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ocuments\Gaylyns\MYOB 2021\"/>
    </mc:Choice>
  </mc:AlternateContent>
  <bookViews>
    <workbookView xWindow="0" yWindow="0" windowWidth="24000" windowHeight="9135"/>
  </bookViews>
  <sheets>
    <sheet name="Report" sheetId="1" r:id="rId1"/>
    <sheet name="Leases" sheetId="6" r:id="rId2"/>
    <sheet name="Bank Loans" sheetId="5" r:id="rId3"/>
    <sheet name="Colin" sheetId="3" r:id="rId4"/>
    <sheet name="Assets" sheetId="4" r:id="rId5"/>
    <sheet name="Sheet2" sheetId="2" state="hidden" r:id="rId6"/>
  </sheets>
  <definedNames>
    <definedName name="_xlnm.Print_Area" localSheetId="4">Assets!$A$1:$G$24</definedName>
    <definedName name="_xlnm.Print_Area" localSheetId="2">'Bank Loans'!$A$1:$D$43</definedName>
    <definedName name="_xlnm.Print_Area" localSheetId="1">Leases!$A$2:$F$10</definedName>
    <definedName name="_xlnm.Print_Area" localSheetId="0">Report!$A$1:$J$854</definedName>
    <definedName name="Query_from_jville" localSheetId="5" hidden="1">Sheet2!$G$4:$M$10196</definedName>
    <definedName name="Query_from_MYOB_ODBC_REPLACE" localSheetId="3" hidden="1">Colin!$E$5:$K$19132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98" i="1" l="1"/>
  <c r="G701" i="1"/>
  <c r="F585" i="1" l="1"/>
  <c r="F584" i="1"/>
  <c r="G638" i="1"/>
  <c r="F593" i="1"/>
  <c r="F592" i="1"/>
  <c r="G412" i="1"/>
  <c r="A831" i="1" l="1"/>
  <c r="A785" i="1"/>
  <c r="A733" i="1"/>
  <c r="A676" i="1"/>
  <c r="A626" i="1"/>
  <c r="A573" i="1"/>
  <c r="A530" i="1"/>
  <c r="A483" i="1"/>
  <c r="A439" i="1"/>
  <c r="A374" i="1"/>
  <c r="A300" i="1"/>
  <c r="A244" i="1"/>
  <c r="A189" i="1"/>
  <c r="A131" i="1"/>
  <c r="A88" i="1"/>
  <c r="A39" i="1"/>
  <c r="G654" i="1" l="1"/>
  <c r="G652" i="1"/>
  <c r="G651" i="1"/>
  <c r="G645" i="1"/>
  <c r="G639" i="1"/>
  <c r="G637" i="1"/>
  <c r="J257" i="1"/>
  <c r="F214" i="1"/>
  <c r="G663" i="1"/>
  <c r="G662" i="1"/>
  <c r="G655" i="1"/>
  <c r="G640" i="1"/>
  <c r="G635" i="1"/>
  <c r="G632" i="1"/>
  <c r="G630" i="1"/>
  <c r="F207" i="1"/>
  <c r="F169" i="1"/>
  <c r="F204" i="1"/>
  <c r="F564" i="1"/>
  <c r="F143" i="1"/>
  <c r="F142" i="1"/>
  <c r="F141" i="1"/>
  <c r="J823" i="1" l="1"/>
  <c r="F7" i="6"/>
  <c r="E7" i="6"/>
  <c r="F6" i="6"/>
  <c r="E6" i="6"/>
  <c r="F5" i="6"/>
  <c r="F4" i="6"/>
  <c r="F3" i="6"/>
  <c r="E4" i="6"/>
  <c r="E3" i="6"/>
  <c r="E5" i="6"/>
  <c r="J803" i="1" l="1"/>
  <c r="G798" i="1"/>
  <c r="G746" i="1"/>
  <c r="D746" i="1"/>
  <c r="I741" i="1"/>
  <c r="G685" i="1"/>
  <c r="G686" i="1" s="1"/>
  <c r="G582" i="1"/>
  <c r="F605" i="1"/>
  <c r="F206" i="1" s="1"/>
  <c r="G648" i="1"/>
  <c r="G646" i="1"/>
  <c r="G636" i="1"/>
  <c r="F561" i="1"/>
  <c r="F557" i="1"/>
  <c r="F540" i="1"/>
  <c r="G542" i="1" s="1"/>
  <c r="F197" i="1" s="1"/>
  <c r="G536" i="1"/>
  <c r="F140" i="1" s="1"/>
  <c r="G148" i="1" s="1"/>
  <c r="F389" i="1"/>
  <c r="J387" i="1"/>
  <c r="J394" i="1"/>
  <c r="G383" i="1"/>
  <c r="G399" i="1"/>
  <c r="G401" i="1" s="1"/>
  <c r="F391" i="1"/>
  <c r="T384" i="1"/>
  <c r="G386" i="1"/>
  <c r="G382" i="1"/>
  <c r="G385" i="1"/>
  <c r="F339" i="1"/>
  <c r="F350" i="1" s="1"/>
  <c r="D29" i="5"/>
  <c r="B30" i="5" s="1"/>
  <c r="C30" i="5" s="1"/>
  <c r="C8" i="5"/>
  <c r="B8" i="5"/>
  <c r="F337" i="1"/>
  <c r="F349" i="1" s="1"/>
  <c r="F306" i="1"/>
  <c r="F325" i="1"/>
  <c r="G327" i="1" s="1"/>
  <c r="G216" i="1"/>
  <c r="F173" i="1"/>
  <c r="F172" i="1"/>
  <c r="G163" i="1"/>
  <c r="G152" i="1"/>
  <c r="F11" i="4"/>
  <c r="E11" i="4"/>
  <c r="H746" i="1"/>
  <c r="H756" i="1"/>
  <c r="G756" i="1"/>
  <c r="F756" i="1"/>
  <c r="E756" i="1"/>
  <c r="D756" i="1"/>
  <c r="I755" i="1"/>
  <c r="I754" i="1"/>
  <c r="I753" i="1"/>
  <c r="I752" i="1"/>
  <c r="I751" i="1"/>
  <c r="F745" i="1"/>
  <c r="E745" i="1"/>
  <c r="I744" i="1"/>
  <c r="F743" i="1"/>
  <c r="E743" i="1"/>
  <c r="F742" i="1"/>
  <c r="E742" i="1"/>
  <c r="D8" i="4"/>
  <c r="C8" i="4"/>
  <c r="C11" i="4" s="1"/>
  <c r="D10" i="4"/>
  <c r="C10" i="4"/>
  <c r="G10" i="4" s="1"/>
  <c r="D7" i="4"/>
  <c r="D11" i="4" s="1"/>
  <c r="C7" i="4"/>
  <c r="G380" i="1" l="1"/>
  <c r="G387" i="1" s="1"/>
  <c r="G394" i="1"/>
  <c r="G8" i="4"/>
  <c r="D8" i="5"/>
  <c r="B9" i="5" s="1"/>
  <c r="I745" i="1"/>
  <c r="I742" i="1"/>
  <c r="G543" i="1"/>
  <c r="F543" i="1" s="1"/>
  <c r="F746" i="1"/>
  <c r="I756" i="1"/>
  <c r="G180" i="1"/>
  <c r="E746" i="1"/>
  <c r="G351" i="1"/>
  <c r="I743" i="1"/>
  <c r="D30" i="5"/>
  <c r="B31" i="5" s="1"/>
  <c r="C31" i="5" s="1"/>
  <c r="C9" i="5"/>
  <c r="D9" i="5" s="1"/>
  <c r="B10" i="5" s="1"/>
  <c r="C10" i="5" s="1"/>
  <c r="D10" i="5" s="1"/>
  <c r="G7" i="4"/>
  <c r="F21" i="4"/>
  <c r="E21" i="4"/>
  <c r="D21" i="4"/>
  <c r="C21" i="4"/>
  <c r="G16" i="4"/>
  <c r="G20" i="4"/>
  <c r="G19" i="4"/>
  <c r="G18" i="4"/>
  <c r="G17" i="4"/>
  <c r="G9" i="4"/>
  <c r="G6" i="4"/>
  <c r="B21" i="4"/>
  <c r="B11" i="4"/>
  <c r="G11" i="4" s="1"/>
  <c r="G395" i="1" l="1"/>
  <c r="B11" i="5"/>
  <c r="C11" i="5" s="1"/>
  <c r="I746" i="1"/>
  <c r="G21" i="4"/>
  <c r="G631" i="1"/>
  <c r="G647" i="1"/>
  <c r="G565" i="1"/>
  <c r="G413" i="1"/>
  <c r="T383" i="1"/>
  <c r="G154" i="1"/>
  <c r="U382" i="1" s="1"/>
  <c r="AD382" i="1" s="1"/>
  <c r="J615" i="1"/>
  <c r="J264" i="1"/>
  <c r="J152" i="1"/>
  <c r="J413" i="1"/>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726" i="3"/>
  <c r="L5727" i="3"/>
  <c r="L5728" i="3"/>
  <c r="L5729" i="3"/>
  <c r="L5730" i="3"/>
  <c r="L5731" i="3"/>
  <c r="L5732" i="3"/>
  <c r="L5733" i="3"/>
  <c r="L5734" i="3"/>
  <c r="L5735" i="3"/>
  <c r="L5736" i="3"/>
  <c r="L5737" i="3"/>
  <c r="L5738" i="3"/>
  <c r="L5739" i="3"/>
  <c r="L5740" i="3"/>
  <c r="L5741" i="3"/>
  <c r="L5742" i="3"/>
  <c r="L5743" i="3"/>
  <c r="L5744" i="3"/>
  <c r="L5745" i="3"/>
  <c r="L5746" i="3"/>
  <c r="L5747" i="3"/>
  <c r="L5748" i="3"/>
  <c r="L5749" i="3"/>
  <c r="L5750" i="3"/>
  <c r="L5751" i="3"/>
  <c r="L5752" i="3"/>
  <c r="L5753" i="3"/>
  <c r="L5754" i="3"/>
  <c r="L5755" i="3"/>
  <c r="L5756" i="3"/>
  <c r="L5757" i="3"/>
  <c r="L5758" i="3"/>
  <c r="L5759" i="3"/>
  <c r="L5760" i="3"/>
  <c r="L5761" i="3"/>
  <c r="L5762" i="3"/>
  <c r="L5763" i="3"/>
  <c r="L5764" i="3"/>
  <c r="L5765" i="3"/>
  <c r="L5766" i="3"/>
  <c r="L5767" i="3"/>
  <c r="L5768" i="3"/>
  <c r="L5769" i="3"/>
  <c r="L5770" i="3"/>
  <c r="L5771" i="3"/>
  <c r="L5772" i="3"/>
  <c r="L5773" i="3"/>
  <c r="L5774" i="3"/>
  <c r="L5775" i="3"/>
  <c r="L5776" i="3"/>
  <c r="L5777" i="3"/>
  <c r="L5778" i="3"/>
  <c r="L5779" i="3"/>
  <c r="L5780" i="3"/>
  <c r="L5781" i="3"/>
  <c r="L5782" i="3"/>
  <c r="L5783" i="3"/>
  <c r="L5784" i="3"/>
  <c r="L5785" i="3"/>
  <c r="L5786" i="3"/>
  <c r="L5787" i="3"/>
  <c r="L5788" i="3"/>
  <c r="L5789" i="3"/>
  <c r="L5790" i="3"/>
  <c r="L5791" i="3"/>
  <c r="L5792" i="3"/>
  <c r="L5793" i="3"/>
  <c r="L5794" i="3"/>
  <c r="L5795" i="3"/>
  <c r="L5796" i="3"/>
  <c r="L5797" i="3"/>
  <c r="L5798" i="3"/>
  <c r="L5799" i="3"/>
  <c r="L5800" i="3"/>
  <c r="L5801" i="3"/>
  <c r="L5802" i="3"/>
  <c r="L5803" i="3"/>
  <c r="L5804" i="3"/>
  <c r="L5805" i="3"/>
  <c r="L5806" i="3"/>
  <c r="L5807" i="3"/>
  <c r="L5808" i="3"/>
  <c r="L5809" i="3"/>
  <c r="L5810" i="3"/>
  <c r="L5811" i="3"/>
  <c r="L5812" i="3"/>
  <c r="L5813" i="3"/>
  <c r="L5814" i="3"/>
  <c r="L5815" i="3"/>
  <c r="L5816" i="3"/>
  <c r="L5817" i="3"/>
  <c r="L5818" i="3"/>
  <c r="L5819" i="3"/>
  <c r="L5820" i="3"/>
  <c r="L5821" i="3"/>
  <c r="L5822" i="3"/>
  <c r="L5823" i="3"/>
  <c r="L5824" i="3"/>
  <c r="L5825" i="3"/>
  <c r="L5826" i="3"/>
  <c r="L5827" i="3"/>
  <c r="L5828" i="3"/>
  <c r="L5829" i="3"/>
  <c r="L5830" i="3"/>
  <c r="L5831" i="3"/>
  <c r="L5832" i="3"/>
  <c r="L5833" i="3"/>
  <c r="L5834" i="3"/>
  <c r="L5835" i="3"/>
  <c r="L5836" i="3"/>
  <c r="L5837" i="3"/>
  <c r="L5838" i="3"/>
  <c r="L5839" i="3"/>
  <c r="L5840" i="3"/>
  <c r="L5841" i="3"/>
  <c r="L5842" i="3"/>
  <c r="L5843" i="3"/>
  <c r="L5844" i="3"/>
  <c r="L5845" i="3"/>
  <c r="L5846" i="3"/>
  <c r="L5847" i="3"/>
  <c r="L5848" i="3"/>
  <c r="L5849" i="3"/>
  <c r="L5850" i="3"/>
  <c r="L5851" i="3"/>
  <c r="L5852" i="3"/>
  <c r="L5853" i="3"/>
  <c r="L5854" i="3"/>
  <c r="L5855" i="3"/>
  <c r="L5856" i="3"/>
  <c r="L5857" i="3"/>
  <c r="L5858" i="3"/>
  <c r="L5859" i="3"/>
  <c r="L5860" i="3"/>
  <c r="L5861" i="3"/>
  <c r="L5862" i="3"/>
  <c r="L5863" i="3"/>
  <c r="L5864" i="3"/>
  <c r="L5865" i="3"/>
  <c r="L5866" i="3"/>
  <c r="L5867" i="3"/>
  <c r="L5868" i="3"/>
  <c r="L5869" i="3"/>
  <c r="L5870" i="3"/>
  <c r="L5871" i="3"/>
  <c r="L5872" i="3"/>
  <c r="L5873" i="3"/>
  <c r="L5874" i="3"/>
  <c r="L5875" i="3"/>
  <c r="L5876" i="3"/>
  <c r="L5877" i="3"/>
  <c r="L5878" i="3"/>
  <c r="L5879" i="3"/>
  <c r="L5880" i="3"/>
  <c r="L5881" i="3"/>
  <c r="L5882" i="3"/>
  <c r="L5883" i="3"/>
  <c r="L5884" i="3"/>
  <c r="L5885" i="3"/>
  <c r="L5886" i="3"/>
  <c r="L5887" i="3"/>
  <c r="L5888" i="3"/>
  <c r="L5889" i="3"/>
  <c r="L5890" i="3"/>
  <c r="L5891" i="3"/>
  <c r="L5892" i="3"/>
  <c r="L5893" i="3"/>
  <c r="L5894" i="3"/>
  <c r="L5895" i="3"/>
  <c r="L5896" i="3"/>
  <c r="L5897" i="3"/>
  <c r="L5898" i="3"/>
  <c r="L5899" i="3"/>
  <c r="L5900" i="3"/>
  <c r="L5901" i="3"/>
  <c r="L5902" i="3"/>
  <c r="L5903" i="3"/>
  <c r="L5904" i="3"/>
  <c r="L5905" i="3"/>
  <c r="L5906" i="3"/>
  <c r="L5907" i="3"/>
  <c r="L5908" i="3"/>
  <c r="L5909" i="3"/>
  <c r="L5910" i="3"/>
  <c r="L5911" i="3"/>
  <c r="L5912" i="3"/>
  <c r="L5913" i="3"/>
  <c r="L5914" i="3"/>
  <c r="L5915" i="3"/>
  <c r="L5916" i="3"/>
  <c r="L5917" i="3"/>
  <c r="L5918" i="3"/>
  <c r="L5919" i="3"/>
  <c r="L5920" i="3"/>
  <c r="L5921" i="3"/>
  <c r="L5922" i="3"/>
  <c r="L5923" i="3"/>
  <c r="L5924" i="3"/>
  <c r="L5925" i="3"/>
  <c r="L5926" i="3"/>
  <c r="L5927" i="3"/>
  <c r="L5928" i="3"/>
  <c r="L5929" i="3"/>
  <c r="L5930" i="3"/>
  <c r="L5931" i="3"/>
  <c r="L5932" i="3"/>
  <c r="L5933" i="3"/>
  <c r="L5934" i="3"/>
  <c r="L5935" i="3"/>
  <c r="L5936" i="3"/>
  <c r="L5937" i="3"/>
  <c r="L5938" i="3"/>
  <c r="L5939" i="3"/>
  <c r="L5940" i="3"/>
  <c r="L5941" i="3"/>
  <c r="L5942" i="3"/>
  <c r="L5943" i="3"/>
  <c r="L5944" i="3"/>
  <c r="L5945" i="3"/>
  <c r="L5946" i="3"/>
  <c r="L5947" i="3"/>
  <c r="L5948" i="3"/>
  <c r="L5949" i="3"/>
  <c r="L5950" i="3"/>
  <c r="L5951" i="3"/>
  <c r="L5952" i="3"/>
  <c r="L5953" i="3"/>
  <c r="L5954" i="3"/>
  <c r="L5955" i="3"/>
  <c r="L5956" i="3"/>
  <c r="L5957" i="3"/>
  <c r="L5958" i="3"/>
  <c r="L5959" i="3"/>
  <c r="L5960" i="3"/>
  <c r="L5961" i="3"/>
  <c r="L5962" i="3"/>
  <c r="L5963" i="3"/>
  <c r="L5964" i="3"/>
  <c r="L5965" i="3"/>
  <c r="L5966" i="3"/>
  <c r="L5967" i="3"/>
  <c r="L5968" i="3"/>
  <c r="L5969" i="3"/>
  <c r="L5970" i="3"/>
  <c r="L5971" i="3"/>
  <c r="L5972" i="3"/>
  <c r="L5973" i="3"/>
  <c r="L5974" i="3"/>
  <c r="L5975" i="3"/>
  <c r="L5976" i="3"/>
  <c r="L5977" i="3"/>
  <c r="L5978" i="3"/>
  <c r="L5979" i="3"/>
  <c r="L5980" i="3"/>
  <c r="L5981" i="3"/>
  <c r="L5982" i="3"/>
  <c r="L5983" i="3"/>
  <c r="L5984" i="3"/>
  <c r="L5985" i="3"/>
  <c r="L5986" i="3"/>
  <c r="L5987" i="3"/>
  <c r="L5988" i="3"/>
  <c r="L5989" i="3"/>
  <c r="L5990" i="3"/>
  <c r="L5991" i="3"/>
  <c r="L5992" i="3"/>
  <c r="L5993" i="3"/>
  <c r="L5994" i="3"/>
  <c r="L5995" i="3"/>
  <c r="L5996" i="3"/>
  <c r="L5997" i="3"/>
  <c r="L5998" i="3"/>
  <c r="L5999" i="3"/>
  <c r="L6000" i="3"/>
  <c r="L6001" i="3"/>
  <c r="L6002" i="3"/>
  <c r="L6003" i="3"/>
  <c r="L6004" i="3"/>
  <c r="L6005" i="3"/>
  <c r="L6006" i="3"/>
  <c r="L6007" i="3"/>
  <c r="L6008" i="3"/>
  <c r="L6009" i="3"/>
  <c r="L6010" i="3"/>
  <c r="L6011" i="3"/>
  <c r="L6012" i="3"/>
  <c r="L6013" i="3"/>
  <c r="L6014" i="3"/>
  <c r="L6015" i="3"/>
  <c r="L6016" i="3"/>
  <c r="L6017" i="3"/>
  <c r="L6018" i="3"/>
  <c r="L6019" i="3"/>
  <c r="L6020" i="3"/>
  <c r="L6021" i="3"/>
  <c r="L6022" i="3"/>
  <c r="L6023" i="3"/>
  <c r="L6024" i="3"/>
  <c r="L6025" i="3"/>
  <c r="L6026" i="3"/>
  <c r="L6027" i="3"/>
  <c r="L6028" i="3"/>
  <c r="L6029" i="3"/>
  <c r="L6030" i="3"/>
  <c r="L6031" i="3"/>
  <c r="L6032" i="3"/>
  <c r="L6033" i="3"/>
  <c r="L6034" i="3"/>
  <c r="L6035" i="3"/>
  <c r="L6036" i="3"/>
  <c r="L6037" i="3"/>
  <c r="L6038" i="3"/>
  <c r="L6039" i="3"/>
  <c r="L6040" i="3"/>
  <c r="L6041" i="3"/>
  <c r="L6042" i="3"/>
  <c r="L6043" i="3"/>
  <c r="L6044" i="3"/>
  <c r="L6045" i="3"/>
  <c r="L6046" i="3"/>
  <c r="L6047" i="3"/>
  <c r="L6048" i="3"/>
  <c r="L6049" i="3"/>
  <c r="L6050" i="3"/>
  <c r="L6051" i="3"/>
  <c r="L6052" i="3"/>
  <c r="L6053" i="3"/>
  <c r="L6054" i="3"/>
  <c r="L6055" i="3"/>
  <c r="L6056" i="3"/>
  <c r="L6057" i="3"/>
  <c r="L6058" i="3"/>
  <c r="L6059" i="3"/>
  <c r="L6060" i="3"/>
  <c r="L6061" i="3"/>
  <c r="L6062" i="3"/>
  <c r="L6063" i="3"/>
  <c r="L6064" i="3"/>
  <c r="L6065" i="3"/>
  <c r="L6066" i="3"/>
  <c r="L6067" i="3"/>
  <c r="L6068" i="3"/>
  <c r="L6069" i="3"/>
  <c r="L6070" i="3"/>
  <c r="L6071" i="3"/>
  <c r="L6072" i="3"/>
  <c r="L6073" i="3"/>
  <c r="L6074" i="3"/>
  <c r="L6075" i="3"/>
  <c r="L6076" i="3"/>
  <c r="L6077" i="3"/>
  <c r="L6078" i="3"/>
  <c r="L6079" i="3"/>
  <c r="L6080" i="3"/>
  <c r="L6081" i="3"/>
  <c r="L6082" i="3"/>
  <c r="L6083" i="3"/>
  <c r="L6084" i="3"/>
  <c r="L6085" i="3"/>
  <c r="L6086" i="3"/>
  <c r="L6087" i="3"/>
  <c r="L6088" i="3"/>
  <c r="L6089" i="3"/>
  <c r="L6090" i="3"/>
  <c r="L6091" i="3"/>
  <c r="L6092" i="3"/>
  <c r="L6093" i="3"/>
  <c r="L6094" i="3"/>
  <c r="L6095" i="3"/>
  <c r="L6096" i="3"/>
  <c r="L6097" i="3"/>
  <c r="L6098" i="3"/>
  <c r="L6099" i="3"/>
  <c r="L6100" i="3"/>
  <c r="L6101" i="3"/>
  <c r="L6102" i="3"/>
  <c r="L6103" i="3"/>
  <c r="L6104" i="3"/>
  <c r="L6105" i="3"/>
  <c r="L6106" i="3"/>
  <c r="L6107" i="3"/>
  <c r="L6108" i="3"/>
  <c r="L6109" i="3"/>
  <c r="L6110" i="3"/>
  <c r="L6111" i="3"/>
  <c r="L6112" i="3"/>
  <c r="L6113" i="3"/>
  <c r="L6114" i="3"/>
  <c r="L6115" i="3"/>
  <c r="L6116" i="3"/>
  <c r="L6117" i="3"/>
  <c r="L6118" i="3"/>
  <c r="L6119" i="3"/>
  <c r="L6120" i="3"/>
  <c r="L6121" i="3"/>
  <c r="L6122" i="3"/>
  <c r="L6123" i="3"/>
  <c r="L6124" i="3"/>
  <c r="L6125" i="3"/>
  <c r="L6126" i="3"/>
  <c r="L6127" i="3"/>
  <c r="L6128" i="3"/>
  <c r="L6129" i="3"/>
  <c r="L6130" i="3"/>
  <c r="L6131" i="3"/>
  <c r="L6132" i="3"/>
  <c r="L6133" i="3"/>
  <c r="L6134" i="3"/>
  <c r="L6135" i="3"/>
  <c r="L6136" i="3"/>
  <c r="L6137" i="3"/>
  <c r="L6138" i="3"/>
  <c r="L6139" i="3"/>
  <c r="L6140" i="3"/>
  <c r="L6141" i="3"/>
  <c r="L6142" i="3"/>
  <c r="L6143" i="3"/>
  <c r="L6144" i="3"/>
  <c r="L6145" i="3"/>
  <c r="L6146" i="3"/>
  <c r="L6147" i="3"/>
  <c r="L6148" i="3"/>
  <c r="L6149" i="3"/>
  <c r="L6150" i="3"/>
  <c r="L6151" i="3"/>
  <c r="L6152" i="3"/>
  <c r="L6153" i="3"/>
  <c r="L6154" i="3"/>
  <c r="L6155" i="3"/>
  <c r="L6156" i="3"/>
  <c r="L6157" i="3"/>
  <c r="L6158" i="3"/>
  <c r="L6159" i="3"/>
  <c r="L6160" i="3"/>
  <c r="L6161" i="3"/>
  <c r="L6162" i="3"/>
  <c r="L6163" i="3"/>
  <c r="L6164" i="3"/>
  <c r="L6165" i="3"/>
  <c r="L6166" i="3"/>
  <c r="L6167" i="3"/>
  <c r="L6168" i="3"/>
  <c r="L6169" i="3"/>
  <c r="L6170" i="3"/>
  <c r="L6171" i="3"/>
  <c r="L6172" i="3"/>
  <c r="L6173" i="3"/>
  <c r="L6174" i="3"/>
  <c r="L6175" i="3"/>
  <c r="L6176" i="3"/>
  <c r="L6177" i="3"/>
  <c r="L6178" i="3"/>
  <c r="L6179" i="3"/>
  <c r="L6180" i="3"/>
  <c r="L6181" i="3"/>
  <c r="L6182" i="3"/>
  <c r="L6183" i="3"/>
  <c r="L6184" i="3"/>
  <c r="L6185" i="3"/>
  <c r="L6186" i="3"/>
  <c r="L6187" i="3"/>
  <c r="L6188" i="3"/>
  <c r="L6189" i="3"/>
  <c r="L6190" i="3"/>
  <c r="L6191" i="3"/>
  <c r="L6192" i="3"/>
  <c r="L6193" i="3"/>
  <c r="L6194" i="3"/>
  <c r="L6195" i="3"/>
  <c r="L6196" i="3"/>
  <c r="L6197" i="3"/>
  <c r="L6198" i="3"/>
  <c r="L6199" i="3"/>
  <c r="L6200" i="3"/>
  <c r="L6201" i="3"/>
  <c r="L6202" i="3"/>
  <c r="L6203" i="3"/>
  <c r="L6204" i="3"/>
  <c r="L6205" i="3"/>
  <c r="L6206" i="3"/>
  <c r="L6207" i="3"/>
  <c r="L6208" i="3"/>
  <c r="L6209" i="3"/>
  <c r="L6210" i="3"/>
  <c r="L6211" i="3"/>
  <c r="L6212" i="3"/>
  <c r="L6213" i="3"/>
  <c r="L6214" i="3"/>
  <c r="L6215" i="3"/>
  <c r="L6216" i="3"/>
  <c r="L6217" i="3"/>
  <c r="L6218" i="3"/>
  <c r="L6219" i="3"/>
  <c r="L6220" i="3"/>
  <c r="L6221" i="3"/>
  <c r="L6222" i="3"/>
  <c r="L6223" i="3"/>
  <c r="L6224" i="3"/>
  <c r="L6225" i="3"/>
  <c r="L6226" i="3"/>
  <c r="L6227" i="3"/>
  <c r="L6228" i="3"/>
  <c r="L6229" i="3"/>
  <c r="L6230" i="3"/>
  <c r="L6231" i="3"/>
  <c r="L6232" i="3"/>
  <c r="L6233" i="3"/>
  <c r="L6234" i="3"/>
  <c r="L6235" i="3"/>
  <c r="L6236" i="3"/>
  <c r="L6237" i="3"/>
  <c r="L6238" i="3"/>
  <c r="L6239" i="3"/>
  <c r="L6240" i="3"/>
  <c r="L6241" i="3"/>
  <c r="L6242" i="3"/>
  <c r="L6243" i="3"/>
  <c r="L6244" i="3"/>
  <c r="L6245" i="3"/>
  <c r="L6246" i="3"/>
  <c r="L6247" i="3"/>
  <c r="L6248" i="3"/>
  <c r="L6249" i="3"/>
  <c r="L6250" i="3"/>
  <c r="L6251" i="3"/>
  <c r="L6252" i="3"/>
  <c r="L6253" i="3"/>
  <c r="L6254" i="3"/>
  <c r="L6255" i="3"/>
  <c r="L6256" i="3"/>
  <c r="L6257" i="3"/>
  <c r="L6258" i="3"/>
  <c r="L6259" i="3"/>
  <c r="L6260" i="3"/>
  <c r="L6261" i="3"/>
  <c r="L6262" i="3"/>
  <c r="L6263" i="3"/>
  <c r="L6264" i="3"/>
  <c r="L6265" i="3"/>
  <c r="L6266" i="3"/>
  <c r="L6267" i="3"/>
  <c r="L6268" i="3"/>
  <c r="L6269" i="3"/>
  <c r="L6270" i="3"/>
  <c r="L6271" i="3"/>
  <c r="L6272" i="3"/>
  <c r="L6273" i="3"/>
  <c r="L6274" i="3"/>
  <c r="L6275" i="3"/>
  <c r="L6276" i="3"/>
  <c r="L6277" i="3"/>
  <c r="L6278" i="3"/>
  <c r="L6279" i="3"/>
  <c r="L6280" i="3"/>
  <c r="L6281" i="3"/>
  <c r="L6282" i="3"/>
  <c r="L6283" i="3"/>
  <c r="L6284" i="3"/>
  <c r="L6285" i="3"/>
  <c r="L6286" i="3"/>
  <c r="L6287" i="3"/>
  <c r="L6288" i="3"/>
  <c r="L6289" i="3"/>
  <c r="L6290" i="3"/>
  <c r="L6291" i="3"/>
  <c r="L6292" i="3"/>
  <c r="L6293" i="3"/>
  <c r="L6294" i="3"/>
  <c r="L6295" i="3"/>
  <c r="L6296" i="3"/>
  <c r="L6297" i="3"/>
  <c r="L6298" i="3"/>
  <c r="L6299" i="3"/>
  <c r="L6300" i="3"/>
  <c r="L6301" i="3"/>
  <c r="L6302" i="3"/>
  <c r="L6303" i="3"/>
  <c r="L6304" i="3"/>
  <c r="L6305" i="3"/>
  <c r="L6306" i="3"/>
  <c r="L6307" i="3"/>
  <c r="L6308" i="3"/>
  <c r="L6309" i="3"/>
  <c r="L6310" i="3"/>
  <c r="L6311" i="3"/>
  <c r="L6312" i="3"/>
  <c r="L6313" i="3"/>
  <c r="L6314" i="3"/>
  <c r="L6315" i="3"/>
  <c r="L6316" i="3"/>
  <c r="L6317" i="3"/>
  <c r="L6318" i="3"/>
  <c r="L6319" i="3"/>
  <c r="L6320" i="3"/>
  <c r="L6321" i="3"/>
  <c r="L6322" i="3"/>
  <c r="L6323" i="3"/>
  <c r="L6324" i="3"/>
  <c r="L6325" i="3"/>
  <c r="L6326" i="3"/>
  <c r="L6327" i="3"/>
  <c r="L6328" i="3"/>
  <c r="L6329" i="3"/>
  <c r="L6330" i="3"/>
  <c r="L6331" i="3"/>
  <c r="L6332" i="3"/>
  <c r="L6333" i="3"/>
  <c r="L6334" i="3"/>
  <c r="L6335" i="3"/>
  <c r="L6336" i="3"/>
  <c r="L6337" i="3"/>
  <c r="L6338" i="3"/>
  <c r="L6339" i="3"/>
  <c r="L6340" i="3"/>
  <c r="L6341" i="3"/>
  <c r="L6342" i="3"/>
  <c r="L6343" i="3"/>
  <c r="L6344" i="3"/>
  <c r="L6345" i="3"/>
  <c r="L6346" i="3"/>
  <c r="L6347" i="3"/>
  <c r="L6348" i="3"/>
  <c r="L6349" i="3"/>
  <c r="L6350" i="3"/>
  <c r="L6351" i="3"/>
  <c r="L6352" i="3"/>
  <c r="L6353" i="3"/>
  <c r="L6354" i="3"/>
  <c r="L6355" i="3"/>
  <c r="L6356" i="3"/>
  <c r="L6357" i="3"/>
  <c r="L6358" i="3"/>
  <c r="L6359" i="3"/>
  <c r="L6360" i="3"/>
  <c r="L6361" i="3"/>
  <c r="L6362" i="3"/>
  <c r="L6363" i="3"/>
  <c r="L6364" i="3"/>
  <c r="L6365" i="3"/>
  <c r="L6366" i="3"/>
  <c r="L6367" i="3"/>
  <c r="L6368" i="3"/>
  <c r="L6369" i="3"/>
  <c r="L6370" i="3"/>
  <c r="L6371" i="3"/>
  <c r="L6372" i="3"/>
  <c r="L6373" i="3"/>
  <c r="L6374" i="3"/>
  <c r="L6375" i="3"/>
  <c r="L6376" i="3"/>
  <c r="L6377" i="3"/>
  <c r="L6378" i="3"/>
  <c r="L6379" i="3"/>
  <c r="L6380" i="3"/>
  <c r="L6381" i="3"/>
  <c r="L6382" i="3"/>
  <c r="L6383" i="3"/>
  <c r="L6384" i="3"/>
  <c r="L6385" i="3"/>
  <c r="L6386" i="3"/>
  <c r="L6387" i="3"/>
  <c r="L6388" i="3"/>
  <c r="L6389" i="3"/>
  <c r="L6390" i="3"/>
  <c r="L6391" i="3"/>
  <c r="L6392" i="3"/>
  <c r="L6393" i="3"/>
  <c r="L6394" i="3"/>
  <c r="L6395" i="3"/>
  <c r="L6396" i="3"/>
  <c r="L6397" i="3"/>
  <c r="L6398" i="3"/>
  <c r="L6399" i="3"/>
  <c r="L6400" i="3"/>
  <c r="L6401" i="3"/>
  <c r="L6402" i="3"/>
  <c r="L6403" i="3"/>
  <c r="L6404" i="3"/>
  <c r="L6405" i="3"/>
  <c r="L6406" i="3"/>
  <c r="L6407" i="3"/>
  <c r="L6408" i="3"/>
  <c r="L6409" i="3"/>
  <c r="L6410" i="3"/>
  <c r="L6411" i="3"/>
  <c r="L6412" i="3"/>
  <c r="L6413" i="3"/>
  <c r="L6414" i="3"/>
  <c r="L6415" i="3"/>
  <c r="L6416" i="3"/>
  <c r="L6417" i="3"/>
  <c r="L6418" i="3"/>
  <c r="L6419" i="3"/>
  <c r="L6420" i="3"/>
  <c r="L6421" i="3"/>
  <c r="L6422" i="3"/>
  <c r="L6423" i="3"/>
  <c r="L6424" i="3"/>
  <c r="L6425" i="3"/>
  <c r="L6426" i="3"/>
  <c r="L6427" i="3"/>
  <c r="L6428" i="3"/>
  <c r="L6429" i="3"/>
  <c r="L6430" i="3"/>
  <c r="L6431" i="3"/>
  <c r="L6432" i="3"/>
  <c r="L6433" i="3"/>
  <c r="L6434" i="3"/>
  <c r="L6435" i="3"/>
  <c r="L6436" i="3"/>
  <c r="L6437" i="3"/>
  <c r="L6438" i="3"/>
  <c r="L6439" i="3"/>
  <c r="L6440" i="3"/>
  <c r="L6441" i="3"/>
  <c r="L6442" i="3"/>
  <c r="L6443" i="3"/>
  <c r="L6444" i="3"/>
  <c r="L6445" i="3"/>
  <c r="L6446" i="3"/>
  <c r="L6447" i="3"/>
  <c r="L6448" i="3"/>
  <c r="L6449" i="3"/>
  <c r="L6450" i="3"/>
  <c r="L6451" i="3"/>
  <c r="L6452" i="3"/>
  <c r="L6453" i="3"/>
  <c r="L6454" i="3"/>
  <c r="L6455" i="3"/>
  <c r="L6456" i="3"/>
  <c r="L6457" i="3"/>
  <c r="L6458" i="3"/>
  <c r="L6459" i="3"/>
  <c r="L6460" i="3"/>
  <c r="L6461" i="3"/>
  <c r="L6462" i="3"/>
  <c r="L6463" i="3"/>
  <c r="L6464" i="3"/>
  <c r="L6465" i="3"/>
  <c r="L6466" i="3"/>
  <c r="L6467" i="3"/>
  <c r="L6468" i="3"/>
  <c r="L6469" i="3"/>
  <c r="L6470" i="3"/>
  <c r="L6471" i="3"/>
  <c r="L6472" i="3"/>
  <c r="L6473" i="3"/>
  <c r="L6474" i="3"/>
  <c r="L6475" i="3"/>
  <c r="L6476" i="3"/>
  <c r="L6477" i="3"/>
  <c r="L6478" i="3"/>
  <c r="L6479" i="3"/>
  <c r="L6480" i="3"/>
  <c r="L6481" i="3"/>
  <c r="L6482" i="3"/>
  <c r="L6483" i="3"/>
  <c r="L6484" i="3"/>
  <c r="L6485" i="3"/>
  <c r="L6486" i="3"/>
  <c r="L6487" i="3"/>
  <c r="L6488" i="3"/>
  <c r="L6489" i="3"/>
  <c r="L6490" i="3"/>
  <c r="L6491" i="3"/>
  <c r="L6492" i="3"/>
  <c r="L6493" i="3"/>
  <c r="L6494" i="3"/>
  <c r="L6495" i="3"/>
  <c r="L6496" i="3"/>
  <c r="L6497" i="3"/>
  <c r="L6498" i="3"/>
  <c r="L6499" i="3"/>
  <c r="L6500" i="3"/>
  <c r="L6501" i="3"/>
  <c r="L6502" i="3"/>
  <c r="L6503" i="3"/>
  <c r="L6504" i="3"/>
  <c r="L6505" i="3"/>
  <c r="L6506" i="3"/>
  <c r="L6507" i="3"/>
  <c r="L6508" i="3"/>
  <c r="L6509" i="3"/>
  <c r="L6510" i="3"/>
  <c r="L6511" i="3"/>
  <c r="L6512" i="3"/>
  <c r="L6513" i="3"/>
  <c r="L6514" i="3"/>
  <c r="L6515" i="3"/>
  <c r="L6516" i="3"/>
  <c r="L6517" i="3"/>
  <c r="L6518" i="3"/>
  <c r="L6519" i="3"/>
  <c r="L6520" i="3"/>
  <c r="L6521" i="3"/>
  <c r="L6522" i="3"/>
  <c r="L6523" i="3"/>
  <c r="L6524" i="3"/>
  <c r="L6525" i="3"/>
  <c r="L6526" i="3"/>
  <c r="L6527" i="3"/>
  <c r="L6528" i="3"/>
  <c r="L6529" i="3"/>
  <c r="L6530" i="3"/>
  <c r="L6531" i="3"/>
  <c r="L6532" i="3"/>
  <c r="L6533" i="3"/>
  <c r="L6534" i="3"/>
  <c r="L6535" i="3"/>
  <c r="L6536" i="3"/>
  <c r="L6537" i="3"/>
  <c r="L6538" i="3"/>
  <c r="L6539" i="3"/>
  <c r="L6540" i="3"/>
  <c r="L6541" i="3"/>
  <c r="L6542" i="3"/>
  <c r="L6543" i="3"/>
  <c r="L6544" i="3"/>
  <c r="L6545" i="3"/>
  <c r="L6546" i="3"/>
  <c r="L6547" i="3"/>
  <c r="L6548" i="3"/>
  <c r="L6549" i="3"/>
  <c r="L6550" i="3"/>
  <c r="L6551" i="3"/>
  <c r="L6552" i="3"/>
  <c r="L6553" i="3"/>
  <c r="L6554" i="3"/>
  <c r="L6555" i="3"/>
  <c r="L6556" i="3"/>
  <c r="L6557" i="3"/>
  <c r="L6558" i="3"/>
  <c r="L6559" i="3"/>
  <c r="L6560" i="3"/>
  <c r="L6561" i="3"/>
  <c r="L6562" i="3"/>
  <c r="L6563" i="3"/>
  <c r="L6564" i="3"/>
  <c r="L6565" i="3"/>
  <c r="L6566" i="3"/>
  <c r="L6567" i="3"/>
  <c r="L6568" i="3"/>
  <c r="L6569" i="3"/>
  <c r="L6570" i="3"/>
  <c r="L6571" i="3"/>
  <c r="L6572" i="3"/>
  <c r="L6573" i="3"/>
  <c r="L6574" i="3"/>
  <c r="L6575" i="3"/>
  <c r="L6576" i="3"/>
  <c r="L6577" i="3"/>
  <c r="L6578" i="3"/>
  <c r="L6579" i="3"/>
  <c r="L6580" i="3"/>
  <c r="L6581" i="3"/>
  <c r="L6582" i="3"/>
  <c r="L6583" i="3"/>
  <c r="L6584" i="3"/>
  <c r="L6585" i="3"/>
  <c r="L6586" i="3"/>
  <c r="L6587" i="3"/>
  <c r="L6588" i="3"/>
  <c r="L6589" i="3"/>
  <c r="L6590" i="3"/>
  <c r="L6591" i="3"/>
  <c r="L6592" i="3"/>
  <c r="L6593" i="3"/>
  <c r="L6594" i="3"/>
  <c r="L6595" i="3"/>
  <c r="L6596" i="3"/>
  <c r="L6597" i="3"/>
  <c r="L6598" i="3"/>
  <c r="L6599" i="3"/>
  <c r="L6600" i="3"/>
  <c r="L6601" i="3"/>
  <c r="L6602" i="3"/>
  <c r="L6603" i="3"/>
  <c r="L6604" i="3"/>
  <c r="L6605" i="3"/>
  <c r="L6606" i="3"/>
  <c r="L6607" i="3"/>
  <c r="L6608" i="3"/>
  <c r="L6609" i="3"/>
  <c r="L6610" i="3"/>
  <c r="L6611" i="3"/>
  <c r="L6612" i="3"/>
  <c r="L6613" i="3"/>
  <c r="L6614" i="3"/>
  <c r="L6615" i="3"/>
  <c r="L6616" i="3"/>
  <c r="L6617" i="3"/>
  <c r="L6618" i="3"/>
  <c r="L6619" i="3"/>
  <c r="L6620" i="3"/>
  <c r="L6621" i="3"/>
  <c r="L6622" i="3"/>
  <c r="L6623" i="3"/>
  <c r="L6624" i="3"/>
  <c r="L6625" i="3"/>
  <c r="L6626" i="3"/>
  <c r="L6627" i="3"/>
  <c r="L6628" i="3"/>
  <c r="L6629" i="3"/>
  <c r="L6630" i="3"/>
  <c r="L6631" i="3"/>
  <c r="L6632" i="3"/>
  <c r="L6633" i="3"/>
  <c r="L6634" i="3"/>
  <c r="L6635" i="3"/>
  <c r="L6636" i="3"/>
  <c r="L6637" i="3"/>
  <c r="L6638" i="3"/>
  <c r="L6639" i="3"/>
  <c r="L6640" i="3"/>
  <c r="L6641" i="3"/>
  <c r="L6642" i="3"/>
  <c r="L6643" i="3"/>
  <c r="L6644" i="3"/>
  <c r="L6645" i="3"/>
  <c r="L6646" i="3"/>
  <c r="L6647" i="3"/>
  <c r="L6648" i="3"/>
  <c r="L6649" i="3"/>
  <c r="L6650" i="3"/>
  <c r="L6651" i="3"/>
  <c r="L6652" i="3"/>
  <c r="L6653" i="3"/>
  <c r="L6654" i="3"/>
  <c r="L6655" i="3"/>
  <c r="L6656" i="3"/>
  <c r="L6657" i="3"/>
  <c r="L6658" i="3"/>
  <c r="L6659" i="3"/>
  <c r="L6660" i="3"/>
  <c r="L6661" i="3"/>
  <c r="L6662" i="3"/>
  <c r="L6663" i="3"/>
  <c r="L6664" i="3"/>
  <c r="L6665" i="3"/>
  <c r="L6666" i="3"/>
  <c r="L6667" i="3"/>
  <c r="L6668" i="3"/>
  <c r="L6669" i="3"/>
  <c r="L6670" i="3"/>
  <c r="L6671" i="3"/>
  <c r="L6672" i="3"/>
  <c r="L6673" i="3"/>
  <c r="L6674" i="3"/>
  <c r="L6675" i="3"/>
  <c r="L6676" i="3"/>
  <c r="L6677" i="3"/>
  <c r="L6678" i="3"/>
  <c r="L6679" i="3"/>
  <c r="L6680" i="3"/>
  <c r="L6681" i="3"/>
  <c r="L6682" i="3"/>
  <c r="L6683" i="3"/>
  <c r="L6684" i="3"/>
  <c r="L6685" i="3"/>
  <c r="L6686" i="3"/>
  <c r="L6687" i="3"/>
  <c r="L6688" i="3"/>
  <c r="L6689" i="3"/>
  <c r="L6690" i="3"/>
  <c r="L6691" i="3"/>
  <c r="L6692" i="3"/>
  <c r="L6693" i="3"/>
  <c r="L6694" i="3"/>
  <c r="L6695" i="3"/>
  <c r="L6696" i="3"/>
  <c r="L6697" i="3"/>
  <c r="L6698" i="3"/>
  <c r="L6699" i="3"/>
  <c r="L6700" i="3"/>
  <c r="L6701" i="3"/>
  <c r="L6702" i="3"/>
  <c r="L6703" i="3"/>
  <c r="L6704" i="3"/>
  <c r="L6705" i="3"/>
  <c r="L6706" i="3"/>
  <c r="L6707" i="3"/>
  <c r="L6708" i="3"/>
  <c r="L6709" i="3"/>
  <c r="L6710" i="3"/>
  <c r="L6711" i="3"/>
  <c r="L6712" i="3"/>
  <c r="L6713" i="3"/>
  <c r="L6714" i="3"/>
  <c r="L6715" i="3"/>
  <c r="L6716" i="3"/>
  <c r="L6717" i="3"/>
  <c r="L6718" i="3"/>
  <c r="L6719" i="3"/>
  <c r="L6720" i="3"/>
  <c r="L6721" i="3"/>
  <c r="L6722" i="3"/>
  <c r="L6723" i="3"/>
  <c r="L6724" i="3"/>
  <c r="L6725" i="3"/>
  <c r="L6726" i="3"/>
  <c r="L6727" i="3"/>
  <c r="L6728" i="3"/>
  <c r="L6729" i="3"/>
  <c r="L6730" i="3"/>
  <c r="L6731" i="3"/>
  <c r="L6732" i="3"/>
  <c r="L6733" i="3"/>
  <c r="L6734" i="3"/>
  <c r="L6735" i="3"/>
  <c r="L6736" i="3"/>
  <c r="L6737" i="3"/>
  <c r="L6738" i="3"/>
  <c r="L6739" i="3"/>
  <c r="L6740" i="3"/>
  <c r="L6741" i="3"/>
  <c r="L6742" i="3"/>
  <c r="L6743" i="3"/>
  <c r="L6744" i="3"/>
  <c r="L6745" i="3"/>
  <c r="L6746" i="3"/>
  <c r="L6747" i="3"/>
  <c r="L6748" i="3"/>
  <c r="L6749" i="3"/>
  <c r="L6750" i="3"/>
  <c r="L6751" i="3"/>
  <c r="L6752" i="3"/>
  <c r="L6753" i="3"/>
  <c r="L6754" i="3"/>
  <c r="L6755" i="3"/>
  <c r="L6756" i="3"/>
  <c r="L6757" i="3"/>
  <c r="L6758" i="3"/>
  <c r="L6759" i="3"/>
  <c r="L6760" i="3"/>
  <c r="L6761" i="3"/>
  <c r="L6762" i="3"/>
  <c r="L6763" i="3"/>
  <c r="L6764" i="3"/>
  <c r="L6765" i="3"/>
  <c r="L6766" i="3"/>
  <c r="L6767" i="3"/>
  <c r="L6768" i="3"/>
  <c r="L6769" i="3"/>
  <c r="L6770" i="3"/>
  <c r="L6771" i="3"/>
  <c r="L6772" i="3"/>
  <c r="L6773" i="3"/>
  <c r="L6774" i="3"/>
  <c r="L6775" i="3"/>
  <c r="L6776" i="3"/>
  <c r="L6777" i="3"/>
  <c r="L6778" i="3"/>
  <c r="L6779" i="3"/>
  <c r="L6780" i="3"/>
  <c r="L6781" i="3"/>
  <c r="L6782" i="3"/>
  <c r="L6783" i="3"/>
  <c r="L6784" i="3"/>
  <c r="L6785" i="3"/>
  <c r="L6786" i="3"/>
  <c r="L6787" i="3"/>
  <c r="L6788" i="3"/>
  <c r="L6789" i="3"/>
  <c r="L6790" i="3"/>
  <c r="L6791" i="3"/>
  <c r="L6792" i="3"/>
  <c r="L6793" i="3"/>
  <c r="L6794" i="3"/>
  <c r="L6795" i="3"/>
  <c r="L6796" i="3"/>
  <c r="L6797" i="3"/>
  <c r="L6798" i="3"/>
  <c r="L6799" i="3"/>
  <c r="L6800" i="3"/>
  <c r="L6801" i="3"/>
  <c r="L6802" i="3"/>
  <c r="L6803" i="3"/>
  <c r="L6804" i="3"/>
  <c r="L6805" i="3"/>
  <c r="L6806" i="3"/>
  <c r="L6807" i="3"/>
  <c r="L6808" i="3"/>
  <c r="L6809" i="3"/>
  <c r="L6810" i="3"/>
  <c r="L6811" i="3"/>
  <c r="L6812" i="3"/>
  <c r="L6813" i="3"/>
  <c r="L6814" i="3"/>
  <c r="L6815" i="3"/>
  <c r="L6816" i="3"/>
  <c r="L6817" i="3"/>
  <c r="L6818" i="3"/>
  <c r="L6819" i="3"/>
  <c r="L6820" i="3"/>
  <c r="L6821" i="3"/>
  <c r="L6822" i="3"/>
  <c r="L6823" i="3"/>
  <c r="L6824" i="3"/>
  <c r="L6825" i="3"/>
  <c r="L6826" i="3"/>
  <c r="L6827" i="3"/>
  <c r="L6828" i="3"/>
  <c r="L6829" i="3"/>
  <c r="L6830" i="3"/>
  <c r="L6831" i="3"/>
  <c r="L6832" i="3"/>
  <c r="L6833" i="3"/>
  <c r="L6834" i="3"/>
  <c r="L6835" i="3"/>
  <c r="L6836" i="3"/>
  <c r="L6837" i="3"/>
  <c r="L6838" i="3"/>
  <c r="L6839" i="3"/>
  <c r="L6840" i="3"/>
  <c r="L6841" i="3"/>
  <c r="L6842" i="3"/>
  <c r="L6843" i="3"/>
  <c r="L6844" i="3"/>
  <c r="L6845" i="3"/>
  <c r="L6846" i="3"/>
  <c r="L6847" i="3"/>
  <c r="L6848" i="3"/>
  <c r="L6849" i="3"/>
  <c r="L6850" i="3"/>
  <c r="L6851" i="3"/>
  <c r="L6852" i="3"/>
  <c r="L6853" i="3"/>
  <c r="L6854" i="3"/>
  <c r="L6855" i="3"/>
  <c r="L6856" i="3"/>
  <c r="L6857" i="3"/>
  <c r="L6858" i="3"/>
  <c r="L6859" i="3"/>
  <c r="L6860" i="3"/>
  <c r="L6861" i="3"/>
  <c r="L6862" i="3"/>
  <c r="L6863" i="3"/>
  <c r="L6864" i="3"/>
  <c r="L6865" i="3"/>
  <c r="L6866" i="3"/>
  <c r="L6867" i="3"/>
  <c r="L6868" i="3"/>
  <c r="L6869" i="3"/>
  <c r="L6870" i="3"/>
  <c r="L6871" i="3"/>
  <c r="L6872" i="3"/>
  <c r="L6873" i="3"/>
  <c r="L6874" i="3"/>
  <c r="L6875" i="3"/>
  <c r="L6876" i="3"/>
  <c r="L6877" i="3"/>
  <c r="L6878" i="3"/>
  <c r="L6879" i="3"/>
  <c r="L6880" i="3"/>
  <c r="L6881" i="3"/>
  <c r="L6882" i="3"/>
  <c r="L6883" i="3"/>
  <c r="L6884" i="3"/>
  <c r="L6885" i="3"/>
  <c r="L6886" i="3"/>
  <c r="L6887" i="3"/>
  <c r="L6888" i="3"/>
  <c r="L6889" i="3"/>
  <c r="L6890" i="3"/>
  <c r="L6891" i="3"/>
  <c r="L6892" i="3"/>
  <c r="L6893" i="3"/>
  <c r="L6894" i="3"/>
  <c r="L6895" i="3"/>
  <c r="L6896" i="3"/>
  <c r="L6897" i="3"/>
  <c r="L6898" i="3"/>
  <c r="L6899" i="3"/>
  <c r="L6900" i="3"/>
  <c r="L6901" i="3"/>
  <c r="L6902" i="3"/>
  <c r="L6903" i="3"/>
  <c r="L6904" i="3"/>
  <c r="L6905" i="3"/>
  <c r="L6906" i="3"/>
  <c r="L6907" i="3"/>
  <c r="L6908" i="3"/>
  <c r="L6909" i="3"/>
  <c r="L6910" i="3"/>
  <c r="L6911" i="3"/>
  <c r="L6912" i="3"/>
  <c r="L6913" i="3"/>
  <c r="L6914" i="3"/>
  <c r="L6915" i="3"/>
  <c r="L6916" i="3"/>
  <c r="L6917" i="3"/>
  <c r="L6918" i="3"/>
  <c r="L6919" i="3"/>
  <c r="L6920" i="3"/>
  <c r="L6921" i="3"/>
  <c r="L6922" i="3"/>
  <c r="L6923" i="3"/>
  <c r="L6924" i="3"/>
  <c r="L6925" i="3"/>
  <c r="L6926" i="3"/>
  <c r="L6927" i="3"/>
  <c r="L6928" i="3"/>
  <c r="L6929" i="3"/>
  <c r="L6930" i="3"/>
  <c r="L6931" i="3"/>
  <c r="L6932" i="3"/>
  <c r="L6933" i="3"/>
  <c r="L6934" i="3"/>
  <c r="L6935" i="3"/>
  <c r="L6936" i="3"/>
  <c r="L6937" i="3"/>
  <c r="L6938" i="3"/>
  <c r="L6939" i="3"/>
  <c r="L6940" i="3"/>
  <c r="L6941" i="3"/>
  <c r="L6942" i="3"/>
  <c r="L6943" i="3"/>
  <c r="L6944" i="3"/>
  <c r="L6945" i="3"/>
  <c r="L6946" i="3"/>
  <c r="L6947" i="3"/>
  <c r="L6948" i="3"/>
  <c r="L6949" i="3"/>
  <c r="L6950" i="3"/>
  <c r="L6951" i="3"/>
  <c r="L6952" i="3"/>
  <c r="L6953" i="3"/>
  <c r="L6954" i="3"/>
  <c r="L6955" i="3"/>
  <c r="L6956" i="3"/>
  <c r="L6957" i="3"/>
  <c r="L6958" i="3"/>
  <c r="L6959" i="3"/>
  <c r="L6960" i="3"/>
  <c r="L6961" i="3"/>
  <c r="L6962" i="3"/>
  <c r="L6963" i="3"/>
  <c r="L6964" i="3"/>
  <c r="L6965" i="3"/>
  <c r="L6966" i="3"/>
  <c r="L6967" i="3"/>
  <c r="L6968" i="3"/>
  <c r="L6969" i="3"/>
  <c r="L6970" i="3"/>
  <c r="L6971" i="3"/>
  <c r="L6972" i="3"/>
  <c r="L6973" i="3"/>
  <c r="L6974" i="3"/>
  <c r="L6975" i="3"/>
  <c r="L6976" i="3"/>
  <c r="L6977" i="3"/>
  <c r="L6978" i="3"/>
  <c r="L6979" i="3"/>
  <c r="L6980" i="3"/>
  <c r="L6981" i="3"/>
  <c r="L6982" i="3"/>
  <c r="L6983" i="3"/>
  <c r="L6984" i="3"/>
  <c r="L6985" i="3"/>
  <c r="L6986" i="3"/>
  <c r="L6987" i="3"/>
  <c r="L6988" i="3"/>
  <c r="L6989" i="3"/>
  <c r="L6990" i="3"/>
  <c r="L6991" i="3"/>
  <c r="L6992" i="3"/>
  <c r="L6993" i="3"/>
  <c r="L6994" i="3"/>
  <c r="L6995" i="3"/>
  <c r="L6996" i="3"/>
  <c r="L6997" i="3"/>
  <c r="L6998" i="3"/>
  <c r="L6999" i="3"/>
  <c r="L7000" i="3"/>
  <c r="L7001" i="3"/>
  <c r="L7002" i="3"/>
  <c r="L7003" i="3"/>
  <c r="L7004" i="3"/>
  <c r="L7005" i="3"/>
  <c r="L7006" i="3"/>
  <c r="L7007" i="3"/>
  <c r="L7008" i="3"/>
  <c r="L7009" i="3"/>
  <c r="L7010" i="3"/>
  <c r="L7011" i="3"/>
  <c r="L7012" i="3"/>
  <c r="L7013" i="3"/>
  <c r="L7014" i="3"/>
  <c r="L7015" i="3"/>
  <c r="L7016" i="3"/>
  <c r="L7017" i="3"/>
  <c r="L7018" i="3"/>
  <c r="L7019" i="3"/>
  <c r="L7020" i="3"/>
  <c r="L7021" i="3"/>
  <c r="L7022" i="3"/>
  <c r="L7023" i="3"/>
  <c r="L7024" i="3"/>
  <c r="L7025" i="3"/>
  <c r="L7026" i="3"/>
  <c r="L7027" i="3"/>
  <c r="L7028" i="3"/>
  <c r="L7029" i="3"/>
  <c r="L7030" i="3"/>
  <c r="L7031" i="3"/>
  <c r="L7032" i="3"/>
  <c r="L7033" i="3"/>
  <c r="L7034" i="3"/>
  <c r="L7035" i="3"/>
  <c r="L7036" i="3"/>
  <c r="L7037" i="3"/>
  <c r="L7038" i="3"/>
  <c r="L7039" i="3"/>
  <c r="L7040" i="3"/>
  <c r="L7041" i="3"/>
  <c r="L7042" i="3"/>
  <c r="L7043" i="3"/>
  <c r="L7044" i="3"/>
  <c r="L7045" i="3"/>
  <c r="L7046" i="3"/>
  <c r="L7047" i="3"/>
  <c r="L7048" i="3"/>
  <c r="L7049" i="3"/>
  <c r="L7050" i="3"/>
  <c r="L7051" i="3"/>
  <c r="L7052" i="3"/>
  <c r="L7053" i="3"/>
  <c r="L7054" i="3"/>
  <c r="L7055" i="3"/>
  <c r="L7056" i="3"/>
  <c r="L7057" i="3"/>
  <c r="L7058" i="3"/>
  <c r="L7059" i="3"/>
  <c r="L7060" i="3"/>
  <c r="L7061" i="3"/>
  <c r="L7062" i="3"/>
  <c r="L7063" i="3"/>
  <c r="L7064" i="3"/>
  <c r="L7065" i="3"/>
  <c r="L7066" i="3"/>
  <c r="L7067" i="3"/>
  <c r="L7068" i="3"/>
  <c r="L7069" i="3"/>
  <c r="L7070" i="3"/>
  <c r="L7071" i="3"/>
  <c r="L7072" i="3"/>
  <c r="L7073" i="3"/>
  <c r="L7074" i="3"/>
  <c r="L7075" i="3"/>
  <c r="L7076" i="3"/>
  <c r="L7077" i="3"/>
  <c r="L7078" i="3"/>
  <c r="L7079" i="3"/>
  <c r="L7080" i="3"/>
  <c r="L7081" i="3"/>
  <c r="L7082" i="3"/>
  <c r="L7083" i="3"/>
  <c r="L7084" i="3"/>
  <c r="L7085" i="3"/>
  <c r="L7086" i="3"/>
  <c r="L7087" i="3"/>
  <c r="L7088" i="3"/>
  <c r="L7089" i="3"/>
  <c r="L7090" i="3"/>
  <c r="L7091" i="3"/>
  <c r="L7092" i="3"/>
  <c r="L7093" i="3"/>
  <c r="L7094" i="3"/>
  <c r="L7095" i="3"/>
  <c r="L7096" i="3"/>
  <c r="L7097" i="3"/>
  <c r="L7098" i="3"/>
  <c r="L7099" i="3"/>
  <c r="L7100" i="3"/>
  <c r="L7101" i="3"/>
  <c r="L7102" i="3"/>
  <c r="L7103" i="3"/>
  <c r="L7104" i="3"/>
  <c r="L7105" i="3"/>
  <c r="L7106" i="3"/>
  <c r="L7107" i="3"/>
  <c r="L7108" i="3"/>
  <c r="L7109" i="3"/>
  <c r="L7110" i="3"/>
  <c r="L7111" i="3"/>
  <c r="L7112" i="3"/>
  <c r="L7113" i="3"/>
  <c r="L7114" i="3"/>
  <c r="L7115" i="3"/>
  <c r="L7116" i="3"/>
  <c r="L7117" i="3"/>
  <c r="L7118" i="3"/>
  <c r="L7119" i="3"/>
  <c r="L7120" i="3"/>
  <c r="L7121" i="3"/>
  <c r="L7122" i="3"/>
  <c r="L7123" i="3"/>
  <c r="L7124" i="3"/>
  <c r="L7125" i="3"/>
  <c r="L7126" i="3"/>
  <c r="L7127" i="3"/>
  <c r="L7128" i="3"/>
  <c r="L7129" i="3"/>
  <c r="L7130" i="3"/>
  <c r="L7131" i="3"/>
  <c r="L7132" i="3"/>
  <c r="L7133" i="3"/>
  <c r="L7134" i="3"/>
  <c r="L7135" i="3"/>
  <c r="L7136" i="3"/>
  <c r="L7137" i="3"/>
  <c r="L7138" i="3"/>
  <c r="L7139" i="3"/>
  <c r="L7140" i="3"/>
  <c r="L7141" i="3"/>
  <c r="L7142" i="3"/>
  <c r="L7143" i="3"/>
  <c r="L7144" i="3"/>
  <c r="L7145" i="3"/>
  <c r="L7146" i="3"/>
  <c r="L7147" i="3"/>
  <c r="L7148" i="3"/>
  <c r="L7149" i="3"/>
  <c r="L7150" i="3"/>
  <c r="L7151" i="3"/>
  <c r="L7152" i="3"/>
  <c r="L7153" i="3"/>
  <c r="L7154" i="3"/>
  <c r="L7155" i="3"/>
  <c r="L7156" i="3"/>
  <c r="L7157" i="3"/>
  <c r="L7158" i="3"/>
  <c r="L7159" i="3"/>
  <c r="L7160" i="3"/>
  <c r="L7161" i="3"/>
  <c r="L7162" i="3"/>
  <c r="L7163" i="3"/>
  <c r="L7164" i="3"/>
  <c r="L7165" i="3"/>
  <c r="L7166" i="3"/>
  <c r="L7167" i="3"/>
  <c r="L7168" i="3"/>
  <c r="L7169" i="3"/>
  <c r="L7170" i="3"/>
  <c r="L7171" i="3"/>
  <c r="L7172" i="3"/>
  <c r="L7173" i="3"/>
  <c r="L7174" i="3"/>
  <c r="L7175" i="3"/>
  <c r="L7176" i="3"/>
  <c r="L7177" i="3"/>
  <c r="L7178" i="3"/>
  <c r="L7179" i="3"/>
  <c r="L7180" i="3"/>
  <c r="L7181" i="3"/>
  <c r="L7182" i="3"/>
  <c r="L7183" i="3"/>
  <c r="L7184" i="3"/>
  <c r="L7185" i="3"/>
  <c r="L7186" i="3"/>
  <c r="L7187" i="3"/>
  <c r="L7188" i="3"/>
  <c r="L7189" i="3"/>
  <c r="L7190" i="3"/>
  <c r="L7191" i="3"/>
  <c r="L7192" i="3"/>
  <c r="L7193" i="3"/>
  <c r="L7194" i="3"/>
  <c r="L7195" i="3"/>
  <c r="L7196" i="3"/>
  <c r="L7197" i="3"/>
  <c r="L7198" i="3"/>
  <c r="L7199" i="3"/>
  <c r="L7200" i="3"/>
  <c r="L7201" i="3"/>
  <c r="L7202" i="3"/>
  <c r="L7203" i="3"/>
  <c r="L7204" i="3"/>
  <c r="L7205" i="3"/>
  <c r="L7206" i="3"/>
  <c r="L7207" i="3"/>
  <c r="L7208" i="3"/>
  <c r="L7209" i="3"/>
  <c r="L7210" i="3"/>
  <c r="L7211" i="3"/>
  <c r="L7212" i="3"/>
  <c r="L7213" i="3"/>
  <c r="L7214" i="3"/>
  <c r="L7215" i="3"/>
  <c r="L7216" i="3"/>
  <c r="L7217" i="3"/>
  <c r="L7218" i="3"/>
  <c r="L7219" i="3"/>
  <c r="L7220" i="3"/>
  <c r="L7221" i="3"/>
  <c r="L7222" i="3"/>
  <c r="L7223" i="3"/>
  <c r="L7224" i="3"/>
  <c r="L7225" i="3"/>
  <c r="L7226" i="3"/>
  <c r="L7227" i="3"/>
  <c r="L7228" i="3"/>
  <c r="L7229" i="3"/>
  <c r="L7230" i="3"/>
  <c r="L7231" i="3"/>
  <c r="L7232" i="3"/>
  <c r="L7233" i="3"/>
  <c r="L7234" i="3"/>
  <c r="L7235" i="3"/>
  <c r="L7236" i="3"/>
  <c r="L7237" i="3"/>
  <c r="L7238" i="3"/>
  <c r="L7239" i="3"/>
  <c r="L7240" i="3"/>
  <c r="L7241" i="3"/>
  <c r="L7242" i="3"/>
  <c r="L7243" i="3"/>
  <c r="L7244" i="3"/>
  <c r="L7245" i="3"/>
  <c r="L7246" i="3"/>
  <c r="L7247" i="3"/>
  <c r="L7248" i="3"/>
  <c r="L7249" i="3"/>
  <c r="L7250" i="3"/>
  <c r="L7251" i="3"/>
  <c r="L7252" i="3"/>
  <c r="L7253" i="3"/>
  <c r="L7254" i="3"/>
  <c r="L7255" i="3"/>
  <c r="L7256" i="3"/>
  <c r="L7257" i="3"/>
  <c r="L7258" i="3"/>
  <c r="L7259" i="3"/>
  <c r="L7260" i="3"/>
  <c r="L7261" i="3"/>
  <c r="L7262" i="3"/>
  <c r="L7263" i="3"/>
  <c r="L7264" i="3"/>
  <c r="L7265" i="3"/>
  <c r="L7266" i="3"/>
  <c r="L7267" i="3"/>
  <c r="L7268" i="3"/>
  <c r="L7269" i="3"/>
  <c r="L7270" i="3"/>
  <c r="L7271" i="3"/>
  <c r="L7272" i="3"/>
  <c r="L7273" i="3"/>
  <c r="L7274" i="3"/>
  <c r="L7275" i="3"/>
  <c r="L7276" i="3"/>
  <c r="L7277" i="3"/>
  <c r="L7278" i="3"/>
  <c r="L7279" i="3"/>
  <c r="L7280" i="3"/>
  <c r="L7281" i="3"/>
  <c r="L7282" i="3"/>
  <c r="L7283" i="3"/>
  <c r="L7284" i="3"/>
  <c r="L7285" i="3"/>
  <c r="L7286" i="3"/>
  <c r="L7287" i="3"/>
  <c r="L7288" i="3"/>
  <c r="L7289" i="3"/>
  <c r="L7290" i="3"/>
  <c r="L7291" i="3"/>
  <c r="L7292" i="3"/>
  <c r="L7293" i="3"/>
  <c r="L7294" i="3"/>
  <c r="L7295" i="3"/>
  <c r="L7296" i="3"/>
  <c r="L7297" i="3"/>
  <c r="L7298" i="3"/>
  <c r="L7299" i="3"/>
  <c r="L7300" i="3"/>
  <c r="L7301" i="3"/>
  <c r="L7302" i="3"/>
  <c r="L7303" i="3"/>
  <c r="L7304" i="3"/>
  <c r="L7305" i="3"/>
  <c r="L7306" i="3"/>
  <c r="L7307" i="3"/>
  <c r="L7308" i="3"/>
  <c r="L7309" i="3"/>
  <c r="L7310" i="3"/>
  <c r="L7311" i="3"/>
  <c r="L7312" i="3"/>
  <c r="L7313" i="3"/>
  <c r="L7314" i="3"/>
  <c r="L7315" i="3"/>
  <c r="L7316" i="3"/>
  <c r="L7317" i="3"/>
  <c r="L7318" i="3"/>
  <c r="L7319" i="3"/>
  <c r="L7320" i="3"/>
  <c r="L7321" i="3"/>
  <c r="L7322" i="3"/>
  <c r="L7323" i="3"/>
  <c r="L7324" i="3"/>
  <c r="L7325" i="3"/>
  <c r="L7326" i="3"/>
  <c r="L7327" i="3"/>
  <c r="L7328" i="3"/>
  <c r="L7329" i="3"/>
  <c r="L7330" i="3"/>
  <c r="L7331" i="3"/>
  <c r="L7332" i="3"/>
  <c r="L7333" i="3"/>
  <c r="L7334" i="3"/>
  <c r="L7335" i="3"/>
  <c r="L7336" i="3"/>
  <c r="L7337" i="3"/>
  <c r="L7338" i="3"/>
  <c r="L7339" i="3"/>
  <c r="L7340" i="3"/>
  <c r="L7341" i="3"/>
  <c r="L7342" i="3"/>
  <c r="L7343" i="3"/>
  <c r="L7344" i="3"/>
  <c r="L7345" i="3"/>
  <c r="L7346" i="3"/>
  <c r="L7347" i="3"/>
  <c r="L7348" i="3"/>
  <c r="L7349" i="3"/>
  <c r="L7350" i="3"/>
  <c r="L7351" i="3"/>
  <c r="L7352" i="3"/>
  <c r="L7353" i="3"/>
  <c r="L7354" i="3"/>
  <c r="L7355" i="3"/>
  <c r="L7356" i="3"/>
  <c r="L7357" i="3"/>
  <c r="L7358" i="3"/>
  <c r="L7359" i="3"/>
  <c r="L7360" i="3"/>
  <c r="L7361" i="3"/>
  <c r="L7362" i="3"/>
  <c r="L7363" i="3"/>
  <c r="L7364" i="3"/>
  <c r="L7365" i="3"/>
  <c r="L7366" i="3"/>
  <c r="L7367" i="3"/>
  <c r="L7368" i="3"/>
  <c r="L7369" i="3"/>
  <c r="L7370" i="3"/>
  <c r="L7371" i="3"/>
  <c r="L7372" i="3"/>
  <c r="L7373" i="3"/>
  <c r="L7374" i="3"/>
  <c r="L7375" i="3"/>
  <c r="L7376" i="3"/>
  <c r="L7377" i="3"/>
  <c r="L7378" i="3"/>
  <c r="L7379" i="3"/>
  <c r="L7380" i="3"/>
  <c r="L7381" i="3"/>
  <c r="L7382" i="3"/>
  <c r="L7383" i="3"/>
  <c r="L7384" i="3"/>
  <c r="L7385" i="3"/>
  <c r="L7386" i="3"/>
  <c r="L7387" i="3"/>
  <c r="L7388" i="3"/>
  <c r="L7389" i="3"/>
  <c r="L7390" i="3"/>
  <c r="L7391" i="3"/>
  <c r="L7392" i="3"/>
  <c r="L7393" i="3"/>
  <c r="L7394" i="3"/>
  <c r="L7395" i="3"/>
  <c r="L7396" i="3"/>
  <c r="L7397" i="3"/>
  <c r="L7398" i="3"/>
  <c r="L7399" i="3"/>
  <c r="L7400" i="3"/>
  <c r="L7401" i="3"/>
  <c r="L7402" i="3"/>
  <c r="L7403" i="3"/>
  <c r="L7404" i="3"/>
  <c r="L7405" i="3"/>
  <c r="L7406" i="3"/>
  <c r="L7407" i="3"/>
  <c r="L7408" i="3"/>
  <c r="L7409" i="3"/>
  <c r="L7410" i="3"/>
  <c r="L7411" i="3"/>
  <c r="L7412" i="3"/>
  <c r="L7413" i="3"/>
  <c r="L7414" i="3"/>
  <c r="L7415" i="3"/>
  <c r="L7416" i="3"/>
  <c r="L7417" i="3"/>
  <c r="L7418" i="3"/>
  <c r="L7419" i="3"/>
  <c r="L7420" i="3"/>
  <c r="L7421" i="3"/>
  <c r="L7422" i="3"/>
  <c r="L7423" i="3"/>
  <c r="L7424" i="3"/>
  <c r="L7425" i="3"/>
  <c r="L7426" i="3"/>
  <c r="L7427" i="3"/>
  <c r="L7428" i="3"/>
  <c r="L7429" i="3"/>
  <c r="L7430" i="3"/>
  <c r="L7431" i="3"/>
  <c r="L7432" i="3"/>
  <c r="L7433" i="3"/>
  <c r="L7434" i="3"/>
  <c r="L7435" i="3"/>
  <c r="L7436" i="3"/>
  <c r="L7437" i="3"/>
  <c r="L7438" i="3"/>
  <c r="L7439" i="3"/>
  <c r="L7440" i="3"/>
  <c r="L7441" i="3"/>
  <c r="L7442" i="3"/>
  <c r="L7443" i="3"/>
  <c r="L7444" i="3"/>
  <c r="L7445" i="3"/>
  <c r="L7446" i="3"/>
  <c r="L7447" i="3"/>
  <c r="L7448" i="3"/>
  <c r="L7449" i="3"/>
  <c r="L7450" i="3"/>
  <c r="L7451" i="3"/>
  <c r="L7452" i="3"/>
  <c r="L7453" i="3"/>
  <c r="L7454" i="3"/>
  <c r="L7455" i="3"/>
  <c r="L7456" i="3"/>
  <c r="L7457" i="3"/>
  <c r="L7458" i="3"/>
  <c r="L7459" i="3"/>
  <c r="L7460" i="3"/>
  <c r="L7461" i="3"/>
  <c r="L7462" i="3"/>
  <c r="L7463" i="3"/>
  <c r="L7464" i="3"/>
  <c r="L7465" i="3"/>
  <c r="L7466" i="3"/>
  <c r="L7467" i="3"/>
  <c r="L7468" i="3"/>
  <c r="L7469" i="3"/>
  <c r="L7470" i="3"/>
  <c r="L7471" i="3"/>
  <c r="L7472" i="3"/>
  <c r="L7473" i="3"/>
  <c r="L7474" i="3"/>
  <c r="L7475" i="3"/>
  <c r="L7476" i="3"/>
  <c r="L7477" i="3"/>
  <c r="L7478" i="3"/>
  <c r="L7479" i="3"/>
  <c r="L7480" i="3"/>
  <c r="L7481" i="3"/>
  <c r="L7482" i="3"/>
  <c r="L7483" i="3"/>
  <c r="L7484" i="3"/>
  <c r="L7485" i="3"/>
  <c r="L7486" i="3"/>
  <c r="L7487" i="3"/>
  <c r="L7488" i="3"/>
  <c r="L7489" i="3"/>
  <c r="L7490" i="3"/>
  <c r="L7491" i="3"/>
  <c r="L7492" i="3"/>
  <c r="L7493" i="3"/>
  <c r="L7494" i="3"/>
  <c r="L7495" i="3"/>
  <c r="L7496" i="3"/>
  <c r="L7497" i="3"/>
  <c r="L7498" i="3"/>
  <c r="L7499" i="3"/>
  <c r="L7500" i="3"/>
  <c r="L7501" i="3"/>
  <c r="L7502" i="3"/>
  <c r="L7503" i="3"/>
  <c r="L7504" i="3"/>
  <c r="L7505" i="3"/>
  <c r="L7506" i="3"/>
  <c r="L7507" i="3"/>
  <c r="L7508" i="3"/>
  <c r="L7509" i="3"/>
  <c r="L7510" i="3"/>
  <c r="L7511" i="3"/>
  <c r="L7512" i="3"/>
  <c r="L7513" i="3"/>
  <c r="L7514" i="3"/>
  <c r="L7515" i="3"/>
  <c r="L7516" i="3"/>
  <c r="L7517" i="3"/>
  <c r="L7518" i="3"/>
  <c r="L7519" i="3"/>
  <c r="L7520" i="3"/>
  <c r="L7521" i="3"/>
  <c r="L7522" i="3"/>
  <c r="L7523" i="3"/>
  <c r="L7524" i="3"/>
  <c r="L7525" i="3"/>
  <c r="L7526" i="3"/>
  <c r="L7527" i="3"/>
  <c r="L7528" i="3"/>
  <c r="L7529" i="3"/>
  <c r="L7530" i="3"/>
  <c r="L7531" i="3"/>
  <c r="L7532" i="3"/>
  <c r="L7533" i="3"/>
  <c r="L7534" i="3"/>
  <c r="L7535" i="3"/>
  <c r="L7536" i="3"/>
  <c r="L7537" i="3"/>
  <c r="L7538" i="3"/>
  <c r="L7539" i="3"/>
  <c r="L7540" i="3"/>
  <c r="L7541" i="3"/>
  <c r="L7542" i="3"/>
  <c r="L7543" i="3"/>
  <c r="L7544" i="3"/>
  <c r="L7545" i="3"/>
  <c r="L7546" i="3"/>
  <c r="L7547" i="3"/>
  <c r="L7548" i="3"/>
  <c r="L7549" i="3"/>
  <c r="L7550" i="3"/>
  <c r="L7551" i="3"/>
  <c r="L7552" i="3"/>
  <c r="L7553" i="3"/>
  <c r="L7554" i="3"/>
  <c r="L7555" i="3"/>
  <c r="L7556" i="3"/>
  <c r="L7557" i="3"/>
  <c r="L7558" i="3"/>
  <c r="L7559" i="3"/>
  <c r="L7560" i="3"/>
  <c r="L7561" i="3"/>
  <c r="L7562" i="3"/>
  <c r="L7563" i="3"/>
  <c r="L7564" i="3"/>
  <c r="L7565" i="3"/>
  <c r="L7566" i="3"/>
  <c r="L7567" i="3"/>
  <c r="L7568" i="3"/>
  <c r="L7569" i="3"/>
  <c r="L7570" i="3"/>
  <c r="L7571" i="3"/>
  <c r="L7572" i="3"/>
  <c r="L7573" i="3"/>
  <c r="L7574" i="3"/>
  <c r="L7575" i="3"/>
  <c r="L7576" i="3"/>
  <c r="L7577" i="3"/>
  <c r="L7578" i="3"/>
  <c r="L7579" i="3"/>
  <c r="L7580" i="3"/>
  <c r="L7581" i="3"/>
  <c r="L7582" i="3"/>
  <c r="L7583" i="3"/>
  <c r="L7584" i="3"/>
  <c r="L7585" i="3"/>
  <c r="L7586" i="3"/>
  <c r="L7587" i="3"/>
  <c r="L7588" i="3"/>
  <c r="L7589" i="3"/>
  <c r="L7590" i="3"/>
  <c r="L7591" i="3"/>
  <c r="L7592" i="3"/>
  <c r="L7593" i="3"/>
  <c r="L7594" i="3"/>
  <c r="L7595" i="3"/>
  <c r="L7596" i="3"/>
  <c r="L7597" i="3"/>
  <c r="L7598" i="3"/>
  <c r="L7599" i="3"/>
  <c r="L7600" i="3"/>
  <c r="L7601" i="3"/>
  <c r="L7602" i="3"/>
  <c r="L7603" i="3"/>
  <c r="L7604" i="3"/>
  <c r="L7605" i="3"/>
  <c r="L7606" i="3"/>
  <c r="L7607" i="3"/>
  <c r="L7608" i="3"/>
  <c r="L7609" i="3"/>
  <c r="L7610" i="3"/>
  <c r="L7611" i="3"/>
  <c r="L7612" i="3"/>
  <c r="L7613" i="3"/>
  <c r="L7614" i="3"/>
  <c r="L7615" i="3"/>
  <c r="L7616" i="3"/>
  <c r="L7617" i="3"/>
  <c r="L7618" i="3"/>
  <c r="L7619" i="3"/>
  <c r="L7620" i="3"/>
  <c r="L7621" i="3"/>
  <c r="L7622" i="3"/>
  <c r="L7623" i="3"/>
  <c r="L7624" i="3"/>
  <c r="L7625" i="3"/>
  <c r="L7626" i="3"/>
  <c r="L7627" i="3"/>
  <c r="L7628" i="3"/>
  <c r="L7629" i="3"/>
  <c r="L7630" i="3"/>
  <c r="L7631" i="3"/>
  <c r="L7632" i="3"/>
  <c r="L7633" i="3"/>
  <c r="L7634" i="3"/>
  <c r="L7635" i="3"/>
  <c r="L7636" i="3"/>
  <c r="L7637" i="3"/>
  <c r="L7638" i="3"/>
  <c r="L7639" i="3"/>
  <c r="L7640" i="3"/>
  <c r="L7641" i="3"/>
  <c r="L7642" i="3"/>
  <c r="L7643" i="3"/>
  <c r="L7644" i="3"/>
  <c r="L7645" i="3"/>
  <c r="L7646" i="3"/>
  <c r="L7647" i="3"/>
  <c r="L7648" i="3"/>
  <c r="L7649" i="3"/>
  <c r="L7650" i="3"/>
  <c r="L7651" i="3"/>
  <c r="L7652" i="3"/>
  <c r="L7653" i="3"/>
  <c r="L7654" i="3"/>
  <c r="L7655" i="3"/>
  <c r="L7656" i="3"/>
  <c r="L7657" i="3"/>
  <c r="L7658" i="3"/>
  <c r="L7659" i="3"/>
  <c r="L7660" i="3"/>
  <c r="L7661" i="3"/>
  <c r="L7662" i="3"/>
  <c r="L7663" i="3"/>
  <c r="L7664" i="3"/>
  <c r="L7665" i="3"/>
  <c r="L7666" i="3"/>
  <c r="L7667" i="3"/>
  <c r="L7668" i="3"/>
  <c r="L7669" i="3"/>
  <c r="L7670" i="3"/>
  <c r="L7671" i="3"/>
  <c r="L7672" i="3"/>
  <c r="L7673" i="3"/>
  <c r="L7674" i="3"/>
  <c r="L7675" i="3"/>
  <c r="L7676" i="3"/>
  <c r="L7677" i="3"/>
  <c r="L7678" i="3"/>
  <c r="L7679" i="3"/>
  <c r="L7680" i="3"/>
  <c r="L7681" i="3"/>
  <c r="L7682" i="3"/>
  <c r="L7683" i="3"/>
  <c r="L7684" i="3"/>
  <c r="L7685" i="3"/>
  <c r="L7686" i="3"/>
  <c r="L7687" i="3"/>
  <c r="L7688" i="3"/>
  <c r="L7689" i="3"/>
  <c r="L7690" i="3"/>
  <c r="L7691" i="3"/>
  <c r="L7692" i="3"/>
  <c r="L7693" i="3"/>
  <c r="L7694" i="3"/>
  <c r="L7695" i="3"/>
  <c r="L7696" i="3"/>
  <c r="L7697" i="3"/>
  <c r="L7698" i="3"/>
  <c r="L7699" i="3"/>
  <c r="L7700" i="3"/>
  <c r="L7701" i="3"/>
  <c r="L7702" i="3"/>
  <c r="L7703" i="3"/>
  <c r="L7704" i="3"/>
  <c r="L7705" i="3"/>
  <c r="L7706" i="3"/>
  <c r="L7707" i="3"/>
  <c r="L7708" i="3"/>
  <c r="L7709" i="3"/>
  <c r="L7710" i="3"/>
  <c r="L7711" i="3"/>
  <c r="L7712" i="3"/>
  <c r="L7713" i="3"/>
  <c r="L7714" i="3"/>
  <c r="L7715" i="3"/>
  <c r="L7716" i="3"/>
  <c r="L7717" i="3"/>
  <c r="L7718" i="3"/>
  <c r="L7719" i="3"/>
  <c r="L7720" i="3"/>
  <c r="L7721" i="3"/>
  <c r="L7722" i="3"/>
  <c r="L7723" i="3"/>
  <c r="L7724" i="3"/>
  <c r="L7725" i="3"/>
  <c r="L7726" i="3"/>
  <c r="L7727" i="3"/>
  <c r="L7728" i="3"/>
  <c r="L7729" i="3"/>
  <c r="L7730" i="3"/>
  <c r="L7731" i="3"/>
  <c r="L7732" i="3"/>
  <c r="L7733" i="3"/>
  <c r="L7734" i="3"/>
  <c r="L7735" i="3"/>
  <c r="L7736" i="3"/>
  <c r="L7737" i="3"/>
  <c r="L7738" i="3"/>
  <c r="L7739" i="3"/>
  <c r="L7740" i="3"/>
  <c r="L7741" i="3"/>
  <c r="L7742" i="3"/>
  <c r="L7743" i="3"/>
  <c r="L7744" i="3"/>
  <c r="L7745" i="3"/>
  <c r="L7746" i="3"/>
  <c r="L7747" i="3"/>
  <c r="L7748" i="3"/>
  <c r="L7749" i="3"/>
  <c r="L7750" i="3"/>
  <c r="L7751" i="3"/>
  <c r="L7752" i="3"/>
  <c r="L7753" i="3"/>
  <c r="L7754" i="3"/>
  <c r="L7755" i="3"/>
  <c r="L7756" i="3"/>
  <c r="L7757" i="3"/>
  <c r="L7758" i="3"/>
  <c r="L7759" i="3"/>
  <c r="L7760" i="3"/>
  <c r="L7761" i="3"/>
  <c r="L7762" i="3"/>
  <c r="L7763" i="3"/>
  <c r="L7764" i="3"/>
  <c r="L7765" i="3"/>
  <c r="L7766" i="3"/>
  <c r="L7767" i="3"/>
  <c r="L7768" i="3"/>
  <c r="L7769" i="3"/>
  <c r="L7770" i="3"/>
  <c r="L7771" i="3"/>
  <c r="L7772" i="3"/>
  <c r="L7773" i="3"/>
  <c r="L7774" i="3"/>
  <c r="L7775" i="3"/>
  <c r="L7776" i="3"/>
  <c r="L7777" i="3"/>
  <c r="L7778" i="3"/>
  <c r="L7779" i="3"/>
  <c r="L7780" i="3"/>
  <c r="L7781" i="3"/>
  <c r="L7782" i="3"/>
  <c r="L7783" i="3"/>
  <c r="L7784" i="3"/>
  <c r="L7785" i="3"/>
  <c r="L7786" i="3"/>
  <c r="L7787" i="3"/>
  <c r="L7788" i="3"/>
  <c r="L7789" i="3"/>
  <c r="L7790" i="3"/>
  <c r="L7791" i="3"/>
  <c r="L7792" i="3"/>
  <c r="L7793" i="3"/>
  <c r="L7794" i="3"/>
  <c r="L7795" i="3"/>
  <c r="L7796" i="3"/>
  <c r="L7797" i="3"/>
  <c r="L7798" i="3"/>
  <c r="L7799" i="3"/>
  <c r="L7800" i="3"/>
  <c r="L7801" i="3"/>
  <c r="L7802" i="3"/>
  <c r="L7803" i="3"/>
  <c r="L7804" i="3"/>
  <c r="L7805" i="3"/>
  <c r="L7806" i="3"/>
  <c r="L7807" i="3"/>
  <c r="L7808" i="3"/>
  <c r="L7809" i="3"/>
  <c r="L7810" i="3"/>
  <c r="L7811" i="3"/>
  <c r="L7812" i="3"/>
  <c r="L7813" i="3"/>
  <c r="L7814" i="3"/>
  <c r="L7815" i="3"/>
  <c r="L7816" i="3"/>
  <c r="L7817" i="3"/>
  <c r="L7818" i="3"/>
  <c r="L7819" i="3"/>
  <c r="L7820" i="3"/>
  <c r="L7821" i="3"/>
  <c r="L7822" i="3"/>
  <c r="L7823" i="3"/>
  <c r="L7824" i="3"/>
  <c r="L7825" i="3"/>
  <c r="L7826" i="3"/>
  <c r="L7827" i="3"/>
  <c r="L7828" i="3"/>
  <c r="L7829" i="3"/>
  <c r="L7830" i="3"/>
  <c r="L7831" i="3"/>
  <c r="L7832" i="3"/>
  <c r="L7833" i="3"/>
  <c r="L7834" i="3"/>
  <c r="L7835" i="3"/>
  <c r="L7836" i="3"/>
  <c r="L7837" i="3"/>
  <c r="L7838" i="3"/>
  <c r="L7839" i="3"/>
  <c r="L7840" i="3"/>
  <c r="L7841" i="3"/>
  <c r="L7842" i="3"/>
  <c r="L7843" i="3"/>
  <c r="L7844" i="3"/>
  <c r="L7845" i="3"/>
  <c r="L7846" i="3"/>
  <c r="L7847" i="3"/>
  <c r="L7848" i="3"/>
  <c r="L7849" i="3"/>
  <c r="L7850" i="3"/>
  <c r="L7851" i="3"/>
  <c r="L7852" i="3"/>
  <c r="L7853" i="3"/>
  <c r="L7854" i="3"/>
  <c r="L7855" i="3"/>
  <c r="L7856" i="3"/>
  <c r="L7857" i="3"/>
  <c r="L7858" i="3"/>
  <c r="L7859" i="3"/>
  <c r="L7860" i="3"/>
  <c r="L7861" i="3"/>
  <c r="L7862" i="3"/>
  <c r="L7863" i="3"/>
  <c r="L7864" i="3"/>
  <c r="L7865" i="3"/>
  <c r="L7866" i="3"/>
  <c r="L7867" i="3"/>
  <c r="L7868" i="3"/>
  <c r="L7869" i="3"/>
  <c r="L7870" i="3"/>
  <c r="L7871" i="3"/>
  <c r="L7872" i="3"/>
  <c r="L7873" i="3"/>
  <c r="L7874" i="3"/>
  <c r="L7875" i="3"/>
  <c r="L7876" i="3"/>
  <c r="L7877" i="3"/>
  <c r="L7878" i="3"/>
  <c r="L7879" i="3"/>
  <c r="L7880" i="3"/>
  <c r="L7881" i="3"/>
  <c r="L7882" i="3"/>
  <c r="L7883" i="3"/>
  <c r="L7884" i="3"/>
  <c r="L7885" i="3"/>
  <c r="L7886" i="3"/>
  <c r="L7887" i="3"/>
  <c r="L7888" i="3"/>
  <c r="L7889" i="3"/>
  <c r="L7890" i="3"/>
  <c r="L7891" i="3"/>
  <c r="L7892" i="3"/>
  <c r="L7893" i="3"/>
  <c r="L7894" i="3"/>
  <c r="L7895" i="3"/>
  <c r="L7896" i="3"/>
  <c r="L7897" i="3"/>
  <c r="L7898" i="3"/>
  <c r="L7899" i="3"/>
  <c r="L7900" i="3"/>
  <c r="L7901" i="3"/>
  <c r="L7902" i="3"/>
  <c r="L7903" i="3"/>
  <c r="L7904" i="3"/>
  <c r="L7905" i="3"/>
  <c r="L7906" i="3"/>
  <c r="L7907" i="3"/>
  <c r="L7908" i="3"/>
  <c r="L7909" i="3"/>
  <c r="L7910" i="3"/>
  <c r="L7911" i="3"/>
  <c r="L7912" i="3"/>
  <c r="L7913" i="3"/>
  <c r="L7914" i="3"/>
  <c r="L7915" i="3"/>
  <c r="L7916" i="3"/>
  <c r="L7917" i="3"/>
  <c r="L7918" i="3"/>
  <c r="L7919" i="3"/>
  <c r="L7920" i="3"/>
  <c r="L7921" i="3"/>
  <c r="L7922" i="3"/>
  <c r="L7923" i="3"/>
  <c r="L7924" i="3"/>
  <c r="L7925" i="3"/>
  <c r="L7926" i="3"/>
  <c r="L7927" i="3"/>
  <c r="L7928" i="3"/>
  <c r="L7929" i="3"/>
  <c r="L7930" i="3"/>
  <c r="L7931" i="3"/>
  <c r="L7932" i="3"/>
  <c r="L7933" i="3"/>
  <c r="L7934" i="3"/>
  <c r="L7935" i="3"/>
  <c r="L7936" i="3"/>
  <c r="L7937" i="3"/>
  <c r="L7938" i="3"/>
  <c r="L7939" i="3"/>
  <c r="L7940" i="3"/>
  <c r="L7941" i="3"/>
  <c r="L7942" i="3"/>
  <c r="L7943" i="3"/>
  <c r="L7944" i="3"/>
  <c r="L7945" i="3"/>
  <c r="L7946" i="3"/>
  <c r="L7947" i="3"/>
  <c r="L7948" i="3"/>
  <c r="L7949" i="3"/>
  <c r="L7950" i="3"/>
  <c r="L7951" i="3"/>
  <c r="L7952" i="3"/>
  <c r="L7953" i="3"/>
  <c r="L7954" i="3"/>
  <c r="L7955" i="3"/>
  <c r="L7956" i="3"/>
  <c r="L7957" i="3"/>
  <c r="L7958" i="3"/>
  <c r="L7959" i="3"/>
  <c r="L7960" i="3"/>
  <c r="L7961" i="3"/>
  <c r="L7962" i="3"/>
  <c r="L7963" i="3"/>
  <c r="L7964" i="3"/>
  <c r="L7965" i="3"/>
  <c r="L7966" i="3"/>
  <c r="L7967" i="3"/>
  <c r="L7968" i="3"/>
  <c r="L7969" i="3"/>
  <c r="L7970" i="3"/>
  <c r="L7971" i="3"/>
  <c r="L7972" i="3"/>
  <c r="L7973" i="3"/>
  <c r="L7974" i="3"/>
  <c r="L7975" i="3"/>
  <c r="L7976" i="3"/>
  <c r="L7977" i="3"/>
  <c r="L7978" i="3"/>
  <c r="L7979" i="3"/>
  <c r="L7980" i="3"/>
  <c r="L7981" i="3"/>
  <c r="L7982" i="3"/>
  <c r="L7983" i="3"/>
  <c r="L7984" i="3"/>
  <c r="L7985" i="3"/>
  <c r="L7986" i="3"/>
  <c r="L7987" i="3"/>
  <c r="L7988" i="3"/>
  <c r="L7989" i="3"/>
  <c r="L7990" i="3"/>
  <c r="L7991" i="3"/>
  <c r="L7992" i="3"/>
  <c r="L7993" i="3"/>
  <c r="L7994" i="3"/>
  <c r="L7995" i="3"/>
  <c r="L7996" i="3"/>
  <c r="L7997" i="3"/>
  <c r="L7998" i="3"/>
  <c r="L7999" i="3"/>
  <c r="L8000" i="3"/>
  <c r="L8001" i="3"/>
  <c r="L8002" i="3"/>
  <c r="L8003" i="3"/>
  <c r="L8004" i="3"/>
  <c r="L8005" i="3"/>
  <c r="L8006" i="3"/>
  <c r="L8007" i="3"/>
  <c r="L8008" i="3"/>
  <c r="L8009" i="3"/>
  <c r="L8010" i="3"/>
  <c r="L8011" i="3"/>
  <c r="L8012" i="3"/>
  <c r="L8013" i="3"/>
  <c r="L8014" i="3"/>
  <c r="L8015" i="3"/>
  <c r="L8016" i="3"/>
  <c r="L8017" i="3"/>
  <c r="L8018" i="3"/>
  <c r="L8019" i="3"/>
  <c r="L8020" i="3"/>
  <c r="L8021" i="3"/>
  <c r="L8022" i="3"/>
  <c r="L8023" i="3"/>
  <c r="L8024" i="3"/>
  <c r="L8025" i="3"/>
  <c r="L8026" i="3"/>
  <c r="L8027" i="3"/>
  <c r="L8028" i="3"/>
  <c r="L8029" i="3"/>
  <c r="L8030" i="3"/>
  <c r="L8031" i="3"/>
  <c r="L8032" i="3"/>
  <c r="L8033" i="3"/>
  <c r="L8034" i="3"/>
  <c r="L8035" i="3"/>
  <c r="L8036" i="3"/>
  <c r="L8037" i="3"/>
  <c r="L8038" i="3"/>
  <c r="L8039" i="3"/>
  <c r="L8040" i="3"/>
  <c r="L8041" i="3"/>
  <c r="L8042" i="3"/>
  <c r="L8043" i="3"/>
  <c r="L8044" i="3"/>
  <c r="L8045" i="3"/>
  <c r="L8046" i="3"/>
  <c r="L8047" i="3"/>
  <c r="L8048" i="3"/>
  <c r="L8049" i="3"/>
  <c r="L8050" i="3"/>
  <c r="L8051" i="3"/>
  <c r="L8052" i="3"/>
  <c r="L8053" i="3"/>
  <c r="L8054" i="3"/>
  <c r="L8055" i="3"/>
  <c r="L8056" i="3"/>
  <c r="L8057" i="3"/>
  <c r="L8058" i="3"/>
  <c r="L8059" i="3"/>
  <c r="L8060" i="3"/>
  <c r="L8061" i="3"/>
  <c r="L8062" i="3"/>
  <c r="L8063" i="3"/>
  <c r="L8064" i="3"/>
  <c r="L8065" i="3"/>
  <c r="L8066" i="3"/>
  <c r="L8067" i="3"/>
  <c r="L8068" i="3"/>
  <c r="L8069" i="3"/>
  <c r="L8070" i="3"/>
  <c r="L8071" i="3"/>
  <c r="L8072" i="3"/>
  <c r="L8073" i="3"/>
  <c r="L8074" i="3"/>
  <c r="L8075" i="3"/>
  <c r="L8076" i="3"/>
  <c r="L8077" i="3"/>
  <c r="L8078" i="3"/>
  <c r="L8079" i="3"/>
  <c r="L8080" i="3"/>
  <c r="L8081" i="3"/>
  <c r="L8082" i="3"/>
  <c r="L8083" i="3"/>
  <c r="L8084" i="3"/>
  <c r="L8085" i="3"/>
  <c r="L8086" i="3"/>
  <c r="L8087" i="3"/>
  <c r="L8088" i="3"/>
  <c r="L8089" i="3"/>
  <c r="L8090" i="3"/>
  <c r="L8091" i="3"/>
  <c r="L8092" i="3"/>
  <c r="L8093" i="3"/>
  <c r="L8094" i="3"/>
  <c r="L8095" i="3"/>
  <c r="L8096" i="3"/>
  <c r="L8097" i="3"/>
  <c r="L8098" i="3"/>
  <c r="L8099" i="3"/>
  <c r="L8100" i="3"/>
  <c r="L8101" i="3"/>
  <c r="L8102" i="3"/>
  <c r="L8103" i="3"/>
  <c r="L8104" i="3"/>
  <c r="L8105" i="3"/>
  <c r="L8106" i="3"/>
  <c r="L8107" i="3"/>
  <c r="L8108" i="3"/>
  <c r="L8109" i="3"/>
  <c r="L8110" i="3"/>
  <c r="L8111" i="3"/>
  <c r="L8112" i="3"/>
  <c r="L8113" i="3"/>
  <c r="L8114" i="3"/>
  <c r="L8115" i="3"/>
  <c r="L8116" i="3"/>
  <c r="L8117" i="3"/>
  <c r="L8118" i="3"/>
  <c r="L8119" i="3"/>
  <c r="L8120" i="3"/>
  <c r="L8121" i="3"/>
  <c r="L8122" i="3"/>
  <c r="L8123" i="3"/>
  <c r="L8124" i="3"/>
  <c r="L8125" i="3"/>
  <c r="L8126" i="3"/>
  <c r="L8127" i="3"/>
  <c r="L8128" i="3"/>
  <c r="L8129" i="3"/>
  <c r="L8130" i="3"/>
  <c r="L8131" i="3"/>
  <c r="L8132" i="3"/>
  <c r="L8133" i="3"/>
  <c r="L8134" i="3"/>
  <c r="L8135" i="3"/>
  <c r="L8136" i="3"/>
  <c r="L8137" i="3"/>
  <c r="L8138" i="3"/>
  <c r="L8139" i="3"/>
  <c r="L8140" i="3"/>
  <c r="L8141" i="3"/>
  <c r="L8142" i="3"/>
  <c r="L8143" i="3"/>
  <c r="L8144" i="3"/>
  <c r="L8145" i="3"/>
  <c r="L8146" i="3"/>
  <c r="L8147" i="3"/>
  <c r="L8148" i="3"/>
  <c r="L8149" i="3"/>
  <c r="L8150" i="3"/>
  <c r="L8151" i="3"/>
  <c r="L8152" i="3"/>
  <c r="L8153" i="3"/>
  <c r="L8154" i="3"/>
  <c r="L8155" i="3"/>
  <c r="L8156" i="3"/>
  <c r="L8157" i="3"/>
  <c r="L8158" i="3"/>
  <c r="L8159" i="3"/>
  <c r="L8160" i="3"/>
  <c r="L8161" i="3"/>
  <c r="L8162" i="3"/>
  <c r="L8163" i="3"/>
  <c r="L8164" i="3"/>
  <c r="L8165" i="3"/>
  <c r="L8166" i="3"/>
  <c r="L8167" i="3"/>
  <c r="L8168" i="3"/>
  <c r="L8169" i="3"/>
  <c r="L8170" i="3"/>
  <c r="L8171" i="3"/>
  <c r="L8172" i="3"/>
  <c r="L8173" i="3"/>
  <c r="L8174" i="3"/>
  <c r="L8175" i="3"/>
  <c r="L8176" i="3"/>
  <c r="L8177" i="3"/>
  <c r="L8178" i="3"/>
  <c r="L8179" i="3"/>
  <c r="L8180" i="3"/>
  <c r="L8181" i="3"/>
  <c r="L8182" i="3"/>
  <c r="L8183" i="3"/>
  <c r="L8184" i="3"/>
  <c r="L8185" i="3"/>
  <c r="L8186" i="3"/>
  <c r="L8187" i="3"/>
  <c r="L8188" i="3"/>
  <c r="L8189" i="3"/>
  <c r="L8190" i="3"/>
  <c r="L8191" i="3"/>
  <c r="L8192" i="3"/>
  <c r="L8193" i="3"/>
  <c r="L8194" i="3"/>
  <c r="L8195" i="3"/>
  <c r="L8196" i="3"/>
  <c r="L8197" i="3"/>
  <c r="L8198" i="3"/>
  <c r="L8199" i="3"/>
  <c r="L8200" i="3"/>
  <c r="L8201" i="3"/>
  <c r="L8202" i="3"/>
  <c r="L8203" i="3"/>
  <c r="L8204" i="3"/>
  <c r="L8205" i="3"/>
  <c r="L8206" i="3"/>
  <c r="L8207" i="3"/>
  <c r="L8208" i="3"/>
  <c r="L8209" i="3"/>
  <c r="L8210" i="3"/>
  <c r="L8211" i="3"/>
  <c r="L8212" i="3"/>
  <c r="L8213" i="3"/>
  <c r="L8214" i="3"/>
  <c r="L8215" i="3"/>
  <c r="L8216" i="3"/>
  <c r="L8217" i="3"/>
  <c r="L8218" i="3"/>
  <c r="L8219" i="3"/>
  <c r="L8220" i="3"/>
  <c r="L8221" i="3"/>
  <c r="L8222" i="3"/>
  <c r="L8223" i="3"/>
  <c r="L8224" i="3"/>
  <c r="L8225" i="3"/>
  <c r="L8226" i="3"/>
  <c r="L8227" i="3"/>
  <c r="L8228" i="3"/>
  <c r="L8229" i="3"/>
  <c r="L8230" i="3"/>
  <c r="L8231" i="3"/>
  <c r="L8232" i="3"/>
  <c r="L8233" i="3"/>
  <c r="L8234" i="3"/>
  <c r="L8235" i="3"/>
  <c r="L8236" i="3"/>
  <c r="L8237" i="3"/>
  <c r="L8238" i="3"/>
  <c r="L8239" i="3"/>
  <c r="L8240" i="3"/>
  <c r="L8241" i="3"/>
  <c r="L8242" i="3"/>
  <c r="L8243" i="3"/>
  <c r="L8244" i="3"/>
  <c r="L8245" i="3"/>
  <c r="L8246" i="3"/>
  <c r="L8247" i="3"/>
  <c r="L8248" i="3"/>
  <c r="L8249" i="3"/>
  <c r="L8250" i="3"/>
  <c r="L8251" i="3"/>
  <c r="L8252" i="3"/>
  <c r="L8253" i="3"/>
  <c r="L8254" i="3"/>
  <c r="L8255" i="3"/>
  <c r="L8256" i="3"/>
  <c r="L8257" i="3"/>
  <c r="L8258" i="3"/>
  <c r="L8259" i="3"/>
  <c r="L8260" i="3"/>
  <c r="L8261" i="3"/>
  <c r="L8262" i="3"/>
  <c r="L8263" i="3"/>
  <c r="L8264" i="3"/>
  <c r="L8265" i="3"/>
  <c r="L8266" i="3"/>
  <c r="L8267" i="3"/>
  <c r="L8268" i="3"/>
  <c r="L8269" i="3"/>
  <c r="L8270" i="3"/>
  <c r="L8271" i="3"/>
  <c r="L8272" i="3"/>
  <c r="L8273" i="3"/>
  <c r="L8274" i="3"/>
  <c r="L8275" i="3"/>
  <c r="L8276" i="3"/>
  <c r="L8277" i="3"/>
  <c r="L8278" i="3"/>
  <c r="L8279" i="3"/>
  <c r="L8280" i="3"/>
  <c r="L8281" i="3"/>
  <c r="L8282" i="3"/>
  <c r="L8283" i="3"/>
  <c r="L8284" i="3"/>
  <c r="L8285" i="3"/>
  <c r="L8286" i="3"/>
  <c r="L8287" i="3"/>
  <c r="L8288" i="3"/>
  <c r="L8289" i="3"/>
  <c r="L8290" i="3"/>
  <c r="L8291" i="3"/>
  <c r="L8292" i="3"/>
  <c r="L8293" i="3"/>
  <c r="L8294" i="3"/>
  <c r="L8295" i="3"/>
  <c r="L8296" i="3"/>
  <c r="L8297" i="3"/>
  <c r="L8298" i="3"/>
  <c r="L8299" i="3"/>
  <c r="L8300" i="3"/>
  <c r="L8301" i="3"/>
  <c r="L8302" i="3"/>
  <c r="L8303" i="3"/>
  <c r="L8304" i="3"/>
  <c r="L8305" i="3"/>
  <c r="L8306" i="3"/>
  <c r="L8307" i="3"/>
  <c r="L8308" i="3"/>
  <c r="L8309" i="3"/>
  <c r="L8310" i="3"/>
  <c r="L8311" i="3"/>
  <c r="L8312" i="3"/>
  <c r="L8313" i="3"/>
  <c r="L8314" i="3"/>
  <c r="L8315" i="3"/>
  <c r="L8316" i="3"/>
  <c r="L8317" i="3"/>
  <c r="L8318" i="3"/>
  <c r="L8319" i="3"/>
  <c r="L8320" i="3"/>
  <c r="L8321" i="3"/>
  <c r="L8322" i="3"/>
  <c r="L8323" i="3"/>
  <c r="L8324" i="3"/>
  <c r="L8325" i="3"/>
  <c r="L8326" i="3"/>
  <c r="L8327" i="3"/>
  <c r="L8328" i="3"/>
  <c r="L8329" i="3"/>
  <c r="L8330" i="3"/>
  <c r="L8331" i="3"/>
  <c r="L8332" i="3"/>
  <c r="L8333" i="3"/>
  <c r="L8334" i="3"/>
  <c r="L8335" i="3"/>
  <c r="L8336" i="3"/>
  <c r="L8337" i="3"/>
  <c r="L8338" i="3"/>
  <c r="L8339" i="3"/>
  <c r="L8340" i="3"/>
  <c r="L8341" i="3"/>
  <c r="L8342" i="3"/>
  <c r="L8343" i="3"/>
  <c r="L8344" i="3"/>
  <c r="L8345" i="3"/>
  <c r="L8346" i="3"/>
  <c r="L8347" i="3"/>
  <c r="L8348" i="3"/>
  <c r="L8349" i="3"/>
  <c r="L8350" i="3"/>
  <c r="L8351" i="3"/>
  <c r="L8352" i="3"/>
  <c r="L8353" i="3"/>
  <c r="L8354" i="3"/>
  <c r="L8355" i="3"/>
  <c r="L8356" i="3"/>
  <c r="L8357" i="3"/>
  <c r="L8358" i="3"/>
  <c r="L8359" i="3"/>
  <c r="L8360" i="3"/>
  <c r="L8361" i="3"/>
  <c r="L8362" i="3"/>
  <c r="L8363" i="3"/>
  <c r="L8364" i="3"/>
  <c r="L8365" i="3"/>
  <c r="L8366" i="3"/>
  <c r="L8367" i="3"/>
  <c r="L8368" i="3"/>
  <c r="L8369" i="3"/>
  <c r="L8370" i="3"/>
  <c r="L8371" i="3"/>
  <c r="L8372" i="3"/>
  <c r="L8373" i="3"/>
  <c r="L8374" i="3"/>
  <c r="L8375" i="3"/>
  <c r="L8376" i="3"/>
  <c r="L8377" i="3"/>
  <c r="L8378" i="3"/>
  <c r="L8379" i="3"/>
  <c r="L8380" i="3"/>
  <c r="L8381" i="3"/>
  <c r="L8382" i="3"/>
  <c r="L8383" i="3"/>
  <c r="L8384" i="3"/>
  <c r="L8385" i="3"/>
  <c r="L8386" i="3"/>
  <c r="L8387" i="3"/>
  <c r="L8388" i="3"/>
  <c r="L8389" i="3"/>
  <c r="L8390" i="3"/>
  <c r="L8391" i="3"/>
  <c r="L8392" i="3"/>
  <c r="L8393" i="3"/>
  <c r="L8394" i="3"/>
  <c r="L8395" i="3"/>
  <c r="L8396" i="3"/>
  <c r="L8397" i="3"/>
  <c r="L8398" i="3"/>
  <c r="L8399" i="3"/>
  <c r="L8400" i="3"/>
  <c r="L8401" i="3"/>
  <c r="L8402" i="3"/>
  <c r="L8403" i="3"/>
  <c r="L8404" i="3"/>
  <c r="L8405" i="3"/>
  <c r="L8406" i="3"/>
  <c r="L8407" i="3"/>
  <c r="L8408" i="3"/>
  <c r="L8409" i="3"/>
  <c r="L8410" i="3"/>
  <c r="L8411" i="3"/>
  <c r="L8412" i="3"/>
  <c r="L8413" i="3"/>
  <c r="L8414" i="3"/>
  <c r="L8415" i="3"/>
  <c r="L8416" i="3"/>
  <c r="L8417" i="3"/>
  <c r="L8418" i="3"/>
  <c r="L8419" i="3"/>
  <c r="L8420" i="3"/>
  <c r="L8421" i="3"/>
  <c r="L8422" i="3"/>
  <c r="L8423" i="3"/>
  <c r="L8424" i="3"/>
  <c r="L8425" i="3"/>
  <c r="L8426" i="3"/>
  <c r="L8427" i="3"/>
  <c r="L8428" i="3"/>
  <c r="L8429" i="3"/>
  <c r="L8430" i="3"/>
  <c r="L8431" i="3"/>
  <c r="L8432" i="3"/>
  <c r="L8433" i="3"/>
  <c r="L8434" i="3"/>
  <c r="L8435" i="3"/>
  <c r="L8436" i="3"/>
  <c r="L8437" i="3"/>
  <c r="L8438" i="3"/>
  <c r="L8439" i="3"/>
  <c r="L8440" i="3"/>
  <c r="L8441" i="3"/>
  <c r="L8442" i="3"/>
  <c r="L8443" i="3"/>
  <c r="L8444" i="3"/>
  <c r="L8445" i="3"/>
  <c r="L8446" i="3"/>
  <c r="L8447" i="3"/>
  <c r="L8448" i="3"/>
  <c r="L8449" i="3"/>
  <c r="L8450" i="3"/>
  <c r="L8451" i="3"/>
  <c r="L8452" i="3"/>
  <c r="L8453" i="3"/>
  <c r="L8454" i="3"/>
  <c r="L8455" i="3"/>
  <c r="L8456" i="3"/>
  <c r="L8457" i="3"/>
  <c r="L8458" i="3"/>
  <c r="L8459" i="3"/>
  <c r="L8460" i="3"/>
  <c r="L8461" i="3"/>
  <c r="L8462" i="3"/>
  <c r="L8463" i="3"/>
  <c r="L8464" i="3"/>
  <c r="L8465" i="3"/>
  <c r="L8466" i="3"/>
  <c r="L8467" i="3"/>
  <c r="L8468" i="3"/>
  <c r="L8469" i="3"/>
  <c r="L8470" i="3"/>
  <c r="L8471" i="3"/>
  <c r="L8472" i="3"/>
  <c r="L8473" i="3"/>
  <c r="L8474" i="3"/>
  <c r="L8475" i="3"/>
  <c r="L8476" i="3"/>
  <c r="L8477" i="3"/>
  <c r="L8478" i="3"/>
  <c r="L8479" i="3"/>
  <c r="L8480" i="3"/>
  <c r="L8481" i="3"/>
  <c r="L8482" i="3"/>
  <c r="L8483" i="3"/>
  <c r="L8484" i="3"/>
  <c r="L8485" i="3"/>
  <c r="L8486" i="3"/>
  <c r="L8487" i="3"/>
  <c r="L8488" i="3"/>
  <c r="L8489" i="3"/>
  <c r="L8490" i="3"/>
  <c r="L8491" i="3"/>
  <c r="L8492" i="3"/>
  <c r="L8493" i="3"/>
  <c r="L8494" i="3"/>
  <c r="L8495" i="3"/>
  <c r="L8496" i="3"/>
  <c r="L8497" i="3"/>
  <c r="L8498" i="3"/>
  <c r="L8499" i="3"/>
  <c r="L8500" i="3"/>
  <c r="L8501" i="3"/>
  <c r="L8502" i="3"/>
  <c r="L8503" i="3"/>
  <c r="L8504" i="3"/>
  <c r="L8505" i="3"/>
  <c r="L8506" i="3"/>
  <c r="L8507" i="3"/>
  <c r="L8508" i="3"/>
  <c r="L8509" i="3"/>
  <c r="L8510" i="3"/>
  <c r="L8511" i="3"/>
  <c r="L8512" i="3"/>
  <c r="L8513" i="3"/>
  <c r="L8514" i="3"/>
  <c r="L8515" i="3"/>
  <c r="L8516" i="3"/>
  <c r="L8517" i="3"/>
  <c r="L8518" i="3"/>
  <c r="L8519" i="3"/>
  <c r="L8520" i="3"/>
  <c r="L8521" i="3"/>
  <c r="L8522" i="3"/>
  <c r="L8523" i="3"/>
  <c r="L8524" i="3"/>
  <c r="L8525" i="3"/>
  <c r="L8526" i="3"/>
  <c r="L8527" i="3"/>
  <c r="L8528" i="3"/>
  <c r="L8529" i="3"/>
  <c r="L8530" i="3"/>
  <c r="L8531" i="3"/>
  <c r="L8532" i="3"/>
  <c r="L8533" i="3"/>
  <c r="L8534" i="3"/>
  <c r="L8535" i="3"/>
  <c r="L8536" i="3"/>
  <c r="L8537" i="3"/>
  <c r="L8538" i="3"/>
  <c r="L8539" i="3"/>
  <c r="L8540" i="3"/>
  <c r="L8541" i="3"/>
  <c r="L8542" i="3"/>
  <c r="L8543" i="3"/>
  <c r="L8544" i="3"/>
  <c r="L8545" i="3"/>
  <c r="L8546" i="3"/>
  <c r="L8547" i="3"/>
  <c r="L8548" i="3"/>
  <c r="L8549" i="3"/>
  <c r="L8550" i="3"/>
  <c r="L8551" i="3"/>
  <c r="L8552" i="3"/>
  <c r="L8553" i="3"/>
  <c r="L8554" i="3"/>
  <c r="L8555" i="3"/>
  <c r="L8556" i="3"/>
  <c r="L8557" i="3"/>
  <c r="L8558" i="3"/>
  <c r="L8559" i="3"/>
  <c r="L8560" i="3"/>
  <c r="L8561" i="3"/>
  <c r="L8562" i="3"/>
  <c r="L8563" i="3"/>
  <c r="L8564" i="3"/>
  <c r="L8565" i="3"/>
  <c r="L8566" i="3"/>
  <c r="L8567" i="3"/>
  <c r="L8568" i="3"/>
  <c r="L8569" i="3"/>
  <c r="L8570" i="3"/>
  <c r="L8571" i="3"/>
  <c r="L8572" i="3"/>
  <c r="L8573" i="3"/>
  <c r="L8574" i="3"/>
  <c r="L8575" i="3"/>
  <c r="L8576" i="3"/>
  <c r="L8577" i="3"/>
  <c r="L8578" i="3"/>
  <c r="L8579" i="3"/>
  <c r="L8580" i="3"/>
  <c r="L8581" i="3"/>
  <c r="L8582" i="3"/>
  <c r="L8583" i="3"/>
  <c r="L8584" i="3"/>
  <c r="L8585" i="3"/>
  <c r="L8586" i="3"/>
  <c r="L8587" i="3"/>
  <c r="L8588" i="3"/>
  <c r="L8589" i="3"/>
  <c r="L8590" i="3"/>
  <c r="L8591" i="3"/>
  <c r="L8592" i="3"/>
  <c r="L8593" i="3"/>
  <c r="L8594" i="3"/>
  <c r="L8595" i="3"/>
  <c r="L8596" i="3"/>
  <c r="L8597" i="3"/>
  <c r="L8598" i="3"/>
  <c r="L8599" i="3"/>
  <c r="L8600" i="3"/>
  <c r="L8601" i="3"/>
  <c r="L8602" i="3"/>
  <c r="L8603" i="3"/>
  <c r="L8604" i="3"/>
  <c r="L8605" i="3"/>
  <c r="L8606" i="3"/>
  <c r="L8607" i="3"/>
  <c r="L8608" i="3"/>
  <c r="L8609" i="3"/>
  <c r="L8610" i="3"/>
  <c r="L8611" i="3"/>
  <c r="L8612" i="3"/>
  <c r="L8613" i="3"/>
  <c r="L8614" i="3"/>
  <c r="L8615" i="3"/>
  <c r="L8616" i="3"/>
  <c r="L8617" i="3"/>
  <c r="L8618" i="3"/>
  <c r="L8619" i="3"/>
  <c r="L8620" i="3"/>
  <c r="L8621" i="3"/>
  <c r="L8622" i="3"/>
  <c r="L8623" i="3"/>
  <c r="L8624" i="3"/>
  <c r="L8625" i="3"/>
  <c r="L8626" i="3"/>
  <c r="L8627" i="3"/>
  <c r="L8628" i="3"/>
  <c r="L8629" i="3"/>
  <c r="L8630" i="3"/>
  <c r="L8631" i="3"/>
  <c r="L8632" i="3"/>
  <c r="L8633" i="3"/>
  <c r="L8634" i="3"/>
  <c r="L8635" i="3"/>
  <c r="L8636" i="3"/>
  <c r="L8637" i="3"/>
  <c r="L8638" i="3"/>
  <c r="L8639" i="3"/>
  <c r="L8640" i="3"/>
  <c r="L8641" i="3"/>
  <c r="L8642" i="3"/>
  <c r="L8643" i="3"/>
  <c r="L8644" i="3"/>
  <c r="L8645" i="3"/>
  <c r="L8646" i="3"/>
  <c r="L8647" i="3"/>
  <c r="L8648" i="3"/>
  <c r="L8649" i="3"/>
  <c r="L8650" i="3"/>
  <c r="L8651" i="3"/>
  <c r="L8652" i="3"/>
  <c r="L8653" i="3"/>
  <c r="L8654" i="3"/>
  <c r="L8655" i="3"/>
  <c r="L8656" i="3"/>
  <c r="L8657" i="3"/>
  <c r="L8658" i="3"/>
  <c r="L8659" i="3"/>
  <c r="L8660" i="3"/>
  <c r="L8661" i="3"/>
  <c r="L8662" i="3"/>
  <c r="L8663" i="3"/>
  <c r="L8664" i="3"/>
  <c r="L8665" i="3"/>
  <c r="L8666" i="3"/>
  <c r="L8667" i="3"/>
  <c r="L8668" i="3"/>
  <c r="L8669" i="3"/>
  <c r="L8670" i="3"/>
  <c r="L8671" i="3"/>
  <c r="L8672" i="3"/>
  <c r="L8673" i="3"/>
  <c r="L8674" i="3"/>
  <c r="L8675" i="3"/>
  <c r="L8676" i="3"/>
  <c r="L8677" i="3"/>
  <c r="L8678" i="3"/>
  <c r="L8679" i="3"/>
  <c r="L8680" i="3"/>
  <c r="L8681" i="3"/>
  <c r="L8682" i="3"/>
  <c r="L8683" i="3"/>
  <c r="L8684" i="3"/>
  <c r="L8685" i="3"/>
  <c r="L8686" i="3"/>
  <c r="L8687" i="3"/>
  <c r="L8688" i="3"/>
  <c r="L8689" i="3"/>
  <c r="L8690" i="3"/>
  <c r="L8691" i="3"/>
  <c r="L8692" i="3"/>
  <c r="L8693" i="3"/>
  <c r="L8694" i="3"/>
  <c r="L8695" i="3"/>
  <c r="L8696" i="3"/>
  <c r="L8697" i="3"/>
  <c r="L8698" i="3"/>
  <c r="L8699" i="3"/>
  <c r="L8700" i="3"/>
  <c r="L8701" i="3"/>
  <c r="L8702" i="3"/>
  <c r="L8703" i="3"/>
  <c r="L8704" i="3"/>
  <c r="L8705" i="3"/>
  <c r="L8706" i="3"/>
  <c r="L8707" i="3"/>
  <c r="L8708" i="3"/>
  <c r="L8709" i="3"/>
  <c r="L8710" i="3"/>
  <c r="L8711" i="3"/>
  <c r="L8712" i="3"/>
  <c r="L8713" i="3"/>
  <c r="L8714" i="3"/>
  <c r="L8715" i="3"/>
  <c r="L8716" i="3"/>
  <c r="L8717" i="3"/>
  <c r="L8718" i="3"/>
  <c r="L8719" i="3"/>
  <c r="L8720" i="3"/>
  <c r="L8721" i="3"/>
  <c r="L8722" i="3"/>
  <c r="L8723" i="3"/>
  <c r="L8724" i="3"/>
  <c r="L8725" i="3"/>
  <c r="L8726" i="3"/>
  <c r="L8727" i="3"/>
  <c r="L8728" i="3"/>
  <c r="L8729" i="3"/>
  <c r="L8730" i="3"/>
  <c r="L8731" i="3"/>
  <c r="L8732" i="3"/>
  <c r="L8733" i="3"/>
  <c r="L8734" i="3"/>
  <c r="L8735" i="3"/>
  <c r="L8736" i="3"/>
  <c r="L8737" i="3"/>
  <c r="L8738" i="3"/>
  <c r="L8739" i="3"/>
  <c r="L8740" i="3"/>
  <c r="L8741" i="3"/>
  <c r="L8742" i="3"/>
  <c r="L8743" i="3"/>
  <c r="L8744" i="3"/>
  <c r="L8745" i="3"/>
  <c r="L8746" i="3"/>
  <c r="L8747" i="3"/>
  <c r="L8748" i="3"/>
  <c r="L8749" i="3"/>
  <c r="L8750" i="3"/>
  <c r="L8751" i="3"/>
  <c r="L8752" i="3"/>
  <c r="L8753" i="3"/>
  <c r="L8754" i="3"/>
  <c r="L8755" i="3"/>
  <c r="L8756" i="3"/>
  <c r="L8757" i="3"/>
  <c r="L8758" i="3"/>
  <c r="L8759" i="3"/>
  <c r="L8760" i="3"/>
  <c r="L8761" i="3"/>
  <c r="L8762" i="3"/>
  <c r="L8763" i="3"/>
  <c r="L8764" i="3"/>
  <c r="L8765" i="3"/>
  <c r="L8766" i="3"/>
  <c r="L8767" i="3"/>
  <c r="L8768" i="3"/>
  <c r="L8769" i="3"/>
  <c r="L8770" i="3"/>
  <c r="L8771" i="3"/>
  <c r="L8772" i="3"/>
  <c r="L8773" i="3"/>
  <c r="L8774" i="3"/>
  <c r="L8775" i="3"/>
  <c r="L8776" i="3"/>
  <c r="L8777" i="3"/>
  <c r="L8778" i="3"/>
  <c r="L8779" i="3"/>
  <c r="L8780" i="3"/>
  <c r="L8781" i="3"/>
  <c r="L8782" i="3"/>
  <c r="L8783" i="3"/>
  <c r="L8784" i="3"/>
  <c r="L8785" i="3"/>
  <c r="L8786" i="3"/>
  <c r="L8787" i="3"/>
  <c r="L8788" i="3"/>
  <c r="L8789" i="3"/>
  <c r="L8790" i="3"/>
  <c r="L8791" i="3"/>
  <c r="L8792" i="3"/>
  <c r="L8793" i="3"/>
  <c r="L8794" i="3"/>
  <c r="L8795" i="3"/>
  <c r="L8796" i="3"/>
  <c r="L8797" i="3"/>
  <c r="L8798" i="3"/>
  <c r="L8799" i="3"/>
  <c r="L8800" i="3"/>
  <c r="L8801" i="3"/>
  <c r="L8802" i="3"/>
  <c r="L8803" i="3"/>
  <c r="L8804" i="3"/>
  <c r="L8805" i="3"/>
  <c r="L8806" i="3"/>
  <c r="L8807" i="3"/>
  <c r="L8808" i="3"/>
  <c r="L8809" i="3"/>
  <c r="L8810" i="3"/>
  <c r="L8811" i="3"/>
  <c r="L8812" i="3"/>
  <c r="L8813" i="3"/>
  <c r="L8814" i="3"/>
  <c r="L8815" i="3"/>
  <c r="L8816" i="3"/>
  <c r="L8817" i="3"/>
  <c r="L8818" i="3"/>
  <c r="L8819" i="3"/>
  <c r="L8820" i="3"/>
  <c r="L8821" i="3"/>
  <c r="L8822" i="3"/>
  <c r="L8823" i="3"/>
  <c r="L8824" i="3"/>
  <c r="L8825" i="3"/>
  <c r="L8826" i="3"/>
  <c r="L8827" i="3"/>
  <c r="L8828" i="3"/>
  <c r="L8829" i="3"/>
  <c r="L8830" i="3"/>
  <c r="L8831" i="3"/>
  <c r="L8832" i="3"/>
  <c r="L8833" i="3"/>
  <c r="L8834" i="3"/>
  <c r="L8835" i="3"/>
  <c r="L8836" i="3"/>
  <c r="L8837" i="3"/>
  <c r="L8838" i="3"/>
  <c r="L8839" i="3"/>
  <c r="L8840" i="3"/>
  <c r="L8841" i="3"/>
  <c r="L8842" i="3"/>
  <c r="L8843" i="3"/>
  <c r="L8844" i="3"/>
  <c r="L8845" i="3"/>
  <c r="L8846" i="3"/>
  <c r="L8847" i="3"/>
  <c r="L8848" i="3"/>
  <c r="L8849" i="3"/>
  <c r="L8850" i="3"/>
  <c r="L8851" i="3"/>
  <c r="L8852" i="3"/>
  <c r="L8853" i="3"/>
  <c r="L8854" i="3"/>
  <c r="L8855" i="3"/>
  <c r="L8856" i="3"/>
  <c r="L8857" i="3"/>
  <c r="L8858" i="3"/>
  <c r="L8859" i="3"/>
  <c r="L8860" i="3"/>
  <c r="L8861" i="3"/>
  <c r="L8862" i="3"/>
  <c r="L8863" i="3"/>
  <c r="L8864" i="3"/>
  <c r="L8865" i="3"/>
  <c r="L8866" i="3"/>
  <c r="L8867" i="3"/>
  <c r="L8868" i="3"/>
  <c r="L8869" i="3"/>
  <c r="L8870" i="3"/>
  <c r="L8871" i="3"/>
  <c r="L8872" i="3"/>
  <c r="L8873" i="3"/>
  <c r="L8874" i="3"/>
  <c r="L8875" i="3"/>
  <c r="L8876" i="3"/>
  <c r="L8877" i="3"/>
  <c r="L8878" i="3"/>
  <c r="L8879" i="3"/>
  <c r="L8880" i="3"/>
  <c r="L8881" i="3"/>
  <c r="L8882" i="3"/>
  <c r="L8883" i="3"/>
  <c r="L8884" i="3"/>
  <c r="L8885" i="3"/>
  <c r="L8886" i="3"/>
  <c r="L8887" i="3"/>
  <c r="L8888" i="3"/>
  <c r="L8889" i="3"/>
  <c r="L8890" i="3"/>
  <c r="L8891" i="3"/>
  <c r="L8892" i="3"/>
  <c r="L8893" i="3"/>
  <c r="L8894" i="3"/>
  <c r="L8895" i="3"/>
  <c r="L8896" i="3"/>
  <c r="L8897" i="3"/>
  <c r="L8898" i="3"/>
  <c r="L8899" i="3"/>
  <c r="L8900" i="3"/>
  <c r="L8901" i="3"/>
  <c r="L8902" i="3"/>
  <c r="L8903" i="3"/>
  <c r="L8904" i="3"/>
  <c r="L8905" i="3"/>
  <c r="L8906" i="3"/>
  <c r="L8907" i="3"/>
  <c r="L8908" i="3"/>
  <c r="L8909" i="3"/>
  <c r="L8910" i="3"/>
  <c r="L8911" i="3"/>
  <c r="L8912" i="3"/>
  <c r="L8913" i="3"/>
  <c r="L8914" i="3"/>
  <c r="L8915" i="3"/>
  <c r="L8916" i="3"/>
  <c r="L8917" i="3"/>
  <c r="L8918" i="3"/>
  <c r="L8919" i="3"/>
  <c r="L8920" i="3"/>
  <c r="L8921" i="3"/>
  <c r="L8922" i="3"/>
  <c r="L8923" i="3"/>
  <c r="L8924" i="3"/>
  <c r="L8925" i="3"/>
  <c r="L8926" i="3"/>
  <c r="L8927" i="3"/>
  <c r="L8928" i="3"/>
  <c r="L8929" i="3"/>
  <c r="L8930" i="3"/>
  <c r="L8931" i="3"/>
  <c r="L8932" i="3"/>
  <c r="L8933" i="3"/>
  <c r="L8934" i="3"/>
  <c r="L8935" i="3"/>
  <c r="L8936" i="3"/>
  <c r="L8937" i="3"/>
  <c r="L8938" i="3"/>
  <c r="L8939" i="3"/>
  <c r="L8940" i="3"/>
  <c r="L8941" i="3"/>
  <c r="L8942" i="3"/>
  <c r="L8943" i="3"/>
  <c r="L8944" i="3"/>
  <c r="L8945" i="3"/>
  <c r="L8946" i="3"/>
  <c r="L8947" i="3"/>
  <c r="L8948" i="3"/>
  <c r="L8949" i="3"/>
  <c r="L8950" i="3"/>
  <c r="L8951" i="3"/>
  <c r="L8952" i="3"/>
  <c r="L8953" i="3"/>
  <c r="L8954" i="3"/>
  <c r="L8955" i="3"/>
  <c r="L8956" i="3"/>
  <c r="L8957" i="3"/>
  <c r="L8958" i="3"/>
  <c r="L8959" i="3"/>
  <c r="L8960" i="3"/>
  <c r="L8961" i="3"/>
  <c r="L8962" i="3"/>
  <c r="L8963" i="3"/>
  <c r="L8964" i="3"/>
  <c r="L8965" i="3"/>
  <c r="L8966" i="3"/>
  <c r="L8967" i="3"/>
  <c r="L8968" i="3"/>
  <c r="L8969" i="3"/>
  <c r="L8970" i="3"/>
  <c r="L8971" i="3"/>
  <c r="L8972" i="3"/>
  <c r="L8973" i="3"/>
  <c r="L8974" i="3"/>
  <c r="L8975" i="3"/>
  <c r="L8976" i="3"/>
  <c r="L8977" i="3"/>
  <c r="L8978" i="3"/>
  <c r="L8979" i="3"/>
  <c r="L8980" i="3"/>
  <c r="L8981" i="3"/>
  <c r="L8982" i="3"/>
  <c r="L8983" i="3"/>
  <c r="L8984" i="3"/>
  <c r="L8985" i="3"/>
  <c r="L8986" i="3"/>
  <c r="L8987" i="3"/>
  <c r="L8988" i="3"/>
  <c r="L8989" i="3"/>
  <c r="L8990" i="3"/>
  <c r="L8991" i="3"/>
  <c r="L8992" i="3"/>
  <c r="L8993" i="3"/>
  <c r="L8994" i="3"/>
  <c r="L8995" i="3"/>
  <c r="L8996" i="3"/>
  <c r="L8997" i="3"/>
  <c r="L8998" i="3"/>
  <c r="L8999" i="3"/>
  <c r="L9000" i="3"/>
  <c r="L9001" i="3"/>
  <c r="L9002" i="3"/>
  <c r="L9003" i="3"/>
  <c r="L9004" i="3"/>
  <c r="L9005" i="3"/>
  <c r="L9006" i="3"/>
  <c r="L9007" i="3"/>
  <c r="L9008" i="3"/>
  <c r="L9009" i="3"/>
  <c r="L9010" i="3"/>
  <c r="L9011" i="3"/>
  <c r="L9012" i="3"/>
  <c r="L9013" i="3"/>
  <c r="L9014" i="3"/>
  <c r="L9015" i="3"/>
  <c r="L9016" i="3"/>
  <c r="L9017" i="3"/>
  <c r="L9018" i="3"/>
  <c r="L9019" i="3"/>
  <c r="L9020" i="3"/>
  <c r="L9021" i="3"/>
  <c r="L9022" i="3"/>
  <c r="L9023" i="3"/>
  <c r="L9024" i="3"/>
  <c r="L9025" i="3"/>
  <c r="L9026" i="3"/>
  <c r="L9027" i="3"/>
  <c r="L9028" i="3"/>
  <c r="L9029" i="3"/>
  <c r="L9030" i="3"/>
  <c r="L9031" i="3"/>
  <c r="L9032" i="3"/>
  <c r="L9033" i="3"/>
  <c r="L9034" i="3"/>
  <c r="L9035" i="3"/>
  <c r="L9036" i="3"/>
  <c r="L9037" i="3"/>
  <c r="L9038" i="3"/>
  <c r="L9039" i="3"/>
  <c r="L9040" i="3"/>
  <c r="L9041" i="3"/>
  <c r="L9042" i="3"/>
  <c r="L9043" i="3"/>
  <c r="L9044" i="3"/>
  <c r="L9045" i="3"/>
  <c r="L9046" i="3"/>
  <c r="L9047" i="3"/>
  <c r="L9048" i="3"/>
  <c r="L9049" i="3"/>
  <c r="L9050" i="3"/>
  <c r="L9051" i="3"/>
  <c r="L9052" i="3"/>
  <c r="L9053" i="3"/>
  <c r="L9054" i="3"/>
  <c r="L9055" i="3"/>
  <c r="L9056" i="3"/>
  <c r="L9057" i="3"/>
  <c r="L9058" i="3"/>
  <c r="L9059" i="3"/>
  <c r="L9060" i="3"/>
  <c r="L9061" i="3"/>
  <c r="L9062" i="3"/>
  <c r="L9063" i="3"/>
  <c r="L9064" i="3"/>
  <c r="L9065" i="3"/>
  <c r="L9066" i="3"/>
  <c r="L9067" i="3"/>
  <c r="L9068" i="3"/>
  <c r="L9069" i="3"/>
  <c r="L9070" i="3"/>
  <c r="L9071" i="3"/>
  <c r="L9072" i="3"/>
  <c r="L9073" i="3"/>
  <c r="L9074" i="3"/>
  <c r="L9075" i="3"/>
  <c r="L9076" i="3"/>
  <c r="L9077" i="3"/>
  <c r="L9078" i="3"/>
  <c r="L9079" i="3"/>
  <c r="L9080" i="3"/>
  <c r="L9081" i="3"/>
  <c r="L9082" i="3"/>
  <c r="L9083" i="3"/>
  <c r="L9084" i="3"/>
  <c r="L9085" i="3"/>
  <c r="L9086" i="3"/>
  <c r="L9087" i="3"/>
  <c r="L9088" i="3"/>
  <c r="L9089" i="3"/>
  <c r="L9090" i="3"/>
  <c r="L9091" i="3"/>
  <c r="L9092" i="3"/>
  <c r="L9093" i="3"/>
  <c r="L9094" i="3"/>
  <c r="L9095" i="3"/>
  <c r="L9096" i="3"/>
  <c r="L9097" i="3"/>
  <c r="L9098" i="3"/>
  <c r="L9099" i="3"/>
  <c r="L9100" i="3"/>
  <c r="L9101" i="3"/>
  <c r="L9102" i="3"/>
  <c r="L9103" i="3"/>
  <c r="L9104" i="3"/>
  <c r="L9105" i="3"/>
  <c r="L9106" i="3"/>
  <c r="L9107" i="3"/>
  <c r="L9108" i="3"/>
  <c r="L9109" i="3"/>
  <c r="L9110" i="3"/>
  <c r="L9111" i="3"/>
  <c r="L9112" i="3"/>
  <c r="L9113" i="3"/>
  <c r="L9114" i="3"/>
  <c r="L9115" i="3"/>
  <c r="L9116" i="3"/>
  <c r="L9117" i="3"/>
  <c r="L9118" i="3"/>
  <c r="L9119" i="3"/>
  <c r="L9120" i="3"/>
  <c r="L9121" i="3"/>
  <c r="L9122" i="3"/>
  <c r="L9123" i="3"/>
  <c r="L9124" i="3"/>
  <c r="L9125" i="3"/>
  <c r="L9126" i="3"/>
  <c r="L9127" i="3"/>
  <c r="L9128" i="3"/>
  <c r="L9129" i="3"/>
  <c r="L9130" i="3"/>
  <c r="L9131" i="3"/>
  <c r="L9132" i="3"/>
  <c r="L9133" i="3"/>
  <c r="L9134" i="3"/>
  <c r="L9135" i="3"/>
  <c r="L9136" i="3"/>
  <c r="L9137" i="3"/>
  <c r="L9138" i="3"/>
  <c r="L9139" i="3"/>
  <c r="L9140" i="3"/>
  <c r="L9141" i="3"/>
  <c r="L9142" i="3"/>
  <c r="L9143" i="3"/>
  <c r="L9144" i="3"/>
  <c r="L9145" i="3"/>
  <c r="L9146" i="3"/>
  <c r="L9147" i="3"/>
  <c r="L9148" i="3"/>
  <c r="L9149" i="3"/>
  <c r="L9150" i="3"/>
  <c r="L9151" i="3"/>
  <c r="L9152" i="3"/>
  <c r="L9153" i="3"/>
  <c r="L9154" i="3"/>
  <c r="L9155" i="3"/>
  <c r="L9156" i="3"/>
  <c r="L9157" i="3"/>
  <c r="L9158" i="3"/>
  <c r="L9159" i="3"/>
  <c r="L9160" i="3"/>
  <c r="L9161" i="3"/>
  <c r="L9162" i="3"/>
  <c r="L9163" i="3"/>
  <c r="L9164" i="3"/>
  <c r="L9165" i="3"/>
  <c r="L9166" i="3"/>
  <c r="L9167" i="3"/>
  <c r="L9168" i="3"/>
  <c r="L9169" i="3"/>
  <c r="L9170" i="3"/>
  <c r="L9171" i="3"/>
  <c r="L9172" i="3"/>
  <c r="L9173" i="3"/>
  <c r="L9174" i="3"/>
  <c r="L9175" i="3"/>
  <c r="L9176" i="3"/>
  <c r="L9177" i="3"/>
  <c r="L9178" i="3"/>
  <c r="L9179" i="3"/>
  <c r="L9180" i="3"/>
  <c r="L9181" i="3"/>
  <c r="L9182" i="3"/>
  <c r="L9183" i="3"/>
  <c r="L9184" i="3"/>
  <c r="L9185" i="3"/>
  <c r="L9186" i="3"/>
  <c r="L9187" i="3"/>
  <c r="L9188" i="3"/>
  <c r="L9189" i="3"/>
  <c r="L9190" i="3"/>
  <c r="L9191" i="3"/>
  <c r="L9192" i="3"/>
  <c r="L9193" i="3"/>
  <c r="L9194" i="3"/>
  <c r="L9195" i="3"/>
  <c r="L9196" i="3"/>
  <c r="L9197" i="3"/>
  <c r="L9198" i="3"/>
  <c r="L9199" i="3"/>
  <c r="L9200" i="3"/>
  <c r="L9201" i="3"/>
  <c r="L9202" i="3"/>
  <c r="L9203" i="3"/>
  <c r="L9204" i="3"/>
  <c r="L9205" i="3"/>
  <c r="L9206" i="3"/>
  <c r="L9207" i="3"/>
  <c r="L9208" i="3"/>
  <c r="L9209" i="3"/>
  <c r="L9210" i="3"/>
  <c r="L9211" i="3"/>
  <c r="L9212" i="3"/>
  <c r="L9213" i="3"/>
  <c r="L9214" i="3"/>
  <c r="L9215" i="3"/>
  <c r="L9216" i="3"/>
  <c r="L9217" i="3"/>
  <c r="L9218" i="3"/>
  <c r="L9219" i="3"/>
  <c r="L9220" i="3"/>
  <c r="L9221" i="3"/>
  <c r="L9222" i="3"/>
  <c r="L9223" i="3"/>
  <c r="L9224" i="3"/>
  <c r="L9225" i="3"/>
  <c r="L9226" i="3"/>
  <c r="L9227" i="3"/>
  <c r="L9228" i="3"/>
  <c r="L9229" i="3"/>
  <c r="L9230" i="3"/>
  <c r="L9231" i="3"/>
  <c r="L9232" i="3"/>
  <c r="L9233" i="3"/>
  <c r="L9234" i="3"/>
  <c r="L9235" i="3"/>
  <c r="L9236" i="3"/>
  <c r="L9237" i="3"/>
  <c r="L9238" i="3"/>
  <c r="L9239" i="3"/>
  <c r="L9240" i="3"/>
  <c r="L9241" i="3"/>
  <c r="L9242" i="3"/>
  <c r="L9243" i="3"/>
  <c r="L9244" i="3"/>
  <c r="L9245" i="3"/>
  <c r="L9246" i="3"/>
  <c r="L9247" i="3"/>
  <c r="L9248" i="3"/>
  <c r="L9249" i="3"/>
  <c r="L9250" i="3"/>
  <c r="L9251" i="3"/>
  <c r="L9252" i="3"/>
  <c r="L9253" i="3"/>
  <c r="L9254" i="3"/>
  <c r="L9255" i="3"/>
  <c r="L9256" i="3"/>
  <c r="L9257" i="3"/>
  <c r="L9258" i="3"/>
  <c r="L9259" i="3"/>
  <c r="L9260" i="3"/>
  <c r="L9261" i="3"/>
  <c r="L9262" i="3"/>
  <c r="L9263" i="3"/>
  <c r="L9264" i="3"/>
  <c r="L9265" i="3"/>
  <c r="L9266" i="3"/>
  <c r="L9267" i="3"/>
  <c r="L9268" i="3"/>
  <c r="L9269" i="3"/>
  <c r="L9270" i="3"/>
  <c r="L9271" i="3"/>
  <c r="L9272" i="3"/>
  <c r="L9273" i="3"/>
  <c r="L9274" i="3"/>
  <c r="L9275" i="3"/>
  <c r="L9276" i="3"/>
  <c r="L9277" i="3"/>
  <c r="L9278" i="3"/>
  <c r="L9279" i="3"/>
  <c r="L9280" i="3"/>
  <c r="L9281" i="3"/>
  <c r="L9282" i="3"/>
  <c r="L9283" i="3"/>
  <c r="L9284" i="3"/>
  <c r="L9285" i="3"/>
  <c r="L9286" i="3"/>
  <c r="L9287" i="3"/>
  <c r="L9288" i="3"/>
  <c r="L9289" i="3"/>
  <c r="L9290" i="3"/>
  <c r="L9291" i="3"/>
  <c r="L9292" i="3"/>
  <c r="L9293" i="3"/>
  <c r="L9294" i="3"/>
  <c r="L9295" i="3"/>
  <c r="L9296" i="3"/>
  <c r="L9297" i="3"/>
  <c r="L9298" i="3"/>
  <c r="L9299" i="3"/>
  <c r="L9300" i="3"/>
  <c r="L9301" i="3"/>
  <c r="L9302" i="3"/>
  <c r="L9303" i="3"/>
  <c r="L9304" i="3"/>
  <c r="L9305" i="3"/>
  <c r="L9306" i="3"/>
  <c r="L9307" i="3"/>
  <c r="L9308" i="3"/>
  <c r="L9309" i="3"/>
  <c r="L9310" i="3"/>
  <c r="L9311" i="3"/>
  <c r="L9312" i="3"/>
  <c r="L9313" i="3"/>
  <c r="L9314" i="3"/>
  <c r="L9315" i="3"/>
  <c r="L9316" i="3"/>
  <c r="L9317" i="3"/>
  <c r="L9318" i="3"/>
  <c r="L9319" i="3"/>
  <c r="L9320" i="3"/>
  <c r="L9321" i="3"/>
  <c r="L9322" i="3"/>
  <c r="L9323" i="3"/>
  <c r="L9324" i="3"/>
  <c r="L9325" i="3"/>
  <c r="L9326" i="3"/>
  <c r="L9327" i="3"/>
  <c r="L9328" i="3"/>
  <c r="L9329" i="3"/>
  <c r="L9330" i="3"/>
  <c r="L9331" i="3"/>
  <c r="L9332" i="3"/>
  <c r="L9333" i="3"/>
  <c r="L9334" i="3"/>
  <c r="L9335" i="3"/>
  <c r="L9336" i="3"/>
  <c r="L9337" i="3"/>
  <c r="L9338" i="3"/>
  <c r="L9339" i="3"/>
  <c r="L9340" i="3"/>
  <c r="L9341" i="3"/>
  <c r="L9342" i="3"/>
  <c r="L9343" i="3"/>
  <c r="L9344" i="3"/>
  <c r="L9345" i="3"/>
  <c r="L9346" i="3"/>
  <c r="L9347" i="3"/>
  <c r="L9348" i="3"/>
  <c r="L9349" i="3"/>
  <c r="L9350" i="3"/>
  <c r="L9351" i="3"/>
  <c r="L9352" i="3"/>
  <c r="L9353" i="3"/>
  <c r="L9354" i="3"/>
  <c r="L9355" i="3"/>
  <c r="L9356" i="3"/>
  <c r="L9357" i="3"/>
  <c r="L9358" i="3"/>
  <c r="L9359" i="3"/>
  <c r="L9360" i="3"/>
  <c r="L9361" i="3"/>
  <c r="L9362" i="3"/>
  <c r="L9363" i="3"/>
  <c r="L9364" i="3"/>
  <c r="L9365" i="3"/>
  <c r="L9366" i="3"/>
  <c r="L9367" i="3"/>
  <c r="L9368" i="3"/>
  <c r="L9369" i="3"/>
  <c r="L9370" i="3"/>
  <c r="L9371" i="3"/>
  <c r="L9372" i="3"/>
  <c r="L9373" i="3"/>
  <c r="L9374" i="3"/>
  <c r="L9375" i="3"/>
  <c r="L9376" i="3"/>
  <c r="L9377" i="3"/>
  <c r="L9378" i="3"/>
  <c r="L9379" i="3"/>
  <c r="L9380" i="3"/>
  <c r="L9381" i="3"/>
  <c r="L9382" i="3"/>
  <c r="L9383" i="3"/>
  <c r="L9384" i="3"/>
  <c r="L9385" i="3"/>
  <c r="L9386" i="3"/>
  <c r="L9387" i="3"/>
  <c r="L9388" i="3"/>
  <c r="L9389" i="3"/>
  <c r="L9390" i="3"/>
  <c r="L9391" i="3"/>
  <c r="L9392" i="3"/>
  <c r="L9393" i="3"/>
  <c r="L9394" i="3"/>
  <c r="L9395" i="3"/>
  <c r="L9396" i="3"/>
  <c r="L9397" i="3"/>
  <c r="L9398" i="3"/>
  <c r="L9399" i="3"/>
  <c r="L9400" i="3"/>
  <c r="L9401" i="3"/>
  <c r="L9402" i="3"/>
  <c r="L9403" i="3"/>
  <c r="L9404" i="3"/>
  <c r="L9405" i="3"/>
  <c r="L9406" i="3"/>
  <c r="L9407" i="3"/>
  <c r="L9408" i="3"/>
  <c r="L9409" i="3"/>
  <c r="L9410" i="3"/>
  <c r="L9411" i="3"/>
  <c r="L9412" i="3"/>
  <c r="L9413" i="3"/>
  <c r="L9414" i="3"/>
  <c r="L9415" i="3"/>
  <c r="L9416" i="3"/>
  <c r="L9417" i="3"/>
  <c r="L9418" i="3"/>
  <c r="L9419" i="3"/>
  <c r="L9420" i="3"/>
  <c r="L9421" i="3"/>
  <c r="L9422" i="3"/>
  <c r="L9423" i="3"/>
  <c r="L9424" i="3"/>
  <c r="L9425" i="3"/>
  <c r="L9426" i="3"/>
  <c r="L9427" i="3"/>
  <c r="L9428" i="3"/>
  <c r="L9429" i="3"/>
  <c r="L9430" i="3"/>
  <c r="L9431" i="3"/>
  <c r="L9432" i="3"/>
  <c r="L9433" i="3"/>
  <c r="L9434" i="3"/>
  <c r="L9435" i="3"/>
  <c r="L9436" i="3"/>
  <c r="L9437" i="3"/>
  <c r="L9438" i="3"/>
  <c r="L9439" i="3"/>
  <c r="L9440" i="3"/>
  <c r="L9441" i="3"/>
  <c r="L9442" i="3"/>
  <c r="L9443" i="3"/>
  <c r="L9444" i="3"/>
  <c r="L9445" i="3"/>
  <c r="L9446" i="3"/>
  <c r="L9447" i="3"/>
  <c r="L9448" i="3"/>
  <c r="L9449" i="3"/>
  <c r="L9450" i="3"/>
  <c r="L9451" i="3"/>
  <c r="L9452" i="3"/>
  <c r="L9453" i="3"/>
  <c r="L9454" i="3"/>
  <c r="L9455" i="3"/>
  <c r="L9456" i="3"/>
  <c r="L9457" i="3"/>
  <c r="L9458" i="3"/>
  <c r="L9459" i="3"/>
  <c r="L9460" i="3"/>
  <c r="L9461" i="3"/>
  <c r="L9462" i="3"/>
  <c r="L9463" i="3"/>
  <c r="L9464" i="3"/>
  <c r="L9465" i="3"/>
  <c r="L9466" i="3"/>
  <c r="L9467" i="3"/>
  <c r="L9468" i="3"/>
  <c r="L9469" i="3"/>
  <c r="L9470" i="3"/>
  <c r="L9471" i="3"/>
  <c r="L9472" i="3"/>
  <c r="L9473" i="3"/>
  <c r="L9474" i="3"/>
  <c r="L9475" i="3"/>
  <c r="L9476" i="3"/>
  <c r="L9477" i="3"/>
  <c r="L9478" i="3"/>
  <c r="L9479" i="3"/>
  <c r="L9480" i="3"/>
  <c r="L9481" i="3"/>
  <c r="L9482" i="3"/>
  <c r="L9483" i="3"/>
  <c r="L9484" i="3"/>
  <c r="L9485" i="3"/>
  <c r="L9486" i="3"/>
  <c r="L9487" i="3"/>
  <c r="L9488" i="3"/>
  <c r="L9489" i="3"/>
  <c r="L9490" i="3"/>
  <c r="L9491" i="3"/>
  <c r="L9492" i="3"/>
  <c r="L9493" i="3"/>
  <c r="L9494" i="3"/>
  <c r="L9495" i="3"/>
  <c r="L9496" i="3"/>
  <c r="L9497" i="3"/>
  <c r="L9498" i="3"/>
  <c r="L9499" i="3"/>
  <c r="L9500" i="3"/>
  <c r="L9501" i="3"/>
  <c r="L9502" i="3"/>
  <c r="L9503" i="3"/>
  <c r="L9504" i="3"/>
  <c r="L9505" i="3"/>
  <c r="L9506" i="3"/>
  <c r="L9507" i="3"/>
  <c r="L9508" i="3"/>
  <c r="L9509" i="3"/>
  <c r="L9510" i="3"/>
  <c r="L9511" i="3"/>
  <c r="L9512" i="3"/>
  <c r="L9513" i="3"/>
  <c r="L9514" i="3"/>
  <c r="L9515" i="3"/>
  <c r="L9516" i="3"/>
  <c r="L9517" i="3"/>
  <c r="L9518" i="3"/>
  <c r="L9519" i="3"/>
  <c r="L9520" i="3"/>
  <c r="L9521" i="3"/>
  <c r="L9522" i="3"/>
  <c r="L9523" i="3"/>
  <c r="L9524" i="3"/>
  <c r="L9525" i="3"/>
  <c r="L9526" i="3"/>
  <c r="L9527" i="3"/>
  <c r="L9528" i="3"/>
  <c r="L9529" i="3"/>
  <c r="L9530" i="3"/>
  <c r="L9531" i="3"/>
  <c r="L9532" i="3"/>
  <c r="L9533" i="3"/>
  <c r="L9534" i="3"/>
  <c r="L9535" i="3"/>
  <c r="L9536" i="3"/>
  <c r="L9537" i="3"/>
  <c r="L9538" i="3"/>
  <c r="L9539" i="3"/>
  <c r="L9540" i="3"/>
  <c r="L9541" i="3"/>
  <c r="L9542" i="3"/>
  <c r="L9543" i="3"/>
  <c r="L9544" i="3"/>
  <c r="L9545" i="3"/>
  <c r="L9546" i="3"/>
  <c r="L9547" i="3"/>
  <c r="L9548" i="3"/>
  <c r="L9549" i="3"/>
  <c r="L9550" i="3"/>
  <c r="L9551" i="3"/>
  <c r="L9552" i="3"/>
  <c r="L9553" i="3"/>
  <c r="L9554" i="3"/>
  <c r="L9555" i="3"/>
  <c r="L9556" i="3"/>
  <c r="L9557" i="3"/>
  <c r="L9558" i="3"/>
  <c r="L9559" i="3"/>
  <c r="L9560" i="3"/>
  <c r="L9561" i="3"/>
  <c r="L9562" i="3"/>
  <c r="L9563" i="3"/>
  <c r="L9564" i="3"/>
  <c r="L9565" i="3"/>
  <c r="L9566" i="3"/>
  <c r="L9567" i="3"/>
  <c r="L9568" i="3"/>
  <c r="L9569" i="3"/>
  <c r="L9570" i="3"/>
  <c r="L9571" i="3"/>
  <c r="L9572" i="3"/>
  <c r="L9573" i="3"/>
  <c r="L9574" i="3"/>
  <c r="L9575" i="3"/>
  <c r="L9576" i="3"/>
  <c r="L9577" i="3"/>
  <c r="L9578" i="3"/>
  <c r="L9579" i="3"/>
  <c r="L9580" i="3"/>
  <c r="L9581" i="3"/>
  <c r="L9582" i="3"/>
  <c r="L9583" i="3"/>
  <c r="L9584" i="3"/>
  <c r="L9585" i="3"/>
  <c r="L9586" i="3"/>
  <c r="L9587" i="3"/>
  <c r="L9588" i="3"/>
  <c r="L9589" i="3"/>
  <c r="L9590" i="3"/>
  <c r="L9591" i="3"/>
  <c r="L9592" i="3"/>
  <c r="L9593" i="3"/>
  <c r="L9594" i="3"/>
  <c r="L9595" i="3"/>
  <c r="L9596" i="3"/>
  <c r="L9597" i="3"/>
  <c r="L9598" i="3"/>
  <c r="L9599" i="3"/>
  <c r="L9600" i="3"/>
  <c r="L9601" i="3"/>
  <c r="L9602" i="3"/>
  <c r="L9603" i="3"/>
  <c r="L9604" i="3"/>
  <c r="L9605" i="3"/>
  <c r="L9606" i="3"/>
  <c r="L9607" i="3"/>
  <c r="L9608" i="3"/>
  <c r="L9609" i="3"/>
  <c r="L9610" i="3"/>
  <c r="L9611" i="3"/>
  <c r="L9612" i="3"/>
  <c r="L9613" i="3"/>
  <c r="L9614" i="3"/>
  <c r="L9615" i="3"/>
  <c r="L9616" i="3"/>
  <c r="L9617" i="3"/>
  <c r="L9618" i="3"/>
  <c r="L9619" i="3"/>
  <c r="L9620" i="3"/>
  <c r="L9621" i="3"/>
  <c r="L9622" i="3"/>
  <c r="L9623" i="3"/>
  <c r="L9624" i="3"/>
  <c r="L9625" i="3"/>
  <c r="L9626" i="3"/>
  <c r="L9627" i="3"/>
  <c r="L9628" i="3"/>
  <c r="L9629" i="3"/>
  <c r="L9630" i="3"/>
  <c r="L9631" i="3"/>
  <c r="L9632" i="3"/>
  <c r="L9633" i="3"/>
  <c r="L9634" i="3"/>
  <c r="L9635" i="3"/>
  <c r="L9636" i="3"/>
  <c r="L9637" i="3"/>
  <c r="L9638" i="3"/>
  <c r="L9639" i="3"/>
  <c r="L9640" i="3"/>
  <c r="L9641" i="3"/>
  <c r="L9642" i="3"/>
  <c r="L9643" i="3"/>
  <c r="L9644" i="3"/>
  <c r="L9645" i="3"/>
  <c r="L9646" i="3"/>
  <c r="L9647" i="3"/>
  <c r="L9648" i="3"/>
  <c r="L9649" i="3"/>
  <c r="L9650" i="3"/>
  <c r="L9651" i="3"/>
  <c r="L9652" i="3"/>
  <c r="L9653" i="3"/>
  <c r="L9654" i="3"/>
  <c r="L9655" i="3"/>
  <c r="L9656" i="3"/>
  <c r="L9657" i="3"/>
  <c r="L9658" i="3"/>
  <c r="L9659" i="3"/>
  <c r="L9660" i="3"/>
  <c r="L9661" i="3"/>
  <c r="L9662" i="3"/>
  <c r="L9663" i="3"/>
  <c r="L9664" i="3"/>
  <c r="L9665" i="3"/>
  <c r="L9666" i="3"/>
  <c r="L9667" i="3"/>
  <c r="L9668" i="3"/>
  <c r="L9669" i="3"/>
  <c r="L9670" i="3"/>
  <c r="L9671" i="3"/>
  <c r="L9672" i="3"/>
  <c r="L9673" i="3"/>
  <c r="L9674" i="3"/>
  <c r="L9675" i="3"/>
  <c r="L9676" i="3"/>
  <c r="L9677" i="3"/>
  <c r="L9678" i="3"/>
  <c r="L9679" i="3"/>
  <c r="L9680" i="3"/>
  <c r="L9681" i="3"/>
  <c r="L9682" i="3"/>
  <c r="L9683" i="3"/>
  <c r="L9684" i="3"/>
  <c r="L9685" i="3"/>
  <c r="L9686" i="3"/>
  <c r="L9687" i="3"/>
  <c r="L9688" i="3"/>
  <c r="L9689" i="3"/>
  <c r="L9690" i="3"/>
  <c r="L9691" i="3"/>
  <c r="L9692" i="3"/>
  <c r="L9693" i="3"/>
  <c r="L9694" i="3"/>
  <c r="L9695" i="3"/>
  <c r="L9696" i="3"/>
  <c r="L9697" i="3"/>
  <c r="L9698" i="3"/>
  <c r="L9699" i="3"/>
  <c r="L9700" i="3"/>
  <c r="L9701" i="3"/>
  <c r="L9702" i="3"/>
  <c r="L9703" i="3"/>
  <c r="L9704" i="3"/>
  <c r="L9705" i="3"/>
  <c r="L9706" i="3"/>
  <c r="L9707" i="3"/>
  <c r="L9708" i="3"/>
  <c r="L9709" i="3"/>
  <c r="L9710" i="3"/>
  <c r="L9711" i="3"/>
  <c r="L9712" i="3"/>
  <c r="L9713" i="3"/>
  <c r="L9714" i="3"/>
  <c r="L9715" i="3"/>
  <c r="L9716" i="3"/>
  <c r="L9717" i="3"/>
  <c r="L9718" i="3"/>
  <c r="L9719" i="3"/>
  <c r="L9720" i="3"/>
  <c r="L9721" i="3"/>
  <c r="L9722" i="3"/>
  <c r="L9723" i="3"/>
  <c r="L9724" i="3"/>
  <c r="L9725" i="3"/>
  <c r="L9726" i="3"/>
  <c r="L9727" i="3"/>
  <c r="L9728" i="3"/>
  <c r="L9729" i="3"/>
  <c r="L9730" i="3"/>
  <c r="L9731" i="3"/>
  <c r="L9732" i="3"/>
  <c r="L9733" i="3"/>
  <c r="L9734" i="3"/>
  <c r="L9735" i="3"/>
  <c r="L9736" i="3"/>
  <c r="L9737" i="3"/>
  <c r="L9738" i="3"/>
  <c r="L9739" i="3"/>
  <c r="L9740" i="3"/>
  <c r="L9741" i="3"/>
  <c r="L9742" i="3"/>
  <c r="L9743" i="3"/>
  <c r="L9744" i="3"/>
  <c r="L9745" i="3"/>
  <c r="L9746" i="3"/>
  <c r="L9747" i="3"/>
  <c r="L9748" i="3"/>
  <c r="L9749" i="3"/>
  <c r="L9750" i="3"/>
  <c r="L9751" i="3"/>
  <c r="L9752" i="3"/>
  <c r="L9753" i="3"/>
  <c r="L9754" i="3"/>
  <c r="L9755" i="3"/>
  <c r="L9756" i="3"/>
  <c r="L9757" i="3"/>
  <c r="L9758" i="3"/>
  <c r="L9759" i="3"/>
  <c r="L9760" i="3"/>
  <c r="L9761" i="3"/>
  <c r="L9762" i="3"/>
  <c r="L9763" i="3"/>
  <c r="L9764" i="3"/>
  <c r="L9765" i="3"/>
  <c r="L9766" i="3"/>
  <c r="L9767" i="3"/>
  <c r="L9768" i="3"/>
  <c r="L9769" i="3"/>
  <c r="L9770" i="3"/>
  <c r="L9771" i="3"/>
  <c r="L9772" i="3"/>
  <c r="L9773" i="3"/>
  <c r="L9774" i="3"/>
  <c r="L9775" i="3"/>
  <c r="L9776" i="3"/>
  <c r="L9777" i="3"/>
  <c r="L9778" i="3"/>
  <c r="L9779" i="3"/>
  <c r="L9780" i="3"/>
  <c r="L9781" i="3"/>
  <c r="L9782" i="3"/>
  <c r="L9783" i="3"/>
  <c r="L9784" i="3"/>
  <c r="L9785" i="3"/>
  <c r="L9786" i="3"/>
  <c r="L9787" i="3"/>
  <c r="L9788" i="3"/>
  <c r="L9789" i="3"/>
  <c r="L9790" i="3"/>
  <c r="L9791" i="3"/>
  <c r="L9792" i="3"/>
  <c r="L9793" i="3"/>
  <c r="L9794" i="3"/>
  <c r="L9795" i="3"/>
  <c r="L9796" i="3"/>
  <c r="L9797" i="3"/>
  <c r="L9798" i="3"/>
  <c r="L9799" i="3"/>
  <c r="L9800" i="3"/>
  <c r="L9801" i="3"/>
  <c r="L9802" i="3"/>
  <c r="L9803" i="3"/>
  <c r="L9804" i="3"/>
  <c r="L9805" i="3"/>
  <c r="L9806" i="3"/>
  <c r="L9807" i="3"/>
  <c r="L9808" i="3"/>
  <c r="L9809" i="3"/>
  <c r="L9810" i="3"/>
  <c r="L9811" i="3"/>
  <c r="L9812" i="3"/>
  <c r="L9813" i="3"/>
  <c r="L9814" i="3"/>
  <c r="L9815" i="3"/>
  <c r="L9816" i="3"/>
  <c r="L9817" i="3"/>
  <c r="L9818" i="3"/>
  <c r="L9819" i="3"/>
  <c r="L9820" i="3"/>
  <c r="L9821" i="3"/>
  <c r="L9822" i="3"/>
  <c r="L9823" i="3"/>
  <c r="L9824" i="3"/>
  <c r="L9825" i="3"/>
  <c r="L9826" i="3"/>
  <c r="L9827" i="3"/>
  <c r="L9828" i="3"/>
  <c r="L9829" i="3"/>
  <c r="L9830" i="3"/>
  <c r="L9831" i="3"/>
  <c r="L9832" i="3"/>
  <c r="L9833" i="3"/>
  <c r="L9834" i="3"/>
  <c r="L9835" i="3"/>
  <c r="L9836" i="3"/>
  <c r="L9837" i="3"/>
  <c r="L9838" i="3"/>
  <c r="L9839" i="3"/>
  <c r="L9840" i="3"/>
  <c r="L9841" i="3"/>
  <c r="L9842" i="3"/>
  <c r="L9843" i="3"/>
  <c r="L9844" i="3"/>
  <c r="L9845" i="3"/>
  <c r="L9846" i="3"/>
  <c r="L9847" i="3"/>
  <c r="L9848" i="3"/>
  <c r="L9849" i="3"/>
  <c r="L9850" i="3"/>
  <c r="L9851" i="3"/>
  <c r="L9852" i="3"/>
  <c r="L9853" i="3"/>
  <c r="L9854" i="3"/>
  <c r="L9855" i="3"/>
  <c r="L9856" i="3"/>
  <c r="L9857" i="3"/>
  <c r="L9858" i="3"/>
  <c r="L9859" i="3"/>
  <c r="L9860" i="3"/>
  <c r="L9861" i="3"/>
  <c r="L9862" i="3"/>
  <c r="L9863" i="3"/>
  <c r="L9864" i="3"/>
  <c r="L9865" i="3"/>
  <c r="L9866" i="3"/>
  <c r="L9867" i="3"/>
  <c r="L9868" i="3"/>
  <c r="L9869" i="3"/>
  <c r="L9870" i="3"/>
  <c r="L9871" i="3"/>
  <c r="L9872" i="3"/>
  <c r="L9873" i="3"/>
  <c r="L9874" i="3"/>
  <c r="L9875" i="3"/>
  <c r="L9876" i="3"/>
  <c r="L9877" i="3"/>
  <c r="L9878" i="3"/>
  <c r="L9879" i="3"/>
  <c r="L9880" i="3"/>
  <c r="L9881" i="3"/>
  <c r="L9882" i="3"/>
  <c r="L9883" i="3"/>
  <c r="L9884" i="3"/>
  <c r="L9885" i="3"/>
  <c r="L9886" i="3"/>
  <c r="L9887" i="3"/>
  <c r="L9888" i="3"/>
  <c r="L9889" i="3"/>
  <c r="L9890" i="3"/>
  <c r="L9891" i="3"/>
  <c r="L9892" i="3"/>
  <c r="L9893" i="3"/>
  <c r="L9894" i="3"/>
  <c r="L9895" i="3"/>
  <c r="L9896" i="3"/>
  <c r="L9897" i="3"/>
  <c r="L9898" i="3"/>
  <c r="L9899" i="3"/>
  <c r="L9900" i="3"/>
  <c r="L9901" i="3"/>
  <c r="L9902" i="3"/>
  <c r="L9903" i="3"/>
  <c r="L9904" i="3"/>
  <c r="L9905" i="3"/>
  <c r="L9906" i="3"/>
  <c r="L9907" i="3"/>
  <c r="L9908" i="3"/>
  <c r="L9909" i="3"/>
  <c r="L9910" i="3"/>
  <c r="L9911" i="3"/>
  <c r="L9912" i="3"/>
  <c r="L9913" i="3"/>
  <c r="L9914" i="3"/>
  <c r="L9915" i="3"/>
  <c r="L9916" i="3"/>
  <c r="L9917" i="3"/>
  <c r="L9918" i="3"/>
  <c r="L9919" i="3"/>
  <c r="L9920" i="3"/>
  <c r="L9921" i="3"/>
  <c r="L9922" i="3"/>
  <c r="L9923" i="3"/>
  <c r="L9924" i="3"/>
  <c r="L9925" i="3"/>
  <c r="L9926" i="3"/>
  <c r="L9927" i="3"/>
  <c r="L9928" i="3"/>
  <c r="L9929" i="3"/>
  <c r="L9930" i="3"/>
  <c r="L9931" i="3"/>
  <c r="L9932" i="3"/>
  <c r="L9933" i="3"/>
  <c r="L9934" i="3"/>
  <c r="L9935" i="3"/>
  <c r="L9936" i="3"/>
  <c r="L9937" i="3"/>
  <c r="L9938" i="3"/>
  <c r="L9939" i="3"/>
  <c r="L9940" i="3"/>
  <c r="L9941" i="3"/>
  <c r="L9942" i="3"/>
  <c r="L9943" i="3"/>
  <c r="L9944" i="3"/>
  <c r="L9945" i="3"/>
  <c r="L9946" i="3"/>
  <c r="L9947" i="3"/>
  <c r="L9948" i="3"/>
  <c r="L9949" i="3"/>
  <c r="L9950" i="3"/>
  <c r="L9951" i="3"/>
  <c r="L9952" i="3"/>
  <c r="L9953" i="3"/>
  <c r="L9954" i="3"/>
  <c r="L9955" i="3"/>
  <c r="L9956" i="3"/>
  <c r="L9957" i="3"/>
  <c r="L9958" i="3"/>
  <c r="L9959" i="3"/>
  <c r="L9960" i="3"/>
  <c r="L9961" i="3"/>
  <c r="L9962" i="3"/>
  <c r="L9963" i="3"/>
  <c r="L9964" i="3"/>
  <c r="L9965" i="3"/>
  <c r="L9966" i="3"/>
  <c r="L9967" i="3"/>
  <c r="L9968" i="3"/>
  <c r="L9969" i="3"/>
  <c r="L9970" i="3"/>
  <c r="L9971" i="3"/>
  <c r="L9972" i="3"/>
  <c r="L9973" i="3"/>
  <c r="L9974" i="3"/>
  <c r="L9975" i="3"/>
  <c r="L9976" i="3"/>
  <c r="L9977" i="3"/>
  <c r="L9978" i="3"/>
  <c r="L9979" i="3"/>
  <c r="L9980" i="3"/>
  <c r="L9981" i="3"/>
  <c r="L9982" i="3"/>
  <c r="L9983" i="3"/>
  <c r="L9984" i="3"/>
  <c r="L9985" i="3"/>
  <c r="L9986" i="3"/>
  <c r="L9987" i="3"/>
  <c r="L9988" i="3"/>
  <c r="L9989" i="3"/>
  <c r="L9990" i="3"/>
  <c r="L9991" i="3"/>
  <c r="L9992" i="3"/>
  <c r="L9993" i="3"/>
  <c r="L9994" i="3"/>
  <c r="L9995" i="3"/>
  <c r="L9996" i="3"/>
  <c r="L9997" i="3"/>
  <c r="L9998" i="3"/>
  <c r="L9999" i="3"/>
  <c r="L10000" i="3"/>
  <c r="L10001" i="3"/>
  <c r="L10002" i="3"/>
  <c r="L10003" i="3"/>
  <c r="L10004" i="3"/>
  <c r="L10005" i="3"/>
  <c r="L10006" i="3"/>
  <c r="L10007" i="3"/>
  <c r="L10008" i="3"/>
  <c r="L10009" i="3"/>
  <c r="L10010" i="3"/>
  <c r="L10011" i="3"/>
  <c r="L10012" i="3"/>
  <c r="L10013" i="3"/>
  <c r="L10014" i="3"/>
  <c r="L10015" i="3"/>
  <c r="L10016" i="3"/>
  <c r="L10017" i="3"/>
  <c r="L10018" i="3"/>
  <c r="L10019" i="3"/>
  <c r="L10020" i="3"/>
  <c r="L10021" i="3"/>
  <c r="L10022" i="3"/>
  <c r="L10023" i="3"/>
  <c r="L10024" i="3"/>
  <c r="L10025" i="3"/>
  <c r="L10026" i="3"/>
  <c r="L10027" i="3"/>
  <c r="L10028" i="3"/>
  <c r="L10029" i="3"/>
  <c r="L10030" i="3"/>
  <c r="L10031" i="3"/>
  <c r="L10032" i="3"/>
  <c r="L10033" i="3"/>
  <c r="L10034" i="3"/>
  <c r="L10035" i="3"/>
  <c r="L10036" i="3"/>
  <c r="L10037" i="3"/>
  <c r="L10038" i="3"/>
  <c r="L10039" i="3"/>
  <c r="L10040" i="3"/>
  <c r="L10041" i="3"/>
  <c r="L10042" i="3"/>
  <c r="L10043" i="3"/>
  <c r="L10044" i="3"/>
  <c r="L10045" i="3"/>
  <c r="L10046" i="3"/>
  <c r="L10047" i="3"/>
  <c r="L10048" i="3"/>
  <c r="L10049" i="3"/>
  <c r="L10050" i="3"/>
  <c r="L10051" i="3"/>
  <c r="L10052" i="3"/>
  <c r="L10053" i="3"/>
  <c r="L10054" i="3"/>
  <c r="L10055" i="3"/>
  <c r="L10056" i="3"/>
  <c r="L10057" i="3"/>
  <c r="L10058" i="3"/>
  <c r="L10059" i="3"/>
  <c r="L10060" i="3"/>
  <c r="L10061" i="3"/>
  <c r="L10062" i="3"/>
  <c r="L10063" i="3"/>
  <c r="L10064" i="3"/>
  <c r="L10065" i="3"/>
  <c r="L10066" i="3"/>
  <c r="L10067" i="3"/>
  <c r="L10068" i="3"/>
  <c r="L10069" i="3"/>
  <c r="L10070" i="3"/>
  <c r="L10071" i="3"/>
  <c r="L10072" i="3"/>
  <c r="L10073" i="3"/>
  <c r="L10074" i="3"/>
  <c r="L10075" i="3"/>
  <c r="L10076" i="3"/>
  <c r="L10077" i="3"/>
  <c r="L10078" i="3"/>
  <c r="L10079" i="3"/>
  <c r="L10080" i="3"/>
  <c r="L10081" i="3"/>
  <c r="L10082" i="3"/>
  <c r="L10083" i="3"/>
  <c r="L10084" i="3"/>
  <c r="L10085" i="3"/>
  <c r="L10086" i="3"/>
  <c r="L10087" i="3"/>
  <c r="L10088" i="3"/>
  <c r="L10089" i="3"/>
  <c r="L10090" i="3"/>
  <c r="L10091" i="3"/>
  <c r="L10092" i="3"/>
  <c r="L10093" i="3"/>
  <c r="L10094" i="3"/>
  <c r="L10095" i="3"/>
  <c r="L10096" i="3"/>
  <c r="L10097" i="3"/>
  <c r="L10098" i="3"/>
  <c r="L10099" i="3"/>
  <c r="L10100" i="3"/>
  <c r="L10101" i="3"/>
  <c r="L10102" i="3"/>
  <c r="L10103" i="3"/>
  <c r="L10104" i="3"/>
  <c r="L10105" i="3"/>
  <c r="L10106" i="3"/>
  <c r="L10107" i="3"/>
  <c r="L10108" i="3"/>
  <c r="L10109" i="3"/>
  <c r="L10110" i="3"/>
  <c r="L10111" i="3"/>
  <c r="L10112" i="3"/>
  <c r="L10113" i="3"/>
  <c r="L10114" i="3"/>
  <c r="L10115" i="3"/>
  <c r="L10116" i="3"/>
  <c r="L10117" i="3"/>
  <c r="L10118" i="3"/>
  <c r="L10119" i="3"/>
  <c r="L10120" i="3"/>
  <c r="L10121" i="3"/>
  <c r="L10122" i="3"/>
  <c r="L10123" i="3"/>
  <c r="L10124" i="3"/>
  <c r="L10125" i="3"/>
  <c r="L10126" i="3"/>
  <c r="L10127" i="3"/>
  <c r="L10128" i="3"/>
  <c r="L10129" i="3"/>
  <c r="L10130" i="3"/>
  <c r="L10131" i="3"/>
  <c r="L10132" i="3"/>
  <c r="L10133" i="3"/>
  <c r="L10134" i="3"/>
  <c r="L10135" i="3"/>
  <c r="L10136" i="3"/>
  <c r="L10137" i="3"/>
  <c r="L10138" i="3"/>
  <c r="L10139" i="3"/>
  <c r="L10140" i="3"/>
  <c r="L10141" i="3"/>
  <c r="L10142" i="3"/>
  <c r="L10143" i="3"/>
  <c r="L10144" i="3"/>
  <c r="L10145" i="3"/>
  <c r="L10146" i="3"/>
  <c r="L10147" i="3"/>
  <c r="L10148" i="3"/>
  <c r="L10149" i="3"/>
  <c r="L10150" i="3"/>
  <c r="L10151" i="3"/>
  <c r="L10152" i="3"/>
  <c r="L10153" i="3"/>
  <c r="L10154" i="3"/>
  <c r="L10155" i="3"/>
  <c r="L10156" i="3"/>
  <c r="L10157" i="3"/>
  <c r="L10158" i="3"/>
  <c r="L10159" i="3"/>
  <c r="L10160" i="3"/>
  <c r="L10161" i="3"/>
  <c r="L10162" i="3"/>
  <c r="L10163" i="3"/>
  <c r="L10164" i="3"/>
  <c r="L10165" i="3"/>
  <c r="L10166" i="3"/>
  <c r="L10167" i="3"/>
  <c r="L10168" i="3"/>
  <c r="L10169" i="3"/>
  <c r="L10170" i="3"/>
  <c r="L10171" i="3"/>
  <c r="L10172" i="3"/>
  <c r="L10173" i="3"/>
  <c r="L10174" i="3"/>
  <c r="L10175" i="3"/>
  <c r="L10176" i="3"/>
  <c r="L10177" i="3"/>
  <c r="L10178" i="3"/>
  <c r="L10179" i="3"/>
  <c r="L10180" i="3"/>
  <c r="L10181" i="3"/>
  <c r="L10182" i="3"/>
  <c r="L10183" i="3"/>
  <c r="L10184" i="3"/>
  <c r="L10185" i="3"/>
  <c r="L10186" i="3"/>
  <c r="L10187" i="3"/>
  <c r="L10188" i="3"/>
  <c r="L10189" i="3"/>
  <c r="L10190" i="3"/>
  <c r="L10191" i="3"/>
  <c r="L10192" i="3"/>
  <c r="L10193" i="3"/>
  <c r="L10194" i="3"/>
  <c r="L10195" i="3"/>
  <c r="L10196" i="3"/>
  <c r="L10197" i="3"/>
  <c r="L10198" i="3"/>
  <c r="L10199" i="3"/>
  <c r="L10200" i="3"/>
  <c r="L10201" i="3"/>
  <c r="L10202" i="3"/>
  <c r="L10203" i="3"/>
  <c r="L10204" i="3"/>
  <c r="L10205" i="3"/>
  <c r="L10206" i="3"/>
  <c r="L10207" i="3"/>
  <c r="L10208" i="3"/>
  <c r="L10209" i="3"/>
  <c r="L10210" i="3"/>
  <c r="L10211" i="3"/>
  <c r="L10212" i="3"/>
  <c r="L10213" i="3"/>
  <c r="L10214" i="3"/>
  <c r="L10215" i="3"/>
  <c r="L10216" i="3"/>
  <c r="L10217" i="3"/>
  <c r="L10218" i="3"/>
  <c r="L10219" i="3"/>
  <c r="L10220" i="3"/>
  <c r="L10221" i="3"/>
  <c r="L10222" i="3"/>
  <c r="L10223" i="3"/>
  <c r="L10224" i="3"/>
  <c r="L10225" i="3"/>
  <c r="L10226" i="3"/>
  <c r="L10227" i="3"/>
  <c r="L10228" i="3"/>
  <c r="L10229" i="3"/>
  <c r="L10230" i="3"/>
  <c r="L10231" i="3"/>
  <c r="L10232" i="3"/>
  <c r="L10233" i="3"/>
  <c r="L10234" i="3"/>
  <c r="L10235" i="3"/>
  <c r="L10236" i="3"/>
  <c r="L10237" i="3"/>
  <c r="L10238" i="3"/>
  <c r="L10239" i="3"/>
  <c r="L10240" i="3"/>
  <c r="L10241" i="3"/>
  <c r="L10242" i="3"/>
  <c r="L10243" i="3"/>
  <c r="L10244" i="3"/>
  <c r="L10245" i="3"/>
  <c r="L10246" i="3"/>
  <c r="L10247" i="3"/>
  <c r="L10248" i="3"/>
  <c r="L10249" i="3"/>
  <c r="L10250" i="3"/>
  <c r="L10251" i="3"/>
  <c r="L10252" i="3"/>
  <c r="L10253" i="3"/>
  <c r="L10254" i="3"/>
  <c r="L10255" i="3"/>
  <c r="L10256" i="3"/>
  <c r="L10257" i="3"/>
  <c r="L10258" i="3"/>
  <c r="L10259" i="3"/>
  <c r="L10260" i="3"/>
  <c r="L10261" i="3"/>
  <c r="L10262" i="3"/>
  <c r="L10263" i="3"/>
  <c r="L10264" i="3"/>
  <c r="L10265" i="3"/>
  <c r="L10266" i="3"/>
  <c r="L10267" i="3"/>
  <c r="L10268" i="3"/>
  <c r="L10269" i="3"/>
  <c r="L10270" i="3"/>
  <c r="L10271" i="3"/>
  <c r="L10272" i="3"/>
  <c r="L10273" i="3"/>
  <c r="L10274" i="3"/>
  <c r="L10275" i="3"/>
  <c r="L10276" i="3"/>
  <c r="L10277" i="3"/>
  <c r="L10278" i="3"/>
  <c r="L10279" i="3"/>
  <c r="L10280" i="3"/>
  <c r="L10281" i="3"/>
  <c r="L10282" i="3"/>
  <c r="L10283" i="3"/>
  <c r="L10284" i="3"/>
  <c r="L10285" i="3"/>
  <c r="L10286" i="3"/>
  <c r="L10287" i="3"/>
  <c r="L10288" i="3"/>
  <c r="L10289" i="3"/>
  <c r="L10290" i="3"/>
  <c r="L10291" i="3"/>
  <c r="L10292" i="3"/>
  <c r="L10293" i="3"/>
  <c r="L10294" i="3"/>
  <c r="L10295" i="3"/>
  <c r="L10296" i="3"/>
  <c r="L10297" i="3"/>
  <c r="L10298" i="3"/>
  <c r="L10299" i="3"/>
  <c r="L10300" i="3"/>
  <c r="L10301" i="3"/>
  <c r="L10302" i="3"/>
  <c r="L10303" i="3"/>
  <c r="L10304" i="3"/>
  <c r="L10305" i="3"/>
  <c r="L10306" i="3"/>
  <c r="L10307" i="3"/>
  <c r="L10308" i="3"/>
  <c r="L10309" i="3"/>
  <c r="L10310" i="3"/>
  <c r="L10311" i="3"/>
  <c r="L10312" i="3"/>
  <c r="L10313" i="3"/>
  <c r="L10314" i="3"/>
  <c r="L10315" i="3"/>
  <c r="L10316" i="3"/>
  <c r="L10317" i="3"/>
  <c r="L10318" i="3"/>
  <c r="L10319" i="3"/>
  <c r="L10320" i="3"/>
  <c r="L10321" i="3"/>
  <c r="L10322" i="3"/>
  <c r="L10323" i="3"/>
  <c r="L10324" i="3"/>
  <c r="L10325" i="3"/>
  <c r="L10326" i="3"/>
  <c r="L10327" i="3"/>
  <c r="L10328" i="3"/>
  <c r="L10329" i="3"/>
  <c r="L10330" i="3"/>
  <c r="L10331" i="3"/>
  <c r="L10332" i="3"/>
  <c r="L10333" i="3"/>
  <c r="L10334" i="3"/>
  <c r="L10335" i="3"/>
  <c r="L10336" i="3"/>
  <c r="L10337" i="3"/>
  <c r="L10338" i="3"/>
  <c r="L10339" i="3"/>
  <c r="L10340" i="3"/>
  <c r="L10341" i="3"/>
  <c r="L10342" i="3"/>
  <c r="L10343" i="3"/>
  <c r="L10344" i="3"/>
  <c r="L10345" i="3"/>
  <c r="L10346" i="3"/>
  <c r="L10347" i="3"/>
  <c r="L10348" i="3"/>
  <c r="L10349" i="3"/>
  <c r="L10350" i="3"/>
  <c r="L10351" i="3"/>
  <c r="L10352" i="3"/>
  <c r="L10353" i="3"/>
  <c r="L10354" i="3"/>
  <c r="L10355" i="3"/>
  <c r="L10356" i="3"/>
  <c r="L10357" i="3"/>
  <c r="L10358" i="3"/>
  <c r="L10359" i="3"/>
  <c r="L10360" i="3"/>
  <c r="L10361" i="3"/>
  <c r="L10362" i="3"/>
  <c r="L10363" i="3"/>
  <c r="L10364" i="3"/>
  <c r="L10365" i="3"/>
  <c r="L10366" i="3"/>
  <c r="L10367" i="3"/>
  <c r="L10368" i="3"/>
  <c r="L10369" i="3"/>
  <c r="L10370" i="3"/>
  <c r="L10371" i="3"/>
  <c r="L10372" i="3"/>
  <c r="L10373" i="3"/>
  <c r="L10374" i="3"/>
  <c r="L10375" i="3"/>
  <c r="L10376" i="3"/>
  <c r="L10377" i="3"/>
  <c r="L10378" i="3"/>
  <c r="L10379" i="3"/>
  <c r="L10380" i="3"/>
  <c r="L10381" i="3"/>
  <c r="L10382" i="3"/>
  <c r="L10383" i="3"/>
  <c r="L10384" i="3"/>
  <c r="L10385" i="3"/>
  <c r="L10386" i="3"/>
  <c r="L10387" i="3"/>
  <c r="L10388" i="3"/>
  <c r="L10389" i="3"/>
  <c r="L10390" i="3"/>
  <c r="L10391" i="3"/>
  <c r="L10392" i="3"/>
  <c r="L10393" i="3"/>
  <c r="L10394" i="3"/>
  <c r="L10395" i="3"/>
  <c r="L10396" i="3"/>
  <c r="L10397" i="3"/>
  <c r="L10398" i="3"/>
  <c r="L10399" i="3"/>
  <c r="L10400" i="3"/>
  <c r="L10401" i="3"/>
  <c r="L10402" i="3"/>
  <c r="L10403" i="3"/>
  <c r="L10404" i="3"/>
  <c r="L10405" i="3"/>
  <c r="L10406" i="3"/>
  <c r="L10407" i="3"/>
  <c r="L10408" i="3"/>
  <c r="L10409" i="3"/>
  <c r="L10410" i="3"/>
  <c r="L10411" i="3"/>
  <c r="L10412" i="3"/>
  <c r="L10413" i="3"/>
  <c r="L10414" i="3"/>
  <c r="L10415" i="3"/>
  <c r="L10416" i="3"/>
  <c r="L10417" i="3"/>
  <c r="L10418" i="3"/>
  <c r="L10419" i="3"/>
  <c r="L10420" i="3"/>
  <c r="L10421" i="3"/>
  <c r="L10422" i="3"/>
  <c r="L10423" i="3"/>
  <c r="L10424" i="3"/>
  <c r="L10425" i="3"/>
  <c r="L10426" i="3"/>
  <c r="L10427" i="3"/>
  <c r="L10428" i="3"/>
  <c r="L10429" i="3"/>
  <c r="L10430" i="3"/>
  <c r="L10431" i="3"/>
  <c r="L10432" i="3"/>
  <c r="L10433" i="3"/>
  <c r="L10434" i="3"/>
  <c r="L10435" i="3"/>
  <c r="L10436" i="3"/>
  <c r="L10437" i="3"/>
  <c r="L10438" i="3"/>
  <c r="L10439" i="3"/>
  <c r="L10440" i="3"/>
  <c r="L10441" i="3"/>
  <c r="L10442" i="3"/>
  <c r="L10443" i="3"/>
  <c r="L10444" i="3"/>
  <c r="L10445" i="3"/>
  <c r="L10446" i="3"/>
  <c r="L10447" i="3"/>
  <c r="L10448" i="3"/>
  <c r="L10449" i="3"/>
  <c r="L10450" i="3"/>
  <c r="L10451" i="3"/>
  <c r="L10452" i="3"/>
  <c r="L10453" i="3"/>
  <c r="L10454" i="3"/>
  <c r="L10455" i="3"/>
  <c r="L10456" i="3"/>
  <c r="L10457" i="3"/>
  <c r="L10458" i="3"/>
  <c r="L10459" i="3"/>
  <c r="L10460" i="3"/>
  <c r="L10461" i="3"/>
  <c r="L10462" i="3"/>
  <c r="L10463" i="3"/>
  <c r="L10464" i="3"/>
  <c r="L10465" i="3"/>
  <c r="L10466" i="3"/>
  <c r="L10467" i="3"/>
  <c r="L10468" i="3"/>
  <c r="L10469" i="3"/>
  <c r="L10470" i="3"/>
  <c r="L10471" i="3"/>
  <c r="L10472" i="3"/>
  <c r="L10473" i="3"/>
  <c r="L10474" i="3"/>
  <c r="L10475" i="3"/>
  <c r="L10476" i="3"/>
  <c r="L10477" i="3"/>
  <c r="L10478" i="3"/>
  <c r="L10479" i="3"/>
  <c r="L10480" i="3"/>
  <c r="L10481" i="3"/>
  <c r="L10482" i="3"/>
  <c r="L10483" i="3"/>
  <c r="L10484" i="3"/>
  <c r="L10485" i="3"/>
  <c r="L10486" i="3"/>
  <c r="L10487" i="3"/>
  <c r="L10488" i="3"/>
  <c r="L10489" i="3"/>
  <c r="L10490" i="3"/>
  <c r="L10491" i="3"/>
  <c r="L10492" i="3"/>
  <c r="L10493" i="3"/>
  <c r="L10494" i="3"/>
  <c r="L10495" i="3"/>
  <c r="L10496" i="3"/>
  <c r="L10497" i="3"/>
  <c r="L10498" i="3"/>
  <c r="L10499" i="3"/>
  <c r="L10500" i="3"/>
  <c r="L10501" i="3"/>
  <c r="L10502" i="3"/>
  <c r="L10503" i="3"/>
  <c r="L10504" i="3"/>
  <c r="L10505" i="3"/>
  <c r="L10506" i="3"/>
  <c r="L10507" i="3"/>
  <c r="L10508" i="3"/>
  <c r="L10509" i="3"/>
  <c r="L10510" i="3"/>
  <c r="L10511" i="3"/>
  <c r="L10512" i="3"/>
  <c r="L10513" i="3"/>
  <c r="L10514" i="3"/>
  <c r="L10515" i="3"/>
  <c r="L10516" i="3"/>
  <c r="L10517" i="3"/>
  <c r="L10518" i="3"/>
  <c r="L10519" i="3"/>
  <c r="L10520" i="3"/>
  <c r="L10521" i="3"/>
  <c r="L10522" i="3"/>
  <c r="L10523" i="3"/>
  <c r="L10524" i="3"/>
  <c r="L10525" i="3"/>
  <c r="L10526" i="3"/>
  <c r="L10527" i="3"/>
  <c r="L10528" i="3"/>
  <c r="L10529" i="3"/>
  <c r="L10530" i="3"/>
  <c r="L10531" i="3"/>
  <c r="L10532" i="3"/>
  <c r="L10533" i="3"/>
  <c r="L10534" i="3"/>
  <c r="L10535" i="3"/>
  <c r="L10536" i="3"/>
  <c r="L10537" i="3"/>
  <c r="L10538" i="3"/>
  <c r="L10539" i="3"/>
  <c r="L10540" i="3"/>
  <c r="L10541" i="3"/>
  <c r="L10542" i="3"/>
  <c r="L10543" i="3"/>
  <c r="L10544" i="3"/>
  <c r="L10545" i="3"/>
  <c r="L10546" i="3"/>
  <c r="L10547" i="3"/>
  <c r="L10548" i="3"/>
  <c r="L10549" i="3"/>
  <c r="L10550" i="3"/>
  <c r="L10551" i="3"/>
  <c r="L10552" i="3"/>
  <c r="L10553" i="3"/>
  <c r="L10554" i="3"/>
  <c r="L10555" i="3"/>
  <c r="L10556" i="3"/>
  <c r="L10557" i="3"/>
  <c r="L10558" i="3"/>
  <c r="L10559" i="3"/>
  <c r="L10560" i="3"/>
  <c r="L10561" i="3"/>
  <c r="L10562" i="3"/>
  <c r="L10563" i="3"/>
  <c r="L10564" i="3"/>
  <c r="L10565" i="3"/>
  <c r="L10566" i="3"/>
  <c r="L10567" i="3"/>
  <c r="L10568" i="3"/>
  <c r="L10569" i="3"/>
  <c r="L10570" i="3"/>
  <c r="L10571" i="3"/>
  <c r="L10572" i="3"/>
  <c r="L10573" i="3"/>
  <c r="L10574" i="3"/>
  <c r="L10575" i="3"/>
  <c r="L10576" i="3"/>
  <c r="L10577" i="3"/>
  <c r="L10578" i="3"/>
  <c r="L10579" i="3"/>
  <c r="L10580" i="3"/>
  <c r="L10581" i="3"/>
  <c r="L10582" i="3"/>
  <c r="L10583" i="3"/>
  <c r="L10584" i="3"/>
  <c r="L10585" i="3"/>
  <c r="L10586" i="3"/>
  <c r="L10587" i="3"/>
  <c r="L10588" i="3"/>
  <c r="L10589" i="3"/>
  <c r="L10590" i="3"/>
  <c r="L10591" i="3"/>
  <c r="L10592" i="3"/>
  <c r="L10593" i="3"/>
  <c r="L10594" i="3"/>
  <c r="L10595" i="3"/>
  <c r="L10596" i="3"/>
  <c r="L10597" i="3"/>
  <c r="L10598" i="3"/>
  <c r="L10599" i="3"/>
  <c r="L10600" i="3"/>
  <c r="L10601" i="3"/>
  <c r="L10602" i="3"/>
  <c r="L10603" i="3"/>
  <c r="L10604" i="3"/>
  <c r="L10605" i="3"/>
  <c r="L10606" i="3"/>
  <c r="L10607" i="3"/>
  <c r="L10608" i="3"/>
  <c r="L10609" i="3"/>
  <c r="L10610" i="3"/>
  <c r="L10611" i="3"/>
  <c r="L10612" i="3"/>
  <c r="L10613" i="3"/>
  <c r="L10614" i="3"/>
  <c r="L10615" i="3"/>
  <c r="L10616" i="3"/>
  <c r="L10617" i="3"/>
  <c r="L10618" i="3"/>
  <c r="L10619" i="3"/>
  <c r="L10620" i="3"/>
  <c r="L10621" i="3"/>
  <c r="L10622" i="3"/>
  <c r="L10623" i="3"/>
  <c r="L10624" i="3"/>
  <c r="L10625" i="3"/>
  <c r="L10626" i="3"/>
  <c r="L10627" i="3"/>
  <c r="L10628" i="3"/>
  <c r="L10629" i="3"/>
  <c r="L10630" i="3"/>
  <c r="L10631" i="3"/>
  <c r="L10632" i="3"/>
  <c r="L10633" i="3"/>
  <c r="L10634" i="3"/>
  <c r="L10635" i="3"/>
  <c r="L10636" i="3"/>
  <c r="L10637" i="3"/>
  <c r="L10638" i="3"/>
  <c r="L10639" i="3"/>
  <c r="L10640" i="3"/>
  <c r="L10641" i="3"/>
  <c r="L10642" i="3"/>
  <c r="L10643" i="3"/>
  <c r="L10644" i="3"/>
  <c r="L10645" i="3"/>
  <c r="L10646" i="3"/>
  <c r="L10647" i="3"/>
  <c r="L10648" i="3"/>
  <c r="L10649" i="3"/>
  <c r="L10650" i="3"/>
  <c r="L10651" i="3"/>
  <c r="L10652" i="3"/>
  <c r="L10653" i="3"/>
  <c r="L10654" i="3"/>
  <c r="L10655" i="3"/>
  <c r="L10656" i="3"/>
  <c r="L10657" i="3"/>
  <c r="L10658" i="3"/>
  <c r="L10659" i="3"/>
  <c r="L10660" i="3"/>
  <c r="L10661" i="3"/>
  <c r="L10662" i="3"/>
  <c r="L10663" i="3"/>
  <c r="L10664" i="3"/>
  <c r="L10665" i="3"/>
  <c r="L10666" i="3"/>
  <c r="L10667" i="3"/>
  <c r="L10668" i="3"/>
  <c r="L10669" i="3"/>
  <c r="L10670" i="3"/>
  <c r="L10671" i="3"/>
  <c r="L10672" i="3"/>
  <c r="L10673" i="3"/>
  <c r="L10674" i="3"/>
  <c r="L10675" i="3"/>
  <c r="L10676" i="3"/>
  <c r="L10677" i="3"/>
  <c r="L10678" i="3"/>
  <c r="L10679" i="3"/>
  <c r="L10680" i="3"/>
  <c r="L10681" i="3"/>
  <c r="L10682" i="3"/>
  <c r="L10683" i="3"/>
  <c r="L10684" i="3"/>
  <c r="L10685" i="3"/>
  <c r="L10686" i="3"/>
  <c r="L10687" i="3"/>
  <c r="L10688" i="3"/>
  <c r="L10689" i="3"/>
  <c r="L10690" i="3"/>
  <c r="L10691" i="3"/>
  <c r="L10692" i="3"/>
  <c r="L10693" i="3"/>
  <c r="L10694" i="3"/>
  <c r="L10695" i="3"/>
  <c r="L10696" i="3"/>
  <c r="L10697" i="3"/>
  <c r="L10698" i="3"/>
  <c r="L10699" i="3"/>
  <c r="L10700" i="3"/>
  <c r="L10701" i="3"/>
  <c r="L10702" i="3"/>
  <c r="L10703" i="3"/>
  <c r="L10704" i="3"/>
  <c r="L10705" i="3"/>
  <c r="L10706" i="3"/>
  <c r="L10707" i="3"/>
  <c r="L10708" i="3"/>
  <c r="L10709" i="3"/>
  <c r="L10710" i="3"/>
  <c r="L10711" i="3"/>
  <c r="L10712" i="3"/>
  <c r="L10713" i="3"/>
  <c r="L10714" i="3"/>
  <c r="L10715" i="3"/>
  <c r="L10716" i="3"/>
  <c r="L10717" i="3"/>
  <c r="L10718" i="3"/>
  <c r="L10719" i="3"/>
  <c r="L10720" i="3"/>
  <c r="L10721" i="3"/>
  <c r="L10722" i="3"/>
  <c r="L10723" i="3"/>
  <c r="L10724" i="3"/>
  <c r="L10725" i="3"/>
  <c r="L10726" i="3"/>
  <c r="L10727" i="3"/>
  <c r="L10728" i="3"/>
  <c r="L10729" i="3"/>
  <c r="L10730" i="3"/>
  <c r="L10731" i="3"/>
  <c r="L10732" i="3"/>
  <c r="L10733" i="3"/>
  <c r="L10734" i="3"/>
  <c r="L10735" i="3"/>
  <c r="L10736" i="3"/>
  <c r="L10737" i="3"/>
  <c r="L10738" i="3"/>
  <c r="L10739" i="3"/>
  <c r="L10740" i="3"/>
  <c r="L10741" i="3"/>
  <c r="L10742" i="3"/>
  <c r="L10743" i="3"/>
  <c r="L10744" i="3"/>
  <c r="L10745" i="3"/>
  <c r="L10746" i="3"/>
  <c r="L10747" i="3"/>
  <c r="L10748" i="3"/>
  <c r="L10749" i="3"/>
  <c r="L10750" i="3"/>
  <c r="L10751" i="3"/>
  <c r="L10752" i="3"/>
  <c r="L10753" i="3"/>
  <c r="L10754" i="3"/>
  <c r="L10755" i="3"/>
  <c r="L10756" i="3"/>
  <c r="L10757" i="3"/>
  <c r="L10758" i="3"/>
  <c r="L10759" i="3"/>
  <c r="L10760" i="3"/>
  <c r="L10761" i="3"/>
  <c r="L10762" i="3"/>
  <c r="L10763" i="3"/>
  <c r="L10764" i="3"/>
  <c r="L10765" i="3"/>
  <c r="L10766" i="3"/>
  <c r="L10767" i="3"/>
  <c r="L10768" i="3"/>
  <c r="L10769" i="3"/>
  <c r="L10770" i="3"/>
  <c r="L10771" i="3"/>
  <c r="L10772" i="3"/>
  <c r="L10773" i="3"/>
  <c r="L10774" i="3"/>
  <c r="L10775" i="3"/>
  <c r="L10776" i="3"/>
  <c r="L10777" i="3"/>
  <c r="L10778" i="3"/>
  <c r="L10779" i="3"/>
  <c r="L10780" i="3"/>
  <c r="L10781" i="3"/>
  <c r="L10782" i="3"/>
  <c r="L10783" i="3"/>
  <c r="L10784" i="3"/>
  <c r="L10785" i="3"/>
  <c r="L10786" i="3"/>
  <c r="L10787" i="3"/>
  <c r="L10788" i="3"/>
  <c r="L10789" i="3"/>
  <c r="L10790" i="3"/>
  <c r="L10791" i="3"/>
  <c r="L10792" i="3"/>
  <c r="L10793" i="3"/>
  <c r="L10794" i="3"/>
  <c r="L10795" i="3"/>
  <c r="L10796" i="3"/>
  <c r="L10797" i="3"/>
  <c r="L10798" i="3"/>
  <c r="L10799" i="3"/>
  <c r="L10800" i="3"/>
  <c r="L10801" i="3"/>
  <c r="L10802" i="3"/>
  <c r="L10803" i="3"/>
  <c r="L10804" i="3"/>
  <c r="L10805" i="3"/>
  <c r="L10806" i="3"/>
  <c r="L10807" i="3"/>
  <c r="L10808" i="3"/>
  <c r="L10809" i="3"/>
  <c r="L10810" i="3"/>
  <c r="L10811" i="3"/>
  <c r="L10812" i="3"/>
  <c r="L10813" i="3"/>
  <c r="L10814" i="3"/>
  <c r="L10815" i="3"/>
  <c r="L10816" i="3"/>
  <c r="L10817" i="3"/>
  <c r="L10818" i="3"/>
  <c r="L10819" i="3"/>
  <c r="L10820" i="3"/>
  <c r="L10821" i="3"/>
  <c r="L10822" i="3"/>
  <c r="L10823" i="3"/>
  <c r="L10824" i="3"/>
  <c r="L10825" i="3"/>
  <c r="L10826" i="3"/>
  <c r="L10827" i="3"/>
  <c r="L10828" i="3"/>
  <c r="L10829" i="3"/>
  <c r="L10830" i="3"/>
  <c r="L10831" i="3"/>
  <c r="L10832" i="3"/>
  <c r="L10833" i="3"/>
  <c r="L10834" i="3"/>
  <c r="L10835" i="3"/>
  <c r="L10836" i="3"/>
  <c r="L10837" i="3"/>
  <c r="L10838" i="3"/>
  <c r="L10839" i="3"/>
  <c r="L10840" i="3"/>
  <c r="L10841" i="3"/>
  <c r="L10842" i="3"/>
  <c r="L10843" i="3"/>
  <c r="L10844" i="3"/>
  <c r="L10845" i="3"/>
  <c r="L10846" i="3"/>
  <c r="L10847" i="3"/>
  <c r="L10848" i="3"/>
  <c r="L10849" i="3"/>
  <c r="L10850" i="3"/>
  <c r="L10851" i="3"/>
  <c r="L10852" i="3"/>
  <c r="L10853" i="3"/>
  <c r="L10854" i="3"/>
  <c r="L10855" i="3"/>
  <c r="L10856" i="3"/>
  <c r="L10857" i="3"/>
  <c r="L10858" i="3"/>
  <c r="L10859" i="3"/>
  <c r="L10860" i="3"/>
  <c r="L10861" i="3"/>
  <c r="L10862" i="3"/>
  <c r="L10863" i="3"/>
  <c r="L10864" i="3"/>
  <c r="L10865" i="3"/>
  <c r="L10866" i="3"/>
  <c r="L10867" i="3"/>
  <c r="L10868" i="3"/>
  <c r="L10869" i="3"/>
  <c r="L10870" i="3"/>
  <c r="L10871" i="3"/>
  <c r="L10872" i="3"/>
  <c r="L10873" i="3"/>
  <c r="L10874" i="3"/>
  <c r="L10875" i="3"/>
  <c r="L10876" i="3"/>
  <c r="L10877" i="3"/>
  <c r="L10878" i="3"/>
  <c r="L10879" i="3"/>
  <c r="L10880" i="3"/>
  <c r="L10881" i="3"/>
  <c r="L10882" i="3"/>
  <c r="L10883" i="3"/>
  <c r="L10884" i="3"/>
  <c r="L10885" i="3"/>
  <c r="L10886" i="3"/>
  <c r="L10887" i="3"/>
  <c r="L10888" i="3"/>
  <c r="L10889" i="3"/>
  <c r="L10890" i="3"/>
  <c r="L10891" i="3"/>
  <c r="L10892" i="3"/>
  <c r="L10893" i="3"/>
  <c r="L10894" i="3"/>
  <c r="L10895" i="3"/>
  <c r="L10896" i="3"/>
  <c r="L10897" i="3"/>
  <c r="L10898" i="3"/>
  <c r="L10899" i="3"/>
  <c r="L10900" i="3"/>
  <c r="L10901" i="3"/>
  <c r="L10902" i="3"/>
  <c r="L10903" i="3"/>
  <c r="L10904" i="3"/>
  <c r="L10905" i="3"/>
  <c r="L10906" i="3"/>
  <c r="L10907" i="3"/>
  <c r="L10908" i="3"/>
  <c r="L10909" i="3"/>
  <c r="L10910" i="3"/>
  <c r="L10911" i="3"/>
  <c r="L10912" i="3"/>
  <c r="L10913" i="3"/>
  <c r="L10914" i="3"/>
  <c r="L10915" i="3"/>
  <c r="L10916" i="3"/>
  <c r="L10917" i="3"/>
  <c r="L10918" i="3"/>
  <c r="L10919" i="3"/>
  <c r="L10920" i="3"/>
  <c r="L10921" i="3"/>
  <c r="L10922" i="3"/>
  <c r="L10923" i="3"/>
  <c r="L10924" i="3"/>
  <c r="L10925" i="3"/>
  <c r="L10926" i="3"/>
  <c r="L10927" i="3"/>
  <c r="L10928" i="3"/>
  <c r="L10929" i="3"/>
  <c r="L10930" i="3"/>
  <c r="L10931" i="3"/>
  <c r="L10932" i="3"/>
  <c r="L10933" i="3"/>
  <c r="L10934" i="3"/>
  <c r="L10935" i="3"/>
  <c r="L10936" i="3"/>
  <c r="L10937" i="3"/>
  <c r="L10938" i="3"/>
  <c r="L10939" i="3"/>
  <c r="L10940" i="3"/>
  <c r="L10941" i="3"/>
  <c r="L10942" i="3"/>
  <c r="L10943" i="3"/>
  <c r="L10944" i="3"/>
  <c r="L10945" i="3"/>
  <c r="L10946" i="3"/>
  <c r="L10947" i="3"/>
  <c r="L10948" i="3"/>
  <c r="L10949" i="3"/>
  <c r="L10950" i="3"/>
  <c r="L10951" i="3"/>
  <c r="L10952" i="3"/>
  <c r="L10953" i="3"/>
  <c r="L10954" i="3"/>
  <c r="L10955" i="3"/>
  <c r="L10956" i="3"/>
  <c r="L10957" i="3"/>
  <c r="L10958" i="3"/>
  <c r="L10959" i="3"/>
  <c r="L10960" i="3"/>
  <c r="L10961" i="3"/>
  <c r="L10962" i="3"/>
  <c r="L10963" i="3"/>
  <c r="L10964" i="3"/>
  <c r="L10965" i="3"/>
  <c r="L10966" i="3"/>
  <c r="L10967" i="3"/>
  <c r="L10968" i="3"/>
  <c r="L10969" i="3"/>
  <c r="L10970" i="3"/>
  <c r="L10971" i="3"/>
  <c r="L10972" i="3"/>
  <c r="L10973" i="3"/>
  <c r="L10974" i="3"/>
  <c r="L10975" i="3"/>
  <c r="L10976" i="3"/>
  <c r="L10977" i="3"/>
  <c r="L10978" i="3"/>
  <c r="L10979" i="3"/>
  <c r="L10980" i="3"/>
  <c r="L10981" i="3"/>
  <c r="L10982" i="3"/>
  <c r="L10983" i="3"/>
  <c r="L10984" i="3"/>
  <c r="L10985" i="3"/>
  <c r="L10986" i="3"/>
  <c r="L10987" i="3"/>
  <c r="L10988" i="3"/>
  <c r="L10989" i="3"/>
  <c r="L10990" i="3"/>
  <c r="L10991" i="3"/>
  <c r="L10992" i="3"/>
  <c r="L10993" i="3"/>
  <c r="L10994" i="3"/>
  <c r="L10995" i="3"/>
  <c r="L10996" i="3"/>
  <c r="L10997" i="3"/>
  <c r="L10998" i="3"/>
  <c r="L10999" i="3"/>
  <c r="L11000" i="3"/>
  <c r="L11001" i="3"/>
  <c r="L11002" i="3"/>
  <c r="L11003" i="3"/>
  <c r="L11004" i="3"/>
  <c r="L11005" i="3"/>
  <c r="L11006" i="3"/>
  <c r="L11007" i="3"/>
  <c r="L11008" i="3"/>
  <c r="L11009" i="3"/>
  <c r="L11010" i="3"/>
  <c r="L11011" i="3"/>
  <c r="L11012" i="3"/>
  <c r="L11013" i="3"/>
  <c r="L11014" i="3"/>
  <c r="L11015" i="3"/>
  <c r="L11016" i="3"/>
  <c r="L11017" i="3"/>
  <c r="L11018" i="3"/>
  <c r="L11019" i="3"/>
  <c r="L11020" i="3"/>
  <c r="L11021" i="3"/>
  <c r="L11022" i="3"/>
  <c r="L11023" i="3"/>
  <c r="L11024" i="3"/>
  <c r="L11025" i="3"/>
  <c r="L11026" i="3"/>
  <c r="L11027" i="3"/>
  <c r="L11028" i="3"/>
  <c r="L11029" i="3"/>
  <c r="L11030" i="3"/>
  <c r="L11031" i="3"/>
  <c r="L11032" i="3"/>
  <c r="L11033" i="3"/>
  <c r="L11034" i="3"/>
  <c r="L11035" i="3"/>
  <c r="L11036" i="3"/>
  <c r="L11037" i="3"/>
  <c r="L11038" i="3"/>
  <c r="L11039" i="3"/>
  <c r="L11040" i="3"/>
  <c r="L11041" i="3"/>
  <c r="L11042" i="3"/>
  <c r="L11043" i="3"/>
  <c r="L11044" i="3"/>
  <c r="L11045" i="3"/>
  <c r="L11046" i="3"/>
  <c r="L11047" i="3"/>
  <c r="L11048" i="3"/>
  <c r="L11049" i="3"/>
  <c r="L11050" i="3"/>
  <c r="L11051" i="3"/>
  <c r="L11052" i="3"/>
  <c r="L11053" i="3"/>
  <c r="L11054" i="3"/>
  <c r="L11055" i="3"/>
  <c r="L11056" i="3"/>
  <c r="L11057" i="3"/>
  <c r="L11058" i="3"/>
  <c r="L11059" i="3"/>
  <c r="L11060" i="3"/>
  <c r="L11061" i="3"/>
  <c r="L11062" i="3"/>
  <c r="L11063" i="3"/>
  <c r="L11064" i="3"/>
  <c r="L11065" i="3"/>
  <c r="L11066" i="3"/>
  <c r="L11067" i="3"/>
  <c r="L11068" i="3"/>
  <c r="L11069" i="3"/>
  <c r="L11070" i="3"/>
  <c r="L11071" i="3"/>
  <c r="L11072" i="3"/>
  <c r="L11073" i="3"/>
  <c r="L11074" i="3"/>
  <c r="L11075" i="3"/>
  <c r="L11076" i="3"/>
  <c r="L11077" i="3"/>
  <c r="L11078" i="3"/>
  <c r="L11079" i="3"/>
  <c r="L11080" i="3"/>
  <c r="L11081" i="3"/>
  <c r="L11082" i="3"/>
  <c r="L11083" i="3"/>
  <c r="L11084" i="3"/>
  <c r="L11085" i="3"/>
  <c r="L11086" i="3"/>
  <c r="L11087" i="3"/>
  <c r="L11088" i="3"/>
  <c r="L11089" i="3"/>
  <c r="L11090" i="3"/>
  <c r="L11091" i="3"/>
  <c r="L11092" i="3"/>
  <c r="L11093" i="3"/>
  <c r="L11094" i="3"/>
  <c r="L11095" i="3"/>
  <c r="L11096" i="3"/>
  <c r="L11097" i="3"/>
  <c r="L11098" i="3"/>
  <c r="L11099" i="3"/>
  <c r="L11100" i="3"/>
  <c r="L11101" i="3"/>
  <c r="L11102" i="3"/>
  <c r="L11103" i="3"/>
  <c r="L11104" i="3"/>
  <c r="L11105" i="3"/>
  <c r="L11106" i="3"/>
  <c r="L11107" i="3"/>
  <c r="L11108" i="3"/>
  <c r="L11109" i="3"/>
  <c r="L11110" i="3"/>
  <c r="L11111" i="3"/>
  <c r="L11112" i="3"/>
  <c r="L11113" i="3"/>
  <c r="L11114" i="3"/>
  <c r="L11115" i="3"/>
  <c r="L11116" i="3"/>
  <c r="L11117" i="3"/>
  <c r="L11118" i="3"/>
  <c r="L11119" i="3"/>
  <c r="L11120" i="3"/>
  <c r="L11121" i="3"/>
  <c r="L11122" i="3"/>
  <c r="L11123" i="3"/>
  <c r="L11124" i="3"/>
  <c r="L11125" i="3"/>
  <c r="L11126" i="3"/>
  <c r="L11127" i="3"/>
  <c r="L11128" i="3"/>
  <c r="L11129" i="3"/>
  <c r="L11130" i="3"/>
  <c r="L11131" i="3"/>
  <c r="L11132" i="3"/>
  <c r="L11133" i="3"/>
  <c r="L11134" i="3"/>
  <c r="L11135" i="3"/>
  <c r="L11136" i="3"/>
  <c r="L11137" i="3"/>
  <c r="L11138" i="3"/>
  <c r="L11139" i="3"/>
  <c r="L11140" i="3"/>
  <c r="L11141" i="3"/>
  <c r="L11142" i="3"/>
  <c r="L11143" i="3"/>
  <c r="L11144" i="3"/>
  <c r="L11145" i="3"/>
  <c r="L11146" i="3"/>
  <c r="L11147" i="3"/>
  <c r="L11148" i="3"/>
  <c r="L11149" i="3"/>
  <c r="L11150" i="3"/>
  <c r="L11151" i="3"/>
  <c r="L11152" i="3"/>
  <c r="L11153" i="3"/>
  <c r="L11154" i="3"/>
  <c r="L11155" i="3"/>
  <c r="L11156" i="3"/>
  <c r="L11157" i="3"/>
  <c r="L11158" i="3"/>
  <c r="L11159" i="3"/>
  <c r="L11160" i="3"/>
  <c r="L11161" i="3"/>
  <c r="L11162" i="3"/>
  <c r="L11163" i="3"/>
  <c r="L11164" i="3"/>
  <c r="L11165" i="3"/>
  <c r="L11166" i="3"/>
  <c r="L11167" i="3"/>
  <c r="L11168" i="3"/>
  <c r="L11169" i="3"/>
  <c r="L11170" i="3"/>
  <c r="L11171" i="3"/>
  <c r="L11172" i="3"/>
  <c r="L11173" i="3"/>
  <c r="L11174" i="3"/>
  <c r="L11175" i="3"/>
  <c r="L11176" i="3"/>
  <c r="L11177" i="3"/>
  <c r="L11178" i="3"/>
  <c r="L11179" i="3"/>
  <c r="L11180" i="3"/>
  <c r="L11181" i="3"/>
  <c r="L11182" i="3"/>
  <c r="L11183" i="3"/>
  <c r="L11184" i="3"/>
  <c r="L11185" i="3"/>
  <c r="L11186" i="3"/>
  <c r="L11187" i="3"/>
  <c r="L11188" i="3"/>
  <c r="L11189" i="3"/>
  <c r="L11190" i="3"/>
  <c r="L11191" i="3"/>
  <c r="L11192" i="3"/>
  <c r="L11193" i="3"/>
  <c r="L11194" i="3"/>
  <c r="L11195" i="3"/>
  <c r="L11196" i="3"/>
  <c r="L11197" i="3"/>
  <c r="L11198" i="3"/>
  <c r="L11199" i="3"/>
  <c r="L11200" i="3"/>
  <c r="L11201" i="3"/>
  <c r="L11202" i="3"/>
  <c r="L11203" i="3"/>
  <c r="L11204" i="3"/>
  <c r="L11205" i="3"/>
  <c r="L11206" i="3"/>
  <c r="L11207" i="3"/>
  <c r="L11208" i="3"/>
  <c r="L11209" i="3"/>
  <c r="L11210" i="3"/>
  <c r="L11211" i="3"/>
  <c r="L11212" i="3"/>
  <c r="L11213" i="3"/>
  <c r="L11214" i="3"/>
  <c r="L11215" i="3"/>
  <c r="L11216" i="3"/>
  <c r="L11217" i="3"/>
  <c r="L11218" i="3"/>
  <c r="L11219" i="3"/>
  <c r="L11220" i="3"/>
  <c r="L11221" i="3"/>
  <c r="L11222" i="3"/>
  <c r="L11223" i="3"/>
  <c r="L11224" i="3"/>
  <c r="L11225" i="3"/>
  <c r="L11226" i="3"/>
  <c r="L11227" i="3"/>
  <c r="L11228" i="3"/>
  <c r="L11229" i="3"/>
  <c r="L11230" i="3"/>
  <c r="L11231" i="3"/>
  <c r="L11232" i="3"/>
  <c r="L11233" i="3"/>
  <c r="L11234" i="3"/>
  <c r="L11235" i="3"/>
  <c r="L11236" i="3"/>
  <c r="L11237" i="3"/>
  <c r="L11238" i="3"/>
  <c r="L11239" i="3"/>
  <c r="L11240" i="3"/>
  <c r="L11241" i="3"/>
  <c r="L11242" i="3"/>
  <c r="L11243" i="3"/>
  <c r="L11244" i="3"/>
  <c r="L11245" i="3"/>
  <c r="L11246" i="3"/>
  <c r="L11247" i="3"/>
  <c r="L11248" i="3"/>
  <c r="L11249" i="3"/>
  <c r="L11250" i="3"/>
  <c r="L11251" i="3"/>
  <c r="L11252" i="3"/>
  <c r="L11253" i="3"/>
  <c r="L11254" i="3"/>
  <c r="L11255" i="3"/>
  <c r="L11256" i="3"/>
  <c r="L11257" i="3"/>
  <c r="L11258" i="3"/>
  <c r="L11259" i="3"/>
  <c r="L11260" i="3"/>
  <c r="L11261" i="3"/>
  <c r="L11262" i="3"/>
  <c r="L11263" i="3"/>
  <c r="L11264" i="3"/>
  <c r="L11265" i="3"/>
  <c r="L11266" i="3"/>
  <c r="L11267" i="3"/>
  <c r="L11268" i="3"/>
  <c r="L11269" i="3"/>
  <c r="L11270" i="3"/>
  <c r="L11271" i="3"/>
  <c r="L11272" i="3"/>
  <c r="L11273" i="3"/>
  <c r="L11274" i="3"/>
  <c r="L11275" i="3"/>
  <c r="L11276" i="3"/>
  <c r="L11277" i="3"/>
  <c r="L11278" i="3"/>
  <c r="L11279" i="3"/>
  <c r="L11280" i="3"/>
  <c r="L11281" i="3"/>
  <c r="L11282" i="3"/>
  <c r="L11283" i="3"/>
  <c r="L11284" i="3"/>
  <c r="L11285" i="3"/>
  <c r="L11286" i="3"/>
  <c r="L11287" i="3"/>
  <c r="L11288" i="3"/>
  <c r="L11289" i="3"/>
  <c r="L11290" i="3"/>
  <c r="L11291" i="3"/>
  <c r="L11292" i="3"/>
  <c r="L11293" i="3"/>
  <c r="L11294" i="3"/>
  <c r="L11295" i="3"/>
  <c r="L11296" i="3"/>
  <c r="L11297" i="3"/>
  <c r="L11298" i="3"/>
  <c r="L11299" i="3"/>
  <c r="L11300" i="3"/>
  <c r="L11301" i="3"/>
  <c r="L11302" i="3"/>
  <c r="L11303" i="3"/>
  <c r="L11304" i="3"/>
  <c r="L11305" i="3"/>
  <c r="L11306" i="3"/>
  <c r="L11307" i="3"/>
  <c r="L11308" i="3"/>
  <c r="L11309" i="3"/>
  <c r="L11310" i="3"/>
  <c r="L11311" i="3"/>
  <c r="L11312" i="3"/>
  <c r="L11313" i="3"/>
  <c r="L11314" i="3"/>
  <c r="L11315" i="3"/>
  <c r="L11316" i="3"/>
  <c r="L11317" i="3"/>
  <c r="L11318" i="3"/>
  <c r="L11319" i="3"/>
  <c r="L11320" i="3"/>
  <c r="L11321" i="3"/>
  <c r="L11322" i="3"/>
  <c r="L11323" i="3"/>
  <c r="L11324" i="3"/>
  <c r="L11325" i="3"/>
  <c r="L11326" i="3"/>
  <c r="L11327" i="3"/>
  <c r="L11328" i="3"/>
  <c r="L11329" i="3"/>
  <c r="L11330" i="3"/>
  <c r="L11331" i="3"/>
  <c r="L11332" i="3"/>
  <c r="L11333" i="3"/>
  <c r="L11334" i="3"/>
  <c r="L11335" i="3"/>
  <c r="L11336" i="3"/>
  <c r="L11337" i="3"/>
  <c r="L11338" i="3"/>
  <c r="L11339" i="3"/>
  <c r="L11340" i="3"/>
  <c r="L11341" i="3"/>
  <c r="L11342" i="3"/>
  <c r="L11343" i="3"/>
  <c r="L11344" i="3"/>
  <c r="L11345" i="3"/>
  <c r="L11346" i="3"/>
  <c r="L11347" i="3"/>
  <c r="L11348" i="3"/>
  <c r="L11349" i="3"/>
  <c r="L11350" i="3"/>
  <c r="L11351" i="3"/>
  <c r="L11352" i="3"/>
  <c r="L11353" i="3"/>
  <c r="L11354" i="3"/>
  <c r="L11355" i="3"/>
  <c r="L11356" i="3"/>
  <c r="L11357" i="3"/>
  <c r="L11358" i="3"/>
  <c r="L11359" i="3"/>
  <c r="L11360" i="3"/>
  <c r="L11361" i="3"/>
  <c r="L11362" i="3"/>
  <c r="L11363" i="3"/>
  <c r="L11364" i="3"/>
  <c r="L11365" i="3"/>
  <c r="L11366" i="3"/>
  <c r="L11367" i="3"/>
  <c r="L11368" i="3"/>
  <c r="L11369" i="3"/>
  <c r="L11370" i="3"/>
  <c r="L11371" i="3"/>
  <c r="L11372" i="3"/>
  <c r="L11373" i="3"/>
  <c r="L11374" i="3"/>
  <c r="L11375" i="3"/>
  <c r="L11376" i="3"/>
  <c r="L11377" i="3"/>
  <c r="L11378" i="3"/>
  <c r="L11379" i="3"/>
  <c r="L11380" i="3"/>
  <c r="L11381" i="3"/>
  <c r="L11382" i="3"/>
  <c r="L11383" i="3"/>
  <c r="L11384" i="3"/>
  <c r="L11385" i="3"/>
  <c r="L11386" i="3"/>
  <c r="L11387" i="3"/>
  <c r="L11388" i="3"/>
  <c r="L11389" i="3"/>
  <c r="L11390" i="3"/>
  <c r="L11391" i="3"/>
  <c r="L11392" i="3"/>
  <c r="L11393" i="3"/>
  <c r="L11394" i="3"/>
  <c r="L11395" i="3"/>
  <c r="L11396" i="3"/>
  <c r="L11397" i="3"/>
  <c r="L11398" i="3"/>
  <c r="L11399" i="3"/>
  <c r="L11400" i="3"/>
  <c r="L11401" i="3"/>
  <c r="L11402" i="3"/>
  <c r="L11403" i="3"/>
  <c r="L11404" i="3"/>
  <c r="L11405" i="3"/>
  <c r="L11406" i="3"/>
  <c r="L11407" i="3"/>
  <c r="L11408" i="3"/>
  <c r="L11409" i="3"/>
  <c r="L11410" i="3"/>
  <c r="L11411" i="3"/>
  <c r="L11412" i="3"/>
  <c r="L11413" i="3"/>
  <c r="L11414" i="3"/>
  <c r="L11415" i="3"/>
  <c r="L11416" i="3"/>
  <c r="L11417" i="3"/>
  <c r="L11418" i="3"/>
  <c r="L11419" i="3"/>
  <c r="L11420" i="3"/>
  <c r="L11421" i="3"/>
  <c r="L11422" i="3"/>
  <c r="L11423" i="3"/>
  <c r="L11424" i="3"/>
  <c r="L11425" i="3"/>
  <c r="L11426" i="3"/>
  <c r="L11427" i="3"/>
  <c r="L11428" i="3"/>
  <c r="L11429" i="3"/>
  <c r="L11430" i="3"/>
  <c r="L11431" i="3"/>
  <c r="L11432" i="3"/>
  <c r="L11433" i="3"/>
  <c r="L11434" i="3"/>
  <c r="L11435" i="3"/>
  <c r="L11436" i="3"/>
  <c r="L11437" i="3"/>
  <c r="L11438" i="3"/>
  <c r="L11439" i="3"/>
  <c r="L11440" i="3"/>
  <c r="L11441" i="3"/>
  <c r="L11442" i="3"/>
  <c r="L11443" i="3"/>
  <c r="L11444" i="3"/>
  <c r="L11445" i="3"/>
  <c r="L11446" i="3"/>
  <c r="L11447" i="3"/>
  <c r="L11448" i="3"/>
  <c r="L11449" i="3"/>
  <c r="L11450" i="3"/>
  <c r="L11451" i="3"/>
  <c r="L11452" i="3"/>
  <c r="L11453" i="3"/>
  <c r="L11454" i="3"/>
  <c r="L11455" i="3"/>
  <c r="L11456" i="3"/>
  <c r="L11457" i="3"/>
  <c r="L11458" i="3"/>
  <c r="L11459" i="3"/>
  <c r="L11460" i="3"/>
  <c r="L11461" i="3"/>
  <c r="L11462" i="3"/>
  <c r="L11463" i="3"/>
  <c r="L11464" i="3"/>
  <c r="L11465" i="3"/>
  <c r="L11466" i="3"/>
  <c r="L11467" i="3"/>
  <c r="L11468" i="3"/>
  <c r="L11469" i="3"/>
  <c r="L11470" i="3"/>
  <c r="L11471" i="3"/>
  <c r="L11472" i="3"/>
  <c r="L11473" i="3"/>
  <c r="L11474" i="3"/>
  <c r="L11475" i="3"/>
  <c r="L11476" i="3"/>
  <c r="L11477" i="3"/>
  <c r="L11478" i="3"/>
  <c r="L11479" i="3"/>
  <c r="L11480" i="3"/>
  <c r="L11481" i="3"/>
  <c r="L11482" i="3"/>
  <c r="L11483" i="3"/>
  <c r="L11484" i="3"/>
  <c r="L11485" i="3"/>
  <c r="L11486" i="3"/>
  <c r="L11487" i="3"/>
  <c r="L11488" i="3"/>
  <c r="L11489" i="3"/>
  <c r="L11490" i="3"/>
  <c r="L11491" i="3"/>
  <c r="L11492" i="3"/>
  <c r="L11493" i="3"/>
  <c r="L11494" i="3"/>
  <c r="L11495" i="3"/>
  <c r="L11496" i="3"/>
  <c r="L11497" i="3"/>
  <c r="L11498" i="3"/>
  <c r="L11499" i="3"/>
  <c r="L11500" i="3"/>
  <c r="L11501" i="3"/>
  <c r="L11502" i="3"/>
  <c r="L11503" i="3"/>
  <c r="L11504" i="3"/>
  <c r="L11505" i="3"/>
  <c r="L11506" i="3"/>
  <c r="L11507" i="3"/>
  <c r="L11508" i="3"/>
  <c r="L11509" i="3"/>
  <c r="L11510" i="3"/>
  <c r="L11511" i="3"/>
  <c r="L11512" i="3"/>
  <c r="L11513" i="3"/>
  <c r="L11514" i="3"/>
  <c r="L11515" i="3"/>
  <c r="L11516" i="3"/>
  <c r="L11517" i="3"/>
  <c r="L11518" i="3"/>
  <c r="L11519" i="3"/>
  <c r="L11520" i="3"/>
  <c r="L11521" i="3"/>
  <c r="L11522" i="3"/>
  <c r="L11523" i="3"/>
  <c r="L11524" i="3"/>
  <c r="L11525" i="3"/>
  <c r="L11526" i="3"/>
  <c r="L11527" i="3"/>
  <c r="L11528" i="3"/>
  <c r="L11529" i="3"/>
  <c r="L11530" i="3"/>
  <c r="L11531" i="3"/>
  <c r="L11532" i="3"/>
  <c r="L11533" i="3"/>
  <c r="L11534" i="3"/>
  <c r="L11535" i="3"/>
  <c r="L11536" i="3"/>
  <c r="L11537" i="3"/>
  <c r="L11538" i="3"/>
  <c r="L11539" i="3"/>
  <c r="L11540" i="3"/>
  <c r="L11541" i="3"/>
  <c r="L11542" i="3"/>
  <c r="L11543" i="3"/>
  <c r="L11544" i="3"/>
  <c r="L11545" i="3"/>
  <c r="L11546" i="3"/>
  <c r="L11547" i="3"/>
  <c r="L11548" i="3"/>
  <c r="L11549" i="3"/>
  <c r="L11550" i="3"/>
  <c r="L11551" i="3"/>
  <c r="L11552" i="3"/>
  <c r="L11553" i="3"/>
  <c r="L11554" i="3"/>
  <c r="L11555" i="3"/>
  <c r="L11556" i="3"/>
  <c r="L11557" i="3"/>
  <c r="L11558" i="3"/>
  <c r="L11559" i="3"/>
  <c r="L11560" i="3"/>
  <c r="L11561" i="3"/>
  <c r="L11562" i="3"/>
  <c r="L11563" i="3"/>
  <c r="L11564" i="3"/>
  <c r="L11565" i="3"/>
  <c r="L11566" i="3"/>
  <c r="L11567" i="3"/>
  <c r="L11568" i="3"/>
  <c r="L11569" i="3"/>
  <c r="L11570" i="3"/>
  <c r="L11571" i="3"/>
  <c r="L11572" i="3"/>
  <c r="L11573" i="3"/>
  <c r="L11574" i="3"/>
  <c r="L11575" i="3"/>
  <c r="L11576" i="3"/>
  <c r="L11577" i="3"/>
  <c r="L11578" i="3"/>
  <c r="L11579" i="3"/>
  <c r="L11580" i="3"/>
  <c r="L11581" i="3"/>
  <c r="L11582" i="3"/>
  <c r="L11583" i="3"/>
  <c r="L11584" i="3"/>
  <c r="L11585" i="3"/>
  <c r="L11586" i="3"/>
  <c r="L11587" i="3"/>
  <c r="L11588" i="3"/>
  <c r="L11589" i="3"/>
  <c r="L11590" i="3"/>
  <c r="L11591" i="3"/>
  <c r="L11592" i="3"/>
  <c r="L11593" i="3"/>
  <c r="L11594" i="3"/>
  <c r="L11595" i="3"/>
  <c r="L11596" i="3"/>
  <c r="L11597" i="3"/>
  <c r="L11598" i="3"/>
  <c r="L11599" i="3"/>
  <c r="L11600" i="3"/>
  <c r="L11601" i="3"/>
  <c r="L11602" i="3"/>
  <c r="L11603" i="3"/>
  <c r="L11604" i="3"/>
  <c r="L11605" i="3"/>
  <c r="L11606" i="3"/>
  <c r="L11607" i="3"/>
  <c r="L11608" i="3"/>
  <c r="L11609" i="3"/>
  <c r="L11610" i="3"/>
  <c r="L11611" i="3"/>
  <c r="L11612" i="3"/>
  <c r="L11613" i="3"/>
  <c r="L11614" i="3"/>
  <c r="L11615" i="3"/>
  <c r="L11616" i="3"/>
  <c r="L11617" i="3"/>
  <c r="L11618" i="3"/>
  <c r="L11619" i="3"/>
  <c r="L11620" i="3"/>
  <c r="L11621" i="3"/>
  <c r="L11622" i="3"/>
  <c r="L11623" i="3"/>
  <c r="L11624" i="3"/>
  <c r="L11625" i="3"/>
  <c r="L11626" i="3"/>
  <c r="L11627" i="3"/>
  <c r="L11628" i="3"/>
  <c r="L11629" i="3"/>
  <c r="L11630" i="3"/>
  <c r="L11631" i="3"/>
  <c r="L11632" i="3"/>
  <c r="L11633" i="3"/>
  <c r="L11634" i="3"/>
  <c r="L11635" i="3"/>
  <c r="L11636" i="3"/>
  <c r="L11637" i="3"/>
  <c r="L11638" i="3"/>
  <c r="L11639" i="3"/>
  <c r="L11640" i="3"/>
  <c r="L11641" i="3"/>
  <c r="L11642" i="3"/>
  <c r="L11643" i="3"/>
  <c r="L11644" i="3"/>
  <c r="L11645" i="3"/>
  <c r="L11646" i="3"/>
  <c r="L11647" i="3"/>
  <c r="L11648" i="3"/>
  <c r="L11649" i="3"/>
  <c r="L11650" i="3"/>
  <c r="L11651" i="3"/>
  <c r="L11652" i="3"/>
  <c r="L11653" i="3"/>
  <c r="L11654" i="3"/>
  <c r="L11655" i="3"/>
  <c r="L11656" i="3"/>
  <c r="L11657" i="3"/>
  <c r="L11658" i="3"/>
  <c r="L11659" i="3"/>
  <c r="L11660" i="3"/>
  <c r="L11661" i="3"/>
  <c r="L11662" i="3"/>
  <c r="L11663" i="3"/>
  <c r="L11664" i="3"/>
  <c r="L11665" i="3"/>
  <c r="L11666" i="3"/>
  <c r="L11667" i="3"/>
  <c r="L11668" i="3"/>
  <c r="L11669" i="3"/>
  <c r="L11670" i="3"/>
  <c r="L11671" i="3"/>
  <c r="L11672" i="3"/>
  <c r="L11673" i="3"/>
  <c r="L11674" i="3"/>
  <c r="L11675" i="3"/>
  <c r="L11676" i="3"/>
  <c r="L11677" i="3"/>
  <c r="L11678" i="3"/>
  <c r="L11679" i="3"/>
  <c r="L11680" i="3"/>
  <c r="L11681" i="3"/>
  <c r="L11682" i="3"/>
  <c r="L11683" i="3"/>
  <c r="L11684" i="3"/>
  <c r="L11685" i="3"/>
  <c r="L11686" i="3"/>
  <c r="L11687" i="3"/>
  <c r="L11688" i="3"/>
  <c r="L11689" i="3"/>
  <c r="L11690" i="3"/>
  <c r="L11691" i="3"/>
  <c r="L11692" i="3"/>
  <c r="L11693" i="3"/>
  <c r="L11694" i="3"/>
  <c r="L11695" i="3"/>
  <c r="L11696" i="3"/>
  <c r="L11697" i="3"/>
  <c r="L11698" i="3"/>
  <c r="L11699" i="3"/>
  <c r="L11700" i="3"/>
  <c r="L11701" i="3"/>
  <c r="L11702" i="3"/>
  <c r="L11703" i="3"/>
  <c r="L11704" i="3"/>
  <c r="L11705" i="3"/>
  <c r="L11706" i="3"/>
  <c r="L11707" i="3"/>
  <c r="L11708" i="3"/>
  <c r="L11709" i="3"/>
  <c r="L11710" i="3"/>
  <c r="L11711" i="3"/>
  <c r="L11712" i="3"/>
  <c r="L11713" i="3"/>
  <c r="L11714" i="3"/>
  <c r="L11715" i="3"/>
  <c r="L11716" i="3"/>
  <c r="L11717" i="3"/>
  <c r="L11718" i="3"/>
  <c r="L11719" i="3"/>
  <c r="L11720" i="3"/>
  <c r="L11721" i="3"/>
  <c r="L11722" i="3"/>
  <c r="L11723" i="3"/>
  <c r="L11724" i="3"/>
  <c r="L11725" i="3"/>
  <c r="L11726" i="3"/>
  <c r="L11727" i="3"/>
  <c r="L11728" i="3"/>
  <c r="L11729" i="3"/>
  <c r="L11730" i="3"/>
  <c r="L11731" i="3"/>
  <c r="L11732" i="3"/>
  <c r="L11733" i="3"/>
  <c r="L11734" i="3"/>
  <c r="L11735" i="3"/>
  <c r="L11736" i="3"/>
  <c r="L11737" i="3"/>
  <c r="L11738" i="3"/>
  <c r="L11739" i="3"/>
  <c r="L11740" i="3"/>
  <c r="L11741" i="3"/>
  <c r="L11742" i="3"/>
  <c r="L11743" i="3"/>
  <c r="L11744" i="3"/>
  <c r="L11745" i="3"/>
  <c r="L11746" i="3"/>
  <c r="L11747" i="3"/>
  <c r="L11748" i="3"/>
  <c r="L11749" i="3"/>
  <c r="L11750" i="3"/>
  <c r="L11751" i="3"/>
  <c r="L11752" i="3"/>
  <c r="L11753" i="3"/>
  <c r="L11754" i="3"/>
  <c r="L11755" i="3"/>
  <c r="L11756" i="3"/>
  <c r="L11757" i="3"/>
  <c r="L11758" i="3"/>
  <c r="L11759" i="3"/>
  <c r="L11760" i="3"/>
  <c r="L11761" i="3"/>
  <c r="L11762" i="3"/>
  <c r="L11763" i="3"/>
  <c r="L11764" i="3"/>
  <c r="L11765" i="3"/>
  <c r="L11766" i="3"/>
  <c r="L11767" i="3"/>
  <c r="L11768" i="3"/>
  <c r="L11769" i="3"/>
  <c r="L11770" i="3"/>
  <c r="L11771" i="3"/>
  <c r="L11772" i="3"/>
  <c r="L11773" i="3"/>
  <c r="L11774" i="3"/>
  <c r="L11775" i="3"/>
  <c r="L11776" i="3"/>
  <c r="L11777" i="3"/>
  <c r="L11778" i="3"/>
  <c r="L11779" i="3"/>
  <c r="L11780" i="3"/>
  <c r="L11781" i="3"/>
  <c r="L11782" i="3"/>
  <c r="L11783" i="3"/>
  <c r="L11784" i="3"/>
  <c r="L11785" i="3"/>
  <c r="L11786" i="3"/>
  <c r="L11787" i="3"/>
  <c r="L11788" i="3"/>
  <c r="L11789" i="3"/>
  <c r="L11790" i="3"/>
  <c r="L11791" i="3"/>
  <c r="L11792" i="3"/>
  <c r="L11793" i="3"/>
  <c r="L11794" i="3"/>
  <c r="L11795" i="3"/>
  <c r="L11796" i="3"/>
  <c r="L11797" i="3"/>
  <c r="L11798" i="3"/>
  <c r="L11799" i="3"/>
  <c r="L11800" i="3"/>
  <c r="L11801" i="3"/>
  <c r="L11802" i="3"/>
  <c r="L11803" i="3"/>
  <c r="L11804" i="3"/>
  <c r="L11805" i="3"/>
  <c r="L11806" i="3"/>
  <c r="L11807" i="3"/>
  <c r="L11808" i="3"/>
  <c r="L11809" i="3"/>
  <c r="L11810" i="3"/>
  <c r="L11811" i="3"/>
  <c r="L11812" i="3"/>
  <c r="L11813" i="3"/>
  <c r="L11814" i="3"/>
  <c r="L11815" i="3"/>
  <c r="L11816" i="3"/>
  <c r="L11817" i="3"/>
  <c r="L11818" i="3"/>
  <c r="L11819" i="3"/>
  <c r="L11820" i="3"/>
  <c r="L11821" i="3"/>
  <c r="L11822" i="3"/>
  <c r="L11823" i="3"/>
  <c r="L11824" i="3"/>
  <c r="L11825" i="3"/>
  <c r="L11826" i="3"/>
  <c r="L11827" i="3"/>
  <c r="L11828" i="3"/>
  <c r="L11829" i="3"/>
  <c r="L11830" i="3"/>
  <c r="L11831" i="3"/>
  <c r="L11832" i="3"/>
  <c r="L11833" i="3"/>
  <c r="L11834" i="3"/>
  <c r="L11835" i="3"/>
  <c r="L11836" i="3"/>
  <c r="L11837" i="3"/>
  <c r="L11838" i="3"/>
  <c r="L11839" i="3"/>
  <c r="L11840" i="3"/>
  <c r="L11841" i="3"/>
  <c r="L11842" i="3"/>
  <c r="L11843" i="3"/>
  <c r="L11844" i="3"/>
  <c r="L11845" i="3"/>
  <c r="L11846" i="3"/>
  <c r="L11847" i="3"/>
  <c r="L11848" i="3"/>
  <c r="L11849" i="3"/>
  <c r="L11850" i="3"/>
  <c r="L11851" i="3"/>
  <c r="L11852" i="3"/>
  <c r="L11853" i="3"/>
  <c r="L11854" i="3"/>
  <c r="L11855" i="3"/>
  <c r="L11856" i="3"/>
  <c r="L11857" i="3"/>
  <c r="L11858" i="3"/>
  <c r="L11859" i="3"/>
  <c r="L11860" i="3"/>
  <c r="L11861" i="3"/>
  <c r="L11862" i="3"/>
  <c r="L11863" i="3"/>
  <c r="L11864" i="3"/>
  <c r="L11865" i="3"/>
  <c r="L11866" i="3"/>
  <c r="L11867" i="3"/>
  <c r="L11868" i="3"/>
  <c r="L11869" i="3"/>
  <c r="L11870" i="3"/>
  <c r="L11871" i="3"/>
  <c r="L11872" i="3"/>
  <c r="L11873" i="3"/>
  <c r="L11874" i="3"/>
  <c r="L11875" i="3"/>
  <c r="L11876" i="3"/>
  <c r="L11877" i="3"/>
  <c r="L11878" i="3"/>
  <c r="L11879" i="3"/>
  <c r="L11880" i="3"/>
  <c r="L11881" i="3"/>
  <c r="L11882" i="3"/>
  <c r="L11883" i="3"/>
  <c r="L11884" i="3"/>
  <c r="L11885" i="3"/>
  <c r="L11886" i="3"/>
  <c r="L11887" i="3"/>
  <c r="L11888" i="3"/>
  <c r="L11889" i="3"/>
  <c r="L11890" i="3"/>
  <c r="L11891" i="3"/>
  <c r="L11892" i="3"/>
  <c r="L11893" i="3"/>
  <c r="L11894" i="3"/>
  <c r="L11895" i="3"/>
  <c r="L11896" i="3"/>
  <c r="L11897" i="3"/>
  <c r="L11898" i="3"/>
  <c r="L11899" i="3"/>
  <c r="L11900" i="3"/>
  <c r="L11901" i="3"/>
  <c r="L11902" i="3"/>
  <c r="L11903" i="3"/>
  <c r="L11904" i="3"/>
  <c r="L11905" i="3"/>
  <c r="L11906" i="3"/>
  <c r="L11907" i="3"/>
  <c r="L11908" i="3"/>
  <c r="L11909" i="3"/>
  <c r="L11910" i="3"/>
  <c r="L11911" i="3"/>
  <c r="L11912" i="3"/>
  <c r="L11913" i="3"/>
  <c r="L11914" i="3"/>
  <c r="L11915" i="3"/>
  <c r="L11916" i="3"/>
  <c r="L11917" i="3"/>
  <c r="L11918" i="3"/>
  <c r="L11919" i="3"/>
  <c r="L11920" i="3"/>
  <c r="L11921" i="3"/>
  <c r="L11922" i="3"/>
  <c r="L11923" i="3"/>
  <c r="L11924" i="3"/>
  <c r="L11925" i="3"/>
  <c r="L11926" i="3"/>
  <c r="L11927" i="3"/>
  <c r="L11928" i="3"/>
  <c r="L11929" i="3"/>
  <c r="L11930" i="3"/>
  <c r="L11931" i="3"/>
  <c r="L11932" i="3"/>
  <c r="L11933" i="3"/>
  <c r="L11934" i="3"/>
  <c r="L11935" i="3"/>
  <c r="L11936" i="3"/>
  <c r="L11937" i="3"/>
  <c r="L11938" i="3"/>
  <c r="L11939" i="3"/>
  <c r="L11940" i="3"/>
  <c r="L11941" i="3"/>
  <c r="L11942" i="3"/>
  <c r="L11943" i="3"/>
  <c r="L11944" i="3"/>
  <c r="L11945" i="3"/>
  <c r="L11946" i="3"/>
  <c r="L11947" i="3"/>
  <c r="L11948" i="3"/>
  <c r="L11949" i="3"/>
  <c r="L11950" i="3"/>
  <c r="L11951" i="3"/>
  <c r="L11952" i="3"/>
  <c r="L11953" i="3"/>
  <c r="L11954" i="3"/>
  <c r="L11955" i="3"/>
  <c r="L11956" i="3"/>
  <c r="L11957" i="3"/>
  <c r="L11958" i="3"/>
  <c r="L11959" i="3"/>
  <c r="L11960" i="3"/>
  <c r="L11961" i="3"/>
  <c r="L11962" i="3"/>
  <c r="L11963" i="3"/>
  <c r="L11964" i="3"/>
  <c r="L11965" i="3"/>
  <c r="L11966" i="3"/>
  <c r="L11967" i="3"/>
  <c r="L11968" i="3"/>
  <c r="L11969" i="3"/>
  <c r="L11970" i="3"/>
  <c r="L11971" i="3"/>
  <c r="L11972" i="3"/>
  <c r="L11973" i="3"/>
  <c r="L11974" i="3"/>
  <c r="L11975" i="3"/>
  <c r="L11976" i="3"/>
  <c r="L11977" i="3"/>
  <c r="L11978" i="3"/>
  <c r="L11979" i="3"/>
  <c r="L11980" i="3"/>
  <c r="L11981" i="3"/>
  <c r="L11982" i="3"/>
  <c r="L11983" i="3"/>
  <c r="L11984" i="3"/>
  <c r="L11985" i="3"/>
  <c r="L11986" i="3"/>
  <c r="L11987" i="3"/>
  <c r="L11988" i="3"/>
  <c r="L11989" i="3"/>
  <c r="L11990" i="3"/>
  <c r="L11991" i="3"/>
  <c r="L11992" i="3"/>
  <c r="L11993" i="3"/>
  <c r="L11994" i="3"/>
  <c r="L11995" i="3"/>
  <c r="L11996" i="3"/>
  <c r="L11997" i="3"/>
  <c r="L11998" i="3"/>
  <c r="L11999" i="3"/>
  <c r="L12000" i="3"/>
  <c r="L12001" i="3"/>
  <c r="L12002" i="3"/>
  <c r="L12003" i="3"/>
  <c r="L12004" i="3"/>
  <c r="L12005" i="3"/>
  <c r="L12006" i="3"/>
  <c r="L12007" i="3"/>
  <c r="L12008" i="3"/>
  <c r="L12009" i="3"/>
  <c r="L12010" i="3"/>
  <c r="L12011" i="3"/>
  <c r="L12012" i="3"/>
  <c r="L12013" i="3"/>
  <c r="L12014" i="3"/>
  <c r="L12015" i="3"/>
  <c r="L12016" i="3"/>
  <c r="L12017" i="3"/>
  <c r="L12018" i="3"/>
  <c r="L12019" i="3"/>
  <c r="L12020" i="3"/>
  <c r="L12021" i="3"/>
  <c r="L12022" i="3"/>
  <c r="L12023" i="3"/>
  <c r="L12024" i="3"/>
  <c r="L12025" i="3"/>
  <c r="L12026" i="3"/>
  <c r="L12027" i="3"/>
  <c r="L12028" i="3"/>
  <c r="L12029" i="3"/>
  <c r="L12030" i="3"/>
  <c r="L12031" i="3"/>
  <c r="L12032" i="3"/>
  <c r="L12033" i="3"/>
  <c r="L12034" i="3"/>
  <c r="L12035" i="3"/>
  <c r="L12036" i="3"/>
  <c r="L12037" i="3"/>
  <c r="L12038" i="3"/>
  <c r="L12039" i="3"/>
  <c r="L12040" i="3"/>
  <c r="L12041" i="3"/>
  <c r="L12042" i="3"/>
  <c r="L12043" i="3"/>
  <c r="L12044" i="3"/>
  <c r="L12045" i="3"/>
  <c r="L12046" i="3"/>
  <c r="L12047" i="3"/>
  <c r="L12048" i="3"/>
  <c r="L12049" i="3"/>
  <c r="L12050" i="3"/>
  <c r="L12051" i="3"/>
  <c r="L12052" i="3"/>
  <c r="L12053" i="3"/>
  <c r="L12054" i="3"/>
  <c r="L12055" i="3"/>
  <c r="L12056" i="3"/>
  <c r="L12057" i="3"/>
  <c r="L12058" i="3"/>
  <c r="L12059" i="3"/>
  <c r="L12060" i="3"/>
  <c r="L12061" i="3"/>
  <c r="L12062" i="3"/>
  <c r="L12063" i="3"/>
  <c r="L12064" i="3"/>
  <c r="L12065" i="3"/>
  <c r="L12066" i="3"/>
  <c r="L12067" i="3"/>
  <c r="L12068" i="3"/>
  <c r="L12069" i="3"/>
  <c r="L12070" i="3"/>
  <c r="L12071" i="3"/>
  <c r="L12072" i="3"/>
  <c r="L12073" i="3"/>
  <c r="L12074" i="3"/>
  <c r="L12075" i="3"/>
  <c r="L12076" i="3"/>
  <c r="L12077" i="3"/>
  <c r="L12078" i="3"/>
  <c r="L12079" i="3"/>
  <c r="L12080" i="3"/>
  <c r="L12081" i="3"/>
  <c r="L12082" i="3"/>
  <c r="L12083" i="3"/>
  <c r="L12084" i="3"/>
  <c r="L12085" i="3"/>
  <c r="L12086" i="3"/>
  <c r="L12087" i="3"/>
  <c r="L12088" i="3"/>
  <c r="L12089" i="3"/>
  <c r="L12090" i="3"/>
  <c r="L12091" i="3"/>
  <c r="L12092" i="3"/>
  <c r="L12093" i="3"/>
  <c r="L12094" i="3"/>
  <c r="L12095" i="3"/>
  <c r="L12096" i="3"/>
  <c r="L12097" i="3"/>
  <c r="L12098" i="3"/>
  <c r="L12099" i="3"/>
  <c r="L12100" i="3"/>
  <c r="L12101" i="3"/>
  <c r="L12102" i="3"/>
  <c r="L12103" i="3"/>
  <c r="L12104" i="3"/>
  <c r="L12105" i="3"/>
  <c r="L12106" i="3"/>
  <c r="L12107" i="3"/>
  <c r="L12108" i="3"/>
  <c r="L12109" i="3"/>
  <c r="L12110" i="3"/>
  <c r="L12111" i="3"/>
  <c r="L12112" i="3"/>
  <c r="L12113" i="3"/>
  <c r="L12114" i="3"/>
  <c r="L12115" i="3"/>
  <c r="L12116" i="3"/>
  <c r="L12117" i="3"/>
  <c r="L12118" i="3"/>
  <c r="L12119" i="3"/>
  <c r="L12120" i="3"/>
  <c r="L12121" i="3"/>
  <c r="L12122" i="3"/>
  <c r="L12123" i="3"/>
  <c r="L12124" i="3"/>
  <c r="L12125" i="3"/>
  <c r="L12126" i="3"/>
  <c r="L12127" i="3"/>
  <c r="L12128" i="3"/>
  <c r="L12129" i="3"/>
  <c r="L12130" i="3"/>
  <c r="L12131" i="3"/>
  <c r="L12132" i="3"/>
  <c r="L12133" i="3"/>
  <c r="L12134" i="3"/>
  <c r="L12135" i="3"/>
  <c r="L12136" i="3"/>
  <c r="L12137" i="3"/>
  <c r="L12138" i="3"/>
  <c r="L12139" i="3"/>
  <c r="L12140" i="3"/>
  <c r="L12141" i="3"/>
  <c r="L12142" i="3"/>
  <c r="L12143" i="3"/>
  <c r="L12144" i="3"/>
  <c r="L12145" i="3"/>
  <c r="L12146" i="3"/>
  <c r="L12147" i="3"/>
  <c r="L12148" i="3"/>
  <c r="L12149" i="3"/>
  <c r="L12150" i="3"/>
  <c r="L12151" i="3"/>
  <c r="L12152" i="3"/>
  <c r="L12153" i="3"/>
  <c r="L12154" i="3"/>
  <c r="L12155" i="3"/>
  <c r="L12156" i="3"/>
  <c r="L12157" i="3"/>
  <c r="L12158" i="3"/>
  <c r="L12159" i="3"/>
  <c r="L12160" i="3"/>
  <c r="L12161" i="3"/>
  <c r="L12162" i="3"/>
  <c r="L12163" i="3"/>
  <c r="L12164" i="3"/>
  <c r="L12165" i="3"/>
  <c r="L12166" i="3"/>
  <c r="L12167" i="3"/>
  <c r="L12168" i="3"/>
  <c r="L12169" i="3"/>
  <c r="L12170" i="3"/>
  <c r="L12171" i="3"/>
  <c r="L12172" i="3"/>
  <c r="L12173" i="3"/>
  <c r="L12174" i="3"/>
  <c r="L12175" i="3"/>
  <c r="L12176" i="3"/>
  <c r="L12177" i="3"/>
  <c r="L12178" i="3"/>
  <c r="L12179" i="3"/>
  <c r="L12180" i="3"/>
  <c r="L12181" i="3"/>
  <c r="L12182" i="3"/>
  <c r="L12183" i="3"/>
  <c r="L12184" i="3"/>
  <c r="L12185" i="3"/>
  <c r="L12186" i="3"/>
  <c r="L12187" i="3"/>
  <c r="L12188" i="3"/>
  <c r="L12189" i="3"/>
  <c r="L12190" i="3"/>
  <c r="L12191" i="3"/>
  <c r="L12192" i="3"/>
  <c r="L12193" i="3"/>
  <c r="L12194" i="3"/>
  <c r="L12195" i="3"/>
  <c r="L12196" i="3"/>
  <c r="L12197" i="3"/>
  <c r="L12198" i="3"/>
  <c r="L12199" i="3"/>
  <c r="L12200" i="3"/>
  <c r="L12201" i="3"/>
  <c r="L12202" i="3"/>
  <c r="L12203" i="3"/>
  <c r="L12204" i="3"/>
  <c r="L12205" i="3"/>
  <c r="L12206" i="3"/>
  <c r="L12207" i="3"/>
  <c r="L12208" i="3"/>
  <c r="L12209" i="3"/>
  <c r="L12210" i="3"/>
  <c r="L12211" i="3"/>
  <c r="L12212" i="3"/>
  <c r="L12213" i="3"/>
  <c r="L12214" i="3"/>
  <c r="L12215" i="3"/>
  <c r="L12216" i="3"/>
  <c r="L12217" i="3"/>
  <c r="L12218" i="3"/>
  <c r="L12219" i="3"/>
  <c r="L12220" i="3"/>
  <c r="L12221" i="3"/>
  <c r="L12222" i="3"/>
  <c r="L12223" i="3"/>
  <c r="L12224" i="3"/>
  <c r="L12225" i="3"/>
  <c r="L12226" i="3"/>
  <c r="L12227" i="3"/>
  <c r="L12228" i="3"/>
  <c r="L12229" i="3"/>
  <c r="L12230" i="3"/>
  <c r="L12231" i="3"/>
  <c r="L12232" i="3"/>
  <c r="L12233" i="3"/>
  <c r="L12234" i="3"/>
  <c r="L12235" i="3"/>
  <c r="L12236" i="3"/>
  <c r="L12237" i="3"/>
  <c r="L12238" i="3"/>
  <c r="L12239" i="3"/>
  <c r="L12240" i="3"/>
  <c r="L12241" i="3"/>
  <c r="L12242" i="3"/>
  <c r="L12243" i="3"/>
  <c r="L12244" i="3"/>
  <c r="L12245" i="3"/>
  <c r="L12246" i="3"/>
  <c r="L12247" i="3"/>
  <c r="L12248" i="3"/>
  <c r="L12249" i="3"/>
  <c r="L12250" i="3"/>
  <c r="L12251" i="3"/>
  <c r="L12252" i="3"/>
  <c r="L12253" i="3"/>
  <c r="L12254" i="3"/>
  <c r="L12255" i="3"/>
  <c r="L12256" i="3"/>
  <c r="L12257" i="3"/>
  <c r="L12258" i="3"/>
  <c r="L12259" i="3"/>
  <c r="L12260" i="3"/>
  <c r="L12261" i="3"/>
  <c r="L12262" i="3"/>
  <c r="L12263" i="3"/>
  <c r="L12264" i="3"/>
  <c r="L12265" i="3"/>
  <c r="L12266" i="3"/>
  <c r="L12267" i="3"/>
  <c r="L12268" i="3"/>
  <c r="L12269" i="3"/>
  <c r="L12270" i="3"/>
  <c r="L12271" i="3"/>
  <c r="L12272" i="3"/>
  <c r="L12273" i="3"/>
  <c r="L12274" i="3"/>
  <c r="L12275" i="3"/>
  <c r="L12276" i="3"/>
  <c r="L12277" i="3"/>
  <c r="L12278" i="3"/>
  <c r="L12279" i="3"/>
  <c r="L12280" i="3"/>
  <c r="L12281" i="3"/>
  <c r="L12282" i="3"/>
  <c r="L12283" i="3"/>
  <c r="L12284" i="3"/>
  <c r="L12285" i="3"/>
  <c r="L12286" i="3"/>
  <c r="L12287" i="3"/>
  <c r="L12288" i="3"/>
  <c r="L12289" i="3"/>
  <c r="L12290" i="3"/>
  <c r="L12291" i="3"/>
  <c r="L12292" i="3"/>
  <c r="L12293" i="3"/>
  <c r="L12294" i="3"/>
  <c r="L12295" i="3"/>
  <c r="L12296" i="3"/>
  <c r="L12297" i="3"/>
  <c r="L12298" i="3"/>
  <c r="L12299" i="3"/>
  <c r="L12300" i="3"/>
  <c r="L12301" i="3"/>
  <c r="L12302" i="3"/>
  <c r="L12303" i="3"/>
  <c r="L12304" i="3"/>
  <c r="L12305" i="3"/>
  <c r="L12306" i="3"/>
  <c r="L12307" i="3"/>
  <c r="L12308" i="3"/>
  <c r="L12309" i="3"/>
  <c r="L12310" i="3"/>
  <c r="L12311" i="3"/>
  <c r="L12312" i="3"/>
  <c r="L12313" i="3"/>
  <c r="L12314" i="3"/>
  <c r="L12315" i="3"/>
  <c r="L12316" i="3"/>
  <c r="L12317" i="3"/>
  <c r="L12318" i="3"/>
  <c r="L12319" i="3"/>
  <c r="L12320" i="3"/>
  <c r="L12321" i="3"/>
  <c r="L12322" i="3"/>
  <c r="L12323" i="3"/>
  <c r="L12324" i="3"/>
  <c r="L12325" i="3"/>
  <c r="L12326" i="3"/>
  <c r="L12327" i="3"/>
  <c r="L12328" i="3"/>
  <c r="L12329" i="3"/>
  <c r="L12330" i="3"/>
  <c r="L12331" i="3"/>
  <c r="L12332" i="3"/>
  <c r="L12333" i="3"/>
  <c r="L12334" i="3"/>
  <c r="L12335" i="3"/>
  <c r="L12336" i="3"/>
  <c r="L12337" i="3"/>
  <c r="L12338" i="3"/>
  <c r="L12339" i="3"/>
  <c r="L12340" i="3"/>
  <c r="L12341" i="3"/>
  <c r="L12342" i="3"/>
  <c r="L12343" i="3"/>
  <c r="L12344" i="3"/>
  <c r="L12345" i="3"/>
  <c r="L12346" i="3"/>
  <c r="L12347" i="3"/>
  <c r="L12348" i="3"/>
  <c r="L12349" i="3"/>
  <c r="L12350" i="3"/>
  <c r="L12351" i="3"/>
  <c r="L12352" i="3"/>
  <c r="L12353" i="3"/>
  <c r="L12354" i="3"/>
  <c r="L12355" i="3"/>
  <c r="L12356" i="3"/>
  <c r="L12357" i="3"/>
  <c r="L12358" i="3"/>
  <c r="L12359" i="3"/>
  <c r="L12360" i="3"/>
  <c r="L12361" i="3"/>
  <c r="L12362" i="3"/>
  <c r="L12363" i="3"/>
  <c r="L12364" i="3"/>
  <c r="L12365" i="3"/>
  <c r="L12366" i="3"/>
  <c r="L12367" i="3"/>
  <c r="L12368" i="3"/>
  <c r="L12369" i="3"/>
  <c r="L12370" i="3"/>
  <c r="L12371" i="3"/>
  <c r="L12372" i="3"/>
  <c r="L12373" i="3"/>
  <c r="L12374" i="3"/>
  <c r="L12375" i="3"/>
  <c r="L12376" i="3"/>
  <c r="L12377" i="3"/>
  <c r="L12378" i="3"/>
  <c r="L12379" i="3"/>
  <c r="L12380" i="3"/>
  <c r="L12381" i="3"/>
  <c r="L12382" i="3"/>
  <c r="L12383" i="3"/>
  <c r="L12384" i="3"/>
  <c r="L12385" i="3"/>
  <c r="L12386" i="3"/>
  <c r="L12387" i="3"/>
  <c r="L12388" i="3"/>
  <c r="L12389" i="3"/>
  <c r="L12390" i="3"/>
  <c r="L12391" i="3"/>
  <c r="L12392" i="3"/>
  <c r="L12393" i="3"/>
  <c r="L12394" i="3"/>
  <c r="L12395" i="3"/>
  <c r="L12396" i="3"/>
  <c r="L12397" i="3"/>
  <c r="L12398" i="3"/>
  <c r="L12399" i="3"/>
  <c r="L12400" i="3"/>
  <c r="L12401" i="3"/>
  <c r="L12402" i="3"/>
  <c r="L12403" i="3"/>
  <c r="L12404" i="3"/>
  <c r="L12405" i="3"/>
  <c r="L12406" i="3"/>
  <c r="L12407" i="3"/>
  <c r="L12408" i="3"/>
  <c r="L12409" i="3"/>
  <c r="L12410" i="3"/>
  <c r="L12411" i="3"/>
  <c r="L12412" i="3"/>
  <c r="L12413" i="3"/>
  <c r="L12414" i="3"/>
  <c r="L12415" i="3"/>
  <c r="L12416" i="3"/>
  <c r="L12417" i="3"/>
  <c r="L12418" i="3"/>
  <c r="L12419" i="3"/>
  <c r="L12420" i="3"/>
  <c r="L12421" i="3"/>
  <c r="L12422" i="3"/>
  <c r="L12423" i="3"/>
  <c r="L12424" i="3"/>
  <c r="L12425" i="3"/>
  <c r="L12426" i="3"/>
  <c r="L12427" i="3"/>
  <c r="L12428" i="3"/>
  <c r="L12429" i="3"/>
  <c r="L12430" i="3"/>
  <c r="L12431" i="3"/>
  <c r="L12432" i="3"/>
  <c r="L12433" i="3"/>
  <c r="L12434" i="3"/>
  <c r="L12435" i="3"/>
  <c r="L12436" i="3"/>
  <c r="L12437" i="3"/>
  <c r="L12438" i="3"/>
  <c r="L12439" i="3"/>
  <c r="L12440" i="3"/>
  <c r="L12441" i="3"/>
  <c r="L12442" i="3"/>
  <c r="L12443" i="3"/>
  <c r="L12444" i="3"/>
  <c r="L12445" i="3"/>
  <c r="L12446" i="3"/>
  <c r="L12447" i="3"/>
  <c r="L12448" i="3"/>
  <c r="L12449" i="3"/>
  <c r="L12450" i="3"/>
  <c r="L12451" i="3"/>
  <c r="L12452" i="3"/>
  <c r="L12453" i="3"/>
  <c r="L12454" i="3"/>
  <c r="L12455" i="3"/>
  <c r="L12456" i="3"/>
  <c r="L12457" i="3"/>
  <c r="L12458" i="3"/>
  <c r="L12459" i="3"/>
  <c r="L12460" i="3"/>
  <c r="L12461" i="3"/>
  <c r="L12462" i="3"/>
  <c r="L12463" i="3"/>
  <c r="L12464" i="3"/>
  <c r="L12465" i="3"/>
  <c r="L12466" i="3"/>
  <c r="L12467" i="3"/>
  <c r="L12468" i="3"/>
  <c r="L12469" i="3"/>
  <c r="L12470" i="3"/>
  <c r="L12471" i="3"/>
  <c r="L12472" i="3"/>
  <c r="L12473" i="3"/>
  <c r="L12474" i="3"/>
  <c r="L12475" i="3"/>
  <c r="L12476" i="3"/>
  <c r="L12477" i="3"/>
  <c r="L12478" i="3"/>
  <c r="L12479" i="3"/>
  <c r="L12480" i="3"/>
  <c r="L12481" i="3"/>
  <c r="L12482" i="3"/>
  <c r="L12483" i="3"/>
  <c r="L12484" i="3"/>
  <c r="L12485" i="3"/>
  <c r="L12486" i="3"/>
  <c r="L12487" i="3"/>
  <c r="L12488" i="3"/>
  <c r="L12489" i="3"/>
  <c r="L12490" i="3"/>
  <c r="L12491" i="3"/>
  <c r="L12492" i="3"/>
  <c r="L12493" i="3"/>
  <c r="L12494" i="3"/>
  <c r="L12495" i="3"/>
  <c r="L12496" i="3"/>
  <c r="L12497" i="3"/>
  <c r="L12498" i="3"/>
  <c r="L12499" i="3"/>
  <c r="L12500" i="3"/>
  <c r="L12501" i="3"/>
  <c r="L12502" i="3"/>
  <c r="L12503" i="3"/>
  <c r="L12504" i="3"/>
  <c r="L12505" i="3"/>
  <c r="L12506" i="3"/>
  <c r="L12507" i="3"/>
  <c r="L12508" i="3"/>
  <c r="L12509" i="3"/>
  <c r="L12510" i="3"/>
  <c r="L12511" i="3"/>
  <c r="L12512" i="3"/>
  <c r="L12513" i="3"/>
  <c r="L12514" i="3"/>
  <c r="L12515" i="3"/>
  <c r="L12516" i="3"/>
  <c r="L12517" i="3"/>
  <c r="L12518" i="3"/>
  <c r="L12519" i="3"/>
  <c r="L12520" i="3"/>
  <c r="L12521" i="3"/>
  <c r="L12522" i="3"/>
  <c r="L12523" i="3"/>
  <c r="L12524" i="3"/>
  <c r="L12525" i="3"/>
  <c r="L12526" i="3"/>
  <c r="L12527" i="3"/>
  <c r="L12528" i="3"/>
  <c r="L12529" i="3"/>
  <c r="L12530" i="3"/>
  <c r="L12531" i="3"/>
  <c r="L12532" i="3"/>
  <c r="L12533" i="3"/>
  <c r="L12534" i="3"/>
  <c r="L12535" i="3"/>
  <c r="L12536" i="3"/>
  <c r="L12537" i="3"/>
  <c r="L12538" i="3"/>
  <c r="L12539" i="3"/>
  <c r="L12540" i="3"/>
  <c r="L12541" i="3"/>
  <c r="L12542" i="3"/>
  <c r="L12543" i="3"/>
  <c r="L12544" i="3"/>
  <c r="L12545" i="3"/>
  <c r="L12546" i="3"/>
  <c r="L12547" i="3"/>
  <c r="L12548" i="3"/>
  <c r="L12549" i="3"/>
  <c r="L12550" i="3"/>
  <c r="L12551" i="3"/>
  <c r="L12552" i="3"/>
  <c r="L12553" i="3"/>
  <c r="L12554" i="3"/>
  <c r="L12555" i="3"/>
  <c r="L12556" i="3"/>
  <c r="L12557" i="3"/>
  <c r="L12558" i="3"/>
  <c r="L12559" i="3"/>
  <c r="L12560" i="3"/>
  <c r="L12561" i="3"/>
  <c r="L12562" i="3"/>
  <c r="L12563" i="3"/>
  <c r="L12564" i="3"/>
  <c r="L12565" i="3"/>
  <c r="L12566" i="3"/>
  <c r="L12567" i="3"/>
  <c r="L12568" i="3"/>
  <c r="L12569" i="3"/>
  <c r="L12570" i="3"/>
  <c r="L12571" i="3"/>
  <c r="L12572" i="3"/>
  <c r="L12573" i="3"/>
  <c r="L12574" i="3"/>
  <c r="L12575" i="3"/>
  <c r="L12576" i="3"/>
  <c r="L12577" i="3"/>
  <c r="L12578" i="3"/>
  <c r="L12579" i="3"/>
  <c r="L12580" i="3"/>
  <c r="L12581" i="3"/>
  <c r="L12582" i="3"/>
  <c r="L12583" i="3"/>
  <c r="L12584" i="3"/>
  <c r="L12585" i="3"/>
  <c r="L12586" i="3"/>
  <c r="L12587" i="3"/>
  <c r="L12588" i="3"/>
  <c r="L12589" i="3"/>
  <c r="L12590" i="3"/>
  <c r="L12591" i="3"/>
  <c r="L12592" i="3"/>
  <c r="L12593" i="3"/>
  <c r="L12594" i="3"/>
  <c r="L12595" i="3"/>
  <c r="L12596" i="3"/>
  <c r="L12597" i="3"/>
  <c r="L12598" i="3"/>
  <c r="L12599" i="3"/>
  <c r="L12600" i="3"/>
  <c r="L12601" i="3"/>
  <c r="L12602" i="3"/>
  <c r="L12603" i="3"/>
  <c r="L12604" i="3"/>
  <c r="L12605" i="3"/>
  <c r="L12606" i="3"/>
  <c r="L12607" i="3"/>
  <c r="L12608" i="3"/>
  <c r="L12609" i="3"/>
  <c r="L12610" i="3"/>
  <c r="L12611" i="3"/>
  <c r="L12612" i="3"/>
  <c r="L12613" i="3"/>
  <c r="L12614" i="3"/>
  <c r="L12615" i="3"/>
  <c r="L12616" i="3"/>
  <c r="L12617" i="3"/>
  <c r="L12618" i="3"/>
  <c r="L12619" i="3"/>
  <c r="L12620" i="3"/>
  <c r="L12621" i="3"/>
  <c r="L12622" i="3"/>
  <c r="L12623" i="3"/>
  <c r="L12624" i="3"/>
  <c r="L12625" i="3"/>
  <c r="L12626" i="3"/>
  <c r="L12627" i="3"/>
  <c r="L12628" i="3"/>
  <c r="L12629" i="3"/>
  <c r="L12630" i="3"/>
  <c r="L12631" i="3"/>
  <c r="L12632" i="3"/>
  <c r="L12633" i="3"/>
  <c r="L12634" i="3"/>
  <c r="L12635" i="3"/>
  <c r="L12636" i="3"/>
  <c r="L12637" i="3"/>
  <c r="L12638" i="3"/>
  <c r="L12639" i="3"/>
  <c r="L12640" i="3"/>
  <c r="L12641" i="3"/>
  <c r="L12642" i="3"/>
  <c r="L12643" i="3"/>
  <c r="L12644" i="3"/>
  <c r="L12645" i="3"/>
  <c r="L12646" i="3"/>
  <c r="L12647" i="3"/>
  <c r="L12648" i="3"/>
  <c r="L12649" i="3"/>
  <c r="L12650" i="3"/>
  <c r="L12651" i="3"/>
  <c r="L12652" i="3"/>
  <c r="L12653" i="3"/>
  <c r="L12654" i="3"/>
  <c r="L12655" i="3"/>
  <c r="L12656" i="3"/>
  <c r="L12657" i="3"/>
  <c r="L12658" i="3"/>
  <c r="L12659" i="3"/>
  <c r="L12660" i="3"/>
  <c r="L12661" i="3"/>
  <c r="L12662" i="3"/>
  <c r="L12663" i="3"/>
  <c r="L12664" i="3"/>
  <c r="L12665" i="3"/>
  <c r="L12666" i="3"/>
  <c r="L12667" i="3"/>
  <c r="L12668" i="3"/>
  <c r="L12669" i="3"/>
  <c r="L12670" i="3"/>
  <c r="L12671" i="3"/>
  <c r="L12672" i="3"/>
  <c r="L12673" i="3"/>
  <c r="L12674" i="3"/>
  <c r="L12675" i="3"/>
  <c r="L12676" i="3"/>
  <c r="L12677" i="3"/>
  <c r="L12678" i="3"/>
  <c r="L12679" i="3"/>
  <c r="L12680" i="3"/>
  <c r="L12681" i="3"/>
  <c r="L12682" i="3"/>
  <c r="L12683" i="3"/>
  <c r="L12684" i="3"/>
  <c r="L12685" i="3"/>
  <c r="L12686" i="3"/>
  <c r="L12687" i="3"/>
  <c r="L12688" i="3"/>
  <c r="L12689" i="3"/>
  <c r="L12690" i="3"/>
  <c r="L12691" i="3"/>
  <c r="L12692" i="3"/>
  <c r="L12693" i="3"/>
  <c r="L12694" i="3"/>
  <c r="L12695" i="3"/>
  <c r="L12696" i="3"/>
  <c r="L12697" i="3"/>
  <c r="L12698" i="3"/>
  <c r="L12699" i="3"/>
  <c r="L12700" i="3"/>
  <c r="L12701" i="3"/>
  <c r="L12702" i="3"/>
  <c r="L12703" i="3"/>
  <c r="L12704" i="3"/>
  <c r="L12705" i="3"/>
  <c r="L12706" i="3"/>
  <c r="L12707" i="3"/>
  <c r="L12708" i="3"/>
  <c r="L12709" i="3"/>
  <c r="L12710" i="3"/>
  <c r="L12711" i="3"/>
  <c r="L12712" i="3"/>
  <c r="L12713" i="3"/>
  <c r="L12714" i="3"/>
  <c r="L12715" i="3"/>
  <c r="L12716" i="3"/>
  <c r="L12717" i="3"/>
  <c r="L12718" i="3"/>
  <c r="L12719" i="3"/>
  <c r="L12720" i="3"/>
  <c r="L12721" i="3"/>
  <c r="L12722" i="3"/>
  <c r="L12723" i="3"/>
  <c r="L12724" i="3"/>
  <c r="L12725" i="3"/>
  <c r="L12726" i="3"/>
  <c r="L12727" i="3"/>
  <c r="L12728" i="3"/>
  <c r="L12729" i="3"/>
  <c r="L12730" i="3"/>
  <c r="L12731" i="3"/>
  <c r="L12732" i="3"/>
  <c r="L12733" i="3"/>
  <c r="L12734" i="3"/>
  <c r="L12735" i="3"/>
  <c r="L12736" i="3"/>
  <c r="L12737" i="3"/>
  <c r="L12738" i="3"/>
  <c r="L12739" i="3"/>
  <c r="L12740" i="3"/>
  <c r="L12741" i="3"/>
  <c r="L12742" i="3"/>
  <c r="L12743" i="3"/>
  <c r="L12744" i="3"/>
  <c r="L12745" i="3"/>
  <c r="L12746" i="3"/>
  <c r="L12747" i="3"/>
  <c r="L12748" i="3"/>
  <c r="L12749" i="3"/>
  <c r="L12750" i="3"/>
  <c r="L12751" i="3"/>
  <c r="L12752" i="3"/>
  <c r="L12753" i="3"/>
  <c r="L12754" i="3"/>
  <c r="L12755" i="3"/>
  <c r="L12756" i="3"/>
  <c r="L12757" i="3"/>
  <c r="L12758" i="3"/>
  <c r="L12759" i="3"/>
  <c r="L12760" i="3"/>
  <c r="L12761" i="3"/>
  <c r="L12762" i="3"/>
  <c r="L12763" i="3"/>
  <c r="L12764" i="3"/>
  <c r="L12765" i="3"/>
  <c r="L12766" i="3"/>
  <c r="L12767" i="3"/>
  <c r="L12768" i="3"/>
  <c r="L12769" i="3"/>
  <c r="L12770" i="3"/>
  <c r="L12771" i="3"/>
  <c r="L12772" i="3"/>
  <c r="L12773" i="3"/>
  <c r="L12774" i="3"/>
  <c r="L12775" i="3"/>
  <c r="L12776" i="3"/>
  <c r="L12777" i="3"/>
  <c r="L12778" i="3"/>
  <c r="L12779" i="3"/>
  <c r="L12780" i="3"/>
  <c r="L12781" i="3"/>
  <c r="L12782" i="3"/>
  <c r="L12783" i="3"/>
  <c r="L12784" i="3"/>
  <c r="L12785" i="3"/>
  <c r="L12786" i="3"/>
  <c r="L12787" i="3"/>
  <c r="L12788" i="3"/>
  <c r="L12789" i="3"/>
  <c r="L12790" i="3"/>
  <c r="L12791" i="3"/>
  <c r="L12792" i="3"/>
  <c r="L12793" i="3"/>
  <c r="L12794" i="3"/>
  <c r="L12795" i="3"/>
  <c r="L12796" i="3"/>
  <c r="L12797" i="3"/>
  <c r="L12798" i="3"/>
  <c r="L12799" i="3"/>
  <c r="L12800" i="3"/>
  <c r="L12801" i="3"/>
  <c r="L12802" i="3"/>
  <c r="L12803" i="3"/>
  <c r="L12804" i="3"/>
  <c r="L12805" i="3"/>
  <c r="L12806" i="3"/>
  <c r="L12807" i="3"/>
  <c r="L12808" i="3"/>
  <c r="L12809" i="3"/>
  <c r="L12810" i="3"/>
  <c r="L12811" i="3"/>
  <c r="L12812" i="3"/>
  <c r="L12813" i="3"/>
  <c r="L12814" i="3"/>
  <c r="L12815" i="3"/>
  <c r="L12816" i="3"/>
  <c r="L12817" i="3"/>
  <c r="L12818" i="3"/>
  <c r="L12819" i="3"/>
  <c r="L12820" i="3"/>
  <c r="L12821" i="3"/>
  <c r="L12822" i="3"/>
  <c r="L12823" i="3"/>
  <c r="L12824" i="3"/>
  <c r="L12825" i="3"/>
  <c r="L12826" i="3"/>
  <c r="L12827" i="3"/>
  <c r="L12828" i="3"/>
  <c r="L12829" i="3"/>
  <c r="L12830" i="3"/>
  <c r="L12831" i="3"/>
  <c r="L12832" i="3"/>
  <c r="L12833" i="3"/>
  <c r="L12834" i="3"/>
  <c r="L12835" i="3"/>
  <c r="L12836" i="3"/>
  <c r="L12837" i="3"/>
  <c r="L12838" i="3"/>
  <c r="L12839" i="3"/>
  <c r="L12840" i="3"/>
  <c r="L12841" i="3"/>
  <c r="L12842" i="3"/>
  <c r="L12843" i="3"/>
  <c r="L12844" i="3"/>
  <c r="L12845" i="3"/>
  <c r="L12846" i="3"/>
  <c r="L12847" i="3"/>
  <c r="L12848" i="3"/>
  <c r="L12849" i="3"/>
  <c r="L12850" i="3"/>
  <c r="L12851" i="3"/>
  <c r="L12852" i="3"/>
  <c r="L12853" i="3"/>
  <c r="L12854" i="3"/>
  <c r="L12855" i="3"/>
  <c r="L12856" i="3"/>
  <c r="L12857" i="3"/>
  <c r="L12858" i="3"/>
  <c r="L12859" i="3"/>
  <c r="L12860" i="3"/>
  <c r="L12861" i="3"/>
  <c r="L12862" i="3"/>
  <c r="L12863" i="3"/>
  <c r="L12864" i="3"/>
  <c r="L12865" i="3"/>
  <c r="L12866" i="3"/>
  <c r="L12867" i="3"/>
  <c r="L12868" i="3"/>
  <c r="L12869" i="3"/>
  <c r="L12870" i="3"/>
  <c r="L12871" i="3"/>
  <c r="L12872" i="3"/>
  <c r="L12873" i="3"/>
  <c r="L12874" i="3"/>
  <c r="L12875" i="3"/>
  <c r="L12876" i="3"/>
  <c r="L12877" i="3"/>
  <c r="L12878" i="3"/>
  <c r="L12879" i="3"/>
  <c r="L12880" i="3"/>
  <c r="L12881" i="3"/>
  <c r="L12882" i="3"/>
  <c r="L12883" i="3"/>
  <c r="L12884" i="3"/>
  <c r="L12885" i="3"/>
  <c r="L12886" i="3"/>
  <c r="L12887" i="3"/>
  <c r="L12888" i="3"/>
  <c r="L12889" i="3"/>
  <c r="L12890" i="3"/>
  <c r="L12891" i="3"/>
  <c r="L12892" i="3"/>
  <c r="L12893" i="3"/>
  <c r="L12894" i="3"/>
  <c r="L12895" i="3"/>
  <c r="L12896" i="3"/>
  <c r="L12897" i="3"/>
  <c r="L12898" i="3"/>
  <c r="L12899" i="3"/>
  <c r="L12900" i="3"/>
  <c r="L12901" i="3"/>
  <c r="L12902" i="3"/>
  <c r="L12903" i="3"/>
  <c r="L12904" i="3"/>
  <c r="L12905" i="3"/>
  <c r="L12906" i="3"/>
  <c r="L12907" i="3"/>
  <c r="L12908" i="3"/>
  <c r="L12909" i="3"/>
  <c r="L12910" i="3"/>
  <c r="L12911" i="3"/>
  <c r="L12912" i="3"/>
  <c r="L12913" i="3"/>
  <c r="L12914" i="3"/>
  <c r="L12915" i="3"/>
  <c r="L12916" i="3"/>
  <c r="L12917" i="3"/>
  <c r="L12918" i="3"/>
  <c r="L12919" i="3"/>
  <c r="L12920" i="3"/>
  <c r="L12921" i="3"/>
  <c r="L12922" i="3"/>
  <c r="L12923" i="3"/>
  <c r="L12924" i="3"/>
  <c r="L12925" i="3"/>
  <c r="L12926" i="3"/>
  <c r="L12927" i="3"/>
  <c r="L12928" i="3"/>
  <c r="L12929" i="3"/>
  <c r="L12930" i="3"/>
  <c r="L12931" i="3"/>
  <c r="L12932" i="3"/>
  <c r="L12933" i="3"/>
  <c r="L12934" i="3"/>
  <c r="L12935" i="3"/>
  <c r="L12936" i="3"/>
  <c r="L12937" i="3"/>
  <c r="L12938" i="3"/>
  <c r="L12939" i="3"/>
  <c r="L12940" i="3"/>
  <c r="L12941" i="3"/>
  <c r="L12942" i="3"/>
  <c r="L12943" i="3"/>
  <c r="L12944" i="3"/>
  <c r="L12945" i="3"/>
  <c r="L12946" i="3"/>
  <c r="L12947" i="3"/>
  <c r="L12948" i="3"/>
  <c r="L12949" i="3"/>
  <c r="L12950" i="3"/>
  <c r="L12951" i="3"/>
  <c r="L12952" i="3"/>
  <c r="L12953" i="3"/>
  <c r="L12954" i="3"/>
  <c r="L12955" i="3"/>
  <c r="L12956" i="3"/>
  <c r="L12957" i="3"/>
  <c r="L12958" i="3"/>
  <c r="L12959" i="3"/>
  <c r="L12960" i="3"/>
  <c r="L12961" i="3"/>
  <c r="L12962" i="3"/>
  <c r="L12963" i="3"/>
  <c r="L12964" i="3"/>
  <c r="L12965" i="3"/>
  <c r="L12966" i="3"/>
  <c r="L12967" i="3"/>
  <c r="L12968" i="3"/>
  <c r="L12969" i="3"/>
  <c r="L12970" i="3"/>
  <c r="L12971" i="3"/>
  <c r="L12972" i="3"/>
  <c r="L12973" i="3"/>
  <c r="L12974" i="3"/>
  <c r="L12975" i="3"/>
  <c r="L12976" i="3"/>
  <c r="L12977" i="3"/>
  <c r="L12978" i="3"/>
  <c r="L12979" i="3"/>
  <c r="L12980" i="3"/>
  <c r="L12981" i="3"/>
  <c r="L12982" i="3"/>
  <c r="L12983" i="3"/>
  <c r="L12984" i="3"/>
  <c r="L12985" i="3"/>
  <c r="L12986" i="3"/>
  <c r="L12987" i="3"/>
  <c r="L12988" i="3"/>
  <c r="L12989" i="3"/>
  <c r="L12990" i="3"/>
  <c r="L12991" i="3"/>
  <c r="L12992" i="3"/>
  <c r="L12993" i="3"/>
  <c r="L12994" i="3"/>
  <c r="L12995" i="3"/>
  <c r="L12996" i="3"/>
  <c r="L12997" i="3"/>
  <c r="L12998" i="3"/>
  <c r="L12999" i="3"/>
  <c r="L13000" i="3"/>
  <c r="L13001" i="3"/>
  <c r="L13002" i="3"/>
  <c r="L13003" i="3"/>
  <c r="L13004" i="3"/>
  <c r="L13005" i="3"/>
  <c r="L13006" i="3"/>
  <c r="L13007" i="3"/>
  <c r="L13008" i="3"/>
  <c r="L13009" i="3"/>
  <c r="L13010" i="3"/>
  <c r="L13011" i="3"/>
  <c r="L13012" i="3"/>
  <c r="L13013" i="3"/>
  <c r="L13014" i="3"/>
  <c r="L13015" i="3"/>
  <c r="L13016" i="3"/>
  <c r="L13017" i="3"/>
  <c r="L13018" i="3"/>
  <c r="L13019" i="3"/>
  <c r="L13020" i="3"/>
  <c r="L13021" i="3"/>
  <c r="L13022" i="3"/>
  <c r="L13023" i="3"/>
  <c r="L13024" i="3"/>
  <c r="L13025" i="3"/>
  <c r="L13026" i="3"/>
  <c r="L13027" i="3"/>
  <c r="L13028" i="3"/>
  <c r="L13029" i="3"/>
  <c r="L13030" i="3"/>
  <c r="L13031" i="3"/>
  <c r="L13032" i="3"/>
  <c r="L13033" i="3"/>
  <c r="L13034" i="3"/>
  <c r="L13035" i="3"/>
  <c r="L13036" i="3"/>
  <c r="L13037" i="3"/>
  <c r="L13038" i="3"/>
  <c r="L13039" i="3"/>
  <c r="L13040" i="3"/>
  <c r="L13041" i="3"/>
  <c r="L13042" i="3"/>
  <c r="L13043" i="3"/>
  <c r="L13044" i="3"/>
  <c r="L13045" i="3"/>
  <c r="L13046" i="3"/>
  <c r="L13047" i="3"/>
  <c r="L13048" i="3"/>
  <c r="L13049" i="3"/>
  <c r="L13050" i="3"/>
  <c r="L13051" i="3"/>
  <c r="L13052" i="3"/>
  <c r="L13053" i="3"/>
  <c r="L13054" i="3"/>
  <c r="L13055" i="3"/>
  <c r="L13056" i="3"/>
  <c r="L13057" i="3"/>
  <c r="L13058" i="3"/>
  <c r="L13059" i="3"/>
  <c r="L13060" i="3"/>
  <c r="L13061" i="3"/>
  <c r="L13062" i="3"/>
  <c r="L13063" i="3"/>
  <c r="L13064" i="3"/>
  <c r="L13065" i="3"/>
  <c r="L13066" i="3"/>
  <c r="L13067" i="3"/>
  <c r="L13068" i="3"/>
  <c r="L13069" i="3"/>
  <c r="L13070" i="3"/>
  <c r="L13071" i="3"/>
  <c r="L13072" i="3"/>
  <c r="L13073" i="3"/>
  <c r="L13074" i="3"/>
  <c r="L13075" i="3"/>
  <c r="L13076" i="3"/>
  <c r="L13077" i="3"/>
  <c r="L13078" i="3"/>
  <c r="L13079" i="3"/>
  <c r="L13080" i="3"/>
  <c r="L13081" i="3"/>
  <c r="L13082" i="3"/>
  <c r="L13083" i="3"/>
  <c r="L13084" i="3"/>
  <c r="L13085" i="3"/>
  <c r="L13086" i="3"/>
  <c r="L13087" i="3"/>
  <c r="L13088" i="3"/>
  <c r="L13089" i="3"/>
  <c r="L13090" i="3"/>
  <c r="L13091" i="3"/>
  <c r="L13092" i="3"/>
  <c r="L13093" i="3"/>
  <c r="L13094" i="3"/>
  <c r="L13095" i="3"/>
  <c r="L13096" i="3"/>
  <c r="L13097" i="3"/>
  <c r="L13098" i="3"/>
  <c r="L13099" i="3"/>
  <c r="L13100" i="3"/>
  <c r="L13101" i="3"/>
  <c r="L13102" i="3"/>
  <c r="L13103" i="3"/>
  <c r="L13104" i="3"/>
  <c r="L13105" i="3"/>
  <c r="L13106" i="3"/>
  <c r="L13107" i="3"/>
  <c r="L13108" i="3"/>
  <c r="L13109" i="3"/>
  <c r="L13110" i="3"/>
  <c r="L13111" i="3"/>
  <c r="L13112" i="3"/>
  <c r="L13113" i="3"/>
  <c r="L13114" i="3"/>
  <c r="L13115" i="3"/>
  <c r="L13116" i="3"/>
  <c r="L13117" i="3"/>
  <c r="L13118" i="3"/>
  <c r="L13119" i="3"/>
  <c r="L13120" i="3"/>
  <c r="L13121" i="3"/>
  <c r="L13122" i="3"/>
  <c r="L13123" i="3"/>
  <c r="L13124" i="3"/>
  <c r="L13125" i="3"/>
  <c r="L13126" i="3"/>
  <c r="L13127" i="3"/>
  <c r="L13128" i="3"/>
  <c r="L13129" i="3"/>
  <c r="L13130" i="3"/>
  <c r="L13131" i="3"/>
  <c r="L13132" i="3"/>
  <c r="L13133" i="3"/>
  <c r="L13134" i="3"/>
  <c r="L13135" i="3"/>
  <c r="L13136" i="3"/>
  <c r="L13137" i="3"/>
  <c r="L13138" i="3"/>
  <c r="L13139" i="3"/>
  <c r="L13140" i="3"/>
  <c r="L13141" i="3"/>
  <c r="L13142" i="3"/>
  <c r="L13143" i="3"/>
  <c r="L13144" i="3"/>
  <c r="L13145" i="3"/>
  <c r="L13146" i="3"/>
  <c r="L13147" i="3"/>
  <c r="L13148" i="3"/>
  <c r="L13149" i="3"/>
  <c r="L13150" i="3"/>
  <c r="L13151" i="3"/>
  <c r="L13152" i="3"/>
  <c r="L13153" i="3"/>
  <c r="L13154" i="3"/>
  <c r="L13155" i="3"/>
  <c r="L13156" i="3"/>
  <c r="L13157" i="3"/>
  <c r="L13158" i="3"/>
  <c r="L13159" i="3"/>
  <c r="L13160" i="3"/>
  <c r="L13161" i="3"/>
  <c r="L13162" i="3"/>
  <c r="L13163" i="3"/>
  <c r="L13164" i="3"/>
  <c r="L13165" i="3"/>
  <c r="L13166" i="3"/>
  <c r="L13167" i="3"/>
  <c r="L13168" i="3"/>
  <c r="L13169" i="3"/>
  <c r="L13170" i="3"/>
  <c r="L13171" i="3"/>
  <c r="L13172" i="3"/>
  <c r="L13173" i="3"/>
  <c r="L13174" i="3"/>
  <c r="L13175" i="3"/>
  <c r="L13176" i="3"/>
  <c r="L13177" i="3"/>
  <c r="L13178" i="3"/>
  <c r="L13179" i="3"/>
  <c r="L13180" i="3"/>
  <c r="L13181" i="3"/>
  <c r="L13182" i="3"/>
  <c r="L13183" i="3"/>
  <c r="L13184" i="3"/>
  <c r="L13185" i="3"/>
  <c r="L13186" i="3"/>
  <c r="L13187" i="3"/>
  <c r="L13188" i="3"/>
  <c r="L13189" i="3"/>
  <c r="L13190" i="3"/>
  <c r="L13191" i="3"/>
  <c r="L13192" i="3"/>
  <c r="L13193" i="3"/>
  <c r="L13194" i="3"/>
  <c r="L13195" i="3"/>
  <c r="L13196" i="3"/>
  <c r="L13197" i="3"/>
  <c r="L13198" i="3"/>
  <c r="L13199" i="3"/>
  <c r="L13200" i="3"/>
  <c r="L13201" i="3"/>
  <c r="L13202" i="3"/>
  <c r="L13203" i="3"/>
  <c r="L13204" i="3"/>
  <c r="L13205" i="3"/>
  <c r="L13206" i="3"/>
  <c r="L13207" i="3"/>
  <c r="L13208" i="3"/>
  <c r="L13209" i="3"/>
  <c r="L13210" i="3"/>
  <c r="L13211" i="3"/>
  <c r="L13212" i="3"/>
  <c r="L13213" i="3"/>
  <c r="L13214" i="3"/>
  <c r="L13215" i="3"/>
  <c r="L13216" i="3"/>
  <c r="L13217" i="3"/>
  <c r="L13218" i="3"/>
  <c r="L13219" i="3"/>
  <c r="L13220" i="3"/>
  <c r="L13221" i="3"/>
  <c r="L13222" i="3"/>
  <c r="L13223" i="3"/>
  <c r="L13224" i="3"/>
  <c r="L13225" i="3"/>
  <c r="L13226" i="3"/>
  <c r="L13227" i="3"/>
  <c r="L13228" i="3"/>
  <c r="L13229" i="3"/>
  <c r="L13230" i="3"/>
  <c r="L13231" i="3"/>
  <c r="L13232" i="3"/>
  <c r="L13233" i="3"/>
  <c r="L13234" i="3"/>
  <c r="L13235" i="3"/>
  <c r="L13236" i="3"/>
  <c r="L13237" i="3"/>
  <c r="L13238" i="3"/>
  <c r="L13239" i="3"/>
  <c r="L13240" i="3"/>
  <c r="L13241" i="3"/>
  <c r="L13242" i="3"/>
  <c r="L13243" i="3"/>
  <c r="L13244" i="3"/>
  <c r="L13245" i="3"/>
  <c r="L13246" i="3"/>
  <c r="L13247" i="3"/>
  <c r="L13248" i="3"/>
  <c r="L13249" i="3"/>
  <c r="L13250" i="3"/>
  <c r="L13251" i="3"/>
  <c r="L13252" i="3"/>
  <c r="L13253" i="3"/>
  <c r="L13254" i="3"/>
  <c r="L13255" i="3"/>
  <c r="L13256" i="3"/>
  <c r="L13257" i="3"/>
  <c r="L13258" i="3"/>
  <c r="L13259" i="3"/>
  <c r="L13260" i="3"/>
  <c r="L13261" i="3"/>
  <c r="L13262" i="3"/>
  <c r="L13263" i="3"/>
  <c r="L13264" i="3"/>
  <c r="L13265" i="3"/>
  <c r="L13266" i="3"/>
  <c r="L13267" i="3"/>
  <c r="L13268" i="3"/>
  <c r="L13269" i="3"/>
  <c r="L13270" i="3"/>
  <c r="L13271" i="3"/>
  <c r="L13272" i="3"/>
  <c r="L13273" i="3"/>
  <c r="L13274" i="3"/>
  <c r="L13275" i="3"/>
  <c r="L13276" i="3"/>
  <c r="L13277" i="3"/>
  <c r="L13278" i="3"/>
  <c r="L13279" i="3"/>
  <c r="L13280" i="3"/>
  <c r="L13281" i="3"/>
  <c r="L13282" i="3"/>
  <c r="L13283" i="3"/>
  <c r="L13284" i="3"/>
  <c r="L13285" i="3"/>
  <c r="L13286" i="3"/>
  <c r="L13287" i="3"/>
  <c r="L13288" i="3"/>
  <c r="L13289" i="3"/>
  <c r="L13290" i="3"/>
  <c r="L13291" i="3"/>
  <c r="L13292" i="3"/>
  <c r="L13293" i="3"/>
  <c r="L13294" i="3"/>
  <c r="L13295" i="3"/>
  <c r="L13296" i="3"/>
  <c r="L13297" i="3"/>
  <c r="L13298" i="3"/>
  <c r="L13299" i="3"/>
  <c r="L13300" i="3"/>
  <c r="L13301" i="3"/>
  <c r="L13302" i="3"/>
  <c r="L13303" i="3"/>
  <c r="L13304" i="3"/>
  <c r="L13305" i="3"/>
  <c r="L13306" i="3"/>
  <c r="L13307" i="3"/>
  <c r="L13308" i="3"/>
  <c r="L13309" i="3"/>
  <c r="L13310" i="3"/>
  <c r="L13311" i="3"/>
  <c r="L13312" i="3"/>
  <c r="L13313" i="3"/>
  <c r="L13314" i="3"/>
  <c r="L13315" i="3"/>
  <c r="L13316" i="3"/>
  <c r="L13317" i="3"/>
  <c r="L13318" i="3"/>
  <c r="L13319" i="3"/>
  <c r="L13320" i="3"/>
  <c r="L13321" i="3"/>
  <c r="L13322" i="3"/>
  <c r="L13323" i="3"/>
  <c r="L13324" i="3"/>
  <c r="L13325" i="3"/>
  <c r="L13326" i="3"/>
  <c r="L13327" i="3"/>
  <c r="L13328" i="3"/>
  <c r="L13329" i="3"/>
  <c r="L13330" i="3"/>
  <c r="L13331" i="3"/>
  <c r="L13332" i="3"/>
  <c r="L13333" i="3"/>
  <c r="L13334" i="3"/>
  <c r="L13335" i="3"/>
  <c r="L13336" i="3"/>
  <c r="L13337" i="3"/>
  <c r="L13338" i="3"/>
  <c r="L13339" i="3"/>
  <c r="L13340" i="3"/>
  <c r="L13341" i="3"/>
  <c r="L13342" i="3"/>
  <c r="L13343" i="3"/>
  <c r="L13344" i="3"/>
  <c r="L13345" i="3"/>
  <c r="L13346" i="3"/>
  <c r="L13347" i="3"/>
  <c r="L13348" i="3"/>
  <c r="L13349" i="3"/>
  <c r="L13350" i="3"/>
  <c r="L13351" i="3"/>
  <c r="L13352" i="3"/>
  <c r="L13353" i="3"/>
  <c r="L13354" i="3"/>
  <c r="L13355" i="3"/>
  <c r="L13356" i="3"/>
  <c r="L13357" i="3"/>
  <c r="L13358" i="3"/>
  <c r="L13359" i="3"/>
  <c r="L13360" i="3"/>
  <c r="L13361" i="3"/>
  <c r="L13362" i="3"/>
  <c r="L13363" i="3"/>
  <c r="L13364" i="3"/>
  <c r="L13365" i="3"/>
  <c r="L13366" i="3"/>
  <c r="L13367" i="3"/>
  <c r="L13368" i="3"/>
  <c r="L13369" i="3"/>
  <c r="L13370" i="3"/>
  <c r="L13371" i="3"/>
  <c r="L13372" i="3"/>
  <c r="L13373" i="3"/>
  <c r="L13374" i="3"/>
  <c r="L13375" i="3"/>
  <c r="L13376" i="3"/>
  <c r="L13377" i="3"/>
  <c r="L13378" i="3"/>
  <c r="L13379" i="3"/>
  <c r="L13380" i="3"/>
  <c r="L13381" i="3"/>
  <c r="L13382" i="3"/>
  <c r="L13383" i="3"/>
  <c r="L13384" i="3"/>
  <c r="L13385" i="3"/>
  <c r="L13386" i="3"/>
  <c r="L13387" i="3"/>
  <c r="L13388" i="3"/>
  <c r="L13389" i="3"/>
  <c r="L13390" i="3"/>
  <c r="L13391" i="3"/>
  <c r="L13392" i="3"/>
  <c r="L13393" i="3"/>
  <c r="L13394" i="3"/>
  <c r="L13395" i="3"/>
  <c r="L13396" i="3"/>
  <c r="L13397" i="3"/>
  <c r="L13398" i="3"/>
  <c r="L13399" i="3"/>
  <c r="L13400" i="3"/>
  <c r="L13401" i="3"/>
  <c r="L13402" i="3"/>
  <c r="L13403" i="3"/>
  <c r="L13404" i="3"/>
  <c r="L13405" i="3"/>
  <c r="L13406" i="3"/>
  <c r="L13407" i="3"/>
  <c r="L13408" i="3"/>
  <c r="L13409" i="3"/>
  <c r="L13410" i="3"/>
  <c r="L13411" i="3"/>
  <c r="L13412" i="3"/>
  <c r="L13413" i="3"/>
  <c r="L13414" i="3"/>
  <c r="L13415" i="3"/>
  <c r="L13416" i="3"/>
  <c r="L13417" i="3"/>
  <c r="L13418" i="3"/>
  <c r="L13419" i="3"/>
  <c r="L13420" i="3"/>
  <c r="L13421" i="3"/>
  <c r="L13422" i="3"/>
  <c r="L13423" i="3"/>
  <c r="L13424" i="3"/>
  <c r="L13425" i="3"/>
  <c r="L13426" i="3"/>
  <c r="L13427" i="3"/>
  <c r="L13428" i="3"/>
  <c r="L13429" i="3"/>
  <c r="L13430" i="3"/>
  <c r="L13431" i="3"/>
  <c r="L13432" i="3"/>
  <c r="L13433" i="3"/>
  <c r="L13434" i="3"/>
  <c r="L13435" i="3"/>
  <c r="L13436" i="3"/>
  <c r="L13437" i="3"/>
  <c r="L13438" i="3"/>
  <c r="L13439" i="3"/>
  <c r="L13440" i="3"/>
  <c r="L13441" i="3"/>
  <c r="L13442" i="3"/>
  <c r="L13443" i="3"/>
  <c r="L13444" i="3"/>
  <c r="L13445" i="3"/>
  <c r="L13446" i="3"/>
  <c r="L13447" i="3"/>
  <c r="L13448" i="3"/>
  <c r="L13449" i="3"/>
  <c r="L13450" i="3"/>
  <c r="L13451" i="3"/>
  <c r="L13452" i="3"/>
  <c r="L13453" i="3"/>
  <c r="L13454" i="3"/>
  <c r="L13455" i="3"/>
  <c r="L13456" i="3"/>
  <c r="L13457" i="3"/>
  <c r="L13458" i="3"/>
  <c r="L13459" i="3"/>
  <c r="L13460" i="3"/>
  <c r="L13461" i="3"/>
  <c r="L13462" i="3"/>
  <c r="L13463" i="3"/>
  <c r="L13464" i="3"/>
  <c r="L13465" i="3"/>
  <c r="L13466" i="3"/>
  <c r="L13467" i="3"/>
  <c r="L13468" i="3"/>
  <c r="L13469" i="3"/>
  <c r="L13470" i="3"/>
  <c r="L13471" i="3"/>
  <c r="L13472" i="3"/>
  <c r="L13473" i="3"/>
  <c r="L13474" i="3"/>
  <c r="L13475" i="3"/>
  <c r="L13476" i="3"/>
  <c r="L13477" i="3"/>
  <c r="L13478" i="3"/>
  <c r="L13479" i="3"/>
  <c r="L13480" i="3"/>
  <c r="L13481" i="3"/>
  <c r="L13482" i="3"/>
  <c r="L13483" i="3"/>
  <c r="L13484" i="3"/>
  <c r="L13485" i="3"/>
  <c r="L13486" i="3"/>
  <c r="L13487" i="3"/>
  <c r="L13488" i="3"/>
  <c r="L13489" i="3"/>
  <c r="L13490" i="3"/>
  <c r="L13491" i="3"/>
  <c r="L13492" i="3"/>
  <c r="L13493" i="3"/>
  <c r="L13494" i="3"/>
  <c r="L13495" i="3"/>
  <c r="L13496" i="3"/>
  <c r="L13497" i="3"/>
  <c r="L13498" i="3"/>
  <c r="L13499" i="3"/>
  <c r="L13500" i="3"/>
  <c r="L13501" i="3"/>
  <c r="L13502" i="3"/>
  <c r="L13503" i="3"/>
  <c r="L13504" i="3"/>
  <c r="L13505" i="3"/>
  <c r="L13506" i="3"/>
  <c r="L13507" i="3"/>
  <c r="L13508" i="3"/>
  <c r="L13509" i="3"/>
  <c r="L13510" i="3"/>
  <c r="L13511" i="3"/>
  <c r="L13512" i="3"/>
  <c r="L13513" i="3"/>
  <c r="L13514" i="3"/>
  <c r="L13515" i="3"/>
  <c r="L13516" i="3"/>
  <c r="L13517" i="3"/>
  <c r="L13518" i="3"/>
  <c r="L13519" i="3"/>
  <c r="L13520" i="3"/>
  <c r="L13521" i="3"/>
  <c r="L13522" i="3"/>
  <c r="L13523" i="3"/>
  <c r="L13524" i="3"/>
  <c r="L13525" i="3"/>
  <c r="L13526" i="3"/>
  <c r="L13527" i="3"/>
  <c r="L13528" i="3"/>
  <c r="L13529" i="3"/>
  <c r="L13530" i="3"/>
  <c r="L13531" i="3"/>
  <c r="L13532" i="3"/>
  <c r="L13533" i="3"/>
  <c r="L13534" i="3"/>
  <c r="L13535" i="3"/>
  <c r="L13536" i="3"/>
  <c r="L13537" i="3"/>
  <c r="L13538" i="3"/>
  <c r="L13539" i="3"/>
  <c r="L13540" i="3"/>
  <c r="L13541" i="3"/>
  <c r="L13542" i="3"/>
  <c r="L13543" i="3"/>
  <c r="L13544" i="3"/>
  <c r="L13545" i="3"/>
  <c r="L13546" i="3"/>
  <c r="L13547" i="3"/>
  <c r="L13548" i="3"/>
  <c r="L13549" i="3"/>
  <c r="L13550" i="3"/>
  <c r="L13551" i="3"/>
  <c r="L13552" i="3"/>
  <c r="L13553" i="3"/>
  <c r="L13554" i="3"/>
  <c r="L13555" i="3"/>
  <c r="L13556" i="3"/>
  <c r="L13557" i="3"/>
  <c r="L13558" i="3"/>
  <c r="L13559" i="3"/>
  <c r="L13560" i="3"/>
  <c r="L13561" i="3"/>
  <c r="L13562" i="3"/>
  <c r="L13563" i="3"/>
  <c r="L13564" i="3"/>
  <c r="L13565" i="3"/>
  <c r="L13566" i="3"/>
  <c r="L13567" i="3"/>
  <c r="L13568" i="3"/>
  <c r="L13569" i="3"/>
  <c r="L13570" i="3"/>
  <c r="L13571" i="3"/>
  <c r="L13572" i="3"/>
  <c r="L13573" i="3"/>
  <c r="L13574" i="3"/>
  <c r="L13575" i="3"/>
  <c r="L13576" i="3"/>
  <c r="L13577" i="3"/>
  <c r="L13578" i="3"/>
  <c r="L13579" i="3"/>
  <c r="L13580" i="3"/>
  <c r="L13581" i="3"/>
  <c r="L13582" i="3"/>
  <c r="L13583" i="3"/>
  <c r="L13584" i="3"/>
  <c r="L13585" i="3"/>
  <c r="L13586" i="3"/>
  <c r="L13587" i="3"/>
  <c r="L13588" i="3"/>
  <c r="L13589" i="3"/>
  <c r="L13590" i="3"/>
  <c r="L13591" i="3"/>
  <c r="L13592" i="3"/>
  <c r="L13593" i="3"/>
  <c r="L13594" i="3"/>
  <c r="L13595" i="3"/>
  <c r="L13596" i="3"/>
  <c r="L13597" i="3"/>
  <c r="L13598" i="3"/>
  <c r="L13599" i="3"/>
  <c r="L13600" i="3"/>
  <c r="L13601" i="3"/>
  <c r="L13602" i="3"/>
  <c r="L13603" i="3"/>
  <c r="L13604" i="3"/>
  <c r="L13605" i="3"/>
  <c r="L13606" i="3"/>
  <c r="L13607" i="3"/>
  <c r="L13608" i="3"/>
  <c r="L13609" i="3"/>
  <c r="L13610" i="3"/>
  <c r="L13611" i="3"/>
  <c r="L13612" i="3"/>
  <c r="L13613" i="3"/>
  <c r="L13614" i="3"/>
  <c r="L13615" i="3"/>
  <c r="L13616" i="3"/>
  <c r="L13617" i="3"/>
  <c r="L13618" i="3"/>
  <c r="L13619" i="3"/>
  <c r="L13620" i="3"/>
  <c r="L13621" i="3"/>
  <c r="L13622" i="3"/>
  <c r="L13623" i="3"/>
  <c r="L13624" i="3"/>
  <c r="L13625" i="3"/>
  <c r="L13626" i="3"/>
  <c r="L13627" i="3"/>
  <c r="L13628" i="3"/>
  <c r="L13629" i="3"/>
  <c r="L13630" i="3"/>
  <c r="L13631" i="3"/>
  <c r="L13632" i="3"/>
  <c r="L13633" i="3"/>
  <c r="L13634" i="3"/>
  <c r="L13635" i="3"/>
  <c r="L13636" i="3"/>
  <c r="L13637" i="3"/>
  <c r="L13638" i="3"/>
  <c r="L13639" i="3"/>
  <c r="L13640" i="3"/>
  <c r="L13641" i="3"/>
  <c r="L13642" i="3"/>
  <c r="L13643" i="3"/>
  <c r="L13644" i="3"/>
  <c r="L13645" i="3"/>
  <c r="L13646" i="3"/>
  <c r="L13647" i="3"/>
  <c r="L13648" i="3"/>
  <c r="L13649" i="3"/>
  <c r="L13650" i="3"/>
  <c r="L13651" i="3"/>
  <c r="L13652" i="3"/>
  <c r="L13653" i="3"/>
  <c r="L13654" i="3"/>
  <c r="L13655" i="3"/>
  <c r="L13656" i="3"/>
  <c r="L13657" i="3"/>
  <c r="L13658" i="3"/>
  <c r="L13659" i="3"/>
  <c r="L13660" i="3"/>
  <c r="L13661" i="3"/>
  <c r="L13662" i="3"/>
  <c r="L13663" i="3"/>
  <c r="L13664" i="3"/>
  <c r="L13665" i="3"/>
  <c r="L13666" i="3"/>
  <c r="L13667" i="3"/>
  <c r="L13668" i="3"/>
  <c r="L13669" i="3"/>
  <c r="L13670" i="3"/>
  <c r="L13671" i="3"/>
  <c r="L13672" i="3"/>
  <c r="L13673" i="3"/>
  <c r="L13674" i="3"/>
  <c r="L13675" i="3"/>
  <c r="L13676" i="3"/>
  <c r="L13677" i="3"/>
  <c r="L13678" i="3"/>
  <c r="L13679" i="3"/>
  <c r="L13680" i="3"/>
  <c r="L13681" i="3"/>
  <c r="L13682" i="3"/>
  <c r="L13683" i="3"/>
  <c r="L13684" i="3"/>
  <c r="L13685" i="3"/>
  <c r="L13686" i="3"/>
  <c r="L13687" i="3"/>
  <c r="L13688" i="3"/>
  <c r="L13689" i="3"/>
  <c r="L13690" i="3"/>
  <c r="L13691" i="3"/>
  <c r="L13692" i="3"/>
  <c r="L13693" i="3"/>
  <c r="L13694" i="3"/>
  <c r="L13695" i="3"/>
  <c r="L13696" i="3"/>
  <c r="L13697" i="3"/>
  <c r="L13698" i="3"/>
  <c r="L13699" i="3"/>
  <c r="L13700" i="3"/>
  <c r="L13701" i="3"/>
  <c r="L13702" i="3"/>
  <c r="L13703" i="3"/>
  <c r="L13704" i="3"/>
  <c r="L13705" i="3"/>
  <c r="L13706" i="3"/>
  <c r="L13707" i="3"/>
  <c r="L13708" i="3"/>
  <c r="L13709" i="3"/>
  <c r="L13710" i="3"/>
  <c r="L13711" i="3"/>
  <c r="L13712" i="3"/>
  <c r="L13713" i="3"/>
  <c r="L13714" i="3"/>
  <c r="L13715" i="3"/>
  <c r="L13716" i="3"/>
  <c r="L13717" i="3"/>
  <c r="L13718" i="3"/>
  <c r="L13719" i="3"/>
  <c r="L13720" i="3"/>
  <c r="L13721" i="3"/>
  <c r="L13722" i="3"/>
  <c r="L13723" i="3"/>
  <c r="L13724" i="3"/>
  <c r="L13725" i="3"/>
  <c r="L13726" i="3"/>
  <c r="L13727" i="3"/>
  <c r="L13728" i="3"/>
  <c r="L13729" i="3"/>
  <c r="L13730" i="3"/>
  <c r="L13731" i="3"/>
  <c r="L13732" i="3"/>
  <c r="L13733" i="3"/>
  <c r="L13734" i="3"/>
  <c r="L13735" i="3"/>
  <c r="L13736" i="3"/>
  <c r="L13737" i="3"/>
  <c r="L13738" i="3"/>
  <c r="L13739" i="3"/>
  <c r="L13740" i="3"/>
  <c r="L13741" i="3"/>
  <c r="L13742" i="3"/>
  <c r="L13743" i="3"/>
  <c r="L13744" i="3"/>
  <c r="L13745" i="3"/>
  <c r="L13746" i="3"/>
  <c r="L13747" i="3"/>
  <c r="L13748" i="3"/>
  <c r="L13749" i="3"/>
  <c r="L13750" i="3"/>
  <c r="L13751" i="3"/>
  <c r="L13752" i="3"/>
  <c r="L13753" i="3"/>
  <c r="L13754" i="3"/>
  <c r="L13755" i="3"/>
  <c r="L13756" i="3"/>
  <c r="L13757" i="3"/>
  <c r="L13758" i="3"/>
  <c r="L13759" i="3"/>
  <c r="L13760" i="3"/>
  <c r="L13761" i="3"/>
  <c r="L13762" i="3"/>
  <c r="L13763" i="3"/>
  <c r="L13764" i="3"/>
  <c r="L13765" i="3"/>
  <c r="L13766" i="3"/>
  <c r="L13767" i="3"/>
  <c r="L13768" i="3"/>
  <c r="L13769" i="3"/>
  <c r="L13770" i="3"/>
  <c r="L13771" i="3"/>
  <c r="L13772" i="3"/>
  <c r="L13773" i="3"/>
  <c r="L13774" i="3"/>
  <c r="L13775" i="3"/>
  <c r="L13776" i="3"/>
  <c r="L13777" i="3"/>
  <c r="L13778" i="3"/>
  <c r="L13779" i="3"/>
  <c r="L13780" i="3"/>
  <c r="L13781" i="3"/>
  <c r="L13782" i="3"/>
  <c r="L13783" i="3"/>
  <c r="L13784" i="3"/>
  <c r="L13785" i="3"/>
  <c r="L13786" i="3"/>
  <c r="L13787" i="3"/>
  <c r="L13788" i="3"/>
  <c r="L13789" i="3"/>
  <c r="L13790" i="3"/>
  <c r="L13791" i="3"/>
  <c r="L13792" i="3"/>
  <c r="L13793" i="3"/>
  <c r="L13794" i="3"/>
  <c r="L13795" i="3"/>
  <c r="L13796" i="3"/>
  <c r="L13797" i="3"/>
  <c r="L13798" i="3"/>
  <c r="L13799" i="3"/>
  <c r="L13800" i="3"/>
  <c r="L13801" i="3"/>
  <c r="L13802" i="3"/>
  <c r="L13803" i="3"/>
  <c r="L13804" i="3"/>
  <c r="L13805" i="3"/>
  <c r="L13806" i="3"/>
  <c r="L13807" i="3"/>
  <c r="L13808" i="3"/>
  <c r="L13809" i="3"/>
  <c r="L13810" i="3"/>
  <c r="L13811" i="3"/>
  <c r="L13812" i="3"/>
  <c r="L13813" i="3"/>
  <c r="L13814" i="3"/>
  <c r="L13815" i="3"/>
  <c r="L13816" i="3"/>
  <c r="L13817" i="3"/>
  <c r="L13818" i="3"/>
  <c r="L13819" i="3"/>
  <c r="L13820" i="3"/>
  <c r="L13821" i="3"/>
  <c r="L13822" i="3"/>
  <c r="L13823" i="3"/>
  <c r="L13824" i="3"/>
  <c r="L13825" i="3"/>
  <c r="L13826" i="3"/>
  <c r="L13827" i="3"/>
  <c r="L13828" i="3"/>
  <c r="L13829" i="3"/>
  <c r="L13830" i="3"/>
  <c r="L13831" i="3"/>
  <c r="L13832" i="3"/>
  <c r="L13833" i="3"/>
  <c r="L13834" i="3"/>
  <c r="L13835" i="3"/>
  <c r="L13836" i="3"/>
  <c r="L13837" i="3"/>
  <c r="L13838" i="3"/>
  <c r="L13839" i="3"/>
  <c r="L13840" i="3"/>
  <c r="L13841" i="3"/>
  <c r="L13842" i="3"/>
  <c r="L13843" i="3"/>
  <c r="L13844" i="3"/>
  <c r="L13845" i="3"/>
  <c r="L13846" i="3"/>
  <c r="L13847" i="3"/>
  <c r="L13848" i="3"/>
  <c r="L13849" i="3"/>
  <c r="L13850" i="3"/>
  <c r="L13851" i="3"/>
  <c r="L13852" i="3"/>
  <c r="L13853" i="3"/>
  <c r="L13854" i="3"/>
  <c r="L13855" i="3"/>
  <c r="L13856" i="3"/>
  <c r="L13857" i="3"/>
  <c r="L13858" i="3"/>
  <c r="L13859" i="3"/>
  <c r="L13860" i="3"/>
  <c r="L13861" i="3"/>
  <c r="L13862" i="3"/>
  <c r="L13863" i="3"/>
  <c r="L13864" i="3"/>
  <c r="L13865" i="3"/>
  <c r="L13866" i="3"/>
  <c r="L13867" i="3"/>
  <c r="L13868" i="3"/>
  <c r="L13869" i="3"/>
  <c r="L13870" i="3"/>
  <c r="L13871" i="3"/>
  <c r="L13872" i="3"/>
  <c r="L13873" i="3"/>
  <c r="L13874" i="3"/>
  <c r="L13875" i="3"/>
  <c r="L13876" i="3"/>
  <c r="L13877" i="3"/>
  <c r="L13878" i="3"/>
  <c r="L13879" i="3"/>
  <c r="L13880" i="3"/>
  <c r="L13881" i="3"/>
  <c r="L13882" i="3"/>
  <c r="L13883" i="3"/>
  <c r="L13884" i="3"/>
  <c r="L13885" i="3"/>
  <c r="L13886" i="3"/>
  <c r="L13887" i="3"/>
  <c r="L13888" i="3"/>
  <c r="L13889" i="3"/>
  <c r="L13890" i="3"/>
  <c r="L13891" i="3"/>
  <c r="L13892" i="3"/>
  <c r="L13893" i="3"/>
  <c r="L13894" i="3"/>
  <c r="L13895" i="3"/>
  <c r="L13896" i="3"/>
  <c r="L13897" i="3"/>
  <c r="L13898" i="3"/>
  <c r="L13899" i="3"/>
  <c r="L13900" i="3"/>
  <c r="L13901" i="3"/>
  <c r="L13902" i="3"/>
  <c r="L13903" i="3"/>
  <c r="L13904" i="3"/>
  <c r="L13905" i="3"/>
  <c r="L13906" i="3"/>
  <c r="L13907" i="3"/>
  <c r="L13908" i="3"/>
  <c r="L13909" i="3"/>
  <c r="L13910" i="3"/>
  <c r="L13911" i="3"/>
  <c r="L13912" i="3"/>
  <c r="L13913" i="3"/>
  <c r="L13914" i="3"/>
  <c r="L13915" i="3"/>
  <c r="L13916" i="3"/>
  <c r="L13917" i="3"/>
  <c r="L13918" i="3"/>
  <c r="L13919" i="3"/>
  <c r="L13920" i="3"/>
  <c r="L13921" i="3"/>
  <c r="L13922" i="3"/>
  <c r="L13923" i="3"/>
  <c r="L13924" i="3"/>
  <c r="L13925" i="3"/>
  <c r="L13926" i="3"/>
  <c r="L13927" i="3"/>
  <c r="L13928" i="3"/>
  <c r="L13929" i="3"/>
  <c r="L13930" i="3"/>
  <c r="L13931" i="3"/>
  <c r="L13932" i="3"/>
  <c r="L13933" i="3"/>
  <c r="L13934" i="3"/>
  <c r="L13935" i="3"/>
  <c r="L13936" i="3"/>
  <c r="L13937" i="3"/>
  <c r="L13938" i="3"/>
  <c r="L13939" i="3"/>
  <c r="L13940" i="3"/>
  <c r="L13941" i="3"/>
  <c r="L13942" i="3"/>
  <c r="L13943" i="3"/>
  <c r="L13944" i="3"/>
  <c r="L13945" i="3"/>
  <c r="L13946" i="3"/>
  <c r="L13947" i="3"/>
  <c r="L13948" i="3"/>
  <c r="L13949" i="3"/>
  <c r="L13950" i="3"/>
  <c r="L13951" i="3"/>
  <c r="L13952" i="3"/>
  <c r="L13953" i="3"/>
  <c r="L13954" i="3"/>
  <c r="L13955" i="3"/>
  <c r="L13956" i="3"/>
  <c r="L13957" i="3"/>
  <c r="L13958" i="3"/>
  <c r="L13959" i="3"/>
  <c r="L13960" i="3"/>
  <c r="L13961" i="3"/>
  <c r="L13962" i="3"/>
  <c r="L13963" i="3"/>
  <c r="L13964" i="3"/>
  <c r="L13965" i="3"/>
  <c r="L13966" i="3"/>
  <c r="L13967" i="3"/>
  <c r="L13968" i="3"/>
  <c r="L13969" i="3"/>
  <c r="L13970" i="3"/>
  <c r="L13971" i="3"/>
  <c r="L13972" i="3"/>
  <c r="L13973" i="3"/>
  <c r="L13974" i="3"/>
  <c r="L13975" i="3"/>
  <c r="L13976" i="3"/>
  <c r="L13977" i="3"/>
  <c r="L13978" i="3"/>
  <c r="L13979" i="3"/>
  <c r="L13980" i="3"/>
  <c r="L13981" i="3"/>
  <c r="L13982" i="3"/>
  <c r="L13983" i="3"/>
  <c r="L13984" i="3"/>
  <c r="L13985" i="3"/>
  <c r="L13986" i="3"/>
  <c r="L13987" i="3"/>
  <c r="L13988" i="3"/>
  <c r="L13989" i="3"/>
  <c r="L13990" i="3"/>
  <c r="L13991" i="3"/>
  <c r="L13992" i="3"/>
  <c r="L13993" i="3"/>
  <c r="L13994" i="3"/>
  <c r="L13995" i="3"/>
  <c r="L13996" i="3"/>
  <c r="L13997" i="3"/>
  <c r="L13998" i="3"/>
  <c r="L13999" i="3"/>
  <c r="L14000" i="3"/>
  <c r="L14001" i="3"/>
  <c r="L14002" i="3"/>
  <c r="L14003" i="3"/>
  <c r="L14004" i="3"/>
  <c r="L14005" i="3"/>
  <c r="L14006" i="3"/>
  <c r="L14007" i="3"/>
  <c r="L14008" i="3"/>
  <c r="L14009" i="3"/>
  <c r="L14010" i="3"/>
  <c r="L14011" i="3"/>
  <c r="L14012" i="3"/>
  <c r="L14013" i="3"/>
  <c r="L14014" i="3"/>
  <c r="L14015" i="3"/>
  <c r="L14016" i="3"/>
  <c r="L14017" i="3"/>
  <c r="L14018" i="3"/>
  <c r="L14019" i="3"/>
  <c r="L14020" i="3"/>
  <c r="L14021" i="3"/>
  <c r="L14022" i="3"/>
  <c r="L14023" i="3"/>
  <c r="L14024" i="3"/>
  <c r="L14025" i="3"/>
  <c r="L14026" i="3"/>
  <c r="L14027" i="3"/>
  <c r="L14028" i="3"/>
  <c r="L14029" i="3"/>
  <c r="L14030" i="3"/>
  <c r="L14031" i="3"/>
  <c r="L14032" i="3"/>
  <c r="L14033" i="3"/>
  <c r="L14034" i="3"/>
  <c r="L14035" i="3"/>
  <c r="L14036" i="3"/>
  <c r="L14037" i="3"/>
  <c r="L14038" i="3"/>
  <c r="L14039" i="3"/>
  <c r="L14040" i="3"/>
  <c r="L14041" i="3"/>
  <c r="L14042" i="3"/>
  <c r="L14043" i="3"/>
  <c r="L14044" i="3"/>
  <c r="L14045" i="3"/>
  <c r="L14046" i="3"/>
  <c r="L14047" i="3"/>
  <c r="L14048" i="3"/>
  <c r="L14049" i="3"/>
  <c r="L14050" i="3"/>
  <c r="L14051" i="3"/>
  <c r="L14052" i="3"/>
  <c r="L14053" i="3"/>
  <c r="L14054" i="3"/>
  <c r="L14055" i="3"/>
  <c r="L14056" i="3"/>
  <c r="L14057" i="3"/>
  <c r="L14058" i="3"/>
  <c r="L14059" i="3"/>
  <c r="L14060" i="3"/>
  <c r="L14061" i="3"/>
  <c r="L14062" i="3"/>
  <c r="L14063" i="3"/>
  <c r="L14064" i="3"/>
  <c r="L14065" i="3"/>
  <c r="L14066" i="3"/>
  <c r="L14067" i="3"/>
  <c r="L14068" i="3"/>
  <c r="L14069" i="3"/>
  <c r="L14070" i="3"/>
  <c r="L14071" i="3"/>
  <c r="L14072" i="3"/>
  <c r="L14073" i="3"/>
  <c r="L14074" i="3"/>
  <c r="L14075" i="3"/>
  <c r="L14076" i="3"/>
  <c r="L14077" i="3"/>
  <c r="L14078" i="3"/>
  <c r="L14079" i="3"/>
  <c r="L14080" i="3"/>
  <c r="L14081" i="3"/>
  <c r="L14082" i="3"/>
  <c r="L14083" i="3"/>
  <c r="L14084" i="3"/>
  <c r="L14085" i="3"/>
  <c r="L14086" i="3"/>
  <c r="L14087" i="3"/>
  <c r="L14088" i="3"/>
  <c r="L14089" i="3"/>
  <c r="L14090" i="3"/>
  <c r="L14091" i="3"/>
  <c r="L14092" i="3"/>
  <c r="L14093" i="3"/>
  <c r="L14094" i="3"/>
  <c r="L14095" i="3"/>
  <c r="L14096" i="3"/>
  <c r="L14097" i="3"/>
  <c r="L14098" i="3"/>
  <c r="L14099" i="3"/>
  <c r="L14100" i="3"/>
  <c r="L14101" i="3"/>
  <c r="L14102" i="3"/>
  <c r="L14103" i="3"/>
  <c r="L14104" i="3"/>
  <c r="L14105" i="3"/>
  <c r="L14106" i="3"/>
  <c r="L14107" i="3"/>
  <c r="L14108" i="3"/>
  <c r="L14109" i="3"/>
  <c r="L14110" i="3"/>
  <c r="L14111" i="3"/>
  <c r="L14112" i="3"/>
  <c r="L14113" i="3"/>
  <c r="L14114" i="3"/>
  <c r="L14115" i="3"/>
  <c r="L14116" i="3"/>
  <c r="L14117" i="3"/>
  <c r="L14118" i="3"/>
  <c r="L14119" i="3"/>
  <c r="L14120" i="3"/>
  <c r="L14121" i="3"/>
  <c r="L14122" i="3"/>
  <c r="L14123" i="3"/>
  <c r="L14124" i="3"/>
  <c r="L14125" i="3"/>
  <c r="L14126" i="3"/>
  <c r="L14127" i="3"/>
  <c r="L14128" i="3"/>
  <c r="L14129" i="3"/>
  <c r="L14130" i="3"/>
  <c r="L14131" i="3"/>
  <c r="L14132" i="3"/>
  <c r="L14133" i="3"/>
  <c r="L14134" i="3"/>
  <c r="L14135" i="3"/>
  <c r="L14136" i="3"/>
  <c r="L14137" i="3"/>
  <c r="L14138" i="3"/>
  <c r="L14139" i="3"/>
  <c r="L14140" i="3"/>
  <c r="L14141" i="3"/>
  <c r="L14142" i="3"/>
  <c r="L14143" i="3"/>
  <c r="L14144" i="3"/>
  <c r="L14145" i="3"/>
  <c r="L14146" i="3"/>
  <c r="L14147" i="3"/>
  <c r="L14148" i="3"/>
  <c r="L14149" i="3"/>
  <c r="L14150" i="3"/>
  <c r="L14151" i="3"/>
  <c r="L14152" i="3"/>
  <c r="L14153" i="3"/>
  <c r="L14154" i="3"/>
  <c r="L14155" i="3"/>
  <c r="L14156" i="3"/>
  <c r="L14157" i="3"/>
  <c r="L14158" i="3"/>
  <c r="L14159" i="3"/>
  <c r="L14160" i="3"/>
  <c r="L14161" i="3"/>
  <c r="L14162" i="3"/>
  <c r="L14163" i="3"/>
  <c r="L14164" i="3"/>
  <c r="L14165" i="3"/>
  <c r="L14166" i="3"/>
  <c r="L14167" i="3"/>
  <c r="L14168" i="3"/>
  <c r="L14169" i="3"/>
  <c r="L14170" i="3"/>
  <c r="L14171" i="3"/>
  <c r="L14172" i="3"/>
  <c r="L14173" i="3"/>
  <c r="L14174" i="3"/>
  <c r="L14175" i="3"/>
  <c r="L14176" i="3"/>
  <c r="L14177" i="3"/>
  <c r="L14178" i="3"/>
  <c r="L14179" i="3"/>
  <c r="L14180" i="3"/>
  <c r="L14181" i="3"/>
  <c r="L14182" i="3"/>
  <c r="L14183" i="3"/>
  <c r="L14184" i="3"/>
  <c r="L14185" i="3"/>
  <c r="L14186" i="3"/>
  <c r="L14187" i="3"/>
  <c r="L14188" i="3"/>
  <c r="L14189" i="3"/>
  <c r="L14190" i="3"/>
  <c r="L14191" i="3"/>
  <c r="L14192" i="3"/>
  <c r="L14193" i="3"/>
  <c r="L14194" i="3"/>
  <c r="L14195" i="3"/>
  <c r="L14196" i="3"/>
  <c r="L14197" i="3"/>
  <c r="L14198" i="3"/>
  <c r="L14199" i="3"/>
  <c r="L14200" i="3"/>
  <c r="L14201" i="3"/>
  <c r="L14202" i="3"/>
  <c r="L14203" i="3"/>
  <c r="L14204" i="3"/>
  <c r="L14205" i="3"/>
  <c r="L14206" i="3"/>
  <c r="L14207" i="3"/>
  <c r="L14208" i="3"/>
  <c r="L14209" i="3"/>
  <c r="L14210" i="3"/>
  <c r="L14211" i="3"/>
  <c r="L14212" i="3"/>
  <c r="L14213" i="3"/>
  <c r="L14214" i="3"/>
  <c r="L14215" i="3"/>
  <c r="L14216" i="3"/>
  <c r="L14217" i="3"/>
  <c r="L14218" i="3"/>
  <c r="L14219" i="3"/>
  <c r="L14220" i="3"/>
  <c r="L14221" i="3"/>
  <c r="L14222" i="3"/>
  <c r="L14223" i="3"/>
  <c r="L14224" i="3"/>
  <c r="L14225" i="3"/>
  <c r="L14226" i="3"/>
  <c r="L14227" i="3"/>
  <c r="L14228" i="3"/>
  <c r="L14229" i="3"/>
  <c r="L14230" i="3"/>
  <c r="L14231" i="3"/>
  <c r="L14232" i="3"/>
  <c r="L14233" i="3"/>
  <c r="L14234" i="3"/>
  <c r="L14235" i="3"/>
  <c r="L14236" i="3"/>
  <c r="L14237" i="3"/>
  <c r="L14238" i="3"/>
  <c r="L14239" i="3"/>
  <c r="L14240" i="3"/>
  <c r="L14241" i="3"/>
  <c r="L14242" i="3"/>
  <c r="L14243" i="3"/>
  <c r="L14244" i="3"/>
  <c r="L14245" i="3"/>
  <c r="L14246" i="3"/>
  <c r="L14247" i="3"/>
  <c r="L14248" i="3"/>
  <c r="L14249" i="3"/>
  <c r="L14250" i="3"/>
  <c r="L14251" i="3"/>
  <c r="L14252" i="3"/>
  <c r="L14253" i="3"/>
  <c r="L14254" i="3"/>
  <c r="L14255" i="3"/>
  <c r="L14256" i="3"/>
  <c r="L14257" i="3"/>
  <c r="L14258" i="3"/>
  <c r="L14259" i="3"/>
  <c r="L14260" i="3"/>
  <c r="L14261" i="3"/>
  <c r="L14262" i="3"/>
  <c r="L14263" i="3"/>
  <c r="L14264" i="3"/>
  <c r="L14265" i="3"/>
  <c r="L14266" i="3"/>
  <c r="L14267" i="3"/>
  <c r="L14268" i="3"/>
  <c r="L14269" i="3"/>
  <c r="L14270" i="3"/>
  <c r="L14271" i="3"/>
  <c r="L14272" i="3"/>
  <c r="L14273" i="3"/>
  <c r="L14274" i="3"/>
  <c r="L14275" i="3"/>
  <c r="L14276" i="3"/>
  <c r="L14277" i="3"/>
  <c r="L14278" i="3"/>
  <c r="L14279" i="3"/>
  <c r="L14280" i="3"/>
  <c r="L14281" i="3"/>
  <c r="L14282" i="3"/>
  <c r="L14283" i="3"/>
  <c r="L14284" i="3"/>
  <c r="L14285" i="3"/>
  <c r="L14286" i="3"/>
  <c r="L14287" i="3"/>
  <c r="L14288" i="3"/>
  <c r="L14289" i="3"/>
  <c r="L14290" i="3"/>
  <c r="L14291" i="3"/>
  <c r="L14292" i="3"/>
  <c r="L14293" i="3"/>
  <c r="L14294" i="3"/>
  <c r="L14295" i="3"/>
  <c r="L14296" i="3"/>
  <c r="L14297" i="3"/>
  <c r="L14298" i="3"/>
  <c r="L14299" i="3"/>
  <c r="L14300" i="3"/>
  <c r="L14301" i="3"/>
  <c r="L14302" i="3"/>
  <c r="L14303" i="3"/>
  <c r="L14304" i="3"/>
  <c r="L14305" i="3"/>
  <c r="L14306" i="3"/>
  <c r="L14307" i="3"/>
  <c r="L14308" i="3"/>
  <c r="L14309" i="3"/>
  <c r="L14310" i="3"/>
  <c r="L14311" i="3"/>
  <c r="L14312" i="3"/>
  <c r="L14313" i="3"/>
  <c r="L14314" i="3"/>
  <c r="L14315" i="3"/>
  <c r="L14316" i="3"/>
  <c r="L14317" i="3"/>
  <c r="L14318" i="3"/>
  <c r="L14319" i="3"/>
  <c r="L14320" i="3"/>
  <c r="L14321" i="3"/>
  <c r="L14322" i="3"/>
  <c r="L14323" i="3"/>
  <c r="L14324" i="3"/>
  <c r="L14325" i="3"/>
  <c r="L14326" i="3"/>
  <c r="L14327" i="3"/>
  <c r="L14328" i="3"/>
  <c r="L14329" i="3"/>
  <c r="L14330" i="3"/>
  <c r="L14331" i="3"/>
  <c r="L14332" i="3"/>
  <c r="L14333" i="3"/>
  <c r="L14334" i="3"/>
  <c r="L14335" i="3"/>
  <c r="L14336" i="3"/>
  <c r="L14337" i="3"/>
  <c r="L14338" i="3"/>
  <c r="L14339" i="3"/>
  <c r="L14340" i="3"/>
  <c r="L14341" i="3"/>
  <c r="L14342" i="3"/>
  <c r="L14343" i="3"/>
  <c r="L14344" i="3"/>
  <c r="L14345" i="3"/>
  <c r="L14346" i="3"/>
  <c r="L14347" i="3"/>
  <c r="L14348" i="3"/>
  <c r="L14349" i="3"/>
  <c r="L14350" i="3"/>
  <c r="L14351" i="3"/>
  <c r="L14352" i="3"/>
  <c r="L14353" i="3"/>
  <c r="L14354" i="3"/>
  <c r="L14355" i="3"/>
  <c r="L14356" i="3"/>
  <c r="L14357" i="3"/>
  <c r="L14358" i="3"/>
  <c r="L14359" i="3"/>
  <c r="L14360" i="3"/>
  <c r="L14361" i="3"/>
  <c r="L14362" i="3"/>
  <c r="L14363" i="3"/>
  <c r="L14364" i="3"/>
  <c r="L14365" i="3"/>
  <c r="L14366" i="3"/>
  <c r="L14367" i="3"/>
  <c r="L14368" i="3"/>
  <c r="L14369" i="3"/>
  <c r="L14370" i="3"/>
  <c r="L14371" i="3"/>
  <c r="L14372" i="3"/>
  <c r="L14373" i="3"/>
  <c r="L14374" i="3"/>
  <c r="L14375" i="3"/>
  <c r="L14376" i="3"/>
  <c r="L14377" i="3"/>
  <c r="L14378" i="3"/>
  <c r="L14379" i="3"/>
  <c r="L14380" i="3"/>
  <c r="L14381" i="3"/>
  <c r="L14382" i="3"/>
  <c r="L14383" i="3"/>
  <c r="L14384" i="3"/>
  <c r="L14385" i="3"/>
  <c r="L14386" i="3"/>
  <c r="L14387" i="3"/>
  <c r="L14388" i="3"/>
  <c r="L14389" i="3"/>
  <c r="L14390" i="3"/>
  <c r="L14391" i="3"/>
  <c r="L14392" i="3"/>
  <c r="L14393" i="3"/>
  <c r="L14394" i="3"/>
  <c r="L14395" i="3"/>
  <c r="L14396" i="3"/>
  <c r="L14397" i="3"/>
  <c r="L14398" i="3"/>
  <c r="L14399" i="3"/>
  <c r="L14400" i="3"/>
  <c r="L14401" i="3"/>
  <c r="L14402" i="3"/>
  <c r="L14403" i="3"/>
  <c r="L14404" i="3"/>
  <c r="L14405" i="3"/>
  <c r="L14406" i="3"/>
  <c r="L14407" i="3"/>
  <c r="L14408" i="3"/>
  <c r="L14409" i="3"/>
  <c r="L14410" i="3"/>
  <c r="L14411" i="3"/>
  <c r="L14412" i="3"/>
  <c r="L14413" i="3"/>
  <c r="L14414" i="3"/>
  <c r="L14415" i="3"/>
  <c r="L14416" i="3"/>
  <c r="L14417" i="3"/>
  <c r="L14418" i="3"/>
  <c r="L14419" i="3"/>
  <c r="L14420" i="3"/>
  <c r="L14421" i="3"/>
  <c r="L14422" i="3"/>
  <c r="L14423" i="3"/>
  <c r="L14424" i="3"/>
  <c r="L14425" i="3"/>
  <c r="L14426" i="3"/>
  <c r="L14427" i="3"/>
  <c r="L14428" i="3"/>
  <c r="L14429" i="3"/>
  <c r="L14430" i="3"/>
  <c r="L14431" i="3"/>
  <c r="L14432" i="3"/>
  <c r="L14433" i="3"/>
  <c r="L14434" i="3"/>
  <c r="L14435" i="3"/>
  <c r="L14436" i="3"/>
  <c r="L14437" i="3"/>
  <c r="L14438" i="3"/>
  <c r="L14439" i="3"/>
  <c r="L14440" i="3"/>
  <c r="L14441" i="3"/>
  <c r="L14442" i="3"/>
  <c r="L14443" i="3"/>
  <c r="L14444" i="3"/>
  <c r="L14445" i="3"/>
  <c r="L14446" i="3"/>
  <c r="L14447" i="3"/>
  <c r="L14448" i="3"/>
  <c r="L14449" i="3"/>
  <c r="L14450" i="3"/>
  <c r="L14451" i="3"/>
  <c r="L14452" i="3"/>
  <c r="L14453" i="3"/>
  <c r="L14454" i="3"/>
  <c r="L14455" i="3"/>
  <c r="L14456" i="3"/>
  <c r="L14457" i="3"/>
  <c r="L14458" i="3"/>
  <c r="L14459" i="3"/>
  <c r="L14460" i="3"/>
  <c r="L14461" i="3"/>
  <c r="L14462" i="3"/>
  <c r="L14463" i="3"/>
  <c r="L14464" i="3"/>
  <c r="L14465" i="3"/>
  <c r="L14466" i="3"/>
  <c r="L14467" i="3"/>
  <c r="L14468" i="3"/>
  <c r="L14469" i="3"/>
  <c r="L14470" i="3"/>
  <c r="L14471" i="3"/>
  <c r="L14472" i="3"/>
  <c r="L14473" i="3"/>
  <c r="L14474" i="3"/>
  <c r="L14475" i="3"/>
  <c r="L14476" i="3"/>
  <c r="L14477" i="3"/>
  <c r="L14478" i="3"/>
  <c r="L14479" i="3"/>
  <c r="L14480" i="3"/>
  <c r="L14481" i="3"/>
  <c r="L14482" i="3"/>
  <c r="L14483" i="3"/>
  <c r="L14484" i="3"/>
  <c r="L14485" i="3"/>
  <c r="L14486" i="3"/>
  <c r="L14487" i="3"/>
  <c r="L14488" i="3"/>
  <c r="L14489" i="3"/>
  <c r="L14490" i="3"/>
  <c r="L14491" i="3"/>
  <c r="L14492" i="3"/>
  <c r="L14493" i="3"/>
  <c r="L14494" i="3"/>
  <c r="L14495" i="3"/>
  <c r="L14496" i="3"/>
  <c r="L14497" i="3"/>
  <c r="L14498" i="3"/>
  <c r="L14499" i="3"/>
  <c r="L14500" i="3"/>
  <c r="L14501" i="3"/>
  <c r="L14502" i="3"/>
  <c r="L14503" i="3"/>
  <c r="L14504" i="3"/>
  <c r="L14505" i="3"/>
  <c r="L14506" i="3"/>
  <c r="L14507" i="3"/>
  <c r="L14508" i="3"/>
  <c r="L14509" i="3"/>
  <c r="L14510" i="3"/>
  <c r="L14511" i="3"/>
  <c r="L14512" i="3"/>
  <c r="L14513" i="3"/>
  <c r="L14514" i="3"/>
  <c r="L14515" i="3"/>
  <c r="L14516" i="3"/>
  <c r="L14517" i="3"/>
  <c r="L14518" i="3"/>
  <c r="L14519" i="3"/>
  <c r="L14520" i="3"/>
  <c r="L14521" i="3"/>
  <c r="L14522" i="3"/>
  <c r="L14523" i="3"/>
  <c r="L14524" i="3"/>
  <c r="L14525" i="3"/>
  <c r="L14526" i="3"/>
  <c r="L14527" i="3"/>
  <c r="L14528" i="3"/>
  <c r="L14529" i="3"/>
  <c r="L14530" i="3"/>
  <c r="L14531" i="3"/>
  <c r="L14532" i="3"/>
  <c r="L14533" i="3"/>
  <c r="L14534" i="3"/>
  <c r="L14535" i="3"/>
  <c r="L14536" i="3"/>
  <c r="L14537" i="3"/>
  <c r="L14538" i="3"/>
  <c r="L14539" i="3"/>
  <c r="L14540" i="3"/>
  <c r="L14541" i="3"/>
  <c r="L14542" i="3"/>
  <c r="L14543" i="3"/>
  <c r="L14544" i="3"/>
  <c r="L14545" i="3"/>
  <c r="L14546" i="3"/>
  <c r="L14547" i="3"/>
  <c r="L14548" i="3"/>
  <c r="L14549" i="3"/>
  <c r="L14550" i="3"/>
  <c r="L14551" i="3"/>
  <c r="L14552" i="3"/>
  <c r="L14553" i="3"/>
  <c r="L14554" i="3"/>
  <c r="L14555" i="3"/>
  <c r="L14556" i="3"/>
  <c r="L14557" i="3"/>
  <c r="L14558" i="3"/>
  <c r="L14559" i="3"/>
  <c r="L14560" i="3"/>
  <c r="L14561" i="3"/>
  <c r="L14562" i="3"/>
  <c r="L14563" i="3"/>
  <c r="L14564" i="3"/>
  <c r="L14565" i="3"/>
  <c r="L14566" i="3"/>
  <c r="L14567" i="3"/>
  <c r="L14568" i="3"/>
  <c r="L14569" i="3"/>
  <c r="L14570" i="3"/>
  <c r="L14571" i="3"/>
  <c r="L14572" i="3"/>
  <c r="L14573" i="3"/>
  <c r="L14574" i="3"/>
  <c r="L14575" i="3"/>
  <c r="L14576" i="3"/>
  <c r="L14577" i="3"/>
  <c r="L14578" i="3"/>
  <c r="L14579" i="3"/>
  <c r="L14580" i="3"/>
  <c r="L14581" i="3"/>
  <c r="L14582" i="3"/>
  <c r="L14583" i="3"/>
  <c r="L14584" i="3"/>
  <c r="L14585" i="3"/>
  <c r="L14586" i="3"/>
  <c r="L14587" i="3"/>
  <c r="L14588" i="3"/>
  <c r="L14589" i="3"/>
  <c r="L14590" i="3"/>
  <c r="L14591" i="3"/>
  <c r="L14592" i="3"/>
  <c r="L14593" i="3"/>
  <c r="L14594" i="3"/>
  <c r="L14595" i="3"/>
  <c r="L14596" i="3"/>
  <c r="L14597" i="3"/>
  <c r="L14598" i="3"/>
  <c r="L14599" i="3"/>
  <c r="L14600" i="3"/>
  <c r="L14601" i="3"/>
  <c r="L14602" i="3"/>
  <c r="L14603" i="3"/>
  <c r="L14604" i="3"/>
  <c r="L14605" i="3"/>
  <c r="L14606" i="3"/>
  <c r="L14607" i="3"/>
  <c r="L14608" i="3"/>
  <c r="L14609" i="3"/>
  <c r="L14610" i="3"/>
  <c r="L14611" i="3"/>
  <c r="L14612" i="3"/>
  <c r="L14613" i="3"/>
  <c r="L14614" i="3"/>
  <c r="L14615" i="3"/>
  <c r="L14616" i="3"/>
  <c r="L14617" i="3"/>
  <c r="L14618" i="3"/>
  <c r="L14619" i="3"/>
  <c r="L14620" i="3"/>
  <c r="L14621" i="3"/>
  <c r="L14622" i="3"/>
  <c r="L14623" i="3"/>
  <c r="L14624" i="3"/>
  <c r="L14625" i="3"/>
  <c r="L14626" i="3"/>
  <c r="L14627" i="3"/>
  <c r="L14628" i="3"/>
  <c r="L14629" i="3"/>
  <c r="L14630" i="3"/>
  <c r="L14631" i="3"/>
  <c r="L14632" i="3"/>
  <c r="L14633" i="3"/>
  <c r="L14634" i="3"/>
  <c r="L14635" i="3"/>
  <c r="L14636" i="3"/>
  <c r="L14637" i="3"/>
  <c r="L14638" i="3"/>
  <c r="L14639" i="3"/>
  <c r="L14640" i="3"/>
  <c r="L14641" i="3"/>
  <c r="L14642" i="3"/>
  <c r="L14643" i="3"/>
  <c r="L14644" i="3"/>
  <c r="L14645" i="3"/>
  <c r="L14646" i="3"/>
  <c r="L14647" i="3"/>
  <c r="L14648" i="3"/>
  <c r="L14649" i="3"/>
  <c r="L14650" i="3"/>
  <c r="L14651" i="3"/>
  <c r="L14652" i="3"/>
  <c r="L14653" i="3"/>
  <c r="L14654" i="3"/>
  <c r="L14655" i="3"/>
  <c r="L14656" i="3"/>
  <c r="L14657" i="3"/>
  <c r="L14658" i="3"/>
  <c r="L14659" i="3"/>
  <c r="L14660" i="3"/>
  <c r="L14661" i="3"/>
  <c r="L14662" i="3"/>
  <c r="L14663" i="3"/>
  <c r="L14664" i="3"/>
  <c r="L14665" i="3"/>
  <c r="L14666" i="3"/>
  <c r="L14667" i="3"/>
  <c r="L14668" i="3"/>
  <c r="L14669" i="3"/>
  <c r="L14670" i="3"/>
  <c r="L14671" i="3"/>
  <c r="L14672" i="3"/>
  <c r="L14673" i="3"/>
  <c r="L14674" i="3"/>
  <c r="L14675" i="3"/>
  <c r="L14676" i="3"/>
  <c r="L14677" i="3"/>
  <c r="L14678" i="3"/>
  <c r="L14679" i="3"/>
  <c r="L14680" i="3"/>
  <c r="L14681" i="3"/>
  <c r="L14682" i="3"/>
  <c r="L14683" i="3"/>
  <c r="L14684" i="3"/>
  <c r="L14685" i="3"/>
  <c r="L14686" i="3"/>
  <c r="L14687" i="3"/>
  <c r="L14688" i="3"/>
  <c r="L14689" i="3"/>
  <c r="L14690" i="3"/>
  <c r="L14691" i="3"/>
  <c r="L14692" i="3"/>
  <c r="L14693" i="3"/>
  <c r="L14694" i="3"/>
  <c r="L14695" i="3"/>
  <c r="L14696" i="3"/>
  <c r="L14697" i="3"/>
  <c r="L14698" i="3"/>
  <c r="L14699" i="3"/>
  <c r="L14700" i="3"/>
  <c r="L14701" i="3"/>
  <c r="L14702" i="3"/>
  <c r="L14703" i="3"/>
  <c r="L14704" i="3"/>
  <c r="L14705" i="3"/>
  <c r="L14706" i="3"/>
  <c r="L14707" i="3"/>
  <c r="L14708" i="3"/>
  <c r="L14709" i="3"/>
  <c r="L14710" i="3"/>
  <c r="L14711" i="3"/>
  <c r="L14712" i="3"/>
  <c r="L14713" i="3"/>
  <c r="L14714" i="3"/>
  <c r="L14715" i="3"/>
  <c r="L14716" i="3"/>
  <c r="L14717" i="3"/>
  <c r="L14718" i="3"/>
  <c r="L14719" i="3"/>
  <c r="L14720" i="3"/>
  <c r="L14721" i="3"/>
  <c r="L14722" i="3"/>
  <c r="L14723" i="3"/>
  <c r="L14724" i="3"/>
  <c r="L14725" i="3"/>
  <c r="L14726" i="3"/>
  <c r="L14727" i="3"/>
  <c r="L14728" i="3"/>
  <c r="L14729" i="3"/>
  <c r="L14730" i="3"/>
  <c r="L14731" i="3"/>
  <c r="L14732" i="3"/>
  <c r="L14733" i="3"/>
  <c r="L14734" i="3"/>
  <c r="L14735" i="3"/>
  <c r="L14736" i="3"/>
  <c r="L14737" i="3"/>
  <c r="L14738" i="3"/>
  <c r="L14739" i="3"/>
  <c r="L14740" i="3"/>
  <c r="L14741" i="3"/>
  <c r="L14742" i="3"/>
  <c r="L14743" i="3"/>
  <c r="L14744" i="3"/>
  <c r="L14745" i="3"/>
  <c r="L14746" i="3"/>
  <c r="L14747" i="3"/>
  <c r="L14748" i="3"/>
  <c r="L14749" i="3"/>
  <c r="L14750" i="3"/>
  <c r="L14751" i="3"/>
  <c r="L14752" i="3"/>
  <c r="L14753" i="3"/>
  <c r="L14754" i="3"/>
  <c r="L14755" i="3"/>
  <c r="L14756" i="3"/>
  <c r="L14757" i="3"/>
  <c r="L14758" i="3"/>
  <c r="L14759" i="3"/>
  <c r="L14760" i="3"/>
  <c r="L14761" i="3"/>
  <c r="L14762" i="3"/>
  <c r="L14763" i="3"/>
  <c r="L14764" i="3"/>
  <c r="L14765" i="3"/>
  <c r="L14766" i="3"/>
  <c r="L14767" i="3"/>
  <c r="L14768" i="3"/>
  <c r="L14769" i="3"/>
  <c r="L14770" i="3"/>
  <c r="L14771" i="3"/>
  <c r="L14772" i="3"/>
  <c r="L14773" i="3"/>
  <c r="L14774" i="3"/>
  <c r="L14775" i="3"/>
  <c r="L14776" i="3"/>
  <c r="L14777" i="3"/>
  <c r="L14778" i="3"/>
  <c r="L14779" i="3"/>
  <c r="L14780" i="3"/>
  <c r="L14781" i="3"/>
  <c r="L14782" i="3"/>
  <c r="L14783" i="3"/>
  <c r="L14784" i="3"/>
  <c r="L14785" i="3"/>
  <c r="L14786" i="3"/>
  <c r="L14787" i="3"/>
  <c r="L14788" i="3"/>
  <c r="L14789" i="3"/>
  <c r="L14790" i="3"/>
  <c r="L14791" i="3"/>
  <c r="L14792" i="3"/>
  <c r="L14793" i="3"/>
  <c r="L14794" i="3"/>
  <c r="L14795" i="3"/>
  <c r="L14796" i="3"/>
  <c r="L14797" i="3"/>
  <c r="L14798" i="3"/>
  <c r="L14799" i="3"/>
  <c r="L14800" i="3"/>
  <c r="L14801" i="3"/>
  <c r="L14802" i="3"/>
  <c r="L14803" i="3"/>
  <c r="L14804" i="3"/>
  <c r="L14805" i="3"/>
  <c r="L14806" i="3"/>
  <c r="L14807" i="3"/>
  <c r="L14808" i="3"/>
  <c r="L14809" i="3"/>
  <c r="L14810" i="3"/>
  <c r="L14811" i="3"/>
  <c r="L14812" i="3"/>
  <c r="L14813" i="3"/>
  <c r="L14814" i="3"/>
  <c r="L14815" i="3"/>
  <c r="L14816" i="3"/>
  <c r="L14817" i="3"/>
  <c r="L14818" i="3"/>
  <c r="L14819" i="3"/>
  <c r="L14820" i="3"/>
  <c r="L14821" i="3"/>
  <c r="L14822" i="3"/>
  <c r="L14823" i="3"/>
  <c r="L14824" i="3"/>
  <c r="L14825" i="3"/>
  <c r="L14826" i="3"/>
  <c r="L14827" i="3"/>
  <c r="L14828" i="3"/>
  <c r="L14829" i="3"/>
  <c r="L14830" i="3"/>
  <c r="L14831" i="3"/>
  <c r="L14832" i="3"/>
  <c r="L14833" i="3"/>
  <c r="L14834" i="3"/>
  <c r="L14835" i="3"/>
  <c r="L14836" i="3"/>
  <c r="L14837" i="3"/>
  <c r="L14838" i="3"/>
  <c r="L14839" i="3"/>
  <c r="L14840" i="3"/>
  <c r="L14841" i="3"/>
  <c r="L14842" i="3"/>
  <c r="L14843" i="3"/>
  <c r="L14844" i="3"/>
  <c r="L14845" i="3"/>
  <c r="L14846" i="3"/>
  <c r="L14847" i="3"/>
  <c r="L14848" i="3"/>
  <c r="L14849" i="3"/>
  <c r="L14850" i="3"/>
  <c r="L14851" i="3"/>
  <c r="L14852" i="3"/>
  <c r="L14853" i="3"/>
  <c r="L14854" i="3"/>
  <c r="L14855" i="3"/>
  <c r="L14856" i="3"/>
  <c r="L14857" i="3"/>
  <c r="L14858" i="3"/>
  <c r="L14859" i="3"/>
  <c r="L14860" i="3"/>
  <c r="L14861" i="3"/>
  <c r="L14862" i="3"/>
  <c r="L14863" i="3"/>
  <c r="L14864" i="3"/>
  <c r="L14865" i="3"/>
  <c r="L14866" i="3"/>
  <c r="L14867" i="3"/>
  <c r="L14868" i="3"/>
  <c r="L14869" i="3"/>
  <c r="L14870" i="3"/>
  <c r="L14871" i="3"/>
  <c r="L14872" i="3"/>
  <c r="L14873" i="3"/>
  <c r="L14874" i="3"/>
  <c r="L14875" i="3"/>
  <c r="L14876" i="3"/>
  <c r="L14877" i="3"/>
  <c r="L14878" i="3"/>
  <c r="L14879" i="3"/>
  <c r="L14880" i="3"/>
  <c r="L14881" i="3"/>
  <c r="L14882" i="3"/>
  <c r="L14883" i="3"/>
  <c r="L14884" i="3"/>
  <c r="L14885" i="3"/>
  <c r="L14886" i="3"/>
  <c r="L14887" i="3"/>
  <c r="L14888" i="3"/>
  <c r="L14889" i="3"/>
  <c r="L14890" i="3"/>
  <c r="L14891" i="3"/>
  <c r="L14892" i="3"/>
  <c r="L14893" i="3"/>
  <c r="L14894" i="3"/>
  <c r="L14895" i="3"/>
  <c r="L14896" i="3"/>
  <c r="L14897" i="3"/>
  <c r="L14898" i="3"/>
  <c r="L14899" i="3"/>
  <c r="L14900" i="3"/>
  <c r="L14901" i="3"/>
  <c r="L14902" i="3"/>
  <c r="L14903" i="3"/>
  <c r="L14904" i="3"/>
  <c r="L14905" i="3"/>
  <c r="L14906" i="3"/>
  <c r="L14907" i="3"/>
  <c r="L14908" i="3"/>
  <c r="L14909" i="3"/>
  <c r="L14910" i="3"/>
  <c r="L14911" i="3"/>
  <c r="L14912" i="3"/>
  <c r="L14913" i="3"/>
  <c r="L14914" i="3"/>
  <c r="L14915" i="3"/>
  <c r="L14916" i="3"/>
  <c r="L14917" i="3"/>
  <c r="L14918" i="3"/>
  <c r="L14919" i="3"/>
  <c r="L14920" i="3"/>
  <c r="L14921" i="3"/>
  <c r="L14922" i="3"/>
  <c r="L14923" i="3"/>
  <c r="L14924" i="3"/>
  <c r="L14925" i="3"/>
  <c r="L14926" i="3"/>
  <c r="L14927" i="3"/>
  <c r="L14928" i="3"/>
  <c r="L14929" i="3"/>
  <c r="L14930" i="3"/>
  <c r="L14931" i="3"/>
  <c r="L14932" i="3"/>
  <c r="L14933" i="3"/>
  <c r="L14934" i="3"/>
  <c r="L14935" i="3"/>
  <c r="L14936" i="3"/>
  <c r="L14937" i="3"/>
  <c r="L14938" i="3"/>
  <c r="L14939" i="3"/>
  <c r="L14940" i="3"/>
  <c r="L14941" i="3"/>
  <c r="L14942" i="3"/>
  <c r="L14943" i="3"/>
  <c r="L14944" i="3"/>
  <c r="L14945" i="3"/>
  <c r="L14946" i="3"/>
  <c r="L14947" i="3"/>
  <c r="L14948" i="3"/>
  <c r="L14949" i="3"/>
  <c r="L14950" i="3"/>
  <c r="L14951" i="3"/>
  <c r="L14952" i="3"/>
  <c r="L14953" i="3"/>
  <c r="L14954" i="3"/>
  <c r="L14955" i="3"/>
  <c r="L14956" i="3"/>
  <c r="L14957" i="3"/>
  <c r="L14958" i="3"/>
  <c r="L14959" i="3"/>
  <c r="L14960" i="3"/>
  <c r="L14961" i="3"/>
  <c r="L14962" i="3"/>
  <c r="L14963" i="3"/>
  <c r="L14964" i="3"/>
  <c r="L14965" i="3"/>
  <c r="L14966" i="3"/>
  <c r="L14967" i="3"/>
  <c r="L14968" i="3"/>
  <c r="L14969" i="3"/>
  <c r="L14970" i="3"/>
  <c r="L14971" i="3"/>
  <c r="L14972" i="3"/>
  <c r="L14973" i="3"/>
  <c r="L14974" i="3"/>
  <c r="L14975" i="3"/>
  <c r="L14976" i="3"/>
  <c r="L14977" i="3"/>
  <c r="L14978" i="3"/>
  <c r="L14979" i="3"/>
  <c r="L14980" i="3"/>
  <c r="L14981" i="3"/>
  <c r="L14982" i="3"/>
  <c r="L14983" i="3"/>
  <c r="L14984" i="3"/>
  <c r="L14985" i="3"/>
  <c r="L14986" i="3"/>
  <c r="L14987" i="3"/>
  <c r="L14988" i="3"/>
  <c r="L14989" i="3"/>
  <c r="L14990" i="3"/>
  <c r="L14991" i="3"/>
  <c r="L14992" i="3"/>
  <c r="L14993" i="3"/>
  <c r="L14994" i="3"/>
  <c r="L14995" i="3"/>
  <c r="L14996" i="3"/>
  <c r="L14997" i="3"/>
  <c r="L14998" i="3"/>
  <c r="L14999" i="3"/>
  <c r="L15000" i="3"/>
  <c r="L15001" i="3"/>
  <c r="L15002" i="3"/>
  <c r="L15003" i="3"/>
  <c r="L15004" i="3"/>
  <c r="L15005" i="3"/>
  <c r="L15006" i="3"/>
  <c r="L15007" i="3"/>
  <c r="L15008" i="3"/>
  <c r="L15009" i="3"/>
  <c r="L15010" i="3"/>
  <c r="L15011" i="3"/>
  <c r="L15012" i="3"/>
  <c r="L15013" i="3"/>
  <c r="L15014" i="3"/>
  <c r="L15015" i="3"/>
  <c r="L15016" i="3"/>
  <c r="L15017" i="3"/>
  <c r="L15018" i="3"/>
  <c r="L15019" i="3"/>
  <c r="L15020" i="3"/>
  <c r="L15021" i="3"/>
  <c r="L15022" i="3"/>
  <c r="L15023" i="3"/>
  <c r="L15024" i="3"/>
  <c r="L15025" i="3"/>
  <c r="L15026" i="3"/>
  <c r="L15027" i="3"/>
  <c r="L15028" i="3"/>
  <c r="L15029" i="3"/>
  <c r="L15030" i="3"/>
  <c r="L15031" i="3"/>
  <c r="L15032" i="3"/>
  <c r="L15033" i="3"/>
  <c r="L15034" i="3"/>
  <c r="L15035" i="3"/>
  <c r="L15036" i="3"/>
  <c r="L15037" i="3"/>
  <c r="L15038" i="3"/>
  <c r="L15039" i="3"/>
  <c r="L15040" i="3"/>
  <c r="L15041" i="3"/>
  <c r="L15042" i="3"/>
  <c r="L15043" i="3"/>
  <c r="L15044" i="3"/>
  <c r="L15045" i="3"/>
  <c r="L15046" i="3"/>
  <c r="L15047" i="3"/>
  <c r="L15048" i="3"/>
  <c r="L15049" i="3"/>
  <c r="L15050" i="3"/>
  <c r="L15051" i="3"/>
  <c r="L15052" i="3"/>
  <c r="L15053" i="3"/>
  <c r="L15054" i="3"/>
  <c r="L15055" i="3"/>
  <c r="L15056" i="3"/>
  <c r="L15057" i="3"/>
  <c r="L15058" i="3"/>
  <c r="L15059" i="3"/>
  <c r="L15060" i="3"/>
  <c r="L15061" i="3"/>
  <c r="L15062" i="3"/>
  <c r="L15063" i="3"/>
  <c r="L15064" i="3"/>
  <c r="L15065" i="3"/>
  <c r="L15066" i="3"/>
  <c r="L15067" i="3"/>
  <c r="L15068" i="3"/>
  <c r="L15069" i="3"/>
  <c r="L15070" i="3"/>
  <c r="L15071" i="3"/>
  <c r="L15072" i="3"/>
  <c r="L15073" i="3"/>
  <c r="L15074" i="3"/>
  <c r="L15075" i="3"/>
  <c r="L15076" i="3"/>
  <c r="L15077" i="3"/>
  <c r="L15078" i="3"/>
  <c r="L15079" i="3"/>
  <c r="L15080" i="3"/>
  <c r="L15081" i="3"/>
  <c r="L15082" i="3"/>
  <c r="L15083" i="3"/>
  <c r="L15084" i="3"/>
  <c r="L15085" i="3"/>
  <c r="L15086" i="3"/>
  <c r="L15087" i="3"/>
  <c r="L15088" i="3"/>
  <c r="L15089" i="3"/>
  <c r="L15090" i="3"/>
  <c r="L15091" i="3"/>
  <c r="L15092" i="3"/>
  <c r="L15093" i="3"/>
  <c r="L15094" i="3"/>
  <c r="L15095" i="3"/>
  <c r="L15096" i="3"/>
  <c r="L15097" i="3"/>
  <c r="L15098" i="3"/>
  <c r="L15099" i="3"/>
  <c r="L15100" i="3"/>
  <c r="L15101" i="3"/>
  <c r="L15102" i="3"/>
  <c r="L15103" i="3"/>
  <c r="L15104" i="3"/>
  <c r="L15105" i="3"/>
  <c r="L15106" i="3"/>
  <c r="L15107" i="3"/>
  <c r="L15108" i="3"/>
  <c r="L15109" i="3"/>
  <c r="L15110" i="3"/>
  <c r="L15111" i="3"/>
  <c r="L15112" i="3"/>
  <c r="L15113" i="3"/>
  <c r="L15114" i="3"/>
  <c r="L15115" i="3"/>
  <c r="L15116" i="3"/>
  <c r="L15117" i="3"/>
  <c r="L15118" i="3"/>
  <c r="L15119" i="3"/>
  <c r="L15120" i="3"/>
  <c r="L15121" i="3"/>
  <c r="L15122" i="3"/>
  <c r="L15123" i="3"/>
  <c r="L15124" i="3"/>
  <c r="L15125" i="3"/>
  <c r="L15126" i="3"/>
  <c r="L15127" i="3"/>
  <c r="L15128" i="3"/>
  <c r="L15129" i="3"/>
  <c r="L15130" i="3"/>
  <c r="L15131" i="3"/>
  <c r="L15132" i="3"/>
  <c r="L15133" i="3"/>
  <c r="L15134" i="3"/>
  <c r="L15135" i="3"/>
  <c r="L15136" i="3"/>
  <c r="L15137" i="3"/>
  <c r="L15138" i="3"/>
  <c r="L15139" i="3"/>
  <c r="L15140" i="3"/>
  <c r="L15141" i="3"/>
  <c r="L15142" i="3"/>
  <c r="L15143" i="3"/>
  <c r="L15144" i="3"/>
  <c r="L15145" i="3"/>
  <c r="L15146" i="3"/>
  <c r="L15147" i="3"/>
  <c r="L15148" i="3"/>
  <c r="L15149" i="3"/>
  <c r="L15150" i="3"/>
  <c r="L15151" i="3"/>
  <c r="L15152" i="3"/>
  <c r="L15153" i="3"/>
  <c r="L15154" i="3"/>
  <c r="L15155" i="3"/>
  <c r="L15156" i="3"/>
  <c r="L15157" i="3"/>
  <c r="L15158" i="3"/>
  <c r="L15159" i="3"/>
  <c r="L15160" i="3"/>
  <c r="L15161" i="3"/>
  <c r="L15162" i="3"/>
  <c r="L15163" i="3"/>
  <c r="L15164" i="3"/>
  <c r="L15165" i="3"/>
  <c r="L15166" i="3"/>
  <c r="L15167" i="3"/>
  <c r="L15168" i="3"/>
  <c r="L15169" i="3"/>
  <c r="L15170" i="3"/>
  <c r="L15171" i="3"/>
  <c r="L15172" i="3"/>
  <c r="L15173" i="3"/>
  <c r="L15174" i="3"/>
  <c r="L15175" i="3"/>
  <c r="L15176" i="3"/>
  <c r="L15177" i="3"/>
  <c r="L15178" i="3"/>
  <c r="L15179" i="3"/>
  <c r="L15180" i="3"/>
  <c r="L15181" i="3"/>
  <c r="L15182" i="3"/>
  <c r="L15183" i="3"/>
  <c r="L15184" i="3"/>
  <c r="L15185" i="3"/>
  <c r="L15186" i="3"/>
  <c r="L15187" i="3"/>
  <c r="L15188" i="3"/>
  <c r="L15189" i="3"/>
  <c r="L15190" i="3"/>
  <c r="L15191" i="3"/>
  <c r="L15192" i="3"/>
  <c r="L15193" i="3"/>
  <c r="L15194" i="3"/>
  <c r="L15195" i="3"/>
  <c r="L15196" i="3"/>
  <c r="L15197" i="3"/>
  <c r="L15198" i="3"/>
  <c r="L15199" i="3"/>
  <c r="L15200" i="3"/>
  <c r="L15201" i="3"/>
  <c r="L15202" i="3"/>
  <c r="L15203" i="3"/>
  <c r="L15204" i="3"/>
  <c r="L15205" i="3"/>
  <c r="L15206" i="3"/>
  <c r="L15207" i="3"/>
  <c r="L15208" i="3"/>
  <c r="L15209" i="3"/>
  <c r="L15210" i="3"/>
  <c r="L15211" i="3"/>
  <c r="L15212" i="3"/>
  <c r="L15213" i="3"/>
  <c r="L15214" i="3"/>
  <c r="L15215" i="3"/>
  <c r="L15216" i="3"/>
  <c r="L15217" i="3"/>
  <c r="L15218" i="3"/>
  <c r="L15219" i="3"/>
  <c r="L15220" i="3"/>
  <c r="L15221" i="3"/>
  <c r="L15222" i="3"/>
  <c r="L15223" i="3"/>
  <c r="L15224" i="3"/>
  <c r="L15225" i="3"/>
  <c r="L15226" i="3"/>
  <c r="L15227" i="3"/>
  <c r="L15228" i="3"/>
  <c r="L15229" i="3"/>
  <c r="L15230" i="3"/>
  <c r="L15231" i="3"/>
  <c r="L15232" i="3"/>
  <c r="L15233" i="3"/>
  <c r="L15234" i="3"/>
  <c r="L15235" i="3"/>
  <c r="L15236" i="3"/>
  <c r="L15237" i="3"/>
  <c r="L15238" i="3"/>
  <c r="L15239" i="3"/>
  <c r="L15240" i="3"/>
  <c r="L15241" i="3"/>
  <c r="L15242" i="3"/>
  <c r="L15243" i="3"/>
  <c r="L15244" i="3"/>
  <c r="L15245" i="3"/>
  <c r="L15246" i="3"/>
  <c r="L15247" i="3"/>
  <c r="L15248" i="3"/>
  <c r="L15249" i="3"/>
  <c r="L15250" i="3"/>
  <c r="L15251" i="3"/>
  <c r="L15252" i="3"/>
  <c r="L15253" i="3"/>
  <c r="L15254" i="3"/>
  <c r="L15255" i="3"/>
  <c r="L15256" i="3"/>
  <c r="L15257" i="3"/>
  <c r="L15258" i="3"/>
  <c r="L15259" i="3"/>
  <c r="L15260" i="3"/>
  <c r="L15261" i="3"/>
  <c r="L15262" i="3"/>
  <c r="L15263" i="3"/>
  <c r="L15264" i="3"/>
  <c r="L15265" i="3"/>
  <c r="L15266" i="3"/>
  <c r="L15267" i="3"/>
  <c r="L15268" i="3"/>
  <c r="L15269" i="3"/>
  <c r="L15270" i="3"/>
  <c r="L15271" i="3"/>
  <c r="L15272" i="3"/>
  <c r="L15273" i="3"/>
  <c r="L15274" i="3"/>
  <c r="L15275" i="3"/>
  <c r="L15276" i="3"/>
  <c r="L15277" i="3"/>
  <c r="L15278" i="3"/>
  <c r="L15279" i="3"/>
  <c r="L15280" i="3"/>
  <c r="L15281" i="3"/>
  <c r="L15282" i="3"/>
  <c r="L15283" i="3"/>
  <c r="L15284" i="3"/>
  <c r="L15285" i="3"/>
  <c r="L15286" i="3"/>
  <c r="L15287" i="3"/>
  <c r="L15288" i="3"/>
  <c r="L15289" i="3"/>
  <c r="L15290" i="3"/>
  <c r="L15291" i="3"/>
  <c r="L15292" i="3"/>
  <c r="L15293" i="3"/>
  <c r="L15294" i="3"/>
  <c r="L15295" i="3"/>
  <c r="L15296" i="3"/>
  <c r="L15297" i="3"/>
  <c r="L15298" i="3"/>
  <c r="L15299" i="3"/>
  <c r="L15300" i="3"/>
  <c r="L15301" i="3"/>
  <c r="L15302" i="3"/>
  <c r="L15303" i="3"/>
  <c r="L15304" i="3"/>
  <c r="L15305" i="3"/>
  <c r="L15306" i="3"/>
  <c r="L15307" i="3"/>
  <c r="L15308" i="3"/>
  <c r="L15309" i="3"/>
  <c r="L15310" i="3"/>
  <c r="L15311" i="3"/>
  <c r="L15312" i="3"/>
  <c r="L15313" i="3"/>
  <c r="L15314" i="3"/>
  <c r="L15315" i="3"/>
  <c r="L15316" i="3"/>
  <c r="L15317" i="3"/>
  <c r="L15318" i="3"/>
  <c r="L15319" i="3"/>
  <c r="L15320" i="3"/>
  <c r="L15321" i="3"/>
  <c r="L15322" i="3"/>
  <c r="L15323" i="3"/>
  <c r="L15324" i="3"/>
  <c r="L15325" i="3"/>
  <c r="L15326" i="3"/>
  <c r="L15327" i="3"/>
  <c r="L15328" i="3"/>
  <c r="L15329" i="3"/>
  <c r="L15330" i="3"/>
  <c r="L15331" i="3"/>
  <c r="L15332" i="3"/>
  <c r="L15333" i="3"/>
  <c r="L15334" i="3"/>
  <c r="L15335" i="3"/>
  <c r="L15336" i="3"/>
  <c r="L15337" i="3"/>
  <c r="L15338" i="3"/>
  <c r="L15339" i="3"/>
  <c r="L15340" i="3"/>
  <c r="L15341" i="3"/>
  <c r="L15342" i="3"/>
  <c r="L15343" i="3"/>
  <c r="L15344" i="3"/>
  <c r="L15345" i="3"/>
  <c r="L15346" i="3"/>
  <c r="L15347" i="3"/>
  <c r="L15348" i="3"/>
  <c r="L15349" i="3"/>
  <c r="L15350" i="3"/>
  <c r="L15351" i="3"/>
  <c r="L15352" i="3"/>
  <c r="L15353" i="3"/>
  <c r="L15354" i="3"/>
  <c r="L15355" i="3"/>
  <c r="L15356" i="3"/>
  <c r="L15357" i="3"/>
  <c r="L15358" i="3"/>
  <c r="L15359" i="3"/>
  <c r="L15360" i="3"/>
  <c r="L15361" i="3"/>
  <c r="L15362" i="3"/>
  <c r="L15363" i="3"/>
  <c r="L15364" i="3"/>
  <c r="L15365" i="3"/>
  <c r="L15366" i="3"/>
  <c r="L15367" i="3"/>
  <c r="L15368" i="3"/>
  <c r="L15369" i="3"/>
  <c r="L15370" i="3"/>
  <c r="L15371" i="3"/>
  <c r="L15372" i="3"/>
  <c r="L15373" i="3"/>
  <c r="L15374" i="3"/>
  <c r="L15375" i="3"/>
  <c r="L15376" i="3"/>
  <c r="L15377" i="3"/>
  <c r="L15378" i="3"/>
  <c r="L15379" i="3"/>
  <c r="L15380" i="3"/>
  <c r="L15381" i="3"/>
  <c r="L15382" i="3"/>
  <c r="L15383" i="3"/>
  <c r="L15384" i="3"/>
  <c r="L15385" i="3"/>
  <c r="L15386" i="3"/>
  <c r="L15387" i="3"/>
  <c r="L15388" i="3"/>
  <c r="L15389" i="3"/>
  <c r="L15390" i="3"/>
  <c r="L15391" i="3"/>
  <c r="L15392" i="3"/>
  <c r="L15393" i="3"/>
  <c r="L15394" i="3"/>
  <c r="L15395" i="3"/>
  <c r="L15396" i="3"/>
  <c r="L15397" i="3"/>
  <c r="L15398" i="3"/>
  <c r="L15399" i="3"/>
  <c r="L15400" i="3"/>
  <c r="L15401" i="3"/>
  <c r="L15402" i="3"/>
  <c r="L15403" i="3"/>
  <c r="L15404" i="3"/>
  <c r="L15405" i="3"/>
  <c r="L15406" i="3"/>
  <c r="L15407" i="3"/>
  <c r="L15408" i="3"/>
  <c r="L15409" i="3"/>
  <c r="L15410" i="3"/>
  <c r="L15411" i="3"/>
  <c r="L15412" i="3"/>
  <c r="L15413" i="3"/>
  <c r="L15414" i="3"/>
  <c r="L15415" i="3"/>
  <c r="L15416" i="3"/>
  <c r="L15417" i="3"/>
  <c r="L15418" i="3"/>
  <c r="L15419" i="3"/>
  <c r="L15420" i="3"/>
  <c r="L15421" i="3"/>
  <c r="L15422" i="3"/>
  <c r="L15423" i="3"/>
  <c r="L15424" i="3"/>
  <c r="L15425" i="3"/>
  <c r="L15426" i="3"/>
  <c r="L15427" i="3"/>
  <c r="L15428" i="3"/>
  <c r="L15429" i="3"/>
  <c r="L15430" i="3"/>
  <c r="L15431" i="3"/>
  <c r="L15432" i="3"/>
  <c r="L15433" i="3"/>
  <c r="L15434" i="3"/>
  <c r="L15435" i="3"/>
  <c r="L15436" i="3"/>
  <c r="L15437" i="3"/>
  <c r="L15438" i="3"/>
  <c r="L15439" i="3"/>
  <c r="L15440" i="3"/>
  <c r="L15441" i="3"/>
  <c r="L15442" i="3"/>
  <c r="L15443" i="3"/>
  <c r="L15444" i="3"/>
  <c r="L15445" i="3"/>
  <c r="L15446" i="3"/>
  <c r="L15447" i="3"/>
  <c r="L15448" i="3"/>
  <c r="L15449" i="3"/>
  <c r="L15450" i="3"/>
  <c r="L15451" i="3"/>
  <c r="L15452" i="3"/>
  <c r="L15453" i="3"/>
  <c r="L15454" i="3"/>
  <c r="L15455" i="3"/>
  <c r="L15456" i="3"/>
  <c r="L15457" i="3"/>
  <c r="L15458" i="3"/>
  <c r="L15459" i="3"/>
  <c r="L15460" i="3"/>
  <c r="L15461" i="3"/>
  <c r="L15462" i="3"/>
  <c r="L15463" i="3"/>
  <c r="L15464" i="3"/>
  <c r="L15465" i="3"/>
  <c r="L15466" i="3"/>
  <c r="L15467" i="3"/>
  <c r="L15468" i="3"/>
  <c r="L15469" i="3"/>
  <c r="L15470" i="3"/>
  <c r="L15471" i="3"/>
  <c r="L15472" i="3"/>
  <c r="L15473" i="3"/>
  <c r="L15474" i="3"/>
  <c r="L15475" i="3"/>
  <c r="L15476" i="3"/>
  <c r="L15477" i="3"/>
  <c r="L15478" i="3"/>
  <c r="L15479" i="3"/>
  <c r="L15480" i="3"/>
  <c r="L15481" i="3"/>
  <c r="L15482" i="3"/>
  <c r="L15483" i="3"/>
  <c r="L15484" i="3"/>
  <c r="L15485" i="3"/>
  <c r="L15486" i="3"/>
  <c r="L15487" i="3"/>
  <c r="L15488" i="3"/>
  <c r="L15489" i="3"/>
  <c r="L15490" i="3"/>
  <c r="L15491" i="3"/>
  <c r="L15492" i="3"/>
  <c r="L15493" i="3"/>
  <c r="L15494" i="3"/>
  <c r="L15495" i="3"/>
  <c r="L15496" i="3"/>
  <c r="L15497" i="3"/>
  <c r="L15498" i="3"/>
  <c r="L15499" i="3"/>
  <c r="L15500" i="3"/>
  <c r="L15501" i="3"/>
  <c r="L15502" i="3"/>
  <c r="L15503" i="3"/>
  <c r="L15504" i="3"/>
  <c r="L15505" i="3"/>
  <c r="L15506" i="3"/>
  <c r="L15507" i="3"/>
  <c r="L15508" i="3"/>
  <c r="L15509" i="3"/>
  <c r="L15510" i="3"/>
  <c r="L15511" i="3"/>
  <c r="L15512" i="3"/>
  <c r="L15513" i="3"/>
  <c r="L15514" i="3"/>
  <c r="L15515" i="3"/>
  <c r="L15516" i="3"/>
  <c r="L15517" i="3"/>
  <c r="L15518" i="3"/>
  <c r="L15519" i="3"/>
  <c r="L15520" i="3"/>
  <c r="L15521" i="3"/>
  <c r="L15522" i="3"/>
  <c r="L15523" i="3"/>
  <c r="L15524" i="3"/>
  <c r="L15525" i="3"/>
  <c r="L15526" i="3"/>
  <c r="L15527" i="3"/>
  <c r="L15528" i="3"/>
  <c r="L15529" i="3"/>
  <c r="L15530" i="3"/>
  <c r="L15531" i="3"/>
  <c r="L15532" i="3"/>
  <c r="L15533" i="3"/>
  <c r="L15534" i="3"/>
  <c r="L15535" i="3"/>
  <c r="L15536" i="3"/>
  <c r="L15537" i="3"/>
  <c r="L15538" i="3"/>
  <c r="L15539" i="3"/>
  <c r="L15540" i="3"/>
  <c r="L15541" i="3"/>
  <c r="L15542" i="3"/>
  <c r="L15543" i="3"/>
  <c r="L15544" i="3"/>
  <c r="L15545" i="3"/>
  <c r="L15546" i="3"/>
  <c r="L15547" i="3"/>
  <c r="L15548" i="3"/>
  <c r="L15549" i="3"/>
  <c r="L15550" i="3"/>
  <c r="L15551" i="3"/>
  <c r="L15552" i="3"/>
  <c r="L15553" i="3"/>
  <c r="L15554" i="3"/>
  <c r="L15555" i="3"/>
  <c r="L15556" i="3"/>
  <c r="L15557" i="3"/>
  <c r="L15558" i="3"/>
  <c r="L15559" i="3"/>
  <c r="L15560" i="3"/>
  <c r="L15561" i="3"/>
  <c r="L15562" i="3"/>
  <c r="L15563" i="3"/>
  <c r="L15564" i="3"/>
  <c r="L15565" i="3"/>
  <c r="L15566" i="3"/>
  <c r="L15567" i="3"/>
  <c r="L15568" i="3"/>
  <c r="L15569" i="3"/>
  <c r="L15570" i="3"/>
  <c r="L15571" i="3"/>
  <c r="L15572" i="3"/>
  <c r="L15573" i="3"/>
  <c r="L15574" i="3"/>
  <c r="L15575" i="3"/>
  <c r="L15576" i="3"/>
  <c r="L15577" i="3"/>
  <c r="L15578" i="3"/>
  <c r="L15579" i="3"/>
  <c r="L15580" i="3"/>
  <c r="L15581" i="3"/>
  <c r="L15582" i="3"/>
  <c r="L15583" i="3"/>
  <c r="L15584" i="3"/>
  <c r="L15585" i="3"/>
  <c r="L15586" i="3"/>
  <c r="L15587" i="3"/>
  <c r="L15588" i="3"/>
  <c r="L15589" i="3"/>
  <c r="L15590" i="3"/>
  <c r="L15591" i="3"/>
  <c r="L15592" i="3"/>
  <c r="L15593" i="3"/>
  <c r="L15594" i="3"/>
  <c r="L15595" i="3"/>
  <c r="L15596" i="3"/>
  <c r="L15597" i="3"/>
  <c r="L15598" i="3"/>
  <c r="L15599" i="3"/>
  <c r="L15600" i="3"/>
  <c r="L15601" i="3"/>
  <c r="L15602" i="3"/>
  <c r="L15603" i="3"/>
  <c r="L15604" i="3"/>
  <c r="L15605" i="3"/>
  <c r="L15606" i="3"/>
  <c r="L15607" i="3"/>
  <c r="L15608" i="3"/>
  <c r="L15609" i="3"/>
  <c r="L15610" i="3"/>
  <c r="L15611" i="3"/>
  <c r="L15612" i="3"/>
  <c r="L15613" i="3"/>
  <c r="L15614" i="3"/>
  <c r="L15615" i="3"/>
  <c r="L15616" i="3"/>
  <c r="L15617" i="3"/>
  <c r="L15618" i="3"/>
  <c r="L15619" i="3"/>
  <c r="L15620" i="3"/>
  <c r="L15621" i="3"/>
  <c r="L15622" i="3"/>
  <c r="L15623" i="3"/>
  <c r="L15624" i="3"/>
  <c r="L15625" i="3"/>
  <c r="L15626" i="3"/>
  <c r="L15627" i="3"/>
  <c r="L15628" i="3"/>
  <c r="L15629" i="3"/>
  <c r="L15630" i="3"/>
  <c r="L15631" i="3"/>
  <c r="L15632" i="3"/>
  <c r="L15633" i="3"/>
  <c r="L15634" i="3"/>
  <c r="L15635" i="3"/>
  <c r="L15636" i="3"/>
  <c r="L15637" i="3"/>
  <c r="L15638" i="3"/>
  <c r="L15639" i="3"/>
  <c r="L15640" i="3"/>
  <c r="L15641" i="3"/>
  <c r="L15642" i="3"/>
  <c r="L15643" i="3"/>
  <c r="L15644" i="3"/>
  <c r="L15645" i="3"/>
  <c r="L15646" i="3"/>
  <c r="L15647" i="3"/>
  <c r="L15648" i="3"/>
  <c r="L15649" i="3"/>
  <c r="L15650" i="3"/>
  <c r="L15651" i="3"/>
  <c r="L15652" i="3"/>
  <c r="L15653" i="3"/>
  <c r="L15654" i="3"/>
  <c r="L15655" i="3"/>
  <c r="L15656" i="3"/>
  <c r="L15657" i="3"/>
  <c r="L15658" i="3"/>
  <c r="L15659" i="3"/>
  <c r="L15660" i="3"/>
  <c r="L15661" i="3"/>
  <c r="L15662" i="3"/>
  <c r="L15663" i="3"/>
  <c r="L15664" i="3"/>
  <c r="L15665" i="3"/>
  <c r="L15666" i="3"/>
  <c r="L15667" i="3"/>
  <c r="L15668" i="3"/>
  <c r="L15669" i="3"/>
  <c r="L15670" i="3"/>
  <c r="L15671" i="3"/>
  <c r="L15672" i="3"/>
  <c r="L15673" i="3"/>
  <c r="L15674" i="3"/>
  <c r="L15675" i="3"/>
  <c r="L15676" i="3"/>
  <c r="L15677" i="3"/>
  <c r="L15678" i="3"/>
  <c r="L15679" i="3"/>
  <c r="L15680" i="3"/>
  <c r="L15681" i="3"/>
  <c r="L15682" i="3"/>
  <c r="L15683" i="3"/>
  <c r="L15684" i="3"/>
  <c r="L15685" i="3"/>
  <c r="L15686" i="3"/>
  <c r="L15687" i="3"/>
  <c r="L15688" i="3"/>
  <c r="L15689" i="3"/>
  <c r="L15690" i="3"/>
  <c r="L15691" i="3"/>
  <c r="L15692" i="3"/>
  <c r="L15693" i="3"/>
  <c r="L15694" i="3"/>
  <c r="L15695" i="3"/>
  <c r="L15696" i="3"/>
  <c r="L15697" i="3"/>
  <c r="L15698" i="3"/>
  <c r="L15699" i="3"/>
  <c r="L15700" i="3"/>
  <c r="L15701" i="3"/>
  <c r="L15702" i="3"/>
  <c r="L15703" i="3"/>
  <c r="L15704" i="3"/>
  <c r="L15705" i="3"/>
  <c r="L15706" i="3"/>
  <c r="L15707" i="3"/>
  <c r="L15708" i="3"/>
  <c r="L15709" i="3"/>
  <c r="L15710" i="3"/>
  <c r="L15711" i="3"/>
  <c r="L15712" i="3"/>
  <c r="L15713" i="3"/>
  <c r="L15714" i="3"/>
  <c r="L15715" i="3"/>
  <c r="L15716" i="3"/>
  <c r="L15717" i="3"/>
  <c r="L15718" i="3"/>
  <c r="L15719" i="3"/>
  <c r="L15720" i="3"/>
  <c r="L15721" i="3"/>
  <c r="L15722" i="3"/>
  <c r="L15723" i="3"/>
  <c r="L15724" i="3"/>
  <c r="L15725" i="3"/>
  <c r="L15726" i="3"/>
  <c r="L15727" i="3"/>
  <c r="L15728" i="3"/>
  <c r="L15729" i="3"/>
  <c r="L15730" i="3"/>
  <c r="L15731" i="3"/>
  <c r="L15732" i="3"/>
  <c r="L15733" i="3"/>
  <c r="L15734" i="3"/>
  <c r="L15735" i="3"/>
  <c r="L15736" i="3"/>
  <c r="L15737" i="3"/>
  <c r="L15738" i="3"/>
  <c r="L15739" i="3"/>
  <c r="L15740" i="3"/>
  <c r="L15741" i="3"/>
  <c r="L15742" i="3"/>
  <c r="L15743" i="3"/>
  <c r="L15744" i="3"/>
  <c r="L15745" i="3"/>
  <c r="L15746" i="3"/>
  <c r="L15747" i="3"/>
  <c r="L15748" i="3"/>
  <c r="L15749" i="3"/>
  <c r="L15750" i="3"/>
  <c r="L15751" i="3"/>
  <c r="L15752" i="3"/>
  <c r="L15753" i="3"/>
  <c r="L15754" i="3"/>
  <c r="L15755" i="3"/>
  <c r="L15756" i="3"/>
  <c r="L15757" i="3"/>
  <c r="L15758" i="3"/>
  <c r="L15759" i="3"/>
  <c r="L15760" i="3"/>
  <c r="L15761" i="3"/>
  <c r="L15762" i="3"/>
  <c r="L15763" i="3"/>
  <c r="L15764" i="3"/>
  <c r="L15765" i="3"/>
  <c r="L15766" i="3"/>
  <c r="L15767" i="3"/>
  <c r="L15768" i="3"/>
  <c r="L15769" i="3"/>
  <c r="L15770" i="3"/>
  <c r="L15771" i="3"/>
  <c r="L15772" i="3"/>
  <c r="L15773" i="3"/>
  <c r="L15774" i="3"/>
  <c r="L15775" i="3"/>
  <c r="L15776" i="3"/>
  <c r="L15777" i="3"/>
  <c r="L15778" i="3"/>
  <c r="L15779" i="3"/>
  <c r="L15780" i="3"/>
  <c r="L15781" i="3"/>
  <c r="L15782" i="3"/>
  <c r="L15783" i="3"/>
  <c r="L15784" i="3"/>
  <c r="L15785" i="3"/>
  <c r="L15786" i="3"/>
  <c r="L15787" i="3"/>
  <c r="L15788" i="3"/>
  <c r="L15789" i="3"/>
  <c r="L15790" i="3"/>
  <c r="L15791" i="3"/>
  <c r="L15792" i="3"/>
  <c r="L15793" i="3"/>
  <c r="L15794" i="3"/>
  <c r="L15795" i="3"/>
  <c r="L15796" i="3"/>
  <c r="L15797" i="3"/>
  <c r="L15798" i="3"/>
  <c r="L15799" i="3"/>
  <c r="L15800" i="3"/>
  <c r="L15801" i="3"/>
  <c r="L15802" i="3"/>
  <c r="L15803" i="3"/>
  <c r="L15804" i="3"/>
  <c r="L15805" i="3"/>
  <c r="L15806" i="3"/>
  <c r="L15807" i="3"/>
  <c r="L15808" i="3"/>
  <c r="L15809" i="3"/>
  <c r="L15810" i="3"/>
  <c r="L15811" i="3"/>
  <c r="L15812" i="3"/>
  <c r="L15813" i="3"/>
  <c r="L15814" i="3"/>
  <c r="L15815" i="3"/>
  <c r="L15816" i="3"/>
  <c r="L15817" i="3"/>
  <c r="L15818" i="3"/>
  <c r="L15819" i="3"/>
  <c r="L15820" i="3"/>
  <c r="L15821" i="3"/>
  <c r="L15822" i="3"/>
  <c r="L15823" i="3"/>
  <c r="L15824" i="3"/>
  <c r="L15825" i="3"/>
  <c r="L15826" i="3"/>
  <c r="L15827" i="3"/>
  <c r="L15828" i="3"/>
  <c r="L15829" i="3"/>
  <c r="L15830" i="3"/>
  <c r="L15831" i="3"/>
  <c r="L15832" i="3"/>
  <c r="L15833" i="3"/>
  <c r="L15834" i="3"/>
  <c r="L15835" i="3"/>
  <c r="L15836" i="3"/>
  <c r="L15837" i="3"/>
  <c r="L15838" i="3"/>
  <c r="L15839" i="3"/>
  <c r="L15840" i="3"/>
  <c r="L15841" i="3"/>
  <c r="L15842" i="3"/>
  <c r="L15843" i="3"/>
  <c r="L15844" i="3"/>
  <c r="L15845" i="3"/>
  <c r="L15846" i="3"/>
  <c r="L15847" i="3"/>
  <c r="L15848" i="3"/>
  <c r="L15849" i="3"/>
  <c r="L15850" i="3"/>
  <c r="L15851" i="3"/>
  <c r="L15852" i="3"/>
  <c r="L15853" i="3"/>
  <c r="L15854" i="3"/>
  <c r="L15855" i="3"/>
  <c r="L15856" i="3"/>
  <c r="L15857" i="3"/>
  <c r="L15858" i="3"/>
  <c r="L15859" i="3"/>
  <c r="L15860" i="3"/>
  <c r="L15861" i="3"/>
  <c r="L15862" i="3"/>
  <c r="L15863" i="3"/>
  <c r="L15864" i="3"/>
  <c r="L15865" i="3"/>
  <c r="L15866" i="3"/>
  <c r="L15867" i="3"/>
  <c r="L15868" i="3"/>
  <c r="L15869" i="3"/>
  <c r="L15870" i="3"/>
  <c r="L15871" i="3"/>
  <c r="L15872" i="3"/>
  <c r="L15873" i="3"/>
  <c r="L15874" i="3"/>
  <c r="L15875" i="3"/>
  <c r="L15876" i="3"/>
  <c r="L15877" i="3"/>
  <c r="L15878" i="3"/>
  <c r="L15879" i="3"/>
  <c r="L15880" i="3"/>
  <c r="L15881" i="3"/>
  <c r="L15882" i="3"/>
  <c r="L15883" i="3"/>
  <c r="L15884" i="3"/>
  <c r="L15885" i="3"/>
  <c r="L15886" i="3"/>
  <c r="L15887" i="3"/>
  <c r="L15888" i="3"/>
  <c r="L15889" i="3"/>
  <c r="L15890" i="3"/>
  <c r="L15891" i="3"/>
  <c r="L15892" i="3"/>
  <c r="L15893" i="3"/>
  <c r="L15894" i="3"/>
  <c r="L15895" i="3"/>
  <c r="L15896" i="3"/>
  <c r="L15897" i="3"/>
  <c r="L15898" i="3"/>
  <c r="L15899" i="3"/>
  <c r="L15900" i="3"/>
  <c r="L15901" i="3"/>
  <c r="L15902" i="3"/>
  <c r="L15903" i="3"/>
  <c r="L15904" i="3"/>
  <c r="L15905" i="3"/>
  <c r="L15906" i="3"/>
  <c r="L15907" i="3"/>
  <c r="L15908" i="3"/>
  <c r="L15909" i="3"/>
  <c r="L15910" i="3"/>
  <c r="L15911" i="3"/>
  <c r="L15912" i="3"/>
  <c r="L15913" i="3"/>
  <c r="L15914" i="3"/>
  <c r="L15915" i="3"/>
  <c r="L15916" i="3"/>
  <c r="L15917" i="3"/>
  <c r="L15918" i="3"/>
  <c r="L15919" i="3"/>
  <c r="L15920" i="3"/>
  <c r="L15921" i="3"/>
  <c r="L15922" i="3"/>
  <c r="L15923" i="3"/>
  <c r="L15924" i="3"/>
  <c r="L15925" i="3"/>
  <c r="L15926" i="3"/>
  <c r="L15927" i="3"/>
  <c r="L15928" i="3"/>
  <c r="L15929" i="3"/>
  <c r="L15930" i="3"/>
  <c r="L15931" i="3"/>
  <c r="L15932" i="3"/>
  <c r="L15933" i="3"/>
  <c r="L15934" i="3"/>
  <c r="L15935" i="3"/>
  <c r="L15936" i="3"/>
  <c r="L15937" i="3"/>
  <c r="L15938" i="3"/>
  <c r="L15939" i="3"/>
  <c r="L15940" i="3"/>
  <c r="L15941" i="3"/>
  <c r="L15942" i="3"/>
  <c r="L15943" i="3"/>
  <c r="L15944" i="3"/>
  <c r="L15945" i="3"/>
  <c r="L15946" i="3"/>
  <c r="L15947" i="3"/>
  <c r="L15948" i="3"/>
  <c r="L15949" i="3"/>
  <c r="L15950" i="3"/>
  <c r="L15951" i="3"/>
  <c r="L15952" i="3"/>
  <c r="L15953" i="3"/>
  <c r="L15954" i="3"/>
  <c r="L15955" i="3"/>
  <c r="L15956" i="3"/>
  <c r="L15957" i="3"/>
  <c r="L15958" i="3"/>
  <c r="L15959" i="3"/>
  <c r="L15960" i="3"/>
  <c r="L15961" i="3"/>
  <c r="L15962" i="3"/>
  <c r="L15963" i="3"/>
  <c r="L15964" i="3"/>
  <c r="L15965" i="3"/>
  <c r="L15966" i="3"/>
  <c r="L15967" i="3"/>
  <c r="L15968" i="3"/>
  <c r="L15969" i="3"/>
  <c r="L15970" i="3"/>
  <c r="L15971" i="3"/>
  <c r="L15972" i="3"/>
  <c r="L15973" i="3"/>
  <c r="L15974" i="3"/>
  <c r="L15975" i="3"/>
  <c r="L15976" i="3"/>
  <c r="L15977" i="3"/>
  <c r="L15978" i="3"/>
  <c r="L15979" i="3"/>
  <c r="L15980" i="3"/>
  <c r="L15981" i="3"/>
  <c r="L15982" i="3"/>
  <c r="L15983" i="3"/>
  <c r="L15984" i="3"/>
  <c r="L15985" i="3"/>
  <c r="L15986" i="3"/>
  <c r="L15987" i="3"/>
  <c r="L15988" i="3"/>
  <c r="L15989" i="3"/>
  <c r="L15990" i="3"/>
  <c r="L15991" i="3"/>
  <c r="L15992" i="3"/>
  <c r="L15993" i="3"/>
  <c r="L15994" i="3"/>
  <c r="L15995" i="3"/>
  <c r="L15996" i="3"/>
  <c r="L15997" i="3"/>
  <c r="L15998" i="3"/>
  <c r="L15999" i="3"/>
  <c r="L16000" i="3"/>
  <c r="L16001" i="3"/>
  <c r="L16002" i="3"/>
  <c r="L16003" i="3"/>
  <c r="L16004" i="3"/>
  <c r="L16005" i="3"/>
  <c r="L16006" i="3"/>
  <c r="L16007" i="3"/>
  <c r="L16008" i="3"/>
  <c r="L16009" i="3"/>
  <c r="L16010" i="3"/>
  <c r="L16011" i="3"/>
  <c r="L16012" i="3"/>
  <c r="L16013" i="3"/>
  <c r="L16014" i="3"/>
  <c r="L16015" i="3"/>
  <c r="L16016" i="3"/>
  <c r="L16017" i="3"/>
  <c r="L16018" i="3"/>
  <c r="L16019" i="3"/>
  <c r="L16020" i="3"/>
  <c r="L16021" i="3"/>
  <c r="L16022" i="3"/>
  <c r="L16023" i="3"/>
  <c r="L16024" i="3"/>
  <c r="L16025" i="3"/>
  <c r="L16026" i="3"/>
  <c r="L16027" i="3"/>
  <c r="L16028" i="3"/>
  <c r="L16029" i="3"/>
  <c r="L16030" i="3"/>
  <c r="L16031" i="3"/>
  <c r="L16032" i="3"/>
  <c r="L16033" i="3"/>
  <c r="L16034" i="3"/>
  <c r="L16035" i="3"/>
  <c r="L16036" i="3"/>
  <c r="L16037" i="3"/>
  <c r="L16038" i="3"/>
  <c r="L16039" i="3"/>
  <c r="L16040" i="3"/>
  <c r="L16041" i="3"/>
  <c r="L16042" i="3"/>
  <c r="L16043" i="3"/>
  <c r="L16044" i="3"/>
  <c r="L16045" i="3"/>
  <c r="L16046" i="3"/>
  <c r="L16047" i="3"/>
  <c r="L16048" i="3"/>
  <c r="L16049" i="3"/>
  <c r="L16050" i="3"/>
  <c r="L16051" i="3"/>
  <c r="L16052" i="3"/>
  <c r="L16053" i="3"/>
  <c r="L16054" i="3"/>
  <c r="L16055" i="3"/>
  <c r="L16056" i="3"/>
  <c r="L16057" i="3"/>
  <c r="L16058" i="3"/>
  <c r="L16059" i="3"/>
  <c r="L16060" i="3"/>
  <c r="L16061" i="3"/>
  <c r="L16062" i="3"/>
  <c r="L16063" i="3"/>
  <c r="L16064" i="3"/>
  <c r="L16065" i="3"/>
  <c r="L16066" i="3"/>
  <c r="L16067" i="3"/>
  <c r="L16068" i="3"/>
  <c r="L16069" i="3"/>
  <c r="L16070" i="3"/>
  <c r="L16071" i="3"/>
  <c r="L16072" i="3"/>
  <c r="L16073" i="3"/>
  <c r="L16074" i="3"/>
  <c r="L16075" i="3"/>
  <c r="L16076" i="3"/>
  <c r="L16077" i="3"/>
  <c r="L16078" i="3"/>
  <c r="L16079" i="3"/>
  <c r="L16080" i="3"/>
  <c r="L16081" i="3"/>
  <c r="L16082" i="3"/>
  <c r="L16083" i="3"/>
  <c r="L16084" i="3"/>
  <c r="L16085" i="3"/>
  <c r="L16086" i="3"/>
  <c r="L16087" i="3"/>
  <c r="L16088" i="3"/>
  <c r="L16089" i="3"/>
  <c r="L16090" i="3"/>
  <c r="L16091" i="3"/>
  <c r="L16092" i="3"/>
  <c r="L16093" i="3"/>
  <c r="L16094" i="3"/>
  <c r="L16095" i="3"/>
  <c r="L16096" i="3"/>
  <c r="L16097" i="3"/>
  <c r="L16098" i="3"/>
  <c r="L16099" i="3"/>
  <c r="L16100" i="3"/>
  <c r="L16101" i="3"/>
  <c r="L16102" i="3"/>
  <c r="L16103" i="3"/>
  <c r="L16104" i="3"/>
  <c r="L16105" i="3"/>
  <c r="L16106" i="3"/>
  <c r="L16107" i="3"/>
  <c r="L16108" i="3"/>
  <c r="L16109" i="3"/>
  <c r="L16110" i="3"/>
  <c r="L16111" i="3"/>
  <c r="L16112" i="3"/>
  <c r="L16113" i="3"/>
  <c r="L16114" i="3"/>
  <c r="L16115" i="3"/>
  <c r="L16116" i="3"/>
  <c r="L16117" i="3"/>
  <c r="L16118" i="3"/>
  <c r="L16119" i="3"/>
  <c r="L16120" i="3"/>
  <c r="L16121" i="3"/>
  <c r="L16122" i="3"/>
  <c r="L16123" i="3"/>
  <c r="L16124" i="3"/>
  <c r="L16125" i="3"/>
  <c r="L16126" i="3"/>
  <c r="L16127" i="3"/>
  <c r="L16128" i="3"/>
  <c r="L16129" i="3"/>
  <c r="L16130" i="3"/>
  <c r="L16131" i="3"/>
  <c r="L16132" i="3"/>
  <c r="L16133" i="3"/>
  <c r="L16134" i="3"/>
  <c r="L16135" i="3"/>
  <c r="L16136" i="3"/>
  <c r="L16137" i="3"/>
  <c r="L16138" i="3"/>
  <c r="L16139" i="3"/>
  <c r="L16140" i="3"/>
  <c r="L16141" i="3"/>
  <c r="L16142" i="3"/>
  <c r="L16143" i="3"/>
  <c r="L16144" i="3"/>
  <c r="L16145" i="3"/>
  <c r="L16146" i="3"/>
  <c r="L16147" i="3"/>
  <c r="L16148" i="3"/>
  <c r="L16149" i="3"/>
  <c r="L16150" i="3"/>
  <c r="L16151" i="3"/>
  <c r="L16152" i="3"/>
  <c r="L16153" i="3"/>
  <c r="L16154" i="3"/>
  <c r="L16155" i="3"/>
  <c r="L16156" i="3"/>
  <c r="L16157" i="3"/>
  <c r="L16158" i="3"/>
  <c r="L16159" i="3"/>
  <c r="L16160" i="3"/>
  <c r="L16161" i="3"/>
  <c r="L16162" i="3"/>
  <c r="L16163" i="3"/>
  <c r="L16164" i="3"/>
  <c r="L16165" i="3"/>
  <c r="L16166" i="3"/>
  <c r="L16167" i="3"/>
  <c r="L16168" i="3"/>
  <c r="L16169" i="3"/>
  <c r="L16170" i="3"/>
  <c r="L16171" i="3"/>
  <c r="L16172" i="3"/>
  <c r="L16173" i="3"/>
  <c r="L16174" i="3"/>
  <c r="L16175" i="3"/>
  <c r="L16176" i="3"/>
  <c r="L16177" i="3"/>
  <c r="L16178" i="3"/>
  <c r="L16179" i="3"/>
  <c r="L16180" i="3"/>
  <c r="L16181" i="3"/>
  <c r="L16182" i="3"/>
  <c r="L16183" i="3"/>
  <c r="L16184" i="3"/>
  <c r="L16185" i="3"/>
  <c r="L16186" i="3"/>
  <c r="L16187" i="3"/>
  <c r="L16188" i="3"/>
  <c r="L16189" i="3"/>
  <c r="L16190" i="3"/>
  <c r="L16191" i="3"/>
  <c r="L16192" i="3"/>
  <c r="L16193" i="3"/>
  <c r="L16194" i="3"/>
  <c r="L16195" i="3"/>
  <c r="L16196" i="3"/>
  <c r="L16197" i="3"/>
  <c r="L16198" i="3"/>
  <c r="L16199" i="3"/>
  <c r="L16200" i="3"/>
  <c r="L16201" i="3"/>
  <c r="L16202" i="3"/>
  <c r="L16203" i="3"/>
  <c r="L16204" i="3"/>
  <c r="L16205" i="3"/>
  <c r="L16206" i="3"/>
  <c r="L16207" i="3"/>
  <c r="L16208" i="3"/>
  <c r="L16209" i="3"/>
  <c r="L16210" i="3"/>
  <c r="L16211" i="3"/>
  <c r="L16212" i="3"/>
  <c r="L16213" i="3"/>
  <c r="L16214" i="3"/>
  <c r="L16215" i="3"/>
  <c r="L16216" i="3"/>
  <c r="L16217" i="3"/>
  <c r="L16218" i="3"/>
  <c r="L16219" i="3"/>
  <c r="L16220" i="3"/>
  <c r="L16221" i="3"/>
  <c r="L16222" i="3"/>
  <c r="L16223" i="3"/>
  <c r="L16224" i="3"/>
  <c r="L16225" i="3"/>
  <c r="L16226" i="3"/>
  <c r="L16227" i="3"/>
  <c r="L16228" i="3"/>
  <c r="L16229" i="3"/>
  <c r="L16230" i="3"/>
  <c r="L16231" i="3"/>
  <c r="L16232" i="3"/>
  <c r="L16233" i="3"/>
  <c r="L16234" i="3"/>
  <c r="L16235" i="3"/>
  <c r="L16236" i="3"/>
  <c r="L16237" i="3"/>
  <c r="L16238" i="3"/>
  <c r="L16239" i="3"/>
  <c r="L16240" i="3"/>
  <c r="L16241" i="3"/>
  <c r="L16242" i="3"/>
  <c r="L16243" i="3"/>
  <c r="L16244" i="3"/>
  <c r="L16245" i="3"/>
  <c r="L16246" i="3"/>
  <c r="L16247" i="3"/>
  <c r="L16248" i="3"/>
  <c r="L16249" i="3"/>
  <c r="L16250" i="3"/>
  <c r="L16251" i="3"/>
  <c r="L16252" i="3"/>
  <c r="L16253" i="3"/>
  <c r="L16254" i="3"/>
  <c r="L16255" i="3"/>
  <c r="L16256" i="3"/>
  <c r="L16257" i="3"/>
  <c r="L16258" i="3"/>
  <c r="L16259" i="3"/>
  <c r="L16260" i="3"/>
  <c r="L16261" i="3"/>
  <c r="L16262" i="3"/>
  <c r="L16263" i="3"/>
  <c r="L16264" i="3"/>
  <c r="L16265" i="3"/>
  <c r="L16266" i="3"/>
  <c r="L16267" i="3"/>
  <c r="L16268" i="3"/>
  <c r="L16269" i="3"/>
  <c r="L16270" i="3"/>
  <c r="L16271" i="3"/>
  <c r="L16272" i="3"/>
  <c r="L16273" i="3"/>
  <c r="L16274" i="3"/>
  <c r="L16275" i="3"/>
  <c r="L16276" i="3"/>
  <c r="L16277" i="3"/>
  <c r="L16278" i="3"/>
  <c r="L16279" i="3"/>
  <c r="L16280" i="3"/>
  <c r="L16281" i="3"/>
  <c r="L16282" i="3"/>
  <c r="L16283" i="3"/>
  <c r="L16284" i="3"/>
  <c r="L16285" i="3"/>
  <c r="L16286" i="3"/>
  <c r="L16287" i="3"/>
  <c r="L16288" i="3"/>
  <c r="L16289" i="3"/>
  <c r="L16290" i="3"/>
  <c r="L16291" i="3"/>
  <c r="L16292" i="3"/>
  <c r="L16293" i="3"/>
  <c r="L16294" i="3"/>
  <c r="L16295" i="3"/>
  <c r="L16296" i="3"/>
  <c r="L16297" i="3"/>
  <c r="L16298" i="3"/>
  <c r="L16299" i="3"/>
  <c r="L16300" i="3"/>
  <c r="L16301" i="3"/>
  <c r="L16302" i="3"/>
  <c r="L16303" i="3"/>
  <c r="L16304" i="3"/>
  <c r="L16305" i="3"/>
  <c r="L16306" i="3"/>
  <c r="L16307" i="3"/>
  <c r="L16308" i="3"/>
  <c r="L16309" i="3"/>
  <c r="L16310" i="3"/>
  <c r="L16311" i="3"/>
  <c r="L16312" i="3"/>
  <c r="L16313" i="3"/>
  <c r="L16314" i="3"/>
  <c r="L16315" i="3"/>
  <c r="L16316" i="3"/>
  <c r="L16317" i="3"/>
  <c r="L16318" i="3"/>
  <c r="L16319" i="3"/>
  <c r="L16320" i="3"/>
  <c r="L16321" i="3"/>
  <c r="L16322" i="3"/>
  <c r="L16323" i="3"/>
  <c r="L16324" i="3"/>
  <c r="L16325" i="3"/>
  <c r="L16326" i="3"/>
  <c r="L16327" i="3"/>
  <c r="L16328" i="3"/>
  <c r="L16329" i="3"/>
  <c r="L16330" i="3"/>
  <c r="L16331" i="3"/>
  <c r="L16332" i="3"/>
  <c r="L16333" i="3"/>
  <c r="L16334" i="3"/>
  <c r="L16335" i="3"/>
  <c r="L16336" i="3"/>
  <c r="L16337" i="3"/>
  <c r="L16338" i="3"/>
  <c r="L16339" i="3"/>
  <c r="L16340" i="3"/>
  <c r="L16341" i="3"/>
  <c r="L16342" i="3"/>
  <c r="L16343" i="3"/>
  <c r="L16344" i="3"/>
  <c r="L16345" i="3"/>
  <c r="L16346" i="3"/>
  <c r="L16347" i="3"/>
  <c r="L16348" i="3"/>
  <c r="L16349" i="3"/>
  <c r="L16350" i="3"/>
  <c r="L16351" i="3"/>
  <c r="L16352" i="3"/>
  <c r="L16353" i="3"/>
  <c r="L16354" i="3"/>
  <c r="L16355" i="3"/>
  <c r="L16356" i="3"/>
  <c r="L16357" i="3"/>
  <c r="L16358" i="3"/>
  <c r="L16359" i="3"/>
  <c r="L16360" i="3"/>
  <c r="L16361" i="3"/>
  <c r="L16362" i="3"/>
  <c r="L16363" i="3"/>
  <c r="L16364" i="3"/>
  <c r="L16365" i="3"/>
  <c r="L16366" i="3"/>
  <c r="L16367" i="3"/>
  <c r="L16368" i="3"/>
  <c r="L16369" i="3"/>
  <c r="L16370" i="3"/>
  <c r="L16371" i="3"/>
  <c r="L16372" i="3"/>
  <c r="L16373" i="3"/>
  <c r="L16374" i="3"/>
  <c r="L16375" i="3"/>
  <c r="L16376" i="3"/>
  <c r="L16377" i="3"/>
  <c r="L16378" i="3"/>
  <c r="L16379" i="3"/>
  <c r="L16380" i="3"/>
  <c r="L16381" i="3"/>
  <c r="L16382" i="3"/>
  <c r="L16383" i="3"/>
  <c r="L16384" i="3"/>
  <c r="L16385" i="3"/>
  <c r="L16386" i="3"/>
  <c r="L16387" i="3"/>
  <c r="L16388" i="3"/>
  <c r="L16389" i="3"/>
  <c r="L16390" i="3"/>
  <c r="L16391" i="3"/>
  <c r="L16392" i="3"/>
  <c r="L16393" i="3"/>
  <c r="L16394" i="3"/>
  <c r="L16395" i="3"/>
  <c r="L16396" i="3"/>
  <c r="L16397" i="3"/>
  <c r="L16398" i="3"/>
  <c r="L16399" i="3"/>
  <c r="L16400" i="3"/>
  <c r="L16401" i="3"/>
  <c r="L16402" i="3"/>
  <c r="L16403" i="3"/>
  <c r="L16404" i="3"/>
  <c r="L16405" i="3"/>
  <c r="L16406" i="3"/>
  <c r="L16407" i="3"/>
  <c r="L16408" i="3"/>
  <c r="L16409" i="3"/>
  <c r="L16410" i="3"/>
  <c r="L16411" i="3"/>
  <c r="L16412" i="3"/>
  <c r="L16413" i="3"/>
  <c r="L16414" i="3"/>
  <c r="L16415" i="3"/>
  <c r="L16416" i="3"/>
  <c r="L16417" i="3"/>
  <c r="L16418" i="3"/>
  <c r="L16419" i="3"/>
  <c r="L16420" i="3"/>
  <c r="L16421" i="3"/>
  <c r="L16422" i="3"/>
  <c r="L16423" i="3"/>
  <c r="L16424" i="3"/>
  <c r="L16425" i="3"/>
  <c r="L16426" i="3"/>
  <c r="L16427" i="3"/>
  <c r="L16428" i="3"/>
  <c r="L16429" i="3"/>
  <c r="L16430" i="3"/>
  <c r="L16431" i="3"/>
  <c r="L16432" i="3"/>
  <c r="L16433" i="3"/>
  <c r="L16434" i="3"/>
  <c r="L16435" i="3"/>
  <c r="L16436" i="3"/>
  <c r="L16437" i="3"/>
  <c r="L16438" i="3"/>
  <c r="L16439" i="3"/>
  <c r="L16440" i="3"/>
  <c r="L16441" i="3"/>
  <c r="L16442" i="3"/>
  <c r="L16443" i="3"/>
  <c r="L16444" i="3"/>
  <c r="L16445" i="3"/>
  <c r="L16446" i="3"/>
  <c r="L16447" i="3"/>
  <c r="L16448" i="3"/>
  <c r="L16449" i="3"/>
  <c r="L16450" i="3"/>
  <c r="L16451" i="3"/>
  <c r="L16452" i="3"/>
  <c r="L16453" i="3"/>
  <c r="L16454" i="3"/>
  <c r="L16455" i="3"/>
  <c r="L16456" i="3"/>
  <c r="L16457" i="3"/>
  <c r="L16458" i="3"/>
  <c r="L16459" i="3"/>
  <c r="L16460" i="3"/>
  <c r="L16461" i="3"/>
  <c r="L16462" i="3"/>
  <c r="L16463" i="3"/>
  <c r="L16464" i="3"/>
  <c r="L16465" i="3"/>
  <c r="L16466" i="3"/>
  <c r="L16467" i="3"/>
  <c r="L16468" i="3"/>
  <c r="L16469" i="3"/>
  <c r="L16470" i="3"/>
  <c r="L16471" i="3"/>
  <c r="L16472" i="3"/>
  <c r="L16473" i="3"/>
  <c r="L16474" i="3"/>
  <c r="L16475" i="3"/>
  <c r="L16476" i="3"/>
  <c r="L16477" i="3"/>
  <c r="L16478" i="3"/>
  <c r="L16479" i="3"/>
  <c r="L16480" i="3"/>
  <c r="L16481" i="3"/>
  <c r="L16482" i="3"/>
  <c r="L16483" i="3"/>
  <c r="L16484" i="3"/>
  <c r="L16485" i="3"/>
  <c r="L16486" i="3"/>
  <c r="L16487" i="3"/>
  <c r="L16488" i="3"/>
  <c r="L16489" i="3"/>
  <c r="L16490" i="3"/>
  <c r="L16491" i="3"/>
  <c r="L16492" i="3"/>
  <c r="L16493" i="3"/>
  <c r="L16494" i="3"/>
  <c r="L16495" i="3"/>
  <c r="L16496" i="3"/>
  <c r="L16497" i="3"/>
  <c r="L16498" i="3"/>
  <c r="L16499" i="3"/>
  <c r="L16500" i="3"/>
  <c r="L16501" i="3"/>
  <c r="L16502" i="3"/>
  <c r="L16503" i="3"/>
  <c r="L16504" i="3"/>
  <c r="L16505" i="3"/>
  <c r="L16506" i="3"/>
  <c r="L16507" i="3"/>
  <c r="L16508" i="3"/>
  <c r="L16509" i="3"/>
  <c r="L16510" i="3"/>
  <c r="L16511" i="3"/>
  <c r="L16512" i="3"/>
  <c r="L16513" i="3"/>
  <c r="L16514" i="3"/>
  <c r="L16515" i="3"/>
  <c r="L16516" i="3"/>
  <c r="L16517" i="3"/>
  <c r="L16518" i="3"/>
  <c r="L16519" i="3"/>
  <c r="L16520" i="3"/>
  <c r="L16521" i="3"/>
  <c r="L16522" i="3"/>
  <c r="L16523" i="3"/>
  <c r="L16524" i="3"/>
  <c r="L16525" i="3"/>
  <c r="L16526" i="3"/>
  <c r="L16527" i="3"/>
  <c r="L16528" i="3"/>
  <c r="L16529" i="3"/>
  <c r="L16530" i="3"/>
  <c r="L16531" i="3"/>
  <c r="L16532" i="3"/>
  <c r="L16533" i="3"/>
  <c r="L16534" i="3"/>
  <c r="L16535" i="3"/>
  <c r="L16536" i="3"/>
  <c r="L16537" i="3"/>
  <c r="L16538" i="3"/>
  <c r="L16539" i="3"/>
  <c r="L16540" i="3"/>
  <c r="L16541" i="3"/>
  <c r="L16542" i="3"/>
  <c r="L16543" i="3"/>
  <c r="L16544" i="3"/>
  <c r="L16545" i="3"/>
  <c r="L16546" i="3"/>
  <c r="L16547" i="3"/>
  <c r="L16548" i="3"/>
  <c r="L16549" i="3"/>
  <c r="L16550" i="3"/>
  <c r="L16551" i="3"/>
  <c r="L16552" i="3"/>
  <c r="L16553" i="3"/>
  <c r="L16554" i="3"/>
  <c r="L16555" i="3"/>
  <c r="L16556" i="3"/>
  <c r="L16557" i="3"/>
  <c r="L16558" i="3"/>
  <c r="L16559" i="3"/>
  <c r="L16560" i="3"/>
  <c r="L16561" i="3"/>
  <c r="L16562" i="3"/>
  <c r="L16563" i="3"/>
  <c r="L16564" i="3"/>
  <c r="L16565" i="3"/>
  <c r="L16566" i="3"/>
  <c r="L16567" i="3"/>
  <c r="L16568" i="3"/>
  <c r="L16569" i="3"/>
  <c r="L16570" i="3"/>
  <c r="L16571" i="3"/>
  <c r="L16572" i="3"/>
  <c r="L16573" i="3"/>
  <c r="L16574" i="3"/>
  <c r="L16575" i="3"/>
  <c r="L16576" i="3"/>
  <c r="L16577" i="3"/>
  <c r="L16578" i="3"/>
  <c r="L16579" i="3"/>
  <c r="L16580" i="3"/>
  <c r="L16581" i="3"/>
  <c r="L16582" i="3"/>
  <c r="L16583" i="3"/>
  <c r="L16584" i="3"/>
  <c r="L16585" i="3"/>
  <c r="L16586" i="3"/>
  <c r="L16587" i="3"/>
  <c r="L16588" i="3"/>
  <c r="L16589" i="3"/>
  <c r="L16590" i="3"/>
  <c r="L16591" i="3"/>
  <c r="L16592" i="3"/>
  <c r="L16593" i="3"/>
  <c r="L16594" i="3"/>
  <c r="L16595" i="3"/>
  <c r="L16596" i="3"/>
  <c r="L16597" i="3"/>
  <c r="L16598" i="3"/>
  <c r="L16599" i="3"/>
  <c r="L16600" i="3"/>
  <c r="L16601" i="3"/>
  <c r="L16602" i="3"/>
  <c r="L16603" i="3"/>
  <c r="L16604" i="3"/>
  <c r="L16605" i="3"/>
  <c r="L16606" i="3"/>
  <c r="L16607" i="3"/>
  <c r="L16608" i="3"/>
  <c r="L16609" i="3"/>
  <c r="L16610" i="3"/>
  <c r="L16611" i="3"/>
  <c r="L16612" i="3"/>
  <c r="L16613" i="3"/>
  <c r="L16614" i="3"/>
  <c r="L16615" i="3"/>
  <c r="L16616" i="3"/>
  <c r="L16617" i="3"/>
  <c r="L16618" i="3"/>
  <c r="L16619" i="3"/>
  <c r="L16620" i="3"/>
  <c r="L16621" i="3"/>
  <c r="L16622" i="3"/>
  <c r="L16623" i="3"/>
  <c r="L16624" i="3"/>
  <c r="L16625" i="3"/>
  <c r="L16626" i="3"/>
  <c r="L16627" i="3"/>
  <c r="L16628" i="3"/>
  <c r="L16629" i="3"/>
  <c r="L16630" i="3"/>
  <c r="L16631" i="3"/>
  <c r="L16632" i="3"/>
  <c r="L16633" i="3"/>
  <c r="L16634" i="3"/>
  <c r="L16635" i="3"/>
  <c r="L16636" i="3"/>
  <c r="L16637" i="3"/>
  <c r="L16638" i="3"/>
  <c r="L16639" i="3"/>
  <c r="L16640" i="3"/>
  <c r="L16641" i="3"/>
  <c r="L16642" i="3"/>
  <c r="L16643" i="3"/>
  <c r="L16644" i="3"/>
  <c r="L16645" i="3"/>
  <c r="L16646" i="3"/>
  <c r="L16647" i="3"/>
  <c r="L16648" i="3"/>
  <c r="L16649" i="3"/>
  <c r="L16650" i="3"/>
  <c r="L16651" i="3"/>
  <c r="L16652" i="3"/>
  <c r="L16653" i="3"/>
  <c r="L16654" i="3"/>
  <c r="L16655" i="3"/>
  <c r="L16656" i="3"/>
  <c r="L16657" i="3"/>
  <c r="L16658" i="3"/>
  <c r="L16659" i="3"/>
  <c r="L16660" i="3"/>
  <c r="L16661" i="3"/>
  <c r="L16662" i="3"/>
  <c r="L16663" i="3"/>
  <c r="L16664" i="3"/>
  <c r="L16665" i="3"/>
  <c r="L16666" i="3"/>
  <c r="L16667" i="3"/>
  <c r="L16668" i="3"/>
  <c r="L16669" i="3"/>
  <c r="L16670" i="3"/>
  <c r="L16671" i="3"/>
  <c r="L16672" i="3"/>
  <c r="L16673" i="3"/>
  <c r="L16674" i="3"/>
  <c r="L16675" i="3"/>
  <c r="L16676" i="3"/>
  <c r="L16677" i="3"/>
  <c r="L16678" i="3"/>
  <c r="L16679" i="3"/>
  <c r="L16680" i="3"/>
  <c r="L16681" i="3"/>
  <c r="L16682" i="3"/>
  <c r="L16683" i="3"/>
  <c r="L16684" i="3"/>
  <c r="L16685" i="3"/>
  <c r="L16686" i="3"/>
  <c r="L16687" i="3"/>
  <c r="L16688" i="3"/>
  <c r="L16689" i="3"/>
  <c r="L16690" i="3"/>
  <c r="L16691" i="3"/>
  <c r="L16692" i="3"/>
  <c r="L16693" i="3"/>
  <c r="L16694" i="3"/>
  <c r="L16695" i="3"/>
  <c r="L16696" i="3"/>
  <c r="L16697" i="3"/>
  <c r="L16698" i="3"/>
  <c r="L16699" i="3"/>
  <c r="L16700" i="3"/>
  <c r="L16701" i="3"/>
  <c r="L16702" i="3"/>
  <c r="L16703" i="3"/>
  <c r="L16704" i="3"/>
  <c r="L16705" i="3"/>
  <c r="L16706" i="3"/>
  <c r="L16707" i="3"/>
  <c r="L16708" i="3"/>
  <c r="L16709" i="3"/>
  <c r="L16710" i="3"/>
  <c r="L16711" i="3"/>
  <c r="L16712" i="3"/>
  <c r="L16713" i="3"/>
  <c r="L16714" i="3"/>
  <c r="L16715" i="3"/>
  <c r="L16716" i="3"/>
  <c r="L16717" i="3"/>
  <c r="L16718" i="3"/>
  <c r="L16719" i="3"/>
  <c r="L16720" i="3"/>
  <c r="L16721" i="3"/>
  <c r="L16722" i="3"/>
  <c r="L16723" i="3"/>
  <c r="L16724" i="3"/>
  <c r="L16725" i="3"/>
  <c r="L16726" i="3"/>
  <c r="L16727" i="3"/>
  <c r="L16728" i="3"/>
  <c r="L16729" i="3"/>
  <c r="L16730" i="3"/>
  <c r="L16731" i="3"/>
  <c r="L16732" i="3"/>
  <c r="L16733" i="3"/>
  <c r="L16734" i="3"/>
  <c r="L16735" i="3"/>
  <c r="L16736" i="3"/>
  <c r="L16737" i="3"/>
  <c r="L16738" i="3"/>
  <c r="L16739" i="3"/>
  <c r="L16740" i="3"/>
  <c r="L16741" i="3"/>
  <c r="L16742" i="3"/>
  <c r="L16743" i="3"/>
  <c r="L16744" i="3"/>
  <c r="L16745" i="3"/>
  <c r="L16746" i="3"/>
  <c r="L16747" i="3"/>
  <c r="L16748" i="3"/>
  <c r="L16749" i="3"/>
  <c r="L16750" i="3"/>
  <c r="L16751" i="3"/>
  <c r="L16752" i="3"/>
  <c r="L16753" i="3"/>
  <c r="L16754" i="3"/>
  <c r="L16755" i="3"/>
  <c r="L16756" i="3"/>
  <c r="L16757" i="3"/>
  <c r="L16758" i="3"/>
  <c r="L16759" i="3"/>
  <c r="L16760" i="3"/>
  <c r="L16761" i="3"/>
  <c r="L16762" i="3"/>
  <c r="L16763" i="3"/>
  <c r="L16764" i="3"/>
  <c r="L16765" i="3"/>
  <c r="L16766" i="3"/>
  <c r="L16767" i="3"/>
  <c r="L16768" i="3"/>
  <c r="L16769" i="3"/>
  <c r="L16770" i="3"/>
  <c r="L16771" i="3"/>
  <c r="L16772" i="3"/>
  <c r="L16773" i="3"/>
  <c r="L16774" i="3"/>
  <c r="L16775" i="3"/>
  <c r="L16776" i="3"/>
  <c r="L16777" i="3"/>
  <c r="L16778" i="3"/>
  <c r="L16779" i="3"/>
  <c r="L16780" i="3"/>
  <c r="L16781" i="3"/>
  <c r="L16782" i="3"/>
  <c r="L16783" i="3"/>
  <c r="L16784" i="3"/>
  <c r="L16785" i="3"/>
  <c r="L16786" i="3"/>
  <c r="L16787" i="3"/>
  <c r="L16788" i="3"/>
  <c r="L16789" i="3"/>
  <c r="L16790" i="3"/>
  <c r="L16791" i="3"/>
  <c r="L16792" i="3"/>
  <c r="L16793" i="3"/>
  <c r="L16794" i="3"/>
  <c r="L16795" i="3"/>
  <c r="L16796" i="3"/>
  <c r="L16797" i="3"/>
  <c r="L16798" i="3"/>
  <c r="L16799" i="3"/>
  <c r="L16800" i="3"/>
  <c r="L16801" i="3"/>
  <c r="L16802" i="3"/>
  <c r="L16803" i="3"/>
  <c r="L16804" i="3"/>
  <c r="L16805" i="3"/>
  <c r="L16806" i="3"/>
  <c r="L16807" i="3"/>
  <c r="L16808" i="3"/>
  <c r="L16809" i="3"/>
  <c r="L16810" i="3"/>
  <c r="L16811" i="3"/>
  <c r="L16812" i="3"/>
  <c r="L16813" i="3"/>
  <c r="L16814" i="3"/>
  <c r="L16815" i="3"/>
  <c r="L16816" i="3"/>
  <c r="L16817" i="3"/>
  <c r="L16818" i="3"/>
  <c r="L16819" i="3"/>
  <c r="L16820" i="3"/>
  <c r="L16821" i="3"/>
  <c r="L16822" i="3"/>
  <c r="L16823" i="3"/>
  <c r="L16824" i="3"/>
  <c r="L16825" i="3"/>
  <c r="L16826" i="3"/>
  <c r="L16827" i="3"/>
  <c r="L16828" i="3"/>
  <c r="L16829" i="3"/>
  <c r="L16830" i="3"/>
  <c r="L16831" i="3"/>
  <c r="L16832" i="3"/>
  <c r="L16833" i="3"/>
  <c r="L16834" i="3"/>
  <c r="L16835" i="3"/>
  <c r="L16836" i="3"/>
  <c r="L16837" i="3"/>
  <c r="L16838" i="3"/>
  <c r="L16839" i="3"/>
  <c r="L16840" i="3"/>
  <c r="L16841" i="3"/>
  <c r="L16842" i="3"/>
  <c r="L16843" i="3"/>
  <c r="L16844" i="3"/>
  <c r="L16845" i="3"/>
  <c r="L16846" i="3"/>
  <c r="L16847" i="3"/>
  <c r="L16848" i="3"/>
  <c r="L16849" i="3"/>
  <c r="L16850" i="3"/>
  <c r="L16851" i="3"/>
  <c r="L16852" i="3"/>
  <c r="L16853" i="3"/>
  <c r="L16854" i="3"/>
  <c r="L16855" i="3"/>
  <c r="L16856" i="3"/>
  <c r="L16857" i="3"/>
  <c r="L16858" i="3"/>
  <c r="L16859" i="3"/>
  <c r="L16860" i="3"/>
  <c r="L16861" i="3"/>
  <c r="L16862" i="3"/>
  <c r="L16863" i="3"/>
  <c r="L16864" i="3"/>
  <c r="L16865" i="3"/>
  <c r="L16866" i="3"/>
  <c r="L16867" i="3"/>
  <c r="L16868" i="3"/>
  <c r="L16869" i="3"/>
  <c r="L16870" i="3"/>
  <c r="L16871" i="3"/>
  <c r="L16872" i="3"/>
  <c r="L16873" i="3"/>
  <c r="L16874" i="3"/>
  <c r="L16875" i="3"/>
  <c r="L16876" i="3"/>
  <c r="L16877" i="3"/>
  <c r="L16878" i="3"/>
  <c r="L16879" i="3"/>
  <c r="L16880" i="3"/>
  <c r="L16881" i="3"/>
  <c r="L16882" i="3"/>
  <c r="L16883" i="3"/>
  <c r="L16884" i="3"/>
  <c r="L16885" i="3"/>
  <c r="L16886" i="3"/>
  <c r="L16887" i="3"/>
  <c r="L16888" i="3"/>
  <c r="L16889" i="3"/>
  <c r="L16890" i="3"/>
  <c r="L16891" i="3"/>
  <c r="L16892" i="3"/>
  <c r="L16893" i="3"/>
  <c r="L16894" i="3"/>
  <c r="L16895" i="3"/>
  <c r="L16896" i="3"/>
  <c r="L16897" i="3"/>
  <c r="L16898" i="3"/>
  <c r="L16899" i="3"/>
  <c r="L16900" i="3"/>
  <c r="L16901" i="3"/>
  <c r="L16902" i="3"/>
  <c r="L16903" i="3"/>
  <c r="L16904" i="3"/>
  <c r="L16905" i="3"/>
  <c r="L16906" i="3"/>
  <c r="L16907" i="3"/>
  <c r="L16908" i="3"/>
  <c r="L16909" i="3"/>
  <c r="L16910" i="3"/>
  <c r="L16911" i="3"/>
  <c r="L16912" i="3"/>
  <c r="L16913" i="3"/>
  <c r="L16914" i="3"/>
  <c r="L16915" i="3"/>
  <c r="L16916" i="3"/>
  <c r="L16917" i="3"/>
  <c r="L16918" i="3"/>
  <c r="L16919" i="3"/>
  <c r="L16920" i="3"/>
  <c r="L16921" i="3"/>
  <c r="L16922" i="3"/>
  <c r="L16923" i="3"/>
  <c r="L16924" i="3"/>
  <c r="L16925" i="3"/>
  <c r="L16926" i="3"/>
  <c r="L16927" i="3"/>
  <c r="L16928" i="3"/>
  <c r="L16929" i="3"/>
  <c r="L16930" i="3"/>
  <c r="L16931" i="3"/>
  <c r="L16932" i="3"/>
  <c r="L16933" i="3"/>
  <c r="L16934" i="3"/>
  <c r="L16935" i="3"/>
  <c r="L16936" i="3"/>
  <c r="L16937" i="3"/>
  <c r="L16938" i="3"/>
  <c r="L16939" i="3"/>
  <c r="L16940" i="3"/>
  <c r="L16941" i="3"/>
  <c r="L16942" i="3"/>
  <c r="L16943" i="3"/>
  <c r="L16944" i="3"/>
  <c r="L16945" i="3"/>
  <c r="L16946" i="3"/>
  <c r="L16947" i="3"/>
  <c r="L16948" i="3"/>
  <c r="L16949" i="3"/>
  <c r="L16950" i="3"/>
  <c r="L16951" i="3"/>
  <c r="L16952" i="3"/>
  <c r="L16953" i="3"/>
  <c r="L16954" i="3"/>
  <c r="L16955" i="3"/>
  <c r="L16956" i="3"/>
  <c r="L16957" i="3"/>
  <c r="L16958" i="3"/>
  <c r="L16959" i="3"/>
  <c r="L16960" i="3"/>
  <c r="L16961" i="3"/>
  <c r="L16962" i="3"/>
  <c r="L16963" i="3"/>
  <c r="L16964" i="3"/>
  <c r="L16965" i="3"/>
  <c r="L16966" i="3"/>
  <c r="L16967" i="3"/>
  <c r="L16968" i="3"/>
  <c r="L16969" i="3"/>
  <c r="L16970" i="3"/>
  <c r="L16971" i="3"/>
  <c r="L16972" i="3"/>
  <c r="L16973" i="3"/>
  <c r="L16974" i="3"/>
  <c r="L16975" i="3"/>
  <c r="L16976" i="3"/>
  <c r="L16977" i="3"/>
  <c r="L16978" i="3"/>
  <c r="L16979" i="3"/>
  <c r="L16980" i="3"/>
  <c r="L16981" i="3"/>
  <c r="L16982" i="3"/>
  <c r="L16983" i="3"/>
  <c r="L16984" i="3"/>
  <c r="L16985" i="3"/>
  <c r="L16986" i="3"/>
  <c r="L16987" i="3"/>
  <c r="L16988" i="3"/>
  <c r="L16989" i="3"/>
  <c r="L16990" i="3"/>
  <c r="L16991" i="3"/>
  <c r="L16992" i="3"/>
  <c r="L16993" i="3"/>
  <c r="L16994" i="3"/>
  <c r="L16995" i="3"/>
  <c r="L16996" i="3"/>
  <c r="L16997" i="3"/>
  <c r="L16998" i="3"/>
  <c r="L16999" i="3"/>
  <c r="L17000" i="3"/>
  <c r="L17001" i="3"/>
  <c r="L17002" i="3"/>
  <c r="L17003" i="3"/>
  <c r="L17004" i="3"/>
  <c r="L17005" i="3"/>
  <c r="L17006" i="3"/>
  <c r="L17007" i="3"/>
  <c r="L17008" i="3"/>
  <c r="L17009" i="3"/>
  <c r="L17010" i="3"/>
  <c r="L17011" i="3"/>
  <c r="L17012" i="3"/>
  <c r="L17013" i="3"/>
  <c r="L17014" i="3"/>
  <c r="L17015" i="3"/>
  <c r="L17016" i="3"/>
  <c r="L17017" i="3"/>
  <c r="L17018" i="3"/>
  <c r="L17019" i="3"/>
  <c r="L17020" i="3"/>
  <c r="L17021" i="3"/>
  <c r="L17022" i="3"/>
  <c r="L17023" i="3"/>
  <c r="L17024" i="3"/>
  <c r="L17025" i="3"/>
  <c r="L17026" i="3"/>
  <c r="L17027" i="3"/>
  <c r="L17028" i="3"/>
  <c r="L17029" i="3"/>
  <c r="L17030" i="3"/>
  <c r="L17031" i="3"/>
  <c r="L17032" i="3"/>
  <c r="L17033" i="3"/>
  <c r="L17034" i="3"/>
  <c r="L17035" i="3"/>
  <c r="L17036" i="3"/>
  <c r="L17037" i="3"/>
  <c r="L17038" i="3"/>
  <c r="L17039" i="3"/>
  <c r="L17040" i="3"/>
  <c r="L17041" i="3"/>
  <c r="L17042" i="3"/>
  <c r="L17043" i="3"/>
  <c r="L17044" i="3"/>
  <c r="L17045" i="3"/>
  <c r="L17046" i="3"/>
  <c r="L17047" i="3"/>
  <c r="L17048" i="3"/>
  <c r="L17049" i="3"/>
  <c r="L17050" i="3"/>
  <c r="L17051" i="3"/>
  <c r="L17052" i="3"/>
  <c r="L17053" i="3"/>
  <c r="L17054" i="3"/>
  <c r="L17055" i="3"/>
  <c r="L17056" i="3"/>
  <c r="L17057" i="3"/>
  <c r="L17058" i="3"/>
  <c r="L17059" i="3"/>
  <c r="L17060" i="3"/>
  <c r="L17061" i="3"/>
  <c r="L17062" i="3"/>
  <c r="L17063" i="3"/>
  <c r="L17064" i="3"/>
  <c r="L17065" i="3"/>
  <c r="L17066" i="3"/>
  <c r="L17067" i="3"/>
  <c r="L17068" i="3"/>
  <c r="L17069" i="3"/>
  <c r="L17070" i="3"/>
  <c r="L17071" i="3"/>
  <c r="L17072" i="3"/>
  <c r="L17073" i="3"/>
  <c r="L17074" i="3"/>
  <c r="L17075" i="3"/>
  <c r="L17076" i="3"/>
  <c r="L17077" i="3"/>
  <c r="L17078" i="3"/>
  <c r="L17079" i="3"/>
  <c r="L17080" i="3"/>
  <c r="L17081" i="3"/>
  <c r="L17082" i="3"/>
  <c r="L17083" i="3"/>
  <c r="L17084" i="3"/>
  <c r="L17085" i="3"/>
  <c r="L17086" i="3"/>
  <c r="L17087" i="3"/>
  <c r="L17088" i="3"/>
  <c r="L17089" i="3"/>
  <c r="L17090" i="3"/>
  <c r="L17091" i="3"/>
  <c r="L17092" i="3"/>
  <c r="L17093" i="3"/>
  <c r="L17094" i="3"/>
  <c r="L17095" i="3"/>
  <c r="L17096" i="3"/>
  <c r="L17097" i="3"/>
  <c r="L17098" i="3"/>
  <c r="L17099" i="3"/>
  <c r="L17100" i="3"/>
  <c r="L17101" i="3"/>
  <c r="L17102" i="3"/>
  <c r="L17103" i="3"/>
  <c r="L17104" i="3"/>
  <c r="L17105" i="3"/>
  <c r="L17106" i="3"/>
  <c r="L17107" i="3"/>
  <c r="L17108" i="3"/>
  <c r="L17109" i="3"/>
  <c r="L17110" i="3"/>
  <c r="L17111" i="3"/>
  <c r="L17112" i="3"/>
  <c r="L17113" i="3"/>
  <c r="L17114" i="3"/>
  <c r="L17115" i="3"/>
  <c r="L17116" i="3"/>
  <c r="L17117" i="3"/>
  <c r="L17118" i="3"/>
  <c r="L17119" i="3"/>
  <c r="L17120" i="3"/>
  <c r="L17121" i="3"/>
  <c r="L17122" i="3"/>
  <c r="L17123" i="3"/>
  <c r="L17124" i="3"/>
  <c r="L17125" i="3"/>
  <c r="L17126" i="3"/>
  <c r="L17127" i="3"/>
  <c r="L17128" i="3"/>
  <c r="L17129" i="3"/>
  <c r="L17130" i="3"/>
  <c r="L17131" i="3"/>
  <c r="L17132" i="3"/>
  <c r="L17133" i="3"/>
  <c r="L17134" i="3"/>
  <c r="L17135" i="3"/>
  <c r="L17136" i="3"/>
  <c r="L17137" i="3"/>
  <c r="L17138" i="3"/>
  <c r="L17139" i="3"/>
  <c r="L17140" i="3"/>
  <c r="L17141" i="3"/>
  <c r="L17142" i="3"/>
  <c r="L17143" i="3"/>
  <c r="L17144" i="3"/>
  <c r="L17145" i="3"/>
  <c r="L17146" i="3"/>
  <c r="L17147" i="3"/>
  <c r="L17148" i="3"/>
  <c r="L17149" i="3"/>
  <c r="L17150" i="3"/>
  <c r="L17151" i="3"/>
  <c r="L17152" i="3"/>
  <c r="L17153" i="3"/>
  <c r="L17154" i="3"/>
  <c r="L17155" i="3"/>
  <c r="L17156" i="3"/>
  <c r="L17157" i="3"/>
  <c r="L17158" i="3"/>
  <c r="L17159" i="3"/>
  <c r="L17160" i="3"/>
  <c r="L17161" i="3"/>
  <c r="L17162" i="3"/>
  <c r="L17163" i="3"/>
  <c r="L17164" i="3"/>
  <c r="L17165" i="3"/>
  <c r="L17166" i="3"/>
  <c r="L17167" i="3"/>
  <c r="L17168" i="3"/>
  <c r="L17169" i="3"/>
  <c r="L17170" i="3"/>
  <c r="L17171" i="3"/>
  <c r="L17172" i="3"/>
  <c r="L17173" i="3"/>
  <c r="L17174" i="3"/>
  <c r="L17175" i="3"/>
  <c r="L17176" i="3"/>
  <c r="L17177" i="3"/>
  <c r="L17178" i="3"/>
  <c r="L17179" i="3"/>
  <c r="L17180" i="3"/>
  <c r="L17181" i="3"/>
  <c r="L17182" i="3"/>
  <c r="L17183" i="3"/>
  <c r="L17184" i="3"/>
  <c r="L17185" i="3"/>
  <c r="L17186" i="3"/>
  <c r="L17187" i="3"/>
  <c r="L17188" i="3"/>
  <c r="L17189" i="3"/>
  <c r="L17190" i="3"/>
  <c r="L17191" i="3"/>
  <c r="L17192" i="3"/>
  <c r="L17193" i="3"/>
  <c r="L17194" i="3"/>
  <c r="L17195" i="3"/>
  <c r="L17196" i="3"/>
  <c r="L17197" i="3"/>
  <c r="L17198" i="3"/>
  <c r="L17199" i="3"/>
  <c r="L17200" i="3"/>
  <c r="L17201" i="3"/>
  <c r="L17202" i="3"/>
  <c r="L17203" i="3"/>
  <c r="L17204" i="3"/>
  <c r="L17205" i="3"/>
  <c r="L17206" i="3"/>
  <c r="L17207" i="3"/>
  <c r="L17208" i="3"/>
  <c r="L17209" i="3"/>
  <c r="L17210" i="3"/>
  <c r="L17211" i="3"/>
  <c r="L17212" i="3"/>
  <c r="L17213" i="3"/>
  <c r="L17214" i="3"/>
  <c r="L17215" i="3"/>
  <c r="L17216" i="3"/>
  <c r="L17217" i="3"/>
  <c r="L17218" i="3"/>
  <c r="L17219" i="3"/>
  <c r="L17220" i="3"/>
  <c r="L17221" i="3"/>
  <c r="L17222" i="3"/>
  <c r="L17223" i="3"/>
  <c r="L17224" i="3"/>
  <c r="L17225" i="3"/>
  <c r="L17226" i="3"/>
  <c r="L17227" i="3"/>
  <c r="L17228" i="3"/>
  <c r="L17229" i="3"/>
  <c r="L17230" i="3"/>
  <c r="L17231" i="3"/>
  <c r="L17232" i="3"/>
  <c r="L17233" i="3"/>
  <c r="L17234" i="3"/>
  <c r="L17235" i="3"/>
  <c r="L17236" i="3"/>
  <c r="L17237" i="3"/>
  <c r="L17238" i="3"/>
  <c r="L17239" i="3"/>
  <c r="L17240" i="3"/>
  <c r="L17241" i="3"/>
  <c r="L17242" i="3"/>
  <c r="L17243" i="3"/>
  <c r="L17244" i="3"/>
  <c r="L17245" i="3"/>
  <c r="L17246" i="3"/>
  <c r="L17247" i="3"/>
  <c r="L17248" i="3"/>
  <c r="L17249" i="3"/>
  <c r="L17250" i="3"/>
  <c r="L17251" i="3"/>
  <c r="L17252" i="3"/>
  <c r="L17253" i="3"/>
  <c r="L17254" i="3"/>
  <c r="L17255" i="3"/>
  <c r="L17256" i="3"/>
  <c r="L17257" i="3"/>
  <c r="L17258" i="3"/>
  <c r="L17259" i="3"/>
  <c r="L17260" i="3"/>
  <c r="L17261" i="3"/>
  <c r="L17262" i="3"/>
  <c r="L17263" i="3"/>
  <c r="L17264" i="3"/>
  <c r="L17265" i="3"/>
  <c r="L17266" i="3"/>
  <c r="L17267" i="3"/>
  <c r="L17268" i="3"/>
  <c r="L17269" i="3"/>
  <c r="L17270" i="3"/>
  <c r="L17271" i="3"/>
  <c r="L17272" i="3"/>
  <c r="L17273" i="3"/>
  <c r="L17274" i="3"/>
  <c r="L17275" i="3"/>
  <c r="L17276" i="3"/>
  <c r="L17277" i="3"/>
  <c r="L17278" i="3"/>
  <c r="L17279" i="3"/>
  <c r="L17280" i="3"/>
  <c r="L17281" i="3"/>
  <c r="L17282" i="3"/>
  <c r="L17283" i="3"/>
  <c r="L17284" i="3"/>
  <c r="L17285" i="3"/>
  <c r="L17286" i="3"/>
  <c r="L17287" i="3"/>
  <c r="L17288" i="3"/>
  <c r="L17289" i="3"/>
  <c r="L17290" i="3"/>
  <c r="L17291" i="3"/>
  <c r="L17292" i="3"/>
  <c r="L17293" i="3"/>
  <c r="L17294" i="3"/>
  <c r="L17295" i="3"/>
  <c r="L17296" i="3"/>
  <c r="L17297" i="3"/>
  <c r="L17298" i="3"/>
  <c r="L17299" i="3"/>
  <c r="L17300" i="3"/>
  <c r="L17301" i="3"/>
  <c r="L17302" i="3"/>
  <c r="L17303" i="3"/>
  <c r="L17304" i="3"/>
  <c r="L17305" i="3"/>
  <c r="L17306" i="3"/>
  <c r="L17307" i="3"/>
  <c r="L17308" i="3"/>
  <c r="L17309" i="3"/>
  <c r="L17310" i="3"/>
  <c r="L17311" i="3"/>
  <c r="L17312" i="3"/>
  <c r="L17313" i="3"/>
  <c r="L17314" i="3"/>
  <c r="L17315" i="3"/>
  <c r="L17316" i="3"/>
  <c r="L17317" i="3"/>
  <c r="L17318" i="3"/>
  <c r="L17319" i="3"/>
  <c r="L17320" i="3"/>
  <c r="L17321" i="3"/>
  <c r="L17322" i="3"/>
  <c r="L17323" i="3"/>
  <c r="L17324" i="3"/>
  <c r="L17325" i="3"/>
  <c r="L17326" i="3"/>
  <c r="L17327" i="3"/>
  <c r="L17328" i="3"/>
  <c r="L17329" i="3"/>
  <c r="L17330" i="3"/>
  <c r="L17331" i="3"/>
  <c r="L17332" i="3"/>
  <c r="L17333" i="3"/>
  <c r="L17334" i="3"/>
  <c r="L17335" i="3"/>
  <c r="L17336" i="3"/>
  <c r="L17337" i="3"/>
  <c r="L17338" i="3"/>
  <c r="L17339" i="3"/>
  <c r="L17340" i="3"/>
  <c r="L17341" i="3"/>
  <c r="L17342" i="3"/>
  <c r="L17343" i="3"/>
  <c r="L17344" i="3"/>
  <c r="L17345" i="3"/>
  <c r="L17346" i="3"/>
  <c r="L17347" i="3"/>
  <c r="L17348" i="3"/>
  <c r="L17349" i="3"/>
  <c r="L17350" i="3"/>
  <c r="L17351" i="3"/>
  <c r="L17352" i="3"/>
  <c r="L17353" i="3"/>
  <c r="L17354" i="3"/>
  <c r="L17355" i="3"/>
  <c r="L17356" i="3"/>
  <c r="L17357" i="3"/>
  <c r="L17358" i="3"/>
  <c r="L17359" i="3"/>
  <c r="L17360" i="3"/>
  <c r="L17361" i="3"/>
  <c r="L17362" i="3"/>
  <c r="L17363" i="3"/>
  <c r="L17364" i="3"/>
  <c r="L17365" i="3"/>
  <c r="L17366" i="3"/>
  <c r="L17367" i="3"/>
  <c r="L17368" i="3"/>
  <c r="L17369" i="3"/>
  <c r="L17370" i="3"/>
  <c r="L17371" i="3"/>
  <c r="L17372" i="3"/>
  <c r="L17373" i="3"/>
  <c r="L17374" i="3"/>
  <c r="L17375" i="3"/>
  <c r="L17376" i="3"/>
  <c r="L17377" i="3"/>
  <c r="L17378" i="3"/>
  <c r="L17379" i="3"/>
  <c r="L17380" i="3"/>
  <c r="L17381" i="3"/>
  <c r="L17382" i="3"/>
  <c r="L17383" i="3"/>
  <c r="L17384" i="3"/>
  <c r="L17385" i="3"/>
  <c r="L17386" i="3"/>
  <c r="L17387" i="3"/>
  <c r="L17388" i="3"/>
  <c r="L17389" i="3"/>
  <c r="L17390" i="3"/>
  <c r="L17391" i="3"/>
  <c r="L17392" i="3"/>
  <c r="L17393" i="3"/>
  <c r="L17394" i="3"/>
  <c r="L17395" i="3"/>
  <c r="L17396" i="3"/>
  <c r="L17397" i="3"/>
  <c r="L17398" i="3"/>
  <c r="L17399" i="3"/>
  <c r="L17400" i="3"/>
  <c r="L17401" i="3"/>
  <c r="L17402" i="3"/>
  <c r="L17403" i="3"/>
  <c r="L17404" i="3"/>
  <c r="L17405" i="3"/>
  <c r="L17406" i="3"/>
  <c r="L17407" i="3"/>
  <c r="L17408" i="3"/>
  <c r="L17409" i="3"/>
  <c r="L17410" i="3"/>
  <c r="L17411" i="3"/>
  <c r="L17412" i="3"/>
  <c r="L17413" i="3"/>
  <c r="L17414" i="3"/>
  <c r="L17415" i="3"/>
  <c r="L17416" i="3"/>
  <c r="L17417" i="3"/>
  <c r="L17418" i="3"/>
  <c r="L17419" i="3"/>
  <c r="L17420" i="3"/>
  <c r="L17421" i="3"/>
  <c r="L17422" i="3"/>
  <c r="L17423" i="3"/>
  <c r="L17424" i="3"/>
  <c r="L17425" i="3"/>
  <c r="L17426" i="3"/>
  <c r="L17427" i="3"/>
  <c r="L17428" i="3"/>
  <c r="L17429" i="3"/>
  <c r="L17430" i="3"/>
  <c r="L17431" i="3"/>
  <c r="L17432" i="3"/>
  <c r="L17433" i="3"/>
  <c r="L17434" i="3"/>
  <c r="L17435" i="3"/>
  <c r="L17436" i="3"/>
  <c r="L17437" i="3"/>
  <c r="L17438" i="3"/>
  <c r="L17439" i="3"/>
  <c r="L17440" i="3"/>
  <c r="L17441" i="3"/>
  <c r="L17442" i="3"/>
  <c r="L17443" i="3"/>
  <c r="L17444" i="3"/>
  <c r="L17445" i="3"/>
  <c r="L17446" i="3"/>
  <c r="L17447" i="3"/>
  <c r="L17448" i="3"/>
  <c r="L17449" i="3"/>
  <c r="L17450" i="3"/>
  <c r="L17451" i="3"/>
  <c r="L17452" i="3"/>
  <c r="L17453" i="3"/>
  <c r="L17454" i="3"/>
  <c r="L17455" i="3"/>
  <c r="L17456" i="3"/>
  <c r="L17457" i="3"/>
  <c r="L17458" i="3"/>
  <c r="L17459" i="3"/>
  <c r="L17460" i="3"/>
  <c r="L17461" i="3"/>
  <c r="L17462" i="3"/>
  <c r="L17463" i="3"/>
  <c r="L17464" i="3"/>
  <c r="L17465" i="3"/>
  <c r="L17466" i="3"/>
  <c r="L17467" i="3"/>
  <c r="L17468" i="3"/>
  <c r="L17469" i="3"/>
  <c r="L17470" i="3"/>
  <c r="L17471" i="3"/>
  <c r="L17472" i="3"/>
  <c r="L17473" i="3"/>
  <c r="L17474" i="3"/>
  <c r="L17475" i="3"/>
  <c r="L17476" i="3"/>
  <c r="L17477" i="3"/>
  <c r="L17478" i="3"/>
  <c r="L17479" i="3"/>
  <c r="L17480" i="3"/>
  <c r="L17481" i="3"/>
  <c r="L17482" i="3"/>
  <c r="L17483" i="3"/>
  <c r="L17484" i="3"/>
  <c r="L17485" i="3"/>
  <c r="L17486" i="3"/>
  <c r="L17487" i="3"/>
  <c r="L17488" i="3"/>
  <c r="L17489" i="3"/>
  <c r="L17490" i="3"/>
  <c r="L17491" i="3"/>
  <c r="L17492" i="3"/>
  <c r="L17493" i="3"/>
  <c r="L17494" i="3"/>
  <c r="L17495" i="3"/>
  <c r="L17496" i="3"/>
  <c r="L17497" i="3"/>
  <c r="L17498" i="3"/>
  <c r="L17499" i="3"/>
  <c r="L17500" i="3"/>
  <c r="L17501" i="3"/>
  <c r="L17502" i="3"/>
  <c r="L17503" i="3"/>
  <c r="L17504" i="3"/>
  <c r="L17505" i="3"/>
  <c r="L17506" i="3"/>
  <c r="L17507" i="3"/>
  <c r="L17508" i="3"/>
  <c r="L17509" i="3"/>
  <c r="L17510" i="3"/>
  <c r="L17511" i="3"/>
  <c r="L17512" i="3"/>
  <c r="L17513" i="3"/>
  <c r="L17514" i="3"/>
  <c r="L17515" i="3"/>
  <c r="L17516" i="3"/>
  <c r="L17517" i="3"/>
  <c r="L17518" i="3"/>
  <c r="L17519" i="3"/>
  <c r="L17520" i="3"/>
  <c r="L17521" i="3"/>
  <c r="L17522" i="3"/>
  <c r="L17523" i="3"/>
  <c r="L17524" i="3"/>
  <c r="L17525" i="3"/>
  <c r="L17526" i="3"/>
  <c r="L17527" i="3"/>
  <c r="L17528" i="3"/>
  <c r="L17529" i="3"/>
  <c r="L17530" i="3"/>
  <c r="L17531" i="3"/>
  <c r="L17532" i="3"/>
  <c r="L17533" i="3"/>
  <c r="L17534" i="3"/>
  <c r="L17535" i="3"/>
  <c r="L17536" i="3"/>
  <c r="L17537" i="3"/>
  <c r="L17538" i="3"/>
  <c r="L17539" i="3"/>
  <c r="L17540" i="3"/>
  <c r="L17541" i="3"/>
  <c r="L17542" i="3"/>
  <c r="L17543" i="3"/>
  <c r="L17544" i="3"/>
  <c r="L17545" i="3"/>
  <c r="L17546" i="3"/>
  <c r="L17547" i="3"/>
  <c r="L17548" i="3"/>
  <c r="L17549" i="3"/>
  <c r="L17550" i="3"/>
  <c r="L17551" i="3"/>
  <c r="L17552" i="3"/>
  <c r="L17553" i="3"/>
  <c r="L17554" i="3"/>
  <c r="L17555" i="3"/>
  <c r="L17556" i="3"/>
  <c r="L17557" i="3"/>
  <c r="L17558" i="3"/>
  <c r="L17559" i="3"/>
  <c r="L17560" i="3"/>
  <c r="L17561" i="3"/>
  <c r="L17562" i="3"/>
  <c r="L17563" i="3"/>
  <c r="L17564" i="3"/>
  <c r="L17565" i="3"/>
  <c r="L17566" i="3"/>
  <c r="L17567" i="3"/>
  <c r="L17568" i="3"/>
  <c r="L17569" i="3"/>
  <c r="L17570" i="3"/>
  <c r="L17571" i="3"/>
  <c r="L17572" i="3"/>
  <c r="L17573" i="3"/>
  <c r="L17574" i="3"/>
  <c r="L17575" i="3"/>
  <c r="L17576" i="3"/>
  <c r="L17577" i="3"/>
  <c r="L17578" i="3"/>
  <c r="L17579" i="3"/>
  <c r="L17580" i="3"/>
  <c r="L17581" i="3"/>
  <c r="L17582" i="3"/>
  <c r="L17583" i="3"/>
  <c r="L17584" i="3"/>
  <c r="L17585" i="3"/>
  <c r="L17586" i="3"/>
  <c r="L17587" i="3"/>
  <c r="L17588" i="3"/>
  <c r="L17589" i="3"/>
  <c r="L17590" i="3"/>
  <c r="L17591" i="3"/>
  <c r="L17592" i="3"/>
  <c r="L17593" i="3"/>
  <c r="L17594" i="3"/>
  <c r="L17595" i="3"/>
  <c r="L17596" i="3"/>
  <c r="L17597" i="3"/>
  <c r="L17598" i="3"/>
  <c r="L17599" i="3"/>
  <c r="L17600" i="3"/>
  <c r="L17601" i="3"/>
  <c r="L17602" i="3"/>
  <c r="L17603" i="3"/>
  <c r="L17604" i="3"/>
  <c r="L17605" i="3"/>
  <c r="L17606" i="3"/>
  <c r="L17607" i="3"/>
  <c r="L17608" i="3"/>
  <c r="L17609" i="3"/>
  <c r="L17610" i="3"/>
  <c r="L17611" i="3"/>
  <c r="L17612" i="3"/>
  <c r="L17613" i="3"/>
  <c r="L17614" i="3"/>
  <c r="L17615" i="3"/>
  <c r="L17616" i="3"/>
  <c r="L17617" i="3"/>
  <c r="L17618" i="3"/>
  <c r="L17619" i="3"/>
  <c r="L17620" i="3"/>
  <c r="L17621" i="3"/>
  <c r="L17622" i="3"/>
  <c r="L17623" i="3"/>
  <c r="L17624" i="3"/>
  <c r="L17625" i="3"/>
  <c r="L17626" i="3"/>
  <c r="L17627" i="3"/>
  <c r="L17628" i="3"/>
  <c r="L17629" i="3"/>
  <c r="L17630" i="3"/>
  <c r="L17631" i="3"/>
  <c r="L17632" i="3"/>
  <c r="L17633" i="3"/>
  <c r="L17634" i="3"/>
  <c r="L17635" i="3"/>
  <c r="L17636" i="3"/>
  <c r="L17637" i="3"/>
  <c r="L17638" i="3"/>
  <c r="L17639" i="3"/>
  <c r="L17640" i="3"/>
  <c r="L17641" i="3"/>
  <c r="L17642" i="3"/>
  <c r="L17643" i="3"/>
  <c r="L17644" i="3"/>
  <c r="L17645" i="3"/>
  <c r="L17646" i="3"/>
  <c r="L17647" i="3"/>
  <c r="L17648" i="3"/>
  <c r="L17649" i="3"/>
  <c r="L17650" i="3"/>
  <c r="L17651" i="3"/>
  <c r="L17652" i="3"/>
  <c r="L17653" i="3"/>
  <c r="L17654" i="3"/>
  <c r="L17655" i="3"/>
  <c r="L17656" i="3"/>
  <c r="L17657" i="3"/>
  <c r="L17658" i="3"/>
  <c r="L17659" i="3"/>
  <c r="L17660" i="3"/>
  <c r="L17661" i="3"/>
  <c r="L17662" i="3"/>
  <c r="L17663" i="3"/>
  <c r="L17664" i="3"/>
  <c r="L17665" i="3"/>
  <c r="L17666" i="3"/>
  <c r="L17667" i="3"/>
  <c r="L17668" i="3"/>
  <c r="L17669" i="3"/>
  <c r="L17670" i="3"/>
  <c r="L17671" i="3"/>
  <c r="L17672" i="3"/>
  <c r="L17673" i="3"/>
  <c r="L17674" i="3"/>
  <c r="L17675" i="3"/>
  <c r="L17676" i="3"/>
  <c r="L17677" i="3"/>
  <c r="L17678" i="3"/>
  <c r="L17679" i="3"/>
  <c r="L17680" i="3"/>
  <c r="L17681" i="3"/>
  <c r="L17682" i="3"/>
  <c r="L17683" i="3"/>
  <c r="L17684" i="3"/>
  <c r="L17685" i="3"/>
  <c r="L17686" i="3"/>
  <c r="L17687" i="3"/>
  <c r="L17688" i="3"/>
  <c r="L17689" i="3"/>
  <c r="L17690" i="3"/>
  <c r="L17691" i="3"/>
  <c r="L17692" i="3"/>
  <c r="L17693" i="3"/>
  <c r="L17694" i="3"/>
  <c r="L17695" i="3"/>
  <c r="L17696" i="3"/>
  <c r="L17697" i="3"/>
  <c r="L17698" i="3"/>
  <c r="L17699" i="3"/>
  <c r="L17700" i="3"/>
  <c r="L17701" i="3"/>
  <c r="L17702" i="3"/>
  <c r="L17703" i="3"/>
  <c r="L17704" i="3"/>
  <c r="L17705" i="3"/>
  <c r="L17706" i="3"/>
  <c r="L17707" i="3"/>
  <c r="L17708" i="3"/>
  <c r="L17709" i="3"/>
  <c r="L17710" i="3"/>
  <c r="L17711" i="3"/>
  <c r="L17712" i="3"/>
  <c r="L17713" i="3"/>
  <c r="L17714" i="3"/>
  <c r="L17715" i="3"/>
  <c r="L17716" i="3"/>
  <c r="L17717" i="3"/>
  <c r="L17718" i="3"/>
  <c r="L17719" i="3"/>
  <c r="L17720" i="3"/>
  <c r="L17721" i="3"/>
  <c r="L17722" i="3"/>
  <c r="L17723" i="3"/>
  <c r="L17724" i="3"/>
  <c r="L17725" i="3"/>
  <c r="L17726" i="3"/>
  <c r="L17727" i="3"/>
  <c r="L17728" i="3"/>
  <c r="L17729" i="3"/>
  <c r="L17730" i="3"/>
  <c r="L17731" i="3"/>
  <c r="L17732" i="3"/>
  <c r="L17733" i="3"/>
  <c r="L17734" i="3"/>
  <c r="L17735" i="3"/>
  <c r="L17736" i="3"/>
  <c r="L17737" i="3"/>
  <c r="L17738" i="3"/>
  <c r="L17739" i="3"/>
  <c r="L17740" i="3"/>
  <c r="L17741" i="3"/>
  <c r="L17742" i="3"/>
  <c r="L17743" i="3"/>
  <c r="L17744" i="3"/>
  <c r="L17745" i="3"/>
  <c r="L17746" i="3"/>
  <c r="L17747" i="3"/>
  <c r="L17748" i="3"/>
  <c r="L17749" i="3"/>
  <c r="L17750" i="3"/>
  <c r="L17751" i="3"/>
  <c r="L17752" i="3"/>
  <c r="L17753" i="3"/>
  <c r="L17754" i="3"/>
  <c r="L17755" i="3"/>
  <c r="L17756" i="3"/>
  <c r="L17757" i="3"/>
  <c r="L17758" i="3"/>
  <c r="L17759" i="3"/>
  <c r="L17760" i="3"/>
  <c r="L17761" i="3"/>
  <c r="L17762" i="3"/>
  <c r="L17763" i="3"/>
  <c r="L17764" i="3"/>
  <c r="L17765" i="3"/>
  <c r="L17766" i="3"/>
  <c r="L17767" i="3"/>
  <c r="L17768" i="3"/>
  <c r="L17769" i="3"/>
  <c r="L17770" i="3"/>
  <c r="L17771" i="3"/>
  <c r="L17772" i="3"/>
  <c r="L17773" i="3"/>
  <c r="L17774" i="3"/>
  <c r="L17775" i="3"/>
  <c r="L17776" i="3"/>
  <c r="L17777" i="3"/>
  <c r="L17778" i="3"/>
  <c r="L17779" i="3"/>
  <c r="L17780" i="3"/>
  <c r="L17781" i="3"/>
  <c r="L17782" i="3"/>
  <c r="L17783" i="3"/>
  <c r="L17784" i="3"/>
  <c r="L17785" i="3"/>
  <c r="L17786" i="3"/>
  <c r="L17787" i="3"/>
  <c r="L17788" i="3"/>
  <c r="L17789" i="3"/>
  <c r="L17790" i="3"/>
  <c r="L17791" i="3"/>
  <c r="L17792" i="3"/>
  <c r="L17793" i="3"/>
  <c r="L17794" i="3"/>
  <c r="L17795" i="3"/>
  <c r="L17796" i="3"/>
  <c r="L17797" i="3"/>
  <c r="L17798" i="3"/>
  <c r="L17799" i="3"/>
  <c r="L17800" i="3"/>
  <c r="L17801" i="3"/>
  <c r="L17802" i="3"/>
  <c r="L17803" i="3"/>
  <c r="L17804" i="3"/>
  <c r="L17805" i="3"/>
  <c r="L17806" i="3"/>
  <c r="L17807" i="3"/>
  <c r="L17808" i="3"/>
  <c r="L17809" i="3"/>
  <c r="L17810" i="3"/>
  <c r="L17811" i="3"/>
  <c r="L17812" i="3"/>
  <c r="L17813" i="3"/>
  <c r="L17814" i="3"/>
  <c r="L17815" i="3"/>
  <c r="L17816" i="3"/>
  <c r="L17817" i="3"/>
  <c r="L17818" i="3"/>
  <c r="L17819" i="3"/>
  <c r="L17820" i="3"/>
  <c r="L17821" i="3"/>
  <c r="L17822" i="3"/>
  <c r="L17823" i="3"/>
  <c r="L17824" i="3"/>
  <c r="L17825" i="3"/>
  <c r="L17826" i="3"/>
  <c r="L17827" i="3"/>
  <c r="L17828" i="3"/>
  <c r="L17829" i="3"/>
  <c r="L17830" i="3"/>
  <c r="L17831" i="3"/>
  <c r="L17832" i="3"/>
  <c r="L17833" i="3"/>
  <c r="L17834" i="3"/>
  <c r="L17835" i="3"/>
  <c r="L17836" i="3"/>
  <c r="L17837" i="3"/>
  <c r="L17838" i="3"/>
  <c r="L17839" i="3"/>
  <c r="L17840" i="3"/>
  <c r="L17841" i="3"/>
  <c r="L17842" i="3"/>
  <c r="L17843" i="3"/>
  <c r="L17844" i="3"/>
  <c r="L17845" i="3"/>
  <c r="L17846" i="3"/>
  <c r="L17847" i="3"/>
  <c r="L17848" i="3"/>
  <c r="L17849" i="3"/>
  <c r="L17850" i="3"/>
  <c r="L17851" i="3"/>
  <c r="L17852" i="3"/>
  <c r="L17853" i="3"/>
  <c r="L17854" i="3"/>
  <c r="L17855" i="3"/>
  <c r="L17856" i="3"/>
  <c r="L17857" i="3"/>
  <c r="L17858" i="3"/>
  <c r="L17859" i="3"/>
  <c r="L17860" i="3"/>
  <c r="L17861" i="3"/>
  <c r="L17862" i="3"/>
  <c r="L17863" i="3"/>
  <c r="L17864" i="3"/>
  <c r="L17865" i="3"/>
  <c r="L17866" i="3"/>
  <c r="L17867" i="3"/>
  <c r="L17868" i="3"/>
  <c r="L17869" i="3"/>
  <c r="L17870" i="3"/>
  <c r="L17871" i="3"/>
  <c r="L17872" i="3"/>
  <c r="L17873" i="3"/>
  <c r="L17874" i="3"/>
  <c r="L17875" i="3"/>
  <c r="L17876" i="3"/>
  <c r="L17877" i="3"/>
  <c r="L17878" i="3"/>
  <c r="L17879" i="3"/>
  <c r="L17880" i="3"/>
  <c r="L17881" i="3"/>
  <c r="L17882" i="3"/>
  <c r="L17883" i="3"/>
  <c r="L17884" i="3"/>
  <c r="L17885" i="3"/>
  <c r="L17886" i="3"/>
  <c r="L17887" i="3"/>
  <c r="L17888" i="3"/>
  <c r="L17889" i="3"/>
  <c r="L17890" i="3"/>
  <c r="L17891" i="3"/>
  <c r="L17892" i="3"/>
  <c r="L17893" i="3"/>
  <c r="L17894" i="3"/>
  <c r="L17895" i="3"/>
  <c r="L17896" i="3"/>
  <c r="L17897" i="3"/>
  <c r="L17898" i="3"/>
  <c r="L17899" i="3"/>
  <c r="L17900" i="3"/>
  <c r="L17901" i="3"/>
  <c r="L17902" i="3"/>
  <c r="L17903" i="3"/>
  <c r="L17904" i="3"/>
  <c r="L17905" i="3"/>
  <c r="L17906" i="3"/>
  <c r="L17907" i="3"/>
  <c r="L17908" i="3"/>
  <c r="L17909" i="3"/>
  <c r="L17910" i="3"/>
  <c r="L17911" i="3"/>
  <c r="L17912" i="3"/>
  <c r="L17913" i="3"/>
  <c r="L17914" i="3"/>
  <c r="L17915" i="3"/>
  <c r="L17916" i="3"/>
  <c r="L17917" i="3"/>
  <c r="L17918" i="3"/>
  <c r="L17919" i="3"/>
  <c r="L17920" i="3"/>
  <c r="L17921" i="3"/>
  <c r="L17922" i="3"/>
  <c r="L17923" i="3"/>
  <c r="L17924" i="3"/>
  <c r="L17925" i="3"/>
  <c r="L17926" i="3"/>
  <c r="L17927" i="3"/>
  <c r="L17928" i="3"/>
  <c r="L17929" i="3"/>
  <c r="L17930" i="3"/>
  <c r="L17931" i="3"/>
  <c r="L17932" i="3"/>
  <c r="L17933" i="3"/>
  <c r="L17934" i="3"/>
  <c r="L17935" i="3"/>
  <c r="L17936" i="3"/>
  <c r="L17937" i="3"/>
  <c r="L17938" i="3"/>
  <c r="L17939" i="3"/>
  <c r="L17940" i="3"/>
  <c r="L17941" i="3"/>
  <c r="L17942" i="3"/>
  <c r="L17943" i="3"/>
  <c r="L17944" i="3"/>
  <c r="L17945" i="3"/>
  <c r="L17946" i="3"/>
  <c r="L17947" i="3"/>
  <c r="L17948" i="3"/>
  <c r="L17949" i="3"/>
  <c r="L17950" i="3"/>
  <c r="L17951" i="3"/>
  <c r="L17952" i="3"/>
  <c r="L17953" i="3"/>
  <c r="L17954" i="3"/>
  <c r="L17955" i="3"/>
  <c r="L17956" i="3"/>
  <c r="L17957" i="3"/>
  <c r="L17958" i="3"/>
  <c r="L17959" i="3"/>
  <c r="L17960" i="3"/>
  <c r="L17961" i="3"/>
  <c r="L17962" i="3"/>
  <c r="L17963" i="3"/>
  <c r="L17964" i="3"/>
  <c r="L17965" i="3"/>
  <c r="L17966" i="3"/>
  <c r="L17967" i="3"/>
  <c r="L17968" i="3"/>
  <c r="L17969" i="3"/>
  <c r="L17970" i="3"/>
  <c r="L17971" i="3"/>
  <c r="L17972" i="3"/>
  <c r="L17973" i="3"/>
  <c r="L17974" i="3"/>
  <c r="L17975" i="3"/>
  <c r="L17976" i="3"/>
  <c r="L17977" i="3"/>
  <c r="L17978" i="3"/>
  <c r="L17979" i="3"/>
  <c r="L17980" i="3"/>
  <c r="L17981" i="3"/>
  <c r="L17982" i="3"/>
  <c r="L17983" i="3"/>
  <c r="L17984" i="3"/>
  <c r="L17985" i="3"/>
  <c r="L17986" i="3"/>
  <c r="L17987" i="3"/>
  <c r="L17988" i="3"/>
  <c r="L17989" i="3"/>
  <c r="L17990" i="3"/>
  <c r="L17991" i="3"/>
  <c r="L17992" i="3"/>
  <c r="L17993" i="3"/>
  <c r="L17994" i="3"/>
  <c r="L17995" i="3"/>
  <c r="L17996" i="3"/>
  <c r="L17997" i="3"/>
  <c r="L17998" i="3"/>
  <c r="L17999" i="3"/>
  <c r="L18000" i="3"/>
  <c r="L18001" i="3"/>
  <c r="L18002" i="3"/>
  <c r="L18003" i="3"/>
  <c r="L18004" i="3"/>
  <c r="L18005" i="3"/>
  <c r="L18006" i="3"/>
  <c r="L18007" i="3"/>
  <c r="L18008" i="3"/>
  <c r="L18009" i="3"/>
  <c r="L18010" i="3"/>
  <c r="L18011" i="3"/>
  <c r="L18012" i="3"/>
  <c r="L18013" i="3"/>
  <c r="L18014" i="3"/>
  <c r="L18015" i="3"/>
  <c r="L18016" i="3"/>
  <c r="L18017" i="3"/>
  <c r="L18018" i="3"/>
  <c r="L18019" i="3"/>
  <c r="L18020" i="3"/>
  <c r="L18021" i="3"/>
  <c r="L18022" i="3"/>
  <c r="L18023" i="3"/>
  <c r="L18024" i="3"/>
  <c r="L18025" i="3"/>
  <c r="L18026" i="3"/>
  <c r="L18027" i="3"/>
  <c r="L18028" i="3"/>
  <c r="L18029" i="3"/>
  <c r="L18030" i="3"/>
  <c r="L18031" i="3"/>
  <c r="L18032" i="3"/>
  <c r="L18033" i="3"/>
  <c r="L18034" i="3"/>
  <c r="L18035" i="3"/>
  <c r="L18036" i="3"/>
  <c r="L18037" i="3"/>
  <c r="L18038" i="3"/>
  <c r="L18039" i="3"/>
  <c r="L18040" i="3"/>
  <c r="L18041" i="3"/>
  <c r="L18042" i="3"/>
  <c r="L18043" i="3"/>
  <c r="L18044" i="3"/>
  <c r="L18045" i="3"/>
  <c r="L18046" i="3"/>
  <c r="L18047" i="3"/>
  <c r="L18048" i="3"/>
  <c r="L18049" i="3"/>
  <c r="L18050" i="3"/>
  <c r="L18051" i="3"/>
  <c r="L18052" i="3"/>
  <c r="L18053" i="3"/>
  <c r="L18054" i="3"/>
  <c r="L18055" i="3"/>
  <c r="L18056" i="3"/>
  <c r="L18057" i="3"/>
  <c r="L18058" i="3"/>
  <c r="L18059" i="3"/>
  <c r="L18060" i="3"/>
  <c r="L18061" i="3"/>
  <c r="L18062" i="3"/>
  <c r="L18063" i="3"/>
  <c r="L18064" i="3"/>
  <c r="L18065" i="3"/>
  <c r="L18066" i="3"/>
  <c r="L18067" i="3"/>
  <c r="L18068" i="3"/>
  <c r="L18069" i="3"/>
  <c r="L18070" i="3"/>
  <c r="L18071" i="3"/>
  <c r="L18072" i="3"/>
  <c r="L18073" i="3"/>
  <c r="L18074" i="3"/>
  <c r="L18075" i="3"/>
  <c r="L18076" i="3"/>
  <c r="L18077" i="3"/>
  <c r="L18078" i="3"/>
  <c r="L18079" i="3"/>
  <c r="L18080" i="3"/>
  <c r="L18081" i="3"/>
  <c r="L18082" i="3"/>
  <c r="L18083" i="3"/>
  <c r="L18084" i="3"/>
  <c r="L18085" i="3"/>
  <c r="L18086" i="3"/>
  <c r="L18087" i="3"/>
  <c r="L18088" i="3"/>
  <c r="L18089" i="3"/>
  <c r="L18090" i="3"/>
  <c r="L18091" i="3"/>
  <c r="L18092" i="3"/>
  <c r="L18093" i="3"/>
  <c r="L18094" i="3"/>
  <c r="L18095" i="3"/>
  <c r="L18096" i="3"/>
  <c r="L18097" i="3"/>
  <c r="L18098" i="3"/>
  <c r="L18099" i="3"/>
  <c r="L18100" i="3"/>
  <c r="L18101" i="3"/>
  <c r="L18102" i="3"/>
  <c r="L18103" i="3"/>
  <c r="L18104" i="3"/>
  <c r="L18105" i="3"/>
  <c r="L18106" i="3"/>
  <c r="L18107" i="3"/>
  <c r="L18108" i="3"/>
  <c r="L18109" i="3"/>
  <c r="L18110" i="3"/>
  <c r="L18111" i="3"/>
  <c r="L18112" i="3"/>
  <c r="L18113" i="3"/>
  <c r="L18114" i="3"/>
  <c r="L18115" i="3"/>
  <c r="L18116" i="3"/>
  <c r="L18117" i="3"/>
  <c r="L18118" i="3"/>
  <c r="L18119" i="3"/>
  <c r="L18120" i="3"/>
  <c r="L18121" i="3"/>
  <c r="L18122" i="3"/>
  <c r="L18123" i="3"/>
  <c r="L18124" i="3"/>
  <c r="L18125" i="3"/>
  <c r="L18126" i="3"/>
  <c r="L18127" i="3"/>
  <c r="L18128" i="3"/>
  <c r="L18129" i="3"/>
  <c r="L18130" i="3"/>
  <c r="L18131" i="3"/>
  <c r="L18132" i="3"/>
  <c r="L18133" i="3"/>
  <c r="L18134" i="3"/>
  <c r="L18135" i="3"/>
  <c r="L18136" i="3"/>
  <c r="L18137" i="3"/>
  <c r="L18138" i="3"/>
  <c r="L18139" i="3"/>
  <c r="L18140" i="3"/>
  <c r="L18141" i="3"/>
  <c r="L18142" i="3"/>
  <c r="L18143" i="3"/>
  <c r="L18144" i="3"/>
  <c r="L18145" i="3"/>
  <c r="L18146" i="3"/>
  <c r="L18147" i="3"/>
  <c r="L18148" i="3"/>
  <c r="L18149" i="3"/>
  <c r="L18150" i="3"/>
  <c r="L18151" i="3"/>
  <c r="L18152" i="3"/>
  <c r="L18153" i="3"/>
  <c r="L18154" i="3"/>
  <c r="L18155" i="3"/>
  <c r="L18156" i="3"/>
  <c r="L18157" i="3"/>
  <c r="L18158" i="3"/>
  <c r="L18159" i="3"/>
  <c r="L18160" i="3"/>
  <c r="L18161" i="3"/>
  <c r="L18162" i="3"/>
  <c r="L18163" i="3"/>
  <c r="L18164" i="3"/>
  <c r="L18165" i="3"/>
  <c r="L18166" i="3"/>
  <c r="L18167" i="3"/>
  <c r="L18168" i="3"/>
  <c r="L18169" i="3"/>
  <c r="L18170" i="3"/>
  <c r="L18171" i="3"/>
  <c r="L18172" i="3"/>
  <c r="L18173" i="3"/>
  <c r="L18174" i="3"/>
  <c r="L18175" i="3"/>
  <c r="L18176" i="3"/>
  <c r="L18177" i="3"/>
  <c r="L18178" i="3"/>
  <c r="L18179" i="3"/>
  <c r="L18180" i="3"/>
  <c r="L18181" i="3"/>
  <c r="L18182" i="3"/>
  <c r="L18183" i="3"/>
  <c r="L18184" i="3"/>
  <c r="L18185" i="3"/>
  <c r="L18186" i="3"/>
  <c r="L18187" i="3"/>
  <c r="L18188" i="3"/>
  <c r="L18189" i="3"/>
  <c r="L18190" i="3"/>
  <c r="L18191" i="3"/>
  <c r="L18192" i="3"/>
  <c r="L18193" i="3"/>
  <c r="L18194" i="3"/>
  <c r="L18195" i="3"/>
  <c r="L18196" i="3"/>
  <c r="L18197" i="3"/>
  <c r="L18198" i="3"/>
  <c r="L18199" i="3"/>
  <c r="L18200" i="3"/>
  <c r="L18201" i="3"/>
  <c r="L18202" i="3"/>
  <c r="L18203" i="3"/>
  <c r="L18204" i="3"/>
  <c r="L18205" i="3"/>
  <c r="L18206" i="3"/>
  <c r="L18207" i="3"/>
  <c r="L18208" i="3"/>
  <c r="L18209" i="3"/>
  <c r="L18210" i="3"/>
  <c r="L18211" i="3"/>
  <c r="L18212" i="3"/>
  <c r="L18213" i="3"/>
  <c r="L18214" i="3"/>
  <c r="L18215" i="3"/>
  <c r="L18216" i="3"/>
  <c r="L18217" i="3"/>
  <c r="L18218" i="3"/>
  <c r="L18219" i="3"/>
  <c r="L18220" i="3"/>
  <c r="L18221" i="3"/>
  <c r="L18222" i="3"/>
  <c r="L18223" i="3"/>
  <c r="L18224" i="3"/>
  <c r="L18225" i="3"/>
  <c r="L18226" i="3"/>
  <c r="L18227" i="3"/>
  <c r="L18228" i="3"/>
  <c r="L18229" i="3"/>
  <c r="L18230" i="3"/>
  <c r="L18231" i="3"/>
  <c r="L18232" i="3"/>
  <c r="L18233" i="3"/>
  <c r="L18234" i="3"/>
  <c r="L18235" i="3"/>
  <c r="L18236" i="3"/>
  <c r="L18237" i="3"/>
  <c r="L18238" i="3"/>
  <c r="L18239" i="3"/>
  <c r="L18240" i="3"/>
  <c r="L18241" i="3"/>
  <c r="L18242" i="3"/>
  <c r="L18243" i="3"/>
  <c r="L18244" i="3"/>
  <c r="L18245" i="3"/>
  <c r="L18246" i="3"/>
  <c r="L18247" i="3"/>
  <c r="L18248" i="3"/>
  <c r="L18249" i="3"/>
  <c r="L18250" i="3"/>
  <c r="L18251" i="3"/>
  <c r="L18252" i="3"/>
  <c r="L18253" i="3"/>
  <c r="L18254" i="3"/>
  <c r="L18255" i="3"/>
  <c r="L18256" i="3"/>
  <c r="L18257" i="3"/>
  <c r="L18258" i="3"/>
  <c r="L18259" i="3"/>
  <c r="L18260" i="3"/>
  <c r="L18261" i="3"/>
  <c r="L18262" i="3"/>
  <c r="L18263" i="3"/>
  <c r="L18264" i="3"/>
  <c r="L18265" i="3"/>
  <c r="L18266" i="3"/>
  <c r="L18267" i="3"/>
  <c r="L18268" i="3"/>
  <c r="L18269" i="3"/>
  <c r="L18270" i="3"/>
  <c r="L18271" i="3"/>
  <c r="L18272" i="3"/>
  <c r="L18273" i="3"/>
  <c r="L18274" i="3"/>
  <c r="L18275" i="3"/>
  <c r="L18276" i="3"/>
  <c r="L18277" i="3"/>
  <c r="L18278" i="3"/>
  <c r="L18279" i="3"/>
  <c r="L18280" i="3"/>
  <c r="L18281" i="3"/>
  <c r="L18282" i="3"/>
  <c r="L18283" i="3"/>
  <c r="L18284" i="3"/>
  <c r="L18285" i="3"/>
  <c r="L18286" i="3"/>
  <c r="L18287" i="3"/>
  <c r="L18288" i="3"/>
  <c r="L18289" i="3"/>
  <c r="L18290" i="3"/>
  <c r="L18291" i="3"/>
  <c r="L18292" i="3"/>
  <c r="L18293" i="3"/>
  <c r="L18294" i="3"/>
  <c r="L18295" i="3"/>
  <c r="L18296" i="3"/>
  <c r="L18297" i="3"/>
  <c r="L18298" i="3"/>
  <c r="L18299" i="3"/>
  <c r="L18300" i="3"/>
  <c r="L18301" i="3"/>
  <c r="L18302" i="3"/>
  <c r="L18303" i="3"/>
  <c r="L18304" i="3"/>
  <c r="L18305" i="3"/>
  <c r="L18306" i="3"/>
  <c r="L18307" i="3"/>
  <c r="L18308" i="3"/>
  <c r="L18309" i="3"/>
  <c r="L18310" i="3"/>
  <c r="L18311" i="3"/>
  <c r="L18312" i="3"/>
  <c r="L18313" i="3"/>
  <c r="L18314" i="3"/>
  <c r="L18315" i="3"/>
  <c r="L18316" i="3"/>
  <c r="L18317" i="3"/>
  <c r="L18318" i="3"/>
  <c r="L18319" i="3"/>
  <c r="L18320" i="3"/>
  <c r="L18321" i="3"/>
  <c r="L18322" i="3"/>
  <c r="L18323" i="3"/>
  <c r="L18324" i="3"/>
  <c r="L18325" i="3"/>
  <c r="L18326" i="3"/>
  <c r="L18327" i="3"/>
  <c r="L18328" i="3"/>
  <c r="L18329" i="3"/>
  <c r="L18330" i="3"/>
  <c r="L18331" i="3"/>
  <c r="L18332" i="3"/>
  <c r="L18333" i="3"/>
  <c r="L18334" i="3"/>
  <c r="L18335" i="3"/>
  <c r="L18336" i="3"/>
  <c r="L18337" i="3"/>
  <c r="L18338" i="3"/>
  <c r="L18339" i="3"/>
  <c r="L18340" i="3"/>
  <c r="L18341" i="3"/>
  <c r="L18342" i="3"/>
  <c r="L18343" i="3"/>
  <c r="L18344" i="3"/>
  <c r="L18345" i="3"/>
  <c r="L18346" i="3"/>
  <c r="L18347" i="3"/>
  <c r="L18348" i="3"/>
  <c r="L18349" i="3"/>
  <c r="L18350" i="3"/>
  <c r="L18351" i="3"/>
  <c r="L18352" i="3"/>
  <c r="L18353" i="3"/>
  <c r="L18354" i="3"/>
  <c r="L18355" i="3"/>
  <c r="L18356" i="3"/>
  <c r="L18357" i="3"/>
  <c r="L18358" i="3"/>
  <c r="L18359" i="3"/>
  <c r="L18360" i="3"/>
  <c r="L18361" i="3"/>
  <c r="L18362" i="3"/>
  <c r="L18363" i="3"/>
  <c r="L18364" i="3"/>
  <c r="L18365" i="3"/>
  <c r="L18366" i="3"/>
  <c r="L18367" i="3"/>
  <c r="L18368" i="3"/>
  <c r="L18369" i="3"/>
  <c r="L18370" i="3"/>
  <c r="L18371" i="3"/>
  <c r="L18372" i="3"/>
  <c r="L18373" i="3"/>
  <c r="L18374" i="3"/>
  <c r="L18375" i="3"/>
  <c r="L18376" i="3"/>
  <c r="L18377" i="3"/>
  <c r="L18378" i="3"/>
  <c r="L18379" i="3"/>
  <c r="L18380" i="3"/>
  <c r="L18381" i="3"/>
  <c r="L18382" i="3"/>
  <c r="L18383" i="3"/>
  <c r="L18384" i="3"/>
  <c r="L18385" i="3"/>
  <c r="L18386" i="3"/>
  <c r="L18387" i="3"/>
  <c r="L18388" i="3"/>
  <c r="L18389" i="3"/>
  <c r="L18390" i="3"/>
  <c r="L18391" i="3"/>
  <c r="L18392" i="3"/>
  <c r="L18393" i="3"/>
  <c r="L18394" i="3"/>
  <c r="L18395" i="3"/>
  <c r="L18396" i="3"/>
  <c r="L18397" i="3"/>
  <c r="L18398" i="3"/>
  <c r="L18399" i="3"/>
  <c r="L18400" i="3"/>
  <c r="L18401" i="3"/>
  <c r="L18402" i="3"/>
  <c r="L18403" i="3"/>
  <c r="L18404" i="3"/>
  <c r="L18405" i="3"/>
  <c r="L18406" i="3"/>
  <c r="L18407" i="3"/>
  <c r="L18408" i="3"/>
  <c r="L18409" i="3"/>
  <c r="L18410" i="3"/>
  <c r="L18411" i="3"/>
  <c r="L18412" i="3"/>
  <c r="L18413" i="3"/>
  <c r="L18414" i="3"/>
  <c r="L18415" i="3"/>
  <c r="L18416" i="3"/>
  <c r="L18417" i="3"/>
  <c r="L18418" i="3"/>
  <c r="L18419" i="3"/>
  <c r="L18420" i="3"/>
  <c r="L18421" i="3"/>
  <c r="L18422" i="3"/>
  <c r="L18423" i="3"/>
  <c r="L18424" i="3"/>
  <c r="L18425" i="3"/>
  <c r="L18426" i="3"/>
  <c r="L18427" i="3"/>
  <c r="L18428" i="3"/>
  <c r="L18429" i="3"/>
  <c r="L18430" i="3"/>
  <c r="L18431" i="3"/>
  <c r="L18432" i="3"/>
  <c r="L18433" i="3"/>
  <c r="L18434" i="3"/>
  <c r="L18435" i="3"/>
  <c r="L18436" i="3"/>
  <c r="L18437" i="3"/>
  <c r="L18438" i="3"/>
  <c r="L18439" i="3"/>
  <c r="L18440" i="3"/>
  <c r="L18441" i="3"/>
  <c r="L18442" i="3"/>
  <c r="L18443" i="3"/>
  <c r="L18444" i="3"/>
  <c r="L18445" i="3"/>
  <c r="L18446" i="3"/>
  <c r="L18447" i="3"/>
  <c r="L18448" i="3"/>
  <c r="L18449" i="3"/>
  <c r="L18450" i="3"/>
  <c r="L18451" i="3"/>
  <c r="L18452" i="3"/>
  <c r="L18453" i="3"/>
  <c r="L18454" i="3"/>
  <c r="L18455" i="3"/>
  <c r="L18456" i="3"/>
  <c r="L18457" i="3"/>
  <c r="L18458" i="3"/>
  <c r="L18459" i="3"/>
  <c r="L18460" i="3"/>
  <c r="L18461" i="3"/>
  <c r="L18462" i="3"/>
  <c r="L18463" i="3"/>
  <c r="L18464" i="3"/>
  <c r="L18465" i="3"/>
  <c r="L18466" i="3"/>
  <c r="L18467" i="3"/>
  <c r="L18468" i="3"/>
  <c r="L18469" i="3"/>
  <c r="L18470" i="3"/>
  <c r="L18471" i="3"/>
  <c r="L18472" i="3"/>
  <c r="L18473" i="3"/>
  <c r="L18474" i="3"/>
  <c r="L18475" i="3"/>
  <c r="L18476" i="3"/>
  <c r="L18477" i="3"/>
  <c r="L18478" i="3"/>
  <c r="L18479" i="3"/>
  <c r="L18480" i="3"/>
  <c r="L18481" i="3"/>
  <c r="L18482" i="3"/>
  <c r="L18483" i="3"/>
  <c r="L18484" i="3"/>
  <c r="L18485" i="3"/>
  <c r="L18486" i="3"/>
  <c r="L18487" i="3"/>
  <c r="L18488" i="3"/>
  <c r="L18489" i="3"/>
  <c r="L18490" i="3"/>
  <c r="L18491" i="3"/>
  <c r="L18492" i="3"/>
  <c r="L18493" i="3"/>
  <c r="L18494" i="3"/>
  <c r="L18495" i="3"/>
  <c r="L18496" i="3"/>
  <c r="L18497" i="3"/>
  <c r="L18498" i="3"/>
  <c r="L18499" i="3"/>
  <c r="L18500" i="3"/>
  <c r="L18501" i="3"/>
  <c r="L18502" i="3"/>
  <c r="L18503" i="3"/>
  <c r="L18504" i="3"/>
  <c r="L18505" i="3"/>
  <c r="L18506" i="3"/>
  <c r="L18507" i="3"/>
  <c r="L18508" i="3"/>
  <c r="L18509" i="3"/>
  <c r="L18510" i="3"/>
  <c r="L18511" i="3"/>
  <c r="L18512" i="3"/>
  <c r="L18513" i="3"/>
  <c r="L18514" i="3"/>
  <c r="L18515" i="3"/>
  <c r="L18516" i="3"/>
  <c r="L18517" i="3"/>
  <c r="L18518" i="3"/>
  <c r="L18519" i="3"/>
  <c r="L18520" i="3"/>
  <c r="L18521" i="3"/>
  <c r="L18522" i="3"/>
  <c r="L18523" i="3"/>
  <c r="L18524" i="3"/>
  <c r="L18525" i="3"/>
  <c r="L18526" i="3"/>
  <c r="L18527" i="3"/>
  <c r="L18528" i="3"/>
  <c r="L18529" i="3"/>
  <c r="L18530" i="3"/>
  <c r="L18531" i="3"/>
  <c r="L18532" i="3"/>
  <c r="L18533" i="3"/>
  <c r="L18534" i="3"/>
  <c r="L18535" i="3"/>
  <c r="L18536" i="3"/>
  <c r="L18537" i="3"/>
  <c r="L18538" i="3"/>
  <c r="L18539" i="3"/>
  <c r="L18540" i="3"/>
  <c r="L18541" i="3"/>
  <c r="L18542" i="3"/>
  <c r="L18543" i="3"/>
  <c r="L18544" i="3"/>
  <c r="L18545" i="3"/>
  <c r="L18546" i="3"/>
  <c r="L18547" i="3"/>
  <c r="L18548" i="3"/>
  <c r="L18549" i="3"/>
  <c r="L18550" i="3"/>
  <c r="L18551" i="3"/>
  <c r="L18552" i="3"/>
  <c r="L18553" i="3"/>
  <c r="L18554" i="3"/>
  <c r="L18555" i="3"/>
  <c r="L18556" i="3"/>
  <c r="L18557" i="3"/>
  <c r="L18558" i="3"/>
  <c r="L18559" i="3"/>
  <c r="L18560" i="3"/>
  <c r="L18561" i="3"/>
  <c r="L18562" i="3"/>
  <c r="L18563" i="3"/>
  <c r="L18564" i="3"/>
  <c r="L18565" i="3"/>
  <c r="L18566" i="3"/>
  <c r="L18567" i="3"/>
  <c r="L18568" i="3"/>
  <c r="L18569" i="3"/>
  <c r="L18570" i="3"/>
  <c r="L18571" i="3"/>
  <c r="L18572" i="3"/>
  <c r="L18573" i="3"/>
  <c r="L18574" i="3"/>
  <c r="L18575" i="3"/>
  <c r="L18576" i="3"/>
  <c r="L18577" i="3"/>
  <c r="L18578" i="3"/>
  <c r="L18579" i="3"/>
  <c r="L18580" i="3"/>
  <c r="L18581" i="3"/>
  <c r="L18582" i="3"/>
  <c r="L18583" i="3"/>
  <c r="L18584" i="3"/>
  <c r="L18585" i="3"/>
  <c r="L18586" i="3"/>
  <c r="L18587" i="3"/>
  <c r="L18588" i="3"/>
  <c r="L18589" i="3"/>
  <c r="L18590" i="3"/>
  <c r="L18591" i="3"/>
  <c r="L18592" i="3"/>
  <c r="L18593" i="3"/>
  <c r="L18594" i="3"/>
  <c r="L18595" i="3"/>
  <c r="L18596" i="3"/>
  <c r="L18597" i="3"/>
  <c r="L18598" i="3"/>
  <c r="L18599" i="3"/>
  <c r="L18600" i="3"/>
  <c r="L18601" i="3"/>
  <c r="L18602" i="3"/>
  <c r="L18603" i="3"/>
  <c r="L18604" i="3"/>
  <c r="L18605" i="3"/>
  <c r="L18606" i="3"/>
  <c r="L18607" i="3"/>
  <c r="L18608" i="3"/>
  <c r="L18609" i="3"/>
  <c r="L18610" i="3"/>
  <c r="L18611" i="3"/>
  <c r="L18612" i="3"/>
  <c r="L18613" i="3"/>
  <c r="L18614" i="3"/>
  <c r="L18615" i="3"/>
  <c r="L18616" i="3"/>
  <c r="L18617" i="3"/>
  <c r="L18618" i="3"/>
  <c r="L18619" i="3"/>
  <c r="L18620" i="3"/>
  <c r="L18621" i="3"/>
  <c r="L18622" i="3"/>
  <c r="L18623" i="3"/>
  <c r="L18624" i="3"/>
  <c r="L18625" i="3"/>
  <c r="L18626" i="3"/>
  <c r="L18627" i="3"/>
  <c r="L18628" i="3"/>
  <c r="L18629" i="3"/>
  <c r="L18630" i="3"/>
  <c r="L18631" i="3"/>
  <c r="L18632" i="3"/>
  <c r="L18633" i="3"/>
  <c r="L18634" i="3"/>
  <c r="L18635" i="3"/>
  <c r="L18636" i="3"/>
  <c r="L18637" i="3"/>
  <c r="L18638" i="3"/>
  <c r="L18639" i="3"/>
  <c r="L18640" i="3"/>
  <c r="L18641" i="3"/>
  <c r="L18642" i="3"/>
  <c r="L18643" i="3"/>
  <c r="L18644" i="3"/>
  <c r="L18645" i="3"/>
  <c r="L18646" i="3"/>
  <c r="L18647" i="3"/>
  <c r="L18648" i="3"/>
  <c r="L18649" i="3"/>
  <c r="L18650" i="3"/>
  <c r="L18651" i="3"/>
  <c r="L18652" i="3"/>
  <c r="L18653" i="3"/>
  <c r="L18654" i="3"/>
  <c r="L18655" i="3"/>
  <c r="L18656" i="3"/>
  <c r="L18657" i="3"/>
  <c r="L18658" i="3"/>
  <c r="L18659" i="3"/>
  <c r="L18660" i="3"/>
  <c r="L18661" i="3"/>
  <c r="L18662" i="3"/>
  <c r="L18663" i="3"/>
  <c r="L18664" i="3"/>
  <c r="L18665" i="3"/>
  <c r="L18666" i="3"/>
  <c r="L18667" i="3"/>
  <c r="L18668" i="3"/>
  <c r="L18669" i="3"/>
  <c r="L18670" i="3"/>
  <c r="L18671" i="3"/>
  <c r="L18672" i="3"/>
  <c r="L18673" i="3"/>
  <c r="L18674" i="3"/>
  <c r="L18675" i="3"/>
  <c r="L18676" i="3"/>
  <c r="L18677" i="3"/>
  <c r="L18678" i="3"/>
  <c r="L18679" i="3"/>
  <c r="L18680" i="3"/>
  <c r="L18681" i="3"/>
  <c r="L18682" i="3"/>
  <c r="L18683" i="3"/>
  <c r="L18684" i="3"/>
  <c r="L18685" i="3"/>
  <c r="L18686" i="3"/>
  <c r="L18687" i="3"/>
  <c r="L18688" i="3"/>
  <c r="L18689" i="3"/>
  <c r="L18690" i="3"/>
  <c r="L18691" i="3"/>
  <c r="L18692" i="3"/>
  <c r="L18693" i="3"/>
  <c r="L18694" i="3"/>
  <c r="L18695" i="3"/>
  <c r="L18696" i="3"/>
  <c r="L18697" i="3"/>
  <c r="L18698" i="3"/>
  <c r="L18699" i="3"/>
  <c r="L18700" i="3"/>
  <c r="L18701" i="3"/>
  <c r="L18702" i="3"/>
  <c r="L18703" i="3"/>
  <c r="L18704" i="3"/>
  <c r="L18705" i="3"/>
  <c r="L18706" i="3"/>
  <c r="L18707" i="3"/>
  <c r="L18708" i="3"/>
  <c r="L18709" i="3"/>
  <c r="L18710" i="3"/>
  <c r="L18711" i="3"/>
  <c r="L18712" i="3"/>
  <c r="L18713" i="3"/>
  <c r="L18714" i="3"/>
  <c r="L18715" i="3"/>
  <c r="L18716" i="3"/>
  <c r="L18717" i="3"/>
  <c r="L18718" i="3"/>
  <c r="L18719" i="3"/>
  <c r="L18720" i="3"/>
  <c r="L18721" i="3"/>
  <c r="L18722" i="3"/>
  <c r="L18723" i="3"/>
  <c r="L18724" i="3"/>
  <c r="L18725" i="3"/>
  <c r="L18726" i="3"/>
  <c r="L18727" i="3"/>
  <c r="L18728" i="3"/>
  <c r="L18729" i="3"/>
  <c r="L18730" i="3"/>
  <c r="L18731" i="3"/>
  <c r="L18732" i="3"/>
  <c r="L18733" i="3"/>
  <c r="L18734" i="3"/>
  <c r="L18735" i="3"/>
  <c r="L18736" i="3"/>
  <c r="L18737" i="3"/>
  <c r="L18738" i="3"/>
  <c r="L18739" i="3"/>
  <c r="L18740" i="3"/>
  <c r="L18741" i="3"/>
  <c r="L18742" i="3"/>
  <c r="L18743" i="3"/>
  <c r="L18744" i="3"/>
  <c r="L18745" i="3"/>
  <c r="L18746" i="3"/>
  <c r="L18747" i="3"/>
  <c r="L18748" i="3"/>
  <c r="L18749" i="3"/>
  <c r="L18750" i="3"/>
  <c r="L18751" i="3"/>
  <c r="L18752" i="3"/>
  <c r="L18753" i="3"/>
  <c r="L18754" i="3"/>
  <c r="L18755" i="3"/>
  <c r="L18756" i="3"/>
  <c r="L18757" i="3"/>
  <c r="L18758" i="3"/>
  <c r="L18759" i="3"/>
  <c r="L18760" i="3"/>
  <c r="L18761" i="3"/>
  <c r="L18762" i="3"/>
  <c r="L18763" i="3"/>
  <c r="L18764" i="3"/>
  <c r="L18765" i="3"/>
  <c r="L18766" i="3"/>
  <c r="L18767" i="3"/>
  <c r="L18768" i="3"/>
  <c r="L18769" i="3"/>
  <c r="L18770" i="3"/>
  <c r="L18771" i="3"/>
  <c r="L18772" i="3"/>
  <c r="L18773" i="3"/>
  <c r="L18774" i="3"/>
  <c r="L18775" i="3"/>
  <c r="L18776" i="3"/>
  <c r="L18777" i="3"/>
  <c r="L18778" i="3"/>
  <c r="L18779" i="3"/>
  <c r="L18780" i="3"/>
  <c r="L18781" i="3"/>
  <c r="L18782" i="3"/>
  <c r="L18783" i="3"/>
  <c r="L18784" i="3"/>
  <c r="L18785" i="3"/>
  <c r="L18786" i="3"/>
  <c r="L18787" i="3"/>
  <c r="L18788" i="3"/>
  <c r="L18789" i="3"/>
  <c r="L18790" i="3"/>
  <c r="L18791" i="3"/>
  <c r="L18792" i="3"/>
  <c r="L18793" i="3"/>
  <c r="L18794" i="3"/>
  <c r="L18795" i="3"/>
  <c r="L18796" i="3"/>
  <c r="L18797" i="3"/>
  <c r="L18798" i="3"/>
  <c r="L18799" i="3"/>
  <c r="L18800" i="3"/>
  <c r="L18801" i="3"/>
  <c r="L18802" i="3"/>
  <c r="L18803" i="3"/>
  <c r="L18804" i="3"/>
  <c r="L18805" i="3"/>
  <c r="L18806" i="3"/>
  <c r="L18807" i="3"/>
  <c r="L18808" i="3"/>
  <c r="L18809" i="3"/>
  <c r="L18810" i="3"/>
  <c r="L18811" i="3"/>
  <c r="L18812" i="3"/>
  <c r="L18813" i="3"/>
  <c r="L18814" i="3"/>
  <c r="L18815" i="3"/>
  <c r="L18816" i="3"/>
  <c r="L18817" i="3"/>
  <c r="L18818" i="3"/>
  <c r="L18819" i="3"/>
  <c r="L18820" i="3"/>
  <c r="L18821" i="3"/>
  <c r="L18822" i="3"/>
  <c r="L18823" i="3"/>
  <c r="L18824" i="3"/>
  <c r="L18825" i="3"/>
  <c r="L18826" i="3"/>
  <c r="L18827" i="3"/>
  <c r="L18828" i="3"/>
  <c r="L18829" i="3"/>
  <c r="L18830" i="3"/>
  <c r="L18831" i="3"/>
  <c r="L18832" i="3"/>
  <c r="L18833" i="3"/>
  <c r="L18834" i="3"/>
  <c r="L18835" i="3"/>
  <c r="L18836" i="3"/>
  <c r="L18837" i="3"/>
  <c r="L18838" i="3"/>
  <c r="L18839" i="3"/>
  <c r="L18840" i="3"/>
  <c r="L18841" i="3"/>
  <c r="L18842" i="3"/>
  <c r="L18843" i="3"/>
  <c r="L18844" i="3"/>
  <c r="L18845" i="3"/>
  <c r="L18846" i="3"/>
  <c r="L18847" i="3"/>
  <c r="L18848" i="3"/>
  <c r="L18849" i="3"/>
  <c r="L18850" i="3"/>
  <c r="L18851" i="3"/>
  <c r="L18852" i="3"/>
  <c r="L18853" i="3"/>
  <c r="L18854" i="3"/>
  <c r="L18855" i="3"/>
  <c r="L18856" i="3"/>
  <c r="L18857" i="3"/>
  <c r="L18858" i="3"/>
  <c r="L18859" i="3"/>
  <c r="L18860" i="3"/>
  <c r="L18861" i="3"/>
  <c r="L18862" i="3"/>
  <c r="L18863" i="3"/>
  <c r="L18864" i="3"/>
  <c r="L18865" i="3"/>
  <c r="L18866" i="3"/>
  <c r="L18867" i="3"/>
  <c r="L18868" i="3"/>
  <c r="L18869" i="3"/>
  <c r="L18870" i="3"/>
  <c r="L18871" i="3"/>
  <c r="L18872" i="3"/>
  <c r="L18873" i="3"/>
  <c r="L18874" i="3"/>
  <c r="L18875" i="3"/>
  <c r="L18876" i="3"/>
  <c r="L18877" i="3"/>
  <c r="L18878" i="3"/>
  <c r="L18879" i="3"/>
  <c r="L18880" i="3"/>
  <c r="L18881" i="3"/>
  <c r="L18882" i="3"/>
  <c r="L18883" i="3"/>
  <c r="L18884" i="3"/>
  <c r="L18885" i="3"/>
  <c r="L18886" i="3"/>
  <c r="L18887" i="3"/>
  <c r="L18888" i="3"/>
  <c r="L18889" i="3"/>
  <c r="L18890" i="3"/>
  <c r="L18891" i="3"/>
  <c r="L18892" i="3"/>
  <c r="L18893" i="3"/>
  <c r="L18894" i="3"/>
  <c r="L18895" i="3"/>
  <c r="L18896" i="3"/>
  <c r="L18897" i="3"/>
  <c r="L18898" i="3"/>
  <c r="L18899" i="3"/>
  <c r="L18900" i="3"/>
  <c r="L18901" i="3"/>
  <c r="L18902" i="3"/>
  <c r="L18903" i="3"/>
  <c r="L18904" i="3"/>
  <c r="L18905" i="3"/>
  <c r="L18906" i="3"/>
  <c r="L18907" i="3"/>
  <c r="L18908" i="3"/>
  <c r="L18909" i="3"/>
  <c r="L18910" i="3"/>
  <c r="L18911" i="3"/>
  <c r="L18912" i="3"/>
  <c r="L18913" i="3"/>
  <c r="L18914" i="3"/>
  <c r="L18915" i="3"/>
  <c r="L18916" i="3"/>
  <c r="L18917" i="3"/>
  <c r="L18918" i="3"/>
  <c r="L18919" i="3"/>
  <c r="L18920" i="3"/>
  <c r="L18921" i="3"/>
  <c r="L18922" i="3"/>
  <c r="L18923" i="3"/>
  <c r="L18924" i="3"/>
  <c r="L18925" i="3"/>
  <c r="L18926" i="3"/>
  <c r="L18927" i="3"/>
  <c r="L18928" i="3"/>
  <c r="L18929" i="3"/>
  <c r="L18930" i="3"/>
  <c r="L18931" i="3"/>
  <c r="L18932" i="3"/>
  <c r="L18933" i="3"/>
  <c r="L18934" i="3"/>
  <c r="L18935" i="3"/>
  <c r="L18936" i="3"/>
  <c r="L18937" i="3"/>
  <c r="L18938" i="3"/>
  <c r="L18939" i="3"/>
  <c r="L18940" i="3"/>
  <c r="L18941" i="3"/>
  <c r="L18942" i="3"/>
  <c r="L18943" i="3"/>
  <c r="L18944" i="3"/>
  <c r="L18945" i="3"/>
  <c r="L18946" i="3"/>
  <c r="L18947" i="3"/>
  <c r="L18948" i="3"/>
  <c r="L18949" i="3"/>
  <c r="L18950" i="3"/>
  <c r="L18951" i="3"/>
  <c r="L18952" i="3"/>
  <c r="L18953" i="3"/>
  <c r="L18954" i="3"/>
  <c r="L18955" i="3"/>
  <c r="L18956" i="3"/>
  <c r="L18957" i="3"/>
  <c r="L18958" i="3"/>
  <c r="L18959" i="3"/>
  <c r="L18960" i="3"/>
  <c r="L18961" i="3"/>
  <c r="L18962" i="3"/>
  <c r="L18963" i="3"/>
  <c r="L18964" i="3"/>
  <c r="L18965" i="3"/>
  <c r="L18966" i="3"/>
  <c r="L18967" i="3"/>
  <c r="L18968" i="3"/>
  <c r="L18969" i="3"/>
  <c r="L18970" i="3"/>
  <c r="L18971" i="3"/>
  <c r="L18972" i="3"/>
  <c r="L18973" i="3"/>
  <c r="L18974" i="3"/>
  <c r="L18975" i="3"/>
  <c r="L18976" i="3"/>
  <c r="L18977" i="3"/>
  <c r="L18978" i="3"/>
  <c r="L18979" i="3"/>
  <c r="L18980" i="3"/>
  <c r="L18981" i="3"/>
  <c r="L18982" i="3"/>
  <c r="L18983" i="3"/>
  <c r="L18984" i="3"/>
  <c r="L18985" i="3"/>
  <c r="L18986" i="3"/>
  <c r="L18987" i="3"/>
  <c r="L18988" i="3"/>
  <c r="L18989" i="3"/>
  <c r="L18990" i="3"/>
  <c r="L18991" i="3"/>
  <c r="L18992" i="3"/>
  <c r="L18993" i="3"/>
  <c r="L18994" i="3"/>
  <c r="L18995" i="3"/>
  <c r="L18996" i="3"/>
  <c r="L18997" i="3"/>
  <c r="L18998" i="3"/>
  <c r="L18999" i="3"/>
  <c r="L19000" i="3"/>
  <c r="L19001" i="3"/>
  <c r="L19002" i="3"/>
  <c r="L19003" i="3"/>
  <c r="L19004" i="3"/>
  <c r="L19005" i="3"/>
  <c r="L19006" i="3"/>
  <c r="L19007" i="3"/>
  <c r="L19008" i="3"/>
  <c r="L19009" i="3"/>
  <c r="L19010" i="3"/>
  <c r="L19011" i="3"/>
  <c r="L19012" i="3"/>
  <c r="L19013" i="3"/>
  <c r="L19014" i="3"/>
  <c r="L19015" i="3"/>
  <c r="L19016" i="3"/>
  <c r="L19017" i="3"/>
  <c r="L19018" i="3"/>
  <c r="L19019" i="3"/>
  <c r="L19020" i="3"/>
  <c r="L19021" i="3"/>
  <c r="L19022" i="3"/>
  <c r="L19023" i="3"/>
  <c r="L19024" i="3"/>
  <c r="L19025" i="3"/>
  <c r="L19026" i="3"/>
  <c r="L19027" i="3"/>
  <c r="L19028" i="3"/>
  <c r="L19029" i="3"/>
  <c r="L19030" i="3"/>
  <c r="L19031" i="3"/>
  <c r="L19032" i="3"/>
  <c r="L19033" i="3"/>
  <c r="L19034" i="3"/>
  <c r="L19035" i="3"/>
  <c r="L19036" i="3"/>
  <c r="L19037" i="3"/>
  <c r="L19038" i="3"/>
  <c r="L19039" i="3"/>
  <c r="L19040" i="3"/>
  <c r="L19041" i="3"/>
  <c r="L19042" i="3"/>
  <c r="L19043" i="3"/>
  <c r="L19044" i="3"/>
  <c r="L19045" i="3"/>
  <c r="L19046" i="3"/>
  <c r="L19047" i="3"/>
  <c r="L19048" i="3"/>
  <c r="L19049" i="3"/>
  <c r="L19050" i="3"/>
  <c r="L19051" i="3"/>
  <c r="L19052" i="3"/>
  <c r="L19053" i="3"/>
  <c r="L19054" i="3"/>
  <c r="L19055" i="3"/>
  <c r="L19056" i="3"/>
  <c r="L19057" i="3"/>
  <c r="L19058" i="3"/>
  <c r="L19059" i="3"/>
  <c r="L19060" i="3"/>
  <c r="L19061" i="3"/>
  <c r="L19062" i="3"/>
  <c r="L19063" i="3"/>
  <c r="L19064" i="3"/>
  <c r="L19065" i="3"/>
  <c r="L19066" i="3"/>
  <c r="L19067" i="3"/>
  <c r="L19068" i="3"/>
  <c r="L19069" i="3"/>
  <c r="L19070" i="3"/>
  <c r="L19071" i="3"/>
  <c r="L19072" i="3"/>
  <c r="L19073" i="3"/>
  <c r="L19074" i="3"/>
  <c r="L19075" i="3"/>
  <c r="L19076" i="3"/>
  <c r="L19077" i="3"/>
  <c r="L19078" i="3"/>
  <c r="L19079" i="3"/>
  <c r="L19080" i="3"/>
  <c r="L19081" i="3"/>
  <c r="L19082" i="3"/>
  <c r="L19083" i="3"/>
  <c r="L19084" i="3"/>
  <c r="L19085" i="3"/>
  <c r="L19086" i="3"/>
  <c r="L19087" i="3"/>
  <c r="L19088" i="3"/>
  <c r="L19089" i="3"/>
  <c r="L19090" i="3"/>
  <c r="L19091" i="3"/>
  <c r="L19092" i="3"/>
  <c r="L19093" i="3"/>
  <c r="L19094" i="3"/>
  <c r="L19095" i="3"/>
  <c r="L19096" i="3"/>
  <c r="L19097" i="3"/>
  <c r="L19098" i="3"/>
  <c r="L19099" i="3"/>
  <c r="L19100" i="3"/>
  <c r="L19101" i="3"/>
  <c r="L19102" i="3"/>
  <c r="L19103" i="3"/>
  <c r="L19104" i="3"/>
  <c r="L19105" i="3"/>
  <c r="L19106" i="3"/>
  <c r="L19107" i="3"/>
  <c r="L19108" i="3"/>
  <c r="L19109" i="3"/>
  <c r="L19110" i="3"/>
  <c r="L19111" i="3"/>
  <c r="L19112" i="3"/>
  <c r="L19113" i="3"/>
  <c r="L19114" i="3"/>
  <c r="L19115" i="3"/>
  <c r="L19116" i="3"/>
  <c r="L19117" i="3"/>
  <c r="L19118" i="3"/>
  <c r="L19119" i="3"/>
  <c r="L19120" i="3"/>
  <c r="L19121" i="3"/>
  <c r="L19122" i="3"/>
  <c r="L19123" i="3"/>
  <c r="L19124" i="3"/>
  <c r="L19125" i="3"/>
  <c r="L19126" i="3"/>
  <c r="L19127" i="3"/>
  <c r="L19128" i="3"/>
  <c r="L19129" i="3"/>
  <c r="L19130" i="3"/>
  <c r="L19131" i="3"/>
  <c r="L19132"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M2008" i="3"/>
  <c r="M2009" i="3"/>
  <c r="M2010" i="3"/>
  <c r="M2011" i="3"/>
  <c r="M2012" i="3"/>
  <c r="M2013" i="3"/>
  <c r="M2014" i="3"/>
  <c r="M2015" i="3"/>
  <c r="M2016" i="3"/>
  <c r="M2017" i="3"/>
  <c r="M2018" i="3"/>
  <c r="M2019" i="3"/>
  <c r="M2020" i="3"/>
  <c r="M2021" i="3"/>
  <c r="M2022" i="3"/>
  <c r="M2023" i="3"/>
  <c r="M2024" i="3"/>
  <c r="M2025" i="3"/>
  <c r="M2026" i="3"/>
  <c r="M2027" i="3"/>
  <c r="M2028" i="3"/>
  <c r="M2029" i="3"/>
  <c r="M2030" i="3"/>
  <c r="M2031" i="3"/>
  <c r="M2032" i="3"/>
  <c r="M2033" i="3"/>
  <c r="M2034" i="3"/>
  <c r="M2035" i="3"/>
  <c r="M2036" i="3"/>
  <c r="M2037" i="3"/>
  <c r="M2038" i="3"/>
  <c r="M2039" i="3"/>
  <c r="M2040" i="3"/>
  <c r="M2041" i="3"/>
  <c r="M2042" i="3"/>
  <c r="M2043" i="3"/>
  <c r="M2044" i="3"/>
  <c r="M2045" i="3"/>
  <c r="M2046" i="3"/>
  <c r="M2047" i="3"/>
  <c r="M2048" i="3"/>
  <c r="M2049" i="3"/>
  <c r="M2050" i="3"/>
  <c r="M2051" i="3"/>
  <c r="M2052" i="3"/>
  <c r="M2053" i="3"/>
  <c r="M2054" i="3"/>
  <c r="M2055" i="3"/>
  <c r="M2056" i="3"/>
  <c r="M2057" i="3"/>
  <c r="M2058" i="3"/>
  <c r="M2059" i="3"/>
  <c r="M2060" i="3"/>
  <c r="M2061" i="3"/>
  <c r="M2062" i="3"/>
  <c r="M2063" i="3"/>
  <c r="M2064" i="3"/>
  <c r="M2065" i="3"/>
  <c r="M2066" i="3"/>
  <c r="M2067" i="3"/>
  <c r="M2068" i="3"/>
  <c r="M2069" i="3"/>
  <c r="M2070" i="3"/>
  <c r="M2071" i="3"/>
  <c r="M2072" i="3"/>
  <c r="M2073" i="3"/>
  <c r="M2074" i="3"/>
  <c r="M2075" i="3"/>
  <c r="M2076" i="3"/>
  <c r="M2077" i="3"/>
  <c r="M2078" i="3"/>
  <c r="M2079" i="3"/>
  <c r="M2080" i="3"/>
  <c r="M2081" i="3"/>
  <c r="M2082" i="3"/>
  <c r="M2083" i="3"/>
  <c r="M2084" i="3"/>
  <c r="M2085" i="3"/>
  <c r="M2086" i="3"/>
  <c r="M2087" i="3"/>
  <c r="M2088" i="3"/>
  <c r="M2089" i="3"/>
  <c r="M2090" i="3"/>
  <c r="M2091" i="3"/>
  <c r="M2092" i="3"/>
  <c r="M2093" i="3"/>
  <c r="M2094" i="3"/>
  <c r="M2095" i="3"/>
  <c r="M2096" i="3"/>
  <c r="M2097" i="3"/>
  <c r="M2098" i="3"/>
  <c r="M2099" i="3"/>
  <c r="M2100" i="3"/>
  <c r="M2101" i="3"/>
  <c r="M2102" i="3"/>
  <c r="M2103" i="3"/>
  <c r="M2104" i="3"/>
  <c r="M2105" i="3"/>
  <c r="M2106" i="3"/>
  <c r="M2107" i="3"/>
  <c r="M2108" i="3"/>
  <c r="M2109" i="3"/>
  <c r="M2110" i="3"/>
  <c r="M2111" i="3"/>
  <c r="M2112" i="3"/>
  <c r="M2113" i="3"/>
  <c r="M2114" i="3"/>
  <c r="M2115" i="3"/>
  <c r="M2116" i="3"/>
  <c r="M2117" i="3"/>
  <c r="M2118" i="3"/>
  <c r="M2119" i="3"/>
  <c r="M2120" i="3"/>
  <c r="M2121" i="3"/>
  <c r="M2122" i="3"/>
  <c r="M2123" i="3"/>
  <c r="M2124" i="3"/>
  <c r="M2125" i="3"/>
  <c r="M2126" i="3"/>
  <c r="M2127" i="3"/>
  <c r="M2128" i="3"/>
  <c r="M2129" i="3"/>
  <c r="M2130" i="3"/>
  <c r="M2131" i="3"/>
  <c r="M2132" i="3"/>
  <c r="M2133" i="3"/>
  <c r="M2134" i="3"/>
  <c r="M2135" i="3"/>
  <c r="M2136" i="3"/>
  <c r="M2137" i="3"/>
  <c r="M2138"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2" i="3"/>
  <c r="M2163" i="3"/>
  <c r="M2164" i="3"/>
  <c r="M2165" i="3"/>
  <c r="M2166" i="3"/>
  <c r="M2167" i="3"/>
  <c r="M2168" i="3"/>
  <c r="M2169" i="3"/>
  <c r="M2170" i="3"/>
  <c r="M2171" i="3"/>
  <c r="M2172" i="3"/>
  <c r="M2173" i="3"/>
  <c r="M2174" i="3"/>
  <c r="M2175" i="3"/>
  <c r="M2176" i="3"/>
  <c r="M2177" i="3"/>
  <c r="M2178" i="3"/>
  <c r="M2179" i="3"/>
  <c r="M2180" i="3"/>
  <c r="M2181" i="3"/>
  <c r="M2182" i="3"/>
  <c r="M2183" i="3"/>
  <c r="M2184" i="3"/>
  <c r="M2185" i="3"/>
  <c r="M2186" i="3"/>
  <c r="M2187" i="3"/>
  <c r="M2188" i="3"/>
  <c r="M2189" i="3"/>
  <c r="M2190" i="3"/>
  <c r="M2191" i="3"/>
  <c r="M2192" i="3"/>
  <c r="M2193" i="3"/>
  <c r="M2194" i="3"/>
  <c r="M2195" i="3"/>
  <c r="M2196" i="3"/>
  <c r="M2197" i="3"/>
  <c r="M2198" i="3"/>
  <c r="M2199" i="3"/>
  <c r="M2200" i="3"/>
  <c r="M2201" i="3"/>
  <c r="M2202" i="3"/>
  <c r="M2203" i="3"/>
  <c r="M2204" i="3"/>
  <c r="M2205" i="3"/>
  <c r="M2206" i="3"/>
  <c r="M2207" i="3"/>
  <c r="M2208" i="3"/>
  <c r="M2209" i="3"/>
  <c r="M2210" i="3"/>
  <c r="M2211" i="3"/>
  <c r="M2212" i="3"/>
  <c r="M2213" i="3"/>
  <c r="M2214" i="3"/>
  <c r="M2215" i="3"/>
  <c r="M2216" i="3"/>
  <c r="M2217" i="3"/>
  <c r="M2218" i="3"/>
  <c r="M2219" i="3"/>
  <c r="M2220" i="3"/>
  <c r="M2221" i="3"/>
  <c r="M2222" i="3"/>
  <c r="M2223" i="3"/>
  <c r="M2224" i="3"/>
  <c r="M2225" i="3"/>
  <c r="M2226" i="3"/>
  <c r="M2227" i="3"/>
  <c r="M2228" i="3"/>
  <c r="M2229" i="3"/>
  <c r="M2230" i="3"/>
  <c r="M2231" i="3"/>
  <c r="M2232" i="3"/>
  <c r="M2233" i="3"/>
  <c r="M2234" i="3"/>
  <c r="M2235" i="3"/>
  <c r="M2236" i="3"/>
  <c r="M2237" i="3"/>
  <c r="M2238" i="3"/>
  <c r="M2239" i="3"/>
  <c r="M2240" i="3"/>
  <c r="M2241" i="3"/>
  <c r="M2242" i="3"/>
  <c r="M2243" i="3"/>
  <c r="M2244" i="3"/>
  <c r="M2245" i="3"/>
  <c r="M2246" i="3"/>
  <c r="M2247" i="3"/>
  <c r="M2248" i="3"/>
  <c r="M2249" i="3"/>
  <c r="M2250" i="3"/>
  <c r="M2251" i="3"/>
  <c r="M2252" i="3"/>
  <c r="M2253" i="3"/>
  <c r="M2254" i="3"/>
  <c r="M2255" i="3"/>
  <c r="M2256" i="3"/>
  <c r="M2257" i="3"/>
  <c r="M2258" i="3"/>
  <c r="M2259" i="3"/>
  <c r="M2260" i="3"/>
  <c r="M2261" i="3"/>
  <c r="M2262" i="3"/>
  <c r="M2263" i="3"/>
  <c r="M2264" i="3"/>
  <c r="M2265" i="3"/>
  <c r="M2266" i="3"/>
  <c r="M2267" i="3"/>
  <c r="M2268" i="3"/>
  <c r="M2269" i="3"/>
  <c r="M2270" i="3"/>
  <c r="M2271" i="3"/>
  <c r="M2272" i="3"/>
  <c r="M2273" i="3"/>
  <c r="M2274" i="3"/>
  <c r="M2275" i="3"/>
  <c r="M2276" i="3"/>
  <c r="M2277" i="3"/>
  <c r="M2278" i="3"/>
  <c r="M2279" i="3"/>
  <c r="M2280" i="3"/>
  <c r="M2281" i="3"/>
  <c r="M2282" i="3"/>
  <c r="M2283" i="3"/>
  <c r="M2284" i="3"/>
  <c r="M2285" i="3"/>
  <c r="M2286" i="3"/>
  <c r="M2287" i="3"/>
  <c r="M2288" i="3"/>
  <c r="M2289" i="3"/>
  <c r="M2290" i="3"/>
  <c r="M2291" i="3"/>
  <c r="M2292" i="3"/>
  <c r="M2293" i="3"/>
  <c r="M2294" i="3"/>
  <c r="M2295" i="3"/>
  <c r="M2296" i="3"/>
  <c r="M2297" i="3"/>
  <c r="M2298" i="3"/>
  <c r="M2299" i="3"/>
  <c r="M2300" i="3"/>
  <c r="M2301" i="3"/>
  <c r="M2302" i="3"/>
  <c r="M2303" i="3"/>
  <c r="M2304" i="3"/>
  <c r="M2305" i="3"/>
  <c r="M2306" i="3"/>
  <c r="M2307" i="3"/>
  <c r="M2308" i="3"/>
  <c r="M2309" i="3"/>
  <c r="M2310" i="3"/>
  <c r="M2311" i="3"/>
  <c r="M2312" i="3"/>
  <c r="M2313" i="3"/>
  <c r="M2314" i="3"/>
  <c r="M2315" i="3"/>
  <c r="M2316" i="3"/>
  <c r="M2317" i="3"/>
  <c r="M2318" i="3"/>
  <c r="M2319" i="3"/>
  <c r="M2320" i="3"/>
  <c r="M2321" i="3"/>
  <c r="M2322" i="3"/>
  <c r="M2323" i="3"/>
  <c r="M2324" i="3"/>
  <c r="M2325" i="3"/>
  <c r="M2326" i="3"/>
  <c r="M2327" i="3"/>
  <c r="M2328" i="3"/>
  <c r="M2329" i="3"/>
  <c r="M2330" i="3"/>
  <c r="M2331" i="3"/>
  <c r="M2332" i="3"/>
  <c r="M2333" i="3"/>
  <c r="M2334" i="3"/>
  <c r="M2335" i="3"/>
  <c r="M2336" i="3"/>
  <c r="M2337" i="3"/>
  <c r="M2338" i="3"/>
  <c r="M2339" i="3"/>
  <c r="M2340" i="3"/>
  <c r="M2341" i="3"/>
  <c r="M2342" i="3"/>
  <c r="M2343" i="3"/>
  <c r="M2344" i="3"/>
  <c r="M2345" i="3"/>
  <c r="M2346" i="3"/>
  <c r="M2347" i="3"/>
  <c r="M2348" i="3"/>
  <c r="M2349" i="3"/>
  <c r="M2350" i="3"/>
  <c r="M2351" i="3"/>
  <c r="M2352" i="3"/>
  <c r="M2353" i="3"/>
  <c r="M2354" i="3"/>
  <c r="M2355" i="3"/>
  <c r="M2356" i="3"/>
  <c r="M2357" i="3"/>
  <c r="M2358" i="3"/>
  <c r="M2359" i="3"/>
  <c r="M2360" i="3"/>
  <c r="M2361" i="3"/>
  <c r="M2362" i="3"/>
  <c r="M2363" i="3"/>
  <c r="M2364" i="3"/>
  <c r="M2365" i="3"/>
  <c r="M2366" i="3"/>
  <c r="M2367" i="3"/>
  <c r="M2368" i="3"/>
  <c r="M2369" i="3"/>
  <c r="M2370" i="3"/>
  <c r="M2371" i="3"/>
  <c r="M2372" i="3"/>
  <c r="M2373" i="3"/>
  <c r="M2374" i="3"/>
  <c r="M2375" i="3"/>
  <c r="M2376" i="3"/>
  <c r="M2377" i="3"/>
  <c r="M2378" i="3"/>
  <c r="M2379" i="3"/>
  <c r="M2380" i="3"/>
  <c r="M2381" i="3"/>
  <c r="M2382" i="3"/>
  <c r="M2383" i="3"/>
  <c r="M2384" i="3"/>
  <c r="M2385" i="3"/>
  <c r="M2386" i="3"/>
  <c r="M2387" i="3"/>
  <c r="M2388" i="3"/>
  <c r="M2389" i="3"/>
  <c r="M2390" i="3"/>
  <c r="M2391" i="3"/>
  <c r="M2392" i="3"/>
  <c r="M2393" i="3"/>
  <c r="M2394" i="3"/>
  <c r="M2395" i="3"/>
  <c r="M2396" i="3"/>
  <c r="M2397" i="3"/>
  <c r="M2398" i="3"/>
  <c r="M2399" i="3"/>
  <c r="M2400" i="3"/>
  <c r="M2401" i="3"/>
  <c r="M2402" i="3"/>
  <c r="M2403" i="3"/>
  <c r="M2404" i="3"/>
  <c r="M2405" i="3"/>
  <c r="M2406" i="3"/>
  <c r="M2407" i="3"/>
  <c r="M2408" i="3"/>
  <c r="M2409" i="3"/>
  <c r="M2410" i="3"/>
  <c r="M2411" i="3"/>
  <c r="M2412" i="3"/>
  <c r="M2413" i="3"/>
  <c r="M2414" i="3"/>
  <c r="M2415" i="3"/>
  <c r="M2416" i="3"/>
  <c r="M2417" i="3"/>
  <c r="M2418" i="3"/>
  <c r="M2419" i="3"/>
  <c r="M2420" i="3"/>
  <c r="M2421" i="3"/>
  <c r="M2422" i="3"/>
  <c r="M2423" i="3"/>
  <c r="M2424" i="3"/>
  <c r="M2425" i="3"/>
  <c r="M2426" i="3"/>
  <c r="M2427" i="3"/>
  <c r="M2428" i="3"/>
  <c r="M2429" i="3"/>
  <c r="M2430" i="3"/>
  <c r="M2431" i="3"/>
  <c r="M2432" i="3"/>
  <c r="M2433" i="3"/>
  <c r="M2434" i="3"/>
  <c r="M2435" i="3"/>
  <c r="M2436" i="3"/>
  <c r="M2437" i="3"/>
  <c r="M2438" i="3"/>
  <c r="M2439" i="3"/>
  <c r="M2440" i="3"/>
  <c r="M2441" i="3"/>
  <c r="M2442" i="3"/>
  <c r="M2443" i="3"/>
  <c r="M2444" i="3"/>
  <c r="M2445" i="3"/>
  <c r="M2446" i="3"/>
  <c r="M2447" i="3"/>
  <c r="M2448" i="3"/>
  <c r="M2449" i="3"/>
  <c r="M2450" i="3"/>
  <c r="M2451" i="3"/>
  <c r="M2452" i="3"/>
  <c r="M2453" i="3"/>
  <c r="M2454" i="3"/>
  <c r="M2455" i="3"/>
  <c r="M2456" i="3"/>
  <c r="M2457" i="3"/>
  <c r="M2458" i="3"/>
  <c r="M2459" i="3"/>
  <c r="M2460" i="3"/>
  <c r="M2461" i="3"/>
  <c r="M2462" i="3"/>
  <c r="M2463" i="3"/>
  <c r="M2464" i="3"/>
  <c r="M2465" i="3"/>
  <c r="M2466" i="3"/>
  <c r="M2467" i="3"/>
  <c r="M2468" i="3"/>
  <c r="M2469" i="3"/>
  <c r="M2470" i="3"/>
  <c r="M2471" i="3"/>
  <c r="M2472" i="3"/>
  <c r="M2473" i="3"/>
  <c r="M2474" i="3"/>
  <c r="M2475" i="3"/>
  <c r="M2476" i="3"/>
  <c r="M2477" i="3"/>
  <c r="M2478" i="3"/>
  <c r="M2479" i="3"/>
  <c r="M2480" i="3"/>
  <c r="M2481" i="3"/>
  <c r="M2482" i="3"/>
  <c r="M2483" i="3"/>
  <c r="M2484" i="3"/>
  <c r="M2485" i="3"/>
  <c r="M2486" i="3"/>
  <c r="M2487" i="3"/>
  <c r="M2488" i="3"/>
  <c r="M2489" i="3"/>
  <c r="M2490" i="3"/>
  <c r="M2491" i="3"/>
  <c r="M2492" i="3"/>
  <c r="M2493" i="3"/>
  <c r="M2494" i="3"/>
  <c r="M2495" i="3"/>
  <c r="M2496" i="3"/>
  <c r="M2497" i="3"/>
  <c r="M2498" i="3"/>
  <c r="M2499" i="3"/>
  <c r="M2500" i="3"/>
  <c r="M2501" i="3"/>
  <c r="M2502" i="3"/>
  <c r="M2503" i="3"/>
  <c r="M2504" i="3"/>
  <c r="M2505" i="3"/>
  <c r="M2506" i="3"/>
  <c r="M2507" i="3"/>
  <c r="M2508" i="3"/>
  <c r="M2509" i="3"/>
  <c r="M2510" i="3"/>
  <c r="M2511" i="3"/>
  <c r="M2512" i="3"/>
  <c r="M2513" i="3"/>
  <c r="M2514" i="3"/>
  <c r="M2515" i="3"/>
  <c r="M2516" i="3"/>
  <c r="M2517" i="3"/>
  <c r="M2518" i="3"/>
  <c r="M2519" i="3"/>
  <c r="M2520" i="3"/>
  <c r="M2521" i="3"/>
  <c r="M2522" i="3"/>
  <c r="M2523" i="3"/>
  <c r="M2524" i="3"/>
  <c r="M2525" i="3"/>
  <c r="M2526" i="3"/>
  <c r="M2527" i="3"/>
  <c r="M2528" i="3"/>
  <c r="M2529" i="3"/>
  <c r="M2530" i="3"/>
  <c r="M2531" i="3"/>
  <c r="M2532" i="3"/>
  <c r="M2533" i="3"/>
  <c r="M2534" i="3"/>
  <c r="M2535" i="3"/>
  <c r="M2536" i="3"/>
  <c r="M2537" i="3"/>
  <c r="M2538" i="3"/>
  <c r="M2539" i="3"/>
  <c r="M2540" i="3"/>
  <c r="M2541" i="3"/>
  <c r="M2542" i="3"/>
  <c r="M2543" i="3"/>
  <c r="M2544" i="3"/>
  <c r="M2545" i="3"/>
  <c r="M2546" i="3"/>
  <c r="M2547" i="3"/>
  <c r="M2548" i="3"/>
  <c r="M2549" i="3"/>
  <c r="M2550" i="3"/>
  <c r="M2551" i="3"/>
  <c r="M2552" i="3"/>
  <c r="M2553" i="3"/>
  <c r="M2554" i="3"/>
  <c r="M2555" i="3"/>
  <c r="M2556" i="3"/>
  <c r="M2557" i="3"/>
  <c r="M2558" i="3"/>
  <c r="M2559" i="3"/>
  <c r="M2560" i="3"/>
  <c r="M2561" i="3"/>
  <c r="M2562" i="3"/>
  <c r="M2563" i="3"/>
  <c r="M2564" i="3"/>
  <c r="M2565" i="3"/>
  <c r="M2566" i="3"/>
  <c r="M2567" i="3"/>
  <c r="M2568" i="3"/>
  <c r="M2569" i="3"/>
  <c r="M2570" i="3"/>
  <c r="M2571" i="3"/>
  <c r="M2572" i="3"/>
  <c r="M2573" i="3"/>
  <c r="M2574" i="3"/>
  <c r="M2575" i="3"/>
  <c r="M2576" i="3"/>
  <c r="M2577" i="3"/>
  <c r="M2578" i="3"/>
  <c r="M2579" i="3"/>
  <c r="M2580" i="3"/>
  <c r="M2581" i="3"/>
  <c r="M2582" i="3"/>
  <c r="M2583" i="3"/>
  <c r="M2584" i="3"/>
  <c r="M2585" i="3"/>
  <c r="M2586" i="3"/>
  <c r="M2587" i="3"/>
  <c r="M2588" i="3"/>
  <c r="M2589" i="3"/>
  <c r="M2590" i="3"/>
  <c r="M2591" i="3"/>
  <c r="M2592" i="3"/>
  <c r="M2593" i="3"/>
  <c r="M2594" i="3"/>
  <c r="M2595" i="3"/>
  <c r="M2596" i="3"/>
  <c r="M2597" i="3"/>
  <c r="M2598" i="3"/>
  <c r="M2599" i="3"/>
  <c r="M2600" i="3"/>
  <c r="M2601" i="3"/>
  <c r="M2602" i="3"/>
  <c r="M2603" i="3"/>
  <c r="M2604" i="3"/>
  <c r="M2605" i="3"/>
  <c r="M2606" i="3"/>
  <c r="M2607" i="3"/>
  <c r="M2608" i="3"/>
  <c r="M2609" i="3"/>
  <c r="M2610" i="3"/>
  <c r="M2611" i="3"/>
  <c r="M2612" i="3"/>
  <c r="M2613" i="3"/>
  <c r="M2614" i="3"/>
  <c r="M2615" i="3"/>
  <c r="M2616" i="3"/>
  <c r="M2617" i="3"/>
  <c r="M2618" i="3"/>
  <c r="M2619" i="3"/>
  <c r="M2620" i="3"/>
  <c r="M2621" i="3"/>
  <c r="M2622" i="3"/>
  <c r="M2623" i="3"/>
  <c r="M2624" i="3"/>
  <c r="M2625" i="3"/>
  <c r="M2626" i="3"/>
  <c r="M2627" i="3"/>
  <c r="M2628" i="3"/>
  <c r="M2629" i="3"/>
  <c r="M2630" i="3"/>
  <c r="M2631" i="3"/>
  <c r="M2632" i="3"/>
  <c r="M2633" i="3"/>
  <c r="M2634" i="3"/>
  <c r="M2635" i="3"/>
  <c r="M2636" i="3"/>
  <c r="M2637" i="3"/>
  <c r="M2638" i="3"/>
  <c r="M2639" i="3"/>
  <c r="M2640" i="3"/>
  <c r="M2641" i="3"/>
  <c r="M2642" i="3"/>
  <c r="M2643" i="3"/>
  <c r="M2644" i="3"/>
  <c r="M2645" i="3"/>
  <c r="M2646" i="3"/>
  <c r="M2647" i="3"/>
  <c r="M2648" i="3"/>
  <c r="M2649" i="3"/>
  <c r="M2650" i="3"/>
  <c r="M2651" i="3"/>
  <c r="M2652" i="3"/>
  <c r="M2653" i="3"/>
  <c r="M2654" i="3"/>
  <c r="M2655" i="3"/>
  <c r="M2656" i="3"/>
  <c r="M2657" i="3"/>
  <c r="M2658" i="3"/>
  <c r="M2659" i="3"/>
  <c r="M2660" i="3"/>
  <c r="M2661" i="3"/>
  <c r="M2662" i="3"/>
  <c r="M2663" i="3"/>
  <c r="M2664" i="3"/>
  <c r="M2665" i="3"/>
  <c r="M2666" i="3"/>
  <c r="M2667" i="3"/>
  <c r="M2668" i="3"/>
  <c r="M2669" i="3"/>
  <c r="M2670" i="3"/>
  <c r="M2671" i="3"/>
  <c r="M2672" i="3"/>
  <c r="M2673" i="3"/>
  <c r="M2674" i="3"/>
  <c r="M2675" i="3"/>
  <c r="M2676" i="3"/>
  <c r="M2677" i="3"/>
  <c r="M2678" i="3"/>
  <c r="M2679" i="3"/>
  <c r="M2680" i="3"/>
  <c r="M2681" i="3"/>
  <c r="M2682" i="3"/>
  <c r="M2683" i="3"/>
  <c r="M2684" i="3"/>
  <c r="M2685" i="3"/>
  <c r="M2686" i="3"/>
  <c r="M2687" i="3"/>
  <c r="M2688" i="3"/>
  <c r="M2689" i="3"/>
  <c r="M2690" i="3"/>
  <c r="M2691" i="3"/>
  <c r="M2692" i="3"/>
  <c r="M2693" i="3"/>
  <c r="M2694" i="3"/>
  <c r="M2695" i="3"/>
  <c r="M2696" i="3"/>
  <c r="M2697" i="3"/>
  <c r="M2698" i="3"/>
  <c r="M2699" i="3"/>
  <c r="M2700" i="3"/>
  <c r="M2701" i="3"/>
  <c r="M2702" i="3"/>
  <c r="M2703" i="3"/>
  <c r="M2704" i="3"/>
  <c r="M2705" i="3"/>
  <c r="M2706" i="3"/>
  <c r="M2707" i="3"/>
  <c r="M2708" i="3"/>
  <c r="M2709" i="3"/>
  <c r="M2710" i="3"/>
  <c r="M2711" i="3"/>
  <c r="M2712" i="3"/>
  <c r="M2713" i="3"/>
  <c r="M2714" i="3"/>
  <c r="M2715" i="3"/>
  <c r="M2716" i="3"/>
  <c r="M2717" i="3"/>
  <c r="M2718" i="3"/>
  <c r="M2719" i="3"/>
  <c r="M2720" i="3"/>
  <c r="M2721" i="3"/>
  <c r="M2722" i="3"/>
  <c r="M2723" i="3"/>
  <c r="M2724" i="3"/>
  <c r="M2725" i="3"/>
  <c r="M2726" i="3"/>
  <c r="M2727" i="3"/>
  <c r="M2728" i="3"/>
  <c r="M2729" i="3"/>
  <c r="M2730" i="3"/>
  <c r="M2731" i="3"/>
  <c r="M2732" i="3"/>
  <c r="M2733" i="3"/>
  <c r="M2734" i="3"/>
  <c r="M2735" i="3"/>
  <c r="M2736" i="3"/>
  <c r="M2737" i="3"/>
  <c r="M2738" i="3"/>
  <c r="M2739" i="3"/>
  <c r="M2740" i="3"/>
  <c r="M2741" i="3"/>
  <c r="M2742" i="3"/>
  <c r="M2743" i="3"/>
  <c r="M2744" i="3"/>
  <c r="M2745" i="3"/>
  <c r="M2746" i="3"/>
  <c r="M2747" i="3"/>
  <c r="M2748" i="3"/>
  <c r="M2749" i="3"/>
  <c r="M2750" i="3"/>
  <c r="M2751" i="3"/>
  <c r="M2752" i="3"/>
  <c r="M2753" i="3"/>
  <c r="M2754" i="3"/>
  <c r="M2755" i="3"/>
  <c r="M2756" i="3"/>
  <c r="M2757" i="3"/>
  <c r="M2758" i="3"/>
  <c r="M2759" i="3"/>
  <c r="M2760" i="3"/>
  <c r="M2761" i="3"/>
  <c r="M2762" i="3"/>
  <c r="M2763" i="3"/>
  <c r="M2764" i="3"/>
  <c r="M2765" i="3"/>
  <c r="M2766" i="3"/>
  <c r="M2767" i="3"/>
  <c r="M2768" i="3"/>
  <c r="M2769" i="3"/>
  <c r="M2770" i="3"/>
  <c r="M2771" i="3"/>
  <c r="M2772" i="3"/>
  <c r="M2773" i="3"/>
  <c r="M2774" i="3"/>
  <c r="M2775" i="3"/>
  <c r="M2776" i="3"/>
  <c r="M2777" i="3"/>
  <c r="M2778" i="3"/>
  <c r="M2779" i="3"/>
  <c r="M2780" i="3"/>
  <c r="M2781" i="3"/>
  <c r="M2782" i="3"/>
  <c r="M2783" i="3"/>
  <c r="M2784" i="3"/>
  <c r="M2785" i="3"/>
  <c r="M2786" i="3"/>
  <c r="M2787" i="3"/>
  <c r="M2788" i="3"/>
  <c r="M2789" i="3"/>
  <c r="M2790" i="3"/>
  <c r="M2791" i="3"/>
  <c r="M2792" i="3"/>
  <c r="M2793" i="3"/>
  <c r="M2794" i="3"/>
  <c r="M2795" i="3"/>
  <c r="M2796" i="3"/>
  <c r="M2797" i="3"/>
  <c r="M2798" i="3"/>
  <c r="M2799" i="3"/>
  <c r="M2800" i="3"/>
  <c r="M2801" i="3"/>
  <c r="M2802" i="3"/>
  <c r="M2803" i="3"/>
  <c r="M2804" i="3"/>
  <c r="M2805" i="3"/>
  <c r="M2806" i="3"/>
  <c r="M2807" i="3"/>
  <c r="M2808" i="3"/>
  <c r="M2809" i="3"/>
  <c r="M2810" i="3"/>
  <c r="M2811" i="3"/>
  <c r="M2812" i="3"/>
  <c r="M2813" i="3"/>
  <c r="M2814" i="3"/>
  <c r="M2815" i="3"/>
  <c r="M2816" i="3"/>
  <c r="M2817" i="3"/>
  <c r="M2818" i="3"/>
  <c r="M2819" i="3"/>
  <c r="M2820" i="3"/>
  <c r="M2821" i="3"/>
  <c r="M2822" i="3"/>
  <c r="M2823" i="3"/>
  <c r="M2824" i="3"/>
  <c r="M2825" i="3"/>
  <c r="M2826" i="3"/>
  <c r="M2827" i="3"/>
  <c r="M2828" i="3"/>
  <c r="M2829" i="3"/>
  <c r="M2830" i="3"/>
  <c r="M2831" i="3"/>
  <c r="M2832" i="3"/>
  <c r="M2833" i="3"/>
  <c r="M2834" i="3"/>
  <c r="M2835" i="3"/>
  <c r="M2836" i="3"/>
  <c r="M2837" i="3"/>
  <c r="M2838" i="3"/>
  <c r="M2839" i="3"/>
  <c r="M2840" i="3"/>
  <c r="M2841" i="3"/>
  <c r="M2842" i="3"/>
  <c r="M2843" i="3"/>
  <c r="M2844" i="3"/>
  <c r="M2845" i="3"/>
  <c r="M2846" i="3"/>
  <c r="M2847" i="3"/>
  <c r="M2848" i="3"/>
  <c r="M2849" i="3"/>
  <c r="M2850" i="3"/>
  <c r="M2851" i="3"/>
  <c r="M2852" i="3"/>
  <c r="M2853" i="3"/>
  <c r="M2854" i="3"/>
  <c r="M2855" i="3"/>
  <c r="M2856" i="3"/>
  <c r="M2857" i="3"/>
  <c r="M2858" i="3"/>
  <c r="M2859" i="3"/>
  <c r="M2860" i="3"/>
  <c r="M2861" i="3"/>
  <c r="M2862" i="3"/>
  <c r="M2863" i="3"/>
  <c r="M2864" i="3"/>
  <c r="M2865" i="3"/>
  <c r="M2866" i="3"/>
  <c r="M2867" i="3"/>
  <c r="M2868" i="3"/>
  <c r="M2869" i="3"/>
  <c r="M2870" i="3"/>
  <c r="M2871" i="3"/>
  <c r="M2872" i="3"/>
  <c r="M2873" i="3"/>
  <c r="M2874" i="3"/>
  <c r="M2875" i="3"/>
  <c r="M2876" i="3"/>
  <c r="M2877" i="3"/>
  <c r="M2878" i="3"/>
  <c r="M2879" i="3"/>
  <c r="M2880" i="3"/>
  <c r="M2881" i="3"/>
  <c r="M2882" i="3"/>
  <c r="M2883" i="3"/>
  <c r="M2884" i="3"/>
  <c r="M2885" i="3"/>
  <c r="M2886" i="3"/>
  <c r="M2887" i="3"/>
  <c r="M2888" i="3"/>
  <c r="M2889" i="3"/>
  <c r="M2890" i="3"/>
  <c r="M2891" i="3"/>
  <c r="M2892" i="3"/>
  <c r="M2893" i="3"/>
  <c r="M2894" i="3"/>
  <c r="M2895" i="3"/>
  <c r="M2896" i="3"/>
  <c r="M2897" i="3"/>
  <c r="M2898" i="3"/>
  <c r="M2899" i="3"/>
  <c r="M2900" i="3"/>
  <c r="M2901" i="3"/>
  <c r="M2902" i="3"/>
  <c r="M2903" i="3"/>
  <c r="M2904" i="3"/>
  <c r="M2905" i="3"/>
  <c r="M2906" i="3"/>
  <c r="M2907" i="3"/>
  <c r="M2908" i="3"/>
  <c r="M2909" i="3"/>
  <c r="M2910" i="3"/>
  <c r="M2911" i="3"/>
  <c r="M2912" i="3"/>
  <c r="M2913" i="3"/>
  <c r="M2914" i="3"/>
  <c r="M2915" i="3"/>
  <c r="M2916" i="3"/>
  <c r="M2917" i="3"/>
  <c r="M2918" i="3"/>
  <c r="M2919" i="3"/>
  <c r="M2920" i="3"/>
  <c r="M2921" i="3"/>
  <c r="M2922" i="3"/>
  <c r="M2923" i="3"/>
  <c r="M2924" i="3"/>
  <c r="M2925" i="3"/>
  <c r="M2926" i="3"/>
  <c r="M2927" i="3"/>
  <c r="M2928" i="3"/>
  <c r="M2929" i="3"/>
  <c r="M2930" i="3"/>
  <c r="M2931" i="3"/>
  <c r="M2932" i="3"/>
  <c r="M2933" i="3"/>
  <c r="M2934" i="3"/>
  <c r="M2935" i="3"/>
  <c r="M2936" i="3"/>
  <c r="M2937" i="3"/>
  <c r="M2938" i="3"/>
  <c r="M2939" i="3"/>
  <c r="M2940" i="3"/>
  <c r="M2941" i="3"/>
  <c r="M2942" i="3"/>
  <c r="M2943" i="3"/>
  <c r="M2944" i="3"/>
  <c r="M2945" i="3"/>
  <c r="M2946" i="3"/>
  <c r="M2947" i="3"/>
  <c r="M2948" i="3"/>
  <c r="M2949" i="3"/>
  <c r="M2950" i="3"/>
  <c r="M2951" i="3"/>
  <c r="M2952" i="3"/>
  <c r="M2953" i="3"/>
  <c r="M2954" i="3"/>
  <c r="M2955" i="3"/>
  <c r="M2956" i="3"/>
  <c r="M2957" i="3"/>
  <c r="M2958" i="3"/>
  <c r="M2959" i="3"/>
  <c r="M2960" i="3"/>
  <c r="M2961" i="3"/>
  <c r="M2962" i="3"/>
  <c r="M2963" i="3"/>
  <c r="M2964" i="3"/>
  <c r="M2965" i="3"/>
  <c r="M2966" i="3"/>
  <c r="M2967" i="3"/>
  <c r="M2968" i="3"/>
  <c r="M2969" i="3"/>
  <c r="M2970" i="3"/>
  <c r="M2971" i="3"/>
  <c r="M2972" i="3"/>
  <c r="M2973" i="3"/>
  <c r="M2974" i="3"/>
  <c r="M2975" i="3"/>
  <c r="M2976" i="3"/>
  <c r="M2977" i="3"/>
  <c r="M2978" i="3"/>
  <c r="M2979" i="3"/>
  <c r="M2980" i="3"/>
  <c r="M2981" i="3"/>
  <c r="M2982" i="3"/>
  <c r="M2983" i="3"/>
  <c r="M2984" i="3"/>
  <c r="M2985" i="3"/>
  <c r="M2986" i="3"/>
  <c r="M2987" i="3"/>
  <c r="M2988" i="3"/>
  <c r="M2989" i="3"/>
  <c r="M2990" i="3"/>
  <c r="M2991" i="3"/>
  <c r="M2992" i="3"/>
  <c r="M2993" i="3"/>
  <c r="M2994" i="3"/>
  <c r="M2995" i="3"/>
  <c r="M2996" i="3"/>
  <c r="M2997" i="3"/>
  <c r="M2998" i="3"/>
  <c r="M2999" i="3"/>
  <c r="M3000" i="3"/>
  <c r="M3001" i="3"/>
  <c r="M3002" i="3"/>
  <c r="M3003" i="3"/>
  <c r="M3004" i="3"/>
  <c r="M3005" i="3"/>
  <c r="M3006" i="3"/>
  <c r="M3007" i="3"/>
  <c r="M3008" i="3"/>
  <c r="M3009" i="3"/>
  <c r="M3010" i="3"/>
  <c r="M3011" i="3"/>
  <c r="M3012" i="3"/>
  <c r="M3013" i="3"/>
  <c r="M3014" i="3"/>
  <c r="M3015" i="3"/>
  <c r="M3016" i="3"/>
  <c r="M3017" i="3"/>
  <c r="M3018" i="3"/>
  <c r="M3019" i="3"/>
  <c r="M3020" i="3"/>
  <c r="M3021" i="3"/>
  <c r="M3022" i="3"/>
  <c r="M3023" i="3"/>
  <c r="M3024" i="3"/>
  <c r="M3025" i="3"/>
  <c r="M3026" i="3"/>
  <c r="M3027" i="3"/>
  <c r="M3028" i="3"/>
  <c r="M3029" i="3"/>
  <c r="M3030" i="3"/>
  <c r="M3031" i="3"/>
  <c r="M3032" i="3"/>
  <c r="M3033" i="3"/>
  <c r="M3034" i="3"/>
  <c r="M3035" i="3"/>
  <c r="M3036" i="3"/>
  <c r="M3037" i="3"/>
  <c r="M3038" i="3"/>
  <c r="M3039" i="3"/>
  <c r="M3040" i="3"/>
  <c r="M3041" i="3"/>
  <c r="M3042" i="3"/>
  <c r="M3043" i="3"/>
  <c r="M3044" i="3"/>
  <c r="M3045" i="3"/>
  <c r="M3046" i="3"/>
  <c r="M3047" i="3"/>
  <c r="M3048" i="3"/>
  <c r="M3049" i="3"/>
  <c r="M3050" i="3"/>
  <c r="M3051" i="3"/>
  <c r="M3052" i="3"/>
  <c r="M3053" i="3"/>
  <c r="M3054" i="3"/>
  <c r="M3055" i="3"/>
  <c r="M3056" i="3"/>
  <c r="M3057" i="3"/>
  <c r="M3058" i="3"/>
  <c r="M3059" i="3"/>
  <c r="M3060" i="3"/>
  <c r="M3061" i="3"/>
  <c r="M3062" i="3"/>
  <c r="M3063" i="3"/>
  <c r="M3064" i="3"/>
  <c r="M3065" i="3"/>
  <c r="M3066" i="3"/>
  <c r="M3067" i="3"/>
  <c r="M3068" i="3"/>
  <c r="M3069" i="3"/>
  <c r="M3070" i="3"/>
  <c r="M3071" i="3"/>
  <c r="M3072" i="3"/>
  <c r="M3073" i="3"/>
  <c r="M3074" i="3"/>
  <c r="M3075" i="3"/>
  <c r="M3076" i="3"/>
  <c r="M3077" i="3"/>
  <c r="M3078" i="3"/>
  <c r="M3079" i="3"/>
  <c r="M3080" i="3"/>
  <c r="M3081" i="3"/>
  <c r="M3082" i="3"/>
  <c r="M3083" i="3"/>
  <c r="M3084" i="3"/>
  <c r="M3085" i="3"/>
  <c r="M3086" i="3"/>
  <c r="M3087" i="3"/>
  <c r="M3088" i="3"/>
  <c r="M3089" i="3"/>
  <c r="M3090" i="3"/>
  <c r="M3091" i="3"/>
  <c r="M3092" i="3"/>
  <c r="M3093" i="3"/>
  <c r="M3094" i="3"/>
  <c r="M3095" i="3"/>
  <c r="M3096" i="3"/>
  <c r="M3097" i="3"/>
  <c r="M3098" i="3"/>
  <c r="M3099" i="3"/>
  <c r="M3100" i="3"/>
  <c r="M3101" i="3"/>
  <c r="M3102" i="3"/>
  <c r="M3103" i="3"/>
  <c r="M3104" i="3"/>
  <c r="M3105" i="3"/>
  <c r="M3106" i="3"/>
  <c r="M3107" i="3"/>
  <c r="M3108" i="3"/>
  <c r="M3109" i="3"/>
  <c r="M3110" i="3"/>
  <c r="M3111" i="3"/>
  <c r="M3112" i="3"/>
  <c r="M3113" i="3"/>
  <c r="M3114" i="3"/>
  <c r="M3115" i="3"/>
  <c r="M3116" i="3"/>
  <c r="M3117" i="3"/>
  <c r="M3118" i="3"/>
  <c r="M3119" i="3"/>
  <c r="M3120" i="3"/>
  <c r="M3121" i="3"/>
  <c r="M3122" i="3"/>
  <c r="M3123" i="3"/>
  <c r="M3124" i="3"/>
  <c r="M3125" i="3"/>
  <c r="M3126" i="3"/>
  <c r="M3127" i="3"/>
  <c r="M3128" i="3"/>
  <c r="M3129" i="3"/>
  <c r="M3130" i="3"/>
  <c r="M3131" i="3"/>
  <c r="M3132" i="3"/>
  <c r="M3133" i="3"/>
  <c r="M3134" i="3"/>
  <c r="M3135" i="3"/>
  <c r="M3136" i="3"/>
  <c r="M3137" i="3"/>
  <c r="M3138" i="3"/>
  <c r="M3139" i="3"/>
  <c r="M3140" i="3"/>
  <c r="M3141" i="3"/>
  <c r="M3142" i="3"/>
  <c r="M3143" i="3"/>
  <c r="M3144" i="3"/>
  <c r="M3145" i="3"/>
  <c r="M3146" i="3"/>
  <c r="M3147" i="3"/>
  <c r="M3148" i="3"/>
  <c r="M3149" i="3"/>
  <c r="M3150" i="3"/>
  <c r="M3151" i="3"/>
  <c r="M3152" i="3"/>
  <c r="M3153" i="3"/>
  <c r="M3154" i="3"/>
  <c r="M3155" i="3"/>
  <c r="M3156" i="3"/>
  <c r="M3157" i="3"/>
  <c r="M3158" i="3"/>
  <c r="M3159" i="3"/>
  <c r="M3160" i="3"/>
  <c r="M3161" i="3"/>
  <c r="M3162" i="3"/>
  <c r="M3163" i="3"/>
  <c r="M3164" i="3"/>
  <c r="M3165" i="3"/>
  <c r="M3166" i="3"/>
  <c r="M3167" i="3"/>
  <c r="M3168" i="3"/>
  <c r="M3169" i="3"/>
  <c r="M3170" i="3"/>
  <c r="M3171" i="3"/>
  <c r="M3172" i="3"/>
  <c r="M3173" i="3"/>
  <c r="M3174" i="3"/>
  <c r="M3175" i="3"/>
  <c r="M3176" i="3"/>
  <c r="M3177" i="3"/>
  <c r="M3178" i="3"/>
  <c r="M3179" i="3"/>
  <c r="M3180" i="3"/>
  <c r="M3181" i="3"/>
  <c r="M3182" i="3"/>
  <c r="M3183" i="3"/>
  <c r="M3184" i="3"/>
  <c r="M3185" i="3"/>
  <c r="M3186" i="3"/>
  <c r="M3187" i="3"/>
  <c r="M3188" i="3"/>
  <c r="M3189" i="3"/>
  <c r="M3190" i="3"/>
  <c r="M3191" i="3"/>
  <c r="M3192" i="3"/>
  <c r="M3193" i="3"/>
  <c r="M3194" i="3"/>
  <c r="M3195" i="3"/>
  <c r="M3196" i="3"/>
  <c r="M3197" i="3"/>
  <c r="M3198" i="3"/>
  <c r="M3199" i="3"/>
  <c r="M3200" i="3"/>
  <c r="M3201" i="3"/>
  <c r="M3202" i="3"/>
  <c r="M3203" i="3"/>
  <c r="M3204" i="3"/>
  <c r="M3205" i="3"/>
  <c r="M3206" i="3"/>
  <c r="M3207" i="3"/>
  <c r="M3208" i="3"/>
  <c r="M3209" i="3"/>
  <c r="M3210" i="3"/>
  <c r="M3211" i="3"/>
  <c r="M3212" i="3"/>
  <c r="M3213" i="3"/>
  <c r="M3214" i="3"/>
  <c r="M3215" i="3"/>
  <c r="M3216" i="3"/>
  <c r="M3217" i="3"/>
  <c r="M3218" i="3"/>
  <c r="M3219" i="3"/>
  <c r="M3220" i="3"/>
  <c r="M3221" i="3"/>
  <c r="M3222" i="3"/>
  <c r="M3223" i="3"/>
  <c r="M3224" i="3"/>
  <c r="M3225" i="3"/>
  <c r="M3226" i="3"/>
  <c r="M3227" i="3"/>
  <c r="M3228" i="3"/>
  <c r="M3229" i="3"/>
  <c r="M3230" i="3"/>
  <c r="M3231" i="3"/>
  <c r="M3232" i="3"/>
  <c r="M3233" i="3"/>
  <c r="M3234" i="3"/>
  <c r="M3235" i="3"/>
  <c r="M3236" i="3"/>
  <c r="M3237" i="3"/>
  <c r="M3238" i="3"/>
  <c r="M3239" i="3"/>
  <c r="M3240" i="3"/>
  <c r="M3241" i="3"/>
  <c r="M3242" i="3"/>
  <c r="M3243" i="3"/>
  <c r="M3244" i="3"/>
  <c r="M3245" i="3"/>
  <c r="M3246" i="3"/>
  <c r="M3247" i="3"/>
  <c r="M3248" i="3"/>
  <c r="M3249" i="3"/>
  <c r="M3250" i="3"/>
  <c r="M3251" i="3"/>
  <c r="M3252" i="3"/>
  <c r="M3253" i="3"/>
  <c r="M3254" i="3"/>
  <c r="M3255" i="3"/>
  <c r="M3256" i="3"/>
  <c r="M3257" i="3"/>
  <c r="M3258" i="3"/>
  <c r="M3259" i="3"/>
  <c r="M3260" i="3"/>
  <c r="M3261" i="3"/>
  <c r="M3262" i="3"/>
  <c r="M3263" i="3"/>
  <c r="M3264" i="3"/>
  <c r="M3265" i="3"/>
  <c r="M3266" i="3"/>
  <c r="M3267" i="3"/>
  <c r="M3268" i="3"/>
  <c r="M3269" i="3"/>
  <c r="M3270" i="3"/>
  <c r="M3271" i="3"/>
  <c r="M3272" i="3"/>
  <c r="M3273" i="3"/>
  <c r="M3274" i="3"/>
  <c r="M3275" i="3"/>
  <c r="M3276" i="3"/>
  <c r="M3277" i="3"/>
  <c r="M3278" i="3"/>
  <c r="M3279" i="3"/>
  <c r="M3280" i="3"/>
  <c r="M3281" i="3"/>
  <c r="M3282" i="3"/>
  <c r="M3283" i="3"/>
  <c r="M3284" i="3"/>
  <c r="M3285" i="3"/>
  <c r="M3286" i="3"/>
  <c r="M3287" i="3"/>
  <c r="M3288" i="3"/>
  <c r="M3289" i="3"/>
  <c r="M3290" i="3"/>
  <c r="M3291" i="3"/>
  <c r="M3292" i="3"/>
  <c r="M3293" i="3"/>
  <c r="M3294" i="3"/>
  <c r="M3295" i="3"/>
  <c r="M3296" i="3"/>
  <c r="M3297" i="3"/>
  <c r="M3298" i="3"/>
  <c r="M3299" i="3"/>
  <c r="M3300" i="3"/>
  <c r="M3301" i="3"/>
  <c r="M3302" i="3"/>
  <c r="M3303" i="3"/>
  <c r="M3304" i="3"/>
  <c r="M3305" i="3"/>
  <c r="M3306" i="3"/>
  <c r="M3307" i="3"/>
  <c r="M3308" i="3"/>
  <c r="M3309" i="3"/>
  <c r="M3310" i="3"/>
  <c r="M3311" i="3"/>
  <c r="M3312" i="3"/>
  <c r="M3313" i="3"/>
  <c r="M3314" i="3"/>
  <c r="M3315" i="3"/>
  <c r="M3316" i="3"/>
  <c r="M3317" i="3"/>
  <c r="M3318" i="3"/>
  <c r="M3319" i="3"/>
  <c r="M3320" i="3"/>
  <c r="M3321" i="3"/>
  <c r="M3322" i="3"/>
  <c r="M3323" i="3"/>
  <c r="M3324" i="3"/>
  <c r="M3325" i="3"/>
  <c r="M3326" i="3"/>
  <c r="M3327" i="3"/>
  <c r="M3328" i="3"/>
  <c r="M3329" i="3"/>
  <c r="M3330" i="3"/>
  <c r="M3331" i="3"/>
  <c r="M3332" i="3"/>
  <c r="M3333" i="3"/>
  <c r="M3334" i="3"/>
  <c r="M3335" i="3"/>
  <c r="M3336" i="3"/>
  <c r="M3337" i="3"/>
  <c r="M3338" i="3"/>
  <c r="M3339" i="3"/>
  <c r="M3340" i="3"/>
  <c r="M3341" i="3"/>
  <c r="M3342" i="3"/>
  <c r="M3343" i="3"/>
  <c r="M3344" i="3"/>
  <c r="M3345" i="3"/>
  <c r="M3346" i="3"/>
  <c r="M3347" i="3"/>
  <c r="M3348" i="3"/>
  <c r="M3349" i="3"/>
  <c r="M3350" i="3"/>
  <c r="M3351" i="3"/>
  <c r="M3352" i="3"/>
  <c r="M3353" i="3"/>
  <c r="M3354" i="3"/>
  <c r="M3355" i="3"/>
  <c r="M3356" i="3"/>
  <c r="M3357" i="3"/>
  <c r="M3358" i="3"/>
  <c r="M3359" i="3"/>
  <c r="M3360" i="3"/>
  <c r="M3361" i="3"/>
  <c r="M3362" i="3"/>
  <c r="M3363" i="3"/>
  <c r="M3364" i="3"/>
  <c r="M3365" i="3"/>
  <c r="M3366" i="3"/>
  <c r="M3367" i="3"/>
  <c r="M3368" i="3"/>
  <c r="M3369" i="3"/>
  <c r="M3370" i="3"/>
  <c r="M3371" i="3"/>
  <c r="M3372" i="3"/>
  <c r="M3373" i="3"/>
  <c r="M3374" i="3"/>
  <c r="M3375" i="3"/>
  <c r="M3376" i="3"/>
  <c r="M3377" i="3"/>
  <c r="M3378" i="3"/>
  <c r="M3379" i="3"/>
  <c r="M3380" i="3"/>
  <c r="M3381" i="3"/>
  <c r="M3382" i="3"/>
  <c r="M3383" i="3"/>
  <c r="M3384" i="3"/>
  <c r="M3385" i="3"/>
  <c r="M3386" i="3"/>
  <c r="M3387" i="3"/>
  <c r="M3388" i="3"/>
  <c r="M3389" i="3"/>
  <c r="M3390" i="3"/>
  <c r="M3391" i="3"/>
  <c r="M3392" i="3"/>
  <c r="M3393" i="3"/>
  <c r="M3394" i="3"/>
  <c r="M3395" i="3"/>
  <c r="M3396" i="3"/>
  <c r="M3397" i="3"/>
  <c r="M3398" i="3"/>
  <c r="M3399" i="3"/>
  <c r="M3400" i="3"/>
  <c r="M3401" i="3"/>
  <c r="M3402" i="3"/>
  <c r="M3403" i="3"/>
  <c r="M3404" i="3"/>
  <c r="M3405" i="3"/>
  <c r="M3406" i="3"/>
  <c r="M3407" i="3"/>
  <c r="M3408" i="3"/>
  <c r="M3409" i="3"/>
  <c r="M3410" i="3"/>
  <c r="M3411" i="3"/>
  <c r="M3412" i="3"/>
  <c r="M3413" i="3"/>
  <c r="M3414" i="3"/>
  <c r="M3415" i="3"/>
  <c r="M3416" i="3"/>
  <c r="M3417" i="3"/>
  <c r="M3418" i="3"/>
  <c r="M3419" i="3"/>
  <c r="M3420" i="3"/>
  <c r="M3421" i="3"/>
  <c r="M3422" i="3"/>
  <c r="M3423" i="3"/>
  <c r="M3424" i="3"/>
  <c r="M3425" i="3"/>
  <c r="M3426" i="3"/>
  <c r="M3427" i="3"/>
  <c r="M3428" i="3"/>
  <c r="M3429" i="3"/>
  <c r="M3430" i="3"/>
  <c r="M3431" i="3"/>
  <c r="M3432" i="3"/>
  <c r="M3433" i="3"/>
  <c r="M3434" i="3"/>
  <c r="M3435" i="3"/>
  <c r="M3436" i="3"/>
  <c r="M3437" i="3"/>
  <c r="M3438" i="3"/>
  <c r="M3439" i="3"/>
  <c r="M3440" i="3"/>
  <c r="M3441" i="3"/>
  <c r="M3442" i="3"/>
  <c r="M3443" i="3"/>
  <c r="M3444" i="3"/>
  <c r="M3445" i="3"/>
  <c r="M3446" i="3"/>
  <c r="M3447" i="3"/>
  <c r="M3448" i="3"/>
  <c r="M3449" i="3"/>
  <c r="M3450" i="3"/>
  <c r="M3451" i="3"/>
  <c r="M3452" i="3"/>
  <c r="M3453" i="3"/>
  <c r="M3454" i="3"/>
  <c r="M3455" i="3"/>
  <c r="M3456" i="3"/>
  <c r="M3457" i="3"/>
  <c r="M3458" i="3"/>
  <c r="M3459" i="3"/>
  <c r="M3460" i="3"/>
  <c r="M3461" i="3"/>
  <c r="M3462" i="3"/>
  <c r="M3463" i="3"/>
  <c r="M3464" i="3"/>
  <c r="M3465" i="3"/>
  <c r="M3466" i="3"/>
  <c r="M3467" i="3"/>
  <c r="M3468" i="3"/>
  <c r="M3469" i="3"/>
  <c r="M3470" i="3"/>
  <c r="M3471" i="3"/>
  <c r="M3472" i="3"/>
  <c r="M3473" i="3"/>
  <c r="M3474" i="3"/>
  <c r="M3475" i="3"/>
  <c r="M3476" i="3"/>
  <c r="M3477" i="3"/>
  <c r="M3478" i="3"/>
  <c r="M3479" i="3"/>
  <c r="M3480" i="3"/>
  <c r="M3481" i="3"/>
  <c r="M3482" i="3"/>
  <c r="M3483" i="3"/>
  <c r="M3484" i="3"/>
  <c r="M3485" i="3"/>
  <c r="M3486" i="3"/>
  <c r="M3487" i="3"/>
  <c r="M3488" i="3"/>
  <c r="M3489" i="3"/>
  <c r="M3490" i="3"/>
  <c r="M3491" i="3"/>
  <c r="M3492" i="3"/>
  <c r="M3493" i="3"/>
  <c r="M3494" i="3"/>
  <c r="M3495" i="3"/>
  <c r="M3496" i="3"/>
  <c r="M3497" i="3"/>
  <c r="M3498" i="3"/>
  <c r="M3499" i="3"/>
  <c r="M3500" i="3"/>
  <c r="M3501" i="3"/>
  <c r="M3502" i="3"/>
  <c r="M3503" i="3"/>
  <c r="M3504" i="3"/>
  <c r="M3505" i="3"/>
  <c r="M3506" i="3"/>
  <c r="M3507" i="3"/>
  <c r="M3508" i="3"/>
  <c r="M3509" i="3"/>
  <c r="M3510" i="3"/>
  <c r="M3511" i="3"/>
  <c r="M3512" i="3"/>
  <c r="M3513" i="3"/>
  <c r="M3514" i="3"/>
  <c r="M3515" i="3"/>
  <c r="M3516" i="3"/>
  <c r="M3517" i="3"/>
  <c r="M3518" i="3"/>
  <c r="M3519" i="3"/>
  <c r="M3520" i="3"/>
  <c r="M3521" i="3"/>
  <c r="M3522" i="3"/>
  <c r="M3523" i="3"/>
  <c r="M3524" i="3"/>
  <c r="M3525" i="3"/>
  <c r="M3526" i="3"/>
  <c r="M3527" i="3"/>
  <c r="M3528" i="3"/>
  <c r="M3529" i="3"/>
  <c r="M3530" i="3"/>
  <c r="M3531" i="3"/>
  <c r="M3532" i="3"/>
  <c r="M3533" i="3"/>
  <c r="M3534" i="3"/>
  <c r="M3535" i="3"/>
  <c r="M3536" i="3"/>
  <c r="M3537" i="3"/>
  <c r="M3538" i="3"/>
  <c r="M3539" i="3"/>
  <c r="M3540" i="3"/>
  <c r="M3541" i="3"/>
  <c r="M3542" i="3"/>
  <c r="M3543" i="3"/>
  <c r="M3544" i="3"/>
  <c r="M3545" i="3"/>
  <c r="M3546" i="3"/>
  <c r="M3547" i="3"/>
  <c r="M3548" i="3"/>
  <c r="M3549" i="3"/>
  <c r="M3550" i="3"/>
  <c r="M3551" i="3"/>
  <c r="M3552" i="3"/>
  <c r="M3553" i="3"/>
  <c r="M3554" i="3"/>
  <c r="M3555" i="3"/>
  <c r="M3556" i="3"/>
  <c r="M3557" i="3"/>
  <c r="M3558" i="3"/>
  <c r="M3559" i="3"/>
  <c r="M3560" i="3"/>
  <c r="M3561" i="3"/>
  <c r="M3562" i="3"/>
  <c r="M3563" i="3"/>
  <c r="M3564" i="3"/>
  <c r="M3565" i="3"/>
  <c r="M3566" i="3"/>
  <c r="M3567" i="3"/>
  <c r="M3568" i="3"/>
  <c r="M3569" i="3"/>
  <c r="M3570" i="3"/>
  <c r="M3571" i="3"/>
  <c r="M3572" i="3"/>
  <c r="M3573" i="3"/>
  <c r="M3574" i="3"/>
  <c r="M3575" i="3"/>
  <c r="M3576" i="3"/>
  <c r="M3577" i="3"/>
  <c r="M3578" i="3"/>
  <c r="M3579" i="3"/>
  <c r="M3580" i="3"/>
  <c r="M3581" i="3"/>
  <c r="M3582" i="3"/>
  <c r="M3583" i="3"/>
  <c r="M3584" i="3"/>
  <c r="M3585" i="3"/>
  <c r="M3586" i="3"/>
  <c r="M3587" i="3"/>
  <c r="M3588" i="3"/>
  <c r="M3589" i="3"/>
  <c r="M3590" i="3"/>
  <c r="M3591" i="3"/>
  <c r="M3592" i="3"/>
  <c r="M3593" i="3"/>
  <c r="M3594" i="3"/>
  <c r="M3595" i="3"/>
  <c r="M3596" i="3"/>
  <c r="M3597" i="3"/>
  <c r="M3598" i="3"/>
  <c r="M3599" i="3"/>
  <c r="M3600" i="3"/>
  <c r="M3601" i="3"/>
  <c r="M3602" i="3"/>
  <c r="M3603" i="3"/>
  <c r="M3604" i="3"/>
  <c r="M3605" i="3"/>
  <c r="M3606" i="3"/>
  <c r="M3607" i="3"/>
  <c r="M3608" i="3"/>
  <c r="M3609" i="3"/>
  <c r="M3610" i="3"/>
  <c r="M3611" i="3"/>
  <c r="M3612" i="3"/>
  <c r="M3613" i="3"/>
  <c r="M3614" i="3"/>
  <c r="M3615" i="3"/>
  <c r="M3616" i="3"/>
  <c r="M3617" i="3"/>
  <c r="M3618" i="3"/>
  <c r="M3619" i="3"/>
  <c r="M3620" i="3"/>
  <c r="M3621" i="3"/>
  <c r="M3622" i="3"/>
  <c r="M3623" i="3"/>
  <c r="M3624" i="3"/>
  <c r="M3625" i="3"/>
  <c r="M3626" i="3"/>
  <c r="M3627" i="3"/>
  <c r="M3628" i="3"/>
  <c r="M3629" i="3"/>
  <c r="M3630" i="3"/>
  <c r="M3631" i="3"/>
  <c r="M3632" i="3"/>
  <c r="M3633" i="3"/>
  <c r="M3634" i="3"/>
  <c r="M3635" i="3"/>
  <c r="M3636" i="3"/>
  <c r="M3637" i="3"/>
  <c r="M3638" i="3"/>
  <c r="M3639" i="3"/>
  <c r="M3640" i="3"/>
  <c r="M3641" i="3"/>
  <c r="M3642" i="3"/>
  <c r="M3643" i="3"/>
  <c r="M3644" i="3"/>
  <c r="M3645" i="3"/>
  <c r="M3646" i="3"/>
  <c r="M3647" i="3"/>
  <c r="M3648" i="3"/>
  <c r="M3649" i="3"/>
  <c r="M3650" i="3"/>
  <c r="M3651" i="3"/>
  <c r="M3652" i="3"/>
  <c r="M3653" i="3"/>
  <c r="M3654" i="3"/>
  <c r="M3655" i="3"/>
  <c r="M3656" i="3"/>
  <c r="M3657" i="3"/>
  <c r="M3658" i="3"/>
  <c r="M3659" i="3"/>
  <c r="M3660" i="3"/>
  <c r="M3661" i="3"/>
  <c r="M3662" i="3"/>
  <c r="M3663" i="3"/>
  <c r="M3664" i="3"/>
  <c r="M3665" i="3"/>
  <c r="M3666" i="3"/>
  <c r="M3667" i="3"/>
  <c r="M3668" i="3"/>
  <c r="M3669" i="3"/>
  <c r="M3670" i="3"/>
  <c r="M3671" i="3"/>
  <c r="M3672" i="3"/>
  <c r="M3673" i="3"/>
  <c r="M3674" i="3"/>
  <c r="M3675" i="3"/>
  <c r="M3676" i="3"/>
  <c r="M3677" i="3"/>
  <c r="M3678" i="3"/>
  <c r="M3679" i="3"/>
  <c r="M3680" i="3"/>
  <c r="M3681" i="3"/>
  <c r="M3682" i="3"/>
  <c r="M3683" i="3"/>
  <c r="M3684" i="3"/>
  <c r="M3685" i="3"/>
  <c r="M3686" i="3"/>
  <c r="M3687" i="3"/>
  <c r="M3688" i="3"/>
  <c r="M3689" i="3"/>
  <c r="M3690" i="3"/>
  <c r="M3691" i="3"/>
  <c r="M3692" i="3"/>
  <c r="M3693" i="3"/>
  <c r="M3694" i="3"/>
  <c r="M3695" i="3"/>
  <c r="M3696" i="3"/>
  <c r="M3697" i="3"/>
  <c r="M3698" i="3"/>
  <c r="M3699" i="3"/>
  <c r="M3700" i="3"/>
  <c r="M3701" i="3"/>
  <c r="M3702" i="3"/>
  <c r="M3703" i="3"/>
  <c r="M3704" i="3"/>
  <c r="M3705" i="3"/>
  <c r="M3706" i="3"/>
  <c r="M3707" i="3"/>
  <c r="M3708" i="3"/>
  <c r="M3709" i="3"/>
  <c r="M3710" i="3"/>
  <c r="M3711" i="3"/>
  <c r="M3712" i="3"/>
  <c r="M3713" i="3"/>
  <c r="M3714" i="3"/>
  <c r="M3715" i="3"/>
  <c r="M3716" i="3"/>
  <c r="M3717" i="3"/>
  <c r="M3718" i="3"/>
  <c r="M3719" i="3"/>
  <c r="M3720" i="3"/>
  <c r="M3721" i="3"/>
  <c r="M3722" i="3"/>
  <c r="M3723" i="3"/>
  <c r="M3724" i="3"/>
  <c r="M3725" i="3"/>
  <c r="M3726" i="3"/>
  <c r="M3727" i="3"/>
  <c r="M3728" i="3"/>
  <c r="M3729" i="3"/>
  <c r="M3730" i="3"/>
  <c r="M3731" i="3"/>
  <c r="M3732" i="3"/>
  <c r="M3733" i="3"/>
  <c r="M3734" i="3"/>
  <c r="M3735" i="3"/>
  <c r="M3736" i="3"/>
  <c r="M3737" i="3"/>
  <c r="M3738" i="3"/>
  <c r="M3739" i="3"/>
  <c r="M3740" i="3"/>
  <c r="M3741" i="3"/>
  <c r="M3742" i="3"/>
  <c r="M3743" i="3"/>
  <c r="M3744" i="3"/>
  <c r="M3745" i="3"/>
  <c r="M3746" i="3"/>
  <c r="M3747" i="3"/>
  <c r="M3748" i="3"/>
  <c r="M3749" i="3"/>
  <c r="M3750" i="3"/>
  <c r="M3751" i="3"/>
  <c r="M3752" i="3"/>
  <c r="M3753" i="3"/>
  <c r="M3754" i="3"/>
  <c r="M3755" i="3"/>
  <c r="M3756" i="3"/>
  <c r="M3757" i="3"/>
  <c r="M3758" i="3"/>
  <c r="M3759" i="3"/>
  <c r="M3760" i="3"/>
  <c r="M3761" i="3"/>
  <c r="M3762" i="3"/>
  <c r="M3763" i="3"/>
  <c r="M3764" i="3"/>
  <c r="M3765" i="3"/>
  <c r="M3766" i="3"/>
  <c r="M3767" i="3"/>
  <c r="M3768" i="3"/>
  <c r="M3769" i="3"/>
  <c r="M3770" i="3"/>
  <c r="M3771" i="3"/>
  <c r="M3772" i="3"/>
  <c r="M3773" i="3"/>
  <c r="M3774" i="3"/>
  <c r="M3775" i="3"/>
  <c r="M3776" i="3"/>
  <c r="M3777" i="3"/>
  <c r="M3778" i="3"/>
  <c r="M3779" i="3"/>
  <c r="M3780" i="3"/>
  <c r="M3781" i="3"/>
  <c r="M3782" i="3"/>
  <c r="M3783" i="3"/>
  <c r="M3784" i="3"/>
  <c r="M3785" i="3"/>
  <c r="M3786" i="3"/>
  <c r="M3787" i="3"/>
  <c r="M3788" i="3"/>
  <c r="M3789" i="3"/>
  <c r="M3790" i="3"/>
  <c r="M3791" i="3"/>
  <c r="M3792" i="3"/>
  <c r="M3793" i="3"/>
  <c r="M3794" i="3"/>
  <c r="M3795" i="3"/>
  <c r="M3796" i="3"/>
  <c r="M3797" i="3"/>
  <c r="M3798" i="3"/>
  <c r="M3799" i="3"/>
  <c r="M3800" i="3"/>
  <c r="M3801" i="3"/>
  <c r="M3802" i="3"/>
  <c r="M3803" i="3"/>
  <c r="M3804" i="3"/>
  <c r="M3805" i="3"/>
  <c r="M3806" i="3"/>
  <c r="M3807" i="3"/>
  <c r="M3808" i="3"/>
  <c r="M3809" i="3"/>
  <c r="M3810" i="3"/>
  <c r="M3811" i="3"/>
  <c r="M3812" i="3"/>
  <c r="M3813" i="3"/>
  <c r="M3814" i="3"/>
  <c r="M3815" i="3"/>
  <c r="M3816" i="3"/>
  <c r="M3817" i="3"/>
  <c r="M3818" i="3"/>
  <c r="M3819" i="3"/>
  <c r="M3820" i="3"/>
  <c r="M3821" i="3"/>
  <c r="M3822" i="3"/>
  <c r="M3823" i="3"/>
  <c r="M3824" i="3"/>
  <c r="M3825" i="3"/>
  <c r="M3826" i="3"/>
  <c r="M3827" i="3"/>
  <c r="M3828" i="3"/>
  <c r="M3829" i="3"/>
  <c r="M3830" i="3"/>
  <c r="M3831" i="3"/>
  <c r="M3832" i="3"/>
  <c r="M3833" i="3"/>
  <c r="M3834" i="3"/>
  <c r="M3835" i="3"/>
  <c r="M3836" i="3"/>
  <c r="M3837" i="3"/>
  <c r="M3838" i="3"/>
  <c r="M3839" i="3"/>
  <c r="M3840" i="3"/>
  <c r="M3841" i="3"/>
  <c r="M3842" i="3"/>
  <c r="M3843" i="3"/>
  <c r="M3844" i="3"/>
  <c r="M3845" i="3"/>
  <c r="M3846" i="3"/>
  <c r="M3847" i="3"/>
  <c r="M3848" i="3"/>
  <c r="M3849" i="3"/>
  <c r="M3850" i="3"/>
  <c r="M3851" i="3"/>
  <c r="M3852" i="3"/>
  <c r="M3853" i="3"/>
  <c r="M3854" i="3"/>
  <c r="M3855" i="3"/>
  <c r="M3856" i="3"/>
  <c r="M3857" i="3"/>
  <c r="M3858" i="3"/>
  <c r="M3859" i="3"/>
  <c r="M3860" i="3"/>
  <c r="M3861" i="3"/>
  <c r="M3862" i="3"/>
  <c r="M3863" i="3"/>
  <c r="M3864" i="3"/>
  <c r="M3865" i="3"/>
  <c r="M3866" i="3"/>
  <c r="M3867" i="3"/>
  <c r="M3868" i="3"/>
  <c r="M3869" i="3"/>
  <c r="M3870" i="3"/>
  <c r="M3871" i="3"/>
  <c r="M3872" i="3"/>
  <c r="M3873" i="3"/>
  <c r="M3874" i="3"/>
  <c r="M3875" i="3"/>
  <c r="M3876" i="3"/>
  <c r="M3877" i="3"/>
  <c r="M3878" i="3"/>
  <c r="M3879" i="3"/>
  <c r="M3880" i="3"/>
  <c r="M3881" i="3"/>
  <c r="M3882" i="3"/>
  <c r="M3883" i="3"/>
  <c r="M3884" i="3"/>
  <c r="M3885" i="3"/>
  <c r="M3886" i="3"/>
  <c r="M3887" i="3"/>
  <c r="M3888" i="3"/>
  <c r="M3889" i="3"/>
  <c r="M3890" i="3"/>
  <c r="M3891" i="3"/>
  <c r="M3892" i="3"/>
  <c r="M3893" i="3"/>
  <c r="M3894" i="3"/>
  <c r="M3895" i="3"/>
  <c r="M3896" i="3"/>
  <c r="M3897" i="3"/>
  <c r="M3898" i="3"/>
  <c r="M3899" i="3"/>
  <c r="M3900" i="3"/>
  <c r="M3901" i="3"/>
  <c r="M3902" i="3"/>
  <c r="M3903" i="3"/>
  <c r="M3904" i="3"/>
  <c r="M3905" i="3"/>
  <c r="M3906" i="3"/>
  <c r="M3907" i="3"/>
  <c r="M3908" i="3"/>
  <c r="M3909" i="3"/>
  <c r="M3910" i="3"/>
  <c r="M3911" i="3"/>
  <c r="M3912" i="3"/>
  <c r="M3913" i="3"/>
  <c r="M3914" i="3"/>
  <c r="M3915" i="3"/>
  <c r="M3916" i="3"/>
  <c r="M3917" i="3"/>
  <c r="M3918" i="3"/>
  <c r="M3919" i="3"/>
  <c r="M3920" i="3"/>
  <c r="M3921" i="3"/>
  <c r="M3922" i="3"/>
  <c r="M3923" i="3"/>
  <c r="M3924" i="3"/>
  <c r="M3925" i="3"/>
  <c r="M3926" i="3"/>
  <c r="M3927" i="3"/>
  <c r="M3928" i="3"/>
  <c r="M3929" i="3"/>
  <c r="M3930" i="3"/>
  <c r="M3931" i="3"/>
  <c r="M3932" i="3"/>
  <c r="M3933" i="3"/>
  <c r="M3934" i="3"/>
  <c r="M3935" i="3"/>
  <c r="M3936" i="3"/>
  <c r="M3937" i="3"/>
  <c r="M3938" i="3"/>
  <c r="M3939" i="3"/>
  <c r="M3940" i="3"/>
  <c r="M3941" i="3"/>
  <c r="M3942" i="3"/>
  <c r="M3943" i="3"/>
  <c r="M3944" i="3"/>
  <c r="M3945" i="3"/>
  <c r="M3946" i="3"/>
  <c r="M3947" i="3"/>
  <c r="M3948" i="3"/>
  <c r="M3949" i="3"/>
  <c r="M3950" i="3"/>
  <c r="M3951" i="3"/>
  <c r="M3952" i="3"/>
  <c r="M3953" i="3"/>
  <c r="M3954" i="3"/>
  <c r="M3955" i="3"/>
  <c r="M3956" i="3"/>
  <c r="M3957" i="3"/>
  <c r="M3958" i="3"/>
  <c r="M3959" i="3"/>
  <c r="M3960" i="3"/>
  <c r="M3961" i="3"/>
  <c r="M3962" i="3"/>
  <c r="M3963" i="3"/>
  <c r="M3964" i="3"/>
  <c r="M3965" i="3"/>
  <c r="M3966" i="3"/>
  <c r="M3967" i="3"/>
  <c r="M3968" i="3"/>
  <c r="M3969" i="3"/>
  <c r="M3970" i="3"/>
  <c r="M3971" i="3"/>
  <c r="M3972" i="3"/>
  <c r="M3973" i="3"/>
  <c r="M3974" i="3"/>
  <c r="M3975" i="3"/>
  <c r="M3976" i="3"/>
  <c r="M3977" i="3"/>
  <c r="M3978" i="3"/>
  <c r="M3979" i="3"/>
  <c r="M3980" i="3"/>
  <c r="M3981" i="3"/>
  <c r="M3982" i="3"/>
  <c r="M3983" i="3"/>
  <c r="M3984" i="3"/>
  <c r="M3985" i="3"/>
  <c r="M3986" i="3"/>
  <c r="M3987" i="3"/>
  <c r="M3988" i="3"/>
  <c r="M3989" i="3"/>
  <c r="M3990" i="3"/>
  <c r="M3991" i="3"/>
  <c r="M3992" i="3"/>
  <c r="M3993" i="3"/>
  <c r="M3994" i="3"/>
  <c r="M3995" i="3"/>
  <c r="M3996" i="3"/>
  <c r="M3997" i="3"/>
  <c r="M3998" i="3"/>
  <c r="M3999" i="3"/>
  <c r="M4000" i="3"/>
  <c r="M4001" i="3"/>
  <c r="M4002" i="3"/>
  <c r="M4003" i="3"/>
  <c r="M4004" i="3"/>
  <c r="M4005" i="3"/>
  <c r="M4006" i="3"/>
  <c r="M4007" i="3"/>
  <c r="M4008" i="3"/>
  <c r="M4009" i="3"/>
  <c r="M4010" i="3"/>
  <c r="M4011" i="3"/>
  <c r="M4012" i="3"/>
  <c r="M4013" i="3"/>
  <c r="M4014" i="3"/>
  <c r="M4015" i="3"/>
  <c r="M4016" i="3"/>
  <c r="M4017" i="3"/>
  <c r="M4018" i="3"/>
  <c r="M4019" i="3"/>
  <c r="M4020" i="3"/>
  <c r="M4021" i="3"/>
  <c r="M4022" i="3"/>
  <c r="M4023" i="3"/>
  <c r="M4024" i="3"/>
  <c r="M4025" i="3"/>
  <c r="M4026" i="3"/>
  <c r="M4027" i="3"/>
  <c r="M4028" i="3"/>
  <c r="M4029" i="3"/>
  <c r="M4030" i="3"/>
  <c r="M4031" i="3"/>
  <c r="M4032" i="3"/>
  <c r="M4033" i="3"/>
  <c r="M4034" i="3"/>
  <c r="M4035" i="3"/>
  <c r="M4036" i="3"/>
  <c r="M4037" i="3"/>
  <c r="M4038" i="3"/>
  <c r="M4039" i="3"/>
  <c r="M4040" i="3"/>
  <c r="M4041" i="3"/>
  <c r="M4042" i="3"/>
  <c r="M4043" i="3"/>
  <c r="M4044" i="3"/>
  <c r="M4045" i="3"/>
  <c r="M4046" i="3"/>
  <c r="M4047" i="3"/>
  <c r="M4048" i="3"/>
  <c r="M4049" i="3"/>
  <c r="M4050" i="3"/>
  <c r="M4051" i="3"/>
  <c r="M4052" i="3"/>
  <c r="M4053" i="3"/>
  <c r="M4054" i="3"/>
  <c r="M4055" i="3"/>
  <c r="M4056" i="3"/>
  <c r="M4057" i="3"/>
  <c r="M4058" i="3"/>
  <c r="M4059" i="3"/>
  <c r="M4060" i="3"/>
  <c r="M4061" i="3"/>
  <c r="M4062" i="3"/>
  <c r="M4063" i="3"/>
  <c r="M4064" i="3"/>
  <c r="M4065" i="3"/>
  <c r="M4066" i="3"/>
  <c r="M4067" i="3"/>
  <c r="M4068" i="3"/>
  <c r="M4069" i="3"/>
  <c r="M4070" i="3"/>
  <c r="M4071" i="3"/>
  <c r="M4072" i="3"/>
  <c r="M4073" i="3"/>
  <c r="M4074" i="3"/>
  <c r="M4075" i="3"/>
  <c r="M4076" i="3"/>
  <c r="M4077" i="3"/>
  <c r="M4078" i="3"/>
  <c r="M4079" i="3"/>
  <c r="M4080" i="3"/>
  <c r="M4081" i="3"/>
  <c r="M4082" i="3"/>
  <c r="M4083" i="3"/>
  <c r="M4084" i="3"/>
  <c r="M4085" i="3"/>
  <c r="M4086" i="3"/>
  <c r="M4087" i="3"/>
  <c r="M4088" i="3"/>
  <c r="M4089" i="3"/>
  <c r="M4090" i="3"/>
  <c r="M4091" i="3"/>
  <c r="M4092" i="3"/>
  <c r="M4093" i="3"/>
  <c r="M4094" i="3"/>
  <c r="M4095" i="3"/>
  <c r="M4096" i="3"/>
  <c r="M4097" i="3"/>
  <c r="M4098" i="3"/>
  <c r="M4099" i="3"/>
  <c r="M4100" i="3"/>
  <c r="M4101" i="3"/>
  <c r="M4102" i="3"/>
  <c r="M4103" i="3"/>
  <c r="M4104" i="3"/>
  <c r="M4105" i="3"/>
  <c r="M4106" i="3"/>
  <c r="M4107" i="3"/>
  <c r="M4108" i="3"/>
  <c r="M4109" i="3"/>
  <c r="M4110" i="3"/>
  <c r="M4111" i="3"/>
  <c r="M4112" i="3"/>
  <c r="M4113" i="3"/>
  <c r="M4114" i="3"/>
  <c r="M4115" i="3"/>
  <c r="M4116" i="3"/>
  <c r="M4117" i="3"/>
  <c r="M4118" i="3"/>
  <c r="M4119" i="3"/>
  <c r="M4120" i="3"/>
  <c r="M4121" i="3"/>
  <c r="M4122" i="3"/>
  <c r="M4123" i="3"/>
  <c r="M4124" i="3"/>
  <c r="M4125" i="3"/>
  <c r="M4126" i="3"/>
  <c r="M4127" i="3"/>
  <c r="M4128" i="3"/>
  <c r="M4129" i="3"/>
  <c r="M4130" i="3"/>
  <c r="M4131" i="3"/>
  <c r="M4132" i="3"/>
  <c r="M4133" i="3"/>
  <c r="M4134" i="3"/>
  <c r="M4135" i="3"/>
  <c r="M4136" i="3"/>
  <c r="M4137" i="3"/>
  <c r="M4138" i="3"/>
  <c r="M4139" i="3"/>
  <c r="M4140" i="3"/>
  <c r="M4141" i="3"/>
  <c r="M4142" i="3"/>
  <c r="M4143" i="3"/>
  <c r="M4144" i="3"/>
  <c r="M4145" i="3"/>
  <c r="M4146" i="3"/>
  <c r="M4147" i="3"/>
  <c r="M4148" i="3"/>
  <c r="M4149" i="3"/>
  <c r="M4150" i="3"/>
  <c r="M4151" i="3"/>
  <c r="M4152" i="3"/>
  <c r="M4153" i="3"/>
  <c r="M4154" i="3"/>
  <c r="M4155" i="3"/>
  <c r="M4156" i="3"/>
  <c r="M4157" i="3"/>
  <c r="M4158" i="3"/>
  <c r="M4159" i="3"/>
  <c r="M4160" i="3"/>
  <c r="M4161" i="3"/>
  <c r="M4162" i="3"/>
  <c r="M4163" i="3"/>
  <c r="M4164" i="3"/>
  <c r="M4165" i="3"/>
  <c r="M4166" i="3"/>
  <c r="M4167" i="3"/>
  <c r="M4168" i="3"/>
  <c r="M4169" i="3"/>
  <c r="M4170" i="3"/>
  <c r="M4171" i="3"/>
  <c r="M4172" i="3"/>
  <c r="M4173" i="3"/>
  <c r="M4174" i="3"/>
  <c r="M4175" i="3"/>
  <c r="M4176" i="3"/>
  <c r="M4177" i="3"/>
  <c r="M4178" i="3"/>
  <c r="M4179" i="3"/>
  <c r="M4180" i="3"/>
  <c r="M4181" i="3"/>
  <c r="M4182" i="3"/>
  <c r="M4183" i="3"/>
  <c r="M4184" i="3"/>
  <c r="M4185" i="3"/>
  <c r="M4186" i="3"/>
  <c r="M4187" i="3"/>
  <c r="M4188" i="3"/>
  <c r="M4189" i="3"/>
  <c r="M4190" i="3"/>
  <c r="M4191" i="3"/>
  <c r="M4192" i="3"/>
  <c r="M4193" i="3"/>
  <c r="M4194" i="3"/>
  <c r="M4195" i="3"/>
  <c r="M4196" i="3"/>
  <c r="M4197" i="3"/>
  <c r="M4198" i="3"/>
  <c r="M4199" i="3"/>
  <c r="M4200" i="3"/>
  <c r="M4201" i="3"/>
  <c r="M4202" i="3"/>
  <c r="M4203" i="3"/>
  <c r="M4204" i="3"/>
  <c r="M4205" i="3"/>
  <c r="M4206" i="3"/>
  <c r="M4207" i="3"/>
  <c r="M4208" i="3"/>
  <c r="M4209" i="3"/>
  <c r="M4210" i="3"/>
  <c r="M4211" i="3"/>
  <c r="M4212" i="3"/>
  <c r="M4213" i="3"/>
  <c r="M4214" i="3"/>
  <c r="M4215" i="3"/>
  <c r="M4216" i="3"/>
  <c r="M4217" i="3"/>
  <c r="M4218" i="3"/>
  <c r="M4219" i="3"/>
  <c r="M4220" i="3"/>
  <c r="M4221" i="3"/>
  <c r="M4222" i="3"/>
  <c r="M4223" i="3"/>
  <c r="M4224" i="3"/>
  <c r="M4225" i="3"/>
  <c r="M4226" i="3"/>
  <c r="M4227" i="3"/>
  <c r="M4228" i="3"/>
  <c r="M4229" i="3"/>
  <c r="M4230" i="3"/>
  <c r="M4231" i="3"/>
  <c r="M4232" i="3"/>
  <c r="M4233" i="3"/>
  <c r="M4234" i="3"/>
  <c r="M4235" i="3"/>
  <c r="M4236" i="3"/>
  <c r="M4237" i="3"/>
  <c r="M4238" i="3"/>
  <c r="M4239" i="3"/>
  <c r="M4240" i="3"/>
  <c r="M4241" i="3"/>
  <c r="M4242" i="3"/>
  <c r="M4243" i="3"/>
  <c r="M4244" i="3"/>
  <c r="M4245" i="3"/>
  <c r="M4246" i="3"/>
  <c r="M4247" i="3"/>
  <c r="M4248" i="3"/>
  <c r="M4249" i="3"/>
  <c r="M4250" i="3"/>
  <c r="M4251" i="3"/>
  <c r="M4252" i="3"/>
  <c r="M4253" i="3"/>
  <c r="M4254" i="3"/>
  <c r="M4255" i="3"/>
  <c r="M4256" i="3"/>
  <c r="M4257" i="3"/>
  <c r="M4258" i="3"/>
  <c r="M4259" i="3"/>
  <c r="M4260" i="3"/>
  <c r="M4261" i="3"/>
  <c r="M4262" i="3"/>
  <c r="M4263" i="3"/>
  <c r="M4264" i="3"/>
  <c r="M4265" i="3"/>
  <c r="M4266" i="3"/>
  <c r="M4267" i="3"/>
  <c r="M4268" i="3"/>
  <c r="M4269" i="3"/>
  <c r="M4270" i="3"/>
  <c r="M4271" i="3"/>
  <c r="M4272" i="3"/>
  <c r="M4273" i="3"/>
  <c r="M4274" i="3"/>
  <c r="M4275" i="3"/>
  <c r="M4276" i="3"/>
  <c r="M4277" i="3"/>
  <c r="M4278" i="3"/>
  <c r="M4279" i="3"/>
  <c r="M4280" i="3"/>
  <c r="M4281" i="3"/>
  <c r="M4282" i="3"/>
  <c r="M4283" i="3"/>
  <c r="M4284" i="3"/>
  <c r="M4285" i="3"/>
  <c r="M4286" i="3"/>
  <c r="M4287" i="3"/>
  <c r="M4288" i="3"/>
  <c r="M4289" i="3"/>
  <c r="M4290" i="3"/>
  <c r="M4291" i="3"/>
  <c r="M4292" i="3"/>
  <c r="M4293" i="3"/>
  <c r="M4294" i="3"/>
  <c r="M4295" i="3"/>
  <c r="M4296" i="3"/>
  <c r="M4297" i="3"/>
  <c r="M4298" i="3"/>
  <c r="M4299" i="3"/>
  <c r="M4300" i="3"/>
  <c r="M4301" i="3"/>
  <c r="M4302" i="3"/>
  <c r="M4303" i="3"/>
  <c r="M4304" i="3"/>
  <c r="M4305" i="3"/>
  <c r="M4306" i="3"/>
  <c r="M4307" i="3"/>
  <c r="M4308" i="3"/>
  <c r="M4309" i="3"/>
  <c r="M4310" i="3"/>
  <c r="M4311" i="3"/>
  <c r="M4312" i="3"/>
  <c r="M4313" i="3"/>
  <c r="M4314" i="3"/>
  <c r="M4315" i="3"/>
  <c r="M4316" i="3"/>
  <c r="M4317" i="3"/>
  <c r="M4318" i="3"/>
  <c r="M4319" i="3"/>
  <c r="M4320" i="3"/>
  <c r="M4321" i="3"/>
  <c r="M4322" i="3"/>
  <c r="M4323" i="3"/>
  <c r="M4324" i="3"/>
  <c r="M4325" i="3"/>
  <c r="M4326" i="3"/>
  <c r="M4327" i="3"/>
  <c r="M4328" i="3"/>
  <c r="M4329" i="3"/>
  <c r="M4330" i="3"/>
  <c r="M4331" i="3"/>
  <c r="M4332" i="3"/>
  <c r="M4333" i="3"/>
  <c r="M4334" i="3"/>
  <c r="M4335" i="3"/>
  <c r="M4336" i="3"/>
  <c r="M4337" i="3"/>
  <c r="M4338" i="3"/>
  <c r="M4339" i="3"/>
  <c r="M4340" i="3"/>
  <c r="M4341" i="3"/>
  <c r="M4342" i="3"/>
  <c r="M4343" i="3"/>
  <c r="M4344" i="3"/>
  <c r="M4345" i="3"/>
  <c r="M4346" i="3"/>
  <c r="M4347" i="3"/>
  <c r="M4348" i="3"/>
  <c r="M4349" i="3"/>
  <c r="M4350" i="3"/>
  <c r="M4351" i="3"/>
  <c r="M4352" i="3"/>
  <c r="M4353" i="3"/>
  <c r="M4354" i="3"/>
  <c r="M4355" i="3"/>
  <c r="M4356" i="3"/>
  <c r="M4357" i="3"/>
  <c r="M4358" i="3"/>
  <c r="M4359" i="3"/>
  <c r="M4360" i="3"/>
  <c r="M4361" i="3"/>
  <c r="M4362" i="3"/>
  <c r="M4363" i="3"/>
  <c r="M4364" i="3"/>
  <c r="M4365" i="3"/>
  <c r="M4366" i="3"/>
  <c r="M4367" i="3"/>
  <c r="M4368" i="3"/>
  <c r="M4369" i="3"/>
  <c r="M4370" i="3"/>
  <c r="M4371" i="3"/>
  <c r="M4372" i="3"/>
  <c r="M4373" i="3"/>
  <c r="M4374" i="3"/>
  <c r="M4375" i="3"/>
  <c r="M4376" i="3"/>
  <c r="M4377" i="3"/>
  <c r="M4378" i="3"/>
  <c r="M4379" i="3"/>
  <c r="M4380" i="3"/>
  <c r="M4381" i="3"/>
  <c r="M4382" i="3"/>
  <c r="M4383" i="3"/>
  <c r="M4384" i="3"/>
  <c r="M4385" i="3"/>
  <c r="M4386" i="3"/>
  <c r="M4387" i="3"/>
  <c r="M4388" i="3"/>
  <c r="M4389" i="3"/>
  <c r="M4390" i="3"/>
  <c r="M4391" i="3"/>
  <c r="M4392" i="3"/>
  <c r="M4393" i="3"/>
  <c r="M4394" i="3"/>
  <c r="M4395" i="3"/>
  <c r="M4396" i="3"/>
  <c r="M4397" i="3"/>
  <c r="M4398" i="3"/>
  <c r="M4399" i="3"/>
  <c r="M4400" i="3"/>
  <c r="M4401" i="3"/>
  <c r="M4402" i="3"/>
  <c r="M4403" i="3"/>
  <c r="M4404" i="3"/>
  <c r="M4405" i="3"/>
  <c r="M4406" i="3"/>
  <c r="M4407" i="3"/>
  <c r="M4408" i="3"/>
  <c r="M4409" i="3"/>
  <c r="M4410" i="3"/>
  <c r="M4411" i="3"/>
  <c r="M4412" i="3"/>
  <c r="M4413" i="3"/>
  <c r="M4414" i="3"/>
  <c r="M4415" i="3"/>
  <c r="M4416" i="3"/>
  <c r="M4417" i="3"/>
  <c r="M4418" i="3"/>
  <c r="M4419" i="3"/>
  <c r="M4420" i="3"/>
  <c r="M4421" i="3"/>
  <c r="M4422" i="3"/>
  <c r="M4423" i="3"/>
  <c r="M4424" i="3"/>
  <c r="M4425" i="3"/>
  <c r="M4426" i="3"/>
  <c r="M4427" i="3"/>
  <c r="M4428" i="3"/>
  <c r="M4429" i="3"/>
  <c r="M4430" i="3"/>
  <c r="M4431" i="3"/>
  <c r="M4432" i="3"/>
  <c r="M4433" i="3"/>
  <c r="M4434" i="3"/>
  <c r="M4435" i="3"/>
  <c r="M4436" i="3"/>
  <c r="M4437" i="3"/>
  <c r="M4438" i="3"/>
  <c r="M4439" i="3"/>
  <c r="M4440" i="3"/>
  <c r="M4441" i="3"/>
  <c r="M4442" i="3"/>
  <c r="M4443" i="3"/>
  <c r="M4444" i="3"/>
  <c r="M4445" i="3"/>
  <c r="M4446" i="3"/>
  <c r="M4447" i="3"/>
  <c r="M4448" i="3"/>
  <c r="M4449" i="3"/>
  <c r="M4450" i="3"/>
  <c r="M4451" i="3"/>
  <c r="M4452" i="3"/>
  <c r="M4453" i="3"/>
  <c r="M4454" i="3"/>
  <c r="M4455" i="3"/>
  <c r="M4456" i="3"/>
  <c r="M4457" i="3"/>
  <c r="M4458" i="3"/>
  <c r="M4459" i="3"/>
  <c r="M4460" i="3"/>
  <c r="M4461" i="3"/>
  <c r="M4462" i="3"/>
  <c r="M4463" i="3"/>
  <c r="M4464" i="3"/>
  <c r="M4465" i="3"/>
  <c r="M4466" i="3"/>
  <c r="M4467" i="3"/>
  <c r="M4468" i="3"/>
  <c r="M4469" i="3"/>
  <c r="M4470" i="3"/>
  <c r="M4471" i="3"/>
  <c r="M4472" i="3"/>
  <c r="M4473" i="3"/>
  <c r="M4474" i="3"/>
  <c r="M4475" i="3"/>
  <c r="M4476" i="3"/>
  <c r="M4477" i="3"/>
  <c r="M4478" i="3"/>
  <c r="M4479" i="3"/>
  <c r="M4480" i="3"/>
  <c r="M4481" i="3"/>
  <c r="M4482" i="3"/>
  <c r="M4483" i="3"/>
  <c r="M4484" i="3"/>
  <c r="M4485" i="3"/>
  <c r="M4486" i="3"/>
  <c r="M4487" i="3"/>
  <c r="M4488" i="3"/>
  <c r="M4489" i="3"/>
  <c r="M4490" i="3"/>
  <c r="M4491" i="3"/>
  <c r="M4492" i="3"/>
  <c r="M4493" i="3"/>
  <c r="M4494" i="3"/>
  <c r="M4495" i="3"/>
  <c r="M4496" i="3"/>
  <c r="M4497" i="3"/>
  <c r="M4498" i="3"/>
  <c r="M4499" i="3"/>
  <c r="M4500" i="3"/>
  <c r="M4501" i="3"/>
  <c r="M4502" i="3"/>
  <c r="M4503" i="3"/>
  <c r="M4504" i="3"/>
  <c r="M4505" i="3"/>
  <c r="M4506" i="3"/>
  <c r="M4507" i="3"/>
  <c r="M4508" i="3"/>
  <c r="M4509" i="3"/>
  <c r="M4510" i="3"/>
  <c r="M4511" i="3"/>
  <c r="M4512" i="3"/>
  <c r="M4513" i="3"/>
  <c r="M4514" i="3"/>
  <c r="M4515" i="3"/>
  <c r="M4516" i="3"/>
  <c r="M4517" i="3"/>
  <c r="M4518" i="3"/>
  <c r="M4519" i="3"/>
  <c r="M4520" i="3"/>
  <c r="M4521" i="3"/>
  <c r="M4522" i="3"/>
  <c r="M4523" i="3"/>
  <c r="M4524" i="3"/>
  <c r="M4525" i="3"/>
  <c r="M4526" i="3"/>
  <c r="M4527" i="3"/>
  <c r="M4528" i="3"/>
  <c r="M4529" i="3"/>
  <c r="M4530" i="3"/>
  <c r="M4531" i="3"/>
  <c r="M4532" i="3"/>
  <c r="M4533" i="3"/>
  <c r="M4534" i="3"/>
  <c r="M4535" i="3"/>
  <c r="M4536" i="3"/>
  <c r="M4537" i="3"/>
  <c r="M4538" i="3"/>
  <c r="M4539" i="3"/>
  <c r="M4540" i="3"/>
  <c r="M4541" i="3"/>
  <c r="M4542" i="3"/>
  <c r="M4543" i="3"/>
  <c r="M4544" i="3"/>
  <c r="M4545" i="3"/>
  <c r="M4546" i="3"/>
  <c r="M4547" i="3"/>
  <c r="M4548" i="3"/>
  <c r="M4549" i="3"/>
  <c r="M4550" i="3"/>
  <c r="M4551" i="3"/>
  <c r="M4552" i="3"/>
  <c r="M4553" i="3"/>
  <c r="M4554" i="3"/>
  <c r="M4555" i="3"/>
  <c r="M4556" i="3"/>
  <c r="M4557" i="3"/>
  <c r="M4558" i="3"/>
  <c r="M4559" i="3"/>
  <c r="M4560" i="3"/>
  <c r="M4561" i="3"/>
  <c r="M4562" i="3"/>
  <c r="M4563" i="3"/>
  <c r="M4564" i="3"/>
  <c r="M4565" i="3"/>
  <c r="M4566" i="3"/>
  <c r="M4567" i="3"/>
  <c r="M4568" i="3"/>
  <c r="M4569" i="3"/>
  <c r="M4570" i="3"/>
  <c r="M4571" i="3"/>
  <c r="M4572" i="3"/>
  <c r="M4573" i="3"/>
  <c r="M4574" i="3"/>
  <c r="M4575" i="3"/>
  <c r="M4576" i="3"/>
  <c r="M4577" i="3"/>
  <c r="M4578" i="3"/>
  <c r="M4579" i="3"/>
  <c r="M4580" i="3"/>
  <c r="M4581" i="3"/>
  <c r="M4582" i="3"/>
  <c r="M4583" i="3"/>
  <c r="M4584" i="3"/>
  <c r="M4585" i="3"/>
  <c r="M4586" i="3"/>
  <c r="M4587" i="3"/>
  <c r="M4588" i="3"/>
  <c r="M4589" i="3"/>
  <c r="M4590" i="3"/>
  <c r="M4591" i="3"/>
  <c r="M4592" i="3"/>
  <c r="M4593" i="3"/>
  <c r="M4594" i="3"/>
  <c r="M4595" i="3"/>
  <c r="M4596" i="3"/>
  <c r="M4597" i="3"/>
  <c r="M4598" i="3"/>
  <c r="M4599" i="3"/>
  <c r="M4600" i="3"/>
  <c r="M4601" i="3"/>
  <c r="M4602" i="3"/>
  <c r="M4603" i="3"/>
  <c r="M4604" i="3"/>
  <c r="M4605" i="3"/>
  <c r="M4606" i="3"/>
  <c r="M4607" i="3"/>
  <c r="M4608" i="3"/>
  <c r="M4609" i="3"/>
  <c r="M4610" i="3"/>
  <c r="M4611" i="3"/>
  <c r="M4612" i="3"/>
  <c r="M4613" i="3"/>
  <c r="M4614" i="3"/>
  <c r="M4615" i="3"/>
  <c r="M4616" i="3"/>
  <c r="M4617" i="3"/>
  <c r="M4618" i="3"/>
  <c r="M4619" i="3"/>
  <c r="M4620" i="3"/>
  <c r="M4621" i="3"/>
  <c r="M4622" i="3"/>
  <c r="M4623" i="3"/>
  <c r="M4624" i="3"/>
  <c r="M4625" i="3"/>
  <c r="M4626" i="3"/>
  <c r="M4627" i="3"/>
  <c r="M4628" i="3"/>
  <c r="M4629" i="3"/>
  <c r="M4630" i="3"/>
  <c r="M4631" i="3"/>
  <c r="M4632" i="3"/>
  <c r="M4633" i="3"/>
  <c r="M4634" i="3"/>
  <c r="M4635" i="3"/>
  <c r="M4636" i="3"/>
  <c r="M4637" i="3"/>
  <c r="M4638" i="3"/>
  <c r="M4639" i="3"/>
  <c r="M4640" i="3"/>
  <c r="M4641" i="3"/>
  <c r="M4642" i="3"/>
  <c r="M4643" i="3"/>
  <c r="M4644" i="3"/>
  <c r="M4645" i="3"/>
  <c r="M4646" i="3"/>
  <c r="M4647" i="3"/>
  <c r="M4648" i="3"/>
  <c r="M4649" i="3"/>
  <c r="M4650" i="3"/>
  <c r="M4651" i="3"/>
  <c r="M4652" i="3"/>
  <c r="M4653" i="3"/>
  <c r="M4654" i="3"/>
  <c r="M4655" i="3"/>
  <c r="M4656" i="3"/>
  <c r="M4657" i="3"/>
  <c r="M4658" i="3"/>
  <c r="M4659" i="3"/>
  <c r="M4660" i="3"/>
  <c r="M4661" i="3"/>
  <c r="M4662" i="3"/>
  <c r="M4663" i="3"/>
  <c r="M4664" i="3"/>
  <c r="M4665" i="3"/>
  <c r="M4666" i="3"/>
  <c r="M4667" i="3"/>
  <c r="M4668" i="3"/>
  <c r="M4669" i="3"/>
  <c r="M4670" i="3"/>
  <c r="M4671" i="3"/>
  <c r="M4672" i="3"/>
  <c r="M4673" i="3"/>
  <c r="M4674" i="3"/>
  <c r="M4675" i="3"/>
  <c r="M4676" i="3"/>
  <c r="M4677" i="3"/>
  <c r="M4678" i="3"/>
  <c r="M4679" i="3"/>
  <c r="M4680" i="3"/>
  <c r="M4681" i="3"/>
  <c r="M4682" i="3"/>
  <c r="M4683" i="3"/>
  <c r="M4684" i="3"/>
  <c r="M4685" i="3"/>
  <c r="M4686" i="3"/>
  <c r="M4687" i="3"/>
  <c r="M4688" i="3"/>
  <c r="M4689" i="3"/>
  <c r="M4690" i="3"/>
  <c r="M4691" i="3"/>
  <c r="M4692" i="3"/>
  <c r="M4693" i="3"/>
  <c r="M4694" i="3"/>
  <c r="M4695" i="3"/>
  <c r="M4696" i="3"/>
  <c r="M4697" i="3"/>
  <c r="M4698" i="3"/>
  <c r="M4699" i="3"/>
  <c r="M4700" i="3"/>
  <c r="M4701" i="3"/>
  <c r="M4702" i="3"/>
  <c r="M4703" i="3"/>
  <c r="M4704" i="3"/>
  <c r="M4705" i="3"/>
  <c r="M4706" i="3"/>
  <c r="M4707" i="3"/>
  <c r="M4708" i="3"/>
  <c r="M4709" i="3"/>
  <c r="M4710" i="3"/>
  <c r="M4711" i="3"/>
  <c r="M4712" i="3"/>
  <c r="M4713" i="3"/>
  <c r="M4714" i="3"/>
  <c r="M4715" i="3"/>
  <c r="M4716" i="3"/>
  <c r="M4717" i="3"/>
  <c r="M4718" i="3"/>
  <c r="M4719" i="3"/>
  <c r="M4720" i="3"/>
  <c r="M4721" i="3"/>
  <c r="M4722" i="3"/>
  <c r="M4723" i="3"/>
  <c r="M4724" i="3"/>
  <c r="M4725" i="3"/>
  <c r="M4726" i="3"/>
  <c r="M4727" i="3"/>
  <c r="M4728" i="3"/>
  <c r="M4729" i="3"/>
  <c r="M4730" i="3"/>
  <c r="M4731" i="3"/>
  <c r="M4732" i="3"/>
  <c r="M4733" i="3"/>
  <c r="M4734" i="3"/>
  <c r="M4735" i="3"/>
  <c r="M4736" i="3"/>
  <c r="M4737" i="3"/>
  <c r="M4738" i="3"/>
  <c r="M4739" i="3"/>
  <c r="M4740" i="3"/>
  <c r="M4741" i="3"/>
  <c r="M4742" i="3"/>
  <c r="M4743" i="3"/>
  <c r="M4744" i="3"/>
  <c r="M4745" i="3"/>
  <c r="M4746" i="3"/>
  <c r="M4747" i="3"/>
  <c r="M4748" i="3"/>
  <c r="M4749" i="3"/>
  <c r="M4750" i="3"/>
  <c r="M4751" i="3"/>
  <c r="M4752" i="3"/>
  <c r="M4753" i="3"/>
  <c r="M4754" i="3"/>
  <c r="M4755" i="3"/>
  <c r="M4756" i="3"/>
  <c r="M4757" i="3"/>
  <c r="M4758" i="3"/>
  <c r="M4759" i="3"/>
  <c r="M4760" i="3"/>
  <c r="M4761" i="3"/>
  <c r="M4762" i="3"/>
  <c r="M4763" i="3"/>
  <c r="M4764" i="3"/>
  <c r="M4765" i="3"/>
  <c r="M4766" i="3"/>
  <c r="M4767" i="3"/>
  <c r="M4768" i="3"/>
  <c r="M4769" i="3"/>
  <c r="M4770" i="3"/>
  <c r="M4771" i="3"/>
  <c r="M4772" i="3"/>
  <c r="M4773" i="3"/>
  <c r="M4774" i="3"/>
  <c r="M4775" i="3"/>
  <c r="M4776" i="3"/>
  <c r="M4777" i="3"/>
  <c r="M4778" i="3"/>
  <c r="M4779" i="3"/>
  <c r="M4780" i="3"/>
  <c r="M4781" i="3"/>
  <c r="M4782" i="3"/>
  <c r="M4783" i="3"/>
  <c r="M4784" i="3"/>
  <c r="M4785" i="3"/>
  <c r="M4786" i="3"/>
  <c r="M4787" i="3"/>
  <c r="M4788" i="3"/>
  <c r="M4789" i="3"/>
  <c r="M4790" i="3"/>
  <c r="M4791" i="3"/>
  <c r="M4792" i="3"/>
  <c r="M4793" i="3"/>
  <c r="M4794" i="3"/>
  <c r="M4795" i="3"/>
  <c r="M4796" i="3"/>
  <c r="M4797" i="3"/>
  <c r="M4798" i="3"/>
  <c r="M4799" i="3"/>
  <c r="M4800" i="3"/>
  <c r="M4801" i="3"/>
  <c r="M4802" i="3"/>
  <c r="M4803" i="3"/>
  <c r="M4804" i="3"/>
  <c r="M4805" i="3"/>
  <c r="M4806" i="3"/>
  <c r="M4807" i="3"/>
  <c r="M4808" i="3"/>
  <c r="M4809" i="3"/>
  <c r="M4810" i="3"/>
  <c r="M4811" i="3"/>
  <c r="M4812" i="3"/>
  <c r="M4813" i="3"/>
  <c r="M4814" i="3"/>
  <c r="M4815" i="3"/>
  <c r="M4816" i="3"/>
  <c r="M4817" i="3"/>
  <c r="M4818" i="3"/>
  <c r="M4819" i="3"/>
  <c r="M4820" i="3"/>
  <c r="M4821" i="3"/>
  <c r="M4822" i="3"/>
  <c r="M4823" i="3"/>
  <c r="M4824" i="3"/>
  <c r="M4825" i="3"/>
  <c r="M4826" i="3"/>
  <c r="M4827" i="3"/>
  <c r="M4828" i="3"/>
  <c r="M4829" i="3"/>
  <c r="M4830" i="3"/>
  <c r="M4831" i="3"/>
  <c r="M4832" i="3"/>
  <c r="M4833" i="3"/>
  <c r="M4834" i="3"/>
  <c r="M4835" i="3"/>
  <c r="M4836" i="3"/>
  <c r="M4837" i="3"/>
  <c r="M4838" i="3"/>
  <c r="M4839" i="3"/>
  <c r="M4840" i="3"/>
  <c r="M4841" i="3"/>
  <c r="M4842" i="3"/>
  <c r="M4843" i="3"/>
  <c r="M4844" i="3"/>
  <c r="M4845" i="3"/>
  <c r="M4846" i="3"/>
  <c r="M4847" i="3"/>
  <c r="M4848" i="3"/>
  <c r="M4849" i="3"/>
  <c r="M4850" i="3"/>
  <c r="M4851" i="3"/>
  <c r="M4852" i="3"/>
  <c r="M4853" i="3"/>
  <c r="M4854" i="3"/>
  <c r="M4855" i="3"/>
  <c r="M4856" i="3"/>
  <c r="M4857" i="3"/>
  <c r="M4858" i="3"/>
  <c r="M4859" i="3"/>
  <c r="M4860" i="3"/>
  <c r="M4861" i="3"/>
  <c r="M4862" i="3"/>
  <c r="M4863" i="3"/>
  <c r="M4864" i="3"/>
  <c r="M4865" i="3"/>
  <c r="M4866" i="3"/>
  <c r="M4867" i="3"/>
  <c r="M4868" i="3"/>
  <c r="M4869" i="3"/>
  <c r="M4870" i="3"/>
  <c r="M4871" i="3"/>
  <c r="M4872" i="3"/>
  <c r="M4873" i="3"/>
  <c r="M4874" i="3"/>
  <c r="M4875" i="3"/>
  <c r="M4876" i="3"/>
  <c r="M4877" i="3"/>
  <c r="M4878" i="3"/>
  <c r="M4879" i="3"/>
  <c r="M4880" i="3"/>
  <c r="M4881" i="3"/>
  <c r="M4882" i="3"/>
  <c r="M4883" i="3"/>
  <c r="M4884" i="3"/>
  <c r="M4885" i="3"/>
  <c r="M4886" i="3"/>
  <c r="M4887" i="3"/>
  <c r="M4888" i="3"/>
  <c r="M4889" i="3"/>
  <c r="M4890" i="3"/>
  <c r="M4891" i="3"/>
  <c r="M4892" i="3"/>
  <c r="M4893" i="3"/>
  <c r="M4894" i="3"/>
  <c r="M4895" i="3"/>
  <c r="M4896" i="3"/>
  <c r="M4897" i="3"/>
  <c r="M4898" i="3"/>
  <c r="M4899" i="3"/>
  <c r="M4900" i="3"/>
  <c r="M4901" i="3"/>
  <c r="M4902" i="3"/>
  <c r="M4903" i="3"/>
  <c r="M4904" i="3"/>
  <c r="M4905" i="3"/>
  <c r="M4906" i="3"/>
  <c r="M4907" i="3"/>
  <c r="M4908" i="3"/>
  <c r="M4909" i="3"/>
  <c r="M4910" i="3"/>
  <c r="M4911" i="3"/>
  <c r="M4912" i="3"/>
  <c r="M4913" i="3"/>
  <c r="M4914" i="3"/>
  <c r="M4915" i="3"/>
  <c r="M4916" i="3"/>
  <c r="M4917" i="3"/>
  <c r="M4918" i="3"/>
  <c r="M4919" i="3"/>
  <c r="M4920" i="3"/>
  <c r="M4921" i="3"/>
  <c r="M4922" i="3"/>
  <c r="M4923" i="3"/>
  <c r="M4924" i="3"/>
  <c r="M4925" i="3"/>
  <c r="M4926" i="3"/>
  <c r="M4927" i="3"/>
  <c r="M4928" i="3"/>
  <c r="M4929" i="3"/>
  <c r="M4930" i="3"/>
  <c r="M4931" i="3"/>
  <c r="M4932" i="3"/>
  <c r="M4933" i="3"/>
  <c r="M4934" i="3"/>
  <c r="M4935" i="3"/>
  <c r="M4936" i="3"/>
  <c r="M4937" i="3"/>
  <c r="M4938" i="3"/>
  <c r="M4939" i="3"/>
  <c r="M4940" i="3"/>
  <c r="M4941" i="3"/>
  <c r="M4942" i="3"/>
  <c r="M4943" i="3"/>
  <c r="M4944" i="3"/>
  <c r="M4945" i="3"/>
  <c r="M4946" i="3"/>
  <c r="M4947" i="3"/>
  <c r="M4948" i="3"/>
  <c r="M4949" i="3"/>
  <c r="M4950" i="3"/>
  <c r="M4951" i="3"/>
  <c r="M4952" i="3"/>
  <c r="M4953" i="3"/>
  <c r="M4954" i="3"/>
  <c r="M4955" i="3"/>
  <c r="M4956" i="3"/>
  <c r="M4957" i="3"/>
  <c r="M4958" i="3"/>
  <c r="M4959" i="3"/>
  <c r="M4960" i="3"/>
  <c r="M4961" i="3"/>
  <c r="M4962" i="3"/>
  <c r="M4963" i="3"/>
  <c r="M4964" i="3"/>
  <c r="M4965" i="3"/>
  <c r="M4966" i="3"/>
  <c r="M4967" i="3"/>
  <c r="M4968" i="3"/>
  <c r="M4969" i="3"/>
  <c r="M4970" i="3"/>
  <c r="M4971" i="3"/>
  <c r="M4972" i="3"/>
  <c r="M4973" i="3"/>
  <c r="M4974" i="3"/>
  <c r="M4975" i="3"/>
  <c r="M4976" i="3"/>
  <c r="M4977" i="3"/>
  <c r="M4978" i="3"/>
  <c r="M4979" i="3"/>
  <c r="M4980" i="3"/>
  <c r="M4981" i="3"/>
  <c r="M4982" i="3"/>
  <c r="M4983" i="3"/>
  <c r="M4984" i="3"/>
  <c r="M4985" i="3"/>
  <c r="M4986" i="3"/>
  <c r="M4987" i="3"/>
  <c r="M4988" i="3"/>
  <c r="M4989" i="3"/>
  <c r="M4990" i="3"/>
  <c r="M4991" i="3"/>
  <c r="M4992" i="3"/>
  <c r="M4993" i="3"/>
  <c r="M4994" i="3"/>
  <c r="M4995" i="3"/>
  <c r="M4996" i="3"/>
  <c r="M4997" i="3"/>
  <c r="M4998" i="3"/>
  <c r="M4999" i="3"/>
  <c r="M5000" i="3"/>
  <c r="M5001" i="3"/>
  <c r="M5002" i="3"/>
  <c r="M5003" i="3"/>
  <c r="M5004" i="3"/>
  <c r="M5005" i="3"/>
  <c r="M5006" i="3"/>
  <c r="M5007" i="3"/>
  <c r="M5008" i="3"/>
  <c r="M5009" i="3"/>
  <c r="M5010" i="3"/>
  <c r="M5011" i="3"/>
  <c r="M5012" i="3"/>
  <c r="M5013" i="3"/>
  <c r="M5014" i="3"/>
  <c r="M5015" i="3"/>
  <c r="M5016" i="3"/>
  <c r="M5017" i="3"/>
  <c r="M5018" i="3"/>
  <c r="M5019" i="3"/>
  <c r="M5020" i="3"/>
  <c r="M5021" i="3"/>
  <c r="M5022" i="3"/>
  <c r="M5023" i="3"/>
  <c r="M5024" i="3"/>
  <c r="M5025" i="3"/>
  <c r="M5026" i="3"/>
  <c r="M5027" i="3"/>
  <c r="M5028" i="3"/>
  <c r="M5029" i="3"/>
  <c r="M5030" i="3"/>
  <c r="M5031" i="3"/>
  <c r="M5032" i="3"/>
  <c r="M5033" i="3"/>
  <c r="M5034" i="3"/>
  <c r="M5035" i="3"/>
  <c r="M5036" i="3"/>
  <c r="M5037" i="3"/>
  <c r="M5038" i="3"/>
  <c r="M5039" i="3"/>
  <c r="M5040" i="3"/>
  <c r="M5041" i="3"/>
  <c r="M5042" i="3"/>
  <c r="M5043" i="3"/>
  <c r="M5044" i="3"/>
  <c r="M5045" i="3"/>
  <c r="M5046" i="3"/>
  <c r="M5047" i="3"/>
  <c r="M5048" i="3"/>
  <c r="M5049" i="3"/>
  <c r="M5050" i="3"/>
  <c r="M5051" i="3"/>
  <c r="M5052" i="3"/>
  <c r="M5053" i="3"/>
  <c r="M5054" i="3"/>
  <c r="M5055" i="3"/>
  <c r="M5056" i="3"/>
  <c r="M5057" i="3"/>
  <c r="M5058" i="3"/>
  <c r="M5059" i="3"/>
  <c r="M5060" i="3"/>
  <c r="M5061" i="3"/>
  <c r="M5062" i="3"/>
  <c r="M5063" i="3"/>
  <c r="M5064" i="3"/>
  <c r="M5065" i="3"/>
  <c r="M5066" i="3"/>
  <c r="M5067" i="3"/>
  <c r="M5068" i="3"/>
  <c r="M5069" i="3"/>
  <c r="M5070" i="3"/>
  <c r="M5071" i="3"/>
  <c r="M5072" i="3"/>
  <c r="M5073" i="3"/>
  <c r="M5074" i="3"/>
  <c r="M5075" i="3"/>
  <c r="M5076" i="3"/>
  <c r="M5077" i="3"/>
  <c r="M5078" i="3"/>
  <c r="M5079" i="3"/>
  <c r="M5080" i="3"/>
  <c r="M5081" i="3"/>
  <c r="M5082" i="3"/>
  <c r="M5083" i="3"/>
  <c r="M5084" i="3"/>
  <c r="M5085" i="3"/>
  <c r="M5086" i="3"/>
  <c r="M5087" i="3"/>
  <c r="M5088" i="3"/>
  <c r="M5089" i="3"/>
  <c r="M5090" i="3"/>
  <c r="M5091" i="3"/>
  <c r="M5092" i="3"/>
  <c r="M5093" i="3"/>
  <c r="M5094" i="3"/>
  <c r="M5095" i="3"/>
  <c r="M5096" i="3"/>
  <c r="M5097" i="3"/>
  <c r="M5098" i="3"/>
  <c r="M5099" i="3"/>
  <c r="M5100" i="3"/>
  <c r="M5101" i="3"/>
  <c r="M5102" i="3"/>
  <c r="M5103" i="3"/>
  <c r="M5104" i="3"/>
  <c r="M5105" i="3"/>
  <c r="M5106" i="3"/>
  <c r="M5107" i="3"/>
  <c r="M5108" i="3"/>
  <c r="M5109" i="3"/>
  <c r="M5110" i="3"/>
  <c r="M5111" i="3"/>
  <c r="M5112" i="3"/>
  <c r="M5113" i="3"/>
  <c r="M5114" i="3"/>
  <c r="M5115" i="3"/>
  <c r="M5116" i="3"/>
  <c r="M5117" i="3"/>
  <c r="M5118" i="3"/>
  <c r="M5119" i="3"/>
  <c r="M5120" i="3"/>
  <c r="M5121" i="3"/>
  <c r="M5122" i="3"/>
  <c r="M5123" i="3"/>
  <c r="M5124" i="3"/>
  <c r="M5125" i="3"/>
  <c r="M5126" i="3"/>
  <c r="M5127" i="3"/>
  <c r="M5128" i="3"/>
  <c r="M5129" i="3"/>
  <c r="M5130" i="3"/>
  <c r="M5131" i="3"/>
  <c r="M5132" i="3"/>
  <c r="M5133" i="3"/>
  <c r="M5134" i="3"/>
  <c r="M5135" i="3"/>
  <c r="M5136" i="3"/>
  <c r="M5137" i="3"/>
  <c r="M5138" i="3"/>
  <c r="M5139" i="3"/>
  <c r="M5140" i="3"/>
  <c r="M5141" i="3"/>
  <c r="M5142" i="3"/>
  <c r="M5143" i="3"/>
  <c r="M5144" i="3"/>
  <c r="M5145" i="3"/>
  <c r="M5146" i="3"/>
  <c r="M5147" i="3"/>
  <c r="M5148" i="3"/>
  <c r="M5149" i="3"/>
  <c r="M5150" i="3"/>
  <c r="M5151" i="3"/>
  <c r="M5152" i="3"/>
  <c r="M5153" i="3"/>
  <c r="M5154" i="3"/>
  <c r="M5155" i="3"/>
  <c r="M5156" i="3"/>
  <c r="M5157" i="3"/>
  <c r="M5158" i="3"/>
  <c r="M5159" i="3"/>
  <c r="M5160" i="3"/>
  <c r="M5161" i="3"/>
  <c r="M5162" i="3"/>
  <c r="M5163" i="3"/>
  <c r="M5164" i="3"/>
  <c r="M5165" i="3"/>
  <c r="M5166" i="3"/>
  <c r="M5167" i="3"/>
  <c r="M5168" i="3"/>
  <c r="M5169" i="3"/>
  <c r="M5170" i="3"/>
  <c r="M5171" i="3"/>
  <c r="M5172" i="3"/>
  <c r="M5173" i="3"/>
  <c r="M5174" i="3"/>
  <c r="M5175" i="3"/>
  <c r="M5176" i="3"/>
  <c r="M5177" i="3"/>
  <c r="M5178" i="3"/>
  <c r="M5179" i="3"/>
  <c r="M5180" i="3"/>
  <c r="M5181" i="3"/>
  <c r="M5182" i="3"/>
  <c r="M5183" i="3"/>
  <c r="M5184" i="3"/>
  <c r="M5185" i="3"/>
  <c r="M5186" i="3"/>
  <c r="M5187" i="3"/>
  <c r="M5188" i="3"/>
  <c r="M5189" i="3"/>
  <c r="M5190" i="3"/>
  <c r="M5191" i="3"/>
  <c r="M5192" i="3"/>
  <c r="M5193" i="3"/>
  <c r="M5194" i="3"/>
  <c r="M5195" i="3"/>
  <c r="M5196" i="3"/>
  <c r="M5197" i="3"/>
  <c r="M5198" i="3"/>
  <c r="M5199" i="3"/>
  <c r="M5200" i="3"/>
  <c r="M5201" i="3"/>
  <c r="M5202" i="3"/>
  <c r="M5203" i="3"/>
  <c r="M5204" i="3"/>
  <c r="M5205" i="3"/>
  <c r="M5206" i="3"/>
  <c r="M5207" i="3"/>
  <c r="M5208" i="3"/>
  <c r="M5209" i="3"/>
  <c r="M5210" i="3"/>
  <c r="M5211" i="3"/>
  <c r="M5212" i="3"/>
  <c r="M5213" i="3"/>
  <c r="M5214" i="3"/>
  <c r="M5215" i="3"/>
  <c r="M5216" i="3"/>
  <c r="M5217" i="3"/>
  <c r="M5218" i="3"/>
  <c r="M5219" i="3"/>
  <c r="M5220" i="3"/>
  <c r="M5221" i="3"/>
  <c r="M5222" i="3"/>
  <c r="M5223" i="3"/>
  <c r="M5224" i="3"/>
  <c r="M5225" i="3"/>
  <c r="M5226" i="3"/>
  <c r="M5227" i="3"/>
  <c r="M5228" i="3"/>
  <c r="M5229" i="3"/>
  <c r="M5230" i="3"/>
  <c r="M5231" i="3"/>
  <c r="M5232" i="3"/>
  <c r="M5233" i="3"/>
  <c r="M5234" i="3"/>
  <c r="M5235" i="3"/>
  <c r="M5236" i="3"/>
  <c r="M5237" i="3"/>
  <c r="M5238" i="3"/>
  <c r="M5239" i="3"/>
  <c r="M5240" i="3"/>
  <c r="M5241" i="3"/>
  <c r="M5242" i="3"/>
  <c r="M5243" i="3"/>
  <c r="M5244" i="3"/>
  <c r="M5245" i="3"/>
  <c r="M5246" i="3"/>
  <c r="M5247" i="3"/>
  <c r="M5248" i="3"/>
  <c r="M5249" i="3"/>
  <c r="M5250" i="3"/>
  <c r="M5251" i="3"/>
  <c r="M5252" i="3"/>
  <c r="M5253" i="3"/>
  <c r="M5254" i="3"/>
  <c r="M5255" i="3"/>
  <c r="M5256" i="3"/>
  <c r="M5257" i="3"/>
  <c r="M5258" i="3"/>
  <c r="M5259" i="3"/>
  <c r="M5260" i="3"/>
  <c r="M5261" i="3"/>
  <c r="M5262" i="3"/>
  <c r="M5263" i="3"/>
  <c r="M5264" i="3"/>
  <c r="M5265" i="3"/>
  <c r="M5266" i="3"/>
  <c r="M5267" i="3"/>
  <c r="M5268" i="3"/>
  <c r="M5269" i="3"/>
  <c r="M5270" i="3"/>
  <c r="M5271" i="3"/>
  <c r="M5272" i="3"/>
  <c r="M5273" i="3"/>
  <c r="M5274" i="3"/>
  <c r="M5275" i="3"/>
  <c r="M5276" i="3"/>
  <c r="M5277" i="3"/>
  <c r="M5278" i="3"/>
  <c r="M5279" i="3"/>
  <c r="M5280" i="3"/>
  <c r="M5281" i="3"/>
  <c r="M5282" i="3"/>
  <c r="M5283" i="3"/>
  <c r="M5284" i="3"/>
  <c r="M5285" i="3"/>
  <c r="M5286" i="3"/>
  <c r="M5287" i="3"/>
  <c r="M5288" i="3"/>
  <c r="M5289" i="3"/>
  <c r="M5290" i="3"/>
  <c r="M5291" i="3"/>
  <c r="M5292" i="3"/>
  <c r="M5293" i="3"/>
  <c r="M5294" i="3"/>
  <c r="M5295" i="3"/>
  <c r="M5296" i="3"/>
  <c r="M5297" i="3"/>
  <c r="M5298" i="3"/>
  <c r="M5299" i="3"/>
  <c r="M5300" i="3"/>
  <c r="M5301" i="3"/>
  <c r="M5302" i="3"/>
  <c r="M5303" i="3"/>
  <c r="M5304" i="3"/>
  <c r="M5305" i="3"/>
  <c r="M5306" i="3"/>
  <c r="M5307" i="3"/>
  <c r="M5308" i="3"/>
  <c r="M5309" i="3"/>
  <c r="M5310" i="3"/>
  <c r="M5311" i="3"/>
  <c r="M5312" i="3"/>
  <c r="M5313" i="3"/>
  <c r="M5314" i="3"/>
  <c r="M5315" i="3"/>
  <c r="M5316" i="3"/>
  <c r="M5317" i="3"/>
  <c r="M5318" i="3"/>
  <c r="M5319" i="3"/>
  <c r="M5320" i="3"/>
  <c r="M5321" i="3"/>
  <c r="M5322" i="3"/>
  <c r="M5323" i="3"/>
  <c r="M5324" i="3"/>
  <c r="M5325" i="3"/>
  <c r="M5326" i="3"/>
  <c r="M5327" i="3"/>
  <c r="M5328" i="3"/>
  <c r="M5329" i="3"/>
  <c r="M5330" i="3"/>
  <c r="M5331" i="3"/>
  <c r="M5332" i="3"/>
  <c r="M5333" i="3"/>
  <c r="M5334" i="3"/>
  <c r="M5335" i="3"/>
  <c r="M5336" i="3"/>
  <c r="M5337" i="3"/>
  <c r="M5338" i="3"/>
  <c r="M5339" i="3"/>
  <c r="M5340" i="3"/>
  <c r="M5341" i="3"/>
  <c r="M5342" i="3"/>
  <c r="M5343" i="3"/>
  <c r="M5344" i="3"/>
  <c r="M5345" i="3"/>
  <c r="M5346" i="3"/>
  <c r="M5347" i="3"/>
  <c r="M5348" i="3"/>
  <c r="M5349" i="3"/>
  <c r="M5350" i="3"/>
  <c r="M5351" i="3"/>
  <c r="M5352" i="3"/>
  <c r="M5353" i="3"/>
  <c r="M5354" i="3"/>
  <c r="M5355" i="3"/>
  <c r="M5356" i="3"/>
  <c r="M5357" i="3"/>
  <c r="M5358" i="3"/>
  <c r="M5359" i="3"/>
  <c r="M5360" i="3"/>
  <c r="M5361" i="3"/>
  <c r="M5362" i="3"/>
  <c r="M5363" i="3"/>
  <c r="M5364" i="3"/>
  <c r="M5365" i="3"/>
  <c r="M5366" i="3"/>
  <c r="M5367" i="3"/>
  <c r="M5368" i="3"/>
  <c r="M5369" i="3"/>
  <c r="M5370" i="3"/>
  <c r="M5371" i="3"/>
  <c r="M5372" i="3"/>
  <c r="M5373" i="3"/>
  <c r="M5374" i="3"/>
  <c r="M5375" i="3"/>
  <c r="M5376" i="3"/>
  <c r="M5377" i="3"/>
  <c r="M5378" i="3"/>
  <c r="M5379" i="3"/>
  <c r="M5380" i="3"/>
  <c r="M5381" i="3"/>
  <c r="M5382" i="3"/>
  <c r="M5383" i="3"/>
  <c r="M5384" i="3"/>
  <c r="M5385" i="3"/>
  <c r="M5386" i="3"/>
  <c r="M5387" i="3"/>
  <c r="M5388" i="3"/>
  <c r="M5389" i="3"/>
  <c r="M5390" i="3"/>
  <c r="M5391" i="3"/>
  <c r="M5392" i="3"/>
  <c r="M5393" i="3"/>
  <c r="M5394" i="3"/>
  <c r="M5395" i="3"/>
  <c r="M5396" i="3"/>
  <c r="M5397" i="3"/>
  <c r="M5398" i="3"/>
  <c r="M5399" i="3"/>
  <c r="M5400" i="3"/>
  <c r="M5401" i="3"/>
  <c r="M5402" i="3"/>
  <c r="M5403" i="3"/>
  <c r="M5404" i="3"/>
  <c r="M5405" i="3"/>
  <c r="M5406" i="3"/>
  <c r="M5407" i="3"/>
  <c r="M5408" i="3"/>
  <c r="M5409" i="3"/>
  <c r="M5410" i="3"/>
  <c r="M5411" i="3"/>
  <c r="M5412" i="3"/>
  <c r="M5413" i="3"/>
  <c r="M5414" i="3"/>
  <c r="M5415" i="3"/>
  <c r="M5416" i="3"/>
  <c r="M5417" i="3"/>
  <c r="M5418" i="3"/>
  <c r="M5419" i="3"/>
  <c r="M5420" i="3"/>
  <c r="M5421" i="3"/>
  <c r="M5422" i="3"/>
  <c r="M5423" i="3"/>
  <c r="M5424" i="3"/>
  <c r="M5425" i="3"/>
  <c r="M5426" i="3"/>
  <c r="M5427" i="3"/>
  <c r="M5428" i="3"/>
  <c r="M5429" i="3"/>
  <c r="M5430" i="3"/>
  <c r="M5431" i="3"/>
  <c r="M5432" i="3"/>
  <c r="M5433" i="3"/>
  <c r="M5434" i="3"/>
  <c r="M5435" i="3"/>
  <c r="M5436" i="3"/>
  <c r="M5437" i="3"/>
  <c r="M5438" i="3"/>
  <c r="M5439" i="3"/>
  <c r="M5440" i="3"/>
  <c r="M5441" i="3"/>
  <c r="M5442" i="3"/>
  <c r="M5443" i="3"/>
  <c r="M5444" i="3"/>
  <c r="M5445" i="3"/>
  <c r="M5446" i="3"/>
  <c r="M5447" i="3"/>
  <c r="M5448" i="3"/>
  <c r="M5449" i="3"/>
  <c r="M5450" i="3"/>
  <c r="M5451" i="3"/>
  <c r="M5452" i="3"/>
  <c r="M5453" i="3"/>
  <c r="M5454" i="3"/>
  <c r="M5455" i="3"/>
  <c r="M5456" i="3"/>
  <c r="M5457" i="3"/>
  <c r="M5458" i="3"/>
  <c r="M5459" i="3"/>
  <c r="M5460" i="3"/>
  <c r="M5461" i="3"/>
  <c r="M5462" i="3"/>
  <c r="M5463" i="3"/>
  <c r="M5464" i="3"/>
  <c r="M5465" i="3"/>
  <c r="M5466" i="3"/>
  <c r="M5467" i="3"/>
  <c r="M5468" i="3"/>
  <c r="M5469" i="3"/>
  <c r="M5470" i="3"/>
  <c r="M5471" i="3"/>
  <c r="M5472" i="3"/>
  <c r="M5473" i="3"/>
  <c r="M5474" i="3"/>
  <c r="M5475" i="3"/>
  <c r="M5476" i="3"/>
  <c r="M5477" i="3"/>
  <c r="M5478" i="3"/>
  <c r="M5479" i="3"/>
  <c r="M5480" i="3"/>
  <c r="M5481" i="3"/>
  <c r="M5482" i="3"/>
  <c r="M5483" i="3"/>
  <c r="M5484" i="3"/>
  <c r="M5485" i="3"/>
  <c r="M5486" i="3"/>
  <c r="M5487" i="3"/>
  <c r="M5488" i="3"/>
  <c r="M5489" i="3"/>
  <c r="M5490" i="3"/>
  <c r="M5491" i="3"/>
  <c r="M5492" i="3"/>
  <c r="M5493" i="3"/>
  <c r="M5494" i="3"/>
  <c r="M5495" i="3"/>
  <c r="M5496" i="3"/>
  <c r="M5497" i="3"/>
  <c r="M5498" i="3"/>
  <c r="M5499" i="3"/>
  <c r="M5500" i="3"/>
  <c r="M5501" i="3"/>
  <c r="M5502" i="3"/>
  <c r="M5503" i="3"/>
  <c r="M5504" i="3"/>
  <c r="M5505" i="3"/>
  <c r="M5506" i="3"/>
  <c r="M5507" i="3"/>
  <c r="M5508" i="3"/>
  <c r="M5509" i="3"/>
  <c r="M5510" i="3"/>
  <c r="M5511" i="3"/>
  <c r="M5512" i="3"/>
  <c r="M5513" i="3"/>
  <c r="M5514" i="3"/>
  <c r="M5515" i="3"/>
  <c r="M5516" i="3"/>
  <c r="M5517" i="3"/>
  <c r="M5518" i="3"/>
  <c r="M5519" i="3"/>
  <c r="M5520" i="3"/>
  <c r="M5521" i="3"/>
  <c r="M5522" i="3"/>
  <c r="M5523" i="3"/>
  <c r="M5524" i="3"/>
  <c r="M5525" i="3"/>
  <c r="M5526" i="3"/>
  <c r="M5527" i="3"/>
  <c r="M5528" i="3"/>
  <c r="M5529" i="3"/>
  <c r="M5530" i="3"/>
  <c r="M5531" i="3"/>
  <c r="M5532" i="3"/>
  <c r="M5533" i="3"/>
  <c r="M5534" i="3"/>
  <c r="M5535" i="3"/>
  <c r="M5536" i="3"/>
  <c r="M5537" i="3"/>
  <c r="M5538" i="3"/>
  <c r="M5539" i="3"/>
  <c r="M5540" i="3"/>
  <c r="M5541" i="3"/>
  <c r="M5542" i="3"/>
  <c r="M5543" i="3"/>
  <c r="M5544" i="3"/>
  <c r="M5545" i="3"/>
  <c r="M5546" i="3"/>
  <c r="M5547" i="3"/>
  <c r="M5548" i="3"/>
  <c r="M5549" i="3"/>
  <c r="M5550" i="3"/>
  <c r="M5551" i="3"/>
  <c r="M5552" i="3"/>
  <c r="M5553" i="3"/>
  <c r="M5554" i="3"/>
  <c r="M5555" i="3"/>
  <c r="M5556" i="3"/>
  <c r="M5557" i="3"/>
  <c r="M5558" i="3"/>
  <c r="M5559" i="3"/>
  <c r="M5560" i="3"/>
  <c r="M5561" i="3"/>
  <c r="M5562" i="3"/>
  <c r="M5563" i="3"/>
  <c r="M5564" i="3"/>
  <c r="M5565" i="3"/>
  <c r="M5566" i="3"/>
  <c r="M5567" i="3"/>
  <c r="M5568" i="3"/>
  <c r="M5569" i="3"/>
  <c r="M5570" i="3"/>
  <c r="M5571" i="3"/>
  <c r="M5572" i="3"/>
  <c r="M5573" i="3"/>
  <c r="M5574" i="3"/>
  <c r="M5575" i="3"/>
  <c r="M5576" i="3"/>
  <c r="M5577" i="3"/>
  <c r="M5578" i="3"/>
  <c r="M5579" i="3"/>
  <c r="M5580" i="3"/>
  <c r="M5581" i="3"/>
  <c r="M5582" i="3"/>
  <c r="M5583" i="3"/>
  <c r="M5584" i="3"/>
  <c r="M5585" i="3"/>
  <c r="M5586" i="3"/>
  <c r="M5587" i="3"/>
  <c r="M5588" i="3"/>
  <c r="M5589" i="3"/>
  <c r="M5590" i="3"/>
  <c r="M5591" i="3"/>
  <c r="M5592" i="3"/>
  <c r="M5593" i="3"/>
  <c r="M5594" i="3"/>
  <c r="M5595" i="3"/>
  <c r="M5596" i="3"/>
  <c r="M5597" i="3"/>
  <c r="M5598" i="3"/>
  <c r="M5599" i="3"/>
  <c r="M5600" i="3"/>
  <c r="M5601" i="3"/>
  <c r="M5602" i="3"/>
  <c r="M5603" i="3"/>
  <c r="M5604" i="3"/>
  <c r="M5605" i="3"/>
  <c r="M5606" i="3"/>
  <c r="M5607" i="3"/>
  <c r="M5608" i="3"/>
  <c r="M5609" i="3"/>
  <c r="M5610" i="3"/>
  <c r="M5611" i="3"/>
  <c r="M5612" i="3"/>
  <c r="M5613" i="3"/>
  <c r="M5614" i="3"/>
  <c r="M5615" i="3"/>
  <c r="M5616" i="3"/>
  <c r="M5617" i="3"/>
  <c r="M5618" i="3"/>
  <c r="M5619" i="3"/>
  <c r="M5620" i="3"/>
  <c r="M5621" i="3"/>
  <c r="M5622" i="3"/>
  <c r="M5623" i="3"/>
  <c r="M5624" i="3"/>
  <c r="M5625" i="3"/>
  <c r="M5626" i="3"/>
  <c r="M5627" i="3"/>
  <c r="M5628" i="3"/>
  <c r="M5629" i="3"/>
  <c r="M5630" i="3"/>
  <c r="M5631" i="3"/>
  <c r="M5632" i="3"/>
  <c r="M5633" i="3"/>
  <c r="M5634" i="3"/>
  <c r="M5635" i="3"/>
  <c r="M5636" i="3"/>
  <c r="M5637" i="3"/>
  <c r="M5638" i="3"/>
  <c r="M5639" i="3"/>
  <c r="M5640" i="3"/>
  <c r="M5641" i="3"/>
  <c r="M5642" i="3"/>
  <c r="M5643" i="3"/>
  <c r="M5644" i="3"/>
  <c r="M5645" i="3"/>
  <c r="M5646" i="3"/>
  <c r="M5647" i="3"/>
  <c r="M5648" i="3"/>
  <c r="M5649" i="3"/>
  <c r="M5650" i="3"/>
  <c r="M5651" i="3"/>
  <c r="M5652" i="3"/>
  <c r="M5653" i="3"/>
  <c r="M5654" i="3"/>
  <c r="M5655" i="3"/>
  <c r="M5656" i="3"/>
  <c r="M5657" i="3"/>
  <c r="M5658" i="3"/>
  <c r="M5659" i="3"/>
  <c r="M5660" i="3"/>
  <c r="M5661" i="3"/>
  <c r="M5662" i="3"/>
  <c r="M5663" i="3"/>
  <c r="M5664" i="3"/>
  <c r="M5665" i="3"/>
  <c r="M5666" i="3"/>
  <c r="M5667" i="3"/>
  <c r="M5668" i="3"/>
  <c r="M5669" i="3"/>
  <c r="M5670" i="3"/>
  <c r="M5671" i="3"/>
  <c r="M5672" i="3"/>
  <c r="M5673" i="3"/>
  <c r="M5674" i="3"/>
  <c r="M5675" i="3"/>
  <c r="M5676" i="3"/>
  <c r="M5677" i="3"/>
  <c r="M5678" i="3"/>
  <c r="M5679" i="3"/>
  <c r="M5680" i="3"/>
  <c r="M5681" i="3"/>
  <c r="M5682" i="3"/>
  <c r="M5683" i="3"/>
  <c r="M5684" i="3"/>
  <c r="M5685" i="3"/>
  <c r="M5686" i="3"/>
  <c r="M5687" i="3"/>
  <c r="M5688" i="3"/>
  <c r="M5689" i="3"/>
  <c r="M5690" i="3"/>
  <c r="M5691" i="3"/>
  <c r="M5692" i="3"/>
  <c r="M5693" i="3"/>
  <c r="M5694" i="3"/>
  <c r="M5695" i="3"/>
  <c r="M5696" i="3"/>
  <c r="M5697" i="3"/>
  <c r="M5698" i="3"/>
  <c r="M5699" i="3"/>
  <c r="M5700" i="3"/>
  <c r="M5701" i="3"/>
  <c r="M5702" i="3"/>
  <c r="M5703" i="3"/>
  <c r="M5704" i="3"/>
  <c r="M5705" i="3"/>
  <c r="M5706" i="3"/>
  <c r="M5707" i="3"/>
  <c r="M5708" i="3"/>
  <c r="M5709" i="3"/>
  <c r="M5710" i="3"/>
  <c r="M5711" i="3"/>
  <c r="M5712" i="3"/>
  <c r="M5713" i="3"/>
  <c r="M5714" i="3"/>
  <c r="M5715" i="3"/>
  <c r="M5716" i="3"/>
  <c r="M5717" i="3"/>
  <c r="M5718" i="3"/>
  <c r="M5719" i="3"/>
  <c r="M5720" i="3"/>
  <c r="M5721" i="3"/>
  <c r="M5722" i="3"/>
  <c r="M5723" i="3"/>
  <c r="M5724" i="3"/>
  <c r="M5725" i="3"/>
  <c r="M5726" i="3"/>
  <c r="M5727" i="3"/>
  <c r="M5728" i="3"/>
  <c r="M5729" i="3"/>
  <c r="M5730" i="3"/>
  <c r="M5731" i="3"/>
  <c r="M5732" i="3"/>
  <c r="M5733" i="3"/>
  <c r="M5734" i="3"/>
  <c r="M5735" i="3"/>
  <c r="M5736" i="3"/>
  <c r="M5737" i="3"/>
  <c r="M5738" i="3"/>
  <c r="M5739" i="3"/>
  <c r="M5740" i="3"/>
  <c r="M5741" i="3"/>
  <c r="M5742" i="3"/>
  <c r="M5743" i="3"/>
  <c r="M5744" i="3"/>
  <c r="M5745" i="3"/>
  <c r="M5746" i="3"/>
  <c r="M5747" i="3"/>
  <c r="M5748" i="3"/>
  <c r="M5749" i="3"/>
  <c r="M5750" i="3"/>
  <c r="M5751" i="3"/>
  <c r="M5752" i="3"/>
  <c r="M5753" i="3"/>
  <c r="M5754" i="3"/>
  <c r="M5755" i="3"/>
  <c r="M5756" i="3"/>
  <c r="M5757" i="3"/>
  <c r="M5758" i="3"/>
  <c r="M5759" i="3"/>
  <c r="M5760" i="3"/>
  <c r="M5761" i="3"/>
  <c r="M5762" i="3"/>
  <c r="M5763" i="3"/>
  <c r="M5764" i="3"/>
  <c r="M5765" i="3"/>
  <c r="M5766" i="3"/>
  <c r="M5767" i="3"/>
  <c r="M5768" i="3"/>
  <c r="M5769" i="3"/>
  <c r="M5770" i="3"/>
  <c r="M5771" i="3"/>
  <c r="M5772" i="3"/>
  <c r="M5773" i="3"/>
  <c r="M5774" i="3"/>
  <c r="M5775" i="3"/>
  <c r="M5776" i="3"/>
  <c r="M5777" i="3"/>
  <c r="M5778" i="3"/>
  <c r="M5779" i="3"/>
  <c r="M5780" i="3"/>
  <c r="M5781" i="3"/>
  <c r="M5782" i="3"/>
  <c r="M5783" i="3"/>
  <c r="M5784" i="3"/>
  <c r="M5785" i="3"/>
  <c r="M5786" i="3"/>
  <c r="M5787" i="3"/>
  <c r="M5788" i="3"/>
  <c r="M5789" i="3"/>
  <c r="M5790" i="3"/>
  <c r="M5791" i="3"/>
  <c r="M5792" i="3"/>
  <c r="M5793" i="3"/>
  <c r="M5794" i="3"/>
  <c r="M5795" i="3"/>
  <c r="M5796" i="3"/>
  <c r="M5797" i="3"/>
  <c r="M5798" i="3"/>
  <c r="M5799" i="3"/>
  <c r="M5800" i="3"/>
  <c r="M5801" i="3"/>
  <c r="M5802" i="3"/>
  <c r="M5803" i="3"/>
  <c r="M5804" i="3"/>
  <c r="M5805" i="3"/>
  <c r="M5806" i="3"/>
  <c r="M5807" i="3"/>
  <c r="M5808" i="3"/>
  <c r="M5809" i="3"/>
  <c r="M5810" i="3"/>
  <c r="M5811" i="3"/>
  <c r="M5812" i="3"/>
  <c r="M5813" i="3"/>
  <c r="M5814" i="3"/>
  <c r="M5815" i="3"/>
  <c r="M5816" i="3"/>
  <c r="M5817" i="3"/>
  <c r="M5818" i="3"/>
  <c r="M5819" i="3"/>
  <c r="M5820" i="3"/>
  <c r="M5821" i="3"/>
  <c r="M5822" i="3"/>
  <c r="M5823" i="3"/>
  <c r="M5824" i="3"/>
  <c r="M5825" i="3"/>
  <c r="M5826" i="3"/>
  <c r="M5827" i="3"/>
  <c r="M5828" i="3"/>
  <c r="M5829" i="3"/>
  <c r="M5830" i="3"/>
  <c r="M5831" i="3"/>
  <c r="M5832" i="3"/>
  <c r="M5833" i="3"/>
  <c r="M5834" i="3"/>
  <c r="M5835" i="3"/>
  <c r="M5836" i="3"/>
  <c r="M5837" i="3"/>
  <c r="M5838" i="3"/>
  <c r="M5839" i="3"/>
  <c r="M5840" i="3"/>
  <c r="M5841" i="3"/>
  <c r="M5842" i="3"/>
  <c r="M5843" i="3"/>
  <c r="M5844" i="3"/>
  <c r="M5845" i="3"/>
  <c r="M5846" i="3"/>
  <c r="M5847" i="3"/>
  <c r="M5848" i="3"/>
  <c r="M5849" i="3"/>
  <c r="M5850" i="3"/>
  <c r="M5851" i="3"/>
  <c r="M5852" i="3"/>
  <c r="M5853" i="3"/>
  <c r="M5854" i="3"/>
  <c r="M5855" i="3"/>
  <c r="M5856" i="3"/>
  <c r="M5857" i="3"/>
  <c r="M5858" i="3"/>
  <c r="M5859" i="3"/>
  <c r="M5860" i="3"/>
  <c r="M5861" i="3"/>
  <c r="M5862" i="3"/>
  <c r="M5863" i="3"/>
  <c r="M5864" i="3"/>
  <c r="M5865" i="3"/>
  <c r="M5866" i="3"/>
  <c r="M5867" i="3"/>
  <c r="M5868" i="3"/>
  <c r="M5869" i="3"/>
  <c r="M5870" i="3"/>
  <c r="M5871" i="3"/>
  <c r="M5872" i="3"/>
  <c r="M5873" i="3"/>
  <c r="M5874" i="3"/>
  <c r="M5875" i="3"/>
  <c r="M5876" i="3"/>
  <c r="M5877" i="3"/>
  <c r="M5878" i="3"/>
  <c r="M5879" i="3"/>
  <c r="M5880" i="3"/>
  <c r="M5881" i="3"/>
  <c r="M5882" i="3"/>
  <c r="M5883" i="3"/>
  <c r="M5884" i="3"/>
  <c r="M5885" i="3"/>
  <c r="M5886" i="3"/>
  <c r="M5887" i="3"/>
  <c r="M5888" i="3"/>
  <c r="M5889" i="3"/>
  <c r="M5890" i="3"/>
  <c r="M5891" i="3"/>
  <c r="M5892" i="3"/>
  <c r="M5893" i="3"/>
  <c r="M5894" i="3"/>
  <c r="M5895" i="3"/>
  <c r="M5896" i="3"/>
  <c r="M5897" i="3"/>
  <c r="M5898" i="3"/>
  <c r="M5899" i="3"/>
  <c r="M5900" i="3"/>
  <c r="M5901" i="3"/>
  <c r="M5902" i="3"/>
  <c r="M5903" i="3"/>
  <c r="M5904" i="3"/>
  <c r="M5905" i="3"/>
  <c r="M5906" i="3"/>
  <c r="M5907" i="3"/>
  <c r="M5908" i="3"/>
  <c r="M5909" i="3"/>
  <c r="M5910" i="3"/>
  <c r="M5911" i="3"/>
  <c r="M5912" i="3"/>
  <c r="M5913" i="3"/>
  <c r="M5914" i="3"/>
  <c r="M5915" i="3"/>
  <c r="M5916" i="3"/>
  <c r="M5917" i="3"/>
  <c r="M5918" i="3"/>
  <c r="M5919" i="3"/>
  <c r="M5920" i="3"/>
  <c r="M5921" i="3"/>
  <c r="M5922" i="3"/>
  <c r="M5923" i="3"/>
  <c r="M5924" i="3"/>
  <c r="M5925" i="3"/>
  <c r="M5926" i="3"/>
  <c r="M5927" i="3"/>
  <c r="M5928" i="3"/>
  <c r="M5929" i="3"/>
  <c r="M5930" i="3"/>
  <c r="M5931" i="3"/>
  <c r="M5932" i="3"/>
  <c r="M5933" i="3"/>
  <c r="M5934" i="3"/>
  <c r="M5935" i="3"/>
  <c r="M5936" i="3"/>
  <c r="M5937" i="3"/>
  <c r="M5938" i="3"/>
  <c r="M5939" i="3"/>
  <c r="M5940" i="3"/>
  <c r="M5941" i="3"/>
  <c r="M5942" i="3"/>
  <c r="M5943" i="3"/>
  <c r="M5944" i="3"/>
  <c r="M5945" i="3"/>
  <c r="M5946" i="3"/>
  <c r="M5947" i="3"/>
  <c r="M5948" i="3"/>
  <c r="M5949" i="3"/>
  <c r="M5950" i="3"/>
  <c r="M5951" i="3"/>
  <c r="M5952" i="3"/>
  <c r="M5953" i="3"/>
  <c r="M5954" i="3"/>
  <c r="M5955" i="3"/>
  <c r="M5956" i="3"/>
  <c r="M5957" i="3"/>
  <c r="M5958" i="3"/>
  <c r="M5959" i="3"/>
  <c r="M5960" i="3"/>
  <c r="M5961" i="3"/>
  <c r="M5962" i="3"/>
  <c r="M5963" i="3"/>
  <c r="M5964" i="3"/>
  <c r="M5965" i="3"/>
  <c r="M5966" i="3"/>
  <c r="M5967" i="3"/>
  <c r="M5968" i="3"/>
  <c r="M5969" i="3"/>
  <c r="M5970" i="3"/>
  <c r="M5971" i="3"/>
  <c r="M5972" i="3"/>
  <c r="M5973" i="3"/>
  <c r="M5974" i="3"/>
  <c r="M5975" i="3"/>
  <c r="M5976" i="3"/>
  <c r="M5977" i="3"/>
  <c r="M5978" i="3"/>
  <c r="M5979" i="3"/>
  <c r="M5980" i="3"/>
  <c r="M5981" i="3"/>
  <c r="M5982" i="3"/>
  <c r="M5983" i="3"/>
  <c r="M5984" i="3"/>
  <c r="M5985" i="3"/>
  <c r="M5986" i="3"/>
  <c r="M5987" i="3"/>
  <c r="M5988" i="3"/>
  <c r="M5989" i="3"/>
  <c r="M5990" i="3"/>
  <c r="M5991" i="3"/>
  <c r="M5992" i="3"/>
  <c r="M5993" i="3"/>
  <c r="M5994" i="3"/>
  <c r="M5995" i="3"/>
  <c r="M5996" i="3"/>
  <c r="M5997" i="3"/>
  <c r="M5998" i="3"/>
  <c r="M5999" i="3"/>
  <c r="M6000" i="3"/>
  <c r="M6001" i="3"/>
  <c r="M6002" i="3"/>
  <c r="M6003" i="3"/>
  <c r="M6004" i="3"/>
  <c r="M6005" i="3"/>
  <c r="M6006" i="3"/>
  <c r="M6007" i="3"/>
  <c r="M6008" i="3"/>
  <c r="M6009" i="3"/>
  <c r="M6010" i="3"/>
  <c r="M6011" i="3"/>
  <c r="M6012" i="3"/>
  <c r="M6013" i="3"/>
  <c r="M6014" i="3"/>
  <c r="M6015" i="3"/>
  <c r="M6016" i="3"/>
  <c r="M6017" i="3"/>
  <c r="M6018" i="3"/>
  <c r="M6019" i="3"/>
  <c r="M6020" i="3"/>
  <c r="M6021" i="3"/>
  <c r="M6022" i="3"/>
  <c r="M6023" i="3"/>
  <c r="M6024" i="3"/>
  <c r="M6025" i="3"/>
  <c r="M6026" i="3"/>
  <c r="M6027" i="3"/>
  <c r="M6028" i="3"/>
  <c r="M6029" i="3"/>
  <c r="M6030" i="3"/>
  <c r="M6031" i="3"/>
  <c r="M6032" i="3"/>
  <c r="M6033" i="3"/>
  <c r="M6034" i="3"/>
  <c r="M6035" i="3"/>
  <c r="M6036" i="3"/>
  <c r="M6037" i="3"/>
  <c r="M6038" i="3"/>
  <c r="M6039" i="3"/>
  <c r="M6040" i="3"/>
  <c r="M6041" i="3"/>
  <c r="M6042" i="3"/>
  <c r="M6043" i="3"/>
  <c r="M6044" i="3"/>
  <c r="M6045" i="3"/>
  <c r="M6046" i="3"/>
  <c r="M6047" i="3"/>
  <c r="M6048" i="3"/>
  <c r="M6049" i="3"/>
  <c r="M6050" i="3"/>
  <c r="M6051" i="3"/>
  <c r="M6052" i="3"/>
  <c r="M6053" i="3"/>
  <c r="M6054" i="3"/>
  <c r="M6055" i="3"/>
  <c r="M6056" i="3"/>
  <c r="M6057" i="3"/>
  <c r="M6058" i="3"/>
  <c r="M6059" i="3"/>
  <c r="M6060" i="3"/>
  <c r="M6061" i="3"/>
  <c r="M6062" i="3"/>
  <c r="M6063" i="3"/>
  <c r="M6064" i="3"/>
  <c r="M6065" i="3"/>
  <c r="M6066" i="3"/>
  <c r="M6067" i="3"/>
  <c r="M6068" i="3"/>
  <c r="M6069" i="3"/>
  <c r="M6070" i="3"/>
  <c r="M6071" i="3"/>
  <c r="M6072" i="3"/>
  <c r="M6073" i="3"/>
  <c r="M6074" i="3"/>
  <c r="M6075" i="3"/>
  <c r="M6076" i="3"/>
  <c r="M6077" i="3"/>
  <c r="M6078" i="3"/>
  <c r="M6079" i="3"/>
  <c r="M6080" i="3"/>
  <c r="M6081" i="3"/>
  <c r="M6082" i="3"/>
  <c r="M6083" i="3"/>
  <c r="M6084" i="3"/>
  <c r="M6085" i="3"/>
  <c r="M6086" i="3"/>
  <c r="M6087" i="3"/>
  <c r="M6088" i="3"/>
  <c r="M6089" i="3"/>
  <c r="M6090" i="3"/>
  <c r="M6091" i="3"/>
  <c r="M6092" i="3"/>
  <c r="M6093" i="3"/>
  <c r="M6094" i="3"/>
  <c r="M6095" i="3"/>
  <c r="M6096" i="3"/>
  <c r="M6097" i="3"/>
  <c r="M6098" i="3"/>
  <c r="M6099" i="3"/>
  <c r="M6100" i="3"/>
  <c r="M6101" i="3"/>
  <c r="M6102" i="3"/>
  <c r="M6103" i="3"/>
  <c r="M6104" i="3"/>
  <c r="M6105" i="3"/>
  <c r="M6106" i="3"/>
  <c r="M6107" i="3"/>
  <c r="M6108" i="3"/>
  <c r="M6109" i="3"/>
  <c r="M6110" i="3"/>
  <c r="M6111" i="3"/>
  <c r="M6112" i="3"/>
  <c r="M6113" i="3"/>
  <c r="M6114" i="3"/>
  <c r="M6115" i="3"/>
  <c r="M6116" i="3"/>
  <c r="M6117" i="3"/>
  <c r="M6118" i="3"/>
  <c r="M6119" i="3"/>
  <c r="M6120" i="3"/>
  <c r="M6121" i="3"/>
  <c r="M6122" i="3"/>
  <c r="M6123" i="3"/>
  <c r="M6124" i="3"/>
  <c r="M6125" i="3"/>
  <c r="M6126" i="3"/>
  <c r="M6127" i="3"/>
  <c r="M6128" i="3"/>
  <c r="M6129" i="3"/>
  <c r="M6130" i="3"/>
  <c r="M6131" i="3"/>
  <c r="M6132" i="3"/>
  <c r="M6133" i="3"/>
  <c r="M6134" i="3"/>
  <c r="M6135" i="3"/>
  <c r="M6136" i="3"/>
  <c r="M6137" i="3"/>
  <c r="M6138" i="3"/>
  <c r="M6139" i="3"/>
  <c r="M6140" i="3"/>
  <c r="M6141" i="3"/>
  <c r="M6142" i="3"/>
  <c r="M6143" i="3"/>
  <c r="M6144" i="3"/>
  <c r="M6145" i="3"/>
  <c r="M6146" i="3"/>
  <c r="M6147" i="3"/>
  <c r="M6148" i="3"/>
  <c r="M6149" i="3"/>
  <c r="M6150" i="3"/>
  <c r="M6151" i="3"/>
  <c r="M6152" i="3"/>
  <c r="M6153" i="3"/>
  <c r="M6154" i="3"/>
  <c r="M6155" i="3"/>
  <c r="M6156" i="3"/>
  <c r="M6157" i="3"/>
  <c r="M6158" i="3"/>
  <c r="M6159" i="3"/>
  <c r="M6160" i="3"/>
  <c r="M6161" i="3"/>
  <c r="M6162" i="3"/>
  <c r="M6163" i="3"/>
  <c r="M6164" i="3"/>
  <c r="M6165" i="3"/>
  <c r="M6166" i="3"/>
  <c r="M6167" i="3"/>
  <c r="M6168" i="3"/>
  <c r="M6169" i="3"/>
  <c r="M6170" i="3"/>
  <c r="M6171" i="3"/>
  <c r="M6172" i="3"/>
  <c r="M6173" i="3"/>
  <c r="M6174" i="3"/>
  <c r="M6175" i="3"/>
  <c r="M6176" i="3"/>
  <c r="M6177" i="3"/>
  <c r="M6178" i="3"/>
  <c r="M6179" i="3"/>
  <c r="M6180" i="3"/>
  <c r="M6181" i="3"/>
  <c r="M6182" i="3"/>
  <c r="M6183" i="3"/>
  <c r="M6184" i="3"/>
  <c r="M6185" i="3"/>
  <c r="M6186" i="3"/>
  <c r="M6187" i="3"/>
  <c r="M6188" i="3"/>
  <c r="M6189" i="3"/>
  <c r="M6190" i="3"/>
  <c r="M6191" i="3"/>
  <c r="M6192" i="3"/>
  <c r="M6193" i="3"/>
  <c r="M6194" i="3"/>
  <c r="M6195" i="3"/>
  <c r="M6196" i="3"/>
  <c r="M6197" i="3"/>
  <c r="M6198" i="3"/>
  <c r="M6199" i="3"/>
  <c r="M6200" i="3"/>
  <c r="M6201" i="3"/>
  <c r="M6202" i="3"/>
  <c r="M6203" i="3"/>
  <c r="M6204" i="3"/>
  <c r="M6205" i="3"/>
  <c r="M6206" i="3"/>
  <c r="M6207" i="3"/>
  <c r="M6208" i="3"/>
  <c r="M6209" i="3"/>
  <c r="M6210" i="3"/>
  <c r="M6211" i="3"/>
  <c r="M6212" i="3"/>
  <c r="M6213" i="3"/>
  <c r="M6214" i="3"/>
  <c r="M6215" i="3"/>
  <c r="M6216" i="3"/>
  <c r="M6217" i="3"/>
  <c r="M6218" i="3"/>
  <c r="M6219" i="3"/>
  <c r="M6220" i="3"/>
  <c r="M6221" i="3"/>
  <c r="M6222" i="3"/>
  <c r="M6223" i="3"/>
  <c r="M6224" i="3"/>
  <c r="M6225" i="3"/>
  <c r="M6226" i="3"/>
  <c r="M6227" i="3"/>
  <c r="M6228" i="3"/>
  <c r="M6229" i="3"/>
  <c r="M6230" i="3"/>
  <c r="M6231" i="3"/>
  <c r="M6232" i="3"/>
  <c r="M6233" i="3"/>
  <c r="M6234" i="3"/>
  <c r="M6235" i="3"/>
  <c r="M6236" i="3"/>
  <c r="M6237" i="3"/>
  <c r="M6238" i="3"/>
  <c r="M6239" i="3"/>
  <c r="M6240" i="3"/>
  <c r="M6241" i="3"/>
  <c r="M6242" i="3"/>
  <c r="M6243" i="3"/>
  <c r="M6244" i="3"/>
  <c r="M6245" i="3"/>
  <c r="M6246" i="3"/>
  <c r="M6247" i="3"/>
  <c r="M6248" i="3"/>
  <c r="M6249" i="3"/>
  <c r="M6250" i="3"/>
  <c r="M6251" i="3"/>
  <c r="M6252" i="3"/>
  <c r="M6253" i="3"/>
  <c r="M6254" i="3"/>
  <c r="M6255" i="3"/>
  <c r="M6256" i="3"/>
  <c r="M6257" i="3"/>
  <c r="M6258" i="3"/>
  <c r="M6259" i="3"/>
  <c r="M6260" i="3"/>
  <c r="M6261" i="3"/>
  <c r="M6262" i="3"/>
  <c r="M6263" i="3"/>
  <c r="M6264" i="3"/>
  <c r="M6265" i="3"/>
  <c r="M6266" i="3"/>
  <c r="M6267" i="3"/>
  <c r="M6268" i="3"/>
  <c r="M6269" i="3"/>
  <c r="M6270" i="3"/>
  <c r="M6271" i="3"/>
  <c r="M6272" i="3"/>
  <c r="M6273" i="3"/>
  <c r="M6274" i="3"/>
  <c r="M6275" i="3"/>
  <c r="M6276" i="3"/>
  <c r="M6277" i="3"/>
  <c r="M6278" i="3"/>
  <c r="M6279" i="3"/>
  <c r="M6280" i="3"/>
  <c r="M6281" i="3"/>
  <c r="M6282" i="3"/>
  <c r="M6283" i="3"/>
  <c r="M6284" i="3"/>
  <c r="M6285" i="3"/>
  <c r="M6286" i="3"/>
  <c r="M6287" i="3"/>
  <c r="M6288" i="3"/>
  <c r="M6289" i="3"/>
  <c r="M6290" i="3"/>
  <c r="M6291" i="3"/>
  <c r="M6292" i="3"/>
  <c r="M6293" i="3"/>
  <c r="M6294" i="3"/>
  <c r="M6295" i="3"/>
  <c r="M6296" i="3"/>
  <c r="M6297" i="3"/>
  <c r="M6298" i="3"/>
  <c r="M6299" i="3"/>
  <c r="M6300" i="3"/>
  <c r="M6301" i="3"/>
  <c r="M6302" i="3"/>
  <c r="M6303" i="3"/>
  <c r="M6304" i="3"/>
  <c r="M6305" i="3"/>
  <c r="M6306" i="3"/>
  <c r="M6307" i="3"/>
  <c r="M6308" i="3"/>
  <c r="M6309" i="3"/>
  <c r="M6310" i="3"/>
  <c r="M6311" i="3"/>
  <c r="M6312" i="3"/>
  <c r="M6313" i="3"/>
  <c r="M6314" i="3"/>
  <c r="M6315" i="3"/>
  <c r="M6316" i="3"/>
  <c r="M6317" i="3"/>
  <c r="M6318" i="3"/>
  <c r="M6319" i="3"/>
  <c r="M6320" i="3"/>
  <c r="M6321" i="3"/>
  <c r="M6322" i="3"/>
  <c r="M6323" i="3"/>
  <c r="M6324" i="3"/>
  <c r="M6325" i="3"/>
  <c r="M6326" i="3"/>
  <c r="M6327" i="3"/>
  <c r="M6328" i="3"/>
  <c r="M6329" i="3"/>
  <c r="M6330" i="3"/>
  <c r="M6331" i="3"/>
  <c r="M6332" i="3"/>
  <c r="M6333" i="3"/>
  <c r="M6334" i="3"/>
  <c r="M6335" i="3"/>
  <c r="M6336" i="3"/>
  <c r="M6337" i="3"/>
  <c r="M6338" i="3"/>
  <c r="M6339" i="3"/>
  <c r="M6340" i="3"/>
  <c r="M6341" i="3"/>
  <c r="M6342" i="3"/>
  <c r="M6343" i="3"/>
  <c r="M6344" i="3"/>
  <c r="M6345" i="3"/>
  <c r="M6346" i="3"/>
  <c r="M6347" i="3"/>
  <c r="M6348" i="3"/>
  <c r="M6349" i="3"/>
  <c r="M6350" i="3"/>
  <c r="M6351" i="3"/>
  <c r="M6352" i="3"/>
  <c r="M6353" i="3"/>
  <c r="M6354" i="3"/>
  <c r="M6355" i="3"/>
  <c r="M6356" i="3"/>
  <c r="M6357" i="3"/>
  <c r="M6358" i="3"/>
  <c r="M6359" i="3"/>
  <c r="M6360" i="3"/>
  <c r="M6361" i="3"/>
  <c r="M6362" i="3"/>
  <c r="M6363" i="3"/>
  <c r="M6364" i="3"/>
  <c r="M6365" i="3"/>
  <c r="M6366" i="3"/>
  <c r="M6367" i="3"/>
  <c r="M6368" i="3"/>
  <c r="M6369" i="3"/>
  <c r="M6370" i="3"/>
  <c r="M6371" i="3"/>
  <c r="M6372" i="3"/>
  <c r="M6373" i="3"/>
  <c r="M6374" i="3"/>
  <c r="M6375" i="3"/>
  <c r="M6376" i="3"/>
  <c r="M6377" i="3"/>
  <c r="M6378" i="3"/>
  <c r="M6379" i="3"/>
  <c r="M6380" i="3"/>
  <c r="M6381" i="3"/>
  <c r="M6382" i="3"/>
  <c r="M6383" i="3"/>
  <c r="M6384" i="3"/>
  <c r="M6385" i="3"/>
  <c r="M6386" i="3"/>
  <c r="M6387" i="3"/>
  <c r="M6388" i="3"/>
  <c r="M6389" i="3"/>
  <c r="M6390" i="3"/>
  <c r="M6391" i="3"/>
  <c r="M6392" i="3"/>
  <c r="M6393" i="3"/>
  <c r="M6394" i="3"/>
  <c r="M6395" i="3"/>
  <c r="M6396" i="3"/>
  <c r="M6397" i="3"/>
  <c r="M6398" i="3"/>
  <c r="M6399" i="3"/>
  <c r="M6400" i="3"/>
  <c r="M6401" i="3"/>
  <c r="M6402" i="3"/>
  <c r="M6403" i="3"/>
  <c r="M6404" i="3"/>
  <c r="M6405" i="3"/>
  <c r="M6406" i="3"/>
  <c r="M6407" i="3"/>
  <c r="M6408" i="3"/>
  <c r="M6409" i="3"/>
  <c r="M6410" i="3"/>
  <c r="M6411" i="3"/>
  <c r="M6412" i="3"/>
  <c r="M6413" i="3"/>
  <c r="M6414" i="3"/>
  <c r="M6415" i="3"/>
  <c r="M6416" i="3"/>
  <c r="M6417" i="3"/>
  <c r="M6418" i="3"/>
  <c r="M6419" i="3"/>
  <c r="M6420" i="3"/>
  <c r="M6421" i="3"/>
  <c r="M6422" i="3"/>
  <c r="M6423" i="3"/>
  <c r="M6424" i="3"/>
  <c r="M6425" i="3"/>
  <c r="M6426" i="3"/>
  <c r="M6427" i="3"/>
  <c r="M6428" i="3"/>
  <c r="M6429" i="3"/>
  <c r="M6430" i="3"/>
  <c r="M6431" i="3"/>
  <c r="M6432" i="3"/>
  <c r="M6433" i="3"/>
  <c r="M6434" i="3"/>
  <c r="M6435" i="3"/>
  <c r="M6436" i="3"/>
  <c r="M6437" i="3"/>
  <c r="M6438" i="3"/>
  <c r="M6439" i="3"/>
  <c r="M6440" i="3"/>
  <c r="M6441" i="3"/>
  <c r="M6442" i="3"/>
  <c r="M6443" i="3"/>
  <c r="M6444" i="3"/>
  <c r="M6445" i="3"/>
  <c r="M6446" i="3"/>
  <c r="M6447" i="3"/>
  <c r="M6448" i="3"/>
  <c r="M6449" i="3"/>
  <c r="M6450" i="3"/>
  <c r="M6451" i="3"/>
  <c r="M6452" i="3"/>
  <c r="M6453" i="3"/>
  <c r="M6454" i="3"/>
  <c r="M6455" i="3"/>
  <c r="M6456" i="3"/>
  <c r="M6457" i="3"/>
  <c r="M6458" i="3"/>
  <c r="M6459" i="3"/>
  <c r="M6460" i="3"/>
  <c r="M6461" i="3"/>
  <c r="M6462" i="3"/>
  <c r="M6463" i="3"/>
  <c r="M6464" i="3"/>
  <c r="M6465" i="3"/>
  <c r="M6466" i="3"/>
  <c r="M6467" i="3"/>
  <c r="M6468" i="3"/>
  <c r="M6469" i="3"/>
  <c r="M6470" i="3"/>
  <c r="M6471" i="3"/>
  <c r="M6472" i="3"/>
  <c r="M6473" i="3"/>
  <c r="M6474" i="3"/>
  <c r="M6475" i="3"/>
  <c r="M6476" i="3"/>
  <c r="M6477" i="3"/>
  <c r="M6478" i="3"/>
  <c r="M6479" i="3"/>
  <c r="M6480" i="3"/>
  <c r="M6481" i="3"/>
  <c r="M6482" i="3"/>
  <c r="M6483" i="3"/>
  <c r="M6484" i="3"/>
  <c r="M6485" i="3"/>
  <c r="M6486" i="3"/>
  <c r="M6487" i="3"/>
  <c r="M6488" i="3"/>
  <c r="M6489" i="3"/>
  <c r="M6490" i="3"/>
  <c r="M6491" i="3"/>
  <c r="M6492" i="3"/>
  <c r="M6493" i="3"/>
  <c r="M6494" i="3"/>
  <c r="M6495" i="3"/>
  <c r="M6496" i="3"/>
  <c r="M6497" i="3"/>
  <c r="M6498" i="3"/>
  <c r="M6499" i="3"/>
  <c r="M6500" i="3"/>
  <c r="M6501" i="3"/>
  <c r="M6502" i="3"/>
  <c r="M6503" i="3"/>
  <c r="M6504" i="3"/>
  <c r="M6505" i="3"/>
  <c r="M6506" i="3"/>
  <c r="M6507" i="3"/>
  <c r="M6508" i="3"/>
  <c r="M6509" i="3"/>
  <c r="M6510" i="3"/>
  <c r="M6511" i="3"/>
  <c r="M6512" i="3"/>
  <c r="M6513" i="3"/>
  <c r="M6514" i="3"/>
  <c r="M6515" i="3"/>
  <c r="M6516" i="3"/>
  <c r="M6517" i="3"/>
  <c r="M6518" i="3"/>
  <c r="M6519" i="3"/>
  <c r="M6520" i="3"/>
  <c r="M6521" i="3"/>
  <c r="M6522" i="3"/>
  <c r="M6523" i="3"/>
  <c r="M6524" i="3"/>
  <c r="M6525" i="3"/>
  <c r="M6526" i="3"/>
  <c r="M6527" i="3"/>
  <c r="M6528" i="3"/>
  <c r="M6529" i="3"/>
  <c r="M6530" i="3"/>
  <c r="M6531" i="3"/>
  <c r="M6532" i="3"/>
  <c r="M6533" i="3"/>
  <c r="M6534" i="3"/>
  <c r="M6535" i="3"/>
  <c r="M6536" i="3"/>
  <c r="M6537" i="3"/>
  <c r="M6538" i="3"/>
  <c r="M6539" i="3"/>
  <c r="M6540" i="3"/>
  <c r="M6541" i="3"/>
  <c r="M6542" i="3"/>
  <c r="M6543" i="3"/>
  <c r="M6544" i="3"/>
  <c r="M6545" i="3"/>
  <c r="M6546" i="3"/>
  <c r="M6547" i="3"/>
  <c r="M6548" i="3"/>
  <c r="M6549" i="3"/>
  <c r="M6550" i="3"/>
  <c r="M6551" i="3"/>
  <c r="M6552" i="3"/>
  <c r="M6553" i="3"/>
  <c r="M6554" i="3"/>
  <c r="M6555" i="3"/>
  <c r="M6556" i="3"/>
  <c r="M6557" i="3"/>
  <c r="M6558" i="3"/>
  <c r="M6559" i="3"/>
  <c r="M6560" i="3"/>
  <c r="M6561" i="3"/>
  <c r="M6562" i="3"/>
  <c r="M6563" i="3"/>
  <c r="M6564" i="3"/>
  <c r="M6565" i="3"/>
  <c r="M6566" i="3"/>
  <c r="M6567" i="3"/>
  <c r="M6568" i="3"/>
  <c r="M6569" i="3"/>
  <c r="M6570" i="3"/>
  <c r="M6571" i="3"/>
  <c r="M6572" i="3"/>
  <c r="M6573" i="3"/>
  <c r="M6574" i="3"/>
  <c r="M6575" i="3"/>
  <c r="M6576" i="3"/>
  <c r="M6577" i="3"/>
  <c r="M6578" i="3"/>
  <c r="M6579" i="3"/>
  <c r="M6580" i="3"/>
  <c r="M6581" i="3"/>
  <c r="M6582" i="3"/>
  <c r="M6583" i="3"/>
  <c r="M6584" i="3"/>
  <c r="M6585" i="3"/>
  <c r="M6586" i="3"/>
  <c r="M6587" i="3"/>
  <c r="M6588" i="3"/>
  <c r="M6589" i="3"/>
  <c r="M6590" i="3"/>
  <c r="M6591" i="3"/>
  <c r="M6592" i="3"/>
  <c r="M6593" i="3"/>
  <c r="M6594" i="3"/>
  <c r="M6595" i="3"/>
  <c r="M6596" i="3"/>
  <c r="M6597" i="3"/>
  <c r="M6598" i="3"/>
  <c r="M6599" i="3"/>
  <c r="M6600" i="3"/>
  <c r="M6601" i="3"/>
  <c r="M6602" i="3"/>
  <c r="M6603" i="3"/>
  <c r="M6604" i="3"/>
  <c r="M6605" i="3"/>
  <c r="M6606" i="3"/>
  <c r="M6607" i="3"/>
  <c r="M6608" i="3"/>
  <c r="M6609" i="3"/>
  <c r="M6610" i="3"/>
  <c r="M6611" i="3"/>
  <c r="M6612" i="3"/>
  <c r="M6613" i="3"/>
  <c r="M6614" i="3"/>
  <c r="M6615" i="3"/>
  <c r="M6616" i="3"/>
  <c r="M6617" i="3"/>
  <c r="M6618" i="3"/>
  <c r="M6619" i="3"/>
  <c r="M6620" i="3"/>
  <c r="M6621" i="3"/>
  <c r="M6622" i="3"/>
  <c r="M6623" i="3"/>
  <c r="M6624" i="3"/>
  <c r="M6625" i="3"/>
  <c r="M6626" i="3"/>
  <c r="M6627" i="3"/>
  <c r="M6628" i="3"/>
  <c r="M6629" i="3"/>
  <c r="M6630" i="3"/>
  <c r="M6631" i="3"/>
  <c r="M6632" i="3"/>
  <c r="M6633" i="3"/>
  <c r="M6634" i="3"/>
  <c r="M6635" i="3"/>
  <c r="M6636" i="3"/>
  <c r="M6637" i="3"/>
  <c r="M6638" i="3"/>
  <c r="M6639" i="3"/>
  <c r="M6640" i="3"/>
  <c r="M6641" i="3"/>
  <c r="M6642" i="3"/>
  <c r="M6643" i="3"/>
  <c r="M6644" i="3"/>
  <c r="M6645" i="3"/>
  <c r="M6646" i="3"/>
  <c r="M6647" i="3"/>
  <c r="M6648" i="3"/>
  <c r="M6649" i="3"/>
  <c r="M6650" i="3"/>
  <c r="M6651" i="3"/>
  <c r="M6652" i="3"/>
  <c r="M6653" i="3"/>
  <c r="M6654" i="3"/>
  <c r="M6655" i="3"/>
  <c r="M6656" i="3"/>
  <c r="M6657" i="3"/>
  <c r="M6658" i="3"/>
  <c r="M6659" i="3"/>
  <c r="M6660" i="3"/>
  <c r="M6661" i="3"/>
  <c r="M6662" i="3"/>
  <c r="M6663" i="3"/>
  <c r="M6664" i="3"/>
  <c r="M6665" i="3"/>
  <c r="M6666" i="3"/>
  <c r="M6667" i="3"/>
  <c r="M6668" i="3"/>
  <c r="M6669" i="3"/>
  <c r="M6670" i="3"/>
  <c r="M6671" i="3"/>
  <c r="M6672" i="3"/>
  <c r="M6673" i="3"/>
  <c r="M6674" i="3"/>
  <c r="M6675" i="3"/>
  <c r="M6676" i="3"/>
  <c r="M6677" i="3"/>
  <c r="M6678" i="3"/>
  <c r="M6679" i="3"/>
  <c r="M6680" i="3"/>
  <c r="M6681" i="3"/>
  <c r="M6682" i="3"/>
  <c r="M6683" i="3"/>
  <c r="M6684" i="3"/>
  <c r="M6685" i="3"/>
  <c r="M6686" i="3"/>
  <c r="M6687" i="3"/>
  <c r="M6688" i="3"/>
  <c r="M6689" i="3"/>
  <c r="M6690" i="3"/>
  <c r="M6691" i="3"/>
  <c r="M6692" i="3"/>
  <c r="M6693" i="3"/>
  <c r="M6694" i="3"/>
  <c r="M6695" i="3"/>
  <c r="M6696" i="3"/>
  <c r="M6697" i="3"/>
  <c r="M6698" i="3"/>
  <c r="M6699" i="3"/>
  <c r="M6700" i="3"/>
  <c r="M6701" i="3"/>
  <c r="M6702" i="3"/>
  <c r="M6703" i="3"/>
  <c r="M6704" i="3"/>
  <c r="M6705" i="3"/>
  <c r="M6706" i="3"/>
  <c r="M6707" i="3"/>
  <c r="M6708" i="3"/>
  <c r="M6709" i="3"/>
  <c r="M6710" i="3"/>
  <c r="M6711" i="3"/>
  <c r="M6712" i="3"/>
  <c r="M6713" i="3"/>
  <c r="M6714" i="3"/>
  <c r="M6715" i="3"/>
  <c r="M6716" i="3"/>
  <c r="M6717" i="3"/>
  <c r="M6718" i="3"/>
  <c r="M6719" i="3"/>
  <c r="M6720" i="3"/>
  <c r="M6721" i="3"/>
  <c r="M6722" i="3"/>
  <c r="M6723" i="3"/>
  <c r="M6724" i="3"/>
  <c r="M6725" i="3"/>
  <c r="M6726" i="3"/>
  <c r="M6727" i="3"/>
  <c r="M6728" i="3"/>
  <c r="M6729" i="3"/>
  <c r="M6730" i="3"/>
  <c r="M6731" i="3"/>
  <c r="M6732" i="3"/>
  <c r="M6733" i="3"/>
  <c r="M6734" i="3"/>
  <c r="M6735" i="3"/>
  <c r="M6736" i="3"/>
  <c r="M6737" i="3"/>
  <c r="M6738" i="3"/>
  <c r="M6739" i="3"/>
  <c r="M6740" i="3"/>
  <c r="M6741" i="3"/>
  <c r="M6742" i="3"/>
  <c r="M6743" i="3"/>
  <c r="M6744" i="3"/>
  <c r="M6745" i="3"/>
  <c r="M6746" i="3"/>
  <c r="M6747" i="3"/>
  <c r="M6748" i="3"/>
  <c r="M6749" i="3"/>
  <c r="M6750" i="3"/>
  <c r="M6751" i="3"/>
  <c r="M6752" i="3"/>
  <c r="M6753" i="3"/>
  <c r="M6754" i="3"/>
  <c r="M6755" i="3"/>
  <c r="M6756" i="3"/>
  <c r="M6757" i="3"/>
  <c r="M6758" i="3"/>
  <c r="M6759" i="3"/>
  <c r="M6760" i="3"/>
  <c r="M6761" i="3"/>
  <c r="M6762" i="3"/>
  <c r="M6763" i="3"/>
  <c r="M6764" i="3"/>
  <c r="M6765" i="3"/>
  <c r="M6766" i="3"/>
  <c r="M6767" i="3"/>
  <c r="M6768" i="3"/>
  <c r="M6769" i="3"/>
  <c r="M6770" i="3"/>
  <c r="M6771" i="3"/>
  <c r="M6772" i="3"/>
  <c r="M6773" i="3"/>
  <c r="M6774" i="3"/>
  <c r="M6775" i="3"/>
  <c r="M6776" i="3"/>
  <c r="M6777" i="3"/>
  <c r="M6778" i="3"/>
  <c r="M6779" i="3"/>
  <c r="M6780" i="3"/>
  <c r="M6781" i="3"/>
  <c r="M6782" i="3"/>
  <c r="M6783" i="3"/>
  <c r="M6784" i="3"/>
  <c r="M6785" i="3"/>
  <c r="M6786" i="3"/>
  <c r="M6787" i="3"/>
  <c r="M6788" i="3"/>
  <c r="M6789" i="3"/>
  <c r="M6790" i="3"/>
  <c r="M6791" i="3"/>
  <c r="M6792" i="3"/>
  <c r="M6793" i="3"/>
  <c r="M6794" i="3"/>
  <c r="M6795" i="3"/>
  <c r="M6796" i="3"/>
  <c r="M6797" i="3"/>
  <c r="M6798" i="3"/>
  <c r="M6799" i="3"/>
  <c r="M6800" i="3"/>
  <c r="M6801" i="3"/>
  <c r="M6802" i="3"/>
  <c r="M6803" i="3"/>
  <c r="M6804" i="3"/>
  <c r="M6805" i="3"/>
  <c r="M6806" i="3"/>
  <c r="M6807" i="3"/>
  <c r="M6808" i="3"/>
  <c r="M6809" i="3"/>
  <c r="M6810" i="3"/>
  <c r="M6811" i="3"/>
  <c r="M6812" i="3"/>
  <c r="M6813" i="3"/>
  <c r="M6814" i="3"/>
  <c r="M6815" i="3"/>
  <c r="M6816" i="3"/>
  <c r="M6817" i="3"/>
  <c r="M6818" i="3"/>
  <c r="M6819" i="3"/>
  <c r="M6820" i="3"/>
  <c r="M6821" i="3"/>
  <c r="M6822" i="3"/>
  <c r="M6823" i="3"/>
  <c r="M6824" i="3"/>
  <c r="M6825" i="3"/>
  <c r="M6826" i="3"/>
  <c r="M6827" i="3"/>
  <c r="M6828" i="3"/>
  <c r="M6829" i="3"/>
  <c r="M6830" i="3"/>
  <c r="M6831" i="3"/>
  <c r="M6832" i="3"/>
  <c r="M6833" i="3"/>
  <c r="M6834" i="3"/>
  <c r="M6835" i="3"/>
  <c r="M6836" i="3"/>
  <c r="M6837" i="3"/>
  <c r="M6838" i="3"/>
  <c r="M6839" i="3"/>
  <c r="M6840" i="3"/>
  <c r="M6841" i="3"/>
  <c r="M6842" i="3"/>
  <c r="M6843" i="3"/>
  <c r="M6844" i="3"/>
  <c r="M6845" i="3"/>
  <c r="M6846" i="3"/>
  <c r="M6847" i="3"/>
  <c r="M6848" i="3"/>
  <c r="M6849" i="3"/>
  <c r="M6850" i="3"/>
  <c r="M6851" i="3"/>
  <c r="M6852" i="3"/>
  <c r="M6853" i="3"/>
  <c r="M6854" i="3"/>
  <c r="M6855" i="3"/>
  <c r="M6856" i="3"/>
  <c r="M6857" i="3"/>
  <c r="M6858" i="3"/>
  <c r="M6859" i="3"/>
  <c r="M6860" i="3"/>
  <c r="M6861" i="3"/>
  <c r="M6862" i="3"/>
  <c r="M6863" i="3"/>
  <c r="M6864" i="3"/>
  <c r="M6865" i="3"/>
  <c r="M6866" i="3"/>
  <c r="M6867" i="3"/>
  <c r="M6868" i="3"/>
  <c r="M6869" i="3"/>
  <c r="M6870" i="3"/>
  <c r="M6871" i="3"/>
  <c r="M6872" i="3"/>
  <c r="M6873" i="3"/>
  <c r="M6874" i="3"/>
  <c r="M6875" i="3"/>
  <c r="M6876" i="3"/>
  <c r="M6877" i="3"/>
  <c r="M6878" i="3"/>
  <c r="M6879" i="3"/>
  <c r="M6880" i="3"/>
  <c r="M6881" i="3"/>
  <c r="M6882" i="3"/>
  <c r="M6883" i="3"/>
  <c r="M6884" i="3"/>
  <c r="M6885" i="3"/>
  <c r="M6886" i="3"/>
  <c r="M6887" i="3"/>
  <c r="M6888" i="3"/>
  <c r="M6889" i="3"/>
  <c r="M6890" i="3"/>
  <c r="M6891" i="3"/>
  <c r="M6892" i="3"/>
  <c r="M6893" i="3"/>
  <c r="M6894" i="3"/>
  <c r="M6895" i="3"/>
  <c r="M6896" i="3"/>
  <c r="M6897" i="3"/>
  <c r="M6898" i="3"/>
  <c r="M6899" i="3"/>
  <c r="M6900" i="3"/>
  <c r="M6901" i="3"/>
  <c r="M6902" i="3"/>
  <c r="M6903" i="3"/>
  <c r="M6904" i="3"/>
  <c r="M6905" i="3"/>
  <c r="M6906" i="3"/>
  <c r="M6907" i="3"/>
  <c r="M6908" i="3"/>
  <c r="M6909" i="3"/>
  <c r="M6910" i="3"/>
  <c r="M6911" i="3"/>
  <c r="M6912" i="3"/>
  <c r="M6913" i="3"/>
  <c r="M6914" i="3"/>
  <c r="M6915" i="3"/>
  <c r="M6916" i="3"/>
  <c r="M6917" i="3"/>
  <c r="M6918" i="3"/>
  <c r="M6919" i="3"/>
  <c r="M6920" i="3"/>
  <c r="M6921" i="3"/>
  <c r="M6922" i="3"/>
  <c r="M6923" i="3"/>
  <c r="M6924" i="3"/>
  <c r="M6925" i="3"/>
  <c r="M6926" i="3"/>
  <c r="M6927" i="3"/>
  <c r="M6928" i="3"/>
  <c r="M6929" i="3"/>
  <c r="M6930" i="3"/>
  <c r="M6931" i="3"/>
  <c r="M6932" i="3"/>
  <c r="M6933" i="3"/>
  <c r="M6934" i="3"/>
  <c r="M6935" i="3"/>
  <c r="M6936" i="3"/>
  <c r="M6937" i="3"/>
  <c r="M6938" i="3"/>
  <c r="M6939" i="3"/>
  <c r="M6940" i="3"/>
  <c r="M6941" i="3"/>
  <c r="M6942" i="3"/>
  <c r="M6943" i="3"/>
  <c r="M6944" i="3"/>
  <c r="M6945" i="3"/>
  <c r="M6946" i="3"/>
  <c r="M6947" i="3"/>
  <c r="M6948" i="3"/>
  <c r="M6949" i="3"/>
  <c r="M6950" i="3"/>
  <c r="M6951" i="3"/>
  <c r="M6952" i="3"/>
  <c r="M6953" i="3"/>
  <c r="M6954" i="3"/>
  <c r="M6955" i="3"/>
  <c r="M6956" i="3"/>
  <c r="M6957" i="3"/>
  <c r="M6958" i="3"/>
  <c r="M6959" i="3"/>
  <c r="M6960" i="3"/>
  <c r="M6961" i="3"/>
  <c r="M6962" i="3"/>
  <c r="M6963" i="3"/>
  <c r="M6964" i="3"/>
  <c r="M6965" i="3"/>
  <c r="M6966" i="3"/>
  <c r="M6967" i="3"/>
  <c r="M6968" i="3"/>
  <c r="M6969" i="3"/>
  <c r="M6970" i="3"/>
  <c r="M6971" i="3"/>
  <c r="M6972" i="3"/>
  <c r="M6973" i="3"/>
  <c r="M6974" i="3"/>
  <c r="M6975" i="3"/>
  <c r="M6976" i="3"/>
  <c r="M6977" i="3"/>
  <c r="M6978" i="3"/>
  <c r="M6979" i="3"/>
  <c r="M6980" i="3"/>
  <c r="M6981" i="3"/>
  <c r="M6982" i="3"/>
  <c r="M6983" i="3"/>
  <c r="M6984" i="3"/>
  <c r="M6985" i="3"/>
  <c r="M6986" i="3"/>
  <c r="M6987" i="3"/>
  <c r="M6988" i="3"/>
  <c r="M6989" i="3"/>
  <c r="M6990" i="3"/>
  <c r="M6991" i="3"/>
  <c r="M6992" i="3"/>
  <c r="M6993" i="3"/>
  <c r="M6994" i="3"/>
  <c r="M6995" i="3"/>
  <c r="M6996" i="3"/>
  <c r="M6997" i="3"/>
  <c r="M6998" i="3"/>
  <c r="M6999" i="3"/>
  <c r="M7000" i="3"/>
  <c r="M7001" i="3"/>
  <c r="M7002" i="3"/>
  <c r="M7003" i="3"/>
  <c r="M7004" i="3"/>
  <c r="M7005" i="3"/>
  <c r="M7006" i="3"/>
  <c r="M7007" i="3"/>
  <c r="M7008" i="3"/>
  <c r="M7009" i="3"/>
  <c r="M7010" i="3"/>
  <c r="M7011" i="3"/>
  <c r="M7012" i="3"/>
  <c r="M7013" i="3"/>
  <c r="M7014" i="3"/>
  <c r="M7015" i="3"/>
  <c r="M7016" i="3"/>
  <c r="M7017" i="3"/>
  <c r="M7018" i="3"/>
  <c r="M7019" i="3"/>
  <c r="M7020" i="3"/>
  <c r="M7021" i="3"/>
  <c r="M7022" i="3"/>
  <c r="M7023" i="3"/>
  <c r="M7024" i="3"/>
  <c r="M7025" i="3"/>
  <c r="M7026" i="3"/>
  <c r="M7027" i="3"/>
  <c r="M7028" i="3"/>
  <c r="M7029" i="3"/>
  <c r="M7030" i="3"/>
  <c r="M7031" i="3"/>
  <c r="M7032" i="3"/>
  <c r="M7033" i="3"/>
  <c r="M7034" i="3"/>
  <c r="M7035" i="3"/>
  <c r="M7036" i="3"/>
  <c r="M7037" i="3"/>
  <c r="M7038" i="3"/>
  <c r="M7039" i="3"/>
  <c r="M7040" i="3"/>
  <c r="M7041" i="3"/>
  <c r="M7042" i="3"/>
  <c r="M7043" i="3"/>
  <c r="M7044" i="3"/>
  <c r="M7045" i="3"/>
  <c r="M7046" i="3"/>
  <c r="M7047" i="3"/>
  <c r="M7048" i="3"/>
  <c r="M7049" i="3"/>
  <c r="M7050" i="3"/>
  <c r="M7051" i="3"/>
  <c r="M7052" i="3"/>
  <c r="M7053" i="3"/>
  <c r="M7054" i="3"/>
  <c r="M7055" i="3"/>
  <c r="M7056" i="3"/>
  <c r="M7057" i="3"/>
  <c r="M7058" i="3"/>
  <c r="M7059" i="3"/>
  <c r="M7060" i="3"/>
  <c r="M7061" i="3"/>
  <c r="M7062" i="3"/>
  <c r="M7063" i="3"/>
  <c r="M7064" i="3"/>
  <c r="M7065" i="3"/>
  <c r="M7066" i="3"/>
  <c r="M7067" i="3"/>
  <c r="M7068" i="3"/>
  <c r="M7069" i="3"/>
  <c r="M7070" i="3"/>
  <c r="M7071" i="3"/>
  <c r="M7072" i="3"/>
  <c r="M7073" i="3"/>
  <c r="M7074" i="3"/>
  <c r="M7075" i="3"/>
  <c r="M7076" i="3"/>
  <c r="M7077" i="3"/>
  <c r="M7078" i="3"/>
  <c r="M7079" i="3"/>
  <c r="M7080" i="3"/>
  <c r="M7081" i="3"/>
  <c r="M7082" i="3"/>
  <c r="M7083" i="3"/>
  <c r="M7084" i="3"/>
  <c r="M7085" i="3"/>
  <c r="M7086" i="3"/>
  <c r="M7087" i="3"/>
  <c r="M7088" i="3"/>
  <c r="M7089" i="3"/>
  <c r="M7090" i="3"/>
  <c r="M7091" i="3"/>
  <c r="M7092" i="3"/>
  <c r="M7093" i="3"/>
  <c r="M7094" i="3"/>
  <c r="M7095" i="3"/>
  <c r="M7096" i="3"/>
  <c r="M7097" i="3"/>
  <c r="M7098" i="3"/>
  <c r="M7099" i="3"/>
  <c r="M7100" i="3"/>
  <c r="M7101" i="3"/>
  <c r="M7102" i="3"/>
  <c r="M7103" i="3"/>
  <c r="M7104" i="3"/>
  <c r="M7105" i="3"/>
  <c r="M7106" i="3"/>
  <c r="M7107" i="3"/>
  <c r="M7108" i="3"/>
  <c r="M7109" i="3"/>
  <c r="M7110" i="3"/>
  <c r="M7111" i="3"/>
  <c r="M7112" i="3"/>
  <c r="M7113" i="3"/>
  <c r="M7114" i="3"/>
  <c r="M7115" i="3"/>
  <c r="M7116" i="3"/>
  <c r="M7117" i="3"/>
  <c r="M7118" i="3"/>
  <c r="M7119" i="3"/>
  <c r="M7120" i="3"/>
  <c r="M7121" i="3"/>
  <c r="M7122" i="3"/>
  <c r="M7123" i="3"/>
  <c r="M7124" i="3"/>
  <c r="M7125" i="3"/>
  <c r="M7126" i="3"/>
  <c r="M7127" i="3"/>
  <c r="M7128" i="3"/>
  <c r="M7129" i="3"/>
  <c r="M7130" i="3"/>
  <c r="M7131" i="3"/>
  <c r="M7132" i="3"/>
  <c r="M7133" i="3"/>
  <c r="M7134" i="3"/>
  <c r="M7135" i="3"/>
  <c r="M7136" i="3"/>
  <c r="M7137" i="3"/>
  <c r="M7138" i="3"/>
  <c r="M7139" i="3"/>
  <c r="M7140" i="3"/>
  <c r="M7141" i="3"/>
  <c r="M7142" i="3"/>
  <c r="M7143" i="3"/>
  <c r="M7144" i="3"/>
  <c r="M7145" i="3"/>
  <c r="M7146" i="3"/>
  <c r="M7147" i="3"/>
  <c r="M7148" i="3"/>
  <c r="M7149" i="3"/>
  <c r="M7150" i="3"/>
  <c r="M7151" i="3"/>
  <c r="M7152" i="3"/>
  <c r="M7153" i="3"/>
  <c r="M7154" i="3"/>
  <c r="M7155" i="3"/>
  <c r="M7156" i="3"/>
  <c r="M7157" i="3"/>
  <c r="M7158" i="3"/>
  <c r="M7159" i="3"/>
  <c r="M7160" i="3"/>
  <c r="M7161" i="3"/>
  <c r="M7162" i="3"/>
  <c r="M7163" i="3"/>
  <c r="M7164" i="3"/>
  <c r="M7165" i="3"/>
  <c r="M7166" i="3"/>
  <c r="M7167" i="3"/>
  <c r="M7168" i="3"/>
  <c r="M7169" i="3"/>
  <c r="M7170" i="3"/>
  <c r="M7171" i="3"/>
  <c r="M7172" i="3"/>
  <c r="M7173" i="3"/>
  <c r="M7174" i="3"/>
  <c r="M7175" i="3"/>
  <c r="M7176" i="3"/>
  <c r="M7177" i="3"/>
  <c r="M7178" i="3"/>
  <c r="M7179" i="3"/>
  <c r="M7180" i="3"/>
  <c r="M7181" i="3"/>
  <c r="M7182" i="3"/>
  <c r="M7183" i="3"/>
  <c r="M7184" i="3"/>
  <c r="M7185" i="3"/>
  <c r="M7186" i="3"/>
  <c r="M7187" i="3"/>
  <c r="M7188" i="3"/>
  <c r="M7189" i="3"/>
  <c r="M7190" i="3"/>
  <c r="M7191" i="3"/>
  <c r="M7192" i="3"/>
  <c r="M7193" i="3"/>
  <c r="M7194" i="3"/>
  <c r="M7195" i="3"/>
  <c r="M7196" i="3"/>
  <c r="M7197" i="3"/>
  <c r="M7198" i="3"/>
  <c r="M7199" i="3"/>
  <c r="M7200" i="3"/>
  <c r="M7201" i="3"/>
  <c r="M7202" i="3"/>
  <c r="M7203" i="3"/>
  <c r="M7204" i="3"/>
  <c r="M7205" i="3"/>
  <c r="M7206" i="3"/>
  <c r="M7207" i="3"/>
  <c r="M7208" i="3"/>
  <c r="M7209" i="3"/>
  <c r="M7210" i="3"/>
  <c r="M7211" i="3"/>
  <c r="M7212" i="3"/>
  <c r="M7213" i="3"/>
  <c r="M7214" i="3"/>
  <c r="M7215" i="3"/>
  <c r="M7216" i="3"/>
  <c r="M7217" i="3"/>
  <c r="M7218" i="3"/>
  <c r="M7219" i="3"/>
  <c r="M7220" i="3"/>
  <c r="M7221" i="3"/>
  <c r="M7222" i="3"/>
  <c r="M7223" i="3"/>
  <c r="M7224" i="3"/>
  <c r="M7225" i="3"/>
  <c r="M7226" i="3"/>
  <c r="M7227" i="3"/>
  <c r="M7228" i="3"/>
  <c r="M7229" i="3"/>
  <c r="M7230" i="3"/>
  <c r="M7231" i="3"/>
  <c r="M7232" i="3"/>
  <c r="M7233" i="3"/>
  <c r="M7234" i="3"/>
  <c r="M7235" i="3"/>
  <c r="M7236" i="3"/>
  <c r="M7237" i="3"/>
  <c r="M7238" i="3"/>
  <c r="M7239" i="3"/>
  <c r="M7240" i="3"/>
  <c r="M7241" i="3"/>
  <c r="M7242" i="3"/>
  <c r="M7243" i="3"/>
  <c r="M7244" i="3"/>
  <c r="M7245" i="3"/>
  <c r="M7246" i="3"/>
  <c r="M7247" i="3"/>
  <c r="M7248" i="3"/>
  <c r="M7249" i="3"/>
  <c r="M7250" i="3"/>
  <c r="M7251" i="3"/>
  <c r="M7252" i="3"/>
  <c r="M7253" i="3"/>
  <c r="M7254" i="3"/>
  <c r="M7255" i="3"/>
  <c r="M7256" i="3"/>
  <c r="M7257" i="3"/>
  <c r="M7258" i="3"/>
  <c r="M7259" i="3"/>
  <c r="M7260" i="3"/>
  <c r="M7261" i="3"/>
  <c r="M7262" i="3"/>
  <c r="M7263" i="3"/>
  <c r="M7264" i="3"/>
  <c r="M7265" i="3"/>
  <c r="M7266" i="3"/>
  <c r="M7267" i="3"/>
  <c r="M7268" i="3"/>
  <c r="M7269" i="3"/>
  <c r="M7270" i="3"/>
  <c r="M7271" i="3"/>
  <c r="M7272" i="3"/>
  <c r="M7273" i="3"/>
  <c r="M7274" i="3"/>
  <c r="M7275" i="3"/>
  <c r="M7276" i="3"/>
  <c r="M7277" i="3"/>
  <c r="M7278" i="3"/>
  <c r="M7279" i="3"/>
  <c r="M7280" i="3"/>
  <c r="M7281" i="3"/>
  <c r="M7282" i="3"/>
  <c r="M7283" i="3"/>
  <c r="M7284" i="3"/>
  <c r="M7285" i="3"/>
  <c r="M7286" i="3"/>
  <c r="M7287" i="3"/>
  <c r="M7288" i="3"/>
  <c r="M7289" i="3"/>
  <c r="M7290" i="3"/>
  <c r="M7291" i="3"/>
  <c r="M7292" i="3"/>
  <c r="M7293" i="3"/>
  <c r="M7294" i="3"/>
  <c r="M7295" i="3"/>
  <c r="M7296" i="3"/>
  <c r="M7297" i="3"/>
  <c r="M7298" i="3"/>
  <c r="M7299" i="3"/>
  <c r="M7300" i="3"/>
  <c r="M7301" i="3"/>
  <c r="M7302" i="3"/>
  <c r="M7303" i="3"/>
  <c r="M7304" i="3"/>
  <c r="M7305" i="3"/>
  <c r="M7306" i="3"/>
  <c r="M7307" i="3"/>
  <c r="M7308" i="3"/>
  <c r="M7309" i="3"/>
  <c r="M7310" i="3"/>
  <c r="M7311" i="3"/>
  <c r="M7312" i="3"/>
  <c r="M7313" i="3"/>
  <c r="M7314" i="3"/>
  <c r="M7315" i="3"/>
  <c r="M7316" i="3"/>
  <c r="M7317" i="3"/>
  <c r="M7318" i="3"/>
  <c r="M7319" i="3"/>
  <c r="M7320" i="3"/>
  <c r="M7321" i="3"/>
  <c r="M7322" i="3"/>
  <c r="M7323" i="3"/>
  <c r="M7324" i="3"/>
  <c r="M7325" i="3"/>
  <c r="M7326" i="3"/>
  <c r="M7327" i="3"/>
  <c r="M7328" i="3"/>
  <c r="M7329" i="3"/>
  <c r="M7330" i="3"/>
  <c r="M7331" i="3"/>
  <c r="M7332" i="3"/>
  <c r="M7333" i="3"/>
  <c r="M7334" i="3"/>
  <c r="M7335" i="3"/>
  <c r="M7336" i="3"/>
  <c r="M7337" i="3"/>
  <c r="M7338" i="3"/>
  <c r="M7339" i="3"/>
  <c r="M7340" i="3"/>
  <c r="M7341" i="3"/>
  <c r="M7342" i="3"/>
  <c r="M7343" i="3"/>
  <c r="M7344" i="3"/>
  <c r="M7345" i="3"/>
  <c r="M7346" i="3"/>
  <c r="M7347" i="3"/>
  <c r="M7348" i="3"/>
  <c r="M7349" i="3"/>
  <c r="M7350" i="3"/>
  <c r="M7351" i="3"/>
  <c r="M7352" i="3"/>
  <c r="M7353" i="3"/>
  <c r="M7354" i="3"/>
  <c r="M7355" i="3"/>
  <c r="M7356" i="3"/>
  <c r="M7357" i="3"/>
  <c r="M7358" i="3"/>
  <c r="M7359" i="3"/>
  <c r="M7360" i="3"/>
  <c r="M7361" i="3"/>
  <c r="M7362" i="3"/>
  <c r="M7363" i="3"/>
  <c r="M7364" i="3"/>
  <c r="M7365" i="3"/>
  <c r="M7366" i="3"/>
  <c r="M7367" i="3"/>
  <c r="M7368" i="3"/>
  <c r="M7369" i="3"/>
  <c r="M7370" i="3"/>
  <c r="M7371" i="3"/>
  <c r="M7372" i="3"/>
  <c r="M7373" i="3"/>
  <c r="M7374" i="3"/>
  <c r="M7375" i="3"/>
  <c r="M7376" i="3"/>
  <c r="M7377" i="3"/>
  <c r="M7378" i="3"/>
  <c r="M7379" i="3"/>
  <c r="M7380" i="3"/>
  <c r="M7381" i="3"/>
  <c r="M7382" i="3"/>
  <c r="M7383" i="3"/>
  <c r="M7384" i="3"/>
  <c r="M7385" i="3"/>
  <c r="M7386" i="3"/>
  <c r="M7387" i="3"/>
  <c r="M7388" i="3"/>
  <c r="M7389" i="3"/>
  <c r="M7390" i="3"/>
  <c r="M7391" i="3"/>
  <c r="M7392" i="3"/>
  <c r="M7393" i="3"/>
  <c r="M7394" i="3"/>
  <c r="M7395" i="3"/>
  <c r="M7396" i="3"/>
  <c r="M7397" i="3"/>
  <c r="M7398" i="3"/>
  <c r="M7399" i="3"/>
  <c r="M7400" i="3"/>
  <c r="M7401" i="3"/>
  <c r="M7402" i="3"/>
  <c r="M7403" i="3"/>
  <c r="M7404" i="3"/>
  <c r="M7405" i="3"/>
  <c r="M7406" i="3"/>
  <c r="M7407" i="3"/>
  <c r="M7408" i="3"/>
  <c r="M7409" i="3"/>
  <c r="M7410" i="3"/>
  <c r="M7411" i="3"/>
  <c r="M7412" i="3"/>
  <c r="M7413" i="3"/>
  <c r="M7414" i="3"/>
  <c r="M7415" i="3"/>
  <c r="M7416" i="3"/>
  <c r="M7417" i="3"/>
  <c r="M7418" i="3"/>
  <c r="M7419" i="3"/>
  <c r="M7420" i="3"/>
  <c r="M7421" i="3"/>
  <c r="M7422" i="3"/>
  <c r="M7423" i="3"/>
  <c r="M7424" i="3"/>
  <c r="M7425" i="3"/>
  <c r="M7426" i="3"/>
  <c r="M7427" i="3"/>
  <c r="M7428" i="3"/>
  <c r="M7429" i="3"/>
  <c r="M7430" i="3"/>
  <c r="M7431" i="3"/>
  <c r="M7432" i="3"/>
  <c r="M7433" i="3"/>
  <c r="M7434" i="3"/>
  <c r="M7435" i="3"/>
  <c r="M7436" i="3"/>
  <c r="M7437" i="3"/>
  <c r="M7438" i="3"/>
  <c r="M7439" i="3"/>
  <c r="M7440" i="3"/>
  <c r="M7441" i="3"/>
  <c r="M7442" i="3"/>
  <c r="M7443" i="3"/>
  <c r="M7444" i="3"/>
  <c r="M7445" i="3"/>
  <c r="M7446" i="3"/>
  <c r="M7447" i="3"/>
  <c r="M7448" i="3"/>
  <c r="M7449" i="3"/>
  <c r="M7450" i="3"/>
  <c r="M7451" i="3"/>
  <c r="M7452" i="3"/>
  <c r="M7453" i="3"/>
  <c r="M7454" i="3"/>
  <c r="M7455" i="3"/>
  <c r="M7456" i="3"/>
  <c r="M7457" i="3"/>
  <c r="M7458" i="3"/>
  <c r="M7459" i="3"/>
  <c r="M7460" i="3"/>
  <c r="M7461" i="3"/>
  <c r="M7462" i="3"/>
  <c r="M7463" i="3"/>
  <c r="M7464" i="3"/>
  <c r="M7465" i="3"/>
  <c r="M7466" i="3"/>
  <c r="M7467" i="3"/>
  <c r="M7468" i="3"/>
  <c r="M7469" i="3"/>
  <c r="M7470" i="3"/>
  <c r="M7471" i="3"/>
  <c r="M7472" i="3"/>
  <c r="M7473" i="3"/>
  <c r="M7474" i="3"/>
  <c r="M7475" i="3"/>
  <c r="M7476" i="3"/>
  <c r="M7477" i="3"/>
  <c r="M7478" i="3"/>
  <c r="M7479" i="3"/>
  <c r="M7480" i="3"/>
  <c r="M7481" i="3"/>
  <c r="M7482" i="3"/>
  <c r="M7483" i="3"/>
  <c r="M7484" i="3"/>
  <c r="M7485" i="3"/>
  <c r="M7486" i="3"/>
  <c r="M7487" i="3"/>
  <c r="M7488" i="3"/>
  <c r="M7489" i="3"/>
  <c r="M7490" i="3"/>
  <c r="M7491" i="3"/>
  <c r="M7492" i="3"/>
  <c r="M7493" i="3"/>
  <c r="M7494" i="3"/>
  <c r="M7495" i="3"/>
  <c r="M7496" i="3"/>
  <c r="M7497" i="3"/>
  <c r="M7498" i="3"/>
  <c r="M7499" i="3"/>
  <c r="M7500" i="3"/>
  <c r="M7501" i="3"/>
  <c r="M7502" i="3"/>
  <c r="M7503" i="3"/>
  <c r="M7504" i="3"/>
  <c r="M7505" i="3"/>
  <c r="M7506" i="3"/>
  <c r="M7507" i="3"/>
  <c r="M7508" i="3"/>
  <c r="M7509" i="3"/>
  <c r="M7510" i="3"/>
  <c r="M7511" i="3"/>
  <c r="M7512" i="3"/>
  <c r="M7513" i="3"/>
  <c r="M7514" i="3"/>
  <c r="M7515" i="3"/>
  <c r="M7516" i="3"/>
  <c r="M7517" i="3"/>
  <c r="M7518" i="3"/>
  <c r="M7519" i="3"/>
  <c r="M7520" i="3"/>
  <c r="M7521" i="3"/>
  <c r="M7522" i="3"/>
  <c r="M7523" i="3"/>
  <c r="M7524" i="3"/>
  <c r="M7525" i="3"/>
  <c r="M7526" i="3"/>
  <c r="M7527" i="3"/>
  <c r="M7528" i="3"/>
  <c r="M7529" i="3"/>
  <c r="M7530" i="3"/>
  <c r="M7531" i="3"/>
  <c r="M7532" i="3"/>
  <c r="M7533" i="3"/>
  <c r="M7534" i="3"/>
  <c r="M7535" i="3"/>
  <c r="M7536" i="3"/>
  <c r="M7537" i="3"/>
  <c r="M7538" i="3"/>
  <c r="M7539" i="3"/>
  <c r="M7540" i="3"/>
  <c r="M7541" i="3"/>
  <c r="M7542" i="3"/>
  <c r="M7543" i="3"/>
  <c r="M7544" i="3"/>
  <c r="M7545" i="3"/>
  <c r="M7546" i="3"/>
  <c r="M7547" i="3"/>
  <c r="M7548" i="3"/>
  <c r="M7549" i="3"/>
  <c r="M7550" i="3"/>
  <c r="M7551" i="3"/>
  <c r="M7552" i="3"/>
  <c r="M7553" i="3"/>
  <c r="M7554" i="3"/>
  <c r="M7555" i="3"/>
  <c r="M7556" i="3"/>
  <c r="M7557" i="3"/>
  <c r="M7558" i="3"/>
  <c r="M7559" i="3"/>
  <c r="M7560" i="3"/>
  <c r="M7561" i="3"/>
  <c r="M7562" i="3"/>
  <c r="M7563" i="3"/>
  <c r="M7564" i="3"/>
  <c r="M7565" i="3"/>
  <c r="M7566" i="3"/>
  <c r="M7567" i="3"/>
  <c r="M7568" i="3"/>
  <c r="M7569" i="3"/>
  <c r="M7570" i="3"/>
  <c r="M7571" i="3"/>
  <c r="M7572" i="3"/>
  <c r="M7573" i="3"/>
  <c r="M7574" i="3"/>
  <c r="M7575" i="3"/>
  <c r="M7576" i="3"/>
  <c r="M7577" i="3"/>
  <c r="M7578" i="3"/>
  <c r="M7579" i="3"/>
  <c r="M7580" i="3"/>
  <c r="M7581" i="3"/>
  <c r="M7582" i="3"/>
  <c r="M7583" i="3"/>
  <c r="M7584" i="3"/>
  <c r="M7585" i="3"/>
  <c r="M7586" i="3"/>
  <c r="M7587" i="3"/>
  <c r="M7588" i="3"/>
  <c r="M7589" i="3"/>
  <c r="M7590" i="3"/>
  <c r="M7591" i="3"/>
  <c r="M7592" i="3"/>
  <c r="M7593" i="3"/>
  <c r="M7594" i="3"/>
  <c r="M7595" i="3"/>
  <c r="M7596" i="3"/>
  <c r="M7597" i="3"/>
  <c r="M7598" i="3"/>
  <c r="M7599" i="3"/>
  <c r="M7600" i="3"/>
  <c r="M7601" i="3"/>
  <c r="M7602" i="3"/>
  <c r="M7603" i="3"/>
  <c r="M7604" i="3"/>
  <c r="M7605" i="3"/>
  <c r="M7606" i="3"/>
  <c r="M7607" i="3"/>
  <c r="M7608" i="3"/>
  <c r="M7609" i="3"/>
  <c r="M7610" i="3"/>
  <c r="M7611" i="3"/>
  <c r="M7612" i="3"/>
  <c r="M7613" i="3"/>
  <c r="M7614" i="3"/>
  <c r="M7615" i="3"/>
  <c r="M7616" i="3"/>
  <c r="M7617" i="3"/>
  <c r="M7618" i="3"/>
  <c r="M7619" i="3"/>
  <c r="M7620" i="3"/>
  <c r="M7621" i="3"/>
  <c r="M7622" i="3"/>
  <c r="M7623" i="3"/>
  <c r="M7624" i="3"/>
  <c r="M7625" i="3"/>
  <c r="M7626" i="3"/>
  <c r="M7627" i="3"/>
  <c r="M7628" i="3"/>
  <c r="M7629" i="3"/>
  <c r="M7630" i="3"/>
  <c r="M7631" i="3"/>
  <c r="M7632" i="3"/>
  <c r="M7633" i="3"/>
  <c r="M7634" i="3"/>
  <c r="M7635" i="3"/>
  <c r="M7636" i="3"/>
  <c r="M7637" i="3"/>
  <c r="M7638" i="3"/>
  <c r="M7639" i="3"/>
  <c r="M7640" i="3"/>
  <c r="M7641" i="3"/>
  <c r="M7642" i="3"/>
  <c r="M7643" i="3"/>
  <c r="M7644" i="3"/>
  <c r="M7645" i="3"/>
  <c r="M7646" i="3"/>
  <c r="M7647" i="3"/>
  <c r="M7648" i="3"/>
  <c r="M7649" i="3"/>
  <c r="M7650" i="3"/>
  <c r="M7651" i="3"/>
  <c r="M7652" i="3"/>
  <c r="M7653" i="3"/>
  <c r="M7654" i="3"/>
  <c r="M7655" i="3"/>
  <c r="M7656" i="3"/>
  <c r="M7657" i="3"/>
  <c r="M7658" i="3"/>
  <c r="M7659" i="3"/>
  <c r="M7660" i="3"/>
  <c r="M7661" i="3"/>
  <c r="M7662" i="3"/>
  <c r="M7663" i="3"/>
  <c r="M7664" i="3"/>
  <c r="M7665" i="3"/>
  <c r="M7666" i="3"/>
  <c r="M7667" i="3"/>
  <c r="M7668" i="3"/>
  <c r="M7669" i="3"/>
  <c r="M7670" i="3"/>
  <c r="M7671" i="3"/>
  <c r="M7672" i="3"/>
  <c r="M7673" i="3"/>
  <c r="M7674" i="3"/>
  <c r="M7675" i="3"/>
  <c r="M7676" i="3"/>
  <c r="M7677" i="3"/>
  <c r="M7678" i="3"/>
  <c r="M7679" i="3"/>
  <c r="M7680" i="3"/>
  <c r="M7681" i="3"/>
  <c r="M7682" i="3"/>
  <c r="M7683" i="3"/>
  <c r="M7684" i="3"/>
  <c r="M7685" i="3"/>
  <c r="M7686" i="3"/>
  <c r="M7687" i="3"/>
  <c r="M7688" i="3"/>
  <c r="M7689" i="3"/>
  <c r="M7690" i="3"/>
  <c r="M7691" i="3"/>
  <c r="M7692" i="3"/>
  <c r="M7693" i="3"/>
  <c r="M7694" i="3"/>
  <c r="M7695" i="3"/>
  <c r="M7696" i="3"/>
  <c r="M7697" i="3"/>
  <c r="M7698" i="3"/>
  <c r="M7699" i="3"/>
  <c r="M7700" i="3"/>
  <c r="M7701" i="3"/>
  <c r="M7702" i="3"/>
  <c r="M7703" i="3"/>
  <c r="M7704" i="3"/>
  <c r="M7705" i="3"/>
  <c r="M7706" i="3"/>
  <c r="M7707" i="3"/>
  <c r="M7708" i="3"/>
  <c r="M7709" i="3"/>
  <c r="M7710" i="3"/>
  <c r="M7711" i="3"/>
  <c r="M7712" i="3"/>
  <c r="M7713" i="3"/>
  <c r="M7714" i="3"/>
  <c r="M7715" i="3"/>
  <c r="M7716" i="3"/>
  <c r="M7717" i="3"/>
  <c r="M7718" i="3"/>
  <c r="M7719" i="3"/>
  <c r="M7720" i="3"/>
  <c r="M7721" i="3"/>
  <c r="M7722" i="3"/>
  <c r="M7723" i="3"/>
  <c r="M7724" i="3"/>
  <c r="M7725" i="3"/>
  <c r="M7726" i="3"/>
  <c r="M7727" i="3"/>
  <c r="M7728" i="3"/>
  <c r="M7729" i="3"/>
  <c r="M7730" i="3"/>
  <c r="M7731" i="3"/>
  <c r="M7732" i="3"/>
  <c r="M7733" i="3"/>
  <c r="M7734" i="3"/>
  <c r="M7735" i="3"/>
  <c r="M7736" i="3"/>
  <c r="M7737" i="3"/>
  <c r="M7738" i="3"/>
  <c r="M7739" i="3"/>
  <c r="M7740" i="3"/>
  <c r="M7741" i="3"/>
  <c r="M7742" i="3"/>
  <c r="M7743" i="3"/>
  <c r="M7744" i="3"/>
  <c r="M7745" i="3"/>
  <c r="M7746" i="3"/>
  <c r="M7747" i="3"/>
  <c r="M7748" i="3"/>
  <c r="M7749" i="3"/>
  <c r="M7750" i="3"/>
  <c r="M7751" i="3"/>
  <c r="M7752" i="3"/>
  <c r="M7753" i="3"/>
  <c r="M7754" i="3"/>
  <c r="M7755" i="3"/>
  <c r="M7756" i="3"/>
  <c r="M7757" i="3"/>
  <c r="M7758" i="3"/>
  <c r="M7759" i="3"/>
  <c r="M7760" i="3"/>
  <c r="M7761" i="3"/>
  <c r="M7762" i="3"/>
  <c r="M7763" i="3"/>
  <c r="M7764" i="3"/>
  <c r="M7765" i="3"/>
  <c r="M7766" i="3"/>
  <c r="M7767" i="3"/>
  <c r="M7768" i="3"/>
  <c r="M7769" i="3"/>
  <c r="M7770" i="3"/>
  <c r="M7771" i="3"/>
  <c r="M7772" i="3"/>
  <c r="M7773" i="3"/>
  <c r="M7774" i="3"/>
  <c r="M7775" i="3"/>
  <c r="M7776" i="3"/>
  <c r="M7777" i="3"/>
  <c r="M7778" i="3"/>
  <c r="M7779" i="3"/>
  <c r="M7780" i="3"/>
  <c r="M7781" i="3"/>
  <c r="M7782" i="3"/>
  <c r="M7783" i="3"/>
  <c r="M7784" i="3"/>
  <c r="M7785" i="3"/>
  <c r="M7786" i="3"/>
  <c r="M7787" i="3"/>
  <c r="M7788" i="3"/>
  <c r="M7789" i="3"/>
  <c r="M7790" i="3"/>
  <c r="M7791" i="3"/>
  <c r="M7792" i="3"/>
  <c r="M7793" i="3"/>
  <c r="M7794" i="3"/>
  <c r="M7795" i="3"/>
  <c r="M7796" i="3"/>
  <c r="M7797" i="3"/>
  <c r="M7798" i="3"/>
  <c r="M7799" i="3"/>
  <c r="M7800" i="3"/>
  <c r="M7801" i="3"/>
  <c r="M7802" i="3"/>
  <c r="M7803" i="3"/>
  <c r="M7804" i="3"/>
  <c r="M7805" i="3"/>
  <c r="M7806" i="3"/>
  <c r="M7807" i="3"/>
  <c r="M7808" i="3"/>
  <c r="M7809" i="3"/>
  <c r="M7810" i="3"/>
  <c r="M7811" i="3"/>
  <c r="M7812" i="3"/>
  <c r="M7813" i="3"/>
  <c r="M7814" i="3"/>
  <c r="M7815" i="3"/>
  <c r="M7816" i="3"/>
  <c r="M7817" i="3"/>
  <c r="M7818" i="3"/>
  <c r="M7819" i="3"/>
  <c r="M7820" i="3"/>
  <c r="M7821" i="3"/>
  <c r="M7822" i="3"/>
  <c r="M7823" i="3"/>
  <c r="M7824" i="3"/>
  <c r="M7825" i="3"/>
  <c r="M7826" i="3"/>
  <c r="M7827" i="3"/>
  <c r="M7828" i="3"/>
  <c r="M7829" i="3"/>
  <c r="M7830" i="3"/>
  <c r="M7831" i="3"/>
  <c r="M7832" i="3"/>
  <c r="M7833" i="3"/>
  <c r="M7834" i="3"/>
  <c r="M7835" i="3"/>
  <c r="M7836" i="3"/>
  <c r="M7837" i="3"/>
  <c r="M7838" i="3"/>
  <c r="M7839" i="3"/>
  <c r="M7840" i="3"/>
  <c r="M7841" i="3"/>
  <c r="M7842" i="3"/>
  <c r="M7843" i="3"/>
  <c r="M7844" i="3"/>
  <c r="M7845" i="3"/>
  <c r="M7846" i="3"/>
  <c r="M7847" i="3"/>
  <c r="M7848" i="3"/>
  <c r="M7849" i="3"/>
  <c r="M7850" i="3"/>
  <c r="M7851" i="3"/>
  <c r="M7852" i="3"/>
  <c r="M7853" i="3"/>
  <c r="M7854" i="3"/>
  <c r="M7855" i="3"/>
  <c r="M7856" i="3"/>
  <c r="M7857" i="3"/>
  <c r="M7858" i="3"/>
  <c r="M7859" i="3"/>
  <c r="M7860" i="3"/>
  <c r="M7861" i="3"/>
  <c r="M7862" i="3"/>
  <c r="M7863" i="3"/>
  <c r="M7864" i="3"/>
  <c r="M7865" i="3"/>
  <c r="M7866" i="3"/>
  <c r="M7867" i="3"/>
  <c r="M7868" i="3"/>
  <c r="M7869" i="3"/>
  <c r="M7870" i="3"/>
  <c r="M7871" i="3"/>
  <c r="M7872" i="3"/>
  <c r="M7873" i="3"/>
  <c r="M7874" i="3"/>
  <c r="M7875" i="3"/>
  <c r="M7876" i="3"/>
  <c r="M7877" i="3"/>
  <c r="M7878" i="3"/>
  <c r="M7879" i="3"/>
  <c r="M7880" i="3"/>
  <c r="M7881" i="3"/>
  <c r="M7882" i="3"/>
  <c r="M7883" i="3"/>
  <c r="M7884" i="3"/>
  <c r="M7885" i="3"/>
  <c r="M7886" i="3"/>
  <c r="M7887" i="3"/>
  <c r="M7888" i="3"/>
  <c r="M7889" i="3"/>
  <c r="M7890" i="3"/>
  <c r="M7891" i="3"/>
  <c r="M7892" i="3"/>
  <c r="M7893" i="3"/>
  <c r="M7894" i="3"/>
  <c r="M7895" i="3"/>
  <c r="M7896" i="3"/>
  <c r="M7897" i="3"/>
  <c r="M7898" i="3"/>
  <c r="M7899" i="3"/>
  <c r="M7900" i="3"/>
  <c r="M7901" i="3"/>
  <c r="M7902" i="3"/>
  <c r="M7903" i="3"/>
  <c r="M7904" i="3"/>
  <c r="M7905" i="3"/>
  <c r="M7906" i="3"/>
  <c r="M7907" i="3"/>
  <c r="M7908" i="3"/>
  <c r="M7909" i="3"/>
  <c r="M7910" i="3"/>
  <c r="M7911" i="3"/>
  <c r="M7912" i="3"/>
  <c r="M7913" i="3"/>
  <c r="M7914" i="3"/>
  <c r="M7915" i="3"/>
  <c r="M7916" i="3"/>
  <c r="M7917" i="3"/>
  <c r="M7918" i="3"/>
  <c r="M7919" i="3"/>
  <c r="M7920" i="3"/>
  <c r="M7921" i="3"/>
  <c r="M7922" i="3"/>
  <c r="M7923" i="3"/>
  <c r="M7924" i="3"/>
  <c r="M7925" i="3"/>
  <c r="M7926" i="3"/>
  <c r="M7927" i="3"/>
  <c r="M7928" i="3"/>
  <c r="M7929" i="3"/>
  <c r="M7930" i="3"/>
  <c r="M7931" i="3"/>
  <c r="M7932" i="3"/>
  <c r="M7933" i="3"/>
  <c r="M7934" i="3"/>
  <c r="M7935" i="3"/>
  <c r="M7936" i="3"/>
  <c r="M7937" i="3"/>
  <c r="M7938" i="3"/>
  <c r="M7939" i="3"/>
  <c r="M7940" i="3"/>
  <c r="M7941" i="3"/>
  <c r="M7942" i="3"/>
  <c r="M7943" i="3"/>
  <c r="M7944" i="3"/>
  <c r="M7945" i="3"/>
  <c r="M7946" i="3"/>
  <c r="M7947" i="3"/>
  <c r="M7948" i="3"/>
  <c r="M7949" i="3"/>
  <c r="M7950" i="3"/>
  <c r="M7951" i="3"/>
  <c r="M7952" i="3"/>
  <c r="M7953" i="3"/>
  <c r="M7954" i="3"/>
  <c r="M7955" i="3"/>
  <c r="M7956" i="3"/>
  <c r="M7957" i="3"/>
  <c r="M7958" i="3"/>
  <c r="M7959" i="3"/>
  <c r="M7960" i="3"/>
  <c r="M7961" i="3"/>
  <c r="M7962" i="3"/>
  <c r="M7963" i="3"/>
  <c r="M7964" i="3"/>
  <c r="M7965" i="3"/>
  <c r="M7966" i="3"/>
  <c r="M7967" i="3"/>
  <c r="M7968" i="3"/>
  <c r="M7969" i="3"/>
  <c r="M7970" i="3"/>
  <c r="M7971" i="3"/>
  <c r="M7972" i="3"/>
  <c r="M7973" i="3"/>
  <c r="M7974" i="3"/>
  <c r="M7975" i="3"/>
  <c r="M7976" i="3"/>
  <c r="M7977" i="3"/>
  <c r="M7978" i="3"/>
  <c r="M7979" i="3"/>
  <c r="M7980" i="3"/>
  <c r="M7981" i="3"/>
  <c r="M7982" i="3"/>
  <c r="M7983" i="3"/>
  <c r="M7984" i="3"/>
  <c r="M7985" i="3"/>
  <c r="M7986" i="3"/>
  <c r="M7987" i="3"/>
  <c r="M7988" i="3"/>
  <c r="M7989" i="3"/>
  <c r="M7990" i="3"/>
  <c r="M7991" i="3"/>
  <c r="M7992" i="3"/>
  <c r="M7993" i="3"/>
  <c r="M7994" i="3"/>
  <c r="M7995" i="3"/>
  <c r="M7996" i="3"/>
  <c r="M7997" i="3"/>
  <c r="M7998" i="3"/>
  <c r="M7999" i="3"/>
  <c r="M8000" i="3"/>
  <c r="M8001" i="3"/>
  <c r="M8002" i="3"/>
  <c r="M8003" i="3"/>
  <c r="M8004" i="3"/>
  <c r="M8005" i="3"/>
  <c r="M8006" i="3"/>
  <c r="M8007" i="3"/>
  <c r="M8008" i="3"/>
  <c r="M8009" i="3"/>
  <c r="M8010" i="3"/>
  <c r="M8011" i="3"/>
  <c r="M8012" i="3"/>
  <c r="M8013" i="3"/>
  <c r="M8014" i="3"/>
  <c r="M8015" i="3"/>
  <c r="M8016" i="3"/>
  <c r="M8017" i="3"/>
  <c r="M8018" i="3"/>
  <c r="M8019" i="3"/>
  <c r="M8020" i="3"/>
  <c r="M8021" i="3"/>
  <c r="M8022" i="3"/>
  <c r="M8023" i="3"/>
  <c r="M8024" i="3"/>
  <c r="M8025" i="3"/>
  <c r="M8026" i="3"/>
  <c r="M8027" i="3"/>
  <c r="M8028" i="3"/>
  <c r="M8029" i="3"/>
  <c r="M8030" i="3"/>
  <c r="M8031" i="3"/>
  <c r="M8032" i="3"/>
  <c r="M8033" i="3"/>
  <c r="M8034" i="3"/>
  <c r="M8035" i="3"/>
  <c r="M8036" i="3"/>
  <c r="M8037" i="3"/>
  <c r="M8038" i="3"/>
  <c r="M8039" i="3"/>
  <c r="M8040" i="3"/>
  <c r="M8041" i="3"/>
  <c r="M8042" i="3"/>
  <c r="M8043" i="3"/>
  <c r="M8044" i="3"/>
  <c r="M8045" i="3"/>
  <c r="M8046" i="3"/>
  <c r="M8047" i="3"/>
  <c r="M8048" i="3"/>
  <c r="M8049" i="3"/>
  <c r="M8050" i="3"/>
  <c r="M8051" i="3"/>
  <c r="M8052" i="3"/>
  <c r="M8053" i="3"/>
  <c r="M8054" i="3"/>
  <c r="M8055" i="3"/>
  <c r="M8056" i="3"/>
  <c r="M8057" i="3"/>
  <c r="M8058" i="3"/>
  <c r="M8059" i="3"/>
  <c r="M8060" i="3"/>
  <c r="M8061" i="3"/>
  <c r="M8062" i="3"/>
  <c r="M8063" i="3"/>
  <c r="M8064" i="3"/>
  <c r="M8065" i="3"/>
  <c r="M8066" i="3"/>
  <c r="M8067" i="3"/>
  <c r="M8068" i="3"/>
  <c r="M8069" i="3"/>
  <c r="M8070" i="3"/>
  <c r="M8071" i="3"/>
  <c r="M8072" i="3"/>
  <c r="M8073" i="3"/>
  <c r="M8074" i="3"/>
  <c r="M8075" i="3"/>
  <c r="M8076" i="3"/>
  <c r="M8077" i="3"/>
  <c r="M8078" i="3"/>
  <c r="M8079" i="3"/>
  <c r="M8080" i="3"/>
  <c r="M8081" i="3"/>
  <c r="M8082" i="3"/>
  <c r="M8083" i="3"/>
  <c r="M8084" i="3"/>
  <c r="M8085" i="3"/>
  <c r="M8086" i="3"/>
  <c r="M8087" i="3"/>
  <c r="M8088" i="3"/>
  <c r="M8089" i="3"/>
  <c r="M8090" i="3"/>
  <c r="M8091" i="3"/>
  <c r="M8092" i="3"/>
  <c r="M8093" i="3"/>
  <c r="M8094" i="3"/>
  <c r="M8095" i="3"/>
  <c r="M8096" i="3"/>
  <c r="M8097" i="3"/>
  <c r="M8098" i="3"/>
  <c r="M8099" i="3"/>
  <c r="M8100" i="3"/>
  <c r="M8101" i="3"/>
  <c r="M8102" i="3"/>
  <c r="M8103" i="3"/>
  <c r="M8104" i="3"/>
  <c r="M8105" i="3"/>
  <c r="M8106" i="3"/>
  <c r="M8107" i="3"/>
  <c r="M8108" i="3"/>
  <c r="M8109" i="3"/>
  <c r="M8110" i="3"/>
  <c r="M8111" i="3"/>
  <c r="M8112" i="3"/>
  <c r="M8113" i="3"/>
  <c r="M8114" i="3"/>
  <c r="M8115" i="3"/>
  <c r="M8116" i="3"/>
  <c r="M8117" i="3"/>
  <c r="M8118" i="3"/>
  <c r="M8119" i="3"/>
  <c r="M8120" i="3"/>
  <c r="M8121" i="3"/>
  <c r="M8122" i="3"/>
  <c r="M8123" i="3"/>
  <c r="M8124" i="3"/>
  <c r="M8125" i="3"/>
  <c r="M8126" i="3"/>
  <c r="M8127" i="3"/>
  <c r="M8128" i="3"/>
  <c r="M8129" i="3"/>
  <c r="M8130" i="3"/>
  <c r="M8131" i="3"/>
  <c r="M8132" i="3"/>
  <c r="M8133" i="3"/>
  <c r="M8134" i="3"/>
  <c r="M8135" i="3"/>
  <c r="M8136" i="3"/>
  <c r="M8137" i="3"/>
  <c r="M8138" i="3"/>
  <c r="M8139" i="3"/>
  <c r="M8140" i="3"/>
  <c r="M8141" i="3"/>
  <c r="M8142" i="3"/>
  <c r="M8143" i="3"/>
  <c r="M8144" i="3"/>
  <c r="M8145" i="3"/>
  <c r="M8146" i="3"/>
  <c r="M8147" i="3"/>
  <c r="M8148" i="3"/>
  <c r="M8149" i="3"/>
  <c r="M8150" i="3"/>
  <c r="M8151" i="3"/>
  <c r="M8152" i="3"/>
  <c r="M8153" i="3"/>
  <c r="M8154" i="3"/>
  <c r="M8155" i="3"/>
  <c r="M8156" i="3"/>
  <c r="M8157" i="3"/>
  <c r="M8158" i="3"/>
  <c r="M8159" i="3"/>
  <c r="M8160" i="3"/>
  <c r="M8161" i="3"/>
  <c r="M8162" i="3"/>
  <c r="M8163" i="3"/>
  <c r="M8164" i="3"/>
  <c r="M8165" i="3"/>
  <c r="M8166" i="3"/>
  <c r="M8167" i="3"/>
  <c r="M8168" i="3"/>
  <c r="M8169" i="3"/>
  <c r="M8170" i="3"/>
  <c r="M8171" i="3"/>
  <c r="M8172" i="3"/>
  <c r="M8173" i="3"/>
  <c r="M8174" i="3"/>
  <c r="M8175" i="3"/>
  <c r="M8176" i="3"/>
  <c r="M8177" i="3"/>
  <c r="M8178" i="3"/>
  <c r="M8179" i="3"/>
  <c r="M8180" i="3"/>
  <c r="M8181" i="3"/>
  <c r="M8182" i="3"/>
  <c r="M8183" i="3"/>
  <c r="M8184" i="3"/>
  <c r="M8185" i="3"/>
  <c r="M8186" i="3"/>
  <c r="M8187" i="3"/>
  <c r="M8188" i="3"/>
  <c r="M8189" i="3"/>
  <c r="M8190" i="3"/>
  <c r="M8191" i="3"/>
  <c r="M8192" i="3"/>
  <c r="M8193" i="3"/>
  <c r="M8194" i="3"/>
  <c r="M8195" i="3"/>
  <c r="M8196" i="3"/>
  <c r="M8197" i="3"/>
  <c r="M8198" i="3"/>
  <c r="M8199" i="3"/>
  <c r="M8200" i="3"/>
  <c r="M8201" i="3"/>
  <c r="M8202" i="3"/>
  <c r="M8203" i="3"/>
  <c r="M8204" i="3"/>
  <c r="M8205" i="3"/>
  <c r="M8206" i="3"/>
  <c r="M8207" i="3"/>
  <c r="M8208" i="3"/>
  <c r="M8209" i="3"/>
  <c r="M8210" i="3"/>
  <c r="M8211" i="3"/>
  <c r="M8212" i="3"/>
  <c r="M8213" i="3"/>
  <c r="M8214" i="3"/>
  <c r="M8215" i="3"/>
  <c r="M8216" i="3"/>
  <c r="M8217" i="3"/>
  <c r="M8218" i="3"/>
  <c r="M8219" i="3"/>
  <c r="M8220" i="3"/>
  <c r="M8221" i="3"/>
  <c r="M8222" i="3"/>
  <c r="M8223" i="3"/>
  <c r="M8224" i="3"/>
  <c r="M8225" i="3"/>
  <c r="M8226" i="3"/>
  <c r="M8227" i="3"/>
  <c r="M8228" i="3"/>
  <c r="M8229" i="3"/>
  <c r="M8230" i="3"/>
  <c r="M8231" i="3"/>
  <c r="M8232" i="3"/>
  <c r="M8233" i="3"/>
  <c r="M8234" i="3"/>
  <c r="M8235" i="3"/>
  <c r="M8236" i="3"/>
  <c r="M8237" i="3"/>
  <c r="M8238" i="3"/>
  <c r="M8239" i="3"/>
  <c r="M8240" i="3"/>
  <c r="M8241" i="3"/>
  <c r="M8242" i="3"/>
  <c r="M8243" i="3"/>
  <c r="M8244" i="3"/>
  <c r="M8245" i="3"/>
  <c r="M8246" i="3"/>
  <c r="M8247" i="3"/>
  <c r="M8248" i="3"/>
  <c r="M8249" i="3"/>
  <c r="M8250" i="3"/>
  <c r="M8251" i="3"/>
  <c r="M8252" i="3"/>
  <c r="M8253" i="3"/>
  <c r="M8254" i="3"/>
  <c r="M8255" i="3"/>
  <c r="M8256" i="3"/>
  <c r="M8257" i="3"/>
  <c r="M8258" i="3"/>
  <c r="M8259" i="3"/>
  <c r="M8260" i="3"/>
  <c r="M8261" i="3"/>
  <c r="M8262" i="3"/>
  <c r="M8263" i="3"/>
  <c r="M8264" i="3"/>
  <c r="M8265" i="3"/>
  <c r="M8266" i="3"/>
  <c r="M8267" i="3"/>
  <c r="M8268" i="3"/>
  <c r="M8269" i="3"/>
  <c r="M8270" i="3"/>
  <c r="M8271" i="3"/>
  <c r="M8272" i="3"/>
  <c r="M8273" i="3"/>
  <c r="M8274" i="3"/>
  <c r="M8275" i="3"/>
  <c r="M8276" i="3"/>
  <c r="M8277" i="3"/>
  <c r="M8278" i="3"/>
  <c r="M8279" i="3"/>
  <c r="M8280" i="3"/>
  <c r="M8281" i="3"/>
  <c r="M8282" i="3"/>
  <c r="M8283" i="3"/>
  <c r="M8284" i="3"/>
  <c r="M8285" i="3"/>
  <c r="M8286" i="3"/>
  <c r="M8287" i="3"/>
  <c r="M8288" i="3"/>
  <c r="M8289" i="3"/>
  <c r="M8290" i="3"/>
  <c r="M8291" i="3"/>
  <c r="M8292" i="3"/>
  <c r="M8293" i="3"/>
  <c r="M8294" i="3"/>
  <c r="M8295" i="3"/>
  <c r="M8296" i="3"/>
  <c r="M8297" i="3"/>
  <c r="M8298" i="3"/>
  <c r="M8299" i="3"/>
  <c r="M8300" i="3"/>
  <c r="M8301" i="3"/>
  <c r="M8302" i="3"/>
  <c r="M8303" i="3"/>
  <c r="M8304" i="3"/>
  <c r="M8305" i="3"/>
  <c r="M8306" i="3"/>
  <c r="M8307" i="3"/>
  <c r="M8308" i="3"/>
  <c r="M8309" i="3"/>
  <c r="M8310" i="3"/>
  <c r="M8311" i="3"/>
  <c r="M8312" i="3"/>
  <c r="M8313" i="3"/>
  <c r="M8314" i="3"/>
  <c r="M8315" i="3"/>
  <c r="M8316" i="3"/>
  <c r="M8317" i="3"/>
  <c r="M8318" i="3"/>
  <c r="M8319" i="3"/>
  <c r="M8320" i="3"/>
  <c r="M8321" i="3"/>
  <c r="M8322" i="3"/>
  <c r="M8323" i="3"/>
  <c r="M8324" i="3"/>
  <c r="M8325" i="3"/>
  <c r="M8326" i="3"/>
  <c r="M8327" i="3"/>
  <c r="M8328" i="3"/>
  <c r="M8329" i="3"/>
  <c r="M8330" i="3"/>
  <c r="M8331" i="3"/>
  <c r="M8332" i="3"/>
  <c r="M8333" i="3"/>
  <c r="M8334" i="3"/>
  <c r="M8335" i="3"/>
  <c r="M8336" i="3"/>
  <c r="M8337" i="3"/>
  <c r="M8338" i="3"/>
  <c r="M8339" i="3"/>
  <c r="M8340" i="3"/>
  <c r="M8341" i="3"/>
  <c r="M8342" i="3"/>
  <c r="M8343" i="3"/>
  <c r="M8344" i="3"/>
  <c r="M8345" i="3"/>
  <c r="M8346" i="3"/>
  <c r="M8347" i="3"/>
  <c r="M8348" i="3"/>
  <c r="M8349" i="3"/>
  <c r="M8350" i="3"/>
  <c r="M8351" i="3"/>
  <c r="M8352" i="3"/>
  <c r="M8353" i="3"/>
  <c r="M8354" i="3"/>
  <c r="M8355" i="3"/>
  <c r="M8356" i="3"/>
  <c r="M8357" i="3"/>
  <c r="M8358" i="3"/>
  <c r="M8359" i="3"/>
  <c r="M8360" i="3"/>
  <c r="M8361" i="3"/>
  <c r="M8362" i="3"/>
  <c r="M8363" i="3"/>
  <c r="M8364" i="3"/>
  <c r="M8365" i="3"/>
  <c r="M8366" i="3"/>
  <c r="M8367" i="3"/>
  <c r="M8368" i="3"/>
  <c r="M8369" i="3"/>
  <c r="M8370" i="3"/>
  <c r="M8371" i="3"/>
  <c r="M8372" i="3"/>
  <c r="M8373" i="3"/>
  <c r="M8374" i="3"/>
  <c r="M8375" i="3"/>
  <c r="M8376" i="3"/>
  <c r="M8377" i="3"/>
  <c r="M8378" i="3"/>
  <c r="M8379" i="3"/>
  <c r="M8380" i="3"/>
  <c r="M8381" i="3"/>
  <c r="M8382" i="3"/>
  <c r="M8383" i="3"/>
  <c r="M8384" i="3"/>
  <c r="M8385" i="3"/>
  <c r="M8386" i="3"/>
  <c r="M8387" i="3"/>
  <c r="M8388" i="3"/>
  <c r="M8389" i="3"/>
  <c r="M8390" i="3"/>
  <c r="M8391" i="3"/>
  <c r="M8392" i="3"/>
  <c r="M8393" i="3"/>
  <c r="M8394" i="3"/>
  <c r="M8395" i="3"/>
  <c r="M8396" i="3"/>
  <c r="M8397" i="3"/>
  <c r="M8398" i="3"/>
  <c r="M8399" i="3"/>
  <c r="M8400" i="3"/>
  <c r="M8401" i="3"/>
  <c r="M8402" i="3"/>
  <c r="M8403" i="3"/>
  <c r="M8404" i="3"/>
  <c r="M8405" i="3"/>
  <c r="M8406" i="3"/>
  <c r="M8407" i="3"/>
  <c r="M8408" i="3"/>
  <c r="M8409" i="3"/>
  <c r="M8410" i="3"/>
  <c r="M8411" i="3"/>
  <c r="M8412" i="3"/>
  <c r="M8413" i="3"/>
  <c r="M8414" i="3"/>
  <c r="M8415" i="3"/>
  <c r="M8416" i="3"/>
  <c r="M8417" i="3"/>
  <c r="M8418" i="3"/>
  <c r="M8419" i="3"/>
  <c r="M8420" i="3"/>
  <c r="M8421" i="3"/>
  <c r="M8422" i="3"/>
  <c r="M8423" i="3"/>
  <c r="M8424" i="3"/>
  <c r="M8425" i="3"/>
  <c r="M8426" i="3"/>
  <c r="M8427" i="3"/>
  <c r="M8428" i="3"/>
  <c r="M8429" i="3"/>
  <c r="M8430" i="3"/>
  <c r="M8431" i="3"/>
  <c r="M8432" i="3"/>
  <c r="M8433" i="3"/>
  <c r="M8434" i="3"/>
  <c r="M8435" i="3"/>
  <c r="M8436" i="3"/>
  <c r="M8437" i="3"/>
  <c r="M8438" i="3"/>
  <c r="M8439" i="3"/>
  <c r="M8440" i="3"/>
  <c r="M8441" i="3"/>
  <c r="M8442" i="3"/>
  <c r="M8443" i="3"/>
  <c r="M8444" i="3"/>
  <c r="M8445" i="3"/>
  <c r="M8446" i="3"/>
  <c r="M8447" i="3"/>
  <c r="M8448" i="3"/>
  <c r="M8449" i="3"/>
  <c r="M8450" i="3"/>
  <c r="M8451" i="3"/>
  <c r="M8452" i="3"/>
  <c r="M8453" i="3"/>
  <c r="M8454" i="3"/>
  <c r="M8455" i="3"/>
  <c r="M8456" i="3"/>
  <c r="M8457" i="3"/>
  <c r="M8458" i="3"/>
  <c r="M8459" i="3"/>
  <c r="M8460" i="3"/>
  <c r="M8461" i="3"/>
  <c r="M8462" i="3"/>
  <c r="M8463" i="3"/>
  <c r="M8464" i="3"/>
  <c r="M8465" i="3"/>
  <c r="M8466" i="3"/>
  <c r="M8467" i="3"/>
  <c r="M8468" i="3"/>
  <c r="M8469" i="3"/>
  <c r="M8470" i="3"/>
  <c r="M8471" i="3"/>
  <c r="M8472" i="3"/>
  <c r="M8473" i="3"/>
  <c r="M8474" i="3"/>
  <c r="M8475" i="3"/>
  <c r="M8476" i="3"/>
  <c r="M8477" i="3"/>
  <c r="M8478" i="3"/>
  <c r="M8479" i="3"/>
  <c r="M8480" i="3"/>
  <c r="M8481" i="3"/>
  <c r="M8482" i="3"/>
  <c r="M8483" i="3"/>
  <c r="M8484" i="3"/>
  <c r="M8485" i="3"/>
  <c r="M8486" i="3"/>
  <c r="M8487" i="3"/>
  <c r="M8488" i="3"/>
  <c r="M8489" i="3"/>
  <c r="M8490" i="3"/>
  <c r="M8491" i="3"/>
  <c r="M8492" i="3"/>
  <c r="M8493" i="3"/>
  <c r="M8494" i="3"/>
  <c r="M8495" i="3"/>
  <c r="M8496" i="3"/>
  <c r="M8497" i="3"/>
  <c r="M8498" i="3"/>
  <c r="M8499" i="3"/>
  <c r="M8500" i="3"/>
  <c r="M8501" i="3"/>
  <c r="M8502" i="3"/>
  <c r="M8503" i="3"/>
  <c r="M8504" i="3"/>
  <c r="M8505" i="3"/>
  <c r="M8506" i="3"/>
  <c r="M8507" i="3"/>
  <c r="M8508" i="3"/>
  <c r="M8509" i="3"/>
  <c r="M8510" i="3"/>
  <c r="M8511" i="3"/>
  <c r="M8512" i="3"/>
  <c r="M8513" i="3"/>
  <c r="M8514" i="3"/>
  <c r="M8515" i="3"/>
  <c r="M8516" i="3"/>
  <c r="M8517" i="3"/>
  <c r="M8518" i="3"/>
  <c r="M8519" i="3"/>
  <c r="M8520" i="3"/>
  <c r="M8521" i="3"/>
  <c r="M8522" i="3"/>
  <c r="M8523" i="3"/>
  <c r="M8524" i="3"/>
  <c r="M8525" i="3"/>
  <c r="M8526" i="3"/>
  <c r="M8527" i="3"/>
  <c r="M8528" i="3"/>
  <c r="M8529" i="3"/>
  <c r="M8530" i="3"/>
  <c r="M8531" i="3"/>
  <c r="M8532" i="3"/>
  <c r="M8533" i="3"/>
  <c r="M8534" i="3"/>
  <c r="M8535" i="3"/>
  <c r="M8536" i="3"/>
  <c r="M8537" i="3"/>
  <c r="M8538" i="3"/>
  <c r="M8539" i="3"/>
  <c r="M8540" i="3"/>
  <c r="M8541" i="3"/>
  <c r="M8542" i="3"/>
  <c r="M8543" i="3"/>
  <c r="M8544" i="3"/>
  <c r="M8545" i="3"/>
  <c r="M8546" i="3"/>
  <c r="M8547" i="3"/>
  <c r="M8548" i="3"/>
  <c r="M8549" i="3"/>
  <c r="M8550" i="3"/>
  <c r="M8551" i="3"/>
  <c r="M8552" i="3"/>
  <c r="M8553" i="3"/>
  <c r="M8554" i="3"/>
  <c r="M8555" i="3"/>
  <c r="M8556" i="3"/>
  <c r="M8557" i="3"/>
  <c r="M8558" i="3"/>
  <c r="M8559" i="3"/>
  <c r="M8560" i="3"/>
  <c r="M8561" i="3"/>
  <c r="M8562" i="3"/>
  <c r="M8563" i="3"/>
  <c r="M8564" i="3"/>
  <c r="M8565" i="3"/>
  <c r="M8566" i="3"/>
  <c r="M8567" i="3"/>
  <c r="M8568" i="3"/>
  <c r="M8569" i="3"/>
  <c r="M8570" i="3"/>
  <c r="M8571" i="3"/>
  <c r="M8572" i="3"/>
  <c r="M8573" i="3"/>
  <c r="M8574" i="3"/>
  <c r="M8575" i="3"/>
  <c r="M8576" i="3"/>
  <c r="M8577" i="3"/>
  <c r="M8578" i="3"/>
  <c r="M8579" i="3"/>
  <c r="M8580" i="3"/>
  <c r="M8581" i="3"/>
  <c r="M8582" i="3"/>
  <c r="M8583" i="3"/>
  <c r="M8584" i="3"/>
  <c r="M8585" i="3"/>
  <c r="M8586" i="3"/>
  <c r="M8587" i="3"/>
  <c r="M8588" i="3"/>
  <c r="M8589" i="3"/>
  <c r="M8590" i="3"/>
  <c r="M8591" i="3"/>
  <c r="M8592" i="3"/>
  <c r="M8593" i="3"/>
  <c r="M8594" i="3"/>
  <c r="M8595" i="3"/>
  <c r="M8596" i="3"/>
  <c r="M8597" i="3"/>
  <c r="M8598" i="3"/>
  <c r="M8599" i="3"/>
  <c r="M8600" i="3"/>
  <c r="M8601" i="3"/>
  <c r="M8602" i="3"/>
  <c r="M8603" i="3"/>
  <c r="M8604" i="3"/>
  <c r="M8605" i="3"/>
  <c r="M8606" i="3"/>
  <c r="M8607" i="3"/>
  <c r="M8608" i="3"/>
  <c r="M8609" i="3"/>
  <c r="M8610" i="3"/>
  <c r="M8611" i="3"/>
  <c r="M8612" i="3"/>
  <c r="M8613" i="3"/>
  <c r="M8614" i="3"/>
  <c r="M8615" i="3"/>
  <c r="M8616" i="3"/>
  <c r="M8617" i="3"/>
  <c r="M8618" i="3"/>
  <c r="M8619" i="3"/>
  <c r="M8620" i="3"/>
  <c r="M8621" i="3"/>
  <c r="M8622" i="3"/>
  <c r="M8623" i="3"/>
  <c r="M8624" i="3"/>
  <c r="M8625" i="3"/>
  <c r="M8626" i="3"/>
  <c r="M8627" i="3"/>
  <c r="M8628" i="3"/>
  <c r="M8629" i="3"/>
  <c r="M8630" i="3"/>
  <c r="M8631" i="3"/>
  <c r="M8632" i="3"/>
  <c r="M8633" i="3"/>
  <c r="M8634" i="3"/>
  <c r="M8635" i="3"/>
  <c r="M8636" i="3"/>
  <c r="M8637" i="3"/>
  <c r="M8638" i="3"/>
  <c r="M8639" i="3"/>
  <c r="M8640" i="3"/>
  <c r="M8641" i="3"/>
  <c r="M8642" i="3"/>
  <c r="M8643" i="3"/>
  <c r="M8644" i="3"/>
  <c r="M8645" i="3"/>
  <c r="M8646" i="3"/>
  <c r="M8647" i="3"/>
  <c r="M8648" i="3"/>
  <c r="M8649" i="3"/>
  <c r="M8650" i="3"/>
  <c r="M8651" i="3"/>
  <c r="M8652" i="3"/>
  <c r="M8653" i="3"/>
  <c r="M8654" i="3"/>
  <c r="M8655" i="3"/>
  <c r="M8656" i="3"/>
  <c r="M8657" i="3"/>
  <c r="M8658" i="3"/>
  <c r="M8659" i="3"/>
  <c r="M8660" i="3"/>
  <c r="M8661" i="3"/>
  <c r="M8662" i="3"/>
  <c r="M8663" i="3"/>
  <c r="M8664" i="3"/>
  <c r="M8665" i="3"/>
  <c r="M8666" i="3"/>
  <c r="M8667" i="3"/>
  <c r="M8668" i="3"/>
  <c r="M8669" i="3"/>
  <c r="M8670" i="3"/>
  <c r="M8671" i="3"/>
  <c r="M8672" i="3"/>
  <c r="M8673" i="3"/>
  <c r="M8674" i="3"/>
  <c r="M8675" i="3"/>
  <c r="M8676" i="3"/>
  <c r="M8677" i="3"/>
  <c r="M8678" i="3"/>
  <c r="M8679" i="3"/>
  <c r="M8680" i="3"/>
  <c r="M8681" i="3"/>
  <c r="M8682" i="3"/>
  <c r="M8683" i="3"/>
  <c r="M8684" i="3"/>
  <c r="M8685" i="3"/>
  <c r="M8686" i="3"/>
  <c r="M8687" i="3"/>
  <c r="M8688" i="3"/>
  <c r="M8689" i="3"/>
  <c r="M8690" i="3"/>
  <c r="M8691" i="3"/>
  <c r="M8692" i="3"/>
  <c r="M8693" i="3"/>
  <c r="M8694" i="3"/>
  <c r="M8695" i="3"/>
  <c r="M8696" i="3"/>
  <c r="M8697" i="3"/>
  <c r="M8698" i="3"/>
  <c r="M8699" i="3"/>
  <c r="M8700" i="3"/>
  <c r="M8701" i="3"/>
  <c r="M8702" i="3"/>
  <c r="M8703" i="3"/>
  <c r="M8704" i="3"/>
  <c r="M8705" i="3"/>
  <c r="M8706" i="3"/>
  <c r="M8707" i="3"/>
  <c r="M8708" i="3"/>
  <c r="M8709" i="3"/>
  <c r="M8710" i="3"/>
  <c r="M8711" i="3"/>
  <c r="M8712" i="3"/>
  <c r="M8713" i="3"/>
  <c r="M8714" i="3"/>
  <c r="M8715" i="3"/>
  <c r="M8716" i="3"/>
  <c r="M8717" i="3"/>
  <c r="M8718" i="3"/>
  <c r="M8719" i="3"/>
  <c r="M8720" i="3"/>
  <c r="M8721" i="3"/>
  <c r="M8722" i="3"/>
  <c r="M8723" i="3"/>
  <c r="M8724" i="3"/>
  <c r="M8725" i="3"/>
  <c r="M8726" i="3"/>
  <c r="M8727" i="3"/>
  <c r="M8728" i="3"/>
  <c r="M8729" i="3"/>
  <c r="M8730" i="3"/>
  <c r="M8731" i="3"/>
  <c r="M8732" i="3"/>
  <c r="M8733" i="3"/>
  <c r="M8734" i="3"/>
  <c r="M8735" i="3"/>
  <c r="M8736" i="3"/>
  <c r="M8737" i="3"/>
  <c r="M8738" i="3"/>
  <c r="M8739" i="3"/>
  <c r="M8740" i="3"/>
  <c r="M8741" i="3"/>
  <c r="M8742" i="3"/>
  <c r="M8743" i="3"/>
  <c r="M8744" i="3"/>
  <c r="M8745" i="3"/>
  <c r="M8746" i="3"/>
  <c r="M8747" i="3"/>
  <c r="M8748" i="3"/>
  <c r="M8749" i="3"/>
  <c r="M8750" i="3"/>
  <c r="M8751" i="3"/>
  <c r="M8752" i="3"/>
  <c r="M8753" i="3"/>
  <c r="M8754" i="3"/>
  <c r="M8755" i="3"/>
  <c r="M8756" i="3"/>
  <c r="M8757" i="3"/>
  <c r="M8758" i="3"/>
  <c r="M8759" i="3"/>
  <c r="M8760" i="3"/>
  <c r="M8761" i="3"/>
  <c r="M8762" i="3"/>
  <c r="M8763" i="3"/>
  <c r="M8764" i="3"/>
  <c r="M8765" i="3"/>
  <c r="M8766" i="3"/>
  <c r="M8767" i="3"/>
  <c r="M8768" i="3"/>
  <c r="M8769" i="3"/>
  <c r="M8770" i="3"/>
  <c r="M8771" i="3"/>
  <c r="M8772" i="3"/>
  <c r="M8773" i="3"/>
  <c r="M8774" i="3"/>
  <c r="M8775" i="3"/>
  <c r="M8776" i="3"/>
  <c r="M8777" i="3"/>
  <c r="M8778" i="3"/>
  <c r="M8779" i="3"/>
  <c r="M8780" i="3"/>
  <c r="M8781" i="3"/>
  <c r="M8782" i="3"/>
  <c r="M8783" i="3"/>
  <c r="M8784" i="3"/>
  <c r="M8785" i="3"/>
  <c r="M8786" i="3"/>
  <c r="M8787" i="3"/>
  <c r="M8788" i="3"/>
  <c r="M8789" i="3"/>
  <c r="M8790" i="3"/>
  <c r="M8791" i="3"/>
  <c r="M8792" i="3"/>
  <c r="M8793" i="3"/>
  <c r="M8794" i="3"/>
  <c r="M8795" i="3"/>
  <c r="M8796" i="3"/>
  <c r="M8797" i="3"/>
  <c r="M8798" i="3"/>
  <c r="M8799" i="3"/>
  <c r="M8800" i="3"/>
  <c r="M8801" i="3"/>
  <c r="M8802" i="3"/>
  <c r="M8803" i="3"/>
  <c r="M8804" i="3"/>
  <c r="M8805" i="3"/>
  <c r="M8806" i="3"/>
  <c r="M8807" i="3"/>
  <c r="M8808" i="3"/>
  <c r="M8809" i="3"/>
  <c r="M8810" i="3"/>
  <c r="M8811" i="3"/>
  <c r="M8812" i="3"/>
  <c r="M8813" i="3"/>
  <c r="M8814" i="3"/>
  <c r="M8815" i="3"/>
  <c r="M8816" i="3"/>
  <c r="M8817" i="3"/>
  <c r="M8818" i="3"/>
  <c r="M8819" i="3"/>
  <c r="M8820" i="3"/>
  <c r="M8821" i="3"/>
  <c r="M8822" i="3"/>
  <c r="M8823" i="3"/>
  <c r="M8824" i="3"/>
  <c r="M8825" i="3"/>
  <c r="M8826" i="3"/>
  <c r="M8827" i="3"/>
  <c r="M8828" i="3"/>
  <c r="M8829" i="3"/>
  <c r="M8830" i="3"/>
  <c r="M8831" i="3"/>
  <c r="M8832" i="3"/>
  <c r="M8833" i="3"/>
  <c r="M8834" i="3"/>
  <c r="M8835" i="3"/>
  <c r="M8836" i="3"/>
  <c r="M8837" i="3"/>
  <c r="M8838" i="3"/>
  <c r="M8839" i="3"/>
  <c r="M8840" i="3"/>
  <c r="M8841" i="3"/>
  <c r="M8842" i="3"/>
  <c r="M8843" i="3"/>
  <c r="M8844" i="3"/>
  <c r="M8845" i="3"/>
  <c r="M8846" i="3"/>
  <c r="M8847" i="3"/>
  <c r="M8848" i="3"/>
  <c r="M8849" i="3"/>
  <c r="M8850" i="3"/>
  <c r="M8851" i="3"/>
  <c r="M8852" i="3"/>
  <c r="M8853" i="3"/>
  <c r="M8854" i="3"/>
  <c r="M8855" i="3"/>
  <c r="M8856" i="3"/>
  <c r="M8857" i="3"/>
  <c r="M8858" i="3"/>
  <c r="M8859" i="3"/>
  <c r="M8860" i="3"/>
  <c r="M8861" i="3"/>
  <c r="M8862" i="3"/>
  <c r="M8863" i="3"/>
  <c r="M8864" i="3"/>
  <c r="M8865" i="3"/>
  <c r="M8866" i="3"/>
  <c r="M8867" i="3"/>
  <c r="M8868" i="3"/>
  <c r="M8869" i="3"/>
  <c r="M8870" i="3"/>
  <c r="M8871" i="3"/>
  <c r="M8872" i="3"/>
  <c r="M8873" i="3"/>
  <c r="M8874" i="3"/>
  <c r="M8875" i="3"/>
  <c r="M8876" i="3"/>
  <c r="M8877" i="3"/>
  <c r="M8878" i="3"/>
  <c r="M8879" i="3"/>
  <c r="M8880" i="3"/>
  <c r="M8881" i="3"/>
  <c r="M8882" i="3"/>
  <c r="M8883" i="3"/>
  <c r="M8884" i="3"/>
  <c r="M8885" i="3"/>
  <c r="M8886" i="3"/>
  <c r="M8887" i="3"/>
  <c r="M8888" i="3"/>
  <c r="M8889" i="3"/>
  <c r="M8890" i="3"/>
  <c r="M8891" i="3"/>
  <c r="M8892" i="3"/>
  <c r="M8893" i="3"/>
  <c r="M8894" i="3"/>
  <c r="M8895" i="3"/>
  <c r="M8896" i="3"/>
  <c r="M8897" i="3"/>
  <c r="M8898" i="3"/>
  <c r="M8899" i="3"/>
  <c r="M8900" i="3"/>
  <c r="M8901" i="3"/>
  <c r="M8902" i="3"/>
  <c r="M8903" i="3"/>
  <c r="M8904" i="3"/>
  <c r="M8905" i="3"/>
  <c r="M8906" i="3"/>
  <c r="M8907" i="3"/>
  <c r="M8908" i="3"/>
  <c r="M8909" i="3"/>
  <c r="M8910" i="3"/>
  <c r="M8911" i="3"/>
  <c r="M8912" i="3"/>
  <c r="M8913" i="3"/>
  <c r="M8914" i="3"/>
  <c r="M8915" i="3"/>
  <c r="M8916" i="3"/>
  <c r="M8917" i="3"/>
  <c r="M8918" i="3"/>
  <c r="M8919" i="3"/>
  <c r="M8920" i="3"/>
  <c r="M8921" i="3"/>
  <c r="M8922" i="3"/>
  <c r="M8923" i="3"/>
  <c r="M8924" i="3"/>
  <c r="M8925" i="3"/>
  <c r="M8926" i="3"/>
  <c r="M8927" i="3"/>
  <c r="M8928" i="3"/>
  <c r="M8929" i="3"/>
  <c r="M8930" i="3"/>
  <c r="M8931" i="3"/>
  <c r="M8932" i="3"/>
  <c r="M8933" i="3"/>
  <c r="M8934" i="3"/>
  <c r="M8935" i="3"/>
  <c r="M8936" i="3"/>
  <c r="M8937" i="3"/>
  <c r="M8938" i="3"/>
  <c r="M8939" i="3"/>
  <c r="M8940" i="3"/>
  <c r="M8941" i="3"/>
  <c r="M8942" i="3"/>
  <c r="M8943" i="3"/>
  <c r="M8944" i="3"/>
  <c r="M8945" i="3"/>
  <c r="M8946" i="3"/>
  <c r="M8947" i="3"/>
  <c r="M8948" i="3"/>
  <c r="M8949" i="3"/>
  <c r="M8950" i="3"/>
  <c r="M8951" i="3"/>
  <c r="M8952" i="3"/>
  <c r="M8953" i="3"/>
  <c r="M8954" i="3"/>
  <c r="M8955" i="3"/>
  <c r="M8956" i="3"/>
  <c r="M8957" i="3"/>
  <c r="M8958" i="3"/>
  <c r="M8959" i="3"/>
  <c r="M8960" i="3"/>
  <c r="M8961" i="3"/>
  <c r="M8962" i="3"/>
  <c r="M8963" i="3"/>
  <c r="M8964" i="3"/>
  <c r="M8965" i="3"/>
  <c r="M8966" i="3"/>
  <c r="M8967" i="3"/>
  <c r="M8968" i="3"/>
  <c r="M8969" i="3"/>
  <c r="M8970" i="3"/>
  <c r="M8971" i="3"/>
  <c r="M8972" i="3"/>
  <c r="M8973" i="3"/>
  <c r="M8974" i="3"/>
  <c r="M8975" i="3"/>
  <c r="M8976" i="3"/>
  <c r="M8977" i="3"/>
  <c r="M8978" i="3"/>
  <c r="M8979" i="3"/>
  <c r="M8980" i="3"/>
  <c r="M8981" i="3"/>
  <c r="M8982" i="3"/>
  <c r="M8983" i="3"/>
  <c r="M8984" i="3"/>
  <c r="M8985" i="3"/>
  <c r="M8986" i="3"/>
  <c r="M8987" i="3"/>
  <c r="M8988" i="3"/>
  <c r="M8989" i="3"/>
  <c r="M8990" i="3"/>
  <c r="M8991" i="3"/>
  <c r="M8992" i="3"/>
  <c r="M8993" i="3"/>
  <c r="M8994" i="3"/>
  <c r="M8995" i="3"/>
  <c r="M8996" i="3"/>
  <c r="M8997" i="3"/>
  <c r="M8998" i="3"/>
  <c r="M8999" i="3"/>
  <c r="M9000" i="3"/>
  <c r="M9001" i="3"/>
  <c r="M9002" i="3"/>
  <c r="M9003" i="3"/>
  <c r="M9004" i="3"/>
  <c r="M9005" i="3"/>
  <c r="M9006" i="3"/>
  <c r="M9007" i="3"/>
  <c r="M9008" i="3"/>
  <c r="M9009" i="3"/>
  <c r="M9010" i="3"/>
  <c r="M9011" i="3"/>
  <c r="M9012" i="3"/>
  <c r="M9013" i="3"/>
  <c r="M9014" i="3"/>
  <c r="M9015" i="3"/>
  <c r="M9016" i="3"/>
  <c r="M9017" i="3"/>
  <c r="M9018" i="3"/>
  <c r="M9019" i="3"/>
  <c r="M9020" i="3"/>
  <c r="M9021" i="3"/>
  <c r="M9022" i="3"/>
  <c r="M9023" i="3"/>
  <c r="M9024" i="3"/>
  <c r="M9025" i="3"/>
  <c r="M9026" i="3"/>
  <c r="M9027" i="3"/>
  <c r="M9028" i="3"/>
  <c r="M9029" i="3"/>
  <c r="M9030" i="3"/>
  <c r="M9031" i="3"/>
  <c r="M9032" i="3"/>
  <c r="M9033" i="3"/>
  <c r="M9034" i="3"/>
  <c r="M9035" i="3"/>
  <c r="M9036" i="3"/>
  <c r="M9037" i="3"/>
  <c r="M9038" i="3"/>
  <c r="M9039" i="3"/>
  <c r="M9040" i="3"/>
  <c r="M9041" i="3"/>
  <c r="M9042" i="3"/>
  <c r="M9043" i="3"/>
  <c r="M9044" i="3"/>
  <c r="M9045" i="3"/>
  <c r="M9046" i="3"/>
  <c r="M9047" i="3"/>
  <c r="M9048" i="3"/>
  <c r="M9049" i="3"/>
  <c r="M9050" i="3"/>
  <c r="M9051" i="3"/>
  <c r="M9052" i="3"/>
  <c r="M9053" i="3"/>
  <c r="M9054" i="3"/>
  <c r="M9055" i="3"/>
  <c r="M9056" i="3"/>
  <c r="M9057" i="3"/>
  <c r="M9058" i="3"/>
  <c r="M9059" i="3"/>
  <c r="M9060" i="3"/>
  <c r="M9061" i="3"/>
  <c r="M9062" i="3"/>
  <c r="M9063" i="3"/>
  <c r="M9064" i="3"/>
  <c r="M9065" i="3"/>
  <c r="M9066" i="3"/>
  <c r="M9067" i="3"/>
  <c r="M9068" i="3"/>
  <c r="M9069" i="3"/>
  <c r="M9070" i="3"/>
  <c r="M9071" i="3"/>
  <c r="M9072" i="3"/>
  <c r="M9073" i="3"/>
  <c r="M9074" i="3"/>
  <c r="M9075" i="3"/>
  <c r="M9076" i="3"/>
  <c r="M9077" i="3"/>
  <c r="M9078" i="3"/>
  <c r="M9079" i="3"/>
  <c r="M9080" i="3"/>
  <c r="M9081" i="3"/>
  <c r="M9082" i="3"/>
  <c r="M9083" i="3"/>
  <c r="M9084" i="3"/>
  <c r="M9085" i="3"/>
  <c r="M9086" i="3"/>
  <c r="M9087" i="3"/>
  <c r="M9088" i="3"/>
  <c r="M9089" i="3"/>
  <c r="M9090" i="3"/>
  <c r="M9091" i="3"/>
  <c r="M9092" i="3"/>
  <c r="M9093" i="3"/>
  <c r="M9094" i="3"/>
  <c r="M9095" i="3"/>
  <c r="M9096" i="3"/>
  <c r="M9097" i="3"/>
  <c r="M9098" i="3"/>
  <c r="M9099" i="3"/>
  <c r="M9100" i="3"/>
  <c r="M9101" i="3"/>
  <c r="M9102" i="3"/>
  <c r="M9103" i="3"/>
  <c r="M9104" i="3"/>
  <c r="M9105" i="3"/>
  <c r="M9106" i="3"/>
  <c r="M9107" i="3"/>
  <c r="M9108" i="3"/>
  <c r="M9109" i="3"/>
  <c r="M9110" i="3"/>
  <c r="M9111" i="3"/>
  <c r="M9112" i="3"/>
  <c r="M9113" i="3"/>
  <c r="M9114" i="3"/>
  <c r="M9115" i="3"/>
  <c r="M9116" i="3"/>
  <c r="M9117" i="3"/>
  <c r="M9118" i="3"/>
  <c r="M9119" i="3"/>
  <c r="M9120" i="3"/>
  <c r="M9121" i="3"/>
  <c r="M9122" i="3"/>
  <c r="M9123" i="3"/>
  <c r="M9124" i="3"/>
  <c r="M9125" i="3"/>
  <c r="M9126" i="3"/>
  <c r="M9127" i="3"/>
  <c r="M9128" i="3"/>
  <c r="M9129" i="3"/>
  <c r="M9130" i="3"/>
  <c r="M9131" i="3"/>
  <c r="M9132" i="3"/>
  <c r="M9133" i="3"/>
  <c r="M9134" i="3"/>
  <c r="M9135" i="3"/>
  <c r="M9136" i="3"/>
  <c r="M9137" i="3"/>
  <c r="M9138" i="3"/>
  <c r="M9139" i="3"/>
  <c r="M9140" i="3"/>
  <c r="M9141" i="3"/>
  <c r="M9142" i="3"/>
  <c r="M9143" i="3"/>
  <c r="M9144" i="3"/>
  <c r="M9145" i="3"/>
  <c r="M9146" i="3"/>
  <c r="M9147" i="3"/>
  <c r="M9148" i="3"/>
  <c r="M9149" i="3"/>
  <c r="M9150" i="3"/>
  <c r="M9151" i="3"/>
  <c r="M9152" i="3"/>
  <c r="M9153" i="3"/>
  <c r="M9154" i="3"/>
  <c r="M9155" i="3"/>
  <c r="M9156" i="3"/>
  <c r="M9157" i="3"/>
  <c r="M9158" i="3"/>
  <c r="M9159" i="3"/>
  <c r="M9160" i="3"/>
  <c r="M9161" i="3"/>
  <c r="M9162" i="3"/>
  <c r="M9163" i="3"/>
  <c r="M9164" i="3"/>
  <c r="M9165" i="3"/>
  <c r="M9166" i="3"/>
  <c r="M9167" i="3"/>
  <c r="M9168" i="3"/>
  <c r="M9169" i="3"/>
  <c r="M9170" i="3"/>
  <c r="M9171" i="3"/>
  <c r="M9172" i="3"/>
  <c r="M9173" i="3"/>
  <c r="M9174" i="3"/>
  <c r="M9175" i="3"/>
  <c r="M9176" i="3"/>
  <c r="M9177" i="3"/>
  <c r="M9178" i="3"/>
  <c r="M9179" i="3"/>
  <c r="M9180" i="3"/>
  <c r="M9181" i="3"/>
  <c r="M9182" i="3"/>
  <c r="M9183" i="3"/>
  <c r="M9184" i="3"/>
  <c r="M9185" i="3"/>
  <c r="M9186" i="3"/>
  <c r="M9187" i="3"/>
  <c r="M9188" i="3"/>
  <c r="M9189" i="3"/>
  <c r="M9190" i="3"/>
  <c r="M9191" i="3"/>
  <c r="M9192" i="3"/>
  <c r="M9193" i="3"/>
  <c r="M9194" i="3"/>
  <c r="M9195" i="3"/>
  <c r="M9196" i="3"/>
  <c r="M9197" i="3"/>
  <c r="M9198" i="3"/>
  <c r="M9199" i="3"/>
  <c r="M9200" i="3"/>
  <c r="M9201" i="3"/>
  <c r="M9202" i="3"/>
  <c r="M9203" i="3"/>
  <c r="M9204" i="3"/>
  <c r="M9205" i="3"/>
  <c r="M9206" i="3"/>
  <c r="M9207" i="3"/>
  <c r="M9208" i="3"/>
  <c r="M9209" i="3"/>
  <c r="M9210" i="3"/>
  <c r="M9211" i="3"/>
  <c r="M9212" i="3"/>
  <c r="M9213" i="3"/>
  <c r="M9214" i="3"/>
  <c r="M9215" i="3"/>
  <c r="M9216" i="3"/>
  <c r="M9217" i="3"/>
  <c r="M9218" i="3"/>
  <c r="M9219" i="3"/>
  <c r="M9220" i="3"/>
  <c r="M9221" i="3"/>
  <c r="M9222" i="3"/>
  <c r="M9223" i="3"/>
  <c r="M9224" i="3"/>
  <c r="M9225" i="3"/>
  <c r="M9226" i="3"/>
  <c r="M9227" i="3"/>
  <c r="M9228" i="3"/>
  <c r="M9229" i="3"/>
  <c r="M9230" i="3"/>
  <c r="M9231" i="3"/>
  <c r="M9232" i="3"/>
  <c r="M9233" i="3"/>
  <c r="M9234" i="3"/>
  <c r="M9235" i="3"/>
  <c r="M9236" i="3"/>
  <c r="M9237" i="3"/>
  <c r="M9238" i="3"/>
  <c r="M9239" i="3"/>
  <c r="M9240" i="3"/>
  <c r="M9241" i="3"/>
  <c r="M9242" i="3"/>
  <c r="M9243" i="3"/>
  <c r="M9244" i="3"/>
  <c r="M9245" i="3"/>
  <c r="M9246" i="3"/>
  <c r="M9247" i="3"/>
  <c r="M9248" i="3"/>
  <c r="M9249" i="3"/>
  <c r="M9250" i="3"/>
  <c r="M9251" i="3"/>
  <c r="M9252" i="3"/>
  <c r="M9253" i="3"/>
  <c r="M9254" i="3"/>
  <c r="M9255" i="3"/>
  <c r="M9256" i="3"/>
  <c r="M9257" i="3"/>
  <c r="M9258" i="3"/>
  <c r="M9259" i="3"/>
  <c r="M9260" i="3"/>
  <c r="M9261" i="3"/>
  <c r="M9262" i="3"/>
  <c r="M9263" i="3"/>
  <c r="M9264" i="3"/>
  <c r="M9265" i="3"/>
  <c r="M9266" i="3"/>
  <c r="M9267" i="3"/>
  <c r="M9268" i="3"/>
  <c r="M9269" i="3"/>
  <c r="M9270" i="3"/>
  <c r="M9271" i="3"/>
  <c r="M9272" i="3"/>
  <c r="M9273" i="3"/>
  <c r="M9274" i="3"/>
  <c r="M9275" i="3"/>
  <c r="M9276" i="3"/>
  <c r="M9277" i="3"/>
  <c r="M9278" i="3"/>
  <c r="M9279" i="3"/>
  <c r="M9280" i="3"/>
  <c r="M9281" i="3"/>
  <c r="M9282" i="3"/>
  <c r="M9283" i="3"/>
  <c r="M9284" i="3"/>
  <c r="M9285" i="3"/>
  <c r="M9286" i="3"/>
  <c r="M9287" i="3"/>
  <c r="M9288" i="3"/>
  <c r="M9289" i="3"/>
  <c r="M9290" i="3"/>
  <c r="M9291" i="3"/>
  <c r="M9292" i="3"/>
  <c r="M9293" i="3"/>
  <c r="M9294" i="3"/>
  <c r="M9295" i="3"/>
  <c r="M9296" i="3"/>
  <c r="M9297" i="3"/>
  <c r="M9298" i="3"/>
  <c r="M9299" i="3"/>
  <c r="M9300" i="3"/>
  <c r="M9301" i="3"/>
  <c r="M9302" i="3"/>
  <c r="M9303" i="3"/>
  <c r="M9304" i="3"/>
  <c r="M9305" i="3"/>
  <c r="M9306" i="3"/>
  <c r="M9307" i="3"/>
  <c r="M9308" i="3"/>
  <c r="M9309" i="3"/>
  <c r="M9310" i="3"/>
  <c r="M9311" i="3"/>
  <c r="M9312" i="3"/>
  <c r="M9313" i="3"/>
  <c r="M9314" i="3"/>
  <c r="M9315" i="3"/>
  <c r="M9316" i="3"/>
  <c r="M9317" i="3"/>
  <c r="M9318" i="3"/>
  <c r="M9319" i="3"/>
  <c r="M9320" i="3"/>
  <c r="M9321" i="3"/>
  <c r="M9322" i="3"/>
  <c r="M9323" i="3"/>
  <c r="M9324" i="3"/>
  <c r="M9325" i="3"/>
  <c r="M9326" i="3"/>
  <c r="M9327" i="3"/>
  <c r="M9328" i="3"/>
  <c r="M9329" i="3"/>
  <c r="M9330" i="3"/>
  <c r="M9331" i="3"/>
  <c r="M9332" i="3"/>
  <c r="M9333" i="3"/>
  <c r="M9334" i="3"/>
  <c r="M9335" i="3"/>
  <c r="M9336" i="3"/>
  <c r="M9337" i="3"/>
  <c r="M9338" i="3"/>
  <c r="M9339" i="3"/>
  <c r="M9340" i="3"/>
  <c r="M9341" i="3"/>
  <c r="M9342" i="3"/>
  <c r="M9343" i="3"/>
  <c r="M9344" i="3"/>
  <c r="M9345" i="3"/>
  <c r="M9346" i="3"/>
  <c r="M9347" i="3"/>
  <c r="M9348" i="3"/>
  <c r="M9349" i="3"/>
  <c r="M9350" i="3"/>
  <c r="M9351" i="3"/>
  <c r="M9352" i="3"/>
  <c r="M9353" i="3"/>
  <c r="M9354" i="3"/>
  <c r="M9355" i="3"/>
  <c r="M9356" i="3"/>
  <c r="M9357" i="3"/>
  <c r="M9358" i="3"/>
  <c r="M9359" i="3"/>
  <c r="M9360" i="3"/>
  <c r="M9361" i="3"/>
  <c r="M9362" i="3"/>
  <c r="M9363" i="3"/>
  <c r="M9364" i="3"/>
  <c r="M9365" i="3"/>
  <c r="M9366" i="3"/>
  <c r="M9367" i="3"/>
  <c r="M9368" i="3"/>
  <c r="M9369" i="3"/>
  <c r="M9370" i="3"/>
  <c r="M9371" i="3"/>
  <c r="M9372" i="3"/>
  <c r="M9373" i="3"/>
  <c r="M9374" i="3"/>
  <c r="M9375" i="3"/>
  <c r="M9376" i="3"/>
  <c r="M9377" i="3"/>
  <c r="M9378" i="3"/>
  <c r="M9379" i="3"/>
  <c r="M9380" i="3"/>
  <c r="M9381" i="3"/>
  <c r="M9382" i="3"/>
  <c r="M9383" i="3"/>
  <c r="M9384" i="3"/>
  <c r="M9385" i="3"/>
  <c r="M9386" i="3"/>
  <c r="M9387" i="3"/>
  <c r="M9388" i="3"/>
  <c r="M9389" i="3"/>
  <c r="M9390" i="3"/>
  <c r="M9391" i="3"/>
  <c r="M9392" i="3"/>
  <c r="M9393" i="3"/>
  <c r="M9394" i="3"/>
  <c r="M9395" i="3"/>
  <c r="M9396" i="3"/>
  <c r="M9397" i="3"/>
  <c r="M9398" i="3"/>
  <c r="M9399" i="3"/>
  <c r="M9400" i="3"/>
  <c r="M9401" i="3"/>
  <c r="M9402" i="3"/>
  <c r="M9403" i="3"/>
  <c r="M9404" i="3"/>
  <c r="M9405" i="3"/>
  <c r="M9406" i="3"/>
  <c r="M9407" i="3"/>
  <c r="M9408" i="3"/>
  <c r="M9409" i="3"/>
  <c r="M9410" i="3"/>
  <c r="M9411" i="3"/>
  <c r="M9412" i="3"/>
  <c r="M9413" i="3"/>
  <c r="M9414" i="3"/>
  <c r="M9415" i="3"/>
  <c r="M9416" i="3"/>
  <c r="M9417" i="3"/>
  <c r="M9418" i="3"/>
  <c r="M9419" i="3"/>
  <c r="M9420" i="3"/>
  <c r="M9421" i="3"/>
  <c r="M9422" i="3"/>
  <c r="M9423" i="3"/>
  <c r="M9424" i="3"/>
  <c r="M9425" i="3"/>
  <c r="M9426" i="3"/>
  <c r="M9427" i="3"/>
  <c r="M9428" i="3"/>
  <c r="M9429" i="3"/>
  <c r="M9430" i="3"/>
  <c r="M9431" i="3"/>
  <c r="M9432" i="3"/>
  <c r="M9433" i="3"/>
  <c r="M9434" i="3"/>
  <c r="M9435" i="3"/>
  <c r="M9436" i="3"/>
  <c r="M9437" i="3"/>
  <c r="M9438" i="3"/>
  <c r="M9439" i="3"/>
  <c r="M9440" i="3"/>
  <c r="M9441" i="3"/>
  <c r="M9442" i="3"/>
  <c r="M9443" i="3"/>
  <c r="M9444" i="3"/>
  <c r="M9445" i="3"/>
  <c r="M9446" i="3"/>
  <c r="M9447" i="3"/>
  <c r="M9448" i="3"/>
  <c r="M9449" i="3"/>
  <c r="M9450" i="3"/>
  <c r="M9451" i="3"/>
  <c r="M9452" i="3"/>
  <c r="M9453" i="3"/>
  <c r="M9454" i="3"/>
  <c r="M9455" i="3"/>
  <c r="M9456" i="3"/>
  <c r="M9457" i="3"/>
  <c r="M9458" i="3"/>
  <c r="M9459" i="3"/>
  <c r="M9460" i="3"/>
  <c r="M9461" i="3"/>
  <c r="M9462" i="3"/>
  <c r="M9463" i="3"/>
  <c r="M9464" i="3"/>
  <c r="M9465" i="3"/>
  <c r="M9466" i="3"/>
  <c r="M9467" i="3"/>
  <c r="M9468" i="3"/>
  <c r="M9469" i="3"/>
  <c r="M9470" i="3"/>
  <c r="M9471" i="3"/>
  <c r="M9472" i="3"/>
  <c r="M9473" i="3"/>
  <c r="M9474" i="3"/>
  <c r="M9475" i="3"/>
  <c r="M9476" i="3"/>
  <c r="M9477" i="3"/>
  <c r="M9478" i="3"/>
  <c r="M9479" i="3"/>
  <c r="M9480" i="3"/>
  <c r="M9481" i="3"/>
  <c r="M9482" i="3"/>
  <c r="M9483" i="3"/>
  <c r="M9484" i="3"/>
  <c r="M9485" i="3"/>
  <c r="M9486" i="3"/>
  <c r="M9487" i="3"/>
  <c r="M9488" i="3"/>
  <c r="M9489" i="3"/>
  <c r="M9490" i="3"/>
  <c r="M9491" i="3"/>
  <c r="M9492" i="3"/>
  <c r="M9493" i="3"/>
  <c r="M9494" i="3"/>
  <c r="M9495" i="3"/>
  <c r="M9496" i="3"/>
  <c r="M9497" i="3"/>
  <c r="M9498" i="3"/>
  <c r="M9499" i="3"/>
  <c r="M9500" i="3"/>
  <c r="M9501" i="3"/>
  <c r="M9502" i="3"/>
  <c r="M9503" i="3"/>
  <c r="M9504" i="3"/>
  <c r="M9505" i="3"/>
  <c r="M9506" i="3"/>
  <c r="M9507" i="3"/>
  <c r="M9508" i="3"/>
  <c r="M9509" i="3"/>
  <c r="M9510" i="3"/>
  <c r="M9511" i="3"/>
  <c r="M9512" i="3"/>
  <c r="M9513" i="3"/>
  <c r="M9514" i="3"/>
  <c r="M9515" i="3"/>
  <c r="M9516" i="3"/>
  <c r="M9517" i="3"/>
  <c r="M9518" i="3"/>
  <c r="M9519" i="3"/>
  <c r="M9520" i="3"/>
  <c r="M9521" i="3"/>
  <c r="M9522" i="3"/>
  <c r="M9523" i="3"/>
  <c r="M9524" i="3"/>
  <c r="M9525" i="3"/>
  <c r="M9526" i="3"/>
  <c r="M9527" i="3"/>
  <c r="M9528" i="3"/>
  <c r="M9529" i="3"/>
  <c r="M9530" i="3"/>
  <c r="M9531" i="3"/>
  <c r="M9532" i="3"/>
  <c r="M9533" i="3"/>
  <c r="M9534" i="3"/>
  <c r="M9535" i="3"/>
  <c r="M9536" i="3"/>
  <c r="M9537" i="3"/>
  <c r="M9538" i="3"/>
  <c r="M9539" i="3"/>
  <c r="M9540" i="3"/>
  <c r="M9541" i="3"/>
  <c r="M9542" i="3"/>
  <c r="M9543" i="3"/>
  <c r="M9544" i="3"/>
  <c r="M9545" i="3"/>
  <c r="M9546" i="3"/>
  <c r="M9547" i="3"/>
  <c r="M9548" i="3"/>
  <c r="M9549" i="3"/>
  <c r="M9550" i="3"/>
  <c r="M9551" i="3"/>
  <c r="M9552" i="3"/>
  <c r="M9553" i="3"/>
  <c r="M9554" i="3"/>
  <c r="M9555" i="3"/>
  <c r="M9556" i="3"/>
  <c r="M9557" i="3"/>
  <c r="M9558" i="3"/>
  <c r="M9559" i="3"/>
  <c r="M9560" i="3"/>
  <c r="M9561" i="3"/>
  <c r="M9562" i="3"/>
  <c r="M9563" i="3"/>
  <c r="M9564" i="3"/>
  <c r="M9565" i="3"/>
  <c r="M9566" i="3"/>
  <c r="M9567" i="3"/>
  <c r="M9568" i="3"/>
  <c r="M9569" i="3"/>
  <c r="M9570" i="3"/>
  <c r="M9571" i="3"/>
  <c r="M9572" i="3"/>
  <c r="M9573" i="3"/>
  <c r="M9574" i="3"/>
  <c r="M9575" i="3"/>
  <c r="M9576" i="3"/>
  <c r="M9577" i="3"/>
  <c r="M9578" i="3"/>
  <c r="M9579" i="3"/>
  <c r="M9580" i="3"/>
  <c r="M9581" i="3"/>
  <c r="M9582" i="3"/>
  <c r="M9583" i="3"/>
  <c r="M9584" i="3"/>
  <c r="M9585" i="3"/>
  <c r="M9586" i="3"/>
  <c r="M9587" i="3"/>
  <c r="M9588" i="3"/>
  <c r="M9589" i="3"/>
  <c r="M9590" i="3"/>
  <c r="M9591" i="3"/>
  <c r="M9592" i="3"/>
  <c r="M9593" i="3"/>
  <c r="M9594" i="3"/>
  <c r="M9595" i="3"/>
  <c r="M9596" i="3"/>
  <c r="M9597" i="3"/>
  <c r="M9598" i="3"/>
  <c r="M9599" i="3"/>
  <c r="M9600" i="3"/>
  <c r="M9601" i="3"/>
  <c r="M9602" i="3"/>
  <c r="M9603" i="3"/>
  <c r="M9604" i="3"/>
  <c r="M9605" i="3"/>
  <c r="M9606" i="3"/>
  <c r="M9607" i="3"/>
  <c r="M9608" i="3"/>
  <c r="M9609" i="3"/>
  <c r="M9610" i="3"/>
  <c r="M9611" i="3"/>
  <c r="M9612" i="3"/>
  <c r="M9613" i="3"/>
  <c r="M9614" i="3"/>
  <c r="M9615" i="3"/>
  <c r="M9616" i="3"/>
  <c r="M9617" i="3"/>
  <c r="M9618" i="3"/>
  <c r="M9619" i="3"/>
  <c r="M9620" i="3"/>
  <c r="M9621" i="3"/>
  <c r="M9622" i="3"/>
  <c r="M9623" i="3"/>
  <c r="M9624" i="3"/>
  <c r="M9625" i="3"/>
  <c r="M9626" i="3"/>
  <c r="M9627" i="3"/>
  <c r="M9628" i="3"/>
  <c r="M9629" i="3"/>
  <c r="M9630" i="3"/>
  <c r="M9631" i="3"/>
  <c r="M9632" i="3"/>
  <c r="M9633" i="3"/>
  <c r="M9634" i="3"/>
  <c r="M9635" i="3"/>
  <c r="M9636" i="3"/>
  <c r="M9637" i="3"/>
  <c r="M9638" i="3"/>
  <c r="M9639" i="3"/>
  <c r="M9640" i="3"/>
  <c r="M9641" i="3"/>
  <c r="M9642" i="3"/>
  <c r="M9643" i="3"/>
  <c r="M9644" i="3"/>
  <c r="M9645" i="3"/>
  <c r="M9646" i="3"/>
  <c r="M9647" i="3"/>
  <c r="M9648" i="3"/>
  <c r="M9649" i="3"/>
  <c r="M9650" i="3"/>
  <c r="M9651" i="3"/>
  <c r="M9652" i="3"/>
  <c r="M9653" i="3"/>
  <c r="M9654" i="3"/>
  <c r="M9655" i="3"/>
  <c r="M9656" i="3"/>
  <c r="M9657" i="3"/>
  <c r="M9658" i="3"/>
  <c r="M9659" i="3"/>
  <c r="M9660" i="3"/>
  <c r="M9661" i="3"/>
  <c r="M9662" i="3"/>
  <c r="M9663" i="3"/>
  <c r="M9664" i="3"/>
  <c r="M9665" i="3"/>
  <c r="M9666" i="3"/>
  <c r="M9667" i="3"/>
  <c r="M9668" i="3"/>
  <c r="M9669" i="3"/>
  <c r="M9670" i="3"/>
  <c r="M9671" i="3"/>
  <c r="M9672" i="3"/>
  <c r="M9673" i="3"/>
  <c r="M9674" i="3"/>
  <c r="M9675" i="3"/>
  <c r="M9676" i="3"/>
  <c r="M9677" i="3"/>
  <c r="M9678" i="3"/>
  <c r="M9679" i="3"/>
  <c r="M9680" i="3"/>
  <c r="M9681" i="3"/>
  <c r="M9682" i="3"/>
  <c r="M9683" i="3"/>
  <c r="M9684" i="3"/>
  <c r="M9685" i="3"/>
  <c r="M9686" i="3"/>
  <c r="M9687" i="3"/>
  <c r="M9688" i="3"/>
  <c r="M9689" i="3"/>
  <c r="M9690" i="3"/>
  <c r="M9691" i="3"/>
  <c r="M9692" i="3"/>
  <c r="M9693" i="3"/>
  <c r="M9694" i="3"/>
  <c r="M9695" i="3"/>
  <c r="M9696" i="3"/>
  <c r="M9697" i="3"/>
  <c r="M9698" i="3"/>
  <c r="M9699" i="3"/>
  <c r="M9700" i="3"/>
  <c r="M9701" i="3"/>
  <c r="M9702" i="3"/>
  <c r="M9703" i="3"/>
  <c r="M9704" i="3"/>
  <c r="M9705" i="3"/>
  <c r="M9706" i="3"/>
  <c r="M9707" i="3"/>
  <c r="M9708" i="3"/>
  <c r="M9709" i="3"/>
  <c r="M9710" i="3"/>
  <c r="M9711" i="3"/>
  <c r="M9712" i="3"/>
  <c r="M9713" i="3"/>
  <c r="M9714" i="3"/>
  <c r="M9715" i="3"/>
  <c r="M9716" i="3"/>
  <c r="M9717" i="3"/>
  <c r="M9718" i="3"/>
  <c r="M9719" i="3"/>
  <c r="M9720" i="3"/>
  <c r="M9721" i="3"/>
  <c r="M9722" i="3"/>
  <c r="M9723" i="3"/>
  <c r="M9724" i="3"/>
  <c r="M9725" i="3"/>
  <c r="M9726" i="3"/>
  <c r="M9727" i="3"/>
  <c r="M9728" i="3"/>
  <c r="M9729" i="3"/>
  <c r="M9730" i="3"/>
  <c r="M9731" i="3"/>
  <c r="M9732" i="3"/>
  <c r="M9733" i="3"/>
  <c r="M9734" i="3"/>
  <c r="M9735" i="3"/>
  <c r="M9736" i="3"/>
  <c r="M9737" i="3"/>
  <c r="M9738" i="3"/>
  <c r="M9739" i="3"/>
  <c r="M9740" i="3"/>
  <c r="M9741" i="3"/>
  <c r="M9742" i="3"/>
  <c r="M9743" i="3"/>
  <c r="M9744" i="3"/>
  <c r="M9745" i="3"/>
  <c r="M9746" i="3"/>
  <c r="M9747" i="3"/>
  <c r="M9748" i="3"/>
  <c r="M9749" i="3"/>
  <c r="M9750" i="3"/>
  <c r="M9751" i="3"/>
  <c r="M9752" i="3"/>
  <c r="M9753" i="3"/>
  <c r="M9754" i="3"/>
  <c r="M9755" i="3"/>
  <c r="M9756" i="3"/>
  <c r="M9757" i="3"/>
  <c r="M9758" i="3"/>
  <c r="M9759" i="3"/>
  <c r="M9760" i="3"/>
  <c r="M9761" i="3"/>
  <c r="M9762" i="3"/>
  <c r="M9763" i="3"/>
  <c r="M9764" i="3"/>
  <c r="M9765" i="3"/>
  <c r="M9766" i="3"/>
  <c r="M9767" i="3"/>
  <c r="M9768" i="3"/>
  <c r="M9769" i="3"/>
  <c r="M9770" i="3"/>
  <c r="M9771" i="3"/>
  <c r="M9772" i="3"/>
  <c r="M9773" i="3"/>
  <c r="M9774" i="3"/>
  <c r="M9775" i="3"/>
  <c r="M9776" i="3"/>
  <c r="M9777" i="3"/>
  <c r="M9778" i="3"/>
  <c r="M9779" i="3"/>
  <c r="M9780" i="3"/>
  <c r="M9781" i="3"/>
  <c r="M9782" i="3"/>
  <c r="M9783" i="3"/>
  <c r="M9784" i="3"/>
  <c r="M9785" i="3"/>
  <c r="M9786" i="3"/>
  <c r="M9787" i="3"/>
  <c r="M9788" i="3"/>
  <c r="M9789" i="3"/>
  <c r="M9790" i="3"/>
  <c r="M9791" i="3"/>
  <c r="M9792" i="3"/>
  <c r="M9793" i="3"/>
  <c r="M9794" i="3"/>
  <c r="M9795" i="3"/>
  <c r="M9796" i="3"/>
  <c r="M9797" i="3"/>
  <c r="M9798" i="3"/>
  <c r="M9799" i="3"/>
  <c r="M9800" i="3"/>
  <c r="M9801" i="3"/>
  <c r="M9802" i="3"/>
  <c r="M9803" i="3"/>
  <c r="M9804" i="3"/>
  <c r="M9805" i="3"/>
  <c r="M9806" i="3"/>
  <c r="M9807" i="3"/>
  <c r="M9808" i="3"/>
  <c r="M9809" i="3"/>
  <c r="M9810" i="3"/>
  <c r="M9811" i="3"/>
  <c r="M9812" i="3"/>
  <c r="M9813" i="3"/>
  <c r="M9814" i="3"/>
  <c r="M9815" i="3"/>
  <c r="M9816" i="3"/>
  <c r="M9817" i="3"/>
  <c r="M9818" i="3"/>
  <c r="M9819" i="3"/>
  <c r="M9820" i="3"/>
  <c r="M9821" i="3"/>
  <c r="M9822" i="3"/>
  <c r="M9823" i="3"/>
  <c r="M9824" i="3"/>
  <c r="M9825" i="3"/>
  <c r="M9826" i="3"/>
  <c r="M9827" i="3"/>
  <c r="M9828" i="3"/>
  <c r="M9829" i="3"/>
  <c r="M9830" i="3"/>
  <c r="M9831" i="3"/>
  <c r="M9832" i="3"/>
  <c r="M9833" i="3"/>
  <c r="M9834" i="3"/>
  <c r="M9835" i="3"/>
  <c r="M9836" i="3"/>
  <c r="M9837" i="3"/>
  <c r="M9838" i="3"/>
  <c r="M9839" i="3"/>
  <c r="M9840" i="3"/>
  <c r="M9841" i="3"/>
  <c r="M9842" i="3"/>
  <c r="M9843" i="3"/>
  <c r="M9844" i="3"/>
  <c r="M9845" i="3"/>
  <c r="M9846" i="3"/>
  <c r="M9847" i="3"/>
  <c r="M9848" i="3"/>
  <c r="M9849" i="3"/>
  <c r="M9850" i="3"/>
  <c r="M9851" i="3"/>
  <c r="M9852" i="3"/>
  <c r="M9853" i="3"/>
  <c r="M9854" i="3"/>
  <c r="M9855" i="3"/>
  <c r="M9856" i="3"/>
  <c r="M9857" i="3"/>
  <c r="M9858" i="3"/>
  <c r="M9859" i="3"/>
  <c r="M9860" i="3"/>
  <c r="M9861" i="3"/>
  <c r="M9862" i="3"/>
  <c r="M9863" i="3"/>
  <c r="M9864" i="3"/>
  <c r="M9865" i="3"/>
  <c r="M9866" i="3"/>
  <c r="M9867" i="3"/>
  <c r="M9868" i="3"/>
  <c r="M9869" i="3"/>
  <c r="M9870" i="3"/>
  <c r="M9871" i="3"/>
  <c r="M9872" i="3"/>
  <c r="M9873" i="3"/>
  <c r="M9874" i="3"/>
  <c r="M9875" i="3"/>
  <c r="M9876" i="3"/>
  <c r="M9877" i="3"/>
  <c r="M9878" i="3"/>
  <c r="M9879" i="3"/>
  <c r="M9880" i="3"/>
  <c r="M9881" i="3"/>
  <c r="M9882" i="3"/>
  <c r="M9883" i="3"/>
  <c r="M9884" i="3"/>
  <c r="M9885" i="3"/>
  <c r="M9886" i="3"/>
  <c r="M9887" i="3"/>
  <c r="M9888" i="3"/>
  <c r="M9889" i="3"/>
  <c r="M9890" i="3"/>
  <c r="M9891" i="3"/>
  <c r="M9892" i="3"/>
  <c r="M9893" i="3"/>
  <c r="M9894" i="3"/>
  <c r="M9895" i="3"/>
  <c r="M9896" i="3"/>
  <c r="M9897" i="3"/>
  <c r="M9898" i="3"/>
  <c r="M9899" i="3"/>
  <c r="M9900" i="3"/>
  <c r="M9901" i="3"/>
  <c r="M9902" i="3"/>
  <c r="M9903" i="3"/>
  <c r="M9904" i="3"/>
  <c r="M9905" i="3"/>
  <c r="M9906" i="3"/>
  <c r="M9907" i="3"/>
  <c r="M9908" i="3"/>
  <c r="M9909" i="3"/>
  <c r="M9910" i="3"/>
  <c r="M9911" i="3"/>
  <c r="M9912" i="3"/>
  <c r="M9913" i="3"/>
  <c r="M9914" i="3"/>
  <c r="M9915" i="3"/>
  <c r="M9916" i="3"/>
  <c r="M9917" i="3"/>
  <c r="M9918" i="3"/>
  <c r="M9919" i="3"/>
  <c r="M9920" i="3"/>
  <c r="M9921" i="3"/>
  <c r="M9922" i="3"/>
  <c r="M9923" i="3"/>
  <c r="M9924" i="3"/>
  <c r="M9925" i="3"/>
  <c r="M9926" i="3"/>
  <c r="M9927" i="3"/>
  <c r="M9928" i="3"/>
  <c r="M9929" i="3"/>
  <c r="M9930" i="3"/>
  <c r="M9931" i="3"/>
  <c r="M9932" i="3"/>
  <c r="M9933" i="3"/>
  <c r="M9934" i="3"/>
  <c r="M9935" i="3"/>
  <c r="M9936" i="3"/>
  <c r="M9937" i="3"/>
  <c r="M9938" i="3"/>
  <c r="M9939" i="3"/>
  <c r="M9940" i="3"/>
  <c r="M9941" i="3"/>
  <c r="M9942" i="3"/>
  <c r="M9943" i="3"/>
  <c r="M9944" i="3"/>
  <c r="M9945" i="3"/>
  <c r="M9946" i="3"/>
  <c r="M9947" i="3"/>
  <c r="M9948" i="3"/>
  <c r="M9949" i="3"/>
  <c r="M9950" i="3"/>
  <c r="M9951" i="3"/>
  <c r="M9952" i="3"/>
  <c r="M9953" i="3"/>
  <c r="M9954" i="3"/>
  <c r="M9955" i="3"/>
  <c r="M9956" i="3"/>
  <c r="M9957" i="3"/>
  <c r="M9958" i="3"/>
  <c r="M9959" i="3"/>
  <c r="M9960" i="3"/>
  <c r="M9961" i="3"/>
  <c r="M9962" i="3"/>
  <c r="M9963" i="3"/>
  <c r="M9964" i="3"/>
  <c r="M9965" i="3"/>
  <c r="M9966" i="3"/>
  <c r="M9967" i="3"/>
  <c r="M9968" i="3"/>
  <c r="M9969" i="3"/>
  <c r="M9970" i="3"/>
  <c r="M9971" i="3"/>
  <c r="M9972" i="3"/>
  <c r="M9973" i="3"/>
  <c r="M9974" i="3"/>
  <c r="M9975" i="3"/>
  <c r="M9976" i="3"/>
  <c r="M9977" i="3"/>
  <c r="M9978" i="3"/>
  <c r="M9979" i="3"/>
  <c r="M9980" i="3"/>
  <c r="M9981" i="3"/>
  <c r="M9982" i="3"/>
  <c r="M9983" i="3"/>
  <c r="M9984" i="3"/>
  <c r="M9985" i="3"/>
  <c r="M9986" i="3"/>
  <c r="M9987" i="3"/>
  <c r="M9988" i="3"/>
  <c r="M9989" i="3"/>
  <c r="M9990" i="3"/>
  <c r="M9991" i="3"/>
  <c r="M9992" i="3"/>
  <c r="M9993" i="3"/>
  <c r="M9994" i="3"/>
  <c r="M9995" i="3"/>
  <c r="M9996" i="3"/>
  <c r="M9997" i="3"/>
  <c r="M9998" i="3"/>
  <c r="M9999" i="3"/>
  <c r="M10000" i="3"/>
  <c r="M10001" i="3"/>
  <c r="M10002" i="3"/>
  <c r="M10003" i="3"/>
  <c r="M10004" i="3"/>
  <c r="M10005" i="3"/>
  <c r="M10006" i="3"/>
  <c r="M10007" i="3"/>
  <c r="M10008" i="3"/>
  <c r="M10009" i="3"/>
  <c r="M10010" i="3"/>
  <c r="M10011" i="3"/>
  <c r="M10012" i="3"/>
  <c r="M10013" i="3"/>
  <c r="M10014" i="3"/>
  <c r="M10015" i="3"/>
  <c r="M10016" i="3"/>
  <c r="M10017" i="3"/>
  <c r="M10018" i="3"/>
  <c r="M10019" i="3"/>
  <c r="M10020" i="3"/>
  <c r="M10021" i="3"/>
  <c r="M10022" i="3"/>
  <c r="M10023" i="3"/>
  <c r="M10024" i="3"/>
  <c r="M10025" i="3"/>
  <c r="M10026" i="3"/>
  <c r="M10027" i="3"/>
  <c r="M10028" i="3"/>
  <c r="M10029" i="3"/>
  <c r="M10030" i="3"/>
  <c r="M10031" i="3"/>
  <c r="M10032" i="3"/>
  <c r="M10033" i="3"/>
  <c r="M10034" i="3"/>
  <c r="M10035" i="3"/>
  <c r="M10036" i="3"/>
  <c r="M10037" i="3"/>
  <c r="M10038" i="3"/>
  <c r="M10039" i="3"/>
  <c r="M10040" i="3"/>
  <c r="M10041" i="3"/>
  <c r="M10042" i="3"/>
  <c r="M10043" i="3"/>
  <c r="M10044" i="3"/>
  <c r="M10045" i="3"/>
  <c r="M10046" i="3"/>
  <c r="M10047" i="3"/>
  <c r="M10048" i="3"/>
  <c r="M10049" i="3"/>
  <c r="M10050" i="3"/>
  <c r="M10051" i="3"/>
  <c r="M10052" i="3"/>
  <c r="M10053" i="3"/>
  <c r="M10054" i="3"/>
  <c r="M10055" i="3"/>
  <c r="M10056" i="3"/>
  <c r="M10057" i="3"/>
  <c r="M10058" i="3"/>
  <c r="M10059" i="3"/>
  <c r="M10060" i="3"/>
  <c r="M10061" i="3"/>
  <c r="M10062" i="3"/>
  <c r="M10063" i="3"/>
  <c r="M10064" i="3"/>
  <c r="M10065" i="3"/>
  <c r="M10066" i="3"/>
  <c r="M10067" i="3"/>
  <c r="M10068" i="3"/>
  <c r="M10069" i="3"/>
  <c r="M10070" i="3"/>
  <c r="M10071" i="3"/>
  <c r="M10072" i="3"/>
  <c r="M10073" i="3"/>
  <c r="M10074" i="3"/>
  <c r="M10075" i="3"/>
  <c r="M10076" i="3"/>
  <c r="M10077" i="3"/>
  <c r="M10078" i="3"/>
  <c r="M10079" i="3"/>
  <c r="M10080" i="3"/>
  <c r="M10081" i="3"/>
  <c r="M10082" i="3"/>
  <c r="M10083" i="3"/>
  <c r="M10084" i="3"/>
  <c r="M10085" i="3"/>
  <c r="M10086" i="3"/>
  <c r="M10087" i="3"/>
  <c r="M10088" i="3"/>
  <c r="M10089" i="3"/>
  <c r="M10090" i="3"/>
  <c r="M10091" i="3"/>
  <c r="M10092" i="3"/>
  <c r="M10093" i="3"/>
  <c r="M10094" i="3"/>
  <c r="M10095" i="3"/>
  <c r="M10096" i="3"/>
  <c r="M10097" i="3"/>
  <c r="M10098" i="3"/>
  <c r="M10099" i="3"/>
  <c r="M10100" i="3"/>
  <c r="M10101" i="3"/>
  <c r="M10102" i="3"/>
  <c r="M10103" i="3"/>
  <c r="M10104" i="3"/>
  <c r="M10105" i="3"/>
  <c r="M10106" i="3"/>
  <c r="M10107" i="3"/>
  <c r="M10108" i="3"/>
  <c r="M10109" i="3"/>
  <c r="M10110" i="3"/>
  <c r="M10111" i="3"/>
  <c r="M10112" i="3"/>
  <c r="M10113" i="3"/>
  <c r="M10114" i="3"/>
  <c r="M10115" i="3"/>
  <c r="M10116" i="3"/>
  <c r="M10117" i="3"/>
  <c r="M10118" i="3"/>
  <c r="M10119" i="3"/>
  <c r="M10120" i="3"/>
  <c r="M10121" i="3"/>
  <c r="M10122" i="3"/>
  <c r="M10123" i="3"/>
  <c r="M10124" i="3"/>
  <c r="M10125" i="3"/>
  <c r="M10126" i="3"/>
  <c r="M10127" i="3"/>
  <c r="M10128" i="3"/>
  <c r="M10129" i="3"/>
  <c r="M10130" i="3"/>
  <c r="M10131" i="3"/>
  <c r="M10132" i="3"/>
  <c r="M10133" i="3"/>
  <c r="M10134" i="3"/>
  <c r="M10135" i="3"/>
  <c r="M10136" i="3"/>
  <c r="M10137" i="3"/>
  <c r="M10138" i="3"/>
  <c r="M10139" i="3"/>
  <c r="M10140" i="3"/>
  <c r="M10141" i="3"/>
  <c r="M10142" i="3"/>
  <c r="M10143" i="3"/>
  <c r="M10144" i="3"/>
  <c r="M10145" i="3"/>
  <c r="M10146" i="3"/>
  <c r="M10147" i="3"/>
  <c r="M10148" i="3"/>
  <c r="M10149" i="3"/>
  <c r="M10150" i="3"/>
  <c r="M10151" i="3"/>
  <c r="M10152" i="3"/>
  <c r="M10153" i="3"/>
  <c r="M10154" i="3"/>
  <c r="M10155" i="3"/>
  <c r="M10156" i="3"/>
  <c r="M10157" i="3"/>
  <c r="M10158" i="3"/>
  <c r="M10159" i="3"/>
  <c r="M10160" i="3"/>
  <c r="M10161" i="3"/>
  <c r="M10162" i="3"/>
  <c r="M10163" i="3"/>
  <c r="M10164" i="3"/>
  <c r="M10165" i="3"/>
  <c r="M10166" i="3"/>
  <c r="M10167" i="3"/>
  <c r="M10168" i="3"/>
  <c r="M10169" i="3"/>
  <c r="M10170" i="3"/>
  <c r="M10171" i="3"/>
  <c r="M10172" i="3"/>
  <c r="M10173" i="3"/>
  <c r="M10174" i="3"/>
  <c r="M10175" i="3"/>
  <c r="M10176" i="3"/>
  <c r="M10177" i="3"/>
  <c r="M10178" i="3"/>
  <c r="M10179" i="3"/>
  <c r="M10180" i="3"/>
  <c r="M10181" i="3"/>
  <c r="M10182" i="3"/>
  <c r="M10183" i="3"/>
  <c r="M10184" i="3"/>
  <c r="M10185" i="3"/>
  <c r="M10186" i="3"/>
  <c r="M10187" i="3"/>
  <c r="M10188" i="3"/>
  <c r="M10189" i="3"/>
  <c r="M10190" i="3"/>
  <c r="M10191" i="3"/>
  <c r="M10192" i="3"/>
  <c r="M10193" i="3"/>
  <c r="M10194" i="3"/>
  <c r="M10195" i="3"/>
  <c r="M10196" i="3"/>
  <c r="M10197" i="3"/>
  <c r="M10198" i="3"/>
  <c r="M10199" i="3"/>
  <c r="M10200" i="3"/>
  <c r="M10201" i="3"/>
  <c r="M10202" i="3"/>
  <c r="M10203" i="3"/>
  <c r="M10204" i="3"/>
  <c r="M10205" i="3"/>
  <c r="M10206" i="3"/>
  <c r="M10207" i="3"/>
  <c r="M10208" i="3"/>
  <c r="M10209" i="3"/>
  <c r="M10210" i="3"/>
  <c r="M10211" i="3"/>
  <c r="M10212" i="3"/>
  <c r="M10213" i="3"/>
  <c r="M10214" i="3"/>
  <c r="M10215" i="3"/>
  <c r="M10216" i="3"/>
  <c r="M10217" i="3"/>
  <c r="M10218" i="3"/>
  <c r="M10219" i="3"/>
  <c r="M10220" i="3"/>
  <c r="M10221" i="3"/>
  <c r="M10222" i="3"/>
  <c r="M10223" i="3"/>
  <c r="M10224" i="3"/>
  <c r="M10225" i="3"/>
  <c r="M10226" i="3"/>
  <c r="M10227" i="3"/>
  <c r="M10228" i="3"/>
  <c r="M10229" i="3"/>
  <c r="M10230" i="3"/>
  <c r="M10231" i="3"/>
  <c r="M10232" i="3"/>
  <c r="M10233" i="3"/>
  <c r="M10234" i="3"/>
  <c r="M10235" i="3"/>
  <c r="M10236" i="3"/>
  <c r="M10237" i="3"/>
  <c r="M10238" i="3"/>
  <c r="M10239" i="3"/>
  <c r="M10240" i="3"/>
  <c r="M10241" i="3"/>
  <c r="M10242" i="3"/>
  <c r="M10243" i="3"/>
  <c r="M10244" i="3"/>
  <c r="M10245" i="3"/>
  <c r="M10246" i="3"/>
  <c r="M10247" i="3"/>
  <c r="M10248" i="3"/>
  <c r="M10249" i="3"/>
  <c r="M10250" i="3"/>
  <c r="M10251" i="3"/>
  <c r="M10252" i="3"/>
  <c r="M10253" i="3"/>
  <c r="M10254" i="3"/>
  <c r="M10255" i="3"/>
  <c r="M10256" i="3"/>
  <c r="M10257" i="3"/>
  <c r="M10258" i="3"/>
  <c r="M10259" i="3"/>
  <c r="M10260" i="3"/>
  <c r="M10261" i="3"/>
  <c r="M10262" i="3"/>
  <c r="M10263" i="3"/>
  <c r="M10264" i="3"/>
  <c r="M10265" i="3"/>
  <c r="M10266" i="3"/>
  <c r="M10267" i="3"/>
  <c r="M10268" i="3"/>
  <c r="M10269" i="3"/>
  <c r="M10270" i="3"/>
  <c r="M10271" i="3"/>
  <c r="M10272" i="3"/>
  <c r="M10273" i="3"/>
  <c r="M10274" i="3"/>
  <c r="M10275" i="3"/>
  <c r="M10276" i="3"/>
  <c r="M10277" i="3"/>
  <c r="M10278" i="3"/>
  <c r="M10279" i="3"/>
  <c r="M10280" i="3"/>
  <c r="M10281" i="3"/>
  <c r="M10282" i="3"/>
  <c r="M10283" i="3"/>
  <c r="M10284" i="3"/>
  <c r="M10285" i="3"/>
  <c r="M10286" i="3"/>
  <c r="M10287" i="3"/>
  <c r="M10288" i="3"/>
  <c r="M10289" i="3"/>
  <c r="M10290" i="3"/>
  <c r="M10291" i="3"/>
  <c r="M10292" i="3"/>
  <c r="M10293" i="3"/>
  <c r="M10294" i="3"/>
  <c r="M10295" i="3"/>
  <c r="M10296" i="3"/>
  <c r="M10297" i="3"/>
  <c r="M10298" i="3"/>
  <c r="M10299" i="3"/>
  <c r="M10300" i="3"/>
  <c r="M10301" i="3"/>
  <c r="M10302" i="3"/>
  <c r="M10303" i="3"/>
  <c r="M10304" i="3"/>
  <c r="M10305" i="3"/>
  <c r="M10306" i="3"/>
  <c r="M10307" i="3"/>
  <c r="M10308" i="3"/>
  <c r="M10309" i="3"/>
  <c r="M10310" i="3"/>
  <c r="M10311" i="3"/>
  <c r="M10312" i="3"/>
  <c r="M10313" i="3"/>
  <c r="M10314" i="3"/>
  <c r="M10315" i="3"/>
  <c r="M10316" i="3"/>
  <c r="M10317" i="3"/>
  <c r="M10318" i="3"/>
  <c r="M10319" i="3"/>
  <c r="M10320" i="3"/>
  <c r="M10321" i="3"/>
  <c r="M10322" i="3"/>
  <c r="M10323" i="3"/>
  <c r="M10324" i="3"/>
  <c r="M10325" i="3"/>
  <c r="M10326" i="3"/>
  <c r="M10327" i="3"/>
  <c r="M10328" i="3"/>
  <c r="M10329" i="3"/>
  <c r="M10330" i="3"/>
  <c r="M10331" i="3"/>
  <c r="M10332" i="3"/>
  <c r="M10333" i="3"/>
  <c r="M10334" i="3"/>
  <c r="M10335" i="3"/>
  <c r="M10336" i="3"/>
  <c r="M10337" i="3"/>
  <c r="M10338" i="3"/>
  <c r="M10339" i="3"/>
  <c r="M10340" i="3"/>
  <c r="M10341" i="3"/>
  <c r="M10342" i="3"/>
  <c r="M10343" i="3"/>
  <c r="M10344" i="3"/>
  <c r="M10345" i="3"/>
  <c r="M10346" i="3"/>
  <c r="M10347" i="3"/>
  <c r="M10348" i="3"/>
  <c r="M10349" i="3"/>
  <c r="M10350" i="3"/>
  <c r="M10351" i="3"/>
  <c r="M10352" i="3"/>
  <c r="M10353" i="3"/>
  <c r="M10354" i="3"/>
  <c r="M10355" i="3"/>
  <c r="M10356" i="3"/>
  <c r="M10357" i="3"/>
  <c r="M10358" i="3"/>
  <c r="M10359" i="3"/>
  <c r="M10360" i="3"/>
  <c r="M10361" i="3"/>
  <c r="M10362" i="3"/>
  <c r="M10363" i="3"/>
  <c r="M10364" i="3"/>
  <c r="M10365" i="3"/>
  <c r="M10366" i="3"/>
  <c r="M10367" i="3"/>
  <c r="M10368" i="3"/>
  <c r="M10369" i="3"/>
  <c r="M10370" i="3"/>
  <c r="M10371" i="3"/>
  <c r="M10372" i="3"/>
  <c r="M10373" i="3"/>
  <c r="M10374" i="3"/>
  <c r="M10375" i="3"/>
  <c r="M10376" i="3"/>
  <c r="M10377" i="3"/>
  <c r="M10378" i="3"/>
  <c r="M10379" i="3"/>
  <c r="M10380" i="3"/>
  <c r="M10381" i="3"/>
  <c r="M10382" i="3"/>
  <c r="M10383" i="3"/>
  <c r="M10384" i="3"/>
  <c r="M10385" i="3"/>
  <c r="M10386" i="3"/>
  <c r="M10387" i="3"/>
  <c r="M10388" i="3"/>
  <c r="M10389" i="3"/>
  <c r="M10390" i="3"/>
  <c r="M10391" i="3"/>
  <c r="M10392" i="3"/>
  <c r="M10393" i="3"/>
  <c r="M10394" i="3"/>
  <c r="M10395" i="3"/>
  <c r="M10396" i="3"/>
  <c r="M10397" i="3"/>
  <c r="M10398" i="3"/>
  <c r="M10399" i="3"/>
  <c r="M10400" i="3"/>
  <c r="M10401" i="3"/>
  <c r="M10402" i="3"/>
  <c r="M10403" i="3"/>
  <c r="M10404" i="3"/>
  <c r="M10405" i="3"/>
  <c r="M10406" i="3"/>
  <c r="M10407" i="3"/>
  <c r="M10408" i="3"/>
  <c r="M10409" i="3"/>
  <c r="M10410" i="3"/>
  <c r="M10411" i="3"/>
  <c r="M10412" i="3"/>
  <c r="M10413" i="3"/>
  <c r="M10414" i="3"/>
  <c r="M10415" i="3"/>
  <c r="M10416" i="3"/>
  <c r="M10417" i="3"/>
  <c r="M10418" i="3"/>
  <c r="M10419" i="3"/>
  <c r="M10420" i="3"/>
  <c r="M10421" i="3"/>
  <c r="M10422" i="3"/>
  <c r="M10423" i="3"/>
  <c r="M10424" i="3"/>
  <c r="M10425" i="3"/>
  <c r="M10426" i="3"/>
  <c r="M10427" i="3"/>
  <c r="M10428" i="3"/>
  <c r="M10429" i="3"/>
  <c r="M10430" i="3"/>
  <c r="M10431" i="3"/>
  <c r="M10432" i="3"/>
  <c r="M10433" i="3"/>
  <c r="M10434" i="3"/>
  <c r="M10435" i="3"/>
  <c r="M10436" i="3"/>
  <c r="M10437" i="3"/>
  <c r="M10438" i="3"/>
  <c r="M10439" i="3"/>
  <c r="M10440" i="3"/>
  <c r="M10441" i="3"/>
  <c r="M10442" i="3"/>
  <c r="M10443" i="3"/>
  <c r="M10444" i="3"/>
  <c r="M10445" i="3"/>
  <c r="M10446" i="3"/>
  <c r="M10447" i="3"/>
  <c r="M10448" i="3"/>
  <c r="M10449" i="3"/>
  <c r="M10450" i="3"/>
  <c r="M10451" i="3"/>
  <c r="M10452" i="3"/>
  <c r="M10453" i="3"/>
  <c r="M10454" i="3"/>
  <c r="M10455" i="3"/>
  <c r="M10456" i="3"/>
  <c r="M10457" i="3"/>
  <c r="M10458" i="3"/>
  <c r="M10459" i="3"/>
  <c r="M10460" i="3"/>
  <c r="M10461" i="3"/>
  <c r="M10462" i="3"/>
  <c r="M10463" i="3"/>
  <c r="M10464" i="3"/>
  <c r="M10465" i="3"/>
  <c r="M10466" i="3"/>
  <c r="M10467" i="3"/>
  <c r="M10468" i="3"/>
  <c r="M10469" i="3"/>
  <c r="M10470" i="3"/>
  <c r="M10471" i="3"/>
  <c r="M10472" i="3"/>
  <c r="M10473" i="3"/>
  <c r="M10474" i="3"/>
  <c r="M10475" i="3"/>
  <c r="M10476" i="3"/>
  <c r="M10477" i="3"/>
  <c r="M10478" i="3"/>
  <c r="M10479" i="3"/>
  <c r="M10480" i="3"/>
  <c r="M10481" i="3"/>
  <c r="M10482" i="3"/>
  <c r="M10483" i="3"/>
  <c r="M10484" i="3"/>
  <c r="M10485" i="3"/>
  <c r="M10486" i="3"/>
  <c r="M10487" i="3"/>
  <c r="M10488" i="3"/>
  <c r="M10489" i="3"/>
  <c r="M10490" i="3"/>
  <c r="M10491" i="3"/>
  <c r="M10492" i="3"/>
  <c r="M10493" i="3"/>
  <c r="M10494" i="3"/>
  <c r="M10495" i="3"/>
  <c r="M10496" i="3"/>
  <c r="M10497" i="3"/>
  <c r="M10498" i="3"/>
  <c r="M10499" i="3"/>
  <c r="M10500" i="3"/>
  <c r="M10501" i="3"/>
  <c r="M10502" i="3"/>
  <c r="M10503" i="3"/>
  <c r="M10504" i="3"/>
  <c r="M10505" i="3"/>
  <c r="M10506" i="3"/>
  <c r="M10507" i="3"/>
  <c r="M10508" i="3"/>
  <c r="M10509" i="3"/>
  <c r="M10510" i="3"/>
  <c r="M10511" i="3"/>
  <c r="M10512" i="3"/>
  <c r="M10513" i="3"/>
  <c r="M10514" i="3"/>
  <c r="M10515" i="3"/>
  <c r="M10516" i="3"/>
  <c r="M10517" i="3"/>
  <c r="M10518" i="3"/>
  <c r="M10519" i="3"/>
  <c r="M10520" i="3"/>
  <c r="M10521" i="3"/>
  <c r="M10522" i="3"/>
  <c r="M10523" i="3"/>
  <c r="M10524" i="3"/>
  <c r="M10525" i="3"/>
  <c r="M10526" i="3"/>
  <c r="M10527" i="3"/>
  <c r="M10528" i="3"/>
  <c r="M10529" i="3"/>
  <c r="M10530" i="3"/>
  <c r="M10531" i="3"/>
  <c r="M10532" i="3"/>
  <c r="M10533" i="3"/>
  <c r="M10534" i="3"/>
  <c r="M10535" i="3"/>
  <c r="M10536" i="3"/>
  <c r="M10537" i="3"/>
  <c r="M10538" i="3"/>
  <c r="M10539" i="3"/>
  <c r="M10540" i="3"/>
  <c r="M10541" i="3"/>
  <c r="M10542" i="3"/>
  <c r="M10543" i="3"/>
  <c r="M10544" i="3"/>
  <c r="M10545" i="3"/>
  <c r="M10546" i="3"/>
  <c r="M10547" i="3"/>
  <c r="M10548" i="3"/>
  <c r="M10549" i="3"/>
  <c r="M10550" i="3"/>
  <c r="M10551" i="3"/>
  <c r="M10552" i="3"/>
  <c r="M10553" i="3"/>
  <c r="M10554" i="3"/>
  <c r="M10555" i="3"/>
  <c r="M10556" i="3"/>
  <c r="M10557" i="3"/>
  <c r="M10558" i="3"/>
  <c r="M10559" i="3"/>
  <c r="M10560" i="3"/>
  <c r="M10561" i="3"/>
  <c r="M10562" i="3"/>
  <c r="M10563" i="3"/>
  <c r="M10564" i="3"/>
  <c r="M10565" i="3"/>
  <c r="M10566" i="3"/>
  <c r="M10567" i="3"/>
  <c r="M10568" i="3"/>
  <c r="M10569" i="3"/>
  <c r="M10570" i="3"/>
  <c r="M10571" i="3"/>
  <c r="M10572" i="3"/>
  <c r="M10573" i="3"/>
  <c r="M10574" i="3"/>
  <c r="M10575" i="3"/>
  <c r="M10576" i="3"/>
  <c r="M10577" i="3"/>
  <c r="M10578" i="3"/>
  <c r="M10579" i="3"/>
  <c r="M10580" i="3"/>
  <c r="M10581" i="3"/>
  <c r="M10582" i="3"/>
  <c r="M10583" i="3"/>
  <c r="M10584" i="3"/>
  <c r="M10585" i="3"/>
  <c r="M10586" i="3"/>
  <c r="M10587" i="3"/>
  <c r="M10588" i="3"/>
  <c r="M10589" i="3"/>
  <c r="M10590" i="3"/>
  <c r="M10591" i="3"/>
  <c r="M10592" i="3"/>
  <c r="M10593" i="3"/>
  <c r="M10594" i="3"/>
  <c r="M10595" i="3"/>
  <c r="M10596" i="3"/>
  <c r="M10597" i="3"/>
  <c r="M10598" i="3"/>
  <c r="M10599" i="3"/>
  <c r="M10600" i="3"/>
  <c r="M10601" i="3"/>
  <c r="M10602" i="3"/>
  <c r="M10603" i="3"/>
  <c r="M10604" i="3"/>
  <c r="M10605" i="3"/>
  <c r="M10606" i="3"/>
  <c r="M10607" i="3"/>
  <c r="M10608" i="3"/>
  <c r="M10609" i="3"/>
  <c r="M10610" i="3"/>
  <c r="M10611" i="3"/>
  <c r="M10612" i="3"/>
  <c r="M10613" i="3"/>
  <c r="M10614" i="3"/>
  <c r="M10615" i="3"/>
  <c r="M10616" i="3"/>
  <c r="M10617" i="3"/>
  <c r="M10618" i="3"/>
  <c r="M10619" i="3"/>
  <c r="M10620" i="3"/>
  <c r="M10621" i="3"/>
  <c r="M10622" i="3"/>
  <c r="M10623" i="3"/>
  <c r="M10624" i="3"/>
  <c r="M10625" i="3"/>
  <c r="M10626" i="3"/>
  <c r="M10627" i="3"/>
  <c r="M10628" i="3"/>
  <c r="M10629" i="3"/>
  <c r="M10630" i="3"/>
  <c r="M10631" i="3"/>
  <c r="M10632" i="3"/>
  <c r="M10633" i="3"/>
  <c r="M10634" i="3"/>
  <c r="M10635" i="3"/>
  <c r="M10636" i="3"/>
  <c r="M10637" i="3"/>
  <c r="M10638" i="3"/>
  <c r="M10639" i="3"/>
  <c r="M10640" i="3"/>
  <c r="M10641" i="3"/>
  <c r="M10642" i="3"/>
  <c r="M10643" i="3"/>
  <c r="M10644" i="3"/>
  <c r="M10645" i="3"/>
  <c r="M10646" i="3"/>
  <c r="M10647" i="3"/>
  <c r="M10648" i="3"/>
  <c r="M10649" i="3"/>
  <c r="M10650" i="3"/>
  <c r="M10651" i="3"/>
  <c r="M10652" i="3"/>
  <c r="M10653" i="3"/>
  <c r="M10654" i="3"/>
  <c r="M10655" i="3"/>
  <c r="M10656" i="3"/>
  <c r="M10657" i="3"/>
  <c r="M10658" i="3"/>
  <c r="M10659" i="3"/>
  <c r="M10660" i="3"/>
  <c r="M10661" i="3"/>
  <c r="M10662" i="3"/>
  <c r="M10663" i="3"/>
  <c r="M10664" i="3"/>
  <c r="M10665" i="3"/>
  <c r="M10666" i="3"/>
  <c r="M10667" i="3"/>
  <c r="M10668" i="3"/>
  <c r="M10669" i="3"/>
  <c r="M10670" i="3"/>
  <c r="M10671" i="3"/>
  <c r="M10672" i="3"/>
  <c r="M10673" i="3"/>
  <c r="M10674" i="3"/>
  <c r="M10675" i="3"/>
  <c r="M10676" i="3"/>
  <c r="M10677" i="3"/>
  <c r="M10678" i="3"/>
  <c r="M10679" i="3"/>
  <c r="M10680" i="3"/>
  <c r="M10681" i="3"/>
  <c r="M10682" i="3"/>
  <c r="M10683" i="3"/>
  <c r="M10684" i="3"/>
  <c r="M10685" i="3"/>
  <c r="M10686" i="3"/>
  <c r="M10687" i="3"/>
  <c r="M10688" i="3"/>
  <c r="M10689" i="3"/>
  <c r="M10690" i="3"/>
  <c r="M10691" i="3"/>
  <c r="M10692" i="3"/>
  <c r="M10693" i="3"/>
  <c r="M10694" i="3"/>
  <c r="M10695" i="3"/>
  <c r="M10696" i="3"/>
  <c r="M10697" i="3"/>
  <c r="M10698" i="3"/>
  <c r="M10699" i="3"/>
  <c r="M10700" i="3"/>
  <c r="M10701" i="3"/>
  <c r="M10702" i="3"/>
  <c r="M10703" i="3"/>
  <c r="M10704" i="3"/>
  <c r="M10705" i="3"/>
  <c r="M10706" i="3"/>
  <c r="M10707" i="3"/>
  <c r="M10708" i="3"/>
  <c r="M10709" i="3"/>
  <c r="M10710" i="3"/>
  <c r="M10711" i="3"/>
  <c r="M10712" i="3"/>
  <c r="M10713" i="3"/>
  <c r="M10714" i="3"/>
  <c r="M10715" i="3"/>
  <c r="M10716" i="3"/>
  <c r="M10717" i="3"/>
  <c r="M10718" i="3"/>
  <c r="M10719" i="3"/>
  <c r="M10720" i="3"/>
  <c r="M10721" i="3"/>
  <c r="M10722" i="3"/>
  <c r="M10723" i="3"/>
  <c r="M10724" i="3"/>
  <c r="M10725" i="3"/>
  <c r="M10726" i="3"/>
  <c r="M10727" i="3"/>
  <c r="M10728" i="3"/>
  <c r="M10729" i="3"/>
  <c r="M10730" i="3"/>
  <c r="M10731" i="3"/>
  <c r="M10732" i="3"/>
  <c r="M10733" i="3"/>
  <c r="M10734" i="3"/>
  <c r="M10735" i="3"/>
  <c r="M10736" i="3"/>
  <c r="M10737" i="3"/>
  <c r="M10738" i="3"/>
  <c r="M10739" i="3"/>
  <c r="M10740" i="3"/>
  <c r="M10741" i="3"/>
  <c r="M10742" i="3"/>
  <c r="M10743" i="3"/>
  <c r="M10744" i="3"/>
  <c r="M10745" i="3"/>
  <c r="M10746" i="3"/>
  <c r="M10747" i="3"/>
  <c r="M10748" i="3"/>
  <c r="M10749" i="3"/>
  <c r="M10750" i="3"/>
  <c r="M10751" i="3"/>
  <c r="M10752" i="3"/>
  <c r="M10753" i="3"/>
  <c r="M10754" i="3"/>
  <c r="M10755" i="3"/>
  <c r="M10756" i="3"/>
  <c r="M10757" i="3"/>
  <c r="M10758" i="3"/>
  <c r="M10759" i="3"/>
  <c r="M10760" i="3"/>
  <c r="M10761" i="3"/>
  <c r="M10762" i="3"/>
  <c r="M10763" i="3"/>
  <c r="M10764" i="3"/>
  <c r="M10765" i="3"/>
  <c r="M10766" i="3"/>
  <c r="M10767" i="3"/>
  <c r="M10768" i="3"/>
  <c r="M10769" i="3"/>
  <c r="M10770" i="3"/>
  <c r="M10771" i="3"/>
  <c r="M10772" i="3"/>
  <c r="M10773" i="3"/>
  <c r="M10774" i="3"/>
  <c r="M10775" i="3"/>
  <c r="M10776" i="3"/>
  <c r="M10777" i="3"/>
  <c r="M10778" i="3"/>
  <c r="M10779" i="3"/>
  <c r="M10780" i="3"/>
  <c r="M10781" i="3"/>
  <c r="M10782" i="3"/>
  <c r="M10783" i="3"/>
  <c r="M10784" i="3"/>
  <c r="M10785" i="3"/>
  <c r="M10786" i="3"/>
  <c r="M10787" i="3"/>
  <c r="M10788" i="3"/>
  <c r="M10789" i="3"/>
  <c r="M10790" i="3"/>
  <c r="M10791" i="3"/>
  <c r="M10792" i="3"/>
  <c r="M10793" i="3"/>
  <c r="M10794" i="3"/>
  <c r="M10795" i="3"/>
  <c r="M10796" i="3"/>
  <c r="M10797" i="3"/>
  <c r="M10798" i="3"/>
  <c r="M10799" i="3"/>
  <c r="M10800" i="3"/>
  <c r="M10801" i="3"/>
  <c r="M10802" i="3"/>
  <c r="M10803" i="3"/>
  <c r="M10804" i="3"/>
  <c r="M10805" i="3"/>
  <c r="M10806" i="3"/>
  <c r="M10807" i="3"/>
  <c r="M10808" i="3"/>
  <c r="M10809" i="3"/>
  <c r="M10810" i="3"/>
  <c r="M10811" i="3"/>
  <c r="M10812" i="3"/>
  <c r="M10813" i="3"/>
  <c r="M10814" i="3"/>
  <c r="M10815" i="3"/>
  <c r="M10816" i="3"/>
  <c r="M10817" i="3"/>
  <c r="M10818" i="3"/>
  <c r="M10819" i="3"/>
  <c r="M10820" i="3"/>
  <c r="M10821" i="3"/>
  <c r="M10822" i="3"/>
  <c r="M10823" i="3"/>
  <c r="M10824" i="3"/>
  <c r="M10825" i="3"/>
  <c r="M10826" i="3"/>
  <c r="M10827" i="3"/>
  <c r="M10828" i="3"/>
  <c r="M10829" i="3"/>
  <c r="M10830" i="3"/>
  <c r="M10831" i="3"/>
  <c r="M10832" i="3"/>
  <c r="M10833" i="3"/>
  <c r="M10834" i="3"/>
  <c r="M10835" i="3"/>
  <c r="M10836" i="3"/>
  <c r="M10837" i="3"/>
  <c r="M10838" i="3"/>
  <c r="M10839" i="3"/>
  <c r="M10840" i="3"/>
  <c r="M10841" i="3"/>
  <c r="M10842" i="3"/>
  <c r="M10843" i="3"/>
  <c r="M10844" i="3"/>
  <c r="M10845" i="3"/>
  <c r="M10846" i="3"/>
  <c r="M10847" i="3"/>
  <c r="M10848" i="3"/>
  <c r="M10849" i="3"/>
  <c r="M10850" i="3"/>
  <c r="M10851" i="3"/>
  <c r="M10852" i="3"/>
  <c r="M10853" i="3"/>
  <c r="M10854" i="3"/>
  <c r="M10855" i="3"/>
  <c r="M10856" i="3"/>
  <c r="M10857" i="3"/>
  <c r="M10858" i="3"/>
  <c r="M10859" i="3"/>
  <c r="M10860" i="3"/>
  <c r="M10861" i="3"/>
  <c r="M10862" i="3"/>
  <c r="M10863" i="3"/>
  <c r="M10864" i="3"/>
  <c r="M10865" i="3"/>
  <c r="M10866" i="3"/>
  <c r="M10867" i="3"/>
  <c r="M10868" i="3"/>
  <c r="M10869" i="3"/>
  <c r="M10870" i="3"/>
  <c r="M10871" i="3"/>
  <c r="M10872" i="3"/>
  <c r="M10873" i="3"/>
  <c r="M10874" i="3"/>
  <c r="M10875" i="3"/>
  <c r="M10876" i="3"/>
  <c r="M10877" i="3"/>
  <c r="M10878" i="3"/>
  <c r="M10879" i="3"/>
  <c r="M10880" i="3"/>
  <c r="M10881" i="3"/>
  <c r="M10882" i="3"/>
  <c r="M10883" i="3"/>
  <c r="M10884" i="3"/>
  <c r="M10885" i="3"/>
  <c r="M10886" i="3"/>
  <c r="M10887" i="3"/>
  <c r="M10888" i="3"/>
  <c r="M10889" i="3"/>
  <c r="M10890" i="3"/>
  <c r="M10891" i="3"/>
  <c r="M10892" i="3"/>
  <c r="M10893" i="3"/>
  <c r="M10894" i="3"/>
  <c r="M10895" i="3"/>
  <c r="M10896" i="3"/>
  <c r="M10897" i="3"/>
  <c r="M10898" i="3"/>
  <c r="M10899" i="3"/>
  <c r="M10900" i="3"/>
  <c r="M10901" i="3"/>
  <c r="M10902" i="3"/>
  <c r="M10903" i="3"/>
  <c r="M10904" i="3"/>
  <c r="M10905" i="3"/>
  <c r="M10906" i="3"/>
  <c r="M10907" i="3"/>
  <c r="M10908" i="3"/>
  <c r="M10909" i="3"/>
  <c r="M10910" i="3"/>
  <c r="M10911" i="3"/>
  <c r="M10912" i="3"/>
  <c r="M10913" i="3"/>
  <c r="M10914" i="3"/>
  <c r="M10915" i="3"/>
  <c r="M10916" i="3"/>
  <c r="M10917" i="3"/>
  <c r="M10918" i="3"/>
  <c r="M10919" i="3"/>
  <c r="M10920" i="3"/>
  <c r="M10921" i="3"/>
  <c r="M10922" i="3"/>
  <c r="M10923" i="3"/>
  <c r="M10924" i="3"/>
  <c r="M10925" i="3"/>
  <c r="M10926" i="3"/>
  <c r="M10927" i="3"/>
  <c r="M10928" i="3"/>
  <c r="M10929" i="3"/>
  <c r="M10930" i="3"/>
  <c r="M10931" i="3"/>
  <c r="M10932" i="3"/>
  <c r="M10933" i="3"/>
  <c r="M10934" i="3"/>
  <c r="M10935" i="3"/>
  <c r="M10936" i="3"/>
  <c r="M10937" i="3"/>
  <c r="M10938" i="3"/>
  <c r="M10939" i="3"/>
  <c r="M10940" i="3"/>
  <c r="M10941" i="3"/>
  <c r="M10942" i="3"/>
  <c r="M10943" i="3"/>
  <c r="M10944" i="3"/>
  <c r="M10945" i="3"/>
  <c r="M10946" i="3"/>
  <c r="M10947" i="3"/>
  <c r="M10948" i="3"/>
  <c r="M10949" i="3"/>
  <c r="M10950" i="3"/>
  <c r="M10951" i="3"/>
  <c r="M10952" i="3"/>
  <c r="M10953" i="3"/>
  <c r="M10954" i="3"/>
  <c r="M10955" i="3"/>
  <c r="M10956" i="3"/>
  <c r="M10957" i="3"/>
  <c r="M10958" i="3"/>
  <c r="M10959" i="3"/>
  <c r="M10960" i="3"/>
  <c r="M10961" i="3"/>
  <c r="M10962" i="3"/>
  <c r="M10963" i="3"/>
  <c r="M10964" i="3"/>
  <c r="M10965" i="3"/>
  <c r="M10966" i="3"/>
  <c r="M10967" i="3"/>
  <c r="M10968" i="3"/>
  <c r="M10969" i="3"/>
  <c r="M10970" i="3"/>
  <c r="M10971" i="3"/>
  <c r="M10972" i="3"/>
  <c r="M10973" i="3"/>
  <c r="M10974" i="3"/>
  <c r="M10975" i="3"/>
  <c r="M10976" i="3"/>
  <c r="M10977" i="3"/>
  <c r="M10978" i="3"/>
  <c r="M10979" i="3"/>
  <c r="M10980" i="3"/>
  <c r="M10981" i="3"/>
  <c r="M10982" i="3"/>
  <c r="M10983" i="3"/>
  <c r="M10984" i="3"/>
  <c r="M10985" i="3"/>
  <c r="M10986" i="3"/>
  <c r="M10987" i="3"/>
  <c r="M10988" i="3"/>
  <c r="M10989" i="3"/>
  <c r="M10990" i="3"/>
  <c r="M10991" i="3"/>
  <c r="M10992" i="3"/>
  <c r="M10993" i="3"/>
  <c r="M10994" i="3"/>
  <c r="M10995" i="3"/>
  <c r="M10996" i="3"/>
  <c r="M10997" i="3"/>
  <c r="M10998" i="3"/>
  <c r="M10999" i="3"/>
  <c r="M11000" i="3"/>
  <c r="M11001" i="3"/>
  <c r="M11002" i="3"/>
  <c r="M11003" i="3"/>
  <c r="M11004" i="3"/>
  <c r="M11005" i="3"/>
  <c r="M11006" i="3"/>
  <c r="M11007" i="3"/>
  <c r="M11008" i="3"/>
  <c r="M11009" i="3"/>
  <c r="M11010" i="3"/>
  <c r="M11011" i="3"/>
  <c r="M11012" i="3"/>
  <c r="M11013" i="3"/>
  <c r="M11014" i="3"/>
  <c r="M11015" i="3"/>
  <c r="M11016" i="3"/>
  <c r="M11017" i="3"/>
  <c r="M11018" i="3"/>
  <c r="M11019" i="3"/>
  <c r="M11020" i="3"/>
  <c r="M11021" i="3"/>
  <c r="M11022" i="3"/>
  <c r="M11023" i="3"/>
  <c r="M11024" i="3"/>
  <c r="M11025" i="3"/>
  <c r="M11026" i="3"/>
  <c r="M11027" i="3"/>
  <c r="M11028" i="3"/>
  <c r="M11029" i="3"/>
  <c r="M11030" i="3"/>
  <c r="M11031" i="3"/>
  <c r="M11032" i="3"/>
  <c r="M11033" i="3"/>
  <c r="M11034" i="3"/>
  <c r="M11035" i="3"/>
  <c r="M11036" i="3"/>
  <c r="M11037" i="3"/>
  <c r="M11038" i="3"/>
  <c r="M11039" i="3"/>
  <c r="M11040" i="3"/>
  <c r="M11041" i="3"/>
  <c r="M11042" i="3"/>
  <c r="M11043" i="3"/>
  <c r="M11044" i="3"/>
  <c r="M11045" i="3"/>
  <c r="M11046" i="3"/>
  <c r="M11047" i="3"/>
  <c r="M11048" i="3"/>
  <c r="M11049" i="3"/>
  <c r="M11050" i="3"/>
  <c r="M11051" i="3"/>
  <c r="M11052" i="3"/>
  <c r="M11053" i="3"/>
  <c r="M11054" i="3"/>
  <c r="M11055" i="3"/>
  <c r="M11056" i="3"/>
  <c r="M11057" i="3"/>
  <c r="M11058" i="3"/>
  <c r="M11059" i="3"/>
  <c r="M11060" i="3"/>
  <c r="M11061" i="3"/>
  <c r="M11062" i="3"/>
  <c r="M11063" i="3"/>
  <c r="M11064" i="3"/>
  <c r="M11065" i="3"/>
  <c r="M11066" i="3"/>
  <c r="M11067" i="3"/>
  <c r="M11068" i="3"/>
  <c r="M11069" i="3"/>
  <c r="M11070" i="3"/>
  <c r="M11071" i="3"/>
  <c r="M11072" i="3"/>
  <c r="M11073" i="3"/>
  <c r="M11074" i="3"/>
  <c r="M11075" i="3"/>
  <c r="M11076" i="3"/>
  <c r="M11077" i="3"/>
  <c r="M11078" i="3"/>
  <c r="M11079" i="3"/>
  <c r="M11080" i="3"/>
  <c r="M11081" i="3"/>
  <c r="M11082" i="3"/>
  <c r="M11083" i="3"/>
  <c r="M11084" i="3"/>
  <c r="M11085" i="3"/>
  <c r="M11086" i="3"/>
  <c r="M11087" i="3"/>
  <c r="M11088" i="3"/>
  <c r="M11089" i="3"/>
  <c r="M11090" i="3"/>
  <c r="M11091" i="3"/>
  <c r="M11092" i="3"/>
  <c r="M11093" i="3"/>
  <c r="M11094" i="3"/>
  <c r="M11095" i="3"/>
  <c r="M11096" i="3"/>
  <c r="M11097" i="3"/>
  <c r="M11098" i="3"/>
  <c r="M11099" i="3"/>
  <c r="M11100" i="3"/>
  <c r="M11101" i="3"/>
  <c r="M11102" i="3"/>
  <c r="M11103" i="3"/>
  <c r="M11104" i="3"/>
  <c r="M11105" i="3"/>
  <c r="M11106" i="3"/>
  <c r="M11107" i="3"/>
  <c r="M11108" i="3"/>
  <c r="M11109" i="3"/>
  <c r="M11110" i="3"/>
  <c r="M11111" i="3"/>
  <c r="M11112" i="3"/>
  <c r="M11113" i="3"/>
  <c r="M11114" i="3"/>
  <c r="M11115" i="3"/>
  <c r="M11116" i="3"/>
  <c r="M11117" i="3"/>
  <c r="M11118" i="3"/>
  <c r="M11119" i="3"/>
  <c r="M11120" i="3"/>
  <c r="M11121" i="3"/>
  <c r="M11122" i="3"/>
  <c r="M11123" i="3"/>
  <c r="M11124" i="3"/>
  <c r="M11125" i="3"/>
  <c r="M11126" i="3"/>
  <c r="M11127" i="3"/>
  <c r="M11128" i="3"/>
  <c r="M11129" i="3"/>
  <c r="M11130" i="3"/>
  <c r="M11131" i="3"/>
  <c r="M11132" i="3"/>
  <c r="M11133" i="3"/>
  <c r="M11134" i="3"/>
  <c r="M11135" i="3"/>
  <c r="M11136" i="3"/>
  <c r="M11137" i="3"/>
  <c r="M11138" i="3"/>
  <c r="M11139" i="3"/>
  <c r="M11140" i="3"/>
  <c r="M11141" i="3"/>
  <c r="M11142" i="3"/>
  <c r="M11143" i="3"/>
  <c r="M11144" i="3"/>
  <c r="M11145" i="3"/>
  <c r="M11146" i="3"/>
  <c r="M11147" i="3"/>
  <c r="M11148" i="3"/>
  <c r="M11149" i="3"/>
  <c r="M11150" i="3"/>
  <c r="M11151" i="3"/>
  <c r="M11152" i="3"/>
  <c r="M11153" i="3"/>
  <c r="M11154" i="3"/>
  <c r="M11155" i="3"/>
  <c r="M11156" i="3"/>
  <c r="M11157" i="3"/>
  <c r="M11158" i="3"/>
  <c r="M11159" i="3"/>
  <c r="M11160" i="3"/>
  <c r="M11161" i="3"/>
  <c r="M11162" i="3"/>
  <c r="M11163" i="3"/>
  <c r="M11164" i="3"/>
  <c r="M11165" i="3"/>
  <c r="M11166" i="3"/>
  <c r="M11167" i="3"/>
  <c r="M11168" i="3"/>
  <c r="M11169" i="3"/>
  <c r="M11170" i="3"/>
  <c r="M11171" i="3"/>
  <c r="M11172" i="3"/>
  <c r="M11173" i="3"/>
  <c r="M11174" i="3"/>
  <c r="M11175" i="3"/>
  <c r="M11176" i="3"/>
  <c r="M11177" i="3"/>
  <c r="M11178" i="3"/>
  <c r="M11179" i="3"/>
  <c r="M11180" i="3"/>
  <c r="M11181" i="3"/>
  <c r="M11182" i="3"/>
  <c r="M11183" i="3"/>
  <c r="M11184" i="3"/>
  <c r="M11185" i="3"/>
  <c r="M11186" i="3"/>
  <c r="M11187" i="3"/>
  <c r="M11188" i="3"/>
  <c r="M11189" i="3"/>
  <c r="M11190" i="3"/>
  <c r="M11191" i="3"/>
  <c r="M11192" i="3"/>
  <c r="M11193" i="3"/>
  <c r="M11194" i="3"/>
  <c r="M11195" i="3"/>
  <c r="M11196" i="3"/>
  <c r="M11197" i="3"/>
  <c r="M11198" i="3"/>
  <c r="M11199" i="3"/>
  <c r="M11200" i="3"/>
  <c r="M11201" i="3"/>
  <c r="M11202" i="3"/>
  <c r="M11203" i="3"/>
  <c r="M11204" i="3"/>
  <c r="M11205" i="3"/>
  <c r="M11206" i="3"/>
  <c r="M11207" i="3"/>
  <c r="M11208" i="3"/>
  <c r="M11209" i="3"/>
  <c r="M11210" i="3"/>
  <c r="M11211" i="3"/>
  <c r="M11212" i="3"/>
  <c r="M11213" i="3"/>
  <c r="M11214" i="3"/>
  <c r="M11215" i="3"/>
  <c r="M11216" i="3"/>
  <c r="M11217" i="3"/>
  <c r="M11218" i="3"/>
  <c r="M11219" i="3"/>
  <c r="M11220" i="3"/>
  <c r="M11221" i="3"/>
  <c r="M11222" i="3"/>
  <c r="M11223" i="3"/>
  <c r="M11224" i="3"/>
  <c r="M11225" i="3"/>
  <c r="M11226" i="3"/>
  <c r="M11227" i="3"/>
  <c r="M11228" i="3"/>
  <c r="M11229" i="3"/>
  <c r="M11230" i="3"/>
  <c r="M11231" i="3"/>
  <c r="M11232" i="3"/>
  <c r="M11233" i="3"/>
  <c r="M11234" i="3"/>
  <c r="M11235" i="3"/>
  <c r="M11236" i="3"/>
  <c r="M11237" i="3"/>
  <c r="M11238" i="3"/>
  <c r="M11239" i="3"/>
  <c r="M11240" i="3"/>
  <c r="M11241" i="3"/>
  <c r="M11242" i="3"/>
  <c r="M11243" i="3"/>
  <c r="M11244" i="3"/>
  <c r="M11245" i="3"/>
  <c r="M11246" i="3"/>
  <c r="M11247" i="3"/>
  <c r="M11248" i="3"/>
  <c r="M11249" i="3"/>
  <c r="M11250" i="3"/>
  <c r="M11251" i="3"/>
  <c r="M11252" i="3"/>
  <c r="M11253" i="3"/>
  <c r="M11254" i="3"/>
  <c r="M11255" i="3"/>
  <c r="M11256" i="3"/>
  <c r="M11257" i="3"/>
  <c r="M11258" i="3"/>
  <c r="M11259" i="3"/>
  <c r="M11260" i="3"/>
  <c r="M11261" i="3"/>
  <c r="M11262" i="3"/>
  <c r="M11263" i="3"/>
  <c r="M11264" i="3"/>
  <c r="M11265" i="3"/>
  <c r="M11266" i="3"/>
  <c r="M11267" i="3"/>
  <c r="M11268" i="3"/>
  <c r="M11269" i="3"/>
  <c r="M11270" i="3"/>
  <c r="M11271" i="3"/>
  <c r="M11272" i="3"/>
  <c r="M11273" i="3"/>
  <c r="M11274" i="3"/>
  <c r="M11275" i="3"/>
  <c r="M11276" i="3"/>
  <c r="M11277" i="3"/>
  <c r="M11278" i="3"/>
  <c r="M11279" i="3"/>
  <c r="M11280" i="3"/>
  <c r="M11281" i="3"/>
  <c r="M11282" i="3"/>
  <c r="M11283" i="3"/>
  <c r="M11284" i="3"/>
  <c r="M11285" i="3"/>
  <c r="M11286" i="3"/>
  <c r="M11287" i="3"/>
  <c r="M11288" i="3"/>
  <c r="M11289" i="3"/>
  <c r="M11290" i="3"/>
  <c r="M11291" i="3"/>
  <c r="M11292" i="3"/>
  <c r="M11293" i="3"/>
  <c r="M11294" i="3"/>
  <c r="M11295" i="3"/>
  <c r="M11296" i="3"/>
  <c r="M11297" i="3"/>
  <c r="M11298" i="3"/>
  <c r="M11299" i="3"/>
  <c r="M11300" i="3"/>
  <c r="M11301" i="3"/>
  <c r="M11302" i="3"/>
  <c r="M11303" i="3"/>
  <c r="M11304" i="3"/>
  <c r="M11305" i="3"/>
  <c r="M11306" i="3"/>
  <c r="M11307" i="3"/>
  <c r="M11308" i="3"/>
  <c r="M11309" i="3"/>
  <c r="M11310" i="3"/>
  <c r="M11311" i="3"/>
  <c r="M11312" i="3"/>
  <c r="M11313" i="3"/>
  <c r="M11314" i="3"/>
  <c r="M11315" i="3"/>
  <c r="M11316" i="3"/>
  <c r="M11317" i="3"/>
  <c r="M11318" i="3"/>
  <c r="M11319" i="3"/>
  <c r="M11320" i="3"/>
  <c r="M11321" i="3"/>
  <c r="M11322" i="3"/>
  <c r="M11323" i="3"/>
  <c r="M11324" i="3"/>
  <c r="M11325" i="3"/>
  <c r="M11326" i="3"/>
  <c r="M11327" i="3"/>
  <c r="M11328" i="3"/>
  <c r="M11329" i="3"/>
  <c r="M11330" i="3"/>
  <c r="M11331" i="3"/>
  <c r="M11332" i="3"/>
  <c r="M11333" i="3"/>
  <c r="M11334" i="3"/>
  <c r="M11335" i="3"/>
  <c r="M11336" i="3"/>
  <c r="M11337" i="3"/>
  <c r="M11338" i="3"/>
  <c r="M11339" i="3"/>
  <c r="M11340" i="3"/>
  <c r="M11341" i="3"/>
  <c r="M11342" i="3"/>
  <c r="M11343" i="3"/>
  <c r="M11344" i="3"/>
  <c r="M11345" i="3"/>
  <c r="M11346" i="3"/>
  <c r="M11347" i="3"/>
  <c r="M11348" i="3"/>
  <c r="M11349" i="3"/>
  <c r="M11350" i="3"/>
  <c r="M11351" i="3"/>
  <c r="M11352" i="3"/>
  <c r="M11353" i="3"/>
  <c r="M11354" i="3"/>
  <c r="M11355" i="3"/>
  <c r="M11356" i="3"/>
  <c r="M11357" i="3"/>
  <c r="M11358" i="3"/>
  <c r="M11359" i="3"/>
  <c r="M11360" i="3"/>
  <c r="M11361" i="3"/>
  <c r="M11362" i="3"/>
  <c r="M11363" i="3"/>
  <c r="M11364" i="3"/>
  <c r="M11365" i="3"/>
  <c r="M11366" i="3"/>
  <c r="M11367" i="3"/>
  <c r="M11368" i="3"/>
  <c r="M11369" i="3"/>
  <c r="M11370" i="3"/>
  <c r="M11371" i="3"/>
  <c r="M11372" i="3"/>
  <c r="M11373" i="3"/>
  <c r="M11374" i="3"/>
  <c r="M11375" i="3"/>
  <c r="M11376" i="3"/>
  <c r="M11377" i="3"/>
  <c r="M11378" i="3"/>
  <c r="M11379" i="3"/>
  <c r="M11380" i="3"/>
  <c r="M11381" i="3"/>
  <c r="M11382" i="3"/>
  <c r="M11383" i="3"/>
  <c r="M11384" i="3"/>
  <c r="M11385" i="3"/>
  <c r="M11386" i="3"/>
  <c r="M11387" i="3"/>
  <c r="M11388" i="3"/>
  <c r="M11389" i="3"/>
  <c r="M11390" i="3"/>
  <c r="M11391" i="3"/>
  <c r="M11392" i="3"/>
  <c r="M11393" i="3"/>
  <c r="M11394" i="3"/>
  <c r="M11395" i="3"/>
  <c r="M11396" i="3"/>
  <c r="M11397" i="3"/>
  <c r="M11398" i="3"/>
  <c r="M11399" i="3"/>
  <c r="M11400" i="3"/>
  <c r="M11401" i="3"/>
  <c r="M11402" i="3"/>
  <c r="M11403" i="3"/>
  <c r="M11404" i="3"/>
  <c r="M11405" i="3"/>
  <c r="M11406" i="3"/>
  <c r="M11407" i="3"/>
  <c r="M11408" i="3"/>
  <c r="M11409" i="3"/>
  <c r="M11410" i="3"/>
  <c r="M11411" i="3"/>
  <c r="M11412" i="3"/>
  <c r="M11413" i="3"/>
  <c r="M11414" i="3"/>
  <c r="M11415" i="3"/>
  <c r="M11416" i="3"/>
  <c r="M11417" i="3"/>
  <c r="M11418" i="3"/>
  <c r="M11419" i="3"/>
  <c r="M11420" i="3"/>
  <c r="M11421" i="3"/>
  <c r="M11422" i="3"/>
  <c r="M11423" i="3"/>
  <c r="M11424" i="3"/>
  <c r="M11425" i="3"/>
  <c r="M11426" i="3"/>
  <c r="M11427" i="3"/>
  <c r="M11428" i="3"/>
  <c r="M11429" i="3"/>
  <c r="M11430" i="3"/>
  <c r="M11431" i="3"/>
  <c r="M11432" i="3"/>
  <c r="M11433" i="3"/>
  <c r="M11434" i="3"/>
  <c r="M11435" i="3"/>
  <c r="M11436" i="3"/>
  <c r="M11437" i="3"/>
  <c r="M11438" i="3"/>
  <c r="M11439" i="3"/>
  <c r="M11440" i="3"/>
  <c r="M11441" i="3"/>
  <c r="M11442" i="3"/>
  <c r="M11443" i="3"/>
  <c r="M11444" i="3"/>
  <c r="M11445" i="3"/>
  <c r="M11446" i="3"/>
  <c r="M11447" i="3"/>
  <c r="M11448" i="3"/>
  <c r="M11449" i="3"/>
  <c r="M11450" i="3"/>
  <c r="M11451" i="3"/>
  <c r="M11452" i="3"/>
  <c r="M11453" i="3"/>
  <c r="M11454" i="3"/>
  <c r="M11455" i="3"/>
  <c r="M11456" i="3"/>
  <c r="M11457" i="3"/>
  <c r="M11458" i="3"/>
  <c r="M11459" i="3"/>
  <c r="M11460" i="3"/>
  <c r="M11461" i="3"/>
  <c r="M11462" i="3"/>
  <c r="M11463" i="3"/>
  <c r="M11464" i="3"/>
  <c r="M11465" i="3"/>
  <c r="M11466" i="3"/>
  <c r="M11467" i="3"/>
  <c r="M11468" i="3"/>
  <c r="M11469" i="3"/>
  <c r="M11470" i="3"/>
  <c r="M11471" i="3"/>
  <c r="M11472" i="3"/>
  <c r="M11473" i="3"/>
  <c r="M11474" i="3"/>
  <c r="M11475" i="3"/>
  <c r="M11476" i="3"/>
  <c r="M11477" i="3"/>
  <c r="M11478" i="3"/>
  <c r="M11479" i="3"/>
  <c r="M11480" i="3"/>
  <c r="M11481" i="3"/>
  <c r="M11482" i="3"/>
  <c r="M11483" i="3"/>
  <c r="M11484" i="3"/>
  <c r="M11485" i="3"/>
  <c r="M11486" i="3"/>
  <c r="M11487" i="3"/>
  <c r="M11488" i="3"/>
  <c r="M11489" i="3"/>
  <c r="M11490" i="3"/>
  <c r="M11491" i="3"/>
  <c r="M11492" i="3"/>
  <c r="M11493" i="3"/>
  <c r="M11494" i="3"/>
  <c r="M11495" i="3"/>
  <c r="M11496" i="3"/>
  <c r="M11497" i="3"/>
  <c r="M11498" i="3"/>
  <c r="M11499" i="3"/>
  <c r="M11500" i="3"/>
  <c r="M11501" i="3"/>
  <c r="M11502" i="3"/>
  <c r="M11503" i="3"/>
  <c r="M11504" i="3"/>
  <c r="M11505" i="3"/>
  <c r="M11506" i="3"/>
  <c r="M11507" i="3"/>
  <c r="M11508" i="3"/>
  <c r="M11509" i="3"/>
  <c r="M11510" i="3"/>
  <c r="M11511" i="3"/>
  <c r="M11512" i="3"/>
  <c r="M11513" i="3"/>
  <c r="M11514" i="3"/>
  <c r="M11515" i="3"/>
  <c r="M11516" i="3"/>
  <c r="M11517" i="3"/>
  <c r="M11518" i="3"/>
  <c r="M11519" i="3"/>
  <c r="M11520" i="3"/>
  <c r="M11521" i="3"/>
  <c r="M11522" i="3"/>
  <c r="M11523" i="3"/>
  <c r="M11524" i="3"/>
  <c r="M11525" i="3"/>
  <c r="M11526" i="3"/>
  <c r="M11527" i="3"/>
  <c r="M11528" i="3"/>
  <c r="M11529" i="3"/>
  <c r="M11530" i="3"/>
  <c r="M11531" i="3"/>
  <c r="M11532" i="3"/>
  <c r="M11533" i="3"/>
  <c r="M11534" i="3"/>
  <c r="M11535" i="3"/>
  <c r="M11536" i="3"/>
  <c r="M11537" i="3"/>
  <c r="M11538" i="3"/>
  <c r="M11539" i="3"/>
  <c r="M11540" i="3"/>
  <c r="M11541" i="3"/>
  <c r="M11542" i="3"/>
  <c r="M11543" i="3"/>
  <c r="M11544" i="3"/>
  <c r="M11545" i="3"/>
  <c r="M11546" i="3"/>
  <c r="M11547" i="3"/>
  <c r="M11548" i="3"/>
  <c r="M11549" i="3"/>
  <c r="M11550" i="3"/>
  <c r="M11551" i="3"/>
  <c r="M11552" i="3"/>
  <c r="M11553" i="3"/>
  <c r="M11554" i="3"/>
  <c r="M11555" i="3"/>
  <c r="M11556" i="3"/>
  <c r="M11557" i="3"/>
  <c r="M11558" i="3"/>
  <c r="M11559" i="3"/>
  <c r="M11560" i="3"/>
  <c r="M11561" i="3"/>
  <c r="M11562" i="3"/>
  <c r="M11563" i="3"/>
  <c r="M11564" i="3"/>
  <c r="M11565" i="3"/>
  <c r="M11566" i="3"/>
  <c r="M11567" i="3"/>
  <c r="M11568" i="3"/>
  <c r="M11569" i="3"/>
  <c r="M11570" i="3"/>
  <c r="M11571" i="3"/>
  <c r="M11572" i="3"/>
  <c r="M11573" i="3"/>
  <c r="M11574" i="3"/>
  <c r="M11575" i="3"/>
  <c r="M11576" i="3"/>
  <c r="M11577" i="3"/>
  <c r="M11578" i="3"/>
  <c r="M11579" i="3"/>
  <c r="M11580" i="3"/>
  <c r="M11581" i="3"/>
  <c r="M11582" i="3"/>
  <c r="M11583" i="3"/>
  <c r="M11584" i="3"/>
  <c r="M11585" i="3"/>
  <c r="M11586" i="3"/>
  <c r="M11587" i="3"/>
  <c r="M11588" i="3"/>
  <c r="M11589" i="3"/>
  <c r="M11590" i="3"/>
  <c r="M11591" i="3"/>
  <c r="M11592" i="3"/>
  <c r="M11593" i="3"/>
  <c r="M11594" i="3"/>
  <c r="M11595" i="3"/>
  <c r="M11596" i="3"/>
  <c r="M11597" i="3"/>
  <c r="M11598" i="3"/>
  <c r="M11599" i="3"/>
  <c r="M11600" i="3"/>
  <c r="M11601" i="3"/>
  <c r="M11602" i="3"/>
  <c r="M11603" i="3"/>
  <c r="M11604" i="3"/>
  <c r="M11605" i="3"/>
  <c r="M11606" i="3"/>
  <c r="M11607" i="3"/>
  <c r="M11608" i="3"/>
  <c r="M11609" i="3"/>
  <c r="M11610" i="3"/>
  <c r="M11611" i="3"/>
  <c r="M11612" i="3"/>
  <c r="M11613" i="3"/>
  <c r="M11614" i="3"/>
  <c r="M11615" i="3"/>
  <c r="M11616" i="3"/>
  <c r="M11617" i="3"/>
  <c r="M11618" i="3"/>
  <c r="M11619" i="3"/>
  <c r="M11620" i="3"/>
  <c r="M11621" i="3"/>
  <c r="M11622" i="3"/>
  <c r="M11623" i="3"/>
  <c r="M11624" i="3"/>
  <c r="M11625" i="3"/>
  <c r="M11626" i="3"/>
  <c r="M11627" i="3"/>
  <c r="M11628" i="3"/>
  <c r="M11629" i="3"/>
  <c r="M11630" i="3"/>
  <c r="M11631" i="3"/>
  <c r="M11632" i="3"/>
  <c r="M11633" i="3"/>
  <c r="M11634" i="3"/>
  <c r="M11635" i="3"/>
  <c r="M11636" i="3"/>
  <c r="M11637" i="3"/>
  <c r="M11638" i="3"/>
  <c r="M11639" i="3"/>
  <c r="M11640" i="3"/>
  <c r="M11641" i="3"/>
  <c r="M11642" i="3"/>
  <c r="M11643" i="3"/>
  <c r="M11644" i="3"/>
  <c r="M11645" i="3"/>
  <c r="M11646" i="3"/>
  <c r="M11647" i="3"/>
  <c r="M11648" i="3"/>
  <c r="M11649" i="3"/>
  <c r="M11650" i="3"/>
  <c r="M11651" i="3"/>
  <c r="M11652" i="3"/>
  <c r="M11653" i="3"/>
  <c r="M11654" i="3"/>
  <c r="M11655" i="3"/>
  <c r="M11656" i="3"/>
  <c r="M11657" i="3"/>
  <c r="M11658" i="3"/>
  <c r="M11659" i="3"/>
  <c r="M11660" i="3"/>
  <c r="M11661" i="3"/>
  <c r="M11662" i="3"/>
  <c r="M11663" i="3"/>
  <c r="M11664" i="3"/>
  <c r="M11665" i="3"/>
  <c r="M11666" i="3"/>
  <c r="M11667" i="3"/>
  <c r="M11668" i="3"/>
  <c r="M11669" i="3"/>
  <c r="M11670" i="3"/>
  <c r="M11671" i="3"/>
  <c r="M11672" i="3"/>
  <c r="M11673" i="3"/>
  <c r="M11674" i="3"/>
  <c r="M11675" i="3"/>
  <c r="M11676" i="3"/>
  <c r="M11677" i="3"/>
  <c r="M11678" i="3"/>
  <c r="M11679" i="3"/>
  <c r="M11680" i="3"/>
  <c r="M11681" i="3"/>
  <c r="M11682" i="3"/>
  <c r="M11683" i="3"/>
  <c r="M11684" i="3"/>
  <c r="M11685" i="3"/>
  <c r="M11686" i="3"/>
  <c r="M11687" i="3"/>
  <c r="M11688" i="3"/>
  <c r="M11689" i="3"/>
  <c r="M11690" i="3"/>
  <c r="M11691" i="3"/>
  <c r="M11692" i="3"/>
  <c r="M11693" i="3"/>
  <c r="M11694" i="3"/>
  <c r="M11695" i="3"/>
  <c r="M11696" i="3"/>
  <c r="M11697" i="3"/>
  <c r="M11698" i="3"/>
  <c r="M11699" i="3"/>
  <c r="M11700" i="3"/>
  <c r="M11701" i="3"/>
  <c r="M11702" i="3"/>
  <c r="M11703" i="3"/>
  <c r="M11704" i="3"/>
  <c r="M11705" i="3"/>
  <c r="M11706" i="3"/>
  <c r="M11707" i="3"/>
  <c r="M11708" i="3"/>
  <c r="M11709" i="3"/>
  <c r="M11710" i="3"/>
  <c r="M11711" i="3"/>
  <c r="M11712" i="3"/>
  <c r="M11713" i="3"/>
  <c r="M11714" i="3"/>
  <c r="M11715" i="3"/>
  <c r="M11716" i="3"/>
  <c r="M11717" i="3"/>
  <c r="M11718" i="3"/>
  <c r="M11719" i="3"/>
  <c r="M11720" i="3"/>
  <c r="M11721" i="3"/>
  <c r="M11722" i="3"/>
  <c r="M11723" i="3"/>
  <c r="M11724" i="3"/>
  <c r="M11725" i="3"/>
  <c r="M11726" i="3"/>
  <c r="M11727" i="3"/>
  <c r="M11728" i="3"/>
  <c r="M11729" i="3"/>
  <c r="M11730" i="3"/>
  <c r="M11731" i="3"/>
  <c r="M11732" i="3"/>
  <c r="M11733" i="3"/>
  <c r="M11734" i="3"/>
  <c r="M11735" i="3"/>
  <c r="M11736" i="3"/>
  <c r="M11737" i="3"/>
  <c r="M11738" i="3"/>
  <c r="M11739" i="3"/>
  <c r="M11740" i="3"/>
  <c r="M11741" i="3"/>
  <c r="M11742" i="3"/>
  <c r="M11743" i="3"/>
  <c r="M11744" i="3"/>
  <c r="M11745" i="3"/>
  <c r="M11746" i="3"/>
  <c r="M11747" i="3"/>
  <c r="M11748" i="3"/>
  <c r="M11749" i="3"/>
  <c r="M11750" i="3"/>
  <c r="M11751" i="3"/>
  <c r="M11752" i="3"/>
  <c r="M11753" i="3"/>
  <c r="M11754" i="3"/>
  <c r="M11755" i="3"/>
  <c r="M11756" i="3"/>
  <c r="M11757" i="3"/>
  <c r="M11758" i="3"/>
  <c r="M11759" i="3"/>
  <c r="M11760" i="3"/>
  <c r="M11761" i="3"/>
  <c r="M11762" i="3"/>
  <c r="M11763" i="3"/>
  <c r="M11764" i="3"/>
  <c r="M11765" i="3"/>
  <c r="M11766" i="3"/>
  <c r="M11767" i="3"/>
  <c r="M11768" i="3"/>
  <c r="M11769" i="3"/>
  <c r="M11770" i="3"/>
  <c r="M11771" i="3"/>
  <c r="M11772" i="3"/>
  <c r="M11773" i="3"/>
  <c r="M11774" i="3"/>
  <c r="M11775" i="3"/>
  <c r="M11776" i="3"/>
  <c r="M11777" i="3"/>
  <c r="M11778" i="3"/>
  <c r="M11779" i="3"/>
  <c r="M11780" i="3"/>
  <c r="M11781" i="3"/>
  <c r="M11782" i="3"/>
  <c r="M11783" i="3"/>
  <c r="M11784" i="3"/>
  <c r="M11785" i="3"/>
  <c r="M11786" i="3"/>
  <c r="M11787" i="3"/>
  <c r="M11788" i="3"/>
  <c r="M11789" i="3"/>
  <c r="M11790" i="3"/>
  <c r="M11791" i="3"/>
  <c r="M11792" i="3"/>
  <c r="M11793" i="3"/>
  <c r="M11794" i="3"/>
  <c r="M11795" i="3"/>
  <c r="M11796" i="3"/>
  <c r="M11797" i="3"/>
  <c r="M11798" i="3"/>
  <c r="M11799" i="3"/>
  <c r="M11800" i="3"/>
  <c r="M11801" i="3"/>
  <c r="M11802" i="3"/>
  <c r="M11803" i="3"/>
  <c r="M11804" i="3"/>
  <c r="M11805" i="3"/>
  <c r="M11806" i="3"/>
  <c r="M11807" i="3"/>
  <c r="M11808" i="3"/>
  <c r="M11809" i="3"/>
  <c r="M11810" i="3"/>
  <c r="M11811" i="3"/>
  <c r="M11812" i="3"/>
  <c r="M11813" i="3"/>
  <c r="M11814" i="3"/>
  <c r="M11815" i="3"/>
  <c r="M11816" i="3"/>
  <c r="M11817" i="3"/>
  <c r="M11818" i="3"/>
  <c r="M11819" i="3"/>
  <c r="M11820" i="3"/>
  <c r="M11821" i="3"/>
  <c r="M11822" i="3"/>
  <c r="M11823" i="3"/>
  <c r="M11824" i="3"/>
  <c r="M11825" i="3"/>
  <c r="M11826" i="3"/>
  <c r="M11827" i="3"/>
  <c r="M11828" i="3"/>
  <c r="M11829" i="3"/>
  <c r="M11830" i="3"/>
  <c r="M11831" i="3"/>
  <c r="M11832" i="3"/>
  <c r="M11833" i="3"/>
  <c r="M11834" i="3"/>
  <c r="M11835" i="3"/>
  <c r="M11836" i="3"/>
  <c r="M11837" i="3"/>
  <c r="M11838" i="3"/>
  <c r="M11839" i="3"/>
  <c r="M11840" i="3"/>
  <c r="M11841" i="3"/>
  <c r="M11842" i="3"/>
  <c r="M11843" i="3"/>
  <c r="M11844" i="3"/>
  <c r="M11845" i="3"/>
  <c r="M11846" i="3"/>
  <c r="M11847" i="3"/>
  <c r="M11848" i="3"/>
  <c r="M11849" i="3"/>
  <c r="M11850" i="3"/>
  <c r="M11851" i="3"/>
  <c r="M11852" i="3"/>
  <c r="M11853" i="3"/>
  <c r="M11854" i="3"/>
  <c r="M11855" i="3"/>
  <c r="M11856" i="3"/>
  <c r="M11857" i="3"/>
  <c r="M11858" i="3"/>
  <c r="M11859" i="3"/>
  <c r="M11860" i="3"/>
  <c r="M11861" i="3"/>
  <c r="M11862" i="3"/>
  <c r="M11863" i="3"/>
  <c r="M11864" i="3"/>
  <c r="M11865" i="3"/>
  <c r="M11866" i="3"/>
  <c r="M11867" i="3"/>
  <c r="M11868" i="3"/>
  <c r="M11869" i="3"/>
  <c r="M11870" i="3"/>
  <c r="M11871" i="3"/>
  <c r="M11872" i="3"/>
  <c r="M11873" i="3"/>
  <c r="M11874" i="3"/>
  <c r="M11875" i="3"/>
  <c r="M11876" i="3"/>
  <c r="M11877" i="3"/>
  <c r="M11878" i="3"/>
  <c r="M11879" i="3"/>
  <c r="M11880" i="3"/>
  <c r="M11881" i="3"/>
  <c r="M11882" i="3"/>
  <c r="M11883" i="3"/>
  <c r="M11884" i="3"/>
  <c r="M11885" i="3"/>
  <c r="M11886" i="3"/>
  <c r="M11887" i="3"/>
  <c r="M11888" i="3"/>
  <c r="M11889" i="3"/>
  <c r="M11890" i="3"/>
  <c r="M11891" i="3"/>
  <c r="M11892" i="3"/>
  <c r="M11893" i="3"/>
  <c r="M11894" i="3"/>
  <c r="M11895" i="3"/>
  <c r="M11896" i="3"/>
  <c r="M11897" i="3"/>
  <c r="M11898" i="3"/>
  <c r="M11899" i="3"/>
  <c r="M11900" i="3"/>
  <c r="M11901" i="3"/>
  <c r="M11902" i="3"/>
  <c r="M11903" i="3"/>
  <c r="M11904" i="3"/>
  <c r="M11905" i="3"/>
  <c r="M11906" i="3"/>
  <c r="M11907" i="3"/>
  <c r="M11908" i="3"/>
  <c r="M11909" i="3"/>
  <c r="M11910" i="3"/>
  <c r="M11911" i="3"/>
  <c r="M11912" i="3"/>
  <c r="M11913" i="3"/>
  <c r="M11914" i="3"/>
  <c r="M11915" i="3"/>
  <c r="M11916" i="3"/>
  <c r="M11917" i="3"/>
  <c r="M11918" i="3"/>
  <c r="M11919" i="3"/>
  <c r="M11920" i="3"/>
  <c r="M11921" i="3"/>
  <c r="M11922" i="3"/>
  <c r="M11923" i="3"/>
  <c r="M11924" i="3"/>
  <c r="M11925" i="3"/>
  <c r="M11926" i="3"/>
  <c r="M11927" i="3"/>
  <c r="M11928" i="3"/>
  <c r="M11929" i="3"/>
  <c r="M11930" i="3"/>
  <c r="M11931" i="3"/>
  <c r="M11932" i="3"/>
  <c r="M11933" i="3"/>
  <c r="M11934" i="3"/>
  <c r="M11935" i="3"/>
  <c r="M11936" i="3"/>
  <c r="M11937" i="3"/>
  <c r="M11938" i="3"/>
  <c r="M11939" i="3"/>
  <c r="M11940" i="3"/>
  <c r="M11941" i="3"/>
  <c r="M11942" i="3"/>
  <c r="M11943" i="3"/>
  <c r="M11944" i="3"/>
  <c r="M11945" i="3"/>
  <c r="M11946" i="3"/>
  <c r="M11947" i="3"/>
  <c r="M11948" i="3"/>
  <c r="M11949" i="3"/>
  <c r="M11950" i="3"/>
  <c r="M11951" i="3"/>
  <c r="M11952" i="3"/>
  <c r="M11953" i="3"/>
  <c r="M11954" i="3"/>
  <c r="M11955" i="3"/>
  <c r="M11956" i="3"/>
  <c r="M11957" i="3"/>
  <c r="M11958" i="3"/>
  <c r="M11959" i="3"/>
  <c r="M11960" i="3"/>
  <c r="M11961" i="3"/>
  <c r="M11962" i="3"/>
  <c r="M11963" i="3"/>
  <c r="M11964" i="3"/>
  <c r="M11965" i="3"/>
  <c r="M11966" i="3"/>
  <c r="M11967" i="3"/>
  <c r="M11968" i="3"/>
  <c r="M11969" i="3"/>
  <c r="M11970" i="3"/>
  <c r="M11971" i="3"/>
  <c r="M11972" i="3"/>
  <c r="M11973" i="3"/>
  <c r="M11974" i="3"/>
  <c r="M11975" i="3"/>
  <c r="M11976" i="3"/>
  <c r="M11977" i="3"/>
  <c r="M11978" i="3"/>
  <c r="M11979" i="3"/>
  <c r="M11980" i="3"/>
  <c r="M11981" i="3"/>
  <c r="M11982" i="3"/>
  <c r="M11983" i="3"/>
  <c r="M11984" i="3"/>
  <c r="M11985" i="3"/>
  <c r="M11986" i="3"/>
  <c r="M11987" i="3"/>
  <c r="M11988" i="3"/>
  <c r="M11989" i="3"/>
  <c r="M11990" i="3"/>
  <c r="M11991" i="3"/>
  <c r="M11992" i="3"/>
  <c r="M11993" i="3"/>
  <c r="M11994" i="3"/>
  <c r="M11995" i="3"/>
  <c r="M11996" i="3"/>
  <c r="M11997" i="3"/>
  <c r="M11998" i="3"/>
  <c r="M11999" i="3"/>
  <c r="M12000" i="3"/>
  <c r="M12001" i="3"/>
  <c r="M12002" i="3"/>
  <c r="M12003" i="3"/>
  <c r="M12004" i="3"/>
  <c r="M12005" i="3"/>
  <c r="M12006" i="3"/>
  <c r="M12007" i="3"/>
  <c r="M12008" i="3"/>
  <c r="M12009" i="3"/>
  <c r="M12010" i="3"/>
  <c r="M12011" i="3"/>
  <c r="M12012" i="3"/>
  <c r="M12013" i="3"/>
  <c r="M12014" i="3"/>
  <c r="M12015" i="3"/>
  <c r="M12016" i="3"/>
  <c r="M12017" i="3"/>
  <c r="M12018" i="3"/>
  <c r="M12019" i="3"/>
  <c r="M12020" i="3"/>
  <c r="M12021" i="3"/>
  <c r="M12022" i="3"/>
  <c r="M12023" i="3"/>
  <c r="M12024" i="3"/>
  <c r="M12025" i="3"/>
  <c r="M12026" i="3"/>
  <c r="M12027" i="3"/>
  <c r="M12028" i="3"/>
  <c r="M12029" i="3"/>
  <c r="M12030" i="3"/>
  <c r="M12031" i="3"/>
  <c r="M12032" i="3"/>
  <c r="M12033" i="3"/>
  <c r="M12034" i="3"/>
  <c r="M12035" i="3"/>
  <c r="M12036" i="3"/>
  <c r="M12037" i="3"/>
  <c r="M12038" i="3"/>
  <c r="M12039" i="3"/>
  <c r="M12040" i="3"/>
  <c r="M12041" i="3"/>
  <c r="M12042" i="3"/>
  <c r="M12043" i="3"/>
  <c r="M12044" i="3"/>
  <c r="M12045" i="3"/>
  <c r="M12046" i="3"/>
  <c r="M12047" i="3"/>
  <c r="M12048" i="3"/>
  <c r="M12049" i="3"/>
  <c r="M12050" i="3"/>
  <c r="M12051" i="3"/>
  <c r="M12052" i="3"/>
  <c r="M12053" i="3"/>
  <c r="M12054" i="3"/>
  <c r="M12055" i="3"/>
  <c r="M12056" i="3"/>
  <c r="M12057" i="3"/>
  <c r="M12058" i="3"/>
  <c r="M12059" i="3"/>
  <c r="M12060" i="3"/>
  <c r="M12061" i="3"/>
  <c r="M12062" i="3"/>
  <c r="M12063" i="3"/>
  <c r="M12064" i="3"/>
  <c r="M12065" i="3"/>
  <c r="M12066" i="3"/>
  <c r="M12067" i="3"/>
  <c r="M12068" i="3"/>
  <c r="M12069" i="3"/>
  <c r="M12070" i="3"/>
  <c r="M12071" i="3"/>
  <c r="M12072" i="3"/>
  <c r="M12073" i="3"/>
  <c r="M12074" i="3"/>
  <c r="M12075" i="3"/>
  <c r="M12076" i="3"/>
  <c r="M12077" i="3"/>
  <c r="M12078" i="3"/>
  <c r="M12079" i="3"/>
  <c r="M12080" i="3"/>
  <c r="M12081" i="3"/>
  <c r="M12082" i="3"/>
  <c r="M12083" i="3"/>
  <c r="M12084" i="3"/>
  <c r="M12085" i="3"/>
  <c r="M12086" i="3"/>
  <c r="M12087" i="3"/>
  <c r="M12088" i="3"/>
  <c r="M12089" i="3"/>
  <c r="M12090" i="3"/>
  <c r="M12091" i="3"/>
  <c r="M12092" i="3"/>
  <c r="M12093" i="3"/>
  <c r="M12094" i="3"/>
  <c r="M12095" i="3"/>
  <c r="M12096" i="3"/>
  <c r="M12097" i="3"/>
  <c r="M12098" i="3"/>
  <c r="M12099" i="3"/>
  <c r="M12100" i="3"/>
  <c r="M12101" i="3"/>
  <c r="M12102" i="3"/>
  <c r="M12103" i="3"/>
  <c r="M12104" i="3"/>
  <c r="M12105" i="3"/>
  <c r="M12106" i="3"/>
  <c r="M12107" i="3"/>
  <c r="M12108" i="3"/>
  <c r="M12109" i="3"/>
  <c r="M12110" i="3"/>
  <c r="M12111" i="3"/>
  <c r="M12112" i="3"/>
  <c r="M12113" i="3"/>
  <c r="M12114" i="3"/>
  <c r="M12115" i="3"/>
  <c r="M12116" i="3"/>
  <c r="M12117" i="3"/>
  <c r="M12118" i="3"/>
  <c r="M12119" i="3"/>
  <c r="M12120" i="3"/>
  <c r="M12121" i="3"/>
  <c r="M12122" i="3"/>
  <c r="M12123" i="3"/>
  <c r="M12124" i="3"/>
  <c r="M12125" i="3"/>
  <c r="M12126" i="3"/>
  <c r="M12127" i="3"/>
  <c r="M12128" i="3"/>
  <c r="M12129" i="3"/>
  <c r="M12130" i="3"/>
  <c r="M12131" i="3"/>
  <c r="M12132" i="3"/>
  <c r="M12133" i="3"/>
  <c r="M12134" i="3"/>
  <c r="M12135" i="3"/>
  <c r="M12136" i="3"/>
  <c r="M12137" i="3"/>
  <c r="M12138" i="3"/>
  <c r="M12139" i="3"/>
  <c r="M12140" i="3"/>
  <c r="M12141" i="3"/>
  <c r="M12142" i="3"/>
  <c r="M12143" i="3"/>
  <c r="M12144" i="3"/>
  <c r="M12145" i="3"/>
  <c r="M12146" i="3"/>
  <c r="M12147" i="3"/>
  <c r="M12148" i="3"/>
  <c r="M12149" i="3"/>
  <c r="M12150" i="3"/>
  <c r="M12151" i="3"/>
  <c r="M12152" i="3"/>
  <c r="M12153" i="3"/>
  <c r="M12154" i="3"/>
  <c r="M12155" i="3"/>
  <c r="M12156" i="3"/>
  <c r="M12157" i="3"/>
  <c r="M12158" i="3"/>
  <c r="M12159" i="3"/>
  <c r="M12160" i="3"/>
  <c r="M12161" i="3"/>
  <c r="M12162" i="3"/>
  <c r="M12163" i="3"/>
  <c r="M12164" i="3"/>
  <c r="M12165" i="3"/>
  <c r="M12166" i="3"/>
  <c r="M12167" i="3"/>
  <c r="M12168" i="3"/>
  <c r="M12169" i="3"/>
  <c r="M12170" i="3"/>
  <c r="M12171" i="3"/>
  <c r="M12172" i="3"/>
  <c r="M12173" i="3"/>
  <c r="M12174" i="3"/>
  <c r="M12175" i="3"/>
  <c r="M12176" i="3"/>
  <c r="M12177" i="3"/>
  <c r="M12178" i="3"/>
  <c r="M12179" i="3"/>
  <c r="M12180" i="3"/>
  <c r="M12181" i="3"/>
  <c r="M12182" i="3"/>
  <c r="M12183" i="3"/>
  <c r="M12184" i="3"/>
  <c r="M12185" i="3"/>
  <c r="M12186" i="3"/>
  <c r="M12187" i="3"/>
  <c r="M12188" i="3"/>
  <c r="M12189" i="3"/>
  <c r="M12190" i="3"/>
  <c r="M12191" i="3"/>
  <c r="M12192" i="3"/>
  <c r="M12193" i="3"/>
  <c r="M12194" i="3"/>
  <c r="M12195" i="3"/>
  <c r="M12196" i="3"/>
  <c r="M12197" i="3"/>
  <c r="M12198" i="3"/>
  <c r="M12199" i="3"/>
  <c r="M12200" i="3"/>
  <c r="M12201" i="3"/>
  <c r="M12202" i="3"/>
  <c r="M12203" i="3"/>
  <c r="M12204" i="3"/>
  <c r="M12205" i="3"/>
  <c r="M12206" i="3"/>
  <c r="M12207" i="3"/>
  <c r="M12208" i="3"/>
  <c r="M12209" i="3"/>
  <c r="M12210" i="3"/>
  <c r="M12211" i="3"/>
  <c r="M12212" i="3"/>
  <c r="M12213" i="3"/>
  <c r="M12214" i="3"/>
  <c r="M12215" i="3"/>
  <c r="M12216" i="3"/>
  <c r="M12217" i="3"/>
  <c r="M12218" i="3"/>
  <c r="M12219" i="3"/>
  <c r="M12220" i="3"/>
  <c r="M12221" i="3"/>
  <c r="M12222" i="3"/>
  <c r="M12223" i="3"/>
  <c r="M12224" i="3"/>
  <c r="M12225" i="3"/>
  <c r="M12226" i="3"/>
  <c r="M12227" i="3"/>
  <c r="M12228" i="3"/>
  <c r="M12229" i="3"/>
  <c r="M12230" i="3"/>
  <c r="M12231" i="3"/>
  <c r="M12232" i="3"/>
  <c r="M12233" i="3"/>
  <c r="M12234" i="3"/>
  <c r="M12235" i="3"/>
  <c r="M12236" i="3"/>
  <c r="M12237" i="3"/>
  <c r="M12238" i="3"/>
  <c r="M12239" i="3"/>
  <c r="M12240" i="3"/>
  <c r="M12241" i="3"/>
  <c r="M12242" i="3"/>
  <c r="M12243" i="3"/>
  <c r="M12244" i="3"/>
  <c r="M12245" i="3"/>
  <c r="M12246" i="3"/>
  <c r="M12247" i="3"/>
  <c r="M12248" i="3"/>
  <c r="M12249" i="3"/>
  <c r="M12250" i="3"/>
  <c r="M12251" i="3"/>
  <c r="M12252" i="3"/>
  <c r="M12253" i="3"/>
  <c r="M12254" i="3"/>
  <c r="M12255" i="3"/>
  <c r="M12256" i="3"/>
  <c r="M12257" i="3"/>
  <c r="M12258" i="3"/>
  <c r="M12259" i="3"/>
  <c r="M12260" i="3"/>
  <c r="M12261" i="3"/>
  <c r="M12262" i="3"/>
  <c r="M12263" i="3"/>
  <c r="M12264" i="3"/>
  <c r="M12265" i="3"/>
  <c r="M12266" i="3"/>
  <c r="M12267" i="3"/>
  <c r="M12268" i="3"/>
  <c r="M12269" i="3"/>
  <c r="M12270" i="3"/>
  <c r="M12271" i="3"/>
  <c r="M12272" i="3"/>
  <c r="M12273" i="3"/>
  <c r="M12274" i="3"/>
  <c r="M12275" i="3"/>
  <c r="M12276" i="3"/>
  <c r="M12277" i="3"/>
  <c r="M12278" i="3"/>
  <c r="M12279" i="3"/>
  <c r="M12280" i="3"/>
  <c r="M12281" i="3"/>
  <c r="M12282" i="3"/>
  <c r="M12283" i="3"/>
  <c r="M12284" i="3"/>
  <c r="M12285" i="3"/>
  <c r="M12286" i="3"/>
  <c r="M12287" i="3"/>
  <c r="M12288" i="3"/>
  <c r="M12289" i="3"/>
  <c r="M12290" i="3"/>
  <c r="M12291" i="3"/>
  <c r="M12292" i="3"/>
  <c r="M12293" i="3"/>
  <c r="M12294" i="3"/>
  <c r="M12295" i="3"/>
  <c r="M12296" i="3"/>
  <c r="M12297" i="3"/>
  <c r="M12298" i="3"/>
  <c r="M12299" i="3"/>
  <c r="M12300" i="3"/>
  <c r="M12301" i="3"/>
  <c r="M12302" i="3"/>
  <c r="M12303" i="3"/>
  <c r="M12304" i="3"/>
  <c r="M12305" i="3"/>
  <c r="M12306" i="3"/>
  <c r="M12307" i="3"/>
  <c r="M12308" i="3"/>
  <c r="M12309" i="3"/>
  <c r="M12310" i="3"/>
  <c r="M12311" i="3"/>
  <c r="M12312" i="3"/>
  <c r="M12313" i="3"/>
  <c r="M12314" i="3"/>
  <c r="M12315" i="3"/>
  <c r="M12316" i="3"/>
  <c r="M12317" i="3"/>
  <c r="M12318" i="3"/>
  <c r="M12319" i="3"/>
  <c r="M12320" i="3"/>
  <c r="M12321" i="3"/>
  <c r="M12322" i="3"/>
  <c r="M12323" i="3"/>
  <c r="M12324" i="3"/>
  <c r="M12325" i="3"/>
  <c r="M12326" i="3"/>
  <c r="M12327" i="3"/>
  <c r="M12328" i="3"/>
  <c r="M12329" i="3"/>
  <c r="M12330" i="3"/>
  <c r="M12331" i="3"/>
  <c r="M12332" i="3"/>
  <c r="M12333" i="3"/>
  <c r="M12334" i="3"/>
  <c r="M12335" i="3"/>
  <c r="M12336" i="3"/>
  <c r="M12337" i="3"/>
  <c r="M12338" i="3"/>
  <c r="M12339" i="3"/>
  <c r="M12340" i="3"/>
  <c r="M12341" i="3"/>
  <c r="M12342" i="3"/>
  <c r="M12343" i="3"/>
  <c r="M12344" i="3"/>
  <c r="M12345" i="3"/>
  <c r="M12346" i="3"/>
  <c r="M12347" i="3"/>
  <c r="M12348" i="3"/>
  <c r="M12349" i="3"/>
  <c r="M12350" i="3"/>
  <c r="M12351" i="3"/>
  <c r="M12352" i="3"/>
  <c r="M12353" i="3"/>
  <c r="M12354" i="3"/>
  <c r="M12355" i="3"/>
  <c r="M12356" i="3"/>
  <c r="M12357" i="3"/>
  <c r="M12358" i="3"/>
  <c r="M12359" i="3"/>
  <c r="M12360" i="3"/>
  <c r="M12361" i="3"/>
  <c r="M12362" i="3"/>
  <c r="M12363" i="3"/>
  <c r="M12364" i="3"/>
  <c r="M12365" i="3"/>
  <c r="M12366" i="3"/>
  <c r="M12367" i="3"/>
  <c r="M12368" i="3"/>
  <c r="M12369" i="3"/>
  <c r="M12370" i="3"/>
  <c r="M12371" i="3"/>
  <c r="M12372" i="3"/>
  <c r="M12373" i="3"/>
  <c r="M12374" i="3"/>
  <c r="M12375" i="3"/>
  <c r="M12376" i="3"/>
  <c r="M12377" i="3"/>
  <c r="M12378" i="3"/>
  <c r="M12379" i="3"/>
  <c r="M12380" i="3"/>
  <c r="M12381" i="3"/>
  <c r="M12382" i="3"/>
  <c r="M12383" i="3"/>
  <c r="M12384" i="3"/>
  <c r="M12385" i="3"/>
  <c r="M12386" i="3"/>
  <c r="M12387" i="3"/>
  <c r="M12388" i="3"/>
  <c r="M12389" i="3"/>
  <c r="M12390" i="3"/>
  <c r="M12391" i="3"/>
  <c r="M12392" i="3"/>
  <c r="M12393" i="3"/>
  <c r="M12394" i="3"/>
  <c r="M12395" i="3"/>
  <c r="M12396" i="3"/>
  <c r="M12397" i="3"/>
  <c r="M12398" i="3"/>
  <c r="M12399" i="3"/>
  <c r="M12400" i="3"/>
  <c r="M12401" i="3"/>
  <c r="M12402" i="3"/>
  <c r="M12403" i="3"/>
  <c r="M12404" i="3"/>
  <c r="M12405" i="3"/>
  <c r="M12406" i="3"/>
  <c r="M12407" i="3"/>
  <c r="M12408" i="3"/>
  <c r="M12409" i="3"/>
  <c r="M12410" i="3"/>
  <c r="M12411" i="3"/>
  <c r="M12412" i="3"/>
  <c r="M12413" i="3"/>
  <c r="M12414" i="3"/>
  <c r="M12415" i="3"/>
  <c r="M12416" i="3"/>
  <c r="M12417" i="3"/>
  <c r="M12418" i="3"/>
  <c r="M12419" i="3"/>
  <c r="M12420" i="3"/>
  <c r="M12421" i="3"/>
  <c r="M12422" i="3"/>
  <c r="M12423" i="3"/>
  <c r="M12424" i="3"/>
  <c r="M12425" i="3"/>
  <c r="M12426" i="3"/>
  <c r="M12427" i="3"/>
  <c r="M12428" i="3"/>
  <c r="M12429" i="3"/>
  <c r="M12430" i="3"/>
  <c r="M12431" i="3"/>
  <c r="M12432" i="3"/>
  <c r="M12433" i="3"/>
  <c r="M12434" i="3"/>
  <c r="M12435" i="3"/>
  <c r="M12436" i="3"/>
  <c r="M12437" i="3"/>
  <c r="M12438" i="3"/>
  <c r="M12439" i="3"/>
  <c r="M12440" i="3"/>
  <c r="M12441" i="3"/>
  <c r="M12442" i="3"/>
  <c r="M12443" i="3"/>
  <c r="M12444" i="3"/>
  <c r="M12445" i="3"/>
  <c r="M12446" i="3"/>
  <c r="M12447" i="3"/>
  <c r="M12448" i="3"/>
  <c r="M12449" i="3"/>
  <c r="M12450" i="3"/>
  <c r="M12451" i="3"/>
  <c r="M12452" i="3"/>
  <c r="M12453" i="3"/>
  <c r="M12454" i="3"/>
  <c r="M12455" i="3"/>
  <c r="M12456" i="3"/>
  <c r="M12457" i="3"/>
  <c r="M12458" i="3"/>
  <c r="M12459" i="3"/>
  <c r="M12460" i="3"/>
  <c r="M12461" i="3"/>
  <c r="M12462" i="3"/>
  <c r="M12463" i="3"/>
  <c r="M12464" i="3"/>
  <c r="M12465" i="3"/>
  <c r="M12466" i="3"/>
  <c r="M12467" i="3"/>
  <c r="M12468" i="3"/>
  <c r="M12469" i="3"/>
  <c r="M12470" i="3"/>
  <c r="M12471" i="3"/>
  <c r="M12472" i="3"/>
  <c r="M12473" i="3"/>
  <c r="M12474" i="3"/>
  <c r="M12475" i="3"/>
  <c r="M12476" i="3"/>
  <c r="M12477" i="3"/>
  <c r="M12478" i="3"/>
  <c r="M12479" i="3"/>
  <c r="M12480" i="3"/>
  <c r="M12481" i="3"/>
  <c r="M12482" i="3"/>
  <c r="M12483" i="3"/>
  <c r="M12484" i="3"/>
  <c r="M12485" i="3"/>
  <c r="M12486" i="3"/>
  <c r="M12487" i="3"/>
  <c r="M12488" i="3"/>
  <c r="M12489" i="3"/>
  <c r="M12490" i="3"/>
  <c r="M12491" i="3"/>
  <c r="M12492" i="3"/>
  <c r="M12493" i="3"/>
  <c r="M12494" i="3"/>
  <c r="M12495" i="3"/>
  <c r="M12496" i="3"/>
  <c r="M12497" i="3"/>
  <c r="M12498" i="3"/>
  <c r="M12499" i="3"/>
  <c r="M12500" i="3"/>
  <c r="M12501" i="3"/>
  <c r="M12502" i="3"/>
  <c r="M12503" i="3"/>
  <c r="M12504" i="3"/>
  <c r="M12505" i="3"/>
  <c r="M12506" i="3"/>
  <c r="M12507" i="3"/>
  <c r="M12508" i="3"/>
  <c r="M12509" i="3"/>
  <c r="M12510" i="3"/>
  <c r="M12511" i="3"/>
  <c r="M12512" i="3"/>
  <c r="M12513" i="3"/>
  <c r="M12514" i="3"/>
  <c r="M12515" i="3"/>
  <c r="M12516" i="3"/>
  <c r="M12517" i="3"/>
  <c r="M12518" i="3"/>
  <c r="M12519" i="3"/>
  <c r="M12520" i="3"/>
  <c r="M12521" i="3"/>
  <c r="M12522" i="3"/>
  <c r="M12523" i="3"/>
  <c r="M12524" i="3"/>
  <c r="M12525" i="3"/>
  <c r="M12526" i="3"/>
  <c r="M12527" i="3"/>
  <c r="M12528" i="3"/>
  <c r="M12529" i="3"/>
  <c r="M12530" i="3"/>
  <c r="M12531" i="3"/>
  <c r="M12532" i="3"/>
  <c r="M12533" i="3"/>
  <c r="M12534" i="3"/>
  <c r="M12535" i="3"/>
  <c r="M12536" i="3"/>
  <c r="M12537" i="3"/>
  <c r="M12538" i="3"/>
  <c r="M12539" i="3"/>
  <c r="M12540" i="3"/>
  <c r="M12541" i="3"/>
  <c r="M12542" i="3"/>
  <c r="M12543" i="3"/>
  <c r="M12544" i="3"/>
  <c r="M12545" i="3"/>
  <c r="M12546" i="3"/>
  <c r="M12547" i="3"/>
  <c r="M12548" i="3"/>
  <c r="M12549" i="3"/>
  <c r="M12550" i="3"/>
  <c r="M12551" i="3"/>
  <c r="M12552" i="3"/>
  <c r="M12553" i="3"/>
  <c r="M12554" i="3"/>
  <c r="M12555" i="3"/>
  <c r="M12556" i="3"/>
  <c r="M12557" i="3"/>
  <c r="M12558" i="3"/>
  <c r="M12559" i="3"/>
  <c r="M12560" i="3"/>
  <c r="M12561" i="3"/>
  <c r="M12562" i="3"/>
  <c r="M12563" i="3"/>
  <c r="M12564" i="3"/>
  <c r="M12565" i="3"/>
  <c r="M12566" i="3"/>
  <c r="M12567" i="3"/>
  <c r="M12568" i="3"/>
  <c r="M12569" i="3"/>
  <c r="M12570" i="3"/>
  <c r="M12571" i="3"/>
  <c r="M12572" i="3"/>
  <c r="M12573" i="3"/>
  <c r="M12574" i="3"/>
  <c r="M12575" i="3"/>
  <c r="M12576" i="3"/>
  <c r="M12577" i="3"/>
  <c r="M12578" i="3"/>
  <c r="M12579" i="3"/>
  <c r="M12580" i="3"/>
  <c r="M12581" i="3"/>
  <c r="M12582" i="3"/>
  <c r="M12583" i="3"/>
  <c r="M12584" i="3"/>
  <c r="M12585" i="3"/>
  <c r="M12586" i="3"/>
  <c r="M12587" i="3"/>
  <c r="M12588" i="3"/>
  <c r="M12589" i="3"/>
  <c r="M12590" i="3"/>
  <c r="M12591" i="3"/>
  <c r="M12592" i="3"/>
  <c r="M12593" i="3"/>
  <c r="M12594" i="3"/>
  <c r="M12595" i="3"/>
  <c r="M12596" i="3"/>
  <c r="M12597" i="3"/>
  <c r="M12598" i="3"/>
  <c r="M12599" i="3"/>
  <c r="M12600" i="3"/>
  <c r="M12601" i="3"/>
  <c r="M12602" i="3"/>
  <c r="M12603" i="3"/>
  <c r="M12604" i="3"/>
  <c r="M12605" i="3"/>
  <c r="M12606" i="3"/>
  <c r="M12607" i="3"/>
  <c r="M12608" i="3"/>
  <c r="M12609" i="3"/>
  <c r="M12610" i="3"/>
  <c r="M12611" i="3"/>
  <c r="M12612" i="3"/>
  <c r="M12613" i="3"/>
  <c r="M12614" i="3"/>
  <c r="M12615" i="3"/>
  <c r="M12616" i="3"/>
  <c r="M12617" i="3"/>
  <c r="M12618" i="3"/>
  <c r="M12619" i="3"/>
  <c r="M12620" i="3"/>
  <c r="M12621" i="3"/>
  <c r="M12622" i="3"/>
  <c r="M12623" i="3"/>
  <c r="M12624" i="3"/>
  <c r="M12625" i="3"/>
  <c r="M12626" i="3"/>
  <c r="M12627" i="3"/>
  <c r="M12628" i="3"/>
  <c r="M12629" i="3"/>
  <c r="M12630" i="3"/>
  <c r="M12631" i="3"/>
  <c r="M12632" i="3"/>
  <c r="M12633" i="3"/>
  <c r="M12634" i="3"/>
  <c r="M12635" i="3"/>
  <c r="M12636" i="3"/>
  <c r="M12637" i="3"/>
  <c r="M12638" i="3"/>
  <c r="M12639" i="3"/>
  <c r="M12640" i="3"/>
  <c r="M12641" i="3"/>
  <c r="M12642" i="3"/>
  <c r="M12643" i="3"/>
  <c r="M12644" i="3"/>
  <c r="M12645" i="3"/>
  <c r="M12646" i="3"/>
  <c r="M12647" i="3"/>
  <c r="M12648" i="3"/>
  <c r="M12649" i="3"/>
  <c r="M12650" i="3"/>
  <c r="M12651" i="3"/>
  <c r="M12652" i="3"/>
  <c r="M12653" i="3"/>
  <c r="M12654" i="3"/>
  <c r="M12655" i="3"/>
  <c r="M12656" i="3"/>
  <c r="M12657" i="3"/>
  <c r="M12658" i="3"/>
  <c r="M12659" i="3"/>
  <c r="M12660" i="3"/>
  <c r="M12661" i="3"/>
  <c r="M12662" i="3"/>
  <c r="M12663" i="3"/>
  <c r="M12664" i="3"/>
  <c r="M12665" i="3"/>
  <c r="M12666" i="3"/>
  <c r="M12667" i="3"/>
  <c r="M12668" i="3"/>
  <c r="M12669" i="3"/>
  <c r="M12670" i="3"/>
  <c r="M12671" i="3"/>
  <c r="M12672" i="3"/>
  <c r="M12673" i="3"/>
  <c r="M12674" i="3"/>
  <c r="M12675" i="3"/>
  <c r="M12676" i="3"/>
  <c r="M12677" i="3"/>
  <c r="M12678" i="3"/>
  <c r="M12679" i="3"/>
  <c r="M12680" i="3"/>
  <c r="M12681" i="3"/>
  <c r="M12682" i="3"/>
  <c r="M12683" i="3"/>
  <c r="M12684" i="3"/>
  <c r="M12685" i="3"/>
  <c r="M12686" i="3"/>
  <c r="M12687" i="3"/>
  <c r="M12688" i="3"/>
  <c r="M12689" i="3"/>
  <c r="M12690" i="3"/>
  <c r="M12691" i="3"/>
  <c r="M12692" i="3"/>
  <c r="M12693" i="3"/>
  <c r="M12694" i="3"/>
  <c r="M12695" i="3"/>
  <c r="M12696" i="3"/>
  <c r="M12697" i="3"/>
  <c r="M12698" i="3"/>
  <c r="M12699" i="3"/>
  <c r="M12700" i="3"/>
  <c r="M12701" i="3"/>
  <c r="M12702" i="3"/>
  <c r="M12703" i="3"/>
  <c r="M12704" i="3"/>
  <c r="M12705" i="3"/>
  <c r="M12706" i="3"/>
  <c r="M12707" i="3"/>
  <c r="M12708" i="3"/>
  <c r="M12709" i="3"/>
  <c r="M12710" i="3"/>
  <c r="M12711" i="3"/>
  <c r="M12712" i="3"/>
  <c r="M12713" i="3"/>
  <c r="M12714" i="3"/>
  <c r="M12715" i="3"/>
  <c r="M12716" i="3"/>
  <c r="M12717" i="3"/>
  <c r="M12718" i="3"/>
  <c r="M12719" i="3"/>
  <c r="M12720" i="3"/>
  <c r="M12721" i="3"/>
  <c r="M12722" i="3"/>
  <c r="M12723" i="3"/>
  <c r="M12724" i="3"/>
  <c r="M12725" i="3"/>
  <c r="M12726" i="3"/>
  <c r="M12727" i="3"/>
  <c r="M12728" i="3"/>
  <c r="M12729" i="3"/>
  <c r="M12730" i="3"/>
  <c r="M12731" i="3"/>
  <c r="M12732" i="3"/>
  <c r="M12733" i="3"/>
  <c r="M12734" i="3"/>
  <c r="M12735" i="3"/>
  <c r="M12736" i="3"/>
  <c r="M12737" i="3"/>
  <c r="M12738" i="3"/>
  <c r="M12739" i="3"/>
  <c r="M12740" i="3"/>
  <c r="M12741" i="3"/>
  <c r="M12742" i="3"/>
  <c r="M12743" i="3"/>
  <c r="M12744" i="3"/>
  <c r="M12745" i="3"/>
  <c r="M12746" i="3"/>
  <c r="M12747" i="3"/>
  <c r="M12748" i="3"/>
  <c r="M12749" i="3"/>
  <c r="M12750" i="3"/>
  <c r="M12751" i="3"/>
  <c r="M12752" i="3"/>
  <c r="M12753" i="3"/>
  <c r="M12754" i="3"/>
  <c r="M12755" i="3"/>
  <c r="M12756" i="3"/>
  <c r="M12757" i="3"/>
  <c r="M12758" i="3"/>
  <c r="M12759" i="3"/>
  <c r="M12760" i="3"/>
  <c r="M12761" i="3"/>
  <c r="M12762" i="3"/>
  <c r="M12763" i="3"/>
  <c r="M12764" i="3"/>
  <c r="M12765" i="3"/>
  <c r="M12766" i="3"/>
  <c r="M12767" i="3"/>
  <c r="M12768" i="3"/>
  <c r="M12769" i="3"/>
  <c r="M12770" i="3"/>
  <c r="M12771" i="3"/>
  <c r="M12772" i="3"/>
  <c r="M12773" i="3"/>
  <c r="M12774" i="3"/>
  <c r="M12775" i="3"/>
  <c r="M12776" i="3"/>
  <c r="M12777" i="3"/>
  <c r="M12778" i="3"/>
  <c r="M12779" i="3"/>
  <c r="M12780" i="3"/>
  <c r="M12781" i="3"/>
  <c r="M12782" i="3"/>
  <c r="M12783" i="3"/>
  <c r="M12784" i="3"/>
  <c r="M12785" i="3"/>
  <c r="M12786" i="3"/>
  <c r="M12787" i="3"/>
  <c r="M12788" i="3"/>
  <c r="M12789" i="3"/>
  <c r="M12790" i="3"/>
  <c r="M12791" i="3"/>
  <c r="M12792" i="3"/>
  <c r="M12793" i="3"/>
  <c r="M12794" i="3"/>
  <c r="M12795" i="3"/>
  <c r="M12796" i="3"/>
  <c r="M12797" i="3"/>
  <c r="M12798" i="3"/>
  <c r="M12799" i="3"/>
  <c r="M12800" i="3"/>
  <c r="M12801" i="3"/>
  <c r="M12802" i="3"/>
  <c r="M12803" i="3"/>
  <c r="M12804" i="3"/>
  <c r="M12805" i="3"/>
  <c r="M12806" i="3"/>
  <c r="M12807" i="3"/>
  <c r="M12808" i="3"/>
  <c r="M12809" i="3"/>
  <c r="M12810" i="3"/>
  <c r="M12811" i="3"/>
  <c r="M12812" i="3"/>
  <c r="M12813" i="3"/>
  <c r="M12814" i="3"/>
  <c r="M12815" i="3"/>
  <c r="M12816" i="3"/>
  <c r="M12817" i="3"/>
  <c r="M12818" i="3"/>
  <c r="M12819" i="3"/>
  <c r="M12820" i="3"/>
  <c r="M12821" i="3"/>
  <c r="M12822" i="3"/>
  <c r="M12823" i="3"/>
  <c r="M12824" i="3"/>
  <c r="M12825" i="3"/>
  <c r="M12826" i="3"/>
  <c r="M12827" i="3"/>
  <c r="M12828" i="3"/>
  <c r="M12829" i="3"/>
  <c r="M12830" i="3"/>
  <c r="M12831" i="3"/>
  <c r="M12832" i="3"/>
  <c r="M12833" i="3"/>
  <c r="M12834" i="3"/>
  <c r="M12835" i="3"/>
  <c r="M12836" i="3"/>
  <c r="M12837" i="3"/>
  <c r="M12838" i="3"/>
  <c r="M12839" i="3"/>
  <c r="M12840" i="3"/>
  <c r="M12841" i="3"/>
  <c r="M12842" i="3"/>
  <c r="M12843" i="3"/>
  <c r="M12844" i="3"/>
  <c r="M12845" i="3"/>
  <c r="M12846" i="3"/>
  <c r="M12847" i="3"/>
  <c r="M12848" i="3"/>
  <c r="M12849" i="3"/>
  <c r="M12850" i="3"/>
  <c r="M12851" i="3"/>
  <c r="M12852" i="3"/>
  <c r="M12853" i="3"/>
  <c r="M12854" i="3"/>
  <c r="M12855" i="3"/>
  <c r="M12856" i="3"/>
  <c r="M12857" i="3"/>
  <c r="M12858" i="3"/>
  <c r="M12859" i="3"/>
  <c r="M12860" i="3"/>
  <c r="M12861" i="3"/>
  <c r="M12862" i="3"/>
  <c r="M12863" i="3"/>
  <c r="M12864" i="3"/>
  <c r="M12865" i="3"/>
  <c r="M12866" i="3"/>
  <c r="M12867" i="3"/>
  <c r="M12868" i="3"/>
  <c r="M12869" i="3"/>
  <c r="M12870" i="3"/>
  <c r="M12871" i="3"/>
  <c r="M12872" i="3"/>
  <c r="M12873" i="3"/>
  <c r="M12874" i="3"/>
  <c r="M12875" i="3"/>
  <c r="M12876" i="3"/>
  <c r="M12877" i="3"/>
  <c r="M12878" i="3"/>
  <c r="M12879" i="3"/>
  <c r="M12880" i="3"/>
  <c r="M12881" i="3"/>
  <c r="M12882" i="3"/>
  <c r="M12883" i="3"/>
  <c r="M12884" i="3"/>
  <c r="M12885" i="3"/>
  <c r="M12886" i="3"/>
  <c r="M12887" i="3"/>
  <c r="M12888" i="3"/>
  <c r="M12889" i="3"/>
  <c r="M12890" i="3"/>
  <c r="M12891" i="3"/>
  <c r="M12892" i="3"/>
  <c r="M12893" i="3"/>
  <c r="M12894" i="3"/>
  <c r="M12895" i="3"/>
  <c r="M12896" i="3"/>
  <c r="M12897" i="3"/>
  <c r="M12898" i="3"/>
  <c r="M12899" i="3"/>
  <c r="M12900" i="3"/>
  <c r="M12901" i="3"/>
  <c r="M12902" i="3"/>
  <c r="M12903" i="3"/>
  <c r="M12904" i="3"/>
  <c r="M12905" i="3"/>
  <c r="M12906" i="3"/>
  <c r="M12907" i="3"/>
  <c r="M12908" i="3"/>
  <c r="M12909" i="3"/>
  <c r="M12910" i="3"/>
  <c r="M12911" i="3"/>
  <c r="M12912" i="3"/>
  <c r="M12913" i="3"/>
  <c r="M12914" i="3"/>
  <c r="M12915" i="3"/>
  <c r="M12916" i="3"/>
  <c r="M12917" i="3"/>
  <c r="M12918" i="3"/>
  <c r="M12919" i="3"/>
  <c r="M12920" i="3"/>
  <c r="M12921" i="3"/>
  <c r="M12922" i="3"/>
  <c r="M12923" i="3"/>
  <c r="M12924" i="3"/>
  <c r="M12925" i="3"/>
  <c r="M12926" i="3"/>
  <c r="M12927" i="3"/>
  <c r="M12928" i="3"/>
  <c r="M12929" i="3"/>
  <c r="M12930" i="3"/>
  <c r="M12931" i="3"/>
  <c r="M12932" i="3"/>
  <c r="M12933" i="3"/>
  <c r="M12934" i="3"/>
  <c r="M12935" i="3"/>
  <c r="M12936" i="3"/>
  <c r="M12937" i="3"/>
  <c r="M12938" i="3"/>
  <c r="M12939" i="3"/>
  <c r="M12940" i="3"/>
  <c r="M12941" i="3"/>
  <c r="M12942" i="3"/>
  <c r="M12943" i="3"/>
  <c r="M12944" i="3"/>
  <c r="M12945" i="3"/>
  <c r="M12946" i="3"/>
  <c r="M12947" i="3"/>
  <c r="M12948" i="3"/>
  <c r="M12949" i="3"/>
  <c r="M12950" i="3"/>
  <c r="M12951" i="3"/>
  <c r="M12952" i="3"/>
  <c r="M12953" i="3"/>
  <c r="M12954" i="3"/>
  <c r="M12955" i="3"/>
  <c r="M12956" i="3"/>
  <c r="M12957" i="3"/>
  <c r="M12958" i="3"/>
  <c r="M12959" i="3"/>
  <c r="M12960" i="3"/>
  <c r="M12961" i="3"/>
  <c r="M12962" i="3"/>
  <c r="M12963" i="3"/>
  <c r="M12964" i="3"/>
  <c r="M12965" i="3"/>
  <c r="M12966" i="3"/>
  <c r="M12967" i="3"/>
  <c r="M12968" i="3"/>
  <c r="M12969" i="3"/>
  <c r="M12970" i="3"/>
  <c r="M12971" i="3"/>
  <c r="M12972" i="3"/>
  <c r="M12973" i="3"/>
  <c r="M12974" i="3"/>
  <c r="M12975" i="3"/>
  <c r="M12976" i="3"/>
  <c r="M12977" i="3"/>
  <c r="M12978" i="3"/>
  <c r="M12979" i="3"/>
  <c r="M12980" i="3"/>
  <c r="M12981" i="3"/>
  <c r="M12982" i="3"/>
  <c r="M12983" i="3"/>
  <c r="M12984" i="3"/>
  <c r="M12985" i="3"/>
  <c r="M12986" i="3"/>
  <c r="M12987" i="3"/>
  <c r="M12988" i="3"/>
  <c r="M12989" i="3"/>
  <c r="M12990" i="3"/>
  <c r="M12991" i="3"/>
  <c r="M12992" i="3"/>
  <c r="M12993" i="3"/>
  <c r="M12994" i="3"/>
  <c r="M12995" i="3"/>
  <c r="M12996" i="3"/>
  <c r="M12997" i="3"/>
  <c r="M12998" i="3"/>
  <c r="M12999" i="3"/>
  <c r="M13000" i="3"/>
  <c r="M13001" i="3"/>
  <c r="M13002" i="3"/>
  <c r="M13003" i="3"/>
  <c r="M13004" i="3"/>
  <c r="M13005" i="3"/>
  <c r="M13006" i="3"/>
  <c r="M13007" i="3"/>
  <c r="M13008" i="3"/>
  <c r="M13009" i="3"/>
  <c r="M13010" i="3"/>
  <c r="M13011" i="3"/>
  <c r="M13012" i="3"/>
  <c r="M13013" i="3"/>
  <c r="M13014" i="3"/>
  <c r="M13015" i="3"/>
  <c r="M13016" i="3"/>
  <c r="M13017" i="3"/>
  <c r="M13018" i="3"/>
  <c r="M13019" i="3"/>
  <c r="M13020" i="3"/>
  <c r="M13021" i="3"/>
  <c r="M13022" i="3"/>
  <c r="M13023" i="3"/>
  <c r="M13024" i="3"/>
  <c r="M13025" i="3"/>
  <c r="M13026" i="3"/>
  <c r="M13027" i="3"/>
  <c r="M13028" i="3"/>
  <c r="M13029" i="3"/>
  <c r="M13030" i="3"/>
  <c r="M13031" i="3"/>
  <c r="M13032" i="3"/>
  <c r="M13033" i="3"/>
  <c r="M13034" i="3"/>
  <c r="M13035" i="3"/>
  <c r="M13036" i="3"/>
  <c r="M13037" i="3"/>
  <c r="M13038" i="3"/>
  <c r="M13039" i="3"/>
  <c r="M13040" i="3"/>
  <c r="M13041" i="3"/>
  <c r="M13042" i="3"/>
  <c r="M13043" i="3"/>
  <c r="M13044" i="3"/>
  <c r="M13045" i="3"/>
  <c r="M13046" i="3"/>
  <c r="M13047" i="3"/>
  <c r="M13048" i="3"/>
  <c r="M13049" i="3"/>
  <c r="M13050" i="3"/>
  <c r="M13051" i="3"/>
  <c r="M13052" i="3"/>
  <c r="M13053" i="3"/>
  <c r="M13054" i="3"/>
  <c r="M13055" i="3"/>
  <c r="M13056" i="3"/>
  <c r="M13057" i="3"/>
  <c r="M13058" i="3"/>
  <c r="M13059" i="3"/>
  <c r="M13060" i="3"/>
  <c r="M13061" i="3"/>
  <c r="M13062" i="3"/>
  <c r="M13063" i="3"/>
  <c r="M13064" i="3"/>
  <c r="M13065" i="3"/>
  <c r="M13066" i="3"/>
  <c r="M13067" i="3"/>
  <c r="M13068" i="3"/>
  <c r="M13069" i="3"/>
  <c r="M13070" i="3"/>
  <c r="M13071" i="3"/>
  <c r="M13072" i="3"/>
  <c r="M13073" i="3"/>
  <c r="M13074" i="3"/>
  <c r="M13075" i="3"/>
  <c r="M13076" i="3"/>
  <c r="M13077" i="3"/>
  <c r="M13078" i="3"/>
  <c r="M13079" i="3"/>
  <c r="M13080" i="3"/>
  <c r="M13081" i="3"/>
  <c r="M13082" i="3"/>
  <c r="M13083" i="3"/>
  <c r="M13084" i="3"/>
  <c r="M13085" i="3"/>
  <c r="M13086" i="3"/>
  <c r="M13087" i="3"/>
  <c r="M13088" i="3"/>
  <c r="M13089" i="3"/>
  <c r="M13090" i="3"/>
  <c r="M13091" i="3"/>
  <c r="M13092" i="3"/>
  <c r="M13093" i="3"/>
  <c r="M13094" i="3"/>
  <c r="M13095" i="3"/>
  <c r="M13096" i="3"/>
  <c r="M13097" i="3"/>
  <c r="M13098" i="3"/>
  <c r="M13099" i="3"/>
  <c r="M13100" i="3"/>
  <c r="M13101" i="3"/>
  <c r="M13102" i="3"/>
  <c r="M13103" i="3"/>
  <c r="M13104" i="3"/>
  <c r="M13105" i="3"/>
  <c r="M13106" i="3"/>
  <c r="M13107" i="3"/>
  <c r="M13108" i="3"/>
  <c r="M13109" i="3"/>
  <c r="M13110" i="3"/>
  <c r="M13111" i="3"/>
  <c r="M13112" i="3"/>
  <c r="M13113" i="3"/>
  <c r="M13114" i="3"/>
  <c r="M13115" i="3"/>
  <c r="M13116" i="3"/>
  <c r="M13117" i="3"/>
  <c r="M13118" i="3"/>
  <c r="M13119" i="3"/>
  <c r="M13120" i="3"/>
  <c r="M13121" i="3"/>
  <c r="M13122" i="3"/>
  <c r="M13123" i="3"/>
  <c r="M13124" i="3"/>
  <c r="M13125" i="3"/>
  <c r="M13126" i="3"/>
  <c r="M13127" i="3"/>
  <c r="M13128" i="3"/>
  <c r="M13129" i="3"/>
  <c r="M13130" i="3"/>
  <c r="M13131" i="3"/>
  <c r="M13132" i="3"/>
  <c r="M13133" i="3"/>
  <c r="M13134" i="3"/>
  <c r="M13135" i="3"/>
  <c r="M13136" i="3"/>
  <c r="M13137" i="3"/>
  <c r="M13138" i="3"/>
  <c r="M13139" i="3"/>
  <c r="M13140" i="3"/>
  <c r="M13141" i="3"/>
  <c r="M13142" i="3"/>
  <c r="M13143" i="3"/>
  <c r="M13144" i="3"/>
  <c r="M13145" i="3"/>
  <c r="M13146" i="3"/>
  <c r="M13147" i="3"/>
  <c r="M13148" i="3"/>
  <c r="M13149" i="3"/>
  <c r="M13150" i="3"/>
  <c r="M13151" i="3"/>
  <c r="M13152" i="3"/>
  <c r="M13153" i="3"/>
  <c r="M13154" i="3"/>
  <c r="M13155" i="3"/>
  <c r="M13156" i="3"/>
  <c r="M13157" i="3"/>
  <c r="M13158" i="3"/>
  <c r="M13159" i="3"/>
  <c r="M13160" i="3"/>
  <c r="M13161" i="3"/>
  <c r="M13162" i="3"/>
  <c r="M13163" i="3"/>
  <c r="M13164" i="3"/>
  <c r="M13165" i="3"/>
  <c r="M13166" i="3"/>
  <c r="M13167" i="3"/>
  <c r="M13168" i="3"/>
  <c r="M13169" i="3"/>
  <c r="M13170" i="3"/>
  <c r="M13171" i="3"/>
  <c r="M13172" i="3"/>
  <c r="M13173" i="3"/>
  <c r="M13174" i="3"/>
  <c r="M13175" i="3"/>
  <c r="M13176" i="3"/>
  <c r="M13177" i="3"/>
  <c r="M13178" i="3"/>
  <c r="M13179" i="3"/>
  <c r="M13180" i="3"/>
  <c r="M13181" i="3"/>
  <c r="M13182" i="3"/>
  <c r="M13183" i="3"/>
  <c r="M13184" i="3"/>
  <c r="M13185" i="3"/>
  <c r="M13186" i="3"/>
  <c r="M13187" i="3"/>
  <c r="M13188" i="3"/>
  <c r="M13189" i="3"/>
  <c r="M13190" i="3"/>
  <c r="M13191" i="3"/>
  <c r="M13192" i="3"/>
  <c r="M13193" i="3"/>
  <c r="M13194" i="3"/>
  <c r="M13195" i="3"/>
  <c r="M13196" i="3"/>
  <c r="M13197" i="3"/>
  <c r="M13198" i="3"/>
  <c r="M13199" i="3"/>
  <c r="M13200" i="3"/>
  <c r="M13201" i="3"/>
  <c r="M13202" i="3"/>
  <c r="M13203" i="3"/>
  <c r="M13204" i="3"/>
  <c r="M13205" i="3"/>
  <c r="M13206" i="3"/>
  <c r="M13207" i="3"/>
  <c r="M13208" i="3"/>
  <c r="M13209" i="3"/>
  <c r="M13210" i="3"/>
  <c r="M13211" i="3"/>
  <c r="M13212" i="3"/>
  <c r="M13213" i="3"/>
  <c r="M13214" i="3"/>
  <c r="M13215" i="3"/>
  <c r="M13216" i="3"/>
  <c r="M13217" i="3"/>
  <c r="M13218" i="3"/>
  <c r="M13219" i="3"/>
  <c r="M13220" i="3"/>
  <c r="M13221" i="3"/>
  <c r="M13222" i="3"/>
  <c r="M13223" i="3"/>
  <c r="M13224" i="3"/>
  <c r="M13225" i="3"/>
  <c r="M13226" i="3"/>
  <c r="M13227" i="3"/>
  <c r="M13228" i="3"/>
  <c r="M13229" i="3"/>
  <c r="M13230" i="3"/>
  <c r="M13231" i="3"/>
  <c r="M13232" i="3"/>
  <c r="M13233" i="3"/>
  <c r="M13234" i="3"/>
  <c r="M13235" i="3"/>
  <c r="M13236" i="3"/>
  <c r="M13237" i="3"/>
  <c r="M13238" i="3"/>
  <c r="M13239" i="3"/>
  <c r="M13240" i="3"/>
  <c r="M13241" i="3"/>
  <c r="M13242" i="3"/>
  <c r="M13243" i="3"/>
  <c r="M13244" i="3"/>
  <c r="M13245" i="3"/>
  <c r="M13246" i="3"/>
  <c r="M13247" i="3"/>
  <c r="M13248" i="3"/>
  <c r="M13249" i="3"/>
  <c r="M13250" i="3"/>
  <c r="M13251" i="3"/>
  <c r="M13252" i="3"/>
  <c r="M13253" i="3"/>
  <c r="M13254" i="3"/>
  <c r="M13255" i="3"/>
  <c r="M13256" i="3"/>
  <c r="M13257" i="3"/>
  <c r="M13258" i="3"/>
  <c r="M13259" i="3"/>
  <c r="M13260" i="3"/>
  <c r="M13261" i="3"/>
  <c r="M13262" i="3"/>
  <c r="M13263" i="3"/>
  <c r="M13264" i="3"/>
  <c r="M13265" i="3"/>
  <c r="M13266" i="3"/>
  <c r="M13267" i="3"/>
  <c r="M13268" i="3"/>
  <c r="M13269" i="3"/>
  <c r="M13270" i="3"/>
  <c r="M13271" i="3"/>
  <c r="M13272" i="3"/>
  <c r="M13273" i="3"/>
  <c r="M13274" i="3"/>
  <c r="M13275" i="3"/>
  <c r="M13276" i="3"/>
  <c r="M13277" i="3"/>
  <c r="M13278" i="3"/>
  <c r="M13279" i="3"/>
  <c r="M13280" i="3"/>
  <c r="M13281" i="3"/>
  <c r="M13282" i="3"/>
  <c r="M13283" i="3"/>
  <c r="M13284" i="3"/>
  <c r="M13285" i="3"/>
  <c r="M13286" i="3"/>
  <c r="M13287" i="3"/>
  <c r="M13288" i="3"/>
  <c r="M13289" i="3"/>
  <c r="M13290" i="3"/>
  <c r="M13291" i="3"/>
  <c r="M13292" i="3"/>
  <c r="M13293" i="3"/>
  <c r="M13294" i="3"/>
  <c r="M13295" i="3"/>
  <c r="M13296" i="3"/>
  <c r="M13297" i="3"/>
  <c r="M13298" i="3"/>
  <c r="M13299" i="3"/>
  <c r="M13300" i="3"/>
  <c r="M13301" i="3"/>
  <c r="M13302" i="3"/>
  <c r="M13303" i="3"/>
  <c r="M13304" i="3"/>
  <c r="M13305" i="3"/>
  <c r="M13306" i="3"/>
  <c r="M13307" i="3"/>
  <c r="M13308" i="3"/>
  <c r="M13309" i="3"/>
  <c r="M13310" i="3"/>
  <c r="M13311" i="3"/>
  <c r="M13312" i="3"/>
  <c r="M13313" i="3"/>
  <c r="M13314" i="3"/>
  <c r="M13315" i="3"/>
  <c r="M13316" i="3"/>
  <c r="M13317" i="3"/>
  <c r="M13318" i="3"/>
  <c r="M13319" i="3"/>
  <c r="M13320" i="3"/>
  <c r="M13321" i="3"/>
  <c r="M13322" i="3"/>
  <c r="M13323" i="3"/>
  <c r="M13324" i="3"/>
  <c r="M13325" i="3"/>
  <c r="M13326" i="3"/>
  <c r="M13327" i="3"/>
  <c r="M13328" i="3"/>
  <c r="M13329" i="3"/>
  <c r="M13330" i="3"/>
  <c r="M13331" i="3"/>
  <c r="M13332" i="3"/>
  <c r="M13333" i="3"/>
  <c r="M13334" i="3"/>
  <c r="M13335" i="3"/>
  <c r="M13336" i="3"/>
  <c r="M13337" i="3"/>
  <c r="M13338" i="3"/>
  <c r="M13339" i="3"/>
  <c r="M13340" i="3"/>
  <c r="M13341" i="3"/>
  <c r="M13342" i="3"/>
  <c r="M13343" i="3"/>
  <c r="M13344" i="3"/>
  <c r="M13345" i="3"/>
  <c r="M13346" i="3"/>
  <c r="M13347" i="3"/>
  <c r="M13348" i="3"/>
  <c r="M13349" i="3"/>
  <c r="M13350" i="3"/>
  <c r="M13351" i="3"/>
  <c r="M13352" i="3"/>
  <c r="M13353" i="3"/>
  <c r="M13354" i="3"/>
  <c r="M13355" i="3"/>
  <c r="M13356" i="3"/>
  <c r="M13357" i="3"/>
  <c r="M13358" i="3"/>
  <c r="M13359" i="3"/>
  <c r="M13360" i="3"/>
  <c r="M13361" i="3"/>
  <c r="M13362" i="3"/>
  <c r="M13363" i="3"/>
  <c r="M13364" i="3"/>
  <c r="M13365" i="3"/>
  <c r="M13366" i="3"/>
  <c r="M13367" i="3"/>
  <c r="M13368" i="3"/>
  <c r="M13369" i="3"/>
  <c r="M13370" i="3"/>
  <c r="M13371" i="3"/>
  <c r="M13372" i="3"/>
  <c r="M13373" i="3"/>
  <c r="M13374" i="3"/>
  <c r="M13375" i="3"/>
  <c r="M13376" i="3"/>
  <c r="M13377" i="3"/>
  <c r="M13378" i="3"/>
  <c r="M13379" i="3"/>
  <c r="M13380" i="3"/>
  <c r="M13381" i="3"/>
  <c r="M13382" i="3"/>
  <c r="M13383" i="3"/>
  <c r="M13384" i="3"/>
  <c r="M13385" i="3"/>
  <c r="M13386" i="3"/>
  <c r="M13387" i="3"/>
  <c r="M13388" i="3"/>
  <c r="M13389" i="3"/>
  <c r="M13390" i="3"/>
  <c r="M13391" i="3"/>
  <c r="M13392" i="3"/>
  <c r="M13393" i="3"/>
  <c r="M13394" i="3"/>
  <c r="M13395" i="3"/>
  <c r="M13396" i="3"/>
  <c r="M13397" i="3"/>
  <c r="M13398" i="3"/>
  <c r="M13399" i="3"/>
  <c r="M13400" i="3"/>
  <c r="M13401" i="3"/>
  <c r="M13402" i="3"/>
  <c r="M13403" i="3"/>
  <c r="M13404" i="3"/>
  <c r="M13405" i="3"/>
  <c r="M13406" i="3"/>
  <c r="M13407" i="3"/>
  <c r="M13408" i="3"/>
  <c r="M13409" i="3"/>
  <c r="M13410" i="3"/>
  <c r="M13411" i="3"/>
  <c r="M13412" i="3"/>
  <c r="M13413" i="3"/>
  <c r="M13414" i="3"/>
  <c r="M13415" i="3"/>
  <c r="M13416" i="3"/>
  <c r="M13417" i="3"/>
  <c r="M13418" i="3"/>
  <c r="M13419" i="3"/>
  <c r="M13420" i="3"/>
  <c r="M13421" i="3"/>
  <c r="M13422" i="3"/>
  <c r="M13423" i="3"/>
  <c r="M13424" i="3"/>
  <c r="M13425" i="3"/>
  <c r="M13426" i="3"/>
  <c r="M13427" i="3"/>
  <c r="M13428" i="3"/>
  <c r="M13429" i="3"/>
  <c r="M13430" i="3"/>
  <c r="M13431" i="3"/>
  <c r="M13432" i="3"/>
  <c r="M13433" i="3"/>
  <c r="M13434" i="3"/>
  <c r="M13435" i="3"/>
  <c r="M13436" i="3"/>
  <c r="M13437" i="3"/>
  <c r="M13438" i="3"/>
  <c r="M13439" i="3"/>
  <c r="M13440" i="3"/>
  <c r="M13441" i="3"/>
  <c r="M13442" i="3"/>
  <c r="M13443" i="3"/>
  <c r="M13444" i="3"/>
  <c r="M13445" i="3"/>
  <c r="M13446" i="3"/>
  <c r="M13447" i="3"/>
  <c r="M13448" i="3"/>
  <c r="M13449" i="3"/>
  <c r="M13450" i="3"/>
  <c r="M13451" i="3"/>
  <c r="M13452" i="3"/>
  <c r="M13453" i="3"/>
  <c r="M13454" i="3"/>
  <c r="M13455" i="3"/>
  <c r="M13456" i="3"/>
  <c r="M13457" i="3"/>
  <c r="M13458" i="3"/>
  <c r="M13459" i="3"/>
  <c r="M13460" i="3"/>
  <c r="M13461" i="3"/>
  <c r="M13462" i="3"/>
  <c r="M13463" i="3"/>
  <c r="M13464" i="3"/>
  <c r="M13465" i="3"/>
  <c r="M13466" i="3"/>
  <c r="M13467" i="3"/>
  <c r="M13468" i="3"/>
  <c r="M13469" i="3"/>
  <c r="M13470" i="3"/>
  <c r="M13471" i="3"/>
  <c r="M13472" i="3"/>
  <c r="M13473" i="3"/>
  <c r="M13474" i="3"/>
  <c r="M13475" i="3"/>
  <c r="M13476" i="3"/>
  <c r="M13477" i="3"/>
  <c r="M13478" i="3"/>
  <c r="M13479" i="3"/>
  <c r="M13480" i="3"/>
  <c r="M13481" i="3"/>
  <c r="M13482" i="3"/>
  <c r="M13483" i="3"/>
  <c r="M13484" i="3"/>
  <c r="M13485" i="3"/>
  <c r="M13486" i="3"/>
  <c r="M13487" i="3"/>
  <c r="M13488" i="3"/>
  <c r="M13489" i="3"/>
  <c r="M13490" i="3"/>
  <c r="M13491" i="3"/>
  <c r="M13492" i="3"/>
  <c r="M13493" i="3"/>
  <c r="M13494" i="3"/>
  <c r="M13495" i="3"/>
  <c r="M13496" i="3"/>
  <c r="M13497" i="3"/>
  <c r="M13498" i="3"/>
  <c r="M13499" i="3"/>
  <c r="M13500" i="3"/>
  <c r="M13501" i="3"/>
  <c r="M13502" i="3"/>
  <c r="M13503" i="3"/>
  <c r="M13504" i="3"/>
  <c r="M13505" i="3"/>
  <c r="M13506" i="3"/>
  <c r="M13507" i="3"/>
  <c r="M13508" i="3"/>
  <c r="M13509" i="3"/>
  <c r="M13510" i="3"/>
  <c r="M13511" i="3"/>
  <c r="M13512" i="3"/>
  <c r="M13513" i="3"/>
  <c r="M13514" i="3"/>
  <c r="M13515" i="3"/>
  <c r="M13516" i="3"/>
  <c r="M13517" i="3"/>
  <c r="M13518" i="3"/>
  <c r="M13519" i="3"/>
  <c r="M13520" i="3"/>
  <c r="M13521" i="3"/>
  <c r="M13522" i="3"/>
  <c r="M13523" i="3"/>
  <c r="M13524" i="3"/>
  <c r="M13525" i="3"/>
  <c r="M13526" i="3"/>
  <c r="M13527" i="3"/>
  <c r="M13528" i="3"/>
  <c r="M13529" i="3"/>
  <c r="M13530" i="3"/>
  <c r="M13531" i="3"/>
  <c r="M13532" i="3"/>
  <c r="M13533" i="3"/>
  <c r="M13534" i="3"/>
  <c r="M13535" i="3"/>
  <c r="M13536" i="3"/>
  <c r="M13537" i="3"/>
  <c r="M13538" i="3"/>
  <c r="M13539" i="3"/>
  <c r="M13540" i="3"/>
  <c r="M13541" i="3"/>
  <c r="M13542" i="3"/>
  <c r="M13543" i="3"/>
  <c r="M13544" i="3"/>
  <c r="M13545" i="3"/>
  <c r="M13546" i="3"/>
  <c r="M13547" i="3"/>
  <c r="M13548" i="3"/>
  <c r="M13549" i="3"/>
  <c r="M13550" i="3"/>
  <c r="M13551" i="3"/>
  <c r="M13552" i="3"/>
  <c r="M13553" i="3"/>
  <c r="M13554" i="3"/>
  <c r="M13555" i="3"/>
  <c r="M13556" i="3"/>
  <c r="M13557" i="3"/>
  <c r="M13558" i="3"/>
  <c r="M13559" i="3"/>
  <c r="M13560" i="3"/>
  <c r="M13561" i="3"/>
  <c r="M13562" i="3"/>
  <c r="M13563" i="3"/>
  <c r="M13564" i="3"/>
  <c r="M13565" i="3"/>
  <c r="M13566" i="3"/>
  <c r="M13567" i="3"/>
  <c r="M13568" i="3"/>
  <c r="M13569" i="3"/>
  <c r="M13570" i="3"/>
  <c r="M13571" i="3"/>
  <c r="M13572" i="3"/>
  <c r="M13573" i="3"/>
  <c r="M13574" i="3"/>
  <c r="M13575" i="3"/>
  <c r="M13576" i="3"/>
  <c r="M13577" i="3"/>
  <c r="M13578" i="3"/>
  <c r="M13579" i="3"/>
  <c r="M13580" i="3"/>
  <c r="M13581" i="3"/>
  <c r="M13582" i="3"/>
  <c r="M13583" i="3"/>
  <c r="M13584" i="3"/>
  <c r="M13585" i="3"/>
  <c r="M13586" i="3"/>
  <c r="M13587" i="3"/>
  <c r="M13588" i="3"/>
  <c r="M13589" i="3"/>
  <c r="M13590" i="3"/>
  <c r="M13591" i="3"/>
  <c r="M13592" i="3"/>
  <c r="M13593" i="3"/>
  <c r="M13594" i="3"/>
  <c r="M13595" i="3"/>
  <c r="M13596" i="3"/>
  <c r="M13597" i="3"/>
  <c r="M13598" i="3"/>
  <c r="M13599" i="3"/>
  <c r="M13600" i="3"/>
  <c r="M13601" i="3"/>
  <c r="M13602" i="3"/>
  <c r="M13603" i="3"/>
  <c r="M13604" i="3"/>
  <c r="M13605" i="3"/>
  <c r="M13606" i="3"/>
  <c r="M13607" i="3"/>
  <c r="M13608" i="3"/>
  <c r="M13609" i="3"/>
  <c r="M13610" i="3"/>
  <c r="M13611" i="3"/>
  <c r="M13612" i="3"/>
  <c r="M13613" i="3"/>
  <c r="M13614" i="3"/>
  <c r="M13615" i="3"/>
  <c r="M13616" i="3"/>
  <c r="M13617" i="3"/>
  <c r="M13618" i="3"/>
  <c r="M13619" i="3"/>
  <c r="M13620" i="3"/>
  <c r="M13621" i="3"/>
  <c r="M13622" i="3"/>
  <c r="M13623" i="3"/>
  <c r="M13624" i="3"/>
  <c r="M13625" i="3"/>
  <c r="M13626" i="3"/>
  <c r="M13627" i="3"/>
  <c r="M13628" i="3"/>
  <c r="M13629" i="3"/>
  <c r="M13630" i="3"/>
  <c r="M13631" i="3"/>
  <c r="M13632" i="3"/>
  <c r="M13633" i="3"/>
  <c r="M13634" i="3"/>
  <c r="M13635" i="3"/>
  <c r="M13636" i="3"/>
  <c r="M13637" i="3"/>
  <c r="M13638" i="3"/>
  <c r="M13639" i="3"/>
  <c r="M13640" i="3"/>
  <c r="M13641" i="3"/>
  <c r="M13642" i="3"/>
  <c r="M13643" i="3"/>
  <c r="M13644" i="3"/>
  <c r="M13645" i="3"/>
  <c r="M13646" i="3"/>
  <c r="M13647" i="3"/>
  <c r="M13648" i="3"/>
  <c r="M13649" i="3"/>
  <c r="M13650" i="3"/>
  <c r="M13651" i="3"/>
  <c r="M13652" i="3"/>
  <c r="M13653" i="3"/>
  <c r="M13654" i="3"/>
  <c r="M13655" i="3"/>
  <c r="M13656" i="3"/>
  <c r="M13657" i="3"/>
  <c r="M13658" i="3"/>
  <c r="M13659" i="3"/>
  <c r="M13660" i="3"/>
  <c r="M13661" i="3"/>
  <c r="M13662" i="3"/>
  <c r="M13663" i="3"/>
  <c r="M13664" i="3"/>
  <c r="M13665" i="3"/>
  <c r="M13666" i="3"/>
  <c r="M13667" i="3"/>
  <c r="M13668" i="3"/>
  <c r="M13669" i="3"/>
  <c r="M13670" i="3"/>
  <c r="M13671" i="3"/>
  <c r="M13672" i="3"/>
  <c r="M13673" i="3"/>
  <c r="M13674" i="3"/>
  <c r="M13675" i="3"/>
  <c r="M13676" i="3"/>
  <c r="M13677" i="3"/>
  <c r="M13678" i="3"/>
  <c r="M13679" i="3"/>
  <c r="M13680" i="3"/>
  <c r="M13681" i="3"/>
  <c r="M13682" i="3"/>
  <c r="M13683" i="3"/>
  <c r="M13684" i="3"/>
  <c r="M13685" i="3"/>
  <c r="M13686" i="3"/>
  <c r="M13687" i="3"/>
  <c r="M13688" i="3"/>
  <c r="M13689" i="3"/>
  <c r="M13690" i="3"/>
  <c r="M13691" i="3"/>
  <c r="M13692" i="3"/>
  <c r="M13693" i="3"/>
  <c r="M13694" i="3"/>
  <c r="M13695" i="3"/>
  <c r="M13696" i="3"/>
  <c r="M13697" i="3"/>
  <c r="M13698" i="3"/>
  <c r="M13699" i="3"/>
  <c r="M13700" i="3"/>
  <c r="M13701" i="3"/>
  <c r="M13702" i="3"/>
  <c r="M13703" i="3"/>
  <c r="M13704" i="3"/>
  <c r="M13705" i="3"/>
  <c r="M13706" i="3"/>
  <c r="M13707" i="3"/>
  <c r="M13708" i="3"/>
  <c r="M13709" i="3"/>
  <c r="M13710" i="3"/>
  <c r="M13711" i="3"/>
  <c r="M13712" i="3"/>
  <c r="M13713" i="3"/>
  <c r="M13714" i="3"/>
  <c r="M13715" i="3"/>
  <c r="M13716" i="3"/>
  <c r="M13717" i="3"/>
  <c r="M13718" i="3"/>
  <c r="M13719" i="3"/>
  <c r="M13720" i="3"/>
  <c r="M13721" i="3"/>
  <c r="M13722" i="3"/>
  <c r="M13723" i="3"/>
  <c r="M13724" i="3"/>
  <c r="M13725" i="3"/>
  <c r="M13726" i="3"/>
  <c r="M13727" i="3"/>
  <c r="M13728" i="3"/>
  <c r="M13729" i="3"/>
  <c r="M13730" i="3"/>
  <c r="M13731" i="3"/>
  <c r="M13732" i="3"/>
  <c r="M13733" i="3"/>
  <c r="M13734" i="3"/>
  <c r="M13735" i="3"/>
  <c r="M13736" i="3"/>
  <c r="M13737" i="3"/>
  <c r="M13738" i="3"/>
  <c r="M13739" i="3"/>
  <c r="M13740" i="3"/>
  <c r="M13741" i="3"/>
  <c r="M13742" i="3"/>
  <c r="M13743" i="3"/>
  <c r="M13744" i="3"/>
  <c r="M13745" i="3"/>
  <c r="M13746" i="3"/>
  <c r="M13747" i="3"/>
  <c r="M13748" i="3"/>
  <c r="M13749" i="3"/>
  <c r="M13750" i="3"/>
  <c r="M13751" i="3"/>
  <c r="M13752" i="3"/>
  <c r="M13753" i="3"/>
  <c r="M13754" i="3"/>
  <c r="M13755" i="3"/>
  <c r="M13756" i="3"/>
  <c r="M13757" i="3"/>
  <c r="M13758" i="3"/>
  <c r="M13759" i="3"/>
  <c r="M13760" i="3"/>
  <c r="M13761" i="3"/>
  <c r="M13762" i="3"/>
  <c r="M13763" i="3"/>
  <c r="M13764" i="3"/>
  <c r="M13765" i="3"/>
  <c r="M13766" i="3"/>
  <c r="M13767" i="3"/>
  <c r="M13768" i="3"/>
  <c r="M13769" i="3"/>
  <c r="M13770" i="3"/>
  <c r="M13771" i="3"/>
  <c r="M13772" i="3"/>
  <c r="M13773" i="3"/>
  <c r="M13774" i="3"/>
  <c r="M13775" i="3"/>
  <c r="M13776" i="3"/>
  <c r="M13777" i="3"/>
  <c r="M13778" i="3"/>
  <c r="M13779" i="3"/>
  <c r="M13780" i="3"/>
  <c r="M13781" i="3"/>
  <c r="M13782" i="3"/>
  <c r="M13783" i="3"/>
  <c r="M13784" i="3"/>
  <c r="M13785" i="3"/>
  <c r="M13786" i="3"/>
  <c r="M13787" i="3"/>
  <c r="M13788" i="3"/>
  <c r="M13789" i="3"/>
  <c r="M13790" i="3"/>
  <c r="M13791" i="3"/>
  <c r="M13792" i="3"/>
  <c r="M13793" i="3"/>
  <c r="M13794" i="3"/>
  <c r="M13795" i="3"/>
  <c r="M13796" i="3"/>
  <c r="M13797" i="3"/>
  <c r="M13798" i="3"/>
  <c r="M13799" i="3"/>
  <c r="M13800" i="3"/>
  <c r="M13801" i="3"/>
  <c r="M13802" i="3"/>
  <c r="M13803" i="3"/>
  <c r="M13804" i="3"/>
  <c r="M13805" i="3"/>
  <c r="M13806" i="3"/>
  <c r="M13807" i="3"/>
  <c r="M13808" i="3"/>
  <c r="M13809" i="3"/>
  <c r="M13810" i="3"/>
  <c r="M13811" i="3"/>
  <c r="M13812" i="3"/>
  <c r="M13813" i="3"/>
  <c r="M13814" i="3"/>
  <c r="M13815" i="3"/>
  <c r="M13816" i="3"/>
  <c r="M13817" i="3"/>
  <c r="M13818" i="3"/>
  <c r="M13819" i="3"/>
  <c r="M13820" i="3"/>
  <c r="M13821" i="3"/>
  <c r="M13822" i="3"/>
  <c r="M13823" i="3"/>
  <c r="M13824" i="3"/>
  <c r="M13825" i="3"/>
  <c r="M13826" i="3"/>
  <c r="M13827" i="3"/>
  <c r="M13828" i="3"/>
  <c r="M13829" i="3"/>
  <c r="M13830" i="3"/>
  <c r="M13831" i="3"/>
  <c r="M13832" i="3"/>
  <c r="M13833" i="3"/>
  <c r="M13834" i="3"/>
  <c r="M13835" i="3"/>
  <c r="M13836" i="3"/>
  <c r="M13837" i="3"/>
  <c r="M13838" i="3"/>
  <c r="M13839" i="3"/>
  <c r="M13840" i="3"/>
  <c r="M13841" i="3"/>
  <c r="M13842" i="3"/>
  <c r="M13843" i="3"/>
  <c r="M13844" i="3"/>
  <c r="M13845" i="3"/>
  <c r="M13846" i="3"/>
  <c r="M13847" i="3"/>
  <c r="M13848" i="3"/>
  <c r="M13849" i="3"/>
  <c r="M13850" i="3"/>
  <c r="M13851" i="3"/>
  <c r="M13852" i="3"/>
  <c r="M13853" i="3"/>
  <c r="M13854" i="3"/>
  <c r="M13855" i="3"/>
  <c r="M13856" i="3"/>
  <c r="M13857" i="3"/>
  <c r="M13858" i="3"/>
  <c r="M13859" i="3"/>
  <c r="M13860" i="3"/>
  <c r="M13861" i="3"/>
  <c r="M13862" i="3"/>
  <c r="M13863" i="3"/>
  <c r="M13864" i="3"/>
  <c r="M13865" i="3"/>
  <c r="M13866" i="3"/>
  <c r="M13867" i="3"/>
  <c r="M13868" i="3"/>
  <c r="M13869" i="3"/>
  <c r="M13870" i="3"/>
  <c r="M13871" i="3"/>
  <c r="M13872" i="3"/>
  <c r="M13873" i="3"/>
  <c r="M13874" i="3"/>
  <c r="M13875" i="3"/>
  <c r="M13876" i="3"/>
  <c r="M13877" i="3"/>
  <c r="M13878" i="3"/>
  <c r="M13879" i="3"/>
  <c r="M13880" i="3"/>
  <c r="M13881" i="3"/>
  <c r="M13882" i="3"/>
  <c r="M13883" i="3"/>
  <c r="M13884" i="3"/>
  <c r="M13885" i="3"/>
  <c r="M13886" i="3"/>
  <c r="M13887" i="3"/>
  <c r="M13888" i="3"/>
  <c r="M13889" i="3"/>
  <c r="M13890" i="3"/>
  <c r="M13891" i="3"/>
  <c r="M13892" i="3"/>
  <c r="M13893" i="3"/>
  <c r="M13894" i="3"/>
  <c r="M13895" i="3"/>
  <c r="M13896" i="3"/>
  <c r="M13897" i="3"/>
  <c r="M13898" i="3"/>
  <c r="M13899" i="3"/>
  <c r="M13900" i="3"/>
  <c r="M13901" i="3"/>
  <c r="M13902" i="3"/>
  <c r="M13903" i="3"/>
  <c r="M13904" i="3"/>
  <c r="M13905" i="3"/>
  <c r="M13906" i="3"/>
  <c r="M13907" i="3"/>
  <c r="M13908" i="3"/>
  <c r="M13909" i="3"/>
  <c r="M13910" i="3"/>
  <c r="M13911" i="3"/>
  <c r="M13912" i="3"/>
  <c r="M13913" i="3"/>
  <c r="M13914" i="3"/>
  <c r="M13915" i="3"/>
  <c r="M13916" i="3"/>
  <c r="M13917" i="3"/>
  <c r="M13918" i="3"/>
  <c r="M13919" i="3"/>
  <c r="M13920" i="3"/>
  <c r="M13921" i="3"/>
  <c r="M13922" i="3"/>
  <c r="M13923" i="3"/>
  <c r="M13924" i="3"/>
  <c r="M13925" i="3"/>
  <c r="M13926" i="3"/>
  <c r="M13927" i="3"/>
  <c r="M13928" i="3"/>
  <c r="M13929" i="3"/>
  <c r="M13930" i="3"/>
  <c r="M13931" i="3"/>
  <c r="M13932" i="3"/>
  <c r="M13933" i="3"/>
  <c r="M13934" i="3"/>
  <c r="M13935" i="3"/>
  <c r="M13936" i="3"/>
  <c r="M13937" i="3"/>
  <c r="M13938" i="3"/>
  <c r="M13939" i="3"/>
  <c r="M13940" i="3"/>
  <c r="M13941" i="3"/>
  <c r="M13942" i="3"/>
  <c r="M13943" i="3"/>
  <c r="M13944" i="3"/>
  <c r="M13945" i="3"/>
  <c r="M13946" i="3"/>
  <c r="M13947" i="3"/>
  <c r="M13948" i="3"/>
  <c r="M13949" i="3"/>
  <c r="M13950" i="3"/>
  <c r="M13951" i="3"/>
  <c r="M13952" i="3"/>
  <c r="M13953" i="3"/>
  <c r="M13954" i="3"/>
  <c r="M13955" i="3"/>
  <c r="M13956" i="3"/>
  <c r="M13957" i="3"/>
  <c r="M13958" i="3"/>
  <c r="M13959" i="3"/>
  <c r="M13960" i="3"/>
  <c r="M13961" i="3"/>
  <c r="M13962" i="3"/>
  <c r="M13963" i="3"/>
  <c r="M13964" i="3"/>
  <c r="M13965" i="3"/>
  <c r="M13966" i="3"/>
  <c r="M13967" i="3"/>
  <c r="M13968" i="3"/>
  <c r="M13969" i="3"/>
  <c r="M13970" i="3"/>
  <c r="M13971" i="3"/>
  <c r="M13972" i="3"/>
  <c r="M13973" i="3"/>
  <c r="M13974" i="3"/>
  <c r="M13975" i="3"/>
  <c r="M13976" i="3"/>
  <c r="M13977" i="3"/>
  <c r="M13978" i="3"/>
  <c r="M13979" i="3"/>
  <c r="M13980" i="3"/>
  <c r="M13981" i="3"/>
  <c r="M13982" i="3"/>
  <c r="M13983" i="3"/>
  <c r="M13984" i="3"/>
  <c r="M13985" i="3"/>
  <c r="M13986" i="3"/>
  <c r="M13987" i="3"/>
  <c r="M13988" i="3"/>
  <c r="M13989" i="3"/>
  <c r="M13990" i="3"/>
  <c r="M13991" i="3"/>
  <c r="M13992" i="3"/>
  <c r="M13993" i="3"/>
  <c r="M13994" i="3"/>
  <c r="M13995" i="3"/>
  <c r="M13996" i="3"/>
  <c r="M13997" i="3"/>
  <c r="M13998" i="3"/>
  <c r="M13999" i="3"/>
  <c r="M14000" i="3"/>
  <c r="M14001" i="3"/>
  <c r="M14002" i="3"/>
  <c r="M14003" i="3"/>
  <c r="M14004" i="3"/>
  <c r="M14005" i="3"/>
  <c r="M14006" i="3"/>
  <c r="M14007" i="3"/>
  <c r="M14008" i="3"/>
  <c r="M14009" i="3"/>
  <c r="M14010" i="3"/>
  <c r="M14011" i="3"/>
  <c r="M14012" i="3"/>
  <c r="M14013" i="3"/>
  <c r="M14014" i="3"/>
  <c r="M14015" i="3"/>
  <c r="M14016" i="3"/>
  <c r="M14017" i="3"/>
  <c r="M14018" i="3"/>
  <c r="M14019" i="3"/>
  <c r="M14020" i="3"/>
  <c r="M14021" i="3"/>
  <c r="M14022" i="3"/>
  <c r="M14023" i="3"/>
  <c r="M14024" i="3"/>
  <c r="M14025" i="3"/>
  <c r="M14026" i="3"/>
  <c r="M14027" i="3"/>
  <c r="M14028" i="3"/>
  <c r="M14029" i="3"/>
  <c r="M14030" i="3"/>
  <c r="M14031" i="3"/>
  <c r="M14032" i="3"/>
  <c r="M14033" i="3"/>
  <c r="M14034" i="3"/>
  <c r="M14035" i="3"/>
  <c r="M14036" i="3"/>
  <c r="M14037" i="3"/>
  <c r="M14038" i="3"/>
  <c r="M14039" i="3"/>
  <c r="M14040" i="3"/>
  <c r="M14041" i="3"/>
  <c r="M14042" i="3"/>
  <c r="M14043" i="3"/>
  <c r="M14044" i="3"/>
  <c r="M14045" i="3"/>
  <c r="M14046" i="3"/>
  <c r="M14047" i="3"/>
  <c r="M14048" i="3"/>
  <c r="M14049" i="3"/>
  <c r="M14050" i="3"/>
  <c r="M14051" i="3"/>
  <c r="M14052" i="3"/>
  <c r="M14053" i="3"/>
  <c r="M14054" i="3"/>
  <c r="M14055" i="3"/>
  <c r="M14056" i="3"/>
  <c r="M14057" i="3"/>
  <c r="M14058" i="3"/>
  <c r="M14059" i="3"/>
  <c r="M14060" i="3"/>
  <c r="M14061" i="3"/>
  <c r="M14062" i="3"/>
  <c r="M14063" i="3"/>
  <c r="M14064" i="3"/>
  <c r="M14065" i="3"/>
  <c r="M14066" i="3"/>
  <c r="M14067" i="3"/>
  <c r="M14068" i="3"/>
  <c r="M14069" i="3"/>
  <c r="M14070" i="3"/>
  <c r="M14071" i="3"/>
  <c r="M14072" i="3"/>
  <c r="M14073" i="3"/>
  <c r="M14074" i="3"/>
  <c r="M14075" i="3"/>
  <c r="M14076" i="3"/>
  <c r="M14077" i="3"/>
  <c r="M14078" i="3"/>
  <c r="M14079" i="3"/>
  <c r="M14080" i="3"/>
  <c r="M14081" i="3"/>
  <c r="M14082" i="3"/>
  <c r="M14083" i="3"/>
  <c r="M14084" i="3"/>
  <c r="M14085" i="3"/>
  <c r="M14086" i="3"/>
  <c r="M14087" i="3"/>
  <c r="M14088" i="3"/>
  <c r="M14089" i="3"/>
  <c r="M14090" i="3"/>
  <c r="M14091" i="3"/>
  <c r="M14092" i="3"/>
  <c r="M14093" i="3"/>
  <c r="M14094" i="3"/>
  <c r="M14095" i="3"/>
  <c r="M14096" i="3"/>
  <c r="M14097" i="3"/>
  <c r="M14098" i="3"/>
  <c r="M14099" i="3"/>
  <c r="M14100" i="3"/>
  <c r="M14101" i="3"/>
  <c r="M14102" i="3"/>
  <c r="M14103" i="3"/>
  <c r="M14104" i="3"/>
  <c r="M14105" i="3"/>
  <c r="M14106" i="3"/>
  <c r="M14107" i="3"/>
  <c r="M14108" i="3"/>
  <c r="M14109" i="3"/>
  <c r="M14110" i="3"/>
  <c r="M14111" i="3"/>
  <c r="M14112" i="3"/>
  <c r="M14113" i="3"/>
  <c r="M14114" i="3"/>
  <c r="M14115" i="3"/>
  <c r="M14116" i="3"/>
  <c r="M14117" i="3"/>
  <c r="M14118" i="3"/>
  <c r="M14119" i="3"/>
  <c r="M14120" i="3"/>
  <c r="M14121" i="3"/>
  <c r="M14122" i="3"/>
  <c r="M14123" i="3"/>
  <c r="M14124" i="3"/>
  <c r="M14125" i="3"/>
  <c r="M14126" i="3"/>
  <c r="M14127" i="3"/>
  <c r="M14128" i="3"/>
  <c r="M14129" i="3"/>
  <c r="M14130" i="3"/>
  <c r="M14131" i="3"/>
  <c r="M14132" i="3"/>
  <c r="M14133" i="3"/>
  <c r="M14134" i="3"/>
  <c r="M14135" i="3"/>
  <c r="M14136" i="3"/>
  <c r="M14137" i="3"/>
  <c r="M14138" i="3"/>
  <c r="M14139" i="3"/>
  <c r="M14140" i="3"/>
  <c r="M14141" i="3"/>
  <c r="M14142" i="3"/>
  <c r="M14143" i="3"/>
  <c r="M14144" i="3"/>
  <c r="M14145" i="3"/>
  <c r="M14146" i="3"/>
  <c r="M14147" i="3"/>
  <c r="M14148" i="3"/>
  <c r="M14149" i="3"/>
  <c r="M14150" i="3"/>
  <c r="M14151" i="3"/>
  <c r="M14152" i="3"/>
  <c r="M14153" i="3"/>
  <c r="M14154" i="3"/>
  <c r="M14155" i="3"/>
  <c r="M14156" i="3"/>
  <c r="M14157" i="3"/>
  <c r="M14158" i="3"/>
  <c r="M14159" i="3"/>
  <c r="M14160" i="3"/>
  <c r="M14161" i="3"/>
  <c r="M14162" i="3"/>
  <c r="M14163" i="3"/>
  <c r="M14164" i="3"/>
  <c r="M14165" i="3"/>
  <c r="M14166" i="3"/>
  <c r="M14167" i="3"/>
  <c r="M14168" i="3"/>
  <c r="M14169" i="3"/>
  <c r="M14170" i="3"/>
  <c r="M14171" i="3"/>
  <c r="M14172" i="3"/>
  <c r="M14173" i="3"/>
  <c r="M14174" i="3"/>
  <c r="M14175" i="3"/>
  <c r="M14176" i="3"/>
  <c r="M14177" i="3"/>
  <c r="M14178" i="3"/>
  <c r="M14179" i="3"/>
  <c r="M14180" i="3"/>
  <c r="M14181" i="3"/>
  <c r="M14182" i="3"/>
  <c r="M14183" i="3"/>
  <c r="M14184" i="3"/>
  <c r="M14185" i="3"/>
  <c r="M14186" i="3"/>
  <c r="M14187" i="3"/>
  <c r="M14188" i="3"/>
  <c r="M14189" i="3"/>
  <c r="M14190" i="3"/>
  <c r="M14191" i="3"/>
  <c r="M14192" i="3"/>
  <c r="M14193" i="3"/>
  <c r="M14194" i="3"/>
  <c r="M14195" i="3"/>
  <c r="M14196" i="3"/>
  <c r="M14197" i="3"/>
  <c r="M14198" i="3"/>
  <c r="M14199" i="3"/>
  <c r="M14200" i="3"/>
  <c r="M14201" i="3"/>
  <c r="M14202" i="3"/>
  <c r="M14203" i="3"/>
  <c r="M14204" i="3"/>
  <c r="M14205" i="3"/>
  <c r="M14206" i="3"/>
  <c r="M14207" i="3"/>
  <c r="M14208" i="3"/>
  <c r="M14209" i="3"/>
  <c r="M14210" i="3"/>
  <c r="M14211" i="3"/>
  <c r="M14212" i="3"/>
  <c r="M14213" i="3"/>
  <c r="M14214" i="3"/>
  <c r="M14215" i="3"/>
  <c r="M14216" i="3"/>
  <c r="M14217" i="3"/>
  <c r="M14218" i="3"/>
  <c r="M14219" i="3"/>
  <c r="M14220" i="3"/>
  <c r="M14221" i="3"/>
  <c r="M14222" i="3"/>
  <c r="M14223" i="3"/>
  <c r="M14224" i="3"/>
  <c r="M14225" i="3"/>
  <c r="M14226" i="3"/>
  <c r="M14227" i="3"/>
  <c r="M14228" i="3"/>
  <c r="M14229" i="3"/>
  <c r="M14230" i="3"/>
  <c r="M14231" i="3"/>
  <c r="M14232" i="3"/>
  <c r="M14233" i="3"/>
  <c r="M14234" i="3"/>
  <c r="M14235" i="3"/>
  <c r="M14236" i="3"/>
  <c r="M14237" i="3"/>
  <c r="M14238" i="3"/>
  <c r="M14239" i="3"/>
  <c r="M14240" i="3"/>
  <c r="M14241" i="3"/>
  <c r="M14242" i="3"/>
  <c r="M14243" i="3"/>
  <c r="M14244" i="3"/>
  <c r="M14245" i="3"/>
  <c r="M14246" i="3"/>
  <c r="M14247" i="3"/>
  <c r="M14248" i="3"/>
  <c r="M14249" i="3"/>
  <c r="M14250" i="3"/>
  <c r="M14251" i="3"/>
  <c r="M14252" i="3"/>
  <c r="M14253" i="3"/>
  <c r="M14254" i="3"/>
  <c r="M14255" i="3"/>
  <c r="M14256" i="3"/>
  <c r="M14257" i="3"/>
  <c r="M14258" i="3"/>
  <c r="M14259" i="3"/>
  <c r="M14260" i="3"/>
  <c r="M14261" i="3"/>
  <c r="M14262" i="3"/>
  <c r="M14263" i="3"/>
  <c r="M14264" i="3"/>
  <c r="M14265" i="3"/>
  <c r="M14266" i="3"/>
  <c r="M14267" i="3"/>
  <c r="M14268" i="3"/>
  <c r="M14269" i="3"/>
  <c r="M14270" i="3"/>
  <c r="M14271" i="3"/>
  <c r="M14272" i="3"/>
  <c r="M14273" i="3"/>
  <c r="M14274" i="3"/>
  <c r="M14275" i="3"/>
  <c r="M14276" i="3"/>
  <c r="M14277" i="3"/>
  <c r="M14278" i="3"/>
  <c r="M14279" i="3"/>
  <c r="M14280" i="3"/>
  <c r="M14281" i="3"/>
  <c r="M14282" i="3"/>
  <c r="M14283" i="3"/>
  <c r="M14284" i="3"/>
  <c r="M14285" i="3"/>
  <c r="M14286" i="3"/>
  <c r="M14287" i="3"/>
  <c r="M14288" i="3"/>
  <c r="M14289" i="3"/>
  <c r="M14290" i="3"/>
  <c r="M14291" i="3"/>
  <c r="M14292" i="3"/>
  <c r="M14293" i="3"/>
  <c r="M14294" i="3"/>
  <c r="M14295" i="3"/>
  <c r="M14296" i="3"/>
  <c r="M14297" i="3"/>
  <c r="M14298" i="3"/>
  <c r="M14299" i="3"/>
  <c r="M14300" i="3"/>
  <c r="M14301" i="3"/>
  <c r="M14302" i="3"/>
  <c r="M14303" i="3"/>
  <c r="M14304" i="3"/>
  <c r="M14305" i="3"/>
  <c r="M14306" i="3"/>
  <c r="M14307" i="3"/>
  <c r="M14308" i="3"/>
  <c r="M14309" i="3"/>
  <c r="M14310" i="3"/>
  <c r="M14311" i="3"/>
  <c r="M14312" i="3"/>
  <c r="M14313" i="3"/>
  <c r="M14314" i="3"/>
  <c r="M14315" i="3"/>
  <c r="M14316" i="3"/>
  <c r="M14317" i="3"/>
  <c r="M14318" i="3"/>
  <c r="M14319" i="3"/>
  <c r="M14320" i="3"/>
  <c r="M14321" i="3"/>
  <c r="M14322" i="3"/>
  <c r="M14323" i="3"/>
  <c r="M14324" i="3"/>
  <c r="M14325" i="3"/>
  <c r="M14326" i="3"/>
  <c r="M14327" i="3"/>
  <c r="M14328" i="3"/>
  <c r="M14329" i="3"/>
  <c r="M14330" i="3"/>
  <c r="M14331" i="3"/>
  <c r="M14332" i="3"/>
  <c r="M14333" i="3"/>
  <c r="M14334" i="3"/>
  <c r="M14335" i="3"/>
  <c r="M14336" i="3"/>
  <c r="M14337" i="3"/>
  <c r="M14338" i="3"/>
  <c r="M14339" i="3"/>
  <c r="M14340" i="3"/>
  <c r="M14341" i="3"/>
  <c r="M14342" i="3"/>
  <c r="M14343" i="3"/>
  <c r="M14344" i="3"/>
  <c r="M14345" i="3"/>
  <c r="M14346" i="3"/>
  <c r="M14347" i="3"/>
  <c r="M14348" i="3"/>
  <c r="M14349" i="3"/>
  <c r="M14350" i="3"/>
  <c r="M14351" i="3"/>
  <c r="M14352" i="3"/>
  <c r="M14353" i="3"/>
  <c r="M14354" i="3"/>
  <c r="M14355" i="3"/>
  <c r="M14356" i="3"/>
  <c r="M14357" i="3"/>
  <c r="M14358" i="3"/>
  <c r="M14359" i="3"/>
  <c r="M14360" i="3"/>
  <c r="M14361" i="3"/>
  <c r="M14362" i="3"/>
  <c r="M14363" i="3"/>
  <c r="M14364" i="3"/>
  <c r="M14365" i="3"/>
  <c r="M14366" i="3"/>
  <c r="M14367" i="3"/>
  <c r="M14368" i="3"/>
  <c r="M14369" i="3"/>
  <c r="M14370" i="3"/>
  <c r="M14371" i="3"/>
  <c r="M14372" i="3"/>
  <c r="M14373" i="3"/>
  <c r="M14374" i="3"/>
  <c r="M14375" i="3"/>
  <c r="M14376" i="3"/>
  <c r="M14377" i="3"/>
  <c r="M14378" i="3"/>
  <c r="M14379" i="3"/>
  <c r="M14380" i="3"/>
  <c r="M14381" i="3"/>
  <c r="M14382" i="3"/>
  <c r="M14383" i="3"/>
  <c r="M14384" i="3"/>
  <c r="M14385" i="3"/>
  <c r="M14386" i="3"/>
  <c r="M14387" i="3"/>
  <c r="M14388" i="3"/>
  <c r="M14389" i="3"/>
  <c r="M14390" i="3"/>
  <c r="M14391" i="3"/>
  <c r="M14392" i="3"/>
  <c r="M14393" i="3"/>
  <c r="M14394" i="3"/>
  <c r="M14395" i="3"/>
  <c r="M14396" i="3"/>
  <c r="M14397" i="3"/>
  <c r="M14398" i="3"/>
  <c r="M14399" i="3"/>
  <c r="M14400" i="3"/>
  <c r="M14401" i="3"/>
  <c r="M14402" i="3"/>
  <c r="M14403" i="3"/>
  <c r="M14404" i="3"/>
  <c r="M14405" i="3"/>
  <c r="M14406" i="3"/>
  <c r="M14407" i="3"/>
  <c r="M14408" i="3"/>
  <c r="M14409" i="3"/>
  <c r="M14410" i="3"/>
  <c r="M14411" i="3"/>
  <c r="M14412" i="3"/>
  <c r="M14413" i="3"/>
  <c r="M14414" i="3"/>
  <c r="M14415" i="3"/>
  <c r="M14416" i="3"/>
  <c r="M14417" i="3"/>
  <c r="M14418" i="3"/>
  <c r="M14419" i="3"/>
  <c r="M14420" i="3"/>
  <c r="M14421" i="3"/>
  <c r="M14422" i="3"/>
  <c r="M14423" i="3"/>
  <c r="M14424" i="3"/>
  <c r="M14425" i="3"/>
  <c r="M14426" i="3"/>
  <c r="M14427" i="3"/>
  <c r="M14428" i="3"/>
  <c r="M14429" i="3"/>
  <c r="M14430" i="3"/>
  <c r="M14431" i="3"/>
  <c r="M14432" i="3"/>
  <c r="M14433" i="3"/>
  <c r="M14434" i="3"/>
  <c r="M14435" i="3"/>
  <c r="M14436" i="3"/>
  <c r="M14437" i="3"/>
  <c r="M14438" i="3"/>
  <c r="M14439" i="3"/>
  <c r="M14440" i="3"/>
  <c r="M14441" i="3"/>
  <c r="M14442" i="3"/>
  <c r="M14443" i="3"/>
  <c r="M14444" i="3"/>
  <c r="M14445" i="3"/>
  <c r="M14446" i="3"/>
  <c r="M14447" i="3"/>
  <c r="M14448" i="3"/>
  <c r="M14449" i="3"/>
  <c r="M14450" i="3"/>
  <c r="M14451" i="3"/>
  <c r="M14452" i="3"/>
  <c r="M14453" i="3"/>
  <c r="M14454" i="3"/>
  <c r="M14455" i="3"/>
  <c r="M14456" i="3"/>
  <c r="M14457" i="3"/>
  <c r="M14458" i="3"/>
  <c r="M14459" i="3"/>
  <c r="M14460" i="3"/>
  <c r="M14461" i="3"/>
  <c r="M14462" i="3"/>
  <c r="M14463" i="3"/>
  <c r="M14464" i="3"/>
  <c r="M14465" i="3"/>
  <c r="M14466" i="3"/>
  <c r="M14467" i="3"/>
  <c r="M14468" i="3"/>
  <c r="M14469" i="3"/>
  <c r="M14470" i="3"/>
  <c r="M14471" i="3"/>
  <c r="M14472" i="3"/>
  <c r="M14473" i="3"/>
  <c r="M14474" i="3"/>
  <c r="M14475" i="3"/>
  <c r="M14476" i="3"/>
  <c r="M14477" i="3"/>
  <c r="M14478" i="3"/>
  <c r="M14479" i="3"/>
  <c r="M14480" i="3"/>
  <c r="M14481" i="3"/>
  <c r="M14482" i="3"/>
  <c r="M14483" i="3"/>
  <c r="M14484" i="3"/>
  <c r="M14485" i="3"/>
  <c r="M14486" i="3"/>
  <c r="M14487" i="3"/>
  <c r="M14488" i="3"/>
  <c r="M14489" i="3"/>
  <c r="M14490" i="3"/>
  <c r="M14491" i="3"/>
  <c r="M14492" i="3"/>
  <c r="M14493" i="3"/>
  <c r="M14494" i="3"/>
  <c r="M14495" i="3"/>
  <c r="M14496" i="3"/>
  <c r="M14497" i="3"/>
  <c r="M14498" i="3"/>
  <c r="M14499" i="3"/>
  <c r="M14500" i="3"/>
  <c r="M14501" i="3"/>
  <c r="M14502" i="3"/>
  <c r="M14503" i="3"/>
  <c r="M14504" i="3"/>
  <c r="M14505" i="3"/>
  <c r="M14506" i="3"/>
  <c r="M14507" i="3"/>
  <c r="M14508" i="3"/>
  <c r="M14509" i="3"/>
  <c r="M14510" i="3"/>
  <c r="M14511" i="3"/>
  <c r="M14512" i="3"/>
  <c r="M14513" i="3"/>
  <c r="M14514" i="3"/>
  <c r="M14515" i="3"/>
  <c r="M14516" i="3"/>
  <c r="M14517" i="3"/>
  <c r="M14518" i="3"/>
  <c r="M14519" i="3"/>
  <c r="M14520" i="3"/>
  <c r="M14521" i="3"/>
  <c r="M14522" i="3"/>
  <c r="M14523" i="3"/>
  <c r="M14524" i="3"/>
  <c r="M14525" i="3"/>
  <c r="M14526" i="3"/>
  <c r="M14527" i="3"/>
  <c r="M14528" i="3"/>
  <c r="M14529" i="3"/>
  <c r="M14530" i="3"/>
  <c r="M14531" i="3"/>
  <c r="M14532" i="3"/>
  <c r="M14533" i="3"/>
  <c r="M14534" i="3"/>
  <c r="M14535" i="3"/>
  <c r="M14536" i="3"/>
  <c r="M14537" i="3"/>
  <c r="M14538" i="3"/>
  <c r="M14539" i="3"/>
  <c r="M14540" i="3"/>
  <c r="M14541" i="3"/>
  <c r="M14542" i="3"/>
  <c r="M14543" i="3"/>
  <c r="M14544" i="3"/>
  <c r="M14545" i="3"/>
  <c r="M14546" i="3"/>
  <c r="M14547" i="3"/>
  <c r="M14548" i="3"/>
  <c r="M14549" i="3"/>
  <c r="M14550" i="3"/>
  <c r="M14551" i="3"/>
  <c r="M14552" i="3"/>
  <c r="M14553" i="3"/>
  <c r="M14554" i="3"/>
  <c r="M14555" i="3"/>
  <c r="M14556" i="3"/>
  <c r="M14557" i="3"/>
  <c r="M14558" i="3"/>
  <c r="M14559" i="3"/>
  <c r="M14560" i="3"/>
  <c r="M14561" i="3"/>
  <c r="M14562" i="3"/>
  <c r="M14563" i="3"/>
  <c r="M14564" i="3"/>
  <c r="M14565" i="3"/>
  <c r="M14566" i="3"/>
  <c r="M14567" i="3"/>
  <c r="M14568" i="3"/>
  <c r="M14569" i="3"/>
  <c r="M14570" i="3"/>
  <c r="M14571" i="3"/>
  <c r="M14572" i="3"/>
  <c r="M14573" i="3"/>
  <c r="M14574" i="3"/>
  <c r="M14575" i="3"/>
  <c r="M14576" i="3"/>
  <c r="M14577" i="3"/>
  <c r="M14578" i="3"/>
  <c r="M14579" i="3"/>
  <c r="M14580" i="3"/>
  <c r="M14581" i="3"/>
  <c r="M14582" i="3"/>
  <c r="M14583" i="3"/>
  <c r="M14584" i="3"/>
  <c r="M14585" i="3"/>
  <c r="M14586" i="3"/>
  <c r="M14587" i="3"/>
  <c r="M14588" i="3"/>
  <c r="M14589" i="3"/>
  <c r="M14590" i="3"/>
  <c r="M14591" i="3"/>
  <c r="M14592" i="3"/>
  <c r="M14593" i="3"/>
  <c r="M14594" i="3"/>
  <c r="M14595" i="3"/>
  <c r="M14596" i="3"/>
  <c r="M14597" i="3"/>
  <c r="M14598" i="3"/>
  <c r="M14599" i="3"/>
  <c r="M14600" i="3"/>
  <c r="M14601" i="3"/>
  <c r="M14602" i="3"/>
  <c r="M14603" i="3"/>
  <c r="M14604" i="3"/>
  <c r="M14605" i="3"/>
  <c r="M14606" i="3"/>
  <c r="M14607" i="3"/>
  <c r="M14608" i="3"/>
  <c r="M14609" i="3"/>
  <c r="M14610" i="3"/>
  <c r="M14611" i="3"/>
  <c r="M14612" i="3"/>
  <c r="M14613" i="3"/>
  <c r="M14614" i="3"/>
  <c r="M14615" i="3"/>
  <c r="M14616" i="3"/>
  <c r="M14617" i="3"/>
  <c r="M14618" i="3"/>
  <c r="M14619" i="3"/>
  <c r="M14620" i="3"/>
  <c r="M14621" i="3"/>
  <c r="M14622" i="3"/>
  <c r="M14623" i="3"/>
  <c r="M14624" i="3"/>
  <c r="M14625" i="3"/>
  <c r="M14626" i="3"/>
  <c r="M14627" i="3"/>
  <c r="M14628" i="3"/>
  <c r="M14629" i="3"/>
  <c r="M14630" i="3"/>
  <c r="M14631" i="3"/>
  <c r="M14632" i="3"/>
  <c r="M14633" i="3"/>
  <c r="M14634" i="3"/>
  <c r="M14635" i="3"/>
  <c r="M14636" i="3"/>
  <c r="M14637" i="3"/>
  <c r="M14638" i="3"/>
  <c r="M14639" i="3"/>
  <c r="M14640" i="3"/>
  <c r="M14641" i="3"/>
  <c r="M14642" i="3"/>
  <c r="M14643" i="3"/>
  <c r="M14644" i="3"/>
  <c r="M14645" i="3"/>
  <c r="M14646" i="3"/>
  <c r="M14647" i="3"/>
  <c r="M14648" i="3"/>
  <c r="M14649" i="3"/>
  <c r="M14650" i="3"/>
  <c r="M14651" i="3"/>
  <c r="M14652" i="3"/>
  <c r="M14653" i="3"/>
  <c r="M14654" i="3"/>
  <c r="M14655" i="3"/>
  <c r="M14656" i="3"/>
  <c r="M14657" i="3"/>
  <c r="M14658" i="3"/>
  <c r="M14659" i="3"/>
  <c r="M14660" i="3"/>
  <c r="M14661" i="3"/>
  <c r="M14662" i="3"/>
  <c r="M14663" i="3"/>
  <c r="M14664" i="3"/>
  <c r="M14665" i="3"/>
  <c r="M14666" i="3"/>
  <c r="M14667" i="3"/>
  <c r="M14668" i="3"/>
  <c r="M14669" i="3"/>
  <c r="M14670" i="3"/>
  <c r="M14671" i="3"/>
  <c r="M14672" i="3"/>
  <c r="M14673" i="3"/>
  <c r="M14674" i="3"/>
  <c r="M14675" i="3"/>
  <c r="M14676" i="3"/>
  <c r="M14677" i="3"/>
  <c r="M14678" i="3"/>
  <c r="M14679" i="3"/>
  <c r="M14680" i="3"/>
  <c r="M14681" i="3"/>
  <c r="M14682" i="3"/>
  <c r="M14683" i="3"/>
  <c r="M14684" i="3"/>
  <c r="M14685" i="3"/>
  <c r="M14686" i="3"/>
  <c r="M14687" i="3"/>
  <c r="M14688" i="3"/>
  <c r="M14689" i="3"/>
  <c r="M14690" i="3"/>
  <c r="M14691" i="3"/>
  <c r="M14692" i="3"/>
  <c r="M14693" i="3"/>
  <c r="M14694" i="3"/>
  <c r="M14695" i="3"/>
  <c r="M14696" i="3"/>
  <c r="M14697" i="3"/>
  <c r="M14698" i="3"/>
  <c r="M14699" i="3"/>
  <c r="M14700" i="3"/>
  <c r="M14701" i="3"/>
  <c r="M14702" i="3"/>
  <c r="M14703" i="3"/>
  <c r="M14704" i="3"/>
  <c r="M14705" i="3"/>
  <c r="M14706" i="3"/>
  <c r="M14707" i="3"/>
  <c r="M14708" i="3"/>
  <c r="M14709" i="3"/>
  <c r="M14710" i="3"/>
  <c r="M14711" i="3"/>
  <c r="M14712" i="3"/>
  <c r="M14713" i="3"/>
  <c r="M14714" i="3"/>
  <c r="M14715" i="3"/>
  <c r="M14716" i="3"/>
  <c r="M14717" i="3"/>
  <c r="M14718" i="3"/>
  <c r="M14719" i="3"/>
  <c r="M14720" i="3"/>
  <c r="M14721" i="3"/>
  <c r="M14722" i="3"/>
  <c r="M14723" i="3"/>
  <c r="M14724" i="3"/>
  <c r="M14725" i="3"/>
  <c r="M14726" i="3"/>
  <c r="M14727" i="3"/>
  <c r="M14728" i="3"/>
  <c r="M14729" i="3"/>
  <c r="M14730" i="3"/>
  <c r="M14731" i="3"/>
  <c r="M14732" i="3"/>
  <c r="M14733" i="3"/>
  <c r="M14734" i="3"/>
  <c r="M14735" i="3"/>
  <c r="M14736" i="3"/>
  <c r="M14737" i="3"/>
  <c r="M14738" i="3"/>
  <c r="M14739" i="3"/>
  <c r="M14740" i="3"/>
  <c r="M14741" i="3"/>
  <c r="M14742" i="3"/>
  <c r="M14743" i="3"/>
  <c r="M14744" i="3"/>
  <c r="M14745" i="3"/>
  <c r="M14746" i="3"/>
  <c r="M14747" i="3"/>
  <c r="M14748" i="3"/>
  <c r="M14749" i="3"/>
  <c r="M14750" i="3"/>
  <c r="M14751" i="3"/>
  <c r="M14752" i="3"/>
  <c r="M14753" i="3"/>
  <c r="M14754" i="3"/>
  <c r="M14755" i="3"/>
  <c r="M14756" i="3"/>
  <c r="M14757" i="3"/>
  <c r="M14758" i="3"/>
  <c r="M14759" i="3"/>
  <c r="M14760" i="3"/>
  <c r="M14761" i="3"/>
  <c r="M14762" i="3"/>
  <c r="M14763" i="3"/>
  <c r="M14764" i="3"/>
  <c r="M14765" i="3"/>
  <c r="M14766" i="3"/>
  <c r="M14767" i="3"/>
  <c r="M14768" i="3"/>
  <c r="M14769" i="3"/>
  <c r="M14770" i="3"/>
  <c r="M14771" i="3"/>
  <c r="M14772" i="3"/>
  <c r="M14773" i="3"/>
  <c r="M14774" i="3"/>
  <c r="M14775" i="3"/>
  <c r="M14776" i="3"/>
  <c r="M14777" i="3"/>
  <c r="M14778" i="3"/>
  <c r="M14779" i="3"/>
  <c r="M14780" i="3"/>
  <c r="M14781" i="3"/>
  <c r="M14782" i="3"/>
  <c r="M14783" i="3"/>
  <c r="M14784" i="3"/>
  <c r="M14785" i="3"/>
  <c r="M14786" i="3"/>
  <c r="M14787" i="3"/>
  <c r="M14788" i="3"/>
  <c r="M14789" i="3"/>
  <c r="M14790" i="3"/>
  <c r="M14791" i="3"/>
  <c r="M14792" i="3"/>
  <c r="M14793" i="3"/>
  <c r="M14794" i="3"/>
  <c r="M14795" i="3"/>
  <c r="M14796" i="3"/>
  <c r="M14797" i="3"/>
  <c r="M14798" i="3"/>
  <c r="M14799" i="3"/>
  <c r="M14800" i="3"/>
  <c r="M14801" i="3"/>
  <c r="M14802" i="3"/>
  <c r="M14803" i="3"/>
  <c r="M14804" i="3"/>
  <c r="M14805" i="3"/>
  <c r="M14806" i="3"/>
  <c r="M14807" i="3"/>
  <c r="M14808" i="3"/>
  <c r="M14809" i="3"/>
  <c r="M14810" i="3"/>
  <c r="M14811" i="3"/>
  <c r="M14812" i="3"/>
  <c r="M14813" i="3"/>
  <c r="M14814" i="3"/>
  <c r="M14815" i="3"/>
  <c r="M14816" i="3"/>
  <c r="M14817" i="3"/>
  <c r="M14818" i="3"/>
  <c r="M14819" i="3"/>
  <c r="M14820" i="3"/>
  <c r="M14821" i="3"/>
  <c r="M14822" i="3"/>
  <c r="M14823" i="3"/>
  <c r="M14824" i="3"/>
  <c r="M14825" i="3"/>
  <c r="M14826" i="3"/>
  <c r="M14827" i="3"/>
  <c r="M14828" i="3"/>
  <c r="M14829" i="3"/>
  <c r="M14830" i="3"/>
  <c r="M14831" i="3"/>
  <c r="M14832" i="3"/>
  <c r="M14833" i="3"/>
  <c r="M14834" i="3"/>
  <c r="M14835" i="3"/>
  <c r="M14836" i="3"/>
  <c r="M14837" i="3"/>
  <c r="M14838" i="3"/>
  <c r="M14839" i="3"/>
  <c r="M14840" i="3"/>
  <c r="M14841" i="3"/>
  <c r="M14842" i="3"/>
  <c r="M14843" i="3"/>
  <c r="M14844" i="3"/>
  <c r="M14845" i="3"/>
  <c r="M14846" i="3"/>
  <c r="M14847" i="3"/>
  <c r="M14848" i="3"/>
  <c r="M14849" i="3"/>
  <c r="M14850" i="3"/>
  <c r="M14851" i="3"/>
  <c r="M14852" i="3"/>
  <c r="M14853" i="3"/>
  <c r="M14854" i="3"/>
  <c r="M14855" i="3"/>
  <c r="M14856" i="3"/>
  <c r="M14857" i="3"/>
  <c r="M14858" i="3"/>
  <c r="M14859" i="3"/>
  <c r="M14860" i="3"/>
  <c r="M14861" i="3"/>
  <c r="M14862" i="3"/>
  <c r="M14863" i="3"/>
  <c r="M14864" i="3"/>
  <c r="M14865" i="3"/>
  <c r="M14866" i="3"/>
  <c r="M14867" i="3"/>
  <c r="M14868" i="3"/>
  <c r="M14869" i="3"/>
  <c r="M14870" i="3"/>
  <c r="M14871" i="3"/>
  <c r="M14872" i="3"/>
  <c r="M14873" i="3"/>
  <c r="M14874" i="3"/>
  <c r="M14875" i="3"/>
  <c r="M14876" i="3"/>
  <c r="M14877" i="3"/>
  <c r="M14878" i="3"/>
  <c r="M14879" i="3"/>
  <c r="M14880" i="3"/>
  <c r="M14881" i="3"/>
  <c r="M14882" i="3"/>
  <c r="M14883" i="3"/>
  <c r="M14884" i="3"/>
  <c r="M14885" i="3"/>
  <c r="M14886" i="3"/>
  <c r="M14887" i="3"/>
  <c r="M14888" i="3"/>
  <c r="M14889" i="3"/>
  <c r="M14890" i="3"/>
  <c r="M14891" i="3"/>
  <c r="M14892" i="3"/>
  <c r="M14893" i="3"/>
  <c r="M14894" i="3"/>
  <c r="M14895" i="3"/>
  <c r="M14896" i="3"/>
  <c r="M14897" i="3"/>
  <c r="M14898" i="3"/>
  <c r="M14899" i="3"/>
  <c r="M14900" i="3"/>
  <c r="M14901" i="3"/>
  <c r="M14902" i="3"/>
  <c r="M14903" i="3"/>
  <c r="M14904" i="3"/>
  <c r="M14905" i="3"/>
  <c r="M14906" i="3"/>
  <c r="M14907" i="3"/>
  <c r="M14908" i="3"/>
  <c r="M14909" i="3"/>
  <c r="M14910" i="3"/>
  <c r="M14911" i="3"/>
  <c r="M14912" i="3"/>
  <c r="M14913" i="3"/>
  <c r="M14914" i="3"/>
  <c r="M14915" i="3"/>
  <c r="M14916" i="3"/>
  <c r="M14917" i="3"/>
  <c r="M14918" i="3"/>
  <c r="M14919" i="3"/>
  <c r="M14920" i="3"/>
  <c r="M14921" i="3"/>
  <c r="M14922" i="3"/>
  <c r="M14923" i="3"/>
  <c r="M14924" i="3"/>
  <c r="M14925" i="3"/>
  <c r="M14926" i="3"/>
  <c r="M14927" i="3"/>
  <c r="M14928" i="3"/>
  <c r="M14929" i="3"/>
  <c r="M14930" i="3"/>
  <c r="M14931" i="3"/>
  <c r="M14932" i="3"/>
  <c r="M14933" i="3"/>
  <c r="M14934" i="3"/>
  <c r="M14935" i="3"/>
  <c r="M14936" i="3"/>
  <c r="M14937" i="3"/>
  <c r="M14938" i="3"/>
  <c r="M14939" i="3"/>
  <c r="M14940" i="3"/>
  <c r="M14941" i="3"/>
  <c r="M14942" i="3"/>
  <c r="M14943" i="3"/>
  <c r="M14944" i="3"/>
  <c r="M14945" i="3"/>
  <c r="M14946" i="3"/>
  <c r="M14947" i="3"/>
  <c r="M14948" i="3"/>
  <c r="M14949" i="3"/>
  <c r="M14950" i="3"/>
  <c r="M14951" i="3"/>
  <c r="M14952" i="3"/>
  <c r="M14953" i="3"/>
  <c r="M14954" i="3"/>
  <c r="M14955" i="3"/>
  <c r="M14956" i="3"/>
  <c r="M14957" i="3"/>
  <c r="M14958" i="3"/>
  <c r="M14959" i="3"/>
  <c r="M14960" i="3"/>
  <c r="M14961" i="3"/>
  <c r="M14962" i="3"/>
  <c r="M14963" i="3"/>
  <c r="M14964" i="3"/>
  <c r="M14965" i="3"/>
  <c r="M14966" i="3"/>
  <c r="M14967" i="3"/>
  <c r="M14968" i="3"/>
  <c r="M14969" i="3"/>
  <c r="M14970" i="3"/>
  <c r="M14971" i="3"/>
  <c r="M14972" i="3"/>
  <c r="M14973" i="3"/>
  <c r="M14974" i="3"/>
  <c r="M14975" i="3"/>
  <c r="M14976" i="3"/>
  <c r="M14977" i="3"/>
  <c r="M14978" i="3"/>
  <c r="M14979" i="3"/>
  <c r="M14980" i="3"/>
  <c r="M14981" i="3"/>
  <c r="M14982" i="3"/>
  <c r="M14983" i="3"/>
  <c r="M14984" i="3"/>
  <c r="M14985" i="3"/>
  <c r="M14986" i="3"/>
  <c r="M14987" i="3"/>
  <c r="M14988" i="3"/>
  <c r="M14989" i="3"/>
  <c r="M14990" i="3"/>
  <c r="M14991" i="3"/>
  <c r="M14992" i="3"/>
  <c r="M14993" i="3"/>
  <c r="M14994" i="3"/>
  <c r="M14995" i="3"/>
  <c r="M14996" i="3"/>
  <c r="M14997" i="3"/>
  <c r="M14998" i="3"/>
  <c r="M14999" i="3"/>
  <c r="M15000" i="3"/>
  <c r="M15001" i="3"/>
  <c r="M15002" i="3"/>
  <c r="M15003" i="3"/>
  <c r="M15004" i="3"/>
  <c r="M15005" i="3"/>
  <c r="M15006" i="3"/>
  <c r="M15007" i="3"/>
  <c r="M15008" i="3"/>
  <c r="M15009" i="3"/>
  <c r="M15010" i="3"/>
  <c r="M15011" i="3"/>
  <c r="M15012" i="3"/>
  <c r="M15013" i="3"/>
  <c r="M15014" i="3"/>
  <c r="M15015" i="3"/>
  <c r="M15016" i="3"/>
  <c r="M15017" i="3"/>
  <c r="M15018" i="3"/>
  <c r="M15019" i="3"/>
  <c r="M15020" i="3"/>
  <c r="M15021" i="3"/>
  <c r="M15022" i="3"/>
  <c r="M15023" i="3"/>
  <c r="M15024" i="3"/>
  <c r="M15025" i="3"/>
  <c r="M15026" i="3"/>
  <c r="M15027" i="3"/>
  <c r="M15028" i="3"/>
  <c r="M15029" i="3"/>
  <c r="M15030" i="3"/>
  <c r="M15031" i="3"/>
  <c r="M15032" i="3"/>
  <c r="M15033" i="3"/>
  <c r="M15034" i="3"/>
  <c r="M15035" i="3"/>
  <c r="M15036" i="3"/>
  <c r="M15037" i="3"/>
  <c r="M15038" i="3"/>
  <c r="M15039" i="3"/>
  <c r="M15040" i="3"/>
  <c r="M15041" i="3"/>
  <c r="M15042" i="3"/>
  <c r="M15043" i="3"/>
  <c r="M15044" i="3"/>
  <c r="M15045" i="3"/>
  <c r="M15046" i="3"/>
  <c r="M15047" i="3"/>
  <c r="M15048" i="3"/>
  <c r="M15049" i="3"/>
  <c r="M15050" i="3"/>
  <c r="M15051" i="3"/>
  <c r="M15052" i="3"/>
  <c r="M15053" i="3"/>
  <c r="M15054" i="3"/>
  <c r="M15055" i="3"/>
  <c r="M15056" i="3"/>
  <c r="M15057" i="3"/>
  <c r="M15058" i="3"/>
  <c r="M15059" i="3"/>
  <c r="M15060" i="3"/>
  <c r="M15061" i="3"/>
  <c r="M15062" i="3"/>
  <c r="M15063" i="3"/>
  <c r="M15064" i="3"/>
  <c r="M15065" i="3"/>
  <c r="M15066" i="3"/>
  <c r="M15067" i="3"/>
  <c r="M15068" i="3"/>
  <c r="M15069" i="3"/>
  <c r="M15070" i="3"/>
  <c r="M15071" i="3"/>
  <c r="M15072" i="3"/>
  <c r="M15073" i="3"/>
  <c r="M15074" i="3"/>
  <c r="M15075" i="3"/>
  <c r="M15076" i="3"/>
  <c r="M15077" i="3"/>
  <c r="M15078" i="3"/>
  <c r="M15079" i="3"/>
  <c r="M15080" i="3"/>
  <c r="M15081" i="3"/>
  <c r="M15082" i="3"/>
  <c r="M15083" i="3"/>
  <c r="M15084" i="3"/>
  <c r="M15085" i="3"/>
  <c r="M15086" i="3"/>
  <c r="M15087" i="3"/>
  <c r="M15088" i="3"/>
  <c r="M15089" i="3"/>
  <c r="M15090" i="3"/>
  <c r="M15091" i="3"/>
  <c r="M15092" i="3"/>
  <c r="M15093" i="3"/>
  <c r="M15094" i="3"/>
  <c r="M15095" i="3"/>
  <c r="M15096" i="3"/>
  <c r="M15097" i="3"/>
  <c r="M15098" i="3"/>
  <c r="M15099" i="3"/>
  <c r="M15100" i="3"/>
  <c r="M15101" i="3"/>
  <c r="M15102" i="3"/>
  <c r="M15103" i="3"/>
  <c r="M15104" i="3"/>
  <c r="M15105" i="3"/>
  <c r="M15106" i="3"/>
  <c r="M15107" i="3"/>
  <c r="M15108" i="3"/>
  <c r="M15109" i="3"/>
  <c r="M15110" i="3"/>
  <c r="M15111" i="3"/>
  <c r="M15112" i="3"/>
  <c r="M15113" i="3"/>
  <c r="M15114" i="3"/>
  <c r="M15115" i="3"/>
  <c r="M15116" i="3"/>
  <c r="M15117" i="3"/>
  <c r="M15118" i="3"/>
  <c r="M15119" i="3"/>
  <c r="M15120" i="3"/>
  <c r="M15121" i="3"/>
  <c r="M15122" i="3"/>
  <c r="M15123" i="3"/>
  <c r="M15124" i="3"/>
  <c r="M15125" i="3"/>
  <c r="M15126" i="3"/>
  <c r="M15127" i="3"/>
  <c r="M15128" i="3"/>
  <c r="M15129" i="3"/>
  <c r="M15130" i="3"/>
  <c r="M15131" i="3"/>
  <c r="M15132" i="3"/>
  <c r="M15133" i="3"/>
  <c r="M15134" i="3"/>
  <c r="M15135" i="3"/>
  <c r="M15136" i="3"/>
  <c r="M15137" i="3"/>
  <c r="M15138" i="3"/>
  <c r="M15139" i="3"/>
  <c r="M15140" i="3"/>
  <c r="M15141" i="3"/>
  <c r="M15142" i="3"/>
  <c r="M15143" i="3"/>
  <c r="M15144" i="3"/>
  <c r="M15145" i="3"/>
  <c r="M15146" i="3"/>
  <c r="M15147" i="3"/>
  <c r="M15148" i="3"/>
  <c r="M15149" i="3"/>
  <c r="M15150" i="3"/>
  <c r="M15151" i="3"/>
  <c r="M15152" i="3"/>
  <c r="M15153" i="3"/>
  <c r="M15154" i="3"/>
  <c r="M15155" i="3"/>
  <c r="M15156" i="3"/>
  <c r="M15157" i="3"/>
  <c r="M15158" i="3"/>
  <c r="M15159" i="3"/>
  <c r="M15160" i="3"/>
  <c r="M15161" i="3"/>
  <c r="M15162" i="3"/>
  <c r="M15163" i="3"/>
  <c r="M15164" i="3"/>
  <c r="M15165" i="3"/>
  <c r="M15166" i="3"/>
  <c r="M15167" i="3"/>
  <c r="M15168" i="3"/>
  <c r="M15169" i="3"/>
  <c r="M15170" i="3"/>
  <c r="M15171" i="3"/>
  <c r="M15172" i="3"/>
  <c r="M15173" i="3"/>
  <c r="M15174" i="3"/>
  <c r="M15175" i="3"/>
  <c r="M15176" i="3"/>
  <c r="M15177" i="3"/>
  <c r="M15178" i="3"/>
  <c r="M15179" i="3"/>
  <c r="M15180" i="3"/>
  <c r="M15181" i="3"/>
  <c r="M15182" i="3"/>
  <c r="M15183" i="3"/>
  <c r="M15184" i="3"/>
  <c r="M15185" i="3"/>
  <c r="M15186" i="3"/>
  <c r="M15187" i="3"/>
  <c r="M15188" i="3"/>
  <c r="M15189" i="3"/>
  <c r="M15190" i="3"/>
  <c r="M15191" i="3"/>
  <c r="M15192" i="3"/>
  <c r="M15193" i="3"/>
  <c r="M15194" i="3"/>
  <c r="M15195" i="3"/>
  <c r="M15196" i="3"/>
  <c r="M15197" i="3"/>
  <c r="M15198" i="3"/>
  <c r="M15199" i="3"/>
  <c r="M15200" i="3"/>
  <c r="M15201" i="3"/>
  <c r="M15202" i="3"/>
  <c r="M15203" i="3"/>
  <c r="M15204" i="3"/>
  <c r="M15205" i="3"/>
  <c r="M15206" i="3"/>
  <c r="M15207" i="3"/>
  <c r="M15208" i="3"/>
  <c r="M15209" i="3"/>
  <c r="M15210" i="3"/>
  <c r="M15211" i="3"/>
  <c r="M15212" i="3"/>
  <c r="M15213" i="3"/>
  <c r="M15214" i="3"/>
  <c r="M15215" i="3"/>
  <c r="M15216" i="3"/>
  <c r="M15217" i="3"/>
  <c r="M15218" i="3"/>
  <c r="M15219" i="3"/>
  <c r="M15220" i="3"/>
  <c r="M15221" i="3"/>
  <c r="M15222" i="3"/>
  <c r="M15223" i="3"/>
  <c r="M15224" i="3"/>
  <c r="M15225" i="3"/>
  <c r="M15226" i="3"/>
  <c r="M15227" i="3"/>
  <c r="M15228" i="3"/>
  <c r="M15229" i="3"/>
  <c r="M15230" i="3"/>
  <c r="M15231" i="3"/>
  <c r="M15232" i="3"/>
  <c r="M15233" i="3"/>
  <c r="M15234" i="3"/>
  <c r="M15235" i="3"/>
  <c r="M15236" i="3"/>
  <c r="M15237" i="3"/>
  <c r="M15238" i="3"/>
  <c r="M15239" i="3"/>
  <c r="M15240" i="3"/>
  <c r="M15241" i="3"/>
  <c r="M15242" i="3"/>
  <c r="M15243" i="3"/>
  <c r="M15244" i="3"/>
  <c r="M15245" i="3"/>
  <c r="M15246" i="3"/>
  <c r="M15247" i="3"/>
  <c r="M15248" i="3"/>
  <c r="M15249" i="3"/>
  <c r="M15250" i="3"/>
  <c r="M15251" i="3"/>
  <c r="M15252" i="3"/>
  <c r="M15253" i="3"/>
  <c r="M15254" i="3"/>
  <c r="M15255" i="3"/>
  <c r="M15256" i="3"/>
  <c r="M15257" i="3"/>
  <c r="M15258" i="3"/>
  <c r="M15259" i="3"/>
  <c r="M15260" i="3"/>
  <c r="M15261" i="3"/>
  <c r="M15262" i="3"/>
  <c r="M15263" i="3"/>
  <c r="M15264" i="3"/>
  <c r="M15265" i="3"/>
  <c r="M15266" i="3"/>
  <c r="M15267" i="3"/>
  <c r="M15268" i="3"/>
  <c r="M15269" i="3"/>
  <c r="M15270" i="3"/>
  <c r="M15271" i="3"/>
  <c r="M15272" i="3"/>
  <c r="M15273" i="3"/>
  <c r="M15274" i="3"/>
  <c r="M15275" i="3"/>
  <c r="M15276" i="3"/>
  <c r="M15277" i="3"/>
  <c r="M15278" i="3"/>
  <c r="M15279" i="3"/>
  <c r="M15280" i="3"/>
  <c r="M15281" i="3"/>
  <c r="M15282" i="3"/>
  <c r="M15283" i="3"/>
  <c r="M15284" i="3"/>
  <c r="M15285" i="3"/>
  <c r="M15286" i="3"/>
  <c r="M15287" i="3"/>
  <c r="M15288" i="3"/>
  <c r="M15289" i="3"/>
  <c r="M15290" i="3"/>
  <c r="M15291" i="3"/>
  <c r="M15292" i="3"/>
  <c r="M15293" i="3"/>
  <c r="M15294" i="3"/>
  <c r="M15295" i="3"/>
  <c r="M15296" i="3"/>
  <c r="M15297" i="3"/>
  <c r="M15298" i="3"/>
  <c r="M15299" i="3"/>
  <c r="M15300" i="3"/>
  <c r="M15301" i="3"/>
  <c r="M15302" i="3"/>
  <c r="M15303" i="3"/>
  <c r="M15304" i="3"/>
  <c r="M15305" i="3"/>
  <c r="M15306" i="3"/>
  <c r="M15307" i="3"/>
  <c r="M15308" i="3"/>
  <c r="M15309" i="3"/>
  <c r="M15310" i="3"/>
  <c r="M15311" i="3"/>
  <c r="M15312" i="3"/>
  <c r="M15313" i="3"/>
  <c r="M15314" i="3"/>
  <c r="M15315" i="3"/>
  <c r="M15316" i="3"/>
  <c r="M15317" i="3"/>
  <c r="M15318" i="3"/>
  <c r="M15319" i="3"/>
  <c r="M15320" i="3"/>
  <c r="M15321" i="3"/>
  <c r="M15322" i="3"/>
  <c r="M15323" i="3"/>
  <c r="M15324" i="3"/>
  <c r="M15325" i="3"/>
  <c r="M15326" i="3"/>
  <c r="M15327" i="3"/>
  <c r="M15328" i="3"/>
  <c r="M15329" i="3"/>
  <c r="M15330" i="3"/>
  <c r="M15331" i="3"/>
  <c r="M15332" i="3"/>
  <c r="M15333" i="3"/>
  <c r="M15334" i="3"/>
  <c r="M15335" i="3"/>
  <c r="M15336" i="3"/>
  <c r="M15337" i="3"/>
  <c r="M15338" i="3"/>
  <c r="M15339" i="3"/>
  <c r="M15340" i="3"/>
  <c r="M15341" i="3"/>
  <c r="M15342" i="3"/>
  <c r="M15343" i="3"/>
  <c r="M15344" i="3"/>
  <c r="M15345" i="3"/>
  <c r="M15346" i="3"/>
  <c r="M15347" i="3"/>
  <c r="M15348" i="3"/>
  <c r="M15349" i="3"/>
  <c r="M15350" i="3"/>
  <c r="M15351" i="3"/>
  <c r="M15352" i="3"/>
  <c r="M15353" i="3"/>
  <c r="M15354" i="3"/>
  <c r="M15355" i="3"/>
  <c r="M15356" i="3"/>
  <c r="M15357" i="3"/>
  <c r="M15358" i="3"/>
  <c r="M15359" i="3"/>
  <c r="M15360" i="3"/>
  <c r="M15361" i="3"/>
  <c r="M15362" i="3"/>
  <c r="M15363" i="3"/>
  <c r="M15364" i="3"/>
  <c r="M15365" i="3"/>
  <c r="M15366" i="3"/>
  <c r="M15367" i="3"/>
  <c r="M15368" i="3"/>
  <c r="M15369" i="3"/>
  <c r="M15370" i="3"/>
  <c r="M15371" i="3"/>
  <c r="M15372" i="3"/>
  <c r="M15373" i="3"/>
  <c r="M15374" i="3"/>
  <c r="M15375" i="3"/>
  <c r="M15376" i="3"/>
  <c r="M15377" i="3"/>
  <c r="M15378" i="3"/>
  <c r="M15379" i="3"/>
  <c r="M15380" i="3"/>
  <c r="M15381" i="3"/>
  <c r="M15382" i="3"/>
  <c r="M15383" i="3"/>
  <c r="M15384" i="3"/>
  <c r="M15385" i="3"/>
  <c r="M15386" i="3"/>
  <c r="M15387" i="3"/>
  <c r="M15388" i="3"/>
  <c r="M15389" i="3"/>
  <c r="M15390" i="3"/>
  <c r="M15391" i="3"/>
  <c r="M15392" i="3"/>
  <c r="M15393" i="3"/>
  <c r="M15394" i="3"/>
  <c r="M15395" i="3"/>
  <c r="M15396" i="3"/>
  <c r="M15397" i="3"/>
  <c r="M15398" i="3"/>
  <c r="M15399" i="3"/>
  <c r="M15400" i="3"/>
  <c r="M15401" i="3"/>
  <c r="M15402" i="3"/>
  <c r="M15403" i="3"/>
  <c r="M15404" i="3"/>
  <c r="M15405" i="3"/>
  <c r="M15406" i="3"/>
  <c r="M15407" i="3"/>
  <c r="M15408" i="3"/>
  <c r="M15409" i="3"/>
  <c r="M15410" i="3"/>
  <c r="M15411" i="3"/>
  <c r="M15412" i="3"/>
  <c r="M15413" i="3"/>
  <c r="M15414" i="3"/>
  <c r="M15415" i="3"/>
  <c r="M15416" i="3"/>
  <c r="M15417" i="3"/>
  <c r="M15418" i="3"/>
  <c r="M15419" i="3"/>
  <c r="M15420" i="3"/>
  <c r="M15421" i="3"/>
  <c r="M15422" i="3"/>
  <c r="M15423" i="3"/>
  <c r="M15424" i="3"/>
  <c r="M15425" i="3"/>
  <c r="M15426" i="3"/>
  <c r="M15427" i="3"/>
  <c r="M15428" i="3"/>
  <c r="M15429" i="3"/>
  <c r="M15430" i="3"/>
  <c r="M15431" i="3"/>
  <c r="M15432" i="3"/>
  <c r="M15433" i="3"/>
  <c r="M15434" i="3"/>
  <c r="M15435" i="3"/>
  <c r="M15436" i="3"/>
  <c r="M15437" i="3"/>
  <c r="M15438" i="3"/>
  <c r="M15439" i="3"/>
  <c r="M15440" i="3"/>
  <c r="M15441" i="3"/>
  <c r="M15442" i="3"/>
  <c r="M15443" i="3"/>
  <c r="M15444" i="3"/>
  <c r="M15445" i="3"/>
  <c r="M15446" i="3"/>
  <c r="M15447" i="3"/>
  <c r="M15448" i="3"/>
  <c r="M15449" i="3"/>
  <c r="M15450" i="3"/>
  <c r="M15451" i="3"/>
  <c r="M15452" i="3"/>
  <c r="M15453" i="3"/>
  <c r="M15454" i="3"/>
  <c r="M15455" i="3"/>
  <c r="M15456" i="3"/>
  <c r="M15457" i="3"/>
  <c r="M15458" i="3"/>
  <c r="M15459" i="3"/>
  <c r="M15460" i="3"/>
  <c r="M15461" i="3"/>
  <c r="M15462" i="3"/>
  <c r="M15463" i="3"/>
  <c r="M15464" i="3"/>
  <c r="M15465" i="3"/>
  <c r="M15466" i="3"/>
  <c r="M15467" i="3"/>
  <c r="M15468" i="3"/>
  <c r="M15469" i="3"/>
  <c r="M15470" i="3"/>
  <c r="M15471" i="3"/>
  <c r="M15472" i="3"/>
  <c r="M15473" i="3"/>
  <c r="M15474" i="3"/>
  <c r="M15475" i="3"/>
  <c r="M15476" i="3"/>
  <c r="M15477" i="3"/>
  <c r="M15478" i="3"/>
  <c r="M15479" i="3"/>
  <c r="M15480" i="3"/>
  <c r="M15481" i="3"/>
  <c r="M15482" i="3"/>
  <c r="M15483" i="3"/>
  <c r="M15484" i="3"/>
  <c r="M15485" i="3"/>
  <c r="M15486" i="3"/>
  <c r="M15487" i="3"/>
  <c r="M15488" i="3"/>
  <c r="M15489" i="3"/>
  <c r="M15490" i="3"/>
  <c r="M15491" i="3"/>
  <c r="M15492" i="3"/>
  <c r="M15493" i="3"/>
  <c r="M15494" i="3"/>
  <c r="M15495" i="3"/>
  <c r="M15496" i="3"/>
  <c r="M15497" i="3"/>
  <c r="M15498" i="3"/>
  <c r="M15499" i="3"/>
  <c r="M15500" i="3"/>
  <c r="M15501" i="3"/>
  <c r="M15502" i="3"/>
  <c r="M15503" i="3"/>
  <c r="M15504" i="3"/>
  <c r="M15505" i="3"/>
  <c r="M15506" i="3"/>
  <c r="M15507" i="3"/>
  <c r="M15508" i="3"/>
  <c r="M15509" i="3"/>
  <c r="M15510" i="3"/>
  <c r="M15511" i="3"/>
  <c r="M15512" i="3"/>
  <c r="M15513" i="3"/>
  <c r="M15514" i="3"/>
  <c r="M15515" i="3"/>
  <c r="M15516" i="3"/>
  <c r="M15517" i="3"/>
  <c r="M15518" i="3"/>
  <c r="M15519" i="3"/>
  <c r="M15520" i="3"/>
  <c r="M15521" i="3"/>
  <c r="M15522" i="3"/>
  <c r="M15523" i="3"/>
  <c r="M15524" i="3"/>
  <c r="M15525" i="3"/>
  <c r="M15526" i="3"/>
  <c r="M15527" i="3"/>
  <c r="M15528" i="3"/>
  <c r="M15529" i="3"/>
  <c r="M15530" i="3"/>
  <c r="M15531" i="3"/>
  <c r="M15532" i="3"/>
  <c r="M15533" i="3"/>
  <c r="M15534" i="3"/>
  <c r="M15535" i="3"/>
  <c r="M15536" i="3"/>
  <c r="M15537" i="3"/>
  <c r="M15538" i="3"/>
  <c r="M15539" i="3"/>
  <c r="M15540" i="3"/>
  <c r="M15541" i="3"/>
  <c r="M15542" i="3"/>
  <c r="M15543" i="3"/>
  <c r="M15544" i="3"/>
  <c r="M15545" i="3"/>
  <c r="M15546" i="3"/>
  <c r="M15547" i="3"/>
  <c r="M15548" i="3"/>
  <c r="M15549" i="3"/>
  <c r="M15550" i="3"/>
  <c r="M15551" i="3"/>
  <c r="M15552" i="3"/>
  <c r="M15553" i="3"/>
  <c r="M15554" i="3"/>
  <c r="M15555" i="3"/>
  <c r="M15556" i="3"/>
  <c r="M15557" i="3"/>
  <c r="M15558" i="3"/>
  <c r="M15559" i="3"/>
  <c r="M15560" i="3"/>
  <c r="M15561" i="3"/>
  <c r="M15562" i="3"/>
  <c r="M15563" i="3"/>
  <c r="M15564" i="3"/>
  <c r="M15565" i="3"/>
  <c r="M15566" i="3"/>
  <c r="M15567" i="3"/>
  <c r="M15568" i="3"/>
  <c r="M15569" i="3"/>
  <c r="M15570" i="3"/>
  <c r="M15571" i="3"/>
  <c r="M15572" i="3"/>
  <c r="M15573" i="3"/>
  <c r="M15574" i="3"/>
  <c r="M15575" i="3"/>
  <c r="M15576" i="3"/>
  <c r="M15577" i="3"/>
  <c r="M15578" i="3"/>
  <c r="M15579" i="3"/>
  <c r="M15580" i="3"/>
  <c r="M15581" i="3"/>
  <c r="M15582" i="3"/>
  <c r="M15583" i="3"/>
  <c r="M15584" i="3"/>
  <c r="M15585" i="3"/>
  <c r="M15586" i="3"/>
  <c r="M15587" i="3"/>
  <c r="M15588" i="3"/>
  <c r="M15589" i="3"/>
  <c r="M15590" i="3"/>
  <c r="M15591" i="3"/>
  <c r="M15592" i="3"/>
  <c r="M15593" i="3"/>
  <c r="M15594" i="3"/>
  <c r="M15595" i="3"/>
  <c r="M15596" i="3"/>
  <c r="M15597" i="3"/>
  <c r="M15598" i="3"/>
  <c r="M15599" i="3"/>
  <c r="M15600" i="3"/>
  <c r="M15601" i="3"/>
  <c r="M15602" i="3"/>
  <c r="M15603" i="3"/>
  <c r="M15604" i="3"/>
  <c r="M15605" i="3"/>
  <c r="M15606" i="3"/>
  <c r="M15607" i="3"/>
  <c r="M15608" i="3"/>
  <c r="M15609" i="3"/>
  <c r="M15610" i="3"/>
  <c r="M15611" i="3"/>
  <c r="M15612" i="3"/>
  <c r="M15613" i="3"/>
  <c r="M15614" i="3"/>
  <c r="M15615" i="3"/>
  <c r="M15616" i="3"/>
  <c r="M15617" i="3"/>
  <c r="M15618" i="3"/>
  <c r="M15619" i="3"/>
  <c r="M15620" i="3"/>
  <c r="M15621" i="3"/>
  <c r="M15622" i="3"/>
  <c r="M15623" i="3"/>
  <c r="M15624" i="3"/>
  <c r="M15625" i="3"/>
  <c r="M15626" i="3"/>
  <c r="M15627" i="3"/>
  <c r="M15628" i="3"/>
  <c r="M15629" i="3"/>
  <c r="M15630" i="3"/>
  <c r="M15631" i="3"/>
  <c r="M15632" i="3"/>
  <c r="M15633" i="3"/>
  <c r="M15634" i="3"/>
  <c r="M15635" i="3"/>
  <c r="M15636" i="3"/>
  <c r="M15637" i="3"/>
  <c r="M15638" i="3"/>
  <c r="M15639" i="3"/>
  <c r="M15640" i="3"/>
  <c r="M15641" i="3"/>
  <c r="M15642" i="3"/>
  <c r="M15643" i="3"/>
  <c r="M15644" i="3"/>
  <c r="M15645" i="3"/>
  <c r="M15646" i="3"/>
  <c r="M15647" i="3"/>
  <c r="M15648" i="3"/>
  <c r="M15649" i="3"/>
  <c r="M15650" i="3"/>
  <c r="M15651" i="3"/>
  <c r="M15652" i="3"/>
  <c r="M15653" i="3"/>
  <c r="M15654" i="3"/>
  <c r="M15655" i="3"/>
  <c r="M15656" i="3"/>
  <c r="M15657" i="3"/>
  <c r="M15658" i="3"/>
  <c r="M15659" i="3"/>
  <c r="M15660" i="3"/>
  <c r="M15661" i="3"/>
  <c r="M15662" i="3"/>
  <c r="M15663" i="3"/>
  <c r="M15664" i="3"/>
  <c r="M15665" i="3"/>
  <c r="M15666" i="3"/>
  <c r="M15667" i="3"/>
  <c r="M15668" i="3"/>
  <c r="M15669" i="3"/>
  <c r="M15670" i="3"/>
  <c r="M15671" i="3"/>
  <c r="M15672" i="3"/>
  <c r="M15673" i="3"/>
  <c r="M15674" i="3"/>
  <c r="M15675" i="3"/>
  <c r="M15676" i="3"/>
  <c r="M15677" i="3"/>
  <c r="M15678" i="3"/>
  <c r="M15679" i="3"/>
  <c r="M15680" i="3"/>
  <c r="M15681" i="3"/>
  <c r="M15682" i="3"/>
  <c r="M15683" i="3"/>
  <c r="M15684" i="3"/>
  <c r="M15685" i="3"/>
  <c r="M15686" i="3"/>
  <c r="M15687" i="3"/>
  <c r="M15688" i="3"/>
  <c r="M15689" i="3"/>
  <c r="M15690" i="3"/>
  <c r="M15691" i="3"/>
  <c r="M15692" i="3"/>
  <c r="M15693" i="3"/>
  <c r="M15694" i="3"/>
  <c r="M15695" i="3"/>
  <c r="M15696" i="3"/>
  <c r="M15697" i="3"/>
  <c r="M15698" i="3"/>
  <c r="M15699" i="3"/>
  <c r="M15700" i="3"/>
  <c r="M15701" i="3"/>
  <c r="M15702" i="3"/>
  <c r="M15703" i="3"/>
  <c r="M15704" i="3"/>
  <c r="M15705" i="3"/>
  <c r="M15706" i="3"/>
  <c r="M15707" i="3"/>
  <c r="M15708" i="3"/>
  <c r="M15709" i="3"/>
  <c r="M15710" i="3"/>
  <c r="M15711" i="3"/>
  <c r="M15712" i="3"/>
  <c r="M15713" i="3"/>
  <c r="M15714" i="3"/>
  <c r="M15715" i="3"/>
  <c r="M15716" i="3"/>
  <c r="M15717" i="3"/>
  <c r="M15718" i="3"/>
  <c r="M15719" i="3"/>
  <c r="M15720" i="3"/>
  <c r="M15721" i="3"/>
  <c r="M15722" i="3"/>
  <c r="M15723" i="3"/>
  <c r="M15724" i="3"/>
  <c r="M15725" i="3"/>
  <c r="M15726" i="3"/>
  <c r="M15727" i="3"/>
  <c r="M15728" i="3"/>
  <c r="M15729" i="3"/>
  <c r="M15730" i="3"/>
  <c r="M15731" i="3"/>
  <c r="M15732" i="3"/>
  <c r="M15733" i="3"/>
  <c r="M15734" i="3"/>
  <c r="M15735" i="3"/>
  <c r="M15736" i="3"/>
  <c r="M15737" i="3"/>
  <c r="M15738" i="3"/>
  <c r="M15739" i="3"/>
  <c r="M15740" i="3"/>
  <c r="M15741" i="3"/>
  <c r="M15742" i="3"/>
  <c r="M15743" i="3"/>
  <c r="M15744" i="3"/>
  <c r="M15745" i="3"/>
  <c r="M15746" i="3"/>
  <c r="M15747" i="3"/>
  <c r="M15748" i="3"/>
  <c r="M15749" i="3"/>
  <c r="M15750" i="3"/>
  <c r="M15751" i="3"/>
  <c r="M15752" i="3"/>
  <c r="M15753" i="3"/>
  <c r="M15754" i="3"/>
  <c r="M15755" i="3"/>
  <c r="M15756" i="3"/>
  <c r="M15757" i="3"/>
  <c r="M15758" i="3"/>
  <c r="M15759" i="3"/>
  <c r="M15760" i="3"/>
  <c r="M15761" i="3"/>
  <c r="M15762" i="3"/>
  <c r="M15763" i="3"/>
  <c r="M15764" i="3"/>
  <c r="M15765" i="3"/>
  <c r="M15766" i="3"/>
  <c r="M15767" i="3"/>
  <c r="M15768" i="3"/>
  <c r="M15769" i="3"/>
  <c r="M15770" i="3"/>
  <c r="M15771" i="3"/>
  <c r="M15772" i="3"/>
  <c r="M15773" i="3"/>
  <c r="M15774" i="3"/>
  <c r="M15775" i="3"/>
  <c r="M15776" i="3"/>
  <c r="M15777" i="3"/>
  <c r="M15778" i="3"/>
  <c r="M15779" i="3"/>
  <c r="M15780" i="3"/>
  <c r="M15781" i="3"/>
  <c r="M15782" i="3"/>
  <c r="M15783" i="3"/>
  <c r="M15784" i="3"/>
  <c r="M15785" i="3"/>
  <c r="M15786" i="3"/>
  <c r="M15787" i="3"/>
  <c r="M15788" i="3"/>
  <c r="M15789" i="3"/>
  <c r="M15790" i="3"/>
  <c r="M15791" i="3"/>
  <c r="M15792" i="3"/>
  <c r="M15793" i="3"/>
  <c r="M15794" i="3"/>
  <c r="M15795" i="3"/>
  <c r="M15796" i="3"/>
  <c r="M15797" i="3"/>
  <c r="M15798" i="3"/>
  <c r="M15799" i="3"/>
  <c r="M15800" i="3"/>
  <c r="M15801" i="3"/>
  <c r="M15802" i="3"/>
  <c r="M15803" i="3"/>
  <c r="M15804" i="3"/>
  <c r="M15805" i="3"/>
  <c r="M15806" i="3"/>
  <c r="M15807" i="3"/>
  <c r="M15808" i="3"/>
  <c r="M15809" i="3"/>
  <c r="M15810" i="3"/>
  <c r="M15811" i="3"/>
  <c r="M15812" i="3"/>
  <c r="M15813" i="3"/>
  <c r="M15814" i="3"/>
  <c r="M15815" i="3"/>
  <c r="M15816" i="3"/>
  <c r="M15817" i="3"/>
  <c r="M15818" i="3"/>
  <c r="M15819" i="3"/>
  <c r="M15820" i="3"/>
  <c r="M15821" i="3"/>
  <c r="M15822" i="3"/>
  <c r="M15823" i="3"/>
  <c r="M15824" i="3"/>
  <c r="M15825" i="3"/>
  <c r="M15826" i="3"/>
  <c r="M15827" i="3"/>
  <c r="M15828" i="3"/>
  <c r="M15829" i="3"/>
  <c r="M15830" i="3"/>
  <c r="M15831" i="3"/>
  <c r="M15832" i="3"/>
  <c r="M15833" i="3"/>
  <c r="M15834" i="3"/>
  <c r="M15835" i="3"/>
  <c r="M15836" i="3"/>
  <c r="M15837" i="3"/>
  <c r="M15838" i="3"/>
  <c r="M15839" i="3"/>
  <c r="M15840" i="3"/>
  <c r="M15841" i="3"/>
  <c r="M15842" i="3"/>
  <c r="M15843" i="3"/>
  <c r="M15844" i="3"/>
  <c r="M15845" i="3"/>
  <c r="M15846" i="3"/>
  <c r="M15847" i="3"/>
  <c r="M15848" i="3"/>
  <c r="M15849" i="3"/>
  <c r="M15850" i="3"/>
  <c r="M15851" i="3"/>
  <c r="M15852" i="3"/>
  <c r="M15853" i="3"/>
  <c r="M15854" i="3"/>
  <c r="M15855" i="3"/>
  <c r="M15856" i="3"/>
  <c r="M15857" i="3"/>
  <c r="M15858" i="3"/>
  <c r="M15859" i="3"/>
  <c r="M15860" i="3"/>
  <c r="M15861" i="3"/>
  <c r="M15862" i="3"/>
  <c r="M15863" i="3"/>
  <c r="M15864" i="3"/>
  <c r="M15865" i="3"/>
  <c r="M15866" i="3"/>
  <c r="M15867" i="3"/>
  <c r="M15868" i="3"/>
  <c r="M15869" i="3"/>
  <c r="M15870" i="3"/>
  <c r="M15871" i="3"/>
  <c r="M15872" i="3"/>
  <c r="M15873" i="3"/>
  <c r="M15874" i="3"/>
  <c r="M15875" i="3"/>
  <c r="M15876" i="3"/>
  <c r="M15877" i="3"/>
  <c r="M15878" i="3"/>
  <c r="M15879" i="3"/>
  <c r="M15880" i="3"/>
  <c r="M15881" i="3"/>
  <c r="M15882" i="3"/>
  <c r="M15883" i="3"/>
  <c r="M15884" i="3"/>
  <c r="M15885" i="3"/>
  <c r="M15886" i="3"/>
  <c r="M15887" i="3"/>
  <c r="M15888" i="3"/>
  <c r="M15889" i="3"/>
  <c r="M15890" i="3"/>
  <c r="M15891" i="3"/>
  <c r="M15892" i="3"/>
  <c r="M15893" i="3"/>
  <c r="M15894" i="3"/>
  <c r="M15895" i="3"/>
  <c r="M15896" i="3"/>
  <c r="M15897" i="3"/>
  <c r="M15898" i="3"/>
  <c r="M15899" i="3"/>
  <c r="M15900" i="3"/>
  <c r="M15901" i="3"/>
  <c r="M15902" i="3"/>
  <c r="M15903" i="3"/>
  <c r="M15904" i="3"/>
  <c r="M15905" i="3"/>
  <c r="M15906" i="3"/>
  <c r="M15907" i="3"/>
  <c r="M15908" i="3"/>
  <c r="M15909" i="3"/>
  <c r="M15910" i="3"/>
  <c r="M15911" i="3"/>
  <c r="M15912" i="3"/>
  <c r="M15913" i="3"/>
  <c r="M15914" i="3"/>
  <c r="M15915" i="3"/>
  <c r="M15916" i="3"/>
  <c r="M15917" i="3"/>
  <c r="M15918" i="3"/>
  <c r="M15919" i="3"/>
  <c r="M15920" i="3"/>
  <c r="M15921" i="3"/>
  <c r="M15922" i="3"/>
  <c r="M15923" i="3"/>
  <c r="M15924" i="3"/>
  <c r="M15925" i="3"/>
  <c r="M15926" i="3"/>
  <c r="M15927" i="3"/>
  <c r="M15928" i="3"/>
  <c r="M15929" i="3"/>
  <c r="M15930" i="3"/>
  <c r="M15931" i="3"/>
  <c r="M15932" i="3"/>
  <c r="M15933" i="3"/>
  <c r="M15934" i="3"/>
  <c r="M15935" i="3"/>
  <c r="M15936" i="3"/>
  <c r="M15937" i="3"/>
  <c r="M15938" i="3"/>
  <c r="M15939" i="3"/>
  <c r="M15940" i="3"/>
  <c r="M15941" i="3"/>
  <c r="M15942" i="3"/>
  <c r="M15943" i="3"/>
  <c r="M15944" i="3"/>
  <c r="M15945" i="3"/>
  <c r="M15946" i="3"/>
  <c r="M15947" i="3"/>
  <c r="M15948" i="3"/>
  <c r="M15949" i="3"/>
  <c r="M15950" i="3"/>
  <c r="M15951" i="3"/>
  <c r="M15952" i="3"/>
  <c r="M15953" i="3"/>
  <c r="M15954" i="3"/>
  <c r="M15955" i="3"/>
  <c r="M15956" i="3"/>
  <c r="M15957" i="3"/>
  <c r="M15958" i="3"/>
  <c r="M15959" i="3"/>
  <c r="M15960" i="3"/>
  <c r="M15961" i="3"/>
  <c r="M15962" i="3"/>
  <c r="M15963" i="3"/>
  <c r="M15964" i="3"/>
  <c r="M15965" i="3"/>
  <c r="M15966" i="3"/>
  <c r="M15967" i="3"/>
  <c r="M15968" i="3"/>
  <c r="M15969" i="3"/>
  <c r="M15970" i="3"/>
  <c r="M15971" i="3"/>
  <c r="M15972" i="3"/>
  <c r="M15973" i="3"/>
  <c r="M15974" i="3"/>
  <c r="M15975" i="3"/>
  <c r="M15976" i="3"/>
  <c r="M15977" i="3"/>
  <c r="M15978" i="3"/>
  <c r="M15979" i="3"/>
  <c r="M15980" i="3"/>
  <c r="M15981" i="3"/>
  <c r="M15982" i="3"/>
  <c r="M15983" i="3"/>
  <c r="M15984" i="3"/>
  <c r="M15985" i="3"/>
  <c r="M15986" i="3"/>
  <c r="M15987" i="3"/>
  <c r="M15988" i="3"/>
  <c r="M15989" i="3"/>
  <c r="M15990" i="3"/>
  <c r="M15991" i="3"/>
  <c r="M15992" i="3"/>
  <c r="M15993" i="3"/>
  <c r="M15994" i="3"/>
  <c r="M15995" i="3"/>
  <c r="M15996" i="3"/>
  <c r="M15997" i="3"/>
  <c r="M15998" i="3"/>
  <c r="M15999" i="3"/>
  <c r="M16000" i="3"/>
  <c r="M16001" i="3"/>
  <c r="M16002" i="3"/>
  <c r="M16003" i="3"/>
  <c r="M16004" i="3"/>
  <c r="M16005" i="3"/>
  <c r="M16006" i="3"/>
  <c r="M16007" i="3"/>
  <c r="M16008" i="3"/>
  <c r="M16009" i="3"/>
  <c r="M16010" i="3"/>
  <c r="M16011" i="3"/>
  <c r="M16012" i="3"/>
  <c r="M16013" i="3"/>
  <c r="M16014" i="3"/>
  <c r="M16015" i="3"/>
  <c r="M16016" i="3"/>
  <c r="M16017" i="3"/>
  <c r="M16018" i="3"/>
  <c r="M16019" i="3"/>
  <c r="M16020" i="3"/>
  <c r="M16021" i="3"/>
  <c r="M16022" i="3"/>
  <c r="M16023" i="3"/>
  <c r="M16024" i="3"/>
  <c r="M16025" i="3"/>
  <c r="M16026" i="3"/>
  <c r="M16027" i="3"/>
  <c r="M16028" i="3"/>
  <c r="M16029" i="3"/>
  <c r="M16030" i="3"/>
  <c r="M16031" i="3"/>
  <c r="M16032" i="3"/>
  <c r="M16033" i="3"/>
  <c r="M16034" i="3"/>
  <c r="M16035" i="3"/>
  <c r="M16036" i="3"/>
  <c r="M16037" i="3"/>
  <c r="M16038" i="3"/>
  <c r="M16039" i="3"/>
  <c r="M16040" i="3"/>
  <c r="M16041" i="3"/>
  <c r="M16042" i="3"/>
  <c r="M16043" i="3"/>
  <c r="M16044" i="3"/>
  <c r="M16045" i="3"/>
  <c r="M16046" i="3"/>
  <c r="M16047" i="3"/>
  <c r="M16048" i="3"/>
  <c r="M16049" i="3"/>
  <c r="M16050" i="3"/>
  <c r="M16051" i="3"/>
  <c r="M16052" i="3"/>
  <c r="M16053" i="3"/>
  <c r="M16054" i="3"/>
  <c r="M16055" i="3"/>
  <c r="M16056" i="3"/>
  <c r="M16057" i="3"/>
  <c r="M16058" i="3"/>
  <c r="M16059" i="3"/>
  <c r="M16060" i="3"/>
  <c r="M16061" i="3"/>
  <c r="M16062" i="3"/>
  <c r="M16063" i="3"/>
  <c r="M16064" i="3"/>
  <c r="M16065" i="3"/>
  <c r="M16066" i="3"/>
  <c r="M16067" i="3"/>
  <c r="M16068" i="3"/>
  <c r="M16069" i="3"/>
  <c r="M16070" i="3"/>
  <c r="M16071" i="3"/>
  <c r="M16072" i="3"/>
  <c r="M16073" i="3"/>
  <c r="M16074" i="3"/>
  <c r="M16075" i="3"/>
  <c r="M16076" i="3"/>
  <c r="M16077" i="3"/>
  <c r="M16078" i="3"/>
  <c r="M16079" i="3"/>
  <c r="M16080" i="3"/>
  <c r="M16081" i="3"/>
  <c r="M16082" i="3"/>
  <c r="M16083" i="3"/>
  <c r="M16084" i="3"/>
  <c r="M16085" i="3"/>
  <c r="M16086" i="3"/>
  <c r="M16087" i="3"/>
  <c r="M16088" i="3"/>
  <c r="M16089" i="3"/>
  <c r="M16090" i="3"/>
  <c r="M16091" i="3"/>
  <c r="M16092" i="3"/>
  <c r="M16093" i="3"/>
  <c r="M16094" i="3"/>
  <c r="M16095" i="3"/>
  <c r="M16096" i="3"/>
  <c r="M16097" i="3"/>
  <c r="M16098" i="3"/>
  <c r="M16099" i="3"/>
  <c r="M16100" i="3"/>
  <c r="M16101" i="3"/>
  <c r="M16102" i="3"/>
  <c r="M16103" i="3"/>
  <c r="M16104" i="3"/>
  <c r="M16105" i="3"/>
  <c r="M16106" i="3"/>
  <c r="M16107" i="3"/>
  <c r="M16108" i="3"/>
  <c r="M16109" i="3"/>
  <c r="M16110" i="3"/>
  <c r="M16111" i="3"/>
  <c r="M16112" i="3"/>
  <c r="M16113" i="3"/>
  <c r="M16114" i="3"/>
  <c r="M16115" i="3"/>
  <c r="M16116" i="3"/>
  <c r="M16117" i="3"/>
  <c r="M16118" i="3"/>
  <c r="M16119" i="3"/>
  <c r="M16120" i="3"/>
  <c r="M16121" i="3"/>
  <c r="M16122" i="3"/>
  <c r="M16123" i="3"/>
  <c r="M16124" i="3"/>
  <c r="M16125" i="3"/>
  <c r="M16126" i="3"/>
  <c r="M16127" i="3"/>
  <c r="M16128" i="3"/>
  <c r="M16129" i="3"/>
  <c r="M16130" i="3"/>
  <c r="M16131" i="3"/>
  <c r="M16132" i="3"/>
  <c r="M16133" i="3"/>
  <c r="M16134" i="3"/>
  <c r="M16135" i="3"/>
  <c r="M16136" i="3"/>
  <c r="M16137" i="3"/>
  <c r="M16138" i="3"/>
  <c r="M16139" i="3"/>
  <c r="M16140" i="3"/>
  <c r="M16141" i="3"/>
  <c r="M16142" i="3"/>
  <c r="M16143" i="3"/>
  <c r="M16144" i="3"/>
  <c r="M16145" i="3"/>
  <c r="M16146" i="3"/>
  <c r="M16147" i="3"/>
  <c r="M16148" i="3"/>
  <c r="M16149" i="3"/>
  <c r="M16150" i="3"/>
  <c r="M16151" i="3"/>
  <c r="M16152" i="3"/>
  <c r="M16153" i="3"/>
  <c r="M16154" i="3"/>
  <c r="M16155" i="3"/>
  <c r="M16156" i="3"/>
  <c r="M16157" i="3"/>
  <c r="M16158" i="3"/>
  <c r="M16159" i="3"/>
  <c r="M16160" i="3"/>
  <c r="M16161" i="3"/>
  <c r="M16162" i="3"/>
  <c r="M16163" i="3"/>
  <c r="M16164" i="3"/>
  <c r="M16165" i="3"/>
  <c r="M16166" i="3"/>
  <c r="M16167" i="3"/>
  <c r="M16168" i="3"/>
  <c r="M16169" i="3"/>
  <c r="M16170" i="3"/>
  <c r="M16171" i="3"/>
  <c r="M16172" i="3"/>
  <c r="M16173" i="3"/>
  <c r="M16174" i="3"/>
  <c r="M16175" i="3"/>
  <c r="M16176" i="3"/>
  <c r="M16177" i="3"/>
  <c r="M16178" i="3"/>
  <c r="M16179" i="3"/>
  <c r="M16180" i="3"/>
  <c r="M16181" i="3"/>
  <c r="M16182" i="3"/>
  <c r="M16183" i="3"/>
  <c r="M16184" i="3"/>
  <c r="M16185" i="3"/>
  <c r="M16186" i="3"/>
  <c r="M16187" i="3"/>
  <c r="M16188" i="3"/>
  <c r="M16189" i="3"/>
  <c r="M16190" i="3"/>
  <c r="M16191" i="3"/>
  <c r="M16192" i="3"/>
  <c r="M16193" i="3"/>
  <c r="M16194" i="3"/>
  <c r="M16195" i="3"/>
  <c r="M16196" i="3"/>
  <c r="M16197" i="3"/>
  <c r="M16198" i="3"/>
  <c r="M16199" i="3"/>
  <c r="M16200" i="3"/>
  <c r="M16201" i="3"/>
  <c r="M16202" i="3"/>
  <c r="M16203" i="3"/>
  <c r="M16204" i="3"/>
  <c r="M16205" i="3"/>
  <c r="M16206" i="3"/>
  <c r="M16207" i="3"/>
  <c r="M16208" i="3"/>
  <c r="M16209" i="3"/>
  <c r="M16210" i="3"/>
  <c r="M16211" i="3"/>
  <c r="M16212" i="3"/>
  <c r="M16213" i="3"/>
  <c r="M16214" i="3"/>
  <c r="M16215" i="3"/>
  <c r="M16216" i="3"/>
  <c r="M16217" i="3"/>
  <c r="M16218" i="3"/>
  <c r="M16219" i="3"/>
  <c r="M16220" i="3"/>
  <c r="M16221" i="3"/>
  <c r="M16222" i="3"/>
  <c r="M16223" i="3"/>
  <c r="M16224" i="3"/>
  <c r="M16225" i="3"/>
  <c r="M16226" i="3"/>
  <c r="M16227" i="3"/>
  <c r="M16228" i="3"/>
  <c r="M16229" i="3"/>
  <c r="M16230" i="3"/>
  <c r="M16231" i="3"/>
  <c r="M16232" i="3"/>
  <c r="M16233" i="3"/>
  <c r="M16234" i="3"/>
  <c r="M16235" i="3"/>
  <c r="M16236" i="3"/>
  <c r="M16237" i="3"/>
  <c r="M16238" i="3"/>
  <c r="M16239" i="3"/>
  <c r="M16240" i="3"/>
  <c r="M16241" i="3"/>
  <c r="M16242" i="3"/>
  <c r="M16243" i="3"/>
  <c r="M16244" i="3"/>
  <c r="M16245" i="3"/>
  <c r="M16246" i="3"/>
  <c r="M16247" i="3"/>
  <c r="M16248" i="3"/>
  <c r="M16249" i="3"/>
  <c r="M16250" i="3"/>
  <c r="M16251" i="3"/>
  <c r="M16252" i="3"/>
  <c r="M16253" i="3"/>
  <c r="M16254" i="3"/>
  <c r="M16255" i="3"/>
  <c r="M16256" i="3"/>
  <c r="M16257" i="3"/>
  <c r="M16258" i="3"/>
  <c r="M16259" i="3"/>
  <c r="M16260" i="3"/>
  <c r="M16261" i="3"/>
  <c r="M16262" i="3"/>
  <c r="M16263" i="3"/>
  <c r="M16264" i="3"/>
  <c r="M16265" i="3"/>
  <c r="M16266" i="3"/>
  <c r="M16267" i="3"/>
  <c r="M16268" i="3"/>
  <c r="M16269" i="3"/>
  <c r="M16270" i="3"/>
  <c r="M16271" i="3"/>
  <c r="M16272" i="3"/>
  <c r="M16273" i="3"/>
  <c r="M16274" i="3"/>
  <c r="M16275" i="3"/>
  <c r="M16276" i="3"/>
  <c r="M16277" i="3"/>
  <c r="M16278" i="3"/>
  <c r="M16279" i="3"/>
  <c r="M16280" i="3"/>
  <c r="M16281" i="3"/>
  <c r="M16282" i="3"/>
  <c r="M16283" i="3"/>
  <c r="M16284" i="3"/>
  <c r="M16285" i="3"/>
  <c r="M16286" i="3"/>
  <c r="M16287" i="3"/>
  <c r="M16288" i="3"/>
  <c r="M16289" i="3"/>
  <c r="M16290" i="3"/>
  <c r="M16291" i="3"/>
  <c r="M16292" i="3"/>
  <c r="M16293" i="3"/>
  <c r="M16294" i="3"/>
  <c r="M16295" i="3"/>
  <c r="M16296" i="3"/>
  <c r="M16297" i="3"/>
  <c r="M16298" i="3"/>
  <c r="M16299" i="3"/>
  <c r="M16300" i="3"/>
  <c r="M16301" i="3"/>
  <c r="M16302" i="3"/>
  <c r="M16303" i="3"/>
  <c r="M16304" i="3"/>
  <c r="M16305" i="3"/>
  <c r="M16306" i="3"/>
  <c r="M16307" i="3"/>
  <c r="M16308" i="3"/>
  <c r="M16309" i="3"/>
  <c r="M16310" i="3"/>
  <c r="M16311" i="3"/>
  <c r="M16312" i="3"/>
  <c r="M16313" i="3"/>
  <c r="M16314" i="3"/>
  <c r="M16315" i="3"/>
  <c r="M16316" i="3"/>
  <c r="M16317" i="3"/>
  <c r="M16318" i="3"/>
  <c r="M16319" i="3"/>
  <c r="M16320" i="3"/>
  <c r="M16321" i="3"/>
  <c r="M16322" i="3"/>
  <c r="M16323" i="3"/>
  <c r="M16324" i="3"/>
  <c r="M16325" i="3"/>
  <c r="M16326" i="3"/>
  <c r="M16327" i="3"/>
  <c r="M16328" i="3"/>
  <c r="M16329" i="3"/>
  <c r="M16330" i="3"/>
  <c r="M16331" i="3"/>
  <c r="M16332" i="3"/>
  <c r="M16333" i="3"/>
  <c r="M16334" i="3"/>
  <c r="M16335" i="3"/>
  <c r="M16336" i="3"/>
  <c r="M16337" i="3"/>
  <c r="M16338" i="3"/>
  <c r="M16339" i="3"/>
  <c r="M16340" i="3"/>
  <c r="M16341" i="3"/>
  <c r="M16342" i="3"/>
  <c r="M16343" i="3"/>
  <c r="M16344" i="3"/>
  <c r="M16345" i="3"/>
  <c r="M16346" i="3"/>
  <c r="M16347" i="3"/>
  <c r="M16348" i="3"/>
  <c r="M16349" i="3"/>
  <c r="M16350" i="3"/>
  <c r="M16351" i="3"/>
  <c r="M16352" i="3"/>
  <c r="M16353" i="3"/>
  <c r="M16354" i="3"/>
  <c r="M16355" i="3"/>
  <c r="M16356" i="3"/>
  <c r="M16357" i="3"/>
  <c r="M16358" i="3"/>
  <c r="M16359" i="3"/>
  <c r="M16360" i="3"/>
  <c r="M16361" i="3"/>
  <c r="M16362" i="3"/>
  <c r="M16363" i="3"/>
  <c r="M16364" i="3"/>
  <c r="M16365" i="3"/>
  <c r="M16366" i="3"/>
  <c r="M16367" i="3"/>
  <c r="M16368" i="3"/>
  <c r="M16369" i="3"/>
  <c r="M16370" i="3"/>
  <c r="M16371" i="3"/>
  <c r="M16372" i="3"/>
  <c r="M16373" i="3"/>
  <c r="M16374" i="3"/>
  <c r="M16375" i="3"/>
  <c r="M16376" i="3"/>
  <c r="M16377" i="3"/>
  <c r="M16378" i="3"/>
  <c r="M16379" i="3"/>
  <c r="M16380" i="3"/>
  <c r="M16381" i="3"/>
  <c r="M16382" i="3"/>
  <c r="M16383" i="3"/>
  <c r="M16384" i="3"/>
  <c r="M16385" i="3"/>
  <c r="M16386" i="3"/>
  <c r="M16387" i="3"/>
  <c r="M16388" i="3"/>
  <c r="M16389" i="3"/>
  <c r="M16390" i="3"/>
  <c r="M16391" i="3"/>
  <c r="M16392" i="3"/>
  <c r="M16393" i="3"/>
  <c r="M16394" i="3"/>
  <c r="M16395" i="3"/>
  <c r="M16396" i="3"/>
  <c r="M16397" i="3"/>
  <c r="M16398" i="3"/>
  <c r="M16399" i="3"/>
  <c r="M16400" i="3"/>
  <c r="M16401" i="3"/>
  <c r="M16402" i="3"/>
  <c r="M16403" i="3"/>
  <c r="M16404" i="3"/>
  <c r="M16405" i="3"/>
  <c r="M16406" i="3"/>
  <c r="M16407" i="3"/>
  <c r="M16408" i="3"/>
  <c r="M16409" i="3"/>
  <c r="M16410" i="3"/>
  <c r="M16411" i="3"/>
  <c r="M16412" i="3"/>
  <c r="M16413" i="3"/>
  <c r="M16414" i="3"/>
  <c r="M16415" i="3"/>
  <c r="M16416" i="3"/>
  <c r="M16417" i="3"/>
  <c r="M16418" i="3"/>
  <c r="M16419" i="3"/>
  <c r="M16420" i="3"/>
  <c r="M16421" i="3"/>
  <c r="M16422" i="3"/>
  <c r="M16423" i="3"/>
  <c r="M16424" i="3"/>
  <c r="M16425" i="3"/>
  <c r="M16426" i="3"/>
  <c r="M16427" i="3"/>
  <c r="M16428" i="3"/>
  <c r="M16429" i="3"/>
  <c r="M16430" i="3"/>
  <c r="M16431" i="3"/>
  <c r="M16432" i="3"/>
  <c r="M16433" i="3"/>
  <c r="M16434" i="3"/>
  <c r="M16435" i="3"/>
  <c r="M16436" i="3"/>
  <c r="M16437" i="3"/>
  <c r="M16438" i="3"/>
  <c r="M16439" i="3"/>
  <c r="M16440" i="3"/>
  <c r="M16441" i="3"/>
  <c r="M16442" i="3"/>
  <c r="M16443" i="3"/>
  <c r="M16444" i="3"/>
  <c r="M16445" i="3"/>
  <c r="M16446" i="3"/>
  <c r="M16447" i="3"/>
  <c r="M16448" i="3"/>
  <c r="M16449" i="3"/>
  <c r="M16450" i="3"/>
  <c r="M16451" i="3"/>
  <c r="M16452" i="3"/>
  <c r="M16453" i="3"/>
  <c r="M16454" i="3"/>
  <c r="M16455" i="3"/>
  <c r="M16456" i="3"/>
  <c r="M16457" i="3"/>
  <c r="M16458" i="3"/>
  <c r="M16459" i="3"/>
  <c r="M16460" i="3"/>
  <c r="M16461" i="3"/>
  <c r="M16462" i="3"/>
  <c r="M16463" i="3"/>
  <c r="M16464" i="3"/>
  <c r="M16465" i="3"/>
  <c r="M16466" i="3"/>
  <c r="M16467" i="3"/>
  <c r="M16468" i="3"/>
  <c r="M16469" i="3"/>
  <c r="M16470" i="3"/>
  <c r="M16471" i="3"/>
  <c r="M16472" i="3"/>
  <c r="M16473" i="3"/>
  <c r="M16474" i="3"/>
  <c r="M16475" i="3"/>
  <c r="M16476" i="3"/>
  <c r="M16477" i="3"/>
  <c r="M16478" i="3"/>
  <c r="M16479" i="3"/>
  <c r="M16480" i="3"/>
  <c r="M16481" i="3"/>
  <c r="M16482" i="3"/>
  <c r="M16483" i="3"/>
  <c r="M16484" i="3"/>
  <c r="M16485" i="3"/>
  <c r="M16486" i="3"/>
  <c r="M16487" i="3"/>
  <c r="M16488" i="3"/>
  <c r="M16489" i="3"/>
  <c r="M16490" i="3"/>
  <c r="M16491" i="3"/>
  <c r="M16492" i="3"/>
  <c r="M16493" i="3"/>
  <c r="M16494" i="3"/>
  <c r="M16495" i="3"/>
  <c r="M16496" i="3"/>
  <c r="M16497" i="3"/>
  <c r="M16498" i="3"/>
  <c r="M16499" i="3"/>
  <c r="M16500" i="3"/>
  <c r="M16501" i="3"/>
  <c r="M16502" i="3"/>
  <c r="M16503" i="3"/>
  <c r="M16504" i="3"/>
  <c r="M16505" i="3"/>
  <c r="M16506" i="3"/>
  <c r="M16507" i="3"/>
  <c r="M16508" i="3"/>
  <c r="M16509" i="3"/>
  <c r="M16510" i="3"/>
  <c r="M16511" i="3"/>
  <c r="M16512" i="3"/>
  <c r="M16513" i="3"/>
  <c r="M16514" i="3"/>
  <c r="M16515" i="3"/>
  <c r="M16516" i="3"/>
  <c r="M16517" i="3"/>
  <c r="M16518" i="3"/>
  <c r="M16519" i="3"/>
  <c r="M16520" i="3"/>
  <c r="M16521" i="3"/>
  <c r="M16522" i="3"/>
  <c r="M16523" i="3"/>
  <c r="M16524" i="3"/>
  <c r="M16525" i="3"/>
  <c r="M16526" i="3"/>
  <c r="M16527" i="3"/>
  <c r="M16528" i="3"/>
  <c r="M16529" i="3"/>
  <c r="M16530" i="3"/>
  <c r="M16531" i="3"/>
  <c r="M16532" i="3"/>
  <c r="M16533" i="3"/>
  <c r="M16534" i="3"/>
  <c r="M16535" i="3"/>
  <c r="M16536" i="3"/>
  <c r="M16537" i="3"/>
  <c r="M16538" i="3"/>
  <c r="M16539" i="3"/>
  <c r="M16540" i="3"/>
  <c r="M16541" i="3"/>
  <c r="M16542" i="3"/>
  <c r="M16543" i="3"/>
  <c r="M16544" i="3"/>
  <c r="M16545" i="3"/>
  <c r="M16546" i="3"/>
  <c r="M16547" i="3"/>
  <c r="M16548" i="3"/>
  <c r="M16549" i="3"/>
  <c r="M16550" i="3"/>
  <c r="M16551" i="3"/>
  <c r="M16552" i="3"/>
  <c r="M16553" i="3"/>
  <c r="M16554" i="3"/>
  <c r="M16555" i="3"/>
  <c r="M16556" i="3"/>
  <c r="M16557" i="3"/>
  <c r="M16558" i="3"/>
  <c r="M16559" i="3"/>
  <c r="M16560" i="3"/>
  <c r="M16561" i="3"/>
  <c r="M16562" i="3"/>
  <c r="M16563" i="3"/>
  <c r="M16564" i="3"/>
  <c r="M16565" i="3"/>
  <c r="M16566" i="3"/>
  <c r="M16567" i="3"/>
  <c r="M16568" i="3"/>
  <c r="M16569" i="3"/>
  <c r="M16570" i="3"/>
  <c r="M16571" i="3"/>
  <c r="M16572" i="3"/>
  <c r="M16573" i="3"/>
  <c r="M16574" i="3"/>
  <c r="M16575" i="3"/>
  <c r="M16576" i="3"/>
  <c r="M16577" i="3"/>
  <c r="M16578" i="3"/>
  <c r="M16579" i="3"/>
  <c r="M16580" i="3"/>
  <c r="M16581" i="3"/>
  <c r="M16582" i="3"/>
  <c r="M16583" i="3"/>
  <c r="M16584" i="3"/>
  <c r="M16585" i="3"/>
  <c r="M16586" i="3"/>
  <c r="M16587" i="3"/>
  <c r="M16588" i="3"/>
  <c r="M16589" i="3"/>
  <c r="M16590" i="3"/>
  <c r="M16591" i="3"/>
  <c r="M16592" i="3"/>
  <c r="M16593" i="3"/>
  <c r="M16594" i="3"/>
  <c r="M16595" i="3"/>
  <c r="M16596" i="3"/>
  <c r="M16597" i="3"/>
  <c r="M16598" i="3"/>
  <c r="M16599" i="3"/>
  <c r="M16600" i="3"/>
  <c r="M16601" i="3"/>
  <c r="M16602" i="3"/>
  <c r="M16603" i="3"/>
  <c r="M16604" i="3"/>
  <c r="M16605" i="3"/>
  <c r="M16606" i="3"/>
  <c r="M16607" i="3"/>
  <c r="M16608" i="3"/>
  <c r="M16609" i="3"/>
  <c r="M16610" i="3"/>
  <c r="M16611" i="3"/>
  <c r="M16612" i="3"/>
  <c r="M16613" i="3"/>
  <c r="M16614" i="3"/>
  <c r="M16615" i="3"/>
  <c r="M16616" i="3"/>
  <c r="M16617" i="3"/>
  <c r="M16618" i="3"/>
  <c r="M16619" i="3"/>
  <c r="M16620" i="3"/>
  <c r="M16621" i="3"/>
  <c r="M16622" i="3"/>
  <c r="M16623" i="3"/>
  <c r="M16624" i="3"/>
  <c r="M16625" i="3"/>
  <c r="M16626" i="3"/>
  <c r="M16627" i="3"/>
  <c r="M16628" i="3"/>
  <c r="M16629" i="3"/>
  <c r="M16630" i="3"/>
  <c r="M16631" i="3"/>
  <c r="M16632" i="3"/>
  <c r="M16633" i="3"/>
  <c r="M16634" i="3"/>
  <c r="M16635" i="3"/>
  <c r="M16636" i="3"/>
  <c r="M16637" i="3"/>
  <c r="M16638" i="3"/>
  <c r="M16639" i="3"/>
  <c r="M16640" i="3"/>
  <c r="M16641" i="3"/>
  <c r="M16642" i="3"/>
  <c r="M16643" i="3"/>
  <c r="M16644" i="3"/>
  <c r="M16645" i="3"/>
  <c r="M16646" i="3"/>
  <c r="M16647" i="3"/>
  <c r="M16648" i="3"/>
  <c r="M16649" i="3"/>
  <c r="M16650" i="3"/>
  <c r="M16651" i="3"/>
  <c r="M16652" i="3"/>
  <c r="M16653" i="3"/>
  <c r="M16654" i="3"/>
  <c r="M16655" i="3"/>
  <c r="M16656" i="3"/>
  <c r="M16657" i="3"/>
  <c r="M16658" i="3"/>
  <c r="M16659" i="3"/>
  <c r="M16660" i="3"/>
  <c r="M16661" i="3"/>
  <c r="M16662" i="3"/>
  <c r="M16663" i="3"/>
  <c r="M16664" i="3"/>
  <c r="M16665" i="3"/>
  <c r="M16666" i="3"/>
  <c r="M16667" i="3"/>
  <c r="M16668" i="3"/>
  <c r="M16669" i="3"/>
  <c r="M16670" i="3"/>
  <c r="M16671" i="3"/>
  <c r="M16672" i="3"/>
  <c r="M16673" i="3"/>
  <c r="M16674" i="3"/>
  <c r="M16675" i="3"/>
  <c r="M16676" i="3"/>
  <c r="M16677" i="3"/>
  <c r="M16678" i="3"/>
  <c r="M16679" i="3"/>
  <c r="M16680" i="3"/>
  <c r="M16681" i="3"/>
  <c r="M16682" i="3"/>
  <c r="M16683" i="3"/>
  <c r="M16684" i="3"/>
  <c r="M16685" i="3"/>
  <c r="M16686" i="3"/>
  <c r="M16687" i="3"/>
  <c r="M16688" i="3"/>
  <c r="M16689" i="3"/>
  <c r="M16690" i="3"/>
  <c r="M16691" i="3"/>
  <c r="M16692" i="3"/>
  <c r="M16693" i="3"/>
  <c r="M16694" i="3"/>
  <c r="M16695" i="3"/>
  <c r="M16696" i="3"/>
  <c r="M16697" i="3"/>
  <c r="M16698" i="3"/>
  <c r="M16699" i="3"/>
  <c r="M16700" i="3"/>
  <c r="M16701" i="3"/>
  <c r="M16702" i="3"/>
  <c r="M16703" i="3"/>
  <c r="M16704" i="3"/>
  <c r="M16705" i="3"/>
  <c r="M16706" i="3"/>
  <c r="M16707" i="3"/>
  <c r="M16708" i="3"/>
  <c r="M16709" i="3"/>
  <c r="M16710" i="3"/>
  <c r="M16711" i="3"/>
  <c r="M16712" i="3"/>
  <c r="M16713" i="3"/>
  <c r="M16714" i="3"/>
  <c r="M16715" i="3"/>
  <c r="M16716" i="3"/>
  <c r="M16717" i="3"/>
  <c r="M16718" i="3"/>
  <c r="M16719" i="3"/>
  <c r="M16720" i="3"/>
  <c r="M16721" i="3"/>
  <c r="M16722" i="3"/>
  <c r="M16723" i="3"/>
  <c r="M16724" i="3"/>
  <c r="M16725" i="3"/>
  <c r="M16726" i="3"/>
  <c r="M16727" i="3"/>
  <c r="M16728" i="3"/>
  <c r="M16729" i="3"/>
  <c r="M16730" i="3"/>
  <c r="M16731" i="3"/>
  <c r="M16732" i="3"/>
  <c r="M16733" i="3"/>
  <c r="M16734" i="3"/>
  <c r="M16735" i="3"/>
  <c r="M16736" i="3"/>
  <c r="M16737" i="3"/>
  <c r="M16738" i="3"/>
  <c r="M16739" i="3"/>
  <c r="M16740" i="3"/>
  <c r="M16741" i="3"/>
  <c r="M16742" i="3"/>
  <c r="M16743" i="3"/>
  <c r="M16744" i="3"/>
  <c r="M16745" i="3"/>
  <c r="M16746" i="3"/>
  <c r="M16747" i="3"/>
  <c r="M16748" i="3"/>
  <c r="M16749" i="3"/>
  <c r="M16750" i="3"/>
  <c r="M16751" i="3"/>
  <c r="M16752" i="3"/>
  <c r="M16753" i="3"/>
  <c r="M16754" i="3"/>
  <c r="M16755" i="3"/>
  <c r="M16756" i="3"/>
  <c r="M16757" i="3"/>
  <c r="M16758" i="3"/>
  <c r="M16759" i="3"/>
  <c r="M16760" i="3"/>
  <c r="M16761" i="3"/>
  <c r="M16762" i="3"/>
  <c r="M16763" i="3"/>
  <c r="M16764" i="3"/>
  <c r="M16765" i="3"/>
  <c r="M16766" i="3"/>
  <c r="M16767" i="3"/>
  <c r="M16768" i="3"/>
  <c r="M16769" i="3"/>
  <c r="M16770" i="3"/>
  <c r="M16771" i="3"/>
  <c r="M16772" i="3"/>
  <c r="M16773" i="3"/>
  <c r="M16774" i="3"/>
  <c r="M16775" i="3"/>
  <c r="M16776" i="3"/>
  <c r="M16777" i="3"/>
  <c r="M16778" i="3"/>
  <c r="M16779" i="3"/>
  <c r="M16780" i="3"/>
  <c r="M16781" i="3"/>
  <c r="M16782" i="3"/>
  <c r="M16783" i="3"/>
  <c r="M16784" i="3"/>
  <c r="M16785" i="3"/>
  <c r="M16786" i="3"/>
  <c r="M16787" i="3"/>
  <c r="M16788" i="3"/>
  <c r="M16789" i="3"/>
  <c r="M16790" i="3"/>
  <c r="M16791" i="3"/>
  <c r="M16792" i="3"/>
  <c r="M16793" i="3"/>
  <c r="M16794" i="3"/>
  <c r="M16795" i="3"/>
  <c r="M16796" i="3"/>
  <c r="M16797" i="3"/>
  <c r="M16798" i="3"/>
  <c r="M16799" i="3"/>
  <c r="M16800" i="3"/>
  <c r="M16801" i="3"/>
  <c r="M16802" i="3"/>
  <c r="M16803" i="3"/>
  <c r="M16804" i="3"/>
  <c r="M16805" i="3"/>
  <c r="M16806" i="3"/>
  <c r="M16807" i="3"/>
  <c r="M16808" i="3"/>
  <c r="M16809" i="3"/>
  <c r="M16810" i="3"/>
  <c r="M16811" i="3"/>
  <c r="M16812" i="3"/>
  <c r="M16813" i="3"/>
  <c r="M16814" i="3"/>
  <c r="M16815" i="3"/>
  <c r="M16816" i="3"/>
  <c r="M16817" i="3"/>
  <c r="M16818" i="3"/>
  <c r="M16819" i="3"/>
  <c r="M16820" i="3"/>
  <c r="M16821" i="3"/>
  <c r="M16822" i="3"/>
  <c r="M16823" i="3"/>
  <c r="M16824" i="3"/>
  <c r="M16825" i="3"/>
  <c r="M16826" i="3"/>
  <c r="M16827" i="3"/>
  <c r="M16828" i="3"/>
  <c r="M16829" i="3"/>
  <c r="M16830" i="3"/>
  <c r="M16831" i="3"/>
  <c r="M16832" i="3"/>
  <c r="M16833" i="3"/>
  <c r="M16834" i="3"/>
  <c r="M16835" i="3"/>
  <c r="M16836" i="3"/>
  <c r="M16837" i="3"/>
  <c r="M16838" i="3"/>
  <c r="M16839" i="3"/>
  <c r="M16840" i="3"/>
  <c r="M16841" i="3"/>
  <c r="M16842" i="3"/>
  <c r="M16843" i="3"/>
  <c r="M16844" i="3"/>
  <c r="M16845" i="3"/>
  <c r="M16846" i="3"/>
  <c r="M16847" i="3"/>
  <c r="M16848" i="3"/>
  <c r="M16849" i="3"/>
  <c r="M16850" i="3"/>
  <c r="M16851" i="3"/>
  <c r="M16852" i="3"/>
  <c r="M16853" i="3"/>
  <c r="M16854" i="3"/>
  <c r="M16855" i="3"/>
  <c r="M16856" i="3"/>
  <c r="M16857" i="3"/>
  <c r="M16858" i="3"/>
  <c r="M16859" i="3"/>
  <c r="M16860" i="3"/>
  <c r="M16861" i="3"/>
  <c r="M16862" i="3"/>
  <c r="M16863" i="3"/>
  <c r="M16864" i="3"/>
  <c r="M16865" i="3"/>
  <c r="M16866" i="3"/>
  <c r="M16867" i="3"/>
  <c r="M16868" i="3"/>
  <c r="M16869" i="3"/>
  <c r="M16870" i="3"/>
  <c r="M16871" i="3"/>
  <c r="M16872" i="3"/>
  <c r="M16873" i="3"/>
  <c r="M16874" i="3"/>
  <c r="M16875" i="3"/>
  <c r="M16876" i="3"/>
  <c r="M16877" i="3"/>
  <c r="M16878" i="3"/>
  <c r="M16879" i="3"/>
  <c r="M16880" i="3"/>
  <c r="M16881" i="3"/>
  <c r="M16882" i="3"/>
  <c r="M16883" i="3"/>
  <c r="M16884" i="3"/>
  <c r="M16885" i="3"/>
  <c r="M16886" i="3"/>
  <c r="M16887" i="3"/>
  <c r="M16888" i="3"/>
  <c r="M16889" i="3"/>
  <c r="M16890" i="3"/>
  <c r="M16891" i="3"/>
  <c r="M16892" i="3"/>
  <c r="M16893" i="3"/>
  <c r="M16894" i="3"/>
  <c r="M16895" i="3"/>
  <c r="M16896" i="3"/>
  <c r="M16897" i="3"/>
  <c r="M16898" i="3"/>
  <c r="M16899" i="3"/>
  <c r="M16900" i="3"/>
  <c r="M16901" i="3"/>
  <c r="M16902" i="3"/>
  <c r="M16903" i="3"/>
  <c r="M16904" i="3"/>
  <c r="M16905" i="3"/>
  <c r="M16906" i="3"/>
  <c r="M16907" i="3"/>
  <c r="M16908" i="3"/>
  <c r="M16909" i="3"/>
  <c r="M16910" i="3"/>
  <c r="M16911" i="3"/>
  <c r="M16912" i="3"/>
  <c r="M16913" i="3"/>
  <c r="M16914" i="3"/>
  <c r="M16915" i="3"/>
  <c r="M16916" i="3"/>
  <c r="M16917" i="3"/>
  <c r="M16918" i="3"/>
  <c r="M16919" i="3"/>
  <c r="M16920" i="3"/>
  <c r="M16921" i="3"/>
  <c r="M16922" i="3"/>
  <c r="M16923" i="3"/>
  <c r="M16924" i="3"/>
  <c r="M16925" i="3"/>
  <c r="M16926" i="3"/>
  <c r="M16927" i="3"/>
  <c r="M16928" i="3"/>
  <c r="M16929" i="3"/>
  <c r="M16930" i="3"/>
  <c r="M16931" i="3"/>
  <c r="M16932" i="3"/>
  <c r="M16933" i="3"/>
  <c r="M16934" i="3"/>
  <c r="M16935" i="3"/>
  <c r="M16936" i="3"/>
  <c r="M16937" i="3"/>
  <c r="M16938" i="3"/>
  <c r="M16939" i="3"/>
  <c r="M16940" i="3"/>
  <c r="M16941" i="3"/>
  <c r="M16942" i="3"/>
  <c r="M16943" i="3"/>
  <c r="M16944" i="3"/>
  <c r="M16945" i="3"/>
  <c r="M16946" i="3"/>
  <c r="M16947" i="3"/>
  <c r="M16948" i="3"/>
  <c r="M16949" i="3"/>
  <c r="M16950" i="3"/>
  <c r="M16951" i="3"/>
  <c r="M16952" i="3"/>
  <c r="M16953" i="3"/>
  <c r="M16954" i="3"/>
  <c r="M16955" i="3"/>
  <c r="M16956" i="3"/>
  <c r="M16957" i="3"/>
  <c r="M16958" i="3"/>
  <c r="M16959" i="3"/>
  <c r="M16960" i="3"/>
  <c r="M16961" i="3"/>
  <c r="M16962" i="3"/>
  <c r="M16963" i="3"/>
  <c r="M16964" i="3"/>
  <c r="M16965" i="3"/>
  <c r="M16966" i="3"/>
  <c r="M16967" i="3"/>
  <c r="M16968" i="3"/>
  <c r="M16969" i="3"/>
  <c r="M16970" i="3"/>
  <c r="M16971" i="3"/>
  <c r="M16972" i="3"/>
  <c r="M16973" i="3"/>
  <c r="M16974" i="3"/>
  <c r="M16975" i="3"/>
  <c r="M16976" i="3"/>
  <c r="M16977" i="3"/>
  <c r="M16978" i="3"/>
  <c r="M16979" i="3"/>
  <c r="M16980" i="3"/>
  <c r="M16981" i="3"/>
  <c r="M16982" i="3"/>
  <c r="M16983" i="3"/>
  <c r="M16984" i="3"/>
  <c r="M16985" i="3"/>
  <c r="M16986" i="3"/>
  <c r="M16987" i="3"/>
  <c r="M16988" i="3"/>
  <c r="M16989" i="3"/>
  <c r="M16990" i="3"/>
  <c r="M16991" i="3"/>
  <c r="M16992" i="3"/>
  <c r="M16993" i="3"/>
  <c r="M16994" i="3"/>
  <c r="M16995" i="3"/>
  <c r="M16996" i="3"/>
  <c r="M16997" i="3"/>
  <c r="M16998" i="3"/>
  <c r="M16999" i="3"/>
  <c r="M17000" i="3"/>
  <c r="M17001" i="3"/>
  <c r="M17002" i="3"/>
  <c r="M17003" i="3"/>
  <c r="M17004" i="3"/>
  <c r="M17005" i="3"/>
  <c r="M17006" i="3"/>
  <c r="M17007" i="3"/>
  <c r="M17008" i="3"/>
  <c r="M17009" i="3"/>
  <c r="M17010" i="3"/>
  <c r="M17011" i="3"/>
  <c r="M17012" i="3"/>
  <c r="M17013" i="3"/>
  <c r="M17014" i="3"/>
  <c r="M17015" i="3"/>
  <c r="M17016" i="3"/>
  <c r="M17017" i="3"/>
  <c r="M17018" i="3"/>
  <c r="M17019" i="3"/>
  <c r="M17020" i="3"/>
  <c r="M17021" i="3"/>
  <c r="M17022" i="3"/>
  <c r="M17023" i="3"/>
  <c r="M17024" i="3"/>
  <c r="M17025" i="3"/>
  <c r="M17026" i="3"/>
  <c r="M17027" i="3"/>
  <c r="M17028" i="3"/>
  <c r="M17029" i="3"/>
  <c r="M17030" i="3"/>
  <c r="M17031" i="3"/>
  <c r="M17032" i="3"/>
  <c r="M17033" i="3"/>
  <c r="M17034" i="3"/>
  <c r="M17035" i="3"/>
  <c r="M17036" i="3"/>
  <c r="M17037" i="3"/>
  <c r="M17038" i="3"/>
  <c r="M17039" i="3"/>
  <c r="M17040" i="3"/>
  <c r="M17041" i="3"/>
  <c r="M17042" i="3"/>
  <c r="M17043" i="3"/>
  <c r="M17044" i="3"/>
  <c r="M17045" i="3"/>
  <c r="M17046" i="3"/>
  <c r="M17047" i="3"/>
  <c r="M17048" i="3"/>
  <c r="M17049" i="3"/>
  <c r="M17050" i="3"/>
  <c r="M17051" i="3"/>
  <c r="M17052" i="3"/>
  <c r="M17053" i="3"/>
  <c r="M17054" i="3"/>
  <c r="M17055" i="3"/>
  <c r="M17056" i="3"/>
  <c r="M17057" i="3"/>
  <c r="M17058" i="3"/>
  <c r="M17059" i="3"/>
  <c r="M17060" i="3"/>
  <c r="M17061" i="3"/>
  <c r="M17062" i="3"/>
  <c r="M17063" i="3"/>
  <c r="M17064" i="3"/>
  <c r="M17065" i="3"/>
  <c r="M17066" i="3"/>
  <c r="M17067" i="3"/>
  <c r="M17068" i="3"/>
  <c r="M17069" i="3"/>
  <c r="M17070" i="3"/>
  <c r="M17071" i="3"/>
  <c r="M17072" i="3"/>
  <c r="M17073" i="3"/>
  <c r="M17074" i="3"/>
  <c r="M17075" i="3"/>
  <c r="M17076" i="3"/>
  <c r="M17077" i="3"/>
  <c r="M17078" i="3"/>
  <c r="M17079" i="3"/>
  <c r="M17080" i="3"/>
  <c r="M17081" i="3"/>
  <c r="M17082" i="3"/>
  <c r="M17083" i="3"/>
  <c r="M17084" i="3"/>
  <c r="M17085" i="3"/>
  <c r="M17086" i="3"/>
  <c r="M17087" i="3"/>
  <c r="M17088" i="3"/>
  <c r="M17089" i="3"/>
  <c r="M17090" i="3"/>
  <c r="M17091" i="3"/>
  <c r="M17092" i="3"/>
  <c r="M17093" i="3"/>
  <c r="M17094" i="3"/>
  <c r="M17095" i="3"/>
  <c r="M17096" i="3"/>
  <c r="M17097" i="3"/>
  <c r="M17098" i="3"/>
  <c r="M17099" i="3"/>
  <c r="M17100" i="3"/>
  <c r="M17101" i="3"/>
  <c r="M17102" i="3"/>
  <c r="M17103" i="3"/>
  <c r="M17104" i="3"/>
  <c r="M17105" i="3"/>
  <c r="M17106" i="3"/>
  <c r="M17107" i="3"/>
  <c r="M17108" i="3"/>
  <c r="M17109" i="3"/>
  <c r="M17110" i="3"/>
  <c r="M17111" i="3"/>
  <c r="M17112" i="3"/>
  <c r="M17113" i="3"/>
  <c r="M17114" i="3"/>
  <c r="M17115" i="3"/>
  <c r="M17116" i="3"/>
  <c r="M17117" i="3"/>
  <c r="M17118" i="3"/>
  <c r="M17119" i="3"/>
  <c r="M17120" i="3"/>
  <c r="M17121" i="3"/>
  <c r="M17122" i="3"/>
  <c r="M17123" i="3"/>
  <c r="M17124" i="3"/>
  <c r="M17125" i="3"/>
  <c r="M17126" i="3"/>
  <c r="M17127" i="3"/>
  <c r="M17128" i="3"/>
  <c r="M17129" i="3"/>
  <c r="M17130" i="3"/>
  <c r="M17131" i="3"/>
  <c r="M17132" i="3"/>
  <c r="M17133" i="3"/>
  <c r="M17134" i="3"/>
  <c r="M17135" i="3"/>
  <c r="M17136" i="3"/>
  <c r="M17137" i="3"/>
  <c r="M17138" i="3"/>
  <c r="M17139" i="3"/>
  <c r="M17140" i="3"/>
  <c r="M17141" i="3"/>
  <c r="M17142" i="3"/>
  <c r="M17143" i="3"/>
  <c r="M17144" i="3"/>
  <c r="M17145" i="3"/>
  <c r="M17146" i="3"/>
  <c r="M17147" i="3"/>
  <c r="M17148" i="3"/>
  <c r="M17149" i="3"/>
  <c r="M17150" i="3"/>
  <c r="M17151" i="3"/>
  <c r="M17152" i="3"/>
  <c r="M17153" i="3"/>
  <c r="M17154" i="3"/>
  <c r="M17155" i="3"/>
  <c r="M17156" i="3"/>
  <c r="M17157" i="3"/>
  <c r="M17158" i="3"/>
  <c r="M17159" i="3"/>
  <c r="M17160" i="3"/>
  <c r="M17161" i="3"/>
  <c r="M17162" i="3"/>
  <c r="M17163" i="3"/>
  <c r="M17164" i="3"/>
  <c r="M17165" i="3"/>
  <c r="M17166" i="3"/>
  <c r="M17167" i="3"/>
  <c r="M17168" i="3"/>
  <c r="M17169" i="3"/>
  <c r="M17170" i="3"/>
  <c r="M17171" i="3"/>
  <c r="M17172" i="3"/>
  <c r="M17173" i="3"/>
  <c r="M17174" i="3"/>
  <c r="M17175" i="3"/>
  <c r="M17176" i="3"/>
  <c r="M17177" i="3"/>
  <c r="M17178" i="3"/>
  <c r="M17179" i="3"/>
  <c r="M17180" i="3"/>
  <c r="M17181" i="3"/>
  <c r="M17182" i="3"/>
  <c r="M17183" i="3"/>
  <c r="M17184" i="3"/>
  <c r="M17185" i="3"/>
  <c r="M17186" i="3"/>
  <c r="M17187" i="3"/>
  <c r="M17188" i="3"/>
  <c r="M17189" i="3"/>
  <c r="M17190" i="3"/>
  <c r="M17191" i="3"/>
  <c r="M17192" i="3"/>
  <c r="M17193" i="3"/>
  <c r="M17194" i="3"/>
  <c r="M17195" i="3"/>
  <c r="M17196" i="3"/>
  <c r="M17197" i="3"/>
  <c r="M17198" i="3"/>
  <c r="M17199" i="3"/>
  <c r="M17200" i="3"/>
  <c r="M17201" i="3"/>
  <c r="M17202" i="3"/>
  <c r="M17203" i="3"/>
  <c r="M17204" i="3"/>
  <c r="M17205" i="3"/>
  <c r="M17206" i="3"/>
  <c r="M17207" i="3"/>
  <c r="M17208" i="3"/>
  <c r="M17209" i="3"/>
  <c r="M17210" i="3"/>
  <c r="M17211" i="3"/>
  <c r="M17212" i="3"/>
  <c r="M17213" i="3"/>
  <c r="M17214" i="3"/>
  <c r="M17215" i="3"/>
  <c r="M17216" i="3"/>
  <c r="M17217" i="3"/>
  <c r="M17218" i="3"/>
  <c r="M17219" i="3"/>
  <c r="M17220" i="3"/>
  <c r="M17221" i="3"/>
  <c r="M17222" i="3"/>
  <c r="M17223" i="3"/>
  <c r="M17224" i="3"/>
  <c r="M17225" i="3"/>
  <c r="M17226" i="3"/>
  <c r="M17227" i="3"/>
  <c r="M17228" i="3"/>
  <c r="M17229" i="3"/>
  <c r="M17230" i="3"/>
  <c r="M17231" i="3"/>
  <c r="M17232" i="3"/>
  <c r="M17233" i="3"/>
  <c r="M17234" i="3"/>
  <c r="M17235" i="3"/>
  <c r="M17236" i="3"/>
  <c r="M17237" i="3"/>
  <c r="M17238" i="3"/>
  <c r="M17239" i="3"/>
  <c r="M17240" i="3"/>
  <c r="M17241" i="3"/>
  <c r="M17242" i="3"/>
  <c r="M17243" i="3"/>
  <c r="M17244" i="3"/>
  <c r="M17245" i="3"/>
  <c r="M17246" i="3"/>
  <c r="M17247" i="3"/>
  <c r="M17248" i="3"/>
  <c r="M17249" i="3"/>
  <c r="M17250" i="3"/>
  <c r="M17251" i="3"/>
  <c r="M17252" i="3"/>
  <c r="M17253" i="3"/>
  <c r="M17254" i="3"/>
  <c r="M17255" i="3"/>
  <c r="M17256" i="3"/>
  <c r="M17257" i="3"/>
  <c r="M17258" i="3"/>
  <c r="M17259" i="3"/>
  <c r="M17260" i="3"/>
  <c r="M17261" i="3"/>
  <c r="M17262" i="3"/>
  <c r="M17263" i="3"/>
  <c r="M17264" i="3"/>
  <c r="M17265" i="3"/>
  <c r="M17266" i="3"/>
  <c r="M17267" i="3"/>
  <c r="M17268" i="3"/>
  <c r="M17269" i="3"/>
  <c r="M17270" i="3"/>
  <c r="M17271" i="3"/>
  <c r="M17272" i="3"/>
  <c r="M17273" i="3"/>
  <c r="M17274" i="3"/>
  <c r="M17275" i="3"/>
  <c r="M17276" i="3"/>
  <c r="M17277" i="3"/>
  <c r="M17278" i="3"/>
  <c r="M17279" i="3"/>
  <c r="M17280" i="3"/>
  <c r="M17281" i="3"/>
  <c r="M17282" i="3"/>
  <c r="M17283" i="3"/>
  <c r="M17284" i="3"/>
  <c r="M17285" i="3"/>
  <c r="M17286" i="3"/>
  <c r="M17287" i="3"/>
  <c r="M17288" i="3"/>
  <c r="M17289" i="3"/>
  <c r="M17290" i="3"/>
  <c r="M17291" i="3"/>
  <c r="M17292" i="3"/>
  <c r="M17293" i="3"/>
  <c r="M17294" i="3"/>
  <c r="M17295" i="3"/>
  <c r="M17296" i="3"/>
  <c r="M17297" i="3"/>
  <c r="M17298" i="3"/>
  <c r="M17299" i="3"/>
  <c r="M17300" i="3"/>
  <c r="M17301" i="3"/>
  <c r="M17302" i="3"/>
  <c r="M17303" i="3"/>
  <c r="M17304" i="3"/>
  <c r="M17305" i="3"/>
  <c r="M17306" i="3"/>
  <c r="M17307" i="3"/>
  <c r="M17308" i="3"/>
  <c r="M17309" i="3"/>
  <c r="M17310" i="3"/>
  <c r="M17311" i="3"/>
  <c r="M17312" i="3"/>
  <c r="M17313" i="3"/>
  <c r="M17314" i="3"/>
  <c r="M17315" i="3"/>
  <c r="M17316" i="3"/>
  <c r="M17317" i="3"/>
  <c r="M17318" i="3"/>
  <c r="M17319" i="3"/>
  <c r="M17320" i="3"/>
  <c r="M17321" i="3"/>
  <c r="M17322" i="3"/>
  <c r="M17323" i="3"/>
  <c r="M17324" i="3"/>
  <c r="M17325" i="3"/>
  <c r="M17326" i="3"/>
  <c r="M17327" i="3"/>
  <c r="M17328" i="3"/>
  <c r="M17329" i="3"/>
  <c r="M17330" i="3"/>
  <c r="M17331" i="3"/>
  <c r="M17332" i="3"/>
  <c r="M17333" i="3"/>
  <c r="M17334" i="3"/>
  <c r="M17335" i="3"/>
  <c r="M17336" i="3"/>
  <c r="M17337" i="3"/>
  <c r="M17338" i="3"/>
  <c r="M17339" i="3"/>
  <c r="M17340" i="3"/>
  <c r="M17341" i="3"/>
  <c r="M17342" i="3"/>
  <c r="M17343" i="3"/>
  <c r="M17344" i="3"/>
  <c r="M17345" i="3"/>
  <c r="M17346" i="3"/>
  <c r="M17347" i="3"/>
  <c r="M17348" i="3"/>
  <c r="M17349" i="3"/>
  <c r="M17350" i="3"/>
  <c r="M17351" i="3"/>
  <c r="M17352" i="3"/>
  <c r="M17353" i="3"/>
  <c r="M17354" i="3"/>
  <c r="M17355" i="3"/>
  <c r="M17356" i="3"/>
  <c r="M17357" i="3"/>
  <c r="M17358" i="3"/>
  <c r="M17359" i="3"/>
  <c r="M17360" i="3"/>
  <c r="M17361" i="3"/>
  <c r="M17362" i="3"/>
  <c r="M17363" i="3"/>
  <c r="M17364" i="3"/>
  <c r="M17365" i="3"/>
  <c r="M17366" i="3"/>
  <c r="M17367" i="3"/>
  <c r="M17368" i="3"/>
  <c r="M17369" i="3"/>
  <c r="M17370" i="3"/>
  <c r="M17371" i="3"/>
  <c r="M17372" i="3"/>
  <c r="M17373" i="3"/>
  <c r="M17374" i="3"/>
  <c r="M17375" i="3"/>
  <c r="M17376" i="3"/>
  <c r="M17377" i="3"/>
  <c r="M17378" i="3"/>
  <c r="M17379" i="3"/>
  <c r="M17380" i="3"/>
  <c r="M17381" i="3"/>
  <c r="M17382" i="3"/>
  <c r="M17383" i="3"/>
  <c r="M17384" i="3"/>
  <c r="M17385" i="3"/>
  <c r="M17386" i="3"/>
  <c r="M17387" i="3"/>
  <c r="M17388" i="3"/>
  <c r="M17389" i="3"/>
  <c r="M17390" i="3"/>
  <c r="M17391" i="3"/>
  <c r="M17392" i="3"/>
  <c r="M17393" i="3"/>
  <c r="M17394" i="3"/>
  <c r="M17395" i="3"/>
  <c r="M17396" i="3"/>
  <c r="M17397" i="3"/>
  <c r="M17398" i="3"/>
  <c r="M17399" i="3"/>
  <c r="M17400" i="3"/>
  <c r="M17401" i="3"/>
  <c r="M17402" i="3"/>
  <c r="M17403" i="3"/>
  <c r="M17404" i="3"/>
  <c r="M17405" i="3"/>
  <c r="M17406" i="3"/>
  <c r="M17407" i="3"/>
  <c r="M17408" i="3"/>
  <c r="M17409" i="3"/>
  <c r="M17410" i="3"/>
  <c r="M17411" i="3"/>
  <c r="M17412" i="3"/>
  <c r="M17413" i="3"/>
  <c r="M17414" i="3"/>
  <c r="M17415" i="3"/>
  <c r="M17416" i="3"/>
  <c r="M17417" i="3"/>
  <c r="M17418" i="3"/>
  <c r="M17419" i="3"/>
  <c r="M17420" i="3"/>
  <c r="M17421" i="3"/>
  <c r="M17422" i="3"/>
  <c r="M17423" i="3"/>
  <c r="M17424" i="3"/>
  <c r="M17425" i="3"/>
  <c r="M17426" i="3"/>
  <c r="M17427" i="3"/>
  <c r="M17428" i="3"/>
  <c r="M17429" i="3"/>
  <c r="M17430" i="3"/>
  <c r="M17431" i="3"/>
  <c r="M17432" i="3"/>
  <c r="M17433" i="3"/>
  <c r="M17434" i="3"/>
  <c r="M17435" i="3"/>
  <c r="M17436" i="3"/>
  <c r="M17437" i="3"/>
  <c r="M17438" i="3"/>
  <c r="M17439" i="3"/>
  <c r="M17440" i="3"/>
  <c r="M17441" i="3"/>
  <c r="M17442" i="3"/>
  <c r="M17443" i="3"/>
  <c r="M17444" i="3"/>
  <c r="M17445" i="3"/>
  <c r="M17446" i="3"/>
  <c r="M17447" i="3"/>
  <c r="M17448" i="3"/>
  <c r="M17449" i="3"/>
  <c r="M17450" i="3"/>
  <c r="M17451" i="3"/>
  <c r="M17452" i="3"/>
  <c r="M17453" i="3"/>
  <c r="M17454" i="3"/>
  <c r="M17455" i="3"/>
  <c r="M17456" i="3"/>
  <c r="M17457" i="3"/>
  <c r="M17458" i="3"/>
  <c r="M17459" i="3"/>
  <c r="M17460" i="3"/>
  <c r="M17461" i="3"/>
  <c r="M17462" i="3"/>
  <c r="M17463" i="3"/>
  <c r="M17464" i="3"/>
  <c r="M17465" i="3"/>
  <c r="M17466" i="3"/>
  <c r="M17467" i="3"/>
  <c r="M17468" i="3"/>
  <c r="M17469" i="3"/>
  <c r="M17470" i="3"/>
  <c r="M17471" i="3"/>
  <c r="M17472" i="3"/>
  <c r="M17473" i="3"/>
  <c r="M17474" i="3"/>
  <c r="M17475" i="3"/>
  <c r="M17476" i="3"/>
  <c r="M17477" i="3"/>
  <c r="M17478" i="3"/>
  <c r="M17479" i="3"/>
  <c r="M17480" i="3"/>
  <c r="M17481" i="3"/>
  <c r="M17482" i="3"/>
  <c r="M17483" i="3"/>
  <c r="M17484" i="3"/>
  <c r="M17485" i="3"/>
  <c r="M17486" i="3"/>
  <c r="M17487" i="3"/>
  <c r="M17488" i="3"/>
  <c r="M17489" i="3"/>
  <c r="M17490" i="3"/>
  <c r="M17491" i="3"/>
  <c r="M17492" i="3"/>
  <c r="M17493" i="3"/>
  <c r="M17494" i="3"/>
  <c r="M17495" i="3"/>
  <c r="M17496" i="3"/>
  <c r="M17497" i="3"/>
  <c r="M17498" i="3"/>
  <c r="M17499" i="3"/>
  <c r="M17500" i="3"/>
  <c r="M17501" i="3"/>
  <c r="M17502" i="3"/>
  <c r="M17503" i="3"/>
  <c r="M17504" i="3"/>
  <c r="M17505" i="3"/>
  <c r="M17506" i="3"/>
  <c r="M17507" i="3"/>
  <c r="M17508" i="3"/>
  <c r="M17509" i="3"/>
  <c r="M17510" i="3"/>
  <c r="M17511" i="3"/>
  <c r="M17512" i="3"/>
  <c r="M17513" i="3"/>
  <c r="M17514" i="3"/>
  <c r="M17515" i="3"/>
  <c r="M17516" i="3"/>
  <c r="M17517" i="3"/>
  <c r="M17518" i="3"/>
  <c r="M17519" i="3"/>
  <c r="M17520" i="3"/>
  <c r="M17521" i="3"/>
  <c r="M17522" i="3"/>
  <c r="M17523" i="3"/>
  <c r="M17524" i="3"/>
  <c r="M17525" i="3"/>
  <c r="M17526" i="3"/>
  <c r="M17527" i="3"/>
  <c r="M17528" i="3"/>
  <c r="M17529" i="3"/>
  <c r="M17530" i="3"/>
  <c r="M17531" i="3"/>
  <c r="M17532" i="3"/>
  <c r="M17533" i="3"/>
  <c r="M17534" i="3"/>
  <c r="M17535" i="3"/>
  <c r="M17536" i="3"/>
  <c r="M17537" i="3"/>
  <c r="M17538" i="3"/>
  <c r="M17539" i="3"/>
  <c r="M17540" i="3"/>
  <c r="M17541" i="3"/>
  <c r="M17542" i="3"/>
  <c r="M17543" i="3"/>
  <c r="M17544" i="3"/>
  <c r="M17545" i="3"/>
  <c r="M17546" i="3"/>
  <c r="M17547" i="3"/>
  <c r="M17548" i="3"/>
  <c r="M17549" i="3"/>
  <c r="M17550" i="3"/>
  <c r="M17551" i="3"/>
  <c r="M17552" i="3"/>
  <c r="M17553" i="3"/>
  <c r="M17554" i="3"/>
  <c r="M17555" i="3"/>
  <c r="M17556" i="3"/>
  <c r="M17557" i="3"/>
  <c r="M17558" i="3"/>
  <c r="M17559" i="3"/>
  <c r="M17560" i="3"/>
  <c r="M17561" i="3"/>
  <c r="M17562" i="3"/>
  <c r="M17563" i="3"/>
  <c r="M17564" i="3"/>
  <c r="M17565" i="3"/>
  <c r="M17566" i="3"/>
  <c r="M17567" i="3"/>
  <c r="M17568" i="3"/>
  <c r="M17569" i="3"/>
  <c r="M17570" i="3"/>
  <c r="M17571" i="3"/>
  <c r="M17572" i="3"/>
  <c r="M17573" i="3"/>
  <c r="M17574" i="3"/>
  <c r="M17575" i="3"/>
  <c r="M17576" i="3"/>
  <c r="M17577" i="3"/>
  <c r="M17578" i="3"/>
  <c r="M17579" i="3"/>
  <c r="M17580" i="3"/>
  <c r="M17581" i="3"/>
  <c r="M17582" i="3"/>
  <c r="M17583" i="3"/>
  <c r="M17584" i="3"/>
  <c r="M17585" i="3"/>
  <c r="M17586" i="3"/>
  <c r="M17587" i="3"/>
  <c r="M17588" i="3"/>
  <c r="M17589" i="3"/>
  <c r="M17590" i="3"/>
  <c r="M17591" i="3"/>
  <c r="M17592" i="3"/>
  <c r="M17593" i="3"/>
  <c r="M17594" i="3"/>
  <c r="M17595" i="3"/>
  <c r="M17596" i="3"/>
  <c r="M17597" i="3"/>
  <c r="M17598" i="3"/>
  <c r="M17599" i="3"/>
  <c r="M17600" i="3"/>
  <c r="M17601" i="3"/>
  <c r="M17602" i="3"/>
  <c r="M17603" i="3"/>
  <c r="M17604" i="3"/>
  <c r="M17605" i="3"/>
  <c r="M17606" i="3"/>
  <c r="M17607" i="3"/>
  <c r="M17608" i="3"/>
  <c r="M17609" i="3"/>
  <c r="M17610" i="3"/>
  <c r="M17611" i="3"/>
  <c r="M17612" i="3"/>
  <c r="M17613" i="3"/>
  <c r="M17614" i="3"/>
  <c r="M17615" i="3"/>
  <c r="M17616" i="3"/>
  <c r="M17617" i="3"/>
  <c r="M17618" i="3"/>
  <c r="M17619" i="3"/>
  <c r="M17620" i="3"/>
  <c r="M17621" i="3"/>
  <c r="M17622" i="3"/>
  <c r="M17623" i="3"/>
  <c r="M17624" i="3"/>
  <c r="M17625" i="3"/>
  <c r="M17626" i="3"/>
  <c r="M17627" i="3"/>
  <c r="M17628" i="3"/>
  <c r="M17629" i="3"/>
  <c r="M17630" i="3"/>
  <c r="M17631" i="3"/>
  <c r="M17632" i="3"/>
  <c r="M17633" i="3"/>
  <c r="M17634" i="3"/>
  <c r="M17635" i="3"/>
  <c r="M17636" i="3"/>
  <c r="M17637" i="3"/>
  <c r="M17638" i="3"/>
  <c r="M17639" i="3"/>
  <c r="M17640" i="3"/>
  <c r="M17641" i="3"/>
  <c r="M17642" i="3"/>
  <c r="M17643" i="3"/>
  <c r="M17644" i="3"/>
  <c r="M17645" i="3"/>
  <c r="M17646" i="3"/>
  <c r="M17647" i="3"/>
  <c r="M17648" i="3"/>
  <c r="M17649" i="3"/>
  <c r="M17650" i="3"/>
  <c r="M17651" i="3"/>
  <c r="M17652" i="3"/>
  <c r="M17653" i="3"/>
  <c r="M17654" i="3"/>
  <c r="M17655" i="3"/>
  <c r="M17656" i="3"/>
  <c r="M17657" i="3"/>
  <c r="M17658" i="3"/>
  <c r="M17659" i="3"/>
  <c r="M17660" i="3"/>
  <c r="M17661" i="3"/>
  <c r="M17662" i="3"/>
  <c r="M17663" i="3"/>
  <c r="M17664" i="3"/>
  <c r="M17665" i="3"/>
  <c r="M17666" i="3"/>
  <c r="M17667" i="3"/>
  <c r="M17668" i="3"/>
  <c r="M17669" i="3"/>
  <c r="M17670" i="3"/>
  <c r="M17671" i="3"/>
  <c r="M17672" i="3"/>
  <c r="M17673" i="3"/>
  <c r="M17674" i="3"/>
  <c r="M17675" i="3"/>
  <c r="M17676" i="3"/>
  <c r="M17677" i="3"/>
  <c r="M17678" i="3"/>
  <c r="M17679" i="3"/>
  <c r="M17680" i="3"/>
  <c r="M17681" i="3"/>
  <c r="M17682" i="3"/>
  <c r="M17683" i="3"/>
  <c r="M17684" i="3"/>
  <c r="M17685" i="3"/>
  <c r="M17686" i="3"/>
  <c r="M17687" i="3"/>
  <c r="M17688" i="3"/>
  <c r="M17689" i="3"/>
  <c r="M17690" i="3"/>
  <c r="M17691" i="3"/>
  <c r="M17692" i="3"/>
  <c r="M17693" i="3"/>
  <c r="M17694" i="3"/>
  <c r="M17695" i="3"/>
  <c r="M17696" i="3"/>
  <c r="M17697" i="3"/>
  <c r="M17698" i="3"/>
  <c r="M17699" i="3"/>
  <c r="M17700" i="3"/>
  <c r="M17701" i="3"/>
  <c r="M17702" i="3"/>
  <c r="M17703" i="3"/>
  <c r="M17704" i="3"/>
  <c r="M17705" i="3"/>
  <c r="M17706" i="3"/>
  <c r="M17707" i="3"/>
  <c r="M17708" i="3"/>
  <c r="M17709" i="3"/>
  <c r="M17710" i="3"/>
  <c r="M17711" i="3"/>
  <c r="M17712" i="3"/>
  <c r="M17713" i="3"/>
  <c r="M17714" i="3"/>
  <c r="M17715" i="3"/>
  <c r="M17716" i="3"/>
  <c r="M17717" i="3"/>
  <c r="M17718" i="3"/>
  <c r="M17719" i="3"/>
  <c r="M17720" i="3"/>
  <c r="M17721" i="3"/>
  <c r="M17722" i="3"/>
  <c r="M17723" i="3"/>
  <c r="M17724" i="3"/>
  <c r="M17725" i="3"/>
  <c r="M17726" i="3"/>
  <c r="M17727" i="3"/>
  <c r="M17728" i="3"/>
  <c r="M17729" i="3"/>
  <c r="M17730" i="3"/>
  <c r="M17731" i="3"/>
  <c r="M17732" i="3"/>
  <c r="M17733" i="3"/>
  <c r="M17734" i="3"/>
  <c r="M17735" i="3"/>
  <c r="M17736" i="3"/>
  <c r="M17737" i="3"/>
  <c r="M17738" i="3"/>
  <c r="M17739" i="3"/>
  <c r="M17740" i="3"/>
  <c r="M17741" i="3"/>
  <c r="M17742" i="3"/>
  <c r="M17743" i="3"/>
  <c r="M17744" i="3"/>
  <c r="M17745" i="3"/>
  <c r="M17746" i="3"/>
  <c r="M17747" i="3"/>
  <c r="M17748" i="3"/>
  <c r="M17749" i="3"/>
  <c r="M17750" i="3"/>
  <c r="M17751" i="3"/>
  <c r="M17752" i="3"/>
  <c r="M17753" i="3"/>
  <c r="M17754" i="3"/>
  <c r="M17755" i="3"/>
  <c r="M17756" i="3"/>
  <c r="M17757" i="3"/>
  <c r="M17758" i="3"/>
  <c r="M17759" i="3"/>
  <c r="M17760" i="3"/>
  <c r="M17761" i="3"/>
  <c r="M17762" i="3"/>
  <c r="M17763" i="3"/>
  <c r="M17764" i="3"/>
  <c r="M17765" i="3"/>
  <c r="M17766" i="3"/>
  <c r="M17767" i="3"/>
  <c r="M17768" i="3"/>
  <c r="M17769" i="3"/>
  <c r="M17770" i="3"/>
  <c r="M17771" i="3"/>
  <c r="M17772" i="3"/>
  <c r="M17773" i="3"/>
  <c r="M17774" i="3"/>
  <c r="M17775" i="3"/>
  <c r="M17776" i="3"/>
  <c r="M17777" i="3"/>
  <c r="M17778" i="3"/>
  <c r="M17779" i="3"/>
  <c r="M17780" i="3"/>
  <c r="M17781" i="3"/>
  <c r="M17782" i="3"/>
  <c r="M17783" i="3"/>
  <c r="M17784" i="3"/>
  <c r="M17785" i="3"/>
  <c r="M17786" i="3"/>
  <c r="M17787" i="3"/>
  <c r="M17788" i="3"/>
  <c r="M17789" i="3"/>
  <c r="M17790" i="3"/>
  <c r="M17791" i="3"/>
  <c r="M17792" i="3"/>
  <c r="M17793" i="3"/>
  <c r="M17794" i="3"/>
  <c r="M17795" i="3"/>
  <c r="M17796" i="3"/>
  <c r="M17797" i="3"/>
  <c r="M17798" i="3"/>
  <c r="M17799" i="3"/>
  <c r="M17800" i="3"/>
  <c r="M17801" i="3"/>
  <c r="M17802" i="3"/>
  <c r="M17803" i="3"/>
  <c r="M17804" i="3"/>
  <c r="M17805" i="3"/>
  <c r="M17806" i="3"/>
  <c r="M17807" i="3"/>
  <c r="M17808" i="3"/>
  <c r="M17809" i="3"/>
  <c r="M17810" i="3"/>
  <c r="M17811" i="3"/>
  <c r="M17812" i="3"/>
  <c r="M17813" i="3"/>
  <c r="M17814" i="3"/>
  <c r="M17815" i="3"/>
  <c r="M17816" i="3"/>
  <c r="M17817" i="3"/>
  <c r="M17818" i="3"/>
  <c r="M17819" i="3"/>
  <c r="M17820" i="3"/>
  <c r="M17821" i="3"/>
  <c r="M17822" i="3"/>
  <c r="M17823" i="3"/>
  <c r="M17824" i="3"/>
  <c r="M17825" i="3"/>
  <c r="M17826" i="3"/>
  <c r="M17827" i="3"/>
  <c r="M17828" i="3"/>
  <c r="M17829" i="3"/>
  <c r="M17830" i="3"/>
  <c r="M17831" i="3"/>
  <c r="M17832" i="3"/>
  <c r="M17833" i="3"/>
  <c r="M17834" i="3"/>
  <c r="M17835" i="3"/>
  <c r="M17836" i="3"/>
  <c r="M17837" i="3"/>
  <c r="M17838" i="3"/>
  <c r="M17839" i="3"/>
  <c r="M17840" i="3"/>
  <c r="M17841" i="3"/>
  <c r="M17842" i="3"/>
  <c r="M17843" i="3"/>
  <c r="M17844" i="3"/>
  <c r="M17845" i="3"/>
  <c r="M17846" i="3"/>
  <c r="M17847" i="3"/>
  <c r="M17848" i="3"/>
  <c r="M17849" i="3"/>
  <c r="M17850" i="3"/>
  <c r="M17851" i="3"/>
  <c r="M17852" i="3"/>
  <c r="M17853" i="3"/>
  <c r="M17854" i="3"/>
  <c r="M17855" i="3"/>
  <c r="M17856" i="3"/>
  <c r="M17857" i="3"/>
  <c r="M17858" i="3"/>
  <c r="M17859" i="3"/>
  <c r="M17860" i="3"/>
  <c r="M17861" i="3"/>
  <c r="M17862" i="3"/>
  <c r="M17863" i="3"/>
  <c r="M17864" i="3"/>
  <c r="M17865" i="3"/>
  <c r="M17866" i="3"/>
  <c r="M17867" i="3"/>
  <c r="M17868" i="3"/>
  <c r="M17869" i="3"/>
  <c r="M17870" i="3"/>
  <c r="M17871" i="3"/>
  <c r="M17872" i="3"/>
  <c r="M17873" i="3"/>
  <c r="M17874" i="3"/>
  <c r="M17875" i="3"/>
  <c r="M17876" i="3"/>
  <c r="M17877" i="3"/>
  <c r="M17878" i="3"/>
  <c r="M17879" i="3"/>
  <c r="M17880" i="3"/>
  <c r="M17881" i="3"/>
  <c r="M17882" i="3"/>
  <c r="M17883" i="3"/>
  <c r="M17884" i="3"/>
  <c r="M17885" i="3"/>
  <c r="M17886" i="3"/>
  <c r="M17887" i="3"/>
  <c r="M17888" i="3"/>
  <c r="M17889" i="3"/>
  <c r="M17890" i="3"/>
  <c r="M17891" i="3"/>
  <c r="M17892" i="3"/>
  <c r="M17893" i="3"/>
  <c r="M17894" i="3"/>
  <c r="M17895" i="3"/>
  <c r="M17896" i="3"/>
  <c r="M17897" i="3"/>
  <c r="M17898" i="3"/>
  <c r="M17899" i="3"/>
  <c r="M17900" i="3"/>
  <c r="M17901" i="3"/>
  <c r="M17902" i="3"/>
  <c r="M17903" i="3"/>
  <c r="M17904" i="3"/>
  <c r="M17905" i="3"/>
  <c r="M17906" i="3"/>
  <c r="M17907" i="3"/>
  <c r="M17908" i="3"/>
  <c r="M17909" i="3"/>
  <c r="M17910" i="3"/>
  <c r="M17911" i="3"/>
  <c r="M17912" i="3"/>
  <c r="M17913" i="3"/>
  <c r="M17914" i="3"/>
  <c r="M17915" i="3"/>
  <c r="M17916" i="3"/>
  <c r="M17917" i="3"/>
  <c r="M17918" i="3"/>
  <c r="M17919" i="3"/>
  <c r="M17920" i="3"/>
  <c r="M17921" i="3"/>
  <c r="M17922" i="3"/>
  <c r="M17923" i="3"/>
  <c r="M17924" i="3"/>
  <c r="M17925" i="3"/>
  <c r="M17926" i="3"/>
  <c r="M17927" i="3"/>
  <c r="M17928" i="3"/>
  <c r="M17929" i="3"/>
  <c r="M17930" i="3"/>
  <c r="M17931" i="3"/>
  <c r="M17932" i="3"/>
  <c r="M17933" i="3"/>
  <c r="M17934" i="3"/>
  <c r="M17935" i="3"/>
  <c r="M17936" i="3"/>
  <c r="M17937" i="3"/>
  <c r="M17938" i="3"/>
  <c r="M17939" i="3"/>
  <c r="M17940" i="3"/>
  <c r="M17941" i="3"/>
  <c r="M17942" i="3"/>
  <c r="M17943" i="3"/>
  <c r="M17944" i="3"/>
  <c r="M17945" i="3"/>
  <c r="M17946" i="3"/>
  <c r="M17947" i="3"/>
  <c r="M17948" i="3"/>
  <c r="M17949" i="3"/>
  <c r="M17950" i="3"/>
  <c r="M17951" i="3"/>
  <c r="M17952" i="3"/>
  <c r="M17953" i="3"/>
  <c r="M17954" i="3"/>
  <c r="M17955" i="3"/>
  <c r="M17956" i="3"/>
  <c r="M17957" i="3"/>
  <c r="M17958" i="3"/>
  <c r="M17959" i="3"/>
  <c r="M17960" i="3"/>
  <c r="M17961" i="3"/>
  <c r="M17962" i="3"/>
  <c r="M17963" i="3"/>
  <c r="M17964" i="3"/>
  <c r="M17965" i="3"/>
  <c r="M17966" i="3"/>
  <c r="M17967" i="3"/>
  <c r="M17968" i="3"/>
  <c r="M17969" i="3"/>
  <c r="M17970" i="3"/>
  <c r="M17971" i="3"/>
  <c r="M17972" i="3"/>
  <c r="M17973" i="3"/>
  <c r="M17974" i="3"/>
  <c r="M17975" i="3"/>
  <c r="M17976" i="3"/>
  <c r="M17977" i="3"/>
  <c r="M17978" i="3"/>
  <c r="M17979" i="3"/>
  <c r="M17980" i="3"/>
  <c r="M17981" i="3"/>
  <c r="M17982" i="3"/>
  <c r="M17983" i="3"/>
  <c r="M17984" i="3"/>
  <c r="M17985" i="3"/>
  <c r="M17986" i="3"/>
  <c r="M17987" i="3"/>
  <c r="M17988" i="3"/>
  <c r="M17989" i="3"/>
  <c r="M17990" i="3"/>
  <c r="M17991" i="3"/>
  <c r="M17992" i="3"/>
  <c r="M17993" i="3"/>
  <c r="M17994" i="3"/>
  <c r="M17995" i="3"/>
  <c r="M17996" i="3"/>
  <c r="M17997" i="3"/>
  <c r="M17998" i="3"/>
  <c r="M17999" i="3"/>
  <c r="M18000" i="3"/>
  <c r="M18001" i="3"/>
  <c r="M18002" i="3"/>
  <c r="M18003" i="3"/>
  <c r="M18004" i="3"/>
  <c r="M18005" i="3"/>
  <c r="M18006" i="3"/>
  <c r="M18007" i="3"/>
  <c r="M18008" i="3"/>
  <c r="M18009" i="3"/>
  <c r="M18010" i="3"/>
  <c r="M18011" i="3"/>
  <c r="M18012" i="3"/>
  <c r="M18013" i="3"/>
  <c r="M18014" i="3"/>
  <c r="M18015" i="3"/>
  <c r="M18016" i="3"/>
  <c r="M18017" i="3"/>
  <c r="M18018" i="3"/>
  <c r="M18019" i="3"/>
  <c r="M18020" i="3"/>
  <c r="M18021" i="3"/>
  <c r="M18022" i="3"/>
  <c r="M18023" i="3"/>
  <c r="M18024" i="3"/>
  <c r="M18025" i="3"/>
  <c r="M18026" i="3"/>
  <c r="M18027" i="3"/>
  <c r="M18028" i="3"/>
  <c r="M18029" i="3"/>
  <c r="M18030" i="3"/>
  <c r="M18031" i="3"/>
  <c r="M18032" i="3"/>
  <c r="M18033" i="3"/>
  <c r="M18034" i="3"/>
  <c r="M18035" i="3"/>
  <c r="M18036" i="3"/>
  <c r="M18037" i="3"/>
  <c r="M18038" i="3"/>
  <c r="M18039" i="3"/>
  <c r="M18040" i="3"/>
  <c r="M18041" i="3"/>
  <c r="M18042" i="3"/>
  <c r="M18043" i="3"/>
  <c r="M18044" i="3"/>
  <c r="M18045" i="3"/>
  <c r="M18046" i="3"/>
  <c r="M18047" i="3"/>
  <c r="M18048" i="3"/>
  <c r="M18049" i="3"/>
  <c r="M18050" i="3"/>
  <c r="M18051" i="3"/>
  <c r="M18052" i="3"/>
  <c r="M18053" i="3"/>
  <c r="M18054" i="3"/>
  <c r="M18055" i="3"/>
  <c r="M18056" i="3"/>
  <c r="M18057" i="3"/>
  <c r="M18058" i="3"/>
  <c r="M18059" i="3"/>
  <c r="M18060" i="3"/>
  <c r="M18061" i="3"/>
  <c r="M18062" i="3"/>
  <c r="M18063" i="3"/>
  <c r="M18064" i="3"/>
  <c r="M18065" i="3"/>
  <c r="M18066" i="3"/>
  <c r="M18067" i="3"/>
  <c r="M18068" i="3"/>
  <c r="M18069" i="3"/>
  <c r="M18070" i="3"/>
  <c r="M18071" i="3"/>
  <c r="M18072" i="3"/>
  <c r="M18073" i="3"/>
  <c r="M18074" i="3"/>
  <c r="M18075" i="3"/>
  <c r="M18076" i="3"/>
  <c r="M18077" i="3"/>
  <c r="M18078" i="3"/>
  <c r="M18079" i="3"/>
  <c r="M18080" i="3"/>
  <c r="M18081" i="3"/>
  <c r="M18082" i="3"/>
  <c r="M18083" i="3"/>
  <c r="M18084" i="3"/>
  <c r="M18085" i="3"/>
  <c r="M18086" i="3"/>
  <c r="M18087" i="3"/>
  <c r="M18088" i="3"/>
  <c r="M18089" i="3"/>
  <c r="M18090" i="3"/>
  <c r="M18091" i="3"/>
  <c r="M18092" i="3"/>
  <c r="M18093" i="3"/>
  <c r="M18094" i="3"/>
  <c r="M18095" i="3"/>
  <c r="M18096" i="3"/>
  <c r="M18097" i="3"/>
  <c r="M18098" i="3"/>
  <c r="M18099" i="3"/>
  <c r="M18100" i="3"/>
  <c r="M18101" i="3"/>
  <c r="M18102" i="3"/>
  <c r="M18103" i="3"/>
  <c r="M18104" i="3"/>
  <c r="M18105" i="3"/>
  <c r="M18106" i="3"/>
  <c r="M18107" i="3"/>
  <c r="M18108" i="3"/>
  <c r="M18109" i="3"/>
  <c r="M18110" i="3"/>
  <c r="M18111" i="3"/>
  <c r="M18112" i="3"/>
  <c r="M18113" i="3"/>
  <c r="M18114" i="3"/>
  <c r="M18115" i="3"/>
  <c r="M18116" i="3"/>
  <c r="M18117" i="3"/>
  <c r="M18118" i="3"/>
  <c r="M18119" i="3"/>
  <c r="M18120" i="3"/>
  <c r="M18121" i="3"/>
  <c r="M18122" i="3"/>
  <c r="M18123" i="3"/>
  <c r="M18124" i="3"/>
  <c r="M18125" i="3"/>
  <c r="M18126" i="3"/>
  <c r="M18127" i="3"/>
  <c r="M18128" i="3"/>
  <c r="M18129" i="3"/>
  <c r="M18130" i="3"/>
  <c r="M18131" i="3"/>
  <c r="M18132" i="3"/>
  <c r="M18133" i="3"/>
  <c r="M18134" i="3"/>
  <c r="M18135" i="3"/>
  <c r="M18136" i="3"/>
  <c r="M18137" i="3"/>
  <c r="M18138" i="3"/>
  <c r="M18139" i="3"/>
  <c r="M18140" i="3"/>
  <c r="M18141" i="3"/>
  <c r="M18142" i="3"/>
  <c r="M18143" i="3"/>
  <c r="M18144" i="3"/>
  <c r="M18145" i="3"/>
  <c r="M18146" i="3"/>
  <c r="M18147" i="3"/>
  <c r="M18148" i="3"/>
  <c r="M18149" i="3"/>
  <c r="M18150" i="3"/>
  <c r="M18151" i="3"/>
  <c r="M18152" i="3"/>
  <c r="M18153" i="3"/>
  <c r="M18154" i="3"/>
  <c r="M18155" i="3"/>
  <c r="M18156" i="3"/>
  <c r="M18157" i="3"/>
  <c r="M18158" i="3"/>
  <c r="M18159" i="3"/>
  <c r="M18160" i="3"/>
  <c r="M18161" i="3"/>
  <c r="M18162" i="3"/>
  <c r="M18163" i="3"/>
  <c r="M18164" i="3"/>
  <c r="M18165" i="3"/>
  <c r="M18166" i="3"/>
  <c r="M18167" i="3"/>
  <c r="M18168" i="3"/>
  <c r="M18169" i="3"/>
  <c r="M18170" i="3"/>
  <c r="M18171" i="3"/>
  <c r="M18172" i="3"/>
  <c r="M18173" i="3"/>
  <c r="M18174" i="3"/>
  <c r="M18175" i="3"/>
  <c r="M18176" i="3"/>
  <c r="M18177" i="3"/>
  <c r="M18178" i="3"/>
  <c r="M18179" i="3"/>
  <c r="M18180" i="3"/>
  <c r="M18181" i="3"/>
  <c r="M18182" i="3"/>
  <c r="M18183" i="3"/>
  <c r="M18184" i="3"/>
  <c r="M18185" i="3"/>
  <c r="M18186" i="3"/>
  <c r="M18187" i="3"/>
  <c r="M18188" i="3"/>
  <c r="M18189" i="3"/>
  <c r="M18190" i="3"/>
  <c r="M18191" i="3"/>
  <c r="M18192" i="3"/>
  <c r="M18193" i="3"/>
  <c r="M18194" i="3"/>
  <c r="M18195" i="3"/>
  <c r="M18196" i="3"/>
  <c r="M18197" i="3"/>
  <c r="M18198" i="3"/>
  <c r="M18199" i="3"/>
  <c r="M18200" i="3"/>
  <c r="M18201" i="3"/>
  <c r="M18202" i="3"/>
  <c r="M18203" i="3"/>
  <c r="M18204" i="3"/>
  <c r="M18205" i="3"/>
  <c r="M18206" i="3"/>
  <c r="M18207" i="3"/>
  <c r="M18208" i="3"/>
  <c r="M18209" i="3"/>
  <c r="M18210" i="3"/>
  <c r="M18211" i="3"/>
  <c r="M18212" i="3"/>
  <c r="M18213" i="3"/>
  <c r="M18214" i="3"/>
  <c r="M18215" i="3"/>
  <c r="M18216" i="3"/>
  <c r="M18217" i="3"/>
  <c r="M18218" i="3"/>
  <c r="M18219" i="3"/>
  <c r="M18220" i="3"/>
  <c r="M18221" i="3"/>
  <c r="M18222" i="3"/>
  <c r="M18223" i="3"/>
  <c r="M18224" i="3"/>
  <c r="M18225" i="3"/>
  <c r="M18226" i="3"/>
  <c r="M18227" i="3"/>
  <c r="M18228" i="3"/>
  <c r="M18229" i="3"/>
  <c r="M18230" i="3"/>
  <c r="M18231" i="3"/>
  <c r="M18232" i="3"/>
  <c r="M18233" i="3"/>
  <c r="M18234" i="3"/>
  <c r="M18235" i="3"/>
  <c r="M18236" i="3"/>
  <c r="M18237" i="3"/>
  <c r="M18238" i="3"/>
  <c r="M18239" i="3"/>
  <c r="M18240" i="3"/>
  <c r="M18241" i="3"/>
  <c r="M18242" i="3"/>
  <c r="M18243" i="3"/>
  <c r="M18244" i="3"/>
  <c r="M18245" i="3"/>
  <c r="M18246" i="3"/>
  <c r="M18247" i="3"/>
  <c r="M18248" i="3"/>
  <c r="M18249" i="3"/>
  <c r="M18250" i="3"/>
  <c r="M18251" i="3"/>
  <c r="M18252" i="3"/>
  <c r="M18253" i="3"/>
  <c r="M18254" i="3"/>
  <c r="M18255" i="3"/>
  <c r="M18256" i="3"/>
  <c r="M18257" i="3"/>
  <c r="M18258" i="3"/>
  <c r="M18259" i="3"/>
  <c r="M18260" i="3"/>
  <c r="M18261" i="3"/>
  <c r="M18262" i="3"/>
  <c r="M18263" i="3"/>
  <c r="M18264" i="3"/>
  <c r="M18265" i="3"/>
  <c r="M18266" i="3"/>
  <c r="M18267" i="3"/>
  <c r="M18268" i="3"/>
  <c r="M18269" i="3"/>
  <c r="M18270" i="3"/>
  <c r="M18271" i="3"/>
  <c r="M18272" i="3"/>
  <c r="M18273" i="3"/>
  <c r="M18274" i="3"/>
  <c r="M18275" i="3"/>
  <c r="M18276" i="3"/>
  <c r="M18277" i="3"/>
  <c r="M18278" i="3"/>
  <c r="M18279" i="3"/>
  <c r="M18280" i="3"/>
  <c r="M18281" i="3"/>
  <c r="M18282" i="3"/>
  <c r="M18283" i="3"/>
  <c r="M18284" i="3"/>
  <c r="M18285" i="3"/>
  <c r="M18286" i="3"/>
  <c r="M18287" i="3"/>
  <c r="M18288" i="3"/>
  <c r="M18289" i="3"/>
  <c r="M18290" i="3"/>
  <c r="M18291" i="3"/>
  <c r="M18292" i="3"/>
  <c r="M18293" i="3"/>
  <c r="M18294" i="3"/>
  <c r="M18295" i="3"/>
  <c r="M18296" i="3"/>
  <c r="M18297" i="3"/>
  <c r="M18298" i="3"/>
  <c r="M18299" i="3"/>
  <c r="M18300" i="3"/>
  <c r="M18301" i="3"/>
  <c r="M18302" i="3"/>
  <c r="M18303" i="3"/>
  <c r="M18304" i="3"/>
  <c r="M18305" i="3"/>
  <c r="M18306" i="3"/>
  <c r="M18307" i="3"/>
  <c r="M18308" i="3"/>
  <c r="M18309" i="3"/>
  <c r="M18310" i="3"/>
  <c r="M18311" i="3"/>
  <c r="M18312" i="3"/>
  <c r="M18313" i="3"/>
  <c r="M18314" i="3"/>
  <c r="M18315" i="3"/>
  <c r="M18316" i="3"/>
  <c r="M18317" i="3"/>
  <c r="M18318" i="3"/>
  <c r="M18319" i="3"/>
  <c r="M18320" i="3"/>
  <c r="M18321" i="3"/>
  <c r="M18322" i="3"/>
  <c r="M18323" i="3"/>
  <c r="M18324" i="3"/>
  <c r="M18325" i="3"/>
  <c r="M18326" i="3"/>
  <c r="M18327" i="3"/>
  <c r="M18328" i="3"/>
  <c r="M18329" i="3"/>
  <c r="M18330" i="3"/>
  <c r="M18331" i="3"/>
  <c r="M18332" i="3"/>
  <c r="M18333" i="3"/>
  <c r="M18334" i="3"/>
  <c r="M18335" i="3"/>
  <c r="M18336" i="3"/>
  <c r="M18337" i="3"/>
  <c r="M18338" i="3"/>
  <c r="M18339" i="3"/>
  <c r="M18340" i="3"/>
  <c r="M18341" i="3"/>
  <c r="M18342" i="3"/>
  <c r="M18343" i="3"/>
  <c r="M18344" i="3"/>
  <c r="M18345" i="3"/>
  <c r="M18346" i="3"/>
  <c r="M18347" i="3"/>
  <c r="M18348" i="3"/>
  <c r="M18349" i="3"/>
  <c r="M18350" i="3"/>
  <c r="M18351" i="3"/>
  <c r="M18352" i="3"/>
  <c r="M18353" i="3"/>
  <c r="M18354" i="3"/>
  <c r="M18355" i="3"/>
  <c r="M18356" i="3"/>
  <c r="M18357" i="3"/>
  <c r="M18358" i="3"/>
  <c r="M18359" i="3"/>
  <c r="M18360" i="3"/>
  <c r="M18361" i="3"/>
  <c r="M18362" i="3"/>
  <c r="M18363" i="3"/>
  <c r="M18364" i="3"/>
  <c r="M18365" i="3"/>
  <c r="M18366" i="3"/>
  <c r="M18367" i="3"/>
  <c r="M18368" i="3"/>
  <c r="M18369" i="3"/>
  <c r="M18370" i="3"/>
  <c r="M18371" i="3"/>
  <c r="M18372" i="3"/>
  <c r="M18373" i="3"/>
  <c r="M18374" i="3"/>
  <c r="M18375" i="3"/>
  <c r="M18376" i="3"/>
  <c r="M18377" i="3"/>
  <c r="M18378" i="3"/>
  <c r="M18379" i="3"/>
  <c r="M18380" i="3"/>
  <c r="M18381" i="3"/>
  <c r="M18382" i="3"/>
  <c r="M18383" i="3"/>
  <c r="M18384" i="3"/>
  <c r="M18385" i="3"/>
  <c r="M18386" i="3"/>
  <c r="M18387" i="3"/>
  <c r="M18388" i="3"/>
  <c r="M18389" i="3"/>
  <c r="M18390" i="3"/>
  <c r="M18391" i="3"/>
  <c r="M18392" i="3"/>
  <c r="M18393" i="3"/>
  <c r="M18394" i="3"/>
  <c r="M18395" i="3"/>
  <c r="M18396" i="3"/>
  <c r="M18397" i="3"/>
  <c r="M18398" i="3"/>
  <c r="M18399" i="3"/>
  <c r="M18400" i="3"/>
  <c r="M18401" i="3"/>
  <c r="M18402" i="3"/>
  <c r="M18403" i="3"/>
  <c r="M18404" i="3"/>
  <c r="M18405" i="3"/>
  <c r="M18406" i="3"/>
  <c r="M18407" i="3"/>
  <c r="M18408" i="3"/>
  <c r="M18409" i="3"/>
  <c r="M18410" i="3"/>
  <c r="M18411" i="3"/>
  <c r="M18412" i="3"/>
  <c r="M18413" i="3"/>
  <c r="M18414" i="3"/>
  <c r="M18415" i="3"/>
  <c r="M18416" i="3"/>
  <c r="M18417" i="3"/>
  <c r="M18418" i="3"/>
  <c r="M18419" i="3"/>
  <c r="M18420" i="3"/>
  <c r="M18421" i="3"/>
  <c r="M18422" i="3"/>
  <c r="M18423" i="3"/>
  <c r="M18424" i="3"/>
  <c r="M18425" i="3"/>
  <c r="M18426" i="3"/>
  <c r="M18427" i="3"/>
  <c r="M18428" i="3"/>
  <c r="M18429" i="3"/>
  <c r="M18430" i="3"/>
  <c r="M18431" i="3"/>
  <c r="M18432" i="3"/>
  <c r="M18433" i="3"/>
  <c r="M18434" i="3"/>
  <c r="M18435" i="3"/>
  <c r="M18436" i="3"/>
  <c r="M18437" i="3"/>
  <c r="M18438" i="3"/>
  <c r="M18439" i="3"/>
  <c r="M18440" i="3"/>
  <c r="M18441" i="3"/>
  <c r="M18442" i="3"/>
  <c r="M18443" i="3"/>
  <c r="M18444" i="3"/>
  <c r="M18445" i="3"/>
  <c r="M18446" i="3"/>
  <c r="M18447" i="3"/>
  <c r="M18448" i="3"/>
  <c r="M18449" i="3"/>
  <c r="M18450" i="3"/>
  <c r="M18451" i="3"/>
  <c r="M18452" i="3"/>
  <c r="M18453" i="3"/>
  <c r="M18454" i="3"/>
  <c r="M18455" i="3"/>
  <c r="M18456" i="3"/>
  <c r="M18457" i="3"/>
  <c r="M18458" i="3"/>
  <c r="M18459" i="3"/>
  <c r="M18460" i="3"/>
  <c r="M18461" i="3"/>
  <c r="M18462" i="3"/>
  <c r="M18463" i="3"/>
  <c r="M18464" i="3"/>
  <c r="M18465" i="3"/>
  <c r="M18466" i="3"/>
  <c r="M18467" i="3"/>
  <c r="M18468" i="3"/>
  <c r="M18469" i="3"/>
  <c r="M18470" i="3"/>
  <c r="M18471" i="3"/>
  <c r="M18472" i="3"/>
  <c r="M18473" i="3"/>
  <c r="M18474" i="3"/>
  <c r="M18475" i="3"/>
  <c r="M18476" i="3"/>
  <c r="M18477" i="3"/>
  <c r="M18478" i="3"/>
  <c r="M18479" i="3"/>
  <c r="M18480" i="3"/>
  <c r="M18481" i="3"/>
  <c r="M18482" i="3"/>
  <c r="M18483" i="3"/>
  <c r="M18484" i="3"/>
  <c r="M18485" i="3"/>
  <c r="M18486" i="3"/>
  <c r="M18487" i="3"/>
  <c r="M18488" i="3"/>
  <c r="M18489" i="3"/>
  <c r="M18490" i="3"/>
  <c r="M18491" i="3"/>
  <c r="M18492" i="3"/>
  <c r="M18493" i="3"/>
  <c r="M18494" i="3"/>
  <c r="M18495" i="3"/>
  <c r="M18496" i="3"/>
  <c r="M18497" i="3"/>
  <c r="M18498" i="3"/>
  <c r="M18499" i="3"/>
  <c r="M18500" i="3"/>
  <c r="M18501" i="3"/>
  <c r="M18502" i="3"/>
  <c r="M18503" i="3"/>
  <c r="M18504" i="3"/>
  <c r="M18505" i="3"/>
  <c r="M18506" i="3"/>
  <c r="M18507" i="3"/>
  <c r="M18508" i="3"/>
  <c r="M18509" i="3"/>
  <c r="M18510" i="3"/>
  <c r="M18511" i="3"/>
  <c r="M18512" i="3"/>
  <c r="M18513" i="3"/>
  <c r="M18514" i="3"/>
  <c r="M18515" i="3"/>
  <c r="M18516" i="3"/>
  <c r="M18517" i="3"/>
  <c r="M18518" i="3"/>
  <c r="M18519" i="3"/>
  <c r="M18520" i="3"/>
  <c r="M18521" i="3"/>
  <c r="M18522" i="3"/>
  <c r="M18523" i="3"/>
  <c r="M18524" i="3"/>
  <c r="M18525" i="3"/>
  <c r="M18526" i="3"/>
  <c r="M18527" i="3"/>
  <c r="M18528" i="3"/>
  <c r="M18529" i="3"/>
  <c r="M18530" i="3"/>
  <c r="M18531" i="3"/>
  <c r="M18532" i="3"/>
  <c r="M18533" i="3"/>
  <c r="M18534" i="3"/>
  <c r="M18535" i="3"/>
  <c r="M18536" i="3"/>
  <c r="M18537" i="3"/>
  <c r="M18538" i="3"/>
  <c r="M18539" i="3"/>
  <c r="M18540" i="3"/>
  <c r="M18541" i="3"/>
  <c r="M18542" i="3"/>
  <c r="M18543" i="3"/>
  <c r="M18544" i="3"/>
  <c r="M18545" i="3"/>
  <c r="M18546" i="3"/>
  <c r="M18547" i="3"/>
  <c r="M18548" i="3"/>
  <c r="M18549" i="3"/>
  <c r="M18550" i="3"/>
  <c r="M18551" i="3"/>
  <c r="M18552" i="3"/>
  <c r="M18553" i="3"/>
  <c r="M18554" i="3"/>
  <c r="M18555" i="3"/>
  <c r="M18556" i="3"/>
  <c r="M18557" i="3"/>
  <c r="M18558" i="3"/>
  <c r="M18559" i="3"/>
  <c r="M18560" i="3"/>
  <c r="M18561" i="3"/>
  <c r="M18562" i="3"/>
  <c r="M18563" i="3"/>
  <c r="M18564" i="3"/>
  <c r="M18565" i="3"/>
  <c r="M18566" i="3"/>
  <c r="M18567" i="3"/>
  <c r="M18568" i="3"/>
  <c r="M18569" i="3"/>
  <c r="M18570" i="3"/>
  <c r="M18571" i="3"/>
  <c r="M18572" i="3"/>
  <c r="M18573" i="3"/>
  <c r="M18574" i="3"/>
  <c r="M18575" i="3"/>
  <c r="M18576" i="3"/>
  <c r="M18577" i="3"/>
  <c r="M18578" i="3"/>
  <c r="M18579" i="3"/>
  <c r="M18580" i="3"/>
  <c r="M18581" i="3"/>
  <c r="M18582" i="3"/>
  <c r="M18583" i="3"/>
  <c r="M18584" i="3"/>
  <c r="M18585" i="3"/>
  <c r="M18586" i="3"/>
  <c r="M18587" i="3"/>
  <c r="M18588" i="3"/>
  <c r="M18589" i="3"/>
  <c r="M18590" i="3"/>
  <c r="M18591" i="3"/>
  <c r="M18592" i="3"/>
  <c r="M18593" i="3"/>
  <c r="M18594" i="3"/>
  <c r="M18595" i="3"/>
  <c r="M18596" i="3"/>
  <c r="M18597" i="3"/>
  <c r="M18598" i="3"/>
  <c r="M18599" i="3"/>
  <c r="M18600" i="3"/>
  <c r="M18601" i="3"/>
  <c r="M18602" i="3"/>
  <c r="M18603" i="3"/>
  <c r="M18604" i="3"/>
  <c r="M18605" i="3"/>
  <c r="M18606" i="3"/>
  <c r="M18607" i="3"/>
  <c r="M18608" i="3"/>
  <c r="M18609" i="3"/>
  <c r="M18610" i="3"/>
  <c r="M18611" i="3"/>
  <c r="M18612" i="3"/>
  <c r="M18613" i="3"/>
  <c r="M18614" i="3"/>
  <c r="M18615" i="3"/>
  <c r="M18616" i="3"/>
  <c r="M18617" i="3"/>
  <c r="M18618" i="3"/>
  <c r="M18619" i="3"/>
  <c r="M18620" i="3"/>
  <c r="M18621" i="3"/>
  <c r="M18622" i="3"/>
  <c r="M18623" i="3"/>
  <c r="M18624" i="3"/>
  <c r="M18625" i="3"/>
  <c r="M18626" i="3"/>
  <c r="M18627" i="3"/>
  <c r="M18628" i="3"/>
  <c r="M18629" i="3"/>
  <c r="M18630" i="3"/>
  <c r="M18631" i="3"/>
  <c r="M18632" i="3"/>
  <c r="M18633" i="3"/>
  <c r="M18634" i="3"/>
  <c r="M18635" i="3"/>
  <c r="M18636" i="3"/>
  <c r="M18637" i="3"/>
  <c r="M18638" i="3"/>
  <c r="M18639" i="3"/>
  <c r="M18640" i="3"/>
  <c r="M18641" i="3"/>
  <c r="M18642" i="3"/>
  <c r="M18643" i="3"/>
  <c r="M18644" i="3"/>
  <c r="M18645" i="3"/>
  <c r="M18646" i="3"/>
  <c r="M18647" i="3"/>
  <c r="M18648" i="3"/>
  <c r="M18649" i="3"/>
  <c r="M18650" i="3"/>
  <c r="M18651" i="3"/>
  <c r="M18652" i="3"/>
  <c r="M18653" i="3"/>
  <c r="M18654" i="3"/>
  <c r="M18655" i="3"/>
  <c r="M18656" i="3"/>
  <c r="M18657" i="3"/>
  <c r="M18658" i="3"/>
  <c r="M18659" i="3"/>
  <c r="M18660" i="3"/>
  <c r="M18661" i="3"/>
  <c r="M18662" i="3"/>
  <c r="M18663" i="3"/>
  <c r="M18664" i="3"/>
  <c r="M18665" i="3"/>
  <c r="M18666" i="3"/>
  <c r="M18667" i="3"/>
  <c r="M18668" i="3"/>
  <c r="M18669" i="3"/>
  <c r="M18670" i="3"/>
  <c r="M18671" i="3"/>
  <c r="M18672" i="3"/>
  <c r="M18673" i="3"/>
  <c r="M18674" i="3"/>
  <c r="M18675" i="3"/>
  <c r="M18676" i="3"/>
  <c r="M18677" i="3"/>
  <c r="M18678" i="3"/>
  <c r="M18679" i="3"/>
  <c r="M18680" i="3"/>
  <c r="M18681" i="3"/>
  <c r="M18682" i="3"/>
  <c r="M18683" i="3"/>
  <c r="M18684" i="3"/>
  <c r="M18685" i="3"/>
  <c r="M18686" i="3"/>
  <c r="M18687" i="3"/>
  <c r="M18688" i="3"/>
  <c r="M18689" i="3"/>
  <c r="M18690" i="3"/>
  <c r="M18691" i="3"/>
  <c r="M18692" i="3"/>
  <c r="M18693" i="3"/>
  <c r="M18694" i="3"/>
  <c r="M18695" i="3"/>
  <c r="M18696" i="3"/>
  <c r="M18697" i="3"/>
  <c r="M18698" i="3"/>
  <c r="M18699" i="3"/>
  <c r="M18700" i="3"/>
  <c r="M18701" i="3"/>
  <c r="M18702" i="3"/>
  <c r="M18703" i="3"/>
  <c r="M18704" i="3"/>
  <c r="M18705" i="3"/>
  <c r="M18706" i="3"/>
  <c r="M18707" i="3"/>
  <c r="M18708" i="3"/>
  <c r="M18709" i="3"/>
  <c r="M18710" i="3"/>
  <c r="M18711" i="3"/>
  <c r="M18712" i="3"/>
  <c r="M18713" i="3"/>
  <c r="M18714" i="3"/>
  <c r="M18715" i="3"/>
  <c r="M18716" i="3"/>
  <c r="M18717" i="3"/>
  <c r="M18718" i="3"/>
  <c r="M18719" i="3"/>
  <c r="M18720" i="3"/>
  <c r="M18721" i="3"/>
  <c r="M18722" i="3"/>
  <c r="M18723" i="3"/>
  <c r="M18724" i="3"/>
  <c r="M18725" i="3"/>
  <c r="M18726" i="3"/>
  <c r="M18727" i="3"/>
  <c r="M18728" i="3"/>
  <c r="M18729" i="3"/>
  <c r="M18730" i="3"/>
  <c r="M18731" i="3"/>
  <c r="M18732" i="3"/>
  <c r="M18733" i="3"/>
  <c r="M18734" i="3"/>
  <c r="M18735" i="3"/>
  <c r="M18736" i="3"/>
  <c r="M18737" i="3"/>
  <c r="M18738" i="3"/>
  <c r="M18739" i="3"/>
  <c r="M18740" i="3"/>
  <c r="M18741" i="3"/>
  <c r="M18742" i="3"/>
  <c r="M18743" i="3"/>
  <c r="M18744" i="3"/>
  <c r="M18745" i="3"/>
  <c r="M18746" i="3"/>
  <c r="M18747" i="3"/>
  <c r="M18748" i="3"/>
  <c r="M18749" i="3"/>
  <c r="M18750" i="3"/>
  <c r="M18751" i="3"/>
  <c r="M18752" i="3"/>
  <c r="M18753" i="3"/>
  <c r="M18754" i="3"/>
  <c r="M18755" i="3"/>
  <c r="M18756" i="3"/>
  <c r="M18757" i="3"/>
  <c r="M18758" i="3"/>
  <c r="M18759" i="3"/>
  <c r="M18760" i="3"/>
  <c r="M18761" i="3"/>
  <c r="M18762" i="3"/>
  <c r="M18763" i="3"/>
  <c r="M18764" i="3"/>
  <c r="M18765" i="3"/>
  <c r="M18766" i="3"/>
  <c r="M18767" i="3"/>
  <c r="M18768" i="3"/>
  <c r="M18769" i="3"/>
  <c r="M18770" i="3"/>
  <c r="M18771" i="3"/>
  <c r="M18772" i="3"/>
  <c r="M18773" i="3"/>
  <c r="M18774" i="3"/>
  <c r="M18775" i="3"/>
  <c r="M18776" i="3"/>
  <c r="M18777" i="3"/>
  <c r="M18778" i="3"/>
  <c r="M18779" i="3"/>
  <c r="M18780" i="3"/>
  <c r="M18781" i="3"/>
  <c r="M18782" i="3"/>
  <c r="M18783" i="3"/>
  <c r="M18784" i="3"/>
  <c r="M18785" i="3"/>
  <c r="M18786" i="3"/>
  <c r="M18787" i="3"/>
  <c r="M18788" i="3"/>
  <c r="M18789" i="3"/>
  <c r="M18790" i="3"/>
  <c r="M18791" i="3"/>
  <c r="M18792" i="3"/>
  <c r="M18793" i="3"/>
  <c r="M18794" i="3"/>
  <c r="M18795" i="3"/>
  <c r="M18796" i="3"/>
  <c r="M18797" i="3"/>
  <c r="M18798" i="3"/>
  <c r="M18799" i="3"/>
  <c r="M18800" i="3"/>
  <c r="M18801" i="3"/>
  <c r="M18802" i="3"/>
  <c r="M18803" i="3"/>
  <c r="M18804" i="3"/>
  <c r="M18805" i="3"/>
  <c r="M18806" i="3"/>
  <c r="M18807" i="3"/>
  <c r="M18808" i="3"/>
  <c r="M18809" i="3"/>
  <c r="M18810" i="3"/>
  <c r="M18811" i="3"/>
  <c r="M18812" i="3"/>
  <c r="M18813" i="3"/>
  <c r="M18814" i="3"/>
  <c r="M18815" i="3"/>
  <c r="M18816" i="3"/>
  <c r="M18817" i="3"/>
  <c r="M18818" i="3"/>
  <c r="M18819" i="3"/>
  <c r="M18820" i="3"/>
  <c r="M18821" i="3"/>
  <c r="M18822" i="3"/>
  <c r="M18823" i="3"/>
  <c r="M18824" i="3"/>
  <c r="M18825" i="3"/>
  <c r="M18826" i="3"/>
  <c r="M18827" i="3"/>
  <c r="M18828" i="3"/>
  <c r="M18829" i="3"/>
  <c r="M18830" i="3"/>
  <c r="M18831" i="3"/>
  <c r="M18832" i="3"/>
  <c r="M18833" i="3"/>
  <c r="M18834" i="3"/>
  <c r="M18835" i="3"/>
  <c r="M18836" i="3"/>
  <c r="M18837" i="3"/>
  <c r="M18838" i="3"/>
  <c r="M18839" i="3"/>
  <c r="M18840" i="3"/>
  <c r="M18841" i="3"/>
  <c r="M18842" i="3"/>
  <c r="M18843" i="3"/>
  <c r="M18844" i="3"/>
  <c r="M18845" i="3"/>
  <c r="M18846" i="3"/>
  <c r="M18847" i="3"/>
  <c r="M18848" i="3"/>
  <c r="M18849" i="3"/>
  <c r="M18850" i="3"/>
  <c r="M18851" i="3"/>
  <c r="M18852" i="3"/>
  <c r="M18853" i="3"/>
  <c r="M18854" i="3"/>
  <c r="M18855" i="3"/>
  <c r="M18856" i="3"/>
  <c r="M18857" i="3"/>
  <c r="M18858" i="3"/>
  <c r="M18859" i="3"/>
  <c r="M18860" i="3"/>
  <c r="M18861" i="3"/>
  <c r="M18862" i="3"/>
  <c r="M18863" i="3"/>
  <c r="M18864" i="3"/>
  <c r="M18865" i="3"/>
  <c r="M18866" i="3"/>
  <c r="M18867" i="3"/>
  <c r="M18868" i="3"/>
  <c r="M18869" i="3"/>
  <c r="M18870" i="3"/>
  <c r="M18871" i="3"/>
  <c r="M18872" i="3"/>
  <c r="M18873" i="3"/>
  <c r="M18874" i="3"/>
  <c r="M18875" i="3"/>
  <c r="M18876" i="3"/>
  <c r="M18877" i="3"/>
  <c r="M18878" i="3"/>
  <c r="M18879" i="3"/>
  <c r="M18880" i="3"/>
  <c r="M18881" i="3"/>
  <c r="M18882" i="3"/>
  <c r="M18883" i="3"/>
  <c r="M18884" i="3"/>
  <c r="M18885" i="3"/>
  <c r="M18886" i="3"/>
  <c r="M18887" i="3"/>
  <c r="M18888" i="3"/>
  <c r="M18889" i="3"/>
  <c r="M18890" i="3"/>
  <c r="M18891" i="3"/>
  <c r="M18892" i="3"/>
  <c r="M18893" i="3"/>
  <c r="M18894" i="3"/>
  <c r="M18895" i="3"/>
  <c r="M18896" i="3"/>
  <c r="M18897" i="3"/>
  <c r="M18898" i="3"/>
  <c r="M18899" i="3"/>
  <c r="M18900" i="3"/>
  <c r="M18901" i="3"/>
  <c r="M18902" i="3"/>
  <c r="M18903" i="3"/>
  <c r="M18904" i="3"/>
  <c r="M18905" i="3"/>
  <c r="M18906" i="3"/>
  <c r="M18907" i="3"/>
  <c r="M18908" i="3"/>
  <c r="M18909" i="3"/>
  <c r="M18910" i="3"/>
  <c r="M18911" i="3"/>
  <c r="M18912" i="3"/>
  <c r="M18913" i="3"/>
  <c r="M18914" i="3"/>
  <c r="M18915" i="3"/>
  <c r="M18916" i="3"/>
  <c r="M18917" i="3"/>
  <c r="M18918" i="3"/>
  <c r="M18919" i="3"/>
  <c r="M18920" i="3"/>
  <c r="M18921" i="3"/>
  <c r="M18922" i="3"/>
  <c r="M18923" i="3"/>
  <c r="M18924" i="3"/>
  <c r="M18925" i="3"/>
  <c r="M18926" i="3"/>
  <c r="M18927" i="3"/>
  <c r="M18928" i="3"/>
  <c r="M18929" i="3"/>
  <c r="M18930" i="3"/>
  <c r="M18931" i="3"/>
  <c r="M18932" i="3"/>
  <c r="M18933" i="3"/>
  <c r="M18934" i="3"/>
  <c r="M18935" i="3"/>
  <c r="M18936" i="3"/>
  <c r="M18937" i="3"/>
  <c r="M18938" i="3"/>
  <c r="M18939" i="3"/>
  <c r="M18940" i="3"/>
  <c r="M18941" i="3"/>
  <c r="M18942" i="3"/>
  <c r="M18943" i="3"/>
  <c r="M18944" i="3"/>
  <c r="M18945" i="3"/>
  <c r="M18946" i="3"/>
  <c r="M18947" i="3"/>
  <c r="M18948" i="3"/>
  <c r="M18949" i="3"/>
  <c r="M18950" i="3"/>
  <c r="M18951" i="3"/>
  <c r="M18952" i="3"/>
  <c r="M18953" i="3"/>
  <c r="M18954" i="3"/>
  <c r="M18955" i="3"/>
  <c r="M18956" i="3"/>
  <c r="M18957" i="3"/>
  <c r="M18958" i="3"/>
  <c r="M18959" i="3"/>
  <c r="M18960" i="3"/>
  <c r="M18961" i="3"/>
  <c r="M18962" i="3"/>
  <c r="M18963" i="3"/>
  <c r="M18964" i="3"/>
  <c r="M18965" i="3"/>
  <c r="M18966" i="3"/>
  <c r="M18967" i="3"/>
  <c r="M18968" i="3"/>
  <c r="M18969" i="3"/>
  <c r="M18970" i="3"/>
  <c r="M18971" i="3"/>
  <c r="M18972" i="3"/>
  <c r="M18973" i="3"/>
  <c r="M18974" i="3"/>
  <c r="M18975" i="3"/>
  <c r="M18976" i="3"/>
  <c r="M18977" i="3"/>
  <c r="M18978" i="3"/>
  <c r="M18979" i="3"/>
  <c r="M18980" i="3"/>
  <c r="M18981" i="3"/>
  <c r="M18982" i="3"/>
  <c r="M18983" i="3"/>
  <c r="M18984" i="3"/>
  <c r="M18985" i="3"/>
  <c r="M18986" i="3"/>
  <c r="M18987" i="3"/>
  <c r="M18988" i="3"/>
  <c r="M18989" i="3"/>
  <c r="M18990" i="3"/>
  <c r="M18991" i="3"/>
  <c r="M18992" i="3"/>
  <c r="M18993" i="3"/>
  <c r="M18994" i="3"/>
  <c r="M18995" i="3"/>
  <c r="M18996" i="3"/>
  <c r="M18997" i="3"/>
  <c r="M18998" i="3"/>
  <c r="M18999" i="3"/>
  <c r="M19000" i="3"/>
  <c r="M19001" i="3"/>
  <c r="M19002" i="3"/>
  <c r="M19003" i="3"/>
  <c r="M19004" i="3"/>
  <c r="M19005" i="3"/>
  <c r="M19006" i="3"/>
  <c r="M19007" i="3"/>
  <c r="M19008" i="3"/>
  <c r="M19009" i="3"/>
  <c r="M19010" i="3"/>
  <c r="M19011" i="3"/>
  <c r="M19012" i="3"/>
  <c r="M19013" i="3"/>
  <c r="M19014" i="3"/>
  <c r="M19015" i="3"/>
  <c r="M19016" i="3"/>
  <c r="M19017" i="3"/>
  <c r="M19018" i="3"/>
  <c r="M19019" i="3"/>
  <c r="M19020" i="3"/>
  <c r="M19021" i="3"/>
  <c r="M19022" i="3"/>
  <c r="M19023" i="3"/>
  <c r="M19024" i="3"/>
  <c r="M19025" i="3"/>
  <c r="M19026" i="3"/>
  <c r="M19027" i="3"/>
  <c r="M19028" i="3"/>
  <c r="M19029" i="3"/>
  <c r="M19030" i="3"/>
  <c r="M19031" i="3"/>
  <c r="M19032" i="3"/>
  <c r="M19033" i="3"/>
  <c r="M19034" i="3"/>
  <c r="M19035" i="3"/>
  <c r="M19036" i="3"/>
  <c r="M19037" i="3"/>
  <c r="M19038" i="3"/>
  <c r="M19039" i="3"/>
  <c r="M19040" i="3"/>
  <c r="M19041" i="3"/>
  <c r="M19042" i="3"/>
  <c r="M19043" i="3"/>
  <c r="M19044" i="3"/>
  <c r="M19045" i="3"/>
  <c r="M19046" i="3"/>
  <c r="M19047" i="3"/>
  <c r="M19048" i="3"/>
  <c r="M19049" i="3"/>
  <c r="M19050" i="3"/>
  <c r="M19051" i="3"/>
  <c r="M19052" i="3"/>
  <c r="M19053" i="3"/>
  <c r="M19054" i="3"/>
  <c r="M19055" i="3"/>
  <c r="M19056" i="3"/>
  <c r="M19057" i="3"/>
  <c r="M19058" i="3"/>
  <c r="M19059" i="3"/>
  <c r="M19060" i="3"/>
  <c r="M19061" i="3"/>
  <c r="M19062" i="3"/>
  <c r="M19063" i="3"/>
  <c r="M19064" i="3"/>
  <c r="M19065" i="3"/>
  <c r="M19066" i="3"/>
  <c r="M19067" i="3"/>
  <c r="M19068" i="3"/>
  <c r="M19069" i="3"/>
  <c r="M19070" i="3"/>
  <c r="M19071" i="3"/>
  <c r="M19072" i="3"/>
  <c r="M19073" i="3"/>
  <c r="M19074" i="3"/>
  <c r="M19075" i="3"/>
  <c r="M19076" i="3"/>
  <c r="M19077" i="3"/>
  <c r="M19078" i="3"/>
  <c r="M19079" i="3"/>
  <c r="M19080" i="3"/>
  <c r="M19081" i="3"/>
  <c r="M19082" i="3"/>
  <c r="M19083" i="3"/>
  <c r="M19084" i="3"/>
  <c r="M19085" i="3"/>
  <c r="M19086" i="3"/>
  <c r="M19087" i="3"/>
  <c r="M19088" i="3"/>
  <c r="M19089" i="3"/>
  <c r="M19090" i="3"/>
  <c r="M19091" i="3"/>
  <c r="M19092" i="3"/>
  <c r="M19093" i="3"/>
  <c r="M19094" i="3"/>
  <c r="M19095" i="3"/>
  <c r="M19096" i="3"/>
  <c r="M19097" i="3"/>
  <c r="M19098" i="3"/>
  <c r="M19099" i="3"/>
  <c r="M19100" i="3"/>
  <c r="M19101" i="3"/>
  <c r="M19102" i="3"/>
  <c r="M19103" i="3"/>
  <c r="M19104" i="3"/>
  <c r="M19105" i="3"/>
  <c r="M19106" i="3"/>
  <c r="M19107" i="3"/>
  <c r="M19108" i="3"/>
  <c r="M19109" i="3"/>
  <c r="M19110" i="3"/>
  <c r="M19111" i="3"/>
  <c r="M19112" i="3"/>
  <c r="M19113" i="3"/>
  <c r="M19114" i="3"/>
  <c r="M19115" i="3"/>
  <c r="M19116" i="3"/>
  <c r="M19117" i="3"/>
  <c r="M19118" i="3"/>
  <c r="M19119" i="3"/>
  <c r="M19120" i="3"/>
  <c r="M19121" i="3"/>
  <c r="M19122" i="3"/>
  <c r="M19123" i="3"/>
  <c r="M19124" i="3"/>
  <c r="M19125" i="3"/>
  <c r="M19126" i="3"/>
  <c r="M19127" i="3"/>
  <c r="M19128" i="3"/>
  <c r="M19129" i="3"/>
  <c r="M19130" i="3"/>
  <c r="M19131" i="3"/>
  <c r="M19132"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Q1100" i="3"/>
  <c r="Q1101" i="3"/>
  <c r="Q1102" i="3"/>
  <c r="Q1103" i="3"/>
  <c r="Q1104" i="3"/>
  <c r="Q1105" i="3"/>
  <c r="Q1106" i="3"/>
  <c r="Q1107" i="3"/>
  <c r="Q1108" i="3"/>
  <c r="Q1109" i="3"/>
  <c r="Q1110" i="3"/>
  <c r="Q1111" i="3"/>
  <c r="Q1112" i="3"/>
  <c r="Q1113" i="3"/>
  <c r="Q1114" i="3"/>
  <c r="Q1115" i="3"/>
  <c r="Q1116" i="3"/>
  <c r="Q1117" i="3"/>
  <c r="Q1118" i="3"/>
  <c r="Q1119" i="3"/>
  <c r="Q1120" i="3"/>
  <c r="Q1121" i="3"/>
  <c r="Q1122" i="3"/>
  <c r="Q1123" i="3"/>
  <c r="Q1124" i="3"/>
  <c r="Q1125" i="3"/>
  <c r="Q1126" i="3"/>
  <c r="Q1127" i="3"/>
  <c r="Q1128" i="3"/>
  <c r="Q1129" i="3"/>
  <c r="Q1130" i="3"/>
  <c r="Q1131" i="3"/>
  <c r="Q1132" i="3"/>
  <c r="Q1133" i="3"/>
  <c r="Q1134" i="3"/>
  <c r="Q1135" i="3"/>
  <c r="Q1136" i="3"/>
  <c r="Q1137" i="3"/>
  <c r="Q1138" i="3"/>
  <c r="Q1139" i="3"/>
  <c r="Q1140" i="3"/>
  <c r="Q1141" i="3"/>
  <c r="Q1142" i="3"/>
  <c r="Q1143" i="3"/>
  <c r="Q1144" i="3"/>
  <c r="Q1145" i="3"/>
  <c r="Q1146" i="3"/>
  <c r="Q1147" i="3"/>
  <c r="Q1148" i="3"/>
  <c r="Q1149" i="3"/>
  <c r="Q1150" i="3"/>
  <c r="Q1151" i="3"/>
  <c r="Q1152" i="3"/>
  <c r="Q1153" i="3"/>
  <c r="Q1154" i="3"/>
  <c r="Q1155" i="3"/>
  <c r="Q1156" i="3"/>
  <c r="Q1157" i="3"/>
  <c r="Q1158" i="3"/>
  <c r="Q1159" i="3"/>
  <c r="Q1160" i="3"/>
  <c r="Q1161" i="3"/>
  <c r="Q1162" i="3"/>
  <c r="Q1163" i="3"/>
  <c r="Q1164" i="3"/>
  <c r="Q1165" i="3"/>
  <c r="Q1166" i="3"/>
  <c r="Q1167" i="3"/>
  <c r="Q1168" i="3"/>
  <c r="Q1169" i="3"/>
  <c r="Q1170" i="3"/>
  <c r="Q1171" i="3"/>
  <c r="Q1172" i="3"/>
  <c r="Q1173" i="3"/>
  <c r="Q1174" i="3"/>
  <c r="Q1175" i="3"/>
  <c r="Q1176" i="3"/>
  <c r="Q1177" i="3"/>
  <c r="Q1178" i="3"/>
  <c r="Q1179" i="3"/>
  <c r="Q1180" i="3"/>
  <c r="Q1181" i="3"/>
  <c r="Q1182" i="3"/>
  <c r="Q1183" i="3"/>
  <c r="Q1184" i="3"/>
  <c r="Q1185" i="3"/>
  <c r="Q1186" i="3"/>
  <c r="Q1187" i="3"/>
  <c r="Q1188" i="3"/>
  <c r="Q1189" i="3"/>
  <c r="Q1190" i="3"/>
  <c r="Q1191" i="3"/>
  <c r="Q1192" i="3"/>
  <c r="Q1193" i="3"/>
  <c r="Q1194" i="3"/>
  <c r="Q1195" i="3"/>
  <c r="Q1196" i="3"/>
  <c r="Q1197" i="3"/>
  <c r="Q1198" i="3"/>
  <c r="Q1199" i="3"/>
  <c r="Q1200" i="3"/>
  <c r="Q1201" i="3"/>
  <c r="Q1202" i="3"/>
  <c r="Q1203" i="3"/>
  <c r="Q1204" i="3"/>
  <c r="Q1205" i="3"/>
  <c r="Q1206" i="3"/>
  <c r="Q1207" i="3"/>
  <c r="Q1208" i="3"/>
  <c r="Q1209" i="3"/>
  <c r="Q1210" i="3"/>
  <c r="Q1211" i="3"/>
  <c r="Q1212" i="3"/>
  <c r="Q1213" i="3"/>
  <c r="Q1214" i="3"/>
  <c r="Q1215" i="3"/>
  <c r="Q1216" i="3"/>
  <c r="Q1217" i="3"/>
  <c r="Q1218" i="3"/>
  <c r="Q1219" i="3"/>
  <c r="Q1220" i="3"/>
  <c r="Q1221" i="3"/>
  <c r="Q1222" i="3"/>
  <c r="Q1223" i="3"/>
  <c r="Q1224" i="3"/>
  <c r="Q1225" i="3"/>
  <c r="Q1226" i="3"/>
  <c r="Q1227" i="3"/>
  <c r="Q1228" i="3"/>
  <c r="Q1229" i="3"/>
  <c r="Q1230" i="3"/>
  <c r="Q1231" i="3"/>
  <c r="Q1232" i="3"/>
  <c r="Q1233" i="3"/>
  <c r="Q1234" i="3"/>
  <c r="Q1235" i="3"/>
  <c r="Q1236" i="3"/>
  <c r="Q1237" i="3"/>
  <c r="Q1238" i="3"/>
  <c r="Q1239" i="3"/>
  <c r="Q1240" i="3"/>
  <c r="Q1241" i="3"/>
  <c r="Q1242" i="3"/>
  <c r="Q1243" i="3"/>
  <c r="Q1244" i="3"/>
  <c r="Q1245" i="3"/>
  <c r="Q1246" i="3"/>
  <c r="Q1247" i="3"/>
  <c r="Q1248" i="3"/>
  <c r="Q1249" i="3"/>
  <c r="Q1250" i="3"/>
  <c r="Q1251" i="3"/>
  <c r="Q1252" i="3"/>
  <c r="Q1253" i="3"/>
  <c r="Q1254" i="3"/>
  <c r="Q1255" i="3"/>
  <c r="Q1256" i="3"/>
  <c r="Q1257" i="3"/>
  <c r="Q1258" i="3"/>
  <c r="Q1259" i="3"/>
  <c r="Q1260" i="3"/>
  <c r="Q1261" i="3"/>
  <c r="Q1262" i="3"/>
  <c r="Q1263" i="3"/>
  <c r="Q1264" i="3"/>
  <c r="Q1265" i="3"/>
  <c r="Q1266" i="3"/>
  <c r="Q1267" i="3"/>
  <c r="Q1268" i="3"/>
  <c r="Q1269" i="3"/>
  <c r="Q1270" i="3"/>
  <c r="Q1271" i="3"/>
  <c r="Q1272" i="3"/>
  <c r="Q1273" i="3"/>
  <c r="Q1274" i="3"/>
  <c r="Q1275" i="3"/>
  <c r="Q1276" i="3"/>
  <c r="Q1277" i="3"/>
  <c r="Q1278" i="3"/>
  <c r="Q1279" i="3"/>
  <c r="Q1280" i="3"/>
  <c r="Q1281" i="3"/>
  <c r="Q1282" i="3"/>
  <c r="Q1283" i="3"/>
  <c r="Q1284" i="3"/>
  <c r="Q1285" i="3"/>
  <c r="Q1286" i="3"/>
  <c r="Q1287" i="3"/>
  <c r="Q1288" i="3"/>
  <c r="Q1289" i="3"/>
  <c r="Q1290" i="3"/>
  <c r="Q1291" i="3"/>
  <c r="Q1292" i="3"/>
  <c r="Q1293" i="3"/>
  <c r="Q1294" i="3"/>
  <c r="Q1295" i="3"/>
  <c r="Q1296" i="3"/>
  <c r="Q1297" i="3"/>
  <c r="Q1298" i="3"/>
  <c r="Q1299" i="3"/>
  <c r="Q1300" i="3"/>
  <c r="Q1301" i="3"/>
  <c r="Q1302" i="3"/>
  <c r="Q1303" i="3"/>
  <c r="Q1304" i="3"/>
  <c r="Q1305" i="3"/>
  <c r="Q1306" i="3"/>
  <c r="Q1307" i="3"/>
  <c r="Q1308" i="3"/>
  <c r="Q1309" i="3"/>
  <c r="Q1310" i="3"/>
  <c r="Q1311" i="3"/>
  <c r="Q1312" i="3"/>
  <c r="Q1313" i="3"/>
  <c r="Q1314" i="3"/>
  <c r="Q1315" i="3"/>
  <c r="Q1316" i="3"/>
  <c r="Q1317" i="3"/>
  <c r="Q1318" i="3"/>
  <c r="Q1319" i="3"/>
  <c r="Q1320" i="3"/>
  <c r="Q1321" i="3"/>
  <c r="Q1322" i="3"/>
  <c r="Q1323" i="3"/>
  <c r="Q1324" i="3"/>
  <c r="Q1325" i="3"/>
  <c r="Q1326" i="3"/>
  <c r="Q1327" i="3"/>
  <c r="Q1328" i="3"/>
  <c r="Q1329" i="3"/>
  <c r="Q1330" i="3"/>
  <c r="Q1331" i="3"/>
  <c r="Q1332" i="3"/>
  <c r="Q1333" i="3"/>
  <c r="Q1334" i="3"/>
  <c r="Q1335" i="3"/>
  <c r="Q1336" i="3"/>
  <c r="Q1337" i="3"/>
  <c r="Q1338" i="3"/>
  <c r="Q1339" i="3"/>
  <c r="Q1340" i="3"/>
  <c r="Q1341" i="3"/>
  <c r="Q1342" i="3"/>
  <c r="Q1343" i="3"/>
  <c r="Q1344" i="3"/>
  <c r="Q1345" i="3"/>
  <c r="Q1346" i="3"/>
  <c r="Q1347" i="3"/>
  <c r="Q1348" i="3"/>
  <c r="Q1349" i="3"/>
  <c r="Q1350" i="3"/>
  <c r="Q1351" i="3"/>
  <c r="Q1352" i="3"/>
  <c r="Q1353" i="3"/>
  <c r="Q1354" i="3"/>
  <c r="Q1355" i="3"/>
  <c r="Q1356" i="3"/>
  <c r="Q1357" i="3"/>
  <c r="Q1358" i="3"/>
  <c r="Q1359" i="3"/>
  <c r="Q1360" i="3"/>
  <c r="Q1361" i="3"/>
  <c r="Q1362" i="3"/>
  <c r="Q1363" i="3"/>
  <c r="Q1364" i="3"/>
  <c r="Q1365" i="3"/>
  <c r="Q1366" i="3"/>
  <c r="Q1367" i="3"/>
  <c r="Q1368" i="3"/>
  <c r="Q1369" i="3"/>
  <c r="Q1370" i="3"/>
  <c r="Q1371" i="3"/>
  <c r="Q1372" i="3"/>
  <c r="Q1373" i="3"/>
  <c r="Q1374" i="3"/>
  <c r="Q1375" i="3"/>
  <c r="Q1376" i="3"/>
  <c r="Q1377" i="3"/>
  <c r="Q1378" i="3"/>
  <c r="Q1379" i="3"/>
  <c r="Q1380" i="3"/>
  <c r="Q1381" i="3"/>
  <c r="Q1382" i="3"/>
  <c r="Q1383" i="3"/>
  <c r="Q1384" i="3"/>
  <c r="Q1385" i="3"/>
  <c r="Q1386" i="3"/>
  <c r="Q1387" i="3"/>
  <c r="Q1388" i="3"/>
  <c r="Q1389" i="3"/>
  <c r="Q1390" i="3"/>
  <c r="Q1391" i="3"/>
  <c r="Q1392" i="3"/>
  <c r="Q1393" i="3"/>
  <c r="Q1394" i="3"/>
  <c r="Q1395" i="3"/>
  <c r="Q1396" i="3"/>
  <c r="Q1397" i="3"/>
  <c r="Q1398" i="3"/>
  <c r="Q1399" i="3"/>
  <c r="Q1400" i="3"/>
  <c r="Q1401" i="3"/>
  <c r="Q1402" i="3"/>
  <c r="Q1403" i="3"/>
  <c r="Q1404" i="3"/>
  <c r="Q1405" i="3"/>
  <c r="Q1406" i="3"/>
  <c r="Q1407" i="3"/>
  <c r="Q1408" i="3"/>
  <c r="Q1409" i="3"/>
  <c r="Q1410" i="3"/>
  <c r="Q1411" i="3"/>
  <c r="Q1412" i="3"/>
  <c r="Q1413" i="3"/>
  <c r="Q1414" i="3"/>
  <c r="Q1415" i="3"/>
  <c r="Q1416" i="3"/>
  <c r="Q1417" i="3"/>
  <c r="Q1418" i="3"/>
  <c r="Q1419" i="3"/>
  <c r="Q1420" i="3"/>
  <c r="Q1421" i="3"/>
  <c r="Q1422" i="3"/>
  <c r="Q1423" i="3"/>
  <c r="Q1424" i="3"/>
  <c r="Q1425" i="3"/>
  <c r="Q1426" i="3"/>
  <c r="Q1427" i="3"/>
  <c r="Q1428" i="3"/>
  <c r="Q1429" i="3"/>
  <c r="Q1430" i="3"/>
  <c r="Q1431" i="3"/>
  <c r="Q1432" i="3"/>
  <c r="Q1433" i="3"/>
  <c r="Q1434" i="3"/>
  <c r="Q1435" i="3"/>
  <c r="Q1436" i="3"/>
  <c r="Q1437" i="3"/>
  <c r="Q1438" i="3"/>
  <c r="Q1439" i="3"/>
  <c r="Q1440" i="3"/>
  <c r="Q1441" i="3"/>
  <c r="Q1442" i="3"/>
  <c r="Q1443" i="3"/>
  <c r="Q1444" i="3"/>
  <c r="Q1445" i="3"/>
  <c r="Q1446" i="3"/>
  <c r="Q1447" i="3"/>
  <c r="Q1448" i="3"/>
  <c r="Q1449" i="3"/>
  <c r="Q1450" i="3"/>
  <c r="Q1451" i="3"/>
  <c r="Q1452" i="3"/>
  <c r="Q1453" i="3"/>
  <c r="Q1454" i="3"/>
  <c r="Q1455" i="3"/>
  <c r="Q1456" i="3"/>
  <c r="Q1457" i="3"/>
  <c r="Q1458" i="3"/>
  <c r="Q1459" i="3"/>
  <c r="Q1460" i="3"/>
  <c r="Q1461" i="3"/>
  <c r="Q1462" i="3"/>
  <c r="Q1463" i="3"/>
  <c r="Q1464" i="3"/>
  <c r="Q1465" i="3"/>
  <c r="Q1466" i="3"/>
  <c r="Q1467" i="3"/>
  <c r="Q1468" i="3"/>
  <c r="Q1469" i="3"/>
  <c r="Q1470" i="3"/>
  <c r="Q1471" i="3"/>
  <c r="Q1472" i="3"/>
  <c r="Q1473" i="3"/>
  <c r="Q1474" i="3"/>
  <c r="Q1475" i="3"/>
  <c r="Q1476" i="3"/>
  <c r="Q1477" i="3"/>
  <c r="Q1478" i="3"/>
  <c r="Q1479" i="3"/>
  <c r="Q1480" i="3"/>
  <c r="Q1481" i="3"/>
  <c r="Q1482" i="3"/>
  <c r="Q1483" i="3"/>
  <c r="Q1484" i="3"/>
  <c r="Q1485" i="3"/>
  <c r="Q1486" i="3"/>
  <c r="Q1487" i="3"/>
  <c r="Q1488" i="3"/>
  <c r="Q1489" i="3"/>
  <c r="Q1490" i="3"/>
  <c r="Q1491" i="3"/>
  <c r="Q1492" i="3"/>
  <c r="Q1493" i="3"/>
  <c r="Q1494" i="3"/>
  <c r="Q1495" i="3"/>
  <c r="Q1496" i="3"/>
  <c r="Q1497" i="3"/>
  <c r="Q1498" i="3"/>
  <c r="Q1499" i="3"/>
  <c r="Q1500" i="3"/>
  <c r="Q1501" i="3"/>
  <c r="Q1502" i="3"/>
  <c r="Q1503" i="3"/>
  <c r="Q1504" i="3"/>
  <c r="Q1505" i="3"/>
  <c r="Q1506" i="3"/>
  <c r="Q1507" i="3"/>
  <c r="Q1508" i="3"/>
  <c r="Q1509" i="3"/>
  <c r="Q1510" i="3"/>
  <c r="Q1511" i="3"/>
  <c r="Q1512" i="3"/>
  <c r="Q1513" i="3"/>
  <c r="Q1514" i="3"/>
  <c r="Q1515" i="3"/>
  <c r="Q1516" i="3"/>
  <c r="Q1517" i="3"/>
  <c r="Q1518" i="3"/>
  <c r="Q1519" i="3"/>
  <c r="Q1520" i="3"/>
  <c r="Q1521" i="3"/>
  <c r="Q1522" i="3"/>
  <c r="Q1523" i="3"/>
  <c r="Q1524" i="3"/>
  <c r="Q1525" i="3"/>
  <c r="Q1526" i="3"/>
  <c r="Q1527" i="3"/>
  <c r="Q1528" i="3"/>
  <c r="Q1529" i="3"/>
  <c r="Q1530" i="3"/>
  <c r="Q1531" i="3"/>
  <c r="Q1532" i="3"/>
  <c r="Q1533" i="3"/>
  <c r="Q1534" i="3"/>
  <c r="Q1535" i="3"/>
  <c r="Q1536" i="3"/>
  <c r="Q1537" i="3"/>
  <c r="Q1538" i="3"/>
  <c r="Q1539" i="3"/>
  <c r="Q1540" i="3"/>
  <c r="Q1541" i="3"/>
  <c r="Q1542" i="3"/>
  <c r="Q1543" i="3"/>
  <c r="Q1544" i="3"/>
  <c r="Q1545" i="3"/>
  <c r="Q1546" i="3"/>
  <c r="Q1547" i="3"/>
  <c r="Q1548" i="3"/>
  <c r="Q1549" i="3"/>
  <c r="Q1550" i="3"/>
  <c r="Q1551" i="3"/>
  <c r="Q1552" i="3"/>
  <c r="Q1553" i="3"/>
  <c r="Q1554" i="3"/>
  <c r="Q1555" i="3"/>
  <c r="Q1556" i="3"/>
  <c r="Q1557" i="3"/>
  <c r="Q1558" i="3"/>
  <c r="Q1559" i="3"/>
  <c r="Q1560" i="3"/>
  <c r="Q1561" i="3"/>
  <c r="Q1562" i="3"/>
  <c r="Q1563" i="3"/>
  <c r="Q1564" i="3"/>
  <c r="Q1565" i="3"/>
  <c r="Q1566" i="3"/>
  <c r="Q1567" i="3"/>
  <c r="Q1568" i="3"/>
  <c r="Q1569" i="3"/>
  <c r="Q1570" i="3"/>
  <c r="Q1571" i="3"/>
  <c r="Q1572" i="3"/>
  <c r="Q1573" i="3"/>
  <c r="Q1574" i="3"/>
  <c r="Q1575" i="3"/>
  <c r="Q1576" i="3"/>
  <c r="Q1577" i="3"/>
  <c r="Q1578" i="3"/>
  <c r="Q1579" i="3"/>
  <c r="Q1580" i="3"/>
  <c r="Q1581" i="3"/>
  <c r="Q1582" i="3"/>
  <c r="Q1583" i="3"/>
  <c r="Q1584" i="3"/>
  <c r="Q1585" i="3"/>
  <c r="Q1586" i="3"/>
  <c r="Q1587" i="3"/>
  <c r="Q1588" i="3"/>
  <c r="Q1589" i="3"/>
  <c r="Q1590" i="3"/>
  <c r="Q1591" i="3"/>
  <c r="Q1592" i="3"/>
  <c r="Q1593" i="3"/>
  <c r="Q1594" i="3"/>
  <c r="Q1595" i="3"/>
  <c r="Q1596" i="3"/>
  <c r="Q1597" i="3"/>
  <c r="Q1598" i="3"/>
  <c r="Q1599" i="3"/>
  <c r="Q1600" i="3"/>
  <c r="Q1601" i="3"/>
  <c r="Q1602" i="3"/>
  <c r="Q1603" i="3"/>
  <c r="Q1604" i="3"/>
  <c r="Q1605" i="3"/>
  <c r="Q1606" i="3"/>
  <c r="Q1607" i="3"/>
  <c r="Q1608" i="3"/>
  <c r="Q1609" i="3"/>
  <c r="Q1610" i="3"/>
  <c r="Q1611" i="3"/>
  <c r="Q1612" i="3"/>
  <c r="Q1613" i="3"/>
  <c r="Q1614" i="3"/>
  <c r="Q1615" i="3"/>
  <c r="Q1616" i="3"/>
  <c r="Q1617" i="3"/>
  <c r="Q1618" i="3"/>
  <c r="Q1619" i="3"/>
  <c r="Q1620" i="3"/>
  <c r="Q1621" i="3"/>
  <c r="Q1622" i="3"/>
  <c r="Q1623" i="3"/>
  <c r="Q1624" i="3"/>
  <c r="Q1625" i="3"/>
  <c r="Q1626" i="3"/>
  <c r="Q1627" i="3"/>
  <c r="Q1628" i="3"/>
  <c r="Q1629" i="3"/>
  <c r="Q1630" i="3"/>
  <c r="Q1631" i="3"/>
  <c r="Q1632" i="3"/>
  <c r="Q1633" i="3"/>
  <c r="Q1634" i="3"/>
  <c r="Q1635" i="3"/>
  <c r="Q1636" i="3"/>
  <c r="Q1637" i="3"/>
  <c r="Q1638" i="3"/>
  <c r="Q1639" i="3"/>
  <c r="Q1640" i="3"/>
  <c r="Q1641" i="3"/>
  <c r="Q1642" i="3"/>
  <c r="Q1643" i="3"/>
  <c r="Q1644" i="3"/>
  <c r="Q1645" i="3"/>
  <c r="Q1646" i="3"/>
  <c r="Q1647" i="3"/>
  <c r="Q1648" i="3"/>
  <c r="Q1649" i="3"/>
  <c r="Q1650" i="3"/>
  <c r="Q1651" i="3"/>
  <c r="Q1652" i="3"/>
  <c r="Q1653" i="3"/>
  <c r="Q1654" i="3"/>
  <c r="Q1655" i="3"/>
  <c r="Q1656" i="3"/>
  <c r="Q1657" i="3"/>
  <c r="Q1658" i="3"/>
  <c r="Q1659" i="3"/>
  <c r="Q1660" i="3"/>
  <c r="Q1661" i="3"/>
  <c r="Q1662" i="3"/>
  <c r="Q1663" i="3"/>
  <c r="Q1664" i="3"/>
  <c r="Q1665" i="3"/>
  <c r="Q1666" i="3"/>
  <c r="Q1667" i="3"/>
  <c r="Q1668" i="3"/>
  <c r="Q1669" i="3"/>
  <c r="Q1670" i="3"/>
  <c r="Q1671" i="3"/>
  <c r="Q1672" i="3"/>
  <c r="Q1673" i="3"/>
  <c r="Q1674" i="3"/>
  <c r="Q1675" i="3"/>
  <c r="Q1676" i="3"/>
  <c r="Q1677" i="3"/>
  <c r="Q1678" i="3"/>
  <c r="Q1679" i="3"/>
  <c r="Q1680" i="3"/>
  <c r="Q1681" i="3"/>
  <c r="Q1682" i="3"/>
  <c r="Q1683" i="3"/>
  <c r="Q1684" i="3"/>
  <c r="Q1685" i="3"/>
  <c r="Q1686" i="3"/>
  <c r="Q1687" i="3"/>
  <c r="Q1688" i="3"/>
  <c r="Q1689" i="3"/>
  <c r="Q1690" i="3"/>
  <c r="Q1691" i="3"/>
  <c r="Q1692" i="3"/>
  <c r="Q1693" i="3"/>
  <c r="Q1694" i="3"/>
  <c r="Q1695" i="3"/>
  <c r="Q1696" i="3"/>
  <c r="Q1697" i="3"/>
  <c r="Q1698" i="3"/>
  <c r="Q1699" i="3"/>
  <c r="Q1700" i="3"/>
  <c r="Q1701" i="3"/>
  <c r="Q1702" i="3"/>
  <c r="Q1703" i="3"/>
  <c r="Q1704" i="3"/>
  <c r="Q1705" i="3"/>
  <c r="Q1706" i="3"/>
  <c r="Q1707" i="3"/>
  <c r="Q1708" i="3"/>
  <c r="Q1709" i="3"/>
  <c r="Q1710" i="3"/>
  <c r="Q1711" i="3"/>
  <c r="Q1712" i="3"/>
  <c r="Q1713" i="3"/>
  <c r="Q1714" i="3"/>
  <c r="Q1715" i="3"/>
  <c r="Q1716" i="3"/>
  <c r="Q1717" i="3"/>
  <c r="Q1718" i="3"/>
  <c r="Q1719" i="3"/>
  <c r="Q1720" i="3"/>
  <c r="Q1721" i="3"/>
  <c r="Q1722" i="3"/>
  <c r="Q1723" i="3"/>
  <c r="Q1724" i="3"/>
  <c r="Q1725" i="3"/>
  <c r="Q1726" i="3"/>
  <c r="Q1727" i="3"/>
  <c r="Q1728" i="3"/>
  <c r="Q1729" i="3"/>
  <c r="Q1730" i="3"/>
  <c r="Q1731" i="3"/>
  <c r="Q1732" i="3"/>
  <c r="Q1733" i="3"/>
  <c r="Q1734" i="3"/>
  <c r="Q1735" i="3"/>
  <c r="Q1736" i="3"/>
  <c r="Q1737" i="3"/>
  <c r="Q1738" i="3"/>
  <c r="Q1739" i="3"/>
  <c r="Q1740" i="3"/>
  <c r="Q1741" i="3"/>
  <c r="Q1742" i="3"/>
  <c r="Q1743" i="3"/>
  <c r="Q1744" i="3"/>
  <c r="Q1745" i="3"/>
  <c r="Q1746" i="3"/>
  <c r="Q1747" i="3"/>
  <c r="Q1748" i="3"/>
  <c r="Q1749" i="3"/>
  <c r="Q1750" i="3"/>
  <c r="Q1751" i="3"/>
  <c r="Q1752" i="3"/>
  <c r="Q1753" i="3"/>
  <c r="Q1754" i="3"/>
  <c r="Q1755" i="3"/>
  <c r="Q1756" i="3"/>
  <c r="Q1757" i="3"/>
  <c r="Q1758" i="3"/>
  <c r="Q1759" i="3"/>
  <c r="Q1760" i="3"/>
  <c r="Q1761" i="3"/>
  <c r="Q1762" i="3"/>
  <c r="Q1763" i="3"/>
  <c r="Q1764" i="3"/>
  <c r="Q1765" i="3"/>
  <c r="Q1766" i="3"/>
  <c r="Q1767" i="3"/>
  <c r="Q1768" i="3"/>
  <c r="Q1769" i="3"/>
  <c r="Q1770" i="3"/>
  <c r="Q1771" i="3"/>
  <c r="Q1772" i="3"/>
  <c r="Q1773" i="3"/>
  <c r="Q1774" i="3"/>
  <c r="Q1775" i="3"/>
  <c r="Q1776" i="3"/>
  <c r="Q1777" i="3"/>
  <c r="Q1778" i="3"/>
  <c r="Q1779" i="3"/>
  <c r="Q1780" i="3"/>
  <c r="Q1781" i="3"/>
  <c r="Q1782" i="3"/>
  <c r="Q1783" i="3"/>
  <c r="Q1784" i="3"/>
  <c r="Q1785" i="3"/>
  <c r="Q1786" i="3"/>
  <c r="Q1787" i="3"/>
  <c r="Q1788" i="3"/>
  <c r="Q1789" i="3"/>
  <c r="Q1790" i="3"/>
  <c r="Q1791" i="3"/>
  <c r="Q1792" i="3"/>
  <c r="Q1793" i="3"/>
  <c r="Q1794" i="3"/>
  <c r="Q1795" i="3"/>
  <c r="Q1796" i="3"/>
  <c r="Q1797" i="3"/>
  <c r="Q1798" i="3"/>
  <c r="Q1799" i="3"/>
  <c r="Q1800" i="3"/>
  <c r="Q1801" i="3"/>
  <c r="Q1802" i="3"/>
  <c r="Q1803" i="3"/>
  <c r="Q1804" i="3"/>
  <c r="Q1805" i="3"/>
  <c r="Q1806" i="3"/>
  <c r="Q1807" i="3"/>
  <c r="Q1808" i="3"/>
  <c r="Q1809" i="3"/>
  <c r="Q1810" i="3"/>
  <c r="Q1811" i="3"/>
  <c r="Q1812" i="3"/>
  <c r="Q1813" i="3"/>
  <c r="Q1814" i="3"/>
  <c r="Q1815" i="3"/>
  <c r="Q1816" i="3"/>
  <c r="Q1817" i="3"/>
  <c r="Q1818" i="3"/>
  <c r="Q1819" i="3"/>
  <c r="Q1820" i="3"/>
  <c r="Q1821" i="3"/>
  <c r="Q1822" i="3"/>
  <c r="Q1823" i="3"/>
  <c r="Q1824" i="3"/>
  <c r="Q1825" i="3"/>
  <c r="Q1826" i="3"/>
  <c r="Q1827" i="3"/>
  <c r="Q1828" i="3"/>
  <c r="Q1829" i="3"/>
  <c r="Q1830" i="3"/>
  <c r="Q1831" i="3"/>
  <c r="Q1832" i="3"/>
  <c r="Q1833" i="3"/>
  <c r="Q1834" i="3"/>
  <c r="Q1835" i="3"/>
  <c r="Q1836" i="3"/>
  <c r="Q1837" i="3"/>
  <c r="Q1838" i="3"/>
  <c r="Q1839" i="3"/>
  <c r="Q1840" i="3"/>
  <c r="Q1841" i="3"/>
  <c r="Q1842" i="3"/>
  <c r="Q1843" i="3"/>
  <c r="Q1844" i="3"/>
  <c r="Q1845" i="3"/>
  <c r="Q1846" i="3"/>
  <c r="Q1847" i="3"/>
  <c r="Q1848" i="3"/>
  <c r="Q1849" i="3"/>
  <c r="Q1850" i="3"/>
  <c r="Q1851" i="3"/>
  <c r="Q1852" i="3"/>
  <c r="Q1853" i="3"/>
  <c r="Q1854" i="3"/>
  <c r="Q1855" i="3"/>
  <c r="Q1856" i="3"/>
  <c r="Q1857" i="3"/>
  <c r="Q1858" i="3"/>
  <c r="Q1859" i="3"/>
  <c r="Q1860" i="3"/>
  <c r="Q1861" i="3"/>
  <c r="Q1862" i="3"/>
  <c r="Q1863" i="3"/>
  <c r="Q1864" i="3"/>
  <c r="Q1865" i="3"/>
  <c r="Q1866" i="3"/>
  <c r="Q1867" i="3"/>
  <c r="Q1868" i="3"/>
  <c r="Q1869" i="3"/>
  <c r="Q1870" i="3"/>
  <c r="Q1871" i="3"/>
  <c r="Q1872" i="3"/>
  <c r="Q1873" i="3"/>
  <c r="Q1874" i="3"/>
  <c r="Q1875" i="3"/>
  <c r="Q1876" i="3"/>
  <c r="Q1877" i="3"/>
  <c r="Q1878" i="3"/>
  <c r="Q1879" i="3"/>
  <c r="Q1880" i="3"/>
  <c r="Q1881" i="3"/>
  <c r="Q1882" i="3"/>
  <c r="Q1883" i="3"/>
  <c r="Q1884" i="3"/>
  <c r="Q1885" i="3"/>
  <c r="Q1886" i="3"/>
  <c r="Q1887" i="3"/>
  <c r="Q1888" i="3"/>
  <c r="Q1889" i="3"/>
  <c r="Q1890" i="3"/>
  <c r="Q1891" i="3"/>
  <c r="Q1892" i="3"/>
  <c r="Q1893" i="3"/>
  <c r="Q1894" i="3"/>
  <c r="Q1895" i="3"/>
  <c r="Q1896" i="3"/>
  <c r="Q1897" i="3"/>
  <c r="Q1898" i="3"/>
  <c r="Q1899" i="3"/>
  <c r="Q1900" i="3"/>
  <c r="Q1901" i="3"/>
  <c r="Q1902" i="3"/>
  <c r="Q1903" i="3"/>
  <c r="Q1904" i="3"/>
  <c r="Q1905" i="3"/>
  <c r="Q1906" i="3"/>
  <c r="Q1907" i="3"/>
  <c r="Q1908" i="3"/>
  <c r="Q1909" i="3"/>
  <c r="Q1910" i="3"/>
  <c r="Q1911" i="3"/>
  <c r="Q1912" i="3"/>
  <c r="Q1913" i="3"/>
  <c r="Q1914" i="3"/>
  <c r="Q1915" i="3"/>
  <c r="Q1916" i="3"/>
  <c r="Q1917" i="3"/>
  <c r="Q1918" i="3"/>
  <c r="Q1919" i="3"/>
  <c r="Q1920" i="3"/>
  <c r="Q1921" i="3"/>
  <c r="Q1922" i="3"/>
  <c r="Q1923" i="3"/>
  <c r="Q1924" i="3"/>
  <c r="Q1925" i="3"/>
  <c r="Q1926" i="3"/>
  <c r="Q1927" i="3"/>
  <c r="Q1928" i="3"/>
  <c r="Q1929" i="3"/>
  <c r="Q1930" i="3"/>
  <c r="Q1931" i="3"/>
  <c r="Q1932" i="3"/>
  <c r="Q1933" i="3"/>
  <c r="Q1934" i="3"/>
  <c r="Q1935" i="3"/>
  <c r="Q1936" i="3"/>
  <c r="Q1937" i="3"/>
  <c r="Q1938" i="3"/>
  <c r="Q1939" i="3"/>
  <c r="Q1940" i="3"/>
  <c r="Q1941" i="3"/>
  <c r="Q1942" i="3"/>
  <c r="Q1943" i="3"/>
  <c r="Q1944" i="3"/>
  <c r="Q1945" i="3"/>
  <c r="Q1946" i="3"/>
  <c r="Q1947" i="3"/>
  <c r="Q1948" i="3"/>
  <c r="Q1949" i="3"/>
  <c r="Q1950" i="3"/>
  <c r="Q1951" i="3"/>
  <c r="Q1952" i="3"/>
  <c r="Q1953" i="3"/>
  <c r="Q1954" i="3"/>
  <c r="Q1955" i="3"/>
  <c r="Q1956" i="3"/>
  <c r="Q1957" i="3"/>
  <c r="Q1958" i="3"/>
  <c r="Q1959" i="3"/>
  <c r="Q1960" i="3"/>
  <c r="Q1961" i="3"/>
  <c r="Q1962" i="3"/>
  <c r="Q1963" i="3"/>
  <c r="Q1964" i="3"/>
  <c r="Q1965" i="3"/>
  <c r="Q1966" i="3"/>
  <c r="Q1967" i="3"/>
  <c r="Q1968" i="3"/>
  <c r="Q1969" i="3"/>
  <c r="Q1970" i="3"/>
  <c r="Q1971" i="3"/>
  <c r="Q1972" i="3"/>
  <c r="Q1973" i="3"/>
  <c r="Q1974" i="3"/>
  <c r="Q1975" i="3"/>
  <c r="Q1976" i="3"/>
  <c r="Q1977" i="3"/>
  <c r="Q1978" i="3"/>
  <c r="Q1979" i="3"/>
  <c r="Q1980" i="3"/>
  <c r="Q1981" i="3"/>
  <c r="Q1982" i="3"/>
  <c r="Q1983" i="3"/>
  <c r="Q1984" i="3"/>
  <c r="Q1985" i="3"/>
  <c r="Q1986" i="3"/>
  <c r="Q1987" i="3"/>
  <c r="Q1988" i="3"/>
  <c r="Q1989" i="3"/>
  <c r="Q1990" i="3"/>
  <c r="Q1991" i="3"/>
  <c r="Q1992" i="3"/>
  <c r="Q1993" i="3"/>
  <c r="Q1994" i="3"/>
  <c r="Q1995" i="3"/>
  <c r="Q1996" i="3"/>
  <c r="Q1997" i="3"/>
  <c r="Q1998" i="3"/>
  <c r="Q1999" i="3"/>
  <c r="Q2000" i="3"/>
  <c r="Q2001" i="3"/>
  <c r="Q2002" i="3"/>
  <c r="Q2003" i="3"/>
  <c r="Q2004" i="3"/>
  <c r="Q2005" i="3"/>
  <c r="Q2006" i="3"/>
  <c r="Q2007" i="3"/>
  <c r="Q2008" i="3"/>
  <c r="Q2009" i="3"/>
  <c r="Q2010" i="3"/>
  <c r="Q2011" i="3"/>
  <c r="Q2012" i="3"/>
  <c r="Q2013" i="3"/>
  <c r="Q2014" i="3"/>
  <c r="Q2015" i="3"/>
  <c r="Q2016" i="3"/>
  <c r="Q2017" i="3"/>
  <c r="Q2018" i="3"/>
  <c r="Q2019" i="3"/>
  <c r="Q2020" i="3"/>
  <c r="Q2021" i="3"/>
  <c r="Q2022" i="3"/>
  <c r="Q2023" i="3"/>
  <c r="Q2024" i="3"/>
  <c r="Q2025" i="3"/>
  <c r="Q2026" i="3"/>
  <c r="Q2027" i="3"/>
  <c r="Q2028" i="3"/>
  <c r="Q2029" i="3"/>
  <c r="Q2030" i="3"/>
  <c r="Q2031" i="3"/>
  <c r="Q2032" i="3"/>
  <c r="Q2033" i="3"/>
  <c r="Q2034" i="3"/>
  <c r="Q2035" i="3"/>
  <c r="Q2036" i="3"/>
  <c r="Q2037" i="3"/>
  <c r="Q2038" i="3"/>
  <c r="Q2039" i="3"/>
  <c r="Q2040" i="3"/>
  <c r="Q2041" i="3"/>
  <c r="Q2042" i="3"/>
  <c r="Q2043" i="3"/>
  <c r="Q2044" i="3"/>
  <c r="Q2045" i="3"/>
  <c r="Q2046" i="3"/>
  <c r="Q2047" i="3"/>
  <c r="Q2048" i="3"/>
  <c r="Q2049" i="3"/>
  <c r="Q2050" i="3"/>
  <c r="Q2051" i="3"/>
  <c r="Q2052" i="3"/>
  <c r="Q2053" i="3"/>
  <c r="Q2054" i="3"/>
  <c r="Q2055" i="3"/>
  <c r="Q2056" i="3"/>
  <c r="Q2057" i="3"/>
  <c r="Q2058" i="3"/>
  <c r="Q2059" i="3"/>
  <c r="Q2060" i="3"/>
  <c r="Q2061" i="3"/>
  <c r="Q2062" i="3"/>
  <c r="Q2063" i="3"/>
  <c r="Q2064" i="3"/>
  <c r="Q2065" i="3"/>
  <c r="Q2066" i="3"/>
  <c r="Q2067" i="3"/>
  <c r="Q2068" i="3"/>
  <c r="Q2069" i="3"/>
  <c r="Q2070" i="3"/>
  <c r="Q2071" i="3"/>
  <c r="Q2072" i="3"/>
  <c r="Q2073" i="3"/>
  <c r="Q2074" i="3"/>
  <c r="Q2075" i="3"/>
  <c r="Q2076" i="3"/>
  <c r="Q2077" i="3"/>
  <c r="Q2078" i="3"/>
  <c r="Q2079" i="3"/>
  <c r="Q2080" i="3"/>
  <c r="Q2081" i="3"/>
  <c r="Q2082" i="3"/>
  <c r="Q2083" i="3"/>
  <c r="Q2084" i="3"/>
  <c r="Q2085" i="3"/>
  <c r="Q2086" i="3"/>
  <c r="Q2087" i="3"/>
  <c r="Q2088" i="3"/>
  <c r="Q2089" i="3"/>
  <c r="Q2090" i="3"/>
  <c r="Q2091" i="3"/>
  <c r="Q2092" i="3"/>
  <c r="Q2093" i="3"/>
  <c r="Q2094" i="3"/>
  <c r="Q2095" i="3"/>
  <c r="Q2096" i="3"/>
  <c r="Q2097" i="3"/>
  <c r="Q2098" i="3"/>
  <c r="Q2099" i="3"/>
  <c r="Q2100" i="3"/>
  <c r="Q2101" i="3"/>
  <c r="Q2102" i="3"/>
  <c r="Q2103" i="3"/>
  <c r="Q2104" i="3"/>
  <c r="Q2105" i="3"/>
  <c r="Q2106" i="3"/>
  <c r="Q2107" i="3"/>
  <c r="Q2108" i="3"/>
  <c r="Q2109" i="3"/>
  <c r="Q2110" i="3"/>
  <c r="Q2111" i="3"/>
  <c r="Q2112" i="3"/>
  <c r="Q2113" i="3"/>
  <c r="Q2114" i="3"/>
  <c r="Q2115" i="3"/>
  <c r="Q2116" i="3"/>
  <c r="Q2117" i="3"/>
  <c r="Q2118" i="3"/>
  <c r="Q2119" i="3"/>
  <c r="Q2120" i="3"/>
  <c r="Q2121" i="3"/>
  <c r="Q2122" i="3"/>
  <c r="Q2123" i="3"/>
  <c r="Q2124" i="3"/>
  <c r="Q2125" i="3"/>
  <c r="Q2126" i="3"/>
  <c r="Q2127" i="3"/>
  <c r="Q2128" i="3"/>
  <c r="Q2129" i="3"/>
  <c r="Q2130" i="3"/>
  <c r="Q2131" i="3"/>
  <c r="Q2132" i="3"/>
  <c r="Q2133" i="3"/>
  <c r="Q2134" i="3"/>
  <c r="Q2135" i="3"/>
  <c r="Q2136" i="3"/>
  <c r="Q2137" i="3"/>
  <c r="Q2138" i="3"/>
  <c r="Q2139" i="3"/>
  <c r="Q2140" i="3"/>
  <c r="Q2141" i="3"/>
  <c r="Q2142" i="3"/>
  <c r="Q2143" i="3"/>
  <c r="Q2144" i="3"/>
  <c r="Q2145" i="3"/>
  <c r="Q2146" i="3"/>
  <c r="Q2147" i="3"/>
  <c r="Q2148" i="3"/>
  <c r="Q2149" i="3"/>
  <c r="Q2150" i="3"/>
  <c r="Q2151" i="3"/>
  <c r="Q2152" i="3"/>
  <c r="Q2153" i="3"/>
  <c r="Q2154" i="3"/>
  <c r="Q2155" i="3"/>
  <c r="Q2156" i="3"/>
  <c r="Q2157" i="3"/>
  <c r="Q2158" i="3"/>
  <c r="Q2159" i="3"/>
  <c r="Q2160" i="3"/>
  <c r="Q2161" i="3"/>
  <c r="Q2162" i="3"/>
  <c r="Q2163" i="3"/>
  <c r="Q2164" i="3"/>
  <c r="Q2165" i="3"/>
  <c r="Q2166" i="3"/>
  <c r="Q2167" i="3"/>
  <c r="Q2168" i="3"/>
  <c r="Q2169" i="3"/>
  <c r="Q2170" i="3"/>
  <c r="Q2171" i="3"/>
  <c r="Q2172" i="3"/>
  <c r="Q2173" i="3"/>
  <c r="Q2174" i="3"/>
  <c r="Q2175" i="3"/>
  <c r="Q2176" i="3"/>
  <c r="Q2177" i="3"/>
  <c r="Q2178" i="3"/>
  <c r="Q2179" i="3"/>
  <c r="Q2180" i="3"/>
  <c r="Q2181" i="3"/>
  <c r="Q2182" i="3"/>
  <c r="Q2183" i="3"/>
  <c r="Q2184" i="3"/>
  <c r="Q2185" i="3"/>
  <c r="Q2186" i="3"/>
  <c r="Q2187" i="3"/>
  <c r="Q2188" i="3"/>
  <c r="Q2189" i="3"/>
  <c r="Q2190" i="3"/>
  <c r="Q2191" i="3"/>
  <c r="Q2192" i="3"/>
  <c r="Q2193" i="3"/>
  <c r="Q2194" i="3"/>
  <c r="Q2195" i="3"/>
  <c r="Q2196" i="3"/>
  <c r="Q2197" i="3"/>
  <c r="Q2198" i="3"/>
  <c r="Q2199" i="3"/>
  <c r="Q2200" i="3"/>
  <c r="Q2201" i="3"/>
  <c r="Q2202" i="3"/>
  <c r="Q2203" i="3"/>
  <c r="Q2204" i="3"/>
  <c r="Q2205" i="3"/>
  <c r="Q2206" i="3"/>
  <c r="Q2207" i="3"/>
  <c r="Q2208" i="3"/>
  <c r="Q2209" i="3"/>
  <c r="Q2210" i="3"/>
  <c r="Q2211" i="3"/>
  <c r="Q2212" i="3"/>
  <c r="Q2213" i="3"/>
  <c r="Q2214" i="3"/>
  <c r="Q2215" i="3"/>
  <c r="Q2216" i="3"/>
  <c r="Q2217" i="3"/>
  <c r="Q2218" i="3"/>
  <c r="Q2219" i="3"/>
  <c r="Q2220" i="3"/>
  <c r="Q2221" i="3"/>
  <c r="Q2222" i="3"/>
  <c r="Q2223" i="3"/>
  <c r="Q2224" i="3"/>
  <c r="Q2225" i="3"/>
  <c r="Q2226" i="3"/>
  <c r="Q2227" i="3"/>
  <c r="Q2228" i="3"/>
  <c r="Q2229" i="3"/>
  <c r="Q2230" i="3"/>
  <c r="Q2231" i="3"/>
  <c r="Q2232" i="3"/>
  <c r="Q2233" i="3"/>
  <c r="Q2234" i="3"/>
  <c r="Q2235" i="3"/>
  <c r="Q2236" i="3"/>
  <c r="Q2237" i="3"/>
  <c r="Q2238" i="3"/>
  <c r="Q2239" i="3"/>
  <c r="Q2240" i="3"/>
  <c r="Q2241" i="3"/>
  <c r="Q2242" i="3"/>
  <c r="Q2243" i="3"/>
  <c r="Q2244" i="3"/>
  <c r="Q2245" i="3"/>
  <c r="Q2246" i="3"/>
  <c r="Q2247" i="3"/>
  <c r="Q2248" i="3"/>
  <c r="Q2249" i="3"/>
  <c r="Q2250" i="3"/>
  <c r="Q2251" i="3"/>
  <c r="Q2252" i="3"/>
  <c r="Q2253" i="3"/>
  <c r="Q2254" i="3"/>
  <c r="Q2255" i="3"/>
  <c r="Q2256" i="3"/>
  <c r="Q2257" i="3"/>
  <c r="Q2258" i="3"/>
  <c r="Q2259" i="3"/>
  <c r="Q2260" i="3"/>
  <c r="Q2261" i="3"/>
  <c r="Q2262" i="3"/>
  <c r="Q2263" i="3"/>
  <c r="Q2264" i="3"/>
  <c r="Q2265" i="3"/>
  <c r="Q2266" i="3"/>
  <c r="Q2267" i="3"/>
  <c r="Q2268" i="3"/>
  <c r="Q2269" i="3"/>
  <c r="Q2270" i="3"/>
  <c r="Q2271" i="3"/>
  <c r="Q2272" i="3"/>
  <c r="Q2273" i="3"/>
  <c r="Q2274" i="3"/>
  <c r="Q2275" i="3"/>
  <c r="Q2276" i="3"/>
  <c r="Q2277" i="3"/>
  <c r="Q2278" i="3"/>
  <c r="Q2279" i="3"/>
  <c r="Q2280" i="3"/>
  <c r="Q2281" i="3"/>
  <c r="Q2282" i="3"/>
  <c r="Q2283" i="3"/>
  <c r="Q2284" i="3"/>
  <c r="Q2285" i="3"/>
  <c r="Q2286" i="3"/>
  <c r="Q2287" i="3"/>
  <c r="Q2288" i="3"/>
  <c r="Q2289" i="3"/>
  <c r="Q2290" i="3"/>
  <c r="Q2291" i="3"/>
  <c r="Q2292" i="3"/>
  <c r="Q2293" i="3"/>
  <c r="Q2294" i="3"/>
  <c r="Q2295" i="3"/>
  <c r="Q2296" i="3"/>
  <c r="Q2297" i="3"/>
  <c r="Q2298" i="3"/>
  <c r="Q2299" i="3"/>
  <c r="Q2300" i="3"/>
  <c r="Q2301" i="3"/>
  <c r="Q2302" i="3"/>
  <c r="Q2303" i="3"/>
  <c r="Q2304" i="3"/>
  <c r="Q2305" i="3"/>
  <c r="Q2306" i="3"/>
  <c r="Q2307" i="3"/>
  <c r="Q2308" i="3"/>
  <c r="Q2309" i="3"/>
  <c r="Q2310" i="3"/>
  <c r="Q2311" i="3"/>
  <c r="Q2312" i="3"/>
  <c r="Q2313" i="3"/>
  <c r="Q2314" i="3"/>
  <c r="Q2315" i="3"/>
  <c r="Q2316" i="3"/>
  <c r="Q2317" i="3"/>
  <c r="Q2318" i="3"/>
  <c r="Q2319" i="3"/>
  <c r="Q2320" i="3"/>
  <c r="Q2321" i="3"/>
  <c r="Q2322" i="3"/>
  <c r="Q2323" i="3"/>
  <c r="Q2324" i="3"/>
  <c r="Q2325" i="3"/>
  <c r="Q2326" i="3"/>
  <c r="Q2327" i="3"/>
  <c r="Q2328" i="3"/>
  <c r="Q2329" i="3"/>
  <c r="Q2330" i="3"/>
  <c r="Q2331" i="3"/>
  <c r="Q2332" i="3"/>
  <c r="Q2333" i="3"/>
  <c r="Q2334" i="3"/>
  <c r="Q2335" i="3"/>
  <c r="Q2336" i="3"/>
  <c r="Q2337" i="3"/>
  <c r="Q2338" i="3"/>
  <c r="Q2339" i="3"/>
  <c r="Q2340" i="3"/>
  <c r="Q2341" i="3"/>
  <c r="Q2342" i="3"/>
  <c r="Q2343" i="3"/>
  <c r="Q2344" i="3"/>
  <c r="Q2345" i="3"/>
  <c r="Q2346" i="3"/>
  <c r="Q2347" i="3"/>
  <c r="Q2348" i="3"/>
  <c r="Q2349" i="3"/>
  <c r="Q2350" i="3"/>
  <c r="Q2351" i="3"/>
  <c r="Q2352" i="3"/>
  <c r="Q2353" i="3"/>
  <c r="Q2354" i="3"/>
  <c r="Q2355" i="3"/>
  <c r="Q2356" i="3"/>
  <c r="Q2357" i="3"/>
  <c r="Q2358" i="3"/>
  <c r="Q2359" i="3"/>
  <c r="Q2360" i="3"/>
  <c r="Q2361" i="3"/>
  <c r="Q2362" i="3"/>
  <c r="Q2363" i="3"/>
  <c r="Q2364" i="3"/>
  <c r="Q2365" i="3"/>
  <c r="Q2366" i="3"/>
  <c r="Q2367" i="3"/>
  <c r="Q2368" i="3"/>
  <c r="Q2369" i="3"/>
  <c r="Q2370" i="3"/>
  <c r="Q2371" i="3"/>
  <c r="Q2372" i="3"/>
  <c r="Q2373" i="3"/>
  <c r="Q2374" i="3"/>
  <c r="Q2375" i="3"/>
  <c r="Q2376" i="3"/>
  <c r="Q2377" i="3"/>
  <c r="Q2378" i="3"/>
  <c r="Q2379" i="3"/>
  <c r="Q2380" i="3"/>
  <c r="Q2381" i="3"/>
  <c r="Q2382" i="3"/>
  <c r="Q2383" i="3"/>
  <c r="Q2384" i="3"/>
  <c r="Q2385" i="3"/>
  <c r="Q2386" i="3"/>
  <c r="Q2387" i="3"/>
  <c r="Q2388" i="3"/>
  <c r="Q2389" i="3"/>
  <c r="Q2390" i="3"/>
  <c r="Q2391" i="3"/>
  <c r="Q2392" i="3"/>
  <c r="Q2393" i="3"/>
  <c r="Q2394" i="3"/>
  <c r="Q2395" i="3"/>
  <c r="Q2396" i="3"/>
  <c r="Q2397" i="3"/>
  <c r="Q2398" i="3"/>
  <c r="Q2399" i="3"/>
  <c r="Q2400" i="3"/>
  <c r="Q2401" i="3"/>
  <c r="Q2402" i="3"/>
  <c r="Q2403" i="3"/>
  <c r="Q2404" i="3"/>
  <c r="Q2405" i="3"/>
  <c r="Q2406" i="3"/>
  <c r="Q2407" i="3"/>
  <c r="Q2408" i="3"/>
  <c r="Q2409" i="3"/>
  <c r="Q2410" i="3"/>
  <c r="Q2411" i="3"/>
  <c r="Q2412" i="3"/>
  <c r="Q2413" i="3"/>
  <c r="Q2414" i="3"/>
  <c r="Q2415" i="3"/>
  <c r="Q2416" i="3"/>
  <c r="Q2417" i="3"/>
  <c r="Q2418" i="3"/>
  <c r="Q2419" i="3"/>
  <c r="Q2420" i="3"/>
  <c r="Q2421" i="3"/>
  <c r="Q2422" i="3"/>
  <c r="Q2423" i="3"/>
  <c r="Q2424" i="3"/>
  <c r="Q2425" i="3"/>
  <c r="Q2426" i="3"/>
  <c r="Q2427" i="3"/>
  <c r="Q2428" i="3"/>
  <c r="Q2429" i="3"/>
  <c r="Q2430" i="3"/>
  <c r="Q2431" i="3"/>
  <c r="Q2432" i="3"/>
  <c r="Q2433" i="3"/>
  <c r="Q2434" i="3"/>
  <c r="Q2435" i="3"/>
  <c r="Q2436" i="3"/>
  <c r="Q2437" i="3"/>
  <c r="Q2438" i="3"/>
  <c r="Q2439" i="3"/>
  <c r="Q2440" i="3"/>
  <c r="Q2441" i="3"/>
  <c r="Q2442" i="3"/>
  <c r="Q2443" i="3"/>
  <c r="Q2444" i="3"/>
  <c r="Q2445" i="3"/>
  <c r="Q2446" i="3"/>
  <c r="Q2447" i="3"/>
  <c r="Q2448" i="3"/>
  <c r="Q2449" i="3"/>
  <c r="Q2450" i="3"/>
  <c r="Q2451" i="3"/>
  <c r="Q2452" i="3"/>
  <c r="Q2453" i="3"/>
  <c r="Q2454" i="3"/>
  <c r="Q2455" i="3"/>
  <c r="Q2456" i="3"/>
  <c r="Q2457" i="3"/>
  <c r="Q2458" i="3"/>
  <c r="Q2459" i="3"/>
  <c r="Q2460" i="3"/>
  <c r="Q2461" i="3"/>
  <c r="Q2462" i="3"/>
  <c r="Q2463" i="3"/>
  <c r="Q2464" i="3"/>
  <c r="Q2465" i="3"/>
  <c r="Q2466" i="3"/>
  <c r="Q2467" i="3"/>
  <c r="Q2468" i="3"/>
  <c r="Q2469" i="3"/>
  <c r="Q2470" i="3"/>
  <c r="Q2471" i="3"/>
  <c r="Q2472" i="3"/>
  <c r="Q2473" i="3"/>
  <c r="Q2474" i="3"/>
  <c r="Q2475" i="3"/>
  <c r="Q2476" i="3"/>
  <c r="Q2477" i="3"/>
  <c r="Q2478" i="3"/>
  <c r="Q2479" i="3"/>
  <c r="Q2480" i="3"/>
  <c r="Q2481" i="3"/>
  <c r="Q2482" i="3"/>
  <c r="Q2483" i="3"/>
  <c r="Q2484" i="3"/>
  <c r="Q2485" i="3"/>
  <c r="Q2486" i="3"/>
  <c r="Q2487" i="3"/>
  <c r="Q2488" i="3"/>
  <c r="Q2489" i="3"/>
  <c r="Q2490" i="3"/>
  <c r="Q2491" i="3"/>
  <c r="Q2492" i="3"/>
  <c r="Q2493" i="3"/>
  <c r="Q2494" i="3"/>
  <c r="Q2495" i="3"/>
  <c r="Q2496" i="3"/>
  <c r="Q2497" i="3"/>
  <c r="Q2498" i="3"/>
  <c r="Q2499" i="3"/>
  <c r="Q2500" i="3"/>
  <c r="Q2501" i="3"/>
  <c r="Q2502" i="3"/>
  <c r="Q2503" i="3"/>
  <c r="Q2504" i="3"/>
  <c r="Q2505" i="3"/>
  <c r="Q2506" i="3"/>
  <c r="Q2507" i="3"/>
  <c r="Q2508" i="3"/>
  <c r="Q2509" i="3"/>
  <c r="Q2510" i="3"/>
  <c r="Q2511" i="3"/>
  <c r="Q2512" i="3"/>
  <c r="Q2513" i="3"/>
  <c r="Q2514" i="3"/>
  <c r="Q2515" i="3"/>
  <c r="Q2516" i="3"/>
  <c r="Q2517" i="3"/>
  <c r="Q2518" i="3"/>
  <c r="Q2519" i="3"/>
  <c r="Q2520" i="3"/>
  <c r="Q2521" i="3"/>
  <c r="Q2522" i="3"/>
  <c r="Q2523" i="3"/>
  <c r="Q2524" i="3"/>
  <c r="Q2525" i="3"/>
  <c r="Q2526" i="3"/>
  <c r="Q2527" i="3"/>
  <c r="Q2528" i="3"/>
  <c r="Q2529" i="3"/>
  <c r="Q2530" i="3"/>
  <c r="Q2531" i="3"/>
  <c r="Q2532" i="3"/>
  <c r="Q2533" i="3"/>
  <c r="Q2534" i="3"/>
  <c r="Q2535" i="3"/>
  <c r="Q2536" i="3"/>
  <c r="Q2537" i="3"/>
  <c r="Q2538" i="3"/>
  <c r="Q2539" i="3"/>
  <c r="Q2540" i="3"/>
  <c r="Q2541" i="3"/>
  <c r="Q2542" i="3"/>
  <c r="Q2543" i="3"/>
  <c r="Q2544" i="3"/>
  <c r="Q2545" i="3"/>
  <c r="Q2546" i="3"/>
  <c r="Q2547" i="3"/>
  <c r="Q2548" i="3"/>
  <c r="Q2549" i="3"/>
  <c r="Q2550" i="3"/>
  <c r="Q2551" i="3"/>
  <c r="Q2552" i="3"/>
  <c r="Q2553" i="3"/>
  <c r="Q2554" i="3"/>
  <c r="Q2555" i="3"/>
  <c r="Q2556" i="3"/>
  <c r="Q2557" i="3"/>
  <c r="Q2558" i="3"/>
  <c r="Q2559" i="3"/>
  <c r="Q2560" i="3"/>
  <c r="Q2561" i="3"/>
  <c r="Q2562" i="3"/>
  <c r="Q2563" i="3"/>
  <c r="Q2564" i="3"/>
  <c r="Q2565" i="3"/>
  <c r="Q2566" i="3"/>
  <c r="Q2567" i="3"/>
  <c r="Q2568" i="3"/>
  <c r="Q2569" i="3"/>
  <c r="Q2570" i="3"/>
  <c r="Q2571" i="3"/>
  <c r="Q2572" i="3"/>
  <c r="Q2573" i="3"/>
  <c r="Q2574" i="3"/>
  <c r="Q2575" i="3"/>
  <c r="Q2576" i="3"/>
  <c r="Q2577" i="3"/>
  <c r="Q2578" i="3"/>
  <c r="Q2579" i="3"/>
  <c r="Q2580" i="3"/>
  <c r="Q2581" i="3"/>
  <c r="Q2582" i="3"/>
  <c r="Q2583" i="3"/>
  <c r="Q2584" i="3"/>
  <c r="Q2585" i="3"/>
  <c r="Q2586" i="3"/>
  <c r="Q2587" i="3"/>
  <c r="Q2588" i="3"/>
  <c r="Q2589" i="3"/>
  <c r="Q2590" i="3"/>
  <c r="Q2591" i="3"/>
  <c r="Q2592" i="3"/>
  <c r="Q2593" i="3"/>
  <c r="Q2594" i="3"/>
  <c r="Q2595" i="3"/>
  <c r="Q2596" i="3"/>
  <c r="Q2597" i="3"/>
  <c r="Q2598" i="3"/>
  <c r="Q2599" i="3"/>
  <c r="Q2600" i="3"/>
  <c r="Q2601" i="3"/>
  <c r="Q2602" i="3"/>
  <c r="Q2603" i="3"/>
  <c r="Q2604" i="3"/>
  <c r="Q2605" i="3"/>
  <c r="Q2606" i="3"/>
  <c r="Q2607" i="3"/>
  <c r="Q2608" i="3"/>
  <c r="Q2609" i="3"/>
  <c r="Q2610" i="3"/>
  <c r="Q2611" i="3"/>
  <c r="Q2612" i="3"/>
  <c r="Q2613" i="3"/>
  <c r="Q2614" i="3"/>
  <c r="Q2615" i="3"/>
  <c r="Q2616" i="3"/>
  <c r="Q2617" i="3"/>
  <c r="Q2618" i="3"/>
  <c r="Q2619" i="3"/>
  <c r="Q2620" i="3"/>
  <c r="Q2621" i="3"/>
  <c r="Q2622" i="3"/>
  <c r="Q2623" i="3"/>
  <c r="Q2624" i="3"/>
  <c r="Q2625" i="3"/>
  <c r="Q2626" i="3"/>
  <c r="Q2627" i="3"/>
  <c r="Q2628" i="3"/>
  <c r="Q2629" i="3"/>
  <c r="Q2630" i="3"/>
  <c r="Q2631" i="3"/>
  <c r="Q2632" i="3"/>
  <c r="Q2633" i="3"/>
  <c r="Q2634" i="3"/>
  <c r="Q2635" i="3"/>
  <c r="Q2636" i="3"/>
  <c r="Q2637" i="3"/>
  <c r="Q2638" i="3"/>
  <c r="Q2639" i="3"/>
  <c r="Q2640" i="3"/>
  <c r="Q2641" i="3"/>
  <c r="Q2642" i="3"/>
  <c r="Q2643" i="3"/>
  <c r="Q2644" i="3"/>
  <c r="Q2645" i="3"/>
  <c r="Q2646" i="3"/>
  <c r="Q2647" i="3"/>
  <c r="Q2648" i="3"/>
  <c r="Q2649" i="3"/>
  <c r="Q2650" i="3"/>
  <c r="Q2651" i="3"/>
  <c r="Q2652" i="3"/>
  <c r="Q2653" i="3"/>
  <c r="Q2654" i="3"/>
  <c r="Q2655" i="3"/>
  <c r="Q2656" i="3"/>
  <c r="Q2657" i="3"/>
  <c r="Q2658" i="3"/>
  <c r="Q2659" i="3"/>
  <c r="Q2660" i="3"/>
  <c r="Q2661" i="3"/>
  <c r="Q2662" i="3"/>
  <c r="Q2663" i="3"/>
  <c r="Q2664" i="3"/>
  <c r="Q2665" i="3"/>
  <c r="Q2666" i="3"/>
  <c r="Q2667" i="3"/>
  <c r="Q2668" i="3"/>
  <c r="Q2669" i="3"/>
  <c r="Q2670" i="3"/>
  <c r="Q2671" i="3"/>
  <c r="Q2672" i="3"/>
  <c r="Q2673" i="3"/>
  <c r="Q2674" i="3"/>
  <c r="Q2675" i="3"/>
  <c r="Q2676" i="3"/>
  <c r="Q2677" i="3"/>
  <c r="Q2678" i="3"/>
  <c r="Q2679" i="3"/>
  <c r="Q2680" i="3"/>
  <c r="Q2681" i="3"/>
  <c r="Q2682" i="3"/>
  <c r="Q2683" i="3"/>
  <c r="Q2684" i="3"/>
  <c r="Q2685" i="3"/>
  <c r="Q2686" i="3"/>
  <c r="Q2687" i="3"/>
  <c r="Q2688" i="3"/>
  <c r="Q2689" i="3"/>
  <c r="Q2690" i="3"/>
  <c r="Q2691" i="3"/>
  <c r="Q2692" i="3"/>
  <c r="Q2693" i="3"/>
  <c r="Q2694" i="3"/>
  <c r="Q2695" i="3"/>
  <c r="Q2696" i="3"/>
  <c r="Q2697" i="3"/>
  <c r="Q2698" i="3"/>
  <c r="Q2699" i="3"/>
  <c r="Q2700" i="3"/>
  <c r="Q2701" i="3"/>
  <c r="Q2702" i="3"/>
  <c r="Q2703" i="3"/>
  <c r="Q2704" i="3"/>
  <c r="Q2705" i="3"/>
  <c r="Q2706" i="3"/>
  <c r="Q2707" i="3"/>
  <c r="Q2708" i="3"/>
  <c r="Q2709" i="3"/>
  <c r="Q2710" i="3"/>
  <c r="Q2711" i="3"/>
  <c r="Q2712" i="3"/>
  <c r="Q2713" i="3"/>
  <c r="Q2714" i="3"/>
  <c r="Q2715" i="3"/>
  <c r="Q2716" i="3"/>
  <c r="Q2717" i="3"/>
  <c r="Q2718" i="3"/>
  <c r="Q2719" i="3"/>
  <c r="Q2720" i="3"/>
  <c r="Q2721" i="3"/>
  <c r="Q2722" i="3"/>
  <c r="Q2723" i="3"/>
  <c r="Q2724" i="3"/>
  <c r="Q2725" i="3"/>
  <c r="Q2726" i="3"/>
  <c r="Q2727" i="3"/>
  <c r="Q2728" i="3"/>
  <c r="Q2729" i="3"/>
  <c r="Q2730" i="3"/>
  <c r="Q2731" i="3"/>
  <c r="Q2732" i="3"/>
  <c r="Q2733" i="3"/>
  <c r="Q2734" i="3"/>
  <c r="Q2735" i="3"/>
  <c r="Q2736" i="3"/>
  <c r="Q2737" i="3"/>
  <c r="Q2738" i="3"/>
  <c r="Q2739" i="3"/>
  <c r="Q2740" i="3"/>
  <c r="Q2741" i="3"/>
  <c r="Q2742" i="3"/>
  <c r="Q2743" i="3"/>
  <c r="Q2744" i="3"/>
  <c r="Q2745" i="3"/>
  <c r="Q2746" i="3"/>
  <c r="Q2747" i="3"/>
  <c r="Q2748" i="3"/>
  <c r="Q2749" i="3"/>
  <c r="Q2750" i="3"/>
  <c r="Q2751" i="3"/>
  <c r="Q2752" i="3"/>
  <c r="Q2753" i="3"/>
  <c r="Q2754" i="3"/>
  <c r="Q2755" i="3"/>
  <c r="Q2756" i="3"/>
  <c r="Q2757" i="3"/>
  <c r="Q2758" i="3"/>
  <c r="Q2759" i="3"/>
  <c r="Q2760" i="3"/>
  <c r="Q2761" i="3"/>
  <c r="Q2762" i="3"/>
  <c r="Q2763" i="3"/>
  <c r="Q2764" i="3"/>
  <c r="Q2765" i="3"/>
  <c r="Q2766" i="3"/>
  <c r="Q2767" i="3"/>
  <c r="Q2768" i="3"/>
  <c r="Q2769" i="3"/>
  <c r="Q2770" i="3"/>
  <c r="Q2771" i="3"/>
  <c r="Q2772" i="3"/>
  <c r="Q2773" i="3"/>
  <c r="Q2774" i="3"/>
  <c r="Q2775" i="3"/>
  <c r="Q2776" i="3"/>
  <c r="Q2777" i="3"/>
  <c r="Q2778" i="3"/>
  <c r="Q2779" i="3"/>
  <c r="Q2780" i="3"/>
  <c r="Q2781" i="3"/>
  <c r="Q2782" i="3"/>
  <c r="Q2783" i="3"/>
  <c r="Q2784" i="3"/>
  <c r="Q2785" i="3"/>
  <c r="Q2786" i="3"/>
  <c r="Q2787" i="3"/>
  <c r="Q2788" i="3"/>
  <c r="Q2789" i="3"/>
  <c r="Q2790" i="3"/>
  <c r="Q2791" i="3"/>
  <c r="Q2792" i="3"/>
  <c r="Q2793" i="3"/>
  <c r="Q2794" i="3"/>
  <c r="Q2795" i="3"/>
  <c r="Q2796" i="3"/>
  <c r="Q2797" i="3"/>
  <c r="Q2798" i="3"/>
  <c r="Q2799" i="3"/>
  <c r="Q2800" i="3"/>
  <c r="Q2801" i="3"/>
  <c r="Q2802" i="3"/>
  <c r="Q2803" i="3"/>
  <c r="Q2804" i="3"/>
  <c r="Q2805" i="3"/>
  <c r="Q2806" i="3"/>
  <c r="Q2807" i="3"/>
  <c r="Q2808" i="3"/>
  <c r="Q2809" i="3"/>
  <c r="Q2810" i="3"/>
  <c r="Q2811" i="3"/>
  <c r="Q2812" i="3"/>
  <c r="Q2813" i="3"/>
  <c r="Q2814" i="3"/>
  <c r="Q2815" i="3"/>
  <c r="Q2816" i="3"/>
  <c r="Q2817" i="3"/>
  <c r="Q2818" i="3"/>
  <c r="Q2819" i="3"/>
  <c r="Q2820" i="3"/>
  <c r="Q2821" i="3"/>
  <c r="Q2822" i="3"/>
  <c r="Q2823" i="3"/>
  <c r="Q2824" i="3"/>
  <c r="Q2825" i="3"/>
  <c r="Q2826" i="3"/>
  <c r="Q2827" i="3"/>
  <c r="Q2828" i="3"/>
  <c r="Q2829" i="3"/>
  <c r="Q2830" i="3"/>
  <c r="Q2831" i="3"/>
  <c r="Q2832" i="3"/>
  <c r="Q2833" i="3"/>
  <c r="Q2834" i="3"/>
  <c r="Q2835" i="3"/>
  <c r="Q2836" i="3"/>
  <c r="Q2837" i="3"/>
  <c r="Q2838" i="3"/>
  <c r="Q2839" i="3"/>
  <c r="Q2840" i="3"/>
  <c r="Q2841" i="3"/>
  <c r="Q2842" i="3"/>
  <c r="Q2843" i="3"/>
  <c r="Q2844" i="3"/>
  <c r="Q2845" i="3"/>
  <c r="Q2846" i="3"/>
  <c r="Q2847" i="3"/>
  <c r="Q2848" i="3"/>
  <c r="Q2849" i="3"/>
  <c r="Q2850" i="3"/>
  <c r="Q2851" i="3"/>
  <c r="Q2852" i="3"/>
  <c r="Q2853" i="3"/>
  <c r="Q2854" i="3"/>
  <c r="Q2855" i="3"/>
  <c r="Q2856" i="3"/>
  <c r="Q2857" i="3"/>
  <c r="Q2858" i="3"/>
  <c r="Q2859" i="3"/>
  <c r="Q2860" i="3"/>
  <c r="Q2861" i="3"/>
  <c r="Q2862" i="3"/>
  <c r="Q2863" i="3"/>
  <c r="Q2864" i="3"/>
  <c r="Q2865" i="3"/>
  <c r="Q2866" i="3"/>
  <c r="Q2867" i="3"/>
  <c r="Q2868" i="3"/>
  <c r="Q2869" i="3"/>
  <c r="Q2870" i="3"/>
  <c r="Q2871" i="3"/>
  <c r="Q2872" i="3"/>
  <c r="Q2873" i="3"/>
  <c r="Q2874" i="3"/>
  <c r="Q2875" i="3"/>
  <c r="Q2876" i="3"/>
  <c r="Q2877" i="3"/>
  <c r="Q2878" i="3"/>
  <c r="Q2879" i="3"/>
  <c r="Q2880" i="3"/>
  <c r="Q2881" i="3"/>
  <c r="Q2882" i="3"/>
  <c r="Q2883" i="3"/>
  <c r="Q2884" i="3"/>
  <c r="Q2885" i="3"/>
  <c r="Q2886" i="3"/>
  <c r="Q2887" i="3"/>
  <c r="Q2888" i="3"/>
  <c r="Q2889" i="3"/>
  <c r="Q2890" i="3"/>
  <c r="Q2891" i="3"/>
  <c r="Q2892" i="3"/>
  <c r="Q2893" i="3"/>
  <c r="Q2894" i="3"/>
  <c r="Q2895" i="3"/>
  <c r="Q2896" i="3"/>
  <c r="Q2897" i="3"/>
  <c r="Q2898" i="3"/>
  <c r="Q2899" i="3"/>
  <c r="Q2900" i="3"/>
  <c r="Q2901" i="3"/>
  <c r="Q2902" i="3"/>
  <c r="Q2903" i="3"/>
  <c r="Q2904" i="3"/>
  <c r="Q2905" i="3"/>
  <c r="Q2906" i="3"/>
  <c r="Q2907" i="3"/>
  <c r="Q2908" i="3"/>
  <c r="Q2909" i="3"/>
  <c r="Q2910" i="3"/>
  <c r="Q2911" i="3"/>
  <c r="Q2912" i="3"/>
  <c r="Q2913" i="3"/>
  <c r="Q2914" i="3"/>
  <c r="Q2915" i="3"/>
  <c r="Q2916" i="3"/>
  <c r="Q2917" i="3"/>
  <c r="Q2918" i="3"/>
  <c r="Q2919" i="3"/>
  <c r="Q2920" i="3"/>
  <c r="Q2921" i="3"/>
  <c r="Q2922" i="3"/>
  <c r="Q2923" i="3"/>
  <c r="Q2924" i="3"/>
  <c r="Q2925" i="3"/>
  <c r="Q2926" i="3"/>
  <c r="Q2927" i="3"/>
  <c r="Q2928" i="3"/>
  <c r="Q2929" i="3"/>
  <c r="Q2930" i="3"/>
  <c r="Q2931" i="3"/>
  <c r="Q2932" i="3"/>
  <c r="Q2933" i="3"/>
  <c r="Q2934" i="3"/>
  <c r="Q2935" i="3"/>
  <c r="Q2936" i="3"/>
  <c r="Q2937" i="3"/>
  <c r="Q2938" i="3"/>
  <c r="Q2939" i="3"/>
  <c r="Q2940" i="3"/>
  <c r="Q2941" i="3"/>
  <c r="Q2942" i="3"/>
  <c r="Q2943" i="3"/>
  <c r="Q2944" i="3"/>
  <c r="Q2945" i="3"/>
  <c r="Q2946" i="3"/>
  <c r="Q2947" i="3"/>
  <c r="Q2948" i="3"/>
  <c r="Q2949" i="3"/>
  <c r="Q2950" i="3"/>
  <c r="Q2951" i="3"/>
  <c r="Q2952" i="3"/>
  <c r="Q2953" i="3"/>
  <c r="Q2954" i="3"/>
  <c r="Q2955" i="3"/>
  <c r="Q2956" i="3"/>
  <c r="Q2957" i="3"/>
  <c r="Q2958" i="3"/>
  <c r="Q2959" i="3"/>
  <c r="Q2960" i="3"/>
  <c r="Q2961" i="3"/>
  <c r="Q2962" i="3"/>
  <c r="Q2963" i="3"/>
  <c r="Q2964" i="3"/>
  <c r="Q2965" i="3"/>
  <c r="Q2966" i="3"/>
  <c r="Q2967" i="3"/>
  <c r="Q2968" i="3"/>
  <c r="Q2969" i="3"/>
  <c r="Q2970" i="3"/>
  <c r="Q2971" i="3"/>
  <c r="Q2972" i="3"/>
  <c r="Q2973" i="3"/>
  <c r="Q2974" i="3"/>
  <c r="Q2975" i="3"/>
  <c r="Q2976" i="3"/>
  <c r="Q2977" i="3"/>
  <c r="Q2978" i="3"/>
  <c r="Q2979" i="3"/>
  <c r="Q2980" i="3"/>
  <c r="Q2981" i="3"/>
  <c r="Q2982" i="3"/>
  <c r="Q2983" i="3"/>
  <c r="Q2984" i="3"/>
  <c r="Q2985" i="3"/>
  <c r="Q2986" i="3"/>
  <c r="Q2987" i="3"/>
  <c r="Q2988" i="3"/>
  <c r="Q2989" i="3"/>
  <c r="Q2990" i="3"/>
  <c r="Q2991" i="3"/>
  <c r="Q2992" i="3"/>
  <c r="Q2993" i="3"/>
  <c r="Q2994" i="3"/>
  <c r="Q2995" i="3"/>
  <c r="Q2996" i="3"/>
  <c r="Q2997" i="3"/>
  <c r="Q2998" i="3"/>
  <c r="Q2999" i="3"/>
  <c r="Q3000" i="3"/>
  <c r="Q3001" i="3"/>
  <c r="Q3002" i="3"/>
  <c r="Q3003" i="3"/>
  <c r="Q3004" i="3"/>
  <c r="Q3005" i="3"/>
  <c r="Q3006" i="3"/>
  <c r="Q3007" i="3"/>
  <c r="Q3008" i="3"/>
  <c r="Q3009" i="3"/>
  <c r="Q3010" i="3"/>
  <c r="Q3011" i="3"/>
  <c r="Q3012" i="3"/>
  <c r="Q3013" i="3"/>
  <c r="Q3014" i="3"/>
  <c r="Q3015" i="3"/>
  <c r="Q3016" i="3"/>
  <c r="Q3017" i="3"/>
  <c r="Q3018" i="3"/>
  <c r="Q3019" i="3"/>
  <c r="Q3020" i="3"/>
  <c r="Q3021" i="3"/>
  <c r="Q3022" i="3"/>
  <c r="Q3023" i="3"/>
  <c r="Q3024" i="3"/>
  <c r="Q3025" i="3"/>
  <c r="Q3026" i="3"/>
  <c r="Q3027" i="3"/>
  <c r="Q3028" i="3"/>
  <c r="Q3029" i="3"/>
  <c r="Q3030" i="3"/>
  <c r="Q3031" i="3"/>
  <c r="Q3032" i="3"/>
  <c r="Q3033" i="3"/>
  <c r="Q3034" i="3"/>
  <c r="Q3035" i="3"/>
  <c r="Q3036" i="3"/>
  <c r="Q3037" i="3"/>
  <c r="Q3038" i="3"/>
  <c r="Q3039" i="3"/>
  <c r="Q3040" i="3"/>
  <c r="Q3041" i="3"/>
  <c r="Q3042" i="3"/>
  <c r="Q3043" i="3"/>
  <c r="Q3044" i="3"/>
  <c r="Q3045" i="3"/>
  <c r="Q3046" i="3"/>
  <c r="Q3047" i="3"/>
  <c r="Q3048" i="3"/>
  <c r="Q3049" i="3"/>
  <c r="Q3050" i="3"/>
  <c r="Q3051" i="3"/>
  <c r="Q3052" i="3"/>
  <c r="Q3053" i="3"/>
  <c r="Q3054" i="3"/>
  <c r="Q3055" i="3"/>
  <c r="Q3056" i="3"/>
  <c r="Q3057" i="3"/>
  <c r="Q3058" i="3"/>
  <c r="Q3059" i="3"/>
  <c r="Q3060" i="3"/>
  <c r="Q3061" i="3"/>
  <c r="Q3062" i="3"/>
  <c r="Q3063" i="3"/>
  <c r="Q3064" i="3"/>
  <c r="Q3065" i="3"/>
  <c r="Q3066" i="3"/>
  <c r="Q3067" i="3"/>
  <c r="Q3068" i="3"/>
  <c r="Q3069" i="3"/>
  <c r="Q3070" i="3"/>
  <c r="Q3071" i="3"/>
  <c r="Q3072" i="3"/>
  <c r="Q3073" i="3"/>
  <c r="Q3074" i="3"/>
  <c r="Q3075" i="3"/>
  <c r="Q3076" i="3"/>
  <c r="Q3077" i="3"/>
  <c r="Q3078" i="3"/>
  <c r="Q3079" i="3"/>
  <c r="Q3080" i="3"/>
  <c r="Q3081" i="3"/>
  <c r="Q3082" i="3"/>
  <c r="Q3083" i="3"/>
  <c r="Q3084" i="3"/>
  <c r="Q3085" i="3"/>
  <c r="Q3086" i="3"/>
  <c r="Q3087" i="3"/>
  <c r="Q3088" i="3"/>
  <c r="Q3089" i="3"/>
  <c r="Q3090" i="3"/>
  <c r="Q3091" i="3"/>
  <c r="Q3092" i="3"/>
  <c r="Q3093" i="3"/>
  <c r="Q3094" i="3"/>
  <c r="Q3095" i="3"/>
  <c r="Q3096" i="3"/>
  <c r="Q3097" i="3"/>
  <c r="Q3098" i="3"/>
  <c r="Q3099" i="3"/>
  <c r="Q3100" i="3"/>
  <c r="Q3101" i="3"/>
  <c r="Q3102" i="3"/>
  <c r="Q3103" i="3"/>
  <c r="Q3104" i="3"/>
  <c r="Q3105" i="3"/>
  <c r="Q3106" i="3"/>
  <c r="Q3107" i="3"/>
  <c r="Q3108" i="3"/>
  <c r="Q3109" i="3"/>
  <c r="Q3110" i="3"/>
  <c r="Q3111" i="3"/>
  <c r="Q3112" i="3"/>
  <c r="Q3113" i="3"/>
  <c r="Q3114" i="3"/>
  <c r="Q3115" i="3"/>
  <c r="Q3116" i="3"/>
  <c r="Q3117" i="3"/>
  <c r="Q3118" i="3"/>
  <c r="Q3119" i="3"/>
  <c r="Q3120" i="3"/>
  <c r="Q3121" i="3"/>
  <c r="Q3122" i="3"/>
  <c r="Q3123" i="3"/>
  <c r="Q3124" i="3"/>
  <c r="Q3125" i="3"/>
  <c r="Q3126" i="3"/>
  <c r="Q3127" i="3"/>
  <c r="Q3128" i="3"/>
  <c r="Q3129" i="3"/>
  <c r="Q3130" i="3"/>
  <c r="Q3131" i="3"/>
  <c r="Q3132" i="3"/>
  <c r="Q3133" i="3"/>
  <c r="Q3134" i="3"/>
  <c r="Q3135" i="3"/>
  <c r="Q3136" i="3"/>
  <c r="Q3137" i="3"/>
  <c r="Q3138" i="3"/>
  <c r="Q3139" i="3"/>
  <c r="Q3140" i="3"/>
  <c r="Q3141" i="3"/>
  <c r="Q3142" i="3"/>
  <c r="Q3143" i="3"/>
  <c r="Q3144" i="3"/>
  <c r="Q3145" i="3"/>
  <c r="Q3146" i="3"/>
  <c r="Q3147" i="3"/>
  <c r="Q3148" i="3"/>
  <c r="Q3149" i="3"/>
  <c r="Q3150" i="3"/>
  <c r="Q3151" i="3"/>
  <c r="Q3152" i="3"/>
  <c r="Q3153" i="3"/>
  <c r="Q3154" i="3"/>
  <c r="Q3155" i="3"/>
  <c r="Q3156" i="3"/>
  <c r="Q3157" i="3"/>
  <c r="Q3158" i="3"/>
  <c r="Q3159" i="3"/>
  <c r="Q3160" i="3"/>
  <c r="Q3161" i="3"/>
  <c r="Q3162" i="3"/>
  <c r="Q3163" i="3"/>
  <c r="Q3164" i="3"/>
  <c r="Q3165" i="3"/>
  <c r="Q3166" i="3"/>
  <c r="Q3167" i="3"/>
  <c r="Q3168" i="3"/>
  <c r="Q3169" i="3"/>
  <c r="Q3170" i="3"/>
  <c r="Q3171" i="3"/>
  <c r="Q3172" i="3"/>
  <c r="Q3173" i="3"/>
  <c r="Q3174" i="3"/>
  <c r="Q3175" i="3"/>
  <c r="Q3176" i="3"/>
  <c r="Q3177" i="3"/>
  <c r="Q3178" i="3"/>
  <c r="Q3179" i="3"/>
  <c r="Q3180" i="3"/>
  <c r="Q3181" i="3"/>
  <c r="Q3182" i="3"/>
  <c r="Q3183" i="3"/>
  <c r="Q3184" i="3"/>
  <c r="Q3185" i="3"/>
  <c r="Q3186" i="3"/>
  <c r="Q3187" i="3"/>
  <c r="Q3188" i="3"/>
  <c r="Q3189" i="3"/>
  <c r="Q3190" i="3"/>
  <c r="Q3191" i="3"/>
  <c r="Q3192" i="3"/>
  <c r="Q3193" i="3"/>
  <c r="Q3194" i="3"/>
  <c r="Q3195" i="3"/>
  <c r="Q3196" i="3"/>
  <c r="Q3197" i="3"/>
  <c r="Q3198" i="3"/>
  <c r="Q3199" i="3"/>
  <c r="Q3200" i="3"/>
  <c r="Q3201" i="3"/>
  <c r="Q3202" i="3"/>
  <c r="Q3203" i="3"/>
  <c r="Q3204" i="3"/>
  <c r="Q3205" i="3"/>
  <c r="Q3206" i="3"/>
  <c r="Q3207" i="3"/>
  <c r="Q3208" i="3"/>
  <c r="Q3209" i="3"/>
  <c r="Q3210" i="3"/>
  <c r="Q3211" i="3"/>
  <c r="Q3212" i="3"/>
  <c r="Q3213" i="3"/>
  <c r="Q3214" i="3"/>
  <c r="Q3215" i="3"/>
  <c r="Q3216" i="3"/>
  <c r="Q3217" i="3"/>
  <c r="Q3218" i="3"/>
  <c r="Q3219" i="3"/>
  <c r="Q3220" i="3"/>
  <c r="Q3221" i="3"/>
  <c r="Q3222" i="3"/>
  <c r="Q3223" i="3"/>
  <c r="Q3224" i="3"/>
  <c r="Q3225" i="3"/>
  <c r="Q3226" i="3"/>
  <c r="Q3227" i="3"/>
  <c r="Q3228" i="3"/>
  <c r="Q3229" i="3"/>
  <c r="Q3230" i="3"/>
  <c r="Q3231" i="3"/>
  <c r="Q3232" i="3"/>
  <c r="Q3233" i="3"/>
  <c r="Q3234" i="3"/>
  <c r="Q3235" i="3"/>
  <c r="Q3236" i="3"/>
  <c r="Q3237" i="3"/>
  <c r="Q3238" i="3"/>
  <c r="Q3239" i="3"/>
  <c r="Q3240" i="3"/>
  <c r="Q3241" i="3"/>
  <c r="Q3242" i="3"/>
  <c r="Q3243" i="3"/>
  <c r="Q3244" i="3"/>
  <c r="Q3245" i="3"/>
  <c r="Q3246" i="3"/>
  <c r="Q3247" i="3"/>
  <c r="Q3248" i="3"/>
  <c r="Q3249" i="3"/>
  <c r="Q3250" i="3"/>
  <c r="Q3251" i="3"/>
  <c r="Q3252" i="3"/>
  <c r="Q3253" i="3"/>
  <c r="Q3254" i="3"/>
  <c r="Q3255" i="3"/>
  <c r="Q3256" i="3"/>
  <c r="Q3257" i="3"/>
  <c r="Q3258" i="3"/>
  <c r="Q3259" i="3"/>
  <c r="Q3260" i="3"/>
  <c r="Q3261" i="3"/>
  <c r="Q3262" i="3"/>
  <c r="Q3263" i="3"/>
  <c r="Q3264" i="3"/>
  <c r="Q3265" i="3"/>
  <c r="Q3266" i="3"/>
  <c r="Q3267" i="3"/>
  <c r="Q3268" i="3"/>
  <c r="Q3269" i="3"/>
  <c r="Q3270" i="3"/>
  <c r="Q3271" i="3"/>
  <c r="Q3272" i="3"/>
  <c r="Q3273" i="3"/>
  <c r="Q3274" i="3"/>
  <c r="Q3275" i="3"/>
  <c r="Q3276" i="3"/>
  <c r="Q3277" i="3"/>
  <c r="Q3278" i="3"/>
  <c r="Q3279" i="3"/>
  <c r="Q3280" i="3"/>
  <c r="Q3281" i="3"/>
  <c r="Q3282" i="3"/>
  <c r="Q3283" i="3"/>
  <c r="Q3284" i="3"/>
  <c r="Q3285" i="3"/>
  <c r="Q3286" i="3"/>
  <c r="Q3287" i="3"/>
  <c r="Q3288" i="3"/>
  <c r="Q3289" i="3"/>
  <c r="Q3290" i="3"/>
  <c r="Q3291" i="3"/>
  <c r="Q3292" i="3"/>
  <c r="Q3293" i="3"/>
  <c r="Q3294" i="3"/>
  <c r="Q3295" i="3"/>
  <c r="Q3296" i="3"/>
  <c r="Q3297" i="3"/>
  <c r="Q3298" i="3"/>
  <c r="Q3299" i="3"/>
  <c r="Q3300" i="3"/>
  <c r="Q3301" i="3"/>
  <c r="Q3302" i="3"/>
  <c r="Q3303" i="3"/>
  <c r="Q3304" i="3"/>
  <c r="Q3305" i="3"/>
  <c r="Q3306" i="3"/>
  <c r="Q3307" i="3"/>
  <c r="Q3308" i="3"/>
  <c r="Q3309" i="3"/>
  <c r="Q3310" i="3"/>
  <c r="Q3311" i="3"/>
  <c r="Q3312" i="3"/>
  <c r="Q3313" i="3"/>
  <c r="Q3314" i="3"/>
  <c r="Q3315" i="3"/>
  <c r="Q3316" i="3"/>
  <c r="Q3317" i="3"/>
  <c r="Q3318" i="3"/>
  <c r="Q3319" i="3"/>
  <c r="Q3320" i="3"/>
  <c r="Q3321" i="3"/>
  <c r="Q3322" i="3"/>
  <c r="Q3323" i="3"/>
  <c r="Q3324" i="3"/>
  <c r="Q3325" i="3"/>
  <c r="Q3326" i="3"/>
  <c r="Q3327" i="3"/>
  <c r="Q3328" i="3"/>
  <c r="Q3329" i="3"/>
  <c r="Q3330" i="3"/>
  <c r="Q3331" i="3"/>
  <c r="Q3332" i="3"/>
  <c r="Q3333" i="3"/>
  <c r="Q3334" i="3"/>
  <c r="Q3335" i="3"/>
  <c r="Q3336" i="3"/>
  <c r="Q3337" i="3"/>
  <c r="Q3338" i="3"/>
  <c r="Q3339" i="3"/>
  <c r="Q3340" i="3"/>
  <c r="Q3341" i="3"/>
  <c r="Q3342" i="3"/>
  <c r="Q3343" i="3"/>
  <c r="Q3344" i="3"/>
  <c r="Q3345" i="3"/>
  <c r="Q3346" i="3"/>
  <c r="Q3347" i="3"/>
  <c r="Q3348" i="3"/>
  <c r="Q3349" i="3"/>
  <c r="Q3350" i="3"/>
  <c r="Q3351" i="3"/>
  <c r="Q3352" i="3"/>
  <c r="Q3353" i="3"/>
  <c r="Q3354" i="3"/>
  <c r="Q3355" i="3"/>
  <c r="Q3356" i="3"/>
  <c r="Q3357" i="3"/>
  <c r="Q3358" i="3"/>
  <c r="Q3359" i="3"/>
  <c r="Q3360" i="3"/>
  <c r="Q3361" i="3"/>
  <c r="Q3362" i="3"/>
  <c r="Q3363" i="3"/>
  <c r="Q3364" i="3"/>
  <c r="Q3365" i="3"/>
  <c r="Q3366" i="3"/>
  <c r="Q3367" i="3"/>
  <c r="Q3368" i="3"/>
  <c r="Q3369" i="3"/>
  <c r="Q3370" i="3"/>
  <c r="Q3371" i="3"/>
  <c r="Q3372" i="3"/>
  <c r="Q3373" i="3"/>
  <c r="Q3374" i="3"/>
  <c r="Q3375" i="3"/>
  <c r="Q3376" i="3"/>
  <c r="Q3377" i="3"/>
  <c r="Q3378" i="3"/>
  <c r="Q3379" i="3"/>
  <c r="Q3380" i="3"/>
  <c r="Q3381" i="3"/>
  <c r="Q3382" i="3"/>
  <c r="Q3383" i="3"/>
  <c r="Q3384" i="3"/>
  <c r="Q3385" i="3"/>
  <c r="Q3386" i="3"/>
  <c r="Q3387" i="3"/>
  <c r="Q3388" i="3"/>
  <c r="Q3389" i="3"/>
  <c r="Q3390" i="3"/>
  <c r="Q3391" i="3"/>
  <c r="Q3392" i="3"/>
  <c r="Q3393" i="3"/>
  <c r="Q3394" i="3"/>
  <c r="Q3395" i="3"/>
  <c r="Q3396" i="3"/>
  <c r="Q3397" i="3"/>
  <c r="Q3398" i="3"/>
  <c r="Q3399" i="3"/>
  <c r="Q3400" i="3"/>
  <c r="Q3401" i="3"/>
  <c r="Q3402" i="3"/>
  <c r="Q3403" i="3"/>
  <c r="Q3404" i="3"/>
  <c r="Q3405" i="3"/>
  <c r="Q3406" i="3"/>
  <c r="Q3407" i="3"/>
  <c r="Q3408" i="3"/>
  <c r="Q3409" i="3"/>
  <c r="Q3410" i="3"/>
  <c r="Q3411" i="3"/>
  <c r="Q3412" i="3"/>
  <c r="Q3413" i="3"/>
  <c r="Q3414" i="3"/>
  <c r="Q3415" i="3"/>
  <c r="Q3416" i="3"/>
  <c r="Q3417" i="3"/>
  <c r="Q3418" i="3"/>
  <c r="Q3419" i="3"/>
  <c r="Q3420" i="3"/>
  <c r="Q3421" i="3"/>
  <c r="Q3422" i="3"/>
  <c r="Q3423" i="3"/>
  <c r="Q3424" i="3"/>
  <c r="Q3425" i="3"/>
  <c r="Q3426" i="3"/>
  <c r="Q3427" i="3"/>
  <c r="Q3428" i="3"/>
  <c r="Q3429" i="3"/>
  <c r="Q3430" i="3"/>
  <c r="Q3431" i="3"/>
  <c r="Q3432" i="3"/>
  <c r="Q3433" i="3"/>
  <c r="Q3434" i="3"/>
  <c r="Q3435" i="3"/>
  <c r="Q3436" i="3"/>
  <c r="Q3437" i="3"/>
  <c r="Q3438" i="3"/>
  <c r="Q3439" i="3"/>
  <c r="Q3440" i="3"/>
  <c r="Q3441" i="3"/>
  <c r="Q3442" i="3"/>
  <c r="Q3443" i="3"/>
  <c r="Q3444" i="3"/>
  <c r="Q3445" i="3"/>
  <c r="Q3446" i="3"/>
  <c r="Q3447" i="3"/>
  <c r="Q3448" i="3"/>
  <c r="Q3449" i="3"/>
  <c r="Q3450" i="3"/>
  <c r="Q3451" i="3"/>
  <c r="Q3452" i="3"/>
  <c r="Q3453" i="3"/>
  <c r="Q3454" i="3"/>
  <c r="Q3455" i="3"/>
  <c r="Q3456" i="3"/>
  <c r="Q3457" i="3"/>
  <c r="Q3458" i="3"/>
  <c r="Q3459" i="3"/>
  <c r="Q3460" i="3"/>
  <c r="Q3461" i="3"/>
  <c r="Q3462" i="3"/>
  <c r="Q3463" i="3"/>
  <c r="Q3464" i="3"/>
  <c r="Q3465" i="3"/>
  <c r="Q3466" i="3"/>
  <c r="Q3467" i="3"/>
  <c r="Q3468" i="3"/>
  <c r="Q3469" i="3"/>
  <c r="Q3470" i="3"/>
  <c r="Q3471" i="3"/>
  <c r="Q3472" i="3"/>
  <c r="Q3473" i="3"/>
  <c r="Q3474" i="3"/>
  <c r="Q3475" i="3"/>
  <c r="Q3476" i="3"/>
  <c r="Q3477" i="3"/>
  <c r="Q3478" i="3"/>
  <c r="Q3479" i="3"/>
  <c r="Q3480" i="3"/>
  <c r="Q3481" i="3"/>
  <c r="Q3482" i="3"/>
  <c r="Q3483" i="3"/>
  <c r="Q3484" i="3"/>
  <c r="Q3485" i="3"/>
  <c r="Q3486" i="3"/>
  <c r="Q3487" i="3"/>
  <c r="Q3488" i="3"/>
  <c r="Q3489" i="3"/>
  <c r="Q3490" i="3"/>
  <c r="Q3491" i="3"/>
  <c r="Q3492" i="3"/>
  <c r="Q3493" i="3"/>
  <c r="Q3494" i="3"/>
  <c r="Q3495" i="3"/>
  <c r="Q3496" i="3"/>
  <c r="Q3497" i="3"/>
  <c r="Q3498" i="3"/>
  <c r="Q3499" i="3"/>
  <c r="Q3500" i="3"/>
  <c r="Q3501" i="3"/>
  <c r="Q3502" i="3"/>
  <c r="Q3503" i="3"/>
  <c r="Q3504" i="3"/>
  <c r="Q3505" i="3"/>
  <c r="Q3506" i="3"/>
  <c r="Q3507" i="3"/>
  <c r="Q3508" i="3"/>
  <c r="Q3509" i="3"/>
  <c r="Q3510" i="3"/>
  <c r="Q3511" i="3"/>
  <c r="Q3512" i="3"/>
  <c r="Q3513" i="3"/>
  <c r="Q3514" i="3"/>
  <c r="Q3515" i="3"/>
  <c r="Q3516" i="3"/>
  <c r="Q3517" i="3"/>
  <c r="Q3518" i="3"/>
  <c r="Q3519" i="3"/>
  <c r="Q3520" i="3"/>
  <c r="Q3521" i="3"/>
  <c r="Q3522" i="3"/>
  <c r="Q3523" i="3"/>
  <c r="Q3524" i="3"/>
  <c r="Q3525" i="3"/>
  <c r="Q3526" i="3"/>
  <c r="Q3527" i="3"/>
  <c r="Q3528" i="3"/>
  <c r="Q3529" i="3"/>
  <c r="Q3530" i="3"/>
  <c r="Q3531" i="3"/>
  <c r="Q3532" i="3"/>
  <c r="Q3533" i="3"/>
  <c r="Q3534" i="3"/>
  <c r="Q3535" i="3"/>
  <c r="Q3536" i="3"/>
  <c r="Q3537" i="3"/>
  <c r="Q3538" i="3"/>
  <c r="Q3539" i="3"/>
  <c r="Q3540" i="3"/>
  <c r="Q3541" i="3"/>
  <c r="Q3542" i="3"/>
  <c r="Q3543" i="3"/>
  <c r="Q3544" i="3"/>
  <c r="Q3545" i="3"/>
  <c r="Q3546" i="3"/>
  <c r="Q3547" i="3"/>
  <c r="Q3548" i="3"/>
  <c r="Q3549" i="3"/>
  <c r="Q3550" i="3"/>
  <c r="Q3551" i="3"/>
  <c r="Q3552" i="3"/>
  <c r="Q3553" i="3"/>
  <c r="Q3554" i="3"/>
  <c r="Q3555" i="3"/>
  <c r="Q3556" i="3"/>
  <c r="Q3557" i="3"/>
  <c r="Q3558" i="3"/>
  <c r="Q3559" i="3"/>
  <c r="Q3560" i="3"/>
  <c r="Q3561" i="3"/>
  <c r="Q3562" i="3"/>
  <c r="Q3563" i="3"/>
  <c r="Q3564" i="3"/>
  <c r="Q3565" i="3"/>
  <c r="Q3566" i="3"/>
  <c r="Q3567" i="3"/>
  <c r="Q3568" i="3"/>
  <c r="Q3569" i="3"/>
  <c r="Q3570" i="3"/>
  <c r="Q3571" i="3"/>
  <c r="Q3572" i="3"/>
  <c r="Q3573" i="3"/>
  <c r="Q3574" i="3"/>
  <c r="Q3575" i="3"/>
  <c r="Q3576" i="3"/>
  <c r="Q3577" i="3"/>
  <c r="Q3578" i="3"/>
  <c r="Q3579" i="3"/>
  <c r="Q3580" i="3"/>
  <c r="Q3581" i="3"/>
  <c r="Q3582" i="3"/>
  <c r="Q3583" i="3"/>
  <c r="Q3584" i="3"/>
  <c r="Q3585" i="3"/>
  <c r="Q3586" i="3"/>
  <c r="Q3587" i="3"/>
  <c r="Q3588" i="3"/>
  <c r="Q3589" i="3"/>
  <c r="Q3590" i="3"/>
  <c r="Q3591" i="3"/>
  <c r="Q3592" i="3"/>
  <c r="Q3593" i="3"/>
  <c r="Q3594" i="3"/>
  <c r="Q3595" i="3"/>
  <c r="Q3596" i="3"/>
  <c r="Q3597" i="3"/>
  <c r="Q3598" i="3"/>
  <c r="Q3599" i="3"/>
  <c r="Q3600" i="3"/>
  <c r="Q3601" i="3"/>
  <c r="Q3602" i="3"/>
  <c r="Q3603" i="3"/>
  <c r="Q3604" i="3"/>
  <c r="Q3605" i="3"/>
  <c r="Q3606" i="3"/>
  <c r="Q3607" i="3"/>
  <c r="Q3608" i="3"/>
  <c r="Q3609" i="3"/>
  <c r="Q3610" i="3"/>
  <c r="Q3611" i="3"/>
  <c r="Q3612" i="3"/>
  <c r="Q3613" i="3"/>
  <c r="Q3614" i="3"/>
  <c r="Q3615" i="3"/>
  <c r="Q3616" i="3"/>
  <c r="Q3617" i="3"/>
  <c r="Q3618" i="3"/>
  <c r="Q3619" i="3"/>
  <c r="Q3620" i="3"/>
  <c r="Q3621" i="3"/>
  <c r="Q3622" i="3"/>
  <c r="Q3623" i="3"/>
  <c r="Q3624" i="3"/>
  <c r="Q3625" i="3"/>
  <c r="Q3626" i="3"/>
  <c r="Q3627" i="3"/>
  <c r="Q3628" i="3"/>
  <c r="Q3629" i="3"/>
  <c r="Q3630" i="3"/>
  <c r="Q3631" i="3"/>
  <c r="Q3632" i="3"/>
  <c r="Q3633" i="3"/>
  <c r="Q3634" i="3"/>
  <c r="Q3635" i="3"/>
  <c r="Q3636" i="3"/>
  <c r="Q3637" i="3"/>
  <c r="Q3638" i="3"/>
  <c r="Q3639" i="3"/>
  <c r="Q3640" i="3"/>
  <c r="Q3641" i="3"/>
  <c r="Q3642" i="3"/>
  <c r="Q3643" i="3"/>
  <c r="Q3644" i="3"/>
  <c r="Q3645" i="3"/>
  <c r="Q3646" i="3"/>
  <c r="Q3647" i="3"/>
  <c r="Q3648" i="3"/>
  <c r="Q3649" i="3"/>
  <c r="Q3650" i="3"/>
  <c r="Q3651" i="3"/>
  <c r="Q3652" i="3"/>
  <c r="Q3653" i="3"/>
  <c r="Q3654" i="3"/>
  <c r="Q3655" i="3"/>
  <c r="Q3656" i="3"/>
  <c r="Q3657" i="3"/>
  <c r="Q3658" i="3"/>
  <c r="Q3659" i="3"/>
  <c r="Q3660" i="3"/>
  <c r="Q3661" i="3"/>
  <c r="Q3662" i="3"/>
  <c r="Q3663" i="3"/>
  <c r="Q3664" i="3"/>
  <c r="Q3665" i="3"/>
  <c r="Q3666" i="3"/>
  <c r="Q3667" i="3"/>
  <c r="Q3668" i="3"/>
  <c r="Q3669" i="3"/>
  <c r="Q3670" i="3"/>
  <c r="Q3671" i="3"/>
  <c r="Q3672" i="3"/>
  <c r="Q3673" i="3"/>
  <c r="Q3674" i="3"/>
  <c r="Q3675" i="3"/>
  <c r="Q3676" i="3"/>
  <c r="Q3677" i="3"/>
  <c r="Q3678" i="3"/>
  <c r="Q3679" i="3"/>
  <c r="Q3680" i="3"/>
  <c r="Q3681" i="3"/>
  <c r="Q3682" i="3"/>
  <c r="Q3683" i="3"/>
  <c r="Q3684" i="3"/>
  <c r="Q3685" i="3"/>
  <c r="Q3686" i="3"/>
  <c r="Q3687" i="3"/>
  <c r="Q3688" i="3"/>
  <c r="Q3689" i="3"/>
  <c r="Q3690" i="3"/>
  <c r="Q3691" i="3"/>
  <c r="Q3692" i="3"/>
  <c r="Q3693" i="3"/>
  <c r="Q3694" i="3"/>
  <c r="Q3695" i="3"/>
  <c r="Q3696" i="3"/>
  <c r="Q3697" i="3"/>
  <c r="Q3698" i="3"/>
  <c r="Q3699" i="3"/>
  <c r="Q3700" i="3"/>
  <c r="Q3701" i="3"/>
  <c r="Q3702" i="3"/>
  <c r="Q3703" i="3"/>
  <c r="Q3704" i="3"/>
  <c r="Q3705" i="3"/>
  <c r="Q3706" i="3"/>
  <c r="Q3707" i="3"/>
  <c r="Q3708" i="3"/>
  <c r="Q3709" i="3"/>
  <c r="Q3710" i="3"/>
  <c r="Q3711" i="3"/>
  <c r="Q3712" i="3"/>
  <c r="Q3713" i="3"/>
  <c r="Q3714" i="3"/>
  <c r="Q3715" i="3"/>
  <c r="Q3716" i="3"/>
  <c r="Q3717" i="3"/>
  <c r="Q3718" i="3"/>
  <c r="Q3719" i="3"/>
  <c r="Q3720" i="3"/>
  <c r="Q3721" i="3"/>
  <c r="Q3722" i="3"/>
  <c r="Q3723" i="3"/>
  <c r="Q3724" i="3"/>
  <c r="Q3725" i="3"/>
  <c r="Q3726" i="3"/>
  <c r="Q3727" i="3"/>
  <c r="Q3728" i="3"/>
  <c r="Q3729" i="3"/>
  <c r="Q3730" i="3"/>
  <c r="Q3731" i="3"/>
  <c r="Q3732" i="3"/>
  <c r="Q3733" i="3"/>
  <c r="Q3734" i="3"/>
  <c r="Q3735" i="3"/>
  <c r="Q3736" i="3"/>
  <c r="Q3737" i="3"/>
  <c r="Q3738" i="3"/>
  <c r="Q3739" i="3"/>
  <c r="Q3740" i="3"/>
  <c r="Q3741" i="3"/>
  <c r="Q3742" i="3"/>
  <c r="Q3743" i="3"/>
  <c r="Q3744" i="3"/>
  <c r="Q3745" i="3"/>
  <c r="Q3746" i="3"/>
  <c r="Q3747" i="3"/>
  <c r="Q3748" i="3"/>
  <c r="Q3749" i="3"/>
  <c r="Q3750" i="3"/>
  <c r="Q3751" i="3"/>
  <c r="Q3752" i="3"/>
  <c r="Q3753" i="3"/>
  <c r="Q3754" i="3"/>
  <c r="Q3755" i="3"/>
  <c r="Q3756" i="3"/>
  <c r="Q3757" i="3"/>
  <c r="Q3758" i="3"/>
  <c r="Q3759" i="3"/>
  <c r="Q3760" i="3"/>
  <c r="Q3761" i="3"/>
  <c r="Q3762" i="3"/>
  <c r="Q3763" i="3"/>
  <c r="Q3764" i="3"/>
  <c r="Q3765" i="3"/>
  <c r="Q3766" i="3"/>
  <c r="Q3767" i="3"/>
  <c r="Q3768" i="3"/>
  <c r="Q3769" i="3"/>
  <c r="Q3770" i="3"/>
  <c r="Q3771" i="3"/>
  <c r="Q3772" i="3"/>
  <c r="Q3773" i="3"/>
  <c r="Q3774" i="3"/>
  <c r="Q3775" i="3"/>
  <c r="Q3776" i="3"/>
  <c r="Q3777" i="3"/>
  <c r="Q3778" i="3"/>
  <c r="Q3779" i="3"/>
  <c r="Q3780" i="3"/>
  <c r="Q3781" i="3"/>
  <c r="Q3782" i="3"/>
  <c r="Q3783" i="3"/>
  <c r="Q3784" i="3"/>
  <c r="Q3785" i="3"/>
  <c r="Q3786" i="3"/>
  <c r="Q3787" i="3"/>
  <c r="Q3788" i="3"/>
  <c r="Q3789" i="3"/>
  <c r="Q3790" i="3"/>
  <c r="Q3791" i="3"/>
  <c r="Q3792" i="3"/>
  <c r="Q3793" i="3"/>
  <c r="Q3794" i="3"/>
  <c r="Q3795" i="3"/>
  <c r="Q3796" i="3"/>
  <c r="Q3797" i="3"/>
  <c r="Q3798" i="3"/>
  <c r="Q3799" i="3"/>
  <c r="Q3800" i="3"/>
  <c r="Q3801" i="3"/>
  <c r="Q3802" i="3"/>
  <c r="Q3803" i="3"/>
  <c r="Q3804" i="3"/>
  <c r="Q3805" i="3"/>
  <c r="Q3806" i="3"/>
  <c r="Q3807" i="3"/>
  <c r="Q3808" i="3"/>
  <c r="Q3809" i="3"/>
  <c r="Q3810" i="3"/>
  <c r="Q3811" i="3"/>
  <c r="Q3812" i="3"/>
  <c r="Q3813" i="3"/>
  <c r="Q3814" i="3"/>
  <c r="Q3815" i="3"/>
  <c r="Q3816" i="3"/>
  <c r="Q3817" i="3"/>
  <c r="Q3818" i="3"/>
  <c r="Q3819" i="3"/>
  <c r="Q3820" i="3"/>
  <c r="Q3821" i="3"/>
  <c r="Q3822" i="3"/>
  <c r="Q3823" i="3"/>
  <c r="Q3824" i="3"/>
  <c r="Q3825" i="3"/>
  <c r="Q3826" i="3"/>
  <c r="Q3827" i="3"/>
  <c r="Q3828" i="3"/>
  <c r="Q3829" i="3"/>
  <c r="Q3830" i="3"/>
  <c r="Q3831" i="3"/>
  <c r="Q3832" i="3"/>
  <c r="Q3833" i="3"/>
  <c r="Q3834" i="3"/>
  <c r="Q3835" i="3"/>
  <c r="Q3836" i="3"/>
  <c r="Q3837" i="3"/>
  <c r="Q3838" i="3"/>
  <c r="Q3839" i="3"/>
  <c r="Q3840" i="3"/>
  <c r="Q3841" i="3"/>
  <c r="Q3842" i="3"/>
  <c r="Q3843" i="3"/>
  <c r="Q3844" i="3"/>
  <c r="Q3845" i="3"/>
  <c r="Q3846" i="3"/>
  <c r="Q3847" i="3"/>
  <c r="Q3848" i="3"/>
  <c r="Q3849" i="3"/>
  <c r="Q3850" i="3"/>
  <c r="Q3851" i="3"/>
  <c r="Q3852" i="3"/>
  <c r="Q3853" i="3"/>
  <c r="Q3854" i="3"/>
  <c r="Q3855" i="3"/>
  <c r="Q3856" i="3"/>
  <c r="Q3857" i="3"/>
  <c r="Q3858" i="3"/>
  <c r="Q3859" i="3"/>
  <c r="Q3860" i="3"/>
  <c r="Q3861" i="3"/>
  <c r="Q3862" i="3"/>
  <c r="Q3863" i="3"/>
  <c r="Q3864" i="3"/>
  <c r="Q3865" i="3"/>
  <c r="Q3866" i="3"/>
  <c r="Q3867" i="3"/>
  <c r="Q3868" i="3"/>
  <c r="Q3869" i="3"/>
  <c r="Q3870" i="3"/>
  <c r="Q3871" i="3"/>
  <c r="Q3872" i="3"/>
  <c r="Q3873" i="3"/>
  <c r="Q3874" i="3"/>
  <c r="Q3875" i="3"/>
  <c r="Q3876" i="3"/>
  <c r="Q3877" i="3"/>
  <c r="Q3878" i="3"/>
  <c r="Q3879" i="3"/>
  <c r="Q3880" i="3"/>
  <c r="Q3881" i="3"/>
  <c r="Q3882" i="3"/>
  <c r="Q3883" i="3"/>
  <c r="Q3884" i="3"/>
  <c r="Q3885" i="3"/>
  <c r="Q3886" i="3"/>
  <c r="Q3887" i="3"/>
  <c r="Q3888" i="3"/>
  <c r="Q3889" i="3"/>
  <c r="Q3890" i="3"/>
  <c r="Q3891" i="3"/>
  <c r="Q3892" i="3"/>
  <c r="Q3893" i="3"/>
  <c r="Q3894" i="3"/>
  <c r="Q3895" i="3"/>
  <c r="Q3896" i="3"/>
  <c r="Q3897" i="3"/>
  <c r="Q3898" i="3"/>
  <c r="Q3899" i="3"/>
  <c r="Q3900" i="3"/>
  <c r="Q3901" i="3"/>
  <c r="Q3902" i="3"/>
  <c r="Q3903" i="3"/>
  <c r="Q3904" i="3"/>
  <c r="Q3905" i="3"/>
  <c r="Q3906" i="3"/>
  <c r="Q3907" i="3"/>
  <c r="Q3908" i="3"/>
  <c r="Q3909" i="3"/>
  <c r="Q3910" i="3"/>
  <c r="Q3911" i="3"/>
  <c r="Q3912" i="3"/>
  <c r="Q3913" i="3"/>
  <c r="Q3914" i="3"/>
  <c r="Q3915" i="3"/>
  <c r="Q3916" i="3"/>
  <c r="Q3917" i="3"/>
  <c r="Q3918" i="3"/>
  <c r="Q3919" i="3"/>
  <c r="Q3920" i="3"/>
  <c r="Q3921" i="3"/>
  <c r="Q3922" i="3"/>
  <c r="Q3923" i="3"/>
  <c r="Q3924" i="3"/>
  <c r="Q3925" i="3"/>
  <c r="Q3926" i="3"/>
  <c r="Q3927" i="3"/>
  <c r="Q3928" i="3"/>
  <c r="Q3929" i="3"/>
  <c r="Q3930" i="3"/>
  <c r="Q3931" i="3"/>
  <c r="Q3932" i="3"/>
  <c r="Q3933" i="3"/>
  <c r="Q3934" i="3"/>
  <c r="Q3935" i="3"/>
  <c r="Q3936" i="3"/>
  <c r="Q3937" i="3"/>
  <c r="Q3938" i="3"/>
  <c r="Q3939" i="3"/>
  <c r="Q3940" i="3"/>
  <c r="Q3941" i="3"/>
  <c r="Q3942" i="3"/>
  <c r="Q3943" i="3"/>
  <c r="Q3944" i="3"/>
  <c r="Q3945" i="3"/>
  <c r="Q3946" i="3"/>
  <c r="Q3947" i="3"/>
  <c r="Q3948" i="3"/>
  <c r="Q3949" i="3"/>
  <c r="Q3950" i="3"/>
  <c r="Q3951" i="3"/>
  <c r="Q3952" i="3"/>
  <c r="Q3953" i="3"/>
  <c r="Q3954" i="3"/>
  <c r="Q3955" i="3"/>
  <c r="Q3956" i="3"/>
  <c r="Q3957" i="3"/>
  <c r="Q3958" i="3"/>
  <c r="Q3959" i="3"/>
  <c r="Q3960" i="3"/>
  <c r="Q3961" i="3"/>
  <c r="Q3962" i="3"/>
  <c r="Q3963" i="3"/>
  <c r="Q3964" i="3"/>
  <c r="Q3965" i="3"/>
  <c r="Q3966" i="3"/>
  <c r="Q3967" i="3"/>
  <c r="Q3968" i="3"/>
  <c r="Q3969" i="3"/>
  <c r="Q3970" i="3"/>
  <c r="Q3971" i="3"/>
  <c r="Q3972" i="3"/>
  <c r="Q3973" i="3"/>
  <c r="Q3974" i="3"/>
  <c r="Q3975" i="3"/>
  <c r="Q3976" i="3"/>
  <c r="Q3977" i="3"/>
  <c r="Q3978" i="3"/>
  <c r="Q3979" i="3"/>
  <c r="Q3980" i="3"/>
  <c r="Q3981" i="3"/>
  <c r="Q3982" i="3"/>
  <c r="Q3983" i="3"/>
  <c r="Q3984" i="3"/>
  <c r="Q3985" i="3"/>
  <c r="Q3986" i="3"/>
  <c r="Q3987" i="3"/>
  <c r="Q3988" i="3"/>
  <c r="Q3989" i="3"/>
  <c r="Q3990" i="3"/>
  <c r="Q3991" i="3"/>
  <c r="Q3992" i="3"/>
  <c r="Q3993" i="3"/>
  <c r="Q3994" i="3"/>
  <c r="Q3995" i="3"/>
  <c r="Q3996" i="3"/>
  <c r="Q3997" i="3"/>
  <c r="Q3998" i="3"/>
  <c r="Q3999" i="3"/>
  <c r="Q4000" i="3"/>
  <c r="Q4001" i="3"/>
  <c r="Q4002" i="3"/>
  <c r="Q4003" i="3"/>
  <c r="Q4004" i="3"/>
  <c r="Q4005" i="3"/>
  <c r="Q4006" i="3"/>
  <c r="Q4007" i="3"/>
  <c r="Q4008" i="3"/>
  <c r="Q4009" i="3"/>
  <c r="Q4010" i="3"/>
  <c r="Q4011" i="3"/>
  <c r="Q4012" i="3"/>
  <c r="Q4013" i="3"/>
  <c r="Q4014" i="3"/>
  <c r="Q4015" i="3"/>
  <c r="Q4016" i="3"/>
  <c r="Q4017" i="3"/>
  <c r="Q4018" i="3"/>
  <c r="Q4019" i="3"/>
  <c r="Q4020" i="3"/>
  <c r="Q4021" i="3"/>
  <c r="Q4022" i="3"/>
  <c r="Q4023" i="3"/>
  <c r="Q4024" i="3"/>
  <c r="Q4025" i="3"/>
  <c r="Q4026" i="3"/>
  <c r="Q4027" i="3"/>
  <c r="Q4028" i="3"/>
  <c r="Q4029" i="3"/>
  <c r="Q4030" i="3"/>
  <c r="Q4031" i="3"/>
  <c r="Q4032" i="3"/>
  <c r="Q4033" i="3"/>
  <c r="Q4034" i="3"/>
  <c r="Q4035" i="3"/>
  <c r="Q4036" i="3"/>
  <c r="Q4037" i="3"/>
  <c r="Q4038" i="3"/>
  <c r="Q4039" i="3"/>
  <c r="Q4040" i="3"/>
  <c r="Q4041" i="3"/>
  <c r="Q4042" i="3"/>
  <c r="Q4043" i="3"/>
  <c r="Q4044" i="3"/>
  <c r="Q4045" i="3"/>
  <c r="Q4046" i="3"/>
  <c r="Q4047" i="3"/>
  <c r="Q4048" i="3"/>
  <c r="Q4049" i="3"/>
  <c r="Q4050" i="3"/>
  <c r="Q4051" i="3"/>
  <c r="Q4052" i="3"/>
  <c r="Q4053" i="3"/>
  <c r="Q4054" i="3"/>
  <c r="Q4055" i="3"/>
  <c r="Q4056" i="3"/>
  <c r="Q4057" i="3"/>
  <c r="Q4058" i="3"/>
  <c r="Q4059" i="3"/>
  <c r="Q4060" i="3"/>
  <c r="Q4061" i="3"/>
  <c r="Q4062" i="3"/>
  <c r="Q4063" i="3"/>
  <c r="Q4064" i="3"/>
  <c r="Q4065" i="3"/>
  <c r="Q4066" i="3"/>
  <c r="Q4067" i="3"/>
  <c r="Q4068" i="3"/>
  <c r="Q4069" i="3"/>
  <c r="Q4070" i="3"/>
  <c r="Q4071" i="3"/>
  <c r="Q4072" i="3"/>
  <c r="Q4073" i="3"/>
  <c r="Q4074" i="3"/>
  <c r="Q4075" i="3"/>
  <c r="Q4076" i="3"/>
  <c r="Q4077" i="3"/>
  <c r="Q4078" i="3"/>
  <c r="Q4079" i="3"/>
  <c r="Q4080" i="3"/>
  <c r="Q4081" i="3"/>
  <c r="Q4082" i="3"/>
  <c r="Q4083" i="3"/>
  <c r="Q4084" i="3"/>
  <c r="Q4085" i="3"/>
  <c r="Q4086" i="3"/>
  <c r="Q4087" i="3"/>
  <c r="Q4088" i="3"/>
  <c r="Q4089" i="3"/>
  <c r="Q4090" i="3"/>
  <c r="Q4091" i="3"/>
  <c r="Q4092" i="3"/>
  <c r="Q4093" i="3"/>
  <c r="Q4094" i="3"/>
  <c r="Q4095" i="3"/>
  <c r="Q4096" i="3"/>
  <c r="Q4097" i="3"/>
  <c r="Q4098" i="3"/>
  <c r="Q4099" i="3"/>
  <c r="Q4100" i="3"/>
  <c r="Q4101" i="3"/>
  <c r="Q4102" i="3"/>
  <c r="Q4103" i="3"/>
  <c r="Q4104" i="3"/>
  <c r="Q4105" i="3"/>
  <c r="Q4106" i="3"/>
  <c r="Q4107" i="3"/>
  <c r="Q4108" i="3"/>
  <c r="Q4109" i="3"/>
  <c r="Q4110" i="3"/>
  <c r="Q4111" i="3"/>
  <c r="Q4112" i="3"/>
  <c r="Q4113" i="3"/>
  <c r="Q4114" i="3"/>
  <c r="Q4115" i="3"/>
  <c r="Q4116" i="3"/>
  <c r="Q4117" i="3"/>
  <c r="Q4118" i="3"/>
  <c r="Q4119" i="3"/>
  <c r="Q4120" i="3"/>
  <c r="Q4121" i="3"/>
  <c r="Q4122" i="3"/>
  <c r="Q4123" i="3"/>
  <c r="Q4124" i="3"/>
  <c r="Q4125" i="3"/>
  <c r="Q4126" i="3"/>
  <c r="Q4127" i="3"/>
  <c r="Q4128" i="3"/>
  <c r="Q4129" i="3"/>
  <c r="Q4130" i="3"/>
  <c r="Q4131" i="3"/>
  <c r="Q4132" i="3"/>
  <c r="Q4133" i="3"/>
  <c r="Q4134" i="3"/>
  <c r="Q4135" i="3"/>
  <c r="Q4136" i="3"/>
  <c r="Q4137" i="3"/>
  <c r="Q4138" i="3"/>
  <c r="Q4139" i="3"/>
  <c r="Q4140" i="3"/>
  <c r="Q4141" i="3"/>
  <c r="Q4142" i="3"/>
  <c r="Q4143" i="3"/>
  <c r="Q4144" i="3"/>
  <c r="Q4145" i="3"/>
  <c r="Q4146" i="3"/>
  <c r="Q4147" i="3"/>
  <c r="Q4148" i="3"/>
  <c r="Q4149" i="3"/>
  <c r="Q4150" i="3"/>
  <c r="Q4151" i="3"/>
  <c r="Q4152" i="3"/>
  <c r="Q4153" i="3"/>
  <c r="Q4154" i="3"/>
  <c r="Q4155" i="3"/>
  <c r="Q4156" i="3"/>
  <c r="Q4157" i="3"/>
  <c r="Q4158" i="3"/>
  <c r="Q4159" i="3"/>
  <c r="Q4160" i="3"/>
  <c r="Q4161" i="3"/>
  <c r="Q4162" i="3"/>
  <c r="Q4163" i="3"/>
  <c r="Q4164" i="3"/>
  <c r="Q4165" i="3"/>
  <c r="Q4166" i="3"/>
  <c r="Q4167" i="3"/>
  <c r="Q4168" i="3"/>
  <c r="Q4169" i="3"/>
  <c r="Q4170" i="3"/>
  <c r="Q4171" i="3"/>
  <c r="Q4172" i="3"/>
  <c r="Q4173" i="3"/>
  <c r="Q4174" i="3"/>
  <c r="Q4175" i="3"/>
  <c r="Q4176" i="3"/>
  <c r="Q4177" i="3"/>
  <c r="Q4178" i="3"/>
  <c r="Q4179" i="3"/>
  <c r="Q4180" i="3"/>
  <c r="Q4181" i="3"/>
  <c r="Q4182" i="3"/>
  <c r="Q4183" i="3"/>
  <c r="Q4184" i="3"/>
  <c r="Q4185" i="3"/>
  <c r="Q4186" i="3"/>
  <c r="Q4187" i="3"/>
  <c r="Q4188" i="3"/>
  <c r="Q4189" i="3"/>
  <c r="Q4190" i="3"/>
  <c r="Q4191" i="3"/>
  <c r="Q4192" i="3"/>
  <c r="Q4193" i="3"/>
  <c r="Q4194" i="3"/>
  <c r="Q4195" i="3"/>
  <c r="Q4196" i="3"/>
  <c r="Q4197" i="3"/>
  <c r="Q4198" i="3"/>
  <c r="Q4199" i="3"/>
  <c r="Q4200" i="3"/>
  <c r="Q4201" i="3"/>
  <c r="Q4202" i="3"/>
  <c r="Q4203" i="3"/>
  <c r="Q4204" i="3"/>
  <c r="Q4205" i="3"/>
  <c r="Q4206" i="3"/>
  <c r="Q4207" i="3"/>
  <c r="Q4208" i="3"/>
  <c r="Q4209" i="3"/>
  <c r="Q4210" i="3"/>
  <c r="Q4211" i="3"/>
  <c r="Q4212" i="3"/>
  <c r="Q4213" i="3"/>
  <c r="Q4214" i="3"/>
  <c r="Q4215" i="3"/>
  <c r="Q4216" i="3"/>
  <c r="Q4217" i="3"/>
  <c r="Q4218" i="3"/>
  <c r="Q4219" i="3"/>
  <c r="Q4220" i="3"/>
  <c r="Q4221" i="3"/>
  <c r="Q4222" i="3"/>
  <c r="Q4223" i="3"/>
  <c r="Q4224" i="3"/>
  <c r="Q4225" i="3"/>
  <c r="Q4226" i="3"/>
  <c r="Q4227" i="3"/>
  <c r="Q4228" i="3"/>
  <c r="Q4229" i="3"/>
  <c r="Q4230" i="3"/>
  <c r="Q4231" i="3"/>
  <c r="Q4232" i="3"/>
  <c r="Q4233" i="3"/>
  <c r="Q4234" i="3"/>
  <c r="Q4235" i="3"/>
  <c r="Q4236" i="3"/>
  <c r="Q4237" i="3"/>
  <c r="Q4238" i="3"/>
  <c r="Q4239" i="3"/>
  <c r="Q4240" i="3"/>
  <c r="Q4241" i="3"/>
  <c r="Q4242" i="3"/>
  <c r="Q4243" i="3"/>
  <c r="Q4244" i="3"/>
  <c r="Q4245" i="3"/>
  <c r="Q4246" i="3"/>
  <c r="Q4247" i="3"/>
  <c r="Q4248" i="3"/>
  <c r="Q4249" i="3"/>
  <c r="Q4250" i="3"/>
  <c r="Q4251" i="3"/>
  <c r="Q4252" i="3"/>
  <c r="Q4253" i="3"/>
  <c r="Q4254" i="3"/>
  <c r="Q4255" i="3"/>
  <c r="Q4256" i="3"/>
  <c r="Q4257" i="3"/>
  <c r="Q4258" i="3"/>
  <c r="Q4259" i="3"/>
  <c r="Q4260" i="3"/>
  <c r="Q4261" i="3"/>
  <c r="Q4262" i="3"/>
  <c r="Q4263" i="3"/>
  <c r="Q4264" i="3"/>
  <c r="Q4265" i="3"/>
  <c r="Q4266" i="3"/>
  <c r="Q4267" i="3"/>
  <c r="Q4268" i="3"/>
  <c r="Q4269" i="3"/>
  <c r="Q4270" i="3"/>
  <c r="Q4271" i="3"/>
  <c r="Q4272" i="3"/>
  <c r="Q4273" i="3"/>
  <c r="Q4274" i="3"/>
  <c r="Q4275" i="3"/>
  <c r="Q4276" i="3"/>
  <c r="Q4277" i="3"/>
  <c r="Q4278" i="3"/>
  <c r="Q4279" i="3"/>
  <c r="Q4280" i="3"/>
  <c r="Q4281" i="3"/>
  <c r="Q4282" i="3"/>
  <c r="Q4283" i="3"/>
  <c r="Q4284" i="3"/>
  <c r="Q4285" i="3"/>
  <c r="Q4286" i="3"/>
  <c r="Q4287" i="3"/>
  <c r="Q4288" i="3"/>
  <c r="Q4289" i="3"/>
  <c r="Q4290" i="3"/>
  <c r="Q4291" i="3"/>
  <c r="Q4292" i="3"/>
  <c r="Q4293" i="3"/>
  <c r="Q4294" i="3"/>
  <c r="Q4295" i="3"/>
  <c r="Q4296" i="3"/>
  <c r="Q4297" i="3"/>
  <c r="Q4298" i="3"/>
  <c r="Q4299" i="3"/>
  <c r="Q4300" i="3"/>
  <c r="Q4301" i="3"/>
  <c r="Q4302" i="3"/>
  <c r="Q4303" i="3"/>
  <c r="Q4304" i="3"/>
  <c r="Q4305" i="3"/>
  <c r="Q4306" i="3"/>
  <c r="Q4307" i="3"/>
  <c r="Q4308" i="3"/>
  <c r="Q4309" i="3"/>
  <c r="Q4310" i="3"/>
  <c r="Q4311" i="3"/>
  <c r="Q4312" i="3"/>
  <c r="Q4313" i="3"/>
  <c r="Q4314" i="3"/>
  <c r="Q4315" i="3"/>
  <c r="Q4316" i="3"/>
  <c r="Q4317" i="3"/>
  <c r="Q4318" i="3"/>
  <c r="Q4319" i="3"/>
  <c r="Q4320" i="3"/>
  <c r="Q4321" i="3"/>
  <c r="Q4322" i="3"/>
  <c r="Q4323" i="3"/>
  <c r="Q4324" i="3"/>
  <c r="Q4325" i="3"/>
  <c r="Q4326" i="3"/>
  <c r="Q4327" i="3"/>
  <c r="Q4328" i="3"/>
  <c r="Q4329" i="3"/>
  <c r="Q4330" i="3"/>
  <c r="Q4331" i="3"/>
  <c r="Q4332" i="3"/>
  <c r="Q4333" i="3"/>
  <c r="Q4334" i="3"/>
  <c r="Q4335" i="3"/>
  <c r="Q4336" i="3"/>
  <c r="Q4337" i="3"/>
  <c r="Q4338" i="3"/>
  <c r="Q4339" i="3"/>
  <c r="Q4340" i="3"/>
  <c r="Q4341" i="3"/>
  <c r="Q4342" i="3"/>
  <c r="Q4343" i="3"/>
  <c r="Q4344" i="3"/>
  <c r="Q4345" i="3"/>
  <c r="Q4346" i="3"/>
  <c r="Q4347" i="3"/>
  <c r="Q4348" i="3"/>
  <c r="Q4349" i="3"/>
  <c r="Q4350" i="3"/>
  <c r="Q4351" i="3"/>
  <c r="Q4352" i="3"/>
  <c r="Q4353" i="3"/>
  <c r="Q4354" i="3"/>
  <c r="Q4355" i="3"/>
  <c r="Q4356" i="3"/>
  <c r="Q4357" i="3"/>
  <c r="Q4358" i="3"/>
  <c r="Q4359" i="3"/>
  <c r="Q4360" i="3"/>
  <c r="Q4361" i="3"/>
  <c r="Q4362" i="3"/>
  <c r="Q4363" i="3"/>
  <c r="Q4364" i="3"/>
  <c r="Q4365" i="3"/>
  <c r="Q4366" i="3"/>
  <c r="Q4367" i="3"/>
  <c r="Q4368" i="3"/>
  <c r="Q4369" i="3"/>
  <c r="Q4370" i="3"/>
  <c r="Q4371" i="3"/>
  <c r="Q4372" i="3"/>
  <c r="Q4373" i="3"/>
  <c r="Q4374" i="3"/>
  <c r="Q4375" i="3"/>
  <c r="Q4376" i="3"/>
  <c r="Q4377" i="3"/>
  <c r="Q4378" i="3"/>
  <c r="Q4379" i="3"/>
  <c r="Q4380" i="3"/>
  <c r="Q4381" i="3"/>
  <c r="Q4382" i="3"/>
  <c r="Q4383" i="3"/>
  <c r="Q4384" i="3"/>
  <c r="Q4385" i="3"/>
  <c r="Q4386" i="3"/>
  <c r="Q4387" i="3"/>
  <c r="Q4388" i="3"/>
  <c r="Q4389" i="3"/>
  <c r="Q4390" i="3"/>
  <c r="Q4391" i="3"/>
  <c r="Q4392" i="3"/>
  <c r="Q4393" i="3"/>
  <c r="Q4394" i="3"/>
  <c r="Q4395" i="3"/>
  <c r="Q4396" i="3"/>
  <c r="Q4397" i="3"/>
  <c r="Q4398" i="3"/>
  <c r="Q4399" i="3"/>
  <c r="Q4400" i="3"/>
  <c r="Q4401" i="3"/>
  <c r="Q4402" i="3"/>
  <c r="Q4403" i="3"/>
  <c r="Q4404" i="3"/>
  <c r="Q4405" i="3"/>
  <c r="Q4406" i="3"/>
  <c r="Q4407" i="3"/>
  <c r="Q4408" i="3"/>
  <c r="Q4409" i="3"/>
  <c r="Q4410" i="3"/>
  <c r="Q4411" i="3"/>
  <c r="Q4412" i="3"/>
  <c r="Q4413" i="3"/>
  <c r="Q4414" i="3"/>
  <c r="Q4415" i="3"/>
  <c r="Q4416" i="3"/>
  <c r="Q4417" i="3"/>
  <c r="Q4418" i="3"/>
  <c r="Q4419" i="3"/>
  <c r="Q4420" i="3"/>
  <c r="Q4421" i="3"/>
  <c r="Q4422" i="3"/>
  <c r="Q4423" i="3"/>
  <c r="Q4424" i="3"/>
  <c r="Q4425" i="3"/>
  <c r="Q4426" i="3"/>
  <c r="Q4427" i="3"/>
  <c r="Q4428" i="3"/>
  <c r="Q4429" i="3"/>
  <c r="Q4430" i="3"/>
  <c r="Q4431" i="3"/>
  <c r="Q4432" i="3"/>
  <c r="Q4433" i="3"/>
  <c r="Q4434" i="3"/>
  <c r="Q4435" i="3"/>
  <c r="Q4436" i="3"/>
  <c r="Q4437" i="3"/>
  <c r="Q4438" i="3"/>
  <c r="Q4439" i="3"/>
  <c r="Q4440" i="3"/>
  <c r="Q4441" i="3"/>
  <c r="Q4442" i="3"/>
  <c r="Q4443" i="3"/>
  <c r="Q4444" i="3"/>
  <c r="Q4445" i="3"/>
  <c r="Q4446" i="3"/>
  <c r="Q4447" i="3"/>
  <c r="Q4448" i="3"/>
  <c r="Q4449" i="3"/>
  <c r="Q4450" i="3"/>
  <c r="Q4451" i="3"/>
  <c r="Q4452" i="3"/>
  <c r="Q4453" i="3"/>
  <c r="Q4454" i="3"/>
  <c r="Q4455" i="3"/>
  <c r="Q4456" i="3"/>
  <c r="Q4457" i="3"/>
  <c r="Q4458" i="3"/>
  <c r="Q4459" i="3"/>
  <c r="Q4460" i="3"/>
  <c r="Q4461" i="3"/>
  <c r="Q4462" i="3"/>
  <c r="Q4463" i="3"/>
  <c r="Q4464" i="3"/>
  <c r="Q4465" i="3"/>
  <c r="Q4466" i="3"/>
  <c r="Q4467" i="3"/>
  <c r="Q4468" i="3"/>
  <c r="Q4469" i="3"/>
  <c r="Q4470" i="3"/>
  <c r="Q4471" i="3"/>
  <c r="Q4472" i="3"/>
  <c r="Q4473" i="3"/>
  <c r="Q4474" i="3"/>
  <c r="Q4475" i="3"/>
  <c r="Q4476" i="3"/>
  <c r="Q4477" i="3"/>
  <c r="Q4478" i="3"/>
  <c r="Q4479" i="3"/>
  <c r="Q4480" i="3"/>
  <c r="Q4481" i="3"/>
  <c r="Q4482" i="3"/>
  <c r="Q4483" i="3"/>
  <c r="Q4484" i="3"/>
  <c r="Q4485" i="3"/>
  <c r="Q4486" i="3"/>
  <c r="Q4487" i="3"/>
  <c r="Q4488" i="3"/>
  <c r="Q4489" i="3"/>
  <c r="Q4490" i="3"/>
  <c r="Q4491" i="3"/>
  <c r="Q4492" i="3"/>
  <c r="Q4493" i="3"/>
  <c r="Q4494" i="3"/>
  <c r="Q4495" i="3"/>
  <c r="Q4496" i="3"/>
  <c r="Q4497" i="3"/>
  <c r="Q4498" i="3"/>
  <c r="Q4499" i="3"/>
  <c r="Q4500" i="3"/>
  <c r="Q4501" i="3"/>
  <c r="Q4502" i="3"/>
  <c r="Q4503" i="3"/>
  <c r="Q4504" i="3"/>
  <c r="Q4505" i="3"/>
  <c r="Q4506" i="3"/>
  <c r="Q4507" i="3"/>
  <c r="Q4508" i="3"/>
  <c r="Q4509" i="3"/>
  <c r="Q4510" i="3"/>
  <c r="Q4511" i="3"/>
  <c r="Q4512" i="3"/>
  <c r="Q4513" i="3"/>
  <c r="Q4514" i="3"/>
  <c r="Q4515" i="3"/>
  <c r="Q4516" i="3"/>
  <c r="Q4517" i="3"/>
  <c r="Q4518" i="3"/>
  <c r="Q4519" i="3"/>
  <c r="Q4520" i="3"/>
  <c r="Q4521" i="3"/>
  <c r="Q4522" i="3"/>
  <c r="Q4523" i="3"/>
  <c r="Q4524" i="3"/>
  <c r="Q4525" i="3"/>
  <c r="Q4526" i="3"/>
  <c r="Q4527" i="3"/>
  <c r="Q4528" i="3"/>
  <c r="Q4529" i="3"/>
  <c r="Q4530" i="3"/>
  <c r="Q4531" i="3"/>
  <c r="Q4532" i="3"/>
  <c r="Q4533" i="3"/>
  <c r="Q4534" i="3"/>
  <c r="Q4535" i="3"/>
  <c r="Q4536" i="3"/>
  <c r="Q4537" i="3"/>
  <c r="Q4538" i="3"/>
  <c r="Q4539" i="3"/>
  <c r="Q4540" i="3"/>
  <c r="Q4541" i="3"/>
  <c r="Q4542" i="3"/>
  <c r="Q4543" i="3"/>
  <c r="Q4544" i="3"/>
  <c r="Q4545" i="3"/>
  <c r="Q4546" i="3"/>
  <c r="Q4547" i="3"/>
  <c r="Q4548" i="3"/>
  <c r="Q4549" i="3"/>
  <c r="Q4550" i="3"/>
  <c r="Q4551" i="3"/>
  <c r="Q4552" i="3"/>
  <c r="Q4553" i="3"/>
  <c r="Q4554" i="3"/>
  <c r="Q4555" i="3"/>
  <c r="Q4556" i="3"/>
  <c r="Q4557" i="3"/>
  <c r="Q4558" i="3"/>
  <c r="Q4559" i="3"/>
  <c r="Q4560" i="3"/>
  <c r="Q4561" i="3"/>
  <c r="Q4562" i="3"/>
  <c r="Q4563" i="3"/>
  <c r="Q4564" i="3"/>
  <c r="Q4565" i="3"/>
  <c r="Q4566" i="3"/>
  <c r="Q4567" i="3"/>
  <c r="Q4568" i="3"/>
  <c r="Q4569" i="3"/>
  <c r="Q4570" i="3"/>
  <c r="Q4571" i="3"/>
  <c r="Q4572" i="3"/>
  <c r="Q4573" i="3"/>
  <c r="Q4574" i="3"/>
  <c r="Q4575" i="3"/>
  <c r="Q4576" i="3"/>
  <c r="Q4577" i="3"/>
  <c r="Q4578" i="3"/>
  <c r="Q4579" i="3"/>
  <c r="Q4580" i="3"/>
  <c r="Q4581" i="3"/>
  <c r="Q4582" i="3"/>
  <c r="Q4583" i="3"/>
  <c r="Q4584" i="3"/>
  <c r="Q4585" i="3"/>
  <c r="Q4586" i="3"/>
  <c r="Q4587" i="3"/>
  <c r="Q4588" i="3"/>
  <c r="Q4589" i="3"/>
  <c r="Q4590" i="3"/>
  <c r="Q4591" i="3"/>
  <c r="Q4592" i="3"/>
  <c r="Q4593" i="3"/>
  <c r="Q4594" i="3"/>
  <c r="Q4595" i="3"/>
  <c r="Q4596" i="3"/>
  <c r="Q4597" i="3"/>
  <c r="Q4598" i="3"/>
  <c r="Q4599" i="3"/>
  <c r="Q4600" i="3"/>
  <c r="Q4601" i="3"/>
  <c r="Q4602" i="3"/>
  <c r="Q4603" i="3"/>
  <c r="Q4604" i="3"/>
  <c r="Q4605" i="3"/>
  <c r="Q4606" i="3"/>
  <c r="Q4607" i="3"/>
  <c r="Q4608" i="3"/>
  <c r="Q4609" i="3"/>
  <c r="Q4610" i="3"/>
  <c r="Q4611" i="3"/>
  <c r="Q4612" i="3"/>
  <c r="Q4613" i="3"/>
  <c r="Q4614" i="3"/>
  <c r="Q4615" i="3"/>
  <c r="Q4616" i="3"/>
  <c r="Q4617" i="3"/>
  <c r="Q4618" i="3"/>
  <c r="Q4619" i="3"/>
  <c r="Q4620" i="3"/>
  <c r="Q4621" i="3"/>
  <c r="Q4622" i="3"/>
  <c r="Q4623" i="3"/>
  <c r="Q4624" i="3"/>
  <c r="Q4625" i="3"/>
  <c r="Q4626" i="3"/>
  <c r="Q4627" i="3"/>
  <c r="Q4628" i="3"/>
  <c r="Q4629" i="3"/>
  <c r="Q4630" i="3"/>
  <c r="Q4631" i="3"/>
  <c r="Q4632" i="3"/>
  <c r="Q4633" i="3"/>
  <c r="Q4634" i="3"/>
  <c r="Q4635" i="3"/>
  <c r="Q4636" i="3"/>
  <c r="Q4637" i="3"/>
  <c r="Q4638" i="3"/>
  <c r="Q4639" i="3"/>
  <c r="Q4640" i="3"/>
  <c r="Q4641" i="3"/>
  <c r="Q4642" i="3"/>
  <c r="Q4643" i="3"/>
  <c r="Q4644" i="3"/>
  <c r="Q4645" i="3"/>
  <c r="Q4646" i="3"/>
  <c r="Q4647" i="3"/>
  <c r="Q4648" i="3"/>
  <c r="Q4649" i="3"/>
  <c r="Q4650" i="3"/>
  <c r="Q4651" i="3"/>
  <c r="Q4652" i="3"/>
  <c r="Q4653" i="3"/>
  <c r="Q4654" i="3"/>
  <c r="Q4655" i="3"/>
  <c r="Q4656" i="3"/>
  <c r="Q4657" i="3"/>
  <c r="Q4658" i="3"/>
  <c r="Q4659" i="3"/>
  <c r="Q4660" i="3"/>
  <c r="Q4661" i="3"/>
  <c r="Q4662" i="3"/>
  <c r="Q4663" i="3"/>
  <c r="Q4664" i="3"/>
  <c r="Q4665" i="3"/>
  <c r="Q4666" i="3"/>
  <c r="Q4667" i="3"/>
  <c r="Q4668" i="3"/>
  <c r="Q4669" i="3"/>
  <c r="Q4670" i="3"/>
  <c r="Q4671" i="3"/>
  <c r="Q4672" i="3"/>
  <c r="Q4673" i="3"/>
  <c r="Q4674" i="3"/>
  <c r="Q4675" i="3"/>
  <c r="Q4676" i="3"/>
  <c r="Q4677" i="3"/>
  <c r="Q4678" i="3"/>
  <c r="Q4679" i="3"/>
  <c r="Q4680" i="3"/>
  <c r="Q4681" i="3"/>
  <c r="Q4682" i="3"/>
  <c r="Q4683" i="3"/>
  <c r="Q4684" i="3"/>
  <c r="Q4685" i="3"/>
  <c r="Q4686" i="3"/>
  <c r="Q4687" i="3"/>
  <c r="Q4688" i="3"/>
  <c r="Q4689" i="3"/>
  <c r="Q4690" i="3"/>
  <c r="Q4691" i="3"/>
  <c r="Q4692" i="3"/>
  <c r="Q4693" i="3"/>
  <c r="Q4694" i="3"/>
  <c r="Q4695" i="3"/>
  <c r="Q4696" i="3"/>
  <c r="Q4697" i="3"/>
  <c r="Q4698" i="3"/>
  <c r="Q4699" i="3"/>
  <c r="Q4700" i="3"/>
  <c r="Q4701" i="3"/>
  <c r="Q4702" i="3"/>
  <c r="Q4703" i="3"/>
  <c r="Q4704" i="3"/>
  <c r="Q4705" i="3"/>
  <c r="Q4706" i="3"/>
  <c r="Q4707" i="3"/>
  <c r="Q4708" i="3"/>
  <c r="Q4709" i="3"/>
  <c r="Q4710" i="3"/>
  <c r="Q4711" i="3"/>
  <c r="Q4712" i="3"/>
  <c r="Q4713" i="3"/>
  <c r="Q4714" i="3"/>
  <c r="Q4715" i="3"/>
  <c r="Q4716" i="3"/>
  <c r="Q4717" i="3"/>
  <c r="Q4718" i="3"/>
  <c r="Q4719" i="3"/>
  <c r="Q4720" i="3"/>
  <c r="Q4721" i="3"/>
  <c r="Q4722" i="3"/>
  <c r="Q4723" i="3"/>
  <c r="Q4724" i="3"/>
  <c r="Q4725" i="3"/>
  <c r="Q4726" i="3"/>
  <c r="Q4727" i="3"/>
  <c r="Q4728" i="3"/>
  <c r="Q4729" i="3"/>
  <c r="Q4730" i="3"/>
  <c r="Q4731" i="3"/>
  <c r="Q4732" i="3"/>
  <c r="Q4733" i="3"/>
  <c r="Q4734" i="3"/>
  <c r="Q4735" i="3"/>
  <c r="Q4736" i="3"/>
  <c r="Q4737" i="3"/>
  <c r="Q4738" i="3"/>
  <c r="Q4739" i="3"/>
  <c r="Q4740" i="3"/>
  <c r="Q4741" i="3"/>
  <c r="Q4742" i="3"/>
  <c r="Q4743" i="3"/>
  <c r="Q4744" i="3"/>
  <c r="Q4745" i="3"/>
  <c r="Q4746" i="3"/>
  <c r="Q4747" i="3"/>
  <c r="Q4748" i="3"/>
  <c r="Q4749" i="3"/>
  <c r="Q4750" i="3"/>
  <c r="Q4751" i="3"/>
  <c r="Q4752" i="3"/>
  <c r="Q4753" i="3"/>
  <c r="Q4754" i="3"/>
  <c r="Q4755" i="3"/>
  <c r="Q4756" i="3"/>
  <c r="Q4757" i="3"/>
  <c r="Q4758" i="3"/>
  <c r="Q4759" i="3"/>
  <c r="Q4760" i="3"/>
  <c r="Q4761" i="3"/>
  <c r="Q4762" i="3"/>
  <c r="Q4763" i="3"/>
  <c r="Q4764" i="3"/>
  <c r="Q4765" i="3"/>
  <c r="Q4766" i="3"/>
  <c r="Q4767" i="3"/>
  <c r="Q4768" i="3"/>
  <c r="Q4769" i="3"/>
  <c r="Q4770" i="3"/>
  <c r="Q4771" i="3"/>
  <c r="Q4772" i="3"/>
  <c r="Q4773" i="3"/>
  <c r="Q4774" i="3"/>
  <c r="Q4775" i="3"/>
  <c r="Q4776" i="3"/>
  <c r="Q4777" i="3"/>
  <c r="Q4778" i="3"/>
  <c r="Q4779" i="3"/>
  <c r="Q4780" i="3"/>
  <c r="Q4781" i="3"/>
  <c r="Q4782" i="3"/>
  <c r="Q4783" i="3"/>
  <c r="Q4784" i="3"/>
  <c r="Q4785" i="3"/>
  <c r="Q4786" i="3"/>
  <c r="Q4787" i="3"/>
  <c r="Q4788" i="3"/>
  <c r="Q4789" i="3"/>
  <c r="Q4790" i="3"/>
  <c r="Q4791" i="3"/>
  <c r="Q4792" i="3"/>
  <c r="Q4793" i="3"/>
  <c r="Q4794" i="3"/>
  <c r="Q4795" i="3"/>
  <c r="Q4796" i="3"/>
  <c r="Q4797" i="3"/>
  <c r="Q4798" i="3"/>
  <c r="Q4799" i="3"/>
  <c r="Q4800" i="3"/>
  <c r="Q4801" i="3"/>
  <c r="Q4802" i="3"/>
  <c r="Q4803" i="3"/>
  <c r="Q4804" i="3"/>
  <c r="Q4805" i="3"/>
  <c r="Q4806" i="3"/>
  <c r="Q4807" i="3"/>
  <c r="Q4808" i="3"/>
  <c r="Q4809" i="3"/>
  <c r="Q4810" i="3"/>
  <c r="Q4811" i="3"/>
  <c r="Q4812" i="3"/>
  <c r="Q4813" i="3"/>
  <c r="Q4814" i="3"/>
  <c r="Q4815" i="3"/>
  <c r="Q4816" i="3"/>
  <c r="Q4817" i="3"/>
  <c r="Q4818" i="3"/>
  <c r="Q4819" i="3"/>
  <c r="Q4820" i="3"/>
  <c r="Q4821" i="3"/>
  <c r="Q4822" i="3"/>
  <c r="Q4823" i="3"/>
  <c r="Q4824" i="3"/>
  <c r="Q4825" i="3"/>
  <c r="Q4826" i="3"/>
  <c r="Q4827" i="3"/>
  <c r="Q4828" i="3"/>
  <c r="Q4829" i="3"/>
  <c r="Q4830" i="3"/>
  <c r="Q4831" i="3"/>
  <c r="Q4832" i="3"/>
  <c r="Q4833" i="3"/>
  <c r="Q4834" i="3"/>
  <c r="Q4835" i="3"/>
  <c r="Q4836" i="3"/>
  <c r="Q4837" i="3"/>
  <c r="Q4838" i="3"/>
  <c r="Q4839" i="3"/>
  <c r="Q4840" i="3"/>
  <c r="Q4841" i="3"/>
  <c r="Q4842" i="3"/>
  <c r="Q4843" i="3"/>
  <c r="Q4844" i="3"/>
  <c r="Q4845" i="3"/>
  <c r="Q4846" i="3"/>
  <c r="Q4847" i="3"/>
  <c r="Q4848" i="3"/>
  <c r="Q4849" i="3"/>
  <c r="Q4850" i="3"/>
  <c r="Q4851" i="3"/>
  <c r="Q4852" i="3"/>
  <c r="Q4853" i="3"/>
  <c r="Q4854" i="3"/>
  <c r="Q4855" i="3"/>
  <c r="Q4856" i="3"/>
  <c r="Q4857" i="3"/>
  <c r="Q4858" i="3"/>
  <c r="Q4859" i="3"/>
  <c r="Q4860" i="3"/>
  <c r="Q4861" i="3"/>
  <c r="Q4862" i="3"/>
  <c r="Q4863" i="3"/>
  <c r="Q4864" i="3"/>
  <c r="Q4865" i="3"/>
  <c r="Q4866" i="3"/>
  <c r="Q4867" i="3"/>
  <c r="Q4868" i="3"/>
  <c r="Q4869" i="3"/>
  <c r="Q4870" i="3"/>
  <c r="Q4871" i="3"/>
  <c r="Q4872" i="3"/>
  <c r="Q4873" i="3"/>
  <c r="Q4874" i="3"/>
  <c r="Q4875" i="3"/>
  <c r="Q4876" i="3"/>
  <c r="Q4877" i="3"/>
  <c r="Q4878" i="3"/>
  <c r="Q4879" i="3"/>
  <c r="Q4880" i="3"/>
  <c r="Q4881" i="3"/>
  <c r="Q4882" i="3"/>
  <c r="Q4883" i="3"/>
  <c r="Q4884" i="3"/>
  <c r="Q4885" i="3"/>
  <c r="Q4886" i="3"/>
  <c r="Q4887" i="3"/>
  <c r="Q4888" i="3"/>
  <c r="Q4889" i="3"/>
  <c r="Q4890" i="3"/>
  <c r="Q4891" i="3"/>
  <c r="Q4892" i="3"/>
  <c r="Q4893" i="3"/>
  <c r="Q4894" i="3"/>
  <c r="Q4895" i="3"/>
  <c r="Q4896" i="3"/>
  <c r="Q4897" i="3"/>
  <c r="Q4898" i="3"/>
  <c r="Q4899" i="3"/>
  <c r="Q4900" i="3"/>
  <c r="Q4901" i="3"/>
  <c r="Q4902" i="3"/>
  <c r="Q4903" i="3"/>
  <c r="Q4904" i="3"/>
  <c r="Q4905" i="3"/>
  <c r="Q4906" i="3"/>
  <c r="Q4907" i="3"/>
  <c r="Q4908" i="3"/>
  <c r="Q4909" i="3"/>
  <c r="Q4910" i="3"/>
  <c r="Q4911" i="3"/>
  <c r="Q4912" i="3"/>
  <c r="Q4913" i="3"/>
  <c r="Q4914" i="3"/>
  <c r="Q4915" i="3"/>
  <c r="Q4916" i="3"/>
  <c r="Q4917" i="3"/>
  <c r="Q4918" i="3"/>
  <c r="Q4919" i="3"/>
  <c r="Q4920" i="3"/>
  <c r="Q4921" i="3"/>
  <c r="Q4922" i="3"/>
  <c r="Q4923" i="3"/>
  <c r="Q4924" i="3"/>
  <c r="Q4925" i="3"/>
  <c r="Q4926" i="3"/>
  <c r="Q4927" i="3"/>
  <c r="Q4928" i="3"/>
  <c r="Q4929" i="3"/>
  <c r="Q4930" i="3"/>
  <c r="Q4931" i="3"/>
  <c r="Q4932" i="3"/>
  <c r="Q4933" i="3"/>
  <c r="Q4934" i="3"/>
  <c r="Q4935" i="3"/>
  <c r="Q4936" i="3"/>
  <c r="Q4937" i="3"/>
  <c r="Q4938" i="3"/>
  <c r="Q4939" i="3"/>
  <c r="Q4940" i="3"/>
  <c r="Q4941" i="3"/>
  <c r="Q4942" i="3"/>
  <c r="Q4943" i="3"/>
  <c r="Q4944" i="3"/>
  <c r="Q4945" i="3"/>
  <c r="Q4946" i="3"/>
  <c r="Q4947" i="3"/>
  <c r="Q4948" i="3"/>
  <c r="Q4949" i="3"/>
  <c r="Q4950" i="3"/>
  <c r="Q4951" i="3"/>
  <c r="Q4952" i="3"/>
  <c r="Q4953" i="3"/>
  <c r="Q4954" i="3"/>
  <c r="Q4955" i="3"/>
  <c r="Q4956" i="3"/>
  <c r="Q4957" i="3"/>
  <c r="Q4958" i="3"/>
  <c r="Q4959" i="3"/>
  <c r="Q4960" i="3"/>
  <c r="Q4961" i="3"/>
  <c r="Q4962" i="3"/>
  <c r="Q4963" i="3"/>
  <c r="Q4964" i="3"/>
  <c r="Q4965" i="3"/>
  <c r="Q4966" i="3"/>
  <c r="Q4967" i="3"/>
  <c r="Q4968" i="3"/>
  <c r="Q4969" i="3"/>
  <c r="Q4970" i="3"/>
  <c r="Q4971" i="3"/>
  <c r="Q4972" i="3"/>
  <c r="Q4973" i="3"/>
  <c r="Q4974" i="3"/>
  <c r="Q4975" i="3"/>
  <c r="Q4976" i="3"/>
  <c r="Q4977" i="3"/>
  <c r="Q4978" i="3"/>
  <c r="Q4979" i="3"/>
  <c r="Q4980" i="3"/>
  <c r="Q4981" i="3"/>
  <c r="Q4982" i="3"/>
  <c r="Q4983" i="3"/>
  <c r="Q4984" i="3"/>
  <c r="Q4985" i="3"/>
  <c r="Q4986" i="3"/>
  <c r="Q4987" i="3"/>
  <c r="Q4988" i="3"/>
  <c r="Q4989" i="3"/>
  <c r="Q4990" i="3"/>
  <c r="Q4991" i="3"/>
  <c r="Q4992" i="3"/>
  <c r="Q4993" i="3"/>
  <c r="Q4994" i="3"/>
  <c r="Q4995" i="3"/>
  <c r="Q4996" i="3"/>
  <c r="Q4997" i="3"/>
  <c r="Q4998" i="3"/>
  <c r="Q4999" i="3"/>
  <c r="Q5000" i="3"/>
  <c r="Q5001" i="3"/>
  <c r="Q5002" i="3"/>
  <c r="Q5003" i="3"/>
  <c r="Q5004" i="3"/>
  <c r="Q5005" i="3"/>
  <c r="Q5006" i="3"/>
  <c r="Q5007" i="3"/>
  <c r="Q5008" i="3"/>
  <c r="Q5009" i="3"/>
  <c r="Q5010" i="3"/>
  <c r="Q5011" i="3"/>
  <c r="Q5012" i="3"/>
  <c r="Q5013" i="3"/>
  <c r="Q5014" i="3"/>
  <c r="Q5015" i="3"/>
  <c r="Q5016" i="3"/>
  <c r="Q5017" i="3"/>
  <c r="Q5018" i="3"/>
  <c r="Q5019" i="3"/>
  <c r="Q5020" i="3"/>
  <c r="Q5021" i="3"/>
  <c r="Q5022" i="3"/>
  <c r="Q5023" i="3"/>
  <c r="Q5024" i="3"/>
  <c r="Q5025" i="3"/>
  <c r="Q5026" i="3"/>
  <c r="Q5027" i="3"/>
  <c r="Q5028" i="3"/>
  <c r="Q5029" i="3"/>
  <c r="Q5030" i="3"/>
  <c r="Q5031" i="3"/>
  <c r="Q5032" i="3"/>
  <c r="Q5033" i="3"/>
  <c r="Q5034" i="3"/>
  <c r="Q5035" i="3"/>
  <c r="Q5036" i="3"/>
  <c r="Q5037" i="3"/>
  <c r="Q5038" i="3"/>
  <c r="Q5039" i="3"/>
  <c r="Q5040" i="3"/>
  <c r="Q5041" i="3"/>
  <c r="Q5042" i="3"/>
  <c r="Q5043" i="3"/>
  <c r="Q5044" i="3"/>
  <c r="Q5045" i="3"/>
  <c r="Q5046" i="3"/>
  <c r="Q5047" i="3"/>
  <c r="Q5048" i="3"/>
  <c r="Q5049" i="3"/>
  <c r="Q5050" i="3"/>
  <c r="Q5051" i="3"/>
  <c r="Q5052" i="3"/>
  <c r="Q5053" i="3"/>
  <c r="Q5054" i="3"/>
  <c r="Q5055" i="3"/>
  <c r="Q5056" i="3"/>
  <c r="Q5057" i="3"/>
  <c r="Q5058" i="3"/>
  <c r="Q5059" i="3"/>
  <c r="Q5060" i="3"/>
  <c r="Q5061" i="3"/>
  <c r="Q5062" i="3"/>
  <c r="Q5063" i="3"/>
  <c r="Q5064" i="3"/>
  <c r="Q5065" i="3"/>
  <c r="Q5066" i="3"/>
  <c r="Q5067" i="3"/>
  <c r="Q5068" i="3"/>
  <c r="Q5069" i="3"/>
  <c r="Q5070" i="3"/>
  <c r="Q5071" i="3"/>
  <c r="Q5072" i="3"/>
  <c r="Q5073" i="3"/>
  <c r="Q5074" i="3"/>
  <c r="Q5075" i="3"/>
  <c r="Q5076" i="3"/>
  <c r="Q5077" i="3"/>
  <c r="Q5078" i="3"/>
  <c r="Q5079" i="3"/>
  <c r="Q5080" i="3"/>
  <c r="Q5081" i="3"/>
  <c r="Q5082" i="3"/>
  <c r="Q5083" i="3"/>
  <c r="Q5084" i="3"/>
  <c r="Q5085" i="3"/>
  <c r="Q5086" i="3"/>
  <c r="Q5087" i="3"/>
  <c r="Q5088" i="3"/>
  <c r="Q5089" i="3"/>
  <c r="Q5090" i="3"/>
  <c r="Q5091" i="3"/>
  <c r="Q5092" i="3"/>
  <c r="Q5093" i="3"/>
  <c r="Q5094" i="3"/>
  <c r="Q5095" i="3"/>
  <c r="Q5096" i="3"/>
  <c r="Q5097" i="3"/>
  <c r="Q5098" i="3"/>
  <c r="Q5099" i="3"/>
  <c r="Q5100" i="3"/>
  <c r="Q5101" i="3"/>
  <c r="Q5102" i="3"/>
  <c r="Q5103" i="3"/>
  <c r="Q5104" i="3"/>
  <c r="Q5105" i="3"/>
  <c r="Q5106" i="3"/>
  <c r="Q5107" i="3"/>
  <c r="Q5108" i="3"/>
  <c r="Q5109" i="3"/>
  <c r="Q5110" i="3"/>
  <c r="Q5111" i="3"/>
  <c r="Q5112" i="3"/>
  <c r="Q5113" i="3"/>
  <c r="Q5114" i="3"/>
  <c r="Q5115" i="3"/>
  <c r="Q5116" i="3"/>
  <c r="Q5117" i="3"/>
  <c r="Q5118" i="3"/>
  <c r="Q5119" i="3"/>
  <c r="Q5120" i="3"/>
  <c r="Q5121" i="3"/>
  <c r="Q5122" i="3"/>
  <c r="Q5123" i="3"/>
  <c r="Q5124" i="3"/>
  <c r="Q5125" i="3"/>
  <c r="Q5126" i="3"/>
  <c r="Q5127" i="3"/>
  <c r="Q5128" i="3"/>
  <c r="Q5129" i="3"/>
  <c r="Q5130" i="3"/>
  <c r="Q5131" i="3"/>
  <c r="Q5132" i="3"/>
  <c r="Q5133" i="3"/>
  <c r="Q5134" i="3"/>
  <c r="Q5135" i="3"/>
  <c r="Q5136" i="3"/>
  <c r="Q5137" i="3"/>
  <c r="Q5138" i="3"/>
  <c r="Q5139" i="3"/>
  <c r="Q5140" i="3"/>
  <c r="Q5141" i="3"/>
  <c r="Q5142" i="3"/>
  <c r="Q5143" i="3"/>
  <c r="Q5144" i="3"/>
  <c r="Q5145" i="3"/>
  <c r="Q5146" i="3"/>
  <c r="Q5147" i="3"/>
  <c r="Q5148" i="3"/>
  <c r="Q5149" i="3"/>
  <c r="Q5150" i="3"/>
  <c r="Q5151" i="3"/>
  <c r="Q5152" i="3"/>
  <c r="Q5153" i="3"/>
  <c r="Q5154" i="3"/>
  <c r="Q5155" i="3"/>
  <c r="Q5156" i="3"/>
  <c r="Q5157" i="3"/>
  <c r="Q5158" i="3"/>
  <c r="Q5159" i="3"/>
  <c r="Q5160" i="3"/>
  <c r="Q5161" i="3"/>
  <c r="Q5162" i="3"/>
  <c r="Q5163" i="3"/>
  <c r="Q5164" i="3"/>
  <c r="Q5165" i="3"/>
  <c r="Q5166" i="3"/>
  <c r="Q5167" i="3"/>
  <c r="Q5168" i="3"/>
  <c r="Q5169" i="3"/>
  <c r="Q5170" i="3"/>
  <c r="Q5171" i="3"/>
  <c r="Q5172" i="3"/>
  <c r="Q5173" i="3"/>
  <c r="Q5174" i="3"/>
  <c r="Q5175" i="3"/>
  <c r="Q5176" i="3"/>
  <c r="Q5177" i="3"/>
  <c r="Q5178" i="3"/>
  <c r="Q5179" i="3"/>
  <c r="Q5180" i="3"/>
  <c r="Q5181" i="3"/>
  <c r="Q5182" i="3"/>
  <c r="Q5183" i="3"/>
  <c r="Q5184" i="3"/>
  <c r="Q5185" i="3"/>
  <c r="Q5186" i="3"/>
  <c r="Q5187" i="3"/>
  <c r="Q5188" i="3"/>
  <c r="Q5189" i="3"/>
  <c r="Q5190" i="3"/>
  <c r="Q5191" i="3"/>
  <c r="Q5192" i="3"/>
  <c r="Q5193" i="3"/>
  <c r="Q5194" i="3"/>
  <c r="Q5195" i="3"/>
  <c r="Q5196" i="3"/>
  <c r="Q5197" i="3"/>
  <c r="Q5198" i="3"/>
  <c r="Q5199" i="3"/>
  <c r="Q5200" i="3"/>
  <c r="Q5201" i="3"/>
  <c r="Q5202" i="3"/>
  <c r="Q5203" i="3"/>
  <c r="Q5204" i="3"/>
  <c r="Q5205" i="3"/>
  <c r="Q5206" i="3"/>
  <c r="Q5207" i="3"/>
  <c r="Q5208" i="3"/>
  <c r="Q5209" i="3"/>
  <c r="Q5210" i="3"/>
  <c r="Q5211" i="3"/>
  <c r="Q5212" i="3"/>
  <c r="Q5213" i="3"/>
  <c r="Q5214" i="3"/>
  <c r="Q5215" i="3"/>
  <c r="Q5216" i="3"/>
  <c r="Q5217" i="3"/>
  <c r="Q5218" i="3"/>
  <c r="Q5219" i="3"/>
  <c r="Q5220" i="3"/>
  <c r="Q5221" i="3"/>
  <c r="Q5222" i="3"/>
  <c r="Q5223" i="3"/>
  <c r="Q5224" i="3"/>
  <c r="Q5225" i="3"/>
  <c r="Q5226" i="3"/>
  <c r="Q5227" i="3"/>
  <c r="Q5228" i="3"/>
  <c r="Q5229" i="3"/>
  <c r="Q5230" i="3"/>
  <c r="Q5231" i="3"/>
  <c r="Q5232" i="3"/>
  <c r="Q5233" i="3"/>
  <c r="Q5234" i="3"/>
  <c r="Q5235" i="3"/>
  <c r="Q5236" i="3"/>
  <c r="Q5237" i="3"/>
  <c r="Q5238" i="3"/>
  <c r="Q5239" i="3"/>
  <c r="Q5240" i="3"/>
  <c r="Q5241" i="3"/>
  <c r="Q5242" i="3"/>
  <c r="Q5243" i="3"/>
  <c r="Q5244" i="3"/>
  <c r="Q5245" i="3"/>
  <c r="Q5246" i="3"/>
  <c r="Q5247" i="3"/>
  <c r="Q5248" i="3"/>
  <c r="Q5249" i="3"/>
  <c r="Q5250" i="3"/>
  <c r="Q5251" i="3"/>
  <c r="Q5252" i="3"/>
  <c r="Q5253" i="3"/>
  <c r="Q5254" i="3"/>
  <c r="Q5255" i="3"/>
  <c r="Q5256" i="3"/>
  <c r="Q5257" i="3"/>
  <c r="Q5258" i="3"/>
  <c r="Q5259" i="3"/>
  <c r="Q5260" i="3"/>
  <c r="Q5261" i="3"/>
  <c r="Q5262" i="3"/>
  <c r="Q5263" i="3"/>
  <c r="Q5264" i="3"/>
  <c r="Q5265" i="3"/>
  <c r="Q5266" i="3"/>
  <c r="Q5267" i="3"/>
  <c r="Q5268" i="3"/>
  <c r="Q5269" i="3"/>
  <c r="Q5270" i="3"/>
  <c r="Q5271" i="3"/>
  <c r="Q5272" i="3"/>
  <c r="Q5273" i="3"/>
  <c r="Q5274" i="3"/>
  <c r="Q5275" i="3"/>
  <c r="Q5276" i="3"/>
  <c r="Q5277" i="3"/>
  <c r="Q5278" i="3"/>
  <c r="Q5279" i="3"/>
  <c r="Q5280" i="3"/>
  <c r="Q5281" i="3"/>
  <c r="Q5282" i="3"/>
  <c r="Q5283" i="3"/>
  <c r="Q5284" i="3"/>
  <c r="Q5285" i="3"/>
  <c r="Q5286" i="3"/>
  <c r="Q5287" i="3"/>
  <c r="Q5288" i="3"/>
  <c r="Q5289" i="3"/>
  <c r="Q5290" i="3"/>
  <c r="Q5291" i="3"/>
  <c r="Q5292" i="3"/>
  <c r="Q5293" i="3"/>
  <c r="Q5294" i="3"/>
  <c r="Q5295" i="3"/>
  <c r="Q5296" i="3"/>
  <c r="Q5297" i="3"/>
  <c r="Q5298" i="3"/>
  <c r="Q5299" i="3"/>
  <c r="Q5300" i="3"/>
  <c r="Q5301" i="3"/>
  <c r="Q5302" i="3"/>
  <c r="Q5303" i="3"/>
  <c r="Q5304" i="3"/>
  <c r="Q5305" i="3"/>
  <c r="Q5306" i="3"/>
  <c r="Q5307" i="3"/>
  <c r="Q5308" i="3"/>
  <c r="Q5309" i="3"/>
  <c r="Q5310" i="3"/>
  <c r="Q5311" i="3"/>
  <c r="Q5312" i="3"/>
  <c r="Q5313" i="3"/>
  <c r="Q5314" i="3"/>
  <c r="Q5315" i="3"/>
  <c r="Q5316" i="3"/>
  <c r="Q5317" i="3"/>
  <c r="Q5318" i="3"/>
  <c r="Q5319" i="3"/>
  <c r="Q5320" i="3"/>
  <c r="Q5321" i="3"/>
  <c r="Q5322" i="3"/>
  <c r="Q5323" i="3"/>
  <c r="Q5324" i="3"/>
  <c r="Q5325" i="3"/>
  <c r="Q5326" i="3"/>
  <c r="Q5327" i="3"/>
  <c r="Q5328" i="3"/>
  <c r="Q5329" i="3"/>
  <c r="Q5330" i="3"/>
  <c r="Q5331" i="3"/>
  <c r="Q5332" i="3"/>
  <c r="Q5333" i="3"/>
  <c r="Q5334" i="3"/>
  <c r="Q5335" i="3"/>
  <c r="Q5336" i="3"/>
  <c r="Q5337" i="3"/>
  <c r="Q5338" i="3"/>
  <c r="Q5339" i="3"/>
  <c r="Q5340" i="3"/>
  <c r="Q5341" i="3"/>
  <c r="Q5342" i="3"/>
  <c r="Q5343" i="3"/>
  <c r="Q5344" i="3"/>
  <c r="Q5345" i="3"/>
  <c r="Q5346" i="3"/>
  <c r="Q5347" i="3"/>
  <c r="Q5348" i="3"/>
  <c r="Q5349" i="3"/>
  <c r="Q5350" i="3"/>
  <c r="Q5351" i="3"/>
  <c r="Q5352" i="3"/>
  <c r="Q5353" i="3"/>
  <c r="Q5354" i="3"/>
  <c r="Q5355" i="3"/>
  <c r="Q5356" i="3"/>
  <c r="Q5357" i="3"/>
  <c r="Q5358" i="3"/>
  <c r="Q5359" i="3"/>
  <c r="Q5360" i="3"/>
  <c r="Q5361" i="3"/>
  <c r="Q5362" i="3"/>
  <c r="Q5363" i="3"/>
  <c r="Q5364" i="3"/>
  <c r="Q5365" i="3"/>
  <c r="Q5366" i="3"/>
  <c r="Q5367" i="3"/>
  <c r="Q5368" i="3"/>
  <c r="Q5369" i="3"/>
  <c r="Q5370" i="3"/>
  <c r="Q5371" i="3"/>
  <c r="Q5372" i="3"/>
  <c r="Q5373" i="3"/>
  <c r="Q5374" i="3"/>
  <c r="Q5375" i="3"/>
  <c r="Q5376" i="3"/>
  <c r="Q5377" i="3"/>
  <c r="Q5378" i="3"/>
  <c r="Q5379" i="3"/>
  <c r="Q5380" i="3"/>
  <c r="Q5381" i="3"/>
  <c r="Q5382" i="3"/>
  <c r="Q5383" i="3"/>
  <c r="Q5384" i="3"/>
  <c r="Q5385" i="3"/>
  <c r="Q5386" i="3"/>
  <c r="Q5387" i="3"/>
  <c r="Q5388" i="3"/>
  <c r="Q5389" i="3"/>
  <c r="Q5390" i="3"/>
  <c r="Q5391" i="3"/>
  <c r="Q5392" i="3"/>
  <c r="Q5393" i="3"/>
  <c r="Q5394" i="3"/>
  <c r="Q5395" i="3"/>
  <c r="Q5396" i="3"/>
  <c r="Q5397" i="3"/>
  <c r="Q5398" i="3"/>
  <c r="Q5399" i="3"/>
  <c r="Q5400" i="3"/>
  <c r="Q5401" i="3"/>
  <c r="Q5402" i="3"/>
  <c r="Q5403" i="3"/>
  <c r="Q5404" i="3"/>
  <c r="Q5405" i="3"/>
  <c r="Q5406" i="3"/>
  <c r="Q5407" i="3"/>
  <c r="Q5408" i="3"/>
  <c r="Q5409" i="3"/>
  <c r="Q5410" i="3"/>
  <c r="Q5411" i="3"/>
  <c r="Q5412" i="3"/>
  <c r="Q5413" i="3"/>
  <c r="Q5414" i="3"/>
  <c r="Q5415" i="3"/>
  <c r="Q5416" i="3"/>
  <c r="Q5417" i="3"/>
  <c r="Q5418" i="3"/>
  <c r="Q5419" i="3"/>
  <c r="Q5420" i="3"/>
  <c r="Q5421" i="3"/>
  <c r="Q5422" i="3"/>
  <c r="Q5423" i="3"/>
  <c r="Q5424" i="3"/>
  <c r="Q5425" i="3"/>
  <c r="Q5426" i="3"/>
  <c r="Q5427" i="3"/>
  <c r="Q5428" i="3"/>
  <c r="Q5429" i="3"/>
  <c r="Q5430" i="3"/>
  <c r="Q5431" i="3"/>
  <c r="Q5432" i="3"/>
  <c r="Q5433" i="3"/>
  <c r="Q5434" i="3"/>
  <c r="Q5435" i="3"/>
  <c r="Q5436" i="3"/>
  <c r="Q5437" i="3"/>
  <c r="Q5438" i="3"/>
  <c r="Q5439" i="3"/>
  <c r="Q5440" i="3"/>
  <c r="Q5441" i="3"/>
  <c r="Q5442" i="3"/>
  <c r="Q5443" i="3"/>
  <c r="Q5444" i="3"/>
  <c r="Q5445" i="3"/>
  <c r="Q5446" i="3"/>
  <c r="Q5447" i="3"/>
  <c r="Q5448" i="3"/>
  <c r="Q5449" i="3"/>
  <c r="Q5450" i="3"/>
  <c r="Q5451" i="3"/>
  <c r="Q5452" i="3"/>
  <c r="Q5453" i="3"/>
  <c r="Q5454" i="3"/>
  <c r="Q5455" i="3"/>
  <c r="Q5456" i="3"/>
  <c r="Q5457" i="3"/>
  <c r="Q5458" i="3"/>
  <c r="Q5459" i="3"/>
  <c r="Q5460" i="3"/>
  <c r="Q5461" i="3"/>
  <c r="Q5462" i="3"/>
  <c r="Q5463" i="3"/>
  <c r="Q5464" i="3"/>
  <c r="Q5465" i="3"/>
  <c r="Q5466" i="3"/>
  <c r="Q5467" i="3"/>
  <c r="Q5468" i="3"/>
  <c r="Q5469" i="3"/>
  <c r="Q5470" i="3"/>
  <c r="Q5471" i="3"/>
  <c r="Q5472" i="3"/>
  <c r="Q5473" i="3"/>
  <c r="Q5474" i="3"/>
  <c r="Q5475" i="3"/>
  <c r="Q5476" i="3"/>
  <c r="Q5477" i="3"/>
  <c r="Q5478" i="3"/>
  <c r="Q5479" i="3"/>
  <c r="Q5480" i="3"/>
  <c r="Q5481" i="3"/>
  <c r="Q5482" i="3"/>
  <c r="Q5483" i="3"/>
  <c r="Q5484" i="3"/>
  <c r="Q5485" i="3"/>
  <c r="Q5486" i="3"/>
  <c r="Q5487" i="3"/>
  <c r="Q5488" i="3"/>
  <c r="Q5489" i="3"/>
  <c r="Q5490" i="3"/>
  <c r="Q5491" i="3"/>
  <c r="Q5492" i="3"/>
  <c r="Q5493" i="3"/>
  <c r="Q5494" i="3"/>
  <c r="Q5495" i="3"/>
  <c r="Q5496" i="3"/>
  <c r="Q5497" i="3"/>
  <c r="Q5498" i="3"/>
  <c r="Q5499" i="3"/>
  <c r="Q5500" i="3"/>
  <c r="Q5501" i="3"/>
  <c r="Q5502" i="3"/>
  <c r="Q5503" i="3"/>
  <c r="Q5504" i="3"/>
  <c r="Q5505" i="3"/>
  <c r="Q5506" i="3"/>
  <c r="Q5507" i="3"/>
  <c r="Q5508" i="3"/>
  <c r="Q5509" i="3"/>
  <c r="Q5510" i="3"/>
  <c r="Q5511" i="3"/>
  <c r="Q5512" i="3"/>
  <c r="Q5513" i="3"/>
  <c r="Q5514" i="3"/>
  <c r="Q5515" i="3"/>
  <c r="Q5516" i="3"/>
  <c r="Q5517" i="3"/>
  <c r="Q5518" i="3"/>
  <c r="Q5519" i="3"/>
  <c r="Q5520" i="3"/>
  <c r="Q5521" i="3"/>
  <c r="Q5522" i="3"/>
  <c r="Q5523" i="3"/>
  <c r="Q5524" i="3"/>
  <c r="Q5525" i="3"/>
  <c r="Q5526" i="3"/>
  <c r="Q5527" i="3"/>
  <c r="Q5528" i="3"/>
  <c r="Q5529" i="3"/>
  <c r="Q5530" i="3"/>
  <c r="Q5531" i="3"/>
  <c r="Q5532" i="3"/>
  <c r="Q5533" i="3"/>
  <c r="Q5534" i="3"/>
  <c r="Q5535" i="3"/>
  <c r="Q5536" i="3"/>
  <c r="Q5537" i="3"/>
  <c r="Q5538" i="3"/>
  <c r="Q5539" i="3"/>
  <c r="Q5540" i="3"/>
  <c r="Q5541" i="3"/>
  <c r="Q5542" i="3"/>
  <c r="Q5543" i="3"/>
  <c r="Q5544" i="3"/>
  <c r="Q5545" i="3"/>
  <c r="Q5546" i="3"/>
  <c r="Q5547" i="3"/>
  <c r="Q5548" i="3"/>
  <c r="Q5549" i="3"/>
  <c r="Q5550" i="3"/>
  <c r="Q5551" i="3"/>
  <c r="Q5552" i="3"/>
  <c r="Q5553" i="3"/>
  <c r="Q5554" i="3"/>
  <c r="Q5555" i="3"/>
  <c r="Q5556" i="3"/>
  <c r="Q5557" i="3"/>
  <c r="Q5558" i="3"/>
  <c r="Q5559" i="3"/>
  <c r="Q5560" i="3"/>
  <c r="Q5561" i="3"/>
  <c r="Q5562" i="3"/>
  <c r="Q5563" i="3"/>
  <c r="Q5564" i="3"/>
  <c r="Q5565" i="3"/>
  <c r="Q5566" i="3"/>
  <c r="Q5567" i="3"/>
  <c r="Q5568" i="3"/>
  <c r="Q5569" i="3"/>
  <c r="Q5570" i="3"/>
  <c r="Q5571" i="3"/>
  <c r="Q5572" i="3"/>
  <c r="Q5573" i="3"/>
  <c r="Q5574" i="3"/>
  <c r="Q5575" i="3"/>
  <c r="Q5576" i="3"/>
  <c r="Q5577" i="3"/>
  <c r="Q5578" i="3"/>
  <c r="Q5579" i="3"/>
  <c r="Q5580" i="3"/>
  <c r="Q5581" i="3"/>
  <c r="Q5582" i="3"/>
  <c r="Q5583" i="3"/>
  <c r="Q5584" i="3"/>
  <c r="Q5585" i="3"/>
  <c r="Q5586" i="3"/>
  <c r="Q5587" i="3"/>
  <c r="Q5588" i="3"/>
  <c r="Q5589" i="3"/>
  <c r="Q5590" i="3"/>
  <c r="Q5591" i="3"/>
  <c r="Q5592" i="3"/>
  <c r="Q5593" i="3"/>
  <c r="Q5594" i="3"/>
  <c r="Q5595" i="3"/>
  <c r="Q5596" i="3"/>
  <c r="Q5597" i="3"/>
  <c r="Q5598" i="3"/>
  <c r="Q5599" i="3"/>
  <c r="Q5600" i="3"/>
  <c r="Q5601" i="3"/>
  <c r="Q5602" i="3"/>
  <c r="Q5603" i="3"/>
  <c r="Q5604" i="3"/>
  <c r="Q5605" i="3"/>
  <c r="Q5606" i="3"/>
  <c r="Q5607" i="3"/>
  <c r="Q5608" i="3"/>
  <c r="Q5609" i="3"/>
  <c r="Q5610" i="3"/>
  <c r="Q5611" i="3"/>
  <c r="Q5612" i="3"/>
  <c r="Q5613" i="3"/>
  <c r="Q5614" i="3"/>
  <c r="Q5615" i="3"/>
  <c r="Q5616" i="3"/>
  <c r="Q5617" i="3"/>
  <c r="Q5618" i="3"/>
  <c r="Q5619" i="3"/>
  <c r="Q5620" i="3"/>
  <c r="Q5621" i="3"/>
  <c r="Q5622" i="3"/>
  <c r="Q5623" i="3"/>
  <c r="Q5624" i="3"/>
  <c r="Q5625" i="3"/>
  <c r="Q5626" i="3"/>
  <c r="Q5627" i="3"/>
  <c r="Q5628" i="3"/>
  <c r="Q5629" i="3"/>
  <c r="Q5630" i="3"/>
  <c r="Q5631" i="3"/>
  <c r="Q5632" i="3"/>
  <c r="Q5633" i="3"/>
  <c r="Q5634" i="3"/>
  <c r="Q5635" i="3"/>
  <c r="Q5636" i="3"/>
  <c r="Q5637" i="3"/>
  <c r="Q5638" i="3"/>
  <c r="Q5639" i="3"/>
  <c r="Q5640" i="3"/>
  <c r="Q5641" i="3"/>
  <c r="Q5642" i="3"/>
  <c r="Q5643" i="3"/>
  <c r="Q5644" i="3"/>
  <c r="Q5645" i="3"/>
  <c r="Q5646" i="3"/>
  <c r="Q5647" i="3"/>
  <c r="Q5648" i="3"/>
  <c r="Q5649" i="3"/>
  <c r="Q5650" i="3"/>
  <c r="Q5651" i="3"/>
  <c r="Q5652" i="3"/>
  <c r="Q5653" i="3"/>
  <c r="Q5654" i="3"/>
  <c r="Q5655" i="3"/>
  <c r="Q5656" i="3"/>
  <c r="Q5657" i="3"/>
  <c r="Q5658" i="3"/>
  <c r="Q5659" i="3"/>
  <c r="Q5660" i="3"/>
  <c r="Q5661" i="3"/>
  <c r="Q5662" i="3"/>
  <c r="Q5663" i="3"/>
  <c r="Q5664" i="3"/>
  <c r="Q5665" i="3"/>
  <c r="Q5666" i="3"/>
  <c r="Q5667" i="3"/>
  <c r="Q5668" i="3"/>
  <c r="Q5669" i="3"/>
  <c r="Q5670" i="3"/>
  <c r="Q5671" i="3"/>
  <c r="Q5672" i="3"/>
  <c r="Q5673" i="3"/>
  <c r="Q5674" i="3"/>
  <c r="Q5675" i="3"/>
  <c r="Q5676" i="3"/>
  <c r="Q5677" i="3"/>
  <c r="Q5678" i="3"/>
  <c r="Q5679" i="3"/>
  <c r="Q5680" i="3"/>
  <c r="Q5681" i="3"/>
  <c r="Q5682" i="3"/>
  <c r="Q5683" i="3"/>
  <c r="Q5684" i="3"/>
  <c r="Q5685" i="3"/>
  <c r="Q5686" i="3"/>
  <c r="Q5687" i="3"/>
  <c r="Q5688" i="3"/>
  <c r="Q5689" i="3"/>
  <c r="Q5690" i="3"/>
  <c r="Q5691" i="3"/>
  <c r="Q5692" i="3"/>
  <c r="Q5693" i="3"/>
  <c r="Q5694" i="3"/>
  <c r="Q5695" i="3"/>
  <c r="Q5696" i="3"/>
  <c r="Q5697" i="3"/>
  <c r="Q5698" i="3"/>
  <c r="Q5699" i="3"/>
  <c r="Q5700" i="3"/>
  <c r="Q5701" i="3"/>
  <c r="Q5702" i="3"/>
  <c r="Q5703" i="3"/>
  <c r="Q5704" i="3"/>
  <c r="Q5705" i="3"/>
  <c r="Q5706" i="3"/>
  <c r="Q5707" i="3"/>
  <c r="Q5708" i="3"/>
  <c r="Q5709" i="3"/>
  <c r="Q5710" i="3"/>
  <c r="Q5711" i="3"/>
  <c r="Q5712" i="3"/>
  <c r="Q5713" i="3"/>
  <c r="Q5714" i="3"/>
  <c r="Q5715" i="3"/>
  <c r="Q5716" i="3"/>
  <c r="Q5717" i="3"/>
  <c r="Q5718" i="3"/>
  <c r="Q5719" i="3"/>
  <c r="Q5720" i="3"/>
  <c r="Q5721" i="3"/>
  <c r="Q5722" i="3"/>
  <c r="Q5723" i="3"/>
  <c r="Q5724" i="3"/>
  <c r="Q5725" i="3"/>
  <c r="Q5726" i="3"/>
  <c r="Q5727" i="3"/>
  <c r="Q5728" i="3"/>
  <c r="Q5729" i="3"/>
  <c r="Q5730" i="3"/>
  <c r="Q5731" i="3"/>
  <c r="Q5732" i="3"/>
  <c r="Q5733" i="3"/>
  <c r="Q5734" i="3"/>
  <c r="Q5735" i="3"/>
  <c r="Q5736" i="3"/>
  <c r="Q5737" i="3"/>
  <c r="Q5738" i="3"/>
  <c r="Q5739" i="3"/>
  <c r="Q5740" i="3"/>
  <c r="Q5741" i="3"/>
  <c r="Q5742" i="3"/>
  <c r="Q5743" i="3"/>
  <c r="Q5744" i="3"/>
  <c r="Q5745" i="3"/>
  <c r="Q5746" i="3"/>
  <c r="Q5747" i="3"/>
  <c r="Q5748" i="3"/>
  <c r="Q5749" i="3"/>
  <c r="Q5750" i="3"/>
  <c r="Q5751" i="3"/>
  <c r="Q5752" i="3"/>
  <c r="Q5753" i="3"/>
  <c r="Q5754" i="3"/>
  <c r="Q5755" i="3"/>
  <c r="Q5756" i="3"/>
  <c r="Q5757" i="3"/>
  <c r="Q5758" i="3"/>
  <c r="Q5759" i="3"/>
  <c r="Q5760" i="3"/>
  <c r="Q5761" i="3"/>
  <c r="Q5762" i="3"/>
  <c r="Q5763" i="3"/>
  <c r="Q5764" i="3"/>
  <c r="Q5765" i="3"/>
  <c r="Q5766" i="3"/>
  <c r="Q5767" i="3"/>
  <c r="Q5768" i="3"/>
  <c r="Q5769" i="3"/>
  <c r="Q5770" i="3"/>
  <c r="Q5771" i="3"/>
  <c r="Q5772" i="3"/>
  <c r="Q5773" i="3"/>
  <c r="Q5774" i="3"/>
  <c r="Q5775" i="3"/>
  <c r="Q5776" i="3"/>
  <c r="Q5777" i="3"/>
  <c r="Q5778" i="3"/>
  <c r="Q5779" i="3"/>
  <c r="Q5780" i="3"/>
  <c r="Q5781" i="3"/>
  <c r="Q5782" i="3"/>
  <c r="Q5783" i="3"/>
  <c r="Q5784" i="3"/>
  <c r="Q5785" i="3"/>
  <c r="Q5786" i="3"/>
  <c r="Q5787" i="3"/>
  <c r="Q5788" i="3"/>
  <c r="Q5789" i="3"/>
  <c r="Q5790" i="3"/>
  <c r="Q5791" i="3"/>
  <c r="Q5792" i="3"/>
  <c r="Q5793" i="3"/>
  <c r="Q5794" i="3"/>
  <c r="Q5795" i="3"/>
  <c r="Q5796" i="3"/>
  <c r="Q5797" i="3"/>
  <c r="Q5798" i="3"/>
  <c r="Q5799" i="3"/>
  <c r="Q5800" i="3"/>
  <c r="Q5801" i="3"/>
  <c r="Q5802" i="3"/>
  <c r="Q5803" i="3"/>
  <c r="Q5804" i="3"/>
  <c r="Q5805" i="3"/>
  <c r="Q5806" i="3"/>
  <c r="Q5807" i="3"/>
  <c r="Q5808" i="3"/>
  <c r="Q5809" i="3"/>
  <c r="Q5810" i="3"/>
  <c r="Q5811" i="3"/>
  <c r="Q5812" i="3"/>
  <c r="Q5813" i="3"/>
  <c r="Q5814" i="3"/>
  <c r="Q5815" i="3"/>
  <c r="Q5816" i="3"/>
  <c r="Q5817" i="3"/>
  <c r="Q5818" i="3"/>
  <c r="Q5819" i="3"/>
  <c r="Q5820" i="3"/>
  <c r="Q5821" i="3"/>
  <c r="Q5822" i="3"/>
  <c r="Q5823" i="3"/>
  <c r="Q5824" i="3"/>
  <c r="Q5825" i="3"/>
  <c r="Q5826" i="3"/>
  <c r="Q5827" i="3"/>
  <c r="Q5828" i="3"/>
  <c r="Q5829" i="3"/>
  <c r="Q5830" i="3"/>
  <c r="Q5831" i="3"/>
  <c r="Q5832" i="3"/>
  <c r="Q5833" i="3"/>
  <c r="Q5834" i="3"/>
  <c r="Q5835" i="3"/>
  <c r="Q5836" i="3"/>
  <c r="Q5837" i="3"/>
  <c r="Q5838" i="3"/>
  <c r="Q5839" i="3"/>
  <c r="Q5840" i="3"/>
  <c r="Q5841" i="3"/>
  <c r="Q5842" i="3"/>
  <c r="Q5843" i="3"/>
  <c r="Q5844" i="3"/>
  <c r="Q5845" i="3"/>
  <c r="Q5846" i="3"/>
  <c r="Q5847" i="3"/>
  <c r="Q5848" i="3"/>
  <c r="Q5849" i="3"/>
  <c r="Q5850" i="3"/>
  <c r="Q5851" i="3"/>
  <c r="Q5852" i="3"/>
  <c r="Q5853" i="3"/>
  <c r="Q5854" i="3"/>
  <c r="Q5855" i="3"/>
  <c r="Q5856" i="3"/>
  <c r="Q5857" i="3"/>
  <c r="Q5858" i="3"/>
  <c r="Q5859" i="3"/>
  <c r="Q5860" i="3"/>
  <c r="Q5861" i="3"/>
  <c r="Q5862" i="3"/>
  <c r="Q5863" i="3"/>
  <c r="Q5864" i="3"/>
  <c r="Q5865" i="3"/>
  <c r="Q5866" i="3"/>
  <c r="Q5867" i="3"/>
  <c r="Q5868" i="3"/>
  <c r="Q5869" i="3"/>
  <c r="Q5870" i="3"/>
  <c r="Q5871" i="3"/>
  <c r="Q5872" i="3"/>
  <c r="Q5873" i="3"/>
  <c r="Q5874" i="3"/>
  <c r="Q5875" i="3"/>
  <c r="Q5876" i="3"/>
  <c r="Q5877" i="3"/>
  <c r="Q5878" i="3"/>
  <c r="Q5879" i="3"/>
  <c r="Q5880" i="3"/>
  <c r="Q5881" i="3"/>
  <c r="Q5882" i="3"/>
  <c r="Q5883" i="3"/>
  <c r="Q5884" i="3"/>
  <c r="Q5885" i="3"/>
  <c r="Q5886" i="3"/>
  <c r="Q5887" i="3"/>
  <c r="Q5888" i="3"/>
  <c r="Q5889" i="3"/>
  <c r="Q5890" i="3"/>
  <c r="Q5891" i="3"/>
  <c r="Q5892" i="3"/>
  <c r="Q5893" i="3"/>
  <c r="Q5894" i="3"/>
  <c r="Q5895" i="3"/>
  <c r="Q5896" i="3"/>
  <c r="Q5897" i="3"/>
  <c r="Q5898" i="3"/>
  <c r="Q5899" i="3"/>
  <c r="Q5900" i="3"/>
  <c r="Q5901" i="3"/>
  <c r="Q5902" i="3"/>
  <c r="Q5903" i="3"/>
  <c r="Q5904" i="3"/>
  <c r="Q5905" i="3"/>
  <c r="Q5906" i="3"/>
  <c r="Q5907" i="3"/>
  <c r="Q5908" i="3"/>
  <c r="Q5909" i="3"/>
  <c r="Q5910" i="3"/>
  <c r="Q5911" i="3"/>
  <c r="Q5912" i="3"/>
  <c r="Q5913" i="3"/>
  <c r="Q5914" i="3"/>
  <c r="Q5915" i="3"/>
  <c r="Q5916" i="3"/>
  <c r="Q5917" i="3"/>
  <c r="Q5918" i="3"/>
  <c r="Q5919" i="3"/>
  <c r="Q5920" i="3"/>
  <c r="Q5921" i="3"/>
  <c r="Q5922" i="3"/>
  <c r="Q5923" i="3"/>
  <c r="Q5924" i="3"/>
  <c r="Q5925" i="3"/>
  <c r="Q5926" i="3"/>
  <c r="Q5927" i="3"/>
  <c r="Q5928" i="3"/>
  <c r="Q5929" i="3"/>
  <c r="Q5930" i="3"/>
  <c r="Q5931" i="3"/>
  <c r="Q5932" i="3"/>
  <c r="Q5933" i="3"/>
  <c r="Q5934" i="3"/>
  <c r="Q5935" i="3"/>
  <c r="Q5936" i="3"/>
  <c r="Q5937" i="3"/>
  <c r="Q5938" i="3"/>
  <c r="Q5939" i="3"/>
  <c r="Q5940" i="3"/>
  <c r="Q5941" i="3"/>
  <c r="Q5942" i="3"/>
  <c r="Q5943" i="3"/>
  <c r="Q5944" i="3"/>
  <c r="Q5945" i="3"/>
  <c r="Q5946" i="3"/>
  <c r="Q5947" i="3"/>
  <c r="Q5948" i="3"/>
  <c r="Q5949" i="3"/>
  <c r="Q5950" i="3"/>
  <c r="Q5951" i="3"/>
  <c r="Q5952" i="3"/>
  <c r="Q5953" i="3"/>
  <c r="Q5954" i="3"/>
  <c r="Q5955" i="3"/>
  <c r="Q5956" i="3"/>
  <c r="Q5957" i="3"/>
  <c r="Q5958" i="3"/>
  <c r="Q5959" i="3"/>
  <c r="Q5960" i="3"/>
  <c r="Q5961" i="3"/>
  <c r="Q5962" i="3"/>
  <c r="Q5963" i="3"/>
  <c r="Q5964" i="3"/>
  <c r="Q5965" i="3"/>
  <c r="Q5966" i="3"/>
  <c r="Q5967" i="3"/>
  <c r="Q5968" i="3"/>
  <c r="Q5969" i="3"/>
  <c r="Q5970" i="3"/>
  <c r="Q5971" i="3"/>
  <c r="Q5972" i="3"/>
  <c r="Q5973" i="3"/>
  <c r="Q5974" i="3"/>
  <c r="Q5975" i="3"/>
  <c r="Q5976" i="3"/>
  <c r="Q5977" i="3"/>
  <c r="Q5978" i="3"/>
  <c r="Q5979" i="3"/>
  <c r="Q5980" i="3"/>
  <c r="Q5981" i="3"/>
  <c r="Q5982" i="3"/>
  <c r="Q5983" i="3"/>
  <c r="Q5984" i="3"/>
  <c r="Q5985" i="3"/>
  <c r="Q5986" i="3"/>
  <c r="Q5987" i="3"/>
  <c r="Q5988" i="3"/>
  <c r="Q5989" i="3"/>
  <c r="Q5990" i="3"/>
  <c r="Q5991" i="3"/>
  <c r="Q5992" i="3"/>
  <c r="Q5993" i="3"/>
  <c r="Q5994" i="3"/>
  <c r="Q5995" i="3"/>
  <c r="Q5996" i="3"/>
  <c r="Q5997" i="3"/>
  <c r="Q5998" i="3"/>
  <c r="Q5999" i="3"/>
  <c r="Q6000" i="3"/>
  <c r="Q6001" i="3"/>
  <c r="Q6002" i="3"/>
  <c r="Q6003" i="3"/>
  <c r="Q6004" i="3"/>
  <c r="Q6005" i="3"/>
  <c r="Q6006" i="3"/>
  <c r="Q6007" i="3"/>
  <c r="Q6008" i="3"/>
  <c r="Q6009" i="3"/>
  <c r="Q6010" i="3"/>
  <c r="Q6011" i="3"/>
  <c r="Q6012" i="3"/>
  <c r="Q6013" i="3"/>
  <c r="Q6014" i="3"/>
  <c r="Q6015" i="3"/>
  <c r="Q6016" i="3"/>
  <c r="Q6017" i="3"/>
  <c r="Q6018" i="3"/>
  <c r="Q6019" i="3"/>
  <c r="Q6020" i="3"/>
  <c r="Q6021" i="3"/>
  <c r="Q6022" i="3"/>
  <c r="Q6023" i="3"/>
  <c r="Q6024" i="3"/>
  <c r="Q6025" i="3"/>
  <c r="Q6026" i="3"/>
  <c r="Q6027" i="3"/>
  <c r="Q6028" i="3"/>
  <c r="Q6029" i="3"/>
  <c r="Q6030" i="3"/>
  <c r="Q6031" i="3"/>
  <c r="Q6032" i="3"/>
  <c r="Q6033" i="3"/>
  <c r="Q6034" i="3"/>
  <c r="Q6035" i="3"/>
  <c r="Q6036" i="3"/>
  <c r="Q6037" i="3"/>
  <c r="Q6038" i="3"/>
  <c r="Q6039" i="3"/>
  <c r="Q6040" i="3"/>
  <c r="Q6041" i="3"/>
  <c r="Q6042" i="3"/>
  <c r="Q6043" i="3"/>
  <c r="Q6044" i="3"/>
  <c r="Q6045" i="3"/>
  <c r="Q6046" i="3"/>
  <c r="Q6047" i="3"/>
  <c r="Q6048" i="3"/>
  <c r="Q6049" i="3"/>
  <c r="Q6050" i="3"/>
  <c r="Q6051" i="3"/>
  <c r="Q6052" i="3"/>
  <c r="Q6053" i="3"/>
  <c r="Q6054" i="3"/>
  <c r="Q6055" i="3"/>
  <c r="Q6056" i="3"/>
  <c r="Q6057" i="3"/>
  <c r="Q6058" i="3"/>
  <c r="Q6059" i="3"/>
  <c r="Q6060" i="3"/>
  <c r="Q6061" i="3"/>
  <c r="Q6062" i="3"/>
  <c r="Q6063" i="3"/>
  <c r="Q6064" i="3"/>
  <c r="Q6065" i="3"/>
  <c r="Q6066" i="3"/>
  <c r="Q6067" i="3"/>
  <c r="Q6068" i="3"/>
  <c r="Q6069" i="3"/>
  <c r="Q6070" i="3"/>
  <c r="Q6071" i="3"/>
  <c r="Q6072" i="3"/>
  <c r="Q6073" i="3"/>
  <c r="Q6074" i="3"/>
  <c r="Q6075" i="3"/>
  <c r="Q6076" i="3"/>
  <c r="Q6077" i="3"/>
  <c r="Q6078" i="3"/>
  <c r="Q6079" i="3"/>
  <c r="Q6080" i="3"/>
  <c r="Q6081" i="3"/>
  <c r="Q6082" i="3"/>
  <c r="Q6083" i="3"/>
  <c r="Q6084" i="3"/>
  <c r="Q6085" i="3"/>
  <c r="Q6086" i="3"/>
  <c r="Q6087" i="3"/>
  <c r="Q6088" i="3"/>
  <c r="Q6089" i="3"/>
  <c r="Q6090" i="3"/>
  <c r="Q6091" i="3"/>
  <c r="Q6092" i="3"/>
  <c r="Q6093" i="3"/>
  <c r="Q6094" i="3"/>
  <c r="Q6095" i="3"/>
  <c r="Q6096" i="3"/>
  <c r="Q6097" i="3"/>
  <c r="Q6098" i="3"/>
  <c r="Q6099" i="3"/>
  <c r="Q6100" i="3"/>
  <c r="Q6101" i="3"/>
  <c r="Q6102" i="3"/>
  <c r="Q6103" i="3"/>
  <c r="Q6104" i="3"/>
  <c r="Q6105" i="3"/>
  <c r="Q6106" i="3"/>
  <c r="Q6107" i="3"/>
  <c r="Q6108" i="3"/>
  <c r="Q6109" i="3"/>
  <c r="Q6110" i="3"/>
  <c r="Q6111" i="3"/>
  <c r="Q6112" i="3"/>
  <c r="Q6113" i="3"/>
  <c r="Q6114" i="3"/>
  <c r="Q6115" i="3"/>
  <c r="Q6116" i="3"/>
  <c r="Q6117" i="3"/>
  <c r="Q6118" i="3"/>
  <c r="Q6119" i="3"/>
  <c r="Q6120" i="3"/>
  <c r="Q6121" i="3"/>
  <c r="Q6122" i="3"/>
  <c r="Q6123" i="3"/>
  <c r="Q6124" i="3"/>
  <c r="Q6125" i="3"/>
  <c r="Q6126" i="3"/>
  <c r="Q6127" i="3"/>
  <c r="Q6128" i="3"/>
  <c r="Q6129" i="3"/>
  <c r="Q6130" i="3"/>
  <c r="Q6131" i="3"/>
  <c r="Q6132" i="3"/>
  <c r="Q6133" i="3"/>
  <c r="Q6134" i="3"/>
  <c r="Q6135" i="3"/>
  <c r="Q6136" i="3"/>
  <c r="Q6137" i="3"/>
  <c r="Q6138" i="3"/>
  <c r="Q6139" i="3"/>
  <c r="Q6140" i="3"/>
  <c r="Q6141" i="3"/>
  <c r="Q6142" i="3"/>
  <c r="Q6143" i="3"/>
  <c r="Q6144" i="3"/>
  <c r="Q6145" i="3"/>
  <c r="Q6146" i="3"/>
  <c r="Q6147" i="3"/>
  <c r="Q6148" i="3"/>
  <c r="Q6149" i="3"/>
  <c r="Q6150" i="3"/>
  <c r="Q6151" i="3"/>
  <c r="Q6152" i="3"/>
  <c r="Q6153" i="3"/>
  <c r="Q6154" i="3"/>
  <c r="Q6155" i="3"/>
  <c r="Q6156" i="3"/>
  <c r="Q6157" i="3"/>
  <c r="Q6158" i="3"/>
  <c r="Q6159" i="3"/>
  <c r="Q6160" i="3"/>
  <c r="Q6161" i="3"/>
  <c r="Q6162" i="3"/>
  <c r="Q6163" i="3"/>
  <c r="Q6164" i="3"/>
  <c r="Q6165" i="3"/>
  <c r="Q6166" i="3"/>
  <c r="Q6167" i="3"/>
  <c r="Q6168" i="3"/>
  <c r="Q6169" i="3"/>
  <c r="Q6170" i="3"/>
  <c r="Q6171" i="3"/>
  <c r="Q6172" i="3"/>
  <c r="Q6173" i="3"/>
  <c r="Q6174" i="3"/>
  <c r="Q6175" i="3"/>
  <c r="Q6176" i="3"/>
  <c r="Q6177" i="3"/>
  <c r="Q6178" i="3"/>
  <c r="Q6179" i="3"/>
  <c r="Q6180" i="3"/>
  <c r="Q6181" i="3"/>
  <c r="Q6182" i="3"/>
  <c r="Q6183" i="3"/>
  <c r="Q6184" i="3"/>
  <c r="Q6185" i="3"/>
  <c r="Q6186" i="3"/>
  <c r="Q6187" i="3"/>
  <c r="Q6188" i="3"/>
  <c r="Q6189" i="3"/>
  <c r="Q6190" i="3"/>
  <c r="Q6191" i="3"/>
  <c r="Q6192" i="3"/>
  <c r="Q6193" i="3"/>
  <c r="Q6194" i="3"/>
  <c r="Q6195" i="3"/>
  <c r="Q6196" i="3"/>
  <c r="Q6197" i="3"/>
  <c r="Q6198" i="3"/>
  <c r="Q6199" i="3"/>
  <c r="Q6200" i="3"/>
  <c r="Q6201" i="3"/>
  <c r="Q6202" i="3"/>
  <c r="Q6203" i="3"/>
  <c r="Q6204" i="3"/>
  <c r="Q6205" i="3"/>
  <c r="Q6206" i="3"/>
  <c r="Q6207" i="3"/>
  <c r="Q6208" i="3"/>
  <c r="Q6209" i="3"/>
  <c r="Q6210" i="3"/>
  <c r="Q6211" i="3"/>
  <c r="Q6212" i="3"/>
  <c r="Q6213" i="3"/>
  <c r="Q6214" i="3"/>
  <c r="Q6215" i="3"/>
  <c r="Q6216" i="3"/>
  <c r="Q6217" i="3"/>
  <c r="Q6218" i="3"/>
  <c r="Q6219" i="3"/>
  <c r="Q6220" i="3"/>
  <c r="Q6221" i="3"/>
  <c r="Q6222" i="3"/>
  <c r="Q6223" i="3"/>
  <c r="Q6224" i="3"/>
  <c r="Q6225" i="3"/>
  <c r="Q6226" i="3"/>
  <c r="Q6227" i="3"/>
  <c r="Q6228" i="3"/>
  <c r="Q6229" i="3"/>
  <c r="Q6230" i="3"/>
  <c r="Q6231" i="3"/>
  <c r="Q6232" i="3"/>
  <c r="Q6233" i="3"/>
  <c r="Q6234" i="3"/>
  <c r="Q6235" i="3"/>
  <c r="Q6236" i="3"/>
  <c r="Q6237" i="3"/>
  <c r="Q6238" i="3"/>
  <c r="Q6239" i="3"/>
  <c r="Q6240" i="3"/>
  <c r="Q6241" i="3"/>
  <c r="Q6242" i="3"/>
  <c r="Q6243" i="3"/>
  <c r="Q6244" i="3"/>
  <c r="Q6245" i="3"/>
  <c r="Q6246" i="3"/>
  <c r="Q6247" i="3"/>
  <c r="Q6248" i="3"/>
  <c r="Q6249" i="3"/>
  <c r="Q6250" i="3"/>
  <c r="Q6251" i="3"/>
  <c r="Q6252" i="3"/>
  <c r="Q6253" i="3"/>
  <c r="Q6254" i="3"/>
  <c r="Q6255" i="3"/>
  <c r="Q6256" i="3"/>
  <c r="Q6257" i="3"/>
  <c r="Q6258" i="3"/>
  <c r="Q6259" i="3"/>
  <c r="Q6260" i="3"/>
  <c r="Q6261" i="3"/>
  <c r="Q6262" i="3"/>
  <c r="Q6263" i="3"/>
  <c r="Q6264" i="3"/>
  <c r="Q6265" i="3"/>
  <c r="Q6266" i="3"/>
  <c r="Q6267" i="3"/>
  <c r="Q6268" i="3"/>
  <c r="Q6269" i="3"/>
  <c r="Q6270" i="3"/>
  <c r="Q6271" i="3"/>
  <c r="Q6272" i="3"/>
  <c r="Q6273" i="3"/>
  <c r="Q6274" i="3"/>
  <c r="Q6275" i="3"/>
  <c r="Q6276" i="3"/>
  <c r="Q6277" i="3"/>
  <c r="Q6278" i="3"/>
  <c r="Q6279" i="3"/>
  <c r="Q6280" i="3"/>
  <c r="Q6281" i="3"/>
  <c r="Q6282" i="3"/>
  <c r="Q6283" i="3"/>
  <c r="Q6284" i="3"/>
  <c r="Q6285" i="3"/>
  <c r="Q6286" i="3"/>
  <c r="Q6287" i="3"/>
  <c r="Q6288" i="3"/>
  <c r="Q6289" i="3"/>
  <c r="Q6290" i="3"/>
  <c r="Q6291" i="3"/>
  <c r="Q6292" i="3"/>
  <c r="Q6293" i="3"/>
  <c r="Q6294" i="3"/>
  <c r="Q6295" i="3"/>
  <c r="Q6296" i="3"/>
  <c r="Q6297" i="3"/>
  <c r="Q6298" i="3"/>
  <c r="Q6299" i="3"/>
  <c r="Q6300" i="3"/>
  <c r="Q6301" i="3"/>
  <c r="Q6302" i="3"/>
  <c r="Q6303" i="3"/>
  <c r="Q6304" i="3"/>
  <c r="Q6305" i="3"/>
  <c r="Q6306" i="3"/>
  <c r="Q6307" i="3"/>
  <c r="Q6308" i="3"/>
  <c r="Q6309" i="3"/>
  <c r="Q6310" i="3"/>
  <c r="Q6311" i="3"/>
  <c r="Q6312" i="3"/>
  <c r="Q6313" i="3"/>
  <c r="Q6314" i="3"/>
  <c r="Q6315" i="3"/>
  <c r="Q6316" i="3"/>
  <c r="Q6317" i="3"/>
  <c r="Q6318" i="3"/>
  <c r="Q6319" i="3"/>
  <c r="Q6320" i="3"/>
  <c r="Q6321" i="3"/>
  <c r="Q6322" i="3"/>
  <c r="Q6323" i="3"/>
  <c r="Q6324" i="3"/>
  <c r="Q6325" i="3"/>
  <c r="Q6326" i="3"/>
  <c r="Q6327" i="3"/>
  <c r="Q6328" i="3"/>
  <c r="Q6329" i="3"/>
  <c r="Q6330" i="3"/>
  <c r="Q6331" i="3"/>
  <c r="Q6332" i="3"/>
  <c r="Q6333" i="3"/>
  <c r="Q6334" i="3"/>
  <c r="Q6335" i="3"/>
  <c r="Q6336" i="3"/>
  <c r="Q6337" i="3"/>
  <c r="Q6338" i="3"/>
  <c r="Q6339" i="3"/>
  <c r="Q6340" i="3"/>
  <c r="Q6341" i="3"/>
  <c r="Q6342" i="3"/>
  <c r="Q6343" i="3"/>
  <c r="Q6344" i="3"/>
  <c r="Q6345" i="3"/>
  <c r="Q6346" i="3"/>
  <c r="Q6347" i="3"/>
  <c r="Q6348" i="3"/>
  <c r="Q6349" i="3"/>
  <c r="Q6350" i="3"/>
  <c r="Q6351" i="3"/>
  <c r="Q6352" i="3"/>
  <c r="Q6353" i="3"/>
  <c r="Q6354" i="3"/>
  <c r="Q6355" i="3"/>
  <c r="Q6356" i="3"/>
  <c r="Q6357" i="3"/>
  <c r="Q6358" i="3"/>
  <c r="Q6359" i="3"/>
  <c r="Q6360" i="3"/>
  <c r="Q6361" i="3"/>
  <c r="Q6362" i="3"/>
  <c r="Q6363" i="3"/>
  <c r="Q6364" i="3"/>
  <c r="Q6365" i="3"/>
  <c r="Q6366" i="3"/>
  <c r="Q6367" i="3"/>
  <c r="Q6368" i="3"/>
  <c r="Q6369" i="3"/>
  <c r="Q6370" i="3"/>
  <c r="Q6371" i="3"/>
  <c r="Q6372" i="3"/>
  <c r="Q6373" i="3"/>
  <c r="Q6374" i="3"/>
  <c r="Q6375" i="3"/>
  <c r="Q6376" i="3"/>
  <c r="Q6377" i="3"/>
  <c r="Q6378" i="3"/>
  <c r="Q6379" i="3"/>
  <c r="Q6380" i="3"/>
  <c r="Q6381" i="3"/>
  <c r="Q6382" i="3"/>
  <c r="Q6383" i="3"/>
  <c r="Q6384" i="3"/>
  <c r="Q6385" i="3"/>
  <c r="Q6386" i="3"/>
  <c r="Q6387" i="3"/>
  <c r="Q6388" i="3"/>
  <c r="Q6389" i="3"/>
  <c r="Q6390" i="3"/>
  <c r="Q6391" i="3"/>
  <c r="Q6392" i="3"/>
  <c r="Q6393" i="3"/>
  <c r="Q6394" i="3"/>
  <c r="Q6395" i="3"/>
  <c r="Q6396" i="3"/>
  <c r="Q6397" i="3"/>
  <c r="Q6398" i="3"/>
  <c r="Q6399" i="3"/>
  <c r="Q6400" i="3"/>
  <c r="Q6401" i="3"/>
  <c r="Q6402" i="3"/>
  <c r="Q6403" i="3"/>
  <c r="Q6404" i="3"/>
  <c r="Q6405" i="3"/>
  <c r="Q6406" i="3"/>
  <c r="Q6407" i="3"/>
  <c r="Q6408" i="3"/>
  <c r="Q6409" i="3"/>
  <c r="Q6410" i="3"/>
  <c r="Q6411" i="3"/>
  <c r="Q6412" i="3"/>
  <c r="Q6413" i="3"/>
  <c r="Q6414" i="3"/>
  <c r="Q6415" i="3"/>
  <c r="Q6416" i="3"/>
  <c r="Q6417" i="3"/>
  <c r="Q6418" i="3"/>
  <c r="Q6419" i="3"/>
  <c r="Q6420" i="3"/>
  <c r="Q6421" i="3"/>
  <c r="Q6422" i="3"/>
  <c r="Q6423" i="3"/>
  <c r="Q6424" i="3"/>
  <c r="Q6425" i="3"/>
  <c r="Q6426" i="3"/>
  <c r="Q6427" i="3"/>
  <c r="Q6428" i="3"/>
  <c r="Q6429" i="3"/>
  <c r="Q6430" i="3"/>
  <c r="Q6431" i="3"/>
  <c r="Q6432" i="3"/>
  <c r="Q6433" i="3"/>
  <c r="Q6434" i="3"/>
  <c r="Q6435" i="3"/>
  <c r="Q6436" i="3"/>
  <c r="Q6437" i="3"/>
  <c r="Q6438" i="3"/>
  <c r="Q6439" i="3"/>
  <c r="Q6440" i="3"/>
  <c r="Q6441" i="3"/>
  <c r="Q6442" i="3"/>
  <c r="Q6443" i="3"/>
  <c r="Q6444" i="3"/>
  <c r="Q6445" i="3"/>
  <c r="Q6446" i="3"/>
  <c r="Q6447" i="3"/>
  <c r="Q6448" i="3"/>
  <c r="Q6449" i="3"/>
  <c r="Q6450" i="3"/>
  <c r="Q6451" i="3"/>
  <c r="Q6452" i="3"/>
  <c r="Q6453" i="3"/>
  <c r="Q6454" i="3"/>
  <c r="Q6455" i="3"/>
  <c r="Q6456" i="3"/>
  <c r="Q6457" i="3"/>
  <c r="Q6458" i="3"/>
  <c r="Q6459" i="3"/>
  <c r="Q6460" i="3"/>
  <c r="Q6461" i="3"/>
  <c r="Q6462" i="3"/>
  <c r="Q6463" i="3"/>
  <c r="Q6464" i="3"/>
  <c r="Q6465" i="3"/>
  <c r="Q6466" i="3"/>
  <c r="Q6467" i="3"/>
  <c r="Q6468" i="3"/>
  <c r="Q6469" i="3"/>
  <c r="Q6470" i="3"/>
  <c r="Q6471" i="3"/>
  <c r="Q6472" i="3"/>
  <c r="Q6473" i="3"/>
  <c r="Q6474" i="3"/>
  <c r="Q6475" i="3"/>
  <c r="Q6476" i="3"/>
  <c r="Q6477" i="3"/>
  <c r="Q6478" i="3"/>
  <c r="Q6479" i="3"/>
  <c r="Q6480" i="3"/>
  <c r="Q6481" i="3"/>
  <c r="Q6482" i="3"/>
  <c r="Q6483" i="3"/>
  <c r="Q6484" i="3"/>
  <c r="Q6485" i="3"/>
  <c r="Q6486" i="3"/>
  <c r="Q6487" i="3"/>
  <c r="Q6488" i="3"/>
  <c r="Q6489" i="3"/>
  <c r="Q6490" i="3"/>
  <c r="Q6491" i="3"/>
  <c r="Q6492" i="3"/>
  <c r="Q6493" i="3"/>
  <c r="Q6494" i="3"/>
  <c r="Q6495" i="3"/>
  <c r="Q6496" i="3"/>
  <c r="Q6497" i="3"/>
  <c r="Q6498" i="3"/>
  <c r="Q6499" i="3"/>
  <c r="Q6500" i="3"/>
  <c r="Q6501" i="3"/>
  <c r="Q6502" i="3"/>
  <c r="Q6503" i="3"/>
  <c r="Q6504" i="3"/>
  <c r="Q6505" i="3"/>
  <c r="Q6506" i="3"/>
  <c r="Q6507" i="3"/>
  <c r="Q6508" i="3"/>
  <c r="Q6509" i="3"/>
  <c r="Q6510" i="3"/>
  <c r="Q6511" i="3"/>
  <c r="Q6512" i="3"/>
  <c r="Q6513" i="3"/>
  <c r="Q6514" i="3"/>
  <c r="Q6515" i="3"/>
  <c r="Q6516" i="3"/>
  <c r="Q6517" i="3"/>
  <c r="Q6518" i="3"/>
  <c r="Q6519" i="3"/>
  <c r="Q6520" i="3"/>
  <c r="Q6521" i="3"/>
  <c r="Q6522" i="3"/>
  <c r="Q6523" i="3"/>
  <c r="Q6524" i="3"/>
  <c r="Q6525" i="3"/>
  <c r="Q6526" i="3"/>
  <c r="Q6527" i="3"/>
  <c r="Q6528" i="3"/>
  <c r="Q6529" i="3"/>
  <c r="Q6530" i="3"/>
  <c r="Q6531" i="3"/>
  <c r="Q6532" i="3"/>
  <c r="Q6533" i="3"/>
  <c r="Q6534" i="3"/>
  <c r="Q6535" i="3"/>
  <c r="Q6536" i="3"/>
  <c r="Q6537" i="3"/>
  <c r="Q6538" i="3"/>
  <c r="Q6539" i="3"/>
  <c r="Q6540" i="3"/>
  <c r="Q6541" i="3"/>
  <c r="Q6542" i="3"/>
  <c r="Q6543" i="3"/>
  <c r="Q6544" i="3"/>
  <c r="Q6545" i="3"/>
  <c r="Q6546" i="3"/>
  <c r="Q6547" i="3"/>
  <c r="Q6548" i="3"/>
  <c r="Q6549" i="3"/>
  <c r="Q6550" i="3"/>
  <c r="Q6551" i="3"/>
  <c r="Q6552" i="3"/>
  <c r="Q6553" i="3"/>
  <c r="Q6554" i="3"/>
  <c r="Q6555" i="3"/>
  <c r="Q6556" i="3"/>
  <c r="Q6557" i="3"/>
  <c r="Q6558" i="3"/>
  <c r="Q6559" i="3"/>
  <c r="Q6560" i="3"/>
  <c r="Q6561" i="3"/>
  <c r="Q6562" i="3"/>
  <c r="Q6563" i="3"/>
  <c r="Q6564" i="3"/>
  <c r="Q6565" i="3"/>
  <c r="Q6566" i="3"/>
  <c r="Q6567" i="3"/>
  <c r="Q6568" i="3"/>
  <c r="Q6569" i="3"/>
  <c r="Q6570" i="3"/>
  <c r="Q6571" i="3"/>
  <c r="Q6572" i="3"/>
  <c r="Q6573" i="3"/>
  <c r="Q6574" i="3"/>
  <c r="Q6575" i="3"/>
  <c r="Q6576" i="3"/>
  <c r="Q6577" i="3"/>
  <c r="Q6578" i="3"/>
  <c r="Q6579" i="3"/>
  <c r="Q6580" i="3"/>
  <c r="Q6581" i="3"/>
  <c r="Q6582" i="3"/>
  <c r="Q6583" i="3"/>
  <c r="Q6584" i="3"/>
  <c r="Q6585" i="3"/>
  <c r="Q6586" i="3"/>
  <c r="Q6587" i="3"/>
  <c r="Q6588" i="3"/>
  <c r="Q6589" i="3"/>
  <c r="Q6590" i="3"/>
  <c r="Q6591" i="3"/>
  <c r="Q6592" i="3"/>
  <c r="Q6593" i="3"/>
  <c r="Q6594" i="3"/>
  <c r="Q6595" i="3"/>
  <c r="Q6596" i="3"/>
  <c r="Q6597" i="3"/>
  <c r="Q6598" i="3"/>
  <c r="Q6599" i="3"/>
  <c r="Q6600" i="3"/>
  <c r="Q6601" i="3"/>
  <c r="Q6602" i="3"/>
  <c r="Q6603" i="3"/>
  <c r="Q6604" i="3"/>
  <c r="Q6605" i="3"/>
  <c r="Q6606" i="3"/>
  <c r="Q6607" i="3"/>
  <c r="Q6608" i="3"/>
  <c r="Q6609" i="3"/>
  <c r="Q6610" i="3"/>
  <c r="Q6611" i="3"/>
  <c r="Q6612" i="3"/>
  <c r="Q6613" i="3"/>
  <c r="Q6614" i="3"/>
  <c r="Q6615" i="3"/>
  <c r="Q6616" i="3"/>
  <c r="Q6617" i="3"/>
  <c r="Q6618" i="3"/>
  <c r="Q6619" i="3"/>
  <c r="Q6620" i="3"/>
  <c r="Q6621" i="3"/>
  <c r="Q6622" i="3"/>
  <c r="Q6623" i="3"/>
  <c r="Q6624" i="3"/>
  <c r="Q6625" i="3"/>
  <c r="Q6626" i="3"/>
  <c r="Q6627" i="3"/>
  <c r="Q6628" i="3"/>
  <c r="Q6629" i="3"/>
  <c r="Q6630" i="3"/>
  <c r="Q6631" i="3"/>
  <c r="Q6632" i="3"/>
  <c r="Q6633" i="3"/>
  <c r="Q6634" i="3"/>
  <c r="Q6635" i="3"/>
  <c r="Q6636" i="3"/>
  <c r="Q6637" i="3"/>
  <c r="Q6638" i="3"/>
  <c r="Q6639" i="3"/>
  <c r="Q6640" i="3"/>
  <c r="Q6641" i="3"/>
  <c r="Q6642" i="3"/>
  <c r="Q6643" i="3"/>
  <c r="Q6644" i="3"/>
  <c r="Q6645" i="3"/>
  <c r="Q6646" i="3"/>
  <c r="Q6647" i="3"/>
  <c r="Q6648" i="3"/>
  <c r="Q6649" i="3"/>
  <c r="Q6650" i="3"/>
  <c r="Q6651" i="3"/>
  <c r="Q6652" i="3"/>
  <c r="Q6653" i="3"/>
  <c r="Q6654" i="3"/>
  <c r="Q6655" i="3"/>
  <c r="Q6656" i="3"/>
  <c r="Q6657" i="3"/>
  <c r="Q6658" i="3"/>
  <c r="Q6659" i="3"/>
  <c r="Q6660" i="3"/>
  <c r="Q6661" i="3"/>
  <c r="Q6662" i="3"/>
  <c r="Q6663" i="3"/>
  <c r="Q6664" i="3"/>
  <c r="Q6665" i="3"/>
  <c r="Q6666" i="3"/>
  <c r="Q6667" i="3"/>
  <c r="Q6668" i="3"/>
  <c r="Q6669" i="3"/>
  <c r="Q6670" i="3"/>
  <c r="Q6671" i="3"/>
  <c r="Q6672" i="3"/>
  <c r="Q6673" i="3"/>
  <c r="Q6674" i="3"/>
  <c r="Q6675" i="3"/>
  <c r="Q6676" i="3"/>
  <c r="Q6677" i="3"/>
  <c r="Q6678" i="3"/>
  <c r="Q6679" i="3"/>
  <c r="Q6680" i="3"/>
  <c r="Q6681" i="3"/>
  <c r="Q6682" i="3"/>
  <c r="Q6683" i="3"/>
  <c r="Q6684" i="3"/>
  <c r="Q6685" i="3"/>
  <c r="Q6686" i="3"/>
  <c r="Q6687" i="3"/>
  <c r="Q6688" i="3"/>
  <c r="Q6689" i="3"/>
  <c r="Q6690" i="3"/>
  <c r="Q6691" i="3"/>
  <c r="Q6692" i="3"/>
  <c r="Q6693" i="3"/>
  <c r="Q6694" i="3"/>
  <c r="Q6695" i="3"/>
  <c r="Q6696" i="3"/>
  <c r="Q6697" i="3"/>
  <c r="Q6698" i="3"/>
  <c r="Q6699" i="3"/>
  <c r="Q6700" i="3"/>
  <c r="Q6701" i="3"/>
  <c r="Q6702" i="3"/>
  <c r="Q6703" i="3"/>
  <c r="Q6704" i="3"/>
  <c r="Q6705" i="3"/>
  <c r="Q6706" i="3"/>
  <c r="Q6707" i="3"/>
  <c r="Q6708" i="3"/>
  <c r="Q6709" i="3"/>
  <c r="Q6710" i="3"/>
  <c r="Q6711" i="3"/>
  <c r="Q6712" i="3"/>
  <c r="Q6713" i="3"/>
  <c r="Q6714" i="3"/>
  <c r="Q6715" i="3"/>
  <c r="Q6716" i="3"/>
  <c r="Q6717" i="3"/>
  <c r="Q6718" i="3"/>
  <c r="Q6719" i="3"/>
  <c r="Q6720" i="3"/>
  <c r="Q6721" i="3"/>
  <c r="Q6722" i="3"/>
  <c r="Q6723" i="3"/>
  <c r="Q6724" i="3"/>
  <c r="Q6725" i="3"/>
  <c r="Q6726" i="3"/>
  <c r="Q6727" i="3"/>
  <c r="Q6728" i="3"/>
  <c r="Q6729" i="3"/>
  <c r="Q6730" i="3"/>
  <c r="Q6731" i="3"/>
  <c r="Q6732" i="3"/>
  <c r="Q6733" i="3"/>
  <c r="Q6734" i="3"/>
  <c r="Q6735" i="3"/>
  <c r="Q6736" i="3"/>
  <c r="Q6737" i="3"/>
  <c r="Q6738" i="3"/>
  <c r="Q6739" i="3"/>
  <c r="Q6740" i="3"/>
  <c r="Q6741" i="3"/>
  <c r="Q6742" i="3"/>
  <c r="Q6743" i="3"/>
  <c r="Q6744" i="3"/>
  <c r="Q6745" i="3"/>
  <c r="Q6746" i="3"/>
  <c r="Q6747" i="3"/>
  <c r="Q6748" i="3"/>
  <c r="Q6749" i="3"/>
  <c r="Q6750" i="3"/>
  <c r="Q6751" i="3"/>
  <c r="Q6752" i="3"/>
  <c r="Q6753" i="3"/>
  <c r="Q6754" i="3"/>
  <c r="Q6755" i="3"/>
  <c r="Q6756" i="3"/>
  <c r="Q6757" i="3"/>
  <c r="Q6758" i="3"/>
  <c r="Q6759" i="3"/>
  <c r="Q6760" i="3"/>
  <c r="Q6761" i="3"/>
  <c r="Q6762" i="3"/>
  <c r="Q6763" i="3"/>
  <c r="Q6764" i="3"/>
  <c r="Q6765" i="3"/>
  <c r="Q6766" i="3"/>
  <c r="Q6767" i="3"/>
  <c r="Q6768" i="3"/>
  <c r="Q6769" i="3"/>
  <c r="Q6770" i="3"/>
  <c r="Q6771" i="3"/>
  <c r="Q6772" i="3"/>
  <c r="Q6773" i="3"/>
  <c r="Q6774" i="3"/>
  <c r="Q6775" i="3"/>
  <c r="Q6776" i="3"/>
  <c r="Q6777" i="3"/>
  <c r="Q6778" i="3"/>
  <c r="Q6779" i="3"/>
  <c r="Q6780" i="3"/>
  <c r="Q6781" i="3"/>
  <c r="Q6782" i="3"/>
  <c r="Q6783" i="3"/>
  <c r="Q6784" i="3"/>
  <c r="Q6785" i="3"/>
  <c r="Q6786" i="3"/>
  <c r="Q6787" i="3"/>
  <c r="Q6788" i="3"/>
  <c r="Q6789" i="3"/>
  <c r="Q6790" i="3"/>
  <c r="Q6791" i="3"/>
  <c r="Q6792" i="3"/>
  <c r="Q6793" i="3"/>
  <c r="Q6794" i="3"/>
  <c r="Q6795" i="3"/>
  <c r="Q6796" i="3"/>
  <c r="Q6797" i="3"/>
  <c r="Q6798" i="3"/>
  <c r="Q6799" i="3"/>
  <c r="Q6800" i="3"/>
  <c r="Q6801" i="3"/>
  <c r="Q6802" i="3"/>
  <c r="Q6803" i="3"/>
  <c r="Q6804" i="3"/>
  <c r="Q6805" i="3"/>
  <c r="Q6806" i="3"/>
  <c r="Q6807" i="3"/>
  <c r="Q6808" i="3"/>
  <c r="Q6809" i="3"/>
  <c r="Q6810" i="3"/>
  <c r="Q6811" i="3"/>
  <c r="Q6812" i="3"/>
  <c r="Q6813" i="3"/>
  <c r="Q6814" i="3"/>
  <c r="Q6815" i="3"/>
  <c r="Q6816" i="3"/>
  <c r="Q6817" i="3"/>
  <c r="Q6818" i="3"/>
  <c r="Q6819" i="3"/>
  <c r="Q6820" i="3"/>
  <c r="Q6821" i="3"/>
  <c r="Q6822" i="3"/>
  <c r="Q6823" i="3"/>
  <c r="Q6824" i="3"/>
  <c r="Q6825" i="3"/>
  <c r="Q6826" i="3"/>
  <c r="Q6827" i="3"/>
  <c r="Q6828" i="3"/>
  <c r="Q6829" i="3"/>
  <c r="Q6830" i="3"/>
  <c r="Q6831" i="3"/>
  <c r="Q6832" i="3"/>
  <c r="Q6833" i="3"/>
  <c r="Q6834" i="3"/>
  <c r="Q6835" i="3"/>
  <c r="Q6836" i="3"/>
  <c r="Q6837" i="3"/>
  <c r="Q6838" i="3"/>
  <c r="Q6839" i="3"/>
  <c r="Q6840" i="3"/>
  <c r="Q6841" i="3"/>
  <c r="Q6842" i="3"/>
  <c r="Q6843" i="3"/>
  <c r="Q6844" i="3"/>
  <c r="Q6845" i="3"/>
  <c r="Q6846" i="3"/>
  <c r="Q6847" i="3"/>
  <c r="Q6848" i="3"/>
  <c r="Q6849" i="3"/>
  <c r="Q6850" i="3"/>
  <c r="Q6851" i="3"/>
  <c r="Q6852" i="3"/>
  <c r="Q6853" i="3"/>
  <c r="Q6854" i="3"/>
  <c r="Q6855" i="3"/>
  <c r="Q6856" i="3"/>
  <c r="Q6857" i="3"/>
  <c r="Q6858" i="3"/>
  <c r="Q6859" i="3"/>
  <c r="Q6860" i="3"/>
  <c r="Q6861" i="3"/>
  <c r="Q6862" i="3"/>
  <c r="Q6863" i="3"/>
  <c r="Q6864" i="3"/>
  <c r="Q6865" i="3"/>
  <c r="Q6866" i="3"/>
  <c r="Q6867" i="3"/>
  <c r="Q6868" i="3"/>
  <c r="Q6869" i="3"/>
  <c r="Q6870" i="3"/>
  <c r="Q6871" i="3"/>
  <c r="Q6872" i="3"/>
  <c r="Q6873" i="3"/>
  <c r="Q6874" i="3"/>
  <c r="Q6875" i="3"/>
  <c r="Q6876" i="3"/>
  <c r="Q6877" i="3"/>
  <c r="Q6878" i="3"/>
  <c r="Q6879" i="3"/>
  <c r="Q6880" i="3"/>
  <c r="Q6881" i="3"/>
  <c r="Q6882" i="3"/>
  <c r="Q6883" i="3"/>
  <c r="Q6884" i="3"/>
  <c r="Q6885" i="3"/>
  <c r="Q6886" i="3"/>
  <c r="Q6887" i="3"/>
  <c r="Q6888" i="3"/>
  <c r="Q6889" i="3"/>
  <c r="Q6890" i="3"/>
  <c r="Q6891" i="3"/>
  <c r="Q6892" i="3"/>
  <c r="Q6893" i="3"/>
  <c r="Q6894" i="3"/>
  <c r="Q6895" i="3"/>
  <c r="Q6896" i="3"/>
  <c r="Q6897" i="3"/>
  <c r="Q6898" i="3"/>
  <c r="Q6899" i="3"/>
  <c r="Q6900" i="3"/>
  <c r="Q6901" i="3"/>
  <c r="Q6902" i="3"/>
  <c r="Q6903" i="3"/>
  <c r="Q6904" i="3"/>
  <c r="Q6905" i="3"/>
  <c r="Q6906" i="3"/>
  <c r="Q6907" i="3"/>
  <c r="Q6908" i="3"/>
  <c r="Q6909" i="3"/>
  <c r="Q6910" i="3"/>
  <c r="Q6911" i="3"/>
  <c r="Q6912" i="3"/>
  <c r="Q6913" i="3"/>
  <c r="Q6914" i="3"/>
  <c r="Q6915" i="3"/>
  <c r="Q6916" i="3"/>
  <c r="Q6917" i="3"/>
  <c r="Q6918" i="3"/>
  <c r="Q6919" i="3"/>
  <c r="Q6920" i="3"/>
  <c r="Q6921" i="3"/>
  <c r="Q6922" i="3"/>
  <c r="Q6923" i="3"/>
  <c r="Q6924" i="3"/>
  <c r="Q6925" i="3"/>
  <c r="Q6926" i="3"/>
  <c r="Q6927" i="3"/>
  <c r="Q6928" i="3"/>
  <c r="Q6929" i="3"/>
  <c r="Q6930" i="3"/>
  <c r="Q6931" i="3"/>
  <c r="Q6932" i="3"/>
  <c r="Q6933" i="3"/>
  <c r="Q6934" i="3"/>
  <c r="Q6935" i="3"/>
  <c r="Q6936" i="3"/>
  <c r="Q6937" i="3"/>
  <c r="Q6938" i="3"/>
  <c r="Q6939" i="3"/>
  <c r="Q6940" i="3"/>
  <c r="Q6941" i="3"/>
  <c r="Q6942" i="3"/>
  <c r="Q6943" i="3"/>
  <c r="Q6944" i="3"/>
  <c r="Q6945" i="3"/>
  <c r="Q6946" i="3"/>
  <c r="Q6947" i="3"/>
  <c r="Q6948" i="3"/>
  <c r="Q6949" i="3"/>
  <c r="Q6950" i="3"/>
  <c r="Q6951" i="3"/>
  <c r="Q6952" i="3"/>
  <c r="Q6953" i="3"/>
  <c r="Q6954" i="3"/>
  <c r="Q6955" i="3"/>
  <c r="Q6956" i="3"/>
  <c r="Q6957" i="3"/>
  <c r="Q6958" i="3"/>
  <c r="Q6959" i="3"/>
  <c r="Q6960" i="3"/>
  <c r="Q6961" i="3"/>
  <c r="Q6962" i="3"/>
  <c r="Q6963" i="3"/>
  <c r="Q6964" i="3"/>
  <c r="Q6965" i="3"/>
  <c r="Q6966" i="3"/>
  <c r="Q6967" i="3"/>
  <c r="Q6968" i="3"/>
  <c r="Q6969" i="3"/>
  <c r="Q6970" i="3"/>
  <c r="Q6971" i="3"/>
  <c r="Q6972" i="3"/>
  <c r="Q6973" i="3"/>
  <c r="Q6974" i="3"/>
  <c r="Q6975" i="3"/>
  <c r="Q6976" i="3"/>
  <c r="Q6977" i="3"/>
  <c r="Q6978" i="3"/>
  <c r="Q6979" i="3"/>
  <c r="Q6980" i="3"/>
  <c r="Q6981" i="3"/>
  <c r="Q6982" i="3"/>
  <c r="Q6983" i="3"/>
  <c r="Q6984" i="3"/>
  <c r="Q6985" i="3"/>
  <c r="Q6986" i="3"/>
  <c r="Q6987" i="3"/>
  <c r="Q6988" i="3"/>
  <c r="Q6989" i="3"/>
  <c r="Q6990" i="3"/>
  <c r="Q6991" i="3"/>
  <c r="Q6992" i="3"/>
  <c r="Q6993" i="3"/>
  <c r="Q6994" i="3"/>
  <c r="Q6995" i="3"/>
  <c r="Q6996" i="3"/>
  <c r="Q6997" i="3"/>
  <c r="Q6998" i="3"/>
  <c r="Q6999" i="3"/>
  <c r="Q7000" i="3"/>
  <c r="Q7001" i="3"/>
  <c r="Q7002" i="3"/>
  <c r="Q7003" i="3"/>
  <c r="Q7004" i="3"/>
  <c r="Q7005" i="3"/>
  <c r="Q7006" i="3"/>
  <c r="Q7007" i="3"/>
  <c r="Q7008" i="3"/>
  <c r="Q7009" i="3"/>
  <c r="Q7010" i="3"/>
  <c r="Q7011" i="3"/>
  <c r="Q7012" i="3"/>
  <c r="Q7013" i="3"/>
  <c r="Q7014" i="3"/>
  <c r="Q7015" i="3"/>
  <c r="Q7016" i="3"/>
  <c r="Q7017" i="3"/>
  <c r="Q7018" i="3"/>
  <c r="Q7019" i="3"/>
  <c r="Q7020" i="3"/>
  <c r="Q7021" i="3"/>
  <c r="Q7022" i="3"/>
  <c r="Q7023" i="3"/>
  <c r="Q7024" i="3"/>
  <c r="Q7025" i="3"/>
  <c r="Q7026" i="3"/>
  <c r="Q7027" i="3"/>
  <c r="Q7028" i="3"/>
  <c r="Q7029" i="3"/>
  <c r="Q7030" i="3"/>
  <c r="Q7031" i="3"/>
  <c r="Q7032" i="3"/>
  <c r="Q7033" i="3"/>
  <c r="Q7034" i="3"/>
  <c r="Q7035" i="3"/>
  <c r="Q7036" i="3"/>
  <c r="Q7037" i="3"/>
  <c r="Q7038" i="3"/>
  <c r="Q7039" i="3"/>
  <c r="Q7040" i="3"/>
  <c r="Q7041" i="3"/>
  <c r="Q7042" i="3"/>
  <c r="Q7043" i="3"/>
  <c r="Q7044" i="3"/>
  <c r="Q7045" i="3"/>
  <c r="Q7046" i="3"/>
  <c r="Q7047" i="3"/>
  <c r="Q7048" i="3"/>
  <c r="Q7049" i="3"/>
  <c r="Q7050" i="3"/>
  <c r="Q7051" i="3"/>
  <c r="Q7052" i="3"/>
  <c r="Q7053" i="3"/>
  <c r="Q7054" i="3"/>
  <c r="Q7055" i="3"/>
  <c r="Q7056" i="3"/>
  <c r="Q7057" i="3"/>
  <c r="Q7058" i="3"/>
  <c r="Q7059" i="3"/>
  <c r="Q7060" i="3"/>
  <c r="Q7061" i="3"/>
  <c r="Q7062" i="3"/>
  <c r="Q7063" i="3"/>
  <c r="Q7064" i="3"/>
  <c r="Q7065" i="3"/>
  <c r="Q7066" i="3"/>
  <c r="Q7067" i="3"/>
  <c r="Q7068" i="3"/>
  <c r="Q7069" i="3"/>
  <c r="Q7070" i="3"/>
  <c r="Q7071" i="3"/>
  <c r="Q7072" i="3"/>
  <c r="Q7073" i="3"/>
  <c r="Q7074" i="3"/>
  <c r="Q7075" i="3"/>
  <c r="Q7076" i="3"/>
  <c r="Q7077" i="3"/>
  <c r="Q7078" i="3"/>
  <c r="Q7079" i="3"/>
  <c r="Q7080" i="3"/>
  <c r="Q7081" i="3"/>
  <c r="Q7082" i="3"/>
  <c r="Q7083" i="3"/>
  <c r="Q7084" i="3"/>
  <c r="Q7085" i="3"/>
  <c r="Q7086" i="3"/>
  <c r="Q7087" i="3"/>
  <c r="Q7088" i="3"/>
  <c r="Q7089" i="3"/>
  <c r="Q7090" i="3"/>
  <c r="Q7091" i="3"/>
  <c r="Q7092" i="3"/>
  <c r="Q7093" i="3"/>
  <c r="Q7094" i="3"/>
  <c r="Q7095" i="3"/>
  <c r="Q7096" i="3"/>
  <c r="Q7097" i="3"/>
  <c r="Q7098" i="3"/>
  <c r="Q7099" i="3"/>
  <c r="Q7100" i="3"/>
  <c r="Q7101" i="3"/>
  <c r="Q7102" i="3"/>
  <c r="Q7103" i="3"/>
  <c r="Q7104" i="3"/>
  <c r="Q7105" i="3"/>
  <c r="Q7106" i="3"/>
  <c r="Q7107" i="3"/>
  <c r="Q7108" i="3"/>
  <c r="Q7109" i="3"/>
  <c r="Q7110" i="3"/>
  <c r="Q7111" i="3"/>
  <c r="Q7112" i="3"/>
  <c r="Q7113" i="3"/>
  <c r="Q7114" i="3"/>
  <c r="Q7115" i="3"/>
  <c r="Q7116" i="3"/>
  <c r="Q7117" i="3"/>
  <c r="Q7118" i="3"/>
  <c r="Q7119" i="3"/>
  <c r="Q7120" i="3"/>
  <c r="Q7121" i="3"/>
  <c r="Q7122" i="3"/>
  <c r="Q7123" i="3"/>
  <c r="Q7124" i="3"/>
  <c r="Q7125" i="3"/>
  <c r="Q7126" i="3"/>
  <c r="Q7127" i="3"/>
  <c r="Q7128" i="3"/>
  <c r="Q7129" i="3"/>
  <c r="Q7130" i="3"/>
  <c r="Q7131" i="3"/>
  <c r="Q7132" i="3"/>
  <c r="Q7133" i="3"/>
  <c r="Q7134" i="3"/>
  <c r="Q7135" i="3"/>
  <c r="Q7136" i="3"/>
  <c r="Q7137" i="3"/>
  <c r="Q7138" i="3"/>
  <c r="Q7139" i="3"/>
  <c r="Q7140" i="3"/>
  <c r="Q7141" i="3"/>
  <c r="Q7142" i="3"/>
  <c r="Q7143" i="3"/>
  <c r="Q7144" i="3"/>
  <c r="Q7145" i="3"/>
  <c r="Q7146" i="3"/>
  <c r="Q7147" i="3"/>
  <c r="Q7148" i="3"/>
  <c r="Q7149" i="3"/>
  <c r="Q7150" i="3"/>
  <c r="Q7151" i="3"/>
  <c r="Q7152" i="3"/>
  <c r="Q7153" i="3"/>
  <c r="Q7154" i="3"/>
  <c r="Q7155" i="3"/>
  <c r="Q7156" i="3"/>
  <c r="Q7157" i="3"/>
  <c r="Q7158" i="3"/>
  <c r="Q7159" i="3"/>
  <c r="Q7160" i="3"/>
  <c r="Q7161" i="3"/>
  <c r="Q7162" i="3"/>
  <c r="Q7163" i="3"/>
  <c r="Q7164" i="3"/>
  <c r="Q7165" i="3"/>
  <c r="Q7166" i="3"/>
  <c r="Q7167" i="3"/>
  <c r="Q7168" i="3"/>
  <c r="Q7169" i="3"/>
  <c r="Q7170" i="3"/>
  <c r="Q7171" i="3"/>
  <c r="Q7172" i="3"/>
  <c r="Q7173" i="3"/>
  <c r="Q7174" i="3"/>
  <c r="Q7175" i="3"/>
  <c r="Q7176" i="3"/>
  <c r="Q7177" i="3"/>
  <c r="Q7178" i="3"/>
  <c r="Q7179" i="3"/>
  <c r="Q7180" i="3"/>
  <c r="Q7181" i="3"/>
  <c r="Q7182" i="3"/>
  <c r="Q7183" i="3"/>
  <c r="Q7184" i="3"/>
  <c r="Q7185" i="3"/>
  <c r="Q7186" i="3"/>
  <c r="Q7187" i="3"/>
  <c r="Q7188" i="3"/>
  <c r="Q7189" i="3"/>
  <c r="Q7190" i="3"/>
  <c r="Q7191" i="3"/>
  <c r="Q7192" i="3"/>
  <c r="Q7193" i="3"/>
  <c r="Q7194" i="3"/>
  <c r="Q7195" i="3"/>
  <c r="Q7196" i="3"/>
  <c r="Q7197" i="3"/>
  <c r="Q7198" i="3"/>
  <c r="Q7199" i="3"/>
  <c r="Q7200" i="3"/>
  <c r="Q7201" i="3"/>
  <c r="Q7202" i="3"/>
  <c r="Q7203" i="3"/>
  <c r="Q7204" i="3"/>
  <c r="Q7205" i="3"/>
  <c r="Q7206" i="3"/>
  <c r="Q7207" i="3"/>
  <c r="Q7208" i="3"/>
  <c r="Q7209" i="3"/>
  <c r="Q7210" i="3"/>
  <c r="Q7211" i="3"/>
  <c r="Q7212" i="3"/>
  <c r="Q7213" i="3"/>
  <c r="Q7214" i="3"/>
  <c r="Q7215" i="3"/>
  <c r="Q7216" i="3"/>
  <c r="Q7217" i="3"/>
  <c r="Q7218" i="3"/>
  <c r="Q7219" i="3"/>
  <c r="Q7220" i="3"/>
  <c r="Q7221" i="3"/>
  <c r="Q7222" i="3"/>
  <c r="Q7223" i="3"/>
  <c r="Q7224" i="3"/>
  <c r="Q7225" i="3"/>
  <c r="Q7226" i="3"/>
  <c r="Q7227" i="3"/>
  <c r="Q7228" i="3"/>
  <c r="Q7229" i="3"/>
  <c r="Q7230" i="3"/>
  <c r="Q7231" i="3"/>
  <c r="Q7232" i="3"/>
  <c r="Q7233" i="3"/>
  <c r="Q7234" i="3"/>
  <c r="Q7235" i="3"/>
  <c r="Q7236" i="3"/>
  <c r="Q7237" i="3"/>
  <c r="Q7238" i="3"/>
  <c r="Q7239" i="3"/>
  <c r="Q7240" i="3"/>
  <c r="Q7241" i="3"/>
  <c r="Q7242" i="3"/>
  <c r="Q7243" i="3"/>
  <c r="Q7244" i="3"/>
  <c r="Q7245" i="3"/>
  <c r="Q7246" i="3"/>
  <c r="Q7247" i="3"/>
  <c r="Q7248" i="3"/>
  <c r="Q7249" i="3"/>
  <c r="Q7250" i="3"/>
  <c r="Q7251" i="3"/>
  <c r="Q7252" i="3"/>
  <c r="Q7253" i="3"/>
  <c r="Q7254" i="3"/>
  <c r="Q7255" i="3"/>
  <c r="Q7256" i="3"/>
  <c r="Q7257" i="3"/>
  <c r="Q7258" i="3"/>
  <c r="Q7259" i="3"/>
  <c r="Q7260" i="3"/>
  <c r="Q7261" i="3"/>
  <c r="Q7262" i="3"/>
  <c r="Q7263" i="3"/>
  <c r="Q7264" i="3"/>
  <c r="Q7265" i="3"/>
  <c r="Q7266" i="3"/>
  <c r="Q7267" i="3"/>
  <c r="Q7268" i="3"/>
  <c r="Q7269" i="3"/>
  <c r="Q7270" i="3"/>
  <c r="Q7271" i="3"/>
  <c r="Q7272" i="3"/>
  <c r="Q7273" i="3"/>
  <c r="Q7274" i="3"/>
  <c r="Q7275" i="3"/>
  <c r="Q7276" i="3"/>
  <c r="Q7277" i="3"/>
  <c r="Q7278" i="3"/>
  <c r="Q7279" i="3"/>
  <c r="Q7280" i="3"/>
  <c r="Q7281" i="3"/>
  <c r="Q7282" i="3"/>
  <c r="Q7283" i="3"/>
  <c r="Q7284" i="3"/>
  <c r="Q7285" i="3"/>
  <c r="Q7286" i="3"/>
  <c r="Q7287" i="3"/>
  <c r="Q7288" i="3"/>
  <c r="Q7289" i="3"/>
  <c r="Q7290" i="3"/>
  <c r="Q7291" i="3"/>
  <c r="Q7292" i="3"/>
  <c r="Q7293" i="3"/>
  <c r="Q7294" i="3"/>
  <c r="Q7295" i="3"/>
  <c r="Q7296" i="3"/>
  <c r="Q7297" i="3"/>
  <c r="Q7298" i="3"/>
  <c r="Q7299" i="3"/>
  <c r="Q7300" i="3"/>
  <c r="Q7301" i="3"/>
  <c r="Q7302" i="3"/>
  <c r="Q7303" i="3"/>
  <c r="Q7304" i="3"/>
  <c r="Q7305" i="3"/>
  <c r="Q7306" i="3"/>
  <c r="Q7307" i="3"/>
  <c r="Q7308" i="3"/>
  <c r="Q7309" i="3"/>
  <c r="Q7310" i="3"/>
  <c r="Q7311" i="3"/>
  <c r="Q7312" i="3"/>
  <c r="Q7313" i="3"/>
  <c r="Q7314" i="3"/>
  <c r="Q7315" i="3"/>
  <c r="Q7316" i="3"/>
  <c r="Q7317" i="3"/>
  <c r="Q7318" i="3"/>
  <c r="Q7319" i="3"/>
  <c r="Q7320" i="3"/>
  <c r="Q7321" i="3"/>
  <c r="Q7322" i="3"/>
  <c r="Q7323" i="3"/>
  <c r="Q7324" i="3"/>
  <c r="Q7325" i="3"/>
  <c r="Q7326" i="3"/>
  <c r="Q7327" i="3"/>
  <c r="Q7328" i="3"/>
  <c r="Q7329" i="3"/>
  <c r="Q7330" i="3"/>
  <c r="Q7331" i="3"/>
  <c r="Q7332" i="3"/>
  <c r="Q7333" i="3"/>
  <c r="Q7334" i="3"/>
  <c r="Q7335" i="3"/>
  <c r="Q7336" i="3"/>
  <c r="Q7337" i="3"/>
  <c r="Q7338" i="3"/>
  <c r="Q7339" i="3"/>
  <c r="Q7340" i="3"/>
  <c r="Q7341" i="3"/>
  <c r="Q7342" i="3"/>
  <c r="Q7343" i="3"/>
  <c r="Q7344" i="3"/>
  <c r="Q7345" i="3"/>
  <c r="Q7346" i="3"/>
  <c r="Q7347" i="3"/>
  <c r="Q7348" i="3"/>
  <c r="Q7349" i="3"/>
  <c r="Q7350" i="3"/>
  <c r="Q7351" i="3"/>
  <c r="Q7352" i="3"/>
  <c r="Q7353" i="3"/>
  <c r="Q7354" i="3"/>
  <c r="Q7355" i="3"/>
  <c r="Q7356" i="3"/>
  <c r="Q7357" i="3"/>
  <c r="Q7358" i="3"/>
  <c r="Q7359" i="3"/>
  <c r="Q7360" i="3"/>
  <c r="Q7361" i="3"/>
  <c r="Q7362" i="3"/>
  <c r="Q7363" i="3"/>
  <c r="Q7364" i="3"/>
  <c r="Q7365" i="3"/>
  <c r="Q7366" i="3"/>
  <c r="Q7367" i="3"/>
  <c r="Q7368" i="3"/>
  <c r="Q7369" i="3"/>
  <c r="Q7370" i="3"/>
  <c r="Q7371" i="3"/>
  <c r="Q7372" i="3"/>
  <c r="Q7373" i="3"/>
  <c r="Q7374" i="3"/>
  <c r="Q7375" i="3"/>
  <c r="Q7376" i="3"/>
  <c r="Q7377" i="3"/>
  <c r="Q7378" i="3"/>
  <c r="Q7379" i="3"/>
  <c r="Q7380" i="3"/>
  <c r="Q7381" i="3"/>
  <c r="Q7382" i="3"/>
  <c r="Q7383" i="3"/>
  <c r="Q7384" i="3"/>
  <c r="Q7385" i="3"/>
  <c r="Q7386" i="3"/>
  <c r="Q7387" i="3"/>
  <c r="Q7388" i="3"/>
  <c r="Q7389" i="3"/>
  <c r="Q7390" i="3"/>
  <c r="Q7391" i="3"/>
  <c r="Q7392" i="3"/>
  <c r="Q7393" i="3"/>
  <c r="Q7394" i="3"/>
  <c r="Q7395" i="3"/>
  <c r="Q7396" i="3"/>
  <c r="Q7397" i="3"/>
  <c r="Q7398" i="3"/>
  <c r="Q7399" i="3"/>
  <c r="Q7400" i="3"/>
  <c r="Q7401" i="3"/>
  <c r="Q7402" i="3"/>
  <c r="Q7403" i="3"/>
  <c r="Q7404" i="3"/>
  <c r="Q7405" i="3"/>
  <c r="Q7406" i="3"/>
  <c r="Q7407" i="3"/>
  <c r="Q7408" i="3"/>
  <c r="Q7409" i="3"/>
  <c r="Q7410" i="3"/>
  <c r="Q7411" i="3"/>
  <c r="Q7412" i="3"/>
  <c r="Q7413" i="3"/>
  <c r="Q7414" i="3"/>
  <c r="Q7415" i="3"/>
  <c r="Q7416" i="3"/>
  <c r="Q7417" i="3"/>
  <c r="Q7418" i="3"/>
  <c r="Q7419" i="3"/>
  <c r="Q7420" i="3"/>
  <c r="Q7421" i="3"/>
  <c r="Q7422" i="3"/>
  <c r="Q7423" i="3"/>
  <c r="Q7424" i="3"/>
  <c r="Q7425" i="3"/>
  <c r="Q7426" i="3"/>
  <c r="Q7427" i="3"/>
  <c r="Q7428" i="3"/>
  <c r="Q7429" i="3"/>
  <c r="Q7430" i="3"/>
  <c r="Q7431" i="3"/>
  <c r="Q7432" i="3"/>
  <c r="Q7433" i="3"/>
  <c r="Q7434" i="3"/>
  <c r="Q7435" i="3"/>
  <c r="Q7436" i="3"/>
  <c r="Q7437" i="3"/>
  <c r="Q7438" i="3"/>
  <c r="Q7439" i="3"/>
  <c r="Q7440" i="3"/>
  <c r="Q7441" i="3"/>
  <c r="Q7442" i="3"/>
  <c r="Q7443" i="3"/>
  <c r="Q7444" i="3"/>
  <c r="Q7445" i="3"/>
  <c r="Q7446" i="3"/>
  <c r="Q7447" i="3"/>
  <c r="Q7448" i="3"/>
  <c r="Q7449" i="3"/>
  <c r="Q7450" i="3"/>
  <c r="Q7451" i="3"/>
  <c r="Q7452" i="3"/>
  <c r="Q7453" i="3"/>
  <c r="Q7454" i="3"/>
  <c r="Q7455" i="3"/>
  <c r="Q7456" i="3"/>
  <c r="Q7457" i="3"/>
  <c r="Q7458" i="3"/>
  <c r="Q7459" i="3"/>
  <c r="Q7460" i="3"/>
  <c r="Q7461" i="3"/>
  <c r="Q7462" i="3"/>
  <c r="Q7463" i="3"/>
  <c r="Q7464" i="3"/>
  <c r="Q7465" i="3"/>
  <c r="Q7466" i="3"/>
  <c r="Q7467" i="3"/>
  <c r="Q7468" i="3"/>
  <c r="Q7469" i="3"/>
  <c r="Q7470" i="3"/>
  <c r="Q7471" i="3"/>
  <c r="Q7472" i="3"/>
  <c r="Q7473" i="3"/>
  <c r="Q7474" i="3"/>
  <c r="Q7475" i="3"/>
  <c r="Q7476" i="3"/>
  <c r="Q7477" i="3"/>
  <c r="Q7478" i="3"/>
  <c r="Q7479" i="3"/>
  <c r="Q7480" i="3"/>
  <c r="Q7481" i="3"/>
  <c r="Q7482" i="3"/>
  <c r="Q7483" i="3"/>
  <c r="Q7484" i="3"/>
  <c r="Q7485" i="3"/>
  <c r="Q7486" i="3"/>
  <c r="Q7487" i="3"/>
  <c r="Q7488" i="3"/>
  <c r="Q7489" i="3"/>
  <c r="Q7490" i="3"/>
  <c r="Q7491" i="3"/>
  <c r="Q7492" i="3"/>
  <c r="Q7493" i="3"/>
  <c r="Q7494" i="3"/>
  <c r="Q7495" i="3"/>
  <c r="Q7496" i="3"/>
  <c r="Q7497" i="3"/>
  <c r="Q7498" i="3"/>
  <c r="Q7499" i="3"/>
  <c r="Q7500" i="3"/>
  <c r="Q7501" i="3"/>
  <c r="Q7502" i="3"/>
  <c r="Q7503" i="3"/>
  <c r="Q7504" i="3"/>
  <c r="Q7505" i="3"/>
  <c r="Q7506" i="3"/>
  <c r="Q7507" i="3"/>
  <c r="Q7508" i="3"/>
  <c r="Q7509" i="3"/>
  <c r="Q7510" i="3"/>
  <c r="Q7511" i="3"/>
  <c r="Q7512" i="3"/>
  <c r="Q7513" i="3"/>
  <c r="Q7514" i="3"/>
  <c r="Q7515" i="3"/>
  <c r="Q7516" i="3"/>
  <c r="Q7517" i="3"/>
  <c r="Q7518" i="3"/>
  <c r="Q7519" i="3"/>
  <c r="Q7520" i="3"/>
  <c r="Q7521" i="3"/>
  <c r="Q7522" i="3"/>
  <c r="Q7523" i="3"/>
  <c r="Q7524" i="3"/>
  <c r="Q7525" i="3"/>
  <c r="Q7526" i="3"/>
  <c r="Q7527" i="3"/>
  <c r="Q7528" i="3"/>
  <c r="Q7529" i="3"/>
  <c r="Q7530" i="3"/>
  <c r="Q7531" i="3"/>
  <c r="Q7532" i="3"/>
  <c r="Q7533" i="3"/>
  <c r="Q7534" i="3"/>
  <c r="Q7535" i="3"/>
  <c r="Q7536" i="3"/>
  <c r="Q7537" i="3"/>
  <c r="Q7538" i="3"/>
  <c r="Q7539" i="3"/>
  <c r="Q7540" i="3"/>
  <c r="Q7541" i="3"/>
  <c r="Q7542" i="3"/>
  <c r="Q7543" i="3"/>
  <c r="Q7544" i="3"/>
  <c r="Q7545" i="3"/>
  <c r="Q7546" i="3"/>
  <c r="Q7547" i="3"/>
  <c r="Q7548" i="3"/>
  <c r="Q7549" i="3"/>
  <c r="Q7550" i="3"/>
  <c r="Q7551" i="3"/>
  <c r="Q7552" i="3"/>
  <c r="Q7553" i="3"/>
  <c r="Q7554" i="3"/>
  <c r="Q7555" i="3"/>
  <c r="Q7556" i="3"/>
  <c r="Q7557" i="3"/>
  <c r="Q7558" i="3"/>
  <c r="Q7559" i="3"/>
  <c r="Q7560" i="3"/>
  <c r="Q7561" i="3"/>
  <c r="Q7562" i="3"/>
  <c r="Q7563" i="3"/>
  <c r="Q7564" i="3"/>
  <c r="Q7565" i="3"/>
  <c r="Q7566" i="3"/>
  <c r="Q7567" i="3"/>
  <c r="Q7568" i="3"/>
  <c r="Q7569" i="3"/>
  <c r="Q7570" i="3"/>
  <c r="Q7571" i="3"/>
  <c r="Q7572" i="3"/>
  <c r="Q7573" i="3"/>
  <c r="Q7574" i="3"/>
  <c r="Q7575" i="3"/>
  <c r="Q7576" i="3"/>
  <c r="Q7577" i="3"/>
  <c r="Q7578" i="3"/>
  <c r="Q7579" i="3"/>
  <c r="Q7580" i="3"/>
  <c r="Q7581" i="3"/>
  <c r="Q7582" i="3"/>
  <c r="Q7583" i="3"/>
  <c r="Q7584" i="3"/>
  <c r="Q7585" i="3"/>
  <c r="Q7586" i="3"/>
  <c r="Q7587" i="3"/>
  <c r="Q7588" i="3"/>
  <c r="Q7589" i="3"/>
  <c r="Q7590" i="3"/>
  <c r="Q7591" i="3"/>
  <c r="Q7592" i="3"/>
  <c r="Q7593" i="3"/>
  <c r="Q7594" i="3"/>
  <c r="Q7595" i="3"/>
  <c r="Q7596" i="3"/>
  <c r="Q7597" i="3"/>
  <c r="Q7598" i="3"/>
  <c r="Q7599" i="3"/>
  <c r="Q7600" i="3"/>
  <c r="Q7601" i="3"/>
  <c r="Q7602" i="3"/>
  <c r="Q7603" i="3"/>
  <c r="Q7604" i="3"/>
  <c r="Q7605" i="3"/>
  <c r="Q7606" i="3"/>
  <c r="Q7607" i="3"/>
  <c r="Q7608" i="3"/>
  <c r="Q7609" i="3"/>
  <c r="Q7610" i="3"/>
  <c r="Q7611" i="3"/>
  <c r="Q7612" i="3"/>
  <c r="Q7613" i="3"/>
  <c r="Q7614" i="3"/>
  <c r="Q7615" i="3"/>
  <c r="Q7616" i="3"/>
  <c r="Q7617" i="3"/>
  <c r="Q7618" i="3"/>
  <c r="Q7619" i="3"/>
  <c r="Q7620" i="3"/>
  <c r="Q7621" i="3"/>
  <c r="Q7622" i="3"/>
  <c r="Q7623" i="3"/>
  <c r="Q7624" i="3"/>
  <c r="Q7625" i="3"/>
  <c r="Q7626" i="3"/>
  <c r="Q7627" i="3"/>
  <c r="Q7628" i="3"/>
  <c r="Q7629" i="3"/>
  <c r="Q7630" i="3"/>
  <c r="Q7631" i="3"/>
  <c r="Q7632" i="3"/>
  <c r="Q7633" i="3"/>
  <c r="Q7634" i="3"/>
  <c r="Q7635" i="3"/>
  <c r="Q7636" i="3"/>
  <c r="Q7637" i="3"/>
  <c r="Q7638" i="3"/>
  <c r="Q7639" i="3"/>
  <c r="Q7640" i="3"/>
  <c r="Q7641" i="3"/>
  <c r="Q7642" i="3"/>
  <c r="Q7643" i="3"/>
  <c r="Q7644" i="3"/>
  <c r="Q7645" i="3"/>
  <c r="Q7646" i="3"/>
  <c r="Q7647" i="3"/>
  <c r="Q7648" i="3"/>
  <c r="Q7649" i="3"/>
  <c r="Q7650" i="3"/>
  <c r="Q7651" i="3"/>
  <c r="Q7652" i="3"/>
  <c r="Q7653" i="3"/>
  <c r="Q7654" i="3"/>
  <c r="Q7655" i="3"/>
  <c r="Q7656" i="3"/>
  <c r="Q7657" i="3"/>
  <c r="Q7658" i="3"/>
  <c r="Q7659" i="3"/>
  <c r="Q7660" i="3"/>
  <c r="Q7661" i="3"/>
  <c r="Q7662" i="3"/>
  <c r="Q7663" i="3"/>
  <c r="Q7664" i="3"/>
  <c r="Q7665" i="3"/>
  <c r="Q7666" i="3"/>
  <c r="Q7667" i="3"/>
  <c r="Q7668" i="3"/>
  <c r="Q7669" i="3"/>
  <c r="Q7670" i="3"/>
  <c r="Q7671" i="3"/>
  <c r="Q7672" i="3"/>
  <c r="Q7673" i="3"/>
  <c r="Q7674" i="3"/>
  <c r="Q7675" i="3"/>
  <c r="Q7676" i="3"/>
  <c r="Q7677" i="3"/>
  <c r="Q7678" i="3"/>
  <c r="Q7679" i="3"/>
  <c r="Q7680" i="3"/>
  <c r="Q7681" i="3"/>
  <c r="Q7682" i="3"/>
  <c r="Q7683" i="3"/>
  <c r="Q7684" i="3"/>
  <c r="Q7685" i="3"/>
  <c r="Q7686" i="3"/>
  <c r="Q7687" i="3"/>
  <c r="Q7688" i="3"/>
  <c r="Q7689" i="3"/>
  <c r="Q7690" i="3"/>
  <c r="Q7691" i="3"/>
  <c r="Q7692" i="3"/>
  <c r="Q7693" i="3"/>
  <c r="Q7694" i="3"/>
  <c r="Q7695" i="3"/>
  <c r="Q7696" i="3"/>
  <c r="Q7697" i="3"/>
  <c r="Q7698" i="3"/>
  <c r="Q7699" i="3"/>
  <c r="Q7700" i="3"/>
  <c r="Q7701" i="3"/>
  <c r="Q7702" i="3"/>
  <c r="Q7703" i="3"/>
  <c r="Q7704" i="3"/>
  <c r="Q7705" i="3"/>
  <c r="Q7706" i="3"/>
  <c r="Q7707" i="3"/>
  <c r="Q7708" i="3"/>
  <c r="Q7709" i="3"/>
  <c r="Q7710" i="3"/>
  <c r="Q7711" i="3"/>
  <c r="Q7712" i="3"/>
  <c r="Q7713" i="3"/>
  <c r="Q7714" i="3"/>
  <c r="Q7715" i="3"/>
  <c r="Q7716" i="3"/>
  <c r="Q7717" i="3"/>
  <c r="Q7718" i="3"/>
  <c r="Q7719" i="3"/>
  <c r="Q7720" i="3"/>
  <c r="Q7721" i="3"/>
  <c r="Q7722" i="3"/>
  <c r="Q7723" i="3"/>
  <c r="Q7724" i="3"/>
  <c r="Q7725" i="3"/>
  <c r="Q7726" i="3"/>
  <c r="Q7727" i="3"/>
  <c r="Q7728" i="3"/>
  <c r="Q7729" i="3"/>
  <c r="Q7730" i="3"/>
  <c r="Q7731" i="3"/>
  <c r="Q7732" i="3"/>
  <c r="Q7733" i="3"/>
  <c r="Q7734" i="3"/>
  <c r="Q7735" i="3"/>
  <c r="Q7736" i="3"/>
  <c r="Q7737" i="3"/>
  <c r="Q7738" i="3"/>
  <c r="Q7739" i="3"/>
  <c r="Q7740" i="3"/>
  <c r="Q7741" i="3"/>
  <c r="Q7742" i="3"/>
  <c r="Q7743" i="3"/>
  <c r="Q7744" i="3"/>
  <c r="Q7745" i="3"/>
  <c r="Q7746" i="3"/>
  <c r="Q7747" i="3"/>
  <c r="Q7748" i="3"/>
  <c r="Q7749" i="3"/>
  <c r="Q7750" i="3"/>
  <c r="Q7751" i="3"/>
  <c r="Q7752" i="3"/>
  <c r="Q7753" i="3"/>
  <c r="Q7754" i="3"/>
  <c r="Q7755" i="3"/>
  <c r="Q7756" i="3"/>
  <c r="Q7757" i="3"/>
  <c r="Q7758" i="3"/>
  <c r="Q7759" i="3"/>
  <c r="Q7760" i="3"/>
  <c r="Q7761" i="3"/>
  <c r="Q7762" i="3"/>
  <c r="Q7763" i="3"/>
  <c r="Q7764" i="3"/>
  <c r="Q7765" i="3"/>
  <c r="Q7766" i="3"/>
  <c r="Q7767" i="3"/>
  <c r="Q7768" i="3"/>
  <c r="Q7769" i="3"/>
  <c r="Q7770" i="3"/>
  <c r="Q7771" i="3"/>
  <c r="Q7772" i="3"/>
  <c r="Q7773" i="3"/>
  <c r="Q7774" i="3"/>
  <c r="Q7775" i="3"/>
  <c r="Q7776" i="3"/>
  <c r="Q7777" i="3"/>
  <c r="Q7778" i="3"/>
  <c r="Q7779" i="3"/>
  <c r="Q7780" i="3"/>
  <c r="Q7781" i="3"/>
  <c r="Q7782" i="3"/>
  <c r="Q7783" i="3"/>
  <c r="Q7784" i="3"/>
  <c r="Q7785" i="3"/>
  <c r="Q7786" i="3"/>
  <c r="Q7787" i="3"/>
  <c r="Q7788" i="3"/>
  <c r="Q7789" i="3"/>
  <c r="Q7790" i="3"/>
  <c r="Q7791" i="3"/>
  <c r="Q7792" i="3"/>
  <c r="Q7793" i="3"/>
  <c r="Q7794" i="3"/>
  <c r="Q7795" i="3"/>
  <c r="Q7796" i="3"/>
  <c r="Q7797" i="3"/>
  <c r="Q7798" i="3"/>
  <c r="Q7799" i="3"/>
  <c r="Q7800" i="3"/>
  <c r="Q7801" i="3"/>
  <c r="Q7802" i="3"/>
  <c r="Q7803" i="3"/>
  <c r="Q7804" i="3"/>
  <c r="Q7805" i="3"/>
  <c r="Q7806" i="3"/>
  <c r="Q7807" i="3"/>
  <c r="Q7808" i="3"/>
  <c r="Q7809" i="3"/>
  <c r="Q7810" i="3"/>
  <c r="Q7811" i="3"/>
  <c r="Q7812" i="3"/>
  <c r="Q7813" i="3"/>
  <c r="Q7814" i="3"/>
  <c r="Q7815" i="3"/>
  <c r="Q7816" i="3"/>
  <c r="Q7817" i="3"/>
  <c r="Q7818" i="3"/>
  <c r="Q7819" i="3"/>
  <c r="Q7820" i="3"/>
  <c r="Q7821" i="3"/>
  <c r="Q7822" i="3"/>
  <c r="Q7823" i="3"/>
  <c r="Q7824" i="3"/>
  <c r="Q7825" i="3"/>
  <c r="Q7826" i="3"/>
  <c r="Q7827" i="3"/>
  <c r="Q7828" i="3"/>
  <c r="Q7829" i="3"/>
  <c r="Q7830" i="3"/>
  <c r="Q7831" i="3"/>
  <c r="Q7832" i="3"/>
  <c r="Q7833" i="3"/>
  <c r="Q7834" i="3"/>
  <c r="Q7835" i="3"/>
  <c r="Q7836" i="3"/>
  <c r="Q7837" i="3"/>
  <c r="Q7838" i="3"/>
  <c r="Q7839" i="3"/>
  <c r="Q7840" i="3"/>
  <c r="Q7841" i="3"/>
  <c r="Q7842" i="3"/>
  <c r="Q7843" i="3"/>
  <c r="Q7844" i="3"/>
  <c r="Q7845" i="3"/>
  <c r="Q7846" i="3"/>
  <c r="Q7847" i="3"/>
  <c r="Q7848" i="3"/>
  <c r="Q7849" i="3"/>
  <c r="Q7850" i="3"/>
  <c r="Q7851" i="3"/>
  <c r="Q7852" i="3"/>
  <c r="Q7853" i="3"/>
  <c r="Q7854" i="3"/>
  <c r="Q7855" i="3"/>
  <c r="Q7856" i="3"/>
  <c r="Q7857" i="3"/>
  <c r="Q7858" i="3"/>
  <c r="Q7859" i="3"/>
  <c r="Q7860" i="3"/>
  <c r="Q7861" i="3"/>
  <c r="Q7862" i="3"/>
  <c r="Q7863" i="3"/>
  <c r="Q7864" i="3"/>
  <c r="Q7865" i="3"/>
  <c r="Q7866" i="3"/>
  <c r="Q7867" i="3"/>
  <c r="Q7868" i="3"/>
  <c r="Q7869" i="3"/>
  <c r="Q7870" i="3"/>
  <c r="Q7871" i="3"/>
  <c r="Q7872" i="3"/>
  <c r="Q7873" i="3"/>
  <c r="Q7874" i="3"/>
  <c r="Q7875" i="3"/>
  <c r="Q7876" i="3"/>
  <c r="Q7877" i="3"/>
  <c r="Q7878" i="3"/>
  <c r="Q7879" i="3"/>
  <c r="Q7880" i="3"/>
  <c r="Q7881" i="3"/>
  <c r="Q7882" i="3"/>
  <c r="Q7883" i="3"/>
  <c r="Q7884" i="3"/>
  <c r="Q7885" i="3"/>
  <c r="Q7886" i="3"/>
  <c r="Q7887" i="3"/>
  <c r="Q7888" i="3"/>
  <c r="Q7889" i="3"/>
  <c r="Q7890" i="3"/>
  <c r="Q7891" i="3"/>
  <c r="Q7892" i="3"/>
  <c r="Q7893" i="3"/>
  <c r="Q7894" i="3"/>
  <c r="Q7895" i="3"/>
  <c r="Q7896" i="3"/>
  <c r="Q7897" i="3"/>
  <c r="Q7898" i="3"/>
  <c r="Q7899" i="3"/>
  <c r="Q7900" i="3"/>
  <c r="Q7901" i="3"/>
  <c r="Q7902" i="3"/>
  <c r="Q7903" i="3"/>
  <c r="Q7904" i="3"/>
  <c r="Q7905" i="3"/>
  <c r="Q7906" i="3"/>
  <c r="Q7907" i="3"/>
  <c r="Q7908" i="3"/>
  <c r="Q7909" i="3"/>
  <c r="Q7910" i="3"/>
  <c r="Q7911" i="3"/>
  <c r="Q7912" i="3"/>
  <c r="Q7913" i="3"/>
  <c r="Q7914" i="3"/>
  <c r="Q7915" i="3"/>
  <c r="Q7916" i="3"/>
  <c r="Q7917" i="3"/>
  <c r="Q7918" i="3"/>
  <c r="Q7919" i="3"/>
  <c r="Q7920" i="3"/>
  <c r="Q7921" i="3"/>
  <c r="Q7922" i="3"/>
  <c r="Q7923" i="3"/>
  <c r="Q7924" i="3"/>
  <c r="Q7925" i="3"/>
  <c r="Q7926" i="3"/>
  <c r="Q7927" i="3"/>
  <c r="Q7928" i="3"/>
  <c r="Q7929" i="3"/>
  <c r="Q7930" i="3"/>
  <c r="Q7931" i="3"/>
  <c r="Q7932" i="3"/>
  <c r="Q7933" i="3"/>
  <c r="Q7934" i="3"/>
  <c r="Q7935" i="3"/>
  <c r="Q7936" i="3"/>
  <c r="Q7937" i="3"/>
  <c r="Q7938" i="3"/>
  <c r="Q7939" i="3"/>
  <c r="Q7940" i="3"/>
  <c r="Q7941" i="3"/>
  <c r="Q7942" i="3"/>
  <c r="Q7943" i="3"/>
  <c r="Q7944" i="3"/>
  <c r="Q7945" i="3"/>
  <c r="Q7946" i="3"/>
  <c r="Q7947" i="3"/>
  <c r="Q7948" i="3"/>
  <c r="Q7949" i="3"/>
  <c r="Q7950" i="3"/>
  <c r="Q7951" i="3"/>
  <c r="Q7952" i="3"/>
  <c r="Q7953" i="3"/>
  <c r="Q7954" i="3"/>
  <c r="Q7955" i="3"/>
  <c r="Q7956" i="3"/>
  <c r="Q7957" i="3"/>
  <c r="Q7958" i="3"/>
  <c r="Q7959" i="3"/>
  <c r="Q7960" i="3"/>
  <c r="Q7961" i="3"/>
  <c r="Q7962" i="3"/>
  <c r="Q7963" i="3"/>
  <c r="Q7964" i="3"/>
  <c r="Q7965" i="3"/>
  <c r="Q7966" i="3"/>
  <c r="Q7967" i="3"/>
  <c r="Q7968" i="3"/>
  <c r="Q7969" i="3"/>
  <c r="Q7970" i="3"/>
  <c r="Q7971" i="3"/>
  <c r="Q7972" i="3"/>
  <c r="Q7973" i="3"/>
  <c r="Q7974" i="3"/>
  <c r="Q7975" i="3"/>
  <c r="Q7976" i="3"/>
  <c r="Q7977" i="3"/>
  <c r="Q7978" i="3"/>
  <c r="Q7979" i="3"/>
  <c r="Q7980" i="3"/>
  <c r="Q7981" i="3"/>
  <c r="Q7982" i="3"/>
  <c r="Q7983" i="3"/>
  <c r="Q7984" i="3"/>
  <c r="Q7985" i="3"/>
  <c r="Q7986" i="3"/>
  <c r="Q7987" i="3"/>
  <c r="Q7988" i="3"/>
  <c r="Q7989" i="3"/>
  <c r="Q7990" i="3"/>
  <c r="Q7991" i="3"/>
  <c r="Q7992" i="3"/>
  <c r="Q7993" i="3"/>
  <c r="Q7994" i="3"/>
  <c r="Q7995" i="3"/>
  <c r="Q7996" i="3"/>
  <c r="Q7997" i="3"/>
  <c r="Q7998" i="3"/>
  <c r="Q7999" i="3"/>
  <c r="Q8000" i="3"/>
  <c r="Q8001" i="3"/>
  <c r="Q8002" i="3"/>
  <c r="Q8003" i="3"/>
  <c r="Q8004" i="3"/>
  <c r="Q8005" i="3"/>
  <c r="Q8006" i="3"/>
  <c r="Q8007" i="3"/>
  <c r="Q8008" i="3"/>
  <c r="Q8009" i="3"/>
  <c r="Q8010" i="3"/>
  <c r="Q8011" i="3"/>
  <c r="Q8012" i="3"/>
  <c r="Q8013" i="3"/>
  <c r="Q8014" i="3"/>
  <c r="Q8015" i="3"/>
  <c r="Q8016" i="3"/>
  <c r="Q8017" i="3"/>
  <c r="Q8018" i="3"/>
  <c r="Q8019" i="3"/>
  <c r="Q8020" i="3"/>
  <c r="Q8021" i="3"/>
  <c r="Q8022" i="3"/>
  <c r="Q8023" i="3"/>
  <c r="Q8024" i="3"/>
  <c r="Q8025" i="3"/>
  <c r="Q8026" i="3"/>
  <c r="Q8027" i="3"/>
  <c r="Q8028" i="3"/>
  <c r="Q8029" i="3"/>
  <c r="Q8030" i="3"/>
  <c r="Q8031" i="3"/>
  <c r="Q8032" i="3"/>
  <c r="Q8033" i="3"/>
  <c r="Q8034" i="3"/>
  <c r="Q8035" i="3"/>
  <c r="Q8036" i="3"/>
  <c r="Q8037" i="3"/>
  <c r="Q8038" i="3"/>
  <c r="Q8039" i="3"/>
  <c r="Q8040" i="3"/>
  <c r="Q8041" i="3"/>
  <c r="Q8042" i="3"/>
  <c r="Q8043" i="3"/>
  <c r="Q8044" i="3"/>
  <c r="Q8045" i="3"/>
  <c r="Q8046" i="3"/>
  <c r="Q8047" i="3"/>
  <c r="Q8048" i="3"/>
  <c r="Q8049" i="3"/>
  <c r="Q8050" i="3"/>
  <c r="Q8051" i="3"/>
  <c r="Q8052" i="3"/>
  <c r="Q8053" i="3"/>
  <c r="Q8054" i="3"/>
  <c r="Q8055" i="3"/>
  <c r="Q8056" i="3"/>
  <c r="Q8057" i="3"/>
  <c r="Q8058" i="3"/>
  <c r="Q8059" i="3"/>
  <c r="Q8060" i="3"/>
  <c r="Q8061" i="3"/>
  <c r="Q8062" i="3"/>
  <c r="Q8063" i="3"/>
  <c r="Q8064" i="3"/>
  <c r="Q8065" i="3"/>
  <c r="Q8066" i="3"/>
  <c r="Q8067" i="3"/>
  <c r="Q8068" i="3"/>
  <c r="Q8069" i="3"/>
  <c r="Q8070" i="3"/>
  <c r="Q8071" i="3"/>
  <c r="Q8072" i="3"/>
  <c r="Q8073" i="3"/>
  <c r="Q8074" i="3"/>
  <c r="Q8075" i="3"/>
  <c r="Q8076" i="3"/>
  <c r="Q8077" i="3"/>
  <c r="Q8078" i="3"/>
  <c r="Q8079" i="3"/>
  <c r="Q8080" i="3"/>
  <c r="Q8081" i="3"/>
  <c r="Q8082" i="3"/>
  <c r="Q8083" i="3"/>
  <c r="Q8084" i="3"/>
  <c r="Q8085" i="3"/>
  <c r="Q8086" i="3"/>
  <c r="Q8087" i="3"/>
  <c r="Q8088" i="3"/>
  <c r="Q8089" i="3"/>
  <c r="Q8090" i="3"/>
  <c r="Q8091" i="3"/>
  <c r="Q8092" i="3"/>
  <c r="Q8093" i="3"/>
  <c r="Q8094" i="3"/>
  <c r="Q8095" i="3"/>
  <c r="Q8096" i="3"/>
  <c r="Q8097" i="3"/>
  <c r="Q8098" i="3"/>
  <c r="Q8099" i="3"/>
  <c r="Q8100" i="3"/>
  <c r="Q8101" i="3"/>
  <c r="Q8102" i="3"/>
  <c r="Q8103" i="3"/>
  <c r="Q8104" i="3"/>
  <c r="Q8105" i="3"/>
  <c r="Q8106" i="3"/>
  <c r="Q8107" i="3"/>
  <c r="Q8108" i="3"/>
  <c r="Q8109" i="3"/>
  <c r="Q8110" i="3"/>
  <c r="Q8111" i="3"/>
  <c r="Q8112" i="3"/>
  <c r="Q8113" i="3"/>
  <c r="Q8114" i="3"/>
  <c r="Q8115" i="3"/>
  <c r="Q8116" i="3"/>
  <c r="Q8117" i="3"/>
  <c r="Q8118" i="3"/>
  <c r="Q8119" i="3"/>
  <c r="Q8120" i="3"/>
  <c r="Q8121" i="3"/>
  <c r="Q8122" i="3"/>
  <c r="Q8123" i="3"/>
  <c r="Q8124" i="3"/>
  <c r="Q8125" i="3"/>
  <c r="Q8126" i="3"/>
  <c r="Q8127" i="3"/>
  <c r="Q8128" i="3"/>
  <c r="Q8129" i="3"/>
  <c r="Q8130" i="3"/>
  <c r="Q8131" i="3"/>
  <c r="Q8132" i="3"/>
  <c r="Q8133" i="3"/>
  <c r="Q8134" i="3"/>
  <c r="Q8135" i="3"/>
  <c r="Q8136" i="3"/>
  <c r="Q8137" i="3"/>
  <c r="Q8138" i="3"/>
  <c r="Q8139" i="3"/>
  <c r="Q8140" i="3"/>
  <c r="Q8141" i="3"/>
  <c r="Q8142" i="3"/>
  <c r="Q8143" i="3"/>
  <c r="Q8144" i="3"/>
  <c r="Q8145" i="3"/>
  <c r="Q8146" i="3"/>
  <c r="Q8147" i="3"/>
  <c r="Q8148" i="3"/>
  <c r="Q8149" i="3"/>
  <c r="Q8150" i="3"/>
  <c r="Q8151" i="3"/>
  <c r="Q8152" i="3"/>
  <c r="Q8153" i="3"/>
  <c r="Q8154" i="3"/>
  <c r="Q8155" i="3"/>
  <c r="Q8156" i="3"/>
  <c r="Q8157" i="3"/>
  <c r="Q8158" i="3"/>
  <c r="Q8159" i="3"/>
  <c r="Q8160" i="3"/>
  <c r="Q8161" i="3"/>
  <c r="Q8162" i="3"/>
  <c r="Q8163" i="3"/>
  <c r="Q8164" i="3"/>
  <c r="Q8165" i="3"/>
  <c r="Q8166" i="3"/>
  <c r="Q8167" i="3"/>
  <c r="Q8168" i="3"/>
  <c r="Q8169" i="3"/>
  <c r="Q8170" i="3"/>
  <c r="Q8171" i="3"/>
  <c r="Q8172" i="3"/>
  <c r="Q8173" i="3"/>
  <c r="Q8174" i="3"/>
  <c r="Q8175" i="3"/>
  <c r="Q8176" i="3"/>
  <c r="Q8177" i="3"/>
  <c r="Q8178" i="3"/>
  <c r="Q8179" i="3"/>
  <c r="Q8180" i="3"/>
  <c r="Q8181" i="3"/>
  <c r="Q8182" i="3"/>
  <c r="Q8183" i="3"/>
  <c r="Q8184" i="3"/>
  <c r="Q8185" i="3"/>
  <c r="Q8186" i="3"/>
  <c r="Q8187" i="3"/>
  <c r="Q8188" i="3"/>
  <c r="Q8189" i="3"/>
  <c r="Q8190" i="3"/>
  <c r="Q8191" i="3"/>
  <c r="Q8192" i="3"/>
  <c r="Q8193" i="3"/>
  <c r="Q8194" i="3"/>
  <c r="Q8195" i="3"/>
  <c r="Q8196" i="3"/>
  <c r="Q8197" i="3"/>
  <c r="Q8198" i="3"/>
  <c r="Q8199" i="3"/>
  <c r="Q8200" i="3"/>
  <c r="Q8201" i="3"/>
  <c r="Q8202" i="3"/>
  <c r="Q8203" i="3"/>
  <c r="Q8204" i="3"/>
  <c r="Q8205" i="3"/>
  <c r="Q8206" i="3"/>
  <c r="Q8207" i="3"/>
  <c r="Q8208" i="3"/>
  <c r="Q8209" i="3"/>
  <c r="Q8210" i="3"/>
  <c r="Q8211" i="3"/>
  <c r="Q8212" i="3"/>
  <c r="Q8213" i="3"/>
  <c r="Q8214" i="3"/>
  <c r="Q8215" i="3"/>
  <c r="Q8216" i="3"/>
  <c r="Q8217" i="3"/>
  <c r="Q8218" i="3"/>
  <c r="Q8219" i="3"/>
  <c r="Q8220" i="3"/>
  <c r="Q8221" i="3"/>
  <c r="Q8222" i="3"/>
  <c r="Q8223" i="3"/>
  <c r="Q8224" i="3"/>
  <c r="Q8225" i="3"/>
  <c r="Q8226" i="3"/>
  <c r="Q8227" i="3"/>
  <c r="Q8228" i="3"/>
  <c r="Q8229" i="3"/>
  <c r="Q8230" i="3"/>
  <c r="Q8231" i="3"/>
  <c r="Q8232" i="3"/>
  <c r="Q8233" i="3"/>
  <c r="Q8234" i="3"/>
  <c r="Q8235" i="3"/>
  <c r="Q8236" i="3"/>
  <c r="Q8237" i="3"/>
  <c r="Q8238" i="3"/>
  <c r="Q8239" i="3"/>
  <c r="Q8240" i="3"/>
  <c r="Q8241" i="3"/>
  <c r="Q8242" i="3"/>
  <c r="Q8243" i="3"/>
  <c r="Q8244" i="3"/>
  <c r="Q8245" i="3"/>
  <c r="Q8246" i="3"/>
  <c r="Q8247" i="3"/>
  <c r="Q8248" i="3"/>
  <c r="Q8249" i="3"/>
  <c r="Q8250" i="3"/>
  <c r="Q8251" i="3"/>
  <c r="Q8252" i="3"/>
  <c r="Q8253" i="3"/>
  <c r="Q8254" i="3"/>
  <c r="Q8255" i="3"/>
  <c r="Q8256" i="3"/>
  <c r="Q8257" i="3"/>
  <c r="Q8258" i="3"/>
  <c r="Q8259" i="3"/>
  <c r="Q8260" i="3"/>
  <c r="Q8261" i="3"/>
  <c r="Q8262" i="3"/>
  <c r="Q8263" i="3"/>
  <c r="Q8264" i="3"/>
  <c r="Q8265" i="3"/>
  <c r="Q8266" i="3"/>
  <c r="Q8267" i="3"/>
  <c r="Q8268" i="3"/>
  <c r="Q8269" i="3"/>
  <c r="Q8270" i="3"/>
  <c r="Q8271" i="3"/>
  <c r="Q8272" i="3"/>
  <c r="Q8273" i="3"/>
  <c r="Q8274" i="3"/>
  <c r="Q8275" i="3"/>
  <c r="Q8276" i="3"/>
  <c r="Q8277" i="3"/>
  <c r="Q8278" i="3"/>
  <c r="Q8279" i="3"/>
  <c r="Q8280" i="3"/>
  <c r="Q8281" i="3"/>
  <c r="Q8282" i="3"/>
  <c r="Q8283" i="3"/>
  <c r="Q8284" i="3"/>
  <c r="Q8285" i="3"/>
  <c r="Q8286" i="3"/>
  <c r="Q8287" i="3"/>
  <c r="Q8288" i="3"/>
  <c r="Q8289" i="3"/>
  <c r="Q8290" i="3"/>
  <c r="Q8291" i="3"/>
  <c r="Q8292" i="3"/>
  <c r="Q8293" i="3"/>
  <c r="Q8294" i="3"/>
  <c r="Q8295" i="3"/>
  <c r="Q8296" i="3"/>
  <c r="Q8297" i="3"/>
  <c r="Q8298" i="3"/>
  <c r="Q8299" i="3"/>
  <c r="Q8300" i="3"/>
  <c r="Q8301" i="3"/>
  <c r="Q8302" i="3"/>
  <c r="Q8303" i="3"/>
  <c r="Q8304" i="3"/>
  <c r="Q8305" i="3"/>
  <c r="Q8306" i="3"/>
  <c r="Q8307" i="3"/>
  <c r="Q8308" i="3"/>
  <c r="Q8309" i="3"/>
  <c r="Q8310" i="3"/>
  <c r="Q8311" i="3"/>
  <c r="Q8312" i="3"/>
  <c r="Q8313" i="3"/>
  <c r="Q8314" i="3"/>
  <c r="Q8315" i="3"/>
  <c r="Q8316" i="3"/>
  <c r="Q8317" i="3"/>
  <c r="Q8318" i="3"/>
  <c r="Q8319" i="3"/>
  <c r="Q8320" i="3"/>
  <c r="Q8321" i="3"/>
  <c r="Q8322" i="3"/>
  <c r="Q8323" i="3"/>
  <c r="Q8324" i="3"/>
  <c r="Q8325" i="3"/>
  <c r="Q8326" i="3"/>
  <c r="Q8327" i="3"/>
  <c r="Q8328" i="3"/>
  <c r="Q8329" i="3"/>
  <c r="Q8330" i="3"/>
  <c r="Q8331" i="3"/>
  <c r="Q8332" i="3"/>
  <c r="Q8333" i="3"/>
  <c r="Q8334" i="3"/>
  <c r="Q8335" i="3"/>
  <c r="Q8336" i="3"/>
  <c r="Q8337" i="3"/>
  <c r="Q8338" i="3"/>
  <c r="Q8339" i="3"/>
  <c r="Q8340" i="3"/>
  <c r="Q8341" i="3"/>
  <c r="Q8342" i="3"/>
  <c r="Q8343" i="3"/>
  <c r="Q8344" i="3"/>
  <c r="Q8345" i="3"/>
  <c r="Q8346" i="3"/>
  <c r="Q8347" i="3"/>
  <c r="Q8348" i="3"/>
  <c r="Q8349" i="3"/>
  <c r="Q8350" i="3"/>
  <c r="Q8351" i="3"/>
  <c r="Q8352" i="3"/>
  <c r="Q8353" i="3"/>
  <c r="Q8354" i="3"/>
  <c r="Q8355" i="3"/>
  <c r="Q8356" i="3"/>
  <c r="Q8357" i="3"/>
  <c r="Q8358" i="3"/>
  <c r="Q8359" i="3"/>
  <c r="Q8360" i="3"/>
  <c r="Q8361" i="3"/>
  <c r="Q8362" i="3"/>
  <c r="Q8363" i="3"/>
  <c r="Q8364" i="3"/>
  <c r="Q8365" i="3"/>
  <c r="Q8366" i="3"/>
  <c r="Q8367" i="3"/>
  <c r="Q8368" i="3"/>
  <c r="Q8369" i="3"/>
  <c r="Q8370" i="3"/>
  <c r="Q8371" i="3"/>
  <c r="Q8372" i="3"/>
  <c r="Q8373" i="3"/>
  <c r="Q8374" i="3"/>
  <c r="Q8375" i="3"/>
  <c r="Q8376" i="3"/>
  <c r="Q8377" i="3"/>
  <c r="Q8378" i="3"/>
  <c r="Q8379" i="3"/>
  <c r="Q8380" i="3"/>
  <c r="Q8381" i="3"/>
  <c r="Q8382" i="3"/>
  <c r="Q8383" i="3"/>
  <c r="Q8384" i="3"/>
  <c r="Q8385" i="3"/>
  <c r="Q8386" i="3"/>
  <c r="Q8387" i="3"/>
  <c r="Q8388" i="3"/>
  <c r="Q8389" i="3"/>
  <c r="Q8390" i="3"/>
  <c r="Q8391" i="3"/>
  <c r="Q8392" i="3"/>
  <c r="Q8393" i="3"/>
  <c r="Q8394" i="3"/>
  <c r="Q8395" i="3"/>
  <c r="Q8396" i="3"/>
  <c r="Q8397" i="3"/>
  <c r="Q8398" i="3"/>
  <c r="Q8399" i="3"/>
  <c r="Q8400" i="3"/>
  <c r="Q8401" i="3"/>
  <c r="Q8402" i="3"/>
  <c r="Q8403" i="3"/>
  <c r="Q8404" i="3"/>
  <c r="Q8405" i="3"/>
  <c r="Q8406" i="3"/>
  <c r="Q8407" i="3"/>
  <c r="Q8408" i="3"/>
  <c r="Q8409" i="3"/>
  <c r="Q8410" i="3"/>
  <c r="Q8411" i="3"/>
  <c r="Q8412" i="3"/>
  <c r="Q8413" i="3"/>
  <c r="Q8414" i="3"/>
  <c r="Q8415" i="3"/>
  <c r="Q8416" i="3"/>
  <c r="Q8417" i="3"/>
  <c r="Q8418" i="3"/>
  <c r="Q8419" i="3"/>
  <c r="Q8420" i="3"/>
  <c r="Q8421" i="3"/>
  <c r="Q8422" i="3"/>
  <c r="Q8423" i="3"/>
  <c r="Q8424" i="3"/>
  <c r="Q8425" i="3"/>
  <c r="Q8426" i="3"/>
  <c r="Q8427" i="3"/>
  <c r="Q8428" i="3"/>
  <c r="Q8429" i="3"/>
  <c r="Q8430" i="3"/>
  <c r="Q8431" i="3"/>
  <c r="Q8432" i="3"/>
  <c r="Q8433" i="3"/>
  <c r="Q8434" i="3"/>
  <c r="Q8435" i="3"/>
  <c r="Q8436" i="3"/>
  <c r="Q8437" i="3"/>
  <c r="Q8438" i="3"/>
  <c r="Q8439" i="3"/>
  <c r="Q8440" i="3"/>
  <c r="Q8441" i="3"/>
  <c r="Q8442" i="3"/>
  <c r="Q8443" i="3"/>
  <c r="Q8444" i="3"/>
  <c r="Q8445" i="3"/>
  <c r="Q8446" i="3"/>
  <c r="Q8447" i="3"/>
  <c r="Q8448" i="3"/>
  <c r="Q8449" i="3"/>
  <c r="Q8450" i="3"/>
  <c r="Q8451" i="3"/>
  <c r="Q8452" i="3"/>
  <c r="Q8453" i="3"/>
  <c r="Q8454" i="3"/>
  <c r="Q8455" i="3"/>
  <c r="Q8456" i="3"/>
  <c r="Q8457" i="3"/>
  <c r="Q8458" i="3"/>
  <c r="Q8459" i="3"/>
  <c r="Q8460" i="3"/>
  <c r="Q8461" i="3"/>
  <c r="Q8462" i="3"/>
  <c r="Q8463" i="3"/>
  <c r="Q8464" i="3"/>
  <c r="Q8465" i="3"/>
  <c r="Q8466" i="3"/>
  <c r="Q8467" i="3"/>
  <c r="Q8468" i="3"/>
  <c r="Q8469" i="3"/>
  <c r="Q8470" i="3"/>
  <c r="Q8471" i="3"/>
  <c r="Q8472" i="3"/>
  <c r="Q8473" i="3"/>
  <c r="Q8474" i="3"/>
  <c r="Q8475" i="3"/>
  <c r="Q8476" i="3"/>
  <c r="Q8477" i="3"/>
  <c r="Q8478" i="3"/>
  <c r="Q8479" i="3"/>
  <c r="Q8480" i="3"/>
  <c r="Q8481" i="3"/>
  <c r="Q8482" i="3"/>
  <c r="Q8483" i="3"/>
  <c r="Q8484" i="3"/>
  <c r="Q8485" i="3"/>
  <c r="Q8486" i="3"/>
  <c r="Q8487" i="3"/>
  <c r="Q8488" i="3"/>
  <c r="Q8489" i="3"/>
  <c r="Q8490" i="3"/>
  <c r="Q8491" i="3"/>
  <c r="Q8492" i="3"/>
  <c r="Q8493" i="3"/>
  <c r="Q8494" i="3"/>
  <c r="Q8495" i="3"/>
  <c r="Q8496" i="3"/>
  <c r="Q8497" i="3"/>
  <c r="Q8498" i="3"/>
  <c r="Q8499" i="3"/>
  <c r="Q8500" i="3"/>
  <c r="Q8501" i="3"/>
  <c r="Q8502" i="3"/>
  <c r="Q8503" i="3"/>
  <c r="Q8504" i="3"/>
  <c r="Q8505" i="3"/>
  <c r="Q8506" i="3"/>
  <c r="Q8507" i="3"/>
  <c r="Q8508" i="3"/>
  <c r="Q8509" i="3"/>
  <c r="Q8510" i="3"/>
  <c r="Q8511" i="3"/>
  <c r="Q8512" i="3"/>
  <c r="Q8513" i="3"/>
  <c r="Q8514" i="3"/>
  <c r="Q8515" i="3"/>
  <c r="Q8516" i="3"/>
  <c r="Q8517" i="3"/>
  <c r="Q8518" i="3"/>
  <c r="Q8519" i="3"/>
  <c r="Q8520" i="3"/>
  <c r="Q8521" i="3"/>
  <c r="Q8522" i="3"/>
  <c r="Q8523" i="3"/>
  <c r="Q8524" i="3"/>
  <c r="Q8525" i="3"/>
  <c r="Q8526" i="3"/>
  <c r="Q8527" i="3"/>
  <c r="Q8528" i="3"/>
  <c r="Q8529" i="3"/>
  <c r="Q8530" i="3"/>
  <c r="Q8531" i="3"/>
  <c r="Q8532" i="3"/>
  <c r="Q8533" i="3"/>
  <c r="Q8534" i="3"/>
  <c r="Q8535" i="3"/>
  <c r="Q8536" i="3"/>
  <c r="Q8537" i="3"/>
  <c r="Q8538" i="3"/>
  <c r="Q8539" i="3"/>
  <c r="Q8540" i="3"/>
  <c r="Q8541" i="3"/>
  <c r="Q8542" i="3"/>
  <c r="Q8543" i="3"/>
  <c r="Q8544" i="3"/>
  <c r="Q8545" i="3"/>
  <c r="Q8546" i="3"/>
  <c r="Q8547" i="3"/>
  <c r="Q8548" i="3"/>
  <c r="Q8549" i="3"/>
  <c r="Q8550" i="3"/>
  <c r="Q8551" i="3"/>
  <c r="Q8552" i="3"/>
  <c r="Q8553" i="3"/>
  <c r="Q8554" i="3"/>
  <c r="Q8555" i="3"/>
  <c r="Q8556" i="3"/>
  <c r="Q8557" i="3"/>
  <c r="Q8558" i="3"/>
  <c r="Q8559" i="3"/>
  <c r="Q8560" i="3"/>
  <c r="Q8561" i="3"/>
  <c r="Q8562" i="3"/>
  <c r="Q8563" i="3"/>
  <c r="Q8564" i="3"/>
  <c r="Q8565" i="3"/>
  <c r="Q8566" i="3"/>
  <c r="Q8567" i="3"/>
  <c r="Q8568" i="3"/>
  <c r="Q8569" i="3"/>
  <c r="Q8570" i="3"/>
  <c r="Q8571" i="3"/>
  <c r="Q8572" i="3"/>
  <c r="Q8573" i="3"/>
  <c r="Q8574" i="3"/>
  <c r="Q8575" i="3"/>
  <c r="Q8576" i="3"/>
  <c r="Q8577" i="3"/>
  <c r="Q8578" i="3"/>
  <c r="Q8579" i="3"/>
  <c r="Q8580" i="3"/>
  <c r="Q8581" i="3"/>
  <c r="Q8582" i="3"/>
  <c r="Q8583" i="3"/>
  <c r="Q8584" i="3"/>
  <c r="Q8585" i="3"/>
  <c r="Q8586" i="3"/>
  <c r="Q8587" i="3"/>
  <c r="Q8588" i="3"/>
  <c r="Q8589" i="3"/>
  <c r="Q8590" i="3"/>
  <c r="Q8591" i="3"/>
  <c r="Q8592" i="3"/>
  <c r="Q8593" i="3"/>
  <c r="Q8594" i="3"/>
  <c r="Q8595" i="3"/>
  <c r="Q8596" i="3"/>
  <c r="Q8597" i="3"/>
  <c r="Q8598" i="3"/>
  <c r="Q8599" i="3"/>
  <c r="Q8600" i="3"/>
  <c r="Q8601" i="3"/>
  <c r="Q8602" i="3"/>
  <c r="Q8603" i="3"/>
  <c r="Q8604" i="3"/>
  <c r="Q8605" i="3"/>
  <c r="Q8606" i="3"/>
  <c r="Q8607" i="3"/>
  <c r="Q8608" i="3"/>
  <c r="Q8609" i="3"/>
  <c r="Q8610" i="3"/>
  <c r="Q8611" i="3"/>
  <c r="Q8612" i="3"/>
  <c r="Q8613" i="3"/>
  <c r="Q8614" i="3"/>
  <c r="Q8615" i="3"/>
  <c r="Q8616" i="3"/>
  <c r="Q8617" i="3"/>
  <c r="Q8618" i="3"/>
  <c r="Q8619" i="3"/>
  <c r="Q8620" i="3"/>
  <c r="Q8621" i="3"/>
  <c r="Q8622" i="3"/>
  <c r="Q8623" i="3"/>
  <c r="Q8624" i="3"/>
  <c r="Q8625" i="3"/>
  <c r="Q8626" i="3"/>
  <c r="Q8627" i="3"/>
  <c r="Q8628" i="3"/>
  <c r="Q8629" i="3"/>
  <c r="Q8630" i="3"/>
  <c r="Q8631" i="3"/>
  <c r="Q8632" i="3"/>
  <c r="Q8633" i="3"/>
  <c r="Q8634" i="3"/>
  <c r="Q8635" i="3"/>
  <c r="Q8636" i="3"/>
  <c r="Q8637" i="3"/>
  <c r="Q8638" i="3"/>
  <c r="Q8639" i="3"/>
  <c r="Q8640" i="3"/>
  <c r="Q8641" i="3"/>
  <c r="Q8642" i="3"/>
  <c r="Q8643" i="3"/>
  <c r="Q8644" i="3"/>
  <c r="Q8645" i="3"/>
  <c r="Q8646" i="3"/>
  <c r="Q8647" i="3"/>
  <c r="Q8648" i="3"/>
  <c r="Q8649" i="3"/>
  <c r="Q8650" i="3"/>
  <c r="Q8651" i="3"/>
  <c r="Q8652" i="3"/>
  <c r="Q8653" i="3"/>
  <c r="Q8654" i="3"/>
  <c r="Q8655" i="3"/>
  <c r="Q8656" i="3"/>
  <c r="Q8657" i="3"/>
  <c r="Q8658" i="3"/>
  <c r="Q8659" i="3"/>
  <c r="Q8660" i="3"/>
  <c r="Q8661" i="3"/>
  <c r="Q8662" i="3"/>
  <c r="Q8663" i="3"/>
  <c r="Q8664" i="3"/>
  <c r="Q8665" i="3"/>
  <c r="Q8666" i="3"/>
  <c r="Q8667" i="3"/>
  <c r="Q8668" i="3"/>
  <c r="Q8669" i="3"/>
  <c r="Q8670" i="3"/>
  <c r="Q8671" i="3"/>
  <c r="Q8672" i="3"/>
  <c r="Q8673" i="3"/>
  <c r="Q8674" i="3"/>
  <c r="Q8675" i="3"/>
  <c r="Q8676" i="3"/>
  <c r="Q8677" i="3"/>
  <c r="Q8678" i="3"/>
  <c r="Q8679" i="3"/>
  <c r="Q8680" i="3"/>
  <c r="Q8681" i="3"/>
  <c r="Q8682" i="3"/>
  <c r="Q8683" i="3"/>
  <c r="Q8684" i="3"/>
  <c r="Q8685" i="3"/>
  <c r="Q8686" i="3"/>
  <c r="Q8687" i="3"/>
  <c r="Q8688" i="3"/>
  <c r="Q8689" i="3"/>
  <c r="Q8690" i="3"/>
  <c r="Q8691" i="3"/>
  <c r="Q8692" i="3"/>
  <c r="Q8693" i="3"/>
  <c r="Q8694" i="3"/>
  <c r="Q8695" i="3"/>
  <c r="Q8696" i="3"/>
  <c r="Q8697" i="3"/>
  <c r="Q8698" i="3"/>
  <c r="Q8699" i="3"/>
  <c r="Q8700" i="3"/>
  <c r="Q8701" i="3"/>
  <c r="Q8702" i="3"/>
  <c r="Q8703" i="3"/>
  <c r="Q8704" i="3"/>
  <c r="Q8705" i="3"/>
  <c r="Q8706" i="3"/>
  <c r="Q8707" i="3"/>
  <c r="Q8708" i="3"/>
  <c r="Q8709" i="3"/>
  <c r="Q8710" i="3"/>
  <c r="Q8711" i="3"/>
  <c r="Q8712" i="3"/>
  <c r="Q8713" i="3"/>
  <c r="Q8714" i="3"/>
  <c r="Q8715" i="3"/>
  <c r="Q8716" i="3"/>
  <c r="Q8717" i="3"/>
  <c r="Q8718" i="3"/>
  <c r="Q8719" i="3"/>
  <c r="Q8720" i="3"/>
  <c r="Q8721" i="3"/>
  <c r="Q8722" i="3"/>
  <c r="Q8723" i="3"/>
  <c r="Q8724" i="3"/>
  <c r="Q8725" i="3"/>
  <c r="Q8726" i="3"/>
  <c r="Q8727" i="3"/>
  <c r="Q8728" i="3"/>
  <c r="Q8729" i="3"/>
  <c r="Q8730" i="3"/>
  <c r="Q8731" i="3"/>
  <c r="Q8732" i="3"/>
  <c r="Q8733" i="3"/>
  <c r="Q8734" i="3"/>
  <c r="Q8735" i="3"/>
  <c r="Q8736" i="3"/>
  <c r="Q8737" i="3"/>
  <c r="Q8738" i="3"/>
  <c r="Q8739" i="3"/>
  <c r="Q8740" i="3"/>
  <c r="Q8741" i="3"/>
  <c r="Q8742" i="3"/>
  <c r="Q8743" i="3"/>
  <c r="Q8744" i="3"/>
  <c r="Q8745" i="3"/>
  <c r="Q8746" i="3"/>
  <c r="Q8747" i="3"/>
  <c r="Q8748" i="3"/>
  <c r="Q8749" i="3"/>
  <c r="Q8750" i="3"/>
  <c r="Q8751" i="3"/>
  <c r="Q8752" i="3"/>
  <c r="Q8753" i="3"/>
  <c r="Q8754" i="3"/>
  <c r="Q8755" i="3"/>
  <c r="Q8756" i="3"/>
  <c r="Q8757" i="3"/>
  <c r="Q8758" i="3"/>
  <c r="Q8759" i="3"/>
  <c r="Q8760" i="3"/>
  <c r="Q8761" i="3"/>
  <c r="Q8762" i="3"/>
  <c r="Q8763" i="3"/>
  <c r="Q8764" i="3"/>
  <c r="Q8765" i="3"/>
  <c r="Q8766" i="3"/>
  <c r="Q8767" i="3"/>
  <c r="Q8768" i="3"/>
  <c r="Q8769" i="3"/>
  <c r="Q8770" i="3"/>
  <c r="Q8771" i="3"/>
  <c r="Q8772" i="3"/>
  <c r="Q8773" i="3"/>
  <c r="Q8774" i="3"/>
  <c r="Q8775" i="3"/>
  <c r="Q8776" i="3"/>
  <c r="Q8777" i="3"/>
  <c r="Q8778" i="3"/>
  <c r="Q8779" i="3"/>
  <c r="Q8780" i="3"/>
  <c r="Q8781" i="3"/>
  <c r="Q8782" i="3"/>
  <c r="Q8783" i="3"/>
  <c r="Q8784" i="3"/>
  <c r="Q8785" i="3"/>
  <c r="Q8786" i="3"/>
  <c r="Q8787" i="3"/>
  <c r="Q8788" i="3"/>
  <c r="Q8789" i="3"/>
  <c r="Q8790" i="3"/>
  <c r="Q8791" i="3"/>
  <c r="Q8792" i="3"/>
  <c r="Q8793" i="3"/>
  <c r="Q8794" i="3"/>
  <c r="Q8795" i="3"/>
  <c r="Q8796" i="3"/>
  <c r="Q8797" i="3"/>
  <c r="Q8798" i="3"/>
  <c r="Q8799" i="3"/>
  <c r="Q8800" i="3"/>
  <c r="Q8801" i="3"/>
  <c r="Q8802" i="3"/>
  <c r="Q8803" i="3"/>
  <c r="Q8804" i="3"/>
  <c r="Q8805" i="3"/>
  <c r="Q8806" i="3"/>
  <c r="Q8807" i="3"/>
  <c r="Q8808" i="3"/>
  <c r="Q8809" i="3"/>
  <c r="Q8810" i="3"/>
  <c r="Q8811" i="3"/>
  <c r="Q8812" i="3"/>
  <c r="Q8813" i="3"/>
  <c r="Q8814" i="3"/>
  <c r="Q8815" i="3"/>
  <c r="Q8816" i="3"/>
  <c r="Q8817" i="3"/>
  <c r="Q8818" i="3"/>
  <c r="Q8819" i="3"/>
  <c r="Q8820" i="3"/>
  <c r="Q8821" i="3"/>
  <c r="Q8822" i="3"/>
  <c r="Q8823" i="3"/>
  <c r="Q8824" i="3"/>
  <c r="Q8825" i="3"/>
  <c r="Q8826" i="3"/>
  <c r="Q8827" i="3"/>
  <c r="Q8828" i="3"/>
  <c r="Q8829" i="3"/>
  <c r="Q8830" i="3"/>
  <c r="Q8831" i="3"/>
  <c r="Q8832" i="3"/>
  <c r="Q8833" i="3"/>
  <c r="Q8834" i="3"/>
  <c r="Q8835" i="3"/>
  <c r="Q8836" i="3"/>
  <c r="Q8837" i="3"/>
  <c r="Q8838" i="3"/>
  <c r="Q8839" i="3"/>
  <c r="Q8840" i="3"/>
  <c r="Q8841" i="3"/>
  <c r="Q8842" i="3"/>
  <c r="Q8843" i="3"/>
  <c r="Q8844" i="3"/>
  <c r="Q8845" i="3"/>
  <c r="Q8846" i="3"/>
  <c r="Q8847" i="3"/>
  <c r="Q8848" i="3"/>
  <c r="Q8849" i="3"/>
  <c r="Q8850" i="3"/>
  <c r="Q8851" i="3"/>
  <c r="Q8852" i="3"/>
  <c r="Q8853" i="3"/>
  <c r="Q8854" i="3"/>
  <c r="Q8855" i="3"/>
  <c r="Q8856" i="3"/>
  <c r="Q8857" i="3"/>
  <c r="Q8858" i="3"/>
  <c r="Q8859" i="3"/>
  <c r="Q8860" i="3"/>
  <c r="Q8861" i="3"/>
  <c r="Q8862" i="3"/>
  <c r="Q8863" i="3"/>
  <c r="Q8864" i="3"/>
  <c r="Q8865" i="3"/>
  <c r="Q8866" i="3"/>
  <c r="Q8867" i="3"/>
  <c r="Q8868" i="3"/>
  <c r="Q8869" i="3"/>
  <c r="Q8870" i="3"/>
  <c r="Q8871" i="3"/>
  <c r="Q8872" i="3"/>
  <c r="Q8873" i="3"/>
  <c r="Q8874" i="3"/>
  <c r="Q8875" i="3"/>
  <c r="Q8876" i="3"/>
  <c r="Q8877" i="3"/>
  <c r="Q8878" i="3"/>
  <c r="Q8879" i="3"/>
  <c r="Q8880" i="3"/>
  <c r="Q8881" i="3"/>
  <c r="Q8882" i="3"/>
  <c r="Q8883" i="3"/>
  <c r="Q8884" i="3"/>
  <c r="Q8885" i="3"/>
  <c r="Q8886" i="3"/>
  <c r="Q8887" i="3"/>
  <c r="Q8888" i="3"/>
  <c r="Q8889" i="3"/>
  <c r="Q8890" i="3"/>
  <c r="Q8891" i="3"/>
  <c r="Q8892" i="3"/>
  <c r="Q8893" i="3"/>
  <c r="Q8894" i="3"/>
  <c r="Q8895" i="3"/>
  <c r="Q8896" i="3"/>
  <c r="Q8897" i="3"/>
  <c r="Q8898" i="3"/>
  <c r="Q8899" i="3"/>
  <c r="Q8900" i="3"/>
  <c r="Q8901" i="3"/>
  <c r="Q8902" i="3"/>
  <c r="Q8903" i="3"/>
  <c r="Q8904" i="3"/>
  <c r="Q8905" i="3"/>
  <c r="Q8906" i="3"/>
  <c r="Q8907" i="3"/>
  <c r="Q8908" i="3"/>
  <c r="Q8909" i="3"/>
  <c r="Q8910" i="3"/>
  <c r="Q8911" i="3"/>
  <c r="Q8912" i="3"/>
  <c r="Q8913" i="3"/>
  <c r="Q8914" i="3"/>
  <c r="Q8915" i="3"/>
  <c r="Q8916" i="3"/>
  <c r="Q8917" i="3"/>
  <c r="Q8918" i="3"/>
  <c r="Q8919" i="3"/>
  <c r="Q8920" i="3"/>
  <c r="Q8921" i="3"/>
  <c r="Q8922" i="3"/>
  <c r="Q8923" i="3"/>
  <c r="Q8924" i="3"/>
  <c r="Q8925" i="3"/>
  <c r="Q8926" i="3"/>
  <c r="Q8927" i="3"/>
  <c r="Q8928" i="3"/>
  <c r="Q8929" i="3"/>
  <c r="Q8930" i="3"/>
  <c r="Q8931" i="3"/>
  <c r="Q8932" i="3"/>
  <c r="Q8933" i="3"/>
  <c r="Q8934" i="3"/>
  <c r="Q8935" i="3"/>
  <c r="Q8936" i="3"/>
  <c r="Q8937" i="3"/>
  <c r="Q8938" i="3"/>
  <c r="Q8939" i="3"/>
  <c r="Q8940" i="3"/>
  <c r="Q8941" i="3"/>
  <c r="Q8942" i="3"/>
  <c r="Q8943" i="3"/>
  <c r="Q8944" i="3"/>
  <c r="Q8945" i="3"/>
  <c r="Q8946" i="3"/>
  <c r="Q8947" i="3"/>
  <c r="Q8948" i="3"/>
  <c r="Q8949" i="3"/>
  <c r="Q8950" i="3"/>
  <c r="Q8951" i="3"/>
  <c r="Q8952" i="3"/>
  <c r="Q8953" i="3"/>
  <c r="Q8954" i="3"/>
  <c r="Q8955" i="3"/>
  <c r="Q8956" i="3"/>
  <c r="Q8957" i="3"/>
  <c r="Q8958" i="3"/>
  <c r="Q8959" i="3"/>
  <c r="Q8960" i="3"/>
  <c r="Q8961" i="3"/>
  <c r="Q8962" i="3"/>
  <c r="Q8963" i="3"/>
  <c r="Q8964" i="3"/>
  <c r="Q8965" i="3"/>
  <c r="Q8966" i="3"/>
  <c r="Q8967" i="3"/>
  <c r="Q8968" i="3"/>
  <c r="Q8969" i="3"/>
  <c r="Q8970" i="3"/>
  <c r="Q8971" i="3"/>
  <c r="Q8972" i="3"/>
  <c r="Q8973" i="3"/>
  <c r="Q8974" i="3"/>
  <c r="Q8975" i="3"/>
  <c r="Q8976" i="3"/>
  <c r="Q8977" i="3"/>
  <c r="Q8978" i="3"/>
  <c r="Q8979" i="3"/>
  <c r="Q8980" i="3"/>
  <c r="Q8981" i="3"/>
  <c r="Q8982" i="3"/>
  <c r="Q8983" i="3"/>
  <c r="Q8984" i="3"/>
  <c r="Q8985" i="3"/>
  <c r="Q8986" i="3"/>
  <c r="Q8987" i="3"/>
  <c r="Q8988" i="3"/>
  <c r="Q8989" i="3"/>
  <c r="Q8990" i="3"/>
  <c r="Q8991" i="3"/>
  <c r="Q8992" i="3"/>
  <c r="Q8993" i="3"/>
  <c r="Q8994" i="3"/>
  <c r="Q8995" i="3"/>
  <c r="Q8996" i="3"/>
  <c r="Q8997" i="3"/>
  <c r="Q8998" i="3"/>
  <c r="Q8999" i="3"/>
  <c r="Q9000" i="3"/>
  <c r="Q9001" i="3"/>
  <c r="Q9002" i="3"/>
  <c r="Q9003" i="3"/>
  <c r="Q9004" i="3"/>
  <c r="Q9005" i="3"/>
  <c r="Q9006" i="3"/>
  <c r="Q9007" i="3"/>
  <c r="Q9008" i="3"/>
  <c r="Q9009" i="3"/>
  <c r="Q9010" i="3"/>
  <c r="Q9011" i="3"/>
  <c r="Q9012" i="3"/>
  <c r="Q9013" i="3"/>
  <c r="Q9014" i="3"/>
  <c r="Q9015" i="3"/>
  <c r="Q9016" i="3"/>
  <c r="Q9017" i="3"/>
  <c r="Q9018" i="3"/>
  <c r="Q9019" i="3"/>
  <c r="Q9020" i="3"/>
  <c r="Q9021" i="3"/>
  <c r="Q9022" i="3"/>
  <c r="Q9023" i="3"/>
  <c r="Q9024" i="3"/>
  <c r="Q9025" i="3"/>
  <c r="Q9026" i="3"/>
  <c r="Q9027" i="3"/>
  <c r="Q9028" i="3"/>
  <c r="Q9029" i="3"/>
  <c r="Q9030" i="3"/>
  <c r="Q9031" i="3"/>
  <c r="Q9032" i="3"/>
  <c r="Q9033" i="3"/>
  <c r="Q9034" i="3"/>
  <c r="Q9035" i="3"/>
  <c r="Q9036" i="3"/>
  <c r="Q9037" i="3"/>
  <c r="Q9038" i="3"/>
  <c r="Q9039" i="3"/>
  <c r="Q9040" i="3"/>
  <c r="Q9041" i="3"/>
  <c r="Q9042" i="3"/>
  <c r="Q9043" i="3"/>
  <c r="Q9044" i="3"/>
  <c r="Q9045" i="3"/>
  <c r="Q9046" i="3"/>
  <c r="Q9047" i="3"/>
  <c r="Q9048" i="3"/>
  <c r="Q9049" i="3"/>
  <c r="Q9050" i="3"/>
  <c r="Q9051" i="3"/>
  <c r="Q9052" i="3"/>
  <c r="Q9053" i="3"/>
  <c r="Q9054" i="3"/>
  <c r="Q9055" i="3"/>
  <c r="Q9056" i="3"/>
  <c r="Q9057" i="3"/>
  <c r="Q9058" i="3"/>
  <c r="Q9059" i="3"/>
  <c r="Q9060" i="3"/>
  <c r="Q9061" i="3"/>
  <c r="Q9062" i="3"/>
  <c r="Q9063" i="3"/>
  <c r="Q9064" i="3"/>
  <c r="Q9065" i="3"/>
  <c r="Q9066" i="3"/>
  <c r="Q9067" i="3"/>
  <c r="Q9068" i="3"/>
  <c r="Q9069" i="3"/>
  <c r="Q9070" i="3"/>
  <c r="Q9071" i="3"/>
  <c r="Q9072" i="3"/>
  <c r="Q9073" i="3"/>
  <c r="Q9074" i="3"/>
  <c r="Q9075" i="3"/>
  <c r="Q9076" i="3"/>
  <c r="Q9077" i="3"/>
  <c r="Q9078" i="3"/>
  <c r="Q9079" i="3"/>
  <c r="Q9080" i="3"/>
  <c r="Q9081" i="3"/>
  <c r="Q9082" i="3"/>
  <c r="Q9083" i="3"/>
  <c r="Q9084" i="3"/>
  <c r="Q9085" i="3"/>
  <c r="Q9086" i="3"/>
  <c r="Q9087" i="3"/>
  <c r="Q9088" i="3"/>
  <c r="Q9089" i="3"/>
  <c r="Q9090" i="3"/>
  <c r="Q9091" i="3"/>
  <c r="Q9092" i="3"/>
  <c r="Q9093" i="3"/>
  <c r="Q9094" i="3"/>
  <c r="Q9095" i="3"/>
  <c r="Q9096" i="3"/>
  <c r="Q9097" i="3"/>
  <c r="Q9098" i="3"/>
  <c r="Q9099" i="3"/>
  <c r="Q9100" i="3"/>
  <c r="Q9101" i="3"/>
  <c r="Q9102" i="3"/>
  <c r="Q9103" i="3"/>
  <c r="Q9104" i="3"/>
  <c r="Q9105" i="3"/>
  <c r="Q9106" i="3"/>
  <c r="Q9107" i="3"/>
  <c r="Q9108" i="3"/>
  <c r="Q9109" i="3"/>
  <c r="Q9110" i="3"/>
  <c r="Q9111" i="3"/>
  <c r="Q9112" i="3"/>
  <c r="Q9113" i="3"/>
  <c r="Q9114" i="3"/>
  <c r="Q9115" i="3"/>
  <c r="Q9116" i="3"/>
  <c r="Q9117" i="3"/>
  <c r="Q9118" i="3"/>
  <c r="Q9119" i="3"/>
  <c r="Q9120" i="3"/>
  <c r="Q9121" i="3"/>
  <c r="Q9122" i="3"/>
  <c r="Q9123" i="3"/>
  <c r="Q9124" i="3"/>
  <c r="Q9125" i="3"/>
  <c r="Q9126" i="3"/>
  <c r="Q9127" i="3"/>
  <c r="Q9128" i="3"/>
  <c r="Q9129" i="3"/>
  <c r="Q9130" i="3"/>
  <c r="Q9131" i="3"/>
  <c r="Q9132" i="3"/>
  <c r="Q9133" i="3"/>
  <c r="Q9134" i="3"/>
  <c r="Q9135" i="3"/>
  <c r="Q9136" i="3"/>
  <c r="Q9137" i="3"/>
  <c r="Q9138" i="3"/>
  <c r="Q9139" i="3"/>
  <c r="Q9140" i="3"/>
  <c r="Q9141" i="3"/>
  <c r="Q9142" i="3"/>
  <c r="Q9143" i="3"/>
  <c r="Q9144" i="3"/>
  <c r="Q9145" i="3"/>
  <c r="Q9146" i="3"/>
  <c r="Q9147" i="3"/>
  <c r="Q9148" i="3"/>
  <c r="Q9149" i="3"/>
  <c r="Q9150" i="3"/>
  <c r="Q9151" i="3"/>
  <c r="Q9152" i="3"/>
  <c r="Q9153" i="3"/>
  <c r="Q9154" i="3"/>
  <c r="Q9155" i="3"/>
  <c r="Q9156" i="3"/>
  <c r="Q9157" i="3"/>
  <c r="Q9158" i="3"/>
  <c r="Q9159" i="3"/>
  <c r="Q9160" i="3"/>
  <c r="Q9161" i="3"/>
  <c r="Q9162" i="3"/>
  <c r="Q9163" i="3"/>
  <c r="Q9164" i="3"/>
  <c r="Q9165" i="3"/>
  <c r="Q9166" i="3"/>
  <c r="Q9167" i="3"/>
  <c r="Q9168" i="3"/>
  <c r="Q9169" i="3"/>
  <c r="Q9170" i="3"/>
  <c r="Q9171" i="3"/>
  <c r="Q9172" i="3"/>
  <c r="Q9173" i="3"/>
  <c r="Q9174" i="3"/>
  <c r="Q9175" i="3"/>
  <c r="Q9176" i="3"/>
  <c r="Q9177" i="3"/>
  <c r="Q9178" i="3"/>
  <c r="Q9179" i="3"/>
  <c r="Q9180" i="3"/>
  <c r="Q9181" i="3"/>
  <c r="Q9182" i="3"/>
  <c r="Q9183" i="3"/>
  <c r="Q9184" i="3"/>
  <c r="Q9185" i="3"/>
  <c r="Q9186" i="3"/>
  <c r="Q9187" i="3"/>
  <c r="Q9188" i="3"/>
  <c r="Q9189" i="3"/>
  <c r="Q9190" i="3"/>
  <c r="Q9191" i="3"/>
  <c r="Q9192" i="3"/>
  <c r="Q9193" i="3"/>
  <c r="Q9194" i="3"/>
  <c r="Q9195" i="3"/>
  <c r="Q9196" i="3"/>
  <c r="Q9197" i="3"/>
  <c r="Q9198" i="3"/>
  <c r="Q9199" i="3"/>
  <c r="Q9200" i="3"/>
  <c r="Q9201" i="3"/>
  <c r="Q9202" i="3"/>
  <c r="Q9203" i="3"/>
  <c r="Q9204" i="3"/>
  <c r="Q9205" i="3"/>
  <c r="Q9206" i="3"/>
  <c r="Q9207" i="3"/>
  <c r="Q9208" i="3"/>
  <c r="Q9209" i="3"/>
  <c r="Q9210" i="3"/>
  <c r="Q9211" i="3"/>
  <c r="Q9212" i="3"/>
  <c r="Q9213" i="3"/>
  <c r="Q9214" i="3"/>
  <c r="Q9215" i="3"/>
  <c r="Q9216" i="3"/>
  <c r="Q9217" i="3"/>
  <c r="Q9218" i="3"/>
  <c r="Q9219" i="3"/>
  <c r="Q9220" i="3"/>
  <c r="Q9221" i="3"/>
  <c r="Q9222" i="3"/>
  <c r="Q9223" i="3"/>
  <c r="Q9224" i="3"/>
  <c r="Q9225" i="3"/>
  <c r="Q9226" i="3"/>
  <c r="Q9227" i="3"/>
  <c r="Q9228" i="3"/>
  <c r="Q9229" i="3"/>
  <c r="Q9230" i="3"/>
  <c r="Q9231" i="3"/>
  <c r="Q9232" i="3"/>
  <c r="Q9233" i="3"/>
  <c r="Q9234" i="3"/>
  <c r="Q9235" i="3"/>
  <c r="Q9236" i="3"/>
  <c r="Q9237" i="3"/>
  <c r="Q9238" i="3"/>
  <c r="Q9239" i="3"/>
  <c r="Q9240" i="3"/>
  <c r="Q9241" i="3"/>
  <c r="Q9242" i="3"/>
  <c r="Q9243" i="3"/>
  <c r="Q9244" i="3"/>
  <c r="Q9245" i="3"/>
  <c r="Q9246" i="3"/>
  <c r="Q9247" i="3"/>
  <c r="Q9248" i="3"/>
  <c r="Q9249" i="3"/>
  <c r="Q9250" i="3"/>
  <c r="Q9251" i="3"/>
  <c r="Q9252" i="3"/>
  <c r="Q9253" i="3"/>
  <c r="Q9254" i="3"/>
  <c r="Q9255" i="3"/>
  <c r="Q9256" i="3"/>
  <c r="Q9257" i="3"/>
  <c r="Q9258" i="3"/>
  <c r="Q9259" i="3"/>
  <c r="Q9260" i="3"/>
  <c r="Q9261" i="3"/>
  <c r="Q9262" i="3"/>
  <c r="Q9263" i="3"/>
  <c r="Q9264" i="3"/>
  <c r="Q9265" i="3"/>
  <c r="Q9266" i="3"/>
  <c r="Q9267" i="3"/>
  <c r="Q9268" i="3"/>
  <c r="Q9269" i="3"/>
  <c r="Q9270" i="3"/>
  <c r="Q9271" i="3"/>
  <c r="Q9272" i="3"/>
  <c r="Q9273" i="3"/>
  <c r="Q9274" i="3"/>
  <c r="Q9275" i="3"/>
  <c r="Q9276" i="3"/>
  <c r="Q9277" i="3"/>
  <c r="Q9278" i="3"/>
  <c r="Q9279" i="3"/>
  <c r="Q9280" i="3"/>
  <c r="Q9281" i="3"/>
  <c r="Q9282" i="3"/>
  <c r="Q9283" i="3"/>
  <c r="Q9284" i="3"/>
  <c r="Q9285" i="3"/>
  <c r="Q9286" i="3"/>
  <c r="Q9287" i="3"/>
  <c r="Q9288" i="3"/>
  <c r="Q9289" i="3"/>
  <c r="Q9290" i="3"/>
  <c r="Q9291" i="3"/>
  <c r="Q9292" i="3"/>
  <c r="Q9293" i="3"/>
  <c r="Q9294" i="3"/>
  <c r="Q9295" i="3"/>
  <c r="Q9296" i="3"/>
  <c r="Q9297" i="3"/>
  <c r="Q9298" i="3"/>
  <c r="Q9299" i="3"/>
  <c r="Q9300" i="3"/>
  <c r="Q9301" i="3"/>
  <c r="Q9302" i="3"/>
  <c r="Q9303" i="3"/>
  <c r="Q9304" i="3"/>
  <c r="Q9305" i="3"/>
  <c r="Q9306" i="3"/>
  <c r="Q9307" i="3"/>
  <c r="Q9308" i="3"/>
  <c r="Q9309" i="3"/>
  <c r="Q9310" i="3"/>
  <c r="Q9311" i="3"/>
  <c r="Q9312" i="3"/>
  <c r="Q9313" i="3"/>
  <c r="Q9314" i="3"/>
  <c r="Q9315" i="3"/>
  <c r="Q9316" i="3"/>
  <c r="Q9317" i="3"/>
  <c r="Q9318" i="3"/>
  <c r="Q9319" i="3"/>
  <c r="Q9320" i="3"/>
  <c r="Q9321" i="3"/>
  <c r="Q9322" i="3"/>
  <c r="Q9323" i="3"/>
  <c r="Q9324" i="3"/>
  <c r="Q9325" i="3"/>
  <c r="Q9326" i="3"/>
  <c r="Q9327" i="3"/>
  <c r="Q9328" i="3"/>
  <c r="Q9329" i="3"/>
  <c r="Q9330" i="3"/>
  <c r="Q9331" i="3"/>
  <c r="Q9332" i="3"/>
  <c r="Q9333" i="3"/>
  <c r="Q9334" i="3"/>
  <c r="Q9335" i="3"/>
  <c r="Q9336" i="3"/>
  <c r="Q9337" i="3"/>
  <c r="Q9338" i="3"/>
  <c r="Q9339" i="3"/>
  <c r="Q9340" i="3"/>
  <c r="Q9341" i="3"/>
  <c r="Q9342" i="3"/>
  <c r="Q9343" i="3"/>
  <c r="Q9344" i="3"/>
  <c r="Q9345" i="3"/>
  <c r="Q9346" i="3"/>
  <c r="Q9347" i="3"/>
  <c r="Q9348" i="3"/>
  <c r="Q9349" i="3"/>
  <c r="Q9350" i="3"/>
  <c r="Q9351" i="3"/>
  <c r="Q9352" i="3"/>
  <c r="Q9353" i="3"/>
  <c r="Q9354" i="3"/>
  <c r="Q9355" i="3"/>
  <c r="Q9356" i="3"/>
  <c r="Q9357" i="3"/>
  <c r="Q9358" i="3"/>
  <c r="Q9359" i="3"/>
  <c r="Q9360" i="3"/>
  <c r="Q9361" i="3"/>
  <c r="Q9362" i="3"/>
  <c r="Q9363" i="3"/>
  <c r="Q9364" i="3"/>
  <c r="Q9365" i="3"/>
  <c r="Q9366" i="3"/>
  <c r="Q9367" i="3"/>
  <c r="Q9368" i="3"/>
  <c r="Q9369" i="3"/>
  <c r="Q9370" i="3"/>
  <c r="Q9371" i="3"/>
  <c r="Q9372" i="3"/>
  <c r="Q9373" i="3"/>
  <c r="Q9374" i="3"/>
  <c r="Q9375" i="3"/>
  <c r="Q9376" i="3"/>
  <c r="Q9377" i="3"/>
  <c r="Q9378" i="3"/>
  <c r="Q9379" i="3"/>
  <c r="Q9380" i="3"/>
  <c r="Q9381" i="3"/>
  <c r="Q9382" i="3"/>
  <c r="Q9383" i="3"/>
  <c r="Q9384" i="3"/>
  <c r="Q9385" i="3"/>
  <c r="Q9386" i="3"/>
  <c r="Q9387" i="3"/>
  <c r="Q9388" i="3"/>
  <c r="Q9389" i="3"/>
  <c r="Q9390" i="3"/>
  <c r="Q9391" i="3"/>
  <c r="Q9392" i="3"/>
  <c r="Q9393" i="3"/>
  <c r="Q9394" i="3"/>
  <c r="Q9395" i="3"/>
  <c r="Q9396" i="3"/>
  <c r="Q9397" i="3"/>
  <c r="Q9398" i="3"/>
  <c r="Q9399" i="3"/>
  <c r="Q9400" i="3"/>
  <c r="Q9401" i="3"/>
  <c r="Q9402" i="3"/>
  <c r="Q9403" i="3"/>
  <c r="Q9404" i="3"/>
  <c r="Q9405" i="3"/>
  <c r="Q9406" i="3"/>
  <c r="Q9407" i="3"/>
  <c r="Q9408" i="3"/>
  <c r="Q9409" i="3"/>
  <c r="Q9410" i="3"/>
  <c r="Q9411" i="3"/>
  <c r="Q9412" i="3"/>
  <c r="Q9413" i="3"/>
  <c r="Q9414" i="3"/>
  <c r="Q9415" i="3"/>
  <c r="Q9416" i="3"/>
  <c r="Q9417" i="3"/>
  <c r="Q9418" i="3"/>
  <c r="Q9419" i="3"/>
  <c r="Q9420" i="3"/>
  <c r="Q9421" i="3"/>
  <c r="Q9422" i="3"/>
  <c r="Q9423" i="3"/>
  <c r="Q9424" i="3"/>
  <c r="Q9425" i="3"/>
  <c r="Q9426" i="3"/>
  <c r="Q9427" i="3"/>
  <c r="Q9428" i="3"/>
  <c r="Q9429" i="3"/>
  <c r="Q9430" i="3"/>
  <c r="Q9431" i="3"/>
  <c r="Q9432" i="3"/>
  <c r="Q9433" i="3"/>
  <c r="Q9434" i="3"/>
  <c r="Q9435" i="3"/>
  <c r="Q9436" i="3"/>
  <c r="Q9437" i="3"/>
  <c r="Q9438" i="3"/>
  <c r="Q9439" i="3"/>
  <c r="Q9440" i="3"/>
  <c r="Q9441" i="3"/>
  <c r="Q9442" i="3"/>
  <c r="Q9443" i="3"/>
  <c r="Q9444" i="3"/>
  <c r="Q9445" i="3"/>
  <c r="Q9446" i="3"/>
  <c r="Q9447" i="3"/>
  <c r="Q9448" i="3"/>
  <c r="Q9449" i="3"/>
  <c r="Q9450" i="3"/>
  <c r="Q9451" i="3"/>
  <c r="Q9452" i="3"/>
  <c r="Q9453" i="3"/>
  <c r="Q9454" i="3"/>
  <c r="Q9455" i="3"/>
  <c r="Q9456" i="3"/>
  <c r="Q9457" i="3"/>
  <c r="Q9458" i="3"/>
  <c r="Q9459" i="3"/>
  <c r="Q9460" i="3"/>
  <c r="Q9461" i="3"/>
  <c r="Q9462" i="3"/>
  <c r="Q9463" i="3"/>
  <c r="Q9464" i="3"/>
  <c r="Q9465" i="3"/>
  <c r="Q9466" i="3"/>
  <c r="Q9467" i="3"/>
  <c r="Q9468" i="3"/>
  <c r="Q9469" i="3"/>
  <c r="Q9470" i="3"/>
  <c r="Q9471" i="3"/>
  <c r="Q9472" i="3"/>
  <c r="Q9473" i="3"/>
  <c r="Q9474" i="3"/>
  <c r="Q9475" i="3"/>
  <c r="Q9476" i="3"/>
  <c r="Q9477" i="3"/>
  <c r="Q9478" i="3"/>
  <c r="Q9479" i="3"/>
  <c r="Q9480" i="3"/>
  <c r="Q9481" i="3"/>
  <c r="Q9482" i="3"/>
  <c r="Q9483" i="3"/>
  <c r="Q9484" i="3"/>
  <c r="Q9485" i="3"/>
  <c r="Q9486" i="3"/>
  <c r="Q9487" i="3"/>
  <c r="Q9488" i="3"/>
  <c r="Q9489" i="3"/>
  <c r="Q9490" i="3"/>
  <c r="Q9491" i="3"/>
  <c r="Q9492" i="3"/>
  <c r="Q9493" i="3"/>
  <c r="Q9494" i="3"/>
  <c r="Q9495" i="3"/>
  <c r="Q9496" i="3"/>
  <c r="Q9497" i="3"/>
  <c r="Q9498" i="3"/>
  <c r="Q9499" i="3"/>
  <c r="Q9500" i="3"/>
  <c r="Q9501" i="3"/>
  <c r="Q9502" i="3"/>
  <c r="Q9503" i="3"/>
  <c r="Q9504" i="3"/>
  <c r="Q9505" i="3"/>
  <c r="Q9506" i="3"/>
  <c r="Q9507" i="3"/>
  <c r="Q9508" i="3"/>
  <c r="Q9509" i="3"/>
  <c r="Q9510" i="3"/>
  <c r="Q9511" i="3"/>
  <c r="Q9512" i="3"/>
  <c r="Q9513" i="3"/>
  <c r="Q9514" i="3"/>
  <c r="Q9515" i="3"/>
  <c r="Q9516" i="3"/>
  <c r="Q9517" i="3"/>
  <c r="Q9518" i="3"/>
  <c r="Q9519" i="3"/>
  <c r="Q9520" i="3"/>
  <c r="Q9521" i="3"/>
  <c r="Q9522" i="3"/>
  <c r="Q9523" i="3"/>
  <c r="Q9524" i="3"/>
  <c r="Q9525" i="3"/>
  <c r="Q9526" i="3"/>
  <c r="Q9527" i="3"/>
  <c r="Q9528" i="3"/>
  <c r="Q9529" i="3"/>
  <c r="Q9530" i="3"/>
  <c r="Q9531" i="3"/>
  <c r="Q9532" i="3"/>
  <c r="Q9533" i="3"/>
  <c r="Q9534" i="3"/>
  <c r="Q9535" i="3"/>
  <c r="Q9536" i="3"/>
  <c r="Q9537" i="3"/>
  <c r="Q9538" i="3"/>
  <c r="Q9539" i="3"/>
  <c r="Q9540" i="3"/>
  <c r="Q9541" i="3"/>
  <c r="Q9542" i="3"/>
  <c r="Q9543" i="3"/>
  <c r="Q9544" i="3"/>
  <c r="Q9545" i="3"/>
  <c r="Q9546" i="3"/>
  <c r="Q9547" i="3"/>
  <c r="Q9548" i="3"/>
  <c r="Q9549" i="3"/>
  <c r="Q9550" i="3"/>
  <c r="Q9551" i="3"/>
  <c r="Q9552" i="3"/>
  <c r="Q9553" i="3"/>
  <c r="Q9554" i="3"/>
  <c r="Q9555" i="3"/>
  <c r="Q9556" i="3"/>
  <c r="Q9557" i="3"/>
  <c r="Q9558" i="3"/>
  <c r="Q9559" i="3"/>
  <c r="Q9560" i="3"/>
  <c r="Q9561" i="3"/>
  <c r="Q9562" i="3"/>
  <c r="Q9563" i="3"/>
  <c r="Q9564" i="3"/>
  <c r="Q9565" i="3"/>
  <c r="Q9566" i="3"/>
  <c r="Q9567" i="3"/>
  <c r="Q9568" i="3"/>
  <c r="Q9569" i="3"/>
  <c r="Q9570" i="3"/>
  <c r="Q9571" i="3"/>
  <c r="Q9572" i="3"/>
  <c r="Q9573" i="3"/>
  <c r="Q9574" i="3"/>
  <c r="Q9575" i="3"/>
  <c r="Q9576" i="3"/>
  <c r="Q9577" i="3"/>
  <c r="Q9578" i="3"/>
  <c r="Q9579" i="3"/>
  <c r="Q9580" i="3"/>
  <c r="Q9581" i="3"/>
  <c r="Q9582" i="3"/>
  <c r="Q9583" i="3"/>
  <c r="Q9584" i="3"/>
  <c r="Q9585" i="3"/>
  <c r="Q9586" i="3"/>
  <c r="Q9587" i="3"/>
  <c r="Q9588" i="3"/>
  <c r="Q9589" i="3"/>
  <c r="Q9590" i="3"/>
  <c r="Q9591" i="3"/>
  <c r="Q9592" i="3"/>
  <c r="Q9593" i="3"/>
  <c r="Q9594" i="3"/>
  <c r="Q9595" i="3"/>
  <c r="Q9596" i="3"/>
  <c r="Q9597" i="3"/>
  <c r="Q9598" i="3"/>
  <c r="Q9599" i="3"/>
  <c r="Q9600" i="3"/>
  <c r="Q9601" i="3"/>
  <c r="Q9602" i="3"/>
  <c r="Q9603" i="3"/>
  <c r="Q9604" i="3"/>
  <c r="Q9605" i="3"/>
  <c r="Q9606" i="3"/>
  <c r="Q9607" i="3"/>
  <c r="Q9608" i="3"/>
  <c r="Q9609" i="3"/>
  <c r="Q9610" i="3"/>
  <c r="Q9611" i="3"/>
  <c r="Q9612" i="3"/>
  <c r="Q9613" i="3"/>
  <c r="Q9614" i="3"/>
  <c r="Q9615" i="3"/>
  <c r="Q9616" i="3"/>
  <c r="Q9617" i="3"/>
  <c r="Q9618" i="3"/>
  <c r="Q9619" i="3"/>
  <c r="Q9620" i="3"/>
  <c r="Q9621" i="3"/>
  <c r="Q9622" i="3"/>
  <c r="Q9623" i="3"/>
  <c r="Q9624" i="3"/>
  <c r="Q9625" i="3"/>
  <c r="Q9626" i="3"/>
  <c r="Q9627" i="3"/>
  <c r="Q9628" i="3"/>
  <c r="Q9629" i="3"/>
  <c r="Q9630" i="3"/>
  <c r="Q9631" i="3"/>
  <c r="Q9632" i="3"/>
  <c r="Q9633" i="3"/>
  <c r="Q9634" i="3"/>
  <c r="Q9635" i="3"/>
  <c r="Q9636" i="3"/>
  <c r="Q9637" i="3"/>
  <c r="Q9638" i="3"/>
  <c r="Q9639" i="3"/>
  <c r="Q9640" i="3"/>
  <c r="Q9641" i="3"/>
  <c r="Q9642" i="3"/>
  <c r="Q9643" i="3"/>
  <c r="Q9644" i="3"/>
  <c r="Q9645" i="3"/>
  <c r="Q9646" i="3"/>
  <c r="Q9647" i="3"/>
  <c r="Q9648" i="3"/>
  <c r="Q9649" i="3"/>
  <c r="Q9650" i="3"/>
  <c r="Q9651" i="3"/>
  <c r="Q9652" i="3"/>
  <c r="Q9653" i="3"/>
  <c r="Q9654" i="3"/>
  <c r="Q9655" i="3"/>
  <c r="Q9656" i="3"/>
  <c r="Q9657" i="3"/>
  <c r="Q9658" i="3"/>
  <c r="Q9659" i="3"/>
  <c r="Q9660" i="3"/>
  <c r="Q9661" i="3"/>
  <c r="Q9662" i="3"/>
  <c r="Q9663" i="3"/>
  <c r="Q9664" i="3"/>
  <c r="Q9665" i="3"/>
  <c r="Q9666" i="3"/>
  <c r="Q9667" i="3"/>
  <c r="Q9668" i="3"/>
  <c r="Q9669" i="3"/>
  <c r="Q9670" i="3"/>
  <c r="Q9671" i="3"/>
  <c r="Q9672" i="3"/>
  <c r="Q9673" i="3"/>
  <c r="Q9674" i="3"/>
  <c r="Q9675" i="3"/>
  <c r="Q9676" i="3"/>
  <c r="Q9677" i="3"/>
  <c r="Q9678" i="3"/>
  <c r="Q9679" i="3"/>
  <c r="Q9680" i="3"/>
  <c r="Q9681" i="3"/>
  <c r="Q9682" i="3"/>
  <c r="Q9683" i="3"/>
  <c r="Q9684" i="3"/>
  <c r="Q9685" i="3"/>
  <c r="Q9686" i="3"/>
  <c r="Q9687" i="3"/>
  <c r="Q9688" i="3"/>
  <c r="Q9689" i="3"/>
  <c r="Q9690" i="3"/>
  <c r="Q9691" i="3"/>
  <c r="Q9692" i="3"/>
  <c r="Q9693" i="3"/>
  <c r="Q9694" i="3"/>
  <c r="Q9695" i="3"/>
  <c r="Q9696" i="3"/>
  <c r="Q9697" i="3"/>
  <c r="Q9698" i="3"/>
  <c r="Q9699" i="3"/>
  <c r="Q9700" i="3"/>
  <c r="Q9701" i="3"/>
  <c r="Q9702" i="3"/>
  <c r="Q9703" i="3"/>
  <c r="Q9704" i="3"/>
  <c r="Q9705" i="3"/>
  <c r="Q9706" i="3"/>
  <c r="Q9707" i="3"/>
  <c r="Q9708" i="3"/>
  <c r="Q9709" i="3"/>
  <c r="Q9710" i="3"/>
  <c r="Q9711" i="3"/>
  <c r="Q9712" i="3"/>
  <c r="Q9713" i="3"/>
  <c r="Q9714" i="3"/>
  <c r="Q9715" i="3"/>
  <c r="Q9716" i="3"/>
  <c r="Q9717" i="3"/>
  <c r="Q9718" i="3"/>
  <c r="Q9719" i="3"/>
  <c r="Q9720" i="3"/>
  <c r="Q9721" i="3"/>
  <c r="Q9722" i="3"/>
  <c r="Q9723" i="3"/>
  <c r="Q9724" i="3"/>
  <c r="Q9725" i="3"/>
  <c r="Q9726" i="3"/>
  <c r="Q9727" i="3"/>
  <c r="Q9728" i="3"/>
  <c r="Q9729" i="3"/>
  <c r="Q9730" i="3"/>
  <c r="Q9731" i="3"/>
  <c r="Q9732" i="3"/>
  <c r="Q9733" i="3"/>
  <c r="Q9734" i="3"/>
  <c r="Q9735" i="3"/>
  <c r="Q9736" i="3"/>
  <c r="Q9737" i="3"/>
  <c r="Q9738" i="3"/>
  <c r="Q9739" i="3"/>
  <c r="Q9740" i="3"/>
  <c r="Q9741" i="3"/>
  <c r="Q9742" i="3"/>
  <c r="Q9743" i="3"/>
  <c r="Q9744" i="3"/>
  <c r="Q9745" i="3"/>
  <c r="Q9746" i="3"/>
  <c r="Q9747" i="3"/>
  <c r="Q9748" i="3"/>
  <c r="Q9749" i="3"/>
  <c r="Q9750" i="3"/>
  <c r="Q9751" i="3"/>
  <c r="Q9752" i="3"/>
  <c r="Q9753" i="3"/>
  <c r="Q9754" i="3"/>
  <c r="Q9755" i="3"/>
  <c r="Q9756" i="3"/>
  <c r="Q9757" i="3"/>
  <c r="Q9758" i="3"/>
  <c r="Q9759" i="3"/>
  <c r="Q9760" i="3"/>
  <c r="Q9761" i="3"/>
  <c r="Q9762" i="3"/>
  <c r="Q9763" i="3"/>
  <c r="Q9764" i="3"/>
  <c r="Q9765" i="3"/>
  <c r="Q9766" i="3"/>
  <c r="Q9767" i="3"/>
  <c r="Q9768" i="3"/>
  <c r="Q9769" i="3"/>
  <c r="Q9770" i="3"/>
  <c r="Q9771" i="3"/>
  <c r="Q9772" i="3"/>
  <c r="Q9773" i="3"/>
  <c r="Q9774" i="3"/>
  <c r="Q9775" i="3"/>
  <c r="Q9776" i="3"/>
  <c r="Q9777" i="3"/>
  <c r="Q9778" i="3"/>
  <c r="Q9779" i="3"/>
  <c r="Q9780" i="3"/>
  <c r="Q9781" i="3"/>
  <c r="Q9782" i="3"/>
  <c r="Q9783" i="3"/>
  <c r="Q9784" i="3"/>
  <c r="Q9785" i="3"/>
  <c r="Q9786" i="3"/>
  <c r="Q9787" i="3"/>
  <c r="Q9788" i="3"/>
  <c r="Q9789" i="3"/>
  <c r="Q9790" i="3"/>
  <c r="Q9791" i="3"/>
  <c r="Q9792" i="3"/>
  <c r="Q9793" i="3"/>
  <c r="Q9794" i="3"/>
  <c r="Q9795" i="3"/>
  <c r="Q9796" i="3"/>
  <c r="Q9797" i="3"/>
  <c r="Q9798" i="3"/>
  <c r="Q9799" i="3"/>
  <c r="Q9800" i="3"/>
  <c r="Q9801" i="3"/>
  <c r="Q9802" i="3"/>
  <c r="Q9803" i="3"/>
  <c r="Q9804" i="3"/>
  <c r="Q9805" i="3"/>
  <c r="Q9806" i="3"/>
  <c r="Q9807" i="3"/>
  <c r="Q9808" i="3"/>
  <c r="Q9809" i="3"/>
  <c r="Q9810" i="3"/>
  <c r="Q9811" i="3"/>
  <c r="Q9812" i="3"/>
  <c r="Q9813" i="3"/>
  <c r="Q9814" i="3"/>
  <c r="Q9815" i="3"/>
  <c r="Q9816" i="3"/>
  <c r="Q9817" i="3"/>
  <c r="Q9818" i="3"/>
  <c r="Q9819" i="3"/>
  <c r="Q9820" i="3"/>
  <c r="Q9821" i="3"/>
  <c r="Q9822" i="3"/>
  <c r="Q9823" i="3"/>
  <c r="Q9824" i="3"/>
  <c r="Q9825" i="3"/>
  <c r="Q9826" i="3"/>
  <c r="Q9827" i="3"/>
  <c r="Q9828" i="3"/>
  <c r="Q9829" i="3"/>
  <c r="Q9830" i="3"/>
  <c r="Q9831" i="3"/>
  <c r="Q9832" i="3"/>
  <c r="Q9833" i="3"/>
  <c r="Q9834" i="3"/>
  <c r="Q9835" i="3"/>
  <c r="Q9836" i="3"/>
  <c r="Q9837" i="3"/>
  <c r="Q9838" i="3"/>
  <c r="Q9839" i="3"/>
  <c r="Q9840" i="3"/>
  <c r="Q9841" i="3"/>
  <c r="Q9842" i="3"/>
  <c r="Q9843" i="3"/>
  <c r="Q9844" i="3"/>
  <c r="Q9845" i="3"/>
  <c r="Q9846" i="3"/>
  <c r="Q9847" i="3"/>
  <c r="Q9848" i="3"/>
  <c r="Q9849" i="3"/>
  <c r="Q9850" i="3"/>
  <c r="Q9851" i="3"/>
  <c r="Q9852" i="3"/>
  <c r="Q9853" i="3"/>
  <c r="Q9854" i="3"/>
  <c r="Q9855" i="3"/>
  <c r="Q9856" i="3"/>
  <c r="Q9857" i="3"/>
  <c r="Q9858" i="3"/>
  <c r="Q9859" i="3"/>
  <c r="Q9860" i="3"/>
  <c r="Q9861" i="3"/>
  <c r="Q9862" i="3"/>
  <c r="Q9863" i="3"/>
  <c r="Q9864" i="3"/>
  <c r="Q9865" i="3"/>
  <c r="Q9866" i="3"/>
  <c r="Q9867" i="3"/>
  <c r="Q9868" i="3"/>
  <c r="Q9869" i="3"/>
  <c r="Q9870" i="3"/>
  <c r="Q9871" i="3"/>
  <c r="Q9872" i="3"/>
  <c r="Q9873" i="3"/>
  <c r="Q9874" i="3"/>
  <c r="Q9875" i="3"/>
  <c r="Q9876" i="3"/>
  <c r="Q9877" i="3"/>
  <c r="Q9878" i="3"/>
  <c r="Q9879" i="3"/>
  <c r="Q9880" i="3"/>
  <c r="Q9881" i="3"/>
  <c r="Q9882" i="3"/>
  <c r="Q9883" i="3"/>
  <c r="Q9884" i="3"/>
  <c r="Q9885" i="3"/>
  <c r="Q9886" i="3"/>
  <c r="Q9887" i="3"/>
  <c r="Q9888" i="3"/>
  <c r="Q9889" i="3"/>
  <c r="Q9890" i="3"/>
  <c r="Q9891" i="3"/>
  <c r="Q9892" i="3"/>
  <c r="Q9893" i="3"/>
  <c r="Q9894" i="3"/>
  <c r="Q9895" i="3"/>
  <c r="Q9896" i="3"/>
  <c r="Q9897" i="3"/>
  <c r="Q9898" i="3"/>
  <c r="Q9899" i="3"/>
  <c r="Q9900" i="3"/>
  <c r="Q9901" i="3"/>
  <c r="Q9902" i="3"/>
  <c r="Q9903" i="3"/>
  <c r="Q9904" i="3"/>
  <c r="Q9905" i="3"/>
  <c r="Q9906" i="3"/>
  <c r="Q9907" i="3"/>
  <c r="Q9908" i="3"/>
  <c r="Q9909" i="3"/>
  <c r="Q9910" i="3"/>
  <c r="Q9911" i="3"/>
  <c r="Q9912" i="3"/>
  <c r="Q9913" i="3"/>
  <c r="Q9914" i="3"/>
  <c r="Q9915" i="3"/>
  <c r="Q9916" i="3"/>
  <c r="Q9917" i="3"/>
  <c r="Q9918" i="3"/>
  <c r="Q9919" i="3"/>
  <c r="Q9920" i="3"/>
  <c r="Q9921" i="3"/>
  <c r="Q9922" i="3"/>
  <c r="Q9923" i="3"/>
  <c r="Q9924" i="3"/>
  <c r="Q9925" i="3"/>
  <c r="Q9926" i="3"/>
  <c r="Q9927" i="3"/>
  <c r="Q9928" i="3"/>
  <c r="Q9929" i="3"/>
  <c r="Q9930" i="3"/>
  <c r="Q9931" i="3"/>
  <c r="Q9932" i="3"/>
  <c r="Q9933" i="3"/>
  <c r="Q9934" i="3"/>
  <c r="Q9935" i="3"/>
  <c r="Q9936" i="3"/>
  <c r="Q9937" i="3"/>
  <c r="Q9938" i="3"/>
  <c r="Q9939" i="3"/>
  <c r="Q9940" i="3"/>
  <c r="Q9941" i="3"/>
  <c r="Q9942" i="3"/>
  <c r="Q9943" i="3"/>
  <c r="Q9944" i="3"/>
  <c r="Q9945" i="3"/>
  <c r="Q9946" i="3"/>
  <c r="Q9947" i="3"/>
  <c r="Q9948" i="3"/>
  <c r="Q9949" i="3"/>
  <c r="Q9950" i="3"/>
  <c r="Q9951" i="3"/>
  <c r="Q9952" i="3"/>
  <c r="Q9953" i="3"/>
  <c r="Q9954" i="3"/>
  <c r="Q9955" i="3"/>
  <c r="Q9956" i="3"/>
  <c r="Q9957" i="3"/>
  <c r="Q9958" i="3"/>
  <c r="Q9959" i="3"/>
  <c r="Q9960" i="3"/>
  <c r="Q9961" i="3"/>
  <c r="Q9962" i="3"/>
  <c r="Q9963" i="3"/>
  <c r="Q9964" i="3"/>
  <c r="Q9965" i="3"/>
  <c r="Q9966" i="3"/>
  <c r="Q9967" i="3"/>
  <c r="Q9968" i="3"/>
  <c r="Q9969" i="3"/>
  <c r="Q9970" i="3"/>
  <c r="Q9971" i="3"/>
  <c r="Q9972" i="3"/>
  <c r="Q9973" i="3"/>
  <c r="Q9974" i="3"/>
  <c r="Q9975" i="3"/>
  <c r="Q9976" i="3"/>
  <c r="Q9977" i="3"/>
  <c r="Q9978" i="3"/>
  <c r="Q9979" i="3"/>
  <c r="Q9980" i="3"/>
  <c r="Q9981" i="3"/>
  <c r="Q9982" i="3"/>
  <c r="Q9983" i="3"/>
  <c r="Q9984" i="3"/>
  <c r="Q9985" i="3"/>
  <c r="Q9986" i="3"/>
  <c r="Q9987" i="3"/>
  <c r="Q9988" i="3"/>
  <c r="Q9989" i="3"/>
  <c r="Q9990" i="3"/>
  <c r="Q9991" i="3"/>
  <c r="Q9992" i="3"/>
  <c r="Q9993" i="3"/>
  <c r="Q9994" i="3"/>
  <c r="Q9995" i="3"/>
  <c r="Q9996" i="3"/>
  <c r="Q9997" i="3"/>
  <c r="Q9998" i="3"/>
  <c r="Q9999" i="3"/>
  <c r="Q10000" i="3"/>
  <c r="Q10001" i="3"/>
  <c r="Q10002" i="3"/>
  <c r="Q10003" i="3"/>
  <c r="Q10004" i="3"/>
  <c r="Q10005" i="3"/>
  <c r="Q10006" i="3"/>
  <c r="Q10007" i="3"/>
  <c r="Q10008" i="3"/>
  <c r="Q10009" i="3"/>
  <c r="Q10010" i="3"/>
  <c r="Q10011" i="3"/>
  <c r="Q10012" i="3"/>
  <c r="Q10013" i="3"/>
  <c r="Q10014" i="3"/>
  <c r="Q10015" i="3"/>
  <c r="Q10016" i="3"/>
  <c r="Q10017" i="3"/>
  <c r="Q10018" i="3"/>
  <c r="Q10019" i="3"/>
  <c r="Q10020" i="3"/>
  <c r="Q10021" i="3"/>
  <c r="Q10022" i="3"/>
  <c r="Q10023" i="3"/>
  <c r="Q10024" i="3"/>
  <c r="Q10025" i="3"/>
  <c r="Q10026" i="3"/>
  <c r="Q10027" i="3"/>
  <c r="Q10028" i="3"/>
  <c r="Q10029" i="3"/>
  <c r="Q10030" i="3"/>
  <c r="Q10031" i="3"/>
  <c r="Q10032" i="3"/>
  <c r="Q10033" i="3"/>
  <c r="Q10034" i="3"/>
  <c r="Q10035" i="3"/>
  <c r="Q10036" i="3"/>
  <c r="Q10037" i="3"/>
  <c r="Q10038" i="3"/>
  <c r="Q10039" i="3"/>
  <c r="Q10040" i="3"/>
  <c r="Q10041" i="3"/>
  <c r="Q10042" i="3"/>
  <c r="Q10043" i="3"/>
  <c r="Q10044" i="3"/>
  <c r="Q10045" i="3"/>
  <c r="Q10046" i="3"/>
  <c r="Q10047" i="3"/>
  <c r="Q10048" i="3"/>
  <c r="Q10049" i="3"/>
  <c r="Q10050" i="3"/>
  <c r="Q10051" i="3"/>
  <c r="Q10052" i="3"/>
  <c r="Q10053" i="3"/>
  <c r="Q10054" i="3"/>
  <c r="Q10055" i="3"/>
  <c r="Q10056" i="3"/>
  <c r="Q10057" i="3"/>
  <c r="Q10058" i="3"/>
  <c r="Q10059" i="3"/>
  <c r="Q10060" i="3"/>
  <c r="Q10061" i="3"/>
  <c r="Q10062" i="3"/>
  <c r="Q10063" i="3"/>
  <c r="Q10064" i="3"/>
  <c r="Q10065" i="3"/>
  <c r="Q10066" i="3"/>
  <c r="Q10067" i="3"/>
  <c r="Q10068" i="3"/>
  <c r="Q10069" i="3"/>
  <c r="Q10070" i="3"/>
  <c r="Q10071" i="3"/>
  <c r="Q10072" i="3"/>
  <c r="Q10073" i="3"/>
  <c r="Q10074" i="3"/>
  <c r="Q10075" i="3"/>
  <c r="Q10076" i="3"/>
  <c r="Q10077" i="3"/>
  <c r="Q10078" i="3"/>
  <c r="Q10079" i="3"/>
  <c r="Q10080" i="3"/>
  <c r="Q10081" i="3"/>
  <c r="Q10082" i="3"/>
  <c r="Q10083" i="3"/>
  <c r="Q10084" i="3"/>
  <c r="Q10085" i="3"/>
  <c r="Q10086" i="3"/>
  <c r="Q10087" i="3"/>
  <c r="Q10088" i="3"/>
  <c r="Q10089" i="3"/>
  <c r="Q10090" i="3"/>
  <c r="Q10091" i="3"/>
  <c r="Q10092" i="3"/>
  <c r="Q10093" i="3"/>
  <c r="Q10094" i="3"/>
  <c r="Q10095" i="3"/>
  <c r="Q10096" i="3"/>
  <c r="Q10097" i="3"/>
  <c r="Q10098" i="3"/>
  <c r="Q10099" i="3"/>
  <c r="Q10100" i="3"/>
  <c r="Q10101" i="3"/>
  <c r="Q10102" i="3"/>
  <c r="Q10103" i="3"/>
  <c r="Q10104" i="3"/>
  <c r="Q10105" i="3"/>
  <c r="Q10106" i="3"/>
  <c r="Q10107" i="3"/>
  <c r="Q10108" i="3"/>
  <c r="Q10109" i="3"/>
  <c r="Q10110" i="3"/>
  <c r="Q10111" i="3"/>
  <c r="Q10112" i="3"/>
  <c r="Q10113" i="3"/>
  <c r="Q10114" i="3"/>
  <c r="Q10115" i="3"/>
  <c r="Q10116" i="3"/>
  <c r="Q10117" i="3"/>
  <c r="Q10118" i="3"/>
  <c r="Q10119" i="3"/>
  <c r="Q10120" i="3"/>
  <c r="Q10121" i="3"/>
  <c r="Q10122" i="3"/>
  <c r="Q10123" i="3"/>
  <c r="Q10124" i="3"/>
  <c r="Q10125" i="3"/>
  <c r="Q10126" i="3"/>
  <c r="Q10127" i="3"/>
  <c r="Q10128" i="3"/>
  <c r="Q10129" i="3"/>
  <c r="Q10130" i="3"/>
  <c r="Q10131" i="3"/>
  <c r="Q10132" i="3"/>
  <c r="Q10133" i="3"/>
  <c r="Q10134" i="3"/>
  <c r="Q10135" i="3"/>
  <c r="Q10136" i="3"/>
  <c r="Q10137" i="3"/>
  <c r="Q10138" i="3"/>
  <c r="Q10139" i="3"/>
  <c r="Q10140" i="3"/>
  <c r="Q10141" i="3"/>
  <c r="Q10142" i="3"/>
  <c r="Q10143" i="3"/>
  <c r="Q10144" i="3"/>
  <c r="Q10145" i="3"/>
  <c r="Q10146" i="3"/>
  <c r="Q10147" i="3"/>
  <c r="Q10148" i="3"/>
  <c r="Q10149" i="3"/>
  <c r="Q10150" i="3"/>
  <c r="Q10151" i="3"/>
  <c r="Q10152" i="3"/>
  <c r="Q10153" i="3"/>
  <c r="Q10154" i="3"/>
  <c r="Q10155" i="3"/>
  <c r="Q10156" i="3"/>
  <c r="Q10157" i="3"/>
  <c r="Q10158" i="3"/>
  <c r="Q10159" i="3"/>
  <c r="Q10160" i="3"/>
  <c r="Q10161" i="3"/>
  <c r="Q10162" i="3"/>
  <c r="Q10163" i="3"/>
  <c r="Q10164" i="3"/>
  <c r="Q10165" i="3"/>
  <c r="Q10166" i="3"/>
  <c r="Q10167" i="3"/>
  <c r="Q10168" i="3"/>
  <c r="Q10169" i="3"/>
  <c r="Q10170" i="3"/>
  <c r="Q10171" i="3"/>
  <c r="Q10172" i="3"/>
  <c r="Q10173" i="3"/>
  <c r="Q10174" i="3"/>
  <c r="Q10175" i="3"/>
  <c r="Q10176" i="3"/>
  <c r="Q10177" i="3"/>
  <c r="Q10178" i="3"/>
  <c r="Q10179" i="3"/>
  <c r="Q10180" i="3"/>
  <c r="Q10181" i="3"/>
  <c r="Q10182" i="3"/>
  <c r="Q10183" i="3"/>
  <c r="Q10184" i="3"/>
  <c r="Q10185" i="3"/>
  <c r="Q10186" i="3"/>
  <c r="Q10187" i="3"/>
  <c r="Q10188" i="3"/>
  <c r="Q10189" i="3"/>
  <c r="Q10190" i="3"/>
  <c r="Q10191" i="3"/>
  <c r="Q10192" i="3"/>
  <c r="Q10193" i="3"/>
  <c r="Q10194" i="3"/>
  <c r="Q10195" i="3"/>
  <c r="Q10196" i="3"/>
  <c r="Q10197" i="3"/>
  <c r="Q10198" i="3"/>
  <c r="Q10199" i="3"/>
  <c r="Q10200" i="3"/>
  <c r="Q10201" i="3"/>
  <c r="Q10202" i="3"/>
  <c r="Q10203" i="3"/>
  <c r="Q10204" i="3"/>
  <c r="Q10205" i="3"/>
  <c r="Q10206" i="3"/>
  <c r="Q10207" i="3"/>
  <c r="Q10208" i="3"/>
  <c r="Q10209" i="3"/>
  <c r="Q10210" i="3"/>
  <c r="Q10211" i="3"/>
  <c r="Q10212" i="3"/>
  <c r="Q10213" i="3"/>
  <c r="Q10214" i="3"/>
  <c r="Q10215" i="3"/>
  <c r="Q10216" i="3"/>
  <c r="Q10217" i="3"/>
  <c r="Q10218" i="3"/>
  <c r="Q10219" i="3"/>
  <c r="Q10220" i="3"/>
  <c r="Q10221" i="3"/>
  <c r="Q10222" i="3"/>
  <c r="Q10223" i="3"/>
  <c r="Q10224" i="3"/>
  <c r="Q10225" i="3"/>
  <c r="Q10226" i="3"/>
  <c r="Q10227" i="3"/>
  <c r="Q10228" i="3"/>
  <c r="Q10229" i="3"/>
  <c r="Q10230" i="3"/>
  <c r="Q10231" i="3"/>
  <c r="Q10232" i="3"/>
  <c r="Q10233" i="3"/>
  <c r="Q10234" i="3"/>
  <c r="Q10235" i="3"/>
  <c r="Q10236" i="3"/>
  <c r="Q10237" i="3"/>
  <c r="Q10238" i="3"/>
  <c r="Q10239" i="3"/>
  <c r="Q10240" i="3"/>
  <c r="Q10241" i="3"/>
  <c r="Q10242" i="3"/>
  <c r="Q10243" i="3"/>
  <c r="Q10244" i="3"/>
  <c r="Q10245" i="3"/>
  <c r="Q10246" i="3"/>
  <c r="Q10247" i="3"/>
  <c r="Q10248" i="3"/>
  <c r="Q10249" i="3"/>
  <c r="Q10250" i="3"/>
  <c r="Q10251" i="3"/>
  <c r="Q10252" i="3"/>
  <c r="Q10253" i="3"/>
  <c r="Q10254" i="3"/>
  <c r="Q10255" i="3"/>
  <c r="Q10256" i="3"/>
  <c r="Q10257" i="3"/>
  <c r="Q10258" i="3"/>
  <c r="Q10259" i="3"/>
  <c r="Q10260" i="3"/>
  <c r="Q10261" i="3"/>
  <c r="Q10262" i="3"/>
  <c r="Q10263" i="3"/>
  <c r="Q10264" i="3"/>
  <c r="Q10265" i="3"/>
  <c r="Q10266" i="3"/>
  <c r="Q10267" i="3"/>
  <c r="Q10268" i="3"/>
  <c r="Q10269" i="3"/>
  <c r="Q10270" i="3"/>
  <c r="Q10271" i="3"/>
  <c r="Q10272" i="3"/>
  <c r="Q10273" i="3"/>
  <c r="Q10274" i="3"/>
  <c r="Q10275" i="3"/>
  <c r="Q10276" i="3"/>
  <c r="Q10277" i="3"/>
  <c r="Q10278" i="3"/>
  <c r="Q10279" i="3"/>
  <c r="Q10280" i="3"/>
  <c r="Q10281" i="3"/>
  <c r="Q10282" i="3"/>
  <c r="Q10283" i="3"/>
  <c r="Q10284" i="3"/>
  <c r="Q10285" i="3"/>
  <c r="Q10286" i="3"/>
  <c r="Q10287" i="3"/>
  <c r="Q10288" i="3"/>
  <c r="Q10289" i="3"/>
  <c r="Q10290" i="3"/>
  <c r="Q10291" i="3"/>
  <c r="Q10292" i="3"/>
  <c r="Q10293" i="3"/>
  <c r="Q10294" i="3"/>
  <c r="Q10295" i="3"/>
  <c r="Q10296" i="3"/>
  <c r="Q10297" i="3"/>
  <c r="Q10298" i="3"/>
  <c r="Q10299" i="3"/>
  <c r="Q10300" i="3"/>
  <c r="Q10301" i="3"/>
  <c r="Q10302" i="3"/>
  <c r="Q10303" i="3"/>
  <c r="Q10304" i="3"/>
  <c r="Q10305" i="3"/>
  <c r="Q10306" i="3"/>
  <c r="Q10307" i="3"/>
  <c r="Q10308" i="3"/>
  <c r="Q10309" i="3"/>
  <c r="Q10310" i="3"/>
  <c r="Q10311" i="3"/>
  <c r="Q10312" i="3"/>
  <c r="Q10313" i="3"/>
  <c r="Q10314" i="3"/>
  <c r="Q10315" i="3"/>
  <c r="Q10316" i="3"/>
  <c r="Q10317" i="3"/>
  <c r="Q10318" i="3"/>
  <c r="Q10319" i="3"/>
  <c r="Q10320" i="3"/>
  <c r="Q10321" i="3"/>
  <c r="Q10322" i="3"/>
  <c r="Q10323" i="3"/>
  <c r="Q10324" i="3"/>
  <c r="Q10325" i="3"/>
  <c r="Q10326" i="3"/>
  <c r="Q10327" i="3"/>
  <c r="Q10328" i="3"/>
  <c r="Q10329" i="3"/>
  <c r="Q10330" i="3"/>
  <c r="Q10331" i="3"/>
  <c r="Q10332" i="3"/>
  <c r="Q10333" i="3"/>
  <c r="Q10334" i="3"/>
  <c r="Q10335" i="3"/>
  <c r="Q10336" i="3"/>
  <c r="Q10337" i="3"/>
  <c r="Q10338" i="3"/>
  <c r="Q10339" i="3"/>
  <c r="Q10340" i="3"/>
  <c r="Q10341" i="3"/>
  <c r="Q10342" i="3"/>
  <c r="Q10343" i="3"/>
  <c r="Q10344" i="3"/>
  <c r="Q10345" i="3"/>
  <c r="Q10346" i="3"/>
  <c r="Q10347" i="3"/>
  <c r="Q10348" i="3"/>
  <c r="Q10349" i="3"/>
  <c r="Q10350" i="3"/>
  <c r="Q10351" i="3"/>
  <c r="Q10352" i="3"/>
  <c r="Q10353" i="3"/>
  <c r="Q10354" i="3"/>
  <c r="Q10355" i="3"/>
  <c r="Q10356" i="3"/>
  <c r="Q10357" i="3"/>
  <c r="Q10358" i="3"/>
  <c r="Q10359" i="3"/>
  <c r="Q10360" i="3"/>
  <c r="Q10361" i="3"/>
  <c r="Q10362" i="3"/>
  <c r="Q10363" i="3"/>
  <c r="Q10364" i="3"/>
  <c r="Q10365" i="3"/>
  <c r="Q10366" i="3"/>
  <c r="Q10367" i="3"/>
  <c r="Q10368" i="3"/>
  <c r="Q10369" i="3"/>
  <c r="Q10370" i="3"/>
  <c r="Q10371" i="3"/>
  <c r="Q10372" i="3"/>
  <c r="Q10373" i="3"/>
  <c r="Q10374" i="3"/>
  <c r="Q10375" i="3"/>
  <c r="Q10376" i="3"/>
  <c r="Q10377" i="3"/>
  <c r="Q10378" i="3"/>
  <c r="Q10379" i="3"/>
  <c r="Q10380" i="3"/>
  <c r="Q10381" i="3"/>
  <c r="Q10382" i="3"/>
  <c r="Q10383" i="3"/>
  <c r="Q10384" i="3"/>
  <c r="Q10385" i="3"/>
  <c r="Q10386" i="3"/>
  <c r="Q10387" i="3"/>
  <c r="Q10388" i="3"/>
  <c r="Q10389" i="3"/>
  <c r="Q10390" i="3"/>
  <c r="Q10391" i="3"/>
  <c r="Q10392" i="3"/>
  <c r="Q10393" i="3"/>
  <c r="Q10394" i="3"/>
  <c r="Q10395" i="3"/>
  <c r="Q10396" i="3"/>
  <c r="Q10397" i="3"/>
  <c r="Q10398" i="3"/>
  <c r="Q10399" i="3"/>
  <c r="Q10400" i="3"/>
  <c r="Q10401" i="3"/>
  <c r="Q10402" i="3"/>
  <c r="Q10403" i="3"/>
  <c r="Q10404" i="3"/>
  <c r="Q10405" i="3"/>
  <c r="Q10406" i="3"/>
  <c r="Q10407" i="3"/>
  <c r="Q10408" i="3"/>
  <c r="Q10409" i="3"/>
  <c r="Q10410" i="3"/>
  <c r="Q10411" i="3"/>
  <c r="Q10412" i="3"/>
  <c r="Q10413" i="3"/>
  <c r="Q10414" i="3"/>
  <c r="Q10415" i="3"/>
  <c r="Q10416" i="3"/>
  <c r="Q10417" i="3"/>
  <c r="Q10418" i="3"/>
  <c r="Q10419" i="3"/>
  <c r="Q10420" i="3"/>
  <c r="Q10421" i="3"/>
  <c r="Q10422" i="3"/>
  <c r="Q10423" i="3"/>
  <c r="Q10424" i="3"/>
  <c r="Q10425" i="3"/>
  <c r="Q10426" i="3"/>
  <c r="Q10427" i="3"/>
  <c r="Q10428" i="3"/>
  <c r="Q10429" i="3"/>
  <c r="Q10430" i="3"/>
  <c r="Q10431" i="3"/>
  <c r="Q10432" i="3"/>
  <c r="Q10433" i="3"/>
  <c r="Q10434" i="3"/>
  <c r="Q10435" i="3"/>
  <c r="Q10436" i="3"/>
  <c r="Q10437" i="3"/>
  <c r="Q10438" i="3"/>
  <c r="Q10439" i="3"/>
  <c r="Q10440" i="3"/>
  <c r="Q10441" i="3"/>
  <c r="Q10442" i="3"/>
  <c r="Q10443" i="3"/>
  <c r="Q10444" i="3"/>
  <c r="Q10445" i="3"/>
  <c r="Q10446" i="3"/>
  <c r="Q10447" i="3"/>
  <c r="Q10448" i="3"/>
  <c r="Q10449" i="3"/>
  <c r="Q10450" i="3"/>
  <c r="Q10451" i="3"/>
  <c r="Q10452" i="3"/>
  <c r="Q10453" i="3"/>
  <c r="Q10454" i="3"/>
  <c r="Q10455" i="3"/>
  <c r="Q10456" i="3"/>
  <c r="Q10457" i="3"/>
  <c r="Q10458" i="3"/>
  <c r="Q10459" i="3"/>
  <c r="Q10460" i="3"/>
  <c r="Q10461" i="3"/>
  <c r="Q10462" i="3"/>
  <c r="Q10463" i="3"/>
  <c r="Q10464" i="3"/>
  <c r="Q10465" i="3"/>
  <c r="Q10466" i="3"/>
  <c r="Q10467" i="3"/>
  <c r="Q10468" i="3"/>
  <c r="Q10469" i="3"/>
  <c r="Q10470" i="3"/>
  <c r="Q10471" i="3"/>
  <c r="Q10472" i="3"/>
  <c r="Q10473" i="3"/>
  <c r="Q10474" i="3"/>
  <c r="Q10475" i="3"/>
  <c r="Q10476" i="3"/>
  <c r="Q10477" i="3"/>
  <c r="Q10478" i="3"/>
  <c r="Q10479" i="3"/>
  <c r="Q10480" i="3"/>
  <c r="Q10481" i="3"/>
  <c r="Q10482" i="3"/>
  <c r="Q10483" i="3"/>
  <c r="Q10484" i="3"/>
  <c r="Q10485" i="3"/>
  <c r="Q10486" i="3"/>
  <c r="Q10487" i="3"/>
  <c r="Q10488" i="3"/>
  <c r="Q10489" i="3"/>
  <c r="Q10490" i="3"/>
  <c r="Q10491" i="3"/>
  <c r="Q10492" i="3"/>
  <c r="Q10493" i="3"/>
  <c r="Q10494" i="3"/>
  <c r="Q10495" i="3"/>
  <c r="Q10496" i="3"/>
  <c r="Q10497" i="3"/>
  <c r="Q10498" i="3"/>
  <c r="Q10499" i="3"/>
  <c r="Q10500" i="3"/>
  <c r="Q10501" i="3"/>
  <c r="Q10502" i="3"/>
  <c r="Q10503" i="3"/>
  <c r="Q10504" i="3"/>
  <c r="Q10505" i="3"/>
  <c r="Q10506" i="3"/>
  <c r="Q10507" i="3"/>
  <c r="Q10508" i="3"/>
  <c r="Q10509" i="3"/>
  <c r="Q10510" i="3"/>
  <c r="Q10511" i="3"/>
  <c r="Q10512" i="3"/>
  <c r="Q10513" i="3"/>
  <c r="Q10514" i="3"/>
  <c r="Q10515" i="3"/>
  <c r="Q10516" i="3"/>
  <c r="Q10517" i="3"/>
  <c r="Q10518" i="3"/>
  <c r="Q10519" i="3"/>
  <c r="Q10520" i="3"/>
  <c r="Q10521" i="3"/>
  <c r="Q10522" i="3"/>
  <c r="Q10523" i="3"/>
  <c r="Q10524" i="3"/>
  <c r="Q10525" i="3"/>
  <c r="Q10526" i="3"/>
  <c r="Q10527" i="3"/>
  <c r="Q10528" i="3"/>
  <c r="Q10529" i="3"/>
  <c r="Q10530" i="3"/>
  <c r="Q10531" i="3"/>
  <c r="Q10532" i="3"/>
  <c r="Q10533" i="3"/>
  <c r="Q10534" i="3"/>
  <c r="Q10535" i="3"/>
  <c r="Q10536" i="3"/>
  <c r="Q10537" i="3"/>
  <c r="Q10538" i="3"/>
  <c r="Q10539" i="3"/>
  <c r="Q10540" i="3"/>
  <c r="Q10541" i="3"/>
  <c r="Q10542" i="3"/>
  <c r="Q10543" i="3"/>
  <c r="Q10544" i="3"/>
  <c r="Q10545" i="3"/>
  <c r="Q10546" i="3"/>
  <c r="Q10547" i="3"/>
  <c r="Q10548" i="3"/>
  <c r="Q10549" i="3"/>
  <c r="Q10550" i="3"/>
  <c r="Q10551" i="3"/>
  <c r="Q10552" i="3"/>
  <c r="Q10553" i="3"/>
  <c r="Q10554" i="3"/>
  <c r="Q10555" i="3"/>
  <c r="Q10556" i="3"/>
  <c r="Q10557" i="3"/>
  <c r="Q10558" i="3"/>
  <c r="Q10559" i="3"/>
  <c r="Q10560" i="3"/>
  <c r="Q10561" i="3"/>
  <c r="Q10562" i="3"/>
  <c r="Q10563" i="3"/>
  <c r="Q10564" i="3"/>
  <c r="Q10565" i="3"/>
  <c r="Q10566" i="3"/>
  <c r="Q10567" i="3"/>
  <c r="Q10568" i="3"/>
  <c r="Q10569" i="3"/>
  <c r="Q10570" i="3"/>
  <c r="Q10571" i="3"/>
  <c r="Q10572" i="3"/>
  <c r="Q10573" i="3"/>
  <c r="Q10574" i="3"/>
  <c r="Q10575" i="3"/>
  <c r="Q10576" i="3"/>
  <c r="Q10577" i="3"/>
  <c r="Q10578" i="3"/>
  <c r="Q10579" i="3"/>
  <c r="Q10580" i="3"/>
  <c r="Q10581" i="3"/>
  <c r="Q10582" i="3"/>
  <c r="Q10583" i="3"/>
  <c r="Q10584" i="3"/>
  <c r="Q10585" i="3"/>
  <c r="Q10586" i="3"/>
  <c r="Q10587" i="3"/>
  <c r="Q10588" i="3"/>
  <c r="Q10589" i="3"/>
  <c r="Q10590" i="3"/>
  <c r="Q10591" i="3"/>
  <c r="Q10592" i="3"/>
  <c r="Q10593" i="3"/>
  <c r="Q10594" i="3"/>
  <c r="Q10595" i="3"/>
  <c r="Q10596" i="3"/>
  <c r="Q10597" i="3"/>
  <c r="Q10598" i="3"/>
  <c r="Q10599" i="3"/>
  <c r="Q10600" i="3"/>
  <c r="Q10601" i="3"/>
  <c r="Q10602" i="3"/>
  <c r="Q10603" i="3"/>
  <c r="Q10604" i="3"/>
  <c r="Q10605" i="3"/>
  <c r="Q10606" i="3"/>
  <c r="Q10607" i="3"/>
  <c r="Q10608" i="3"/>
  <c r="Q10609" i="3"/>
  <c r="Q10610" i="3"/>
  <c r="Q10611" i="3"/>
  <c r="Q10612" i="3"/>
  <c r="Q10613" i="3"/>
  <c r="Q10614" i="3"/>
  <c r="Q10615" i="3"/>
  <c r="Q10616" i="3"/>
  <c r="Q10617" i="3"/>
  <c r="Q10618" i="3"/>
  <c r="Q10619" i="3"/>
  <c r="Q10620" i="3"/>
  <c r="Q10621" i="3"/>
  <c r="Q10622" i="3"/>
  <c r="Q10623" i="3"/>
  <c r="Q10624" i="3"/>
  <c r="Q10625" i="3"/>
  <c r="Q10626" i="3"/>
  <c r="Q10627" i="3"/>
  <c r="Q10628" i="3"/>
  <c r="Q10629" i="3"/>
  <c r="Q10630" i="3"/>
  <c r="Q10631" i="3"/>
  <c r="Q10632" i="3"/>
  <c r="Q10633" i="3"/>
  <c r="Q10634" i="3"/>
  <c r="Q10635" i="3"/>
  <c r="Q10636" i="3"/>
  <c r="Q10637" i="3"/>
  <c r="Q10638" i="3"/>
  <c r="Q10639" i="3"/>
  <c r="Q10640" i="3"/>
  <c r="Q10641" i="3"/>
  <c r="Q10642" i="3"/>
  <c r="Q10643" i="3"/>
  <c r="Q10644" i="3"/>
  <c r="Q10645" i="3"/>
  <c r="Q10646" i="3"/>
  <c r="Q10647" i="3"/>
  <c r="Q10648" i="3"/>
  <c r="Q10649" i="3"/>
  <c r="Q10650" i="3"/>
  <c r="Q10651" i="3"/>
  <c r="Q10652" i="3"/>
  <c r="Q10653" i="3"/>
  <c r="Q10654" i="3"/>
  <c r="Q10655" i="3"/>
  <c r="Q10656" i="3"/>
  <c r="Q10657" i="3"/>
  <c r="Q10658" i="3"/>
  <c r="Q10659" i="3"/>
  <c r="Q10660" i="3"/>
  <c r="Q10661" i="3"/>
  <c r="Q10662" i="3"/>
  <c r="Q10663" i="3"/>
  <c r="Q10664" i="3"/>
  <c r="Q10665" i="3"/>
  <c r="Q10666" i="3"/>
  <c r="Q10667" i="3"/>
  <c r="Q10668" i="3"/>
  <c r="Q10669" i="3"/>
  <c r="Q10670" i="3"/>
  <c r="Q10671" i="3"/>
  <c r="Q10672" i="3"/>
  <c r="Q10673" i="3"/>
  <c r="Q10674" i="3"/>
  <c r="Q10675" i="3"/>
  <c r="Q10676" i="3"/>
  <c r="Q10677" i="3"/>
  <c r="Q10678" i="3"/>
  <c r="Q10679" i="3"/>
  <c r="Q10680" i="3"/>
  <c r="Q10681" i="3"/>
  <c r="Q10682" i="3"/>
  <c r="Q10683" i="3"/>
  <c r="Q10684" i="3"/>
  <c r="Q10685" i="3"/>
  <c r="Q10686" i="3"/>
  <c r="Q10687" i="3"/>
  <c r="Q10688" i="3"/>
  <c r="Q10689" i="3"/>
  <c r="Q10690" i="3"/>
  <c r="Q10691" i="3"/>
  <c r="Q10692" i="3"/>
  <c r="Q10693" i="3"/>
  <c r="Q10694" i="3"/>
  <c r="Q10695" i="3"/>
  <c r="Q10696" i="3"/>
  <c r="Q10697" i="3"/>
  <c r="Q10698" i="3"/>
  <c r="Q10699" i="3"/>
  <c r="Q10700" i="3"/>
  <c r="Q10701" i="3"/>
  <c r="Q10702" i="3"/>
  <c r="Q10703" i="3"/>
  <c r="Q10704" i="3"/>
  <c r="Q10705" i="3"/>
  <c r="Q10706" i="3"/>
  <c r="Q10707" i="3"/>
  <c r="Q10708" i="3"/>
  <c r="Q10709" i="3"/>
  <c r="Q10710" i="3"/>
  <c r="Q10711" i="3"/>
  <c r="Q10712" i="3"/>
  <c r="Q10713" i="3"/>
  <c r="Q10714" i="3"/>
  <c r="Q10715" i="3"/>
  <c r="Q10716" i="3"/>
  <c r="Q10717" i="3"/>
  <c r="Q10718" i="3"/>
  <c r="Q10719" i="3"/>
  <c r="Q10720" i="3"/>
  <c r="Q10721" i="3"/>
  <c r="Q10722" i="3"/>
  <c r="Q10723" i="3"/>
  <c r="Q10724" i="3"/>
  <c r="Q10725" i="3"/>
  <c r="Q10726" i="3"/>
  <c r="Q10727" i="3"/>
  <c r="Q10728" i="3"/>
  <c r="Q10729" i="3"/>
  <c r="Q10730" i="3"/>
  <c r="Q10731" i="3"/>
  <c r="Q10732" i="3"/>
  <c r="Q10733" i="3"/>
  <c r="Q10734" i="3"/>
  <c r="Q10735" i="3"/>
  <c r="Q10736" i="3"/>
  <c r="Q10737" i="3"/>
  <c r="Q10738" i="3"/>
  <c r="Q10739" i="3"/>
  <c r="Q10740" i="3"/>
  <c r="Q10741" i="3"/>
  <c r="Q10742" i="3"/>
  <c r="Q10743" i="3"/>
  <c r="Q10744" i="3"/>
  <c r="Q10745" i="3"/>
  <c r="Q10746" i="3"/>
  <c r="Q10747" i="3"/>
  <c r="Q10748" i="3"/>
  <c r="Q10749" i="3"/>
  <c r="Q10750" i="3"/>
  <c r="Q10751" i="3"/>
  <c r="Q10752" i="3"/>
  <c r="Q10753" i="3"/>
  <c r="Q10754" i="3"/>
  <c r="Q10755" i="3"/>
  <c r="Q10756" i="3"/>
  <c r="Q10757" i="3"/>
  <c r="Q10758" i="3"/>
  <c r="Q10759" i="3"/>
  <c r="Q10760" i="3"/>
  <c r="Q10761" i="3"/>
  <c r="Q10762" i="3"/>
  <c r="Q10763" i="3"/>
  <c r="Q10764" i="3"/>
  <c r="Q10765" i="3"/>
  <c r="Q10766" i="3"/>
  <c r="Q10767" i="3"/>
  <c r="Q10768" i="3"/>
  <c r="Q10769" i="3"/>
  <c r="Q10770" i="3"/>
  <c r="Q10771" i="3"/>
  <c r="Q10772" i="3"/>
  <c r="Q10773" i="3"/>
  <c r="Q10774" i="3"/>
  <c r="Q10775" i="3"/>
  <c r="Q10776" i="3"/>
  <c r="Q10777" i="3"/>
  <c r="Q10778" i="3"/>
  <c r="Q10779" i="3"/>
  <c r="Q10780" i="3"/>
  <c r="Q10781" i="3"/>
  <c r="Q10782" i="3"/>
  <c r="Q10783" i="3"/>
  <c r="Q10784" i="3"/>
  <c r="Q10785" i="3"/>
  <c r="Q10786" i="3"/>
  <c r="Q10787" i="3"/>
  <c r="Q10788" i="3"/>
  <c r="Q10789" i="3"/>
  <c r="Q10790" i="3"/>
  <c r="Q10791" i="3"/>
  <c r="Q10792" i="3"/>
  <c r="Q10793" i="3"/>
  <c r="Q10794" i="3"/>
  <c r="Q10795" i="3"/>
  <c r="Q10796" i="3"/>
  <c r="Q10797" i="3"/>
  <c r="Q10798" i="3"/>
  <c r="Q10799" i="3"/>
  <c r="Q10800" i="3"/>
  <c r="Q10801" i="3"/>
  <c r="Q10802" i="3"/>
  <c r="Q10803" i="3"/>
  <c r="Q10804" i="3"/>
  <c r="Q10805" i="3"/>
  <c r="Q10806" i="3"/>
  <c r="Q10807" i="3"/>
  <c r="Q10808" i="3"/>
  <c r="Q10809" i="3"/>
  <c r="Q10810" i="3"/>
  <c r="Q10811" i="3"/>
  <c r="Q10812" i="3"/>
  <c r="Q10813" i="3"/>
  <c r="Q10814" i="3"/>
  <c r="Q10815" i="3"/>
  <c r="Q10816" i="3"/>
  <c r="Q10817" i="3"/>
  <c r="Q10818" i="3"/>
  <c r="Q10819" i="3"/>
  <c r="Q10820" i="3"/>
  <c r="Q10821" i="3"/>
  <c r="Q10822" i="3"/>
  <c r="Q10823" i="3"/>
  <c r="Q10824" i="3"/>
  <c r="Q10825" i="3"/>
  <c r="Q10826" i="3"/>
  <c r="Q10827" i="3"/>
  <c r="Q10828" i="3"/>
  <c r="Q10829" i="3"/>
  <c r="Q10830" i="3"/>
  <c r="Q10831" i="3"/>
  <c r="Q10832" i="3"/>
  <c r="Q10833" i="3"/>
  <c r="Q10834" i="3"/>
  <c r="Q10835" i="3"/>
  <c r="Q10836" i="3"/>
  <c r="Q10837" i="3"/>
  <c r="Q10838" i="3"/>
  <c r="Q10839" i="3"/>
  <c r="Q10840" i="3"/>
  <c r="Q10841" i="3"/>
  <c r="Q10842" i="3"/>
  <c r="Q10843" i="3"/>
  <c r="Q10844" i="3"/>
  <c r="Q10845" i="3"/>
  <c r="Q10846" i="3"/>
  <c r="Q10847" i="3"/>
  <c r="Q10848" i="3"/>
  <c r="Q10849" i="3"/>
  <c r="Q10850" i="3"/>
  <c r="Q10851" i="3"/>
  <c r="Q10852" i="3"/>
  <c r="Q10853" i="3"/>
  <c r="Q10854" i="3"/>
  <c r="Q10855" i="3"/>
  <c r="Q10856" i="3"/>
  <c r="Q10857" i="3"/>
  <c r="Q10858" i="3"/>
  <c r="Q10859" i="3"/>
  <c r="Q10860" i="3"/>
  <c r="Q10861" i="3"/>
  <c r="Q10862" i="3"/>
  <c r="Q10863" i="3"/>
  <c r="Q10864" i="3"/>
  <c r="Q10865" i="3"/>
  <c r="Q10866" i="3"/>
  <c r="Q10867" i="3"/>
  <c r="Q10868" i="3"/>
  <c r="Q10869" i="3"/>
  <c r="Q10870" i="3"/>
  <c r="Q10871" i="3"/>
  <c r="Q10872" i="3"/>
  <c r="Q10873" i="3"/>
  <c r="Q10874" i="3"/>
  <c r="Q10875" i="3"/>
  <c r="Q10876" i="3"/>
  <c r="Q10877" i="3"/>
  <c r="Q10878" i="3"/>
  <c r="Q10879" i="3"/>
  <c r="Q10880" i="3"/>
  <c r="Q10881" i="3"/>
  <c r="Q10882" i="3"/>
  <c r="Q10883" i="3"/>
  <c r="Q10884" i="3"/>
  <c r="Q10885" i="3"/>
  <c r="Q10886" i="3"/>
  <c r="Q10887" i="3"/>
  <c r="Q10888" i="3"/>
  <c r="Q10889" i="3"/>
  <c r="Q10890" i="3"/>
  <c r="Q10891" i="3"/>
  <c r="Q10892" i="3"/>
  <c r="Q10893" i="3"/>
  <c r="Q10894" i="3"/>
  <c r="Q10895" i="3"/>
  <c r="Q10896" i="3"/>
  <c r="Q10897" i="3"/>
  <c r="Q10898" i="3"/>
  <c r="Q10899" i="3"/>
  <c r="Q10900" i="3"/>
  <c r="Q10901" i="3"/>
  <c r="Q10902" i="3"/>
  <c r="Q10903" i="3"/>
  <c r="Q10904" i="3"/>
  <c r="Q10905" i="3"/>
  <c r="Q10906" i="3"/>
  <c r="Q10907" i="3"/>
  <c r="Q10908" i="3"/>
  <c r="Q10909" i="3"/>
  <c r="Q10910" i="3"/>
  <c r="Q10911" i="3"/>
  <c r="Q10912" i="3"/>
  <c r="Q10913" i="3"/>
  <c r="Q10914" i="3"/>
  <c r="Q10915" i="3"/>
  <c r="Q10916" i="3"/>
  <c r="Q10917" i="3"/>
  <c r="Q10918" i="3"/>
  <c r="Q10919" i="3"/>
  <c r="Q10920" i="3"/>
  <c r="Q10921" i="3"/>
  <c r="Q10922" i="3"/>
  <c r="Q10923" i="3"/>
  <c r="Q10924" i="3"/>
  <c r="Q10925" i="3"/>
  <c r="Q10926" i="3"/>
  <c r="Q10927" i="3"/>
  <c r="Q10928" i="3"/>
  <c r="Q10929" i="3"/>
  <c r="Q10930" i="3"/>
  <c r="Q10931" i="3"/>
  <c r="Q10932" i="3"/>
  <c r="Q10933" i="3"/>
  <c r="Q10934" i="3"/>
  <c r="Q10935" i="3"/>
  <c r="Q10936" i="3"/>
  <c r="Q10937" i="3"/>
  <c r="Q10938" i="3"/>
  <c r="Q10939" i="3"/>
  <c r="Q10940" i="3"/>
  <c r="Q10941" i="3"/>
  <c r="Q10942" i="3"/>
  <c r="Q10943" i="3"/>
  <c r="Q10944" i="3"/>
  <c r="Q10945" i="3"/>
  <c r="Q10946" i="3"/>
  <c r="Q10947" i="3"/>
  <c r="Q10948" i="3"/>
  <c r="Q10949" i="3"/>
  <c r="Q10950" i="3"/>
  <c r="Q10951" i="3"/>
  <c r="Q10952" i="3"/>
  <c r="Q10953" i="3"/>
  <c r="Q10954" i="3"/>
  <c r="Q10955" i="3"/>
  <c r="Q10956" i="3"/>
  <c r="Q10957" i="3"/>
  <c r="Q10958" i="3"/>
  <c r="Q10959" i="3"/>
  <c r="Q10960" i="3"/>
  <c r="Q10961" i="3"/>
  <c r="Q10962" i="3"/>
  <c r="Q10963" i="3"/>
  <c r="Q10964" i="3"/>
  <c r="Q10965" i="3"/>
  <c r="Q10966" i="3"/>
  <c r="Q10967" i="3"/>
  <c r="Q10968" i="3"/>
  <c r="Q10969" i="3"/>
  <c r="Q10970" i="3"/>
  <c r="Q10971" i="3"/>
  <c r="Q10972" i="3"/>
  <c r="Q10973" i="3"/>
  <c r="Q10974" i="3"/>
  <c r="Q10975" i="3"/>
  <c r="Q10976" i="3"/>
  <c r="Q10977" i="3"/>
  <c r="Q10978" i="3"/>
  <c r="Q10979" i="3"/>
  <c r="Q10980" i="3"/>
  <c r="Q10981" i="3"/>
  <c r="Q10982" i="3"/>
  <c r="Q10983" i="3"/>
  <c r="Q10984" i="3"/>
  <c r="Q10985" i="3"/>
  <c r="Q10986" i="3"/>
  <c r="Q10987" i="3"/>
  <c r="Q10988" i="3"/>
  <c r="Q10989" i="3"/>
  <c r="Q10990" i="3"/>
  <c r="Q10991" i="3"/>
  <c r="Q10992" i="3"/>
  <c r="Q10993" i="3"/>
  <c r="Q10994" i="3"/>
  <c r="Q10995" i="3"/>
  <c r="Q10996" i="3"/>
  <c r="Q10997" i="3"/>
  <c r="Q10998" i="3"/>
  <c r="Q10999" i="3"/>
  <c r="Q11000" i="3"/>
  <c r="Q11001" i="3"/>
  <c r="Q11002" i="3"/>
  <c r="Q11003" i="3"/>
  <c r="Q11004" i="3"/>
  <c r="Q11005" i="3"/>
  <c r="Q11006" i="3"/>
  <c r="Q11007" i="3"/>
  <c r="Q11008" i="3"/>
  <c r="Q11009" i="3"/>
  <c r="Q11010" i="3"/>
  <c r="Q11011" i="3"/>
  <c r="Q11012" i="3"/>
  <c r="Q11013" i="3"/>
  <c r="Q11014" i="3"/>
  <c r="Q11015" i="3"/>
  <c r="Q11016" i="3"/>
  <c r="Q11017" i="3"/>
  <c r="Q11018" i="3"/>
  <c r="Q11019" i="3"/>
  <c r="Q11020" i="3"/>
  <c r="Q11021" i="3"/>
  <c r="Q11022" i="3"/>
  <c r="Q11023" i="3"/>
  <c r="Q11024" i="3"/>
  <c r="Q11025" i="3"/>
  <c r="Q11026" i="3"/>
  <c r="Q11027" i="3"/>
  <c r="Q11028" i="3"/>
  <c r="Q11029" i="3"/>
  <c r="Q11030" i="3"/>
  <c r="Q11031" i="3"/>
  <c r="Q11032" i="3"/>
  <c r="Q11033" i="3"/>
  <c r="Q11034" i="3"/>
  <c r="Q11035" i="3"/>
  <c r="Q11036" i="3"/>
  <c r="Q11037" i="3"/>
  <c r="Q11038" i="3"/>
  <c r="Q11039" i="3"/>
  <c r="Q11040" i="3"/>
  <c r="Q11041" i="3"/>
  <c r="Q11042" i="3"/>
  <c r="Q11043" i="3"/>
  <c r="Q11044" i="3"/>
  <c r="Q11045" i="3"/>
  <c r="Q11046" i="3"/>
  <c r="Q11047" i="3"/>
  <c r="Q11048" i="3"/>
  <c r="Q11049" i="3"/>
  <c r="Q11050" i="3"/>
  <c r="Q11051" i="3"/>
  <c r="Q11052" i="3"/>
  <c r="Q11053" i="3"/>
  <c r="Q11054" i="3"/>
  <c r="Q11055" i="3"/>
  <c r="Q11056" i="3"/>
  <c r="Q11057" i="3"/>
  <c r="Q11058" i="3"/>
  <c r="Q11059" i="3"/>
  <c r="Q11060" i="3"/>
  <c r="Q11061" i="3"/>
  <c r="Q11062" i="3"/>
  <c r="Q11063" i="3"/>
  <c r="Q11064" i="3"/>
  <c r="Q11065" i="3"/>
  <c r="Q11066" i="3"/>
  <c r="Q11067" i="3"/>
  <c r="Q11068" i="3"/>
  <c r="Q11069" i="3"/>
  <c r="Q11070" i="3"/>
  <c r="Q11071" i="3"/>
  <c r="Q11072" i="3"/>
  <c r="Q11073" i="3"/>
  <c r="Q11074" i="3"/>
  <c r="Q11075" i="3"/>
  <c r="Q11076" i="3"/>
  <c r="Q11077" i="3"/>
  <c r="Q11078" i="3"/>
  <c r="Q11079" i="3"/>
  <c r="Q11080" i="3"/>
  <c r="Q11081" i="3"/>
  <c r="Q11082" i="3"/>
  <c r="Q11083" i="3"/>
  <c r="Q11084" i="3"/>
  <c r="Q11085" i="3"/>
  <c r="Q11086" i="3"/>
  <c r="Q11087" i="3"/>
  <c r="Q11088" i="3"/>
  <c r="Q11089" i="3"/>
  <c r="Q11090" i="3"/>
  <c r="Q11091" i="3"/>
  <c r="Q11092" i="3"/>
  <c r="Q11093" i="3"/>
  <c r="Q11094" i="3"/>
  <c r="Q11095" i="3"/>
  <c r="Q11096" i="3"/>
  <c r="Q11097" i="3"/>
  <c r="Q11098" i="3"/>
  <c r="Q11099" i="3"/>
  <c r="Q11100" i="3"/>
  <c r="Q11101" i="3"/>
  <c r="Q11102" i="3"/>
  <c r="Q11103" i="3"/>
  <c r="Q11104" i="3"/>
  <c r="Q11105" i="3"/>
  <c r="Q11106" i="3"/>
  <c r="Q11107" i="3"/>
  <c r="Q11108" i="3"/>
  <c r="Q11109" i="3"/>
  <c r="Q11110" i="3"/>
  <c r="Q11111" i="3"/>
  <c r="Q11112" i="3"/>
  <c r="Q11113" i="3"/>
  <c r="Q11114" i="3"/>
  <c r="Q11115" i="3"/>
  <c r="Q11116" i="3"/>
  <c r="Q11117" i="3"/>
  <c r="Q11118" i="3"/>
  <c r="Q11119" i="3"/>
  <c r="Q11120" i="3"/>
  <c r="Q11121" i="3"/>
  <c r="Q11122" i="3"/>
  <c r="Q11123" i="3"/>
  <c r="Q11124" i="3"/>
  <c r="Q11125" i="3"/>
  <c r="Q11126" i="3"/>
  <c r="Q11127" i="3"/>
  <c r="Q11128" i="3"/>
  <c r="Q11129" i="3"/>
  <c r="Q11130" i="3"/>
  <c r="Q11131" i="3"/>
  <c r="Q11132" i="3"/>
  <c r="Q11133" i="3"/>
  <c r="Q11134" i="3"/>
  <c r="Q11135" i="3"/>
  <c r="Q11136" i="3"/>
  <c r="Q11137" i="3"/>
  <c r="Q11138" i="3"/>
  <c r="Q11139" i="3"/>
  <c r="Q11140" i="3"/>
  <c r="Q11141" i="3"/>
  <c r="Q11142" i="3"/>
  <c r="Q11143" i="3"/>
  <c r="Q11144" i="3"/>
  <c r="Q11145" i="3"/>
  <c r="Q11146" i="3"/>
  <c r="Q11147" i="3"/>
  <c r="Q11148" i="3"/>
  <c r="Q11149" i="3"/>
  <c r="Q11150" i="3"/>
  <c r="Q11151" i="3"/>
  <c r="Q11152" i="3"/>
  <c r="Q11153" i="3"/>
  <c r="Q11154" i="3"/>
  <c r="Q11155" i="3"/>
  <c r="Q11156" i="3"/>
  <c r="Q11157" i="3"/>
  <c r="Q11158" i="3"/>
  <c r="Q11159" i="3"/>
  <c r="Q11160" i="3"/>
  <c r="Q11161" i="3"/>
  <c r="Q11162" i="3"/>
  <c r="Q11163" i="3"/>
  <c r="Q11164" i="3"/>
  <c r="Q11165" i="3"/>
  <c r="Q11166" i="3"/>
  <c r="Q11167" i="3"/>
  <c r="Q11168" i="3"/>
  <c r="Q11169" i="3"/>
  <c r="Q11170" i="3"/>
  <c r="Q11171" i="3"/>
  <c r="Q11172" i="3"/>
  <c r="Q11173" i="3"/>
  <c r="Q11174" i="3"/>
  <c r="Q11175" i="3"/>
  <c r="Q11176" i="3"/>
  <c r="Q11177" i="3"/>
  <c r="Q11178" i="3"/>
  <c r="Q11179" i="3"/>
  <c r="Q11180" i="3"/>
  <c r="Q11181" i="3"/>
  <c r="Q11182" i="3"/>
  <c r="Q11183" i="3"/>
  <c r="Q11184" i="3"/>
  <c r="Q11185" i="3"/>
  <c r="Q11186" i="3"/>
  <c r="Q11187" i="3"/>
  <c r="Q11188" i="3"/>
  <c r="Q11189" i="3"/>
  <c r="Q11190" i="3"/>
  <c r="Q11191" i="3"/>
  <c r="Q11192" i="3"/>
  <c r="Q11193" i="3"/>
  <c r="Q11194" i="3"/>
  <c r="Q11195" i="3"/>
  <c r="Q11196" i="3"/>
  <c r="Q11197" i="3"/>
  <c r="Q11198" i="3"/>
  <c r="Q11199" i="3"/>
  <c r="Q11200" i="3"/>
  <c r="Q11201" i="3"/>
  <c r="Q11202" i="3"/>
  <c r="Q11203" i="3"/>
  <c r="Q11204" i="3"/>
  <c r="Q11205" i="3"/>
  <c r="Q11206" i="3"/>
  <c r="Q11207" i="3"/>
  <c r="Q11208" i="3"/>
  <c r="Q11209" i="3"/>
  <c r="Q11210" i="3"/>
  <c r="Q11211" i="3"/>
  <c r="Q11212" i="3"/>
  <c r="Q11213" i="3"/>
  <c r="Q11214" i="3"/>
  <c r="Q11215" i="3"/>
  <c r="Q11216" i="3"/>
  <c r="Q11217" i="3"/>
  <c r="Q11218" i="3"/>
  <c r="Q11219" i="3"/>
  <c r="Q11220" i="3"/>
  <c r="Q11221" i="3"/>
  <c r="Q11222" i="3"/>
  <c r="Q11223" i="3"/>
  <c r="Q11224" i="3"/>
  <c r="Q11225" i="3"/>
  <c r="Q11226" i="3"/>
  <c r="Q11227" i="3"/>
  <c r="Q11228" i="3"/>
  <c r="Q11229" i="3"/>
  <c r="Q11230" i="3"/>
  <c r="Q11231" i="3"/>
  <c r="Q11232" i="3"/>
  <c r="Q11233" i="3"/>
  <c r="Q11234" i="3"/>
  <c r="Q11235" i="3"/>
  <c r="Q11236" i="3"/>
  <c r="Q11237" i="3"/>
  <c r="Q11238" i="3"/>
  <c r="Q11239" i="3"/>
  <c r="Q11240" i="3"/>
  <c r="Q11241" i="3"/>
  <c r="Q11242" i="3"/>
  <c r="Q11243" i="3"/>
  <c r="Q11244" i="3"/>
  <c r="Q11245" i="3"/>
  <c r="Q11246" i="3"/>
  <c r="Q11247" i="3"/>
  <c r="Q11248" i="3"/>
  <c r="Q11249" i="3"/>
  <c r="Q11250" i="3"/>
  <c r="Q11251" i="3"/>
  <c r="Q11252" i="3"/>
  <c r="Q11253" i="3"/>
  <c r="Q11254" i="3"/>
  <c r="Q11255" i="3"/>
  <c r="Q11256" i="3"/>
  <c r="Q11257" i="3"/>
  <c r="Q11258" i="3"/>
  <c r="Q11259" i="3"/>
  <c r="Q11260" i="3"/>
  <c r="Q11261" i="3"/>
  <c r="Q11262" i="3"/>
  <c r="Q11263" i="3"/>
  <c r="Q11264" i="3"/>
  <c r="Q11265" i="3"/>
  <c r="Q11266" i="3"/>
  <c r="Q11267" i="3"/>
  <c r="Q11268" i="3"/>
  <c r="Q11269" i="3"/>
  <c r="Q11270" i="3"/>
  <c r="Q11271" i="3"/>
  <c r="Q11272" i="3"/>
  <c r="Q11273" i="3"/>
  <c r="Q11274" i="3"/>
  <c r="Q11275" i="3"/>
  <c r="Q11276" i="3"/>
  <c r="Q11277" i="3"/>
  <c r="Q11278" i="3"/>
  <c r="Q11279" i="3"/>
  <c r="Q11280" i="3"/>
  <c r="Q11281" i="3"/>
  <c r="Q11282" i="3"/>
  <c r="Q11283" i="3"/>
  <c r="Q11284" i="3"/>
  <c r="Q11285" i="3"/>
  <c r="Q11286" i="3"/>
  <c r="Q11287" i="3"/>
  <c r="Q11288" i="3"/>
  <c r="Q11289" i="3"/>
  <c r="Q11290" i="3"/>
  <c r="Q11291" i="3"/>
  <c r="Q11292" i="3"/>
  <c r="Q11293" i="3"/>
  <c r="Q11294" i="3"/>
  <c r="Q11295" i="3"/>
  <c r="Q11296" i="3"/>
  <c r="Q11297" i="3"/>
  <c r="Q11298" i="3"/>
  <c r="Q11299" i="3"/>
  <c r="Q11300" i="3"/>
  <c r="Q11301" i="3"/>
  <c r="Q11302" i="3"/>
  <c r="Q11303" i="3"/>
  <c r="Q11304" i="3"/>
  <c r="Q11305" i="3"/>
  <c r="Q11306" i="3"/>
  <c r="Q11307" i="3"/>
  <c r="Q11308" i="3"/>
  <c r="Q11309" i="3"/>
  <c r="Q11310" i="3"/>
  <c r="Q11311" i="3"/>
  <c r="Q11312" i="3"/>
  <c r="Q11313" i="3"/>
  <c r="Q11314" i="3"/>
  <c r="Q11315" i="3"/>
  <c r="Q11316" i="3"/>
  <c r="Q11317" i="3"/>
  <c r="Q11318" i="3"/>
  <c r="Q11319" i="3"/>
  <c r="Q11320" i="3"/>
  <c r="Q11321" i="3"/>
  <c r="Q11322" i="3"/>
  <c r="Q11323" i="3"/>
  <c r="Q11324" i="3"/>
  <c r="Q11325" i="3"/>
  <c r="Q11326" i="3"/>
  <c r="Q11327" i="3"/>
  <c r="Q11328" i="3"/>
  <c r="Q11329" i="3"/>
  <c r="Q11330" i="3"/>
  <c r="Q11331" i="3"/>
  <c r="Q11332" i="3"/>
  <c r="Q11333" i="3"/>
  <c r="Q11334" i="3"/>
  <c r="Q11335" i="3"/>
  <c r="Q11336" i="3"/>
  <c r="Q11337" i="3"/>
  <c r="Q11338" i="3"/>
  <c r="Q11339" i="3"/>
  <c r="Q11340" i="3"/>
  <c r="Q11341" i="3"/>
  <c r="Q11342" i="3"/>
  <c r="Q11343" i="3"/>
  <c r="Q11344" i="3"/>
  <c r="Q11345" i="3"/>
  <c r="Q11346" i="3"/>
  <c r="Q11347" i="3"/>
  <c r="Q11348" i="3"/>
  <c r="Q11349" i="3"/>
  <c r="Q11350" i="3"/>
  <c r="Q11351" i="3"/>
  <c r="Q11352" i="3"/>
  <c r="Q11353" i="3"/>
  <c r="Q11354" i="3"/>
  <c r="Q11355" i="3"/>
  <c r="Q11356" i="3"/>
  <c r="Q11357" i="3"/>
  <c r="Q11358" i="3"/>
  <c r="Q11359" i="3"/>
  <c r="Q11360" i="3"/>
  <c r="Q11361" i="3"/>
  <c r="Q11362" i="3"/>
  <c r="Q11363" i="3"/>
  <c r="Q11364" i="3"/>
  <c r="Q11365" i="3"/>
  <c r="Q11366" i="3"/>
  <c r="Q11367" i="3"/>
  <c r="Q11368" i="3"/>
  <c r="Q11369" i="3"/>
  <c r="Q11370" i="3"/>
  <c r="Q11371" i="3"/>
  <c r="Q11372" i="3"/>
  <c r="Q11373" i="3"/>
  <c r="Q11374" i="3"/>
  <c r="Q11375" i="3"/>
  <c r="Q11376" i="3"/>
  <c r="Q11377" i="3"/>
  <c r="Q11378" i="3"/>
  <c r="Q11379" i="3"/>
  <c r="Q11380" i="3"/>
  <c r="Q11381" i="3"/>
  <c r="Q11382" i="3"/>
  <c r="Q11383" i="3"/>
  <c r="Q11384" i="3"/>
  <c r="Q11385" i="3"/>
  <c r="Q11386" i="3"/>
  <c r="Q11387" i="3"/>
  <c r="Q11388" i="3"/>
  <c r="Q11389" i="3"/>
  <c r="Q11390" i="3"/>
  <c r="Q11391" i="3"/>
  <c r="Q11392" i="3"/>
  <c r="Q11393" i="3"/>
  <c r="Q11394" i="3"/>
  <c r="Q11395" i="3"/>
  <c r="Q11396" i="3"/>
  <c r="Q11397" i="3"/>
  <c r="Q11398" i="3"/>
  <c r="Q11399" i="3"/>
  <c r="Q11400" i="3"/>
  <c r="Q11401" i="3"/>
  <c r="Q11402" i="3"/>
  <c r="Q11403" i="3"/>
  <c r="Q11404" i="3"/>
  <c r="Q11405" i="3"/>
  <c r="Q11406" i="3"/>
  <c r="Q11407" i="3"/>
  <c r="Q11408" i="3"/>
  <c r="Q11409" i="3"/>
  <c r="Q11410" i="3"/>
  <c r="Q11411" i="3"/>
  <c r="Q11412" i="3"/>
  <c r="Q11413" i="3"/>
  <c r="Q11414" i="3"/>
  <c r="Q11415" i="3"/>
  <c r="Q11416" i="3"/>
  <c r="Q11417" i="3"/>
  <c r="Q11418" i="3"/>
  <c r="Q11419" i="3"/>
  <c r="Q11420" i="3"/>
  <c r="Q11421" i="3"/>
  <c r="Q11422" i="3"/>
  <c r="Q11423" i="3"/>
  <c r="Q11424" i="3"/>
  <c r="Q11425" i="3"/>
  <c r="Q11426" i="3"/>
  <c r="Q11427" i="3"/>
  <c r="Q11428" i="3"/>
  <c r="Q11429" i="3"/>
  <c r="Q11430" i="3"/>
  <c r="Q11431" i="3"/>
  <c r="Q11432" i="3"/>
  <c r="Q11433" i="3"/>
  <c r="Q11434" i="3"/>
  <c r="Q11435" i="3"/>
  <c r="Q11436" i="3"/>
  <c r="Q11437" i="3"/>
  <c r="Q11438" i="3"/>
  <c r="Q11439" i="3"/>
  <c r="Q11440" i="3"/>
  <c r="Q11441" i="3"/>
  <c r="Q11442" i="3"/>
  <c r="Q11443" i="3"/>
  <c r="Q11444" i="3"/>
  <c r="Q11445" i="3"/>
  <c r="Q11446" i="3"/>
  <c r="Q11447" i="3"/>
  <c r="Q11448" i="3"/>
  <c r="Q11449" i="3"/>
  <c r="Q11450" i="3"/>
  <c r="Q11451" i="3"/>
  <c r="Q11452" i="3"/>
  <c r="Q11453" i="3"/>
  <c r="Q11454" i="3"/>
  <c r="Q11455" i="3"/>
  <c r="Q11456" i="3"/>
  <c r="Q11457" i="3"/>
  <c r="Q11458" i="3"/>
  <c r="Q11459" i="3"/>
  <c r="Q11460" i="3"/>
  <c r="Q11461" i="3"/>
  <c r="Q11462" i="3"/>
  <c r="Q11463" i="3"/>
  <c r="Q11464" i="3"/>
  <c r="Q11465" i="3"/>
  <c r="Q11466" i="3"/>
  <c r="Q11467" i="3"/>
  <c r="Q11468" i="3"/>
  <c r="Q11469" i="3"/>
  <c r="Q11470" i="3"/>
  <c r="Q11471" i="3"/>
  <c r="Q11472" i="3"/>
  <c r="Q11473" i="3"/>
  <c r="Q11474" i="3"/>
  <c r="Q11475" i="3"/>
  <c r="Q11476" i="3"/>
  <c r="Q11477" i="3"/>
  <c r="Q11478" i="3"/>
  <c r="Q11479" i="3"/>
  <c r="Q11480" i="3"/>
  <c r="Q11481" i="3"/>
  <c r="Q11482" i="3"/>
  <c r="Q11483" i="3"/>
  <c r="Q11484" i="3"/>
  <c r="Q11485" i="3"/>
  <c r="Q11486" i="3"/>
  <c r="Q11487" i="3"/>
  <c r="Q11488" i="3"/>
  <c r="Q11489" i="3"/>
  <c r="Q11490" i="3"/>
  <c r="Q11491" i="3"/>
  <c r="Q11492" i="3"/>
  <c r="Q11493" i="3"/>
  <c r="Q11494" i="3"/>
  <c r="Q11495" i="3"/>
  <c r="Q11496" i="3"/>
  <c r="Q11497" i="3"/>
  <c r="Q11498" i="3"/>
  <c r="Q11499" i="3"/>
  <c r="Q11500" i="3"/>
  <c r="Q11501" i="3"/>
  <c r="Q11502" i="3"/>
  <c r="Q11503" i="3"/>
  <c r="Q11504" i="3"/>
  <c r="Q11505" i="3"/>
  <c r="Q11506" i="3"/>
  <c r="Q11507" i="3"/>
  <c r="Q11508" i="3"/>
  <c r="Q11509" i="3"/>
  <c r="Q11510" i="3"/>
  <c r="Q11511" i="3"/>
  <c r="Q11512" i="3"/>
  <c r="Q11513" i="3"/>
  <c r="Q11514" i="3"/>
  <c r="Q11515" i="3"/>
  <c r="Q11516" i="3"/>
  <c r="Q11517" i="3"/>
  <c r="Q11518" i="3"/>
  <c r="Q11519" i="3"/>
  <c r="Q11520" i="3"/>
  <c r="Q11521" i="3"/>
  <c r="Q11522" i="3"/>
  <c r="Q11523" i="3"/>
  <c r="Q11524" i="3"/>
  <c r="Q11525" i="3"/>
  <c r="Q11526" i="3"/>
  <c r="Q11527" i="3"/>
  <c r="Q11528" i="3"/>
  <c r="Q11529" i="3"/>
  <c r="Q11530" i="3"/>
  <c r="Q11531" i="3"/>
  <c r="Q11532" i="3"/>
  <c r="Q11533" i="3"/>
  <c r="Q11534" i="3"/>
  <c r="Q11535" i="3"/>
  <c r="Q11536" i="3"/>
  <c r="Q11537" i="3"/>
  <c r="Q11538" i="3"/>
  <c r="Q11539" i="3"/>
  <c r="Q11540" i="3"/>
  <c r="Q11541" i="3"/>
  <c r="Q11542" i="3"/>
  <c r="Q11543" i="3"/>
  <c r="Q11544" i="3"/>
  <c r="Q11545" i="3"/>
  <c r="Q11546" i="3"/>
  <c r="Q11547" i="3"/>
  <c r="Q11548" i="3"/>
  <c r="Q11549" i="3"/>
  <c r="Q11550" i="3"/>
  <c r="Q11551" i="3"/>
  <c r="Q11552" i="3"/>
  <c r="Q11553" i="3"/>
  <c r="Q11554" i="3"/>
  <c r="Q11555" i="3"/>
  <c r="Q11556" i="3"/>
  <c r="Q11557" i="3"/>
  <c r="Q11558" i="3"/>
  <c r="Q11559" i="3"/>
  <c r="Q11560" i="3"/>
  <c r="Q11561" i="3"/>
  <c r="Q11562" i="3"/>
  <c r="Q11563" i="3"/>
  <c r="Q11564" i="3"/>
  <c r="Q11565" i="3"/>
  <c r="Q11566" i="3"/>
  <c r="Q11567" i="3"/>
  <c r="Q11568" i="3"/>
  <c r="Q11569" i="3"/>
  <c r="Q11570" i="3"/>
  <c r="Q11571" i="3"/>
  <c r="Q11572" i="3"/>
  <c r="Q11573" i="3"/>
  <c r="Q11574" i="3"/>
  <c r="Q11575" i="3"/>
  <c r="Q11576" i="3"/>
  <c r="Q11577" i="3"/>
  <c r="Q11578" i="3"/>
  <c r="Q11579" i="3"/>
  <c r="Q11580" i="3"/>
  <c r="Q11581" i="3"/>
  <c r="Q11582" i="3"/>
  <c r="Q11583" i="3"/>
  <c r="Q11584" i="3"/>
  <c r="Q11585" i="3"/>
  <c r="Q11586" i="3"/>
  <c r="Q11587" i="3"/>
  <c r="Q11588" i="3"/>
  <c r="Q11589" i="3"/>
  <c r="Q11590" i="3"/>
  <c r="Q11591" i="3"/>
  <c r="Q11592" i="3"/>
  <c r="Q11593" i="3"/>
  <c r="Q11594" i="3"/>
  <c r="Q11595" i="3"/>
  <c r="Q11596" i="3"/>
  <c r="Q11597" i="3"/>
  <c r="Q11598" i="3"/>
  <c r="Q11599" i="3"/>
  <c r="Q11600" i="3"/>
  <c r="Q11601" i="3"/>
  <c r="Q11602" i="3"/>
  <c r="Q11603" i="3"/>
  <c r="Q11604" i="3"/>
  <c r="Q11605" i="3"/>
  <c r="Q11606" i="3"/>
  <c r="Q11607" i="3"/>
  <c r="Q11608" i="3"/>
  <c r="Q11609" i="3"/>
  <c r="Q11610" i="3"/>
  <c r="Q11611" i="3"/>
  <c r="Q11612" i="3"/>
  <c r="Q11613" i="3"/>
  <c r="Q11614" i="3"/>
  <c r="Q11615" i="3"/>
  <c r="Q11616" i="3"/>
  <c r="Q11617" i="3"/>
  <c r="Q11618" i="3"/>
  <c r="Q11619" i="3"/>
  <c r="Q11620" i="3"/>
  <c r="Q11621" i="3"/>
  <c r="Q11622" i="3"/>
  <c r="Q11623" i="3"/>
  <c r="Q11624" i="3"/>
  <c r="Q11625" i="3"/>
  <c r="Q11626" i="3"/>
  <c r="Q11627" i="3"/>
  <c r="Q11628" i="3"/>
  <c r="Q11629" i="3"/>
  <c r="Q11630" i="3"/>
  <c r="Q11631" i="3"/>
  <c r="Q11632" i="3"/>
  <c r="Q11633" i="3"/>
  <c r="Q11634" i="3"/>
  <c r="Q11635" i="3"/>
  <c r="Q11636" i="3"/>
  <c r="Q11637" i="3"/>
  <c r="Q11638" i="3"/>
  <c r="Q11639" i="3"/>
  <c r="Q11640" i="3"/>
  <c r="Q11641" i="3"/>
  <c r="Q11642" i="3"/>
  <c r="Q11643" i="3"/>
  <c r="Q11644" i="3"/>
  <c r="Q11645" i="3"/>
  <c r="Q11646" i="3"/>
  <c r="Q11647" i="3"/>
  <c r="Q11648" i="3"/>
  <c r="Q11649" i="3"/>
  <c r="Q11650" i="3"/>
  <c r="Q11651" i="3"/>
  <c r="Q11652" i="3"/>
  <c r="Q11653" i="3"/>
  <c r="Q11654" i="3"/>
  <c r="Q11655" i="3"/>
  <c r="Q11656" i="3"/>
  <c r="Q11657" i="3"/>
  <c r="Q11658" i="3"/>
  <c r="Q11659" i="3"/>
  <c r="Q11660" i="3"/>
  <c r="Q11661" i="3"/>
  <c r="Q11662" i="3"/>
  <c r="Q11663" i="3"/>
  <c r="Q11664" i="3"/>
  <c r="Q11665" i="3"/>
  <c r="Q11666" i="3"/>
  <c r="Q11667" i="3"/>
  <c r="Q11668" i="3"/>
  <c r="Q11669" i="3"/>
  <c r="Q11670" i="3"/>
  <c r="Q11671" i="3"/>
  <c r="Q11672" i="3"/>
  <c r="Q11673" i="3"/>
  <c r="Q11674" i="3"/>
  <c r="Q11675" i="3"/>
  <c r="Q11676" i="3"/>
  <c r="Q11677" i="3"/>
  <c r="Q11678" i="3"/>
  <c r="Q11679" i="3"/>
  <c r="Q11680" i="3"/>
  <c r="Q11681" i="3"/>
  <c r="Q11682" i="3"/>
  <c r="Q11683" i="3"/>
  <c r="Q11684" i="3"/>
  <c r="Q11685" i="3"/>
  <c r="Q11686" i="3"/>
  <c r="Q11687" i="3"/>
  <c r="Q11688" i="3"/>
  <c r="Q11689" i="3"/>
  <c r="Q11690" i="3"/>
  <c r="Q11691" i="3"/>
  <c r="Q11692" i="3"/>
  <c r="Q11693" i="3"/>
  <c r="Q11694" i="3"/>
  <c r="Q11695" i="3"/>
  <c r="Q11696" i="3"/>
  <c r="Q11697" i="3"/>
  <c r="Q11698" i="3"/>
  <c r="Q11699" i="3"/>
  <c r="Q11700" i="3"/>
  <c r="Q11701" i="3"/>
  <c r="Q11702" i="3"/>
  <c r="Q11703" i="3"/>
  <c r="Q11704" i="3"/>
  <c r="Q11705" i="3"/>
  <c r="Q11706" i="3"/>
  <c r="Q11707" i="3"/>
  <c r="Q11708" i="3"/>
  <c r="Q11709" i="3"/>
  <c r="Q11710" i="3"/>
  <c r="Q11711" i="3"/>
  <c r="Q11712" i="3"/>
  <c r="Q11713" i="3"/>
  <c r="Q11714" i="3"/>
  <c r="Q11715" i="3"/>
  <c r="Q11716" i="3"/>
  <c r="Q11717" i="3"/>
  <c r="Q11718" i="3"/>
  <c r="Q11719" i="3"/>
  <c r="Q11720" i="3"/>
  <c r="Q11721" i="3"/>
  <c r="Q11722" i="3"/>
  <c r="Q11723" i="3"/>
  <c r="Q11724" i="3"/>
  <c r="Q11725" i="3"/>
  <c r="Q11726" i="3"/>
  <c r="Q11727" i="3"/>
  <c r="Q11728" i="3"/>
  <c r="Q11729" i="3"/>
  <c r="Q11730" i="3"/>
  <c r="Q11731" i="3"/>
  <c r="Q11732" i="3"/>
  <c r="Q11733" i="3"/>
  <c r="Q11734" i="3"/>
  <c r="Q11735" i="3"/>
  <c r="Q11736" i="3"/>
  <c r="Q11737" i="3"/>
  <c r="Q11738" i="3"/>
  <c r="Q11739" i="3"/>
  <c r="Q11740" i="3"/>
  <c r="Q11741" i="3"/>
  <c r="Q11742" i="3"/>
  <c r="Q11743" i="3"/>
  <c r="Q11744" i="3"/>
  <c r="Q11745" i="3"/>
  <c r="Q11746" i="3"/>
  <c r="Q11747" i="3"/>
  <c r="Q11748" i="3"/>
  <c r="Q11749" i="3"/>
  <c r="Q11750" i="3"/>
  <c r="Q11751" i="3"/>
  <c r="Q11752" i="3"/>
  <c r="Q11753" i="3"/>
  <c r="Q11754" i="3"/>
  <c r="Q11755" i="3"/>
  <c r="Q11756" i="3"/>
  <c r="Q11757" i="3"/>
  <c r="Q11758" i="3"/>
  <c r="Q11759" i="3"/>
  <c r="Q11760" i="3"/>
  <c r="Q11761" i="3"/>
  <c r="Q11762" i="3"/>
  <c r="Q11763" i="3"/>
  <c r="Q11764" i="3"/>
  <c r="Q11765" i="3"/>
  <c r="Q11766" i="3"/>
  <c r="Q11767" i="3"/>
  <c r="Q11768" i="3"/>
  <c r="Q11769" i="3"/>
  <c r="Q11770" i="3"/>
  <c r="Q11771" i="3"/>
  <c r="Q11772" i="3"/>
  <c r="Q11773" i="3"/>
  <c r="Q11774" i="3"/>
  <c r="Q11775" i="3"/>
  <c r="Q11776" i="3"/>
  <c r="Q11777" i="3"/>
  <c r="Q11778" i="3"/>
  <c r="Q11779" i="3"/>
  <c r="Q11780" i="3"/>
  <c r="Q11781" i="3"/>
  <c r="Q11782" i="3"/>
  <c r="Q11783" i="3"/>
  <c r="Q11784" i="3"/>
  <c r="Q11785" i="3"/>
  <c r="Q11786" i="3"/>
  <c r="Q11787" i="3"/>
  <c r="Q11788" i="3"/>
  <c r="Q11789" i="3"/>
  <c r="Q11790" i="3"/>
  <c r="Q11791" i="3"/>
  <c r="Q11792" i="3"/>
  <c r="Q11793" i="3"/>
  <c r="Q11794" i="3"/>
  <c r="Q11795" i="3"/>
  <c r="Q11796" i="3"/>
  <c r="Q11797" i="3"/>
  <c r="Q11798" i="3"/>
  <c r="Q11799" i="3"/>
  <c r="Q11800" i="3"/>
  <c r="Q11801" i="3"/>
  <c r="Q11802" i="3"/>
  <c r="Q11803" i="3"/>
  <c r="Q11804" i="3"/>
  <c r="Q11805" i="3"/>
  <c r="Q11806" i="3"/>
  <c r="Q11807" i="3"/>
  <c r="Q11808" i="3"/>
  <c r="Q11809" i="3"/>
  <c r="Q11810" i="3"/>
  <c r="Q11811" i="3"/>
  <c r="Q11812" i="3"/>
  <c r="Q11813" i="3"/>
  <c r="Q11814" i="3"/>
  <c r="Q11815" i="3"/>
  <c r="Q11816" i="3"/>
  <c r="Q11817" i="3"/>
  <c r="Q11818" i="3"/>
  <c r="Q11819" i="3"/>
  <c r="Q11820" i="3"/>
  <c r="Q11821" i="3"/>
  <c r="Q11822" i="3"/>
  <c r="Q11823" i="3"/>
  <c r="Q11824" i="3"/>
  <c r="Q11825" i="3"/>
  <c r="Q11826" i="3"/>
  <c r="Q11827" i="3"/>
  <c r="Q11828" i="3"/>
  <c r="Q11829" i="3"/>
  <c r="Q11830" i="3"/>
  <c r="Q11831" i="3"/>
  <c r="Q11832" i="3"/>
  <c r="Q11833" i="3"/>
  <c r="Q11834" i="3"/>
  <c r="Q11835" i="3"/>
  <c r="Q11836" i="3"/>
  <c r="Q11837" i="3"/>
  <c r="Q11838" i="3"/>
  <c r="Q11839" i="3"/>
  <c r="Q11840" i="3"/>
  <c r="Q11841" i="3"/>
  <c r="Q11842" i="3"/>
  <c r="Q11843" i="3"/>
  <c r="Q11844" i="3"/>
  <c r="Q11845" i="3"/>
  <c r="Q11846" i="3"/>
  <c r="Q11847" i="3"/>
  <c r="Q11848" i="3"/>
  <c r="Q11849" i="3"/>
  <c r="Q11850" i="3"/>
  <c r="Q11851" i="3"/>
  <c r="Q11852" i="3"/>
  <c r="Q11853" i="3"/>
  <c r="Q11854" i="3"/>
  <c r="Q11855" i="3"/>
  <c r="Q11856" i="3"/>
  <c r="Q11857" i="3"/>
  <c r="Q11858" i="3"/>
  <c r="Q11859" i="3"/>
  <c r="Q11860" i="3"/>
  <c r="Q11861" i="3"/>
  <c r="Q11862" i="3"/>
  <c r="Q11863" i="3"/>
  <c r="Q11864" i="3"/>
  <c r="Q11865" i="3"/>
  <c r="Q11866" i="3"/>
  <c r="Q11867" i="3"/>
  <c r="Q11868" i="3"/>
  <c r="Q11869" i="3"/>
  <c r="Q11870" i="3"/>
  <c r="Q11871" i="3"/>
  <c r="Q11872" i="3"/>
  <c r="Q11873" i="3"/>
  <c r="Q11874" i="3"/>
  <c r="Q11875" i="3"/>
  <c r="Q11876" i="3"/>
  <c r="Q11877" i="3"/>
  <c r="Q11878" i="3"/>
  <c r="Q11879" i="3"/>
  <c r="Q11880" i="3"/>
  <c r="Q11881" i="3"/>
  <c r="Q11882" i="3"/>
  <c r="Q11883" i="3"/>
  <c r="Q11884" i="3"/>
  <c r="Q11885" i="3"/>
  <c r="Q11886" i="3"/>
  <c r="Q11887" i="3"/>
  <c r="Q11888" i="3"/>
  <c r="Q11889" i="3"/>
  <c r="Q11890" i="3"/>
  <c r="Q11891" i="3"/>
  <c r="Q11892" i="3"/>
  <c r="Q11893" i="3"/>
  <c r="Q11894" i="3"/>
  <c r="Q11895" i="3"/>
  <c r="Q11896" i="3"/>
  <c r="Q11897" i="3"/>
  <c r="Q11898" i="3"/>
  <c r="Q11899" i="3"/>
  <c r="Q11900" i="3"/>
  <c r="Q11901" i="3"/>
  <c r="Q11902" i="3"/>
  <c r="Q11903" i="3"/>
  <c r="Q11904" i="3"/>
  <c r="Q11905" i="3"/>
  <c r="Q11906" i="3"/>
  <c r="Q11907" i="3"/>
  <c r="Q11908" i="3"/>
  <c r="Q11909" i="3"/>
  <c r="Q11910" i="3"/>
  <c r="Q11911" i="3"/>
  <c r="Q11912" i="3"/>
  <c r="Q11913" i="3"/>
  <c r="Q11914" i="3"/>
  <c r="Q11915" i="3"/>
  <c r="Q11916" i="3"/>
  <c r="Q11917" i="3"/>
  <c r="Q11918" i="3"/>
  <c r="Q11919" i="3"/>
  <c r="Q11920" i="3"/>
  <c r="Q11921" i="3"/>
  <c r="Q11922" i="3"/>
  <c r="Q11923" i="3"/>
  <c r="Q11924" i="3"/>
  <c r="Q11925" i="3"/>
  <c r="Q11926" i="3"/>
  <c r="Q11927" i="3"/>
  <c r="Q11928" i="3"/>
  <c r="Q11929" i="3"/>
  <c r="Q11930" i="3"/>
  <c r="Q11931" i="3"/>
  <c r="Q11932" i="3"/>
  <c r="Q11933" i="3"/>
  <c r="Q11934" i="3"/>
  <c r="Q11935" i="3"/>
  <c r="Q11936" i="3"/>
  <c r="Q11937" i="3"/>
  <c r="Q11938" i="3"/>
  <c r="Q11939" i="3"/>
  <c r="Q11940" i="3"/>
  <c r="Q11941" i="3"/>
  <c r="Q11942" i="3"/>
  <c r="Q11943" i="3"/>
  <c r="Q11944" i="3"/>
  <c r="Q11945" i="3"/>
  <c r="Q11946" i="3"/>
  <c r="Q11947" i="3"/>
  <c r="Q11948" i="3"/>
  <c r="Q11949" i="3"/>
  <c r="Q11950" i="3"/>
  <c r="Q11951" i="3"/>
  <c r="Q11952" i="3"/>
  <c r="Q11953" i="3"/>
  <c r="Q11954" i="3"/>
  <c r="Q11955" i="3"/>
  <c r="Q11956" i="3"/>
  <c r="Q11957" i="3"/>
  <c r="Q11958" i="3"/>
  <c r="Q11959" i="3"/>
  <c r="Q11960" i="3"/>
  <c r="Q11961" i="3"/>
  <c r="Q11962" i="3"/>
  <c r="Q11963" i="3"/>
  <c r="Q11964" i="3"/>
  <c r="Q11965" i="3"/>
  <c r="Q11966" i="3"/>
  <c r="Q11967" i="3"/>
  <c r="Q11968" i="3"/>
  <c r="Q11969" i="3"/>
  <c r="Q11970" i="3"/>
  <c r="Q11971" i="3"/>
  <c r="Q11972" i="3"/>
  <c r="Q11973" i="3"/>
  <c r="Q11974" i="3"/>
  <c r="Q11975" i="3"/>
  <c r="Q11976" i="3"/>
  <c r="Q11977" i="3"/>
  <c r="Q11978" i="3"/>
  <c r="Q11979" i="3"/>
  <c r="Q11980" i="3"/>
  <c r="Q11981" i="3"/>
  <c r="Q11982" i="3"/>
  <c r="Q11983" i="3"/>
  <c r="Q11984" i="3"/>
  <c r="Q11985" i="3"/>
  <c r="Q11986" i="3"/>
  <c r="Q11987" i="3"/>
  <c r="Q11988" i="3"/>
  <c r="Q11989" i="3"/>
  <c r="Q11990" i="3"/>
  <c r="Q11991" i="3"/>
  <c r="Q11992" i="3"/>
  <c r="Q11993" i="3"/>
  <c r="Q11994" i="3"/>
  <c r="Q11995" i="3"/>
  <c r="Q11996" i="3"/>
  <c r="Q11997" i="3"/>
  <c r="Q11998" i="3"/>
  <c r="Q11999" i="3"/>
  <c r="Q12000" i="3"/>
  <c r="Q12001" i="3"/>
  <c r="Q12002" i="3"/>
  <c r="Q12003" i="3"/>
  <c r="Q12004" i="3"/>
  <c r="Q12005" i="3"/>
  <c r="Q12006" i="3"/>
  <c r="Q12007" i="3"/>
  <c r="Q12008" i="3"/>
  <c r="Q12009" i="3"/>
  <c r="Q12010" i="3"/>
  <c r="Q12011" i="3"/>
  <c r="Q12012" i="3"/>
  <c r="Q12013" i="3"/>
  <c r="Q12014" i="3"/>
  <c r="Q12015" i="3"/>
  <c r="Q12016" i="3"/>
  <c r="Q12017" i="3"/>
  <c r="Q12018" i="3"/>
  <c r="Q12019" i="3"/>
  <c r="Q12020" i="3"/>
  <c r="Q12021" i="3"/>
  <c r="Q12022" i="3"/>
  <c r="Q12023" i="3"/>
  <c r="Q12024" i="3"/>
  <c r="Q12025" i="3"/>
  <c r="Q12026" i="3"/>
  <c r="Q12027" i="3"/>
  <c r="Q12028" i="3"/>
  <c r="Q12029" i="3"/>
  <c r="Q12030" i="3"/>
  <c r="Q12031" i="3"/>
  <c r="Q12032" i="3"/>
  <c r="Q12033" i="3"/>
  <c r="Q12034" i="3"/>
  <c r="Q12035" i="3"/>
  <c r="Q12036" i="3"/>
  <c r="Q12037" i="3"/>
  <c r="Q12038" i="3"/>
  <c r="Q12039" i="3"/>
  <c r="Q12040" i="3"/>
  <c r="Q12041" i="3"/>
  <c r="Q12042" i="3"/>
  <c r="Q12043" i="3"/>
  <c r="Q12044" i="3"/>
  <c r="Q12045" i="3"/>
  <c r="Q12046" i="3"/>
  <c r="Q12047" i="3"/>
  <c r="Q12048" i="3"/>
  <c r="Q12049" i="3"/>
  <c r="Q12050" i="3"/>
  <c r="Q12051" i="3"/>
  <c r="Q12052" i="3"/>
  <c r="Q12053" i="3"/>
  <c r="Q12054" i="3"/>
  <c r="Q12055" i="3"/>
  <c r="Q12056" i="3"/>
  <c r="Q12057" i="3"/>
  <c r="Q12058" i="3"/>
  <c r="Q12059" i="3"/>
  <c r="Q12060" i="3"/>
  <c r="Q12061" i="3"/>
  <c r="Q12062" i="3"/>
  <c r="Q12063" i="3"/>
  <c r="Q12064" i="3"/>
  <c r="Q12065" i="3"/>
  <c r="Q12066" i="3"/>
  <c r="Q12067" i="3"/>
  <c r="Q12068" i="3"/>
  <c r="Q12069" i="3"/>
  <c r="Q12070" i="3"/>
  <c r="Q12071" i="3"/>
  <c r="Q12072" i="3"/>
  <c r="Q12073" i="3"/>
  <c r="Q12074" i="3"/>
  <c r="Q12075" i="3"/>
  <c r="Q12076" i="3"/>
  <c r="Q12077" i="3"/>
  <c r="Q12078" i="3"/>
  <c r="Q12079" i="3"/>
  <c r="Q12080" i="3"/>
  <c r="Q12081" i="3"/>
  <c r="Q12082" i="3"/>
  <c r="Q12083" i="3"/>
  <c r="Q12084" i="3"/>
  <c r="Q12085" i="3"/>
  <c r="Q12086" i="3"/>
  <c r="Q12087" i="3"/>
  <c r="Q12088" i="3"/>
  <c r="Q12089" i="3"/>
  <c r="Q12090" i="3"/>
  <c r="Q12091" i="3"/>
  <c r="Q12092" i="3"/>
  <c r="Q12093" i="3"/>
  <c r="Q12094" i="3"/>
  <c r="Q12095" i="3"/>
  <c r="Q12096" i="3"/>
  <c r="Q12097" i="3"/>
  <c r="Q12098" i="3"/>
  <c r="Q12099" i="3"/>
  <c r="Q12100" i="3"/>
  <c r="Q12101" i="3"/>
  <c r="Q12102" i="3"/>
  <c r="Q12103" i="3"/>
  <c r="Q12104" i="3"/>
  <c r="Q12105" i="3"/>
  <c r="Q12106" i="3"/>
  <c r="Q12107" i="3"/>
  <c r="Q12108" i="3"/>
  <c r="Q12109" i="3"/>
  <c r="Q12110" i="3"/>
  <c r="Q12111" i="3"/>
  <c r="Q12112" i="3"/>
  <c r="Q12113" i="3"/>
  <c r="Q12114" i="3"/>
  <c r="Q12115" i="3"/>
  <c r="Q12116" i="3"/>
  <c r="Q12117" i="3"/>
  <c r="Q12118" i="3"/>
  <c r="Q12119" i="3"/>
  <c r="Q12120" i="3"/>
  <c r="Q12121" i="3"/>
  <c r="Q12122" i="3"/>
  <c r="Q12123" i="3"/>
  <c r="Q12124" i="3"/>
  <c r="Q12125" i="3"/>
  <c r="Q12126" i="3"/>
  <c r="Q12127" i="3"/>
  <c r="Q12128" i="3"/>
  <c r="Q12129" i="3"/>
  <c r="Q12130" i="3"/>
  <c r="Q12131" i="3"/>
  <c r="Q12132" i="3"/>
  <c r="Q12133" i="3"/>
  <c r="Q12134" i="3"/>
  <c r="Q12135" i="3"/>
  <c r="Q12136" i="3"/>
  <c r="Q12137" i="3"/>
  <c r="Q12138" i="3"/>
  <c r="Q12139" i="3"/>
  <c r="Q12140" i="3"/>
  <c r="Q12141" i="3"/>
  <c r="Q12142" i="3"/>
  <c r="Q12143" i="3"/>
  <c r="Q12144" i="3"/>
  <c r="Q12145" i="3"/>
  <c r="Q12146" i="3"/>
  <c r="Q12147" i="3"/>
  <c r="Q12148" i="3"/>
  <c r="Q12149" i="3"/>
  <c r="Q12150" i="3"/>
  <c r="Q12151" i="3"/>
  <c r="Q12152" i="3"/>
  <c r="Q12153" i="3"/>
  <c r="Q12154" i="3"/>
  <c r="Q12155" i="3"/>
  <c r="Q12156" i="3"/>
  <c r="Q12157" i="3"/>
  <c r="Q12158" i="3"/>
  <c r="Q12159" i="3"/>
  <c r="Q12160" i="3"/>
  <c r="Q12161" i="3"/>
  <c r="Q12162" i="3"/>
  <c r="Q12163" i="3"/>
  <c r="Q12164" i="3"/>
  <c r="Q12165" i="3"/>
  <c r="Q12166" i="3"/>
  <c r="Q12167" i="3"/>
  <c r="Q12168" i="3"/>
  <c r="Q12169" i="3"/>
  <c r="Q12170" i="3"/>
  <c r="Q12171" i="3"/>
  <c r="Q12172" i="3"/>
  <c r="Q12173" i="3"/>
  <c r="Q12174" i="3"/>
  <c r="Q12175" i="3"/>
  <c r="Q12176" i="3"/>
  <c r="Q12177" i="3"/>
  <c r="Q12178" i="3"/>
  <c r="Q12179" i="3"/>
  <c r="Q12180" i="3"/>
  <c r="Q12181" i="3"/>
  <c r="Q12182" i="3"/>
  <c r="Q12183" i="3"/>
  <c r="Q12184" i="3"/>
  <c r="Q12185" i="3"/>
  <c r="Q12186" i="3"/>
  <c r="Q12187" i="3"/>
  <c r="Q12188" i="3"/>
  <c r="Q12189" i="3"/>
  <c r="Q12190" i="3"/>
  <c r="Q12191" i="3"/>
  <c r="Q12192" i="3"/>
  <c r="Q12193" i="3"/>
  <c r="Q12194" i="3"/>
  <c r="Q12195" i="3"/>
  <c r="Q12196" i="3"/>
  <c r="Q12197" i="3"/>
  <c r="Q12198" i="3"/>
  <c r="Q12199" i="3"/>
  <c r="Q12200" i="3"/>
  <c r="Q12201" i="3"/>
  <c r="Q12202" i="3"/>
  <c r="Q12203" i="3"/>
  <c r="Q12204" i="3"/>
  <c r="Q12205" i="3"/>
  <c r="Q12206" i="3"/>
  <c r="Q12207" i="3"/>
  <c r="Q12208" i="3"/>
  <c r="Q12209" i="3"/>
  <c r="Q12210" i="3"/>
  <c r="Q12211" i="3"/>
  <c r="Q12212" i="3"/>
  <c r="Q12213" i="3"/>
  <c r="Q12214" i="3"/>
  <c r="Q12215" i="3"/>
  <c r="Q12216" i="3"/>
  <c r="Q12217" i="3"/>
  <c r="Q12218" i="3"/>
  <c r="Q12219" i="3"/>
  <c r="Q12220" i="3"/>
  <c r="Q12221" i="3"/>
  <c r="Q12222" i="3"/>
  <c r="Q12223" i="3"/>
  <c r="Q12224" i="3"/>
  <c r="Q12225" i="3"/>
  <c r="Q12226" i="3"/>
  <c r="Q12227" i="3"/>
  <c r="Q12228" i="3"/>
  <c r="Q12229" i="3"/>
  <c r="Q12230" i="3"/>
  <c r="Q12231" i="3"/>
  <c r="Q12232" i="3"/>
  <c r="Q12233" i="3"/>
  <c r="Q12234" i="3"/>
  <c r="Q12235" i="3"/>
  <c r="Q12236" i="3"/>
  <c r="Q12237" i="3"/>
  <c r="Q12238" i="3"/>
  <c r="Q12239" i="3"/>
  <c r="Q12240" i="3"/>
  <c r="Q12241" i="3"/>
  <c r="Q12242" i="3"/>
  <c r="Q12243" i="3"/>
  <c r="Q12244" i="3"/>
  <c r="Q12245" i="3"/>
  <c r="Q12246" i="3"/>
  <c r="Q12247" i="3"/>
  <c r="Q12248" i="3"/>
  <c r="Q12249" i="3"/>
  <c r="Q12250" i="3"/>
  <c r="Q12251" i="3"/>
  <c r="Q12252" i="3"/>
  <c r="Q12253" i="3"/>
  <c r="Q12254" i="3"/>
  <c r="Q12255" i="3"/>
  <c r="Q12256" i="3"/>
  <c r="Q12257" i="3"/>
  <c r="Q12258" i="3"/>
  <c r="Q12259" i="3"/>
  <c r="Q12260" i="3"/>
  <c r="Q12261" i="3"/>
  <c r="Q12262" i="3"/>
  <c r="Q12263" i="3"/>
  <c r="Q12264" i="3"/>
  <c r="Q12265" i="3"/>
  <c r="Q12266" i="3"/>
  <c r="Q12267" i="3"/>
  <c r="Q12268" i="3"/>
  <c r="Q12269" i="3"/>
  <c r="Q12270" i="3"/>
  <c r="Q12271" i="3"/>
  <c r="Q12272" i="3"/>
  <c r="Q12273" i="3"/>
  <c r="Q12274" i="3"/>
  <c r="Q12275" i="3"/>
  <c r="Q12276" i="3"/>
  <c r="Q12277" i="3"/>
  <c r="Q12278" i="3"/>
  <c r="Q12279" i="3"/>
  <c r="Q12280" i="3"/>
  <c r="Q12281" i="3"/>
  <c r="Q12282" i="3"/>
  <c r="Q12283" i="3"/>
  <c r="Q12284" i="3"/>
  <c r="Q12285" i="3"/>
  <c r="Q12286" i="3"/>
  <c r="Q12287" i="3"/>
  <c r="Q12288" i="3"/>
  <c r="Q12289" i="3"/>
  <c r="Q12290" i="3"/>
  <c r="Q12291" i="3"/>
  <c r="Q12292" i="3"/>
  <c r="Q12293" i="3"/>
  <c r="Q12294" i="3"/>
  <c r="Q12295" i="3"/>
  <c r="Q12296" i="3"/>
  <c r="Q12297" i="3"/>
  <c r="Q12298" i="3"/>
  <c r="Q12299" i="3"/>
  <c r="Q12300" i="3"/>
  <c r="Q12301" i="3"/>
  <c r="Q12302" i="3"/>
  <c r="Q12303" i="3"/>
  <c r="Q12304" i="3"/>
  <c r="Q12305" i="3"/>
  <c r="Q12306" i="3"/>
  <c r="Q12307" i="3"/>
  <c r="Q12308" i="3"/>
  <c r="Q12309" i="3"/>
  <c r="Q12310" i="3"/>
  <c r="Q12311" i="3"/>
  <c r="Q12312" i="3"/>
  <c r="Q12313" i="3"/>
  <c r="Q12314" i="3"/>
  <c r="Q12315" i="3"/>
  <c r="Q12316" i="3"/>
  <c r="Q12317" i="3"/>
  <c r="Q12318" i="3"/>
  <c r="Q12319" i="3"/>
  <c r="Q12320" i="3"/>
  <c r="Q12321" i="3"/>
  <c r="Q12322" i="3"/>
  <c r="Q12323" i="3"/>
  <c r="Q12324" i="3"/>
  <c r="Q12325" i="3"/>
  <c r="Q12326" i="3"/>
  <c r="Q12327" i="3"/>
  <c r="Q12328" i="3"/>
  <c r="Q12329" i="3"/>
  <c r="Q12330" i="3"/>
  <c r="Q12331" i="3"/>
  <c r="Q12332" i="3"/>
  <c r="Q12333" i="3"/>
  <c r="Q12334" i="3"/>
  <c r="Q12335" i="3"/>
  <c r="Q12336" i="3"/>
  <c r="Q12337" i="3"/>
  <c r="Q12338" i="3"/>
  <c r="Q12339" i="3"/>
  <c r="Q12340" i="3"/>
  <c r="Q12341" i="3"/>
  <c r="Q12342" i="3"/>
  <c r="Q12343" i="3"/>
  <c r="Q12344" i="3"/>
  <c r="Q12345" i="3"/>
  <c r="Q12346" i="3"/>
  <c r="Q12347" i="3"/>
  <c r="Q12348" i="3"/>
  <c r="Q12349" i="3"/>
  <c r="Q12350" i="3"/>
  <c r="Q12351" i="3"/>
  <c r="Q12352" i="3"/>
  <c r="Q12353" i="3"/>
  <c r="Q12354" i="3"/>
  <c r="Q12355" i="3"/>
  <c r="Q12356" i="3"/>
  <c r="Q12357" i="3"/>
  <c r="Q12358" i="3"/>
  <c r="Q12359" i="3"/>
  <c r="Q12360" i="3"/>
  <c r="Q12361" i="3"/>
  <c r="Q12362" i="3"/>
  <c r="Q12363" i="3"/>
  <c r="Q12364" i="3"/>
  <c r="Q12365" i="3"/>
  <c r="Q12366" i="3"/>
  <c r="Q12367" i="3"/>
  <c r="Q12368" i="3"/>
  <c r="Q12369" i="3"/>
  <c r="Q12370" i="3"/>
  <c r="Q12371" i="3"/>
  <c r="Q12372" i="3"/>
  <c r="Q12373" i="3"/>
  <c r="Q12374" i="3"/>
  <c r="Q12375" i="3"/>
  <c r="Q12376" i="3"/>
  <c r="Q12377" i="3"/>
  <c r="Q12378" i="3"/>
  <c r="Q12379" i="3"/>
  <c r="Q12380" i="3"/>
  <c r="Q12381" i="3"/>
  <c r="Q12382" i="3"/>
  <c r="Q12383" i="3"/>
  <c r="Q12384" i="3"/>
  <c r="Q12385" i="3"/>
  <c r="Q12386" i="3"/>
  <c r="Q12387" i="3"/>
  <c r="Q12388" i="3"/>
  <c r="Q12389" i="3"/>
  <c r="Q12390" i="3"/>
  <c r="Q12391" i="3"/>
  <c r="Q12392" i="3"/>
  <c r="Q12393" i="3"/>
  <c r="Q12394" i="3"/>
  <c r="Q12395" i="3"/>
  <c r="Q12396" i="3"/>
  <c r="Q12397" i="3"/>
  <c r="Q12398" i="3"/>
  <c r="Q12399" i="3"/>
  <c r="Q12400" i="3"/>
  <c r="Q12401" i="3"/>
  <c r="Q12402" i="3"/>
  <c r="Q12403" i="3"/>
  <c r="Q12404" i="3"/>
  <c r="Q12405" i="3"/>
  <c r="Q12406" i="3"/>
  <c r="Q12407" i="3"/>
  <c r="Q12408" i="3"/>
  <c r="Q12409" i="3"/>
  <c r="Q12410" i="3"/>
  <c r="Q12411" i="3"/>
  <c r="Q12412" i="3"/>
  <c r="Q12413" i="3"/>
  <c r="Q12414" i="3"/>
  <c r="Q12415" i="3"/>
  <c r="Q12416" i="3"/>
  <c r="Q12417" i="3"/>
  <c r="Q12418" i="3"/>
  <c r="Q12419" i="3"/>
  <c r="Q12420" i="3"/>
  <c r="Q12421" i="3"/>
  <c r="Q12422" i="3"/>
  <c r="Q12423" i="3"/>
  <c r="Q12424" i="3"/>
  <c r="Q12425" i="3"/>
  <c r="Q12426" i="3"/>
  <c r="Q12427" i="3"/>
  <c r="Q12428" i="3"/>
  <c r="Q12429" i="3"/>
  <c r="Q12430" i="3"/>
  <c r="Q12431" i="3"/>
  <c r="Q12432" i="3"/>
  <c r="Q12433" i="3"/>
  <c r="Q12434" i="3"/>
  <c r="Q12435" i="3"/>
  <c r="Q12436" i="3"/>
  <c r="Q12437" i="3"/>
  <c r="Q12438" i="3"/>
  <c r="Q12439" i="3"/>
  <c r="Q12440" i="3"/>
  <c r="Q12441" i="3"/>
  <c r="Q12442" i="3"/>
  <c r="Q12443" i="3"/>
  <c r="Q12444" i="3"/>
  <c r="Q12445" i="3"/>
  <c r="Q12446" i="3"/>
  <c r="Q12447" i="3"/>
  <c r="Q12448" i="3"/>
  <c r="Q12449" i="3"/>
  <c r="Q12450" i="3"/>
  <c r="Q12451" i="3"/>
  <c r="Q12452" i="3"/>
  <c r="Q12453" i="3"/>
  <c r="Q12454" i="3"/>
  <c r="Q12455" i="3"/>
  <c r="Q12456" i="3"/>
  <c r="Q12457" i="3"/>
  <c r="Q12458" i="3"/>
  <c r="Q12459" i="3"/>
  <c r="Q12460" i="3"/>
  <c r="Q12461" i="3"/>
  <c r="Q12462" i="3"/>
  <c r="Q12463" i="3"/>
  <c r="Q12464" i="3"/>
  <c r="Q12465" i="3"/>
  <c r="Q12466" i="3"/>
  <c r="Q12467" i="3"/>
  <c r="Q12468" i="3"/>
  <c r="Q12469" i="3"/>
  <c r="Q12470" i="3"/>
  <c r="Q12471" i="3"/>
  <c r="Q12472" i="3"/>
  <c r="Q12473" i="3"/>
  <c r="Q12474" i="3"/>
  <c r="Q12475" i="3"/>
  <c r="Q12476" i="3"/>
  <c r="Q12477" i="3"/>
  <c r="Q12478" i="3"/>
  <c r="Q12479" i="3"/>
  <c r="Q12480" i="3"/>
  <c r="Q12481" i="3"/>
  <c r="Q12482" i="3"/>
  <c r="Q12483" i="3"/>
  <c r="Q12484" i="3"/>
  <c r="Q12485" i="3"/>
  <c r="Q12486" i="3"/>
  <c r="Q12487" i="3"/>
  <c r="Q12488" i="3"/>
  <c r="Q12489" i="3"/>
  <c r="Q12490" i="3"/>
  <c r="Q12491" i="3"/>
  <c r="Q12492" i="3"/>
  <c r="Q12493" i="3"/>
  <c r="Q12494" i="3"/>
  <c r="Q12495" i="3"/>
  <c r="Q12496" i="3"/>
  <c r="Q12497" i="3"/>
  <c r="Q12498" i="3"/>
  <c r="Q12499" i="3"/>
  <c r="Q12500" i="3"/>
  <c r="Q12501" i="3"/>
  <c r="Q12502" i="3"/>
  <c r="Q12503" i="3"/>
  <c r="Q12504" i="3"/>
  <c r="Q12505" i="3"/>
  <c r="Q12506" i="3"/>
  <c r="Q12507" i="3"/>
  <c r="Q12508" i="3"/>
  <c r="Q12509" i="3"/>
  <c r="Q12510" i="3"/>
  <c r="Q12511" i="3"/>
  <c r="Q12512" i="3"/>
  <c r="Q12513" i="3"/>
  <c r="Q12514" i="3"/>
  <c r="Q12515" i="3"/>
  <c r="Q12516" i="3"/>
  <c r="Q12517" i="3"/>
  <c r="Q12518" i="3"/>
  <c r="Q12519" i="3"/>
  <c r="Q12520" i="3"/>
  <c r="Q12521" i="3"/>
  <c r="Q12522" i="3"/>
  <c r="Q12523" i="3"/>
  <c r="Q12524" i="3"/>
  <c r="Q12525" i="3"/>
  <c r="Q12526" i="3"/>
  <c r="Q12527" i="3"/>
  <c r="Q12528" i="3"/>
  <c r="Q12529" i="3"/>
  <c r="Q12530" i="3"/>
  <c r="Q12531" i="3"/>
  <c r="Q12532" i="3"/>
  <c r="Q12533" i="3"/>
  <c r="Q12534" i="3"/>
  <c r="Q12535" i="3"/>
  <c r="Q12536" i="3"/>
  <c r="Q12537" i="3"/>
  <c r="Q12538" i="3"/>
  <c r="Q12539" i="3"/>
  <c r="Q12540" i="3"/>
  <c r="Q12541" i="3"/>
  <c r="Q12542" i="3"/>
  <c r="Q12543" i="3"/>
  <c r="Q12544" i="3"/>
  <c r="Q12545" i="3"/>
  <c r="Q12546" i="3"/>
  <c r="Q12547" i="3"/>
  <c r="Q12548" i="3"/>
  <c r="Q12549" i="3"/>
  <c r="Q12550" i="3"/>
  <c r="Q12551" i="3"/>
  <c r="Q12552" i="3"/>
  <c r="Q12553" i="3"/>
  <c r="Q12554" i="3"/>
  <c r="Q12555" i="3"/>
  <c r="Q12556" i="3"/>
  <c r="Q12557" i="3"/>
  <c r="Q12558" i="3"/>
  <c r="Q12559" i="3"/>
  <c r="Q12560" i="3"/>
  <c r="Q12561" i="3"/>
  <c r="Q12562" i="3"/>
  <c r="Q12563" i="3"/>
  <c r="Q12564" i="3"/>
  <c r="Q12565" i="3"/>
  <c r="Q12566" i="3"/>
  <c r="Q12567" i="3"/>
  <c r="Q12568" i="3"/>
  <c r="Q12569" i="3"/>
  <c r="Q12570" i="3"/>
  <c r="Q12571" i="3"/>
  <c r="Q12572" i="3"/>
  <c r="Q12573" i="3"/>
  <c r="Q12574" i="3"/>
  <c r="Q12575" i="3"/>
  <c r="Q12576" i="3"/>
  <c r="Q12577" i="3"/>
  <c r="Q12578" i="3"/>
  <c r="Q12579" i="3"/>
  <c r="Q12580" i="3"/>
  <c r="Q12581" i="3"/>
  <c r="Q12582" i="3"/>
  <c r="Q12583" i="3"/>
  <c r="Q12584" i="3"/>
  <c r="Q12585" i="3"/>
  <c r="Q12586" i="3"/>
  <c r="Q12587" i="3"/>
  <c r="Q12588" i="3"/>
  <c r="Q12589" i="3"/>
  <c r="Q12590" i="3"/>
  <c r="Q12591" i="3"/>
  <c r="Q12592" i="3"/>
  <c r="Q12593" i="3"/>
  <c r="Q12594" i="3"/>
  <c r="Q12595" i="3"/>
  <c r="Q12596" i="3"/>
  <c r="Q12597" i="3"/>
  <c r="Q12598" i="3"/>
  <c r="Q12599" i="3"/>
  <c r="Q12600" i="3"/>
  <c r="Q12601" i="3"/>
  <c r="Q12602" i="3"/>
  <c r="Q12603" i="3"/>
  <c r="Q12604" i="3"/>
  <c r="Q12605" i="3"/>
  <c r="Q12606" i="3"/>
  <c r="Q12607" i="3"/>
  <c r="Q12608" i="3"/>
  <c r="Q12609" i="3"/>
  <c r="Q12610" i="3"/>
  <c r="Q12611" i="3"/>
  <c r="Q12612" i="3"/>
  <c r="Q12613" i="3"/>
  <c r="Q12614" i="3"/>
  <c r="Q12615" i="3"/>
  <c r="Q12616" i="3"/>
  <c r="Q12617" i="3"/>
  <c r="Q12618" i="3"/>
  <c r="Q12619" i="3"/>
  <c r="Q12620" i="3"/>
  <c r="Q12621" i="3"/>
  <c r="Q12622" i="3"/>
  <c r="Q12623" i="3"/>
  <c r="Q12624" i="3"/>
  <c r="Q12625" i="3"/>
  <c r="Q12626" i="3"/>
  <c r="Q12627" i="3"/>
  <c r="Q12628" i="3"/>
  <c r="Q12629" i="3"/>
  <c r="Q12630" i="3"/>
  <c r="Q12631" i="3"/>
  <c r="Q12632" i="3"/>
  <c r="Q12633" i="3"/>
  <c r="Q12634" i="3"/>
  <c r="Q12635" i="3"/>
  <c r="Q12636" i="3"/>
  <c r="Q12637" i="3"/>
  <c r="Q12638" i="3"/>
  <c r="Q12639" i="3"/>
  <c r="Q12640" i="3"/>
  <c r="Q12641" i="3"/>
  <c r="Q12642" i="3"/>
  <c r="Q12643" i="3"/>
  <c r="Q12644" i="3"/>
  <c r="Q12645" i="3"/>
  <c r="Q12646" i="3"/>
  <c r="Q12647" i="3"/>
  <c r="Q12648" i="3"/>
  <c r="Q12649" i="3"/>
  <c r="Q12650" i="3"/>
  <c r="Q12651" i="3"/>
  <c r="Q12652" i="3"/>
  <c r="Q12653" i="3"/>
  <c r="Q12654" i="3"/>
  <c r="Q12655" i="3"/>
  <c r="Q12656" i="3"/>
  <c r="Q12657" i="3"/>
  <c r="Q12658" i="3"/>
  <c r="Q12659" i="3"/>
  <c r="Q12660" i="3"/>
  <c r="Q12661" i="3"/>
  <c r="Q12662" i="3"/>
  <c r="Q12663" i="3"/>
  <c r="Q12664" i="3"/>
  <c r="Q12665" i="3"/>
  <c r="Q12666" i="3"/>
  <c r="Q12667" i="3"/>
  <c r="Q12668" i="3"/>
  <c r="Q12669" i="3"/>
  <c r="Q12670" i="3"/>
  <c r="Q12671" i="3"/>
  <c r="Q12672" i="3"/>
  <c r="Q12673" i="3"/>
  <c r="Q12674" i="3"/>
  <c r="Q12675" i="3"/>
  <c r="Q12676" i="3"/>
  <c r="Q12677" i="3"/>
  <c r="Q12678" i="3"/>
  <c r="Q12679" i="3"/>
  <c r="Q12680" i="3"/>
  <c r="Q12681" i="3"/>
  <c r="Q12682" i="3"/>
  <c r="Q12683" i="3"/>
  <c r="Q12684" i="3"/>
  <c r="Q12685" i="3"/>
  <c r="Q12686" i="3"/>
  <c r="Q12687" i="3"/>
  <c r="Q12688" i="3"/>
  <c r="Q12689" i="3"/>
  <c r="Q12690" i="3"/>
  <c r="Q12691" i="3"/>
  <c r="Q12692" i="3"/>
  <c r="Q12693" i="3"/>
  <c r="Q12694" i="3"/>
  <c r="Q12695" i="3"/>
  <c r="Q12696" i="3"/>
  <c r="Q12697" i="3"/>
  <c r="Q12698" i="3"/>
  <c r="Q12699" i="3"/>
  <c r="Q12700" i="3"/>
  <c r="Q12701" i="3"/>
  <c r="Q12702" i="3"/>
  <c r="Q12703" i="3"/>
  <c r="Q12704" i="3"/>
  <c r="Q12705" i="3"/>
  <c r="Q12706" i="3"/>
  <c r="Q12707" i="3"/>
  <c r="Q12708" i="3"/>
  <c r="Q12709" i="3"/>
  <c r="Q12710" i="3"/>
  <c r="Q12711" i="3"/>
  <c r="Q12712" i="3"/>
  <c r="Q12713" i="3"/>
  <c r="Q12714" i="3"/>
  <c r="Q12715" i="3"/>
  <c r="Q12716" i="3"/>
  <c r="Q12717" i="3"/>
  <c r="Q12718" i="3"/>
  <c r="Q12719" i="3"/>
  <c r="Q12720" i="3"/>
  <c r="Q12721" i="3"/>
  <c r="Q12722" i="3"/>
  <c r="Q12723" i="3"/>
  <c r="Q12724" i="3"/>
  <c r="Q12725" i="3"/>
  <c r="Q12726" i="3"/>
  <c r="Q12727" i="3"/>
  <c r="Q12728" i="3"/>
  <c r="Q12729" i="3"/>
  <c r="Q12730" i="3"/>
  <c r="Q12731" i="3"/>
  <c r="Q12732" i="3"/>
  <c r="Q12733" i="3"/>
  <c r="Q12734" i="3"/>
  <c r="Q12735" i="3"/>
  <c r="Q12736" i="3"/>
  <c r="Q12737" i="3"/>
  <c r="Q12738" i="3"/>
  <c r="Q12739" i="3"/>
  <c r="Q12740" i="3"/>
  <c r="Q12741" i="3"/>
  <c r="Q12742" i="3"/>
  <c r="Q12743" i="3"/>
  <c r="Q12744" i="3"/>
  <c r="Q12745" i="3"/>
  <c r="Q12746" i="3"/>
  <c r="Q12747" i="3"/>
  <c r="Q12748" i="3"/>
  <c r="Q12749" i="3"/>
  <c r="Q12750" i="3"/>
  <c r="Q12751" i="3"/>
  <c r="Q12752" i="3"/>
  <c r="Q12753" i="3"/>
  <c r="Q12754" i="3"/>
  <c r="Q12755" i="3"/>
  <c r="Q12756" i="3"/>
  <c r="Q12757" i="3"/>
  <c r="Q12758" i="3"/>
  <c r="Q12759" i="3"/>
  <c r="Q12760" i="3"/>
  <c r="Q12761" i="3"/>
  <c r="Q12762" i="3"/>
  <c r="Q12763" i="3"/>
  <c r="Q12764" i="3"/>
  <c r="Q12765" i="3"/>
  <c r="Q12766" i="3"/>
  <c r="Q12767" i="3"/>
  <c r="Q12768" i="3"/>
  <c r="Q12769" i="3"/>
  <c r="Q12770" i="3"/>
  <c r="Q12771" i="3"/>
  <c r="Q12772" i="3"/>
  <c r="Q12773" i="3"/>
  <c r="Q12774" i="3"/>
  <c r="Q12775" i="3"/>
  <c r="Q12776" i="3"/>
  <c r="Q12777" i="3"/>
  <c r="Q12778" i="3"/>
  <c r="Q12779" i="3"/>
  <c r="Q12780" i="3"/>
  <c r="Q12781" i="3"/>
  <c r="Q12782" i="3"/>
  <c r="Q12783" i="3"/>
  <c r="Q12784" i="3"/>
  <c r="Q12785" i="3"/>
  <c r="Q12786" i="3"/>
  <c r="Q12787" i="3"/>
  <c r="Q12788" i="3"/>
  <c r="Q12789" i="3"/>
  <c r="Q12790" i="3"/>
  <c r="Q12791" i="3"/>
  <c r="Q12792" i="3"/>
  <c r="Q12793" i="3"/>
  <c r="Q12794" i="3"/>
  <c r="Q12795" i="3"/>
  <c r="Q12796" i="3"/>
  <c r="Q12797" i="3"/>
  <c r="Q12798" i="3"/>
  <c r="Q12799" i="3"/>
  <c r="Q12800" i="3"/>
  <c r="Q12801" i="3"/>
  <c r="Q12802" i="3"/>
  <c r="Q12803" i="3"/>
  <c r="Q12804" i="3"/>
  <c r="Q12805" i="3"/>
  <c r="Q12806" i="3"/>
  <c r="Q12807" i="3"/>
  <c r="Q12808" i="3"/>
  <c r="Q12809" i="3"/>
  <c r="Q12810" i="3"/>
  <c r="Q12811" i="3"/>
  <c r="Q12812" i="3"/>
  <c r="Q12813" i="3"/>
  <c r="Q12814" i="3"/>
  <c r="Q12815" i="3"/>
  <c r="Q12816" i="3"/>
  <c r="Q12817" i="3"/>
  <c r="Q12818" i="3"/>
  <c r="Q12819" i="3"/>
  <c r="Q12820" i="3"/>
  <c r="Q12821" i="3"/>
  <c r="Q12822" i="3"/>
  <c r="Q12823" i="3"/>
  <c r="Q12824" i="3"/>
  <c r="Q12825" i="3"/>
  <c r="Q12826" i="3"/>
  <c r="Q12827" i="3"/>
  <c r="Q12828" i="3"/>
  <c r="Q12829" i="3"/>
  <c r="Q12830" i="3"/>
  <c r="Q12831" i="3"/>
  <c r="Q12832" i="3"/>
  <c r="Q12833" i="3"/>
  <c r="Q12834" i="3"/>
  <c r="Q12835" i="3"/>
  <c r="Q12836" i="3"/>
  <c r="Q12837" i="3"/>
  <c r="Q12838" i="3"/>
  <c r="Q12839" i="3"/>
  <c r="Q12840" i="3"/>
  <c r="Q12841" i="3"/>
  <c r="Q12842" i="3"/>
  <c r="Q12843" i="3"/>
  <c r="Q12844" i="3"/>
  <c r="Q12845" i="3"/>
  <c r="Q12846" i="3"/>
  <c r="Q12847" i="3"/>
  <c r="Q12848" i="3"/>
  <c r="Q12849" i="3"/>
  <c r="Q12850" i="3"/>
  <c r="Q12851" i="3"/>
  <c r="Q12852" i="3"/>
  <c r="Q12853" i="3"/>
  <c r="Q12854" i="3"/>
  <c r="Q12855" i="3"/>
  <c r="Q12856" i="3"/>
  <c r="Q12857" i="3"/>
  <c r="Q12858" i="3"/>
  <c r="Q12859" i="3"/>
  <c r="Q12860" i="3"/>
  <c r="Q12861" i="3"/>
  <c r="Q12862" i="3"/>
  <c r="Q12863" i="3"/>
  <c r="Q12864" i="3"/>
  <c r="Q12865" i="3"/>
  <c r="Q12866" i="3"/>
  <c r="Q12867" i="3"/>
  <c r="Q12868" i="3"/>
  <c r="Q12869" i="3"/>
  <c r="Q12870" i="3"/>
  <c r="Q12871" i="3"/>
  <c r="Q12872" i="3"/>
  <c r="Q12873" i="3"/>
  <c r="Q12874" i="3"/>
  <c r="Q12875" i="3"/>
  <c r="Q12876" i="3"/>
  <c r="Q12877" i="3"/>
  <c r="Q12878" i="3"/>
  <c r="Q12879" i="3"/>
  <c r="Q12880" i="3"/>
  <c r="Q12881" i="3"/>
  <c r="Q12882" i="3"/>
  <c r="Q12883" i="3"/>
  <c r="Q12884" i="3"/>
  <c r="Q12885" i="3"/>
  <c r="Q12886" i="3"/>
  <c r="Q12887" i="3"/>
  <c r="Q12888" i="3"/>
  <c r="Q12889" i="3"/>
  <c r="Q12890" i="3"/>
  <c r="Q12891" i="3"/>
  <c r="Q12892" i="3"/>
  <c r="Q12893" i="3"/>
  <c r="Q12894" i="3"/>
  <c r="Q12895" i="3"/>
  <c r="Q12896" i="3"/>
  <c r="Q12897" i="3"/>
  <c r="Q12898" i="3"/>
  <c r="Q12899" i="3"/>
  <c r="Q12900" i="3"/>
  <c r="Q12901" i="3"/>
  <c r="Q12902" i="3"/>
  <c r="Q12903" i="3"/>
  <c r="Q12904" i="3"/>
  <c r="Q12905" i="3"/>
  <c r="Q12906" i="3"/>
  <c r="Q12907" i="3"/>
  <c r="Q12908" i="3"/>
  <c r="Q12909" i="3"/>
  <c r="Q12910" i="3"/>
  <c r="Q12911" i="3"/>
  <c r="Q12912" i="3"/>
  <c r="Q12913" i="3"/>
  <c r="Q12914" i="3"/>
  <c r="Q12915" i="3"/>
  <c r="Q12916" i="3"/>
  <c r="Q12917" i="3"/>
  <c r="Q12918" i="3"/>
  <c r="Q12919" i="3"/>
  <c r="Q12920" i="3"/>
  <c r="Q12921" i="3"/>
  <c r="Q12922" i="3"/>
  <c r="Q12923" i="3"/>
  <c r="Q12924" i="3"/>
  <c r="Q12925" i="3"/>
  <c r="Q12926" i="3"/>
  <c r="Q12927" i="3"/>
  <c r="Q12928" i="3"/>
  <c r="Q12929" i="3"/>
  <c r="Q12930" i="3"/>
  <c r="Q12931" i="3"/>
  <c r="Q12932" i="3"/>
  <c r="Q12933" i="3"/>
  <c r="Q12934" i="3"/>
  <c r="Q12935" i="3"/>
  <c r="Q12936" i="3"/>
  <c r="Q12937" i="3"/>
  <c r="Q12938" i="3"/>
  <c r="Q12939" i="3"/>
  <c r="Q12940" i="3"/>
  <c r="Q12941" i="3"/>
  <c r="Q12942" i="3"/>
  <c r="Q12943" i="3"/>
  <c r="Q12944" i="3"/>
  <c r="Q12945" i="3"/>
  <c r="Q12946" i="3"/>
  <c r="Q12947" i="3"/>
  <c r="Q12948" i="3"/>
  <c r="Q12949" i="3"/>
  <c r="Q12950" i="3"/>
  <c r="Q12951" i="3"/>
  <c r="Q12952" i="3"/>
  <c r="Q12953" i="3"/>
  <c r="Q12954" i="3"/>
  <c r="Q12955" i="3"/>
  <c r="Q12956" i="3"/>
  <c r="Q12957" i="3"/>
  <c r="Q12958" i="3"/>
  <c r="Q12959" i="3"/>
  <c r="Q12960" i="3"/>
  <c r="Q12961" i="3"/>
  <c r="Q12962" i="3"/>
  <c r="Q12963" i="3"/>
  <c r="Q12964" i="3"/>
  <c r="Q12965" i="3"/>
  <c r="Q12966" i="3"/>
  <c r="Q12967" i="3"/>
  <c r="Q12968" i="3"/>
  <c r="Q12969" i="3"/>
  <c r="Q12970" i="3"/>
  <c r="Q12971" i="3"/>
  <c r="Q12972" i="3"/>
  <c r="Q12973" i="3"/>
  <c r="Q12974" i="3"/>
  <c r="Q12975" i="3"/>
  <c r="Q12976" i="3"/>
  <c r="Q12977" i="3"/>
  <c r="Q12978" i="3"/>
  <c r="Q12979" i="3"/>
  <c r="Q12980" i="3"/>
  <c r="Q12981" i="3"/>
  <c r="Q12982" i="3"/>
  <c r="Q12983" i="3"/>
  <c r="Q12984" i="3"/>
  <c r="Q12985" i="3"/>
  <c r="Q12986" i="3"/>
  <c r="Q12987" i="3"/>
  <c r="Q12988" i="3"/>
  <c r="Q12989" i="3"/>
  <c r="Q12990" i="3"/>
  <c r="Q12991" i="3"/>
  <c r="Q12992" i="3"/>
  <c r="Q12993" i="3"/>
  <c r="Q12994" i="3"/>
  <c r="Q12995" i="3"/>
  <c r="Q12996" i="3"/>
  <c r="Q12997" i="3"/>
  <c r="Q12998" i="3"/>
  <c r="Q12999" i="3"/>
  <c r="Q13000" i="3"/>
  <c r="Q13001" i="3"/>
  <c r="Q13002" i="3"/>
  <c r="Q13003" i="3"/>
  <c r="Q13004" i="3"/>
  <c r="Q13005" i="3"/>
  <c r="Q13006" i="3"/>
  <c r="Q13007" i="3"/>
  <c r="Q13008" i="3"/>
  <c r="Q13009" i="3"/>
  <c r="Q13010" i="3"/>
  <c r="Q13011" i="3"/>
  <c r="Q13012" i="3"/>
  <c r="Q13013" i="3"/>
  <c r="Q13014" i="3"/>
  <c r="Q13015" i="3"/>
  <c r="Q13016" i="3"/>
  <c r="Q13017" i="3"/>
  <c r="Q13018" i="3"/>
  <c r="Q13019" i="3"/>
  <c r="Q13020" i="3"/>
  <c r="Q13021" i="3"/>
  <c r="Q13022" i="3"/>
  <c r="Q13023" i="3"/>
  <c r="Q13024" i="3"/>
  <c r="Q13025" i="3"/>
  <c r="Q13026" i="3"/>
  <c r="Q13027" i="3"/>
  <c r="Q13028" i="3"/>
  <c r="Q13029" i="3"/>
  <c r="Q13030" i="3"/>
  <c r="Q13031" i="3"/>
  <c r="Q13032" i="3"/>
  <c r="Q13033" i="3"/>
  <c r="Q13034" i="3"/>
  <c r="Q13035" i="3"/>
  <c r="Q13036" i="3"/>
  <c r="Q13037" i="3"/>
  <c r="Q13038" i="3"/>
  <c r="Q13039" i="3"/>
  <c r="Q13040" i="3"/>
  <c r="Q13041" i="3"/>
  <c r="Q13042" i="3"/>
  <c r="Q13043" i="3"/>
  <c r="Q13044" i="3"/>
  <c r="Q13045" i="3"/>
  <c r="Q13046" i="3"/>
  <c r="Q13047" i="3"/>
  <c r="Q13048" i="3"/>
  <c r="Q13049" i="3"/>
  <c r="Q13050" i="3"/>
  <c r="Q13051" i="3"/>
  <c r="Q13052" i="3"/>
  <c r="Q13053" i="3"/>
  <c r="Q13054" i="3"/>
  <c r="Q13055" i="3"/>
  <c r="Q13056" i="3"/>
  <c r="Q13057" i="3"/>
  <c r="Q13058" i="3"/>
  <c r="Q13059" i="3"/>
  <c r="Q13060" i="3"/>
  <c r="Q13061" i="3"/>
  <c r="Q13062" i="3"/>
  <c r="Q13063" i="3"/>
  <c r="Q13064" i="3"/>
  <c r="Q13065" i="3"/>
  <c r="Q13066" i="3"/>
  <c r="Q13067" i="3"/>
  <c r="Q13068" i="3"/>
  <c r="Q13069" i="3"/>
  <c r="Q13070" i="3"/>
  <c r="Q13071" i="3"/>
  <c r="Q13072" i="3"/>
  <c r="Q13073" i="3"/>
  <c r="Q13074" i="3"/>
  <c r="Q13075" i="3"/>
  <c r="Q13076" i="3"/>
  <c r="Q13077" i="3"/>
  <c r="Q13078" i="3"/>
  <c r="Q13079" i="3"/>
  <c r="Q13080" i="3"/>
  <c r="Q13081" i="3"/>
  <c r="Q13082" i="3"/>
  <c r="Q13083" i="3"/>
  <c r="Q13084" i="3"/>
  <c r="Q13085" i="3"/>
  <c r="Q13086" i="3"/>
  <c r="Q13087" i="3"/>
  <c r="Q13088" i="3"/>
  <c r="Q13089" i="3"/>
  <c r="Q13090" i="3"/>
  <c r="Q13091" i="3"/>
  <c r="Q13092" i="3"/>
  <c r="Q13093" i="3"/>
  <c r="Q13094" i="3"/>
  <c r="Q13095" i="3"/>
  <c r="Q13096" i="3"/>
  <c r="Q13097" i="3"/>
  <c r="Q13098" i="3"/>
  <c r="Q13099" i="3"/>
  <c r="Q13100" i="3"/>
  <c r="Q13101" i="3"/>
  <c r="Q13102" i="3"/>
  <c r="Q13103" i="3"/>
  <c r="Q13104" i="3"/>
  <c r="Q13105" i="3"/>
  <c r="Q13106" i="3"/>
  <c r="Q13107" i="3"/>
  <c r="Q13108" i="3"/>
  <c r="Q13109" i="3"/>
  <c r="Q13110" i="3"/>
  <c r="Q13111" i="3"/>
  <c r="Q13112" i="3"/>
  <c r="Q13113" i="3"/>
  <c r="Q13114" i="3"/>
  <c r="Q13115" i="3"/>
  <c r="Q13116" i="3"/>
  <c r="Q13117" i="3"/>
  <c r="Q13118" i="3"/>
  <c r="Q13119" i="3"/>
  <c r="Q13120" i="3"/>
  <c r="Q13121" i="3"/>
  <c r="Q13122" i="3"/>
  <c r="Q13123" i="3"/>
  <c r="Q13124" i="3"/>
  <c r="Q13125" i="3"/>
  <c r="Q13126" i="3"/>
  <c r="Q13127" i="3"/>
  <c r="Q13128" i="3"/>
  <c r="Q13129" i="3"/>
  <c r="Q13130" i="3"/>
  <c r="Q13131" i="3"/>
  <c r="Q13132" i="3"/>
  <c r="Q13133" i="3"/>
  <c r="Q13134" i="3"/>
  <c r="Q13135" i="3"/>
  <c r="Q13136" i="3"/>
  <c r="Q13137" i="3"/>
  <c r="Q13138" i="3"/>
  <c r="Q13139" i="3"/>
  <c r="Q13140" i="3"/>
  <c r="Q13141" i="3"/>
  <c r="Q13142" i="3"/>
  <c r="Q13143" i="3"/>
  <c r="Q13144" i="3"/>
  <c r="Q13145" i="3"/>
  <c r="Q13146" i="3"/>
  <c r="Q13147" i="3"/>
  <c r="Q13148" i="3"/>
  <c r="Q13149" i="3"/>
  <c r="Q13150" i="3"/>
  <c r="Q13151" i="3"/>
  <c r="Q13152" i="3"/>
  <c r="Q13153" i="3"/>
  <c r="Q13154" i="3"/>
  <c r="Q13155" i="3"/>
  <c r="Q13156" i="3"/>
  <c r="Q13157" i="3"/>
  <c r="Q13158" i="3"/>
  <c r="Q13159" i="3"/>
  <c r="Q13160" i="3"/>
  <c r="Q13161" i="3"/>
  <c r="Q13162" i="3"/>
  <c r="Q13163" i="3"/>
  <c r="Q13164" i="3"/>
  <c r="Q13165" i="3"/>
  <c r="Q13166" i="3"/>
  <c r="Q13167" i="3"/>
  <c r="Q13168" i="3"/>
  <c r="Q13169" i="3"/>
  <c r="Q13170" i="3"/>
  <c r="Q13171" i="3"/>
  <c r="Q13172" i="3"/>
  <c r="Q13173" i="3"/>
  <c r="Q13174" i="3"/>
  <c r="Q13175" i="3"/>
  <c r="Q13176" i="3"/>
  <c r="Q13177" i="3"/>
  <c r="Q13178" i="3"/>
  <c r="Q13179" i="3"/>
  <c r="Q13180" i="3"/>
  <c r="Q13181" i="3"/>
  <c r="Q13182" i="3"/>
  <c r="Q13183" i="3"/>
  <c r="Q13184" i="3"/>
  <c r="Q13185" i="3"/>
  <c r="Q13186" i="3"/>
  <c r="Q13187" i="3"/>
  <c r="Q13188" i="3"/>
  <c r="Q13189" i="3"/>
  <c r="Q13190" i="3"/>
  <c r="Q13191" i="3"/>
  <c r="Q13192" i="3"/>
  <c r="Q13193" i="3"/>
  <c r="Q13194" i="3"/>
  <c r="Q13195" i="3"/>
  <c r="Q13196" i="3"/>
  <c r="Q13197" i="3"/>
  <c r="Q13198" i="3"/>
  <c r="Q13199" i="3"/>
  <c r="Q13200" i="3"/>
  <c r="Q13201" i="3"/>
  <c r="Q13202" i="3"/>
  <c r="Q13203" i="3"/>
  <c r="Q13204" i="3"/>
  <c r="Q13205" i="3"/>
  <c r="Q13206" i="3"/>
  <c r="Q13207" i="3"/>
  <c r="Q13208" i="3"/>
  <c r="Q13209" i="3"/>
  <c r="Q13210" i="3"/>
  <c r="Q13211" i="3"/>
  <c r="Q13212" i="3"/>
  <c r="Q13213" i="3"/>
  <c r="Q13214" i="3"/>
  <c r="Q13215" i="3"/>
  <c r="Q13216" i="3"/>
  <c r="Q13217" i="3"/>
  <c r="Q13218" i="3"/>
  <c r="Q13219" i="3"/>
  <c r="Q13220" i="3"/>
  <c r="Q13221" i="3"/>
  <c r="Q13222" i="3"/>
  <c r="Q13223" i="3"/>
  <c r="Q13224" i="3"/>
  <c r="Q13225" i="3"/>
  <c r="Q13226" i="3"/>
  <c r="Q13227" i="3"/>
  <c r="Q13228" i="3"/>
  <c r="Q13229" i="3"/>
  <c r="Q13230" i="3"/>
  <c r="Q13231" i="3"/>
  <c r="Q13232" i="3"/>
  <c r="Q13233" i="3"/>
  <c r="Q13234" i="3"/>
  <c r="Q13235" i="3"/>
  <c r="Q13236" i="3"/>
  <c r="Q13237" i="3"/>
  <c r="Q13238" i="3"/>
  <c r="Q13239" i="3"/>
  <c r="Q13240" i="3"/>
  <c r="Q13241" i="3"/>
  <c r="Q13242" i="3"/>
  <c r="Q13243" i="3"/>
  <c r="Q13244" i="3"/>
  <c r="Q13245" i="3"/>
  <c r="Q13246" i="3"/>
  <c r="Q13247" i="3"/>
  <c r="Q13248" i="3"/>
  <c r="Q13249" i="3"/>
  <c r="Q13250" i="3"/>
  <c r="Q13251" i="3"/>
  <c r="Q13252" i="3"/>
  <c r="Q13253" i="3"/>
  <c r="Q13254" i="3"/>
  <c r="Q13255" i="3"/>
  <c r="Q13256" i="3"/>
  <c r="Q13257" i="3"/>
  <c r="Q13258" i="3"/>
  <c r="Q13259" i="3"/>
  <c r="Q13260" i="3"/>
  <c r="Q13261" i="3"/>
  <c r="Q13262" i="3"/>
  <c r="Q13263" i="3"/>
  <c r="Q13264" i="3"/>
  <c r="Q13265" i="3"/>
  <c r="Q13266" i="3"/>
  <c r="Q13267" i="3"/>
  <c r="Q13268" i="3"/>
  <c r="Q13269" i="3"/>
  <c r="Q13270" i="3"/>
  <c r="Q13271" i="3"/>
  <c r="Q13272" i="3"/>
  <c r="Q13273" i="3"/>
  <c r="Q13274" i="3"/>
  <c r="Q13275" i="3"/>
  <c r="Q13276" i="3"/>
  <c r="Q13277" i="3"/>
  <c r="Q13278" i="3"/>
  <c r="Q13279" i="3"/>
  <c r="Q13280" i="3"/>
  <c r="Q13281" i="3"/>
  <c r="Q13282" i="3"/>
  <c r="Q13283" i="3"/>
  <c r="Q13284" i="3"/>
  <c r="Q13285" i="3"/>
  <c r="Q13286" i="3"/>
  <c r="Q13287" i="3"/>
  <c r="Q13288" i="3"/>
  <c r="Q13289" i="3"/>
  <c r="Q13290" i="3"/>
  <c r="Q13291" i="3"/>
  <c r="Q13292" i="3"/>
  <c r="Q13293" i="3"/>
  <c r="Q13294" i="3"/>
  <c r="Q13295" i="3"/>
  <c r="Q13296" i="3"/>
  <c r="Q13297" i="3"/>
  <c r="Q13298" i="3"/>
  <c r="Q13299" i="3"/>
  <c r="Q13300" i="3"/>
  <c r="Q13301" i="3"/>
  <c r="Q13302" i="3"/>
  <c r="Q13303" i="3"/>
  <c r="Q13304" i="3"/>
  <c r="Q13305" i="3"/>
  <c r="Q13306" i="3"/>
  <c r="Q13307" i="3"/>
  <c r="Q13308" i="3"/>
  <c r="Q13309" i="3"/>
  <c r="Q13310" i="3"/>
  <c r="Q13311" i="3"/>
  <c r="Q13312" i="3"/>
  <c r="Q13313" i="3"/>
  <c r="Q13314" i="3"/>
  <c r="Q13315" i="3"/>
  <c r="Q13316" i="3"/>
  <c r="Q13317" i="3"/>
  <c r="Q13318" i="3"/>
  <c r="Q13319" i="3"/>
  <c r="Q13320" i="3"/>
  <c r="Q13321" i="3"/>
  <c r="Q13322" i="3"/>
  <c r="Q13323" i="3"/>
  <c r="Q13324" i="3"/>
  <c r="Q13325" i="3"/>
  <c r="Q13326" i="3"/>
  <c r="Q13327" i="3"/>
  <c r="Q13328" i="3"/>
  <c r="Q13329" i="3"/>
  <c r="Q13330" i="3"/>
  <c r="Q13331" i="3"/>
  <c r="Q13332" i="3"/>
  <c r="Q13333" i="3"/>
  <c r="Q13334" i="3"/>
  <c r="Q13335" i="3"/>
  <c r="Q13336" i="3"/>
  <c r="Q13337" i="3"/>
  <c r="Q13338" i="3"/>
  <c r="Q13339" i="3"/>
  <c r="Q13340" i="3"/>
  <c r="Q13341" i="3"/>
  <c r="Q13342" i="3"/>
  <c r="Q13343" i="3"/>
  <c r="Q13344" i="3"/>
  <c r="Q13345" i="3"/>
  <c r="Q13346" i="3"/>
  <c r="Q13347" i="3"/>
  <c r="Q13348" i="3"/>
  <c r="Q13349" i="3"/>
  <c r="Q13350" i="3"/>
  <c r="Q13351" i="3"/>
  <c r="Q13352" i="3"/>
  <c r="Q13353" i="3"/>
  <c r="Q13354" i="3"/>
  <c r="Q13355" i="3"/>
  <c r="Q13356" i="3"/>
  <c r="Q13357" i="3"/>
  <c r="Q13358" i="3"/>
  <c r="Q13359" i="3"/>
  <c r="Q13360" i="3"/>
  <c r="Q13361" i="3"/>
  <c r="Q13362" i="3"/>
  <c r="Q13363" i="3"/>
  <c r="Q13364" i="3"/>
  <c r="Q13365" i="3"/>
  <c r="Q13366" i="3"/>
  <c r="Q13367" i="3"/>
  <c r="Q13368" i="3"/>
  <c r="Q13369" i="3"/>
  <c r="Q13370" i="3"/>
  <c r="Q13371" i="3"/>
  <c r="Q13372" i="3"/>
  <c r="Q13373" i="3"/>
  <c r="Q13374" i="3"/>
  <c r="Q13375" i="3"/>
  <c r="Q13376" i="3"/>
  <c r="Q13377" i="3"/>
  <c r="Q13378" i="3"/>
  <c r="Q13379" i="3"/>
  <c r="Q13380" i="3"/>
  <c r="Q13381" i="3"/>
  <c r="Q13382" i="3"/>
  <c r="Q13383" i="3"/>
  <c r="Q13384" i="3"/>
  <c r="Q13385" i="3"/>
  <c r="Q13386" i="3"/>
  <c r="Q13387" i="3"/>
  <c r="Q13388" i="3"/>
  <c r="Q13389" i="3"/>
  <c r="Q13390" i="3"/>
  <c r="Q13391" i="3"/>
  <c r="Q13392" i="3"/>
  <c r="Q13393" i="3"/>
  <c r="Q13394" i="3"/>
  <c r="Q13395" i="3"/>
  <c r="Q13396" i="3"/>
  <c r="Q13397" i="3"/>
  <c r="Q13398" i="3"/>
  <c r="Q13399" i="3"/>
  <c r="Q13400" i="3"/>
  <c r="Q13401" i="3"/>
  <c r="Q13402" i="3"/>
  <c r="Q13403" i="3"/>
  <c r="Q13404" i="3"/>
  <c r="Q13405" i="3"/>
  <c r="Q13406" i="3"/>
  <c r="Q13407" i="3"/>
  <c r="Q13408" i="3"/>
  <c r="Q13409" i="3"/>
  <c r="Q13410" i="3"/>
  <c r="Q13411" i="3"/>
  <c r="Q13412" i="3"/>
  <c r="Q13413" i="3"/>
  <c r="Q13414" i="3"/>
  <c r="Q13415" i="3"/>
  <c r="Q13416" i="3"/>
  <c r="Q13417" i="3"/>
  <c r="Q13418" i="3"/>
  <c r="Q13419" i="3"/>
  <c r="Q13420" i="3"/>
  <c r="Q13421" i="3"/>
  <c r="Q13422" i="3"/>
  <c r="Q13423" i="3"/>
  <c r="Q13424" i="3"/>
  <c r="Q13425" i="3"/>
  <c r="Q13426" i="3"/>
  <c r="Q13427" i="3"/>
  <c r="Q13428" i="3"/>
  <c r="Q13429" i="3"/>
  <c r="Q13430" i="3"/>
  <c r="Q13431" i="3"/>
  <c r="Q13432" i="3"/>
  <c r="Q13433" i="3"/>
  <c r="Q13434" i="3"/>
  <c r="Q13435" i="3"/>
  <c r="Q13436" i="3"/>
  <c r="Q13437" i="3"/>
  <c r="Q13438" i="3"/>
  <c r="Q13439" i="3"/>
  <c r="Q13440" i="3"/>
  <c r="Q13441" i="3"/>
  <c r="Q13442" i="3"/>
  <c r="Q13443" i="3"/>
  <c r="Q13444" i="3"/>
  <c r="Q13445" i="3"/>
  <c r="Q13446" i="3"/>
  <c r="Q13447" i="3"/>
  <c r="Q13448" i="3"/>
  <c r="Q13449" i="3"/>
  <c r="Q13450" i="3"/>
  <c r="Q13451" i="3"/>
  <c r="Q13452" i="3"/>
  <c r="Q13453" i="3"/>
  <c r="Q13454" i="3"/>
  <c r="Q13455" i="3"/>
  <c r="Q13456" i="3"/>
  <c r="Q13457" i="3"/>
  <c r="Q13458" i="3"/>
  <c r="Q13459" i="3"/>
  <c r="Q13460" i="3"/>
  <c r="Q13461" i="3"/>
  <c r="Q13462" i="3"/>
  <c r="Q13463" i="3"/>
  <c r="Q13464" i="3"/>
  <c r="Q13465" i="3"/>
  <c r="Q13466" i="3"/>
  <c r="Q13467" i="3"/>
  <c r="Q13468" i="3"/>
  <c r="Q13469" i="3"/>
  <c r="Q13470" i="3"/>
  <c r="Q13471" i="3"/>
  <c r="Q13472" i="3"/>
  <c r="Q13473" i="3"/>
  <c r="Q13474" i="3"/>
  <c r="Q13475" i="3"/>
  <c r="Q13476" i="3"/>
  <c r="Q13477" i="3"/>
  <c r="Q13478" i="3"/>
  <c r="Q13479" i="3"/>
  <c r="Q13480" i="3"/>
  <c r="Q13481" i="3"/>
  <c r="Q13482" i="3"/>
  <c r="Q13483" i="3"/>
  <c r="Q13484" i="3"/>
  <c r="Q13485" i="3"/>
  <c r="Q13486" i="3"/>
  <c r="Q13487" i="3"/>
  <c r="Q13488" i="3"/>
  <c r="Q13489" i="3"/>
  <c r="Q13490" i="3"/>
  <c r="Q13491" i="3"/>
  <c r="Q13492" i="3"/>
  <c r="Q13493" i="3"/>
  <c r="Q13494" i="3"/>
  <c r="Q13495" i="3"/>
  <c r="Q13496" i="3"/>
  <c r="Q13497" i="3"/>
  <c r="Q13498" i="3"/>
  <c r="Q13499" i="3"/>
  <c r="Q13500" i="3"/>
  <c r="Q13501" i="3"/>
  <c r="Q13502" i="3"/>
  <c r="Q13503" i="3"/>
  <c r="Q13504" i="3"/>
  <c r="Q13505" i="3"/>
  <c r="Q13506" i="3"/>
  <c r="Q13507" i="3"/>
  <c r="Q13508" i="3"/>
  <c r="Q13509" i="3"/>
  <c r="Q13510" i="3"/>
  <c r="Q13511" i="3"/>
  <c r="Q13512" i="3"/>
  <c r="Q13513" i="3"/>
  <c r="Q13514" i="3"/>
  <c r="Q13515" i="3"/>
  <c r="Q13516" i="3"/>
  <c r="Q13517" i="3"/>
  <c r="Q13518" i="3"/>
  <c r="Q13519" i="3"/>
  <c r="Q13520" i="3"/>
  <c r="Q13521" i="3"/>
  <c r="Q13522" i="3"/>
  <c r="Q13523" i="3"/>
  <c r="Q13524" i="3"/>
  <c r="Q13525" i="3"/>
  <c r="Q13526" i="3"/>
  <c r="Q13527" i="3"/>
  <c r="Q13528" i="3"/>
  <c r="Q13529" i="3"/>
  <c r="Q13530" i="3"/>
  <c r="Q13531" i="3"/>
  <c r="Q13532" i="3"/>
  <c r="Q13533" i="3"/>
  <c r="Q13534" i="3"/>
  <c r="Q13535" i="3"/>
  <c r="Q13536" i="3"/>
  <c r="Q13537" i="3"/>
  <c r="Q13538" i="3"/>
  <c r="Q13539" i="3"/>
  <c r="Q13540" i="3"/>
  <c r="Q13541" i="3"/>
  <c r="Q13542" i="3"/>
  <c r="Q13543" i="3"/>
  <c r="Q13544" i="3"/>
  <c r="Q13545" i="3"/>
  <c r="Q13546" i="3"/>
  <c r="Q13547" i="3"/>
  <c r="Q13548" i="3"/>
  <c r="Q13549" i="3"/>
  <c r="Q13550" i="3"/>
  <c r="Q13551" i="3"/>
  <c r="Q13552" i="3"/>
  <c r="Q13553" i="3"/>
  <c r="Q13554" i="3"/>
  <c r="Q13555" i="3"/>
  <c r="Q13556" i="3"/>
  <c r="Q13557" i="3"/>
  <c r="Q13558" i="3"/>
  <c r="Q13559" i="3"/>
  <c r="Q13560" i="3"/>
  <c r="Q13561" i="3"/>
  <c r="Q13562" i="3"/>
  <c r="Q13563" i="3"/>
  <c r="Q13564" i="3"/>
  <c r="Q13565" i="3"/>
  <c r="Q13566" i="3"/>
  <c r="Q13567" i="3"/>
  <c r="Q13568" i="3"/>
  <c r="Q13569" i="3"/>
  <c r="Q13570" i="3"/>
  <c r="Q13571" i="3"/>
  <c r="Q13572" i="3"/>
  <c r="Q13573" i="3"/>
  <c r="Q13574" i="3"/>
  <c r="Q13575" i="3"/>
  <c r="Q13576" i="3"/>
  <c r="Q13577" i="3"/>
  <c r="Q13578" i="3"/>
  <c r="Q13579" i="3"/>
  <c r="Q13580" i="3"/>
  <c r="Q13581" i="3"/>
  <c r="Q13582" i="3"/>
  <c r="Q13583" i="3"/>
  <c r="Q13584" i="3"/>
  <c r="Q13585" i="3"/>
  <c r="Q13586" i="3"/>
  <c r="Q13587" i="3"/>
  <c r="Q13588" i="3"/>
  <c r="Q13589" i="3"/>
  <c r="Q13590" i="3"/>
  <c r="Q13591" i="3"/>
  <c r="Q13592" i="3"/>
  <c r="Q13593" i="3"/>
  <c r="Q13594" i="3"/>
  <c r="Q13595" i="3"/>
  <c r="Q13596" i="3"/>
  <c r="Q13597" i="3"/>
  <c r="Q13598" i="3"/>
  <c r="Q13599" i="3"/>
  <c r="Q13600" i="3"/>
  <c r="Q13601" i="3"/>
  <c r="Q13602" i="3"/>
  <c r="Q13603" i="3"/>
  <c r="Q13604" i="3"/>
  <c r="Q13605" i="3"/>
  <c r="Q13606" i="3"/>
  <c r="Q13607" i="3"/>
  <c r="Q13608" i="3"/>
  <c r="Q13609" i="3"/>
  <c r="Q13610" i="3"/>
  <c r="Q13611" i="3"/>
  <c r="Q13612" i="3"/>
  <c r="Q13613" i="3"/>
  <c r="Q13614" i="3"/>
  <c r="Q13615" i="3"/>
  <c r="Q13616" i="3"/>
  <c r="Q13617" i="3"/>
  <c r="Q13618" i="3"/>
  <c r="Q13619" i="3"/>
  <c r="Q13620" i="3"/>
  <c r="Q13621" i="3"/>
  <c r="Q13622" i="3"/>
  <c r="Q13623" i="3"/>
  <c r="Q13624" i="3"/>
  <c r="Q13625" i="3"/>
  <c r="Q13626" i="3"/>
  <c r="Q13627" i="3"/>
  <c r="Q13628" i="3"/>
  <c r="Q13629" i="3"/>
  <c r="Q13630" i="3"/>
  <c r="Q13631" i="3"/>
  <c r="Q13632" i="3"/>
  <c r="Q13633" i="3"/>
  <c r="Q13634" i="3"/>
  <c r="Q13635" i="3"/>
  <c r="Q13636" i="3"/>
  <c r="Q13637" i="3"/>
  <c r="Q13638" i="3"/>
  <c r="Q13639" i="3"/>
  <c r="Q13640" i="3"/>
  <c r="Q13641" i="3"/>
  <c r="Q13642" i="3"/>
  <c r="Q13643" i="3"/>
  <c r="Q13644" i="3"/>
  <c r="Q13645" i="3"/>
  <c r="Q13646" i="3"/>
  <c r="Q13647" i="3"/>
  <c r="Q13648" i="3"/>
  <c r="Q13649" i="3"/>
  <c r="Q13650" i="3"/>
  <c r="Q13651" i="3"/>
  <c r="Q13652" i="3"/>
  <c r="Q13653" i="3"/>
  <c r="Q13654" i="3"/>
  <c r="Q13655" i="3"/>
  <c r="Q13656" i="3"/>
  <c r="Q13657" i="3"/>
  <c r="Q13658" i="3"/>
  <c r="Q13659" i="3"/>
  <c r="Q13660" i="3"/>
  <c r="Q13661" i="3"/>
  <c r="Q13662" i="3"/>
  <c r="Q13663" i="3"/>
  <c r="Q13664" i="3"/>
  <c r="Q13665" i="3"/>
  <c r="Q13666" i="3"/>
  <c r="Q13667" i="3"/>
  <c r="Q13668" i="3"/>
  <c r="Q13669" i="3"/>
  <c r="Q13670" i="3"/>
  <c r="Q13671" i="3"/>
  <c r="Q13672" i="3"/>
  <c r="Q13673" i="3"/>
  <c r="Q13674" i="3"/>
  <c r="Q13675" i="3"/>
  <c r="Q13676" i="3"/>
  <c r="Q13677" i="3"/>
  <c r="Q13678" i="3"/>
  <c r="Q13679" i="3"/>
  <c r="Q13680" i="3"/>
  <c r="Q13681" i="3"/>
  <c r="Q13682" i="3"/>
  <c r="Q13683" i="3"/>
  <c r="Q13684" i="3"/>
  <c r="Q13685" i="3"/>
  <c r="Q13686" i="3"/>
  <c r="Q13687" i="3"/>
  <c r="Q13688" i="3"/>
  <c r="Q13689" i="3"/>
  <c r="Q13690" i="3"/>
  <c r="Q13691" i="3"/>
  <c r="Q13692" i="3"/>
  <c r="Q13693" i="3"/>
  <c r="Q13694" i="3"/>
  <c r="Q13695" i="3"/>
  <c r="Q13696" i="3"/>
  <c r="Q13697" i="3"/>
  <c r="Q13698" i="3"/>
  <c r="Q13699" i="3"/>
  <c r="Q13700" i="3"/>
  <c r="Q13701" i="3"/>
  <c r="Q13702" i="3"/>
  <c r="Q13703" i="3"/>
  <c r="Q13704" i="3"/>
  <c r="Q13705" i="3"/>
  <c r="Q13706" i="3"/>
  <c r="Q13707" i="3"/>
  <c r="Q13708" i="3"/>
  <c r="Q13709" i="3"/>
  <c r="Q13710" i="3"/>
  <c r="Q13711" i="3"/>
  <c r="Q13712" i="3"/>
  <c r="Q13713" i="3"/>
  <c r="Q13714" i="3"/>
  <c r="Q13715" i="3"/>
  <c r="Q13716" i="3"/>
  <c r="Q13717" i="3"/>
  <c r="Q13718" i="3"/>
  <c r="Q13719" i="3"/>
  <c r="Q13720" i="3"/>
  <c r="Q13721" i="3"/>
  <c r="Q13722" i="3"/>
  <c r="Q13723" i="3"/>
  <c r="Q13724" i="3"/>
  <c r="Q13725" i="3"/>
  <c r="Q13726" i="3"/>
  <c r="Q13727" i="3"/>
  <c r="Q13728" i="3"/>
  <c r="Q13729" i="3"/>
  <c r="Q13730" i="3"/>
  <c r="Q13731" i="3"/>
  <c r="Q13732" i="3"/>
  <c r="Q13733" i="3"/>
  <c r="Q13734" i="3"/>
  <c r="Q13735" i="3"/>
  <c r="Q13736" i="3"/>
  <c r="Q13737" i="3"/>
  <c r="Q13738" i="3"/>
  <c r="Q13739" i="3"/>
  <c r="Q13740" i="3"/>
  <c r="Q13741" i="3"/>
  <c r="Q13742" i="3"/>
  <c r="Q13743" i="3"/>
  <c r="Q13744" i="3"/>
  <c r="Q13745" i="3"/>
  <c r="Q13746" i="3"/>
  <c r="Q13747" i="3"/>
  <c r="Q13748" i="3"/>
  <c r="Q13749" i="3"/>
  <c r="Q13750" i="3"/>
  <c r="Q13751" i="3"/>
  <c r="Q13752" i="3"/>
  <c r="Q13753" i="3"/>
  <c r="Q13754" i="3"/>
  <c r="Q13755" i="3"/>
  <c r="Q13756" i="3"/>
  <c r="Q13757" i="3"/>
  <c r="Q13758" i="3"/>
  <c r="Q13759" i="3"/>
  <c r="Q13760" i="3"/>
  <c r="Q13761" i="3"/>
  <c r="Q13762" i="3"/>
  <c r="Q13763" i="3"/>
  <c r="Q13764" i="3"/>
  <c r="Q13765" i="3"/>
  <c r="Q13766" i="3"/>
  <c r="Q13767" i="3"/>
  <c r="Q13768" i="3"/>
  <c r="Q13769" i="3"/>
  <c r="Q13770" i="3"/>
  <c r="Q13771" i="3"/>
  <c r="Q13772" i="3"/>
  <c r="Q13773" i="3"/>
  <c r="Q13774" i="3"/>
  <c r="Q13775" i="3"/>
  <c r="Q13776" i="3"/>
  <c r="Q13777" i="3"/>
  <c r="Q13778" i="3"/>
  <c r="Q13779" i="3"/>
  <c r="Q13780" i="3"/>
  <c r="Q13781" i="3"/>
  <c r="Q13782" i="3"/>
  <c r="Q13783" i="3"/>
  <c r="Q13784" i="3"/>
  <c r="Q13785" i="3"/>
  <c r="Q13786" i="3"/>
  <c r="Q13787" i="3"/>
  <c r="Q13788" i="3"/>
  <c r="Q13789" i="3"/>
  <c r="Q13790" i="3"/>
  <c r="Q13791" i="3"/>
  <c r="Q13792" i="3"/>
  <c r="Q13793" i="3"/>
  <c r="Q13794" i="3"/>
  <c r="Q13795" i="3"/>
  <c r="Q13796" i="3"/>
  <c r="Q13797" i="3"/>
  <c r="Q13798" i="3"/>
  <c r="Q13799" i="3"/>
  <c r="Q13800" i="3"/>
  <c r="Q13801" i="3"/>
  <c r="Q13802" i="3"/>
  <c r="Q13803" i="3"/>
  <c r="Q13804" i="3"/>
  <c r="Q13805" i="3"/>
  <c r="Q13806" i="3"/>
  <c r="Q13807" i="3"/>
  <c r="Q13808" i="3"/>
  <c r="Q13809" i="3"/>
  <c r="Q13810" i="3"/>
  <c r="Q13811" i="3"/>
  <c r="Q13812" i="3"/>
  <c r="Q13813" i="3"/>
  <c r="Q13814" i="3"/>
  <c r="Q13815" i="3"/>
  <c r="Q13816" i="3"/>
  <c r="Q13817" i="3"/>
  <c r="Q13818" i="3"/>
  <c r="Q13819" i="3"/>
  <c r="Q13820" i="3"/>
  <c r="Q13821" i="3"/>
  <c r="Q13822" i="3"/>
  <c r="Q13823" i="3"/>
  <c r="Q13824" i="3"/>
  <c r="Q13825" i="3"/>
  <c r="Q13826" i="3"/>
  <c r="Q13827" i="3"/>
  <c r="Q13828" i="3"/>
  <c r="Q13829" i="3"/>
  <c r="Q13830" i="3"/>
  <c r="Q13831" i="3"/>
  <c r="Q13832" i="3"/>
  <c r="Q13833" i="3"/>
  <c r="Q13834" i="3"/>
  <c r="Q13835" i="3"/>
  <c r="Q13836" i="3"/>
  <c r="Q13837" i="3"/>
  <c r="Q13838" i="3"/>
  <c r="Q13839" i="3"/>
  <c r="Q13840" i="3"/>
  <c r="Q13841" i="3"/>
  <c r="Q13842" i="3"/>
  <c r="Q13843" i="3"/>
  <c r="Q13844" i="3"/>
  <c r="Q13845" i="3"/>
  <c r="Q13846" i="3"/>
  <c r="Q13847" i="3"/>
  <c r="Q13848" i="3"/>
  <c r="Q13849" i="3"/>
  <c r="Q13850" i="3"/>
  <c r="Q13851" i="3"/>
  <c r="Q13852" i="3"/>
  <c r="Q13853" i="3"/>
  <c r="Q13854" i="3"/>
  <c r="Q13855" i="3"/>
  <c r="Q13856" i="3"/>
  <c r="Q13857" i="3"/>
  <c r="Q13858" i="3"/>
  <c r="Q13859" i="3"/>
  <c r="Q13860" i="3"/>
  <c r="Q13861" i="3"/>
  <c r="Q13862" i="3"/>
  <c r="Q13863" i="3"/>
  <c r="Q13864" i="3"/>
  <c r="Q13865" i="3"/>
  <c r="Q13866" i="3"/>
  <c r="Q13867" i="3"/>
  <c r="Q13868" i="3"/>
  <c r="Q13869" i="3"/>
  <c r="Q13870" i="3"/>
  <c r="Q13871" i="3"/>
  <c r="Q13872" i="3"/>
  <c r="Q13873" i="3"/>
  <c r="Q13874" i="3"/>
  <c r="Q13875" i="3"/>
  <c r="Q13876" i="3"/>
  <c r="Q13877" i="3"/>
  <c r="Q13878" i="3"/>
  <c r="Q13879" i="3"/>
  <c r="Q13880" i="3"/>
  <c r="Q13881" i="3"/>
  <c r="Q13882" i="3"/>
  <c r="Q13883" i="3"/>
  <c r="Q13884" i="3"/>
  <c r="Q13885" i="3"/>
  <c r="Q13886" i="3"/>
  <c r="Q13887" i="3"/>
  <c r="Q13888" i="3"/>
  <c r="Q13889" i="3"/>
  <c r="Q13890" i="3"/>
  <c r="Q13891" i="3"/>
  <c r="Q13892" i="3"/>
  <c r="Q13893" i="3"/>
  <c r="Q13894" i="3"/>
  <c r="Q13895" i="3"/>
  <c r="Q13896" i="3"/>
  <c r="Q13897" i="3"/>
  <c r="Q13898" i="3"/>
  <c r="Q13899" i="3"/>
  <c r="Q13900" i="3"/>
  <c r="Q13901" i="3"/>
  <c r="Q13902" i="3"/>
  <c r="Q13903" i="3"/>
  <c r="Q13904" i="3"/>
  <c r="Q13905" i="3"/>
  <c r="Q13906" i="3"/>
  <c r="Q13907" i="3"/>
  <c r="Q13908" i="3"/>
  <c r="Q13909" i="3"/>
  <c r="Q13910" i="3"/>
  <c r="Q13911" i="3"/>
  <c r="Q13912" i="3"/>
  <c r="Q13913" i="3"/>
  <c r="Q13914" i="3"/>
  <c r="Q13915" i="3"/>
  <c r="Q13916" i="3"/>
  <c r="Q13917" i="3"/>
  <c r="Q13918" i="3"/>
  <c r="Q13919" i="3"/>
  <c r="Q13920" i="3"/>
  <c r="Q13921" i="3"/>
  <c r="Q13922" i="3"/>
  <c r="Q13923" i="3"/>
  <c r="Q13924" i="3"/>
  <c r="Q13925" i="3"/>
  <c r="Q13926" i="3"/>
  <c r="Q13927" i="3"/>
  <c r="Q13928" i="3"/>
  <c r="Q13929" i="3"/>
  <c r="Q13930" i="3"/>
  <c r="Q13931" i="3"/>
  <c r="Q13932" i="3"/>
  <c r="Q13933" i="3"/>
  <c r="Q13934" i="3"/>
  <c r="Q13935" i="3"/>
  <c r="Q13936" i="3"/>
  <c r="Q13937" i="3"/>
  <c r="Q13938" i="3"/>
  <c r="Q13939" i="3"/>
  <c r="Q13940" i="3"/>
  <c r="Q13941" i="3"/>
  <c r="Q13942" i="3"/>
  <c r="Q13943" i="3"/>
  <c r="Q13944" i="3"/>
  <c r="Q13945" i="3"/>
  <c r="Q13946" i="3"/>
  <c r="Q13947" i="3"/>
  <c r="Q13948" i="3"/>
  <c r="Q13949" i="3"/>
  <c r="Q13950" i="3"/>
  <c r="Q13951" i="3"/>
  <c r="Q13952" i="3"/>
  <c r="Q13953" i="3"/>
  <c r="Q13954" i="3"/>
  <c r="Q13955" i="3"/>
  <c r="Q13956" i="3"/>
  <c r="Q13957" i="3"/>
  <c r="Q13958" i="3"/>
  <c r="Q13959" i="3"/>
  <c r="Q13960" i="3"/>
  <c r="Q13961" i="3"/>
  <c r="Q13962" i="3"/>
  <c r="Q13963" i="3"/>
  <c r="Q13964" i="3"/>
  <c r="Q13965" i="3"/>
  <c r="Q13966" i="3"/>
  <c r="Q13967" i="3"/>
  <c r="Q13968" i="3"/>
  <c r="Q13969" i="3"/>
  <c r="Q13970" i="3"/>
  <c r="Q13971" i="3"/>
  <c r="Q13972" i="3"/>
  <c r="Q13973" i="3"/>
  <c r="Q13974" i="3"/>
  <c r="Q13975" i="3"/>
  <c r="Q13976" i="3"/>
  <c r="Q13977" i="3"/>
  <c r="Q13978" i="3"/>
  <c r="Q13979" i="3"/>
  <c r="Q13980" i="3"/>
  <c r="Q13981" i="3"/>
  <c r="Q13982" i="3"/>
  <c r="Q13983" i="3"/>
  <c r="Q13984" i="3"/>
  <c r="Q13985" i="3"/>
  <c r="Q13986" i="3"/>
  <c r="Q13987" i="3"/>
  <c r="Q13988" i="3"/>
  <c r="Q13989" i="3"/>
  <c r="Q13990" i="3"/>
  <c r="Q13991" i="3"/>
  <c r="Q13992" i="3"/>
  <c r="Q13993" i="3"/>
  <c r="Q13994" i="3"/>
  <c r="Q13995" i="3"/>
  <c r="Q13996" i="3"/>
  <c r="Q13997" i="3"/>
  <c r="Q13998" i="3"/>
  <c r="Q13999" i="3"/>
  <c r="Q14000" i="3"/>
  <c r="Q14001" i="3"/>
  <c r="Q14002" i="3"/>
  <c r="Q14003" i="3"/>
  <c r="Q14004" i="3"/>
  <c r="Q14005" i="3"/>
  <c r="Q14006" i="3"/>
  <c r="Q14007" i="3"/>
  <c r="Q14008" i="3"/>
  <c r="Q14009" i="3"/>
  <c r="Q14010" i="3"/>
  <c r="Q14011" i="3"/>
  <c r="Q14012" i="3"/>
  <c r="Q14013" i="3"/>
  <c r="Q14014" i="3"/>
  <c r="Q14015" i="3"/>
  <c r="Q14016" i="3"/>
  <c r="Q14017" i="3"/>
  <c r="Q14018" i="3"/>
  <c r="Q14019" i="3"/>
  <c r="Q14020" i="3"/>
  <c r="Q14021" i="3"/>
  <c r="Q14022" i="3"/>
  <c r="Q14023" i="3"/>
  <c r="Q14024" i="3"/>
  <c r="Q14025" i="3"/>
  <c r="Q14026" i="3"/>
  <c r="Q14027" i="3"/>
  <c r="Q14028" i="3"/>
  <c r="Q14029" i="3"/>
  <c r="Q14030" i="3"/>
  <c r="Q14031" i="3"/>
  <c r="Q14032" i="3"/>
  <c r="Q14033" i="3"/>
  <c r="Q14034" i="3"/>
  <c r="Q14035" i="3"/>
  <c r="Q14036" i="3"/>
  <c r="Q14037" i="3"/>
  <c r="Q14038" i="3"/>
  <c r="Q14039" i="3"/>
  <c r="Q14040" i="3"/>
  <c r="Q14041" i="3"/>
  <c r="Q14042" i="3"/>
  <c r="Q14043" i="3"/>
  <c r="Q14044" i="3"/>
  <c r="Q14045" i="3"/>
  <c r="Q14046" i="3"/>
  <c r="Q14047" i="3"/>
  <c r="Q14048" i="3"/>
  <c r="Q14049" i="3"/>
  <c r="Q14050" i="3"/>
  <c r="Q14051" i="3"/>
  <c r="Q14052" i="3"/>
  <c r="Q14053" i="3"/>
  <c r="Q14054" i="3"/>
  <c r="Q14055" i="3"/>
  <c r="Q14056" i="3"/>
  <c r="Q14057" i="3"/>
  <c r="Q14058" i="3"/>
  <c r="Q14059" i="3"/>
  <c r="Q14060" i="3"/>
  <c r="Q14061" i="3"/>
  <c r="Q14062" i="3"/>
  <c r="Q14063" i="3"/>
  <c r="Q14064" i="3"/>
  <c r="Q14065" i="3"/>
  <c r="Q14066" i="3"/>
  <c r="Q14067" i="3"/>
  <c r="Q14068" i="3"/>
  <c r="Q14069" i="3"/>
  <c r="Q14070" i="3"/>
  <c r="Q14071" i="3"/>
  <c r="Q14072" i="3"/>
  <c r="Q14073" i="3"/>
  <c r="Q14074" i="3"/>
  <c r="Q14075" i="3"/>
  <c r="Q14076" i="3"/>
  <c r="Q14077" i="3"/>
  <c r="Q14078" i="3"/>
  <c r="Q14079" i="3"/>
  <c r="Q14080" i="3"/>
  <c r="Q14081" i="3"/>
  <c r="Q14082" i="3"/>
  <c r="Q14083" i="3"/>
  <c r="Q14084" i="3"/>
  <c r="Q14085" i="3"/>
  <c r="Q14086" i="3"/>
  <c r="Q14087" i="3"/>
  <c r="Q14088" i="3"/>
  <c r="Q14089" i="3"/>
  <c r="Q14090" i="3"/>
  <c r="Q14091" i="3"/>
  <c r="Q14092" i="3"/>
  <c r="Q14093" i="3"/>
  <c r="Q14094" i="3"/>
  <c r="Q14095" i="3"/>
  <c r="Q14096" i="3"/>
  <c r="Q14097" i="3"/>
  <c r="Q14098" i="3"/>
  <c r="Q14099" i="3"/>
  <c r="Q14100" i="3"/>
  <c r="Q14101" i="3"/>
  <c r="Q14102" i="3"/>
  <c r="Q14103" i="3"/>
  <c r="Q14104" i="3"/>
  <c r="Q14105" i="3"/>
  <c r="Q14106" i="3"/>
  <c r="Q14107" i="3"/>
  <c r="Q14108" i="3"/>
  <c r="Q14109" i="3"/>
  <c r="Q14110" i="3"/>
  <c r="Q14111" i="3"/>
  <c r="Q14112" i="3"/>
  <c r="Q14113" i="3"/>
  <c r="Q14114" i="3"/>
  <c r="Q14115" i="3"/>
  <c r="Q14116" i="3"/>
  <c r="Q14117" i="3"/>
  <c r="Q14118" i="3"/>
  <c r="Q14119" i="3"/>
  <c r="Q14120" i="3"/>
  <c r="Q14121" i="3"/>
  <c r="Q14122" i="3"/>
  <c r="Q14123" i="3"/>
  <c r="Q14124" i="3"/>
  <c r="Q14125" i="3"/>
  <c r="Q14126" i="3"/>
  <c r="Q14127" i="3"/>
  <c r="Q14128" i="3"/>
  <c r="Q14129" i="3"/>
  <c r="Q14130" i="3"/>
  <c r="Q14131" i="3"/>
  <c r="Q14132" i="3"/>
  <c r="Q14133" i="3"/>
  <c r="Q14134" i="3"/>
  <c r="Q14135" i="3"/>
  <c r="Q14136" i="3"/>
  <c r="Q14137" i="3"/>
  <c r="Q14138" i="3"/>
  <c r="Q14139" i="3"/>
  <c r="Q14140" i="3"/>
  <c r="Q14141" i="3"/>
  <c r="Q14142" i="3"/>
  <c r="Q14143" i="3"/>
  <c r="Q14144" i="3"/>
  <c r="Q14145" i="3"/>
  <c r="Q14146" i="3"/>
  <c r="Q14147" i="3"/>
  <c r="Q14148" i="3"/>
  <c r="Q14149" i="3"/>
  <c r="Q14150" i="3"/>
  <c r="Q14151" i="3"/>
  <c r="Q14152" i="3"/>
  <c r="Q14153" i="3"/>
  <c r="Q14154" i="3"/>
  <c r="Q14155" i="3"/>
  <c r="Q14156" i="3"/>
  <c r="Q14157" i="3"/>
  <c r="Q14158" i="3"/>
  <c r="Q14159" i="3"/>
  <c r="Q14160" i="3"/>
  <c r="Q14161" i="3"/>
  <c r="Q14162" i="3"/>
  <c r="Q14163" i="3"/>
  <c r="Q14164" i="3"/>
  <c r="Q14165" i="3"/>
  <c r="Q14166" i="3"/>
  <c r="Q14167" i="3"/>
  <c r="Q14168" i="3"/>
  <c r="Q14169" i="3"/>
  <c r="Q14170" i="3"/>
  <c r="Q14171" i="3"/>
  <c r="Q14172" i="3"/>
  <c r="Q14173" i="3"/>
  <c r="Q14174" i="3"/>
  <c r="Q14175" i="3"/>
  <c r="Q14176" i="3"/>
  <c r="Q14177" i="3"/>
  <c r="Q14178" i="3"/>
  <c r="Q14179" i="3"/>
  <c r="Q14180" i="3"/>
  <c r="Q14181" i="3"/>
  <c r="Q14182" i="3"/>
  <c r="Q14183" i="3"/>
  <c r="Q14184" i="3"/>
  <c r="Q14185" i="3"/>
  <c r="Q14186" i="3"/>
  <c r="Q14187" i="3"/>
  <c r="Q14188" i="3"/>
  <c r="Q14189" i="3"/>
  <c r="Q14190" i="3"/>
  <c r="Q14191" i="3"/>
  <c r="Q14192" i="3"/>
  <c r="Q14193" i="3"/>
  <c r="Q14194" i="3"/>
  <c r="Q14195" i="3"/>
  <c r="Q14196" i="3"/>
  <c r="Q14197" i="3"/>
  <c r="Q14198" i="3"/>
  <c r="Q14199" i="3"/>
  <c r="Q14200" i="3"/>
  <c r="Q14201" i="3"/>
  <c r="Q14202" i="3"/>
  <c r="Q14203" i="3"/>
  <c r="Q14204" i="3"/>
  <c r="Q14205" i="3"/>
  <c r="Q14206" i="3"/>
  <c r="Q14207" i="3"/>
  <c r="Q14208" i="3"/>
  <c r="Q14209" i="3"/>
  <c r="Q14210" i="3"/>
  <c r="Q14211" i="3"/>
  <c r="Q14212" i="3"/>
  <c r="Q14213" i="3"/>
  <c r="Q14214" i="3"/>
  <c r="Q14215" i="3"/>
  <c r="Q14216" i="3"/>
  <c r="Q14217" i="3"/>
  <c r="Q14218" i="3"/>
  <c r="Q14219" i="3"/>
  <c r="Q14220" i="3"/>
  <c r="Q14221" i="3"/>
  <c r="Q14222" i="3"/>
  <c r="Q14223" i="3"/>
  <c r="Q14224" i="3"/>
  <c r="Q14225" i="3"/>
  <c r="Q14226" i="3"/>
  <c r="Q14227" i="3"/>
  <c r="Q14228" i="3"/>
  <c r="Q14229" i="3"/>
  <c r="Q14230" i="3"/>
  <c r="Q14231" i="3"/>
  <c r="Q14232" i="3"/>
  <c r="Q14233" i="3"/>
  <c r="Q14234" i="3"/>
  <c r="Q14235" i="3"/>
  <c r="Q14236" i="3"/>
  <c r="Q14237" i="3"/>
  <c r="Q14238" i="3"/>
  <c r="Q14239" i="3"/>
  <c r="Q14240" i="3"/>
  <c r="Q14241" i="3"/>
  <c r="Q14242" i="3"/>
  <c r="Q14243" i="3"/>
  <c r="Q14244" i="3"/>
  <c r="Q14245" i="3"/>
  <c r="Q14246" i="3"/>
  <c r="Q14247" i="3"/>
  <c r="Q14248" i="3"/>
  <c r="Q14249" i="3"/>
  <c r="Q14250" i="3"/>
  <c r="Q14251" i="3"/>
  <c r="Q14252" i="3"/>
  <c r="Q14253" i="3"/>
  <c r="Q14254" i="3"/>
  <c r="Q14255" i="3"/>
  <c r="Q14256" i="3"/>
  <c r="Q14257" i="3"/>
  <c r="Q14258" i="3"/>
  <c r="Q14259" i="3"/>
  <c r="Q14260" i="3"/>
  <c r="Q14261" i="3"/>
  <c r="Q14262" i="3"/>
  <c r="Q14263" i="3"/>
  <c r="Q14264" i="3"/>
  <c r="Q14265" i="3"/>
  <c r="Q14266" i="3"/>
  <c r="Q14267" i="3"/>
  <c r="Q14268" i="3"/>
  <c r="Q14269" i="3"/>
  <c r="Q14270" i="3"/>
  <c r="Q14271" i="3"/>
  <c r="Q14272" i="3"/>
  <c r="Q14273" i="3"/>
  <c r="Q14274" i="3"/>
  <c r="Q14275" i="3"/>
  <c r="Q14276" i="3"/>
  <c r="Q14277" i="3"/>
  <c r="Q14278" i="3"/>
  <c r="Q14279" i="3"/>
  <c r="Q14280" i="3"/>
  <c r="Q14281" i="3"/>
  <c r="Q14282" i="3"/>
  <c r="Q14283" i="3"/>
  <c r="Q14284" i="3"/>
  <c r="Q14285" i="3"/>
  <c r="Q14286" i="3"/>
  <c r="Q14287" i="3"/>
  <c r="Q14288" i="3"/>
  <c r="Q14289" i="3"/>
  <c r="Q14290" i="3"/>
  <c r="Q14291" i="3"/>
  <c r="Q14292" i="3"/>
  <c r="Q14293" i="3"/>
  <c r="Q14294" i="3"/>
  <c r="Q14295" i="3"/>
  <c r="Q14296" i="3"/>
  <c r="Q14297" i="3"/>
  <c r="Q14298" i="3"/>
  <c r="Q14299" i="3"/>
  <c r="Q14300" i="3"/>
  <c r="Q14301" i="3"/>
  <c r="Q14302" i="3"/>
  <c r="Q14303" i="3"/>
  <c r="Q14304" i="3"/>
  <c r="Q14305" i="3"/>
  <c r="Q14306" i="3"/>
  <c r="Q14307" i="3"/>
  <c r="Q14308" i="3"/>
  <c r="Q14309" i="3"/>
  <c r="Q14310" i="3"/>
  <c r="Q14311" i="3"/>
  <c r="Q14312" i="3"/>
  <c r="Q14313" i="3"/>
  <c r="Q14314" i="3"/>
  <c r="Q14315" i="3"/>
  <c r="Q14316" i="3"/>
  <c r="Q14317" i="3"/>
  <c r="Q14318" i="3"/>
  <c r="Q14319" i="3"/>
  <c r="Q14320" i="3"/>
  <c r="Q14321" i="3"/>
  <c r="Q14322" i="3"/>
  <c r="Q14323" i="3"/>
  <c r="Q14324" i="3"/>
  <c r="Q14325" i="3"/>
  <c r="Q14326" i="3"/>
  <c r="Q14327" i="3"/>
  <c r="Q14328" i="3"/>
  <c r="Q14329" i="3"/>
  <c r="Q14330" i="3"/>
  <c r="Q14331" i="3"/>
  <c r="Q14332" i="3"/>
  <c r="Q14333" i="3"/>
  <c r="Q14334" i="3"/>
  <c r="Q14335" i="3"/>
  <c r="Q14336" i="3"/>
  <c r="Q14337" i="3"/>
  <c r="Q14338" i="3"/>
  <c r="Q14339" i="3"/>
  <c r="Q14340" i="3"/>
  <c r="Q14341" i="3"/>
  <c r="Q14342" i="3"/>
  <c r="Q14343" i="3"/>
  <c r="Q14344" i="3"/>
  <c r="Q14345" i="3"/>
  <c r="Q14346" i="3"/>
  <c r="Q14347" i="3"/>
  <c r="Q14348" i="3"/>
  <c r="Q14349" i="3"/>
  <c r="Q14350" i="3"/>
  <c r="Q14351" i="3"/>
  <c r="Q14352" i="3"/>
  <c r="Q14353" i="3"/>
  <c r="Q14354" i="3"/>
  <c r="Q14355" i="3"/>
  <c r="Q14356" i="3"/>
  <c r="Q14357" i="3"/>
  <c r="Q14358" i="3"/>
  <c r="Q14359" i="3"/>
  <c r="Q14360" i="3"/>
  <c r="Q14361" i="3"/>
  <c r="Q14362" i="3"/>
  <c r="Q14363" i="3"/>
  <c r="Q14364" i="3"/>
  <c r="Q14365" i="3"/>
  <c r="Q14366" i="3"/>
  <c r="Q14367" i="3"/>
  <c r="Q14368" i="3"/>
  <c r="Q14369" i="3"/>
  <c r="Q14370" i="3"/>
  <c r="Q14371" i="3"/>
  <c r="Q14372" i="3"/>
  <c r="Q14373" i="3"/>
  <c r="Q14374" i="3"/>
  <c r="Q14375" i="3"/>
  <c r="Q14376" i="3"/>
  <c r="Q14377" i="3"/>
  <c r="Q14378" i="3"/>
  <c r="Q14379" i="3"/>
  <c r="Q14380" i="3"/>
  <c r="Q14381" i="3"/>
  <c r="Q14382" i="3"/>
  <c r="Q14383" i="3"/>
  <c r="Q14384" i="3"/>
  <c r="Q14385" i="3"/>
  <c r="Q14386" i="3"/>
  <c r="Q14387" i="3"/>
  <c r="Q14388" i="3"/>
  <c r="Q14389" i="3"/>
  <c r="Q14390" i="3"/>
  <c r="Q14391" i="3"/>
  <c r="Q14392" i="3"/>
  <c r="Q14393" i="3"/>
  <c r="Q14394" i="3"/>
  <c r="Q14395" i="3"/>
  <c r="Q14396" i="3"/>
  <c r="Q14397" i="3"/>
  <c r="Q14398" i="3"/>
  <c r="Q14399" i="3"/>
  <c r="Q14400" i="3"/>
  <c r="Q14401" i="3"/>
  <c r="Q14402" i="3"/>
  <c r="Q14403" i="3"/>
  <c r="Q14404" i="3"/>
  <c r="Q14405" i="3"/>
  <c r="Q14406" i="3"/>
  <c r="Q14407" i="3"/>
  <c r="Q14408" i="3"/>
  <c r="Q14409" i="3"/>
  <c r="Q14410" i="3"/>
  <c r="Q14411" i="3"/>
  <c r="Q14412" i="3"/>
  <c r="Q14413" i="3"/>
  <c r="Q14414" i="3"/>
  <c r="Q14415" i="3"/>
  <c r="Q14416" i="3"/>
  <c r="Q14417" i="3"/>
  <c r="Q14418" i="3"/>
  <c r="Q14419" i="3"/>
  <c r="Q14420" i="3"/>
  <c r="Q14421" i="3"/>
  <c r="Q14422" i="3"/>
  <c r="Q14423" i="3"/>
  <c r="Q14424" i="3"/>
  <c r="Q14425" i="3"/>
  <c r="Q14426" i="3"/>
  <c r="Q14427" i="3"/>
  <c r="Q14428" i="3"/>
  <c r="Q14429" i="3"/>
  <c r="Q14430" i="3"/>
  <c r="Q14431" i="3"/>
  <c r="Q14432" i="3"/>
  <c r="Q14433" i="3"/>
  <c r="Q14434" i="3"/>
  <c r="Q14435" i="3"/>
  <c r="Q14436" i="3"/>
  <c r="Q14437" i="3"/>
  <c r="Q14438" i="3"/>
  <c r="Q14439" i="3"/>
  <c r="Q14440" i="3"/>
  <c r="Q14441" i="3"/>
  <c r="Q14442" i="3"/>
  <c r="Q14443" i="3"/>
  <c r="Q14444" i="3"/>
  <c r="Q14445" i="3"/>
  <c r="Q14446" i="3"/>
  <c r="Q14447" i="3"/>
  <c r="Q14448" i="3"/>
  <c r="Q14449" i="3"/>
  <c r="Q14450" i="3"/>
  <c r="Q14451" i="3"/>
  <c r="Q14452" i="3"/>
  <c r="Q14453" i="3"/>
  <c r="Q14454" i="3"/>
  <c r="Q14455" i="3"/>
  <c r="Q14456" i="3"/>
  <c r="Q14457" i="3"/>
  <c r="Q14458" i="3"/>
  <c r="Q14459" i="3"/>
  <c r="Q14460" i="3"/>
  <c r="Q14461" i="3"/>
  <c r="Q14462" i="3"/>
  <c r="Q14463" i="3"/>
  <c r="Q14464" i="3"/>
  <c r="Q14465" i="3"/>
  <c r="Q14466" i="3"/>
  <c r="Q14467" i="3"/>
  <c r="Q14468" i="3"/>
  <c r="Q14469" i="3"/>
  <c r="Q14470" i="3"/>
  <c r="Q14471" i="3"/>
  <c r="Q14472" i="3"/>
  <c r="Q14473" i="3"/>
  <c r="Q14474" i="3"/>
  <c r="Q14475" i="3"/>
  <c r="Q14476" i="3"/>
  <c r="Q14477" i="3"/>
  <c r="Q14478" i="3"/>
  <c r="Q14479" i="3"/>
  <c r="Q14480" i="3"/>
  <c r="Q14481" i="3"/>
  <c r="Q14482" i="3"/>
  <c r="Q14483" i="3"/>
  <c r="Q14484" i="3"/>
  <c r="Q14485" i="3"/>
  <c r="Q14486" i="3"/>
  <c r="Q14487" i="3"/>
  <c r="Q14488" i="3"/>
  <c r="Q14489" i="3"/>
  <c r="Q14490" i="3"/>
  <c r="Q14491" i="3"/>
  <c r="Q14492" i="3"/>
  <c r="Q14493" i="3"/>
  <c r="Q14494" i="3"/>
  <c r="Q14495" i="3"/>
  <c r="Q14496" i="3"/>
  <c r="Q14497" i="3"/>
  <c r="Q14498" i="3"/>
  <c r="Q14499" i="3"/>
  <c r="Q14500" i="3"/>
  <c r="Q14501" i="3"/>
  <c r="Q14502" i="3"/>
  <c r="Q14503" i="3"/>
  <c r="Q14504" i="3"/>
  <c r="Q14505" i="3"/>
  <c r="Q14506" i="3"/>
  <c r="Q14507" i="3"/>
  <c r="Q14508" i="3"/>
  <c r="Q14509" i="3"/>
  <c r="Q14510" i="3"/>
  <c r="Q14511" i="3"/>
  <c r="Q14512" i="3"/>
  <c r="Q14513" i="3"/>
  <c r="Q14514" i="3"/>
  <c r="Q14515" i="3"/>
  <c r="Q14516" i="3"/>
  <c r="Q14517" i="3"/>
  <c r="Q14518" i="3"/>
  <c r="Q14519" i="3"/>
  <c r="Q14520" i="3"/>
  <c r="Q14521" i="3"/>
  <c r="Q14522" i="3"/>
  <c r="Q14523" i="3"/>
  <c r="Q14524" i="3"/>
  <c r="Q14525" i="3"/>
  <c r="Q14526" i="3"/>
  <c r="Q14527" i="3"/>
  <c r="Q14528" i="3"/>
  <c r="Q14529" i="3"/>
  <c r="Q14530" i="3"/>
  <c r="Q14531" i="3"/>
  <c r="Q14532" i="3"/>
  <c r="Q14533" i="3"/>
  <c r="Q14534" i="3"/>
  <c r="Q14535" i="3"/>
  <c r="Q14536" i="3"/>
  <c r="Q14537" i="3"/>
  <c r="Q14538" i="3"/>
  <c r="Q14539" i="3"/>
  <c r="Q14540" i="3"/>
  <c r="Q14541" i="3"/>
  <c r="Q14542" i="3"/>
  <c r="Q14543" i="3"/>
  <c r="Q14544" i="3"/>
  <c r="Q14545" i="3"/>
  <c r="Q14546" i="3"/>
  <c r="Q14547" i="3"/>
  <c r="Q14548" i="3"/>
  <c r="Q14549" i="3"/>
  <c r="Q14550" i="3"/>
  <c r="Q14551" i="3"/>
  <c r="Q14552" i="3"/>
  <c r="Q14553" i="3"/>
  <c r="Q14554" i="3"/>
  <c r="Q14555" i="3"/>
  <c r="Q14556" i="3"/>
  <c r="Q14557" i="3"/>
  <c r="Q14558" i="3"/>
  <c r="Q14559" i="3"/>
  <c r="Q14560" i="3"/>
  <c r="Q14561" i="3"/>
  <c r="Q14562" i="3"/>
  <c r="Q14563" i="3"/>
  <c r="Q14564" i="3"/>
  <c r="Q14565" i="3"/>
  <c r="Q14566" i="3"/>
  <c r="Q14567" i="3"/>
  <c r="Q14568" i="3"/>
  <c r="Q14569" i="3"/>
  <c r="Q14570" i="3"/>
  <c r="Q14571" i="3"/>
  <c r="Q14572" i="3"/>
  <c r="Q14573" i="3"/>
  <c r="Q14574" i="3"/>
  <c r="Q14575" i="3"/>
  <c r="Q14576" i="3"/>
  <c r="Q14577" i="3"/>
  <c r="Q14578" i="3"/>
  <c r="Q14579" i="3"/>
  <c r="Q14580" i="3"/>
  <c r="Q14581" i="3"/>
  <c r="Q14582" i="3"/>
  <c r="Q14583" i="3"/>
  <c r="Q14584" i="3"/>
  <c r="Q14585" i="3"/>
  <c r="Q14586" i="3"/>
  <c r="Q14587" i="3"/>
  <c r="Q14588" i="3"/>
  <c r="Q14589" i="3"/>
  <c r="Q14590" i="3"/>
  <c r="Q14591" i="3"/>
  <c r="Q14592" i="3"/>
  <c r="Q14593" i="3"/>
  <c r="Q14594" i="3"/>
  <c r="Q14595" i="3"/>
  <c r="Q14596" i="3"/>
  <c r="Q14597" i="3"/>
  <c r="Q14598" i="3"/>
  <c r="Q14599" i="3"/>
  <c r="Q14600" i="3"/>
  <c r="Q14601" i="3"/>
  <c r="Q14602" i="3"/>
  <c r="Q14603" i="3"/>
  <c r="Q14604" i="3"/>
  <c r="Q14605" i="3"/>
  <c r="Q14606" i="3"/>
  <c r="Q14607" i="3"/>
  <c r="Q14608" i="3"/>
  <c r="Q14609" i="3"/>
  <c r="Q14610" i="3"/>
  <c r="Q14611" i="3"/>
  <c r="Q14612" i="3"/>
  <c r="Q14613" i="3"/>
  <c r="Q14614" i="3"/>
  <c r="Q14615" i="3"/>
  <c r="Q14616" i="3"/>
  <c r="Q14617" i="3"/>
  <c r="Q14618" i="3"/>
  <c r="Q14619" i="3"/>
  <c r="Q14620" i="3"/>
  <c r="Q14621" i="3"/>
  <c r="Q14622" i="3"/>
  <c r="Q14623" i="3"/>
  <c r="Q14624" i="3"/>
  <c r="Q14625" i="3"/>
  <c r="Q14626" i="3"/>
  <c r="Q14627" i="3"/>
  <c r="Q14628" i="3"/>
  <c r="Q14629" i="3"/>
  <c r="Q14630" i="3"/>
  <c r="Q14631" i="3"/>
  <c r="Q14632" i="3"/>
  <c r="Q14633" i="3"/>
  <c r="Q14634" i="3"/>
  <c r="Q14635" i="3"/>
  <c r="Q14636" i="3"/>
  <c r="Q14637" i="3"/>
  <c r="Q14638" i="3"/>
  <c r="Q14639" i="3"/>
  <c r="Q14640" i="3"/>
  <c r="Q14641" i="3"/>
  <c r="Q14642" i="3"/>
  <c r="Q14643" i="3"/>
  <c r="Q14644" i="3"/>
  <c r="Q14645" i="3"/>
  <c r="Q14646" i="3"/>
  <c r="Q14647" i="3"/>
  <c r="Q14648" i="3"/>
  <c r="Q14649" i="3"/>
  <c r="Q14650" i="3"/>
  <c r="Q14651" i="3"/>
  <c r="Q14652" i="3"/>
  <c r="Q14653" i="3"/>
  <c r="Q14654" i="3"/>
  <c r="Q14655" i="3"/>
  <c r="Q14656" i="3"/>
  <c r="Q14657" i="3"/>
  <c r="Q14658" i="3"/>
  <c r="Q14659" i="3"/>
  <c r="Q14660" i="3"/>
  <c r="Q14661" i="3"/>
  <c r="Q14662" i="3"/>
  <c r="Q14663" i="3"/>
  <c r="Q14664" i="3"/>
  <c r="Q14665" i="3"/>
  <c r="Q14666" i="3"/>
  <c r="Q14667" i="3"/>
  <c r="Q14668" i="3"/>
  <c r="Q14669" i="3"/>
  <c r="Q14670" i="3"/>
  <c r="Q14671" i="3"/>
  <c r="Q14672" i="3"/>
  <c r="Q14673" i="3"/>
  <c r="Q14674" i="3"/>
  <c r="Q14675" i="3"/>
  <c r="Q14676" i="3"/>
  <c r="Q14677" i="3"/>
  <c r="Q14678" i="3"/>
  <c r="Q14679" i="3"/>
  <c r="Q14680" i="3"/>
  <c r="Q14681" i="3"/>
  <c r="Q14682" i="3"/>
  <c r="Q14683" i="3"/>
  <c r="Q14684" i="3"/>
  <c r="Q14685" i="3"/>
  <c r="Q14686" i="3"/>
  <c r="Q14687" i="3"/>
  <c r="Q14688" i="3"/>
  <c r="Q14689" i="3"/>
  <c r="Q14690" i="3"/>
  <c r="Q14691" i="3"/>
  <c r="Q14692" i="3"/>
  <c r="Q14693" i="3"/>
  <c r="Q14694" i="3"/>
  <c r="Q14695" i="3"/>
  <c r="Q14696" i="3"/>
  <c r="Q14697" i="3"/>
  <c r="Q14698" i="3"/>
  <c r="Q14699" i="3"/>
  <c r="Q14700" i="3"/>
  <c r="Q14701" i="3"/>
  <c r="Q14702" i="3"/>
  <c r="Q14703" i="3"/>
  <c r="Q14704" i="3"/>
  <c r="Q14705" i="3"/>
  <c r="Q14706" i="3"/>
  <c r="Q14707" i="3"/>
  <c r="Q14708" i="3"/>
  <c r="Q14709" i="3"/>
  <c r="Q14710" i="3"/>
  <c r="Q14711" i="3"/>
  <c r="Q14712" i="3"/>
  <c r="Q14713" i="3"/>
  <c r="Q14714" i="3"/>
  <c r="Q14715" i="3"/>
  <c r="Q14716" i="3"/>
  <c r="Q14717" i="3"/>
  <c r="Q14718" i="3"/>
  <c r="Q14719" i="3"/>
  <c r="Q14720" i="3"/>
  <c r="Q14721" i="3"/>
  <c r="Q14722" i="3"/>
  <c r="Q14723" i="3"/>
  <c r="Q14724" i="3"/>
  <c r="Q14725" i="3"/>
  <c r="Q14726" i="3"/>
  <c r="Q14727" i="3"/>
  <c r="Q14728" i="3"/>
  <c r="Q14729" i="3"/>
  <c r="Q14730" i="3"/>
  <c r="Q14731" i="3"/>
  <c r="Q14732" i="3"/>
  <c r="Q14733" i="3"/>
  <c r="Q14734" i="3"/>
  <c r="Q14735" i="3"/>
  <c r="Q14736" i="3"/>
  <c r="Q14737" i="3"/>
  <c r="Q14738" i="3"/>
  <c r="Q14739" i="3"/>
  <c r="Q14740" i="3"/>
  <c r="Q14741" i="3"/>
  <c r="Q14742" i="3"/>
  <c r="Q14743" i="3"/>
  <c r="Q14744" i="3"/>
  <c r="Q14745" i="3"/>
  <c r="Q14746" i="3"/>
  <c r="Q14747" i="3"/>
  <c r="Q14748" i="3"/>
  <c r="Q14749" i="3"/>
  <c r="Q14750" i="3"/>
  <c r="Q14751" i="3"/>
  <c r="Q14752" i="3"/>
  <c r="Q14753" i="3"/>
  <c r="Q14754" i="3"/>
  <c r="Q14755" i="3"/>
  <c r="Q14756" i="3"/>
  <c r="Q14757" i="3"/>
  <c r="Q14758" i="3"/>
  <c r="Q14759" i="3"/>
  <c r="Q14760" i="3"/>
  <c r="Q14761" i="3"/>
  <c r="Q14762" i="3"/>
  <c r="Q14763" i="3"/>
  <c r="Q14764" i="3"/>
  <c r="Q14765" i="3"/>
  <c r="Q14766" i="3"/>
  <c r="Q14767" i="3"/>
  <c r="Q14768" i="3"/>
  <c r="Q14769" i="3"/>
  <c r="Q14770" i="3"/>
  <c r="Q14771" i="3"/>
  <c r="Q14772" i="3"/>
  <c r="Q14773" i="3"/>
  <c r="Q14774" i="3"/>
  <c r="Q14775" i="3"/>
  <c r="Q14776" i="3"/>
  <c r="Q14777" i="3"/>
  <c r="Q14778" i="3"/>
  <c r="Q14779" i="3"/>
  <c r="Q14780" i="3"/>
  <c r="Q14781" i="3"/>
  <c r="Q14782" i="3"/>
  <c r="Q14783" i="3"/>
  <c r="Q14784" i="3"/>
  <c r="Q14785" i="3"/>
  <c r="Q14786" i="3"/>
  <c r="Q14787" i="3"/>
  <c r="Q14788" i="3"/>
  <c r="Q14789" i="3"/>
  <c r="Q14790" i="3"/>
  <c r="Q14791" i="3"/>
  <c r="Q14792" i="3"/>
  <c r="Q14793" i="3"/>
  <c r="Q14794" i="3"/>
  <c r="Q14795" i="3"/>
  <c r="Q14796" i="3"/>
  <c r="Q14797" i="3"/>
  <c r="Q14798" i="3"/>
  <c r="Q14799" i="3"/>
  <c r="Q14800" i="3"/>
  <c r="Q14801" i="3"/>
  <c r="Q14802" i="3"/>
  <c r="Q14803" i="3"/>
  <c r="Q14804" i="3"/>
  <c r="Q14805" i="3"/>
  <c r="Q14806" i="3"/>
  <c r="Q14807" i="3"/>
  <c r="Q14808" i="3"/>
  <c r="Q14809" i="3"/>
  <c r="Q14810" i="3"/>
  <c r="Q14811" i="3"/>
  <c r="Q14812" i="3"/>
  <c r="Q14813" i="3"/>
  <c r="Q14814" i="3"/>
  <c r="Q14815" i="3"/>
  <c r="Q14816" i="3"/>
  <c r="Q14817" i="3"/>
  <c r="Q14818" i="3"/>
  <c r="Q14819" i="3"/>
  <c r="Q14820" i="3"/>
  <c r="Q14821" i="3"/>
  <c r="Q14822" i="3"/>
  <c r="Q14823" i="3"/>
  <c r="Q14824" i="3"/>
  <c r="Q14825" i="3"/>
  <c r="Q14826" i="3"/>
  <c r="Q14827" i="3"/>
  <c r="Q14828" i="3"/>
  <c r="Q14829" i="3"/>
  <c r="Q14830" i="3"/>
  <c r="Q14831" i="3"/>
  <c r="Q14832" i="3"/>
  <c r="Q14833" i="3"/>
  <c r="Q14834" i="3"/>
  <c r="Q14835" i="3"/>
  <c r="Q14836" i="3"/>
  <c r="Q14837" i="3"/>
  <c r="Q14838" i="3"/>
  <c r="Q14839" i="3"/>
  <c r="Q14840" i="3"/>
  <c r="Q14841" i="3"/>
  <c r="Q14842" i="3"/>
  <c r="Q14843" i="3"/>
  <c r="Q14844" i="3"/>
  <c r="Q14845" i="3"/>
  <c r="Q14846" i="3"/>
  <c r="Q14847" i="3"/>
  <c r="Q14848" i="3"/>
  <c r="Q14849" i="3"/>
  <c r="Q14850" i="3"/>
  <c r="Q14851" i="3"/>
  <c r="Q14852" i="3"/>
  <c r="Q14853" i="3"/>
  <c r="Q14854" i="3"/>
  <c r="Q14855" i="3"/>
  <c r="Q14856" i="3"/>
  <c r="Q14857" i="3"/>
  <c r="Q14858" i="3"/>
  <c r="Q14859" i="3"/>
  <c r="Q14860" i="3"/>
  <c r="Q14861" i="3"/>
  <c r="Q14862" i="3"/>
  <c r="Q14863" i="3"/>
  <c r="Q14864" i="3"/>
  <c r="Q14865" i="3"/>
  <c r="Q14866" i="3"/>
  <c r="Q14867" i="3"/>
  <c r="Q14868" i="3"/>
  <c r="Q14869" i="3"/>
  <c r="Q14870" i="3"/>
  <c r="Q14871" i="3"/>
  <c r="Q14872" i="3"/>
  <c r="Q14873" i="3"/>
  <c r="Q14874" i="3"/>
  <c r="Q14875" i="3"/>
  <c r="Q14876" i="3"/>
  <c r="Q14877" i="3"/>
  <c r="Q14878" i="3"/>
  <c r="Q14879" i="3"/>
  <c r="Q14880" i="3"/>
  <c r="Q14881" i="3"/>
  <c r="Q14882" i="3"/>
  <c r="Q14883" i="3"/>
  <c r="Q14884" i="3"/>
  <c r="Q14885" i="3"/>
  <c r="Q14886" i="3"/>
  <c r="Q14887" i="3"/>
  <c r="Q14888" i="3"/>
  <c r="Q14889" i="3"/>
  <c r="Q14890" i="3"/>
  <c r="Q14891" i="3"/>
  <c r="Q14892" i="3"/>
  <c r="Q14893" i="3"/>
  <c r="Q14894" i="3"/>
  <c r="Q14895" i="3"/>
  <c r="Q14896" i="3"/>
  <c r="Q14897" i="3"/>
  <c r="Q14898" i="3"/>
  <c r="Q14899" i="3"/>
  <c r="Q14900" i="3"/>
  <c r="Q14901" i="3"/>
  <c r="Q14902" i="3"/>
  <c r="Q14903" i="3"/>
  <c r="Q14904" i="3"/>
  <c r="Q14905" i="3"/>
  <c r="Q14906" i="3"/>
  <c r="Q14907" i="3"/>
  <c r="Q14908" i="3"/>
  <c r="Q14909" i="3"/>
  <c r="Q14910" i="3"/>
  <c r="Q14911" i="3"/>
  <c r="Q14912" i="3"/>
  <c r="Q14913" i="3"/>
  <c r="Q14914" i="3"/>
  <c r="Q14915" i="3"/>
  <c r="Q14916" i="3"/>
  <c r="Q14917" i="3"/>
  <c r="Q14918" i="3"/>
  <c r="Q14919" i="3"/>
  <c r="Q14920" i="3"/>
  <c r="Q14921" i="3"/>
  <c r="Q14922" i="3"/>
  <c r="Q14923" i="3"/>
  <c r="Q14924" i="3"/>
  <c r="Q14925" i="3"/>
  <c r="Q14926" i="3"/>
  <c r="Q14927" i="3"/>
  <c r="Q14928" i="3"/>
  <c r="Q14929" i="3"/>
  <c r="Q14930" i="3"/>
  <c r="Q14931" i="3"/>
  <c r="Q14932" i="3"/>
  <c r="Q14933" i="3"/>
  <c r="Q14934" i="3"/>
  <c r="Q14935" i="3"/>
  <c r="Q14936" i="3"/>
  <c r="Q14937" i="3"/>
  <c r="Q14938" i="3"/>
  <c r="Q14939" i="3"/>
  <c r="Q14940" i="3"/>
  <c r="Q14941" i="3"/>
  <c r="Q14942" i="3"/>
  <c r="Q14943" i="3"/>
  <c r="Q14944" i="3"/>
  <c r="Q14945" i="3"/>
  <c r="Q14946" i="3"/>
  <c r="Q14947" i="3"/>
  <c r="Q14948" i="3"/>
  <c r="Q14949" i="3"/>
  <c r="Q14950" i="3"/>
  <c r="Q14951" i="3"/>
  <c r="Q14952" i="3"/>
  <c r="Q14953" i="3"/>
  <c r="Q14954" i="3"/>
  <c r="Q14955" i="3"/>
  <c r="Q14956" i="3"/>
  <c r="Q14957" i="3"/>
  <c r="Q14958" i="3"/>
  <c r="Q14959" i="3"/>
  <c r="Q14960" i="3"/>
  <c r="Q14961" i="3"/>
  <c r="Q14962" i="3"/>
  <c r="Q14963" i="3"/>
  <c r="Q14964" i="3"/>
  <c r="Q14965" i="3"/>
  <c r="Q14966" i="3"/>
  <c r="Q14967" i="3"/>
  <c r="Q14968" i="3"/>
  <c r="Q14969" i="3"/>
  <c r="Q14970" i="3"/>
  <c r="Q14971" i="3"/>
  <c r="Q14972" i="3"/>
  <c r="Q14973" i="3"/>
  <c r="Q14974" i="3"/>
  <c r="Q14975" i="3"/>
  <c r="Q14976" i="3"/>
  <c r="Q14977" i="3"/>
  <c r="Q14978" i="3"/>
  <c r="Q14979" i="3"/>
  <c r="Q14980" i="3"/>
  <c r="Q14981" i="3"/>
  <c r="Q14982" i="3"/>
  <c r="Q14983" i="3"/>
  <c r="Q14984" i="3"/>
  <c r="Q14985" i="3"/>
  <c r="Q14986" i="3"/>
  <c r="Q14987" i="3"/>
  <c r="Q14988" i="3"/>
  <c r="Q14989" i="3"/>
  <c r="Q14990" i="3"/>
  <c r="Q14991" i="3"/>
  <c r="Q14992" i="3"/>
  <c r="Q14993" i="3"/>
  <c r="Q14994" i="3"/>
  <c r="Q14995" i="3"/>
  <c r="Q14996" i="3"/>
  <c r="Q14997" i="3"/>
  <c r="Q14998" i="3"/>
  <c r="Q14999" i="3"/>
  <c r="Q15000" i="3"/>
  <c r="Q15001" i="3"/>
  <c r="Q15002" i="3"/>
  <c r="Q15003" i="3"/>
  <c r="Q15004" i="3"/>
  <c r="Q15005" i="3"/>
  <c r="Q15006" i="3"/>
  <c r="Q15007" i="3"/>
  <c r="Q15008" i="3"/>
  <c r="Q15009" i="3"/>
  <c r="Q15010" i="3"/>
  <c r="Q15011" i="3"/>
  <c r="Q15012" i="3"/>
  <c r="Q15013" i="3"/>
  <c r="Q15014" i="3"/>
  <c r="Q15015" i="3"/>
  <c r="Q15016" i="3"/>
  <c r="Q15017" i="3"/>
  <c r="Q15018" i="3"/>
  <c r="Q15019" i="3"/>
  <c r="Q15020" i="3"/>
  <c r="Q15021" i="3"/>
  <c r="Q15022" i="3"/>
  <c r="Q15023" i="3"/>
  <c r="Q15024" i="3"/>
  <c r="Q15025" i="3"/>
  <c r="Q15026" i="3"/>
  <c r="Q15027" i="3"/>
  <c r="Q15028" i="3"/>
  <c r="Q15029" i="3"/>
  <c r="Q15030" i="3"/>
  <c r="Q15031" i="3"/>
  <c r="Q15032" i="3"/>
  <c r="Q15033" i="3"/>
  <c r="Q15034" i="3"/>
  <c r="Q15035" i="3"/>
  <c r="Q15036" i="3"/>
  <c r="Q15037" i="3"/>
  <c r="Q15038" i="3"/>
  <c r="Q15039" i="3"/>
  <c r="Q15040" i="3"/>
  <c r="Q15041" i="3"/>
  <c r="Q15042" i="3"/>
  <c r="Q15043" i="3"/>
  <c r="Q15044" i="3"/>
  <c r="Q15045" i="3"/>
  <c r="Q15046" i="3"/>
  <c r="Q15047" i="3"/>
  <c r="Q15048" i="3"/>
  <c r="Q15049" i="3"/>
  <c r="Q15050" i="3"/>
  <c r="Q15051" i="3"/>
  <c r="Q15052" i="3"/>
  <c r="Q15053" i="3"/>
  <c r="Q15054" i="3"/>
  <c r="Q15055" i="3"/>
  <c r="Q15056" i="3"/>
  <c r="Q15057" i="3"/>
  <c r="Q15058" i="3"/>
  <c r="Q15059" i="3"/>
  <c r="Q15060" i="3"/>
  <c r="Q15061" i="3"/>
  <c r="Q15062" i="3"/>
  <c r="Q15063" i="3"/>
  <c r="Q15064" i="3"/>
  <c r="Q15065" i="3"/>
  <c r="Q15066" i="3"/>
  <c r="Q15067" i="3"/>
  <c r="Q15068" i="3"/>
  <c r="Q15069" i="3"/>
  <c r="Q15070" i="3"/>
  <c r="Q15071" i="3"/>
  <c r="Q15072" i="3"/>
  <c r="Q15073" i="3"/>
  <c r="Q15074" i="3"/>
  <c r="Q15075" i="3"/>
  <c r="Q15076" i="3"/>
  <c r="Q15077" i="3"/>
  <c r="Q15078" i="3"/>
  <c r="Q15079" i="3"/>
  <c r="Q15080" i="3"/>
  <c r="Q15081" i="3"/>
  <c r="Q15082" i="3"/>
  <c r="Q15083" i="3"/>
  <c r="Q15084" i="3"/>
  <c r="Q15085" i="3"/>
  <c r="Q15086" i="3"/>
  <c r="Q15087" i="3"/>
  <c r="Q15088" i="3"/>
  <c r="Q15089" i="3"/>
  <c r="Q15090" i="3"/>
  <c r="Q15091" i="3"/>
  <c r="Q15092" i="3"/>
  <c r="Q15093" i="3"/>
  <c r="Q15094" i="3"/>
  <c r="Q15095" i="3"/>
  <c r="Q15096" i="3"/>
  <c r="Q15097" i="3"/>
  <c r="Q15098" i="3"/>
  <c r="Q15099" i="3"/>
  <c r="Q15100" i="3"/>
  <c r="Q15101" i="3"/>
  <c r="Q15102" i="3"/>
  <c r="Q15103" i="3"/>
  <c r="Q15104" i="3"/>
  <c r="Q15105" i="3"/>
  <c r="Q15106" i="3"/>
  <c r="Q15107" i="3"/>
  <c r="Q15108" i="3"/>
  <c r="Q15109" i="3"/>
  <c r="Q15110" i="3"/>
  <c r="Q15111" i="3"/>
  <c r="Q15112" i="3"/>
  <c r="Q15113" i="3"/>
  <c r="Q15114" i="3"/>
  <c r="Q15115" i="3"/>
  <c r="Q15116" i="3"/>
  <c r="Q15117" i="3"/>
  <c r="Q15118" i="3"/>
  <c r="Q15119" i="3"/>
  <c r="Q15120" i="3"/>
  <c r="Q15121" i="3"/>
  <c r="Q15122" i="3"/>
  <c r="Q15123" i="3"/>
  <c r="Q15124" i="3"/>
  <c r="Q15125" i="3"/>
  <c r="Q15126" i="3"/>
  <c r="Q15127" i="3"/>
  <c r="Q15128" i="3"/>
  <c r="Q15129" i="3"/>
  <c r="Q15130" i="3"/>
  <c r="Q15131" i="3"/>
  <c r="Q15132" i="3"/>
  <c r="Q15133" i="3"/>
  <c r="Q15134" i="3"/>
  <c r="Q15135" i="3"/>
  <c r="Q15136" i="3"/>
  <c r="Q15137" i="3"/>
  <c r="Q15138" i="3"/>
  <c r="Q15139" i="3"/>
  <c r="Q15140" i="3"/>
  <c r="Q15141" i="3"/>
  <c r="Q15142" i="3"/>
  <c r="Q15143" i="3"/>
  <c r="Q15144" i="3"/>
  <c r="Q15145" i="3"/>
  <c r="Q15146" i="3"/>
  <c r="Q15147" i="3"/>
  <c r="Q15148" i="3"/>
  <c r="Q15149" i="3"/>
  <c r="Q15150" i="3"/>
  <c r="Q15151" i="3"/>
  <c r="Q15152" i="3"/>
  <c r="Q15153" i="3"/>
  <c r="Q15154" i="3"/>
  <c r="Q15155" i="3"/>
  <c r="Q15156" i="3"/>
  <c r="Q15157" i="3"/>
  <c r="Q15158" i="3"/>
  <c r="Q15159" i="3"/>
  <c r="Q15160" i="3"/>
  <c r="Q15161" i="3"/>
  <c r="Q15162" i="3"/>
  <c r="Q15163" i="3"/>
  <c r="Q15164" i="3"/>
  <c r="Q15165" i="3"/>
  <c r="Q15166" i="3"/>
  <c r="Q15167" i="3"/>
  <c r="Q15168" i="3"/>
  <c r="Q15169" i="3"/>
  <c r="Q15170" i="3"/>
  <c r="Q15171" i="3"/>
  <c r="Q15172" i="3"/>
  <c r="Q15173" i="3"/>
  <c r="Q15174" i="3"/>
  <c r="Q15175" i="3"/>
  <c r="Q15176" i="3"/>
  <c r="Q15177" i="3"/>
  <c r="Q15178" i="3"/>
  <c r="Q15179" i="3"/>
  <c r="Q15180" i="3"/>
  <c r="Q15181" i="3"/>
  <c r="Q15182" i="3"/>
  <c r="Q15183" i="3"/>
  <c r="Q15184" i="3"/>
  <c r="Q15185" i="3"/>
  <c r="Q15186" i="3"/>
  <c r="Q15187" i="3"/>
  <c r="Q15188" i="3"/>
  <c r="Q15189" i="3"/>
  <c r="Q15190" i="3"/>
  <c r="Q15191" i="3"/>
  <c r="Q15192" i="3"/>
  <c r="Q15193" i="3"/>
  <c r="Q15194" i="3"/>
  <c r="Q15195" i="3"/>
  <c r="Q15196" i="3"/>
  <c r="Q15197" i="3"/>
  <c r="Q15198" i="3"/>
  <c r="Q15199" i="3"/>
  <c r="Q15200" i="3"/>
  <c r="Q15201" i="3"/>
  <c r="Q15202" i="3"/>
  <c r="Q15203" i="3"/>
  <c r="Q15204" i="3"/>
  <c r="Q15205" i="3"/>
  <c r="Q15206" i="3"/>
  <c r="Q15207" i="3"/>
  <c r="Q15208" i="3"/>
  <c r="Q15209" i="3"/>
  <c r="Q15210" i="3"/>
  <c r="Q15211" i="3"/>
  <c r="Q15212" i="3"/>
  <c r="Q15213" i="3"/>
  <c r="Q15214" i="3"/>
  <c r="Q15215" i="3"/>
  <c r="Q15216" i="3"/>
  <c r="Q15217" i="3"/>
  <c r="Q15218" i="3"/>
  <c r="Q15219" i="3"/>
  <c r="Q15220" i="3"/>
  <c r="Q15221" i="3"/>
  <c r="Q15222" i="3"/>
  <c r="Q15223" i="3"/>
  <c r="Q15224" i="3"/>
  <c r="Q15225" i="3"/>
  <c r="Q15226" i="3"/>
  <c r="Q15227" i="3"/>
  <c r="Q15228" i="3"/>
  <c r="Q15229" i="3"/>
  <c r="Q15230" i="3"/>
  <c r="Q15231" i="3"/>
  <c r="Q15232" i="3"/>
  <c r="Q15233" i="3"/>
  <c r="Q15234" i="3"/>
  <c r="Q15235" i="3"/>
  <c r="Q15236" i="3"/>
  <c r="Q15237" i="3"/>
  <c r="Q15238" i="3"/>
  <c r="Q15239" i="3"/>
  <c r="Q15240" i="3"/>
  <c r="Q15241" i="3"/>
  <c r="Q15242" i="3"/>
  <c r="Q15243" i="3"/>
  <c r="Q15244" i="3"/>
  <c r="Q15245" i="3"/>
  <c r="Q15246" i="3"/>
  <c r="Q15247" i="3"/>
  <c r="Q15248" i="3"/>
  <c r="Q15249" i="3"/>
  <c r="Q15250" i="3"/>
  <c r="Q15251" i="3"/>
  <c r="Q15252" i="3"/>
  <c r="Q15253" i="3"/>
  <c r="Q15254" i="3"/>
  <c r="Q15255" i="3"/>
  <c r="Q15256" i="3"/>
  <c r="Q15257" i="3"/>
  <c r="Q15258" i="3"/>
  <c r="Q15259" i="3"/>
  <c r="Q15260" i="3"/>
  <c r="Q15261" i="3"/>
  <c r="Q15262" i="3"/>
  <c r="Q15263" i="3"/>
  <c r="Q15264" i="3"/>
  <c r="Q15265" i="3"/>
  <c r="Q15266" i="3"/>
  <c r="Q15267" i="3"/>
  <c r="Q15268" i="3"/>
  <c r="Q15269" i="3"/>
  <c r="Q15270" i="3"/>
  <c r="Q15271" i="3"/>
  <c r="Q15272" i="3"/>
  <c r="Q15273" i="3"/>
  <c r="Q15274" i="3"/>
  <c r="Q15275" i="3"/>
  <c r="Q15276" i="3"/>
  <c r="Q15277" i="3"/>
  <c r="Q15278" i="3"/>
  <c r="Q15279" i="3"/>
  <c r="Q15280" i="3"/>
  <c r="Q15281" i="3"/>
  <c r="Q15282" i="3"/>
  <c r="Q15283" i="3"/>
  <c r="Q15284" i="3"/>
  <c r="Q15285" i="3"/>
  <c r="Q15286" i="3"/>
  <c r="Q15287" i="3"/>
  <c r="Q15288" i="3"/>
  <c r="Q15289" i="3"/>
  <c r="Q15290" i="3"/>
  <c r="Q15291" i="3"/>
  <c r="Q15292" i="3"/>
  <c r="Q15293" i="3"/>
  <c r="Q15294" i="3"/>
  <c r="Q15295" i="3"/>
  <c r="Q15296" i="3"/>
  <c r="Q15297" i="3"/>
  <c r="Q15298" i="3"/>
  <c r="Q15299" i="3"/>
  <c r="Q15300" i="3"/>
  <c r="Q15301" i="3"/>
  <c r="Q15302" i="3"/>
  <c r="Q15303" i="3"/>
  <c r="Q15304" i="3"/>
  <c r="Q15305" i="3"/>
  <c r="Q15306" i="3"/>
  <c r="Q15307" i="3"/>
  <c r="Q15308" i="3"/>
  <c r="Q15309" i="3"/>
  <c r="Q15310" i="3"/>
  <c r="Q15311" i="3"/>
  <c r="Q15312" i="3"/>
  <c r="Q15313" i="3"/>
  <c r="Q15314" i="3"/>
  <c r="Q15315" i="3"/>
  <c r="Q15316" i="3"/>
  <c r="Q15317" i="3"/>
  <c r="Q15318" i="3"/>
  <c r="Q15319" i="3"/>
  <c r="Q15320" i="3"/>
  <c r="Q15321" i="3"/>
  <c r="Q15322" i="3"/>
  <c r="Q15323" i="3"/>
  <c r="Q15324" i="3"/>
  <c r="Q15325" i="3"/>
  <c r="Q15326" i="3"/>
  <c r="Q15327" i="3"/>
  <c r="Q15328" i="3"/>
  <c r="Q15329" i="3"/>
  <c r="Q15330" i="3"/>
  <c r="Q15331" i="3"/>
  <c r="Q15332" i="3"/>
  <c r="Q15333" i="3"/>
  <c r="Q15334" i="3"/>
  <c r="Q15335" i="3"/>
  <c r="Q15336" i="3"/>
  <c r="Q15337" i="3"/>
  <c r="Q15338" i="3"/>
  <c r="Q15339" i="3"/>
  <c r="Q15340" i="3"/>
  <c r="Q15341" i="3"/>
  <c r="Q15342" i="3"/>
  <c r="Q15343" i="3"/>
  <c r="Q15344" i="3"/>
  <c r="Q15345" i="3"/>
  <c r="Q15346" i="3"/>
  <c r="Q15347" i="3"/>
  <c r="Q15348" i="3"/>
  <c r="Q15349" i="3"/>
  <c r="Q15350" i="3"/>
  <c r="Q15351" i="3"/>
  <c r="Q15352" i="3"/>
  <c r="Q15353" i="3"/>
  <c r="Q15354" i="3"/>
  <c r="Q15355" i="3"/>
  <c r="Q15356" i="3"/>
  <c r="Q15357" i="3"/>
  <c r="Q15358" i="3"/>
  <c r="Q15359" i="3"/>
  <c r="Q15360" i="3"/>
  <c r="Q15361" i="3"/>
  <c r="Q15362" i="3"/>
  <c r="Q15363" i="3"/>
  <c r="Q15364" i="3"/>
  <c r="Q15365" i="3"/>
  <c r="Q15366" i="3"/>
  <c r="Q15367" i="3"/>
  <c r="Q15368" i="3"/>
  <c r="Q15369" i="3"/>
  <c r="Q15370" i="3"/>
  <c r="Q15371" i="3"/>
  <c r="Q15372" i="3"/>
  <c r="Q15373" i="3"/>
  <c r="Q15374" i="3"/>
  <c r="Q15375" i="3"/>
  <c r="Q15376" i="3"/>
  <c r="Q15377" i="3"/>
  <c r="Q15378" i="3"/>
  <c r="Q15379" i="3"/>
  <c r="Q15380" i="3"/>
  <c r="Q15381" i="3"/>
  <c r="Q15382" i="3"/>
  <c r="Q15383" i="3"/>
  <c r="Q15384" i="3"/>
  <c r="Q15385" i="3"/>
  <c r="Q15386" i="3"/>
  <c r="Q15387" i="3"/>
  <c r="Q15388" i="3"/>
  <c r="Q15389" i="3"/>
  <c r="Q15390" i="3"/>
  <c r="Q15391" i="3"/>
  <c r="Q15392" i="3"/>
  <c r="Q15393" i="3"/>
  <c r="Q15394" i="3"/>
  <c r="Q15395" i="3"/>
  <c r="Q15396" i="3"/>
  <c r="Q15397" i="3"/>
  <c r="Q15398" i="3"/>
  <c r="Q15399" i="3"/>
  <c r="Q15400" i="3"/>
  <c r="Q15401" i="3"/>
  <c r="Q15402" i="3"/>
  <c r="Q15403" i="3"/>
  <c r="Q15404" i="3"/>
  <c r="Q15405" i="3"/>
  <c r="Q15406" i="3"/>
  <c r="Q15407" i="3"/>
  <c r="Q15408" i="3"/>
  <c r="Q15409" i="3"/>
  <c r="Q15410" i="3"/>
  <c r="Q15411" i="3"/>
  <c r="Q15412" i="3"/>
  <c r="Q15413" i="3"/>
  <c r="Q15414" i="3"/>
  <c r="Q15415" i="3"/>
  <c r="Q15416" i="3"/>
  <c r="Q15417" i="3"/>
  <c r="Q15418" i="3"/>
  <c r="Q15419" i="3"/>
  <c r="Q15420" i="3"/>
  <c r="Q15421" i="3"/>
  <c r="Q15422" i="3"/>
  <c r="Q15423" i="3"/>
  <c r="Q15424" i="3"/>
  <c r="Q15425" i="3"/>
  <c r="Q15426" i="3"/>
  <c r="Q15427" i="3"/>
  <c r="Q15428" i="3"/>
  <c r="Q15429" i="3"/>
  <c r="Q15430" i="3"/>
  <c r="Q15431" i="3"/>
  <c r="Q15432" i="3"/>
  <c r="Q15433" i="3"/>
  <c r="Q15434" i="3"/>
  <c r="Q15435" i="3"/>
  <c r="Q15436" i="3"/>
  <c r="Q15437" i="3"/>
  <c r="Q15438" i="3"/>
  <c r="Q15439" i="3"/>
  <c r="Q15440" i="3"/>
  <c r="Q15441" i="3"/>
  <c r="Q15442" i="3"/>
  <c r="Q15443" i="3"/>
  <c r="Q15444" i="3"/>
  <c r="Q15445" i="3"/>
  <c r="Q15446" i="3"/>
  <c r="Q15447" i="3"/>
  <c r="Q15448" i="3"/>
  <c r="Q15449" i="3"/>
  <c r="Q15450" i="3"/>
  <c r="Q15451" i="3"/>
  <c r="Q15452" i="3"/>
  <c r="Q15453" i="3"/>
  <c r="Q15454" i="3"/>
  <c r="Q15455" i="3"/>
  <c r="Q15456" i="3"/>
  <c r="Q15457" i="3"/>
  <c r="Q15458" i="3"/>
  <c r="Q15459" i="3"/>
  <c r="Q15460" i="3"/>
  <c r="Q15461" i="3"/>
  <c r="Q15462" i="3"/>
  <c r="Q15463" i="3"/>
  <c r="Q15464" i="3"/>
  <c r="Q15465" i="3"/>
  <c r="Q15466" i="3"/>
  <c r="Q15467" i="3"/>
  <c r="Q15468" i="3"/>
  <c r="Q15469" i="3"/>
  <c r="Q15470" i="3"/>
  <c r="Q15471" i="3"/>
  <c r="Q15472" i="3"/>
  <c r="Q15473" i="3"/>
  <c r="Q15474" i="3"/>
  <c r="Q15475" i="3"/>
  <c r="Q15476" i="3"/>
  <c r="Q15477" i="3"/>
  <c r="Q15478" i="3"/>
  <c r="Q15479" i="3"/>
  <c r="Q15480" i="3"/>
  <c r="Q15481" i="3"/>
  <c r="Q15482" i="3"/>
  <c r="Q15483" i="3"/>
  <c r="Q15484" i="3"/>
  <c r="Q15485" i="3"/>
  <c r="Q15486" i="3"/>
  <c r="Q15487" i="3"/>
  <c r="Q15488" i="3"/>
  <c r="Q15489" i="3"/>
  <c r="Q15490" i="3"/>
  <c r="Q15491" i="3"/>
  <c r="Q15492" i="3"/>
  <c r="Q15493" i="3"/>
  <c r="Q15494" i="3"/>
  <c r="Q15495" i="3"/>
  <c r="Q15496" i="3"/>
  <c r="Q15497" i="3"/>
  <c r="Q15498" i="3"/>
  <c r="Q15499" i="3"/>
  <c r="Q15500" i="3"/>
  <c r="Q15501" i="3"/>
  <c r="Q15502" i="3"/>
  <c r="Q15503" i="3"/>
  <c r="Q15504" i="3"/>
  <c r="Q15505" i="3"/>
  <c r="Q15506" i="3"/>
  <c r="Q15507" i="3"/>
  <c r="Q15508" i="3"/>
  <c r="Q15509" i="3"/>
  <c r="Q15510" i="3"/>
  <c r="Q15511" i="3"/>
  <c r="Q15512" i="3"/>
  <c r="Q15513" i="3"/>
  <c r="Q15514" i="3"/>
  <c r="Q15515" i="3"/>
  <c r="Q15516" i="3"/>
  <c r="Q15517" i="3"/>
  <c r="Q15518" i="3"/>
  <c r="Q15519" i="3"/>
  <c r="Q15520" i="3"/>
  <c r="Q15521" i="3"/>
  <c r="Q15522" i="3"/>
  <c r="Q15523" i="3"/>
  <c r="Q15524" i="3"/>
  <c r="Q15525" i="3"/>
  <c r="Q15526" i="3"/>
  <c r="Q15527" i="3"/>
  <c r="Q15528" i="3"/>
  <c r="Q15529" i="3"/>
  <c r="Q15530" i="3"/>
  <c r="Q15531" i="3"/>
  <c r="Q15532" i="3"/>
  <c r="Q15533" i="3"/>
  <c r="Q15534" i="3"/>
  <c r="Q15535" i="3"/>
  <c r="Q15536" i="3"/>
  <c r="Q15537" i="3"/>
  <c r="Q15538" i="3"/>
  <c r="Q15539" i="3"/>
  <c r="Q15540" i="3"/>
  <c r="Q15541" i="3"/>
  <c r="Q15542" i="3"/>
  <c r="Q15543" i="3"/>
  <c r="Q15544" i="3"/>
  <c r="Q15545" i="3"/>
  <c r="Q15546" i="3"/>
  <c r="Q15547" i="3"/>
  <c r="Q15548" i="3"/>
  <c r="Q15549" i="3"/>
  <c r="Q15550" i="3"/>
  <c r="Q15551" i="3"/>
  <c r="Q15552" i="3"/>
  <c r="Q15553" i="3"/>
  <c r="Q15554" i="3"/>
  <c r="Q15555" i="3"/>
  <c r="Q15556" i="3"/>
  <c r="Q15557" i="3"/>
  <c r="Q15558" i="3"/>
  <c r="Q15559" i="3"/>
  <c r="Q15560" i="3"/>
  <c r="Q15561" i="3"/>
  <c r="Q15562" i="3"/>
  <c r="Q15563" i="3"/>
  <c r="Q15564" i="3"/>
  <c r="Q15565" i="3"/>
  <c r="Q15566" i="3"/>
  <c r="Q15567" i="3"/>
  <c r="Q15568" i="3"/>
  <c r="Q15569" i="3"/>
  <c r="Q15570" i="3"/>
  <c r="Q15571" i="3"/>
  <c r="Q15572" i="3"/>
  <c r="Q15573" i="3"/>
  <c r="Q15574" i="3"/>
  <c r="Q15575" i="3"/>
  <c r="Q15576" i="3"/>
  <c r="Q15577" i="3"/>
  <c r="Q15578" i="3"/>
  <c r="Q15579" i="3"/>
  <c r="Q15580" i="3"/>
  <c r="Q15581" i="3"/>
  <c r="Q15582" i="3"/>
  <c r="Q15583" i="3"/>
  <c r="Q15584" i="3"/>
  <c r="Q15585" i="3"/>
  <c r="Q15586" i="3"/>
  <c r="Q15587" i="3"/>
  <c r="Q15588" i="3"/>
  <c r="Q15589" i="3"/>
  <c r="Q15590" i="3"/>
  <c r="Q15591" i="3"/>
  <c r="Q15592" i="3"/>
  <c r="Q15593" i="3"/>
  <c r="Q15594" i="3"/>
  <c r="Q15595" i="3"/>
  <c r="Q15596" i="3"/>
  <c r="Q15597" i="3"/>
  <c r="Q15598" i="3"/>
  <c r="Q15599" i="3"/>
  <c r="Q15600" i="3"/>
  <c r="Q15601" i="3"/>
  <c r="Q15602" i="3"/>
  <c r="Q15603" i="3"/>
  <c r="Q15604" i="3"/>
  <c r="Q15605" i="3"/>
  <c r="Q15606" i="3"/>
  <c r="Q15607" i="3"/>
  <c r="Q15608" i="3"/>
  <c r="Q15609" i="3"/>
  <c r="Q15610" i="3"/>
  <c r="Q15611" i="3"/>
  <c r="Q15612" i="3"/>
  <c r="Q15613" i="3"/>
  <c r="Q15614" i="3"/>
  <c r="Q15615" i="3"/>
  <c r="Q15616" i="3"/>
  <c r="Q15617" i="3"/>
  <c r="Q15618" i="3"/>
  <c r="Q15619" i="3"/>
  <c r="Q15620" i="3"/>
  <c r="Q15621" i="3"/>
  <c r="Q15622" i="3"/>
  <c r="Q15623" i="3"/>
  <c r="Q15624" i="3"/>
  <c r="Q15625" i="3"/>
  <c r="Q15626" i="3"/>
  <c r="Q15627" i="3"/>
  <c r="Q15628" i="3"/>
  <c r="Q15629" i="3"/>
  <c r="Q15630" i="3"/>
  <c r="Q15631" i="3"/>
  <c r="Q15632" i="3"/>
  <c r="Q15633" i="3"/>
  <c r="Q15634" i="3"/>
  <c r="Q15635" i="3"/>
  <c r="Q15636" i="3"/>
  <c r="Q15637" i="3"/>
  <c r="Q15638" i="3"/>
  <c r="Q15639" i="3"/>
  <c r="Q15640" i="3"/>
  <c r="Q15641" i="3"/>
  <c r="Q15642" i="3"/>
  <c r="Q15643" i="3"/>
  <c r="Q15644" i="3"/>
  <c r="Q15645" i="3"/>
  <c r="Q15646" i="3"/>
  <c r="Q15647" i="3"/>
  <c r="Q15648" i="3"/>
  <c r="Q15649" i="3"/>
  <c r="Q15650" i="3"/>
  <c r="Q15651" i="3"/>
  <c r="Q15652" i="3"/>
  <c r="Q15653" i="3"/>
  <c r="Q15654" i="3"/>
  <c r="Q15655" i="3"/>
  <c r="Q15656" i="3"/>
  <c r="Q15657" i="3"/>
  <c r="Q15658" i="3"/>
  <c r="Q15659" i="3"/>
  <c r="Q15660" i="3"/>
  <c r="Q15661" i="3"/>
  <c r="Q15662" i="3"/>
  <c r="Q15663" i="3"/>
  <c r="Q15664" i="3"/>
  <c r="Q15665" i="3"/>
  <c r="Q15666" i="3"/>
  <c r="Q15667" i="3"/>
  <c r="Q15668" i="3"/>
  <c r="Q15669" i="3"/>
  <c r="Q15670" i="3"/>
  <c r="Q15671" i="3"/>
  <c r="Q15672" i="3"/>
  <c r="Q15673" i="3"/>
  <c r="Q15674" i="3"/>
  <c r="Q15675" i="3"/>
  <c r="Q15676" i="3"/>
  <c r="Q15677" i="3"/>
  <c r="Q15678" i="3"/>
  <c r="Q15679" i="3"/>
  <c r="Q15680" i="3"/>
  <c r="Q15681" i="3"/>
  <c r="Q15682" i="3"/>
  <c r="Q15683" i="3"/>
  <c r="Q15684" i="3"/>
  <c r="Q15685" i="3"/>
  <c r="Q15686" i="3"/>
  <c r="Q15687" i="3"/>
  <c r="Q15688" i="3"/>
  <c r="Q15689" i="3"/>
  <c r="Q15690" i="3"/>
  <c r="Q15691" i="3"/>
  <c r="Q15692" i="3"/>
  <c r="Q15693" i="3"/>
  <c r="Q15694" i="3"/>
  <c r="Q15695" i="3"/>
  <c r="Q15696" i="3"/>
  <c r="Q15697" i="3"/>
  <c r="Q15698" i="3"/>
  <c r="Q15699" i="3"/>
  <c r="Q15700" i="3"/>
  <c r="Q15701" i="3"/>
  <c r="Q15702" i="3"/>
  <c r="Q15703" i="3"/>
  <c r="Q15704" i="3"/>
  <c r="Q15705" i="3"/>
  <c r="Q15706" i="3"/>
  <c r="Q15707" i="3"/>
  <c r="Q15708" i="3"/>
  <c r="Q15709" i="3"/>
  <c r="Q15710" i="3"/>
  <c r="Q15711" i="3"/>
  <c r="Q15712" i="3"/>
  <c r="Q15713" i="3"/>
  <c r="Q15714" i="3"/>
  <c r="Q15715" i="3"/>
  <c r="Q15716" i="3"/>
  <c r="Q15717" i="3"/>
  <c r="Q15718" i="3"/>
  <c r="Q15719" i="3"/>
  <c r="Q15720" i="3"/>
  <c r="Q15721" i="3"/>
  <c r="Q15722" i="3"/>
  <c r="Q15723" i="3"/>
  <c r="Q15724" i="3"/>
  <c r="Q15725" i="3"/>
  <c r="Q15726" i="3"/>
  <c r="Q15727" i="3"/>
  <c r="Q15728" i="3"/>
  <c r="Q15729" i="3"/>
  <c r="Q15730" i="3"/>
  <c r="Q15731" i="3"/>
  <c r="Q15732" i="3"/>
  <c r="Q15733" i="3"/>
  <c r="Q15734" i="3"/>
  <c r="Q15735" i="3"/>
  <c r="Q15736" i="3"/>
  <c r="Q15737" i="3"/>
  <c r="Q15738" i="3"/>
  <c r="Q15739" i="3"/>
  <c r="Q15740" i="3"/>
  <c r="Q15741" i="3"/>
  <c r="Q15742" i="3"/>
  <c r="Q15743" i="3"/>
  <c r="Q15744" i="3"/>
  <c r="Q15745" i="3"/>
  <c r="Q15746" i="3"/>
  <c r="Q15747" i="3"/>
  <c r="Q15748" i="3"/>
  <c r="Q15749" i="3"/>
  <c r="Q15750" i="3"/>
  <c r="Q15751" i="3"/>
  <c r="Q15752" i="3"/>
  <c r="Q15753" i="3"/>
  <c r="Q15754" i="3"/>
  <c r="Q15755" i="3"/>
  <c r="Q15756" i="3"/>
  <c r="Q15757" i="3"/>
  <c r="Q15758" i="3"/>
  <c r="Q15759" i="3"/>
  <c r="Q15760" i="3"/>
  <c r="Q15761" i="3"/>
  <c r="Q15762" i="3"/>
  <c r="Q15763" i="3"/>
  <c r="Q15764" i="3"/>
  <c r="Q15765" i="3"/>
  <c r="Q15766" i="3"/>
  <c r="Q15767" i="3"/>
  <c r="Q15768" i="3"/>
  <c r="Q15769" i="3"/>
  <c r="Q15770" i="3"/>
  <c r="Q15771" i="3"/>
  <c r="Q15772" i="3"/>
  <c r="Q15773" i="3"/>
  <c r="Q15774" i="3"/>
  <c r="Q15775" i="3"/>
  <c r="Q15776" i="3"/>
  <c r="Q15777" i="3"/>
  <c r="Q15778" i="3"/>
  <c r="Q15779" i="3"/>
  <c r="Q15780" i="3"/>
  <c r="Q15781" i="3"/>
  <c r="Q15782" i="3"/>
  <c r="Q15783" i="3"/>
  <c r="Q15784" i="3"/>
  <c r="Q15785" i="3"/>
  <c r="Q15786" i="3"/>
  <c r="Q15787" i="3"/>
  <c r="Q15788" i="3"/>
  <c r="Q15789" i="3"/>
  <c r="Q15790" i="3"/>
  <c r="Q15791" i="3"/>
  <c r="Q15792" i="3"/>
  <c r="Q15793" i="3"/>
  <c r="Q15794" i="3"/>
  <c r="Q15795" i="3"/>
  <c r="Q15796" i="3"/>
  <c r="Q15797" i="3"/>
  <c r="Q15798" i="3"/>
  <c r="Q15799" i="3"/>
  <c r="Q15800" i="3"/>
  <c r="Q15801" i="3"/>
  <c r="Q15802" i="3"/>
  <c r="Q15803" i="3"/>
  <c r="Q15804" i="3"/>
  <c r="Q15805" i="3"/>
  <c r="Q15806" i="3"/>
  <c r="Q15807" i="3"/>
  <c r="Q15808" i="3"/>
  <c r="Q15809" i="3"/>
  <c r="Q15810" i="3"/>
  <c r="Q15811" i="3"/>
  <c r="Q15812" i="3"/>
  <c r="Q15813" i="3"/>
  <c r="Q15814" i="3"/>
  <c r="Q15815" i="3"/>
  <c r="Q15816" i="3"/>
  <c r="Q15817" i="3"/>
  <c r="Q15818" i="3"/>
  <c r="Q15819" i="3"/>
  <c r="Q15820" i="3"/>
  <c r="Q15821" i="3"/>
  <c r="Q15822" i="3"/>
  <c r="Q15823" i="3"/>
  <c r="Q15824" i="3"/>
  <c r="Q15825" i="3"/>
  <c r="Q15826" i="3"/>
  <c r="Q15827" i="3"/>
  <c r="Q15828" i="3"/>
  <c r="Q15829" i="3"/>
  <c r="Q15830" i="3"/>
  <c r="Q15831" i="3"/>
  <c r="Q15832" i="3"/>
  <c r="Q15833" i="3"/>
  <c r="Q15834" i="3"/>
  <c r="Q15835" i="3"/>
  <c r="Q15836" i="3"/>
  <c r="Q15837" i="3"/>
  <c r="Q15838" i="3"/>
  <c r="Q15839" i="3"/>
  <c r="Q15840" i="3"/>
  <c r="Q15841" i="3"/>
  <c r="Q15842" i="3"/>
  <c r="Q15843" i="3"/>
  <c r="Q15844" i="3"/>
  <c r="Q15845" i="3"/>
  <c r="Q15846" i="3"/>
  <c r="Q15847" i="3"/>
  <c r="Q15848" i="3"/>
  <c r="Q15849" i="3"/>
  <c r="Q15850" i="3"/>
  <c r="Q15851" i="3"/>
  <c r="Q15852" i="3"/>
  <c r="Q15853" i="3"/>
  <c r="Q15854" i="3"/>
  <c r="Q15855" i="3"/>
  <c r="Q15856" i="3"/>
  <c r="Q15857" i="3"/>
  <c r="Q15858" i="3"/>
  <c r="Q15859" i="3"/>
  <c r="Q15860" i="3"/>
  <c r="Q15861" i="3"/>
  <c r="Q15862" i="3"/>
  <c r="Q15863" i="3"/>
  <c r="Q15864" i="3"/>
  <c r="Q15865" i="3"/>
  <c r="Q15866" i="3"/>
  <c r="Q15867" i="3"/>
  <c r="Q15868" i="3"/>
  <c r="Q15869" i="3"/>
  <c r="Q15870" i="3"/>
  <c r="Q15871" i="3"/>
  <c r="Q15872" i="3"/>
  <c r="Q15873" i="3"/>
  <c r="Q15874" i="3"/>
  <c r="Q15875" i="3"/>
  <c r="Q15876" i="3"/>
  <c r="Q15877" i="3"/>
  <c r="Q15878" i="3"/>
  <c r="Q15879" i="3"/>
  <c r="Q15880" i="3"/>
  <c r="Q15881" i="3"/>
  <c r="Q15882" i="3"/>
  <c r="Q15883" i="3"/>
  <c r="Q15884" i="3"/>
  <c r="Q15885" i="3"/>
  <c r="Q15886" i="3"/>
  <c r="Q15887" i="3"/>
  <c r="Q15888" i="3"/>
  <c r="Q15889" i="3"/>
  <c r="Q15890" i="3"/>
  <c r="Q15891" i="3"/>
  <c r="Q15892" i="3"/>
  <c r="Q15893" i="3"/>
  <c r="Q15894" i="3"/>
  <c r="Q15895" i="3"/>
  <c r="Q15896" i="3"/>
  <c r="Q15897" i="3"/>
  <c r="Q15898" i="3"/>
  <c r="Q15899" i="3"/>
  <c r="Q15900" i="3"/>
  <c r="Q15901" i="3"/>
  <c r="Q15902" i="3"/>
  <c r="Q15903" i="3"/>
  <c r="Q15904" i="3"/>
  <c r="Q15905" i="3"/>
  <c r="Q15906" i="3"/>
  <c r="Q15907" i="3"/>
  <c r="Q15908" i="3"/>
  <c r="Q15909" i="3"/>
  <c r="Q15910" i="3"/>
  <c r="Q15911" i="3"/>
  <c r="Q15912" i="3"/>
  <c r="Q15913" i="3"/>
  <c r="Q15914" i="3"/>
  <c r="Q15915" i="3"/>
  <c r="Q15916" i="3"/>
  <c r="Q15917" i="3"/>
  <c r="Q15918" i="3"/>
  <c r="Q15919" i="3"/>
  <c r="Q15920" i="3"/>
  <c r="Q15921" i="3"/>
  <c r="Q15922" i="3"/>
  <c r="Q15923" i="3"/>
  <c r="Q15924" i="3"/>
  <c r="Q15925" i="3"/>
  <c r="Q15926" i="3"/>
  <c r="Q15927" i="3"/>
  <c r="Q15928" i="3"/>
  <c r="Q15929" i="3"/>
  <c r="Q15930" i="3"/>
  <c r="Q15931" i="3"/>
  <c r="Q15932" i="3"/>
  <c r="Q15933" i="3"/>
  <c r="Q15934" i="3"/>
  <c r="Q15935" i="3"/>
  <c r="Q15936" i="3"/>
  <c r="Q15937" i="3"/>
  <c r="Q15938" i="3"/>
  <c r="Q15939" i="3"/>
  <c r="Q15940" i="3"/>
  <c r="Q15941" i="3"/>
  <c r="Q15942" i="3"/>
  <c r="Q15943" i="3"/>
  <c r="Q15944" i="3"/>
  <c r="Q15945" i="3"/>
  <c r="Q15946" i="3"/>
  <c r="Q15947" i="3"/>
  <c r="Q15948" i="3"/>
  <c r="Q15949" i="3"/>
  <c r="Q15950" i="3"/>
  <c r="Q15951" i="3"/>
  <c r="Q15952" i="3"/>
  <c r="Q15953" i="3"/>
  <c r="Q15954" i="3"/>
  <c r="Q15955" i="3"/>
  <c r="Q15956" i="3"/>
  <c r="Q15957" i="3"/>
  <c r="Q15958" i="3"/>
  <c r="Q15959" i="3"/>
  <c r="Q15960" i="3"/>
  <c r="Q15961" i="3"/>
  <c r="Q15962" i="3"/>
  <c r="Q15963" i="3"/>
  <c r="Q15964" i="3"/>
  <c r="Q15965" i="3"/>
  <c r="Q15966" i="3"/>
  <c r="Q15967" i="3"/>
  <c r="Q15968" i="3"/>
  <c r="Q15969" i="3"/>
  <c r="Q15970" i="3"/>
  <c r="Q15971" i="3"/>
  <c r="Q15972" i="3"/>
  <c r="Q15973" i="3"/>
  <c r="Q15974" i="3"/>
  <c r="Q15975" i="3"/>
  <c r="Q15976" i="3"/>
  <c r="Q15977" i="3"/>
  <c r="Q15978" i="3"/>
  <c r="Q15979" i="3"/>
  <c r="Q15980" i="3"/>
  <c r="Q15981" i="3"/>
  <c r="Q15982" i="3"/>
  <c r="Q15983" i="3"/>
  <c r="Q15984" i="3"/>
  <c r="Q15985" i="3"/>
  <c r="Q15986" i="3"/>
  <c r="Q15987" i="3"/>
  <c r="Q15988" i="3"/>
  <c r="Q15989" i="3"/>
  <c r="Q15990" i="3"/>
  <c r="Q15991" i="3"/>
  <c r="Q15992" i="3"/>
  <c r="Q15993" i="3"/>
  <c r="Q15994" i="3"/>
  <c r="Q15995" i="3"/>
  <c r="Q15996" i="3"/>
  <c r="Q15997" i="3"/>
  <c r="Q15998" i="3"/>
  <c r="Q15999" i="3"/>
  <c r="Q16000" i="3"/>
  <c r="Q16001" i="3"/>
  <c r="Q16002" i="3"/>
  <c r="Q16003" i="3"/>
  <c r="Q16004" i="3"/>
  <c r="Q16005" i="3"/>
  <c r="Q16006" i="3"/>
  <c r="Q16007" i="3"/>
  <c r="Q16008" i="3"/>
  <c r="Q16009" i="3"/>
  <c r="Q16010" i="3"/>
  <c r="Q16011" i="3"/>
  <c r="Q16012" i="3"/>
  <c r="Q16013" i="3"/>
  <c r="Q16014" i="3"/>
  <c r="Q16015" i="3"/>
  <c r="Q16016" i="3"/>
  <c r="Q16017" i="3"/>
  <c r="Q16018" i="3"/>
  <c r="Q16019" i="3"/>
  <c r="Q16020" i="3"/>
  <c r="Q16021" i="3"/>
  <c r="Q16022" i="3"/>
  <c r="Q16023" i="3"/>
  <c r="Q16024" i="3"/>
  <c r="Q16025" i="3"/>
  <c r="Q16026" i="3"/>
  <c r="Q16027" i="3"/>
  <c r="Q16028" i="3"/>
  <c r="Q16029" i="3"/>
  <c r="Q16030" i="3"/>
  <c r="Q16031" i="3"/>
  <c r="Q16032" i="3"/>
  <c r="Q16033" i="3"/>
  <c r="Q16034" i="3"/>
  <c r="Q16035" i="3"/>
  <c r="Q16036" i="3"/>
  <c r="Q16037" i="3"/>
  <c r="Q16038" i="3"/>
  <c r="Q16039" i="3"/>
  <c r="Q16040" i="3"/>
  <c r="Q16041" i="3"/>
  <c r="Q16042" i="3"/>
  <c r="Q16043" i="3"/>
  <c r="Q16044" i="3"/>
  <c r="Q16045" i="3"/>
  <c r="Q16046" i="3"/>
  <c r="Q16047" i="3"/>
  <c r="Q16048" i="3"/>
  <c r="Q16049" i="3"/>
  <c r="Q16050" i="3"/>
  <c r="Q16051" i="3"/>
  <c r="Q16052" i="3"/>
  <c r="Q16053" i="3"/>
  <c r="Q16054" i="3"/>
  <c r="Q16055" i="3"/>
  <c r="Q16056" i="3"/>
  <c r="Q16057" i="3"/>
  <c r="Q16058" i="3"/>
  <c r="Q16059" i="3"/>
  <c r="Q16060" i="3"/>
  <c r="Q16061" i="3"/>
  <c r="Q16062" i="3"/>
  <c r="Q16063" i="3"/>
  <c r="Q16064" i="3"/>
  <c r="Q16065" i="3"/>
  <c r="Q16066" i="3"/>
  <c r="Q16067" i="3"/>
  <c r="Q16068" i="3"/>
  <c r="Q16069" i="3"/>
  <c r="Q16070" i="3"/>
  <c r="Q16071" i="3"/>
  <c r="Q16072" i="3"/>
  <c r="Q16073" i="3"/>
  <c r="Q16074" i="3"/>
  <c r="Q16075" i="3"/>
  <c r="Q16076" i="3"/>
  <c r="Q16077" i="3"/>
  <c r="Q16078" i="3"/>
  <c r="Q16079" i="3"/>
  <c r="Q16080" i="3"/>
  <c r="Q16081" i="3"/>
  <c r="Q16082" i="3"/>
  <c r="Q16083" i="3"/>
  <c r="Q16084" i="3"/>
  <c r="Q16085" i="3"/>
  <c r="Q16086" i="3"/>
  <c r="Q16087" i="3"/>
  <c r="Q16088" i="3"/>
  <c r="Q16089" i="3"/>
  <c r="Q16090" i="3"/>
  <c r="Q16091" i="3"/>
  <c r="Q16092" i="3"/>
  <c r="Q16093" i="3"/>
  <c r="Q16094" i="3"/>
  <c r="Q16095" i="3"/>
  <c r="Q16096" i="3"/>
  <c r="Q16097" i="3"/>
  <c r="Q16098" i="3"/>
  <c r="Q16099" i="3"/>
  <c r="Q16100" i="3"/>
  <c r="Q16101" i="3"/>
  <c r="Q16102" i="3"/>
  <c r="Q16103" i="3"/>
  <c r="Q16104" i="3"/>
  <c r="Q16105" i="3"/>
  <c r="Q16106" i="3"/>
  <c r="Q16107" i="3"/>
  <c r="Q16108" i="3"/>
  <c r="Q16109" i="3"/>
  <c r="Q16110" i="3"/>
  <c r="Q16111" i="3"/>
  <c r="Q16112" i="3"/>
  <c r="Q16113" i="3"/>
  <c r="Q16114" i="3"/>
  <c r="Q16115" i="3"/>
  <c r="Q16116" i="3"/>
  <c r="Q16117" i="3"/>
  <c r="Q16118" i="3"/>
  <c r="Q16119" i="3"/>
  <c r="Q16120" i="3"/>
  <c r="Q16121" i="3"/>
  <c r="Q16122" i="3"/>
  <c r="Q16123" i="3"/>
  <c r="Q16124" i="3"/>
  <c r="Q16125" i="3"/>
  <c r="Q16126" i="3"/>
  <c r="Q16127" i="3"/>
  <c r="Q16128" i="3"/>
  <c r="Q16129" i="3"/>
  <c r="Q16130" i="3"/>
  <c r="Q16131" i="3"/>
  <c r="Q16132" i="3"/>
  <c r="Q16133" i="3"/>
  <c r="Q16134" i="3"/>
  <c r="Q16135" i="3"/>
  <c r="Q16136" i="3"/>
  <c r="Q16137" i="3"/>
  <c r="Q16138" i="3"/>
  <c r="Q16139" i="3"/>
  <c r="Q16140" i="3"/>
  <c r="Q16141" i="3"/>
  <c r="Q16142" i="3"/>
  <c r="Q16143" i="3"/>
  <c r="Q16144" i="3"/>
  <c r="Q16145" i="3"/>
  <c r="Q16146" i="3"/>
  <c r="Q16147" i="3"/>
  <c r="Q16148" i="3"/>
  <c r="Q16149" i="3"/>
  <c r="Q16150" i="3"/>
  <c r="Q16151" i="3"/>
  <c r="Q16152" i="3"/>
  <c r="Q16153" i="3"/>
  <c r="Q16154" i="3"/>
  <c r="Q16155" i="3"/>
  <c r="Q16156" i="3"/>
  <c r="Q16157" i="3"/>
  <c r="Q16158" i="3"/>
  <c r="Q16159" i="3"/>
  <c r="Q16160" i="3"/>
  <c r="Q16161" i="3"/>
  <c r="Q16162" i="3"/>
  <c r="Q16163" i="3"/>
  <c r="Q16164" i="3"/>
  <c r="Q16165" i="3"/>
  <c r="Q16166" i="3"/>
  <c r="Q16167" i="3"/>
  <c r="Q16168" i="3"/>
  <c r="Q16169" i="3"/>
  <c r="Q16170" i="3"/>
  <c r="Q16171" i="3"/>
  <c r="Q16172" i="3"/>
  <c r="Q16173" i="3"/>
  <c r="Q16174" i="3"/>
  <c r="Q16175" i="3"/>
  <c r="Q16176" i="3"/>
  <c r="Q16177" i="3"/>
  <c r="Q16178" i="3"/>
  <c r="Q16179" i="3"/>
  <c r="Q16180" i="3"/>
  <c r="Q16181" i="3"/>
  <c r="Q16182" i="3"/>
  <c r="Q16183" i="3"/>
  <c r="Q16184" i="3"/>
  <c r="Q16185" i="3"/>
  <c r="Q16186" i="3"/>
  <c r="Q16187" i="3"/>
  <c r="Q16188" i="3"/>
  <c r="Q16189" i="3"/>
  <c r="Q16190" i="3"/>
  <c r="Q16191" i="3"/>
  <c r="Q16192" i="3"/>
  <c r="Q16193" i="3"/>
  <c r="Q16194" i="3"/>
  <c r="Q16195" i="3"/>
  <c r="Q16196" i="3"/>
  <c r="Q16197" i="3"/>
  <c r="Q16198" i="3"/>
  <c r="Q16199" i="3"/>
  <c r="Q16200" i="3"/>
  <c r="Q16201" i="3"/>
  <c r="Q16202" i="3"/>
  <c r="Q16203" i="3"/>
  <c r="Q16204" i="3"/>
  <c r="Q16205" i="3"/>
  <c r="Q16206" i="3"/>
  <c r="Q16207" i="3"/>
  <c r="Q16208" i="3"/>
  <c r="Q16209" i="3"/>
  <c r="Q16210" i="3"/>
  <c r="Q16211" i="3"/>
  <c r="Q16212" i="3"/>
  <c r="Q16213" i="3"/>
  <c r="Q16214" i="3"/>
  <c r="Q16215" i="3"/>
  <c r="Q16216" i="3"/>
  <c r="Q16217" i="3"/>
  <c r="Q16218" i="3"/>
  <c r="Q16219" i="3"/>
  <c r="Q16220" i="3"/>
  <c r="Q16221" i="3"/>
  <c r="Q16222" i="3"/>
  <c r="Q16223" i="3"/>
  <c r="Q16224" i="3"/>
  <c r="Q16225" i="3"/>
  <c r="Q16226" i="3"/>
  <c r="Q16227" i="3"/>
  <c r="Q16228" i="3"/>
  <c r="Q16229" i="3"/>
  <c r="Q16230" i="3"/>
  <c r="Q16231" i="3"/>
  <c r="Q16232" i="3"/>
  <c r="Q16233" i="3"/>
  <c r="Q16234" i="3"/>
  <c r="Q16235" i="3"/>
  <c r="Q16236" i="3"/>
  <c r="Q16237" i="3"/>
  <c r="Q16238" i="3"/>
  <c r="Q16239" i="3"/>
  <c r="Q16240" i="3"/>
  <c r="Q16241" i="3"/>
  <c r="Q16242" i="3"/>
  <c r="Q16243" i="3"/>
  <c r="Q16244" i="3"/>
  <c r="Q16245" i="3"/>
  <c r="Q16246" i="3"/>
  <c r="Q16247" i="3"/>
  <c r="Q16248" i="3"/>
  <c r="Q16249" i="3"/>
  <c r="Q16250" i="3"/>
  <c r="Q16251" i="3"/>
  <c r="Q16252" i="3"/>
  <c r="Q16253" i="3"/>
  <c r="Q16254" i="3"/>
  <c r="Q16255" i="3"/>
  <c r="Q16256" i="3"/>
  <c r="Q16257" i="3"/>
  <c r="Q16258" i="3"/>
  <c r="Q16259" i="3"/>
  <c r="Q16260" i="3"/>
  <c r="Q16261" i="3"/>
  <c r="Q16262" i="3"/>
  <c r="Q16263" i="3"/>
  <c r="Q16264" i="3"/>
  <c r="Q16265" i="3"/>
  <c r="Q16266" i="3"/>
  <c r="Q16267" i="3"/>
  <c r="Q16268" i="3"/>
  <c r="Q16269" i="3"/>
  <c r="Q16270" i="3"/>
  <c r="Q16271" i="3"/>
  <c r="Q16272" i="3"/>
  <c r="Q16273" i="3"/>
  <c r="Q16274" i="3"/>
  <c r="Q16275" i="3"/>
  <c r="Q16276" i="3"/>
  <c r="Q16277" i="3"/>
  <c r="Q16278" i="3"/>
  <c r="Q16279" i="3"/>
  <c r="Q16280" i="3"/>
  <c r="Q16281" i="3"/>
  <c r="Q16282" i="3"/>
  <c r="Q16283" i="3"/>
  <c r="Q16284" i="3"/>
  <c r="Q16285" i="3"/>
  <c r="Q16286" i="3"/>
  <c r="Q16287" i="3"/>
  <c r="Q16288" i="3"/>
  <c r="Q16289" i="3"/>
  <c r="Q16290" i="3"/>
  <c r="Q16291" i="3"/>
  <c r="Q16292" i="3"/>
  <c r="Q16293" i="3"/>
  <c r="Q16294" i="3"/>
  <c r="Q16295" i="3"/>
  <c r="Q16296" i="3"/>
  <c r="Q16297" i="3"/>
  <c r="Q16298" i="3"/>
  <c r="Q16299" i="3"/>
  <c r="Q16300" i="3"/>
  <c r="Q16301" i="3"/>
  <c r="Q16302" i="3"/>
  <c r="Q16303" i="3"/>
  <c r="Q16304" i="3"/>
  <c r="Q16305" i="3"/>
  <c r="Q16306" i="3"/>
  <c r="Q16307" i="3"/>
  <c r="Q16308" i="3"/>
  <c r="Q16309" i="3"/>
  <c r="Q16310" i="3"/>
  <c r="Q16311" i="3"/>
  <c r="Q16312" i="3"/>
  <c r="Q16313" i="3"/>
  <c r="Q16314" i="3"/>
  <c r="Q16315" i="3"/>
  <c r="Q16316" i="3"/>
  <c r="Q16317" i="3"/>
  <c r="Q16318" i="3"/>
  <c r="Q16319" i="3"/>
  <c r="Q16320" i="3"/>
  <c r="Q16321" i="3"/>
  <c r="Q16322" i="3"/>
  <c r="Q16323" i="3"/>
  <c r="Q16324" i="3"/>
  <c r="Q16325" i="3"/>
  <c r="Q16326" i="3"/>
  <c r="Q16327" i="3"/>
  <c r="Q16328" i="3"/>
  <c r="Q16329" i="3"/>
  <c r="Q16330" i="3"/>
  <c r="Q16331" i="3"/>
  <c r="Q16332" i="3"/>
  <c r="Q16333" i="3"/>
  <c r="Q16334" i="3"/>
  <c r="Q16335" i="3"/>
  <c r="Q16336" i="3"/>
  <c r="Q16337" i="3"/>
  <c r="Q16338" i="3"/>
  <c r="Q16339" i="3"/>
  <c r="Q16340" i="3"/>
  <c r="Q16341" i="3"/>
  <c r="Q16342" i="3"/>
  <c r="Q16343" i="3"/>
  <c r="Q16344" i="3"/>
  <c r="Q16345" i="3"/>
  <c r="Q16346" i="3"/>
  <c r="Q16347" i="3"/>
  <c r="Q16348" i="3"/>
  <c r="Q16349" i="3"/>
  <c r="Q16350" i="3"/>
  <c r="Q16351" i="3"/>
  <c r="Q16352" i="3"/>
  <c r="Q16353" i="3"/>
  <c r="Q16354" i="3"/>
  <c r="Q16355" i="3"/>
  <c r="Q16356" i="3"/>
  <c r="Q16357" i="3"/>
  <c r="Q16358" i="3"/>
  <c r="Q16359" i="3"/>
  <c r="Q16360" i="3"/>
  <c r="Q16361" i="3"/>
  <c r="Q16362" i="3"/>
  <c r="Q16363" i="3"/>
  <c r="Q16364" i="3"/>
  <c r="Q16365" i="3"/>
  <c r="Q16366" i="3"/>
  <c r="Q16367" i="3"/>
  <c r="Q16368" i="3"/>
  <c r="Q16369" i="3"/>
  <c r="Q16370" i="3"/>
  <c r="Q16371" i="3"/>
  <c r="Q16372" i="3"/>
  <c r="Q16373" i="3"/>
  <c r="Q16374" i="3"/>
  <c r="Q16375" i="3"/>
  <c r="Q16376" i="3"/>
  <c r="Q16377" i="3"/>
  <c r="Q16378" i="3"/>
  <c r="Q16379" i="3"/>
  <c r="Q16380" i="3"/>
  <c r="Q16381" i="3"/>
  <c r="Q16382" i="3"/>
  <c r="Q16383" i="3"/>
  <c r="Q16384" i="3"/>
  <c r="Q16385" i="3"/>
  <c r="Q16386" i="3"/>
  <c r="Q16387" i="3"/>
  <c r="Q16388" i="3"/>
  <c r="Q16389" i="3"/>
  <c r="Q16390" i="3"/>
  <c r="Q16391" i="3"/>
  <c r="Q16392" i="3"/>
  <c r="Q16393" i="3"/>
  <c r="Q16394" i="3"/>
  <c r="Q16395" i="3"/>
  <c r="Q16396" i="3"/>
  <c r="Q16397" i="3"/>
  <c r="Q16398" i="3"/>
  <c r="Q16399" i="3"/>
  <c r="Q16400" i="3"/>
  <c r="Q16401" i="3"/>
  <c r="Q16402" i="3"/>
  <c r="Q16403" i="3"/>
  <c r="Q16404" i="3"/>
  <c r="Q16405" i="3"/>
  <c r="Q16406" i="3"/>
  <c r="Q16407" i="3"/>
  <c r="Q16408" i="3"/>
  <c r="Q16409" i="3"/>
  <c r="Q16410" i="3"/>
  <c r="Q16411" i="3"/>
  <c r="Q16412" i="3"/>
  <c r="Q16413" i="3"/>
  <c r="Q16414" i="3"/>
  <c r="Q16415" i="3"/>
  <c r="Q16416" i="3"/>
  <c r="Q16417" i="3"/>
  <c r="Q16418" i="3"/>
  <c r="Q16419" i="3"/>
  <c r="Q16420" i="3"/>
  <c r="Q16421" i="3"/>
  <c r="Q16422" i="3"/>
  <c r="Q16423" i="3"/>
  <c r="Q16424" i="3"/>
  <c r="Q16425" i="3"/>
  <c r="Q16426" i="3"/>
  <c r="Q16427" i="3"/>
  <c r="Q16428" i="3"/>
  <c r="Q16429" i="3"/>
  <c r="Q16430" i="3"/>
  <c r="Q16431" i="3"/>
  <c r="Q16432" i="3"/>
  <c r="Q16433" i="3"/>
  <c r="Q16434" i="3"/>
  <c r="Q16435" i="3"/>
  <c r="Q16436" i="3"/>
  <c r="Q16437" i="3"/>
  <c r="Q16438" i="3"/>
  <c r="Q16439" i="3"/>
  <c r="Q16440" i="3"/>
  <c r="Q16441" i="3"/>
  <c r="Q16442" i="3"/>
  <c r="Q16443" i="3"/>
  <c r="Q16444" i="3"/>
  <c r="Q16445" i="3"/>
  <c r="Q16446" i="3"/>
  <c r="Q16447" i="3"/>
  <c r="Q16448" i="3"/>
  <c r="Q16449" i="3"/>
  <c r="Q16450" i="3"/>
  <c r="Q16451" i="3"/>
  <c r="Q16452" i="3"/>
  <c r="Q16453" i="3"/>
  <c r="Q16454" i="3"/>
  <c r="Q16455" i="3"/>
  <c r="Q16456" i="3"/>
  <c r="Q16457" i="3"/>
  <c r="Q16458" i="3"/>
  <c r="Q16459" i="3"/>
  <c r="Q16460" i="3"/>
  <c r="Q16461" i="3"/>
  <c r="Q16462" i="3"/>
  <c r="Q16463" i="3"/>
  <c r="Q16464" i="3"/>
  <c r="Q16465" i="3"/>
  <c r="Q16466" i="3"/>
  <c r="Q16467" i="3"/>
  <c r="Q16468" i="3"/>
  <c r="Q16469" i="3"/>
  <c r="Q16470" i="3"/>
  <c r="Q16471" i="3"/>
  <c r="Q16472" i="3"/>
  <c r="Q16473" i="3"/>
  <c r="Q16474" i="3"/>
  <c r="Q16475" i="3"/>
  <c r="Q16476" i="3"/>
  <c r="Q16477" i="3"/>
  <c r="Q16478" i="3"/>
  <c r="Q16479" i="3"/>
  <c r="Q16480" i="3"/>
  <c r="Q16481" i="3"/>
  <c r="Q16482" i="3"/>
  <c r="Q16483" i="3"/>
  <c r="Q16484" i="3"/>
  <c r="Q16485" i="3"/>
  <c r="Q16486" i="3"/>
  <c r="Q16487" i="3"/>
  <c r="Q16488" i="3"/>
  <c r="Q16489" i="3"/>
  <c r="Q16490" i="3"/>
  <c r="Q16491" i="3"/>
  <c r="Q16492" i="3"/>
  <c r="Q16493" i="3"/>
  <c r="Q16494" i="3"/>
  <c r="Q16495" i="3"/>
  <c r="Q16496" i="3"/>
  <c r="Q16497" i="3"/>
  <c r="Q16498" i="3"/>
  <c r="Q16499" i="3"/>
  <c r="Q16500" i="3"/>
  <c r="Q16501" i="3"/>
  <c r="Q16502" i="3"/>
  <c r="Q16503" i="3"/>
  <c r="Q16504" i="3"/>
  <c r="Q16505" i="3"/>
  <c r="Q16506" i="3"/>
  <c r="Q16507" i="3"/>
  <c r="Q16508" i="3"/>
  <c r="Q16509" i="3"/>
  <c r="Q16510" i="3"/>
  <c r="Q16511" i="3"/>
  <c r="Q16512" i="3"/>
  <c r="Q16513" i="3"/>
  <c r="Q16514" i="3"/>
  <c r="Q16515" i="3"/>
  <c r="Q16516" i="3"/>
  <c r="Q16517" i="3"/>
  <c r="Q16518" i="3"/>
  <c r="Q16519" i="3"/>
  <c r="Q16520" i="3"/>
  <c r="Q16521" i="3"/>
  <c r="Q16522" i="3"/>
  <c r="Q16523" i="3"/>
  <c r="Q16524" i="3"/>
  <c r="Q16525" i="3"/>
  <c r="Q16526" i="3"/>
  <c r="Q16527" i="3"/>
  <c r="Q16528" i="3"/>
  <c r="Q16529" i="3"/>
  <c r="Q16530" i="3"/>
  <c r="Q16531" i="3"/>
  <c r="Q16532" i="3"/>
  <c r="Q16533" i="3"/>
  <c r="Q16534" i="3"/>
  <c r="Q16535" i="3"/>
  <c r="Q16536" i="3"/>
  <c r="Q16537" i="3"/>
  <c r="Q16538" i="3"/>
  <c r="Q16539" i="3"/>
  <c r="Q16540" i="3"/>
  <c r="Q16541" i="3"/>
  <c r="Q16542" i="3"/>
  <c r="Q16543" i="3"/>
  <c r="Q16544" i="3"/>
  <c r="Q16545" i="3"/>
  <c r="Q16546" i="3"/>
  <c r="Q16547" i="3"/>
  <c r="Q16548" i="3"/>
  <c r="Q16549" i="3"/>
  <c r="Q16550" i="3"/>
  <c r="Q16551" i="3"/>
  <c r="Q16552" i="3"/>
  <c r="Q16553" i="3"/>
  <c r="Q16554" i="3"/>
  <c r="Q16555" i="3"/>
  <c r="Q16556" i="3"/>
  <c r="Q16557" i="3"/>
  <c r="Q16558" i="3"/>
  <c r="Q16559" i="3"/>
  <c r="Q16560" i="3"/>
  <c r="Q16561" i="3"/>
  <c r="Q16562" i="3"/>
  <c r="Q16563" i="3"/>
  <c r="Q16564" i="3"/>
  <c r="Q16565" i="3"/>
  <c r="Q16566" i="3"/>
  <c r="Q16567" i="3"/>
  <c r="Q16568" i="3"/>
  <c r="Q16569" i="3"/>
  <c r="Q16570" i="3"/>
  <c r="Q16571" i="3"/>
  <c r="Q16572" i="3"/>
  <c r="Q16573" i="3"/>
  <c r="Q16574" i="3"/>
  <c r="Q16575" i="3"/>
  <c r="Q16576" i="3"/>
  <c r="Q16577" i="3"/>
  <c r="Q16578" i="3"/>
  <c r="Q16579" i="3"/>
  <c r="Q16580" i="3"/>
  <c r="Q16581" i="3"/>
  <c r="Q16582" i="3"/>
  <c r="Q16583" i="3"/>
  <c r="Q16584" i="3"/>
  <c r="Q16585" i="3"/>
  <c r="Q16586" i="3"/>
  <c r="Q16587" i="3"/>
  <c r="Q16588" i="3"/>
  <c r="Q16589" i="3"/>
  <c r="Q16590" i="3"/>
  <c r="Q16591" i="3"/>
  <c r="Q16592" i="3"/>
  <c r="Q16593" i="3"/>
  <c r="Q16594" i="3"/>
  <c r="Q16595" i="3"/>
  <c r="Q16596" i="3"/>
  <c r="Q16597" i="3"/>
  <c r="Q16598" i="3"/>
  <c r="Q16599" i="3"/>
  <c r="Q16600" i="3"/>
  <c r="Q16601" i="3"/>
  <c r="Q16602" i="3"/>
  <c r="Q16603" i="3"/>
  <c r="Q16604" i="3"/>
  <c r="Q16605" i="3"/>
  <c r="Q16606" i="3"/>
  <c r="Q16607" i="3"/>
  <c r="Q16608" i="3"/>
  <c r="Q16609" i="3"/>
  <c r="Q16610" i="3"/>
  <c r="Q16611" i="3"/>
  <c r="Q16612" i="3"/>
  <c r="Q16613" i="3"/>
  <c r="Q16614" i="3"/>
  <c r="Q16615" i="3"/>
  <c r="Q16616" i="3"/>
  <c r="Q16617" i="3"/>
  <c r="Q16618" i="3"/>
  <c r="Q16619" i="3"/>
  <c r="Q16620" i="3"/>
  <c r="Q16621" i="3"/>
  <c r="Q16622" i="3"/>
  <c r="Q16623" i="3"/>
  <c r="Q16624" i="3"/>
  <c r="Q16625" i="3"/>
  <c r="Q16626" i="3"/>
  <c r="Q16627" i="3"/>
  <c r="Q16628" i="3"/>
  <c r="Q16629" i="3"/>
  <c r="Q16630" i="3"/>
  <c r="Q16631" i="3"/>
  <c r="Q16632" i="3"/>
  <c r="Q16633" i="3"/>
  <c r="Q16634" i="3"/>
  <c r="Q16635" i="3"/>
  <c r="Q16636" i="3"/>
  <c r="Q16637" i="3"/>
  <c r="Q16638" i="3"/>
  <c r="Q16639" i="3"/>
  <c r="Q16640" i="3"/>
  <c r="Q16641" i="3"/>
  <c r="Q16642" i="3"/>
  <c r="Q16643" i="3"/>
  <c r="Q16644" i="3"/>
  <c r="Q16645" i="3"/>
  <c r="Q16646" i="3"/>
  <c r="Q16647" i="3"/>
  <c r="Q16648" i="3"/>
  <c r="Q16649" i="3"/>
  <c r="Q16650" i="3"/>
  <c r="Q16651" i="3"/>
  <c r="Q16652" i="3"/>
  <c r="Q16653" i="3"/>
  <c r="Q16654" i="3"/>
  <c r="Q16655" i="3"/>
  <c r="Q16656" i="3"/>
  <c r="Q16657" i="3"/>
  <c r="Q16658" i="3"/>
  <c r="Q16659" i="3"/>
  <c r="Q16660" i="3"/>
  <c r="Q16661" i="3"/>
  <c r="Q16662" i="3"/>
  <c r="Q16663" i="3"/>
  <c r="Q16664" i="3"/>
  <c r="Q16665" i="3"/>
  <c r="Q16666" i="3"/>
  <c r="Q16667" i="3"/>
  <c r="Q16668" i="3"/>
  <c r="Q16669" i="3"/>
  <c r="Q16670" i="3"/>
  <c r="Q16671" i="3"/>
  <c r="Q16672" i="3"/>
  <c r="Q16673" i="3"/>
  <c r="Q16674" i="3"/>
  <c r="Q16675" i="3"/>
  <c r="Q16676" i="3"/>
  <c r="Q16677" i="3"/>
  <c r="Q16678" i="3"/>
  <c r="Q16679" i="3"/>
  <c r="Q16680" i="3"/>
  <c r="Q16681" i="3"/>
  <c r="Q16682" i="3"/>
  <c r="Q16683" i="3"/>
  <c r="Q16684" i="3"/>
  <c r="Q16685" i="3"/>
  <c r="Q16686" i="3"/>
  <c r="Q16687" i="3"/>
  <c r="Q16688" i="3"/>
  <c r="Q16689" i="3"/>
  <c r="Q16690" i="3"/>
  <c r="Q16691" i="3"/>
  <c r="Q16692" i="3"/>
  <c r="Q16693" i="3"/>
  <c r="Q16694" i="3"/>
  <c r="Q16695" i="3"/>
  <c r="Q16696" i="3"/>
  <c r="Q16697" i="3"/>
  <c r="Q16698" i="3"/>
  <c r="Q16699" i="3"/>
  <c r="Q16700" i="3"/>
  <c r="Q16701" i="3"/>
  <c r="Q16702" i="3"/>
  <c r="Q16703" i="3"/>
  <c r="Q16704" i="3"/>
  <c r="Q16705" i="3"/>
  <c r="Q16706" i="3"/>
  <c r="Q16707" i="3"/>
  <c r="Q16708" i="3"/>
  <c r="Q16709" i="3"/>
  <c r="Q16710" i="3"/>
  <c r="Q16711" i="3"/>
  <c r="Q16712" i="3"/>
  <c r="Q16713" i="3"/>
  <c r="Q16714" i="3"/>
  <c r="Q16715" i="3"/>
  <c r="Q16716" i="3"/>
  <c r="Q16717" i="3"/>
  <c r="Q16718" i="3"/>
  <c r="Q16719" i="3"/>
  <c r="Q16720" i="3"/>
  <c r="Q16721" i="3"/>
  <c r="Q16722" i="3"/>
  <c r="Q16723" i="3"/>
  <c r="Q16724" i="3"/>
  <c r="Q16725" i="3"/>
  <c r="Q16726" i="3"/>
  <c r="Q16727" i="3"/>
  <c r="Q16728" i="3"/>
  <c r="Q16729" i="3"/>
  <c r="Q16730" i="3"/>
  <c r="Q16731" i="3"/>
  <c r="Q16732" i="3"/>
  <c r="Q16733" i="3"/>
  <c r="Q16734" i="3"/>
  <c r="Q16735" i="3"/>
  <c r="Q16736" i="3"/>
  <c r="Q16737" i="3"/>
  <c r="Q16738" i="3"/>
  <c r="Q16739" i="3"/>
  <c r="Q16740" i="3"/>
  <c r="Q16741" i="3"/>
  <c r="Q16742" i="3"/>
  <c r="Q16743" i="3"/>
  <c r="Q16744" i="3"/>
  <c r="Q16745" i="3"/>
  <c r="Q16746" i="3"/>
  <c r="Q16747" i="3"/>
  <c r="Q16748" i="3"/>
  <c r="Q16749" i="3"/>
  <c r="Q16750" i="3"/>
  <c r="Q16751" i="3"/>
  <c r="Q16752" i="3"/>
  <c r="Q16753" i="3"/>
  <c r="Q16754" i="3"/>
  <c r="Q16755" i="3"/>
  <c r="Q16756" i="3"/>
  <c r="Q16757" i="3"/>
  <c r="Q16758" i="3"/>
  <c r="Q16759" i="3"/>
  <c r="Q16760" i="3"/>
  <c r="Q16761" i="3"/>
  <c r="Q16762" i="3"/>
  <c r="Q16763" i="3"/>
  <c r="Q16764" i="3"/>
  <c r="Q16765" i="3"/>
  <c r="Q16766" i="3"/>
  <c r="Q16767" i="3"/>
  <c r="Q16768" i="3"/>
  <c r="Q16769" i="3"/>
  <c r="Q16770" i="3"/>
  <c r="Q16771" i="3"/>
  <c r="Q16772" i="3"/>
  <c r="Q16773" i="3"/>
  <c r="Q16774" i="3"/>
  <c r="Q16775" i="3"/>
  <c r="Q16776" i="3"/>
  <c r="Q16777" i="3"/>
  <c r="Q16778" i="3"/>
  <c r="Q16779" i="3"/>
  <c r="Q16780" i="3"/>
  <c r="Q16781" i="3"/>
  <c r="Q16782" i="3"/>
  <c r="Q16783" i="3"/>
  <c r="Q16784" i="3"/>
  <c r="Q16785" i="3"/>
  <c r="Q16786" i="3"/>
  <c r="Q16787" i="3"/>
  <c r="Q16788" i="3"/>
  <c r="Q16789" i="3"/>
  <c r="Q16790" i="3"/>
  <c r="Q16791" i="3"/>
  <c r="Q16792" i="3"/>
  <c r="Q16793" i="3"/>
  <c r="Q16794" i="3"/>
  <c r="Q16795" i="3"/>
  <c r="Q16796" i="3"/>
  <c r="Q16797" i="3"/>
  <c r="Q16798" i="3"/>
  <c r="Q16799" i="3"/>
  <c r="Q16800" i="3"/>
  <c r="Q16801" i="3"/>
  <c r="Q16802" i="3"/>
  <c r="Q16803" i="3"/>
  <c r="Q16804" i="3"/>
  <c r="Q16805" i="3"/>
  <c r="Q16806" i="3"/>
  <c r="Q16807" i="3"/>
  <c r="Q16808" i="3"/>
  <c r="Q16809" i="3"/>
  <c r="Q16810" i="3"/>
  <c r="Q16811" i="3"/>
  <c r="Q16812" i="3"/>
  <c r="Q16813" i="3"/>
  <c r="Q16814" i="3"/>
  <c r="Q16815" i="3"/>
  <c r="Q16816" i="3"/>
  <c r="Q16817" i="3"/>
  <c r="Q16818" i="3"/>
  <c r="Q16819" i="3"/>
  <c r="Q16820" i="3"/>
  <c r="Q16821" i="3"/>
  <c r="Q16822" i="3"/>
  <c r="Q16823" i="3"/>
  <c r="Q16824" i="3"/>
  <c r="Q16825" i="3"/>
  <c r="Q16826" i="3"/>
  <c r="Q16827" i="3"/>
  <c r="Q16828" i="3"/>
  <c r="Q16829" i="3"/>
  <c r="Q16830" i="3"/>
  <c r="Q16831" i="3"/>
  <c r="Q16832" i="3"/>
  <c r="Q16833" i="3"/>
  <c r="Q16834" i="3"/>
  <c r="Q16835" i="3"/>
  <c r="Q16836" i="3"/>
  <c r="Q16837" i="3"/>
  <c r="Q16838" i="3"/>
  <c r="Q16839" i="3"/>
  <c r="Q16840" i="3"/>
  <c r="Q16841" i="3"/>
  <c r="Q16842" i="3"/>
  <c r="Q16843" i="3"/>
  <c r="Q16844" i="3"/>
  <c r="Q16845" i="3"/>
  <c r="Q16846" i="3"/>
  <c r="Q16847" i="3"/>
  <c r="Q16848" i="3"/>
  <c r="Q16849" i="3"/>
  <c r="Q16850" i="3"/>
  <c r="Q16851" i="3"/>
  <c r="Q16852" i="3"/>
  <c r="Q16853" i="3"/>
  <c r="Q16854" i="3"/>
  <c r="Q16855" i="3"/>
  <c r="Q16856" i="3"/>
  <c r="Q16857" i="3"/>
  <c r="Q16858" i="3"/>
  <c r="Q16859" i="3"/>
  <c r="Q16860" i="3"/>
  <c r="Q16861" i="3"/>
  <c r="Q16862" i="3"/>
  <c r="Q16863" i="3"/>
  <c r="Q16864" i="3"/>
  <c r="Q16865" i="3"/>
  <c r="Q16866" i="3"/>
  <c r="Q16867" i="3"/>
  <c r="Q16868" i="3"/>
  <c r="Q16869" i="3"/>
  <c r="Q16870" i="3"/>
  <c r="Q16871" i="3"/>
  <c r="Q16872" i="3"/>
  <c r="Q16873" i="3"/>
  <c r="Q16874" i="3"/>
  <c r="Q16875" i="3"/>
  <c r="Q16876" i="3"/>
  <c r="Q16877" i="3"/>
  <c r="Q16878" i="3"/>
  <c r="Q16879" i="3"/>
  <c r="Q16880" i="3"/>
  <c r="Q16881" i="3"/>
  <c r="Q16882" i="3"/>
  <c r="Q16883" i="3"/>
  <c r="Q16884" i="3"/>
  <c r="Q16885" i="3"/>
  <c r="Q16886" i="3"/>
  <c r="Q16887" i="3"/>
  <c r="Q16888" i="3"/>
  <c r="Q16889" i="3"/>
  <c r="Q16890" i="3"/>
  <c r="Q16891" i="3"/>
  <c r="Q16892" i="3"/>
  <c r="Q16893" i="3"/>
  <c r="Q16894" i="3"/>
  <c r="Q16895" i="3"/>
  <c r="Q16896" i="3"/>
  <c r="Q16897" i="3"/>
  <c r="Q16898" i="3"/>
  <c r="Q16899" i="3"/>
  <c r="Q16900" i="3"/>
  <c r="Q16901" i="3"/>
  <c r="Q16902" i="3"/>
  <c r="Q16903" i="3"/>
  <c r="Q16904" i="3"/>
  <c r="Q16905" i="3"/>
  <c r="Q16906" i="3"/>
  <c r="Q16907" i="3"/>
  <c r="Q16908" i="3"/>
  <c r="Q16909" i="3"/>
  <c r="Q16910" i="3"/>
  <c r="Q16911" i="3"/>
  <c r="Q16912" i="3"/>
  <c r="Q16913" i="3"/>
  <c r="Q16914" i="3"/>
  <c r="Q16915" i="3"/>
  <c r="Q16916" i="3"/>
  <c r="Q16917" i="3"/>
  <c r="Q16918" i="3"/>
  <c r="Q16919" i="3"/>
  <c r="Q16920" i="3"/>
  <c r="Q16921" i="3"/>
  <c r="Q16922" i="3"/>
  <c r="Q16923" i="3"/>
  <c r="Q16924" i="3"/>
  <c r="Q16925" i="3"/>
  <c r="Q16926" i="3"/>
  <c r="Q16927" i="3"/>
  <c r="Q16928" i="3"/>
  <c r="Q16929" i="3"/>
  <c r="Q16930" i="3"/>
  <c r="Q16931" i="3"/>
  <c r="Q16932" i="3"/>
  <c r="Q16933" i="3"/>
  <c r="Q16934" i="3"/>
  <c r="Q16935" i="3"/>
  <c r="Q16936" i="3"/>
  <c r="Q16937" i="3"/>
  <c r="Q16938" i="3"/>
  <c r="Q16939" i="3"/>
  <c r="Q16940" i="3"/>
  <c r="Q16941" i="3"/>
  <c r="Q16942" i="3"/>
  <c r="Q16943" i="3"/>
  <c r="Q16944" i="3"/>
  <c r="Q16945" i="3"/>
  <c r="Q16946" i="3"/>
  <c r="Q16947" i="3"/>
  <c r="Q16948" i="3"/>
  <c r="Q16949" i="3"/>
  <c r="Q16950" i="3"/>
  <c r="Q16951" i="3"/>
  <c r="Q16952" i="3"/>
  <c r="Q16953" i="3"/>
  <c r="Q16954" i="3"/>
  <c r="Q16955" i="3"/>
  <c r="Q16956" i="3"/>
  <c r="Q16957" i="3"/>
  <c r="Q16958" i="3"/>
  <c r="Q16959" i="3"/>
  <c r="Q16960" i="3"/>
  <c r="Q16961" i="3"/>
  <c r="Q16962" i="3"/>
  <c r="Q16963" i="3"/>
  <c r="Q16964" i="3"/>
  <c r="Q16965" i="3"/>
  <c r="Q16966" i="3"/>
  <c r="Q16967" i="3"/>
  <c r="Q16968" i="3"/>
  <c r="Q16969" i="3"/>
  <c r="Q16970" i="3"/>
  <c r="Q16971" i="3"/>
  <c r="Q16972" i="3"/>
  <c r="Q16973" i="3"/>
  <c r="Q16974" i="3"/>
  <c r="Q16975" i="3"/>
  <c r="Q16976" i="3"/>
  <c r="Q16977" i="3"/>
  <c r="Q16978" i="3"/>
  <c r="Q16979" i="3"/>
  <c r="Q16980" i="3"/>
  <c r="Q16981" i="3"/>
  <c r="Q16982" i="3"/>
  <c r="Q16983" i="3"/>
  <c r="Q16984" i="3"/>
  <c r="Q16985" i="3"/>
  <c r="Q16986" i="3"/>
  <c r="Q16987" i="3"/>
  <c r="Q16988" i="3"/>
  <c r="Q16989" i="3"/>
  <c r="Q16990" i="3"/>
  <c r="Q16991" i="3"/>
  <c r="Q16992" i="3"/>
  <c r="Q16993" i="3"/>
  <c r="Q16994" i="3"/>
  <c r="Q16995" i="3"/>
  <c r="Q16996" i="3"/>
  <c r="Q16997" i="3"/>
  <c r="Q16998" i="3"/>
  <c r="Q16999" i="3"/>
  <c r="Q17000" i="3"/>
  <c r="Q17001" i="3"/>
  <c r="Q17002" i="3"/>
  <c r="Q17003" i="3"/>
  <c r="Q17004" i="3"/>
  <c r="Q17005" i="3"/>
  <c r="Q17006" i="3"/>
  <c r="Q17007" i="3"/>
  <c r="Q17008" i="3"/>
  <c r="Q17009" i="3"/>
  <c r="Q17010" i="3"/>
  <c r="Q17011" i="3"/>
  <c r="Q17012" i="3"/>
  <c r="Q17013" i="3"/>
  <c r="Q17014" i="3"/>
  <c r="Q17015" i="3"/>
  <c r="Q17016" i="3"/>
  <c r="Q17017" i="3"/>
  <c r="Q17018" i="3"/>
  <c r="Q17019" i="3"/>
  <c r="Q17020" i="3"/>
  <c r="Q17021" i="3"/>
  <c r="Q17022" i="3"/>
  <c r="Q17023" i="3"/>
  <c r="Q17024" i="3"/>
  <c r="Q17025" i="3"/>
  <c r="Q17026" i="3"/>
  <c r="Q17027" i="3"/>
  <c r="Q17028" i="3"/>
  <c r="Q17029" i="3"/>
  <c r="Q17030" i="3"/>
  <c r="Q17031" i="3"/>
  <c r="Q17032" i="3"/>
  <c r="Q17033" i="3"/>
  <c r="Q17034" i="3"/>
  <c r="Q17035" i="3"/>
  <c r="Q17036" i="3"/>
  <c r="Q17037" i="3"/>
  <c r="Q17038" i="3"/>
  <c r="Q17039" i="3"/>
  <c r="Q17040" i="3"/>
  <c r="Q17041" i="3"/>
  <c r="Q17042" i="3"/>
  <c r="Q17043" i="3"/>
  <c r="Q17044" i="3"/>
  <c r="Q17045" i="3"/>
  <c r="Q17046" i="3"/>
  <c r="Q17047" i="3"/>
  <c r="Q17048" i="3"/>
  <c r="Q17049" i="3"/>
  <c r="Q17050" i="3"/>
  <c r="Q17051" i="3"/>
  <c r="Q17052" i="3"/>
  <c r="Q17053" i="3"/>
  <c r="Q17054" i="3"/>
  <c r="Q17055" i="3"/>
  <c r="Q17056" i="3"/>
  <c r="Q17057" i="3"/>
  <c r="Q17058" i="3"/>
  <c r="Q17059" i="3"/>
  <c r="Q17060" i="3"/>
  <c r="Q17061" i="3"/>
  <c r="Q17062" i="3"/>
  <c r="Q17063" i="3"/>
  <c r="Q17064" i="3"/>
  <c r="Q17065" i="3"/>
  <c r="Q17066" i="3"/>
  <c r="Q17067" i="3"/>
  <c r="Q17068" i="3"/>
  <c r="Q17069" i="3"/>
  <c r="Q17070" i="3"/>
  <c r="Q17071" i="3"/>
  <c r="Q17072" i="3"/>
  <c r="Q17073" i="3"/>
  <c r="Q17074" i="3"/>
  <c r="Q17075" i="3"/>
  <c r="Q17076" i="3"/>
  <c r="Q17077" i="3"/>
  <c r="Q17078" i="3"/>
  <c r="Q17079" i="3"/>
  <c r="Q17080" i="3"/>
  <c r="Q17081" i="3"/>
  <c r="Q17082" i="3"/>
  <c r="Q17083" i="3"/>
  <c r="Q17084" i="3"/>
  <c r="Q17085" i="3"/>
  <c r="Q17086" i="3"/>
  <c r="Q17087" i="3"/>
  <c r="Q17088" i="3"/>
  <c r="Q17089" i="3"/>
  <c r="Q17090" i="3"/>
  <c r="Q17091" i="3"/>
  <c r="Q17092" i="3"/>
  <c r="Q17093" i="3"/>
  <c r="Q17094" i="3"/>
  <c r="Q17095" i="3"/>
  <c r="Q17096" i="3"/>
  <c r="Q17097" i="3"/>
  <c r="Q17098" i="3"/>
  <c r="Q17099" i="3"/>
  <c r="Q17100" i="3"/>
  <c r="Q17101" i="3"/>
  <c r="Q17102" i="3"/>
  <c r="Q17103" i="3"/>
  <c r="Q17104" i="3"/>
  <c r="Q17105" i="3"/>
  <c r="Q17106" i="3"/>
  <c r="Q17107" i="3"/>
  <c r="Q17108" i="3"/>
  <c r="Q17109" i="3"/>
  <c r="Q17110" i="3"/>
  <c r="Q17111" i="3"/>
  <c r="Q17112" i="3"/>
  <c r="Q17113" i="3"/>
  <c r="Q17114" i="3"/>
  <c r="Q17115" i="3"/>
  <c r="Q17116" i="3"/>
  <c r="Q17117" i="3"/>
  <c r="Q17118" i="3"/>
  <c r="Q17119" i="3"/>
  <c r="Q17120" i="3"/>
  <c r="Q17121" i="3"/>
  <c r="Q17122" i="3"/>
  <c r="Q17123" i="3"/>
  <c r="Q17124" i="3"/>
  <c r="Q17125" i="3"/>
  <c r="Q17126" i="3"/>
  <c r="Q17127" i="3"/>
  <c r="Q17128" i="3"/>
  <c r="Q17129" i="3"/>
  <c r="Q17130" i="3"/>
  <c r="Q17131" i="3"/>
  <c r="Q17132" i="3"/>
  <c r="Q17133" i="3"/>
  <c r="Q17134" i="3"/>
  <c r="Q17135" i="3"/>
  <c r="Q17136" i="3"/>
  <c r="Q17137" i="3"/>
  <c r="Q17138" i="3"/>
  <c r="Q17139" i="3"/>
  <c r="Q17140" i="3"/>
  <c r="Q17141" i="3"/>
  <c r="Q17142" i="3"/>
  <c r="Q17143" i="3"/>
  <c r="Q17144" i="3"/>
  <c r="Q17145" i="3"/>
  <c r="Q17146" i="3"/>
  <c r="Q17147" i="3"/>
  <c r="Q17148" i="3"/>
  <c r="Q17149" i="3"/>
  <c r="Q17150" i="3"/>
  <c r="Q17151" i="3"/>
  <c r="Q17152" i="3"/>
  <c r="Q17153" i="3"/>
  <c r="Q17154" i="3"/>
  <c r="Q17155" i="3"/>
  <c r="Q17156" i="3"/>
  <c r="Q17157" i="3"/>
  <c r="Q17158" i="3"/>
  <c r="Q17159" i="3"/>
  <c r="Q17160" i="3"/>
  <c r="Q17161" i="3"/>
  <c r="Q17162" i="3"/>
  <c r="Q17163" i="3"/>
  <c r="Q17164" i="3"/>
  <c r="Q17165" i="3"/>
  <c r="Q17166" i="3"/>
  <c r="Q17167" i="3"/>
  <c r="Q17168" i="3"/>
  <c r="Q17169" i="3"/>
  <c r="Q17170" i="3"/>
  <c r="Q17171" i="3"/>
  <c r="Q17172" i="3"/>
  <c r="Q17173" i="3"/>
  <c r="Q17174" i="3"/>
  <c r="Q17175" i="3"/>
  <c r="Q17176" i="3"/>
  <c r="Q17177" i="3"/>
  <c r="Q17178" i="3"/>
  <c r="Q17179" i="3"/>
  <c r="Q17180" i="3"/>
  <c r="Q17181" i="3"/>
  <c r="Q17182" i="3"/>
  <c r="Q17183" i="3"/>
  <c r="Q17184" i="3"/>
  <c r="Q17185" i="3"/>
  <c r="Q17186" i="3"/>
  <c r="Q17187" i="3"/>
  <c r="Q17188" i="3"/>
  <c r="Q17189" i="3"/>
  <c r="Q17190" i="3"/>
  <c r="Q17191" i="3"/>
  <c r="Q17192" i="3"/>
  <c r="Q17193" i="3"/>
  <c r="Q17194" i="3"/>
  <c r="Q17195" i="3"/>
  <c r="Q17196" i="3"/>
  <c r="Q17197" i="3"/>
  <c r="Q17198" i="3"/>
  <c r="Q17199" i="3"/>
  <c r="Q17200" i="3"/>
  <c r="Q17201" i="3"/>
  <c r="Q17202" i="3"/>
  <c r="Q17203" i="3"/>
  <c r="Q17204" i="3"/>
  <c r="Q17205" i="3"/>
  <c r="Q17206" i="3"/>
  <c r="Q17207" i="3"/>
  <c r="Q17208" i="3"/>
  <c r="Q17209" i="3"/>
  <c r="Q17210" i="3"/>
  <c r="Q17211" i="3"/>
  <c r="Q17212" i="3"/>
  <c r="Q17213" i="3"/>
  <c r="Q17214" i="3"/>
  <c r="Q17215" i="3"/>
  <c r="Q17216" i="3"/>
  <c r="Q17217" i="3"/>
  <c r="Q17218" i="3"/>
  <c r="Q17219" i="3"/>
  <c r="Q17220" i="3"/>
  <c r="Q17221" i="3"/>
  <c r="Q17222" i="3"/>
  <c r="Q17223" i="3"/>
  <c r="Q17224" i="3"/>
  <c r="Q17225" i="3"/>
  <c r="Q17226" i="3"/>
  <c r="Q17227" i="3"/>
  <c r="Q17228" i="3"/>
  <c r="Q17229" i="3"/>
  <c r="Q17230" i="3"/>
  <c r="Q17231" i="3"/>
  <c r="Q17232" i="3"/>
  <c r="Q17233" i="3"/>
  <c r="Q17234" i="3"/>
  <c r="Q17235" i="3"/>
  <c r="Q17236" i="3"/>
  <c r="Q17237" i="3"/>
  <c r="Q17238" i="3"/>
  <c r="Q17239" i="3"/>
  <c r="Q17240" i="3"/>
  <c r="Q17241" i="3"/>
  <c r="Q17242" i="3"/>
  <c r="Q17243" i="3"/>
  <c r="Q17244" i="3"/>
  <c r="Q17245" i="3"/>
  <c r="Q17246" i="3"/>
  <c r="Q17247" i="3"/>
  <c r="Q17248" i="3"/>
  <c r="Q17249" i="3"/>
  <c r="Q17250" i="3"/>
  <c r="Q17251" i="3"/>
  <c r="Q17252" i="3"/>
  <c r="Q17253" i="3"/>
  <c r="Q17254" i="3"/>
  <c r="Q17255" i="3"/>
  <c r="Q17256" i="3"/>
  <c r="Q17257" i="3"/>
  <c r="Q17258" i="3"/>
  <c r="Q17259" i="3"/>
  <c r="Q17260" i="3"/>
  <c r="Q17261" i="3"/>
  <c r="Q17262" i="3"/>
  <c r="Q17263" i="3"/>
  <c r="Q17264" i="3"/>
  <c r="Q17265" i="3"/>
  <c r="Q17266" i="3"/>
  <c r="Q17267" i="3"/>
  <c r="Q17268" i="3"/>
  <c r="Q17269" i="3"/>
  <c r="Q17270" i="3"/>
  <c r="Q17271" i="3"/>
  <c r="Q17272" i="3"/>
  <c r="Q17273" i="3"/>
  <c r="Q17274" i="3"/>
  <c r="Q17275" i="3"/>
  <c r="Q17276" i="3"/>
  <c r="Q17277" i="3"/>
  <c r="Q17278" i="3"/>
  <c r="Q17279" i="3"/>
  <c r="Q17280" i="3"/>
  <c r="Q17281" i="3"/>
  <c r="Q17282" i="3"/>
  <c r="Q17283" i="3"/>
  <c r="Q17284" i="3"/>
  <c r="Q17285" i="3"/>
  <c r="Q17286" i="3"/>
  <c r="Q17287" i="3"/>
  <c r="Q17288" i="3"/>
  <c r="Q17289" i="3"/>
  <c r="Q17290" i="3"/>
  <c r="Q17291" i="3"/>
  <c r="Q17292" i="3"/>
  <c r="Q17293" i="3"/>
  <c r="Q17294" i="3"/>
  <c r="Q17295" i="3"/>
  <c r="Q17296" i="3"/>
  <c r="Q17297" i="3"/>
  <c r="Q17298" i="3"/>
  <c r="Q17299" i="3"/>
  <c r="Q17300" i="3"/>
  <c r="Q17301" i="3"/>
  <c r="Q17302" i="3"/>
  <c r="Q17303" i="3"/>
  <c r="Q17304" i="3"/>
  <c r="Q17305" i="3"/>
  <c r="Q17306" i="3"/>
  <c r="Q17307" i="3"/>
  <c r="Q17308" i="3"/>
  <c r="Q17309" i="3"/>
  <c r="Q17310" i="3"/>
  <c r="Q17311" i="3"/>
  <c r="Q17312" i="3"/>
  <c r="Q17313" i="3"/>
  <c r="Q17314" i="3"/>
  <c r="Q17315" i="3"/>
  <c r="Q17316" i="3"/>
  <c r="Q17317" i="3"/>
  <c r="Q17318" i="3"/>
  <c r="Q17319" i="3"/>
  <c r="Q17320" i="3"/>
  <c r="Q17321" i="3"/>
  <c r="Q17322" i="3"/>
  <c r="Q17323" i="3"/>
  <c r="Q17324" i="3"/>
  <c r="Q17325" i="3"/>
  <c r="Q17326" i="3"/>
  <c r="Q17327" i="3"/>
  <c r="Q17328" i="3"/>
  <c r="Q17329" i="3"/>
  <c r="Q17330" i="3"/>
  <c r="Q17331" i="3"/>
  <c r="Q17332" i="3"/>
  <c r="Q17333" i="3"/>
  <c r="Q17334" i="3"/>
  <c r="Q17335" i="3"/>
  <c r="Q17336" i="3"/>
  <c r="Q17337" i="3"/>
  <c r="Q17338" i="3"/>
  <c r="Q17339" i="3"/>
  <c r="Q17340" i="3"/>
  <c r="Q17341" i="3"/>
  <c r="Q17342" i="3"/>
  <c r="Q17343" i="3"/>
  <c r="Q17344" i="3"/>
  <c r="Q17345" i="3"/>
  <c r="Q17346" i="3"/>
  <c r="Q17347" i="3"/>
  <c r="Q17348" i="3"/>
  <c r="Q17349" i="3"/>
  <c r="Q17350" i="3"/>
  <c r="Q17351" i="3"/>
  <c r="Q17352" i="3"/>
  <c r="Q17353" i="3"/>
  <c r="Q17354" i="3"/>
  <c r="Q17355" i="3"/>
  <c r="Q17356" i="3"/>
  <c r="Q17357" i="3"/>
  <c r="Q17358" i="3"/>
  <c r="Q17359" i="3"/>
  <c r="Q17360" i="3"/>
  <c r="Q17361" i="3"/>
  <c r="Q17362" i="3"/>
  <c r="Q17363" i="3"/>
  <c r="Q17364" i="3"/>
  <c r="Q17365" i="3"/>
  <c r="Q17366" i="3"/>
  <c r="Q17367" i="3"/>
  <c r="Q17368" i="3"/>
  <c r="Q17369" i="3"/>
  <c r="Q17370" i="3"/>
  <c r="Q17371" i="3"/>
  <c r="Q17372" i="3"/>
  <c r="Q17373" i="3"/>
  <c r="Q17374" i="3"/>
  <c r="Q17375" i="3"/>
  <c r="Q17376" i="3"/>
  <c r="Q17377" i="3"/>
  <c r="Q17378" i="3"/>
  <c r="Q17379" i="3"/>
  <c r="Q17380" i="3"/>
  <c r="Q17381" i="3"/>
  <c r="Q17382" i="3"/>
  <c r="Q17383" i="3"/>
  <c r="Q17384" i="3"/>
  <c r="Q17385" i="3"/>
  <c r="Q17386" i="3"/>
  <c r="Q17387" i="3"/>
  <c r="Q17388" i="3"/>
  <c r="Q17389" i="3"/>
  <c r="Q17390" i="3"/>
  <c r="Q17391" i="3"/>
  <c r="Q17392" i="3"/>
  <c r="Q17393" i="3"/>
  <c r="Q17394" i="3"/>
  <c r="Q17395" i="3"/>
  <c r="Q17396" i="3"/>
  <c r="Q17397" i="3"/>
  <c r="Q17398" i="3"/>
  <c r="Q17399" i="3"/>
  <c r="Q17400" i="3"/>
  <c r="Q17401" i="3"/>
  <c r="Q17402" i="3"/>
  <c r="Q17403" i="3"/>
  <c r="Q17404" i="3"/>
  <c r="Q17405" i="3"/>
  <c r="Q17406" i="3"/>
  <c r="Q17407" i="3"/>
  <c r="Q17408" i="3"/>
  <c r="Q17409" i="3"/>
  <c r="Q17410" i="3"/>
  <c r="Q17411" i="3"/>
  <c r="Q17412" i="3"/>
  <c r="Q17413" i="3"/>
  <c r="Q17414" i="3"/>
  <c r="Q17415" i="3"/>
  <c r="Q17416" i="3"/>
  <c r="Q17417" i="3"/>
  <c r="Q17418" i="3"/>
  <c r="Q17419" i="3"/>
  <c r="Q17420" i="3"/>
  <c r="Q17421" i="3"/>
  <c r="Q17422" i="3"/>
  <c r="Q17423" i="3"/>
  <c r="Q17424" i="3"/>
  <c r="Q17425" i="3"/>
  <c r="Q17426" i="3"/>
  <c r="Q17427" i="3"/>
  <c r="Q17428" i="3"/>
  <c r="Q17429" i="3"/>
  <c r="Q17430" i="3"/>
  <c r="Q17431" i="3"/>
  <c r="Q17432" i="3"/>
  <c r="Q17433" i="3"/>
  <c r="Q17434" i="3"/>
  <c r="Q17435" i="3"/>
  <c r="Q17436" i="3"/>
  <c r="Q17437" i="3"/>
  <c r="Q17438" i="3"/>
  <c r="Q17439" i="3"/>
  <c r="Q17440" i="3"/>
  <c r="Q17441" i="3"/>
  <c r="Q17442" i="3"/>
  <c r="Q17443" i="3"/>
  <c r="Q17444" i="3"/>
  <c r="Q17445" i="3"/>
  <c r="Q17446" i="3"/>
  <c r="Q17447" i="3"/>
  <c r="Q17448" i="3"/>
  <c r="Q17449" i="3"/>
  <c r="Q17450" i="3"/>
  <c r="Q17451" i="3"/>
  <c r="Q17452" i="3"/>
  <c r="Q17453" i="3"/>
  <c r="Q17454" i="3"/>
  <c r="Q17455" i="3"/>
  <c r="Q17456" i="3"/>
  <c r="Q17457" i="3"/>
  <c r="Q17458" i="3"/>
  <c r="Q17459" i="3"/>
  <c r="Q17460" i="3"/>
  <c r="Q17461" i="3"/>
  <c r="Q17462" i="3"/>
  <c r="Q17463" i="3"/>
  <c r="Q17464" i="3"/>
  <c r="Q17465" i="3"/>
  <c r="Q17466" i="3"/>
  <c r="Q17467" i="3"/>
  <c r="Q17468" i="3"/>
  <c r="Q17469" i="3"/>
  <c r="Q17470" i="3"/>
  <c r="Q17471" i="3"/>
  <c r="Q17472" i="3"/>
  <c r="Q17473" i="3"/>
  <c r="Q17474" i="3"/>
  <c r="Q17475" i="3"/>
  <c r="Q17476" i="3"/>
  <c r="Q17477" i="3"/>
  <c r="Q17478" i="3"/>
  <c r="Q17479" i="3"/>
  <c r="Q17480" i="3"/>
  <c r="Q17481" i="3"/>
  <c r="Q17482" i="3"/>
  <c r="Q17483" i="3"/>
  <c r="Q17484" i="3"/>
  <c r="Q17485" i="3"/>
  <c r="Q17486" i="3"/>
  <c r="Q17487" i="3"/>
  <c r="Q17488" i="3"/>
  <c r="Q17489" i="3"/>
  <c r="Q17490" i="3"/>
  <c r="Q17491" i="3"/>
  <c r="Q17492" i="3"/>
  <c r="Q17493" i="3"/>
  <c r="Q17494" i="3"/>
  <c r="Q17495" i="3"/>
  <c r="Q17496" i="3"/>
  <c r="Q17497" i="3"/>
  <c r="Q17498" i="3"/>
  <c r="Q17499" i="3"/>
  <c r="Q17500" i="3"/>
  <c r="Q17501" i="3"/>
  <c r="Q17502" i="3"/>
  <c r="Q17503" i="3"/>
  <c r="Q17504" i="3"/>
  <c r="Q17505" i="3"/>
  <c r="Q17506" i="3"/>
  <c r="Q17507" i="3"/>
  <c r="Q17508" i="3"/>
  <c r="Q17509" i="3"/>
  <c r="Q17510" i="3"/>
  <c r="Q17511" i="3"/>
  <c r="Q17512" i="3"/>
  <c r="Q17513" i="3"/>
  <c r="Q17514" i="3"/>
  <c r="Q17515" i="3"/>
  <c r="Q17516" i="3"/>
  <c r="Q17517" i="3"/>
  <c r="Q17518" i="3"/>
  <c r="Q17519" i="3"/>
  <c r="Q17520" i="3"/>
  <c r="Q17521" i="3"/>
  <c r="Q17522" i="3"/>
  <c r="Q17523" i="3"/>
  <c r="Q17524" i="3"/>
  <c r="Q17525" i="3"/>
  <c r="Q17526" i="3"/>
  <c r="Q17527" i="3"/>
  <c r="Q17528" i="3"/>
  <c r="Q17529" i="3"/>
  <c r="Q17530" i="3"/>
  <c r="Q17531" i="3"/>
  <c r="Q17532" i="3"/>
  <c r="Q17533" i="3"/>
  <c r="Q17534" i="3"/>
  <c r="Q17535" i="3"/>
  <c r="Q17536" i="3"/>
  <c r="Q17537" i="3"/>
  <c r="Q17538" i="3"/>
  <c r="Q17539" i="3"/>
  <c r="Q17540" i="3"/>
  <c r="Q17541" i="3"/>
  <c r="Q17542" i="3"/>
  <c r="Q17543" i="3"/>
  <c r="Q17544" i="3"/>
  <c r="Q17545" i="3"/>
  <c r="Q17546" i="3"/>
  <c r="Q17547" i="3"/>
  <c r="Q17548" i="3"/>
  <c r="Q17549" i="3"/>
  <c r="Q17550" i="3"/>
  <c r="Q17551" i="3"/>
  <c r="Q17552" i="3"/>
  <c r="Q17553" i="3"/>
  <c r="Q17554" i="3"/>
  <c r="Q17555" i="3"/>
  <c r="Q17556" i="3"/>
  <c r="Q17557" i="3"/>
  <c r="Q17558" i="3"/>
  <c r="Q17559" i="3"/>
  <c r="Q17560" i="3"/>
  <c r="Q17561" i="3"/>
  <c r="Q17562" i="3"/>
  <c r="Q17563" i="3"/>
  <c r="Q17564" i="3"/>
  <c r="Q17565" i="3"/>
  <c r="Q17566" i="3"/>
  <c r="Q17567" i="3"/>
  <c r="Q17568" i="3"/>
  <c r="Q17569" i="3"/>
  <c r="Q17570" i="3"/>
  <c r="Q17571" i="3"/>
  <c r="Q17572" i="3"/>
  <c r="Q17573" i="3"/>
  <c r="Q17574" i="3"/>
  <c r="Q17575" i="3"/>
  <c r="Q17576" i="3"/>
  <c r="Q17577" i="3"/>
  <c r="Q17578" i="3"/>
  <c r="Q17579" i="3"/>
  <c r="Q17580" i="3"/>
  <c r="Q17581" i="3"/>
  <c r="Q17582" i="3"/>
  <c r="Q17583" i="3"/>
  <c r="Q17584" i="3"/>
  <c r="Q17585" i="3"/>
  <c r="Q17586" i="3"/>
  <c r="Q17587" i="3"/>
  <c r="Q17588" i="3"/>
  <c r="Q17589" i="3"/>
  <c r="Q17590" i="3"/>
  <c r="Q17591" i="3"/>
  <c r="Q17592" i="3"/>
  <c r="Q17593" i="3"/>
  <c r="Q17594" i="3"/>
  <c r="Q17595" i="3"/>
  <c r="Q17596" i="3"/>
  <c r="Q17597" i="3"/>
  <c r="Q17598" i="3"/>
  <c r="Q17599" i="3"/>
  <c r="Q17600" i="3"/>
  <c r="Q17601" i="3"/>
  <c r="Q17602" i="3"/>
  <c r="Q17603" i="3"/>
  <c r="Q17604" i="3"/>
  <c r="Q17605" i="3"/>
  <c r="Q17606" i="3"/>
  <c r="Q17607" i="3"/>
  <c r="Q17608" i="3"/>
  <c r="Q17609" i="3"/>
  <c r="Q17610" i="3"/>
  <c r="Q17611" i="3"/>
  <c r="Q17612" i="3"/>
  <c r="Q17613" i="3"/>
  <c r="Q17614" i="3"/>
  <c r="Q17615" i="3"/>
  <c r="Q17616" i="3"/>
  <c r="Q17617" i="3"/>
  <c r="Q17618" i="3"/>
  <c r="Q17619" i="3"/>
  <c r="Q17620" i="3"/>
  <c r="Q17621" i="3"/>
  <c r="Q17622" i="3"/>
  <c r="Q17623" i="3"/>
  <c r="Q17624" i="3"/>
  <c r="Q17625" i="3"/>
  <c r="Q17626" i="3"/>
  <c r="Q17627" i="3"/>
  <c r="Q17628" i="3"/>
  <c r="Q17629" i="3"/>
  <c r="Q17630" i="3"/>
  <c r="Q17631" i="3"/>
  <c r="Q17632" i="3"/>
  <c r="Q17633" i="3"/>
  <c r="Q17634" i="3"/>
  <c r="Q17635" i="3"/>
  <c r="Q17636" i="3"/>
  <c r="Q17637" i="3"/>
  <c r="Q17638" i="3"/>
  <c r="Q17639" i="3"/>
  <c r="Q17640" i="3"/>
  <c r="Q17641" i="3"/>
  <c r="Q17642" i="3"/>
  <c r="Q17643" i="3"/>
  <c r="Q17644" i="3"/>
  <c r="Q17645" i="3"/>
  <c r="Q17646" i="3"/>
  <c r="Q17647" i="3"/>
  <c r="Q17648" i="3"/>
  <c r="Q17649" i="3"/>
  <c r="Q17650" i="3"/>
  <c r="Q17651" i="3"/>
  <c r="Q17652" i="3"/>
  <c r="Q17653" i="3"/>
  <c r="Q17654" i="3"/>
  <c r="Q17655" i="3"/>
  <c r="Q17656" i="3"/>
  <c r="Q17657" i="3"/>
  <c r="Q17658" i="3"/>
  <c r="Q17659" i="3"/>
  <c r="Q17660" i="3"/>
  <c r="Q17661" i="3"/>
  <c r="Q17662" i="3"/>
  <c r="Q17663" i="3"/>
  <c r="Q17664" i="3"/>
  <c r="Q17665" i="3"/>
  <c r="Q17666" i="3"/>
  <c r="Q17667" i="3"/>
  <c r="Q17668" i="3"/>
  <c r="Q17669" i="3"/>
  <c r="Q17670" i="3"/>
  <c r="Q17671" i="3"/>
  <c r="Q17672" i="3"/>
  <c r="Q17673" i="3"/>
  <c r="Q17674" i="3"/>
  <c r="Q17675" i="3"/>
  <c r="Q17676" i="3"/>
  <c r="Q17677" i="3"/>
  <c r="Q17678" i="3"/>
  <c r="Q17679" i="3"/>
  <c r="Q17680" i="3"/>
  <c r="Q17681" i="3"/>
  <c r="Q17682" i="3"/>
  <c r="Q17683" i="3"/>
  <c r="Q17684" i="3"/>
  <c r="Q17685" i="3"/>
  <c r="Q17686" i="3"/>
  <c r="Q17687" i="3"/>
  <c r="Q17688" i="3"/>
  <c r="Q17689" i="3"/>
  <c r="Q17690" i="3"/>
  <c r="Q17691" i="3"/>
  <c r="Q17692" i="3"/>
  <c r="Q17693" i="3"/>
  <c r="Q17694" i="3"/>
  <c r="Q17695" i="3"/>
  <c r="Q17696" i="3"/>
  <c r="Q17697" i="3"/>
  <c r="Q17698" i="3"/>
  <c r="Q17699" i="3"/>
  <c r="Q17700" i="3"/>
  <c r="Q17701" i="3"/>
  <c r="Q17702" i="3"/>
  <c r="Q17703" i="3"/>
  <c r="Q17704" i="3"/>
  <c r="Q17705" i="3"/>
  <c r="Q17706" i="3"/>
  <c r="Q17707" i="3"/>
  <c r="Q17708" i="3"/>
  <c r="Q17709" i="3"/>
  <c r="Q17710" i="3"/>
  <c r="Q17711" i="3"/>
  <c r="Q17712" i="3"/>
  <c r="Q17713" i="3"/>
  <c r="Q17714" i="3"/>
  <c r="Q17715" i="3"/>
  <c r="Q17716" i="3"/>
  <c r="Q17717" i="3"/>
  <c r="Q17718" i="3"/>
  <c r="Q17719" i="3"/>
  <c r="Q17720" i="3"/>
  <c r="Q17721" i="3"/>
  <c r="Q17722" i="3"/>
  <c r="Q17723" i="3"/>
  <c r="Q17724" i="3"/>
  <c r="Q17725" i="3"/>
  <c r="Q17726" i="3"/>
  <c r="Q17727" i="3"/>
  <c r="Q17728" i="3"/>
  <c r="Q17729" i="3"/>
  <c r="Q17730" i="3"/>
  <c r="Q17731" i="3"/>
  <c r="Q17732" i="3"/>
  <c r="Q17733" i="3"/>
  <c r="Q17734" i="3"/>
  <c r="Q17735" i="3"/>
  <c r="Q17736" i="3"/>
  <c r="Q17737" i="3"/>
  <c r="Q17738" i="3"/>
  <c r="Q17739" i="3"/>
  <c r="Q17740" i="3"/>
  <c r="Q17741" i="3"/>
  <c r="Q17742" i="3"/>
  <c r="Q17743" i="3"/>
  <c r="Q17744" i="3"/>
  <c r="Q17745" i="3"/>
  <c r="Q17746" i="3"/>
  <c r="Q17747" i="3"/>
  <c r="Q17748" i="3"/>
  <c r="Q17749" i="3"/>
  <c r="Q17750" i="3"/>
  <c r="Q17751" i="3"/>
  <c r="Q17752" i="3"/>
  <c r="Q17753" i="3"/>
  <c r="Q17754" i="3"/>
  <c r="Q17755" i="3"/>
  <c r="Q17756" i="3"/>
  <c r="Q17757" i="3"/>
  <c r="Q17758" i="3"/>
  <c r="Q17759" i="3"/>
  <c r="Q17760" i="3"/>
  <c r="Q17761" i="3"/>
  <c r="Q17762" i="3"/>
  <c r="Q17763" i="3"/>
  <c r="Q17764" i="3"/>
  <c r="Q17765" i="3"/>
  <c r="Q17766" i="3"/>
  <c r="Q17767" i="3"/>
  <c r="Q17768" i="3"/>
  <c r="Q17769" i="3"/>
  <c r="Q17770" i="3"/>
  <c r="Q17771" i="3"/>
  <c r="Q17772" i="3"/>
  <c r="Q17773" i="3"/>
  <c r="Q17774" i="3"/>
  <c r="Q17775" i="3"/>
  <c r="Q17776" i="3"/>
  <c r="Q17777" i="3"/>
  <c r="Q17778" i="3"/>
  <c r="Q17779" i="3"/>
  <c r="Q17780" i="3"/>
  <c r="Q17781" i="3"/>
  <c r="Q17782" i="3"/>
  <c r="Q17783" i="3"/>
  <c r="Q17784" i="3"/>
  <c r="Q17785" i="3"/>
  <c r="Q17786" i="3"/>
  <c r="Q17787" i="3"/>
  <c r="Q17788" i="3"/>
  <c r="Q17789" i="3"/>
  <c r="Q17790" i="3"/>
  <c r="Q17791" i="3"/>
  <c r="Q17792" i="3"/>
  <c r="Q17793" i="3"/>
  <c r="Q17794" i="3"/>
  <c r="Q17795" i="3"/>
  <c r="Q17796" i="3"/>
  <c r="Q17797" i="3"/>
  <c r="Q17798" i="3"/>
  <c r="Q17799" i="3"/>
  <c r="Q17800" i="3"/>
  <c r="Q17801" i="3"/>
  <c r="Q17802" i="3"/>
  <c r="Q17803" i="3"/>
  <c r="Q17804" i="3"/>
  <c r="Q17805" i="3"/>
  <c r="Q17806" i="3"/>
  <c r="Q17807" i="3"/>
  <c r="Q17808" i="3"/>
  <c r="Q17809" i="3"/>
  <c r="Q17810" i="3"/>
  <c r="Q17811" i="3"/>
  <c r="Q17812" i="3"/>
  <c r="Q17813" i="3"/>
  <c r="Q17814" i="3"/>
  <c r="Q17815" i="3"/>
  <c r="Q17816" i="3"/>
  <c r="Q17817" i="3"/>
  <c r="Q17818" i="3"/>
  <c r="Q17819" i="3"/>
  <c r="Q17820" i="3"/>
  <c r="Q17821" i="3"/>
  <c r="Q17822" i="3"/>
  <c r="Q17823" i="3"/>
  <c r="Q17824" i="3"/>
  <c r="Q17825" i="3"/>
  <c r="Q17826" i="3"/>
  <c r="Q17827" i="3"/>
  <c r="Q17828" i="3"/>
  <c r="Q17829" i="3"/>
  <c r="Q17830" i="3"/>
  <c r="Q17831" i="3"/>
  <c r="Q17832" i="3"/>
  <c r="Q17833" i="3"/>
  <c r="Q17834" i="3"/>
  <c r="Q17835" i="3"/>
  <c r="Q17836" i="3"/>
  <c r="Q17837" i="3"/>
  <c r="Q17838" i="3"/>
  <c r="Q17839" i="3"/>
  <c r="Q17840" i="3"/>
  <c r="Q17841" i="3"/>
  <c r="Q17842" i="3"/>
  <c r="Q17843" i="3"/>
  <c r="Q17844" i="3"/>
  <c r="Q17845" i="3"/>
  <c r="Q17846" i="3"/>
  <c r="Q17847" i="3"/>
  <c r="Q17848" i="3"/>
  <c r="Q17849" i="3"/>
  <c r="Q17850" i="3"/>
  <c r="Q17851" i="3"/>
  <c r="Q17852" i="3"/>
  <c r="Q17853" i="3"/>
  <c r="Q17854" i="3"/>
  <c r="Q17855" i="3"/>
  <c r="Q17856" i="3"/>
  <c r="Q17857" i="3"/>
  <c r="Q17858" i="3"/>
  <c r="Q17859" i="3"/>
  <c r="Q17860" i="3"/>
  <c r="Q17861" i="3"/>
  <c r="Q17862" i="3"/>
  <c r="Q17863" i="3"/>
  <c r="Q17864" i="3"/>
  <c r="Q17865" i="3"/>
  <c r="Q17866" i="3"/>
  <c r="Q17867" i="3"/>
  <c r="Q17868" i="3"/>
  <c r="Q17869" i="3"/>
  <c r="Q17870" i="3"/>
  <c r="Q17871" i="3"/>
  <c r="Q17872" i="3"/>
  <c r="Q17873" i="3"/>
  <c r="Q17874" i="3"/>
  <c r="Q17875" i="3"/>
  <c r="Q17876" i="3"/>
  <c r="Q17877" i="3"/>
  <c r="Q17878" i="3"/>
  <c r="Q17879" i="3"/>
  <c r="Q17880" i="3"/>
  <c r="Q17881" i="3"/>
  <c r="Q17882" i="3"/>
  <c r="Q17883" i="3"/>
  <c r="Q17884" i="3"/>
  <c r="Q17885" i="3"/>
  <c r="Q17886" i="3"/>
  <c r="Q17887" i="3"/>
  <c r="Q17888" i="3"/>
  <c r="Q17889" i="3"/>
  <c r="Q17890" i="3"/>
  <c r="Q17891" i="3"/>
  <c r="Q17892" i="3"/>
  <c r="Q17893" i="3"/>
  <c r="Q17894" i="3"/>
  <c r="Q17895" i="3"/>
  <c r="Q17896" i="3"/>
  <c r="Q17897" i="3"/>
  <c r="Q17898" i="3"/>
  <c r="Q17899" i="3"/>
  <c r="Q17900" i="3"/>
  <c r="Q17901" i="3"/>
  <c r="Q17902" i="3"/>
  <c r="Q17903" i="3"/>
  <c r="Q17904" i="3"/>
  <c r="Q17905" i="3"/>
  <c r="Q17906" i="3"/>
  <c r="Q17907" i="3"/>
  <c r="Q17908" i="3"/>
  <c r="Q17909" i="3"/>
  <c r="Q17910" i="3"/>
  <c r="Q17911" i="3"/>
  <c r="Q17912" i="3"/>
  <c r="Q17913" i="3"/>
  <c r="Q17914" i="3"/>
  <c r="Q17915" i="3"/>
  <c r="Q17916" i="3"/>
  <c r="Q17917" i="3"/>
  <c r="Q17918" i="3"/>
  <c r="Q17919" i="3"/>
  <c r="Q17920" i="3"/>
  <c r="Q17921" i="3"/>
  <c r="Q17922" i="3"/>
  <c r="Q17923" i="3"/>
  <c r="Q17924" i="3"/>
  <c r="Q17925" i="3"/>
  <c r="Q17926" i="3"/>
  <c r="Q17927" i="3"/>
  <c r="Q17928" i="3"/>
  <c r="Q17929" i="3"/>
  <c r="Q17930" i="3"/>
  <c r="Q17931" i="3"/>
  <c r="Q17932" i="3"/>
  <c r="Q17933" i="3"/>
  <c r="Q17934" i="3"/>
  <c r="Q17935" i="3"/>
  <c r="Q17936" i="3"/>
  <c r="Q17937" i="3"/>
  <c r="Q17938" i="3"/>
  <c r="Q17939" i="3"/>
  <c r="Q17940" i="3"/>
  <c r="Q17941" i="3"/>
  <c r="Q17942" i="3"/>
  <c r="Q17943" i="3"/>
  <c r="Q17944" i="3"/>
  <c r="Q17945" i="3"/>
  <c r="Q17946" i="3"/>
  <c r="Q17947" i="3"/>
  <c r="Q17948" i="3"/>
  <c r="Q17949" i="3"/>
  <c r="Q17950" i="3"/>
  <c r="Q17951" i="3"/>
  <c r="Q17952" i="3"/>
  <c r="Q17953" i="3"/>
  <c r="Q17954" i="3"/>
  <c r="Q17955" i="3"/>
  <c r="Q17956" i="3"/>
  <c r="Q17957" i="3"/>
  <c r="Q17958" i="3"/>
  <c r="Q17959" i="3"/>
  <c r="Q17960" i="3"/>
  <c r="Q17961" i="3"/>
  <c r="Q17962" i="3"/>
  <c r="Q17963" i="3"/>
  <c r="Q17964" i="3"/>
  <c r="Q17965" i="3"/>
  <c r="Q17966" i="3"/>
  <c r="Q17967" i="3"/>
  <c r="Q17968" i="3"/>
  <c r="Q17969" i="3"/>
  <c r="Q17970" i="3"/>
  <c r="Q17971" i="3"/>
  <c r="Q17972" i="3"/>
  <c r="Q17973" i="3"/>
  <c r="Q17974" i="3"/>
  <c r="Q17975" i="3"/>
  <c r="Q17976" i="3"/>
  <c r="Q17977" i="3"/>
  <c r="Q17978" i="3"/>
  <c r="Q17979" i="3"/>
  <c r="Q17980" i="3"/>
  <c r="Q17981" i="3"/>
  <c r="Q17982" i="3"/>
  <c r="Q17983" i="3"/>
  <c r="Q17984" i="3"/>
  <c r="Q17985" i="3"/>
  <c r="Q17986" i="3"/>
  <c r="Q17987" i="3"/>
  <c r="Q17988" i="3"/>
  <c r="Q17989" i="3"/>
  <c r="Q17990" i="3"/>
  <c r="Q17991" i="3"/>
  <c r="Q17992" i="3"/>
  <c r="Q17993" i="3"/>
  <c r="Q17994" i="3"/>
  <c r="Q17995" i="3"/>
  <c r="Q17996" i="3"/>
  <c r="Q17997" i="3"/>
  <c r="Q17998" i="3"/>
  <c r="Q17999" i="3"/>
  <c r="Q18000" i="3"/>
  <c r="Q18001" i="3"/>
  <c r="Q18002" i="3"/>
  <c r="Q18003" i="3"/>
  <c r="Q18004" i="3"/>
  <c r="Q18005" i="3"/>
  <c r="Q18006" i="3"/>
  <c r="Q18007" i="3"/>
  <c r="Q18008" i="3"/>
  <c r="Q18009" i="3"/>
  <c r="Q18010" i="3"/>
  <c r="Q18011" i="3"/>
  <c r="Q18012" i="3"/>
  <c r="Q18013" i="3"/>
  <c r="Q18014" i="3"/>
  <c r="Q18015" i="3"/>
  <c r="Q18016" i="3"/>
  <c r="Q18017" i="3"/>
  <c r="Q18018" i="3"/>
  <c r="Q18019" i="3"/>
  <c r="Q18020" i="3"/>
  <c r="Q18021" i="3"/>
  <c r="Q18022" i="3"/>
  <c r="Q18023" i="3"/>
  <c r="Q18024" i="3"/>
  <c r="Q18025" i="3"/>
  <c r="Q18026" i="3"/>
  <c r="Q18027" i="3"/>
  <c r="Q18028" i="3"/>
  <c r="Q18029" i="3"/>
  <c r="Q18030" i="3"/>
  <c r="Q18031" i="3"/>
  <c r="Q18032" i="3"/>
  <c r="Q18033" i="3"/>
  <c r="Q18034" i="3"/>
  <c r="Q18035" i="3"/>
  <c r="Q18036" i="3"/>
  <c r="Q18037" i="3"/>
  <c r="Q18038" i="3"/>
  <c r="Q18039" i="3"/>
  <c r="Q18040" i="3"/>
  <c r="Q18041" i="3"/>
  <c r="Q18042" i="3"/>
  <c r="Q18043" i="3"/>
  <c r="Q18044" i="3"/>
  <c r="Q18045" i="3"/>
  <c r="Q18046" i="3"/>
  <c r="Q18047" i="3"/>
  <c r="Q18048" i="3"/>
  <c r="Q18049" i="3"/>
  <c r="Q18050" i="3"/>
  <c r="Q18051" i="3"/>
  <c r="Q18052" i="3"/>
  <c r="Q18053" i="3"/>
  <c r="Q18054" i="3"/>
  <c r="Q18055" i="3"/>
  <c r="Q18056" i="3"/>
  <c r="Q18057" i="3"/>
  <c r="Q18058" i="3"/>
  <c r="Q18059" i="3"/>
  <c r="Q18060" i="3"/>
  <c r="Q18061" i="3"/>
  <c r="Q18062" i="3"/>
  <c r="Q18063" i="3"/>
  <c r="Q18064" i="3"/>
  <c r="Q18065" i="3"/>
  <c r="Q18066" i="3"/>
  <c r="Q18067" i="3"/>
  <c r="Q18068" i="3"/>
  <c r="Q18069" i="3"/>
  <c r="Q18070" i="3"/>
  <c r="Q18071" i="3"/>
  <c r="Q18072" i="3"/>
  <c r="Q18073" i="3"/>
  <c r="Q18074" i="3"/>
  <c r="Q18075" i="3"/>
  <c r="Q18076" i="3"/>
  <c r="Q18077" i="3"/>
  <c r="Q18078" i="3"/>
  <c r="Q18079" i="3"/>
  <c r="Q18080" i="3"/>
  <c r="Q18081" i="3"/>
  <c r="Q18082" i="3"/>
  <c r="Q18083" i="3"/>
  <c r="Q18084" i="3"/>
  <c r="Q18085" i="3"/>
  <c r="Q18086" i="3"/>
  <c r="Q18087" i="3"/>
  <c r="Q18088" i="3"/>
  <c r="Q18089" i="3"/>
  <c r="Q18090" i="3"/>
  <c r="Q18091" i="3"/>
  <c r="Q18092" i="3"/>
  <c r="Q18093" i="3"/>
  <c r="Q18094" i="3"/>
  <c r="Q18095" i="3"/>
  <c r="Q18096" i="3"/>
  <c r="Q18097" i="3"/>
  <c r="Q18098" i="3"/>
  <c r="Q18099" i="3"/>
  <c r="Q18100" i="3"/>
  <c r="Q18101" i="3"/>
  <c r="Q18102" i="3"/>
  <c r="Q18103" i="3"/>
  <c r="Q18104" i="3"/>
  <c r="Q18105" i="3"/>
  <c r="Q18106" i="3"/>
  <c r="Q18107" i="3"/>
  <c r="Q18108" i="3"/>
  <c r="Q18109" i="3"/>
  <c r="Q18110" i="3"/>
  <c r="Q18111" i="3"/>
  <c r="Q18112" i="3"/>
  <c r="Q18113" i="3"/>
  <c r="Q18114" i="3"/>
  <c r="Q18115" i="3"/>
  <c r="Q18116" i="3"/>
  <c r="Q18117" i="3"/>
  <c r="Q18118" i="3"/>
  <c r="Q18119" i="3"/>
  <c r="Q18120" i="3"/>
  <c r="Q18121" i="3"/>
  <c r="Q18122" i="3"/>
  <c r="Q18123" i="3"/>
  <c r="Q18124" i="3"/>
  <c r="Q18125" i="3"/>
  <c r="Q18126" i="3"/>
  <c r="Q18127" i="3"/>
  <c r="Q18128" i="3"/>
  <c r="Q18129" i="3"/>
  <c r="Q18130" i="3"/>
  <c r="Q18131" i="3"/>
  <c r="Q18132" i="3"/>
  <c r="Q18133" i="3"/>
  <c r="Q18134" i="3"/>
  <c r="Q18135" i="3"/>
  <c r="Q18136" i="3"/>
  <c r="Q18137" i="3"/>
  <c r="Q18138" i="3"/>
  <c r="Q18139" i="3"/>
  <c r="Q18140" i="3"/>
  <c r="Q18141" i="3"/>
  <c r="Q18142" i="3"/>
  <c r="Q18143" i="3"/>
  <c r="Q18144" i="3"/>
  <c r="Q18145" i="3"/>
  <c r="Q18146" i="3"/>
  <c r="Q18147" i="3"/>
  <c r="Q18148" i="3"/>
  <c r="Q18149" i="3"/>
  <c r="Q18150" i="3"/>
  <c r="Q18151" i="3"/>
  <c r="Q18152" i="3"/>
  <c r="Q18153" i="3"/>
  <c r="Q18154" i="3"/>
  <c r="Q18155" i="3"/>
  <c r="Q18156" i="3"/>
  <c r="Q18157" i="3"/>
  <c r="Q18158" i="3"/>
  <c r="Q18159" i="3"/>
  <c r="Q18160" i="3"/>
  <c r="Q18161" i="3"/>
  <c r="Q18162" i="3"/>
  <c r="Q18163" i="3"/>
  <c r="Q18164" i="3"/>
  <c r="Q18165" i="3"/>
  <c r="Q18166" i="3"/>
  <c r="Q18167" i="3"/>
  <c r="Q18168" i="3"/>
  <c r="Q18169" i="3"/>
  <c r="Q18170" i="3"/>
  <c r="Q18171" i="3"/>
  <c r="Q18172" i="3"/>
  <c r="Q18173" i="3"/>
  <c r="Q18174" i="3"/>
  <c r="Q18175" i="3"/>
  <c r="Q18176" i="3"/>
  <c r="Q18177" i="3"/>
  <c r="Q18178" i="3"/>
  <c r="Q18179" i="3"/>
  <c r="Q18180" i="3"/>
  <c r="Q18181" i="3"/>
  <c r="Q18182" i="3"/>
  <c r="Q18183" i="3"/>
  <c r="Q18184" i="3"/>
  <c r="Q18185" i="3"/>
  <c r="Q18186" i="3"/>
  <c r="Q18187" i="3"/>
  <c r="Q18188" i="3"/>
  <c r="Q18189" i="3"/>
  <c r="Q18190" i="3"/>
  <c r="Q18191" i="3"/>
  <c r="Q18192" i="3"/>
  <c r="Q18193" i="3"/>
  <c r="Q18194" i="3"/>
  <c r="Q18195" i="3"/>
  <c r="Q18196" i="3"/>
  <c r="Q18197" i="3"/>
  <c r="Q18198" i="3"/>
  <c r="Q18199" i="3"/>
  <c r="Q18200" i="3"/>
  <c r="Q18201" i="3"/>
  <c r="Q18202" i="3"/>
  <c r="Q18203" i="3"/>
  <c r="Q18204" i="3"/>
  <c r="Q18205" i="3"/>
  <c r="Q18206" i="3"/>
  <c r="Q18207" i="3"/>
  <c r="Q18208" i="3"/>
  <c r="Q18209" i="3"/>
  <c r="Q18210" i="3"/>
  <c r="Q18211" i="3"/>
  <c r="Q18212" i="3"/>
  <c r="Q18213" i="3"/>
  <c r="Q18214" i="3"/>
  <c r="Q18215" i="3"/>
  <c r="Q18216" i="3"/>
  <c r="Q18217" i="3"/>
  <c r="Q18218" i="3"/>
  <c r="Q18219" i="3"/>
  <c r="Q18220" i="3"/>
  <c r="Q18221" i="3"/>
  <c r="Q18222" i="3"/>
  <c r="Q18223" i="3"/>
  <c r="Q18224" i="3"/>
  <c r="Q18225" i="3"/>
  <c r="Q18226" i="3"/>
  <c r="Q18227" i="3"/>
  <c r="Q18228" i="3"/>
  <c r="Q18229" i="3"/>
  <c r="Q18230" i="3"/>
  <c r="Q18231" i="3"/>
  <c r="Q18232" i="3"/>
  <c r="Q18233" i="3"/>
  <c r="Q18234" i="3"/>
  <c r="Q18235" i="3"/>
  <c r="Q18236" i="3"/>
  <c r="Q18237" i="3"/>
  <c r="Q18238" i="3"/>
  <c r="Q18239" i="3"/>
  <c r="Q18240" i="3"/>
  <c r="Q18241" i="3"/>
  <c r="Q18242" i="3"/>
  <c r="Q18243" i="3"/>
  <c r="Q18244" i="3"/>
  <c r="Q18245" i="3"/>
  <c r="Q18246" i="3"/>
  <c r="Q18247" i="3"/>
  <c r="Q18248" i="3"/>
  <c r="Q18249" i="3"/>
  <c r="Q18250" i="3"/>
  <c r="Q18251" i="3"/>
  <c r="Q18252" i="3"/>
  <c r="Q18253" i="3"/>
  <c r="Q18254" i="3"/>
  <c r="Q18255" i="3"/>
  <c r="Q18256" i="3"/>
  <c r="Q18257" i="3"/>
  <c r="Q18258" i="3"/>
  <c r="Q18259" i="3"/>
  <c r="Q18260" i="3"/>
  <c r="Q18261" i="3"/>
  <c r="Q18262" i="3"/>
  <c r="Q18263" i="3"/>
  <c r="Q18264" i="3"/>
  <c r="Q18265" i="3"/>
  <c r="Q18266" i="3"/>
  <c r="Q18267" i="3"/>
  <c r="Q18268" i="3"/>
  <c r="Q18269" i="3"/>
  <c r="Q18270" i="3"/>
  <c r="Q18271" i="3"/>
  <c r="Q18272" i="3"/>
  <c r="Q18273" i="3"/>
  <c r="Q18274" i="3"/>
  <c r="Q18275" i="3"/>
  <c r="Q18276" i="3"/>
  <c r="Q18277" i="3"/>
  <c r="Q18278" i="3"/>
  <c r="Q18279" i="3"/>
  <c r="Q18280" i="3"/>
  <c r="Q18281" i="3"/>
  <c r="Q18282" i="3"/>
  <c r="Q18283" i="3"/>
  <c r="Q18284" i="3"/>
  <c r="Q18285" i="3"/>
  <c r="Q18286" i="3"/>
  <c r="Q18287" i="3"/>
  <c r="Q18288" i="3"/>
  <c r="Q18289" i="3"/>
  <c r="Q18290" i="3"/>
  <c r="Q18291" i="3"/>
  <c r="Q18292" i="3"/>
  <c r="Q18293" i="3"/>
  <c r="Q18294" i="3"/>
  <c r="Q18295" i="3"/>
  <c r="Q18296" i="3"/>
  <c r="Q18297" i="3"/>
  <c r="Q18298" i="3"/>
  <c r="Q18299" i="3"/>
  <c r="Q18300" i="3"/>
  <c r="Q18301" i="3"/>
  <c r="Q18302" i="3"/>
  <c r="Q18303" i="3"/>
  <c r="Q18304" i="3"/>
  <c r="Q18305" i="3"/>
  <c r="Q18306" i="3"/>
  <c r="Q18307" i="3"/>
  <c r="Q18308" i="3"/>
  <c r="Q18309" i="3"/>
  <c r="Q18310" i="3"/>
  <c r="Q18311" i="3"/>
  <c r="Q18312" i="3"/>
  <c r="Q18313" i="3"/>
  <c r="Q18314" i="3"/>
  <c r="Q18315" i="3"/>
  <c r="Q18316" i="3"/>
  <c r="Q18317" i="3"/>
  <c r="Q18318" i="3"/>
  <c r="Q18319" i="3"/>
  <c r="Q18320" i="3"/>
  <c r="Q18321" i="3"/>
  <c r="Q18322" i="3"/>
  <c r="Q18323" i="3"/>
  <c r="Q18324" i="3"/>
  <c r="Q18325" i="3"/>
  <c r="Q18326" i="3"/>
  <c r="Q18327" i="3"/>
  <c r="Q18328" i="3"/>
  <c r="Q18329" i="3"/>
  <c r="Q18330" i="3"/>
  <c r="Q18331" i="3"/>
  <c r="Q18332" i="3"/>
  <c r="Q18333" i="3"/>
  <c r="Q18334" i="3"/>
  <c r="Q18335" i="3"/>
  <c r="Q18336" i="3"/>
  <c r="Q18337" i="3"/>
  <c r="Q18338" i="3"/>
  <c r="Q18339" i="3"/>
  <c r="Q18340" i="3"/>
  <c r="Q18341" i="3"/>
  <c r="Q18342" i="3"/>
  <c r="Q18343" i="3"/>
  <c r="Q18344" i="3"/>
  <c r="Q18345" i="3"/>
  <c r="Q18346" i="3"/>
  <c r="Q18347" i="3"/>
  <c r="Q18348" i="3"/>
  <c r="Q18349" i="3"/>
  <c r="Q18350" i="3"/>
  <c r="Q18351" i="3"/>
  <c r="Q18352" i="3"/>
  <c r="Q18353" i="3"/>
  <c r="Q18354" i="3"/>
  <c r="Q18355" i="3"/>
  <c r="Q18356" i="3"/>
  <c r="Q18357" i="3"/>
  <c r="Q18358" i="3"/>
  <c r="Q18359" i="3"/>
  <c r="Q18360" i="3"/>
  <c r="Q18361" i="3"/>
  <c r="Q18362" i="3"/>
  <c r="Q18363" i="3"/>
  <c r="Q18364" i="3"/>
  <c r="Q18365" i="3"/>
  <c r="Q18366" i="3"/>
  <c r="Q18367" i="3"/>
  <c r="Q18368" i="3"/>
  <c r="Q18369" i="3"/>
  <c r="Q18370" i="3"/>
  <c r="Q18371" i="3"/>
  <c r="Q18372" i="3"/>
  <c r="Q18373" i="3"/>
  <c r="Q18374" i="3"/>
  <c r="Q18375" i="3"/>
  <c r="Q18376" i="3"/>
  <c r="Q18377" i="3"/>
  <c r="Q18378" i="3"/>
  <c r="Q18379" i="3"/>
  <c r="Q18380" i="3"/>
  <c r="Q18381" i="3"/>
  <c r="Q18382" i="3"/>
  <c r="Q18383" i="3"/>
  <c r="Q18384" i="3"/>
  <c r="Q18385" i="3"/>
  <c r="Q18386" i="3"/>
  <c r="Q18387" i="3"/>
  <c r="Q18388" i="3"/>
  <c r="Q18389" i="3"/>
  <c r="Q18390" i="3"/>
  <c r="Q18391" i="3"/>
  <c r="Q18392" i="3"/>
  <c r="Q18393" i="3"/>
  <c r="Q18394" i="3"/>
  <c r="Q18395" i="3"/>
  <c r="Q18396" i="3"/>
  <c r="Q18397" i="3"/>
  <c r="Q18398" i="3"/>
  <c r="Q18399" i="3"/>
  <c r="Q18400" i="3"/>
  <c r="Q18401" i="3"/>
  <c r="Q18402" i="3"/>
  <c r="Q18403" i="3"/>
  <c r="Q18404" i="3"/>
  <c r="Q18405" i="3"/>
  <c r="Q18406" i="3"/>
  <c r="Q18407" i="3"/>
  <c r="Q18408" i="3"/>
  <c r="Q18409" i="3"/>
  <c r="Q18410" i="3"/>
  <c r="Q18411" i="3"/>
  <c r="Q18412" i="3"/>
  <c r="Q18413" i="3"/>
  <c r="Q18414" i="3"/>
  <c r="Q18415" i="3"/>
  <c r="Q18416" i="3"/>
  <c r="Q18417" i="3"/>
  <c r="Q18418" i="3"/>
  <c r="Q18419" i="3"/>
  <c r="Q18420" i="3"/>
  <c r="Q18421" i="3"/>
  <c r="Q18422" i="3"/>
  <c r="Q18423" i="3"/>
  <c r="Q18424" i="3"/>
  <c r="Q18425" i="3"/>
  <c r="Q18426" i="3"/>
  <c r="Q18427" i="3"/>
  <c r="Q18428" i="3"/>
  <c r="Q18429" i="3"/>
  <c r="Q18430" i="3"/>
  <c r="Q18431" i="3"/>
  <c r="Q18432" i="3"/>
  <c r="Q18433" i="3"/>
  <c r="Q18434" i="3"/>
  <c r="Q18435" i="3"/>
  <c r="Q18436" i="3"/>
  <c r="Q18437" i="3"/>
  <c r="Q18438" i="3"/>
  <c r="Q18439" i="3"/>
  <c r="Q18440" i="3"/>
  <c r="Q18441" i="3"/>
  <c r="Q18442" i="3"/>
  <c r="Q18443" i="3"/>
  <c r="Q18444" i="3"/>
  <c r="Q18445" i="3"/>
  <c r="Q18446" i="3"/>
  <c r="Q18447" i="3"/>
  <c r="Q18448" i="3"/>
  <c r="Q18449" i="3"/>
  <c r="Q18450" i="3"/>
  <c r="Q18451" i="3"/>
  <c r="Q18452" i="3"/>
  <c r="Q18453" i="3"/>
  <c r="Q18454" i="3"/>
  <c r="Q18455" i="3"/>
  <c r="Q18456" i="3"/>
  <c r="Q18457" i="3"/>
  <c r="Q18458" i="3"/>
  <c r="Q18459" i="3"/>
  <c r="Q18460" i="3"/>
  <c r="Q18461" i="3"/>
  <c r="Q18462" i="3"/>
  <c r="Q18463" i="3"/>
  <c r="Q18464" i="3"/>
  <c r="Q18465" i="3"/>
  <c r="Q18466" i="3"/>
  <c r="Q18467" i="3"/>
  <c r="Q18468" i="3"/>
  <c r="Q18469" i="3"/>
  <c r="Q18470" i="3"/>
  <c r="Q18471" i="3"/>
  <c r="Q18472" i="3"/>
  <c r="Q18473" i="3"/>
  <c r="Q18474" i="3"/>
  <c r="Q18475" i="3"/>
  <c r="Q18476" i="3"/>
  <c r="Q18477" i="3"/>
  <c r="Q18478" i="3"/>
  <c r="Q18479" i="3"/>
  <c r="Q18480" i="3"/>
  <c r="Q18481" i="3"/>
  <c r="Q18482" i="3"/>
  <c r="Q18483" i="3"/>
  <c r="Q18484" i="3"/>
  <c r="Q18485" i="3"/>
  <c r="Q18486" i="3"/>
  <c r="Q18487" i="3"/>
  <c r="Q18488" i="3"/>
  <c r="Q18489" i="3"/>
  <c r="Q18490" i="3"/>
  <c r="Q18491" i="3"/>
  <c r="Q18492" i="3"/>
  <c r="Q18493" i="3"/>
  <c r="Q18494" i="3"/>
  <c r="Q18495" i="3"/>
  <c r="Q18496" i="3"/>
  <c r="Q18497" i="3"/>
  <c r="Q18498" i="3"/>
  <c r="Q18499" i="3"/>
  <c r="Q18500" i="3"/>
  <c r="Q18501" i="3"/>
  <c r="Q18502" i="3"/>
  <c r="Q18503" i="3"/>
  <c r="Q18504" i="3"/>
  <c r="Q18505" i="3"/>
  <c r="Q18506" i="3"/>
  <c r="Q18507" i="3"/>
  <c r="Q18508" i="3"/>
  <c r="Q18509" i="3"/>
  <c r="Q18510" i="3"/>
  <c r="Q18511" i="3"/>
  <c r="Q18512" i="3"/>
  <c r="Q18513" i="3"/>
  <c r="Q18514" i="3"/>
  <c r="Q18515" i="3"/>
  <c r="Q18516" i="3"/>
  <c r="Q18517" i="3"/>
  <c r="Q18518" i="3"/>
  <c r="Q18519" i="3"/>
  <c r="Q18520" i="3"/>
  <c r="Q18521" i="3"/>
  <c r="Q18522" i="3"/>
  <c r="Q18523" i="3"/>
  <c r="Q18524" i="3"/>
  <c r="Q18525" i="3"/>
  <c r="Q18526" i="3"/>
  <c r="Q18527" i="3"/>
  <c r="Q18528" i="3"/>
  <c r="Q18529" i="3"/>
  <c r="Q18530" i="3"/>
  <c r="Q18531" i="3"/>
  <c r="Q18532" i="3"/>
  <c r="Q18533" i="3"/>
  <c r="Q18534" i="3"/>
  <c r="Q18535" i="3"/>
  <c r="Q18536" i="3"/>
  <c r="Q18537" i="3"/>
  <c r="Q18538" i="3"/>
  <c r="Q18539" i="3"/>
  <c r="Q18540" i="3"/>
  <c r="Q18541" i="3"/>
  <c r="Q18542" i="3"/>
  <c r="Q18543" i="3"/>
  <c r="Q18544" i="3"/>
  <c r="Q18545" i="3"/>
  <c r="Q18546" i="3"/>
  <c r="Q18547" i="3"/>
  <c r="Q18548" i="3"/>
  <c r="Q18549" i="3"/>
  <c r="Q18550" i="3"/>
  <c r="Q18551" i="3"/>
  <c r="Q18552" i="3"/>
  <c r="Q18553" i="3"/>
  <c r="Q18554" i="3"/>
  <c r="Q18555" i="3"/>
  <c r="Q18556" i="3"/>
  <c r="Q18557" i="3"/>
  <c r="Q18558" i="3"/>
  <c r="Q18559" i="3"/>
  <c r="Q18560" i="3"/>
  <c r="Q18561" i="3"/>
  <c r="Q18562" i="3"/>
  <c r="Q18563" i="3"/>
  <c r="Q18564" i="3"/>
  <c r="Q18565" i="3"/>
  <c r="Q18566" i="3"/>
  <c r="Q18567" i="3"/>
  <c r="Q18568" i="3"/>
  <c r="Q18569" i="3"/>
  <c r="Q18570" i="3"/>
  <c r="Q18571" i="3"/>
  <c r="Q18572" i="3"/>
  <c r="Q18573" i="3"/>
  <c r="Q18574" i="3"/>
  <c r="Q18575" i="3"/>
  <c r="Q18576" i="3"/>
  <c r="Q18577" i="3"/>
  <c r="Q18578" i="3"/>
  <c r="Q18579" i="3"/>
  <c r="Q18580" i="3"/>
  <c r="Q18581" i="3"/>
  <c r="Q18582" i="3"/>
  <c r="Q18583" i="3"/>
  <c r="Q18584" i="3"/>
  <c r="Q18585" i="3"/>
  <c r="Q18586" i="3"/>
  <c r="Q18587" i="3"/>
  <c r="Q18588" i="3"/>
  <c r="Q18589" i="3"/>
  <c r="Q18590" i="3"/>
  <c r="Q18591" i="3"/>
  <c r="Q18592" i="3"/>
  <c r="Q18593" i="3"/>
  <c r="Q18594" i="3"/>
  <c r="Q18595" i="3"/>
  <c r="Q18596" i="3"/>
  <c r="Q18597" i="3"/>
  <c r="Q18598" i="3"/>
  <c r="Q18599" i="3"/>
  <c r="Q18600" i="3"/>
  <c r="Q18601" i="3"/>
  <c r="Q18602" i="3"/>
  <c r="Q18603" i="3"/>
  <c r="Q18604" i="3"/>
  <c r="Q18605" i="3"/>
  <c r="Q18606" i="3"/>
  <c r="Q18607" i="3"/>
  <c r="Q18608" i="3"/>
  <c r="Q18609" i="3"/>
  <c r="Q18610" i="3"/>
  <c r="Q18611" i="3"/>
  <c r="Q18612" i="3"/>
  <c r="Q18613" i="3"/>
  <c r="Q18614" i="3"/>
  <c r="Q18615" i="3"/>
  <c r="Q18616" i="3"/>
  <c r="Q18617" i="3"/>
  <c r="Q18618" i="3"/>
  <c r="Q18619" i="3"/>
  <c r="Q18620" i="3"/>
  <c r="Q18621" i="3"/>
  <c r="Q18622" i="3"/>
  <c r="Q18623" i="3"/>
  <c r="Q18624" i="3"/>
  <c r="Q18625" i="3"/>
  <c r="Q18626" i="3"/>
  <c r="Q18627" i="3"/>
  <c r="Q18628" i="3"/>
  <c r="Q18629" i="3"/>
  <c r="Q18630" i="3"/>
  <c r="Q18631" i="3"/>
  <c r="Q18632" i="3"/>
  <c r="Q18633" i="3"/>
  <c r="Q18634" i="3"/>
  <c r="Q18635" i="3"/>
  <c r="Q18636" i="3"/>
  <c r="Q18637" i="3"/>
  <c r="Q18638" i="3"/>
  <c r="Q18639" i="3"/>
  <c r="Q18640" i="3"/>
  <c r="Q18641" i="3"/>
  <c r="Q18642" i="3"/>
  <c r="Q18643" i="3"/>
  <c r="Q18644" i="3"/>
  <c r="Q18645" i="3"/>
  <c r="Q18646" i="3"/>
  <c r="Q18647" i="3"/>
  <c r="Q18648" i="3"/>
  <c r="Q18649" i="3"/>
  <c r="Q18650" i="3"/>
  <c r="Q18651" i="3"/>
  <c r="Q18652" i="3"/>
  <c r="Q18653" i="3"/>
  <c r="Q18654" i="3"/>
  <c r="Q18655" i="3"/>
  <c r="Q18656" i="3"/>
  <c r="Q18657" i="3"/>
  <c r="Q18658" i="3"/>
  <c r="Q18659" i="3"/>
  <c r="Q18660" i="3"/>
  <c r="Q18661" i="3"/>
  <c r="Q18662" i="3"/>
  <c r="Q18663" i="3"/>
  <c r="Q18664" i="3"/>
  <c r="Q18665" i="3"/>
  <c r="Q18666" i="3"/>
  <c r="Q18667" i="3"/>
  <c r="Q18668" i="3"/>
  <c r="Q18669" i="3"/>
  <c r="Q18670" i="3"/>
  <c r="Q18671" i="3"/>
  <c r="Q18672" i="3"/>
  <c r="Q18673" i="3"/>
  <c r="Q18674" i="3"/>
  <c r="Q18675" i="3"/>
  <c r="Q18676" i="3"/>
  <c r="Q18677" i="3"/>
  <c r="Q18678" i="3"/>
  <c r="Q18679" i="3"/>
  <c r="Q18680" i="3"/>
  <c r="Q18681" i="3"/>
  <c r="Q18682" i="3"/>
  <c r="Q18683" i="3"/>
  <c r="Q18684" i="3"/>
  <c r="Q18685" i="3"/>
  <c r="Q18686" i="3"/>
  <c r="Q18687" i="3"/>
  <c r="Q18688" i="3"/>
  <c r="Q18689" i="3"/>
  <c r="Q18690" i="3"/>
  <c r="Q18691" i="3"/>
  <c r="Q18692" i="3"/>
  <c r="Q18693" i="3"/>
  <c r="Q18694" i="3"/>
  <c r="Q18695" i="3"/>
  <c r="Q18696" i="3"/>
  <c r="Q18697" i="3"/>
  <c r="Q18698" i="3"/>
  <c r="Q18699" i="3"/>
  <c r="Q18700" i="3"/>
  <c r="Q18701" i="3"/>
  <c r="Q18702" i="3"/>
  <c r="Q18703" i="3"/>
  <c r="Q18704" i="3"/>
  <c r="Q18705" i="3"/>
  <c r="Q18706" i="3"/>
  <c r="Q18707" i="3"/>
  <c r="Q18708" i="3"/>
  <c r="Q18709" i="3"/>
  <c r="Q18710" i="3"/>
  <c r="Q18711" i="3"/>
  <c r="Q18712" i="3"/>
  <c r="Q18713" i="3"/>
  <c r="Q18714" i="3"/>
  <c r="Q18715" i="3"/>
  <c r="Q18716" i="3"/>
  <c r="Q18717" i="3"/>
  <c r="Q18718" i="3"/>
  <c r="Q18719" i="3"/>
  <c r="Q18720" i="3"/>
  <c r="Q18721" i="3"/>
  <c r="Q18722" i="3"/>
  <c r="Q18723" i="3"/>
  <c r="Q18724" i="3"/>
  <c r="Q18725" i="3"/>
  <c r="Q18726" i="3"/>
  <c r="Q18727" i="3"/>
  <c r="Q18728" i="3"/>
  <c r="Q18729" i="3"/>
  <c r="Q18730" i="3"/>
  <c r="Q18731" i="3"/>
  <c r="Q18732" i="3"/>
  <c r="Q18733" i="3"/>
  <c r="Q18734" i="3"/>
  <c r="Q18735" i="3"/>
  <c r="Q18736" i="3"/>
  <c r="Q18737" i="3"/>
  <c r="Q18738" i="3"/>
  <c r="Q18739" i="3"/>
  <c r="Q18740" i="3"/>
  <c r="Q18741" i="3"/>
  <c r="Q18742" i="3"/>
  <c r="Q18743" i="3"/>
  <c r="Q18744" i="3"/>
  <c r="Q18745" i="3"/>
  <c r="Q18746" i="3"/>
  <c r="Q18747" i="3"/>
  <c r="Q18748" i="3"/>
  <c r="Q18749" i="3"/>
  <c r="Q18750" i="3"/>
  <c r="Q18751" i="3"/>
  <c r="Q18752" i="3"/>
  <c r="Q18753" i="3"/>
  <c r="Q18754" i="3"/>
  <c r="Q18755" i="3"/>
  <c r="Q18756" i="3"/>
  <c r="Q18757" i="3"/>
  <c r="Q18758" i="3"/>
  <c r="Q18759" i="3"/>
  <c r="Q18760" i="3"/>
  <c r="Q18761" i="3"/>
  <c r="Q18762" i="3"/>
  <c r="Q18763" i="3"/>
  <c r="Q18764" i="3"/>
  <c r="Q18765" i="3"/>
  <c r="Q18766" i="3"/>
  <c r="Q18767" i="3"/>
  <c r="Q18768" i="3"/>
  <c r="Q18769" i="3"/>
  <c r="Q18770" i="3"/>
  <c r="Q18771" i="3"/>
  <c r="Q18772" i="3"/>
  <c r="Q18773" i="3"/>
  <c r="Q18774" i="3"/>
  <c r="Q18775" i="3"/>
  <c r="Q18776" i="3"/>
  <c r="Q18777" i="3"/>
  <c r="Q18778" i="3"/>
  <c r="Q18779" i="3"/>
  <c r="Q18780" i="3"/>
  <c r="Q18781" i="3"/>
  <c r="Q18782" i="3"/>
  <c r="Q18783" i="3"/>
  <c r="Q18784" i="3"/>
  <c r="Q18785" i="3"/>
  <c r="Q18786" i="3"/>
  <c r="Q18787" i="3"/>
  <c r="Q18788" i="3"/>
  <c r="Q18789" i="3"/>
  <c r="Q18790" i="3"/>
  <c r="Q18791" i="3"/>
  <c r="Q18792" i="3"/>
  <c r="Q18793" i="3"/>
  <c r="Q18794" i="3"/>
  <c r="Q18795" i="3"/>
  <c r="Q18796" i="3"/>
  <c r="Q18797" i="3"/>
  <c r="Q18798" i="3"/>
  <c r="Q18799" i="3"/>
  <c r="Q18800" i="3"/>
  <c r="Q18801" i="3"/>
  <c r="Q18802" i="3"/>
  <c r="Q18803" i="3"/>
  <c r="Q18804" i="3"/>
  <c r="Q18805" i="3"/>
  <c r="Q18806" i="3"/>
  <c r="Q18807" i="3"/>
  <c r="Q18808" i="3"/>
  <c r="Q18809" i="3"/>
  <c r="Q18810" i="3"/>
  <c r="Q18811" i="3"/>
  <c r="Q18812" i="3"/>
  <c r="Q18813" i="3"/>
  <c r="Q18814" i="3"/>
  <c r="Q18815" i="3"/>
  <c r="Q18816" i="3"/>
  <c r="Q18817" i="3"/>
  <c r="Q18818" i="3"/>
  <c r="Q18819" i="3"/>
  <c r="Q18820" i="3"/>
  <c r="Q18821" i="3"/>
  <c r="Q18822" i="3"/>
  <c r="Q18823" i="3"/>
  <c r="Q18824" i="3"/>
  <c r="Q18825" i="3"/>
  <c r="Q18826" i="3"/>
  <c r="Q18827" i="3"/>
  <c r="Q18828" i="3"/>
  <c r="Q18829" i="3"/>
  <c r="Q18830" i="3"/>
  <c r="Q18831" i="3"/>
  <c r="Q18832" i="3"/>
  <c r="Q18833" i="3"/>
  <c r="Q18834" i="3"/>
  <c r="Q18835" i="3"/>
  <c r="Q18836" i="3"/>
  <c r="Q18837" i="3"/>
  <c r="Q18838" i="3"/>
  <c r="Q18839" i="3"/>
  <c r="Q18840" i="3"/>
  <c r="Q18841" i="3"/>
  <c r="Q18842" i="3"/>
  <c r="Q18843" i="3"/>
  <c r="Q18844" i="3"/>
  <c r="Q18845" i="3"/>
  <c r="Q18846" i="3"/>
  <c r="Q18847" i="3"/>
  <c r="Q18848" i="3"/>
  <c r="Q18849" i="3"/>
  <c r="Q18850" i="3"/>
  <c r="Q18851" i="3"/>
  <c r="Q18852" i="3"/>
  <c r="Q18853" i="3"/>
  <c r="Q18854" i="3"/>
  <c r="Q18855" i="3"/>
  <c r="Q18856" i="3"/>
  <c r="Q18857" i="3"/>
  <c r="Q18858" i="3"/>
  <c r="Q18859" i="3"/>
  <c r="Q18860" i="3"/>
  <c r="Q18861" i="3"/>
  <c r="Q18862" i="3"/>
  <c r="Q18863" i="3"/>
  <c r="Q18864" i="3"/>
  <c r="Q18865" i="3"/>
  <c r="Q18866" i="3"/>
  <c r="Q18867" i="3"/>
  <c r="Q18868" i="3"/>
  <c r="Q18869" i="3"/>
  <c r="Q18870" i="3"/>
  <c r="Q18871" i="3"/>
  <c r="Q18872" i="3"/>
  <c r="Q18873" i="3"/>
  <c r="Q18874" i="3"/>
  <c r="Q18875" i="3"/>
  <c r="Q18876" i="3"/>
  <c r="Q18877" i="3"/>
  <c r="Q18878" i="3"/>
  <c r="Q18879" i="3"/>
  <c r="Q18880" i="3"/>
  <c r="Q18881" i="3"/>
  <c r="Q18882" i="3"/>
  <c r="Q18883" i="3"/>
  <c r="Q18884" i="3"/>
  <c r="Q18885" i="3"/>
  <c r="Q18886" i="3"/>
  <c r="Q18887" i="3"/>
  <c r="Q18888" i="3"/>
  <c r="Q18889" i="3"/>
  <c r="Q18890" i="3"/>
  <c r="Q18891" i="3"/>
  <c r="Q18892" i="3"/>
  <c r="Q18893" i="3"/>
  <c r="Q18894" i="3"/>
  <c r="Q18895" i="3"/>
  <c r="Q18896" i="3"/>
  <c r="Q18897" i="3"/>
  <c r="Q18898" i="3"/>
  <c r="Q18899" i="3"/>
  <c r="Q18900" i="3"/>
  <c r="Q18901" i="3"/>
  <c r="Q18902" i="3"/>
  <c r="Q18903" i="3"/>
  <c r="Q18904" i="3"/>
  <c r="Q18905" i="3"/>
  <c r="Q18906" i="3"/>
  <c r="Q18907" i="3"/>
  <c r="Q18908" i="3"/>
  <c r="Q18909" i="3"/>
  <c r="Q18910" i="3"/>
  <c r="Q18911" i="3"/>
  <c r="Q18912" i="3"/>
  <c r="Q18913" i="3"/>
  <c r="Q18914" i="3"/>
  <c r="Q18915" i="3"/>
  <c r="Q18916" i="3"/>
  <c r="Q18917" i="3"/>
  <c r="Q18918" i="3"/>
  <c r="Q18919" i="3"/>
  <c r="Q18920" i="3"/>
  <c r="Q18921" i="3"/>
  <c r="Q18922" i="3"/>
  <c r="Q18923" i="3"/>
  <c r="Q18924" i="3"/>
  <c r="Q18925" i="3"/>
  <c r="Q18926" i="3"/>
  <c r="Q18927" i="3"/>
  <c r="Q18928" i="3"/>
  <c r="Q18929" i="3"/>
  <c r="Q18930" i="3"/>
  <c r="Q18931" i="3"/>
  <c r="Q18932" i="3"/>
  <c r="Q18933" i="3"/>
  <c r="Q18934" i="3"/>
  <c r="Q18935" i="3"/>
  <c r="Q18936" i="3"/>
  <c r="Q18937" i="3"/>
  <c r="Q18938" i="3"/>
  <c r="Q18939" i="3"/>
  <c r="Q18940" i="3"/>
  <c r="Q18941" i="3"/>
  <c r="Q18942" i="3"/>
  <c r="Q18943" i="3"/>
  <c r="Q18944" i="3"/>
  <c r="Q18945" i="3"/>
  <c r="Q18946" i="3"/>
  <c r="Q18947" i="3"/>
  <c r="Q18948" i="3"/>
  <c r="Q18949" i="3"/>
  <c r="Q18950" i="3"/>
  <c r="Q18951" i="3"/>
  <c r="Q18952" i="3"/>
  <c r="Q18953" i="3"/>
  <c r="Q18954" i="3"/>
  <c r="Q18955" i="3"/>
  <c r="Q18956" i="3"/>
  <c r="Q18957" i="3"/>
  <c r="Q18958" i="3"/>
  <c r="Q18959" i="3"/>
  <c r="Q18960" i="3"/>
  <c r="Q18961" i="3"/>
  <c r="Q18962" i="3"/>
  <c r="Q18963" i="3"/>
  <c r="Q18964" i="3"/>
  <c r="Q18965" i="3"/>
  <c r="Q18966" i="3"/>
  <c r="Q18967" i="3"/>
  <c r="Q18968" i="3"/>
  <c r="Q18969" i="3"/>
  <c r="Q18970" i="3"/>
  <c r="Q18971" i="3"/>
  <c r="Q18972" i="3"/>
  <c r="Q18973" i="3"/>
  <c r="Q18974" i="3"/>
  <c r="Q18975" i="3"/>
  <c r="Q18976" i="3"/>
  <c r="Q18977" i="3"/>
  <c r="Q18978" i="3"/>
  <c r="Q18979" i="3"/>
  <c r="Q18980" i="3"/>
  <c r="Q18981" i="3"/>
  <c r="Q18982" i="3"/>
  <c r="Q18983" i="3"/>
  <c r="Q18984" i="3"/>
  <c r="Q18985" i="3"/>
  <c r="Q18986" i="3"/>
  <c r="Q18987" i="3"/>
  <c r="Q18988" i="3"/>
  <c r="Q18989" i="3"/>
  <c r="Q18990" i="3"/>
  <c r="Q18991" i="3"/>
  <c r="Q18992" i="3"/>
  <c r="Q18993" i="3"/>
  <c r="Q18994" i="3"/>
  <c r="Q18995" i="3"/>
  <c r="Q18996" i="3"/>
  <c r="Q18997" i="3"/>
  <c r="Q18998" i="3"/>
  <c r="Q18999" i="3"/>
  <c r="Q19000" i="3"/>
  <c r="Q19001" i="3"/>
  <c r="Q19002" i="3"/>
  <c r="Q19003" i="3"/>
  <c r="Q19004" i="3"/>
  <c r="Q19005" i="3"/>
  <c r="Q19006" i="3"/>
  <c r="Q19007" i="3"/>
  <c r="Q19008" i="3"/>
  <c r="Q19009" i="3"/>
  <c r="Q19010" i="3"/>
  <c r="Q19011" i="3"/>
  <c r="Q19012" i="3"/>
  <c r="Q19013" i="3"/>
  <c r="Q19014" i="3"/>
  <c r="Q19015" i="3"/>
  <c r="Q19016" i="3"/>
  <c r="Q19017" i="3"/>
  <c r="Q19018" i="3"/>
  <c r="Q19019" i="3"/>
  <c r="Q19020" i="3"/>
  <c r="Q19021" i="3"/>
  <c r="Q19022" i="3"/>
  <c r="Q19023" i="3"/>
  <c r="Q19024" i="3"/>
  <c r="Q19025" i="3"/>
  <c r="Q19026" i="3"/>
  <c r="Q19027" i="3"/>
  <c r="Q19028" i="3"/>
  <c r="Q19029" i="3"/>
  <c r="Q19030" i="3"/>
  <c r="Q19031" i="3"/>
  <c r="Q19032" i="3"/>
  <c r="Q19033" i="3"/>
  <c r="Q19034" i="3"/>
  <c r="Q19035" i="3"/>
  <c r="Q19036" i="3"/>
  <c r="Q19037" i="3"/>
  <c r="Q19038" i="3"/>
  <c r="Q19039" i="3"/>
  <c r="Q19040" i="3"/>
  <c r="Q19041" i="3"/>
  <c r="Q19042" i="3"/>
  <c r="Q19043" i="3"/>
  <c r="Q19044" i="3"/>
  <c r="Q19045" i="3"/>
  <c r="Q19046" i="3"/>
  <c r="Q19047" i="3"/>
  <c r="Q19048" i="3"/>
  <c r="Q19049" i="3"/>
  <c r="Q19050" i="3"/>
  <c r="Q19051" i="3"/>
  <c r="Q19052" i="3"/>
  <c r="Q19053" i="3"/>
  <c r="Q19054" i="3"/>
  <c r="Q19055" i="3"/>
  <c r="Q19056" i="3"/>
  <c r="Q19057" i="3"/>
  <c r="Q19058" i="3"/>
  <c r="Q19059" i="3"/>
  <c r="Q19060" i="3"/>
  <c r="Q19061" i="3"/>
  <c r="Q19062" i="3"/>
  <c r="Q19063" i="3"/>
  <c r="Q19064" i="3"/>
  <c r="Q19065" i="3"/>
  <c r="Q19066" i="3"/>
  <c r="Q19067" i="3"/>
  <c r="Q19068" i="3"/>
  <c r="Q19069" i="3"/>
  <c r="Q19070" i="3"/>
  <c r="Q19071" i="3"/>
  <c r="Q19072" i="3"/>
  <c r="Q19073" i="3"/>
  <c r="Q19074" i="3"/>
  <c r="Q19075" i="3"/>
  <c r="Q19076" i="3"/>
  <c r="Q19077" i="3"/>
  <c r="Q19078" i="3"/>
  <c r="Q19079" i="3"/>
  <c r="Q19080" i="3"/>
  <c r="Q19081" i="3"/>
  <c r="Q19082" i="3"/>
  <c r="Q19083" i="3"/>
  <c r="Q19084" i="3"/>
  <c r="Q19085" i="3"/>
  <c r="Q19086" i="3"/>
  <c r="Q19087" i="3"/>
  <c r="Q19088" i="3"/>
  <c r="Q19089" i="3"/>
  <c r="Q19090" i="3"/>
  <c r="Q19091" i="3"/>
  <c r="Q19092" i="3"/>
  <c r="Q19093" i="3"/>
  <c r="Q19094" i="3"/>
  <c r="Q19095" i="3"/>
  <c r="Q19096" i="3"/>
  <c r="Q19097" i="3"/>
  <c r="Q19098" i="3"/>
  <c r="Q19099" i="3"/>
  <c r="Q19100" i="3"/>
  <c r="Q19101" i="3"/>
  <c r="Q19102" i="3"/>
  <c r="Q19103" i="3"/>
  <c r="Q19104" i="3"/>
  <c r="Q19105" i="3"/>
  <c r="Q19106" i="3"/>
  <c r="Q19107" i="3"/>
  <c r="Q19108" i="3"/>
  <c r="Q19109" i="3"/>
  <c r="Q19110" i="3"/>
  <c r="Q19111" i="3"/>
  <c r="Q19112" i="3"/>
  <c r="Q19113" i="3"/>
  <c r="Q19114" i="3"/>
  <c r="Q19115" i="3"/>
  <c r="Q19116" i="3"/>
  <c r="Q19117" i="3"/>
  <c r="Q19118" i="3"/>
  <c r="Q19119" i="3"/>
  <c r="Q19120" i="3"/>
  <c r="Q19121" i="3"/>
  <c r="Q19122" i="3"/>
  <c r="Q19123" i="3"/>
  <c r="Q19124" i="3"/>
  <c r="Q19125" i="3"/>
  <c r="Q19126" i="3"/>
  <c r="Q19127" i="3"/>
  <c r="Q19128" i="3"/>
  <c r="Q19129" i="3"/>
  <c r="Q19130" i="3"/>
  <c r="Q19131" i="3"/>
  <c r="Q19132" i="3"/>
  <c r="W393" i="1"/>
  <c r="J768" i="1"/>
  <c r="G768" i="1"/>
  <c r="F332" i="1" s="1"/>
  <c r="U228" i="1"/>
  <c r="Z329" i="1"/>
  <c r="Y329" i="1"/>
  <c r="X329" i="1"/>
  <c r="W329" i="1"/>
  <c r="V329" i="1"/>
  <c r="U329" i="1"/>
  <c r="AA687" i="1"/>
  <c r="Z687" i="1"/>
  <c r="Y687" i="1"/>
  <c r="X687" i="1"/>
  <c r="W687" i="1"/>
  <c r="V687" i="1"/>
  <c r="U687" i="1"/>
  <c r="U303" i="1"/>
  <c r="J409" i="1"/>
  <c r="J416" i="1" s="1"/>
  <c r="J2" i="3"/>
  <c r="Z703" i="1"/>
  <c r="Y703" i="1"/>
  <c r="X703" i="1"/>
  <c r="W703" i="1"/>
  <c r="V703" i="1"/>
  <c r="U703" i="1"/>
  <c r="Z704" i="1"/>
  <c r="Y704" i="1"/>
  <c r="X704" i="1"/>
  <c r="W704" i="1"/>
  <c r="V704" i="1"/>
  <c r="U704" i="1"/>
  <c r="Z701" i="1"/>
  <c r="Y701" i="1"/>
  <c r="X701" i="1"/>
  <c r="W701" i="1"/>
  <c r="V701" i="1"/>
  <c r="U701" i="1"/>
  <c r="Z694" i="1"/>
  <c r="Y694" i="1"/>
  <c r="X694" i="1"/>
  <c r="W694" i="1"/>
  <c r="V694" i="1"/>
  <c r="U694" i="1"/>
  <c r="Z693" i="1"/>
  <c r="Y693" i="1"/>
  <c r="X693" i="1"/>
  <c r="W693" i="1"/>
  <c r="V693" i="1"/>
  <c r="U693" i="1"/>
  <c r="AA331" i="1"/>
  <c r="Z330" i="1"/>
  <c r="Y330" i="1"/>
  <c r="X330" i="1"/>
  <c r="W330" i="1"/>
  <c r="V330" i="1"/>
  <c r="U330" i="1"/>
  <c r="Z340" i="1"/>
  <c r="Y340" i="1"/>
  <c r="X340" i="1"/>
  <c r="W340" i="1"/>
  <c r="V340" i="1"/>
  <c r="U340" i="1"/>
  <c r="Z339" i="1"/>
  <c r="Y339" i="1"/>
  <c r="X339" i="1"/>
  <c r="W339" i="1"/>
  <c r="V339" i="1"/>
  <c r="U339" i="1"/>
  <c r="Z337" i="1"/>
  <c r="Y337" i="1"/>
  <c r="X337" i="1"/>
  <c r="W337" i="1"/>
  <c r="V337" i="1"/>
  <c r="U337" i="1"/>
  <c r="Z336" i="1"/>
  <c r="Y336" i="1"/>
  <c r="X336" i="1"/>
  <c r="W336" i="1"/>
  <c r="V336" i="1"/>
  <c r="U336" i="1"/>
  <c r="Z335" i="1"/>
  <c r="Y335" i="1"/>
  <c r="X335" i="1"/>
  <c r="W335" i="1"/>
  <c r="V335" i="1"/>
  <c r="U335" i="1"/>
  <c r="Z333" i="1"/>
  <c r="Y333" i="1"/>
  <c r="X333" i="1"/>
  <c r="W333" i="1"/>
  <c r="V333" i="1"/>
  <c r="U333" i="1"/>
  <c r="Z332" i="1"/>
  <c r="Y332" i="1"/>
  <c r="X332" i="1"/>
  <c r="W332" i="1"/>
  <c r="V332" i="1"/>
  <c r="U332" i="1"/>
  <c r="Z331" i="1"/>
  <c r="Y331" i="1"/>
  <c r="X331" i="1"/>
  <c r="W331" i="1"/>
  <c r="V331" i="1"/>
  <c r="U331" i="1"/>
  <c r="Z350" i="1"/>
  <c r="Y350" i="1"/>
  <c r="X350" i="1"/>
  <c r="W350" i="1"/>
  <c r="V350" i="1"/>
  <c r="U350" i="1"/>
  <c r="Z324" i="1"/>
  <c r="Y324" i="1"/>
  <c r="X324" i="1"/>
  <c r="W324" i="1"/>
  <c r="V324" i="1"/>
  <c r="U324" i="1"/>
  <c r="Z326" i="1"/>
  <c r="Y326" i="1"/>
  <c r="X326" i="1"/>
  <c r="W326" i="1"/>
  <c r="V326" i="1"/>
  <c r="U326" i="1"/>
  <c r="Z325" i="1"/>
  <c r="Y325" i="1"/>
  <c r="X325" i="1"/>
  <c r="W325" i="1"/>
  <c r="V325" i="1"/>
  <c r="U325" i="1"/>
  <c r="U309" i="1"/>
  <c r="V309" i="1"/>
  <c r="W309" i="1"/>
  <c r="X309" i="1"/>
  <c r="Y309" i="1"/>
  <c r="Z309" i="1"/>
  <c r="Z307" i="1"/>
  <c r="Y307" i="1"/>
  <c r="X307" i="1"/>
  <c r="W307" i="1"/>
  <c r="V307" i="1"/>
  <c r="U307" i="1"/>
  <c r="AA686" i="1"/>
  <c r="U686" i="1"/>
  <c r="V686" i="1"/>
  <c r="W686" i="1"/>
  <c r="X686" i="1"/>
  <c r="Y686" i="1"/>
  <c r="Z686" i="1"/>
  <c r="U681" i="1"/>
  <c r="V681" i="1"/>
  <c r="W681" i="1"/>
  <c r="X681" i="1"/>
  <c r="Y681" i="1"/>
  <c r="Z681" i="1"/>
  <c r="U682" i="1"/>
  <c r="V682" i="1"/>
  <c r="W682" i="1"/>
  <c r="X682" i="1"/>
  <c r="Y682" i="1"/>
  <c r="Z682" i="1"/>
  <c r="U683" i="1"/>
  <c r="V683" i="1"/>
  <c r="W683" i="1"/>
  <c r="X683" i="1"/>
  <c r="Y683" i="1"/>
  <c r="Z683" i="1"/>
  <c r="U685" i="1"/>
  <c r="V685" i="1"/>
  <c r="W685" i="1"/>
  <c r="X685" i="1"/>
  <c r="Y685" i="1"/>
  <c r="Z685" i="1"/>
  <c r="V680" i="1"/>
  <c r="W680" i="1"/>
  <c r="X680" i="1"/>
  <c r="Y680" i="1"/>
  <c r="Z680" i="1"/>
  <c r="U680" i="1"/>
  <c r="U556" i="1"/>
  <c r="U539" i="1"/>
  <c r="B2" i="3"/>
  <c r="N13" i="3"/>
  <c r="N29" i="3"/>
  <c r="N45" i="3"/>
  <c r="N61" i="3"/>
  <c r="N77" i="3"/>
  <c r="N93" i="3"/>
  <c r="N109" i="3"/>
  <c r="N125" i="3"/>
  <c r="N141" i="3"/>
  <c r="N157" i="3"/>
  <c r="N173" i="3"/>
  <c r="N189" i="3"/>
  <c r="N205" i="3"/>
  <c r="N221" i="3"/>
  <c r="N237" i="3"/>
  <c r="N253" i="3"/>
  <c r="N269" i="3"/>
  <c r="N285" i="3"/>
  <c r="N301" i="3"/>
  <c r="N317" i="3"/>
  <c r="N333" i="3"/>
  <c r="N349" i="3"/>
  <c r="N365" i="3"/>
  <c r="N381" i="3"/>
  <c r="N397" i="3"/>
  <c r="N413" i="3"/>
  <c r="N429" i="3"/>
  <c r="N445" i="3"/>
  <c r="N461" i="3"/>
  <c r="N477" i="3"/>
  <c r="N493" i="3"/>
  <c r="N509" i="3"/>
  <c r="N525" i="3"/>
  <c r="N541" i="3"/>
  <c r="N557" i="3"/>
  <c r="N573" i="3"/>
  <c r="N589" i="3"/>
  <c r="N605" i="3"/>
  <c r="N621" i="3"/>
  <c r="N637" i="3"/>
  <c r="N653" i="3"/>
  <c r="N669" i="3"/>
  <c r="N685" i="3"/>
  <c r="N701" i="3"/>
  <c r="N717" i="3"/>
  <c r="N733" i="3"/>
  <c r="N749" i="3"/>
  <c r="N765" i="3"/>
  <c r="N781" i="3"/>
  <c r="N797" i="3"/>
  <c r="N813" i="3"/>
  <c r="N829" i="3"/>
  <c r="N845" i="3"/>
  <c r="N861" i="3"/>
  <c r="N877" i="3"/>
  <c r="N893" i="3"/>
  <c r="N909" i="3"/>
  <c r="N925" i="3"/>
  <c r="N941" i="3"/>
  <c r="N957" i="3"/>
  <c r="N973" i="3"/>
  <c r="N989" i="3"/>
  <c r="N1005" i="3"/>
  <c r="N1021" i="3"/>
  <c r="N1037" i="3"/>
  <c r="N1053" i="3"/>
  <c r="N1069" i="3"/>
  <c r="N1085" i="3"/>
  <c r="N1101" i="3"/>
  <c r="N1117" i="3"/>
  <c r="N1133" i="3"/>
  <c r="N1149" i="3"/>
  <c r="N1165" i="3"/>
  <c r="N1181" i="3"/>
  <c r="N1197" i="3"/>
  <c r="N1213" i="3"/>
  <c r="N1229" i="3"/>
  <c r="N1245" i="3"/>
  <c r="N1261" i="3"/>
  <c r="N1277" i="3"/>
  <c r="N1293" i="3"/>
  <c r="N1309" i="3"/>
  <c r="N1325" i="3"/>
  <c r="N1341" i="3"/>
  <c r="N1357" i="3"/>
  <c r="N14" i="3"/>
  <c r="N31" i="3"/>
  <c r="N48" i="3"/>
  <c r="N65" i="3"/>
  <c r="N82" i="3"/>
  <c r="N99" i="3"/>
  <c r="N116" i="3"/>
  <c r="N133" i="3"/>
  <c r="N150" i="3"/>
  <c r="N167" i="3"/>
  <c r="N184" i="3"/>
  <c r="N201" i="3"/>
  <c r="N218" i="3"/>
  <c r="N235" i="3"/>
  <c r="N252" i="3"/>
  <c r="N270" i="3"/>
  <c r="N287" i="3"/>
  <c r="N304" i="3"/>
  <c r="N321" i="3"/>
  <c r="N338" i="3"/>
  <c r="N355" i="3"/>
  <c r="N372" i="3"/>
  <c r="N389" i="3"/>
  <c r="N406" i="3"/>
  <c r="N423" i="3"/>
  <c r="N440" i="3"/>
  <c r="N457" i="3"/>
  <c r="N474" i="3"/>
  <c r="N491" i="3"/>
  <c r="N508" i="3"/>
  <c r="N526" i="3"/>
  <c r="N543" i="3"/>
  <c r="N560" i="3"/>
  <c r="N577" i="3"/>
  <c r="N594" i="3"/>
  <c r="N611" i="3"/>
  <c r="N628" i="3"/>
  <c r="N645" i="3"/>
  <c r="N662" i="3"/>
  <c r="N679" i="3"/>
  <c r="N696" i="3"/>
  <c r="N713" i="3"/>
  <c r="N730" i="3"/>
  <c r="N747" i="3"/>
  <c r="N764" i="3"/>
  <c r="N782" i="3"/>
  <c r="N799" i="3"/>
  <c r="N816" i="3"/>
  <c r="N833" i="3"/>
  <c r="N850" i="3"/>
  <c r="N867" i="3"/>
  <c r="N884" i="3"/>
  <c r="N901" i="3"/>
  <c r="N918" i="3"/>
  <c r="N935" i="3"/>
  <c r="N952" i="3"/>
  <c r="N969" i="3"/>
  <c r="N986" i="3"/>
  <c r="N1003" i="3"/>
  <c r="N1020" i="3"/>
  <c r="N1038" i="3"/>
  <c r="N1055" i="3"/>
  <c r="N1072" i="3"/>
  <c r="N1089" i="3"/>
  <c r="N1106" i="3"/>
  <c r="N1123" i="3"/>
  <c r="N1140" i="3"/>
  <c r="N1157" i="3"/>
  <c r="N1174" i="3"/>
  <c r="N1191" i="3"/>
  <c r="N1208" i="3"/>
  <c r="N1225" i="3"/>
  <c r="N1242" i="3"/>
  <c r="N1259" i="3"/>
  <c r="N1276" i="3"/>
  <c r="N1294" i="3"/>
  <c r="N1311" i="3"/>
  <c r="N1328" i="3"/>
  <c r="N1345" i="3"/>
  <c r="N1362" i="3"/>
  <c r="N1378" i="3"/>
  <c r="N1394" i="3"/>
  <c r="N1410" i="3"/>
  <c r="N1426" i="3"/>
  <c r="N1442" i="3"/>
  <c r="N1458" i="3"/>
  <c r="N1474" i="3"/>
  <c r="N1490" i="3"/>
  <c r="N1506" i="3"/>
  <c r="N1522" i="3"/>
  <c r="N1538" i="3"/>
  <c r="N1554" i="3"/>
  <c r="N1570" i="3"/>
  <c r="N1586" i="3"/>
  <c r="N1602" i="3"/>
  <c r="N1618" i="3"/>
  <c r="N1634" i="3"/>
  <c r="N1650" i="3"/>
  <c r="N1666" i="3"/>
  <c r="N1682" i="3"/>
  <c r="N1698" i="3"/>
  <c r="N1714" i="3"/>
  <c r="N1730" i="3"/>
  <c r="N1746" i="3"/>
  <c r="N1762" i="3"/>
  <c r="N1778" i="3"/>
  <c r="N1794" i="3"/>
  <c r="N1810" i="3"/>
  <c r="N1826" i="3"/>
  <c r="N1842" i="3"/>
  <c r="N1858" i="3"/>
  <c r="N1874" i="3"/>
  <c r="N1890" i="3"/>
  <c r="N1906" i="3"/>
  <c r="N1922" i="3"/>
  <c r="N1938" i="3"/>
  <c r="N1954" i="3"/>
  <c r="N1970" i="3"/>
  <c r="N1986" i="3"/>
  <c r="N2002" i="3"/>
  <c r="N2018" i="3"/>
  <c r="N2034" i="3"/>
  <c r="N2050" i="3"/>
  <c r="N2066" i="3"/>
  <c r="N2082" i="3"/>
  <c r="N2098" i="3"/>
  <c r="N2114" i="3"/>
  <c r="N2130" i="3"/>
  <c r="N2146" i="3"/>
  <c r="N2162" i="3"/>
  <c r="N2178" i="3"/>
  <c r="N2194" i="3"/>
  <c r="N2210" i="3"/>
  <c r="N2226" i="3"/>
  <c r="N2242" i="3"/>
  <c r="N2258" i="3"/>
  <c r="N2274" i="3"/>
  <c r="N2290" i="3"/>
  <c r="N2306" i="3"/>
  <c r="N2322" i="3"/>
  <c r="N2338" i="3"/>
  <c r="N2354" i="3"/>
  <c r="N2370" i="3"/>
  <c r="N2386" i="3"/>
  <c r="N2402" i="3"/>
  <c r="N2418" i="3"/>
  <c r="N2434" i="3"/>
  <c r="N2450" i="3"/>
  <c r="N2466" i="3"/>
  <c r="N2482" i="3"/>
  <c r="N2498" i="3"/>
  <c r="N2514" i="3"/>
  <c r="N2530" i="3"/>
  <c r="N2546" i="3"/>
  <c r="N2562" i="3"/>
  <c r="N2578" i="3"/>
  <c r="N2594" i="3"/>
  <c r="N2610" i="3"/>
  <c r="N2626" i="3"/>
  <c r="N2642" i="3"/>
  <c r="N2658" i="3"/>
  <c r="N2674" i="3"/>
  <c r="N2690" i="3"/>
  <c r="N2706" i="3"/>
  <c r="N2722" i="3"/>
  <c r="N2738" i="3"/>
  <c r="N2754" i="3"/>
  <c r="N2770" i="3"/>
  <c r="N2786" i="3"/>
  <c r="N2802" i="3"/>
  <c r="N8" i="3"/>
  <c r="N26" i="3"/>
  <c r="N44" i="3"/>
  <c r="N63" i="3"/>
  <c r="N81" i="3"/>
  <c r="N100" i="3"/>
  <c r="N118" i="3"/>
  <c r="N136" i="3"/>
  <c r="N154" i="3"/>
  <c r="N172" i="3"/>
  <c r="N191" i="3"/>
  <c r="N209" i="3"/>
  <c r="N227" i="3"/>
  <c r="N15" i="3"/>
  <c r="N33" i="3"/>
  <c r="N51" i="3"/>
  <c r="N69" i="3"/>
  <c r="N87" i="3"/>
  <c r="N105" i="3"/>
  <c r="N123" i="3"/>
  <c r="N142" i="3"/>
  <c r="N160" i="3"/>
  <c r="N178" i="3"/>
  <c r="N196" i="3"/>
  <c r="N214" i="3"/>
  <c r="N232" i="3"/>
  <c r="N250" i="3"/>
  <c r="N268" i="3"/>
  <c r="N288" i="3"/>
  <c r="N306" i="3"/>
  <c r="N324" i="3"/>
  <c r="N342" i="3"/>
  <c r="N360" i="3"/>
  <c r="N378" i="3"/>
  <c r="N396" i="3"/>
  <c r="N415" i="3"/>
  <c r="N433" i="3"/>
  <c r="N451" i="3"/>
  <c r="N469" i="3"/>
  <c r="N487" i="3"/>
  <c r="N505" i="3"/>
  <c r="N523" i="3"/>
  <c r="N542" i="3"/>
  <c r="N561" i="3"/>
  <c r="N579" i="3"/>
  <c r="N597" i="3"/>
  <c r="N615" i="3"/>
  <c r="N633" i="3"/>
  <c r="N651" i="3"/>
  <c r="N670" i="3"/>
  <c r="N688" i="3"/>
  <c r="N706" i="3"/>
  <c r="N724" i="3"/>
  <c r="N742" i="3"/>
  <c r="N760" i="3"/>
  <c r="N778" i="3"/>
  <c r="N796" i="3"/>
  <c r="N815" i="3"/>
  <c r="N834" i="3"/>
  <c r="N852" i="3"/>
  <c r="N870" i="3"/>
  <c r="N888" i="3"/>
  <c r="N906" i="3"/>
  <c r="N924" i="3"/>
  <c r="N943" i="3"/>
  <c r="N961" i="3"/>
  <c r="N979" i="3"/>
  <c r="N997" i="3"/>
  <c r="N1015" i="3"/>
  <c r="N1033" i="3"/>
  <c r="N1051" i="3"/>
  <c r="N1070" i="3"/>
  <c r="N1088" i="3"/>
  <c r="N1107" i="3"/>
  <c r="N1125" i="3"/>
  <c r="N1143" i="3"/>
  <c r="N1161" i="3"/>
  <c r="N1179" i="3"/>
  <c r="N1198" i="3"/>
  <c r="N1216" i="3"/>
  <c r="N1234" i="3"/>
  <c r="N1252" i="3"/>
  <c r="N1270" i="3"/>
  <c r="N1288" i="3"/>
  <c r="N1306" i="3"/>
  <c r="N1324" i="3"/>
  <c r="N1343" i="3"/>
  <c r="N1361" i="3"/>
  <c r="N1379" i="3"/>
  <c r="N1396" i="3"/>
  <c r="N1413" i="3"/>
  <c r="N1430" i="3"/>
  <c r="N1447" i="3"/>
  <c r="N1464" i="3"/>
  <c r="N1481" i="3"/>
  <c r="N1498" i="3"/>
  <c r="N1515" i="3"/>
  <c r="N1532" i="3"/>
  <c r="N1549" i="3"/>
  <c r="N1566" i="3"/>
  <c r="N1583" i="3"/>
  <c r="N1600" i="3"/>
  <c r="N1617" i="3"/>
  <c r="N1635" i="3"/>
  <c r="N1652" i="3"/>
  <c r="N1669" i="3"/>
  <c r="N1686" i="3"/>
  <c r="N1703" i="3"/>
  <c r="N1720" i="3"/>
  <c r="N1737" i="3"/>
  <c r="N1754" i="3"/>
  <c r="N1771" i="3"/>
  <c r="N1788" i="3"/>
  <c r="N1805" i="3"/>
  <c r="N1822" i="3"/>
  <c r="N1839" i="3"/>
  <c r="N1856" i="3"/>
  <c r="N1873" i="3"/>
  <c r="N1891" i="3"/>
  <c r="N1908" i="3"/>
  <c r="N1925" i="3"/>
  <c r="N1942" i="3"/>
  <c r="N1959" i="3"/>
  <c r="N1976" i="3"/>
  <c r="N1993" i="3"/>
  <c r="N2010" i="3"/>
  <c r="N2027" i="3"/>
  <c r="N2044" i="3"/>
  <c r="N2061" i="3"/>
  <c r="N2078" i="3"/>
  <c r="N2095" i="3"/>
  <c r="N2112" i="3"/>
  <c r="N2129" i="3"/>
  <c r="N2147" i="3"/>
  <c r="N2164" i="3"/>
  <c r="N2181" i="3"/>
  <c r="N2198" i="3"/>
  <c r="N2215" i="3"/>
  <c r="N2232" i="3"/>
  <c r="N2249" i="3"/>
  <c r="N2266" i="3"/>
  <c r="N2283" i="3"/>
  <c r="N2300" i="3"/>
  <c r="N2317" i="3"/>
  <c r="N2334" i="3"/>
  <c r="N2351" i="3"/>
  <c r="N2368" i="3"/>
  <c r="N2385" i="3"/>
  <c r="N2403" i="3"/>
  <c r="N2420" i="3"/>
  <c r="N2437" i="3"/>
  <c r="N2454" i="3"/>
  <c r="N2471" i="3"/>
  <c r="N2488" i="3"/>
  <c r="N2505" i="3"/>
  <c r="N16" i="3"/>
  <c r="N34" i="3"/>
  <c r="N52" i="3"/>
  <c r="N70" i="3"/>
  <c r="N88" i="3"/>
  <c r="N106" i="3"/>
  <c r="N124" i="3"/>
  <c r="N143" i="3"/>
  <c r="N161" i="3"/>
  <c r="N179" i="3"/>
  <c r="N197" i="3"/>
  <c r="N215" i="3"/>
  <c r="N233" i="3"/>
  <c r="N251" i="3"/>
  <c r="N271" i="3"/>
  <c r="N289" i="3"/>
  <c r="N307" i="3"/>
  <c r="N325" i="3"/>
  <c r="N343" i="3"/>
  <c r="N361" i="3"/>
  <c r="N379" i="3"/>
  <c r="N398" i="3"/>
  <c r="N416" i="3"/>
  <c r="N434" i="3"/>
  <c r="N452" i="3"/>
  <c r="N470" i="3"/>
  <c r="N488" i="3"/>
  <c r="N506" i="3"/>
  <c r="N524" i="3"/>
  <c r="N544" i="3"/>
  <c r="N562" i="3"/>
  <c r="N580" i="3"/>
  <c r="N598" i="3"/>
  <c r="N616" i="3"/>
  <c r="N634" i="3"/>
  <c r="N652" i="3"/>
  <c r="N671" i="3"/>
  <c r="N689" i="3"/>
  <c r="N707" i="3"/>
  <c r="N725" i="3"/>
  <c r="N743" i="3"/>
  <c r="N761" i="3"/>
  <c r="N779" i="3"/>
  <c r="N798" i="3"/>
  <c r="N817" i="3"/>
  <c r="N835" i="3"/>
  <c r="N853" i="3"/>
  <c r="N871" i="3"/>
  <c r="N889" i="3"/>
  <c r="N907" i="3"/>
  <c r="N926" i="3"/>
  <c r="N944" i="3"/>
  <c r="N962" i="3"/>
  <c r="N980" i="3"/>
  <c r="N998" i="3"/>
  <c r="N1016" i="3"/>
  <c r="N1034" i="3"/>
  <c r="N1052" i="3"/>
  <c r="N1071" i="3"/>
  <c r="N1090" i="3"/>
  <c r="N1108" i="3"/>
  <c r="N1126" i="3"/>
  <c r="N1144" i="3"/>
  <c r="N1162" i="3"/>
  <c r="N1180" i="3"/>
  <c r="N1199" i="3"/>
  <c r="N1217" i="3"/>
  <c r="N1235" i="3"/>
  <c r="N1253" i="3"/>
  <c r="N1271" i="3"/>
  <c r="N1289" i="3"/>
  <c r="N1307" i="3"/>
  <c r="N1326" i="3"/>
  <c r="N1344" i="3"/>
  <c r="N1363" i="3"/>
  <c r="N1380" i="3"/>
  <c r="N1397" i="3"/>
  <c r="N1414" i="3"/>
  <c r="N1431" i="3"/>
  <c r="N1448" i="3"/>
  <c r="N1465" i="3"/>
  <c r="N1482" i="3"/>
  <c r="N1499" i="3"/>
  <c r="N1516" i="3"/>
  <c r="N1533" i="3"/>
  <c r="N21" i="3"/>
  <c r="N39" i="3"/>
  <c r="N57" i="3"/>
  <c r="N75" i="3"/>
  <c r="N94" i="3"/>
  <c r="N112" i="3"/>
  <c r="N130" i="3"/>
  <c r="N148" i="3"/>
  <c r="N166" i="3"/>
  <c r="N185" i="3"/>
  <c r="N203" i="3"/>
  <c r="N222" i="3"/>
  <c r="N240" i="3"/>
  <c r="N258" i="3"/>
  <c r="N276" i="3"/>
  <c r="N294" i="3"/>
  <c r="N312" i="3"/>
  <c r="N330" i="3"/>
  <c r="N348" i="3"/>
  <c r="N367" i="3"/>
  <c r="N9" i="3"/>
  <c r="N35" i="3"/>
  <c r="N58" i="3"/>
  <c r="N83" i="3"/>
  <c r="N107" i="3"/>
  <c r="N131" i="3"/>
  <c r="N155" i="3"/>
  <c r="N180" i="3"/>
  <c r="N204" i="3"/>
  <c r="N228" i="3"/>
  <c r="N249" i="3"/>
  <c r="N274" i="3"/>
  <c r="N296" i="3"/>
  <c r="N318" i="3"/>
  <c r="N340" i="3"/>
  <c r="N363" i="3"/>
  <c r="N385" i="3"/>
  <c r="N405" i="3"/>
  <c r="N426" i="3"/>
  <c r="N447" i="3"/>
  <c r="N467" i="3"/>
  <c r="N489" i="3"/>
  <c r="N511" i="3"/>
  <c r="N531" i="3"/>
  <c r="N551" i="3"/>
  <c r="N571" i="3"/>
  <c r="N592" i="3"/>
  <c r="N613" i="3"/>
  <c r="N635" i="3"/>
  <c r="N656" i="3"/>
  <c r="N676" i="3"/>
  <c r="N697" i="3"/>
  <c r="N718" i="3"/>
  <c r="N738" i="3"/>
  <c r="N758" i="3"/>
  <c r="N780" i="3"/>
  <c r="N802" i="3"/>
  <c r="N822" i="3"/>
  <c r="N842" i="3"/>
  <c r="N863" i="3"/>
  <c r="N883" i="3"/>
  <c r="N904" i="3"/>
  <c r="N927" i="3"/>
  <c r="N947" i="3"/>
  <c r="N967" i="3"/>
  <c r="N988" i="3"/>
  <c r="N1009" i="3"/>
  <c r="N1029" i="3"/>
  <c r="N1049" i="3"/>
  <c r="N1073" i="3"/>
  <c r="N1093" i="3"/>
  <c r="N1113" i="3"/>
  <c r="N1134" i="3"/>
  <c r="N1154" i="3"/>
  <c r="N1175" i="3"/>
  <c r="N1195" i="3"/>
  <c r="N1218" i="3"/>
  <c r="N1238" i="3"/>
  <c r="N1258" i="3"/>
  <c r="N1280" i="3"/>
  <c r="N1300" i="3"/>
  <c r="N1320" i="3"/>
  <c r="N1340" i="3"/>
  <c r="N1364" i="3"/>
  <c r="N1383" i="3"/>
  <c r="N1402" i="3"/>
  <c r="N1421" i="3"/>
  <c r="N1440" i="3"/>
  <c r="N1460" i="3"/>
  <c r="N1479" i="3"/>
  <c r="N1500" i="3"/>
  <c r="N1519" i="3"/>
  <c r="N1539" i="3"/>
  <c r="N1557" i="3"/>
  <c r="N1575" i="3"/>
  <c r="N1593" i="3"/>
  <c r="N1611" i="3"/>
  <c r="N1629" i="3"/>
  <c r="N1647" i="3"/>
  <c r="N1665" i="3"/>
  <c r="N1684" i="3"/>
  <c r="N1702" i="3"/>
  <c r="N1721" i="3"/>
  <c r="N1739" i="3"/>
  <c r="N1757" i="3"/>
  <c r="N18" i="3"/>
  <c r="N41" i="3"/>
  <c r="N66" i="3"/>
  <c r="N90" i="3"/>
  <c r="N114" i="3"/>
  <c r="N138" i="3"/>
  <c r="N163" i="3"/>
  <c r="N187" i="3"/>
  <c r="N211" i="3"/>
  <c r="N236" i="3"/>
  <c r="N259" i="3"/>
  <c r="N280" i="3"/>
  <c r="N302" i="3"/>
  <c r="N326" i="3"/>
  <c r="N347" i="3"/>
  <c r="N370" i="3"/>
  <c r="N391" i="3"/>
  <c r="N411" i="3"/>
  <c r="N432" i="3"/>
  <c r="N454" i="3"/>
  <c r="N475" i="3"/>
  <c r="N496" i="3"/>
  <c r="N516" i="3"/>
  <c r="N536" i="3"/>
  <c r="N556" i="3"/>
  <c r="N578" i="3"/>
  <c r="N600" i="3"/>
  <c r="N620" i="3"/>
  <c r="N641" i="3"/>
  <c r="N661" i="3"/>
  <c r="N682" i="3"/>
  <c r="N703" i="3"/>
  <c r="N723" i="3"/>
  <c r="N745" i="3"/>
  <c r="N767" i="3"/>
  <c r="N787" i="3"/>
  <c r="N807" i="3"/>
  <c r="N827" i="3"/>
  <c r="N848" i="3"/>
  <c r="N869" i="3"/>
  <c r="N891" i="3"/>
  <c r="N912" i="3"/>
  <c r="N932" i="3"/>
  <c r="N953" i="3"/>
  <c r="N974" i="3"/>
  <c r="N994" i="3"/>
  <c r="N1014" i="3"/>
  <c r="N1036" i="3"/>
  <c r="N1058" i="3"/>
  <c r="N1078" i="3"/>
  <c r="N1098" i="3"/>
  <c r="N1119" i="3"/>
  <c r="N1139" i="3"/>
  <c r="N1160" i="3"/>
  <c r="N1183" i="3"/>
  <c r="N1203" i="3"/>
  <c r="N1223" i="3"/>
  <c r="N1244" i="3"/>
  <c r="N1265" i="3"/>
  <c r="N1285" i="3"/>
  <c r="N1305" i="3"/>
  <c r="N1329" i="3"/>
  <c r="N1349" i="3"/>
  <c r="N1369" i="3"/>
  <c r="N1388" i="3"/>
  <c r="N1407" i="3"/>
  <c r="N1427" i="3"/>
  <c r="N1446" i="3"/>
  <c r="N1467" i="3"/>
  <c r="N1486" i="3"/>
  <c r="N1505" i="3"/>
  <c r="N1525" i="3"/>
  <c r="N1544" i="3"/>
  <c r="N1562" i="3"/>
  <c r="N1580" i="3"/>
  <c r="N1598" i="3"/>
  <c r="N1616" i="3"/>
  <c r="N1636" i="3"/>
  <c r="N1654" i="3"/>
  <c r="N1672" i="3"/>
  <c r="N1690" i="3"/>
  <c r="N1708" i="3"/>
  <c r="N19" i="3"/>
  <c r="N42" i="3"/>
  <c r="N67" i="3"/>
  <c r="N91" i="3"/>
  <c r="N115" i="3"/>
  <c r="N139" i="3"/>
  <c r="N164" i="3"/>
  <c r="N188" i="3"/>
  <c r="N212" i="3"/>
  <c r="N238" i="3"/>
  <c r="N260" i="3"/>
  <c r="N281" i="3"/>
  <c r="N303" i="3"/>
  <c r="N327" i="3"/>
  <c r="N350" i="3"/>
  <c r="N371" i="3"/>
  <c r="N392" i="3"/>
  <c r="N412" i="3"/>
  <c r="N435" i="3"/>
  <c r="N455" i="3"/>
  <c r="N476" i="3"/>
  <c r="N497" i="3"/>
  <c r="N517" i="3"/>
  <c r="N537" i="3"/>
  <c r="N558" i="3"/>
  <c r="N581" i="3"/>
  <c r="N601" i="3"/>
  <c r="N622" i="3"/>
  <c r="N642" i="3"/>
  <c r="N663" i="3"/>
  <c r="N683" i="3"/>
  <c r="N704" i="3"/>
  <c r="N726" i="3"/>
  <c r="N746" i="3"/>
  <c r="N768" i="3"/>
  <c r="N788" i="3"/>
  <c r="N808" i="3"/>
  <c r="N828" i="3"/>
  <c r="N849" i="3"/>
  <c r="N872" i="3"/>
  <c r="N892" i="3"/>
  <c r="N913" i="3"/>
  <c r="N933" i="3"/>
  <c r="N954" i="3"/>
  <c r="N975" i="3"/>
  <c r="N995" i="3"/>
  <c r="N1017" i="3"/>
  <c r="N1039" i="3"/>
  <c r="N1059" i="3"/>
  <c r="N1079" i="3"/>
  <c r="N1099" i="3"/>
  <c r="N1120" i="3"/>
  <c r="N1141" i="3"/>
  <c r="N1163" i="3"/>
  <c r="N1184" i="3"/>
  <c r="N1204" i="3"/>
  <c r="N1224" i="3"/>
  <c r="N1246" i="3"/>
  <c r="N1266" i="3"/>
  <c r="N1286" i="3"/>
  <c r="N1308" i="3"/>
  <c r="N1330" i="3"/>
  <c r="N1350" i="3"/>
  <c r="N1370" i="3"/>
  <c r="N1389" i="3"/>
  <c r="N1408" i="3"/>
  <c r="N1428" i="3"/>
  <c r="N1449" i="3"/>
  <c r="N1468" i="3"/>
  <c r="N1487" i="3"/>
  <c r="N1507" i="3"/>
  <c r="N1526" i="3"/>
  <c r="N1545" i="3"/>
  <c r="N1563" i="3"/>
  <c r="N1581" i="3"/>
  <c r="N1599" i="3"/>
  <c r="N1619" i="3"/>
  <c r="N25" i="3"/>
  <c r="N50" i="3"/>
  <c r="N74" i="3"/>
  <c r="N98" i="3"/>
  <c r="N122" i="3"/>
  <c r="N147" i="3"/>
  <c r="N171" i="3"/>
  <c r="N195" i="3"/>
  <c r="N220" i="3"/>
  <c r="N244" i="3"/>
  <c r="N265" i="3"/>
  <c r="N290" i="3"/>
  <c r="N311" i="3"/>
  <c r="N334" i="3"/>
  <c r="N356" i="3"/>
  <c r="N377" i="3"/>
  <c r="N400" i="3"/>
  <c r="N420" i="3"/>
  <c r="N441" i="3"/>
  <c r="N462" i="3"/>
  <c r="N482" i="3"/>
  <c r="N502" i="3"/>
  <c r="N522" i="3"/>
  <c r="N546" i="3"/>
  <c r="N566" i="3"/>
  <c r="N586" i="3"/>
  <c r="N607" i="3"/>
  <c r="N627" i="3"/>
  <c r="N648" i="3"/>
  <c r="N668" i="3"/>
  <c r="N691" i="3"/>
  <c r="N711" i="3"/>
  <c r="N732" i="3"/>
  <c r="N753" i="3"/>
  <c r="N773" i="3"/>
  <c r="N793" i="3"/>
  <c r="N814" i="3"/>
  <c r="N837" i="3"/>
  <c r="N857" i="3"/>
  <c r="N878" i="3"/>
  <c r="N898" i="3"/>
  <c r="N919" i="3"/>
  <c r="N939" i="3"/>
  <c r="N960" i="3"/>
  <c r="N10" i="3"/>
  <c r="N43" i="3"/>
  <c r="N76" i="3"/>
  <c r="N108" i="3"/>
  <c r="N140" i="3"/>
  <c r="N174" i="3"/>
  <c r="N206" i="3"/>
  <c r="N239" i="3"/>
  <c r="N266" i="3"/>
  <c r="N297" i="3"/>
  <c r="N328" i="3"/>
  <c r="N357" i="3"/>
  <c r="N386" i="3"/>
  <c r="N414" i="3"/>
  <c r="N442" i="3"/>
  <c r="N468" i="3"/>
  <c r="N498" i="3"/>
  <c r="N527" i="3"/>
  <c r="N552" i="3"/>
  <c r="N582" i="3"/>
  <c r="N608" i="3"/>
  <c r="N636" i="3"/>
  <c r="N664" i="3"/>
  <c r="N692" i="3"/>
  <c r="N719" i="3"/>
  <c r="N748" i="3"/>
  <c r="N774" i="3"/>
  <c r="N803" i="3"/>
  <c r="N830" i="3"/>
  <c r="N858" i="3"/>
  <c r="N885" i="3"/>
  <c r="N914" i="3"/>
  <c r="N940" i="3"/>
  <c r="N968" i="3"/>
  <c r="N993" i="3"/>
  <c r="N1022" i="3"/>
  <c r="N1045" i="3"/>
  <c r="N1068" i="3"/>
  <c r="N1096" i="3"/>
  <c r="N1122" i="3"/>
  <c r="N1148" i="3"/>
  <c r="N1172" i="3"/>
  <c r="N1200" i="3"/>
  <c r="N1226" i="3"/>
  <c r="N1250" i="3"/>
  <c r="N1275" i="3"/>
  <c r="N1301" i="3"/>
  <c r="N1327" i="3"/>
  <c r="N1353" i="3"/>
  <c r="N1376" i="3"/>
  <c r="N1401" i="3"/>
  <c r="N1424" i="3"/>
  <c r="N1451" i="3"/>
  <c r="N1473" i="3"/>
  <c r="N1496" i="3"/>
  <c r="N1521" i="3"/>
  <c r="N1546" i="3"/>
  <c r="N1568" i="3"/>
  <c r="N1590" i="3"/>
  <c r="N1612" i="3"/>
  <c r="N1633" i="3"/>
  <c r="N1656" i="3"/>
  <c r="N1676" i="3"/>
  <c r="N1696" i="3"/>
  <c r="N1717" i="3"/>
  <c r="N1736" i="3"/>
  <c r="N1756" i="3"/>
  <c r="N1775" i="3"/>
  <c r="N1793" i="3"/>
  <c r="N1812" i="3"/>
  <c r="N1830" i="3"/>
  <c r="N1848" i="3"/>
  <c r="N1866" i="3"/>
  <c r="N1884" i="3"/>
  <c r="N1902" i="3"/>
  <c r="N1920" i="3"/>
  <c r="N1939" i="3"/>
  <c r="N1957" i="3"/>
  <c r="N1975" i="3"/>
  <c r="N1994" i="3"/>
  <c r="N2012" i="3"/>
  <c r="N2030" i="3"/>
  <c r="N2048" i="3"/>
  <c r="N2067" i="3"/>
  <c r="N2085" i="3"/>
  <c r="N2103" i="3"/>
  <c r="N2121" i="3"/>
  <c r="N2139" i="3"/>
  <c r="N2157" i="3"/>
  <c r="N2175" i="3"/>
  <c r="N2193" i="3"/>
  <c r="N2212" i="3"/>
  <c r="N2230" i="3"/>
  <c r="N2248" i="3"/>
  <c r="N2267" i="3"/>
  <c r="N2285" i="3"/>
  <c r="N2303" i="3"/>
  <c r="N2321" i="3"/>
  <c r="N2340" i="3"/>
  <c r="N2358" i="3"/>
  <c r="N2376" i="3"/>
  <c r="N2394" i="3"/>
  <c r="N2412" i="3"/>
  <c r="N2430" i="3"/>
  <c r="N2448" i="3"/>
  <c r="N2467" i="3"/>
  <c r="N2485" i="3"/>
  <c r="N2503" i="3"/>
  <c r="N2521" i="3"/>
  <c r="N2538" i="3"/>
  <c r="N2555" i="3"/>
  <c r="N2572" i="3"/>
  <c r="N2589" i="3"/>
  <c r="N2606" i="3"/>
  <c r="N2623" i="3"/>
  <c r="N2640" i="3"/>
  <c r="N2657" i="3"/>
  <c r="N2675" i="3"/>
  <c r="N2692" i="3"/>
  <c r="N2709" i="3"/>
  <c r="N2726" i="3"/>
  <c r="N2743" i="3"/>
  <c r="N2760" i="3"/>
  <c r="N2777" i="3"/>
  <c r="N2794" i="3"/>
  <c r="N2811" i="3"/>
  <c r="N2827" i="3"/>
  <c r="N2843" i="3"/>
  <c r="N2859" i="3"/>
  <c r="N2875" i="3"/>
  <c r="N2891" i="3"/>
  <c r="N22" i="3"/>
  <c r="N54" i="3"/>
  <c r="N85" i="3"/>
  <c r="N119" i="3"/>
  <c r="N151" i="3"/>
  <c r="N182" i="3"/>
  <c r="N216" i="3"/>
  <c r="N246" i="3"/>
  <c r="N277" i="3"/>
  <c r="N308" i="3"/>
  <c r="N336" i="3"/>
  <c r="N366" i="3"/>
  <c r="N394" i="3"/>
  <c r="N422" i="3"/>
  <c r="N449" i="3"/>
  <c r="N479" i="3"/>
  <c r="N504" i="3"/>
  <c r="N533" i="3"/>
  <c r="N563" i="3"/>
  <c r="N588" i="3"/>
  <c r="N617" i="3"/>
  <c r="N644" i="3"/>
  <c r="N673" i="3"/>
  <c r="N699" i="3"/>
  <c r="N728" i="3"/>
  <c r="N755" i="3"/>
  <c r="N784" i="3"/>
  <c r="N810" i="3"/>
  <c r="N839" i="3"/>
  <c r="N865" i="3"/>
  <c r="N895" i="3"/>
  <c r="N921" i="3"/>
  <c r="N949" i="3"/>
  <c r="N977" i="3"/>
  <c r="N1002" i="3"/>
  <c r="N1027" i="3"/>
  <c r="N1054" i="3"/>
  <c r="N1080" i="3"/>
  <c r="N1104" i="3"/>
  <c r="N1130" i="3"/>
  <c r="N1155" i="3"/>
  <c r="N1182" i="3"/>
  <c r="N1207" i="3"/>
  <c r="N1232" i="3"/>
  <c r="N1257" i="3"/>
  <c r="N1283" i="3"/>
  <c r="N1312" i="3"/>
  <c r="N1335" i="3"/>
  <c r="N1359" i="3"/>
  <c r="N1385" i="3"/>
  <c r="N1409" i="3"/>
  <c r="N1434" i="3"/>
  <c r="N1456" i="3"/>
  <c r="N1480" i="3"/>
  <c r="N1504" i="3"/>
  <c r="N1529" i="3"/>
  <c r="N1552" i="3"/>
  <c r="N1574" i="3"/>
  <c r="N1596" i="3"/>
  <c r="N1621" i="3"/>
  <c r="N1641" i="3"/>
  <c r="N1661" i="3"/>
  <c r="N1681" i="3"/>
  <c r="N1704" i="3"/>
  <c r="N1724" i="3"/>
  <c r="N1743" i="3"/>
  <c r="N1763" i="3"/>
  <c r="N1781" i="3"/>
  <c r="N1799" i="3"/>
  <c r="N1817" i="3"/>
  <c r="N1835" i="3"/>
  <c r="N1853" i="3"/>
  <c r="N1871" i="3"/>
  <c r="N1889" i="3"/>
  <c r="N1909" i="3"/>
  <c r="N1927" i="3"/>
  <c r="N1945" i="3"/>
  <c r="N1963" i="3"/>
  <c r="N1981" i="3"/>
  <c r="N1999" i="3"/>
  <c r="N2017" i="3"/>
  <c r="N2036" i="3"/>
  <c r="N2054" i="3"/>
  <c r="N2072" i="3"/>
  <c r="N2090" i="3"/>
  <c r="N2108" i="3"/>
  <c r="N2126" i="3"/>
  <c r="N2144" i="3"/>
  <c r="N2163" i="3"/>
  <c r="N2182" i="3"/>
  <c r="N2200" i="3"/>
  <c r="N2218" i="3"/>
  <c r="N2236" i="3"/>
  <c r="N2254" i="3"/>
  <c r="N2272" i="3"/>
  <c r="N2291" i="3"/>
  <c r="N2309" i="3"/>
  <c r="N2327" i="3"/>
  <c r="N2345" i="3"/>
  <c r="N2363" i="3"/>
  <c r="N2381" i="3"/>
  <c r="N2399" i="3"/>
  <c r="N2417" i="3"/>
  <c r="N2436" i="3"/>
  <c r="N2455" i="3"/>
  <c r="N2473" i="3"/>
  <c r="N23" i="3"/>
  <c r="N55" i="3"/>
  <c r="N86" i="3"/>
  <c r="N120" i="3"/>
  <c r="N152" i="3"/>
  <c r="N183" i="3"/>
  <c r="N217" i="3"/>
  <c r="N247" i="3"/>
  <c r="N278" i="3"/>
  <c r="N309" i="3"/>
  <c r="N337" i="3"/>
  <c r="N368" i="3"/>
  <c r="N395" i="3"/>
  <c r="N424" i="3"/>
  <c r="N450" i="3"/>
  <c r="N480" i="3"/>
  <c r="N507" i="3"/>
  <c r="N534" i="3"/>
  <c r="N564" i="3"/>
  <c r="N590" i="3"/>
  <c r="N618" i="3"/>
  <c r="N646" i="3"/>
  <c r="N674" i="3"/>
  <c r="N700" i="3"/>
  <c r="N729" i="3"/>
  <c r="N756" i="3"/>
  <c r="N785" i="3"/>
  <c r="N811" i="3"/>
  <c r="N840" i="3"/>
  <c r="N866" i="3"/>
  <c r="N896" i="3"/>
  <c r="N922" i="3"/>
  <c r="N950" i="3"/>
  <c r="N978" i="3"/>
  <c r="N1004" i="3"/>
  <c r="N1028" i="3"/>
  <c r="N1056" i="3"/>
  <c r="N1081" i="3"/>
  <c r="N1105" i="3"/>
  <c r="N1131" i="3"/>
  <c r="N1156" i="3"/>
  <c r="N1185" i="3"/>
  <c r="N1209" i="3"/>
  <c r="N1233" i="3"/>
  <c r="N1260" i="3"/>
  <c r="N1284" i="3"/>
  <c r="N1313" i="3"/>
  <c r="N1336" i="3"/>
  <c r="N1360" i="3"/>
  <c r="N1386" i="3"/>
  <c r="N1411" i="3"/>
  <c r="N1435" i="3"/>
  <c r="N1457" i="3"/>
  <c r="N1483" i="3"/>
  <c r="N1508" i="3"/>
  <c r="N1530" i="3"/>
  <c r="N1553" i="3"/>
  <c r="N1576" i="3"/>
  <c r="N1597" i="3"/>
  <c r="N1622" i="3"/>
  <c r="N1642" i="3"/>
  <c r="N1662" i="3"/>
  <c r="N1683" i="3"/>
  <c r="N1705" i="3"/>
  <c r="N1725" i="3"/>
  <c r="N1744" i="3"/>
  <c r="N1764" i="3"/>
  <c r="N1782" i="3"/>
  <c r="N1800" i="3"/>
  <c r="N1818" i="3"/>
  <c r="N1836" i="3"/>
  <c r="N1854" i="3"/>
  <c r="N1872" i="3"/>
  <c r="N1892" i="3"/>
  <c r="N1910" i="3"/>
  <c r="N1928" i="3"/>
  <c r="N1946" i="3"/>
  <c r="N1964" i="3"/>
  <c r="N1982" i="3"/>
  <c r="N2000" i="3"/>
  <c r="N2019" i="3"/>
  <c r="N2037" i="3"/>
  <c r="N2055" i="3"/>
  <c r="N2073" i="3"/>
  <c r="N2091" i="3"/>
  <c r="N2109" i="3"/>
  <c r="N2127" i="3"/>
  <c r="N2145" i="3"/>
  <c r="N2165" i="3"/>
  <c r="N2183" i="3"/>
  <c r="N2201" i="3"/>
  <c r="N2219" i="3"/>
  <c r="N2237" i="3"/>
  <c r="N2255" i="3"/>
  <c r="N2273" i="3"/>
  <c r="N2292" i="3"/>
  <c r="N2310" i="3"/>
  <c r="N2328" i="3"/>
  <c r="N2346" i="3"/>
  <c r="N2364" i="3"/>
  <c r="N2382" i="3"/>
  <c r="N2400" i="3"/>
  <c r="N2419" i="3"/>
  <c r="N27" i="3"/>
  <c r="N59" i="3"/>
  <c r="N92" i="3"/>
  <c r="N126" i="3"/>
  <c r="N156" i="3"/>
  <c r="N190" i="3"/>
  <c r="N223" i="3"/>
  <c r="N254" i="3"/>
  <c r="N282" i="3"/>
  <c r="N313" i="3"/>
  <c r="N341" i="3"/>
  <c r="N373" i="3"/>
  <c r="N401" i="3"/>
  <c r="N427" i="3"/>
  <c r="N456" i="3"/>
  <c r="N483" i="3"/>
  <c r="N512" i="3"/>
  <c r="N538" i="3"/>
  <c r="N567" i="3"/>
  <c r="N593" i="3"/>
  <c r="N623" i="3"/>
  <c r="N649" i="3"/>
  <c r="N677" i="3"/>
  <c r="N705" i="3"/>
  <c r="N734" i="3"/>
  <c r="N759" i="3"/>
  <c r="N789" i="3"/>
  <c r="N818" i="3"/>
  <c r="N843" i="3"/>
  <c r="N873" i="3"/>
  <c r="N899" i="3"/>
  <c r="N928" i="3"/>
  <c r="N955" i="3"/>
  <c r="N982" i="3"/>
  <c r="N1007" i="3"/>
  <c r="N1031" i="3"/>
  <c r="N1060" i="3"/>
  <c r="N1083" i="3"/>
  <c r="N32" i="3"/>
  <c r="N64" i="3"/>
  <c r="N97" i="3"/>
  <c r="N129" i="3"/>
  <c r="N162" i="3"/>
  <c r="N194" i="3"/>
  <c r="N226" i="3"/>
  <c r="N257" i="3"/>
  <c r="N286" i="3"/>
  <c r="N316" i="3"/>
  <c r="N346" i="3"/>
  <c r="N376" i="3"/>
  <c r="N404" i="3"/>
  <c r="N431" i="3"/>
  <c r="N460" i="3"/>
  <c r="N486" i="3"/>
  <c r="N515" i="3"/>
  <c r="N545" i="3"/>
  <c r="N570" i="3"/>
  <c r="N599" i="3"/>
  <c r="N626" i="3"/>
  <c r="N655" i="3"/>
  <c r="N681" i="3"/>
  <c r="N710" i="3"/>
  <c r="N737" i="3"/>
  <c r="N766" i="3"/>
  <c r="N792" i="3"/>
  <c r="N821" i="3"/>
  <c r="N847" i="3"/>
  <c r="N876" i="3"/>
  <c r="N903" i="3"/>
  <c r="N931" i="3"/>
  <c r="N959" i="3"/>
  <c r="N985" i="3"/>
  <c r="N1011" i="3"/>
  <c r="N1040" i="3"/>
  <c r="N1063" i="3"/>
  <c r="N1087" i="3"/>
  <c r="N1114" i="3"/>
  <c r="N1138" i="3"/>
  <c r="N1167" i="3"/>
  <c r="N1190" i="3"/>
  <c r="N1215" i="3"/>
  <c r="N1241" i="3"/>
  <c r="N1268" i="3"/>
  <c r="N1295" i="3"/>
  <c r="N1318" i="3"/>
  <c r="N1346" i="3"/>
  <c r="N1371" i="3"/>
  <c r="N1393" i="3"/>
  <c r="N1418" i="3"/>
  <c r="N1441" i="3"/>
  <c r="N1466" i="3"/>
  <c r="N1491" i="3"/>
  <c r="N1513" i="3"/>
  <c r="N1537" i="3"/>
  <c r="N1560" i="3"/>
  <c r="N1584" i="3"/>
  <c r="N1606" i="3"/>
  <c r="N1627" i="3"/>
  <c r="N1648" i="3"/>
  <c r="N1670" i="3"/>
  <c r="N1691" i="3"/>
  <c r="N1711" i="3"/>
  <c r="N1731" i="3"/>
  <c r="N1750" i="3"/>
  <c r="N1769" i="3"/>
  <c r="N1787" i="3"/>
  <c r="N1806" i="3"/>
  <c r="N1824" i="3"/>
  <c r="N1843" i="3"/>
  <c r="N1861" i="3"/>
  <c r="N1879" i="3"/>
  <c r="N1897" i="3"/>
  <c r="N1915" i="3"/>
  <c r="N1933" i="3"/>
  <c r="N1951" i="3"/>
  <c r="N1969" i="3"/>
  <c r="N1988" i="3"/>
  <c r="N2006" i="3"/>
  <c r="N2024" i="3"/>
  <c r="N2042" i="3"/>
  <c r="N2060" i="3"/>
  <c r="N2079" i="3"/>
  <c r="N2097" i="3"/>
  <c r="N11" i="3"/>
  <c r="N60" i="3"/>
  <c r="N104" i="3"/>
  <c r="N153" i="3"/>
  <c r="N200" i="3"/>
  <c r="N245" i="3"/>
  <c r="N292" i="3"/>
  <c r="N332" i="3"/>
  <c r="N380" i="3"/>
  <c r="N418" i="3"/>
  <c r="N459" i="3"/>
  <c r="N499" i="3"/>
  <c r="N539" i="3"/>
  <c r="N576" i="3"/>
  <c r="N619" i="3"/>
  <c r="N659" i="3"/>
  <c r="N698" i="3"/>
  <c r="N740" i="3"/>
  <c r="N777" i="3"/>
  <c r="N823" i="3"/>
  <c r="N860" i="3"/>
  <c r="N902" i="3"/>
  <c r="N942" i="3"/>
  <c r="N983" i="3"/>
  <c r="N1019" i="3"/>
  <c r="N1057" i="3"/>
  <c r="N1094" i="3"/>
  <c r="N1128" i="3"/>
  <c r="N1164" i="3"/>
  <c r="N1194" i="3"/>
  <c r="N1230" i="3"/>
  <c r="N1264" i="3"/>
  <c r="N1298" i="3"/>
  <c r="N1333" i="3"/>
  <c r="N1367" i="3"/>
  <c r="N1399" i="3"/>
  <c r="N1432" i="3"/>
  <c r="N1462" i="3"/>
  <c r="N1494" i="3"/>
  <c r="N1527" i="3"/>
  <c r="N1558" i="3"/>
  <c r="N1588" i="3"/>
  <c r="N1615" i="3"/>
  <c r="N1645" i="3"/>
  <c r="N1674" i="3"/>
  <c r="N1700" i="3"/>
  <c r="N1728" i="3"/>
  <c r="N1753" i="3"/>
  <c r="N1779" i="3"/>
  <c r="N1803" i="3"/>
  <c r="N1828" i="3"/>
  <c r="N1851" i="3"/>
  <c r="N1877" i="3"/>
  <c r="N1900" i="3"/>
  <c r="N1924" i="3"/>
  <c r="N1949" i="3"/>
  <c r="N1973" i="3"/>
  <c r="N1997" i="3"/>
  <c r="N2022" i="3"/>
  <c r="N2046" i="3"/>
  <c r="N2070" i="3"/>
  <c r="N2094" i="3"/>
  <c r="N2118" i="3"/>
  <c r="N2140" i="3"/>
  <c r="N2161" i="3"/>
  <c r="N2186" i="3"/>
  <c r="N2207" i="3"/>
  <c r="N2229" i="3"/>
  <c r="N2252" i="3"/>
  <c r="N2276" i="3"/>
  <c r="N2297" i="3"/>
  <c r="N2319" i="3"/>
  <c r="N2342" i="3"/>
  <c r="N2365" i="3"/>
  <c r="N2388" i="3"/>
  <c r="N2409" i="3"/>
  <c r="N2431" i="3"/>
  <c r="N2452" i="3"/>
  <c r="N2474" i="3"/>
  <c r="N2493" i="3"/>
  <c r="N2512" i="3"/>
  <c r="N2531" i="3"/>
  <c r="N2549" i="3"/>
  <c r="N2567" i="3"/>
  <c r="N2585" i="3"/>
  <c r="N2603" i="3"/>
  <c r="N2621" i="3"/>
  <c r="N2639" i="3"/>
  <c r="N2659" i="3"/>
  <c r="N2677" i="3"/>
  <c r="N2695" i="3"/>
  <c r="N2713" i="3"/>
  <c r="N2731" i="3"/>
  <c r="N2749" i="3"/>
  <c r="N2767" i="3"/>
  <c r="N2785" i="3"/>
  <c r="N2804" i="3"/>
  <c r="N2821" i="3"/>
  <c r="N2838" i="3"/>
  <c r="N2855" i="3"/>
  <c r="N2872" i="3"/>
  <c r="N2889" i="3"/>
  <c r="N2906" i="3"/>
  <c r="N2922" i="3"/>
  <c r="N2938" i="3"/>
  <c r="N2954" i="3"/>
  <c r="N2970" i="3"/>
  <c r="N2986" i="3"/>
  <c r="N3002" i="3"/>
  <c r="N3018" i="3"/>
  <c r="N3034" i="3"/>
  <c r="N3050" i="3"/>
  <c r="N3066" i="3"/>
  <c r="N3082" i="3"/>
  <c r="N3098" i="3"/>
  <c r="N3114" i="3"/>
  <c r="N3130" i="3"/>
  <c r="N3146" i="3"/>
  <c r="N3162" i="3"/>
  <c r="N3178" i="3"/>
  <c r="N3194" i="3"/>
  <c r="N3210" i="3"/>
  <c r="N3226" i="3"/>
  <c r="N3242" i="3"/>
  <c r="N3258" i="3"/>
  <c r="N3274" i="3"/>
  <c r="N3290" i="3"/>
  <c r="N3306" i="3"/>
  <c r="N3322" i="3"/>
  <c r="N3338" i="3"/>
  <c r="N3354" i="3"/>
  <c r="N3370" i="3"/>
  <c r="N3386" i="3"/>
  <c r="N3402" i="3"/>
  <c r="N28" i="3"/>
  <c r="N73" i="3"/>
  <c r="N121" i="3"/>
  <c r="N169" i="3"/>
  <c r="N213" i="3"/>
  <c r="N262" i="3"/>
  <c r="N300" i="3"/>
  <c r="N351" i="3"/>
  <c r="N388" i="3"/>
  <c r="N430" i="3"/>
  <c r="N471" i="3"/>
  <c r="N513" i="3"/>
  <c r="N550" i="3"/>
  <c r="N591" i="3"/>
  <c r="N631" i="3"/>
  <c r="N672" i="3"/>
  <c r="N714" i="3"/>
  <c r="N752" i="3"/>
  <c r="N794" i="3"/>
  <c r="N832" i="3"/>
  <c r="N875" i="3"/>
  <c r="N915" i="3"/>
  <c r="N956" i="3"/>
  <c r="N992" i="3"/>
  <c r="N1030" i="3"/>
  <c r="N1066" i="3"/>
  <c r="N1103" i="3"/>
  <c r="N1137" i="3"/>
  <c r="N1171" i="3"/>
  <c r="N1206" i="3"/>
  <c r="N1240" i="3"/>
  <c r="N1274" i="3"/>
  <c r="N1310" i="3"/>
  <c r="N1342" i="3"/>
  <c r="N1375" i="3"/>
  <c r="N1406" i="3"/>
  <c r="N1439" i="3"/>
  <c r="N1472" i="3"/>
  <c r="N1503" i="3"/>
  <c r="N1536" i="3"/>
  <c r="N1567" i="3"/>
  <c r="N1595" i="3"/>
  <c r="N1626" i="3"/>
  <c r="N1655" i="3"/>
  <c r="N1680" i="3"/>
  <c r="N1710" i="3"/>
  <c r="N1735" i="3"/>
  <c r="N1761" i="3"/>
  <c r="N1786" i="3"/>
  <c r="N1811" i="3"/>
  <c r="N1834" i="3"/>
  <c r="N1860" i="3"/>
  <c r="N1883" i="3"/>
  <c r="N1907" i="3"/>
  <c r="N1932" i="3"/>
  <c r="N1956" i="3"/>
  <c r="N1980" i="3"/>
  <c r="N2005" i="3"/>
  <c r="N2029" i="3"/>
  <c r="N2053" i="3"/>
  <c r="N2077" i="3"/>
  <c r="N2102" i="3"/>
  <c r="N2124" i="3"/>
  <c r="N2149" i="3"/>
  <c r="N2170" i="3"/>
  <c r="N2191" i="3"/>
  <c r="N2214" i="3"/>
  <c r="N2238" i="3"/>
  <c r="N2260" i="3"/>
  <c r="N2281" i="3"/>
  <c r="N2304" i="3"/>
  <c r="N2326" i="3"/>
  <c r="N2349" i="3"/>
  <c r="N2372" i="3"/>
  <c r="N2393" i="3"/>
  <c r="N2415" i="3"/>
  <c r="N2439" i="3"/>
  <c r="N2459" i="3"/>
  <c r="N2479" i="3"/>
  <c r="N2499" i="3"/>
  <c r="N2518" i="3"/>
  <c r="N2536" i="3"/>
  <c r="N2554" i="3"/>
  <c r="N2573" i="3"/>
  <c r="N2591" i="3"/>
  <c r="N2609" i="3"/>
  <c r="N2628" i="3"/>
  <c r="N2646" i="3"/>
  <c r="N2664" i="3"/>
  <c r="N2682" i="3"/>
  <c r="N2700" i="3"/>
  <c r="N2718" i="3"/>
  <c r="N2736" i="3"/>
  <c r="N2755" i="3"/>
  <c r="N2773" i="3"/>
  <c r="N2791" i="3"/>
  <c r="N2809" i="3"/>
  <c r="N2826" i="3"/>
  <c r="N2844" i="3"/>
  <c r="N2861" i="3"/>
  <c r="N2878" i="3"/>
  <c r="N2895" i="3"/>
  <c r="N30" i="3"/>
  <c r="N78" i="3"/>
  <c r="N127" i="3"/>
  <c r="N170" i="3"/>
  <c r="N219" i="3"/>
  <c r="N263" i="3"/>
  <c r="N305" i="3"/>
  <c r="N352" i="3"/>
  <c r="N390" i="3"/>
  <c r="N436" i="3"/>
  <c r="N472" i="3"/>
  <c r="N514" i="3"/>
  <c r="N553" i="3"/>
  <c r="N595" i="3"/>
  <c r="N632" i="3"/>
  <c r="N675" i="3"/>
  <c r="N715" i="3"/>
  <c r="N754" i="3"/>
  <c r="N795" i="3"/>
  <c r="N836" i="3"/>
  <c r="N879" i="3"/>
  <c r="N916" i="3"/>
  <c r="N958" i="3"/>
  <c r="N996" i="3"/>
  <c r="N1032" i="3"/>
  <c r="N1067" i="3"/>
  <c r="N1109" i="3"/>
  <c r="N1142" i="3"/>
  <c r="N1173" i="3"/>
  <c r="N1210" i="3"/>
  <c r="N1243" i="3"/>
  <c r="N1278" i="3"/>
  <c r="N1314" i="3"/>
  <c r="N1347" i="3"/>
  <c r="N1377" i="3"/>
  <c r="N1412" i="3"/>
  <c r="N1443" i="3"/>
  <c r="N1475" i="3"/>
  <c r="N1509" i="3"/>
  <c r="N1540" i="3"/>
  <c r="N1569" i="3"/>
  <c r="N1601" i="3"/>
  <c r="N1628" i="3"/>
  <c r="N1657" i="3"/>
  <c r="N1685" i="3"/>
  <c r="N1712" i="3"/>
  <c r="N1738" i="3"/>
  <c r="N1765" i="3"/>
  <c r="N1789" i="3"/>
  <c r="N1813" i="3"/>
  <c r="N1837" i="3"/>
  <c r="N1862" i="3"/>
  <c r="N1885" i="3"/>
  <c r="N1911" i="3"/>
  <c r="N1934" i="3"/>
  <c r="N1958" i="3"/>
  <c r="N1983" i="3"/>
  <c r="N2007" i="3"/>
  <c r="N2031" i="3"/>
  <c r="N2056" i="3"/>
  <c r="N2080" i="3"/>
  <c r="N2104" i="3"/>
  <c r="N2125" i="3"/>
  <c r="N2150" i="3"/>
  <c r="N2171" i="3"/>
  <c r="N2192" i="3"/>
  <c r="N2216" i="3"/>
  <c r="N2239" i="3"/>
  <c r="N2261" i="3"/>
  <c r="N2282" i="3"/>
  <c r="N2305" i="3"/>
  <c r="N2329" i="3"/>
  <c r="N2350" i="3"/>
  <c r="N2373" i="3"/>
  <c r="N2395" i="3"/>
  <c r="N2416" i="3"/>
  <c r="N2440" i="3"/>
  <c r="N2460" i="3"/>
  <c r="N2480" i="3"/>
  <c r="N2500" i="3"/>
  <c r="N2519" i="3"/>
  <c r="N2537" i="3"/>
  <c r="N2556" i="3"/>
  <c r="N2574" i="3"/>
  <c r="N2592" i="3"/>
  <c r="N2611" i="3"/>
  <c r="N2629" i="3"/>
  <c r="N2647" i="3"/>
  <c r="N2665" i="3"/>
  <c r="N2683" i="3"/>
  <c r="N2701" i="3"/>
  <c r="N2719" i="3"/>
  <c r="N2737" i="3"/>
  <c r="N2756" i="3"/>
  <c r="N2774" i="3"/>
  <c r="N2792" i="3"/>
  <c r="N2810" i="3"/>
  <c r="N2828" i="3"/>
  <c r="N2845" i="3"/>
  <c r="N2862" i="3"/>
  <c r="N2879" i="3"/>
  <c r="N2896" i="3"/>
  <c r="N2912" i="3"/>
  <c r="N2928" i="3"/>
  <c r="N2944" i="3"/>
  <c r="N2960" i="3"/>
  <c r="N2976" i="3"/>
  <c r="N2992" i="3"/>
  <c r="N3008" i="3"/>
  <c r="N3024" i="3"/>
  <c r="N3040" i="3"/>
  <c r="N3056" i="3"/>
  <c r="N3072" i="3"/>
  <c r="N3088" i="3"/>
  <c r="N3104" i="3"/>
  <c r="N3120" i="3"/>
  <c r="N3136" i="3"/>
  <c r="N3152" i="3"/>
  <c r="N3168" i="3"/>
  <c r="N37" i="3"/>
  <c r="N80" i="3"/>
  <c r="N132" i="3"/>
  <c r="N176" i="3"/>
  <c r="N225" i="3"/>
  <c r="N267" i="3"/>
  <c r="N314" i="3"/>
  <c r="N354" i="3"/>
  <c r="N399" i="3"/>
  <c r="N438" i="3"/>
  <c r="N478" i="3"/>
  <c r="N519" i="3"/>
  <c r="N555" i="3"/>
  <c r="N602" i="3"/>
  <c r="N639" i="3"/>
  <c r="N680" i="3"/>
  <c r="N720" i="3"/>
  <c r="N762" i="3"/>
  <c r="N801" i="3"/>
  <c r="N841" i="3"/>
  <c r="N881" i="3"/>
  <c r="N920" i="3"/>
  <c r="N964" i="3"/>
  <c r="N1000" i="3"/>
  <c r="N1041" i="3"/>
  <c r="N1075" i="3"/>
  <c r="N1111" i="3"/>
  <c r="N1146" i="3"/>
  <c r="N1177" i="3"/>
  <c r="N1212" i="3"/>
  <c r="N1248" i="3"/>
  <c r="N1281" i="3"/>
  <c r="N1316" i="3"/>
  <c r="N1351" i="3"/>
  <c r="N1382" i="3"/>
  <c r="N1416" i="3"/>
  <c r="N1445" i="3"/>
  <c r="N1477" i="3"/>
  <c r="N1511" i="3"/>
  <c r="N1542" i="3"/>
  <c r="N1572" i="3"/>
  <c r="N1604" i="3"/>
  <c r="N1631" i="3"/>
  <c r="N1659" i="3"/>
  <c r="N1688" i="3"/>
  <c r="N1715" i="3"/>
  <c r="N1741" i="3"/>
  <c r="N1767" i="3"/>
  <c r="N1791" i="3"/>
  <c r="N1815" i="3"/>
  <c r="N1840" i="3"/>
  <c r="N1864" i="3"/>
  <c r="N1887" i="3"/>
  <c r="N1913" i="3"/>
  <c r="N1936" i="3"/>
  <c r="N1961" i="3"/>
  <c r="N1985" i="3"/>
  <c r="N2009" i="3"/>
  <c r="N2033" i="3"/>
  <c r="N2058" i="3"/>
  <c r="N2083" i="3"/>
  <c r="N2106" i="3"/>
  <c r="N2131" i="3"/>
  <c r="N2152" i="3"/>
  <c r="N2173" i="3"/>
  <c r="N2196" i="3"/>
  <c r="N2220" i="3"/>
  <c r="N2241" i="3"/>
  <c r="N2263" i="3"/>
  <c r="N2286" i="3"/>
  <c r="N2308" i="3"/>
  <c r="N2331" i="3"/>
  <c r="N2353" i="3"/>
  <c r="N2375" i="3"/>
  <c r="N2397" i="3"/>
  <c r="N2422" i="3"/>
  <c r="N2442" i="3"/>
  <c r="N2462" i="3"/>
  <c r="N2483" i="3"/>
  <c r="N2502" i="3"/>
  <c r="N2522" i="3"/>
  <c r="N2540" i="3"/>
  <c r="N2558" i="3"/>
  <c r="N2576" i="3"/>
  <c r="N2595" i="3"/>
  <c r="N46" i="3"/>
  <c r="N95" i="3"/>
  <c r="N137" i="3"/>
  <c r="N186" i="3"/>
  <c r="N231" i="3"/>
  <c r="N275" i="3"/>
  <c r="N320" i="3"/>
  <c r="N362" i="3"/>
  <c r="N407" i="3"/>
  <c r="N444" i="3"/>
  <c r="N485" i="3"/>
  <c r="N528" i="3"/>
  <c r="N568" i="3"/>
  <c r="N606" i="3"/>
  <c r="N647" i="3"/>
  <c r="N687" i="3"/>
  <c r="N727" i="3"/>
  <c r="N770" i="3"/>
  <c r="N806" i="3"/>
  <c r="N851" i="3"/>
  <c r="N887" i="3"/>
  <c r="N930" i="3"/>
  <c r="N970" i="3"/>
  <c r="N1008" i="3"/>
  <c r="N1044" i="3"/>
  <c r="N1082" i="3"/>
  <c r="N1116" i="3"/>
  <c r="N1151" i="3"/>
  <c r="N1187" i="3"/>
  <c r="N1220" i="3"/>
  <c r="N1254" i="3"/>
  <c r="N1290" i="3"/>
  <c r="N1321" i="3"/>
  <c r="N1355" i="3"/>
  <c r="N1390" i="3"/>
  <c r="N1420" i="3"/>
  <c r="N1453" i="3"/>
  <c r="N1485" i="3"/>
  <c r="N1517" i="3"/>
  <c r="N1548" i="3"/>
  <c r="N1578" i="3"/>
  <c r="N1608" i="3"/>
  <c r="N1638" i="3"/>
  <c r="N1664" i="3"/>
  <c r="N1693" i="3"/>
  <c r="N1719" i="3"/>
  <c r="N1747" i="3"/>
  <c r="N1772" i="3"/>
  <c r="N1796" i="3"/>
  <c r="N1820" i="3"/>
  <c r="N1845" i="3"/>
  <c r="N1868" i="3"/>
  <c r="N1894" i="3"/>
  <c r="N1917" i="3"/>
  <c r="N1941" i="3"/>
  <c r="N1966" i="3"/>
  <c r="N1990" i="3"/>
  <c r="N2014" i="3"/>
  <c r="N2039" i="3"/>
  <c r="N2063" i="3"/>
  <c r="N2087" i="3"/>
  <c r="N2111" i="3"/>
  <c r="N2134" i="3"/>
  <c r="N2155" i="3"/>
  <c r="N2177" i="3"/>
  <c r="N2202" i="3"/>
  <c r="N2223" i="3"/>
  <c r="N2245" i="3"/>
  <c r="N2268" i="3"/>
  <c r="N2289" i="3"/>
  <c r="N2313" i="3"/>
  <c r="N2335" i="3"/>
  <c r="N2357" i="3"/>
  <c r="N2379" i="3"/>
  <c r="N2404" i="3"/>
  <c r="N2425" i="3"/>
  <c r="N2445" i="3"/>
  <c r="N2465" i="3"/>
  <c r="N2487" i="3"/>
  <c r="N2507" i="3"/>
  <c r="N2525" i="3"/>
  <c r="N2543" i="3"/>
  <c r="N2561" i="3"/>
  <c r="N2580" i="3"/>
  <c r="N2598" i="3"/>
  <c r="N12" i="3"/>
  <c r="N84" i="3"/>
  <c r="N149" i="3"/>
  <c r="N224" i="3"/>
  <c r="N284" i="3"/>
  <c r="N345" i="3"/>
  <c r="N409" i="3"/>
  <c r="N465" i="3"/>
  <c r="N529" i="3"/>
  <c r="N584" i="3"/>
  <c r="N643" i="3"/>
  <c r="N702" i="3"/>
  <c r="N763" i="3"/>
  <c r="N820" i="3"/>
  <c r="N880" i="3"/>
  <c r="N937" i="3"/>
  <c r="N991" i="3"/>
  <c r="N1047" i="3"/>
  <c r="N1100" i="3"/>
  <c r="N1152" i="3"/>
  <c r="N1201" i="3"/>
  <c r="N1251" i="3"/>
  <c r="N1299" i="3"/>
  <c r="N1352" i="3"/>
  <c r="N1398" i="3"/>
  <c r="N1444" i="3"/>
  <c r="N1492" i="3"/>
  <c r="N1535" i="3"/>
  <c r="N1582" i="3"/>
  <c r="N1624" i="3"/>
  <c r="N1667" i="3"/>
  <c r="N1706" i="3"/>
  <c r="N1745" i="3"/>
  <c r="N1780" i="3"/>
  <c r="N1816" i="3"/>
  <c r="N1850" i="3"/>
  <c r="N1886" i="3"/>
  <c r="N1921" i="3"/>
  <c r="N1955" i="3"/>
  <c r="N1992" i="3"/>
  <c r="N2026" i="3"/>
  <c r="N2064" i="3"/>
  <c r="N2099" i="3"/>
  <c r="N2133" i="3"/>
  <c r="N2166" i="3"/>
  <c r="N2197" i="3"/>
  <c r="N2228" i="3"/>
  <c r="N2262" i="3"/>
  <c r="N2295" i="3"/>
  <c r="N2325" i="3"/>
  <c r="N2360" i="3"/>
  <c r="N2391" i="3"/>
  <c r="N2426" i="3"/>
  <c r="N2456" i="3"/>
  <c r="N2486" i="3"/>
  <c r="N2513" i="3"/>
  <c r="N2541" i="3"/>
  <c r="N2566" i="3"/>
  <c r="N2593" i="3"/>
  <c r="N2617" i="3"/>
  <c r="N2638" i="3"/>
  <c r="N2662" i="3"/>
  <c r="N2685" i="3"/>
  <c r="N2707" i="3"/>
  <c r="N2729" i="3"/>
  <c r="N2751" i="3"/>
  <c r="N2775" i="3"/>
  <c r="N2797" i="3"/>
  <c r="N2818" i="3"/>
  <c r="N2839" i="3"/>
  <c r="N2860" i="3"/>
  <c r="N2882" i="3"/>
  <c r="N2902" i="3"/>
  <c r="N2920" i="3"/>
  <c r="N2939" i="3"/>
  <c r="N2957" i="3"/>
  <c r="N2975" i="3"/>
  <c r="N2994" i="3"/>
  <c r="N3012" i="3"/>
  <c r="N3030" i="3"/>
  <c r="N3048" i="3"/>
  <c r="N3067" i="3"/>
  <c r="N3085" i="3"/>
  <c r="N3103" i="3"/>
  <c r="N3122" i="3"/>
  <c r="N3140" i="3"/>
  <c r="N3158" i="3"/>
  <c r="N3176" i="3"/>
  <c r="N3193" i="3"/>
  <c r="N3211" i="3"/>
  <c r="N3228" i="3"/>
  <c r="N3245" i="3"/>
  <c r="N3262" i="3"/>
  <c r="N3279" i="3"/>
  <c r="N3296" i="3"/>
  <c r="N3313" i="3"/>
  <c r="N3330" i="3"/>
  <c r="N3347" i="3"/>
  <c r="N3364" i="3"/>
  <c r="N3381" i="3"/>
  <c r="N3398" i="3"/>
  <c r="N3415" i="3"/>
  <c r="N3431" i="3"/>
  <c r="N3447" i="3"/>
  <c r="N3463" i="3"/>
  <c r="N3479" i="3"/>
  <c r="N3495" i="3"/>
  <c r="N3511" i="3"/>
  <c r="N3527" i="3"/>
  <c r="N3543" i="3"/>
  <c r="N3559" i="3"/>
  <c r="N3575" i="3"/>
  <c r="N3591" i="3"/>
  <c r="N3607" i="3"/>
  <c r="N3623" i="3"/>
  <c r="N3639" i="3"/>
  <c r="N3655" i="3"/>
  <c r="N3671" i="3"/>
  <c r="N3687" i="3"/>
  <c r="N3703" i="3"/>
  <c r="N3719" i="3"/>
  <c r="N3735" i="3"/>
  <c r="N3751" i="3"/>
  <c r="N3767" i="3"/>
  <c r="N3783" i="3"/>
  <c r="N3799" i="3"/>
  <c r="N3815" i="3"/>
  <c r="N3831" i="3"/>
  <c r="N3847" i="3"/>
  <c r="N3863" i="3"/>
  <c r="N3879" i="3"/>
  <c r="N3895" i="3"/>
  <c r="N3911" i="3"/>
  <c r="N3927" i="3"/>
  <c r="N3943" i="3"/>
  <c r="N3959" i="3"/>
  <c r="N3975" i="3"/>
  <c r="N3991" i="3"/>
  <c r="N4007" i="3"/>
  <c r="N4023" i="3"/>
  <c r="N4039" i="3"/>
  <c r="N4055" i="3"/>
  <c r="N4071" i="3"/>
  <c r="N4087" i="3"/>
  <c r="N4103" i="3"/>
  <c r="N4119" i="3"/>
  <c r="N4135" i="3"/>
  <c r="N4151" i="3"/>
  <c r="N4167" i="3"/>
  <c r="N4183" i="3"/>
  <c r="N4199" i="3"/>
  <c r="N4215" i="3"/>
  <c r="N4231" i="3"/>
  <c r="N4247" i="3"/>
  <c r="N4263" i="3"/>
  <c r="N4279" i="3"/>
  <c r="N4295" i="3"/>
  <c r="N4311" i="3"/>
  <c r="N4327" i="3"/>
  <c r="N4343" i="3"/>
  <c r="N4359" i="3"/>
  <c r="N4375" i="3"/>
  <c r="N4391" i="3"/>
  <c r="N4407" i="3"/>
  <c r="N4423" i="3"/>
  <c r="N4439" i="3"/>
  <c r="N4455" i="3"/>
  <c r="N4471" i="3"/>
  <c r="N4487" i="3"/>
  <c r="N4503" i="3"/>
  <c r="N17" i="3"/>
  <c r="N89" i="3"/>
  <c r="N158" i="3"/>
  <c r="N229" i="3"/>
  <c r="N291" i="3"/>
  <c r="N353" i="3"/>
  <c r="N410" i="3"/>
  <c r="N466" i="3"/>
  <c r="N530" i="3"/>
  <c r="N585" i="3"/>
  <c r="N650" i="3"/>
  <c r="N708" i="3"/>
  <c r="N769" i="3"/>
  <c r="N824" i="3"/>
  <c r="N882" i="3"/>
  <c r="N938" i="3"/>
  <c r="N999" i="3"/>
  <c r="N1048" i="3"/>
  <c r="N1102" i="3"/>
  <c r="N1153" i="3"/>
  <c r="N1202" i="3"/>
  <c r="N1255" i="3"/>
  <c r="N1302" i="3"/>
  <c r="N1354" i="3"/>
  <c r="N1400" i="3"/>
  <c r="N1450" i="3"/>
  <c r="N1493" i="3"/>
  <c r="N1541" i="3"/>
  <c r="N1585" i="3"/>
  <c r="N1625" i="3"/>
  <c r="N1668" i="3"/>
  <c r="N1707" i="3"/>
  <c r="N1748" i="3"/>
  <c r="N1783" i="3"/>
  <c r="N1819" i="3"/>
  <c r="N1852" i="3"/>
  <c r="N1888" i="3"/>
  <c r="N1923" i="3"/>
  <c r="N1960" i="3"/>
  <c r="N1995" i="3"/>
  <c r="N2028" i="3"/>
  <c r="N2065" i="3"/>
  <c r="N2100" i="3"/>
  <c r="N20" i="3"/>
  <c r="N96" i="3"/>
  <c r="N159" i="3"/>
  <c r="N230" i="3"/>
  <c r="N293" i="3"/>
  <c r="N358" i="3"/>
  <c r="N417" i="3"/>
  <c r="N473" i="3"/>
  <c r="N532" i="3"/>
  <c r="N587" i="3"/>
  <c r="N654" i="3"/>
  <c r="N709" i="3"/>
  <c r="N771" i="3"/>
  <c r="N825" i="3"/>
  <c r="N886" i="3"/>
  <c r="N945" i="3"/>
  <c r="N1001" i="3"/>
  <c r="N1050" i="3"/>
  <c r="N1110" i="3"/>
  <c r="N1158" i="3"/>
  <c r="N1205" i="3"/>
  <c r="N1256" i="3"/>
  <c r="N1303" i="3"/>
  <c r="N1356" i="3"/>
  <c r="N1403" i="3"/>
  <c r="N1452" i="3"/>
  <c r="N1495" i="3"/>
  <c r="N1543" i="3"/>
  <c r="N1587" i="3"/>
  <c r="N1630" i="3"/>
  <c r="N1671" i="3"/>
  <c r="N1709" i="3"/>
  <c r="N1749" i="3"/>
  <c r="N1784" i="3"/>
  <c r="N1821" i="3"/>
  <c r="N1855" i="3"/>
  <c r="N1893" i="3"/>
  <c r="N1926" i="3"/>
  <c r="N1962" i="3"/>
  <c r="N1996" i="3"/>
  <c r="N2032" i="3"/>
  <c r="N2068" i="3"/>
  <c r="N2101" i="3"/>
  <c r="N2136" i="3"/>
  <c r="N2168" i="3"/>
  <c r="N2203" i="3"/>
  <c r="N2233" i="3"/>
  <c r="N2265" i="3"/>
  <c r="N2298" i="3"/>
  <c r="N2332" i="3"/>
  <c r="N2362" i="3"/>
  <c r="N2396" i="3"/>
  <c r="N2428" i="3"/>
  <c r="N2458" i="3"/>
  <c r="N2490" i="3"/>
  <c r="N2516" i="3"/>
  <c r="N2544" i="3"/>
  <c r="N2569" i="3"/>
  <c r="N2597" i="3"/>
  <c r="N2619" i="3"/>
  <c r="N2643" i="3"/>
  <c r="N2666" i="3"/>
  <c r="N2687" i="3"/>
  <c r="N2710" i="3"/>
  <c r="N2732" i="3"/>
  <c r="N2753" i="3"/>
  <c r="N2778" i="3"/>
  <c r="N2799" i="3"/>
  <c r="N2820" i="3"/>
  <c r="N2841" i="3"/>
  <c r="N2864" i="3"/>
  <c r="N2884" i="3"/>
  <c r="N2904" i="3"/>
  <c r="N2923" i="3"/>
  <c r="N2941" i="3"/>
  <c r="N2959" i="3"/>
  <c r="N2978" i="3"/>
  <c r="N2996" i="3"/>
  <c r="N3014" i="3"/>
  <c r="N3032" i="3"/>
  <c r="N3051" i="3"/>
  <c r="N3069" i="3"/>
  <c r="N24" i="3"/>
  <c r="N101" i="3"/>
  <c r="N165" i="3"/>
  <c r="N234" i="3"/>
  <c r="N295" i="3"/>
  <c r="N359" i="3"/>
  <c r="N419" i="3"/>
  <c r="N481" i="3"/>
  <c r="N535" i="3"/>
  <c r="N596" i="3"/>
  <c r="N657" i="3"/>
  <c r="N712" i="3"/>
  <c r="N772" i="3"/>
  <c r="N826" i="3"/>
  <c r="N890" i="3"/>
  <c r="N946" i="3"/>
  <c r="N1006" i="3"/>
  <c r="N1061" i="3"/>
  <c r="N1112" i="3"/>
  <c r="N1159" i="3"/>
  <c r="N1211" i="3"/>
  <c r="N1262" i="3"/>
  <c r="N1304" i="3"/>
  <c r="N1358" i="3"/>
  <c r="N1404" i="3"/>
  <c r="N1454" i="3"/>
  <c r="N1497" i="3"/>
  <c r="N1547" i="3"/>
  <c r="N1589" i="3"/>
  <c r="N1632" i="3"/>
  <c r="N1673" i="3"/>
  <c r="N1713" i="3"/>
  <c r="N1751" i="3"/>
  <c r="N1785" i="3"/>
  <c r="N1823" i="3"/>
  <c r="N1857" i="3"/>
  <c r="N1895" i="3"/>
  <c r="N1929" i="3"/>
  <c r="N1965" i="3"/>
  <c r="N1998" i="3"/>
  <c r="N38" i="3"/>
  <c r="N103" i="3"/>
  <c r="N175" i="3"/>
  <c r="N242" i="3"/>
  <c r="N299" i="3"/>
  <c r="N369" i="3"/>
  <c r="N425" i="3"/>
  <c r="N490" i="3"/>
  <c r="N547" i="3"/>
  <c r="N604" i="3"/>
  <c r="N660" i="3"/>
  <c r="N721" i="3"/>
  <c r="N776" i="3"/>
  <c r="N838" i="3"/>
  <c r="N897" i="3"/>
  <c r="N951" i="3"/>
  <c r="N1012" i="3"/>
  <c r="N1064" i="3"/>
  <c r="N1118" i="3"/>
  <c r="N1168" i="3"/>
  <c r="N1219" i="3"/>
  <c r="N1267" i="3"/>
  <c r="N1317" i="3"/>
  <c r="N1366" i="3"/>
  <c r="N1415" i="3"/>
  <c r="N1459" i="3"/>
  <c r="N1502" i="3"/>
  <c r="N1551" i="3"/>
  <c r="N1592" i="3"/>
  <c r="N1639" i="3"/>
  <c r="N1677" i="3"/>
  <c r="N1718" i="3"/>
  <c r="N1755" i="3"/>
  <c r="N1792" i="3"/>
  <c r="N1827" i="3"/>
  <c r="N1863" i="3"/>
  <c r="N1898" i="3"/>
  <c r="N1931" i="3"/>
  <c r="N1968" i="3"/>
  <c r="N2003" i="3"/>
  <c r="N2040" i="3"/>
  <c r="N2074" i="3"/>
  <c r="N2110" i="3"/>
  <c r="N2141" i="3"/>
  <c r="N2174" i="3"/>
  <c r="N2206" i="3"/>
  <c r="N2240" i="3"/>
  <c r="N2271" i="3"/>
  <c r="N2302" i="3"/>
  <c r="N2337" i="3"/>
  <c r="N2369" i="3"/>
  <c r="N2405" i="3"/>
  <c r="N2433" i="3"/>
  <c r="N2464" i="3"/>
  <c r="N2494" i="3"/>
  <c r="N2523" i="3"/>
  <c r="N2548" i="3"/>
  <c r="N2575" i="3"/>
  <c r="N2601" i="3"/>
  <c r="N2624" i="3"/>
  <c r="N2648" i="3"/>
  <c r="N2669" i="3"/>
  <c r="N2691" i="3"/>
  <c r="N2714" i="3"/>
  <c r="N2735" i="3"/>
  <c r="N2759" i="3"/>
  <c r="N2781" i="3"/>
  <c r="N2803" i="3"/>
  <c r="N2824" i="3"/>
  <c r="N2847" i="3"/>
  <c r="N2867" i="3"/>
  <c r="N2887" i="3"/>
  <c r="N2908" i="3"/>
  <c r="N2926" i="3"/>
  <c r="N2945" i="3"/>
  <c r="N2963" i="3"/>
  <c r="N2981" i="3"/>
  <c r="N2999" i="3"/>
  <c r="N3017" i="3"/>
  <c r="N3036" i="3"/>
  <c r="N3054" i="3"/>
  <c r="N3073" i="3"/>
  <c r="N3091" i="3"/>
  <c r="N3109" i="3"/>
  <c r="N3127" i="3"/>
  <c r="N3145" i="3"/>
  <c r="N3164" i="3"/>
  <c r="N3182" i="3"/>
  <c r="N3199" i="3"/>
  <c r="N3216" i="3"/>
  <c r="N3233" i="3"/>
  <c r="N3250" i="3"/>
  <c r="N3267" i="3"/>
  <c r="N3284" i="3"/>
  <c r="N3301" i="3"/>
  <c r="N3318" i="3"/>
  <c r="N3335" i="3"/>
  <c r="N3352" i="3"/>
  <c r="N3369" i="3"/>
  <c r="N3387" i="3"/>
  <c r="N3404" i="3"/>
  <c r="N3420" i="3"/>
  <c r="N3436" i="3"/>
  <c r="N3452" i="3"/>
  <c r="N3468" i="3"/>
  <c r="N3484" i="3"/>
  <c r="N3500" i="3"/>
  <c r="N3516" i="3"/>
  <c r="N3532" i="3"/>
  <c r="N3548" i="3"/>
  <c r="N3564" i="3"/>
  <c r="N3580" i="3"/>
  <c r="N3596" i="3"/>
  <c r="N3612" i="3"/>
  <c r="N3628" i="3"/>
  <c r="N3644" i="3"/>
  <c r="N3660" i="3"/>
  <c r="N3676" i="3"/>
  <c r="N3692" i="3"/>
  <c r="N3708" i="3"/>
  <c r="N3724" i="3"/>
  <c r="N3740" i="3"/>
  <c r="N3756" i="3"/>
  <c r="N3772" i="3"/>
  <c r="N3788" i="3"/>
  <c r="N3804" i="3"/>
  <c r="N3820" i="3"/>
  <c r="N3836" i="3"/>
  <c r="N3852" i="3"/>
  <c r="N3868" i="3"/>
  <c r="N3884" i="3"/>
  <c r="N40" i="3"/>
  <c r="N110" i="3"/>
  <c r="N177" i="3"/>
  <c r="N243" i="3"/>
  <c r="N310" i="3"/>
  <c r="N374" i="3"/>
  <c r="N428" i="3"/>
  <c r="N492" i="3"/>
  <c r="N548" i="3"/>
  <c r="N609" i="3"/>
  <c r="N665" i="3"/>
  <c r="N722" i="3"/>
  <c r="N783" i="3"/>
  <c r="N844" i="3"/>
  <c r="N900" i="3"/>
  <c r="N963" i="3"/>
  <c r="N1013" i="3"/>
  <c r="N1065" i="3"/>
  <c r="N1121" i="3"/>
  <c r="N1169" i="3"/>
  <c r="N1221" i="3"/>
  <c r="N1269" i="3"/>
  <c r="N1319" i="3"/>
  <c r="N1368" i="3"/>
  <c r="N1417" i="3"/>
  <c r="N1461" i="3"/>
  <c r="N1510" i="3"/>
  <c r="N1555" i="3"/>
  <c r="N1594" i="3"/>
  <c r="N1640" i="3"/>
  <c r="N1678" i="3"/>
  <c r="N1722" i="3"/>
  <c r="N1758" i="3"/>
  <c r="N1795" i="3"/>
  <c r="N1829" i="3"/>
  <c r="N1865" i="3"/>
  <c r="N1899" i="3"/>
  <c r="N1935" i="3"/>
  <c r="N1971" i="3"/>
  <c r="N2004" i="3"/>
  <c r="N2041" i="3"/>
  <c r="N2075" i="3"/>
  <c r="N2113" i="3"/>
  <c r="N2142" i="3"/>
  <c r="N2176" i="3"/>
  <c r="N2208" i="3"/>
  <c r="N2243" i="3"/>
  <c r="N2275" i="3"/>
  <c r="N2307" i="3"/>
  <c r="N2339" i="3"/>
  <c r="N2371" i="3"/>
  <c r="N2406" i="3"/>
  <c r="N2435" i="3"/>
  <c r="N2468" i="3"/>
  <c r="N2495" i="3"/>
  <c r="N2524" i="3"/>
  <c r="N2550" i="3"/>
  <c r="N2577" i="3"/>
  <c r="N2602" i="3"/>
  <c r="N2625" i="3"/>
  <c r="N2649" i="3"/>
  <c r="N2670" i="3"/>
  <c r="N2693" i="3"/>
  <c r="N2715" i="3"/>
  <c r="N2739" i="3"/>
  <c r="N2761" i="3"/>
  <c r="N2782" i="3"/>
  <c r="N2805" i="3"/>
  <c r="N2825" i="3"/>
  <c r="N2848" i="3"/>
  <c r="N2868" i="3"/>
  <c r="N2888" i="3"/>
  <c r="N2909" i="3"/>
  <c r="N2927" i="3"/>
  <c r="N2946" i="3"/>
  <c r="N2964" i="3"/>
  <c r="N2982" i="3"/>
  <c r="N3000" i="3"/>
  <c r="N3019" i="3"/>
  <c r="N3037" i="3"/>
  <c r="N3055" i="3"/>
  <c r="N3074" i="3"/>
  <c r="N3092" i="3"/>
  <c r="N3110" i="3"/>
  <c r="N3128" i="3"/>
  <c r="N3147" i="3"/>
  <c r="N3165" i="3"/>
  <c r="N3183" i="3"/>
  <c r="N3200" i="3"/>
  <c r="N3217" i="3"/>
  <c r="N3234" i="3"/>
  <c r="N3251" i="3"/>
  <c r="N3268" i="3"/>
  <c r="N3285" i="3"/>
  <c r="N3302" i="3"/>
  <c r="N3319" i="3"/>
  <c r="N3336" i="3"/>
  <c r="N3353" i="3"/>
  <c r="N3371" i="3"/>
  <c r="N3388" i="3"/>
  <c r="N3405" i="3"/>
  <c r="N3421" i="3"/>
  <c r="N3437" i="3"/>
  <c r="N3453" i="3"/>
  <c r="N3469" i="3"/>
  <c r="N3485" i="3"/>
  <c r="N3501" i="3"/>
  <c r="N3517" i="3"/>
  <c r="N3533" i="3"/>
  <c r="N3549" i="3"/>
  <c r="N3565" i="3"/>
  <c r="N3581" i="3"/>
  <c r="N3597" i="3"/>
  <c r="N3613" i="3"/>
  <c r="N3629" i="3"/>
  <c r="N3645" i="3"/>
  <c r="N3661" i="3"/>
  <c r="N3677" i="3"/>
  <c r="N3693" i="3"/>
  <c r="N3709" i="3"/>
  <c r="N3725" i="3"/>
  <c r="N3741" i="3"/>
  <c r="N3757" i="3"/>
  <c r="N3773" i="3"/>
  <c r="N3789" i="3"/>
  <c r="N3805" i="3"/>
  <c r="N3821" i="3"/>
  <c r="N3837" i="3"/>
  <c r="N3853" i="3"/>
  <c r="N3869" i="3"/>
  <c r="N3885" i="3"/>
  <c r="N3901" i="3"/>
  <c r="N3917" i="3"/>
  <c r="N3933" i="3"/>
  <c r="N3949" i="3"/>
  <c r="N3965" i="3"/>
  <c r="N3981" i="3"/>
  <c r="N3997" i="3"/>
  <c r="N4013" i="3"/>
  <c r="N4029" i="3"/>
  <c r="N4045" i="3"/>
  <c r="N49" i="3"/>
  <c r="N113" i="3"/>
  <c r="N192" i="3"/>
  <c r="N255" i="3"/>
  <c r="N319" i="3"/>
  <c r="N382" i="3"/>
  <c r="N439" i="3"/>
  <c r="N495" i="3"/>
  <c r="N554" i="3"/>
  <c r="N612" i="3"/>
  <c r="N667" i="3"/>
  <c r="N735" i="3"/>
  <c r="N790" i="3"/>
  <c r="N854" i="3"/>
  <c r="N908" i="3"/>
  <c r="N966" i="3"/>
  <c r="N1023" i="3"/>
  <c r="N1076" i="3"/>
  <c r="N1127" i="3"/>
  <c r="N1176" i="3"/>
  <c r="N1227" i="3"/>
  <c r="N1273" i="3"/>
  <c r="N1323" i="3"/>
  <c r="N1373" i="3"/>
  <c r="N1422" i="3"/>
  <c r="N1469" i="3"/>
  <c r="N1514" i="3"/>
  <c r="N1559" i="3"/>
  <c r="N1605" i="3"/>
  <c r="N1644" i="3"/>
  <c r="N1687" i="3"/>
  <c r="N1726" i="3"/>
  <c r="N1760" i="3"/>
  <c r="N1798" i="3"/>
  <c r="N1832" i="3"/>
  <c r="N1869" i="3"/>
  <c r="N1903" i="3"/>
  <c r="N1940" i="3"/>
  <c r="N1974" i="3"/>
  <c r="N2011" i="3"/>
  <c r="N2045" i="3"/>
  <c r="N2081" i="3"/>
  <c r="N2116" i="3"/>
  <c r="N2148" i="3"/>
  <c r="N2180" i="3"/>
  <c r="N2211" i="3"/>
  <c r="N2246" i="3"/>
  <c r="N2278" i="3"/>
  <c r="N2312" i="3"/>
  <c r="N2343" i="3"/>
  <c r="N2377" i="3"/>
  <c r="N2408" i="3"/>
  <c r="N2441" i="3"/>
  <c r="N2470" i="3"/>
  <c r="N2497" i="3"/>
  <c r="N2527" i="3"/>
  <c r="N2552" i="3"/>
  <c r="N2581" i="3"/>
  <c r="N2605" i="3"/>
  <c r="N2630" i="3"/>
  <c r="N2651" i="3"/>
  <c r="N2672" i="3"/>
  <c r="N2696" i="3"/>
  <c r="N2717" i="3"/>
  <c r="N2741" i="3"/>
  <c r="N2763" i="3"/>
  <c r="N2784" i="3"/>
  <c r="N2807" i="3"/>
  <c r="N2830" i="3"/>
  <c r="N2850" i="3"/>
  <c r="N2870" i="3"/>
  <c r="N2892" i="3"/>
  <c r="N2911" i="3"/>
  <c r="N2930" i="3"/>
  <c r="N2948" i="3"/>
  <c r="N2966" i="3"/>
  <c r="N2984" i="3"/>
  <c r="N3003" i="3"/>
  <c r="N3021" i="3"/>
  <c r="N3039" i="3"/>
  <c r="N3058" i="3"/>
  <c r="N3076" i="3"/>
  <c r="N3094" i="3"/>
  <c r="N3112" i="3"/>
  <c r="N3131" i="3"/>
  <c r="N56" i="3"/>
  <c r="N128" i="3"/>
  <c r="N198" i="3"/>
  <c r="N261" i="3"/>
  <c r="N323" i="3"/>
  <c r="N384" i="3"/>
  <c r="N446" i="3"/>
  <c r="N501" i="3"/>
  <c r="N565" i="3"/>
  <c r="N624" i="3"/>
  <c r="N684" i="3"/>
  <c r="N739" i="3"/>
  <c r="N800" i="3"/>
  <c r="N856" i="3"/>
  <c r="N911" i="3"/>
  <c r="N972" i="3"/>
  <c r="N1025" i="3"/>
  <c r="N1084" i="3"/>
  <c r="N1132" i="3"/>
  <c r="N1186" i="3"/>
  <c r="N62" i="3"/>
  <c r="N134" i="3"/>
  <c r="N199" i="3"/>
  <c r="N264" i="3"/>
  <c r="N329" i="3"/>
  <c r="N387" i="3"/>
  <c r="N448" i="3"/>
  <c r="N503" i="3"/>
  <c r="N569" i="3"/>
  <c r="N625" i="3"/>
  <c r="N686" i="3"/>
  <c r="N741" i="3"/>
  <c r="N804" i="3"/>
  <c r="N859" i="3"/>
  <c r="N917" i="3"/>
  <c r="N976" i="3"/>
  <c r="N1026" i="3"/>
  <c r="N1086" i="3"/>
  <c r="N1135" i="3"/>
  <c r="N1188" i="3"/>
  <c r="N1236" i="3"/>
  <c r="N1287" i="3"/>
  <c r="N1334" i="3"/>
  <c r="N1384" i="3"/>
  <c r="N1429" i="3"/>
  <c r="N1476" i="3"/>
  <c r="N1523" i="3"/>
  <c r="N1565" i="3"/>
  <c r="N1610" i="3"/>
  <c r="N1651" i="3"/>
  <c r="N1694" i="3"/>
  <c r="N1732" i="3"/>
  <c r="N1770" i="3"/>
  <c r="N1804" i="3"/>
  <c r="N1841" i="3"/>
  <c r="N1876" i="3"/>
  <c r="N1912" i="3"/>
  <c r="N1947" i="3"/>
  <c r="N1979" i="3"/>
  <c r="N2016" i="3"/>
  <c r="N2051" i="3"/>
  <c r="N2088" i="3"/>
  <c r="N2120" i="3"/>
  <c r="N2154" i="3"/>
  <c r="N2187" i="3"/>
  <c r="N2221" i="3"/>
  <c r="N2251" i="3"/>
  <c r="N2284" i="3"/>
  <c r="N36" i="3"/>
  <c r="N193" i="3"/>
  <c r="N335" i="3"/>
  <c r="N464" i="3"/>
  <c r="N610" i="3"/>
  <c r="N744" i="3"/>
  <c r="N868" i="3"/>
  <c r="N1010" i="3"/>
  <c r="N1129" i="3"/>
  <c r="N1237" i="3"/>
  <c r="N1337" i="3"/>
  <c r="N1433" i="3"/>
  <c r="N1524" i="3"/>
  <c r="N1613" i="3"/>
  <c r="N1695" i="3"/>
  <c r="N1773" i="3"/>
  <c r="N1844" i="3"/>
  <c r="N1914" i="3"/>
  <c r="N1984" i="3"/>
  <c r="N2049" i="3"/>
  <c r="N2115" i="3"/>
  <c r="N2160" i="3"/>
  <c r="N2217" i="3"/>
  <c r="N2269" i="3"/>
  <c r="N2318" i="3"/>
  <c r="N2366" i="3"/>
  <c r="N2413" i="3"/>
  <c r="N2457" i="3"/>
  <c r="N2504" i="3"/>
  <c r="N2539" i="3"/>
  <c r="N2582" i="3"/>
  <c r="N2615" i="3"/>
  <c r="N2650" i="3"/>
  <c r="N2680" i="3"/>
  <c r="N2712" i="3"/>
  <c r="N2746" i="3"/>
  <c r="N2779" i="3"/>
  <c r="N2813" i="3"/>
  <c r="N2840" i="3"/>
  <c r="N2873" i="3"/>
  <c r="N2901" i="3"/>
  <c r="N2931" i="3"/>
  <c r="N2955" i="3"/>
  <c r="N2983" i="3"/>
  <c r="N3009" i="3"/>
  <c r="N3035" i="3"/>
  <c r="N3062" i="3"/>
  <c r="N3087" i="3"/>
  <c r="N3113" i="3"/>
  <c r="N3137" i="3"/>
  <c r="N3159" i="3"/>
  <c r="N3181" i="3"/>
  <c r="N3203" i="3"/>
  <c r="N3223" i="3"/>
  <c r="N3244" i="3"/>
  <c r="N3265" i="3"/>
  <c r="N3287" i="3"/>
  <c r="N3308" i="3"/>
  <c r="N3328" i="3"/>
  <c r="N3349" i="3"/>
  <c r="N3372" i="3"/>
  <c r="N3392" i="3"/>
  <c r="N3412" i="3"/>
  <c r="N3432" i="3"/>
  <c r="N3451" i="3"/>
  <c r="N3472" i="3"/>
  <c r="N3491" i="3"/>
  <c r="N3510" i="3"/>
  <c r="N3530" i="3"/>
  <c r="N3551" i="3"/>
  <c r="N3570" i="3"/>
  <c r="N3589" i="3"/>
  <c r="N47" i="3"/>
  <c r="N202" i="3"/>
  <c r="N339" i="3"/>
  <c r="N484" i="3"/>
  <c r="N614" i="3"/>
  <c r="N750" i="3"/>
  <c r="N874" i="3"/>
  <c r="N1018" i="3"/>
  <c r="N1136" i="3"/>
  <c r="N1239" i="3"/>
  <c r="N1338" i="3"/>
  <c r="N1436" i="3"/>
  <c r="N1528" i="3"/>
  <c r="N1614" i="3"/>
  <c r="N1697" i="3"/>
  <c r="N1774" i="3"/>
  <c r="N1846" i="3"/>
  <c r="N1916" i="3"/>
  <c r="N1987" i="3"/>
  <c r="N2052" i="3"/>
  <c r="N2117" i="3"/>
  <c r="N2167" i="3"/>
  <c r="N2222" i="3"/>
  <c r="N2270" i="3"/>
  <c r="N2320" i="3"/>
  <c r="N2367" i="3"/>
  <c r="N2414" i="3"/>
  <c r="N2461" i="3"/>
  <c r="N2506" i="3"/>
  <c r="N2542" i="3"/>
  <c r="N2583" i="3"/>
  <c r="N2616" i="3"/>
  <c r="N2652" i="3"/>
  <c r="N2681" i="3"/>
  <c r="N2716" i="3"/>
  <c r="N2747" i="3"/>
  <c r="N2780" i="3"/>
  <c r="N2814" i="3"/>
  <c r="N2842" i="3"/>
  <c r="N2874" i="3"/>
  <c r="N2903" i="3"/>
  <c r="N2932" i="3"/>
  <c r="N2956" i="3"/>
  <c r="N2985" i="3"/>
  <c r="N3010" i="3"/>
  <c r="N3038" i="3"/>
  <c r="N3063" i="3"/>
  <c r="N3089" i="3"/>
  <c r="N3115" i="3"/>
  <c r="N3138" i="3"/>
  <c r="N3160" i="3"/>
  <c r="N3184" i="3"/>
  <c r="N3204" i="3"/>
  <c r="N3224" i="3"/>
  <c r="N3246" i="3"/>
  <c r="N3266" i="3"/>
  <c r="N3288" i="3"/>
  <c r="N3309" i="3"/>
  <c r="N3329" i="3"/>
  <c r="N3350" i="3"/>
  <c r="N3373" i="3"/>
  <c r="N3393" i="3"/>
  <c r="N3413" i="3"/>
  <c r="N3433" i="3"/>
  <c r="N3454" i="3"/>
  <c r="N3473" i="3"/>
  <c r="N3492" i="3"/>
  <c r="N3512" i="3"/>
  <c r="N3531" i="3"/>
  <c r="N3552" i="3"/>
  <c r="N3571" i="3"/>
  <c r="N3590" i="3"/>
  <c r="N3610" i="3"/>
  <c r="N3631" i="3"/>
  <c r="N3650" i="3"/>
  <c r="N3669" i="3"/>
  <c r="N3689" i="3"/>
  <c r="N3710" i="3"/>
  <c r="N3729" i="3"/>
  <c r="N3748" i="3"/>
  <c r="N3768" i="3"/>
  <c r="N3787" i="3"/>
  <c r="N3808" i="3"/>
  <c r="N3827" i="3"/>
  <c r="N3846" i="3"/>
  <c r="N53" i="3"/>
  <c r="N207" i="3"/>
  <c r="N344" i="3"/>
  <c r="N494" i="3"/>
  <c r="N629" i="3"/>
  <c r="N751" i="3"/>
  <c r="N894" i="3"/>
  <c r="N1024" i="3"/>
  <c r="N1145" i="3"/>
  <c r="N1247" i="3"/>
  <c r="N1339" i="3"/>
  <c r="N1437" i="3"/>
  <c r="N1531" i="3"/>
  <c r="N1620" i="3"/>
  <c r="N1699" i="3"/>
  <c r="N1776" i="3"/>
  <c r="N1847" i="3"/>
  <c r="N1918" i="3"/>
  <c r="N1989" i="3"/>
  <c r="N2057" i="3"/>
  <c r="N2119" i="3"/>
  <c r="N2169" i="3"/>
  <c r="N2224" i="3"/>
  <c r="N2277" i="3"/>
  <c r="N2323" i="3"/>
  <c r="N68" i="3"/>
  <c r="N208" i="3"/>
  <c r="N364" i="3"/>
  <c r="N500" i="3"/>
  <c r="N630" i="3"/>
  <c r="N757" i="3"/>
  <c r="N905" i="3"/>
  <c r="N1035" i="3"/>
  <c r="N1147" i="3"/>
  <c r="N1249" i="3"/>
  <c r="N1348" i="3"/>
  <c r="N1438" i="3"/>
  <c r="N1534" i="3"/>
  <c r="N1623" i="3"/>
  <c r="N1701" i="3"/>
  <c r="N1777" i="3"/>
  <c r="N1849" i="3"/>
  <c r="N1919" i="3"/>
  <c r="N1991" i="3"/>
  <c r="N2059" i="3"/>
  <c r="N2122" i="3"/>
  <c r="N2172" i="3"/>
  <c r="N2225" i="3"/>
  <c r="N2279" i="3"/>
  <c r="N72" i="3"/>
  <c r="N241" i="3"/>
  <c r="N383" i="3"/>
  <c r="N518" i="3"/>
  <c r="N640" i="3"/>
  <c r="N786" i="3"/>
  <c r="N923" i="3"/>
  <c r="N1043" i="3"/>
  <c r="N1166" i="3"/>
  <c r="N1272" i="3"/>
  <c r="N1372" i="3"/>
  <c r="N1463" i="3"/>
  <c r="N1556" i="3"/>
  <c r="N1643" i="3"/>
  <c r="N1723" i="3"/>
  <c r="N1797" i="3"/>
  <c r="N1867" i="3"/>
  <c r="N1937" i="3"/>
  <c r="N2008" i="3"/>
  <c r="N2069" i="3"/>
  <c r="N2128" i="3"/>
  <c r="N2184" i="3"/>
  <c r="N2231" i="3"/>
  <c r="N2287" i="3"/>
  <c r="N2333" i="3"/>
  <c r="N2383" i="3"/>
  <c r="N2427" i="3"/>
  <c r="N2475" i="3"/>
  <c r="N2511" i="3"/>
  <c r="N2553" i="3"/>
  <c r="N2588" i="3"/>
  <c r="N2627" i="3"/>
  <c r="N2656" i="3"/>
  <c r="N2689" i="3"/>
  <c r="N2724" i="3"/>
  <c r="N2757" i="3"/>
  <c r="N2789" i="3"/>
  <c r="N2819" i="3"/>
  <c r="N2852" i="3"/>
  <c r="N2881" i="3"/>
  <c r="N2913" i="3"/>
  <c r="N2936" i="3"/>
  <c r="N2965" i="3"/>
  <c r="N2990" i="3"/>
  <c r="N3016" i="3"/>
  <c r="N3044" i="3"/>
  <c r="N3070" i="3"/>
  <c r="N3096" i="3"/>
  <c r="N3119" i="3"/>
  <c r="N3143" i="3"/>
  <c r="N3167" i="3"/>
  <c r="N3188" i="3"/>
  <c r="N3208" i="3"/>
  <c r="N3230" i="3"/>
  <c r="N3252" i="3"/>
  <c r="N3272" i="3"/>
  <c r="N3293" i="3"/>
  <c r="N3314" i="3"/>
  <c r="N3334" i="3"/>
  <c r="N3357" i="3"/>
  <c r="N3377" i="3"/>
  <c r="N3397" i="3"/>
  <c r="N3418" i="3"/>
  <c r="N3439" i="3"/>
  <c r="N3458" i="3"/>
  <c r="N3477" i="3"/>
  <c r="N79" i="3"/>
  <c r="N248" i="3"/>
  <c r="N393" i="3"/>
  <c r="N520" i="3"/>
  <c r="N658" i="3"/>
  <c r="N791" i="3"/>
  <c r="N929" i="3"/>
  <c r="N1046" i="3"/>
  <c r="N1170" i="3"/>
  <c r="N1279" i="3"/>
  <c r="N1374" i="3"/>
  <c r="N1470" i="3"/>
  <c r="N1561" i="3"/>
  <c r="N1646" i="3"/>
  <c r="N1727" i="3"/>
  <c r="N1801" i="3"/>
  <c r="N1870" i="3"/>
  <c r="N1943" i="3"/>
  <c r="N2013" i="3"/>
  <c r="N2071" i="3"/>
  <c r="N2132" i="3"/>
  <c r="N2185" i="3"/>
  <c r="N2234" i="3"/>
  <c r="N2288" i="3"/>
  <c r="N2336" i="3"/>
  <c r="N2384" i="3"/>
  <c r="N2429" i="3"/>
  <c r="N2476" i="3"/>
  <c r="N2515" i="3"/>
  <c r="N2557" i="3"/>
  <c r="N2590" i="3"/>
  <c r="N2631" i="3"/>
  <c r="N2660" i="3"/>
  <c r="N2694" i="3"/>
  <c r="N2725" i="3"/>
  <c r="N2758" i="3"/>
  <c r="N2790" i="3"/>
  <c r="N2822" i="3"/>
  <c r="N2853" i="3"/>
  <c r="N2883" i="3"/>
  <c r="N2914" i="3"/>
  <c r="N2937" i="3"/>
  <c r="N2967" i="3"/>
  <c r="N111" i="3"/>
  <c r="N272" i="3"/>
  <c r="N403" i="3"/>
  <c r="N540" i="3"/>
  <c r="N678" i="3"/>
  <c r="N809" i="3"/>
  <c r="N936" i="3"/>
  <c r="N1074" i="3"/>
  <c r="N1189" i="3"/>
  <c r="N1291" i="3"/>
  <c r="N1387" i="3"/>
  <c r="N117" i="3"/>
  <c r="N273" i="3"/>
  <c r="N408" i="3"/>
  <c r="N549" i="3"/>
  <c r="N690" i="3"/>
  <c r="N812" i="3"/>
  <c r="N948" i="3"/>
  <c r="N1077" i="3"/>
  <c r="N1192" i="3"/>
  <c r="N1292" i="3"/>
  <c r="N1391" i="3"/>
  <c r="N1484" i="3"/>
  <c r="N1573" i="3"/>
  <c r="N1658" i="3"/>
  <c r="N1734" i="3"/>
  <c r="N1808" i="3"/>
  <c r="N1880" i="3"/>
  <c r="N1950" i="3"/>
  <c r="N144" i="3"/>
  <c r="N283" i="3"/>
  <c r="N437" i="3"/>
  <c r="N572" i="3"/>
  <c r="N694" i="3"/>
  <c r="N831" i="3"/>
  <c r="N971" i="3"/>
  <c r="N1092" i="3"/>
  <c r="N1196" i="3"/>
  <c r="N1297" i="3"/>
  <c r="N1395" i="3"/>
  <c r="N1489" i="3"/>
  <c r="N1579" i="3"/>
  <c r="N1663" i="3"/>
  <c r="N1742" i="3"/>
  <c r="N1814" i="3"/>
  <c r="N1882" i="3"/>
  <c r="N1953" i="3"/>
  <c r="N2025" i="3"/>
  <c r="N2092" i="3"/>
  <c r="N2151" i="3"/>
  <c r="N2199" i="3"/>
  <c r="N2253" i="3"/>
  <c r="N2301" i="3"/>
  <c r="N71" i="3"/>
  <c r="N421" i="3"/>
  <c r="N716" i="3"/>
  <c r="N990" i="3"/>
  <c r="N1282" i="3"/>
  <c r="N1488" i="3"/>
  <c r="N1660" i="3"/>
  <c r="N1809" i="3"/>
  <c r="N1952" i="3"/>
  <c r="N2084" i="3"/>
  <c r="N2179" i="3"/>
  <c r="N2259" i="3"/>
  <c r="N2348" i="3"/>
  <c r="N2410" i="3"/>
  <c r="N2472" i="3"/>
  <c r="N2528" i="3"/>
  <c r="N2571" i="3"/>
  <c r="N2622" i="3"/>
  <c r="N2668" i="3"/>
  <c r="N2708" i="3"/>
  <c r="N2752" i="3"/>
  <c r="N2798" i="3"/>
  <c r="N2836" i="3"/>
  <c r="N2880" i="3"/>
  <c r="N2918" i="3"/>
  <c r="N2952" i="3"/>
  <c r="N2989" i="3"/>
  <c r="N3023" i="3"/>
  <c r="N3053" i="3"/>
  <c r="N3084" i="3"/>
  <c r="N3117" i="3"/>
  <c r="N3148" i="3"/>
  <c r="N3173" i="3"/>
  <c r="N3198" i="3"/>
  <c r="N3225" i="3"/>
  <c r="N3253" i="3"/>
  <c r="N3277" i="3"/>
  <c r="N3303" i="3"/>
  <c r="N3327" i="3"/>
  <c r="N3356" i="3"/>
  <c r="N3380" i="3"/>
  <c r="N3407" i="3"/>
  <c r="N3429" i="3"/>
  <c r="N3456" i="3"/>
  <c r="N3480" i="3"/>
  <c r="N3503" i="3"/>
  <c r="N3524" i="3"/>
  <c r="N3546" i="3"/>
  <c r="N3569" i="3"/>
  <c r="N3593" i="3"/>
  <c r="N3615" i="3"/>
  <c r="N3635" i="3"/>
  <c r="N3656" i="3"/>
  <c r="N3678" i="3"/>
  <c r="N3698" i="3"/>
  <c r="N3718" i="3"/>
  <c r="N3739" i="3"/>
  <c r="N3761" i="3"/>
  <c r="N3781" i="3"/>
  <c r="N3802" i="3"/>
  <c r="N3824" i="3"/>
  <c r="N3844" i="3"/>
  <c r="N3865" i="3"/>
  <c r="N3886" i="3"/>
  <c r="N3904" i="3"/>
  <c r="N3922" i="3"/>
  <c r="N3940" i="3"/>
  <c r="N3958" i="3"/>
  <c r="N3977" i="3"/>
  <c r="N3995" i="3"/>
  <c r="N4014" i="3"/>
  <c r="N4032" i="3"/>
  <c r="N4050" i="3"/>
  <c r="N4067" i="3"/>
  <c r="N4084" i="3"/>
  <c r="N4101" i="3"/>
  <c r="N4118" i="3"/>
  <c r="N4136" i="3"/>
  <c r="N4153" i="3"/>
  <c r="N4170" i="3"/>
  <c r="N4187" i="3"/>
  <c r="N4204" i="3"/>
  <c r="N4221" i="3"/>
  <c r="N4238" i="3"/>
  <c r="N4255" i="3"/>
  <c r="N4272" i="3"/>
  <c r="N4289" i="3"/>
  <c r="N4306" i="3"/>
  <c r="N4323" i="3"/>
  <c r="N4340" i="3"/>
  <c r="N4357" i="3"/>
  <c r="N4374" i="3"/>
  <c r="N4392" i="3"/>
  <c r="N4409" i="3"/>
  <c r="N4426" i="3"/>
  <c r="N4443" i="3"/>
  <c r="N4460" i="3"/>
  <c r="N4477" i="3"/>
  <c r="N4494" i="3"/>
  <c r="N4511" i="3"/>
  <c r="N4527" i="3"/>
  <c r="N4543" i="3"/>
  <c r="N4559" i="3"/>
  <c r="N4575" i="3"/>
  <c r="N4591" i="3"/>
  <c r="N4607" i="3"/>
  <c r="N4623" i="3"/>
  <c r="N4639" i="3"/>
  <c r="N4655" i="3"/>
  <c r="N4671" i="3"/>
  <c r="N4687" i="3"/>
  <c r="N4703" i="3"/>
  <c r="N4719" i="3"/>
  <c r="N4735" i="3"/>
  <c r="N4751" i="3"/>
  <c r="N4767" i="3"/>
  <c r="N4783" i="3"/>
  <c r="N4799" i="3"/>
  <c r="N4815" i="3"/>
  <c r="N4831" i="3"/>
  <c r="N4847" i="3"/>
  <c r="N4863" i="3"/>
  <c r="N4879" i="3"/>
  <c r="N4895" i="3"/>
  <c r="N4911" i="3"/>
  <c r="N4927" i="3"/>
  <c r="N4943" i="3"/>
  <c r="N4959" i="3"/>
  <c r="N4975" i="3"/>
  <c r="N4991" i="3"/>
  <c r="N5007" i="3"/>
  <c r="N5023" i="3"/>
  <c r="N102" i="3"/>
  <c r="N443" i="3"/>
  <c r="N731" i="3"/>
  <c r="N1042" i="3"/>
  <c r="N1296" i="3"/>
  <c r="N1501" i="3"/>
  <c r="N1675" i="3"/>
  <c r="N1825" i="3"/>
  <c r="N1967" i="3"/>
  <c r="N2086" i="3"/>
  <c r="N2188" i="3"/>
  <c r="N2264" i="3"/>
  <c r="N2352" i="3"/>
  <c r="N2411" i="3"/>
  <c r="N2477" i="3"/>
  <c r="N2529" i="3"/>
  <c r="N2579" i="3"/>
  <c r="N2632" i="3"/>
  <c r="N2671" i="3"/>
  <c r="N2711" i="3"/>
  <c r="N2762" i="3"/>
  <c r="N2800" i="3"/>
  <c r="N2837" i="3"/>
  <c r="N2885" i="3"/>
  <c r="N2919" i="3"/>
  <c r="N2953" i="3"/>
  <c r="N2991" i="3"/>
  <c r="N3025" i="3"/>
  <c r="N3057" i="3"/>
  <c r="N3086" i="3"/>
  <c r="N3118" i="3"/>
  <c r="N3149" i="3"/>
  <c r="N3174" i="3"/>
  <c r="N3201" i="3"/>
  <c r="N3227" i="3"/>
  <c r="N3254" i="3"/>
  <c r="N3278" i="3"/>
  <c r="N3304" i="3"/>
  <c r="N3331" i="3"/>
  <c r="N3358" i="3"/>
  <c r="N3382" i="3"/>
  <c r="N3408" i="3"/>
  <c r="N3430" i="3"/>
  <c r="N3457" i="3"/>
  <c r="N3481" i="3"/>
  <c r="N3504" i="3"/>
  <c r="N3525" i="3"/>
  <c r="N3547" i="3"/>
  <c r="N3572" i="3"/>
  <c r="N3594" i="3"/>
  <c r="N3616" i="3"/>
  <c r="N3636" i="3"/>
  <c r="N3657" i="3"/>
  <c r="N3679" i="3"/>
  <c r="N3699" i="3"/>
  <c r="N3720" i="3"/>
  <c r="N3742" i="3"/>
  <c r="N3762" i="3"/>
  <c r="N3782" i="3"/>
  <c r="N3803" i="3"/>
  <c r="N3825" i="3"/>
  <c r="N3845" i="3"/>
  <c r="N3866" i="3"/>
  <c r="N3887" i="3"/>
  <c r="N3905" i="3"/>
  <c r="N3923" i="3"/>
  <c r="N3941" i="3"/>
  <c r="N3960" i="3"/>
  <c r="N3978" i="3"/>
  <c r="N3996" i="3"/>
  <c r="N4015" i="3"/>
  <c r="N4033" i="3"/>
  <c r="N4051" i="3"/>
  <c r="N4068" i="3"/>
  <c r="N4085" i="3"/>
  <c r="N4102" i="3"/>
  <c r="N4120" i="3"/>
  <c r="N4137" i="3"/>
  <c r="N4154" i="3"/>
  <c r="N4171" i="3"/>
  <c r="N4188" i="3"/>
  <c r="N4205" i="3"/>
  <c r="N4222" i="3"/>
  <c r="N4239" i="3"/>
  <c r="N4256" i="3"/>
  <c r="N4273" i="3"/>
  <c r="N4290" i="3"/>
  <c r="N4307" i="3"/>
  <c r="N4324" i="3"/>
  <c r="N4341" i="3"/>
  <c r="N4358" i="3"/>
  <c r="N4376" i="3"/>
  <c r="N4393" i="3"/>
  <c r="N4410" i="3"/>
  <c r="N4427" i="3"/>
  <c r="N4444" i="3"/>
  <c r="N4461" i="3"/>
  <c r="N4478" i="3"/>
  <c r="N4495" i="3"/>
  <c r="N4512" i="3"/>
  <c r="N4528" i="3"/>
  <c r="N4544" i="3"/>
  <c r="N4560" i="3"/>
  <c r="N4576" i="3"/>
  <c r="N4592" i="3"/>
  <c r="N4608" i="3"/>
  <c r="N4624" i="3"/>
  <c r="N4640" i="3"/>
  <c r="N4656" i="3"/>
  <c r="N4672" i="3"/>
  <c r="N4688" i="3"/>
  <c r="N4704" i="3"/>
  <c r="N4720" i="3"/>
  <c r="N4736" i="3"/>
  <c r="N4752" i="3"/>
  <c r="N4768" i="3"/>
  <c r="N4784" i="3"/>
  <c r="N4800" i="3"/>
  <c r="N4816" i="3"/>
  <c r="N4832" i="3"/>
  <c r="N4848" i="3"/>
  <c r="N4864" i="3"/>
  <c r="N4880" i="3"/>
  <c r="N4896" i="3"/>
  <c r="N4912" i="3"/>
  <c r="N4928" i="3"/>
  <c r="N4944" i="3"/>
  <c r="N4960" i="3"/>
  <c r="N4976" i="3"/>
  <c r="N4992" i="3"/>
  <c r="N5008" i="3"/>
  <c r="N5024" i="3"/>
  <c r="N5040" i="3"/>
  <c r="N5056" i="3"/>
  <c r="N5072" i="3"/>
  <c r="N5088" i="3"/>
  <c r="N5104" i="3"/>
  <c r="N5120" i="3"/>
  <c r="N5136" i="3"/>
  <c r="N5152" i="3"/>
  <c r="N5168" i="3"/>
  <c r="N5184" i="3"/>
  <c r="N5200" i="3"/>
  <c r="N5216" i="3"/>
  <c r="N5232" i="3"/>
  <c r="N5248" i="3"/>
  <c r="N135" i="3"/>
  <c r="N453" i="3"/>
  <c r="N736" i="3"/>
  <c r="N1062" i="3"/>
  <c r="N1315" i="3"/>
  <c r="N1512" i="3"/>
  <c r="N1679" i="3"/>
  <c r="N1831" i="3"/>
  <c r="N1972" i="3"/>
  <c r="N2089" i="3"/>
  <c r="N2189" i="3"/>
  <c r="N2280" i="3"/>
  <c r="N2355" i="3"/>
  <c r="N2421" i="3"/>
  <c r="N2478" i="3"/>
  <c r="N2532" i="3"/>
  <c r="N2584" i="3"/>
  <c r="N2633" i="3"/>
  <c r="N2673" i="3"/>
  <c r="N2720" i="3"/>
  <c r="N2764" i="3"/>
  <c r="N2801" i="3"/>
  <c r="N2846" i="3"/>
  <c r="N2886" i="3"/>
  <c r="N2921" i="3"/>
  <c r="N2958" i="3"/>
  <c r="N2993" i="3"/>
  <c r="N3026" i="3"/>
  <c r="N3059" i="3"/>
  <c r="N3090" i="3"/>
  <c r="N3121" i="3"/>
  <c r="N3150" i="3"/>
  <c r="N3175" i="3"/>
  <c r="N3202" i="3"/>
  <c r="N3229" i="3"/>
  <c r="N3255" i="3"/>
  <c r="N3280" i="3"/>
  <c r="N3305" i="3"/>
  <c r="N3332" i="3"/>
  <c r="N3359" i="3"/>
  <c r="N3383" i="3"/>
  <c r="N3409" i="3"/>
  <c r="N3434" i="3"/>
  <c r="N3459" i="3"/>
  <c r="N3482" i="3"/>
  <c r="N3505" i="3"/>
  <c r="N3526" i="3"/>
  <c r="N3550" i="3"/>
  <c r="N3573" i="3"/>
  <c r="N3595" i="3"/>
  <c r="N3617" i="3"/>
  <c r="N3637" i="3"/>
  <c r="N3658" i="3"/>
  <c r="N3680" i="3"/>
  <c r="N3700" i="3"/>
  <c r="N3721" i="3"/>
  <c r="N3743" i="3"/>
  <c r="N3763" i="3"/>
  <c r="N3784" i="3"/>
  <c r="N3806" i="3"/>
  <c r="N3826" i="3"/>
  <c r="N3848" i="3"/>
  <c r="N3867" i="3"/>
  <c r="N3888" i="3"/>
  <c r="N3906" i="3"/>
  <c r="N3924" i="3"/>
  <c r="N3942" i="3"/>
  <c r="N3961" i="3"/>
  <c r="N3979" i="3"/>
  <c r="N3998" i="3"/>
  <c r="N4016" i="3"/>
  <c r="N4034" i="3"/>
  <c r="N4052" i="3"/>
  <c r="N4069" i="3"/>
  <c r="N4086" i="3"/>
  <c r="N4104" i="3"/>
  <c r="N4121" i="3"/>
  <c r="N4138" i="3"/>
  <c r="N4155" i="3"/>
  <c r="N4172" i="3"/>
  <c r="N4189" i="3"/>
  <c r="N4206" i="3"/>
  <c r="N4223" i="3"/>
  <c r="N4240" i="3"/>
  <c r="N4257" i="3"/>
  <c r="N145" i="3"/>
  <c r="N458" i="3"/>
  <c r="N775" i="3"/>
  <c r="N1091" i="3"/>
  <c r="N1322" i="3"/>
  <c r="N1518" i="3"/>
  <c r="N1689" i="3"/>
  <c r="N1833" i="3"/>
  <c r="N1977" i="3"/>
  <c r="N2093" i="3"/>
  <c r="N2190" i="3"/>
  <c r="N2293" i="3"/>
  <c r="N2356" i="3"/>
  <c r="N2423" i="3"/>
  <c r="N2481" i="3"/>
  <c r="N2533" i="3"/>
  <c r="N2586" i="3"/>
  <c r="N2634" i="3"/>
  <c r="N2676" i="3"/>
  <c r="N2721" i="3"/>
  <c r="N2765" i="3"/>
  <c r="N2806" i="3"/>
  <c r="N2849" i="3"/>
  <c r="N2890" i="3"/>
  <c r="N2924" i="3"/>
  <c r="N2961" i="3"/>
  <c r="N2995" i="3"/>
  <c r="N3027" i="3"/>
  <c r="N3060" i="3"/>
  <c r="N3093" i="3"/>
  <c r="N3123" i="3"/>
  <c r="N3151" i="3"/>
  <c r="N3177" i="3"/>
  <c r="N3205" i="3"/>
  <c r="N3231" i="3"/>
  <c r="N3256" i="3"/>
  <c r="N3281" i="3"/>
  <c r="N3307" i="3"/>
  <c r="N3333" i="3"/>
  <c r="N3360" i="3"/>
  <c r="N3384" i="3"/>
  <c r="N3410" i="3"/>
  <c r="N3435" i="3"/>
  <c r="N3460" i="3"/>
  <c r="N3483" i="3"/>
  <c r="N3506" i="3"/>
  <c r="N3528" i="3"/>
  <c r="N3553" i="3"/>
  <c r="N3574" i="3"/>
  <c r="N3598" i="3"/>
  <c r="N3618" i="3"/>
  <c r="N3638" i="3"/>
  <c r="N3659" i="3"/>
  <c r="N3681" i="3"/>
  <c r="N3701" i="3"/>
  <c r="N3722" i="3"/>
  <c r="N3744" i="3"/>
  <c r="N3764" i="3"/>
  <c r="N3785" i="3"/>
  <c r="N3807" i="3"/>
  <c r="N3828" i="3"/>
  <c r="N3849" i="3"/>
  <c r="N3870" i="3"/>
  <c r="N3889" i="3"/>
  <c r="N3907" i="3"/>
  <c r="N3925" i="3"/>
  <c r="N3944" i="3"/>
  <c r="N3962" i="3"/>
  <c r="N3980" i="3"/>
  <c r="N3999" i="3"/>
  <c r="N4017" i="3"/>
  <c r="N4035" i="3"/>
  <c r="N4053" i="3"/>
  <c r="N4070" i="3"/>
  <c r="N4088" i="3"/>
  <c r="N4105" i="3"/>
  <c r="N4122" i="3"/>
  <c r="N4139" i="3"/>
  <c r="N4156" i="3"/>
  <c r="N4173" i="3"/>
  <c r="N4190" i="3"/>
  <c r="N4207" i="3"/>
  <c r="N4224" i="3"/>
  <c r="N4241" i="3"/>
  <c r="N4258" i="3"/>
  <c r="N146" i="3"/>
  <c r="N463" i="3"/>
  <c r="N805" i="3"/>
  <c r="N1095" i="3"/>
  <c r="N1331" i="3"/>
  <c r="N1520" i="3"/>
  <c r="N1692" i="3"/>
  <c r="N168" i="3"/>
  <c r="N510" i="3"/>
  <c r="N819" i="3"/>
  <c r="N1097" i="3"/>
  <c r="N1332" i="3"/>
  <c r="N1550" i="3"/>
  <c r="N1716" i="3"/>
  <c r="N1859" i="3"/>
  <c r="N2001" i="3"/>
  <c r="N2105" i="3"/>
  <c r="N2204" i="3"/>
  <c r="N2296" i="3"/>
  <c r="N2361" i="3"/>
  <c r="N2432" i="3"/>
  <c r="N2489" i="3"/>
  <c r="N2535" i="3"/>
  <c r="N2596" i="3"/>
  <c r="N2636" i="3"/>
  <c r="N2679" i="3"/>
  <c r="N2727" i="3"/>
  <c r="N2768" i="3"/>
  <c r="N2812" i="3"/>
  <c r="N2854" i="3"/>
  <c r="N2894" i="3"/>
  <c r="N2929" i="3"/>
  <c r="N2968" i="3"/>
  <c r="N2998" i="3"/>
  <c r="N3029" i="3"/>
  <c r="N3064" i="3"/>
  <c r="N3097" i="3"/>
  <c r="N3125" i="3"/>
  <c r="N3154" i="3"/>
  <c r="N3180" i="3"/>
  <c r="N3207" i="3"/>
  <c r="N3235" i="3"/>
  <c r="N3259" i="3"/>
  <c r="N3283" i="3"/>
  <c r="N3311" i="3"/>
  <c r="N3339" i="3"/>
  <c r="N3362" i="3"/>
  <c r="N3389" i="3"/>
  <c r="N3414" i="3"/>
  <c r="N3440" i="3"/>
  <c r="N3462" i="3"/>
  <c r="N3487" i="3"/>
  <c r="N3508" i="3"/>
  <c r="N3534" i="3"/>
  <c r="N3555" i="3"/>
  <c r="N3577" i="3"/>
  <c r="N3600" i="3"/>
  <c r="N3620" i="3"/>
  <c r="N3641" i="3"/>
  <c r="N3663" i="3"/>
  <c r="N3683" i="3"/>
  <c r="N3704" i="3"/>
  <c r="N3726" i="3"/>
  <c r="N3746" i="3"/>
  <c r="N3766" i="3"/>
  <c r="N3790" i="3"/>
  <c r="N3810" i="3"/>
  <c r="N3830" i="3"/>
  <c r="N3851" i="3"/>
  <c r="N3872" i="3"/>
  <c r="N3891" i="3"/>
  <c r="N3909" i="3"/>
  <c r="N3928" i="3"/>
  <c r="N3946" i="3"/>
  <c r="N3964" i="3"/>
  <c r="N3983" i="3"/>
  <c r="N4001" i="3"/>
  <c r="N4019" i="3"/>
  <c r="N4037" i="3"/>
  <c r="N4056" i="3"/>
  <c r="N4073" i="3"/>
  <c r="N4090" i="3"/>
  <c r="N4107" i="3"/>
  <c r="N4124" i="3"/>
  <c r="N4141" i="3"/>
  <c r="N4158" i="3"/>
  <c r="N4175" i="3"/>
  <c r="N4192" i="3"/>
  <c r="N4209" i="3"/>
  <c r="N4226" i="3"/>
  <c r="N4243" i="3"/>
  <c r="N4260" i="3"/>
  <c r="N4277" i="3"/>
  <c r="N4294" i="3"/>
  <c r="N4312" i="3"/>
  <c r="N4329" i="3"/>
  <c r="N4346" i="3"/>
  <c r="N4363" i="3"/>
  <c r="N4380" i="3"/>
  <c r="N4397" i="3"/>
  <c r="N4414" i="3"/>
  <c r="N4431" i="3"/>
  <c r="N4448" i="3"/>
  <c r="N4465" i="3"/>
  <c r="N4482" i="3"/>
  <c r="N4499" i="3"/>
  <c r="N4516" i="3"/>
  <c r="N4532" i="3"/>
  <c r="N4548" i="3"/>
  <c r="N4564" i="3"/>
  <c r="N4580" i="3"/>
  <c r="N4596" i="3"/>
  <c r="N4612" i="3"/>
  <c r="N4628" i="3"/>
  <c r="N4644" i="3"/>
  <c r="N4660" i="3"/>
  <c r="N4676" i="3"/>
  <c r="N4692" i="3"/>
  <c r="N4708" i="3"/>
  <c r="N4724" i="3"/>
  <c r="N4740" i="3"/>
  <c r="N4756" i="3"/>
  <c r="N4772" i="3"/>
  <c r="N4788" i="3"/>
  <c r="N4804" i="3"/>
  <c r="N4820" i="3"/>
  <c r="N4836" i="3"/>
  <c r="N4852" i="3"/>
  <c r="N4868" i="3"/>
  <c r="N4884" i="3"/>
  <c r="N181" i="3"/>
  <c r="N521" i="3"/>
  <c r="N846" i="3"/>
  <c r="N1115" i="3"/>
  <c r="N1365" i="3"/>
  <c r="N1564" i="3"/>
  <c r="N1729" i="3"/>
  <c r="N1875" i="3"/>
  <c r="N2015" i="3"/>
  <c r="N2107" i="3"/>
  <c r="N2205" i="3"/>
  <c r="N2299" i="3"/>
  <c r="N2374" i="3"/>
  <c r="N2438" i="3"/>
  <c r="N2491" i="3"/>
  <c r="N2545" i="3"/>
  <c r="N2599" i="3"/>
  <c r="N2637" i="3"/>
  <c r="N2684" i="3"/>
  <c r="N2728" i="3"/>
  <c r="N2769" i="3"/>
  <c r="N2815" i="3"/>
  <c r="N2856" i="3"/>
  <c r="N2897" i="3"/>
  <c r="N2933" i="3"/>
  <c r="N2969" i="3"/>
  <c r="N3001" i="3"/>
  <c r="N3031" i="3"/>
  <c r="N3065" i="3"/>
  <c r="N3099" i="3"/>
  <c r="N3126" i="3"/>
  <c r="N3155" i="3"/>
  <c r="N3185" i="3"/>
  <c r="N3209" i="3"/>
  <c r="N3236" i="3"/>
  <c r="N3260" i="3"/>
  <c r="N3286" i="3"/>
  <c r="N3312" i="3"/>
  <c r="N3340" i="3"/>
  <c r="N3363" i="3"/>
  <c r="N3390" i="3"/>
  <c r="N3416" i="3"/>
  <c r="N3441" i="3"/>
  <c r="N3464" i="3"/>
  <c r="N3488" i="3"/>
  <c r="N3509" i="3"/>
  <c r="N3535" i="3"/>
  <c r="N3556" i="3"/>
  <c r="N3578" i="3"/>
  <c r="N3601" i="3"/>
  <c r="N3621" i="3"/>
  <c r="N3642" i="3"/>
  <c r="N3664" i="3"/>
  <c r="N3684" i="3"/>
  <c r="N3705" i="3"/>
  <c r="N3727" i="3"/>
  <c r="N3747" i="3"/>
  <c r="N3769" i="3"/>
  <c r="N3791" i="3"/>
  <c r="N3811" i="3"/>
  <c r="N3832" i="3"/>
  <c r="N3854" i="3"/>
  <c r="N3873" i="3"/>
  <c r="N3892" i="3"/>
  <c r="N3910" i="3"/>
  <c r="N3929" i="3"/>
  <c r="N210" i="3"/>
  <c r="N559" i="3"/>
  <c r="N855" i="3"/>
  <c r="N1124" i="3"/>
  <c r="N1381" i="3"/>
  <c r="N1571" i="3"/>
  <c r="N1733" i="3"/>
  <c r="N1878" i="3"/>
  <c r="N2020" i="3"/>
  <c r="N2123" i="3"/>
  <c r="N2209" i="3"/>
  <c r="N2311" i="3"/>
  <c r="N2378" i="3"/>
  <c r="N2443" i="3"/>
  <c r="N2492" i="3"/>
  <c r="N2547" i="3"/>
  <c r="N2600" i="3"/>
  <c r="N2641" i="3"/>
  <c r="N2686" i="3"/>
  <c r="N2730" i="3"/>
  <c r="N2771" i="3"/>
  <c r="N2816" i="3"/>
  <c r="N2857" i="3"/>
  <c r="N2898" i="3"/>
  <c r="N2934" i="3"/>
  <c r="N2971" i="3"/>
  <c r="N3004" i="3"/>
  <c r="N3033" i="3"/>
  <c r="N3068" i="3"/>
  <c r="N3100" i="3"/>
  <c r="N3129" i="3"/>
  <c r="N3156" i="3"/>
  <c r="N3186" i="3"/>
  <c r="N3212" i="3"/>
  <c r="N3237" i="3"/>
  <c r="N3261" i="3"/>
  <c r="N3289" i="3"/>
  <c r="N3315" i="3"/>
  <c r="N3341" i="3"/>
  <c r="N3365" i="3"/>
  <c r="N3391" i="3"/>
  <c r="N3417" i="3"/>
  <c r="N3442" i="3"/>
  <c r="N3465" i="3"/>
  <c r="N3489" i="3"/>
  <c r="N3513" i="3"/>
  <c r="N3536" i="3"/>
  <c r="N3557" i="3"/>
  <c r="N3579" i="3"/>
  <c r="N3602" i="3"/>
  <c r="N3622" i="3"/>
  <c r="N3643" i="3"/>
  <c r="N3665" i="3"/>
  <c r="N3685" i="3"/>
  <c r="N3706" i="3"/>
  <c r="N3728" i="3"/>
  <c r="N3749" i="3"/>
  <c r="N3770" i="3"/>
  <c r="N3792" i="3"/>
  <c r="N3812" i="3"/>
  <c r="N3833" i="3"/>
  <c r="N3855" i="3"/>
  <c r="N3874" i="3"/>
  <c r="N3893" i="3"/>
  <c r="N3912" i="3"/>
  <c r="N3930" i="3"/>
  <c r="N3948" i="3"/>
  <c r="N3967" i="3"/>
  <c r="N3985" i="3"/>
  <c r="N4003" i="3"/>
  <c r="N4021" i="3"/>
  <c r="N4040" i="3"/>
  <c r="N256" i="3"/>
  <c r="N574" i="3"/>
  <c r="N862" i="3"/>
  <c r="N1150" i="3"/>
  <c r="N1392" i="3"/>
  <c r="N1577" i="3"/>
  <c r="N1740" i="3"/>
  <c r="N1881" i="3"/>
  <c r="N2021" i="3"/>
  <c r="N2135" i="3"/>
  <c r="N2213" i="3"/>
  <c r="N2314" i="3"/>
  <c r="N2380" i="3"/>
  <c r="N2444" i="3"/>
  <c r="N2496" i="3"/>
  <c r="N2551" i="3"/>
  <c r="N2604" i="3"/>
  <c r="N2644" i="3"/>
  <c r="N2688" i="3"/>
  <c r="N2733" i="3"/>
  <c r="N2772" i="3"/>
  <c r="N2817" i="3"/>
  <c r="N2858" i="3"/>
  <c r="N2899" i="3"/>
  <c r="N2935" i="3"/>
  <c r="N2972" i="3"/>
  <c r="N3005" i="3"/>
  <c r="N3041" i="3"/>
  <c r="N3071" i="3"/>
  <c r="N3101" i="3"/>
  <c r="N3132" i="3"/>
  <c r="N3157" i="3"/>
  <c r="N3187" i="3"/>
  <c r="N3213" i="3"/>
  <c r="N3238" i="3"/>
  <c r="N3263" i="3"/>
  <c r="N3291" i="3"/>
  <c r="N3316" i="3"/>
  <c r="N3342" i="3"/>
  <c r="N3366" i="3"/>
  <c r="N3394" i="3"/>
  <c r="N3419" i="3"/>
  <c r="N3443" i="3"/>
  <c r="N3466" i="3"/>
  <c r="N3490" i="3"/>
  <c r="N3514" i="3"/>
  <c r="N3537" i="3"/>
  <c r="N3558" i="3"/>
  <c r="N3582" i="3"/>
  <c r="N3603" i="3"/>
  <c r="N3624" i="3"/>
  <c r="N3646" i="3"/>
  <c r="N3666" i="3"/>
  <c r="N3686" i="3"/>
  <c r="N3707" i="3"/>
  <c r="N3730" i="3"/>
  <c r="N3750" i="3"/>
  <c r="N3771" i="3"/>
  <c r="N3793" i="3"/>
  <c r="N3813" i="3"/>
  <c r="N3834" i="3"/>
  <c r="N3856" i="3"/>
  <c r="N3875" i="3"/>
  <c r="N3894" i="3"/>
  <c r="N3913" i="3"/>
  <c r="N3931" i="3"/>
  <c r="N3950" i="3"/>
  <c r="N3968" i="3"/>
  <c r="N3986" i="3"/>
  <c r="N4004" i="3"/>
  <c r="N4022" i="3"/>
  <c r="N4041" i="3"/>
  <c r="N4059" i="3"/>
  <c r="N4076" i="3"/>
  <c r="N4093" i="3"/>
  <c r="N4110" i="3"/>
  <c r="N4127" i="3"/>
  <c r="N4144" i="3"/>
  <c r="N4161" i="3"/>
  <c r="N4178" i="3"/>
  <c r="N279" i="3"/>
  <c r="N575" i="3"/>
  <c r="N864" i="3"/>
  <c r="N1178" i="3"/>
  <c r="N1405" i="3"/>
  <c r="N1591" i="3"/>
  <c r="N1752" i="3"/>
  <c r="N1896" i="3"/>
  <c r="N2023" i="3"/>
  <c r="N2137" i="3"/>
  <c r="N2227" i="3"/>
  <c r="N2315" i="3"/>
  <c r="N2387" i="3"/>
  <c r="N2446" i="3"/>
  <c r="N2501" i="3"/>
  <c r="N2559" i="3"/>
  <c r="N2607" i="3"/>
  <c r="N2645" i="3"/>
  <c r="N2697" i="3"/>
  <c r="N2734" i="3"/>
  <c r="N2776" i="3"/>
  <c r="N2823" i="3"/>
  <c r="N2863" i="3"/>
  <c r="N2900" i="3"/>
  <c r="N2940" i="3"/>
  <c r="N2973" i="3"/>
  <c r="N3006" i="3"/>
  <c r="N3042" i="3"/>
  <c r="N3075" i="3"/>
  <c r="N3102" i="3"/>
  <c r="N3133" i="3"/>
  <c r="N3161" i="3"/>
  <c r="N3189" i="3"/>
  <c r="N3214" i="3"/>
  <c r="N3239" i="3"/>
  <c r="N3264" i="3"/>
  <c r="N3292" i="3"/>
  <c r="N3317" i="3"/>
  <c r="N3343" i="3"/>
  <c r="N3367" i="3"/>
  <c r="N3395" i="3"/>
  <c r="N3422" i="3"/>
  <c r="N3444" i="3"/>
  <c r="N3467" i="3"/>
  <c r="N3493" i="3"/>
  <c r="N3515" i="3"/>
  <c r="N3538" i="3"/>
  <c r="N3560" i="3"/>
  <c r="N3583" i="3"/>
  <c r="N3604" i="3"/>
  <c r="N3625" i="3"/>
  <c r="N3647" i="3"/>
  <c r="N3667" i="3"/>
  <c r="N3688" i="3"/>
  <c r="N3711" i="3"/>
  <c r="N3731" i="3"/>
  <c r="N3752" i="3"/>
  <c r="N3774" i="3"/>
  <c r="N3794" i="3"/>
  <c r="N3814" i="3"/>
  <c r="N3835" i="3"/>
  <c r="N3857" i="3"/>
  <c r="N3876" i="3"/>
  <c r="N3896" i="3"/>
  <c r="N3914" i="3"/>
  <c r="N3932" i="3"/>
  <c r="N3951" i="3"/>
  <c r="N3969" i="3"/>
  <c r="N3987" i="3"/>
  <c r="N4005" i="3"/>
  <c r="N4024" i="3"/>
  <c r="N4042" i="3"/>
  <c r="N4060" i="3"/>
  <c r="N4077" i="3"/>
  <c r="N4094" i="3"/>
  <c r="N4111" i="3"/>
  <c r="N4128" i="3"/>
  <c r="N4145" i="3"/>
  <c r="N4162" i="3"/>
  <c r="N4179" i="3"/>
  <c r="N4196" i="3"/>
  <c r="N4213" i="3"/>
  <c r="N4230" i="3"/>
  <c r="N4248" i="3"/>
  <c r="N298" i="3"/>
  <c r="N583" i="3"/>
  <c r="N910" i="3"/>
  <c r="N1193" i="3"/>
  <c r="N1419" i="3"/>
  <c r="N1603" i="3"/>
  <c r="N1759" i="3"/>
  <c r="N1901" i="3"/>
  <c r="N2035" i="3"/>
  <c r="N2138" i="3"/>
  <c r="N2235" i="3"/>
  <c r="N2316" i="3"/>
  <c r="N2389" i="3"/>
  <c r="N2447" i="3"/>
  <c r="N2508" i="3"/>
  <c r="N2560" i="3"/>
  <c r="N2608" i="3"/>
  <c r="N2653" i="3"/>
  <c r="N2698" i="3"/>
  <c r="N2740" i="3"/>
  <c r="N2783" i="3"/>
  <c r="N2829" i="3"/>
  <c r="N2865" i="3"/>
  <c r="N2905" i="3"/>
  <c r="N2942" i="3"/>
  <c r="N2974" i="3"/>
  <c r="N3007" i="3"/>
  <c r="N3043" i="3"/>
  <c r="N3077" i="3"/>
  <c r="N3105" i="3"/>
  <c r="N3134" i="3"/>
  <c r="N3163" i="3"/>
  <c r="N3190" i="3"/>
  <c r="N3215" i="3"/>
  <c r="N3240" i="3"/>
  <c r="N3269" i="3"/>
  <c r="N3294" i="3"/>
  <c r="N3320" i="3"/>
  <c r="N3344" i="3"/>
  <c r="N3368" i="3"/>
  <c r="N3396" i="3"/>
  <c r="N3423" i="3"/>
  <c r="N3445" i="3"/>
  <c r="N3470" i="3"/>
  <c r="N3494" i="3"/>
  <c r="N3518" i="3"/>
  <c r="N3539" i="3"/>
  <c r="N3561" i="3"/>
  <c r="N3584" i="3"/>
  <c r="N3605" i="3"/>
  <c r="N3626" i="3"/>
  <c r="N3648" i="3"/>
  <c r="N3668" i="3"/>
  <c r="N3690" i="3"/>
  <c r="N315" i="3"/>
  <c r="N603" i="3"/>
  <c r="N934" i="3"/>
  <c r="N1214" i="3"/>
  <c r="N1423" i="3"/>
  <c r="N1607" i="3"/>
  <c r="N1766" i="3"/>
  <c r="N1904" i="3"/>
  <c r="N2038" i="3"/>
  <c r="N2143" i="3"/>
  <c r="N2244" i="3"/>
  <c r="N2324" i="3"/>
  <c r="N2390" i="3"/>
  <c r="N2449" i="3"/>
  <c r="N2509" i="3"/>
  <c r="N2563" i="3"/>
  <c r="N2612" i="3"/>
  <c r="N2654" i="3"/>
  <c r="N2699" i="3"/>
  <c r="N2742" i="3"/>
  <c r="N2787" i="3"/>
  <c r="N2831" i="3"/>
  <c r="N2866" i="3"/>
  <c r="N2907" i="3"/>
  <c r="N2943" i="3"/>
  <c r="N2977" i="3"/>
  <c r="N3011" i="3"/>
  <c r="N3045" i="3"/>
  <c r="N3078" i="3"/>
  <c r="N3106" i="3"/>
  <c r="N3135" i="3"/>
  <c r="N3166" i="3"/>
  <c r="N3191" i="3"/>
  <c r="N3218" i="3"/>
  <c r="N3241" i="3"/>
  <c r="N3270" i="3"/>
  <c r="N3295" i="3"/>
  <c r="N3321" i="3"/>
  <c r="N3345" i="3"/>
  <c r="N3374" i="3"/>
  <c r="N3399" i="3"/>
  <c r="N3424" i="3"/>
  <c r="N3446" i="3"/>
  <c r="N3471" i="3"/>
  <c r="N3496" i="3"/>
  <c r="N3519" i="3"/>
  <c r="N3540" i="3"/>
  <c r="N3562" i="3"/>
  <c r="N3585" i="3"/>
  <c r="N3606" i="3"/>
  <c r="N3627" i="3"/>
  <c r="N3649" i="3"/>
  <c r="N3670" i="3"/>
  <c r="N3691" i="3"/>
  <c r="N3713" i="3"/>
  <c r="N3733" i="3"/>
  <c r="N3754" i="3"/>
  <c r="N3776" i="3"/>
  <c r="N3796" i="3"/>
  <c r="N3817" i="3"/>
  <c r="N3839" i="3"/>
  <c r="N3859" i="3"/>
  <c r="N3878" i="3"/>
  <c r="N3898" i="3"/>
  <c r="N3916" i="3"/>
  <c r="N3935" i="3"/>
  <c r="N3953" i="3"/>
  <c r="N3971" i="3"/>
  <c r="N3989" i="3"/>
  <c r="N4008" i="3"/>
  <c r="N4026" i="3"/>
  <c r="N4044" i="3"/>
  <c r="N4062" i="3"/>
  <c r="N4079" i="3"/>
  <c r="N4096" i="3"/>
  <c r="N4113" i="3"/>
  <c r="N4130" i="3"/>
  <c r="N4147" i="3"/>
  <c r="N4164" i="3"/>
  <c r="N4181" i="3"/>
  <c r="N4198" i="3"/>
  <c r="N4216" i="3"/>
  <c r="N4233" i="3"/>
  <c r="N4250" i="3"/>
  <c r="N4267" i="3"/>
  <c r="N4284" i="3"/>
  <c r="N4301" i="3"/>
  <c r="N4318" i="3"/>
  <c r="N4335" i="3"/>
  <c r="N4352" i="3"/>
  <c r="N4369" i="3"/>
  <c r="N4386" i="3"/>
  <c r="N4403" i="3"/>
  <c r="N4420" i="3"/>
  <c r="N4437" i="3"/>
  <c r="N4454" i="3"/>
  <c r="N322" i="3"/>
  <c r="N1425" i="3"/>
  <c r="N1948" i="3"/>
  <c r="N2294" i="3"/>
  <c r="N2510" i="3"/>
  <c r="N2661" i="3"/>
  <c r="N2795" i="3"/>
  <c r="N2917" i="3"/>
  <c r="N3028" i="3"/>
  <c r="N3139" i="3"/>
  <c r="N3220" i="3"/>
  <c r="N3299" i="3"/>
  <c r="N3379" i="3"/>
  <c r="N3461" i="3"/>
  <c r="N3541" i="3"/>
  <c r="N3609" i="3"/>
  <c r="N3674" i="3"/>
  <c r="N3736" i="3"/>
  <c r="N3795" i="3"/>
  <c r="N3843" i="3"/>
  <c r="N3900" i="3"/>
  <c r="N3947" i="3"/>
  <c r="N3990" i="3"/>
  <c r="N4030" i="3"/>
  <c r="N4066" i="3"/>
  <c r="N4100" i="3"/>
  <c r="N4134" i="3"/>
  <c r="N4169" i="3"/>
  <c r="N4202" i="3"/>
  <c r="N4234" i="3"/>
  <c r="N4264" i="3"/>
  <c r="N4286" i="3"/>
  <c r="N4309" i="3"/>
  <c r="N4332" i="3"/>
  <c r="N4354" i="3"/>
  <c r="N4378" i="3"/>
  <c r="N4400" i="3"/>
  <c r="N4422" i="3"/>
  <c r="N4446" i="3"/>
  <c r="N4468" i="3"/>
  <c r="N4489" i="3"/>
  <c r="N4509" i="3"/>
  <c r="N4530" i="3"/>
  <c r="N4550" i="3"/>
  <c r="N4569" i="3"/>
  <c r="N4588" i="3"/>
  <c r="N4609" i="3"/>
  <c r="N4629" i="3"/>
  <c r="N4648" i="3"/>
  <c r="N4667" i="3"/>
  <c r="N4686" i="3"/>
  <c r="N4707" i="3"/>
  <c r="N4727" i="3"/>
  <c r="N4746" i="3"/>
  <c r="N4765" i="3"/>
  <c r="N4786" i="3"/>
  <c r="N4806" i="3"/>
  <c r="N4825" i="3"/>
  <c r="N4844" i="3"/>
  <c r="N4865" i="3"/>
  <c r="N4885" i="3"/>
  <c r="N4903" i="3"/>
  <c r="N4921" i="3"/>
  <c r="N4939" i="3"/>
  <c r="N4957" i="3"/>
  <c r="N4977" i="3"/>
  <c r="N4995" i="3"/>
  <c r="N5013" i="3"/>
  <c r="N5031" i="3"/>
  <c r="N5048" i="3"/>
  <c r="N5065" i="3"/>
  <c r="N5082" i="3"/>
  <c r="N5099" i="3"/>
  <c r="N5116" i="3"/>
  <c r="N5133" i="3"/>
  <c r="N5150" i="3"/>
  <c r="N5167" i="3"/>
  <c r="N5185" i="3"/>
  <c r="N5202" i="3"/>
  <c r="N5219" i="3"/>
  <c r="N5236" i="3"/>
  <c r="N5253" i="3"/>
  <c r="N5269" i="3"/>
  <c r="N5285" i="3"/>
  <c r="N5301" i="3"/>
  <c r="N5317" i="3"/>
  <c r="N5333" i="3"/>
  <c r="N5349" i="3"/>
  <c r="N5365" i="3"/>
  <c r="N5381" i="3"/>
  <c r="N5397" i="3"/>
  <c r="N5413" i="3"/>
  <c r="N5429" i="3"/>
  <c r="N5445" i="3"/>
  <c r="N5461" i="3"/>
  <c r="N5477" i="3"/>
  <c r="N5493" i="3"/>
  <c r="N5509" i="3"/>
  <c r="N5525" i="3"/>
  <c r="N5541" i="3"/>
  <c r="N331" i="3"/>
  <c r="N1455" i="3"/>
  <c r="N1978" i="3"/>
  <c r="N2330" i="3"/>
  <c r="N2517" i="3"/>
  <c r="N2663" i="3"/>
  <c r="N2796" i="3"/>
  <c r="N2925" i="3"/>
  <c r="N3046" i="3"/>
  <c r="N3141" i="3"/>
  <c r="N3221" i="3"/>
  <c r="N3300" i="3"/>
  <c r="N3385" i="3"/>
  <c r="N3474" i="3"/>
  <c r="N3542" i="3"/>
  <c r="N3611" i="3"/>
  <c r="N3675" i="3"/>
  <c r="N3737" i="3"/>
  <c r="N3797" i="3"/>
  <c r="N3850" i="3"/>
  <c r="N3902" i="3"/>
  <c r="N3952" i="3"/>
  <c r="N3992" i="3"/>
  <c r="N4031" i="3"/>
  <c r="N4072" i="3"/>
  <c r="N4106" i="3"/>
  <c r="N4140" i="3"/>
  <c r="N4174" i="3"/>
  <c r="N4203" i="3"/>
  <c r="N4235" i="3"/>
  <c r="N4265" i="3"/>
  <c r="N4287" i="3"/>
  <c r="N4310" i="3"/>
  <c r="N4333" i="3"/>
  <c r="N4355" i="3"/>
  <c r="N4379" i="3"/>
  <c r="N4401" i="3"/>
  <c r="N4424" i="3"/>
  <c r="N4447" i="3"/>
  <c r="N4469" i="3"/>
  <c r="N4490" i="3"/>
  <c r="N4510" i="3"/>
  <c r="N4531" i="3"/>
  <c r="N4551" i="3"/>
  <c r="N4570" i="3"/>
  <c r="N4589" i="3"/>
  <c r="N4610" i="3"/>
  <c r="N4630" i="3"/>
  <c r="N4649" i="3"/>
  <c r="N4668" i="3"/>
  <c r="N4689" i="3"/>
  <c r="N4709" i="3"/>
  <c r="N4728" i="3"/>
  <c r="N4747" i="3"/>
  <c r="N4766" i="3"/>
  <c r="N4787" i="3"/>
  <c r="N4807" i="3"/>
  <c r="N4826" i="3"/>
  <c r="N4845" i="3"/>
  <c r="N4866" i="3"/>
  <c r="N4886" i="3"/>
  <c r="N4904" i="3"/>
  <c r="N4922" i="3"/>
  <c r="N4940" i="3"/>
  <c r="N4958" i="3"/>
  <c r="N4978" i="3"/>
  <c r="N4996" i="3"/>
  <c r="N5014" i="3"/>
  <c r="N5032" i="3"/>
  <c r="N5049" i="3"/>
  <c r="N5066" i="3"/>
  <c r="N5083" i="3"/>
  <c r="N5100" i="3"/>
  <c r="N5117" i="3"/>
  <c r="N5134" i="3"/>
  <c r="N5151" i="3"/>
  <c r="N5169" i="3"/>
  <c r="N5186" i="3"/>
  <c r="N5203" i="3"/>
  <c r="N5220" i="3"/>
  <c r="N5237" i="3"/>
  <c r="N5254" i="3"/>
  <c r="N5270" i="3"/>
  <c r="N5286" i="3"/>
  <c r="N5302" i="3"/>
  <c r="N5318" i="3"/>
  <c r="N5334" i="3"/>
  <c r="N5350" i="3"/>
  <c r="N5366" i="3"/>
  <c r="N5382" i="3"/>
  <c r="N5398" i="3"/>
  <c r="N5414" i="3"/>
  <c r="N5430" i="3"/>
  <c r="N5446" i="3"/>
  <c r="N5462" i="3"/>
  <c r="N5478" i="3"/>
  <c r="N5494" i="3"/>
  <c r="N5510" i="3"/>
  <c r="N5526" i="3"/>
  <c r="N375" i="3"/>
  <c r="N1471" i="3"/>
  <c r="N2043" i="3"/>
  <c r="N2341" i="3"/>
  <c r="N2520" i="3"/>
  <c r="N2667" i="3"/>
  <c r="N2808" i="3"/>
  <c r="N2947" i="3"/>
  <c r="N3047" i="3"/>
  <c r="N3142" i="3"/>
  <c r="N3222" i="3"/>
  <c r="N3310" i="3"/>
  <c r="N3400" i="3"/>
  <c r="N3475" i="3"/>
  <c r="N3544" i="3"/>
  <c r="N3614" i="3"/>
  <c r="N3682" i="3"/>
  <c r="N3738" i="3"/>
  <c r="N3798" i="3"/>
  <c r="N3858" i="3"/>
  <c r="N3903" i="3"/>
  <c r="N3954" i="3"/>
  <c r="N3993" i="3"/>
  <c r="N4036" i="3"/>
  <c r="N4074" i="3"/>
  <c r="N4108" i="3"/>
  <c r="N4142" i="3"/>
  <c r="N4176" i="3"/>
  <c r="N4208" i="3"/>
  <c r="N4236" i="3"/>
  <c r="N4266" i="3"/>
  <c r="N4288" i="3"/>
  <c r="N4313" i="3"/>
  <c r="N4334" i="3"/>
  <c r="N4356" i="3"/>
  <c r="N4381" i="3"/>
  <c r="N4402" i="3"/>
  <c r="N4425" i="3"/>
  <c r="N4449" i="3"/>
  <c r="N4470" i="3"/>
  <c r="N4491" i="3"/>
  <c r="N4513" i="3"/>
  <c r="N4533" i="3"/>
  <c r="N4552" i="3"/>
  <c r="N4571" i="3"/>
  <c r="N4590" i="3"/>
  <c r="N4611" i="3"/>
  <c r="N4631" i="3"/>
  <c r="N4650" i="3"/>
  <c r="N4669" i="3"/>
  <c r="N4690" i="3"/>
  <c r="N4710" i="3"/>
  <c r="N4729" i="3"/>
  <c r="N4748" i="3"/>
  <c r="N4769" i="3"/>
  <c r="N4789" i="3"/>
  <c r="N4808" i="3"/>
  <c r="N4827" i="3"/>
  <c r="N4846" i="3"/>
  <c r="N4867" i="3"/>
  <c r="N4887" i="3"/>
  <c r="N4905" i="3"/>
  <c r="N4923" i="3"/>
  <c r="N4941" i="3"/>
  <c r="N4961" i="3"/>
  <c r="N4979" i="3"/>
  <c r="N4997" i="3"/>
  <c r="N5015" i="3"/>
  <c r="N5033" i="3"/>
  <c r="N5050" i="3"/>
  <c r="N5067" i="3"/>
  <c r="N5084" i="3"/>
  <c r="N5101" i="3"/>
  <c r="N5118" i="3"/>
  <c r="N5135" i="3"/>
  <c r="N5153" i="3"/>
  <c r="N5170" i="3"/>
  <c r="N5187" i="3"/>
  <c r="N5204" i="3"/>
  <c r="N5221" i="3"/>
  <c r="N5238" i="3"/>
  <c r="N5255" i="3"/>
  <c r="N5271" i="3"/>
  <c r="N5287" i="3"/>
  <c r="N5303" i="3"/>
  <c r="N5319" i="3"/>
  <c r="N5335" i="3"/>
  <c r="N5351" i="3"/>
  <c r="N5367" i="3"/>
  <c r="N5383" i="3"/>
  <c r="N5399" i="3"/>
  <c r="N5415" i="3"/>
  <c r="N5431" i="3"/>
  <c r="N5447" i="3"/>
  <c r="N5463" i="3"/>
  <c r="N402" i="3"/>
  <c r="N1478" i="3"/>
  <c r="N2047" i="3"/>
  <c r="N2344" i="3"/>
  <c r="N2526" i="3"/>
  <c r="N2678" i="3"/>
  <c r="N2832" i="3"/>
  <c r="N2949" i="3"/>
  <c r="N3049" i="3"/>
  <c r="N3144" i="3"/>
  <c r="N3232" i="3"/>
  <c r="N3323" i="3"/>
  <c r="N3401" i="3"/>
  <c r="N3476" i="3"/>
  <c r="N3545" i="3"/>
  <c r="N3619" i="3"/>
  <c r="N3694" i="3"/>
  <c r="N3745" i="3"/>
  <c r="N3800" i="3"/>
  <c r="N3860" i="3"/>
  <c r="N3908" i="3"/>
  <c r="N3955" i="3"/>
  <c r="N3994" i="3"/>
  <c r="N4038" i="3"/>
  <c r="N4075" i="3"/>
  <c r="N4109" i="3"/>
  <c r="N4143" i="3"/>
  <c r="N4177" i="3"/>
  <c r="N4210" i="3"/>
  <c r="N4237" i="3"/>
  <c r="N4268" i="3"/>
  <c r="N4291" i="3"/>
  <c r="N4314" i="3"/>
  <c r="N4336" i="3"/>
  <c r="N4360" i="3"/>
  <c r="N4382" i="3"/>
  <c r="N4404" i="3"/>
  <c r="N4428" i="3"/>
  <c r="N4450" i="3"/>
  <c r="N4472" i="3"/>
  <c r="N4492" i="3"/>
  <c r="N4514" i="3"/>
  <c r="N4534" i="3"/>
  <c r="N4553" i="3"/>
  <c r="N4572" i="3"/>
  <c r="N4593" i="3"/>
  <c r="N4613" i="3"/>
  <c r="N4632" i="3"/>
  <c r="N4651" i="3"/>
  <c r="N4670" i="3"/>
  <c r="N4691" i="3"/>
  <c r="N4711" i="3"/>
  <c r="N4730" i="3"/>
  <c r="N4749" i="3"/>
  <c r="N4770" i="3"/>
  <c r="N4790" i="3"/>
  <c r="N4809" i="3"/>
  <c r="N4828" i="3"/>
  <c r="N4849" i="3"/>
  <c r="N4869" i="3"/>
  <c r="N4888" i="3"/>
  <c r="N4906" i="3"/>
  <c r="N4924" i="3"/>
  <c r="N4942" i="3"/>
  <c r="N4962" i="3"/>
  <c r="N4980" i="3"/>
  <c r="N4998" i="3"/>
  <c r="N5016" i="3"/>
  <c r="N5034" i="3"/>
  <c r="N5051" i="3"/>
  <c r="N5068" i="3"/>
  <c r="N5085" i="3"/>
  <c r="N5102" i="3"/>
  <c r="N5119" i="3"/>
  <c r="N5137" i="3"/>
  <c r="N638" i="3"/>
  <c r="N1609" i="3"/>
  <c r="N2062" i="3"/>
  <c r="N2347" i="3"/>
  <c r="N2534" i="3"/>
  <c r="N2702" i="3"/>
  <c r="N2833" i="3"/>
  <c r="N2950" i="3"/>
  <c r="N3052" i="3"/>
  <c r="N3153" i="3"/>
  <c r="N3243" i="3"/>
  <c r="N3324" i="3"/>
  <c r="N3403" i="3"/>
  <c r="N3478" i="3"/>
  <c r="N3554" i="3"/>
  <c r="N3630" i="3"/>
  <c r="N3695" i="3"/>
  <c r="N3753" i="3"/>
  <c r="N3801" i="3"/>
  <c r="N3861" i="3"/>
  <c r="N3915" i="3"/>
  <c r="N3956" i="3"/>
  <c r="N4000" i="3"/>
  <c r="N4043" i="3"/>
  <c r="N4078" i="3"/>
  <c r="N4112" i="3"/>
  <c r="N4146" i="3"/>
  <c r="N4180" i="3"/>
  <c r="N4211" i="3"/>
  <c r="N4242" i="3"/>
  <c r="N4269" i="3"/>
  <c r="N4292" i="3"/>
  <c r="N4315" i="3"/>
  <c r="N4337" i="3"/>
  <c r="N4361" i="3"/>
  <c r="N4383" i="3"/>
  <c r="N4405" i="3"/>
  <c r="N4429" i="3"/>
  <c r="N4451" i="3"/>
  <c r="N4473" i="3"/>
  <c r="N4493" i="3"/>
  <c r="N4515" i="3"/>
  <c r="N4535" i="3"/>
  <c r="N4554" i="3"/>
  <c r="N4573" i="3"/>
  <c r="N4594" i="3"/>
  <c r="N4614" i="3"/>
  <c r="N4633" i="3"/>
  <c r="N4652" i="3"/>
  <c r="N4673" i="3"/>
  <c r="N4693" i="3"/>
  <c r="N4712" i="3"/>
  <c r="N4731" i="3"/>
  <c r="N4750" i="3"/>
  <c r="N4771" i="3"/>
  <c r="N4791" i="3"/>
  <c r="N4810" i="3"/>
  <c r="N4829" i="3"/>
  <c r="N4850" i="3"/>
  <c r="N4870" i="3"/>
  <c r="N4889" i="3"/>
  <c r="N4907" i="3"/>
  <c r="N4925" i="3"/>
  <c r="N4945" i="3"/>
  <c r="N4963" i="3"/>
  <c r="N4981" i="3"/>
  <c r="N4999" i="3"/>
  <c r="N5017" i="3"/>
  <c r="N5035" i="3"/>
  <c r="N5052" i="3"/>
  <c r="N5069" i="3"/>
  <c r="N5086" i="3"/>
  <c r="N5103" i="3"/>
  <c r="N5121" i="3"/>
  <c r="N5138" i="3"/>
  <c r="N666" i="3"/>
  <c r="N1637" i="3"/>
  <c r="N2076" i="3"/>
  <c r="N2359" i="3"/>
  <c r="N2564" i="3"/>
  <c r="N2703" i="3"/>
  <c r="N2834" i="3"/>
  <c r="N2951" i="3"/>
  <c r="N3061" i="3"/>
  <c r="N3169" i="3"/>
  <c r="N3247" i="3"/>
  <c r="N3325" i="3"/>
  <c r="N3406" i="3"/>
  <c r="N3486" i="3"/>
  <c r="N3563" i="3"/>
  <c r="N3632" i="3"/>
  <c r="N3696" i="3"/>
  <c r="N3755" i="3"/>
  <c r="N3809" i="3"/>
  <c r="N3862" i="3"/>
  <c r="N3918" i="3"/>
  <c r="N3957" i="3"/>
  <c r="N4002" i="3"/>
  <c r="N4046" i="3"/>
  <c r="N4080" i="3"/>
  <c r="N4114" i="3"/>
  <c r="N4148" i="3"/>
  <c r="N4182" i="3"/>
  <c r="N4212" i="3"/>
  <c r="N4244" i="3"/>
  <c r="N4270" i="3"/>
  <c r="N4293" i="3"/>
  <c r="N4316" i="3"/>
  <c r="N4338" i="3"/>
  <c r="N4362" i="3"/>
  <c r="N4384" i="3"/>
  <c r="N4406" i="3"/>
  <c r="N4430" i="3"/>
  <c r="N4452" i="3"/>
  <c r="N4474" i="3"/>
  <c r="N4496" i="3"/>
  <c r="N4517" i="3"/>
  <c r="N4536" i="3"/>
  <c r="N4555" i="3"/>
  <c r="N4574" i="3"/>
  <c r="N4595" i="3"/>
  <c r="N4615" i="3"/>
  <c r="N4634" i="3"/>
  <c r="N4653" i="3"/>
  <c r="N4674" i="3"/>
  <c r="N4694" i="3"/>
  <c r="N4713" i="3"/>
  <c r="N4732" i="3"/>
  <c r="N4753" i="3"/>
  <c r="N4773" i="3"/>
  <c r="N4792" i="3"/>
  <c r="N4811" i="3"/>
  <c r="N4830" i="3"/>
  <c r="N4851" i="3"/>
  <c r="N4871" i="3"/>
  <c r="N4890" i="3"/>
  <c r="N4908" i="3"/>
  <c r="N4926" i="3"/>
  <c r="N4946" i="3"/>
  <c r="N4964" i="3"/>
  <c r="N4982" i="3"/>
  <c r="N5000" i="3"/>
  <c r="N5018" i="3"/>
  <c r="N5036" i="3"/>
  <c r="N5053" i="3"/>
  <c r="N5070" i="3"/>
  <c r="N5087" i="3"/>
  <c r="N5105" i="3"/>
  <c r="N5122" i="3"/>
  <c r="N5139" i="3"/>
  <c r="N5156" i="3"/>
  <c r="N5173" i="3"/>
  <c r="N693" i="3"/>
  <c r="N1649" i="3"/>
  <c r="N2096" i="3"/>
  <c r="N2392" i="3"/>
  <c r="N2565" i="3"/>
  <c r="N2704" i="3"/>
  <c r="N2835" i="3"/>
  <c r="N2962" i="3"/>
  <c r="N3079" i="3"/>
  <c r="N3170" i="3"/>
  <c r="N3248" i="3"/>
  <c r="N3326" i="3"/>
  <c r="N3411" i="3"/>
  <c r="N3497" i="3"/>
  <c r="N3566" i="3"/>
  <c r="N3633" i="3"/>
  <c r="N3697" i="3"/>
  <c r="N3758" i="3"/>
  <c r="N3816" i="3"/>
  <c r="N3864" i="3"/>
  <c r="N3919" i="3"/>
  <c r="N3963" i="3"/>
  <c r="N4006" i="3"/>
  <c r="N4047" i="3"/>
  <c r="N4081" i="3"/>
  <c r="N4115" i="3"/>
  <c r="N4149" i="3"/>
  <c r="N4184" i="3"/>
  <c r="N4214" i="3"/>
  <c r="N4245" i="3"/>
  <c r="N4271" i="3"/>
  <c r="N4296" i="3"/>
  <c r="N4317" i="3"/>
  <c r="N4339" i="3"/>
  <c r="N4364" i="3"/>
  <c r="N4385" i="3"/>
  <c r="N4408" i="3"/>
  <c r="N4432" i="3"/>
  <c r="N4453" i="3"/>
  <c r="N4475" i="3"/>
  <c r="N4497" i="3"/>
  <c r="N4518" i="3"/>
  <c r="N4537" i="3"/>
  <c r="N4556" i="3"/>
  <c r="N4577" i="3"/>
  <c r="N4597" i="3"/>
  <c r="N4616" i="3"/>
  <c r="N4635" i="3"/>
  <c r="N4654" i="3"/>
  <c r="N4675" i="3"/>
  <c r="N4695" i="3"/>
  <c r="N4714" i="3"/>
  <c r="N4733" i="3"/>
  <c r="N4754" i="3"/>
  <c r="N4774" i="3"/>
  <c r="N4793" i="3"/>
  <c r="N4812" i="3"/>
  <c r="N4833" i="3"/>
  <c r="N4853" i="3"/>
  <c r="N4872" i="3"/>
  <c r="N4891" i="3"/>
  <c r="N4909" i="3"/>
  <c r="N4929" i="3"/>
  <c r="N4947" i="3"/>
  <c r="N4965" i="3"/>
  <c r="N4983" i="3"/>
  <c r="N5001" i="3"/>
  <c r="N5019" i="3"/>
  <c r="N5037" i="3"/>
  <c r="N5054" i="3"/>
  <c r="N5071" i="3"/>
  <c r="N5089" i="3"/>
  <c r="N5106" i="3"/>
  <c r="N5123" i="3"/>
  <c r="N5140" i="3"/>
  <c r="N5157" i="3"/>
  <c r="N5174" i="3"/>
  <c r="N5191" i="3"/>
  <c r="N5208" i="3"/>
  <c r="N5225" i="3"/>
  <c r="N5242" i="3"/>
  <c r="N5259" i="3"/>
  <c r="N5275" i="3"/>
  <c r="N5291" i="3"/>
  <c r="N5307" i="3"/>
  <c r="N5323" i="3"/>
  <c r="N5339" i="3"/>
  <c r="N5355" i="3"/>
  <c r="N5371" i="3"/>
  <c r="N5387" i="3"/>
  <c r="N5403" i="3"/>
  <c r="N5419" i="3"/>
  <c r="N5435" i="3"/>
  <c r="N5451" i="3"/>
  <c r="N5467" i="3"/>
  <c r="N5483" i="3"/>
  <c r="N5499" i="3"/>
  <c r="N5515" i="3"/>
  <c r="N5531" i="3"/>
  <c r="N5547" i="3"/>
  <c r="N5563" i="3"/>
  <c r="N5579" i="3"/>
  <c r="N5595" i="3"/>
  <c r="N5611" i="3"/>
  <c r="N5627" i="3"/>
  <c r="N5643" i="3"/>
  <c r="N5659" i="3"/>
  <c r="N5675" i="3"/>
  <c r="N695" i="3"/>
  <c r="N1653" i="3"/>
  <c r="N2153" i="3"/>
  <c r="N2398" i="3"/>
  <c r="N2568" i="3"/>
  <c r="N2705" i="3"/>
  <c r="N2851" i="3"/>
  <c r="N2979" i="3"/>
  <c r="N3080" i="3"/>
  <c r="N3171" i="3"/>
  <c r="N3249" i="3"/>
  <c r="N3337" i="3"/>
  <c r="N3425" i="3"/>
  <c r="N3498" i="3"/>
  <c r="N3567" i="3"/>
  <c r="N3634" i="3"/>
  <c r="N3702" i="3"/>
  <c r="N3759" i="3"/>
  <c r="N3818" i="3"/>
  <c r="N3871" i="3"/>
  <c r="N3920" i="3"/>
  <c r="N3966" i="3"/>
  <c r="N4009" i="3"/>
  <c r="N4048" i="3"/>
  <c r="N4082" i="3"/>
  <c r="N4116" i="3"/>
  <c r="N4150" i="3"/>
  <c r="N4185" i="3"/>
  <c r="N4217" i="3"/>
  <c r="N4246" i="3"/>
  <c r="N4274" i="3"/>
  <c r="N4297" i="3"/>
  <c r="N4319" i="3"/>
  <c r="N4342" i="3"/>
  <c r="N4365" i="3"/>
  <c r="N4387" i="3"/>
  <c r="N4411" i="3"/>
  <c r="N4433" i="3"/>
  <c r="N4456" i="3"/>
  <c r="N4476" i="3"/>
  <c r="N4498" i="3"/>
  <c r="N4519" i="3"/>
  <c r="N4538" i="3"/>
  <c r="N4557" i="3"/>
  <c r="N4578" i="3"/>
  <c r="N4598" i="3"/>
  <c r="N4617" i="3"/>
  <c r="N4636" i="3"/>
  <c r="N4657" i="3"/>
  <c r="N4677" i="3"/>
  <c r="N4696" i="3"/>
  <c r="N4715" i="3"/>
  <c r="N4734" i="3"/>
  <c r="N4755" i="3"/>
  <c r="N4775" i="3"/>
  <c r="N4794" i="3"/>
  <c r="N4813" i="3"/>
  <c r="N965" i="3"/>
  <c r="N1768" i="3"/>
  <c r="N2156" i="3"/>
  <c r="N2401" i="3"/>
  <c r="N2570" i="3"/>
  <c r="N2723" i="3"/>
  <c r="N2869" i="3"/>
  <c r="N2980" i="3"/>
  <c r="N3081" i="3"/>
  <c r="N3172" i="3"/>
  <c r="N3257" i="3"/>
  <c r="N3346" i="3"/>
  <c r="N3426" i="3"/>
  <c r="N3499" i="3"/>
  <c r="N3568" i="3"/>
  <c r="N3640" i="3"/>
  <c r="N3712" i="3"/>
  <c r="N3760" i="3"/>
  <c r="N3819" i="3"/>
  <c r="N3877" i="3"/>
  <c r="N3921" i="3"/>
  <c r="N3970" i="3"/>
  <c r="N4010" i="3"/>
  <c r="N4049" i="3"/>
  <c r="N4083" i="3"/>
  <c r="N4117" i="3"/>
  <c r="N4152" i="3"/>
  <c r="N4186" i="3"/>
  <c r="N4218" i="3"/>
  <c r="N4249" i="3"/>
  <c r="N4275" i="3"/>
  <c r="N4298" i="3"/>
  <c r="N4320" i="3"/>
  <c r="N4344" i="3"/>
  <c r="N4366" i="3"/>
  <c r="N4388" i="3"/>
  <c r="N4412" i="3"/>
  <c r="N4434" i="3"/>
  <c r="N4457" i="3"/>
  <c r="N4479" i="3"/>
  <c r="N4500" i="3"/>
  <c r="N4520" i="3"/>
  <c r="N4539" i="3"/>
  <c r="N4558" i="3"/>
  <c r="N4579" i="3"/>
  <c r="N4599" i="3"/>
  <c r="N4618" i="3"/>
  <c r="N4637" i="3"/>
  <c r="N4658" i="3"/>
  <c r="N4678" i="3"/>
  <c r="N4697" i="3"/>
  <c r="N4716" i="3"/>
  <c r="N4737" i="3"/>
  <c r="N4757" i="3"/>
  <c r="N4776" i="3"/>
  <c r="N4795" i="3"/>
  <c r="N4814" i="3"/>
  <c r="N4835" i="3"/>
  <c r="N4855" i="3"/>
  <c r="N4874" i="3"/>
  <c r="N4893" i="3"/>
  <c r="N4913" i="3"/>
  <c r="N4931" i="3"/>
  <c r="N4949" i="3"/>
  <c r="N4967" i="3"/>
  <c r="N4985" i="3"/>
  <c r="N5003" i="3"/>
  <c r="N5021" i="3"/>
  <c r="N5039" i="3"/>
  <c r="N5057" i="3"/>
  <c r="N5074" i="3"/>
  <c r="N5091" i="3"/>
  <c r="N5108" i="3"/>
  <c r="N5125" i="3"/>
  <c r="N5142" i="3"/>
  <c r="N5159" i="3"/>
  <c r="N5176" i="3"/>
  <c r="N5193" i="3"/>
  <c r="N5210" i="3"/>
  <c r="N5227" i="3"/>
  <c r="N5244" i="3"/>
  <c r="N5261" i="3"/>
  <c r="N5277" i="3"/>
  <c r="N5293" i="3"/>
  <c r="N5309" i="3"/>
  <c r="N5325" i="3"/>
  <c r="N5341" i="3"/>
  <c r="N981" i="3"/>
  <c r="N1790" i="3"/>
  <c r="N2158" i="3"/>
  <c r="N2407" i="3"/>
  <c r="N2587" i="3"/>
  <c r="N2744" i="3"/>
  <c r="N2871" i="3"/>
  <c r="N2987" i="3"/>
  <c r="N3083" i="3"/>
  <c r="N3179" i="3"/>
  <c r="N3271" i="3"/>
  <c r="N3348" i="3"/>
  <c r="N3427" i="3"/>
  <c r="N3502" i="3"/>
  <c r="N3576" i="3"/>
  <c r="N3651" i="3"/>
  <c r="N3714" i="3"/>
  <c r="N3765" i="3"/>
  <c r="N3822" i="3"/>
  <c r="N3880" i="3"/>
  <c r="N3926" i="3"/>
  <c r="N3972" i="3"/>
  <c r="N4011" i="3"/>
  <c r="N4054" i="3"/>
  <c r="N4089" i="3"/>
  <c r="N4123" i="3"/>
  <c r="N4157" i="3"/>
  <c r="N4191" i="3"/>
  <c r="N4219" i="3"/>
  <c r="N4251" i="3"/>
  <c r="N4276" i="3"/>
  <c r="N4299" i="3"/>
  <c r="N4321" i="3"/>
  <c r="N4345" i="3"/>
  <c r="N4367" i="3"/>
  <c r="N4389" i="3"/>
  <c r="N4413" i="3"/>
  <c r="N4435" i="3"/>
  <c r="N4458" i="3"/>
  <c r="N4480" i="3"/>
  <c r="N4501" i="3"/>
  <c r="N4521" i="3"/>
  <c r="N4540" i="3"/>
  <c r="N4561" i="3"/>
  <c r="N4581" i="3"/>
  <c r="N4600" i="3"/>
  <c r="N4619" i="3"/>
  <c r="N4638" i="3"/>
  <c r="N4659" i="3"/>
  <c r="N4679" i="3"/>
  <c r="N4698" i="3"/>
  <c r="N4717" i="3"/>
  <c r="N4738" i="3"/>
  <c r="N4758" i="3"/>
  <c r="N4777" i="3"/>
  <c r="N4796" i="3"/>
  <c r="N4817" i="3"/>
  <c r="N4837" i="3"/>
  <c r="N4856" i="3"/>
  <c r="N4875" i="3"/>
  <c r="N4894" i="3"/>
  <c r="N4914" i="3"/>
  <c r="N4932" i="3"/>
  <c r="N4950" i="3"/>
  <c r="N4968" i="3"/>
  <c r="N4986" i="3"/>
  <c r="N5004" i="3"/>
  <c r="N5022" i="3"/>
  <c r="N5041" i="3"/>
  <c r="N5058" i="3"/>
  <c r="N5075" i="3"/>
  <c r="N5092" i="3"/>
  <c r="N5109" i="3"/>
  <c r="N5126" i="3"/>
  <c r="N5143" i="3"/>
  <c r="N984" i="3"/>
  <c r="N1802" i="3"/>
  <c r="N2159" i="3"/>
  <c r="N2424" i="3"/>
  <c r="N2613" i="3"/>
  <c r="N2745" i="3"/>
  <c r="N2876" i="3"/>
  <c r="N2988" i="3"/>
  <c r="N3095" i="3"/>
  <c r="N3192" i="3"/>
  <c r="N3273" i="3"/>
  <c r="N3351" i="3"/>
  <c r="N3428" i="3"/>
  <c r="N3507" i="3"/>
  <c r="N3586" i="3"/>
  <c r="N3652" i="3"/>
  <c r="N3715" i="3"/>
  <c r="N3775" i="3"/>
  <c r="N3823" i="3"/>
  <c r="N3881" i="3"/>
  <c r="N3934" i="3"/>
  <c r="N3973" i="3"/>
  <c r="N4012" i="3"/>
  <c r="N4057" i="3"/>
  <c r="N4091" i="3"/>
  <c r="N4125" i="3"/>
  <c r="N4159" i="3"/>
  <c r="N4193" i="3"/>
  <c r="N4220" i="3"/>
  <c r="N4252" i="3"/>
  <c r="N4278" i="3"/>
  <c r="N4300" i="3"/>
  <c r="N4322" i="3"/>
  <c r="N4347" i="3"/>
  <c r="N4368" i="3"/>
  <c r="N4390" i="3"/>
  <c r="N4415" i="3"/>
  <c r="N4436" i="3"/>
  <c r="N4459" i="3"/>
  <c r="N4481" i="3"/>
  <c r="N4502" i="3"/>
  <c r="N4522" i="3"/>
  <c r="N4541" i="3"/>
  <c r="N4562" i="3"/>
  <c r="N4582" i="3"/>
  <c r="N4601" i="3"/>
  <c r="N4620" i="3"/>
  <c r="N4641" i="3"/>
  <c r="N4661" i="3"/>
  <c r="N4680" i="3"/>
  <c r="N4699" i="3"/>
  <c r="N4718" i="3"/>
  <c r="N4739" i="3"/>
  <c r="N4759" i="3"/>
  <c r="N4778" i="3"/>
  <c r="N4797" i="3"/>
  <c r="N4818" i="3"/>
  <c r="N4838" i="3"/>
  <c r="N4857" i="3"/>
  <c r="N4876" i="3"/>
  <c r="N4897" i="3"/>
  <c r="N4915" i="3"/>
  <c r="N4933" i="3"/>
  <c r="N4951" i="3"/>
  <c r="N4969" i="3"/>
  <c r="N4987" i="3"/>
  <c r="N5005" i="3"/>
  <c r="N5025" i="3"/>
  <c r="N5042" i="3"/>
  <c r="N5059" i="3"/>
  <c r="N5076" i="3"/>
  <c r="N5093" i="3"/>
  <c r="N5110" i="3"/>
  <c r="N5127" i="3"/>
  <c r="N5144" i="3"/>
  <c r="N5161" i="3"/>
  <c r="N5178" i="3"/>
  <c r="N5195" i="3"/>
  <c r="N5212" i="3"/>
  <c r="N5229" i="3"/>
  <c r="N5246" i="3"/>
  <c r="N5263" i="3"/>
  <c r="N5279" i="3"/>
  <c r="N5295" i="3"/>
  <c r="N5311" i="3"/>
  <c r="N987" i="3"/>
  <c r="N1807" i="3"/>
  <c r="N2195" i="3"/>
  <c r="N2451" i="3"/>
  <c r="N2614" i="3"/>
  <c r="N2748" i="3"/>
  <c r="N2877" i="3"/>
  <c r="N2997" i="3"/>
  <c r="N3107" i="3"/>
  <c r="N3195" i="3"/>
  <c r="N3275" i="3"/>
  <c r="N3355" i="3"/>
  <c r="N3438" i="3"/>
  <c r="N3520" i="3"/>
  <c r="N3587" i="3"/>
  <c r="N3653" i="3"/>
  <c r="N3716" i="3"/>
  <c r="N3777" i="3"/>
  <c r="N3829" i="3"/>
  <c r="N3882" i="3"/>
  <c r="N3936" i="3"/>
  <c r="N3974" i="3"/>
  <c r="N4018" i="3"/>
  <c r="N4058" i="3"/>
  <c r="N4092" i="3"/>
  <c r="N4126" i="3"/>
  <c r="N4160" i="3"/>
  <c r="N4194" i="3"/>
  <c r="N4225" i="3"/>
  <c r="N4253" i="3"/>
  <c r="N4280" i="3"/>
  <c r="N4302" i="3"/>
  <c r="N4325" i="3"/>
  <c r="N4348" i="3"/>
  <c r="N4370" i="3"/>
  <c r="N4394" i="3"/>
  <c r="N4416" i="3"/>
  <c r="N4438" i="3"/>
  <c r="N4462" i="3"/>
  <c r="N4483" i="3"/>
  <c r="N4504" i="3"/>
  <c r="N4523" i="3"/>
  <c r="N4542" i="3"/>
  <c r="N4563" i="3"/>
  <c r="N4583" i="3"/>
  <c r="N4602" i="3"/>
  <c r="N4621" i="3"/>
  <c r="N4642" i="3"/>
  <c r="N1222" i="3"/>
  <c r="N2618" i="3"/>
  <c r="N3108" i="3"/>
  <c r="N3448" i="3"/>
  <c r="N3717" i="3"/>
  <c r="N3937" i="3"/>
  <c r="N4095" i="3"/>
  <c r="N4227" i="3"/>
  <c r="N4326" i="3"/>
  <c r="N4417" i="3"/>
  <c r="N4505" i="3"/>
  <c r="N4584" i="3"/>
  <c r="N4662" i="3"/>
  <c r="N4722" i="3"/>
  <c r="N4781" i="3"/>
  <c r="N4841" i="3"/>
  <c r="N4898" i="3"/>
  <c r="N4938" i="3"/>
  <c r="N4990" i="3"/>
  <c r="N5043" i="3"/>
  <c r="N5081" i="3"/>
  <c r="N5130" i="3"/>
  <c r="N5165" i="3"/>
  <c r="N5196" i="3"/>
  <c r="N5223" i="3"/>
  <c r="N5250" i="3"/>
  <c r="N5276" i="3"/>
  <c r="N5300" i="3"/>
  <c r="N5327" i="3"/>
  <c r="N5348" i="3"/>
  <c r="N5372" i="3"/>
  <c r="N5392" i="3"/>
  <c r="N5412" i="3"/>
  <c r="N5436" i="3"/>
  <c r="N5456" i="3"/>
  <c r="N5476" i="3"/>
  <c r="N5497" i="3"/>
  <c r="N5517" i="3"/>
  <c r="N5536" i="3"/>
  <c r="N5554" i="3"/>
  <c r="N5571" i="3"/>
  <c r="N5588" i="3"/>
  <c r="N5605" i="3"/>
  <c r="N5622" i="3"/>
  <c r="N5639" i="3"/>
  <c r="N5656" i="3"/>
  <c r="N5673" i="3"/>
  <c r="N5690" i="3"/>
  <c r="N5706" i="3"/>
  <c r="N5722" i="3"/>
  <c r="N5738" i="3"/>
  <c r="N5754" i="3"/>
  <c r="N5770" i="3"/>
  <c r="N5786" i="3"/>
  <c r="N5802" i="3"/>
  <c r="N5818" i="3"/>
  <c r="N5834" i="3"/>
  <c r="N5850" i="3"/>
  <c r="N5866" i="3"/>
  <c r="N5882" i="3"/>
  <c r="N5898" i="3"/>
  <c r="N5914" i="3"/>
  <c r="N5930" i="3"/>
  <c r="N5946" i="3"/>
  <c r="N5962" i="3"/>
  <c r="N5978" i="3"/>
  <c r="N5994" i="3"/>
  <c r="N6010" i="3"/>
  <c r="N6026" i="3"/>
  <c r="N6042" i="3"/>
  <c r="N6058" i="3"/>
  <c r="N6074" i="3"/>
  <c r="N6090" i="3"/>
  <c r="N6106" i="3"/>
  <c r="N6122" i="3"/>
  <c r="N6138" i="3"/>
  <c r="N6154" i="3"/>
  <c r="N6170" i="3"/>
  <c r="N6186" i="3"/>
  <c r="N6202" i="3"/>
  <c r="N6218" i="3"/>
  <c r="N6234" i="3"/>
  <c r="N6250" i="3"/>
  <c r="N6266" i="3"/>
  <c r="N6282" i="3"/>
  <c r="N6298" i="3"/>
  <c r="N6314" i="3"/>
  <c r="N6330" i="3"/>
  <c r="N6346" i="3"/>
  <c r="N6362" i="3"/>
  <c r="N6378" i="3"/>
  <c r="N6394" i="3"/>
  <c r="N6410" i="3"/>
  <c r="N6426" i="3"/>
  <c r="N6442" i="3"/>
  <c r="N6458" i="3"/>
  <c r="N6474" i="3"/>
  <c r="N6490" i="3"/>
  <c r="N6506" i="3"/>
  <c r="N6522" i="3"/>
  <c r="N6538" i="3"/>
  <c r="N6554" i="3"/>
  <c r="N6570" i="3"/>
  <c r="N6586" i="3"/>
  <c r="N6602" i="3"/>
  <c r="N6618" i="3"/>
  <c r="N6634" i="3"/>
  <c r="N6650" i="3"/>
  <c r="N6666" i="3"/>
  <c r="N6682" i="3"/>
  <c r="N6698" i="3"/>
  <c r="N6714" i="3"/>
  <c r="N6730" i="3"/>
  <c r="N6746" i="3"/>
  <c r="N6762" i="3"/>
  <c r="N6778" i="3"/>
  <c r="N6794" i="3"/>
  <c r="N6810" i="3"/>
  <c r="N6826" i="3"/>
  <c r="N6842" i="3"/>
  <c r="N6858" i="3"/>
  <c r="N6874" i="3"/>
  <c r="N6890" i="3"/>
  <c r="N6906" i="3"/>
  <c r="N1228" i="3"/>
  <c r="N2620" i="3"/>
  <c r="N3111" i="3"/>
  <c r="N3449" i="3"/>
  <c r="N3723" i="3"/>
  <c r="N3938" i="3"/>
  <c r="N4097" i="3"/>
  <c r="N4228" i="3"/>
  <c r="N4328" i="3"/>
  <c r="N4418" i="3"/>
  <c r="N4506" i="3"/>
  <c r="N4585" i="3"/>
  <c r="N4663" i="3"/>
  <c r="N4723" i="3"/>
  <c r="N4782" i="3"/>
  <c r="N4842" i="3"/>
  <c r="N4899" i="3"/>
  <c r="N4948" i="3"/>
  <c r="N4993" i="3"/>
  <c r="N5044" i="3"/>
  <c r="N5090" i="3"/>
  <c r="N5131" i="3"/>
  <c r="N5166" i="3"/>
  <c r="N5197" i="3"/>
  <c r="N5224" i="3"/>
  <c r="N5251" i="3"/>
  <c r="N5278" i="3"/>
  <c r="N5304" i="3"/>
  <c r="N5328" i="3"/>
  <c r="N5352" i="3"/>
  <c r="N5373" i="3"/>
  <c r="N5393" i="3"/>
  <c r="N5416" i="3"/>
  <c r="N5437" i="3"/>
  <c r="N5457" i="3"/>
  <c r="N5479" i="3"/>
  <c r="N5498" i="3"/>
  <c r="N5518" i="3"/>
  <c r="N5537" i="3"/>
  <c r="N5555" i="3"/>
  <c r="N5572" i="3"/>
  <c r="N5589" i="3"/>
  <c r="N5606" i="3"/>
  <c r="N5623" i="3"/>
  <c r="N5640" i="3"/>
  <c r="N5657" i="3"/>
  <c r="N5674" i="3"/>
  <c r="N5691" i="3"/>
  <c r="N5707" i="3"/>
  <c r="N5723" i="3"/>
  <c r="N5739" i="3"/>
  <c r="N5755" i="3"/>
  <c r="N5771" i="3"/>
  <c r="N5787" i="3"/>
  <c r="N5803" i="3"/>
  <c r="N5819" i="3"/>
  <c r="N5835" i="3"/>
  <c r="N5851" i="3"/>
  <c r="N5867" i="3"/>
  <c r="N5883" i="3"/>
  <c r="N5899" i="3"/>
  <c r="N5915" i="3"/>
  <c r="N5931" i="3"/>
  <c r="N5947" i="3"/>
  <c r="N5963" i="3"/>
  <c r="N5979" i="3"/>
  <c r="N5995" i="3"/>
  <c r="N6011" i="3"/>
  <c r="N6027" i="3"/>
  <c r="N6043" i="3"/>
  <c r="N6059" i="3"/>
  <c r="N6075" i="3"/>
  <c r="N6091" i="3"/>
  <c r="N6107" i="3"/>
  <c r="N6123" i="3"/>
  <c r="N6139" i="3"/>
  <c r="N6155" i="3"/>
  <c r="N6171" i="3"/>
  <c r="N6187" i="3"/>
  <c r="N6203" i="3"/>
  <c r="N6219" i="3"/>
  <c r="N6235" i="3"/>
  <c r="N6251" i="3"/>
  <c r="N6267" i="3"/>
  <c r="N6283" i="3"/>
  <c r="N6299" i="3"/>
  <c r="N6315" i="3"/>
  <c r="N6331" i="3"/>
  <c r="N6347" i="3"/>
  <c r="N6363" i="3"/>
  <c r="N6379" i="3"/>
  <c r="N6395" i="3"/>
  <c r="N6411" i="3"/>
  <c r="N6427" i="3"/>
  <c r="N6443" i="3"/>
  <c r="N6459" i="3"/>
  <c r="N6475" i="3"/>
  <c r="N6491" i="3"/>
  <c r="N6507" i="3"/>
  <c r="N6523" i="3"/>
  <c r="N6539" i="3"/>
  <c r="N6555" i="3"/>
  <c r="N6571" i="3"/>
  <c r="N6587" i="3"/>
  <c r="N6603" i="3"/>
  <c r="N6619" i="3"/>
  <c r="N6635" i="3"/>
  <c r="N6651" i="3"/>
  <c r="N6667" i="3"/>
  <c r="N6683" i="3"/>
  <c r="N6699" i="3"/>
  <c r="N6715" i="3"/>
  <c r="N6731" i="3"/>
  <c r="N6747" i="3"/>
  <c r="N6763" i="3"/>
  <c r="N6779" i="3"/>
  <c r="N6795" i="3"/>
  <c r="N1231" i="3"/>
  <c r="N2635" i="3"/>
  <c r="N3116" i="3"/>
  <c r="N3450" i="3"/>
  <c r="N3732" i="3"/>
  <c r="N3939" i="3"/>
  <c r="N4098" i="3"/>
  <c r="N4229" i="3"/>
  <c r="N4330" i="3"/>
  <c r="N4419" i="3"/>
  <c r="N4507" i="3"/>
  <c r="N4586" i="3"/>
  <c r="N4664" i="3"/>
  <c r="N4725" i="3"/>
  <c r="N4785" i="3"/>
  <c r="N4843" i="3"/>
  <c r="N4900" i="3"/>
  <c r="N4952" i="3"/>
  <c r="N4994" i="3"/>
  <c r="N5045" i="3"/>
  <c r="N5094" i="3"/>
  <c r="N5132" i="3"/>
  <c r="N5171" i="3"/>
  <c r="N5198" i="3"/>
  <c r="N5226" i="3"/>
  <c r="N5252" i="3"/>
  <c r="N5280" i="3"/>
  <c r="N5305" i="3"/>
  <c r="N5329" i="3"/>
  <c r="N5353" i="3"/>
  <c r="N5374" i="3"/>
  <c r="N5394" i="3"/>
  <c r="N5417" i="3"/>
  <c r="N5438" i="3"/>
  <c r="N5458" i="3"/>
  <c r="N5480" i="3"/>
  <c r="N5500" i="3"/>
  <c r="N5519" i="3"/>
  <c r="N5538" i="3"/>
  <c r="N5556" i="3"/>
  <c r="N5573" i="3"/>
  <c r="N5590" i="3"/>
  <c r="N5607" i="3"/>
  <c r="N5624" i="3"/>
  <c r="N5641" i="3"/>
  <c r="N5658" i="3"/>
  <c r="N5676" i="3"/>
  <c r="N5692" i="3"/>
  <c r="N5708" i="3"/>
  <c r="N5724" i="3"/>
  <c r="N5740" i="3"/>
  <c r="N5756" i="3"/>
  <c r="N5772" i="3"/>
  <c r="N5788" i="3"/>
  <c r="N5804" i="3"/>
  <c r="N5820" i="3"/>
  <c r="N5836" i="3"/>
  <c r="N5852" i="3"/>
  <c r="N5868" i="3"/>
  <c r="N5884" i="3"/>
  <c r="N5900" i="3"/>
  <c r="N5916" i="3"/>
  <c r="N5932" i="3"/>
  <c r="N5948" i="3"/>
  <c r="N5964" i="3"/>
  <c r="N5980" i="3"/>
  <c r="N5996" i="3"/>
  <c r="N6012" i="3"/>
  <c r="N6028" i="3"/>
  <c r="N6044" i="3"/>
  <c r="N6060" i="3"/>
  <c r="N6076" i="3"/>
  <c r="N6092" i="3"/>
  <c r="N6108" i="3"/>
  <c r="N6124" i="3"/>
  <c r="N6140" i="3"/>
  <c r="N6156" i="3"/>
  <c r="N6172" i="3"/>
  <c r="N6188" i="3"/>
  <c r="N6204" i="3"/>
  <c r="N6220" i="3"/>
  <c r="N6236" i="3"/>
  <c r="N6252" i="3"/>
  <c r="N6268" i="3"/>
  <c r="N6284" i="3"/>
  <c r="N6300" i="3"/>
  <c r="N6316" i="3"/>
  <c r="N6332" i="3"/>
  <c r="N6348" i="3"/>
  <c r="N6364" i="3"/>
  <c r="N6380" i="3"/>
  <c r="N6396" i="3"/>
  <c r="N6412" i="3"/>
  <c r="N6428" i="3"/>
  <c r="N6444" i="3"/>
  <c r="N6460" i="3"/>
  <c r="N6476" i="3"/>
  <c r="N6492" i="3"/>
  <c r="N6508" i="3"/>
  <c r="N6524" i="3"/>
  <c r="N6540" i="3"/>
  <c r="N6556" i="3"/>
  <c r="N6572" i="3"/>
  <c r="N6588" i="3"/>
  <c r="N6604" i="3"/>
  <c r="N6620" i="3"/>
  <c r="N6636" i="3"/>
  <c r="N6652" i="3"/>
  <c r="N6668" i="3"/>
  <c r="N6684" i="3"/>
  <c r="N6700" i="3"/>
  <c r="N6716" i="3"/>
  <c r="N6732" i="3"/>
  <c r="N6748" i="3"/>
  <c r="N6764" i="3"/>
  <c r="N6780" i="3"/>
  <c r="N6796" i="3"/>
  <c r="N1263" i="3"/>
  <c r="N2655" i="3"/>
  <c r="N3124" i="3"/>
  <c r="N3455" i="3"/>
  <c r="N3734" i="3"/>
  <c r="N3945" i="3"/>
  <c r="N4099" i="3"/>
  <c r="N4232" i="3"/>
  <c r="N4331" i="3"/>
  <c r="N4421" i="3"/>
  <c r="N4508" i="3"/>
  <c r="N4587" i="3"/>
  <c r="N4665" i="3"/>
  <c r="N4726" i="3"/>
  <c r="N4798" i="3"/>
  <c r="N4854" i="3"/>
  <c r="N4901" i="3"/>
  <c r="N4953" i="3"/>
  <c r="N5002" i="3"/>
  <c r="N5046" i="3"/>
  <c r="N5095" i="3"/>
  <c r="N5141" i="3"/>
  <c r="N5172" i="3"/>
  <c r="N5199" i="3"/>
  <c r="N5228" i="3"/>
  <c r="N5256" i="3"/>
  <c r="N5281" i="3"/>
  <c r="N5306" i="3"/>
  <c r="N5330" i="3"/>
  <c r="N5354" i="3"/>
  <c r="N5375" i="3"/>
  <c r="N5395" i="3"/>
  <c r="N5418" i="3"/>
  <c r="N5439" i="3"/>
  <c r="N5459" i="3"/>
  <c r="N5481" i="3"/>
  <c r="N5501" i="3"/>
  <c r="N5520" i="3"/>
  <c r="N5539" i="3"/>
  <c r="N5557" i="3"/>
  <c r="N5574" i="3"/>
  <c r="N5591" i="3"/>
  <c r="N5608" i="3"/>
  <c r="N5625" i="3"/>
  <c r="N5642" i="3"/>
  <c r="N5660" i="3"/>
  <c r="N5677" i="3"/>
  <c r="N5693" i="3"/>
  <c r="N5709" i="3"/>
  <c r="N5725" i="3"/>
  <c r="N5741" i="3"/>
  <c r="N5757" i="3"/>
  <c r="N5773" i="3"/>
  <c r="N5789" i="3"/>
  <c r="N5805" i="3"/>
  <c r="N5821" i="3"/>
  <c r="N5837" i="3"/>
  <c r="N5853" i="3"/>
  <c r="N5869" i="3"/>
  <c r="N5885" i="3"/>
  <c r="N5901" i="3"/>
  <c r="N5917" i="3"/>
  <c r="N5933" i="3"/>
  <c r="N1838" i="3"/>
  <c r="N2750" i="3"/>
  <c r="N3196" i="3"/>
  <c r="N3521" i="3"/>
  <c r="N3778" i="3"/>
  <c r="N3976" i="3"/>
  <c r="N4129" i="3"/>
  <c r="N1905" i="3"/>
  <c r="N2766" i="3"/>
  <c r="N3197" i="3"/>
  <c r="N3522" i="3"/>
  <c r="N3779" i="3"/>
  <c r="N3982" i="3"/>
  <c r="N4131" i="3"/>
  <c r="N4259" i="3"/>
  <c r="N4350" i="3"/>
  <c r="N4441" i="3"/>
  <c r="N4525" i="3"/>
  <c r="N4604" i="3"/>
  <c r="N4681" i="3"/>
  <c r="N4742" i="3"/>
  <c r="N4802" i="3"/>
  <c r="N4859" i="3"/>
  <c r="N4910" i="3"/>
  <c r="N4955" i="3"/>
  <c r="N5009" i="3"/>
  <c r="N5055" i="3"/>
  <c r="N5097" i="3"/>
  <c r="N5146" i="3"/>
  <c r="N5177" i="3"/>
  <c r="N5205" i="3"/>
  <c r="N5231" i="3"/>
  <c r="N5258" i="3"/>
  <c r="N5283" i="3"/>
  <c r="N5310" i="3"/>
  <c r="N5332" i="3"/>
  <c r="N5357" i="3"/>
  <c r="N5377" i="3"/>
  <c r="N5400" i="3"/>
  <c r="N5421" i="3"/>
  <c r="N5441" i="3"/>
  <c r="N5464" i="3"/>
  <c r="N5484" i="3"/>
  <c r="N5503" i="3"/>
  <c r="N5522" i="3"/>
  <c r="N5542" i="3"/>
  <c r="N5559" i="3"/>
  <c r="N5576" i="3"/>
  <c r="N5593" i="3"/>
  <c r="N5610" i="3"/>
  <c r="N5628" i="3"/>
  <c r="N5645" i="3"/>
  <c r="N5662" i="3"/>
  <c r="N5679" i="3"/>
  <c r="N5695" i="3"/>
  <c r="N5711" i="3"/>
  <c r="N5727" i="3"/>
  <c r="N5743" i="3"/>
  <c r="N5759" i="3"/>
  <c r="N5775" i="3"/>
  <c r="N5791" i="3"/>
  <c r="N5807" i="3"/>
  <c r="N5823" i="3"/>
  <c r="N5839" i="3"/>
  <c r="N5855" i="3"/>
  <c r="N5871" i="3"/>
  <c r="N5887" i="3"/>
  <c r="N5903" i="3"/>
  <c r="N5919" i="3"/>
  <c r="N5935" i="3"/>
  <c r="N5951" i="3"/>
  <c r="N5967" i="3"/>
  <c r="N5983" i="3"/>
  <c r="N5999" i="3"/>
  <c r="N6015" i="3"/>
  <c r="N6031" i="3"/>
  <c r="N6047" i="3"/>
  <c r="N6063" i="3"/>
  <c r="N6079" i="3"/>
  <c r="N6095" i="3"/>
  <c r="N6111" i="3"/>
  <c r="N6127" i="3"/>
  <c r="N6143" i="3"/>
  <c r="N6159" i="3"/>
  <c r="N6175" i="3"/>
  <c r="N6191" i="3"/>
  <c r="N6207" i="3"/>
  <c r="N6223" i="3"/>
  <c r="N6239" i="3"/>
  <c r="N6255" i="3"/>
  <c r="N6271" i="3"/>
  <c r="N6287" i="3"/>
  <c r="N6303" i="3"/>
  <c r="N6319" i="3"/>
  <c r="N6335" i="3"/>
  <c r="N6351" i="3"/>
  <c r="N6367" i="3"/>
  <c r="N6383" i="3"/>
  <c r="N6399" i="3"/>
  <c r="N6415" i="3"/>
  <c r="N1930" i="3"/>
  <c r="N2788" i="3"/>
  <c r="N3206" i="3"/>
  <c r="N3523" i="3"/>
  <c r="N3780" i="3"/>
  <c r="N3984" i="3"/>
  <c r="N4132" i="3"/>
  <c r="N4261" i="3"/>
  <c r="N4351" i="3"/>
  <c r="N4442" i="3"/>
  <c r="N4526" i="3"/>
  <c r="N4605" i="3"/>
  <c r="N4682" i="3"/>
  <c r="N4743" i="3"/>
  <c r="N4803" i="3"/>
  <c r="N4860" i="3"/>
  <c r="N4916" i="3"/>
  <c r="N4956" i="3"/>
  <c r="N5010" i="3"/>
  <c r="N5060" i="3"/>
  <c r="N5098" i="3"/>
  <c r="N5147" i="3"/>
  <c r="N5179" i="3"/>
  <c r="N5206" i="3"/>
  <c r="N5233" i="3"/>
  <c r="N5260" i="3"/>
  <c r="N5284" i="3"/>
  <c r="N5312" i="3"/>
  <c r="N5336" i="3"/>
  <c r="N5358" i="3"/>
  <c r="N5378" i="3"/>
  <c r="N5401" i="3"/>
  <c r="N5422" i="3"/>
  <c r="N5442" i="3"/>
  <c r="N5465" i="3"/>
  <c r="N5485" i="3"/>
  <c r="N5504" i="3"/>
  <c r="N5523" i="3"/>
  <c r="N5543" i="3"/>
  <c r="N5560" i="3"/>
  <c r="N5577" i="3"/>
  <c r="N5594" i="3"/>
  <c r="N5612" i="3"/>
  <c r="N5629" i="3"/>
  <c r="N5646" i="3"/>
  <c r="N5663" i="3"/>
  <c r="N5680" i="3"/>
  <c r="N5696" i="3"/>
  <c r="N5712" i="3"/>
  <c r="N5728" i="3"/>
  <c r="N5744" i="3"/>
  <c r="N5760" i="3"/>
  <c r="N5776" i="3"/>
  <c r="N5792" i="3"/>
  <c r="N5808" i="3"/>
  <c r="N5824" i="3"/>
  <c r="N5840" i="3"/>
  <c r="N5856" i="3"/>
  <c r="N5872" i="3"/>
  <c r="N5888" i="3"/>
  <c r="N5904" i="3"/>
  <c r="N5920" i="3"/>
  <c r="N5936" i="3"/>
  <c r="N5952" i="3"/>
  <c r="N5968" i="3"/>
  <c r="N5984" i="3"/>
  <c r="N6000" i="3"/>
  <c r="N6016" i="3"/>
  <c r="N6032" i="3"/>
  <c r="N6048" i="3"/>
  <c r="N6064" i="3"/>
  <c r="N6080" i="3"/>
  <c r="N6096" i="3"/>
  <c r="N6112" i="3"/>
  <c r="N6128" i="3"/>
  <c r="N6144" i="3"/>
  <c r="N6160" i="3"/>
  <c r="N6176" i="3"/>
  <c r="N6192" i="3"/>
  <c r="N6208" i="3"/>
  <c r="N6224" i="3"/>
  <c r="N6240" i="3"/>
  <c r="N6256" i="3"/>
  <c r="N6272" i="3"/>
  <c r="N6288" i="3"/>
  <c r="N6304" i="3"/>
  <c r="N6320" i="3"/>
  <c r="N6336" i="3"/>
  <c r="N6352" i="3"/>
  <c r="N6368" i="3"/>
  <c r="N6384" i="3"/>
  <c r="N6400" i="3"/>
  <c r="N6416" i="3"/>
  <c r="N6432" i="3"/>
  <c r="N6448" i="3"/>
  <c r="N6464" i="3"/>
  <c r="N6480" i="3"/>
  <c r="N6496" i="3"/>
  <c r="N6512" i="3"/>
  <c r="N6528" i="3"/>
  <c r="N6544" i="3"/>
  <c r="N6560" i="3"/>
  <c r="N6576" i="3"/>
  <c r="N6592" i="3"/>
  <c r="N6608" i="3"/>
  <c r="N6624" i="3"/>
  <c r="N6640" i="3"/>
  <c r="N6656" i="3"/>
  <c r="N6672" i="3"/>
  <c r="N6688" i="3"/>
  <c r="N6704" i="3"/>
  <c r="N6720" i="3"/>
  <c r="N6736" i="3"/>
  <c r="N6752" i="3"/>
  <c r="N1944" i="3"/>
  <c r="N2793" i="3"/>
  <c r="N3219" i="3"/>
  <c r="N3529" i="3"/>
  <c r="N3786" i="3"/>
  <c r="N3988" i="3"/>
  <c r="N4133" i="3"/>
  <c r="N4262" i="3"/>
  <c r="N4353" i="3"/>
  <c r="N4445" i="3"/>
  <c r="N4529" i="3"/>
  <c r="N4606" i="3"/>
  <c r="N4683" i="3"/>
  <c r="N4744" i="3"/>
  <c r="N4805" i="3"/>
  <c r="N4861" i="3"/>
  <c r="N4917" i="3"/>
  <c r="N4966" i="3"/>
  <c r="N5011" i="3"/>
  <c r="N5061" i="3"/>
  <c r="N5107" i="3"/>
  <c r="N5148" i="3"/>
  <c r="N5180" i="3"/>
  <c r="N5207" i="3"/>
  <c r="N5234" i="3"/>
  <c r="N5262" i="3"/>
  <c r="N5288" i="3"/>
  <c r="N5313" i="3"/>
  <c r="N5337" i="3"/>
  <c r="N5359" i="3"/>
  <c r="N5379" i="3"/>
  <c r="N5402" i="3"/>
  <c r="N5423" i="3"/>
  <c r="N5443" i="3"/>
  <c r="N5466" i="3"/>
  <c r="N5486" i="3"/>
  <c r="N5505" i="3"/>
  <c r="N5524" i="3"/>
  <c r="N5544" i="3"/>
  <c r="N5561" i="3"/>
  <c r="N5578" i="3"/>
  <c r="N5596" i="3"/>
  <c r="N5613" i="3"/>
  <c r="N5630" i="3"/>
  <c r="N5647" i="3"/>
  <c r="N5664" i="3"/>
  <c r="N5681" i="3"/>
  <c r="N5697" i="3"/>
  <c r="N5713" i="3"/>
  <c r="N5729" i="3"/>
  <c r="N5745" i="3"/>
  <c r="N5761" i="3"/>
  <c r="N5777" i="3"/>
  <c r="N5793" i="3"/>
  <c r="N5809" i="3"/>
  <c r="N5825" i="3"/>
  <c r="N5841" i="3"/>
  <c r="N5857" i="3"/>
  <c r="N5873" i="3"/>
  <c r="N5889" i="3"/>
  <c r="N5905" i="3"/>
  <c r="N5921" i="3"/>
  <c r="N5937" i="3"/>
  <c r="N5953" i="3"/>
  <c r="N5969" i="3"/>
  <c r="N5985" i="3"/>
  <c r="N6001" i="3"/>
  <c r="N6017" i="3"/>
  <c r="N6033" i="3"/>
  <c r="N6049" i="3"/>
  <c r="N6065" i="3"/>
  <c r="N6081" i="3"/>
  <c r="N6097" i="3"/>
  <c r="N6113" i="3"/>
  <c r="N6129" i="3"/>
  <c r="N6145" i="3"/>
  <c r="N6161" i="3"/>
  <c r="N6177" i="3"/>
  <c r="N6193" i="3"/>
  <c r="N6209" i="3"/>
  <c r="N6225" i="3"/>
  <c r="N6241" i="3"/>
  <c r="N6257" i="3"/>
  <c r="N6273" i="3"/>
  <c r="N6289" i="3"/>
  <c r="N2247" i="3"/>
  <c r="N2893" i="3"/>
  <c r="N3276" i="3"/>
  <c r="N3588" i="3"/>
  <c r="N3838" i="3"/>
  <c r="N4020" i="3"/>
  <c r="N4163" i="3"/>
  <c r="N4281" i="3"/>
  <c r="N4371" i="3"/>
  <c r="N4463" i="3"/>
  <c r="N4545" i="3"/>
  <c r="N4622" i="3"/>
  <c r="N4684" i="3"/>
  <c r="N4745" i="3"/>
  <c r="N4819" i="3"/>
  <c r="N4862" i="3"/>
  <c r="N4918" i="3"/>
  <c r="N4970" i="3"/>
  <c r="N5012" i="3"/>
  <c r="N5062" i="3"/>
  <c r="N5111" i="3"/>
  <c r="N5149" i="3"/>
  <c r="N5181" i="3"/>
  <c r="N5209" i="3"/>
  <c r="N5235" i="3"/>
  <c r="N5264" i="3"/>
  <c r="N5289" i="3"/>
  <c r="N5314" i="3"/>
  <c r="N5338" i="3"/>
  <c r="N5360" i="3"/>
  <c r="N5380" i="3"/>
  <c r="N5404" i="3"/>
  <c r="N5424" i="3"/>
  <c r="N5444" i="3"/>
  <c r="N5468" i="3"/>
  <c r="N5487" i="3"/>
  <c r="N5506" i="3"/>
  <c r="N5527" i="3"/>
  <c r="N5545" i="3"/>
  <c r="N5562" i="3"/>
  <c r="N5580" i="3"/>
  <c r="N5597" i="3"/>
  <c r="N5614" i="3"/>
  <c r="N5631" i="3"/>
  <c r="N5648" i="3"/>
  <c r="N5665" i="3"/>
  <c r="N5682" i="3"/>
  <c r="N5698" i="3"/>
  <c r="N5714" i="3"/>
  <c r="N5730" i="3"/>
  <c r="N5746" i="3"/>
  <c r="N5762" i="3"/>
  <c r="N5778" i="3"/>
  <c r="N5794" i="3"/>
  <c r="N5810" i="3"/>
  <c r="N5826" i="3"/>
  <c r="N5842" i="3"/>
  <c r="N5858" i="3"/>
  <c r="N5874" i="3"/>
  <c r="N5890" i="3"/>
  <c r="N5906" i="3"/>
  <c r="N5922" i="3"/>
  <c r="N5938" i="3"/>
  <c r="N5954" i="3"/>
  <c r="N5970" i="3"/>
  <c r="N5986" i="3"/>
  <c r="N6002" i="3"/>
  <c r="N6018" i="3"/>
  <c r="N6034" i="3"/>
  <c r="N6050" i="3"/>
  <c r="N6066" i="3"/>
  <c r="N2250" i="3"/>
  <c r="N2910" i="3"/>
  <c r="N3282" i="3"/>
  <c r="N3592" i="3"/>
  <c r="N3840" i="3"/>
  <c r="N4025" i="3"/>
  <c r="N4165" i="3"/>
  <c r="N4282" i="3"/>
  <c r="N4372" i="3"/>
  <c r="N4464" i="3"/>
  <c r="N4546" i="3"/>
  <c r="N4625" i="3"/>
  <c r="N4685" i="3"/>
  <c r="N4760" i="3"/>
  <c r="N4821" i="3"/>
  <c r="N4873" i="3"/>
  <c r="N4919" i="3"/>
  <c r="N4971" i="3"/>
  <c r="N5020" i="3"/>
  <c r="N5063" i="3"/>
  <c r="N5112" i="3"/>
  <c r="N5154" i="3"/>
  <c r="N5182" i="3"/>
  <c r="N5211" i="3"/>
  <c r="N5239" i="3"/>
  <c r="N5265" i="3"/>
  <c r="N5290" i="3"/>
  <c r="N5315" i="3"/>
  <c r="N5340" i="3"/>
  <c r="N5361" i="3"/>
  <c r="N5384" i="3"/>
  <c r="N5405" i="3"/>
  <c r="N5425" i="3"/>
  <c r="N5448" i="3"/>
  <c r="N5469" i="3"/>
  <c r="N5488" i="3"/>
  <c r="N5507" i="3"/>
  <c r="N5528" i="3"/>
  <c r="N5546" i="3"/>
  <c r="N5564" i="3"/>
  <c r="N5581" i="3"/>
  <c r="N5598" i="3"/>
  <c r="N5615" i="3"/>
  <c r="N5632" i="3"/>
  <c r="N5649" i="3"/>
  <c r="N5666" i="3"/>
  <c r="N5683" i="3"/>
  <c r="N5699" i="3"/>
  <c r="N5715" i="3"/>
  <c r="N5731" i="3"/>
  <c r="N5747" i="3"/>
  <c r="N5763" i="3"/>
  <c r="N5779" i="3"/>
  <c r="N5795" i="3"/>
  <c r="N5811" i="3"/>
  <c r="N5827" i="3"/>
  <c r="N5843" i="3"/>
  <c r="N5859" i="3"/>
  <c r="N5875" i="3"/>
  <c r="N5891" i="3"/>
  <c r="N5907" i="3"/>
  <c r="N5923" i="3"/>
  <c r="N5939" i="3"/>
  <c r="N5955" i="3"/>
  <c r="N5971" i="3"/>
  <c r="N5987" i="3"/>
  <c r="N2257" i="3"/>
  <c r="N2916" i="3"/>
  <c r="N3298" i="3"/>
  <c r="N3608" i="3"/>
  <c r="N3842" i="3"/>
  <c r="N4028" i="3"/>
  <c r="N4168" i="3"/>
  <c r="N4285" i="3"/>
  <c r="N4377" i="3"/>
  <c r="N4467" i="3"/>
  <c r="N4549" i="3"/>
  <c r="N4627" i="3"/>
  <c r="N4701" i="3"/>
  <c r="N4762" i="3"/>
  <c r="N4823" i="3"/>
  <c r="N4878" i="3"/>
  <c r="N4930" i="3"/>
  <c r="N4973" i="3"/>
  <c r="N5027" i="3"/>
  <c r="N5073" i="3"/>
  <c r="N5114" i="3"/>
  <c r="N5158" i="3"/>
  <c r="N5188" i="3"/>
  <c r="N5214" i="3"/>
  <c r="N5241" i="3"/>
  <c r="N5267" i="3"/>
  <c r="N5294" i="3"/>
  <c r="N5320" i="3"/>
  <c r="N5343" i="3"/>
  <c r="N5363" i="3"/>
  <c r="N5386" i="3"/>
  <c r="N5407" i="3"/>
  <c r="N5427" i="3"/>
  <c r="N5450" i="3"/>
  <c r="N5471" i="3"/>
  <c r="N5490" i="3"/>
  <c r="N5511" i="3"/>
  <c r="N5530" i="3"/>
  <c r="N5549" i="3"/>
  <c r="N6" i="3"/>
  <c r="N2469" i="3"/>
  <c r="N3020" i="3"/>
  <c r="N3376" i="3"/>
  <c r="N3672" i="3"/>
  <c r="N3897" i="3"/>
  <c r="N4064" i="3"/>
  <c r="N4200" i="3"/>
  <c r="N4305" i="3"/>
  <c r="N4398" i="3"/>
  <c r="N4486" i="3"/>
  <c r="N4567" i="3"/>
  <c r="N4646" i="3"/>
  <c r="N4706" i="3"/>
  <c r="N4779" i="3"/>
  <c r="N4839" i="3"/>
  <c r="N4883" i="3"/>
  <c r="N4936" i="3"/>
  <c r="N4988" i="3"/>
  <c r="N5030" i="3"/>
  <c r="N5079" i="3"/>
  <c r="N5128" i="3"/>
  <c r="N5163" i="3"/>
  <c r="N5192" i="3"/>
  <c r="N5218" i="3"/>
  <c r="N2453" i="3"/>
  <c r="N3883" i="3"/>
  <c r="N4349" i="3"/>
  <c r="N4626" i="3"/>
  <c r="N4824" i="3"/>
  <c r="N4984" i="3"/>
  <c r="N5129" i="3"/>
  <c r="N5230" i="3"/>
  <c r="N5298" i="3"/>
  <c r="N5364" i="3"/>
  <c r="N5420" i="3"/>
  <c r="N5474" i="3"/>
  <c r="N5532" i="3"/>
  <c r="N5570" i="3"/>
  <c r="N5616" i="3"/>
  <c r="N5652" i="3"/>
  <c r="N5688" i="3"/>
  <c r="N5726" i="3"/>
  <c r="N5765" i="3"/>
  <c r="N5799" i="3"/>
  <c r="N5833" i="3"/>
  <c r="N5876" i="3"/>
  <c r="N5910" i="3"/>
  <c r="N5944" i="3"/>
  <c r="N5976" i="3"/>
  <c r="N6007" i="3"/>
  <c r="N6037" i="3"/>
  <c r="N6067" i="3"/>
  <c r="N6089" i="3"/>
  <c r="N6117" i="3"/>
  <c r="N6142" i="3"/>
  <c r="N6167" i="3"/>
  <c r="N6195" i="3"/>
  <c r="N6217" i="3"/>
  <c r="N6245" i="3"/>
  <c r="N6270" i="3"/>
  <c r="N6295" i="3"/>
  <c r="N6321" i="3"/>
  <c r="N6342" i="3"/>
  <c r="N6366" i="3"/>
  <c r="N6389" i="3"/>
  <c r="N6413" i="3"/>
  <c r="N6435" i="3"/>
  <c r="N6455" i="3"/>
  <c r="N6478" i="3"/>
  <c r="N6499" i="3"/>
  <c r="N6519" i="3"/>
  <c r="N6542" i="3"/>
  <c r="N6563" i="3"/>
  <c r="N6583" i="3"/>
  <c r="N6606" i="3"/>
  <c r="N6627" i="3"/>
  <c r="N6647" i="3"/>
  <c r="N6670" i="3"/>
  <c r="N6691" i="3"/>
  <c r="N6711" i="3"/>
  <c r="N6734" i="3"/>
  <c r="N6755" i="3"/>
  <c r="N6774" i="3"/>
  <c r="N6793" i="3"/>
  <c r="N6813" i="3"/>
  <c r="N6830" i="3"/>
  <c r="N6847" i="3"/>
  <c r="N6864" i="3"/>
  <c r="N6881" i="3"/>
  <c r="N6898" i="3"/>
  <c r="N6915" i="3"/>
  <c r="N6931" i="3"/>
  <c r="N6947" i="3"/>
  <c r="N6963" i="3"/>
  <c r="N6979" i="3"/>
  <c r="N6995" i="3"/>
  <c r="N7011" i="3"/>
  <c r="N7027" i="3"/>
  <c r="N7043" i="3"/>
  <c r="N7059" i="3"/>
  <c r="N7075" i="3"/>
  <c r="N7091" i="3"/>
  <c r="N7107" i="3"/>
  <c r="N7123" i="3"/>
  <c r="N7139" i="3"/>
  <c r="N7155" i="3"/>
  <c r="N7171" i="3"/>
  <c r="N7187" i="3"/>
  <c r="N7203" i="3"/>
  <c r="N7219" i="3"/>
  <c r="N7235" i="3"/>
  <c r="N7251" i="3"/>
  <c r="N7267" i="3"/>
  <c r="N7283" i="3"/>
  <c r="N7299" i="3"/>
  <c r="N7315" i="3"/>
  <c r="N7331" i="3"/>
  <c r="N7347" i="3"/>
  <c r="N7363" i="3"/>
  <c r="N7379" i="3"/>
  <c r="N7395" i="3"/>
  <c r="N7411" i="3"/>
  <c r="N7427" i="3"/>
  <c r="N7443" i="3"/>
  <c r="N7459" i="3"/>
  <c r="N7475" i="3"/>
  <c r="N7491" i="3"/>
  <c r="N7507" i="3"/>
  <c r="N7523" i="3"/>
  <c r="N7539" i="3"/>
  <c r="N7555" i="3"/>
  <c r="N7571" i="3"/>
  <c r="N7587" i="3"/>
  <c r="N7603" i="3"/>
  <c r="N7619" i="3"/>
  <c r="N7635" i="3"/>
  <c r="N7651" i="3"/>
  <c r="N7667" i="3"/>
  <c r="N7683" i="3"/>
  <c r="N7699" i="3"/>
  <c r="N7715" i="3"/>
  <c r="N7731" i="3"/>
  <c r="N7747" i="3"/>
  <c r="N7763" i="3"/>
  <c r="N7779" i="3"/>
  <c r="N7795" i="3"/>
  <c r="N7811" i="3"/>
  <c r="N7827" i="3"/>
  <c r="N7843" i="3"/>
  <c r="N7859" i="3"/>
  <c r="N7875" i="3"/>
  <c r="N2463" i="3"/>
  <c r="N3890" i="3"/>
  <c r="N4373" i="3"/>
  <c r="N4643" i="3"/>
  <c r="N4834" i="3"/>
  <c r="N4989" i="3"/>
  <c r="N5145" i="3"/>
  <c r="N5240" i="3"/>
  <c r="N5299" i="3"/>
  <c r="N5368" i="3"/>
  <c r="N5426" i="3"/>
  <c r="N5475" i="3"/>
  <c r="N5533" i="3"/>
  <c r="N5575" i="3"/>
  <c r="N5617" i="3"/>
  <c r="N5653" i="3"/>
  <c r="N5689" i="3"/>
  <c r="N5732" i="3"/>
  <c r="N5766" i="3"/>
  <c r="N5800" i="3"/>
  <c r="N5838" i="3"/>
  <c r="N5877" i="3"/>
  <c r="N5911" i="3"/>
  <c r="N5945" i="3"/>
  <c r="N5977" i="3"/>
  <c r="N6008" i="3"/>
  <c r="N6038" i="3"/>
  <c r="N6068" i="3"/>
  <c r="N6093" i="3"/>
  <c r="N6118" i="3"/>
  <c r="N6146" i="3"/>
  <c r="N6168" i="3"/>
  <c r="N6196" i="3"/>
  <c r="N6221" i="3"/>
  <c r="N6246" i="3"/>
  <c r="N2484" i="3"/>
  <c r="N3899" i="3"/>
  <c r="N4395" i="3"/>
  <c r="N4645" i="3"/>
  <c r="N4840" i="3"/>
  <c r="N5006" i="3"/>
  <c r="N5155" i="3"/>
  <c r="N5243" i="3"/>
  <c r="N5308" i="3"/>
  <c r="N5369" i="3"/>
  <c r="N5428" i="3"/>
  <c r="N5482" i="3"/>
  <c r="N5534" i="3"/>
  <c r="N5582" i="3"/>
  <c r="N5618" i="3"/>
  <c r="N5654" i="3"/>
  <c r="N5694" i="3"/>
  <c r="N5733" i="3"/>
  <c r="N5767" i="3"/>
  <c r="N5801" i="3"/>
  <c r="N5844" i="3"/>
  <c r="N5878" i="3"/>
  <c r="N5912" i="3"/>
  <c r="N5949" i="3"/>
  <c r="N5981" i="3"/>
  <c r="N6009" i="3"/>
  <c r="N6039" i="3"/>
  <c r="N6069" i="3"/>
  <c r="N6094" i="3"/>
  <c r="N6119" i="3"/>
  <c r="N6147" i="3"/>
  <c r="N6169" i="3"/>
  <c r="N6197" i="3"/>
  <c r="N6222" i="3"/>
  <c r="N6247" i="3"/>
  <c r="N6275" i="3"/>
  <c r="N6297" i="3"/>
  <c r="N6323" i="3"/>
  <c r="N6344" i="3"/>
  <c r="N6370" i="3"/>
  <c r="N6391" i="3"/>
  <c r="N6417" i="3"/>
  <c r="N6437" i="3"/>
  <c r="N6457" i="3"/>
  <c r="N6481" i="3"/>
  <c r="N6501" i="3"/>
  <c r="N6521" i="3"/>
  <c r="N6545" i="3"/>
  <c r="N6565" i="3"/>
  <c r="N6585" i="3"/>
  <c r="N6609" i="3"/>
  <c r="N6629" i="3"/>
  <c r="N6649" i="3"/>
  <c r="N6673" i="3"/>
  <c r="N6693" i="3"/>
  <c r="N6713" i="3"/>
  <c r="N6737" i="3"/>
  <c r="N6757" i="3"/>
  <c r="N6776" i="3"/>
  <c r="N6798" i="3"/>
  <c r="N6815" i="3"/>
  <c r="N6832" i="3"/>
  <c r="N6849" i="3"/>
  <c r="N6866" i="3"/>
  <c r="N6883" i="3"/>
  <c r="N6900" i="3"/>
  <c r="N6917" i="3"/>
  <c r="N6933" i="3"/>
  <c r="N6949" i="3"/>
  <c r="N6965" i="3"/>
  <c r="N6981" i="3"/>
  <c r="N6997" i="3"/>
  <c r="N7013" i="3"/>
  <c r="N7029" i="3"/>
  <c r="N7045" i="3"/>
  <c r="N7061" i="3"/>
  <c r="N7077" i="3"/>
  <c r="N7093" i="3"/>
  <c r="N7109" i="3"/>
  <c r="N7125" i="3"/>
  <c r="N7141" i="3"/>
  <c r="N7157" i="3"/>
  <c r="N7173" i="3"/>
  <c r="N7189" i="3"/>
  <c r="N7205" i="3"/>
  <c r="N7221" i="3"/>
  <c r="N7237" i="3"/>
  <c r="N7253" i="3"/>
  <c r="N7269" i="3"/>
  <c r="N7285" i="3"/>
  <c r="N7301" i="3"/>
  <c r="N7317" i="3"/>
  <c r="N7333" i="3"/>
  <c r="N7349" i="3"/>
  <c r="N7365" i="3"/>
  <c r="N7381" i="3"/>
  <c r="N7397" i="3"/>
  <c r="N7413" i="3"/>
  <c r="N7429" i="3"/>
  <c r="N7445" i="3"/>
  <c r="N7461" i="3"/>
  <c r="N7477" i="3"/>
  <c r="N7493" i="3"/>
  <c r="N7509" i="3"/>
  <c r="N7525" i="3"/>
  <c r="N7541" i="3"/>
  <c r="N7557" i="3"/>
  <c r="N7573" i="3"/>
  <c r="N2915" i="3"/>
  <c r="N4027" i="3"/>
  <c r="N4396" i="3"/>
  <c r="N4647" i="3"/>
  <c r="N4858" i="3"/>
  <c r="N5026" i="3"/>
  <c r="N5160" i="3"/>
  <c r="N5245" i="3"/>
  <c r="N5316" i="3"/>
  <c r="N5370" i="3"/>
  <c r="N5432" i="3"/>
  <c r="N5489" i="3"/>
  <c r="N5535" i="3"/>
  <c r="N5583" i="3"/>
  <c r="N5619" i="3"/>
  <c r="N5655" i="3"/>
  <c r="N5700" i="3"/>
  <c r="N5734" i="3"/>
  <c r="N5768" i="3"/>
  <c r="N5806" i="3"/>
  <c r="N5845" i="3"/>
  <c r="N5879" i="3"/>
  <c r="N5913" i="3"/>
  <c r="N5950" i="3"/>
  <c r="N5982" i="3"/>
  <c r="N6013" i="3"/>
  <c r="N6040" i="3"/>
  <c r="N6070" i="3"/>
  <c r="N6098" i="3"/>
  <c r="N6120" i="3"/>
  <c r="N6148" i="3"/>
  <c r="N6173" i="3"/>
  <c r="N6198" i="3"/>
  <c r="N6226" i="3"/>
  <c r="N6248" i="3"/>
  <c r="N6276" i="3"/>
  <c r="N6301" i="3"/>
  <c r="N6324" i="3"/>
  <c r="N6345" i="3"/>
  <c r="N6371" i="3"/>
  <c r="N6392" i="3"/>
  <c r="N6418" i="3"/>
  <c r="N6438" i="3"/>
  <c r="N6461" i="3"/>
  <c r="N3013" i="3"/>
  <c r="N4061" i="3"/>
  <c r="N4399" i="3"/>
  <c r="N4666" i="3"/>
  <c r="N4877" i="3"/>
  <c r="N5028" i="3"/>
  <c r="N5162" i="3"/>
  <c r="N5247" i="3"/>
  <c r="N5321" i="3"/>
  <c r="N5376" i="3"/>
  <c r="N5433" i="3"/>
  <c r="N5491" i="3"/>
  <c r="N5540" i="3"/>
  <c r="N5584" i="3"/>
  <c r="N5620" i="3"/>
  <c r="N5661" i="3"/>
  <c r="N5701" i="3"/>
  <c r="N5735" i="3"/>
  <c r="N5769" i="3"/>
  <c r="N5812" i="3"/>
  <c r="N5846" i="3"/>
  <c r="N5880" i="3"/>
  <c r="N5918" i="3"/>
  <c r="N5956" i="3"/>
  <c r="N5988" i="3"/>
  <c r="N6014" i="3"/>
  <c r="N6041" i="3"/>
  <c r="N6071" i="3"/>
  <c r="N6099" i="3"/>
  <c r="N6121" i="3"/>
  <c r="N6149" i="3"/>
  <c r="N6174" i="3"/>
  <c r="N6199" i="3"/>
  <c r="N6227" i="3"/>
  <c r="N6249" i="3"/>
  <c r="N6277" i="3"/>
  <c r="N6302" i="3"/>
  <c r="N6325" i="3"/>
  <c r="N6349" i="3"/>
  <c r="N6372" i="3"/>
  <c r="N6393" i="3"/>
  <c r="N6419" i="3"/>
  <c r="N6439" i="3"/>
  <c r="N6462" i="3"/>
  <c r="N6483" i="3"/>
  <c r="N6503" i="3"/>
  <c r="N6526" i="3"/>
  <c r="N6547" i="3"/>
  <c r="N6567" i="3"/>
  <c r="N6590" i="3"/>
  <c r="N6611" i="3"/>
  <c r="N6631" i="3"/>
  <c r="N6654" i="3"/>
  <c r="N6675" i="3"/>
  <c r="N6695" i="3"/>
  <c r="N6718" i="3"/>
  <c r="N6739" i="3"/>
  <c r="N6759" i="3"/>
  <c r="N6781" i="3"/>
  <c r="N6800" i="3"/>
  <c r="N6817" i="3"/>
  <c r="N6834" i="3"/>
  <c r="N6851" i="3"/>
  <c r="N6868" i="3"/>
  <c r="N6885" i="3"/>
  <c r="N6902" i="3"/>
  <c r="N6919" i="3"/>
  <c r="N6935" i="3"/>
  <c r="N6951" i="3"/>
  <c r="N6967" i="3"/>
  <c r="N6983" i="3"/>
  <c r="N6999" i="3"/>
  <c r="N7015" i="3"/>
  <c r="N7031" i="3"/>
  <c r="N7047" i="3"/>
  <c r="N7063" i="3"/>
  <c r="N7079" i="3"/>
  <c r="N7095" i="3"/>
  <c r="N7111" i="3"/>
  <c r="N7127" i="3"/>
  <c r="N7143" i="3"/>
  <c r="N7159" i="3"/>
  <c r="N7175" i="3"/>
  <c r="N7191" i="3"/>
  <c r="N7207" i="3"/>
  <c r="N3015" i="3"/>
  <c r="N4063" i="3"/>
  <c r="N4440" i="3"/>
  <c r="N4700" i="3"/>
  <c r="N4881" i="3"/>
  <c r="N5029" i="3"/>
  <c r="N5164" i="3"/>
  <c r="N5249" i="3"/>
  <c r="N5322" i="3"/>
  <c r="N5385" i="3"/>
  <c r="N5434" i="3"/>
  <c r="N5492" i="3"/>
  <c r="N5548" i="3"/>
  <c r="N5585" i="3"/>
  <c r="N5621" i="3"/>
  <c r="N5667" i="3"/>
  <c r="N5702" i="3"/>
  <c r="N5736" i="3"/>
  <c r="N5774" i="3"/>
  <c r="N5813" i="3"/>
  <c r="N5847" i="3"/>
  <c r="N5881" i="3"/>
  <c r="N5924" i="3"/>
  <c r="N5957" i="3"/>
  <c r="N5989" i="3"/>
  <c r="N6019" i="3"/>
  <c r="N6045" i="3"/>
  <c r="N6072" i="3"/>
  <c r="N6100" i="3"/>
  <c r="N6125" i="3"/>
  <c r="N6150" i="3"/>
  <c r="N6178" i="3"/>
  <c r="N6200" i="3"/>
  <c r="N6228" i="3"/>
  <c r="N6253" i="3"/>
  <c r="N6278" i="3"/>
  <c r="N6305" i="3"/>
  <c r="N6326" i="3"/>
  <c r="N6350" i="3"/>
  <c r="N6373" i="3"/>
  <c r="N6397" i="3"/>
  <c r="N6420" i="3"/>
  <c r="N6440" i="3"/>
  <c r="N6463" i="3"/>
  <c r="N6484" i="3"/>
  <c r="N6504" i="3"/>
  <c r="N6527" i="3"/>
  <c r="N6548" i="3"/>
  <c r="N6568" i="3"/>
  <c r="N6591" i="3"/>
  <c r="N6612" i="3"/>
  <c r="N6632" i="3"/>
  <c r="N6655" i="3"/>
  <c r="N6676" i="3"/>
  <c r="N6696" i="3"/>
  <c r="N6719" i="3"/>
  <c r="N6740" i="3"/>
  <c r="N6760" i="3"/>
  <c r="N6782" i="3"/>
  <c r="N6801" i="3"/>
  <c r="N6818" i="3"/>
  <c r="N6835" i="3"/>
  <c r="N6852" i="3"/>
  <c r="N6869" i="3"/>
  <c r="N6886" i="3"/>
  <c r="N6903" i="3"/>
  <c r="N6920" i="3"/>
  <c r="N6936" i="3"/>
  <c r="N6952" i="3"/>
  <c r="N6968" i="3"/>
  <c r="N6984" i="3"/>
  <c r="N7000" i="3"/>
  <c r="N7016" i="3"/>
  <c r="N7032" i="3"/>
  <c r="N7048" i="3"/>
  <c r="N7064" i="3"/>
  <c r="N7080" i="3"/>
  <c r="N7096" i="3"/>
  <c r="N7112" i="3"/>
  <c r="N7128" i="3"/>
  <c r="N7144" i="3"/>
  <c r="N7160" i="3"/>
  <c r="N7176" i="3"/>
  <c r="N7192" i="3"/>
  <c r="N7208" i="3"/>
  <c r="N7224" i="3"/>
  <c r="N7240" i="3"/>
  <c r="N7256" i="3"/>
  <c r="N7272" i="3"/>
  <c r="N7288" i="3"/>
  <c r="N7304" i="3"/>
  <c r="N7320" i="3"/>
  <c r="N7336" i="3"/>
  <c r="N7352" i="3"/>
  <c r="N7368" i="3"/>
  <c r="N7384" i="3"/>
  <c r="N7400" i="3"/>
  <c r="N7416" i="3"/>
  <c r="N7432" i="3"/>
  <c r="N7448" i="3"/>
  <c r="N7464" i="3"/>
  <c r="N7480" i="3"/>
  <c r="N7496" i="3"/>
  <c r="N7512" i="3"/>
  <c r="N7528" i="3"/>
  <c r="N7544" i="3"/>
  <c r="N7560" i="3"/>
  <c r="N3022" i="3"/>
  <c r="N4065" i="3"/>
  <c r="N4466" i="3"/>
  <c r="N4702" i="3"/>
  <c r="N4882" i="3"/>
  <c r="N5038" i="3"/>
  <c r="N5175" i="3"/>
  <c r="N5257" i="3"/>
  <c r="N5324" i="3"/>
  <c r="N5388" i="3"/>
  <c r="N5440" i="3"/>
  <c r="N5495" i="3"/>
  <c r="N5550" i="3"/>
  <c r="N5586" i="3"/>
  <c r="N5626" i="3"/>
  <c r="N5668" i="3"/>
  <c r="N5703" i="3"/>
  <c r="N5737" i="3"/>
  <c r="N3297" i="3"/>
  <c r="N4166" i="3"/>
  <c r="N4484" i="3"/>
  <c r="N4705" i="3"/>
  <c r="N4892" i="3"/>
  <c r="N5047" i="3"/>
  <c r="N5183" i="3"/>
  <c r="N5266" i="3"/>
  <c r="N5326" i="3"/>
  <c r="N5389" i="3"/>
  <c r="N5449" i="3"/>
  <c r="N5496" i="3"/>
  <c r="N5551" i="3"/>
  <c r="N5587" i="3"/>
  <c r="N5633" i="3"/>
  <c r="N5669" i="3"/>
  <c r="N5704" i="3"/>
  <c r="N5742" i="3"/>
  <c r="N5781" i="3"/>
  <c r="N5815" i="3"/>
  <c r="N5849" i="3"/>
  <c r="N5892" i="3"/>
  <c r="N5926" i="3"/>
  <c r="N5959" i="3"/>
  <c r="N5991" i="3"/>
  <c r="N6021" i="3"/>
  <c r="N6051" i="3"/>
  <c r="N6077" i="3"/>
  <c r="N6102" i="3"/>
  <c r="N6130" i="3"/>
  <c r="N6152" i="3"/>
  <c r="N6180" i="3"/>
  <c r="N6205" i="3"/>
  <c r="N6230" i="3"/>
  <c r="N6258" i="3"/>
  <c r="N6280" i="3"/>
  <c r="N6307" i="3"/>
  <c r="N6328" i="3"/>
  <c r="N6354" i="3"/>
  <c r="N6375" i="3"/>
  <c r="N6401" i="3"/>
  <c r="N6422" i="3"/>
  <c r="N6445" i="3"/>
  <c r="N6466" i="3"/>
  <c r="N6486" i="3"/>
  <c r="N6509" i="3"/>
  <c r="N6530" i="3"/>
  <c r="N6550" i="3"/>
  <c r="N6573" i="3"/>
  <c r="N6594" i="3"/>
  <c r="N6614" i="3"/>
  <c r="N6637" i="3"/>
  <c r="N6658" i="3"/>
  <c r="N6678" i="3"/>
  <c r="N6701" i="3"/>
  <c r="N6722" i="3"/>
  <c r="N6742" i="3"/>
  <c r="N6765" i="3"/>
  <c r="N6784" i="3"/>
  <c r="N6803" i="3"/>
  <c r="N6820" i="3"/>
  <c r="N6837" i="3"/>
  <c r="N6854" i="3"/>
  <c r="N6871" i="3"/>
  <c r="N6888" i="3"/>
  <c r="N6905" i="3"/>
  <c r="N6922" i="3"/>
  <c r="N6938" i="3"/>
  <c r="N6954" i="3"/>
  <c r="N6970" i="3"/>
  <c r="N6986" i="3"/>
  <c r="N7002" i="3"/>
  <c r="N7018" i="3"/>
  <c r="N7034" i="3"/>
  <c r="N7050" i="3"/>
  <c r="N7066" i="3"/>
  <c r="N7082" i="3"/>
  <c r="N7098" i="3"/>
  <c r="N7114" i="3"/>
  <c r="N7130" i="3"/>
  <c r="N7146" i="3"/>
  <c r="N7162" i="3"/>
  <c r="N7178" i="3"/>
  <c r="N7194" i="3"/>
  <c r="N7210" i="3"/>
  <c r="N7226" i="3"/>
  <c r="N3375" i="3"/>
  <c r="N4197" i="3"/>
  <c r="N4488" i="3"/>
  <c r="N4741" i="3"/>
  <c r="N4920" i="3"/>
  <c r="N5077" i="3"/>
  <c r="N5190" i="3"/>
  <c r="N5272" i="3"/>
  <c r="N5342" i="3"/>
  <c r="N5391" i="3"/>
  <c r="N5453" i="3"/>
  <c r="N5508" i="3"/>
  <c r="N5553" i="3"/>
  <c r="N5599" i="3"/>
  <c r="N5635" i="3"/>
  <c r="N5671" i="3"/>
  <c r="N5710" i="3"/>
  <c r="N5749" i="3"/>
  <c r="N5783" i="3"/>
  <c r="N5817" i="3"/>
  <c r="N5860" i="3"/>
  <c r="N5894" i="3"/>
  <c r="N5928" i="3"/>
  <c r="N5961" i="3"/>
  <c r="N5993" i="3"/>
  <c r="N6023" i="3"/>
  <c r="N6053" i="3"/>
  <c r="N6082" i="3"/>
  <c r="N6104" i="3"/>
  <c r="N6132" i="3"/>
  <c r="N6157" i="3"/>
  <c r="N6182" i="3"/>
  <c r="N6210" i="3"/>
  <c r="N3378" i="3"/>
  <c r="N4201" i="3"/>
  <c r="N4524" i="3"/>
  <c r="N4761" i="3"/>
  <c r="N4934" i="3"/>
  <c r="N5078" i="3"/>
  <c r="N5194" i="3"/>
  <c r="N5273" i="3"/>
  <c r="N5344" i="3"/>
  <c r="N5396" i="3"/>
  <c r="N5454" i="3"/>
  <c r="N5512" i="3"/>
  <c r="N5558" i="3"/>
  <c r="N5600" i="3"/>
  <c r="N5636" i="3"/>
  <c r="N5672" i="3"/>
  <c r="N5716" i="3"/>
  <c r="N5750" i="3"/>
  <c r="N5784" i="3"/>
  <c r="N5822" i="3"/>
  <c r="N5861" i="3"/>
  <c r="N5895" i="3"/>
  <c r="N5929" i="3"/>
  <c r="N5965" i="3"/>
  <c r="N5997" i="3"/>
  <c r="N6024" i="3"/>
  <c r="N6054" i="3"/>
  <c r="N6083" i="3"/>
  <c r="N6105" i="3"/>
  <c r="N6133" i="3"/>
  <c r="N6158" i="3"/>
  <c r="N6183" i="3"/>
  <c r="N6211" i="3"/>
  <c r="N6233" i="3"/>
  <c r="N6261" i="3"/>
  <c r="N6286" i="3"/>
  <c r="N6310" i="3"/>
  <c r="N6334" i="3"/>
  <c r="N6357" i="3"/>
  <c r="N6381" i="3"/>
  <c r="N6404" i="3"/>
  <c r="N6425" i="3"/>
  <c r="N6449" i="3"/>
  <c r="N6469" i="3"/>
  <c r="N6489" i="3"/>
  <c r="N6513" i="3"/>
  <c r="N6533" i="3"/>
  <c r="N6553" i="3"/>
  <c r="N3361" i="3"/>
  <c r="N4568" i="3"/>
  <c r="N5096" i="3"/>
  <c r="N5331" i="3"/>
  <c r="N5472" i="3"/>
  <c r="N5602" i="3"/>
  <c r="N5705" i="3"/>
  <c r="N5796" i="3"/>
  <c r="N5870" i="3"/>
  <c r="N5960" i="3"/>
  <c r="N6029" i="3"/>
  <c r="N6087" i="3"/>
  <c r="N6151" i="3"/>
  <c r="N6212" i="3"/>
  <c r="N6262" i="3"/>
  <c r="N6308" i="3"/>
  <c r="N6343" i="3"/>
  <c r="N6387" i="3"/>
  <c r="N6430" i="3"/>
  <c r="N6468" i="3"/>
  <c r="N6500" i="3"/>
  <c r="N6535" i="3"/>
  <c r="N6569" i="3"/>
  <c r="N6599" i="3"/>
  <c r="N6630" i="3"/>
  <c r="N6662" i="3"/>
  <c r="N6692" i="3"/>
  <c r="N6725" i="3"/>
  <c r="N6754" i="3"/>
  <c r="N6786" i="3"/>
  <c r="N6811" i="3"/>
  <c r="N6838" i="3"/>
  <c r="N6861" i="3"/>
  <c r="N6887" i="3"/>
  <c r="N6911" i="3"/>
  <c r="N6934" i="3"/>
  <c r="N6958" i="3"/>
  <c r="N6980" i="3"/>
  <c r="N7005" i="3"/>
  <c r="N7026" i="3"/>
  <c r="N7052" i="3"/>
  <c r="N7073" i="3"/>
  <c r="N7099" i="3"/>
  <c r="N7120" i="3"/>
  <c r="N7145" i="3"/>
  <c r="N7167" i="3"/>
  <c r="N7190" i="3"/>
  <c r="N7214" i="3"/>
  <c r="N7234" i="3"/>
  <c r="N7255" i="3"/>
  <c r="N7275" i="3"/>
  <c r="N7294" i="3"/>
  <c r="N7313" i="3"/>
  <c r="N7334" i="3"/>
  <c r="N7354" i="3"/>
  <c r="N7373" i="3"/>
  <c r="N7392" i="3"/>
  <c r="N7412" i="3"/>
  <c r="N7433" i="3"/>
  <c r="N7452" i="3"/>
  <c r="N7471" i="3"/>
  <c r="N7490" i="3"/>
  <c r="N7511" i="3"/>
  <c r="N7531" i="3"/>
  <c r="N7550" i="3"/>
  <c r="N7569" i="3"/>
  <c r="N7588" i="3"/>
  <c r="N7605" i="3"/>
  <c r="N7622" i="3"/>
  <c r="N7639" i="3"/>
  <c r="N7656" i="3"/>
  <c r="N7673" i="3"/>
  <c r="N7690" i="3"/>
  <c r="N7707" i="3"/>
  <c r="N7724" i="3"/>
  <c r="N7741" i="3"/>
  <c r="N7758" i="3"/>
  <c r="N7775" i="3"/>
  <c r="N7792" i="3"/>
  <c r="N7809" i="3"/>
  <c r="N7826" i="3"/>
  <c r="N7844" i="3"/>
  <c r="N7861" i="3"/>
  <c r="N7878" i="3"/>
  <c r="N7894" i="3"/>
  <c r="N7910" i="3"/>
  <c r="N7926" i="3"/>
  <c r="N7942" i="3"/>
  <c r="N7958" i="3"/>
  <c r="N7974" i="3"/>
  <c r="N7990" i="3"/>
  <c r="N8006" i="3"/>
  <c r="N8022" i="3"/>
  <c r="N8038" i="3"/>
  <c r="N8054" i="3"/>
  <c r="N8070" i="3"/>
  <c r="N8086" i="3"/>
  <c r="N8102" i="3"/>
  <c r="N8118" i="3"/>
  <c r="N8134" i="3"/>
  <c r="N8150" i="3"/>
  <c r="N8166" i="3"/>
  <c r="N8182" i="3"/>
  <c r="N8198" i="3"/>
  <c r="N8214" i="3"/>
  <c r="N8230" i="3"/>
  <c r="N8246" i="3"/>
  <c r="N8262" i="3"/>
  <c r="N8278" i="3"/>
  <c r="N8294" i="3"/>
  <c r="N8310" i="3"/>
  <c r="N3599" i="3"/>
  <c r="N4603" i="3"/>
  <c r="N5113" i="3"/>
  <c r="N5345" i="3"/>
  <c r="N5473" i="3"/>
  <c r="N5603" i="3"/>
  <c r="N5717" i="3"/>
  <c r="N5797" i="3"/>
  <c r="N5886" i="3"/>
  <c r="N5966" i="3"/>
  <c r="N6030" i="3"/>
  <c r="N6088" i="3"/>
  <c r="N6153" i="3"/>
  <c r="N6213" i="3"/>
  <c r="N6263" i="3"/>
  <c r="N6309" i="3"/>
  <c r="N6353" i="3"/>
  <c r="N6388" i="3"/>
  <c r="N6431" i="3"/>
  <c r="N6470" i="3"/>
  <c r="N6502" i="3"/>
  <c r="N6536" i="3"/>
  <c r="N6574" i="3"/>
  <c r="N6600" i="3"/>
  <c r="N6633" i="3"/>
  <c r="N6663" i="3"/>
  <c r="N6694" i="3"/>
  <c r="N6726" i="3"/>
  <c r="N6756" i="3"/>
  <c r="N6787" i="3"/>
  <c r="N6812" i="3"/>
  <c r="N6839" i="3"/>
  <c r="N6862" i="3"/>
  <c r="N6889" i="3"/>
  <c r="N6912" i="3"/>
  <c r="N6937" i="3"/>
  <c r="N6959" i="3"/>
  <c r="N6982" i="3"/>
  <c r="N7006" i="3"/>
  <c r="N7028" i="3"/>
  <c r="N7053" i="3"/>
  <c r="N7074" i="3"/>
  <c r="N7100" i="3"/>
  <c r="N7121" i="3"/>
  <c r="N7147" i="3"/>
  <c r="N7168" i="3"/>
  <c r="N7193" i="3"/>
  <c r="N7215" i="3"/>
  <c r="N7236" i="3"/>
  <c r="N7257" i="3"/>
  <c r="N7276" i="3"/>
  <c r="N7295" i="3"/>
  <c r="N7314" i="3"/>
  <c r="N7335" i="3"/>
  <c r="N7355" i="3"/>
  <c r="N7374" i="3"/>
  <c r="N7393" i="3"/>
  <c r="N7414" i="3"/>
  <c r="N7434" i="3"/>
  <c r="N7453" i="3"/>
  <c r="N7472" i="3"/>
  <c r="N7492" i="3"/>
  <c r="N7513" i="3"/>
  <c r="N7532" i="3"/>
  <c r="N7551" i="3"/>
  <c r="N7570" i="3"/>
  <c r="N7589" i="3"/>
  <c r="N7606" i="3"/>
  <c r="N7623" i="3"/>
  <c r="N7640" i="3"/>
  <c r="N7657" i="3"/>
  <c r="N7674" i="3"/>
  <c r="N7691" i="3"/>
  <c r="N7708" i="3"/>
  <c r="N7725" i="3"/>
  <c r="N7742" i="3"/>
  <c r="N7759" i="3"/>
  <c r="N7776" i="3"/>
  <c r="N7793" i="3"/>
  <c r="N7810" i="3"/>
  <c r="N7828" i="3"/>
  <c r="N7845" i="3"/>
  <c r="N7862" i="3"/>
  <c r="N7879" i="3"/>
  <c r="N7895" i="3"/>
  <c r="N7911" i="3"/>
  <c r="N7927" i="3"/>
  <c r="N7943" i="3"/>
  <c r="N7959" i="3"/>
  <c r="N7975" i="3"/>
  <c r="N7991" i="3"/>
  <c r="N8007" i="3"/>
  <c r="N8023" i="3"/>
  <c r="N8039" i="3"/>
  <c r="N8055" i="3"/>
  <c r="N8071" i="3"/>
  <c r="N8087" i="3"/>
  <c r="N8103" i="3"/>
  <c r="N8119" i="3"/>
  <c r="N8135" i="3"/>
  <c r="N8151" i="3"/>
  <c r="N8167" i="3"/>
  <c r="N8183" i="3"/>
  <c r="N8199" i="3"/>
  <c r="N8215" i="3"/>
  <c r="N8231" i="3"/>
  <c r="N8247" i="3"/>
  <c r="N8263" i="3"/>
  <c r="N8279" i="3"/>
  <c r="N8295" i="3"/>
  <c r="N8311" i="3"/>
  <c r="N8327" i="3"/>
  <c r="N8343" i="3"/>
  <c r="N8359" i="3"/>
  <c r="N8375" i="3"/>
  <c r="N8391" i="3"/>
  <c r="N8407" i="3"/>
  <c r="N8423" i="3"/>
  <c r="N8439" i="3"/>
  <c r="N8455" i="3"/>
  <c r="N8471" i="3"/>
  <c r="N8487" i="3"/>
  <c r="N8503" i="3"/>
  <c r="N3654" i="3"/>
  <c r="N4721" i="3"/>
  <c r="N5115" i="3"/>
  <c r="N5346" i="3"/>
  <c r="N5502" i="3"/>
  <c r="N5604" i="3"/>
  <c r="N5718" i="3"/>
  <c r="N5798" i="3"/>
  <c r="N5893" i="3"/>
  <c r="N5972" i="3"/>
  <c r="N6035" i="3"/>
  <c r="N6101" i="3"/>
  <c r="N6162" i="3"/>
  <c r="N6214" i="3"/>
  <c r="N6264" i="3"/>
  <c r="N6311" i="3"/>
  <c r="N6355" i="3"/>
  <c r="N6390" i="3"/>
  <c r="N6433" i="3"/>
  <c r="N6471" i="3"/>
  <c r="N6505" i="3"/>
  <c r="N6537" i="3"/>
  <c r="N6575" i="3"/>
  <c r="N6601" i="3"/>
  <c r="N6638" i="3"/>
  <c r="N6664" i="3"/>
  <c r="N6697" i="3"/>
  <c r="N6727" i="3"/>
  <c r="N6758" i="3"/>
  <c r="N6788" i="3"/>
  <c r="N6814" i="3"/>
  <c r="N6840" i="3"/>
  <c r="N6863" i="3"/>
  <c r="N6891" i="3"/>
  <c r="N6913" i="3"/>
  <c r="N6939" i="3"/>
  <c r="N6960" i="3"/>
  <c r="N6985" i="3"/>
  <c r="N7007" i="3"/>
  <c r="N7030" i="3"/>
  <c r="N7054" i="3"/>
  <c r="N7076" i="3"/>
  <c r="N7101" i="3"/>
  <c r="N7122" i="3"/>
  <c r="N7148" i="3"/>
  <c r="N7169" i="3"/>
  <c r="N7195" i="3"/>
  <c r="N7216" i="3"/>
  <c r="N7238" i="3"/>
  <c r="N7258" i="3"/>
  <c r="N7277" i="3"/>
  <c r="N7296" i="3"/>
  <c r="N7316" i="3"/>
  <c r="N7337" i="3"/>
  <c r="N7356" i="3"/>
  <c r="N7375" i="3"/>
  <c r="N7394" i="3"/>
  <c r="N7415" i="3"/>
  <c r="N7435" i="3"/>
  <c r="N7454" i="3"/>
  <c r="N7473" i="3"/>
  <c r="N7494" i="3"/>
  <c r="N7514" i="3"/>
  <c r="N7533" i="3"/>
  <c r="N7552" i="3"/>
  <c r="N7572" i="3"/>
  <c r="N7590" i="3"/>
  <c r="N7607" i="3"/>
  <c r="N7624" i="3"/>
  <c r="N7641" i="3"/>
  <c r="N7658" i="3"/>
  <c r="N7675" i="3"/>
  <c r="N7692" i="3"/>
  <c r="N7709" i="3"/>
  <c r="N7726" i="3"/>
  <c r="N7743" i="3"/>
  <c r="N7760" i="3"/>
  <c r="N7777" i="3"/>
  <c r="N7794" i="3"/>
  <c r="N7812" i="3"/>
  <c r="N7829" i="3"/>
  <c r="N7846" i="3"/>
  <c r="N7863" i="3"/>
  <c r="N7880" i="3"/>
  <c r="N7896" i="3"/>
  <c r="N7912" i="3"/>
  <c r="N7928" i="3"/>
  <c r="N7944" i="3"/>
  <c r="N7960" i="3"/>
  <c r="N7976" i="3"/>
  <c r="N7992" i="3"/>
  <c r="N8008" i="3"/>
  <c r="N8024" i="3"/>
  <c r="N8040" i="3"/>
  <c r="N8056" i="3"/>
  <c r="N8072" i="3"/>
  <c r="N8088" i="3"/>
  <c r="N8104" i="3"/>
  <c r="N8120" i="3"/>
  <c r="N8136" i="3"/>
  <c r="N8152" i="3"/>
  <c r="N8168" i="3"/>
  <c r="N8184" i="3"/>
  <c r="N8200" i="3"/>
  <c r="N8216" i="3"/>
  <c r="N8232" i="3"/>
  <c r="N8248" i="3"/>
  <c r="N8264" i="3"/>
  <c r="N3662" i="3"/>
  <c r="N4763" i="3"/>
  <c r="N5124" i="3"/>
  <c r="N5347" i="3"/>
  <c r="N5513" i="3"/>
  <c r="N5609" i="3"/>
  <c r="N5719" i="3"/>
  <c r="N5814" i="3"/>
  <c r="N5896" i="3"/>
  <c r="N5973" i="3"/>
  <c r="N6036" i="3"/>
  <c r="N6103" i="3"/>
  <c r="N6163" i="3"/>
  <c r="N6215" i="3"/>
  <c r="N6265" i="3"/>
  <c r="N6312" i="3"/>
  <c r="N6356" i="3"/>
  <c r="N6398" i="3"/>
  <c r="N6434" i="3"/>
  <c r="N6472" i="3"/>
  <c r="N6510" i="3"/>
  <c r="N6541" i="3"/>
  <c r="N6577" i="3"/>
  <c r="N6605" i="3"/>
  <c r="N6639" i="3"/>
  <c r="N6665" i="3"/>
  <c r="N6702" i="3"/>
  <c r="N6728" i="3"/>
  <c r="N6761" i="3"/>
  <c r="N6789" i="3"/>
  <c r="N6816" i="3"/>
  <c r="N6841" i="3"/>
  <c r="N6865" i="3"/>
  <c r="N6892" i="3"/>
  <c r="N6914" i="3"/>
  <c r="N6940" i="3"/>
  <c r="N6961" i="3"/>
  <c r="N6987" i="3"/>
  <c r="N7008" i="3"/>
  <c r="N7033" i="3"/>
  <c r="N7055" i="3"/>
  <c r="N7078" i="3"/>
  <c r="N7102" i="3"/>
  <c r="N7124" i="3"/>
  <c r="N7149" i="3"/>
  <c r="N7170" i="3"/>
  <c r="N7196" i="3"/>
  <c r="N7217" i="3"/>
  <c r="N7239" i="3"/>
  <c r="N7259" i="3"/>
  <c r="N7278" i="3"/>
  <c r="N7297" i="3"/>
  <c r="N7318" i="3"/>
  <c r="N7338" i="3"/>
  <c r="N7357" i="3"/>
  <c r="N7376" i="3"/>
  <c r="N7396" i="3"/>
  <c r="N7417" i="3"/>
  <c r="N7436" i="3"/>
  <c r="N7455" i="3"/>
  <c r="N7474" i="3"/>
  <c r="N7495" i="3"/>
  <c r="N7515" i="3"/>
  <c r="N7534" i="3"/>
  <c r="N7553" i="3"/>
  <c r="N7574" i="3"/>
  <c r="N7591" i="3"/>
  <c r="N7608" i="3"/>
  <c r="N7625" i="3"/>
  <c r="N7642" i="3"/>
  <c r="N7659" i="3"/>
  <c r="N7676" i="3"/>
  <c r="N7693" i="3"/>
  <c r="N7710" i="3"/>
  <c r="N7727" i="3"/>
  <c r="N7744" i="3"/>
  <c r="N7761" i="3"/>
  <c r="N7778" i="3"/>
  <c r="N7796" i="3"/>
  <c r="N7813" i="3"/>
  <c r="N7830" i="3"/>
  <c r="N7847" i="3"/>
  <c r="N7864" i="3"/>
  <c r="N7881" i="3"/>
  <c r="N7897" i="3"/>
  <c r="N7913" i="3"/>
  <c r="N7929" i="3"/>
  <c r="N7945" i="3"/>
  <c r="N7961" i="3"/>
  <c r="N7977" i="3"/>
  <c r="N7993" i="3"/>
  <c r="N8009" i="3"/>
  <c r="N3673" i="3"/>
  <c r="N4764" i="3"/>
  <c r="N5189" i="3"/>
  <c r="N5356" i="3"/>
  <c r="N5514" i="3"/>
  <c r="N5634" i="3"/>
  <c r="N5720" i="3"/>
  <c r="N5816" i="3"/>
  <c r="N5897" i="3"/>
  <c r="N5974" i="3"/>
  <c r="N6046" i="3"/>
  <c r="N6109" i="3"/>
  <c r="N6164" i="3"/>
  <c r="N6216" i="3"/>
  <c r="N6269" i="3"/>
  <c r="N6313" i="3"/>
  <c r="N6358" i="3"/>
  <c r="N6402" i="3"/>
  <c r="N6436" i="3"/>
  <c r="N6473" i="3"/>
  <c r="N6511" i="3"/>
  <c r="N6543" i="3"/>
  <c r="N6578" i="3"/>
  <c r="N6607" i="3"/>
  <c r="N6641" i="3"/>
  <c r="N6669" i="3"/>
  <c r="N6703" i="3"/>
  <c r="N6729" i="3"/>
  <c r="N6766" i="3"/>
  <c r="N6790" i="3"/>
  <c r="N6819" i="3"/>
  <c r="N6843" i="3"/>
  <c r="N6867" i="3"/>
  <c r="N6893" i="3"/>
  <c r="N6916" i="3"/>
  <c r="N6941" i="3"/>
  <c r="N6962" i="3"/>
  <c r="N6988" i="3"/>
  <c r="N7009" i="3"/>
  <c r="N7035" i="3"/>
  <c r="N7056" i="3"/>
  <c r="N7081" i="3"/>
  <c r="N7103" i="3"/>
  <c r="N7126" i="3"/>
  <c r="N7150" i="3"/>
  <c r="N7172" i="3"/>
  <c r="N7197" i="3"/>
  <c r="N7218" i="3"/>
  <c r="N7241" i="3"/>
  <c r="N7260" i="3"/>
  <c r="N7279" i="3"/>
  <c r="N7298" i="3"/>
  <c r="N7319" i="3"/>
  <c r="N7339" i="3"/>
  <c r="N7358" i="3"/>
  <c r="N7377" i="3"/>
  <c r="N7398" i="3"/>
  <c r="N7418" i="3"/>
  <c r="N7437" i="3"/>
  <c r="N7456" i="3"/>
  <c r="N7476" i="3"/>
  <c r="N7497" i="3"/>
  <c r="N7516" i="3"/>
  <c r="N7535" i="3"/>
  <c r="N7554" i="3"/>
  <c r="N7575" i="3"/>
  <c r="N7592" i="3"/>
  <c r="N7609" i="3"/>
  <c r="N7626" i="3"/>
  <c r="N7643" i="3"/>
  <c r="N7660" i="3"/>
  <c r="N7677" i="3"/>
  <c r="N7694" i="3"/>
  <c r="N7711" i="3"/>
  <c r="N7728" i="3"/>
  <c r="N7745" i="3"/>
  <c r="N7762" i="3"/>
  <c r="N7780" i="3"/>
  <c r="N7797" i="3"/>
  <c r="N7814" i="3"/>
  <c r="N7831" i="3"/>
  <c r="N7848" i="3"/>
  <c r="N7865" i="3"/>
  <c r="N7882" i="3"/>
  <c r="N7898" i="3"/>
  <c r="N7914" i="3"/>
  <c r="N7930" i="3"/>
  <c r="N7946" i="3"/>
  <c r="N7962" i="3"/>
  <c r="N7978" i="3"/>
  <c r="N7994" i="3"/>
  <c r="N8010" i="3"/>
  <c r="N8026" i="3"/>
  <c r="N8042" i="3"/>
  <c r="N8058" i="3"/>
  <c r="N8074" i="3"/>
  <c r="N8090" i="3"/>
  <c r="N8106" i="3"/>
  <c r="N8122" i="3"/>
  <c r="N8138" i="3"/>
  <c r="N8154" i="3"/>
  <c r="N8170" i="3"/>
  <c r="N8186" i="3"/>
  <c r="N8202" i="3"/>
  <c r="N8218" i="3"/>
  <c r="N8234" i="3"/>
  <c r="N8250" i="3"/>
  <c r="N8266" i="3"/>
  <c r="N8282" i="3"/>
  <c r="N8298" i="3"/>
  <c r="N8314" i="3"/>
  <c r="N8330" i="3"/>
  <c r="N8346" i="3"/>
  <c r="N8362" i="3"/>
  <c r="N8378" i="3"/>
  <c r="N8394" i="3"/>
  <c r="N8410" i="3"/>
  <c r="N8426" i="3"/>
  <c r="N3841" i="3"/>
  <c r="N4780" i="3"/>
  <c r="N5201" i="3"/>
  <c r="N5362" i="3"/>
  <c r="N5516" i="3"/>
  <c r="N5637" i="3"/>
  <c r="N5721" i="3"/>
  <c r="N5828" i="3"/>
  <c r="N5902" i="3"/>
  <c r="N5975" i="3"/>
  <c r="N6052" i="3"/>
  <c r="N6110" i="3"/>
  <c r="N6165" i="3"/>
  <c r="N6229" i="3"/>
  <c r="N6274" i="3"/>
  <c r="N6317" i="3"/>
  <c r="N6359" i="3"/>
  <c r="N6403" i="3"/>
  <c r="N6441" i="3"/>
  <c r="N6477" i="3"/>
  <c r="N6514" i="3"/>
  <c r="N6546" i="3"/>
  <c r="N6579" i="3"/>
  <c r="N6610" i="3"/>
  <c r="N6642" i="3"/>
  <c r="N6671" i="3"/>
  <c r="N6705" i="3"/>
  <c r="N6733" i="3"/>
  <c r="N6767" i="3"/>
  <c r="N6791" i="3"/>
  <c r="N6821" i="3"/>
  <c r="N6844" i="3"/>
  <c r="N6870" i="3"/>
  <c r="N6894" i="3"/>
  <c r="N6918" i="3"/>
  <c r="N6942" i="3"/>
  <c r="N6964" i="3"/>
  <c r="N6989" i="3"/>
  <c r="N7010" i="3"/>
  <c r="N7036" i="3"/>
  <c r="N7057" i="3"/>
  <c r="N7083" i="3"/>
  <c r="N7104" i="3"/>
  <c r="N7129" i="3"/>
  <c r="N7151" i="3"/>
  <c r="N7174" i="3"/>
  <c r="N7198" i="3"/>
  <c r="N7220" i="3"/>
  <c r="N7242" i="3"/>
  <c r="N7261" i="3"/>
  <c r="N7280" i="3"/>
  <c r="N7300" i="3"/>
  <c r="N7321" i="3"/>
  <c r="N7340" i="3"/>
  <c r="N7359" i="3"/>
  <c r="N7378" i="3"/>
  <c r="N7399" i="3"/>
  <c r="N7419" i="3"/>
  <c r="N7438" i="3"/>
  <c r="N7457" i="3"/>
  <c r="N7478" i="3"/>
  <c r="N7498" i="3"/>
  <c r="N7517" i="3"/>
  <c r="N7536" i="3"/>
  <c r="N7556" i="3"/>
  <c r="N7576" i="3"/>
  <c r="N7593" i="3"/>
  <c r="N7610" i="3"/>
  <c r="N7627" i="3"/>
  <c r="N7644" i="3"/>
  <c r="N7661" i="3"/>
  <c r="N7678" i="3"/>
  <c r="N7695" i="3"/>
  <c r="N7712" i="3"/>
  <c r="N7729" i="3"/>
  <c r="N7746" i="3"/>
  <c r="N7764" i="3"/>
  <c r="N7781" i="3"/>
  <c r="N7798" i="3"/>
  <c r="N7815" i="3"/>
  <c r="N7832" i="3"/>
  <c r="N7849" i="3"/>
  <c r="N7866" i="3"/>
  <c r="N7883" i="3"/>
  <c r="N7899" i="3"/>
  <c r="N7915" i="3"/>
  <c r="N7931" i="3"/>
  <c r="N7947" i="3"/>
  <c r="N7963" i="3"/>
  <c r="N7979" i="3"/>
  <c r="N7995" i="3"/>
  <c r="N8011" i="3"/>
  <c r="N8027" i="3"/>
  <c r="N8043" i="3"/>
  <c r="N8059" i="3"/>
  <c r="N8075" i="3"/>
  <c r="N8091" i="3"/>
  <c r="N8107" i="3"/>
  <c r="N8123" i="3"/>
  <c r="N8139" i="3"/>
  <c r="N8155" i="3"/>
  <c r="N8171" i="3"/>
  <c r="N8187" i="3"/>
  <c r="N8203" i="3"/>
  <c r="N8219" i="3"/>
  <c r="N8235" i="3"/>
  <c r="N8251" i="3"/>
  <c r="N8267" i="3"/>
  <c r="N8283" i="3"/>
  <c r="N8299" i="3"/>
  <c r="N8315" i="3"/>
  <c r="N8331" i="3"/>
  <c r="N8347" i="3"/>
  <c r="N8363" i="3"/>
  <c r="N8379" i="3"/>
  <c r="N8395" i="3"/>
  <c r="N8411" i="3"/>
  <c r="N8427" i="3"/>
  <c r="N8443" i="3"/>
  <c r="N8459" i="3"/>
  <c r="N8475" i="3"/>
  <c r="N8491" i="3"/>
  <c r="N8507" i="3"/>
  <c r="N8523" i="3"/>
  <c r="N8539" i="3"/>
  <c r="N8555" i="3"/>
  <c r="N8571" i="3"/>
  <c r="N8587" i="3"/>
  <c r="N8603" i="3"/>
  <c r="N8619" i="3"/>
  <c r="N8635" i="3"/>
  <c r="N8651" i="3"/>
  <c r="N8667" i="3"/>
  <c r="N8683" i="3"/>
  <c r="N4195" i="3"/>
  <c r="N4801" i="3"/>
  <c r="N5213" i="3"/>
  <c r="N5390" i="3"/>
  <c r="N5521" i="3"/>
  <c r="N5638" i="3"/>
  <c r="N5748" i="3"/>
  <c r="N5829" i="3"/>
  <c r="N5908" i="3"/>
  <c r="N5990" i="3"/>
  <c r="N6055" i="3"/>
  <c r="N6114" i="3"/>
  <c r="N6166" i="3"/>
  <c r="N6231" i="3"/>
  <c r="N6279" i="3"/>
  <c r="N6318" i="3"/>
  <c r="N6360" i="3"/>
  <c r="N6405" i="3"/>
  <c r="N6446" i="3"/>
  <c r="N6479" i="3"/>
  <c r="N6515" i="3"/>
  <c r="N6549" i="3"/>
  <c r="N6580" i="3"/>
  <c r="N6613" i="3"/>
  <c r="N6643" i="3"/>
  <c r="N6674" i="3"/>
  <c r="N6706" i="3"/>
  <c r="N6735" i="3"/>
  <c r="N6768" i="3"/>
  <c r="N6792" i="3"/>
  <c r="N6822" i="3"/>
  <c r="N6845" i="3"/>
  <c r="N6872" i="3"/>
  <c r="N6895" i="3"/>
  <c r="N6921" i="3"/>
  <c r="N6943" i="3"/>
  <c r="N6966" i="3"/>
  <c r="N6990" i="3"/>
  <c r="N7012" i="3"/>
  <c r="N7037" i="3"/>
  <c r="N7058" i="3"/>
  <c r="N7084" i="3"/>
  <c r="N7105" i="3"/>
  <c r="N7131" i="3"/>
  <c r="N7152" i="3"/>
  <c r="N7177" i="3"/>
  <c r="N7199" i="3"/>
  <c r="N7222" i="3"/>
  <c r="N7243" i="3"/>
  <c r="N7262" i="3"/>
  <c r="N7281" i="3"/>
  <c r="N7302" i="3"/>
  <c r="N7322" i="3"/>
  <c r="N7341" i="3"/>
  <c r="N7360" i="3"/>
  <c r="N4254" i="3"/>
  <c r="N4822" i="3"/>
  <c r="N5215" i="3"/>
  <c r="N5406" i="3"/>
  <c r="N5529" i="3"/>
  <c r="N5644" i="3"/>
  <c r="N5751" i="3"/>
  <c r="N5830" i="3"/>
  <c r="N5909" i="3"/>
  <c r="N5992" i="3"/>
  <c r="N6056" i="3"/>
  <c r="N6115" i="3"/>
  <c r="N6179" i="3"/>
  <c r="N6232" i="3"/>
  <c r="N6281" i="3"/>
  <c r="N6322" i="3"/>
  <c r="N6361" i="3"/>
  <c r="N6406" i="3"/>
  <c r="N6447" i="3"/>
  <c r="N6482" i="3"/>
  <c r="N6516" i="3"/>
  <c r="N6551" i="3"/>
  <c r="N6581" i="3"/>
  <c r="N6615" i="3"/>
  <c r="N6644" i="3"/>
  <c r="N6677" i="3"/>
  <c r="N6707" i="3"/>
  <c r="N6738" i="3"/>
  <c r="N6769" i="3"/>
  <c r="N6797" i="3"/>
  <c r="N6823" i="3"/>
  <c r="N6846" i="3"/>
  <c r="N6873" i="3"/>
  <c r="N6896" i="3"/>
  <c r="N6923" i="3"/>
  <c r="N6944" i="3"/>
  <c r="N6969" i="3"/>
  <c r="N6991" i="3"/>
  <c r="N7014" i="3"/>
  <c r="N7038" i="3"/>
  <c r="N7060" i="3"/>
  <c r="N7085" i="3"/>
  <c r="N7106" i="3"/>
  <c r="N7132" i="3"/>
  <c r="N7153" i="3"/>
  <c r="N7179" i="3"/>
  <c r="N7200" i="3"/>
  <c r="N7223" i="3"/>
  <c r="N7244" i="3"/>
  <c r="N7263" i="3"/>
  <c r="N7282" i="3"/>
  <c r="N7303" i="3"/>
  <c r="N7323" i="3"/>
  <c r="N7342" i="3"/>
  <c r="N7361" i="3"/>
  <c r="N7382" i="3"/>
  <c r="N7402" i="3"/>
  <c r="N7421" i="3"/>
  <c r="N7440" i="3"/>
  <c r="N7460" i="3"/>
  <c r="N7481" i="3"/>
  <c r="N7500" i="3"/>
  <c r="N7519" i="3"/>
  <c r="N7538" i="3"/>
  <c r="N7559" i="3"/>
  <c r="N7578" i="3"/>
  <c r="N7595" i="3"/>
  <c r="N7612" i="3"/>
  <c r="N7629" i="3"/>
  <c r="N7646" i="3"/>
  <c r="N7663" i="3"/>
  <c r="N7680" i="3"/>
  <c r="N7697" i="3"/>
  <c r="N7714" i="3"/>
  <c r="N7732" i="3"/>
  <c r="N7749" i="3"/>
  <c r="N7766" i="3"/>
  <c r="N7783" i="3"/>
  <c r="N7800" i="3"/>
  <c r="N7817" i="3"/>
  <c r="N7834" i="3"/>
  <c r="N7851" i="3"/>
  <c r="N7868" i="3"/>
  <c r="N7885" i="3"/>
  <c r="N7901" i="3"/>
  <c r="N7917" i="3"/>
  <c r="N7933" i="3"/>
  <c r="N7949" i="3"/>
  <c r="N7965" i="3"/>
  <c r="N7981" i="3"/>
  <c r="N7997" i="3"/>
  <c r="N8013" i="3"/>
  <c r="N8029" i="3"/>
  <c r="N8045" i="3"/>
  <c r="N8061" i="3"/>
  <c r="N8077" i="3"/>
  <c r="N8093" i="3"/>
  <c r="N8109" i="3"/>
  <c r="N8125" i="3"/>
  <c r="N8141" i="3"/>
  <c r="N8157" i="3"/>
  <c r="N8173" i="3"/>
  <c r="N8189" i="3"/>
  <c r="N8205" i="3"/>
  <c r="N8221" i="3"/>
  <c r="N8237" i="3"/>
  <c r="N8253" i="3"/>
  <c r="N8269" i="3"/>
  <c r="N8285" i="3"/>
  <c r="N8301" i="3"/>
  <c r="N8317" i="3"/>
  <c r="N8333" i="3"/>
  <c r="N8349" i="3"/>
  <c r="N8365" i="3"/>
  <c r="N8381" i="3"/>
  <c r="N8397" i="3"/>
  <c r="N8413" i="3"/>
  <c r="N8429" i="3"/>
  <c r="N4283" i="3"/>
  <c r="N4902" i="3"/>
  <c r="N5217" i="3"/>
  <c r="N5408" i="3"/>
  <c r="N5552" i="3"/>
  <c r="N5650" i="3"/>
  <c r="N5752" i="3"/>
  <c r="N5831" i="3"/>
  <c r="N5925" i="3"/>
  <c r="N5998" i="3"/>
  <c r="N6057" i="3"/>
  <c r="N6116" i="3"/>
  <c r="N6181" i="3"/>
  <c r="N6237" i="3"/>
  <c r="N6285" i="3"/>
  <c r="N6327" i="3"/>
  <c r="N6365" i="3"/>
  <c r="N6407" i="3"/>
  <c r="N6450" i="3"/>
  <c r="N6485" i="3"/>
  <c r="N6517" i="3"/>
  <c r="N6552" i="3"/>
  <c r="N6582" i="3"/>
  <c r="N6616" i="3"/>
  <c r="N6645" i="3"/>
  <c r="N6679" i="3"/>
  <c r="N6708" i="3"/>
  <c r="N6741" i="3"/>
  <c r="N6770" i="3"/>
  <c r="N6799" i="3"/>
  <c r="N6824" i="3"/>
  <c r="N6848" i="3"/>
  <c r="N6875" i="3"/>
  <c r="N6897" i="3"/>
  <c r="N6924" i="3"/>
  <c r="N6945" i="3"/>
  <c r="N6971" i="3"/>
  <c r="N6992" i="3"/>
  <c r="N7017" i="3"/>
  <c r="N7039" i="3"/>
  <c r="N7062" i="3"/>
  <c r="N7086" i="3"/>
  <c r="N7108" i="3"/>
  <c r="N7133" i="3"/>
  <c r="N7154" i="3"/>
  <c r="N7180" i="3"/>
  <c r="N7201" i="3"/>
  <c r="N7225" i="3"/>
  <c r="N7245" i="3"/>
  <c r="N7264" i="3"/>
  <c r="N7284" i="3"/>
  <c r="N7305" i="3"/>
  <c r="N7324" i="3"/>
  <c r="N7343" i="3"/>
  <c r="N7362" i="3"/>
  <c r="N7383" i="3"/>
  <c r="N7403" i="3"/>
  <c r="N7422" i="3"/>
  <c r="N7441" i="3"/>
  <c r="N7462" i="3"/>
  <c r="N7482" i="3"/>
  <c r="N7501" i="3"/>
  <c r="N7520" i="3"/>
  <c r="N7540" i="3"/>
  <c r="N7561" i="3"/>
  <c r="N7579" i="3"/>
  <c r="N7596" i="3"/>
  <c r="N7613" i="3"/>
  <c r="N7630" i="3"/>
  <c r="N7647" i="3"/>
  <c r="N7664" i="3"/>
  <c r="N7681" i="3"/>
  <c r="N7698" i="3"/>
  <c r="N7716" i="3"/>
  <c r="N7733" i="3"/>
  <c r="N7750" i="3"/>
  <c r="N7767" i="3"/>
  <c r="N7784" i="3"/>
  <c r="N7801" i="3"/>
  <c r="N7818" i="3"/>
  <c r="N7835" i="3"/>
  <c r="N7852" i="3"/>
  <c r="N7869" i="3"/>
  <c r="N7886" i="3"/>
  <c r="N7902" i="3"/>
  <c r="N7918" i="3"/>
  <c r="N7934" i="3"/>
  <c r="N7950" i="3"/>
  <c r="N7966" i="3"/>
  <c r="N7982" i="3"/>
  <c r="N7998" i="3"/>
  <c r="N8014" i="3"/>
  <c r="N8030" i="3"/>
  <c r="N8046" i="3"/>
  <c r="N8062" i="3"/>
  <c r="N8078" i="3"/>
  <c r="N8094" i="3"/>
  <c r="N8110" i="3"/>
  <c r="N8126" i="3"/>
  <c r="N8142" i="3"/>
  <c r="N8158" i="3"/>
  <c r="N8174" i="3"/>
  <c r="N8190" i="3"/>
  <c r="N8206" i="3"/>
  <c r="N8222" i="3"/>
  <c r="N8238" i="3"/>
  <c r="N8254" i="3"/>
  <c r="N8270" i="3"/>
  <c r="N8286" i="3"/>
  <c r="N8302" i="3"/>
  <c r="N8318" i="3"/>
  <c r="N8334" i="3"/>
  <c r="N4303" i="3"/>
  <c r="N4935" i="3"/>
  <c r="N5222" i="3"/>
  <c r="N5409" i="3"/>
  <c r="N5565" i="3"/>
  <c r="N5651" i="3"/>
  <c r="N5753" i="3"/>
  <c r="N5832" i="3"/>
  <c r="N5927" i="3"/>
  <c r="N6003" i="3"/>
  <c r="N6061" i="3"/>
  <c r="N6126" i="3"/>
  <c r="N6184" i="3"/>
  <c r="N6238" i="3"/>
  <c r="N6290" i="3"/>
  <c r="N6329" i="3"/>
  <c r="N6369" i="3"/>
  <c r="N6408" i="3"/>
  <c r="N6451" i="3"/>
  <c r="N6487" i="3"/>
  <c r="N6518" i="3"/>
  <c r="N6557" i="3"/>
  <c r="N6584" i="3"/>
  <c r="N6617" i="3"/>
  <c r="N6646" i="3"/>
  <c r="N6680" i="3"/>
  <c r="N6709" i="3"/>
  <c r="N6743" i="3"/>
  <c r="N6771" i="3"/>
  <c r="N6802" i="3"/>
  <c r="N6825" i="3"/>
  <c r="N6850" i="3"/>
  <c r="N6876" i="3"/>
  <c r="N6899" i="3"/>
  <c r="N6925" i="3"/>
  <c r="N6946" i="3"/>
  <c r="N6972" i="3"/>
  <c r="N6993" i="3"/>
  <c r="N7019" i="3"/>
  <c r="N7040" i="3"/>
  <c r="N7065" i="3"/>
  <c r="N7087" i="3"/>
  <c r="N7110" i="3"/>
  <c r="N7134" i="3"/>
  <c r="N7156" i="3"/>
  <c r="N7181" i="3"/>
  <c r="N7202" i="3"/>
  <c r="N7227" i="3"/>
  <c r="N7246" i="3"/>
  <c r="N7265" i="3"/>
  <c r="N7286" i="3"/>
  <c r="N7306" i="3"/>
  <c r="N7325" i="3"/>
  <c r="N7344" i="3"/>
  <c r="N7364" i="3"/>
  <c r="N7385" i="3"/>
  <c r="N7404" i="3"/>
  <c r="N7423" i="3"/>
  <c r="N7442" i="3"/>
  <c r="N7463" i="3"/>
  <c r="N7483" i="3"/>
  <c r="N7502" i="3"/>
  <c r="N7521" i="3"/>
  <c r="N7542" i="3"/>
  <c r="N7562" i="3"/>
  <c r="N7580" i="3"/>
  <c r="N7597" i="3"/>
  <c r="N7614" i="3"/>
  <c r="N7631" i="3"/>
  <c r="N7648" i="3"/>
  <c r="N7665" i="3"/>
  <c r="N7682" i="3"/>
  <c r="N7700" i="3"/>
  <c r="N7717" i="3"/>
  <c r="N7734" i="3"/>
  <c r="N7751" i="3"/>
  <c r="N7768" i="3"/>
  <c r="N7785" i="3"/>
  <c r="N7802" i="3"/>
  <c r="N7819" i="3"/>
  <c r="N7836" i="3"/>
  <c r="N7853" i="3"/>
  <c r="N7870" i="3"/>
  <c r="N7887" i="3"/>
  <c r="N7903" i="3"/>
  <c r="N4304" i="3"/>
  <c r="N4937" i="3"/>
  <c r="N5268" i="3"/>
  <c r="N5410" i="3"/>
  <c r="N5566" i="3"/>
  <c r="N5670" i="3"/>
  <c r="N5758" i="3"/>
  <c r="N5848" i="3"/>
  <c r="N5934" i="3"/>
  <c r="N6004" i="3"/>
  <c r="N6062" i="3"/>
  <c r="N6131" i="3"/>
  <c r="N6185" i="3"/>
  <c r="N6242" i="3"/>
  <c r="N6291" i="3"/>
  <c r="N6333" i="3"/>
  <c r="N6374" i="3"/>
  <c r="N6409" i="3"/>
  <c r="N6452" i="3"/>
  <c r="N6488" i="3"/>
  <c r="N6520" i="3"/>
  <c r="N6558" i="3"/>
  <c r="N6589" i="3"/>
  <c r="N6621" i="3"/>
  <c r="N6648" i="3"/>
  <c r="N6681" i="3"/>
  <c r="N6710" i="3"/>
  <c r="N6744" i="3"/>
  <c r="N6772" i="3"/>
  <c r="N6804" i="3"/>
  <c r="N6827" i="3"/>
  <c r="N6853" i="3"/>
  <c r="N6877" i="3"/>
  <c r="N6901" i="3"/>
  <c r="N6926" i="3"/>
  <c r="N6948" i="3"/>
  <c r="N6973" i="3"/>
  <c r="N6994" i="3"/>
  <c r="N7020" i="3"/>
  <c r="N7041" i="3"/>
  <c r="N7067" i="3"/>
  <c r="N7088" i="3"/>
  <c r="N7113" i="3"/>
  <c r="N7135" i="3"/>
  <c r="N7158" i="3"/>
  <c r="N7182" i="3"/>
  <c r="N7204" i="3"/>
  <c r="N7228" i="3"/>
  <c r="N7247" i="3"/>
  <c r="N7266" i="3"/>
  <c r="N7287" i="3"/>
  <c r="N7307" i="3"/>
  <c r="N7326" i="3"/>
  <c r="N7345" i="3"/>
  <c r="N7366" i="3"/>
  <c r="N7386" i="3"/>
  <c r="N7405" i="3"/>
  <c r="N7424" i="3"/>
  <c r="N7444" i="3"/>
  <c r="N7465" i="3"/>
  <c r="N7484" i="3"/>
  <c r="N7503" i="3"/>
  <c r="N7522" i="3"/>
  <c r="N7543" i="3"/>
  <c r="N7563" i="3"/>
  <c r="N7581" i="3"/>
  <c r="N7598" i="3"/>
  <c r="N7615" i="3"/>
  <c r="N7632" i="3"/>
  <c r="N7649" i="3"/>
  <c r="N7666" i="3"/>
  <c r="N7684" i="3"/>
  <c r="N7701" i="3"/>
  <c r="N7718" i="3"/>
  <c r="N7735" i="3"/>
  <c r="N7752" i="3"/>
  <c r="N7769" i="3"/>
  <c r="N7786" i="3"/>
  <c r="N7803" i="3"/>
  <c r="N7820" i="3"/>
  <c r="N7837" i="3"/>
  <c r="N7854" i="3"/>
  <c r="N7871" i="3"/>
  <c r="N7888" i="3"/>
  <c r="N7904" i="3"/>
  <c r="N7920" i="3"/>
  <c r="N7936" i="3"/>
  <c r="N7952" i="3"/>
  <c r="N7968" i="3"/>
  <c r="N7984" i="3"/>
  <c r="N8000" i="3"/>
  <c r="N8016" i="3"/>
  <c r="N8032" i="3"/>
  <c r="N4308" i="3"/>
  <c r="N4954" i="3"/>
  <c r="N5274" i="3"/>
  <c r="N5411" i="3"/>
  <c r="N5567" i="3"/>
  <c r="N5678" i="3"/>
  <c r="N5764" i="3"/>
  <c r="N5854" i="3"/>
  <c r="N5940" i="3"/>
  <c r="N6005" i="3"/>
  <c r="N6073" i="3"/>
  <c r="N6134" i="3"/>
  <c r="N6189" i="3"/>
  <c r="N6243" i="3"/>
  <c r="N6292" i="3"/>
  <c r="N6337" i="3"/>
  <c r="N6376" i="3"/>
  <c r="N6414" i="3"/>
  <c r="N6453" i="3"/>
  <c r="N6493" i="3"/>
  <c r="N6525" i="3"/>
  <c r="N6559" i="3"/>
  <c r="N6593" i="3"/>
  <c r="N6622" i="3"/>
  <c r="N6653" i="3"/>
  <c r="N6685" i="3"/>
  <c r="N6712" i="3"/>
  <c r="N6745" i="3"/>
  <c r="N6773" i="3"/>
  <c r="N6805" i="3"/>
  <c r="N6828" i="3"/>
  <c r="N6855" i="3"/>
  <c r="N6878" i="3"/>
  <c r="N6904" i="3"/>
  <c r="N6927" i="3"/>
  <c r="N6950" i="3"/>
  <c r="N6974" i="3"/>
  <c r="N6996" i="3"/>
  <c r="N7021" i="3"/>
  <c r="N7042" i="3"/>
  <c r="N7068" i="3"/>
  <c r="N7089" i="3"/>
  <c r="N7115" i="3"/>
  <c r="N7136" i="3"/>
  <c r="N7161" i="3"/>
  <c r="N7183" i="3"/>
  <c r="N7206" i="3"/>
  <c r="N7229" i="3"/>
  <c r="N7248" i="3"/>
  <c r="N7268" i="3"/>
  <c r="N7289" i="3"/>
  <c r="N7308" i="3"/>
  <c r="N7327" i="3"/>
  <c r="N7346" i="3"/>
  <c r="N7367" i="3"/>
  <c r="N7387" i="3"/>
  <c r="N7406" i="3"/>
  <c r="N7425" i="3"/>
  <c r="N7446" i="3"/>
  <c r="N7466" i="3"/>
  <c r="N7485" i="3"/>
  <c r="N7504" i="3"/>
  <c r="N7524" i="3"/>
  <c r="N7545" i="3"/>
  <c r="N7564" i="3"/>
  <c r="N7582" i="3"/>
  <c r="N7599" i="3"/>
  <c r="N7616" i="3"/>
  <c r="N7633" i="3"/>
  <c r="N7650" i="3"/>
  <c r="N7668" i="3"/>
  <c r="N7685" i="3"/>
  <c r="N7702" i="3"/>
  <c r="N7719" i="3"/>
  <c r="N7736" i="3"/>
  <c r="N7753" i="3"/>
  <c r="N7770" i="3"/>
  <c r="N7787" i="3"/>
  <c r="N7804" i="3"/>
  <c r="N7821" i="3"/>
  <c r="N7838" i="3"/>
  <c r="N7855" i="3"/>
  <c r="N7872" i="3"/>
  <c r="N7889" i="3"/>
  <c r="N7905" i="3"/>
  <c r="N7921" i="3"/>
  <c r="N7937" i="3"/>
  <c r="N7953" i="3"/>
  <c r="N7969" i="3"/>
  <c r="N7985" i="3"/>
  <c r="N8001" i="3"/>
  <c r="N8017" i="3"/>
  <c r="N8033" i="3"/>
  <c r="N8049" i="3"/>
  <c r="N8065" i="3"/>
  <c r="N8081" i="3"/>
  <c r="N8097" i="3"/>
  <c r="N8113" i="3"/>
  <c r="N8129" i="3"/>
  <c r="N8145" i="3"/>
  <c r="N8161" i="3"/>
  <c r="N8177" i="3"/>
  <c r="N8193" i="3"/>
  <c r="N8209" i="3"/>
  <c r="N8225" i="3"/>
  <c r="N8241" i="3"/>
  <c r="N8257" i="3"/>
  <c r="N8273" i="3"/>
  <c r="N4485" i="3"/>
  <c r="N5568" i="3"/>
  <c r="N5941" i="3"/>
  <c r="N6190" i="3"/>
  <c r="N6377" i="3"/>
  <c r="N6529" i="3"/>
  <c r="N6657" i="3"/>
  <c r="N6775" i="3"/>
  <c r="N6879" i="3"/>
  <c r="N6975" i="3"/>
  <c r="N7069" i="3"/>
  <c r="N7163" i="3"/>
  <c r="N7249" i="3"/>
  <c r="N7328" i="3"/>
  <c r="N7391" i="3"/>
  <c r="N7458" i="3"/>
  <c r="N7526" i="3"/>
  <c r="N7584" i="3"/>
  <c r="N7637" i="3"/>
  <c r="N7689" i="3"/>
  <c r="N7748" i="3"/>
  <c r="N7805" i="3"/>
  <c r="N7857" i="3"/>
  <c r="N7908" i="3"/>
  <c r="N7954" i="3"/>
  <c r="N7996" i="3"/>
  <c r="N8035" i="3"/>
  <c r="N8067" i="3"/>
  <c r="N8099" i="3"/>
  <c r="N8131" i="3"/>
  <c r="N8163" i="3"/>
  <c r="N8195" i="3"/>
  <c r="N8227" i="3"/>
  <c r="N8259" i="3"/>
  <c r="N8289" i="3"/>
  <c r="N8313" i="3"/>
  <c r="N8338" i="3"/>
  <c r="N8358" i="3"/>
  <c r="N8382" i="3"/>
  <c r="N8402" i="3"/>
  <c r="N8422" i="3"/>
  <c r="N8444" i="3"/>
  <c r="N8462" i="3"/>
  <c r="N8480" i="3"/>
  <c r="N8498" i="3"/>
  <c r="N8516" i="3"/>
  <c r="N8533" i="3"/>
  <c r="N8550" i="3"/>
  <c r="N8567" i="3"/>
  <c r="N8584" i="3"/>
  <c r="N8601" i="3"/>
  <c r="N8618" i="3"/>
  <c r="N8636" i="3"/>
  <c r="N8653" i="3"/>
  <c r="N8670" i="3"/>
  <c r="N8687" i="3"/>
  <c r="N8703" i="3"/>
  <c r="N8719" i="3"/>
  <c r="N8735" i="3"/>
  <c r="N8751" i="3"/>
  <c r="N8767" i="3"/>
  <c r="N8783" i="3"/>
  <c r="N8799" i="3"/>
  <c r="N8815" i="3"/>
  <c r="N8831" i="3"/>
  <c r="N8847" i="3"/>
  <c r="N8863" i="3"/>
  <c r="N8879" i="3"/>
  <c r="N8895" i="3"/>
  <c r="N8911" i="3"/>
  <c r="N8927" i="3"/>
  <c r="N8943" i="3"/>
  <c r="N8959" i="3"/>
  <c r="N8975" i="3"/>
  <c r="N8991" i="3"/>
  <c r="N9007" i="3"/>
  <c r="N9023" i="3"/>
  <c r="N9039" i="3"/>
  <c r="N9055" i="3"/>
  <c r="N9071" i="3"/>
  <c r="N9087" i="3"/>
  <c r="N9103" i="3"/>
  <c r="N9119" i="3"/>
  <c r="N9135" i="3"/>
  <c r="N9151" i="3"/>
  <c r="N9167" i="3"/>
  <c r="N9183" i="3"/>
  <c r="N9199" i="3"/>
  <c r="N9215" i="3"/>
  <c r="N9231" i="3"/>
  <c r="N9247" i="3"/>
  <c r="N9263" i="3"/>
  <c r="N9279" i="3"/>
  <c r="N9295" i="3"/>
  <c r="N9311" i="3"/>
  <c r="N9327" i="3"/>
  <c r="N9343" i="3"/>
  <c r="N9359" i="3"/>
  <c r="N9375" i="3"/>
  <c r="N9391" i="3"/>
  <c r="N9407" i="3"/>
  <c r="N9423" i="3"/>
  <c r="N9439" i="3"/>
  <c r="N9455" i="3"/>
  <c r="N9471" i="3"/>
  <c r="N9487" i="3"/>
  <c r="N9503" i="3"/>
  <c r="N9519" i="3"/>
  <c r="N9535" i="3"/>
  <c r="N9551" i="3"/>
  <c r="N9567" i="3"/>
  <c r="N9583" i="3"/>
  <c r="N9599" i="3"/>
  <c r="N9615" i="3"/>
  <c r="N9631" i="3"/>
  <c r="N4547" i="3"/>
  <c r="N5569" i="3"/>
  <c r="N5942" i="3"/>
  <c r="N6194" i="3"/>
  <c r="N4565" i="3"/>
  <c r="N5592" i="3"/>
  <c r="N5943" i="3"/>
  <c r="N6201" i="3"/>
  <c r="N6385" i="3"/>
  <c r="N6532" i="3"/>
  <c r="N6660" i="3"/>
  <c r="N6783" i="3"/>
  <c r="N6882" i="3"/>
  <c r="N6977" i="3"/>
  <c r="N7071" i="3"/>
  <c r="N7165" i="3"/>
  <c r="N7252" i="3"/>
  <c r="N7330" i="3"/>
  <c r="N7407" i="3"/>
  <c r="N7468" i="3"/>
  <c r="N7529" i="3"/>
  <c r="N7586" i="3"/>
  <c r="N7645" i="3"/>
  <c r="N7703" i="3"/>
  <c r="N7755" i="3"/>
  <c r="N7807" i="3"/>
  <c r="N7860" i="3"/>
  <c r="N7916" i="3"/>
  <c r="N7956" i="3"/>
  <c r="N8002" i="3"/>
  <c r="N8037" i="3"/>
  <c r="N8069" i="3"/>
  <c r="N8101" i="3"/>
  <c r="N8133" i="3"/>
  <c r="N8165" i="3"/>
  <c r="N8197" i="3"/>
  <c r="N8229" i="3"/>
  <c r="N8261" i="3"/>
  <c r="N8291" i="3"/>
  <c r="N8319" i="3"/>
  <c r="N8340" i="3"/>
  <c r="N8361" i="3"/>
  <c r="N8384" i="3"/>
  <c r="N8404" i="3"/>
  <c r="N8425" i="3"/>
  <c r="N8446" i="3"/>
  <c r="N8464" i="3"/>
  <c r="N8482" i="3"/>
  <c r="N8500" i="3"/>
  <c r="N8518" i="3"/>
  <c r="N8535" i="3"/>
  <c r="N8552" i="3"/>
  <c r="N8569" i="3"/>
  <c r="N8586" i="3"/>
  <c r="N8604" i="3"/>
  <c r="N8621" i="3"/>
  <c r="N8638" i="3"/>
  <c r="N8655" i="3"/>
  <c r="N8672" i="3"/>
  <c r="N8689" i="3"/>
  <c r="N8705" i="3"/>
  <c r="N8721" i="3"/>
  <c r="N8737" i="3"/>
  <c r="N8753" i="3"/>
  <c r="N8769" i="3"/>
  <c r="N8785" i="3"/>
  <c r="N8801" i="3"/>
  <c r="N8817" i="3"/>
  <c r="N8833" i="3"/>
  <c r="N8849" i="3"/>
  <c r="N8865" i="3"/>
  <c r="N8881" i="3"/>
  <c r="N8897" i="3"/>
  <c r="N8913" i="3"/>
  <c r="N8929" i="3"/>
  <c r="N8945" i="3"/>
  <c r="N8961" i="3"/>
  <c r="N8977" i="3"/>
  <c r="N8993" i="3"/>
  <c r="N9009" i="3"/>
  <c r="N9025" i="3"/>
  <c r="N9041" i="3"/>
  <c r="N9057" i="3"/>
  <c r="N9073" i="3"/>
  <c r="N9089" i="3"/>
  <c r="N9105" i="3"/>
  <c r="N9121" i="3"/>
  <c r="N9137" i="3"/>
  <c r="N9153" i="3"/>
  <c r="N9169" i="3"/>
  <c r="N9185" i="3"/>
  <c r="N9201" i="3"/>
  <c r="N9217" i="3"/>
  <c r="N9233" i="3"/>
  <c r="N9249" i="3"/>
  <c r="N9265" i="3"/>
  <c r="N9281" i="3"/>
  <c r="N9297" i="3"/>
  <c r="N9313" i="3"/>
  <c r="N9329" i="3"/>
  <c r="N9345" i="3"/>
  <c r="N9361" i="3"/>
  <c r="N9377" i="3"/>
  <c r="N9393" i="3"/>
  <c r="N9409" i="3"/>
  <c r="N9425" i="3"/>
  <c r="N9441" i="3"/>
  <c r="N9457" i="3"/>
  <c r="N9473" i="3"/>
  <c r="N9489" i="3"/>
  <c r="N9505" i="3"/>
  <c r="N9521" i="3"/>
  <c r="N9537" i="3"/>
  <c r="N9553" i="3"/>
  <c r="N9569" i="3"/>
  <c r="N9585" i="3"/>
  <c r="N9601" i="3"/>
  <c r="N9617" i="3"/>
  <c r="N9633" i="3"/>
  <c r="N9649" i="3"/>
  <c r="N9665" i="3"/>
  <c r="N9681" i="3"/>
  <c r="N9697" i="3"/>
  <c r="N9713" i="3"/>
  <c r="N9729" i="3"/>
  <c r="N9745" i="3"/>
  <c r="N9761" i="3"/>
  <c r="N9777" i="3"/>
  <c r="N9793" i="3"/>
  <c r="N9809" i="3"/>
  <c r="N9825" i="3"/>
  <c r="N9841" i="3"/>
  <c r="N9857" i="3"/>
  <c r="N9873" i="3"/>
  <c r="N9889" i="3"/>
  <c r="N9905" i="3"/>
  <c r="N9921" i="3"/>
  <c r="N9937" i="3"/>
  <c r="N9953" i="3"/>
  <c r="N9969" i="3"/>
  <c r="N9985" i="3"/>
  <c r="N10001" i="3"/>
  <c r="N10017" i="3"/>
  <c r="N10033" i="3"/>
  <c r="N10049" i="3"/>
  <c r="N10065" i="3"/>
  <c r="N10081" i="3"/>
  <c r="N10097" i="3"/>
  <c r="N10113" i="3"/>
  <c r="N10129" i="3"/>
  <c r="N10145" i="3"/>
  <c r="N10161" i="3"/>
  <c r="N10177" i="3"/>
  <c r="N10193" i="3"/>
  <c r="N10209" i="3"/>
  <c r="N10225" i="3"/>
  <c r="N10241" i="3"/>
  <c r="N10257" i="3"/>
  <c r="N10273" i="3"/>
  <c r="N10289" i="3"/>
  <c r="N10305" i="3"/>
  <c r="N10321" i="3"/>
  <c r="N10337" i="3"/>
  <c r="N10353" i="3"/>
  <c r="N10369" i="3"/>
  <c r="N10385" i="3"/>
  <c r="N10401" i="3"/>
  <c r="N4566" i="3"/>
  <c r="N5601" i="3"/>
  <c r="N5958" i="3"/>
  <c r="N6206" i="3"/>
  <c r="N6386" i="3"/>
  <c r="N6534" i="3"/>
  <c r="N6661" i="3"/>
  <c r="N6785" i="3"/>
  <c r="N6884" i="3"/>
  <c r="N6978" i="3"/>
  <c r="N7072" i="3"/>
  <c r="N7166" i="3"/>
  <c r="N7254" i="3"/>
  <c r="N7332" i="3"/>
  <c r="N7408" i="3"/>
  <c r="N7469" i="3"/>
  <c r="N7530" i="3"/>
  <c r="N7594" i="3"/>
  <c r="N7652" i="3"/>
  <c r="N7704" i="3"/>
  <c r="N7756" i="3"/>
  <c r="N7808" i="3"/>
  <c r="N7867" i="3"/>
  <c r="N7919" i="3"/>
  <c r="N7957" i="3"/>
  <c r="N8003" i="3"/>
  <c r="N8041" i="3"/>
  <c r="N8073" i="3"/>
  <c r="N8105" i="3"/>
  <c r="N8137" i="3"/>
  <c r="N8169" i="3"/>
  <c r="N8201" i="3"/>
  <c r="N8233" i="3"/>
  <c r="N8265" i="3"/>
  <c r="N8292" i="3"/>
  <c r="N8320" i="3"/>
  <c r="N8341" i="3"/>
  <c r="N8364" i="3"/>
  <c r="N8385" i="3"/>
  <c r="N8405" i="3"/>
  <c r="N8428" i="3"/>
  <c r="N8447" i="3"/>
  <c r="N8465" i="3"/>
  <c r="N8483" i="3"/>
  <c r="N8501" i="3"/>
  <c r="N8519" i="3"/>
  <c r="N8536" i="3"/>
  <c r="N8553" i="3"/>
  <c r="N8570" i="3"/>
  <c r="N8588" i="3"/>
  <c r="N8605" i="3"/>
  <c r="N8622" i="3"/>
  <c r="N8639" i="3"/>
  <c r="N8656" i="3"/>
  <c r="N8673" i="3"/>
  <c r="N8690" i="3"/>
  <c r="N8706" i="3"/>
  <c r="N8722" i="3"/>
  <c r="N8738" i="3"/>
  <c r="N8754" i="3"/>
  <c r="N8770" i="3"/>
  <c r="N8786" i="3"/>
  <c r="N8802" i="3"/>
  <c r="N8818" i="3"/>
  <c r="N8834" i="3"/>
  <c r="N8850" i="3"/>
  <c r="N8866" i="3"/>
  <c r="N8882" i="3"/>
  <c r="N8898" i="3"/>
  <c r="N8914" i="3"/>
  <c r="N8930" i="3"/>
  <c r="N8946" i="3"/>
  <c r="N8962" i="3"/>
  <c r="N8978" i="3"/>
  <c r="N8994" i="3"/>
  <c r="N9010" i="3"/>
  <c r="N9026" i="3"/>
  <c r="N9042" i="3"/>
  <c r="N9058" i="3"/>
  <c r="N9074" i="3"/>
  <c r="N9090" i="3"/>
  <c r="N9106" i="3"/>
  <c r="N9122" i="3"/>
  <c r="N9138" i="3"/>
  <c r="N9154" i="3"/>
  <c r="N9170" i="3"/>
  <c r="N9186" i="3"/>
  <c r="N9202" i="3"/>
  <c r="N9218" i="3"/>
  <c r="N9234" i="3"/>
  <c r="N9250" i="3"/>
  <c r="N9266" i="3"/>
  <c r="N9282" i="3"/>
  <c r="N9298" i="3"/>
  <c r="N9314" i="3"/>
  <c r="N9330" i="3"/>
  <c r="N9346" i="3"/>
  <c r="N9362" i="3"/>
  <c r="N9378" i="3"/>
  <c r="N9394" i="3"/>
  <c r="N9410" i="3"/>
  <c r="N9426" i="3"/>
  <c r="N9442" i="3"/>
  <c r="N9458" i="3"/>
  <c r="N9474" i="3"/>
  <c r="N9490" i="3"/>
  <c r="N9506" i="3"/>
  <c r="N9522" i="3"/>
  <c r="N9538" i="3"/>
  <c r="N9554" i="3"/>
  <c r="N9570" i="3"/>
  <c r="N9586" i="3"/>
  <c r="N9602" i="3"/>
  <c r="N9618" i="3"/>
  <c r="N9634" i="3"/>
  <c r="N9650" i="3"/>
  <c r="N9666" i="3"/>
  <c r="N9682" i="3"/>
  <c r="N9698" i="3"/>
  <c r="N9714" i="3"/>
  <c r="N9730" i="3"/>
  <c r="N9746" i="3"/>
  <c r="N9762" i="3"/>
  <c r="N9778" i="3"/>
  <c r="N9794" i="3"/>
  <c r="N9810" i="3"/>
  <c r="N9826" i="3"/>
  <c r="N9842" i="3"/>
  <c r="N9858" i="3"/>
  <c r="N9874" i="3"/>
  <c r="N9890" i="3"/>
  <c r="N9906" i="3"/>
  <c r="N9922" i="3"/>
  <c r="N9938" i="3"/>
  <c r="N9954" i="3"/>
  <c r="N9970" i="3"/>
  <c r="N9986" i="3"/>
  <c r="N10002" i="3"/>
  <c r="N10018" i="3"/>
  <c r="N10034" i="3"/>
  <c r="N10050" i="3"/>
  <c r="N10066" i="3"/>
  <c r="N10082" i="3"/>
  <c r="N10098" i="3"/>
  <c r="N10114" i="3"/>
  <c r="N10130" i="3"/>
  <c r="N10146" i="3"/>
  <c r="N10162" i="3"/>
  <c r="N10178" i="3"/>
  <c r="N10194" i="3"/>
  <c r="N10210" i="3"/>
  <c r="N10226" i="3"/>
  <c r="N10242" i="3"/>
  <c r="N10258" i="3"/>
  <c r="N10274" i="3"/>
  <c r="N10290" i="3"/>
  <c r="N10306" i="3"/>
  <c r="N10322" i="3"/>
  <c r="N10338" i="3"/>
  <c r="N10354" i="3"/>
  <c r="N10370" i="3"/>
  <c r="N10386" i="3"/>
  <c r="N10402" i="3"/>
  <c r="N10418" i="3"/>
  <c r="N10434" i="3"/>
  <c r="N10450" i="3"/>
  <c r="N10466" i="3"/>
  <c r="N10482" i="3"/>
  <c r="N10498" i="3"/>
  <c r="N10514" i="3"/>
  <c r="N4972" i="3"/>
  <c r="N5684" i="3"/>
  <c r="N6006" i="3"/>
  <c r="N6244" i="3"/>
  <c r="N6421" i="3"/>
  <c r="N6561" i="3"/>
  <c r="N6686" i="3"/>
  <c r="N6806" i="3"/>
  <c r="N6907" i="3"/>
  <c r="N6998" i="3"/>
  <c r="N7090" i="3"/>
  <c r="N7184" i="3"/>
  <c r="N7270" i="3"/>
  <c r="N7348" i="3"/>
  <c r="N7409" i="3"/>
  <c r="N7470" i="3"/>
  <c r="N7537" i="3"/>
  <c r="N7600" i="3"/>
  <c r="N7653" i="3"/>
  <c r="N7705" i="3"/>
  <c r="N7757" i="3"/>
  <c r="N7816" i="3"/>
  <c r="N7873" i="3"/>
  <c r="N7922" i="3"/>
  <c r="N7964" i="3"/>
  <c r="N8004" i="3"/>
  <c r="N8044" i="3"/>
  <c r="N8076" i="3"/>
  <c r="N8108" i="3"/>
  <c r="N8140" i="3"/>
  <c r="N8172" i="3"/>
  <c r="N8204" i="3"/>
  <c r="N8236" i="3"/>
  <c r="N8268" i="3"/>
  <c r="N8293" i="3"/>
  <c r="N8321" i="3"/>
  <c r="N8342" i="3"/>
  <c r="N8366" i="3"/>
  <c r="N8386" i="3"/>
  <c r="N8406" i="3"/>
  <c r="N8430" i="3"/>
  <c r="N8448" i="3"/>
  <c r="N8466" i="3"/>
  <c r="N8484" i="3"/>
  <c r="N8502" i="3"/>
  <c r="N8520" i="3"/>
  <c r="N8537" i="3"/>
  <c r="N8554" i="3"/>
  <c r="N8572" i="3"/>
  <c r="N8589" i="3"/>
  <c r="N8606" i="3"/>
  <c r="N8623" i="3"/>
  <c r="N8640" i="3"/>
  <c r="N8657" i="3"/>
  <c r="N8674" i="3"/>
  <c r="N8691" i="3"/>
  <c r="N8707" i="3"/>
  <c r="N8723" i="3"/>
  <c r="N8739" i="3"/>
  <c r="N8755" i="3"/>
  <c r="N8771" i="3"/>
  <c r="N8787" i="3"/>
  <c r="N8803" i="3"/>
  <c r="N8819" i="3"/>
  <c r="N8835" i="3"/>
  <c r="N8851" i="3"/>
  <c r="N8867" i="3"/>
  <c r="N8883" i="3"/>
  <c r="N8899" i="3"/>
  <c r="N8915" i="3"/>
  <c r="N8931" i="3"/>
  <c r="N8947" i="3"/>
  <c r="N8963" i="3"/>
  <c r="N8979" i="3"/>
  <c r="N8995" i="3"/>
  <c r="N9011" i="3"/>
  <c r="N9027" i="3"/>
  <c r="N9043" i="3"/>
  <c r="N9059" i="3"/>
  <c r="N9075" i="3"/>
  <c r="N9091" i="3"/>
  <c r="N9107" i="3"/>
  <c r="N9123" i="3"/>
  <c r="N9139" i="3"/>
  <c r="N9155" i="3"/>
  <c r="N9171" i="3"/>
  <c r="N9187" i="3"/>
  <c r="N9203" i="3"/>
  <c r="N9219" i="3"/>
  <c r="N9235" i="3"/>
  <c r="N9251" i="3"/>
  <c r="N9267" i="3"/>
  <c r="N9283" i="3"/>
  <c r="N9299" i="3"/>
  <c r="N9315" i="3"/>
  <c r="N9331" i="3"/>
  <c r="N9347" i="3"/>
  <c r="N9363" i="3"/>
  <c r="N9379" i="3"/>
  <c r="N9395" i="3"/>
  <c r="N9411" i="3"/>
  <c r="N9427" i="3"/>
  <c r="N9443" i="3"/>
  <c r="N9459" i="3"/>
  <c r="N9475" i="3"/>
  <c r="N9491" i="3"/>
  <c r="N9507" i="3"/>
  <c r="N9523" i="3"/>
  <c r="N9539" i="3"/>
  <c r="N9555" i="3"/>
  <c r="N9571" i="3"/>
  <c r="N9587" i="3"/>
  <c r="N9603" i="3"/>
  <c r="N9619" i="3"/>
  <c r="N9635" i="3"/>
  <c r="N9651" i="3"/>
  <c r="N9667" i="3"/>
  <c r="N9683" i="3"/>
  <c r="N9699" i="3"/>
  <c r="N9715" i="3"/>
  <c r="N9731" i="3"/>
  <c r="N9747" i="3"/>
  <c r="N9763" i="3"/>
  <c r="N9779" i="3"/>
  <c r="N9795" i="3"/>
  <c r="N9811" i="3"/>
  <c r="N9827" i="3"/>
  <c r="N9843" i="3"/>
  <c r="N9859" i="3"/>
  <c r="N9875" i="3"/>
  <c r="N9891" i="3"/>
  <c r="N9907" i="3"/>
  <c r="N9923" i="3"/>
  <c r="N9939" i="3"/>
  <c r="N9955" i="3"/>
  <c r="N9971" i="3"/>
  <c r="N9987" i="3"/>
  <c r="N10003" i="3"/>
  <c r="N10019" i="3"/>
  <c r="N10035" i="3"/>
  <c r="N10051" i="3"/>
  <c r="N10067" i="3"/>
  <c r="N10083" i="3"/>
  <c r="N10099" i="3"/>
  <c r="N10115" i="3"/>
  <c r="N10131" i="3"/>
  <c r="N10147" i="3"/>
  <c r="N10163" i="3"/>
  <c r="N10179" i="3"/>
  <c r="N10195" i="3"/>
  <c r="N10211" i="3"/>
  <c r="N10227" i="3"/>
  <c r="N10243" i="3"/>
  <c r="N10259" i="3"/>
  <c r="N10275" i="3"/>
  <c r="N10291" i="3"/>
  <c r="N10307" i="3"/>
  <c r="N10323" i="3"/>
  <c r="N10339" i="3"/>
  <c r="N10355" i="3"/>
  <c r="N10371" i="3"/>
  <c r="N10387" i="3"/>
  <c r="N10403" i="3"/>
  <c r="N10419" i="3"/>
  <c r="N10435" i="3"/>
  <c r="N10451" i="3"/>
  <c r="N10467" i="3"/>
  <c r="N10483" i="3"/>
  <c r="N10499" i="3"/>
  <c r="N10515" i="3"/>
  <c r="N4974" i="3"/>
  <c r="N5685" i="3"/>
  <c r="N6020" i="3"/>
  <c r="N6254" i="3"/>
  <c r="N6423" i="3"/>
  <c r="N6562" i="3"/>
  <c r="N6687" i="3"/>
  <c r="N6807" i="3"/>
  <c r="N6908" i="3"/>
  <c r="N7001" i="3"/>
  <c r="N7092" i="3"/>
  <c r="N7185" i="3"/>
  <c r="N7271" i="3"/>
  <c r="N7350" i="3"/>
  <c r="N7410" i="3"/>
  <c r="N7479" i="3"/>
  <c r="N7546" i="3"/>
  <c r="N7601" i="3"/>
  <c r="N7654" i="3"/>
  <c r="N7706" i="3"/>
  <c r="N7765" i="3"/>
  <c r="N7822" i="3"/>
  <c r="N7874" i="3"/>
  <c r="N7923" i="3"/>
  <c r="N7967" i="3"/>
  <c r="N8005" i="3"/>
  <c r="N8047" i="3"/>
  <c r="N8079" i="3"/>
  <c r="N8111" i="3"/>
  <c r="N8143" i="3"/>
  <c r="N8175" i="3"/>
  <c r="N8207" i="3"/>
  <c r="N8239" i="3"/>
  <c r="N8271" i="3"/>
  <c r="N8296" i="3"/>
  <c r="N8322" i="3"/>
  <c r="N8344" i="3"/>
  <c r="N8367" i="3"/>
  <c r="N8387" i="3"/>
  <c r="N8408" i="3"/>
  <c r="N8431" i="3"/>
  <c r="N8449" i="3"/>
  <c r="N8467" i="3"/>
  <c r="N8485" i="3"/>
  <c r="N8504" i="3"/>
  <c r="N8521" i="3"/>
  <c r="N8538" i="3"/>
  <c r="N8556" i="3"/>
  <c r="N8573" i="3"/>
  <c r="N8590" i="3"/>
  <c r="N8607" i="3"/>
  <c r="N8624" i="3"/>
  <c r="N8641" i="3"/>
  <c r="N8658" i="3"/>
  <c r="N8675" i="3"/>
  <c r="N8692" i="3"/>
  <c r="N8708" i="3"/>
  <c r="N8724" i="3"/>
  <c r="N8740" i="3"/>
  <c r="N8756" i="3"/>
  <c r="N8772" i="3"/>
  <c r="N8788" i="3"/>
  <c r="N8804" i="3"/>
  <c r="N8820" i="3"/>
  <c r="N8836" i="3"/>
  <c r="N8852" i="3"/>
  <c r="N8868" i="3"/>
  <c r="N8884" i="3"/>
  <c r="N8900" i="3"/>
  <c r="N8916" i="3"/>
  <c r="N8932" i="3"/>
  <c r="N8948" i="3"/>
  <c r="N8964" i="3"/>
  <c r="N8980" i="3"/>
  <c r="N8996" i="3"/>
  <c r="N9012" i="3"/>
  <c r="N9028" i="3"/>
  <c r="N9044" i="3"/>
  <c r="N9060" i="3"/>
  <c r="N9076" i="3"/>
  <c r="N9092" i="3"/>
  <c r="N9108" i="3"/>
  <c r="N9124" i="3"/>
  <c r="N9140" i="3"/>
  <c r="N9156" i="3"/>
  <c r="N9172" i="3"/>
  <c r="N9188" i="3"/>
  <c r="N9204" i="3"/>
  <c r="N9220" i="3"/>
  <c r="N9236" i="3"/>
  <c r="N9252" i="3"/>
  <c r="N9268" i="3"/>
  <c r="N9284" i="3"/>
  <c r="N9300" i="3"/>
  <c r="N9316" i="3"/>
  <c r="N9332" i="3"/>
  <c r="N9348" i="3"/>
  <c r="N9364" i="3"/>
  <c r="N9380" i="3"/>
  <c r="N9396" i="3"/>
  <c r="N9412" i="3"/>
  <c r="N9428" i="3"/>
  <c r="N9444" i="3"/>
  <c r="N9460" i="3"/>
  <c r="N9476" i="3"/>
  <c r="N9492" i="3"/>
  <c r="N9508" i="3"/>
  <c r="N9524" i="3"/>
  <c r="N9540" i="3"/>
  <c r="N9556" i="3"/>
  <c r="N9572" i="3"/>
  <c r="N9588" i="3"/>
  <c r="N9604" i="3"/>
  <c r="N9620" i="3"/>
  <c r="N9636" i="3"/>
  <c r="N9652" i="3"/>
  <c r="N9668" i="3"/>
  <c r="N5064" i="3"/>
  <c r="N5686" i="3"/>
  <c r="N6022" i="3"/>
  <c r="N6259" i="3"/>
  <c r="N6424" i="3"/>
  <c r="N6564" i="3"/>
  <c r="N6689" i="3"/>
  <c r="N6808" i="3"/>
  <c r="N6909" i="3"/>
  <c r="N7003" i="3"/>
  <c r="N7094" i="3"/>
  <c r="N7186" i="3"/>
  <c r="N7273" i="3"/>
  <c r="N7351" i="3"/>
  <c r="N7420" i="3"/>
  <c r="N7486" i="3"/>
  <c r="N7547" i="3"/>
  <c r="N7602" i="3"/>
  <c r="N7655" i="3"/>
  <c r="N7713" i="3"/>
  <c r="N7771" i="3"/>
  <c r="N7823" i="3"/>
  <c r="N7876" i="3"/>
  <c r="N7924" i="3"/>
  <c r="N7970" i="3"/>
  <c r="N8012" i="3"/>
  <c r="N8048" i="3"/>
  <c r="N8080" i="3"/>
  <c r="N8112" i="3"/>
  <c r="N8144" i="3"/>
  <c r="N8176" i="3"/>
  <c r="N8208" i="3"/>
  <c r="N8240" i="3"/>
  <c r="N8272" i="3"/>
  <c r="N8297" i="3"/>
  <c r="N8323" i="3"/>
  <c r="N8345" i="3"/>
  <c r="N8368" i="3"/>
  <c r="N8388" i="3"/>
  <c r="N8409" i="3"/>
  <c r="N8432" i="3"/>
  <c r="N8450" i="3"/>
  <c r="N8468" i="3"/>
  <c r="N8486" i="3"/>
  <c r="N8505" i="3"/>
  <c r="N8522" i="3"/>
  <c r="N8540" i="3"/>
  <c r="N8557" i="3"/>
  <c r="N8574" i="3"/>
  <c r="N8591" i="3"/>
  <c r="N8608" i="3"/>
  <c r="N8625" i="3"/>
  <c r="N8642" i="3"/>
  <c r="N8659" i="3"/>
  <c r="N8676" i="3"/>
  <c r="N8693" i="3"/>
  <c r="N8709" i="3"/>
  <c r="N8725" i="3"/>
  <c r="N8741" i="3"/>
  <c r="N8757" i="3"/>
  <c r="N8773" i="3"/>
  <c r="N5080" i="3"/>
  <c r="N5687" i="3"/>
  <c r="N6025" i="3"/>
  <c r="N6260" i="3"/>
  <c r="N6429" i="3"/>
  <c r="N6566" i="3"/>
  <c r="N6690" i="3"/>
  <c r="N6809" i="3"/>
  <c r="N6910" i="3"/>
  <c r="N7004" i="3"/>
  <c r="N7097" i="3"/>
  <c r="N7188" i="3"/>
  <c r="N7274" i="3"/>
  <c r="N7353" i="3"/>
  <c r="N7426" i="3"/>
  <c r="N7487" i="3"/>
  <c r="N7548" i="3"/>
  <c r="N7604" i="3"/>
  <c r="N7662" i="3"/>
  <c r="N7720" i="3"/>
  <c r="N7772" i="3"/>
  <c r="N7824" i="3"/>
  <c r="N7877" i="3"/>
  <c r="N7925" i="3"/>
  <c r="N7971" i="3"/>
  <c r="N8015" i="3"/>
  <c r="N8050" i="3"/>
  <c r="N8082" i="3"/>
  <c r="N8114" i="3"/>
  <c r="N8146" i="3"/>
  <c r="N8178" i="3"/>
  <c r="N8210" i="3"/>
  <c r="N8242" i="3"/>
  <c r="N8274" i="3"/>
  <c r="N8300" i="3"/>
  <c r="N8324" i="3"/>
  <c r="N8348" i="3"/>
  <c r="N8369" i="3"/>
  <c r="N8389" i="3"/>
  <c r="N8412" i="3"/>
  <c r="N8433" i="3"/>
  <c r="N8451" i="3"/>
  <c r="N8469" i="3"/>
  <c r="N8488" i="3"/>
  <c r="N8506" i="3"/>
  <c r="N8524" i="3"/>
  <c r="N8541" i="3"/>
  <c r="N8558" i="3"/>
  <c r="N8575" i="3"/>
  <c r="N8592" i="3"/>
  <c r="N8609" i="3"/>
  <c r="N8626" i="3"/>
  <c r="N8643" i="3"/>
  <c r="N8660" i="3"/>
  <c r="N8677" i="3"/>
  <c r="N8694" i="3"/>
  <c r="N8710" i="3"/>
  <c r="N8726" i="3"/>
  <c r="N8742" i="3"/>
  <c r="N8758" i="3"/>
  <c r="N8774" i="3"/>
  <c r="N8790" i="3"/>
  <c r="N8806" i="3"/>
  <c r="N8822" i="3"/>
  <c r="N8838" i="3"/>
  <c r="N8854" i="3"/>
  <c r="N8870" i="3"/>
  <c r="N8886" i="3"/>
  <c r="N8902" i="3"/>
  <c r="N8918" i="3"/>
  <c r="N8934" i="3"/>
  <c r="N8950" i="3"/>
  <c r="N8966" i="3"/>
  <c r="N8982" i="3"/>
  <c r="N8998" i="3"/>
  <c r="N9014" i="3"/>
  <c r="N9030" i="3"/>
  <c r="N9046" i="3"/>
  <c r="N9062" i="3"/>
  <c r="N9078" i="3"/>
  <c r="N9094" i="3"/>
  <c r="N9110" i="3"/>
  <c r="N9126" i="3"/>
  <c r="N9142" i="3"/>
  <c r="N9158" i="3"/>
  <c r="N5282" i="3"/>
  <c r="N5780" i="3"/>
  <c r="N6078" i="3"/>
  <c r="N6293" i="3"/>
  <c r="N6454" i="3"/>
  <c r="N6595" i="3"/>
  <c r="N6717" i="3"/>
  <c r="N6829" i="3"/>
  <c r="N6928" i="3"/>
  <c r="N7022" i="3"/>
  <c r="N7116" i="3"/>
  <c r="N7209" i="3"/>
  <c r="N7290" i="3"/>
  <c r="N7369" i="3"/>
  <c r="N7428" i="3"/>
  <c r="N7488" i="3"/>
  <c r="N7549" i="3"/>
  <c r="N7611" i="3"/>
  <c r="N7669" i="3"/>
  <c r="N7721" i="3"/>
  <c r="N7773" i="3"/>
  <c r="N7825" i="3"/>
  <c r="N7884" i="3"/>
  <c r="N7932" i="3"/>
  <c r="N7972" i="3"/>
  <c r="N8018" i="3"/>
  <c r="N8051" i="3"/>
  <c r="N8083" i="3"/>
  <c r="N8115" i="3"/>
  <c r="N8147" i="3"/>
  <c r="N8179" i="3"/>
  <c r="N8211" i="3"/>
  <c r="N8243" i="3"/>
  <c r="N8275" i="3"/>
  <c r="N8303" i="3"/>
  <c r="N8325" i="3"/>
  <c r="N8350" i="3"/>
  <c r="N8370" i="3"/>
  <c r="N8390" i="3"/>
  <c r="N8414" i="3"/>
  <c r="N8434" i="3"/>
  <c r="N8452" i="3"/>
  <c r="N8470" i="3"/>
  <c r="N8489" i="3"/>
  <c r="N8508" i="3"/>
  <c r="N8525" i="3"/>
  <c r="N8542" i="3"/>
  <c r="N8559" i="3"/>
  <c r="N5292" i="3"/>
  <c r="N5782" i="3"/>
  <c r="N6084" i="3"/>
  <c r="N6294" i="3"/>
  <c r="N6456" i="3"/>
  <c r="N6596" i="3"/>
  <c r="N6721" i="3"/>
  <c r="N6831" i="3"/>
  <c r="N6929" i="3"/>
  <c r="N7023" i="3"/>
  <c r="N7117" i="3"/>
  <c r="N7211" i="3"/>
  <c r="N7291" i="3"/>
  <c r="N7370" i="3"/>
  <c r="N7430" i="3"/>
  <c r="N7489" i="3"/>
  <c r="N7558" i="3"/>
  <c r="N7617" i="3"/>
  <c r="N7670" i="3"/>
  <c r="N7722" i="3"/>
  <c r="N7774" i="3"/>
  <c r="N7833" i="3"/>
  <c r="N7890" i="3"/>
  <c r="N7935" i="3"/>
  <c r="N7973" i="3"/>
  <c r="N8019" i="3"/>
  <c r="N8052" i="3"/>
  <c r="N8084" i="3"/>
  <c r="N8116" i="3"/>
  <c r="N8148" i="3"/>
  <c r="N8180" i="3"/>
  <c r="N8212" i="3"/>
  <c r="N8244" i="3"/>
  <c r="N8276" i="3"/>
  <c r="N8304" i="3"/>
  <c r="N8326" i="3"/>
  <c r="N8351" i="3"/>
  <c r="N8371" i="3"/>
  <c r="N8392" i="3"/>
  <c r="N8415" i="3"/>
  <c r="N8435" i="3"/>
  <c r="N8453" i="3"/>
  <c r="N8472" i="3"/>
  <c r="N8490" i="3"/>
  <c r="N8509" i="3"/>
  <c r="N8526" i="3"/>
  <c r="N8543" i="3"/>
  <c r="N8560" i="3"/>
  <c r="N8577" i="3"/>
  <c r="N8594" i="3"/>
  <c r="N8611" i="3"/>
  <c r="N8628" i="3"/>
  <c r="N8645" i="3"/>
  <c r="N8662" i="3"/>
  <c r="N8679" i="3"/>
  <c r="N8696" i="3"/>
  <c r="N8712" i="3"/>
  <c r="N8728" i="3"/>
  <c r="N8744" i="3"/>
  <c r="N8760" i="3"/>
  <c r="N8776" i="3"/>
  <c r="N8792" i="3"/>
  <c r="N8808" i="3"/>
  <c r="N8824" i="3"/>
  <c r="N8840" i="3"/>
  <c r="N8856" i="3"/>
  <c r="N8872" i="3"/>
  <c r="N8888" i="3"/>
  <c r="N8904" i="3"/>
  <c r="N8920" i="3"/>
  <c r="N8936" i="3"/>
  <c r="N8952" i="3"/>
  <c r="N8968" i="3"/>
  <c r="N8984" i="3"/>
  <c r="N9000" i="3"/>
  <c r="N9016" i="3"/>
  <c r="N9032" i="3"/>
  <c r="N9048" i="3"/>
  <c r="N9064" i="3"/>
  <c r="N9080" i="3"/>
  <c r="N9096" i="3"/>
  <c r="N9112" i="3"/>
  <c r="N9128" i="3"/>
  <c r="N9144" i="3"/>
  <c r="N9160" i="3"/>
  <c r="N9176" i="3"/>
  <c r="N9192" i="3"/>
  <c r="N9208" i="3"/>
  <c r="N9224" i="3"/>
  <c r="N9240" i="3"/>
  <c r="N9256" i="3"/>
  <c r="N9272" i="3"/>
  <c r="N9288" i="3"/>
  <c r="N9304" i="3"/>
  <c r="N9320" i="3"/>
  <c r="N9336" i="3"/>
  <c r="N9352" i="3"/>
  <c r="N9368" i="3"/>
  <c r="N9384" i="3"/>
  <c r="N9400" i="3"/>
  <c r="N9416" i="3"/>
  <c r="N9432" i="3"/>
  <c r="N9448" i="3"/>
  <c r="N9464" i="3"/>
  <c r="N9480" i="3"/>
  <c r="N9496" i="3"/>
  <c r="N9512" i="3"/>
  <c r="N9528" i="3"/>
  <c r="N9544" i="3"/>
  <c r="N9560" i="3"/>
  <c r="N9576" i="3"/>
  <c r="N9592" i="3"/>
  <c r="N5296" i="3"/>
  <c r="N5785" i="3"/>
  <c r="N6085" i="3"/>
  <c r="N6296" i="3"/>
  <c r="N6465" i="3"/>
  <c r="N6597" i="3"/>
  <c r="N6723" i="3"/>
  <c r="N6833" i="3"/>
  <c r="N6930" i="3"/>
  <c r="N7024" i="3"/>
  <c r="N7118" i="3"/>
  <c r="N7212" i="3"/>
  <c r="N7292" i="3"/>
  <c r="N7371" i="3"/>
  <c r="N7431" i="3"/>
  <c r="N7499" i="3"/>
  <c r="N7565" i="3"/>
  <c r="N7618" i="3"/>
  <c r="N7671" i="3"/>
  <c r="N7723" i="3"/>
  <c r="N7782" i="3"/>
  <c r="N7839" i="3"/>
  <c r="N7891" i="3"/>
  <c r="N7938" i="3"/>
  <c r="N7980" i="3"/>
  <c r="N8020" i="3"/>
  <c r="N8053" i="3"/>
  <c r="N8085" i="3"/>
  <c r="N8117" i="3"/>
  <c r="N8149" i="3"/>
  <c r="N8181" i="3"/>
  <c r="N8213" i="3"/>
  <c r="N8245" i="3"/>
  <c r="N8277" i="3"/>
  <c r="N8305" i="3"/>
  <c r="N8328" i="3"/>
  <c r="N8352" i="3"/>
  <c r="N8372" i="3"/>
  <c r="N8393" i="3"/>
  <c r="N8416" i="3"/>
  <c r="N8436" i="3"/>
  <c r="N8454" i="3"/>
  <c r="N8473" i="3"/>
  <c r="N8492" i="3"/>
  <c r="N8510" i="3"/>
  <c r="N8527" i="3"/>
  <c r="N8544" i="3"/>
  <c r="N8561" i="3"/>
  <c r="N8578" i="3"/>
  <c r="N8595" i="3"/>
  <c r="N8612" i="3"/>
  <c r="N8629" i="3"/>
  <c r="N8646" i="3"/>
  <c r="N8663" i="3"/>
  <c r="N8680" i="3"/>
  <c r="N8697" i="3"/>
  <c r="N8713" i="3"/>
  <c r="N8729" i="3"/>
  <c r="N8745" i="3"/>
  <c r="N8761" i="3"/>
  <c r="N8777" i="3"/>
  <c r="N8793" i="3"/>
  <c r="N8809" i="3"/>
  <c r="N8825" i="3"/>
  <c r="N8841" i="3"/>
  <c r="N8857" i="3"/>
  <c r="N8873" i="3"/>
  <c r="N8889" i="3"/>
  <c r="N8905" i="3"/>
  <c r="N8921" i="3"/>
  <c r="N8937" i="3"/>
  <c r="N8953" i="3"/>
  <c r="N8969" i="3"/>
  <c r="N8985" i="3"/>
  <c r="N9001" i="3"/>
  <c r="N9017" i="3"/>
  <c r="N9033" i="3"/>
  <c r="N9049" i="3"/>
  <c r="N9065" i="3"/>
  <c r="N9081" i="3"/>
  <c r="N9097" i="3"/>
  <c r="N9113" i="3"/>
  <c r="N9129" i="3"/>
  <c r="N9145" i="3"/>
  <c r="N9161" i="3"/>
  <c r="N9177" i="3"/>
  <c r="N9193" i="3"/>
  <c r="N9209" i="3"/>
  <c r="N9225" i="3"/>
  <c r="N9241" i="3"/>
  <c r="N9257" i="3"/>
  <c r="N9273" i="3"/>
  <c r="N9289" i="3"/>
  <c r="N9305" i="3"/>
  <c r="N9321" i="3"/>
  <c r="N9337" i="3"/>
  <c r="N9353" i="3"/>
  <c r="N9369" i="3"/>
  <c r="N9385" i="3"/>
  <c r="N9401" i="3"/>
  <c r="N9417" i="3"/>
  <c r="N9433" i="3"/>
  <c r="N9449" i="3"/>
  <c r="N9465" i="3"/>
  <c r="N9481" i="3"/>
  <c r="N9497" i="3"/>
  <c r="N9513" i="3"/>
  <c r="N9529" i="3"/>
  <c r="N9545" i="3"/>
  <c r="N9561" i="3"/>
  <c r="N9577" i="3"/>
  <c r="N9593" i="3"/>
  <c r="N9609" i="3"/>
  <c r="N9625" i="3"/>
  <c r="N9641" i="3"/>
  <c r="N9657" i="3"/>
  <c r="N9673" i="3"/>
  <c r="N9689" i="3"/>
  <c r="N9705" i="3"/>
  <c r="N9721" i="3"/>
  <c r="N9737" i="3"/>
  <c r="N9753" i="3"/>
  <c r="N9769" i="3"/>
  <c r="N9785" i="3"/>
  <c r="N9801" i="3"/>
  <c r="N9817" i="3"/>
  <c r="N9833" i="3"/>
  <c r="N9849" i="3"/>
  <c r="N9865" i="3"/>
  <c r="N9881" i="3"/>
  <c r="N9897" i="3"/>
  <c r="N9913" i="3"/>
  <c r="N9929" i="3"/>
  <c r="N9945" i="3"/>
  <c r="N9961" i="3"/>
  <c r="N9977" i="3"/>
  <c r="N9993" i="3"/>
  <c r="N10009" i="3"/>
  <c r="N10025" i="3"/>
  <c r="N10041" i="3"/>
  <c r="N10057" i="3"/>
  <c r="N10073" i="3"/>
  <c r="N10089" i="3"/>
  <c r="N10105" i="3"/>
  <c r="N10121" i="3"/>
  <c r="N5452" i="3"/>
  <c r="N6339" i="3"/>
  <c r="N6724" i="3"/>
  <c r="N6957" i="3"/>
  <c r="N7231" i="3"/>
  <c r="N7439" i="3"/>
  <c r="N7583" i="3"/>
  <c r="N7738" i="3"/>
  <c r="N7892" i="3"/>
  <c r="N7989" i="3"/>
  <c r="N8095" i="3"/>
  <c r="N8185" i="3"/>
  <c r="N8258" i="3"/>
  <c r="N8335" i="3"/>
  <c r="N8396" i="3"/>
  <c r="N8442" i="3"/>
  <c r="N8495" i="3"/>
  <c r="N8545" i="3"/>
  <c r="N8582" i="3"/>
  <c r="N8620" i="3"/>
  <c r="N8664" i="3"/>
  <c r="N8700" i="3"/>
  <c r="N8734" i="3"/>
  <c r="N8775" i="3"/>
  <c r="N8807" i="3"/>
  <c r="N8839" i="3"/>
  <c r="N8871" i="3"/>
  <c r="N8903" i="3"/>
  <c r="N8935" i="3"/>
  <c r="N8967" i="3"/>
  <c r="N8999" i="3"/>
  <c r="N9031" i="3"/>
  <c r="N9063" i="3"/>
  <c r="N9095" i="3"/>
  <c r="N9127" i="3"/>
  <c r="N9159" i="3"/>
  <c r="N9189" i="3"/>
  <c r="N9214" i="3"/>
  <c r="N9244" i="3"/>
  <c r="N9274" i="3"/>
  <c r="N9302" i="3"/>
  <c r="N9328" i="3"/>
  <c r="N9357" i="3"/>
  <c r="N9387" i="3"/>
  <c r="N9415" i="3"/>
  <c r="N9445" i="3"/>
  <c r="N9470" i="3"/>
  <c r="N9500" i="3"/>
  <c r="N9530" i="3"/>
  <c r="N9558" i="3"/>
  <c r="N9584" i="3"/>
  <c r="N9612" i="3"/>
  <c r="N9639" i="3"/>
  <c r="N9661" i="3"/>
  <c r="N9685" i="3"/>
  <c r="N9706" i="3"/>
  <c r="N9726" i="3"/>
  <c r="N9749" i="3"/>
  <c r="N9770" i="3"/>
  <c r="N9790" i="3"/>
  <c r="N9813" i="3"/>
  <c r="N9834" i="3"/>
  <c r="N9854" i="3"/>
  <c r="N9877" i="3"/>
  <c r="N9898" i="3"/>
  <c r="N9918" i="3"/>
  <c r="N9941" i="3"/>
  <c r="N9962" i="3"/>
  <c r="N9982" i="3"/>
  <c r="N10005" i="3"/>
  <c r="N10026" i="3"/>
  <c r="N10046" i="3"/>
  <c r="N10069" i="3"/>
  <c r="N10090" i="3"/>
  <c r="N10110" i="3"/>
  <c r="N10133" i="3"/>
  <c r="N10152" i="3"/>
  <c r="N10171" i="3"/>
  <c r="N10190" i="3"/>
  <c r="N10212" i="3"/>
  <c r="N10231" i="3"/>
  <c r="N10250" i="3"/>
  <c r="N10269" i="3"/>
  <c r="N10288" i="3"/>
  <c r="N10310" i="3"/>
  <c r="N10329" i="3"/>
  <c r="N10348" i="3"/>
  <c r="N10367" i="3"/>
  <c r="N10389" i="3"/>
  <c r="N10408" i="3"/>
  <c r="N10426" i="3"/>
  <c r="N10444" i="3"/>
  <c r="N10462" i="3"/>
  <c r="N10480" i="3"/>
  <c r="N10500" i="3"/>
  <c r="N10518" i="3"/>
  <c r="N10534" i="3"/>
  <c r="N10550" i="3"/>
  <c r="N10566" i="3"/>
  <c r="N10582" i="3"/>
  <c r="N10598" i="3"/>
  <c r="N10614" i="3"/>
  <c r="N10630" i="3"/>
  <c r="N10646" i="3"/>
  <c r="N10662" i="3"/>
  <c r="N10678" i="3"/>
  <c r="N10694" i="3"/>
  <c r="N10710" i="3"/>
  <c r="N10726" i="3"/>
  <c r="N10742" i="3"/>
  <c r="N10758" i="3"/>
  <c r="N10774" i="3"/>
  <c r="N10790" i="3"/>
  <c r="N10806" i="3"/>
  <c r="N10822" i="3"/>
  <c r="N10838" i="3"/>
  <c r="N10854" i="3"/>
  <c r="N10870" i="3"/>
  <c r="N10886" i="3"/>
  <c r="N10902" i="3"/>
  <c r="N10918" i="3"/>
  <c r="N10934" i="3"/>
  <c r="N10950" i="3"/>
  <c r="N10966" i="3"/>
  <c r="N10982" i="3"/>
  <c r="N10998" i="3"/>
  <c r="N11014" i="3"/>
  <c r="N11030" i="3"/>
  <c r="N11046" i="3"/>
  <c r="N11062" i="3"/>
  <c r="N11078" i="3"/>
  <c r="N11094" i="3"/>
  <c r="N11110" i="3"/>
  <c r="N11126" i="3"/>
  <c r="N11142" i="3"/>
  <c r="N11158" i="3"/>
  <c r="N11174" i="3"/>
  <c r="N11190" i="3"/>
  <c r="N11206" i="3"/>
  <c r="N11222" i="3"/>
  <c r="N11238" i="3"/>
  <c r="N11254" i="3"/>
  <c r="N11270" i="3"/>
  <c r="N11286" i="3"/>
  <c r="N11302" i="3"/>
  <c r="N11318" i="3"/>
  <c r="N11334" i="3"/>
  <c r="N11350" i="3"/>
  <c r="N11366" i="3"/>
  <c r="N11382" i="3"/>
  <c r="N11398" i="3"/>
  <c r="N11414" i="3"/>
  <c r="N5455" i="3"/>
  <c r="N6340" i="3"/>
  <c r="N6749" i="3"/>
  <c r="N6976" i="3"/>
  <c r="N7232" i="3"/>
  <c r="N7447" i="3"/>
  <c r="N7585" i="3"/>
  <c r="N7739" i="3"/>
  <c r="N7893" i="3"/>
  <c r="N7999" i="3"/>
  <c r="N8096" i="3"/>
  <c r="N8188" i="3"/>
  <c r="N8260" i="3"/>
  <c r="N8336" i="3"/>
  <c r="N8398" i="3"/>
  <c r="N8445" i="3"/>
  <c r="N8496" i="3"/>
  <c r="N8546" i="3"/>
  <c r="N8583" i="3"/>
  <c r="N8627" i="3"/>
  <c r="N8665" i="3"/>
  <c r="N8701" i="3"/>
  <c r="N8736" i="3"/>
  <c r="N8778" i="3"/>
  <c r="N8810" i="3"/>
  <c r="N8842" i="3"/>
  <c r="N8874" i="3"/>
  <c r="N8906" i="3"/>
  <c r="N8938" i="3"/>
  <c r="N8970" i="3"/>
  <c r="N9002" i="3"/>
  <c r="N9034" i="3"/>
  <c r="N9066" i="3"/>
  <c r="N9098" i="3"/>
  <c r="N9130" i="3"/>
  <c r="N9162" i="3"/>
  <c r="N9190" i="3"/>
  <c r="N9216" i="3"/>
  <c r="N9245" i="3"/>
  <c r="N9275" i="3"/>
  <c r="N9303" i="3"/>
  <c r="N9333" i="3"/>
  <c r="N9358" i="3"/>
  <c r="N9388" i="3"/>
  <c r="N9418" i="3"/>
  <c r="N9446" i="3"/>
  <c r="N9472" i="3"/>
  <c r="N9501" i="3"/>
  <c r="N9531" i="3"/>
  <c r="N9559" i="3"/>
  <c r="N9589" i="3"/>
  <c r="N9613" i="3"/>
  <c r="N9640" i="3"/>
  <c r="N9662" i="3"/>
  <c r="N9686" i="3"/>
  <c r="N9707" i="3"/>
  <c r="N9727" i="3"/>
  <c r="N9750" i="3"/>
  <c r="N9771" i="3"/>
  <c r="N9791" i="3"/>
  <c r="N9814" i="3"/>
  <c r="N9835" i="3"/>
  <c r="N9855" i="3"/>
  <c r="N9878" i="3"/>
  <c r="N9899" i="3"/>
  <c r="N9919" i="3"/>
  <c r="N9942" i="3"/>
  <c r="N9963" i="3"/>
  <c r="N9983" i="3"/>
  <c r="N10006" i="3"/>
  <c r="N10027" i="3"/>
  <c r="N10047" i="3"/>
  <c r="N10070" i="3"/>
  <c r="N10091" i="3"/>
  <c r="N10111" i="3"/>
  <c r="N10134" i="3"/>
  <c r="N10153" i="3"/>
  <c r="N10172" i="3"/>
  <c r="N10191" i="3"/>
  <c r="N10213" i="3"/>
  <c r="N10232" i="3"/>
  <c r="N10251" i="3"/>
  <c r="N10270" i="3"/>
  <c r="N10292" i="3"/>
  <c r="N10311" i="3"/>
  <c r="N10330" i="3"/>
  <c r="N10349" i="3"/>
  <c r="N10368" i="3"/>
  <c r="N10390" i="3"/>
  <c r="N10409" i="3"/>
  <c r="N10427" i="3"/>
  <c r="N10445" i="3"/>
  <c r="N10463" i="3"/>
  <c r="N10481" i="3"/>
  <c r="N10501" i="3"/>
  <c r="N10519" i="3"/>
  <c r="N10535" i="3"/>
  <c r="N10551" i="3"/>
  <c r="N10567" i="3"/>
  <c r="N10583" i="3"/>
  <c r="N10599" i="3"/>
  <c r="N10615" i="3"/>
  <c r="N10631" i="3"/>
  <c r="N10647" i="3"/>
  <c r="N10663" i="3"/>
  <c r="N10679" i="3"/>
  <c r="N10695" i="3"/>
  <c r="N10711" i="3"/>
  <c r="N10727" i="3"/>
  <c r="N10743" i="3"/>
  <c r="N10759" i="3"/>
  <c r="N10775" i="3"/>
  <c r="N10791" i="3"/>
  <c r="N10807" i="3"/>
  <c r="N10823" i="3"/>
  <c r="N10839" i="3"/>
  <c r="N10855" i="3"/>
  <c r="N10871" i="3"/>
  <c r="N10887" i="3"/>
  <c r="N10903" i="3"/>
  <c r="N10919" i="3"/>
  <c r="N10935" i="3"/>
  <c r="N10951" i="3"/>
  <c r="N10967" i="3"/>
  <c r="N10983" i="3"/>
  <c r="N10999" i="3"/>
  <c r="N11015" i="3"/>
  <c r="N11031" i="3"/>
  <c r="N11047" i="3"/>
  <c r="N11063" i="3"/>
  <c r="N11079" i="3"/>
  <c r="N11095" i="3"/>
  <c r="N11111" i="3"/>
  <c r="N11127" i="3"/>
  <c r="N11143" i="3"/>
  <c r="N11159" i="3"/>
  <c r="N11175" i="3"/>
  <c r="N11191" i="3"/>
  <c r="N11207" i="3"/>
  <c r="N11223" i="3"/>
  <c r="N11239" i="3"/>
  <c r="N11255" i="3"/>
  <c r="N11271" i="3"/>
  <c r="N11287" i="3"/>
  <c r="N11303" i="3"/>
  <c r="N11319" i="3"/>
  <c r="N11335" i="3"/>
  <c r="N11351" i="3"/>
  <c r="N11367" i="3"/>
  <c r="N11383" i="3"/>
  <c r="N11399" i="3"/>
  <c r="N11415" i="3"/>
  <c r="N11431" i="3"/>
  <c r="N5460" i="3"/>
  <c r="N6341" i="3"/>
  <c r="N6750" i="3"/>
  <c r="N7025" i="3"/>
  <c r="N7233" i="3"/>
  <c r="N7449" i="3"/>
  <c r="N7620" i="3"/>
  <c r="N7740" i="3"/>
  <c r="N7900" i="3"/>
  <c r="N8021" i="3"/>
  <c r="N8098" i="3"/>
  <c r="N8191" i="3"/>
  <c r="N8280" i="3"/>
  <c r="N8337" i="3"/>
  <c r="N8399" i="3"/>
  <c r="N8456" i="3"/>
  <c r="N8497" i="3"/>
  <c r="N8547" i="3"/>
  <c r="N8585" i="3"/>
  <c r="N8630" i="3"/>
  <c r="N8666" i="3"/>
  <c r="N8702" i="3"/>
  <c r="N8743" i="3"/>
  <c r="N8779" i="3"/>
  <c r="N8811" i="3"/>
  <c r="N8843" i="3"/>
  <c r="N8875" i="3"/>
  <c r="N8907" i="3"/>
  <c r="N8939" i="3"/>
  <c r="N8971" i="3"/>
  <c r="N9003" i="3"/>
  <c r="N9035" i="3"/>
  <c r="N9067" i="3"/>
  <c r="N9099" i="3"/>
  <c r="N9131" i="3"/>
  <c r="N9163" i="3"/>
  <c r="N9191" i="3"/>
  <c r="N9221" i="3"/>
  <c r="N9246" i="3"/>
  <c r="N9276" i="3"/>
  <c r="N9306" i="3"/>
  <c r="N9334" i="3"/>
  <c r="N9360" i="3"/>
  <c r="N9389" i="3"/>
  <c r="N9419" i="3"/>
  <c r="N9447" i="3"/>
  <c r="N9477" i="3"/>
  <c r="N9502" i="3"/>
  <c r="N9532" i="3"/>
  <c r="N9562" i="3"/>
  <c r="N9590" i="3"/>
  <c r="N9614" i="3"/>
  <c r="N9642" i="3"/>
  <c r="N9663" i="3"/>
  <c r="N9687" i="3"/>
  <c r="N9708" i="3"/>
  <c r="N9728" i="3"/>
  <c r="N9751" i="3"/>
  <c r="N9772" i="3"/>
  <c r="N9792" i="3"/>
  <c r="N9815" i="3"/>
  <c r="N9836" i="3"/>
  <c r="N9856" i="3"/>
  <c r="N9879" i="3"/>
  <c r="N9900" i="3"/>
  <c r="N9920" i="3"/>
  <c r="N9943" i="3"/>
  <c r="N9964" i="3"/>
  <c r="N9984" i="3"/>
  <c r="N10007" i="3"/>
  <c r="N10028" i="3"/>
  <c r="N10048" i="3"/>
  <c r="N10071" i="3"/>
  <c r="N10092" i="3"/>
  <c r="N10112" i="3"/>
  <c r="N10135" i="3"/>
  <c r="N10154" i="3"/>
  <c r="N10173" i="3"/>
  <c r="N10192" i="3"/>
  <c r="N10214" i="3"/>
  <c r="N10233" i="3"/>
  <c r="N10252" i="3"/>
  <c r="N10271" i="3"/>
  <c r="N10293" i="3"/>
  <c r="N10312" i="3"/>
  <c r="N10331" i="3"/>
  <c r="N10350" i="3"/>
  <c r="N10372" i="3"/>
  <c r="N10391" i="3"/>
  <c r="N10410" i="3"/>
  <c r="N10428" i="3"/>
  <c r="N10446" i="3"/>
  <c r="N10464" i="3"/>
  <c r="N10484" i="3"/>
  <c r="N10502" i="3"/>
  <c r="N10520" i="3"/>
  <c r="N10536" i="3"/>
  <c r="N10552" i="3"/>
  <c r="N10568" i="3"/>
  <c r="N10584" i="3"/>
  <c r="N10600" i="3"/>
  <c r="N10616" i="3"/>
  <c r="N10632" i="3"/>
  <c r="N10648" i="3"/>
  <c r="N10664" i="3"/>
  <c r="N10680" i="3"/>
  <c r="N10696" i="3"/>
  <c r="N10712" i="3"/>
  <c r="N10728" i="3"/>
  <c r="N10744" i="3"/>
  <c r="N10760" i="3"/>
  <c r="N10776" i="3"/>
  <c r="N10792" i="3"/>
  <c r="N10808" i="3"/>
  <c r="N10824" i="3"/>
  <c r="N10840" i="3"/>
  <c r="N10856" i="3"/>
  <c r="N10872" i="3"/>
  <c r="N10888" i="3"/>
  <c r="N10904" i="3"/>
  <c r="N10920" i="3"/>
  <c r="N10936" i="3"/>
  <c r="N10952" i="3"/>
  <c r="N10968" i="3"/>
  <c r="N10984" i="3"/>
  <c r="N11000" i="3"/>
  <c r="N11016" i="3"/>
  <c r="N11032" i="3"/>
  <c r="N11048" i="3"/>
  <c r="N11064" i="3"/>
  <c r="N11080" i="3"/>
  <c r="N11096" i="3"/>
  <c r="N11112" i="3"/>
  <c r="N11128" i="3"/>
  <c r="N11144" i="3"/>
  <c r="N11160" i="3"/>
  <c r="N11176" i="3"/>
  <c r="N11192" i="3"/>
  <c r="N11208" i="3"/>
  <c r="N11224" i="3"/>
  <c r="N11240" i="3"/>
  <c r="N11256" i="3"/>
  <c r="N11272" i="3"/>
  <c r="N11288" i="3"/>
  <c r="N11304" i="3"/>
  <c r="N11320" i="3"/>
  <c r="N11336" i="3"/>
  <c r="N11352" i="3"/>
  <c r="N11368" i="3"/>
  <c r="N11384" i="3"/>
  <c r="N11400" i="3"/>
  <c r="N11416" i="3"/>
  <c r="N11432" i="3"/>
  <c r="N11448" i="3"/>
  <c r="N11464" i="3"/>
  <c r="N11480" i="3"/>
  <c r="N11496" i="3"/>
  <c r="N11512" i="3"/>
  <c r="N11528" i="3"/>
  <c r="N11544" i="3"/>
  <c r="N11560" i="3"/>
  <c r="N11576" i="3"/>
  <c r="N11592" i="3"/>
  <c r="N5470" i="3"/>
  <c r="N6382" i="3"/>
  <c r="N6751" i="3"/>
  <c r="N7044" i="3"/>
  <c r="N7250" i="3"/>
  <c r="N7450" i="3"/>
  <c r="N7621" i="3"/>
  <c r="N7754" i="3"/>
  <c r="N7906" i="3"/>
  <c r="N8025" i="3"/>
  <c r="N8100" i="3"/>
  <c r="N8192" i="3"/>
  <c r="N8281" i="3"/>
  <c r="N8339" i="3"/>
  <c r="N8400" i="3"/>
  <c r="N8457" i="3"/>
  <c r="N8499" i="3"/>
  <c r="N8548" i="3"/>
  <c r="N8593" i="3"/>
  <c r="N8631" i="3"/>
  <c r="N8668" i="3"/>
  <c r="N8704" i="3"/>
  <c r="N8746" i="3"/>
  <c r="N8780" i="3"/>
  <c r="N8812" i="3"/>
  <c r="N8844" i="3"/>
  <c r="N8876" i="3"/>
  <c r="N8908" i="3"/>
  <c r="N8940" i="3"/>
  <c r="N8972" i="3"/>
  <c r="N9004" i="3"/>
  <c r="N9036" i="3"/>
  <c r="N9068" i="3"/>
  <c r="N9100" i="3"/>
  <c r="N9132" i="3"/>
  <c r="N9164" i="3"/>
  <c r="N9194" i="3"/>
  <c r="N9222" i="3"/>
  <c r="N9248" i="3"/>
  <c r="N9277" i="3"/>
  <c r="N9307" i="3"/>
  <c r="N9335" i="3"/>
  <c r="N9365" i="3"/>
  <c r="N9390" i="3"/>
  <c r="N9420" i="3"/>
  <c r="N9450" i="3"/>
  <c r="N9478" i="3"/>
  <c r="N9504" i="3"/>
  <c r="N9533" i="3"/>
  <c r="N9563" i="3"/>
  <c r="N9591" i="3"/>
  <c r="N9616" i="3"/>
  <c r="N9643" i="3"/>
  <c r="N9664" i="3"/>
  <c r="N9688" i="3"/>
  <c r="N9709" i="3"/>
  <c r="N9732" i="3"/>
  <c r="N9752" i="3"/>
  <c r="N9773" i="3"/>
  <c r="N9796" i="3"/>
  <c r="N9816" i="3"/>
  <c r="N9837" i="3"/>
  <c r="N9860" i="3"/>
  <c r="N9880" i="3"/>
  <c r="N9901" i="3"/>
  <c r="N9924" i="3"/>
  <c r="N9944" i="3"/>
  <c r="N9965" i="3"/>
  <c r="N9988" i="3"/>
  <c r="N10008" i="3"/>
  <c r="N10029" i="3"/>
  <c r="N10052" i="3"/>
  <c r="N10072" i="3"/>
  <c r="N10093" i="3"/>
  <c r="N10116" i="3"/>
  <c r="N10136" i="3"/>
  <c r="N10155" i="3"/>
  <c r="N10174" i="3"/>
  <c r="N10196" i="3"/>
  <c r="N10215" i="3"/>
  <c r="N10234" i="3"/>
  <c r="N10253" i="3"/>
  <c r="N10272" i="3"/>
  <c r="N10294" i="3"/>
  <c r="N5790" i="3"/>
  <c r="N6467" i="3"/>
  <c r="N6753" i="3"/>
  <c r="N7046" i="3"/>
  <c r="N7293" i="3"/>
  <c r="N7451" i="3"/>
  <c r="N7628" i="3"/>
  <c r="N7788" i="3"/>
  <c r="N7907" i="3"/>
  <c r="N8028" i="3"/>
  <c r="N8121" i="3"/>
  <c r="N8194" i="3"/>
  <c r="N8284" i="3"/>
  <c r="N8353" i="3"/>
  <c r="N8401" i="3"/>
  <c r="N8458" i="3"/>
  <c r="N8511" i="3"/>
  <c r="N8549" i="3"/>
  <c r="N8596" i="3"/>
  <c r="N8632" i="3"/>
  <c r="N8669" i="3"/>
  <c r="N8711" i="3"/>
  <c r="N8747" i="3"/>
  <c r="N8781" i="3"/>
  <c r="N8813" i="3"/>
  <c r="N8845" i="3"/>
  <c r="N8877" i="3"/>
  <c r="N8909" i="3"/>
  <c r="N8941" i="3"/>
  <c r="N8973" i="3"/>
  <c r="N9005" i="3"/>
  <c r="N9037" i="3"/>
  <c r="N9069" i="3"/>
  <c r="N9101" i="3"/>
  <c r="N9133" i="3"/>
  <c r="N9165" i="3"/>
  <c r="N9195" i="3"/>
  <c r="N9223" i="3"/>
  <c r="N9253" i="3"/>
  <c r="N9278" i="3"/>
  <c r="N9308" i="3"/>
  <c r="N9338" i="3"/>
  <c r="N9366" i="3"/>
  <c r="N9392" i="3"/>
  <c r="N9421" i="3"/>
  <c r="N9451" i="3"/>
  <c r="N9479" i="3"/>
  <c r="N9509" i="3"/>
  <c r="N9534" i="3"/>
  <c r="N9564" i="3"/>
  <c r="N9594" i="3"/>
  <c r="N9621" i="3"/>
  <c r="N9644" i="3"/>
  <c r="N9669" i="3"/>
  <c r="N9690" i="3"/>
  <c r="N9710" i="3"/>
  <c r="N9733" i="3"/>
  <c r="N9754" i="3"/>
  <c r="N9774" i="3"/>
  <c r="N9797" i="3"/>
  <c r="N9818" i="3"/>
  <c r="N9838" i="3"/>
  <c r="N9861" i="3"/>
  <c r="N9882" i="3"/>
  <c r="N9902" i="3"/>
  <c r="N9925" i="3"/>
  <c r="N9946" i="3"/>
  <c r="N9966" i="3"/>
  <c r="N9989" i="3"/>
  <c r="N10010" i="3"/>
  <c r="N10030" i="3"/>
  <c r="N10053" i="3"/>
  <c r="N10074" i="3"/>
  <c r="N10094" i="3"/>
  <c r="N10117" i="3"/>
  <c r="N10137" i="3"/>
  <c r="N10156" i="3"/>
  <c r="N10175" i="3"/>
  <c r="N10197" i="3"/>
  <c r="N10216" i="3"/>
  <c r="N10235" i="3"/>
  <c r="N10254" i="3"/>
  <c r="N10276" i="3"/>
  <c r="N10295" i="3"/>
  <c r="N10314" i="3"/>
  <c r="N10333" i="3"/>
  <c r="N10352" i="3"/>
  <c r="N10374" i="3"/>
  <c r="N10393" i="3"/>
  <c r="N10412" i="3"/>
  <c r="N10430" i="3"/>
  <c r="N10448" i="3"/>
  <c r="N10468" i="3"/>
  <c r="N10486" i="3"/>
  <c r="N10504" i="3"/>
  <c r="N10522" i="3"/>
  <c r="N10538" i="3"/>
  <c r="N10554" i="3"/>
  <c r="N10570" i="3"/>
  <c r="N10586" i="3"/>
  <c r="N10602" i="3"/>
  <c r="N10618" i="3"/>
  <c r="N10634" i="3"/>
  <c r="N10650" i="3"/>
  <c r="N10666" i="3"/>
  <c r="N10682" i="3"/>
  <c r="N10698" i="3"/>
  <c r="N10714" i="3"/>
  <c r="N10730" i="3"/>
  <c r="N10746" i="3"/>
  <c r="N10762" i="3"/>
  <c r="N10778" i="3"/>
  <c r="N10794" i="3"/>
  <c r="N10810" i="3"/>
  <c r="N10826" i="3"/>
  <c r="N10842" i="3"/>
  <c r="N10858" i="3"/>
  <c r="N10874" i="3"/>
  <c r="N10890" i="3"/>
  <c r="N10906" i="3"/>
  <c r="N10922" i="3"/>
  <c r="N10938" i="3"/>
  <c r="N10954" i="3"/>
  <c r="N10970" i="3"/>
  <c r="N10986" i="3"/>
  <c r="N11002" i="3"/>
  <c r="N11018" i="3"/>
  <c r="N11034" i="3"/>
  <c r="N11050" i="3"/>
  <c r="N11066" i="3"/>
  <c r="N11082" i="3"/>
  <c r="N11098" i="3"/>
  <c r="N11114" i="3"/>
  <c r="N11130" i="3"/>
  <c r="N11146" i="3"/>
  <c r="N11162" i="3"/>
  <c r="N11178" i="3"/>
  <c r="N11194" i="3"/>
  <c r="N11210" i="3"/>
  <c r="N11226" i="3"/>
  <c r="N11242" i="3"/>
  <c r="N11258" i="3"/>
  <c r="N11274" i="3"/>
  <c r="N11290" i="3"/>
  <c r="N11306" i="3"/>
  <c r="N11322" i="3"/>
  <c r="N11338" i="3"/>
  <c r="N11354" i="3"/>
  <c r="N11370" i="3"/>
  <c r="N11386" i="3"/>
  <c r="N11402" i="3"/>
  <c r="N11418" i="3"/>
  <c r="N11434" i="3"/>
  <c r="N11450" i="3"/>
  <c r="N11466" i="3"/>
  <c r="N11482" i="3"/>
  <c r="N11498" i="3"/>
  <c r="N11514" i="3"/>
  <c r="N11530" i="3"/>
  <c r="N11546" i="3"/>
  <c r="N11562" i="3"/>
  <c r="N11578" i="3"/>
  <c r="N11594" i="3"/>
  <c r="N11610" i="3"/>
  <c r="N11626" i="3"/>
  <c r="N11642" i="3"/>
  <c r="N11658" i="3"/>
  <c r="N11674" i="3"/>
  <c r="N11690" i="3"/>
  <c r="N11706" i="3"/>
  <c r="N11722" i="3"/>
  <c r="N5862" i="3"/>
  <c r="N6494" i="3"/>
  <c r="N6777" i="3"/>
  <c r="N7049" i="3"/>
  <c r="N7309" i="3"/>
  <c r="N7467" i="3"/>
  <c r="N7634" i="3"/>
  <c r="N7789" i="3"/>
  <c r="N7909" i="3"/>
  <c r="N8031" i="3"/>
  <c r="N8124" i="3"/>
  <c r="N8196" i="3"/>
  <c r="N8287" i="3"/>
  <c r="N8354" i="3"/>
  <c r="N8403" i="3"/>
  <c r="N8460" i="3"/>
  <c r="N8512" i="3"/>
  <c r="N8551" i="3"/>
  <c r="N8597" i="3"/>
  <c r="N8633" i="3"/>
  <c r="N8671" i="3"/>
  <c r="N8714" i="3"/>
  <c r="N8748" i="3"/>
  <c r="N8782" i="3"/>
  <c r="N8814" i="3"/>
  <c r="N8846" i="3"/>
  <c r="N8878" i="3"/>
  <c r="N8910" i="3"/>
  <c r="N8942" i="3"/>
  <c r="N8974" i="3"/>
  <c r="N9006" i="3"/>
  <c r="N9038" i="3"/>
  <c r="N9070" i="3"/>
  <c r="N9102" i="3"/>
  <c r="N9134" i="3"/>
  <c r="N9166" i="3"/>
  <c r="N9196" i="3"/>
  <c r="N9226" i="3"/>
  <c r="N9254" i="3"/>
  <c r="N9280" i="3"/>
  <c r="N9309" i="3"/>
  <c r="N9339" i="3"/>
  <c r="N9367" i="3"/>
  <c r="N9397" i="3"/>
  <c r="N9422" i="3"/>
  <c r="N9452" i="3"/>
  <c r="N9482" i="3"/>
  <c r="N9510" i="3"/>
  <c r="N9536" i="3"/>
  <c r="N9565" i="3"/>
  <c r="N9595" i="3"/>
  <c r="N9622" i="3"/>
  <c r="N9645" i="3"/>
  <c r="N9670" i="3"/>
  <c r="N9691" i="3"/>
  <c r="N9711" i="3"/>
  <c r="N9734" i="3"/>
  <c r="N9755" i="3"/>
  <c r="N9775" i="3"/>
  <c r="N9798" i="3"/>
  <c r="N9819" i="3"/>
  <c r="N9839" i="3"/>
  <c r="N9862" i="3"/>
  <c r="N9883" i="3"/>
  <c r="N9903" i="3"/>
  <c r="N9926" i="3"/>
  <c r="N9947" i="3"/>
  <c r="N9967" i="3"/>
  <c r="N9990" i="3"/>
  <c r="N10011" i="3"/>
  <c r="N10031" i="3"/>
  <c r="N10054" i="3"/>
  <c r="N10075" i="3"/>
  <c r="N10095" i="3"/>
  <c r="N10118" i="3"/>
  <c r="N10138" i="3"/>
  <c r="N10157" i="3"/>
  <c r="N10176" i="3"/>
  <c r="N10198" i="3"/>
  <c r="N10217" i="3"/>
  <c r="N10236" i="3"/>
  <c r="N10255" i="3"/>
  <c r="N10277" i="3"/>
  <c r="N10296" i="3"/>
  <c r="N10315" i="3"/>
  <c r="N10334" i="3"/>
  <c r="N10356" i="3"/>
  <c r="N10375" i="3"/>
  <c r="N10394" i="3"/>
  <c r="N10413" i="3"/>
  <c r="N10431" i="3"/>
  <c r="N10449" i="3"/>
  <c r="N10469" i="3"/>
  <c r="N10487" i="3"/>
  <c r="N10505" i="3"/>
  <c r="N10523" i="3"/>
  <c r="N10539" i="3"/>
  <c r="N10555" i="3"/>
  <c r="N10571" i="3"/>
  <c r="N10587" i="3"/>
  <c r="N10603" i="3"/>
  <c r="N10619" i="3"/>
  <c r="N10635" i="3"/>
  <c r="N10651" i="3"/>
  <c r="N10667" i="3"/>
  <c r="N10683" i="3"/>
  <c r="N10699" i="3"/>
  <c r="N10715" i="3"/>
  <c r="N10731" i="3"/>
  <c r="N10747" i="3"/>
  <c r="N10763" i="3"/>
  <c r="N10779" i="3"/>
  <c r="N10795" i="3"/>
  <c r="N10811" i="3"/>
  <c r="N10827" i="3"/>
  <c r="N10843" i="3"/>
  <c r="N10859" i="3"/>
  <c r="N10875" i="3"/>
  <c r="N10891" i="3"/>
  <c r="N10907" i="3"/>
  <c r="N10923" i="3"/>
  <c r="N10939" i="3"/>
  <c r="N10955" i="3"/>
  <c r="N10971" i="3"/>
  <c r="N10987" i="3"/>
  <c r="N11003" i="3"/>
  <c r="N11019" i="3"/>
  <c r="N11035" i="3"/>
  <c r="N11051" i="3"/>
  <c r="N11067" i="3"/>
  <c r="N11083" i="3"/>
  <c r="N11099" i="3"/>
  <c r="N11115" i="3"/>
  <c r="N11131" i="3"/>
  <c r="N11147" i="3"/>
  <c r="N11163" i="3"/>
  <c r="N11179" i="3"/>
  <c r="N11195" i="3"/>
  <c r="N11211" i="3"/>
  <c r="N11227" i="3"/>
  <c r="N11243" i="3"/>
  <c r="N11259" i="3"/>
  <c r="N11275" i="3"/>
  <c r="N11291" i="3"/>
  <c r="N11307" i="3"/>
  <c r="N11323" i="3"/>
  <c r="N11339" i="3"/>
  <c r="N11355" i="3"/>
  <c r="N11371" i="3"/>
  <c r="N11387" i="3"/>
  <c r="N11403" i="3"/>
  <c r="N11419" i="3"/>
  <c r="N11435" i="3"/>
  <c r="N11451" i="3"/>
  <c r="N11467" i="3"/>
  <c r="N11483" i="3"/>
  <c r="N11499" i="3"/>
  <c r="N11515" i="3"/>
  <c r="N11531" i="3"/>
  <c r="N11547" i="3"/>
  <c r="N11563" i="3"/>
  <c r="N11579" i="3"/>
  <c r="N11595" i="3"/>
  <c r="N11611" i="3"/>
  <c r="N11627" i="3"/>
  <c r="N11643" i="3"/>
  <c r="N11659" i="3"/>
  <c r="N11675" i="3"/>
  <c r="N11691" i="3"/>
  <c r="N11707" i="3"/>
  <c r="N5863" i="3"/>
  <c r="N6495" i="3"/>
  <c r="N6836" i="3"/>
  <c r="N7051" i="3"/>
  <c r="N7310" i="3"/>
  <c r="N7505" i="3"/>
  <c r="N7636" i="3"/>
  <c r="N7790" i="3"/>
  <c r="N7939" i="3"/>
  <c r="N8034" i="3"/>
  <c r="N8127" i="3"/>
  <c r="N8217" i="3"/>
  <c r="N8288" i="3"/>
  <c r="N8355" i="3"/>
  <c r="N8417" i="3"/>
  <c r="N8461" i="3"/>
  <c r="N8513" i="3"/>
  <c r="N8562" i="3"/>
  <c r="N8598" i="3"/>
  <c r="N8634" i="3"/>
  <c r="N8678" i="3"/>
  <c r="N8715" i="3"/>
  <c r="N8749" i="3"/>
  <c r="N8784" i="3"/>
  <c r="N8816" i="3"/>
  <c r="N8848" i="3"/>
  <c r="N8880" i="3"/>
  <c r="N8912" i="3"/>
  <c r="N8944" i="3"/>
  <c r="N8976" i="3"/>
  <c r="N9008" i="3"/>
  <c r="N9040" i="3"/>
  <c r="N9072" i="3"/>
  <c r="N9104" i="3"/>
  <c r="N9136" i="3"/>
  <c r="N9168" i="3"/>
  <c r="N9197" i="3"/>
  <c r="N9227" i="3"/>
  <c r="N9255" i="3"/>
  <c r="N9285" i="3"/>
  <c r="N9310" i="3"/>
  <c r="N9340" i="3"/>
  <c r="N9370" i="3"/>
  <c r="N9398" i="3"/>
  <c r="N9424" i="3"/>
  <c r="N9453" i="3"/>
  <c r="N9483" i="3"/>
  <c r="N9511" i="3"/>
  <c r="N9541" i="3"/>
  <c r="N9566" i="3"/>
  <c r="N9596" i="3"/>
  <c r="N9623" i="3"/>
  <c r="N9646" i="3"/>
  <c r="N9671" i="3"/>
  <c r="N9692" i="3"/>
  <c r="N9712" i="3"/>
  <c r="N9735" i="3"/>
  <c r="N9756" i="3"/>
  <c r="N9776" i="3"/>
  <c r="N9799" i="3"/>
  <c r="N9820" i="3"/>
  <c r="N9840" i="3"/>
  <c r="N9863" i="3"/>
  <c r="N9884" i="3"/>
  <c r="N9904" i="3"/>
  <c r="N9927" i="3"/>
  <c r="N9948" i="3"/>
  <c r="N9968" i="3"/>
  <c r="N9991" i="3"/>
  <c r="N10012" i="3"/>
  <c r="N10032" i="3"/>
  <c r="N10055" i="3"/>
  <c r="N10076" i="3"/>
  <c r="N10096" i="3"/>
  <c r="N10119" i="3"/>
  <c r="N10139" i="3"/>
  <c r="N10158" i="3"/>
  <c r="N10180" i="3"/>
  <c r="N10199" i="3"/>
  <c r="N10218" i="3"/>
  <c r="N10237" i="3"/>
  <c r="N10256" i="3"/>
  <c r="N10278" i="3"/>
  <c r="N10297" i="3"/>
  <c r="N10316" i="3"/>
  <c r="N10335" i="3"/>
  <c r="N10357" i="3"/>
  <c r="N10376" i="3"/>
  <c r="N10395" i="3"/>
  <c r="N10414" i="3"/>
  <c r="N10432" i="3"/>
  <c r="N10452" i="3"/>
  <c r="N10470" i="3"/>
  <c r="N10488" i="3"/>
  <c r="N10506" i="3"/>
  <c r="N10524" i="3"/>
  <c r="N10540" i="3"/>
  <c r="N10556" i="3"/>
  <c r="N10572" i="3"/>
  <c r="N10588" i="3"/>
  <c r="N10604" i="3"/>
  <c r="N10620" i="3"/>
  <c r="N10636" i="3"/>
  <c r="N10652" i="3"/>
  <c r="N10668" i="3"/>
  <c r="N10684" i="3"/>
  <c r="N10700" i="3"/>
  <c r="N10716" i="3"/>
  <c r="N10732" i="3"/>
  <c r="N10748" i="3"/>
  <c r="N10764" i="3"/>
  <c r="N10780" i="3"/>
  <c r="N10796" i="3"/>
  <c r="N10812" i="3"/>
  <c r="N10828" i="3"/>
  <c r="N10844" i="3"/>
  <c r="N10860" i="3"/>
  <c r="N10876" i="3"/>
  <c r="N5864" i="3"/>
  <c r="N6497" i="3"/>
  <c r="N6856" i="3"/>
  <c r="N7070" i="3"/>
  <c r="N7311" i="3"/>
  <c r="N7506" i="3"/>
  <c r="N7638" i="3"/>
  <c r="N7791" i="3"/>
  <c r="N7940" i="3"/>
  <c r="N8036" i="3"/>
  <c r="N8128" i="3"/>
  <c r="N8220" i="3"/>
  <c r="N8290" i="3"/>
  <c r="N8356" i="3"/>
  <c r="N8418" i="3"/>
  <c r="N8463" i="3"/>
  <c r="N8514" i="3"/>
  <c r="N8563" i="3"/>
  <c r="N8599" i="3"/>
  <c r="N8637" i="3"/>
  <c r="N8681" i="3"/>
  <c r="N8716" i="3"/>
  <c r="N8750" i="3"/>
  <c r="N8789" i="3"/>
  <c r="N8821" i="3"/>
  <c r="N8853" i="3"/>
  <c r="N8885" i="3"/>
  <c r="N8917" i="3"/>
  <c r="N8949" i="3"/>
  <c r="N8981" i="3"/>
  <c r="N9013" i="3"/>
  <c r="N9045" i="3"/>
  <c r="N9077" i="3"/>
  <c r="N9109" i="3"/>
  <c r="N9141" i="3"/>
  <c r="N9173" i="3"/>
  <c r="N9198" i="3"/>
  <c r="N9228" i="3"/>
  <c r="N9258" i="3"/>
  <c r="N9286" i="3"/>
  <c r="N9312" i="3"/>
  <c r="N9341" i="3"/>
  <c r="N9371" i="3"/>
  <c r="N9399" i="3"/>
  <c r="N9429" i="3"/>
  <c r="N9454" i="3"/>
  <c r="N9484" i="3"/>
  <c r="N9514" i="3"/>
  <c r="N9542" i="3"/>
  <c r="N9568" i="3"/>
  <c r="N9597" i="3"/>
  <c r="N9624" i="3"/>
  <c r="N9647" i="3"/>
  <c r="N9672" i="3"/>
  <c r="N9693" i="3"/>
  <c r="N9716" i="3"/>
  <c r="N9736" i="3"/>
  <c r="N9757" i="3"/>
  <c r="N9780" i="3"/>
  <c r="N9800" i="3"/>
  <c r="N9821" i="3"/>
  <c r="N9844" i="3"/>
  <c r="N9864" i="3"/>
  <c r="N9885" i="3"/>
  <c r="N9908" i="3"/>
  <c r="N9928" i="3"/>
  <c r="N9949" i="3"/>
  <c r="N9972" i="3"/>
  <c r="N9992" i="3"/>
  <c r="N10013" i="3"/>
  <c r="N10036" i="3"/>
  <c r="N10056" i="3"/>
  <c r="N10077" i="3"/>
  <c r="N10100" i="3"/>
  <c r="N10120" i="3"/>
  <c r="N10140" i="3"/>
  <c r="N10159" i="3"/>
  <c r="N10181" i="3"/>
  <c r="N10200" i="3"/>
  <c r="N10219" i="3"/>
  <c r="N10238" i="3"/>
  <c r="N10260" i="3"/>
  <c r="N10279" i="3"/>
  <c r="N10298" i="3"/>
  <c r="N10317" i="3"/>
  <c r="N10336" i="3"/>
  <c r="N10358" i="3"/>
  <c r="N10377" i="3"/>
  <c r="N10396" i="3"/>
  <c r="N10415" i="3"/>
  <c r="N10433" i="3"/>
  <c r="N10453" i="3"/>
  <c r="N10471" i="3"/>
  <c r="N10489" i="3"/>
  <c r="N10507" i="3"/>
  <c r="N10525" i="3"/>
  <c r="N10541" i="3"/>
  <c r="N10557" i="3"/>
  <c r="N10573" i="3"/>
  <c r="N10589" i="3"/>
  <c r="N10605" i="3"/>
  <c r="N10621" i="3"/>
  <c r="N10637" i="3"/>
  <c r="N10653" i="3"/>
  <c r="N10669" i="3"/>
  <c r="N10685" i="3"/>
  <c r="N10701" i="3"/>
  <c r="N10717" i="3"/>
  <c r="N10733" i="3"/>
  <c r="N10749" i="3"/>
  <c r="N10765" i="3"/>
  <c r="N10781" i="3"/>
  <c r="N10797" i="3"/>
  <c r="N10813" i="3"/>
  <c r="N10829" i="3"/>
  <c r="N10845" i="3"/>
  <c r="N10861" i="3"/>
  <c r="N10877" i="3"/>
  <c r="N10893" i="3"/>
  <c r="N10909" i="3"/>
  <c r="N10925" i="3"/>
  <c r="N10941" i="3"/>
  <c r="N10957" i="3"/>
  <c r="N10973" i="3"/>
  <c r="N10989" i="3"/>
  <c r="N11005" i="3"/>
  <c r="N11021" i="3"/>
  <c r="N11037" i="3"/>
  <c r="N11053" i="3"/>
  <c r="N11069" i="3"/>
  <c r="N11085" i="3"/>
  <c r="N11101" i="3"/>
  <c r="N11117" i="3"/>
  <c r="N11133" i="3"/>
  <c r="N11149" i="3"/>
  <c r="N11165" i="3"/>
  <c r="N11181" i="3"/>
  <c r="N11197" i="3"/>
  <c r="N11213" i="3"/>
  <c r="N11229" i="3"/>
  <c r="N11245" i="3"/>
  <c r="N6086" i="3"/>
  <c r="N6531" i="3"/>
  <c r="N6859" i="3"/>
  <c r="N7137" i="3"/>
  <c r="N7329" i="3"/>
  <c r="N7510" i="3"/>
  <c r="N7679" i="3"/>
  <c r="N7806" i="3"/>
  <c r="N7948" i="3"/>
  <c r="N8060" i="3"/>
  <c r="N8132" i="3"/>
  <c r="N8224" i="3"/>
  <c r="N8307" i="3"/>
  <c r="N8360" i="3"/>
  <c r="N8420" i="3"/>
  <c r="N8476" i="3"/>
  <c r="N8517" i="3"/>
  <c r="N8565" i="3"/>
  <c r="N8602" i="3"/>
  <c r="N8647" i="3"/>
  <c r="N8684" i="3"/>
  <c r="N8718" i="3"/>
  <c r="N8759" i="3"/>
  <c r="N8794" i="3"/>
  <c r="N8826" i="3"/>
  <c r="N8858" i="3"/>
  <c r="N8890" i="3"/>
  <c r="N8922" i="3"/>
  <c r="N8954" i="3"/>
  <c r="N8986" i="3"/>
  <c r="N9018" i="3"/>
  <c r="N9050" i="3"/>
  <c r="N9082" i="3"/>
  <c r="N9114" i="3"/>
  <c r="N9146" i="3"/>
  <c r="N9175" i="3"/>
  <c r="N9205" i="3"/>
  <c r="N9230" i="3"/>
  <c r="N9260" i="3"/>
  <c r="N9290" i="3"/>
  <c r="N9318" i="3"/>
  <c r="N9344" i="3"/>
  <c r="N9373" i="3"/>
  <c r="N9403" i="3"/>
  <c r="N9431" i="3"/>
  <c r="N9461" i="3"/>
  <c r="N9486" i="3"/>
  <c r="N9516" i="3"/>
  <c r="N9546" i="3"/>
  <c r="N9574" i="3"/>
  <c r="N9600" i="3"/>
  <c r="N9627" i="3"/>
  <c r="N9653" i="3"/>
  <c r="N9675" i="3"/>
  <c r="N9695" i="3"/>
  <c r="N9718" i="3"/>
  <c r="N9739" i="3"/>
  <c r="N9759" i="3"/>
  <c r="N9782" i="3"/>
  <c r="N9803" i="3"/>
  <c r="N9823" i="3"/>
  <c r="N9846" i="3"/>
  <c r="N9867" i="3"/>
  <c r="N9887" i="3"/>
  <c r="N9910" i="3"/>
  <c r="N9931" i="3"/>
  <c r="N9951" i="3"/>
  <c r="N9974" i="3"/>
  <c r="N9995" i="3"/>
  <c r="N10015" i="3"/>
  <c r="N10038" i="3"/>
  <c r="N10059" i="3"/>
  <c r="N10079" i="3"/>
  <c r="N10102" i="3"/>
  <c r="N10123" i="3"/>
  <c r="N10142" i="3"/>
  <c r="N10164" i="3"/>
  <c r="N10183" i="3"/>
  <c r="N10202" i="3"/>
  <c r="N10221" i="3"/>
  <c r="N10240" i="3"/>
  <c r="N10262" i="3"/>
  <c r="N10281" i="3"/>
  <c r="N10300" i="3"/>
  <c r="N10319" i="3"/>
  <c r="N10341" i="3"/>
  <c r="N10360" i="3"/>
  <c r="N10379" i="3"/>
  <c r="N10398" i="3"/>
  <c r="N10417" i="3"/>
  <c r="N10437" i="3"/>
  <c r="N10455" i="3"/>
  <c r="N10473" i="3"/>
  <c r="N10491" i="3"/>
  <c r="N10509" i="3"/>
  <c r="N10527" i="3"/>
  <c r="N10543" i="3"/>
  <c r="N10559" i="3"/>
  <c r="N10575" i="3"/>
  <c r="N10591" i="3"/>
  <c r="N10607" i="3"/>
  <c r="N10623" i="3"/>
  <c r="N10639" i="3"/>
  <c r="N10655" i="3"/>
  <c r="N10671" i="3"/>
  <c r="N10687" i="3"/>
  <c r="N5297" i="3"/>
  <c r="N6860" i="3"/>
  <c r="N7388" i="3"/>
  <c r="N7730" i="3"/>
  <c r="N8057" i="3"/>
  <c r="N8228" i="3"/>
  <c r="N8377" i="3"/>
  <c r="N8494" i="3"/>
  <c r="N8610" i="3"/>
  <c r="N8688" i="3"/>
  <c r="N8766" i="3"/>
  <c r="N8855" i="3"/>
  <c r="N8924" i="3"/>
  <c r="N8990" i="3"/>
  <c r="N9061" i="3"/>
  <c r="N9147" i="3"/>
  <c r="N9210" i="3"/>
  <c r="N9270" i="3"/>
  <c r="N9342" i="3"/>
  <c r="N9405" i="3"/>
  <c r="N9467" i="3"/>
  <c r="N9527" i="3"/>
  <c r="N9605" i="3"/>
  <c r="N9656" i="3"/>
  <c r="N9703" i="3"/>
  <c r="N9758" i="3"/>
  <c r="N9805" i="3"/>
  <c r="N9851" i="3"/>
  <c r="N9896" i="3"/>
  <c r="N9952" i="3"/>
  <c r="N9998" i="3"/>
  <c r="N10044" i="3"/>
  <c r="N10101" i="3"/>
  <c r="N10144" i="3"/>
  <c r="N10187" i="3"/>
  <c r="N10230" i="3"/>
  <c r="N10282" i="3"/>
  <c r="N10324" i="3"/>
  <c r="N10362" i="3"/>
  <c r="N10400" i="3"/>
  <c r="N10439" i="3"/>
  <c r="N10475" i="3"/>
  <c r="N10511" i="3"/>
  <c r="N10545" i="3"/>
  <c r="N10577" i="3"/>
  <c r="N10609" i="3"/>
  <c r="N10641" i="3"/>
  <c r="N10673" i="3"/>
  <c r="N10704" i="3"/>
  <c r="N10734" i="3"/>
  <c r="N10757" i="3"/>
  <c r="N10787" i="3"/>
  <c r="N10817" i="3"/>
  <c r="N10847" i="3"/>
  <c r="N10873" i="3"/>
  <c r="N10899" i="3"/>
  <c r="N10927" i="3"/>
  <c r="N10949" i="3"/>
  <c r="N10977" i="3"/>
  <c r="N11004" i="3"/>
  <c r="N11027" i="3"/>
  <c r="N11055" i="3"/>
  <c r="N11077" i="3"/>
  <c r="N11105" i="3"/>
  <c r="N11132" i="3"/>
  <c r="N11155" i="3"/>
  <c r="N11183" i="3"/>
  <c r="N11205" i="3"/>
  <c r="N11233" i="3"/>
  <c r="N11260" i="3"/>
  <c r="N11281" i="3"/>
  <c r="N11305" i="3"/>
  <c r="N11328" i="3"/>
  <c r="N11349" i="3"/>
  <c r="N11375" i="3"/>
  <c r="N11396" i="3"/>
  <c r="N11422" i="3"/>
  <c r="N11442" i="3"/>
  <c r="N11461" i="3"/>
  <c r="N11481" i="3"/>
  <c r="N11502" i="3"/>
  <c r="N11521" i="3"/>
  <c r="N11540" i="3"/>
  <c r="N11559" i="3"/>
  <c r="N11581" i="3"/>
  <c r="N11600" i="3"/>
  <c r="N11618" i="3"/>
  <c r="N11636" i="3"/>
  <c r="N11654" i="3"/>
  <c r="N11672" i="3"/>
  <c r="N11692" i="3"/>
  <c r="N11710" i="3"/>
  <c r="N11727" i="3"/>
  <c r="N11743" i="3"/>
  <c r="N11759" i="3"/>
  <c r="N11775" i="3"/>
  <c r="N11791" i="3"/>
  <c r="N11807" i="3"/>
  <c r="N11823" i="3"/>
  <c r="N11839" i="3"/>
  <c r="N11855" i="3"/>
  <c r="N11871" i="3"/>
  <c r="N11887" i="3"/>
  <c r="N11903" i="3"/>
  <c r="N11919" i="3"/>
  <c r="N11935" i="3"/>
  <c r="N11951" i="3"/>
  <c r="N11967" i="3"/>
  <c r="N11983" i="3"/>
  <c r="N11999" i="3"/>
  <c r="N12015" i="3"/>
  <c r="N12031" i="3"/>
  <c r="N12047" i="3"/>
  <c r="N12063" i="3"/>
  <c r="N12079" i="3"/>
  <c r="N12095" i="3"/>
  <c r="N12111" i="3"/>
  <c r="N12127" i="3"/>
  <c r="N12143" i="3"/>
  <c r="N12159" i="3"/>
  <c r="N12175" i="3"/>
  <c r="N12191" i="3"/>
  <c r="N12207" i="3"/>
  <c r="N12223" i="3"/>
  <c r="N12239" i="3"/>
  <c r="N12255" i="3"/>
  <c r="N12271" i="3"/>
  <c r="N12287" i="3"/>
  <c r="N12303" i="3"/>
  <c r="N12319" i="3"/>
  <c r="N12335" i="3"/>
  <c r="N12351" i="3"/>
  <c r="N12367" i="3"/>
  <c r="N12383" i="3"/>
  <c r="N12399" i="3"/>
  <c r="N12415" i="3"/>
  <c r="N12431" i="3"/>
  <c r="N12447" i="3"/>
  <c r="N12463" i="3"/>
  <c r="N12479" i="3"/>
  <c r="N12495" i="3"/>
  <c r="N12511" i="3"/>
  <c r="N12527" i="3"/>
  <c r="N12543" i="3"/>
  <c r="N12559" i="3"/>
  <c r="N12575" i="3"/>
  <c r="N12591" i="3"/>
  <c r="N12607" i="3"/>
  <c r="N12623" i="3"/>
  <c r="N12639" i="3"/>
  <c r="N12655" i="3"/>
  <c r="N12671" i="3"/>
  <c r="N12687" i="3"/>
  <c r="N12703" i="3"/>
  <c r="N12719" i="3"/>
  <c r="N12735" i="3"/>
  <c r="N12751" i="3"/>
  <c r="N12767" i="3"/>
  <c r="N12783" i="3"/>
  <c r="N12799" i="3"/>
  <c r="N12815" i="3"/>
  <c r="N12831" i="3"/>
  <c r="N12847" i="3"/>
  <c r="N12863" i="3"/>
  <c r="N12879" i="3"/>
  <c r="N12895" i="3"/>
  <c r="N12911" i="3"/>
  <c r="N12927" i="3"/>
  <c r="N12943" i="3"/>
  <c r="N12959" i="3"/>
  <c r="N12975" i="3"/>
  <c r="N12991" i="3"/>
  <c r="N13007" i="3"/>
  <c r="N13023" i="3"/>
  <c r="N13039" i="3"/>
  <c r="N13055" i="3"/>
  <c r="N13071" i="3"/>
  <c r="N13087" i="3"/>
  <c r="N13103" i="3"/>
  <c r="N13119" i="3"/>
  <c r="N13135" i="3"/>
  <c r="N13151" i="3"/>
  <c r="N13167" i="3"/>
  <c r="N13183" i="3"/>
  <c r="N13199" i="3"/>
  <c r="N13215" i="3"/>
  <c r="N13231" i="3"/>
  <c r="N13247" i="3"/>
  <c r="N13263" i="3"/>
  <c r="N13279" i="3"/>
  <c r="N13295" i="3"/>
  <c r="N13311" i="3"/>
  <c r="N13327" i="3"/>
  <c r="N13343" i="3"/>
  <c r="N13359" i="3"/>
  <c r="N13375" i="3"/>
  <c r="N13391" i="3"/>
  <c r="N13407" i="3"/>
  <c r="N13423" i="3"/>
  <c r="N13439" i="3"/>
  <c r="N13455" i="3"/>
  <c r="N13471" i="3"/>
  <c r="N13487" i="3"/>
  <c r="N13503" i="3"/>
  <c r="N13519" i="3"/>
  <c r="N13535" i="3"/>
  <c r="N13551" i="3"/>
  <c r="N5865" i="3"/>
  <c r="N6880" i="3"/>
  <c r="N7389" i="3"/>
  <c r="N7737" i="3"/>
  <c r="N8063" i="3"/>
  <c r="N8249" i="3"/>
  <c r="N8380" i="3"/>
  <c r="N8515" i="3"/>
  <c r="N8613" i="3"/>
  <c r="N8695" i="3"/>
  <c r="N8768" i="3"/>
  <c r="N8859" i="3"/>
  <c r="N8925" i="3"/>
  <c r="N8992" i="3"/>
  <c r="N9079" i="3"/>
  <c r="N9148" i="3"/>
  <c r="N9211" i="3"/>
  <c r="N9271" i="3"/>
  <c r="N9349" i="3"/>
  <c r="N9406" i="3"/>
  <c r="N9468" i="3"/>
  <c r="N9543" i="3"/>
  <c r="N9606" i="3"/>
  <c r="N9658" i="3"/>
  <c r="N9704" i="3"/>
  <c r="N9760" i="3"/>
  <c r="N9806" i="3"/>
  <c r="N9852" i="3"/>
  <c r="N9909" i="3"/>
  <c r="N9956" i="3"/>
  <c r="N9999" i="3"/>
  <c r="N10045" i="3"/>
  <c r="N10103" i="3"/>
  <c r="N10148" i="3"/>
  <c r="N10188" i="3"/>
  <c r="N10239" i="3"/>
  <c r="N10283" i="3"/>
  <c r="N10325" i="3"/>
  <c r="N10363" i="3"/>
  <c r="N10404" i="3"/>
  <c r="N10440" i="3"/>
  <c r="N10476" i="3"/>
  <c r="N10512" i="3"/>
  <c r="N10546" i="3"/>
  <c r="N10578" i="3"/>
  <c r="N10610" i="3"/>
  <c r="N6135" i="3"/>
  <c r="N6932" i="3"/>
  <c r="N7390" i="3"/>
  <c r="N7799" i="3"/>
  <c r="N8064" i="3"/>
  <c r="N8252" i="3"/>
  <c r="N8383" i="3"/>
  <c r="N8528" i="3"/>
  <c r="N8614" i="3"/>
  <c r="N8698" i="3"/>
  <c r="N8791" i="3"/>
  <c r="N8860" i="3"/>
  <c r="N8926" i="3"/>
  <c r="N8997" i="3"/>
  <c r="N9083" i="3"/>
  <c r="N9149" i="3"/>
  <c r="N9212" i="3"/>
  <c r="N9287" i="3"/>
  <c r="N9350" i="3"/>
  <c r="N9408" i="3"/>
  <c r="N9469" i="3"/>
  <c r="N9547" i="3"/>
  <c r="N9607" i="3"/>
  <c r="N9659" i="3"/>
  <c r="N9717" i="3"/>
  <c r="N9764" i="3"/>
  <c r="N9807" i="3"/>
  <c r="N9853" i="3"/>
  <c r="N9911" i="3"/>
  <c r="N9957" i="3"/>
  <c r="N10000" i="3"/>
  <c r="N10058" i="3"/>
  <c r="N10104" i="3"/>
  <c r="N10149" i="3"/>
  <c r="N10189" i="3"/>
  <c r="N10244" i="3"/>
  <c r="N10284" i="3"/>
  <c r="N10326" i="3"/>
  <c r="N10364" i="3"/>
  <c r="N10405" i="3"/>
  <c r="N10441" i="3"/>
  <c r="N10477" i="3"/>
  <c r="N10513" i="3"/>
  <c r="N10547" i="3"/>
  <c r="N10579" i="3"/>
  <c r="N10611" i="3"/>
  <c r="N10643" i="3"/>
  <c r="N10675" i="3"/>
  <c r="N10706" i="3"/>
  <c r="N10736" i="3"/>
  <c r="N10766" i="3"/>
  <c r="N10789" i="3"/>
  <c r="N10819" i="3"/>
  <c r="N10849" i="3"/>
  <c r="N10879" i="3"/>
  <c r="N10901" i="3"/>
  <c r="N10929" i="3"/>
  <c r="N10956" i="3"/>
  <c r="N10979" i="3"/>
  <c r="N11007" i="3"/>
  <c r="N11029" i="3"/>
  <c r="N11057" i="3"/>
  <c r="N11084" i="3"/>
  <c r="N11107" i="3"/>
  <c r="N11135" i="3"/>
  <c r="N11157" i="3"/>
  <c r="N11185" i="3"/>
  <c r="N11212" i="3"/>
  <c r="N11235" i="3"/>
  <c r="N11262" i="3"/>
  <c r="N11283" i="3"/>
  <c r="N11309" i="3"/>
  <c r="N11330" i="3"/>
  <c r="N11356" i="3"/>
  <c r="N11377" i="3"/>
  <c r="N11401" i="3"/>
  <c r="N11424" i="3"/>
  <c r="N11444" i="3"/>
  <c r="N11463" i="3"/>
  <c r="N11485" i="3"/>
  <c r="N11504" i="3"/>
  <c r="N11523" i="3"/>
  <c r="N11542" i="3"/>
  <c r="N11564" i="3"/>
  <c r="N11583" i="3"/>
  <c r="N11602" i="3"/>
  <c r="N11620" i="3"/>
  <c r="N11638" i="3"/>
  <c r="N11656" i="3"/>
  <c r="N11676" i="3"/>
  <c r="N11694" i="3"/>
  <c r="N11712" i="3"/>
  <c r="N11729" i="3"/>
  <c r="N11745" i="3"/>
  <c r="N11761" i="3"/>
  <c r="N11777" i="3"/>
  <c r="N11793" i="3"/>
  <c r="N6136" i="3"/>
  <c r="N6953" i="3"/>
  <c r="N7401" i="3"/>
  <c r="N7840" i="3"/>
  <c r="N8066" i="3"/>
  <c r="N8255" i="3"/>
  <c r="N8419" i="3"/>
  <c r="N8529" i="3"/>
  <c r="N8615" i="3"/>
  <c r="N8699" i="3"/>
  <c r="N8795" i="3"/>
  <c r="N8861" i="3"/>
  <c r="N8928" i="3"/>
  <c r="N9015" i="3"/>
  <c r="N9084" i="3"/>
  <c r="N9150" i="3"/>
  <c r="N9213" i="3"/>
  <c r="N9291" i="3"/>
  <c r="N9351" i="3"/>
  <c r="N9413" i="3"/>
  <c r="N9485" i="3"/>
  <c r="N9548" i="3"/>
  <c r="N9608" i="3"/>
  <c r="N9660" i="3"/>
  <c r="N9719" i="3"/>
  <c r="N9765" i="3"/>
  <c r="N9808" i="3"/>
  <c r="N9866" i="3"/>
  <c r="N9912" i="3"/>
  <c r="N9958" i="3"/>
  <c r="N10004" i="3"/>
  <c r="N10060" i="3"/>
  <c r="N10106" i="3"/>
  <c r="N10150" i="3"/>
  <c r="N10201" i="3"/>
  <c r="N10245" i="3"/>
  <c r="N10285" i="3"/>
  <c r="N10327" i="3"/>
  <c r="N10365" i="3"/>
  <c r="N10406" i="3"/>
  <c r="N10442" i="3"/>
  <c r="N10478" i="3"/>
  <c r="N10516" i="3"/>
  <c r="N10548" i="3"/>
  <c r="N10580" i="3"/>
  <c r="N10612" i="3"/>
  <c r="N10644" i="3"/>
  <c r="N10676" i="3"/>
  <c r="N10707" i="3"/>
  <c r="N10737" i="3"/>
  <c r="N10767" i="3"/>
  <c r="N10793" i="3"/>
  <c r="N10820" i="3"/>
  <c r="N10850" i="3"/>
  <c r="N10880" i="3"/>
  <c r="N10905" i="3"/>
  <c r="N10930" i="3"/>
  <c r="N10958" i="3"/>
  <c r="N10980" i="3"/>
  <c r="N11008" i="3"/>
  <c r="N11033" i="3"/>
  <c r="N11058" i="3"/>
  <c r="N11086" i="3"/>
  <c r="N11108" i="3"/>
  <c r="N11136" i="3"/>
  <c r="N11161" i="3"/>
  <c r="N11186" i="3"/>
  <c r="N11214" i="3"/>
  <c r="N11236" i="3"/>
  <c r="N11263" i="3"/>
  <c r="N11284" i="3"/>
  <c r="N11310" i="3"/>
  <c r="N11331" i="3"/>
  <c r="N11357" i="3"/>
  <c r="N11378" i="3"/>
  <c r="N11404" i="3"/>
  <c r="N11425" i="3"/>
  <c r="N11445" i="3"/>
  <c r="N11465" i="3"/>
  <c r="N11486" i="3"/>
  <c r="N11505" i="3"/>
  <c r="N11524" i="3"/>
  <c r="N11543" i="3"/>
  <c r="N11565" i="3"/>
  <c r="N11584" i="3"/>
  <c r="N11603" i="3"/>
  <c r="N11621" i="3"/>
  <c r="N11639" i="3"/>
  <c r="N11657" i="3"/>
  <c r="N11677" i="3"/>
  <c r="N11695" i="3"/>
  <c r="N11713" i="3"/>
  <c r="N11730" i="3"/>
  <c r="N11746" i="3"/>
  <c r="N11762" i="3"/>
  <c r="N11778" i="3"/>
  <c r="N11794" i="3"/>
  <c r="N11810" i="3"/>
  <c r="N11826" i="3"/>
  <c r="N11842" i="3"/>
  <c r="N11858" i="3"/>
  <c r="N11874" i="3"/>
  <c r="N11890" i="3"/>
  <c r="N11906" i="3"/>
  <c r="N11922" i="3"/>
  <c r="N11938" i="3"/>
  <c r="N11954" i="3"/>
  <c r="N11970" i="3"/>
  <c r="N11986" i="3"/>
  <c r="N12002" i="3"/>
  <c r="N12018" i="3"/>
  <c r="N12034" i="3"/>
  <c r="N12050" i="3"/>
  <c r="N12066" i="3"/>
  <c r="N12082" i="3"/>
  <c r="N12098" i="3"/>
  <c r="N12114" i="3"/>
  <c r="N12130" i="3"/>
  <c r="N12146" i="3"/>
  <c r="N12162" i="3"/>
  <c r="N12178" i="3"/>
  <c r="N12194" i="3"/>
  <c r="N12210" i="3"/>
  <c r="N12226" i="3"/>
  <c r="N12242" i="3"/>
  <c r="N12258" i="3"/>
  <c r="N12274" i="3"/>
  <c r="N12290" i="3"/>
  <c r="N12306" i="3"/>
  <c r="N12322" i="3"/>
  <c r="N12338" i="3"/>
  <c r="N12354" i="3"/>
  <c r="N12370" i="3"/>
  <c r="N12386" i="3"/>
  <c r="N12402" i="3"/>
  <c r="N12418" i="3"/>
  <c r="N12434" i="3"/>
  <c r="N12450" i="3"/>
  <c r="N12466" i="3"/>
  <c r="N12482" i="3"/>
  <c r="N12498" i="3"/>
  <c r="N12514" i="3"/>
  <c r="N12530" i="3"/>
  <c r="N12546" i="3"/>
  <c r="N12562" i="3"/>
  <c r="N12578" i="3"/>
  <c r="N12594" i="3"/>
  <c r="N12610" i="3"/>
  <c r="N12626" i="3"/>
  <c r="N12642" i="3"/>
  <c r="N12658" i="3"/>
  <c r="N12674" i="3"/>
  <c r="N12690" i="3"/>
  <c r="N12706" i="3"/>
  <c r="N12722" i="3"/>
  <c r="N12738" i="3"/>
  <c r="N12754" i="3"/>
  <c r="N12770" i="3"/>
  <c r="N12786" i="3"/>
  <c r="N12802" i="3"/>
  <c r="N12818" i="3"/>
  <c r="N12834" i="3"/>
  <c r="N12850" i="3"/>
  <c r="N6137" i="3"/>
  <c r="N6955" i="3"/>
  <c r="N7508" i="3"/>
  <c r="N7841" i="3"/>
  <c r="N8068" i="3"/>
  <c r="N8256" i="3"/>
  <c r="N8421" i="3"/>
  <c r="N8530" i="3"/>
  <c r="N8616" i="3"/>
  <c r="N8717" i="3"/>
  <c r="N8796" i="3"/>
  <c r="N8862" i="3"/>
  <c r="N8933" i="3"/>
  <c r="N9019" i="3"/>
  <c r="N9085" i="3"/>
  <c r="N9152" i="3"/>
  <c r="N9229" i="3"/>
  <c r="N9292" i="3"/>
  <c r="N9354" i="3"/>
  <c r="N6141" i="3"/>
  <c r="N6956" i="3"/>
  <c r="N7518" i="3"/>
  <c r="N7842" i="3"/>
  <c r="N8089" i="3"/>
  <c r="N8306" i="3"/>
  <c r="N8424" i="3"/>
  <c r="N8531" i="3"/>
  <c r="N8617" i="3"/>
  <c r="N8720" i="3"/>
  <c r="N8797" i="3"/>
  <c r="N8864" i="3"/>
  <c r="N8951" i="3"/>
  <c r="N9020" i="3"/>
  <c r="N9086" i="3"/>
  <c r="N9157" i="3"/>
  <c r="N9232" i="3"/>
  <c r="N9293" i="3"/>
  <c r="N9355" i="3"/>
  <c r="N9430" i="3"/>
  <c r="N9493" i="3"/>
  <c r="N9550" i="3"/>
  <c r="N9611" i="3"/>
  <c r="N9676" i="3"/>
  <c r="N9722" i="3"/>
  <c r="N9767" i="3"/>
  <c r="N9822" i="3"/>
  <c r="N9869" i="3"/>
  <c r="N9915" i="3"/>
  <c r="N9960" i="3"/>
  <c r="N10016" i="3"/>
  <c r="N10062" i="3"/>
  <c r="N10108" i="3"/>
  <c r="N10160" i="3"/>
  <c r="N10204" i="3"/>
  <c r="N10247" i="3"/>
  <c r="N10287" i="3"/>
  <c r="N10332" i="3"/>
  <c r="N10373" i="3"/>
  <c r="N10411" i="3"/>
  <c r="N10447" i="3"/>
  <c r="N10485" i="3"/>
  <c r="N10521" i="3"/>
  <c r="N10553" i="3"/>
  <c r="N10585" i="3"/>
  <c r="N10617" i="3"/>
  <c r="N10649" i="3"/>
  <c r="N10681" i="3"/>
  <c r="N10709" i="3"/>
  <c r="N10739" i="3"/>
  <c r="N10769" i="3"/>
  <c r="N10799" i="3"/>
  <c r="N10825" i="3"/>
  <c r="N10852" i="3"/>
  <c r="N10882" i="3"/>
  <c r="N10910" i="3"/>
  <c r="N10932" i="3"/>
  <c r="N10960" i="3"/>
  <c r="N10985" i="3"/>
  <c r="N11010" i="3"/>
  <c r="N11038" i="3"/>
  <c r="N11060" i="3"/>
  <c r="N11088" i="3"/>
  <c r="N11113" i="3"/>
  <c r="N11138" i="3"/>
  <c r="N11166" i="3"/>
  <c r="N11188" i="3"/>
  <c r="N11216" i="3"/>
  <c r="N11241" i="3"/>
  <c r="N11265" i="3"/>
  <c r="N11289" i="3"/>
  <c r="N11312" i="3"/>
  <c r="N11333" i="3"/>
  <c r="N11359" i="3"/>
  <c r="N11380" i="3"/>
  <c r="N11406" i="3"/>
  <c r="N11427" i="3"/>
  <c r="N11447" i="3"/>
  <c r="N11469" i="3"/>
  <c r="N11488" i="3"/>
  <c r="N11507" i="3"/>
  <c r="N11526" i="3"/>
  <c r="N11548" i="3"/>
  <c r="N11567" i="3"/>
  <c r="N11586" i="3"/>
  <c r="N6306" i="3"/>
  <c r="N7119" i="3"/>
  <c r="N7527" i="3"/>
  <c r="N7850" i="3"/>
  <c r="N8092" i="3"/>
  <c r="N8308" i="3"/>
  <c r="N8437" i="3"/>
  <c r="N8532" i="3"/>
  <c r="N8644" i="3"/>
  <c r="N8727" i="3"/>
  <c r="N8798" i="3"/>
  <c r="N8869" i="3"/>
  <c r="N8955" i="3"/>
  <c r="N9021" i="3"/>
  <c r="N9088" i="3"/>
  <c r="N9174" i="3"/>
  <c r="N9237" i="3"/>
  <c r="N9294" i="3"/>
  <c r="N9356" i="3"/>
  <c r="N9434" i="3"/>
  <c r="N9494" i="3"/>
  <c r="N9552" i="3"/>
  <c r="N9626" i="3"/>
  <c r="N9677" i="3"/>
  <c r="N9723" i="3"/>
  <c r="N9768" i="3"/>
  <c r="N9824" i="3"/>
  <c r="N9870" i="3"/>
  <c r="N9916" i="3"/>
  <c r="N9973" i="3"/>
  <c r="N10020" i="3"/>
  <c r="N10063" i="3"/>
  <c r="N10109" i="3"/>
  <c r="N10165" i="3"/>
  <c r="N10205" i="3"/>
  <c r="N10248" i="3"/>
  <c r="N10299" i="3"/>
  <c r="N10340" i="3"/>
  <c r="N10378" i="3"/>
  <c r="N10416" i="3"/>
  <c r="N10454" i="3"/>
  <c r="N10490" i="3"/>
  <c r="N10526" i="3"/>
  <c r="N10558" i="3"/>
  <c r="N10590" i="3"/>
  <c r="N10622" i="3"/>
  <c r="N10654" i="3"/>
  <c r="N10686" i="3"/>
  <c r="N10713" i="3"/>
  <c r="N10740" i="3"/>
  <c r="N10770" i="3"/>
  <c r="N10800" i="3"/>
  <c r="N10830" i="3"/>
  <c r="N10853" i="3"/>
  <c r="N10883" i="3"/>
  <c r="N10911" i="3"/>
  <c r="N10933" i="3"/>
  <c r="N10961" i="3"/>
  <c r="N10988" i="3"/>
  <c r="N11011" i="3"/>
  <c r="N11039" i="3"/>
  <c r="N11061" i="3"/>
  <c r="N11089" i="3"/>
  <c r="N11116" i="3"/>
  <c r="N11139" i="3"/>
  <c r="N11167" i="3"/>
  <c r="N11189" i="3"/>
  <c r="N11217" i="3"/>
  <c r="N11244" i="3"/>
  <c r="N11266" i="3"/>
  <c r="N11292" i="3"/>
  <c r="N11313" i="3"/>
  <c r="N11337" i="3"/>
  <c r="N11360" i="3"/>
  <c r="N11381" i="3"/>
  <c r="N11407" i="3"/>
  <c r="N11428" i="3"/>
  <c r="N11449" i="3"/>
  <c r="N11470" i="3"/>
  <c r="N11489" i="3"/>
  <c r="N11508" i="3"/>
  <c r="N11527" i="3"/>
  <c r="N11549" i="3"/>
  <c r="N11568" i="3"/>
  <c r="N11587" i="3"/>
  <c r="N11606" i="3"/>
  <c r="N11624" i="3"/>
  <c r="N11644" i="3"/>
  <c r="N11662" i="3"/>
  <c r="N11680" i="3"/>
  <c r="N11698" i="3"/>
  <c r="N11716" i="3"/>
  <c r="N11733" i="3"/>
  <c r="N11749" i="3"/>
  <c r="N11765" i="3"/>
  <c r="N11781" i="3"/>
  <c r="N11797" i="3"/>
  <c r="N11813" i="3"/>
  <c r="N11829" i="3"/>
  <c r="N11845" i="3"/>
  <c r="N11861" i="3"/>
  <c r="N11877" i="3"/>
  <c r="N11893" i="3"/>
  <c r="N11909" i="3"/>
  <c r="N11925" i="3"/>
  <c r="N11941" i="3"/>
  <c r="N11957" i="3"/>
  <c r="N11973" i="3"/>
  <c r="N11989" i="3"/>
  <c r="N12005" i="3"/>
  <c r="N12021" i="3"/>
  <c r="N12037" i="3"/>
  <c r="N12053" i="3"/>
  <c r="N12069" i="3"/>
  <c r="N12085" i="3"/>
  <c r="N12101" i="3"/>
  <c r="N12117" i="3"/>
  <c r="N12133" i="3"/>
  <c r="N12149" i="3"/>
  <c r="N12165" i="3"/>
  <c r="N12181" i="3"/>
  <c r="N12197" i="3"/>
  <c r="N12213" i="3"/>
  <c r="N12229" i="3"/>
  <c r="N12245" i="3"/>
  <c r="N12261" i="3"/>
  <c r="N12277" i="3"/>
  <c r="N12293" i="3"/>
  <c r="N12309" i="3"/>
  <c r="N12325" i="3"/>
  <c r="N12341" i="3"/>
  <c r="N12357" i="3"/>
  <c r="N12373" i="3"/>
  <c r="N12389" i="3"/>
  <c r="N12405" i="3"/>
  <c r="N12421" i="3"/>
  <c r="N12437" i="3"/>
  <c r="N12453" i="3"/>
  <c r="N12469" i="3"/>
  <c r="N12485" i="3"/>
  <c r="N12501" i="3"/>
  <c r="N12517" i="3"/>
  <c r="N12533" i="3"/>
  <c r="N12549" i="3"/>
  <c r="N12565" i="3"/>
  <c r="N12581" i="3"/>
  <c r="N12597" i="3"/>
  <c r="N12613" i="3"/>
  <c r="N12629" i="3"/>
  <c r="N12645" i="3"/>
  <c r="N12661" i="3"/>
  <c r="N12677" i="3"/>
  <c r="N12693" i="3"/>
  <c r="N12709" i="3"/>
  <c r="N12725" i="3"/>
  <c r="N12741" i="3"/>
  <c r="N12757" i="3"/>
  <c r="N12773" i="3"/>
  <c r="N12789" i="3"/>
  <c r="N12805" i="3"/>
  <c r="N12821" i="3"/>
  <c r="N12837" i="3"/>
  <c r="N12853" i="3"/>
  <c r="N12869" i="3"/>
  <c r="N12885" i="3"/>
  <c r="N12901" i="3"/>
  <c r="N12917" i="3"/>
  <c r="N12933" i="3"/>
  <c r="N12949" i="3"/>
  <c r="N12965" i="3"/>
  <c r="N12981" i="3"/>
  <c r="N12997" i="3"/>
  <c r="N13013" i="3"/>
  <c r="N13029" i="3"/>
  <c r="N13045" i="3"/>
  <c r="N13061" i="3"/>
  <c r="N13077" i="3"/>
  <c r="N13093" i="3"/>
  <c r="N13109" i="3"/>
  <c r="N13125" i="3"/>
  <c r="N13141" i="3"/>
  <c r="N13157" i="3"/>
  <c r="N6338" i="3"/>
  <c r="N7138" i="3"/>
  <c r="N7566" i="3"/>
  <c r="N7856" i="3"/>
  <c r="N8130" i="3"/>
  <c r="N8309" i="3"/>
  <c r="N8438" i="3"/>
  <c r="N8534" i="3"/>
  <c r="N8648" i="3"/>
  <c r="N8730" i="3"/>
  <c r="N8800" i="3"/>
  <c r="N8887" i="3"/>
  <c r="N8956" i="3"/>
  <c r="N9022" i="3"/>
  <c r="N9093" i="3"/>
  <c r="N9178" i="3"/>
  <c r="N9238" i="3"/>
  <c r="N9296" i="3"/>
  <c r="N9372" i="3"/>
  <c r="N9435" i="3"/>
  <c r="N9495" i="3"/>
  <c r="N9557" i="3"/>
  <c r="N9628" i="3"/>
  <c r="N9678" i="3"/>
  <c r="N9724" i="3"/>
  <c r="N9781" i="3"/>
  <c r="N9828" i="3"/>
  <c r="N9871" i="3"/>
  <c r="N9917" i="3"/>
  <c r="N9975" i="3"/>
  <c r="N10021" i="3"/>
  <c r="N10064" i="3"/>
  <c r="N10122" i="3"/>
  <c r="N10166" i="3"/>
  <c r="N10206" i="3"/>
  <c r="N10249" i="3"/>
  <c r="N10301" i="3"/>
  <c r="N10342" i="3"/>
  <c r="N10380" i="3"/>
  <c r="N10420" i="3"/>
  <c r="N10456" i="3"/>
  <c r="N10492" i="3"/>
  <c r="N10528" i="3"/>
  <c r="N10560" i="3"/>
  <c r="N10592" i="3"/>
  <c r="N10624" i="3"/>
  <c r="N10656" i="3"/>
  <c r="N10688" i="3"/>
  <c r="N10718" i="3"/>
  <c r="N10741" i="3"/>
  <c r="N10771" i="3"/>
  <c r="N10801" i="3"/>
  <c r="N10831" i="3"/>
  <c r="N10857" i="3"/>
  <c r="N10884" i="3"/>
  <c r="N10912" i="3"/>
  <c r="N10937" i="3"/>
  <c r="N10962" i="3"/>
  <c r="N10990" i="3"/>
  <c r="N11012" i="3"/>
  <c r="N11040" i="3"/>
  <c r="N11065" i="3"/>
  <c r="N11090" i="3"/>
  <c r="N11118" i="3"/>
  <c r="N11140" i="3"/>
  <c r="N11168" i="3"/>
  <c r="N11193" i="3"/>
  <c r="N11218" i="3"/>
  <c r="N11246" i="3"/>
  <c r="N11267" i="3"/>
  <c r="N11293" i="3"/>
  <c r="N11314" i="3"/>
  <c r="N11340" i="3"/>
  <c r="N11361" i="3"/>
  <c r="N11385" i="3"/>
  <c r="N11408" i="3"/>
  <c r="N11429" i="3"/>
  <c r="N11452" i="3"/>
  <c r="N11471" i="3"/>
  <c r="N11490" i="3"/>
  <c r="N11509" i="3"/>
  <c r="N11529" i="3"/>
  <c r="N11550" i="3"/>
  <c r="N11569" i="3"/>
  <c r="N11588" i="3"/>
  <c r="N11607" i="3"/>
  <c r="N11625" i="3"/>
  <c r="N11645" i="3"/>
  <c r="N11663" i="3"/>
  <c r="N11681" i="3"/>
  <c r="N11699" i="3"/>
  <c r="N11717" i="3"/>
  <c r="N11734" i="3"/>
  <c r="N11750" i="3"/>
  <c r="N11766" i="3"/>
  <c r="N11782" i="3"/>
  <c r="N11798" i="3"/>
  <c r="N11814" i="3"/>
  <c r="N11830" i="3"/>
  <c r="N11846" i="3"/>
  <c r="N11862" i="3"/>
  <c r="N11878" i="3"/>
  <c r="N11894" i="3"/>
  <c r="N11910" i="3"/>
  <c r="N11926" i="3"/>
  <c r="N11942" i="3"/>
  <c r="N11958" i="3"/>
  <c r="N11974" i="3"/>
  <c r="N11990" i="3"/>
  <c r="N6498" i="3"/>
  <c r="N7140" i="3"/>
  <c r="N7567" i="3"/>
  <c r="N7858" i="3"/>
  <c r="N8153" i="3"/>
  <c r="N8312" i="3"/>
  <c r="N8440" i="3"/>
  <c r="N8564" i="3"/>
  <c r="N8649" i="3"/>
  <c r="N8731" i="3"/>
  <c r="N8805" i="3"/>
  <c r="N8891" i="3"/>
  <c r="N8957" i="3"/>
  <c r="N9024" i="3"/>
  <c r="N9111" i="3"/>
  <c r="N9179" i="3"/>
  <c r="N9239" i="3"/>
  <c r="N9301" i="3"/>
  <c r="N9374" i="3"/>
  <c r="N9436" i="3"/>
  <c r="N9498" i="3"/>
  <c r="N9573" i="3"/>
  <c r="N9629" i="3"/>
  <c r="N9679" i="3"/>
  <c r="N9725" i="3"/>
  <c r="N9783" i="3"/>
  <c r="N9829" i="3"/>
  <c r="N9872" i="3"/>
  <c r="N9930" i="3"/>
  <c r="N9976" i="3"/>
  <c r="N10022" i="3"/>
  <c r="N10068" i="3"/>
  <c r="N10124" i="3"/>
  <c r="N10167" i="3"/>
  <c r="N10207" i="3"/>
  <c r="N10261" i="3"/>
  <c r="N10302" i="3"/>
  <c r="N10343" i="3"/>
  <c r="N10381" i="3"/>
  <c r="N10421" i="3"/>
  <c r="N10457" i="3"/>
  <c r="N10493" i="3"/>
  <c r="N10529" i="3"/>
  <c r="N10561" i="3"/>
  <c r="N10593" i="3"/>
  <c r="N10625" i="3"/>
  <c r="N10657" i="3"/>
  <c r="N10689" i="3"/>
  <c r="N10719" i="3"/>
  <c r="N10745" i="3"/>
  <c r="N10772" i="3"/>
  <c r="N10802" i="3"/>
  <c r="N10832" i="3"/>
  <c r="N10862" i="3"/>
  <c r="N10885" i="3"/>
  <c r="N10913" i="3"/>
  <c r="N10940" i="3"/>
  <c r="N10963" i="3"/>
  <c r="N10991" i="3"/>
  <c r="N11013" i="3"/>
  <c r="N11041" i="3"/>
  <c r="N11068" i="3"/>
  <c r="N11091" i="3"/>
  <c r="N11119" i="3"/>
  <c r="N11141" i="3"/>
  <c r="N11169" i="3"/>
  <c r="N11196" i="3"/>
  <c r="N11219" i="3"/>
  <c r="N11247" i="3"/>
  <c r="N11268" i="3"/>
  <c r="N11294" i="3"/>
  <c r="N11315" i="3"/>
  <c r="N11341" i="3"/>
  <c r="N11362" i="3"/>
  <c r="N11388" i="3"/>
  <c r="N11409" i="3"/>
  <c r="N11430" i="3"/>
  <c r="N11453" i="3"/>
  <c r="N11472" i="3"/>
  <c r="N11491" i="3"/>
  <c r="N11510" i="3"/>
  <c r="N11532" i="3"/>
  <c r="N11551" i="3"/>
  <c r="N11570" i="3"/>
  <c r="N11589" i="3"/>
  <c r="N11608" i="3"/>
  <c r="N11628" i="3"/>
  <c r="N11646" i="3"/>
  <c r="N11664" i="3"/>
  <c r="N11682" i="3"/>
  <c r="N11700" i="3"/>
  <c r="N11718" i="3"/>
  <c r="N11735" i="3"/>
  <c r="N11751" i="3"/>
  <c r="N11767" i="3"/>
  <c r="N11783" i="3"/>
  <c r="N11799" i="3"/>
  <c r="N11815" i="3"/>
  <c r="N11831" i="3"/>
  <c r="N11847" i="3"/>
  <c r="N11863" i="3"/>
  <c r="N11879" i="3"/>
  <c r="N11895" i="3"/>
  <c r="N11911" i="3"/>
  <c r="N11927" i="3"/>
  <c r="N11943" i="3"/>
  <c r="N11959" i="3"/>
  <c r="N11975" i="3"/>
  <c r="N11991" i="3"/>
  <c r="N12007" i="3"/>
  <c r="N6598" i="3"/>
  <c r="N7142" i="3"/>
  <c r="N7568" i="3"/>
  <c r="N7941" i="3"/>
  <c r="N8156" i="3"/>
  <c r="N8316" i="3"/>
  <c r="N8441" i="3"/>
  <c r="N8566" i="3"/>
  <c r="N8650" i="3"/>
  <c r="N8732" i="3"/>
  <c r="N8823" i="3"/>
  <c r="N8892" i="3"/>
  <c r="N8958" i="3"/>
  <c r="N9029" i="3"/>
  <c r="N9115" i="3"/>
  <c r="N9180" i="3"/>
  <c r="N9242" i="3"/>
  <c r="N9317" i="3"/>
  <c r="N9376" i="3"/>
  <c r="N9437" i="3"/>
  <c r="N9499" i="3"/>
  <c r="N9575" i="3"/>
  <c r="N9630" i="3"/>
  <c r="N9680" i="3"/>
  <c r="N9738" i="3"/>
  <c r="N9784" i="3"/>
  <c r="N9830" i="3"/>
  <c r="N9876" i="3"/>
  <c r="N9932" i="3"/>
  <c r="N9978" i="3"/>
  <c r="N10023" i="3"/>
  <c r="N10078" i="3"/>
  <c r="N10125" i="3"/>
  <c r="N10168" i="3"/>
  <c r="N10208" i="3"/>
  <c r="N10263" i="3"/>
  <c r="N10303" i="3"/>
  <c r="N10344" i="3"/>
  <c r="N10382" i="3"/>
  <c r="N10422" i="3"/>
  <c r="N10458" i="3"/>
  <c r="N10494" i="3"/>
  <c r="N10530" i="3"/>
  <c r="N10562" i="3"/>
  <c r="N10594" i="3"/>
  <c r="N10626" i="3"/>
  <c r="N10658" i="3"/>
  <c r="N10690" i="3"/>
  <c r="N10720" i="3"/>
  <c r="N10750" i="3"/>
  <c r="N10773" i="3"/>
  <c r="N10803" i="3"/>
  <c r="N10833" i="3"/>
  <c r="N10863" i="3"/>
  <c r="N10889" i="3"/>
  <c r="N10914" i="3"/>
  <c r="N10942" i="3"/>
  <c r="N10964" i="3"/>
  <c r="N10992" i="3"/>
  <c r="N11017" i="3"/>
  <c r="N11042" i="3"/>
  <c r="N11070" i="3"/>
  <c r="N11092" i="3"/>
  <c r="N11120" i="3"/>
  <c r="N11145" i="3"/>
  <c r="N11170" i="3"/>
  <c r="N11198" i="3"/>
  <c r="N11220" i="3"/>
  <c r="N11248" i="3"/>
  <c r="N11269" i="3"/>
  <c r="N11295" i="3"/>
  <c r="N11316" i="3"/>
  <c r="N11342" i="3"/>
  <c r="N11363" i="3"/>
  <c r="N11389" i="3"/>
  <c r="N11410" i="3"/>
  <c r="N11433" i="3"/>
  <c r="N11454" i="3"/>
  <c r="N11473" i="3"/>
  <c r="N11492" i="3"/>
  <c r="N11511" i="3"/>
  <c r="N11533" i="3"/>
  <c r="N11552" i="3"/>
  <c r="N11571" i="3"/>
  <c r="N11590" i="3"/>
  <c r="N11609" i="3"/>
  <c r="N11629" i="3"/>
  <c r="N11647" i="3"/>
  <c r="N11665" i="3"/>
  <c r="N11683" i="3"/>
  <c r="N11701" i="3"/>
  <c r="N11719" i="3"/>
  <c r="N11736" i="3"/>
  <c r="N11752" i="3"/>
  <c r="N11768" i="3"/>
  <c r="N11784" i="3"/>
  <c r="N11800" i="3"/>
  <c r="N11816" i="3"/>
  <c r="N11832" i="3"/>
  <c r="N11848" i="3"/>
  <c r="N11864" i="3"/>
  <c r="N11880" i="3"/>
  <c r="N11896" i="3"/>
  <c r="N11912" i="3"/>
  <c r="N11928" i="3"/>
  <c r="N11944" i="3"/>
  <c r="N11960" i="3"/>
  <c r="N11976" i="3"/>
  <c r="N11992" i="3"/>
  <c r="N12008" i="3"/>
  <c r="N12024" i="3"/>
  <c r="N12040" i="3"/>
  <c r="N6623" i="3"/>
  <c r="N7164" i="3"/>
  <c r="N7577" i="3"/>
  <c r="N7951" i="3"/>
  <c r="N8159" i="3"/>
  <c r="N8329" i="3"/>
  <c r="N8474" i="3"/>
  <c r="N8568" i="3"/>
  <c r="N8652" i="3"/>
  <c r="N8733" i="3"/>
  <c r="N8827" i="3"/>
  <c r="N8893" i="3"/>
  <c r="N8960" i="3"/>
  <c r="N9047" i="3"/>
  <c r="N9116" i="3"/>
  <c r="N9181" i="3"/>
  <c r="N9243" i="3"/>
  <c r="N9319" i="3"/>
  <c r="N9381" i="3"/>
  <c r="N9438" i="3"/>
  <c r="N9515" i="3"/>
  <c r="N9578" i="3"/>
  <c r="N9632" i="3"/>
  <c r="N9684" i="3"/>
  <c r="N9740" i="3"/>
  <c r="N9786" i="3"/>
  <c r="N9831" i="3"/>
  <c r="N9886" i="3"/>
  <c r="N9933" i="3"/>
  <c r="N9979" i="3"/>
  <c r="N10024" i="3"/>
  <c r="N10080" i="3"/>
  <c r="N10126" i="3"/>
  <c r="N10169" i="3"/>
  <c r="N10220" i="3"/>
  <c r="N10264" i="3"/>
  <c r="N10304" i="3"/>
  <c r="N10345" i="3"/>
  <c r="N10383" i="3"/>
  <c r="N10423" i="3"/>
  <c r="N10459" i="3"/>
  <c r="N10495" i="3"/>
  <c r="N10531" i="3"/>
  <c r="N10563" i="3"/>
  <c r="N10595" i="3"/>
  <c r="N10627" i="3"/>
  <c r="N10659" i="3"/>
  <c r="N10691" i="3"/>
  <c r="N10721" i="3"/>
  <c r="N10751" i="3"/>
  <c r="N10777" i="3"/>
  <c r="N10804" i="3"/>
  <c r="N10834" i="3"/>
  <c r="N10864" i="3"/>
  <c r="N10892" i="3"/>
  <c r="N10915" i="3"/>
  <c r="N10943" i="3"/>
  <c r="N10965" i="3"/>
  <c r="N10993" i="3"/>
  <c r="N11020" i="3"/>
  <c r="N11043" i="3"/>
  <c r="N11071" i="3"/>
  <c r="N11093" i="3"/>
  <c r="N11121" i="3"/>
  <c r="N11148" i="3"/>
  <c r="N11171" i="3"/>
  <c r="N11199" i="3"/>
  <c r="N11221" i="3"/>
  <c r="N11249" i="3"/>
  <c r="N11273" i="3"/>
  <c r="N11296" i="3"/>
  <c r="N11317" i="3"/>
  <c r="N11343" i="3"/>
  <c r="N11364" i="3"/>
  <c r="N11390" i="3"/>
  <c r="N11411" i="3"/>
  <c r="N11436" i="3"/>
  <c r="N11455" i="3"/>
  <c r="N11474" i="3"/>
  <c r="N11493" i="3"/>
  <c r="N11513" i="3"/>
  <c r="N11534" i="3"/>
  <c r="N11553" i="3"/>
  <c r="N11572" i="3"/>
  <c r="N11591" i="3"/>
  <c r="N11612" i="3"/>
  <c r="N11630" i="3"/>
  <c r="N11648" i="3"/>
  <c r="N11666" i="3"/>
  <c r="N11684" i="3"/>
  <c r="N11702" i="3"/>
  <c r="N11720" i="3"/>
  <c r="N11737" i="3"/>
  <c r="N11753" i="3"/>
  <c r="N11769" i="3"/>
  <c r="N11785" i="3"/>
  <c r="N11801" i="3"/>
  <c r="N11817" i="3"/>
  <c r="N11833" i="3"/>
  <c r="N11849" i="3"/>
  <c r="N11865" i="3"/>
  <c r="N11881" i="3"/>
  <c r="N11897" i="3"/>
  <c r="N11913" i="3"/>
  <c r="N6625" i="3"/>
  <c r="N7213" i="3"/>
  <c r="N7672" i="3"/>
  <c r="N7955" i="3"/>
  <c r="N8160" i="3"/>
  <c r="N8332" i="3"/>
  <c r="N8477" i="3"/>
  <c r="N8576" i="3"/>
  <c r="N8654" i="3"/>
  <c r="N8752" i="3"/>
  <c r="N8828" i="3"/>
  <c r="N8894" i="3"/>
  <c r="N8965" i="3"/>
  <c r="N9051" i="3"/>
  <c r="N9117" i="3"/>
  <c r="N9182" i="3"/>
  <c r="N9259" i="3"/>
  <c r="N9322" i="3"/>
  <c r="N9382" i="3"/>
  <c r="N9440" i="3"/>
  <c r="N9517" i="3"/>
  <c r="N9579" i="3"/>
  <c r="N9637" i="3"/>
  <c r="N9694" i="3"/>
  <c r="N9741" i="3"/>
  <c r="N9787" i="3"/>
  <c r="N9832" i="3"/>
  <c r="N9888" i="3"/>
  <c r="N9934" i="3"/>
  <c r="N9980" i="3"/>
  <c r="N10037" i="3"/>
  <c r="N10084" i="3"/>
  <c r="N10127" i="3"/>
  <c r="N10170" i="3"/>
  <c r="N10222" i="3"/>
  <c r="N10265" i="3"/>
  <c r="N10308" i="3"/>
  <c r="N10346" i="3"/>
  <c r="N10384" i="3"/>
  <c r="N10424" i="3"/>
  <c r="N10460" i="3"/>
  <c r="N10496" i="3"/>
  <c r="N10532" i="3"/>
  <c r="N10564" i="3"/>
  <c r="N10596" i="3"/>
  <c r="N10628" i="3"/>
  <c r="N10660" i="3"/>
  <c r="N10692" i="3"/>
  <c r="N10722" i="3"/>
  <c r="N10752" i="3"/>
  <c r="N10782" i="3"/>
  <c r="N10805" i="3"/>
  <c r="N10835" i="3"/>
  <c r="N10865" i="3"/>
  <c r="N10894" i="3"/>
  <c r="N10916" i="3"/>
  <c r="N10944" i="3"/>
  <c r="N10969" i="3"/>
  <c r="N10994" i="3"/>
  <c r="N11022" i="3"/>
  <c r="N11044" i="3"/>
  <c r="N11072" i="3"/>
  <c r="N11097" i="3"/>
  <c r="N11122" i="3"/>
  <c r="N11150" i="3"/>
  <c r="N11172" i="3"/>
  <c r="N11200" i="3"/>
  <c r="N11225" i="3"/>
  <c r="N11250" i="3"/>
  <c r="N11276" i="3"/>
  <c r="N11297" i="3"/>
  <c r="N11321" i="3"/>
  <c r="N11344" i="3"/>
  <c r="N11365" i="3"/>
  <c r="N11391" i="3"/>
  <c r="N11412" i="3"/>
  <c r="N11437" i="3"/>
  <c r="N11456" i="3"/>
  <c r="N11475" i="3"/>
  <c r="N11494" i="3"/>
  <c r="N11516" i="3"/>
  <c r="N11535" i="3"/>
  <c r="N11554" i="3"/>
  <c r="N11573" i="3"/>
  <c r="N11593" i="3"/>
  <c r="N11613" i="3"/>
  <c r="N11631" i="3"/>
  <c r="N11649" i="3"/>
  <c r="N11667" i="3"/>
  <c r="N11685" i="3"/>
  <c r="N11703" i="3"/>
  <c r="N11721" i="3"/>
  <c r="N11738" i="3"/>
  <c r="N11754" i="3"/>
  <c r="N11770" i="3"/>
  <c r="N11786" i="3"/>
  <c r="N11802" i="3"/>
  <c r="N11818" i="3"/>
  <c r="N11834" i="3"/>
  <c r="N11850" i="3"/>
  <c r="N11866" i="3"/>
  <c r="N11882" i="3"/>
  <c r="N11898" i="3"/>
  <c r="N11914" i="3"/>
  <c r="N11930" i="3"/>
  <c r="N11946" i="3"/>
  <c r="N11962" i="3"/>
  <c r="N11978" i="3"/>
  <c r="N11994" i="3"/>
  <c r="N12010" i="3"/>
  <c r="N12026" i="3"/>
  <c r="N12042" i="3"/>
  <c r="N12058" i="3"/>
  <c r="N12074" i="3"/>
  <c r="N12090" i="3"/>
  <c r="N12106" i="3"/>
  <c r="N12122" i="3"/>
  <c r="N12138" i="3"/>
  <c r="N12154" i="3"/>
  <c r="N12170" i="3"/>
  <c r="N12186" i="3"/>
  <c r="N12202" i="3"/>
  <c r="N12218" i="3"/>
  <c r="N12234" i="3"/>
  <c r="N12250" i="3"/>
  <c r="N12266" i="3"/>
  <c r="N12282" i="3"/>
  <c r="N12298" i="3"/>
  <c r="N12314" i="3"/>
  <c r="N12330" i="3"/>
  <c r="N12346" i="3"/>
  <c r="N12362" i="3"/>
  <c r="N12378" i="3"/>
  <c r="N12394" i="3"/>
  <c r="N12410" i="3"/>
  <c r="N12426" i="3"/>
  <c r="N12442" i="3"/>
  <c r="N12458" i="3"/>
  <c r="N12474" i="3"/>
  <c r="N12490" i="3"/>
  <c r="N12506" i="3"/>
  <c r="N12522" i="3"/>
  <c r="N12538" i="3"/>
  <c r="N12554" i="3"/>
  <c r="N12570" i="3"/>
  <c r="N12586" i="3"/>
  <c r="N12602" i="3"/>
  <c r="N12618" i="3"/>
  <c r="N12634" i="3"/>
  <c r="N12650" i="3"/>
  <c r="N12666" i="3"/>
  <c r="N12682" i="3"/>
  <c r="N12698" i="3"/>
  <c r="N12714" i="3"/>
  <c r="N12730" i="3"/>
  <c r="N12746" i="3"/>
  <c r="N12762" i="3"/>
  <c r="N12778" i="3"/>
  <c r="N12794" i="3"/>
  <c r="N12810" i="3"/>
  <c r="N12826" i="3"/>
  <c r="N12842" i="3"/>
  <c r="N12858" i="3"/>
  <c r="N12874" i="3"/>
  <c r="N12890" i="3"/>
  <c r="N12906" i="3"/>
  <c r="N12922" i="3"/>
  <c r="N12938" i="3"/>
  <c r="N12954" i="3"/>
  <c r="N12970" i="3"/>
  <c r="N6626" i="3"/>
  <c r="N8162" i="3"/>
  <c r="N8661" i="3"/>
  <c r="N8983" i="3"/>
  <c r="N9261" i="3"/>
  <c r="N9466" i="3"/>
  <c r="N9674" i="3"/>
  <c r="N9845" i="3"/>
  <c r="N9994" i="3"/>
  <c r="N10141" i="3"/>
  <c r="N10280" i="3"/>
  <c r="N10407" i="3"/>
  <c r="N10533" i="3"/>
  <c r="N10633" i="3"/>
  <c r="N10708" i="3"/>
  <c r="N10786" i="3"/>
  <c r="N10867" i="3"/>
  <c r="N10931" i="3"/>
  <c r="N11001" i="3"/>
  <c r="N11074" i="3"/>
  <c r="N11137" i="3"/>
  <c r="N11204" i="3"/>
  <c r="N11278" i="3"/>
  <c r="N11332" i="3"/>
  <c r="N11395" i="3"/>
  <c r="N11458" i="3"/>
  <c r="N11506" i="3"/>
  <c r="N11558" i="3"/>
  <c r="N11614" i="3"/>
  <c r="N11652" i="3"/>
  <c r="N11693" i="3"/>
  <c r="N11732" i="3"/>
  <c r="N11772" i="3"/>
  <c r="N11806" i="3"/>
  <c r="N11838" i="3"/>
  <c r="N11870" i="3"/>
  <c r="N11902" i="3"/>
  <c r="N11933" i="3"/>
  <c r="N11963" i="3"/>
  <c r="N11988" i="3"/>
  <c r="N12016" i="3"/>
  <c r="N12039" i="3"/>
  <c r="N12061" i="3"/>
  <c r="N12083" i="3"/>
  <c r="N12104" i="3"/>
  <c r="N12125" i="3"/>
  <c r="N12147" i="3"/>
  <c r="N12168" i="3"/>
  <c r="N12189" i="3"/>
  <c r="N12211" i="3"/>
  <c r="N12232" i="3"/>
  <c r="N12253" i="3"/>
  <c r="N12275" i="3"/>
  <c r="N12296" i="3"/>
  <c r="N12317" i="3"/>
  <c r="N12339" i="3"/>
  <c r="N12360" i="3"/>
  <c r="N12381" i="3"/>
  <c r="N12403" i="3"/>
  <c r="N12424" i="3"/>
  <c r="N12445" i="3"/>
  <c r="N6628" i="3"/>
  <c r="N8164" i="3"/>
  <c r="N8682" i="3"/>
  <c r="N8987" i="3"/>
  <c r="N9262" i="3"/>
  <c r="N9488" i="3"/>
  <c r="N9696" i="3"/>
  <c r="N9847" i="3"/>
  <c r="N9996" i="3"/>
  <c r="N10143" i="3"/>
  <c r="N10286" i="3"/>
  <c r="N10425" i="3"/>
  <c r="N10537" i="3"/>
  <c r="N10638" i="3"/>
  <c r="N10723" i="3"/>
  <c r="N10788" i="3"/>
  <c r="N10868" i="3"/>
  <c r="N10945" i="3"/>
  <c r="N11006" i="3"/>
  <c r="N11075" i="3"/>
  <c r="N11151" i="3"/>
  <c r="N11209" i="3"/>
  <c r="N11279" i="3"/>
  <c r="N11345" i="3"/>
  <c r="N11397" i="3"/>
  <c r="N11459" i="3"/>
  <c r="N11517" i="3"/>
  <c r="N11561" i="3"/>
  <c r="N11615" i="3"/>
  <c r="N11653" i="3"/>
  <c r="N11696" i="3"/>
  <c r="N11739" i="3"/>
  <c r="N11773" i="3"/>
  <c r="N11808" i="3"/>
  <c r="N11840" i="3"/>
  <c r="N11872" i="3"/>
  <c r="N11904" i="3"/>
  <c r="N11934" i="3"/>
  <c r="N11964" i="3"/>
  <c r="N11993" i="3"/>
  <c r="N12017" i="3"/>
  <c r="N12041" i="3"/>
  <c r="N12062" i="3"/>
  <c r="N12084" i="3"/>
  <c r="N12105" i="3"/>
  <c r="N12126" i="3"/>
  <c r="N12148" i="3"/>
  <c r="N12169" i="3"/>
  <c r="N12190" i="3"/>
  <c r="N12212" i="3"/>
  <c r="N12233" i="3"/>
  <c r="N12254" i="3"/>
  <c r="N12276" i="3"/>
  <c r="N12297" i="3"/>
  <c r="N12318" i="3"/>
  <c r="N12340" i="3"/>
  <c r="N12361" i="3"/>
  <c r="N12382" i="3"/>
  <c r="N12404" i="3"/>
  <c r="N12425" i="3"/>
  <c r="N12446" i="3"/>
  <c r="N12468" i="3"/>
  <c r="N12489" i="3"/>
  <c r="N12510" i="3"/>
  <c r="N12532" i="3"/>
  <c r="N12553" i="3"/>
  <c r="N12574" i="3"/>
  <c r="N12596" i="3"/>
  <c r="N12617" i="3"/>
  <c r="N12638" i="3"/>
  <c r="N12660" i="3"/>
  <c r="N12681" i="3"/>
  <c r="N12702" i="3"/>
  <c r="N12724" i="3"/>
  <c r="N12745" i="3"/>
  <c r="N12766" i="3"/>
  <c r="N12788" i="3"/>
  <c r="N12809" i="3"/>
  <c r="N12830" i="3"/>
  <c r="N12852" i="3"/>
  <c r="N12872" i="3"/>
  <c r="N12892" i="3"/>
  <c r="N12912" i="3"/>
  <c r="N12931" i="3"/>
  <c r="N12951" i="3"/>
  <c r="N12971" i="3"/>
  <c r="N12989" i="3"/>
  <c r="N13008" i="3"/>
  <c r="N13026" i="3"/>
  <c r="N13044" i="3"/>
  <c r="N13063" i="3"/>
  <c r="N13081" i="3"/>
  <c r="N13099" i="3"/>
  <c r="N13117" i="3"/>
  <c r="N13136" i="3"/>
  <c r="N13154" i="3"/>
  <c r="N13172" i="3"/>
  <c r="N13189" i="3"/>
  <c r="N13206" i="3"/>
  <c r="N13223" i="3"/>
  <c r="N13240" i="3"/>
  <c r="N13257" i="3"/>
  <c r="N13274" i="3"/>
  <c r="N13291" i="3"/>
  <c r="N13308" i="3"/>
  <c r="N13325" i="3"/>
  <c r="N13342" i="3"/>
  <c r="N13360" i="3"/>
  <c r="N13377" i="3"/>
  <c r="N13394" i="3"/>
  <c r="N13411" i="3"/>
  <c r="N13428" i="3"/>
  <c r="N13445" i="3"/>
  <c r="N13462" i="3"/>
  <c r="N13479" i="3"/>
  <c r="N13496" i="3"/>
  <c r="N13513" i="3"/>
  <c r="N13530" i="3"/>
  <c r="N13547" i="3"/>
  <c r="N13564" i="3"/>
  <c r="N13580" i="3"/>
  <c r="N13596" i="3"/>
  <c r="N13612" i="3"/>
  <c r="N13628" i="3"/>
  <c r="N13644" i="3"/>
  <c r="N13660" i="3"/>
  <c r="N13676" i="3"/>
  <c r="N13692" i="3"/>
  <c r="N13708" i="3"/>
  <c r="N13724" i="3"/>
  <c r="N13740" i="3"/>
  <c r="N13756" i="3"/>
  <c r="N13772" i="3"/>
  <c r="N13788" i="3"/>
  <c r="N13804" i="3"/>
  <c r="N13820" i="3"/>
  <c r="N13836" i="3"/>
  <c r="N13852" i="3"/>
  <c r="N13868" i="3"/>
  <c r="N13884" i="3"/>
  <c r="N13900" i="3"/>
  <c r="N13916" i="3"/>
  <c r="N13932" i="3"/>
  <c r="N13948" i="3"/>
  <c r="N13964" i="3"/>
  <c r="N13980" i="3"/>
  <c r="N13996" i="3"/>
  <c r="N14012" i="3"/>
  <c r="N14028" i="3"/>
  <c r="N14044" i="3"/>
  <c r="N14060" i="3"/>
  <c r="N14076" i="3"/>
  <c r="N14092" i="3"/>
  <c r="N14108" i="3"/>
  <c r="N14124" i="3"/>
  <c r="N14140" i="3"/>
  <c r="N14156" i="3"/>
  <c r="N14172" i="3"/>
  <c r="N14188" i="3"/>
  <c r="N14204" i="3"/>
  <c r="N14220" i="3"/>
  <c r="N14236" i="3"/>
  <c r="N14252" i="3"/>
  <c r="N14268" i="3"/>
  <c r="N14284" i="3"/>
  <c r="N14300" i="3"/>
  <c r="N14316" i="3"/>
  <c r="N14332" i="3"/>
  <c r="N14348" i="3"/>
  <c r="N14364" i="3"/>
  <c r="N6659" i="3"/>
  <c r="N8223" i="3"/>
  <c r="N8685" i="3"/>
  <c r="N8988" i="3"/>
  <c r="N9264" i="3"/>
  <c r="N9518" i="3"/>
  <c r="N9700" i="3"/>
  <c r="N9848" i="3"/>
  <c r="N9997" i="3"/>
  <c r="N10151" i="3"/>
  <c r="N10309" i="3"/>
  <c r="N10429" i="3"/>
  <c r="N10542" i="3"/>
  <c r="N10640" i="3"/>
  <c r="N10724" i="3"/>
  <c r="N10798" i="3"/>
  <c r="N10869" i="3"/>
  <c r="N10946" i="3"/>
  <c r="N11009" i="3"/>
  <c r="N11076" i="3"/>
  <c r="N11152" i="3"/>
  <c r="N11215" i="3"/>
  <c r="N11280" i="3"/>
  <c r="N11346" i="3"/>
  <c r="N11405" i="3"/>
  <c r="N11460" i="3"/>
  <c r="N11518" i="3"/>
  <c r="N11566" i="3"/>
  <c r="N11616" i="3"/>
  <c r="N11655" i="3"/>
  <c r="N11697" i="3"/>
  <c r="N11740" i="3"/>
  <c r="N11774" i="3"/>
  <c r="N11809" i="3"/>
  <c r="N11841" i="3"/>
  <c r="N11873" i="3"/>
  <c r="N11905" i="3"/>
  <c r="N11936" i="3"/>
  <c r="N11965" i="3"/>
  <c r="N11995" i="3"/>
  <c r="N12019" i="3"/>
  <c r="N12043" i="3"/>
  <c r="N12064" i="3"/>
  <c r="N12086" i="3"/>
  <c r="N12107" i="3"/>
  <c r="N12128" i="3"/>
  <c r="N12150" i="3"/>
  <c r="N12171" i="3"/>
  <c r="N12192" i="3"/>
  <c r="N12214" i="3"/>
  <c r="N12235" i="3"/>
  <c r="N12256" i="3"/>
  <c r="N12278" i="3"/>
  <c r="N12299" i="3"/>
  <c r="N12320" i="3"/>
  <c r="N12342" i="3"/>
  <c r="N12363" i="3"/>
  <c r="N12384" i="3"/>
  <c r="N12406" i="3"/>
  <c r="N12427" i="3"/>
  <c r="N12448" i="3"/>
  <c r="N12470" i="3"/>
  <c r="N12491" i="3"/>
  <c r="N12512" i="3"/>
  <c r="N12534" i="3"/>
  <c r="N12555" i="3"/>
  <c r="N12576" i="3"/>
  <c r="N12598" i="3"/>
  <c r="N12619" i="3"/>
  <c r="N12640" i="3"/>
  <c r="N12662" i="3"/>
  <c r="N12683" i="3"/>
  <c r="N12704" i="3"/>
  <c r="N12726" i="3"/>
  <c r="N12747" i="3"/>
  <c r="N12768" i="3"/>
  <c r="N12790" i="3"/>
  <c r="N12811" i="3"/>
  <c r="N12832" i="3"/>
  <c r="N12854" i="3"/>
  <c r="N12873" i="3"/>
  <c r="N12893" i="3"/>
  <c r="N12913" i="3"/>
  <c r="N12932" i="3"/>
  <c r="N12952" i="3"/>
  <c r="N12972" i="3"/>
  <c r="N12990" i="3"/>
  <c r="N13009" i="3"/>
  <c r="N6857" i="3"/>
  <c r="N8226" i="3"/>
  <c r="N8686" i="3"/>
  <c r="N8989" i="3"/>
  <c r="N9269" i="3"/>
  <c r="N9520" i="3"/>
  <c r="N9701" i="3"/>
  <c r="N9850" i="3"/>
  <c r="N10014" i="3"/>
  <c r="N10182" i="3"/>
  <c r="N10313" i="3"/>
  <c r="N10436" i="3"/>
  <c r="N10544" i="3"/>
  <c r="N10642" i="3"/>
  <c r="N10725" i="3"/>
  <c r="N10809" i="3"/>
  <c r="N10878" i="3"/>
  <c r="N10947" i="3"/>
  <c r="N11023" i="3"/>
  <c r="N11081" i="3"/>
  <c r="N11153" i="3"/>
  <c r="N11228" i="3"/>
  <c r="N11282" i="3"/>
  <c r="N11347" i="3"/>
  <c r="N11413" i="3"/>
  <c r="N11462" i="3"/>
  <c r="N11519" i="3"/>
  <c r="N11574" i="3"/>
  <c r="N11617" i="3"/>
  <c r="N11660" i="3"/>
  <c r="N11704" i="3"/>
  <c r="N11741" i="3"/>
  <c r="N11776" i="3"/>
  <c r="N11811" i="3"/>
  <c r="N11843" i="3"/>
  <c r="N11875" i="3"/>
  <c r="N11907" i="3"/>
  <c r="N11937" i="3"/>
  <c r="N11966" i="3"/>
  <c r="N11996" i="3"/>
  <c r="N12020" i="3"/>
  <c r="N12044" i="3"/>
  <c r="N12065" i="3"/>
  <c r="N12087" i="3"/>
  <c r="N12108" i="3"/>
  <c r="N12129" i="3"/>
  <c r="N12151" i="3"/>
  <c r="N12172" i="3"/>
  <c r="N12193" i="3"/>
  <c r="N12215" i="3"/>
  <c r="N12236" i="3"/>
  <c r="N12257" i="3"/>
  <c r="N12279" i="3"/>
  <c r="N12300" i="3"/>
  <c r="N12321" i="3"/>
  <c r="N12343" i="3"/>
  <c r="N12364" i="3"/>
  <c r="N12385" i="3"/>
  <c r="N12407" i="3"/>
  <c r="N12428" i="3"/>
  <c r="N12449" i="3"/>
  <c r="N12471" i="3"/>
  <c r="N12492" i="3"/>
  <c r="N12513" i="3"/>
  <c r="N12535" i="3"/>
  <c r="N12556" i="3"/>
  <c r="N12577" i="3"/>
  <c r="N12599" i="3"/>
  <c r="N12620" i="3"/>
  <c r="N12641" i="3"/>
  <c r="N12663" i="3"/>
  <c r="N12684" i="3"/>
  <c r="N12705" i="3"/>
  <c r="N12727" i="3"/>
  <c r="N12748" i="3"/>
  <c r="N12769" i="3"/>
  <c r="N12791" i="3"/>
  <c r="N12812" i="3"/>
  <c r="N12833" i="3"/>
  <c r="N12855" i="3"/>
  <c r="N12875" i="3"/>
  <c r="N12894" i="3"/>
  <c r="N12914" i="3"/>
  <c r="N12934" i="3"/>
  <c r="N12953" i="3"/>
  <c r="N12973" i="3"/>
  <c r="N12992" i="3"/>
  <c r="N13010" i="3"/>
  <c r="N13028" i="3"/>
  <c r="N13047" i="3"/>
  <c r="N13065" i="3"/>
  <c r="N13083" i="3"/>
  <c r="N13101" i="3"/>
  <c r="N13120" i="3"/>
  <c r="N13138" i="3"/>
  <c r="N13156" i="3"/>
  <c r="N13174" i="3"/>
  <c r="N13191" i="3"/>
  <c r="N13208" i="3"/>
  <c r="N13225" i="3"/>
  <c r="N13242" i="3"/>
  <c r="N13259" i="3"/>
  <c r="N13276" i="3"/>
  <c r="N13293" i="3"/>
  <c r="N13310" i="3"/>
  <c r="N13328" i="3"/>
  <c r="N13345" i="3"/>
  <c r="N13362" i="3"/>
  <c r="N13379" i="3"/>
  <c r="N13396" i="3"/>
  <c r="N13413" i="3"/>
  <c r="N13430" i="3"/>
  <c r="N13447" i="3"/>
  <c r="N13464" i="3"/>
  <c r="N13481" i="3"/>
  <c r="N13498" i="3"/>
  <c r="N13515" i="3"/>
  <c r="N13532" i="3"/>
  <c r="N13549" i="3"/>
  <c r="N13566" i="3"/>
  <c r="N13582" i="3"/>
  <c r="N13598" i="3"/>
  <c r="N13614" i="3"/>
  <c r="N13630" i="3"/>
  <c r="N13646" i="3"/>
  <c r="N13662" i="3"/>
  <c r="N13678" i="3"/>
  <c r="N13694" i="3"/>
  <c r="N13710" i="3"/>
  <c r="N13726" i="3"/>
  <c r="N13742" i="3"/>
  <c r="N13758" i="3"/>
  <c r="N13774" i="3"/>
  <c r="N13790" i="3"/>
  <c r="N13806" i="3"/>
  <c r="N13822" i="3"/>
  <c r="N13838" i="3"/>
  <c r="N13854" i="3"/>
  <c r="N13870" i="3"/>
  <c r="N13886" i="3"/>
  <c r="N13902" i="3"/>
  <c r="N13918" i="3"/>
  <c r="N13934" i="3"/>
  <c r="N13950" i="3"/>
  <c r="N13966" i="3"/>
  <c r="N13982" i="3"/>
  <c r="N13998" i="3"/>
  <c r="N14014" i="3"/>
  <c r="N14030" i="3"/>
  <c r="N14046" i="3"/>
  <c r="N7230" i="3"/>
  <c r="N8357" i="3"/>
  <c r="N8762" i="3"/>
  <c r="N9052" i="3"/>
  <c r="N9323" i="3"/>
  <c r="N9525" i="3"/>
  <c r="N9702" i="3"/>
  <c r="N9868" i="3"/>
  <c r="N10039" i="3"/>
  <c r="N10184" i="3"/>
  <c r="N10318" i="3"/>
  <c r="N10438" i="3"/>
  <c r="N10549" i="3"/>
  <c r="N10645" i="3"/>
  <c r="N10729" i="3"/>
  <c r="N10814" i="3"/>
  <c r="N10881" i="3"/>
  <c r="N10948" i="3"/>
  <c r="N11024" i="3"/>
  <c r="N11087" i="3"/>
  <c r="N11154" i="3"/>
  <c r="N11230" i="3"/>
  <c r="N11285" i="3"/>
  <c r="N11348" i="3"/>
  <c r="N11417" i="3"/>
  <c r="N11468" i="3"/>
  <c r="N11520" i="3"/>
  <c r="N11575" i="3"/>
  <c r="N11619" i="3"/>
  <c r="N11661" i="3"/>
  <c r="N11705" i="3"/>
  <c r="N11742" i="3"/>
  <c r="N11779" i="3"/>
  <c r="N11812" i="3"/>
  <c r="N11844" i="3"/>
  <c r="N11876" i="3"/>
  <c r="N11908" i="3"/>
  <c r="N11939" i="3"/>
  <c r="N11968" i="3"/>
  <c r="N11997" i="3"/>
  <c r="N12022" i="3"/>
  <c r="N12045" i="3"/>
  <c r="N12067" i="3"/>
  <c r="N12088" i="3"/>
  <c r="N12109" i="3"/>
  <c r="N12131" i="3"/>
  <c r="N12152" i="3"/>
  <c r="N12173" i="3"/>
  <c r="N12195" i="3"/>
  <c r="N12216" i="3"/>
  <c r="N12237" i="3"/>
  <c r="N12259" i="3"/>
  <c r="N12280" i="3"/>
  <c r="N12301" i="3"/>
  <c r="N12323" i="3"/>
  <c r="N12344" i="3"/>
  <c r="N12365" i="3"/>
  <c r="N12387" i="3"/>
  <c r="N12408" i="3"/>
  <c r="N12429" i="3"/>
  <c r="N12451" i="3"/>
  <c r="N12472" i="3"/>
  <c r="N12493" i="3"/>
  <c r="N12515" i="3"/>
  <c r="N12536" i="3"/>
  <c r="N12557" i="3"/>
  <c r="N12579" i="3"/>
  <c r="N12600" i="3"/>
  <c r="N12621" i="3"/>
  <c r="N12643" i="3"/>
  <c r="N12664" i="3"/>
  <c r="N12685" i="3"/>
  <c r="N12707" i="3"/>
  <c r="N12728" i="3"/>
  <c r="N12749" i="3"/>
  <c r="N12771" i="3"/>
  <c r="N12792" i="3"/>
  <c r="N12813" i="3"/>
  <c r="N12835" i="3"/>
  <c r="N12856" i="3"/>
  <c r="N12876" i="3"/>
  <c r="N12896" i="3"/>
  <c r="N12915" i="3"/>
  <c r="N12935" i="3"/>
  <c r="N12955" i="3"/>
  <c r="N12974" i="3"/>
  <c r="N12993" i="3"/>
  <c r="N13011" i="3"/>
  <c r="N13030" i="3"/>
  <c r="N13048" i="3"/>
  <c r="N13066" i="3"/>
  <c r="N13084" i="3"/>
  <c r="N13102" i="3"/>
  <c r="N13121" i="3"/>
  <c r="N13139" i="3"/>
  <c r="N13158" i="3"/>
  <c r="N13175" i="3"/>
  <c r="N13192" i="3"/>
  <c r="N13209" i="3"/>
  <c r="N13226" i="3"/>
  <c r="N13243" i="3"/>
  <c r="N13260" i="3"/>
  <c r="N13277" i="3"/>
  <c r="N13294" i="3"/>
  <c r="N13312" i="3"/>
  <c r="N13329" i="3"/>
  <c r="N13346" i="3"/>
  <c r="N13363" i="3"/>
  <c r="N13380" i="3"/>
  <c r="N13397" i="3"/>
  <c r="N13414" i="3"/>
  <c r="N13431" i="3"/>
  <c r="N13448" i="3"/>
  <c r="N13465" i="3"/>
  <c r="N13482" i="3"/>
  <c r="N13499" i="3"/>
  <c r="N13516" i="3"/>
  <c r="N13533" i="3"/>
  <c r="N13550" i="3"/>
  <c r="N13567" i="3"/>
  <c r="N13583" i="3"/>
  <c r="N13599" i="3"/>
  <c r="N13615" i="3"/>
  <c r="N13631" i="3"/>
  <c r="N13647" i="3"/>
  <c r="N13663" i="3"/>
  <c r="N13679" i="3"/>
  <c r="N13695" i="3"/>
  <c r="N13711" i="3"/>
  <c r="N13727" i="3"/>
  <c r="N13743" i="3"/>
  <c r="N7312" i="3"/>
  <c r="N8373" i="3"/>
  <c r="N8763" i="3"/>
  <c r="N9053" i="3"/>
  <c r="N9324" i="3"/>
  <c r="N9526" i="3"/>
  <c r="N9720" i="3"/>
  <c r="N9892" i="3"/>
  <c r="N10040" i="3"/>
  <c r="N10185" i="3"/>
  <c r="N10320" i="3"/>
  <c r="N10443" i="3"/>
  <c r="N10565" i="3"/>
  <c r="N10661" i="3"/>
  <c r="N10735" i="3"/>
  <c r="N10815" i="3"/>
  <c r="N10895" i="3"/>
  <c r="N10953" i="3"/>
  <c r="N11025" i="3"/>
  <c r="N11100" i="3"/>
  <c r="N11156" i="3"/>
  <c r="N11231" i="3"/>
  <c r="N11298" i="3"/>
  <c r="N11353" i="3"/>
  <c r="N11420" i="3"/>
  <c r="N11476" i="3"/>
  <c r="N11522" i="3"/>
  <c r="N11577" i="3"/>
  <c r="N11622" i="3"/>
  <c r="N11668" i="3"/>
  <c r="N11708" i="3"/>
  <c r="N11744" i="3"/>
  <c r="N11780" i="3"/>
  <c r="N11819" i="3"/>
  <c r="N11851" i="3"/>
  <c r="N11883" i="3"/>
  <c r="N11915" i="3"/>
  <c r="N11940" i="3"/>
  <c r="N11969" i="3"/>
  <c r="N11998" i="3"/>
  <c r="N12023" i="3"/>
  <c r="N12046" i="3"/>
  <c r="N12068" i="3"/>
  <c r="N12089" i="3"/>
  <c r="N12110" i="3"/>
  <c r="N12132" i="3"/>
  <c r="N12153" i="3"/>
  <c r="N12174" i="3"/>
  <c r="N12196" i="3"/>
  <c r="N12217" i="3"/>
  <c r="N12238" i="3"/>
  <c r="N12260" i="3"/>
  <c r="N12281" i="3"/>
  <c r="N12302" i="3"/>
  <c r="N12324" i="3"/>
  <c r="N12345" i="3"/>
  <c r="N12366" i="3"/>
  <c r="N12388" i="3"/>
  <c r="N12409" i="3"/>
  <c r="N12430" i="3"/>
  <c r="N12452" i="3"/>
  <c r="N12473" i="3"/>
  <c r="N12494" i="3"/>
  <c r="N12516" i="3"/>
  <c r="N12537" i="3"/>
  <c r="N12558" i="3"/>
  <c r="N12580" i="3"/>
  <c r="N12601" i="3"/>
  <c r="N12622" i="3"/>
  <c r="N12644" i="3"/>
  <c r="N12665" i="3"/>
  <c r="N12686" i="3"/>
  <c r="N12708" i="3"/>
  <c r="N12729" i="3"/>
  <c r="N12750" i="3"/>
  <c r="N12772" i="3"/>
  <c r="N12793" i="3"/>
  <c r="N12814" i="3"/>
  <c r="N12836" i="3"/>
  <c r="N12857" i="3"/>
  <c r="N12877" i="3"/>
  <c r="N12897" i="3"/>
  <c r="N12916" i="3"/>
  <c r="N12936" i="3"/>
  <c r="N12956" i="3"/>
  <c r="N12976" i="3"/>
  <c r="N12994" i="3"/>
  <c r="N13012" i="3"/>
  <c r="N13031" i="3"/>
  <c r="N13049" i="3"/>
  <c r="N13067" i="3"/>
  <c r="N13085" i="3"/>
  <c r="N13104" i="3"/>
  <c r="N13122" i="3"/>
  <c r="N13140" i="3"/>
  <c r="N13159" i="3"/>
  <c r="N13176" i="3"/>
  <c r="N13193" i="3"/>
  <c r="N13210" i="3"/>
  <c r="N13227" i="3"/>
  <c r="N13244" i="3"/>
  <c r="N13261" i="3"/>
  <c r="N13278" i="3"/>
  <c r="N13296" i="3"/>
  <c r="N13313" i="3"/>
  <c r="N13330" i="3"/>
  <c r="N13347" i="3"/>
  <c r="N13364" i="3"/>
  <c r="N13381" i="3"/>
  <c r="N13398" i="3"/>
  <c r="N13415" i="3"/>
  <c r="N13432" i="3"/>
  <c r="N13449" i="3"/>
  <c r="N13466" i="3"/>
  <c r="N13483" i="3"/>
  <c r="N13500" i="3"/>
  <c r="N13517" i="3"/>
  <c r="N13534" i="3"/>
  <c r="N13552" i="3"/>
  <c r="N13568" i="3"/>
  <c r="N13584" i="3"/>
  <c r="N13600" i="3"/>
  <c r="N13616" i="3"/>
  <c r="N13632" i="3"/>
  <c r="N13648" i="3"/>
  <c r="N13664" i="3"/>
  <c r="N13680" i="3"/>
  <c r="N13696" i="3"/>
  <c r="N13712" i="3"/>
  <c r="N13728" i="3"/>
  <c r="N7372" i="3"/>
  <c r="N8374" i="3"/>
  <c r="N8764" i="3"/>
  <c r="N9054" i="3"/>
  <c r="N9325" i="3"/>
  <c r="N9549" i="3"/>
  <c r="N9742" i="3"/>
  <c r="N9893" i="3"/>
  <c r="N10042" i="3"/>
  <c r="N10186" i="3"/>
  <c r="N10328" i="3"/>
  <c r="N10461" i="3"/>
  <c r="N10569" i="3"/>
  <c r="N10665" i="3"/>
  <c r="N10738" i="3"/>
  <c r="N10816" i="3"/>
  <c r="N10896" i="3"/>
  <c r="N10959" i="3"/>
  <c r="N11026" i="3"/>
  <c r="N11102" i="3"/>
  <c r="N11164" i="3"/>
  <c r="N11232" i="3"/>
  <c r="N11299" i="3"/>
  <c r="N11358" i="3"/>
  <c r="N11421" i="3"/>
  <c r="N11477" i="3"/>
  <c r="N11525" i="3"/>
  <c r="N11580" i="3"/>
  <c r="N11623" i="3"/>
  <c r="N11669" i="3"/>
  <c r="N11709" i="3"/>
  <c r="N11747" i="3"/>
  <c r="N11787" i="3"/>
  <c r="N11820" i="3"/>
  <c r="N11852" i="3"/>
  <c r="N11884" i="3"/>
  <c r="N11916" i="3"/>
  <c r="N11945" i="3"/>
  <c r="N11971" i="3"/>
  <c r="N12000" i="3"/>
  <c r="N12025" i="3"/>
  <c r="N12048" i="3"/>
  <c r="N12070" i="3"/>
  <c r="N12091" i="3"/>
  <c r="N12112" i="3"/>
  <c r="N12134" i="3"/>
  <c r="N12155" i="3"/>
  <c r="N12176" i="3"/>
  <c r="N12198" i="3"/>
  <c r="N12219" i="3"/>
  <c r="N12240" i="3"/>
  <c r="N12262" i="3"/>
  <c r="N12283" i="3"/>
  <c r="N12304" i="3"/>
  <c r="N12326" i="3"/>
  <c r="N12347" i="3"/>
  <c r="N12368" i="3"/>
  <c r="N12390" i="3"/>
  <c r="N12411" i="3"/>
  <c r="N12432" i="3"/>
  <c r="N12454" i="3"/>
  <c r="N12475" i="3"/>
  <c r="N12496" i="3"/>
  <c r="N12518" i="3"/>
  <c r="N12539" i="3"/>
  <c r="N12560" i="3"/>
  <c r="N12582" i="3"/>
  <c r="N12603" i="3"/>
  <c r="N12624" i="3"/>
  <c r="N12646" i="3"/>
  <c r="N12667" i="3"/>
  <c r="N12688" i="3"/>
  <c r="N12710" i="3"/>
  <c r="N12731" i="3"/>
  <c r="N12752" i="3"/>
  <c r="N12774" i="3"/>
  <c r="N12795" i="3"/>
  <c r="N12816" i="3"/>
  <c r="N12838" i="3"/>
  <c r="N12859" i="3"/>
  <c r="N12878" i="3"/>
  <c r="N12898" i="3"/>
  <c r="N12918" i="3"/>
  <c r="N12937" i="3"/>
  <c r="N12957" i="3"/>
  <c r="N12977" i="3"/>
  <c r="N12995" i="3"/>
  <c r="N13014" i="3"/>
  <c r="N13032" i="3"/>
  <c r="N13050" i="3"/>
  <c r="N13068" i="3"/>
  <c r="N13086" i="3"/>
  <c r="N13105" i="3"/>
  <c r="N13123" i="3"/>
  <c r="N13142" i="3"/>
  <c r="N13160" i="3"/>
  <c r="N13177" i="3"/>
  <c r="N13194" i="3"/>
  <c r="N13211" i="3"/>
  <c r="N13228" i="3"/>
  <c r="N13245" i="3"/>
  <c r="N7380" i="3"/>
  <c r="N8376" i="3"/>
  <c r="N8765" i="3"/>
  <c r="N9056" i="3"/>
  <c r="N9326" i="3"/>
  <c r="N9580" i="3"/>
  <c r="N9743" i="3"/>
  <c r="N9894" i="3"/>
  <c r="N10043" i="3"/>
  <c r="N10203" i="3"/>
  <c r="N10347" i="3"/>
  <c r="N10465" i="3"/>
  <c r="N10574" i="3"/>
  <c r="N10670" i="3"/>
  <c r="N10753" i="3"/>
  <c r="N10818" i="3"/>
  <c r="N10897" i="3"/>
  <c r="N10972" i="3"/>
  <c r="N11028" i="3"/>
  <c r="N11103" i="3"/>
  <c r="N11173" i="3"/>
  <c r="N11234" i="3"/>
  <c r="N11300" i="3"/>
  <c r="N11369" i="3"/>
  <c r="N11423" i="3"/>
  <c r="N11478" i="3"/>
  <c r="N11536" i="3"/>
  <c r="N11582" i="3"/>
  <c r="N11632" i="3"/>
  <c r="N11670" i="3"/>
  <c r="N11711" i="3"/>
  <c r="N11748" i="3"/>
  <c r="N11788" i="3"/>
  <c r="N11821" i="3"/>
  <c r="N11853" i="3"/>
  <c r="N11885" i="3"/>
  <c r="N11917" i="3"/>
  <c r="N11947" i="3"/>
  <c r="N11972" i="3"/>
  <c r="N12001" i="3"/>
  <c r="N12027" i="3"/>
  <c r="N12049" i="3"/>
  <c r="N12071" i="3"/>
  <c r="N12092" i="3"/>
  <c r="N12113" i="3"/>
  <c r="N12135" i="3"/>
  <c r="N12156" i="3"/>
  <c r="N12177" i="3"/>
  <c r="N12199" i="3"/>
  <c r="N12220" i="3"/>
  <c r="N12241" i="3"/>
  <c r="N12263" i="3"/>
  <c r="N12284" i="3"/>
  <c r="N12305" i="3"/>
  <c r="N12327" i="3"/>
  <c r="N12348" i="3"/>
  <c r="N12369" i="3"/>
  <c r="N12391" i="3"/>
  <c r="N12412" i="3"/>
  <c r="N12433" i="3"/>
  <c r="N12455" i="3"/>
  <c r="N12476" i="3"/>
  <c r="N12497" i="3"/>
  <c r="N12519" i="3"/>
  <c r="N12540" i="3"/>
  <c r="N12561" i="3"/>
  <c r="N12583" i="3"/>
  <c r="N12604" i="3"/>
  <c r="N12625" i="3"/>
  <c r="N12647" i="3"/>
  <c r="N12668" i="3"/>
  <c r="N12689" i="3"/>
  <c r="N12711" i="3"/>
  <c r="N12732" i="3"/>
  <c r="N12753" i="3"/>
  <c r="N12775" i="3"/>
  <c r="N12796" i="3"/>
  <c r="N12817" i="3"/>
  <c r="N12839" i="3"/>
  <c r="N12860" i="3"/>
  <c r="N12880" i="3"/>
  <c r="N12899" i="3"/>
  <c r="N12919" i="3"/>
  <c r="N12939" i="3"/>
  <c r="N12958" i="3"/>
  <c r="N12978" i="3"/>
  <c r="N12996" i="3"/>
  <c r="N13015" i="3"/>
  <c r="N13033" i="3"/>
  <c r="N13051" i="3"/>
  <c r="N13069" i="3"/>
  <c r="N13088" i="3"/>
  <c r="N13106" i="3"/>
  <c r="N13124" i="3"/>
  <c r="N13143" i="3"/>
  <c r="N13161" i="3"/>
  <c r="N13178" i="3"/>
  <c r="N13195" i="3"/>
  <c r="N13212" i="3"/>
  <c r="N13229" i="3"/>
  <c r="N7686" i="3"/>
  <c r="N8478" i="3"/>
  <c r="N8829" i="3"/>
  <c r="N9118" i="3"/>
  <c r="N9383" i="3"/>
  <c r="N9581" i="3"/>
  <c r="N9744" i="3"/>
  <c r="N9895" i="3"/>
  <c r="N10061" i="3"/>
  <c r="N10223" i="3"/>
  <c r="N10351" i="3"/>
  <c r="N10472" i="3"/>
  <c r="N10576" i="3"/>
  <c r="N10672" i="3"/>
  <c r="N10754" i="3"/>
  <c r="N10821" i="3"/>
  <c r="N10898" i="3"/>
  <c r="N10974" i="3"/>
  <c r="N11036" i="3"/>
  <c r="N11104" i="3"/>
  <c r="N11177" i="3"/>
  <c r="N11237" i="3"/>
  <c r="N11301" i="3"/>
  <c r="N11372" i="3"/>
  <c r="N11426" i="3"/>
  <c r="N11479" i="3"/>
  <c r="N11537" i="3"/>
  <c r="N11585" i="3"/>
  <c r="N11633" i="3"/>
  <c r="N11671" i="3"/>
  <c r="N11714" i="3"/>
  <c r="N11755" i="3"/>
  <c r="N11789" i="3"/>
  <c r="N11822" i="3"/>
  <c r="N11854" i="3"/>
  <c r="N11886" i="3"/>
  <c r="N11918" i="3"/>
  <c r="N11948" i="3"/>
  <c r="N11977" i="3"/>
  <c r="N12003" i="3"/>
  <c r="N12028" i="3"/>
  <c r="N12051" i="3"/>
  <c r="N12072" i="3"/>
  <c r="N12093" i="3"/>
  <c r="N12115" i="3"/>
  <c r="N12136" i="3"/>
  <c r="N12157" i="3"/>
  <c r="N12179" i="3"/>
  <c r="N12200" i="3"/>
  <c r="N12221" i="3"/>
  <c r="N12243" i="3"/>
  <c r="N12264" i="3"/>
  <c r="N12285" i="3"/>
  <c r="N12307" i="3"/>
  <c r="N12328" i="3"/>
  <c r="N12349" i="3"/>
  <c r="N12371" i="3"/>
  <c r="N12392" i="3"/>
  <c r="N12413" i="3"/>
  <c r="N12435" i="3"/>
  <c r="N12456" i="3"/>
  <c r="N12477" i="3"/>
  <c r="N12499" i="3"/>
  <c r="N12520" i="3"/>
  <c r="N12541" i="3"/>
  <c r="N12563" i="3"/>
  <c r="N12584" i="3"/>
  <c r="N12605" i="3"/>
  <c r="N12627" i="3"/>
  <c r="N12648" i="3"/>
  <c r="N12669" i="3"/>
  <c r="N12691" i="3"/>
  <c r="N12712" i="3"/>
  <c r="N12733" i="3"/>
  <c r="N12755" i="3"/>
  <c r="N12776" i="3"/>
  <c r="N12797" i="3"/>
  <c r="N12819" i="3"/>
  <c r="N12840" i="3"/>
  <c r="N12861" i="3"/>
  <c r="N12881" i="3"/>
  <c r="N12900" i="3"/>
  <c r="N12920" i="3"/>
  <c r="N12940" i="3"/>
  <c r="N12960" i="3"/>
  <c r="N12979" i="3"/>
  <c r="N12998" i="3"/>
  <c r="N13016" i="3"/>
  <c r="N13034" i="3"/>
  <c r="N13052" i="3"/>
  <c r="N13070" i="3"/>
  <c r="N13089" i="3"/>
  <c r="N13107" i="3"/>
  <c r="N13126" i="3"/>
  <c r="N13144" i="3"/>
  <c r="N13162" i="3"/>
  <c r="N13179" i="3"/>
  <c r="N13196" i="3"/>
  <c r="N13213" i="3"/>
  <c r="N13230" i="3"/>
  <c r="N13248" i="3"/>
  <c r="N13265" i="3"/>
  <c r="N13282" i="3"/>
  <c r="N13299" i="3"/>
  <c r="N13316" i="3"/>
  <c r="N13333" i="3"/>
  <c r="N13350" i="3"/>
  <c r="N13367" i="3"/>
  <c r="N13384" i="3"/>
  <c r="N13401" i="3"/>
  <c r="N13418" i="3"/>
  <c r="N13435" i="3"/>
  <c r="N13452" i="3"/>
  <c r="N13469" i="3"/>
  <c r="N13486" i="3"/>
  <c r="N13504" i="3"/>
  <c r="N13521" i="3"/>
  <c r="N13538" i="3"/>
  <c r="N13555" i="3"/>
  <c r="N13571" i="3"/>
  <c r="N13587" i="3"/>
  <c r="N13603" i="3"/>
  <c r="N13619" i="3"/>
  <c r="N7687" i="3"/>
  <c r="N8479" i="3"/>
  <c r="N8830" i="3"/>
  <c r="N9120" i="3"/>
  <c r="N9386" i="3"/>
  <c r="N9582" i="3"/>
  <c r="N9748" i="3"/>
  <c r="N9914" i="3"/>
  <c r="N10085" i="3"/>
  <c r="N10224" i="3"/>
  <c r="N10359" i="3"/>
  <c r="N10474" i="3"/>
  <c r="N10581" i="3"/>
  <c r="N10674" i="3"/>
  <c r="N10755" i="3"/>
  <c r="N10836" i="3"/>
  <c r="N10900" i="3"/>
  <c r="N10975" i="3"/>
  <c r="N11045" i="3"/>
  <c r="N11106" i="3"/>
  <c r="N11180" i="3"/>
  <c r="N11251" i="3"/>
  <c r="N11308" i="3"/>
  <c r="N11373" i="3"/>
  <c r="N11438" i="3"/>
  <c r="N11484" i="3"/>
  <c r="N11538" i="3"/>
  <c r="N11596" i="3"/>
  <c r="N11634" i="3"/>
  <c r="N11673" i="3"/>
  <c r="N11715" i="3"/>
  <c r="N11756" i="3"/>
  <c r="N11790" i="3"/>
  <c r="N11824" i="3"/>
  <c r="N11856" i="3"/>
  <c r="N11888" i="3"/>
  <c r="N11920" i="3"/>
  <c r="N11949" i="3"/>
  <c r="N11979" i="3"/>
  <c r="N12004" i="3"/>
  <c r="N12029" i="3"/>
  <c r="N12052" i="3"/>
  <c r="N12073" i="3"/>
  <c r="N12094" i="3"/>
  <c r="N12116" i="3"/>
  <c r="N12137" i="3"/>
  <c r="N12158" i="3"/>
  <c r="N12180" i="3"/>
  <c r="N12201" i="3"/>
  <c r="N12222" i="3"/>
  <c r="N12244" i="3"/>
  <c r="N12265" i="3"/>
  <c r="N12286" i="3"/>
  <c r="N12308" i="3"/>
  <c r="N12329" i="3"/>
  <c r="N12350" i="3"/>
  <c r="N12372" i="3"/>
  <c r="N12393" i="3"/>
  <c r="N12414" i="3"/>
  <c r="N12436" i="3"/>
  <c r="N12457" i="3"/>
  <c r="N12478" i="3"/>
  <c r="N12500" i="3"/>
  <c r="N12521" i="3"/>
  <c r="N12542" i="3"/>
  <c r="N12564" i="3"/>
  <c r="N12585" i="3"/>
  <c r="N12606" i="3"/>
  <c r="N12628" i="3"/>
  <c r="N12649" i="3"/>
  <c r="N12670" i="3"/>
  <c r="N12692" i="3"/>
  <c r="N12713" i="3"/>
  <c r="N12734" i="3"/>
  <c r="N12756" i="3"/>
  <c r="N12777" i="3"/>
  <c r="N12798" i="3"/>
  <c r="N12820" i="3"/>
  <c r="N12841" i="3"/>
  <c r="N12862" i="3"/>
  <c r="N12882" i="3"/>
  <c r="N12902" i="3"/>
  <c r="N12921" i="3"/>
  <c r="N12941" i="3"/>
  <c r="N12961" i="3"/>
  <c r="N12980" i="3"/>
  <c r="N12999" i="3"/>
  <c r="N13017" i="3"/>
  <c r="N13035" i="3"/>
  <c r="N13053" i="3"/>
  <c r="N13072" i="3"/>
  <c r="N13090" i="3"/>
  <c r="N13108" i="3"/>
  <c r="N13127" i="3"/>
  <c r="N13145" i="3"/>
  <c r="N13163" i="3"/>
  <c r="N13180" i="3"/>
  <c r="N13197" i="3"/>
  <c r="N13214" i="3"/>
  <c r="N13232" i="3"/>
  <c r="N13249" i="3"/>
  <c r="N13266" i="3"/>
  <c r="N13283" i="3"/>
  <c r="N13300" i="3"/>
  <c r="N13317" i="3"/>
  <c r="N13334" i="3"/>
  <c r="N13351" i="3"/>
  <c r="N13368" i="3"/>
  <c r="N13385" i="3"/>
  <c r="N13402" i="3"/>
  <c r="N13419" i="3"/>
  <c r="N13436" i="3"/>
  <c r="N13453" i="3"/>
  <c r="N13470" i="3"/>
  <c r="N13488" i="3"/>
  <c r="N13505" i="3"/>
  <c r="N13522" i="3"/>
  <c r="N13539" i="3"/>
  <c r="N7688" i="3"/>
  <c r="N8481" i="3"/>
  <c r="N8832" i="3"/>
  <c r="N9125" i="3"/>
  <c r="N9402" i="3"/>
  <c r="N9598" i="3"/>
  <c r="N9766" i="3"/>
  <c r="N9935" i="3"/>
  <c r="N10086" i="3"/>
  <c r="N10228" i="3"/>
  <c r="N10361" i="3"/>
  <c r="N10479" i="3"/>
  <c r="N10597" i="3"/>
  <c r="N10677" i="3"/>
  <c r="N10756" i="3"/>
  <c r="N10837" i="3"/>
  <c r="N10908" i="3"/>
  <c r="N10976" i="3"/>
  <c r="N11049" i="3"/>
  <c r="N11109" i="3"/>
  <c r="N11182" i="3"/>
  <c r="N11252" i="3"/>
  <c r="N11311" i="3"/>
  <c r="N11374" i="3"/>
  <c r="N11439" i="3"/>
  <c r="N11487" i="3"/>
  <c r="N11539" i="3"/>
  <c r="N11597" i="3"/>
  <c r="N11635" i="3"/>
  <c r="N11678" i="3"/>
  <c r="N11723" i="3"/>
  <c r="N11757" i="3"/>
  <c r="N11792" i="3"/>
  <c r="N11825" i="3"/>
  <c r="N11857" i="3"/>
  <c r="N11889" i="3"/>
  <c r="N11921" i="3"/>
  <c r="N11950" i="3"/>
  <c r="N11980" i="3"/>
  <c r="N12006" i="3"/>
  <c r="N12030" i="3"/>
  <c r="N12054" i="3"/>
  <c r="N12075" i="3"/>
  <c r="N12096" i="3"/>
  <c r="N12118" i="3"/>
  <c r="N12139" i="3"/>
  <c r="N12160" i="3"/>
  <c r="N12182" i="3"/>
  <c r="N12203" i="3"/>
  <c r="N12224" i="3"/>
  <c r="N12246" i="3"/>
  <c r="N12267" i="3"/>
  <c r="N12288" i="3"/>
  <c r="N12310" i="3"/>
  <c r="N12331" i="3"/>
  <c r="N12352" i="3"/>
  <c r="N12374" i="3"/>
  <c r="N12395" i="3"/>
  <c r="N12416" i="3"/>
  <c r="N12438" i="3"/>
  <c r="N12459" i="3"/>
  <c r="N12480" i="3"/>
  <c r="N12502" i="3"/>
  <c r="N12523" i="3"/>
  <c r="N12544" i="3"/>
  <c r="N12566" i="3"/>
  <c r="N12587" i="3"/>
  <c r="N12608" i="3"/>
  <c r="N12630" i="3"/>
  <c r="N12651" i="3"/>
  <c r="N12672" i="3"/>
  <c r="N12694" i="3"/>
  <c r="N12715" i="3"/>
  <c r="N12736" i="3"/>
  <c r="N12758" i="3"/>
  <c r="N12779" i="3"/>
  <c r="N12800" i="3"/>
  <c r="N12822" i="3"/>
  <c r="N12843" i="3"/>
  <c r="N12864" i="3"/>
  <c r="N12883" i="3"/>
  <c r="N12903" i="3"/>
  <c r="N12923" i="3"/>
  <c r="N12942" i="3"/>
  <c r="N12962" i="3"/>
  <c r="N12982" i="3"/>
  <c r="N13000" i="3"/>
  <c r="N13018" i="3"/>
  <c r="N13036" i="3"/>
  <c r="N13054" i="3"/>
  <c r="N13073" i="3"/>
  <c r="N13091" i="3"/>
  <c r="N13110" i="3"/>
  <c r="N13128" i="3"/>
  <c r="N13146" i="3"/>
  <c r="N13164" i="3"/>
  <c r="N13181" i="3"/>
  <c r="N13198" i="3"/>
  <c r="N13216" i="3"/>
  <c r="N13233" i="3"/>
  <c r="N13250" i="3"/>
  <c r="N13267" i="3"/>
  <c r="N13284" i="3"/>
  <c r="N13301" i="3"/>
  <c r="N13318" i="3"/>
  <c r="N13335" i="3"/>
  <c r="N13352" i="3"/>
  <c r="N13369" i="3"/>
  <c r="N13386" i="3"/>
  <c r="N13403" i="3"/>
  <c r="N13420" i="3"/>
  <c r="N13437" i="3"/>
  <c r="N13454" i="3"/>
  <c r="N13472" i="3"/>
  <c r="N13489" i="3"/>
  <c r="N13506" i="3"/>
  <c r="N13523" i="3"/>
  <c r="N13540" i="3"/>
  <c r="N13557" i="3"/>
  <c r="N13573" i="3"/>
  <c r="N13589" i="3"/>
  <c r="N13605" i="3"/>
  <c r="N13621" i="3"/>
  <c r="N13637" i="3"/>
  <c r="N13653" i="3"/>
  <c r="N13669" i="3"/>
  <c r="N13685" i="3"/>
  <c r="N13701" i="3"/>
  <c r="N7696" i="3"/>
  <c r="N9184" i="3"/>
  <c r="N9802" i="3"/>
  <c r="N10267" i="3"/>
  <c r="N10629" i="3"/>
  <c r="N10917" i="3"/>
  <c r="N11124" i="3"/>
  <c r="N11326" i="3"/>
  <c r="N11501" i="3"/>
  <c r="N11651" i="3"/>
  <c r="N11795" i="3"/>
  <c r="N11892" i="3"/>
  <c r="N11984" i="3"/>
  <c r="N12059" i="3"/>
  <c r="N12124" i="3"/>
  <c r="N12204" i="3"/>
  <c r="N12269" i="3"/>
  <c r="N12334" i="3"/>
  <c r="N12400" i="3"/>
  <c r="N12465" i="3"/>
  <c r="N12526" i="3"/>
  <c r="N12588" i="3"/>
  <c r="N12636" i="3"/>
  <c r="N12697" i="3"/>
  <c r="N12759" i="3"/>
  <c r="N12807" i="3"/>
  <c r="N12867" i="3"/>
  <c r="N12924" i="3"/>
  <c r="N12968" i="3"/>
  <c r="N13021" i="3"/>
  <c r="N13060" i="3"/>
  <c r="N13100" i="3"/>
  <c r="N13148" i="3"/>
  <c r="N13186" i="3"/>
  <c r="N13222" i="3"/>
  <c r="N13258" i="3"/>
  <c r="N13289" i="3"/>
  <c r="N13321" i="3"/>
  <c r="N13353" i="3"/>
  <c r="N13382" i="3"/>
  <c r="N13410" i="3"/>
  <c r="N13442" i="3"/>
  <c r="N13474" i="3"/>
  <c r="N13502" i="3"/>
  <c r="N13531" i="3"/>
  <c r="N13561" i="3"/>
  <c r="N13588" i="3"/>
  <c r="N13611" i="3"/>
  <c r="N13638" i="3"/>
  <c r="N13659" i="3"/>
  <c r="N13684" i="3"/>
  <c r="N13706" i="3"/>
  <c r="N13730" i="3"/>
  <c r="N13749" i="3"/>
  <c r="N13767" i="3"/>
  <c r="N13785" i="3"/>
  <c r="N13803" i="3"/>
  <c r="N13823" i="3"/>
  <c r="N13841" i="3"/>
  <c r="N13859" i="3"/>
  <c r="N13877" i="3"/>
  <c r="N13895" i="3"/>
  <c r="N13913" i="3"/>
  <c r="N13931" i="3"/>
  <c r="N13951" i="3"/>
  <c r="N13969" i="3"/>
  <c r="N13987" i="3"/>
  <c r="N14005" i="3"/>
  <c r="N14023" i="3"/>
  <c r="N14041" i="3"/>
  <c r="N14059" i="3"/>
  <c r="N14077" i="3"/>
  <c r="N14094" i="3"/>
  <c r="N14111" i="3"/>
  <c r="N14128" i="3"/>
  <c r="N14145" i="3"/>
  <c r="N14162" i="3"/>
  <c r="N14179" i="3"/>
  <c r="N14196" i="3"/>
  <c r="N14213" i="3"/>
  <c r="N14230" i="3"/>
  <c r="N14247" i="3"/>
  <c r="N14264" i="3"/>
  <c r="N14281" i="3"/>
  <c r="N14298" i="3"/>
  <c r="N14315" i="3"/>
  <c r="N14333" i="3"/>
  <c r="N14350" i="3"/>
  <c r="N14367" i="3"/>
  <c r="N14383" i="3"/>
  <c r="N14399" i="3"/>
  <c r="N14415" i="3"/>
  <c r="N14431" i="3"/>
  <c r="N14447" i="3"/>
  <c r="N14463" i="3"/>
  <c r="N14479" i="3"/>
  <c r="N14495" i="3"/>
  <c r="N14511" i="3"/>
  <c r="N14527" i="3"/>
  <c r="N14543" i="3"/>
  <c r="N14559" i="3"/>
  <c r="N14575" i="3"/>
  <c r="N14591" i="3"/>
  <c r="N14607" i="3"/>
  <c r="N14623" i="3"/>
  <c r="N14639" i="3"/>
  <c r="N14655" i="3"/>
  <c r="N14671" i="3"/>
  <c r="N14687" i="3"/>
  <c r="N14703" i="3"/>
  <c r="N14719" i="3"/>
  <c r="N14735" i="3"/>
  <c r="N14751" i="3"/>
  <c r="N14767" i="3"/>
  <c r="N14783" i="3"/>
  <c r="N14799" i="3"/>
  <c r="N14815" i="3"/>
  <c r="N14831" i="3"/>
  <c r="N14847" i="3"/>
  <c r="N14863" i="3"/>
  <c r="N14879" i="3"/>
  <c r="N14895" i="3"/>
  <c r="N14911" i="3"/>
  <c r="N14927" i="3"/>
  <c r="N14943" i="3"/>
  <c r="N14959" i="3"/>
  <c r="N14975" i="3"/>
  <c r="N14991" i="3"/>
  <c r="N15007" i="3"/>
  <c r="N15023" i="3"/>
  <c r="N15039" i="3"/>
  <c r="N15055" i="3"/>
  <c r="N15071" i="3"/>
  <c r="N15087" i="3"/>
  <c r="N15103" i="3"/>
  <c r="N15119" i="3"/>
  <c r="N15135" i="3"/>
  <c r="N15151" i="3"/>
  <c r="N15167" i="3"/>
  <c r="N15183" i="3"/>
  <c r="N15199" i="3"/>
  <c r="N15215" i="3"/>
  <c r="N15231" i="3"/>
  <c r="N15247" i="3"/>
  <c r="N15263" i="3"/>
  <c r="N15279" i="3"/>
  <c r="N15295" i="3"/>
  <c r="N15311" i="3"/>
  <c r="N15327" i="3"/>
  <c r="N15343" i="3"/>
  <c r="N15359" i="3"/>
  <c r="N15375" i="3"/>
  <c r="N15391" i="3"/>
  <c r="N15407" i="3"/>
  <c r="N15423" i="3"/>
  <c r="N15439" i="3"/>
  <c r="N15455" i="3"/>
  <c r="N15471" i="3"/>
  <c r="N15487" i="3"/>
  <c r="N15503" i="3"/>
  <c r="N15519" i="3"/>
  <c r="N15535" i="3"/>
  <c r="N15551" i="3"/>
  <c r="N15567" i="3"/>
  <c r="N15583" i="3"/>
  <c r="N15599" i="3"/>
  <c r="N15615" i="3"/>
  <c r="N15631" i="3"/>
  <c r="N15647" i="3"/>
  <c r="N15663" i="3"/>
  <c r="N15679" i="3"/>
  <c r="N15695" i="3"/>
  <c r="N15711" i="3"/>
  <c r="N15727" i="3"/>
  <c r="N15743" i="3"/>
  <c r="N15759" i="3"/>
  <c r="N15775" i="3"/>
  <c r="N15791" i="3"/>
  <c r="N15807" i="3"/>
  <c r="N15823" i="3"/>
  <c r="N15839" i="3"/>
  <c r="N15855" i="3"/>
  <c r="N15871" i="3"/>
  <c r="N15887" i="3"/>
  <c r="N15903" i="3"/>
  <c r="N15919" i="3"/>
  <c r="N15935" i="3"/>
  <c r="N15951" i="3"/>
  <c r="N7983" i="3"/>
  <c r="N9200" i="3"/>
  <c r="N9804" i="3"/>
  <c r="N10268" i="3"/>
  <c r="N10693" i="3"/>
  <c r="N10921" i="3"/>
  <c r="N11125" i="3"/>
  <c r="N11327" i="3"/>
  <c r="N11503" i="3"/>
  <c r="N11679" i="3"/>
  <c r="N11796" i="3"/>
  <c r="N11899" i="3"/>
  <c r="N11985" i="3"/>
  <c r="N12060" i="3"/>
  <c r="N12140" i="3"/>
  <c r="N12205" i="3"/>
  <c r="N12270" i="3"/>
  <c r="N12336" i="3"/>
  <c r="N12401" i="3"/>
  <c r="N12467" i="3"/>
  <c r="N12528" i="3"/>
  <c r="N12589" i="3"/>
  <c r="N12637" i="3"/>
  <c r="N12699" i="3"/>
  <c r="N12760" i="3"/>
  <c r="N12808" i="3"/>
  <c r="N12868" i="3"/>
  <c r="N12925" i="3"/>
  <c r="N12969" i="3"/>
  <c r="N13022" i="3"/>
  <c r="N13062" i="3"/>
  <c r="N13111" i="3"/>
  <c r="N13149" i="3"/>
  <c r="N13187" i="3"/>
  <c r="N13224" i="3"/>
  <c r="N13262" i="3"/>
  <c r="N13290" i="3"/>
  <c r="N13322" i="3"/>
  <c r="N13354" i="3"/>
  <c r="N13383" i="3"/>
  <c r="N13412" i="3"/>
  <c r="N13443" i="3"/>
  <c r="N13475" i="3"/>
  <c r="N13507" i="3"/>
  <c r="N13536" i="3"/>
  <c r="N13562" i="3"/>
  <c r="N13590" i="3"/>
  <c r="N13613" i="3"/>
  <c r="N13639" i="3"/>
  <c r="N13661" i="3"/>
  <c r="N13686" i="3"/>
  <c r="N13707" i="3"/>
  <c r="N13731" i="3"/>
  <c r="N13750" i="3"/>
  <c r="N13768" i="3"/>
  <c r="N13786" i="3"/>
  <c r="N13805" i="3"/>
  <c r="N13824" i="3"/>
  <c r="N13842" i="3"/>
  <c r="N13860" i="3"/>
  <c r="N13878" i="3"/>
  <c r="N13896" i="3"/>
  <c r="N13914" i="3"/>
  <c r="N13933" i="3"/>
  <c r="N13952" i="3"/>
  <c r="N13970" i="3"/>
  <c r="N13988" i="3"/>
  <c r="N14006" i="3"/>
  <c r="N14024" i="3"/>
  <c r="N14042" i="3"/>
  <c r="N14061" i="3"/>
  <c r="N14078" i="3"/>
  <c r="N14095" i="3"/>
  <c r="N14112" i="3"/>
  <c r="N14129" i="3"/>
  <c r="N14146" i="3"/>
  <c r="N14163" i="3"/>
  <c r="N14180" i="3"/>
  <c r="N14197" i="3"/>
  <c r="N14214" i="3"/>
  <c r="N14231" i="3"/>
  <c r="N14248" i="3"/>
  <c r="N14265" i="3"/>
  <c r="N14282" i="3"/>
  <c r="N14299" i="3"/>
  <c r="N14317" i="3"/>
  <c r="N14334" i="3"/>
  <c r="N14351" i="3"/>
  <c r="N7986" i="3"/>
  <c r="N9206" i="3"/>
  <c r="N9812" i="3"/>
  <c r="N10366" i="3"/>
  <c r="N10697" i="3"/>
  <c r="N10924" i="3"/>
  <c r="N11129" i="3"/>
  <c r="N11329" i="3"/>
  <c r="N11541" i="3"/>
  <c r="N11686" i="3"/>
  <c r="N11803" i="3"/>
  <c r="N11900" i="3"/>
  <c r="N11987" i="3"/>
  <c r="N12076" i="3"/>
  <c r="N12141" i="3"/>
  <c r="N12206" i="3"/>
  <c r="N12272" i="3"/>
  <c r="N12337" i="3"/>
  <c r="N12417" i="3"/>
  <c r="N12481" i="3"/>
  <c r="N12529" i="3"/>
  <c r="N12590" i="3"/>
  <c r="N12652" i="3"/>
  <c r="N12700" i="3"/>
  <c r="N12761" i="3"/>
  <c r="N12823" i="3"/>
  <c r="N12870" i="3"/>
  <c r="N12926" i="3"/>
  <c r="N12983" i="3"/>
  <c r="N13024" i="3"/>
  <c r="N13064" i="3"/>
  <c r="N13112" i="3"/>
  <c r="N13150" i="3"/>
  <c r="N13188" i="3"/>
  <c r="N13234" i="3"/>
  <c r="N13264" i="3"/>
  <c r="N13292" i="3"/>
  <c r="N13323" i="3"/>
  <c r="N7987" i="3"/>
  <c r="N9207" i="3"/>
  <c r="N9936" i="3"/>
  <c r="N10388" i="3"/>
  <c r="N10702" i="3"/>
  <c r="N10926" i="3"/>
  <c r="N11134" i="3"/>
  <c r="N11376" i="3"/>
  <c r="N11545" i="3"/>
  <c r="N11687" i="3"/>
  <c r="N11804" i="3"/>
  <c r="N11901" i="3"/>
  <c r="N12009" i="3"/>
  <c r="N12077" i="3"/>
  <c r="N12142" i="3"/>
  <c r="N12208" i="3"/>
  <c r="N12273" i="3"/>
  <c r="N12353" i="3"/>
  <c r="N12419" i="3"/>
  <c r="N12483" i="3"/>
  <c r="N12531" i="3"/>
  <c r="N12592" i="3"/>
  <c r="N12653" i="3"/>
  <c r="N12701" i="3"/>
  <c r="N12763" i="3"/>
  <c r="N12824" i="3"/>
  <c r="N12871" i="3"/>
  <c r="N12928" i="3"/>
  <c r="N12984" i="3"/>
  <c r="N13025" i="3"/>
  <c r="N13074" i="3"/>
  <c r="N13113" i="3"/>
  <c r="N13152" i="3"/>
  <c r="N13190" i="3"/>
  <c r="N13235" i="3"/>
  <c r="N13268" i="3"/>
  <c r="N13297" i="3"/>
  <c r="N13324" i="3"/>
  <c r="N13356" i="3"/>
  <c r="N13388" i="3"/>
  <c r="N13417" i="3"/>
  <c r="N13446" i="3"/>
  <c r="N13477" i="3"/>
  <c r="N13509" i="3"/>
  <c r="N13541" i="3"/>
  <c r="N13565" i="3"/>
  <c r="N13592" i="3"/>
  <c r="N13618" i="3"/>
  <c r="N13641" i="3"/>
  <c r="N13666" i="3"/>
  <c r="N13688" i="3"/>
  <c r="N13713" i="3"/>
  <c r="N13733" i="3"/>
  <c r="N13752" i="3"/>
  <c r="N13770" i="3"/>
  <c r="N13789" i="3"/>
  <c r="N13808" i="3"/>
  <c r="N13826" i="3"/>
  <c r="N13844" i="3"/>
  <c r="N13862" i="3"/>
  <c r="N13880" i="3"/>
  <c r="N13898" i="3"/>
  <c r="N13917" i="3"/>
  <c r="N13936" i="3"/>
  <c r="N13954" i="3"/>
  <c r="N13972" i="3"/>
  <c r="N13990" i="3"/>
  <c r="N14008" i="3"/>
  <c r="N14026" i="3"/>
  <c r="N14045" i="3"/>
  <c r="N14063" i="3"/>
  <c r="N14080" i="3"/>
  <c r="N14097" i="3"/>
  <c r="N14114" i="3"/>
  <c r="N14131" i="3"/>
  <c r="N14148" i="3"/>
  <c r="N14165" i="3"/>
  <c r="N14182" i="3"/>
  <c r="N14199" i="3"/>
  <c r="N14216" i="3"/>
  <c r="N14233" i="3"/>
  <c r="N14250" i="3"/>
  <c r="N14267" i="3"/>
  <c r="N14285" i="3"/>
  <c r="N14302" i="3"/>
  <c r="N14319" i="3"/>
  <c r="N14336" i="3"/>
  <c r="N14353" i="3"/>
  <c r="N14370" i="3"/>
  <c r="N14386" i="3"/>
  <c r="N14402" i="3"/>
  <c r="N14418" i="3"/>
  <c r="N14434" i="3"/>
  <c r="N14450" i="3"/>
  <c r="N14466" i="3"/>
  <c r="N14482" i="3"/>
  <c r="N14498" i="3"/>
  <c r="N14514" i="3"/>
  <c r="N14530" i="3"/>
  <c r="N14546" i="3"/>
  <c r="N14562" i="3"/>
  <c r="N14578" i="3"/>
  <c r="N14594" i="3"/>
  <c r="N14610" i="3"/>
  <c r="N14626" i="3"/>
  <c r="N14642" i="3"/>
  <c r="N14658" i="3"/>
  <c r="N14674" i="3"/>
  <c r="N14690" i="3"/>
  <c r="N14706" i="3"/>
  <c r="N14722" i="3"/>
  <c r="N14738" i="3"/>
  <c r="N14754" i="3"/>
  <c r="N14770" i="3"/>
  <c r="N14786" i="3"/>
  <c r="N14802" i="3"/>
  <c r="N14818" i="3"/>
  <c r="N14834" i="3"/>
  <c r="N14850" i="3"/>
  <c r="N14866" i="3"/>
  <c r="N14882" i="3"/>
  <c r="N14898" i="3"/>
  <c r="N14914" i="3"/>
  <c r="N14930" i="3"/>
  <c r="N14946" i="3"/>
  <c r="N14962" i="3"/>
  <c r="N14978" i="3"/>
  <c r="N14994" i="3"/>
  <c r="N15010" i="3"/>
  <c r="N15026" i="3"/>
  <c r="N15042" i="3"/>
  <c r="N15058" i="3"/>
  <c r="N15074" i="3"/>
  <c r="N15090" i="3"/>
  <c r="N7988" i="3"/>
  <c r="N9404" i="3"/>
  <c r="N9940" i="3"/>
  <c r="N10392" i="3"/>
  <c r="N10703" i="3"/>
  <c r="N10928" i="3"/>
  <c r="N11184" i="3"/>
  <c r="N11379" i="3"/>
  <c r="N11555" i="3"/>
  <c r="N11688" i="3"/>
  <c r="N11805" i="3"/>
  <c r="N11923" i="3"/>
  <c r="N12011" i="3"/>
  <c r="N12078" i="3"/>
  <c r="N12144" i="3"/>
  <c r="N12209" i="3"/>
  <c r="N12289" i="3"/>
  <c r="N12355" i="3"/>
  <c r="N12420" i="3"/>
  <c r="N12484" i="3"/>
  <c r="N12545" i="3"/>
  <c r="N12593" i="3"/>
  <c r="N12654" i="3"/>
  <c r="N12716" i="3"/>
  <c r="N12764" i="3"/>
  <c r="N12825" i="3"/>
  <c r="N12884" i="3"/>
  <c r="N12929" i="3"/>
  <c r="N12985" i="3"/>
  <c r="N13027" i="3"/>
  <c r="N13075" i="3"/>
  <c r="N13114" i="3"/>
  <c r="N13153" i="3"/>
  <c r="N13200" i="3"/>
  <c r="N13236" i="3"/>
  <c r="N13269" i="3"/>
  <c r="N13298" i="3"/>
  <c r="N13326" i="3"/>
  <c r="N13357" i="3"/>
  <c r="N13389" i="3"/>
  <c r="N13421" i="3"/>
  <c r="N13450" i="3"/>
  <c r="N13478" i="3"/>
  <c r="N13510" i="3"/>
  <c r="N13542" i="3"/>
  <c r="N13569" i="3"/>
  <c r="N13593" i="3"/>
  <c r="N13620" i="3"/>
  <c r="N13642" i="3"/>
  <c r="N13667" i="3"/>
  <c r="N13689" i="3"/>
  <c r="N13714" i="3"/>
  <c r="N13734" i="3"/>
  <c r="N13753" i="3"/>
  <c r="N13771" i="3"/>
  <c r="N13791" i="3"/>
  <c r="N13809" i="3"/>
  <c r="N13827" i="3"/>
  <c r="N13845" i="3"/>
  <c r="N13863" i="3"/>
  <c r="N13881" i="3"/>
  <c r="N13899" i="3"/>
  <c r="N13919" i="3"/>
  <c r="N13937" i="3"/>
  <c r="N13955" i="3"/>
  <c r="N13973" i="3"/>
  <c r="N13991" i="3"/>
  <c r="N14009" i="3"/>
  <c r="N14027" i="3"/>
  <c r="N14047" i="3"/>
  <c r="N14064" i="3"/>
  <c r="N14081" i="3"/>
  <c r="N14098" i="3"/>
  <c r="N14115" i="3"/>
  <c r="N14132" i="3"/>
  <c r="N14149" i="3"/>
  <c r="N14166" i="3"/>
  <c r="N14183" i="3"/>
  <c r="N14200" i="3"/>
  <c r="N14217" i="3"/>
  <c r="N14234" i="3"/>
  <c r="N14251" i="3"/>
  <c r="N14269" i="3"/>
  <c r="N14286" i="3"/>
  <c r="N14303" i="3"/>
  <c r="N14320" i="3"/>
  <c r="N14337" i="3"/>
  <c r="N14354" i="3"/>
  <c r="N14371" i="3"/>
  <c r="N14387" i="3"/>
  <c r="N14403" i="3"/>
  <c r="N14419" i="3"/>
  <c r="N14435" i="3"/>
  <c r="N14451" i="3"/>
  <c r="N14467" i="3"/>
  <c r="N14483" i="3"/>
  <c r="N14499" i="3"/>
  <c r="N14515" i="3"/>
  <c r="N14531" i="3"/>
  <c r="N14547" i="3"/>
  <c r="N14563" i="3"/>
  <c r="N14579" i="3"/>
  <c r="N14595" i="3"/>
  <c r="N14611" i="3"/>
  <c r="N14627" i="3"/>
  <c r="N14643" i="3"/>
  <c r="N14659" i="3"/>
  <c r="N14675" i="3"/>
  <c r="N14691" i="3"/>
  <c r="N14707" i="3"/>
  <c r="N14723" i="3"/>
  <c r="N14739" i="3"/>
  <c r="N14755" i="3"/>
  <c r="N14771" i="3"/>
  <c r="N14787" i="3"/>
  <c r="N14803" i="3"/>
  <c r="N14819" i="3"/>
  <c r="N14835" i="3"/>
  <c r="N14851" i="3"/>
  <c r="N14867" i="3"/>
  <c r="N14883" i="3"/>
  <c r="N14899" i="3"/>
  <c r="N14915" i="3"/>
  <c r="N14931" i="3"/>
  <c r="N14947" i="3"/>
  <c r="N14963" i="3"/>
  <c r="N14979" i="3"/>
  <c r="N14995" i="3"/>
  <c r="N15011" i="3"/>
  <c r="N15027" i="3"/>
  <c r="N15043" i="3"/>
  <c r="N15059" i="3"/>
  <c r="N15075" i="3"/>
  <c r="N15091" i="3"/>
  <c r="N15107" i="3"/>
  <c r="N15123" i="3"/>
  <c r="N15139" i="3"/>
  <c r="N15155" i="3"/>
  <c r="N15171" i="3"/>
  <c r="N15187" i="3"/>
  <c r="N15203" i="3"/>
  <c r="N15219" i="3"/>
  <c r="N15235" i="3"/>
  <c r="N15251" i="3"/>
  <c r="N15267" i="3"/>
  <c r="N15283" i="3"/>
  <c r="N15299" i="3"/>
  <c r="N15315" i="3"/>
  <c r="N15331" i="3"/>
  <c r="N15347" i="3"/>
  <c r="N15363" i="3"/>
  <c r="N15379" i="3"/>
  <c r="N15395" i="3"/>
  <c r="N15411" i="3"/>
  <c r="N15427" i="3"/>
  <c r="N15443" i="3"/>
  <c r="N15459" i="3"/>
  <c r="N15475" i="3"/>
  <c r="N15491" i="3"/>
  <c r="N15507" i="3"/>
  <c r="N15523" i="3"/>
  <c r="N15539" i="3"/>
  <c r="N15555" i="3"/>
  <c r="N15571" i="3"/>
  <c r="N15587" i="3"/>
  <c r="N15603" i="3"/>
  <c r="N15619" i="3"/>
  <c r="N15635" i="3"/>
  <c r="N15651" i="3"/>
  <c r="N15667" i="3"/>
  <c r="N8493" i="3"/>
  <c r="N9414" i="3"/>
  <c r="N9950" i="3"/>
  <c r="N10397" i="3"/>
  <c r="N10705" i="3"/>
  <c r="N10978" i="3"/>
  <c r="N11187" i="3"/>
  <c r="N11392" i="3"/>
  <c r="N11556" i="3"/>
  <c r="N11689" i="3"/>
  <c r="N11827" i="3"/>
  <c r="N11924" i="3"/>
  <c r="N12012" i="3"/>
  <c r="N12080" i="3"/>
  <c r="N12145" i="3"/>
  <c r="N12225" i="3"/>
  <c r="N12291" i="3"/>
  <c r="N12356" i="3"/>
  <c r="N12422" i="3"/>
  <c r="N12486" i="3"/>
  <c r="N12547" i="3"/>
  <c r="N12595" i="3"/>
  <c r="N12656" i="3"/>
  <c r="N12717" i="3"/>
  <c r="N12765" i="3"/>
  <c r="N12827" i="3"/>
  <c r="N12886" i="3"/>
  <c r="N12930" i="3"/>
  <c r="N12986" i="3"/>
  <c r="N13037" i="3"/>
  <c r="N13076" i="3"/>
  <c r="N13115" i="3"/>
  <c r="N13155" i="3"/>
  <c r="N13201" i="3"/>
  <c r="N13237" i="3"/>
  <c r="N13270" i="3"/>
  <c r="N13302" i="3"/>
  <c r="N13331" i="3"/>
  <c r="N13358" i="3"/>
  <c r="N13390" i="3"/>
  <c r="N13422" i="3"/>
  <c r="N13451" i="3"/>
  <c r="N13480" i="3"/>
  <c r="N13511" i="3"/>
  <c r="N13543" i="3"/>
  <c r="N13570" i="3"/>
  <c r="N13594" i="3"/>
  <c r="N13622" i="3"/>
  <c r="N13643" i="3"/>
  <c r="N13668" i="3"/>
  <c r="N13690" i="3"/>
  <c r="N13715" i="3"/>
  <c r="N13735" i="3"/>
  <c r="N13754" i="3"/>
  <c r="N13773" i="3"/>
  <c r="N13792" i="3"/>
  <c r="N13810" i="3"/>
  <c r="N13828" i="3"/>
  <c r="N13846" i="3"/>
  <c r="N13864" i="3"/>
  <c r="N13882" i="3"/>
  <c r="N13901" i="3"/>
  <c r="N13920" i="3"/>
  <c r="N13938" i="3"/>
  <c r="N13956" i="3"/>
  <c r="N13974" i="3"/>
  <c r="N13992" i="3"/>
  <c r="N14010" i="3"/>
  <c r="N14029" i="3"/>
  <c r="N14048" i="3"/>
  <c r="N14065" i="3"/>
  <c r="N14082" i="3"/>
  <c r="N14099" i="3"/>
  <c r="N14116" i="3"/>
  <c r="N14133" i="3"/>
  <c r="N14150" i="3"/>
  <c r="N14167" i="3"/>
  <c r="N14184" i="3"/>
  <c r="N14201" i="3"/>
  <c r="N14218" i="3"/>
  <c r="N14235" i="3"/>
  <c r="N14253" i="3"/>
  <c r="N14270" i="3"/>
  <c r="N14287" i="3"/>
  <c r="N14304" i="3"/>
  <c r="N14321" i="3"/>
  <c r="N8579" i="3"/>
  <c r="N9456" i="3"/>
  <c r="N9959" i="3"/>
  <c r="N10399" i="3"/>
  <c r="N10761" i="3"/>
  <c r="N10981" i="3"/>
  <c r="N11201" i="3"/>
  <c r="N11393" i="3"/>
  <c r="N11557" i="3"/>
  <c r="N11724" i="3"/>
  <c r="N11828" i="3"/>
  <c r="N11929" i="3"/>
  <c r="N12013" i="3"/>
  <c r="N12081" i="3"/>
  <c r="N12161" i="3"/>
  <c r="N12227" i="3"/>
  <c r="N12292" i="3"/>
  <c r="N12358" i="3"/>
  <c r="N12423" i="3"/>
  <c r="N12487" i="3"/>
  <c r="N12548" i="3"/>
  <c r="N12609" i="3"/>
  <c r="N12657" i="3"/>
  <c r="N12718" i="3"/>
  <c r="N12780" i="3"/>
  <c r="N12828" i="3"/>
  <c r="N12887" i="3"/>
  <c r="N12944" i="3"/>
  <c r="N12987" i="3"/>
  <c r="N13038" i="3"/>
  <c r="N13078" i="3"/>
  <c r="N13116" i="3"/>
  <c r="N13165" i="3"/>
  <c r="N13202" i="3"/>
  <c r="N13238" i="3"/>
  <c r="N13271" i="3"/>
  <c r="N13303" i="3"/>
  <c r="N13332" i="3"/>
  <c r="N13361" i="3"/>
  <c r="N13392" i="3"/>
  <c r="N13424" i="3"/>
  <c r="N13456" i="3"/>
  <c r="N13484" i="3"/>
  <c r="N13512" i="3"/>
  <c r="N13544" i="3"/>
  <c r="N13572" i="3"/>
  <c r="N13595" i="3"/>
  <c r="N13623" i="3"/>
  <c r="N13645" i="3"/>
  <c r="N13670" i="3"/>
  <c r="N13691" i="3"/>
  <c r="N13716" i="3"/>
  <c r="N13736" i="3"/>
  <c r="N13755" i="3"/>
  <c r="N13775" i="3"/>
  <c r="N13793" i="3"/>
  <c r="N13811" i="3"/>
  <c r="N13829" i="3"/>
  <c r="N13847" i="3"/>
  <c r="N13865" i="3"/>
  <c r="N13883" i="3"/>
  <c r="N8580" i="3"/>
  <c r="N9462" i="3"/>
  <c r="N9981" i="3"/>
  <c r="N10497" i="3"/>
  <c r="N10768" i="3"/>
  <c r="N10995" i="3"/>
  <c r="N11202" i="3"/>
  <c r="N11394" i="3"/>
  <c r="N11598" i="3"/>
  <c r="N11725" i="3"/>
  <c r="N11835" i="3"/>
  <c r="N11931" i="3"/>
  <c r="N12014" i="3"/>
  <c r="N12097" i="3"/>
  <c r="N12163" i="3"/>
  <c r="N12228" i="3"/>
  <c r="N12294" i="3"/>
  <c r="N12359" i="3"/>
  <c r="N12439" i="3"/>
  <c r="N12488" i="3"/>
  <c r="N12550" i="3"/>
  <c r="N12611" i="3"/>
  <c r="N12659" i="3"/>
  <c r="N12720" i="3"/>
  <c r="N12781" i="3"/>
  <c r="N12829" i="3"/>
  <c r="N12888" i="3"/>
  <c r="N12945" i="3"/>
  <c r="N12988" i="3"/>
  <c r="N13040" i="3"/>
  <c r="N13079" i="3"/>
  <c r="N13118" i="3"/>
  <c r="N13166" i="3"/>
  <c r="N13203" i="3"/>
  <c r="N13239" i="3"/>
  <c r="N13272" i="3"/>
  <c r="N13304" i="3"/>
  <c r="N13336" i="3"/>
  <c r="N13365" i="3"/>
  <c r="N13393" i="3"/>
  <c r="N13425" i="3"/>
  <c r="N13457" i="3"/>
  <c r="N13485" i="3"/>
  <c r="N13514" i="3"/>
  <c r="N13545" i="3"/>
  <c r="N13574" i="3"/>
  <c r="N13597" i="3"/>
  <c r="N13624" i="3"/>
  <c r="N13649" i="3"/>
  <c r="N13671" i="3"/>
  <c r="N13693" i="3"/>
  <c r="N13717" i="3"/>
  <c r="N13737" i="3"/>
  <c r="N13757" i="3"/>
  <c r="N13776" i="3"/>
  <c r="N13794" i="3"/>
  <c r="N13812" i="3"/>
  <c r="N13830" i="3"/>
  <c r="N13848" i="3"/>
  <c r="N13866" i="3"/>
  <c r="N13885" i="3"/>
  <c r="N13904" i="3"/>
  <c r="N13922" i="3"/>
  <c r="N8581" i="3"/>
  <c r="N9463" i="3"/>
  <c r="N10087" i="3"/>
  <c r="N10503" i="3"/>
  <c r="N10783" i="3"/>
  <c r="N10996" i="3"/>
  <c r="N11203" i="3"/>
  <c r="N11440" i="3"/>
  <c r="N11599" i="3"/>
  <c r="N11726" i="3"/>
  <c r="N11836" i="3"/>
  <c r="N11932" i="3"/>
  <c r="N12032" i="3"/>
  <c r="N12099" i="3"/>
  <c r="N12164" i="3"/>
  <c r="N12230" i="3"/>
  <c r="N12295" i="3"/>
  <c r="N12375" i="3"/>
  <c r="N12440" i="3"/>
  <c r="N12503" i="3"/>
  <c r="N12551" i="3"/>
  <c r="N12612" i="3"/>
  <c r="N12673" i="3"/>
  <c r="N12721" i="3"/>
  <c r="N12782" i="3"/>
  <c r="N12844" i="3"/>
  <c r="N12889" i="3"/>
  <c r="N12946" i="3"/>
  <c r="N13001" i="3"/>
  <c r="N13041" i="3"/>
  <c r="N13080" i="3"/>
  <c r="N13129" i="3"/>
  <c r="N13168" i="3"/>
  <c r="N13204" i="3"/>
  <c r="N13241" i="3"/>
  <c r="N13273" i="3"/>
  <c r="N13305" i="3"/>
  <c r="N13337" i="3"/>
  <c r="N13366" i="3"/>
  <c r="N13395" i="3"/>
  <c r="N13426" i="3"/>
  <c r="N13458" i="3"/>
  <c r="N13490" i="3"/>
  <c r="N13518" i="3"/>
  <c r="N13546" i="3"/>
  <c r="N13575" i="3"/>
  <c r="N13601" i="3"/>
  <c r="N13625" i="3"/>
  <c r="N13650" i="3"/>
  <c r="N13672" i="3"/>
  <c r="N13697" i="3"/>
  <c r="N13718" i="3"/>
  <c r="N13738" i="3"/>
  <c r="N13759" i="3"/>
  <c r="N13777" i="3"/>
  <c r="N13795" i="3"/>
  <c r="N13813" i="3"/>
  <c r="N13831" i="3"/>
  <c r="N13849" i="3"/>
  <c r="N13867" i="3"/>
  <c r="N13887" i="3"/>
  <c r="N13905" i="3"/>
  <c r="N13923" i="3"/>
  <c r="N13941" i="3"/>
  <c r="N13959" i="3"/>
  <c r="N13977" i="3"/>
  <c r="N13995" i="3"/>
  <c r="N14015" i="3"/>
  <c r="N14033" i="3"/>
  <c r="N14051" i="3"/>
  <c r="N14068" i="3"/>
  <c r="N14085" i="3"/>
  <c r="N14102" i="3"/>
  <c r="N14119" i="3"/>
  <c r="N14136" i="3"/>
  <c r="N14153" i="3"/>
  <c r="N14170" i="3"/>
  <c r="N14187" i="3"/>
  <c r="N14205" i="3"/>
  <c r="N14222" i="3"/>
  <c r="N14239" i="3"/>
  <c r="N14256" i="3"/>
  <c r="N14273" i="3"/>
  <c r="N14290" i="3"/>
  <c r="N14307" i="3"/>
  <c r="N14324" i="3"/>
  <c r="N14341" i="3"/>
  <c r="N14358" i="3"/>
  <c r="N14375" i="3"/>
  <c r="N14391" i="3"/>
  <c r="N14407" i="3"/>
  <c r="N14423" i="3"/>
  <c r="N8600" i="3"/>
  <c r="N9610" i="3"/>
  <c r="N10088" i="3"/>
  <c r="N10508" i="3"/>
  <c r="N10784" i="3"/>
  <c r="N10997" i="3"/>
  <c r="N11253" i="3"/>
  <c r="N11441" i="3"/>
  <c r="N11601" i="3"/>
  <c r="N11728" i="3"/>
  <c r="N11837" i="3"/>
  <c r="N11952" i="3"/>
  <c r="N12033" i="3"/>
  <c r="N12100" i="3"/>
  <c r="N12166" i="3"/>
  <c r="N12231" i="3"/>
  <c r="N12311" i="3"/>
  <c r="N12376" i="3"/>
  <c r="N12441" i="3"/>
  <c r="N12504" i="3"/>
  <c r="N12552" i="3"/>
  <c r="N12614" i="3"/>
  <c r="N12675" i="3"/>
  <c r="N12723" i="3"/>
  <c r="N12784" i="3"/>
  <c r="N12845" i="3"/>
  <c r="N12891" i="3"/>
  <c r="N12947" i="3"/>
  <c r="N13002" i="3"/>
  <c r="N13042" i="3"/>
  <c r="N13082" i="3"/>
  <c r="N13130" i="3"/>
  <c r="N13169" i="3"/>
  <c r="N13205" i="3"/>
  <c r="N13246" i="3"/>
  <c r="N13275" i="3"/>
  <c r="N13306" i="3"/>
  <c r="N13338" i="3"/>
  <c r="N13370" i="3"/>
  <c r="N13399" i="3"/>
  <c r="N13427" i="3"/>
  <c r="N13459" i="3"/>
  <c r="N13491" i="3"/>
  <c r="N13520" i="3"/>
  <c r="N13548" i="3"/>
  <c r="N13576" i="3"/>
  <c r="N13602" i="3"/>
  <c r="N13626" i="3"/>
  <c r="N13651" i="3"/>
  <c r="N13673" i="3"/>
  <c r="N13698" i="3"/>
  <c r="N13719" i="3"/>
  <c r="N13739" i="3"/>
  <c r="N13760" i="3"/>
  <c r="N13778" i="3"/>
  <c r="N13796" i="3"/>
  <c r="N13814" i="3"/>
  <c r="N13832" i="3"/>
  <c r="N13850" i="3"/>
  <c r="N13869" i="3"/>
  <c r="N13888" i="3"/>
  <c r="N13906" i="3"/>
  <c r="N13924" i="3"/>
  <c r="N13942" i="3"/>
  <c r="N13960" i="3"/>
  <c r="N13978" i="3"/>
  <c r="N13997" i="3"/>
  <c r="N14016" i="3"/>
  <c r="N14034" i="3"/>
  <c r="N14052" i="3"/>
  <c r="N14069" i="3"/>
  <c r="N14086" i="3"/>
  <c r="N14103" i="3"/>
  <c r="N14120" i="3"/>
  <c r="N14137" i="3"/>
  <c r="N14154" i="3"/>
  <c r="N14171" i="3"/>
  <c r="N14189" i="3"/>
  <c r="N14206" i="3"/>
  <c r="N14223" i="3"/>
  <c r="N14240" i="3"/>
  <c r="N14257" i="3"/>
  <c r="N14274" i="3"/>
  <c r="N14291" i="3"/>
  <c r="N14308" i="3"/>
  <c r="N14325" i="3"/>
  <c r="N14342" i="3"/>
  <c r="N14359" i="3"/>
  <c r="N14376" i="3"/>
  <c r="N14392" i="3"/>
  <c r="N14408" i="3"/>
  <c r="N14424" i="3"/>
  <c r="N14440" i="3"/>
  <c r="N14456" i="3"/>
  <c r="N14472" i="3"/>
  <c r="N14488" i="3"/>
  <c r="N14504" i="3"/>
  <c r="N14520" i="3"/>
  <c r="N14536" i="3"/>
  <c r="N14552" i="3"/>
  <c r="N14568" i="3"/>
  <c r="N14584" i="3"/>
  <c r="N14600" i="3"/>
  <c r="N14616" i="3"/>
  <c r="N14632" i="3"/>
  <c r="N14648" i="3"/>
  <c r="N14664" i="3"/>
  <c r="N14680" i="3"/>
  <c r="N14696" i="3"/>
  <c r="N14712" i="3"/>
  <c r="N14728" i="3"/>
  <c r="N14744" i="3"/>
  <c r="N14760" i="3"/>
  <c r="N14776" i="3"/>
  <c r="N14792" i="3"/>
  <c r="N14808" i="3"/>
  <c r="N14824" i="3"/>
  <c r="N14840" i="3"/>
  <c r="N14856" i="3"/>
  <c r="N14872" i="3"/>
  <c r="N14888" i="3"/>
  <c r="N14904" i="3"/>
  <c r="N14920" i="3"/>
  <c r="N14936" i="3"/>
  <c r="N14952" i="3"/>
  <c r="N14968" i="3"/>
  <c r="N14984" i="3"/>
  <c r="N15000" i="3"/>
  <c r="N15016" i="3"/>
  <c r="N15032" i="3"/>
  <c r="N15048" i="3"/>
  <c r="N15064" i="3"/>
  <c r="N15080" i="3"/>
  <c r="N15096" i="3"/>
  <c r="N15112" i="3"/>
  <c r="N15128" i="3"/>
  <c r="N15144" i="3"/>
  <c r="N15160" i="3"/>
  <c r="N15176" i="3"/>
  <c r="N15192" i="3"/>
  <c r="N15208" i="3"/>
  <c r="N15224" i="3"/>
  <c r="N15240" i="3"/>
  <c r="N15256" i="3"/>
  <c r="N8837" i="3"/>
  <c r="N9638" i="3"/>
  <c r="N10107" i="3"/>
  <c r="N10510" i="3"/>
  <c r="N10785" i="3"/>
  <c r="N11052" i="3"/>
  <c r="N11257" i="3"/>
  <c r="N11443" i="3"/>
  <c r="N11604" i="3"/>
  <c r="N11731" i="3"/>
  <c r="N11859" i="3"/>
  <c r="N11953" i="3"/>
  <c r="N12035" i="3"/>
  <c r="N12102" i="3"/>
  <c r="N12167" i="3"/>
  <c r="N12247" i="3"/>
  <c r="N12312" i="3"/>
  <c r="N12377" i="3"/>
  <c r="N12443" i="3"/>
  <c r="N12505" i="3"/>
  <c r="N12567" i="3"/>
  <c r="N12615" i="3"/>
  <c r="N12676" i="3"/>
  <c r="N12737" i="3"/>
  <c r="N12785" i="3"/>
  <c r="N12846" i="3"/>
  <c r="N12904" i="3"/>
  <c r="N12948" i="3"/>
  <c r="N13003" i="3"/>
  <c r="N13043" i="3"/>
  <c r="N13092" i="3"/>
  <c r="N13131" i="3"/>
  <c r="N13170" i="3"/>
  <c r="N13207" i="3"/>
  <c r="N13251" i="3"/>
  <c r="N13280" i="3"/>
  <c r="N13307" i="3"/>
  <c r="N13339" i="3"/>
  <c r="N13371" i="3"/>
  <c r="N13400" i="3"/>
  <c r="N13429" i="3"/>
  <c r="N13460" i="3"/>
  <c r="N13492" i="3"/>
  <c r="N13524" i="3"/>
  <c r="N13553" i="3"/>
  <c r="N13577" i="3"/>
  <c r="N13604" i="3"/>
  <c r="N13627" i="3"/>
  <c r="N13652" i="3"/>
  <c r="N13674" i="3"/>
  <c r="N13699" i="3"/>
  <c r="N13720" i="3"/>
  <c r="N13741" i="3"/>
  <c r="N13761" i="3"/>
  <c r="N13779" i="3"/>
  <c r="N13797" i="3"/>
  <c r="N13815" i="3"/>
  <c r="N13833" i="3"/>
  <c r="N13851" i="3"/>
  <c r="N13871" i="3"/>
  <c r="N13889" i="3"/>
  <c r="N13907" i="3"/>
  <c r="N13925" i="3"/>
  <c r="N13943" i="3"/>
  <c r="N13961" i="3"/>
  <c r="N13979" i="3"/>
  <c r="N13999" i="3"/>
  <c r="N14017" i="3"/>
  <c r="N14035" i="3"/>
  <c r="N14053" i="3"/>
  <c r="N14070" i="3"/>
  <c r="N14087" i="3"/>
  <c r="N14104" i="3"/>
  <c r="N14121" i="3"/>
  <c r="N14138" i="3"/>
  <c r="N8896" i="3"/>
  <c r="N10601" i="3"/>
  <c r="N11277" i="3"/>
  <c r="N11764" i="3"/>
  <c r="N12057" i="3"/>
  <c r="N12313" i="3"/>
  <c r="N12508" i="3"/>
  <c r="N12680" i="3"/>
  <c r="N12865" i="3"/>
  <c r="N13020" i="3"/>
  <c r="N13171" i="3"/>
  <c r="N13285" i="3"/>
  <c r="N13373" i="3"/>
  <c r="N13444" i="3"/>
  <c r="N13528" i="3"/>
  <c r="N13607" i="3"/>
  <c r="N13665" i="3"/>
  <c r="N13725" i="3"/>
  <c r="N13781" i="3"/>
  <c r="N13825" i="3"/>
  <c r="N13875" i="3"/>
  <c r="N13921" i="3"/>
  <c r="N13958" i="3"/>
  <c r="N13994" i="3"/>
  <c r="N14032" i="3"/>
  <c r="N14067" i="3"/>
  <c r="N14101" i="3"/>
  <c r="N14135" i="3"/>
  <c r="N14168" i="3"/>
  <c r="N14195" i="3"/>
  <c r="N14227" i="3"/>
  <c r="N14259" i="3"/>
  <c r="N14289" i="3"/>
  <c r="N14318" i="3"/>
  <c r="N14346" i="3"/>
  <c r="N14373" i="3"/>
  <c r="N14396" i="3"/>
  <c r="N14420" i="3"/>
  <c r="N14442" i="3"/>
  <c r="N14462" i="3"/>
  <c r="N14485" i="3"/>
  <c r="N14506" i="3"/>
  <c r="N14526" i="3"/>
  <c r="N14549" i="3"/>
  <c r="N14570" i="3"/>
  <c r="N14590" i="3"/>
  <c r="N14613" i="3"/>
  <c r="N14634" i="3"/>
  <c r="N14654" i="3"/>
  <c r="N14677" i="3"/>
  <c r="N14698" i="3"/>
  <c r="N14718" i="3"/>
  <c r="N14741" i="3"/>
  <c r="N14762" i="3"/>
  <c r="N14782" i="3"/>
  <c r="N14805" i="3"/>
  <c r="N14826" i="3"/>
  <c r="N14846" i="3"/>
  <c r="N14869" i="3"/>
  <c r="N14890" i="3"/>
  <c r="N14910" i="3"/>
  <c r="N14933" i="3"/>
  <c r="N14954" i="3"/>
  <c r="N14974" i="3"/>
  <c r="N14997" i="3"/>
  <c r="N15018" i="3"/>
  <c r="N15038" i="3"/>
  <c r="N15061" i="3"/>
  <c r="N15082" i="3"/>
  <c r="N15102" i="3"/>
  <c r="N15122" i="3"/>
  <c r="N15142" i="3"/>
  <c r="N15162" i="3"/>
  <c r="N15181" i="3"/>
  <c r="N15201" i="3"/>
  <c r="N15221" i="3"/>
  <c r="N15241" i="3"/>
  <c r="N15260" i="3"/>
  <c r="N15278" i="3"/>
  <c r="N15297" i="3"/>
  <c r="N15316" i="3"/>
  <c r="N15334" i="3"/>
  <c r="N15352" i="3"/>
  <c r="N15370" i="3"/>
  <c r="N15388" i="3"/>
  <c r="N15406" i="3"/>
  <c r="N15425" i="3"/>
  <c r="N15444" i="3"/>
  <c r="N15462" i="3"/>
  <c r="N15480" i="3"/>
  <c r="N15498" i="3"/>
  <c r="N15516" i="3"/>
  <c r="N15534" i="3"/>
  <c r="N15553" i="3"/>
  <c r="N15572" i="3"/>
  <c r="N15590" i="3"/>
  <c r="N15608" i="3"/>
  <c r="N15626" i="3"/>
  <c r="N15644" i="3"/>
  <c r="N15662" i="3"/>
  <c r="N15681" i="3"/>
  <c r="N15698" i="3"/>
  <c r="N15715" i="3"/>
  <c r="N15732" i="3"/>
  <c r="N15749" i="3"/>
  <c r="N15766" i="3"/>
  <c r="N15783" i="3"/>
  <c r="N15800" i="3"/>
  <c r="N15817" i="3"/>
  <c r="N15834" i="3"/>
  <c r="N15851" i="3"/>
  <c r="N15868" i="3"/>
  <c r="N15885" i="3"/>
  <c r="N15902" i="3"/>
  <c r="N15920" i="3"/>
  <c r="N15937" i="3"/>
  <c r="N15954" i="3"/>
  <c r="N15970" i="3"/>
  <c r="N15986" i="3"/>
  <c r="N16002" i="3"/>
  <c r="N16018" i="3"/>
  <c r="N16034" i="3"/>
  <c r="N16050" i="3"/>
  <c r="N16066" i="3"/>
  <c r="N16082" i="3"/>
  <c r="N16098" i="3"/>
  <c r="N16114" i="3"/>
  <c r="N16130" i="3"/>
  <c r="N16146" i="3"/>
  <c r="N16162" i="3"/>
  <c r="N16178" i="3"/>
  <c r="N16194" i="3"/>
  <c r="N16210" i="3"/>
  <c r="N16226" i="3"/>
  <c r="N16242" i="3"/>
  <c r="N16258" i="3"/>
  <c r="N16274" i="3"/>
  <c r="N16290" i="3"/>
  <c r="N16306" i="3"/>
  <c r="N16322" i="3"/>
  <c r="N16338" i="3"/>
  <c r="N16354" i="3"/>
  <c r="N16370" i="3"/>
  <c r="N16386" i="3"/>
  <c r="N16402" i="3"/>
  <c r="N16418" i="3"/>
  <c r="N16434" i="3"/>
  <c r="N16450" i="3"/>
  <c r="N16466" i="3"/>
  <c r="N16482" i="3"/>
  <c r="N16498" i="3"/>
  <c r="N16514" i="3"/>
  <c r="N16530" i="3"/>
  <c r="N16546" i="3"/>
  <c r="N8919" i="3"/>
  <c r="N10608" i="3"/>
  <c r="N11325" i="3"/>
  <c r="N11860" i="3"/>
  <c r="N12119" i="3"/>
  <c r="N12316" i="3"/>
  <c r="N12524" i="3"/>
  <c r="N12696" i="3"/>
  <c r="N12905" i="3"/>
  <c r="N13056" i="3"/>
  <c r="N13182" i="3"/>
  <c r="N13287" i="3"/>
  <c r="N13376" i="3"/>
  <c r="N13463" i="3"/>
  <c r="N13537" i="3"/>
  <c r="N13609" i="3"/>
  <c r="N13677" i="3"/>
  <c r="N13732" i="3"/>
  <c r="N13783" i="3"/>
  <c r="N13835" i="3"/>
  <c r="N13879" i="3"/>
  <c r="N13927" i="3"/>
  <c r="N13963" i="3"/>
  <c r="N14001" i="3"/>
  <c r="N14037" i="3"/>
  <c r="N14072" i="3"/>
  <c r="N14106" i="3"/>
  <c r="N14141" i="3"/>
  <c r="N14173" i="3"/>
  <c r="N14202" i="3"/>
  <c r="N14229" i="3"/>
  <c r="N14261" i="3"/>
  <c r="N14293" i="3"/>
  <c r="N14323" i="3"/>
  <c r="N14349" i="3"/>
  <c r="N14377" i="3"/>
  <c r="N14398" i="3"/>
  <c r="N14422" i="3"/>
  <c r="N14444" i="3"/>
  <c r="N14465" i="3"/>
  <c r="N14487" i="3"/>
  <c r="N14508" i="3"/>
  <c r="N14529" i="3"/>
  <c r="N14551" i="3"/>
  <c r="N14572" i="3"/>
  <c r="N14593" i="3"/>
  <c r="N14615" i="3"/>
  <c r="N14636" i="3"/>
  <c r="N14657" i="3"/>
  <c r="N14679" i="3"/>
  <c r="N14700" i="3"/>
  <c r="N14721" i="3"/>
  <c r="N14743" i="3"/>
  <c r="N14764" i="3"/>
  <c r="N14785" i="3"/>
  <c r="N14807" i="3"/>
  <c r="N14828" i="3"/>
  <c r="N14849" i="3"/>
  <c r="N14871" i="3"/>
  <c r="N14892" i="3"/>
  <c r="N14913" i="3"/>
  <c r="N14935" i="3"/>
  <c r="N14956" i="3"/>
  <c r="N14977" i="3"/>
  <c r="N14999" i="3"/>
  <c r="N15020" i="3"/>
  <c r="N15041" i="3"/>
  <c r="N15063" i="3"/>
  <c r="N15084" i="3"/>
  <c r="N15105" i="3"/>
  <c r="N15125" i="3"/>
  <c r="N15145" i="3"/>
  <c r="N15164" i="3"/>
  <c r="N15184" i="3"/>
  <c r="N15204" i="3"/>
  <c r="N15223" i="3"/>
  <c r="N15243" i="3"/>
  <c r="N15262" i="3"/>
  <c r="N15281" i="3"/>
  <c r="N15300" i="3"/>
  <c r="N15318" i="3"/>
  <c r="N15336" i="3"/>
  <c r="N15354" i="3"/>
  <c r="N15372" i="3"/>
  <c r="N15390" i="3"/>
  <c r="N15409" i="3"/>
  <c r="N15428" i="3"/>
  <c r="N15446" i="3"/>
  <c r="N15464" i="3"/>
  <c r="N15482" i="3"/>
  <c r="N15500" i="3"/>
  <c r="N15518" i="3"/>
  <c r="N15537" i="3"/>
  <c r="N15556" i="3"/>
  <c r="N15574" i="3"/>
  <c r="N15592" i="3"/>
  <c r="N15610" i="3"/>
  <c r="N15628" i="3"/>
  <c r="N15646" i="3"/>
  <c r="N15665" i="3"/>
  <c r="N15683" i="3"/>
  <c r="N15700" i="3"/>
  <c r="N15717" i="3"/>
  <c r="N15734" i="3"/>
  <c r="N15751" i="3"/>
  <c r="N15768" i="3"/>
  <c r="N15785" i="3"/>
  <c r="N15802" i="3"/>
  <c r="N15819" i="3"/>
  <c r="N15836" i="3"/>
  <c r="N15853" i="3"/>
  <c r="N15870" i="3"/>
  <c r="N15888" i="3"/>
  <c r="N15905" i="3"/>
  <c r="N15922" i="3"/>
  <c r="N15939" i="3"/>
  <c r="N15956" i="3"/>
  <c r="N15972" i="3"/>
  <c r="N15988" i="3"/>
  <c r="N16004" i="3"/>
  <c r="N16020" i="3"/>
  <c r="N16036" i="3"/>
  <c r="N16052" i="3"/>
  <c r="N16068" i="3"/>
  <c r="N16084" i="3"/>
  <c r="N16100" i="3"/>
  <c r="N16116" i="3"/>
  <c r="N16132" i="3"/>
  <c r="N16148" i="3"/>
  <c r="N16164" i="3"/>
  <c r="N16180" i="3"/>
  <c r="N16196" i="3"/>
  <c r="N16212" i="3"/>
  <c r="N16228" i="3"/>
  <c r="N16244" i="3"/>
  <c r="N16260" i="3"/>
  <c r="N16276" i="3"/>
  <c r="N16292" i="3"/>
  <c r="N16308" i="3"/>
  <c r="N16324" i="3"/>
  <c r="N16340" i="3"/>
  <c r="N16356" i="3"/>
  <c r="N16372" i="3"/>
  <c r="N16388" i="3"/>
  <c r="N16404" i="3"/>
  <c r="N16420" i="3"/>
  <c r="N16436" i="3"/>
  <c r="N16452" i="3"/>
  <c r="N16468" i="3"/>
  <c r="N16484" i="3"/>
  <c r="N16500" i="3"/>
  <c r="N16516" i="3"/>
  <c r="N16532" i="3"/>
  <c r="N16548" i="3"/>
  <c r="N16564" i="3"/>
  <c r="N16580" i="3"/>
  <c r="N16596" i="3"/>
  <c r="N16612" i="3"/>
  <c r="N16628" i="3"/>
  <c r="N16644" i="3"/>
  <c r="N16660" i="3"/>
  <c r="N16676" i="3"/>
  <c r="N16692" i="3"/>
  <c r="N16708" i="3"/>
  <c r="N16724" i="3"/>
  <c r="N16740" i="3"/>
  <c r="N8923" i="3"/>
  <c r="N10613" i="3"/>
  <c r="N11446" i="3"/>
  <c r="N11867" i="3"/>
  <c r="N12120" i="3"/>
  <c r="N12332" i="3"/>
  <c r="N12525" i="3"/>
  <c r="N12739" i="3"/>
  <c r="N12907" i="3"/>
  <c r="N13057" i="3"/>
  <c r="N13184" i="3"/>
  <c r="N13288" i="3"/>
  <c r="N13378" i="3"/>
  <c r="N13467" i="3"/>
  <c r="N13554" i="3"/>
  <c r="N13610" i="3"/>
  <c r="N13681" i="3"/>
  <c r="N13744" i="3"/>
  <c r="N13784" i="3"/>
  <c r="N13837" i="3"/>
  <c r="N13890" i="3"/>
  <c r="N13928" i="3"/>
  <c r="N13965" i="3"/>
  <c r="N14002" i="3"/>
  <c r="N14038" i="3"/>
  <c r="N14073" i="3"/>
  <c r="N14107" i="3"/>
  <c r="N14142" i="3"/>
  <c r="N14174" i="3"/>
  <c r="N14203" i="3"/>
  <c r="N14232" i="3"/>
  <c r="N14262" i="3"/>
  <c r="N14294" i="3"/>
  <c r="N14326" i="3"/>
  <c r="N14352" i="3"/>
  <c r="N14378" i="3"/>
  <c r="N14400" i="3"/>
  <c r="N14425" i="3"/>
  <c r="N14445" i="3"/>
  <c r="N14468" i="3"/>
  <c r="N14489" i="3"/>
  <c r="N14509" i="3"/>
  <c r="N14532" i="3"/>
  <c r="N14553" i="3"/>
  <c r="N14573" i="3"/>
  <c r="N14596" i="3"/>
  <c r="N14617" i="3"/>
  <c r="N14637" i="3"/>
  <c r="N14660" i="3"/>
  <c r="N14681" i="3"/>
  <c r="N14701" i="3"/>
  <c r="N14724" i="3"/>
  <c r="N14745" i="3"/>
  <c r="N14765" i="3"/>
  <c r="N14788" i="3"/>
  <c r="N14809" i="3"/>
  <c r="N14829" i="3"/>
  <c r="N14852" i="3"/>
  <c r="N14873" i="3"/>
  <c r="N14893" i="3"/>
  <c r="N14916" i="3"/>
  <c r="N14937" i="3"/>
  <c r="N14957" i="3"/>
  <c r="N14980" i="3"/>
  <c r="N15001" i="3"/>
  <c r="N15021" i="3"/>
  <c r="N15044" i="3"/>
  <c r="N15065" i="3"/>
  <c r="N15085" i="3"/>
  <c r="N15106" i="3"/>
  <c r="N15126" i="3"/>
  <c r="N15146" i="3"/>
  <c r="N15165" i="3"/>
  <c r="N15185" i="3"/>
  <c r="N15205" i="3"/>
  <c r="N15225" i="3"/>
  <c r="N15244" i="3"/>
  <c r="N15264" i="3"/>
  <c r="N15282" i="3"/>
  <c r="N15301" i="3"/>
  <c r="N15319" i="3"/>
  <c r="N15337" i="3"/>
  <c r="N15355" i="3"/>
  <c r="N15373" i="3"/>
  <c r="N15392" i="3"/>
  <c r="N15410" i="3"/>
  <c r="N15429" i="3"/>
  <c r="N15447" i="3"/>
  <c r="N15465" i="3"/>
  <c r="N15483" i="3"/>
  <c r="N15501" i="3"/>
  <c r="N15520" i="3"/>
  <c r="N15538" i="3"/>
  <c r="N15557" i="3"/>
  <c r="N15575" i="3"/>
  <c r="N15593" i="3"/>
  <c r="N15611" i="3"/>
  <c r="N15629" i="3"/>
  <c r="N15648" i="3"/>
  <c r="N15666" i="3"/>
  <c r="N15684" i="3"/>
  <c r="N15701" i="3"/>
  <c r="N9143" i="3"/>
  <c r="N10841" i="3"/>
  <c r="N11457" i="3"/>
  <c r="N11868" i="3"/>
  <c r="N12121" i="3"/>
  <c r="N12333" i="3"/>
  <c r="N12568" i="3"/>
  <c r="N12740" i="3"/>
  <c r="N12908" i="3"/>
  <c r="N13058" i="3"/>
  <c r="N13185" i="3"/>
  <c r="N13309" i="3"/>
  <c r="N13387" i="3"/>
  <c r="N13468" i="3"/>
  <c r="N13556" i="3"/>
  <c r="N13617" i="3"/>
  <c r="N13682" i="3"/>
  <c r="N13745" i="3"/>
  <c r="N13787" i="3"/>
  <c r="N13839" i="3"/>
  <c r="N13891" i="3"/>
  <c r="N13929" i="3"/>
  <c r="N13967" i="3"/>
  <c r="N14003" i="3"/>
  <c r="N14039" i="3"/>
  <c r="N14074" i="3"/>
  <c r="N14109" i="3"/>
  <c r="N14143" i="3"/>
  <c r="N14175" i="3"/>
  <c r="N14207" i="3"/>
  <c r="N14237" i="3"/>
  <c r="N14263" i="3"/>
  <c r="N14295" i="3"/>
  <c r="N14327" i="3"/>
  <c r="N14355" i="3"/>
  <c r="N14379" i="3"/>
  <c r="N14401" i="3"/>
  <c r="N14426" i="3"/>
  <c r="N14446" i="3"/>
  <c r="N14469" i="3"/>
  <c r="N14490" i="3"/>
  <c r="N14510" i="3"/>
  <c r="N14533" i="3"/>
  <c r="N14554" i="3"/>
  <c r="N14574" i="3"/>
  <c r="N14597" i="3"/>
  <c r="N14618" i="3"/>
  <c r="N14638" i="3"/>
  <c r="N14661" i="3"/>
  <c r="N14682" i="3"/>
  <c r="N14702" i="3"/>
  <c r="N14725" i="3"/>
  <c r="N14746" i="3"/>
  <c r="N14766" i="3"/>
  <c r="N14789" i="3"/>
  <c r="N14810" i="3"/>
  <c r="N14830" i="3"/>
  <c r="N14853" i="3"/>
  <c r="N14874" i="3"/>
  <c r="N14894" i="3"/>
  <c r="N14917" i="3"/>
  <c r="N14938" i="3"/>
  <c r="N14958" i="3"/>
  <c r="N14981" i="3"/>
  <c r="N15002" i="3"/>
  <c r="N15022" i="3"/>
  <c r="N15045" i="3"/>
  <c r="N15066" i="3"/>
  <c r="N15086" i="3"/>
  <c r="N15108" i="3"/>
  <c r="N15127" i="3"/>
  <c r="N15147" i="3"/>
  <c r="N15166" i="3"/>
  <c r="N15186" i="3"/>
  <c r="N15206" i="3"/>
  <c r="N15226" i="3"/>
  <c r="N15245" i="3"/>
  <c r="N15265" i="3"/>
  <c r="N15284" i="3"/>
  <c r="N15302" i="3"/>
  <c r="N15320" i="3"/>
  <c r="N15338" i="3"/>
  <c r="N15356" i="3"/>
  <c r="N15374" i="3"/>
  <c r="N15393" i="3"/>
  <c r="N15412" i="3"/>
  <c r="N15430" i="3"/>
  <c r="N15448" i="3"/>
  <c r="N15466" i="3"/>
  <c r="N15484" i="3"/>
  <c r="N15502" i="3"/>
  <c r="N15521" i="3"/>
  <c r="N15540" i="3"/>
  <c r="N15558" i="3"/>
  <c r="N15576" i="3"/>
  <c r="N15594" i="3"/>
  <c r="N15612" i="3"/>
  <c r="N15630" i="3"/>
  <c r="N15649" i="3"/>
  <c r="N15668" i="3"/>
  <c r="N15685" i="3"/>
  <c r="N15702" i="3"/>
  <c r="N15719" i="3"/>
  <c r="N15736" i="3"/>
  <c r="N15753" i="3"/>
  <c r="N15770" i="3"/>
  <c r="N15787" i="3"/>
  <c r="N15804" i="3"/>
  <c r="N15821" i="3"/>
  <c r="N15838" i="3"/>
  <c r="N15856" i="3"/>
  <c r="N15873" i="3"/>
  <c r="N15890" i="3"/>
  <c r="N15907" i="3"/>
  <c r="N15924" i="3"/>
  <c r="N15941" i="3"/>
  <c r="N15958" i="3"/>
  <c r="N15974" i="3"/>
  <c r="N15990" i="3"/>
  <c r="N16006" i="3"/>
  <c r="N16022" i="3"/>
  <c r="N16038" i="3"/>
  <c r="N16054" i="3"/>
  <c r="N16070" i="3"/>
  <c r="N9648" i="3"/>
  <c r="N10846" i="3"/>
  <c r="N11495" i="3"/>
  <c r="N11869" i="3"/>
  <c r="N12123" i="3"/>
  <c r="N12379" i="3"/>
  <c r="N12569" i="3"/>
  <c r="N12742" i="3"/>
  <c r="N12909" i="3"/>
  <c r="N13059" i="3"/>
  <c r="N13217" i="3"/>
  <c r="N13314" i="3"/>
  <c r="N13404" i="3"/>
  <c r="N13473" i="3"/>
  <c r="N13558" i="3"/>
  <c r="N13629" i="3"/>
  <c r="N13683" i="3"/>
  <c r="N13746" i="3"/>
  <c r="N13798" i="3"/>
  <c r="N13840" i="3"/>
  <c r="N13892" i="3"/>
  <c r="N13930" i="3"/>
  <c r="N13968" i="3"/>
  <c r="N14004" i="3"/>
  <c r="N14040" i="3"/>
  <c r="N14075" i="3"/>
  <c r="N14110" i="3"/>
  <c r="N14144" i="3"/>
  <c r="N14176" i="3"/>
  <c r="N14208" i="3"/>
  <c r="N14238" i="3"/>
  <c r="N14266" i="3"/>
  <c r="N14296" i="3"/>
  <c r="N14328" i="3"/>
  <c r="N14356" i="3"/>
  <c r="N14380" i="3"/>
  <c r="N14404" i="3"/>
  <c r="N14427" i="3"/>
  <c r="N14448" i="3"/>
  <c r="N14470" i="3"/>
  <c r="N14491" i="3"/>
  <c r="N14512" i="3"/>
  <c r="N14534" i="3"/>
  <c r="N14555" i="3"/>
  <c r="N14576" i="3"/>
  <c r="N14598" i="3"/>
  <c r="N14619" i="3"/>
  <c r="N14640" i="3"/>
  <c r="N14662" i="3"/>
  <c r="N14683" i="3"/>
  <c r="N14704" i="3"/>
  <c r="N14726" i="3"/>
  <c r="N14747" i="3"/>
  <c r="N14768" i="3"/>
  <c r="N14790" i="3"/>
  <c r="N14811" i="3"/>
  <c r="N14832" i="3"/>
  <c r="N14854" i="3"/>
  <c r="N14875" i="3"/>
  <c r="N14896" i="3"/>
  <c r="N14918" i="3"/>
  <c r="N14939" i="3"/>
  <c r="N14960" i="3"/>
  <c r="N14982" i="3"/>
  <c r="N15003" i="3"/>
  <c r="N15024" i="3"/>
  <c r="N15046" i="3"/>
  <c r="N15067" i="3"/>
  <c r="N15088" i="3"/>
  <c r="N15109" i="3"/>
  <c r="N15129" i="3"/>
  <c r="N15148" i="3"/>
  <c r="N15168" i="3"/>
  <c r="N15188" i="3"/>
  <c r="N15207" i="3"/>
  <c r="N15227" i="3"/>
  <c r="N15246" i="3"/>
  <c r="N15266" i="3"/>
  <c r="N15285" i="3"/>
  <c r="N15303" i="3"/>
  <c r="N15321" i="3"/>
  <c r="N15339" i="3"/>
  <c r="N15357" i="3"/>
  <c r="N15376" i="3"/>
  <c r="N15394" i="3"/>
  <c r="N15413" i="3"/>
  <c r="N15431" i="3"/>
  <c r="N15449" i="3"/>
  <c r="N15467" i="3"/>
  <c r="N15485" i="3"/>
  <c r="N15504" i="3"/>
  <c r="N15522" i="3"/>
  <c r="N15541" i="3"/>
  <c r="N15559" i="3"/>
  <c r="N15577" i="3"/>
  <c r="N15595" i="3"/>
  <c r="N15613" i="3"/>
  <c r="N15632" i="3"/>
  <c r="N15650" i="3"/>
  <c r="N15669" i="3"/>
  <c r="N15686" i="3"/>
  <c r="N15703" i="3"/>
  <c r="N15720" i="3"/>
  <c r="N15737" i="3"/>
  <c r="N15754" i="3"/>
  <c r="N15771" i="3"/>
  <c r="N15788" i="3"/>
  <c r="N15805" i="3"/>
  <c r="N15822" i="3"/>
  <c r="N15840" i="3"/>
  <c r="N15857" i="3"/>
  <c r="N15874" i="3"/>
  <c r="N15891" i="3"/>
  <c r="N15908" i="3"/>
  <c r="N15925" i="3"/>
  <c r="N15942" i="3"/>
  <c r="N15959" i="3"/>
  <c r="N15975" i="3"/>
  <c r="N15991" i="3"/>
  <c r="N16007" i="3"/>
  <c r="N16023" i="3"/>
  <c r="N16039" i="3"/>
  <c r="N9654" i="3"/>
  <c r="N10848" i="3"/>
  <c r="N11497" i="3"/>
  <c r="N11891" i="3"/>
  <c r="N12183" i="3"/>
  <c r="N12380" i="3"/>
  <c r="N12571" i="3"/>
  <c r="N12743" i="3"/>
  <c r="N12910" i="3"/>
  <c r="N13094" i="3"/>
  <c r="N13218" i="3"/>
  <c r="N13315" i="3"/>
  <c r="N13405" i="3"/>
  <c r="N13476" i="3"/>
  <c r="N13559" i="3"/>
  <c r="N13633" i="3"/>
  <c r="N13687" i="3"/>
  <c r="N13747" i="3"/>
  <c r="N13799" i="3"/>
  <c r="N13843" i="3"/>
  <c r="N13893" i="3"/>
  <c r="N13935" i="3"/>
  <c r="N13971" i="3"/>
  <c r="N14007" i="3"/>
  <c r="N14043" i="3"/>
  <c r="N14079" i="3"/>
  <c r="N14113" i="3"/>
  <c r="N14147" i="3"/>
  <c r="N14177" i="3"/>
  <c r="N14209" i="3"/>
  <c r="N14241" i="3"/>
  <c r="N14271" i="3"/>
  <c r="N14297" i="3"/>
  <c r="N14329" i="3"/>
  <c r="N14357" i="3"/>
  <c r="N14381" i="3"/>
  <c r="N14405" i="3"/>
  <c r="N14428" i="3"/>
  <c r="N14449" i="3"/>
  <c r="N14471" i="3"/>
  <c r="N14492" i="3"/>
  <c r="N14513" i="3"/>
  <c r="N14535" i="3"/>
  <c r="N14556" i="3"/>
  <c r="N14577" i="3"/>
  <c r="N14599" i="3"/>
  <c r="N14620" i="3"/>
  <c r="N14641" i="3"/>
  <c r="N14663" i="3"/>
  <c r="N14684" i="3"/>
  <c r="N14705" i="3"/>
  <c r="N14727" i="3"/>
  <c r="N14748" i="3"/>
  <c r="N14769" i="3"/>
  <c r="N14791" i="3"/>
  <c r="N14812" i="3"/>
  <c r="N14833" i="3"/>
  <c r="N14855" i="3"/>
  <c r="N14876" i="3"/>
  <c r="N14897" i="3"/>
  <c r="N14919" i="3"/>
  <c r="N14940" i="3"/>
  <c r="N14961" i="3"/>
  <c r="N14983" i="3"/>
  <c r="N15004" i="3"/>
  <c r="N15025" i="3"/>
  <c r="N15047" i="3"/>
  <c r="N15068" i="3"/>
  <c r="N15089" i="3"/>
  <c r="N15110" i="3"/>
  <c r="N15130" i="3"/>
  <c r="N15149" i="3"/>
  <c r="N15169" i="3"/>
  <c r="N15189" i="3"/>
  <c r="N15209" i="3"/>
  <c r="N15228" i="3"/>
  <c r="N15248" i="3"/>
  <c r="N15268" i="3"/>
  <c r="N15286" i="3"/>
  <c r="N15304" i="3"/>
  <c r="N15322" i="3"/>
  <c r="N15340" i="3"/>
  <c r="N15358" i="3"/>
  <c r="N15377" i="3"/>
  <c r="N15396" i="3"/>
  <c r="N15414" i="3"/>
  <c r="N15432" i="3"/>
  <c r="N15450" i="3"/>
  <c r="N15468" i="3"/>
  <c r="N15486" i="3"/>
  <c r="N15505" i="3"/>
  <c r="N15524" i="3"/>
  <c r="N15542" i="3"/>
  <c r="N15560" i="3"/>
  <c r="N15578" i="3"/>
  <c r="N15596" i="3"/>
  <c r="N15614" i="3"/>
  <c r="N15633" i="3"/>
  <c r="N15652" i="3"/>
  <c r="N15670" i="3"/>
  <c r="N15687" i="3"/>
  <c r="N9655" i="3"/>
  <c r="N10851" i="3"/>
  <c r="N11500" i="3"/>
  <c r="N11955" i="3"/>
  <c r="N12184" i="3"/>
  <c r="N12396" i="3"/>
  <c r="N12572" i="3"/>
  <c r="N12744" i="3"/>
  <c r="N12950" i="3"/>
  <c r="N13095" i="3"/>
  <c r="N13219" i="3"/>
  <c r="N13319" i="3"/>
  <c r="N13406" i="3"/>
  <c r="N13493" i="3"/>
  <c r="N13560" i="3"/>
  <c r="N13634" i="3"/>
  <c r="N13700" i="3"/>
  <c r="N13748" i="3"/>
  <c r="N13800" i="3"/>
  <c r="N13853" i="3"/>
  <c r="N13894" i="3"/>
  <c r="N13939" i="3"/>
  <c r="N13975" i="3"/>
  <c r="N14011" i="3"/>
  <c r="N14049" i="3"/>
  <c r="N14083" i="3"/>
  <c r="N14117" i="3"/>
  <c r="N14151" i="3"/>
  <c r="N14178" i="3"/>
  <c r="N14210" i="3"/>
  <c r="N14242" i="3"/>
  <c r="N14272" i="3"/>
  <c r="N14301" i="3"/>
  <c r="N14330" i="3"/>
  <c r="N14360" i="3"/>
  <c r="N14382" i="3"/>
  <c r="N14406" i="3"/>
  <c r="N14429" i="3"/>
  <c r="N14452" i="3"/>
  <c r="N14473" i="3"/>
  <c r="N14493" i="3"/>
  <c r="N14516" i="3"/>
  <c r="N14537" i="3"/>
  <c r="N14557" i="3"/>
  <c r="N14580" i="3"/>
  <c r="N14601" i="3"/>
  <c r="N14621" i="3"/>
  <c r="N14644" i="3"/>
  <c r="N14665" i="3"/>
  <c r="N14685" i="3"/>
  <c r="N14708" i="3"/>
  <c r="N14729" i="3"/>
  <c r="N14749" i="3"/>
  <c r="N14772" i="3"/>
  <c r="N14793" i="3"/>
  <c r="N14813" i="3"/>
  <c r="N14836" i="3"/>
  <c r="N14857" i="3"/>
  <c r="N14877" i="3"/>
  <c r="N14900" i="3"/>
  <c r="N14921" i="3"/>
  <c r="N14941" i="3"/>
  <c r="N14964" i="3"/>
  <c r="N14985" i="3"/>
  <c r="N15005" i="3"/>
  <c r="N15028" i="3"/>
  <c r="N15049" i="3"/>
  <c r="N15069" i="3"/>
  <c r="N15092" i="3"/>
  <c r="N15111" i="3"/>
  <c r="N15131" i="3"/>
  <c r="N15150" i="3"/>
  <c r="N15170" i="3"/>
  <c r="N15190" i="3"/>
  <c r="N15210" i="3"/>
  <c r="N15229" i="3"/>
  <c r="N15249" i="3"/>
  <c r="N9788" i="3"/>
  <c r="N10866" i="3"/>
  <c r="N11605" i="3"/>
  <c r="N11956" i="3"/>
  <c r="N12185" i="3"/>
  <c r="N12397" i="3"/>
  <c r="N12573" i="3"/>
  <c r="N12787" i="3"/>
  <c r="N12963" i="3"/>
  <c r="N13096" i="3"/>
  <c r="N13220" i="3"/>
  <c r="N13320" i="3"/>
  <c r="N13408" i="3"/>
  <c r="N13494" i="3"/>
  <c r="N13563" i="3"/>
  <c r="N13635" i="3"/>
  <c r="N13702" i="3"/>
  <c r="N13751" i="3"/>
  <c r="N13801" i="3"/>
  <c r="N13855" i="3"/>
  <c r="N13897" i="3"/>
  <c r="N13940" i="3"/>
  <c r="N13976" i="3"/>
  <c r="N14013" i="3"/>
  <c r="N14050" i="3"/>
  <c r="N14084" i="3"/>
  <c r="N14118" i="3"/>
  <c r="N14152" i="3"/>
  <c r="N14181" i="3"/>
  <c r="N14211" i="3"/>
  <c r="N14243" i="3"/>
  <c r="N14275" i="3"/>
  <c r="N14305" i="3"/>
  <c r="N14331" i="3"/>
  <c r="N14361" i="3"/>
  <c r="N14384" i="3"/>
  <c r="N14409" i="3"/>
  <c r="N14430" i="3"/>
  <c r="N14453" i="3"/>
  <c r="N14474" i="3"/>
  <c r="N14494" i="3"/>
  <c r="N14517" i="3"/>
  <c r="N14538" i="3"/>
  <c r="N14558" i="3"/>
  <c r="N14581" i="3"/>
  <c r="N14602" i="3"/>
  <c r="N14622" i="3"/>
  <c r="N14645" i="3"/>
  <c r="N14666" i="3"/>
  <c r="N14686" i="3"/>
  <c r="N14709" i="3"/>
  <c r="N14730" i="3"/>
  <c r="N14750" i="3"/>
  <c r="N14773" i="3"/>
  <c r="N14794" i="3"/>
  <c r="N14814" i="3"/>
  <c r="N14837" i="3"/>
  <c r="N14858" i="3"/>
  <c r="N14878" i="3"/>
  <c r="N14901" i="3"/>
  <c r="N14922" i="3"/>
  <c r="N14942" i="3"/>
  <c r="N14965" i="3"/>
  <c r="N14986" i="3"/>
  <c r="N15006" i="3"/>
  <c r="N15029" i="3"/>
  <c r="N15050" i="3"/>
  <c r="N15070" i="3"/>
  <c r="N15093" i="3"/>
  <c r="N15113" i="3"/>
  <c r="N15132" i="3"/>
  <c r="N15152" i="3"/>
  <c r="N15172" i="3"/>
  <c r="N15191" i="3"/>
  <c r="N15211" i="3"/>
  <c r="N15230" i="3"/>
  <c r="N15250" i="3"/>
  <c r="N15270" i="3"/>
  <c r="N15288" i="3"/>
  <c r="N15306" i="3"/>
  <c r="N15324" i="3"/>
  <c r="N15342" i="3"/>
  <c r="N15361" i="3"/>
  <c r="N15380" i="3"/>
  <c r="N15398" i="3"/>
  <c r="N15416" i="3"/>
  <c r="N15434" i="3"/>
  <c r="N15452" i="3"/>
  <c r="N15470" i="3"/>
  <c r="N15489" i="3"/>
  <c r="N15508" i="3"/>
  <c r="N15526" i="3"/>
  <c r="N15544" i="3"/>
  <c r="N15562" i="3"/>
  <c r="N15580" i="3"/>
  <c r="N15598" i="3"/>
  <c r="N15617" i="3"/>
  <c r="N15636" i="3"/>
  <c r="N15654" i="3"/>
  <c r="N15672" i="3"/>
  <c r="N15689" i="3"/>
  <c r="N15706" i="3"/>
  <c r="N15723" i="3"/>
  <c r="N15740" i="3"/>
  <c r="N15757" i="3"/>
  <c r="N15774" i="3"/>
  <c r="N15792" i="3"/>
  <c r="N15809" i="3"/>
  <c r="N15826" i="3"/>
  <c r="N15843" i="3"/>
  <c r="N15860" i="3"/>
  <c r="N15877" i="3"/>
  <c r="N15894" i="3"/>
  <c r="N15911" i="3"/>
  <c r="N15928" i="3"/>
  <c r="N15945" i="3"/>
  <c r="N15962" i="3"/>
  <c r="N15978" i="3"/>
  <c r="N15994" i="3"/>
  <c r="N16010" i="3"/>
  <c r="N16026" i="3"/>
  <c r="N16042" i="3"/>
  <c r="N16058" i="3"/>
  <c r="N16074" i="3"/>
  <c r="N16090" i="3"/>
  <c r="N16106" i="3"/>
  <c r="N16122" i="3"/>
  <c r="N16138" i="3"/>
  <c r="N16154" i="3"/>
  <c r="N16170" i="3"/>
  <c r="N16186" i="3"/>
  <c r="N16202" i="3"/>
  <c r="N16218" i="3"/>
  <c r="N16234" i="3"/>
  <c r="N16250" i="3"/>
  <c r="N16266" i="3"/>
  <c r="N16282" i="3"/>
  <c r="N16298" i="3"/>
  <c r="N16314" i="3"/>
  <c r="N16330" i="3"/>
  <c r="N16346" i="3"/>
  <c r="N16362" i="3"/>
  <c r="N16378" i="3"/>
  <c r="N16394" i="3"/>
  <c r="N16410" i="3"/>
  <c r="N16426" i="3"/>
  <c r="N16442" i="3"/>
  <c r="N16458" i="3"/>
  <c r="N16474" i="3"/>
  <c r="N16490" i="3"/>
  <c r="N16506" i="3"/>
  <c r="N16522" i="3"/>
  <c r="N16538" i="3"/>
  <c r="N16554" i="3"/>
  <c r="N16570" i="3"/>
  <c r="N16586" i="3"/>
  <c r="N16602" i="3"/>
  <c r="N16618" i="3"/>
  <c r="N16634" i="3"/>
  <c r="N16650" i="3"/>
  <c r="N16666" i="3"/>
  <c r="N16682" i="3"/>
  <c r="N16698" i="3"/>
  <c r="N16714" i="3"/>
  <c r="N16730" i="3"/>
  <c r="N16746" i="3"/>
  <c r="N16762" i="3"/>
  <c r="N16778" i="3"/>
  <c r="N16794" i="3"/>
  <c r="N16810" i="3"/>
  <c r="N9789" i="3"/>
  <c r="N11054" i="3"/>
  <c r="N11637" i="3"/>
  <c r="N11961" i="3"/>
  <c r="N12187" i="3"/>
  <c r="N12398" i="3"/>
  <c r="N12616" i="3"/>
  <c r="N12801" i="3"/>
  <c r="N12964" i="3"/>
  <c r="N13097" i="3"/>
  <c r="N13221" i="3"/>
  <c r="N13340" i="3"/>
  <c r="N13409" i="3"/>
  <c r="N13495" i="3"/>
  <c r="N13578" i="3"/>
  <c r="N13636" i="3"/>
  <c r="N13703" i="3"/>
  <c r="N13762" i="3"/>
  <c r="N13802" i="3"/>
  <c r="N13856" i="3"/>
  <c r="N13903" i="3"/>
  <c r="N13944" i="3"/>
  <c r="N13981" i="3"/>
  <c r="N14018" i="3"/>
  <c r="N14054" i="3"/>
  <c r="N14088" i="3"/>
  <c r="N14122" i="3"/>
  <c r="N14155" i="3"/>
  <c r="N14185" i="3"/>
  <c r="N14212" i="3"/>
  <c r="N14244" i="3"/>
  <c r="N14276" i="3"/>
  <c r="N14306" i="3"/>
  <c r="N14335" i="3"/>
  <c r="N14362" i="3"/>
  <c r="N14385" i="3"/>
  <c r="N14410" i="3"/>
  <c r="N14432" i="3"/>
  <c r="N14454" i="3"/>
  <c r="N14475" i="3"/>
  <c r="N14496" i="3"/>
  <c r="N14518" i="3"/>
  <c r="N14539" i="3"/>
  <c r="N14560" i="3"/>
  <c r="N14582" i="3"/>
  <c r="N14603" i="3"/>
  <c r="N14624" i="3"/>
  <c r="N14646" i="3"/>
  <c r="N14667" i="3"/>
  <c r="N14688" i="3"/>
  <c r="N14710" i="3"/>
  <c r="N14731" i="3"/>
  <c r="N14752" i="3"/>
  <c r="N14774" i="3"/>
  <c r="N14795" i="3"/>
  <c r="N14816" i="3"/>
  <c r="N14838" i="3"/>
  <c r="N14859" i="3"/>
  <c r="N14880" i="3"/>
  <c r="N14902" i="3"/>
  <c r="N14923" i="3"/>
  <c r="N14944" i="3"/>
  <c r="N14966" i="3"/>
  <c r="N14987" i="3"/>
  <c r="N15008" i="3"/>
  <c r="N15030" i="3"/>
  <c r="N15051" i="3"/>
  <c r="N15072" i="3"/>
  <c r="N15094" i="3"/>
  <c r="N15114" i="3"/>
  <c r="N15133" i="3"/>
  <c r="N15153" i="3"/>
  <c r="N15173" i="3"/>
  <c r="N15193" i="3"/>
  <c r="N15212" i="3"/>
  <c r="N15232" i="3"/>
  <c r="N15252" i="3"/>
  <c r="N15271" i="3"/>
  <c r="N15289" i="3"/>
  <c r="N15307" i="3"/>
  <c r="N15325" i="3"/>
  <c r="N15344" i="3"/>
  <c r="N15362" i="3"/>
  <c r="N15381" i="3"/>
  <c r="N15399" i="3"/>
  <c r="N15417" i="3"/>
  <c r="N15435" i="3"/>
  <c r="N15453" i="3"/>
  <c r="N15472" i="3"/>
  <c r="N15490" i="3"/>
  <c r="N15509" i="3"/>
  <c r="N15527" i="3"/>
  <c r="N15545" i="3"/>
  <c r="N15563" i="3"/>
  <c r="N15581" i="3"/>
  <c r="N15600" i="3"/>
  <c r="N15618" i="3"/>
  <c r="N15637" i="3"/>
  <c r="N15655" i="3"/>
  <c r="N15673" i="3"/>
  <c r="N15690" i="3"/>
  <c r="N15707" i="3"/>
  <c r="N15724" i="3"/>
  <c r="N15741" i="3"/>
  <c r="N15758" i="3"/>
  <c r="N15776" i="3"/>
  <c r="N15793" i="3"/>
  <c r="N15810" i="3"/>
  <c r="N15827" i="3"/>
  <c r="N15844" i="3"/>
  <c r="N15861" i="3"/>
  <c r="N15878" i="3"/>
  <c r="N15895" i="3"/>
  <c r="N15912" i="3"/>
  <c r="N15929" i="3"/>
  <c r="N15946" i="3"/>
  <c r="N15963" i="3"/>
  <c r="N15979" i="3"/>
  <c r="N15995" i="3"/>
  <c r="N16011" i="3"/>
  <c r="N16027" i="3"/>
  <c r="N16043" i="3"/>
  <c r="N16059" i="3"/>
  <c r="N16075" i="3"/>
  <c r="N16091" i="3"/>
  <c r="N16107" i="3"/>
  <c r="N16123" i="3"/>
  <c r="N16139" i="3"/>
  <c r="N16155" i="3"/>
  <c r="N16171" i="3"/>
  <c r="N16187" i="3"/>
  <c r="N16203" i="3"/>
  <c r="N16219" i="3"/>
  <c r="N16235" i="3"/>
  <c r="N16251" i="3"/>
  <c r="N16267" i="3"/>
  <c r="N16283" i="3"/>
  <c r="N16299" i="3"/>
  <c r="N16315" i="3"/>
  <c r="N16331" i="3"/>
  <c r="N16347" i="3"/>
  <c r="N16363" i="3"/>
  <c r="N16379" i="3"/>
  <c r="N16395" i="3"/>
  <c r="N16411" i="3"/>
  <c r="N16427" i="3"/>
  <c r="N16443" i="3"/>
  <c r="N16459" i="3"/>
  <c r="N16475" i="3"/>
  <c r="N16491" i="3"/>
  <c r="N16507" i="3"/>
  <c r="N16523" i="3"/>
  <c r="N16539" i="3"/>
  <c r="N16555" i="3"/>
  <c r="N16571" i="3"/>
  <c r="N16587" i="3"/>
  <c r="N16603" i="3"/>
  <c r="N16619" i="3"/>
  <c r="N16635" i="3"/>
  <c r="N16651" i="3"/>
  <c r="N10128" i="3"/>
  <c r="N11056" i="3"/>
  <c r="N11640" i="3"/>
  <c r="N11981" i="3"/>
  <c r="N12188" i="3"/>
  <c r="N12444" i="3"/>
  <c r="N12631" i="3"/>
  <c r="N12803" i="3"/>
  <c r="N12966" i="3"/>
  <c r="N13098" i="3"/>
  <c r="N13252" i="3"/>
  <c r="N13341" i="3"/>
  <c r="N13416" i="3"/>
  <c r="N13497" i="3"/>
  <c r="N13579" i="3"/>
  <c r="N13640" i="3"/>
  <c r="N13704" i="3"/>
  <c r="N13763" i="3"/>
  <c r="N13807" i="3"/>
  <c r="N13857" i="3"/>
  <c r="N13908" i="3"/>
  <c r="N13945" i="3"/>
  <c r="N13983" i="3"/>
  <c r="N14019" i="3"/>
  <c r="N14055" i="3"/>
  <c r="N14089" i="3"/>
  <c r="N14123" i="3"/>
  <c r="N14157" i="3"/>
  <c r="N14186" i="3"/>
  <c r="N14215" i="3"/>
  <c r="N14245" i="3"/>
  <c r="N14277" i="3"/>
  <c r="N14309" i="3"/>
  <c r="N14338" i="3"/>
  <c r="N14363" i="3"/>
  <c r="N14388" i="3"/>
  <c r="N14411" i="3"/>
  <c r="N14433" i="3"/>
  <c r="N14455" i="3"/>
  <c r="N14476" i="3"/>
  <c r="N14497" i="3"/>
  <c r="N14519" i="3"/>
  <c r="N14540" i="3"/>
  <c r="N14561" i="3"/>
  <c r="N14583" i="3"/>
  <c r="N14604" i="3"/>
  <c r="N14625" i="3"/>
  <c r="N14647" i="3"/>
  <c r="N14668" i="3"/>
  <c r="N14689" i="3"/>
  <c r="N14711" i="3"/>
  <c r="N14732" i="3"/>
  <c r="N14753" i="3"/>
  <c r="N14775" i="3"/>
  <c r="N14796" i="3"/>
  <c r="N14817" i="3"/>
  <c r="N14839" i="3"/>
  <c r="N14860" i="3"/>
  <c r="N14881" i="3"/>
  <c r="N14903" i="3"/>
  <c r="N14924" i="3"/>
  <c r="N14945" i="3"/>
  <c r="N14967" i="3"/>
  <c r="N14988" i="3"/>
  <c r="N15009" i="3"/>
  <c r="N15031" i="3"/>
  <c r="N15052" i="3"/>
  <c r="N15073" i="3"/>
  <c r="N15095" i="3"/>
  <c r="N15115" i="3"/>
  <c r="N15134" i="3"/>
  <c r="N15154" i="3"/>
  <c r="N15174" i="3"/>
  <c r="N15194" i="3"/>
  <c r="N15213" i="3"/>
  <c r="N15233" i="3"/>
  <c r="N15253" i="3"/>
  <c r="N15272" i="3"/>
  <c r="N15290" i="3"/>
  <c r="N15308" i="3"/>
  <c r="N15326" i="3"/>
  <c r="N15345" i="3"/>
  <c r="N15364" i="3"/>
  <c r="N15382" i="3"/>
  <c r="N15400" i="3"/>
  <c r="N15418" i="3"/>
  <c r="N15436" i="3"/>
  <c r="N15454" i="3"/>
  <c r="N15473" i="3"/>
  <c r="N15492" i="3"/>
  <c r="N15510" i="3"/>
  <c r="N15528" i="3"/>
  <c r="N15546" i="3"/>
  <c r="N15564" i="3"/>
  <c r="N15582" i="3"/>
  <c r="N15601" i="3"/>
  <c r="N15620" i="3"/>
  <c r="N15638" i="3"/>
  <c r="N15656" i="3"/>
  <c r="N15674" i="3"/>
  <c r="N15691" i="3"/>
  <c r="N15708" i="3"/>
  <c r="N15725" i="3"/>
  <c r="N15742" i="3"/>
  <c r="N15760" i="3"/>
  <c r="N15777" i="3"/>
  <c r="N15794" i="3"/>
  <c r="N15811" i="3"/>
  <c r="N15828" i="3"/>
  <c r="N15845" i="3"/>
  <c r="N15862" i="3"/>
  <c r="N15879" i="3"/>
  <c r="N15896" i="3"/>
  <c r="N15913" i="3"/>
  <c r="N15930" i="3"/>
  <c r="N15947" i="3"/>
  <c r="N15964" i="3"/>
  <c r="N15980" i="3"/>
  <c r="N15996" i="3"/>
  <c r="N16012" i="3"/>
  <c r="N16028" i="3"/>
  <c r="N16044" i="3"/>
  <c r="N16060" i="3"/>
  <c r="N16076" i="3"/>
  <c r="N16092" i="3"/>
  <c r="N16108" i="3"/>
  <c r="N16124" i="3"/>
  <c r="N16140" i="3"/>
  <c r="N16156" i="3"/>
  <c r="N16172" i="3"/>
  <c r="N16188" i="3"/>
  <c r="N16204" i="3"/>
  <c r="N16220" i="3"/>
  <c r="N16236" i="3"/>
  <c r="N16252" i="3"/>
  <c r="N16268" i="3"/>
  <c r="N16284" i="3"/>
  <c r="N10132" i="3"/>
  <c r="N11059" i="3"/>
  <c r="N11641" i="3"/>
  <c r="N11982" i="3"/>
  <c r="N12248" i="3"/>
  <c r="N12460" i="3"/>
  <c r="N12632" i="3"/>
  <c r="N12804" i="3"/>
  <c r="N12967" i="3"/>
  <c r="N13132" i="3"/>
  <c r="N13253" i="3"/>
  <c r="N13344" i="3"/>
  <c r="N13433" i="3"/>
  <c r="N13501" i="3"/>
  <c r="N13581" i="3"/>
  <c r="N13654" i="3"/>
  <c r="N13705" i="3"/>
  <c r="N13764" i="3"/>
  <c r="N13816" i="3"/>
  <c r="N13858" i="3"/>
  <c r="N13909" i="3"/>
  <c r="N13946" i="3"/>
  <c r="N13984" i="3"/>
  <c r="N14020" i="3"/>
  <c r="N14056" i="3"/>
  <c r="N14090" i="3"/>
  <c r="N14125" i="3"/>
  <c r="N14158" i="3"/>
  <c r="N14190" i="3"/>
  <c r="N14219" i="3"/>
  <c r="N14246" i="3"/>
  <c r="N14278" i="3"/>
  <c r="N14310" i="3"/>
  <c r="N14339" i="3"/>
  <c r="N14365" i="3"/>
  <c r="N14389" i="3"/>
  <c r="N14412" i="3"/>
  <c r="N14436" i="3"/>
  <c r="N14457" i="3"/>
  <c r="N14477" i="3"/>
  <c r="N14500" i="3"/>
  <c r="N14521" i="3"/>
  <c r="N14541" i="3"/>
  <c r="N14564" i="3"/>
  <c r="N14585" i="3"/>
  <c r="N14605" i="3"/>
  <c r="N14628" i="3"/>
  <c r="N14649" i="3"/>
  <c r="N14669" i="3"/>
  <c r="N14692" i="3"/>
  <c r="N14713" i="3"/>
  <c r="N14733" i="3"/>
  <c r="N14756" i="3"/>
  <c r="N14777" i="3"/>
  <c r="N14797" i="3"/>
  <c r="N14820" i="3"/>
  <c r="N14841" i="3"/>
  <c r="N14861" i="3"/>
  <c r="N14884" i="3"/>
  <c r="N14905" i="3"/>
  <c r="N14925" i="3"/>
  <c r="N14948" i="3"/>
  <c r="N14969" i="3"/>
  <c r="N14989" i="3"/>
  <c r="N15012" i="3"/>
  <c r="N15033" i="3"/>
  <c r="N15053" i="3"/>
  <c r="N15076" i="3"/>
  <c r="N15097" i="3"/>
  <c r="N15116" i="3"/>
  <c r="N15136" i="3"/>
  <c r="N15156" i="3"/>
  <c r="N15175" i="3"/>
  <c r="N15195" i="3"/>
  <c r="N15214" i="3"/>
  <c r="N15234" i="3"/>
  <c r="N15254" i="3"/>
  <c r="N15273" i="3"/>
  <c r="N15291" i="3"/>
  <c r="N15309" i="3"/>
  <c r="N15328" i="3"/>
  <c r="N15346" i="3"/>
  <c r="N15365" i="3"/>
  <c r="N15383" i="3"/>
  <c r="N15401" i="3"/>
  <c r="N15419" i="3"/>
  <c r="N15437" i="3"/>
  <c r="N15456" i="3"/>
  <c r="N15474" i="3"/>
  <c r="N15493" i="3"/>
  <c r="N15511" i="3"/>
  <c r="N15529" i="3"/>
  <c r="N15547" i="3"/>
  <c r="N15565" i="3"/>
  <c r="N15584" i="3"/>
  <c r="N15602" i="3"/>
  <c r="N15621" i="3"/>
  <c r="N15639" i="3"/>
  <c r="N15657" i="3"/>
  <c r="N15675" i="3"/>
  <c r="N15692" i="3"/>
  <c r="N15709" i="3"/>
  <c r="N15726" i="3"/>
  <c r="N15744" i="3"/>
  <c r="N15761" i="3"/>
  <c r="N15778" i="3"/>
  <c r="N15795" i="3"/>
  <c r="N15812" i="3"/>
  <c r="N7" i="3"/>
  <c r="N10266" i="3"/>
  <c r="N11261" i="3"/>
  <c r="N11760" i="3"/>
  <c r="N12055" i="3"/>
  <c r="N12252" i="3"/>
  <c r="N12464" i="3"/>
  <c r="N12678" i="3"/>
  <c r="N12849" i="3"/>
  <c r="N13006" i="3"/>
  <c r="N13137" i="3"/>
  <c r="N13256" i="3"/>
  <c r="N13355" i="3"/>
  <c r="N13440" i="3"/>
  <c r="N13526" i="3"/>
  <c r="N13591" i="3"/>
  <c r="N13657" i="3"/>
  <c r="N13722" i="3"/>
  <c r="N13769" i="3"/>
  <c r="N13819" i="3"/>
  <c r="N13873" i="3"/>
  <c r="N13912" i="3"/>
  <c r="N13953" i="3"/>
  <c r="N13989" i="3"/>
  <c r="N14025" i="3"/>
  <c r="N14062" i="3"/>
  <c r="N14096" i="3"/>
  <c r="N14130" i="3"/>
  <c r="N14161" i="3"/>
  <c r="N14193" i="3"/>
  <c r="N14225" i="3"/>
  <c r="N14255" i="3"/>
  <c r="N14283" i="3"/>
  <c r="N14313" i="3"/>
  <c r="N14344" i="3"/>
  <c r="N14369" i="3"/>
  <c r="N14394" i="3"/>
  <c r="N14416" i="3"/>
  <c r="N14439" i="3"/>
  <c r="N14460" i="3"/>
  <c r="N14481" i="3"/>
  <c r="N14503" i="3"/>
  <c r="N14524" i="3"/>
  <c r="N14545" i="3"/>
  <c r="N14567" i="3"/>
  <c r="N14588" i="3"/>
  <c r="N14609" i="3"/>
  <c r="N14631" i="3"/>
  <c r="N14652" i="3"/>
  <c r="N14673" i="3"/>
  <c r="N14695" i="3"/>
  <c r="N14716" i="3"/>
  <c r="N14737" i="3"/>
  <c r="N14759" i="3"/>
  <c r="N14780" i="3"/>
  <c r="N14801" i="3"/>
  <c r="N14823" i="3"/>
  <c r="N14844" i="3"/>
  <c r="N14865" i="3"/>
  <c r="N14887" i="3"/>
  <c r="N14908" i="3"/>
  <c r="N14929" i="3"/>
  <c r="N14951" i="3"/>
  <c r="N14972" i="3"/>
  <c r="N14993" i="3"/>
  <c r="N15015" i="3"/>
  <c r="N15036" i="3"/>
  <c r="N15057" i="3"/>
  <c r="N15079" i="3"/>
  <c r="N15100" i="3"/>
  <c r="N15120" i="3"/>
  <c r="N15140" i="3"/>
  <c r="N15159" i="3"/>
  <c r="N15179" i="3"/>
  <c r="N15198" i="3"/>
  <c r="N15218" i="3"/>
  <c r="N15238" i="3"/>
  <c r="N15258" i="3"/>
  <c r="N15276" i="3"/>
  <c r="N15294" i="3"/>
  <c r="N10229" i="3"/>
  <c r="N12249" i="3"/>
  <c r="N13004" i="3"/>
  <c r="N13434" i="3"/>
  <c r="N13709" i="3"/>
  <c r="N13910" i="3"/>
  <c r="N14057" i="3"/>
  <c r="N14191" i="3"/>
  <c r="N14311" i="3"/>
  <c r="N14413" i="3"/>
  <c r="N14501" i="3"/>
  <c r="N14586" i="3"/>
  <c r="N14670" i="3"/>
  <c r="N14757" i="3"/>
  <c r="N14842" i="3"/>
  <c r="N14926" i="3"/>
  <c r="N15013" i="3"/>
  <c r="N15098" i="3"/>
  <c r="N15177" i="3"/>
  <c r="N15255" i="3"/>
  <c r="N15312" i="3"/>
  <c r="N15360" i="3"/>
  <c r="N15405" i="3"/>
  <c r="N15458" i="3"/>
  <c r="N15506" i="3"/>
  <c r="N15552" i="3"/>
  <c r="N15605" i="3"/>
  <c r="N15653" i="3"/>
  <c r="N15697" i="3"/>
  <c r="N15733" i="3"/>
  <c r="N15767" i="3"/>
  <c r="N15801" i="3"/>
  <c r="N15833" i="3"/>
  <c r="N15865" i="3"/>
  <c r="N15897" i="3"/>
  <c r="N15926" i="3"/>
  <c r="N15955" i="3"/>
  <c r="N15984" i="3"/>
  <c r="N16014" i="3"/>
  <c r="N16041" i="3"/>
  <c r="N16067" i="3"/>
  <c r="N16093" i="3"/>
  <c r="N16115" i="3"/>
  <c r="N16137" i="3"/>
  <c r="N16161" i="3"/>
  <c r="N16184" i="3"/>
  <c r="N16208" i="3"/>
  <c r="N16231" i="3"/>
  <c r="N16255" i="3"/>
  <c r="N16278" i="3"/>
  <c r="N16301" i="3"/>
  <c r="N16321" i="3"/>
  <c r="N16343" i="3"/>
  <c r="N16365" i="3"/>
  <c r="N16385" i="3"/>
  <c r="N16407" i="3"/>
  <c r="N16429" i="3"/>
  <c r="N16449" i="3"/>
  <c r="N16471" i="3"/>
  <c r="N16493" i="3"/>
  <c r="N16513" i="3"/>
  <c r="N16535" i="3"/>
  <c r="N16557" i="3"/>
  <c r="N16576" i="3"/>
  <c r="N16595" i="3"/>
  <c r="N16615" i="3"/>
  <c r="N16636" i="3"/>
  <c r="N16655" i="3"/>
  <c r="N16673" i="3"/>
  <c r="N16691" i="3"/>
  <c r="N16710" i="3"/>
  <c r="N16728" i="3"/>
  <c r="N16747" i="3"/>
  <c r="N16764" i="3"/>
  <c r="N16781" i="3"/>
  <c r="N16798" i="3"/>
  <c r="N16815" i="3"/>
  <c r="N16831" i="3"/>
  <c r="N16847" i="3"/>
  <c r="N16863" i="3"/>
  <c r="N16879" i="3"/>
  <c r="N16895" i="3"/>
  <c r="N16911" i="3"/>
  <c r="N16927" i="3"/>
  <c r="N16943" i="3"/>
  <c r="N16959" i="3"/>
  <c r="N16975" i="3"/>
  <c r="N16991" i="3"/>
  <c r="N17007" i="3"/>
  <c r="N17023" i="3"/>
  <c r="N17039" i="3"/>
  <c r="N17055" i="3"/>
  <c r="N17071" i="3"/>
  <c r="N10246" i="3"/>
  <c r="N12251" i="3"/>
  <c r="N13005" i="3"/>
  <c r="N13438" i="3"/>
  <c r="N13721" i="3"/>
  <c r="N13911" i="3"/>
  <c r="N14058" i="3"/>
  <c r="N14192" i="3"/>
  <c r="N14312" i="3"/>
  <c r="N14414" i="3"/>
  <c r="N14502" i="3"/>
  <c r="N14587" i="3"/>
  <c r="N14672" i="3"/>
  <c r="N14758" i="3"/>
  <c r="N14843" i="3"/>
  <c r="N14928" i="3"/>
  <c r="N15014" i="3"/>
  <c r="N15099" i="3"/>
  <c r="N15178" i="3"/>
  <c r="N15257" i="3"/>
  <c r="N15313" i="3"/>
  <c r="N15366" i="3"/>
  <c r="N15408" i="3"/>
  <c r="N15460" i="3"/>
  <c r="N15512" i="3"/>
  <c r="N15554" i="3"/>
  <c r="N15606" i="3"/>
  <c r="N15658" i="3"/>
  <c r="N15699" i="3"/>
  <c r="N15735" i="3"/>
  <c r="N15769" i="3"/>
  <c r="N15803" i="3"/>
  <c r="N15835" i="3"/>
  <c r="N15866" i="3"/>
  <c r="N15898" i="3"/>
  <c r="N15927" i="3"/>
  <c r="N15957" i="3"/>
  <c r="N15985" i="3"/>
  <c r="N16015" i="3"/>
  <c r="N16045" i="3"/>
  <c r="N16069" i="3"/>
  <c r="N16094" i="3"/>
  <c r="N16117" i="3"/>
  <c r="N16141" i="3"/>
  <c r="N16163" i="3"/>
  <c r="N16185" i="3"/>
  <c r="N16209" i="3"/>
  <c r="N16232" i="3"/>
  <c r="N16256" i="3"/>
  <c r="N16279" i="3"/>
  <c r="N16302" i="3"/>
  <c r="N16323" i="3"/>
  <c r="N16344" i="3"/>
  <c r="N16366" i="3"/>
  <c r="N16387" i="3"/>
  <c r="N16408" i="3"/>
  <c r="N16430" i="3"/>
  <c r="N16451" i="3"/>
  <c r="N16472" i="3"/>
  <c r="N16494" i="3"/>
  <c r="N16515" i="3"/>
  <c r="N16536" i="3"/>
  <c r="N16558" i="3"/>
  <c r="N16577" i="3"/>
  <c r="N16597" i="3"/>
  <c r="N16616" i="3"/>
  <c r="N16637" i="3"/>
  <c r="N16656" i="3"/>
  <c r="N16674" i="3"/>
  <c r="N16693" i="3"/>
  <c r="N16711" i="3"/>
  <c r="N16729" i="3"/>
  <c r="N16748" i="3"/>
  <c r="N16765" i="3"/>
  <c r="N16782" i="3"/>
  <c r="N16799" i="3"/>
  <c r="N16816" i="3"/>
  <c r="N16832" i="3"/>
  <c r="N16848" i="3"/>
  <c r="N16864" i="3"/>
  <c r="N16880" i="3"/>
  <c r="N16896" i="3"/>
  <c r="N16912" i="3"/>
  <c r="N16928" i="3"/>
  <c r="N16944" i="3"/>
  <c r="N16960" i="3"/>
  <c r="N16976" i="3"/>
  <c r="N16992" i="3"/>
  <c r="N17008" i="3"/>
  <c r="N17024" i="3"/>
  <c r="N17040" i="3"/>
  <c r="N17056" i="3"/>
  <c r="N17072" i="3"/>
  <c r="N17088" i="3"/>
  <c r="N17104" i="3"/>
  <c r="N17120" i="3"/>
  <c r="N17136" i="3"/>
  <c r="N17152" i="3"/>
  <c r="N17168" i="3"/>
  <c r="N10517" i="3"/>
  <c r="N12268" i="3"/>
  <c r="N13019" i="3"/>
  <c r="N13441" i="3"/>
  <c r="N13723" i="3"/>
  <c r="N13915" i="3"/>
  <c r="N14066" i="3"/>
  <c r="N14194" i="3"/>
  <c r="N14314" i="3"/>
  <c r="N14417" i="3"/>
  <c r="N14505" i="3"/>
  <c r="N14589" i="3"/>
  <c r="N14676" i="3"/>
  <c r="N14761" i="3"/>
  <c r="N14845" i="3"/>
  <c r="N14932" i="3"/>
  <c r="N15017" i="3"/>
  <c r="N15101" i="3"/>
  <c r="N15180" i="3"/>
  <c r="N15259" i="3"/>
  <c r="N15314" i="3"/>
  <c r="N15367" i="3"/>
  <c r="N15415" i="3"/>
  <c r="N15461" i="3"/>
  <c r="N15513" i="3"/>
  <c r="N15561" i="3"/>
  <c r="N15607" i="3"/>
  <c r="N15659" i="3"/>
  <c r="N15704" i="3"/>
  <c r="N15738" i="3"/>
  <c r="N15772" i="3"/>
  <c r="N15806" i="3"/>
  <c r="N15837" i="3"/>
  <c r="N15867" i="3"/>
  <c r="N15899" i="3"/>
  <c r="N15931" i="3"/>
  <c r="N15960" i="3"/>
  <c r="N15987" i="3"/>
  <c r="N16016" i="3"/>
  <c r="N16046" i="3"/>
  <c r="N16071" i="3"/>
  <c r="N16095" i="3"/>
  <c r="N16118" i="3"/>
  <c r="N16142" i="3"/>
  <c r="N16165" i="3"/>
  <c r="N16189" i="3"/>
  <c r="N16211" i="3"/>
  <c r="N16233" i="3"/>
  <c r="N16257" i="3"/>
  <c r="N16280" i="3"/>
  <c r="N16303" i="3"/>
  <c r="N16325" i="3"/>
  <c r="N16345" i="3"/>
  <c r="N16367" i="3"/>
  <c r="N16389" i="3"/>
  <c r="N16409" i="3"/>
  <c r="N16431" i="3"/>
  <c r="N16453" i="3"/>
  <c r="N16473" i="3"/>
  <c r="N16495" i="3"/>
  <c r="N16517" i="3"/>
  <c r="N16537" i="3"/>
  <c r="N16559" i="3"/>
  <c r="N16578" i="3"/>
  <c r="N16598" i="3"/>
  <c r="N16617" i="3"/>
  <c r="N16638" i="3"/>
  <c r="N16657" i="3"/>
  <c r="N16675" i="3"/>
  <c r="N16694" i="3"/>
  <c r="N16712" i="3"/>
  <c r="N16731" i="3"/>
  <c r="N16749" i="3"/>
  <c r="N16766" i="3"/>
  <c r="N16783" i="3"/>
  <c r="N16800" i="3"/>
  <c r="N16817" i="3"/>
  <c r="N16833" i="3"/>
  <c r="N16849" i="3"/>
  <c r="N16865" i="3"/>
  <c r="N16881" i="3"/>
  <c r="N16897" i="3"/>
  <c r="N16913" i="3"/>
  <c r="N16929" i="3"/>
  <c r="N16945" i="3"/>
  <c r="N16961" i="3"/>
  <c r="N16977" i="3"/>
  <c r="N16993" i="3"/>
  <c r="N17009" i="3"/>
  <c r="N17025" i="3"/>
  <c r="N17041" i="3"/>
  <c r="N17057" i="3"/>
  <c r="N17073" i="3"/>
  <c r="N17089" i="3"/>
  <c r="N17105" i="3"/>
  <c r="N17121" i="3"/>
  <c r="N17137" i="3"/>
  <c r="N17153" i="3"/>
  <c r="N17169" i="3"/>
  <c r="N17185" i="3"/>
  <c r="N17201" i="3"/>
  <c r="N17217" i="3"/>
  <c r="N17233" i="3"/>
  <c r="N17249" i="3"/>
  <c r="N17265" i="3"/>
  <c r="N17281" i="3"/>
  <c r="N17297" i="3"/>
  <c r="N17313" i="3"/>
  <c r="N17329" i="3"/>
  <c r="N17345" i="3"/>
  <c r="N17361" i="3"/>
  <c r="N17377" i="3"/>
  <c r="N17393" i="3"/>
  <c r="N17409" i="3"/>
  <c r="N17425" i="3"/>
  <c r="N17441" i="3"/>
  <c r="N17457" i="3"/>
  <c r="N17473" i="3"/>
  <c r="N17489" i="3"/>
  <c r="N17505" i="3"/>
  <c r="N17521" i="3"/>
  <c r="N17537" i="3"/>
  <c r="N17553" i="3"/>
  <c r="N17569" i="3"/>
  <c r="N17585" i="3"/>
  <c r="N17601" i="3"/>
  <c r="N17617" i="3"/>
  <c r="N17633" i="3"/>
  <c r="N17649" i="3"/>
  <c r="N17665" i="3"/>
  <c r="N17681" i="3"/>
  <c r="N17697" i="3"/>
  <c r="N17713" i="3"/>
  <c r="N17729" i="3"/>
  <c r="N17745" i="3"/>
  <c r="N17761" i="3"/>
  <c r="N17777" i="3"/>
  <c r="N17793" i="3"/>
  <c r="N17809" i="3"/>
  <c r="N17825" i="3"/>
  <c r="N17841" i="3"/>
  <c r="N17857" i="3"/>
  <c r="N17873" i="3"/>
  <c r="N17889" i="3"/>
  <c r="N17905" i="3"/>
  <c r="N17921" i="3"/>
  <c r="N17937" i="3"/>
  <c r="N17953" i="3"/>
  <c r="N17969" i="3"/>
  <c r="N17985" i="3"/>
  <c r="N18001" i="3"/>
  <c r="N18017" i="3"/>
  <c r="N18033" i="3"/>
  <c r="N18049" i="3"/>
  <c r="N18065" i="3"/>
  <c r="N18081" i="3"/>
  <c r="N18097" i="3"/>
  <c r="N18113" i="3"/>
  <c r="N18129" i="3"/>
  <c r="N18145" i="3"/>
  <c r="N18161" i="3"/>
  <c r="N18177" i="3"/>
  <c r="N18193" i="3"/>
  <c r="N18209" i="3"/>
  <c r="N18225" i="3"/>
  <c r="N18241" i="3"/>
  <c r="N18257" i="3"/>
  <c r="N18273" i="3"/>
  <c r="N18289" i="3"/>
  <c r="N18305" i="3"/>
  <c r="N10606" i="3"/>
  <c r="N12315" i="3"/>
  <c r="N13046" i="3"/>
  <c r="N13461" i="3"/>
  <c r="N13729" i="3"/>
  <c r="N13926" i="3"/>
  <c r="N14071" i="3"/>
  <c r="N14198" i="3"/>
  <c r="N14322" i="3"/>
  <c r="N14421" i="3"/>
  <c r="N14507" i="3"/>
  <c r="N14592" i="3"/>
  <c r="N14678" i="3"/>
  <c r="N14763" i="3"/>
  <c r="N14848" i="3"/>
  <c r="N14934" i="3"/>
  <c r="N15019" i="3"/>
  <c r="N15104" i="3"/>
  <c r="N15182" i="3"/>
  <c r="N15261" i="3"/>
  <c r="N15317" i="3"/>
  <c r="N15368" i="3"/>
  <c r="N15420" i="3"/>
  <c r="N15463" i="3"/>
  <c r="N15514" i="3"/>
  <c r="N15566" i="3"/>
  <c r="N15609" i="3"/>
  <c r="N15660" i="3"/>
  <c r="N15705" i="3"/>
  <c r="N15739" i="3"/>
  <c r="N15773" i="3"/>
  <c r="N15808" i="3"/>
  <c r="N15841" i="3"/>
  <c r="N15869" i="3"/>
  <c r="N15900" i="3"/>
  <c r="N15932" i="3"/>
  <c r="N15961" i="3"/>
  <c r="N15989" i="3"/>
  <c r="N16017" i="3"/>
  <c r="N16047" i="3"/>
  <c r="N16072" i="3"/>
  <c r="N16096" i="3"/>
  <c r="N16119" i="3"/>
  <c r="N16143" i="3"/>
  <c r="N16166" i="3"/>
  <c r="N16190" i="3"/>
  <c r="N16213" i="3"/>
  <c r="N16237" i="3"/>
  <c r="N16259" i="3"/>
  <c r="N16281" i="3"/>
  <c r="N16304" i="3"/>
  <c r="N16326" i="3"/>
  <c r="N16348" i="3"/>
  <c r="N16368" i="3"/>
  <c r="N16390" i="3"/>
  <c r="N16412" i="3"/>
  <c r="N16432" i="3"/>
  <c r="N16454" i="3"/>
  <c r="N16476" i="3"/>
  <c r="N16496" i="3"/>
  <c r="N16518" i="3"/>
  <c r="N16540" i="3"/>
  <c r="N16560" i="3"/>
  <c r="N16579" i="3"/>
  <c r="N16599" i="3"/>
  <c r="N16620" i="3"/>
  <c r="N16639" i="3"/>
  <c r="N16658" i="3"/>
  <c r="N16677" i="3"/>
  <c r="N16695" i="3"/>
  <c r="N16713" i="3"/>
  <c r="N16732" i="3"/>
  <c r="N16750" i="3"/>
  <c r="N16767" i="3"/>
  <c r="N16784" i="3"/>
  <c r="N16801" i="3"/>
  <c r="N16818" i="3"/>
  <c r="N16834" i="3"/>
  <c r="N11073" i="3"/>
  <c r="N12461" i="3"/>
  <c r="N13133" i="3"/>
  <c r="N13508" i="3"/>
  <c r="N13765" i="3"/>
  <c r="N13947" i="3"/>
  <c r="N14091" i="3"/>
  <c r="N14221" i="3"/>
  <c r="N14340" i="3"/>
  <c r="N14437" i="3"/>
  <c r="N14522" i="3"/>
  <c r="N14606" i="3"/>
  <c r="N14693" i="3"/>
  <c r="N14778" i="3"/>
  <c r="N14862" i="3"/>
  <c r="N14949" i="3"/>
  <c r="N15034" i="3"/>
  <c r="N15117" i="3"/>
  <c r="N15196" i="3"/>
  <c r="N15269" i="3"/>
  <c r="N15323" i="3"/>
  <c r="N15369" i="3"/>
  <c r="N15421" i="3"/>
  <c r="N15469" i="3"/>
  <c r="N15515" i="3"/>
  <c r="N15568" i="3"/>
  <c r="N15616" i="3"/>
  <c r="N15661" i="3"/>
  <c r="N15710" i="3"/>
  <c r="N15745" i="3"/>
  <c r="N15779" i="3"/>
  <c r="N15813" i="3"/>
  <c r="N15842" i="3"/>
  <c r="N15872" i="3"/>
  <c r="N15901" i="3"/>
  <c r="N15933" i="3"/>
  <c r="N15965" i="3"/>
  <c r="N15992" i="3"/>
  <c r="N16019" i="3"/>
  <c r="N16048" i="3"/>
  <c r="N16073" i="3"/>
  <c r="N16097" i="3"/>
  <c r="N16120" i="3"/>
  <c r="N16144" i="3"/>
  <c r="N16167" i="3"/>
  <c r="N16191" i="3"/>
  <c r="N16214" i="3"/>
  <c r="N16238" i="3"/>
  <c r="N16261" i="3"/>
  <c r="N16285" i="3"/>
  <c r="N16305" i="3"/>
  <c r="N16327" i="3"/>
  <c r="N16349" i="3"/>
  <c r="N16369" i="3"/>
  <c r="N16391" i="3"/>
  <c r="N16413" i="3"/>
  <c r="N16433" i="3"/>
  <c r="N16455" i="3"/>
  <c r="N16477" i="3"/>
  <c r="N16497" i="3"/>
  <c r="N16519" i="3"/>
  <c r="N16541" i="3"/>
  <c r="N16561" i="3"/>
  <c r="N16581" i="3"/>
  <c r="N16600" i="3"/>
  <c r="N16621" i="3"/>
  <c r="N16640" i="3"/>
  <c r="N16659" i="3"/>
  <c r="N16678" i="3"/>
  <c r="N16696" i="3"/>
  <c r="N16715" i="3"/>
  <c r="N16733" i="3"/>
  <c r="N16751" i="3"/>
  <c r="N16768" i="3"/>
  <c r="N16785" i="3"/>
  <c r="N16802" i="3"/>
  <c r="N16819" i="3"/>
  <c r="N16835" i="3"/>
  <c r="N16851" i="3"/>
  <c r="N16867" i="3"/>
  <c r="N16883" i="3"/>
  <c r="N16899" i="3"/>
  <c r="N16915" i="3"/>
  <c r="N16931" i="3"/>
  <c r="N16947" i="3"/>
  <c r="N16963" i="3"/>
  <c r="N16979" i="3"/>
  <c r="N16995" i="3"/>
  <c r="N17011" i="3"/>
  <c r="N17027" i="3"/>
  <c r="N17043" i="3"/>
  <c r="N17059" i="3"/>
  <c r="N17075" i="3"/>
  <c r="N17091" i="3"/>
  <c r="N17107" i="3"/>
  <c r="N17123" i="3"/>
  <c r="N17139" i="3"/>
  <c r="N17155" i="3"/>
  <c r="N17171" i="3"/>
  <c r="N17187" i="3"/>
  <c r="N17203" i="3"/>
  <c r="N17219" i="3"/>
  <c r="N17235" i="3"/>
  <c r="N17251" i="3"/>
  <c r="N17267" i="3"/>
  <c r="N17283" i="3"/>
  <c r="N17299" i="3"/>
  <c r="N17315" i="3"/>
  <c r="N17331" i="3"/>
  <c r="N17347" i="3"/>
  <c r="N17363" i="3"/>
  <c r="N17379" i="3"/>
  <c r="N17395" i="3"/>
  <c r="N17411" i="3"/>
  <c r="N17427" i="3"/>
  <c r="N17443" i="3"/>
  <c r="N17459" i="3"/>
  <c r="N17475" i="3"/>
  <c r="N17491" i="3"/>
  <c r="N17507" i="3"/>
  <c r="N17523" i="3"/>
  <c r="N17539" i="3"/>
  <c r="N17555" i="3"/>
  <c r="N17571" i="3"/>
  <c r="N17587" i="3"/>
  <c r="N17603" i="3"/>
  <c r="N17619" i="3"/>
  <c r="N17635" i="3"/>
  <c r="N17651" i="3"/>
  <c r="N17667" i="3"/>
  <c r="N17683" i="3"/>
  <c r="N17699" i="3"/>
  <c r="N17715" i="3"/>
  <c r="N17731" i="3"/>
  <c r="N17747" i="3"/>
  <c r="N17763" i="3"/>
  <c r="N17779" i="3"/>
  <c r="N11123" i="3"/>
  <c r="N12462" i="3"/>
  <c r="N13134" i="3"/>
  <c r="N13525" i="3"/>
  <c r="N13766" i="3"/>
  <c r="N13949" i="3"/>
  <c r="N14093" i="3"/>
  <c r="N14224" i="3"/>
  <c r="N14343" i="3"/>
  <c r="N14438" i="3"/>
  <c r="N14523" i="3"/>
  <c r="N14608" i="3"/>
  <c r="N14694" i="3"/>
  <c r="N14779" i="3"/>
  <c r="N14864" i="3"/>
  <c r="N14950" i="3"/>
  <c r="N15035" i="3"/>
  <c r="N15118" i="3"/>
  <c r="N15197" i="3"/>
  <c r="N15274" i="3"/>
  <c r="N15329" i="3"/>
  <c r="N15371" i="3"/>
  <c r="N15422" i="3"/>
  <c r="N15476" i="3"/>
  <c r="N15517" i="3"/>
  <c r="N15569" i="3"/>
  <c r="N15622" i="3"/>
  <c r="N15664" i="3"/>
  <c r="N15712" i="3"/>
  <c r="N15746" i="3"/>
  <c r="N15780" i="3"/>
  <c r="N15814" i="3"/>
  <c r="N15846" i="3"/>
  <c r="N15875" i="3"/>
  <c r="N15904" i="3"/>
  <c r="N15934" i="3"/>
  <c r="N15966" i="3"/>
  <c r="N15993" i="3"/>
  <c r="N16021" i="3"/>
  <c r="N16049" i="3"/>
  <c r="N16077" i="3"/>
  <c r="N16099" i="3"/>
  <c r="N16121" i="3"/>
  <c r="N16145" i="3"/>
  <c r="N16168" i="3"/>
  <c r="N16192" i="3"/>
  <c r="N16215" i="3"/>
  <c r="N16239" i="3"/>
  <c r="N16262" i="3"/>
  <c r="N16286" i="3"/>
  <c r="N16307" i="3"/>
  <c r="N16328" i="3"/>
  <c r="N16350" i="3"/>
  <c r="N16371" i="3"/>
  <c r="N16392" i="3"/>
  <c r="N16414" i="3"/>
  <c r="N16435" i="3"/>
  <c r="N16456" i="3"/>
  <c r="N16478" i="3"/>
  <c r="N16499" i="3"/>
  <c r="N16520" i="3"/>
  <c r="N16542" i="3"/>
  <c r="N16562" i="3"/>
  <c r="N16582" i="3"/>
  <c r="N16601" i="3"/>
  <c r="N16622" i="3"/>
  <c r="N11264" i="3"/>
  <c r="N12507" i="3"/>
  <c r="N13147" i="3"/>
  <c r="N13527" i="3"/>
  <c r="N13780" i="3"/>
  <c r="N13957" i="3"/>
  <c r="N14100" i="3"/>
  <c r="N14226" i="3"/>
  <c r="N14345" i="3"/>
  <c r="N14441" i="3"/>
  <c r="N14525" i="3"/>
  <c r="N14612" i="3"/>
  <c r="N14697" i="3"/>
  <c r="N14781" i="3"/>
  <c r="N14868" i="3"/>
  <c r="N14953" i="3"/>
  <c r="N15037" i="3"/>
  <c r="N15121" i="3"/>
  <c r="N15200" i="3"/>
  <c r="N15275" i="3"/>
  <c r="N15330" i="3"/>
  <c r="N15378" i="3"/>
  <c r="N15424" i="3"/>
  <c r="N15477" i="3"/>
  <c r="N15525" i="3"/>
  <c r="N15570" i="3"/>
  <c r="N15623" i="3"/>
  <c r="N15671" i="3"/>
  <c r="N15713" i="3"/>
  <c r="N15747" i="3"/>
  <c r="N15781" i="3"/>
  <c r="N15815" i="3"/>
  <c r="N15847" i="3"/>
  <c r="N15876" i="3"/>
  <c r="N15906" i="3"/>
  <c r="N15936" i="3"/>
  <c r="N15967" i="3"/>
  <c r="N15997" i="3"/>
  <c r="N16024" i="3"/>
  <c r="N16051" i="3"/>
  <c r="N16078" i="3"/>
  <c r="N16101" i="3"/>
  <c r="N16125" i="3"/>
  <c r="N16147" i="3"/>
  <c r="N16169" i="3"/>
  <c r="N16193" i="3"/>
  <c r="N16216" i="3"/>
  <c r="N16240" i="3"/>
  <c r="N16263" i="3"/>
  <c r="N16287" i="3"/>
  <c r="N16309" i="3"/>
  <c r="N16329" i="3"/>
  <c r="N16351" i="3"/>
  <c r="N16373" i="3"/>
  <c r="N16393" i="3"/>
  <c r="N16415" i="3"/>
  <c r="N16437" i="3"/>
  <c r="N16457" i="3"/>
  <c r="N16479" i="3"/>
  <c r="N16501" i="3"/>
  <c r="N16521" i="3"/>
  <c r="N16543" i="3"/>
  <c r="N16563" i="3"/>
  <c r="N16583" i="3"/>
  <c r="N16604" i="3"/>
  <c r="N16623" i="3"/>
  <c r="N16642" i="3"/>
  <c r="N16662" i="3"/>
  <c r="N16680" i="3"/>
  <c r="N16699" i="3"/>
  <c r="N16717" i="3"/>
  <c r="N16735" i="3"/>
  <c r="N16753" i="3"/>
  <c r="N16770" i="3"/>
  <c r="N16787" i="3"/>
  <c r="N16804" i="3"/>
  <c r="N16821" i="3"/>
  <c r="N16837" i="3"/>
  <c r="N16853" i="3"/>
  <c r="N16869" i="3"/>
  <c r="N16885" i="3"/>
  <c r="N16901" i="3"/>
  <c r="N16917" i="3"/>
  <c r="N16933" i="3"/>
  <c r="N16949" i="3"/>
  <c r="N16965" i="3"/>
  <c r="N16981" i="3"/>
  <c r="N16997" i="3"/>
  <c r="N17013" i="3"/>
  <c r="N17029" i="3"/>
  <c r="N17045" i="3"/>
  <c r="N17061" i="3"/>
  <c r="N17077" i="3"/>
  <c r="N17093" i="3"/>
  <c r="N17109" i="3"/>
  <c r="N17125" i="3"/>
  <c r="N17141" i="3"/>
  <c r="N17157" i="3"/>
  <c r="N17173" i="3"/>
  <c r="N17189" i="3"/>
  <c r="N17205" i="3"/>
  <c r="N17221" i="3"/>
  <c r="N17237" i="3"/>
  <c r="N17253" i="3"/>
  <c r="N17269" i="3"/>
  <c r="N17285" i="3"/>
  <c r="N17301" i="3"/>
  <c r="N17317" i="3"/>
  <c r="N17333" i="3"/>
  <c r="N17349" i="3"/>
  <c r="N17365" i="3"/>
  <c r="N17381" i="3"/>
  <c r="N17397" i="3"/>
  <c r="N17413" i="3"/>
  <c r="N17429" i="3"/>
  <c r="N17445" i="3"/>
  <c r="N17461" i="3"/>
  <c r="N17477" i="3"/>
  <c r="N17493" i="3"/>
  <c r="N17509" i="3"/>
  <c r="N17525" i="3"/>
  <c r="N17541" i="3"/>
  <c r="N17557" i="3"/>
  <c r="N17573" i="3"/>
  <c r="N17589" i="3"/>
  <c r="N17605" i="3"/>
  <c r="N17621" i="3"/>
  <c r="N17637" i="3"/>
  <c r="N17653" i="3"/>
  <c r="N17669" i="3"/>
  <c r="N17685" i="3"/>
  <c r="N17701" i="3"/>
  <c r="N17717" i="3"/>
  <c r="N17733" i="3"/>
  <c r="N17749" i="3"/>
  <c r="N17765" i="3"/>
  <c r="N17781" i="3"/>
  <c r="N17797" i="3"/>
  <c r="N17813" i="3"/>
  <c r="N17829" i="3"/>
  <c r="N17845" i="3"/>
  <c r="N17861" i="3"/>
  <c r="N17877" i="3"/>
  <c r="N17893" i="3"/>
  <c r="N17909" i="3"/>
  <c r="N17925" i="3"/>
  <c r="N17941" i="3"/>
  <c r="N17957" i="3"/>
  <c r="N17973" i="3"/>
  <c r="N17989" i="3"/>
  <c r="N18005" i="3"/>
  <c r="N18021" i="3"/>
  <c r="N18037" i="3"/>
  <c r="N18053" i="3"/>
  <c r="N18069" i="3"/>
  <c r="N18085" i="3"/>
  <c r="N18101" i="3"/>
  <c r="N18117" i="3"/>
  <c r="N18133" i="3"/>
  <c r="N18149" i="3"/>
  <c r="N18165" i="3"/>
  <c r="N11324" i="3"/>
  <c r="N12509" i="3"/>
  <c r="N13173" i="3"/>
  <c r="N13529" i="3"/>
  <c r="N13782" i="3"/>
  <c r="N13962" i="3"/>
  <c r="N14105" i="3"/>
  <c r="N14228" i="3"/>
  <c r="N14347" i="3"/>
  <c r="N14443" i="3"/>
  <c r="N14528" i="3"/>
  <c r="N14614" i="3"/>
  <c r="N14699" i="3"/>
  <c r="N14784" i="3"/>
  <c r="N14870" i="3"/>
  <c r="N14955" i="3"/>
  <c r="N15040" i="3"/>
  <c r="N15124" i="3"/>
  <c r="N15202" i="3"/>
  <c r="N15277" i="3"/>
  <c r="N15332" i="3"/>
  <c r="N15384" i="3"/>
  <c r="N15426" i="3"/>
  <c r="N15478" i="3"/>
  <c r="N15530" i="3"/>
  <c r="N15573" i="3"/>
  <c r="N15624" i="3"/>
  <c r="N15676" i="3"/>
  <c r="N15714" i="3"/>
  <c r="N15748" i="3"/>
  <c r="N15782" i="3"/>
  <c r="N15816" i="3"/>
  <c r="N15848" i="3"/>
  <c r="N15880" i="3"/>
  <c r="N15909" i="3"/>
  <c r="N15938" i="3"/>
  <c r="N15968" i="3"/>
  <c r="N15998" i="3"/>
  <c r="N16025" i="3"/>
  <c r="N16053" i="3"/>
  <c r="N16079" i="3"/>
  <c r="N16102" i="3"/>
  <c r="N16126" i="3"/>
  <c r="N16149" i="3"/>
  <c r="N16173" i="3"/>
  <c r="N16195" i="3"/>
  <c r="N11650" i="3"/>
  <c r="N12633" i="3"/>
  <c r="N13254" i="3"/>
  <c r="N13585" i="3"/>
  <c r="N13817" i="3"/>
  <c r="N13985" i="3"/>
  <c r="N14126" i="3"/>
  <c r="N14249" i="3"/>
  <c r="N14366" i="3"/>
  <c r="N14458" i="3"/>
  <c r="N14542" i="3"/>
  <c r="N14629" i="3"/>
  <c r="N14714" i="3"/>
  <c r="N14798" i="3"/>
  <c r="N14885" i="3"/>
  <c r="N14970" i="3"/>
  <c r="N15054" i="3"/>
  <c r="N15137" i="3"/>
  <c r="N15216" i="3"/>
  <c r="N15280" i="3"/>
  <c r="N15333" i="3"/>
  <c r="N15385" i="3"/>
  <c r="N15433" i="3"/>
  <c r="N15479" i="3"/>
  <c r="N15531" i="3"/>
  <c r="N15579" i="3"/>
  <c r="N15625" i="3"/>
  <c r="N15677" i="3"/>
  <c r="N15716" i="3"/>
  <c r="N15750" i="3"/>
  <c r="N15784" i="3"/>
  <c r="N15818" i="3"/>
  <c r="N15849" i="3"/>
  <c r="N15881" i="3"/>
  <c r="N15910" i="3"/>
  <c r="N15940" i="3"/>
  <c r="N15969" i="3"/>
  <c r="N15999" i="3"/>
  <c r="N16029" i="3"/>
  <c r="N16055" i="3"/>
  <c r="N16080" i="3"/>
  <c r="N16103" i="3"/>
  <c r="N16127" i="3"/>
  <c r="N16150" i="3"/>
  <c r="N16174" i="3"/>
  <c r="N16197" i="3"/>
  <c r="N16221" i="3"/>
  <c r="N16243" i="3"/>
  <c r="N16265" i="3"/>
  <c r="N16289" i="3"/>
  <c r="N16311" i="3"/>
  <c r="N16333" i="3"/>
  <c r="N16353" i="3"/>
  <c r="N16375" i="3"/>
  <c r="N16397" i="3"/>
  <c r="N16417" i="3"/>
  <c r="N16439" i="3"/>
  <c r="N16461" i="3"/>
  <c r="N16481" i="3"/>
  <c r="N16503" i="3"/>
  <c r="N16525" i="3"/>
  <c r="N16545" i="3"/>
  <c r="N16566" i="3"/>
  <c r="N16585" i="3"/>
  <c r="N16606" i="3"/>
  <c r="N16625" i="3"/>
  <c r="N16645" i="3"/>
  <c r="N16664" i="3"/>
  <c r="N16683" i="3"/>
  <c r="N16701" i="3"/>
  <c r="N16719" i="3"/>
  <c r="N16737" i="3"/>
  <c r="N16755" i="3"/>
  <c r="N16772" i="3"/>
  <c r="N16789" i="3"/>
  <c r="N16806" i="3"/>
  <c r="N16823" i="3"/>
  <c r="N16839" i="3"/>
  <c r="N16855" i="3"/>
  <c r="N16871" i="3"/>
  <c r="N16887" i="3"/>
  <c r="N16903" i="3"/>
  <c r="N16919" i="3"/>
  <c r="N11758" i="3"/>
  <c r="N12635" i="3"/>
  <c r="N13255" i="3"/>
  <c r="N13586" i="3"/>
  <c r="N13818" i="3"/>
  <c r="N13986" i="3"/>
  <c r="N14127" i="3"/>
  <c r="N14254" i="3"/>
  <c r="N14368" i="3"/>
  <c r="N14459" i="3"/>
  <c r="N14544" i="3"/>
  <c r="N14630" i="3"/>
  <c r="N14715" i="3"/>
  <c r="N14800" i="3"/>
  <c r="N14886" i="3"/>
  <c r="N14971" i="3"/>
  <c r="N15056" i="3"/>
  <c r="N15138" i="3"/>
  <c r="N15217" i="3"/>
  <c r="N15287" i="3"/>
  <c r="N15335" i="3"/>
  <c r="N15386" i="3"/>
  <c r="N15438" i="3"/>
  <c r="N15481" i="3"/>
  <c r="N15532" i="3"/>
  <c r="N15585" i="3"/>
  <c r="N15627" i="3"/>
  <c r="N15678" i="3"/>
  <c r="N15718" i="3"/>
  <c r="N15752" i="3"/>
  <c r="N15786" i="3"/>
  <c r="N15820" i="3"/>
  <c r="N15850" i="3"/>
  <c r="N15882" i="3"/>
  <c r="N15914" i="3"/>
  <c r="N15943" i="3"/>
  <c r="N15971" i="3"/>
  <c r="N16000" i="3"/>
  <c r="N16030" i="3"/>
  <c r="N16056" i="3"/>
  <c r="N16081" i="3"/>
  <c r="N16104" i="3"/>
  <c r="N16128" i="3"/>
  <c r="N16151" i="3"/>
  <c r="N16175" i="3"/>
  <c r="N16198" i="3"/>
  <c r="N16222" i="3"/>
  <c r="N16245" i="3"/>
  <c r="N16269" i="3"/>
  <c r="N16291" i="3"/>
  <c r="N16312" i="3"/>
  <c r="N16334" i="3"/>
  <c r="N16355" i="3"/>
  <c r="N16376" i="3"/>
  <c r="N16398" i="3"/>
  <c r="N11763" i="3"/>
  <c r="N12679" i="3"/>
  <c r="N13281" i="3"/>
  <c r="N13606" i="3"/>
  <c r="N13821" i="3"/>
  <c r="N13993" i="3"/>
  <c r="N14134" i="3"/>
  <c r="N14258" i="3"/>
  <c r="N14372" i="3"/>
  <c r="N14461" i="3"/>
  <c r="N14548" i="3"/>
  <c r="N14633" i="3"/>
  <c r="N14717" i="3"/>
  <c r="N14804" i="3"/>
  <c r="N14889" i="3"/>
  <c r="N14973" i="3"/>
  <c r="N15060" i="3"/>
  <c r="N15141" i="3"/>
  <c r="N15220" i="3"/>
  <c r="N15292" i="3"/>
  <c r="N15341" i="3"/>
  <c r="N15387" i="3"/>
  <c r="N15440" i="3"/>
  <c r="N15488" i="3"/>
  <c r="N15533" i="3"/>
  <c r="N15586" i="3"/>
  <c r="N15634" i="3"/>
  <c r="N15680" i="3"/>
  <c r="N15721" i="3"/>
  <c r="N15755" i="3"/>
  <c r="N15789" i="3"/>
  <c r="N15824" i="3"/>
  <c r="N15852" i="3"/>
  <c r="N15883" i="3"/>
  <c r="N15915" i="3"/>
  <c r="N15944" i="3"/>
  <c r="N15973" i="3"/>
  <c r="N16001" i="3"/>
  <c r="N16031" i="3"/>
  <c r="N16057" i="3"/>
  <c r="N16083" i="3"/>
  <c r="N16105" i="3"/>
  <c r="N16129" i="3"/>
  <c r="N16152" i="3"/>
  <c r="N16176" i="3"/>
  <c r="N16199" i="3"/>
  <c r="N16223" i="3"/>
  <c r="N16246" i="3"/>
  <c r="N16270" i="3"/>
  <c r="N16293" i="3"/>
  <c r="N16313" i="3"/>
  <c r="N16335" i="3"/>
  <c r="N16357" i="3"/>
  <c r="N16377" i="3"/>
  <c r="N16399" i="3"/>
  <c r="N16421" i="3"/>
  <c r="N16441" i="3"/>
  <c r="N16463" i="3"/>
  <c r="N16485" i="3"/>
  <c r="N16505" i="3"/>
  <c r="N16527" i="3"/>
  <c r="N16549" i="3"/>
  <c r="N16568" i="3"/>
  <c r="N16589" i="3"/>
  <c r="N16608" i="3"/>
  <c r="N16627" i="3"/>
  <c r="N16647" i="3"/>
  <c r="N16667" i="3"/>
  <c r="N16685" i="3"/>
  <c r="N16703" i="3"/>
  <c r="N16721" i="3"/>
  <c r="N16739" i="3"/>
  <c r="N16757" i="3"/>
  <c r="N16774" i="3"/>
  <c r="N16791" i="3"/>
  <c r="N16808" i="3"/>
  <c r="N16825" i="3"/>
  <c r="N16841" i="3"/>
  <c r="N16857" i="3"/>
  <c r="N16873" i="3"/>
  <c r="N16889" i="3"/>
  <c r="N16905" i="3"/>
  <c r="N16921" i="3"/>
  <c r="N16937" i="3"/>
  <c r="N16953" i="3"/>
  <c r="N16969" i="3"/>
  <c r="N16985" i="3"/>
  <c r="N17001" i="3"/>
  <c r="N17017" i="3"/>
  <c r="N17033" i="3"/>
  <c r="N17049" i="3"/>
  <c r="N17065" i="3"/>
  <c r="N17081" i="3"/>
  <c r="N17097" i="3"/>
  <c r="N17113" i="3"/>
  <c r="N17129" i="3"/>
  <c r="N17145" i="3"/>
  <c r="N17161" i="3"/>
  <c r="N17177" i="3"/>
  <c r="N11771" i="3"/>
  <c r="N13655" i="3"/>
  <c r="N14160" i="3"/>
  <c r="N14484" i="3"/>
  <c r="N14742" i="3"/>
  <c r="N15062" i="3"/>
  <c r="N15296" i="3"/>
  <c r="N15445" i="3"/>
  <c r="N15597" i="3"/>
  <c r="N15731" i="3"/>
  <c r="N15854" i="3"/>
  <c r="N15949" i="3"/>
  <c r="N16035" i="3"/>
  <c r="N16112" i="3"/>
  <c r="N16183" i="3"/>
  <c r="N16253" i="3"/>
  <c r="N16317" i="3"/>
  <c r="N16374" i="3"/>
  <c r="N16424" i="3"/>
  <c r="N16470" i="3"/>
  <c r="N16526" i="3"/>
  <c r="N16572" i="3"/>
  <c r="N16613" i="3"/>
  <c r="N16654" i="3"/>
  <c r="N16690" i="3"/>
  <c r="N16727" i="3"/>
  <c r="N16763" i="3"/>
  <c r="N16797" i="3"/>
  <c r="N16830" i="3"/>
  <c r="N16861" i="3"/>
  <c r="N16891" i="3"/>
  <c r="N16920" i="3"/>
  <c r="N16946" i="3"/>
  <c r="N16971" i="3"/>
  <c r="N16998" i="3"/>
  <c r="N17021" i="3"/>
  <c r="N17048" i="3"/>
  <c r="N17074" i="3"/>
  <c r="N17098" i="3"/>
  <c r="N17119" i="3"/>
  <c r="N17144" i="3"/>
  <c r="N17166" i="3"/>
  <c r="N17190" i="3"/>
  <c r="N17209" i="3"/>
  <c r="N17228" i="3"/>
  <c r="N17247" i="3"/>
  <c r="N17268" i="3"/>
  <c r="N17288" i="3"/>
  <c r="N17307" i="3"/>
  <c r="N17326" i="3"/>
  <c r="N17346" i="3"/>
  <c r="N17367" i="3"/>
  <c r="N17386" i="3"/>
  <c r="N17405" i="3"/>
  <c r="N17424" i="3"/>
  <c r="N17446" i="3"/>
  <c r="N17465" i="3"/>
  <c r="N17484" i="3"/>
  <c r="N17503" i="3"/>
  <c r="N17524" i="3"/>
  <c r="N17544" i="3"/>
  <c r="N17563" i="3"/>
  <c r="N17582" i="3"/>
  <c r="N17602" i="3"/>
  <c r="N17623" i="3"/>
  <c r="N17642" i="3"/>
  <c r="N17661" i="3"/>
  <c r="N17680" i="3"/>
  <c r="N17702" i="3"/>
  <c r="N17721" i="3"/>
  <c r="N17740" i="3"/>
  <c r="N17759" i="3"/>
  <c r="N17780" i="3"/>
  <c r="N17799" i="3"/>
  <c r="N17817" i="3"/>
  <c r="N17835" i="3"/>
  <c r="N17853" i="3"/>
  <c r="N17871" i="3"/>
  <c r="N17890" i="3"/>
  <c r="N17908" i="3"/>
  <c r="N17927" i="3"/>
  <c r="N17945" i="3"/>
  <c r="N17963" i="3"/>
  <c r="N17981" i="3"/>
  <c r="N17999" i="3"/>
  <c r="N18018" i="3"/>
  <c r="N18036" i="3"/>
  <c r="N18055" i="3"/>
  <c r="N18073" i="3"/>
  <c r="N18091" i="3"/>
  <c r="N18109" i="3"/>
  <c r="N18127" i="3"/>
  <c r="N18146" i="3"/>
  <c r="N18164" i="3"/>
  <c r="N18182" i="3"/>
  <c r="N18199" i="3"/>
  <c r="N18216" i="3"/>
  <c r="N18233" i="3"/>
  <c r="N18250" i="3"/>
  <c r="N18267" i="3"/>
  <c r="N18284" i="3"/>
  <c r="N18301" i="3"/>
  <c r="N18318" i="3"/>
  <c r="N18334" i="3"/>
  <c r="N18350" i="3"/>
  <c r="N18366" i="3"/>
  <c r="N18382" i="3"/>
  <c r="N18398" i="3"/>
  <c r="N18414" i="3"/>
  <c r="N18430" i="3"/>
  <c r="N18446" i="3"/>
  <c r="N18462" i="3"/>
  <c r="N18478" i="3"/>
  <c r="N18494" i="3"/>
  <c r="N18510" i="3"/>
  <c r="N18526" i="3"/>
  <c r="N18542" i="3"/>
  <c r="N18558" i="3"/>
  <c r="N18574" i="3"/>
  <c r="N18590" i="3"/>
  <c r="N18606" i="3"/>
  <c r="N18622" i="3"/>
  <c r="N18638" i="3"/>
  <c r="N18654" i="3"/>
  <c r="N18670" i="3"/>
  <c r="N18686" i="3"/>
  <c r="N18702" i="3"/>
  <c r="N18718" i="3"/>
  <c r="N18734" i="3"/>
  <c r="N18750" i="3"/>
  <c r="N18766" i="3"/>
  <c r="N18782" i="3"/>
  <c r="N18798" i="3"/>
  <c r="N18814" i="3"/>
  <c r="N18830" i="3"/>
  <c r="N18846" i="3"/>
  <c r="N18862" i="3"/>
  <c r="N18878" i="3"/>
  <c r="N18894" i="3"/>
  <c r="N18910" i="3"/>
  <c r="N18926" i="3"/>
  <c r="N18942" i="3"/>
  <c r="N18958" i="3"/>
  <c r="N18974" i="3"/>
  <c r="N18990" i="3"/>
  <c r="N19006" i="3"/>
  <c r="N19022" i="3"/>
  <c r="N19038" i="3"/>
  <c r="N19054" i="3"/>
  <c r="N19070" i="3"/>
  <c r="N19086" i="3"/>
  <c r="N19102" i="3"/>
  <c r="N19118" i="3"/>
  <c r="O7" i="3"/>
  <c r="O23" i="3"/>
  <c r="O39" i="3"/>
  <c r="O55" i="3"/>
  <c r="O71" i="3"/>
  <c r="O87" i="3"/>
  <c r="O103" i="3"/>
  <c r="O119" i="3"/>
  <c r="O135" i="3"/>
  <c r="N12036" i="3"/>
  <c r="N13656" i="3"/>
  <c r="N14164" i="3"/>
  <c r="N14486" i="3"/>
  <c r="N14806" i="3"/>
  <c r="N15077" i="3"/>
  <c r="N15298" i="3"/>
  <c r="N15451" i="3"/>
  <c r="N15604" i="3"/>
  <c r="N15756" i="3"/>
  <c r="N15858" i="3"/>
  <c r="N15950" i="3"/>
  <c r="N16037" i="3"/>
  <c r="N16113" i="3"/>
  <c r="N16200" i="3"/>
  <c r="N16254" i="3"/>
  <c r="N16318" i="3"/>
  <c r="N16380" i="3"/>
  <c r="N16425" i="3"/>
  <c r="N16480" i="3"/>
  <c r="N16528" i="3"/>
  <c r="N16573" i="3"/>
  <c r="N16614" i="3"/>
  <c r="N16661" i="3"/>
  <c r="N16697" i="3"/>
  <c r="N16734" i="3"/>
  <c r="N16769" i="3"/>
  <c r="N16803" i="3"/>
  <c r="N16836" i="3"/>
  <c r="N16862" i="3"/>
  <c r="N16892" i="3"/>
  <c r="N16922" i="3"/>
  <c r="N16948" i="3"/>
  <c r="N16972" i="3"/>
  <c r="N16999" i="3"/>
  <c r="N17022" i="3"/>
  <c r="N17050" i="3"/>
  <c r="N17076" i="3"/>
  <c r="N17099" i="3"/>
  <c r="N17122" i="3"/>
  <c r="N17146" i="3"/>
  <c r="N17167" i="3"/>
  <c r="N17191" i="3"/>
  <c r="N17210" i="3"/>
  <c r="N17229" i="3"/>
  <c r="N17248" i="3"/>
  <c r="N17270" i="3"/>
  <c r="N17289" i="3"/>
  <c r="N17308" i="3"/>
  <c r="N17327" i="3"/>
  <c r="N17348" i="3"/>
  <c r="N17368" i="3"/>
  <c r="N17387" i="3"/>
  <c r="N17406" i="3"/>
  <c r="N17426" i="3"/>
  <c r="N17447" i="3"/>
  <c r="N17466" i="3"/>
  <c r="N17485" i="3"/>
  <c r="N17504" i="3"/>
  <c r="N17526" i="3"/>
  <c r="N17545" i="3"/>
  <c r="N17564" i="3"/>
  <c r="N17583" i="3"/>
  <c r="N17604" i="3"/>
  <c r="N17624" i="3"/>
  <c r="N17643" i="3"/>
  <c r="N17662" i="3"/>
  <c r="N17682" i="3"/>
  <c r="N17703" i="3"/>
  <c r="N17722" i="3"/>
  <c r="N17741" i="3"/>
  <c r="N17760" i="3"/>
  <c r="N17782" i="3"/>
  <c r="N17800" i="3"/>
  <c r="N17818" i="3"/>
  <c r="N17836" i="3"/>
  <c r="N17854" i="3"/>
  <c r="N17872" i="3"/>
  <c r="N17891" i="3"/>
  <c r="N17910" i="3"/>
  <c r="N17928" i="3"/>
  <c r="N17946" i="3"/>
  <c r="N17964" i="3"/>
  <c r="N17982" i="3"/>
  <c r="N18000" i="3"/>
  <c r="N18019" i="3"/>
  <c r="N18038" i="3"/>
  <c r="N18056" i="3"/>
  <c r="N18074" i="3"/>
  <c r="N18092" i="3"/>
  <c r="N18110" i="3"/>
  <c r="N18128" i="3"/>
  <c r="N18147" i="3"/>
  <c r="N18166" i="3"/>
  <c r="N18183" i="3"/>
  <c r="N18200" i="3"/>
  <c r="N18217" i="3"/>
  <c r="N18234" i="3"/>
  <c r="N18251" i="3"/>
  <c r="N18268" i="3"/>
  <c r="N18285" i="3"/>
  <c r="N18302" i="3"/>
  <c r="N18319" i="3"/>
  <c r="N18335" i="3"/>
  <c r="N18351" i="3"/>
  <c r="N18367" i="3"/>
  <c r="N18383" i="3"/>
  <c r="N18399" i="3"/>
  <c r="N18415" i="3"/>
  <c r="N18431" i="3"/>
  <c r="N18447" i="3"/>
  <c r="N18463" i="3"/>
  <c r="N18479" i="3"/>
  <c r="N18495" i="3"/>
  <c r="N18511" i="3"/>
  <c r="N18527" i="3"/>
  <c r="N18543" i="3"/>
  <c r="N18559" i="3"/>
  <c r="N18575" i="3"/>
  <c r="N18591" i="3"/>
  <c r="N18607" i="3"/>
  <c r="N18623" i="3"/>
  <c r="N18639" i="3"/>
  <c r="N18655" i="3"/>
  <c r="N18671" i="3"/>
  <c r="N18687" i="3"/>
  <c r="N18703" i="3"/>
  <c r="N18719" i="3"/>
  <c r="N18735" i="3"/>
  <c r="N18751" i="3"/>
  <c r="N18767" i="3"/>
  <c r="N18783" i="3"/>
  <c r="N18799" i="3"/>
  <c r="N18815" i="3"/>
  <c r="N18831" i="3"/>
  <c r="N18847" i="3"/>
  <c r="N18863" i="3"/>
  <c r="N18879" i="3"/>
  <c r="N18895" i="3"/>
  <c r="N18911" i="3"/>
  <c r="N18927" i="3"/>
  <c r="N18943" i="3"/>
  <c r="N18959" i="3"/>
  <c r="N18975" i="3"/>
  <c r="N18991" i="3"/>
  <c r="N19007" i="3"/>
  <c r="N19023" i="3"/>
  <c r="N19039" i="3"/>
  <c r="N19055" i="3"/>
  <c r="N19071" i="3"/>
  <c r="N19087" i="3"/>
  <c r="N19103" i="3"/>
  <c r="N19119" i="3"/>
  <c r="O8" i="3"/>
  <c r="O24" i="3"/>
  <c r="O40" i="3"/>
  <c r="O56" i="3"/>
  <c r="O72" i="3"/>
  <c r="O88" i="3"/>
  <c r="O104" i="3"/>
  <c r="O120" i="3"/>
  <c r="O136" i="3"/>
  <c r="O152" i="3"/>
  <c r="O168" i="3"/>
  <c r="O184" i="3"/>
  <c r="O200" i="3"/>
  <c r="O216" i="3"/>
  <c r="O232" i="3"/>
  <c r="O248" i="3"/>
  <c r="O264" i="3"/>
  <c r="O280" i="3"/>
  <c r="O296" i="3"/>
  <c r="O312" i="3"/>
  <c r="O328" i="3"/>
  <c r="O344" i="3"/>
  <c r="O360" i="3"/>
  <c r="O376" i="3"/>
  <c r="O392" i="3"/>
  <c r="O408" i="3"/>
  <c r="O424" i="3"/>
  <c r="O440" i="3"/>
  <c r="O456" i="3"/>
  <c r="O472" i="3"/>
  <c r="O488" i="3"/>
  <c r="O504" i="3"/>
  <c r="O520" i="3"/>
  <c r="O536" i="3"/>
  <c r="O552" i="3"/>
  <c r="O568" i="3"/>
  <c r="O584" i="3"/>
  <c r="O600" i="3"/>
  <c r="O616" i="3"/>
  <c r="O632" i="3"/>
  <c r="O648" i="3"/>
  <c r="O664" i="3"/>
  <c r="O680" i="3"/>
  <c r="O696" i="3"/>
  <c r="O712" i="3"/>
  <c r="O728" i="3"/>
  <c r="O744" i="3"/>
  <c r="O760" i="3"/>
  <c r="O776" i="3"/>
  <c r="O792" i="3"/>
  <c r="O808" i="3"/>
  <c r="O824" i="3"/>
  <c r="O840" i="3"/>
  <c r="O856" i="3"/>
  <c r="O872" i="3"/>
  <c r="O888" i="3"/>
  <c r="O904" i="3"/>
  <c r="O920" i="3"/>
  <c r="O936" i="3"/>
  <c r="O952" i="3"/>
  <c r="O968" i="3"/>
  <c r="O984" i="3"/>
  <c r="O1000" i="3"/>
  <c r="O1016" i="3"/>
  <c r="O1032" i="3"/>
  <c r="O1048" i="3"/>
  <c r="O1064" i="3"/>
  <c r="O1080" i="3"/>
  <c r="O1096" i="3"/>
  <c r="O1112" i="3"/>
  <c r="O1128" i="3"/>
  <c r="O1144" i="3"/>
  <c r="O1160" i="3"/>
  <c r="O1176" i="3"/>
  <c r="O1192" i="3"/>
  <c r="O1208" i="3"/>
  <c r="O1224" i="3"/>
  <c r="O1240" i="3"/>
  <c r="O1256" i="3"/>
  <c r="O1272" i="3"/>
  <c r="O1288" i="3"/>
  <c r="O1304" i="3"/>
  <c r="O1320" i="3"/>
  <c r="O1336" i="3"/>
  <c r="O1352" i="3"/>
  <c r="O1368" i="3"/>
  <c r="O1384" i="3"/>
  <c r="O1400" i="3"/>
  <c r="O1416" i="3"/>
  <c r="O1432" i="3"/>
  <c r="O1448" i="3"/>
  <c r="O1464" i="3"/>
  <c r="O1480" i="3"/>
  <c r="O1496" i="3"/>
  <c r="O1512" i="3"/>
  <c r="O1528" i="3"/>
  <c r="O1544" i="3"/>
  <c r="N12038" i="3"/>
  <c r="N13658" i="3"/>
  <c r="N14169" i="3"/>
  <c r="N14550" i="3"/>
  <c r="N14821" i="3"/>
  <c r="N15078" i="3"/>
  <c r="N15305" i="3"/>
  <c r="N15457" i="3"/>
  <c r="N15640" i="3"/>
  <c r="N15762" i="3"/>
  <c r="N15859" i="3"/>
  <c r="N15952" i="3"/>
  <c r="N16040" i="3"/>
  <c r="N16131" i="3"/>
  <c r="N16201" i="3"/>
  <c r="N16264" i="3"/>
  <c r="N16319" i="3"/>
  <c r="N16381" i="3"/>
  <c r="N16428" i="3"/>
  <c r="N16483" i="3"/>
  <c r="N16529" i="3"/>
  <c r="N16574" i="3"/>
  <c r="N16624" i="3"/>
  <c r="N16663" i="3"/>
  <c r="N16700" i="3"/>
  <c r="N16736" i="3"/>
  <c r="N16771" i="3"/>
  <c r="N16805" i="3"/>
  <c r="N16838" i="3"/>
  <c r="N16866" i="3"/>
  <c r="N16893" i="3"/>
  <c r="N16923" i="3"/>
  <c r="N16950" i="3"/>
  <c r="N16973" i="3"/>
  <c r="N17000" i="3"/>
  <c r="N17026" i="3"/>
  <c r="N17051" i="3"/>
  <c r="N17078" i="3"/>
  <c r="N17100" i="3"/>
  <c r="N17124" i="3"/>
  <c r="N17147" i="3"/>
  <c r="N17170" i="3"/>
  <c r="N17192" i="3"/>
  <c r="N17211" i="3"/>
  <c r="N17230" i="3"/>
  <c r="N17250" i="3"/>
  <c r="N17271" i="3"/>
  <c r="N17290" i="3"/>
  <c r="N17309" i="3"/>
  <c r="N17328" i="3"/>
  <c r="N17350" i="3"/>
  <c r="N17369" i="3"/>
  <c r="N17388" i="3"/>
  <c r="N17407" i="3"/>
  <c r="N17428" i="3"/>
  <c r="N17448" i="3"/>
  <c r="N17467" i="3"/>
  <c r="N17486" i="3"/>
  <c r="N17506" i="3"/>
  <c r="N17527" i="3"/>
  <c r="N17546" i="3"/>
  <c r="N17565" i="3"/>
  <c r="N17584" i="3"/>
  <c r="N17606" i="3"/>
  <c r="N17625" i="3"/>
  <c r="N17644" i="3"/>
  <c r="N17663" i="3"/>
  <c r="N17684" i="3"/>
  <c r="N17704" i="3"/>
  <c r="N17723" i="3"/>
  <c r="N17742" i="3"/>
  <c r="N17762" i="3"/>
  <c r="N17783" i="3"/>
  <c r="N17801" i="3"/>
  <c r="N17819" i="3"/>
  <c r="N17837" i="3"/>
  <c r="N17855" i="3"/>
  <c r="N17874" i="3"/>
  <c r="N17892" i="3"/>
  <c r="N17911" i="3"/>
  <c r="N17929" i="3"/>
  <c r="N17947" i="3"/>
  <c r="N17965" i="3"/>
  <c r="N17983" i="3"/>
  <c r="N18002" i="3"/>
  <c r="N18020" i="3"/>
  <c r="N18039" i="3"/>
  <c r="N18057" i="3"/>
  <c r="N18075" i="3"/>
  <c r="N18093" i="3"/>
  <c r="N18111" i="3"/>
  <c r="N18130" i="3"/>
  <c r="N18148" i="3"/>
  <c r="N18167" i="3"/>
  <c r="N18184" i="3"/>
  <c r="N18201" i="3"/>
  <c r="N18218" i="3"/>
  <c r="N18235" i="3"/>
  <c r="N18252" i="3"/>
  <c r="N18269" i="3"/>
  <c r="N18286" i="3"/>
  <c r="N18303" i="3"/>
  <c r="N18320" i="3"/>
  <c r="N18336" i="3"/>
  <c r="N18352" i="3"/>
  <c r="N18368" i="3"/>
  <c r="N18384" i="3"/>
  <c r="N18400" i="3"/>
  <c r="N18416" i="3"/>
  <c r="N18432" i="3"/>
  <c r="N18448" i="3"/>
  <c r="N18464" i="3"/>
  <c r="N18480" i="3"/>
  <c r="N18496" i="3"/>
  <c r="N18512" i="3"/>
  <c r="N18528" i="3"/>
  <c r="N18544" i="3"/>
  <c r="N18560" i="3"/>
  <c r="N18576" i="3"/>
  <c r="N18592" i="3"/>
  <c r="N18608" i="3"/>
  <c r="N18624" i="3"/>
  <c r="N18640" i="3"/>
  <c r="N18656" i="3"/>
  <c r="N18672" i="3"/>
  <c r="N18688" i="3"/>
  <c r="N18704" i="3"/>
  <c r="N18720" i="3"/>
  <c r="N18736" i="3"/>
  <c r="N18752" i="3"/>
  <c r="N18768" i="3"/>
  <c r="N18784" i="3"/>
  <c r="N18800" i="3"/>
  <c r="N18816" i="3"/>
  <c r="N18832" i="3"/>
  <c r="N12056" i="3"/>
  <c r="N13675" i="3"/>
  <c r="N14260" i="3"/>
  <c r="N14565" i="3"/>
  <c r="N14822" i="3"/>
  <c r="N15081" i="3"/>
  <c r="N15310" i="3"/>
  <c r="N15494" i="3"/>
  <c r="N15641" i="3"/>
  <c r="N15763" i="3"/>
  <c r="N15863" i="3"/>
  <c r="N15953" i="3"/>
  <c r="N16061" i="3"/>
  <c r="N16133" i="3"/>
  <c r="N16205" i="3"/>
  <c r="N16271" i="3"/>
  <c r="N16320" i="3"/>
  <c r="N16382" i="3"/>
  <c r="N16438" i="3"/>
  <c r="N16486" i="3"/>
  <c r="N16531" i="3"/>
  <c r="N16575" i="3"/>
  <c r="N16626" i="3"/>
  <c r="N16665" i="3"/>
  <c r="N16702" i="3"/>
  <c r="N16738" i="3"/>
  <c r="N16773" i="3"/>
  <c r="N16807" i="3"/>
  <c r="N16840" i="3"/>
  <c r="N16868" i="3"/>
  <c r="N16894" i="3"/>
  <c r="N16924" i="3"/>
  <c r="N16951" i="3"/>
  <c r="N16974" i="3"/>
  <c r="N17002" i="3"/>
  <c r="N17028" i="3"/>
  <c r="N17052" i="3"/>
  <c r="N17079" i="3"/>
  <c r="N17101" i="3"/>
  <c r="N17126" i="3"/>
  <c r="N17148" i="3"/>
  <c r="N17172" i="3"/>
  <c r="N17193" i="3"/>
  <c r="N17212" i="3"/>
  <c r="N17231" i="3"/>
  <c r="N17252" i="3"/>
  <c r="N17272" i="3"/>
  <c r="N17291" i="3"/>
  <c r="N17310" i="3"/>
  <c r="N17330" i="3"/>
  <c r="N17351" i="3"/>
  <c r="N17370" i="3"/>
  <c r="N17389" i="3"/>
  <c r="N17408" i="3"/>
  <c r="N17430" i="3"/>
  <c r="N17449" i="3"/>
  <c r="N17468" i="3"/>
  <c r="N17487" i="3"/>
  <c r="N17508" i="3"/>
  <c r="N17528" i="3"/>
  <c r="N17547" i="3"/>
  <c r="N17566" i="3"/>
  <c r="N17586" i="3"/>
  <c r="N17607" i="3"/>
  <c r="N17626" i="3"/>
  <c r="N17645" i="3"/>
  <c r="N17664" i="3"/>
  <c r="N17686" i="3"/>
  <c r="N17705" i="3"/>
  <c r="N17724" i="3"/>
  <c r="N17743" i="3"/>
  <c r="N17764" i="3"/>
  <c r="N17784" i="3"/>
  <c r="N17802" i="3"/>
  <c r="N17820" i="3"/>
  <c r="N17838" i="3"/>
  <c r="N17856" i="3"/>
  <c r="N17875" i="3"/>
  <c r="N17894" i="3"/>
  <c r="N17912" i="3"/>
  <c r="N17930" i="3"/>
  <c r="N17948" i="3"/>
  <c r="N17966" i="3"/>
  <c r="N17984" i="3"/>
  <c r="N18003" i="3"/>
  <c r="N18022" i="3"/>
  <c r="N18040" i="3"/>
  <c r="N18058" i="3"/>
  <c r="N18076" i="3"/>
  <c r="N18094" i="3"/>
  <c r="N18112" i="3"/>
  <c r="N18131" i="3"/>
  <c r="N18150" i="3"/>
  <c r="N18168" i="3"/>
  <c r="N18185" i="3"/>
  <c r="N18202" i="3"/>
  <c r="N18219" i="3"/>
  <c r="N18236" i="3"/>
  <c r="N18253" i="3"/>
  <c r="N18270" i="3"/>
  <c r="N18287" i="3"/>
  <c r="N18304" i="3"/>
  <c r="N18321" i="3"/>
  <c r="N18337" i="3"/>
  <c r="N18353" i="3"/>
  <c r="N18369" i="3"/>
  <c r="N18385" i="3"/>
  <c r="N18401" i="3"/>
  <c r="N18417" i="3"/>
  <c r="N18433" i="3"/>
  <c r="N18449" i="3"/>
  <c r="N18465" i="3"/>
  <c r="N18481" i="3"/>
  <c r="N18497" i="3"/>
  <c r="N18513" i="3"/>
  <c r="N18529" i="3"/>
  <c r="N18545" i="3"/>
  <c r="N18561" i="3"/>
  <c r="N18577" i="3"/>
  <c r="N18593" i="3"/>
  <c r="N18609" i="3"/>
  <c r="N18625" i="3"/>
  <c r="N18641" i="3"/>
  <c r="N18657" i="3"/>
  <c r="N18673" i="3"/>
  <c r="N18689" i="3"/>
  <c r="N18705" i="3"/>
  <c r="N18721" i="3"/>
  <c r="N18737" i="3"/>
  <c r="N18753" i="3"/>
  <c r="N18769" i="3"/>
  <c r="N18785" i="3"/>
  <c r="N18801" i="3"/>
  <c r="N18817" i="3"/>
  <c r="N18833" i="3"/>
  <c r="N12103" i="3"/>
  <c r="N13834" i="3"/>
  <c r="N14279" i="3"/>
  <c r="N14566" i="3"/>
  <c r="N14825" i="3"/>
  <c r="N15083" i="3"/>
  <c r="N15348" i="3"/>
  <c r="N15495" i="3"/>
  <c r="N15642" i="3"/>
  <c r="N15764" i="3"/>
  <c r="N15864" i="3"/>
  <c r="N15976" i="3"/>
  <c r="N16062" i="3"/>
  <c r="N16134" i="3"/>
  <c r="N16206" i="3"/>
  <c r="N16272" i="3"/>
  <c r="N16332" i="3"/>
  <c r="N16383" i="3"/>
  <c r="N16440" i="3"/>
  <c r="N16487" i="3"/>
  <c r="N16533" i="3"/>
  <c r="N16584" i="3"/>
  <c r="N16629" i="3"/>
  <c r="N16668" i="3"/>
  <c r="N16704" i="3"/>
  <c r="N16741" i="3"/>
  <c r="N16775" i="3"/>
  <c r="N16809" i="3"/>
  <c r="N16842" i="3"/>
  <c r="N16870" i="3"/>
  <c r="N16898" i="3"/>
  <c r="N16925" i="3"/>
  <c r="N16952" i="3"/>
  <c r="N16978" i="3"/>
  <c r="N17003" i="3"/>
  <c r="N17030" i="3"/>
  <c r="N17053" i="3"/>
  <c r="N17080" i="3"/>
  <c r="N17102" i="3"/>
  <c r="N17127" i="3"/>
  <c r="N17149" i="3"/>
  <c r="N17174" i="3"/>
  <c r="N17194" i="3"/>
  <c r="N17213" i="3"/>
  <c r="N17232" i="3"/>
  <c r="N17254" i="3"/>
  <c r="N17273" i="3"/>
  <c r="N17292" i="3"/>
  <c r="N17311" i="3"/>
  <c r="N17332" i="3"/>
  <c r="N17352" i="3"/>
  <c r="N17371" i="3"/>
  <c r="N17390" i="3"/>
  <c r="N17410" i="3"/>
  <c r="N17431" i="3"/>
  <c r="N17450" i="3"/>
  <c r="N17469" i="3"/>
  <c r="N17488" i="3"/>
  <c r="N17510" i="3"/>
  <c r="N17529" i="3"/>
  <c r="N17548" i="3"/>
  <c r="N17567" i="3"/>
  <c r="N17588" i="3"/>
  <c r="N17608" i="3"/>
  <c r="N17627" i="3"/>
  <c r="N17646" i="3"/>
  <c r="N17666" i="3"/>
  <c r="N17687" i="3"/>
  <c r="N17706" i="3"/>
  <c r="N17725" i="3"/>
  <c r="N17744" i="3"/>
  <c r="N17766" i="3"/>
  <c r="N17785" i="3"/>
  <c r="N17803" i="3"/>
  <c r="N17821" i="3"/>
  <c r="N17839" i="3"/>
  <c r="N17858" i="3"/>
  <c r="N17876" i="3"/>
  <c r="N17895" i="3"/>
  <c r="N17913" i="3"/>
  <c r="N17931" i="3"/>
  <c r="N17949" i="3"/>
  <c r="N17967" i="3"/>
  <c r="N17986" i="3"/>
  <c r="N18004" i="3"/>
  <c r="N18023" i="3"/>
  <c r="N18041" i="3"/>
  <c r="N18059" i="3"/>
  <c r="N18077" i="3"/>
  <c r="N18095" i="3"/>
  <c r="N18114" i="3"/>
  <c r="N18132" i="3"/>
  <c r="N18151" i="3"/>
  <c r="N18169" i="3"/>
  <c r="N18186" i="3"/>
  <c r="N18203" i="3"/>
  <c r="N18220" i="3"/>
  <c r="N18237" i="3"/>
  <c r="N18254" i="3"/>
  <c r="N18271" i="3"/>
  <c r="N18288" i="3"/>
  <c r="N18306" i="3"/>
  <c r="N18322" i="3"/>
  <c r="N18338" i="3"/>
  <c r="N18354" i="3"/>
  <c r="N18370" i="3"/>
  <c r="N18386" i="3"/>
  <c r="N18402" i="3"/>
  <c r="N18418" i="3"/>
  <c r="N18434" i="3"/>
  <c r="N18450" i="3"/>
  <c r="N18466" i="3"/>
  <c r="N18482" i="3"/>
  <c r="N18498" i="3"/>
  <c r="N18514" i="3"/>
  <c r="N18530" i="3"/>
  <c r="N18546" i="3"/>
  <c r="N18562" i="3"/>
  <c r="N18578" i="3"/>
  <c r="N18594" i="3"/>
  <c r="N18610" i="3"/>
  <c r="N18626" i="3"/>
  <c r="N18642" i="3"/>
  <c r="N18658" i="3"/>
  <c r="N18674" i="3"/>
  <c r="N18690" i="3"/>
  <c r="N18706" i="3"/>
  <c r="N18722" i="3"/>
  <c r="N18738" i="3"/>
  <c r="N18754" i="3"/>
  <c r="N18770" i="3"/>
  <c r="N18786" i="3"/>
  <c r="N18802" i="3"/>
  <c r="N18818" i="3"/>
  <c r="N18834" i="3"/>
  <c r="N18850" i="3"/>
  <c r="N18866" i="3"/>
  <c r="N18882" i="3"/>
  <c r="N18898" i="3"/>
  <c r="N18914" i="3"/>
  <c r="N18930" i="3"/>
  <c r="N18946" i="3"/>
  <c r="N18962" i="3"/>
  <c r="N18978" i="3"/>
  <c r="N18994" i="3"/>
  <c r="N19010" i="3"/>
  <c r="N19026" i="3"/>
  <c r="N19042" i="3"/>
  <c r="N19058" i="3"/>
  <c r="N19074" i="3"/>
  <c r="N19090" i="3"/>
  <c r="N19106" i="3"/>
  <c r="N19122" i="3"/>
  <c r="O11" i="3"/>
  <c r="O27" i="3"/>
  <c r="O43" i="3"/>
  <c r="O59" i="3"/>
  <c r="O75" i="3"/>
  <c r="O91" i="3"/>
  <c r="O107" i="3"/>
  <c r="O123" i="3"/>
  <c r="O139" i="3"/>
  <c r="O155" i="3"/>
  <c r="O171" i="3"/>
  <c r="O187" i="3"/>
  <c r="O203" i="3"/>
  <c r="O219" i="3"/>
  <c r="O235" i="3"/>
  <c r="O251" i="3"/>
  <c r="O267" i="3"/>
  <c r="O283" i="3"/>
  <c r="O299" i="3"/>
  <c r="O315" i="3"/>
  <c r="O331" i="3"/>
  <c r="O347" i="3"/>
  <c r="O363" i="3"/>
  <c r="O379" i="3"/>
  <c r="O395" i="3"/>
  <c r="O411" i="3"/>
  <c r="O427" i="3"/>
  <c r="O443" i="3"/>
  <c r="O459" i="3"/>
  <c r="O475" i="3"/>
  <c r="O491" i="3"/>
  <c r="O507" i="3"/>
  <c r="O523" i="3"/>
  <c r="O539" i="3"/>
  <c r="O555" i="3"/>
  <c r="O571" i="3"/>
  <c r="O587" i="3"/>
  <c r="O603" i="3"/>
  <c r="O619" i="3"/>
  <c r="O635" i="3"/>
  <c r="O651" i="3"/>
  <c r="O667" i="3"/>
  <c r="O683" i="3"/>
  <c r="O699" i="3"/>
  <c r="O715" i="3"/>
  <c r="O731" i="3"/>
  <c r="O747" i="3"/>
  <c r="O763" i="3"/>
  <c r="O779" i="3"/>
  <c r="O795" i="3"/>
  <c r="O811" i="3"/>
  <c r="O827" i="3"/>
  <c r="O843" i="3"/>
  <c r="O859" i="3"/>
  <c r="O875" i="3"/>
  <c r="O891" i="3"/>
  <c r="O907" i="3"/>
  <c r="O923" i="3"/>
  <c r="O939" i="3"/>
  <c r="O955" i="3"/>
  <c r="O971" i="3"/>
  <c r="O987" i="3"/>
  <c r="O1003" i="3"/>
  <c r="O1019" i="3"/>
  <c r="O1035" i="3"/>
  <c r="O1051" i="3"/>
  <c r="O1067" i="3"/>
  <c r="O1083" i="3"/>
  <c r="O1099" i="3"/>
  <c r="O1115" i="3"/>
  <c r="O1131" i="3"/>
  <c r="O1147" i="3"/>
  <c r="O1163" i="3"/>
  <c r="O1179" i="3"/>
  <c r="O1195" i="3"/>
  <c r="O1211" i="3"/>
  <c r="O1227" i="3"/>
  <c r="O1243" i="3"/>
  <c r="O1259" i="3"/>
  <c r="O1275" i="3"/>
  <c r="O1291" i="3"/>
  <c r="O1307" i="3"/>
  <c r="O1323" i="3"/>
  <c r="O1339" i="3"/>
  <c r="O1355" i="3"/>
  <c r="O1371" i="3"/>
  <c r="O1387" i="3"/>
  <c r="O1403" i="3"/>
  <c r="O1419" i="3"/>
  <c r="O1435" i="3"/>
  <c r="O1451" i="3"/>
  <c r="O1467" i="3"/>
  <c r="O1483" i="3"/>
  <c r="O1499" i="3"/>
  <c r="N12695" i="3"/>
  <c r="N13861" i="3"/>
  <c r="N14280" i="3"/>
  <c r="N14569" i="3"/>
  <c r="N14827" i="3"/>
  <c r="N15143" i="3"/>
  <c r="N15349" i="3"/>
  <c r="N15496" i="3"/>
  <c r="N15643" i="3"/>
  <c r="N15765" i="3"/>
  <c r="N15884" i="3"/>
  <c r="N15977" i="3"/>
  <c r="N16063" i="3"/>
  <c r="N16135" i="3"/>
  <c r="N16207" i="3"/>
  <c r="N16273" i="3"/>
  <c r="N16336" i="3"/>
  <c r="N16384" i="3"/>
  <c r="N16444" i="3"/>
  <c r="N16488" i="3"/>
  <c r="N16534" i="3"/>
  <c r="N16588" i="3"/>
  <c r="N16630" i="3"/>
  <c r="N16669" i="3"/>
  <c r="N16705" i="3"/>
  <c r="N16742" i="3"/>
  <c r="N16776" i="3"/>
  <c r="N16811" i="3"/>
  <c r="N16843" i="3"/>
  <c r="N16872" i="3"/>
  <c r="N16900" i="3"/>
  <c r="N16926" i="3"/>
  <c r="N16954" i="3"/>
  <c r="N16980" i="3"/>
  <c r="N17004" i="3"/>
  <c r="N17031" i="3"/>
  <c r="N17054" i="3"/>
  <c r="N17082" i="3"/>
  <c r="N17103" i="3"/>
  <c r="N17128" i="3"/>
  <c r="N17150" i="3"/>
  <c r="N17175" i="3"/>
  <c r="N17195" i="3"/>
  <c r="N17214" i="3"/>
  <c r="N17234" i="3"/>
  <c r="N17255" i="3"/>
  <c r="N17274" i="3"/>
  <c r="N17293" i="3"/>
  <c r="N17312" i="3"/>
  <c r="N17334" i="3"/>
  <c r="N17353" i="3"/>
  <c r="N17372" i="3"/>
  <c r="N17391" i="3"/>
  <c r="N17412" i="3"/>
  <c r="N17432" i="3"/>
  <c r="N17451" i="3"/>
  <c r="N17470" i="3"/>
  <c r="N17490" i="3"/>
  <c r="N17511" i="3"/>
  <c r="N17530" i="3"/>
  <c r="N17549" i="3"/>
  <c r="N17568" i="3"/>
  <c r="N17590" i="3"/>
  <c r="N17609" i="3"/>
  <c r="N17628" i="3"/>
  <c r="N17647" i="3"/>
  <c r="N17668" i="3"/>
  <c r="N17688" i="3"/>
  <c r="N17707" i="3"/>
  <c r="N17726" i="3"/>
  <c r="N17746" i="3"/>
  <c r="N17767" i="3"/>
  <c r="N17786" i="3"/>
  <c r="N17804" i="3"/>
  <c r="N17822" i="3"/>
  <c r="N17840" i="3"/>
  <c r="N17859" i="3"/>
  <c r="N17878" i="3"/>
  <c r="N17896" i="3"/>
  <c r="N17914" i="3"/>
  <c r="N17932" i="3"/>
  <c r="N17950" i="3"/>
  <c r="N17968" i="3"/>
  <c r="N17987" i="3"/>
  <c r="N18006" i="3"/>
  <c r="N18024" i="3"/>
  <c r="N18042" i="3"/>
  <c r="N18060" i="3"/>
  <c r="N18078" i="3"/>
  <c r="N18096" i="3"/>
  <c r="N18115" i="3"/>
  <c r="N18134" i="3"/>
  <c r="N18152" i="3"/>
  <c r="N18170" i="3"/>
  <c r="N18187" i="3"/>
  <c r="N18204" i="3"/>
  <c r="N18221" i="3"/>
  <c r="N18238" i="3"/>
  <c r="N18255" i="3"/>
  <c r="N18272" i="3"/>
  <c r="N18290" i="3"/>
  <c r="N18307" i="3"/>
  <c r="N18323" i="3"/>
  <c r="N18339" i="3"/>
  <c r="N18355" i="3"/>
  <c r="N18371" i="3"/>
  <c r="N18387" i="3"/>
  <c r="N18403" i="3"/>
  <c r="N18419" i="3"/>
  <c r="N18435" i="3"/>
  <c r="N18451" i="3"/>
  <c r="N18467" i="3"/>
  <c r="N18483" i="3"/>
  <c r="N18499" i="3"/>
  <c r="N18515" i="3"/>
  <c r="N18531" i="3"/>
  <c r="N18547" i="3"/>
  <c r="N18563" i="3"/>
  <c r="N18579" i="3"/>
  <c r="N18595" i="3"/>
  <c r="N18611" i="3"/>
  <c r="N18627" i="3"/>
  <c r="N18643" i="3"/>
  <c r="N18659" i="3"/>
  <c r="N18675" i="3"/>
  <c r="N18691" i="3"/>
  <c r="N18707" i="3"/>
  <c r="N18723" i="3"/>
  <c r="N18739" i="3"/>
  <c r="N18755" i="3"/>
  <c r="N18771" i="3"/>
  <c r="N18787" i="3"/>
  <c r="N18803" i="3"/>
  <c r="N18819" i="3"/>
  <c r="N18835" i="3"/>
  <c r="N18851" i="3"/>
  <c r="N18867" i="3"/>
  <c r="N18883" i="3"/>
  <c r="N18899" i="3"/>
  <c r="N18915" i="3"/>
  <c r="N18931" i="3"/>
  <c r="N12806" i="3"/>
  <c r="N13872" i="3"/>
  <c r="N14288" i="3"/>
  <c r="N14571" i="3"/>
  <c r="N14891" i="3"/>
  <c r="N15157" i="3"/>
  <c r="N15350" i="3"/>
  <c r="N15497" i="3"/>
  <c r="N15645" i="3"/>
  <c r="N15790" i="3"/>
  <c r="N15886" i="3"/>
  <c r="N15981" i="3"/>
  <c r="N16064" i="3"/>
  <c r="N16136" i="3"/>
  <c r="N16217" i="3"/>
  <c r="N16275" i="3"/>
  <c r="N16337" i="3"/>
  <c r="N16396" i="3"/>
  <c r="N16445" i="3"/>
  <c r="N16489" i="3"/>
  <c r="N16544" i="3"/>
  <c r="N16590" i="3"/>
  <c r="N16631" i="3"/>
  <c r="N16670" i="3"/>
  <c r="N16706" i="3"/>
  <c r="N16743" i="3"/>
  <c r="N16777" i="3"/>
  <c r="N16812" i="3"/>
  <c r="N16844" i="3"/>
  <c r="N16874" i="3"/>
  <c r="N16902" i="3"/>
  <c r="N16930" i="3"/>
  <c r="N16955" i="3"/>
  <c r="N16982" i="3"/>
  <c r="N17005" i="3"/>
  <c r="N17032" i="3"/>
  <c r="N17058" i="3"/>
  <c r="N17083" i="3"/>
  <c r="N17106" i="3"/>
  <c r="N17130" i="3"/>
  <c r="N17151" i="3"/>
  <c r="N17176" i="3"/>
  <c r="N17196" i="3"/>
  <c r="N17215" i="3"/>
  <c r="N17236" i="3"/>
  <c r="N17256" i="3"/>
  <c r="N17275" i="3"/>
  <c r="N17294" i="3"/>
  <c r="N17314" i="3"/>
  <c r="N17335" i="3"/>
  <c r="N17354" i="3"/>
  <c r="N17373" i="3"/>
  <c r="N17392" i="3"/>
  <c r="N17414" i="3"/>
  <c r="N17433" i="3"/>
  <c r="N17452" i="3"/>
  <c r="N17471" i="3"/>
  <c r="N17492" i="3"/>
  <c r="N17512" i="3"/>
  <c r="N17531" i="3"/>
  <c r="N17550" i="3"/>
  <c r="N17570" i="3"/>
  <c r="N17591" i="3"/>
  <c r="N17610" i="3"/>
  <c r="N17629" i="3"/>
  <c r="N17648" i="3"/>
  <c r="N17670" i="3"/>
  <c r="N17689" i="3"/>
  <c r="N17708" i="3"/>
  <c r="N17727" i="3"/>
  <c r="N17748" i="3"/>
  <c r="N17768" i="3"/>
  <c r="N17787" i="3"/>
  <c r="N17805" i="3"/>
  <c r="N17823" i="3"/>
  <c r="N17842" i="3"/>
  <c r="N17860" i="3"/>
  <c r="N17879" i="3"/>
  <c r="N17897" i="3"/>
  <c r="N17915" i="3"/>
  <c r="N17933" i="3"/>
  <c r="N17951" i="3"/>
  <c r="N17970" i="3"/>
  <c r="N17988" i="3"/>
  <c r="N18007" i="3"/>
  <c r="N18025" i="3"/>
  <c r="N18043" i="3"/>
  <c r="N18061" i="3"/>
  <c r="N18079" i="3"/>
  <c r="N18098" i="3"/>
  <c r="N18116" i="3"/>
  <c r="N18135" i="3"/>
  <c r="N18153" i="3"/>
  <c r="N18171" i="3"/>
  <c r="N18188" i="3"/>
  <c r="N18205" i="3"/>
  <c r="N18222" i="3"/>
  <c r="N18239" i="3"/>
  <c r="N18256" i="3"/>
  <c r="N18274" i="3"/>
  <c r="N18291" i="3"/>
  <c r="N18308" i="3"/>
  <c r="N18324" i="3"/>
  <c r="N18340" i="3"/>
  <c r="N18356" i="3"/>
  <c r="N18372" i="3"/>
  <c r="N18388" i="3"/>
  <c r="N18404" i="3"/>
  <c r="N18420" i="3"/>
  <c r="N18436" i="3"/>
  <c r="N18452" i="3"/>
  <c r="N18468" i="3"/>
  <c r="N18484" i="3"/>
  <c r="N18500" i="3"/>
  <c r="N18516" i="3"/>
  <c r="N18532" i="3"/>
  <c r="N18548" i="3"/>
  <c r="N18564" i="3"/>
  <c r="N18580" i="3"/>
  <c r="N18596" i="3"/>
  <c r="N18612" i="3"/>
  <c r="N18628" i="3"/>
  <c r="N18644" i="3"/>
  <c r="N18660" i="3"/>
  <c r="N18676" i="3"/>
  <c r="N18692" i="3"/>
  <c r="N18708" i="3"/>
  <c r="N18724" i="3"/>
  <c r="N18740" i="3"/>
  <c r="N18756" i="3"/>
  <c r="N18772" i="3"/>
  <c r="N18788" i="3"/>
  <c r="N18804" i="3"/>
  <c r="N18820" i="3"/>
  <c r="N18836" i="3"/>
  <c r="N18852" i="3"/>
  <c r="N18868" i="3"/>
  <c r="N18884" i="3"/>
  <c r="N18900" i="3"/>
  <c r="N18916" i="3"/>
  <c r="N18932" i="3"/>
  <c r="N18948" i="3"/>
  <c r="N18964" i="3"/>
  <c r="N18980" i="3"/>
  <c r="N18996" i="3"/>
  <c r="N19012" i="3"/>
  <c r="N19028" i="3"/>
  <c r="N19044" i="3"/>
  <c r="N19060" i="3"/>
  <c r="N19076" i="3"/>
  <c r="N19092" i="3"/>
  <c r="N19108" i="3"/>
  <c r="N19124" i="3"/>
  <c r="O13" i="3"/>
  <c r="O29" i="3"/>
  <c r="O45" i="3"/>
  <c r="O61" i="3"/>
  <c r="O77" i="3"/>
  <c r="O93" i="3"/>
  <c r="O109" i="3"/>
  <c r="O125" i="3"/>
  <c r="O141" i="3"/>
  <c r="O157" i="3"/>
  <c r="O173" i="3"/>
  <c r="O189" i="3"/>
  <c r="O205" i="3"/>
  <c r="O221" i="3"/>
  <c r="O237" i="3"/>
  <c r="O253" i="3"/>
  <c r="O269" i="3"/>
  <c r="O285" i="3"/>
  <c r="O301" i="3"/>
  <c r="O317" i="3"/>
  <c r="O333" i="3"/>
  <c r="O349" i="3"/>
  <c r="N12848" i="3"/>
  <c r="N13874" i="3"/>
  <c r="N14292" i="3"/>
  <c r="N14635" i="3"/>
  <c r="N14906" i="3"/>
  <c r="N15158" i="3"/>
  <c r="N15351" i="3"/>
  <c r="N15499" i="3"/>
  <c r="N15682" i="3"/>
  <c r="N15796" i="3"/>
  <c r="N15889" i="3"/>
  <c r="N15982" i="3"/>
  <c r="N16065" i="3"/>
  <c r="N16153" i="3"/>
  <c r="N16224" i="3"/>
  <c r="N16277" i="3"/>
  <c r="N16339" i="3"/>
  <c r="N16400" i="3"/>
  <c r="N16446" i="3"/>
  <c r="N16492" i="3"/>
  <c r="N16547" i="3"/>
  <c r="N16591" i="3"/>
  <c r="N16632" i="3"/>
  <c r="N16671" i="3"/>
  <c r="N16707" i="3"/>
  <c r="N16744" i="3"/>
  <c r="N16779" i="3"/>
  <c r="N16813" i="3"/>
  <c r="N16845" i="3"/>
  <c r="N16875" i="3"/>
  <c r="N16904" i="3"/>
  <c r="N16932" i="3"/>
  <c r="N16956" i="3"/>
  <c r="N16983" i="3"/>
  <c r="N17006" i="3"/>
  <c r="N17034" i="3"/>
  <c r="N17060" i="3"/>
  <c r="N17084" i="3"/>
  <c r="N17108" i="3"/>
  <c r="N17131" i="3"/>
  <c r="N17154" i="3"/>
  <c r="N17178" i="3"/>
  <c r="N17197" i="3"/>
  <c r="N17216" i="3"/>
  <c r="N17238" i="3"/>
  <c r="N17257" i="3"/>
  <c r="N17276" i="3"/>
  <c r="N17295" i="3"/>
  <c r="N17316" i="3"/>
  <c r="N17336" i="3"/>
  <c r="N17355" i="3"/>
  <c r="N17374" i="3"/>
  <c r="N17394" i="3"/>
  <c r="N17415" i="3"/>
  <c r="N17434" i="3"/>
  <c r="N17453" i="3"/>
  <c r="N17472" i="3"/>
  <c r="N17494" i="3"/>
  <c r="N17513" i="3"/>
  <c r="N17532" i="3"/>
  <c r="N17551" i="3"/>
  <c r="N17572" i="3"/>
  <c r="N17592" i="3"/>
  <c r="N17611" i="3"/>
  <c r="N17630" i="3"/>
  <c r="N17650" i="3"/>
  <c r="N17671" i="3"/>
  <c r="N17690" i="3"/>
  <c r="N17709" i="3"/>
  <c r="N17728" i="3"/>
  <c r="N17750" i="3"/>
  <c r="N17769" i="3"/>
  <c r="N17788" i="3"/>
  <c r="N17806" i="3"/>
  <c r="N17824" i="3"/>
  <c r="N17843" i="3"/>
  <c r="N17862" i="3"/>
  <c r="N17880" i="3"/>
  <c r="N17898" i="3"/>
  <c r="N17916" i="3"/>
  <c r="N17934" i="3"/>
  <c r="N17952" i="3"/>
  <c r="N17971" i="3"/>
  <c r="N17990" i="3"/>
  <c r="N18008" i="3"/>
  <c r="N18026" i="3"/>
  <c r="N18044" i="3"/>
  <c r="N18062" i="3"/>
  <c r="N18080" i="3"/>
  <c r="N18099" i="3"/>
  <c r="N18118" i="3"/>
  <c r="N18136" i="3"/>
  <c r="N18154" i="3"/>
  <c r="N18172" i="3"/>
  <c r="N18189" i="3"/>
  <c r="N18206" i="3"/>
  <c r="N18223" i="3"/>
  <c r="N18240" i="3"/>
  <c r="N18258" i="3"/>
  <c r="N18275" i="3"/>
  <c r="N18292" i="3"/>
  <c r="N18309" i="3"/>
  <c r="N18325" i="3"/>
  <c r="N18341" i="3"/>
  <c r="N18357" i="3"/>
  <c r="N18373" i="3"/>
  <c r="N18389" i="3"/>
  <c r="N18405" i="3"/>
  <c r="N18421" i="3"/>
  <c r="N18437" i="3"/>
  <c r="N18453" i="3"/>
  <c r="N18469" i="3"/>
  <c r="N18485" i="3"/>
  <c r="N18501" i="3"/>
  <c r="N18517" i="3"/>
  <c r="N18533" i="3"/>
  <c r="N18549" i="3"/>
  <c r="N18565" i="3"/>
  <c r="N18581" i="3"/>
  <c r="N18597" i="3"/>
  <c r="N18613" i="3"/>
  <c r="N18629" i="3"/>
  <c r="N18645" i="3"/>
  <c r="N18661" i="3"/>
  <c r="N18677" i="3"/>
  <c r="N18693" i="3"/>
  <c r="N18709" i="3"/>
  <c r="N18725" i="3"/>
  <c r="N18741" i="3"/>
  <c r="N18757" i="3"/>
  <c r="N18773" i="3"/>
  <c r="N18789" i="3"/>
  <c r="N18805" i="3"/>
  <c r="N18821" i="3"/>
  <c r="N18837" i="3"/>
  <c r="N18853" i="3"/>
  <c r="N18869" i="3"/>
  <c r="N18885" i="3"/>
  <c r="N18901" i="3"/>
  <c r="N18917" i="3"/>
  <c r="N18933" i="3"/>
  <c r="N18949" i="3"/>
  <c r="N18965" i="3"/>
  <c r="N18981" i="3"/>
  <c r="N18997" i="3"/>
  <c r="N19013" i="3"/>
  <c r="N19029" i="3"/>
  <c r="N19045" i="3"/>
  <c r="N19061" i="3"/>
  <c r="N19077" i="3"/>
  <c r="N19093" i="3"/>
  <c r="N19109" i="3"/>
  <c r="N19125" i="3"/>
  <c r="O14" i="3"/>
  <c r="O30" i="3"/>
  <c r="O46" i="3"/>
  <c r="O62" i="3"/>
  <c r="O78" i="3"/>
  <c r="O94" i="3"/>
  <c r="O110" i="3"/>
  <c r="O126" i="3"/>
  <c r="O142" i="3"/>
  <c r="O158" i="3"/>
  <c r="O174" i="3"/>
  <c r="O190" i="3"/>
  <c r="O206" i="3"/>
  <c r="O222" i="3"/>
  <c r="O238" i="3"/>
  <c r="O254" i="3"/>
  <c r="O270" i="3"/>
  <c r="N12851" i="3"/>
  <c r="N13876" i="3"/>
  <c r="N14374" i="3"/>
  <c r="N14650" i="3"/>
  <c r="N14907" i="3"/>
  <c r="N15161" i="3"/>
  <c r="N15353" i="3"/>
  <c r="N15536" i="3"/>
  <c r="N15688" i="3"/>
  <c r="N15797" i="3"/>
  <c r="N15892" i="3"/>
  <c r="N15983" i="3"/>
  <c r="N16085" i="3"/>
  <c r="N16157" i="3"/>
  <c r="N16225" i="3"/>
  <c r="N16288" i="3"/>
  <c r="N16341" i="3"/>
  <c r="N16401" i="3"/>
  <c r="N16447" i="3"/>
  <c r="N16502" i="3"/>
  <c r="N16550" i="3"/>
  <c r="N16592" i="3"/>
  <c r="N16633" i="3"/>
  <c r="N16672" i="3"/>
  <c r="N16709" i="3"/>
  <c r="N16745" i="3"/>
  <c r="N16780" i="3"/>
  <c r="N16814" i="3"/>
  <c r="N16846" i="3"/>
  <c r="N16876" i="3"/>
  <c r="N16906" i="3"/>
  <c r="N16934" i="3"/>
  <c r="N16957" i="3"/>
  <c r="N16984" i="3"/>
  <c r="N17010" i="3"/>
  <c r="N17035" i="3"/>
  <c r="N17062" i="3"/>
  <c r="N17085" i="3"/>
  <c r="N17110" i="3"/>
  <c r="N17132" i="3"/>
  <c r="N17156" i="3"/>
  <c r="N17179" i="3"/>
  <c r="N17198" i="3"/>
  <c r="N17218" i="3"/>
  <c r="N17239" i="3"/>
  <c r="N17258" i="3"/>
  <c r="N17277" i="3"/>
  <c r="N17296" i="3"/>
  <c r="N17318" i="3"/>
  <c r="N17337" i="3"/>
  <c r="N17356" i="3"/>
  <c r="N17375" i="3"/>
  <c r="N17396" i="3"/>
  <c r="N17416" i="3"/>
  <c r="N17435" i="3"/>
  <c r="N17454" i="3"/>
  <c r="N17474" i="3"/>
  <c r="N17495" i="3"/>
  <c r="N17514" i="3"/>
  <c r="N17533" i="3"/>
  <c r="N17552" i="3"/>
  <c r="N17574" i="3"/>
  <c r="N17593" i="3"/>
  <c r="N17612" i="3"/>
  <c r="N17631" i="3"/>
  <c r="N17652" i="3"/>
  <c r="N17672" i="3"/>
  <c r="N17691" i="3"/>
  <c r="N17710" i="3"/>
  <c r="N17730" i="3"/>
  <c r="N17751" i="3"/>
  <c r="N17770" i="3"/>
  <c r="N17789" i="3"/>
  <c r="N17807" i="3"/>
  <c r="N17826" i="3"/>
  <c r="N17844" i="3"/>
  <c r="N17863" i="3"/>
  <c r="N17881" i="3"/>
  <c r="N17899" i="3"/>
  <c r="N17917" i="3"/>
  <c r="N17935" i="3"/>
  <c r="N17954" i="3"/>
  <c r="N17972" i="3"/>
  <c r="N17991" i="3"/>
  <c r="N18009" i="3"/>
  <c r="N18027" i="3"/>
  <c r="N18045" i="3"/>
  <c r="N18063" i="3"/>
  <c r="N18082" i="3"/>
  <c r="N18100" i="3"/>
  <c r="N18119" i="3"/>
  <c r="N18137" i="3"/>
  <c r="N18155" i="3"/>
  <c r="N18173" i="3"/>
  <c r="N18190" i="3"/>
  <c r="N18207" i="3"/>
  <c r="N18224" i="3"/>
  <c r="N18242" i="3"/>
  <c r="N18259" i="3"/>
  <c r="N18276" i="3"/>
  <c r="N18293" i="3"/>
  <c r="N18310" i="3"/>
  <c r="N18326" i="3"/>
  <c r="N18342" i="3"/>
  <c r="N18358" i="3"/>
  <c r="N18374" i="3"/>
  <c r="N18390" i="3"/>
  <c r="N18406" i="3"/>
  <c r="N18422" i="3"/>
  <c r="N18438" i="3"/>
  <c r="N18454" i="3"/>
  <c r="N18470" i="3"/>
  <c r="N18486" i="3"/>
  <c r="N18502" i="3"/>
  <c r="N18518" i="3"/>
  <c r="N18534" i="3"/>
  <c r="N18550" i="3"/>
  <c r="N18566" i="3"/>
  <c r="N18582" i="3"/>
  <c r="N18598" i="3"/>
  <c r="N18614" i="3"/>
  <c r="N18630" i="3"/>
  <c r="N18646" i="3"/>
  <c r="N18662" i="3"/>
  <c r="N18678" i="3"/>
  <c r="N18694" i="3"/>
  <c r="N18710" i="3"/>
  <c r="N18726" i="3"/>
  <c r="N18742" i="3"/>
  <c r="N18758" i="3"/>
  <c r="N18774" i="3"/>
  <c r="N18790" i="3"/>
  <c r="N18806" i="3"/>
  <c r="N18822" i="3"/>
  <c r="N18838" i="3"/>
  <c r="N18854" i="3"/>
  <c r="N18870" i="3"/>
  <c r="N18886" i="3"/>
  <c r="N18902" i="3"/>
  <c r="N18918" i="3"/>
  <c r="N18934" i="3"/>
  <c r="N18950" i="3"/>
  <c r="N18966" i="3"/>
  <c r="N18982" i="3"/>
  <c r="N18998" i="3"/>
  <c r="N19014" i="3"/>
  <c r="N19030" i="3"/>
  <c r="N19046" i="3"/>
  <c r="N19062" i="3"/>
  <c r="N19078" i="3"/>
  <c r="N19094" i="3"/>
  <c r="N19110" i="3"/>
  <c r="N19126" i="3"/>
  <c r="O15" i="3"/>
  <c r="O31" i="3"/>
  <c r="O47" i="3"/>
  <c r="O63" i="3"/>
  <c r="O79" i="3"/>
  <c r="O95" i="3"/>
  <c r="O111" i="3"/>
  <c r="O127" i="3"/>
  <c r="O143" i="3"/>
  <c r="O159" i="3"/>
  <c r="O175" i="3"/>
  <c r="O191" i="3"/>
  <c r="O207" i="3"/>
  <c r="O223" i="3"/>
  <c r="O239" i="3"/>
  <c r="O255" i="3"/>
  <c r="O271" i="3"/>
  <c r="O287" i="3"/>
  <c r="O303" i="3"/>
  <c r="O319" i="3"/>
  <c r="O335" i="3"/>
  <c r="O351" i="3"/>
  <c r="N12866" i="3"/>
  <c r="N14000" i="3"/>
  <c r="N14390" i="3"/>
  <c r="N14651" i="3"/>
  <c r="N14909" i="3"/>
  <c r="N15163" i="3"/>
  <c r="N15389" i="3"/>
  <c r="N15543" i="3"/>
  <c r="N15693" i="3"/>
  <c r="N15798" i="3"/>
  <c r="N15893" i="3"/>
  <c r="N16003" i="3"/>
  <c r="N16086" i="3"/>
  <c r="N16158" i="3"/>
  <c r="N16227" i="3"/>
  <c r="N16294" i="3"/>
  <c r="N16342" i="3"/>
  <c r="N16403" i="3"/>
  <c r="N16448" i="3"/>
  <c r="N16504" i="3"/>
  <c r="N16551" i="3"/>
  <c r="N16593" i="3"/>
  <c r="N16641" i="3"/>
  <c r="N16679" i="3"/>
  <c r="N16716" i="3"/>
  <c r="N16752" i="3"/>
  <c r="N16786" i="3"/>
  <c r="N16820" i="3"/>
  <c r="N16850" i="3"/>
  <c r="N16877" i="3"/>
  <c r="N16907" i="3"/>
  <c r="N16935" i="3"/>
  <c r="N16958" i="3"/>
  <c r="N16986" i="3"/>
  <c r="N17012" i="3"/>
  <c r="N17036" i="3"/>
  <c r="N17063" i="3"/>
  <c r="N17086" i="3"/>
  <c r="N17111" i="3"/>
  <c r="N17133" i="3"/>
  <c r="N17158" i="3"/>
  <c r="N17180" i="3"/>
  <c r="N17199" i="3"/>
  <c r="N17220" i="3"/>
  <c r="N17240" i="3"/>
  <c r="N17259" i="3"/>
  <c r="N17278" i="3"/>
  <c r="N17298" i="3"/>
  <c r="N17319" i="3"/>
  <c r="N17338" i="3"/>
  <c r="N17357" i="3"/>
  <c r="N17376" i="3"/>
  <c r="N17398" i="3"/>
  <c r="N17417" i="3"/>
  <c r="N17436" i="3"/>
  <c r="N17455" i="3"/>
  <c r="N17476" i="3"/>
  <c r="N17496" i="3"/>
  <c r="N17515" i="3"/>
  <c r="N17534" i="3"/>
  <c r="N17554" i="3"/>
  <c r="N17575" i="3"/>
  <c r="N17594" i="3"/>
  <c r="N17613" i="3"/>
  <c r="N17632" i="3"/>
  <c r="N17654" i="3"/>
  <c r="N17673" i="3"/>
  <c r="N17692" i="3"/>
  <c r="N17711" i="3"/>
  <c r="N17732" i="3"/>
  <c r="N17752" i="3"/>
  <c r="N17771" i="3"/>
  <c r="N17790" i="3"/>
  <c r="N17808" i="3"/>
  <c r="N17827" i="3"/>
  <c r="N17846" i="3"/>
  <c r="N17864" i="3"/>
  <c r="N17882" i="3"/>
  <c r="N17900" i="3"/>
  <c r="N17918" i="3"/>
  <c r="N17936" i="3"/>
  <c r="N17955" i="3"/>
  <c r="N17974" i="3"/>
  <c r="N17992" i="3"/>
  <c r="N18010" i="3"/>
  <c r="N18028" i="3"/>
  <c r="N18046" i="3"/>
  <c r="N18064" i="3"/>
  <c r="N18083" i="3"/>
  <c r="N18102" i="3"/>
  <c r="N18120" i="3"/>
  <c r="N18138" i="3"/>
  <c r="N18156" i="3"/>
  <c r="N18174" i="3"/>
  <c r="N18191" i="3"/>
  <c r="N18208" i="3"/>
  <c r="N18226" i="3"/>
  <c r="N18243" i="3"/>
  <c r="N18260" i="3"/>
  <c r="N18277" i="3"/>
  <c r="N18294" i="3"/>
  <c r="N18311" i="3"/>
  <c r="N18327" i="3"/>
  <c r="N18343" i="3"/>
  <c r="N18359" i="3"/>
  <c r="N18375" i="3"/>
  <c r="N18391" i="3"/>
  <c r="N18407" i="3"/>
  <c r="N18423" i="3"/>
  <c r="N18439" i="3"/>
  <c r="N18455" i="3"/>
  <c r="N18471" i="3"/>
  <c r="N18487" i="3"/>
  <c r="N18503" i="3"/>
  <c r="N18519" i="3"/>
  <c r="N18535" i="3"/>
  <c r="N18551" i="3"/>
  <c r="N18567" i="3"/>
  <c r="N18583" i="3"/>
  <c r="N18599" i="3"/>
  <c r="N18615" i="3"/>
  <c r="N18631" i="3"/>
  <c r="N18647" i="3"/>
  <c r="N18663" i="3"/>
  <c r="N18679" i="3"/>
  <c r="N18695" i="3"/>
  <c r="N18711" i="3"/>
  <c r="N18727" i="3"/>
  <c r="N18743" i="3"/>
  <c r="N18759" i="3"/>
  <c r="N18775" i="3"/>
  <c r="N18791" i="3"/>
  <c r="N18807" i="3"/>
  <c r="N18823" i="3"/>
  <c r="N18839" i="3"/>
  <c r="N18855" i="3"/>
  <c r="N18871" i="3"/>
  <c r="N18887" i="3"/>
  <c r="N18903" i="3"/>
  <c r="N18919" i="3"/>
  <c r="N18935" i="3"/>
  <c r="N18951" i="3"/>
  <c r="N18967" i="3"/>
  <c r="N18983" i="3"/>
  <c r="N18999" i="3"/>
  <c r="N19015" i="3"/>
  <c r="N19031" i="3"/>
  <c r="N19047" i="3"/>
  <c r="N19063" i="3"/>
  <c r="N19079" i="3"/>
  <c r="N19095" i="3"/>
  <c r="N19111" i="3"/>
  <c r="N19127" i="3"/>
  <c r="O16" i="3"/>
  <c r="O32" i="3"/>
  <c r="O48" i="3"/>
  <c r="N13286" i="3"/>
  <c r="N14021" i="3"/>
  <c r="N14393" i="3"/>
  <c r="N14653" i="3"/>
  <c r="N14912" i="3"/>
  <c r="N15222" i="3"/>
  <c r="N15397" i="3"/>
  <c r="N15548" i="3"/>
  <c r="N15694" i="3"/>
  <c r="N15799" i="3"/>
  <c r="N15916" i="3"/>
  <c r="N16005" i="3"/>
  <c r="N16087" i="3"/>
  <c r="N16159" i="3"/>
  <c r="N16229" i="3"/>
  <c r="N16295" i="3"/>
  <c r="N16352" i="3"/>
  <c r="N16405" i="3"/>
  <c r="N16460" i="3"/>
  <c r="N16508" i="3"/>
  <c r="N16552" i="3"/>
  <c r="N16594" i="3"/>
  <c r="N16643" i="3"/>
  <c r="N16681" i="3"/>
  <c r="N16718" i="3"/>
  <c r="N16754" i="3"/>
  <c r="N16788" i="3"/>
  <c r="N16822" i="3"/>
  <c r="N16852" i="3"/>
  <c r="N16878" i="3"/>
  <c r="N16908" i="3"/>
  <c r="N16936" i="3"/>
  <c r="N16962" i="3"/>
  <c r="N16987" i="3"/>
  <c r="N17014" i="3"/>
  <c r="N17037" i="3"/>
  <c r="N17064" i="3"/>
  <c r="N17087" i="3"/>
  <c r="N17112" i="3"/>
  <c r="N17134" i="3"/>
  <c r="N17159" i="3"/>
  <c r="N17181" i="3"/>
  <c r="N17200" i="3"/>
  <c r="N17222" i="3"/>
  <c r="N17241" i="3"/>
  <c r="N17260" i="3"/>
  <c r="N17279" i="3"/>
  <c r="N17300" i="3"/>
  <c r="N17320" i="3"/>
  <c r="N17339" i="3"/>
  <c r="N17358" i="3"/>
  <c r="N17378" i="3"/>
  <c r="N17399" i="3"/>
  <c r="N17418" i="3"/>
  <c r="N17437" i="3"/>
  <c r="N17456" i="3"/>
  <c r="N17478" i="3"/>
  <c r="N17497" i="3"/>
  <c r="N17516" i="3"/>
  <c r="N17535" i="3"/>
  <c r="N17556" i="3"/>
  <c r="N17576" i="3"/>
  <c r="N17595" i="3"/>
  <c r="N17614" i="3"/>
  <c r="N17634" i="3"/>
  <c r="N17655" i="3"/>
  <c r="N17674" i="3"/>
  <c r="N17693" i="3"/>
  <c r="N17712" i="3"/>
  <c r="N17734" i="3"/>
  <c r="N17753" i="3"/>
  <c r="N17772" i="3"/>
  <c r="N17791" i="3"/>
  <c r="N17810" i="3"/>
  <c r="N17828" i="3"/>
  <c r="N17847" i="3"/>
  <c r="N17865" i="3"/>
  <c r="N13348" i="3"/>
  <c r="N14022" i="3"/>
  <c r="N14395" i="3"/>
  <c r="N14656" i="3"/>
  <c r="N14976" i="3"/>
  <c r="N15236" i="3"/>
  <c r="N15402" i="3"/>
  <c r="N15549" i="3"/>
  <c r="N15696" i="3"/>
  <c r="N15825" i="3"/>
  <c r="N15917" i="3"/>
  <c r="N16008" i="3"/>
  <c r="N16088" i="3"/>
  <c r="N16160" i="3"/>
  <c r="N16230" i="3"/>
  <c r="N16296" i="3"/>
  <c r="N16358" i="3"/>
  <c r="N16406" i="3"/>
  <c r="N16462" i="3"/>
  <c r="N16509" i="3"/>
  <c r="N16553" i="3"/>
  <c r="N16605" i="3"/>
  <c r="N16646" i="3"/>
  <c r="N16684" i="3"/>
  <c r="N16720" i="3"/>
  <c r="N16756" i="3"/>
  <c r="N16790" i="3"/>
  <c r="N16824" i="3"/>
  <c r="N16854" i="3"/>
  <c r="N16882" i="3"/>
  <c r="N16909" i="3"/>
  <c r="N16938" i="3"/>
  <c r="N16964" i="3"/>
  <c r="N16988" i="3"/>
  <c r="N17015" i="3"/>
  <c r="N17038" i="3"/>
  <c r="N17066" i="3"/>
  <c r="N17090" i="3"/>
  <c r="N17114" i="3"/>
  <c r="N17135" i="3"/>
  <c r="N17160" i="3"/>
  <c r="N17182" i="3"/>
  <c r="N17202" i="3"/>
  <c r="N17223" i="3"/>
  <c r="N17242" i="3"/>
  <c r="N17261" i="3"/>
  <c r="N17280" i="3"/>
  <c r="N17302" i="3"/>
  <c r="N17321" i="3"/>
  <c r="N17340" i="3"/>
  <c r="N17359" i="3"/>
  <c r="N17380" i="3"/>
  <c r="N17400" i="3"/>
  <c r="N17419" i="3"/>
  <c r="N17438" i="3"/>
  <c r="N17458" i="3"/>
  <c r="N17479" i="3"/>
  <c r="N17498" i="3"/>
  <c r="N17517" i="3"/>
  <c r="N17536" i="3"/>
  <c r="N17558" i="3"/>
  <c r="N17577" i="3"/>
  <c r="N17596" i="3"/>
  <c r="N17615" i="3"/>
  <c r="N17636" i="3"/>
  <c r="N17656" i="3"/>
  <c r="N17675" i="3"/>
  <c r="N17694" i="3"/>
  <c r="N17714" i="3"/>
  <c r="N17735" i="3"/>
  <c r="N17754" i="3"/>
  <c r="N17773" i="3"/>
  <c r="N17792" i="3"/>
  <c r="N17811" i="3"/>
  <c r="N17830" i="3"/>
  <c r="N17848" i="3"/>
  <c r="N17866" i="3"/>
  <c r="N17884" i="3"/>
  <c r="N17902" i="3"/>
  <c r="N17920" i="3"/>
  <c r="N17939" i="3"/>
  <c r="N17958" i="3"/>
  <c r="N17976" i="3"/>
  <c r="N17994" i="3"/>
  <c r="N18012" i="3"/>
  <c r="N18030" i="3"/>
  <c r="N18048" i="3"/>
  <c r="N18067" i="3"/>
  <c r="N18086" i="3"/>
  <c r="N18104" i="3"/>
  <c r="N18122" i="3"/>
  <c r="N18140" i="3"/>
  <c r="N18158" i="3"/>
  <c r="N18176" i="3"/>
  <c r="N18194" i="3"/>
  <c r="N18211" i="3"/>
  <c r="N18228" i="3"/>
  <c r="N18245" i="3"/>
  <c r="N18262" i="3"/>
  <c r="N18279" i="3"/>
  <c r="N18296" i="3"/>
  <c r="N18313" i="3"/>
  <c r="N18329" i="3"/>
  <c r="N18345" i="3"/>
  <c r="N18361" i="3"/>
  <c r="N18377" i="3"/>
  <c r="N18393" i="3"/>
  <c r="N18409" i="3"/>
  <c r="N18425" i="3"/>
  <c r="N18441" i="3"/>
  <c r="N18457" i="3"/>
  <c r="N18473" i="3"/>
  <c r="N18489" i="3"/>
  <c r="N18505" i="3"/>
  <c r="N18521" i="3"/>
  <c r="N18537" i="3"/>
  <c r="N18553" i="3"/>
  <c r="N18569" i="3"/>
  <c r="N18585" i="3"/>
  <c r="N18601" i="3"/>
  <c r="N18617" i="3"/>
  <c r="N18633" i="3"/>
  <c r="N18649" i="3"/>
  <c r="N18665" i="3"/>
  <c r="N18681" i="3"/>
  <c r="N18697" i="3"/>
  <c r="N18713" i="3"/>
  <c r="N18729" i="3"/>
  <c r="N18745" i="3"/>
  <c r="N18761" i="3"/>
  <c r="N18777" i="3"/>
  <c r="N18793" i="3"/>
  <c r="N18809" i="3"/>
  <c r="N18825" i="3"/>
  <c r="N18841" i="3"/>
  <c r="N18857" i="3"/>
  <c r="N18873" i="3"/>
  <c r="N18889" i="3"/>
  <c r="N18905" i="3"/>
  <c r="N18921" i="3"/>
  <c r="N18937" i="3"/>
  <c r="N18953" i="3"/>
  <c r="N18969" i="3"/>
  <c r="N18985" i="3"/>
  <c r="N19001" i="3"/>
  <c r="N19017" i="3"/>
  <c r="N19033" i="3"/>
  <c r="N19049" i="3"/>
  <c r="N19065" i="3"/>
  <c r="N19081" i="3"/>
  <c r="N19097" i="3"/>
  <c r="N19113" i="3"/>
  <c r="N19129" i="3"/>
  <c r="O18" i="3"/>
  <c r="O34" i="3"/>
  <c r="O50" i="3"/>
  <c r="O66" i="3"/>
  <c r="O82" i="3"/>
  <c r="O98" i="3"/>
  <c r="O114" i="3"/>
  <c r="O130" i="3"/>
  <c r="O146" i="3"/>
  <c r="O162" i="3"/>
  <c r="O178" i="3"/>
  <c r="O194" i="3"/>
  <c r="O210" i="3"/>
  <c r="O226" i="3"/>
  <c r="O242" i="3"/>
  <c r="O258" i="3"/>
  <c r="O274" i="3"/>
  <c r="O290" i="3"/>
  <c r="O306" i="3"/>
  <c r="O322" i="3"/>
  <c r="O338" i="3"/>
  <c r="O354" i="3"/>
  <c r="O370" i="3"/>
  <c r="O386" i="3"/>
  <c r="O402" i="3"/>
  <c r="O418" i="3"/>
  <c r="O434" i="3"/>
  <c r="O450" i="3"/>
  <c r="O466" i="3"/>
  <c r="O482" i="3"/>
  <c r="O498" i="3"/>
  <c r="O514" i="3"/>
  <c r="O530" i="3"/>
  <c r="O546" i="3"/>
  <c r="O562" i="3"/>
  <c r="O578" i="3"/>
  <c r="O594" i="3"/>
  <c r="O610" i="3"/>
  <c r="N2256" i="3"/>
  <c r="N13374" i="3"/>
  <c r="N14139" i="3"/>
  <c r="N14478" i="3"/>
  <c r="N14736" i="3"/>
  <c r="N14996" i="3"/>
  <c r="N15242" i="3"/>
  <c r="N15441" i="3"/>
  <c r="N15589" i="3"/>
  <c r="N15729" i="3"/>
  <c r="N15831" i="3"/>
  <c r="N15923" i="3"/>
  <c r="N16032" i="3"/>
  <c r="N13372" i="3"/>
  <c r="N15293" i="3"/>
  <c r="N16009" i="3"/>
  <c r="N16300" i="3"/>
  <c r="N16511" i="3"/>
  <c r="N16687" i="3"/>
  <c r="N16827" i="3"/>
  <c r="N16940" i="3"/>
  <c r="N17044" i="3"/>
  <c r="N17140" i="3"/>
  <c r="N17225" i="3"/>
  <c r="N17304" i="3"/>
  <c r="N17383" i="3"/>
  <c r="N17462" i="3"/>
  <c r="N17540" i="3"/>
  <c r="N17618" i="3"/>
  <c r="N17696" i="3"/>
  <c r="N17775" i="3"/>
  <c r="N17850" i="3"/>
  <c r="N17907" i="3"/>
  <c r="N17975" i="3"/>
  <c r="N18031" i="3"/>
  <c r="N18088" i="3"/>
  <c r="N18143" i="3"/>
  <c r="N18198" i="3"/>
  <c r="N18261" i="3"/>
  <c r="N18314" i="3"/>
  <c r="N18363" i="3"/>
  <c r="N18412" i="3"/>
  <c r="N18461" i="3"/>
  <c r="N18520" i="3"/>
  <c r="N18570" i="3"/>
  <c r="N18619" i="3"/>
  <c r="N18668" i="3"/>
  <c r="N18717" i="3"/>
  <c r="N18776" i="3"/>
  <c r="N18826" i="3"/>
  <c r="N18864" i="3"/>
  <c r="N18904" i="3"/>
  <c r="N18939" i="3"/>
  <c r="N18971" i="3"/>
  <c r="N19003" i="3"/>
  <c r="N19035" i="3"/>
  <c r="N19067" i="3"/>
  <c r="N19099" i="3"/>
  <c r="N19131" i="3"/>
  <c r="O36" i="3"/>
  <c r="O67" i="3"/>
  <c r="O96" i="3"/>
  <c r="O122" i="3"/>
  <c r="O150" i="3"/>
  <c r="O177" i="3"/>
  <c r="O201" i="3"/>
  <c r="O228" i="3"/>
  <c r="O252" i="3"/>
  <c r="O278" i="3"/>
  <c r="O302" i="3"/>
  <c r="O325" i="3"/>
  <c r="O348" i="3"/>
  <c r="O369" i="3"/>
  <c r="O389" i="3"/>
  <c r="O409" i="3"/>
  <c r="O429" i="3"/>
  <c r="O448" i="3"/>
  <c r="O468" i="3"/>
  <c r="O487" i="3"/>
  <c r="O508" i="3"/>
  <c r="O527" i="3"/>
  <c r="O547" i="3"/>
  <c r="O566" i="3"/>
  <c r="O586" i="3"/>
  <c r="O606" i="3"/>
  <c r="O625" i="3"/>
  <c r="O643" i="3"/>
  <c r="O661" i="3"/>
  <c r="O679" i="3"/>
  <c r="O698" i="3"/>
  <c r="O717" i="3"/>
  <c r="O735" i="3"/>
  <c r="O753" i="3"/>
  <c r="O771" i="3"/>
  <c r="O789" i="3"/>
  <c r="O807" i="3"/>
  <c r="O826" i="3"/>
  <c r="O845" i="3"/>
  <c r="O863" i="3"/>
  <c r="O881" i="3"/>
  <c r="O899" i="3"/>
  <c r="O917" i="3"/>
  <c r="O935" i="3"/>
  <c r="O954" i="3"/>
  <c r="O973" i="3"/>
  <c r="O991" i="3"/>
  <c r="O1009" i="3"/>
  <c r="O1027" i="3"/>
  <c r="O1045" i="3"/>
  <c r="O1063" i="3"/>
  <c r="O1082" i="3"/>
  <c r="O1101" i="3"/>
  <c r="O1119" i="3"/>
  <c r="O1137" i="3"/>
  <c r="O1155" i="3"/>
  <c r="O1173" i="3"/>
  <c r="O1191" i="3"/>
  <c r="O1210" i="3"/>
  <c r="O1229" i="3"/>
  <c r="O1247" i="3"/>
  <c r="O1265" i="3"/>
  <c r="O1283" i="3"/>
  <c r="O1301" i="3"/>
  <c r="O1319" i="3"/>
  <c r="O1338" i="3"/>
  <c r="O1357" i="3"/>
  <c r="O1375" i="3"/>
  <c r="O1393" i="3"/>
  <c r="O1411" i="3"/>
  <c r="O1429" i="3"/>
  <c r="O1447" i="3"/>
  <c r="O1466" i="3"/>
  <c r="O1485" i="3"/>
  <c r="O1503" i="3"/>
  <c r="O1520" i="3"/>
  <c r="O1537" i="3"/>
  <c r="O1554" i="3"/>
  <c r="O1570" i="3"/>
  <c r="O1586" i="3"/>
  <c r="O1602" i="3"/>
  <c r="O1618" i="3"/>
  <c r="O1634" i="3"/>
  <c r="O1650" i="3"/>
  <c r="O1666" i="3"/>
  <c r="O1682" i="3"/>
  <c r="O1698" i="3"/>
  <c r="O1714" i="3"/>
  <c r="O1730" i="3"/>
  <c r="O1746" i="3"/>
  <c r="O1762" i="3"/>
  <c r="O1778" i="3"/>
  <c r="O1794" i="3"/>
  <c r="O1810" i="3"/>
  <c r="O1826" i="3"/>
  <c r="O1842" i="3"/>
  <c r="O1858" i="3"/>
  <c r="O1874" i="3"/>
  <c r="O1890" i="3"/>
  <c r="O1906" i="3"/>
  <c r="O1922" i="3"/>
  <c r="O1938" i="3"/>
  <c r="O1954" i="3"/>
  <c r="O1970" i="3"/>
  <c r="O1986" i="3"/>
  <c r="O2002" i="3"/>
  <c r="O2018" i="3"/>
  <c r="O2034" i="3"/>
  <c r="O2050" i="3"/>
  <c r="O2066" i="3"/>
  <c r="O2082" i="3"/>
  <c r="O2098" i="3"/>
  <c r="O2114" i="3"/>
  <c r="O2130" i="3"/>
  <c r="O2146" i="3"/>
  <c r="O2162" i="3"/>
  <c r="O2178" i="3"/>
  <c r="O2194" i="3"/>
  <c r="O2210" i="3"/>
  <c r="O2226" i="3"/>
  <c r="O2242" i="3"/>
  <c r="O2258" i="3"/>
  <c r="O2274" i="3"/>
  <c r="O2290" i="3"/>
  <c r="O2306" i="3"/>
  <c r="O2322" i="3"/>
  <c r="O2338" i="3"/>
  <c r="O2354" i="3"/>
  <c r="O2370" i="3"/>
  <c r="O2386" i="3"/>
  <c r="O2402" i="3"/>
  <c r="O2418" i="3"/>
  <c r="O2434" i="3"/>
  <c r="O2450" i="3"/>
  <c r="O2466" i="3"/>
  <c r="O2482" i="3"/>
  <c r="O2498" i="3"/>
  <c r="O2514" i="3"/>
  <c r="O2530" i="3"/>
  <c r="O2546" i="3"/>
  <c r="O2562" i="3"/>
  <c r="O2578" i="3"/>
  <c r="O2594" i="3"/>
  <c r="O2610" i="3"/>
  <c r="O2626" i="3"/>
  <c r="O2642" i="3"/>
  <c r="O2658" i="3"/>
  <c r="O2674" i="3"/>
  <c r="O2690" i="3"/>
  <c r="O2706" i="3"/>
  <c r="O2722" i="3"/>
  <c r="O2738" i="3"/>
  <c r="O2754" i="3"/>
  <c r="O2770" i="3"/>
  <c r="O2786" i="3"/>
  <c r="O2802" i="3"/>
  <c r="O2818" i="3"/>
  <c r="O2834" i="3"/>
  <c r="O2850" i="3"/>
  <c r="O2866" i="3"/>
  <c r="O2882" i="3"/>
  <c r="O2898" i="3"/>
  <c r="O2914" i="3"/>
  <c r="O2930" i="3"/>
  <c r="O2946" i="3"/>
  <c r="O2962" i="3"/>
  <c r="O2978" i="3"/>
  <c r="O2994" i="3"/>
  <c r="O3010" i="3"/>
  <c r="O3026" i="3"/>
  <c r="O3042" i="3"/>
  <c r="O3058" i="3"/>
  <c r="O3074" i="3"/>
  <c r="O3090" i="3"/>
  <c r="O3106" i="3"/>
  <c r="O3122" i="3"/>
  <c r="O3138" i="3"/>
  <c r="O3154" i="3"/>
  <c r="O3170" i="3"/>
  <c r="O3186" i="3"/>
  <c r="O3202" i="3"/>
  <c r="O3218" i="3"/>
  <c r="O3234" i="3"/>
  <c r="O3250" i="3"/>
  <c r="O3266" i="3"/>
  <c r="O3282" i="3"/>
  <c r="O3298" i="3"/>
  <c r="O3314" i="3"/>
  <c r="O3330" i="3"/>
  <c r="O3346" i="3"/>
  <c r="O3362" i="3"/>
  <c r="O3378" i="3"/>
  <c r="O3394" i="3"/>
  <c r="O3410" i="3"/>
  <c r="O3426" i="3"/>
  <c r="O3442" i="3"/>
  <c r="O3458" i="3"/>
  <c r="O3474" i="3"/>
  <c r="O3490" i="3"/>
  <c r="O3506" i="3"/>
  <c r="O3522" i="3"/>
  <c r="O3538" i="3"/>
  <c r="O3554" i="3"/>
  <c r="O3570" i="3"/>
  <c r="O3586" i="3"/>
  <c r="O3602" i="3"/>
  <c r="O3618" i="3"/>
  <c r="O3634" i="3"/>
  <c r="O3650" i="3"/>
  <c r="O3666" i="3"/>
  <c r="O3682" i="3"/>
  <c r="O3698" i="3"/>
  <c r="O3714" i="3"/>
  <c r="O3730" i="3"/>
  <c r="O3746" i="3"/>
  <c r="O3762" i="3"/>
  <c r="O3778" i="3"/>
  <c r="O3794" i="3"/>
  <c r="O3810" i="3"/>
  <c r="O3826" i="3"/>
  <c r="N13608" i="3"/>
  <c r="N15403" i="3"/>
  <c r="N16013" i="3"/>
  <c r="N16310" i="3"/>
  <c r="N16512" i="3"/>
  <c r="N16688" i="3"/>
  <c r="N16828" i="3"/>
  <c r="N16941" i="3"/>
  <c r="N17046" i="3"/>
  <c r="N17142" i="3"/>
  <c r="N17226" i="3"/>
  <c r="N17305" i="3"/>
  <c r="N17384" i="3"/>
  <c r="N17463" i="3"/>
  <c r="N17542" i="3"/>
  <c r="N17620" i="3"/>
  <c r="N17698" i="3"/>
  <c r="N17776" i="3"/>
  <c r="N17851" i="3"/>
  <c r="N17919" i="3"/>
  <c r="N17977" i="3"/>
  <c r="N18032" i="3"/>
  <c r="N18089" i="3"/>
  <c r="N18144" i="3"/>
  <c r="N18210" i="3"/>
  <c r="N18263" i="3"/>
  <c r="N18315" i="3"/>
  <c r="N18364" i="3"/>
  <c r="N18413" i="3"/>
  <c r="N18472" i="3"/>
  <c r="N18522" i="3"/>
  <c r="N18571" i="3"/>
  <c r="N18620" i="3"/>
  <c r="N18669" i="3"/>
  <c r="N18728" i="3"/>
  <c r="N18778" i="3"/>
  <c r="N18827" i="3"/>
  <c r="N18865" i="3"/>
  <c r="N18906" i="3"/>
  <c r="N18940" i="3"/>
  <c r="N18972" i="3"/>
  <c r="N19004" i="3"/>
  <c r="N19036" i="3"/>
  <c r="N19068" i="3"/>
  <c r="N19100" i="3"/>
  <c r="N19132" i="3"/>
  <c r="O37" i="3"/>
  <c r="O68" i="3"/>
  <c r="O97" i="3"/>
  <c r="O124" i="3"/>
  <c r="O151" i="3"/>
  <c r="O179" i="3"/>
  <c r="O202" i="3"/>
  <c r="O229" i="3"/>
  <c r="O256" i="3"/>
  <c r="O279" i="3"/>
  <c r="O304" i="3"/>
  <c r="O326" i="3"/>
  <c r="O350" i="3"/>
  <c r="O371" i="3"/>
  <c r="O390" i="3"/>
  <c r="O410" i="3"/>
  <c r="O430" i="3"/>
  <c r="O449" i="3"/>
  <c r="O469" i="3"/>
  <c r="O489" i="3"/>
  <c r="O509" i="3"/>
  <c r="O528" i="3"/>
  <c r="O548" i="3"/>
  <c r="O567" i="3"/>
  <c r="O588" i="3"/>
  <c r="O607" i="3"/>
  <c r="O626" i="3"/>
  <c r="O644" i="3"/>
  <c r="O662" i="3"/>
  <c r="O681" i="3"/>
  <c r="O700" i="3"/>
  <c r="O718" i="3"/>
  <c r="O736" i="3"/>
  <c r="O754" i="3"/>
  <c r="O772" i="3"/>
  <c r="O790" i="3"/>
  <c r="O809" i="3"/>
  <c r="O828" i="3"/>
  <c r="O846" i="3"/>
  <c r="O864" i="3"/>
  <c r="O882" i="3"/>
  <c r="O900" i="3"/>
  <c r="O918" i="3"/>
  <c r="O937" i="3"/>
  <c r="O956" i="3"/>
  <c r="O974" i="3"/>
  <c r="O992" i="3"/>
  <c r="O1010" i="3"/>
  <c r="O1028" i="3"/>
  <c r="O1046" i="3"/>
  <c r="O1065" i="3"/>
  <c r="O1084" i="3"/>
  <c r="O1102" i="3"/>
  <c r="O1120" i="3"/>
  <c r="O1138" i="3"/>
  <c r="O1156" i="3"/>
  <c r="O1174" i="3"/>
  <c r="O1193" i="3"/>
  <c r="O1212" i="3"/>
  <c r="O1230" i="3"/>
  <c r="O1248" i="3"/>
  <c r="O1266" i="3"/>
  <c r="O1284" i="3"/>
  <c r="O1302" i="3"/>
  <c r="O1321" i="3"/>
  <c r="O1340" i="3"/>
  <c r="O1358" i="3"/>
  <c r="O1376" i="3"/>
  <c r="O1394" i="3"/>
  <c r="O1412" i="3"/>
  <c r="O1430" i="3"/>
  <c r="O1449" i="3"/>
  <c r="O1468" i="3"/>
  <c r="O1486" i="3"/>
  <c r="O1504" i="3"/>
  <c r="O1521" i="3"/>
  <c r="O1538" i="3"/>
  <c r="O1555" i="3"/>
  <c r="O1571" i="3"/>
  <c r="O1587" i="3"/>
  <c r="O1603" i="3"/>
  <c r="O1619" i="3"/>
  <c r="O1635" i="3"/>
  <c r="O1651" i="3"/>
  <c r="O1667" i="3"/>
  <c r="O1683" i="3"/>
  <c r="O1699" i="3"/>
  <c r="O1715" i="3"/>
  <c r="O1731" i="3"/>
  <c r="O1747" i="3"/>
  <c r="O1763" i="3"/>
  <c r="O1779" i="3"/>
  <c r="O1795" i="3"/>
  <c r="O1811" i="3"/>
  <c r="O1827" i="3"/>
  <c r="O1843" i="3"/>
  <c r="O1859" i="3"/>
  <c r="O1875" i="3"/>
  <c r="O1891" i="3"/>
  <c r="O1907" i="3"/>
  <c r="O1923" i="3"/>
  <c r="O1939" i="3"/>
  <c r="O1955" i="3"/>
  <c r="O1971" i="3"/>
  <c r="O1987" i="3"/>
  <c r="O2003" i="3"/>
  <c r="O2019" i="3"/>
  <c r="O2035" i="3"/>
  <c r="O2051" i="3"/>
  <c r="O2067" i="3"/>
  <c r="O2083" i="3"/>
  <c r="O2099" i="3"/>
  <c r="O2115" i="3"/>
  <c r="O2131" i="3"/>
  <c r="O2147" i="3"/>
  <c r="O2163" i="3"/>
  <c r="O2179" i="3"/>
  <c r="O2195" i="3"/>
  <c r="O2211" i="3"/>
  <c r="O2227" i="3"/>
  <c r="O2243" i="3"/>
  <c r="O2259" i="3"/>
  <c r="O2275" i="3"/>
  <c r="O2291" i="3"/>
  <c r="O2307" i="3"/>
  <c r="O2323" i="3"/>
  <c r="O2339" i="3"/>
  <c r="O2355" i="3"/>
  <c r="O2371" i="3"/>
  <c r="O2387" i="3"/>
  <c r="O2403" i="3"/>
  <c r="O2419" i="3"/>
  <c r="O2435" i="3"/>
  <c r="O2451" i="3"/>
  <c r="O2467" i="3"/>
  <c r="O2483" i="3"/>
  <c r="O2499" i="3"/>
  <c r="O2515" i="3"/>
  <c r="O2531" i="3"/>
  <c r="O2547" i="3"/>
  <c r="O2563" i="3"/>
  <c r="O2579" i="3"/>
  <c r="O2595" i="3"/>
  <c r="O2611" i="3"/>
  <c r="O2627" i="3"/>
  <c r="O2643" i="3"/>
  <c r="O2659" i="3"/>
  <c r="O2675" i="3"/>
  <c r="O2691" i="3"/>
  <c r="O2707" i="3"/>
  <c r="O2723" i="3"/>
  <c r="O2739" i="3"/>
  <c r="O2755" i="3"/>
  <c r="O2771" i="3"/>
  <c r="O2787" i="3"/>
  <c r="O2803" i="3"/>
  <c r="O2819" i="3"/>
  <c r="O2835" i="3"/>
  <c r="O2851" i="3"/>
  <c r="O2867" i="3"/>
  <c r="O2883" i="3"/>
  <c r="O2899" i="3"/>
  <c r="O2915" i="3"/>
  <c r="O2931" i="3"/>
  <c r="O2947" i="3"/>
  <c r="O2963" i="3"/>
  <c r="O2979" i="3"/>
  <c r="O2995" i="3"/>
  <c r="O3011" i="3"/>
  <c r="O3027" i="3"/>
  <c r="O3043" i="3"/>
  <c r="O3059" i="3"/>
  <c r="O3075" i="3"/>
  <c r="O3091" i="3"/>
  <c r="O3107" i="3"/>
  <c r="O3123" i="3"/>
  <c r="O3139" i="3"/>
  <c r="O3155" i="3"/>
  <c r="O3171" i="3"/>
  <c r="O3187" i="3"/>
  <c r="O3203" i="3"/>
  <c r="O3219" i="3"/>
  <c r="O3235" i="3"/>
  <c r="O3251" i="3"/>
  <c r="O3267" i="3"/>
  <c r="O3283" i="3"/>
  <c r="O3299" i="3"/>
  <c r="O3315" i="3"/>
  <c r="O3331" i="3"/>
  <c r="O3347" i="3"/>
  <c r="O3363" i="3"/>
  <c r="O3379" i="3"/>
  <c r="O3395" i="3"/>
  <c r="O3411" i="3"/>
  <c r="O3427" i="3"/>
  <c r="O3443" i="3"/>
  <c r="O3459" i="3"/>
  <c r="O3475" i="3"/>
  <c r="O3491" i="3"/>
  <c r="O3507" i="3"/>
  <c r="O3523" i="3"/>
  <c r="O3539" i="3"/>
  <c r="O3555" i="3"/>
  <c r="O3571" i="3"/>
  <c r="O3587" i="3"/>
  <c r="O3603" i="3"/>
  <c r="O3619" i="3"/>
  <c r="O3635" i="3"/>
  <c r="O3651" i="3"/>
  <c r="O3667" i="3"/>
  <c r="O3683" i="3"/>
  <c r="O3699" i="3"/>
  <c r="O3715" i="3"/>
  <c r="O3731" i="3"/>
  <c r="O3747" i="3"/>
  <c r="O3763" i="3"/>
  <c r="O3779" i="3"/>
  <c r="O3795" i="3"/>
  <c r="N14031" i="3"/>
  <c r="N15404" i="3"/>
  <c r="N16033" i="3"/>
  <c r="N16316" i="3"/>
  <c r="N16524" i="3"/>
  <c r="N16689" i="3"/>
  <c r="N16829" i="3"/>
  <c r="N16942" i="3"/>
  <c r="N17047" i="3"/>
  <c r="N17143" i="3"/>
  <c r="N17227" i="3"/>
  <c r="N17306" i="3"/>
  <c r="N17385" i="3"/>
  <c r="N17464" i="3"/>
  <c r="N17543" i="3"/>
  <c r="N17622" i="3"/>
  <c r="N17700" i="3"/>
  <c r="N17778" i="3"/>
  <c r="N17852" i="3"/>
  <c r="N17922" i="3"/>
  <c r="N17978" i="3"/>
  <c r="N18034" i="3"/>
  <c r="N18090" i="3"/>
  <c r="N18157" i="3"/>
  <c r="N18212" i="3"/>
  <c r="N18264" i="3"/>
  <c r="N18316" i="3"/>
  <c r="N18365" i="3"/>
  <c r="N18424" i="3"/>
  <c r="N18474" i="3"/>
  <c r="N18523" i="3"/>
  <c r="N18572" i="3"/>
  <c r="N18621" i="3"/>
  <c r="N18680" i="3"/>
  <c r="N18730" i="3"/>
  <c r="N18779" i="3"/>
  <c r="N18828" i="3"/>
  <c r="N18872" i="3"/>
  <c r="N18907" i="3"/>
  <c r="N18941" i="3"/>
  <c r="N18973" i="3"/>
  <c r="N19005" i="3"/>
  <c r="N19037" i="3"/>
  <c r="N19069" i="3"/>
  <c r="N19101" i="3"/>
  <c r="O6" i="3"/>
  <c r="O38" i="3"/>
  <c r="O69" i="3"/>
  <c r="O99" i="3"/>
  <c r="O128" i="3"/>
  <c r="O153" i="3"/>
  <c r="O180" i="3"/>
  <c r="O204" i="3"/>
  <c r="O230" i="3"/>
  <c r="O257" i="3"/>
  <c r="O281" i="3"/>
  <c r="O305" i="3"/>
  <c r="O327" i="3"/>
  <c r="O352" i="3"/>
  <c r="O372" i="3"/>
  <c r="O391" i="3"/>
  <c r="O412" i="3"/>
  <c r="O431" i="3"/>
  <c r="O451" i="3"/>
  <c r="O470" i="3"/>
  <c r="O490" i="3"/>
  <c r="O510" i="3"/>
  <c r="O529" i="3"/>
  <c r="O549" i="3"/>
  <c r="O569" i="3"/>
  <c r="O589" i="3"/>
  <c r="O608" i="3"/>
  <c r="O627" i="3"/>
  <c r="O645" i="3"/>
  <c r="O663" i="3"/>
  <c r="O682" i="3"/>
  <c r="O701" i="3"/>
  <c r="O719" i="3"/>
  <c r="O737" i="3"/>
  <c r="O755" i="3"/>
  <c r="O773" i="3"/>
  <c r="O791" i="3"/>
  <c r="O810" i="3"/>
  <c r="O829" i="3"/>
  <c r="O847" i="3"/>
  <c r="O865" i="3"/>
  <c r="O883" i="3"/>
  <c r="O901" i="3"/>
  <c r="O919" i="3"/>
  <c r="O938" i="3"/>
  <c r="O957" i="3"/>
  <c r="O975" i="3"/>
  <c r="O993" i="3"/>
  <c r="O1011" i="3"/>
  <c r="O1029" i="3"/>
  <c r="O1047" i="3"/>
  <c r="O1066" i="3"/>
  <c r="O1085" i="3"/>
  <c r="O1103" i="3"/>
  <c r="O1121" i="3"/>
  <c r="O1139" i="3"/>
  <c r="O1157" i="3"/>
  <c r="O1175" i="3"/>
  <c r="O1194" i="3"/>
  <c r="O1213" i="3"/>
  <c r="O1231" i="3"/>
  <c r="O1249" i="3"/>
  <c r="O1267" i="3"/>
  <c r="O1285" i="3"/>
  <c r="O1303" i="3"/>
  <c r="O1322" i="3"/>
  <c r="O1341" i="3"/>
  <c r="O1359" i="3"/>
  <c r="O1377" i="3"/>
  <c r="O1395" i="3"/>
  <c r="O1413" i="3"/>
  <c r="O1431" i="3"/>
  <c r="O1450" i="3"/>
  <c r="O1469" i="3"/>
  <c r="O1487" i="3"/>
  <c r="O1505" i="3"/>
  <c r="O1522" i="3"/>
  <c r="O1539" i="3"/>
  <c r="O1556" i="3"/>
  <c r="O1572" i="3"/>
  <c r="O1588" i="3"/>
  <c r="O1604" i="3"/>
  <c r="O1620" i="3"/>
  <c r="O1636" i="3"/>
  <c r="O1652" i="3"/>
  <c r="O1668" i="3"/>
  <c r="O1684" i="3"/>
  <c r="O1700" i="3"/>
  <c r="O1716" i="3"/>
  <c r="O1732" i="3"/>
  <c r="O1748" i="3"/>
  <c r="O1764" i="3"/>
  <c r="O1780" i="3"/>
  <c r="O1796" i="3"/>
  <c r="O1812" i="3"/>
  <c r="O1828" i="3"/>
  <c r="O1844" i="3"/>
  <c r="O1860" i="3"/>
  <c r="O1876" i="3"/>
  <c r="O1892" i="3"/>
  <c r="O1908" i="3"/>
  <c r="O1924" i="3"/>
  <c r="O1940" i="3"/>
  <c r="O1956" i="3"/>
  <c r="O1972" i="3"/>
  <c r="O1988" i="3"/>
  <c r="O2004" i="3"/>
  <c r="O2020" i="3"/>
  <c r="O2036" i="3"/>
  <c r="O2052" i="3"/>
  <c r="O2068" i="3"/>
  <c r="O2084" i="3"/>
  <c r="O2100" i="3"/>
  <c r="O2116" i="3"/>
  <c r="O2132" i="3"/>
  <c r="O2148" i="3"/>
  <c r="O2164" i="3"/>
  <c r="O2180" i="3"/>
  <c r="N14036" i="3"/>
  <c r="N15442" i="3"/>
  <c r="N16089" i="3"/>
  <c r="N16359" i="3"/>
  <c r="N16556" i="3"/>
  <c r="N16722" i="3"/>
  <c r="N16856" i="3"/>
  <c r="N16966" i="3"/>
  <c r="N17067" i="3"/>
  <c r="N17162" i="3"/>
  <c r="N17243" i="3"/>
  <c r="N17322" i="3"/>
  <c r="N17401" i="3"/>
  <c r="N17480" i="3"/>
  <c r="N17559" i="3"/>
  <c r="N17638" i="3"/>
  <c r="N17716" i="3"/>
  <c r="N17794" i="3"/>
  <c r="N17867" i="3"/>
  <c r="N17923" i="3"/>
  <c r="N17979" i="3"/>
  <c r="N18035" i="3"/>
  <c r="N18103" i="3"/>
  <c r="N18159" i="3"/>
  <c r="N18213" i="3"/>
  <c r="N18265" i="3"/>
  <c r="N18317" i="3"/>
  <c r="N18376" i="3"/>
  <c r="N18426" i="3"/>
  <c r="N18475" i="3"/>
  <c r="N18524" i="3"/>
  <c r="N18573" i="3"/>
  <c r="N18632" i="3"/>
  <c r="N18682" i="3"/>
  <c r="N18731" i="3"/>
  <c r="N18780" i="3"/>
  <c r="N18829" i="3"/>
  <c r="N18874" i="3"/>
  <c r="N18908" i="3"/>
  <c r="N18944" i="3"/>
  <c r="N18976" i="3"/>
  <c r="N19008" i="3"/>
  <c r="N19040" i="3"/>
  <c r="N19072" i="3"/>
  <c r="N19104" i="3"/>
  <c r="O9" i="3"/>
  <c r="O41" i="3"/>
  <c r="O70" i="3"/>
  <c r="O100" i="3"/>
  <c r="O129" i="3"/>
  <c r="O154" i="3"/>
  <c r="O181" i="3"/>
  <c r="O208" i="3"/>
  <c r="O231" i="3"/>
  <c r="O259" i="3"/>
  <c r="O282" i="3"/>
  <c r="O307" i="3"/>
  <c r="O329" i="3"/>
  <c r="O353" i="3"/>
  <c r="O373" i="3"/>
  <c r="O393" i="3"/>
  <c r="O413" i="3"/>
  <c r="O432" i="3"/>
  <c r="O452" i="3"/>
  <c r="O471" i="3"/>
  <c r="O492" i="3"/>
  <c r="O511" i="3"/>
  <c r="O531" i="3"/>
  <c r="O550" i="3"/>
  <c r="O570" i="3"/>
  <c r="O590" i="3"/>
  <c r="O609" i="3"/>
  <c r="O628" i="3"/>
  <c r="O646" i="3"/>
  <c r="O665" i="3"/>
  <c r="O684" i="3"/>
  <c r="O702" i="3"/>
  <c r="O720" i="3"/>
  <c r="O738" i="3"/>
  <c r="O756" i="3"/>
  <c r="O774" i="3"/>
  <c r="O793" i="3"/>
  <c r="O812" i="3"/>
  <c r="O830" i="3"/>
  <c r="O848" i="3"/>
  <c r="O866" i="3"/>
  <c r="O884" i="3"/>
  <c r="O902" i="3"/>
  <c r="O921" i="3"/>
  <c r="O940" i="3"/>
  <c r="O958" i="3"/>
  <c r="O976" i="3"/>
  <c r="O994" i="3"/>
  <c r="O1012" i="3"/>
  <c r="O1030" i="3"/>
  <c r="O1049" i="3"/>
  <c r="O1068" i="3"/>
  <c r="O1086" i="3"/>
  <c r="O1104" i="3"/>
  <c r="O1122" i="3"/>
  <c r="O1140" i="3"/>
  <c r="O1158" i="3"/>
  <c r="O1177" i="3"/>
  <c r="O1196" i="3"/>
  <c r="O1214" i="3"/>
  <c r="O1232" i="3"/>
  <c r="O1250" i="3"/>
  <c r="O1268" i="3"/>
  <c r="O1286" i="3"/>
  <c r="O1305" i="3"/>
  <c r="O1324" i="3"/>
  <c r="O1342" i="3"/>
  <c r="O1360" i="3"/>
  <c r="O1378" i="3"/>
  <c r="O1396" i="3"/>
  <c r="O1414" i="3"/>
  <c r="O1433" i="3"/>
  <c r="O1452" i="3"/>
  <c r="O1470" i="3"/>
  <c r="O1488" i="3"/>
  <c r="O1506" i="3"/>
  <c r="O1523" i="3"/>
  <c r="O1540" i="3"/>
  <c r="O1557" i="3"/>
  <c r="O1573" i="3"/>
  <c r="O1589" i="3"/>
  <c r="O1605" i="3"/>
  <c r="O1621" i="3"/>
  <c r="O1637" i="3"/>
  <c r="O1653" i="3"/>
  <c r="O1669" i="3"/>
  <c r="O1685" i="3"/>
  <c r="O1701" i="3"/>
  <c r="O1717" i="3"/>
  <c r="O1733" i="3"/>
  <c r="O1749" i="3"/>
  <c r="O1765" i="3"/>
  <c r="O1781" i="3"/>
  <c r="O1797" i="3"/>
  <c r="O1813" i="3"/>
  <c r="O1829" i="3"/>
  <c r="O1845" i="3"/>
  <c r="O1861" i="3"/>
  <c r="O1877" i="3"/>
  <c r="O1893" i="3"/>
  <c r="O1909" i="3"/>
  <c r="O1925" i="3"/>
  <c r="O1941" i="3"/>
  <c r="O1957" i="3"/>
  <c r="O1973" i="3"/>
  <c r="O1989" i="3"/>
  <c r="O2005" i="3"/>
  <c r="O2021" i="3"/>
  <c r="O2037" i="3"/>
  <c r="O2053" i="3"/>
  <c r="O2069" i="3"/>
  <c r="O2085" i="3"/>
  <c r="O2101" i="3"/>
  <c r="O2117" i="3"/>
  <c r="O2133" i="3"/>
  <c r="O2149" i="3"/>
  <c r="O2165" i="3"/>
  <c r="O2181" i="3"/>
  <c r="O2197" i="3"/>
  <c r="O2213" i="3"/>
  <c r="O2229" i="3"/>
  <c r="O2245" i="3"/>
  <c r="O2261" i="3"/>
  <c r="O2277" i="3"/>
  <c r="O2293" i="3"/>
  <c r="O2309" i="3"/>
  <c r="O2325" i="3"/>
  <c r="O2341" i="3"/>
  <c r="O2357" i="3"/>
  <c r="O2373" i="3"/>
  <c r="O2389" i="3"/>
  <c r="O2405" i="3"/>
  <c r="O2421" i="3"/>
  <c r="O2437" i="3"/>
  <c r="O2453" i="3"/>
  <c r="O2469" i="3"/>
  <c r="O2485" i="3"/>
  <c r="O2501" i="3"/>
  <c r="O2517" i="3"/>
  <c r="O2533" i="3"/>
  <c r="O2549" i="3"/>
  <c r="O2565" i="3"/>
  <c r="O2581" i="3"/>
  <c r="O2597" i="3"/>
  <c r="O2613" i="3"/>
  <c r="O2629" i="3"/>
  <c r="O2645" i="3"/>
  <c r="O2661" i="3"/>
  <c r="O2677" i="3"/>
  <c r="O2693" i="3"/>
  <c r="O2709" i="3"/>
  <c r="O2725" i="3"/>
  <c r="O2741" i="3"/>
  <c r="O2757" i="3"/>
  <c r="O2773" i="3"/>
  <c r="O2789" i="3"/>
  <c r="O2805" i="3"/>
  <c r="O2821" i="3"/>
  <c r="N14159" i="3"/>
  <c r="N15550" i="3"/>
  <c r="N16109" i="3"/>
  <c r="N16360" i="3"/>
  <c r="N16565" i="3"/>
  <c r="N16723" i="3"/>
  <c r="N16858" i="3"/>
  <c r="N16967" i="3"/>
  <c r="N17068" i="3"/>
  <c r="N17163" i="3"/>
  <c r="N17244" i="3"/>
  <c r="N17323" i="3"/>
  <c r="N17402" i="3"/>
  <c r="N17481" i="3"/>
  <c r="N17560" i="3"/>
  <c r="N17639" i="3"/>
  <c r="N17718" i="3"/>
  <c r="N17795" i="3"/>
  <c r="N17868" i="3"/>
  <c r="N17924" i="3"/>
  <c r="N17980" i="3"/>
  <c r="N18047" i="3"/>
  <c r="N18105" i="3"/>
  <c r="N18160" i="3"/>
  <c r="N18214" i="3"/>
  <c r="N18266" i="3"/>
  <c r="N18328" i="3"/>
  <c r="N18378" i="3"/>
  <c r="N18427" i="3"/>
  <c r="N18476" i="3"/>
  <c r="N18525" i="3"/>
  <c r="N18584" i="3"/>
  <c r="N18634" i="3"/>
  <c r="N18683" i="3"/>
  <c r="N18732" i="3"/>
  <c r="N18781" i="3"/>
  <c r="N18840" i="3"/>
  <c r="N18875" i="3"/>
  <c r="N18909" i="3"/>
  <c r="N18945" i="3"/>
  <c r="N18977" i="3"/>
  <c r="N19009" i="3"/>
  <c r="N19041" i="3"/>
  <c r="N19073" i="3"/>
  <c r="N19105" i="3"/>
  <c r="O10" i="3"/>
  <c r="O42" i="3"/>
  <c r="O73" i="3"/>
  <c r="O101" i="3"/>
  <c r="O131" i="3"/>
  <c r="O156" i="3"/>
  <c r="O182" i="3"/>
  <c r="O209" i="3"/>
  <c r="O233" i="3"/>
  <c r="O260" i="3"/>
  <c r="O284" i="3"/>
  <c r="O308" i="3"/>
  <c r="O330" i="3"/>
  <c r="O355" i="3"/>
  <c r="O374" i="3"/>
  <c r="O394" i="3"/>
  <c r="O414" i="3"/>
  <c r="O433" i="3"/>
  <c r="O453" i="3"/>
  <c r="O473" i="3"/>
  <c r="O493" i="3"/>
  <c r="O512" i="3"/>
  <c r="O532" i="3"/>
  <c r="O551" i="3"/>
  <c r="O572" i="3"/>
  <c r="O591" i="3"/>
  <c r="O611" i="3"/>
  <c r="O629" i="3"/>
  <c r="O647" i="3"/>
  <c r="O666" i="3"/>
  <c r="O685" i="3"/>
  <c r="O703" i="3"/>
  <c r="O721" i="3"/>
  <c r="O739" i="3"/>
  <c r="O757" i="3"/>
  <c r="O775" i="3"/>
  <c r="O794" i="3"/>
  <c r="O813" i="3"/>
  <c r="O831" i="3"/>
  <c r="O849" i="3"/>
  <c r="O867" i="3"/>
  <c r="O885" i="3"/>
  <c r="O903" i="3"/>
  <c r="O922" i="3"/>
  <c r="O941" i="3"/>
  <c r="O959" i="3"/>
  <c r="O977" i="3"/>
  <c r="O995" i="3"/>
  <c r="O1013" i="3"/>
  <c r="O1031" i="3"/>
  <c r="O1050" i="3"/>
  <c r="O1069" i="3"/>
  <c r="O1087" i="3"/>
  <c r="O1105" i="3"/>
  <c r="O1123" i="3"/>
  <c r="O1141" i="3"/>
  <c r="O1159" i="3"/>
  <c r="O1178" i="3"/>
  <c r="O1197" i="3"/>
  <c r="O1215" i="3"/>
  <c r="O1233" i="3"/>
  <c r="O1251" i="3"/>
  <c r="O1269" i="3"/>
  <c r="O1287" i="3"/>
  <c r="O1306" i="3"/>
  <c r="O1325" i="3"/>
  <c r="O1343" i="3"/>
  <c r="O1361" i="3"/>
  <c r="O1379" i="3"/>
  <c r="O1397" i="3"/>
  <c r="O1415" i="3"/>
  <c r="O1434" i="3"/>
  <c r="O1453" i="3"/>
  <c r="O1471" i="3"/>
  <c r="O1489" i="3"/>
  <c r="O1507" i="3"/>
  <c r="O1524" i="3"/>
  <c r="O1541" i="3"/>
  <c r="O1558" i="3"/>
  <c r="O1574" i="3"/>
  <c r="O1590" i="3"/>
  <c r="O1606" i="3"/>
  <c r="O1622" i="3"/>
  <c r="O1638" i="3"/>
  <c r="O1654" i="3"/>
  <c r="O1670" i="3"/>
  <c r="O1686" i="3"/>
  <c r="O1702" i="3"/>
  <c r="O1718" i="3"/>
  <c r="O1734" i="3"/>
  <c r="O1750" i="3"/>
  <c r="O1766" i="3"/>
  <c r="O1782" i="3"/>
  <c r="O1798" i="3"/>
  <c r="O1814" i="3"/>
  <c r="O1830" i="3"/>
  <c r="O1846" i="3"/>
  <c r="O1862" i="3"/>
  <c r="O1878" i="3"/>
  <c r="O1894" i="3"/>
  <c r="O1910" i="3"/>
  <c r="O1926" i="3"/>
  <c r="O1942" i="3"/>
  <c r="O1958" i="3"/>
  <c r="O1974" i="3"/>
  <c r="O1990" i="3"/>
  <c r="O2006" i="3"/>
  <c r="O2022" i="3"/>
  <c r="O2038" i="3"/>
  <c r="O2054" i="3"/>
  <c r="O2070" i="3"/>
  <c r="O2086" i="3"/>
  <c r="O2102" i="3"/>
  <c r="O2118" i="3"/>
  <c r="O2134" i="3"/>
  <c r="O2150" i="3"/>
  <c r="O2166" i="3"/>
  <c r="O2182" i="3"/>
  <c r="O2198" i="3"/>
  <c r="O2214" i="3"/>
  <c r="O2230" i="3"/>
  <c r="O2246" i="3"/>
  <c r="O2262" i="3"/>
  <c r="O2278" i="3"/>
  <c r="O2294" i="3"/>
  <c r="O2310" i="3"/>
  <c r="O2326" i="3"/>
  <c r="O2342" i="3"/>
  <c r="O2358" i="3"/>
  <c r="O2374" i="3"/>
  <c r="O2390" i="3"/>
  <c r="O2406" i="3"/>
  <c r="O2422" i="3"/>
  <c r="O2438" i="3"/>
  <c r="O2454" i="3"/>
  <c r="O2470" i="3"/>
  <c r="O2486" i="3"/>
  <c r="O2502" i="3"/>
  <c r="O2518" i="3"/>
  <c r="O2534" i="3"/>
  <c r="O2550" i="3"/>
  <c r="O2566" i="3"/>
  <c r="O2582" i="3"/>
  <c r="O2598" i="3"/>
  <c r="O2614" i="3"/>
  <c r="O2630" i="3"/>
  <c r="O2646" i="3"/>
  <c r="O2662" i="3"/>
  <c r="O2678" i="3"/>
  <c r="O2694" i="3"/>
  <c r="O2710" i="3"/>
  <c r="O2726" i="3"/>
  <c r="O2742" i="3"/>
  <c r="O2758" i="3"/>
  <c r="O2774" i="3"/>
  <c r="O2790" i="3"/>
  <c r="O2806" i="3"/>
  <c r="O2822" i="3"/>
  <c r="O2838" i="3"/>
  <c r="O2854" i="3"/>
  <c r="O2870" i="3"/>
  <c r="O2886" i="3"/>
  <c r="O2902" i="3"/>
  <c r="O2918" i="3"/>
  <c r="O2934" i="3"/>
  <c r="O2950" i="3"/>
  <c r="O2966" i="3"/>
  <c r="O2982" i="3"/>
  <c r="O2998" i="3"/>
  <c r="O3014" i="3"/>
  <c r="O3030" i="3"/>
  <c r="O3046" i="3"/>
  <c r="O3062" i="3"/>
  <c r="O3078" i="3"/>
  <c r="O3094" i="3"/>
  <c r="O3110" i="3"/>
  <c r="O3126" i="3"/>
  <c r="O3142" i="3"/>
  <c r="O3158" i="3"/>
  <c r="O3174" i="3"/>
  <c r="O3190" i="3"/>
  <c r="O3206" i="3"/>
  <c r="O3222" i="3"/>
  <c r="O3238" i="3"/>
  <c r="O3254" i="3"/>
  <c r="O3270" i="3"/>
  <c r="O3286" i="3"/>
  <c r="O3302" i="3"/>
  <c r="O3318" i="3"/>
  <c r="O3334" i="3"/>
  <c r="O3350" i="3"/>
  <c r="O3366" i="3"/>
  <c r="O3382" i="3"/>
  <c r="O3398" i="3"/>
  <c r="O3414" i="3"/>
  <c r="O3430" i="3"/>
  <c r="O3446" i="3"/>
  <c r="O3462" i="3"/>
  <c r="O3478" i="3"/>
  <c r="O3494" i="3"/>
  <c r="O3510" i="3"/>
  <c r="N14397" i="3"/>
  <c r="N15588" i="3"/>
  <c r="N16110" i="3"/>
  <c r="N16361" i="3"/>
  <c r="N16567" i="3"/>
  <c r="N16725" i="3"/>
  <c r="N16859" i="3"/>
  <c r="N16968" i="3"/>
  <c r="N17069" i="3"/>
  <c r="N17164" i="3"/>
  <c r="N17245" i="3"/>
  <c r="N17324" i="3"/>
  <c r="N17403" i="3"/>
  <c r="N17482" i="3"/>
  <c r="N17561" i="3"/>
  <c r="N17640" i="3"/>
  <c r="N17719" i="3"/>
  <c r="N17796" i="3"/>
  <c r="N17869" i="3"/>
  <c r="N17926" i="3"/>
  <c r="N17993" i="3"/>
  <c r="N18050" i="3"/>
  <c r="N18106" i="3"/>
  <c r="N18162" i="3"/>
  <c r="N18215" i="3"/>
  <c r="N18278" i="3"/>
  <c r="N18330" i="3"/>
  <c r="N18379" i="3"/>
  <c r="N18428" i="3"/>
  <c r="N18477" i="3"/>
  <c r="N18536" i="3"/>
  <c r="N18586" i="3"/>
  <c r="N18635" i="3"/>
  <c r="N18684" i="3"/>
  <c r="N18733" i="3"/>
  <c r="N18792" i="3"/>
  <c r="N18842" i="3"/>
  <c r="N18876" i="3"/>
  <c r="N18912" i="3"/>
  <c r="N18947" i="3"/>
  <c r="N18979" i="3"/>
  <c r="N19011" i="3"/>
  <c r="N19043" i="3"/>
  <c r="N19075" i="3"/>
  <c r="N19107" i="3"/>
  <c r="O12" i="3"/>
  <c r="O44" i="3"/>
  <c r="O74" i="3"/>
  <c r="O102" i="3"/>
  <c r="O132" i="3"/>
  <c r="O160" i="3"/>
  <c r="O183" i="3"/>
  <c r="O211" i="3"/>
  <c r="O234" i="3"/>
  <c r="O261" i="3"/>
  <c r="O286" i="3"/>
  <c r="O309" i="3"/>
  <c r="O332" i="3"/>
  <c r="O356" i="3"/>
  <c r="O375" i="3"/>
  <c r="O396" i="3"/>
  <c r="O415" i="3"/>
  <c r="O435" i="3"/>
  <c r="O454" i="3"/>
  <c r="O474" i="3"/>
  <c r="O494" i="3"/>
  <c r="O513" i="3"/>
  <c r="O533" i="3"/>
  <c r="O553" i="3"/>
  <c r="O573" i="3"/>
  <c r="O592" i="3"/>
  <c r="O612" i="3"/>
  <c r="O630" i="3"/>
  <c r="O649" i="3"/>
  <c r="O668" i="3"/>
  <c r="O686" i="3"/>
  <c r="O704" i="3"/>
  <c r="O722" i="3"/>
  <c r="O740" i="3"/>
  <c r="O758" i="3"/>
  <c r="O777" i="3"/>
  <c r="O796" i="3"/>
  <c r="O814" i="3"/>
  <c r="O832" i="3"/>
  <c r="O850" i="3"/>
  <c r="O868" i="3"/>
  <c r="O886" i="3"/>
  <c r="O905" i="3"/>
  <c r="O924" i="3"/>
  <c r="O942" i="3"/>
  <c r="O960" i="3"/>
  <c r="O978" i="3"/>
  <c r="O996" i="3"/>
  <c r="O1014" i="3"/>
  <c r="O1033" i="3"/>
  <c r="O1052" i="3"/>
  <c r="O1070" i="3"/>
  <c r="O1088" i="3"/>
  <c r="O1106" i="3"/>
  <c r="O1124" i="3"/>
  <c r="O1142" i="3"/>
  <c r="O1161" i="3"/>
  <c r="O1180" i="3"/>
  <c r="O1198" i="3"/>
  <c r="O1216" i="3"/>
  <c r="O1234" i="3"/>
  <c r="O1252" i="3"/>
  <c r="O1270" i="3"/>
  <c r="O1289" i="3"/>
  <c r="O1308" i="3"/>
  <c r="O1326" i="3"/>
  <c r="O1344" i="3"/>
  <c r="O1362" i="3"/>
  <c r="O1380" i="3"/>
  <c r="O1398" i="3"/>
  <c r="O1417" i="3"/>
  <c r="O1436" i="3"/>
  <c r="O1454" i="3"/>
  <c r="O1472" i="3"/>
  <c r="O1490" i="3"/>
  <c r="O1508" i="3"/>
  <c r="O1525" i="3"/>
  <c r="O1542" i="3"/>
  <c r="O1559" i="3"/>
  <c r="O1575" i="3"/>
  <c r="O1591" i="3"/>
  <c r="O1607" i="3"/>
  <c r="O1623" i="3"/>
  <c r="O1639" i="3"/>
  <c r="O1655" i="3"/>
  <c r="O1671" i="3"/>
  <c r="O1687" i="3"/>
  <c r="O1703" i="3"/>
  <c r="O1719" i="3"/>
  <c r="O1735" i="3"/>
  <c r="O1751" i="3"/>
  <c r="O1767" i="3"/>
  <c r="O1783" i="3"/>
  <c r="O1799" i="3"/>
  <c r="O1815" i="3"/>
  <c r="O1831" i="3"/>
  <c r="O1847" i="3"/>
  <c r="O1863" i="3"/>
  <c r="O1879" i="3"/>
  <c r="O1895" i="3"/>
  <c r="O1911" i="3"/>
  <c r="O1927" i="3"/>
  <c r="O1943" i="3"/>
  <c r="O1959" i="3"/>
  <c r="O1975" i="3"/>
  <c r="O1991" i="3"/>
  <c r="O2007" i="3"/>
  <c r="O2023" i="3"/>
  <c r="O2039" i="3"/>
  <c r="O2055" i="3"/>
  <c r="O2071" i="3"/>
  <c r="O2087" i="3"/>
  <c r="O2103" i="3"/>
  <c r="O2119" i="3"/>
  <c r="O2135" i="3"/>
  <c r="O2151" i="3"/>
  <c r="O2167" i="3"/>
  <c r="O2183" i="3"/>
  <c r="O2199" i="3"/>
  <c r="O2215" i="3"/>
  <c r="O2231" i="3"/>
  <c r="O2247" i="3"/>
  <c r="O2263" i="3"/>
  <c r="O2279" i="3"/>
  <c r="O2295" i="3"/>
  <c r="O2311" i="3"/>
  <c r="O2327" i="3"/>
  <c r="O2343" i="3"/>
  <c r="O2359" i="3"/>
  <c r="O2375" i="3"/>
  <c r="O2391" i="3"/>
  <c r="O2407" i="3"/>
  <c r="O2423" i="3"/>
  <c r="O2439" i="3"/>
  <c r="O2455" i="3"/>
  <c r="O2471" i="3"/>
  <c r="O2487" i="3"/>
  <c r="O2503" i="3"/>
  <c r="O2519" i="3"/>
  <c r="O2535" i="3"/>
  <c r="O2551" i="3"/>
  <c r="O2567" i="3"/>
  <c r="O2583" i="3"/>
  <c r="O2599" i="3"/>
  <c r="O2615" i="3"/>
  <c r="O2631" i="3"/>
  <c r="O2647" i="3"/>
  <c r="O2663" i="3"/>
  <c r="O2679" i="3"/>
  <c r="O2695" i="3"/>
  <c r="O2711" i="3"/>
  <c r="O2727" i="3"/>
  <c r="O2743" i="3"/>
  <c r="O2759" i="3"/>
  <c r="O2775" i="3"/>
  <c r="O2791" i="3"/>
  <c r="O2807" i="3"/>
  <c r="O2823" i="3"/>
  <c r="O2839" i="3"/>
  <c r="O2855" i="3"/>
  <c r="O2871" i="3"/>
  <c r="O2887" i="3"/>
  <c r="O2903" i="3"/>
  <c r="O2919" i="3"/>
  <c r="O2935" i="3"/>
  <c r="O2951" i="3"/>
  <c r="O2967" i="3"/>
  <c r="O2983" i="3"/>
  <c r="O2999" i="3"/>
  <c r="O3015" i="3"/>
  <c r="O3031" i="3"/>
  <c r="O3047" i="3"/>
  <c r="O3063" i="3"/>
  <c r="O3079" i="3"/>
  <c r="O3095" i="3"/>
  <c r="O3111" i="3"/>
  <c r="O3127" i="3"/>
  <c r="O3143" i="3"/>
  <c r="O3159" i="3"/>
  <c r="O3175" i="3"/>
  <c r="O3191" i="3"/>
  <c r="O3207" i="3"/>
  <c r="O3223" i="3"/>
  <c r="O3239" i="3"/>
  <c r="O3255" i="3"/>
  <c r="O3271" i="3"/>
  <c r="O3287" i="3"/>
  <c r="O3303" i="3"/>
  <c r="O3319" i="3"/>
  <c r="N14464" i="3"/>
  <c r="N15591" i="3"/>
  <c r="N16111" i="3"/>
  <c r="N16364" i="3"/>
  <c r="N16569" i="3"/>
  <c r="N16726" i="3"/>
  <c r="N16860" i="3"/>
  <c r="N16970" i="3"/>
  <c r="N17070" i="3"/>
  <c r="N17165" i="3"/>
  <c r="N17246" i="3"/>
  <c r="N17325" i="3"/>
  <c r="N17404" i="3"/>
  <c r="N17483" i="3"/>
  <c r="N17562" i="3"/>
  <c r="N17641" i="3"/>
  <c r="N17720" i="3"/>
  <c r="N17798" i="3"/>
  <c r="N17870" i="3"/>
  <c r="N17938" i="3"/>
  <c r="N17995" i="3"/>
  <c r="N18051" i="3"/>
  <c r="N18107" i="3"/>
  <c r="N18163" i="3"/>
  <c r="N18227" i="3"/>
  <c r="N18280" i="3"/>
  <c r="N18331" i="3"/>
  <c r="N18380" i="3"/>
  <c r="N18429" i="3"/>
  <c r="N18488" i="3"/>
  <c r="N18538" i="3"/>
  <c r="N18587" i="3"/>
  <c r="N18636" i="3"/>
  <c r="N18685" i="3"/>
  <c r="N18744" i="3"/>
  <c r="N18794" i="3"/>
  <c r="N18843" i="3"/>
  <c r="N18877" i="3"/>
  <c r="N18913" i="3"/>
  <c r="N18952" i="3"/>
  <c r="N18984" i="3"/>
  <c r="N19016" i="3"/>
  <c r="N19048" i="3"/>
  <c r="N19080" i="3"/>
  <c r="N19112" i="3"/>
  <c r="O17" i="3"/>
  <c r="O49" i="3"/>
  <c r="O76" i="3"/>
  <c r="O105" i="3"/>
  <c r="O133" i="3"/>
  <c r="O161" i="3"/>
  <c r="O185" i="3"/>
  <c r="O212" i="3"/>
  <c r="O236" i="3"/>
  <c r="O262" i="3"/>
  <c r="O288" i="3"/>
  <c r="O310" i="3"/>
  <c r="O334" i="3"/>
  <c r="O357" i="3"/>
  <c r="O377" i="3"/>
  <c r="O397" i="3"/>
  <c r="O416" i="3"/>
  <c r="O436" i="3"/>
  <c r="O455" i="3"/>
  <c r="O476" i="3"/>
  <c r="O495" i="3"/>
  <c r="O515" i="3"/>
  <c r="O534" i="3"/>
  <c r="O554" i="3"/>
  <c r="O574" i="3"/>
  <c r="O593" i="3"/>
  <c r="O613" i="3"/>
  <c r="O631" i="3"/>
  <c r="O650" i="3"/>
  <c r="O669" i="3"/>
  <c r="O687" i="3"/>
  <c r="O705" i="3"/>
  <c r="O723" i="3"/>
  <c r="O741" i="3"/>
  <c r="O759" i="3"/>
  <c r="O778" i="3"/>
  <c r="O797" i="3"/>
  <c r="O815" i="3"/>
  <c r="O833" i="3"/>
  <c r="O851" i="3"/>
  <c r="O869" i="3"/>
  <c r="O887" i="3"/>
  <c r="O906" i="3"/>
  <c r="O925" i="3"/>
  <c r="O943" i="3"/>
  <c r="O961" i="3"/>
  <c r="O979" i="3"/>
  <c r="O997" i="3"/>
  <c r="O1015" i="3"/>
  <c r="O1034" i="3"/>
  <c r="O1053" i="3"/>
  <c r="O1071" i="3"/>
  <c r="O1089" i="3"/>
  <c r="O1107" i="3"/>
  <c r="O1125" i="3"/>
  <c r="O1143" i="3"/>
  <c r="O1162" i="3"/>
  <c r="O1181" i="3"/>
  <c r="O1199" i="3"/>
  <c r="O1217" i="3"/>
  <c r="O1235" i="3"/>
  <c r="O1253" i="3"/>
  <c r="O1271" i="3"/>
  <c r="O1290" i="3"/>
  <c r="O1309" i="3"/>
  <c r="O1327" i="3"/>
  <c r="O1345" i="3"/>
  <c r="O1363" i="3"/>
  <c r="O1381" i="3"/>
  <c r="O1399" i="3"/>
  <c r="O1418" i="3"/>
  <c r="O1437" i="3"/>
  <c r="O1455" i="3"/>
  <c r="O1473" i="3"/>
  <c r="O1491" i="3"/>
  <c r="O1509" i="3"/>
  <c r="O1526" i="3"/>
  <c r="O1543" i="3"/>
  <c r="O1560" i="3"/>
  <c r="O1576" i="3"/>
  <c r="O1592" i="3"/>
  <c r="O1608" i="3"/>
  <c r="O1624" i="3"/>
  <c r="O1640" i="3"/>
  <c r="O1656" i="3"/>
  <c r="O1672" i="3"/>
  <c r="O1688" i="3"/>
  <c r="O1704" i="3"/>
  <c r="O1720" i="3"/>
  <c r="O1736" i="3"/>
  <c r="O1752" i="3"/>
  <c r="O1768" i="3"/>
  <c r="O1784" i="3"/>
  <c r="O1800" i="3"/>
  <c r="O1816" i="3"/>
  <c r="O1832" i="3"/>
  <c r="O1848" i="3"/>
  <c r="O1864" i="3"/>
  <c r="O1880" i="3"/>
  <c r="O1896" i="3"/>
  <c r="O1912" i="3"/>
  <c r="O1928" i="3"/>
  <c r="O1944" i="3"/>
  <c r="O1960" i="3"/>
  <c r="O1976" i="3"/>
  <c r="O1992" i="3"/>
  <c r="O2008" i="3"/>
  <c r="O2024" i="3"/>
  <c r="O2040" i="3"/>
  <c r="O2056" i="3"/>
  <c r="O2072" i="3"/>
  <c r="O2088" i="3"/>
  <c r="O2104" i="3"/>
  <c r="O2120" i="3"/>
  <c r="O2136" i="3"/>
  <c r="O2152" i="3"/>
  <c r="O2168" i="3"/>
  <c r="O2184" i="3"/>
  <c r="O2200" i="3"/>
  <c r="O2216" i="3"/>
  <c r="O2232" i="3"/>
  <c r="O2248" i="3"/>
  <c r="O2264" i="3"/>
  <c r="O2280" i="3"/>
  <c r="O2296" i="3"/>
  <c r="O2312" i="3"/>
  <c r="O2328" i="3"/>
  <c r="O2344" i="3"/>
  <c r="O2360" i="3"/>
  <c r="O2376" i="3"/>
  <c r="O2392" i="3"/>
  <c r="O2408" i="3"/>
  <c r="O2424" i="3"/>
  <c r="O2440" i="3"/>
  <c r="O2456" i="3"/>
  <c r="O2472" i="3"/>
  <c r="O2488" i="3"/>
  <c r="O2504" i="3"/>
  <c r="O2520" i="3"/>
  <c r="O2536" i="3"/>
  <c r="O2552" i="3"/>
  <c r="O2568" i="3"/>
  <c r="O2584" i="3"/>
  <c r="O2600" i="3"/>
  <c r="O2616" i="3"/>
  <c r="O2632" i="3"/>
  <c r="O2648" i="3"/>
  <c r="O2664" i="3"/>
  <c r="O2680" i="3"/>
  <c r="O2696" i="3"/>
  <c r="O2712" i="3"/>
  <c r="O2728" i="3"/>
  <c r="O2744" i="3"/>
  <c r="O2760" i="3"/>
  <c r="O2776" i="3"/>
  <c r="O2792" i="3"/>
  <c r="O2808" i="3"/>
  <c r="O2824" i="3"/>
  <c r="O2840" i="3"/>
  <c r="O2856" i="3"/>
  <c r="O2872" i="3"/>
  <c r="O2888" i="3"/>
  <c r="O2904" i="3"/>
  <c r="O2920" i="3"/>
  <c r="O2936" i="3"/>
  <c r="O2952" i="3"/>
  <c r="O2968" i="3"/>
  <c r="O2984" i="3"/>
  <c r="O3000" i="3"/>
  <c r="O3016" i="3"/>
  <c r="O3032" i="3"/>
  <c r="O3048" i="3"/>
  <c r="O3064" i="3"/>
  <c r="O3080" i="3"/>
  <c r="O3096" i="3"/>
  <c r="O3112" i="3"/>
  <c r="O3128" i="3"/>
  <c r="O3144" i="3"/>
  <c r="O3160" i="3"/>
  <c r="O3176" i="3"/>
  <c r="O3192" i="3"/>
  <c r="O3208" i="3"/>
  <c r="O3224" i="3"/>
  <c r="O3240" i="3"/>
  <c r="O3256" i="3"/>
  <c r="O3272" i="3"/>
  <c r="O3288" i="3"/>
  <c r="O3304" i="3"/>
  <c r="O3320" i="3"/>
  <c r="O3336" i="3"/>
  <c r="O3352" i="3"/>
  <c r="O3368" i="3"/>
  <c r="O3384" i="3"/>
  <c r="O3400" i="3"/>
  <c r="O3416" i="3"/>
  <c r="N14480" i="3"/>
  <c r="N15722" i="3"/>
  <c r="N16177" i="3"/>
  <c r="N16416" i="3"/>
  <c r="N16607" i="3"/>
  <c r="N16758" i="3"/>
  <c r="N16884" i="3"/>
  <c r="N16989" i="3"/>
  <c r="N17092" i="3"/>
  <c r="N17183" i="3"/>
  <c r="N17262" i="3"/>
  <c r="N17341" i="3"/>
  <c r="N17420" i="3"/>
  <c r="N17499" i="3"/>
  <c r="N17578" i="3"/>
  <c r="N17657" i="3"/>
  <c r="N17736" i="3"/>
  <c r="N17812" i="3"/>
  <c r="N17883" i="3"/>
  <c r="N17940" i="3"/>
  <c r="N17996" i="3"/>
  <c r="N18052" i="3"/>
  <c r="N18108" i="3"/>
  <c r="N18175" i="3"/>
  <c r="N18229" i="3"/>
  <c r="N18281" i="3"/>
  <c r="N18332" i="3"/>
  <c r="N18381" i="3"/>
  <c r="N18440" i="3"/>
  <c r="N18490" i="3"/>
  <c r="N18539" i="3"/>
  <c r="N18588" i="3"/>
  <c r="N18637" i="3"/>
  <c r="N18696" i="3"/>
  <c r="N18746" i="3"/>
  <c r="N18795" i="3"/>
  <c r="N18844" i="3"/>
  <c r="N18880" i="3"/>
  <c r="N18920" i="3"/>
  <c r="N18954" i="3"/>
  <c r="N18986" i="3"/>
  <c r="N19018" i="3"/>
  <c r="N19050" i="3"/>
  <c r="N19082" i="3"/>
  <c r="N19114" i="3"/>
  <c r="O19" i="3"/>
  <c r="O51" i="3"/>
  <c r="O80" i="3"/>
  <c r="O106" i="3"/>
  <c r="O134" i="3"/>
  <c r="O163" i="3"/>
  <c r="O186" i="3"/>
  <c r="O213" i="3"/>
  <c r="O240" i="3"/>
  <c r="O263" i="3"/>
  <c r="O289" i="3"/>
  <c r="O311" i="3"/>
  <c r="O336" i="3"/>
  <c r="O358" i="3"/>
  <c r="O378" i="3"/>
  <c r="O398" i="3"/>
  <c r="O417" i="3"/>
  <c r="O437" i="3"/>
  <c r="O457" i="3"/>
  <c r="O477" i="3"/>
  <c r="O496" i="3"/>
  <c r="O516" i="3"/>
  <c r="O535" i="3"/>
  <c r="O556" i="3"/>
  <c r="O575" i="3"/>
  <c r="O595" i="3"/>
  <c r="O614" i="3"/>
  <c r="O633" i="3"/>
  <c r="O652" i="3"/>
  <c r="O670" i="3"/>
  <c r="O688" i="3"/>
  <c r="O706" i="3"/>
  <c r="O724" i="3"/>
  <c r="O742" i="3"/>
  <c r="O761" i="3"/>
  <c r="O780" i="3"/>
  <c r="O798" i="3"/>
  <c r="O816" i="3"/>
  <c r="O834" i="3"/>
  <c r="O852" i="3"/>
  <c r="O870" i="3"/>
  <c r="O889" i="3"/>
  <c r="O908" i="3"/>
  <c r="O926" i="3"/>
  <c r="O944" i="3"/>
  <c r="O962" i="3"/>
  <c r="O980" i="3"/>
  <c r="O998" i="3"/>
  <c r="O1017" i="3"/>
  <c r="O1036" i="3"/>
  <c r="O1054" i="3"/>
  <c r="O1072" i="3"/>
  <c r="O1090" i="3"/>
  <c r="O1108" i="3"/>
  <c r="O1126" i="3"/>
  <c r="O1145" i="3"/>
  <c r="O1164" i="3"/>
  <c r="O1182" i="3"/>
  <c r="O1200" i="3"/>
  <c r="O1218" i="3"/>
  <c r="O1236" i="3"/>
  <c r="O1254" i="3"/>
  <c r="O1273" i="3"/>
  <c r="O1292" i="3"/>
  <c r="O1310" i="3"/>
  <c r="O1328" i="3"/>
  <c r="O1346" i="3"/>
  <c r="O1364" i="3"/>
  <c r="O1382" i="3"/>
  <c r="O1401" i="3"/>
  <c r="O1420" i="3"/>
  <c r="O1438" i="3"/>
  <c r="O1456" i="3"/>
  <c r="O1474" i="3"/>
  <c r="O1492" i="3"/>
  <c r="O1510" i="3"/>
  <c r="O1527" i="3"/>
  <c r="O1545" i="3"/>
  <c r="O1561" i="3"/>
  <c r="O1577" i="3"/>
  <c r="O1593" i="3"/>
  <c r="O1609" i="3"/>
  <c r="O1625" i="3"/>
  <c r="O1641" i="3"/>
  <c r="O1657" i="3"/>
  <c r="O1673" i="3"/>
  <c r="O1689" i="3"/>
  <c r="O1705" i="3"/>
  <c r="O1721" i="3"/>
  <c r="O1737" i="3"/>
  <c r="O1753" i="3"/>
  <c r="O1769" i="3"/>
  <c r="O1785" i="3"/>
  <c r="O1801" i="3"/>
  <c r="O1817" i="3"/>
  <c r="O1833" i="3"/>
  <c r="O1849" i="3"/>
  <c r="O1865" i="3"/>
  <c r="O1881" i="3"/>
  <c r="O1897" i="3"/>
  <c r="O1913" i="3"/>
  <c r="O1929" i="3"/>
  <c r="O1945" i="3"/>
  <c r="O1961" i="3"/>
  <c r="O1977" i="3"/>
  <c r="O1993" i="3"/>
  <c r="O2009" i="3"/>
  <c r="O2025" i="3"/>
  <c r="O2041" i="3"/>
  <c r="O2057" i="3"/>
  <c r="O2073" i="3"/>
  <c r="O2089" i="3"/>
  <c r="O2105" i="3"/>
  <c r="O2121" i="3"/>
  <c r="O2137" i="3"/>
  <c r="O2153" i="3"/>
  <c r="O2169" i="3"/>
  <c r="O2185" i="3"/>
  <c r="O2201" i="3"/>
  <c r="O2217" i="3"/>
  <c r="O2233" i="3"/>
  <c r="O2249" i="3"/>
  <c r="O2265" i="3"/>
  <c r="O2281" i="3"/>
  <c r="O2297" i="3"/>
  <c r="O2313" i="3"/>
  <c r="O2329" i="3"/>
  <c r="O2345" i="3"/>
  <c r="O2361" i="3"/>
  <c r="O2377" i="3"/>
  <c r="O2393" i="3"/>
  <c r="O2409" i="3"/>
  <c r="O2425" i="3"/>
  <c r="O2441" i="3"/>
  <c r="O2457" i="3"/>
  <c r="O2473" i="3"/>
  <c r="O2489" i="3"/>
  <c r="O2505" i="3"/>
  <c r="O2521" i="3"/>
  <c r="O2537" i="3"/>
  <c r="N14720" i="3"/>
  <c r="N15728" i="3"/>
  <c r="N16179" i="3"/>
  <c r="N16419" i="3"/>
  <c r="N16609" i="3"/>
  <c r="N16759" i="3"/>
  <c r="N16886" i="3"/>
  <c r="N16990" i="3"/>
  <c r="N17094" i="3"/>
  <c r="N17184" i="3"/>
  <c r="N17263" i="3"/>
  <c r="N17342" i="3"/>
  <c r="N17421" i="3"/>
  <c r="N17500" i="3"/>
  <c r="N17579" i="3"/>
  <c r="N17658" i="3"/>
  <c r="N17737" i="3"/>
  <c r="N17814" i="3"/>
  <c r="N17885" i="3"/>
  <c r="N17942" i="3"/>
  <c r="N17997" i="3"/>
  <c r="N18054" i="3"/>
  <c r="N18121" i="3"/>
  <c r="N18178" i="3"/>
  <c r="N18230" i="3"/>
  <c r="N18282" i="3"/>
  <c r="N18333" i="3"/>
  <c r="N18392" i="3"/>
  <c r="N18442" i="3"/>
  <c r="N18491" i="3"/>
  <c r="N18540" i="3"/>
  <c r="N18589" i="3"/>
  <c r="N18648" i="3"/>
  <c r="N18698" i="3"/>
  <c r="N18747" i="3"/>
  <c r="N18796" i="3"/>
  <c r="N18845" i="3"/>
  <c r="N18881" i="3"/>
  <c r="N18922" i="3"/>
  <c r="N18955" i="3"/>
  <c r="N18987" i="3"/>
  <c r="N19019" i="3"/>
  <c r="N19051" i="3"/>
  <c r="N19083" i="3"/>
  <c r="N19115" i="3"/>
  <c r="O20" i="3"/>
  <c r="O52" i="3"/>
  <c r="O81" i="3"/>
  <c r="O108" i="3"/>
  <c r="O137" i="3"/>
  <c r="O164" i="3"/>
  <c r="O188" i="3"/>
  <c r="O214" i="3"/>
  <c r="O241" i="3"/>
  <c r="O265" i="3"/>
  <c r="O291" i="3"/>
  <c r="O313" i="3"/>
  <c r="O337" i="3"/>
  <c r="O359" i="3"/>
  <c r="O380" i="3"/>
  <c r="O399" i="3"/>
  <c r="O419" i="3"/>
  <c r="O438" i="3"/>
  <c r="O458" i="3"/>
  <c r="O478" i="3"/>
  <c r="O497" i="3"/>
  <c r="O517" i="3"/>
  <c r="O537" i="3"/>
  <c r="O557" i="3"/>
  <c r="O576" i="3"/>
  <c r="O596" i="3"/>
  <c r="O615" i="3"/>
  <c r="O634" i="3"/>
  <c r="O653" i="3"/>
  <c r="O671" i="3"/>
  <c r="O689" i="3"/>
  <c r="O707" i="3"/>
  <c r="O725" i="3"/>
  <c r="O743" i="3"/>
  <c r="O762" i="3"/>
  <c r="O781" i="3"/>
  <c r="O799" i="3"/>
  <c r="O817" i="3"/>
  <c r="O835" i="3"/>
  <c r="O853" i="3"/>
  <c r="O871" i="3"/>
  <c r="O890" i="3"/>
  <c r="O909" i="3"/>
  <c r="O927" i="3"/>
  <c r="O945" i="3"/>
  <c r="O963" i="3"/>
  <c r="O981" i="3"/>
  <c r="O999" i="3"/>
  <c r="O1018" i="3"/>
  <c r="O1037" i="3"/>
  <c r="O1055" i="3"/>
  <c r="O1073" i="3"/>
  <c r="O1091" i="3"/>
  <c r="O1109" i="3"/>
  <c r="O1127" i="3"/>
  <c r="O1146" i="3"/>
  <c r="O1165" i="3"/>
  <c r="O1183" i="3"/>
  <c r="O1201" i="3"/>
  <c r="O1219" i="3"/>
  <c r="O1237" i="3"/>
  <c r="O1255" i="3"/>
  <c r="O1274" i="3"/>
  <c r="O1293" i="3"/>
  <c r="O1311" i="3"/>
  <c r="O1329" i="3"/>
  <c r="O1347" i="3"/>
  <c r="O1365" i="3"/>
  <c r="O1383" i="3"/>
  <c r="O1402" i="3"/>
  <c r="O1421" i="3"/>
  <c r="O1439" i="3"/>
  <c r="O1457" i="3"/>
  <c r="O1475" i="3"/>
  <c r="O1493" i="3"/>
  <c r="O1511" i="3"/>
  <c r="O1529" i="3"/>
  <c r="O1546" i="3"/>
  <c r="O1562" i="3"/>
  <c r="O1578" i="3"/>
  <c r="O1594" i="3"/>
  <c r="O1610" i="3"/>
  <c r="O1626" i="3"/>
  <c r="O1642" i="3"/>
  <c r="O1658" i="3"/>
  <c r="O1674" i="3"/>
  <c r="O1690" i="3"/>
  <c r="O1706" i="3"/>
  <c r="O1722" i="3"/>
  <c r="O1738" i="3"/>
  <c r="O1754" i="3"/>
  <c r="O1770" i="3"/>
  <c r="O1786" i="3"/>
  <c r="O1802" i="3"/>
  <c r="O1818" i="3"/>
  <c r="O1834" i="3"/>
  <c r="O1850" i="3"/>
  <c r="O1866" i="3"/>
  <c r="O1882" i="3"/>
  <c r="O1898" i="3"/>
  <c r="O1914" i="3"/>
  <c r="O1930" i="3"/>
  <c r="O1946" i="3"/>
  <c r="O1962" i="3"/>
  <c r="O1978" i="3"/>
  <c r="O1994" i="3"/>
  <c r="O2010" i="3"/>
  <c r="O2026" i="3"/>
  <c r="O2042" i="3"/>
  <c r="O2058" i="3"/>
  <c r="O2074" i="3"/>
  <c r="O2090" i="3"/>
  <c r="O2106" i="3"/>
  <c r="O2122" i="3"/>
  <c r="O2138" i="3"/>
  <c r="O2154" i="3"/>
  <c r="O2170" i="3"/>
  <c r="O2186" i="3"/>
  <c r="O2202" i="3"/>
  <c r="O2218" i="3"/>
  <c r="O2234" i="3"/>
  <c r="O2250" i="3"/>
  <c r="O2266" i="3"/>
  <c r="O2282" i="3"/>
  <c r="O2298" i="3"/>
  <c r="O2314" i="3"/>
  <c r="O2330" i="3"/>
  <c r="O2346" i="3"/>
  <c r="O2362" i="3"/>
  <c r="O2378" i="3"/>
  <c r="O2394" i="3"/>
  <c r="O2410" i="3"/>
  <c r="O2426" i="3"/>
  <c r="O2442" i="3"/>
  <c r="O2458" i="3"/>
  <c r="O2474" i="3"/>
  <c r="O2490" i="3"/>
  <c r="O2506" i="3"/>
  <c r="N14734" i="3"/>
  <c r="N15730" i="3"/>
  <c r="N16181" i="3"/>
  <c r="N16422" i="3"/>
  <c r="N16610" i="3"/>
  <c r="N16760" i="3"/>
  <c r="N16888" i="3"/>
  <c r="N16994" i="3"/>
  <c r="N17095" i="3"/>
  <c r="N17186" i="3"/>
  <c r="N17264" i="3"/>
  <c r="N17343" i="3"/>
  <c r="N17422" i="3"/>
  <c r="N17501" i="3"/>
  <c r="N17580" i="3"/>
  <c r="N17659" i="3"/>
  <c r="N17738" i="3"/>
  <c r="N17815" i="3"/>
  <c r="N17886" i="3"/>
  <c r="N17943" i="3"/>
  <c r="N17998" i="3"/>
  <c r="N18066" i="3"/>
  <c r="N18123" i="3"/>
  <c r="N18179" i="3"/>
  <c r="N18231" i="3"/>
  <c r="N18283" i="3"/>
  <c r="N18344" i="3"/>
  <c r="N18394" i="3"/>
  <c r="N18443" i="3"/>
  <c r="N18492" i="3"/>
  <c r="N18541" i="3"/>
  <c r="N18600" i="3"/>
  <c r="N18650" i="3"/>
  <c r="N18699" i="3"/>
  <c r="N18748" i="3"/>
  <c r="N18797" i="3"/>
  <c r="N18848" i="3"/>
  <c r="N18888" i="3"/>
  <c r="N18923" i="3"/>
  <c r="N18956" i="3"/>
  <c r="N18988" i="3"/>
  <c r="N19020" i="3"/>
  <c r="N19052" i="3"/>
  <c r="N19084" i="3"/>
  <c r="N19116" i="3"/>
  <c r="O21" i="3"/>
  <c r="O53" i="3"/>
  <c r="O83" i="3"/>
  <c r="O112" i="3"/>
  <c r="O138" i="3"/>
  <c r="O165" i="3"/>
  <c r="O192" i="3"/>
  <c r="O215" i="3"/>
  <c r="O243" i="3"/>
  <c r="O266" i="3"/>
  <c r="O292" i="3"/>
  <c r="O314" i="3"/>
  <c r="O339" i="3"/>
  <c r="O361" i="3"/>
  <c r="O381" i="3"/>
  <c r="O400" i="3"/>
  <c r="O420" i="3"/>
  <c r="O439" i="3"/>
  <c r="O460" i="3"/>
  <c r="O479" i="3"/>
  <c r="O499" i="3"/>
  <c r="O518" i="3"/>
  <c r="O538" i="3"/>
  <c r="O558" i="3"/>
  <c r="O577" i="3"/>
  <c r="O597" i="3"/>
  <c r="O617" i="3"/>
  <c r="O636" i="3"/>
  <c r="O654" i="3"/>
  <c r="O672" i="3"/>
  <c r="O690" i="3"/>
  <c r="O708" i="3"/>
  <c r="O726" i="3"/>
  <c r="O745" i="3"/>
  <c r="O764" i="3"/>
  <c r="O782" i="3"/>
  <c r="O800" i="3"/>
  <c r="O818" i="3"/>
  <c r="O836" i="3"/>
  <c r="O854" i="3"/>
  <c r="O873" i="3"/>
  <c r="O892" i="3"/>
  <c r="O910" i="3"/>
  <c r="O928" i="3"/>
  <c r="O946" i="3"/>
  <c r="O964" i="3"/>
  <c r="O982" i="3"/>
  <c r="O1001" i="3"/>
  <c r="O1020" i="3"/>
  <c r="O1038" i="3"/>
  <c r="O1056" i="3"/>
  <c r="O1074" i="3"/>
  <c r="O1092" i="3"/>
  <c r="O1110" i="3"/>
  <c r="O1129" i="3"/>
  <c r="O1148" i="3"/>
  <c r="O1166" i="3"/>
  <c r="O1184" i="3"/>
  <c r="O1202" i="3"/>
  <c r="O1220" i="3"/>
  <c r="O1238" i="3"/>
  <c r="O1257" i="3"/>
  <c r="O1276" i="3"/>
  <c r="O1294" i="3"/>
  <c r="O1312" i="3"/>
  <c r="O1330" i="3"/>
  <c r="O1348" i="3"/>
  <c r="O1366" i="3"/>
  <c r="O1385" i="3"/>
  <c r="O1404" i="3"/>
  <c r="O1422" i="3"/>
  <c r="O1440" i="3"/>
  <c r="O1458" i="3"/>
  <c r="O1476" i="3"/>
  <c r="O1494" i="3"/>
  <c r="O1513" i="3"/>
  <c r="O1530" i="3"/>
  <c r="O1547" i="3"/>
  <c r="O1563" i="3"/>
  <c r="O1579" i="3"/>
  <c r="O1595" i="3"/>
  <c r="O1611" i="3"/>
  <c r="O1627" i="3"/>
  <c r="O1643" i="3"/>
  <c r="O1659" i="3"/>
  <c r="O1675" i="3"/>
  <c r="O1691" i="3"/>
  <c r="O1707" i="3"/>
  <c r="O1723" i="3"/>
  <c r="O1739" i="3"/>
  <c r="O1755" i="3"/>
  <c r="O1771" i="3"/>
  <c r="O1787" i="3"/>
  <c r="O1803" i="3"/>
  <c r="O1819" i="3"/>
  <c r="O1835" i="3"/>
  <c r="O1851" i="3"/>
  <c r="O1867" i="3"/>
  <c r="O1883" i="3"/>
  <c r="O1899" i="3"/>
  <c r="O1915" i="3"/>
  <c r="O1931" i="3"/>
  <c r="O1947" i="3"/>
  <c r="O1963" i="3"/>
  <c r="O1979" i="3"/>
  <c r="O1995" i="3"/>
  <c r="O2011" i="3"/>
  <c r="O2027" i="3"/>
  <c r="O2043" i="3"/>
  <c r="O2059" i="3"/>
  <c r="O2075" i="3"/>
  <c r="O2091" i="3"/>
  <c r="O2107" i="3"/>
  <c r="O2123" i="3"/>
  <c r="O2139" i="3"/>
  <c r="O2155" i="3"/>
  <c r="O2171" i="3"/>
  <c r="O2187" i="3"/>
  <c r="O2203" i="3"/>
  <c r="O2219" i="3"/>
  <c r="O2235" i="3"/>
  <c r="O2251" i="3"/>
  <c r="O2267" i="3"/>
  <c r="O2283" i="3"/>
  <c r="O2299" i="3"/>
  <c r="N14740" i="3"/>
  <c r="N15829" i="3"/>
  <c r="N16182" i="3"/>
  <c r="N16423" i="3"/>
  <c r="N16611" i="3"/>
  <c r="N16761" i="3"/>
  <c r="N16890" i="3"/>
  <c r="N16996" i="3"/>
  <c r="N17096" i="3"/>
  <c r="N17188" i="3"/>
  <c r="N17266" i="3"/>
  <c r="N17344" i="3"/>
  <c r="N17423" i="3"/>
  <c r="N17502" i="3"/>
  <c r="N17581" i="3"/>
  <c r="N17660" i="3"/>
  <c r="N17739" i="3"/>
  <c r="N17816" i="3"/>
  <c r="N17887" i="3"/>
  <c r="N17944" i="3"/>
  <c r="N18011" i="3"/>
  <c r="N18068" i="3"/>
  <c r="N18124" i="3"/>
  <c r="N18180" i="3"/>
  <c r="N18232" i="3"/>
  <c r="N18295" i="3"/>
  <c r="N18346" i="3"/>
  <c r="N18395" i="3"/>
  <c r="N18444" i="3"/>
  <c r="N18493" i="3"/>
  <c r="N18552" i="3"/>
  <c r="N18602" i="3"/>
  <c r="N18651" i="3"/>
  <c r="N18700" i="3"/>
  <c r="N18749" i="3"/>
  <c r="N18808" i="3"/>
  <c r="N18849" i="3"/>
  <c r="N18890" i="3"/>
  <c r="N18924" i="3"/>
  <c r="N18957" i="3"/>
  <c r="N18989" i="3"/>
  <c r="N19021" i="3"/>
  <c r="N19053" i="3"/>
  <c r="N19085" i="3"/>
  <c r="N19117" i="3"/>
  <c r="O22" i="3"/>
  <c r="O54" i="3"/>
  <c r="O84" i="3"/>
  <c r="O113" i="3"/>
  <c r="O140" i="3"/>
  <c r="O166" i="3"/>
  <c r="O193" i="3"/>
  <c r="O217" i="3"/>
  <c r="O244" i="3"/>
  <c r="O268" i="3"/>
  <c r="O293" i="3"/>
  <c r="O316" i="3"/>
  <c r="O340" i="3"/>
  <c r="O362" i="3"/>
  <c r="O382" i="3"/>
  <c r="O401" i="3"/>
  <c r="O421" i="3"/>
  <c r="O441" i="3"/>
  <c r="O461" i="3"/>
  <c r="O480" i="3"/>
  <c r="O500" i="3"/>
  <c r="O519" i="3"/>
  <c r="O540" i="3"/>
  <c r="O559" i="3"/>
  <c r="O579" i="3"/>
  <c r="O598" i="3"/>
  <c r="O618" i="3"/>
  <c r="O637" i="3"/>
  <c r="O655" i="3"/>
  <c r="O673" i="3"/>
  <c r="O691" i="3"/>
  <c r="O709" i="3"/>
  <c r="O727" i="3"/>
  <c r="O746" i="3"/>
  <c r="O765" i="3"/>
  <c r="O783" i="3"/>
  <c r="O801" i="3"/>
  <c r="O819" i="3"/>
  <c r="O837" i="3"/>
  <c r="O855" i="3"/>
  <c r="O874" i="3"/>
  <c r="O893" i="3"/>
  <c r="O911" i="3"/>
  <c r="O929" i="3"/>
  <c r="O947" i="3"/>
  <c r="O965" i="3"/>
  <c r="O983" i="3"/>
  <c r="O1002" i="3"/>
  <c r="O1021" i="3"/>
  <c r="O1039" i="3"/>
  <c r="O1057" i="3"/>
  <c r="O1075" i="3"/>
  <c r="O1093" i="3"/>
  <c r="O1111" i="3"/>
  <c r="O1130" i="3"/>
  <c r="O1149" i="3"/>
  <c r="O1167" i="3"/>
  <c r="O1185" i="3"/>
  <c r="O1203" i="3"/>
  <c r="O1221" i="3"/>
  <c r="O1239" i="3"/>
  <c r="O1258" i="3"/>
  <c r="O1277" i="3"/>
  <c r="O1295" i="3"/>
  <c r="O1313" i="3"/>
  <c r="O1331" i="3"/>
  <c r="O1349" i="3"/>
  <c r="O1367" i="3"/>
  <c r="O1386" i="3"/>
  <c r="O1405" i="3"/>
  <c r="O1423" i="3"/>
  <c r="O1441" i="3"/>
  <c r="O1459" i="3"/>
  <c r="O1477" i="3"/>
  <c r="O1495" i="3"/>
  <c r="O1514" i="3"/>
  <c r="O1531" i="3"/>
  <c r="O1548" i="3"/>
  <c r="O1564" i="3"/>
  <c r="O1580" i="3"/>
  <c r="O1596" i="3"/>
  <c r="O1612" i="3"/>
  <c r="O1628" i="3"/>
  <c r="O1644" i="3"/>
  <c r="O1660" i="3"/>
  <c r="O1676" i="3"/>
  <c r="O1692" i="3"/>
  <c r="O1708" i="3"/>
  <c r="O1724" i="3"/>
  <c r="O1740" i="3"/>
  <c r="O1756" i="3"/>
  <c r="O1772" i="3"/>
  <c r="O1788" i="3"/>
  <c r="O1804" i="3"/>
  <c r="O1820" i="3"/>
  <c r="O1836" i="3"/>
  <c r="O1852" i="3"/>
  <c r="O1868" i="3"/>
  <c r="O1884" i="3"/>
  <c r="O1900" i="3"/>
  <c r="O1916" i="3"/>
  <c r="O1932" i="3"/>
  <c r="O1948" i="3"/>
  <c r="O1964" i="3"/>
  <c r="O1980" i="3"/>
  <c r="O1996" i="3"/>
  <c r="O2012" i="3"/>
  <c r="O2028" i="3"/>
  <c r="O2044" i="3"/>
  <c r="O2060" i="3"/>
  <c r="O2076" i="3"/>
  <c r="O2092" i="3"/>
  <c r="O2108" i="3"/>
  <c r="O2124" i="3"/>
  <c r="O2140" i="3"/>
  <c r="O2156" i="3"/>
  <c r="O2172" i="3"/>
  <c r="O2188" i="3"/>
  <c r="O2204" i="3"/>
  <c r="O2220" i="3"/>
  <c r="O2236" i="3"/>
  <c r="N14990" i="3"/>
  <c r="N15830" i="3"/>
  <c r="N16241" i="3"/>
  <c r="N16464" i="3"/>
  <c r="N16648" i="3"/>
  <c r="N16792" i="3"/>
  <c r="N16910" i="3"/>
  <c r="N17016" i="3"/>
  <c r="N17115" i="3"/>
  <c r="N17204" i="3"/>
  <c r="N17282" i="3"/>
  <c r="N17360" i="3"/>
  <c r="N17439" i="3"/>
  <c r="N17518" i="3"/>
  <c r="N17597" i="3"/>
  <c r="N17676" i="3"/>
  <c r="N17755" i="3"/>
  <c r="N17831" i="3"/>
  <c r="N17888" i="3"/>
  <c r="N17956" i="3"/>
  <c r="N18013" i="3"/>
  <c r="N18070" i="3"/>
  <c r="N18125" i="3"/>
  <c r="N18181" i="3"/>
  <c r="N18244" i="3"/>
  <c r="N18297" i="3"/>
  <c r="N18347" i="3"/>
  <c r="N18396" i="3"/>
  <c r="N18445" i="3"/>
  <c r="N18504" i="3"/>
  <c r="N18554" i="3"/>
  <c r="N18603" i="3"/>
  <c r="N18652" i="3"/>
  <c r="N18701" i="3"/>
  <c r="N18760" i="3"/>
  <c r="N18810" i="3"/>
  <c r="N18856" i="3"/>
  <c r="N18891" i="3"/>
  <c r="N18925" i="3"/>
  <c r="N18960" i="3"/>
  <c r="N18992" i="3"/>
  <c r="N19024" i="3"/>
  <c r="N19056" i="3"/>
  <c r="N19088" i="3"/>
  <c r="N19120" i="3"/>
  <c r="O25" i="3"/>
  <c r="O57" i="3"/>
  <c r="O85" i="3"/>
  <c r="O115" i="3"/>
  <c r="O144" i="3"/>
  <c r="O167" i="3"/>
  <c r="O195" i="3"/>
  <c r="O218" i="3"/>
  <c r="O245" i="3"/>
  <c r="O272" i="3"/>
  <c r="O294" i="3"/>
  <c r="O318" i="3"/>
  <c r="O341" i="3"/>
  <c r="O364" i="3"/>
  <c r="O383" i="3"/>
  <c r="O403" i="3"/>
  <c r="O422" i="3"/>
  <c r="O442" i="3"/>
  <c r="O462" i="3"/>
  <c r="O481" i="3"/>
  <c r="O501" i="3"/>
  <c r="O521" i="3"/>
  <c r="O541" i="3"/>
  <c r="O560" i="3"/>
  <c r="O580" i="3"/>
  <c r="O599" i="3"/>
  <c r="O620" i="3"/>
  <c r="O638" i="3"/>
  <c r="O656" i="3"/>
  <c r="O674" i="3"/>
  <c r="O692" i="3"/>
  <c r="O710" i="3"/>
  <c r="O729" i="3"/>
  <c r="O748" i="3"/>
  <c r="O766" i="3"/>
  <c r="O784" i="3"/>
  <c r="O802" i="3"/>
  <c r="O820" i="3"/>
  <c r="O838" i="3"/>
  <c r="O857" i="3"/>
  <c r="O876" i="3"/>
  <c r="O894" i="3"/>
  <c r="O912" i="3"/>
  <c r="O930" i="3"/>
  <c r="O948" i="3"/>
  <c r="N14992" i="3"/>
  <c r="N16649" i="3"/>
  <c r="N17116" i="3"/>
  <c r="N17440" i="3"/>
  <c r="N17756" i="3"/>
  <c r="N18014" i="3"/>
  <c r="N18246" i="3"/>
  <c r="N18456" i="3"/>
  <c r="N18653" i="3"/>
  <c r="N18858" i="3"/>
  <c r="N18993" i="3"/>
  <c r="N19121" i="3"/>
  <c r="O116" i="3"/>
  <c r="O220" i="3"/>
  <c r="O320" i="3"/>
  <c r="O404" i="3"/>
  <c r="O483" i="3"/>
  <c r="O561" i="3"/>
  <c r="O639" i="3"/>
  <c r="O711" i="3"/>
  <c r="O785" i="3"/>
  <c r="O858" i="3"/>
  <c r="O931" i="3"/>
  <c r="O989" i="3"/>
  <c r="O1044" i="3"/>
  <c r="O1113" i="3"/>
  <c r="O1169" i="3"/>
  <c r="O1225" i="3"/>
  <c r="O1281" i="3"/>
  <c r="O1337" i="3"/>
  <c r="O1406" i="3"/>
  <c r="O1461" i="3"/>
  <c r="O1517" i="3"/>
  <c r="O1568" i="3"/>
  <c r="O1617" i="3"/>
  <c r="O1677" i="3"/>
  <c r="O1726" i="3"/>
  <c r="O1775" i="3"/>
  <c r="O1824" i="3"/>
  <c r="O1873" i="3"/>
  <c r="O1933" i="3"/>
  <c r="O1982" i="3"/>
  <c r="O2031" i="3"/>
  <c r="O2080" i="3"/>
  <c r="O2129" i="3"/>
  <c r="O2189" i="3"/>
  <c r="O2225" i="3"/>
  <c r="O2269" i="3"/>
  <c r="O2303" i="3"/>
  <c r="O2335" i="3"/>
  <c r="O2367" i="3"/>
  <c r="O2399" i="3"/>
  <c r="O2431" i="3"/>
  <c r="O2463" i="3"/>
  <c r="O2495" i="3"/>
  <c r="O2526" i="3"/>
  <c r="O2555" i="3"/>
  <c r="O2577" i="3"/>
  <c r="O2605" i="3"/>
  <c r="O2633" i="3"/>
  <c r="O2655" i="3"/>
  <c r="O2683" i="3"/>
  <c r="O2705" i="3"/>
  <c r="O2733" i="3"/>
  <c r="O2761" i="3"/>
  <c r="O2783" i="3"/>
  <c r="O2811" i="3"/>
  <c r="O2833" i="3"/>
  <c r="O2859" i="3"/>
  <c r="O2880" i="3"/>
  <c r="O2906" i="3"/>
  <c r="O2927" i="3"/>
  <c r="O2953" i="3"/>
  <c r="O2974" i="3"/>
  <c r="O2997" i="3"/>
  <c r="O3021" i="3"/>
  <c r="O3044" i="3"/>
  <c r="O3068" i="3"/>
  <c r="O3089" i="3"/>
  <c r="O3115" i="3"/>
  <c r="O3136" i="3"/>
  <c r="O3162" i="3"/>
  <c r="O3183" i="3"/>
  <c r="O3209" i="3"/>
  <c r="O3230" i="3"/>
  <c r="O3253" i="3"/>
  <c r="O3277" i="3"/>
  <c r="O3300" i="3"/>
  <c r="O3324" i="3"/>
  <c r="O3344" i="3"/>
  <c r="O3367" i="3"/>
  <c r="O3388" i="3"/>
  <c r="O3408" i="3"/>
  <c r="O3431" i="3"/>
  <c r="O3450" i="3"/>
  <c r="O3469" i="3"/>
  <c r="O3488" i="3"/>
  <c r="O3509" i="3"/>
  <c r="O3528" i="3"/>
  <c r="O3546" i="3"/>
  <c r="O3564" i="3"/>
  <c r="O3582" i="3"/>
  <c r="O3600" i="3"/>
  <c r="O3620" i="3"/>
  <c r="O3638" i="3"/>
  <c r="O3656" i="3"/>
  <c r="O3674" i="3"/>
  <c r="O3692" i="3"/>
  <c r="O3710" i="3"/>
  <c r="O3728" i="3"/>
  <c r="O3748" i="3"/>
  <c r="O3766" i="3"/>
  <c r="O3784" i="3"/>
  <c r="O3802" i="3"/>
  <c r="O3819" i="3"/>
  <c r="O3836" i="3"/>
  <c r="O3852" i="3"/>
  <c r="O3868" i="3"/>
  <c r="O3884" i="3"/>
  <c r="O3900" i="3"/>
  <c r="O3916" i="3"/>
  <c r="O3932" i="3"/>
  <c r="O3948" i="3"/>
  <c r="O3964" i="3"/>
  <c r="O3980" i="3"/>
  <c r="O3996" i="3"/>
  <c r="O4012" i="3"/>
  <c r="O4028" i="3"/>
  <c r="O4044" i="3"/>
  <c r="O4060" i="3"/>
  <c r="O4076" i="3"/>
  <c r="O4092" i="3"/>
  <c r="O4108" i="3"/>
  <c r="O4124" i="3"/>
  <c r="O4140" i="3"/>
  <c r="O4156" i="3"/>
  <c r="O4172" i="3"/>
  <c r="O4188" i="3"/>
  <c r="O4204" i="3"/>
  <c r="O4220" i="3"/>
  <c r="O4236" i="3"/>
  <c r="O4252" i="3"/>
  <c r="O4268" i="3"/>
  <c r="O4284" i="3"/>
  <c r="O4300" i="3"/>
  <c r="O4316" i="3"/>
  <c r="O4332" i="3"/>
  <c r="O4348" i="3"/>
  <c r="O4364" i="3"/>
  <c r="O4380" i="3"/>
  <c r="O4396" i="3"/>
  <c r="O4412" i="3"/>
  <c r="O4428" i="3"/>
  <c r="O4444" i="3"/>
  <c r="O4460" i="3"/>
  <c r="O4476" i="3"/>
  <c r="O4492" i="3"/>
  <c r="O4508" i="3"/>
  <c r="O4524" i="3"/>
  <c r="O4540" i="3"/>
  <c r="O4556" i="3"/>
  <c r="O4572" i="3"/>
  <c r="O4588" i="3"/>
  <c r="O4604" i="3"/>
  <c r="O4620" i="3"/>
  <c r="O4636" i="3"/>
  <c r="O4652" i="3"/>
  <c r="O4668" i="3"/>
  <c r="O4684" i="3"/>
  <c r="O4700" i="3"/>
  <c r="O4716" i="3"/>
  <c r="O4732" i="3"/>
  <c r="O4748" i="3"/>
  <c r="O4764" i="3"/>
  <c r="O4780" i="3"/>
  <c r="O4796" i="3"/>
  <c r="O4812" i="3"/>
  <c r="O4828" i="3"/>
  <c r="O4844" i="3"/>
  <c r="O4860" i="3"/>
  <c r="O4876" i="3"/>
  <c r="O4892" i="3"/>
  <c r="O4908" i="3"/>
  <c r="O4924" i="3"/>
  <c r="O4940" i="3"/>
  <c r="O4956" i="3"/>
  <c r="O4972" i="3"/>
  <c r="O4988" i="3"/>
  <c r="O5004" i="3"/>
  <c r="O5020" i="3"/>
  <c r="O5036" i="3"/>
  <c r="O5052" i="3"/>
  <c r="O5068" i="3"/>
  <c r="O5084" i="3"/>
  <c r="O5100" i="3"/>
  <c r="O5116" i="3"/>
  <c r="O5132" i="3"/>
  <c r="O5148" i="3"/>
  <c r="O5164" i="3"/>
  <c r="O5180" i="3"/>
  <c r="O5196" i="3"/>
  <c r="O5212" i="3"/>
  <c r="O5228" i="3"/>
  <c r="O5244" i="3"/>
  <c r="O5260" i="3"/>
  <c r="O5276" i="3"/>
  <c r="O5292" i="3"/>
  <c r="O5308" i="3"/>
  <c r="O5324" i="3"/>
  <c r="O5340" i="3"/>
  <c r="O5356" i="3"/>
  <c r="O5372" i="3"/>
  <c r="O5388" i="3"/>
  <c r="O5404" i="3"/>
  <c r="O5420" i="3"/>
  <c r="O5436" i="3"/>
  <c r="O5452" i="3"/>
  <c r="O5468" i="3"/>
  <c r="O5484" i="3"/>
  <c r="O5500" i="3"/>
  <c r="O5516" i="3"/>
  <c r="O5532" i="3"/>
  <c r="O5548" i="3"/>
  <c r="O5564" i="3"/>
  <c r="O5580" i="3"/>
  <c r="O5596" i="3"/>
  <c r="O5612" i="3"/>
  <c r="O5628" i="3"/>
  <c r="O5644" i="3"/>
  <c r="O5660" i="3"/>
  <c r="O5676" i="3"/>
  <c r="O5692" i="3"/>
  <c r="O5708" i="3"/>
  <c r="O5724" i="3"/>
  <c r="O5740" i="3"/>
  <c r="O5756" i="3"/>
  <c r="O5772" i="3"/>
  <c r="O5788" i="3"/>
  <c r="O5804" i="3"/>
  <c r="O5820" i="3"/>
  <c r="O5836" i="3"/>
  <c r="O5852" i="3"/>
  <c r="O5868" i="3"/>
  <c r="O5884" i="3"/>
  <c r="O5900" i="3"/>
  <c r="O5916" i="3"/>
  <c r="O5932" i="3"/>
  <c r="O5948" i="3"/>
  <c r="O5964" i="3"/>
  <c r="O5980" i="3"/>
  <c r="O5996" i="3"/>
  <c r="O6012" i="3"/>
  <c r="O6028" i="3"/>
  <c r="O6044" i="3"/>
  <c r="O6060" i="3"/>
  <c r="O6076" i="3"/>
  <c r="O6092" i="3"/>
  <c r="O6108" i="3"/>
  <c r="O6124" i="3"/>
  <c r="O6140" i="3"/>
  <c r="O6156" i="3"/>
  <c r="O6172" i="3"/>
  <c r="O6188" i="3"/>
  <c r="O6204" i="3"/>
  <c r="O6220" i="3"/>
  <c r="O6236" i="3"/>
  <c r="O6252" i="3"/>
  <c r="O6268" i="3"/>
  <c r="O6284" i="3"/>
  <c r="O6300" i="3"/>
  <c r="O6316" i="3"/>
  <c r="O6332" i="3"/>
  <c r="O6348" i="3"/>
  <c r="O6364" i="3"/>
  <c r="O6380" i="3"/>
  <c r="O6396" i="3"/>
  <c r="O6412" i="3"/>
  <c r="O6428" i="3"/>
  <c r="O6444" i="3"/>
  <c r="O6460" i="3"/>
  <c r="O6476" i="3"/>
  <c r="O6492" i="3"/>
  <c r="O6508" i="3"/>
  <c r="N14998" i="3"/>
  <c r="N16652" i="3"/>
  <c r="N17117" i="3"/>
  <c r="N17442" i="3"/>
  <c r="N17757" i="3"/>
  <c r="N18015" i="3"/>
  <c r="N18247" i="3"/>
  <c r="N18458" i="3"/>
  <c r="N18664" i="3"/>
  <c r="N18859" i="3"/>
  <c r="N18995" i="3"/>
  <c r="N19123" i="3"/>
  <c r="O117" i="3"/>
  <c r="O224" i="3"/>
  <c r="O321" i="3"/>
  <c r="O405" i="3"/>
  <c r="O484" i="3"/>
  <c r="O563" i="3"/>
  <c r="O640" i="3"/>
  <c r="O713" i="3"/>
  <c r="O786" i="3"/>
  <c r="O860" i="3"/>
  <c r="O932" i="3"/>
  <c r="O990" i="3"/>
  <c r="O1058" i="3"/>
  <c r="O1114" i="3"/>
  <c r="O1170" i="3"/>
  <c r="O1226" i="3"/>
  <c r="O1282" i="3"/>
  <c r="O1350" i="3"/>
  <c r="O1407" i="3"/>
  <c r="O1462" i="3"/>
  <c r="O1518" i="3"/>
  <c r="O1569" i="3"/>
  <c r="O1629" i="3"/>
  <c r="O1678" i="3"/>
  <c r="O1727" i="3"/>
  <c r="O1776" i="3"/>
  <c r="O1825" i="3"/>
  <c r="O1885" i="3"/>
  <c r="O1934" i="3"/>
  <c r="O1983" i="3"/>
  <c r="O2032" i="3"/>
  <c r="O2081" i="3"/>
  <c r="O2141" i="3"/>
  <c r="O2190" i="3"/>
  <c r="O2228" i="3"/>
  <c r="O2270" i="3"/>
  <c r="O2304" i="3"/>
  <c r="O2336" i="3"/>
  <c r="O2368" i="3"/>
  <c r="O2400" i="3"/>
  <c r="O2432" i="3"/>
  <c r="O2464" i="3"/>
  <c r="O2496" i="3"/>
  <c r="O2527" i="3"/>
  <c r="O2556" i="3"/>
  <c r="O2580" i="3"/>
  <c r="O2606" i="3"/>
  <c r="O2634" i="3"/>
  <c r="O2656" i="3"/>
  <c r="O2684" i="3"/>
  <c r="O2708" i="3"/>
  <c r="O2734" i="3"/>
  <c r="O2762" i="3"/>
  <c r="O2784" i="3"/>
  <c r="O2812" i="3"/>
  <c r="O2836" i="3"/>
  <c r="O2860" i="3"/>
  <c r="O2881" i="3"/>
  <c r="O2907" i="3"/>
  <c r="O2928" i="3"/>
  <c r="O2954" i="3"/>
  <c r="O2975" i="3"/>
  <c r="O3001" i="3"/>
  <c r="O3022" i="3"/>
  <c r="O3045" i="3"/>
  <c r="O3069" i="3"/>
  <c r="O3092" i="3"/>
  <c r="O3116" i="3"/>
  <c r="O3137" i="3"/>
  <c r="O3163" i="3"/>
  <c r="O3184" i="3"/>
  <c r="O3210" i="3"/>
  <c r="O3231" i="3"/>
  <c r="O3257" i="3"/>
  <c r="O3278" i="3"/>
  <c r="O3301" i="3"/>
  <c r="O3325" i="3"/>
  <c r="O3345" i="3"/>
  <c r="O3369" i="3"/>
  <c r="O3389" i="3"/>
  <c r="O3409" i="3"/>
  <c r="O3432" i="3"/>
  <c r="O3451" i="3"/>
  <c r="O3470" i="3"/>
  <c r="O3489" i="3"/>
  <c r="O3511" i="3"/>
  <c r="O3529" i="3"/>
  <c r="O3547" i="3"/>
  <c r="O3565" i="3"/>
  <c r="O3583" i="3"/>
  <c r="O3601" i="3"/>
  <c r="O3621" i="3"/>
  <c r="O3639" i="3"/>
  <c r="O3657" i="3"/>
  <c r="O3675" i="3"/>
  <c r="O3693" i="3"/>
  <c r="O3711" i="3"/>
  <c r="O3729" i="3"/>
  <c r="O3749" i="3"/>
  <c r="O3767" i="3"/>
  <c r="O3785" i="3"/>
  <c r="O3803" i="3"/>
  <c r="O3820" i="3"/>
  <c r="O3837" i="3"/>
  <c r="O3853" i="3"/>
  <c r="O3869" i="3"/>
  <c r="O3885" i="3"/>
  <c r="O3901" i="3"/>
  <c r="O3917" i="3"/>
  <c r="O3933" i="3"/>
  <c r="O3949" i="3"/>
  <c r="O3965" i="3"/>
  <c r="O3981" i="3"/>
  <c r="O3997" i="3"/>
  <c r="O4013" i="3"/>
  <c r="O4029" i="3"/>
  <c r="O4045" i="3"/>
  <c r="O4061" i="3"/>
  <c r="O4077" i="3"/>
  <c r="O4093" i="3"/>
  <c r="O4109" i="3"/>
  <c r="O4125" i="3"/>
  <c r="O4141" i="3"/>
  <c r="O4157" i="3"/>
  <c r="O4173" i="3"/>
  <c r="O4189" i="3"/>
  <c r="O4205" i="3"/>
  <c r="O4221" i="3"/>
  <c r="O4237" i="3"/>
  <c r="O4253" i="3"/>
  <c r="O4269" i="3"/>
  <c r="O4285" i="3"/>
  <c r="O4301" i="3"/>
  <c r="O4317" i="3"/>
  <c r="O4333" i="3"/>
  <c r="O4349" i="3"/>
  <c r="O4365" i="3"/>
  <c r="O4381" i="3"/>
  <c r="O4397" i="3"/>
  <c r="O4413" i="3"/>
  <c r="O4429" i="3"/>
  <c r="O4445" i="3"/>
  <c r="O4461" i="3"/>
  <c r="O4477" i="3"/>
  <c r="O4493" i="3"/>
  <c r="O4509" i="3"/>
  <c r="O4525" i="3"/>
  <c r="O4541" i="3"/>
  <c r="O4557" i="3"/>
  <c r="O4573" i="3"/>
  <c r="O4589" i="3"/>
  <c r="O4605" i="3"/>
  <c r="O4621" i="3"/>
  <c r="O4637" i="3"/>
  <c r="O4653" i="3"/>
  <c r="O4669" i="3"/>
  <c r="O4685" i="3"/>
  <c r="O4701" i="3"/>
  <c r="O4717" i="3"/>
  <c r="O4733" i="3"/>
  <c r="O4749" i="3"/>
  <c r="O4765" i="3"/>
  <c r="O4781" i="3"/>
  <c r="O4797" i="3"/>
  <c r="O4813" i="3"/>
  <c r="O4829" i="3"/>
  <c r="O4845" i="3"/>
  <c r="O4861" i="3"/>
  <c r="O4877" i="3"/>
  <c r="O4893" i="3"/>
  <c r="O4909" i="3"/>
  <c r="O4925" i="3"/>
  <c r="O4941" i="3"/>
  <c r="O4957" i="3"/>
  <c r="O4973" i="3"/>
  <c r="O4989" i="3"/>
  <c r="O5005" i="3"/>
  <c r="O5021" i="3"/>
  <c r="O5037" i="3"/>
  <c r="O5053" i="3"/>
  <c r="O5069" i="3"/>
  <c r="O5085" i="3"/>
  <c r="O5101" i="3"/>
  <c r="O5117" i="3"/>
  <c r="O5133" i="3"/>
  <c r="O5149" i="3"/>
  <c r="O5165" i="3"/>
  <c r="O5181" i="3"/>
  <c r="O5197" i="3"/>
  <c r="O5213" i="3"/>
  <c r="O5229" i="3"/>
  <c r="O5245" i="3"/>
  <c r="O5261" i="3"/>
  <c r="O5277" i="3"/>
  <c r="O5293" i="3"/>
  <c r="O5309" i="3"/>
  <c r="O5325" i="3"/>
  <c r="O5341" i="3"/>
  <c r="O5357" i="3"/>
  <c r="O5373" i="3"/>
  <c r="O5389" i="3"/>
  <c r="O5405" i="3"/>
  <c r="O5421" i="3"/>
  <c r="O5437" i="3"/>
  <c r="O5453" i="3"/>
  <c r="O5469" i="3"/>
  <c r="O5485" i="3"/>
  <c r="O5501" i="3"/>
  <c r="O5517" i="3"/>
  <c r="O5533" i="3"/>
  <c r="O5549" i="3"/>
  <c r="O5565" i="3"/>
  <c r="O5581" i="3"/>
  <c r="O5597" i="3"/>
  <c r="O5613" i="3"/>
  <c r="O5629" i="3"/>
  <c r="O5645" i="3"/>
  <c r="O5661" i="3"/>
  <c r="O5677" i="3"/>
  <c r="O5693" i="3"/>
  <c r="O5709" i="3"/>
  <c r="O5725" i="3"/>
  <c r="O5741" i="3"/>
  <c r="O5757" i="3"/>
  <c r="O5773" i="3"/>
  <c r="O5789" i="3"/>
  <c r="O5805" i="3"/>
  <c r="O5821" i="3"/>
  <c r="O5837" i="3"/>
  <c r="O5853" i="3"/>
  <c r="O5869" i="3"/>
  <c r="O5885" i="3"/>
  <c r="O5901" i="3"/>
  <c r="O5917" i="3"/>
  <c r="O5933" i="3"/>
  <c r="O5949" i="3"/>
  <c r="O5965" i="3"/>
  <c r="O5981" i="3"/>
  <c r="O5997" i="3"/>
  <c r="O6013" i="3"/>
  <c r="O6029" i="3"/>
  <c r="O6045" i="3"/>
  <c r="O6061" i="3"/>
  <c r="O6077" i="3"/>
  <c r="O6093" i="3"/>
  <c r="O6109" i="3"/>
  <c r="O6125" i="3"/>
  <c r="O6141" i="3"/>
  <c r="O6157" i="3"/>
  <c r="O6173" i="3"/>
  <c r="O6189" i="3"/>
  <c r="O6205" i="3"/>
  <c r="O6221" i="3"/>
  <c r="O6237" i="3"/>
  <c r="O6253" i="3"/>
  <c r="O6269" i="3"/>
  <c r="N15237" i="3"/>
  <c r="N16653" i="3"/>
  <c r="N17118" i="3"/>
  <c r="N17444" i="3"/>
  <c r="N17758" i="3"/>
  <c r="N18016" i="3"/>
  <c r="N18248" i="3"/>
  <c r="N18459" i="3"/>
  <c r="N18666" i="3"/>
  <c r="N18860" i="3"/>
  <c r="N19000" i="3"/>
  <c r="N19128" i="3"/>
  <c r="O118" i="3"/>
  <c r="O225" i="3"/>
  <c r="O323" i="3"/>
  <c r="O406" i="3"/>
  <c r="O485" i="3"/>
  <c r="O564" i="3"/>
  <c r="O641" i="3"/>
  <c r="O714" i="3"/>
  <c r="O787" i="3"/>
  <c r="O861" i="3"/>
  <c r="O933" i="3"/>
  <c r="O1004" i="3"/>
  <c r="O1059" i="3"/>
  <c r="O1116" i="3"/>
  <c r="O1171" i="3"/>
  <c r="O1228" i="3"/>
  <c r="O1296" i="3"/>
  <c r="O1351" i="3"/>
  <c r="O1408" i="3"/>
  <c r="O1463" i="3"/>
  <c r="O1519" i="3"/>
  <c r="O1581" i="3"/>
  <c r="O1630" i="3"/>
  <c r="O1679" i="3"/>
  <c r="O1728" i="3"/>
  <c r="O1777" i="3"/>
  <c r="O1837" i="3"/>
  <c r="O1886" i="3"/>
  <c r="O1935" i="3"/>
  <c r="O1984" i="3"/>
  <c r="O2033" i="3"/>
  <c r="O2093" i="3"/>
  <c r="O2142" i="3"/>
  <c r="O2191" i="3"/>
  <c r="O2237" i="3"/>
  <c r="O2271" i="3"/>
  <c r="O2305" i="3"/>
  <c r="O2337" i="3"/>
  <c r="O2369" i="3"/>
  <c r="O2401" i="3"/>
  <c r="O2433" i="3"/>
  <c r="O2465" i="3"/>
  <c r="O2497" i="3"/>
  <c r="O2528" i="3"/>
  <c r="O2557" i="3"/>
  <c r="O2585" i="3"/>
  <c r="O2607" i="3"/>
  <c r="O2635" i="3"/>
  <c r="O2657" i="3"/>
  <c r="O2685" i="3"/>
  <c r="O2713" i="3"/>
  <c r="O2735" i="3"/>
  <c r="O2763" i="3"/>
  <c r="O2785" i="3"/>
  <c r="O2813" i="3"/>
  <c r="O2837" i="3"/>
  <c r="O2861" i="3"/>
  <c r="O2884" i="3"/>
  <c r="O2908" i="3"/>
  <c r="O2929" i="3"/>
  <c r="O2955" i="3"/>
  <c r="O2976" i="3"/>
  <c r="O3002" i="3"/>
  <c r="O3023" i="3"/>
  <c r="O3049" i="3"/>
  <c r="O3070" i="3"/>
  <c r="O3093" i="3"/>
  <c r="O3117" i="3"/>
  <c r="O3140" i="3"/>
  <c r="O3164" i="3"/>
  <c r="O3185" i="3"/>
  <c r="O3211" i="3"/>
  <c r="O3232" i="3"/>
  <c r="O3258" i="3"/>
  <c r="O3279" i="3"/>
  <c r="O3305" i="3"/>
  <c r="O3326" i="3"/>
  <c r="O3348" i="3"/>
  <c r="O3370" i="3"/>
  <c r="O3390" i="3"/>
  <c r="O3412" i="3"/>
  <c r="O3433" i="3"/>
  <c r="O3452" i="3"/>
  <c r="O3471" i="3"/>
  <c r="O3492" i="3"/>
  <c r="O3512" i="3"/>
  <c r="O3530" i="3"/>
  <c r="O3548" i="3"/>
  <c r="O3566" i="3"/>
  <c r="O3584" i="3"/>
  <c r="O3604" i="3"/>
  <c r="O3622" i="3"/>
  <c r="O3640" i="3"/>
  <c r="O3658" i="3"/>
  <c r="O3676" i="3"/>
  <c r="O3694" i="3"/>
  <c r="O3712" i="3"/>
  <c r="O3732" i="3"/>
  <c r="O3750" i="3"/>
  <c r="O3768" i="3"/>
  <c r="O3786" i="3"/>
  <c r="O3804" i="3"/>
  <c r="O3821" i="3"/>
  <c r="O3838" i="3"/>
  <c r="O3854" i="3"/>
  <c r="O3870" i="3"/>
  <c r="O3886" i="3"/>
  <c r="O3902" i="3"/>
  <c r="O3918" i="3"/>
  <c r="O3934" i="3"/>
  <c r="O3950" i="3"/>
  <c r="O3966" i="3"/>
  <c r="O3982" i="3"/>
  <c r="O3998" i="3"/>
  <c r="O4014" i="3"/>
  <c r="O4030" i="3"/>
  <c r="O4046" i="3"/>
  <c r="O4062" i="3"/>
  <c r="O4078" i="3"/>
  <c r="O4094" i="3"/>
  <c r="O4110" i="3"/>
  <c r="O4126" i="3"/>
  <c r="O4142" i="3"/>
  <c r="O4158" i="3"/>
  <c r="O4174" i="3"/>
  <c r="O4190" i="3"/>
  <c r="O4206" i="3"/>
  <c r="O4222" i="3"/>
  <c r="O4238" i="3"/>
  <c r="O4254" i="3"/>
  <c r="O4270" i="3"/>
  <c r="O4286" i="3"/>
  <c r="O4302" i="3"/>
  <c r="O4318" i="3"/>
  <c r="O4334" i="3"/>
  <c r="O4350" i="3"/>
  <c r="O4366" i="3"/>
  <c r="O4382" i="3"/>
  <c r="O4398" i="3"/>
  <c r="O4414" i="3"/>
  <c r="O4430" i="3"/>
  <c r="N15239" i="3"/>
  <c r="N16686" i="3"/>
  <c r="N17138" i="3"/>
  <c r="N17460" i="3"/>
  <c r="N17774" i="3"/>
  <c r="N18029" i="3"/>
  <c r="N18249" i="3"/>
  <c r="N18460" i="3"/>
  <c r="N18667" i="3"/>
  <c r="N18861" i="3"/>
  <c r="N19002" i="3"/>
  <c r="N19130" i="3"/>
  <c r="O121" i="3"/>
  <c r="O227" i="3"/>
  <c r="O324" i="3"/>
  <c r="O407" i="3"/>
  <c r="O486" i="3"/>
  <c r="O565" i="3"/>
  <c r="O642" i="3"/>
  <c r="O716" i="3"/>
  <c r="O788" i="3"/>
  <c r="O862" i="3"/>
  <c r="O934" i="3"/>
  <c r="O1005" i="3"/>
  <c r="O1060" i="3"/>
  <c r="O1117" i="3"/>
  <c r="O1172" i="3"/>
  <c r="O1241" i="3"/>
  <c r="O1297" i="3"/>
  <c r="O1353" i="3"/>
  <c r="O1409" i="3"/>
  <c r="O1465" i="3"/>
  <c r="O1532" i="3"/>
  <c r="O1582" i="3"/>
  <c r="O1631" i="3"/>
  <c r="O1680" i="3"/>
  <c r="O1729" i="3"/>
  <c r="O1789" i="3"/>
  <c r="O1838" i="3"/>
  <c r="O1887" i="3"/>
  <c r="O1936" i="3"/>
  <c r="O1985" i="3"/>
  <c r="O2045" i="3"/>
  <c r="O2094" i="3"/>
  <c r="O2143" i="3"/>
  <c r="O2192" i="3"/>
  <c r="O2238" i="3"/>
  <c r="O2272" i="3"/>
  <c r="O2308" i="3"/>
  <c r="O2340" i="3"/>
  <c r="O2372" i="3"/>
  <c r="O2404" i="3"/>
  <c r="O2436" i="3"/>
  <c r="O2468" i="3"/>
  <c r="O2500" i="3"/>
  <c r="O2529" i="3"/>
  <c r="O2558" i="3"/>
  <c r="O2586" i="3"/>
  <c r="O2608" i="3"/>
  <c r="O2636" i="3"/>
  <c r="O2660" i="3"/>
  <c r="O2686" i="3"/>
  <c r="O2714" i="3"/>
  <c r="O2736" i="3"/>
  <c r="O2764" i="3"/>
  <c r="O2788" i="3"/>
  <c r="O2814" i="3"/>
  <c r="O2841" i="3"/>
  <c r="O2862" i="3"/>
  <c r="O2885" i="3"/>
  <c r="O2909" i="3"/>
  <c r="O2932" i="3"/>
  <c r="O2956" i="3"/>
  <c r="O2977" i="3"/>
  <c r="O3003" i="3"/>
  <c r="O3024" i="3"/>
  <c r="O3050" i="3"/>
  <c r="O3071" i="3"/>
  <c r="O3097" i="3"/>
  <c r="O3118" i="3"/>
  <c r="O3141" i="3"/>
  <c r="O3165" i="3"/>
  <c r="O3188" i="3"/>
  <c r="O3212" i="3"/>
  <c r="O3233" i="3"/>
  <c r="O3259" i="3"/>
  <c r="O3280" i="3"/>
  <c r="O3306" i="3"/>
  <c r="O3327" i="3"/>
  <c r="O3349" i="3"/>
  <c r="O3371" i="3"/>
  <c r="O3391" i="3"/>
  <c r="O3413" i="3"/>
  <c r="O3434" i="3"/>
  <c r="O3453" i="3"/>
  <c r="O3472" i="3"/>
  <c r="O3493" i="3"/>
  <c r="O3513" i="3"/>
  <c r="O3531" i="3"/>
  <c r="O3549" i="3"/>
  <c r="O3567" i="3"/>
  <c r="O3585" i="3"/>
  <c r="O3605" i="3"/>
  <c r="O3623" i="3"/>
  <c r="O3641" i="3"/>
  <c r="O3659" i="3"/>
  <c r="O3677" i="3"/>
  <c r="O3695" i="3"/>
  <c r="O3713" i="3"/>
  <c r="O3733" i="3"/>
  <c r="O3751" i="3"/>
  <c r="O3769" i="3"/>
  <c r="O3787" i="3"/>
  <c r="O3805" i="3"/>
  <c r="O3822" i="3"/>
  <c r="O3839" i="3"/>
  <c r="O3855" i="3"/>
  <c r="O3871" i="3"/>
  <c r="O3887" i="3"/>
  <c r="O3903" i="3"/>
  <c r="O3919" i="3"/>
  <c r="O3935" i="3"/>
  <c r="O3951" i="3"/>
  <c r="O3967" i="3"/>
  <c r="O3983" i="3"/>
  <c r="O3999" i="3"/>
  <c r="O4015" i="3"/>
  <c r="O4031" i="3"/>
  <c r="O4047" i="3"/>
  <c r="O4063" i="3"/>
  <c r="O4079" i="3"/>
  <c r="O4095" i="3"/>
  <c r="O4111" i="3"/>
  <c r="O4127" i="3"/>
  <c r="O4143" i="3"/>
  <c r="O4159" i="3"/>
  <c r="O4175" i="3"/>
  <c r="O4191" i="3"/>
  <c r="O4207" i="3"/>
  <c r="O4223" i="3"/>
  <c r="O4239" i="3"/>
  <c r="O4255" i="3"/>
  <c r="O4271" i="3"/>
  <c r="O4287" i="3"/>
  <c r="O4303" i="3"/>
  <c r="O4319" i="3"/>
  <c r="O4335" i="3"/>
  <c r="O4351" i="3"/>
  <c r="O4367" i="3"/>
  <c r="O4383" i="3"/>
  <c r="O4399" i="3"/>
  <c r="O4415" i="3"/>
  <c r="O4431" i="3"/>
  <c r="O4447" i="3"/>
  <c r="O4463" i="3"/>
  <c r="O4479" i="3"/>
  <c r="O4495" i="3"/>
  <c r="O4511" i="3"/>
  <c r="O4527" i="3"/>
  <c r="O4543" i="3"/>
  <c r="O4559" i="3"/>
  <c r="O4575" i="3"/>
  <c r="O4591" i="3"/>
  <c r="O4607" i="3"/>
  <c r="O4623" i="3"/>
  <c r="O4639" i="3"/>
  <c r="O4655" i="3"/>
  <c r="O4671" i="3"/>
  <c r="O4687" i="3"/>
  <c r="O4703" i="3"/>
  <c r="O4719" i="3"/>
  <c r="O4735" i="3"/>
  <c r="O4751" i="3"/>
  <c r="O4767" i="3"/>
  <c r="O4783" i="3"/>
  <c r="O4799" i="3"/>
  <c r="O4815" i="3"/>
  <c r="O4831" i="3"/>
  <c r="O4847" i="3"/>
  <c r="O4863" i="3"/>
  <c r="O4879" i="3"/>
  <c r="O4895" i="3"/>
  <c r="O4911" i="3"/>
  <c r="O4927" i="3"/>
  <c r="O4943" i="3"/>
  <c r="O4959" i="3"/>
  <c r="O4975" i="3"/>
  <c r="O4991" i="3"/>
  <c r="O5007" i="3"/>
  <c r="O5023" i="3"/>
  <c r="O5039" i="3"/>
  <c r="O5055" i="3"/>
  <c r="O5071" i="3"/>
  <c r="O5087" i="3"/>
  <c r="O5103" i="3"/>
  <c r="O5119" i="3"/>
  <c r="O5135" i="3"/>
  <c r="O5151" i="3"/>
  <c r="O5167" i="3"/>
  <c r="O5183" i="3"/>
  <c r="O5199" i="3"/>
  <c r="O5215" i="3"/>
  <c r="O5231" i="3"/>
  <c r="O5247" i="3"/>
  <c r="O5263" i="3"/>
  <c r="O5279" i="3"/>
  <c r="O5295" i="3"/>
  <c r="O5311" i="3"/>
  <c r="O5327" i="3"/>
  <c r="O5343" i="3"/>
  <c r="O5359" i="3"/>
  <c r="O5375" i="3"/>
  <c r="O5391" i="3"/>
  <c r="O5407" i="3"/>
  <c r="O5423" i="3"/>
  <c r="O5439" i="3"/>
  <c r="O5455" i="3"/>
  <c r="O5471" i="3"/>
  <c r="O5487" i="3"/>
  <c r="O5503" i="3"/>
  <c r="O5519" i="3"/>
  <c r="O5535" i="3"/>
  <c r="O5551" i="3"/>
  <c r="O5567" i="3"/>
  <c r="O5583" i="3"/>
  <c r="O5599" i="3"/>
  <c r="O5615" i="3"/>
  <c r="O5631" i="3"/>
  <c r="O5647" i="3"/>
  <c r="O5663" i="3"/>
  <c r="O5679" i="3"/>
  <c r="O5695" i="3"/>
  <c r="O5711" i="3"/>
  <c r="O5727" i="3"/>
  <c r="O5743" i="3"/>
  <c r="O5759" i="3"/>
  <c r="O5775" i="3"/>
  <c r="O5791" i="3"/>
  <c r="O5807" i="3"/>
  <c r="O5823" i="3"/>
  <c r="O5839" i="3"/>
  <c r="O5855" i="3"/>
  <c r="O5871" i="3"/>
  <c r="O5887" i="3"/>
  <c r="O5903" i="3"/>
  <c r="O5919" i="3"/>
  <c r="O5935" i="3"/>
  <c r="O5951" i="3"/>
  <c r="O5967" i="3"/>
  <c r="O5983" i="3"/>
  <c r="N15832" i="3"/>
  <c r="N16793" i="3"/>
  <c r="N17206" i="3"/>
  <c r="N17519" i="3"/>
  <c r="N17832" i="3"/>
  <c r="N18071" i="3"/>
  <c r="N18298" i="3"/>
  <c r="N18506" i="3"/>
  <c r="N18712" i="3"/>
  <c r="N18892" i="3"/>
  <c r="N19025" i="3"/>
  <c r="O26" i="3"/>
  <c r="O145" i="3"/>
  <c r="O246" i="3"/>
  <c r="O342" i="3"/>
  <c r="O423" i="3"/>
  <c r="O502" i="3"/>
  <c r="O581" i="3"/>
  <c r="O657" i="3"/>
  <c r="O730" i="3"/>
  <c r="O803" i="3"/>
  <c r="O877" i="3"/>
  <c r="O949" i="3"/>
  <c r="O1006" i="3"/>
  <c r="O1061" i="3"/>
  <c r="O1118" i="3"/>
  <c r="O1186" i="3"/>
  <c r="O1242" i="3"/>
  <c r="O1298" i="3"/>
  <c r="O1354" i="3"/>
  <c r="O1410" i="3"/>
  <c r="O1478" i="3"/>
  <c r="O1533" i="3"/>
  <c r="O1583" i="3"/>
  <c r="O1632" i="3"/>
  <c r="O1681" i="3"/>
  <c r="O1741" i="3"/>
  <c r="O1790" i="3"/>
  <c r="O1839" i="3"/>
  <c r="O1888" i="3"/>
  <c r="O1937" i="3"/>
  <c r="O1997" i="3"/>
  <c r="O2046" i="3"/>
  <c r="O2095" i="3"/>
  <c r="O2144" i="3"/>
  <c r="O2193" i="3"/>
  <c r="O2239" i="3"/>
  <c r="O2273" i="3"/>
  <c r="O2315" i="3"/>
  <c r="O2347" i="3"/>
  <c r="O2379" i="3"/>
  <c r="O2411" i="3"/>
  <c r="O2443" i="3"/>
  <c r="O2475" i="3"/>
  <c r="O2507" i="3"/>
  <c r="O2532" i="3"/>
  <c r="O2559" i="3"/>
  <c r="O2587" i="3"/>
  <c r="O2609" i="3"/>
  <c r="O2637" i="3"/>
  <c r="O2665" i="3"/>
  <c r="O2687" i="3"/>
  <c r="O2715" i="3"/>
  <c r="O2737" i="3"/>
  <c r="O2765" i="3"/>
  <c r="O2793" i="3"/>
  <c r="O2815" i="3"/>
  <c r="O2842" i="3"/>
  <c r="O2863" i="3"/>
  <c r="O2889" i="3"/>
  <c r="O2910" i="3"/>
  <c r="O2933" i="3"/>
  <c r="O2957" i="3"/>
  <c r="O2980" i="3"/>
  <c r="O3004" i="3"/>
  <c r="O3025" i="3"/>
  <c r="O3051" i="3"/>
  <c r="O3072" i="3"/>
  <c r="O3098" i="3"/>
  <c r="O3119" i="3"/>
  <c r="O3145" i="3"/>
  <c r="O3166" i="3"/>
  <c r="O3189" i="3"/>
  <c r="O3213" i="3"/>
  <c r="O3236" i="3"/>
  <c r="O3260" i="3"/>
  <c r="O3281" i="3"/>
  <c r="O3307" i="3"/>
  <c r="O3328" i="3"/>
  <c r="O3351" i="3"/>
  <c r="O3372" i="3"/>
  <c r="O3392" i="3"/>
  <c r="O3415" i="3"/>
  <c r="O3435" i="3"/>
  <c r="O3454" i="3"/>
  <c r="O3473" i="3"/>
  <c r="O3495" i="3"/>
  <c r="O3514" i="3"/>
  <c r="O3532" i="3"/>
  <c r="O3550" i="3"/>
  <c r="O3568" i="3"/>
  <c r="O3588" i="3"/>
  <c r="O3606" i="3"/>
  <c r="O3624" i="3"/>
  <c r="O3642" i="3"/>
  <c r="O3660" i="3"/>
  <c r="O3678" i="3"/>
  <c r="O3696" i="3"/>
  <c r="O3716" i="3"/>
  <c r="O3734" i="3"/>
  <c r="O3752" i="3"/>
  <c r="O3770" i="3"/>
  <c r="O3788" i="3"/>
  <c r="O3806" i="3"/>
  <c r="O3823" i="3"/>
  <c r="O3840" i="3"/>
  <c r="N15918" i="3"/>
  <c r="N16795" i="3"/>
  <c r="N17207" i="3"/>
  <c r="N17520" i="3"/>
  <c r="N17833" i="3"/>
  <c r="N18072" i="3"/>
  <c r="N18299" i="3"/>
  <c r="N18507" i="3"/>
  <c r="N18714" i="3"/>
  <c r="N18893" i="3"/>
  <c r="N19027" i="3"/>
  <c r="O28" i="3"/>
  <c r="O147" i="3"/>
  <c r="O247" i="3"/>
  <c r="O343" i="3"/>
  <c r="O425" i="3"/>
  <c r="O503" i="3"/>
  <c r="O582" i="3"/>
  <c r="O658" i="3"/>
  <c r="O732" i="3"/>
  <c r="O804" i="3"/>
  <c r="O878" i="3"/>
  <c r="O950" i="3"/>
  <c r="O1007" i="3"/>
  <c r="O1062" i="3"/>
  <c r="O1132" i="3"/>
  <c r="O1187" i="3"/>
  <c r="O1244" i="3"/>
  <c r="O1299" i="3"/>
  <c r="O1356" i="3"/>
  <c r="O1424" i="3"/>
  <c r="O1479" i="3"/>
  <c r="O1534" i="3"/>
  <c r="O1584" i="3"/>
  <c r="O1633" i="3"/>
  <c r="O1693" i="3"/>
  <c r="O1742" i="3"/>
  <c r="O1791" i="3"/>
  <c r="O1840" i="3"/>
  <c r="O1889" i="3"/>
  <c r="O1949" i="3"/>
  <c r="O1998" i="3"/>
  <c r="O2047" i="3"/>
  <c r="O2096" i="3"/>
  <c r="O2145" i="3"/>
  <c r="O2196" i="3"/>
  <c r="O2240" i="3"/>
  <c r="O2276" i="3"/>
  <c r="O2316" i="3"/>
  <c r="O2348" i="3"/>
  <c r="O2380" i="3"/>
  <c r="O2412" i="3"/>
  <c r="O2444" i="3"/>
  <c r="O2476" i="3"/>
  <c r="O2508" i="3"/>
  <c r="O2538" i="3"/>
  <c r="O2560" i="3"/>
  <c r="O2588" i="3"/>
  <c r="O2612" i="3"/>
  <c r="O2638" i="3"/>
  <c r="O2666" i="3"/>
  <c r="O2688" i="3"/>
  <c r="O2716" i="3"/>
  <c r="O2740" i="3"/>
  <c r="O2766" i="3"/>
  <c r="O2794" i="3"/>
  <c r="O2816" i="3"/>
  <c r="O2843" i="3"/>
  <c r="O2864" i="3"/>
  <c r="O2890" i="3"/>
  <c r="O2911" i="3"/>
  <c r="O2937" i="3"/>
  <c r="O2958" i="3"/>
  <c r="O2981" i="3"/>
  <c r="O3005" i="3"/>
  <c r="O3028" i="3"/>
  <c r="O3052" i="3"/>
  <c r="O3073" i="3"/>
  <c r="O3099" i="3"/>
  <c r="O3120" i="3"/>
  <c r="O3146" i="3"/>
  <c r="O3167" i="3"/>
  <c r="O3193" i="3"/>
  <c r="O3214" i="3"/>
  <c r="O3237" i="3"/>
  <c r="O3261" i="3"/>
  <c r="O3284" i="3"/>
  <c r="O3308" i="3"/>
  <c r="O3329" i="3"/>
  <c r="O3353" i="3"/>
  <c r="O3373" i="3"/>
  <c r="O3393" i="3"/>
  <c r="O3417" i="3"/>
  <c r="O3436" i="3"/>
  <c r="O3455" i="3"/>
  <c r="O3476" i="3"/>
  <c r="O3496" i="3"/>
  <c r="O3515" i="3"/>
  <c r="O3533" i="3"/>
  <c r="O3551" i="3"/>
  <c r="O3569" i="3"/>
  <c r="O3589" i="3"/>
  <c r="O3607" i="3"/>
  <c r="O3625" i="3"/>
  <c r="O3643" i="3"/>
  <c r="O3661" i="3"/>
  <c r="O3679" i="3"/>
  <c r="O3697" i="3"/>
  <c r="O3717" i="3"/>
  <c r="O3735" i="3"/>
  <c r="O3753" i="3"/>
  <c r="O3771" i="3"/>
  <c r="O3789" i="3"/>
  <c r="O3807" i="3"/>
  <c r="O3824" i="3"/>
  <c r="O3841" i="3"/>
  <c r="O3857" i="3"/>
  <c r="O3873" i="3"/>
  <c r="O3889" i="3"/>
  <c r="O3905" i="3"/>
  <c r="O3921" i="3"/>
  <c r="O3937" i="3"/>
  <c r="O3953" i="3"/>
  <c r="O3969" i="3"/>
  <c r="O3985" i="3"/>
  <c r="O4001" i="3"/>
  <c r="O4017" i="3"/>
  <c r="O4033" i="3"/>
  <c r="O4049" i="3"/>
  <c r="O4065" i="3"/>
  <c r="O4081" i="3"/>
  <c r="O4097" i="3"/>
  <c r="O4113" i="3"/>
  <c r="O4129" i="3"/>
  <c r="O4145" i="3"/>
  <c r="O4161" i="3"/>
  <c r="O4177" i="3"/>
  <c r="O4193" i="3"/>
  <c r="O4209" i="3"/>
  <c r="O4225" i="3"/>
  <c r="O4241" i="3"/>
  <c r="O4257" i="3"/>
  <c r="O4273" i="3"/>
  <c r="O4289" i="3"/>
  <c r="O4305" i="3"/>
  <c r="O4321" i="3"/>
  <c r="O4337" i="3"/>
  <c r="O4353" i="3"/>
  <c r="O4369" i="3"/>
  <c r="O4385" i="3"/>
  <c r="O4401" i="3"/>
  <c r="O4417" i="3"/>
  <c r="O4433" i="3"/>
  <c r="O4449" i="3"/>
  <c r="O4465" i="3"/>
  <c r="O4481" i="3"/>
  <c r="O4497" i="3"/>
  <c r="O4513" i="3"/>
  <c r="O4529" i="3"/>
  <c r="O4545" i="3"/>
  <c r="O4561" i="3"/>
  <c r="O4577" i="3"/>
  <c r="O4593" i="3"/>
  <c r="O4609" i="3"/>
  <c r="O4625" i="3"/>
  <c r="O4641" i="3"/>
  <c r="O4657" i="3"/>
  <c r="O4673" i="3"/>
  <c r="O4689" i="3"/>
  <c r="O4705" i="3"/>
  <c r="O4721" i="3"/>
  <c r="O4737" i="3"/>
  <c r="O4753" i="3"/>
  <c r="O4769" i="3"/>
  <c r="O4785" i="3"/>
  <c r="O4801" i="3"/>
  <c r="O4817" i="3"/>
  <c r="O4833" i="3"/>
  <c r="O4849" i="3"/>
  <c r="O4865" i="3"/>
  <c r="O4881" i="3"/>
  <c r="O4897" i="3"/>
  <c r="O4913" i="3"/>
  <c r="O4929" i="3"/>
  <c r="O4945" i="3"/>
  <c r="O4961" i="3"/>
  <c r="O4977" i="3"/>
  <c r="O4993" i="3"/>
  <c r="O5009" i="3"/>
  <c r="O5025" i="3"/>
  <c r="O5041" i="3"/>
  <c r="O5057" i="3"/>
  <c r="O5073" i="3"/>
  <c r="O5089" i="3"/>
  <c r="O5105" i="3"/>
  <c r="O5121" i="3"/>
  <c r="O5137" i="3"/>
  <c r="O5153" i="3"/>
  <c r="O5169" i="3"/>
  <c r="O5185" i="3"/>
  <c r="O5201" i="3"/>
  <c r="O5217" i="3"/>
  <c r="O5233" i="3"/>
  <c r="O5249" i="3"/>
  <c r="O5265" i="3"/>
  <c r="O5281" i="3"/>
  <c r="O5297" i="3"/>
  <c r="O5313" i="3"/>
  <c r="O5329" i="3"/>
  <c r="O5345" i="3"/>
  <c r="O5361" i="3"/>
  <c r="O5377" i="3"/>
  <c r="O5393" i="3"/>
  <c r="O5409" i="3"/>
  <c r="O5425" i="3"/>
  <c r="O5441" i="3"/>
  <c r="O5457" i="3"/>
  <c r="O5473" i="3"/>
  <c r="O5489" i="3"/>
  <c r="O5505" i="3"/>
  <c r="O5521" i="3"/>
  <c r="O5537" i="3"/>
  <c r="O5553" i="3"/>
  <c r="O5569" i="3"/>
  <c r="O5585" i="3"/>
  <c r="O5601" i="3"/>
  <c r="O5617" i="3"/>
  <c r="O5633" i="3"/>
  <c r="O5649" i="3"/>
  <c r="O5665" i="3"/>
  <c r="O5681" i="3"/>
  <c r="O5697" i="3"/>
  <c r="O5713" i="3"/>
  <c r="O5729" i="3"/>
  <c r="O5745" i="3"/>
  <c r="O5761" i="3"/>
  <c r="O5777" i="3"/>
  <c r="O5793" i="3"/>
  <c r="O5809" i="3"/>
  <c r="O5825" i="3"/>
  <c r="O5841" i="3"/>
  <c r="N15921" i="3"/>
  <c r="N16796" i="3"/>
  <c r="N17208" i="3"/>
  <c r="N17522" i="3"/>
  <c r="N17834" i="3"/>
  <c r="N18084" i="3"/>
  <c r="N18300" i="3"/>
  <c r="N18508" i="3"/>
  <c r="N18715" i="3"/>
  <c r="N18896" i="3"/>
  <c r="N19032" i="3"/>
  <c r="O33" i="3"/>
  <c r="O148" i="3"/>
  <c r="O249" i="3"/>
  <c r="O345" i="3"/>
  <c r="O426" i="3"/>
  <c r="O505" i="3"/>
  <c r="O583" i="3"/>
  <c r="O659" i="3"/>
  <c r="O733" i="3"/>
  <c r="O805" i="3"/>
  <c r="O879" i="3"/>
  <c r="O951" i="3"/>
  <c r="O1008" i="3"/>
  <c r="O1076" i="3"/>
  <c r="O1133" i="3"/>
  <c r="O1188" i="3"/>
  <c r="O1245" i="3"/>
  <c r="O1300" i="3"/>
  <c r="O1369" i="3"/>
  <c r="O1425" i="3"/>
  <c r="O1481" i="3"/>
  <c r="O1535" i="3"/>
  <c r="O1585" i="3"/>
  <c r="O1645" i="3"/>
  <c r="O1694" i="3"/>
  <c r="O1743" i="3"/>
  <c r="O1792" i="3"/>
  <c r="O1841" i="3"/>
  <c r="O1901" i="3"/>
  <c r="O1950" i="3"/>
  <c r="O1999" i="3"/>
  <c r="O2048" i="3"/>
  <c r="O2097" i="3"/>
  <c r="O2157" i="3"/>
  <c r="O2205" i="3"/>
  <c r="O2241" i="3"/>
  <c r="O2284" i="3"/>
  <c r="O2317" i="3"/>
  <c r="O2349" i="3"/>
  <c r="O2381" i="3"/>
  <c r="O2413" i="3"/>
  <c r="O2445" i="3"/>
  <c r="O2477" i="3"/>
  <c r="O2509" i="3"/>
  <c r="O2539" i="3"/>
  <c r="O2561" i="3"/>
  <c r="O2589" i="3"/>
  <c r="O2617" i="3"/>
  <c r="O2639" i="3"/>
  <c r="O2667" i="3"/>
  <c r="O2689" i="3"/>
  <c r="O2717" i="3"/>
  <c r="O2745" i="3"/>
  <c r="O2767" i="3"/>
  <c r="O2795" i="3"/>
  <c r="O2817" i="3"/>
  <c r="O2844" i="3"/>
  <c r="O2865" i="3"/>
  <c r="O2891" i="3"/>
  <c r="O2912" i="3"/>
  <c r="O2938" i="3"/>
  <c r="O2959" i="3"/>
  <c r="O2985" i="3"/>
  <c r="O3006" i="3"/>
  <c r="O3029" i="3"/>
  <c r="O3053" i="3"/>
  <c r="O3076" i="3"/>
  <c r="O3100" i="3"/>
  <c r="O3121" i="3"/>
  <c r="O3147" i="3"/>
  <c r="O3168" i="3"/>
  <c r="O3194" i="3"/>
  <c r="O3215" i="3"/>
  <c r="O3241" i="3"/>
  <c r="O3262" i="3"/>
  <c r="O3285" i="3"/>
  <c r="O3309" i="3"/>
  <c r="O3332" i="3"/>
  <c r="O3354" i="3"/>
  <c r="O3374" i="3"/>
  <c r="O3396" i="3"/>
  <c r="O3418" i="3"/>
  <c r="O3437" i="3"/>
  <c r="O3456" i="3"/>
  <c r="O3477" i="3"/>
  <c r="O3497" i="3"/>
  <c r="O3516" i="3"/>
  <c r="O3534" i="3"/>
  <c r="O3552" i="3"/>
  <c r="O3572" i="3"/>
  <c r="O3590" i="3"/>
  <c r="O3608" i="3"/>
  <c r="O3626" i="3"/>
  <c r="O3644" i="3"/>
  <c r="O3662" i="3"/>
  <c r="O3680" i="3"/>
  <c r="O3700" i="3"/>
  <c r="O3718" i="3"/>
  <c r="O3736" i="3"/>
  <c r="O3754" i="3"/>
  <c r="O3772" i="3"/>
  <c r="O3790" i="3"/>
  <c r="O3808" i="3"/>
  <c r="O3825" i="3"/>
  <c r="O3842" i="3"/>
  <c r="O3858" i="3"/>
  <c r="O3874" i="3"/>
  <c r="O3890" i="3"/>
  <c r="O3906" i="3"/>
  <c r="O3922" i="3"/>
  <c r="O3938" i="3"/>
  <c r="O3954" i="3"/>
  <c r="O3970" i="3"/>
  <c r="O3986" i="3"/>
  <c r="O4002" i="3"/>
  <c r="O4018" i="3"/>
  <c r="O4034" i="3"/>
  <c r="O4050" i="3"/>
  <c r="O4066" i="3"/>
  <c r="O4082" i="3"/>
  <c r="O4098" i="3"/>
  <c r="O4114" i="3"/>
  <c r="O4130" i="3"/>
  <c r="O4146" i="3"/>
  <c r="O4162" i="3"/>
  <c r="O4178" i="3"/>
  <c r="O4194" i="3"/>
  <c r="O4210" i="3"/>
  <c r="O4226" i="3"/>
  <c r="O4242" i="3"/>
  <c r="O4258" i="3"/>
  <c r="O4274" i="3"/>
  <c r="O4290" i="3"/>
  <c r="O4306" i="3"/>
  <c r="O4322" i="3"/>
  <c r="O4338" i="3"/>
  <c r="O4354" i="3"/>
  <c r="O4370" i="3"/>
  <c r="O4386" i="3"/>
  <c r="O4402" i="3"/>
  <c r="O4418" i="3"/>
  <c r="O4434" i="3"/>
  <c r="O4450" i="3"/>
  <c r="O4466" i="3"/>
  <c r="O4482" i="3"/>
  <c r="O4498" i="3"/>
  <c r="O4514" i="3"/>
  <c r="O4530" i="3"/>
  <c r="O4546" i="3"/>
  <c r="O4562" i="3"/>
  <c r="O4578" i="3"/>
  <c r="O4594" i="3"/>
  <c r="O4610" i="3"/>
  <c r="O4626" i="3"/>
  <c r="O4642" i="3"/>
  <c r="O4658" i="3"/>
  <c r="O4674" i="3"/>
  <c r="O4690" i="3"/>
  <c r="O4706" i="3"/>
  <c r="O4722" i="3"/>
  <c r="O4738" i="3"/>
  <c r="O4754" i="3"/>
  <c r="O4770" i="3"/>
  <c r="O4786" i="3"/>
  <c r="O4802" i="3"/>
  <c r="O4818" i="3"/>
  <c r="O4834" i="3"/>
  <c r="O4850" i="3"/>
  <c r="O4866" i="3"/>
  <c r="O4882" i="3"/>
  <c r="O4898" i="3"/>
  <c r="O4914" i="3"/>
  <c r="O4930" i="3"/>
  <c r="O4946" i="3"/>
  <c r="O4962" i="3"/>
  <c r="O4978" i="3"/>
  <c r="O4994" i="3"/>
  <c r="O5010" i="3"/>
  <c r="O5026" i="3"/>
  <c r="O5042" i="3"/>
  <c r="O5058" i="3"/>
  <c r="O5074" i="3"/>
  <c r="O5090" i="3"/>
  <c r="O5106" i="3"/>
  <c r="O5122" i="3"/>
  <c r="O5138" i="3"/>
  <c r="O5154" i="3"/>
  <c r="O5170" i="3"/>
  <c r="O5186" i="3"/>
  <c r="O5202" i="3"/>
  <c r="O5218" i="3"/>
  <c r="O5234" i="3"/>
  <c r="O5250" i="3"/>
  <c r="O5266" i="3"/>
  <c r="O5282" i="3"/>
  <c r="O5298" i="3"/>
  <c r="O5314" i="3"/>
  <c r="O5330" i="3"/>
  <c r="O5346" i="3"/>
  <c r="O5362" i="3"/>
  <c r="O5378" i="3"/>
  <c r="O5394" i="3"/>
  <c r="O5410" i="3"/>
  <c r="O5426" i="3"/>
  <c r="O5442" i="3"/>
  <c r="O5458" i="3"/>
  <c r="O5474" i="3"/>
  <c r="O5490" i="3"/>
  <c r="O5506" i="3"/>
  <c r="O5522" i="3"/>
  <c r="O5538" i="3"/>
  <c r="O5554" i="3"/>
  <c r="O5570" i="3"/>
  <c r="O5586" i="3"/>
  <c r="O5602" i="3"/>
  <c r="O5618" i="3"/>
  <c r="O5634" i="3"/>
  <c r="O5650" i="3"/>
  <c r="O5666" i="3"/>
  <c r="O5682" i="3"/>
  <c r="O5698" i="3"/>
  <c r="O5714" i="3"/>
  <c r="O5730" i="3"/>
  <c r="O5746" i="3"/>
  <c r="O5762" i="3"/>
  <c r="O5778" i="3"/>
  <c r="O5794" i="3"/>
  <c r="O5810" i="3"/>
  <c r="O5826" i="3"/>
  <c r="O5842" i="3"/>
  <c r="O5858" i="3"/>
  <c r="O5874" i="3"/>
  <c r="O5890" i="3"/>
  <c r="O5906" i="3"/>
  <c r="O5922" i="3"/>
  <c r="N15948" i="3"/>
  <c r="N16826" i="3"/>
  <c r="N17224" i="3"/>
  <c r="N17538" i="3"/>
  <c r="N17849" i="3"/>
  <c r="N18087" i="3"/>
  <c r="N18312" i="3"/>
  <c r="N18509" i="3"/>
  <c r="N18716" i="3"/>
  <c r="N18897" i="3"/>
  <c r="N19034" i="3"/>
  <c r="O35" i="3"/>
  <c r="O149" i="3"/>
  <c r="O250" i="3"/>
  <c r="O346" i="3"/>
  <c r="O428" i="3"/>
  <c r="O506" i="3"/>
  <c r="O585" i="3"/>
  <c r="O660" i="3"/>
  <c r="O734" i="3"/>
  <c r="O806" i="3"/>
  <c r="O880" i="3"/>
  <c r="O953" i="3"/>
  <c r="O1022" i="3"/>
  <c r="O1077" i="3"/>
  <c r="O1134" i="3"/>
  <c r="O1189" i="3"/>
  <c r="O1246" i="3"/>
  <c r="O1314" i="3"/>
  <c r="O1370" i="3"/>
  <c r="O1426" i="3"/>
  <c r="O1482" i="3"/>
  <c r="O1536" i="3"/>
  <c r="O1597" i="3"/>
  <c r="O1646" i="3"/>
  <c r="O1695" i="3"/>
  <c r="O1744" i="3"/>
  <c r="O1793" i="3"/>
  <c r="O1853" i="3"/>
  <c r="O1902" i="3"/>
  <c r="O1951" i="3"/>
  <c r="O2000" i="3"/>
  <c r="O2049" i="3"/>
  <c r="O2109" i="3"/>
  <c r="O2158" i="3"/>
  <c r="O2206" i="3"/>
  <c r="O2244" i="3"/>
  <c r="O2285" i="3"/>
  <c r="O2318" i="3"/>
  <c r="O2350" i="3"/>
  <c r="O2382" i="3"/>
  <c r="O2414" i="3"/>
  <c r="O2446" i="3"/>
  <c r="O2478" i="3"/>
  <c r="O2510" i="3"/>
  <c r="O2540" i="3"/>
  <c r="O2564" i="3"/>
  <c r="O2590" i="3"/>
  <c r="O2618" i="3"/>
  <c r="O2640" i="3"/>
  <c r="O2668" i="3"/>
  <c r="O2692" i="3"/>
  <c r="O2718" i="3"/>
  <c r="O2746" i="3"/>
  <c r="O2768" i="3"/>
  <c r="O2796" i="3"/>
  <c r="O2820" i="3"/>
  <c r="O2845" i="3"/>
  <c r="O2868" i="3"/>
  <c r="O2892" i="3"/>
  <c r="O2913" i="3"/>
  <c r="O2939" i="3"/>
  <c r="O2960" i="3"/>
  <c r="O2986" i="3"/>
  <c r="O3007" i="3"/>
  <c r="O3033" i="3"/>
  <c r="O3054" i="3"/>
  <c r="O3077" i="3"/>
  <c r="O3101" i="3"/>
  <c r="O3124" i="3"/>
  <c r="O3148" i="3"/>
  <c r="O3169" i="3"/>
  <c r="O3195" i="3"/>
  <c r="O3216" i="3"/>
  <c r="O3242" i="3"/>
  <c r="O3263" i="3"/>
  <c r="O3289" i="3"/>
  <c r="O3310" i="3"/>
  <c r="O3333" i="3"/>
  <c r="O3355" i="3"/>
  <c r="O3375" i="3"/>
  <c r="O3397" i="3"/>
  <c r="O3419" i="3"/>
  <c r="O3438" i="3"/>
  <c r="O3457" i="3"/>
  <c r="O3479" i="3"/>
  <c r="O3498" i="3"/>
  <c r="O3517" i="3"/>
  <c r="O3535" i="3"/>
  <c r="O3553" i="3"/>
  <c r="O3573" i="3"/>
  <c r="O3591" i="3"/>
  <c r="O3609" i="3"/>
  <c r="O3627" i="3"/>
  <c r="O3645" i="3"/>
  <c r="O3663" i="3"/>
  <c r="O3681" i="3"/>
  <c r="O3701" i="3"/>
  <c r="O3719" i="3"/>
  <c r="O3737" i="3"/>
  <c r="O3755" i="3"/>
  <c r="O3773" i="3"/>
  <c r="O3791" i="3"/>
  <c r="O3809" i="3"/>
  <c r="O3827" i="3"/>
  <c r="O3843" i="3"/>
  <c r="O3859" i="3"/>
  <c r="O3875" i="3"/>
  <c r="O3891" i="3"/>
  <c r="O3907" i="3"/>
  <c r="O3923" i="3"/>
  <c r="O3939" i="3"/>
  <c r="O3955" i="3"/>
  <c r="O3971" i="3"/>
  <c r="O3987" i="3"/>
  <c r="O4003" i="3"/>
  <c r="O4019" i="3"/>
  <c r="O4035" i="3"/>
  <c r="O4051" i="3"/>
  <c r="O4067" i="3"/>
  <c r="O4083" i="3"/>
  <c r="O4099" i="3"/>
  <c r="O4115" i="3"/>
  <c r="O4131" i="3"/>
  <c r="O4147" i="3"/>
  <c r="O4163" i="3"/>
  <c r="O4179" i="3"/>
  <c r="O4195" i="3"/>
  <c r="O4211" i="3"/>
  <c r="O4227" i="3"/>
  <c r="O4243" i="3"/>
  <c r="O4259" i="3"/>
  <c r="O4275" i="3"/>
  <c r="O4291" i="3"/>
  <c r="O4307" i="3"/>
  <c r="O4323" i="3"/>
  <c r="O4339" i="3"/>
  <c r="O4355" i="3"/>
  <c r="O4371" i="3"/>
  <c r="O4387" i="3"/>
  <c r="O4403" i="3"/>
  <c r="O4419" i="3"/>
  <c r="O4435" i="3"/>
  <c r="O4451" i="3"/>
  <c r="O4467" i="3"/>
  <c r="O4483" i="3"/>
  <c r="O4499" i="3"/>
  <c r="O4515" i="3"/>
  <c r="O4531" i="3"/>
  <c r="O4547" i="3"/>
  <c r="O4563" i="3"/>
  <c r="O4579" i="3"/>
  <c r="O4595" i="3"/>
  <c r="O4611" i="3"/>
  <c r="O4627" i="3"/>
  <c r="O4643" i="3"/>
  <c r="O4659" i="3"/>
  <c r="O4675" i="3"/>
  <c r="O4691" i="3"/>
  <c r="O4707" i="3"/>
  <c r="O4723" i="3"/>
  <c r="O4739" i="3"/>
  <c r="O4755" i="3"/>
  <c r="O4771" i="3"/>
  <c r="O4787" i="3"/>
  <c r="O4803" i="3"/>
  <c r="O4819" i="3"/>
  <c r="O4835" i="3"/>
  <c r="O4851" i="3"/>
  <c r="O4867" i="3"/>
  <c r="O4883" i="3"/>
  <c r="O4899" i="3"/>
  <c r="O4915" i="3"/>
  <c r="O4931" i="3"/>
  <c r="O4947" i="3"/>
  <c r="O4963" i="3"/>
  <c r="O4979" i="3"/>
  <c r="O4995" i="3"/>
  <c r="O5011" i="3"/>
  <c r="O5027" i="3"/>
  <c r="O5043" i="3"/>
  <c r="O5059" i="3"/>
  <c r="O5075" i="3"/>
  <c r="O5091" i="3"/>
  <c r="O5107" i="3"/>
  <c r="O5123" i="3"/>
  <c r="O5139" i="3"/>
  <c r="O5155" i="3"/>
  <c r="O5171" i="3"/>
  <c r="O5187" i="3"/>
  <c r="O5203" i="3"/>
  <c r="O5219" i="3"/>
  <c r="O5235" i="3"/>
  <c r="O5251" i="3"/>
  <c r="O5267" i="3"/>
  <c r="O5283" i="3"/>
  <c r="O5299" i="3"/>
  <c r="O5315" i="3"/>
  <c r="O5331" i="3"/>
  <c r="O5347" i="3"/>
  <c r="O5363" i="3"/>
  <c r="O5379" i="3"/>
  <c r="O5395" i="3"/>
  <c r="O5411" i="3"/>
  <c r="O5427" i="3"/>
  <c r="O5443" i="3"/>
  <c r="O5459" i="3"/>
  <c r="O5475" i="3"/>
  <c r="O5491" i="3"/>
  <c r="O5507" i="3"/>
  <c r="O5523" i="3"/>
  <c r="O5539" i="3"/>
  <c r="O5555" i="3"/>
  <c r="O5571" i="3"/>
  <c r="O5587" i="3"/>
  <c r="O5603" i="3"/>
  <c r="O5619" i="3"/>
  <c r="O5635" i="3"/>
  <c r="O5651" i="3"/>
  <c r="O5667" i="3"/>
  <c r="O5683" i="3"/>
  <c r="O5699" i="3"/>
  <c r="O5715" i="3"/>
  <c r="O5731" i="3"/>
  <c r="O5747" i="3"/>
  <c r="O5763" i="3"/>
  <c r="O5779" i="3"/>
  <c r="O5795" i="3"/>
  <c r="O5811" i="3"/>
  <c r="O5827" i="3"/>
  <c r="O5843" i="3"/>
  <c r="N16247" i="3"/>
  <c r="N16914" i="3"/>
  <c r="N17284" i="3"/>
  <c r="N17598" i="3"/>
  <c r="N17901" i="3"/>
  <c r="N18126" i="3"/>
  <c r="N18348" i="3"/>
  <c r="N18555" i="3"/>
  <c r="N18762" i="3"/>
  <c r="N18928" i="3"/>
  <c r="N19057" i="3"/>
  <c r="O58" i="3"/>
  <c r="O169" i="3"/>
  <c r="O273" i="3"/>
  <c r="O365" i="3"/>
  <c r="O444" i="3"/>
  <c r="O522" i="3"/>
  <c r="O601" i="3"/>
  <c r="O675" i="3"/>
  <c r="O749" i="3"/>
  <c r="O821" i="3"/>
  <c r="O895" i="3"/>
  <c r="O966" i="3"/>
  <c r="O1023" i="3"/>
  <c r="O1078" i="3"/>
  <c r="O1135" i="3"/>
  <c r="O1190" i="3"/>
  <c r="O1260" i="3"/>
  <c r="O1315" i="3"/>
  <c r="O1372" i="3"/>
  <c r="O1427" i="3"/>
  <c r="O1484" i="3"/>
  <c r="O1549" i="3"/>
  <c r="O1598" i="3"/>
  <c r="O1647" i="3"/>
  <c r="O1696" i="3"/>
  <c r="O1745" i="3"/>
  <c r="O1805" i="3"/>
  <c r="O1854" i="3"/>
  <c r="O1903" i="3"/>
  <c r="O1952" i="3"/>
  <c r="O2001" i="3"/>
  <c r="O2061" i="3"/>
  <c r="O2110" i="3"/>
  <c r="O2159" i="3"/>
  <c r="O2207" i="3"/>
  <c r="O2252" i="3"/>
  <c r="O2286" i="3"/>
  <c r="O2319" i="3"/>
  <c r="O2351" i="3"/>
  <c r="O2383" i="3"/>
  <c r="O2415" i="3"/>
  <c r="O2447" i="3"/>
  <c r="O2479" i="3"/>
  <c r="O2511" i="3"/>
  <c r="O2541" i="3"/>
  <c r="O2569" i="3"/>
  <c r="O2591" i="3"/>
  <c r="O2619" i="3"/>
  <c r="O2641" i="3"/>
  <c r="O2669" i="3"/>
  <c r="O2697" i="3"/>
  <c r="O2719" i="3"/>
  <c r="O2747" i="3"/>
  <c r="O2769" i="3"/>
  <c r="O2797" i="3"/>
  <c r="O2825" i="3"/>
  <c r="O2846" i="3"/>
  <c r="O2869" i="3"/>
  <c r="O2893" i="3"/>
  <c r="O2916" i="3"/>
  <c r="O2940" i="3"/>
  <c r="O2961" i="3"/>
  <c r="O2987" i="3"/>
  <c r="O3008" i="3"/>
  <c r="O3034" i="3"/>
  <c r="O3055" i="3"/>
  <c r="O3081" i="3"/>
  <c r="O3102" i="3"/>
  <c r="O3125" i="3"/>
  <c r="O3149" i="3"/>
  <c r="O3172" i="3"/>
  <c r="O3196" i="3"/>
  <c r="O3217" i="3"/>
  <c r="O3243" i="3"/>
  <c r="O3264" i="3"/>
  <c r="O3290" i="3"/>
  <c r="O3311" i="3"/>
  <c r="O3335" i="3"/>
  <c r="O3356" i="3"/>
  <c r="O3376" i="3"/>
  <c r="O3399" i="3"/>
  <c r="O3420" i="3"/>
  <c r="O3439" i="3"/>
  <c r="O3460" i="3"/>
  <c r="O3480" i="3"/>
  <c r="O3499" i="3"/>
  <c r="O3518" i="3"/>
  <c r="O3536" i="3"/>
  <c r="O3556" i="3"/>
  <c r="O3574" i="3"/>
  <c r="O3592" i="3"/>
  <c r="O3610" i="3"/>
  <c r="O3628" i="3"/>
  <c r="O3646" i="3"/>
  <c r="O3664" i="3"/>
  <c r="O3684" i="3"/>
  <c r="O3702" i="3"/>
  <c r="O3720" i="3"/>
  <c r="O3738" i="3"/>
  <c r="O3756" i="3"/>
  <c r="O3774" i="3"/>
  <c r="O3792" i="3"/>
  <c r="O3811" i="3"/>
  <c r="O3828" i="3"/>
  <c r="O3844" i="3"/>
  <c r="O3860" i="3"/>
  <c r="O3876" i="3"/>
  <c r="O3892" i="3"/>
  <c r="O3908" i="3"/>
  <c r="O3924" i="3"/>
  <c r="O3940" i="3"/>
  <c r="O3956" i="3"/>
  <c r="O3972" i="3"/>
  <c r="O3988" i="3"/>
  <c r="O4004" i="3"/>
  <c r="O4020" i="3"/>
  <c r="O4036" i="3"/>
  <c r="O4052" i="3"/>
  <c r="O4068" i="3"/>
  <c r="O4084" i="3"/>
  <c r="O4100" i="3"/>
  <c r="O4116" i="3"/>
  <c r="O4132" i="3"/>
  <c r="O4148" i="3"/>
  <c r="O4164" i="3"/>
  <c r="O4180" i="3"/>
  <c r="O4196" i="3"/>
  <c r="O4212" i="3"/>
  <c r="O4228" i="3"/>
  <c r="O4244" i="3"/>
  <c r="O4260" i="3"/>
  <c r="O4276" i="3"/>
  <c r="O4292" i="3"/>
  <c r="O4308" i="3"/>
  <c r="O4324" i="3"/>
  <c r="O4340" i="3"/>
  <c r="O4356" i="3"/>
  <c r="O4372" i="3"/>
  <c r="O4388" i="3"/>
  <c r="O4404" i="3"/>
  <c r="O4420" i="3"/>
  <c r="O4436" i="3"/>
  <c r="O4452" i="3"/>
  <c r="O4468" i="3"/>
  <c r="O4484" i="3"/>
  <c r="O4500" i="3"/>
  <c r="O4516" i="3"/>
  <c r="O4532" i="3"/>
  <c r="O4548" i="3"/>
  <c r="O4564" i="3"/>
  <c r="O4580" i="3"/>
  <c r="O4596" i="3"/>
  <c r="O4612" i="3"/>
  <c r="O4628" i="3"/>
  <c r="O4644" i="3"/>
  <c r="O4660" i="3"/>
  <c r="O4676" i="3"/>
  <c r="O4692" i="3"/>
  <c r="O4708" i="3"/>
  <c r="N16248" i="3"/>
  <c r="N16916" i="3"/>
  <c r="N17286" i="3"/>
  <c r="N17599" i="3"/>
  <c r="N17903" i="3"/>
  <c r="N18139" i="3"/>
  <c r="N18349" i="3"/>
  <c r="N18556" i="3"/>
  <c r="N18763" i="3"/>
  <c r="N18929" i="3"/>
  <c r="N19059" i="3"/>
  <c r="O60" i="3"/>
  <c r="O170" i="3"/>
  <c r="O275" i="3"/>
  <c r="O366" i="3"/>
  <c r="O445" i="3"/>
  <c r="O524" i="3"/>
  <c r="O602" i="3"/>
  <c r="O676" i="3"/>
  <c r="O750" i="3"/>
  <c r="O822" i="3"/>
  <c r="O896" i="3"/>
  <c r="O967" i="3"/>
  <c r="O1024" i="3"/>
  <c r="O1079" i="3"/>
  <c r="O1136" i="3"/>
  <c r="O1204" i="3"/>
  <c r="O1261" i="3"/>
  <c r="O1316" i="3"/>
  <c r="O1373" i="3"/>
  <c r="O1428" i="3"/>
  <c r="O1497" i="3"/>
  <c r="O1550" i="3"/>
  <c r="O1599" i="3"/>
  <c r="O1648" i="3"/>
  <c r="O1697" i="3"/>
  <c r="O1757" i="3"/>
  <c r="O1806" i="3"/>
  <c r="O1855" i="3"/>
  <c r="O1904" i="3"/>
  <c r="O1953" i="3"/>
  <c r="O2013" i="3"/>
  <c r="O2062" i="3"/>
  <c r="O2111" i="3"/>
  <c r="O2160" i="3"/>
  <c r="O2208" i="3"/>
  <c r="O2253" i="3"/>
  <c r="O2287" i="3"/>
  <c r="O2320" i="3"/>
  <c r="O2352" i="3"/>
  <c r="O2384" i="3"/>
  <c r="O2416" i="3"/>
  <c r="O2448" i="3"/>
  <c r="O2480" i="3"/>
  <c r="O2512" i="3"/>
  <c r="O2542" i="3"/>
  <c r="O2570" i="3"/>
  <c r="O2592" i="3"/>
  <c r="O2620" i="3"/>
  <c r="O2644" i="3"/>
  <c r="O2670" i="3"/>
  <c r="O2698" i="3"/>
  <c r="O2720" i="3"/>
  <c r="O2748" i="3"/>
  <c r="O2772" i="3"/>
  <c r="O2798" i="3"/>
  <c r="O2826" i="3"/>
  <c r="O2847" i="3"/>
  <c r="O2873" i="3"/>
  <c r="O2894" i="3"/>
  <c r="O2917" i="3"/>
  <c r="O2941" i="3"/>
  <c r="O2964" i="3"/>
  <c r="O2988" i="3"/>
  <c r="O3009" i="3"/>
  <c r="O3035" i="3"/>
  <c r="O3056" i="3"/>
  <c r="O3082" i="3"/>
  <c r="O3103" i="3"/>
  <c r="O3129" i="3"/>
  <c r="O3150" i="3"/>
  <c r="O3173" i="3"/>
  <c r="O3197" i="3"/>
  <c r="O3220" i="3"/>
  <c r="O3244" i="3"/>
  <c r="O3265" i="3"/>
  <c r="O3291" i="3"/>
  <c r="O3312" i="3"/>
  <c r="O3337" i="3"/>
  <c r="O3357" i="3"/>
  <c r="O3377" i="3"/>
  <c r="O3401" i="3"/>
  <c r="O3421" i="3"/>
  <c r="O3440" i="3"/>
  <c r="O3461" i="3"/>
  <c r="O3481" i="3"/>
  <c r="O3500" i="3"/>
  <c r="O3519" i="3"/>
  <c r="O3537" i="3"/>
  <c r="O3557" i="3"/>
  <c r="O3575" i="3"/>
  <c r="O3593" i="3"/>
  <c r="O3611" i="3"/>
  <c r="O3629" i="3"/>
  <c r="O3647" i="3"/>
  <c r="O3665" i="3"/>
  <c r="O3685" i="3"/>
  <c r="O3703" i="3"/>
  <c r="O3721" i="3"/>
  <c r="O3739" i="3"/>
  <c r="O3757" i="3"/>
  <c r="O3775" i="3"/>
  <c r="O3793" i="3"/>
  <c r="O3812" i="3"/>
  <c r="O3829" i="3"/>
  <c r="O3845" i="3"/>
  <c r="O3861" i="3"/>
  <c r="O3877" i="3"/>
  <c r="O3893" i="3"/>
  <c r="O3909" i="3"/>
  <c r="O3925" i="3"/>
  <c r="O3941" i="3"/>
  <c r="O3957" i="3"/>
  <c r="O3973" i="3"/>
  <c r="O3989" i="3"/>
  <c r="O4005" i="3"/>
  <c r="O4021" i="3"/>
  <c r="O4037" i="3"/>
  <c r="O4053" i="3"/>
  <c r="O4069" i="3"/>
  <c r="O4085" i="3"/>
  <c r="O4101" i="3"/>
  <c r="O4117" i="3"/>
  <c r="O4133" i="3"/>
  <c r="O4149" i="3"/>
  <c r="O4165" i="3"/>
  <c r="O4181" i="3"/>
  <c r="O4197" i="3"/>
  <c r="O4213" i="3"/>
  <c r="O4229" i="3"/>
  <c r="O4245" i="3"/>
  <c r="O4261" i="3"/>
  <c r="O4277" i="3"/>
  <c r="O4293" i="3"/>
  <c r="O4309" i="3"/>
  <c r="O4325" i="3"/>
  <c r="O4341" i="3"/>
  <c r="O4357" i="3"/>
  <c r="O4373" i="3"/>
  <c r="O4389" i="3"/>
  <c r="O4405" i="3"/>
  <c r="O4421" i="3"/>
  <c r="O4437" i="3"/>
  <c r="O4453" i="3"/>
  <c r="O4469" i="3"/>
  <c r="O4485" i="3"/>
  <c r="O4501" i="3"/>
  <c r="O4517" i="3"/>
  <c r="O4533" i="3"/>
  <c r="O4549" i="3"/>
  <c r="O4565" i="3"/>
  <c r="O4581" i="3"/>
  <c r="O4597" i="3"/>
  <c r="O4613" i="3"/>
  <c r="O4629" i="3"/>
  <c r="O4645" i="3"/>
  <c r="O4661" i="3"/>
  <c r="O4677" i="3"/>
  <c r="O4693" i="3"/>
  <c r="O4709" i="3"/>
  <c r="O4725" i="3"/>
  <c r="O4741" i="3"/>
  <c r="O4757" i="3"/>
  <c r="O4773" i="3"/>
  <c r="O4789" i="3"/>
  <c r="N16249" i="3"/>
  <c r="N16918" i="3"/>
  <c r="N17287" i="3"/>
  <c r="N17600" i="3"/>
  <c r="N17904" i="3"/>
  <c r="N18141" i="3"/>
  <c r="N18360" i="3"/>
  <c r="N18557" i="3"/>
  <c r="N18764" i="3"/>
  <c r="N18936" i="3"/>
  <c r="N19064" i="3"/>
  <c r="O64" i="3"/>
  <c r="O172" i="3"/>
  <c r="O276" i="3"/>
  <c r="O367" i="3"/>
  <c r="O446" i="3"/>
  <c r="O525" i="3"/>
  <c r="O604" i="3"/>
  <c r="O677" i="3"/>
  <c r="O751" i="3"/>
  <c r="O823" i="3"/>
  <c r="O897" i="3"/>
  <c r="O969" i="3"/>
  <c r="O1025" i="3"/>
  <c r="O1081" i="3"/>
  <c r="O1150" i="3"/>
  <c r="O1205" i="3"/>
  <c r="O1262" i="3"/>
  <c r="O1317" i="3"/>
  <c r="O1374" i="3"/>
  <c r="O1442" i="3"/>
  <c r="O1498" i="3"/>
  <c r="O1551" i="3"/>
  <c r="O1600" i="3"/>
  <c r="O1649" i="3"/>
  <c r="O1709" i="3"/>
  <c r="O1758" i="3"/>
  <c r="O1807" i="3"/>
  <c r="O1856" i="3"/>
  <c r="O1905" i="3"/>
  <c r="O1965" i="3"/>
  <c r="O2014" i="3"/>
  <c r="O2063" i="3"/>
  <c r="O2112" i="3"/>
  <c r="O2161" i="3"/>
  <c r="O2209" i="3"/>
  <c r="O2254" i="3"/>
  <c r="O2288" i="3"/>
  <c r="O2321" i="3"/>
  <c r="O2353" i="3"/>
  <c r="O2385" i="3"/>
  <c r="O2417" i="3"/>
  <c r="O2449" i="3"/>
  <c r="O2481" i="3"/>
  <c r="O2513" i="3"/>
  <c r="O2543" i="3"/>
  <c r="O2571" i="3"/>
  <c r="O2593" i="3"/>
  <c r="O2621" i="3"/>
  <c r="O2649" i="3"/>
  <c r="O2671" i="3"/>
  <c r="O2699" i="3"/>
  <c r="O2721" i="3"/>
  <c r="O2749" i="3"/>
  <c r="O2777" i="3"/>
  <c r="O2799" i="3"/>
  <c r="O2827" i="3"/>
  <c r="O2848" i="3"/>
  <c r="O2874" i="3"/>
  <c r="O2895" i="3"/>
  <c r="O2921" i="3"/>
  <c r="O2942" i="3"/>
  <c r="O2965" i="3"/>
  <c r="O2989" i="3"/>
  <c r="O3012" i="3"/>
  <c r="O3036" i="3"/>
  <c r="O3057" i="3"/>
  <c r="O3083" i="3"/>
  <c r="O3104" i="3"/>
  <c r="O3130" i="3"/>
  <c r="O3151" i="3"/>
  <c r="O3177" i="3"/>
  <c r="O3198" i="3"/>
  <c r="O3221" i="3"/>
  <c r="O3245" i="3"/>
  <c r="O3268" i="3"/>
  <c r="O3292" i="3"/>
  <c r="O3313" i="3"/>
  <c r="O3338" i="3"/>
  <c r="O3358" i="3"/>
  <c r="O3380" i="3"/>
  <c r="O3402" i="3"/>
  <c r="O3422" i="3"/>
  <c r="O3441" i="3"/>
  <c r="O3463" i="3"/>
  <c r="O3482" i="3"/>
  <c r="O3501" i="3"/>
  <c r="O3520" i="3"/>
  <c r="O3540" i="3"/>
  <c r="O3558" i="3"/>
  <c r="O3576" i="3"/>
  <c r="O3594" i="3"/>
  <c r="O3612" i="3"/>
  <c r="O3630" i="3"/>
  <c r="O3648" i="3"/>
  <c r="O3668" i="3"/>
  <c r="O3686" i="3"/>
  <c r="O3704" i="3"/>
  <c r="O3722" i="3"/>
  <c r="O3740" i="3"/>
  <c r="O3758" i="3"/>
  <c r="O3776" i="3"/>
  <c r="O3796" i="3"/>
  <c r="O3813" i="3"/>
  <c r="O3830" i="3"/>
  <c r="O3846" i="3"/>
  <c r="O3862" i="3"/>
  <c r="O3878" i="3"/>
  <c r="O3894" i="3"/>
  <c r="O3910" i="3"/>
  <c r="O3926" i="3"/>
  <c r="O3942" i="3"/>
  <c r="O3958" i="3"/>
  <c r="O3974" i="3"/>
  <c r="O3990" i="3"/>
  <c r="O4006" i="3"/>
  <c r="O4022" i="3"/>
  <c r="O4038" i="3"/>
  <c r="O4054" i="3"/>
  <c r="O4070" i="3"/>
  <c r="O4086" i="3"/>
  <c r="O4102" i="3"/>
  <c r="O4118" i="3"/>
  <c r="O4134" i="3"/>
  <c r="O4150" i="3"/>
  <c r="O4166" i="3"/>
  <c r="O4182" i="3"/>
  <c r="O4198" i="3"/>
  <c r="O4214" i="3"/>
  <c r="O4230" i="3"/>
  <c r="O4246" i="3"/>
  <c r="O4262" i="3"/>
  <c r="O4278" i="3"/>
  <c r="O4294" i="3"/>
  <c r="O4310" i="3"/>
  <c r="O4326" i="3"/>
  <c r="O4342" i="3"/>
  <c r="O4358" i="3"/>
  <c r="O4374" i="3"/>
  <c r="O4390" i="3"/>
  <c r="O4406" i="3"/>
  <c r="O4422" i="3"/>
  <c r="O4438" i="3"/>
  <c r="O4454" i="3"/>
  <c r="O4470" i="3"/>
  <c r="O4486" i="3"/>
  <c r="O4502" i="3"/>
  <c r="O4518" i="3"/>
  <c r="O4534" i="3"/>
  <c r="O4550" i="3"/>
  <c r="O4566" i="3"/>
  <c r="O4582" i="3"/>
  <c r="O4598" i="3"/>
  <c r="O4614" i="3"/>
  <c r="O4630" i="3"/>
  <c r="O4646" i="3"/>
  <c r="O4662" i="3"/>
  <c r="O4678" i="3"/>
  <c r="O4694" i="3"/>
  <c r="O4710" i="3"/>
  <c r="N16297" i="3"/>
  <c r="N16939" i="3"/>
  <c r="N17303" i="3"/>
  <c r="N17616" i="3"/>
  <c r="N17906" i="3"/>
  <c r="N18142" i="3"/>
  <c r="N18362" i="3"/>
  <c r="N18568" i="3"/>
  <c r="N18765" i="3"/>
  <c r="N18938" i="3"/>
  <c r="N19066" i="3"/>
  <c r="O65" i="3"/>
  <c r="O176" i="3"/>
  <c r="O277" i="3"/>
  <c r="O368" i="3"/>
  <c r="O447" i="3"/>
  <c r="O526" i="3"/>
  <c r="O605" i="3"/>
  <c r="O678" i="3"/>
  <c r="O752" i="3"/>
  <c r="O825" i="3"/>
  <c r="O898" i="3"/>
  <c r="O970" i="3"/>
  <c r="O1026" i="3"/>
  <c r="O1094" i="3"/>
  <c r="O1151" i="3"/>
  <c r="O1206" i="3"/>
  <c r="O1263" i="3"/>
  <c r="O1318" i="3"/>
  <c r="O1388" i="3"/>
  <c r="O1443" i="3"/>
  <c r="O1500" i="3"/>
  <c r="O1552" i="3"/>
  <c r="O1601" i="3"/>
  <c r="O1661" i="3"/>
  <c r="O1710" i="3"/>
  <c r="O1759" i="3"/>
  <c r="O1808" i="3"/>
  <c r="O1857" i="3"/>
  <c r="O1917" i="3"/>
  <c r="O1966" i="3"/>
  <c r="O2015" i="3"/>
  <c r="O2064" i="3"/>
  <c r="O2113" i="3"/>
  <c r="O2173" i="3"/>
  <c r="O2212" i="3"/>
  <c r="O2255" i="3"/>
  <c r="O2289" i="3"/>
  <c r="O2324" i="3"/>
  <c r="O2356" i="3"/>
  <c r="O2388" i="3"/>
  <c r="O2420" i="3"/>
  <c r="O2452" i="3"/>
  <c r="O2484" i="3"/>
  <c r="O2516" i="3"/>
  <c r="O2544" i="3"/>
  <c r="O2572" i="3"/>
  <c r="O2596" i="3"/>
  <c r="O2622" i="3"/>
  <c r="O2650" i="3"/>
  <c r="O2672" i="3"/>
  <c r="O2700" i="3"/>
  <c r="O2724" i="3"/>
  <c r="O2750" i="3"/>
  <c r="O2778" i="3"/>
  <c r="O2800" i="3"/>
  <c r="O2828" i="3"/>
  <c r="O2849" i="3"/>
  <c r="O2875" i="3"/>
  <c r="O2896" i="3"/>
  <c r="O2922" i="3"/>
  <c r="O2943" i="3"/>
  <c r="O2969" i="3"/>
  <c r="O2990" i="3"/>
  <c r="O3013" i="3"/>
  <c r="O3037" i="3"/>
  <c r="O3060" i="3"/>
  <c r="O3084" i="3"/>
  <c r="O3105" i="3"/>
  <c r="O3131" i="3"/>
  <c r="O3152" i="3"/>
  <c r="O3178" i="3"/>
  <c r="O3199" i="3"/>
  <c r="O3225" i="3"/>
  <c r="O3246" i="3"/>
  <c r="O3269" i="3"/>
  <c r="O3293" i="3"/>
  <c r="O3316" i="3"/>
  <c r="O3339" i="3"/>
  <c r="O3359" i="3"/>
  <c r="O3381" i="3"/>
  <c r="O3403" i="3"/>
  <c r="O3423" i="3"/>
  <c r="O3444" i="3"/>
  <c r="O3464" i="3"/>
  <c r="O3483" i="3"/>
  <c r="O3502" i="3"/>
  <c r="O3521" i="3"/>
  <c r="O3541" i="3"/>
  <c r="O3559" i="3"/>
  <c r="O3577" i="3"/>
  <c r="O3595" i="3"/>
  <c r="O3613" i="3"/>
  <c r="O3631" i="3"/>
  <c r="O3649" i="3"/>
  <c r="O3669" i="3"/>
  <c r="O3687" i="3"/>
  <c r="O3705" i="3"/>
  <c r="O3723" i="3"/>
  <c r="O3741" i="3"/>
  <c r="O3759" i="3"/>
  <c r="O3777" i="3"/>
  <c r="O3797" i="3"/>
  <c r="O3814" i="3"/>
  <c r="O3831" i="3"/>
  <c r="O3847" i="3"/>
  <c r="O3863" i="3"/>
  <c r="O3879" i="3"/>
  <c r="O3895" i="3"/>
  <c r="O3911" i="3"/>
  <c r="O3927" i="3"/>
  <c r="O3943" i="3"/>
  <c r="O3959" i="3"/>
  <c r="O3975" i="3"/>
  <c r="O3991" i="3"/>
  <c r="O4007" i="3"/>
  <c r="O4023" i="3"/>
  <c r="O4039" i="3"/>
  <c r="O4055" i="3"/>
  <c r="O4071" i="3"/>
  <c r="O4087" i="3"/>
  <c r="O4103" i="3"/>
  <c r="O4119" i="3"/>
  <c r="O4135" i="3"/>
  <c r="O4151" i="3"/>
  <c r="O4167" i="3"/>
  <c r="O4183" i="3"/>
  <c r="O4199" i="3"/>
  <c r="O4215" i="3"/>
  <c r="O4231" i="3"/>
  <c r="O4247" i="3"/>
  <c r="O4263" i="3"/>
  <c r="O4279" i="3"/>
  <c r="O4295" i="3"/>
  <c r="O4311" i="3"/>
  <c r="O4327" i="3"/>
  <c r="O4343" i="3"/>
  <c r="O4359" i="3"/>
  <c r="O4375" i="3"/>
  <c r="O4391" i="3"/>
  <c r="O4407" i="3"/>
  <c r="O4423" i="3"/>
  <c r="O4439" i="3"/>
  <c r="O4455" i="3"/>
  <c r="O4471" i="3"/>
  <c r="O4487" i="3"/>
  <c r="O4503" i="3"/>
  <c r="O4519" i="3"/>
  <c r="O4535" i="3"/>
  <c r="O4551" i="3"/>
  <c r="O4567" i="3"/>
  <c r="O4583" i="3"/>
  <c r="O4599" i="3"/>
  <c r="O4615" i="3"/>
  <c r="O4631" i="3"/>
  <c r="O4647" i="3"/>
  <c r="O4663" i="3"/>
  <c r="O4679" i="3"/>
  <c r="O4695" i="3"/>
  <c r="O4711" i="3"/>
  <c r="N16465" i="3"/>
  <c r="N17018" i="3"/>
  <c r="N17362" i="3"/>
  <c r="N17677" i="3"/>
  <c r="N17959" i="3"/>
  <c r="N18192" i="3"/>
  <c r="N18397" i="3"/>
  <c r="N18604" i="3"/>
  <c r="N16467" i="3"/>
  <c r="N18196" i="3"/>
  <c r="N19089" i="3"/>
  <c r="O384" i="3"/>
  <c r="O693" i="3"/>
  <c r="O972" i="3"/>
  <c r="O1207" i="3"/>
  <c r="O1444" i="3"/>
  <c r="O1662" i="3"/>
  <c r="O1869" i="3"/>
  <c r="O2065" i="3"/>
  <c r="O2256" i="3"/>
  <c r="O2395" i="3"/>
  <c r="O2522" i="3"/>
  <c r="O2623" i="3"/>
  <c r="O2729" i="3"/>
  <c r="O2829" i="3"/>
  <c r="O2923" i="3"/>
  <c r="O3017" i="3"/>
  <c r="O3108" i="3"/>
  <c r="O3200" i="3"/>
  <c r="O3294" i="3"/>
  <c r="O3383" i="3"/>
  <c r="O3465" i="3"/>
  <c r="O3542" i="3"/>
  <c r="O3614" i="3"/>
  <c r="O3688" i="3"/>
  <c r="O3760" i="3"/>
  <c r="O3832" i="3"/>
  <c r="O3882" i="3"/>
  <c r="O3931" i="3"/>
  <c r="O3984" i="3"/>
  <c r="O4040" i="3"/>
  <c r="O4089" i="3"/>
  <c r="O4138" i="3"/>
  <c r="O4187" i="3"/>
  <c r="O4240" i="3"/>
  <c r="O4296" i="3"/>
  <c r="O4345" i="3"/>
  <c r="O4394" i="3"/>
  <c r="O4443" i="3"/>
  <c r="O4489" i="3"/>
  <c r="O4528" i="3"/>
  <c r="O4571" i="3"/>
  <c r="O4617" i="3"/>
  <c r="O4656" i="3"/>
  <c r="O4699" i="3"/>
  <c r="O4734" i="3"/>
  <c r="O4762" i="3"/>
  <c r="O4792" i="3"/>
  <c r="O4820" i="3"/>
  <c r="O4842" i="3"/>
  <c r="O4870" i="3"/>
  <c r="O4894" i="3"/>
  <c r="O4920" i="3"/>
  <c r="O4948" i="3"/>
  <c r="O4970" i="3"/>
  <c r="O4998" i="3"/>
  <c r="O5022" i="3"/>
  <c r="O5048" i="3"/>
  <c r="O5076" i="3"/>
  <c r="O5098" i="3"/>
  <c r="O5126" i="3"/>
  <c r="O5150" i="3"/>
  <c r="O5176" i="3"/>
  <c r="O5204" i="3"/>
  <c r="O5226" i="3"/>
  <c r="O5254" i="3"/>
  <c r="O5278" i="3"/>
  <c r="O5304" i="3"/>
  <c r="O5332" i="3"/>
  <c r="O5354" i="3"/>
  <c r="O5382" i="3"/>
  <c r="O5406" i="3"/>
  <c r="O5432" i="3"/>
  <c r="O5460" i="3"/>
  <c r="O5482" i="3"/>
  <c r="O5510" i="3"/>
  <c r="O5534" i="3"/>
  <c r="O5560" i="3"/>
  <c r="O5588" i="3"/>
  <c r="O5610" i="3"/>
  <c r="O5638" i="3"/>
  <c r="O5662" i="3"/>
  <c r="O5688" i="3"/>
  <c r="O5716" i="3"/>
  <c r="O5738" i="3"/>
  <c r="O5766" i="3"/>
  <c r="O5790" i="3"/>
  <c r="O5816" i="3"/>
  <c r="O5844" i="3"/>
  <c r="O5864" i="3"/>
  <c r="O5886" i="3"/>
  <c r="O5908" i="3"/>
  <c r="O5928" i="3"/>
  <c r="O5947" i="3"/>
  <c r="O5969" i="3"/>
  <c r="O5988" i="3"/>
  <c r="O6006" i="3"/>
  <c r="O6024" i="3"/>
  <c r="O6042" i="3"/>
  <c r="O6062" i="3"/>
  <c r="O6080" i="3"/>
  <c r="O6098" i="3"/>
  <c r="O6116" i="3"/>
  <c r="O6134" i="3"/>
  <c r="O6152" i="3"/>
  <c r="O6170" i="3"/>
  <c r="O6190" i="3"/>
  <c r="O6208" i="3"/>
  <c r="O6226" i="3"/>
  <c r="O6244" i="3"/>
  <c r="O6262" i="3"/>
  <c r="O6280" i="3"/>
  <c r="O6297" i="3"/>
  <c r="O6314" i="3"/>
  <c r="O6331" i="3"/>
  <c r="O6349" i="3"/>
  <c r="O6366" i="3"/>
  <c r="O6383" i="3"/>
  <c r="O6400" i="3"/>
  <c r="O6417" i="3"/>
  <c r="O6434" i="3"/>
  <c r="N16469" i="3"/>
  <c r="N18197" i="3"/>
  <c r="N19091" i="3"/>
  <c r="O385" i="3"/>
  <c r="O694" i="3"/>
  <c r="O985" i="3"/>
  <c r="O1209" i="3"/>
  <c r="O1445" i="3"/>
  <c r="O1663" i="3"/>
  <c r="O1870" i="3"/>
  <c r="O2077" i="3"/>
  <c r="O2257" i="3"/>
  <c r="O2396" i="3"/>
  <c r="O2523" i="3"/>
  <c r="O2624" i="3"/>
  <c r="O2730" i="3"/>
  <c r="O2830" i="3"/>
  <c r="O2924" i="3"/>
  <c r="O3018" i="3"/>
  <c r="O3109" i="3"/>
  <c r="O3201" i="3"/>
  <c r="O3295" i="3"/>
  <c r="O3385" i="3"/>
  <c r="O3466" i="3"/>
  <c r="O3543" i="3"/>
  <c r="O3615" i="3"/>
  <c r="O3689" i="3"/>
  <c r="O3761" i="3"/>
  <c r="O3833" i="3"/>
  <c r="O3883" i="3"/>
  <c r="O3936" i="3"/>
  <c r="O3992" i="3"/>
  <c r="O4041" i="3"/>
  <c r="O4090" i="3"/>
  <c r="O4139" i="3"/>
  <c r="O4192" i="3"/>
  <c r="O4248" i="3"/>
  <c r="O4297" i="3"/>
  <c r="O4346" i="3"/>
  <c r="O4395" i="3"/>
  <c r="O4446" i="3"/>
  <c r="O4490" i="3"/>
  <c r="O4536" i="3"/>
  <c r="O4574" i="3"/>
  <c r="O4618" i="3"/>
  <c r="O4664" i="3"/>
  <c r="O4702" i="3"/>
  <c r="O4736" i="3"/>
  <c r="O4763" i="3"/>
  <c r="O4793" i="3"/>
  <c r="O4821" i="3"/>
  <c r="O4843" i="3"/>
  <c r="O4871" i="3"/>
  <c r="O4896" i="3"/>
  <c r="O4921" i="3"/>
  <c r="O4949" i="3"/>
  <c r="O4971" i="3"/>
  <c r="O4999" i="3"/>
  <c r="O5024" i="3"/>
  <c r="O5049" i="3"/>
  <c r="O5077" i="3"/>
  <c r="O5099" i="3"/>
  <c r="O5127" i="3"/>
  <c r="O5152" i="3"/>
  <c r="O5177" i="3"/>
  <c r="O5205" i="3"/>
  <c r="O5227" i="3"/>
  <c r="O5255" i="3"/>
  <c r="O5280" i="3"/>
  <c r="O5305" i="3"/>
  <c r="O5333" i="3"/>
  <c r="O5355" i="3"/>
  <c r="O5383" i="3"/>
  <c r="O5408" i="3"/>
  <c r="O5433" i="3"/>
  <c r="O5461" i="3"/>
  <c r="O5483" i="3"/>
  <c r="O5511" i="3"/>
  <c r="O5536" i="3"/>
  <c r="O5561" i="3"/>
  <c r="O5589" i="3"/>
  <c r="O5611" i="3"/>
  <c r="O5639" i="3"/>
  <c r="O5664" i="3"/>
  <c r="O5689" i="3"/>
  <c r="O5717" i="3"/>
  <c r="O5739" i="3"/>
  <c r="O5767" i="3"/>
  <c r="O5792" i="3"/>
  <c r="O5817" i="3"/>
  <c r="O5845" i="3"/>
  <c r="O5865" i="3"/>
  <c r="O5888" i="3"/>
  <c r="O5909" i="3"/>
  <c r="O5929" i="3"/>
  <c r="O5950" i="3"/>
  <c r="O5970" i="3"/>
  <c r="O5989" i="3"/>
  <c r="O6007" i="3"/>
  <c r="O6025" i="3"/>
  <c r="O6043" i="3"/>
  <c r="O6063" i="3"/>
  <c r="O6081" i="3"/>
  <c r="O6099" i="3"/>
  <c r="O6117" i="3"/>
  <c r="O6135" i="3"/>
  <c r="O6153" i="3"/>
  <c r="O6171" i="3"/>
  <c r="O6191" i="3"/>
  <c r="O6209" i="3"/>
  <c r="O6227" i="3"/>
  <c r="O6245" i="3"/>
  <c r="O6263" i="3"/>
  <c r="O6281" i="3"/>
  <c r="O6298" i="3"/>
  <c r="O6315" i="3"/>
  <c r="O6333" i="3"/>
  <c r="O6350" i="3"/>
  <c r="O6367" i="3"/>
  <c r="O6384" i="3"/>
  <c r="O6401" i="3"/>
  <c r="O6418" i="3"/>
  <c r="O6435" i="3"/>
  <c r="O6452" i="3"/>
  <c r="O6469" i="3"/>
  <c r="O6486" i="3"/>
  <c r="O6503" i="3"/>
  <c r="O6520" i="3"/>
  <c r="O6536" i="3"/>
  <c r="O6552" i="3"/>
  <c r="O6568" i="3"/>
  <c r="O6584" i="3"/>
  <c r="O6600" i="3"/>
  <c r="O6616" i="3"/>
  <c r="O6632" i="3"/>
  <c r="O6648" i="3"/>
  <c r="O6664" i="3"/>
  <c r="O6680" i="3"/>
  <c r="O6696" i="3"/>
  <c r="O6712" i="3"/>
  <c r="O6728" i="3"/>
  <c r="O6744" i="3"/>
  <c r="O6760" i="3"/>
  <c r="O6776" i="3"/>
  <c r="O6792" i="3"/>
  <c r="O6808" i="3"/>
  <c r="O6824" i="3"/>
  <c r="O6840" i="3"/>
  <c r="O6856" i="3"/>
  <c r="O6872" i="3"/>
  <c r="O6888" i="3"/>
  <c r="O6904" i="3"/>
  <c r="O6920" i="3"/>
  <c r="O6936" i="3"/>
  <c r="O6952" i="3"/>
  <c r="O6968" i="3"/>
  <c r="O6984" i="3"/>
  <c r="O7000" i="3"/>
  <c r="O7016" i="3"/>
  <c r="O7032" i="3"/>
  <c r="O7048" i="3"/>
  <c r="O7064" i="3"/>
  <c r="O7080" i="3"/>
  <c r="O7096" i="3"/>
  <c r="N16510" i="3"/>
  <c r="N18408" i="3"/>
  <c r="N19096" i="3"/>
  <c r="O387" i="3"/>
  <c r="O695" i="3"/>
  <c r="O986" i="3"/>
  <c r="O1222" i="3"/>
  <c r="O1446" i="3"/>
  <c r="O1664" i="3"/>
  <c r="O1871" i="3"/>
  <c r="O2078" i="3"/>
  <c r="O2260" i="3"/>
  <c r="O2397" i="3"/>
  <c r="O2524" i="3"/>
  <c r="O2625" i="3"/>
  <c r="O2731" i="3"/>
  <c r="O2831" i="3"/>
  <c r="O2925" i="3"/>
  <c r="O3019" i="3"/>
  <c r="O3113" i="3"/>
  <c r="O3204" i="3"/>
  <c r="O3296" i="3"/>
  <c r="O3386" i="3"/>
  <c r="O3467" i="3"/>
  <c r="O3544" i="3"/>
  <c r="O3616" i="3"/>
  <c r="O3690" i="3"/>
  <c r="O3764" i="3"/>
  <c r="O3834" i="3"/>
  <c r="O3888" i="3"/>
  <c r="O3944" i="3"/>
  <c r="O3993" i="3"/>
  <c r="O4042" i="3"/>
  <c r="O4091" i="3"/>
  <c r="O4144" i="3"/>
  <c r="O4200" i="3"/>
  <c r="O4249" i="3"/>
  <c r="O4298" i="3"/>
  <c r="O4347" i="3"/>
  <c r="O4400" i="3"/>
  <c r="O4448" i="3"/>
  <c r="O4491" i="3"/>
  <c r="O4537" i="3"/>
  <c r="O4576" i="3"/>
  <c r="O4619" i="3"/>
  <c r="O4665" i="3"/>
  <c r="O4704" i="3"/>
  <c r="O4740" i="3"/>
  <c r="O4766" i="3"/>
  <c r="O4794" i="3"/>
  <c r="O4822" i="3"/>
  <c r="O4846" i="3"/>
  <c r="O4872" i="3"/>
  <c r="O4900" i="3"/>
  <c r="O4922" i="3"/>
  <c r="O4950" i="3"/>
  <c r="O4974" i="3"/>
  <c r="O5000" i="3"/>
  <c r="O5028" i="3"/>
  <c r="O5050" i="3"/>
  <c r="O5078" i="3"/>
  <c r="O5102" i="3"/>
  <c r="O5128" i="3"/>
  <c r="O5156" i="3"/>
  <c r="O5178" i="3"/>
  <c r="O5206" i="3"/>
  <c r="O5230" i="3"/>
  <c r="O5256" i="3"/>
  <c r="O5284" i="3"/>
  <c r="O5306" i="3"/>
  <c r="O5334" i="3"/>
  <c r="O5358" i="3"/>
  <c r="O5384" i="3"/>
  <c r="O5412" i="3"/>
  <c r="O5434" i="3"/>
  <c r="O5462" i="3"/>
  <c r="O5486" i="3"/>
  <c r="O5512" i="3"/>
  <c r="O5540" i="3"/>
  <c r="O5562" i="3"/>
  <c r="O5590" i="3"/>
  <c r="O5614" i="3"/>
  <c r="O5640" i="3"/>
  <c r="O5668" i="3"/>
  <c r="O5690" i="3"/>
  <c r="O5718" i="3"/>
  <c r="O5742" i="3"/>
  <c r="N17019" i="3"/>
  <c r="N18410" i="3"/>
  <c r="N19098" i="3"/>
  <c r="O388" i="3"/>
  <c r="O697" i="3"/>
  <c r="O988" i="3"/>
  <c r="O1223" i="3"/>
  <c r="O1460" i="3"/>
  <c r="O1665" i="3"/>
  <c r="O1872" i="3"/>
  <c r="O2079" i="3"/>
  <c r="O2268" i="3"/>
  <c r="O2398" i="3"/>
  <c r="O2525" i="3"/>
  <c r="O2628" i="3"/>
  <c r="O2732" i="3"/>
  <c r="O2832" i="3"/>
  <c r="O2926" i="3"/>
  <c r="O3020" i="3"/>
  <c r="O3114" i="3"/>
  <c r="O3205" i="3"/>
  <c r="O3297" i="3"/>
  <c r="O3387" i="3"/>
  <c r="O3468" i="3"/>
  <c r="O3545" i="3"/>
  <c r="O3617" i="3"/>
  <c r="O3691" i="3"/>
  <c r="O3765" i="3"/>
  <c r="O3835" i="3"/>
  <c r="O3896" i="3"/>
  <c r="O3945" i="3"/>
  <c r="O3994" i="3"/>
  <c r="O4043" i="3"/>
  <c r="O4096" i="3"/>
  <c r="O4152" i="3"/>
  <c r="O4201" i="3"/>
  <c r="O4250" i="3"/>
  <c r="O4299" i="3"/>
  <c r="O4352" i="3"/>
  <c r="O4408" i="3"/>
  <c r="O4456" i="3"/>
  <c r="O4494" i="3"/>
  <c r="O4538" i="3"/>
  <c r="O4584" i="3"/>
  <c r="O4622" i="3"/>
  <c r="O4666" i="3"/>
  <c r="O4712" i="3"/>
  <c r="O4742" i="3"/>
  <c r="O4768" i="3"/>
  <c r="O4795" i="3"/>
  <c r="O4823" i="3"/>
  <c r="O4848" i="3"/>
  <c r="O4873" i="3"/>
  <c r="O4901" i="3"/>
  <c r="O4923" i="3"/>
  <c r="O4951" i="3"/>
  <c r="O4976" i="3"/>
  <c r="O5001" i="3"/>
  <c r="O5029" i="3"/>
  <c r="O5051" i="3"/>
  <c r="O5079" i="3"/>
  <c r="O5104" i="3"/>
  <c r="O5129" i="3"/>
  <c r="O5157" i="3"/>
  <c r="O5179" i="3"/>
  <c r="O5207" i="3"/>
  <c r="O5232" i="3"/>
  <c r="O5257" i="3"/>
  <c r="O5285" i="3"/>
  <c r="O5307" i="3"/>
  <c r="O5335" i="3"/>
  <c r="O5360" i="3"/>
  <c r="O5385" i="3"/>
  <c r="O5413" i="3"/>
  <c r="O5435" i="3"/>
  <c r="O5463" i="3"/>
  <c r="O5488" i="3"/>
  <c r="O5513" i="3"/>
  <c r="O5541" i="3"/>
  <c r="O5563" i="3"/>
  <c r="O5591" i="3"/>
  <c r="O5616" i="3"/>
  <c r="O5641" i="3"/>
  <c r="O5669" i="3"/>
  <c r="O5691" i="3"/>
  <c r="O5719" i="3"/>
  <c r="O5744" i="3"/>
  <c r="O5769" i="3"/>
  <c r="N17020" i="3"/>
  <c r="N18411" i="3"/>
  <c r="O86" i="3"/>
  <c r="O463" i="3"/>
  <c r="O767" i="3"/>
  <c r="O1040" i="3"/>
  <c r="O1264" i="3"/>
  <c r="O1501" i="3"/>
  <c r="O1711" i="3"/>
  <c r="O1918" i="3"/>
  <c r="O2125" i="3"/>
  <c r="O2292" i="3"/>
  <c r="O2427" i="3"/>
  <c r="O2545" i="3"/>
  <c r="O2651" i="3"/>
  <c r="O2751" i="3"/>
  <c r="O2852" i="3"/>
  <c r="O2944" i="3"/>
  <c r="O3038" i="3"/>
  <c r="O3132" i="3"/>
  <c r="O3226" i="3"/>
  <c r="O3317" i="3"/>
  <c r="O3404" i="3"/>
  <c r="O3484" i="3"/>
  <c r="O3560" i="3"/>
  <c r="O3632" i="3"/>
  <c r="O3706" i="3"/>
  <c r="O3780" i="3"/>
  <c r="O3848" i="3"/>
  <c r="N17042" i="3"/>
  <c r="N18605" i="3"/>
  <c r="O89" i="3"/>
  <c r="O464" i="3"/>
  <c r="O768" i="3"/>
  <c r="O1041" i="3"/>
  <c r="O1278" i="3"/>
  <c r="O1502" i="3"/>
  <c r="O1712" i="3"/>
  <c r="O1919" i="3"/>
  <c r="O2126" i="3"/>
  <c r="O2300" i="3"/>
  <c r="O2428" i="3"/>
  <c r="O2548" i="3"/>
  <c r="O2652" i="3"/>
  <c r="O2752" i="3"/>
  <c r="O2853" i="3"/>
  <c r="O2945" i="3"/>
  <c r="O3039" i="3"/>
  <c r="O3133" i="3"/>
  <c r="O3227" i="3"/>
  <c r="O3321" i="3"/>
  <c r="O3405" i="3"/>
  <c r="O3485" i="3"/>
  <c r="O3561" i="3"/>
  <c r="O3633" i="3"/>
  <c r="O3707" i="3"/>
  <c r="O3781" i="3"/>
  <c r="O3849" i="3"/>
  <c r="O3898" i="3"/>
  <c r="O3947" i="3"/>
  <c r="O4000" i="3"/>
  <c r="O4056" i="3"/>
  <c r="O4105" i="3"/>
  <c r="O4154" i="3"/>
  <c r="O4203" i="3"/>
  <c r="O4256" i="3"/>
  <c r="O4312" i="3"/>
  <c r="O4361" i="3"/>
  <c r="O4410" i="3"/>
  <c r="O4458" i="3"/>
  <c r="O4504" i="3"/>
  <c r="O4542" i="3"/>
  <c r="O4586" i="3"/>
  <c r="O4632" i="3"/>
  <c r="O4670" i="3"/>
  <c r="O4714" i="3"/>
  <c r="O4744" i="3"/>
  <c r="O4774" i="3"/>
  <c r="O4800" i="3"/>
  <c r="O4825" i="3"/>
  <c r="O4853" i="3"/>
  <c r="O4875" i="3"/>
  <c r="O4903" i="3"/>
  <c r="O4928" i="3"/>
  <c r="O4953" i="3"/>
  <c r="O4981" i="3"/>
  <c r="O5003" i="3"/>
  <c r="O5031" i="3"/>
  <c r="O5056" i="3"/>
  <c r="O5081" i="3"/>
  <c r="O5109" i="3"/>
  <c r="O5131" i="3"/>
  <c r="O5159" i="3"/>
  <c r="O5184" i="3"/>
  <c r="O5209" i="3"/>
  <c r="O5237" i="3"/>
  <c r="O5259" i="3"/>
  <c r="O5287" i="3"/>
  <c r="O5312" i="3"/>
  <c r="O5337" i="3"/>
  <c r="O5365" i="3"/>
  <c r="O5387" i="3"/>
  <c r="O5415" i="3"/>
  <c r="O5440" i="3"/>
  <c r="O5465" i="3"/>
  <c r="O5493" i="3"/>
  <c r="O5515" i="3"/>
  <c r="O5543" i="3"/>
  <c r="O5568" i="3"/>
  <c r="O5593" i="3"/>
  <c r="O5621" i="3"/>
  <c r="O5643" i="3"/>
  <c r="O5671" i="3"/>
  <c r="O5696" i="3"/>
  <c r="O5721" i="3"/>
  <c r="O5749" i="3"/>
  <c r="O5771" i="3"/>
  <c r="O5799" i="3"/>
  <c r="O5824" i="3"/>
  <c r="O5849" i="3"/>
  <c r="O5872" i="3"/>
  <c r="O5893" i="3"/>
  <c r="O5913" i="3"/>
  <c r="O5936" i="3"/>
  <c r="O5955" i="3"/>
  <c r="O5974" i="3"/>
  <c r="O5993" i="3"/>
  <c r="O6011" i="3"/>
  <c r="O6031" i="3"/>
  <c r="O6049" i="3"/>
  <c r="O6067" i="3"/>
  <c r="O6085" i="3"/>
  <c r="O6103" i="3"/>
  <c r="O6121" i="3"/>
  <c r="O6139" i="3"/>
  <c r="O6159" i="3"/>
  <c r="O6177" i="3"/>
  <c r="O6195" i="3"/>
  <c r="O6213" i="3"/>
  <c r="O6231" i="3"/>
  <c r="O6249" i="3"/>
  <c r="N17364" i="3"/>
  <c r="N18616" i="3"/>
  <c r="O90" i="3"/>
  <c r="O465" i="3"/>
  <c r="O769" i="3"/>
  <c r="O1042" i="3"/>
  <c r="O1279" i="3"/>
  <c r="O1515" i="3"/>
  <c r="O1713" i="3"/>
  <c r="O1920" i="3"/>
  <c r="O2127" i="3"/>
  <c r="O2301" i="3"/>
  <c r="O2429" i="3"/>
  <c r="O2553" i="3"/>
  <c r="O2653" i="3"/>
  <c r="O2753" i="3"/>
  <c r="O2857" i="3"/>
  <c r="O2948" i="3"/>
  <c r="O3040" i="3"/>
  <c r="O3134" i="3"/>
  <c r="O3228" i="3"/>
  <c r="O3322" i="3"/>
  <c r="O3406" i="3"/>
  <c r="O3486" i="3"/>
  <c r="O3562" i="3"/>
  <c r="O3636" i="3"/>
  <c r="O3708" i="3"/>
  <c r="O3782" i="3"/>
  <c r="O3850" i="3"/>
  <c r="O3899" i="3"/>
  <c r="O3952" i="3"/>
  <c r="O4008" i="3"/>
  <c r="O4057" i="3"/>
  <c r="O4106" i="3"/>
  <c r="O4155" i="3"/>
  <c r="O4208" i="3"/>
  <c r="O4264" i="3"/>
  <c r="O4313" i="3"/>
  <c r="O4362" i="3"/>
  <c r="O4411" i="3"/>
  <c r="O4459" i="3"/>
  <c r="O4505" i="3"/>
  <c r="O4544" i="3"/>
  <c r="O4587" i="3"/>
  <c r="O4633" i="3"/>
  <c r="O4672" i="3"/>
  <c r="O4715" i="3"/>
  <c r="O4745" i="3"/>
  <c r="O4775" i="3"/>
  <c r="O4804" i="3"/>
  <c r="O4826" i="3"/>
  <c r="O4854" i="3"/>
  <c r="O4878" i="3"/>
  <c r="O4904" i="3"/>
  <c r="O4932" i="3"/>
  <c r="O4954" i="3"/>
  <c r="O4982" i="3"/>
  <c r="O5006" i="3"/>
  <c r="O5032" i="3"/>
  <c r="O5060" i="3"/>
  <c r="O5082" i="3"/>
  <c r="O5110" i="3"/>
  <c r="O5134" i="3"/>
  <c r="O5160" i="3"/>
  <c r="O5188" i="3"/>
  <c r="O5210" i="3"/>
  <c r="O5238" i="3"/>
  <c r="O5262" i="3"/>
  <c r="O5288" i="3"/>
  <c r="O5316" i="3"/>
  <c r="O5338" i="3"/>
  <c r="O5366" i="3"/>
  <c r="O5390" i="3"/>
  <c r="O5416" i="3"/>
  <c r="O5444" i="3"/>
  <c r="O5466" i="3"/>
  <c r="O5494" i="3"/>
  <c r="O5518" i="3"/>
  <c r="O5544" i="3"/>
  <c r="O5572" i="3"/>
  <c r="O5594" i="3"/>
  <c r="O5622" i="3"/>
  <c r="O5646" i="3"/>
  <c r="O5672" i="3"/>
  <c r="O5700" i="3"/>
  <c r="O5722" i="3"/>
  <c r="O5750" i="3"/>
  <c r="O5774" i="3"/>
  <c r="O5800" i="3"/>
  <c r="O5828" i="3"/>
  <c r="O5850" i="3"/>
  <c r="O5873" i="3"/>
  <c r="O5894" i="3"/>
  <c r="O5914" i="3"/>
  <c r="O5937" i="3"/>
  <c r="O5956" i="3"/>
  <c r="O5975" i="3"/>
  <c r="O5994" i="3"/>
  <c r="O6014" i="3"/>
  <c r="O6032" i="3"/>
  <c r="O6050" i="3"/>
  <c r="O6068" i="3"/>
  <c r="O6086" i="3"/>
  <c r="O6104" i="3"/>
  <c r="O6122" i="3"/>
  <c r="O6142" i="3"/>
  <c r="O6160" i="3"/>
  <c r="O6178" i="3"/>
  <c r="O6196" i="3"/>
  <c r="O6214" i="3"/>
  <c r="O6232" i="3"/>
  <c r="O6250" i="3"/>
  <c r="O6270" i="3"/>
  <c r="O6287" i="3"/>
  <c r="O6304" i="3"/>
  <c r="O6321" i="3"/>
  <c r="O6338" i="3"/>
  <c r="O6355" i="3"/>
  <c r="O6372" i="3"/>
  <c r="O6389" i="3"/>
  <c r="O6406" i="3"/>
  <c r="O6423" i="3"/>
  <c r="O6440" i="3"/>
  <c r="O6457" i="3"/>
  <c r="O6474" i="3"/>
  <c r="O6491" i="3"/>
  <c r="O6509" i="3"/>
  <c r="O6525" i="3"/>
  <c r="O6541" i="3"/>
  <c r="O6557" i="3"/>
  <c r="O6573" i="3"/>
  <c r="O6589" i="3"/>
  <c r="O6605" i="3"/>
  <c r="O6621" i="3"/>
  <c r="O6637" i="3"/>
  <c r="O6653" i="3"/>
  <c r="O6669" i="3"/>
  <c r="O6685" i="3"/>
  <c r="O6701" i="3"/>
  <c r="O6717" i="3"/>
  <c r="O6733" i="3"/>
  <c r="N17366" i="3"/>
  <c r="N18618" i="3"/>
  <c r="O92" i="3"/>
  <c r="O467" i="3"/>
  <c r="O770" i="3"/>
  <c r="O1043" i="3"/>
  <c r="O1280" i="3"/>
  <c r="O1516" i="3"/>
  <c r="O1725" i="3"/>
  <c r="O1921" i="3"/>
  <c r="O2128" i="3"/>
  <c r="O2302" i="3"/>
  <c r="O2430" i="3"/>
  <c r="O2554" i="3"/>
  <c r="O2654" i="3"/>
  <c r="O2756" i="3"/>
  <c r="O2858" i="3"/>
  <c r="O2949" i="3"/>
  <c r="O3041" i="3"/>
  <c r="O3135" i="3"/>
  <c r="O3229" i="3"/>
  <c r="O3323" i="3"/>
  <c r="O3407" i="3"/>
  <c r="O3487" i="3"/>
  <c r="O3563" i="3"/>
  <c r="O3637" i="3"/>
  <c r="O3709" i="3"/>
  <c r="O3783" i="3"/>
  <c r="O3851" i="3"/>
  <c r="O3904" i="3"/>
  <c r="O3960" i="3"/>
  <c r="O4009" i="3"/>
  <c r="O4058" i="3"/>
  <c r="O4107" i="3"/>
  <c r="O4160" i="3"/>
  <c r="O4216" i="3"/>
  <c r="O4265" i="3"/>
  <c r="O4314" i="3"/>
  <c r="O4363" i="3"/>
  <c r="O4416" i="3"/>
  <c r="O4462" i="3"/>
  <c r="O4506" i="3"/>
  <c r="O4552" i="3"/>
  <c r="O4590" i="3"/>
  <c r="O4634" i="3"/>
  <c r="O4680" i="3"/>
  <c r="O4718" i="3"/>
  <c r="O4746" i="3"/>
  <c r="O4776" i="3"/>
  <c r="O4805" i="3"/>
  <c r="O4827" i="3"/>
  <c r="O4855" i="3"/>
  <c r="O4880" i="3"/>
  <c r="O4905" i="3"/>
  <c r="O4933" i="3"/>
  <c r="O4955" i="3"/>
  <c r="O4983" i="3"/>
  <c r="O5008" i="3"/>
  <c r="O5033" i="3"/>
  <c r="O5061" i="3"/>
  <c r="O5083" i="3"/>
  <c r="O5111" i="3"/>
  <c r="O5136" i="3"/>
  <c r="O5161" i="3"/>
  <c r="O5189" i="3"/>
  <c r="O5211" i="3"/>
  <c r="O5239" i="3"/>
  <c r="O5264" i="3"/>
  <c r="O5289" i="3"/>
  <c r="O5317" i="3"/>
  <c r="O5339" i="3"/>
  <c r="O5367" i="3"/>
  <c r="O5392" i="3"/>
  <c r="O5417" i="3"/>
  <c r="O5445" i="3"/>
  <c r="O5467" i="3"/>
  <c r="O5495" i="3"/>
  <c r="O5520" i="3"/>
  <c r="O5545" i="3"/>
  <c r="O5573" i="3"/>
  <c r="O5595" i="3"/>
  <c r="N17382" i="3"/>
  <c r="N18811" i="3"/>
  <c r="O196" i="3"/>
  <c r="O542" i="3"/>
  <c r="O839" i="3"/>
  <c r="O1095" i="3"/>
  <c r="O1332" i="3"/>
  <c r="O1553" i="3"/>
  <c r="O1760" i="3"/>
  <c r="O1967" i="3"/>
  <c r="O2174" i="3"/>
  <c r="O2331" i="3"/>
  <c r="O2459" i="3"/>
  <c r="O2573" i="3"/>
  <c r="O2673" i="3"/>
  <c r="O2779" i="3"/>
  <c r="O2876" i="3"/>
  <c r="O2970" i="3"/>
  <c r="O3061" i="3"/>
  <c r="O3153" i="3"/>
  <c r="O3247" i="3"/>
  <c r="O3340" i="3"/>
  <c r="O3424" i="3"/>
  <c r="O3503" i="3"/>
  <c r="O3578" i="3"/>
  <c r="O3652" i="3"/>
  <c r="O3724" i="3"/>
  <c r="O3798" i="3"/>
  <c r="O3856" i="3"/>
  <c r="O3912" i="3"/>
  <c r="O3961" i="3"/>
  <c r="O4010" i="3"/>
  <c r="O4059" i="3"/>
  <c r="O4112" i="3"/>
  <c r="O4168" i="3"/>
  <c r="O4217" i="3"/>
  <c r="O4266" i="3"/>
  <c r="O4315" i="3"/>
  <c r="O4368" i="3"/>
  <c r="O4424" i="3"/>
  <c r="O4464" i="3"/>
  <c r="O4507" i="3"/>
  <c r="O4553" i="3"/>
  <c r="O4592" i="3"/>
  <c r="O4635" i="3"/>
  <c r="O4681" i="3"/>
  <c r="O4720" i="3"/>
  <c r="O4747" i="3"/>
  <c r="O4777" i="3"/>
  <c r="O4806" i="3"/>
  <c r="O4830" i="3"/>
  <c r="O4856" i="3"/>
  <c r="O4884" i="3"/>
  <c r="O4906" i="3"/>
  <c r="O4934" i="3"/>
  <c r="O4958" i="3"/>
  <c r="O4984" i="3"/>
  <c r="O5012" i="3"/>
  <c r="O5034" i="3"/>
  <c r="O5062" i="3"/>
  <c r="O5086" i="3"/>
  <c r="O5112" i="3"/>
  <c r="O5140" i="3"/>
  <c r="O5162" i="3"/>
  <c r="O5190" i="3"/>
  <c r="O5214" i="3"/>
  <c r="O5240" i="3"/>
  <c r="O5268" i="3"/>
  <c r="O5290" i="3"/>
  <c r="N17678" i="3"/>
  <c r="N18812" i="3"/>
  <c r="O197" i="3"/>
  <c r="O543" i="3"/>
  <c r="O841" i="3"/>
  <c r="O1097" i="3"/>
  <c r="O1333" i="3"/>
  <c r="O1565" i="3"/>
  <c r="O1761" i="3"/>
  <c r="O1968" i="3"/>
  <c r="O2175" i="3"/>
  <c r="O2332" i="3"/>
  <c r="O2460" i="3"/>
  <c r="O2574" i="3"/>
  <c r="O2676" i="3"/>
  <c r="O2780" i="3"/>
  <c r="O2877" i="3"/>
  <c r="O2971" i="3"/>
  <c r="O3065" i="3"/>
  <c r="O3156" i="3"/>
  <c r="O3248" i="3"/>
  <c r="O3341" i="3"/>
  <c r="O3425" i="3"/>
  <c r="O3504" i="3"/>
  <c r="O3579" i="3"/>
  <c r="O3653" i="3"/>
  <c r="O3725" i="3"/>
  <c r="O3799" i="3"/>
  <c r="O3864" i="3"/>
  <c r="O3913" i="3"/>
  <c r="O3962" i="3"/>
  <c r="O4011" i="3"/>
  <c r="O4064" i="3"/>
  <c r="O4120" i="3"/>
  <c r="O4169" i="3"/>
  <c r="O4218" i="3"/>
  <c r="O4267" i="3"/>
  <c r="O4320" i="3"/>
  <c r="O4376" i="3"/>
  <c r="O4425" i="3"/>
  <c r="O4472" i="3"/>
  <c r="O4510" i="3"/>
  <c r="O4554" i="3"/>
  <c r="O4600" i="3"/>
  <c r="O4638" i="3"/>
  <c r="O4682" i="3"/>
  <c r="O4724" i="3"/>
  <c r="O4750" i="3"/>
  <c r="O4778" i="3"/>
  <c r="O4807" i="3"/>
  <c r="O4832" i="3"/>
  <c r="O4857" i="3"/>
  <c r="O4885" i="3"/>
  <c r="O4907" i="3"/>
  <c r="O4935" i="3"/>
  <c r="O4960" i="3"/>
  <c r="O4985" i="3"/>
  <c r="O5013" i="3"/>
  <c r="O5035" i="3"/>
  <c r="O5063" i="3"/>
  <c r="O5088" i="3"/>
  <c r="O5113" i="3"/>
  <c r="O5141" i="3"/>
  <c r="O5163" i="3"/>
  <c r="O5191" i="3"/>
  <c r="O5216" i="3"/>
  <c r="O5241" i="3"/>
  <c r="O5269" i="3"/>
  <c r="O5291" i="3"/>
  <c r="O5319" i="3"/>
  <c r="O5344" i="3"/>
  <c r="O5369" i="3"/>
  <c r="O5397" i="3"/>
  <c r="O5419" i="3"/>
  <c r="O5447" i="3"/>
  <c r="O5472" i="3"/>
  <c r="O5497" i="3"/>
  <c r="O5525" i="3"/>
  <c r="O5547" i="3"/>
  <c r="O5575" i="3"/>
  <c r="O5600" i="3"/>
  <c r="O5625" i="3"/>
  <c r="O5653" i="3"/>
  <c r="O5675" i="3"/>
  <c r="O5703" i="3"/>
  <c r="O5728" i="3"/>
  <c r="O5753" i="3"/>
  <c r="O5781" i="3"/>
  <c r="O5803" i="3"/>
  <c r="O5831" i="3"/>
  <c r="O5856" i="3"/>
  <c r="N17679" i="3"/>
  <c r="N18813" i="3"/>
  <c r="O198" i="3"/>
  <c r="O544" i="3"/>
  <c r="O842" i="3"/>
  <c r="O1098" i="3"/>
  <c r="O1334" i="3"/>
  <c r="O1566" i="3"/>
  <c r="O1773" i="3"/>
  <c r="O1969" i="3"/>
  <c r="O2176" i="3"/>
  <c r="O2333" i="3"/>
  <c r="O2461" i="3"/>
  <c r="O2575" i="3"/>
  <c r="O2681" i="3"/>
  <c r="O2781" i="3"/>
  <c r="O2878" i="3"/>
  <c r="O2972" i="3"/>
  <c r="O3066" i="3"/>
  <c r="O3157" i="3"/>
  <c r="O3249" i="3"/>
  <c r="O3342" i="3"/>
  <c r="O3428" i="3"/>
  <c r="O3505" i="3"/>
  <c r="O3580" i="3"/>
  <c r="O3654" i="3"/>
  <c r="O3726" i="3"/>
  <c r="O3800" i="3"/>
  <c r="O3865" i="3"/>
  <c r="O3914" i="3"/>
  <c r="O3963" i="3"/>
  <c r="O4016" i="3"/>
  <c r="O4072" i="3"/>
  <c r="O4121" i="3"/>
  <c r="O4170" i="3"/>
  <c r="O4219" i="3"/>
  <c r="O4272" i="3"/>
  <c r="O4328" i="3"/>
  <c r="O4377" i="3"/>
  <c r="O4426" i="3"/>
  <c r="O4473" i="3"/>
  <c r="O4512" i="3"/>
  <c r="O4555" i="3"/>
  <c r="O4601" i="3"/>
  <c r="O4640" i="3"/>
  <c r="O4683" i="3"/>
  <c r="O4726" i="3"/>
  <c r="O4752" i="3"/>
  <c r="O4779" i="3"/>
  <c r="O4808" i="3"/>
  <c r="O4836" i="3"/>
  <c r="O4858" i="3"/>
  <c r="O4886" i="3"/>
  <c r="O4910" i="3"/>
  <c r="O4936" i="3"/>
  <c r="O4964" i="3"/>
  <c r="O4986" i="3"/>
  <c r="O5014" i="3"/>
  <c r="O5038" i="3"/>
  <c r="O5064" i="3"/>
  <c r="O5092" i="3"/>
  <c r="O5114" i="3"/>
  <c r="O5142" i="3"/>
  <c r="O5166" i="3"/>
  <c r="O5192" i="3"/>
  <c r="O5220" i="3"/>
  <c r="O5242" i="3"/>
  <c r="O5270" i="3"/>
  <c r="O5294" i="3"/>
  <c r="O5320" i="3"/>
  <c r="O5348" i="3"/>
  <c r="O5370" i="3"/>
  <c r="O5398" i="3"/>
  <c r="O5422" i="3"/>
  <c r="O5448" i="3"/>
  <c r="O5476" i="3"/>
  <c r="O5498" i="3"/>
  <c r="O5526" i="3"/>
  <c r="O5550" i="3"/>
  <c r="O5576" i="3"/>
  <c r="O5604" i="3"/>
  <c r="O5626" i="3"/>
  <c r="O5654" i="3"/>
  <c r="O5678" i="3"/>
  <c r="O5704" i="3"/>
  <c r="O5732" i="3"/>
  <c r="O5754" i="3"/>
  <c r="O5782" i="3"/>
  <c r="O5806" i="3"/>
  <c r="O5832" i="3"/>
  <c r="O5857" i="3"/>
  <c r="O5878" i="3"/>
  <c r="O5898" i="3"/>
  <c r="N17695" i="3"/>
  <c r="N18824" i="3"/>
  <c r="O199" i="3"/>
  <c r="O545" i="3"/>
  <c r="O844" i="3"/>
  <c r="O1100" i="3"/>
  <c r="O1335" i="3"/>
  <c r="O1567" i="3"/>
  <c r="O1774" i="3"/>
  <c r="O1981" i="3"/>
  <c r="O2177" i="3"/>
  <c r="O2334" i="3"/>
  <c r="O2462" i="3"/>
  <c r="O2576" i="3"/>
  <c r="O2682" i="3"/>
  <c r="O2782" i="3"/>
  <c r="O2879" i="3"/>
  <c r="O2973" i="3"/>
  <c r="O3067" i="3"/>
  <c r="O3161" i="3"/>
  <c r="O3252" i="3"/>
  <c r="O3343" i="3"/>
  <c r="O3429" i="3"/>
  <c r="O3508" i="3"/>
  <c r="O3581" i="3"/>
  <c r="O3655" i="3"/>
  <c r="O3727" i="3"/>
  <c r="O3801" i="3"/>
  <c r="O3866" i="3"/>
  <c r="O3915" i="3"/>
  <c r="O3968" i="3"/>
  <c r="O4024" i="3"/>
  <c r="O4073" i="3"/>
  <c r="O4122" i="3"/>
  <c r="O4171" i="3"/>
  <c r="O4224" i="3"/>
  <c r="O4280" i="3"/>
  <c r="O4329" i="3"/>
  <c r="O4378" i="3"/>
  <c r="O4427" i="3"/>
  <c r="O4474" i="3"/>
  <c r="O4520" i="3"/>
  <c r="O4558" i="3"/>
  <c r="O4602" i="3"/>
  <c r="O4648" i="3"/>
  <c r="O4686" i="3"/>
  <c r="O4727" i="3"/>
  <c r="O4756" i="3"/>
  <c r="O4782" i="3"/>
  <c r="O4809" i="3"/>
  <c r="O4837" i="3"/>
  <c r="O4859" i="3"/>
  <c r="O4887" i="3"/>
  <c r="O4912" i="3"/>
  <c r="O4937" i="3"/>
  <c r="O4965" i="3"/>
  <c r="O4987" i="3"/>
  <c r="O5015" i="3"/>
  <c r="O5040" i="3"/>
  <c r="O5065" i="3"/>
  <c r="O5093" i="3"/>
  <c r="O5115" i="3"/>
  <c r="O5143" i="3"/>
  <c r="O5168" i="3"/>
  <c r="O5193" i="3"/>
  <c r="O5221" i="3"/>
  <c r="O5243" i="3"/>
  <c r="O5271" i="3"/>
  <c r="O5296" i="3"/>
  <c r="O5321" i="3"/>
  <c r="O5349" i="3"/>
  <c r="N17960" i="3"/>
  <c r="N18961" i="3"/>
  <c r="O295" i="3"/>
  <c r="O621" i="3"/>
  <c r="O913" i="3"/>
  <c r="O1152" i="3"/>
  <c r="O1389" i="3"/>
  <c r="O1613" i="3"/>
  <c r="O1809" i="3"/>
  <c r="O2016" i="3"/>
  <c r="O2221" i="3"/>
  <c r="O2363" i="3"/>
  <c r="O2491" i="3"/>
  <c r="O2601" i="3"/>
  <c r="O2701" i="3"/>
  <c r="O2801" i="3"/>
  <c r="O2897" i="3"/>
  <c r="O2991" i="3"/>
  <c r="O3085" i="3"/>
  <c r="O3179" i="3"/>
  <c r="O3273" i="3"/>
  <c r="O3360" i="3"/>
  <c r="O3445" i="3"/>
  <c r="O3524" i="3"/>
  <c r="O3596" i="3"/>
  <c r="O3670" i="3"/>
  <c r="O3742" i="3"/>
  <c r="O3815" i="3"/>
  <c r="O3867" i="3"/>
  <c r="O3920" i="3"/>
  <c r="O3976" i="3"/>
  <c r="O4025" i="3"/>
  <c r="O4074" i="3"/>
  <c r="O4123" i="3"/>
  <c r="O4176" i="3"/>
  <c r="O4232" i="3"/>
  <c r="O4281" i="3"/>
  <c r="O4330" i="3"/>
  <c r="O4379" i="3"/>
  <c r="O4432" i="3"/>
  <c r="O4475" i="3"/>
  <c r="O4521" i="3"/>
  <c r="O4560" i="3"/>
  <c r="O4603" i="3"/>
  <c r="O4649" i="3"/>
  <c r="O4688" i="3"/>
  <c r="O4728" i="3"/>
  <c r="O4758" i="3"/>
  <c r="O4784" i="3"/>
  <c r="O4810" i="3"/>
  <c r="O4838" i="3"/>
  <c r="O4862" i="3"/>
  <c r="O4888" i="3"/>
  <c r="O4916" i="3"/>
  <c r="O4938" i="3"/>
  <c r="O4966" i="3"/>
  <c r="O4990" i="3"/>
  <c r="O5016" i="3"/>
  <c r="O5044" i="3"/>
  <c r="O5066" i="3"/>
  <c r="O5094" i="3"/>
  <c r="O5118" i="3"/>
  <c r="O5144" i="3"/>
  <c r="O5172" i="3"/>
  <c r="O5194" i="3"/>
  <c r="O5222" i="3"/>
  <c r="O5246" i="3"/>
  <c r="O5272" i="3"/>
  <c r="O5300" i="3"/>
  <c r="O5322" i="3"/>
  <c r="O5350" i="3"/>
  <c r="O5374" i="3"/>
  <c r="O5400" i="3"/>
  <c r="O5428" i="3"/>
  <c r="O5450" i="3"/>
  <c r="O5478" i="3"/>
  <c r="O5502" i="3"/>
  <c r="O5528" i="3"/>
  <c r="O5556" i="3"/>
  <c r="O5578" i="3"/>
  <c r="O5606" i="3"/>
  <c r="O5630" i="3"/>
  <c r="O5656" i="3"/>
  <c r="O5684" i="3"/>
  <c r="N8901" i="3"/>
  <c r="N17962" i="3"/>
  <c r="N18968" i="3"/>
  <c r="O298" i="3"/>
  <c r="O623" i="3"/>
  <c r="O915" i="3"/>
  <c r="O1154" i="3"/>
  <c r="O1391" i="3"/>
  <c r="O1615" i="3"/>
  <c r="O1822" i="3"/>
  <c r="O2029" i="3"/>
  <c r="O2223" i="3"/>
  <c r="O2365" i="3"/>
  <c r="O2493" i="3"/>
  <c r="O2603" i="3"/>
  <c r="O2703" i="3"/>
  <c r="O2809" i="3"/>
  <c r="O2901" i="3"/>
  <c r="O2993" i="3"/>
  <c r="O3087" i="3"/>
  <c r="O3181" i="3"/>
  <c r="O3275" i="3"/>
  <c r="O3364" i="3"/>
  <c r="O3448" i="3"/>
  <c r="O3526" i="3"/>
  <c r="O3598" i="3"/>
  <c r="O3672" i="3"/>
  <c r="O3744" i="3"/>
  <c r="O3817" i="3"/>
  <c r="O3880" i="3"/>
  <c r="O3929" i="3"/>
  <c r="O3978" i="3"/>
  <c r="O4027" i="3"/>
  <c r="O4080" i="3"/>
  <c r="O4136" i="3"/>
  <c r="O4185" i="3"/>
  <c r="O4234" i="3"/>
  <c r="O4283" i="3"/>
  <c r="O4336" i="3"/>
  <c r="O4392" i="3"/>
  <c r="O4441" i="3"/>
  <c r="O4480" i="3"/>
  <c r="O4523" i="3"/>
  <c r="O4569" i="3"/>
  <c r="O4608" i="3"/>
  <c r="O4651" i="3"/>
  <c r="O4697" i="3"/>
  <c r="O4730" i="3"/>
  <c r="O4760" i="3"/>
  <c r="O4790" i="3"/>
  <c r="O4814" i="3"/>
  <c r="O4840" i="3"/>
  <c r="O4868" i="3"/>
  <c r="O4890" i="3"/>
  <c r="O4918" i="3"/>
  <c r="O4942" i="3"/>
  <c r="O4968" i="3"/>
  <c r="O4996" i="3"/>
  <c r="O5018" i="3"/>
  <c r="O5046" i="3"/>
  <c r="O5070" i="3"/>
  <c r="O5096" i="3"/>
  <c r="O5124" i="3"/>
  <c r="O5146" i="3"/>
  <c r="O5174" i="3"/>
  <c r="O5198" i="3"/>
  <c r="O5224" i="3"/>
  <c r="O5252" i="3"/>
  <c r="O5274" i="3"/>
  <c r="O5302" i="3"/>
  <c r="O5326" i="3"/>
  <c r="O5352" i="3"/>
  <c r="O5380" i="3"/>
  <c r="O5402" i="3"/>
  <c r="O5430" i="3"/>
  <c r="O5454" i="3"/>
  <c r="O5480" i="3"/>
  <c r="O5508" i="3"/>
  <c r="O5530" i="3"/>
  <c r="O5558" i="3"/>
  <c r="O5582" i="3"/>
  <c r="O5608" i="3"/>
  <c r="O5636" i="3"/>
  <c r="O5658" i="3"/>
  <c r="O5686" i="3"/>
  <c r="N18195" i="3"/>
  <c r="O1823" i="3"/>
  <c r="O2905" i="3"/>
  <c r="O3599" i="3"/>
  <c r="O4026" i="3"/>
  <c r="O4288" i="3"/>
  <c r="O4539" i="3"/>
  <c r="O4759" i="3"/>
  <c r="O4891" i="3"/>
  <c r="O5030" i="3"/>
  <c r="O5173" i="3"/>
  <c r="O5303" i="3"/>
  <c r="O5399" i="3"/>
  <c r="O5479" i="3"/>
  <c r="O5559" i="3"/>
  <c r="O5637" i="3"/>
  <c r="O5705" i="3"/>
  <c r="O5755" i="3"/>
  <c r="O5798" i="3"/>
  <c r="O5838" i="3"/>
  <c r="O5876" i="3"/>
  <c r="O5905" i="3"/>
  <c r="O5934" i="3"/>
  <c r="O5960" i="3"/>
  <c r="O5986" i="3"/>
  <c r="O6010" i="3"/>
  <c r="O6036" i="3"/>
  <c r="O6058" i="3"/>
  <c r="O6084" i="3"/>
  <c r="O6110" i="3"/>
  <c r="O6132" i="3"/>
  <c r="O6158" i="3"/>
  <c r="O6182" i="3"/>
  <c r="O6206" i="3"/>
  <c r="O6230" i="3"/>
  <c r="O6256" i="3"/>
  <c r="O6277" i="3"/>
  <c r="O6299" i="3"/>
  <c r="O6320" i="3"/>
  <c r="O6341" i="3"/>
  <c r="O6361" i="3"/>
  <c r="O6382" i="3"/>
  <c r="O6404" i="3"/>
  <c r="O6425" i="3"/>
  <c r="O6446" i="3"/>
  <c r="O6465" i="3"/>
  <c r="O6484" i="3"/>
  <c r="O6504" i="3"/>
  <c r="O6523" i="3"/>
  <c r="O6542" i="3"/>
  <c r="O6560" i="3"/>
  <c r="O6578" i="3"/>
  <c r="O6596" i="3"/>
  <c r="O6614" i="3"/>
  <c r="O6633" i="3"/>
  <c r="O6651" i="3"/>
  <c r="O6670" i="3"/>
  <c r="O6688" i="3"/>
  <c r="O6706" i="3"/>
  <c r="O6724" i="3"/>
  <c r="O6742" i="3"/>
  <c r="O6759" i="3"/>
  <c r="O6777" i="3"/>
  <c r="O6794" i="3"/>
  <c r="O6811" i="3"/>
  <c r="O6828" i="3"/>
  <c r="O6845" i="3"/>
  <c r="O6862" i="3"/>
  <c r="O6879" i="3"/>
  <c r="O6896" i="3"/>
  <c r="O6913" i="3"/>
  <c r="O6930" i="3"/>
  <c r="O6947" i="3"/>
  <c r="O6964" i="3"/>
  <c r="O6981" i="3"/>
  <c r="O6998" i="3"/>
  <c r="O7015" i="3"/>
  <c r="O7033" i="3"/>
  <c r="O7050" i="3"/>
  <c r="O7067" i="3"/>
  <c r="O7084" i="3"/>
  <c r="O7101" i="3"/>
  <c r="O7117" i="3"/>
  <c r="O7133" i="3"/>
  <c r="O7149" i="3"/>
  <c r="O7165" i="3"/>
  <c r="O7181" i="3"/>
  <c r="O7197" i="3"/>
  <c r="O7213" i="3"/>
  <c r="O7229" i="3"/>
  <c r="O7245" i="3"/>
  <c r="O7261" i="3"/>
  <c r="O7277" i="3"/>
  <c r="O7293" i="3"/>
  <c r="O7309" i="3"/>
  <c r="O7325" i="3"/>
  <c r="O7341" i="3"/>
  <c r="O7357" i="3"/>
  <c r="O7373" i="3"/>
  <c r="O7389" i="3"/>
  <c r="O7405" i="3"/>
  <c r="O7421" i="3"/>
  <c r="O7437" i="3"/>
  <c r="O7453" i="3"/>
  <c r="O7469" i="3"/>
  <c r="O7485" i="3"/>
  <c r="O7501" i="3"/>
  <c r="O7517" i="3"/>
  <c r="O7533" i="3"/>
  <c r="O7549" i="3"/>
  <c r="O7565" i="3"/>
  <c r="O7581" i="3"/>
  <c r="O7597" i="3"/>
  <c r="O7613" i="3"/>
  <c r="O7629" i="3"/>
  <c r="O7645" i="3"/>
  <c r="O7661" i="3"/>
  <c r="O7677" i="3"/>
  <c r="O7693" i="3"/>
  <c r="O7709" i="3"/>
  <c r="O7725" i="3"/>
  <c r="O7741" i="3"/>
  <c r="O7757" i="3"/>
  <c r="O7773" i="3"/>
  <c r="O7789" i="3"/>
  <c r="O7805" i="3"/>
  <c r="O7821" i="3"/>
  <c r="O7837" i="3"/>
  <c r="O7853" i="3"/>
  <c r="O7869" i="3"/>
  <c r="O7885" i="3"/>
  <c r="O7901" i="3"/>
  <c r="O7917" i="3"/>
  <c r="O7933" i="3"/>
  <c r="O7949" i="3"/>
  <c r="O7965" i="3"/>
  <c r="O7981" i="3"/>
  <c r="O7997" i="3"/>
  <c r="O8013" i="3"/>
  <c r="O8029" i="3"/>
  <c r="O8045" i="3"/>
  <c r="O8061" i="3"/>
  <c r="O8077" i="3"/>
  <c r="O8093" i="3"/>
  <c r="O8109" i="3"/>
  <c r="O8125" i="3"/>
  <c r="O8141" i="3"/>
  <c r="O8157" i="3"/>
  <c r="O8173" i="3"/>
  <c r="O8189" i="3"/>
  <c r="N18963" i="3"/>
  <c r="O2017" i="3"/>
  <c r="O2992" i="3"/>
  <c r="O3671" i="3"/>
  <c r="O4032" i="3"/>
  <c r="O4304" i="3"/>
  <c r="O4568" i="3"/>
  <c r="O4761" i="3"/>
  <c r="O4902" i="3"/>
  <c r="O5045" i="3"/>
  <c r="O5175" i="3"/>
  <c r="O5310" i="3"/>
  <c r="O5401" i="3"/>
  <c r="O5481" i="3"/>
  <c r="O5566" i="3"/>
  <c r="O5642" i="3"/>
  <c r="O5706" i="3"/>
  <c r="O5758" i="3"/>
  <c r="O5801" i="3"/>
  <c r="O5840" i="3"/>
  <c r="O5877" i="3"/>
  <c r="O5907" i="3"/>
  <c r="O5938" i="3"/>
  <c r="O5961" i="3"/>
  <c r="O5987" i="3"/>
  <c r="O6015" i="3"/>
  <c r="O6037" i="3"/>
  <c r="O6059" i="3"/>
  <c r="O6087" i="3"/>
  <c r="O6111" i="3"/>
  <c r="O6133" i="3"/>
  <c r="O6161" i="3"/>
  <c r="O6183" i="3"/>
  <c r="O6207" i="3"/>
  <c r="O6233" i="3"/>
  <c r="O6257" i="3"/>
  <c r="O6278" i="3"/>
  <c r="O6301" i="3"/>
  <c r="O6322" i="3"/>
  <c r="O6342" i="3"/>
  <c r="O6362" i="3"/>
  <c r="O6385" i="3"/>
  <c r="O6405" i="3"/>
  <c r="O6426" i="3"/>
  <c r="O6447" i="3"/>
  <c r="O6466" i="3"/>
  <c r="O6485" i="3"/>
  <c r="O6505" i="3"/>
  <c r="O6524" i="3"/>
  <c r="O6543" i="3"/>
  <c r="O6561" i="3"/>
  <c r="O6579" i="3"/>
  <c r="O6597" i="3"/>
  <c r="O6615" i="3"/>
  <c r="O6634" i="3"/>
  <c r="O6652" i="3"/>
  <c r="O6671" i="3"/>
  <c r="O6689" i="3"/>
  <c r="O6707" i="3"/>
  <c r="O6725" i="3"/>
  <c r="O6743" i="3"/>
  <c r="O6761" i="3"/>
  <c r="O6778" i="3"/>
  <c r="O6795" i="3"/>
  <c r="O6812" i="3"/>
  <c r="O6829" i="3"/>
  <c r="O6846" i="3"/>
  <c r="O6863" i="3"/>
  <c r="O6880" i="3"/>
  <c r="O6897" i="3"/>
  <c r="O6914" i="3"/>
  <c r="O6931" i="3"/>
  <c r="O6948" i="3"/>
  <c r="O6965" i="3"/>
  <c r="O6982" i="3"/>
  <c r="O6999" i="3"/>
  <c r="O7017" i="3"/>
  <c r="O7034" i="3"/>
  <c r="O7051" i="3"/>
  <c r="O7068" i="3"/>
  <c r="O7085" i="3"/>
  <c r="O7102" i="3"/>
  <c r="O7118" i="3"/>
  <c r="O7134" i="3"/>
  <c r="O7150" i="3"/>
  <c r="O7166" i="3"/>
  <c r="O7182" i="3"/>
  <c r="O7198" i="3"/>
  <c r="O7214" i="3"/>
  <c r="O7230" i="3"/>
  <c r="O7246" i="3"/>
  <c r="O7262" i="3"/>
  <c r="O7278" i="3"/>
  <c r="O7294" i="3"/>
  <c r="O7310" i="3"/>
  <c r="O7326" i="3"/>
  <c r="O7342" i="3"/>
  <c r="O7358" i="3"/>
  <c r="O7374" i="3"/>
  <c r="O7390" i="3"/>
  <c r="O7406" i="3"/>
  <c r="O7422" i="3"/>
  <c r="O7438" i="3"/>
  <c r="O7454" i="3"/>
  <c r="O7470" i="3"/>
  <c r="O7486" i="3"/>
  <c r="O7502" i="3"/>
  <c r="O7518" i="3"/>
  <c r="O7534" i="3"/>
  <c r="O7550" i="3"/>
  <c r="O7566" i="3"/>
  <c r="O7582" i="3"/>
  <c r="O7598" i="3"/>
  <c r="O7614" i="3"/>
  <c r="O7630" i="3"/>
  <c r="O7646" i="3"/>
  <c r="O7662" i="3"/>
  <c r="O7678" i="3"/>
  <c r="O7694" i="3"/>
  <c r="O7710" i="3"/>
  <c r="O7726" i="3"/>
  <c r="O7742" i="3"/>
  <c r="O7758" i="3"/>
  <c r="O7774" i="3"/>
  <c r="O7790" i="3"/>
  <c r="O7806" i="3"/>
  <c r="O7822" i="3"/>
  <c r="O7838" i="3"/>
  <c r="O7854" i="3"/>
  <c r="O7870" i="3"/>
  <c r="O7886" i="3"/>
  <c r="O7902" i="3"/>
  <c r="O7918" i="3"/>
  <c r="O7934" i="3"/>
  <c r="O7950" i="3"/>
  <c r="O7966" i="3"/>
  <c r="O7982" i="3"/>
  <c r="O7998" i="3"/>
  <c r="O8014" i="3"/>
  <c r="O8030" i="3"/>
  <c r="O8046" i="3"/>
  <c r="O8062" i="3"/>
  <c r="O8078" i="3"/>
  <c r="O8094" i="3"/>
  <c r="O8110" i="3"/>
  <c r="O8126" i="3"/>
  <c r="O8142" i="3"/>
  <c r="O8158" i="3"/>
  <c r="O8174" i="3"/>
  <c r="O8190" i="3"/>
  <c r="O8206" i="3"/>
  <c r="O8222" i="3"/>
  <c r="O8238" i="3"/>
  <c r="O8254" i="3"/>
  <c r="O8270" i="3"/>
  <c r="O8286" i="3"/>
  <c r="O8302" i="3"/>
  <c r="O8318" i="3"/>
  <c r="O8334" i="3"/>
  <c r="O8350" i="3"/>
  <c r="O8366" i="3"/>
  <c r="O8382" i="3"/>
  <c r="O8398" i="3"/>
  <c r="O8414" i="3"/>
  <c r="N18970" i="3"/>
  <c r="O2030" i="3"/>
  <c r="O2996" i="3"/>
  <c r="O3673" i="3"/>
  <c r="O4048" i="3"/>
  <c r="O4331" i="3"/>
  <c r="O4570" i="3"/>
  <c r="O4772" i="3"/>
  <c r="O4917" i="3"/>
  <c r="O5047" i="3"/>
  <c r="O5182" i="3"/>
  <c r="O5318" i="3"/>
  <c r="O5403" i="3"/>
  <c r="O5492" i="3"/>
  <c r="O5574" i="3"/>
  <c r="O5648" i="3"/>
  <c r="O5707" i="3"/>
  <c r="O5760" i="3"/>
  <c r="O5802" i="3"/>
  <c r="O5846" i="3"/>
  <c r="O5879" i="3"/>
  <c r="O5910" i="3"/>
  <c r="O5939" i="3"/>
  <c r="O5962" i="3"/>
  <c r="O5990" i="3"/>
  <c r="O6016" i="3"/>
  <c r="O6038" i="3"/>
  <c r="O6064" i="3"/>
  <c r="O6088" i="3"/>
  <c r="O6112" i="3"/>
  <c r="O6136" i="3"/>
  <c r="O6162" i="3"/>
  <c r="O6184" i="3"/>
  <c r="O6210" i="3"/>
  <c r="O6234" i="3"/>
  <c r="O6258" i="3"/>
  <c r="O6279" i="3"/>
  <c r="O6302" i="3"/>
  <c r="O6323" i="3"/>
  <c r="O6343" i="3"/>
  <c r="O6363" i="3"/>
  <c r="O6386" i="3"/>
  <c r="O6407" i="3"/>
  <c r="O6427" i="3"/>
  <c r="O6448" i="3"/>
  <c r="O6467" i="3"/>
  <c r="O6487" i="3"/>
  <c r="O6506" i="3"/>
  <c r="O6526" i="3"/>
  <c r="O6544" i="3"/>
  <c r="O6562" i="3"/>
  <c r="O6580" i="3"/>
  <c r="O6598" i="3"/>
  <c r="O6617" i="3"/>
  <c r="O6635" i="3"/>
  <c r="O6654" i="3"/>
  <c r="O6672" i="3"/>
  <c r="O6690" i="3"/>
  <c r="O6708" i="3"/>
  <c r="O6726" i="3"/>
  <c r="O6745" i="3"/>
  <c r="O6762" i="3"/>
  <c r="O6779" i="3"/>
  <c r="O6796" i="3"/>
  <c r="O6813" i="3"/>
  <c r="O6830" i="3"/>
  <c r="O6847" i="3"/>
  <c r="O6864" i="3"/>
  <c r="O6881" i="3"/>
  <c r="O6898" i="3"/>
  <c r="O6915" i="3"/>
  <c r="O6932" i="3"/>
  <c r="O6949" i="3"/>
  <c r="O6966" i="3"/>
  <c r="O6983" i="3"/>
  <c r="O7001" i="3"/>
  <c r="O7018" i="3"/>
  <c r="O7035" i="3"/>
  <c r="O7052" i="3"/>
  <c r="O7069" i="3"/>
  <c r="O7086" i="3"/>
  <c r="O7103" i="3"/>
  <c r="O7119" i="3"/>
  <c r="O7135" i="3"/>
  <c r="O7151" i="3"/>
  <c r="O7167" i="3"/>
  <c r="O7183" i="3"/>
  <c r="O7199" i="3"/>
  <c r="O7215" i="3"/>
  <c r="O7231" i="3"/>
  <c r="O7247" i="3"/>
  <c r="O297" i="3"/>
  <c r="O2222" i="3"/>
  <c r="O3086" i="3"/>
  <c r="O3743" i="3"/>
  <c r="O4075" i="3"/>
  <c r="O4344" i="3"/>
  <c r="O4585" i="3"/>
  <c r="O4788" i="3"/>
  <c r="O4919" i="3"/>
  <c r="O5054" i="3"/>
  <c r="O5195" i="3"/>
  <c r="O5323" i="3"/>
  <c r="O5414" i="3"/>
  <c r="O5496" i="3"/>
  <c r="O5577" i="3"/>
  <c r="O5652" i="3"/>
  <c r="O5710" i="3"/>
  <c r="O5764" i="3"/>
  <c r="O5808" i="3"/>
  <c r="O5847" i="3"/>
  <c r="O5880" i="3"/>
  <c r="O5911" i="3"/>
  <c r="O5940" i="3"/>
  <c r="O5963" i="3"/>
  <c r="O5991" i="3"/>
  <c r="O6017" i="3"/>
  <c r="O6039" i="3"/>
  <c r="O6065" i="3"/>
  <c r="O6089" i="3"/>
  <c r="O6113" i="3"/>
  <c r="O6137" i="3"/>
  <c r="O6163" i="3"/>
  <c r="O6185" i="3"/>
  <c r="O6211" i="3"/>
  <c r="O6235" i="3"/>
  <c r="O6259" i="3"/>
  <c r="O6282" i="3"/>
  <c r="O6303" i="3"/>
  <c r="O6324" i="3"/>
  <c r="O6344" i="3"/>
  <c r="O6365" i="3"/>
  <c r="O6387" i="3"/>
  <c r="O6408" i="3"/>
  <c r="O6429" i="3"/>
  <c r="O6449" i="3"/>
  <c r="O6468" i="3"/>
  <c r="O6488" i="3"/>
  <c r="O6507" i="3"/>
  <c r="O6527" i="3"/>
  <c r="O6545" i="3"/>
  <c r="O6563" i="3"/>
  <c r="O6581" i="3"/>
  <c r="O6599" i="3"/>
  <c r="O6618" i="3"/>
  <c r="O6636" i="3"/>
  <c r="O6655" i="3"/>
  <c r="O6673" i="3"/>
  <c r="O6691" i="3"/>
  <c r="O6709" i="3"/>
  <c r="O6727" i="3"/>
  <c r="O6746" i="3"/>
  <c r="O6763" i="3"/>
  <c r="O6780" i="3"/>
  <c r="O6797" i="3"/>
  <c r="O6814" i="3"/>
  <c r="O6831" i="3"/>
  <c r="O6848" i="3"/>
  <c r="O6865" i="3"/>
  <c r="O6882" i="3"/>
  <c r="O6899" i="3"/>
  <c r="O6916" i="3"/>
  <c r="O6933" i="3"/>
  <c r="O6950" i="3"/>
  <c r="O6967" i="3"/>
  <c r="O6985" i="3"/>
  <c r="O7002" i="3"/>
  <c r="O7019" i="3"/>
  <c r="O7036" i="3"/>
  <c r="O7053" i="3"/>
  <c r="O7070" i="3"/>
  <c r="O7087" i="3"/>
  <c r="O7104" i="3"/>
  <c r="O7120" i="3"/>
  <c r="O7136" i="3"/>
  <c r="O7152" i="3"/>
  <c r="O7168" i="3"/>
  <c r="O7184" i="3"/>
  <c r="O7200" i="3"/>
  <c r="O7216" i="3"/>
  <c r="O7232" i="3"/>
  <c r="O7248" i="3"/>
  <c r="O7264" i="3"/>
  <c r="O7280" i="3"/>
  <c r="O7296" i="3"/>
  <c r="O7312" i="3"/>
  <c r="O7328" i="3"/>
  <c r="O300" i="3"/>
  <c r="O2224" i="3"/>
  <c r="O3088" i="3"/>
  <c r="O3745" i="3"/>
  <c r="O4088" i="3"/>
  <c r="O4360" i="3"/>
  <c r="O4606" i="3"/>
  <c r="O4791" i="3"/>
  <c r="O4926" i="3"/>
  <c r="O5067" i="3"/>
  <c r="O5200" i="3"/>
  <c r="O5328" i="3"/>
  <c r="O5418" i="3"/>
  <c r="O5499" i="3"/>
  <c r="O5579" i="3"/>
  <c r="O5655" i="3"/>
  <c r="O5712" i="3"/>
  <c r="O5765" i="3"/>
  <c r="O5812" i="3"/>
  <c r="O5848" i="3"/>
  <c r="O5881" i="3"/>
  <c r="O5912" i="3"/>
  <c r="O5941" i="3"/>
  <c r="O5966" i="3"/>
  <c r="O5992" i="3"/>
  <c r="O6018" i="3"/>
  <c r="O6040" i="3"/>
  <c r="O6066" i="3"/>
  <c r="O6090" i="3"/>
  <c r="O6114" i="3"/>
  <c r="O6138" i="3"/>
  <c r="O6164" i="3"/>
  <c r="O6186" i="3"/>
  <c r="O6212" i="3"/>
  <c r="O6238" i="3"/>
  <c r="O6260" i="3"/>
  <c r="O6283" i="3"/>
  <c r="O6305" i="3"/>
  <c r="O6325" i="3"/>
  <c r="O6345" i="3"/>
  <c r="O6368" i="3"/>
  <c r="O6388" i="3"/>
  <c r="O6409" i="3"/>
  <c r="O6430" i="3"/>
  <c r="O6450" i="3"/>
  <c r="O6470" i="3"/>
  <c r="O6489" i="3"/>
  <c r="O6510" i="3"/>
  <c r="O6528" i="3"/>
  <c r="O6546" i="3"/>
  <c r="O6564" i="3"/>
  <c r="O6582" i="3"/>
  <c r="O6601" i="3"/>
  <c r="O6619" i="3"/>
  <c r="O6638" i="3"/>
  <c r="O6656" i="3"/>
  <c r="O6674" i="3"/>
  <c r="O6692" i="3"/>
  <c r="O6710" i="3"/>
  <c r="O6729" i="3"/>
  <c r="O6747" i="3"/>
  <c r="O6764" i="3"/>
  <c r="O6781" i="3"/>
  <c r="O6798" i="3"/>
  <c r="O6815" i="3"/>
  <c r="O6832" i="3"/>
  <c r="O6849" i="3"/>
  <c r="O6866" i="3"/>
  <c r="O6883" i="3"/>
  <c r="O6900" i="3"/>
  <c r="O6917" i="3"/>
  <c r="O6934" i="3"/>
  <c r="O6951" i="3"/>
  <c r="O6969" i="3"/>
  <c r="O6986" i="3"/>
  <c r="O7003" i="3"/>
  <c r="O7020" i="3"/>
  <c r="O7037" i="3"/>
  <c r="O7054" i="3"/>
  <c r="O7071" i="3"/>
  <c r="O7088" i="3"/>
  <c r="O7105" i="3"/>
  <c r="O7121" i="3"/>
  <c r="O7137" i="3"/>
  <c r="O7153" i="3"/>
  <c r="O7169" i="3"/>
  <c r="O7185" i="3"/>
  <c r="O7201" i="3"/>
  <c r="O7217" i="3"/>
  <c r="O7233" i="3"/>
  <c r="O7249" i="3"/>
  <c r="O7265" i="3"/>
  <c r="O7281" i="3"/>
  <c r="O7297" i="3"/>
  <c r="O7313" i="3"/>
  <c r="O7329" i="3"/>
  <c r="O7345" i="3"/>
  <c r="O7361" i="3"/>
  <c r="O7377" i="3"/>
  <c r="O7393" i="3"/>
  <c r="O7409" i="3"/>
  <c r="O7425" i="3"/>
  <c r="O7441" i="3"/>
  <c r="O7457" i="3"/>
  <c r="O7473" i="3"/>
  <c r="O7489" i="3"/>
  <c r="O7505" i="3"/>
  <c r="O7521" i="3"/>
  <c r="O7537" i="3"/>
  <c r="O7553" i="3"/>
  <c r="O7569" i="3"/>
  <c r="O7585" i="3"/>
  <c r="O7601" i="3"/>
  <c r="O622" i="3"/>
  <c r="O2364" i="3"/>
  <c r="O3180" i="3"/>
  <c r="O3816" i="3"/>
  <c r="O4104" i="3"/>
  <c r="O4384" i="3"/>
  <c r="O4616" i="3"/>
  <c r="O4798" i="3"/>
  <c r="O4939" i="3"/>
  <c r="O5072" i="3"/>
  <c r="O5208" i="3"/>
  <c r="O5336" i="3"/>
  <c r="O5424" i="3"/>
  <c r="O5504" i="3"/>
  <c r="O5584" i="3"/>
  <c r="O5657" i="3"/>
  <c r="O5720" i="3"/>
  <c r="O5768" i="3"/>
  <c r="O5813" i="3"/>
  <c r="O5851" i="3"/>
  <c r="O5882" i="3"/>
  <c r="O5915" i="3"/>
  <c r="O5942" i="3"/>
  <c r="O5968" i="3"/>
  <c r="O5995" i="3"/>
  <c r="O6019" i="3"/>
  <c r="O6041" i="3"/>
  <c r="O6069" i="3"/>
  <c r="O6091" i="3"/>
  <c r="O6115" i="3"/>
  <c r="O6143" i="3"/>
  <c r="O6165" i="3"/>
  <c r="O6187" i="3"/>
  <c r="O6215" i="3"/>
  <c r="O6239" i="3"/>
  <c r="O6261" i="3"/>
  <c r="O6285" i="3"/>
  <c r="O6306" i="3"/>
  <c r="O6326" i="3"/>
  <c r="O6346" i="3"/>
  <c r="O6369" i="3"/>
  <c r="O6390" i="3"/>
  <c r="O6410" i="3"/>
  <c r="O6431" i="3"/>
  <c r="O6451" i="3"/>
  <c r="O6471" i="3"/>
  <c r="O6490" i="3"/>
  <c r="O6511" i="3"/>
  <c r="O6529" i="3"/>
  <c r="O6547" i="3"/>
  <c r="O6565" i="3"/>
  <c r="O6583" i="3"/>
  <c r="O6602" i="3"/>
  <c r="O6620" i="3"/>
  <c r="O6639" i="3"/>
  <c r="O6657" i="3"/>
  <c r="O6675" i="3"/>
  <c r="O6693" i="3"/>
  <c r="O6711" i="3"/>
  <c r="O6730" i="3"/>
  <c r="O6748" i="3"/>
  <c r="O6765" i="3"/>
  <c r="O6782" i="3"/>
  <c r="O6799" i="3"/>
  <c r="O6816" i="3"/>
  <c r="O6833" i="3"/>
  <c r="O6850" i="3"/>
  <c r="O6867" i="3"/>
  <c r="O6884" i="3"/>
  <c r="O6901" i="3"/>
  <c r="O6918" i="3"/>
  <c r="O6935" i="3"/>
  <c r="O6953" i="3"/>
  <c r="O6970" i="3"/>
  <c r="O6987" i="3"/>
  <c r="O7004" i="3"/>
  <c r="O7021" i="3"/>
  <c r="O7038" i="3"/>
  <c r="O7055" i="3"/>
  <c r="O7072" i="3"/>
  <c r="O7089" i="3"/>
  <c r="O7106" i="3"/>
  <c r="O7122" i="3"/>
  <c r="O7138" i="3"/>
  <c r="O7154" i="3"/>
  <c r="O7170" i="3"/>
  <c r="O7186" i="3"/>
  <c r="O7202" i="3"/>
  <c r="O7218" i="3"/>
  <c r="O7234" i="3"/>
  <c r="O7250" i="3"/>
  <c r="O7266" i="3"/>
  <c r="O7282" i="3"/>
  <c r="O7298" i="3"/>
  <c r="O7314" i="3"/>
  <c r="O7330" i="3"/>
  <c r="O7346" i="3"/>
  <c r="O7362" i="3"/>
  <c r="O7378" i="3"/>
  <c r="O7394" i="3"/>
  <c r="O7410" i="3"/>
  <c r="O7426" i="3"/>
  <c r="O7442" i="3"/>
  <c r="O7458" i="3"/>
  <c r="O7474" i="3"/>
  <c r="O7490" i="3"/>
  <c r="O7506" i="3"/>
  <c r="O7522" i="3"/>
  <c r="O7538" i="3"/>
  <c r="O7554" i="3"/>
  <c r="O7570" i="3"/>
  <c r="O7586" i="3"/>
  <c r="O7602" i="3"/>
  <c r="O7618" i="3"/>
  <c r="O7634" i="3"/>
  <c r="O7650" i="3"/>
  <c r="O7666" i="3"/>
  <c r="O7682" i="3"/>
  <c r="O7698" i="3"/>
  <c r="O7714" i="3"/>
  <c r="O7730" i="3"/>
  <c r="O7746" i="3"/>
  <c r="O7762" i="3"/>
  <c r="O7778" i="3"/>
  <c r="O7794" i="3"/>
  <c r="O7810" i="3"/>
  <c r="O7826" i="3"/>
  <c r="O624" i="3"/>
  <c r="O2366" i="3"/>
  <c r="O3182" i="3"/>
  <c r="O3818" i="3"/>
  <c r="O4128" i="3"/>
  <c r="O4393" i="3"/>
  <c r="O4624" i="3"/>
  <c r="O4811" i="3"/>
  <c r="O4944" i="3"/>
  <c r="O5080" i="3"/>
  <c r="O5223" i="3"/>
  <c r="O5342" i="3"/>
  <c r="O5429" i="3"/>
  <c r="O5509" i="3"/>
  <c r="O5592" i="3"/>
  <c r="O5659" i="3"/>
  <c r="O5723" i="3"/>
  <c r="O5770" i="3"/>
  <c r="O5814" i="3"/>
  <c r="O5854" i="3"/>
  <c r="O5883" i="3"/>
  <c r="O5918" i="3"/>
  <c r="O5943" i="3"/>
  <c r="O5971" i="3"/>
  <c r="O5998" i="3"/>
  <c r="O6020" i="3"/>
  <c r="O6046" i="3"/>
  <c r="O6070" i="3"/>
  <c r="O6094" i="3"/>
  <c r="O6118" i="3"/>
  <c r="O6144" i="3"/>
  <c r="O6166" i="3"/>
  <c r="O6192" i="3"/>
  <c r="O6216" i="3"/>
  <c r="O6240" i="3"/>
  <c r="O6264" i="3"/>
  <c r="O6286" i="3"/>
  <c r="O6307" i="3"/>
  <c r="O6327" i="3"/>
  <c r="O6347" i="3"/>
  <c r="O6370" i="3"/>
  <c r="O6391" i="3"/>
  <c r="O6411" i="3"/>
  <c r="O6432" i="3"/>
  <c r="O6453" i="3"/>
  <c r="O6472" i="3"/>
  <c r="O6493" i="3"/>
  <c r="O6512" i="3"/>
  <c r="O6530" i="3"/>
  <c r="O6548" i="3"/>
  <c r="O6566" i="3"/>
  <c r="O6585" i="3"/>
  <c r="O6603" i="3"/>
  <c r="O6622" i="3"/>
  <c r="O6640" i="3"/>
  <c r="O6658" i="3"/>
  <c r="O6676" i="3"/>
  <c r="O6694" i="3"/>
  <c r="O6713" i="3"/>
  <c r="O6731" i="3"/>
  <c r="O6749" i="3"/>
  <c r="O6766" i="3"/>
  <c r="O6783" i="3"/>
  <c r="O6800" i="3"/>
  <c r="O6817" i="3"/>
  <c r="O6834" i="3"/>
  <c r="O6851" i="3"/>
  <c r="O6868" i="3"/>
  <c r="O6885" i="3"/>
  <c r="O6902" i="3"/>
  <c r="O6919" i="3"/>
  <c r="O6937" i="3"/>
  <c r="O6954" i="3"/>
  <c r="O6971" i="3"/>
  <c r="O6988" i="3"/>
  <c r="O7005" i="3"/>
  <c r="O7022" i="3"/>
  <c r="O7039" i="3"/>
  <c r="O7056" i="3"/>
  <c r="O7073" i="3"/>
  <c r="O7090" i="3"/>
  <c r="O7107" i="3"/>
  <c r="O7123" i="3"/>
  <c r="O7139" i="3"/>
  <c r="O7155" i="3"/>
  <c r="O7171" i="3"/>
  <c r="O7187" i="3"/>
  <c r="O7203" i="3"/>
  <c r="O7219" i="3"/>
  <c r="O7235" i="3"/>
  <c r="O7251" i="3"/>
  <c r="O7267" i="3"/>
  <c r="O7283" i="3"/>
  <c r="O7299" i="3"/>
  <c r="O7315" i="3"/>
  <c r="O7331" i="3"/>
  <c r="O7347" i="3"/>
  <c r="O7363" i="3"/>
  <c r="O7379" i="3"/>
  <c r="O7395" i="3"/>
  <c r="O7411" i="3"/>
  <c r="O7427" i="3"/>
  <c r="O7443" i="3"/>
  <c r="O7459" i="3"/>
  <c r="O7475" i="3"/>
  <c r="O7491" i="3"/>
  <c r="O7507" i="3"/>
  <c r="O7523" i="3"/>
  <c r="O7539" i="3"/>
  <c r="O7555" i="3"/>
  <c r="O7571" i="3"/>
  <c r="O7587" i="3"/>
  <c r="O7603" i="3"/>
  <c r="O7619" i="3"/>
  <c r="O7635" i="3"/>
  <c r="O7651" i="3"/>
  <c r="O7667" i="3"/>
  <c r="O7683" i="3"/>
  <c r="O7699" i="3"/>
  <c r="O7715" i="3"/>
  <c r="O7731" i="3"/>
  <c r="O7747" i="3"/>
  <c r="O7763" i="3"/>
  <c r="O7779" i="3"/>
  <c r="O7795" i="3"/>
  <c r="O7811" i="3"/>
  <c r="O7827" i="3"/>
  <c r="O7843" i="3"/>
  <c r="O7859" i="3"/>
  <c r="O7875" i="3"/>
  <c r="O7891" i="3"/>
  <c r="O7907" i="3"/>
  <c r="O914" i="3"/>
  <c r="O2492" i="3"/>
  <c r="O3274" i="3"/>
  <c r="O3872" i="3"/>
  <c r="O4137" i="3"/>
  <c r="O4409" i="3"/>
  <c r="O4650" i="3"/>
  <c r="O4816" i="3"/>
  <c r="O4952" i="3"/>
  <c r="O5095" i="3"/>
  <c r="O5225" i="3"/>
  <c r="O5351" i="3"/>
  <c r="O5431" i="3"/>
  <c r="O5514" i="3"/>
  <c r="O5598" i="3"/>
  <c r="O5670" i="3"/>
  <c r="O5726" i="3"/>
  <c r="O5776" i="3"/>
  <c r="O5815" i="3"/>
  <c r="O5859" i="3"/>
  <c r="O5889" i="3"/>
  <c r="O5920" i="3"/>
  <c r="O5944" i="3"/>
  <c r="O5972" i="3"/>
  <c r="O5999" i="3"/>
  <c r="O6021" i="3"/>
  <c r="O6047" i="3"/>
  <c r="O6071" i="3"/>
  <c r="O6095" i="3"/>
  <c r="O6119" i="3"/>
  <c r="O6145" i="3"/>
  <c r="O6167" i="3"/>
  <c r="O6193" i="3"/>
  <c r="O6217" i="3"/>
  <c r="O6241" i="3"/>
  <c r="O6265" i="3"/>
  <c r="O6288" i="3"/>
  <c r="O6308" i="3"/>
  <c r="O6328" i="3"/>
  <c r="O6351" i="3"/>
  <c r="O6371" i="3"/>
  <c r="O6392" i="3"/>
  <c r="O6413" i="3"/>
  <c r="O6433" i="3"/>
  <c r="O6454" i="3"/>
  <c r="O6473" i="3"/>
  <c r="O6494" i="3"/>
  <c r="O6513" i="3"/>
  <c r="O6531" i="3"/>
  <c r="O6549" i="3"/>
  <c r="O6567" i="3"/>
  <c r="O6586" i="3"/>
  <c r="O6604" i="3"/>
  <c r="O6623" i="3"/>
  <c r="O6641" i="3"/>
  <c r="O6659" i="3"/>
  <c r="O6677" i="3"/>
  <c r="O6695" i="3"/>
  <c r="O6714" i="3"/>
  <c r="O6732" i="3"/>
  <c r="O6750" i="3"/>
  <c r="O6767" i="3"/>
  <c r="O6784" i="3"/>
  <c r="O6801" i="3"/>
  <c r="O6818" i="3"/>
  <c r="O6835" i="3"/>
  <c r="O6852" i="3"/>
  <c r="O6869" i="3"/>
  <c r="O6886" i="3"/>
  <c r="O6903" i="3"/>
  <c r="O6921" i="3"/>
  <c r="O6938" i="3"/>
  <c r="O6955" i="3"/>
  <c r="O6972" i="3"/>
  <c r="O6989" i="3"/>
  <c r="O7006" i="3"/>
  <c r="O7023" i="3"/>
  <c r="O7040" i="3"/>
  <c r="O7057" i="3"/>
  <c r="O7074" i="3"/>
  <c r="O7091" i="3"/>
  <c r="O7108" i="3"/>
  <c r="O7124" i="3"/>
  <c r="O7140" i="3"/>
  <c r="O7156" i="3"/>
  <c r="O7172" i="3"/>
  <c r="O7188" i="3"/>
  <c r="O7204" i="3"/>
  <c r="O7220" i="3"/>
  <c r="O7236" i="3"/>
  <c r="O7252" i="3"/>
  <c r="O7268" i="3"/>
  <c r="O7284" i="3"/>
  <c r="O7300" i="3"/>
  <c r="O7316" i="3"/>
  <c r="O7332" i="3"/>
  <c r="O7348" i="3"/>
  <c r="O7364" i="3"/>
  <c r="O7380" i="3"/>
  <c r="O7396" i="3"/>
  <c r="O7412" i="3"/>
  <c r="O7428" i="3"/>
  <c r="O7444" i="3"/>
  <c r="O7460" i="3"/>
  <c r="O7476" i="3"/>
  <c r="O7492" i="3"/>
  <c r="O7508" i="3"/>
  <c r="O7524" i="3"/>
  <c r="O7540" i="3"/>
  <c r="O7556" i="3"/>
  <c r="O7572" i="3"/>
  <c r="O7588" i="3"/>
  <c r="O7604" i="3"/>
  <c r="O7620" i="3"/>
  <c r="O7636" i="3"/>
  <c r="O7652" i="3"/>
  <c r="O7668" i="3"/>
  <c r="O7684" i="3"/>
  <c r="O916" i="3"/>
  <c r="O2494" i="3"/>
  <c r="O3276" i="3"/>
  <c r="O3881" i="3"/>
  <c r="O4153" i="3"/>
  <c r="O4440" i="3"/>
  <c r="O4654" i="3"/>
  <c r="O4824" i="3"/>
  <c r="O4967" i="3"/>
  <c r="O5097" i="3"/>
  <c r="O5236" i="3"/>
  <c r="O5353" i="3"/>
  <c r="O5438" i="3"/>
  <c r="O5524" i="3"/>
  <c r="O5605" i="3"/>
  <c r="O5673" i="3"/>
  <c r="O5733" i="3"/>
  <c r="O5780" i="3"/>
  <c r="O5818" i="3"/>
  <c r="O5860" i="3"/>
  <c r="O5891" i="3"/>
  <c r="O5921" i="3"/>
  <c r="O5945" i="3"/>
  <c r="O5973" i="3"/>
  <c r="O6000" i="3"/>
  <c r="O6022" i="3"/>
  <c r="O6048" i="3"/>
  <c r="O6072" i="3"/>
  <c r="O6096" i="3"/>
  <c r="O6120" i="3"/>
  <c r="O6146" i="3"/>
  <c r="O6168" i="3"/>
  <c r="O6194" i="3"/>
  <c r="O6218" i="3"/>
  <c r="O6242" i="3"/>
  <c r="O6266" i="3"/>
  <c r="O6289" i="3"/>
  <c r="O6309" i="3"/>
  <c r="O6329" i="3"/>
  <c r="O6352" i="3"/>
  <c r="O6373" i="3"/>
  <c r="O6393" i="3"/>
  <c r="O6414" i="3"/>
  <c r="O6436" i="3"/>
  <c r="O6455" i="3"/>
  <c r="O6475" i="3"/>
  <c r="O6495" i="3"/>
  <c r="O6514" i="3"/>
  <c r="O6532" i="3"/>
  <c r="O6550" i="3"/>
  <c r="O6569" i="3"/>
  <c r="O6587" i="3"/>
  <c r="O6606" i="3"/>
  <c r="O6624" i="3"/>
  <c r="O6642" i="3"/>
  <c r="O6660" i="3"/>
  <c r="O6678" i="3"/>
  <c r="O6697" i="3"/>
  <c r="O6715" i="3"/>
  <c r="O6734" i="3"/>
  <c r="O6751" i="3"/>
  <c r="O6768" i="3"/>
  <c r="O6785" i="3"/>
  <c r="O6802" i="3"/>
  <c r="O6819" i="3"/>
  <c r="O6836" i="3"/>
  <c r="O6853" i="3"/>
  <c r="O6870" i="3"/>
  <c r="O6887" i="3"/>
  <c r="O6905" i="3"/>
  <c r="O6922" i="3"/>
  <c r="O1153" i="3"/>
  <c r="O2602" i="3"/>
  <c r="O3361" i="3"/>
  <c r="O3897" i="3"/>
  <c r="O4184" i="3"/>
  <c r="O4442" i="3"/>
  <c r="O4667" i="3"/>
  <c r="O4839" i="3"/>
  <c r="O4969" i="3"/>
  <c r="O5108" i="3"/>
  <c r="O5248" i="3"/>
  <c r="O5364" i="3"/>
  <c r="O5446" i="3"/>
  <c r="O5527" i="3"/>
  <c r="O5607" i="3"/>
  <c r="O5674" i="3"/>
  <c r="O5734" i="3"/>
  <c r="O5783" i="3"/>
  <c r="O5819" i="3"/>
  <c r="O5861" i="3"/>
  <c r="O5892" i="3"/>
  <c r="O5923" i="3"/>
  <c r="O5946" i="3"/>
  <c r="O5976" i="3"/>
  <c r="O6001" i="3"/>
  <c r="O6023" i="3"/>
  <c r="O6051" i="3"/>
  <c r="O6073" i="3"/>
  <c r="O6097" i="3"/>
  <c r="O6123" i="3"/>
  <c r="O6147" i="3"/>
  <c r="O6169" i="3"/>
  <c r="O6197" i="3"/>
  <c r="O6219" i="3"/>
  <c r="O6243" i="3"/>
  <c r="O6267" i="3"/>
  <c r="O6290" i="3"/>
  <c r="O6310" i="3"/>
  <c r="O6330" i="3"/>
  <c r="O6353" i="3"/>
  <c r="O6374" i="3"/>
  <c r="O6394" i="3"/>
  <c r="O6415" i="3"/>
  <c r="O6437" i="3"/>
  <c r="O6456" i="3"/>
  <c r="O6477" i="3"/>
  <c r="O6496" i="3"/>
  <c r="O6515" i="3"/>
  <c r="O6533" i="3"/>
  <c r="O6551" i="3"/>
  <c r="O6570" i="3"/>
  <c r="O6588" i="3"/>
  <c r="O6607" i="3"/>
  <c r="O6625" i="3"/>
  <c r="O6643" i="3"/>
  <c r="O6661" i="3"/>
  <c r="O6679" i="3"/>
  <c r="O6698" i="3"/>
  <c r="O6716" i="3"/>
  <c r="O6735" i="3"/>
  <c r="O6752" i="3"/>
  <c r="O6769" i="3"/>
  <c r="O6786" i="3"/>
  <c r="O6803" i="3"/>
  <c r="O6820" i="3"/>
  <c r="O6837" i="3"/>
  <c r="O6854" i="3"/>
  <c r="O6871" i="3"/>
  <c r="O6889" i="3"/>
  <c r="O6906" i="3"/>
  <c r="O6923" i="3"/>
  <c r="O6940" i="3"/>
  <c r="O6957" i="3"/>
  <c r="O6974" i="3"/>
  <c r="O6991" i="3"/>
  <c r="O7008" i="3"/>
  <c r="O7025" i="3"/>
  <c r="O7042" i="3"/>
  <c r="O7059" i="3"/>
  <c r="O7076" i="3"/>
  <c r="O7093" i="3"/>
  <c r="O7110" i="3"/>
  <c r="O7126" i="3"/>
  <c r="O7142" i="3"/>
  <c r="O7158" i="3"/>
  <c r="O7174" i="3"/>
  <c r="O7190" i="3"/>
  <c r="O7206" i="3"/>
  <c r="O7222" i="3"/>
  <c r="O7238" i="3"/>
  <c r="O7254" i="3"/>
  <c r="O7270" i="3"/>
  <c r="O7286" i="3"/>
  <c r="O7302" i="3"/>
  <c r="O7318" i="3"/>
  <c r="O7334" i="3"/>
  <c r="O7350" i="3"/>
  <c r="O7366" i="3"/>
  <c r="O7382" i="3"/>
  <c r="O7398" i="3"/>
  <c r="O7414" i="3"/>
  <c r="O1168" i="3"/>
  <c r="O2604" i="3"/>
  <c r="O3365" i="3"/>
  <c r="O3928" i="3"/>
  <c r="O4186" i="3"/>
  <c r="O4457" i="3"/>
  <c r="O4696" i="3"/>
  <c r="O4841" i="3"/>
  <c r="O4980" i="3"/>
  <c r="O5120" i="3"/>
  <c r="O5253" i="3"/>
  <c r="O5368" i="3"/>
  <c r="O5449" i="3"/>
  <c r="O5529" i="3"/>
  <c r="O5609" i="3"/>
  <c r="O5680" i="3"/>
  <c r="O5735" i="3"/>
  <c r="O5784" i="3"/>
  <c r="O5822" i="3"/>
  <c r="O5862" i="3"/>
  <c r="O5895" i="3"/>
  <c r="O5924" i="3"/>
  <c r="O5952" i="3"/>
  <c r="O5977" i="3"/>
  <c r="O6002" i="3"/>
  <c r="O6026" i="3"/>
  <c r="O6052" i="3"/>
  <c r="O6074" i="3"/>
  <c r="O6100" i="3"/>
  <c r="O6126" i="3"/>
  <c r="O6148" i="3"/>
  <c r="O6174" i="3"/>
  <c r="O6198" i="3"/>
  <c r="O6222" i="3"/>
  <c r="O6246" i="3"/>
  <c r="O6271" i="3"/>
  <c r="O6291" i="3"/>
  <c r="O6311" i="3"/>
  <c r="O6334" i="3"/>
  <c r="O6354" i="3"/>
  <c r="O6375" i="3"/>
  <c r="O6395" i="3"/>
  <c r="O6416" i="3"/>
  <c r="O6438" i="3"/>
  <c r="O6458" i="3"/>
  <c r="O6478" i="3"/>
  <c r="O6497" i="3"/>
  <c r="O6516" i="3"/>
  <c r="O6534" i="3"/>
  <c r="O6553" i="3"/>
  <c r="O6571" i="3"/>
  <c r="O6590" i="3"/>
  <c r="O6608" i="3"/>
  <c r="O6626" i="3"/>
  <c r="O6644" i="3"/>
  <c r="O6662" i="3"/>
  <c r="O6681" i="3"/>
  <c r="O6699" i="3"/>
  <c r="O6718" i="3"/>
  <c r="O6736" i="3"/>
  <c r="O6753" i="3"/>
  <c r="O6770" i="3"/>
  <c r="O6787" i="3"/>
  <c r="O6804" i="3"/>
  <c r="O6821" i="3"/>
  <c r="O6838" i="3"/>
  <c r="O6855" i="3"/>
  <c r="O6873" i="3"/>
  <c r="O6890" i="3"/>
  <c r="O6907" i="3"/>
  <c r="O6924" i="3"/>
  <c r="O6941" i="3"/>
  <c r="O6958" i="3"/>
  <c r="O6975" i="3"/>
  <c r="O6992" i="3"/>
  <c r="O7009" i="3"/>
  <c r="O7026" i="3"/>
  <c r="O7043" i="3"/>
  <c r="O7060" i="3"/>
  <c r="O7077" i="3"/>
  <c r="O7094" i="3"/>
  <c r="O7111" i="3"/>
  <c r="O7127" i="3"/>
  <c r="O7143" i="3"/>
  <c r="O7159" i="3"/>
  <c r="O7175" i="3"/>
  <c r="O7191" i="3"/>
  <c r="O7207" i="3"/>
  <c r="O7223" i="3"/>
  <c r="O7239" i="3"/>
  <c r="O7255" i="3"/>
  <c r="O7271" i="3"/>
  <c r="O7287" i="3"/>
  <c r="O7303" i="3"/>
  <c r="O7319" i="3"/>
  <c r="O7335" i="3"/>
  <c r="O7351" i="3"/>
  <c r="O7367" i="3"/>
  <c r="O7383" i="3"/>
  <c r="O7399" i="3"/>
  <c r="O7415" i="3"/>
  <c r="O1390" i="3"/>
  <c r="O2702" i="3"/>
  <c r="O3447" i="3"/>
  <c r="O3930" i="3"/>
  <c r="O4202" i="3"/>
  <c r="O4478" i="3"/>
  <c r="O4698" i="3"/>
  <c r="O4852" i="3"/>
  <c r="O4992" i="3"/>
  <c r="O5125" i="3"/>
  <c r="O5258" i="3"/>
  <c r="O5371" i="3"/>
  <c r="O5451" i="3"/>
  <c r="O5531" i="3"/>
  <c r="O5620" i="3"/>
  <c r="O5685" i="3"/>
  <c r="O5736" i="3"/>
  <c r="O5785" i="3"/>
  <c r="O5829" i="3"/>
  <c r="O5863" i="3"/>
  <c r="O5896" i="3"/>
  <c r="O5925" i="3"/>
  <c r="O5953" i="3"/>
  <c r="O5978" i="3"/>
  <c r="O6003" i="3"/>
  <c r="O6027" i="3"/>
  <c r="O6053" i="3"/>
  <c r="O6075" i="3"/>
  <c r="O6101" i="3"/>
  <c r="O6127" i="3"/>
  <c r="O6149" i="3"/>
  <c r="O6175" i="3"/>
  <c r="O6199" i="3"/>
  <c r="O6223" i="3"/>
  <c r="O6247" i="3"/>
  <c r="O6272" i="3"/>
  <c r="O6292" i="3"/>
  <c r="O6312" i="3"/>
  <c r="O6335" i="3"/>
  <c r="O6356" i="3"/>
  <c r="O6376" i="3"/>
  <c r="O6397" i="3"/>
  <c r="O6419" i="3"/>
  <c r="O6439" i="3"/>
  <c r="O6459" i="3"/>
  <c r="O6479" i="3"/>
  <c r="O6498" i="3"/>
  <c r="O6517" i="3"/>
  <c r="O6535" i="3"/>
  <c r="O6554" i="3"/>
  <c r="O6572" i="3"/>
  <c r="O6591" i="3"/>
  <c r="O6609" i="3"/>
  <c r="O6627" i="3"/>
  <c r="O6645" i="3"/>
  <c r="O6663" i="3"/>
  <c r="O6682" i="3"/>
  <c r="O6700" i="3"/>
  <c r="O6719" i="3"/>
  <c r="O6737" i="3"/>
  <c r="O6754" i="3"/>
  <c r="O6771" i="3"/>
  <c r="O6788" i="3"/>
  <c r="O6805" i="3"/>
  <c r="O6822" i="3"/>
  <c r="O6839" i="3"/>
  <c r="O6857" i="3"/>
  <c r="O6874" i="3"/>
  <c r="O6891" i="3"/>
  <c r="O6908" i="3"/>
  <c r="O6925" i="3"/>
  <c r="O6942" i="3"/>
  <c r="O1392" i="3"/>
  <c r="O2704" i="3"/>
  <c r="O3449" i="3"/>
  <c r="O3946" i="3"/>
  <c r="O4233" i="3"/>
  <c r="O4488" i="3"/>
  <c r="O4713" i="3"/>
  <c r="O4864" i="3"/>
  <c r="O4997" i="3"/>
  <c r="O5130" i="3"/>
  <c r="O5273" i="3"/>
  <c r="O5376" i="3"/>
  <c r="O5456" i="3"/>
  <c r="O5542" i="3"/>
  <c r="O5623" i="3"/>
  <c r="O5687" i="3"/>
  <c r="O5737" i="3"/>
  <c r="O5786" i="3"/>
  <c r="O5830" i="3"/>
  <c r="O5866" i="3"/>
  <c r="O5897" i="3"/>
  <c r="O5926" i="3"/>
  <c r="O5954" i="3"/>
  <c r="O5979" i="3"/>
  <c r="O6004" i="3"/>
  <c r="O6030" i="3"/>
  <c r="O6054" i="3"/>
  <c r="O6078" i="3"/>
  <c r="O6102" i="3"/>
  <c r="O6128" i="3"/>
  <c r="O6150" i="3"/>
  <c r="O6176" i="3"/>
  <c r="O6200" i="3"/>
  <c r="O6224" i="3"/>
  <c r="O6248" i="3"/>
  <c r="O6273" i="3"/>
  <c r="O6293" i="3"/>
  <c r="O6313" i="3"/>
  <c r="O6336" i="3"/>
  <c r="O6357" i="3"/>
  <c r="O6377" i="3"/>
  <c r="O6398" i="3"/>
  <c r="O6420" i="3"/>
  <c r="O6441" i="3"/>
  <c r="O6461" i="3"/>
  <c r="O6480" i="3"/>
  <c r="O6499" i="3"/>
  <c r="O6518" i="3"/>
  <c r="O6537" i="3"/>
  <c r="O6555" i="3"/>
  <c r="O6574" i="3"/>
  <c r="O6592" i="3"/>
  <c r="O6610" i="3"/>
  <c r="O6628" i="3"/>
  <c r="O6646" i="3"/>
  <c r="O6665" i="3"/>
  <c r="O6683" i="3"/>
  <c r="O6702" i="3"/>
  <c r="O6720" i="3"/>
  <c r="O6738" i="3"/>
  <c r="O6755" i="3"/>
  <c r="O6772" i="3"/>
  <c r="O6789" i="3"/>
  <c r="O6806" i="3"/>
  <c r="O6823" i="3"/>
  <c r="O6841" i="3"/>
  <c r="O6858" i="3"/>
  <c r="O6875" i="3"/>
  <c r="O6892" i="3"/>
  <c r="O6909" i="3"/>
  <c r="O6926" i="3"/>
  <c r="O6943" i="3"/>
  <c r="O6960" i="3"/>
  <c r="O6977" i="3"/>
  <c r="O6994" i="3"/>
  <c r="O7011" i="3"/>
  <c r="O7028" i="3"/>
  <c r="O7045" i="3"/>
  <c r="O7062" i="3"/>
  <c r="O7079" i="3"/>
  <c r="O7097" i="3"/>
  <c r="O7113" i="3"/>
  <c r="O7129" i="3"/>
  <c r="O7145" i="3"/>
  <c r="O7161" i="3"/>
  <c r="N13349" i="3"/>
  <c r="O1616" i="3"/>
  <c r="O2810" i="3"/>
  <c r="O3527" i="3"/>
  <c r="O3979" i="3"/>
  <c r="O4251" i="3"/>
  <c r="O4522" i="3"/>
  <c r="O4731" i="3"/>
  <c r="O4874" i="3"/>
  <c r="O5017" i="3"/>
  <c r="O5147" i="3"/>
  <c r="O5286" i="3"/>
  <c r="O5386" i="3"/>
  <c r="O5470" i="3"/>
  <c r="O5552" i="3"/>
  <c r="O5627" i="3"/>
  <c r="O5701" i="3"/>
  <c r="O5751" i="3"/>
  <c r="O5796" i="3"/>
  <c r="O5834" i="3"/>
  <c r="O5870" i="3"/>
  <c r="O5902" i="3"/>
  <c r="O5930" i="3"/>
  <c r="O5958" i="3"/>
  <c r="O5984" i="3"/>
  <c r="O6008" i="3"/>
  <c r="O6034" i="3"/>
  <c r="O6056" i="3"/>
  <c r="O6082" i="3"/>
  <c r="O6106" i="3"/>
  <c r="O6130" i="3"/>
  <c r="O6154" i="3"/>
  <c r="O6180" i="3"/>
  <c r="O6202" i="3"/>
  <c r="O6228" i="3"/>
  <c r="O6254" i="3"/>
  <c r="O6275" i="3"/>
  <c r="O6295" i="3"/>
  <c r="O6318" i="3"/>
  <c r="O6339" i="3"/>
  <c r="O6359" i="3"/>
  <c r="O6379" i="3"/>
  <c r="O6402" i="3"/>
  <c r="O6422" i="3"/>
  <c r="O6443" i="3"/>
  <c r="O6463" i="3"/>
  <c r="O6482" i="3"/>
  <c r="O6501" i="3"/>
  <c r="O6521" i="3"/>
  <c r="O6539" i="3"/>
  <c r="O6558" i="3"/>
  <c r="O6576" i="3"/>
  <c r="O6594" i="3"/>
  <c r="O6612" i="3"/>
  <c r="O6630" i="3"/>
  <c r="O6649" i="3"/>
  <c r="O6667" i="3"/>
  <c r="O6686" i="3"/>
  <c r="O6704" i="3"/>
  <c r="O6722" i="3"/>
  <c r="O6740" i="3"/>
  <c r="O6757" i="3"/>
  <c r="O6774" i="3"/>
  <c r="O6791" i="3"/>
  <c r="O6809" i="3"/>
  <c r="O6826" i="3"/>
  <c r="O6843" i="3"/>
  <c r="O6860" i="3"/>
  <c r="O6877" i="3"/>
  <c r="O6894" i="3"/>
  <c r="O6911" i="3"/>
  <c r="O6928" i="3"/>
  <c r="O6945" i="3"/>
  <c r="O6962" i="3"/>
  <c r="O6979" i="3"/>
  <c r="O6996" i="3"/>
  <c r="O7013" i="3"/>
  <c r="O7030" i="3"/>
  <c r="O7047" i="3"/>
  <c r="O7065" i="3"/>
  <c r="O7082" i="3"/>
  <c r="O7099" i="3"/>
  <c r="O7115" i="3"/>
  <c r="O7131" i="3"/>
  <c r="O7147" i="3"/>
  <c r="O7163" i="3"/>
  <c r="O7179" i="3"/>
  <c r="O7195" i="3"/>
  <c r="O1821" i="3"/>
  <c r="O5019" i="3"/>
  <c r="O5752" i="3"/>
  <c r="O6009" i="3"/>
  <c r="O6203" i="3"/>
  <c r="O6381" i="3"/>
  <c r="O6540" i="3"/>
  <c r="O6687" i="3"/>
  <c r="O6827" i="3"/>
  <c r="O6956" i="3"/>
  <c r="O7024" i="3"/>
  <c r="O7092" i="3"/>
  <c r="O7157" i="3"/>
  <c r="O7209" i="3"/>
  <c r="O7253" i="3"/>
  <c r="O7289" i="3"/>
  <c r="O7323" i="3"/>
  <c r="O7356" i="3"/>
  <c r="O7388" i="3"/>
  <c r="O7420" i="3"/>
  <c r="O7448" i="3"/>
  <c r="O7472" i="3"/>
  <c r="O7498" i="3"/>
  <c r="O7526" i="3"/>
  <c r="O7548" i="3"/>
  <c r="O7576" i="3"/>
  <c r="O7600" i="3"/>
  <c r="O7625" i="3"/>
  <c r="O7648" i="3"/>
  <c r="O7672" i="3"/>
  <c r="O7695" i="3"/>
  <c r="O7717" i="3"/>
  <c r="O7737" i="3"/>
  <c r="O7759" i="3"/>
  <c r="O7781" i="3"/>
  <c r="O7801" i="3"/>
  <c r="O7823" i="3"/>
  <c r="O7844" i="3"/>
  <c r="O7863" i="3"/>
  <c r="O7882" i="3"/>
  <c r="O7903" i="3"/>
  <c r="O7922" i="3"/>
  <c r="O7940" i="3"/>
  <c r="O7958" i="3"/>
  <c r="O7976" i="3"/>
  <c r="O7994" i="3"/>
  <c r="O8012" i="3"/>
  <c r="O8032" i="3"/>
  <c r="O8050" i="3"/>
  <c r="O8068" i="3"/>
  <c r="O8086" i="3"/>
  <c r="O8104" i="3"/>
  <c r="O8122" i="3"/>
  <c r="O8140" i="3"/>
  <c r="O8160" i="3"/>
  <c r="O8178" i="3"/>
  <c r="O8196" i="3"/>
  <c r="O8213" i="3"/>
  <c r="O8230" i="3"/>
  <c r="O8247" i="3"/>
  <c r="O8264" i="3"/>
  <c r="O8281" i="3"/>
  <c r="O8298" i="3"/>
  <c r="O8315" i="3"/>
  <c r="O8332" i="3"/>
  <c r="O8349" i="3"/>
  <c r="O8367" i="3"/>
  <c r="O8384" i="3"/>
  <c r="O8401" i="3"/>
  <c r="O8418" i="3"/>
  <c r="O8434" i="3"/>
  <c r="O8450" i="3"/>
  <c r="O8466" i="3"/>
  <c r="O8482" i="3"/>
  <c r="O8498" i="3"/>
  <c r="O8514" i="3"/>
  <c r="O8530" i="3"/>
  <c r="O8546" i="3"/>
  <c r="O8562" i="3"/>
  <c r="O8578" i="3"/>
  <c r="O8594" i="3"/>
  <c r="O8610" i="3"/>
  <c r="O8626" i="3"/>
  <c r="O8642" i="3"/>
  <c r="O8658" i="3"/>
  <c r="O8674" i="3"/>
  <c r="O8690" i="3"/>
  <c r="O8706" i="3"/>
  <c r="O8722" i="3"/>
  <c r="O8738" i="3"/>
  <c r="O8754" i="3"/>
  <c r="O8770" i="3"/>
  <c r="O8786" i="3"/>
  <c r="O8802" i="3"/>
  <c r="O8818" i="3"/>
  <c r="O8834" i="3"/>
  <c r="O8850" i="3"/>
  <c r="O8866" i="3"/>
  <c r="O8882" i="3"/>
  <c r="O8898" i="3"/>
  <c r="O8914" i="3"/>
  <c r="O8930" i="3"/>
  <c r="O8946" i="3"/>
  <c r="O8962" i="3"/>
  <c r="O8978" i="3"/>
  <c r="O8994" i="3"/>
  <c r="O9010" i="3"/>
  <c r="O9026" i="3"/>
  <c r="O9042" i="3"/>
  <c r="O9058" i="3"/>
  <c r="O9074" i="3"/>
  <c r="O9090" i="3"/>
  <c r="O9106" i="3"/>
  <c r="O9122" i="3"/>
  <c r="O9138" i="3"/>
  <c r="O9154" i="3"/>
  <c r="O9170" i="3"/>
  <c r="O9186" i="3"/>
  <c r="O9202" i="3"/>
  <c r="O9218" i="3"/>
  <c r="O9234" i="3"/>
  <c r="O9250" i="3"/>
  <c r="O9266" i="3"/>
  <c r="O9282" i="3"/>
  <c r="O9298" i="3"/>
  <c r="O9314" i="3"/>
  <c r="O9330" i="3"/>
  <c r="O9346" i="3"/>
  <c r="O9362" i="3"/>
  <c r="O9378" i="3"/>
  <c r="O9394" i="3"/>
  <c r="O9410" i="3"/>
  <c r="O9426" i="3"/>
  <c r="O9442" i="3"/>
  <c r="O9458" i="3"/>
  <c r="O9474" i="3"/>
  <c r="O9490" i="3"/>
  <c r="O9506" i="3"/>
  <c r="O9522" i="3"/>
  <c r="O9538" i="3"/>
  <c r="O9554" i="3"/>
  <c r="O9570" i="3"/>
  <c r="O9586" i="3"/>
  <c r="O9602" i="3"/>
  <c r="O9618" i="3"/>
  <c r="O9634" i="3"/>
  <c r="O9650" i="3"/>
  <c r="O9666" i="3"/>
  <c r="O9682" i="3"/>
  <c r="O9698" i="3"/>
  <c r="O9714" i="3"/>
  <c r="O9730" i="3"/>
  <c r="O9746" i="3"/>
  <c r="O9762" i="3"/>
  <c r="O9778" i="3"/>
  <c r="O9794" i="3"/>
  <c r="O9810" i="3"/>
  <c r="O9826" i="3"/>
  <c r="O9842" i="3"/>
  <c r="O9858" i="3"/>
  <c r="O9874" i="3"/>
  <c r="O9890" i="3"/>
  <c r="O9906" i="3"/>
  <c r="O9922" i="3"/>
  <c r="O9938" i="3"/>
  <c r="O9954" i="3"/>
  <c r="O9970" i="3"/>
  <c r="O9986" i="3"/>
  <c r="O10002" i="3"/>
  <c r="O10018" i="3"/>
  <c r="O10034" i="3"/>
  <c r="O10050" i="3"/>
  <c r="O10066" i="3"/>
  <c r="O10082" i="3"/>
  <c r="O10098" i="3"/>
  <c r="O10114" i="3"/>
  <c r="O10130" i="3"/>
  <c r="O10146" i="3"/>
  <c r="O10162" i="3"/>
  <c r="O10178" i="3"/>
  <c r="O10194" i="3"/>
  <c r="O10210" i="3"/>
  <c r="O10226" i="3"/>
  <c r="O10242" i="3"/>
  <c r="O10258" i="3"/>
  <c r="O10274" i="3"/>
  <c r="O10290" i="3"/>
  <c r="O10306" i="3"/>
  <c r="O10322" i="3"/>
  <c r="O10338" i="3"/>
  <c r="O10354" i="3"/>
  <c r="O10370" i="3"/>
  <c r="O10386" i="3"/>
  <c r="O10402" i="3"/>
  <c r="O10418" i="3"/>
  <c r="O10434" i="3"/>
  <c r="O10450" i="3"/>
  <c r="O10466" i="3"/>
  <c r="O10482" i="3"/>
  <c r="O10498" i="3"/>
  <c r="O10514" i="3"/>
  <c r="O10530" i="3"/>
  <c r="O10546" i="3"/>
  <c r="O10562" i="3"/>
  <c r="O10578" i="3"/>
  <c r="O10594" i="3"/>
  <c r="O10610" i="3"/>
  <c r="O10626" i="3"/>
  <c r="O10642" i="3"/>
  <c r="O10658" i="3"/>
  <c r="O10674" i="3"/>
  <c r="O10690" i="3"/>
  <c r="O10706" i="3"/>
  <c r="O10722" i="3"/>
  <c r="O10738" i="3"/>
  <c r="O10754" i="3"/>
  <c r="O10770" i="3"/>
  <c r="O10786" i="3"/>
  <c r="O10802" i="3"/>
  <c r="O10818" i="3"/>
  <c r="O10834" i="3"/>
  <c r="O10850" i="3"/>
  <c r="O10866" i="3"/>
  <c r="O10882" i="3"/>
  <c r="O10898" i="3"/>
  <c r="O10914" i="3"/>
  <c r="O10930" i="3"/>
  <c r="O10946" i="3"/>
  <c r="O10962" i="3"/>
  <c r="O10978" i="3"/>
  <c r="O10994" i="3"/>
  <c r="O11010" i="3"/>
  <c r="O11026" i="3"/>
  <c r="O11042" i="3"/>
  <c r="O11058" i="3"/>
  <c r="O11074" i="3"/>
  <c r="O11090" i="3"/>
  <c r="O11106" i="3"/>
  <c r="O11122" i="3"/>
  <c r="O11138" i="3"/>
  <c r="O11154" i="3"/>
  <c r="O11170" i="3"/>
  <c r="O11186" i="3"/>
  <c r="O11202" i="3"/>
  <c r="O11218" i="3"/>
  <c r="O2804" i="3"/>
  <c r="O5145" i="3"/>
  <c r="O5787" i="3"/>
  <c r="O6033" i="3"/>
  <c r="O6225" i="3"/>
  <c r="O6399" i="3"/>
  <c r="O6556" i="3"/>
  <c r="O6703" i="3"/>
  <c r="O6842" i="3"/>
  <c r="O6959" i="3"/>
  <c r="O7027" i="3"/>
  <c r="O7095" i="3"/>
  <c r="O7160" i="3"/>
  <c r="O7210" i="3"/>
  <c r="O7256" i="3"/>
  <c r="O7290" i="3"/>
  <c r="O7324" i="3"/>
  <c r="O7359" i="3"/>
  <c r="O7391" i="3"/>
  <c r="O7423" i="3"/>
  <c r="O7449" i="3"/>
  <c r="O7477" i="3"/>
  <c r="O7499" i="3"/>
  <c r="O7527" i="3"/>
  <c r="O7551" i="3"/>
  <c r="O7577" i="3"/>
  <c r="O7605" i="3"/>
  <c r="O7626" i="3"/>
  <c r="O7649" i="3"/>
  <c r="O7673" i="3"/>
  <c r="O7696" i="3"/>
  <c r="O7718" i="3"/>
  <c r="O7738" i="3"/>
  <c r="O7760" i="3"/>
  <c r="O7782" i="3"/>
  <c r="O7802" i="3"/>
  <c r="O7824" i="3"/>
  <c r="O7845" i="3"/>
  <c r="O7864" i="3"/>
  <c r="O7883" i="3"/>
  <c r="O7904" i="3"/>
  <c r="O7923" i="3"/>
  <c r="O7941" i="3"/>
  <c r="O7959" i="3"/>
  <c r="O7977" i="3"/>
  <c r="O7995" i="3"/>
  <c r="O8015" i="3"/>
  <c r="O8033" i="3"/>
  <c r="O8051" i="3"/>
  <c r="O8069" i="3"/>
  <c r="O8087" i="3"/>
  <c r="O8105" i="3"/>
  <c r="O8123" i="3"/>
  <c r="O8143" i="3"/>
  <c r="O8161" i="3"/>
  <c r="O8179" i="3"/>
  <c r="O8197" i="3"/>
  <c r="O8214" i="3"/>
  <c r="O8231" i="3"/>
  <c r="O8248" i="3"/>
  <c r="O8265" i="3"/>
  <c r="O8282" i="3"/>
  <c r="O8299" i="3"/>
  <c r="O8316" i="3"/>
  <c r="O8333" i="3"/>
  <c r="O8351" i="3"/>
  <c r="O8368" i="3"/>
  <c r="O8385" i="3"/>
  <c r="O8402" i="3"/>
  <c r="O8419" i="3"/>
  <c r="O8435" i="3"/>
  <c r="O8451" i="3"/>
  <c r="O8467" i="3"/>
  <c r="O8483" i="3"/>
  <c r="O8499" i="3"/>
  <c r="O8515" i="3"/>
  <c r="O8531" i="3"/>
  <c r="O8547" i="3"/>
  <c r="O8563" i="3"/>
  <c r="O8579" i="3"/>
  <c r="O8595" i="3"/>
  <c r="O8611" i="3"/>
  <c r="O8627" i="3"/>
  <c r="O8643" i="3"/>
  <c r="O8659" i="3"/>
  <c r="O8675" i="3"/>
  <c r="O8691" i="3"/>
  <c r="O8707" i="3"/>
  <c r="O8723" i="3"/>
  <c r="O8739" i="3"/>
  <c r="O8755" i="3"/>
  <c r="O8771" i="3"/>
  <c r="O8787" i="3"/>
  <c r="O8803" i="3"/>
  <c r="O8819" i="3"/>
  <c r="O8835" i="3"/>
  <c r="O8851" i="3"/>
  <c r="O8867" i="3"/>
  <c r="O8883" i="3"/>
  <c r="O8899" i="3"/>
  <c r="O8915" i="3"/>
  <c r="O8931" i="3"/>
  <c r="O8947" i="3"/>
  <c r="O8963" i="3"/>
  <c r="O8979" i="3"/>
  <c r="O8995" i="3"/>
  <c r="O9011" i="3"/>
  <c r="O9027" i="3"/>
  <c r="O9043" i="3"/>
  <c r="O9059" i="3"/>
  <c r="O9075" i="3"/>
  <c r="O9091" i="3"/>
  <c r="O9107" i="3"/>
  <c r="O9123" i="3"/>
  <c r="O9139" i="3"/>
  <c r="O9155" i="3"/>
  <c r="O9171" i="3"/>
  <c r="O9187" i="3"/>
  <c r="O9203" i="3"/>
  <c r="O9219" i="3"/>
  <c r="O9235" i="3"/>
  <c r="O9251" i="3"/>
  <c r="O9267" i="3"/>
  <c r="O9283" i="3"/>
  <c r="O9299" i="3"/>
  <c r="O9315" i="3"/>
  <c r="O9331" i="3"/>
  <c r="O9347" i="3"/>
  <c r="O9363" i="3"/>
  <c r="O9379" i="3"/>
  <c r="O9395" i="3"/>
  <c r="O9411" i="3"/>
  <c r="O9427" i="3"/>
  <c r="O9443" i="3"/>
  <c r="O9459" i="3"/>
  <c r="O9475" i="3"/>
  <c r="O9491" i="3"/>
  <c r="O9507" i="3"/>
  <c r="O9523" i="3"/>
  <c r="O9539" i="3"/>
  <c r="O9555" i="3"/>
  <c r="O9571" i="3"/>
  <c r="O9587" i="3"/>
  <c r="O9603" i="3"/>
  <c r="O9619" i="3"/>
  <c r="O9635" i="3"/>
  <c r="O9651" i="3"/>
  <c r="O9667" i="3"/>
  <c r="O9683" i="3"/>
  <c r="O9699" i="3"/>
  <c r="O9715" i="3"/>
  <c r="O9731" i="3"/>
  <c r="O9747" i="3"/>
  <c r="O9763" i="3"/>
  <c r="O9779" i="3"/>
  <c r="O9795" i="3"/>
  <c r="O9811" i="3"/>
  <c r="O9827" i="3"/>
  <c r="O9843" i="3"/>
  <c r="O9859" i="3"/>
  <c r="O9875" i="3"/>
  <c r="O9891" i="3"/>
  <c r="O9907" i="3"/>
  <c r="O9923" i="3"/>
  <c r="O9939" i="3"/>
  <c r="O9955" i="3"/>
  <c r="O9971" i="3"/>
  <c r="O9987" i="3"/>
  <c r="O10003" i="3"/>
  <c r="O10019" i="3"/>
  <c r="O10035" i="3"/>
  <c r="O10051" i="3"/>
  <c r="O10067" i="3"/>
  <c r="O10083" i="3"/>
  <c r="O10099" i="3"/>
  <c r="O10115" i="3"/>
  <c r="O10131" i="3"/>
  <c r="O10147" i="3"/>
  <c r="O10163" i="3"/>
  <c r="O10179" i="3"/>
  <c r="O10195" i="3"/>
  <c r="O10211" i="3"/>
  <c r="O10227" i="3"/>
  <c r="O10243" i="3"/>
  <c r="O10259" i="3"/>
  <c r="O10275" i="3"/>
  <c r="O10291" i="3"/>
  <c r="O10307" i="3"/>
  <c r="O10323" i="3"/>
  <c r="O10339" i="3"/>
  <c r="O10355" i="3"/>
  <c r="O10371" i="3"/>
  <c r="O10387" i="3"/>
  <c r="O10403" i="3"/>
  <c r="O10419" i="3"/>
  <c r="O10435" i="3"/>
  <c r="O10451" i="3"/>
  <c r="O10467" i="3"/>
  <c r="O10483" i="3"/>
  <c r="O10499" i="3"/>
  <c r="O10515" i="3"/>
  <c r="O10531" i="3"/>
  <c r="O10547" i="3"/>
  <c r="O10563" i="3"/>
  <c r="O10579" i="3"/>
  <c r="O10595" i="3"/>
  <c r="O10611" i="3"/>
  <c r="O10627" i="3"/>
  <c r="O10643" i="3"/>
  <c r="O10659" i="3"/>
  <c r="O10675" i="3"/>
  <c r="O10691" i="3"/>
  <c r="O10707" i="3"/>
  <c r="O10723" i="3"/>
  <c r="O10739" i="3"/>
  <c r="O10755" i="3"/>
  <c r="O10771" i="3"/>
  <c r="O10787" i="3"/>
  <c r="O10803" i="3"/>
  <c r="O10819" i="3"/>
  <c r="O10835" i="3"/>
  <c r="O10851" i="3"/>
  <c r="O10867" i="3"/>
  <c r="O10883" i="3"/>
  <c r="O10899" i="3"/>
  <c r="O10915" i="3"/>
  <c r="O10931" i="3"/>
  <c r="O10947" i="3"/>
  <c r="O10963" i="3"/>
  <c r="O10979" i="3"/>
  <c r="O10995" i="3"/>
  <c r="O11011" i="3"/>
  <c r="O11027" i="3"/>
  <c r="O11043" i="3"/>
  <c r="O11059" i="3"/>
  <c r="O11075" i="3"/>
  <c r="O11091" i="3"/>
  <c r="O11107" i="3"/>
  <c r="O11123" i="3"/>
  <c r="O11139" i="3"/>
  <c r="O11155" i="3"/>
  <c r="O11171" i="3"/>
  <c r="O11187" i="3"/>
  <c r="O2900" i="3"/>
  <c r="O5158" i="3"/>
  <c r="O5797" i="3"/>
  <c r="O6035" i="3"/>
  <c r="O6229" i="3"/>
  <c r="O6403" i="3"/>
  <c r="O6559" i="3"/>
  <c r="O6705" i="3"/>
  <c r="O6844" i="3"/>
  <c r="O6961" i="3"/>
  <c r="O7029" i="3"/>
  <c r="O7098" i="3"/>
  <c r="O7162" i="3"/>
  <c r="O7211" i="3"/>
  <c r="O7257" i="3"/>
  <c r="O7291" i="3"/>
  <c r="O7327" i="3"/>
  <c r="O7360" i="3"/>
  <c r="O7392" i="3"/>
  <c r="O7424" i="3"/>
  <c r="O7450" i="3"/>
  <c r="O7478" i="3"/>
  <c r="O7500" i="3"/>
  <c r="O7528" i="3"/>
  <c r="O7552" i="3"/>
  <c r="O7578" i="3"/>
  <c r="O7606" i="3"/>
  <c r="O7627" i="3"/>
  <c r="O7653" i="3"/>
  <c r="O7674" i="3"/>
  <c r="O7697" i="3"/>
  <c r="O7719" i="3"/>
  <c r="O7739" i="3"/>
  <c r="O7761" i="3"/>
  <c r="O7783" i="3"/>
  <c r="O7803" i="3"/>
  <c r="O7825" i="3"/>
  <c r="O7846" i="3"/>
  <c r="O7865" i="3"/>
  <c r="O7884" i="3"/>
  <c r="O7905" i="3"/>
  <c r="O7924" i="3"/>
  <c r="O7942" i="3"/>
  <c r="O7960" i="3"/>
  <c r="O7978" i="3"/>
  <c r="O7996" i="3"/>
  <c r="O8016" i="3"/>
  <c r="O8034" i="3"/>
  <c r="O8052" i="3"/>
  <c r="O8070" i="3"/>
  <c r="O8088" i="3"/>
  <c r="O8106" i="3"/>
  <c r="O8124" i="3"/>
  <c r="O8144" i="3"/>
  <c r="O8162" i="3"/>
  <c r="O8180" i="3"/>
  <c r="O8198" i="3"/>
  <c r="O8215" i="3"/>
  <c r="O8232" i="3"/>
  <c r="O8249" i="3"/>
  <c r="O8266" i="3"/>
  <c r="O8283" i="3"/>
  <c r="O8300" i="3"/>
  <c r="O8317" i="3"/>
  <c r="O8335" i="3"/>
  <c r="O8352" i="3"/>
  <c r="O8369" i="3"/>
  <c r="O8386" i="3"/>
  <c r="O8403" i="3"/>
  <c r="O8420" i="3"/>
  <c r="O8436" i="3"/>
  <c r="O8452" i="3"/>
  <c r="O8468" i="3"/>
  <c r="O8484" i="3"/>
  <c r="O8500" i="3"/>
  <c r="O8516" i="3"/>
  <c r="O8532" i="3"/>
  <c r="O8548" i="3"/>
  <c r="O8564" i="3"/>
  <c r="O8580" i="3"/>
  <c r="O8596" i="3"/>
  <c r="O8612" i="3"/>
  <c r="O8628" i="3"/>
  <c r="O8644" i="3"/>
  <c r="O8660" i="3"/>
  <c r="O8676" i="3"/>
  <c r="O8692" i="3"/>
  <c r="O8708" i="3"/>
  <c r="O8724" i="3"/>
  <c r="O8740" i="3"/>
  <c r="O8756" i="3"/>
  <c r="O8772" i="3"/>
  <c r="O8788" i="3"/>
  <c r="O8804" i="3"/>
  <c r="O8820" i="3"/>
  <c r="O8836" i="3"/>
  <c r="O8852" i="3"/>
  <c r="O8868" i="3"/>
  <c r="O8884" i="3"/>
  <c r="O8900" i="3"/>
  <c r="O8916" i="3"/>
  <c r="O8932" i="3"/>
  <c r="O8948" i="3"/>
  <c r="O8964" i="3"/>
  <c r="O8980" i="3"/>
  <c r="O8996" i="3"/>
  <c r="O9012" i="3"/>
  <c r="O9028" i="3"/>
  <c r="O9044" i="3"/>
  <c r="O9060" i="3"/>
  <c r="O9076" i="3"/>
  <c r="O9092" i="3"/>
  <c r="O9108" i="3"/>
  <c r="O9124" i="3"/>
  <c r="O9140" i="3"/>
  <c r="O9156" i="3"/>
  <c r="O9172" i="3"/>
  <c r="O9188" i="3"/>
  <c r="O9204" i="3"/>
  <c r="O9220" i="3"/>
  <c r="O9236" i="3"/>
  <c r="O9252" i="3"/>
  <c r="O9268" i="3"/>
  <c r="O9284" i="3"/>
  <c r="O9300" i="3"/>
  <c r="O9316" i="3"/>
  <c r="O9332" i="3"/>
  <c r="O9348" i="3"/>
  <c r="O9364" i="3"/>
  <c r="O9380" i="3"/>
  <c r="O9396" i="3"/>
  <c r="O9412" i="3"/>
  <c r="O9428" i="3"/>
  <c r="O9444" i="3"/>
  <c r="O9460" i="3"/>
  <c r="O9476" i="3"/>
  <c r="O9492" i="3"/>
  <c r="O9508" i="3"/>
  <c r="O9524" i="3"/>
  <c r="O9540" i="3"/>
  <c r="O9556" i="3"/>
  <c r="O9572" i="3"/>
  <c r="O9588" i="3"/>
  <c r="O9604" i="3"/>
  <c r="O9620" i="3"/>
  <c r="O9636" i="3"/>
  <c r="O9652" i="3"/>
  <c r="O9668" i="3"/>
  <c r="O9684" i="3"/>
  <c r="O9700" i="3"/>
  <c r="O9716" i="3"/>
  <c r="O9732" i="3"/>
  <c r="O9748" i="3"/>
  <c r="O9764" i="3"/>
  <c r="O9780" i="3"/>
  <c r="O9796" i="3"/>
  <c r="O9812" i="3"/>
  <c r="O9828" i="3"/>
  <c r="O9844" i="3"/>
  <c r="O9860" i="3"/>
  <c r="O9876" i="3"/>
  <c r="O9892" i="3"/>
  <c r="O9908" i="3"/>
  <c r="O9924" i="3"/>
  <c r="O9940" i="3"/>
  <c r="O9956" i="3"/>
  <c r="O9972" i="3"/>
  <c r="O9988" i="3"/>
  <c r="O10004" i="3"/>
  <c r="O10020" i="3"/>
  <c r="O10036" i="3"/>
  <c r="O10052" i="3"/>
  <c r="O10068" i="3"/>
  <c r="O10084" i="3"/>
  <c r="O3525" i="3"/>
  <c r="O5275" i="3"/>
  <c r="O5833" i="3"/>
  <c r="O6055" i="3"/>
  <c r="O6251" i="3"/>
  <c r="O6421" i="3"/>
  <c r="O6575" i="3"/>
  <c r="O6721" i="3"/>
  <c r="O6859" i="3"/>
  <c r="O6963" i="3"/>
  <c r="O7031" i="3"/>
  <c r="O7100" i="3"/>
  <c r="O7164" i="3"/>
  <c r="O7212" i="3"/>
  <c r="O7258" i="3"/>
  <c r="O7292" i="3"/>
  <c r="O7333" i="3"/>
  <c r="O7365" i="3"/>
  <c r="O7397" i="3"/>
  <c r="O7429" i="3"/>
  <c r="O7451" i="3"/>
  <c r="O7479" i="3"/>
  <c r="O7503" i="3"/>
  <c r="O7529" i="3"/>
  <c r="O7557" i="3"/>
  <c r="O7579" i="3"/>
  <c r="O7607" i="3"/>
  <c r="O7628" i="3"/>
  <c r="O7654" i="3"/>
  <c r="O7675" i="3"/>
  <c r="O7700" i="3"/>
  <c r="O7720" i="3"/>
  <c r="O7740" i="3"/>
  <c r="O7764" i="3"/>
  <c r="O7784" i="3"/>
  <c r="O7804" i="3"/>
  <c r="O7828" i="3"/>
  <c r="O7847" i="3"/>
  <c r="O7866" i="3"/>
  <c r="O7887" i="3"/>
  <c r="O7906" i="3"/>
  <c r="O7925" i="3"/>
  <c r="O7943" i="3"/>
  <c r="O7961" i="3"/>
  <c r="O7979" i="3"/>
  <c r="O7999" i="3"/>
  <c r="O8017" i="3"/>
  <c r="O8035" i="3"/>
  <c r="O8053" i="3"/>
  <c r="O8071" i="3"/>
  <c r="O8089" i="3"/>
  <c r="O8107" i="3"/>
  <c r="O8127" i="3"/>
  <c r="O8145" i="3"/>
  <c r="O8163" i="3"/>
  <c r="O8181" i="3"/>
  <c r="O8199" i="3"/>
  <c r="O8216" i="3"/>
  <c r="O8233" i="3"/>
  <c r="O8250" i="3"/>
  <c r="O8267" i="3"/>
  <c r="O8284" i="3"/>
  <c r="O8301" i="3"/>
  <c r="O8319" i="3"/>
  <c r="O8336" i="3"/>
  <c r="O8353" i="3"/>
  <c r="O8370" i="3"/>
  <c r="O8387" i="3"/>
  <c r="O8404" i="3"/>
  <c r="O8421" i="3"/>
  <c r="O8437" i="3"/>
  <c r="O8453" i="3"/>
  <c r="O8469" i="3"/>
  <c r="O8485" i="3"/>
  <c r="O8501" i="3"/>
  <c r="O8517" i="3"/>
  <c r="O8533" i="3"/>
  <c r="O8549" i="3"/>
  <c r="O8565" i="3"/>
  <c r="O8581" i="3"/>
  <c r="O8597" i="3"/>
  <c r="O8613" i="3"/>
  <c r="O8629" i="3"/>
  <c r="O8645" i="3"/>
  <c r="O8661" i="3"/>
  <c r="O8677" i="3"/>
  <c r="O8693" i="3"/>
  <c r="O8709" i="3"/>
  <c r="O8725" i="3"/>
  <c r="O8741" i="3"/>
  <c r="O8757" i="3"/>
  <c r="O8773" i="3"/>
  <c r="O8789" i="3"/>
  <c r="O8805" i="3"/>
  <c r="O8821" i="3"/>
  <c r="O8837" i="3"/>
  <c r="O8853" i="3"/>
  <c r="O8869" i="3"/>
  <c r="O8885" i="3"/>
  <c r="O8901" i="3"/>
  <c r="O8917" i="3"/>
  <c r="O8933" i="3"/>
  <c r="O8949" i="3"/>
  <c r="O8965" i="3"/>
  <c r="O8981" i="3"/>
  <c r="O8997" i="3"/>
  <c r="O9013" i="3"/>
  <c r="O9029" i="3"/>
  <c r="O9045" i="3"/>
  <c r="O9061" i="3"/>
  <c r="O9077" i="3"/>
  <c r="O9093" i="3"/>
  <c r="O9109" i="3"/>
  <c r="O9125" i="3"/>
  <c r="O9141" i="3"/>
  <c r="O9157" i="3"/>
  <c r="O9173" i="3"/>
  <c r="O9189" i="3"/>
  <c r="O9205" i="3"/>
  <c r="O9221" i="3"/>
  <c r="O9237" i="3"/>
  <c r="O9253" i="3"/>
  <c r="O9269" i="3"/>
  <c r="O9285" i="3"/>
  <c r="O9301" i="3"/>
  <c r="O9317" i="3"/>
  <c r="O9333" i="3"/>
  <c r="O9349" i="3"/>
  <c r="O9365" i="3"/>
  <c r="O9381" i="3"/>
  <c r="O9397" i="3"/>
  <c r="O9413" i="3"/>
  <c r="O9429" i="3"/>
  <c r="O9445" i="3"/>
  <c r="O9461" i="3"/>
  <c r="O9477" i="3"/>
  <c r="O9493" i="3"/>
  <c r="O9509" i="3"/>
  <c r="O9525" i="3"/>
  <c r="O9541" i="3"/>
  <c r="O9557" i="3"/>
  <c r="O9573" i="3"/>
  <c r="O9589" i="3"/>
  <c r="O9605" i="3"/>
  <c r="O9621" i="3"/>
  <c r="O9637" i="3"/>
  <c r="O9653" i="3"/>
  <c r="O9669" i="3"/>
  <c r="O9685" i="3"/>
  <c r="O9701" i="3"/>
  <c r="O9717" i="3"/>
  <c r="O9733" i="3"/>
  <c r="O9749" i="3"/>
  <c r="O9765" i="3"/>
  <c r="O9781" i="3"/>
  <c r="O9797" i="3"/>
  <c r="O9813" i="3"/>
  <c r="O9829" i="3"/>
  <c r="O9845" i="3"/>
  <c r="O9861" i="3"/>
  <c r="O9877" i="3"/>
  <c r="O9893" i="3"/>
  <c r="O9909" i="3"/>
  <c r="O9925" i="3"/>
  <c r="O9941" i="3"/>
  <c r="O9957" i="3"/>
  <c r="O9973" i="3"/>
  <c r="O3597" i="3"/>
  <c r="O5301" i="3"/>
  <c r="O5835" i="3"/>
  <c r="O6057" i="3"/>
  <c r="O6255" i="3"/>
  <c r="O6424" i="3"/>
  <c r="O6577" i="3"/>
  <c r="O6723" i="3"/>
  <c r="O6861" i="3"/>
  <c r="O6973" i="3"/>
  <c r="O7041" i="3"/>
  <c r="O7109" i="3"/>
  <c r="O7173" i="3"/>
  <c r="O7221" i="3"/>
  <c r="O7259" i="3"/>
  <c r="O7295" i="3"/>
  <c r="O7336" i="3"/>
  <c r="O7368" i="3"/>
  <c r="O7400" i="3"/>
  <c r="O7430" i="3"/>
  <c r="O7452" i="3"/>
  <c r="O7480" i="3"/>
  <c r="O7504" i="3"/>
  <c r="O7530" i="3"/>
  <c r="O7558" i="3"/>
  <c r="O7580" i="3"/>
  <c r="O7608" i="3"/>
  <c r="O7631" i="3"/>
  <c r="O7655" i="3"/>
  <c r="O7676" i="3"/>
  <c r="O7701" i="3"/>
  <c r="O7721" i="3"/>
  <c r="O7743" i="3"/>
  <c r="O7765" i="3"/>
  <c r="O7785" i="3"/>
  <c r="O7807" i="3"/>
  <c r="O7829" i="3"/>
  <c r="O7848" i="3"/>
  <c r="O7867" i="3"/>
  <c r="O7888" i="3"/>
  <c r="O7908" i="3"/>
  <c r="O7926" i="3"/>
  <c r="O7944" i="3"/>
  <c r="O7962" i="3"/>
  <c r="O7980" i="3"/>
  <c r="O8000" i="3"/>
  <c r="O8018" i="3"/>
  <c r="O8036" i="3"/>
  <c r="O8054" i="3"/>
  <c r="O8072" i="3"/>
  <c r="O8090" i="3"/>
  <c r="O8108" i="3"/>
  <c r="O8128" i="3"/>
  <c r="O8146" i="3"/>
  <c r="O8164" i="3"/>
  <c r="O8182" i="3"/>
  <c r="O8200" i="3"/>
  <c r="O8217" i="3"/>
  <c r="O8234" i="3"/>
  <c r="O8251" i="3"/>
  <c r="O8268" i="3"/>
  <c r="O8285" i="3"/>
  <c r="O8303" i="3"/>
  <c r="O8320" i="3"/>
  <c r="O8337" i="3"/>
  <c r="O8354" i="3"/>
  <c r="O8371" i="3"/>
  <c r="O8388" i="3"/>
  <c r="O8405" i="3"/>
  <c r="O8422" i="3"/>
  <c r="O8438" i="3"/>
  <c r="O8454" i="3"/>
  <c r="O8470" i="3"/>
  <c r="O8486" i="3"/>
  <c r="O8502" i="3"/>
  <c r="O8518" i="3"/>
  <c r="O8534" i="3"/>
  <c r="O8550" i="3"/>
  <c r="O8566" i="3"/>
  <c r="O8582" i="3"/>
  <c r="O8598" i="3"/>
  <c r="O8614" i="3"/>
  <c r="O8630" i="3"/>
  <c r="O8646" i="3"/>
  <c r="O8662" i="3"/>
  <c r="O8678" i="3"/>
  <c r="O8694" i="3"/>
  <c r="O8710" i="3"/>
  <c r="O8726" i="3"/>
  <c r="O8742" i="3"/>
  <c r="O8758" i="3"/>
  <c r="O8774" i="3"/>
  <c r="O8790" i="3"/>
  <c r="O8806" i="3"/>
  <c r="O8822" i="3"/>
  <c r="O8838" i="3"/>
  <c r="O8854" i="3"/>
  <c r="O8870" i="3"/>
  <c r="O8886" i="3"/>
  <c r="O8902" i="3"/>
  <c r="O8918" i="3"/>
  <c r="O8934" i="3"/>
  <c r="O8950" i="3"/>
  <c r="O8966" i="3"/>
  <c r="O8982" i="3"/>
  <c r="O8998" i="3"/>
  <c r="O9014" i="3"/>
  <c r="O9030" i="3"/>
  <c r="O9046" i="3"/>
  <c r="O9062" i="3"/>
  <c r="O9078" i="3"/>
  <c r="O9094" i="3"/>
  <c r="O9110" i="3"/>
  <c r="O9126" i="3"/>
  <c r="O9142" i="3"/>
  <c r="O9158" i="3"/>
  <c r="O9174" i="3"/>
  <c r="O9190" i="3"/>
  <c r="O9206" i="3"/>
  <c r="O9222" i="3"/>
  <c r="O9238" i="3"/>
  <c r="O9254" i="3"/>
  <c r="O9270" i="3"/>
  <c r="O9286" i="3"/>
  <c r="O9302" i="3"/>
  <c r="O9318" i="3"/>
  <c r="O9334" i="3"/>
  <c r="O9350" i="3"/>
  <c r="O9366" i="3"/>
  <c r="O9382" i="3"/>
  <c r="O9398" i="3"/>
  <c r="O9414" i="3"/>
  <c r="O9430" i="3"/>
  <c r="O9446" i="3"/>
  <c r="O9462" i="3"/>
  <c r="O9478" i="3"/>
  <c r="O9494" i="3"/>
  <c r="O9510" i="3"/>
  <c r="O9526" i="3"/>
  <c r="O9542" i="3"/>
  <c r="O9558" i="3"/>
  <c r="O9574" i="3"/>
  <c r="O9590" i="3"/>
  <c r="O9606" i="3"/>
  <c r="O9622" i="3"/>
  <c r="O9638" i="3"/>
  <c r="O9654" i="3"/>
  <c r="O9670" i="3"/>
  <c r="O9686" i="3"/>
  <c r="O9702" i="3"/>
  <c r="O9718" i="3"/>
  <c r="O9734" i="3"/>
  <c r="O9750" i="3"/>
  <c r="O9766" i="3"/>
  <c r="O9782" i="3"/>
  <c r="O9798" i="3"/>
  <c r="O9814" i="3"/>
  <c r="O9830" i="3"/>
  <c r="O9846" i="3"/>
  <c r="O9862" i="3"/>
  <c r="O9878" i="3"/>
  <c r="O9894" i="3"/>
  <c r="O9910" i="3"/>
  <c r="O9926" i="3"/>
  <c r="O9942" i="3"/>
  <c r="O9958" i="3"/>
  <c r="O9974" i="3"/>
  <c r="O9990" i="3"/>
  <c r="O10006" i="3"/>
  <c r="O10022" i="3"/>
  <c r="O10038" i="3"/>
  <c r="O10054" i="3"/>
  <c r="O10070" i="3"/>
  <c r="O10086" i="3"/>
  <c r="O10102" i="3"/>
  <c r="O10118" i="3"/>
  <c r="O10134" i="3"/>
  <c r="O10150" i="3"/>
  <c r="O10166" i="3"/>
  <c r="O10182" i="3"/>
  <c r="O10198" i="3"/>
  <c r="O10214" i="3"/>
  <c r="O10230" i="3"/>
  <c r="O10246" i="3"/>
  <c r="O10262" i="3"/>
  <c r="O10278" i="3"/>
  <c r="O10294" i="3"/>
  <c r="O10310" i="3"/>
  <c r="O10326" i="3"/>
  <c r="O10342" i="3"/>
  <c r="O10358" i="3"/>
  <c r="O10374" i="3"/>
  <c r="O10390" i="3"/>
  <c r="O10406" i="3"/>
  <c r="O10422" i="3"/>
  <c r="O10438" i="3"/>
  <c r="O10454" i="3"/>
  <c r="O10470" i="3"/>
  <c r="O10486" i="3"/>
  <c r="O10502" i="3"/>
  <c r="O10518" i="3"/>
  <c r="O10534" i="3"/>
  <c r="O10550" i="3"/>
  <c r="O10566" i="3"/>
  <c r="O10582" i="3"/>
  <c r="O10598" i="3"/>
  <c r="O10614" i="3"/>
  <c r="O10630" i="3"/>
  <c r="O10646" i="3"/>
  <c r="O10662" i="3"/>
  <c r="O10678" i="3"/>
  <c r="O10694" i="3"/>
  <c r="O3977" i="3"/>
  <c r="O5381" i="3"/>
  <c r="O5867" i="3"/>
  <c r="O6079" i="3"/>
  <c r="O6274" i="3"/>
  <c r="O6442" i="3"/>
  <c r="O6593" i="3"/>
  <c r="O6739" i="3"/>
  <c r="O6876" i="3"/>
  <c r="O6976" i="3"/>
  <c r="O7044" i="3"/>
  <c r="O7112" i="3"/>
  <c r="O7176" i="3"/>
  <c r="O7224" i="3"/>
  <c r="O7260" i="3"/>
  <c r="O7301" i="3"/>
  <c r="O7337" i="3"/>
  <c r="O7369" i="3"/>
  <c r="O7401" i="3"/>
  <c r="O7431" i="3"/>
  <c r="O7455" i="3"/>
  <c r="O7481" i="3"/>
  <c r="O7509" i="3"/>
  <c r="O7531" i="3"/>
  <c r="O7559" i="3"/>
  <c r="O7583" i="3"/>
  <c r="O7609" i="3"/>
  <c r="O7632" i="3"/>
  <c r="O7656" i="3"/>
  <c r="O7679" i="3"/>
  <c r="O7702" i="3"/>
  <c r="O7722" i="3"/>
  <c r="O7744" i="3"/>
  <c r="O7766" i="3"/>
  <c r="O7786" i="3"/>
  <c r="O7808" i="3"/>
  <c r="O7830" i="3"/>
  <c r="O7849" i="3"/>
  <c r="O7868" i="3"/>
  <c r="O7889" i="3"/>
  <c r="O7909" i="3"/>
  <c r="O7927" i="3"/>
  <c r="O7945" i="3"/>
  <c r="O7963" i="3"/>
  <c r="O7983" i="3"/>
  <c r="O8001" i="3"/>
  <c r="O8019" i="3"/>
  <c r="O8037" i="3"/>
  <c r="O8055" i="3"/>
  <c r="O8073" i="3"/>
  <c r="O8091" i="3"/>
  <c r="O8111" i="3"/>
  <c r="O8129" i="3"/>
  <c r="O8147" i="3"/>
  <c r="O8165" i="3"/>
  <c r="O8183" i="3"/>
  <c r="O8201" i="3"/>
  <c r="O8218" i="3"/>
  <c r="O8235" i="3"/>
  <c r="O8252" i="3"/>
  <c r="O8269" i="3"/>
  <c r="O8287" i="3"/>
  <c r="O8304" i="3"/>
  <c r="O8321" i="3"/>
  <c r="O8338" i="3"/>
  <c r="O8355" i="3"/>
  <c r="O8372" i="3"/>
  <c r="O8389" i="3"/>
  <c r="O8406" i="3"/>
  <c r="O8423" i="3"/>
  <c r="O8439" i="3"/>
  <c r="O8455" i="3"/>
  <c r="O8471" i="3"/>
  <c r="O8487" i="3"/>
  <c r="O8503" i="3"/>
  <c r="O8519" i="3"/>
  <c r="O8535" i="3"/>
  <c r="O8551" i="3"/>
  <c r="O8567" i="3"/>
  <c r="O8583" i="3"/>
  <c r="O8599" i="3"/>
  <c r="O8615" i="3"/>
  <c r="O8631" i="3"/>
  <c r="O8647" i="3"/>
  <c r="O8663" i="3"/>
  <c r="O8679" i="3"/>
  <c r="O8695" i="3"/>
  <c r="O8711" i="3"/>
  <c r="O8727" i="3"/>
  <c r="O8743" i="3"/>
  <c r="O8759" i="3"/>
  <c r="O8775" i="3"/>
  <c r="O8791" i="3"/>
  <c r="O8807" i="3"/>
  <c r="O8823" i="3"/>
  <c r="O8839" i="3"/>
  <c r="O8855" i="3"/>
  <c r="O8871" i="3"/>
  <c r="O8887" i="3"/>
  <c r="O8903" i="3"/>
  <c r="O8919" i="3"/>
  <c r="O8935" i="3"/>
  <c r="O8951" i="3"/>
  <c r="O8967" i="3"/>
  <c r="O8983" i="3"/>
  <c r="O8999" i="3"/>
  <c r="O9015" i="3"/>
  <c r="O9031" i="3"/>
  <c r="O9047" i="3"/>
  <c r="O9063" i="3"/>
  <c r="O9079" i="3"/>
  <c r="O9095" i="3"/>
  <c r="O9111" i="3"/>
  <c r="O9127" i="3"/>
  <c r="O9143" i="3"/>
  <c r="O9159" i="3"/>
  <c r="O9175" i="3"/>
  <c r="O9191" i="3"/>
  <c r="O9207" i="3"/>
  <c r="O9223" i="3"/>
  <c r="O9239" i="3"/>
  <c r="O9255" i="3"/>
  <c r="O9271" i="3"/>
  <c r="O9287" i="3"/>
  <c r="O9303" i="3"/>
  <c r="O9319" i="3"/>
  <c r="O9335" i="3"/>
  <c r="O9351" i="3"/>
  <c r="O9367" i="3"/>
  <c r="O9383" i="3"/>
  <c r="O9399" i="3"/>
  <c r="O9415" i="3"/>
  <c r="O9431" i="3"/>
  <c r="O9447" i="3"/>
  <c r="O9463" i="3"/>
  <c r="O9479" i="3"/>
  <c r="O9495" i="3"/>
  <c r="O9511" i="3"/>
  <c r="O9527" i="3"/>
  <c r="O9543" i="3"/>
  <c r="O9559" i="3"/>
  <c r="O9575" i="3"/>
  <c r="O9591" i="3"/>
  <c r="O9607" i="3"/>
  <c r="O9623" i="3"/>
  <c r="O9639" i="3"/>
  <c r="O9655" i="3"/>
  <c r="O9671" i="3"/>
  <c r="O9687" i="3"/>
  <c r="O9703" i="3"/>
  <c r="O9719" i="3"/>
  <c r="O9735" i="3"/>
  <c r="O9751" i="3"/>
  <c r="O9767" i="3"/>
  <c r="O9783" i="3"/>
  <c r="O9799" i="3"/>
  <c r="O9815" i="3"/>
  <c r="O9831" i="3"/>
  <c r="O9847" i="3"/>
  <c r="O9863" i="3"/>
  <c r="O9879" i="3"/>
  <c r="O9895" i="3"/>
  <c r="O9911" i="3"/>
  <c r="O9927" i="3"/>
  <c r="O9943" i="3"/>
  <c r="O9959" i="3"/>
  <c r="O9975" i="3"/>
  <c r="O9991" i="3"/>
  <c r="O10007" i="3"/>
  <c r="O10023" i="3"/>
  <c r="O10039" i="3"/>
  <c r="O10055" i="3"/>
  <c r="O10071" i="3"/>
  <c r="O10087" i="3"/>
  <c r="O10103" i="3"/>
  <c r="O10119" i="3"/>
  <c r="O10135" i="3"/>
  <c r="O10151" i="3"/>
  <c r="O10167" i="3"/>
  <c r="O10183" i="3"/>
  <c r="O10199" i="3"/>
  <c r="O10215" i="3"/>
  <c r="O10231" i="3"/>
  <c r="O10247" i="3"/>
  <c r="O10263" i="3"/>
  <c r="O10279" i="3"/>
  <c r="O10295" i="3"/>
  <c r="O10311" i="3"/>
  <c r="O10327" i="3"/>
  <c r="O10343" i="3"/>
  <c r="O10359" i="3"/>
  <c r="O10375" i="3"/>
  <c r="O10391" i="3"/>
  <c r="O10407" i="3"/>
  <c r="O10423" i="3"/>
  <c r="O10439" i="3"/>
  <c r="O10455" i="3"/>
  <c r="O10471" i="3"/>
  <c r="O10487" i="3"/>
  <c r="O3995" i="3"/>
  <c r="O5396" i="3"/>
  <c r="O5875" i="3"/>
  <c r="O6083" i="3"/>
  <c r="O6276" i="3"/>
  <c r="O6445" i="3"/>
  <c r="O6595" i="3"/>
  <c r="O6741" i="3"/>
  <c r="O6878" i="3"/>
  <c r="O6978" i="3"/>
  <c r="O7046" i="3"/>
  <c r="O7114" i="3"/>
  <c r="O7177" i="3"/>
  <c r="O7225" i="3"/>
  <c r="O7263" i="3"/>
  <c r="O7304" i="3"/>
  <c r="O7338" i="3"/>
  <c r="O7370" i="3"/>
  <c r="O7402" i="3"/>
  <c r="O7432" i="3"/>
  <c r="O7456" i="3"/>
  <c r="O7482" i="3"/>
  <c r="O7510" i="3"/>
  <c r="O7532" i="3"/>
  <c r="O7560" i="3"/>
  <c r="O7584" i="3"/>
  <c r="O7610" i="3"/>
  <c r="O7633" i="3"/>
  <c r="O7657" i="3"/>
  <c r="O7680" i="3"/>
  <c r="O7703" i="3"/>
  <c r="O7723" i="3"/>
  <c r="O7745" i="3"/>
  <c r="O7767" i="3"/>
  <c r="O7787" i="3"/>
  <c r="O7809" i="3"/>
  <c r="O7831" i="3"/>
  <c r="O7850" i="3"/>
  <c r="O7871" i="3"/>
  <c r="O7890" i="3"/>
  <c r="O7910" i="3"/>
  <c r="O7928" i="3"/>
  <c r="O7946" i="3"/>
  <c r="O7964" i="3"/>
  <c r="O7984" i="3"/>
  <c r="O8002" i="3"/>
  <c r="O8020" i="3"/>
  <c r="O8038" i="3"/>
  <c r="O8056" i="3"/>
  <c r="O8074" i="3"/>
  <c r="O8092" i="3"/>
  <c r="O8112" i="3"/>
  <c r="O8130" i="3"/>
  <c r="O8148" i="3"/>
  <c r="O8166" i="3"/>
  <c r="O8184" i="3"/>
  <c r="O8202" i="3"/>
  <c r="O8219" i="3"/>
  <c r="O8236" i="3"/>
  <c r="O8253" i="3"/>
  <c r="O8271" i="3"/>
  <c r="O8288" i="3"/>
  <c r="O8305" i="3"/>
  <c r="O8322" i="3"/>
  <c r="O8339" i="3"/>
  <c r="O8356" i="3"/>
  <c r="O8373" i="3"/>
  <c r="O8390" i="3"/>
  <c r="O8407" i="3"/>
  <c r="O8424" i="3"/>
  <c r="O8440" i="3"/>
  <c r="O8456" i="3"/>
  <c r="O8472" i="3"/>
  <c r="O8488" i="3"/>
  <c r="O8504" i="3"/>
  <c r="O8520" i="3"/>
  <c r="O8536" i="3"/>
  <c r="O8552" i="3"/>
  <c r="O8568" i="3"/>
  <c r="O8584" i="3"/>
  <c r="O8600" i="3"/>
  <c r="O8616" i="3"/>
  <c r="O8632" i="3"/>
  <c r="O8648" i="3"/>
  <c r="O8664" i="3"/>
  <c r="O8680" i="3"/>
  <c r="O8696" i="3"/>
  <c r="O8712" i="3"/>
  <c r="O8728" i="3"/>
  <c r="O8744" i="3"/>
  <c r="O8760" i="3"/>
  <c r="O8776" i="3"/>
  <c r="O8792" i="3"/>
  <c r="O8808" i="3"/>
  <c r="O8824" i="3"/>
  <c r="O8840" i="3"/>
  <c r="O8856" i="3"/>
  <c r="O8872" i="3"/>
  <c r="O8888" i="3"/>
  <c r="O8904" i="3"/>
  <c r="O8920" i="3"/>
  <c r="O8936" i="3"/>
  <c r="O8952" i="3"/>
  <c r="O8968" i="3"/>
  <c r="O8984" i="3"/>
  <c r="O9000" i="3"/>
  <c r="O9016" i="3"/>
  <c r="O9032" i="3"/>
  <c r="O9048" i="3"/>
  <c r="O9064" i="3"/>
  <c r="O9080" i="3"/>
  <c r="O9096" i="3"/>
  <c r="O9112" i="3"/>
  <c r="O9128" i="3"/>
  <c r="O9144" i="3"/>
  <c r="O9160" i="3"/>
  <c r="O9176" i="3"/>
  <c r="O9192" i="3"/>
  <c r="O9208" i="3"/>
  <c r="O9224" i="3"/>
  <c r="O9240" i="3"/>
  <c r="O9256" i="3"/>
  <c r="O9272" i="3"/>
  <c r="O9288" i="3"/>
  <c r="O9304" i="3"/>
  <c r="O9320" i="3"/>
  <c r="O9336" i="3"/>
  <c r="O9352" i="3"/>
  <c r="O9368" i="3"/>
  <c r="O9384" i="3"/>
  <c r="O9400" i="3"/>
  <c r="O9416" i="3"/>
  <c r="O9432" i="3"/>
  <c r="O9448" i="3"/>
  <c r="O9464" i="3"/>
  <c r="O9480" i="3"/>
  <c r="O9496" i="3"/>
  <c r="O9512" i="3"/>
  <c r="O9528" i="3"/>
  <c r="O9544" i="3"/>
  <c r="O9560" i="3"/>
  <c r="O9576" i="3"/>
  <c r="O9592" i="3"/>
  <c r="O9608" i="3"/>
  <c r="O9624" i="3"/>
  <c r="O9640" i="3"/>
  <c r="O9656" i="3"/>
  <c r="O9672" i="3"/>
  <c r="O9688" i="3"/>
  <c r="O9704" i="3"/>
  <c r="O9720" i="3"/>
  <c r="O9736" i="3"/>
  <c r="O9752" i="3"/>
  <c r="O9768" i="3"/>
  <c r="O9784" i="3"/>
  <c r="O9800" i="3"/>
  <c r="O9816" i="3"/>
  <c r="O9832" i="3"/>
  <c r="O9848" i="3"/>
  <c r="O9864" i="3"/>
  <c r="O9880" i="3"/>
  <c r="O9896" i="3"/>
  <c r="O9912" i="3"/>
  <c r="O9928" i="3"/>
  <c r="O9944" i="3"/>
  <c r="O9960" i="3"/>
  <c r="O9976" i="3"/>
  <c r="O9992" i="3"/>
  <c r="O10008" i="3"/>
  <c r="O10024" i="3"/>
  <c r="O10040" i="3"/>
  <c r="O10056" i="3"/>
  <c r="O10072" i="3"/>
  <c r="O10088" i="3"/>
  <c r="O10104" i="3"/>
  <c r="O10120" i="3"/>
  <c r="O10136" i="3"/>
  <c r="O10152" i="3"/>
  <c r="O10168" i="3"/>
  <c r="O10184" i="3"/>
  <c r="O10200" i="3"/>
  <c r="O10216" i="3"/>
  <c r="O10232" i="3"/>
  <c r="O10248" i="3"/>
  <c r="O10264" i="3"/>
  <c r="O10280" i="3"/>
  <c r="O10296" i="3"/>
  <c r="O10312" i="3"/>
  <c r="O10328" i="3"/>
  <c r="O10344" i="3"/>
  <c r="O10360" i="3"/>
  <c r="O10376" i="3"/>
  <c r="O10392" i="3"/>
  <c r="O10408" i="3"/>
  <c r="O10424" i="3"/>
  <c r="O10440" i="3"/>
  <c r="O10456" i="3"/>
  <c r="O10472" i="3"/>
  <c r="O10488" i="3"/>
  <c r="O10504" i="3"/>
  <c r="O10520" i="3"/>
  <c r="O10536" i="3"/>
  <c r="O10552" i="3"/>
  <c r="O10568" i="3"/>
  <c r="O10584" i="3"/>
  <c r="O10600" i="3"/>
  <c r="O10616" i="3"/>
  <c r="O10632" i="3"/>
  <c r="O4235" i="3"/>
  <c r="O5464" i="3"/>
  <c r="O5899" i="3"/>
  <c r="O6105" i="3"/>
  <c r="O6294" i="3"/>
  <c r="O6462" i="3"/>
  <c r="O6611" i="3"/>
  <c r="O6756" i="3"/>
  <c r="O6893" i="3"/>
  <c r="O6980" i="3"/>
  <c r="O7049" i="3"/>
  <c r="O7116" i="3"/>
  <c r="O7178" i="3"/>
  <c r="O7226" i="3"/>
  <c r="O7269" i="3"/>
  <c r="O7305" i="3"/>
  <c r="O7339" i="3"/>
  <c r="O7371" i="3"/>
  <c r="O7403" i="3"/>
  <c r="O7433" i="3"/>
  <c r="O7461" i="3"/>
  <c r="O7483" i="3"/>
  <c r="O7511" i="3"/>
  <c r="O7535" i="3"/>
  <c r="O7561" i="3"/>
  <c r="O7589" i="3"/>
  <c r="O7611" i="3"/>
  <c r="O7637" i="3"/>
  <c r="O7658" i="3"/>
  <c r="O7681" i="3"/>
  <c r="O7704" i="3"/>
  <c r="O7724" i="3"/>
  <c r="O7748" i="3"/>
  <c r="O7768" i="3"/>
  <c r="O7788" i="3"/>
  <c r="O7812" i="3"/>
  <c r="O7832" i="3"/>
  <c r="O7851" i="3"/>
  <c r="O7872" i="3"/>
  <c r="O7892" i="3"/>
  <c r="O7911" i="3"/>
  <c r="O7929" i="3"/>
  <c r="O7947" i="3"/>
  <c r="O7967" i="3"/>
  <c r="O7985" i="3"/>
  <c r="O8003" i="3"/>
  <c r="O8021" i="3"/>
  <c r="O8039" i="3"/>
  <c r="O8057" i="3"/>
  <c r="O8075" i="3"/>
  <c r="O8095" i="3"/>
  <c r="O8113" i="3"/>
  <c r="O8131" i="3"/>
  <c r="O8149" i="3"/>
  <c r="O8167" i="3"/>
  <c r="O8185" i="3"/>
  <c r="O8203" i="3"/>
  <c r="O8220" i="3"/>
  <c r="O8237" i="3"/>
  <c r="O8255" i="3"/>
  <c r="O8272" i="3"/>
  <c r="O8289" i="3"/>
  <c r="O8306" i="3"/>
  <c r="O8323" i="3"/>
  <c r="O8340" i="3"/>
  <c r="O8357" i="3"/>
  <c r="O8374" i="3"/>
  <c r="O8391" i="3"/>
  <c r="O8408" i="3"/>
  <c r="O8425" i="3"/>
  <c r="O8441" i="3"/>
  <c r="O8457" i="3"/>
  <c r="O8473" i="3"/>
  <c r="O8489" i="3"/>
  <c r="O8505" i="3"/>
  <c r="O8521" i="3"/>
  <c r="O8537" i="3"/>
  <c r="O8553" i="3"/>
  <c r="O8569" i="3"/>
  <c r="O8585" i="3"/>
  <c r="O8601" i="3"/>
  <c r="O8617" i="3"/>
  <c r="O8633" i="3"/>
  <c r="O8649" i="3"/>
  <c r="O8665" i="3"/>
  <c r="O8681" i="3"/>
  <c r="O8697" i="3"/>
  <c r="O8713" i="3"/>
  <c r="O8729" i="3"/>
  <c r="O8745" i="3"/>
  <c r="O8761" i="3"/>
  <c r="O8777" i="3"/>
  <c r="O8793" i="3"/>
  <c r="O8809" i="3"/>
  <c r="O8825" i="3"/>
  <c r="O8841" i="3"/>
  <c r="O8857" i="3"/>
  <c r="O8873" i="3"/>
  <c r="O8889" i="3"/>
  <c r="O8905" i="3"/>
  <c r="O8921" i="3"/>
  <c r="O8937" i="3"/>
  <c r="O8953" i="3"/>
  <c r="O8969" i="3"/>
  <c r="O8985" i="3"/>
  <c r="O9001" i="3"/>
  <c r="O9017" i="3"/>
  <c r="O9033" i="3"/>
  <c r="O9049" i="3"/>
  <c r="O9065" i="3"/>
  <c r="O9081" i="3"/>
  <c r="O9097" i="3"/>
  <c r="O9113" i="3"/>
  <c r="O9129" i="3"/>
  <c r="O9145" i="3"/>
  <c r="O9161" i="3"/>
  <c r="O9177" i="3"/>
  <c r="O9193" i="3"/>
  <c r="O9209" i="3"/>
  <c r="O9225" i="3"/>
  <c r="O9241" i="3"/>
  <c r="O9257" i="3"/>
  <c r="O9273" i="3"/>
  <c r="O9289" i="3"/>
  <c r="O9305" i="3"/>
  <c r="O9321" i="3"/>
  <c r="O9337" i="3"/>
  <c r="O9353" i="3"/>
  <c r="O9369" i="3"/>
  <c r="O9385" i="3"/>
  <c r="O9401" i="3"/>
  <c r="O9417" i="3"/>
  <c r="O9433" i="3"/>
  <c r="O9449" i="3"/>
  <c r="O9465" i="3"/>
  <c r="O9481" i="3"/>
  <c r="O9497" i="3"/>
  <c r="O9513" i="3"/>
  <c r="O9529" i="3"/>
  <c r="O9545" i="3"/>
  <c r="O9561" i="3"/>
  <c r="O9577" i="3"/>
  <c r="O9593" i="3"/>
  <c r="O9609" i="3"/>
  <c r="O9625" i="3"/>
  <c r="O9641" i="3"/>
  <c r="O9657" i="3"/>
  <c r="O9673" i="3"/>
  <c r="O9689" i="3"/>
  <c r="O9705" i="3"/>
  <c r="O9721" i="3"/>
  <c r="O9737" i="3"/>
  <c r="O9753" i="3"/>
  <c r="O9769" i="3"/>
  <c r="O9785" i="3"/>
  <c r="O9801" i="3"/>
  <c r="O9817" i="3"/>
  <c r="O9833" i="3"/>
  <c r="O9849" i="3"/>
  <c r="O9865" i="3"/>
  <c r="O9881" i="3"/>
  <c r="O9897" i="3"/>
  <c r="O9913" i="3"/>
  <c r="O9929" i="3"/>
  <c r="O9945" i="3"/>
  <c r="O9961" i="3"/>
  <c r="O9977" i="3"/>
  <c r="O9993" i="3"/>
  <c r="O10009" i="3"/>
  <c r="O10025" i="3"/>
  <c r="O10041" i="3"/>
  <c r="O10057" i="3"/>
  <c r="O10073" i="3"/>
  <c r="O10089" i="3"/>
  <c r="O10105" i="3"/>
  <c r="O10121" i="3"/>
  <c r="O10137" i="3"/>
  <c r="O10153" i="3"/>
  <c r="O10169" i="3"/>
  <c r="O10185" i="3"/>
  <c r="O10201" i="3"/>
  <c r="O10217" i="3"/>
  <c r="O10233" i="3"/>
  <c r="O10249" i="3"/>
  <c r="O10265" i="3"/>
  <c r="O10281" i="3"/>
  <c r="O10297" i="3"/>
  <c r="O10313" i="3"/>
  <c r="O10329" i="3"/>
  <c r="O10345" i="3"/>
  <c r="O10361" i="3"/>
  <c r="O10377" i="3"/>
  <c r="O10393" i="3"/>
  <c r="O10409" i="3"/>
  <c r="O10425" i="3"/>
  <c r="O10441" i="3"/>
  <c r="O10457" i="3"/>
  <c r="O10473" i="3"/>
  <c r="O10489" i="3"/>
  <c r="O10505" i="3"/>
  <c r="O10521" i="3"/>
  <c r="O10537" i="3"/>
  <c r="O4282" i="3"/>
  <c r="O5477" i="3"/>
  <c r="O5904" i="3"/>
  <c r="O6107" i="3"/>
  <c r="O6296" i="3"/>
  <c r="O6464" i="3"/>
  <c r="O6613" i="3"/>
  <c r="O6758" i="3"/>
  <c r="O6895" i="3"/>
  <c r="O6990" i="3"/>
  <c r="O7058" i="3"/>
  <c r="O7125" i="3"/>
  <c r="O7180" i="3"/>
  <c r="O7227" i="3"/>
  <c r="O7272" i="3"/>
  <c r="O7306" i="3"/>
  <c r="O7340" i="3"/>
  <c r="O7372" i="3"/>
  <c r="O7404" i="3"/>
  <c r="O7434" i="3"/>
  <c r="O7462" i="3"/>
  <c r="O7484" i="3"/>
  <c r="O7512" i="3"/>
  <c r="O7536" i="3"/>
  <c r="O7562" i="3"/>
  <c r="O7590" i="3"/>
  <c r="O7612" i="3"/>
  <c r="O7638" i="3"/>
  <c r="O7659" i="3"/>
  <c r="O7685" i="3"/>
  <c r="O7705" i="3"/>
  <c r="O7727" i="3"/>
  <c r="O7749" i="3"/>
  <c r="O7769" i="3"/>
  <c r="O7791" i="3"/>
  <c r="O7813" i="3"/>
  <c r="O7833" i="3"/>
  <c r="O7852" i="3"/>
  <c r="O7873" i="3"/>
  <c r="O7893" i="3"/>
  <c r="O7912" i="3"/>
  <c r="O7930" i="3"/>
  <c r="O7948" i="3"/>
  <c r="O7968" i="3"/>
  <c r="O7986" i="3"/>
  <c r="O8004" i="3"/>
  <c r="O8022" i="3"/>
  <c r="O8040" i="3"/>
  <c r="O8058" i="3"/>
  <c r="O8076" i="3"/>
  <c r="O8096" i="3"/>
  <c r="O8114" i="3"/>
  <c r="O8132" i="3"/>
  <c r="O8150" i="3"/>
  <c r="O8168" i="3"/>
  <c r="O8186" i="3"/>
  <c r="O8204" i="3"/>
  <c r="O8221" i="3"/>
  <c r="O8239" i="3"/>
  <c r="O8256" i="3"/>
  <c r="O8273" i="3"/>
  <c r="O8290" i="3"/>
  <c r="O8307" i="3"/>
  <c r="O8324" i="3"/>
  <c r="O8341" i="3"/>
  <c r="O8358" i="3"/>
  <c r="O8375" i="3"/>
  <c r="O8392" i="3"/>
  <c r="O8409" i="3"/>
  <c r="O8426" i="3"/>
  <c r="O8442" i="3"/>
  <c r="O8458" i="3"/>
  <c r="O8474" i="3"/>
  <c r="O8490" i="3"/>
  <c r="O8506" i="3"/>
  <c r="O8522" i="3"/>
  <c r="O8538" i="3"/>
  <c r="O8554" i="3"/>
  <c r="O8570" i="3"/>
  <c r="O8586" i="3"/>
  <c r="O8602" i="3"/>
  <c r="O8618" i="3"/>
  <c r="O8634" i="3"/>
  <c r="O8650" i="3"/>
  <c r="O8666" i="3"/>
  <c r="O8682" i="3"/>
  <c r="O8698" i="3"/>
  <c r="O8714" i="3"/>
  <c r="O8730" i="3"/>
  <c r="O8746" i="3"/>
  <c r="O8762" i="3"/>
  <c r="O8778" i="3"/>
  <c r="O8794" i="3"/>
  <c r="O8810" i="3"/>
  <c r="O8826" i="3"/>
  <c r="O8842" i="3"/>
  <c r="O8858" i="3"/>
  <c r="O8874" i="3"/>
  <c r="O8890" i="3"/>
  <c r="O8906" i="3"/>
  <c r="O8922" i="3"/>
  <c r="O8938" i="3"/>
  <c r="O8954" i="3"/>
  <c r="O8970" i="3"/>
  <c r="O8986" i="3"/>
  <c r="O9002" i="3"/>
  <c r="O9018" i="3"/>
  <c r="O9034" i="3"/>
  <c r="O9050" i="3"/>
  <c r="O9066" i="3"/>
  <c r="O9082" i="3"/>
  <c r="O9098" i="3"/>
  <c r="O9114" i="3"/>
  <c r="O9130" i="3"/>
  <c r="O9146" i="3"/>
  <c r="O9162" i="3"/>
  <c r="O9178" i="3"/>
  <c r="O9194" i="3"/>
  <c r="O9210" i="3"/>
  <c r="O9226" i="3"/>
  <c r="O9242" i="3"/>
  <c r="O9258" i="3"/>
  <c r="O9274" i="3"/>
  <c r="O9290" i="3"/>
  <c r="O9306" i="3"/>
  <c r="O9322" i="3"/>
  <c r="O9338" i="3"/>
  <c r="O9354" i="3"/>
  <c r="O9370" i="3"/>
  <c r="O9386" i="3"/>
  <c r="O9402" i="3"/>
  <c r="O9418" i="3"/>
  <c r="O9434" i="3"/>
  <c r="O9450" i="3"/>
  <c r="O9466" i="3"/>
  <c r="O9482" i="3"/>
  <c r="O9498" i="3"/>
  <c r="O9514" i="3"/>
  <c r="O9530" i="3"/>
  <c r="O9546" i="3"/>
  <c r="O9562" i="3"/>
  <c r="O9578" i="3"/>
  <c r="O9594" i="3"/>
  <c r="O9610" i="3"/>
  <c r="O9626" i="3"/>
  <c r="O9642" i="3"/>
  <c r="O9658" i="3"/>
  <c r="O9674" i="3"/>
  <c r="O9690" i="3"/>
  <c r="O9706" i="3"/>
  <c r="O9722" i="3"/>
  <c r="O9738" i="3"/>
  <c r="O9754" i="3"/>
  <c r="O9770" i="3"/>
  <c r="O9786" i="3"/>
  <c r="O9802" i="3"/>
  <c r="O9818" i="3"/>
  <c r="O9834" i="3"/>
  <c r="O9850" i="3"/>
  <c r="O4496" i="3"/>
  <c r="O5546" i="3"/>
  <c r="O5927" i="3"/>
  <c r="O6129" i="3"/>
  <c r="O6317" i="3"/>
  <c r="O6481" i="3"/>
  <c r="O6629" i="3"/>
  <c r="O6773" i="3"/>
  <c r="O6910" i="3"/>
  <c r="O6993" i="3"/>
  <c r="O7061" i="3"/>
  <c r="O7128" i="3"/>
  <c r="O7189" i="3"/>
  <c r="O7228" i="3"/>
  <c r="O7273" i="3"/>
  <c r="O7307" i="3"/>
  <c r="O7343" i="3"/>
  <c r="O7375" i="3"/>
  <c r="O7407" i="3"/>
  <c r="O7435" i="3"/>
  <c r="O7463" i="3"/>
  <c r="O7487" i="3"/>
  <c r="O7513" i="3"/>
  <c r="O7541" i="3"/>
  <c r="O7563" i="3"/>
  <c r="O7591" i="3"/>
  <c r="O7615" i="3"/>
  <c r="O7639" i="3"/>
  <c r="O7660" i="3"/>
  <c r="O7686" i="3"/>
  <c r="O7706" i="3"/>
  <c r="O7728" i="3"/>
  <c r="O7750" i="3"/>
  <c r="O7770" i="3"/>
  <c r="O7792" i="3"/>
  <c r="O7814" i="3"/>
  <c r="O7834" i="3"/>
  <c r="O7855" i="3"/>
  <c r="O7874" i="3"/>
  <c r="O7894" i="3"/>
  <c r="O7913" i="3"/>
  <c r="O7931" i="3"/>
  <c r="O7951" i="3"/>
  <c r="O7969" i="3"/>
  <c r="O7987" i="3"/>
  <c r="O8005" i="3"/>
  <c r="O8023" i="3"/>
  <c r="O8041" i="3"/>
  <c r="O8059" i="3"/>
  <c r="O8079" i="3"/>
  <c r="O8097" i="3"/>
  <c r="O8115" i="3"/>
  <c r="O8133" i="3"/>
  <c r="O8151" i="3"/>
  <c r="O8169" i="3"/>
  <c r="O8187" i="3"/>
  <c r="O8205" i="3"/>
  <c r="O8223" i="3"/>
  <c r="O8240" i="3"/>
  <c r="O8257" i="3"/>
  <c r="O8274" i="3"/>
  <c r="O8291" i="3"/>
  <c r="O8308" i="3"/>
  <c r="O8325" i="3"/>
  <c r="O8342" i="3"/>
  <c r="O8359" i="3"/>
  <c r="O8376" i="3"/>
  <c r="O8393" i="3"/>
  <c r="O8410" i="3"/>
  <c r="O8427" i="3"/>
  <c r="O8443" i="3"/>
  <c r="O8459" i="3"/>
  <c r="O8475" i="3"/>
  <c r="O8491" i="3"/>
  <c r="O8507" i="3"/>
  <c r="O8523" i="3"/>
  <c r="O8539" i="3"/>
  <c r="O8555" i="3"/>
  <c r="O8571" i="3"/>
  <c r="O8587" i="3"/>
  <c r="O8603" i="3"/>
  <c r="O8619" i="3"/>
  <c r="O8635" i="3"/>
  <c r="O8651" i="3"/>
  <c r="O8667" i="3"/>
  <c r="O8683" i="3"/>
  <c r="O8699" i="3"/>
  <c r="O8715" i="3"/>
  <c r="O8731" i="3"/>
  <c r="O8747" i="3"/>
  <c r="O8763" i="3"/>
  <c r="O8779" i="3"/>
  <c r="O8795" i="3"/>
  <c r="O8811" i="3"/>
  <c r="O8827" i="3"/>
  <c r="O8843" i="3"/>
  <c r="O8859" i="3"/>
  <c r="O8875" i="3"/>
  <c r="O8891" i="3"/>
  <c r="O8907" i="3"/>
  <c r="O8923" i="3"/>
  <c r="O8939" i="3"/>
  <c r="O8955" i="3"/>
  <c r="O8971" i="3"/>
  <c r="O8987" i="3"/>
  <c r="O9003" i="3"/>
  <c r="O9019" i="3"/>
  <c r="O9035" i="3"/>
  <c r="O9051" i="3"/>
  <c r="O9067" i="3"/>
  <c r="O9083" i="3"/>
  <c r="O9099" i="3"/>
  <c r="O9115" i="3"/>
  <c r="O9131" i="3"/>
  <c r="O9147" i="3"/>
  <c r="O9163" i="3"/>
  <c r="O9179" i="3"/>
  <c r="O9195" i="3"/>
  <c r="O9211" i="3"/>
  <c r="O9227" i="3"/>
  <c r="O9243" i="3"/>
  <c r="O9259" i="3"/>
  <c r="O9275" i="3"/>
  <c r="O9291" i="3"/>
  <c r="O9307" i="3"/>
  <c r="O9323" i="3"/>
  <c r="O9339" i="3"/>
  <c r="O9355" i="3"/>
  <c r="O9371" i="3"/>
  <c r="O9387" i="3"/>
  <c r="O9403" i="3"/>
  <c r="O9419" i="3"/>
  <c r="O9435" i="3"/>
  <c r="O9451" i="3"/>
  <c r="O9467" i="3"/>
  <c r="O9483" i="3"/>
  <c r="O9499" i="3"/>
  <c r="O9515" i="3"/>
  <c r="O9531" i="3"/>
  <c r="O9547" i="3"/>
  <c r="O9563" i="3"/>
  <c r="O9579" i="3"/>
  <c r="O9595" i="3"/>
  <c r="O9611" i="3"/>
  <c r="O9627" i="3"/>
  <c r="O9643" i="3"/>
  <c r="O9659" i="3"/>
  <c r="O9675" i="3"/>
  <c r="O9691" i="3"/>
  <c r="O9707" i="3"/>
  <c r="O9723" i="3"/>
  <c r="O9739" i="3"/>
  <c r="O9755" i="3"/>
  <c r="O9771" i="3"/>
  <c r="O9787" i="3"/>
  <c r="O9803" i="3"/>
  <c r="O9819" i="3"/>
  <c r="O9835" i="3"/>
  <c r="O9851" i="3"/>
  <c r="O9867" i="3"/>
  <c r="O9883" i="3"/>
  <c r="O9899" i="3"/>
  <c r="O9915" i="3"/>
  <c r="O9931" i="3"/>
  <c r="O9947" i="3"/>
  <c r="O9963" i="3"/>
  <c r="O4526" i="3"/>
  <c r="O5557" i="3"/>
  <c r="O5931" i="3"/>
  <c r="O6131" i="3"/>
  <c r="O6319" i="3"/>
  <c r="O6483" i="3"/>
  <c r="O6631" i="3"/>
  <c r="O6775" i="3"/>
  <c r="O6912" i="3"/>
  <c r="O6995" i="3"/>
  <c r="O7063" i="3"/>
  <c r="O7130" i="3"/>
  <c r="O7192" i="3"/>
  <c r="O7237" i="3"/>
  <c r="O7274" i="3"/>
  <c r="O7308" i="3"/>
  <c r="O7344" i="3"/>
  <c r="O7376" i="3"/>
  <c r="O7408" i="3"/>
  <c r="O7436" i="3"/>
  <c r="O7464" i="3"/>
  <c r="O7488" i="3"/>
  <c r="O7514" i="3"/>
  <c r="O7542" i="3"/>
  <c r="O7564" i="3"/>
  <c r="O7592" i="3"/>
  <c r="O7616" i="3"/>
  <c r="O7640" i="3"/>
  <c r="O7663" i="3"/>
  <c r="O7687" i="3"/>
  <c r="O7707" i="3"/>
  <c r="O7729" i="3"/>
  <c r="O7751" i="3"/>
  <c r="O7771" i="3"/>
  <c r="O7793" i="3"/>
  <c r="O7815" i="3"/>
  <c r="O7835" i="3"/>
  <c r="O7856" i="3"/>
  <c r="O7876" i="3"/>
  <c r="O7895" i="3"/>
  <c r="O7914" i="3"/>
  <c r="O7932" i="3"/>
  <c r="O7952" i="3"/>
  <c r="O7970" i="3"/>
  <c r="O7988" i="3"/>
  <c r="O8006" i="3"/>
  <c r="O8024" i="3"/>
  <c r="O8042" i="3"/>
  <c r="O8060" i="3"/>
  <c r="O8080" i="3"/>
  <c r="O8098" i="3"/>
  <c r="O8116" i="3"/>
  <c r="O8134" i="3"/>
  <c r="O8152" i="3"/>
  <c r="O8170" i="3"/>
  <c r="O8188" i="3"/>
  <c r="O8207" i="3"/>
  <c r="O8224" i="3"/>
  <c r="O8241" i="3"/>
  <c r="O8258" i="3"/>
  <c r="O8275" i="3"/>
  <c r="O8292" i="3"/>
  <c r="O8309" i="3"/>
  <c r="O8326" i="3"/>
  <c r="O8343" i="3"/>
  <c r="O8360" i="3"/>
  <c r="O8377" i="3"/>
  <c r="O8394" i="3"/>
  <c r="O8411" i="3"/>
  <c r="O8428" i="3"/>
  <c r="O8444" i="3"/>
  <c r="O8460" i="3"/>
  <c r="O8476" i="3"/>
  <c r="O8492" i="3"/>
  <c r="O8508" i="3"/>
  <c r="O8524" i="3"/>
  <c r="O8540" i="3"/>
  <c r="O8556" i="3"/>
  <c r="O8572" i="3"/>
  <c r="O8588" i="3"/>
  <c r="O8604" i="3"/>
  <c r="O8620" i="3"/>
  <c r="O8636" i="3"/>
  <c r="O8652" i="3"/>
  <c r="O8668" i="3"/>
  <c r="O8684" i="3"/>
  <c r="O8700" i="3"/>
  <c r="O8716" i="3"/>
  <c r="O8732" i="3"/>
  <c r="O8748" i="3"/>
  <c r="O8764" i="3"/>
  <c r="O8780" i="3"/>
  <c r="O8796" i="3"/>
  <c r="O8812" i="3"/>
  <c r="O8828" i="3"/>
  <c r="O8844" i="3"/>
  <c r="O8860" i="3"/>
  <c r="O8876" i="3"/>
  <c r="O8892" i="3"/>
  <c r="O8908" i="3"/>
  <c r="O8924" i="3"/>
  <c r="O8940" i="3"/>
  <c r="O8956" i="3"/>
  <c r="O8972" i="3"/>
  <c r="O8988" i="3"/>
  <c r="O9004" i="3"/>
  <c r="O9020" i="3"/>
  <c r="O9036" i="3"/>
  <c r="O9052" i="3"/>
  <c r="O9068" i="3"/>
  <c r="O9084" i="3"/>
  <c r="O9100" i="3"/>
  <c r="O9116" i="3"/>
  <c r="O9132" i="3"/>
  <c r="O9148" i="3"/>
  <c r="O9164" i="3"/>
  <c r="O9180" i="3"/>
  <c r="O9196" i="3"/>
  <c r="O9212" i="3"/>
  <c r="O9228" i="3"/>
  <c r="O9244" i="3"/>
  <c r="O9260" i="3"/>
  <c r="O9276" i="3"/>
  <c r="O9292" i="3"/>
  <c r="O9308" i="3"/>
  <c r="O9324" i="3"/>
  <c r="O9340" i="3"/>
  <c r="O9356" i="3"/>
  <c r="O9372" i="3"/>
  <c r="O9388" i="3"/>
  <c r="O9404" i="3"/>
  <c r="O9420" i="3"/>
  <c r="O9436" i="3"/>
  <c r="O9452" i="3"/>
  <c r="O9468" i="3"/>
  <c r="O9484" i="3"/>
  <c r="O9500" i="3"/>
  <c r="O9516" i="3"/>
  <c r="O9532" i="3"/>
  <c r="O9548" i="3"/>
  <c r="O9564" i="3"/>
  <c r="O9580" i="3"/>
  <c r="O9596" i="3"/>
  <c r="O9612" i="3"/>
  <c r="O9628" i="3"/>
  <c r="O9644" i="3"/>
  <c r="O9660" i="3"/>
  <c r="O9676" i="3"/>
  <c r="O9692" i="3"/>
  <c r="O9708" i="3"/>
  <c r="O9724" i="3"/>
  <c r="O9740" i="3"/>
  <c r="O9756" i="3"/>
  <c r="O9772" i="3"/>
  <c r="O9788" i="3"/>
  <c r="O9804" i="3"/>
  <c r="O9820" i="3"/>
  <c r="O9836" i="3"/>
  <c r="O9852" i="3"/>
  <c r="O9868" i="3"/>
  <c r="O9884" i="3"/>
  <c r="O9900" i="3"/>
  <c r="O9916" i="3"/>
  <c r="O9932" i="3"/>
  <c r="O9948" i="3"/>
  <c r="O9964" i="3"/>
  <c r="O9980" i="3"/>
  <c r="O9996" i="3"/>
  <c r="O10012" i="3"/>
  <c r="O10028" i="3"/>
  <c r="O10044" i="3"/>
  <c r="O10060" i="3"/>
  <c r="O10076" i="3"/>
  <c r="O10092" i="3"/>
  <c r="O10108" i="3"/>
  <c r="O10124" i="3"/>
  <c r="O10140" i="3"/>
  <c r="O10156" i="3"/>
  <c r="O10172" i="3"/>
  <c r="O4729" i="3"/>
  <c r="O5624" i="3"/>
  <c r="O5957" i="3"/>
  <c r="O6151" i="3"/>
  <c r="O6337" i="3"/>
  <c r="O6500" i="3"/>
  <c r="O6647" i="3"/>
  <c r="O6790" i="3"/>
  <c r="O6927" i="3"/>
  <c r="O6997" i="3"/>
  <c r="O7066" i="3"/>
  <c r="O7132" i="3"/>
  <c r="O7193" i="3"/>
  <c r="O7240" i="3"/>
  <c r="O7275" i="3"/>
  <c r="O7311" i="3"/>
  <c r="O7349" i="3"/>
  <c r="O7381" i="3"/>
  <c r="O7413" i="3"/>
  <c r="O7439" i="3"/>
  <c r="O7465" i="3"/>
  <c r="O7493" i="3"/>
  <c r="O7515" i="3"/>
  <c r="O7543" i="3"/>
  <c r="O7567" i="3"/>
  <c r="O7593" i="3"/>
  <c r="O7617" i="3"/>
  <c r="O7641" i="3"/>
  <c r="O7664" i="3"/>
  <c r="O7688" i="3"/>
  <c r="O7708" i="3"/>
  <c r="O7732" i="3"/>
  <c r="O7752" i="3"/>
  <c r="O7772" i="3"/>
  <c r="O7796" i="3"/>
  <c r="O7816" i="3"/>
  <c r="O7836" i="3"/>
  <c r="O7857" i="3"/>
  <c r="O7877" i="3"/>
  <c r="O7896" i="3"/>
  <c r="O7915" i="3"/>
  <c r="O7935" i="3"/>
  <c r="O7953" i="3"/>
  <c r="O7971" i="3"/>
  <c r="O7989" i="3"/>
  <c r="O8007" i="3"/>
  <c r="O8025" i="3"/>
  <c r="O8043" i="3"/>
  <c r="O8063" i="3"/>
  <c r="O8081" i="3"/>
  <c r="O8099" i="3"/>
  <c r="O8117" i="3"/>
  <c r="O8135" i="3"/>
  <c r="O8153" i="3"/>
  <c r="O8171" i="3"/>
  <c r="O8191" i="3"/>
  <c r="O8208" i="3"/>
  <c r="O8225" i="3"/>
  <c r="O8242" i="3"/>
  <c r="O8259" i="3"/>
  <c r="O8276" i="3"/>
  <c r="O8293" i="3"/>
  <c r="O8310" i="3"/>
  <c r="O8327" i="3"/>
  <c r="O8344" i="3"/>
  <c r="O8361" i="3"/>
  <c r="O8378" i="3"/>
  <c r="O8395" i="3"/>
  <c r="O8412" i="3"/>
  <c r="O8429" i="3"/>
  <c r="O8445" i="3"/>
  <c r="O8461" i="3"/>
  <c r="O8477" i="3"/>
  <c r="O8493" i="3"/>
  <c r="O8509" i="3"/>
  <c r="O8525" i="3"/>
  <c r="O8541" i="3"/>
  <c r="O8557" i="3"/>
  <c r="O8573" i="3"/>
  <c r="O8589" i="3"/>
  <c r="O8605" i="3"/>
  <c r="O8621" i="3"/>
  <c r="O8637" i="3"/>
  <c r="O8653" i="3"/>
  <c r="O8669" i="3"/>
  <c r="O8685" i="3"/>
  <c r="O8701" i="3"/>
  <c r="O8717" i="3"/>
  <c r="O8733" i="3"/>
  <c r="O8749" i="3"/>
  <c r="O8765" i="3"/>
  <c r="O8781" i="3"/>
  <c r="O8797" i="3"/>
  <c r="O8813" i="3"/>
  <c r="O8829" i="3"/>
  <c r="O8845" i="3"/>
  <c r="O8861" i="3"/>
  <c r="O8877" i="3"/>
  <c r="O8893" i="3"/>
  <c r="O8909" i="3"/>
  <c r="O8925" i="3"/>
  <c r="O8941" i="3"/>
  <c r="O8957" i="3"/>
  <c r="O8973" i="3"/>
  <c r="O8989" i="3"/>
  <c r="O9005" i="3"/>
  <c r="O9021" i="3"/>
  <c r="O9037" i="3"/>
  <c r="O9053" i="3"/>
  <c r="O9069" i="3"/>
  <c r="O9085" i="3"/>
  <c r="O9101" i="3"/>
  <c r="O9117" i="3"/>
  <c r="O9133" i="3"/>
  <c r="O9149" i="3"/>
  <c r="O9165" i="3"/>
  <c r="O9181" i="3"/>
  <c r="O9197" i="3"/>
  <c r="O9213" i="3"/>
  <c r="O9229" i="3"/>
  <c r="O9245" i="3"/>
  <c r="O9261" i="3"/>
  <c r="O9277" i="3"/>
  <c r="O9293" i="3"/>
  <c r="O9309" i="3"/>
  <c r="O9325" i="3"/>
  <c r="O9341" i="3"/>
  <c r="O9357" i="3"/>
  <c r="O9373" i="3"/>
  <c r="O9389" i="3"/>
  <c r="O9405" i="3"/>
  <c r="O9421" i="3"/>
  <c r="O9437" i="3"/>
  <c r="O9453" i="3"/>
  <c r="O9469" i="3"/>
  <c r="O9485" i="3"/>
  <c r="O9501" i="3"/>
  <c r="O9517" i="3"/>
  <c r="O9533" i="3"/>
  <c r="O9549" i="3"/>
  <c r="O9565" i="3"/>
  <c r="O9581" i="3"/>
  <c r="O9597" i="3"/>
  <c r="O9613" i="3"/>
  <c r="O9629" i="3"/>
  <c r="O9645" i="3"/>
  <c r="O9661" i="3"/>
  <c r="O9677" i="3"/>
  <c r="O4743" i="3"/>
  <c r="O5632" i="3"/>
  <c r="O5959" i="3"/>
  <c r="O6155" i="3"/>
  <c r="O6340" i="3"/>
  <c r="O6502" i="3"/>
  <c r="O6650" i="3"/>
  <c r="O6793" i="3"/>
  <c r="O6929" i="3"/>
  <c r="O7007" i="3"/>
  <c r="O7075" i="3"/>
  <c r="O7141" i="3"/>
  <c r="O7194" i="3"/>
  <c r="O7241" i="3"/>
  <c r="O7276" i="3"/>
  <c r="O7317" i="3"/>
  <c r="O7352" i="3"/>
  <c r="O7384" i="3"/>
  <c r="O7416" i="3"/>
  <c r="O7440" i="3"/>
  <c r="O7466" i="3"/>
  <c r="O7494" i="3"/>
  <c r="O7516" i="3"/>
  <c r="O7544" i="3"/>
  <c r="O7568" i="3"/>
  <c r="O7594" i="3"/>
  <c r="O7621" i="3"/>
  <c r="O7642" i="3"/>
  <c r="O7665" i="3"/>
  <c r="O7689" i="3"/>
  <c r="O7711" i="3"/>
  <c r="O7733" i="3"/>
  <c r="O7753" i="3"/>
  <c r="O7775" i="3"/>
  <c r="O7797" i="3"/>
  <c r="O7817" i="3"/>
  <c r="O7839" i="3"/>
  <c r="O7858" i="3"/>
  <c r="O7878" i="3"/>
  <c r="O7897" i="3"/>
  <c r="O7916" i="3"/>
  <c r="O7936" i="3"/>
  <c r="O7954" i="3"/>
  <c r="O7972" i="3"/>
  <c r="O7990" i="3"/>
  <c r="O8008" i="3"/>
  <c r="O8026" i="3"/>
  <c r="O8044" i="3"/>
  <c r="O8064" i="3"/>
  <c r="O8082" i="3"/>
  <c r="O8100" i="3"/>
  <c r="O8118" i="3"/>
  <c r="O8136" i="3"/>
  <c r="O8154" i="3"/>
  <c r="O8172" i="3"/>
  <c r="O8192" i="3"/>
  <c r="O8209" i="3"/>
  <c r="O8226" i="3"/>
  <c r="O8243" i="3"/>
  <c r="O8260" i="3"/>
  <c r="O8277" i="3"/>
  <c r="O8294" i="3"/>
  <c r="O8311" i="3"/>
  <c r="O8328" i="3"/>
  <c r="O8345" i="3"/>
  <c r="O8362" i="3"/>
  <c r="O8379" i="3"/>
  <c r="O8396" i="3"/>
  <c r="O8413" i="3"/>
  <c r="O8430" i="3"/>
  <c r="O8446" i="3"/>
  <c r="O8462" i="3"/>
  <c r="O8478" i="3"/>
  <c r="O8494" i="3"/>
  <c r="O8510" i="3"/>
  <c r="O8526" i="3"/>
  <c r="O8542" i="3"/>
  <c r="O8558" i="3"/>
  <c r="O8574" i="3"/>
  <c r="O8590" i="3"/>
  <c r="O8606" i="3"/>
  <c r="O8622" i="3"/>
  <c r="O8638" i="3"/>
  <c r="O8654" i="3"/>
  <c r="O8670" i="3"/>
  <c r="O8686" i="3"/>
  <c r="O8702" i="3"/>
  <c r="O8718" i="3"/>
  <c r="O8734" i="3"/>
  <c r="O8750" i="3"/>
  <c r="O8766" i="3"/>
  <c r="O8782" i="3"/>
  <c r="O8798" i="3"/>
  <c r="O8814" i="3"/>
  <c r="O8830" i="3"/>
  <c r="O8846" i="3"/>
  <c r="O8862" i="3"/>
  <c r="O8878" i="3"/>
  <c r="O8894" i="3"/>
  <c r="O8910" i="3"/>
  <c r="O8926" i="3"/>
  <c r="O8942" i="3"/>
  <c r="O8958" i="3"/>
  <c r="O8974" i="3"/>
  <c r="O8990" i="3"/>
  <c r="O9006" i="3"/>
  <c r="O9022" i="3"/>
  <c r="O9038" i="3"/>
  <c r="O9054" i="3"/>
  <c r="O9070" i="3"/>
  <c r="O9086" i="3"/>
  <c r="O9102" i="3"/>
  <c r="O9118" i="3"/>
  <c r="O9134" i="3"/>
  <c r="O9150" i="3"/>
  <c r="O9166" i="3"/>
  <c r="O9182" i="3"/>
  <c r="O9198" i="3"/>
  <c r="O9214" i="3"/>
  <c r="O9230" i="3"/>
  <c r="O9246" i="3"/>
  <c r="O9262" i="3"/>
  <c r="O9278" i="3"/>
  <c r="O9294" i="3"/>
  <c r="O9310" i="3"/>
  <c r="O9326" i="3"/>
  <c r="O9342" i="3"/>
  <c r="O9358" i="3"/>
  <c r="O9374" i="3"/>
  <c r="O9390" i="3"/>
  <c r="O9406" i="3"/>
  <c r="O9422" i="3"/>
  <c r="O9438" i="3"/>
  <c r="O9454" i="3"/>
  <c r="O9470" i="3"/>
  <c r="O9486" i="3"/>
  <c r="O9502" i="3"/>
  <c r="O9518" i="3"/>
  <c r="O9534" i="3"/>
  <c r="O9550" i="3"/>
  <c r="O9566" i="3"/>
  <c r="O9582" i="3"/>
  <c r="O9598" i="3"/>
  <c r="O9614" i="3"/>
  <c r="O9630" i="3"/>
  <c r="O9646" i="3"/>
  <c r="O9662" i="3"/>
  <c r="O9678" i="3"/>
  <c r="O9694" i="3"/>
  <c r="O9710" i="3"/>
  <c r="O9726" i="3"/>
  <c r="O9742" i="3"/>
  <c r="O9758" i="3"/>
  <c r="O9774" i="3"/>
  <c r="O9790" i="3"/>
  <c r="O9806" i="3"/>
  <c r="O9822" i="3"/>
  <c r="O9838" i="3"/>
  <c r="O9854" i="3"/>
  <c r="O9870" i="3"/>
  <c r="O9886" i="3"/>
  <c r="O9902" i="3"/>
  <c r="O9918" i="3"/>
  <c r="O9934" i="3"/>
  <c r="O9950" i="3"/>
  <c r="O9966" i="3"/>
  <c r="O9982" i="3"/>
  <c r="O9998" i="3"/>
  <c r="O10014" i="3"/>
  <c r="O10030" i="3"/>
  <c r="N17961" i="3"/>
  <c r="O4889" i="3"/>
  <c r="O5702" i="3"/>
  <c r="O5985" i="3"/>
  <c r="O6181" i="3"/>
  <c r="O6360" i="3"/>
  <c r="O6522" i="3"/>
  <c r="O6668" i="3"/>
  <c r="O6810" i="3"/>
  <c r="O6944" i="3"/>
  <c r="O7012" i="3"/>
  <c r="O7081" i="3"/>
  <c r="O7146" i="3"/>
  <c r="O7205" i="3"/>
  <c r="O7243" i="3"/>
  <c r="O7285" i="3"/>
  <c r="O7321" i="3"/>
  <c r="O7354" i="3"/>
  <c r="O7386" i="3"/>
  <c r="O7418" i="3"/>
  <c r="O7446" i="3"/>
  <c r="O7468" i="3"/>
  <c r="O7496" i="3"/>
  <c r="O7520" i="3"/>
  <c r="O7546" i="3"/>
  <c r="O7574" i="3"/>
  <c r="O7596" i="3"/>
  <c r="O7623" i="3"/>
  <c r="O7644" i="3"/>
  <c r="O7670" i="3"/>
  <c r="O7691" i="3"/>
  <c r="O7713" i="3"/>
  <c r="O7735" i="3"/>
  <c r="O7755" i="3"/>
  <c r="O7777" i="3"/>
  <c r="O7799" i="3"/>
  <c r="O7819" i="3"/>
  <c r="O7841" i="3"/>
  <c r="O7861" i="3"/>
  <c r="O7880" i="3"/>
  <c r="O7899" i="3"/>
  <c r="O7920" i="3"/>
  <c r="O7938" i="3"/>
  <c r="O7956" i="3"/>
  <c r="O7974" i="3"/>
  <c r="O7992" i="3"/>
  <c r="O8010" i="3"/>
  <c r="O8028" i="3"/>
  <c r="O8048" i="3"/>
  <c r="O8066" i="3"/>
  <c r="O8084" i="3"/>
  <c r="O8102" i="3"/>
  <c r="O8120" i="3"/>
  <c r="O8138" i="3"/>
  <c r="O8156" i="3"/>
  <c r="O8176" i="3"/>
  <c r="O8194" i="3"/>
  <c r="O8211" i="3"/>
  <c r="O8228" i="3"/>
  <c r="O8245" i="3"/>
  <c r="O8262" i="3"/>
  <c r="O8279" i="3"/>
  <c r="O8296" i="3"/>
  <c r="O8313" i="3"/>
  <c r="O8330" i="3"/>
  <c r="O8347" i="3"/>
  <c r="O8364" i="3"/>
  <c r="O8381" i="3"/>
  <c r="O8399" i="3"/>
  <c r="O8416" i="3"/>
  <c r="O8432" i="3"/>
  <c r="O8448" i="3"/>
  <c r="O8464" i="3"/>
  <c r="O8480" i="3"/>
  <c r="O8496" i="3"/>
  <c r="O8512" i="3"/>
  <c r="O8528" i="3"/>
  <c r="O8544" i="3"/>
  <c r="O8560" i="3"/>
  <c r="O8576" i="3"/>
  <c r="O8592" i="3"/>
  <c r="O8608" i="3"/>
  <c r="O8624" i="3"/>
  <c r="O8640" i="3"/>
  <c r="O8656" i="3"/>
  <c r="O8672" i="3"/>
  <c r="O8688" i="3"/>
  <c r="O8704" i="3"/>
  <c r="O8720" i="3"/>
  <c r="O8736" i="3"/>
  <c r="O8752" i="3"/>
  <c r="O8768" i="3"/>
  <c r="O8784" i="3"/>
  <c r="O8800" i="3"/>
  <c r="O8816" i="3"/>
  <c r="O8832" i="3"/>
  <c r="O8848" i="3"/>
  <c r="O8864" i="3"/>
  <c r="O8880" i="3"/>
  <c r="O8896" i="3"/>
  <c r="O8912" i="3"/>
  <c r="O8928" i="3"/>
  <c r="O8944" i="3"/>
  <c r="O8960" i="3"/>
  <c r="O8976" i="3"/>
  <c r="O8992" i="3"/>
  <c r="O9008" i="3"/>
  <c r="O9024" i="3"/>
  <c r="O9040" i="3"/>
  <c r="O9056" i="3"/>
  <c r="O9072" i="3"/>
  <c r="O9088" i="3"/>
  <c r="O9104" i="3"/>
  <c r="O9120" i="3"/>
  <c r="O9136" i="3"/>
  <c r="O9152" i="3"/>
  <c r="O9168" i="3"/>
  <c r="O9184" i="3"/>
  <c r="O9200" i="3"/>
  <c r="O9216" i="3"/>
  <c r="O9232" i="3"/>
  <c r="O9248" i="3"/>
  <c r="O9264" i="3"/>
  <c r="O9280" i="3"/>
  <c r="O9296" i="3"/>
  <c r="O9312" i="3"/>
  <c r="O9328" i="3"/>
  <c r="O9344" i="3"/>
  <c r="O9360" i="3"/>
  <c r="O9376" i="3"/>
  <c r="O9392" i="3"/>
  <c r="O9408" i="3"/>
  <c r="O9424" i="3"/>
  <c r="O9440" i="3"/>
  <c r="O9456" i="3"/>
  <c r="O9472" i="3"/>
  <c r="O9488" i="3"/>
  <c r="O9504" i="3"/>
  <c r="O9520" i="3"/>
  <c r="O9536" i="3"/>
  <c r="O9552" i="3"/>
  <c r="O9568" i="3"/>
  <c r="O9584" i="3"/>
  <c r="O9600" i="3"/>
  <c r="O9616" i="3"/>
  <c r="O9632" i="3"/>
  <c r="O9648" i="3"/>
  <c r="O9664" i="3"/>
  <c r="O9680" i="3"/>
  <c r="O9696" i="3"/>
  <c r="O9712" i="3"/>
  <c r="O9728" i="3"/>
  <c r="O9744" i="3"/>
  <c r="O9760" i="3"/>
  <c r="O9776" i="3"/>
  <c r="O9792" i="3"/>
  <c r="O9808" i="3"/>
  <c r="O9824" i="3"/>
  <c r="O9840" i="3"/>
  <c r="O9856" i="3"/>
  <c r="O9872" i="3"/>
  <c r="O5002" i="3"/>
  <c r="O6946" i="3"/>
  <c r="O7355" i="3"/>
  <c r="O7575" i="3"/>
  <c r="O7756" i="3"/>
  <c r="O7921" i="3"/>
  <c r="O8067" i="3"/>
  <c r="O8212" i="3"/>
  <c r="O8348" i="3"/>
  <c r="O8481" i="3"/>
  <c r="O8609" i="3"/>
  <c r="O8737" i="3"/>
  <c r="O8865" i="3"/>
  <c r="O8993" i="3"/>
  <c r="O9121" i="3"/>
  <c r="O9249" i="3"/>
  <c r="O9377" i="3"/>
  <c r="O9505" i="3"/>
  <c r="O9633" i="3"/>
  <c r="O9741" i="3"/>
  <c r="O9823" i="3"/>
  <c r="O9889" i="3"/>
  <c r="O9946" i="3"/>
  <c r="O9989" i="3"/>
  <c r="O10027" i="3"/>
  <c r="O10061" i="3"/>
  <c r="O10093" i="3"/>
  <c r="O10122" i="3"/>
  <c r="O10148" i="3"/>
  <c r="O10176" i="3"/>
  <c r="O10204" i="3"/>
  <c r="O10228" i="3"/>
  <c r="O10254" i="3"/>
  <c r="O10282" i="3"/>
  <c r="O10304" i="3"/>
  <c r="O10332" i="3"/>
  <c r="O10356" i="3"/>
  <c r="O10382" i="3"/>
  <c r="O10410" i="3"/>
  <c r="O10432" i="3"/>
  <c r="O10460" i="3"/>
  <c r="O10484" i="3"/>
  <c r="O10509" i="3"/>
  <c r="O10532" i="3"/>
  <c r="O10555" i="3"/>
  <c r="O10575" i="3"/>
  <c r="O10597" i="3"/>
  <c r="O10619" i="3"/>
  <c r="O10639" i="3"/>
  <c r="O10660" i="3"/>
  <c r="O10680" i="3"/>
  <c r="O10699" i="3"/>
  <c r="O10717" i="3"/>
  <c r="O10735" i="3"/>
  <c r="O10753" i="3"/>
  <c r="O10773" i="3"/>
  <c r="O10791" i="3"/>
  <c r="O10809" i="3"/>
  <c r="O10827" i="3"/>
  <c r="O10845" i="3"/>
  <c r="O10863" i="3"/>
  <c r="O10881" i="3"/>
  <c r="O10901" i="3"/>
  <c r="O10919" i="3"/>
  <c r="O10937" i="3"/>
  <c r="O10955" i="3"/>
  <c r="O10973" i="3"/>
  <c r="O10991" i="3"/>
  <c r="O11009" i="3"/>
  <c r="O11029" i="3"/>
  <c r="O11047" i="3"/>
  <c r="O11065" i="3"/>
  <c r="O11083" i="3"/>
  <c r="O11101" i="3"/>
  <c r="O11119" i="3"/>
  <c r="O11137" i="3"/>
  <c r="O11157" i="3"/>
  <c r="O11175" i="3"/>
  <c r="O11193" i="3"/>
  <c r="O11210" i="3"/>
  <c r="O11227" i="3"/>
  <c r="O11243" i="3"/>
  <c r="O11259" i="3"/>
  <c r="O11275" i="3"/>
  <c r="O11291" i="3"/>
  <c r="O11307" i="3"/>
  <c r="O11323" i="3"/>
  <c r="O11339" i="3"/>
  <c r="O11355" i="3"/>
  <c r="O11371" i="3"/>
  <c r="O11387" i="3"/>
  <c r="O11403" i="3"/>
  <c r="O11419" i="3"/>
  <c r="O11435" i="3"/>
  <c r="O11451" i="3"/>
  <c r="O11467" i="3"/>
  <c r="O11483" i="3"/>
  <c r="O11499" i="3"/>
  <c r="O11515" i="3"/>
  <c r="O11531" i="3"/>
  <c r="O11547" i="3"/>
  <c r="O11563" i="3"/>
  <c r="O11579" i="3"/>
  <c r="O11595" i="3"/>
  <c r="O11611" i="3"/>
  <c r="O11627" i="3"/>
  <c r="O11643" i="3"/>
  <c r="O11659" i="3"/>
  <c r="O11675" i="3"/>
  <c r="O11691" i="3"/>
  <c r="O11707" i="3"/>
  <c r="O11723" i="3"/>
  <c r="O11739" i="3"/>
  <c r="O11755" i="3"/>
  <c r="O11771" i="3"/>
  <c r="O11787" i="3"/>
  <c r="O11803" i="3"/>
  <c r="O11819" i="3"/>
  <c r="O11835" i="3"/>
  <c r="O11851" i="3"/>
  <c r="O11867" i="3"/>
  <c r="O11883" i="3"/>
  <c r="O11899" i="3"/>
  <c r="O11915" i="3"/>
  <c r="O11931" i="3"/>
  <c r="O11947" i="3"/>
  <c r="O11963" i="3"/>
  <c r="O11979" i="3"/>
  <c r="O11995" i="3"/>
  <c r="O12011" i="3"/>
  <c r="O12027" i="3"/>
  <c r="O12043" i="3"/>
  <c r="O12059" i="3"/>
  <c r="O12075" i="3"/>
  <c r="O12091" i="3"/>
  <c r="O12107" i="3"/>
  <c r="O12123" i="3"/>
  <c r="O12139" i="3"/>
  <c r="O12155" i="3"/>
  <c r="O12171" i="3"/>
  <c r="O12187" i="3"/>
  <c r="O12203" i="3"/>
  <c r="O12219" i="3"/>
  <c r="O12235" i="3"/>
  <c r="O12251" i="3"/>
  <c r="O12267" i="3"/>
  <c r="O12283" i="3"/>
  <c r="O12299" i="3"/>
  <c r="O12315" i="3"/>
  <c r="O12331" i="3"/>
  <c r="O12347" i="3"/>
  <c r="O12363" i="3"/>
  <c r="O12379" i="3"/>
  <c r="O12395" i="3"/>
  <c r="O12411" i="3"/>
  <c r="O12427" i="3"/>
  <c r="O12443" i="3"/>
  <c r="O12459" i="3"/>
  <c r="O12475" i="3"/>
  <c r="O12491" i="3"/>
  <c r="O12507" i="3"/>
  <c r="O12523" i="3"/>
  <c r="O12539" i="3"/>
  <c r="O12555" i="3"/>
  <c r="O12571" i="3"/>
  <c r="O12587" i="3"/>
  <c r="O12603" i="3"/>
  <c r="O12619" i="3"/>
  <c r="O12635" i="3"/>
  <c r="O12651" i="3"/>
  <c r="O12667" i="3"/>
  <c r="O12683" i="3"/>
  <c r="O12699" i="3"/>
  <c r="O12715" i="3"/>
  <c r="O12731" i="3"/>
  <c r="O12747" i="3"/>
  <c r="O12763" i="3"/>
  <c r="O12779" i="3"/>
  <c r="O12795" i="3"/>
  <c r="O12811" i="3"/>
  <c r="O12827" i="3"/>
  <c r="O12843" i="3"/>
  <c r="O12859" i="3"/>
  <c r="O12875" i="3"/>
  <c r="O12891" i="3"/>
  <c r="O12907" i="3"/>
  <c r="O12923" i="3"/>
  <c r="O12939" i="3"/>
  <c r="O12955" i="3"/>
  <c r="O12971" i="3"/>
  <c r="O12987" i="3"/>
  <c r="O13003" i="3"/>
  <c r="O13019" i="3"/>
  <c r="O13035" i="3"/>
  <c r="O13051" i="3"/>
  <c r="O13067" i="3"/>
  <c r="O13083" i="3"/>
  <c r="O13099" i="3"/>
  <c r="O13115" i="3"/>
  <c r="O13131" i="3"/>
  <c r="O13147" i="3"/>
  <c r="O13163" i="3"/>
  <c r="O13179" i="3"/>
  <c r="O13195" i="3"/>
  <c r="O13211" i="3"/>
  <c r="O13227" i="3"/>
  <c r="O13243" i="3"/>
  <c r="O13259" i="3"/>
  <c r="O13275" i="3"/>
  <c r="O13291" i="3"/>
  <c r="O13307" i="3"/>
  <c r="O13323" i="3"/>
  <c r="O13339" i="3"/>
  <c r="O13355" i="3"/>
  <c r="O13371" i="3"/>
  <c r="O13387" i="3"/>
  <c r="O13403" i="3"/>
  <c r="O13419" i="3"/>
  <c r="O13435" i="3"/>
  <c r="O13451" i="3"/>
  <c r="O13467" i="3"/>
  <c r="O13483" i="3"/>
  <c r="O13499" i="3"/>
  <c r="O13515" i="3"/>
  <c r="O13531" i="3"/>
  <c r="O13547" i="3"/>
  <c r="O13563" i="3"/>
  <c r="O13579" i="3"/>
  <c r="O13595" i="3"/>
  <c r="O13611" i="3"/>
  <c r="O13627" i="3"/>
  <c r="O13643" i="3"/>
  <c r="O13659" i="3"/>
  <c r="O13675" i="3"/>
  <c r="O13691" i="3"/>
  <c r="O13707" i="3"/>
  <c r="O13723" i="3"/>
  <c r="O13739" i="3"/>
  <c r="O13755" i="3"/>
  <c r="O13771" i="3"/>
  <c r="O13787" i="3"/>
  <c r="O13803" i="3"/>
  <c r="O13819" i="3"/>
  <c r="O13835" i="3"/>
  <c r="O13851" i="3"/>
  <c r="O13867" i="3"/>
  <c r="O13883" i="3"/>
  <c r="O13899" i="3"/>
  <c r="O13915" i="3"/>
  <c r="O13931" i="3"/>
  <c r="O13947" i="3"/>
  <c r="O13963" i="3"/>
  <c r="O13979" i="3"/>
  <c r="O13995" i="3"/>
  <c r="O14011" i="3"/>
  <c r="O14027" i="3"/>
  <c r="O14043" i="3"/>
  <c r="O14059" i="3"/>
  <c r="O14075" i="3"/>
  <c r="O14091" i="3"/>
  <c r="O14107" i="3"/>
  <c r="O14123" i="3"/>
  <c r="O14139" i="3"/>
  <c r="O14155" i="3"/>
  <c r="O14171" i="3"/>
  <c r="O14187" i="3"/>
  <c r="O14203" i="3"/>
  <c r="O14219" i="3"/>
  <c r="O14235" i="3"/>
  <c r="O5694" i="3"/>
  <c r="O7010" i="3"/>
  <c r="O7385" i="3"/>
  <c r="O7595" i="3"/>
  <c r="O7776" i="3"/>
  <c r="O7937" i="3"/>
  <c r="O8083" i="3"/>
  <c r="O8227" i="3"/>
  <c r="O8363" i="3"/>
  <c r="O8495" i="3"/>
  <c r="O8623" i="3"/>
  <c r="O8751" i="3"/>
  <c r="O8879" i="3"/>
  <c r="O9007" i="3"/>
  <c r="O9135" i="3"/>
  <c r="O9263" i="3"/>
  <c r="O9391" i="3"/>
  <c r="O9519" i="3"/>
  <c r="O9647" i="3"/>
  <c r="O9743" i="3"/>
  <c r="O9825" i="3"/>
  <c r="O9898" i="3"/>
  <c r="O9949" i="3"/>
  <c r="O9994" i="3"/>
  <c r="O10029" i="3"/>
  <c r="O10062" i="3"/>
  <c r="O10094" i="3"/>
  <c r="O10123" i="3"/>
  <c r="O10149" i="3"/>
  <c r="O10177" i="3"/>
  <c r="O10205" i="3"/>
  <c r="O10229" i="3"/>
  <c r="O10255" i="3"/>
  <c r="O10283" i="3"/>
  <c r="O10305" i="3"/>
  <c r="O10333" i="3"/>
  <c r="O10357" i="3"/>
  <c r="O10383" i="3"/>
  <c r="O10411" i="3"/>
  <c r="O10433" i="3"/>
  <c r="O10461" i="3"/>
  <c r="O10485" i="3"/>
  <c r="O10510" i="3"/>
  <c r="O10533" i="3"/>
  <c r="O10556" i="3"/>
  <c r="O10576" i="3"/>
  <c r="O10599" i="3"/>
  <c r="O10620" i="3"/>
  <c r="O10640" i="3"/>
  <c r="O10661" i="3"/>
  <c r="O10681" i="3"/>
  <c r="O10700" i="3"/>
  <c r="O10718" i="3"/>
  <c r="O10736" i="3"/>
  <c r="O10756" i="3"/>
  <c r="O10774" i="3"/>
  <c r="O10792" i="3"/>
  <c r="O10810" i="3"/>
  <c r="O10828" i="3"/>
  <c r="O10846" i="3"/>
  <c r="O10864" i="3"/>
  <c r="O10884" i="3"/>
  <c r="O10902" i="3"/>
  <c r="O10920" i="3"/>
  <c r="O10938" i="3"/>
  <c r="O10956" i="3"/>
  <c r="O10974" i="3"/>
  <c r="O10992" i="3"/>
  <c r="O11012" i="3"/>
  <c r="O11030" i="3"/>
  <c r="O11048" i="3"/>
  <c r="O11066" i="3"/>
  <c r="O11084" i="3"/>
  <c r="O11102" i="3"/>
  <c r="O11120" i="3"/>
  <c r="O11140" i="3"/>
  <c r="O11158" i="3"/>
  <c r="O11176" i="3"/>
  <c r="O11194" i="3"/>
  <c r="O11211" i="3"/>
  <c r="O11228" i="3"/>
  <c r="O11244" i="3"/>
  <c r="O11260" i="3"/>
  <c r="O11276" i="3"/>
  <c r="O11292" i="3"/>
  <c r="O11308" i="3"/>
  <c r="O11324" i="3"/>
  <c r="O11340" i="3"/>
  <c r="O11356" i="3"/>
  <c r="O11372" i="3"/>
  <c r="O11388" i="3"/>
  <c r="O11404" i="3"/>
  <c r="O11420" i="3"/>
  <c r="O11436" i="3"/>
  <c r="O11452" i="3"/>
  <c r="O11468" i="3"/>
  <c r="O11484" i="3"/>
  <c r="O11500" i="3"/>
  <c r="O11516" i="3"/>
  <c r="O11532" i="3"/>
  <c r="O11548" i="3"/>
  <c r="O11564" i="3"/>
  <c r="O11580" i="3"/>
  <c r="O11596" i="3"/>
  <c r="O11612" i="3"/>
  <c r="O11628" i="3"/>
  <c r="O11644" i="3"/>
  <c r="O11660" i="3"/>
  <c r="O11676" i="3"/>
  <c r="O11692" i="3"/>
  <c r="O11708" i="3"/>
  <c r="O11724" i="3"/>
  <c r="O11740" i="3"/>
  <c r="O11756" i="3"/>
  <c r="O11772" i="3"/>
  <c r="O11788" i="3"/>
  <c r="O11804" i="3"/>
  <c r="O11820" i="3"/>
  <c r="O11836" i="3"/>
  <c r="O11852" i="3"/>
  <c r="O11868" i="3"/>
  <c r="O11884" i="3"/>
  <c r="O11900" i="3"/>
  <c r="O11916" i="3"/>
  <c r="O11932" i="3"/>
  <c r="O11948" i="3"/>
  <c r="O11964" i="3"/>
  <c r="O11980" i="3"/>
  <c r="O11996" i="3"/>
  <c r="O12012" i="3"/>
  <c r="O12028" i="3"/>
  <c r="O12044" i="3"/>
  <c r="O12060" i="3"/>
  <c r="O12076" i="3"/>
  <c r="O12092" i="3"/>
  <c r="O12108" i="3"/>
  <c r="O12124" i="3"/>
  <c r="O12140" i="3"/>
  <c r="O12156" i="3"/>
  <c r="O12172" i="3"/>
  <c r="O12188" i="3"/>
  <c r="O12204" i="3"/>
  <c r="O12220" i="3"/>
  <c r="O12236" i="3"/>
  <c r="O12252" i="3"/>
  <c r="O12268" i="3"/>
  <c r="O12284" i="3"/>
  <c r="O12300" i="3"/>
  <c r="O12316" i="3"/>
  <c r="O12332" i="3"/>
  <c r="O12348" i="3"/>
  <c r="O12364" i="3"/>
  <c r="O12380" i="3"/>
  <c r="O12396" i="3"/>
  <c r="O12412" i="3"/>
  <c r="O12428" i="3"/>
  <c r="O12444" i="3"/>
  <c r="O12460" i="3"/>
  <c r="O12476" i="3"/>
  <c r="O12492" i="3"/>
  <c r="O12508" i="3"/>
  <c r="O12524" i="3"/>
  <c r="O12540" i="3"/>
  <c r="O12556" i="3"/>
  <c r="O12572" i="3"/>
  <c r="O12588" i="3"/>
  <c r="O12604" i="3"/>
  <c r="O12620" i="3"/>
  <c r="O12636" i="3"/>
  <c r="O12652" i="3"/>
  <c r="O12668" i="3"/>
  <c r="O12684" i="3"/>
  <c r="O12700" i="3"/>
  <c r="O12716" i="3"/>
  <c r="O12732" i="3"/>
  <c r="O12748" i="3"/>
  <c r="O12764" i="3"/>
  <c r="O12780" i="3"/>
  <c r="O12796" i="3"/>
  <c r="O12812" i="3"/>
  <c r="O12828" i="3"/>
  <c r="O12844" i="3"/>
  <c r="O12860" i="3"/>
  <c r="O12876" i="3"/>
  <c r="O12892" i="3"/>
  <c r="O12908" i="3"/>
  <c r="O12924" i="3"/>
  <c r="O12940" i="3"/>
  <c r="O12956" i="3"/>
  <c r="O12972" i="3"/>
  <c r="O12988" i="3"/>
  <c r="O13004" i="3"/>
  <c r="O13020" i="3"/>
  <c r="O13036" i="3"/>
  <c r="O13052" i="3"/>
  <c r="O13068" i="3"/>
  <c r="O13084" i="3"/>
  <c r="O13100" i="3"/>
  <c r="O13116" i="3"/>
  <c r="O13132" i="3"/>
  <c r="O13148" i="3"/>
  <c r="O13164" i="3"/>
  <c r="O13180" i="3"/>
  <c r="O13196" i="3"/>
  <c r="O13212" i="3"/>
  <c r="O13228" i="3"/>
  <c r="O13244" i="3"/>
  <c r="O13260" i="3"/>
  <c r="O13276" i="3"/>
  <c r="O13292" i="3"/>
  <c r="O13308" i="3"/>
  <c r="O13324" i="3"/>
  <c r="O13340" i="3"/>
  <c r="O13356" i="3"/>
  <c r="O13372" i="3"/>
  <c r="O13388" i="3"/>
  <c r="O13404" i="3"/>
  <c r="O13420" i="3"/>
  <c r="O13436" i="3"/>
  <c r="O13452" i="3"/>
  <c r="O13468" i="3"/>
  <c r="O13484" i="3"/>
  <c r="O13500" i="3"/>
  <c r="O13516" i="3"/>
  <c r="O13532" i="3"/>
  <c r="O13548" i="3"/>
  <c r="O13564" i="3"/>
  <c r="O13580" i="3"/>
  <c r="O13596" i="3"/>
  <c r="O13612" i="3"/>
  <c r="O13628" i="3"/>
  <c r="O13644" i="3"/>
  <c r="O13660" i="3"/>
  <c r="O13676" i="3"/>
  <c r="O13692" i="3"/>
  <c r="O13708" i="3"/>
  <c r="O13724" i="3"/>
  <c r="O13740" i="3"/>
  <c r="O13756" i="3"/>
  <c r="O13772" i="3"/>
  <c r="O13788" i="3"/>
  <c r="O13804" i="3"/>
  <c r="O13820" i="3"/>
  <c r="O13836" i="3"/>
  <c r="O13852" i="3"/>
  <c r="O13868" i="3"/>
  <c r="O13884" i="3"/>
  <c r="O13900" i="3"/>
  <c r="O13916" i="3"/>
  <c r="O13932" i="3"/>
  <c r="O13948" i="3"/>
  <c r="O13964" i="3"/>
  <c r="O13980" i="3"/>
  <c r="O13996" i="3"/>
  <c r="O14012" i="3"/>
  <c r="O14028" i="3"/>
  <c r="O14044" i="3"/>
  <c r="O14060" i="3"/>
  <c r="O14076" i="3"/>
  <c r="O14092" i="3"/>
  <c r="O14108" i="3"/>
  <c r="O14124" i="3"/>
  <c r="O14140" i="3"/>
  <c r="O14156" i="3"/>
  <c r="O14172" i="3"/>
  <c r="O14188" i="3"/>
  <c r="O14204" i="3"/>
  <c r="O14220" i="3"/>
  <c r="O14236" i="3"/>
  <c r="O14252" i="3"/>
  <c r="O14268" i="3"/>
  <c r="O14284" i="3"/>
  <c r="O14300" i="3"/>
  <c r="O14316" i="3"/>
  <c r="O14332" i="3"/>
  <c r="O14348" i="3"/>
  <c r="O14364" i="3"/>
  <c r="O14380" i="3"/>
  <c r="O14396" i="3"/>
  <c r="O14412" i="3"/>
  <c r="O14428" i="3"/>
  <c r="O14444" i="3"/>
  <c r="O14460" i="3"/>
  <c r="O14476" i="3"/>
  <c r="O14492" i="3"/>
  <c r="O14508" i="3"/>
  <c r="O5748" i="3"/>
  <c r="O7014" i="3"/>
  <c r="O7387" i="3"/>
  <c r="O7599" i="3"/>
  <c r="O7780" i="3"/>
  <c r="O7939" i="3"/>
  <c r="O8085" i="3"/>
  <c r="O8229" i="3"/>
  <c r="O8365" i="3"/>
  <c r="O8497" i="3"/>
  <c r="O8625" i="3"/>
  <c r="O8753" i="3"/>
  <c r="O8881" i="3"/>
  <c r="O9009" i="3"/>
  <c r="O9137" i="3"/>
  <c r="O9265" i="3"/>
  <c r="O9393" i="3"/>
  <c r="O9521" i="3"/>
  <c r="O9649" i="3"/>
  <c r="O9745" i="3"/>
  <c r="O9837" i="3"/>
  <c r="O9901" i="3"/>
  <c r="O9951" i="3"/>
  <c r="O9995" i="3"/>
  <c r="O10031" i="3"/>
  <c r="O10063" i="3"/>
  <c r="O10095" i="3"/>
  <c r="O10125" i="3"/>
  <c r="O10154" i="3"/>
  <c r="O10180" i="3"/>
  <c r="O10206" i="3"/>
  <c r="O10234" i="3"/>
  <c r="O10256" i="3"/>
  <c r="O10284" i="3"/>
  <c r="O10308" i="3"/>
  <c r="O10334" i="3"/>
  <c r="O10362" i="3"/>
  <c r="O10384" i="3"/>
  <c r="O10412" i="3"/>
  <c r="O10436" i="3"/>
  <c r="O10462" i="3"/>
  <c r="O10490" i="3"/>
  <c r="O10511" i="3"/>
  <c r="O10535" i="3"/>
  <c r="O10557" i="3"/>
  <c r="O10577" i="3"/>
  <c r="O10601" i="3"/>
  <c r="O10621" i="3"/>
  <c r="O10641" i="3"/>
  <c r="O10663" i="3"/>
  <c r="O10682" i="3"/>
  <c r="O10701" i="3"/>
  <c r="O10719" i="3"/>
  <c r="O10737" i="3"/>
  <c r="O10757" i="3"/>
  <c r="O10775" i="3"/>
  <c r="O10793" i="3"/>
  <c r="O10811" i="3"/>
  <c r="O10829" i="3"/>
  <c r="O10847" i="3"/>
  <c r="O10865" i="3"/>
  <c r="O10885" i="3"/>
  <c r="O10903" i="3"/>
  <c r="O10921" i="3"/>
  <c r="O10939" i="3"/>
  <c r="O10957" i="3"/>
  <c r="O10975" i="3"/>
  <c r="O10993" i="3"/>
  <c r="O11013" i="3"/>
  <c r="O11031" i="3"/>
  <c r="O11049" i="3"/>
  <c r="O11067" i="3"/>
  <c r="O11085" i="3"/>
  <c r="O11103" i="3"/>
  <c r="O11121" i="3"/>
  <c r="O11141" i="3"/>
  <c r="O11159" i="3"/>
  <c r="O11177" i="3"/>
  <c r="O11195" i="3"/>
  <c r="O11212" i="3"/>
  <c r="O11229" i="3"/>
  <c r="O11245" i="3"/>
  <c r="O11261" i="3"/>
  <c r="O11277" i="3"/>
  <c r="O11293" i="3"/>
  <c r="O11309" i="3"/>
  <c r="O11325" i="3"/>
  <c r="O11341" i="3"/>
  <c r="O11357" i="3"/>
  <c r="O11373" i="3"/>
  <c r="O11389" i="3"/>
  <c r="O11405" i="3"/>
  <c r="O11421" i="3"/>
  <c r="O11437" i="3"/>
  <c r="O11453" i="3"/>
  <c r="O11469" i="3"/>
  <c r="O11485" i="3"/>
  <c r="O11501" i="3"/>
  <c r="O11517" i="3"/>
  <c r="O11533" i="3"/>
  <c r="O11549" i="3"/>
  <c r="O11565" i="3"/>
  <c r="O11581" i="3"/>
  <c r="O11597" i="3"/>
  <c r="O11613" i="3"/>
  <c r="O11629" i="3"/>
  <c r="O11645" i="3"/>
  <c r="O11661" i="3"/>
  <c r="O11677" i="3"/>
  <c r="O11693" i="3"/>
  <c r="O11709" i="3"/>
  <c r="O11725" i="3"/>
  <c r="O11741" i="3"/>
  <c r="O11757" i="3"/>
  <c r="O11773" i="3"/>
  <c r="O11789" i="3"/>
  <c r="O11805" i="3"/>
  <c r="O11821" i="3"/>
  <c r="O11837" i="3"/>
  <c r="O11853" i="3"/>
  <c r="O11869" i="3"/>
  <c r="O11885" i="3"/>
  <c r="O11901" i="3"/>
  <c r="O11917" i="3"/>
  <c r="O11933" i="3"/>
  <c r="O11949" i="3"/>
  <c r="O11965" i="3"/>
  <c r="O11981" i="3"/>
  <c r="O11997" i="3"/>
  <c r="O12013" i="3"/>
  <c r="O12029" i="3"/>
  <c r="O12045" i="3"/>
  <c r="O12061" i="3"/>
  <c r="O12077" i="3"/>
  <c r="O12093" i="3"/>
  <c r="O12109" i="3"/>
  <c r="O12125" i="3"/>
  <c r="O12141" i="3"/>
  <c r="O12157" i="3"/>
  <c r="O12173" i="3"/>
  <c r="O12189" i="3"/>
  <c r="O12205" i="3"/>
  <c r="O12221" i="3"/>
  <c r="O12237" i="3"/>
  <c r="O12253" i="3"/>
  <c r="O12269" i="3"/>
  <c r="O12285" i="3"/>
  <c r="O12301" i="3"/>
  <c r="O12317" i="3"/>
  <c r="O12333" i="3"/>
  <c r="O12349" i="3"/>
  <c r="O12365" i="3"/>
  <c r="O12381" i="3"/>
  <c r="O12397" i="3"/>
  <c r="O12413" i="3"/>
  <c r="O12429" i="3"/>
  <c r="O12445" i="3"/>
  <c r="O12461" i="3"/>
  <c r="O12477" i="3"/>
  <c r="O12493" i="3"/>
  <c r="O12509" i="3"/>
  <c r="O12525" i="3"/>
  <c r="O12541" i="3"/>
  <c r="O12557" i="3"/>
  <c r="O12573" i="3"/>
  <c r="O12589" i="3"/>
  <c r="O12605" i="3"/>
  <c r="O12621" i="3"/>
  <c r="O12637" i="3"/>
  <c r="O12653" i="3"/>
  <c r="O12669" i="3"/>
  <c r="O12685" i="3"/>
  <c r="O12701" i="3"/>
  <c r="O12717" i="3"/>
  <c r="O12733" i="3"/>
  <c r="O12749" i="3"/>
  <c r="O12765" i="3"/>
  <c r="O12781" i="3"/>
  <c r="O12797" i="3"/>
  <c r="O12813" i="3"/>
  <c r="O12829" i="3"/>
  <c r="O12845" i="3"/>
  <c r="O12861" i="3"/>
  <c r="O12877" i="3"/>
  <c r="O12893" i="3"/>
  <c r="O12909" i="3"/>
  <c r="O12925" i="3"/>
  <c r="O12941" i="3"/>
  <c r="O12957" i="3"/>
  <c r="O12973" i="3"/>
  <c r="O12989" i="3"/>
  <c r="O13005" i="3"/>
  <c r="O13021" i="3"/>
  <c r="O13037" i="3"/>
  <c r="O13053" i="3"/>
  <c r="O13069" i="3"/>
  <c r="O13085" i="3"/>
  <c r="O13101" i="3"/>
  <c r="O13117" i="3"/>
  <c r="O13133" i="3"/>
  <c r="O13149" i="3"/>
  <c r="O13165" i="3"/>
  <c r="O13181" i="3"/>
  <c r="O13197" i="3"/>
  <c r="O13213" i="3"/>
  <c r="O13229" i="3"/>
  <c r="O13245" i="3"/>
  <c r="O13261" i="3"/>
  <c r="O13277" i="3"/>
  <c r="O13293" i="3"/>
  <c r="O13309" i="3"/>
  <c r="O13325" i="3"/>
  <c r="O13341" i="3"/>
  <c r="O13357" i="3"/>
  <c r="O13373" i="3"/>
  <c r="O13389" i="3"/>
  <c r="O13405" i="3"/>
  <c r="O13421" i="3"/>
  <c r="O13437" i="3"/>
  <c r="O13453" i="3"/>
  <c r="O13469" i="3"/>
  <c r="O13485" i="3"/>
  <c r="O13501" i="3"/>
  <c r="O13517" i="3"/>
  <c r="O13533" i="3"/>
  <c r="O13549" i="3"/>
  <c r="O13565" i="3"/>
  <c r="O5982" i="3"/>
  <c r="O7078" i="3"/>
  <c r="O7417" i="3"/>
  <c r="O7622" i="3"/>
  <c r="O7798" i="3"/>
  <c r="O7955" i="3"/>
  <c r="O8101" i="3"/>
  <c r="O8244" i="3"/>
  <c r="O8380" i="3"/>
  <c r="O8511" i="3"/>
  <c r="O8639" i="3"/>
  <c r="O8767" i="3"/>
  <c r="O8895" i="3"/>
  <c r="O9023" i="3"/>
  <c r="O9151" i="3"/>
  <c r="O9279" i="3"/>
  <c r="O9407" i="3"/>
  <c r="O9535" i="3"/>
  <c r="O9663" i="3"/>
  <c r="O9757" i="3"/>
  <c r="O9839" i="3"/>
  <c r="O9903" i="3"/>
  <c r="O9952" i="3"/>
  <c r="O9997" i="3"/>
  <c r="O10032" i="3"/>
  <c r="O10064" i="3"/>
  <c r="O10096" i="3"/>
  <c r="O10126" i="3"/>
  <c r="O10155" i="3"/>
  <c r="O10181" i="3"/>
  <c r="O10207" i="3"/>
  <c r="O10235" i="3"/>
  <c r="O10257" i="3"/>
  <c r="O10285" i="3"/>
  <c r="O10309" i="3"/>
  <c r="O10335" i="3"/>
  <c r="O10363" i="3"/>
  <c r="O10385" i="3"/>
  <c r="O10413" i="3"/>
  <c r="O10437" i="3"/>
  <c r="O10463" i="3"/>
  <c r="O10491" i="3"/>
  <c r="O10512" i="3"/>
  <c r="O10538" i="3"/>
  <c r="O10558" i="3"/>
  <c r="O10580" i="3"/>
  <c r="O10602" i="3"/>
  <c r="O10622" i="3"/>
  <c r="O10644" i="3"/>
  <c r="O10664" i="3"/>
  <c r="O10683" i="3"/>
  <c r="O10702" i="3"/>
  <c r="O10720" i="3"/>
  <c r="O10740" i="3"/>
  <c r="O10758" i="3"/>
  <c r="O10776" i="3"/>
  <c r="O10794" i="3"/>
  <c r="O10812" i="3"/>
  <c r="O10830" i="3"/>
  <c r="O10848" i="3"/>
  <c r="O10868" i="3"/>
  <c r="O10886" i="3"/>
  <c r="O10904" i="3"/>
  <c r="O10922" i="3"/>
  <c r="O10940" i="3"/>
  <c r="O10958" i="3"/>
  <c r="O10976" i="3"/>
  <c r="O10996" i="3"/>
  <c r="O11014" i="3"/>
  <c r="O11032" i="3"/>
  <c r="O11050" i="3"/>
  <c r="O11068" i="3"/>
  <c r="O11086" i="3"/>
  <c r="O11104" i="3"/>
  <c r="O11124" i="3"/>
  <c r="O11142" i="3"/>
  <c r="O11160" i="3"/>
  <c r="O11178" i="3"/>
  <c r="O11196" i="3"/>
  <c r="O11213" i="3"/>
  <c r="O11230" i="3"/>
  <c r="O11246" i="3"/>
  <c r="O11262" i="3"/>
  <c r="O11278" i="3"/>
  <c r="O11294" i="3"/>
  <c r="O11310" i="3"/>
  <c r="O11326" i="3"/>
  <c r="O11342" i="3"/>
  <c r="O11358" i="3"/>
  <c r="O11374" i="3"/>
  <c r="O11390" i="3"/>
  <c r="O11406" i="3"/>
  <c r="O11422" i="3"/>
  <c r="O11438" i="3"/>
  <c r="O11454" i="3"/>
  <c r="O11470" i="3"/>
  <c r="O11486" i="3"/>
  <c r="O11502" i="3"/>
  <c r="O11518" i="3"/>
  <c r="O11534" i="3"/>
  <c r="O11550" i="3"/>
  <c r="O11566" i="3"/>
  <c r="O11582" i="3"/>
  <c r="O11598" i="3"/>
  <c r="O11614" i="3"/>
  <c r="O11630" i="3"/>
  <c r="O11646" i="3"/>
  <c r="O11662" i="3"/>
  <c r="O11678" i="3"/>
  <c r="O11694" i="3"/>
  <c r="O11710" i="3"/>
  <c r="O11726" i="3"/>
  <c r="O11742" i="3"/>
  <c r="O11758" i="3"/>
  <c r="O11774" i="3"/>
  <c r="O11790" i="3"/>
  <c r="O11806" i="3"/>
  <c r="O11822" i="3"/>
  <c r="O11838" i="3"/>
  <c r="O11854" i="3"/>
  <c r="O11870" i="3"/>
  <c r="O11886" i="3"/>
  <c r="O11902" i="3"/>
  <c r="O11918" i="3"/>
  <c r="O11934" i="3"/>
  <c r="O11950" i="3"/>
  <c r="O11966" i="3"/>
  <c r="O11982" i="3"/>
  <c r="O11998" i="3"/>
  <c r="O12014" i="3"/>
  <c r="O12030" i="3"/>
  <c r="O12046" i="3"/>
  <c r="O12062" i="3"/>
  <c r="O12078" i="3"/>
  <c r="O12094" i="3"/>
  <c r="O12110" i="3"/>
  <c r="O12126" i="3"/>
  <c r="O12142" i="3"/>
  <c r="O12158" i="3"/>
  <c r="O12174" i="3"/>
  <c r="O12190" i="3"/>
  <c r="O12206" i="3"/>
  <c r="O12222" i="3"/>
  <c r="O12238" i="3"/>
  <c r="O12254" i="3"/>
  <c r="O12270" i="3"/>
  <c r="O12286" i="3"/>
  <c r="O12302" i="3"/>
  <c r="O12318" i="3"/>
  <c r="O12334" i="3"/>
  <c r="O12350" i="3"/>
  <c r="O12366" i="3"/>
  <c r="O12382" i="3"/>
  <c r="O12398" i="3"/>
  <c r="O12414" i="3"/>
  <c r="O12430" i="3"/>
  <c r="O12446" i="3"/>
  <c r="O12462" i="3"/>
  <c r="O12478" i="3"/>
  <c r="O12494" i="3"/>
  <c r="O12510" i="3"/>
  <c r="O12526" i="3"/>
  <c r="O12542" i="3"/>
  <c r="O12558" i="3"/>
  <c r="O12574" i="3"/>
  <c r="O12590" i="3"/>
  <c r="O12606" i="3"/>
  <c r="O12622" i="3"/>
  <c r="O12638" i="3"/>
  <c r="O12654" i="3"/>
  <c r="O12670" i="3"/>
  <c r="O12686" i="3"/>
  <c r="O6005" i="3"/>
  <c r="O7083" i="3"/>
  <c r="O7419" i="3"/>
  <c r="O7624" i="3"/>
  <c r="O7800" i="3"/>
  <c r="O7957" i="3"/>
  <c r="O8103" i="3"/>
  <c r="O8246" i="3"/>
  <c r="O8383" i="3"/>
  <c r="O8513" i="3"/>
  <c r="O8641" i="3"/>
  <c r="O8769" i="3"/>
  <c r="O8897" i="3"/>
  <c r="O9025" i="3"/>
  <c r="O9153" i="3"/>
  <c r="O9281" i="3"/>
  <c r="O9409" i="3"/>
  <c r="O9537" i="3"/>
  <c r="O9665" i="3"/>
  <c r="O9759" i="3"/>
  <c r="O9841" i="3"/>
  <c r="O9904" i="3"/>
  <c r="O9953" i="3"/>
  <c r="O9999" i="3"/>
  <c r="O10033" i="3"/>
  <c r="O10065" i="3"/>
  <c r="O10097" i="3"/>
  <c r="O10127" i="3"/>
  <c r="O10157" i="3"/>
  <c r="O10186" i="3"/>
  <c r="O10208" i="3"/>
  <c r="O10236" i="3"/>
  <c r="O10260" i="3"/>
  <c r="O10286" i="3"/>
  <c r="O10314" i="3"/>
  <c r="O10336" i="3"/>
  <c r="O10364" i="3"/>
  <c r="O10388" i="3"/>
  <c r="O10414" i="3"/>
  <c r="O10442" i="3"/>
  <c r="O10464" i="3"/>
  <c r="O10492" i="3"/>
  <c r="O10513" i="3"/>
  <c r="O10539" i="3"/>
  <c r="O10559" i="3"/>
  <c r="O10581" i="3"/>
  <c r="O10603" i="3"/>
  <c r="O10623" i="3"/>
  <c r="O10645" i="3"/>
  <c r="O10665" i="3"/>
  <c r="O10684" i="3"/>
  <c r="O10703" i="3"/>
  <c r="O10721" i="3"/>
  <c r="O10741" i="3"/>
  <c r="O10759" i="3"/>
  <c r="O10777" i="3"/>
  <c r="O10795" i="3"/>
  <c r="O10813" i="3"/>
  <c r="O10831" i="3"/>
  <c r="O10849" i="3"/>
  <c r="O10869" i="3"/>
  <c r="O10887" i="3"/>
  <c r="O10905" i="3"/>
  <c r="O10923" i="3"/>
  <c r="O10941" i="3"/>
  <c r="O10959" i="3"/>
  <c r="O10977" i="3"/>
  <c r="O10997" i="3"/>
  <c r="O11015" i="3"/>
  <c r="O11033" i="3"/>
  <c r="O11051" i="3"/>
  <c r="O11069" i="3"/>
  <c r="O11087" i="3"/>
  <c r="O11105" i="3"/>
  <c r="O11125" i="3"/>
  <c r="O11143" i="3"/>
  <c r="O11161" i="3"/>
  <c r="O11179" i="3"/>
  <c r="O11197" i="3"/>
  <c r="O11214" i="3"/>
  <c r="O11231" i="3"/>
  <c r="O11247" i="3"/>
  <c r="O11263" i="3"/>
  <c r="O11279" i="3"/>
  <c r="O11295" i="3"/>
  <c r="O11311" i="3"/>
  <c r="O11327" i="3"/>
  <c r="O11343" i="3"/>
  <c r="O11359" i="3"/>
  <c r="O11375" i="3"/>
  <c r="O11391" i="3"/>
  <c r="O11407" i="3"/>
  <c r="O11423" i="3"/>
  <c r="O11439" i="3"/>
  <c r="O11455" i="3"/>
  <c r="O11471" i="3"/>
  <c r="O11487" i="3"/>
  <c r="O11503" i="3"/>
  <c r="O11519" i="3"/>
  <c r="O11535" i="3"/>
  <c r="O11551" i="3"/>
  <c r="O11567" i="3"/>
  <c r="O11583" i="3"/>
  <c r="O11599" i="3"/>
  <c r="O11615" i="3"/>
  <c r="O11631" i="3"/>
  <c r="O11647" i="3"/>
  <c r="O11663" i="3"/>
  <c r="O11679" i="3"/>
  <c r="O11695" i="3"/>
  <c r="O11711" i="3"/>
  <c r="O11727" i="3"/>
  <c r="O11743" i="3"/>
  <c r="O11759" i="3"/>
  <c r="O11775" i="3"/>
  <c r="O11791" i="3"/>
  <c r="O11807" i="3"/>
  <c r="O11823" i="3"/>
  <c r="O11839" i="3"/>
  <c r="O11855" i="3"/>
  <c r="O11871" i="3"/>
  <c r="O11887" i="3"/>
  <c r="O11903" i="3"/>
  <c r="O11919" i="3"/>
  <c r="O11935" i="3"/>
  <c r="O11951" i="3"/>
  <c r="O11967" i="3"/>
  <c r="O11983" i="3"/>
  <c r="O11999" i="3"/>
  <c r="O12015" i="3"/>
  <c r="O12031" i="3"/>
  <c r="O12047" i="3"/>
  <c r="O12063" i="3"/>
  <c r="O12079" i="3"/>
  <c r="O12095" i="3"/>
  <c r="O12111" i="3"/>
  <c r="O12127" i="3"/>
  <c r="O12143" i="3"/>
  <c r="O12159" i="3"/>
  <c r="O12175" i="3"/>
  <c r="O12191" i="3"/>
  <c r="O12207" i="3"/>
  <c r="O12223" i="3"/>
  <c r="O12239" i="3"/>
  <c r="O12255" i="3"/>
  <c r="O12271" i="3"/>
  <c r="O12287" i="3"/>
  <c r="O12303" i="3"/>
  <c r="O12319" i="3"/>
  <c r="O12335" i="3"/>
  <c r="O12351" i="3"/>
  <c r="O12367" i="3"/>
  <c r="O12383" i="3"/>
  <c r="O12399" i="3"/>
  <c r="O12415" i="3"/>
  <c r="O12431" i="3"/>
  <c r="O12447" i="3"/>
  <c r="O12463" i="3"/>
  <c r="O12479" i="3"/>
  <c r="O12495" i="3"/>
  <c r="O12511" i="3"/>
  <c r="O12527" i="3"/>
  <c r="O12543" i="3"/>
  <c r="O12559" i="3"/>
  <c r="O12575" i="3"/>
  <c r="O12591" i="3"/>
  <c r="O12607" i="3"/>
  <c r="O12623" i="3"/>
  <c r="O12639" i="3"/>
  <c r="O12655" i="3"/>
  <c r="O12671" i="3"/>
  <c r="O12687" i="3"/>
  <c r="O12703" i="3"/>
  <c r="O12719" i="3"/>
  <c r="O12735" i="3"/>
  <c r="O12751" i="3"/>
  <c r="O12767" i="3"/>
  <c r="O12783" i="3"/>
  <c r="O12799" i="3"/>
  <c r="O6179" i="3"/>
  <c r="O7144" i="3"/>
  <c r="O7445" i="3"/>
  <c r="O7643" i="3"/>
  <c r="O7818" i="3"/>
  <c r="O7973" i="3"/>
  <c r="O8119" i="3"/>
  <c r="O8261" i="3"/>
  <c r="O8397" i="3"/>
  <c r="O8527" i="3"/>
  <c r="O8655" i="3"/>
  <c r="O8783" i="3"/>
  <c r="O8911" i="3"/>
  <c r="O9039" i="3"/>
  <c r="O9167" i="3"/>
  <c r="O9295" i="3"/>
  <c r="O9423" i="3"/>
  <c r="O9551" i="3"/>
  <c r="O9679" i="3"/>
  <c r="O9761" i="3"/>
  <c r="O9853" i="3"/>
  <c r="O9905" i="3"/>
  <c r="O9962" i="3"/>
  <c r="O10000" i="3"/>
  <c r="O10037" i="3"/>
  <c r="O10069" i="3"/>
  <c r="O10100" i="3"/>
  <c r="O10128" i="3"/>
  <c r="O10158" i="3"/>
  <c r="O10187" i="3"/>
  <c r="O10209" i="3"/>
  <c r="O10237" i="3"/>
  <c r="O10261" i="3"/>
  <c r="O10287" i="3"/>
  <c r="O10315" i="3"/>
  <c r="O10337" i="3"/>
  <c r="O10365" i="3"/>
  <c r="O10389" i="3"/>
  <c r="O10415" i="3"/>
  <c r="O10443" i="3"/>
  <c r="O10465" i="3"/>
  <c r="O10493" i="3"/>
  <c r="O10516" i="3"/>
  <c r="O10540" i="3"/>
  <c r="O10560" i="3"/>
  <c r="O10583" i="3"/>
  <c r="O10604" i="3"/>
  <c r="O10624" i="3"/>
  <c r="O10647" i="3"/>
  <c r="O10666" i="3"/>
  <c r="O10685" i="3"/>
  <c r="O10704" i="3"/>
  <c r="O10724" i="3"/>
  <c r="O10742" i="3"/>
  <c r="O10760" i="3"/>
  <c r="O10778" i="3"/>
  <c r="O10796" i="3"/>
  <c r="O10814" i="3"/>
  <c r="O10832" i="3"/>
  <c r="O10852" i="3"/>
  <c r="O10870" i="3"/>
  <c r="O10888" i="3"/>
  <c r="O10906" i="3"/>
  <c r="O10924" i="3"/>
  <c r="O10942" i="3"/>
  <c r="O10960" i="3"/>
  <c r="O10980" i="3"/>
  <c r="O10998" i="3"/>
  <c r="O11016" i="3"/>
  <c r="O11034" i="3"/>
  <c r="O11052" i="3"/>
  <c r="O11070" i="3"/>
  <c r="O11088" i="3"/>
  <c r="O11108" i="3"/>
  <c r="O11126" i="3"/>
  <c r="O11144" i="3"/>
  <c r="O11162" i="3"/>
  <c r="O11180" i="3"/>
  <c r="O11198" i="3"/>
  <c r="O11215" i="3"/>
  <c r="O11232" i="3"/>
  <c r="O11248" i="3"/>
  <c r="O11264" i="3"/>
  <c r="O11280" i="3"/>
  <c r="O11296" i="3"/>
  <c r="O11312" i="3"/>
  <c r="O11328" i="3"/>
  <c r="O11344" i="3"/>
  <c r="O11360" i="3"/>
  <c r="O11376" i="3"/>
  <c r="O11392" i="3"/>
  <c r="O11408" i="3"/>
  <c r="O11424" i="3"/>
  <c r="O11440" i="3"/>
  <c r="O11456" i="3"/>
  <c r="O11472" i="3"/>
  <c r="O11488" i="3"/>
  <c r="O11504" i="3"/>
  <c r="O11520" i="3"/>
  <c r="O11536" i="3"/>
  <c r="O11552" i="3"/>
  <c r="O11568" i="3"/>
  <c r="O11584" i="3"/>
  <c r="O11600" i="3"/>
  <c r="O11616" i="3"/>
  <c r="O11632" i="3"/>
  <c r="O11648" i="3"/>
  <c r="O11664" i="3"/>
  <c r="O11680" i="3"/>
  <c r="O11696" i="3"/>
  <c r="O11712" i="3"/>
  <c r="O11728" i="3"/>
  <c r="O11744" i="3"/>
  <c r="O11760" i="3"/>
  <c r="O11776" i="3"/>
  <c r="O11792" i="3"/>
  <c r="O11808" i="3"/>
  <c r="O11824" i="3"/>
  <c r="O11840" i="3"/>
  <c r="O11856" i="3"/>
  <c r="O11872" i="3"/>
  <c r="O11888" i="3"/>
  <c r="O11904" i="3"/>
  <c r="O11920" i="3"/>
  <c r="O11936" i="3"/>
  <c r="O11952" i="3"/>
  <c r="O11968" i="3"/>
  <c r="O11984" i="3"/>
  <c r="O12000" i="3"/>
  <c r="O12016" i="3"/>
  <c r="O12032" i="3"/>
  <c r="O12048" i="3"/>
  <c r="O12064" i="3"/>
  <c r="O12080" i="3"/>
  <c r="O12096" i="3"/>
  <c r="O12112" i="3"/>
  <c r="O12128" i="3"/>
  <c r="O12144" i="3"/>
  <c r="O12160" i="3"/>
  <c r="O12176" i="3"/>
  <c r="O12192" i="3"/>
  <c r="O12208" i="3"/>
  <c r="O12224" i="3"/>
  <c r="O12240" i="3"/>
  <c r="O12256" i="3"/>
  <c r="O12272" i="3"/>
  <c r="O12288" i="3"/>
  <c r="O12304" i="3"/>
  <c r="O12320" i="3"/>
  <c r="O12336" i="3"/>
  <c r="O12352" i="3"/>
  <c r="O12368" i="3"/>
  <c r="O12384" i="3"/>
  <c r="O12400" i="3"/>
  <c r="O12416" i="3"/>
  <c r="O12432" i="3"/>
  <c r="O12448" i="3"/>
  <c r="O12464" i="3"/>
  <c r="O12480" i="3"/>
  <c r="O12496" i="3"/>
  <c r="O12512" i="3"/>
  <c r="O12528" i="3"/>
  <c r="O12544" i="3"/>
  <c r="O12560" i="3"/>
  <c r="O12576" i="3"/>
  <c r="O12592" i="3"/>
  <c r="O12608" i="3"/>
  <c r="O12624" i="3"/>
  <c r="O12640" i="3"/>
  <c r="O12656" i="3"/>
  <c r="O12672" i="3"/>
  <c r="O12688" i="3"/>
  <c r="O12704" i="3"/>
  <c r="O12720" i="3"/>
  <c r="O12736" i="3"/>
  <c r="O12752" i="3"/>
  <c r="O12768" i="3"/>
  <c r="O12784" i="3"/>
  <c r="O12800" i="3"/>
  <c r="O12816" i="3"/>
  <c r="O12832" i="3"/>
  <c r="O12848" i="3"/>
  <c r="O12864" i="3"/>
  <c r="O12880" i="3"/>
  <c r="O12896" i="3"/>
  <c r="O12912" i="3"/>
  <c r="O12928" i="3"/>
  <c r="O12944" i="3"/>
  <c r="O12960" i="3"/>
  <c r="O12976" i="3"/>
  <c r="O12992" i="3"/>
  <c r="O13008" i="3"/>
  <c r="O13024" i="3"/>
  <c r="O13040" i="3"/>
  <c r="O13056" i="3"/>
  <c r="O13072" i="3"/>
  <c r="O13088" i="3"/>
  <c r="O13104" i="3"/>
  <c r="O13120" i="3"/>
  <c r="O13136" i="3"/>
  <c r="O13152" i="3"/>
  <c r="O13168" i="3"/>
  <c r="O13184" i="3"/>
  <c r="O13200" i="3"/>
  <c r="O13216" i="3"/>
  <c r="O13232" i="3"/>
  <c r="O13248" i="3"/>
  <c r="O13264" i="3"/>
  <c r="O13280" i="3"/>
  <c r="O13296" i="3"/>
  <c r="O13312" i="3"/>
  <c r="O13328" i="3"/>
  <c r="O13344" i="3"/>
  <c r="O13360" i="3"/>
  <c r="O13376" i="3"/>
  <c r="O13392" i="3"/>
  <c r="O13408" i="3"/>
  <c r="O13424" i="3"/>
  <c r="O13440" i="3"/>
  <c r="O13456" i="3"/>
  <c r="O13472" i="3"/>
  <c r="O13488" i="3"/>
  <c r="O13504" i="3"/>
  <c r="O13520" i="3"/>
  <c r="O13536" i="3"/>
  <c r="O13552" i="3"/>
  <c r="O13568" i="3"/>
  <c r="O13584" i="3"/>
  <c r="O13600" i="3"/>
  <c r="O13616" i="3"/>
  <c r="O13632" i="3"/>
  <c r="O13648" i="3"/>
  <c r="O13664" i="3"/>
  <c r="O13680" i="3"/>
  <c r="O13696" i="3"/>
  <c r="O13712" i="3"/>
  <c r="O13728" i="3"/>
  <c r="O13744" i="3"/>
  <c r="O13760" i="3"/>
  <c r="O13776" i="3"/>
  <c r="O13792" i="3"/>
  <c r="O13808" i="3"/>
  <c r="O13824" i="3"/>
  <c r="O13840" i="3"/>
  <c r="O13856" i="3"/>
  <c r="O13872" i="3"/>
  <c r="O6201" i="3"/>
  <c r="O7148" i="3"/>
  <c r="O7447" i="3"/>
  <c r="O7647" i="3"/>
  <c r="O7820" i="3"/>
  <c r="O7975" i="3"/>
  <c r="O8121" i="3"/>
  <c r="O8263" i="3"/>
  <c r="O8400" i="3"/>
  <c r="O8529" i="3"/>
  <c r="O8657" i="3"/>
  <c r="O8785" i="3"/>
  <c r="O8913" i="3"/>
  <c r="O9041" i="3"/>
  <c r="O9169" i="3"/>
  <c r="O9297" i="3"/>
  <c r="O9425" i="3"/>
  <c r="O9553" i="3"/>
  <c r="O9681" i="3"/>
  <c r="O9773" i="3"/>
  <c r="O9855" i="3"/>
  <c r="O9914" i="3"/>
  <c r="O9965" i="3"/>
  <c r="O10001" i="3"/>
  <c r="O10042" i="3"/>
  <c r="O10074" i="3"/>
  <c r="O10101" i="3"/>
  <c r="O10129" i="3"/>
  <c r="O10159" i="3"/>
  <c r="O10188" i="3"/>
  <c r="O10212" i="3"/>
  <c r="O10238" i="3"/>
  <c r="O10266" i="3"/>
  <c r="O10288" i="3"/>
  <c r="O10316" i="3"/>
  <c r="O10340" i="3"/>
  <c r="O10366" i="3"/>
  <c r="O10394" i="3"/>
  <c r="O10416" i="3"/>
  <c r="O10444" i="3"/>
  <c r="O10468" i="3"/>
  <c r="O10494" i="3"/>
  <c r="O10517" i="3"/>
  <c r="O10541" i="3"/>
  <c r="O10561" i="3"/>
  <c r="O10585" i="3"/>
  <c r="O10605" i="3"/>
  <c r="O10625" i="3"/>
  <c r="O10648" i="3"/>
  <c r="O10667" i="3"/>
  <c r="O10686" i="3"/>
  <c r="O10705" i="3"/>
  <c r="O10725" i="3"/>
  <c r="O10743" i="3"/>
  <c r="O10761" i="3"/>
  <c r="O10779" i="3"/>
  <c r="O10797" i="3"/>
  <c r="O10815" i="3"/>
  <c r="O10833" i="3"/>
  <c r="O10853" i="3"/>
  <c r="O10871" i="3"/>
  <c r="O10889" i="3"/>
  <c r="O10907" i="3"/>
  <c r="O10925" i="3"/>
  <c r="O10943" i="3"/>
  <c r="O10961" i="3"/>
  <c r="O10981" i="3"/>
  <c r="O10999" i="3"/>
  <c r="O11017" i="3"/>
  <c r="O11035" i="3"/>
  <c r="O11053" i="3"/>
  <c r="O11071" i="3"/>
  <c r="O11089" i="3"/>
  <c r="O11109" i="3"/>
  <c r="O11127" i="3"/>
  <c r="O11145" i="3"/>
  <c r="O11163" i="3"/>
  <c r="O11181" i="3"/>
  <c r="O11199" i="3"/>
  <c r="O11216" i="3"/>
  <c r="O11233" i="3"/>
  <c r="O11249" i="3"/>
  <c r="O11265" i="3"/>
  <c r="O11281" i="3"/>
  <c r="O11297" i="3"/>
  <c r="O11313" i="3"/>
  <c r="O11329" i="3"/>
  <c r="O11345" i="3"/>
  <c r="O11361" i="3"/>
  <c r="O11377" i="3"/>
  <c r="O11393" i="3"/>
  <c r="O11409" i="3"/>
  <c r="O11425" i="3"/>
  <c r="O11441" i="3"/>
  <c r="O11457" i="3"/>
  <c r="O11473" i="3"/>
  <c r="O11489" i="3"/>
  <c r="O11505" i="3"/>
  <c r="O11521" i="3"/>
  <c r="O11537" i="3"/>
  <c r="O11553" i="3"/>
  <c r="O11569" i="3"/>
  <c r="O11585" i="3"/>
  <c r="O11601" i="3"/>
  <c r="O11617" i="3"/>
  <c r="O11633" i="3"/>
  <c r="O11649" i="3"/>
  <c r="O11665" i="3"/>
  <c r="O11681" i="3"/>
  <c r="O11697" i="3"/>
  <c r="O11713" i="3"/>
  <c r="O11729" i="3"/>
  <c r="O11745" i="3"/>
  <c r="O11761" i="3"/>
  <c r="O11777" i="3"/>
  <c r="O11793" i="3"/>
  <c r="O11809" i="3"/>
  <c r="O11825" i="3"/>
  <c r="O11841" i="3"/>
  <c r="O11857" i="3"/>
  <c r="O11873" i="3"/>
  <c r="O11889" i="3"/>
  <c r="O11905" i="3"/>
  <c r="O11921" i="3"/>
  <c r="O11937" i="3"/>
  <c r="O11953" i="3"/>
  <c r="O11969" i="3"/>
  <c r="O11985" i="3"/>
  <c r="O12001" i="3"/>
  <c r="O12017" i="3"/>
  <c r="O12033" i="3"/>
  <c r="O12049" i="3"/>
  <c r="O12065" i="3"/>
  <c r="O12081" i="3"/>
  <c r="O12097" i="3"/>
  <c r="O12113" i="3"/>
  <c r="O12129" i="3"/>
  <c r="O12145" i="3"/>
  <c r="O12161" i="3"/>
  <c r="O12177" i="3"/>
  <c r="O12193" i="3"/>
  <c r="O12209" i="3"/>
  <c r="O12225" i="3"/>
  <c r="O12241" i="3"/>
  <c r="O12257" i="3"/>
  <c r="O12273" i="3"/>
  <c r="O12289" i="3"/>
  <c r="O12305" i="3"/>
  <c r="O12321" i="3"/>
  <c r="O12337" i="3"/>
  <c r="O12353" i="3"/>
  <c r="O12369" i="3"/>
  <c r="O12385" i="3"/>
  <c r="O12401" i="3"/>
  <c r="O12417" i="3"/>
  <c r="O12433" i="3"/>
  <c r="O12449" i="3"/>
  <c r="O12465" i="3"/>
  <c r="O12481" i="3"/>
  <c r="O12497" i="3"/>
  <c r="O12513" i="3"/>
  <c r="O12529" i="3"/>
  <c r="O12545" i="3"/>
  <c r="O12561" i="3"/>
  <c r="O12577" i="3"/>
  <c r="O12593" i="3"/>
  <c r="O12609" i="3"/>
  <c r="O12625" i="3"/>
  <c r="O12641" i="3"/>
  <c r="O12657" i="3"/>
  <c r="O12673" i="3"/>
  <c r="O12689" i="3"/>
  <c r="O12705" i="3"/>
  <c r="O12721" i="3"/>
  <c r="O12737" i="3"/>
  <c r="O12753" i="3"/>
  <c r="O12769" i="3"/>
  <c r="O12785" i="3"/>
  <c r="O12801" i="3"/>
  <c r="O12817" i="3"/>
  <c r="O12833" i="3"/>
  <c r="O12849" i="3"/>
  <c r="O12865" i="3"/>
  <c r="O12881" i="3"/>
  <c r="O12897" i="3"/>
  <c r="O12913" i="3"/>
  <c r="O12929" i="3"/>
  <c r="O12945" i="3"/>
  <c r="O12961" i="3"/>
  <c r="O12977" i="3"/>
  <c r="O12993" i="3"/>
  <c r="O13009" i="3"/>
  <c r="O13025" i="3"/>
  <c r="O13041" i="3"/>
  <c r="O13057" i="3"/>
  <c r="O13073" i="3"/>
  <c r="O13089" i="3"/>
  <c r="O13105" i="3"/>
  <c r="O13121" i="3"/>
  <c r="O13137" i="3"/>
  <c r="O13153" i="3"/>
  <c r="O13169" i="3"/>
  <c r="O13185" i="3"/>
  <c r="O13201" i="3"/>
  <c r="O13217" i="3"/>
  <c r="O13233" i="3"/>
  <c r="O13249" i="3"/>
  <c r="O13265" i="3"/>
  <c r="O13281" i="3"/>
  <c r="O13297" i="3"/>
  <c r="O13313" i="3"/>
  <c r="O13329" i="3"/>
  <c r="O13345" i="3"/>
  <c r="O13361" i="3"/>
  <c r="O13377" i="3"/>
  <c r="O13393" i="3"/>
  <c r="O13409" i="3"/>
  <c r="O13425" i="3"/>
  <c r="O13441" i="3"/>
  <c r="O13457" i="3"/>
  <c r="O13473" i="3"/>
  <c r="O13489" i="3"/>
  <c r="O13505" i="3"/>
  <c r="O13521" i="3"/>
  <c r="O13537" i="3"/>
  <c r="O13553" i="3"/>
  <c r="O13569" i="3"/>
  <c r="O13585" i="3"/>
  <c r="O13601" i="3"/>
  <c r="O13617" i="3"/>
  <c r="O13633" i="3"/>
  <c r="O13649" i="3"/>
  <c r="O13665" i="3"/>
  <c r="O13681" i="3"/>
  <c r="O13697" i="3"/>
  <c r="O13713" i="3"/>
  <c r="O13729" i="3"/>
  <c r="O13745" i="3"/>
  <c r="O13761" i="3"/>
  <c r="O13777" i="3"/>
  <c r="O13793" i="3"/>
  <c r="O13809" i="3"/>
  <c r="O13825" i="3"/>
  <c r="O13841" i="3"/>
  <c r="O13857" i="3"/>
  <c r="O13873" i="3"/>
  <c r="O13889" i="3"/>
  <c r="O13905" i="3"/>
  <c r="O13921" i="3"/>
  <c r="O6358" i="3"/>
  <c r="O7196" i="3"/>
  <c r="O7467" i="3"/>
  <c r="O7669" i="3"/>
  <c r="O7840" i="3"/>
  <c r="O7991" i="3"/>
  <c r="O8137" i="3"/>
  <c r="O8278" i="3"/>
  <c r="O8415" i="3"/>
  <c r="O8543" i="3"/>
  <c r="O8671" i="3"/>
  <c r="O8799" i="3"/>
  <c r="O8927" i="3"/>
  <c r="O9055" i="3"/>
  <c r="O9183" i="3"/>
  <c r="O9311" i="3"/>
  <c r="O9439" i="3"/>
  <c r="O9567" i="3"/>
  <c r="O9693" i="3"/>
  <c r="O9775" i="3"/>
  <c r="O9857" i="3"/>
  <c r="O9917" i="3"/>
  <c r="O9967" i="3"/>
  <c r="O10005" i="3"/>
  <c r="O10043" i="3"/>
  <c r="O10075" i="3"/>
  <c r="O10106" i="3"/>
  <c r="O10132" i="3"/>
  <c r="O10160" i="3"/>
  <c r="O10189" i="3"/>
  <c r="O10213" i="3"/>
  <c r="O10239" i="3"/>
  <c r="O10267" i="3"/>
  <c r="O10289" i="3"/>
  <c r="O10317" i="3"/>
  <c r="O10341" i="3"/>
  <c r="O10367" i="3"/>
  <c r="O10395" i="3"/>
  <c r="O10417" i="3"/>
  <c r="O10445" i="3"/>
  <c r="O10469" i="3"/>
  <c r="O10495" i="3"/>
  <c r="O10519" i="3"/>
  <c r="O10542" i="3"/>
  <c r="O10564" i="3"/>
  <c r="O10586" i="3"/>
  <c r="O10606" i="3"/>
  <c r="O10628" i="3"/>
  <c r="O10649" i="3"/>
  <c r="O10668" i="3"/>
  <c r="O10687" i="3"/>
  <c r="O10708" i="3"/>
  <c r="O10726" i="3"/>
  <c r="O10744" i="3"/>
  <c r="O10762" i="3"/>
  <c r="O10780" i="3"/>
  <c r="O10798" i="3"/>
  <c r="O10816" i="3"/>
  <c r="O10836" i="3"/>
  <c r="O10854" i="3"/>
  <c r="O10872" i="3"/>
  <c r="O10890" i="3"/>
  <c r="O10908" i="3"/>
  <c r="O10926" i="3"/>
  <c r="O10944" i="3"/>
  <c r="O10964" i="3"/>
  <c r="O10982" i="3"/>
  <c r="O11000" i="3"/>
  <c r="O11018" i="3"/>
  <c r="O11036" i="3"/>
  <c r="O11054" i="3"/>
  <c r="O11072" i="3"/>
  <c r="O11092" i="3"/>
  <c r="O11110" i="3"/>
  <c r="O11128" i="3"/>
  <c r="O11146" i="3"/>
  <c r="O11164" i="3"/>
  <c r="O11182" i="3"/>
  <c r="O11200" i="3"/>
  <c r="O11217" i="3"/>
  <c r="O11234" i="3"/>
  <c r="O11250" i="3"/>
  <c r="O11266" i="3"/>
  <c r="O11282" i="3"/>
  <c r="O11298" i="3"/>
  <c r="O11314" i="3"/>
  <c r="O11330" i="3"/>
  <c r="O11346" i="3"/>
  <c r="O11362" i="3"/>
  <c r="O11378" i="3"/>
  <c r="O11394" i="3"/>
  <c r="O11410" i="3"/>
  <c r="O11426" i="3"/>
  <c r="O11442" i="3"/>
  <c r="O11458" i="3"/>
  <c r="O11474" i="3"/>
  <c r="O11490" i="3"/>
  <c r="O11506" i="3"/>
  <c r="O11522" i="3"/>
  <c r="O11538" i="3"/>
  <c r="O11554" i="3"/>
  <c r="O11570" i="3"/>
  <c r="O11586" i="3"/>
  <c r="O11602" i="3"/>
  <c r="O11618" i="3"/>
  <c r="O11634" i="3"/>
  <c r="O11650" i="3"/>
  <c r="O11666" i="3"/>
  <c r="O11682" i="3"/>
  <c r="O11698" i="3"/>
  <c r="O11714" i="3"/>
  <c r="O11730" i="3"/>
  <c r="O11746" i="3"/>
  <c r="O11762" i="3"/>
  <c r="O11778" i="3"/>
  <c r="O11794" i="3"/>
  <c r="O11810" i="3"/>
  <c r="O11826" i="3"/>
  <c r="O11842" i="3"/>
  <c r="O11858" i="3"/>
  <c r="O11874" i="3"/>
  <c r="O11890" i="3"/>
  <c r="O11906" i="3"/>
  <c r="O11922" i="3"/>
  <c r="O11938" i="3"/>
  <c r="O11954" i="3"/>
  <c r="O11970" i="3"/>
  <c r="O11986" i="3"/>
  <c r="O12002" i="3"/>
  <c r="O12018" i="3"/>
  <c r="O12034" i="3"/>
  <c r="O12050" i="3"/>
  <c r="O12066" i="3"/>
  <c r="O12082" i="3"/>
  <c r="O12098" i="3"/>
  <c r="O12114" i="3"/>
  <c r="O12130" i="3"/>
  <c r="O12146" i="3"/>
  <c r="O12162" i="3"/>
  <c r="O12178" i="3"/>
  <c r="O12194" i="3"/>
  <c r="O12210" i="3"/>
  <c r="O12226" i="3"/>
  <c r="O12242" i="3"/>
  <c r="O12258" i="3"/>
  <c r="O12274" i="3"/>
  <c r="O12290" i="3"/>
  <c r="O12306" i="3"/>
  <c r="O12322" i="3"/>
  <c r="O12338" i="3"/>
  <c r="O12354" i="3"/>
  <c r="O12370" i="3"/>
  <c r="O12386" i="3"/>
  <c r="O12402" i="3"/>
  <c r="O12418" i="3"/>
  <c r="O12434" i="3"/>
  <c r="O12450" i="3"/>
  <c r="O12466" i="3"/>
  <c r="O12482" i="3"/>
  <c r="O12498" i="3"/>
  <c r="O12514" i="3"/>
  <c r="O12530" i="3"/>
  <c r="O12546" i="3"/>
  <c r="O12562" i="3"/>
  <c r="O12578" i="3"/>
  <c r="O12594" i="3"/>
  <c r="O12610" i="3"/>
  <c r="O12626" i="3"/>
  <c r="O12642" i="3"/>
  <c r="O12658" i="3"/>
  <c r="O12674" i="3"/>
  <c r="O12690" i="3"/>
  <c r="O12706" i="3"/>
  <c r="O12722" i="3"/>
  <c r="O12738" i="3"/>
  <c r="O12754" i="3"/>
  <c r="O12770" i="3"/>
  <c r="O12786" i="3"/>
  <c r="O12802" i="3"/>
  <c r="O12818" i="3"/>
  <c r="O12834" i="3"/>
  <c r="O12850" i="3"/>
  <c r="O12866" i="3"/>
  <c r="O12882" i="3"/>
  <c r="O12898" i="3"/>
  <c r="O12914" i="3"/>
  <c r="O12930" i="3"/>
  <c r="O12946" i="3"/>
  <c r="O12962" i="3"/>
  <c r="O12978" i="3"/>
  <c r="O12994" i="3"/>
  <c r="O13010" i="3"/>
  <c r="O13026" i="3"/>
  <c r="O13042" i="3"/>
  <c r="O13058" i="3"/>
  <c r="O13074" i="3"/>
  <c r="O13090" i="3"/>
  <c r="O13106" i="3"/>
  <c r="O13122" i="3"/>
  <c r="O13138" i="3"/>
  <c r="O13154" i="3"/>
  <c r="O13170" i="3"/>
  <c r="O13186" i="3"/>
  <c r="O13202" i="3"/>
  <c r="O13218" i="3"/>
  <c r="O13234" i="3"/>
  <c r="O13250" i="3"/>
  <c r="O13266" i="3"/>
  <c r="O13282" i="3"/>
  <c r="O13298" i="3"/>
  <c r="O13314" i="3"/>
  <c r="O13330" i="3"/>
  <c r="O13346" i="3"/>
  <c r="O13362" i="3"/>
  <c r="O13378" i="3"/>
  <c r="O13394" i="3"/>
  <c r="O13410" i="3"/>
  <c r="O13426" i="3"/>
  <c r="O13442" i="3"/>
  <c r="O13458" i="3"/>
  <c r="O13474" i="3"/>
  <c r="O13490" i="3"/>
  <c r="O13506" i="3"/>
  <c r="O13522" i="3"/>
  <c r="O13538" i="3"/>
  <c r="O13554" i="3"/>
  <c r="O13570" i="3"/>
  <c r="O13586" i="3"/>
  <c r="O13602" i="3"/>
  <c r="O13618" i="3"/>
  <c r="O13634" i="3"/>
  <c r="O13650" i="3"/>
  <c r="O13666" i="3"/>
  <c r="O13682" i="3"/>
  <c r="O13698" i="3"/>
  <c r="O13714" i="3"/>
  <c r="O13730" i="3"/>
  <c r="O13746" i="3"/>
  <c r="O13762" i="3"/>
  <c r="O13778" i="3"/>
  <c r="O13794" i="3"/>
  <c r="O13810" i="3"/>
  <c r="O13826" i="3"/>
  <c r="O13842" i="3"/>
  <c r="O13858" i="3"/>
  <c r="O13874" i="3"/>
  <c r="O6378" i="3"/>
  <c r="O7208" i="3"/>
  <c r="O7471" i="3"/>
  <c r="O7671" i="3"/>
  <c r="O7842" i="3"/>
  <c r="O7993" i="3"/>
  <c r="O8139" i="3"/>
  <c r="O8280" i="3"/>
  <c r="O8417" i="3"/>
  <c r="O8545" i="3"/>
  <c r="O8673" i="3"/>
  <c r="O8801" i="3"/>
  <c r="O8929" i="3"/>
  <c r="O9057" i="3"/>
  <c r="O9185" i="3"/>
  <c r="O9313" i="3"/>
  <c r="O9441" i="3"/>
  <c r="O9569" i="3"/>
  <c r="O9695" i="3"/>
  <c r="O9777" i="3"/>
  <c r="O9866" i="3"/>
  <c r="O9919" i="3"/>
  <c r="O9968" i="3"/>
  <c r="O10010" i="3"/>
  <c r="O10045" i="3"/>
  <c r="O10077" i="3"/>
  <c r="O10107" i="3"/>
  <c r="O10133" i="3"/>
  <c r="O10161" i="3"/>
  <c r="O10190" i="3"/>
  <c r="O10218" i="3"/>
  <c r="O10240" i="3"/>
  <c r="O10268" i="3"/>
  <c r="O10292" i="3"/>
  <c r="O10318" i="3"/>
  <c r="O10346" i="3"/>
  <c r="O10368" i="3"/>
  <c r="O10396" i="3"/>
  <c r="O10420" i="3"/>
  <c r="O10446" i="3"/>
  <c r="O10474" i="3"/>
  <c r="O10496" i="3"/>
  <c r="O10522" i="3"/>
  <c r="O10543" i="3"/>
  <c r="O10565" i="3"/>
  <c r="O10587" i="3"/>
  <c r="O10607" i="3"/>
  <c r="O10629" i="3"/>
  <c r="O10650" i="3"/>
  <c r="O10669" i="3"/>
  <c r="O10688" i="3"/>
  <c r="O10709" i="3"/>
  <c r="O10727" i="3"/>
  <c r="O10745" i="3"/>
  <c r="O10763" i="3"/>
  <c r="O10781" i="3"/>
  <c r="O10799" i="3"/>
  <c r="O10817" i="3"/>
  <c r="O10837" i="3"/>
  <c r="O10855" i="3"/>
  <c r="O10873" i="3"/>
  <c r="O10891" i="3"/>
  <c r="O10909" i="3"/>
  <c r="O10927" i="3"/>
  <c r="O10945" i="3"/>
  <c r="O10965" i="3"/>
  <c r="O10983" i="3"/>
  <c r="O11001" i="3"/>
  <c r="O11019" i="3"/>
  <c r="O11037" i="3"/>
  <c r="O11055" i="3"/>
  <c r="O11073" i="3"/>
  <c r="O11093" i="3"/>
  <c r="O11111" i="3"/>
  <c r="O11129" i="3"/>
  <c r="O11147" i="3"/>
  <c r="O11165" i="3"/>
  <c r="O11183" i="3"/>
  <c r="O11201" i="3"/>
  <c r="O11219" i="3"/>
  <c r="O11235" i="3"/>
  <c r="O11251" i="3"/>
  <c r="O11267" i="3"/>
  <c r="O11283" i="3"/>
  <c r="O11299" i="3"/>
  <c r="O11315" i="3"/>
  <c r="O11331" i="3"/>
  <c r="O11347" i="3"/>
  <c r="O11363" i="3"/>
  <c r="O11379" i="3"/>
  <c r="O11395" i="3"/>
  <c r="O11411" i="3"/>
  <c r="O11427" i="3"/>
  <c r="O11443" i="3"/>
  <c r="O11459" i="3"/>
  <c r="O11475" i="3"/>
  <c r="O11491" i="3"/>
  <c r="O11507" i="3"/>
  <c r="O11523" i="3"/>
  <c r="O11539" i="3"/>
  <c r="O11555" i="3"/>
  <c r="O11571" i="3"/>
  <c r="O11587" i="3"/>
  <c r="O11603" i="3"/>
  <c r="O11619" i="3"/>
  <c r="O11635" i="3"/>
  <c r="O11651" i="3"/>
  <c r="O11667" i="3"/>
  <c r="O11683" i="3"/>
  <c r="O11699" i="3"/>
  <c r="O11715" i="3"/>
  <c r="O11731" i="3"/>
  <c r="O11747" i="3"/>
  <c r="O11763" i="3"/>
  <c r="O11779" i="3"/>
  <c r="O11795" i="3"/>
  <c r="O11811" i="3"/>
  <c r="O11827" i="3"/>
  <c r="O11843" i="3"/>
  <c r="O11859" i="3"/>
  <c r="O11875" i="3"/>
  <c r="O11891" i="3"/>
  <c r="O11907" i="3"/>
  <c r="O11923" i="3"/>
  <c r="O11939" i="3"/>
  <c r="O11955" i="3"/>
  <c r="O11971" i="3"/>
  <c r="O11987" i="3"/>
  <c r="O12003" i="3"/>
  <c r="O12019" i="3"/>
  <c r="O12035" i="3"/>
  <c r="O12051" i="3"/>
  <c r="O12067" i="3"/>
  <c r="O12083" i="3"/>
  <c r="O12099" i="3"/>
  <c r="O12115" i="3"/>
  <c r="O12131" i="3"/>
  <c r="O12147" i="3"/>
  <c r="O12163" i="3"/>
  <c r="O12179" i="3"/>
  <c r="O12195" i="3"/>
  <c r="O12211" i="3"/>
  <c r="O12227" i="3"/>
  <c r="O12243" i="3"/>
  <c r="O12259" i="3"/>
  <c r="O12275" i="3"/>
  <c r="O12291" i="3"/>
  <c r="O12307" i="3"/>
  <c r="O12323" i="3"/>
  <c r="O12339" i="3"/>
  <c r="O12355" i="3"/>
  <c r="O12371" i="3"/>
  <c r="O12387" i="3"/>
  <c r="O12403" i="3"/>
  <c r="O12419" i="3"/>
  <c r="O12435" i="3"/>
  <c r="O12451" i="3"/>
  <c r="O12467" i="3"/>
  <c r="O12483" i="3"/>
  <c r="O12499" i="3"/>
  <c r="O12515" i="3"/>
  <c r="O12531" i="3"/>
  <c r="O12547" i="3"/>
  <c r="O12563" i="3"/>
  <c r="O12579" i="3"/>
  <c r="O12595" i="3"/>
  <c r="O12611" i="3"/>
  <c r="O12627" i="3"/>
  <c r="O12643" i="3"/>
  <c r="O12659" i="3"/>
  <c r="O12675" i="3"/>
  <c r="O12691" i="3"/>
  <c r="O12707" i="3"/>
  <c r="O12723" i="3"/>
  <c r="O12739" i="3"/>
  <c r="O12755" i="3"/>
  <c r="O12771" i="3"/>
  <c r="O12787" i="3"/>
  <c r="O12803" i="3"/>
  <c r="O12819" i="3"/>
  <c r="O12835" i="3"/>
  <c r="O12851" i="3"/>
  <c r="O12867" i="3"/>
  <c r="O12883" i="3"/>
  <c r="O12899" i="3"/>
  <c r="O12915" i="3"/>
  <c r="O12931" i="3"/>
  <c r="O12947" i="3"/>
  <c r="O12963" i="3"/>
  <c r="O12979" i="3"/>
  <c r="O12995" i="3"/>
  <c r="O13011" i="3"/>
  <c r="O13027" i="3"/>
  <c r="O13043" i="3"/>
  <c r="O13059" i="3"/>
  <c r="O13075" i="3"/>
  <c r="O13091" i="3"/>
  <c r="O13107" i="3"/>
  <c r="O13123" i="3"/>
  <c r="O13139" i="3"/>
  <c r="O6519" i="3"/>
  <c r="O7242" i="3"/>
  <c r="O7495" i="3"/>
  <c r="O7690" i="3"/>
  <c r="O7860" i="3"/>
  <c r="O8009" i="3"/>
  <c r="O8155" i="3"/>
  <c r="O8295" i="3"/>
  <c r="O8431" i="3"/>
  <c r="O8559" i="3"/>
  <c r="O8687" i="3"/>
  <c r="O8815" i="3"/>
  <c r="O8943" i="3"/>
  <c r="O9071" i="3"/>
  <c r="O9199" i="3"/>
  <c r="O9327" i="3"/>
  <c r="O9455" i="3"/>
  <c r="O9583" i="3"/>
  <c r="O9697" i="3"/>
  <c r="O9789" i="3"/>
  <c r="O9869" i="3"/>
  <c r="O9920" i="3"/>
  <c r="O9969" i="3"/>
  <c r="O10011" i="3"/>
  <c r="O10046" i="3"/>
  <c r="O10078" i="3"/>
  <c r="O10109" i="3"/>
  <c r="O10138" i="3"/>
  <c r="O10164" i="3"/>
  <c r="O10191" i="3"/>
  <c r="O10219" i="3"/>
  <c r="O10241" i="3"/>
  <c r="O10269" i="3"/>
  <c r="O10293" i="3"/>
  <c r="O10319" i="3"/>
  <c r="O10347" i="3"/>
  <c r="O10369" i="3"/>
  <c r="O10397" i="3"/>
  <c r="O10421" i="3"/>
  <c r="O10447" i="3"/>
  <c r="O10475" i="3"/>
  <c r="O10497" i="3"/>
  <c r="O10523" i="3"/>
  <c r="O10544" i="3"/>
  <c r="O10567" i="3"/>
  <c r="O10588" i="3"/>
  <c r="O10608" i="3"/>
  <c r="O10631" i="3"/>
  <c r="O10651" i="3"/>
  <c r="O10670" i="3"/>
  <c r="O10689" i="3"/>
  <c r="O10710" i="3"/>
  <c r="O10728" i="3"/>
  <c r="O10746" i="3"/>
  <c r="O10764" i="3"/>
  <c r="O10782" i="3"/>
  <c r="O10800" i="3"/>
  <c r="O10820" i="3"/>
  <c r="O10838" i="3"/>
  <c r="O10856" i="3"/>
  <c r="O10874" i="3"/>
  <c r="O10892" i="3"/>
  <c r="O10910" i="3"/>
  <c r="O10928" i="3"/>
  <c r="O10948" i="3"/>
  <c r="O10966" i="3"/>
  <c r="O10984" i="3"/>
  <c r="O11002" i="3"/>
  <c r="O11020" i="3"/>
  <c r="O11038" i="3"/>
  <c r="O11056" i="3"/>
  <c r="O11076" i="3"/>
  <c r="O11094" i="3"/>
  <c r="O11112" i="3"/>
  <c r="O11130" i="3"/>
  <c r="O11148" i="3"/>
  <c r="O11166" i="3"/>
  <c r="O11184" i="3"/>
  <c r="O11203" i="3"/>
  <c r="O11220" i="3"/>
  <c r="O11236" i="3"/>
  <c r="O11252" i="3"/>
  <c r="O11268" i="3"/>
  <c r="O11284" i="3"/>
  <c r="O11300" i="3"/>
  <c r="O11316" i="3"/>
  <c r="O11332" i="3"/>
  <c r="O11348" i="3"/>
  <c r="O11364" i="3"/>
  <c r="O11380" i="3"/>
  <c r="O11396" i="3"/>
  <c r="O11412" i="3"/>
  <c r="O11428" i="3"/>
  <c r="O11444" i="3"/>
  <c r="O11460" i="3"/>
  <c r="O11476" i="3"/>
  <c r="O11492" i="3"/>
  <c r="O11508" i="3"/>
  <c r="O11524" i="3"/>
  <c r="O11540" i="3"/>
  <c r="O11556" i="3"/>
  <c r="O11572" i="3"/>
  <c r="O11588" i="3"/>
  <c r="O11604" i="3"/>
  <c r="O11620" i="3"/>
  <c r="O11636" i="3"/>
  <c r="O11652" i="3"/>
  <c r="O11668" i="3"/>
  <c r="O11684" i="3"/>
  <c r="O11700" i="3"/>
  <c r="O11716" i="3"/>
  <c r="O11732" i="3"/>
  <c r="O11748" i="3"/>
  <c r="O11764" i="3"/>
  <c r="O11780" i="3"/>
  <c r="O11796" i="3"/>
  <c r="O11812" i="3"/>
  <c r="O11828" i="3"/>
  <c r="O11844" i="3"/>
  <c r="O11860" i="3"/>
  <c r="O11876" i="3"/>
  <c r="O11892" i="3"/>
  <c r="O11908" i="3"/>
  <c r="O11924" i="3"/>
  <c r="O11940" i="3"/>
  <c r="O11956" i="3"/>
  <c r="O11972" i="3"/>
  <c r="O11988" i="3"/>
  <c r="O12004" i="3"/>
  <c r="O12020" i="3"/>
  <c r="O12036" i="3"/>
  <c r="O12052" i="3"/>
  <c r="O12068" i="3"/>
  <c r="O12084" i="3"/>
  <c r="O12100" i="3"/>
  <c r="O12116" i="3"/>
  <c r="O12132" i="3"/>
  <c r="O12148" i="3"/>
  <c r="O12164" i="3"/>
  <c r="O12180" i="3"/>
  <c r="O12196" i="3"/>
  <c r="O12212" i="3"/>
  <c r="O12228" i="3"/>
  <c r="O12244" i="3"/>
  <c r="O12260" i="3"/>
  <c r="O12276" i="3"/>
  <c r="O12292" i="3"/>
  <c r="O12308" i="3"/>
  <c r="O12324" i="3"/>
  <c r="O12340" i="3"/>
  <c r="O12356" i="3"/>
  <c r="O12372" i="3"/>
  <c r="O12388" i="3"/>
  <c r="O12404" i="3"/>
  <c r="O12420" i="3"/>
  <c r="O12436" i="3"/>
  <c r="O12452" i="3"/>
  <c r="O12468" i="3"/>
  <c r="O12484" i="3"/>
  <c r="O12500" i="3"/>
  <c r="O12516" i="3"/>
  <c r="O12532" i="3"/>
  <c r="O12548" i="3"/>
  <c r="O12564" i="3"/>
  <c r="O12580" i="3"/>
  <c r="O12596" i="3"/>
  <c r="O12612" i="3"/>
  <c r="O12628" i="3"/>
  <c r="O12644" i="3"/>
  <c r="O12660" i="3"/>
  <c r="O12676" i="3"/>
  <c r="O12692" i="3"/>
  <c r="O12708" i="3"/>
  <c r="O12724" i="3"/>
  <c r="O12740" i="3"/>
  <c r="O12756" i="3"/>
  <c r="O12772" i="3"/>
  <c r="O12788" i="3"/>
  <c r="O12804" i="3"/>
  <c r="O12820" i="3"/>
  <c r="O12836" i="3"/>
  <c r="O12852" i="3"/>
  <c r="O12868" i="3"/>
  <c r="O12884" i="3"/>
  <c r="O12900" i="3"/>
  <c r="O12916" i="3"/>
  <c r="O12932" i="3"/>
  <c r="O12948" i="3"/>
  <c r="O12964" i="3"/>
  <c r="O12980" i="3"/>
  <c r="O12996" i="3"/>
  <c r="O13012" i="3"/>
  <c r="O13028" i="3"/>
  <c r="O13044" i="3"/>
  <c r="O13060" i="3"/>
  <c r="O13076" i="3"/>
  <c r="O13092" i="3"/>
  <c r="O13108" i="3"/>
  <c r="O13124" i="3"/>
  <c r="O13140" i="3"/>
  <c r="O13156" i="3"/>
  <c r="O6538" i="3"/>
  <c r="O7244" i="3"/>
  <c r="O7497" i="3"/>
  <c r="O7692" i="3"/>
  <c r="O7862" i="3"/>
  <c r="O8011" i="3"/>
  <c r="O8159" i="3"/>
  <c r="O8297" i="3"/>
  <c r="O8433" i="3"/>
  <c r="O8561" i="3"/>
  <c r="O8689" i="3"/>
  <c r="O8817" i="3"/>
  <c r="O8945" i="3"/>
  <c r="O9073" i="3"/>
  <c r="O9201" i="3"/>
  <c r="O9329" i="3"/>
  <c r="O9457" i="3"/>
  <c r="O9585" i="3"/>
  <c r="O9709" i="3"/>
  <c r="O9791" i="3"/>
  <c r="O9871" i="3"/>
  <c r="O9921" i="3"/>
  <c r="O9978" i="3"/>
  <c r="O10013" i="3"/>
  <c r="O10047" i="3"/>
  <c r="O10079" i="3"/>
  <c r="O10110" i="3"/>
  <c r="O10139" i="3"/>
  <c r="O10165" i="3"/>
  <c r="O10192" i="3"/>
  <c r="O10220" i="3"/>
  <c r="O10244" i="3"/>
  <c r="O10270" i="3"/>
  <c r="O10298" i="3"/>
  <c r="O10320" i="3"/>
  <c r="O10348" i="3"/>
  <c r="O10372" i="3"/>
  <c r="O10398" i="3"/>
  <c r="O10426" i="3"/>
  <c r="O10448" i="3"/>
  <c r="O10476" i="3"/>
  <c r="O10500" i="3"/>
  <c r="O10524" i="3"/>
  <c r="O10545" i="3"/>
  <c r="O10569" i="3"/>
  <c r="O10589" i="3"/>
  <c r="O10609" i="3"/>
  <c r="O10633" i="3"/>
  <c r="O10652" i="3"/>
  <c r="O10671" i="3"/>
  <c r="O10692" i="3"/>
  <c r="O10711" i="3"/>
  <c r="O10729" i="3"/>
  <c r="O10747" i="3"/>
  <c r="O10765" i="3"/>
  <c r="O10783" i="3"/>
  <c r="O10801" i="3"/>
  <c r="O10821" i="3"/>
  <c r="O10839" i="3"/>
  <c r="O10857" i="3"/>
  <c r="O10875" i="3"/>
  <c r="O10893" i="3"/>
  <c r="O10911" i="3"/>
  <c r="O10929" i="3"/>
  <c r="O10949" i="3"/>
  <c r="O10967" i="3"/>
  <c r="O10985" i="3"/>
  <c r="O11003" i="3"/>
  <c r="O11021" i="3"/>
  <c r="O11039" i="3"/>
  <c r="O11057" i="3"/>
  <c r="O11077" i="3"/>
  <c r="O11095" i="3"/>
  <c r="O11113" i="3"/>
  <c r="O11131" i="3"/>
  <c r="O11149" i="3"/>
  <c r="O11167" i="3"/>
  <c r="O11185" i="3"/>
  <c r="O11204" i="3"/>
  <c r="O11221" i="3"/>
  <c r="O11237" i="3"/>
  <c r="O11253" i="3"/>
  <c r="O11269" i="3"/>
  <c r="O11285" i="3"/>
  <c r="O11301" i="3"/>
  <c r="O11317" i="3"/>
  <c r="O11333" i="3"/>
  <c r="O11349" i="3"/>
  <c r="O11365" i="3"/>
  <c r="O11381" i="3"/>
  <c r="O11397" i="3"/>
  <c r="O11413" i="3"/>
  <c r="O11429" i="3"/>
  <c r="O11445" i="3"/>
  <c r="O11461" i="3"/>
  <c r="O11477" i="3"/>
  <c r="O11493" i="3"/>
  <c r="O11509" i="3"/>
  <c r="O11525" i="3"/>
  <c r="O11541" i="3"/>
  <c r="O11557" i="3"/>
  <c r="O11573" i="3"/>
  <c r="O11589" i="3"/>
  <c r="O11605" i="3"/>
  <c r="O11621" i="3"/>
  <c r="O11637" i="3"/>
  <c r="O11653" i="3"/>
  <c r="O11669" i="3"/>
  <c r="O11685" i="3"/>
  <c r="O11701" i="3"/>
  <c r="O11717" i="3"/>
  <c r="O11733" i="3"/>
  <c r="O11749" i="3"/>
  <c r="O11765" i="3"/>
  <c r="O11781" i="3"/>
  <c r="O11797" i="3"/>
  <c r="O11813" i="3"/>
  <c r="O11829" i="3"/>
  <c r="O11845" i="3"/>
  <c r="O11861" i="3"/>
  <c r="O11877" i="3"/>
  <c r="O11893" i="3"/>
  <c r="O11909" i="3"/>
  <c r="O11925" i="3"/>
  <c r="O11941" i="3"/>
  <c r="O11957" i="3"/>
  <c r="O11973" i="3"/>
  <c r="O11989" i="3"/>
  <c r="O12005" i="3"/>
  <c r="O12021" i="3"/>
  <c r="O12037" i="3"/>
  <c r="O12053" i="3"/>
  <c r="O12069" i="3"/>
  <c r="O12085" i="3"/>
  <c r="O12101" i="3"/>
  <c r="O12117" i="3"/>
  <c r="O12133" i="3"/>
  <c r="O12149" i="3"/>
  <c r="O12165" i="3"/>
  <c r="O12181" i="3"/>
  <c r="O12197" i="3"/>
  <c r="O12213" i="3"/>
  <c r="O12229" i="3"/>
  <c r="O12245" i="3"/>
  <c r="O12261" i="3"/>
  <c r="O12277" i="3"/>
  <c r="O12293" i="3"/>
  <c r="O12309" i="3"/>
  <c r="O12325" i="3"/>
  <c r="O12341" i="3"/>
  <c r="O12357" i="3"/>
  <c r="O12373" i="3"/>
  <c r="O12389" i="3"/>
  <c r="O12405" i="3"/>
  <c r="O12421" i="3"/>
  <c r="O12437" i="3"/>
  <c r="O12453" i="3"/>
  <c r="O12469" i="3"/>
  <c r="O12485" i="3"/>
  <c r="O12501" i="3"/>
  <c r="O12517" i="3"/>
  <c r="O12533" i="3"/>
  <c r="O12549" i="3"/>
  <c r="O12565" i="3"/>
  <c r="O12581" i="3"/>
  <c r="O12597" i="3"/>
  <c r="O12613" i="3"/>
  <c r="O12629" i="3"/>
  <c r="O12645" i="3"/>
  <c r="O12661" i="3"/>
  <c r="O12677" i="3"/>
  <c r="O12693" i="3"/>
  <c r="O12709" i="3"/>
  <c r="O12725" i="3"/>
  <c r="O12741" i="3"/>
  <c r="O12757" i="3"/>
  <c r="O12773" i="3"/>
  <c r="O12789" i="3"/>
  <c r="O12805" i="3"/>
  <c r="O12821" i="3"/>
  <c r="O12837" i="3"/>
  <c r="O12853" i="3"/>
  <c r="O12869" i="3"/>
  <c r="O12885" i="3"/>
  <c r="O12901" i="3"/>
  <c r="O12917" i="3"/>
  <c r="O12933" i="3"/>
  <c r="O12949" i="3"/>
  <c r="O12965" i="3"/>
  <c r="O12981" i="3"/>
  <c r="O12997" i="3"/>
  <c r="O13013" i="3"/>
  <c r="O13029" i="3"/>
  <c r="O13045" i="3"/>
  <c r="O13061" i="3"/>
  <c r="O13077" i="3"/>
  <c r="O6666" i="3"/>
  <c r="O7279" i="3"/>
  <c r="O7519" i="3"/>
  <c r="O7712" i="3"/>
  <c r="O7879" i="3"/>
  <c r="O8027" i="3"/>
  <c r="O8175" i="3"/>
  <c r="O8312" i="3"/>
  <c r="O8447" i="3"/>
  <c r="O8575" i="3"/>
  <c r="O8703" i="3"/>
  <c r="O8831" i="3"/>
  <c r="O8959" i="3"/>
  <c r="O9087" i="3"/>
  <c r="O9215" i="3"/>
  <c r="O9343" i="3"/>
  <c r="O9471" i="3"/>
  <c r="O9599" i="3"/>
  <c r="O9711" i="3"/>
  <c r="O9793" i="3"/>
  <c r="O9873" i="3"/>
  <c r="O9930" i="3"/>
  <c r="O9979" i="3"/>
  <c r="O10015" i="3"/>
  <c r="O10048" i="3"/>
  <c r="O10080" i="3"/>
  <c r="O10111" i="3"/>
  <c r="O10141" i="3"/>
  <c r="O10170" i="3"/>
  <c r="O10193" i="3"/>
  <c r="O10221" i="3"/>
  <c r="O10245" i="3"/>
  <c r="O10271" i="3"/>
  <c r="O10299" i="3"/>
  <c r="O10321" i="3"/>
  <c r="O10349" i="3"/>
  <c r="O10373" i="3"/>
  <c r="O10399" i="3"/>
  <c r="O10427" i="3"/>
  <c r="O10449" i="3"/>
  <c r="O10477" i="3"/>
  <c r="O10501" i="3"/>
  <c r="O10525" i="3"/>
  <c r="O10548" i="3"/>
  <c r="O10570" i="3"/>
  <c r="O10590" i="3"/>
  <c r="O10612" i="3"/>
  <c r="O10634" i="3"/>
  <c r="O10653" i="3"/>
  <c r="O10672" i="3"/>
  <c r="O10693" i="3"/>
  <c r="O10712" i="3"/>
  <c r="O10730" i="3"/>
  <c r="O10748" i="3"/>
  <c r="O10766" i="3"/>
  <c r="O10784" i="3"/>
  <c r="O10804" i="3"/>
  <c r="O10822" i="3"/>
  <c r="O10840" i="3"/>
  <c r="O10858" i="3"/>
  <c r="O10876" i="3"/>
  <c r="O10894" i="3"/>
  <c r="O10912" i="3"/>
  <c r="O10932" i="3"/>
  <c r="O10950" i="3"/>
  <c r="O10968" i="3"/>
  <c r="O10986" i="3"/>
  <c r="O11004" i="3"/>
  <c r="O11022" i="3"/>
  <c r="O11040" i="3"/>
  <c r="O11060" i="3"/>
  <c r="O11078" i="3"/>
  <c r="O11096" i="3"/>
  <c r="O11114" i="3"/>
  <c r="O11132" i="3"/>
  <c r="O11150" i="3"/>
  <c r="O11168" i="3"/>
  <c r="O11188" i="3"/>
  <c r="O11205" i="3"/>
  <c r="O11222" i="3"/>
  <c r="O11238" i="3"/>
  <c r="O11254" i="3"/>
  <c r="O11270" i="3"/>
  <c r="O11286" i="3"/>
  <c r="O11302" i="3"/>
  <c r="O11318" i="3"/>
  <c r="O11334" i="3"/>
  <c r="O11350" i="3"/>
  <c r="O11366" i="3"/>
  <c r="O11382" i="3"/>
  <c r="O11398" i="3"/>
  <c r="O11414" i="3"/>
  <c r="O11430" i="3"/>
  <c r="O11446" i="3"/>
  <c r="O11462" i="3"/>
  <c r="O11478" i="3"/>
  <c r="O11494" i="3"/>
  <c r="O11510" i="3"/>
  <c r="O11526" i="3"/>
  <c r="O11542" i="3"/>
  <c r="O11558" i="3"/>
  <c r="O11574" i="3"/>
  <c r="O11590" i="3"/>
  <c r="O11606" i="3"/>
  <c r="O11622" i="3"/>
  <c r="O11638" i="3"/>
  <c r="O11654" i="3"/>
  <c r="O11670" i="3"/>
  <c r="O11686" i="3"/>
  <c r="O11702" i="3"/>
  <c r="O11718" i="3"/>
  <c r="O11734" i="3"/>
  <c r="O11750" i="3"/>
  <c r="O11766" i="3"/>
  <c r="O11782" i="3"/>
  <c r="O11798" i="3"/>
  <c r="O11814" i="3"/>
  <c r="O11830" i="3"/>
  <c r="O11846" i="3"/>
  <c r="O11862" i="3"/>
  <c r="O11878" i="3"/>
  <c r="O11894" i="3"/>
  <c r="O11910" i="3"/>
  <c r="O11926" i="3"/>
  <c r="O11942" i="3"/>
  <c r="O11958" i="3"/>
  <c r="O11974" i="3"/>
  <c r="O11990" i="3"/>
  <c r="O12006" i="3"/>
  <c r="O12022" i="3"/>
  <c r="O12038" i="3"/>
  <c r="O12054" i="3"/>
  <c r="O12070" i="3"/>
  <c r="O12086" i="3"/>
  <c r="O12102" i="3"/>
  <c r="O12118" i="3"/>
  <c r="O12134" i="3"/>
  <c r="O12150" i="3"/>
  <c r="O12166" i="3"/>
  <c r="O12182" i="3"/>
  <c r="O12198" i="3"/>
  <c r="O12214" i="3"/>
  <c r="O12230" i="3"/>
  <c r="O12246" i="3"/>
  <c r="O12262" i="3"/>
  <c r="O12278" i="3"/>
  <c r="O12294" i="3"/>
  <c r="O12310" i="3"/>
  <c r="O12326" i="3"/>
  <c r="O12342" i="3"/>
  <c r="O12358" i="3"/>
  <c r="O12374" i="3"/>
  <c r="O12390" i="3"/>
  <c r="O12406" i="3"/>
  <c r="O12422" i="3"/>
  <c r="O1614" i="3"/>
  <c r="O6825" i="3"/>
  <c r="O7322" i="3"/>
  <c r="O7547" i="3"/>
  <c r="O7736" i="3"/>
  <c r="O7900" i="3"/>
  <c r="O8049" i="3"/>
  <c r="O8195" i="3"/>
  <c r="O8331" i="3"/>
  <c r="O8465" i="3"/>
  <c r="O8593" i="3"/>
  <c r="O8721" i="3"/>
  <c r="O8849" i="3"/>
  <c r="O8977" i="3"/>
  <c r="O9105" i="3"/>
  <c r="O9233" i="3"/>
  <c r="O9361" i="3"/>
  <c r="O9489" i="3"/>
  <c r="O9617" i="3"/>
  <c r="O9727" i="3"/>
  <c r="O9809" i="3"/>
  <c r="O9887" i="3"/>
  <c r="O9936" i="3"/>
  <c r="O9984" i="3"/>
  <c r="O10021" i="3"/>
  <c r="O10058" i="3"/>
  <c r="O10090" i="3"/>
  <c r="O10116" i="3"/>
  <c r="O10144" i="3"/>
  <c r="O10174" i="3"/>
  <c r="O10202" i="3"/>
  <c r="O10224" i="3"/>
  <c r="O10252" i="3"/>
  <c r="O10276" i="3"/>
  <c r="O10302" i="3"/>
  <c r="O10330" i="3"/>
  <c r="O10352" i="3"/>
  <c r="O10380" i="3"/>
  <c r="O10404" i="3"/>
  <c r="O10430" i="3"/>
  <c r="O10458" i="3"/>
  <c r="O10480" i="3"/>
  <c r="O10507" i="3"/>
  <c r="O10528" i="3"/>
  <c r="O10553" i="3"/>
  <c r="O10573" i="3"/>
  <c r="O10593" i="3"/>
  <c r="O10617" i="3"/>
  <c r="O10637" i="3"/>
  <c r="O10656" i="3"/>
  <c r="O10677" i="3"/>
  <c r="O10697" i="3"/>
  <c r="O10715" i="3"/>
  <c r="O10733" i="3"/>
  <c r="O10751" i="3"/>
  <c r="O10769" i="3"/>
  <c r="O10789" i="3"/>
  <c r="O10807" i="3"/>
  <c r="O10825" i="3"/>
  <c r="O10843" i="3"/>
  <c r="O10861" i="3"/>
  <c r="O10879" i="3"/>
  <c r="O10897" i="3"/>
  <c r="O10917" i="3"/>
  <c r="O10935" i="3"/>
  <c r="O10953" i="3"/>
  <c r="O10971" i="3"/>
  <c r="O10989" i="3"/>
  <c r="O11007" i="3"/>
  <c r="O11025" i="3"/>
  <c r="O11045" i="3"/>
  <c r="O11063" i="3"/>
  <c r="O11081" i="3"/>
  <c r="O11099" i="3"/>
  <c r="O11117" i="3"/>
  <c r="O11135" i="3"/>
  <c r="O11153" i="3"/>
  <c r="O11173" i="3"/>
  <c r="O11191" i="3"/>
  <c r="O11208" i="3"/>
  <c r="O11225" i="3"/>
  <c r="O11241" i="3"/>
  <c r="O11257" i="3"/>
  <c r="O11273" i="3"/>
  <c r="O11289" i="3"/>
  <c r="O11305" i="3"/>
  <c r="O11321" i="3"/>
  <c r="O11337" i="3"/>
  <c r="O11353" i="3"/>
  <c r="O11369" i="3"/>
  <c r="O11385" i="3"/>
  <c r="O11401" i="3"/>
  <c r="O11417" i="3"/>
  <c r="O11433" i="3"/>
  <c r="O11449" i="3"/>
  <c r="O11465" i="3"/>
  <c r="O11481" i="3"/>
  <c r="O11497" i="3"/>
  <c r="O11513" i="3"/>
  <c r="O11529" i="3"/>
  <c r="O11545" i="3"/>
  <c r="O11561" i="3"/>
  <c r="O11577" i="3"/>
  <c r="O11593" i="3"/>
  <c r="O11609" i="3"/>
  <c r="O11625" i="3"/>
  <c r="O11641" i="3"/>
  <c r="O11657" i="3"/>
  <c r="O11673" i="3"/>
  <c r="O11689" i="3"/>
  <c r="O11705" i="3"/>
  <c r="O11721" i="3"/>
  <c r="O11737" i="3"/>
  <c r="O11753" i="3"/>
  <c r="O11769" i="3"/>
  <c r="O11785" i="3"/>
  <c r="O11801" i="3"/>
  <c r="O11817" i="3"/>
  <c r="O11833" i="3"/>
  <c r="O11849" i="3"/>
  <c r="O11865" i="3"/>
  <c r="O11881" i="3"/>
  <c r="O11897" i="3"/>
  <c r="O11913" i="3"/>
  <c r="O11929" i="3"/>
  <c r="O11945" i="3"/>
  <c r="O11961" i="3"/>
  <c r="O11977" i="3"/>
  <c r="O11993" i="3"/>
  <c r="O12009" i="3"/>
  <c r="O12025" i="3"/>
  <c r="O12041" i="3"/>
  <c r="O12057" i="3"/>
  <c r="O12073" i="3"/>
  <c r="O12089" i="3"/>
  <c r="O12105" i="3"/>
  <c r="O12121" i="3"/>
  <c r="O12137" i="3"/>
  <c r="O12153" i="3"/>
  <c r="O12169" i="3"/>
  <c r="O12185" i="3"/>
  <c r="O12201" i="3"/>
  <c r="O12217" i="3"/>
  <c r="O12233" i="3"/>
  <c r="O12249" i="3"/>
  <c r="O12265" i="3"/>
  <c r="O12281" i="3"/>
  <c r="O12297" i="3"/>
  <c r="O12313" i="3"/>
  <c r="O12329" i="3"/>
  <c r="O12345" i="3"/>
  <c r="O12361" i="3"/>
  <c r="O12377" i="3"/>
  <c r="O12393" i="3"/>
  <c r="O12409" i="3"/>
  <c r="O12425" i="3"/>
  <c r="O12441" i="3"/>
  <c r="O12457" i="3"/>
  <c r="O12473" i="3"/>
  <c r="O12489" i="3"/>
  <c r="O12505" i="3"/>
  <c r="O12521" i="3"/>
  <c r="O12537" i="3"/>
  <c r="O12553" i="3"/>
  <c r="O12569" i="3"/>
  <c r="O12585" i="3"/>
  <c r="O12601" i="3"/>
  <c r="O12617" i="3"/>
  <c r="O12633" i="3"/>
  <c r="O12649" i="3"/>
  <c r="O6807" i="3"/>
  <c r="O8065" i="3"/>
  <c r="O8833" i="3"/>
  <c r="O9487" i="3"/>
  <c r="O9937" i="3"/>
  <c r="O10142" i="3"/>
  <c r="O10273" i="3"/>
  <c r="O10405" i="3"/>
  <c r="O10549" i="3"/>
  <c r="O10655" i="3"/>
  <c r="O10752" i="3"/>
  <c r="O10859" i="3"/>
  <c r="O10952" i="3"/>
  <c r="O11046" i="3"/>
  <c r="O11151" i="3"/>
  <c r="O11240" i="3"/>
  <c r="O11322" i="3"/>
  <c r="O11415" i="3"/>
  <c r="O11496" i="3"/>
  <c r="O11578" i="3"/>
  <c r="O11671" i="3"/>
  <c r="O11752" i="3"/>
  <c r="O11834" i="3"/>
  <c r="O11927" i="3"/>
  <c r="O12008" i="3"/>
  <c r="O12090" i="3"/>
  <c r="O12183" i="3"/>
  <c r="O12264" i="3"/>
  <c r="O12346" i="3"/>
  <c r="O12438" i="3"/>
  <c r="O12502" i="3"/>
  <c r="O12566" i="3"/>
  <c r="O12630" i="3"/>
  <c r="O12681" i="3"/>
  <c r="O12728" i="3"/>
  <c r="O12774" i="3"/>
  <c r="O12810" i="3"/>
  <c r="O12847" i="3"/>
  <c r="O12887" i="3"/>
  <c r="O12921" i="3"/>
  <c r="O12958" i="3"/>
  <c r="O12998" i="3"/>
  <c r="O13032" i="3"/>
  <c r="O13066" i="3"/>
  <c r="O13102" i="3"/>
  <c r="O13134" i="3"/>
  <c r="O13162" i="3"/>
  <c r="O13190" i="3"/>
  <c r="O13215" i="3"/>
  <c r="O13240" i="3"/>
  <c r="O13268" i="3"/>
  <c r="O13290" i="3"/>
  <c r="O13318" i="3"/>
  <c r="O13343" i="3"/>
  <c r="O13368" i="3"/>
  <c r="O13396" i="3"/>
  <c r="O13418" i="3"/>
  <c r="O13446" i="3"/>
  <c r="O13471" i="3"/>
  <c r="O13496" i="3"/>
  <c r="O13524" i="3"/>
  <c r="O13546" i="3"/>
  <c r="O13574" i="3"/>
  <c r="O13597" i="3"/>
  <c r="O13621" i="3"/>
  <c r="O13642" i="3"/>
  <c r="O13668" i="3"/>
  <c r="O13689" i="3"/>
  <c r="O13715" i="3"/>
  <c r="O13736" i="3"/>
  <c r="O13759" i="3"/>
  <c r="O13783" i="3"/>
  <c r="O13806" i="3"/>
  <c r="O13830" i="3"/>
  <c r="O13853" i="3"/>
  <c r="O13877" i="3"/>
  <c r="O13896" i="3"/>
  <c r="O13917" i="3"/>
  <c r="O13936" i="3"/>
  <c r="O13954" i="3"/>
  <c r="O13972" i="3"/>
  <c r="O13990" i="3"/>
  <c r="O14008" i="3"/>
  <c r="O14026" i="3"/>
  <c r="O14046" i="3"/>
  <c r="O14064" i="3"/>
  <c r="O14082" i="3"/>
  <c r="O14100" i="3"/>
  <c r="O14118" i="3"/>
  <c r="O14136" i="3"/>
  <c r="O14154" i="3"/>
  <c r="O14174" i="3"/>
  <c r="O14192" i="3"/>
  <c r="O14210" i="3"/>
  <c r="O14228" i="3"/>
  <c r="O14246" i="3"/>
  <c r="O14263" i="3"/>
  <c r="O14280" i="3"/>
  <c r="O14297" i="3"/>
  <c r="O14314" i="3"/>
  <c r="O14331" i="3"/>
  <c r="O14349" i="3"/>
  <c r="O14366" i="3"/>
  <c r="O14383" i="3"/>
  <c r="O14400" i="3"/>
  <c r="O14417" i="3"/>
  <c r="O14434" i="3"/>
  <c r="O14451" i="3"/>
  <c r="O14468" i="3"/>
  <c r="O14485" i="3"/>
  <c r="O14502" i="3"/>
  <c r="O14519" i="3"/>
  <c r="O14535" i="3"/>
  <c r="O14551" i="3"/>
  <c r="O14567" i="3"/>
  <c r="O14583" i="3"/>
  <c r="O14599" i="3"/>
  <c r="O14615" i="3"/>
  <c r="O14631" i="3"/>
  <c r="O14647" i="3"/>
  <c r="O14663" i="3"/>
  <c r="O14679" i="3"/>
  <c r="O14695" i="3"/>
  <c r="O14711" i="3"/>
  <c r="O14727" i="3"/>
  <c r="O14743" i="3"/>
  <c r="O14759" i="3"/>
  <c r="O14775" i="3"/>
  <c r="O14791" i="3"/>
  <c r="O14807" i="3"/>
  <c r="O14823" i="3"/>
  <c r="O14839" i="3"/>
  <c r="O14855" i="3"/>
  <c r="O14871" i="3"/>
  <c r="O14887" i="3"/>
  <c r="O14903" i="3"/>
  <c r="O14919" i="3"/>
  <c r="O14935" i="3"/>
  <c r="O14951" i="3"/>
  <c r="O14967" i="3"/>
  <c r="O14983" i="3"/>
  <c r="O14999" i="3"/>
  <c r="O15015" i="3"/>
  <c r="O15031" i="3"/>
  <c r="O15047" i="3"/>
  <c r="O15063" i="3"/>
  <c r="O15079" i="3"/>
  <c r="O15095" i="3"/>
  <c r="O15111" i="3"/>
  <c r="O15127" i="3"/>
  <c r="O15143" i="3"/>
  <c r="O15159" i="3"/>
  <c r="O15175" i="3"/>
  <c r="O15191" i="3"/>
  <c r="O15207" i="3"/>
  <c r="O15223" i="3"/>
  <c r="O15239" i="3"/>
  <c r="O15255" i="3"/>
  <c r="O15271" i="3"/>
  <c r="O15287" i="3"/>
  <c r="O15303" i="3"/>
  <c r="O15319" i="3"/>
  <c r="O15335" i="3"/>
  <c r="O15351" i="3"/>
  <c r="O15367" i="3"/>
  <c r="O15383" i="3"/>
  <c r="O15399" i="3"/>
  <c r="O15415" i="3"/>
  <c r="O15431" i="3"/>
  <c r="O15447" i="3"/>
  <c r="O15463" i="3"/>
  <c r="O15479" i="3"/>
  <c r="O15495" i="3"/>
  <c r="O15511" i="3"/>
  <c r="O15527" i="3"/>
  <c r="O15543" i="3"/>
  <c r="O15559" i="3"/>
  <c r="O15575" i="3"/>
  <c r="O15591" i="3"/>
  <c r="O15607" i="3"/>
  <c r="O15623" i="3"/>
  <c r="O15639" i="3"/>
  <c r="O15655" i="3"/>
  <c r="O15671" i="3"/>
  <c r="O15687" i="3"/>
  <c r="O15703" i="3"/>
  <c r="O15719" i="3"/>
  <c r="O15735" i="3"/>
  <c r="O15751" i="3"/>
  <c r="O15767" i="3"/>
  <c r="O15783" i="3"/>
  <c r="O15799" i="3"/>
  <c r="O15815" i="3"/>
  <c r="O15831" i="3"/>
  <c r="O15847" i="3"/>
  <c r="O15863" i="3"/>
  <c r="O15879" i="3"/>
  <c r="O15895" i="3"/>
  <c r="O15911" i="3"/>
  <c r="O15927" i="3"/>
  <c r="O15943" i="3"/>
  <c r="O15959" i="3"/>
  <c r="O15975" i="3"/>
  <c r="O15991" i="3"/>
  <c r="O16007" i="3"/>
  <c r="O16023" i="3"/>
  <c r="O16039" i="3"/>
  <c r="O16055" i="3"/>
  <c r="O16071" i="3"/>
  <c r="O16087" i="3"/>
  <c r="O16103" i="3"/>
  <c r="O16119" i="3"/>
  <c r="O16135" i="3"/>
  <c r="O16151" i="3"/>
  <c r="O16167" i="3"/>
  <c r="O16183" i="3"/>
  <c r="O16199" i="3"/>
  <c r="O16215" i="3"/>
  <c r="O16231" i="3"/>
  <c r="O16247" i="3"/>
  <c r="O16263" i="3"/>
  <c r="O16279" i="3"/>
  <c r="O16295" i="3"/>
  <c r="O16311" i="3"/>
  <c r="O16327" i="3"/>
  <c r="O16343" i="3"/>
  <c r="O16359" i="3"/>
  <c r="O16375" i="3"/>
  <c r="O16391" i="3"/>
  <c r="O16407" i="3"/>
  <c r="O16423" i="3"/>
  <c r="O16439" i="3"/>
  <c r="O16455" i="3"/>
  <c r="O16471" i="3"/>
  <c r="O16487" i="3"/>
  <c r="O16503" i="3"/>
  <c r="O16519" i="3"/>
  <c r="O16535" i="3"/>
  <c r="O16551" i="3"/>
  <c r="O16567" i="3"/>
  <c r="O16583" i="3"/>
  <c r="O16599" i="3"/>
  <c r="O16615" i="3"/>
  <c r="O16631" i="3"/>
  <c r="O16647" i="3"/>
  <c r="O16663" i="3"/>
  <c r="O16679" i="3"/>
  <c r="O16695" i="3"/>
  <c r="O16711" i="3"/>
  <c r="O16727" i="3"/>
  <c r="O16743" i="3"/>
  <c r="O16759" i="3"/>
  <c r="O16775" i="3"/>
  <c r="O16791" i="3"/>
  <c r="O16807" i="3"/>
  <c r="O16823" i="3"/>
  <c r="O16839" i="3"/>
  <c r="O16855" i="3"/>
  <c r="O16871" i="3"/>
  <c r="O16887" i="3"/>
  <c r="O16903" i="3"/>
  <c r="O16919" i="3"/>
  <c r="O16935" i="3"/>
  <c r="O16951" i="3"/>
  <c r="O16967" i="3"/>
  <c r="O16983" i="3"/>
  <c r="O16999" i="3"/>
  <c r="O17015" i="3"/>
  <c r="O17031" i="3"/>
  <c r="O17047" i="3"/>
  <c r="O17063" i="3"/>
  <c r="O17079" i="3"/>
  <c r="O17095" i="3"/>
  <c r="O17111" i="3"/>
  <c r="O17127" i="3"/>
  <c r="O17143" i="3"/>
  <c r="O17159" i="3"/>
  <c r="O17175" i="3"/>
  <c r="O17191" i="3"/>
  <c r="O17207" i="3"/>
  <c r="O17223" i="3"/>
  <c r="O17239" i="3"/>
  <c r="O17255" i="3"/>
  <c r="O17271" i="3"/>
  <c r="O17287" i="3"/>
  <c r="O17303" i="3"/>
  <c r="O17319" i="3"/>
  <c r="O17335" i="3"/>
  <c r="O17351" i="3"/>
  <c r="O17367" i="3"/>
  <c r="O17383" i="3"/>
  <c r="O17399" i="3"/>
  <c r="O17415" i="3"/>
  <c r="O17431" i="3"/>
  <c r="O17447" i="3"/>
  <c r="O17463" i="3"/>
  <c r="O17479" i="3"/>
  <c r="O17495" i="3"/>
  <c r="O17511" i="3"/>
  <c r="O17527" i="3"/>
  <c r="O17543" i="3"/>
  <c r="O17559" i="3"/>
  <c r="O17575" i="3"/>
  <c r="O17591" i="3"/>
  <c r="O17607" i="3"/>
  <c r="O17623" i="3"/>
  <c r="O17639" i="3"/>
  <c r="O17655" i="3"/>
  <c r="O17671" i="3"/>
  <c r="O17687" i="3"/>
  <c r="O17703" i="3"/>
  <c r="O17719" i="3"/>
  <c r="O17735" i="3"/>
  <c r="O17751" i="3"/>
  <c r="O17767" i="3"/>
  <c r="O17783" i="3"/>
  <c r="O17799" i="3"/>
  <c r="O17815" i="3"/>
  <c r="O17831" i="3"/>
  <c r="O17847" i="3"/>
  <c r="O17863" i="3"/>
  <c r="O17879" i="3"/>
  <c r="O17895" i="3"/>
  <c r="O17911" i="3"/>
  <c r="O17927" i="3"/>
  <c r="O17943" i="3"/>
  <c r="O17959" i="3"/>
  <c r="O17975" i="3"/>
  <c r="O17991" i="3"/>
  <c r="O18007" i="3"/>
  <c r="O18023" i="3"/>
  <c r="O18039" i="3"/>
  <c r="O18055" i="3"/>
  <c r="O18071" i="3"/>
  <c r="O18087" i="3"/>
  <c r="O18103" i="3"/>
  <c r="O18119" i="3"/>
  <c r="O18135" i="3"/>
  <c r="O18151" i="3"/>
  <c r="O18167" i="3"/>
  <c r="O18183" i="3"/>
  <c r="O6939" i="3"/>
  <c r="O8177" i="3"/>
  <c r="O8847" i="3"/>
  <c r="O9503" i="3"/>
  <c r="O9981" i="3"/>
  <c r="O10143" i="3"/>
  <c r="O10277" i="3"/>
  <c r="O10428" i="3"/>
  <c r="O10551" i="3"/>
  <c r="O10657" i="3"/>
  <c r="O10767" i="3"/>
  <c r="O10860" i="3"/>
  <c r="O10954" i="3"/>
  <c r="O11061" i="3"/>
  <c r="O11152" i="3"/>
  <c r="O11242" i="3"/>
  <c r="O11335" i="3"/>
  <c r="O11416" i="3"/>
  <c r="O11498" i="3"/>
  <c r="O11591" i="3"/>
  <c r="O11672" i="3"/>
  <c r="O11754" i="3"/>
  <c r="O11847" i="3"/>
  <c r="O11928" i="3"/>
  <c r="O12010" i="3"/>
  <c r="O12103" i="3"/>
  <c r="O12184" i="3"/>
  <c r="O12266" i="3"/>
  <c r="O12359" i="3"/>
  <c r="O12439" i="3"/>
  <c r="O12503" i="3"/>
  <c r="O12567" i="3"/>
  <c r="O12631" i="3"/>
  <c r="O12682" i="3"/>
  <c r="O12729" i="3"/>
  <c r="O12775" i="3"/>
  <c r="O12814" i="3"/>
  <c r="O12854" i="3"/>
  <c r="O12888" i="3"/>
  <c r="O12922" i="3"/>
  <c r="O12959" i="3"/>
  <c r="O12999" i="3"/>
  <c r="O13033" i="3"/>
  <c r="O13070" i="3"/>
  <c r="O13103" i="3"/>
  <c r="O13135" i="3"/>
  <c r="O13166" i="3"/>
  <c r="O13191" i="3"/>
  <c r="O13219" i="3"/>
  <c r="O13241" i="3"/>
  <c r="O13269" i="3"/>
  <c r="O13294" i="3"/>
  <c r="O13319" i="3"/>
  <c r="O13347" i="3"/>
  <c r="O13369" i="3"/>
  <c r="O13397" i="3"/>
  <c r="O13422" i="3"/>
  <c r="O13447" i="3"/>
  <c r="O13475" i="3"/>
  <c r="O13497" i="3"/>
  <c r="O13525" i="3"/>
  <c r="O13550" i="3"/>
  <c r="O13575" i="3"/>
  <c r="O13598" i="3"/>
  <c r="O13622" i="3"/>
  <c r="O13645" i="3"/>
  <c r="O13669" i="3"/>
  <c r="O13690" i="3"/>
  <c r="O13716" i="3"/>
  <c r="O13737" i="3"/>
  <c r="O13763" i="3"/>
  <c r="O13784" i="3"/>
  <c r="O13807" i="3"/>
  <c r="O13831" i="3"/>
  <c r="O13854" i="3"/>
  <c r="O13878" i="3"/>
  <c r="O13897" i="3"/>
  <c r="O13918" i="3"/>
  <c r="O13937" i="3"/>
  <c r="O13955" i="3"/>
  <c r="O13973" i="3"/>
  <c r="O13991" i="3"/>
  <c r="O14009" i="3"/>
  <c r="O14029" i="3"/>
  <c r="O14047" i="3"/>
  <c r="O14065" i="3"/>
  <c r="O14083" i="3"/>
  <c r="O14101" i="3"/>
  <c r="O14119" i="3"/>
  <c r="O14137" i="3"/>
  <c r="O14157" i="3"/>
  <c r="O14175" i="3"/>
  <c r="O14193" i="3"/>
  <c r="O14211" i="3"/>
  <c r="O14229" i="3"/>
  <c r="O14247" i="3"/>
  <c r="O14264" i="3"/>
  <c r="O14281" i="3"/>
  <c r="O14298" i="3"/>
  <c r="O14315" i="3"/>
  <c r="O14333" i="3"/>
  <c r="O14350" i="3"/>
  <c r="O14367" i="3"/>
  <c r="O14384" i="3"/>
  <c r="O14401" i="3"/>
  <c r="O14418" i="3"/>
  <c r="O14435" i="3"/>
  <c r="O14452" i="3"/>
  <c r="O14469" i="3"/>
  <c r="O14486" i="3"/>
  <c r="O14503" i="3"/>
  <c r="O14520" i="3"/>
  <c r="O14536" i="3"/>
  <c r="O14552" i="3"/>
  <c r="O14568" i="3"/>
  <c r="O14584" i="3"/>
  <c r="O14600" i="3"/>
  <c r="O14616" i="3"/>
  <c r="O14632" i="3"/>
  <c r="O14648" i="3"/>
  <c r="O14664" i="3"/>
  <c r="O14680" i="3"/>
  <c r="O14696" i="3"/>
  <c r="O14712" i="3"/>
  <c r="O14728" i="3"/>
  <c r="O14744" i="3"/>
  <c r="O14760" i="3"/>
  <c r="O14776" i="3"/>
  <c r="O14792" i="3"/>
  <c r="O14808" i="3"/>
  <c r="O14824" i="3"/>
  <c r="O14840" i="3"/>
  <c r="O14856" i="3"/>
  <c r="O14872" i="3"/>
  <c r="O14888" i="3"/>
  <c r="O14904" i="3"/>
  <c r="O14920" i="3"/>
  <c r="O14936" i="3"/>
  <c r="O14952" i="3"/>
  <c r="O14968" i="3"/>
  <c r="O14984" i="3"/>
  <c r="O15000" i="3"/>
  <c r="O15016" i="3"/>
  <c r="O15032" i="3"/>
  <c r="O15048" i="3"/>
  <c r="O15064" i="3"/>
  <c r="O15080" i="3"/>
  <c r="O15096" i="3"/>
  <c r="O15112" i="3"/>
  <c r="O15128" i="3"/>
  <c r="O15144" i="3"/>
  <c r="O15160" i="3"/>
  <c r="O15176" i="3"/>
  <c r="O15192" i="3"/>
  <c r="O15208" i="3"/>
  <c r="O15224" i="3"/>
  <c r="O15240" i="3"/>
  <c r="O15256" i="3"/>
  <c r="O15272" i="3"/>
  <c r="O15288" i="3"/>
  <c r="O15304" i="3"/>
  <c r="O15320" i="3"/>
  <c r="O15336" i="3"/>
  <c r="O15352" i="3"/>
  <c r="O15368" i="3"/>
  <c r="O15384" i="3"/>
  <c r="O15400" i="3"/>
  <c r="O15416" i="3"/>
  <c r="O15432" i="3"/>
  <c r="O15448" i="3"/>
  <c r="O15464" i="3"/>
  <c r="O15480" i="3"/>
  <c r="O15496" i="3"/>
  <c r="O15512" i="3"/>
  <c r="O15528" i="3"/>
  <c r="O15544" i="3"/>
  <c r="O15560" i="3"/>
  <c r="O15576" i="3"/>
  <c r="O15592" i="3"/>
  <c r="O15608" i="3"/>
  <c r="O15624" i="3"/>
  <c r="O15640" i="3"/>
  <c r="O15656" i="3"/>
  <c r="O15672" i="3"/>
  <c r="O15688" i="3"/>
  <c r="O15704" i="3"/>
  <c r="O15720" i="3"/>
  <c r="O15736" i="3"/>
  <c r="O15752" i="3"/>
  <c r="O15768" i="3"/>
  <c r="O15784" i="3"/>
  <c r="O15800" i="3"/>
  <c r="O15816" i="3"/>
  <c r="O15832" i="3"/>
  <c r="O15848" i="3"/>
  <c r="O15864" i="3"/>
  <c r="O15880" i="3"/>
  <c r="O15896" i="3"/>
  <c r="O15912" i="3"/>
  <c r="O15928" i="3"/>
  <c r="O15944" i="3"/>
  <c r="O15960" i="3"/>
  <c r="O15976" i="3"/>
  <c r="O15992" i="3"/>
  <c r="O16008" i="3"/>
  <c r="O16024" i="3"/>
  <c r="O16040" i="3"/>
  <c r="O16056" i="3"/>
  <c r="O16072" i="3"/>
  <c r="O16088" i="3"/>
  <c r="O16104" i="3"/>
  <c r="O16120" i="3"/>
  <c r="O16136" i="3"/>
  <c r="O16152" i="3"/>
  <c r="O16168" i="3"/>
  <c r="O16184" i="3"/>
  <c r="O16200" i="3"/>
  <c r="O16216" i="3"/>
  <c r="O16232" i="3"/>
  <c r="O16248" i="3"/>
  <c r="O16264" i="3"/>
  <c r="O16280" i="3"/>
  <c r="O16296" i="3"/>
  <c r="O16312" i="3"/>
  <c r="O16328" i="3"/>
  <c r="O16344" i="3"/>
  <c r="O16360" i="3"/>
  <c r="O16376" i="3"/>
  <c r="O16392" i="3"/>
  <c r="O16408" i="3"/>
  <c r="O16424" i="3"/>
  <c r="O16440" i="3"/>
  <c r="O16456" i="3"/>
  <c r="O16472" i="3"/>
  <c r="O16488" i="3"/>
  <c r="O16504" i="3"/>
  <c r="O16520" i="3"/>
  <c r="O16536" i="3"/>
  <c r="O16552" i="3"/>
  <c r="O16568" i="3"/>
  <c r="O16584" i="3"/>
  <c r="O16600" i="3"/>
  <c r="O16616" i="3"/>
  <c r="O16632" i="3"/>
  <c r="O16648" i="3"/>
  <c r="O16664" i="3"/>
  <c r="O16680" i="3"/>
  <c r="O16696" i="3"/>
  <c r="O16712" i="3"/>
  <c r="O16728" i="3"/>
  <c r="O16744" i="3"/>
  <c r="O16760" i="3"/>
  <c r="O16776" i="3"/>
  <c r="O16792" i="3"/>
  <c r="O16808" i="3"/>
  <c r="O16824" i="3"/>
  <c r="O16840" i="3"/>
  <c r="O16856" i="3"/>
  <c r="O16872" i="3"/>
  <c r="O16888" i="3"/>
  <c r="O16904" i="3"/>
  <c r="O16920" i="3"/>
  <c r="O16936" i="3"/>
  <c r="O16952" i="3"/>
  <c r="O16968" i="3"/>
  <c r="O16984" i="3"/>
  <c r="O17000" i="3"/>
  <c r="O17016" i="3"/>
  <c r="O17032" i="3"/>
  <c r="O17048" i="3"/>
  <c r="O17064" i="3"/>
  <c r="O17080" i="3"/>
  <c r="O17096" i="3"/>
  <c r="O17112" i="3"/>
  <c r="O17128" i="3"/>
  <c r="O17144" i="3"/>
  <c r="O17160" i="3"/>
  <c r="O17176" i="3"/>
  <c r="O17192" i="3"/>
  <c r="O17208" i="3"/>
  <c r="O17224" i="3"/>
  <c r="O17240" i="3"/>
  <c r="O17256" i="3"/>
  <c r="O17272" i="3"/>
  <c r="O17288" i="3"/>
  <c r="O17304" i="3"/>
  <c r="O17320" i="3"/>
  <c r="O17336" i="3"/>
  <c r="O17352" i="3"/>
  <c r="O17368" i="3"/>
  <c r="O17384" i="3"/>
  <c r="O17400" i="3"/>
  <c r="O17416" i="3"/>
  <c r="O17432" i="3"/>
  <c r="O17448" i="3"/>
  <c r="O17464" i="3"/>
  <c r="O17480" i="3"/>
  <c r="O17496" i="3"/>
  <c r="O17512" i="3"/>
  <c r="O17528" i="3"/>
  <c r="O17544" i="3"/>
  <c r="O17560" i="3"/>
  <c r="O17576" i="3"/>
  <c r="O17592" i="3"/>
  <c r="O17608" i="3"/>
  <c r="O17624" i="3"/>
  <c r="O17640" i="3"/>
  <c r="O17656" i="3"/>
  <c r="O17672" i="3"/>
  <c r="O17688" i="3"/>
  <c r="O17704" i="3"/>
  <c r="O17720" i="3"/>
  <c r="O17736" i="3"/>
  <c r="O17752" i="3"/>
  <c r="O17768" i="3"/>
  <c r="O17784" i="3"/>
  <c r="O17800" i="3"/>
  <c r="O17816" i="3"/>
  <c r="O17832" i="3"/>
  <c r="O17848" i="3"/>
  <c r="O17864" i="3"/>
  <c r="O17880" i="3"/>
  <c r="O17896" i="3"/>
  <c r="O17912" i="3"/>
  <c r="O17928" i="3"/>
  <c r="O17944" i="3"/>
  <c r="O17960" i="3"/>
  <c r="O17976" i="3"/>
  <c r="O17992" i="3"/>
  <c r="O18008" i="3"/>
  <c r="O18024" i="3"/>
  <c r="O7288" i="3"/>
  <c r="O8193" i="3"/>
  <c r="O8863" i="3"/>
  <c r="O9601" i="3"/>
  <c r="O9983" i="3"/>
  <c r="O10145" i="3"/>
  <c r="O10300" i="3"/>
  <c r="O10429" i="3"/>
  <c r="O10554" i="3"/>
  <c r="O10673" i="3"/>
  <c r="O10768" i="3"/>
  <c r="O10862" i="3"/>
  <c r="O10969" i="3"/>
  <c r="O11062" i="3"/>
  <c r="O11156" i="3"/>
  <c r="O11255" i="3"/>
  <c r="O11336" i="3"/>
  <c r="O11418" i="3"/>
  <c r="O11511" i="3"/>
  <c r="O11592" i="3"/>
  <c r="O11674" i="3"/>
  <c r="O11767" i="3"/>
  <c r="O11848" i="3"/>
  <c r="O11930" i="3"/>
  <c r="O12023" i="3"/>
  <c r="O12104" i="3"/>
  <c r="O12186" i="3"/>
  <c r="O12279" i="3"/>
  <c r="O12360" i="3"/>
  <c r="O12440" i="3"/>
  <c r="O12504" i="3"/>
  <c r="O12568" i="3"/>
  <c r="O12632" i="3"/>
  <c r="O12694" i="3"/>
  <c r="O12730" i="3"/>
  <c r="O12776" i="3"/>
  <c r="O12815" i="3"/>
  <c r="O12855" i="3"/>
  <c r="O12889" i="3"/>
  <c r="O12926" i="3"/>
  <c r="O12966" i="3"/>
  <c r="O13000" i="3"/>
  <c r="O13034" i="3"/>
  <c r="O13071" i="3"/>
  <c r="O13109" i="3"/>
  <c r="O13141" i="3"/>
  <c r="O13167" i="3"/>
  <c r="O13192" i="3"/>
  <c r="O13220" i="3"/>
  <c r="O13242" i="3"/>
  <c r="O13270" i="3"/>
  <c r="O13295" i="3"/>
  <c r="O13320" i="3"/>
  <c r="O13348" i="3"/>
  <c r="O13370" i="3"/>
  <c r="O13398" i="3"/>
  <c r="O13423" i="3"/>
  <c r="O13448" i="3"/>
  <c r="O13476" i="3"/>
  <c r="O13498" i="3"/>
  <c r="O13526" i="3"/>
  <c r="O13551" i="3"/>
  <c r="O13576" i="3"/>
  <c r="O13599" i="3"/>
  <c r="O13623" i="3"/>
  <c r="O13646" i="3"/>
  <c r="O13670" i="3"/>
  <c r="O13693" i="3"/>
  <c r="O13717" i="3"/>
  <c r="O13738" i="3"/>
  <c r="O13764" i="3"/>
  <c r="O13785" i="3"/>
  <c r="O13811" i="3"/>
  <c r="O13832" i="3"/>
  <c r="O13855" i="3"/>
  <c r="O13879" i="3"/>
  <c r="O13898" i="3"/>
  <c r="O13919" i="3"/>
  <c r="O13938" i="3"/>
  <c r="O13956" i="3"/>
  <c r="O13974" i="3"/>
  <c r="O13992" i="3"/>
  <c r="O14010" i="3"/>
  <c r="O14030" i="3"/>
  <c r="O14048" i="3"/>
  <c r="O14066" i="3"/>
  <c r="O14084" i="3"/>
  <c r="O14102" i="3"/>
  <c r="O14120" i="3"/>
  <c r="O14138" i="3"/>
  <c r="O14158" i="3"/>
  <c r="O14176" i="3"/>
  <c r="O14194" i="3"/>
  <c r="O14212" i="3"/>
  <c r="O14230" i="3"/>
  <c r="O14248" i="3"/>
  <c r="O14265" i="3"/>
  <c r="O14282" i="3"/>
  <c r="O14299" i="3"/>
  <c r="O14317" i="3"/>
  <c r="O14334" i="3"/>
  <c r="O14351" i="3"/>
  <c r="O14368" i="3"/>
  <c r="O14385" i="3"/>
  <c r="O14402" i="3"/>
  <c r="O14419" i="3"/>
  <c r="O14436" i="3"/>
  <c r="O14453" i="3"/>
  <c r="O14470" i="3"/>
  <c r="O14487" i="3"/>
  <c r="O14504" i="3"/>
  <c r="O14521" i="3"/>
  <c r="O14537" i="3"/>
  <c r="O14553" i="3"/>
  <c r="O14569" i="3"/>
  <c r="O14585" i="3"/>
  <c r="O14601" i="3"/>
  <c r="O14617" i="3"/>
  <c r="O14633" i="3"/>
  <c r="O14649" i="3"/>
  <c r="O14665" i="3"/>
  <c r="O14681" i="3"/>
  <c r="O14697" i="3"/>
  <c r="O14713" i="3"/>
  <c r="O14729" i="3"/>
  <c r="O14745" i="3"/>
  <c r="O14761" i="3"/>
  <c r="O14777" i="3"/>
  <c r="O14793" i="3"/>
  <c r="O14809" i="3"/>
  <c r="O14825" i="3"/>
  <c r="O14841" i="3"/>
  <c r="O14857" i="3"/>
  <c r="O14873" i="3"/>
  <c r="O14889" i="3"/>
  <c r="O14905" i="3"/>
  <c r="O14921" i="3"/>
  <c r="O14937" i="3"/>
  <c r="O14953" i="3"/>
  <c r="O14969" i="3"/>
  <c r="O14985" i="3"/>
  <c r="O15001" i="3"/>
  <c r="O15017" i="3"/>
  <c r="O15033" i="3"/>
  <c r="O15049" i="3"/>
  <c r="O15065" i="3"/>
  <c r="O15081" i="3"/>
  <c r="O15097" i="3"/>
  <c r="O15113" i="3"/>
  <c r="O15129" i="3"/>
  <c r="O15145" i="3"/>
  <c r="O15161" i="3"/>
  <c r="O15177" i="3"/>
  <c r="O15193" i="3"/>
  <c r="O15209" i="3"/>
  <c r="O15225" i="3"/>
  <c r="O15241" i="3"/>
  <c r="O15257" i="3"/>
  <c r="O15273" i="3"/>
  <c r="O15289" i="3"/>
  <c r="O15305" i="3"/>
  <c r="O15321" i="3"/>
  <c r="O15337" i="3"/>
  <c r="O15353" i="3"/>
  <c r="O15369" i="3"/>
  <c r="O15385" i="3"/>
  <c r="O15401" i="3"/>
  <c r="O15417" i="3"/>
  <c r="O15433" i="3"/>
  <c r="O15449" i="3"/>
  <c r="O15465" i="3"/>
  <c r="O15481" i="3"/>
  <c r="O15497" i="3"/>
  <c r="O15513" i="3"/>
  <c r="O15529" i="3"/>
  <c r="O15545" i="3"/>
  <c r="O15561" i="3"/>
  <c r="O15577" i="3"/>
  <c r="O15593" i="3"/>
  <c r="O15609" i="3"/>
  <c r="O15625" i="3"/>
  <c r="O15641" i="3"/>
  <c r="O15657" i="3"/>
  <c r="O15673" i="3"/>
  <c r="O15689" i="3"/>
  <c r="O15705" i="3"/>
  <c r="O15721" i="3"/>
  <c r="O15737" i="3"/>
  <c r="O15753" i="3"/>
  <c r="O15769" i="3"/>
  <c r="O15785" i="3"/>
  <c r="O15801" i="3"/>
  <c r="O15817" i="3"/>
  <c r="O15833" i="3"/>
  <c r="O15849" i="3"/>
  <c r="O15865" i="3"/>
  <c r="O15881" i="3"/>
  <c r="O15897" i="3"/>
  <c r="O15913" i="3"/>
  <c r="O15929" i="3"/>
  <c r="O15945" i="3"/>
  <c r="O15961" i="3"/>
  <c r="O15977" i="3"/>
  <c r="O15993" i="3"/>
  <c r="O16009" i="3"/>
  <c r="O16025" i="3"/>
  <c r="O16041" i="3"/>
  <c r="O16057" i="3"/>
  <c r="O16073" i="3"/>
  <c r="O16089" i="3"/>
  <c r="O16105" i="3"/>
  <c r="O16121" i="3"/>
  <c r="O16137" i="3"/>
  <c r="O16153" i="3"/>
  <c r="O16169" i="3"/>
  <c r="O16185" i="3"/>
  <c r="O16201" i="3"/>
  <c r="O16217" i="3"/>
  <c r="O16233" i="3"/>
  <c r="O16249" i="3"/>
  <c r="O16265" i="3"/>
  <c r="O16281" i="3"/>
  <c r="O16297" i="3"/>
  <c r="O16313" i="3"/>
  <c r="O16329" i="3"/>
  <c r="O16345" i="3"/>
  <c r="O16361" i="3"/>
  <c r="O16377" i="3"/>
  <c r="O16393" i="3"/>
  <c r="O16409" i="3"/>
  <c r="O16425" i="3"/>
  <c r="O16441" i="3"/>
  <c r="O16457" i="3"/>
  <c r="O16473" i="3"/>
  <c r="O16489" i="3"/>
  <c r="O16505" i="3"/>
  <c r="O16521" i="3"/>
  <c r="O16537" i="3"/>
  <c r="O16553" i="3"/>
  <c r="O16569" i="3"/>
  <c r="O16585" i="3"/>
  <c r="O16601" i="3"/>
  <c r="O16617" i="3"/>
  <c r="O16633" i="3"/>
  <c r="O16649" i="3"/>
  <c r="O16665" i="3"/>
  <c r="O16681" i="3"/>
  <c r="O16697" i="3"/>
  <c r="O16713" i="3"/>
  <c r="O16729" i="3"/>
  <c r="O16745" i="3"/>
  <c r="O16761" i="3"/>
  <c r="O16777" i="3"/>
  <c r="O16793" i="3"/>
  <c r="O16809" i="3"/>
  <c r="O16825" i="3"/>
  <c r="O16841" i="3"/>
  <c r="O16857" i="3"/>
  <c r="O16873" i="3"/>
  <c r="O16889" i="3"/>
  <c r="O16905" i="3"/>
  <c r="O16921" i="3"/>
  <c r="O16937" i="3"/>
  <c r="O16953" i="3"/>
  <c r="O16969" i="3"/>
  <c r="O16985" i="3"/>
  <c r="O17001" i="3"/>
  <c r="O17017" i="3"/>
  <c r="O17033" i="3"/>
  <c r="O17049" i="3"/>
  <c r="O17065" i="3"/>
  <c r="O17081" i="3"/>
  <c r="O17097" i="3"/>
  <c r="O17113" i="3"/>
  <c r="O17129" i="3"/>
  <c r="O17145" i="3"/>
  <c r="O17161" i="3"/>
  <c r="O17177" i="3"/>
  <c r="O17193" i="3"/>
  <c r="O17209" i="3"/>
  <c r="O17225" i="3"/>
  <c r="O17241" i="3"/>
  <c r="O17257" i="3"/>
  <c r="O17273" i="3"/>
  <c r="O17289" i="3"/>
  <c r="O17305" i="3"/>
  <c r="O17321" i="3"/>
  <c r="O17337" i="3"/>
  <c r="O17353" i="3"/>
  <c r="O17369" i="3"/>
  <c r="O17385" i="3"/>
  <c r="O17401" i="3"/>
  <c r="O17417" i="3"/>
  <c r="O17433" i="3"/>
  <c r="O17449" i="3"/>
  <c r="O17465" i="3"/>
  <c r="O17481" i="3"/>
  <c r="O17497" i="3"/>
  <c r="O17513" i="3"/>
  <c r="O17529" i="3"/>
  <c r="O17545" i="3"/>
  <c r="O17561" i="3"/>
  <c r="O7320" i="3"/>
  <c r="O8210" i="3"/>
  <c r="O8961" i="3"/>
  <c r="O9615" i="3"/>
  <c r="O9985" i="3"/>
  <c r="O10171" i="3"/>
  <c r="O10301" i="3"/>
  <c r="O10431" i="3"/>
  <c r="O10571" i="3"/>
  <c r="O10676" i="3"/>
  <c r="O10772" i="3"/>
  <c r="O10877" i="3"/>
  <c r="O10970" i="3"/>
  <c r="O11064" i="3"/>
  <c r="O11169" i="3"/>
  <c r="O11256" i="3"/>
  <c r="O11338" i="3"/>
  <c r="O11431" i="3"/>
  <c r="O11512" i="3"/>
  <c r="O11594" i="3"/>
  <c r="O11687" i="3"/>
  <c r="O11768" i="3"/>
  <c r="O11850" i="3"/>
  <c r="O11943" i="3"/>
  <c r="O12024" i="3"/>
  <c r="O12106" i="3"/>
  <c r="O12199" i="3"/>
  <c r="O12280" i="3"/>
  <c r="O12362" i="3"/>
  <c r="O12442" i="3"/>
  <c r="O12506" i="3"/>
  <c r="O12570" i="3"/>
  <c r="O12634" i="3"/>
  <c r="O12695" i="3"/>
  <c r="O12734" i="3"/>
  <c r="O12777" i="3"/>
  <c r="O12822" i="3"/>
  <c r="O12856" i="3"/>
  <c r="O12890" i="3"/>
  <c r="O12927" i="3"/>
  <c r="O12967" i="3"/>
  <c r="O13001" i="3"/>
  <c r="O13038" i="3"/>
  <c r="O13078" i="3"/>
  <c r="O13110" i="3"/>
  <c r="O13142" i="3"/>
  <c r="O13171" i="3"/>
  <c r="O13193" i="3"/>
  <c r="O13221" i="3"/>
  <c r="O13246" i="3"/>
  <c r="O13271" i="3"/>
  <c r="O13299" i="3"/>
  <c r="O13321" i="3"/>
  <c r="O13349" i="3"/>
  <c r="O13374" i="3"/>
  <c r="O13399" i="3"/>
  <c r="O13427" i="3"/>
  <c r="O13449" i="3"/>
  <c r="O13477" i="3"/>
  <c r="O13502" i="3"/>
  <c r="O13527" i="3"/>
  <c r="O13555" i="3"/>
  <c r="O13577" i="3"/>
  <c r="O13603" i="3"/>
  <c r="O13624" i="3"/>
  <c r="O13647" i="3"/>
  <c r="O13671" i="3"/>
  <c r="O13694" i="3"/>
  <c r="O13718" i="3"/>
  <c r="O13741" i="3"/>
  <c r="O13765" i="3"/>
  <c r="O13786" i="3"/>
  <c r="O13812" i="3"/>
  <c r="O13833" i="3"/>
  <c r="O13859" i="3"/>
  <c r="O13880" i="3"/>
  <c r="O13901" i="3"/>
  <c r="O13920" i="3"/>
  <c r="O13939" i="3"/>
  <c r="O13957" i="3"/>
  <c r="O13975" i="3"/>
  <c r="O13993" i="3"/>
  <c r="O14013" i="3"/>
  <c r="O14031" i="3"/>
  <c r="O14049" i="3"/>
  <c r="O14067" i="3"/>
  <c r="O14085" i="3"/>
  <c r="O14103" i="3"/>
  <c r="O14121" i="3"/>
  <c r="O14141" i="3"/>
  <c r="O14159" i="3"/>
  <c r="O14177" i="3"/>
  <c r="O14195" i="3"/>
  <c r="O14213" i="3"/>
  <c r="O14231" i="3"/>
  <c r="O14249" i="3"/>
  <c r="O14266" i="3"/>
  <c r="O14283" i="3"/>
  <c r="O14301" i="3"/>
  <c r="O14318" i="3"/>
  <c r="O14335" i="3"/>
  <c r="O14352" i="3"/>
  <c r="O14369" i="3"/>
  <c r="O14386" i="3"/>
  <c r="O14403" i="3"/>
  <c r="O14420" i="3"/>
  <c r="O14437" i="3"/>
  <c r="O14454" i="3"/>
  <c r="O14471" i="3"/>
  <c r="O14488" i="3"/>
  <c r="O14505" i="3"/>
  <c r="O14522" i="3"/>
  <c r="O14538" i="3"/>
  <c r="O14554" i="3"/>
  <c r="O14570" i="3"/>
  <c r="O14586" i="3"/>
  <c r="O14602" i="3"/>
  <c r="O14618" i="3"/>
  <c r="O14634" i="3"/>
  <c r="O14650" i="3"/>
  <c r="O14666" i="3"/>
  <c r="O14682" i="3"/>
  <c r="O14698" i="3"/>
  <c r="O14714" i="3"/>
  <c r="O14730" i="3"/>
  <c r="O14746" i="3"/>
  <c r="O14762" i="3"/>
  <c r="O14778" i="3"/>
  <c r="O14794" i="3"/>
  <c r="O14810" i="3"/>
  <c r="O14826" i="3"/>
  <c r="O14842" i="3"/>
  <c r="O14858" i="3"/>
  <c r="O14874" i="3"/>
  <c r="O14890" i="3"/>
  <c r="O14906" i="3"/>
  <c r="O14922" i="3"/>
  <c r="O14938" i="3"/>
  <c r="O14954" i="3"/>
  <c r="O14970" i="3"/>
  <c r="O14986" i="3"/>
  <c r="O15002" i="3"/>
  <c r="O15018" i="3"/>
  <c r="O15034" i="3"/>
  <c r="O15050" i="3"/>
  <c r="O15066" i="3"/>
  <c r="O15082" i="3"/>
  <c r="O15098" i="3"/>
  <c r="O15114" i="3"/>
  <c r="O15130" i="3"/>
  <c r="O15146" i="3"/>
  <c r="O15162" i="3"/>
  <c r="O15178" i="3"/>
  <c r="O15194" i="3"/>
  <c r="O15210" i="3"/>
  <c r="O15226" i="3"/>
  <c r="O15242" i="3"/>
  <c r="O15258" i="3"/>
  <c r="O15274" i="3"/>
  <c r="O15290" i="3"/>
  <c r="O15306" i="3"/>
  <c r="O15322" i="3"/>
  <c r="O15338" i="3"/>
  <c r="O15354" i="3"/>
  <c r="O15370" i="3"/>
  <c r="O15386" i="3"/>
  <c r="O15402" i="3"/>
  <c r="O15418" i="3"/>
  <c r="O15434" i="3"/>
  <c r="O15450" i="3"/>
  <c r="O15466" i="3"/>
  <c r="O15482" i="3"/>
  <c r="O15498" i="3"/>
  <c r="O15514" i="3"/>
  <c r="O15530" i="3"/>
  <c r="O15546" i="3"/>
  <c r="O15562" i="3"/>
  <c r="O15578" i="3"/>
  <c r="O15594" i="3"/>
  <c r="O15610" i="3"/>
  <c r="O15626" i="3"/>
  <c r="O15642" i="3"/>
  <c r="O15658" i="3"/>
  <c r="O15674" i="3"/>
  <c r="O15690" i="3"/>
  <c r="O15706" i="3"/>
  <c r="O15722" i="3"/>
  <c r="O15738" i="3"/>
  <c r="O15754" i="3"/>
  <c r="O15770" i="3"/>
  <c r="O15786" i="3"/>
  <c r="O15802" i="3"/>
  <c r="O15818" i="3"/>
  <c r="O15834" i="3"/>
  <c r="O15850" i="3"/>
  <c r="O15866" i="3"/>
  <c r="O15882" i="3"/>
  <c r="O15898" i="3"/>
  <c r="O15914" i="3"/>
  <c r="O15930" i="3"/>
  <c r="O15946" i="3"/>
  <c r="O15962" i="3"/>
  <c r="O15978" i="3"/>
  <c r="O15994" i="3"/>
  <c r="O16010" i="3"/>
  <c r="O16026" i="3"/>
  <c r="O16042" i="3"/>
  <c r="O16058" i="3"/>
  <c r="O16074" i="3"/>
  <c r="O16090" i="3"/>
  <c r="O16106" i="3"/>
  <c r="O16122" i="3"/>
  <c r="O16138" i="3"/>
  <c r="O16154" i="3"/>
  <c r="O16170" i="3"/>
  <c r="O16186" i="3"/>
  <c r="O16202" i="3"/>
  <c r="O16218" i="3"/>
  <c r="O16234" i="3"/>
  <c r="O16250" i="3"/>
  <c r="O16266" i="3"/>
  <c r="O16282" i="3"/>
  <c r="O16298" i="3"/>
  <c r="O16314" i="3"/>
  <c r="O16330" i="3"/>
  <c r="O16346" i="3"/>
  <c r="O16362" i="3"/>
  <c r="O16378" i="3"/>
  <c r="O16394" i="3"/>
  <c r="O16410" i="3"/>
  <c r="O16426" i="3"/>
  <c r="O16442" i="3"/>
  <c r="O16458" i="3"/>
  <c r="O16474" i="3"/>
  <c r="O16490" i="3"/>
  <c r="O16506" i="3"/>
  <c r="O16522" i="3"/>
  <c r="O16538" i="3"/>
  <c r="O16554" i="3"/>
  <c r="O16570" i="3"/>
  <c r="O16586" i="3"/>
  <c r="O16602" i="3"/>
  <c r="O16618" i="3"/>
  <c r="O16634" i="3"/>
  <c r="O16650" i="3"/>
  <c r="O16666" i="3"/>
  <c r="O16682" i="3"/>
  <c r="O16698" i="3"/>
  <c r="O16714" i="3"/>
  <c r="O16730" i="3"/>
  <c r="O16746" i="3"/>
  <c r="O16762" i="3"/>
  <c r="O16778" i="3"/>
  <c r="O16794" i="3"/>
  <c r="O7353" i="3"/>
  <c r="O8314" i="3"/>
  <c r="O8975" i="3"/>
  <c r="O9631" i="3"/>
  <c r="O10016" i="3"/>
  <c r="O10173" i="3"/>
  <c r="O10303" i="3"/>
  <c r="O10452" i="3"/>
  <c r="O10572" i="3"/>
  <c r="O10679" i="3"/>
  <c r="O10785" i="3"/>
  <c r="O10878" i="3"/>
  <c r="O10972" i="3"/>
  <c r="O11079" i="3"/>
  <c r="O11172" i="3"/>
  <c r="O11258" i="3"/>
  <c r="O11351" i="3"/>
  <c r="O11432" i="3"/>
  <c r="O11514" i="3"/>
  <c r="O11607" i="3"/>
  <c r="O11688" i="3"/>
  <c r="O11770" i="3"/>
  <c r="O11863" i="3"/>
  <c r="O11944" i="3"/>
  <c r="O12026" i="3"/>
  <c r="O12119" i="3"/>
  <c r="O12200" i="3"/>
  <c r="O12282" i="3"/>
  <c r="O12375" i="3"/>
  <c r="O12454" i="3"/>
  <c r="O12518" i="3"/>
  <c r="O12582" i="3"/>
  <c r="O12646" i="3"/>
  <c r="O12696" i="3"/>
  <c r="O12742" i="3"/>
  <c r="O12778" i="3"/>
  <c r="O12823" i="3"/>
  <c r="O12857" i="3"/>
  <c r="O12894" i="3"/>
  <c r="O12934" i="3"/>
  <c r="O12968" i="3"/>
  <c r="O13002" i="3"/>
  <c r="O13039" i="3"/>
  <c r="O13079" i="3"/>
  <c r="O13111" i="3"/>
  <c r="O13143" i="3"/>
  <c r="O13172" i="3"/>
  <c r="O13194" i="3"/>
  <c r="O13222" i="3"/>
  <c r="O13247" i="3"/>
  <c r="O13272" i="3"/>
  <c r="O13300" i="3"/>
  <c r="O13322" i="3"/>
  <c r="O13350" i="3"/>
  <c r="O13375" i="3"/>
  <c r="O13400" i="3"/>
  <c r="O13428" i="3"/>
  <c r="O13450" i="3"/>
  <c r="O13478" i="3"/>
  <c r="O13503" i="3"/>
  <c r="O13528" i="3"/>
  <c r="O13556" i="3"/>
  <c r="O13578" i="3"/>
  <c r="O13604" i="3"/>
  <c r="O13625" i="3"/>
  <c r="O13651" i="3"/>
  <c r="O13672" i="3"/>
  <c r="O13695" i="3"/>
  <c r="O13719" i="3"/>
  <c r="O13742" i="3"/>
  <c r="O13766" i="3"/>
  <c r="O13789" i="3"/>
  <c r="O13813" i="3"/>
  <c r="O13834" i="3"/>
  <c r="O13860" i="3"/>
  <c r="O13881" i="3"/>
  <c r="O13902" i="3"/>
  <c r="O13922" i="3"/>
  <c r="O13940" i="3"/>
  <c r="O13958" i="3"/>
  <c r="O13976" i="3"/>
  <c r="O13994" i="3"/>
  <c r="O14014" i="3"/>
  <c r="O14032" i="3"/>
  <c r="O14050" i="3"/>
  <c r="O14068" i="3"/>
  <c r="O14086" i="3"/>
  <c r="O14104" i="3"/>
  <c r="O14122" i="3"/>
  <c r="O14142" i="3"/>
  <c r="O14160" i="3"/>
  <c r="O14178" i="3"/>
  <c r="O14196" i="3"/>
  <c r="O14214" i="3"/>
  <c r="O14232" i="3"/>
  <c r="O14250" i="3"/>
  <c r="O14267" i="3"/>
  <c r="O14285" i="3"/>
  <c r="O14302" i="3"/>
  <c r="O14319" i="3"/>
  <c r="O14336" i="3"/>
  <c r="O14353" i="3"/>
  <c r="O14370" i="3"/>
  <c r="O14387" i="3"/>
  <c r="O14404" i="3"/>
  <c r="O14421" i="3"/>
  <c r="O14438" i="3"/>
  <c r="O14455" i="3"/>
  <c r="O14472" i="3"/>
  <c r="O14489" i="3"/>
  <c r="O14506" i="3"/>
  <c r="O14523" i="3"/>
  <c r="O14539" i="3"/>
  <c r="O14555" i="3"/>
  <c r="O14571" i="3"/>
  <c r="O14587" i="3"/>
  <c r="O14603" i="3"/>
  <c r="O14619" i="3"/>
  <c r="O14635" i="3"/>
  <c r="O14651" i="3"/>
  <c r="O14667" i="3"/>
  <c r="O14683" i="3"/>
  <c r="O14699" i="3"/>
  <c r="O14715" i="3"/>
  <c r="O14731" i="3"/>
  <c r="O14747" i="3"/>
  <c r="O14763" i="3"/>
  <c r="O14779" i="3"/>
  <c r="O14795" i="3"/>
  <c r="O14811" i="3"/>
  <c r="O14827" i="3"/>
  <c r="O14843" i="3"/>
  <c r="O14859" i="3"/>
  <c r="O14875" i="3"/>
  <c r="O14891" i="3"/>
  <c r="O14907" i="3"/>
  <c r="O14923" i="3"/>
  <c r="O14939" i="3"/>
  <c r="O14955" i="3"/>
  <c r="O14971" i="3"/>
  <c r="O14987" i="3"/>
  <c r="O15003" i="3"/>
  <c r="O15019" i="3"/>
  <c r="O15035" i="3"/>
  <c r="O15051" i="3"/>
  <c r="O15067" i="3"/>
  <c r="O15083" i="3"/>
  <c r="O15099" i="3"/>
  <c r="O15115" i="3"/>
  <c r="O15131" i="3"/>
  <c r="O15147" i="3"/>
  <c r="O15163" i="3"/>
  <c r="O15179" i="3"/>
  <c r="O15195" i="3"/>
  <c r="O15211" i="3"/>
  <c r="O15227" i="3"/>
  <c r="O15243" i="3"/>
  <c r="O15259" i="3"/>
  <c r="O15275" i="3"/>
  <c r="O15291" i="3"/>
  <c r="O15307" i="3"/>
  <c r="O15323" i="3"/>
  <c r="O15339" i="3"/>
  <c r="O15355" i="3"/>
  <c r="O15371" i="3"/>
  <c r="O15387" i="3"/>
  <c r="O15403" i="3"/>
  <c r="O15419" i="3"/>
  <c r="O15435" i="3"/>
  <c r="O15451" i="3"/>
  <c r="O15467" i="3"/>
  <c r="O15483" i="3"/>
  <c r="O15499" i="3"/>
  <c r="O15515" i="3"/>
  <c r="O15531" i="3"/>
  <c r="O15547" i="3"/>
  <c r="O15563" i="3"/>
  <c r="O15579" i="3"/>
  <c r="O15595" i="3"/>
  <c r="O15611" i="3"/>
  <c r="O15627" i="3"/>
  <c r="O15643" i="3"/>
  <c r="O15659" i="3"/>
  <c r="O15675" i="3"/>
  <c r="O15691" i="3"/>
  <c r="O15707" i="3"/>
  <c r="O15723" i="3"/>
  <c r="O15739" i="3"/>
  <c r="O15755" i="3"/>
  <c r="O15771" i="3"/>
  <c r="O15787" i="3"/>
  <c r="O15803" i="3"/>
  <c r="O15819" i="3"/>
  <c r="O15835" i="3"/>
  <c r="O15851" i="3"/>
  <c r="O15867" i="3"/>
  <c r="O15883" i="3"/>
  <c r="O15899" i="3"/>
  <c r="O15915" i="3"/>
  <c r="O15931" i="3"/>
  <c r="O15947" i="3"/>
  <c r="O15963" i="3"/>
  <c r="O15979" i="3"/>
  <c r="O15995" i="3"/>
  <c r="O16011" i="3"/>
  <c r="O16027" i="3"/>
  <c r="O16043" i="3"/>
  <c r="O16059" i="3"/>
  <c r="O16075" i="3"/>
  <c r="O16091" i="3"/>
  <c r="O16107" i="3"/>
  <c r="O16123" i="3"/>
  <c r="O16139" i="3"/>
  <c r="O16155" i="3"/>
  <c r="O16171" i="3"/>
  <c r="O16187" i="3"/>
  <c r="O16203" i="3"/>
  <c r="O16219" i="3"/>
  <c r="O16235" i="3"/>
  <c r="O16251" i="3"/>
  <c r="O16267" i="3"/>
  <c r="O16283" i="3"/>
  <c r="O16299" i="3"/>
  <c r="O16315" i="3"/>
  <c r="O16331" i="3"/>
  <c r="O16347" i="3"/>
  <c r="O16363" i="3"/>
  <c r="O16379" i="3"/>
  <c r="O16395" i="3"/>
  <c r="O16411" i="3"/>
  <c r="O16427" i="3"/>
  <c r="O16443" i="3"/>
  <c r="O16459" i="3"/>
  <c r="O16475" i="3"/>
  <c r="O16491" i="3"/>
  <c r="O16507" i="3"/>
  <c r="O16523" i="3"/>
  <c r="O16539" i="3"/>
  <c r="O16555" i="3"/>
  <c r="O16571" i="3"/>
  <c r="O16587" i="3"/>
  <c r="O16603" i="3"/>
  <c r="O16619" i="3"/>
  <c r="O16635" i="3"/>
  <c r="O16651" i="3"/>
  <c r="O16667" i="3"/>
  <c r="O16683" i="3"/>
  <c r="O16699" i="3"/>
  <c r="O16715" i="3"/>
  <c r="O16731" i="3"/>
  <c r="O16747" i="3"/>
  <c r="O16763" i="3"/>
  <c r="O16779" i="3"/>
  <c r="O16795" i="3"/>
  <c r="O16811" i="3"/>
  <c r="O16827" i="3"/>
  <c r="O16843" i="3"/>
  <c r="O16859" i="3"/>
  <c r="O16875" i="3"/>
  <c r="O16891" i="3"/>
  <c r="O16907" i="3"/>
  <c r="O16923" i="3"/>
  <c r="O16939" i="3"/>
  <c r="O16955" i="3"/>
  <c r="O16971" i="3"/>
  <c r="O16987" i="3"/>
  <c r="O17003" i="3"/>
  <c r="O17019" i="3"/>
  <c r="O17035" i="3"/>
  <c r="O17051" i="3"/>
  <c r="O17067" i="3"/>
  <c r="O17083" i="3"/>
  <c r="O7525" i="3"/>
  <c r="O8329" i="3"/>
  <c r="O8991" i="3"/>
  <c r="O9713" i="3"/>
  <c r="O10017" i="3"/>
  <c r="O10175" i="3"/>
  <c r="O10324" i="3"/>
  <c r="O10453" i="3"/>
  <c r="O10574" i="3"/>
  <c r="O10695" i="3"/>
  <c r="O10788" i="3"/>
  <c r="O10880" i="3"/>
  <c r="O10987" i="3"/>
  <c r="O11080" i="3"/>
  <c r="O11174" i="3"/>
  <c r="O11271" i="3"/>
  <c r="O11352" i="3"/>
  <c r="O11434" i="3"/>
  <c r="O11527" i="3"/>
  <c r="O11608" i="3"/>
  <c r="O11690" i="3"/>
  <c r="O11783" i="3"/>
  <c r="O11864" i="3"/>
  <c r="O11946" i="3"/>
  <c r="O12039" i="3"/>
  <c r="O12120" i="3"/>
  <c r="O12202" i="3"/>
  <c r="O12295" i="3"/>
  <c r="O12376" i="3"/>
  <c r="O12455" i="3"/>
  <c r="O12519" i="3"/>
  <c r="O12583" i="3"/>
  <c r="O12647" i="3"/>
  <c r="O12697" i="3"/>
  <c r="O12743" i="3"/>
  <c r="O12782" i="3"/>
  <c r="O12824" i="3"/>
  <c r="O12858" i="3"/>
  <c r="O12895" i="3"/>
  <c r="O12935" i="3"/>
  <c r="O12969" i="3"/>
  <c r="O13006" i="3"/>
  <c r="O13046" i="3"/>
  <c r="O13080" i="3"/>
  <c r="O13112" i="3"/>
  <c r="O13144" i="3"/>
  <c r="O13173" i="3"/>
  <c r="O13198" i="3"/>
  <c r="O13223" i="3"/>
  <c r="O13251" i="3"/>
  <c r="O13273" i="3"/>
  <c r="O13301" i="3"/>
  <c r="O13326" i="3"/>
  <c r="O13351" i="3"/>
  <c r="O13379" i="3"/>
  <c r="O13401" i="3"/>
  <c r="O13429" i="3"/>
  <c r="O13454" i="3"/>
  <c r="O13479" i="3"/>
  <c r="O13507" i="3"/>
  <c r="O13529" i="3"/>
  <c r="O13557" i="3"/>
  <c r="O13581" i="3"/>
  <c r="O13605" i="3"/>
  <c r="O13626" i="3"/>
  <c r="O13652" i="3"/>
  <c r="O13673" i="3"/>
  <c r="O13699" i="3"/>
  <c r="O13720" i="3"/>
  <c r="O13743" i="3"/>
  <c r="O13767" i="3"/>
  <c r="O13790" i="3"/>
  <c r="O13814" i="3"/>
  <c r="O13837" i="3"/>
  <c r="O13861" i="3"/>
  <c r="O13882" i="3"/>
  <c r="O13903" i="3"/>
  <c r="O13923" i="3"/>
  <c r="O13941" i="3"/>
  <c r="O13959" i="3"/>
  <c r="O13977" i="3"/>
  <c r="O13997" i="3"/>
  <c r="O14015" i="3"/>
  <c r="O14033" i="3"/>
  <c r="O14051" i="3"/>
  <c r="O14069" i="3"/>
  <c r="O14087" i="3"/>
  <c r="O14105" i="3"/>
  <c r="O14125" i="3"/>
  <c r="O14143" i="3"/>
  <c r="O14161" i="3"/>
  <c r="O14179" i="3"/>
  <c r="O14197" i="3"/>
  <c r="O14215" i="3"/>
  <c r="O14233" i="3"/>
  <c r="O14251" i="3"/>
  <c r="O14269" i="3"/>
  <c r="O14286" i="3"/>
  <c r="O14303" i="3"/>
  <c r="O14320" i="3"/>
  <c r="O14337" i="3"/>
  <c r="O14354" i="3"/>
  <c r="O14371" i="3"/>
  <c r="O14388" i="3"/>
  <c r="O14405" i="3"/>
  <c r="O14422" i="3"/>
  <c r="O14439" i="3"/>
  <c r="O14456" i="3"/>
  <c r="O14473" i="3"/>
  <c r="O14490" i="3"/>
  <c r="O14507" i="3"/>
  <c r="O14524" i="3"/>
  <c r="O14540" i="3"/>
  <c r="O14556" i="3"/>
  <c r="O14572" i="3"/>
  <c r="O14588" i="3"/>
  <c r="O14604" i="3"/>
  <c r="O14620" i="3"/>
  <c r="O14636" i="3"/>
  <c r="O14652" i="3"/>
  <c r="O14668" i="3"/>
  <c r="O14684" i="3"/>
  <c r="O14700" i="3"/>
  <c r="O14716" i="3"/>
  <c r="O14732" i="3"/>
  <c r="O14748" i="3"/>
  <c r="O14764" i="3"/>
  <c r="O14780" i="3"/>
  <c r="O14796" i="3"/>
  <c r="O14812" i="3"/>
  <c r="O14828" i="3"/>
  <c r="O14844" i="3"/>
  <c r="O14860" i="3"/>
  <c r="O14876" i="3"/>
  <c r="O14892" i="3"/>
  <c r="O14908" i="3"/>
  <c r="O14924" i="3"/>
  <c r="O14940" i="3"/>
  <c r="O14956" i="3"/>
  <c r="O14972" i="3"/>
  <c r="O14988" i="3"/>
  <c r="O15004" i="3"/>
  <c r="O15020" i="3"/>
  <c r="O15036" i="3"/>
  <c r="O15052" i="3"/>
  <c r="O15068" i="3"/>
  <c r="O15084" i="3"/>
  <c r="O15100" i="3"/>
  <c r="O15116" i="3"/>
  <c r="O15132" i="3"/>
  <c r="O15148" i="3"/>
  <c r="O15164" i="3"/>
  <c r="O15180" i="3"/>
  <c r="O15196" i="3"/>
  <c r="O15212" i="3"/>
  <c r="O15228" i="3"/>
  <c r="O15244" i="3"/>
  <c r="O15260" i="3"/>
  <c r="O15276" i="3"/>
  <c r="O15292" i="3"/>
  <c r="O15308" i="3"/>
  <c r="O15324" i="3"/>
  <c r="O15340" i="3"/>
  <c r="O15356" i="3"/>
  <c r="O15372" i="3"/>
  <c r="O15388" i="3"/>
  <c r="O15404" i="3"/>
  <c r="O15420" i="3"/>
  <c r="O15436" i="3"/>
  <c r="O15452" i="3"/>
  <c r="O15468" i="3"/>
  <c r="O15484" i="3"/>
  <c r="O15500" i="3"/>
  <c r="O15516" i="3"/>
  <c r="O15532" i="3"/>
  <c r="O15548" i="3"/>
  <c r="O15564" i="3"/>
  <c r="O15580" i="3"/>
  <c r="O15596" i="3"/>
  <c r="O15612" i="3"/>
  <c r="O15628" i="3"/>
  <c r="O15644" i="3"/>
  <c r="O15660" i="3"/>
  <c r="O15676" i="3"/>
  <c r="O15692" i="3"/>
  <c r="O15708" i="3"/>
  <c r="O15724" i="3"/>
  <c r="O15740" i="3"/>
  <c r="O15756" i="3"/>
  <c r="O15772" i="3"/>
  <c r="O15788" i="3"/>
  <c r="O15804" i="3"/>
  <c r="O15820" i="3"/>
  <c r="O15836" i="3"/>
  <c r="O15852" i="3"/>
  <c r="O15868" i="3"/>
  <c r="O15884" i="3"/>
  <c r="O15900" i="3"/>
  <c r="O15916" i="3"/>
  <c r="O15932" i="3"/>
  <c r="O15948" i="3"/>
  <c r="O15964" i="3"/>
  <c r="O15980" i="3"/>
  <c r="O15996" i="3"/>
  <c r="O16012" i="3"/>
  <c r="O16028" i="3"/>
  <c r="O16044" i="3"/>
  <c r="O16060" i="3"/>
  <c r="O16076" i="3"/>
  <c r="O16092" i="3"/>
  <c r="O16108" i="3"/>
  <c r="O16124" i="3"/>
  <c r="O16140" i="3"/>
  <c r="O16156" i="3"/>
  <c r="O16172" i="3"/>
  <c r="O16188" i="3"/>
  <c r="O16204" i="3"/>
  <c r="O16220" i="3"/>
  <c r="O16236" i="3"/>
  <c r="O16252" i="3"/>
  <c r="O16268" i="3"/>
  <c r="O16284" i="3"/>
  <c r="O16300" i="3"/>
  <c r="O16316" i="3"/>
  <c r="O16332" i="3"/>
  <c r="O16348" i="3"/>
  <c r="O16364" i="3"/>
  <c r="O16380" i="3"/>
  <c r="O16396" i="3"/>
  <c r="O16412" i="3"/>
  <c r="O16428" i="3"/>
  <c r="O16444" i="3"/>
  <c r="O16460" i="3"/>
  <c r="O16476" i="3"/>
  <c r="O16492" i="3"/>
  <c r="O16508" i="3"/>
  <c r="O16524" i="3"/>
  <c r="O16540" i="3"/>
  <c r="O16556" i="3"/>
  <c r="O16572" i="3"/>
  <c r="O16588" i="3"/>
  <c r="O16604" i="3"/>
  <c r="O16620" i="3"/>
  <c r="O16636" i="3"/>
  <c r="O16652" i="3"/>
  <c r="O16668" i="3"/>
  <c r="O16684" i="3"/>
  <c r="O16700" i="3"/>
  <c r="O16716" i="3"/>
  <c r="O16732" i="3"/>
  <c r="O16748" i="3"/>
  <c r="O16764" i="3"/>
  <c r="O16780" i="3"/>
  <c r="O16796" i="3"/>
  <c r="O16812" i="3"/>
  <c r="O16828" i="3"/>
  <c r="O16844" i="3"/>
  <c r="O16860" i="3"/>
  <c r="O16876" i="3"/>
  <c r="O16892" i="3"/>
  <c r="O16908" i="3"/>
  <c r="O16924" i="3"/>
  <c r="O16940" i="3"/>
  <c r="O16956" i="3"/>
  <c r="O16972" i="3"/>
  <c r="O16988" i="3"/>
  <c r="O17004" i="3"/>
  <c r="O17020" i="3"/>
  <c r="O17036" i="3"/>
  <c r="O17052" i="3"/>
  <c r="O17068" i="3"/>
  <c r="O17084" i="3"/>
  <c r="O17100" i="3"/>
  <c r="O17116" i="3"/>
  <c r="O17132" i="3"/>
  <c r="O17148" i="3"/>
  <c r="O7545" i="3"/>
  <c r="O8346" i="3"/>
  <c r="O9089" i="3"/>
  <c r="O9725" i="3"/>
  <c r="O10026" i="3"/>
  <c r="O10196" i="3"/>
  <c r="O10325" i="3"/>
  <c r="O10459" i="3"/>
  <c r="O10591" i="3"/>
  <c r="O10696" i="3"/>
  <c r="O10790" i="3"/>
  <c r="O10895" i="3"/>
  <c r="O10988" i="3"/>
  <c r="O11082" i="3"/>
  <c r="O11189" i="3"/>
  <c r="O11272" i="3"/>
  <c r="O11354" i="3"/>
  <c r="O11447" i="3"/>
  <c r="O11528" i="3"/>
  <c r="O11610" i="3"/>
  <c r="O11703" i="3"/>
  <c r="O11784" i="3"/>
  <c r="O11866" i="3"/>
  <c r="O11959" i="3"/>
  <c r="O12040" i="3"/>
  <c r="O12122" i="3"/>
  <c r="O12215" i="3"/>
  <c r="O12296" i="3"/>
  <c r="O12378" i="3"/>
  <c r="O12456" i="3"/>
  <c r="O12520" i="3"/>
  <c r="O12584" i="3"/>
  <c r="O12648" i="3"/>
  <c r="O12698" i="3"/>
  <c r="O12744" i="3"/>
  <c r="O12790" i="3"/>
  <c r="O12825" i="3"/>
  <c r="O12862" i="3"/>
  <c r="O12902" i="3"/>
  <c r="O12936" i="3"/>
  <c r="O12970" i="3"/>
  <c r="O13007" i="3"/>
  <c r="O13047" i="3"/>
  <c r="O13081" i="3"/>
  <c r="O13113" i="3"/>
  <c r="O13145" i="3"/>
  <c r="O13174" i="3"/>
  <c r="O13199" i="3"/>
  <c r="O13224" i="3"/>
  <c r="O13252" i="3"/>
  <c r="O13274" i="3"/>
  <c r="O13302" i="3"/>
  <c r="O13327" i="3"/>
  <c r="O13352" i="3"/>
  <c r="O13380" i="3"/>
  <c r="O13402" i="3"/>
  <c r="O13430" i="3"/>
  <c r="O13455" i="3"/>
  <c r="O13480" i="3"/>
  <c r="O13508" i="3"/>
  <c r="O13530" i="3"/>
  <c r="O13558" i="3"/>
  <c r="O13582" i="3"/>
  <c r="O13606" i="3"/>
  <c r="O13629" i="3"/>
  <c r="O13653" i="3"/>
  <c r="O13674" i="3"/>
  <c r="O13700" i="3"/>
  <c r="O13721" i="3"/>
  <c r="O13747" i="3"/>
  <c r="O13768" i="3"/>
  <c r="O13791" i="3"/>
  <c r="O13815" i="3"/>
  <c r="O13838" i="3"/>
  <c r="O13862" i="3"/>
  <c r="O13885" i="3"/>
  <c r="O13904" i="3"/>
  <c r="O13924" i="3"/>
  <c r="O13942" i="3"/>
  <c r="O13960" i="3"/>
  <c r="O13978" i="3"/>
  <c r="O13998" i="3"/>
  <c r="O14016" i="3"/>
  <c r="O14034" i="3"/>
  <c r="O14052" i="3"/>
  <c r="O14070" i="3"/>
  <c r="O14088" i="3"/>
  <c r="O14106" i="3"/>
  <c r="O14126" i="3"/>
  <c r="O14144" i="3"/>
  <c r="O14162" i="3"/>
  <c r="O14180" i="3"/>
  <c r="O14198" i="3"/>
  <c r="O14216" i="3"/>
  <c r="O14234" i="3"/>
  <c r="O14253" i="3"/>
  <c r="O14270" i="3"/>
  <c r="O14287" i="3"/>
  <c r="O14304" i="3"/>
  <c r="O14321" i="3"/>
  <c r="O14338" i="3"/>
  <c r="O14355" i="3"/>
  <c r="O14372" i="3"/>
  <c r="O14389" i="3"/>
  <c r="O14406" i="3"/>
  <c r="O14423" i="3"/>
  <c r="O14440" i="3"/>
  <c r="O14457" i="3"/>
  <c r="O14474" i="3"/>
  <c r="O14491" i="3"/>
  <c r="O14509" i="3"/>
  <c r="O14525" i="3"/>
  <c r="O14541" i="3"/>
  <c r="O14557" i="3"/>
  <c r="O14573" i="3"/>
  <c r="O14589" i="3"/>
  <c r="O14605" i="3"/>
  <c r="O14621" i="3"/>
  <c r="O14637" i="3"/>
  <c r="O14653" i="3"/>
  <c r="O14669" i="3"/>
  <c r="O14685" i="3"/>
  <c r="O14701" i="3"/>
  <c r="O14717" i="3"/>
  <c r="O14733" i="3"/>
  <c r="O14749" i="3"/>
  <c r="O14765" i="3"/>
  <c r="O14781" i="3"/>
  <c r="O14797" i="3"/>
  <c r="O14813" i="3"/>
  <c r="O14829" i="3"/>
  <c r="O14845" i="3"/>
  <c r="O14861" i="3"/>
  <c r="O14877" i="3"/>
  <c r="O14893" i="3"/>
  <c r="O14909" i="3"/>
  <c r="O14925" i="3"/>
  <c r="O14941" i="3"/>
  <c r="O14957" i="3"/>
  <c r="O14973" i="3"/>
  <c r="O14989" i="3"/>
  <c r="O15005" i="3"/>
  <c r="O15021" i="3"/>
  <c r="O15037" i="3"/>
  <c r="O15053" i="3"/>
  <c r="O15069" i="3"/>
  <c r="O15085" i="3"/>
  <c r="O15101" i="3"/>
  <c r="O15117" i="3"/>
  <c r="O15133" i="3"/>
  <c r="O15149" i="3"/>
  <c r="O15165" i="3"/>
  <c r="O15181" i="3"/>
  <c r="O15197" i="3"/>
  <c r="O15213" i="3"/>
  <c r="O15229" i="3"/>
  <c r="O15245" i="3"/>
  <c r="O15261" i="3"/>
  <c r="O15277" i="3"/>
  <c r="O15293" i="3"/>
  <c r="O15309" i="3"/>
  <c r="O15325" i="3"/>
  <c r="O15341" i="3"/>
  <c r="O15357" i="3"/>
  <c r="O15373" i="3"/>
  <c r="O15389" i="3"/>
  <c r="O15405" i="3"/>
  <c r="O15421" i="3"/>
  <c r="O15437" i="3"/>
  <c r="O15453" i="3"/>
  <c r="O15469" i="3"/>
  <c r="O15485" i="3"/>
  <c r="O15501" i="3"/>
  <c r="O15517" i="3"/>
  <c r="O15533" i="3"/>
  <c r="O15549" i="3"/>
  <c r="O15565" i="3"/>
  <c r="O15581" i="3"/>
  <c r="O15597" i="3"/>
  <c r="O15613" i="3"/>
  <c r="O15629" i="3"/>
  <c r="O15645" i="3"/>
  <c r="O15661" i="3"/>
  <c r="O15677" i="3"/>
  <c r="O15693" i="3"/>
  <c r="O15709" i="3"/>
  <c r="O15725" i="3"/>
  <c r="O15741" i="3"/>
  <c r="O15757" i="3"/>
  <c r="O15773" i="3"/>
  <c r="O15789" i="3"/>
  <c r="O15805" i="3"/>
  <c r="O15821" i="3"/>
  <c r="O15837" i="3"/>
  <c r="O15853" i="3"/>
  <c r="O15869" i="3"/>
  <c r="O15885" i="3"/>
  <c r="O15901" i="3"/>
  <c r="O15917" i="3"/>
  <c r="O15933" i="3"/>
  <c r="O15949" i="3"/>
  <c r="O15965" i="3"/>
  <c r="O15981" i="3"/>
  <c r="O15997" i="3"/>
  <c r="O16013" i="3"/>
  <c r="O16029" i="3"/>
  <c r="O16045" i="3"/>
  <c r="O16061" i="3"/>
  <c r="O16077" i="3"/>
  <c r="O16093" i="3"/>
  <c r="O16109" i="3"/>
  <c r="O16125" i="3"/>
  <c r="O16141" i="3"/>
  <c r="O16157" i="3"/>
  <c r="O16173" i="3"/>
  <c r="O16189" i="3"/>
  <c r="O16205" i="3"/>
  <c r="O16221" i="3"/>
  <c r="O16237" i="3"/>
  <c r="O16253" i="3"/>
  <c r="O16269" i="3"/>
  <c r="O16285" i="3"/>
  <c r="O16301" i="3"/>
  <c r="O16317" i="3"/>
  <c r="O16333" i="3"/>
  <c r="O16349" i="3"/>
  <c r="O16365" i="3"/>
  <c r="O16381" i="3"/>
  <c r="O16397" i="3"/>
  <c r="O16413" i="3"/>
  <c r="O16429" i="3"/>
  <c r="O16445" i="3"/>
  <c r="O16461" i="3"/>
  <c r="O16477" i="3"/>
  <c r="O16493" i="3"/>
  <c r="O16509" i="3"/>
  <c r="O16525" i="3"/>
  <c r="O16541" i="3"/>
  <c r="O16557" i="3"/>
  <c r="O16573" i="3"/>
  <c r="O16589" i="3"/>
  <c r="O16605" i="3"/>
  <c r="O16621" i="3"/>
  <c r="O16637" i="3"/>
  <c r="O16653" i="3"/>
  <c r="O16669" i="3"/>
  <c r="O16685" i="3"/>
  <c r="O16701" i="3"/>
  <c r="O16717" i="3"/>
  <c r="O16733" i="3"/>
  <c r="O16749" i="3"/>
  <c r="O16765" i="3"/>
  <c r="O16781" i="3"/>
  <c r="O16797" i="3"/>
  <c r="O16813" i="3"/>
  <c r="O16829" i="3"/>
  <c r="O16845" i="3"/>
  <c r="O16861" i="3"/>
  <c r="O16877" i="3"/>
  <c r="O16893" i="3"/>
  <c r="O16909" i="3"/>
  <c r="O16925" i="3"/>
  <c r="O16941" i="3"/>
  <c r="O16957" i="3"/>
  <c r="O16973" i="3"/>
  <c r="O16989" i="3"/>
  <c r="O17005" i="3"/>
  <c r="O17021" i="3"/>
  <c r="O17037" i="3"/>
  <c r="O17053" i="3"/>
  <c r="O17069" i="3"/>
  <c r="O17085" i="3"/>
  <c r="O17101" i="3"/>
  <c r="O17117" i="3"/>
  <c r="O17133" i="3"/>
  <c r="O7573" i="3"/>
  <c r="O8449" i="3"/>
  <c r="O9103" i="3"/>
  <c r="O9729" i="3"/>
  <c r="O10049" i="3"/>
  <c r="O10197" i="3"/>
  <c r="O10331" i="3"/>
  <c r="O10478" i="3"/>
  <c r="O10592" i="3"/>
  <c r="O10698" i="3"/>
  <c r="O10805" i="3"/>
  <c r="O10896" i="3"/>
  <c r="O10990" i="3"/>
  <c r="O11097" i="3"/>
  <c r="O11190" i="3"/>
  <c r="O11274" i="3"/>
  <c r="O11367" i="3"/>
  <c r="O11448" i="3"/>
  <c r="O11530" i="3"/>
  <c r="O11623" i="3"/>
  <c r="O11704" i="3"/>
  <c r="O11786" i="3"/>
  <c r="O11879" i="3"/>
  <c r="O11960" i="3"/>
  <c r="O12042" i="3"/>
  <c r="O12135" i="3"/>
  <c r="O12216" i="3"/>
  <c r="O12298" i="3"/>
  <c r="O12391" i="3"/>
  <c r="O12458" i="3"/>
  <c r="O12522" i="3"/>
  <c r="O12586" i="3"/>
  <c r="O12650" i="3"/>
  <c r="O12702" i="3"/>
  <c r="O12745" i="3"/>
  <c r="O12791" i="3"/>
  <c r="O12826" i="3"/>
  <c r="O12863" i="3"/>
  <c r="O12903" i="3"/>
  <c r="O12937" i="3"/>
  <c r="O12974" i="3"/>
  <c r="O13014" i="3"/>
  <c r="O13048" i="3"/>
  <c r="O13082" i="3"/>
  <c r="O13114" i="3"/>
  <c r="O13146" i="3"/>
  <c r="O13175" i="3"/>
  <c r="O13203" i="3"/>
  <c r="O13225" i="3"/>
  <c r="O13253" i="3"/>
  <c r="O13278" i="3"/>
  <c r="O13303" i="3"/>
  <c r="O13331" i="3"/>
  <c r="O13353" i="3"/>
  <c r="O13381" i="3"/>
  <c r="O13406" i="3"/>
  <c r="O13431" i="3"/>
  <c r="O13459" i="3"/>
  <c r="O13481" i="3"/>
  <c r="O13509" i="3"/>
  <c r="O13534" i="3"/>
  <c r="O13559" i="3"/>
  <c r="O13583" i="3"/>
  <c r="O13607" i="3"/>
  <c r="O13630" i="3"/>
  <c r="O13654" i="3"/>
  <c r="O13677" i="3"/>
  <c r="O13701" i="3"/>
  <c r="O13722" i="3"/>
  <c r="O13748" i="3"/>
  <c r="O13769" i="3"/>
  <c r="O13795" i="3"/>
  <c r="O13816" i="3"/>
  <c r="O13839" i="3"/>
  <c r="O13863" i="3"/>
  <c r="O13886" i="3"/>
  <c r="O13906" i="3"/>
  <c r="O13925" i="3"/>
  <c r="O13943" i="3"/>
  <c r="O13961" i="3"/>
  <c r="O13981" i="3"/>
  <c r="O13999" i="3"/>
  <c r="O14017" i="3"/>
  <c r="O14035" i="3"/>
  <c r="O14053" i="3"/>
  <c r="O14071" i="3"/>
  <c r="O14089" i="3"/>
  <c r="O14109" i="3"/>
  <c r="O14127" i="3"/>
  <c r="O14145" i="3"/>
  <c r="O14163" i="3"/>
  <c r="O14181" i="3"/>
  <c r="O14199" i="3"/>
  <c r="O14217" i="3"/>
  <c r="O14237" i="3"/>
  <c r="O14254" i="3"/>
  <c r="O14271" i="3"/>
  <c r="O14288" i="3"/>
  <c r="O14305" i="3"/>
  <c r="O14322" i="3"/>
  <c r="O14339" i="3"/>
  <c r="O14356" i="3"/>
  <c r="O14373" i="3"/>
  <c r="O14390" i="3"/>
  <c r="O14407" i="3"/>
  <c r="O14424" i="3"/>
  <c r="O14441" i="3"/>
  <c r="O14458" i="3"/>
  <c r="O14475" i="3"/>
  <c r="O14493" i="3"/>
  <c r="O14510" i="3"/>
  <c r="O14526" i="3"/>
  <c r="O14542" i="3"/>
  <c r="O14558" i="3"/>
  <c r="O14574" i="3"/>
  <c r="O14590" i="3"/>
  <c r="O14606" i="3"/>
  <c r="O14622" i="3"/>
  <c r="O14638" i="3"/>
  <c r="O14654" i="3"/>
  <c r="O14670" i="3"/>
  <c r="O14686" i="3"/>
  <c r="O14702" i="3"/>
  <c r="O14718" i="3"/>
  <c r="O14734" i="3"/>
  <c r="O14750" i="3"/>
  <c r="O14766" i="3"/>
  <c r="O14782" i="3"/>
  <c r="O14798" i="3"/>
  <c r="O14814" i="3"/>
  <c r="O14830" i="3"/>
  <c r="O14846" i="3"/>
  <c r="O14862" i="3"/>
  <c r="O14878" i="3"/>
  <c r="O14894" i="3"/>
  <c r="O14910" i="3"/>
  <c r="O14926" i="3"/>
  <c r="O14942" i="3"/>
  <c r="O14958" i="3"/>
  <c r="O14974" i="3"/>
  <c r="O14990" i="3"/>
  <c r="O15006" i="3"/>
  <c r="O15022" i="3"/>
  <c r="O15038" i="3"/>
  <c r="O15054" i="3"/>
  <c r="O15070" i="3"/>
  <c r="O15086" i="3"/>
  <c r="O15102" i="3"/>
  <c r="O15118" i="3"/>
  <c r="O15134" i="3"/>
  <c r="O15150" i="3"/>
  <c r="O15166" i="3"/>
  <c r="O15182" i="3"/>
  <c r="O15198" i="3"/>
  <c r="O15214" i="3"/>
  <c r="O15230" i="3"/>
  <c r="O15246" i="3"/>
  <c r="O15262" i="3"/>
  <c r="O15278" i="3"/>
  <c r="O15294" i="3"/>
  <c r="O15310" i="3"/>
  <c r="O15326" i="3"/>
  <c r="O15342" i="3"/>
  <c r="O15358" i="3"/>
  <c r="O15374" i="3"/>
  <c r="O15390" i="3"/>
  <c r="O15406" i="3"/>
  <c r="O15422" i="3"/>
  <c r="O15438" i="3"/>
  <c r="O15454" i="3"/>
  <c r="O15470" i="3"/>
  <c r="O15486" i="3"/>
  <c r="O15502" i="3"/>
  <c r="O15518" i="3"/>
  <c r="O15534" i="3"/>
  <c r="O15550" i="3"/>
  <c r="O15566" i="3"/>
  <c r="O15582" i="3"/>
  <c r="O15598" i="3"/>
  <c r="O15614" i="3"/>
  <c r="O15630" i="3"/>
  <c r="O15646" i="3"/>
  <c r="O15662" i="3"/>
  <c r="O15678" i="3"/>
  <c r="O15694" i="3"/>
  <c r="O15710" i="3"/>
  <c r="O15726" i="3"/>
  <c r="O15742" i="3"/>
  <c r="O15758" i="3"/>
  <c r="O15774" i="3"/>
  <c r="O15790" i="3"/>
  <c r="O15806" i="3"/>
  <c r="O15822" i="3"/>
  <c r="O15838" i="3"/>
  <c r="O15854" i="3"/>
  <c r="O15870" i="3"/>
  <c r="O15886" i="3"/>
  <c r="O15902" i="3"/>
  <c r="O15918" i="3"/>
  <c r="O15934" i="3"/>
  <c r="O15950" i="3"/>
  <c r="O15966" i="3"/>
  <c r="O15982" i="3"/>
  <c r="O15998" i="3"/>
  <c r="O16014" i="3"/>
  <c r="O16030" i="3"/>
  <c r="O16046" i="3"/>
  <c r="O16062" i="3"/>
  <c r="O16078" i="3"/>
  <c r="O16094" i="3"/>
  <c r="O16110" i="3"/>
  <c r="O16126" i="3"/>
  <c r="O16142" i="3"/>
  <c r="O16158" i="3"/>
  <c r="O16174" i="3"/>
  <c r="O16190" i="3"/>
  <c r="O16206" i="3"/>
  <c r="O16222" i="3"/>
  <c r="O16238" i="3"/>
  <c r="O16254" i="3"/>
  <c r="O16270" i="3"/>
  <c r="O16286" i="3"/>
  <c r="O16302" i="3"/>
  <c r="O16318" i="3"/>
  <c r="O16334" i="3"/>
  <c r="O16350" i="3"/>
  <c r="O16366" i="3"/>
  <c r="O16382" i="3"/>
  <c r="O16398" i="3"/>
  <c r="O16414" i="3"/>
  <c r="O16430" i="3"/>
  <c r="O16446" i="3"/>
  <c r="O16462" i="3"/>
  <c r="O16478" i="3"/>
  <c r="O16494" i="3"/>
  <c r="O16510" i="3"/>
  <c r="O16526" i="3"/>
  <c r="O16542" i="3"/>
  <c r="O16558" i="3"/>
  <c r="O16574" i="3"/>
  <c r="O16590" i="3"/>
  <c r="O16606" i="3"/>
  <c r="O16622" i="3"/>
  <c r="O16638" i="3"/>
  <c r="O16654" i="3"/>
  <c r="O16670" i="3"/>
  <c r="O16686" i="3"/>
  <c r="O16702" i="3"/>
  <c r="O16718" i="3"/>
  <c r="O16734" i="3"/>
  <c r="O16750" i="3"/>
  <c r="O16766" i="3"/>
  <c r="O16782" i="3"/>
  <c r="O16798" i="3"/>
  <c r="O16814" i="3"/>
  <c r="O16830" i="3"/>
  <c r="O16846" i="3"/>
  <c r="O16862" i="3"/>
  <c r="O16878" i="3"/>
  <c r="O16894" i="3"/>
  <c r="O16910" i="3"/>
  <c r="O16926" i="3"/>
  <c r="O16942" i="3"/>
  <c r="O16958" i="3"/>
  <c r="O16974" i="3"/>
  <c r="O16990" i="3"/>
  <c r="O17006" i="3"/>
  <c r="O17022" i="3"/>
  <c r="O17038" i="3"/>
  <c r="O17054" i="3"/>
  <c r="O17070" i="3"/>
  <c r="O17086" i="3"/>
  <c r="O17102" i="3"/>
  <c r="O17118" i="3"/>
  <c r="O17134" i="3"/>
  <c r="O17150" i="3"/>
  <c r="O17166" i="3"/>
  <c r="O17182" i="3"/>
  <c r="O17198" i="3"/>
  <c r="O17214" i="3"/>
  <c r="O7716" i="3"/>
  <c r="O8463" i="3"/>
  <c r="O9119" i="3"/>
  <c r="O9805" i="3"/>
  <c r="O10053" i="3"/>
  <c r="O10203" i="3"/>
  <c r="O10350" i="3"/>
  <c r="O10479" i="3"/>
  <c r="O10596" i="3"/>
  <c r="O10713" i="3"/>
  <c r="O10806" i="3"/>
  <c r="O10900" i="3"/>
  <c r="O11005" i="3"/>
  <c r="O11098" i="3"/>
  <c r="O11192" i="3"/>
  <c r="O11287" i="3"/>
  <c r="O11368" i="3"/>
  <c r="O11450" i="3"/>
  <c r="O11543" i="3"/>
  <c r="O11624" i="3"/>
  <c r="O11706" i="3"/>
  <c r="O11799" i="3"/>
  <c r="O11880" i="3"/>
  <c r="O11962" i="3"/>
  <c r="O12055" i="3"/>
  <c r="O12136" i="3"/>
  <c r="O12218" i="3"/>
  <c r="O12311" i="3"/>
  <c r="O12392" i="3"/>
  <c r="O12470" i="3"/>
  <c r="O12534" i="3"/>
  <c r="O12598" i="3"/>
  <c r="O12662" i="3"/>
  <c r="O12710" i="3"/>
  <c r="O12746" i="3"/>
  <c r="O12792" i="3"/>
  <c r="O12830" i="3"/>
  <c r="O12870" i="3"/>
  <c r="O12904" i="3"/>
  <c r="O12938" i="3"/>
  <c r="O12975" i="3"/>
  <c r="O13015" i="3"/>
  <c r="O13049" i="3"/>
  <c r="O13086" i="3"/>
  <c r="O13118" i="3"/>
  <c r="O13150" i="3"/>
  <c r="O13176" i="3"/>
  <c r="O13204" i="3"/>
  <c r="O13226" i="3"/>
  <c r="O13254" i="3"/>
  <c r="O13279" i="3"/>
  <c r="O13304" i="3"/>
  <c r="O13332" i="3"/>
  <c r="O13354" i="3"/>
  <c r="O13382" i="3"/>
  <c r="O13407" i="3"/>
  <c r="O13432" i="3"/>
  <c r="O13460" i="3"/>
  <c r="O13482" i="3"/>
  <c r="O13510" i="3"/>
  <c r="O13535" i="3"/>
  <c r="O13560" i="3"/>
  <c r="O13587" i="3"/>
  <c r="O13608" i="3"/>
  <c r="O13631" i="3"/>
  <c r="O13655" i="3"/>
  <c r="O13678" i="3"/>
  <c r="O13702" i="3"/>
  <c r="O13725" i="3"/>
  <c r="O13749" i="3"/>
  <c r="O13770" i="3"/>
  <c r="O13796" i="3"/>
  <c r="O13817" i="3"/>
  <c r="O13843" i="3"/>
  <c r="O13864" i="3"/>
  <c r="O13887" i="3"/>
  <c r="O13907" i="3"/>
  <c r="O13926" i="3"/>
  <c r="O13944" i="3"/>
  <c r="O13962" i="3"/>
  <c r="O13982" i="3"/>
  <c r="O14000" i="3"/>
  <c r="O14018" i="3"/>
  <c r="O14036" i="3"/>
  <c r="O14054" i="3"/>
  <c r="O14072" i="3"/>
  <c r="O14090" i="3"/>
  <c r="O14110" i="3"/>
  <c r="O14128" i="3"/>
  <c r="O14146" i="3"/>
  <c r="O14164" i="3"/>
  <c r="O14182" i="3"/>
  <c r="O14200" i="3"/>
  <c r="O14218" i="3"/>
  <c r="O14238" i="3"/>
  <c r="O14255" i="3"/>
  <c r="O14272" i="3"/>
  <c r="O14289" i="3"/>
  <c r="O14306" i="3"/>
  <c r="O14323" i="3"/>
  <c r="O14340" i="3"/>
  <c r="O14357" i="3"/>
  <c r="O14374" i="3"/>
  <c r="O14391" i="3"/>
  <c r="O14408" i="3"/>
  <c r="O14425" i="3"/>
  <c r="O14442" i="3"/>
  <c r="O14459" i="3"/>
  <c r="O14477" i="3"/>
  <c r="O14494" i="3"/>
  <c r="O14511" i="3"/>
  <c r="O14527" i="3"/>
  <c r="O14543" i="3"/>
  <c r="O14559" i="3"/>
  <c r="O14575" i="3"/>
  <c r="O14591" i="3"/>
  <c r="O14607" i="3"/>
  <c r="O14623" i="3"/>
  <c r="O14639" i="3"/>
  <c r="O14655" i="3"/>
  <c r="O14671" i="3"/>
  <c r="O14687" i="3"/>
  <c r="O14703" i="3"/>
  <c r="O14719" i="3"/>
  <c r="O14735" i="3"/>
  <c r="O14751" i="3"/>
  <c r="O14767" i="3"/>
  <c r="O14783" i="3"/>
  <c r="O14799" i="3"/>
  <c r="O14815" i="3"/>
  <c r="O14831" i="3"/>
  <c r="O14847" i="3"/>
  <c r="O14863" i="3"/>
  <c r="O14879" i="3"/>
  <c r="O14895" i="3"/>
  <c r="O14911" i="3"/>
  <c r="O14927" i="3"/>
  <c r="O14943" i="3"/>
  <c r="O14959" i="3"/>
  <c r="O14975" i="3"/>
  <c r="O14991" i="3"/>
  <c r="O15007" i="3"/>
  <c r="O15023" i="3"/>
  <c r="O15039" i="3"/>
  <c r="O15055" i="3"/>
  <c r="O15071" i="3"/>
  <c r="O15087" i="3"/>
  <c r="O15103" i="3"/>
  <c r="O15119" i="3"/>
  <c r="O15135" i="3"/>
  <c r="O15151" i="3"/>
  <c r="O15167" i="3"/>
  <c r="O15183" i="3"/>
  <c r="O15199" i="3"/>
  <c r="O15215" i="3"/>
  <c r="O15231" i="3"/>
  <c r="O15247" i="3"/>
  <c r="O15263" i="3"/>
  <c r="O15279" i="3"/>
  <c r="O15295" i="3"/>
  <c r="O15311" i="3"/>
  <c r="O15327" i="3"/>
  <c r="O15343" i="3"/>
  <c r="O15359" i="3"/>
  <c r="O15375" i="3"/>
  <c r="O15391" i="3"/>
  <c r="O15407" i="3"/>
  <c r="O15423" i="3"/>
  <c r="O15439" i="3"/>
  <c r="O15455" i="3"/>
  <c r="O15471" i="3"/>
  <c r="O15487" i="3"/>
  <c r="O15503" i="3"/>
  <c r="O15519" i="3"/>
  <c r="O15535" i="3"/>
  <c r="O15551" i="3"/>
  <c r="O15567" i="3"/>
  <c r="O15583" i="3"/>
  <c r="O15599" i="3"/>
  <c r="O15615" i="3"/>
  <c r="O15631" i="3"/>
  <c r="O15647" i="3"/>
  <c r="O15663" i="3"/>
  <c r="O15679" i="3"/>
  <c r="O15695" i="3"/>
  <c r="O15711" i="3"/>
  <c r="O15727" i="3"/>
  <c r="O15743" i="3"/>
  <c r="O15759" i="3"/>
  <c r="O15775" i="3"/>
  <c r="O15791" i="3"/>
  <c r="O15807" i="3"/>
  <c r="O15823" i="3"/>
  <c r="O15839" i="3"/>
  <c r="O15855" i="3"/>
  <c r="O15871" i="3"/>
  <c r="O15887" i="3"/>
  <c r="O15903" i="3"/>
  <c r="O15919" i="3"/>
  <c r="O15935" i="3"/>
  <c r="O15951" i="3"/>
  <c r="O15967" i="3"/>
  <c r="O15983" i="3"/>
  <c r="O15999" i="3"/>
  <c r="O16015" i="3"/>
  <c r="O16031" i="3"/>
  <c r="O16047" i="3"/>
  <c r="O16063" i="3"/>
  <c r="O16079" i="3"/>
  <c r="O16095" i="3"/>
  <c r="O16111" i="3"/>
  <c r="O16127" i="3"/>
  <c r="O16143" i="3"/>
  <c r="O16159" i="3"/>
  <c r="O16175" i="3"/>
  <c r="O16191" i="3"/>
  <c r="O16207" i="3"/>
  <c r="O16223" i="3"/>
  <c r="O16239" i="3"/>
  <c r="O16255" i="3"/>
  <c r="O16271" i="3"/>
  <c r="O16287" i="3"/>
  <c r="O16303" i="3"/>
  <c r="O16319" i="3"/>
  <c r="O16335" i="3"/>
  <c r="O16351" i="3"/>
  <c r="O16367" i="3"/>
  <c r="O16383" i="3"/>
  <c r="O16399" i="3"/>
  <c r="O16415" i="3"/>
  <c r="O16431" i="3"/>
  <c r="O16447" i="3"/>
  <c r="O16463" i="3"/>
  <c r="O16479" i="3"/>
  <c r="O16495" i="3"/>
  <c r="O16511" i="3"/>
  <c r="O16527" i="3"/>
  <c r="O16543" i="3"/>
  <c r="O16559" i="3"/>
  <c r="O16575" i="3"/>
  <c r="O16591" i="3"/>
  <c r="O16607" i="3"/>
  <c r="O16623" i="3"/>
  <c r="O16639" i="3"/>
  <c r="O16655" i="3"/>
  <c r="O16671" i="3"/>
  <c r="O16687" i="3"/>
  <c r="O16703" i="3"/>
  <c r="O16719" i="3"/>
  <c r="O16735" i="3"/>
  <c r="O16751" i="3"/>
  <c r="O16767" i="3"/>
  <c r="O16783" i="3"/>
  <c r="O16799" i="3"/>
  <c r="O16815" i="3"/>
  <c r="O16831" i="3"/>
  <c r="O16847" i="3"/>
  <c r="O16863" i="3"/>
  <c r="O16879" i="3"/>
  <c r="O16895" i="3"/>
  <c r="O16911" i="3"/>
  <c r="O16927" i="3"/>
  <c r="O16943" i="3"/>
  <c r="O16959" i="3"/>
  <c r="O16975" i="3"/>
  <c r="O16991" i="3"/>
  <c r="O17007" i="3"/>
  <c r="O17023" i="3"/>
  <c r="O17039" i="3"/>
  <c r="O17055" i="3"/>
  <c r="O17071" i="3"/>
  <c r="O17087" i="3"/>
  <c r="O17103" i="3"/>
  <c r="O17119" i="3"/>
  <c r="O17135" i="3"/>
  <c r="O17151" i="3"/>
  <c r="O17167" i="3"/>
  <c r="O17183" i="3"/>
  <c r="O17199" i="3"/>
  <c r="O17215" i="3"/>
  <c r="O17231" i="3"/>
  <c r="O17247" i="3"/>
  <c r="O17263" i="3"/>
  <c r="O17279" i="3"/>
  <c r="O17295" i="3"/>
  <c r="O17311" i="3"/>
  <c r="O17327" i="3"/>
  <c r="O17343" i="3"/>
  <c r="O17359" i="3"/>
  <c r="O17375" i="3"/>
  <c r="O17391" i="3"/>
  <c r="O17407" i="3"/>
  <c r="O17423" i="3"/>
  <c r="O17439" i="3"/>
  <c r="O17455" i="3"/>
  <c r="O17471" i="3"/>
  <c r="O17487" i="3"/>
  <c r="O7734" i="3"/>
  <c r="O8479" i="3"/>
  <c r="O9217" i="3"/>
  <c r="O9807" i="3"/>
  <c r="O10059" i="3"/>
  <c r="O10222" i="3"/>
  <c r="O10351" i="3"/>
  <c r="O10481" i="3"/>
  <c r="O10613" i="3"/>
  <c r="O10714" i="3"/>
  <c r="O10808" i="3"/>
  <c r="O10913" i="3"/>
  <c r="O11006" i="3"/>
  <c r="O11100" i="3"/>
  <c r="O11206" i="3"/>
  <c r="O11288" i="3"/>
  <c r="O11370" i="3"/>
  <c r="O11463" i="3"/>
  <c r="O11544" i="3"/>
  <c r="O11626" i="3"/>
  <c r="O11719" i="3"/>
  <c r="O11800" i="3"/>
  <c r="O11882" i="3"/>
  <c r="O11975" i="3"/>
  <c r="O12056" i="3"/>
  <c r="O12138" i="3"/>
  <c r="O12231" i="3"/>
  <c r="O12312" i="3"/>
  <c r="O12394" i="3"/>
  <c r="O12471" i="3"/>
  <c r="O12535" i="3"/>
  <c r="O12599" i="3"/>
  <c r="O12663" i="3"/>
  <c r="O12711" i="3"/>
  <c r="O12750" i="3"/>
  <c r="O12793" i="3"/>
  <c r="O12831" i="3"/>
  <c r="O12871" i="3"/>
  <c r="O12905" i="3"/>
  <c r="O12942" i="3"/>
  <c r="O12982" i="3"/>
  <c r="O13016" i="3"/>
  <c r="O13050" i="3"/>
  <c r="O13087" i="3"/>
  <c r="O13119" i="3"/>
  <c r="O13151" i="3"/>
  <c r="O13177" i="3"/>
  <c r="O13205" i="3"/>
  <c r="O13230" i="3"/>
  <c r="O13255" i="3"/>
  <c r="O13283" i="3"/>
  <c r="O13305" i="3"/>
  <c r="O13333" i="3"/>
  <c r="O13358" i="3"/>
  <c r="O13383" i="3"/>
  <c r="O13411" i="3"/>
  <c r="O13433" i="3"/>
  <c r="O13461" i="3"/>
  <c r="O13486" i="3"/>
  <c r="O13511" i="3"/>
  <c r="O13539" i="3"/>
  <c r="O13561" i="3"/>
  <c r="O13588" i="3"/>
  <c r="O13609" i="3"/>
  <c r="O13635" i="3"/>
  <c r="O13656" i="3"/>
  <c r="O13679" i="3"/>
  <c r="O13703" i="3"/>
  <c r="O13726" i="3"/>
  <c r="O13750" i="3"/>
  <c r="O13773" i="3"/>
  <c r="O13797" i="3"/>
  <c r="O13818" i="3"/>
  <c r="O13844" i="3"/>
  <c r="O13865" i="3"/>
  <c r="O13888" i="3"/>
  <c r="O13908" i="3"/>
  <c r="O13927" i="3"/>
  <c r="O13945" i="3"/>
  <c r="O13965" i="3"/>
  <c r="O13983" i="3"/>
  <c r="O14001" i="3"/>
  <c r="O14019" i="3"/>
  <c r="O14037" i="3"/>
  <c r="O14055" i="3"/>
  <c r="O14073" i="3"/>
  <c r="O14093" i="3"/>
  <c r="O14111" i="3"/>
  <c r="O14129" i="3"/>
  <c r="O14147" i="3"/>
  <c r="O14165" i="3"/>
  <c r="O14183" i="3"/>
  <c r="O14201" i="3"/>
  <c r="O14221" i="3"/>
  <c r="O14239" i="3"/>
  <c r="O14256" i="3"/>
  <c r="O14273" i="3"/>
  <c r="O14290" i="3"/>
  <c r="O14307" i="3"/>
  <c r="O14324" i="3"/>
  <c r="O14341" i="3"/>
  <c r="O14358" i="3"/>
  <c r="O14375" i="3"/>
  <c r="O14392" i="3"/>
  <c r="O14409" i="3"/>
  <c r="O14426" i="3"/>
  <c r="O14443" i="3"/>
  <c r="O14461" i="3"/>
  <c r="O14478" i="3"/>
  <c r="O14495" i="3"/>
  <c r="O14512" i="3"/>
  <c r="O14528" i="3"/>
  <c r="O14544" i="3"/>
  <c r="O14560" i="3"/>
  <c r="O14576" i="3"/>
  <c r="O14592" i="3"/>
  <c r="O14608" i="3"/>
  <c r="O14624" i="3"/>
  <c r="O14640" i="3"/>
  <c r="O14656" i="3"/>
  <c r="O14672" i="3"/>
  <c r="O14688" i="3"/>
  <c r="O14704" i="3"/>
  <c r="O14720" i="3"/>
  <c r="O14736" i="3"/>
  <c r="O14752" i="3"/>
  <c r="O14768" i="3"/>
  <c r="O14784" i="3"/>
  <c r="O14800" i="3"/>
  <c r="O14816" i="3"/>
  <c r="O14832" i="3"/>
  <c r="O14848" i="3"/>
  <c r="O14864" i="3"/>
  <c r="O14880" i="3"/>
  <c r="O14896" i="3"/>
  <c r="O14912" i="3"/>
  <c r="O14928" i="3"/>
  <c r="O14944" i="3"/>
  <c r="O14960" i="3"/>
  <c r="O14976" i="3"/>
  <c r="O14992" i="3"/>
  <c r="O15008" i="3"/>
  <c r="O15024" i="3"/>
  <c r="O15040" i="3"/>
  <c r="O15056" i="3"/>
  <c r="O15072" i="3"/>
  <c r="O15088" i="3"/>
  <c r="O15104" i="3"/>
  <c r="O15120" i="3"/>
  <c r="O15136" i="3"/>
  <c r="O15152" i="3"/>
  <c r="O15168" i="3"/>
  <c r="O15184" i="3"/>
  <c r="O15200" i="3"/>
  <c r="O15216" i="3"/>
  <c r="O15232" i="3"/>
  <c r="O15248" i="3"/>
  <c r="O15264" i="3"/>
  <c r="O15280" i="3"/>
  <c r="O15296" i="3"/>
  <c r="O15312" i="3"/>
  <c r="O15328" i="3"/>
  <c r="O15344" i="3"/>
  <c r="O15360" i="3"/>
  <c r="O15376" i="3"/>
  <c r="O15392" i="3"/>
  <c r="O15408" i="3"/>
  <c r="O15424" i="3"/>
  <c r="O15440" i="3"/>
  <c r="O15456" i="3"/>
  <c r="O15472" i="3"/>
  <c r="O15488" i="3"/>
  <c r="O15504" i="3"/>
  <c r="O15520" i="3"/>
  <c r="O15536" i="3"/>
  <c r="O15552" i="3"/>
  <c r="O15568" i="3"/>
  <c r="O15584" i="3"/>
  <c r="O15600" i="3"/>
  <c r="O15616" i="3"/>
  <c r="O15632" i="3"/>
  <c r="O15648" i="3"/>
  <c r="O15664" i="3"/>
  <c r="O15680" i="3"/>
  <c r="O15696" i="3"/>
  <c r="O15712" i="3"/>
  <c r="O15728" i="3"/>
  <c r="O15744" i="3"/>
  <c r="O15760" i="3"/>
  <c r="O15776" i="3"/>
  <c r="O15792" i="3"/>
  <c r="O15808" i="3"/>
  <c r="O15824" i="3"/>
  <c r="O15840" i="3"/>
  <c r="O15856" i="3"/>
  <c r="O15872" i="3"/>
  <c r="O15888" i="3"/>
  <c r="O15904" i="3"/>
  <c r="O15920" i="3"/>
  <c r="O15936" i="3"/>
  <c r="O15952" i="3"/>
  <c r="O15968" i="3"/>
  <c r="O15984" i="3"/>
  <c r="O16000" i="3"/>
  <c r="O16016" i="3"/>
  <c r="O16032" i="3"/>
  <c r="O16048" i="3"/>
  <c r="O16064" i="3"/>
  <c r="O16080" i="3"/>
  <c r="O16096" i="3"/>
  <c r="O16112" i="3"/>
  <c r="O16128" i="3"/>
  <c r="O16144" i="3"/>
  <c r="O16160" i="3"/>
  <c r="O16176" i="3"/>
  <c r="O16192" i="3"/>
  <c r="O16208" i="3"/>
  <c r="O16224" i="3"/>
  <c r="O16240" i="3"/>
  <c r="O16256" i="3"/>
  <c r="O16272" i="3"/>
  <c r="O16288" i="3"/>
  <c r="O16304" i="3"/>
  <c r="O16320" i="3"/>
  <c r="O16336" i="3"/>
  <c r="O16352" i="3"/>
  <c r="O16368" i="3"/>
  <c r="O16384" i="3"/>
  <c r="O16400" i="3"/>
  <c r="O16416" i="3"/>
  <c r="O16432" i="3"/>
  <c r="O16448" i="3"/>
  <c r="O16464" i="3"/>
  <c r="O16480" i="3"/>
  <c r="O16496" i="3"/>
  <c r="O16512" i="3"/>
  <c r="O16528" i="3"/>
  <c r="O16544" i="3"/>
  <c r="O16560" i="3"/>
  <c r="O16576" i="3"/>
  <c r="O16592" i="3"/>
  <c r="O16608" i="3"/>
  <c r="O16624" i="3"/>
  <c r="O16640" i="3"/>
  <c r="O16656" i="3"/>
  <c r="O16672" i="3"/>
  <c r="O16688" i="3"/>
  <c r="O16704" i="3"/>
  <c r="O16720" i="3"/>
  <c r="O16736" i="3"/>
  <c r="O16752" i="3"/>
  <c r="O16768" i="3"/>
  <c r="O16784" i="3"/>
  <c r="O16800" i="3"/>
  <c r="O16816" i="3"/>
  <c r="O16832" i="3"/>
  <c r="O16848" i="3"/>
  <c r="O16864" i="3"/>
  <c r="O16880" i="3"/>
  <c r="O16896" i="3"/>
  <c r="O16912" i="3"/>
  <c r="O16928" i="3"/>
  <c r="O16944" i="3"/>
  <c r="O16960" i="3"/>
  <c r="O16976" i="3"/>
  <c r="O16992" i="3"/>
  <c r="O17008" i="3"/>
  <c r="O17024" i="3"/>
  <c r="O17040" i="3"/>
  <c r="O17056" i="3"/>
  <c r="O17072" i="3"/>
  <c r="O17088" i="3"/>
  <c r="O17104" i="3"/>
  <c r="O17120" i="3"/>
  <c r="O17136" i="3"/>
  <c r="O17152" i="3"/>
  <c r="O17168" i="3"/>
  <c r="O17184" i="3"/>
  <c r="O17200" i="3"/>
  <c r="O17216" i="3"/>
  <c r="O17232" i="3"/>
  <c r="O17248" i="3"/>
  <c r="O17264" i="3"/>
  <c r="O17280" i="3"/>
  <c r="O17296" i="3"/>
  <c r="O17312" i="3"/>
  <c r="O17328" i="3"/>
  <c r="O17344" i="3"/>
  <c r="O17360" i="3"/>
  <c r="O17376" i="3"/>
  <c r="O17392" i="3"/>
  <c r="O17408" i="3"/>
  <c r="O17424" i="3"/>
  <c r="O17440" i="3"/>
  <c r="O17456" i="3"/>
  <c r="O7754" i="3"/>
  <c r="O8577" i="3"/>
  <c r="O9231" i="3"/>
  <c r="O9821" i="3"/>
  <c r="O10081" i="3"/>
  <c r="O10223" i="3"/>
  <c r="O10353" i="3"/>
  <c r="O10503" i="3"/>
  <c r="O10615" i="3"/>
  <c r="O10716" i="3"/>
  <c r="O10823" i="3"/>
  <c r="O10916" i="3"/>
  <c r="O11008" i="3"/>
  <c r="O11115" i="3"/>
  <c r="O11207" i="3"/>
  <c r="O11290" i="3"/>
  <c r="O11383" i="3"/>
  <c r="O11464" i="3"/>
  <c r="O11546" i="3"/>
  <c r="O11639" i="3"/>
  <c r="O11720" i="3"/>
  <c r="O11802" i="3"/>
  <c r="O11895" i="3"/>
  <c r="O11976" i="3"/>
  <c r="O12058" i="3"/>
  <c r="O12151" i="3"/>
  <c r="O12232" i="3"/>
  <c r="O12314" i="3"/>
  <c r="O12407" i="3"/>
  <c r="O12472" i="3"/>
  <c r="O12536" i="3"/>
  <c r="O12600" i="3"/>
  <c r="O12664" i="3"/>
  <c r="O12712" i="3"/>
  <c r="O12758" i="3"/>
  <c r="O12794" i="3"/>
  <c r="O12838" i="3"/>
  <c r="O12872" i="3"/>
  <c r="O12906" i="3"/>
  <c r="O12943" i="3"/>
  <c r="O12983" i="3"/>
  <c r="O13017" i="3"/>
  <c r="O13054" i="3"/>
  <c r="O13093" i="3"/>
  <c r="O13125" i="3"/>
  <c r="O13155" i="3"/>
  <c r="O13178" i="3"/>
  <c r="O13206" i="3"/>
  <c r="O13231" i="3"/>
  <c r="O13256" i="3"/>
  <c r="O13284" i="3"/>
  <c r="O13306" i="3"/>
  <c r="O13334" i="3"/>
  <c r="O13359" i="3"/>
  <c r="O13384" i="3"/>
  <c r="O13412" i="3"/>
  <c r="O13434" i="3"/>
  <c r="O13462" i="3"/>
  <c r="O13487" i="3"/>
  <c r="O13512" i="3"/>
  <c r="O13540" i="3"/>
  <c r="O13562" i="3"/>
  <c r="O13589" i="3"/>
  <c r="O13610" i="3"/>
  <c r="O13636" i="3"/>
  <c r="O13657" i="3"/>
  <c r="O13683" i="3"/>
  <c r="O13704" i="3"/>
  <c r="O13727" i="3"/>
  <c r="O13751" i="3"/>
  <c r="O13774" i="3"/>
  <c r="O13798" i="3"/>
  <c r="O13821" i="3"/>
  <c r="O13845" i="3"/>
  <c r="O13866" i="3"/>
  <c r="O13890" i="3"/>
  <c r="O13909" i="3"/>
  <c r="O13928" i="3"/>
  <c r="O13946" i="3"/>
  <c r="O13966" i="3"/>
  <c r="O13984" i="3"/>
  <c r="O14002" i="3"/>
  <c r="O14020" i="3"/>
  <c r="O14038" i="3"/>
  <c r="O14056" i="3"/>
  <c r="O14074" i="3"/>
  <c r="O14094" i="3"/>
  <c r="O14112" i="3"/>
  <c r="O14130" i="3"/>
  <c r="O14148" i="3"/>
  <c r="O14166" i="3"/>
  <c r="O14184" i="3"/>
  <c r="O14202" i="3"/>
  <c r="O14222" i="3"/>
  <c r="O14240" i="3"/>
  <c r="O14257" i="3"/>
  <c r="O14274" i="3"/>
  <c r="O14291" i="3"/>
  <c r="O14308" i="3"/>
  <c r="O14325" i="3"/>
  <c r="O14342" i="3"/>
  <c r="O14359" i="3"/>
  <c r="O14376" i="3"/>
  <c r="O14393" i="3"/>
  <c r="O14410" i="3"/>
  <c r="O14427" i="3"/>
  <c r="O14445" i="3"/>
  <c r="O14462" i="3"/>
  <c r="O14479" i="3"/>
  <c r="O14496" i="3"/>
  <c r="O14513" i="3"/>
  <c r="O14529" i="3"/>
  <c r="O14545" i="3"/>
  <c r="O14561" i="3"/>
  <c r="O14577" i="3"/>
  <c r="O14593" i="3"/>
  <c r="O14609" i="3"/>
  <c r="O14625" i="3"/>
  <c r="O14641" i="3"/>
  <c r="O14657" i="3"/>
  <c r="O14673" i="3"/>
  <c r="O14689" i="3"/>
  <c r="O14705" i="3"/>
  <c r="O14721" i="3"/>
  <c r="O14737" i="3"/>
  <c r="O14753" i="3"/>
  <c r="O14769" i="3"/>
  <c r="O14785" i="3"/>
  <c r="O14801" i="3"/>
  <c r="O14817" i="3"/>
  <c r="O14833" i="3"/>
  <c r="O14849" i="3"/>
  <c r="O14865" i="3"/>
  <c r="O14881" i="3"/>
  <c r="O14897" i="3"/>
  <c r="O14913" i="3"/>
  <c r="O14929" i="3"/>
  <c r="O14945" i="3"/>
  <c r="O14961" i="3"/>
  <c r="O14977" i="3"/>
  <c r="O14993" i="3"/>
  <c r="O15009" i="3"/>
  <c r="O15025" i="3"/>
  <c r="O15041" i="3"/>
  <c r="O15057" i="3"/>
  <c r="O15073" i="3"/>
  <c r="O15089" i="3"/>
  <c r="O15105" i="3"/>
  <c r="O15121" i="3"/>
  <c r="O15137" i="3"/>
  <c r="O15153" i="3"/>
  <c r="O15169" i="3"/>
  <c r="O15185" i="3"/>
  <c r="O15201" i="3"/>
  <c r="O15217" i="3"/>
  <c r="O15233" i="3"/>
  <c r="O15249" i="3"/>
  <c r="O15265" i="3"/>
  <c r="O15281" i="3"/>
  <c r="O15297" i="3"/>
  <c r="O15313" i="3"/>
  <c r="O15329" i="3"/>
  <c r="O15345" i="3"/>
  <c r="O15361" i="3"/>
  <c r="O15377" i="3"/>
  <c r="O15393" i="3"/>
  <c r="O15409" i="3"/>
  <c r="O15425" i="3"/>
  <c r="O15441" i="3"/>
  <c r="O15457" i="3"/>
  <c r="O15473" i="3"/>
  <c r="O15489" i="3"/>
  <c r="O15505" i="3"/>
  <c r="O15521" i="3"/>
  <c r="O15537" i="3"/>
  <c r="O15553" i="3"/>
  <c r="O15569" i="3"/>
  <c r="O15585" i="3"/>
  <c r="O15601" i="3"/>
  <c r="O15617" i="3"/>
  <c r="O15633" i="3"/>
  <c r="O15649" i="3"/>
  <c r="O15665" i="3"/>
  <c r="O15681" i="3"/>
  <c r="O15697" i="3"/>
  <c r="O15713" i="3"/>
  <c r="O15729" i="3"/>
  <c r="O15745" i="3"/>
  <c r="O15761" i="3"/>
  <c r="O15777" i="3"/>
  <c r="O15793" i="3"/>
  <c r="O15809" i="3"/>
  <c r="O15825" i="3"/>
  <c r="O15841" i="3"/>
  <c r="O15857" i="3"/>
  <c r="O15873" i="3"/>
  <c r="O15889" i="3"/>
  <c r="O15905" i="3"/>
  <c r="O15921" i="3"/>
  <c r="O15937" i="3"/>
  <c r="O15953" i="3"/>
  <c r="O15969" i="3"/>
  <c r="O15985" i="3"/>
  <c r="O16001" i="3"/>
  <c r="O16017" i="3"/>
  <c r="O16033" i="3"/>
  <c r="O16049" i="3"/>
  <c r="O16065" i="3"/>
  <c r="O16081" i="3"/>
  <c r="O16097" i="3"/>
  <c r="O16113" i="3"/>
  <c r="O16129" i="3"/>
  <c r="O16145" i="3"/>
  <c r="O16161" i="3"/>
  <c r="O16177" i="3"/>
  <c r="O16193" i="3"/>
  <c r="O16209" i="3"/>
  <c r="O16225" i="3"/>
  <c r="O16241" i="3"/>
  <c r="O16257" i="3"/>
  <c r="O16273" i="3"/>
  <c r="O16289" i="3"/>
  <c r="O16305" i="3"/>
  <c r="O16321" i="3"/>
  <c r="O16337" i="3"/>
  <c r="O16353" i="3"/>
  <c r="O16369" i="3"/>
  <c r="O16385" i="3"/>
  <c r="O16401" i="3"/>
  <c r="O16417" i="3"/>
  <c r="O16433" i="3"/>
  <c r="O16449" i="3"/>
  <c r="O16465" i="3"/>
  <c r="O16481" i="3"/>
  <c r="O16497" i="3"/>
  <c r="O16513" i="3"/>
  <c r="O16529" i="3"/>
  <c r="O16545" i="3"/>
  <c r="O7881" i="3"/>
  <c r="O8591" i="3"/>
  <c r="O9247" i="3"/>
  <c r="O9882" i="3"/>
  <c r="O10085" i="3"/>
  <c r="O10225" i="3"/>
  <c r="O10378" i="3"/>
  <c r="O10506" i="3"/>
  <c r="O10618" i="3"/>
  <c r="O10731" i="3"/>
  <c r="O10824" i="3"/>
  <c r="O10918" i="3"/>
  <c r="O11023" i="3"/>
  <c r="O11116" i="3"/>
  <c r="O11209" i="3"/>
  <c r="O11303" i="3"/>
  <c r="O11384" i="3"/>
  <c r="O11466" i="3"/>
  <c r="O11559" i="3"/>
  <c r="O11640" i="3"/>
  <c r="O11722" i="3"/>
  <c r="O11815" i="3"/>
  <c r="O11896" i="3"/>
  <c r="O11978" i="3"/>
  <c r="O12071" i="3"/>
  <c r="O12152" i="3"/>
  <c r="O12234" i="3"/>
  <c r="O12327" i="3"/>
  <c r="O12408" i="3"/>
  <c r="O12474" i="3"/>
  <c r="O12538" i="3"/>
  <c r="O12602" i="3"/>
  <c r="O12665" i="3"/>
  <c r="O12713" i="3"/>
  <c r="O12759" i="3"/>
  <c r="O12798" i="3"/>
  <c r="O12839" i="3"/>
  <c r="O12873" i="3"/>
  <c r="O12910" i="3"/>
  <c r="O12950" i="3"/>
  <c r="O12984" i="3"/>
  <c r="O13018" i="3"/>
  <c r="O13055" i="3"/>
  <c r="O13094" i="3"/>
  <c r="O13126" i="3"/>
  <c r="O13157" i="3"/>
  <c r="O13182" i="3"/>
  <c r="O13207" i="3"/>
  <c r="O13235" i="3"/>
  <c r="O13257" i="3"/>
  <c r="O13285" i="3"/>
  <c r="O13310" i="3"/>
  <c r="O13335" i="3"/>
  <c r="O13363" i="3"/>
  <c r="O13385" i="3"/>
  <c r="O13413" i="3"/>
  <c r="O13438" i="3"/>
  <c r="O13463" i="3"/>
  <c r="O13491" i="3"/>
  <c r="O13513" i="3"/>
  <c r="O13541" i="3"/>
  <c r="O13566" i="3"/>
  <c r="O13590" i="3"/>
  <c r="O13613" i="3"/>
  <c r="O13637" i="3"/>
  <c r="O13658" i="3"/>
  <c r="O13684" i="3"/>
  <c r="O13705" i="3"/>
  <c r="O13731" i="3"/>
  <c r="O13752" i="3"/>
  <c r="O13775" i="3"/>
  <c r="O13799" i="3"/>
  <c r="O13822" i="3"/>
  <c r="O13846" i="3"/>
  <c r="O13869" i="3"/>
  <c r="O13891" i="3"/>
  <c r="O13910" i="3"/>
  <c r="O13929" i="3"/>
  <c r="O13949" i="3"/>
  <c r="O13967" i="3"/>
  <c r="O13985" i="3"/>
  <c r="O14003" i="3"/>
  <c r="O14021" i="3"/>
  <c r="O14039" i="3"/>
  <c r="O14057" i="3"/>
  <c r="O14077" i="3"/>
  <c r="O14095" i="3"/>
  <c r="O14113" i="3"/>
  <c r="O14131" i="3"/>
  <c r="O14149" i="3"/>
  <c r="O14167" i="3"/>
  <c r="O14185" i="3"/>
  <c r="O14205" i="3"/>
  <c r="O14223" i="3"/>
  <c r="O14241" i="3"/>
  <c r="O14258" i="3"/>
  <c r="O14275" i="3"/>
  <c r="O14292" i="3"/>
  <c r="O14309" i="3"/>
  <c r="O14326" i="3"/>
  <c r="O14343" i="3"/>
  <c r="O14360" i="3"/>
  <c r="O14377" i="3"/>
  <c r="O14394" i="3"/>
  <c r="O14411" i="3"/>
  <c r="O14429" i="3"/>
  <c r="O14446" i="3"/>
  <c r="O14463" i="3"/>
  <c r="O14480" i="3"/>
  <c r="O14497" i="3"/>
  <c r="O14514" i="3"/>
  <c r="O14530" i="3"/>
  <c r="O14546" i="3"/>
  <c r="O14562" i="3"/>
  <c r="O14578" i="3"/>
  <c r="O14594" i="3"/>
  <c r="O14610" i="3"/>
  <c r="O14626" i="3"/>
  <c r="O14642" i="3"/>
  <c r="O14658" i="3"/>
  <c r="O14674" i="3"/>
  <c r="O14690" i="3"/>
  <c r="O14706" i="3"/>
  <c r="O14722" i="3"/>
  <c r="O14738" i="3"/>
  <c r="O14754" i="3"/>
  <c r="O14770" i="3"/>
  <c r="O14786" i="3"/>
  <c r="O14802" i="3"/>
  <c r="O14818" i="3"/>
  <c r="O14834" i="3"/>
  <c r="O14850" i="3"/>
  <c r="O14866" i="3"/>
  <c r="O14882" i="3"/>
  <c r="O14898" i="3"/>
  <c r="O14914" i="3"/>
  <c r="O14930" i="3"/>
  <c r="O14946" i="3"/>
  <c r="O14962" i="3"/>
  <c r="O14978" i="3"/>
  <c r="O14994" i="3"/>
  <c r="O15010" i="3"/>
  <c r="O15026" i="3"/>
  <c r="O15042" i="3"/>
  <c r="O15058" i="3"/>
  <c r="O15074" i="3"/>
  <c r="O15090" i="3"/>
  <c r="O15106" i="3"/>
  <c r="O15122" i="3"/>
  <c r="O15138" i="3"/>
  <c r="O15154" i="3"/>
  <c r="O15170" i="3"/>
  <c r="O15186" i="3"/>
  <c r="O15202" i="3"/>
  <c r="O15218" i="3"/>
  <c r="O15234" i="3"/>
  <c r="O15250" i="3"/>
  <c r="O15266" i="3"/>
  <c r="O15282" i="3"/>
  <c r="O15298" i="3"/>
  <c r="O15314" i="3"/>
  <c r="O15330" i="3"/>
  <c r="O15346" i="3"/>
  <c r="O15362" i="3"/>
  <c r="O15378" i="3"/>
  <c r="O15394" i="3"/>
  <c r="O15410" i="3"/>
  <c r="O15426" i="3"/>
  <c r="O15442" i="3"/>
  <c r="O15458" i="3"/>
  <c r="O15474" i="3"/>
  <c r="O15490" i="3"/>
  <c r="O15506" i="3"/>
  <c r="O15522" i="3"/>
  <c r="O15538" i="3"/>
  <c r="O15554" i="3"/>
  <c r="O15570" i="3"/>
  <c r="O15586" i="3"/>
  <c r="O15602" i="3"/>
  <c r="O15618" i="3"/>
  <c r="O15634" i="3"/>
  <c r="O15650" i="3"/>
  <c r="O15666" i="3"/>
  <c r="O15682" i="3"/>
  <c r="O15698" i="3"/>
  <c r="O15714" i="3"/>
  <c r="O15730" i="3"/>
  <c r="O15746" i="3"/>
  <c r="O15762" i="3"/>
  <c r="O15778" i="3"/>
  <c r="O15794" i="3"/>
  <c r="O15810" i="3"/>
  <c r="O15826" i="3"/>
  <c r="O15842" i="3"/>
  <c r="O15858" i="3"/>
  <c r="O15874" i="3"/>
  <c r="O15890" i="3"/>
  <c r="O15906" i="3"/>
  <c r="O15922" i="3"/>
  <c r="O15938" i="3"/>
  <c r="O15954" i="3"/>
  <c r="O15970" i="3"/>
  <c r="O15986" i="3"/>
  <c r="O16002" i="3"/>
  <c r="O16018" i="3"/>
  <c r="O16034" i="3"/>
  <c r="O16050" i="3"/>
  <c r="O16066" i="3"/>
  <c r="O16082" i="3"/>
  <c r="O16098" i="3"/>
  <c r="O16114" i="3"/>
  <c r="O16130" i="3"/>
  <c r="O16146" i="3"/>
  <c r="O16162" i="3"/>
  <c r="O16178" i="3"/>
  <c r="O16194" i="3"/>
  <c r="O16210" i="3"/>
  <c r="O16226" i="3"/>
  <c r="O16242" i="3"/>
  <c r="O16258" i="3"/>
  <c r="O16274" i="3"/>
  <c r="O16290" i="3"/>
  <c r="O16306" i="3"/>
  <c r="O16322" i="3"/>
  <c r="O16338" i="3"/>
  <c r="O16354" i="3"/>
  <c r="O16370" i="3"/>
  <c r="O16386" i="3"/>
  <c r="O16402" i="3"/>
  <c r="O16418" i="3"/>
  <c r="O16434" i="3"/>
  <c r="O16450" i="3"/>
  <c r="O16466" i="3"/>
  <c r="O16482" i="3"/>
  <c r="O16498" i="3"/>
  <c r="O16514" i="3"/>
  <c r="O16530" i="3"/>
  <c r="O16546" i="3"/>
  <c r="O7898" i="3"/>
  <c r="O8607" i="3"/>
  <c r="O9345" i="3"/>
  <c r="O9885" i="3"/>
  <c r="O10091" i="3"/>
  <c r="O10250" i="3"/>
  <c r="O10379" i="3"/>
  <c r="O10508" i="3"/>
  <c r="O10635" i="3"/>
  <c r="O10732" i="3"/>
  <c r="O10826" i="3"/>
  <c r="O10933" i="3"/>
  <c r="O11024" i="3"/>
  <c r="O11118" i="3"/>
  <c r="O11223" i="3"/>
  <c r="O11304" i="3"/>
  <c r="O11386" i="3"/>
  <c r="O11479" i="3"/>
  <c r="O11560" i="3"/>
  <c r="O11642" i="3"/>
  <c r="O11735" i="3"/>
  <c r="O11816" i="3"/>
  <c r="O11898" i="3"/>
  <c r="O11991" i="3"/>
  <c r="O12072" i="3"/>
  <c r="O12154" i="3"/>
  <c r="O12247" i="3"/>
  <c r="O12328" i="3"/>
  <c r="O12410" i="3"/>
  <c r="O12486" i="3"/>
  <c r="O12550" i="3"/>
  <c r="O12614" i="3"/>
  <c r="O12666" i="3"/>
  <c r="O12714" i="3"/>
  <c r="O12760" i="3"/>
  <c r="O12806" i="3"/>
  <c r="O12840" i="3"/>
  <c r="O12874" i="3"/>
  <c r="O12911" i="3"/>
  <c r="O12951" i="3"/>
  <c r="O12985" i="3"/>
  <c r="O13022" i="3"/>
  <c r="O13062" i="3"/>
  <c r="O13095" i="3"/>
  <c r="O13127" i="3"/>
  <c r="O13158" i="3"/>
  <c r="O13183" i="3"/>
  <c r="O13208" i="3"/>
  <c r="O13236" i="3"/>
  <c r="O13258" i="3"/>
  <c r="O13286" i="3"/>
  <c r="O13311" i="3"/>
  <c r="O13336" i="3"/>
  <c r="O13364" i="3"/>
  <c r="O13386" i="3"/>
  <c r="O13414" i="3"/>
  <c r="O13439" i="3"/>
  <c r="O13464" i="3"/>
  <c r="O13492" i="3"/>
  <c r="O13514" i="3"/>
  <c r="O13542" i="3"/>
  <c r="O13567" i="3"/>
  <c r="O13591" i="3"/>
  <c r="O13614" i="3"/>
  <c r="O13638" i="3"/>
  <c r="O13661" i="3"/>
  <c r="O13685" i="3"/>
  <c r="O13706" i="3"/>
  <c r="O13732" i="3"/>
  <c r="O13753" i="3"/>
  <c r="O13779" i="3"/>
  <c r="O13800" i="3"/>
  <c r="O13823" i="3"/>
  <c r="O13847" i="3"/>
  <c r="O13870" i="3"/>
  <c r="O13892" i="3"/>
  <c r="O13911" i="3"/>
  <c r="O13930" i="3"/>
  <c r="O13950" i="3"/>
  <c r="O13968" i="3"/>
  <c r="O13986" i="3"/>
  <c r="O14004" i="3"/>
  <c r="O14022" i="3"/>
  <c r="O14040" i="3"/>
  <c r="O14058" i="3"/>
  <c r="O14078" i="3"/>
  <c r="O14096" i="3"/>
  <c r="O14114" i="3"/>
  <c r="O14132" i="3"/>
  <c r="O14150" i="3"/>
  <c r="O14168" i="3"/>
  <c r="O14186" i="3"/>
  <c r="O14206" i="3"/>
  <c r="O14224" i="3"/>
  <c r="O14242" i="3"/>
  <c r="O14259" i="3"/>
  <c r="O14276" i="3"/>
  <c r="O14293" i="3"/>
  <c r="O14310" i="3"/>
  <c r="O14327" i="3"/>
  <c r="O14344" i="3"/>
  <c r="O14361" i="3"/>
  <c r="O14378" i="3"/>
  <c r="O14395" i="3"/>
  <c r="O14413" i="3"/>
  <c r="O14430" i="3"/>
  <c r="O14447" i="3"/>
  <c r="O14464" i="3"/>
  <c r="O14481" i="3"/>
  <c r="O14498" i="3"/>
  <c r="O14515" i="3"/>
  <c r="O14531" i="3"/>
  <c r="O14547" i="3"/>
  <c r="O14563" i="3"/>
  <c r="O14579" i="3"/>
  <c r="O14595" i="3"/>
  <c r="O14611" i="3"/>
  <c r="O14627" i="3"/>
  <c r="O14643" i="3"/>
  <c r="O14659" i="3"/>
  <c r="O14675" i="3"/>
  <c r="O14691" i="3"/>
  <c r="O14707" i="3"/>
  <c r="O14723" i="3"/>
  <c r="O14739" i="3"/>
  <c r="O14755" i="3"/>
  <c r="O14771" i="3"/>
  <c r="O14787" i="3"/>
  <c r="O14803" i="3"/>
  <c r="O14819" i="3"/>
  <c r="O14835" i="3"/>
  <c r="O14851" i="3"/>
  <c r="O14867" i="3"/>
  <c r="O14883" i="3"/>
  <c r="O14899" i="3"/>
  <c r="O14915" i="3"/>
  <c r="O14931" i="3"/>
  <c r="O14947" i="3"/>
  <c r="O14963" i="3"/>
  <c r="O14979" i="3"/>
  <c r="O14995" i="3"/>
  <c r="O15011" i="3"/>
  <c r="O15027" i="3"/>
  <c r="O15043" i="3"/>
  <c r="O15059" i="3"/>
  <c r="O15075" i="3"/>
  <c r="O15091" i="3"/>
  <c r="O15107" i="3"/>
  <c r="O15123" i="3"/>
  <c r="O15139" i="3"/>
  <c r="O15155" i="3"/>
  <c r="O15171" i="3"/>
  <c r="O15187" i="3"/>
  <c r="O15203" i="3"/>
  <c r="O15219" i="3"/>
  <c r="O15235" i="3"/>
  <c r="O15251" i="3"/>
  <c r="O15267" i="3"/>
  <c r="O15283" i="3"/>
  <c r="O15299" i="3"/>
  <c r="O15315" i="3"/>
  <c r="O15331" i="3"/>
  <c r="O15347" i="3"/>
  <c r="O15363" i="3"/>
  <c r="O15379" i="3"/>
  <c r="O15395" i="3"/>
  <c r="O15411" i="3"/>
  <c r="O15427" i="3"/>
  <c r="O15443" i="3"/>
  <c r="O15459" i="3"/>
  <c r="O15475" i="3"/>
  <c r="O15491" i="3"/>
  <c r="O15507" i="3"/>
  <c r="O15523" i="3"/>
  <c r="O15539" i="3"/>
  <c r="O15555" i="3"/>
  <c r="O15571" i="3"/>
  <c r="O15587" i="3"/>
  <c r="O15603" i="3"/>
  <c r="O15619" i="3"/>
  <c r="O15635" i="3"/>
  <c r="O15651" i="3"/>
  <c r="O15667" i="3"/>
  <c r="O15683" i="3"/>
  <c r="O15699" i="3"/>
  <c r="O15715" i="3"/>
  <c r="O15731" i="3"/>
  <c r="O15747" i="3"/>
  <c r="O15763" i="3"/>
  <c r="O15779" i="3"/>
  <c r="O15795" i="3"/>
  <c r="O15811" i="3"/>
  <c r="O15827" i="3"/>
  <c r="O15843" i="3"/>
  <c r="O15859" i="3"/>
  <c r="O15875" i="3"/>
  <c r="O15891" i="3"/>
  <c r="O15907" i="3"/>
  <c r="O15923" i="3"/>
  <c r="O15939" i="3"/>
  <c r="O15955" i="3"/>
  <c r="O15971" i="3"/>
  <c r="O15987" i="3"/>
  <c r="O16003" i="3"/>
  <c r="O16019" i="3"/>
  <c r="O16035" i="3"/>
  <c r="O16051" i="3"/>
  <c r="O16067" i="3"/>
  <c r="O16083" i="3"/>
  <c r="O16099" i="3"/>
  <c r="O16115" i="3"/>
  <c r="O16131" i="3"/>
  <c r="O16147" i="3"/>
  <c r="O16163" i="3"/>
  <c r="O16179" i="3"/>
  <c r="O16195" i="3"/>
  <c r="O16211" i="3"/>
  <c r="O16227" i="3"/>
  <c r="O16243" i="3"/>
  <c r="O16259" i="3"/>
  <c r="O16275" i="3"/>
  <c r="O16291" i="3"/>
  <c r="O16307" i="3"/>
  <c r="O16323" i="3"/>
  <c r="O16339" i="3"/>
  <c r="O16355" i="3"/>
  <c r="O16371" i="3"/>
  <c r="O16387" i="3"/>
  <c r="O16403" i="3"/>
  <c r="O16419" i="3"/>
  <c r="O16435" i="3"/>
  <c r="O16451" i="3"/>
  <c r="O16467" i="3"/>
  <c r="O16483" i="3"/>
  <c r="O16499" i="3"/>
  <c r="O16515" i="3"/>
  <c r="O16531" i="3"/>
  <c r="O16547" i="3"/>
  <c r="O7919" i="3"/>
  <c r="O10253" i="3"/>
  <c r="O10844" i="3"/>
  <c r="O11399" i="3"/>
  <c r="O11831" i="3"/>
  <c r="O12263" i="3"/>
  <c r="O12678" i="3"/>
  <c r="O12879" i="3"/>
  <c r="O13065" i="3"/>
  <c r="O13237" i="3"/>
  <c r="O13366" i="3"/>
  <c r="O13495" i="3"/>
  <c r="O13639" i="3"/>
  <c r="O13757" i="3"/>
  <c r="O13876" i="3"/>
  <c r="O13987" i="3"/>
  <c r="O14080" i="3"/>
  <c r="O14173" i="3"/>
  <c r="O14277" i="3"/>
  <c r="O14363" i="3"/>
  <c r="O14450" i="3"/>
  <c r="O14548" i="3"/>
  <c r="O14629" i="3"/>
  <c r="O14710" i="3"/>
  <c r="O14804" i="3"/>
  <c r="O14885" i="3"/>
  <c r="O14966" i="3"/>
  <c r="O15060" i="3"/>
  <c r="O15141" i="3"/>
  <c r="O15222" i="3"/>
  <c r="O15316" i="3"/>
  <c r="O15397" i="3"/>
  <c r="O15478" i="3"/>
  <c r="O15572" i="3"/>
  <c r="O15653" i="3"/>
  <c r="O15734" i="3"/>
  <c r="O15828" i="3"/>
  <c r="O15909" i="3"/>
  <c r="O15990" i="3"/>
  <c r="O16084" i="3"/>
  <c r="O16165" i="3"/>
  <c r="O16246" i="3"/>
  <c r="O16340" i="3"/>
  <c r="O16421" i="3"/>
  <c r="O16502" i="3"/>
  <c r="O16577" i="3"/>
  <c r="O16613" i="3"/>
  <c r="O16659" i="3"/>
  <c r="O16705" i="3"/>
  <c r="O16741" i="3"/>
  <c r="O16787" i="3"/>
  <c r="O16822" i="3"/>
  <c r="O16865" i="3"/>
  <c r="O16899" i="3"/>
  <c r="O16933" i="3"/>
  <c r="O16970" i="3"/>
  <c r="O17010" i="3"/>
  <c r="O17044" i="3"/>
  <c r="O17078" i="3"/>
  <c r="O17114" i="3"/>
  <c r="O17146" i="3"/>
  <c r="O17172" i="3"/>
  <c r="O17197" i="3"/>
  <c r="O17222" i="3"/>
  <c r="O17246" i="3"/>
  <c r="O17269" i="3"/>
  <c r="O17293" i="3"/>
  <c r="O17316" i="3"/>
  <c r="O17340" i="3"/>
  <c r="O17363" i="3"/>
  <c r="O17387" i="3"/>
  <c r="O17410" i="3"/>
  <c r="O17434" i="3"/>
  <c r="O17457" i="3"/>
  <c r="O17477" i="3"/>
  <c r="O17500" i="3"/>
  <c r="O17519" i="3"/>
  <c r="O17538" i="3"/>
  <c r="O17557" i="3"/>
  <c r="O17578" i="3"/>
  <c r="O17596" i="3"/>
  <c r="O17614" i="3"/>
  <c r="O17632" i="3"/>
  <c r="O17650" i="3"/>
  <c r="O17668" i="3"/>
  <c r="O17686" i="3"/>
  <c r="O17706" i="3"/>
  <c r="O17724" i="3"/>
  <c r="O17742" i="3"/>
  <c r="O17760" i="3"/>
  <c r="O17778" i="3"/>
  <c r="O17796" i="3"/>
  <c r="O17814" i="3"/>
  <c r="O17834" i="3"/>
  <c r="O17852" i="3"/>
  <c r="O17870" i="3"/>
  <c r="O17888" i="3"/>
  <c r="O17906" i="3"/>
  <c r="O17924" i="3"/>
  <c r="O17942" i="3"/>
  <c r="O17962" i="3"/>
  <c r="O17980" i="3"/>
  <c r="O17998" i="3"/>
  <c r="O18016" i="3"/>
  <c r="O18034" i="3"/>
  <c r="O18051" i="3"/>
  <c r="O18068" i="3"/>
  <c r="O18085" i="3"/>
  <c r="O18102" i="3"/>
  <c r="O18120" i="3"/>
  <c r="O18137" i="3"/>
  <c r="O18154" i="3"/>
  <c r="O18171" i="3"/>
  <c r="O18188" i="3"/>
  <c r="O18204" i="3"/>
  <c r="O18220" i="3"/>
  <c r="O18236" i="3"/>
  <c r="O18252" i="3"/>
  <c r="O18268" i="3"/>
  <c r="O18284" i="3"/>
  <c r="O18300" i="3"/>
  <c r="O18316" i="3"/>
  <c r="O18332" i="3"/>
  <c r="O18348" i="3"/>
  <c r="O18364" i="3"/>
  <c r="O18380" i="3"/>
  <c r="O18396" i="3"/>
  <c r="O18412" i="3"/>
  <c r="O18428" i="3"/>
  <c r="O18444" i="3"/>
  <c r="O18460" i="3"/>
  <c r="O18476" i="3"/>
  <c r="O18492" i="3"/>
  <c r="O18508" i="3"/>
  <c r="O18524" i="3"/>
  <c r="O18540" i="3"/>
  <c r="O18556" i="3"/>
  <c r="O18572" i="3"/>
  <c r="O18588" i="3"/>
  <c r="O18604" i="3"/>
  <c r="O18620" i="3"/>
  <c r="O18636" i="3"/>
  <c r="O18652" i="3"/>
  <c r="O18668" i="3"/>
  <c r="O18684" i="3"/>
  <c r="O18700" i="3"/>
  <c r="O18716" i="3"/>
  <c r="O18732" i="3"/>
  <c r="O18748" i="3"/>
  <c r="O18764" i="3"/>
  <c r="O18780" i="3"/>
  <c r="O18796" i="3"/>
  <c r="O18812" i="3"/>
  <c r="O18828" i="3"/>
  <c r="O18844" i="3"/>
  <c r="O18860" i="3"/>
  <c r="O18876" i="3"/>
  <c r="O18892" i="3"/>
  <c r="O18908" i="3"/>
  <c r="O18924" i="3"/>
  <c r="O18940" i="3"/>
  <c r="O18956" i="3"/>
  <c r="O18972" i="3"/>
  <c r="O18988" i="3"/>
  <c r="O19004" i="3"/>
  <c r="O19020" i="3"/>
  <c r="O19036" i="3"/>
  <c r="O19052" i="3"/>
  <c r="O19068" i="3"/>
  <c r="O19084" i="3"/>
  <c r="O19100" i="3"/>
  <c r="O19116" i="3"/>
  <c r="O19132" i="3"/>
  <c r="P21" i="3"/>
  <c r="P37" i="3"/>
  <c r="P53" i="3"/>
  <c r="P69" i="3"/>
  <c r="P85" i="3"/>
  <c r="P101" i="3"/>
  <c r="P117" i="3"/>
  <c r="P133" i="3"/>
  <c r="P149" i="3"/>
  <c r="P165" i="3"/>
  <c r="P181" i="3"/>
  <c r="P197" i="3"/>
  <c r="P213" i="3"/>
  <c r="P229" i="3"/>
  <c r="P245" i="3"/>
  <c r="P261" i="3"/>
  <c r="P277" i="3"/>
  <c r="P293" i="3"/>
  <c r="P309" i="3"/>
  <c r="P325" i="3"/>
  <c r="P341" i="3"/>
  <c r="P357" i="3"/>
  <c r="P373" i="3"/>
  <c r="P389" i="3"/>
  <c r="P405" i="3"/>
  <c r="P421" i="3"/>
  <c r="P437" i="3"/>
  <c r="P453" i="3"/>
  <c r="P469" i="3"/>
  <c r="P485" i="3"/>
  <c r="P501" i="3"/>
  <c r="P517" i="3"/>
  <c r="P533" i="3"/>
  <c r="P549" i="3"/>
  <c r="P565" i="3"/>
  <c r="P581" i="3"/>
  <c r="P597" i="3"/>
  <c r="P613" i="3"/>
  <c r="P629" i="3"/>
  <c r="P645" i="3"/>
  <c r="P661" i="3"/>
  <c r="P677" i="3"/>
  <c r="P693" i="3"/>
  <c r="P709" i="3"/>
  <c r="P725" i="3"/>
  <c r="P741" i="3"/>
  <c r="P757" i="3"/>
  <c r="P773" i="3"/>
  <c r="P789" i="3"/>
  <c r="P805" i="3"/>
  <c r="P821" i="3"/>
  <c r="P837" i="3"/>
  <c r="P853" i="3"/>
  <c r="P869" i="3"/>
  <c r="P885" i="3"/>
  <c r="P901" i="3"/>
  <c r="P917" i="3"/>
  <c r="P933" i="3"/>
  <c r="P949" i="3"/>
  <c r="P965" i="3"/>
  <c r="P981" i="3"/>
  <c r="P997" i="3"/>
  <c r="P1013" i="3"/>
  <c r="P1029" i="3"/>
  <c r="P1045" i="3"/>
  <c r="P1061" i="3"/>
  <c r="P1077" i="3"/>
  <c r="P1093" i="3"/>
  <c r="P1109" i="3"/>
  <c r="P1125" i="3"/>
  <c r="P1141" i="3"/>
  <c r="P1157" i="3"/>
  <c r="P1173" i="3"/>
  <c r="P1189" i="3"/>
  <c r="P1205" i="3"/>
  <c r="P1221" i="3"/>
  <c r="P1237" i="3"/>
  <c r="P1253" i="3"/>
  <c r="P1269" i="3"/>
  <c r="P1285" i="3"/>
  <c r="P1301" i="3"/>
  <c r="P1317" i="3"/>
  <c r="P1333" i="3"/>
  <c r="P1349" i="3"/>
  <c r="P1365" i="3"/>
  <c r="P1381" i="3"/>
  <c r="P1397" i="3"/>
  <c r="P1413" i="3"/>
  <c r="P1429" i="3"/>
  <c r="P1445" i="3"/>
  <c r="P1461" i="3"/>
  <c r="P1477" i="3"/>
  <c r="P1493" i="3"/>
  <c r="P1509" i="3"/>
  <c r="P1525" i="3"/>
  <c r="P1541" i="3"/>
  <c r="P1557" i="3"/>
  <c r="P1573" i="3"/>
  <c r="P1589" i="3"/>
  <c r="P1605" i="3"/>
  <c r="P1621" i="3"/>
  <c r="P1637" i="3"/>
  <c r="P1653" i="3"/>
  <c r="P1669" i="3"/>
  <c r="P1685" i="3"/>
  <c r="P1701" i="3"/>
  <c r="P1717" i="3"/>
  <c r="P1733" i="3"/>
  <c r="P1749" i="3"/>
  <c r="P1765" i="3"/>
  <c r="P1781" i="3"/>
  <c r="P1797" i="3"/>
  <c r="P1813" i="3"/>
  <c r="P1829" i="3"/>
  <c r="P1845" i="3"/>
  <c r="P1861" i="3"/>
  <c r="P1877" i="3"/>
  <c r="P1893" i="3"/>
  <c r="P1909" i="3"/>
  <c r="P1925" i="3"/>
  <c r="P1941" i="3"/>
  <c r="P1957" i="3"/>
  <c r="P1973" i="3"/>
  <c r="P1989" i="3"/>
  <c r="P2005" i="3"/>
  <c r="P2021" i="3"/>
  <c r="P2037" i="3"/>
  <c r="P2053" i="3"/>
  <c r="P2069" i="3"/>
  <c r="P2085" i="3"/>
  <c r="P2101" i="3"/>
  <c r="P2117" i="3"/>
  <c r="P2133" i="3"/>
  <c r="P2149" i="3"/>
  <c r="P2165" i="3"/>
  <c r="P2181" i="3"/>
  <c r="P2197" i="3"/>
  <c r="P2213" i="3"/>
  <c r="P2229" i="3"/>
  <c r="P2245" i="3"/>
  <c r="P2261" i="3"/>
  <c r="P2277" i="3"/>
  <c r="P2293" i="3"/>
  <c r="P2309" i="3"/>
  <c r="P2325" i="3"/>
  <c r="P2341" i="3"/>
  <c r="P2357" i="3"/>
  <c r="P2373" i="3"/>
  <c r="O8031" i="3"/>
  <c r="O10272" i="3"/>
  <c r="O10934" i="3"/>
  <c r="O11400" i="3"/>
  <c r="O11832" i="3"/>
  <c r="O12330" i="3"/>
  <c r="O12679" i="3"/>
  <c r="O12886" i="3"/>
  <c r="O13096" i="3"/>
  <c r="O13238" i="3"/>
  <c r="O13367" i="3"/>
  <c r="O13518" i="3"/>
  <c r="O13640" i="3"/>
  <c r="O13758" i="3"/>
  <c r="O13893" i="3"/>
  <c r="O13988" i="3"/>
  <c r="O14081" i="3"/>
  <c r="O14189" i="3"/>
  <c r="O14278" i="3"/>
  <c r="O14365" i="3"/>
  <c r="O14465" i="3"/>
  <c r="O14549" i="3"/>
  <c r="O14630" i="3"/>
  <c r="O14724" i="3"/>
  <c r="O14805" i="3"/>
  <c r="O14886" i="3"/>
  <c r="O14980" i="3"/>
  <c r="O15061" i="3"/>
  <c r="O15142" i="3"/>
  <c r="O15236" i="3"/>
  <c r="O15317" i="3"/>
  <c r="O15398" i="3"/>
  <c r="O15492" i="3"/>
  <c r="O15573" i="3"/>
  <c r="O15654" i="3"/>
  <c r="O15748" i="3"/>
  <c r="O15829" i="3"/>
  <c r="O15910" i="3"/>
  <c r="O16004" i="3"/>
  <c r="O16085" i="3"/>
  <c r="O16166" i="3"/>
  <c r="O16260" i="3"/>
  <c r="O16341" i="3"/>
  <c r="O16422" i="3"/>
  <c r="O16516" i="3"/>
  <c r="O16578" i="3"/>
  <c r="O16614" i="3"/>
  <c r="O16660" i="3"/>
  <c r="O16706" i="3"/>
  <c r="O16742" i="3"/>
  <c r="O16788" i="3"/>
  <c r="O16826" i="3"/>
  <c r="O16866" i="3"/>
  <c r="O16900" i="3"/>
  <c r="O16934" i="3"/>
  <c r="O16977" i="3"/>
  <c r="O17011" i="3"/>
  <c r="O17045" i="3"/>
  <c r="O17082" i="3"/>
  <c r="O17115" i="3"/>
  <c r="O17147" i="3"/>
  <c r="O17173" i="3"/>
  <c r="O17201" i="3"/>
  <c r="O17226" i="3"/>
  <c r="O17249" i="3"/>
  <c r="O17270" i="3"/>
  <c r="O17294" i="3"/>
  <c r="O17317" i="3"/>
  <c r="O17341" i="3"/>
  <c r="O17364" i="3"/>
  <c r="O17388" i="3"/>
  <c r="O17411" i="3"/>
  <c r="O17435" i="3"/>
  <c r="O17458" i="3"/>
  <c r="O17478" i="3"/>
  <c r="O17501" i="3"/>
  <c r="O17520" i="3"/>
  <c r="O17539" i="3"/>
  <c r="O17558" i="3"/>
  <c r="O17579" i="3"/>
  <c r="O17597" i="3"/>
  <c r="O17615" i="3"/>
  <c r="O17633" i="3"/>
  <c r="O17651" i="3"/>
  <c r="O17669" i="3"/>
  <c r="O17689" i="3"/>
  <c r="O17707" i="3"/>
  <c r="O17725" i="3"/>
  <c r="O17743" i="3"/>
  <c r="O17761" i="3"/>
  <c r="O17779" i="3"/>
  <c r="O17797" i="3"/>
  <c r="O17817" i="3"/>
  <c r="O17835" i="3"/>
  <c r="O17853" i="3"/>
  <c r="O17871" i="3"/>
  <c r="O17889" i="3"/>
  <c r="O17907" i="3"/>
  <c r="O17925" i="3"/>
  <c r="O17945" i="3"/>
  <c r="O17963" i="3"/>
  <c r="O17981" i="3"/>
  <c r="O17999" i="3"/>
  <c r="O18017" i="3"/>
  <c r="O18035" i="3"/>
  <c r="O18052" i="3"/>
  <c r="O18069" i="3"/>
  <c r="O18086" i="3"/>
  <c r="O18104" i="3"/>
  <c r="O18121" i="3"/>
  <c r="O18138" i="3"/>
  <c r="O18155" i="3"/>
  <c r="O18172" i="3"/>
  <c r="O18189" i="3"/>
  <c r="O18205" i="3"/>
  <c r="O18221" i="3"/>
  <c r="O18237" i="3"/>
  <c r="O18253" i="3"/>
  <c r="O18269" i="3"/>
  <c r="O18285" i="3"/>
  <c r="O18301" i="3"/>
  <c r="O18317" i="3"/>
  <c r="O18333" i="3"/>
  <c r="O18349" i="3"/>
  <c r="O18365" i="3"/>
  <c r="O18381" i="3"/>
  <c r="O18397" i="3"/>
  <c r="O18413" i="3"/>
  <c r="O18429" i="3"/>
  <c r="O18445" i="3"/>
  <c r="O18461" i="3"/>
  <c r="O18477" i="3"/>
  <c r="O18493" i="3"/>
  <c r="O18509" i="3"/>
  <c r="O18525" i="3"/>
  <c r="O18541" i="3"/>
  <c r="O18557" i="3"/>
  <c r="O18573" i="3"/>
  <c r="O18589" i="3"/>
  <c r="O18605" i="3"/>
  <c r="O18621" i="3"/>
  <c r="O18637" i="3"/>
  <c r="O18653" i="3"/>
  <c r="O18669" i="3"/>
  <c r="O18685" i="3"/>
  <c r="O18701" i="3"/>
  <c r="O18717" i="3"/>
  <c r="O18733" i="3"/>
  <c r="O18749" i="3"/>
  <c r="O18765" i="3"/>
  <c r="O18781" i="3"/>
  <c r="O18797" i="3"/>
  <c r="O18813" i="3"/>
  <c r="O18829" i="3"/>
  <c r="O18845" i="3"/>
  <c r="O18861" i="3"/>
  <c r="O18877" i="3"/>
  <c r="O18893" i="3"/>
  <c r="O18909" i="3"/>
  <c r="O18925" i="3"/>
  <c r="O18941" i="3"/>
  <c r="O18957" i="3"/>
  <c r="O18973" i="3"/>
  <c r="O18989" i="3"/>
  <c r="O19005" i="3"/>
  <c r="O19021" i="3"/>
  <c r="O19037" i="3"/>
  <c r="O19053" i="3"/>
  <c r="O19069" i="3"/>
  <c r="O19085" i="3"/>
  <c r="O19101" i="3"/>
  <c r="O19117" i="3"/>
  <c r="P6" i="3"/>
  <c r="P22" i="3"/>
  <c r="P38" i="3"/>
  <c r="P54" i="3"/>
  <c r="P70" i="3"/>
  <c r="P86" i="3"/>
  <c r="P102" i="3"/>
  <c r="P118" i="3"/>
  <c r="P134" i="3"/>
  <c r="P150" i="3"/>
  <c r="P166" i="3"/>
  <c r="P182" i="3"/>
  <c r="P198" i="3"/>
  <c r="P214" i="3"/>
  <c r="P230" i="3"/>
  <c r="P246" i="3"/>
  <c r="P262" i="3"/>
  <c r="P278" i="3"/>
  <c r="P294" i="3"/>
  <c r="P310" i="3"/>
  <c r="P326" i="3"/>
  <c r="P342" i="3"/>
  <c r="P358" i="3"/>
  <c r="P374" i="3"/>
  <c r="P390" i="3"/>
  <c r="P406" i="3"/>
  <c r="P422" i="3"/>
  <c r="P438" i="3"/>
  <c r="P454" i="3"/>
  <c r="P470" i="3"/>
  <c r="P486" i="3"/>
  <c r="P502" i="3"/>
  <c r="P518" i="3"/>
  <c r="P534" i="3"/>
  <c r="P550" i="3"/>
  <c r="P566" i="3"/>
  <c r="P582" i="3"/>
  <c r="P598" i="3"/>
  <c r="P614" i="3"/>
  <c r="P630" i="3"/>
  <c r="P646" i="3"/>
  <c r="P662" i="3"/>
  <c r="P678" i="3"/>
  <c r="P694" i="3"/>
  <c r="P710" i="3"/>
  <c r="P726" i="3"/>
  <c r="P742" i="3"/>
  <c r="P758" i="3"/>
  <c r="P774" i="3"/>
  <c r="P790" i="3"/>
  <c r="P806" i="3"/>
  <c r="P822" i="3"/>
  <c r="P838" i="3"/>
  <c r="P854" i="3"/>
  <c r="P870" i="3"/>
  <c r="P886" i="3"/>
  <c r="P902" i="3"/>
  <c r="P918" i="3"/>
  <c r="P934" i="3"/>
  <c r="P950" i="3"/>
  <c r="P966" i="3"/>
  <c r="P982" i="3"/>
  <c r="P998" i="3"/>
  <c r="P1014" i="3"/>
  <c r="P1030" i="3"/>
  <c r="P1046" i="3"/>
  <c r="P1062" i="3"/>
  <c r="P1078" i="3"/>
  <c r="P1094" i="3"/>
  <c r="P1110" i="3"/>
  <c r="P1126" i="3"/>
  <c r="P1142" i="3"/>
  <c r="P1158" i="3"/>
  <c r="P1174" i="3"/>
  <c r="P1190" i="3"/>
  <c r="P1206" i="3"/>
  <c r="P1222" i="3"/>
  <c r="P1238" i="3"/>
  <c r="P1254" i="3"/>
  <c r="P1270" i="3"/>
  <c r="P1286" i="3"/>
  <c r="P1302" i="3"/>
  <c r="P1318" i="3"/>
  <c r="P1334" i="3"/>
  <c r="P1350" i="3"/>
  <c r="P1366" i="3"/>
  <c r="P1382" i="3"/>
  <c r="P1398" i="3"/>
  <c r="P1414" i="3"/>
  <c r="P1430" i="3"/>
  <c r="P1446" i="3"/>
  <c r="P1462" i="3"/>
  <c r="P1478" i="3"/>
  <c r="P1494" i="3"/>
  <c r="P1510" i="3"/>
  <c r="P1526" i="3"/>
  <c r="P1542" i="3"/>
  <c r="P1558" i="3"/>
  <c r="P1574" i="3"/>
  <c r="P1590" i="3"/>
  <c r="P1606" i="3"/>
  <c r="P1622" i="3"/>
  <c r="P1638" i="3"/>
  <c r="P1654" i="3"/>
  <c r="P1670" i="3"/>
  <c r="P1686" i="3"/>
  <c r="P1702" i="3"/>
  <c r="P1718" i="3"/>
  <c r="P1734" i="3"/>
  <c r="P1750" i="3"/>
  <c r="P1766" i="3"/>
  <c r="P1782" i="3"/>
  <c r="P1798" i="3"/>
  <c r="P1814" i="3"/>
  <c r="P1830" i="3"/>
  <c r="P1846" i="3"/>
  <c r="P1862" i="3"/>
  <c r="P1878" i="3"/>
  <c r="P1894" i="3"/>
  <c r="P1910" i="3"/>
  <c r="P1926" i="3"/>
  <c r="P1942" i="3"/>
  <c r="P1958" i="3"/>
  <c r="P1974" i="3"/>
  <c r="P1990" i="3"/>
  <c r="P2006" i="3"/>
  <c r="P2022" i="3"/>
  <c r="P2038" i="3"/>
  <c r="P2054" i="3"/>
  <c r="P2070" i="3"/>
  <c r="P2086" i="3"/>
  <c r="P2102" i="3"/>
  <c r="P2118" i="3"/>
  <c r="P2134" i="3"/>
  <c r="P2150" i="3"/>
  <c r="P2166" i="3"/>
  <c r="P2182" i="3"/>
  <c r="P2198" i="3"/>
  <c r="P2214" i="3"/>
  <c r="P2230" i="3"/>
  <c r="P2246" i="3"/>
  <c r="P2262" i="3"/>
  <c r="P2278" i="3"/>
  <c r="P2294" i="3"/>
  <c r="P2310" i="3"/>
  <c r="P2326" i="3"/>
  <c r="P2342" i="3"/>
  <c r="P2358" i="3"/>
  <c r="P2374" i="3"/>
  <c r="P2390" i="3"/>
  <c r="P2406" i="3"/>
  <c r="P2422" i="3"/>
  <c r="P2438" i="3"/>
  <c r="P2454" i="3"/>
  <c r="P2470" i="3"/>
  <c r="P2486" i="3"/>
  <c r="P2502" i="3"/>
  <c r="P2518" i="3"/>
  <c r="P2534" i="3"/>
  <c r="P2550" i="3"/>
  <c r="P2566" i="3"/>
  <c r="P2582" i="3"/>
  <c r="P2598" i="3"/>
  <c r="P2614" i="3"/>
  <c r="P2630" i="3"/>
  <c r="P2646" i="3"/>
  <c r="P2662" i="3"/>
  <c r="P2678" i="3"/>
  <c r="P2694" i="3"/>
  <c r="O8047" i="3"/>
  <c r="O10381" i="3"/>
  <c r="O10936" i="3"/>
  <c r="O11402" i="3"/>
  <c r="O11911" i="3"/>
  <c r="O12343" i="3"/>
  <c r="O12680" i="3"/>
  <c r="O12918" i="3"/>
  <c r="O13097" i="3"/>
  <c r="O13239" i="3"/>
  <c r="O13390" i="3"/>
  <c r="O13519" i="3"/>
  <c r="O13641" i="3"/>
  <c r="O13780" i="3"/>
  <c r="O13894" i="3"/>
  <c r="O13989" i="3"/>
  <c r="O14097" i="3"/>
  <c r="O14190" i="3"/>
  <c r="O14279" i="3"/>
  <c r="O14379" i="3"/>
  <c r="O14466" i="3"/>
  <c r="O14550" i="3"/>
  <c r="O14644" i="3"/>
  <c r="O14725" i="3"/>
  <c r="O14806" i="3"/>
  <c r="O14900" i="3"/>
  <c r="O14981" i="3"/>
  <c r="O15062" i="3"/>
  <c r="O15156" i="3"/>
  <c r="O15237" i="3"/>
  <c r="O15318" i="3"/>
  <c r="O15412" i="3"/>
  <c r="O15493" i="3"/>
  <c r="O15574" i="3"/>
  <c r="O15668" i="3"/>
  <c r="O15749" i="3"/>
  <c r="O15830" i="3"/>
  <c r="O15924" i="3"/>
  <c r="O16005" i="3"/>
  <c r="O16086" i="3"/>
  <c r="O16180" i="3"/>
  <c r="O16261" i="3"/>
  <c r="O16342" i="3"/>
  <c r="O16436" i="3"/>
  <c r="O16517" i="3"/>
  <c r="O16579" i="3"/>
  <c r="O16625" i="3"/>
  <c r="O16661" i="3"/>
  <c r="O16707" i="3"/>
  <c r="O16753" i="3"/>
  <c r="O16789" i="3"/>
  <c r="O16833" i="3"/>
  <c r="O16867" i="3"/>
  <c r="O16901" i="3"/>
  <c r="O16938" i="3"/>
  <c r="O16978" i="3"/>
  <c r="O17012" i="3"/>
  <c r="O17046" i="3"/>
  <c r="O17089" i="3"/>
  <c r="O17121" i="3"/>
  <c r="O17149" i="3"/>
  <c r="O17174" i="3"/>
  <c r="O17202" i="3"/>
  <c r="O17227" i="3"/>
  <c r="O17250" i="3"/>
  <c r="O17274" i="3"/>
  <c r="O17297" i="3"/>
  <c r="O17318" i="3"/>
  <c r="O17342" i="3"/>
  <c r="O17365" i="3"/>
  <c r="O17389" i="3"/>
  <c r="O17412" i="3"/>
  <c r="O17436" i="3"/>
  <c r="O17459" i="3"/>
  <c r="O17482" i="3"/>
  <c r="O17502" i="3"/>
  <c r="O17521" i="3"/>
  <c r="O17540" i="3"/>
  <c r="O17562" i="3"/>
  <c r="O17580" i="3"/>
  <c r="O17598" i="3"/>
  <c r="O17616" i="3"/>
  <c r="O17634" i="3"/>
  <c r="O17652" i="3"/>
  <c r="O17670" i="3"/>
  <c r="O17690" i="3"/>
  <c r="O17708" i="3"/>
  <c r="O17726" i="3"/>
  <c r="O17744" i="3"/>
  <c r="O17762" i="3"/>
  <c r="O17780" i="3"/>
  <c r="O17798" i="3"/>
  <c r="O17818" i="3"/>
  <c r="O17836" i="3"/>
  <c r="O17854" i="3"/>
  <c r="O17872" i="3"/>
  <c r="O17890" i="3"/>
  <c r="O17908" i="3"/>
  <c r="O17926" i="3"/>
  <c r="O17946" i="3"/>
  <c r="O17964" i="3"/>
  <c r="O17982" i="3"/>
  <c r="O18000" i="3"/>
  <c r="O18018" i="3"/>
  <c r="O18036" i="3"/>
  <c r="O18053" i="3"/>
  <c r="O18070" i="3"/>
  <c r="O18088" i="3"/>
  <c r="O18105" i="3"/>
  <c r="O18122" i="3"/>
  <c r="O18139" i="3"/>
  <c r="O18156" i="3"/>
  <c r="O18173" i="3"/>
  <c r="O18190" i="3"/>
  <c r="O18206" i="3"/>
  <c r="O18222" i="3"/>
  <c r="O18238" i="3"/>
  <c r="O18254" i="3"/>
  <c r="O18270" i="3"/>
  <c r="O18286" i="3"/>
  <c r="O18302" i="3"/>
  <c r="O18318" i="3"/>
  <c r="O18334" i="3"/>
  <c r="O18350" i="3"/>
  <c r="O18366" i="3"/>
  <c r="O18382" i="3"/>
  <c r="O18398" i="3"/>
  <c r="O18414" i="3"/>
  <c r="O18430" i="3"/>
  <c r="O18446" i="3"/>
  <c r="O18462" i="3"/>
  <c r="O18478" i="3"/>
  <c r="O18494" i="3"/>
  <c r="O18510" i="3"/>
  <c r="O18526" i="3"/>
  <c r="O18542" i="3"/>
  <c r="O18558" i="3"/>
  <c r="O18574" i="3"/>
  <c r="O18590" i="3"/>
  <c r="O18606" i="3"/>
  <c r="O18622" i="3"/>
  <c r="O18638" i="3"/>
  <c r="O18654" i="3"/>
  <c r="O18670" i="3"/>
  <c r="O18686" i="3"/>
  <c r="O18702" i="3"/>
  <c r="O18718" i="3"/>
  <c r="O18734" i="3"/>
  <c r="O18750" i="3"/>
  <c r="O18766" i="3"/>
  <c r="O18782" i="3"/>
  <c r="O18798" i="3"/>
  <c r="O18814" i="3"/>
  <c r="O18830" i="3"/>
  <c r="O18846" i="3"/>
  <c r="O18862" i="3"/>
  <c r="O18878" i="3"/>
  <c r="O18894" i="3"/>
  <c r="O18910" i="3"/>
  <c r="O18926" i="3"/>
  <c r="O18942" i="3"/>
  <c r="O18958" i="3"/>
  <c r="O18974" i="3"/>
  <c r="O18990" i="3"/>
  <c r="O19006" i="3"/>
  <c r="O19022" i="3"/>
  <c r="O19038" i="3"/>
  <c r="O19054" i="3"/>
  <c r="O19070" i="3"/>
  <c r="O19086" i="3"/>
  <c r="O19102" i="3"/>
  <c r="O19118" i="3"/>
  <c r="P7" i="3"/>
  <c r="P23" i="3"/>
  <c r="P39" i="3"/>
  <c r="P55" i="3"/>
  <c r="P71" i="3"/>
  <c r="P87" i="3"/>
  <c r="P103" i="3"/>
  <c r="P119" i="3"/>
  <c r="P135" i="3"/>
  <c r="P151" i="3"/>
  <c r="P167" i="3"/>
  <c r="P183" i="3"/>
  <c r="P199" i="3"/>
  <c r="P215" i="3"/>
  <c r="P231" i="3"/>
  <c r="P247" i="3"/>
  <c r="P263" i="3"/>
  <c r="P279" i="3"/>
  <c r="P295" i="3"/>
  <c r="P311" i="3"/>
  <c r="P327" i="3"/>
  <c r="P343" i="3"/>
  <c r="P359" i="3"/>
  <c r="P375" i="3"/>
  <c r="P391" i="3"/>
  <c r="P407" i="3"/>
  <c r="P423" i="3"/>
  <c r="P439" i="3"/>
  <c r="P455" i="3"/>
  <c r="P471" i="3"/>
  <c r="P487" i="3"/>
  <c r="P503" i="3"/>
  <c r="P519" i="3"/>
  <c r="P535" i="3"/>
  <c r="P551" i="3"/>
  <c r="P567" i="3"/>
  <c r="P583" i="3"/>
  <c r="P599" i="3"/>
  <c r="P615" i="3"/>
  <c r="P631" i="3"/>
  <c r="P647" i="3"/>
  <c r="P663" i="3"/>
  <c r="P679" i="3"/>
  <c r="P695" i="3"/>
  <c r="O8705" i="3"/>
  <c r="O10400" i="3"/>
  <c r="O10951" i="3"/>
  <c r="O11480" i="3"/>
  <c r="O11912" i="3"/>
  <c r="O12344" i="3"/>
  <c r="O12718" i="3"/>
  <c r="O12919" i="3"/>
  <c r="O13098" i="3"/>
  <c r="O13262" i="3"/>
  <c r="O13391" i="3"/>
  <c r="O13523" i="3"/>
  <c r="O13662" i="3"/>
  <c r="O13781" i="3"/>
  <c r="O13895" i="3"/>
  <c r="O14005" i="3"/>
  <c r="O14098" i="3"/>
  <c r="O14191" i="3"/>
  <c r="O14294" i="3"/>
  <c r="O14381" i="3"/>
  <c r="O14467" i="3"/>
  <c r="O14564" i="3"/>
  <c r="O14645" i="3"/>
  <c r="O14726" i="3"/>
  <c r="O14820" i="3"/>
  <c r="O14901" i="3"/>
  <c r="O14982" i="3"/>
  <c r="O15076" i="3"/>
  <c r="O15157" i="3"/>
  <c r="O15238" i="3"/>
  <c r="O15332" i="3"/>
  <c r="O15413" i="3"/>
  <c r="O15494" i="3"/>
  <c r="O15588" i="3"/>
  <c r="O15669" i="3"/>
  <c r="O15750" i="3"/>
  <c r="O15844" i="3"/>
  <c r="O15925" i="3"/>
  <c r="O16006" i="3"/>
  <c r="O16100" i="3"/>
  <c r="O16181" i="3"/>
  <c r="O16262" i="3"/>
  <c r="O16356" i="3"/>
  <c r="O16437" i="3"/>
  <c r="O16518" i="3"/>
  <c r="O16580" i="3"/>
  <c r="O16626" i="3"/>
  <c r="O16662" i="3"/>
  <c r="O16708" i="3"/>
  <c r="O16754" i="3"/>
  <c r="O16790" i="3"/>
  <c r="O16834" i="3"/>
  <c r="O16868" i="3"/>
  <c r="O16902" i="3"/>
  <c r="O16945" i="3"/>
  <c r="O16979" i="3"/>
  <c r="O17013" i="3"/>
  <c r="O17050" i="3"/>
  <c r="O17090" i="3"/>
  <c r="O17122" i="3"/>
  <c r="O17153" i="3"/>
  <c r="O17178" i="3"/>
  <c r="O17203" i="3"/>
  <c r="O17228" i="3"/>
  <c r="O17251" i="3"/>
  <c r="O17275" i="3"/>
  <c r="O17298" i="3"/>
  <c r="O17322" i="3"/>
  <c r="O17345" i="3"/>
  <c r="O17366" i="3"/>
  <c r="O17390" i="3"/>
  <c r="O17413" i="3"/>
  <c r="O17437" i="3"/>
  <c r="O17460" i="3"/>
  <c r="O17483" i="3"/>
  <c r="O17503" i="3"/>
  <c r="O17522" i="3"/>
  <c r="O17541" i="3"/>
  <c r="O17563" i="3"/>
  <c r="O17581" i="3"/>
  <c r="O17599" i="3"/>
  <c r="O17617" i="3"/>
  <c r="O17635" i="3"/>
  <c r="O17653" i="3"/>
  <c r="O17673" i="3"/>
  <c r="O17691" i="3"/>
  <c r="O17709" i="3"/>
  <c r="O17727" i="3"/>
  <c r="O17745" i="3"/>
  <c r="O17763" i="3"/>
  <c r="O17781" i="3"/>
  <c r="O17801" i="3"/>
  <c r="O17819" i="3"/>
  <c r="O17837" i="3"/>
  <c r="O17855" i="3"/>
  <c r="O17873" i="3"/>
  <c r="O17891" i="3"/>
  <c r="O17909" i="3"/>
  <c r="O17929" i="3"/>
  <c r="O17947" i="3"/>
  <c r="O17965" i="3"/>
  <c r="O17983" i="3"/>
  <c r="O18001" i="3"/>
  <c r="O18019" i="3"/>
  <c r="O18037" i="3"/>
  <c r="O18054" i="3"/>
  <c r="O18072" i="3"/>
  <c r="O18089" i="3"/>
  <c r="O18106" i="3"/>
  <c r="O18123" i="3"/>
  <c r="O18140" i="3"/>
  <c r="O18157" i="3"/>
  <c r="O18174" i="3"/>
  <c r="O18191" i="3"/>
  <c r="O18207" i="3"/>
  <c r="O18223" i="3"/>
  <c r="O18239" i="3"/>
  <c r="O18255" i="3"/>
  <c r="O18271" i="3"/>
  <c r="O18287" i="3"/>
  <c r="O18303" i="3"/>
  <c r="O18319" i="3"/>
  <c r="O18335" i="3"/>
  <c r="O18351" i="3"/>
  <c r="O18367" i="3"/>
  <c r="O18383" i="3"/>
  <c r="O18399" i="3"/>
  <c r="O18415" i="3"/>
  <c r="O18431" i="3"/>
  <c r="O18447" i="3"/>
  <c r="O18463" i="3"/>
  <c r="O18479" i="3"/>
  <c r="O18495" i="3"/>
  <c r="O18511" i="3"/>
  <c r="O18527" i="3"/>
  <c r="O18543" i="3"/>
  <c r="O18559" i="3"/>
  <c r="O18575" i="3"/>
  <c r="O18591" i="3"/>
  <c r="O18607" i="3"/>
  <c r="O18623" i="3"/>
  <c r="O18639" i="3"/>
  <c r="O18655" i="3"/>
  <c r="O18671" i="3"/>
  <c r="O18687" i="3"/>
  <c r="O18703" i="3"/>
  <c r="O18719" i="3"/>
  <c r="O18735" i="3"/>
  <c r="O18751" i="3"/>
  <c r="O18767" i="3"/>
  <c r="O18783" i="3"/>
  <c r="O18799" i="3"/>
  <c r="O18815" i="3"/>
  <c r="O18831" i="3"/>
  <c r="O18847" i="3"/>
  <c r="O18863" i="3"/>
  <c r="O18879" i="3"/>
  <c r="O18895" i="3"/>
  <c r="O18911" i="3"/>
  <c r="O18927" i="3"/>
  <c r="O18943" i="3"/>
  <c r="O18959" i="3"/>
  <c r="O18975" i="3"/>
  <c r="O18991" i="3"/>
  <c r="O19007" i="3"/>
  <c r="O19023" i="3"/>
  <c r="O19039" i="3"/>
  <c r="O19055" i="3"/>
  <c r="O19071" i="3"/>
  <c r="O19087" i="3"/>
  <c r="O19103" i="3"/>
  <c r="O19119" i="3"/>
  <c r="P8" i="3"/>
  <c r="P24" i="3"/>
  <c r="P40" i="3"/>
  <c r="P56" i="3"/>
  <c r="P72" i="3"/>
  <c r="P88" i="3"/>
  <c r="P104" i="3"/>
  <c r="P120" i="3"/>
  <c r="P136" i="3"/>
  <c r="P152" i="3"/>
  <c r="P168" i="3"/>
  <c r="P184" i="3"/>
  <c r="P200" i="3"/>
  <c r="P216" i="3"/>
  <c r="P232" i="3"/>
  <c r="P248" i="3"/>
  <c r="P264" i="3"/>
  <c r="P280" i="3"/>
  <c r="P296" i="3"/>
  <c r="P312" i="3"/>
  <c r="P328" i="3"/>
  <c r="P344" i="3"/>
  <c r="P360" i="3"/>
  <c r="P376" i="3"/>
  <c r="P392" i="3"/>
  <c r="P408" i="3"/>
  <c r="P424" i="3"/>
  <c r="P440" i="3"/>
  <c r="P456" i="3"/>
  <c r="P472" i="3"/>
  <c r="P488" i="3"/>
  <c r="P504" i="3"/>
  <c r="P520" i="3"/>
  <c r="P536" i="3"/>
  <c r="P552" i="3"/>
  <c r="P568" i="3"/>
  <c r="P584" i="3"/>
  <c r="P600" i="3"/>
  <c r="P616" i="3"/>
  <c r="P632" i="3"/>
  <c r="P648" i="3"/>
  <c r="P664" i="3"/>
  <c r="P680" i="3"/>
  <c r="P696" i="3"/>
  <c r="O8719" i="3"/>
  <c r="O10401" i="3"/>
  <c r="O11028" i="3"/>
  <c r="O11482" i="3"/>
  <c r="O11914" i="3"/>
  <c r="O12423" i="3"/>
  <c r="O12726" i="3"/>
  <c r="O12920" i="3"/>
  <c r="O13128" i="3"/>
  <c r="O13263" i="3"/>
  <c r="O13395" i="3"/>
  <c r="O13543" i="3"/>
  <c r="O13663" i="3"/>
  <c r="O13782" i="3"/>
  <c r="O13912" i="3"/>
  <c r="O14006" i="3"/>
  <c r="O14099" i="3"/>
  <c r="O14207" i="3"/>
  <c r="O14295" i="3"/>
  <c r="O14382" i="3"/>
  <c r="O14482" i="3"/>
  <c r="O14565" i="3"/>
  <c r="O14646" i="3"/>
  <c r="O14740" i="3"/>
  <c r="O14821" i="3"/>
  <c r="O14902" i="3"/>
  <c r="O14996" i="3"/>
  <c r="O15077" i="3"/>
  <c r="O15158" i="3"/>
  <c r="O15252" i="3"/>
  <c r="O15333" i="3"/>
  <c r="O15414" i="3"/>
  <c r="O15508" i="3"/>
  <c r="O15589" i="3"/>
  <c r="O15670" i="3"/>
  <c r="O15764" i="3"/>
  <c r="O15845" i="3"/>
  <c r="O15926" i="3"/>
  <c r="O16020" i="3"/>
  <c r="O16101" i="3"/>
  <c r="O16182" i="3"/>
  <c r="O16276" i="3"/>
  <c r="O16357" i="3"/>
  <c r="O16438" i="3"/>
  <c r="O16532" i="3"/>
  <c r="O16581" i="3"/>
  <c r="O16627" i="3"/>
  <c r="O16673" i="3"/>
  <c r="O16709" i="3"/>
  <c r="O16755" i="3"/>
  <c r="O16801" i="3"/>
  <c r="O16835" i="3"/>
  <c r="O16869" i="3"/>
  <c r="O16906" i="3"/>
  <c r="O16946" i="3"/>
  <c r="O16980" i="3"/>
  <c r="O17014" i="3"/>
  <c r="O17057" i="3"/>
  <c r="O17091" i="3"/>
  <c r="O17123" i="3"/>
  <c r="O17154" i="3"/>
  <c r="O17179" i="3"/>
  <c r="O17204" i="3"/>
  <c r="O17229" i="3"/>
  <c r="O17252" i="3"/>
  <c r="O17276" i="3"/>
  <c r="O17299" i="3"/>
  <c r="O17323" i="3"/>
  <c r="O17346" i="3"/>
  <c r="O17370" i="3"/>
  <c r="O17393" i="3"/>
  <c r="O17414" i="3"/>
  <c r="O17438" i="3"/>
  <c r="O17461" i="3"/>
  <c r="O17484" i="3"/>
  <c r="O17504" i="3"/>
  <c r="O17523" i="3"/>
  <c r="O17542" i="3"/>
  <c r="O17564" i="3"/>
  <c r="O17582" i="3"/>
  <c r="O17600" i="3"/>
  <c r="O17618" i="3"/>
  <c r="O17636" i="3"/>
  <c r="O17654" i="3"/>
  <c r="O17674" i="3"/>
  <c r="O17692" i="3"/>
  <c r="O17710" i="3"/>
  <c r="O17728" i="3"/>
  <c r="O17746" i="3"/>
  <c r="O17764" i="3"/>
  <c r="O17782" i="3"/>
  <c r="O17802" i="3"/>
  <c r="O17820" i="3"/>
  <c r="O17838" i="3"/>
  <c r="O17856" i="3"/>
  <c r="O17874" i="3"/>
  <c r="O17892" i="3"/>
  <c r="O17910" i="3"/>
  <c r="O17930" i="3"/>
  <c r="O17948" i="3"/>
  <c r="O17966" i="3"/>
  <c r="O17984" i="3"/>
  <c r="O18002" i="3"/>
  <c r="O18020" i="3"/>
  <c r="O18038" i="3"/>
  <c r="O18056" i="3"/>
  <c r="O18073" i="3"/>
  <c r="O18090" i="3"/>
  <c r="O18107" i="3"/>
  <c r="O18124" i="3"/>
  <c r="O18141" i="3"/>
  <c r="O18158" i="3"/>
  <c r="O18175" i="3"/>
  <c r="O18192" i="3"/>
  <c r="O18208" i="3"/>
  <c r="O18224" i="3"/>
  <c r="O18240" i="3"/>
  <c r="O18256" i="3"/>
  <c r="O18272" i="3"/>
  <c r="O18288" i="3"/>
  <c r="O18304" i="3"/>
  <c r="O18320" i="3"/>
  <c r="O18336" i="3"/>
  <c r="O18352" i="3"/>
  <c r="O18368" i="3"/>
  <c r="O18384" i="3"/>
  <c r="O18400" i="3"/>
  <c r="O18416" i="3"/>
  <c r="O18432" i="3"/>
  <c r="O18448" i="3"/>
  <c r="O18464" i="3"/>
  <c r="O18480" i="3"/>
  <c r="O18496" i="3"/>
  <c r="O18512" i="3"/>
  <c r="O18528" i="3"/>
  <c r="O18544" i="3"/>
  <c r="O18560" i="3"/>
  <c r="O18576" i="3"/>
  <c r="O18592" i="3"/>
  <c r="O18608" i="3"/>
  <c r="O18624" i="3"/>
  <c r="O18640" i="3"/>
  <c r="O18656" i="3"/>
  <c r="O18672" i="3"/>
  <c r="O18688" i="3"/>
  <c r="O18704" i="3"/>
  <c r="O18720" i="3"/>
  <c r="O18736" i="3"/>
  <c r="O18752" i="3"/>
  <c r="O18768" i="3"/>
  <c r="O18784" i="3"/>
  <c r="O18800" i="3"/>
  <c r="O18816" i="3"/>
  <c r="O18832" i="3"/>
  <c r="O18848" i="3"/>
  <c r="O18864" i="3"/>
  <c r="O18880" i="3"/>
  <c r="O18896" i="3"/>
  <c r="O18912" i="3"/>
  <c r="O18928" i="3"/>
  <c r="O18944" i="3"/>
  <c r="O18960" i="3"/>
  <c r="O18976" i="3"/>
  <c r="O18992" i="3"/>
  <c r="O19008" i="3"/>
  <c r="O19024" i="3"/>
  <c r="O19040" i="3"/>
  <c r="O19056" i="3"/>
  <c r="O19072" i="3"/>
  <c r="O19088" i="3"/>
  <c r="O19104" i="3"/>
  <c r="O19120" i="3"/>
  <c r="P9" i="3"/>
  <c r="P25" i="3"/>
  <c r="P41" i="3"/>
  <c r="P57" i="3"/>
  <c r="P73" i="3"/>
  <c r="P89" i="3"/>
  <c r="P105" i="3"/>
  <c r="P121" i="3"/>
  <c r="P137" i="3"/>
  <c r="P153" i="3"/>
  <c r="P169" i="3"/>
  <c r="P185" i="3"/>
  <c r="P201" i="3"/>
  <c r="P217" i="3"/>
  <c r="P233" i="3"/>
  <c r="P249" i="3"/>
  <c r="P265" i="3"/>
  <c r="P281" i="3"/>
  <c r="P297" i="3"/>
  <c r="P313" i="3"/>
  <c r="P329" i="3"/>
  <c r="P345" i="3"/>
  <c r="P361" i="3"/>
  <c r="P377" i="3"/>
  <c r="P393" i="3"/>
  <c r="P409" i="3"/>
  <c r="P425" i="3"/>
  <c r="P441" i="3"/>
  <c r="P457" i="3"/>
  <c r="P473" i="3"/>
  <c r="P489" i="3"/>
  <c r="P505" i="3"/>
  <c r="P521" i="3"/>
  <c r="P537" i="3"/>
  <c r="P553" i="3"/>
  <c r="P569" i="3"/>
  <c r="P585" i="3"/>
  <c r="P601" i="3"/>
  <c r="P617" i="3"/>
  <c r="P633" i="3"/>
  <c r="P649" i="3"/>
  <c r="P665" i="3"/>
  <c r="P681" i="3"/>
  <c r="P697" i="3"/>
  <c r="P713" i="3"/>
  <c r="P729" i="3"/>
  <c r="P745" i="3"/>
  <c r="P761" i="3"/>
  <c r="P777" i="3"/>
  <c r="P793" i="3"/>
  <c r="P809" i="3"/>
  <c r="P825" i="3"/>
  <c r="P841" i="3"/>
  <c r="P857" i="3"/>
  <c r="P873" i="3"/>
  <c r="P889" i="3"/>
  <c r="P905" i="3"/>
  <c r="P921" i="3"/>
  <c r="P937" i="3"/>
  <c r="P953" i="3"/>
  <c r="P969" i="3"/>
  <c r="P985" i="3"/>
  <c r="P1001" i="3"/>
  <c r="P1017" i="3"/>
  <c r="P1033" i="3"/>
  <c r="P1049" i="3"/>
  <c r="P1065" i="3"/>
  <c r="P1081" i="3"/>
  <c r="P1097" i="3"/>
  <c r="P1113" i="3"/>
  <c r="P1129" i="3"/>
  <c r="P1145" i="3"/>
  <c r="P1161" i="3"/>
  <c r="P1177" i="3"/>
  <c r="P1193" i="3"/>
  <c r="P1209" i="3"/>
  <c r="P1225" i="3"/>
  <c r="P1241" i="3"/>
  <c r="P1257" i="3"/>
  <c r="P1273" i="3"/>
  <c r="P1289" i="3"/>
  <c r="P1305" i="3"/>
  <c r="P1321" i="3"/>
  <c r="P1337" i="3"/>
  <c r="P1353" i="3"/>
  <c r="P1369" i="3"/>
  <c r="P1385" i="3"/>
  <c r="P1401" i="3"/>
  <c r="P1417" i="3"/>
  <c r="P1433" i="3"/>
  <c r="P1449" i="3"/>
  <c r="P1465" i="3"/>
  <c r="P1481" i="3"/>
  <c r="P1497" i="3"/>
  <c r="P1513" i="3"/>
  <c r="P1529" i="3"/>
  <c r="P1545" i="3"/>
  <c r="P1561" i="3"/>
  <c r="P1577" i="3"/>
  <c r="P1593" i="3"/>
  <c r="P1609" i="3"/>
  <c r="P1625" i="3"/>
  <c r="P1641" i="3"/>
  <c r="O8735" i="3"/>
  <c r="O10526" i="3"/>
  <c r="O11041" i="3"/>
  <c r="O11495" i="3"/>
  <c r="O11992" i="3"/>
  <c r="O12424" i="3"/>
  <c r="O12727" i="3"/>
  <c r="O12952" i="3"/>
  <c r="O13129" i="3"/>
  <c r="O13267" i="3"/>
  <c r="O13415" i="3"/>
  <c r="O13544" i="3"/>
  <c r="O13667" i="3"/>
  <c r="O13801" i="3"/>
  <c r="O13913" i="3"/>
  <c r="O14007" i="3"/>
  <c r="O14115" i="3"/>
  <c r="O14208" i="3"/>
  <c r="O14296" i="3"/>
  <c r="O14397" i="3"/>
  <c r="O14483" i="3"/>
  <c r="O14566" i="3"/>
  <c r="O14660" i="3"/>
  <c r="O14741" i="3"/>
  <c r="O14822" i="3"/>
  <c r="O14916" i="3"/>
  <c r="O14997" i="3"/>
  <c r="O15078" i="3"/>
  <c r="O15172" i="3"/>
  <c r="O15253" i="3"/>
  <c r="O15334" i="3"/>
  <c r="O15428" i="3"/>
  <c r="O15509" i="3"/>
  <c r="O15590" i="3"/>
  <c r="O15684" i="3"/>
  <c r="O15765" i="3"/>
  <c r="O15846" i="3"/>
  <c r="O15940" i="3"/>
  <c r="O16021" i="3"/>
  <c r="O16102" i="3"/>
  <c r="O16196" i="3"/>
  <c r="O16277" i="3"/>
  <c r="O16358" i="3"/>
  <c r="O16452" i="3"/>
  <c r="O16533" i="3"/>
  <c r="O16582" i="3"/>
  <c r="O16628" i="3"/>
  <c r="O16674" i="3"/>
  <c r="O16710" i="3"/>
  <c r="O16756" i="3"/>
  <c r="O16802" i="3"/>
  <c r="O16836" i="3"/>
  <c r="O16870" i="3"/>
  <c r="O16913" i="3"/>
  <c r="O16947" i="3"/>
  <c r="O16981" i="3"/>
  <c r="O17018" i="3"/>
  <c r="O17058" i="3"/>
  <c r="O17092" i="3"/>
  <c r="O17124" i="3"/>
  <c r="O17155" i="3"/>
  <c r="O17180" i="3"/>
  <c r="O17205" i="3"/>
  <c r="O17230" i="3"/>
  <c r="O17253" i="3"/>
  <c r="O17277" i="3"/>
  <c r="O17300" i="3"/>
  <c r="O17324" i="3"/>
  <c r="O17347" i="3"/>
  <c r="O17371" i="3"/>
  <c r="O17394" i="3"/>
  <c r="O17418" i="3"/>
  <c r="O17441" i="3"/>
  <c r="O17462" i="3"/>
  <c r="O17485" i="3"/>
  <c r="O17505" i="3"/>
  <c r="O17524" i="3"/>
  <c r="O17546" i="3"/>
  <c r="O17565" i="3"/>
  <c r="O17583" i="3"/>
  <c r="O17601" i="3"/>
  <c r="O17619" i="3"/>
  <c r="O17637" i="3"/>
  <c r="O17657" i="3"/>
  <c r="O17675" i="3"/>
  <c r="O17693" i="3"/>
  <c r="O17711" i="3"/>
  <c r="O17729" i="3"/>
  <c r="O17747" i="3"/>
  <c r="O17765" i="3"/>
  <c r="O17785" i="3"/>
  <c r="O17803" i="3"/>
  <c r="O17821" i="3"/>
  <c r="O17839" i="3"/>
  <c r="O17857" i="3"/>
  <c r="O17875" i="3"/>
  <c r="O17893" i="3"/>
  <c r="O17913" i="3"/>
  <c r="O17931" i="3"/>
  <c r="O17949" i="3"/>
  <c r="O17967" i="3"/>
  <c r="O17985" i="3"/>
  <c r="O18003" i="3"/>
  <c r="O18021" i="3"/>
  <c r="O18040" i="3"/>
  <c r="O18057" i="3"/>
  <c r="O18074" i="3"/>
  <c r="O18091" i="3"/>
  <c r="O18108" i="3"/>
  <c r="O18125" i="3"/>
  <c r="O18142" i="3"/>
  <c r="O18159" i="3"/>
  <c r="O18176" i="3"/>
  <c r="O18193" i="3"/>
  <c r="O18209" i="3"/>
  <c r="O18225" i="3"/>
  <c r="O18241" i="3"/>
  <c r="O18257" i="3"/>
  <c r="O18273" i="3"/>
  <c r="O18289" i="3"/>
  <c r="O18305" i="3"/>
  <c r="O18321" i="3"/>
  <c r="O18337" i="3"/>
  <c r="O18353" i="3"/>
  <c r="O18369" i="3"/>
  <c r="O18385" i="3"/>
  <c r="O18401" i="3"/>
  <c r="O18417" i="3"/>
  <c r="O18433" i="3"/>
  <c r="O18449" i="3"/>
  <c r="O18465" i="3"/>
  <c r="O18481" i="3"/>
  <c r="O18497" i="3"/>
  <c r="O18513" i="3"/>
  <c r="O18529" i="3"/>
  <c r="O18545" i="3"/>
  <c r="O18561" i="3"/>
  <c r="O18577" i="3"/>
  <c r="O18593" i="3"/>
  <c r="O18609" i="3"/>
  <c r="O18625" i="3"/>
  <c r="O18641" i="3"/>
  <c r="O18657" i="3"/>
  <c r="O18673" i="3"/>
  <c r="O18689" i="3"/>
  <c r="O18705" i="3"/>
  <c r="O18721" i="3"/>
  <c r="O18737" i="3"/>
  <c r="O18753" i="3"/>
  <c r="O18769" i="3"/>
  <c r="O18785" i="3"/>
  <c r="O18801" i="3"/>
  <c r="O18817" i="3"/>
  <c r="O18833" i="3"/>
  <c r="O18849" i="3"/>
  <c r="O18865" i="3"/>
  <c r="O18881" i="3"/>
  <c r="O18897" i="3"/>
  <c r="O18913" i="3"/>
  <c r="O18929" i="3"/>
  <c r="O18945" i="3"/>
  <c r="O18961" i="3"/>
  <c r="O18977" i="3"/>
  <c r="O18993" i="3"/>
  <c r="O19009" i="3"/>
  <c r="O19025" i="3"/>
  <c r="O19041" i="3"/>
  <c r="O19057" i="3"/>
  <c r="O19073" i="3"/>
  <c r="O19089" i="3"/>
  <c r="O19105" i="3"/>
  <c r="O19121" i="3"/>
  <c r="P10" i="3"/>
  <c r="P26" i="3"/>
  <c r="P42" i="3"/>
  <c r="P58" i="3"/>
  <c r="P74" i="3"/>
  <c r="P90" i="3"/>
  <c r="P106" i="3"/>
  <c r="P122" i="3"/>
  <c r="P138" i="3"/>
  <c r="P154" i="3"/>
  <c r="P170" i="3"/>
  <c r="P186" i="3"/>
  <c r="P202" i="3"/>
  <c r="P218" i="3"/>
  <c r="P234" i="3"/>
  <c r="P250" i="3"/>
  <c r="P266" i="3"/>
  <c r="P282" i="3"/>
  <c r="P298" i="3"/>
  <c r="P314" i="3"/>
  <c r="P330" i="3"/>
  <c r="P346" i="3"/>
  <c r="P362" i="3"/>
  <c r="P378" i="3"/>
  <c r="P394" i="3"/>
  <c r="P410" i="3"/>
  <c r="P426" i="3"/>
  <c r="P442" i="3"/>
  <c r="P458" i="3"/>
  <c r="P474" i="3"/>
  <c r="P490" i="3"/>
  <c r="P506" i="3"/>
  <c r="P522" i="3"/>
  <c r="P538" i="3"/>
  <c r="P554" i="3"/>
  <c r="P570" i="3"/>
  <c r="P586" i="3"/>
  <c r="P602" i="3"/>
  <c r="P618" i="3"/>
  <c r="P634" i="3"/>
  <c r="P650" i="3"/>
  <c r="P666" i="3"/>
  <c r="P682" i="3"/>
  <c r="P698" i="3"/>
  <c r="P714" i="3"/>
  <c r="P730" i="3"/>
  <c r="P746" i="3"/>
  <c r="P762" i="3"/>
  <c r="P778" i="3"/>
  <c r="P794" i="3"/>
  <c r="P810" i="3"/>
  <c r="P826" i="3"/>
  <c r="P842" i="3"/>
  <c r="P858" i="3"/>
  <c r="P874" i="3"/>
  <c r="P890" i="3"/>
  <c r="P906" i="3"/>
  <c r="P922" i="3"/>
  <c r="P938" i="3"/>
  <c r="P954" i="3"/>
  <c r="P970" i="3"/>
  <c r="P986" i="3"/>
  <c r="P1002" i="3"/>
  <c r="P1018" i="3"/>
  <c r="P1034" i="3"/>
  <c r="P1050" i="3"/>
  <c r="P1066" i="3"/>
  <c r="P1082" i="3"/>
  <c r="P1098" i="3"/>
  <c r="P1114" i="3"/>
  <c r="P1130" i="3"/>
  <c r="P1146" i="3"/>
  <c r="P1162" i="3"/>
  <c r="P1178" i="3"/>
  <c r="P1194" i="3"/>
  <c r="P1210" i="3"/>
  <c r="P1226" i="3"/>
  <c r="P1242" i="3"/>
  <c r="P1258" i="3"/>
  <c r="P1274" i="3"/>
  <c r="P1290" i="3"/>
  <c r="P1306" i="3"/>
  <c r="P1322" i="3"/>
  <c r="P1338" i="3"/>
  <c r="P1354" i="3"/>
  <c r="P1370" i="3"/>
  <c r="P1386" i="3"/>
  <c r="P1402" i="3"/>
  <c r="P1418" i="3"/>
  <c r="P1434" i="3"/>
  <c r="P1450" i="3"/>
  <c r="P1466" i="3"/>
  <c r="P1482" i="3"/>
  <c r="P1498" i="3"/>
  <c r="P1514" i="3"/>
  <c r="P1530" i="3"/>
  <c r="P1546" i="3"/>
  <c r="P1562" i="3"/>
  <c r="P1578" i="3"/>
  <c r="P1594" i="3"/>
  <c r="P1610" i="3"/>
  <c r="P1626" i="3"/>
  <c r="P1642" i="3"/>
  <c r="P1658" i="3"/>
  <c r="P1674" i="3"/>
  <c r="P1690" i="3"/>
  <c r="P1706" i="3"/>
  <c r="P1722" i="3"/>
  <c r="P1738" i="3"/>
  <c r="P1754" i="3"/>
  <c r="P1770" i="3"/>
  <c r="P1786" i="3"/>
  <c r="P1802" i="3"/>
  <c r="P1818" i="3"/>
  <c r="P1834" i="3"/>
  <c r="P1850" i="3"/>
  <c r="P1866" i="3"/>
  <c r="P1882" i="3"/>
  <c r="P1898" i="3"/>
  <c r="P1914" i="3"/>
  <c r="P1930" i="3"/>
  <c r="P1946" i="3"/>
  <c r="P1962" i="3"/>
  <c r="P1978" i="3"/>
  <c r="P1994" i="3"/>
  <c r="P2010" i="3"/>
  <c r="P2026" i="3"/>
  <c r="P2042" i="3"/>
  <c r="P2058" i="3"/>
  <c r="P2074" i="3"/>
  <c r="P2090" i="3"/>
  <c r="P2106" i="3"/>
  <c r="P2122" i="3"/>
  <c r="P2138" i="3"/>
  <c r="P2154" i="3"/>
  <c r="O9359" i="3"/>
  <c r="O10527" i="3"/>
  <c r="O11044" i="3"/>
  <c r="O11562" i="3"/>
  <c r="O11994" i="3"/>
  <c r="O12426" i="3"/>
  <c r="O12761" i="3"/>
  <c r="O12953" i="3"/>
  <c r="O13130" i="3"/>
  <c r="O13287" i="3"/>
  <c r="O13416" i="3"/>
  <c r="O13545" i="3"/>
  <c r="O13686" i="3"/>
  <c r="O13802" i="3"/>
  <c r="O13914" i="3"/>
  <c r="O14023" i="3"/>
  <c r="O14116" i="3"/>
  <c r="O14209" i="3"/>
  <c r="O14311" i="3"/>
  <c r="O14398" i="3"/>
  <c r="O14484" i="3"/>
  <c r="O14580" i="3"/>
  <c r="O14661" i="3"/>
  <c r="O14742" i="3"/>
  <c r="O14836" i="3"/>
  <c r="O14917" i="3"/>
  <c r="O14998" i="3"/>
  <c r="O15092" i="3"/>
  <c r="O15173" i="3"/>
  <c r="O15254" i="3"/>
  <c r="O15348" i="3"/>
  <c r="O15429" i="3"/>
  <c r="O15510" i="3"/>
  <c r="O15604" i="3"/>
  <c r="O15685" i="3"/>
  <c r="O15766" i="3"/>
  <c r="O15860" i="3"/>
  <c r="O15941" i="3"/>
  <c r="O16022" i="3"/>
  <c r="O16116" i="3"/>
  <c r="O16197" i="3"/>
  <c r="O16278" i="3"/>
  <c r="O16372" i="3"/>
  <c r="O16453" i="3"/>
  <c r="O16534" i="3"/>
  <c r="O16593" i="3"/>
  <c r="O16629" i="3"/>
  <c r="O16675" i="3"/>
  <c r="O16721" i="3"/>
  <c r="O16757" i="3"/>
  <c r="O16803" i="3"/>
  <c r="O16837" i="3"/>
  <c r="O16874" i="3"/>
  <c r="O16914" i="3"/>
  <c r="O16948" i="3"/>
  <c r="O16982" i="3"/>
  <c r="O17025" i="3"/>
  <c r="O17059" i="3"/>
  <c r="O17093" i="3"/>
  <c r="O17125" i="3"/>
  <c r="O17156" i="3"/>
  <c r="O17181" i="3"/>
  <c r="O17206" i="3"/>
  <c r="O17233" i="3"/>
  <c r="O17254" i="3"/>
  <c r="O17278" i="3"/>
  <c r="O17301" i="3"/>
  <c r="O17325" i="3"/>
  <c r="O17348" i="3"/>
  <c r="O17372" i="3"/>
  <c r="O17395" i="3"/>
  <c r="O17419" i="3"/>
  <c r="O17442" i="3"/>
  <c r="O17466" i="3"/>
  <c r="O17486" i="3"/>
  <c r="O17506" i="3"/>
  <c r="O17525" i="3"/>
  <c r="O17547" i="3"/>
  <c r="O17566" i="3"/>
  <c r="O17584" i="3"/>
  <c r="O17602" i="3"/>
  <c r="O17620" i="3"/>
  <c r="O17638" i="3"/>
  <c r="O17658" i="3"/>
  <c r="O17676" i="3"/>
  <c r="O17694" i="3"/>
  <c r="O17712" i="3"/>
  <c r="O17730" i="3"/>
  <c r="O17748" i="3"/>
  <c r="O17766" i="3"/>
  <c r="O17786" i="3"/>
  <c r="O17804" i="3"/>
  <c r="O17822" i="3"/>
  <c r="O17840" i="3"/>
  <c r="O17858" i="3"/>
  <c r="O17876" i="3"/>
  <c r="O17894" i="3"/>
  <c r="O17914" i="3"/>
  <c r="O17932" i="3"/>
  <c r="O17950" i="3"/>
  <c r="O17968" i="3"/>
  <c r="O17986" i="3"/>
  <c r="O18004" i="3"/>
  <c r="O18022" i="3"/>
  <c r="O18041" i="3"/>
  <c r="O18058" i="3"/>
  <c r="O18075" i="3"/>
  <c r="O18092" i="3"/>
  <c r="O18109" i="3"/>
  <c r="O18126" i="3"/>
  <c r="O18143" i="3"/>
  <c r="O18160" i="3"/>
  <c r="O18177" i="3"/>
  <c r="O18194" i="3"/>
  <c r="O18210" i="3"/>
  <c r="O18226" i="3"/>
  <c r="O18242" i="3"/>
  <c r="O18258" i="3"/>
  <c r="O18274" i="3"/>
  <c r="O18290" i="3"/>
  <c r="O18306" i="3"/>
  <c r="O18322" i="3"/>
  <c r="O18338" i="3"/>
  <c r="O18354" i="3"/>
  <c r="O18370" i="3"/>
  <c r="O18386" i="3"/>
  <c r="O18402" i="3"/>
  <c r="O18418" i="3"/>
  <c r="O18434" i="3"/>
  <c r="O18450" i="3"/>
  <c r="O18466" i="3"/>
  <c r="O18482" i="3"/>
  <c r="O18498" i="3"/>
  <c r="O18514" i="3"/>
  <c r="O18530" i="3"/>
  <c r="O18546" i="3"/>
  <c r="O18562" i="3"/>
  <c r="O18578" i="3"/>
  <c r="O18594" i="3"/>
  <c r="O18610" i="3"/>
  <c r="O18626" i="3"/>
  <c r="O18642" i="3"/>
  <c r="O18658" i="3"/>
  <c r="O18674" i="3"/>
  <c r="O18690" i="3"/>
  <c r="O18706" i="3"/>
  <c r="O18722" i="3"/>
  <c r="O18738" i="3"/>
  <c r="O18754" i="3"/>
  <c r="O18770" i="3"/>
  <c r="O18786" i="3"/>
  <c r="O18802" i="3"/>
  <c r="O18818" i="3"/>
  <c r="O18834" i="3"/>
  <c r="O18850" i="3"/>
  <c r="O18866" i="3"/>
  <c r="O18882" i="3"/>
  <c r="O18898" i="3"/>
  <c r="O18914" i="3"/>
  <c r="O18930" i="3"/>
  <c r="O18946" i="3"/>
  <c r="O18962" i="3"/>
  <c r="O18978" i="3"/>
  <c r="O18994" i="3"/>
  <c r="O19010" i="3"/>
  <c r="O19026" i="3"/>
  <c r="O19042" i="3"/>
  <c r="O19058" i="3"/>
  <c r="O19074" i="3"/>
  <c r="O19090" i="3"/>
  <c r="O19106" i="3"/>
  <c r="O19122" i="3"/>
  <c r="P11" i="3"/>
  <c r="P27" i="3"/>
  <c r="P43" i="3"/>
  <c r="P59" i="3"/>
  <c r="P75" i="3"/>
  <c r="P91" i="3"/>
  <c r="P107" i="3"/>
  <c r="P123" i="3"/>
  <c r="P139" i="3"/>
  <c r="P155" i="3"/>
  <c r="P171" i="3"/>
  <c r="P187" i="3"/>
  <c r="P203" i="3"/>
  <c r="P219" i="3"/>
  <c r="P235" i="3"/>
  <c r="P251" i="3"/>
  <c r="P267" i="3"/>
  <c r="P283" i="3"/>
  <c r="P299" i="3"/>
  <c r="P315" i="3"/>
  <c r="P331" i="3"/>
  <c r="P347" i="3"/>
  <c r="P363" i="3"/>
  <c r="P379" i="3"/>
  <c r="P395" i="3"/>
  <c r="P411" i="3"/>
  <c r="P427" i="3"/>
  <c r="P443" i="3"/>
  <c r="P459" i="3"/>
  <c r="P475" i="3"/>
  <c r="P491" i="3"/>
  <c r="P507" i="3"/>
  <c r="P523" i="3"/>
  <c r="P539" i="3"/>
  <c r="P555" i="3"/>
  <c r="P571" i="3"/>
  <c r="P587" i="3"/>
  <c r="P603" i="3"/>
  <c r="P619" i="3"/>
  <c r="P635" i="3"/>
  <c r="P651" i="3"/>
  <c r="P667" i="3"/>
  <c r="P683" i="3"/>
  <c r="P699" i="3"/>
  <c r="P715" i="3"/>
  <c r="P731" i="3"/>
  <c r="P747" i="3"/>
  <c r="P763" i="3"/>
  <c r="P779" i="3"/>
  <c r="P795" i="3"/>
  <c r="P811" i="3"/>
  <c r="P827" i="3"/>
  <c r="P843" i="3"/>
  <c r="P859" i="3"/>
  <c r="P875" i="3"/>
  <c r="P891" i="3"/>
  <c r="P907" i="3"/>
  <c r="P923" i="3"/>
  <c r="P939" i="3"/>
  <c r="P955" i="3"/>
  <c r="P971" i="3"/>
  <c r="P987" i="3"/>
  <c r="P1003" i="3"/>
  <c r="P1019" i="3"/>
  <c r="P1035" i="3"/>
  <c r="P1051" i="3"/>
  <c r="P1067" i="3"/>
  <c r="P1083" i="3"/>
  <c r="P1099" i="3"/>
  <c r="P1115" i="3"/>
  <c r="P1131" i="3"/>
  <c r="P1147" i="3"/>
  <c r="P1163" i="3"/>
  <c r="P1179" i="3"/>
  <c r="P1195" i="3"/>
  <c r="P1211" i="3"/>
  <c r="P1227" i="3"/>
  <c r="P1243" i="3"/>
  <c r="P1259" i="3"/>
  <c r="P1275" i="3"/>
  <c r="P1291" i="3"/>
  <c r="P1307" i="3"/>
  <c r="P1323" i="3"/>
  <c r="P1339" i="3"/>
  <c r="P1355" i="3"/>
  <c r="P1371" i="3"/>
  <c r="P1387" i="3"/>
  <c r="P1403" i="3"/>
  <c r="P1419" i="3"/>
  <c r="P1435" i="3"/>
  <c r="P1451" i="3"/>
  <c r="P1467" i="3"/>
  <c r="P1483" i="3"/>
  <c r="P1499" i="3"/>
  <c r="P1515" i="3"/>
  <c r="P1531" i="3"/>
  <c r="P1547" i="3"/>
  <c r="P1563" i="3"/>
  <c r="P1579" i="3"/>
  <c r="P1595" i="3"/>
  <c r="P1611" i="3"/>
  <c r="P1627" i="3"/>
  <c r="P1643" i="3"/>
  <c r="P1659" i="3"/>
  <c r="P1675" i="3"/>
  <c r="P1691" i="3"/>
  <c r="P1707" i="3"/>
  <c r="P1723" i="3"/>
  <c r="P1739" i="3"/>
  <c r="P1755" i="3"/>
  <c r="P1771" i="3"/>
  <c r="P1787" i="3"/>
  <c r="P1803" i="3"/>
  <c r="P1819" i="3"/>
  <c r="P1835" i="3"/>
  <c r="P1851" i="3"/>
  <c r="P1867" i="3"/>
  <c r="P1883" i="3"/>
  <c r="P1899" i="3"/>
  <c r="P1915" i="3"/>
  <c r="P1931" i="3"/>
  <c r="P1947" i="3"/>
  <c r="P1963" i="3"/>
  <c r="P1979" i="3"/>
  <c r="P1995" i="3"/>
  <c r="P2011" i="3"/>
  <c r="P2027" i="3"/>
  <c r="P2043" i="3"/>
  <c r="P2059" i="3"/>
  <c r="P2075" i="3"/>
  <c r="P2091" i="3"/>
  <c r="P2107" i="3"/>
  <c r="O9375" i="3"/>
  <c r="O10529" i="3"/>
  <c r="O11133" i="3"/>
  <c r="O11575" i="3"/>
  <c r="O12007" i="3"/>
  <c r="O12487" i="3"/>
  <c r="O12762" i="3"/>
  <c r="O12954" i="3"/>
  <c r="O13159" i="3"/>
  <c r="O13288" i="3"/>
  <c r="O13417" i="3"/>
  <c r="O13571" i="3"/>
  <c r="O13687" i="3"/>
  <c r="O13805" i="3"/>
  <c r="O13933" i="3"/>
  <c r="O14024" i="3"/>
  <c r="O14117" i="3"/>
  <c r="O14225" i="3"/>
  <c r="O14312" i="3"/>
  <c r="O14399" i="3"/>
  <c r="O14499" i="3"/>
  <c r="O14581" i="3"/>
  <c r="O14662" i="3"/>
  <c r="O14756" i="3"/>
  <c r="O14837" i="3"/>
  <c r="O14918" i="3"/>
  <c r="O15012" i="3"/>
  <c r="O15093" i="3"/>
  <c r="O15174" i="3"/>
  <c r="O15268" i="3"/>
  <c r="O15349" i="3"/>
  <c r="O15430" i="3"/>
  <c r="O15524" i="3"/>
  <c r="O15605" i="3"/>
  <c r="O15686" i="3"/>
  <c r="O15780" i="3"/>
  <c r="O15861" i="3"/>
  <c r="O15942" i="3"/>
  <c r="O16036" i="3"/>
  <c r="O16117" i="3"/>
  <c r="O16198" i="3"/>
  <c r="O16292" i="3"/>
  <c r="O16373" i="3"/>
  <c r="O16454" i="3"/>
  <c r="O16548" i="3"/>
  <c r="O16594" i="3"/>
  <c r="O16630" i="3"/>
  <c r="O16676" i="3"/>
  <c r="O16722" i="3"/>
  <c r="O16758" i="3"/>
  <c r="O16804" i="3"/>
  <c r="O16838" i="3"/>
  <c r="O16881" i="3"/>
  <c r="O16915" i="3"/>
  <c r="O16949" i="3"/>
  <c r="O16986" i="3"/>
  <c r="O17026" i="3"/>
  <c r="O17060" i="3"/>
  <c r="O17094" i="3"/>
  <c r="O17126" i="3"/>
  <c r="O17157" i="3"/>
  <c r="O17185" i="3"/>
  <c r="O17210" i="3"/>
  <c r="O17234" i="3"/>
  <c r="O17258" i="3"/>
  <c r="O17281" i="3"/>
  <c r="O17302" i="3"/>
  <c r="O17326" i="3"/>
  <c r="O17349" i="3"/>
  <c r="O17373" i="3"/>
  <c r="O17396" i="3"/>
  <c r="O17420" i="3"/>
  <c r="O17443" i="3"/>
  <c r="O17467" i="3"/>
  <c r="O17488" i="3"/>
  <c r="O17507" i="3"/>
  <c r="O17526" i="3"/>
  <c r="O17548" i="3"/>
  <c r="O17567" i="3"/>
  <c r="O17585" i="3"/>
  <c r="O17603" i="3"/>
  <c r="O17621" i="3"/>
  <c r="O17641" i="3"/>
  <c r="O17659" i="3"/>
  <c r="O17677" i="3"/>
  <c r="O17695" i="3"/>
  <c r="O17713" i="3"/>
  <c r="O17731" i="3"/>
  <c r="O17749" i="3"/>
  <c r="O17769" i="3"/>
  <c r="O17787" i="3"/>
  <c r="O17805" i="3"/>
  <c r="O17823" i="3"/>
  <c r="O17841" i="3"/>
  <c r="O17859" i="3"/>
  <c r="O17877" i="3"/>
  <c r="O17897" i="3"/>
  <c r="O17915" i="3"/>
  <c r="O17933" i="3"/>
  <c r="O17951" i="3"/>
  <c r="O17969" i="3"/>
  <c r="O17987" i="3"/>
  <c r="O18005" i="3"/>
  <c r="O18025" i="3"/>
  <c r="O18042" i="3"/>
  <c r="O18059" i="3"/>
  <c r="O18076" i="3"/>
  <c r="O18093" i="3"/>
  <c r="O18110" i="3"/>
  <c r="O18127" i="3"/>
  <c r="O18144" i="3"/>
  <c r="O18161" i="3"/>
  <c r="O18178" i="3"/>
  <c r="O18195" i="3"/>
  <c r="O18211" i="3"/>
  <c r="O18227" i="3"/>
  <c r="O18243" i="3"/>
  <c r="O18259" i="3"/>
  <c r="O18275" i="3"/>
  <c r="O18291" i="3"/>
  <c r="O18307" i="3"/>
  <c r="O18323" i="3"/>
  <c r="O18339" i="3"/>
  <c r="O18355" i="3"/>
  <c r="O18371" i="3"/>
  <c r="O18387" i="3"/>
  <c r="O18403" i="3"/>
  <c r="O18419" i="3"/>
  <c r="O18435" i="3"/>
  <c r="O18451" i="3"/>
  <c r="O18467" i="3"/>
  <c r="O18483" i="3"/>
  <c r="O18499" i="3"/>
  <c r="O18515" i="3"/>
  <c r="O18531" i="3"/>
  <c r="O18547" i="3"/>
  <c r="O18563" i="3"/>
  <c r="O18579" i="3"/>
  <c r="O18595" i="3"/>
  <c r="O18611" i="3"/>
  <c r="O18627" i="3"/>
  <c r="O18643" i="3"/>
  <c r="O18659" i="3"/>
  <c r="O18675" i="3"/>
  <c r="O18691" i="3"/>
  <c r="O18707" i="3"/>
  <c r="O18723" i="3"/>
  <c r="O18739" i="3"/>
  <c r="O18755" i="3"/>
  <c r="O18771" i="3"/>
  <c r="O18787" i="3"/>
  <c r="O18803" i="3"/>
  <c r="O18819" i="3"/>
  <c r="O18835" i="3"/>
  <c r="O18851" i="3"/>
  <c r="O18867" i="3"/>
  <c r="O18883" i="3"/>
  <c r="O18899" i="3"/>
  <c r="O18915" i="3"/>
  <c r="O18931" i="3"/>
  <c r="O18947" i="3"/>
  <c r="O18963" i="3"/>
  <c r="O18979" i="3"/>
  <c r="O18995" i="3"/>
  <c r="O19011" i="3"/>
  <c r="O19027" i="3"/>
  <c r="O19043" i="3"/>
  <c r="O19059" i="3"/>
  <c r="O19075" i="3"/>
  <c r="O19091" i="3"/>
  <c r="O19107" i="3"/>
  <c r="O19123" i="3"/>
  <c r="P12" i="3"/>
  <c r="P28" i="3"/>
  <c r="P44" i="3"/>
  <c r="P60" i="3"/>
  <c r="P76" i="3"/>
  <c r="P92" i="3"/>
  <c r="P108" i="3"/>
  <c r="P124" i="3"/>
  <c r="P140" i="3"/>
  <c r="P156" i="3"/>
  <c r="P172" i="3"/>
  <c r="P188" i="3"/>
  <c r="P204" i="3"/>
  <c r="P220" i="3"/>
  <c r="P236" i="3"/>
  <c r="P252" i="3"/>
  <c r="P268" i="3"/>
  <c r="P284" i="3"/>
  <c r="P300" i="3"/>
  <c r="P316" i="3"/>
  <c r="P332" i="3"/>
  <c r="P348" i="3"/>
  <c r="P364" i="3"/>
  <c r="P380" i="3"/>
  <c r="P396" i="3"/>
  <c r="P412" i="3"/>
  <c r="P428" i="3"/>
  <c r="P444" i="3"/>
  <c r="P460" i="3"/>
  <c r="P476" i="3"/>
  <c r="P492" i="3"/>
  <c r="P508" i="3"/>
  <c r="P524" i="3"/>
  <c r="P540" i="3"/>
  <c r="P556" i="3"/>
  <c r="P572" i="3"/>
  <c r="P588" i="3"/>
  <c r="P604" i="3"/>
  <c r="P620" i="3"/>
  <c r="P636" i="3"/>
  <c r="P652" i="3"/>
  <c r="P668" i="3"/>
  <c r="P684" i="3"/>
  <c r="P700" i="3"/>
  <c r="P716" i="3"/>
  <c r="P732" i="3"/>
  <c r="P748" i="3"/>
  <c r="P764" i="3"/>
  <c r="P780" i="3"/>
  <c r="P796" i="3"/>
  <c r="P812" i="3"/>
  <c r="P828" i="3"/>
  <c r="P844" i="3"/>
  <c r="P860" i="3"/>
  <c r="P876" i="3"/>
  <c r="P892" i="3"/>
  <c r="P908" i="3"/>
  <c r="P924" i="3"/>
  <c r="P940" i="3"/>
  <c r="P956" i="3"/>
  <c r="P972" i="3"/>
  <c r="P988" i="3"/>
  <c r="P1004" i="3"/>
  <c r="P1020" i="3"/>
  <c r="P1036" i="3"/>
  <c r="P1052" i="3"/>
  <c r="O9473" i="3"/>
  <c r="O10636" i="3"/>
  <c r="O11134" i="3"/>
  <c r="O11576" i="3"/>
  <c r="O12074" i="3"/>
  <c r="O12488" i="3"/>
  <c r="O12766" i="3"/>
  <c r="O12986" i="3"/>
  <c r="O13160" i="3"/>
  <c r="O13289" i="3"/>
  <c r="O13443" i="3"/>
  <c r="O13572" i="3"/>
  <c r="O13688" i="3"/>
  <c r="O13827" i="3"/>
  <c r="O13934" i="3"/>
  <c r="O14025" i="3"/>
  <c r="O14133" i="3"/>
  <c r="O14226" i="3"/>
  <c r="O14313" i="3"/>
  <c r="O14414" i="3"/>
  <c r="O14500" i="3"/>
  <c r="O14582" i="3"/>
  <c r="O14676" i="3"/>
  <c r="O14757" i="3"/>
  <c r="O14838" i="3"/>
  <c r="O14932" i="3"/>
  <c r="O15013" i="3"/>
  <c r="O15094" i="3"/>
  <c r="O15188" i="3"/>
  <c r="O15269" i="3"/>
  <c r="O15350" i="3"/>
  <c r="O15444" i="3"/>
  <c r="O15525" i="3"/>
  <c r="O15606" i="3"/>
  <c r="O15700" i="3"/>
  <c r="O15781" i="3"/>
  <c r="O15862" i="3"/>
  <c r="O15956" i="3"/>
  <c r="O16037" i="3"/>
  <c r="O16118" i="3"/>
  <c r="O16212" i="3"/>
  <c r="O16293" i="3"/>
  <c r="O16374" i="3"/>
  <c r="O16468" i="3"/>
  <c r="O16549" i="3"/>
  <c r="O16595" i="3"/>
  <c r="O16641" i="3"/>
  <c r="O16677" i="3"/>
  <c r="O16723" i="3"/>
  <c r="O16769" i="3"/>
  <c r="O16805" i="3"/>
  <c r="O16842" i="3"/>
  <c r="O16882" i="3"/>
  <c r="O16916" i="3"/>
  <c r="O16950" i="3"/>
  <c r="O16993" i="3"/>
  <c r="O17027" i="3"/>
  <c r="O17061" i="3"/>
  <c r="O17098" i="3"/>
  <c r="O17130" i="3"/>
  <c r="O17158" i="3"/>
  <c r="O17186" i="3"/>
  <c r="O17211" i="3"/>
  <c r="O17235" i="3"/>
  <c r="O17259" i="3"/>
  <c r="O17282" i="3"/>
  <c r="O17306" i="3"/>
  <c r="O17329" i="3"/>
  <c r="O17350" i="3"/>
  <c r="O17374" i="3"/>
  <c r="O17397" i="3"/>
  <c r="O17421" i="3"/>
  <c r="O17444" i="3"/>
  <c r="O17468" i="3"/>
  <c r="O17489" i="3"/>
  <c r="O17508" i="3"/>
  <c r="O17530" i="3"/>
  <c r="O17549" i="3"/>
  <c r="O17568" i="3"/>
  <c r="O17586" i="3"/>
  <c r="O17604" i="3"/>
  <c r="O17622" i="3"/>
  <c r="O17642" i="3"/>
  <c r="O17660" i="3"/>
  <c r="O17678" i="3"/>
  <c r="O17696" i="3"/>
  <c r="O17714" i="3"/>
  <c r="O17732" i="3"/>
  <c r="O17750" i="3"/>
  <c r="O17770" i="3"/>
  <c r="O17788" i="3"/>
  <c r="O17806" i="3"/>
  <c r="O17824" i="3"/>
  <c r="O17842" i="3"/>
  <c r="O17860" i="3"/>
  <c r="O17878" i="3"/>
  <c r="O17898" i="3"/>
  <c r="O17916" i="3"/>
  <c r="O17934" i="3"/>
  <c r="O17952" i="3"/>
  <c r="O17970" i="3"/>
  <c r="O17988" i="3"/>
  <c r="O18006" i="3"/>
  <c r="O18026" i="3"/>
  <c r="O18043" i="3"/>
  <c r="O18060" i="3"/>
  <c r="O18077" i="3"/>
  <c r="O18094" i="3"/>
  <c r="O18111" i="3"/>
  <c r="O18128" i="3"/>
  <c r="O18145" i="3"/>
  <c r="O18162" i="3"/>
  <c r="O18179" i="3"/>
  <c r="O18196" i="3"/>
  <c r="O18212" i="3"/>
  <c r="O18228" i="3"/>
  <c r="O18244" i="3"/>
  <c r="O18260" i="3"/>
  <c r="O18276" i="3"/>
  <c r="O18292" i="3"/>
  <c r="O18308" i="3"/>
  <c r="O18324" i="3"/>
  <c r="O18340" i="3"/>
  <c r="O18356" i="3"/>
  <c r="O18372" i="3"/>
  <c r="O18388" i="3"/>
  <c r="O18404" i="3"/>
  <c r="O18420" i="3"/>
  <c r="O18436" i="3"/>
  <c r="O18452" i="3"/>
  <c r="O18468" i="3"/>
  <c r="O18484" i="3"/>
  <c r="O18500" i="3"/>
  <c r="O18516" i="3"/>
  <c r="O18532" i="3"/>
  <c r="O18548" i="3"/>
  <c r="O18564" i="3"/>
  <c r="O18580" i="3"/>
  <c r="O18596" i="3"/>
  <c r="O18612" i="3"/>
  <c r="O18628" i="3"/>
  <c r="O18644" i="3"/>
  <c r="O18660" i="3"/>
  <c r="O18676" i="3"/>
  <c r="O18692" i="3"/>
  <c r="O18708" i="3"/>
  <c r="O18724" i="3"/>
  <c r="O18740" i="3"/>
  <c r="O18756" i="3"/>
  <c r="O18772" i="3"/>
  <c r="O18788" i="3"/>
  <c r="O18804" i="3"/>
  <c r="O18820" i="3"/>
  <c r="O18836" i="3"/>
  <c r="O18852" i="3"/>
  <c r="O18868" i="3"/>
  <c r="O18884" i="3"/>
  <c r="O18900" i="3"/>
  <c r="O18916" i="3"/>
  <c r="O18932" i="3"/>
  <c r="O18948" i="3"/>
  <c r="O18964" i="3"/>
  <c r="O18980" i="3"/>
  <c r="O18996" i="3"/>
  <c r="O19012" i="3"/>
  <c r="O19028" i="3"/>
  <c r="O19044" i="3"/>
  <c r="O19060" i="3"/>
  <c r="O19076" i="3"/>
  <c r="O19092" i="3"/>
  <c r="O19108" i="3"/>
  <c r="O19124" i="3"/>
  <c r="P13" i="3"/>
  <c r="P29" i="3"/>
  <c r="P45" i="3"/>
  <c r="P61" i="3"/>
  <c r="P77" i="3"/>
  <c r="P93" i="3"/>
  <c r="P109" i="3"/>
  <c r="P125" i="3"/>
  <c r="P141" i="3"/>
  <c r="P157" i="3"/>
  <c r="P173" i="3"/>
  <c r="P189" i="3"/>
  <c r="P205" i="3"/>
  <c r="P221" i="3"/>
  <c r="P237" i="3"/>
  <c r="P253" i="3"/>
  <c r="P269" i="3"/>
  <c r="P285" i="3"/>
  <c r="P301" i="3"/>
  <c r="P317" i="3"/>
  <c r="P333" i="3"/>
  <c r="P349" i="3"/>
  <c r="P365" i="3"/>
  <c r="P381" i="3"/>
  <c r="P397" i="3"/>
  <c r="P413" i="3"/>
  <c r="P429" i="3"/>
  <c r="P445" i="3"/>
  <c r="P461" i="3"/>
  <c r="P477" i="3"/>
  <c r="P493" i="3"/>
  <c r="P509" i="3"/>
  <c r="P525" i="3"/>
  <c r="P541" i="3"/>
  <c r="P557" i="3"/>
  <c r="P573" i="3"/>
  <c r="P589" i="3"/>
  <c r="P605" i="3"/>
  <c r="P621" i="3"/>
  <c r="P637" i="3"/>
  <c r="P653" i="3"/>
  <c r="P669" i="3"/>
  <c r="P685" i="3"/>
  <c r="P701" i="3"/>
  <c r="P717" i="3"/>
  <c r="P733" i="3"/>
  <c r="P749" i="3"/>
  <c r="P765" i="3"/>
  <c r="P781" i="3"/>
  <c r="P797" i="3"/>
  <c r="P813" i="3"/>
  <c r="P829" i="3"/>
  <c r="P845" i="3"/>
  <c r="P861" i="3"/>
  <c r="P877" i="3"/>
  <c r="P893" i="3"/>
  <c r="P909" i="3"/>
  <c r="P925" i="3"/>
  <c r="P941" i="3"/>
  <c r="P957" i="3"/>
  <c r="P973" i="3"/>
  <c r="P989" i="3"/>
  <c r="P1005" i="3"/>
  <c r="P1021" i="3"/>
  <c r="P1037" i="3"/>
  <c r="P1053" i="3"/>
  <c r="O9888" i="3"/>
  <c r="O10638" i="3"/>
  <c r="O11136" i="3"/>
  <c r="O11655" i="3"/>
  <c r="O12087" i="3"/>
  <c r="O12490" i="3"/>
  <c r="O12807" i="3"/>
  <c r="O12990" i="3"/>
  <c r="O13161" i="3"/>
  <c r="O13315" i="3"/>
  <c r="O13444" i="3"/>
  <c r="O13573" i="3"/>
  <c r="O13709" i="3"/>
  <c r="O13828" i="3"/>
  <c r="O13935" i="3"/>
  <c r="O14041" i="3"/>
  <c r="O14134" i="3"/>
  <c r="O14227" i="3"/>
  <c r="O14328" i="3"/>
  <c r="O14415" i="3"/>
  <c r="O14501" i="3"/>
  <c r="O14596" i="3"/>
  <c r="O14677" i="3"/>
  <c r="O14758" i="3"/>
  <c r="O14852" i="3"/>
  <c r="O14933" i="3"/>
  <c r="O15014" i="3"/>
  <c r="O15108" i="3"/>
  <c r="O15189" i="3"/>
  <c r="O15270" i="3"/>
  <c r="O15364" i="3"/>
  <c r="O15445" i="3"/>
  <c r="O15526" i="3"/>
  <c r="O15620" i="3"/>
  <c r="O15701" i="3"/>
  <c r="O15782" i="3"/>
  <c r="O15876" i="3"/>
  <c r="O15957" i="3"/>
  <c r="O16038" i="3"/>
  <c r="O16132" i="3"/>
  <c r="O16213" i="3"/>
  <c r="O16294" i="3"/>
  <c r="O16388" i="3"/>
  <c r="O16469" i="3"/>
  <c r="O16550" i="3"/>
  <c r="O16596" i="3"/>
  <c r="O16642" i="3"/>
  <c r="O16678" i="3"/>
  <c r="O16724" i="3"/>
  <c r="O16770" i="3"/>
  <c r="O16806" i="3"/>
  <c r="O16849" i="3"/>
  <c r="O16883" i="3"/>
  <c r="O16917" i="3"/>
  <c r="O16954" i="3"/>
  <c r="O16994" i="3"/>
  <c r="O17028" i="3"/>
  <c r="O17062" i="3"/>
  <c r="O17099" i="3"/>
  <c r="O17131" i="3"/>
  <c r="O17162" i="3"/>
  <c r="O17187" i="3"/>
  <c r="O17212" i="3"/>
  <c r="O17236" i="3"/>
  <c r="O17260" i="3"/>
  <c r="O17283" i="3"/>
  <c r="O17307" i="3"/>
  <c r="O17330" i="3"/>
  <c r="O17354" i="3"/>
  <c r="O17377" i="3"/>
  <c r="O17398" i="3"/>
  <c r="O17422" i="3"/>
  <c r="O17445" i="3"/>
  <c r="O17469" i="3"/>
  <c r="O17490" i="3"/>
  <c r="O17509" i="3"/>
  <c r="O17531" i="3"/>
  <c r="O17550" i="3"/>
  <c r="O17569" i="3"/>
  <c r="O17587" i="3"/>
  <c r="O17605" i="3"/>
  <c r="O17625" i="3"/>
  <c r="O17643" i="3"/>
  <c r="O17661" i="3"/>
  <c r="O17679" i="3"/>
  <c r="O17697" i="3"/>
  <c r="O17715" i="3"/>
  <c r="O17733" i="3"/>
  <c r="O17753" i="3"/>
  <c r="O17771" i="3"/>
  <c r="O17789" i="3"/>
  <c r="O17807" i="3"/>
  <c r="O17825" i="3"/>
  <c r="O17843" i="3"/>
  <c r="O17861" i="3"/>
  <c r="O17881" i="3"/>
  <c r="O17899" i="3"/>
  <c r="O17917" i="3"/>
  <c r="O17935" i="3"/>
  <c r="O17953" i="3"/>
  <c r="O17971" i="3"/>
  <c r="O17989" i="3"/>
  <c r="O18009" i="3"/>
  <c r="O18027" i="3"/>
  <c r="O18044" i="3"/>
  <c r="O18061" i="3"/>
  <c r="O18078" i="3"/>
  <c r="O18095" i="3"/>
  <c r="O18112" i="3"/>
  <c r="O18129" i="3"/>
  <c r="O18146" i="3"/>
  <c r="O18163" i="3"/>
  <c r="O18180" i="3"/>
  <c r="O18197" i="3"/>
  <c r="O18213" i="3"/>
  <c r="O18229" i="3"/>
  <c r="O18245" i="3"/>
  <c r="O18261" i="3"/>
  <c r="O18277" i="3"/>
  <c r="O18293" i="3"/>
  <c r="O18309" i="3"/>
  <c r="O18325" i="3"/>
  <c r="O18341" i="3"/>
  <c r="O18357" i="3"/>
  <c r="O18373" i="3"/>
  <c r="O18389" i="3"/>
  <c r="O18405" i="3"/>
  <c r="O18421" i="3"/>
  <c r="O18437" i="3"/>
  <c r="O18453" i="3"/>
  <c r="O18469" i="3"/>
  <c r="O18485" i="3"/>
  <c r="O18501" i="3"/>
  <c r="O18517" i="3"/>
  <c r="O18533" i="3"/>
  <c r="O18549" i="3"/>
  <c r="O18565" i="3"/>
  <c r="O18581" i="3"/>
  <c r="O18597" i="3"/>
  <c r="O18613" i="3"/>
  <c r="O18629" i="3"/>
  <c r="O18645" i="3"/>
  <c r="O18661" i="3"/>
  <c r="O18677" i="3"/>
  <c r="O18693" i="3"/>
  <c r="O18709" i="3"/>
  <c r="O18725" i="3"/>
  <c r="O18741" i="3"/>
  <c r="O18757" i="3"/>
  <c r="O18773" i="3"/>
  <c r="O18789" i="3"/>
  <c r="O18805" i="3"/>
  <c r="O18821" i="3"/>
  <c r="O18837" i="3"/>
  <c r="O18853" i="3"/>
  <c r="O18869" i="3"/>
  <c r="O18885" i="3"/>
  <c r="O18901" i="3"/>
  <c r="O18917" i="3"/>
  <c r="O18933" i="3"/>
  <c r="O18949" i="3"/>
  <c r="O18965" i="3"/>
  <c r="O18981" i="3"/>
  <c r="O18997" i="3"/>
  <c r="O19013" i="3"/>
  <c r="O19029" i="3"/>
  <c r="O19045" i="3"/>
  <c r="O19061" i="3"/>
  <c r="O19077" i="3"/>
  <c r="O19093" i="3"/>
  <c r="O19109" i="3"/>
  <c r="O19125" i="3"/>
  <c r="P14" i="3"/>
  <c r="P30" i="3"/>
  <c r="P46" i="3"/>
  <c r="P62" i="3"/>
  <c r="P78" i="3"/>
  <c r="P94" i="3"/>
  <c r="P110" i="3"/>
  <c r="P126" i="3"/>
  <c r="P142" i="3"/>
  <c r="P158" i="3"/>
  <c r="P174" i="3"/>
  <c r="P190" i="3"/>
  <c r="P206" i="3"/>
  <c r="P222" i="3"/>
  <c r="P238" i="3"/>
  <c r="P254" i="3"/>
  <c r="P270" i="3"/>
  <c r="P286" i="3"/>
  <c r="P302" i="3"/>
  <c r="P318" i="3"/>
  <c r="P334" i="3"/>
  <c r="P350" i="3"/>
  <c r="P366" i="3"/>
  <c r="P382" i="3"/>
  <c r="P398" i="3"/>
  <c r="P414" i="3"/>
  <c r="P430" i="3"/>
  <c r="P446" i="3"/>
  <c r="P462" i="3"/>
  <c r="P478" i="3"/>
  <c r="P494" i="3"/>
  <c r="P510" i="3"/>
  <c r="P526" i="3"/>
  <c r="P542" i="3"/>
  <c r="P558" i="3"/>
  <c r="O9933" i="3"/>
  <c r="O10654" i="3"/>
  <c r="O11224" i="3"/>
  <c r="O11656" i="3"/>
  <c r="O12088" i="3"/>
  <c r="O12551" i="3"/>
  <c r="O12808" i="3"/>
  <c r="O12991" i="3"/>
  <c r="O13187" i="3"/>
  <c r="O13316" i="3"/>
  <c r="O13445" i="3"/>
  <c r="O13592" i="3"/>
  <c r="O13710" i="3"/>
  <c r="O13829" i="3"/>
  <c r="O13951" i="3"/>
  <c r="O14042" i="3"/>
  <c r="O14135" i="3"/>
  <c r="O14243" i="3"/>
  <c r="O14329" i="3"/>
  <c r="O14416" i="3"/>
  <c r="O14516" i="3"/>
  <c r="O14597" i="3"/>
  <c r="O14678" i="3"/>
  <c r="O14772" i="3"/>
  <c r="O14853" i="3"/>
  <c r="O14934" i="3"/>
  <c r="O15028" i="3"/>
  <c r="O15109" i="3"/>
  <c r="O15190" i="3"/>
  <c r="O15284" i="3"/>
  <c r="O15365" i="3"/>
  <c r="O15446" i="3"/>
  <c r="O15540" i="3"/>
  <c r="O15621" i="3"/>
  <c r="O15702" i="3"/>
  <c r="O15796" i="3"/>
  <c r="O15877" i="3"/>
  <c r="O15958" i="3"/>
  <c r="O16052" i="3"/>
  <c r="O16133" i="3"/>
  <c r="O16214" i="3"/>
  <c r="O16308" i="3"/>
  <c r="O16389" i="3"/>
  <c r="O16470" i="3"/>
  <c r="O16561" i="3"/>
  <c r="O16597" i="3"/>
  <c r="O16643" i="3"/>
  <c r="O16689" i="3"/>
  <c r="O16725" i="3"/>
  <c r="O16771" i="3"/>
  <c r="O16810" i="3"/>
  <c r="O16850" i="3"/>
  <c r="O16884" i="3"/>
  <c r="O16918" i="3"/>
  <c r="O16961" i="3"/>
  <c r="O16995" i="3"/>
  <c r="O17029" i="3"/>
  <c r="O17066" i="3"/>
  <c r="O17105" i="3"/>
  <c r="O17137" i="3"/>
  <c r="O17163" i="3"/>
  <c r="O17188" i="3"/>
  <c r="O17213" i="3"/>
  <c r="O17237" i="3"/>
  <c r="O17261" i="3"/>
  <c r="O17284" i="3"/>
  <c r="O17308" i="3"/>
  <c r="O17331" i="3"/>
  <c r="O17355" i="3"/>
  <c r="O17378" i="3"/>
  <c r="O17402" i="3"/>
  <c r="O17425" i="3"/>
  <c r="O17446" i="3"/>
  <c r="O17470" i="3"/>
  <c r="O17491" i="3"/>
  <c r="O17510" i="3"/>
  <c r="O17532" i="3"/>
  <c r="O17551" i="3"/>
  <c r="O17570" i="3"/>
  <c r="O17588" i="3"/>
  <c r="O17606" i="3"/>
  <c r="O17626" i="3"/>
  <c r="O17644" i="3"/>
  <c r="O17662" i="3"/>
  <c r="O17680" i="3"/>
  <c r="O17698" i="3"/>
  <c r="O17716" i="3"/>
  <c r="O17734" i="3"/>
  <c r="O17754" i="3"/>
  <c r="O17772" i="3"/>
  <c r="O17790" i="3"/>
  <c r="O17808" i="3"/>
  <c r="O17826" i="3"/>
  <c r="O17844" i="3"/>
  <c r="O17862" i="3"/>
  <c r="O17882" i="3"/>
  <c r="O17900" i="3"/>
  <c r="O17918" i="3"/>
  <c r="O17936" i="3"/>
  <c r="O17954" i="3"/>
  <c r="O17972" i="3"/>
  <c r="O17990" i="3"/>
  <c r="O18010" i="3"/>
  <c r="O18028" i="3"/>
  <c r="O18045" i="3"/>
  <c r="O18062" i="3"/>
  <c r="O18079" i="3"/>
  <c r="O18096" i="3"/>
  <c r="O18113" i="3"/>
  <c r="O18130" i="3"/>
  <c r="O18147" i="3"/>
  <c r="O18164" i="3"/>
  <c r="O18181" i="3"/>
  <c r="O18198" i="3"/>
  <c r="O18214" i="3"/>
  <c r="O18230" i="3"/>
  <c r="O18246" i="3"/>
  <c r="O18262" i="3"/>
  <c r="O18278" i="3"/>
  <c r="O18294" i="3"/>
  <c r="O18310" i="3"/>
  <c r="O18326" i="3"/>
  <c r="O18342" i="3"/>
  <c r="O18358" i="3"/>
  <c r="O18374" i="3"/>
  <c r="O18390" i="3"/>
  <c r="O18406" i="3"/>
  <c r="O18422" i="3"/>
  <c r="O18438" i="3"/>
  <c r="O18454" i="3"/>
  <c r="O18470" i="3"/>
  <c r="O18486" i="3"/>
  <c r="O18502" i="3"/>
  <c r="O18518" i="3"/>
  <c r="O18534" i="3"/>
  <c r="O18550" i="3"/>
  <c r="O18566" i="3"/>
  <c r="O18582" i="3"/>
  <c r="O18598" i="3"/>
  <c r="O18614" i="3"/>
  <c r="O18630" i="3"/>
  <c r="O18646" i="3"/>
  <c r="O18662" i="3"/>
  <c r="O18678" i="3"/>
  <c r="O18694" i="3"/>
  <c r="O18710" i="3"/>
  <c r="O18726" i="3"/>
  <c r="O18742" i="3"/>
  <c r="O18758" i="3"/>
  <c r="O18774" i="3"/>
  <c r="O18790" i="3"/>
  <c r="O18806" i="3"/>
  <c r="O18822" i="3"/>
  <c r="O18838" i="3"/>
  <c r="O18854" i="3"/>
  <c r="O18870" i="3"/>
  <c r="O18886" i="3"/>
  <c r="O18902" i="3"/>
  <c r="O18918" i="3"/>
  <c r="O18934" i="3"/>
  <c r="O18950" i="3"/>
  <c r="O18966" i="3"/>
  <c r="O18982" i="3"/>
  <c r="O18998" i="3"/>
  <c r="O19014" i="3"/>
  <c r="O19030" i="3"/>
  <c r="O19046" i="3"/>
  <c r="O19062" i="3"/>
  <c r="O19078" i="3"/>
  <c r="O19094" i="3"/>
  <c r="O19110" i="3"/>
  <c r="O19126" i="3"/>
  <c r="P15" i="3"/>
  <c r="P31" i="3"/>
  <c r="P47" i="3"/>
  <c r="P63" i="3"/>
  <c r="P79" i="3"/>
  <c r="P95" i="3"/>
  <c r="P111" i="3"/>
  <c r="P127" i="3"/>
  <c r="P143" i="3"/>
  <c r="P159" i="3"/>
  <c r="P175" i="3"/>
  <c r="P191" i="3"/>
  <c r="P207" i="3"/>
  <c r="P223" i="3"/>
  <c r="P239" i="3"/>
  <c r="P255" i="3"/>
  <c r="P271" i="3"/>
  <c r="P287" i="3"/>
  <c r="P303" i="3"/>
  <c r="P319" i="3"/>
  <c r="P335" i="3"/>
  <c r="P351" i="3"/>
  <c r="P367" i="3"/>
  <c r="P383" i="3"/>
  <c r="P399" i="3"/>
  <c r="P415" i="3"/>
  <c r="P431" i="3"/>
  <c r="P447" i="3"/>
  <c r="P463" i="3"/>
  <c r="P479" i="3"/>
  <c r="P495" i="3"/>
  <c r="O9935" i="3"/>
  <c r="O10734" i="3"/>
  <c r="O11226" i="3"/>
  <c r="O11658" i="3"/>
  <c r="O12167" i="3"/>
  <c r="O12552" i="3"/>
  <c r="O12809" i="3"/>
  <c r="O13023" i="3"/>
  <c r="O13188" i="3"/>
  <c r="O13317" i="3"/>
  <c r="O13465" i="3"/>
  <c r="O13593" i="3"/>
  <c r="O13711" i="3"/>
  <c r="O13848" i="3"/>
  <c r="O13952" i="3"/>
  <c r="O14045" i="3"/>
  <c r="O14151" i="3"/>
  <c r="O14244" i="3"/>
  <c r="O14330" i="3"/>
  <c r="O14431" i="3"/>
  <c r="O14517" i="3"/>
  <c r="O14598" i="3"/>
  <c r="O14692" i="3"/>
  <c r="O14773" i="3"/>
  <c r="O14854" i="3"/>
  <c r="O14948" i="3"/>
  <c r="O15029" i="3"/>
  <c r="O15110" i="3"/>
  <c r="O15204" i="3"/>
  <c r="O15285" i="3"/>
  <c r="O15366" i="3"/>
  <c r="O15460" i="3"/>
  <c r="O15541" i="3"/>
  <c r="O15622" i="3"/>
  <c r="O15716" i="3"/>
  <c r="O15797" i="3"/>
  <c r="O15878" i="3"/>
  <c r="O15972" i="3"/>
  <c r="O16053" i="3"/>
  <c r="O16134" i="3"/>
  <c r="O16228" i="3"/>
  <c r="O16309" i="3"/>
  <c r="O16390" i="3"/>
  <c r="O16484" i="3"/>
  <c r="O16562" i="3"/>
  <c r="O16598" i="3"/>
  <c r="O16644" i="3"/>
  <c r="O16690" i="3"/>
  <c r="O16726" i="3"/>
  <c r="O16772" i="3"/>
  <c r="O16817" i="3"/>
  <c r="O16851" i="3"/>
  <c r="O16885" i="3"/>
  <c r="O16922" i="3"/>
  <c r="O16962" i="3"/>
  <c r="O16996" i="3"/>
  <c r="O17030" i="3"/>
  <c r="O17073" i="3"/>
  <c r="O17106" i="3"/>
  <c r="O17138" i="3"/>
  <c r="O17164" i="3"/>
  <c r="O17189" i="3"/>
  <c r="O17217" i="3"/>
  <c r="O17238" i="3"/>
  <c r="O17262" i="3"/>
  <c r="O17285" i="3"/>
  <c r="O17309" i="3"/>
  <c r="O17332" i="3"/>
  <c r="O17356" i="3"/>
  <c r="O17379" i="3"/>
  <c r="O17403" i="3"/>
  <c r="O17426" i="3"/>
  <c r="O17450" i="3"/>
  <c r="O17472" i="3"/>
  <c r="O17492" i="3"/>
  <c r="O17514" i="3"/>
  <c r="O17533" i="3"/>
  <c r="O17552" i="3"/>
  <c r="O17571" i="3"/>
  <c r="O17589" i="3"/>
  <c r="O17609" i="3"/>
  <c r="O17627" i="3"/>
  <c r="O17645" i="3"/>
  <c r="O17663" i="3"/>
  <c r="O17681" i="3"/>
  <c r="O17699" i="3"/>
  <c r="O17717" i="3"/>
  <c r="O17737" i="3"/>
  <c r="O17755" i="3"/>
  <c r="O17773" i="3"/>
  <c r="O17791" i="3"/>
  <c r="O17809" i="3"/>
  <c r="O17827" i="3"/>
  <c r="O17845" i="3"/>
  <c r="O17865" i="3"/>
  <c r="O17883" i="3"/>
  <c r="O17901" i="3"/>
  <c r="O17919" i="3"/>
  <c r="O17937" i="3"/>
  <c r="O17955" i="3"/>
  <c r="O17973" i="3"/>
  <c r="O17993" i="3"/>
  <c r="O18011" i="3"/>
  <c r="O18029" i="3"/>
  <c r="O18046" i="3"/>
  <c r="O18063" i="3"/>
  <c r="O18080" i="3"/>
  <c r="O18097" i="3"/>
  <c r="O18114" i="3"/>
  <c r="O18131" i="3"/>
  <c r="O18148" i="3"/>
  <c r="O18165" i="3"/>
  <c r="O18182" i="3"/>
  <c r="O18199" i="3"/>
  <c r="O18215" i="3"/>
  <c r="O18231" i="3"/>
  <c r="O18247" i="3"/>
  <c r="O18263" i="3"/>
  <c r="O18279" i="3"/>
  <c r="O18295" i="3"/>
  <c r="O18311" i="3"/>
  <c r="O18327" i="3"/>
  <c r="O18343" i="3"/>
  <c r="O18359" i="3"/>
  <c r="O18375" i="3"/>
  <c r="O18391" i="3"/>
  <c r="O18407" i="3"/>
  <c r="O18423" i="3"/>
  <c r="O18439" i="3"/>
  <c r="O18455" i="3"/>
  <c r="O18471" i="3"/>
  <c r="O18487" i="3"/>
  <c r="O18503" i="3"/>
  <c r="O18519" i="3"/>
  <c r="O18535" i="3"/>
  <c r="O18551" i="3"/>
  <c r="O18567" i="3"/>
  <c r="O18583" i="3"/>
  <c r="O18599" i="3"/>
  <c r="O18615" i="3"/>
  <c r="O18631" i="3"/>
  <c r="O18647" i="3"/>
  <c r="O18663" i="3"/>
  <c r="O18679" i="3"/>
  <c r="O18695" i="3"/>
  <c r="O18711" i="3"/>
  <c r="O18727" i="3"/>
  <c r="O18743" i="3"/>
  <c r="O18759" i="3"/>
  <c r="O18775" i="3"/>
  <c r="O18791" i="3"/>
  <c r="O18807" i="3"/>
  <c r="O18823" i="3"/>
  <c r="O18839" i="3"/>
  <c r="O18855" i="3"/>
  <c r="O18871" i="3"/>
  <c r="O18887" i="3"/>
  <c r="O18903" i="3"/>
  <c r="O18919" i="3"/>
  <c r="O18935" i="3"/>
  <c r="O18951" i="3"/>
  <c r="O18967" i="3"/>
  <c r="O18983" i="3"/>
  <c r="O18999" i="3"/>
  <c r="O19015" i="3"/>
  <c r="O19031" i="3"/>
  <c r="O19047" i="3"/>
  <c r="O19063" i="3"/>
  <c r="O19079" i="3"/>
  <c r="O19095" i="3"/>
  <c r="O19111" i="3"/>
  <c r="O19127" i="3"/>
  <c r="P16" i="3"/>
  <c r="P32" i="3"/>
  <c r="P48" i="3"/>
  <c r="P64" i="3"/>
  <c r="P80" i="3"/>
  <c r="P96" i="3"/>
  <c r="P112" i="3"/>
  <c r="P128" i="3"/>
  <c r="P144" i="3"/>
  <c r="P160" i="3"/>
  <c r="P176" i="3"/>
  <c r="P192" i="3"/>
  <c r="P208" i="3"/>
  <c r="P224" i="3"/>
  <c r="P240" i="3"/>
  <c r="P256" i="3"/>
  <c r="P272" i="3"/>
  <c r="P288" i="3"/>
  <c r="P304" i="3"/>
  <c r="P320" i="3"/>
  <c r="P336" i="3"/>
  <c r="P352" i="3"/>
  <c r="P368" i="3"/>
  <c r="P384" i="3"/>
  <c r="P400" i="3"/>
  <c r="P416" i="3"/>
  <c r="P432" i="3"/>
  <c r="P448" i="3"/>
  <c r="P464" i="3"/>
  <c r="P480" i="3"/>
  <c r="P496" i="3"/>
  <c r="P512" i="3"/>
  <c r="P528" i="3"/>
  <c r="P544" i="3"/>
  <c r="P560" i="3"/>
  <c r="P576" i="3"/>
  <c r="P592" i="3"/>
  <c r="P608" i="3"/>
  <c r="P624" i="3"/>
  <c r="P640" i="3"/>
  <c r="P656" i="3"/>
  <c r="P672" i="3"/>
  <c r="P688" i="3"/>
  <c r="O10112" i="3"/>
  <c r="O10749" i="3"/>
  <c r="O11239" i="3"/>
  <c r="O11736" i="3"/>
  <c r="O12168" i="3"/>
  <c r="O12554" i="3"/>
  <c r="O12841" i="3"/>
  <c r="O13030" i="3"/>
  <c r="O13189" i="3"/>
  <c r="O13337" i="3"/>
  <c r="O13466" i="3"/>
  <c r="O13594" i="3"/>
  <c r="O13733" i="3"/>
  <c r="O13849" i="3"/>
  <c r="O13953" i="3"/>
  <c r="O14061" i="3"/>
  <c r="O14152" i="3"/>
  <c r="O14245" i="3"/>
  <c r="O14345" i="3"/>
  <c r="O14432" i="3"/>
  <c r="O14518" i="3"/>
  <c r="O14612" i="3"/>
  <c r="O14693" i="3"/>
  <c r="O14774" i="3"/>
  <c r="O14868" i="3"/>
  <c r="O14949" i="3"/>
  <c r="O15030" i="3"/>
  <c r="O15124" i="3"/>
  <c r="O15205" i="3"/>
  <c r="O15286" i="3"/>
  <c r="O15380" i="3"/>
  <c r="O15461" i="3"/>
  <c r="O15542" i="3"/>
  <c r="O15636" i="3"/>
  <c r="O15717" i="3"/>
  <c r="O15798" i="3"/>
  <c r="O15892" i="3"/>
  <c r="O15973" i="3"/>
  <c r="O16054" i="3"/>
  <c r="O16148" i="3"/>
  <c r="O16229" i="3"/>
  <c r="O16310" i="3"/>
  <c r="O16404" i="3"/>
  <c r="O16485" i="3"/>
  <c r="O16563" i="3"/>
  <c r="O16609" i="3"/>
  <c r="O16645" i="3"/>
  <c r="O16691" i="3"/>
  <c r="O16737" i="3"/>
  <c r="O16773" i="3"/>
  <c r="O16818" i="3"/>
  <c r="O16852" i="3"/>
  <c r="O16886" i="3"/>
  <c r="O16929" i="3"/>
  <c r="O16963" i="3"/>
  <c r="O16997" i="3"/>
  <c r="O17034" i="3"/>
  <c r="O17074" i="3"/>
  <c r="O17107" i="3"/>
  <c r="O17139" i="3"/>
  <c r="O17165" i="3"/>
  <c r="O17190" i="3"/>
  <c r="O17218" i="3"/>
  <c r="O17242" i="3"/>
  <c r="O17265" i="3"/>
  <c r="O17286" i="3"/>
  <c r="O17310" i="3"/>
  <c r="O17333" i="3"/>
  <c r="O17357" i="3"/>
  <c r="O17380" i="3"/>
  <c r="O17404" i="3"/>
  <c r="O17427" i="3"/>
  <c r="O17451" i="3"/>
  <c r="O17473" i="3"/>
  <c r="O17493" i="3"/>
  <c r="O17515" i="3"/>
  <c r="O17534" i="3"/>
  <c r="O17553" i="3"/>
  <c r="O17572" i="3"/>
  <c r="O17590" i="3"/>
  <c r="O17610" i="3"/>
  <c r="O17628" i="3"/>
  <c r="O17646" i="3"/>
  <c r="O17664" i="3"/>
  <c r="O17682" i="3"/>
  <c r="O17700" i="3"/>
  <c r="O17718" i="3"/>
  <c r="O17738" i="3"/>
  <c r="O17756" i="3"/>
  <c r="O17774" i="3"/>
  <c r="O17792" i="3"/>
  <c r="O17810" i="3"/>
  <c r="O17828" i="3"/>
  <c r="O17846" i="3"/>
  <c r="O17866" i="3"/>
  <c r="O17884" i="3"/>
  <c r="O17902" i="3"/>
  <c r="O17920" i="3"/>
  <c r="O17938" i="3"/>
  <c r="O17956" i="3"/>
  <c r="O17974" i="3"/>
  <c r="O17994" i="3"/>
  <c r="O18012" i="3"/>
  <c r="O18030" i="3"/>
  <c r="O18047" i="3"/>
  <c r="O18064" i="3"/>
  <c r="O18081" i="3"/>
  <c r="O18098" i="3"/>
  <c r="O18115" i="3"/>
  <c r="O18132" i="3"/>
  <c r="O18149" i="3"/>
  <c r="O18166" i="3"/>
  <c r="O18184" i="3"/>
  <c r="O18200" i="3"/>
  <c r="O18216" i="3"/>
  <c r="O18232" i="3"/>
  <c r="O18248" i="3"/>
  <c r="O18264" i="3"/>
  <c r="O18280" i="3"/>
  <c r="O18296" i="3"/>
  <c r="O18312" i="3"/>
  <c r="O18328" i="3"/>
  <c r="O18344" i="3"/>
  <c r="O18360" i="3"/>
  <c r="O18376" i="3"/>
  <c r="O18392" i="3"/>
  <c r="O18408" i="3"/>
  <c r="O18424" i="3"/>
  <c r="O18440" i="3"/>
  <c r="O18456" i="3"/>
  <c r="O18472" i="3"/>
  <c r="O18488" i="3"/>
  <c r="O18504" i="3"/>
  <c r="O18520" i="3"/>
  <c r="O18536" i="3"/>
  <c r="O18552" i="3"/>
  <c r="O18568" i="3"/>
  <c r="O18584" i="3"/>
  <c r="O18600" i="3"/>
  <c r="O18616" i="3"/>
  <c r="O18632" i="3"/>
  <c r="O18648" i="3"/>
  <c r="O18664" i="3"/>
  <c r="O18680" i="3"/>
  <c r="O18696" i="3"/>
  <c r="O18712" i="3"/>
  <c r="O18728" i="3"/>
  <c r="O18744" i="3"/>
  <c r="O18760" i="3"/>
  <c r="O18776" i="3"/>
  <c r="O18792" i="3"/>
  <c r="O18808" i="3"/>
  <c r="O18824" i="3"/>
  <c r="O18840" i="3"/>
  <c r="O18856" i="3"/>
  <c r="O18872" i="3"/>
  <c r="O18888" i="3"/>
  <c r="O18904" i="3"/>
  <c r="O18920" i="3"/>
  <c r="O18936" i="3"/>
  <c r="O18952" i="3"/>
  <c r="O18968" i="3"/>
  <c r="O18984" i="3"/>
  <c r="O19000" i="3"/>
  <c r="O19016" i="3"/>
  <c r="O19032" i="3"/>
  <c r="O19048" i="3"/>
  <c r="O19064" i="3"/>
  <c r="O19080" i="3"/>
  <c r="O19096" i="3"/>
  <c r="O19112" i="3"/>
  <c r="O19128" i="3"/>
  <c r="P17" i="3"/>
  <c r="P33" i="3"/>
  <c r="P49" i="3"/>
  <c r="P65" i="3"/>
  <c r="P81" i="3"/>
  <c r="P97" i="3"/>
  <c r="P113" i="3"/>
  <c r="P129" i="3"/>
  <c r="P145" i="3"/>
  <c r="P161" i="3"/>
  <c r="P177" i="3"/>
  <c r="P193" i="3"/>
  <c r="P209" i="3"/>
  <c r="P225" i="3"/>
  <c r="P241" i="3"/>
  <c r="P257" i="3"/>
  <c r="P273" i="3"/>
  <c r="P289" i="3"/>
  <c r="P305" i="3"/>
  <c r="P321" i="3"/>
  <c r="P337" i="3"/>
  <c r="P353" i="3"/>
  <c r="P369" i="3"/>
  <c r="P385" i="3"/>
  <c r="P401" i="3"/>
  <c r="P417" i="3"/>
  <c r="P433" i="3"/>
  <c r="P449" i="3"/>
  <c r="P465" i="3"/>
  <c r="P481" i="3"/>
  <c r="P497" i="3"/>
  <c r="P513" i="3"/>
  <c r="P529" i="3"/>
  <c r="P545" i="3"/>
  <c r="P561" i="3"/>
  <c r="P577" i="3"/>
  <c r="P593" i="3"/>
  <c r="P609" i="3"/>
  <c r="P625" i="3"/>
  <c r="P641" i="3"/>
  <c r="P657" i="3"/>
  <c r="P673" i="3"/>
  <c r="P689" i="3"/>
  <c r="P705" i="3"/>
  <c r="P721" i="3"/>
  <c r="P737" i="3"/>
  <c r="P753" i="3"/>
  <c r="P769" i="3"/>
  <c r="P785" i="3"/>
  <c r="P801" i="3"/>
  <c r="P817" i="3"/>
  <c r="O4869" i="3"/>
  <c r="O10117" i="3"/>
  <c r="O10841" i="3"/>
  <c r="O11319" i="3"/>
  <c r="O11751" i="3"/>
  <c r="O12248" i="3"/>
  <c r="O12616" i="3"/>
  <c r="O12846" i="3"/>
  <c r="O13063" i="3"/>
  <c r="O13210" i="3"/>
  <c r="O13342" i="3"/>
  <c r="O13493" i="3"/>
  <c r="O13619" i="3"/>
  <c r="O13735" i="3"/>
  <c r="O13871" i="3"/>
  <c r="O13970" i="3"/>
  <c r="O14063" i="3"/>
  <c r="O14169" i="3"/>
  <c r="O14261" i="3"/>
  <c r="O14347" i="3"/>
  <c r="O14448" i="3"/>
  <c r="O14533" i="3"/>
  <c r="O14614" i="3"/>
  <c r="O14708" i="3"/>
  <c r="O14789" i="3"/>
  <c r="O14870" i="3"/>
  <c r="O14964" i="3"/>
  <c r="O15045" i="3"/>
  <c r="O15126" i="3"/>
  <c r="O15220" i="3"/>
  <c r="O15301" i="3"/>
  <c r="O15382" i="3"/>
  <c r="O15476" i="3"/>
  <c r="O15557" i="3"/>
  <c r="O15638" i="3"/>
  <c r="O15732" i="3"/>
  <c r="O15813" i="3"/>
  <c r="O15894" i="3"/>
  <c r="O15988" i="3"/>
  <c r="O16069" i="3"/>
  <c r="O16150" i="3"/>
  <c r="O16244" i="3"/>
  <c r="O16325" i="3"/>
  <c r="O16406" i="3"/>
  <c r="O16500" i="3"/>
  <c r="O16565" i="3"/>
  <c r="O16611" i="3"/>
  <c r="O16657" i="3"/>
  <c r="O16693" i="3"/>
  <c r="O16739" i="3"/>
  <c r="O16785" i="3"/>
  <c r="O16820" i="3"/>
  <c r="O16854" i="3"/>
  <c r="O16897" i="3"/>
  <c r="O16931" i="3"/>
  <c r="O16965" i="3"/>
  <c r="O17002" i="3"/>
  <c r="O17042" i="3"/>
  <c r="O17076" i="3"/>
  <c r="O17109" i="3"/>
  <c r="O17141" i="3"/>
  <c r="O17170" i="3"/>
  <c r="O17195" i="3"/>
  <c r="O17220" i="3"/>
  <c r="O17244" i="3"/>
  <c r="O17267" i="3"/>
  <c r="O17291" i="3"/>
  <c r="O17314" i="3"/>
  <c r="O17338" i="3"/>
  <c r="O17361" i="3"/>
  <c r="O17382" i="3"/>
  <c r="O17406" i="3"/>
  <c r="O17429" i="3"/>
  <c r="O17453" i="3"/>
  <c r="O17475" i="3"/>
  <c r="O17498" i="3"/>
  <c r="O17517" i="3"/>
  <c r="O17536" i="3"/>
  <c r="O17555" i="3"/>
  <c r="O17574" i="3"/>
  <c r="O17594" i="3"/>
  <c r="O17612" i="3"/>
  <c r="O17630" i="3"/>
  <c r="O17648" i="3"/>
  <c r="O17666" i="3"/>
  <c r="O17684" i="3"/>
  <c r="O17702" i="3"/>
  <c r="O17722" i="3"/>
  <c r="O17740" i="3"/>
  <c r="O17758" i="3"/>
  <c r="O17776" i="3"/>
  <c r="O17794" i="3"/>
  <c r="O17812" i="3"/>
  <c r="O17830" i="3"/>
  <c r="O17850" i="3"/>
  <c r="O17868" i="3"/>
  <c r="O17886" i="3"/>
  <c r="O17904" i="3"/>
  <c r="O17922" i="3"/>
  <c r="O17940" i="3"/>
  <c r="O17958" i="3"/>
  <c r="O17978" i="3"/>
  <c r="O17996" i="3"/>
  <c r="O18014" i="3"/>
  <c r="O18032" i="3"/>
  <c r="O18049" i="3"/>
  <c r="O18066" i="3"/>
  <c r="O18083" i="3"/>
  <c r="O18100" i="3"/>
  <c r="O18117" i="3"/>
  <c r="O18134" i="3"/>
  <c r="O18152" i="3"/>
  <c r="O18169" i="3"/>
  <c r="O18186" i="3"/>
  <c r="O18202" i="3"/>
  <c r="O18218" i="3"/>
  <c r="O18234" i="3"/>
  <c r="O18250" i="3"/>
  <c r="O18266" i="3"/>
  <c r="O18282" i="3"/>
  <c r="O18298" i="3"/>
  <c r="O18314" i="3"/>
  <c r="O18330" i="3"/>
  <c r="O18346" i="3"/>
  <c r="O18362" i="3"/>
  <c r="O18378" i="3"/>
  <c r="O18394" i="3"/>
  <c r="O18410" i="3"/>
  <c r="O18426" i="3"/>
  <c r="O18442" i="3"/>
  <c r="O18458" i="3"/>
  <c r="O18474" i="3"/>
  <c r="O18490" i="3"/>
  <c r="O18506" i="3"/>
  <c r="O18522" i="3"/>
  <c r="O18538" i="3"/>
  <c r="O18554" i="3"/>
  <c r="O18570" i="3"/>
  <c r="O18586" i="3"/>
  <c r="O18602" i="3"/>
  <c r="O18618" i="3"/>
  <c r="O18634" i="3"/>
  <c r="O18650" i="3"/>
  <c r="O18666" i="3"/>
  <c r="O18682" i="3"/>
  <c r="O18698" i="3"/>
  <c r="O18714" i="3"/>
  <c r="O18730" i="3"/>
  <c r="O18746" i="3"/>
  <c r="O18762" i="3"/>
  <c r="O18778" i="3"/>
  <c r="O18794" i="3"/>
  <c r="O18810" i="3"/>
  <c r="O18826" i="3"/>
  <c r="O18842" i="3"/>
  <c r="O18858" i="3"/>
  <c r="O18874" i="3"/>
  <c r="O18890" i="3"/>
  <c r="O18906" i="3"/>
  <c r="O18922" i="3"/>
  <c r="O18938" i="3"/>
  <c r="O18954" i="3"/>
  <c r="O18970" i="3"/>
  <c r="O18986" i="3"/>
  <c r="O19002" i="3"/>
  <c r="O19018" i="3"/>
  <c r="O19034" i="3"/>
  <c r="O19050" i="3"/>
  <c r="O19066" i="3"/>
  <c r="O19082" i="3"/>
  <c r="O19098" i="3"/>
  <c r="O19114" i="3"/>
  <c r="O19130" i="3"/>
  <c r="P19" i="3"/>
  <c r="P35" i="3"/>
  <c r="P51" i="3"/>
  <c r="P67" i="3"/>
  <c r="P83" i="3"/>
  <c r="P99" i="3"/>
  <c r="P115" i="3"/>
  <c r="P131" i="3"/>
  <c r="P147" i="3"/>
  <c r="P163" i="3"/>
  <c r="P179" i="3"/>
  <c r="P195" i="3"/>
  <c r="P211" i="3"/>
  <c r="P227" i="3"/>
  <c r="P243" i="3"/>
  <c r="P259" i="3"/>
  <c r="P275" i="3"/>
  <c r="P291" i="3"/>
  <c r="P307" i="3"/>
  <c r="P323" i="3"/>
  <c r="P339" i="3"/>
  <c r="P355" i="3"/>
  <c r="P371" i="3"/>
  <c r="P387" i="3"/>
  <c r="P403" i="3"/>
  <c r="P419" i="3"/>
  <c r="P435" i="3"/>
  <c r="P451" i="3"/>
  <c r="P467" i="3"/>
  <c r="P483" i="3"/>
  <c r="P499" i="3"/>
  <c r="P515" i="3"/>
  <c r="P531" i="3"/>
  <c r="P547" i="3"/>
  <c r="P563" i="3"/>
  <c r="P579" i="3"/>
  <c r="P595" i="3"/>
  <c r="P611" i="3"/>
  <c r="P627" i="3"/>
  <c r="P643" i="3"/>
  <c r="P659" i="3"/>
  <c r="P675" i="3"/>
  <c r="P691" i="3"/>
  <c r="P707" i="3"/>
  <c r="P723" i="3"/>
  <c r="P739" i="3"/>
  <c r="P755" i="3"/>
  <c r="P771" i="3"/>
  <c r="P787" i="3"/>
  <c r="P803" i="3"/>
  <c r="P819" i="3"/>
  <c r="P835" i="3"/>
  <c r="P851" i="3"/>
  <c r="P867" i="3"/>
  <c r="P883" i="3"/>
  <c r="P899" i="3"/>
  <c r="P915" i="3"/>
  <c r="P931" i="3"/>
  <c r="P947" i="3"/>
  <c r="P963" i="3"/>
  <c r="P979" i="3"/>
  <c r="P995" i="3"/>
  <c r="O10251" i="3"/>
  <c r="O13214" i="3"/>
  <c r="O14170" i="3"/>
  <c r="O14884" i="3"/>
  <c r="O15558" i="3"/>
  <c r="O16245" i="3"/>
  <c r="O16740" i="3"/>
  <c r="O17043" i="3"/>
  <c r="O17268" i="3"/>
  <c r="O17454" i="3"/>
  <c r="O17613" i="3"/>
  <c r="O17759" i="3"/>
  <c r="O17905" i="3"/>
  <c r="O18050" i="3"/>
  <c r="O18187" i="3"/>
  <c r="O18315" i="3"/>
  <c r="O18443" i="3"/>
  <c r="O18571" i="3"/>
  <c r="O18699" i="3"/>
  <c r="O18827" i="3"/>
  <c r="O18955" i="3"/>
  <c r="O19083" i="3"/>
  <c r="P84" i="3"/>
  <c r="P212" i="3"/>
  <c r="P340" i="3"/>
  <c r="P468" i="3"/>
  <c r="P564" i="3"/>
  <c r="P628" i="3"/>
  <c r="P692" i="3"/>
  <c r="P735" i="3"/>
  <c r="P770" i="3"/>
  <c r="P807" i="3"/>
  <c r="P840" i="3"/>
  <c r="P872" i="3"/>
  <c r="P904" i="3"/>
  <c r="P936" i="3"/>
  <c r="P968" i="3"/>
  <c r="P1000" i="3"/>
  <c r="P1028" i="3"/>
  <c r="P1058" i="3"/>
  <c r="P1084" i="3"/>
  <c r="P1105" i="3"/>
  <c r="P1128" i="3"/>
  <c r="P1152" i="3"/>
  <c r="P1175" i="3"/>
  <c r="P1199" i="3"/>
  <c r="P1220" i="3"/>
  <c r="P1246" i="3"/>
  <c r="P1267" i="3"/>
  <c r="P1293" i="3"/>
  <c r="P1314" i="3"/>
  <c r="P1340" i="3"/>
  <c r="P1361" i="3"/>
  <c r="P1384" i="3"/>
  <c r="P1408" i="3"/>
  <c r="P1431" i="3"/>
  <c r="P1455" i="3"/>
  <c r="P1476" i="3"/>
  <c r="P1502" i="3"/>
  <c r="P1523" i="3"/>
  <c r="P1549" i="3"/>
  <c r="P1570" i="3"/>
  <c r="P1596" i="3"/>
  <c r="P1617" i="3"/>
  <c r="P1640" i="3"/>
  <c r="P1663" i="3"/>
  <c r="P1683" i="3"/>
  <c r="P1705" i="3"/>
  <c r="P1727" i="3"/>
  <c r="P1747" i="3"/>
  <c r="P1769" i="3"/>
  <c r="P1791" i="3"/>
  <c r="P1811" i="3"/>
  <c r="P1833" i="3"/>
  <c r="P1855" i="3"/>
  <c r="P1875" i="3"/>
  <c r="P1897" i="3"/>
  <c r="P1919" i="3"/>
  <c r="P1939" i="3"/>
  <c r="P1961" i="3"/>
  <c r="P1983" i="3"/>
  <c r="P2003" i="3"/>
  <c r="P2025" i="3"/>
  <c r="P2047" i="3"/>
  <c r="P2067" i="3"/>
  <c r="P2089" i="3"/>
  <c r="P2111" i="3"/>
  <c r="P2130" i="3"/>
  <c r="P2151" i="3"/>
  <c r="P2170" i="3"/>
  <c r="P2188" i="3"/>
  <c r="P2206" i="3"/>
  <c r="P2224" i="3"/>
  <c r="P2242" i="3"/>
  <c r="P2260" i="3"/>
  <c r="P2280" i="3"/>
  <c r="P2298" i="3"/>
  <c r="P2316" i="3"/>
  <c r="P2334" i="3"/>
  <c r="P2352" i="3"/>
  <c r="P2370" i="3"/>
  <c r="P2388" i="3"/>
  <c r="P2405" i="3"/>
  <c r="P2423" i="3"/>
  <c r="P2440" i="3"/>
  <c r="P2457" i="3"/>
  <c r="P2474" i="3"/>
  <c r="P2491" i="3"/>
  <c r="P2508" i="3"/>
  <c r="P2525" i="3"/>
  <c r="P2542" i="3"/>
  <c r="P2559" i="3"/>
  <c r="P2576" i="3"/>
  <c r="P2593" i="3"/>
  <c r="P2610" i="3"/>
  <c r="P2627" i="3"/>
  <c r="P2644" i="3"/>
  <c r="P2661" i="3"/>
  <c r="P2679" i="3"/>
  <c r="P2696" i="3"/>
  <c r="P2712" i="3"/>
  <c r="P2728" i="3"/>
  <c r="P2744" i="3"/>
  <c r="P2760" i="3"/>
  <c r="P2776" i="3"/>
  <c r="P2792" i="3"/>
  <c r="P2808" i="3"/>
  <c r="P2824" i="3"/>
  <c r="P2840" i="3"/>
  <c r="P2856" i="3"/>
  <c r="P2872" i="3"/>
  <c r="P2888" i="3"/>
  <c r="P2904" i="3"/>
  <c r="P2920" i="3"/>
  <c r="P2936" i="3"/>
  <c r="P2952" i="3"/>
  <c r="P2968" i="3"/>
  <c r="P2984" i="3"/>
  <c r="P3000" i="3"/>
  <c r="P3016" i="3"/>
  <c r="P3032" i="3"/>
  <c r="P3048" i="3"/>
  <c r="P3064" i="3"/>
  <c r="P3080" i="3"/>
  <c r="P3096" i="3"/>
  <c r="P3112" i="3"/>
  <c r="P3128" i="3"/>
  <c r="P3144" i="3"/>
  <c r="P3160" i="3"/>
  <c r="P3176" i="3"/>
  <c r="P3192" i="3"/>
  <c r="P3208" i="3"/>
  <c r="P3224" i="3"/>
  <c r="P3240" i="3"/>
  <c r="P3256" i="3"/>
  <c r="P3272" i="3"/>
  <c r="P3288" i="3"/>
  <c r="P3304" i="3"/>
  <c r="P3320" i="3"/>
  <c r="P3336" i="3"/>
  <c r="P3352" i="3"/>
  <c r="P3368" i="3"/>
  <c r="P3384" i="3"/>
  <c r="P3400" i="3"/>
  <c r="P3416" i="3"/>
  <c r="P3432" i="3"/>
  <c r="P3448" i="3"/>
  <c r="P3464" i="3"/>
  <c r="P3480" i="3"/>
  <c r="P3496" i="3"/>
  <c r="P3512" i="3"/>
  <c r="P3528" i="3"/>
  <c r="P3544" i="3"/>
  <c r="P3560" i="3"/>
  <c r="P3576" i="3"/>
  <c r="P3592" i="3"/>
  <c r="P3608" i="3"/>
  <c r="P3624" i="3"/>
  <c r="P3640" i="3"/>
  <c r="P3656" i="3"/>
  <c r="P3672" i="3"/>
  <c r="P3688" i="3"/>
  <c r="P3704" i="3"/>
  <c r="P3720" i="3"/>
  <c r="P3736" i="3"/>
  <c r="P3752" i="3"/>
  <c r="P3768" i="3"/>
  <c r="P3784" i="3"/>
  <c r="P3800" i="3"/>
  <c r="P3816" i="3"/>
  <c r="P3832" i="3"/>
  <c r="P3848" i="3"/>
  <c r="P3864" i="3"/>
  <c r="P3880" i="3"/>
  <c r="P3896" i="3"/>
  <c r="P3912" i="3"/>
  <c r="P3928" i="3"/>
  <c r="P3944" i="3"/>
  <c r="P3960" i="3"/>
  <c r="P3976" i="3"/>
  <c r="P3992" i="3"/>
  <c r="P4008" i="3"/>
  <c r="P4024" i="3"/>
  <c r="P4040" i="3"/>
  <c r="P4056" i="3"/>
  <c r="P4072" i="3"/>
  <c r="P4088" i="3"/>
  <c r="P4104" i="3"/>
  <c r="P4120" i="3"/>
  <c r="P4136" i="3"/>
  <c r="P4152" i="3"/>
  <c r="P4168" i="3"/>
  <c r="P4184" i="3"/>
  <c r="P4200" i="3"/>
  <c r="P4216" i="3"/>
  <c r="P4232" i="3"/>
  <c r="P4248" i="3"/>
  <c r="P4264" i="3"/>
  <c r="P4280" i="3"/>
  <c r="P4296" i="3"/>
  <c r="P4312" i="3"/>
  <c r="P4328" i="3"/>
  <c r="P4344" i="3"/>
  <c r="P4360" i="3"/>
  <c r="P4376" i="3"/>
  <c r="P4392" i="3"/>
  <c r="P4408" i="3"/>
  <c r="P4424" i="3"/>
  <c r="P4440" i="3"/>
  <c r="P4456" i="3"/>
  <c r="P4472" i="3"/>
  <c r="P4488" i="3"/>
  <c r="P4504" i="3"/>
  <c r="P4520" i="3"/>
  <c r="P4536" i="3"/>
  <c r="P4552" i="3"/>
  <c r="P4568" i="3"/>
  <c r="P4584" i="3"/>
  <c r="P4600" i="3"/>
  <c r="P4616" i="3"/>
  <c r="P4632" i="3"/>
  <c r="P4648" i="3"/>
  <c r="P4664" i="3"/>
  <c r="P4680" i="3"/>
  <c r="P4696" i="3"/>
  <c r="P4712" i="3"/>
  <c r="P4728" i="3"/>
  <c r="P4744" i="3"/>
  <c r="P4760" i="3"/>
  <c r="P4776" i="3"/>
  <c r="P4792" i="3"/>
  <c r="P4808" i="3"/>
  <c r="P4824" i="3"/>
  <c r="P4840" i="3"/>
  <c r="P4856" i="3"/>
  <c r="P4872" i="3"/>
  <c r="P4888" i="3"/>
  <c r="P4904" i="3"/>
  <c r="P4920" i="3"/>
  <c r="P4936" i="3"/>
  <c r="P4952" i="3"/>
  <c r="P4968" i="3"/>
  <c r="P4984" i="3"/>
  <c r="P5000" i="3"/>
  <c r="P5016" i="3"/>
  <c r="P5032" i="3"/>
  <c r="P5048" i="3"/>
  <c r="P5064" i="3"/>
  <c r="P5080" i="3"/>
  <c r="P5096" i="3"/>
  <c r="P5112" i="3"/>
  <c r="P5128" i="3"/>
  <c r="P5144" i="3"/>
  <c r="P5160" i="3"/>
  <c r="P5176" i="3"/>
  <c r="P5192" i="3"/>
  <c r="P5208" i="3"/>
  <c r="P5224" i="3"/>
  <c r="P5240" i="3"/>
  <c r="P5256" i="3"/>
  <c r="P5272" i="3"/>
  <c r="P5288" i="3"/>
  <c r="P5304" i="3"/>
  <c r="P5320" i="3"/>
  <c r="P5336" i="3"/>
  <c r="P5352" i="3"/>
  <c r="P5368" i="3"/>
  <c r="P5384" i="3"/>
  <c r="P5400" i="3"/>
  <c r="P5416" i="3"/>
  <c r="P5432" i="3"/>
  <c r="P5448" i="3"/>
  <c r="P5464" i="3"/>
  <c r="P5480" i="3"/>
  <c r="P5496" i="3"/>
  <c r="P5512" i="3"/>
  <c r="P5528" i="3"/>
  <c r="P5544" i="3"/>
  <c r="P5560" i="3"/>
  <c r="P5576" i="3"/>
  <c r="P5592" i="3"/>
  <c r="P5608" i="3"/>
  <c r="P5624" i="3"/>
  <c r="P5640" i="3"/>
  <c r="P5656" i="3"/>
  <c r="P5672" i="3"/>
  <c r="P5688" i="3"/>
  <c r="P5704" i="3"/>
  <c r="P5720" i="3"/>
  <c r="P5736" i="3"/>
  <c r="P5752" i="3"/>
  <c r="P5768" i="3"/>
  <c r="P5784" i="3"/>
  <c r="P5800" i="3"/>
  <c r="P5816" i="3"/>
  <c r="P5832" i="3"/>
  <c r="P5848" i="3"/>
  <c r="P5864" i="3"/>
  <c r="P5880" i="3"/>
  <c r="P5896" i="3"/>
  <c r="O10750" i="3"/>
  <c r="O13338" i="3"/>
  <c r="O14260" i="3"/>
  <c r="O14950" i="3"/>
  <c r="O15637" i="3"/>
  <c r="O16324" i="3"/>
  <c r="O16774" i="3"/>
  <c r="O17075" i="3"/>
  <c r="O17290" i="3"/>
  <c r="O17474" i="3"/>
  <c r="O17629" i="3"/>
  <c r="O17775" i="3"/>
  <c r="O17921" i="3"/>
  <c r="O18065" i="3"/>
  <c r="O18201" i="3"/>
  <c r="O18329" i="3"/>
  <c r="O18457" i="3"/>
  <c r="O18585" i="3"/>
  <c r="O18713" i="3"/>
  <c r="O18841" i="3"/>
  <c r="O18969" i="3"/>
  <c r="O19097" i="3"/>
  <c r="P98" i="3"/>
  <c r="P226" i="3"/>
  <c r="P354" i="3"/>
  <c r="P482" i="3"/>
  <c r="P574" i="3"/>
  <c r="P638" i="3"/>
  <c r="P702" i="3"/>
  <c r="P736" i="3"/>
  <c r="P772" i="3"/>
  <c r="P808" i="3"/>
  <c r="P846" i="3"/>
  <c r="P878" i="3"/>
  <c r="P910" i="3"/>
  <c r="P942" i="3"/>
  <c r="P974" i="3"/>
  <c r="P1006" i="3"/>
  <c r="P1031" i="3"/>
  <c r="P1059" i="3"/>
  <c r="P1085" i="3"/>
  <c r="P1106" i="3"/>
  <c r="P1132" i="3"/>
  <c r="P1153" i="3"/>
  <c r="P1176" i="3"/>
  <c r="P1200" i="3"/>
  <c r="P1223" i="3"/>
  <c r="P1247" i="3"/>
  <c r="P1268" i="3"/>
  <c r="P1294" i="3"/>
  <c r="P1315" i="3"/>
  <c r="P1341" i="3"/>
  <c r="P1362" i="3"/>
  <c r="P1388" i="3"/>
  <c r="P1409" i="3"/>
  <c r="P1432" i="3"/>
  <c r="P1456" i="3"/>
  <c r="P1479" i="3"/>
  <c r="P1503" i="3"/>
  <c r="P1524" i="3"/>
  <c r="P1550" i="3"/>
  <c r="P1571" i="3"/>
  <c r="P1597" i="3"/>
  <c r="P1618" i="3"/>
  <c r="P1644" i="3"/>
  <c r="P1664" i="3"/>
  <c r="P1684" i="3"/>
  <c r="P1708" i="3"/>
  <c r="P1728" i="3"/>
  <c r="P1748" i="3"/>
  <c r="P1772" i="3"/>
  <c r="P1792" i="3"/>
  <c r="P1812" i="3"/>
  <c r="P1836" i="3"/>
  <c r="P1856" i="3"/>
  <c r="P1876" i="3"/>
  <c r="P1900" i="3"/>
  <c r="P1920" i="3"/>
  <c r="P1940" i="3"/>
  <c r="P1964" i="3"/>
  <c r="P1984" i="3"/>
  <c r="P2004" i="3"/>
  <c r="P2028" i="3"/>
  <c r="P2048" i="3"/>
  <c r="P2068" i="3"/>
  <c r="P2092" i="3"/>
  <c r="P2112" i="3"/>
  <c r="P2131" i="3"/>
  <c r="P2152" i="3"/>
  <c r="P2171" i="3"/>
  <c r="P2189" i="3"/>
  <c r="P2207" i="3"/>
  <c r="P2225" i="3"/>
  <c r="P2243" i="3"/>
  <c r="P2263" i="3"/>
  <c r="P2281" i="3"/>
  <c r="P2299" i="3"/>
  <c r="P2317" i="3"/>
  <c r="P2335" i="3"/>
  <c r="P2353" i="3"/>
  <c r="P2371" i="3"/>
  <c r="P2389" i="3"/>
  <c r="P2407" i="3"/>
  <c r="P2424" i="3"/>
  <c r="P2441" i="3"/>
  <c r="P2458" i="3"/>
  <c r="P2475" i="3"/>
  <c r="P2492" i="3"/>
  <c r="P2509" i="3"/>
  <c r="P2526" i="3"/>
  <c r="P2543" i="3"/>
  <c r="P2560" i="3"/>
  <c r="P2577" i="3"/>
  <c r="P2594" i="3"/>
  <c r="P2611" i="3"/>
  <c r="P2628" i="3"/>
  <c r="P2645" i="3"/>
  <c r="P2663" i="3"/>
  <c r="P2680" i="3"/>
  <c r="P2697" i="3"/>
  <c r="P2713" i="3"/>
  <c r="P2729" i="3"/>
  <c r="P2745" i="3"/>
  <c r="P2761" i="3"/>
  <c r="P2777" i="3"/>
  <c r="P2793" i="3"/>
  <c r="P2809" i="3"/>
  <c r="P2825" i="3"/>
  <c r="P2841" i="3"/>
  <c r="P2857" i="3"/>
  <c r="P2873" i="3"/>
  <c r="P2889" i="3"/>
  <c r="P2905" i="3"/>
  <c r="P2921" i="3"/>
  <c r="P2937" i="3"/>
  <c r="P2953" i="3"/>
  <c r="P2969" i="3"/>
  <c r="P2985" i="3"/>
  <c r="P3001" i="3"/>
  <c r="P3017" i="3"/>
  <c r="P3033" i="3"/>
  <c r="P3049" i="3"/>
  <c r="P3065" i="3"/>
  <c r="P3081" i="3"/>
  <c r="P3097" i="3"/>
  <c r="P3113" i="3"/>
  <c r="P3129" i="3"/>
  <c r="P3145" i="3"/>
  <c r="P3161" i="3"/>
  <c r="P3177" i="3"/>
  <c r="P3193" i="3"/>
  <c r="P3209" i="3"/>
  <c r="P3225" i="3"/>
  <c r="P3241" i="3"/>
  <c r="P3257" i="3"/>
  <c r="P3273" i="3"/>
  <c r="P3289" i="3"/>
  <c r="P3305" i="3"/>
  <c r="P3321" i="3"/>
  <c r="P3337" i="3"/>
  <c r="P3353" i="3"/>
  <c r="P3369" i="3"/>
  <c r="P3385" i="3"/>
  <c r="P3401" i="3"/>
  <c r="P3417" i="3"/>
  <c r="P3433" i="3"/>
  <c r="P3449" i="3"/>
  <c r="P3465" i="3"/>
  <c r="P3481" i="3"/>
  <c r="P3497" i="3"/>
  <c r="P3513" i="3"/>
  <c r="P3529" i="3"/>
  <c r="P3545" i="3"/>
  <c r="P3561" i="3"/>
  <c r="P3577" i="3"/>
  <c r="P3593" i="3"/>
  <c r="P3609" i="3"/>
  <c r="P3625" i="3"/>
  <c r="P3641" i="3"/>
  <c r="P3657" i="3"/>
  <c r="P3673" i="3"/>
  <c r="P3689" i="3"/>
  <c r="P3705" i="3"/>
  <c r="P3721" i="3"/>
  <c r="P3737" i="3"/>
  <c r="P3753" i="3"/>
  <c r="P3769" i="3"/>
  <c r="P3785" i="3"/>
  <c r="P3801" i="3"/>
  <c r="P3817" i="3"/>
  <c r="P3833" i="3"/>
  <c r="P3849" i="3"/>
  <c r="P3865" i="3"/>
  <c r="P3881" i="3"/>
  <c r="P3897" i="3"/>
  <c r="P3913" i="3"/>
  <c r="P3929" i="3"/>
  <c r="P3945" i="3"/>
  <c r="P3961" i="3"/>
  <c r="P3977" i="3"/>
  <c r="P3993" i="3"/>
  <c r="P4009" i="3"/>
  <c r="P4025" i="3"/>
  <c r="P4041" i="3"/>
  <c r="P4057" i="3"/>
  <c r="P4073" i="3"/>
  <c r="P4089" i="3"/>
  <c r="P4105" i="3"/>
  <c r="P4121" i="3"/>
  <c r="P4137" i="3"/>
  <c r="P4153" i="3"/>
  <c r="P4169" i="3"/>
  <c r="P4185" i="3"/>
  <c r="P4201" i="3"/>
  <c r="P4217" i="3"/>
  <c r="P4233" i="3"/>
  <c r="P4249" i="3"/>
  <c r="P4265" i="3"/>
  <c r="P4281" i="3"/>
  <c r="P4297" i="3"/>
  <c r="P4313" i="3"/>
  <c r="P4329" i="3"/>
  <c r="P4345" i="3"/>
  <c r="P4361" i="3"/>
  <c r="P4377" i="3"/>
  <c r="P4393" i="3"/>
  <c r="P4409" i="3"/>
  <c r="P4425" i="3"/>
  <c r="P4441" i="3"/>
  <c r="P4457" i="3"/>
  <c r="P4473" i="3"/>
  <c r="P4489" i="3"/>
  <c r="P4505" i="3"/>
  <c r="P4521" i="3"/>
  <c r="P4537" i="3"/>
  <c r="P4553" i="3"/>
  <c r="P4569" i="3"/>
  <c r="P4585" i="3"/>
  <c r="P4601" i="3"/>
  <c r="P4617" i="3"/>
  <c r="P4633" i="3"/>
  <c r="P4649" i="3"/>
  <c r="P4665" i="3"/>
  <c r="P4681" i="3"/>
  <c r="P4697" i="3"/>
  <c r="P4713" i="3"/>
  <c r="P4729" i="3"/>
  <c r="P4745" i="3"/>
  <c r="P4761" i="3"/>
  <c r="P4777" i="3"/>
  <c r="P4793" i="3"/>
  <c r="P4809" i="3"/>
  <c r="P4825" i="3"/>
  <c r="P4841" i="3"/>
  <c r="P4857" i="3"/>
  <c r="P4873" i="3"/>
  <c r="P4889" i="3"/>
  <c r="P4905" i="3"/>
  <c r="P4921" i="3"/>
  <c r="P4937" i="3"/>
  <c r="P4953" i="3"/>
  <c r="P4969" i="3"/>
  <c r="P4985" i="3"/>
  <c r="P5001" i="3"/>
  <c r="P5017" i="3"/>
  <c r="P5033" i="3"/>
  <c r="P5049" i="3"/>
  <c r="P5065" i="3"/>
  <c r="P5081" i="3"/>
  <c r="P5097" i="3"/>
  <c r="P5113" i="3"/>
  <c r="P5129" i="3"/>
  <c r="P5145" i="3"/>
  <c r="P5161" i="3"/>
  <c r="P5177" i="3"/>
  <c r="P5193" i="3"/>
  <c r="P5209" i="3"/>
  <c r="P5225" i="3"/>
  <c r="P5241" i="3"/>
  <c r="P5257" i="3"/>
  <c r="P5273" i="3"/>
  <c r="P5289" i="3"/>
  <c r="P5305" i="3"/>
  <c r="P5321" i="3"/>
  <c r="P5337" i="3"/>
  <c r="P5353" i="3"/>
  <c r="P5369" i="3"/>
  <c r="P5385" i="3"/>
  <c r="P5401" i="3"/>
  <c r="P5417" i="3"/>
  <c r="P5433" i="3"/>
  <c r="P5449" i="3"/>
  <c r="P5465" i="3"/>
  <c r="P5481" i="3"/>
  <c r="P5497" i="3"/>
  <c r="P5513" i="3"/>
  <c r="P5529" i="3"/>
  <c r="P5545" i="3"/>
  <c r="P5561" i="3"/>
  <c r="P5577" i="3"/>
  <c r="P5593" i="3"/>
  <c r="P5609" i="3"/>
  <c r="P5625" i="3"/>
  <c r="P5641" i="3"/>
  <c r="P5657" i="3"/>
  <c r="P5673" i="3"/>
  <c r="P5689" i="3"/>
  <c r="P5705" i="3"/>
  <c r="P5721" i="3"/>
  <c r="P5737" i="3"/>
  <c r="P5753" i="3"/>
  <c r="P5769" i="3"/>
  <c r="P5785" i="3"/>
  <c r="P5801" i="3"/>
  <c r="P5817" i="3"/>
  <c r="P5833" i="3"/>
  <c r="P5849" i="3"/>
  <c r="P5865" i="3"/>
  <c r="P5881" i="3"/>
  <c r="P5897" i="3"/>
  <c r="P5913" i="3"/>
  <c r="P5929" i="3"/>
  <c r="P5945" i="3"/>
  <c r="P5961" i="3"/>
  <c r="P5977" i="3"/>
  <c r="P5993" i="3"/>
  <c r="P6009" i="3"/>
  <c r="P6025" i="3"/>
  <c r="P6041" i="3"/>
  <c r="P6057" i="3"/>
  <c r="P6073" i="3"/>
  <c r="P6089" i="3"/>
  <c r="P6105" i="3"/>
  <c r="P6121" i="3"/>
  <c r="P6137" i="3"/>
  <c r="P6153" i="3"/>
  <c r="P6169" i="3"/>
  <c r="P6185" i="3"/>
  <c r="P6201" i="3"/>
  <c r="P6217" i="3"/>
  <c r="P6233" i="3"/>
  <c r="P6249" i="3"/>
  <c r="P6265" i="3"/>
  <c r="P6281" i="3"/>
  <c r="P6297" i="3"/>
  <c r="P6313" i="3"/>
  <c r="P6329" i="3"/>
  <c r="P6345" i="3"/>
  <c r="P6361" i="3"/>
  <c r="P6377" i="3"/>
  <c r="P6393" i="3"/>
  <c r="O10842" i="3"/>
  <c r="O13365" i="3"/>
  <c r="O14262" i="3"/>
  <c r="O14965" i="3"/>
  <c r="O15652" i="3"/>
  <c r="O16326" i="3"/>
  <c r="O16786" i="3"/>
  <c r="O17077" i="3"/>
  <c r="O17292" i="3"/>
  <c r="O17476" i="3"/>
  <c r="O17631" i="3"/>
  <c r="O17777" i="3"/>
  <c r="O17923" i="3"/>
  <c r="O18067" i="3"/>
  <c r="O18203" i="3"/>
  <c r="O18331" i="3"/>
  <c r="O18459" i="3"/>
  <c r="O18587" i="3"/>
  <c r="O18715" i="3"/>
  <c r="O18843" i="3"/>
  <c r="O18971" i="3"/>
  <c r="O19099" i="3"/>
  <c r="P100" i="3"/>
  <c r="P228" i="3"/>
  <c r="P356" i="3"/>
  <c r="P484" i="3"/>
  <c r="P575" i="3"/>
  <c r="P639" i="3"/>
  <c r="P703" i="3"/>
  <c r="P738" i="3"/>
  <c r="P775" i="3"/>
  <c r="P814" i="3"/>
  <c r="P847" i="3"/>
  <c r="P879" i="3"/>
  <c r="P911" i="3"/>
  <c r="P943" i="3"/>
  <c r="P975" i="3"/>
  <c r="P1007" i="3"/>
  <c r="P1032" i="3"/>
  <c r="P1060" i="3"/>
  <c r="P1086" i="3"/>
  <c r="P1107" i="3"/>
  <c r="P1133" i="3"/>
  <c r="P1154" i="3"/>
  <c r="P1180" i="3"/>
  <c r="P1201" i="3"/>
  <c r="P1224" i="3"/>
  <c r="P1248" i="3"/>
  <c r="P1271" i="3"/>
  <c r="P1295" i="3"/>
  <c r="P1316" i="3"/>
  <c r="P1342" i="3"/>
  <c r="P1363" i="3"/>
  <c r="P1389" i="3"/>
  <c r="P1410" i="3"/>
  <c r="P1436" i="3"/>
  <c r="P1457" i="3"/>
  <c r="P1480" i="3"/>
  <c r="P1504" i="3"/>
  <c r="P1527" i="3"/>
  <c r="P1551" i="3"/>
  <c r="P1572" i="3"/>
  <c r="P1598" i="3"/>
  <c r="P1619" i="3"/>
  <c r="P1645" i="3"/>
  <c r="P1665" i="3"/>
  <c r="P1687" i="3"/>
  <c r="P1709" i="3"/>
  <c r="P1729" i="3"/>
  <c r="P1751" i="3"/>
  <c r="P1773" i="3"/>
  <c r="P1793" i="3"/>
  <c r="P1815" i="3"/>
  <c r="P1837" i="3"/>
  <c r="P1857" i="3"/>
  <c r="P1879" i="3"/>
  <c r="P1901" i="3"/>
  <c r="P1921" i="3"/>
  <c r="P1943" i="3"/>
  <c r="P1965" i="3"/>
  <c r="P1985" i="3"/>
  <c r="P2007" i="3"/>
  <c r="P2029" i="3"/>
  <c r="P2049" i="3"/>
  <c r="P2071" i="3"/>
  <c r="P2093" i="3"/>
  <c r="P2113" i="3"/>
  <c r="P2132" i="3"/>
  <c r="P2153" i="3"/>
  <c r="P2172" i="3"/>
  <c r="P2190" i="3"/>
  <c r="P2208" i="3"/>
  <c r="P2226" i="3"/>
  <c r="P2244" i="3"/>
  <c r="P2264" i="3"/>
  <c r="P2282" i="3"/>
  <c r="P2300" i="3"/>
  <c r="P2318" i="3"/>
  <c r="P2336" i="3"/>
  <c r="P2354" i="3"/>
  <c r="P2372" i="3"/>
  <c r="P2391" i="3"/>
  <c r="P2408" i="3"/>
  <c r="P2425" i="3"/>
  <c r="P2442" i="3"/>
  <c r="P2459" i="3"/>
  <c r="P2476" i="3"/>
  <c r="P2493" i="3"/>
  <c r="P2510" i="3"/>
  <c r="P2527" i="3"/>
  <c r="P2544" i="3"/>
  <c r="P2561" i="3"/>
  <c r="P2578" i="3"/>
  <c r="P2595" i="3"/>
  <c r="P2612" i="3"/>
  <c r="P2629" i="3"/>
  <c r="P2647" i="3"/>
  <c r="P2664" i="3"/>
  <c r="P2681" i="3"/>
  <c r="P2698" i="3"/>
  <c r="P2714" i="3"/>
  <c r="P2730" i="3"/>
  <c r="P2746" i="3"/>
  <c r="P2762" i="3"/>
  <c r="P2778" i="3"/>
  <c r="P2794" i="3"/>
  <c r="P2810" i="3"/>
  <c r="P2826" i="3"/>
  <c r="P2842" i="3"/>
  <c r="P2858" i="3"/>
  <c r="P2874" i="3"/>
  <c r="P2890" i="3"/>
  <c r="P2906" i="3"/>
  <c r="P2922" i="3"/>
  <c r="P2938" i="3"/>
  <c r="P2954" i="3"/>
  <c r="P2970" i="3"/>
  <c r="P2986" i="3"/>
  <c r="P3002" i="3"/>
  <c r="P3018" i="3"/>
  <c r="P3034" i="3"/>
  <c r="P3050" i="3"/>
  <c r="P3066" i="3"/>
  <c r="P3082" i="3"/>
  <c r="P3098" i="3"/>
  <c r="P3114" i="3"/>
  <c r="P3130" i="3"/>
  <c r="P3146" i="3"/>
  <c r="P3162" i="3"/>
  <c r="P3178" i="3"/>
  <c r="P3194" i="3"/>
  <c r="P3210" i="3"/>
  <c r="P3226" i="3"/>
  <c r="P3242" i="3"/>
  <c r="P3258" i="3"/>
  <c r="P3274" i="3"/>
  <c r="P3290" i="3"/>
  <c r="P3306" i="3"/>
  <c r="P3322" i="3"/>
  <c r="P3338" i="3"/>
  <c r="P3354" i="3"/>
  <c r="P3370" i="3"/>
  <c r="P3386" i="3"/>
  <c r="P3402" i="3"/>
  <c r="P3418" i="3"/>
  <c r="P3434" i="3"/>
  <c r="P3450" i="3"/>
  <c r="P3466" i="3"/>
  <c r="P3482" i="3"/>
  <c r="P3498" i="3"/>
  <c r="P3514" i="3"/>
  <c r="P3530" i="3"/>
  <c r="P3546" i="3"/>
  <c r="P3562" i="3"/>
  <c r="P3578" i="3"/>
  <c r="P3594" i="3"/>
  <c r="P3610" i="3"/>
  <c r="P3626" i="3"/>
  <c r="P3642" i="3"/>
  <c r="P3658" i="3"/>
  <c r="P3674" i="3"/>
  <c r="P3690" i="3"/>
  <c r="P3706" i="3"/>
  <c r="P3722" i="3"/>
  <c r="P3738" i="3"/>
  <c r="P3754" i="3"/>
  <c r="P3770" i="3"/>
  <c r="P3786" i="3"/>
  <c r="P3802" i="3"/>
  <c r="P3818" i="3"/>
  <c r="P3834" i="3"/>
  <c r="P3850" i="3"/>
  <c r="P3866" i="3"/>
  <c r="P3882" i="3"/>
  <c r="P3898" i="3"/>
  <c r="P3914" i="3"/>
  <c r="P3930" i="3"/>
  <c r="P3946" i="3"/>
  <c r="P3962" i="3"/>
  <c r="P3978" i="3"/>
  <c r="P3994" i="3"/>
  <c r="P4010" i="3"/>
  <c r="P4026" i="3"/>
  <c r="P4042" i="3"/>
  <c r="P4058" i="3"/>
  <c r="P4074" i="3"/>
  <c r="P4090" i="3"/>
  <c r="P4106" i="3"/>
  <c r="P4122" i="3"/>
  <c r="P4138" i="3"/>
  <c r="P4154" i="3"/>
  <c r="P4170" i="3"/>
  <c r="P4186" i="3"/>
  <c r="P4202" i="3"/>
  <c r="P4218" i="3"/>
  <c r="P4234" i="3"/>
  <c r="P4250" i="3"/>
  <c r="P4266" i="3"/>
  <c r="P4282" i="3"/>
  <c r="P4298" i="3"/>
  <c r="P4314" i="3"/>
  <c r="P4330" i="3"/>
  <c r="P4346" i="3"/>
  <c r="P4362" i="3"/>
  <c r="P4378" i="3"/>
  <c r="P4394" i="3"/>
  <c r="P4410" i="3"/>
  <c r="P4426" i="3"/>
  <c r="P4442" i="3"/>
  <c r="P4458" i="3"/>
  <c r="P4474" i="3"/>
  <c r="P4490" i="3"/>
  <c r="P4506" i="3"/>
  <c r="P4522" i="3"/>
  <c r="P4538" i="3"/>
  <c r="P4554" i="3"/>
  <c r="P4570" i="3"/>
  <c r="P4586" i="3"/>
  <c r="P4602" i="3"/>
  <c r="P4618" i="3"/>
  <c r="P4634" i="3"/>
  <c r="P4650" i="3"/>
  <c r="P4666" i="3"/>
  <c r="P4682" i="3"/>
  <c r="P4698" i="3"/>
  <c r="P4714" i="3"/>
  <c r="P4730" i="3"/>
  <c r="P4746" i="3"/>
  <c r="P4762" i="3"/>
  <c r="P4778" i="3"/>
  <c r="P4794" i="3"/>
  <c r="P4810" i="3"/>
  <c r="P4826" i="3"/>
  <c r="P4842" i="3"/>
  <c r="P4858" i="3"/>
  <c r="P4874" i="3"/>
  <c r="P4890" i="3"/>
  <c r="P4906" i="3"/>
  <c r="P4922" i="3"/>
  <c r="P4938" i="3"/>
  <c r="P4954" i="3"/>
  <c r="P4970" i="3"/>
  <c r="P4986" i="3"/>
  <c r="P5002" i="3"/>
  <c r="P5018" i="3"/>
  <c r="P5034" i="3"/>
  <c r="P5050" i="3"/>
  <c r="P5066" i="3"/>
  <c r="P5082" i="3"/>
  <c r="P5098" i="3"/>
  <c r="P5114" i="3"/>
  <c r="P5130" i="3"/>
  <c r="P5146" i="3"/>
  <c r="P5162" i="3"/>
  <c r="P5178" i="3"/>
  <c r="P5194" i="3"/>
  <c r="P5210" i="3"/>
  <c r="P5226" i="3"/>
  <c r="P5242" i="3"/>
  <c r="P5258" i="3"/>
  <c r="P5274" i="3"/>
  <c r="P5290" i="3"/>
  <c r="P5306" i="3"/>
  <c r="P5322" i="3"/>
  <c r="P5338" i="3"/>
  <c r="P5354" i="3"/>
  <c r="P5370" i="3"/>
  <c r="P5386" i="3"/>
  <c r="P5402" i="3"/>
  <c r="P5418" i="3"/>
  <c r="P5434" i="3"/>
  <c r="P5450" i="3"/>
  <c r="P5466" i="3"/>
  <c r="P5482" i="3"/>
  <c r="P5498" i="3"/>
  <c r="P5514" i="3"/>
  <c r="P5530" i="3"/>
  <c r="P5546" i="3"/>
  <c r="P5562" i="3"/>
  <c r="P5578" i="3"/>
  <c r="O11306" i="3"/>
  <c r="O13470" i="3"/>
  <c r="O14346" i="3"/>
  <c r="O15044" i="3"/>
  <c r="O15718" i="3"/>
  <c r="O16405" i="3"/>
  <c r="O16819" i="3"/>
  <c r="O17108" i="3"/>
  <c r="O17313" i="3"/>
  <c r="O17494" i="3"/>
  <c r="O17647" i="3"/>
  <c r="O17793" i="3"/>
  <c r="O17939" i="3"/>
  <c r="O18082" i="3"/>
  <c r="O18217" i="3"/>
  <c r="O18345" i="3"/>
  <c r="O18473" i="3"/>
  <c r="O18601" i="3"/>
  <c r="O18729" i="3"/>
  <c r="O18857" i="3"/>
  <c r="O18985" i="3"/>
  <c r="O19113" i="3"/>
  <c r="P114" i="3"/>
  <c r="P242" i="3"/>
  <c r="P370" i="3"/>
  <c r="P498" i="3"/>
  <c r="P578" i="3"/>
  <c r="P642" i="3"/>
  <c r="P704" i="3"/>
  <c r="P740" i="3"/>
  <c r="P776" i="3"/>
  <c r="P815" i="3"/>
  <c r="P848" i="3"/>
  <c r="P880" i="3"/>
  <c r="P912" i="3"/>
  <c r="P944" i="3"/>
  <c r="P976" i="3"/>
  <c r="P1008" i="3"/>
  <c r="P1038" i="3"/>
  <c r="P1063" i="3"/>
  <c r="P1087" i="3"/>
  <c r="P1108" i="3"/>
  <c r="P1134" i="3"/>
  <c r="P1155" i="3"/>
  <c r="P1181" i="3"/>
  <c r="P1202" i="3"/>
  <c r="P1228" i="3"/>
  <c r="P1249" i="3"/>
  <c r="P1272" i="3"/>
  <c r="P1296" i="3"/>
  <c r="P1319" i="3"/>
  <c r="P1343" i="3"/>
  <c r="P1364" i="3"/>
  <c r="P1390" i="3"/>
  <c r="P1411" i="3"/>
  <c r="P1437" i="3"/>
  <c r="P1458" i="3"/>
  <c r="P1484" i="3"/>
  <c r="P1505" i="3"/>
  <c r="P1528" i="3"/>
  <c r="P1552" i="3"/>
  <c r="P1575" i="3"/>
  <c r="P1599" i="3"/>
  <c r="P1620" i="3"/>
  <c r="P1646" i="3"/>
  <c r="P1666" i="3"/>
  <c r="P1688" i="3"/>
  <c r="P1710" i="3"/>
  <c r="P1730" i="3"/>
  <c r="P1752" i="3"/>
  <c r="P1774" i="3"/>
  <c r="P1794" i="3"/>
  <c r="P1816" i="3"/>
  <c r="P1838" i="3"/>
  <c r="P1858" i="3"/>
  <c r="P1880" i="3"/>
  <c r="P1902" i="3"/>
  <c r="P1922" i="3"/>
  <c r="P1944" i="3"/>
  <c r="P1966" i="3"/>
  <c r="P1986" i="3"/>
  <c r="P2008" i="3"/>
  <c r="P2030" i="3"/>
  <c r="P2050" i="3"/>
  <c r="P2072" i="3"/>
  <c r="P2094" i="3"/>
  <c r="P2114" i="3"/>
  <c r="P2135" i="3"/>
  <c r="P2155" i="3"/>
  <c r="P2173" i="3"/>
  <c r="P2191" i="3"/>
  <c r="P2209" i="3"/>
  <c r="P2227" i="3"/>
  <c r="P2247" i="3"/>
  <c r="P2265" i="3"/>
  <c r="P2283" i="3"/>
  <c r="P2301" i="3"/>
  <c r="P2319" i="3"/>
  <c r="P2337" i="3"/>
  <c r="P2355" i="3"/>
  <c r="P2375" i="3"/>
  <c r="P2392" i="3"/>
  <c r="P2409" i="3"/>
  <c r="P2426" i="3"/>
  <c r="P2443" i="3"/>
  <c r="P2460" i="3"/>
  <c r="P2477" i="3"/>
  <c r="P2494" i="3"/>
  <c r="P2511" i="3"/>
  <c r="P2528" i="3"/>
  <c r="P2545" i="3"/>
  <c r="P2562" i="3"/>
  <c r="P2579" i="3"/>
  <c r="P2596" i="3"/>
  <c r="P2613" i="3"/>
  <c r="P2631" i="3"/>
  <c r="P2648" i="3"/>
  <c r="P2665" i="3"/>
  <c r="P2682" i="3"/>
  <c r="P2699" i="3"/>
  <c r="P2715" i="3"/>
  <c r="P2731" i="3"/>
  <c r="P2747" i="3"/>
  <c r="P2763" i="3"/>
  <c r="P2779" i="3"/>
  <c r="P2795" i="3"/>
  <c r="P2811" i="3"/>
  <c r="P2827" i="3"/>
  <c r="P2843" i="3"/>
  <c r="P2859" i="3"/>
  <c r="P2875" i="3"/>
  <c r="P2891" i="3"/>
  <c r="P2907" i="3"/>
  <c r="P2923" i="3"/>
  <c r="P2939" i="3"/>
  <c r="P2955" i="3"/>
  <c r="P2971" i="3"/>
  <c r="P2987" i="3"/>
  <c r="P3003" i="3"/>
  <c r="P3019" i="3"/>
  <c r="P3035" i="3"/>
  <c r="P3051" i="3"/>
  <c r="P3067" i="3"/>
  <c r="P3083" i="3"/>
  <c r="P3099" i="3"/>
  <c r="P3115" i="3"/>
  <c r="P3131" i="3"/>
  <c r="P3147" i="3"/>
  <c r="P3163" i="3"/>
  <c r="P3179" i="3"/>
  <c r="P3195" i="3"/>
  <c r="P3211" i="3"/>
  <c r="P3227" i="3"/>
  <c r="P3243" i="3"/>
  <c r="P3259" i="3"/>
  <c r="P3275" i="3"/>
  <c r="P3291" i="3"/>
  <c r="P3307" i="3"/>
  <c r="P3323" i="3"/>
  <c r="P3339" i="3"/>
  <c r="P3355" i="3"/>
  <c r="P3371" i="3"/>
  <c r="P3387" i="3"/>
  <c r="P3403" i="3"/>
  <c r="P3419" i="3"/>
  <c r="P3435" i="3"/>
  <c r="P3451" i="3"/>
  <c r="P3467" i="3"/>
  <c r="P3483" i="3"/>
  <c r="P3499" i="3"/>
  <c r="P3515" i="3"/>
  <c r="P3531" i="3"/>
  <c r="P3547" i="3"/>
  <c r="P3563" i="3"/>
  <c r="P3579" i="3"/>
  <c r="P3595" i="3"/>
  <c r="P3611" i="3"/>
  <c r="P3627" i="3"/>
  <c r="P3643" i="3"/>
  <c r="P3659" i="3"/>
  <c r="P3675" i="3"/>
  <c r="P3691" i="3"/>
  <c r="P3707" i="3"/>
  <c r="P3723" i="3"/>
  <c r="P3739" i="3"/>
  <c r="P3755" i="3"/>
  <c r="P3771" i="3"/>
  <c r="P3787" i="3"/>
  <c r="P3803" i="3"/>
  <c r="P3819" i="3"/>
  <c r="P3835" i="3"/>
  <c r="P3851" i="3"/>
  <c r="P3867" i="3"/>
  <c r="P3883" i="3"/>
  <c r="P3899" i="3"/>
  <c r="P3915" i="3"/>
  <c r="P3931" i="3"/>
  <c r="P3947" i="3"/>
  <c r="P3963" i="3"/>
  <c r="P3979" i="3"/>
  <c r="P3995" i="3"/>
  <c r="P4011" i="3"/>
  <c r="P4027" i="3"/>
  <c r="P4043" i="3"/>
  <c r="P4059" i="3"/>
  <c r="P4075" i="3"/>
  <c r="P4091" i="3"/>
  <c r="P4107" i="3"/>
  <c r="P4123" i="3"/>
  <c r="O11320" i="3"/>
  <c r="O13494" i="3"/>
  <c r="O14362" i="3"/>
  <c r="O15046" i="3"/>
  <c r="O15733" i="3"/>
  <c r="O16420" i="3"/>
  <c r="O16821" i="3"/>
  <c r="O17110" i="3"/>
  <c r="O17315" i="3"/>
  <c r="O17499" i="3"/>
  <c r="O17649" i="3"/>
  <c r="O17795" i="3"/>
  <c r="O17941" i="3"/>
  <c r="O18084" i="3"/>
  <c r="O18219" i="3"/>
  <c r="O18347" i="3"/>
  <c r="O18475" i="3"/>
  <c r="O18603" i="3"/>
  <c r="O18731" i="3"/>
  <c r="O18859" i="3"/>
  <c r="O18987" i="3"/>
  <c r="O19115" i="3"/>
  <c r="P116" i="3"/>
  <c r="P244" i="3"/>
  <c r="P372" i="3"/>
  <c r="P500" i="3"/>
  <c r="P580" i="3"/>
  <c r="P644" i="3"/>
  <c r="P706" i="3"/>
  <c r="P743" i="3"/>
  <c r="P782" i="3"/>
  <c r="P816" i="3"/>
  <c r="P849" i="3"/>
  <c r="P881" i="3"/>
  <c r="P913" i="3"/>
  <c r="P945" i="3"/>
  <c r="P977" i="3"/>
  <c r="P1009" i="3"/>
  <c r="P1039" i="3"/>
  <c r="P1064" i="3"/>
  <c r="P1088" i="3"/>
  <c r="P1111" i="3"/>
  <c r="P1135" i="3"/>
  <c r="P1156" i="3"/>
  <c r="P1182" i="3"/>
  <c r="P1203" i="3"/>
  <c r="P1229" i="3"/>
  <c r="P1250" i="3"/>
  <c r="P1276" i="3"/>
  <c r="P1297" i="3"/>
  <c r="P1320" i="3"/>
  <c r="P1344" i="3"/>
  <c r="P1367" i="3"/>
  <c r="P1391" i="3"/>
  <c r="P1412" i="3"/>
  <c r="P1438" i="3"/>
  <c r="P1459" i="3"/>
  <c r="P1485" i="3"/>
  <c r="P1506" i="3"/>
  <c r="P1532" i="3"/>
  <c r="P1553" i="3"/>
  <c r="P1576" i="3"/>
  <c r="P1600" i="3"/>
  <c r="P1623" i="3"/>
  <c r="P1647" i="3"/>
  <c r="P1667" i="3"/>
  <c r="P1689" i="3"/>
  <c r="P1711" i="3"/>
  <c r="P1731" i="3"/>
  <c r="P1753" i="3"/>
  <c r="P1775" i="3"/>
  <c r="P1795" i="3"/>
  <c r="P1817" i="3"/>
  <c r="P1839" i="3"/>
  <c r="P1859" i="3"/>
  <c r="P1881" i="3"/>
  <c r="P1903" i="3"/>
  <c r="P1923" i="3"/>
  <c r="P1945" i="3"/>
  <c r="P1967" i="3"/>
  <c r="P1987" i="3"/>
  <c r="P2009" i="3"/>
  <c r="P2031" i="3"/>
  <c r="P2051" i="3"/>
  <c r="P2073" i="3"/>
  <c r="P2095" i="3"/>
  <c r="P2115" i="3"/>
  <c r="P2136" i="3"/>
  <c r="P2156" i="3"/>
  <c r="P2174" i="3"/>
  <c r="P2192" i="3"/>
  <c r="P2210" i="3"/>
  <c r="P2228" i="3"/>
  <c r="P2248" i="3"/>
  <c r="P2266" i="3"/>
  <c r="P2284" i="3"/>
  <c r="P2302" i="3"/>
  <c r="P2320" i="3"/>
  <c r="P2338" i="3"/>
  <c r="P2356" i="3"/>
  <c r="P2376" i="3"/>
  <c r="P2393" i="3"/>
  <c r="P2410" i="3"/>
  <c r="P2427" i="3"/>
  <c r="P2444" i="3"/>
  <c r="P2461" i="3"/>
  <c r="P2478" i="3"/>
  <c r="P2495" i="3"/>
  <c r="P2512" i="3"/>
  <c r="P2529" i="3"/>
  <c r="P2546" i="3"/>
  <c r="P2563" i="3"/>
  <c r="P2580" i="3"/>
  <c r="P2597" i="3"/>
  <c r="P2615" i="3"/>
  <c r="P2632" i="3"/>
  <c r="P2649" i="3"/>
  <c r="P2666" i="3"/>
  <c r="P2683" i="3"/>
  <c r="P2700" i="3"/>
  <c r="P2716" i="3"/>
  <c r="P2732" i="3"/>
  <c r="P2748" i="3"/>
  <c r="P2764" i="3"/>
  <c r="P2780" i="3"/>
  <c r="P2796" i="3"/>
  <c r="P2812" i="3"/>
  <c r="P2828" i="3"/>
  <c r="P2844" i="3"/>
  <c r="P2860" i="3"/>
  <c r="P2876" i="3"/>
  <c r="P2892" i="3"/>
  <c r="P2908" i="3"/>
  <c r="P2924" i="3"/>
  <c r="P2940" i="3"/>
  <c r="P2956" i="3"/>
  <c r="P2972" i="3"/>
  <c r="P2988" i="3"/>
  <c r="P3004" i="3"/>
  <c r="P3020" i="3"/>
  <c r="P3036" i="3"/>
  <c r="P3052" i="3"/>
  <c r="P3068" i="3"/>
  <c r="P3084" i="3"/>
  <c r="P3100" i="3"/>
  <c r="P3116" i="3"/>
  <c r="P3132" i="3"/>
  <c r="P3148" i="3"/>
  <c r="P3164" i="3"/>
  <c r="P3180" i="3"/>
  <c r="P3196" i="3"/>
  <c r="P3212" i="3"/>
  <c r="P3228" i="3"/>
  <c r="P3244" i="3"/>
  <c r="P3260" i="3"/>
  <c r="P3276" i="3"/>
  <c r="P3292" i="3"/>
  <c r="P3308" i="3"/>
  <c r="P3324" i="3"/>
  <c r="P3340" i="3"/>
  <c r="P3356" i="3"/>
  <c r="P3372" i="3"/>
  <c r="P3388" i="3"/>
  <c r="P3404" i="3"/>
  <c r="P3420" i="3"/>
  <c r="P3436" i="3"/>
  <c r="P3452" i="3"/>
  <c r="P3468" i="3"/>
  <c r="P3484" i="3"/>
  <c r="P3500" i="3"/>
  <c r="P3516" i="3"/>
  <c r="P3532" i="3"/>
  <c r="P3548" i="3"/>
  <c r="P3564" i="3"/>
  <c r="P3580" i="3"/>
  <c r="P3596" i="3"/>
  <c r="P3612" i="3"/>
  <c r="P3628" i="3"/>
  <c r="P3644" i="3"/>
  <c r="P3660" i="3"/>
  <c r="P3676" i="3"/>
  <c r="P3692" i="3"/>
  <c r="P3708" i="3"/>
  <c r="P3724" i="3"/>
  <c r="P3740" i="3"/>
  <c r="P3756" i="3"/>
  <c r="P3772" i="3"/>
  <c r="P3788" i="3"/>
  <c r="P3804" i="3"/>
  <c r="P3820" i="3"/>
  <c r="P3836" i="3"/>
  <c r="P3852" i="3"/>
  <c r="P3868" i="3"/>
  <c r="P3884" i="3"/>
  <c r="P3900" i="3"/>
  <c r="P3916" i="3"/>
  <c r="P3932" i="3"/>
  <c r="P3948" i="3"/>
  <c r="P3964" i="3"/>
  <c r="P3980" i="3"/>
  <c r="P3996" i="3"/>
  <c r="P4012" i="3"/>
  <c r="P4028" i="3"/>
  <c r="P4044" i="3"/>
  <c r="P4060" i="3"/>
  <c r="P4076" i="3"/>
  <c r="P4092" i="3"/>
  <c r="P4108" i="3"/>
  <c r="P4124" i="3"/>
  <c r="P4140" i="3"/>
  <c r="P4156" i="3"/>
  <c r="P4172" i="3"/>
  <c r="P4188" i="3"/>
  <c r="P4204" i="3"/>
  <c r="P4220" i="3"/>
  <c r="P4236" i="3"/>
  <c r="P4252" i="3"/>
  <c r="P4268" i="3"/>
  <c r="P4284" i="3"/>
  <c r="P4300" i="3"/>
  <c r="P4316" i="3"/>
  <c r="P4332" i="3"/>
  <c r="P4348" i="3"/>
  <c r="P4364" i="3"/>
  <c r="P4380" i="3"/>
  <c r="P4396" i="3"/>
  <c r="P4412" i="3"/>
  <c r="P4428" i="3"/>
  <c r="P4444" i="3"/>
  <c r="P4460" i="3"/>
  <c r="P4476" i="3"/>
  <c r="P4492" i="3"/>
  <c r="P4508" i="3"/>
  <c r="P4524" i="3"/>
  <c r="P4540" i="3"/>
  <c r="P4556" i="3"/>
  <c r="P4572" i="3"/>
  <c r="P4588" i="3"/>
  <c r="P4604" i="3"/>
  <c r="P4620" i="3"/>
  <c r="P4636" i="3"/>
  <c r="P4652" i="3"/>
  <c r="P4668" i="3"/>
  <c r="P4684" i="3"/>
  <c r="P4700" i="3"/>
  <c r="P4716" i="3"/>
  <c r="P4732" i="3"/>
  <c r="P4748" i="3"/>
  <c r="P4764" i="3"/>
  <c r="P4780" i="3"/>
  <c r="P4796" i="3"/>
  <c r="P4812" i="3"/>
  <c r="P4828" i="3"/>
  <c r="P4844" i="3"/>
  <c r="P4860" i="3"/>
  <c r="P4876" i="3"/>
  <c r="P4892" i="3"/>
  <c r="P4908" i="3"/>
  <c r="P4924" i="3"/>
  <c r="P4940" i="3"/>
  <c r="P4956" i="3"/>
  <c r="P4972" i="3"/>
  <c r="P4988" i="3"/>
  <c r="P5004" i="3"/>
  <c r="P5020" i="3"/>
  <c r="P5036" i="3"/>
  <c r="P5052" i="3"/>
  <c r="P5068" i="3"/>
  <c r="P5084" i="3"/>
  <c r="P5100" i="3"/>
  <c r="P5116" i="3"/>
  <c r="P5132" i="3"/>
  <c r="P5148" i="3"/>
  <c r="P5164" i="3"/>
  <c r="P5180" i="3"/>
  <c r="P5196" i="3"/>
  <c r="P5212" i="3"/>
  <c r="P5228" i="3"/>
  <c r="P5244" i="3"/>
  <c r="P5260" i="3"/>
  <c r="P5276" i="3"/>
  <c r="P5292" i="3"/>
  <c r="P5308" i="3"/>
  <c r="P5324" i="3"/>
  <c r="P5340" i="3"/>
  <c r="P5356" i="3"/>
  <c r="P5372" i="3"/>
  <c r="P5388" i="3"/>
  <c r="P5404" i="3"/>
  <c r="P5420" i="3"/>
  <c r="P5436" i="3"/>
  <c r="P5452" i="3"/>
  <c r="P5468" i="3"/>
  <c r="P5484" i="3"/>
  <c r="P5500" i="3"/>
  <c r="P5516" i="3"/>
  <c r="O11738" i="3"/>
  <c r="O13615" i="3"/>
  <c r="O14433" i="3"/>
  <c r="O15125" i="3"/>
  <c r="O15812" i="3"/>
  <c r="O16486" i="3"/>
  <c r="O16853" i="3"/>
  <c r="O17140" i="3"/>
  <c r="O17334" i="3"/>
  <c r="O17516" i="3"/>
  <c r="O17665" i="3"/>
  <c r="O17811" i="3"/>
  <c r="O17957" i="3"/>
  <c r="O18099" i="3"/>
  <c r="O18233" i="3"/>
  <c r="O18361" i="3"/>
  <c r="O18489" i="3"/>
  <c r="O18617" i="3"/>
  <c r="O18745" i="3"/>
  <c r="O18873" i="3"/>
  <c r="O19001" i="3"/>
  <c r="O19129" i="3"/>
  <c r="P130" i="3"/>
  <c r="P258" i="3"/>
  <c r="P386" i="3"/>
  <c r="P511" i="3"/>
  <c r="P590" i="3"/>
  <c r="P654" i="3"/>
  <c r="P708" i="3"/>
  <c r="P744" i="3"/>
  <c r="P783" i="3"/>
  <c r="P818" i="3"/>
  <c r="P850" i="3"/>
  <c r="P882" i="3"/>
  <c r="P914" i="3"/>
  <c r="P946" i="3"/>
  <c r="P978" i="3"/>
  <c r="P1010" i="3"/>
  <c r="P1040" i="3"/>
  <c r="P1068" i="3"/>
  <c r="P1089" i="3"/>
  <c r="P1112" i="3"/>
  <c r="P1136" i="3"/>
  <c r="P1159" i="3"/>
  <c r="P1183" i="3"/>
  <c r="P1204" i="3"/>
  <c r="P1230" i="3"/>
  <c r="P1251" i="3"/>
  <c r="P1277" i="3"/>
  <c r="P1298" i="3"/>
  <c r="P1324" i="3"/>
  <c r="P1345" i="3"/>
  <c r="P1368" i="3"/>
  <c r="P1392" i="3"/>
  <c r="P1415" i="3"/>
  <c r="P1439" i="3"/>
  <c r="P1460" i="3"/>
  <c r="P1486" i="3"/>
  <c r="P1507" i="3"/>
  <c r="P1533" i="3"/>
  <c r="P1554" i="3"/>
  <c r="P1580" i="3"/>
  <c r="P1601" i="3"/>
  <c r="P1624" i="3"/>
  <c r="P1648" i="3"/>
  <c r="P1668" i="3"/>
  <c r="P1692" i="3"/>
  <c r="P1712" i="3"/>
  <c r="P1732" i="3"/>
  <c r="P1756" i="3"/>
  <c r="P1776" i="3"/>
  <c r="P1796" i="3"/>
  <c r="P1820" i="3"/>
  <c r="P1840" i="3"/>
  <c r="P1860" i="3"/>
  <c r="P1884" i="3"/>
  <c r="P1904" i="3"/>
  <c r="P1924" i="3"/>
  <c r="P1948" i="3"/>
  <c r="P1968" i="3"/>
  <c r="P1988" i="3"/>
  <c r="P2012" i="3"/>
  <c r="P2032" i="3"/>
  <c r="P2052" i="3"/>
  <c r="P2076" i="3"/>
  <c r="P2096" i="3"/>
  <c r="P2116" i="3"/>
  <c r="P2137" i="3"/>
  <c r="P2157" i="3"/>
  <c r="P2175" i="3"/>
  <c r="P2193" i="3"/>
  <c r="P2211" i="3"/>
  <c r="P2231" i="3"/>
  <c r="P2249" i="3"/>
  <c r="P2267" i="3"/>
  <c r="P2285" i="3"/>
  <c r="P2303" i="3"/>
  <c r="P2321" i="3"/>
  <c r="P2339" i="3"/>
  <c r="P2359" i="3"/>
  <c r="P2377" i="3"/>
  <c r="P2394" i="3"/>
  <c r="P2411" i="3"/>
  <c r="P2428" i="3"/>
  <c r="P2445" i="3"/>
  <c r="P2462" i="3"/>
  <c r="P2479" i="3"/>
  <c r="P2496" i="3"/>
  <c r="P2513" i="3"/>
  <c r="P2530" i="3"/>
  <c r="P2547" i="3"/>
  <c r="P2564" i="3"/>
  <c r="P2581" i="3"/>
  <c r="P2599" i="3"/>
  <c r="P2616" i="3"/>
  <c r="P2633" i="3"/>
  <c r="P2650" i="3"/>
  <c r="P2667" i="3"/>
  <c r="P2684" i="3"/>
  <c r="P2701" i="3"/>
  <c r="P2717" i="3"/>
  <c r="P2733" i="3"/>
  <c r="P2749" i="3"/>
  <c r="P2765" i="3"/>
  <c r="P2781" i="3"/>
  <c r="P2797" i="3"/>
  <c r="P2813" i="3"/>
  <c r="P2829" i="3"/>
  <c r="P2845" i="3"/>
  <c r="P2861" i="3"/>
  <c r="P2877" i="3"/>
  <c r="P2893" i="3"/>
  <c r="P2909" i="3"/>
  <c r="P2925" i="3"/>
  <c r="P2941" i="3"/>
  <c r="P2957" i="3"/>
  <c r="P2973" i="3"/>
  <c r="P2989" i="3"/>
  <c r="P3005" i="3"/>
  <c r="P3021" i="3"/>
  <c r="P3037" i="3"/>
  <c r="P3053" i="3"/>
  <c r="P3069" i="3"/>
  <c r="P3085" i="3"/>
  <c r="P3101" i="3"/>
  <c r="P3117" i="3"/>
  <c r="P3133" i="3"/>
  <c r="P3149" i="3"/>
  <c r="P3165" i="3"/>
  <c r="P3181" i="3"/>
  <c r="P3197" i="3"/>
  <c r="P3213" i="3"/>
  <c r="P3229" i="3"/>
  <c r="P3245" i="3"/>
  <c r="P3261" i="3"/>
  <c r="P3277" i="3"/>
  <c r="P3293" i="3"/>
  <c r="P3309" i="3"/>
  <c r="P3325" i="3"/>
  <c r="P3341" i="3"/>
  <c r="P3357" i="3"/>
  <c r="P3373" i="3"/>
  <c r="P3389" i="3"/>
  <c r="P3405" i="3"/>
  <c r="P3421" i="3"/>
  <c r="P3437" i="3"/>
  <c r="P3453" i="3"/>
  <c r="P3469" i="3"/>
  <c r="P3485" i="3"/>
  <c r="P3501" i="3"/>
  <c r="P3517" i="3"/>
  <c r="P3533" i="3"/>
  <c r="P3549" i="3"/>
  <c r="P3565" i="3"/>
  <c r="P3581" i="3"/>
  <c r="P3597" i="3"/>
  <c r="P3613" i="3"/>
  <c r="P3629" i="3"/>
  <c r="P3645" i="3"/>
  <c r="P3661" i="3"/>
  <c r="P3677" i="3"/>
  <c r="P3693" i="3"/>
  <c r="P3709" i="3"/>
  <c r="P3725" i="3"/>
  <c r="P3741" i="3"/>
  <c r="P3757" i="3"/>
  <c r="P3773" i="3"/>
  <c r="P3789" i="3"/>
  <c r="P3805" i="3"/>
  <c r="P3821" i="3"/>
  <c r="P3837" i="3"/>
  <c r="P3853" i="3"/>
  <c r="P3869" i="3"/>
  <c r="P3885" i="3"/>
  <c r="P3901" i="3"/>
  <c r="P3917" i="3"/>
  <c r="P3933" i="3"/>
  <c r="P3949" i="3"/>
  <c r="P3965" i="3"/>
  <c r="P3981" i="3"/>
  <c r="P3997" i="3"/>
  <c r="P4013" i="3"/>
  <c r="P4029" i="3"/>
  <c r="P4045" i="3"/>
  <c r="P4061" i="3"/>
  <c r="P4077" i="3"/>
  <c r="P4093" i="3"/>
  <c r="P4109" i="3"/>
  <c r="P4125" i="3"/>
  <c r="P4141" i="3"/>
  <c r="P4157" i="3"/>
  <c r="P4173" i="3"/>
  <c r="P4189" i="3"/>
  <c r="P4205" i="3"/>
  <c r="P4221" i="3"/>
  <c r="P4237" i="3"/>
  <c r="P4253" i="3"/>
  <c r="P4269" i="3"/>
  <c r="P4285" i="3"/>
  <c r="P4301" i="3"/>
  <c r="P4317" i="3"/>
  <c r="P4333" i="3"/>
  <c r="P4349" i="3"/>
  <c r="P4365" i="3"/>
  <c r="P4381" i="3"/>
  <c r="P4397" i="3"/>
  <c r="P4413" i="3"/>
  <c r="P4429" i="3"/>
  <c r="P4445" i="3"/>
  <c r="P4461" i="3"/>
  <c r="P4477" i="3"/>
  <c r="P4493" i="3"/>
  <c r="P4509" i="3"/>
  <c r="P4525" i="3"/>
  <c r="P4541" i="3"/>
  <c r="P4557" i="3"/>
  <c r="P4573" i="3"/>
  <c r="P4589" i="3"/>
  <c r="P4605" i="3"/>
  <c r="P4621" i="3"/>
  <c r="P4637" i="3"/>
  <c r="P4653" i="3"/>
  <c r="P4669" i="3"/>
  <c r="P4685" i="3"/>
  <c r="P4701" i="3"/>
  <c r="P4717" i="3"/>
  <c r="P4733" i="3"/>
  <c r="P4749" i="3"/>
  <c r="P4765" i="3"/>
  <c r="P4781" i="3"/>
  <c r="P4797" i="3"/>
  <c r="P4813" i="3"/>
  <c r="P4829" i="3"/>
  <c r="P4845" i="3"/>
  <c r="P4861" i="3"/>
  <c r="P4877" i="3"/>
  <c r="P4893" i="3"/>
  <c r="P4909" i="3"/>
  <c r="P4925" i="3"/>
  <c r="P4941" i="3"/>
  <c r="P4957" i="3"/>
  <c r="P4973" i="3"/>
  <c r="P4989" i="3"/>
  <c r="P5005" i="3"/>
  <c r="P5021" i="3"/>
  <c r="P5037" i="3"/>
  <c r="P5053" i="3"/>
  <c r="P5069" i="3"/>
  <c r="P5085" i="3"/>
  <c r="P5101" i="3"/>
  <c r="P5117" i="3"/>
  <c r="P5133" i="3"/>
  <c r="P5149" i="3"/>
  <c r="P5165" i="3"/>
  <c r="P5181" i="3"/>
  <c r="P5197" i="3"/>
  <c r="P5213" i="3"/>
  <c r="P5229" i="3"/>
  <c r="P5245" i="3"/>
  <c r="P5261" i="3"/>
  <c r="P5277" i="3"/>
  <c r="P5293" i="3"/>
  <c r="P5309" i="3"/>
  <c r="P5325" i="3"/>
  <c r="P5341" i="3"/>
  <c r="P5357" i="3"/>
  <c r="P5373" i="3"/>
  <c r="P5389" i="3"/>
  <c r="P5405" i="3"/>
  <c r="P5421" i="3"/>
  <c r="P5437" i="3"/>
  <c r="P5453" i="3"/>
  <c r="P5469" i="3"/>
  <c r="P5485" i="3"/>
  <c r="P5501" i="3"/>
  <c r="P5517" i="3"/>
  <c r="P5533" i="3"/>
  <c r="P5549" i="3"/>
  <c r="P5565" i="3"/>
  <c r="P5581" i="3"/>
  <c r="P5597" i="3"/>
  <c r="P5613" i="3"/>
  <c r="P5629" i="3"/>
  <c r="P5645" i="3"/>
  <c r="P5661" i="3"/>
  <c r="P5677" i="3"/>
  <c r="P5693" i="3"/>
  <c r="P5709" i="3"/>
  <c r="P5725" i="3"/>
  <c r="P5741" i="3"/>
  <c r="P5757" i="3"/>
  <c r="P5773" i="3"/>
  <c r="P5789" i="3"/>
  <c r="P5805" i="3"/>
  <c r="P5821" i="3"/>
  <c r="P5837" i="3"/>
  <c r="P5853" i="3"/>
  <c r="P5869" i="3"/>
  <c r="P5885" i="3"/>
  <c r="P5901" i="3"/>
  <c r="P5917" i="3"/>
  <c r="P5933" i="3"/>
  <c r="P5949" i="3"/>
  <c r="P5965" i="3"/>
  <c r="P5981" i="3"/>
  <c r="P5997" i="3"/>
  <c r="P6013" i="3"/>
  <c r="P6029" i="3"/>
  <c r="P6045" i="3"/>
  <c r="P6061" i="3"/>
  <c r="P6077" i="3"/>
  <c r="P6093" i="3"/>
  <c r="P6109" i="3"/>
  <c r="P6125" i="3"/>
  <c r="P6141" i="3"/>
  <c r="P6157" i="3"/>
  <c r="P6173" i="3"/>
  <c r="P6189" i="3"/>
  <c r="P6205" i="3"/>
  <c r="P6221" i="3"/>
  <c r="P6237" i="3"/>
  <c r="O11818" i="3"/>
  <c r="O13620" i="3"/>
  <c r="O14449" i="3"/>
  <c r="O15140" i="3"/>
  <c r="O15814" i="3"/>
  <c r="O16501" i="3"/>
  <c r="O16858" i="3"/>
  <c r="O17142" i="3"/>
  <c r="O17339" i="3"/>
  <c r="O17518" i="3"/>
  <c r="O17667" i="3"/>
  <c r="O17813" i="3"/>
  <c r="O17961" i="3"/>
  <c r="O18101" i="3"/>
  <c r="O18235" i="3"/>
  <c r="O18363" i="3"/>
  <c r="O18491" i="3"/>
  <c r="O18619" i="3"/>
  <c r="O18747" i="3"/>
  <c r="O18875" i="3"/>
  <c r="O19003" i="3"/>
  <c r="O19131" i="3"/>
  <c r="P132" i="3"/>
  <c r="P260" i="3"/>
  <c r="P388" i="3"/>
  <c r="P514" i="3"/>
  <c r="P591" i="3"/>
  <c r="P655" i="3"/>
  <c r="P711" i="3"/>
  <c r="P750" i="3"/>
  <c r="P784" i="3"/>
  <c r="P820" i="3"/>
  <c r="P852" i="3"/>
  <c r="P884" i="3"/>
  <c r="P916" i="3"/>
  <c r="P948" i="3"/>
  <c r="P980" i="3"/>
  <c r="P1011" i="3"/>
  <c r="P1041" i="3"/>
  <c r="P1069" i="3"/>
  <c r="P1090" i="3"/>
  <c r="P1116" i="3"/>
  <c r="P1137" i="3"/>
  <c r="P1160" i="3"/>
  <c r="P1184" i="3"/>
  <c r="P1207" i="3"/>
  <c r="P1231" i="3"/>
  <c r="P1252" i="3"/>
  <c r="P1278" i="3"/>
  <c r="P1299" i="3"/>
  <c r="P1325" i="3"/>
  <c r="P1346" i="3"/>
  <c r="P1372" i="3"/>
  <c r="P1393" i="3"/>
  <c r="P1416" i="3"/>
  <c r="P1440" i="3"/>
  <c r="P1463" i="3"/>
  <c r="P1487" i="3"/>
  <c r="P1508" i="3"/>
  <c r="P1534" i="3"/>
  <c r="P1555" i="3"/>
  <c r="P1581" i="3"/>
  <c r="P1602" i="3"/>
  <c r="P1628" i="3"/>
  <c r="P1649" i="3"/>
  <c r="P1671" i="3"/>
  <c r="P1693" i="3"/>
  <c r="P1713" i="3"/>
  <c r="P1735" i="3"/>
  <c r="P1757" i="3"/>
  <c r="P1777" i="3"/>
  <c r="P1799" i="3"/>
  <c r="P1821" i="3"/>
  <c r="P1841" i="3"/>
  <c r="P1863" i="3"/>
  <c r="P1885" i="3"/>
  <c r="P1905" i="3"/>
  <c r="P1927" i="3"/>
  <c r="P1949" i="3"/>
  <c r="P1969" i="3"/>
  <c r="P1991" i="3"/>
  <c r="P2013" i="3"/>
  <c r="P2033" i="3"/>
  <c r="P2055" i="3"/>
  <c r="P2077" i="3"/>
  <c r="P2097" i="3"/>
  <c r="P2119" i="3"/>
  <c r="P2139" i="3"/>
  <c r="P2158" i="3"/>
  <c r="P2176" i="3"/>
  <c r="P2194" i="3"/>
  <c r="P2212" i="3"/>
  <c r="P2232" i="3"/>
  <c r="P2250" i="3"/>
  <c r="P2268" i="3"/>
  <c r="P2286" i="3"/>
  <c r="P2304" i="3"/>
  <c r="P2322" i="3"/>
  <c r="P2340" i="3"/>
  <c r="P2360" i="3"/>
  <c r="P2378" i="3"/>
  <c r="P2395" i="3"/>
  <c r="P2412" i="3"/>
  <c r="P2429" i="3"/>
  <c r="P2446" i="3"/>
  <c r="P2463" i="3"/>
  <c r="P2480" i="3"/>
  <c r="P2497" i="3"/>
  <c r="P2514" i="3"/>
  <c r="P2531" i="3"/>
  <c r="P2548" i="3"/>
  <c r="P2565" i="3"/>
  <c r="P2583" i="3"/>
  <c r="P2600" i="3"/>
  <c r="P2617" i="3"/>
  <c r="P2634" i="3"/>
  <c r="P2651" i="3"/>
  <c r="P2668" i="3"/>
  <c r="P2685" i="3"/>
  <c r="P2702" i="3"/>
  <c r="P2718" i="3"/>
  <c r="P2734" i="3"/>
  <c r="P2750" i="3"/>
  <c r="P2766" i="3"/>
  <c r="P2782" i="3"/>
  <c r="P2798" i="3"/>
  <c r="P2814" i="3"/>
  <c r="P2830" i="3"/>
  <c r="P2846" i="3"/>
  <c r="P2862" i="3"/>
  <c r="P2878" i="3"/>
  <c r="P2894" i="3"/>
  <c r="P2910" i="3"/>
  <c r="P2926" i="3"/>
  <c r="P2942" i="3"/>
  <c r="P2958" i="3"/>
  <c r="P2974" i="3"/>
  <c r="P2990" i="3"/>
  <c r="P3006" i="3"/>
  <c r="P3022" i="3"/>
  <c r="P3038" i="3"/>
  <c r="P3054" i="3"/>
  <c r="P3070" i="3"/>
  <c r="P3086" i="3"/>
  <c r="P3102" i="3"/>
  <c r="P3118" i="3"/>
  <c r="P3134" i="3"/>
  <c r="P3150" i="3"/>
  <c r="P3166" i="3"/>
  <c r="P3182" i="3"/>
  <c r="P3198" i="3"/>
  <c r="P3214" i="3"/>
  <c r="P3230" i="3"/>
  <c r="P3246" i="3"/>
  <c r="P3262" i="3"/>
  <c r="P3278" i="3"/>
  <c r="P3294" i="3"/>
  <c r="P3310" i="3"/>
  <c r="P3326" i="3"/>
  <c r="P3342" i="3"/>
  <c r="P3358" i="3"/>
  <c r="P3374" i="3"/>
  <c r="P3390" i="3"/>
  <c r="P3406" i="3"/>
  <c r="P3422" i="3"/>
  <c r="P3438" i="3"/>
  <c r="P3454" i="3"/>
  <c r="P3470" i="3"/>
  <c r="P3486" i="3"/>
  <c r="P3502" i="3"/>
  <c r="P3518" i="3"/>
  <c r="P3534" i="3"/>
  <c r="P3550" i="3"/>
  <c r="P3566" i="3"/>
  <c r="P3582" i="3"/>
  <c r="P3598" i="3"/>
  <c r="P3614" i="3"/>
  <c r="P3630" i="3"/>
  <c r="P3646" i="3"/>
  <c r="P3662" i="3"/>
  <c r="P3678" i="3"/>
  <c r="P3694" i="3"/>
  <c r="P3710" i="3"/>
  <c r="P3726" i="3"/>
  <c r="P3742" i="3"/>
  <c r="P3758" i="3"/>
  <c r="P3774" i="3"/>
  <c r="P3790" i="3"/>
  <c r="P3806" i="3"/>
  <c r="P3822" i="3"/>
  <c r="P3838" i="3"/>
  <c r="P3854" i="3"/>
  <c r="P3870" i="3"/>
  <c r="P3886" i="3"/>
  <c r="P3902" i="3"/>
  <c r="P3918" i="3"/>
  <c r="P3934" i="3"/>
  <c r="P3950" i="3"/>
  <c r="P3966" i="3"/>
  <c r="P3982" i="3"/>
  <c r="P3998" i="3"/>
  <c r="P4014" i="3"/>
  <c r="P4030" i="3"/>
  <c r="P4046" i="3"/>
  <c r="P4062" i="3"/>
  <c r="P4078" i="3"/>
  <c r="P4094" i="3"/>
  <c r="P4110" i="3"/>
  <c r="P4126" i="3"/>
  <c r="P4142" i="3"/>
  <c r="P4158" i="3"/>
  <c r="P4174" i="3"/>
  <c r="P4190" i="3"/>
  <c r="P4206" i="3"/>
  <c r="P4222" i="3"/>
  <c r="P4238" i="3"/>
  <c r="P4254" i="3"/>
  <c r="P4270" i="3"/>
  <c r="P4286" i="3"/>
  <c r="P4302" i="3"/>
  <c r="P4318" i="3"/>
  <c r="P4334" i="3"/>
  <c r="P4350" i="3"/>
  <c r="P4366" i="3"/>
  <c r="P4382" i="3"/>
  <c r="P4398" i="3"/>
  <c r="P4414" i="3"/>
  <c r="P4430" i="3"/>
  <c r="P4446" i="3"/>
  <c r="P4462" i="3"/>
  <c r="P4478" i="3"/>
  <c r="P4494" i="3"/>
  <c r="P4510" i="3"/>
  <c r="P4526" i="3"/>
  <c r="P4542" i="3"/>
  <c r="P4558" i="3"/>
  <c r="P4574" i="3"/>
  <c r="P4590" i="3"/>
  <c r="P4606" i="3"/>
  <c r="P4622" i="3"/>
  <c r="P4638" i="3"/>
  <c r="P4654" i="3"/>
  <c r="P4670" i="3"/>
  <c r="P4686" i="3"/>
  <c r="P4702" i="3"/>
  <c r="P4718" i="3"/>
  <c r="P4734" i="3"/>
  <c r="P4750" i="3"/>
  <c r="P4766" i="3"/>
  <c r="P4782" i="3"/>
  <c r="P4798" i="3"/>
  <c r="P4814" i="3"/>
  <c r="P4830" i="3"/>
  <c r="P4846" i="3"/>
  <c r="P4862" i="3"/>
  <c r="P4878" i="3"/>
  <c r="P4894" i="3"/>
  <c r="P4910" i="3"/>
  <c r="P4926" i="3"/>
  <c r="P4942" i="3"/>
  <c r="P4958" i="3"/>
  <c r="P4974" i="3"/>
  <c r="P4990" i="3"/>
  <c r="P5006" i="3"/>
  <c r="P5022" i="3"/>
  <c r="P5038" i="3"/>
  <c r="P5054" i="3"/>
  <c r="P5070" i="3"/>
  <c r="P5086" i="3"/>
  <c r="P5102" i="3"/>
  <c r="P5118" i="3"/>
  <c r="P5134" i="3"/>
  <c r="P5150" i="3"/>
  <c r="P5166" i="3"/>
  <c r="P5182" i="3"/>
  <c r="P5198" i="3"/>
  <c r="P5214" i="3"/>
  <c r="P5230" i="3"/>
  <c r="P5246" i="3"/>
  <c r="P5262" i="3"/>
  <c r="P5278" i="3"/>
  <c r="P5294" i="3"/>
  <c r="P5310" i="3"/>
  <c r="P5326" i="3"/>
  <c r="P5342" i="3"/>
  <c r="P5358" i="3"/>
  <c r="P5374" i="3"/>
  <c r="P5390" i="3"/>
  <c r="P5406" i="3"/>
  <c r="P5422" i="3"/>
  <c r="P5438" i="3"/>
  <c r="P5454" i="3"/>
  <c r="P5470" i="3"/>
  <c r="P5486" i="3"/>
  <c r="P5502" i="3"/>
  <c r="P5518" i="3"/>
  <c r="P5534" i="3"/>
  <c r="P5550" i="3"/>
  <c r="P5566" i="3"/>
  <c r="P5582" i="3"/>
  <c r="P5598" i="3"/>
  <c r="P5614" i="3"/>
  <c r="P5630" i="3"/>
  <c r="P5646" i="3"/>
  <c r="P5662" i="3"/>
  <c r="P5678" i="3"/>
  <c r="P5694" i="3"/>
  <c r="P5710" i="3"/>
  <c r="P5726" i="3"/>
  <c r="P5742" i="3"/>
  <c r="P5758" i="3"/>
  <c r="P5774" i="3"/>
  <c r="P5790" i="3"/>
  <c r="P5806" i="3"/>
  <c r="P5822" i="3"/>
  <c r="P5838" i="3"/>
  <c r="P5854" i="3"/>
  <c r="P5870" i="3"/>
  <c r="P5886" i="3"/>
  <c r="P5902" i="3"/>
  <c r="P5918" i="3"/>
  <c r="P5934" i="3"/>
  <c r="P5950" i="3"/>
  <c r="P5966" i="3"/>
  <c r="P5982" i="3"/>
  <c r="P5998" i="3"/>
  <c r="P6014" i="3"/>
  <c r="P6030" i="3"/>
  <c r="P6046" i="3"/>
  <c r="P6062" i="3"/>
  <c r="P6078" i="3"/>
  <c r="P6094" i="3"/>
  <c r="P6110" i="3"/>
  <c r="P6126" i="3"/>
  <c r="P6142" i="3"/>
  <c r="P6158" i="3"/>
  <c r="O12170" i="3"/>
  <c r="O13734" i="3"/>
  <c r="O14532" i="3"/>
  <c r="O15206" i="3"/>
  <c r="O15893" i="3"/>
  <c r="O16564" i="3"/>
  <c r="O16890" i="3"/>
  <c r="O17169" i="3"/>
  <c r="O17358" i="3"/>
  <c r="O17535" i="3"/>
  <c r="O17683" i="3"/>
  <c r="O17829" i="3"/>
  <c r="O17977" i="3"/>
  <c r="O18116" i="3"/>
  <c r="O18249" i="3"/>
  <c r="O18377" i="3"/>
  <c r="O18505" i="3"/>
  <c r="O18633" i="3"/>
  <c r="O18761" i="3"/>
  <c r="O18889" i="3"/>
  <c r="O19017" i="3"/>
  <c r="P18" i="3"/>
  <c r="P146" i="3"/>
  <c r="P274" i="3"/>
  <c r="P402" i="3"/>
  <c r="P516" i="3"/>
  <c r="P594" i="3"/>
  <c r="P658" i="3"/>
  <c r="P712" i="3"/>
  <c r="P751" i="3"/>
  <c r="P786" i="3"/>
  <c r="P823" i="3"/>
  <c r="P855" i="3"/>
  <c r="P887" i="3"/>
  <c r="P919" i="3"/>
  <c r="P951" i="3"/>
  <c r="P983" i="3"/>
  <c r="P1012" i="3"/>
  <c r="P1042" i="3"/>
  <c r="P1070" i="3"/>
  <c r="P1091" i="3"/>
  <c r="P1117" i="3"/>
  <c r="P1138" i="3"/>
  <c r="P1164" i="3"/>
  <c r="P1185" i="3"/>
  <c r="P1208" i="3"/>
  <c r="P1232" i="3"/>
  <c r="P1255" i="3"/>
  <c r="P1279" i="3"/>
  <c r="P1300" i="3"/>
  <c r="P1326" i="3"/>
  <c r="P1347" i="3"/>
  <c r="P1373" i="3"/>
  <c r="P1394" i="3"/>
  <c r="P1420" i="3"/>
  <c r="P1441" i="3"/>
  <c r="P1464" i="3"/>
  <c r="P1488" i="3"/>
  <c r="P1511" i="3"/>
  <c r="P1535" i="3"/>
  <c r="P1556" i="3"/>
  <c r="P1582" i="3"/>
  <c r="P1603" i="3"/>
  <c r="P1629" i="3"/>
  <c r="P1650" i="3"/>
  <c r="P1672" i="3"/>
  <c r="P1694" i="3"/>
  <c r="P1714" i="3"/>
  <c r="P1736" i="3"/>
  <c r="P1758" i="3"/>
  <c r="P1778" i="3"/>
  <c r="P1800" i="3"/>
  <c r="P1822" i="3"/>
  <c r="P1842" i="3"/>
  <c r="P1864" i="3"/>
  <c r="P1886" i="3"/>
  <c r="P1906" i="3"/>
  <c r="P1928" i="3"/>
  <c r="P1950" i="3"/>
  <c r="P1970" i="3"/>
  <c r="P1992" i="3"/>
  <c r="P2014" i="3"/>
  <c r="P2034" i="3"/>
  <c r="P2056" i="3"/>
  <c r="P2078" i="3"/>
  <c r="P2098" i="3"/>
  <c r="P2120" i="3"/>
  <c r="P2140" i="3"/>
  <c r="P2159" i="3"/>
  <c r="P2177" i="3"/>
  <c r="P2195" i="3"/>
  <c r="P2215" i="3"/>
  <c r="P2233" i="3"/>
  <c r="P2251" i="3"/>
  <c r="P2269" i="3"/>
  <c r="P2287" i="3"/>
  <c r="P2305" i="3"/>
  <c r="P2323" i="3"/>
  <c r="P2343" i="3"/>
  <c r="P2361" i="3"/>
  <c r="P2379" i="3"/>
  <c r="P2396" i="3"/>
  <c r="P2413" i="3"/>
  <c r="P2430" i="3"/>
  <c r="P2447" i="3"/>
  <c r="P2464" i="3"/>
  <c r="P2481" i="3"/>
  <c r="P2498" i="3"/>
  <c r="P2515" i="3"/>
  <c r="P2532" i="3"/>
  <c r="P2549" i="3"/>
  <c r="P2567" i="3"/>
  <c r="P2584" i="3"/>
  <c r="P2601" i="3"/>
  <c r="P2618" i="3"/>
  <c r="P2635" i="3"/>
  <c r="P2652" i="3"/>
  <c r="P2669" i="3"/>
  <c r="P2686" i="3"/>
  <c r="P2703" i="3"/>
  <c r="P2719" i="3"/>
  <c r="P2735" i="3"/>
  <c r="P2751" i="3"/>
  <c r="P2767" i="3"/>
  <c r="P2783" i="3"/>
  <c r="P2799" i="3"/>
  <c r="P2815" i="3"/>
  <c r="P2831" i="3"/>
  <c r="P2847" i="3"/>
  <c r="P2863" i="3"/>
  <c r="P2879" i="3"/>
  <c r="P2895" i="3"/>
  <c r="P2911" i="3"/>
  <c r="P2927" i="3"/>
  <c r="P2943" i="3"/>
  <c r="P2959" i="3"/>
  <c r="P2975" i="3"/>
  <c r="P2991" i="3"/>
  <c r="P3007" i="3"/>
  <c r="P3023" i="3"/>
  <c r="P3039" i="3"/>
  <c r="P3055" i="3"/>
  <c r="P3071" i="3"/>
  <c r="P3087" i="3"/>
  <c r="P3103" i="3"/>
  <c r="P3119" i="3"/>
  <c r="P3135" i="3"/>
  <c r="P3151" i="3"/>
  <c r="P3167" i="3"/>
  <c r="P3183" i="3"/>
  <c r="P3199" i="3"/>
  <c r="P3215" i="3"/>
  <c r="P3231" i="3"/>
  <c r="P3247" i="3"/>
  <c r="P3263" i="3"/>
  <c r="P3279" i="3"/>
  <c r="P3295" i="3"/>
  <c r="P3311" i="3"/>
  <c r="P3327" i="3"/>
  <c r="P3343" i="3"/>
  <c r="P3359" i="3"/>
  <c r="P3375" i="3"/>
  <c r="P3391" i="3"/>
  <c r="P3407" i="3"/>
  <c r="P3423" i="3"/>
  <c r="P3439" i="3"/>
  <c r="P3455" i="3"/>
  <c r="P3471" i="3"/>
  <c r="P3487" i="3"/>
  <c r="P3503" i="3"/>
  <c r="P3519" i="3"/>
  <c r="P3535" i="3"/>
  <c r="P3551" i="3"/>
  <c r="P3567" i="3"/>
  <c r="P3583" i="3"/>
  <c r="P3599" i="3"/>
  <c r="P3615" i="3"/>
  <c r="P3631" i="3"/>
  <c r="P3647" i="3"/>
  <c r="P3663" i="3"/>
  <c r="P3679" i="3"/>
  <c r="P3695" i="3"/>
  <c r="P3711" i="3"/>
  <c r="P3727" i="3"/>
  <c r="P3743" i="3"/>
  <c r="P3759" i="3"/>
  <c r="P3775" i="3"/>
  <c r="P3791" i="3"/>
  <c r="P3807" i="3"/>
  <c r="P3823" i="3"/>
  <c r="P3839" i="3"/>
  <c r="P3855" i="3"/>
  <c r="P3871" i="3"/>
  <c r="P3887" i="3"/>
  <c r="P3903" i="3"/>
  <c r="P3919" i="3"/>
  <c r="P3935" i="3"/>
  <c r="P3951" i="3"/>
  <c r="P3967" i="3"/>
  <c r="P3983" i="3"/>
  <c r="P3999" i="3"/>
  <c r="P4015" i="3"/>
  <c r="P4031" i="3"/>
  <c r="P4047" i="3"/>
  <c r="P4063" i="3"/>
  <c r="P4079" i="3"/>
  <c r="P4095" i="3"/>
  <c r="P4111" i="3"/>
  <c r="P4127" i="3"/>
  <c r="P4143" i="3"/>
  <c r="P4159" i="3"/>
  <c r="P4175" i="3"/>
  <c r="P4191" i="3"/>
  <c r="P4207" i="3"/>
  <c r="P4223" i="3"/>
  <c r="P4239" i="3"/>
  <c r="P4255" i="3"/>
  <c r="P4271" i="3"/>
  <c r="P4287" i="3"/>
  <c r="P4303" i="3"/>
  <c r="P4319" i="3"/>
  <c r="P4335" i="3"/>
  <c r="P4351" i="3"/>
  <c r="P4367" i="3"/>
  <c r="P4383" i="3"/>
  <c r="P4399" i="3"/>
  <c r="P4415" i="3"/>
  <c r="P4431" i="3"/>
  <c r="P4447" i="3"/>
  <c r="P4463" i="3"/>
  <c r="P4479" i="3"/>
  <c r="P4495" i="3"/>
  <c r="P4511" i="3"/>
  <c r="P4527" i="3"/>
  <c r="P4543" i="3"/>
  <c r="P4559" i="3"/>
  <c r="P4575" i="3"/>
  <c r="O12250" i="3"/>
  <c r="O13754" i="3"/>
  <c r="O14534" i="3"/>
  <c r="O15221" i="3"/>
  <c r="O15908" i="3"/>
  <c r="O16566" i="3"/>
  <c r="O16898" i="3"/>
  <c r="O17171" i="3"/>
  <c r="O17362" i="3"/>
  <c r="O17537" i="3"/>
  <c r="O17685" i="3"/>
  <c r="O17833" i="3"/>
  <c r="O17979" i="3"/>
  <c r="O18118" i="3"/>
  <c r="O18251" i="3"/>
  <c r="O18379" i="3"/>
  <c r="O18507" i="3"/>
  <c r="O18635" i="3"/>
  <c r="O18763" i="3"/>
  <c r="O18891" i="3"/>
  <c r="O19019" i="3"/>
  <c r="P20" i="3"/>
  <c r="P148" i="3"/>
  <c r="P276" i="3"/>
  <c r="P404" i="3"/>
  <c r="P527" i="3"/>
  <c r="P596" i="3"/>
  <c r="P660" i="3"/>
  <c r="P718" i="3"/>
  <c r="P752" i="3"/>
  <c r="P788" i="3"/>
  <c r="P824" i="3"/>
  <c r="P856" i="3"/>
  <c r="P888" i="3"/>
  <c r="P920" i="3"/>
  <c r="P952" i="3"/>
  <c r="P984" i="3"/>
  <c r="P1015" i="3"/>
  <c r="P1043" i="3"/>
  <c r="P1071" i="3"/>
  <c r="P1092" i="3"/>
  <c r="P1118" i="3"/>
  <c r="P1139" i="3"/>
  <c r="P1165" i="3"/>
  <c r="P1186" i="3"/>
  <c r="P1212" i="3"/>
  <c r="P1233" i="3"/>
  <c r="P1256" i="3"/>
  <c r="P1280" i="3"/>
  <c r="P1303" i="3"/>
  <c r="P1327" i="3"/>
  <c r="P1348" i="3"/>
  <c r="P1374" i="3"/>
  <c r="P1395" i="3"/>
  <c r="P1421" i="3"/>
  <c r="P1442" i="3"/>
  <c r="P1468" i="3"/>
  <c r="P1489" i="3"/>
  <c r="P1512" i="3"/>
  <c r="P1536" i="3"/>
  <c r="P1559" i="3"/>
  <c r="P1583" i="3"/>
  <c r="P1604" i="3"/>
  <c r="P1630" i="3"/>
  <c r="P1651" i="3"/>
  <c r="P1673" i="3"/>
  <c r="P1695" i="3"/>
  <c r="P1715" i="3"/>
  <c r="P1737" i="3"/>
  <c r="P1759" i="3"/>
  <c r="P1779" i="3"/>
  <c r="P1801" i="3"/>
  <c r="P1823" i="3"/>
  <c r="P1843" i="3"/>
  <c r="P1865" i="3"/>
  <c r="P1887" i="3"/>
  <c r="P1907" i="3"/>
  <c r="P1929" i="3"/>
  <c r="P1951" i="3"/>
  <c r="P1971" i="3"/>
  <c r="P1993" i="3"/>
  <c r="P2015" i="3"/>
  <c r="P2035" i="3"/>
  <c r="P2057" i="3"/>
  <c r="P2079" i="3"/>
  <c r="P2099" i="3"/>
  <c r="P2121" i="3"/>
  <c r="P2141" i="3"/>
  <c r="P2160" i="3"/>
  <c r="P2178" i="3"/>
  <c r="P2196" i="3"/>
  <c r="P2216" i="3"/>
  <c r="P2234" i="3"/>
  <c r="P2252" i="3"/>
  <c r="P2270" i="3"/>
  <c r="P2288" i="3"/>
  <c r="P2306" i="3"/>
  <c r="P2324" i="3"/>
  <c r="P2344" i="3"/>
  <c r="P2362" i="3"/>
  <c r="P2380" i="3"/>
  <c r="P2397" i="3"/>
  <c r="P2414" i="3"/>
  <c r="P2431" i="3"/>
  <c r="P2448" i="3"/>
  <c r="P2465" i="3"/>
  <c r="P2482" i="3"/>
  <c r="P2499" i="3"/>
  <c r="P2516" i="3"/>
  <c r="P2533" i="3"/>
  <c r="P2551" i="3"/>
  <c r="P2568" i="3"/>
  <c r="P2585" i="3"/>
  <c r="P2602" i="3"/>
  <c r="P2619" i="3"/>
  <c r="P2636" i="3"/>
  <c r="P2653" i="3"/>
  <c r="P2670" i="3"/>
  <c r="P2687" i="3"/>
  <c r="P2704" i="3"/>
  <c r="P2720" i="3"/>
  <c r="P2736" i="3"/>
  <c r="P2752" i="3"/>
  <c r="P2768" i="3"/>
  <c r="P2784" i="3"/>
  <c r="P2800" i="3"/>
  <c r="P2816" i="3"/>
  <c r="P2832" i="3"/>
  <c r="P2848" i="3"/>
  <c r="P2864" i="3"/>
  <c r="P2880" i="3"/>
  <c r="P2896" i="3"/>
  <c r="P2912" i="3"/>
  <c r="P2928" i="3"/>
  <c r="P2944" i="3"/>
  <c r="P2960" i="3"/>
  <c r="P2976" i="3"/>
  <c r="P2992" i="3"/>
  <c r="P3008" i="3"/>
  <c r="P3024" i="3"/>
  <c r="P3040" i="3"/>
  <c r="P3056" i="3"/>
  <c r="P3072" i="3"/>
  <c r="P3088" i="3"/>
  <c r="P3104" i="3"/>
  <c r="P3120" i="3"/>
  <c r="P3136" i="3"/>
  <c r="P3152" i="3"/>
  <c r="P3168" i="3"/>
  <c r="P3184" i="3"/>
  <c r="P3200" i="3"/>
  <c r="P3216" i="3"/>
  <c r="P3232" i="3"/>
  <c r="P3248" i="3"/>
  <c r="P3264" i="3"/>
  <c r="P3280" i="3"/>
  <c r="P3296" i="3"/>
  <c r="P3312" i="3"/>
  <c r="P3328" i="3"/>
  <c r="P3344" i="3"/>
  <c r="P3360" i="3"/>
  <c r="P3376" i="3"/>
  <c r="P3392" i="3"/>
  <c r="P3408" i="3"/>
  <c r="P3424" i="3"/>
  <c r="P3440" i="3"/>
  <c r="P3456" i="3"/>
  <c r="P3472" i="3"/>
  <c r="P3488" i="3"/>
  <c r="P3504" i="3"/>
  <c r="P3520" i="3"/>
  <c r="P3536" i="3"/>
  <c r="P3552" i="3"/>
  <c r="P3568" i="3"/>
  <c r="P3584" i="3"/>
  <c r="P3600" i="3"/>
  <c r="P3616" i="3"/>
  <c r="P3632" i="3"/>
  <c r="P3648" i="3"/>
  <c r="P3664" i="3"/>
  <c r="P3680" i="3"/>
  <c r="P3696" i="3"/>
  <c r="P3712" i="3"/>
  <c r="P3728" i="3"/>
  <c r="P3744" i="3"/>
  <c r="P3760" i="3"/>
  <c r="P3776" i="3"/>
  <c r="P3792" i="3"/>
  <c r="P3808" i="3"/>
  <c r="P3824" i="3"/>
  <c r="P3840" i="3"/>
  <c r="P3856" i="3"/>
  <c r="P3872" i="3"/>
  <c r="P3888" i="3"/>
  <c r="P3904" i="3"/>
  <c r="P3920" i="3"/>
  <c r="P3936" i="3"/>
  <c r="P3952" i="3"/>
  <c r="P3968" i="3"/>
  <c r="P3984" i="3"/>
  <c r="P4000" i="3"/>
  <c r="P4016" i="3"/>
  <c r="P4032" i="3"/>
  <c r="P4048" i="3"/>
  <c r="P4064" i="3"/>
  <c r="P4080" i="3"/>
  <c r="P4096" i="3"/>
  <c r="P4112" i="3"/>
  <c r="P4128" i="3"/>
  <c r="P4144" i="3"/>
  <c r="P4160" i="3"/>
  <c r="P4176" i="3"/>
  <c r="P4192" i="3"/>
  <c r="P4208" i="3"/>
  <c r="P4224" i="3"/>
  <c r="P4240" i="3"/>
  <c r="P4256" i="3"/>
  <c r="P4272" i="3"/>
  <c r="P4288" i="3"/>
  <c r="P4304" i="3"/>
  <c r="P4320" i="3"/>
  <c r="P4336" i="3"/>
  <c r="P4352" i="3"/>
  <c r="P4368" i="3"/>
  <c r="P4384" i="3"/>
  <c r="P4400" i="3"/>
  <c r="P4416" i="3"/>
  <c r="P4432" i="3"/>
  <c r="P4448" i="3"/>
  <c r="P4464" i="3"/>
  <c r="P4480" i="3"/>
  <c r="P4496" i="3"/>
  <c r="P4512" i="3"/>
  <c r="P4528" i="3"/>
  <c r="P4544" i="3"/>
  <c r="P4560" i="3"/>
  <c r="P4576" i="3"/>
  <c r="P4592" i="3"/>
  <c r="P4608" i="3"/>
  <c r="P4624" i="3"/>
  <c r="P4640" i="3"/>
  <c r="P4656" i="3"/>
  <c r="P4672" i="3"/>
  <c r="P4688" i="3"/>
  <c r="P4704" i="3"/>
  <c r="P4720" i="3"/>
  <c r="P4736" i="3"/>
  <c r="P4752" i="3"/>
  <c r="O12615" i="3"/>
  <c r="O13850" i="3"/>
  <c r="O14613" i="3"/>
  <c r="O15300" i="3"/>
  <c r="O15974" i="3"/>
  <c r="O16610" i="3"/>
  <c r="O16930" i="3"/>
  <c r="O17194" i="3"/>
  <c r="O17381" i="3"/>
  <c r="O17554" i="3"/>
  <c r="O17701" i="3"/>
  <c r="O17849" i="3"/>
  <c r="O17995" i="3"/>
  <c r="O18133" i="3"/>
  <c r="O18265" i="3"/>
  <c r="O18393" i="3"/>
  <c r="O18521" i="3"/>
  <c r="O18649" i="3"/>
  <c r="O18777" i="3"/>
  <c r="O18905" i="3"/>
  <c r="O19033" i="3"/>
  <c r="P34" i="3"/>
  <c r="P162" i="3"/>
  <c r="P290" i="3"/>
  <c r="P418" i="3"/>
  <c r="P530" i="3"/>
  <c r="P606" i="3"/>
  <c r="P670" i="3"/>
  <c r="P719" i="3"/>
  <c r="P754" i="3"/>
  <c r="P791" i="3"/>
  <c r="P830" i="3"/>
  <c r="P862" i="3"/>
  <c r="P894" i="3"/>
  <c r="P926" i="3"/>
  <c r="P958" i="3"/>
  <c r="P990" i="3"/>
  <c r="P1016" i="3"/>
  <c r="P1044" i="3"/>
  <c r="P1072" i="3"/>
  <c r="P1095" i="3"/>
  <c r="P1119" i="3"/>
  <c r="P1140" i="3"/>
  <c r="P1166" i="3"/>
  <c r="P1187" i="3"/>
  <c r="P1213" i="3"/>
  <c r="P1234" i="3"/>
  <c r="P1260" i="3"/>
  <c r="P1281" i="3"/>
  <c r="P1304" i="3"/>
  <c r="P1328" i="3"/>
  <c r="P1351" i="3"/>
  <c r="P1375" i="3"/>
  <c r="P1396" i="3"/>
  <c r="P1422" i="3"/>
  <c r="P1443" i="3"/>
  <c r="P1469" i="3"/>
  <c r="P1490" i="3"/>
  <c r="P1516" i="3"/>
  <c r="P1537" i="3"/>
  <c r="P1560" i="3"/>
  <c r="P1584" i="3"/>
  <c r="P1607" i="3"/>
  <c r="P1631" i="3"/>
  <c r="P1652" i="3"/>
  <c r="P1676" i="3"/>
  <c r="P1696" i="3"/>
  <c r="P1716" i="3"/>
  <c r="P1740" i="3"/>
  <c r="P1760" i="3"/>
  <c r="P1780" i="3"/>
  <c r="P1804" i="3"/>
  <c r="P1824" i="3"/>
  <c r="P1844" i="3"/>
  <c r="P1868" i="3"/>
  <c r="P1888" i="3"/>
  <c r="P1908" i="3"/>
  <c r="P1932" i="3"/>
  <c r="P1952" i="3"/>
  <c r="P1972" i="3"/>
  <c r="P1996" i="3"/>
  <c r="P2016" i="3"/>
  <c r="P2036" i="3"/>
  <c r="P2060" i="3"/>
  <c r="P2080" i="3"/>
  <c r="P2100" i="3"/>
  <c r="P2123" i="3"/>
  <c r="P2142" i="3"/>
  <c r="P2161" i="3"/>
  <c r="P2179" i="3"/>
  <c r="P2199" i="3"/>
  <c r="P2217" i="3"/>
  <c r="P2235" i="3"/>
  <c r="P2253" i="3"/>
  <c r="P2271" i="3"/>
  <c r="P2289" i="3"/>
  <c r="P2307" i="3"/>
  <c r="P2327" i="3"/>
  <c r="P2345" i="3"/>
  <c r="P2363" i="3"/>
  <c r="P2381" i="3"/>
  <c r="P2398" i="3"/>
  <c r="P2415" i="3"/>
  <c r="P2432" i="3"/>
  <c r="P2449" i="3"/>
  <c r="P2466" i="3"/>
  <c r="P2483" i="3"/>
  <c r="P2500" i="3"/>
  <c r="P2517" i="3"/>
  <c r="P2535" i="3"/>
  <c r="P2552" i="3"/>
  <c r="P2569" i="3"/>
  <c r="P2586" i="3"/>
  <c r="P2603" i="3"/>
  <c r="P2620" i="3"/>
  <c r="P2637" i="3"/>
  <c r="P2654" i="3"/>
  <c r="P2671" i="3"/>
  <c r="P2688" i="3"/>
  <c r="P2705" i="3"/>
  <c r="P2721" i="3"/>
  <c r="P2737" i="3"/>
  <c r="P2753" i="3"/>
  <c r="P2769" i="3"/>
  <c r="P2785" i="3"/>
  <c r="P2801" i="3"/>
  <c r="P2817" i="3"/>
  <c r="P2833" i="3"/>
  <c r="P2849" i="3"/>
  <c r="P2865" i="3"/>
  <c r="P2881" i="3"/>
  <c r="P2897" i="3"/>
  <c r="P2913" i="3"/>
  <c r="P2929" i="3"/>
  <c r="P2945" i="3"/>
  <c r="P2961" i="3"/>
  <c r="P2977" i="3"/>
  <c r="P2993" i="3"/>
  <c r="P3009" i="3"/>
  <c r="P3025" i="3"/>
  <c r="P3041" i="3"/>
  <c r="P3057" i="3"/>
  <c r="P3073" i="3"/>
  <c r="P3089" i="3"/>
  <c r="P3105" i="3"/>
  <c r="P3121" i="3"/>
  <c r="P3137" i="3"/>
  <c r="P3153" i="3"/>
  <c r="P3169" i="3"/>
  <c r="P3185" i="3"/>
  <c r="P3201" i="3"/>
  <c r="P3217" i="3"/>
  <c r="P3233" i="3"/>
  <c r="P3249" i="3"/>
  <c r="P3265" i="3"/>
  <c r="P3281" i="3"/>
  <c r="P3297" i="3"/>
  <c r="P3313" i="3"/>
  <c r="P3329" i="3"/>
  <c r="P3345" i="3"/>
  <c r="P3361" i="3"/>
  <c r="P3377" i="3"/>
  <c r="P3393" i="3"/>
  <c r="P3409" i="3"/>
  <c r="P3425" i="3"/>
  <c r="P3441" i="3"/>
  <c r="P3457" i="3"/>
  <c r="P3473" i="3"/>
  <c r="P3489" i="3"/>
  <c r="P3505" i="3"/>
  <c r="P3521" i="3"/>
  <c r="P3537" i="3"/>
  <c r="P3553" i="3"/>
  <c r="P3569" i="3"/>
  <c r="P3585" i="3"/>
  <c r="P3601" i="3"/>
  <c r="P3617" i="3"/>
  <c r="P3633" i="3"/>
  <c r="P3649" i="3"/>
  <c r="P3665" i="3"/>
  <c r="P3681" i="3"/>
  <c r="P3697" i="3"/>
  <c r="P3713" i="3"/>
  <c r="P3729" i="3"/>
  <c r="P3745" i="3"/>
  <c r="P3761" i="3"/>
  <c r="P3777" i="3"/>
  <c r="P3793" i="3"/>
  <c r="P3809" i="3"/>
  <c r="P3825" i="3"/>
  <c r="P3841" i="3"/>
  <c r="P3857" i="3"/>
  <c r="P3873" i="3"/>
  <c r="P3889" i="3"/>
  <c r="P3905" i="3"/>
  <c r="P3921" i="3"/>
  <c r="P3937" i="3"/>
  <c r="P3953" i="3"/>
  <c r="P3969" i="3"/>
  <c r="P3985" i="3"/>
  <c r="P4001" i="3"/>
  <c r="P4017" i="3"/>
  <c r="P4033" i="3"/>
  <c r="P4049" i="3"/>
  <c r="P4065" i="3"/>
  <c r="P4081" i="3"/>
  <c r="P4097" i="3"/>
  <c r="O12618" i="3"/>
  <c r="O13875" i="3"/>
  <c r="O14628" i="3"/>
  <c r="O15302" i="3"/>
  <c r="O15989" i="3"/>
  <c r="O16612" i="3"/>
  <c r="O16932" i="3"/>
  <c r="O17196" i="3"/>
  <c r="O17386" i="3"/>
  <c r="O17556" i="3"/>
  <c r="O17705" i="3"/>
  <c r="O17851" i="3"/>
  <c r="O17997" i="3"/>
  <c r="O18136" i="3"/>
  <c r="O18267" i="3"/>
  <c r="O18395" i="3"/>
  <c r="O18523" i="3"/>
  <c r="O18651" i="3"/>
  <c r="O18779" i="3"/>
  <c r="O18907" i="3"/>
  <c r="O19035" i="3"/>
  <c r="P36" i="3"/>
  <c r="P164" i="3"/>
  <c r="P292" i="3"/>
  <c r="P420" i="3"/>
  <c r="P532" i="3"/>
  <c r="P607" i="3"/>
  <c r="P671" i="3"/>
  <c r="P720" i="3"/>
  <c r="P756" i="3"/>
  <c r="P792" i="3"/>
  <c r="P831" i="3"/>
  <c r="P863" i="3"/>
  <c r="P895" i="3"/>
  <c r="P927" i="3"/>
  <c r="P959" i="3"/>
  <c r="P991" i="3"/>
  <c r="P1022" i="3"/>
  <c r="P1047" i="3"/>
  <c r="P1073" i="3"/>
  <c r="P1096" i="3"/>
  <c r="P1120" i="3"/>
  <c r="P1143" i="3"/>
  <c r="P1167" i="3"/>
  <c r="P1188" i="3"/>
  <c r="P1214" i="3"/>
  <c r="P1235" i="3"/>
  <c r="P1261" i="3"/>
  <c r="P1282" i="3"/>
  <c r="P1308" i="3"/>
  <c r="P1329" i="3"/>
  <c r="P1352" i="3"/>
  <c r="P1376" i="3"/>
  <c r="P1399" i="3"/>
  <c r="P1423" i="3"/>
  <c r="P1444" i="3"/>
  <c r="P1470" i="3"/>
  <c r="P1491" i="3"/>
  <c r="P1517" i="3"/>
  <c r="P1538" i="3"/>
  <c r="P1564" i="3"/>
  <c r="P1585" i="3"/>
  <c r="P1608" i="3"/>
  <c r="P1632" i="3"/>
  <c r="P1655" i="3"/>
  <c r="P1677" i="3"/>
  <c r="P1697" i="3"/>
  <c r="P1719" i="3"/>
  <c r="P1741" i="3"/>
  <c r="P1761" i="3"/>
  <c r="P1783" i="3"/>
  <c r="P1805" i="3"/>
  <c r="P1825" i="3"/>
  <c r="P1847" i="3"/>
  <c r="P1869" i="3"/>
  <c r="P1889" i="3"/>
  <c r="P1911" i="3"/>
  <c r="P1933" i="3"/>
  <c r="P1953" i="3"/>
  <c r="P1975" i="3"/>
  <c r="P1997" i="3"/>
  <c r="P2017" i="3"/>
  <c r="P2039" i="3"/>
  <c r="P2061" i="3"/>
  <c r="P2081" i="3"/>
  <c r="P2103" i="3"/>
  <c r="P2124" i="3"/>
  <c r="P2143" i="3"/>
  <c r="P2162" i="3"/>
  <c r="P2180" i="3"/>
  <c r="P2200" i="3"/>
  <c r="P2218" i="3"/>
  <c r="P2236" i="3"/>
  <c r="P2254" i="3"/>
  <c r="P2272" i="3"/>
  <c r="P2290" i="3"/>
  <c r="P2308" i="3"/>
  <c r="P2328" i="3"/>
  <c r="P2346" i="3"/>
  <c r="P2364" i="3"/>
  <c r="P2382" i="3"/>
  <c r="P2399" i="3"/>
  <c r="P2416" i="3"/>
  <c r="P2433" i="3"/>
  <c r="P2450" i="3"/>
  <c r="P2467" i="3"/>
  <c r="P2484" i="3"/>
  <c r="P2501" i="3"/>
  <c r="P2519" i="3"/>
  <c r="P2536" i="3"/>
  <c r="P2553" i="3"/>
  <c r="P2570" i="3"/>
  <c r="P2587" i="3"/>
  <c r="P2604" i="3"/>
  <c r="P2621" i="3"/>
  <c r="P2638" i="3"/>
  <c r="P2655" i="3"/>
  <c r="P2672" i="3"/>
  <c r="P2689" i="3"/>
  <c r="P2706" i="3"/>
  <c r="P2722" i="3"/>
  <c r="P2738" i="3"/>
  <c r="P2754" i="3"/>
  <c r="P2770" i="3"/>
  <c r="P2786" i="3"/>
  <c r="P2802" i="3"/>
  <c r="P2818" i="3"/>
  <c r="P2834" i="3"/>
  <c r="P2850" i="3"/>
  <c r="P2866" i="3"/>
  <c r="P2882" i="3"/>
  <c r="P2898" i="3"/>
  <c r="P2914" i="3"/>
  <c r="P2930" i="3"/>
  <c r="P2946" i="3"/>
  <c r="P2962" i="3"/>
  <c r="P2978" i="3"/>
  <c r="P2994" i="3"/>
  <c r="P3010" i="3"/>
  <c r="P3026" i="3"/>
  <c r="P3042" i="3"/>
  <c r="P3058" i="3"/>
  <c r="P3074" i="3"/>
  <c r="P3090" i="3"/>
  <c r="P3106" i="3"/>
  <c r="P3122" i="3"/>
  <c r="P3138" i="3"/>
  <c r="P3154" i="3"/>
  <c r="P3170" i="3"/>
  <c r="P3186" i="3"/>
  <c r="P3202" i="3"/>
  <c r="P3218" i="3"/>
  <c r="P3234" i="3"/>
  <c r="P3250" i="3"/>
  <c r="P3266" i="3"/>
  <c r="P3282" i="3"/>
  <c r="P3298" i="3"/>
  <c r="P3314" i="3"/>
  <c r="P3330" i="3"/>
  <c r="P3346" i="3"/>
  <c r="P3362" i="3"/>
  <c r="P3378" i="3"/>
  <c r="P3394" i="3"/>
  <c r="P3410" i="3"/>
  <c r="P3426" i="3"/>
  <c r="P3442" i="3"/>
  <c r="P3458" i="3"/>
  <c r="P3474" i="3"/>
  <c r="P3490" i="3"/>
  <c r="P3506" i="3"/>
  <c r="P3522" i="3"/>
  <c r="P3538" i="3"/>
  <c r="P3554" i="3"/>
  <c r="P3570" i="3"/>
  <c r="P3586" i="3"/>
  <c r="P3602" i="3"/>
  <c r="P3618" i="3"/>
  <c r="P3634" i="3"/>
  <c r="P3650" i="3"/>
  <c r="P3666" i="3"/>
  <c r="P3682" i="3"/>
  <c r="P3698" i="3"/>
  <c r="P3714" i="3"/>
  <c r="P3730" i="3"/>
  <c r="P3746" i="3"/>
  <c r="P3762" i="3"/>
  <c r="P3778" i="3"/>
  <c r="P3794" i="3"/>
  <c r="P3810" i="3"/>
  <c r="P3826" i="3"/>
  <c r="P3842" i="3"/>
  <c r="P3858" i="3"/>
  <c r="P3874" i="3"/>
  <c r="P3890" i="3"/>
  <c r="P3906" i="3"/>
  <c r="P3922" i="3"/>
  <c r="P3938" i="3"/>
  <c r="P3954" i="3"/>
  <c r="P3970" i="3"/>
  <c r="P3986" i="3"/>
  <c r="P4002" i="3"/>
  <c r="P4018" i="3"/>
  <c r="P4034" i="3"/>
  <c r="P4050" i="3"/>
  <c r="P4066" i="3"/>
  <c r="P4082" i="3"/>
  <c r="P4098" i="3"/>
  <c r="P4114" i="3"/>
  <c r="P4130" i="3"/>
  <c r="P4146" i="3"/>
  <c r="P4162" i="3"/>
  <c r="P4178" i="3"/>
  <c r="P4194" i="3"/>
  <c r="P4210" i="3"/>
  <c r="P4226" i="3"/>
  <c r="P4242" i="3"/>
  <c r="P4258" i="3"/>
  <c r="P4274" i="3"/>
  <c r="P4290" i="3"/>
  <c r="P4306" i="3"/>
  <c r="P4322" i="3"/>
  <c r="P4338" i="3"/>
  <c r="P4354" i="3"/>
  <c r="P4370" i="3"/>
  <c r="P4386" i="3"/>
  <c r="P4402" i="3"/>
  <c r="P4418" i="3"/>
  <c r="P4434" i="3"/>
  <c r="P4450" i="3"/>
  <c r="P4466" i="3"/>
  <c r="P4482" i="3"/>
  <c r="P4498" i="3"/>
  <c r="P4514" i="3"/>
  <c r="P4530" i="3"/>
  <c r="P4546" i="3"/>
  <c r="P4562" i="3"/>
  <c r="P4578" i="3"/>
  <c r="P4594" i="3"/>
  <c r="P4610" i="3"/>
  <c r="O12842" i="3"/>
  <c r="O13969" i="3"/>
  <c r="O14694" i="3"/>
  <c r="O15381" i="3"/>
  <c r="O16068" i="3"/>
  <c r="O16646" i="3"/>
  <c r="O16964" i="3"/>
  <c r="O17219" i="3"/>
  <c r="O17405" i="3"/>
  <c r="O17573" i="3"/>
  <c r="O17721" i="3"/>
  <c r="O17867" i="3"/>
  <c r="O18013" i="3"/>
  <c r="O18150" i="3"/>
  <c r="O18281" i="3"/>
  <c r="O18409" i="3"/>
  <c r="O18537" i="3"/>
  <c r="O18665" i="3"/>
  <c r="O18793" i="3"/>
  <c r="O18921" i="3"/>
  <c r="O19049" i="3"/>
  <c r="P50" i="3"/>
  <c r="P178" i="3"/>
  <c r="P306" i="3"/>
  <c r="P434" i="3"/>
  <c r="P543" i="3"/>
  <c r="P610" i="3"/>
  <c r="P674" i="3"/>
  <c r="P722" i="3"/>
  <c r="P759" i="3"/>
  <c r="P798" i="3"/>
  <c r="P832" i="3"/>
  <c r="P864" i="3"/>
  <c r="P896" i="3"/>
  <c r="P928" i="3"/>
  <c r="P960" i="3"/>
  <c r="P992" i="3"/>
  <c r="P1023" i="3"/>
  <c r="P1048" i="3"/>
  <c r="P1074" i="3"/>
  <c r="P1100" i="3"/>
  <c r="P1121" i="3"/>
  <c r="P1144" i="3"/>
  <c r="P1168" i="3"/>
  <c r="P1191" i="3"/>
  <c r="P1215" i="3"/>
  <c r="P1236" i="3"/>
  <c r="P1262" i="3"/>
  <c r="P1283" i="3"/>
  <c r="P1309" i="3"/>
  <c r="P1330" i="3"/>
  <c r="P1356" i="3"/>
  <c r="P1377" i="3"/>
  <c r="P1400" i="3"/>
  <c r="P1424" i="3"/>
  <c r="P1447" i="3"/>
  <c r="P1471" i="3"/>
  <c r="P1492" i="3"/>
  <c r="P1518" i="3"/>
  <c r="P1539" i="3"/>
  <c r="P1565" i="3"/>
  <c r="P1586" i="3"/>
  <c r="P1612" i="3"/>
  <c r="P1633" i="3"/>
  <c r="P1656" i="3"/>
  <c r="P1678" i="3"/>
  <c r="P1698" i="3"/>
  <c r="P1720" i="3"/>
  <c r="P1742" i="3"/>
  <c r="P1762" i="3"/>
  <c r="P1784" i="3"/>
  <c r="P1806" i="3"/>
  <c r="P1826" i="3"/>
  <c r="P1848" i="3"/>
  <c r="P1870" i="3"/>
  <c r="P1890" i="3"/>
  <c r="P1912" i="3"/>
  <c r="P1934" i="3"/>
  <c r="P1954" i="3"/>
  <c r="P1976" i="3"/>
  <c r="P1998" i="3"/>
  <c r="P2018" i="3"/>
  <c r="P2040" i="3"/>
  <c r="P2062" i="3"/>
  <c r="P2082" i="3"/>
  <c r="P2104" i="3"/>
  <c r="P2125" i="3"/>
  <c r="P2144" i="3"/>
  <c r="P2163" i="3"/>
  <c r="P2183" i="3"/>
  <c r="P2201" i="3"/>
  <c r="P2219" i="3"/>
  <c r="P2237" i="3"/>
  <c r="P2255" i="3"/>
  <c r="P2273" i="3"/>
  <c r="P2291" i="3"/>
  <c r="P2311" i="3"/>
  <c r="P2329" i="3"/>
  <c r="P2347" i="3"/>
  <c r="P2365" i="3"/>
  <c r="P2383" i="3"/>
  <c r="P2400" i="3"/>
  <c r="P2417" i="3"/>
  <c r="P2434" i="3"/>
  <c r="P2451" i="3"/>
  <c r="P2468" i="3"/>
  <c r="P2485" i="3"/>
  <c r="P2503" i="3"/>
  <c r="P2520" i="3"/>
  <c r="P2537" i="3"/>
  <c r="P2554" i="3"/>
  <c r="P2571" i="3"/>
  <c r="P2588" i="3"/>
  <c r="P2605" i="3"/>
  <c r="P2622" i="3"/>
  <c r="P2639" i="3"/>
  <c r="P2656" i="3"/>
  <c r="P2673" i="3"/>
  <c r="P2690" i="3"/>
  <c r="P2707" i="3"/>
  <c r="P2723" i="3"/>
  <c r="P2739" i="3"/>
  <c r="P2755" i="3"/>
  <c r="P2771" i="3"/>
  <c r="P2787" i="3"/>
  <c r="P2803" i="3"/>
  <c r="P2819" i="3"/>
  <c r="P2835" i="3"/>
  <c r="P2851" i="3"/>
  <c r="P2867" i="3"/>
  <c r="P2883" i="3"/>
  <c r="P2899" i="3"/>
  <c r="P2915" i="3"/>
  <c r="P2931" i="3"/>
  <c r="P2947" i="3"/>
  <c r="P2963" i="3"/>
  <c r="P2979" i="3"/>
  <c r="P2995" i="3"/>
  <c r="P3011" i="3"/>
  <c r="P3027" i="3"/>
  <c r="P3043" i="3"/>
  <c r="P3059" i="3"/>
  <c r="P3075" i="3"/>
  <c r="P3091" i="3"/>
  <c r="P3107" i="3"/>
  <c r="P3123" i="3"/>
  <c r="P3139" i="3"/>
  <c r="P3155" i="3"/>
  <c r="P3171" i="3"/>
  <c r="P3187" i="3"/>
  <c r="P3203" i="3"/>
  <c r="P3219" i="3"/>
  <c r="P3235" i="3"/>
  <c r="P3251" i="3"/>
  <c r="P3267" i="3"/>
  <c r="P3283" i="3"/>
  <c r="P3299" i="3"/>
  <c r="P3315" i="3"/>
  <c r="P3331" i="3"/>
  <c r="P3347" i="3"/>
  <c r="P3363" i="3"/>
  <c r="P3379" i="3"/>
  <c r="P3395" i="3"/>
  <c r="P3411" i="3"/>
  <c r="P3427" i="3"/>
  <c r="P3443" i="3"/>
  <c r="P3459" i="3"/>
  <c r="P3475" i="3"/>
  <c r="P3491" i="3"/>
  <c r="P3507" i="3"/>
  <c r="P3523" i="3"/>
  <c r="P3539" i="3"/>
  <c r="P3555" i="3"/>
  <c r="P3571" i="3"/>
  <c r="P3587" i="3"/>
  <c r="P3603" i="3"/>
  <c r="P3619" i="3"/>
  <c r="P3635" i="3"/>
  <c r="P3651" i="3"/>
  <c r="P3667" i="3"/>
  <c r="P3683" i="3"/>
  <c r="P3699" i="3"/>
  <c r="P3715" i="3"/>
  <c r="P3731" i="3"/>
  <c r="P3747" i="3"/>
  <c r="P3763" i="3"/>
  <c r="P3779" i="3"/>
  <c r="P3795" i="3"/>
  <c r="P3811" i="3"/>
  <c r="P3827" i="3"/>
  <c r="P3843" i="3"/>
  <c r="P3859" i="3"/>
  <c r="P3875" i="3"/>
  <c r="P3891" i="3"/>
  <c r="P3907" i="3"/>
  <c r="P3923" i="3"/>
  <c r="P3939" i="3"/>
  <c r="P3955" i="3"/>
  <c r="P3971" i="3"/>
  <c r="P3987" i="3"/>
  <c r="P4003" i="3"/>
  <c r="P4019" i="3"/>
  <c r="P4035" i="3"/>
  <c r="P4051" i="3"/>
  <c r="P4067" i="3"/>
  <c r="P4083" i="3"/>
  <c r="P4099" i="3"/>
  <c r="P4115" i="3"/>
  <c r="P4131" i="3"/>
  <c r="P4147" i="3"/>
  <c r="P4163" i="3"/>
  <c r="P4179" i="3"/>
  <c r="P4195" i="3"/>
  <c r="P4211" i="3"/>
  <c r="P4227" i="3"/>
  <c r="P4243" i="3"/>
  <c r="P4259" i="3"/>
  <c r="P4275" i="3"/>
  <c r="P4291" i="3"/>
  <c r="P4307" i="3"/>
  <c r="P4323" i="3"/>
  <c r="P4339" i="3"/>
  <c r="P4355" i="3"/>
  <c r="P4371" i="3"/>
  <c r="P4387" i="3"/>
  <c r="P4403" i="3"/>
  <c r="P4419" i="3"/>
  <c r="P4435" i="3"/>
  <c r="P4451" i="3"/>
  <c r="P4467" i="3"/>
  <c r="P4483" i="3"/>
  <c r="P4499" i="3"/>
  <c r="O6684" i="3"/>
  <c r="O13064" i="3"/>
  <c r="O14079" i="3"/>
  <c r="O14790" i="3"/>
  <c r="O15477" i="3"/>
  <c r="O16164" i="3"/>
  <c r="O16694" i="3"/>
  <c r="O17009" i="3"/>
  <c r="O17245" i="3"/>
  <c r="O17430" i="3"/>
  <c r="O17595" i="3"/>
  <c r="O17741" i="3"/>
  <c r="O17887" i="3"/>
  <c r="O18033" i="3"/>
  <c r="O18170" i="3"/>
  <c r="O18299" i="3"/>
  <c r="O18427" i="3"/>
  <c r="O18555" i="3"/>
  <c r="O18683" i="3"/>
  <c r="O18811" i="3"/>
  <c r="O18939" i="3"/>
  <c r="O19067" i="3"/>
  <c r="P68" i="3"/>
  <c r="P196" i="3"/>
  <c r="P324" i="3"/>
  <c r="P452" i="3"/>
  <c r="P559" i="3"/>
  <c r="P623" i="3"/>
  <c r="P687" i="3"/>
  <c r="P728" i="3"/>
  <c r="P767" i="3"/>
  <c r="P802" i="3"/>
  <c r="P836" i="3"/>
  <c r="P868" i="3"/>
  <c r="P900" i="3"/>
  <c r="P932" i="3"/>
  <c r="P964" i="3"/>
  <c r="P996" i="3"/>
  <c r="P1026" i="3"/>
  <c r="P1056" i="3"/>
  <c r="P1079" i="3"/>
  <c r="P1103" i="3"/>
  <c r="P1124" i="3"/>
  <c r="P1150" i="3"/>
  <c r="P1171" i="3"/>
  <c r="P1197" i="3"/>
  <c r="P1218" i="3"/>
  <c r="P1244" i="3"/>
  <c r="P1265" i="3"/>
  <c r="P1288" i="3"/>
  <c r="P1312" i="3"/>
  <c r="P1335" i="3"/>
  <c r="P1359" i="3"/>
  <c r="P1380" i="3"/>
  <c r="P1406" i="3"/>
  <c r="P1427" i="3"/>
  <c r="P1453" i="3"/>
  <c r="P1474" i="3"/>
  <c r="P1500" i="3"/>
  <c r="P1521" i="3"/>
  <c r="P1544" i="3"/>
  <c r="P1568" i="3"/>
  <c r="P1591" i="3"/>
  <c r="P1615" i="3"/>
  <c r="P1636" i="3"/>
  <c r="P1661" i="3"/>
  <c r="P1681" i="3"/>
  <c r="P1703" i="3"/>
  <c r="P1725" i="3"/>
  <c r="P1745" i="3"/>
  <c r="P1767" i="3"/>
  <c r="P1789" i="3"/>
  <c r="P1809" i="3"/>
  <c r="P1831" i="3"/>
  <c r="P1853" i="3"/>
  <c r="P1873" i="3"/>
  <c r="P1895" i="3"/>
  <c r="P1917" i="3"/>
  <c r="P1937" i="3"/>
  <c r="P1959" i="3"/>
  <c r="P1981" i="3"/>
  <c r="P2001" i="3"/>
  <c r="P2023" i="3"/>
  <c r="P2045" i="3"/>
  <c r="P2065" i="3"/>
  <c r="P2087" i="3"/>
  <c r="P2109" i="3"/>
  <c r="P2128" i="3"/>
  <c r="P2147" i="3"/>
  <c r="P2168" i="3"/>
  <c r="P2186" i="3"/>
  <c r="P2204" i="3"/>
  <c r="P2222" i="3"/>
  <c r="P2240" i="3"/>
  <c r="P2258" i="3"/>
  <c r="P2276" i="3"/>
  <c r="P2296" i="3"/>
  <c r="P2314" i="3"/>
  <c r="P2332" i="3"/>
  <c r="P2350" i="3"/>
  <c r="P2368" i="3"/>
  <c r="P2386" i="3"/>
  <c r="P2403" i="3"/>
  <c r="P2420" i="3"/>
  <c r="P2437" i="3"/>
  <c r="P2455" i="3"/>
  <c r="P2472" i="3"/>
  <c r="P2489" i="3"/>
  <c r="P2506" i="3"/>
  <c r="P2523" i="3"/>
  <c r="P2540" i="3"/>
  <c r="P2557" i="3"/>
  <c r="P2574" i="3"/>
  <c r="P2591" i="3"/>
  <c r="P2608" i="3"/>
  <c r="P2625" i="3"/>
  <c r="P2642" i="3"/>
  <c r="P2659" i="3"/>
  <c r="P2676" i="3"/>
  <c r="P2693" i="3"/>
  <c r="P2710" i="3"/>
  <c r="P2726" i="3"/>
  <c r="P2742" i="3"/>
  <c r="P2758" i="3"/>
  <c r="P2774" i="3"/>
  <c r="P2790" i="3"/>
  <c r="P2806" i="3"/>
  <c r="P2822" i="3"/>
  <c r="P2838" i="3"/>
  <c r="P2854" i="3"/>
  <c r="P2870" i="3"/>
  <c r="P2886" i="3"/>
  <c r="P2902" i="3"/>
  <c r="P2918" i="3"/>
  <c r="P2934" i="3"/>
  <c r="P2950" i="3"/>
  <c r="P2966" i="3"/>
  <c r="P2982" i="3"/>
  <c r="P2998" i="3"/>
  <c r="P3014" i="3"/>
  <c r="P3030" i="3"/>
  <c r="P3046" i="3"/>
  <c r="P3062" i="3"/>
  <c r="P3078" i="3"/>
  <c r="P3094" i="3"/>
  <c r="P3110" i="3"/>
  <c r="P3126" i="3"/>
  <c r="P3142" i="3"/>
  <c r="P3158" i="3"/>
  <c r="P3174" i="3"/>
  <c r="P3190" i="3"/>
  <c r="P3206" i="3"/>
  <c r="P3222" i="3"/>
  <c r="P3238" i="3"/>
  <c r="P3254" i="3"/>
  <c r="P3270" i="3"/>
  <c r="P3286" i="3"/>
  <c r="P3302" i="3"/>
  <c r="P3318" i="3"/>
  <c r="P3334" i="3"/>
  <c r="P3350" i="3"/>
  <c r="P3366" i="3"/>
  <c r="P3382" i="3"/>
  <c r="P3398" i="3"/>
  <c r="P3414" i="3"/>
  <c r="P3430" i="3"/>
  <c r="P3446" i="3"/>
  <c r="P3462" i="3"/>
  <c r="P3478" i="3"/>
  <c r="P3494" i="3"/>
  <c r="P3510" i="3"/>
  <c r="P3526" i="3"/>
  <c r="P3542" i="3"/>
  <c r="P3558" i="3"/>
  <c r="P3574" i="3"/>
  <c r="P3590" i="3"/>
  <c r="P3606" i="3"/>
  <c r="P3622" i="3"/>
  <c r="P3638" i="3"/>
  <c r="P3654" i="3"/>
  <c r="P3670" i="3"/>
  <c r="P3686" i="3"/>
  <c r="P3702" i="3"/>
  <c r="P3718" i="3"/>
  <c r="P3734" i="3"/>
  <c r="P3750" i="3"/>
  <c r="P3766" i="3"/>
  <c r="P3782" i="3"/>
  <c r="P3798" i="3"/>
  <c r="P3814" i="3"/>
  <c r="P3830" i="3"/>
  <c r="P3846" i="3"/>
  <c r="P3862" i="3"/>
  <c r="P3878" i="3"/>
  <c r="P3894" i="3"/>
  <c r="P3910" i="3"/>
  <c r="P3926" i="3"/>
  <c r="P3942" i="3"/>
  <c r="P3958" i="3"/>
  <c r="P3974" i="3"/>
  <c r="P3990" i="3"/>
  <c r="P4006" i="3"/>
  <c r="P4022" i="3"/>
  <c r="P4038" i="3"/>
  <c r="P4054" i="3"/>
  <c r="P4070" i="3"/>
  <c r="P4086" i="3"/>
  <c r="P4102" i="3"/>
  <c r="P4118" i="3"/>
  <c r="P4134" i="3"/>
  <c r="P4150" i="3"/>
  <c r="P4166" i="3"/>
  <c r="P4182" i="3"/>
  <c r="P4198" i="3"/>
  <c r="P4214" i="3"/>
  <c r="P4230" i="3"/>
  <c r="P4246" i="3"/>
  <c r="P4262" i="3"/>
  <c r="P4278" i="3"/>
  <c r="P4294" i="3"/>
  <c r="P4310" i="3"/>
  <c r="P4326" i="3"/>
  <c r="P4342" i="3"/>
  <c r="P4358" i="3"/>
  <c r="P4374" i="3"/>
  <c r="P4390" i="3"/>
  <c r="P4406" i="3"/>
  <c r="P4422" i="3"/>
  <c r="O13031" i="3"/>
  <c r="O16738" i="3"/>
  <c r="O17869" i="3"/>
  <c r="O18553" i="3"/>
  <c r="P82" i="3"/>
  <c r="P676" i="3"/>
  <c r="P866" i="3"/>
  <c r="P1027" i="3"/>
  <c r="P1169" i="3"/>
  <c r="P1287" i="3"/>
  <c r="P1407" i="3"/>
  <c r="P1540" i="3"/>
  <c r="P1660" i="3"/>
  <c r="P1768" i="3"/>
  <c r="P1891" i="3"/>
  <c r="P2000" i="3"/>
  <c r="P2110" i="3"/>
  <c r="P2220" i="3"/>
  <c r="P2313" i="3"/>
  <c r="P2404" i="3"/>
  <c r="P2504" i="3"/>
  <c r="P2590" i="3"/>
  <c r="P2677" i="3"/>
  <c r="P2772" i="3"/>
  <c r="P2853" i="3"/>
  <c r="P2935" i="3"/>
  <c r="P3028" i="3"/>
  <c r="P3109" i="3"/>
  <c r="P3191" i="3"/>
  <c r="P3284" i="3"/>
  <c r="P3365" i="3"/>
  <c r="P3447" i="3"/>
  <c r="P3540" i="3"/>
  <c r="P3621" i="3"/>
  <c r="P3703" i="3"/>
  <c r="P3796" i="3"/>
  <c r="P3877" i="3"/>
  <c r="P3959" i="3"/>
  <c r="P4052" i="3"/>
  <c r="P4129" i="3"/>
  <c r="P4180" i="3"/>
  <c r="P4229" i="3"/>
  <c r="P4279" i="3"/>
  <c r="P4331" i="3"/>
  <c r="P4385" i="3"/>
  <c r="P4436" i="3"/>
  <c r="P4475" i="3"/>
  <c r="P4517" i="3"/>
  <c r="P4551" i="3"/>
  <c r="P4591" i="3"/>
  <c r="P4623" i="3"/>
  <c r="P4647" i="3"/>
  <c r="P4677" i="3"/>
  <c r="P4707" i="3"/>
  <c r="P4737" i="3"/>
  <c r="P4763" i="3"/>
  <c r="P4788" i="3"/>
  <c r="P4816" i="3"/>
  <c r="P4838" i="3"/>
  <c r="P4866" i="3"/>
  <c r="P4891" i="3"/>
  <c r="P4916" i="3"/>
  <c r="P4944" i="3"/>
  <c r="P4966" i="3"/>
  <c r="P4994" i="3"/>
  <c r="P5019" i="3"/>
  <c r="P5044" i="3"/>
  <c r="P5072" i="3"/>
  <c r="P5094" i="3"/>
  <c r="P5122" i="3"/>
  <c r="P5147" i="3"/>
  <c r="P5172" i="3"/>
  <c r="P5200" i="3"/>
  <c r="P5222" i="3"/>
  <c r="P5250" i="3"/>
  <c r="P5275" i="3"/>
  <c r="P5300" i="3"/>
  <c r="P5328" i="3"/>
  <c r="P5350" i="3"/>
  <c r="P5378" i="3"/>
  <c r="P5403" i="3"/>
  <c r="P5428" i="3"/>
  <c r="P5456" i="3"/>
  <c r="P5478" i="3"/>
  <c r="P5506" i="3"/>
  <c r="P5531" i="3"/>
  <c r="P5554" i="3"/>
  <c r="P5575" i="3"/>
  <c r="P5600" i="3"/>
  <c r="P5620" i="3"/>
  <c r="P5642" i="3"/>
  <c r="P5664" i="3"/>
  <c r="P5684" i="3"/>
  <c r="P5706" i="3"/>
  <c r="P5728" i="3"/>
  <c r="P5748" i="3"/>
  <c r="P5770" i="3"/>
  <c r="P5792" i="3"/>
  <c r="P5812" i="3"/>
  <c r="P5834" i="3"/>
  <c r="P5856" i="3"/>
  <c r="P5876" i="3"/>
  <c r="P5898" i="3"/>
  <c r="P5919" i="3"/>
  <c r="P5938" i="3"/>
  <c r="P5957" i="3"/>
  <c r="P5976" i="3"/>
  <c r="P5996" i="3"/>
  <c r="P6017" i="3"/>
  <c r="P6036" i="3"/>
  <c r="P6055" i="3"/>
  <c r="P6075" i="3"/>
  <c r="P6096" i="3"/>
  <c r="P6115" i="3"/>
  <c r="P6134" i="3"/>
  <c r="P6154" i="3"/>
  <c r="P6174" i="3"/>
  <c r="P6192" i="3"/>
  <c r="P6210" i="3"/>
  <c r="P6228" i="3"/>
  <c r="P6246" i="3"/>
  <c r="P6263" i="3"/>
  <c r="P6280" i="3"/>
  <c r="P6298" i="3"/>
  <c r="P6315" i="3"/>
  <c r="P6332" i="3"/>
  <c r="P6349" i="3"/>
  <c r="P6366" i="3"/>
  <c r="P6383" i="3"/>
  <c r="P6400" i="3"/>
  <c r="P6416" i="3"/>
  <c r="P6432" i="3"/>
  <c r="P6448" i="3"/>
  <c r="P6464" i="3"/>
  <c r="P6480" i="3"/>
  <c r="P6496" i="3"/>
  <c r="P6512" i="3"/>
  <c r="P6528" i="3"/>
  <c r="P6544" i="3"/>
  <c r="P6560" i="3"/>
  <c r="P6576" i="3"/>
  <c r="P6592" i="3"/>
  <c r="P6608" i="3"/>
  <c r="P6624" i="3"/>
  <c r="P6640" i="3"/>
  <c r="P6656" i="3"/>
  <c r="P6672" i="3"/>
  <c r="P6688" i="3"/>
  <c r="P6704" i="3"/>
  <c r="P6720" i="3"/>
  <c r="P6736" i="3"/>
  <c r="P6752" i="3"/>
  <c r="P6768" i="3"/>
  <c r="P6784" i="3"/>
  <c r="P6800" i="3"/>
  <c r="P6816" i="3"/>
  <c r="P6832" i="3"/>
  <c r="P6848" i="3"/>
  <c r="P6864" i="3"/>
  <c r="P6880" i="3"/>
  <c r="P6896" i="3"/>
  <c r="P6912" i="3"/>
  <c r="P6928" i="3"/>
  <c r="P6944" i="3"/>
  <c r="P6960" i="3"/>
  <c r="P6976" i="3"/>
  <c r="P6992" i="3"/>
  <c r="P7008" i="3"/>
  <c r="P7024" i="3"/>
  <c r="P7040" i="3"/>
  <c r="P7056" i="3"/>
  <c r="P7072" i="3"/>
  <c r="P7088" i="3"/>
  <c r="P7104" i="3"/>
  <c r="P7120" i="3"/>
  <c r="P7136" i="3"/>
  <c r="P7152" i="3"/>
  <c r="P7168" i="3"/>
  <c r="P7184" i="3"/>
  <c r="P7200" i="3"/>
  <c r="P7216" i="3"/>
  <c r="P7232" i="3"/>
  <c r="P7248" i="3"/>
  <c r="P7264" i="3"/>
  <c r="P7280" i="3"/>
  <c r="P7296" i="3"/>
  <c r="P7312" i="3"/>
  <c r="P7328" i="3"/>
  <c r="P7344" i="3"/>
  <c r="P7360" i="3"/>
  <c r="P7376" i="3"/>
  <c r="P7392" i="3"/>
  <c r="P7408" i="3"/>
  <c r="P7424" i="3"/>
  <c r="P7440" i="3"/>
  <c r="P7456" i="3"/>
  <c r="P7472" i="3"/>
  <c r="P7488" i="3"/>
  <c r="P7504" i="3"/>
  <c r="P7520" i="3"/>
  <c r="P7536" i="3"/>
  <c r="P7552" i="3"/>
  <c r="P7568" i="3"/>
  <c r="P7584" i="3"/>
  <c r="P7600" i="3"/>
  <c r="P7616" i="3"/>
  <c r="P7632" i="3"/>
  <c r="P7648" i="3"/>
  <c r="P7664" i="3"/>
  <c r="P7680" i="3"/>
  <c r="P7696" i="3"/>
  <c r="P7712" i="3"/>
  <c r="P7728" i="3"/>
  <c r="P7744" i="3"/>
  <c r="P7760" i="3"/>
  <c r="P7776" i="3"/>
  <c r="P7792" i="3"/>
  <c r="P7808" i="3"/>
  <c r="P7824" i="3"/>
  <c r="P7840" i="3"/>
  <c r="P7856" i="3"/>
  <c r="P7872" i="3"/>
  <c r="P7888" i="3"/>
  <c r="P7904" i="3"/>
  <c r="P7920" i="3"/>
  <c r="P7936" i="3"/>
  <c r="P7952" i="3"/>
  <c r="P7968" i="3"/>
  <c r="P7984" i="3"/>
  <c r="P8000" i="3"/>
  <c r="P8016" i="3"/>
  <c r="P8032" i="3"/>
  <c r="P8048" i="3"/>
  <c r="P8064" i="3"/>
  <c r="P8080" i="3"/>
  <c r="P8096" i="3"/>
  <c r="P8112" i="3"/>
  <c r="P8128" i="3"/>
  <c r="P8144" i="3"/>
  <c r="P8160" i="3"/>
  <c r="P8176" i="3"/>
  <c r="P8192" i="3"/>
  <c r="P8208" i="3"/>
  <c r="P8224" i="3"/>
  <c r="P8240" i="3"/>
  <c r="P8256" i="3"/>
  <c r="P8272" i="3"/>
  <c r="P8288" i="3"/>
  <c r="P8304" i="3"/>
  <c r="P8320" i="3"/>
  <c r="P8336" i="3"/>
  <c r="P8352" i="3"/>
  <c r="P8368" i="3"/>
  <c r="P8384" i="3"/>
  <c r="P8400" i="3"/>
  <c r="P8416" i="3"/>
  <c r="P8432" i="3"/>
  <c r="P8448" i="3"/>
  <c r="P8464" i="3"/>
  <c r="P8480" i="3"/>
  <c r="P8496" i="3"/>
  <c r="P8512" i="3"/>
  <c r="P8528" i="3"/>
  <c r="P8544" i="3"/>
  <c r="P8560" i="3"/>
  <c r="P8576" i="3"/>
  <c r="P8592" i="3"/>
  <c r="P8608" i="3"/>
  <c r="P8624" i="3"/>
  <c r="P8640" i="3"/>
  <c r="P8656" i="3"/>
  <c r="P8672" i="3"/>
  <c r="P8688" i="3"/>
  <c r="P8704" i="3"/>
  <c r="P8720" i="3"/>
  <c r="P8736" i="3"/>
  <c r="P8752" i="3"/>
  <c r="P8768" i="3"/>
  <c r="P8784" i="3"/>
  <c r="P8800" i="3"/>
  <c r="P8816" i="3"/>
  <c r="P8832" i="3"/>
  <c r="P8848" i="3"/>
  <c r="P8864" i="3"/>
  <c r="P8880" i="3"/>
  <c r="P8896" i="3"/>
  <c r="P8912" i="3"/>
  <c r="P8928" i="3"/>
  <c r="P8944" i="3"/>
  <c r="P8960" i="3"/>
  <c r="P8976" i="3"/>
  <c r="P8992" i="3"/>
  <c r="P9008" i="3"/>
  <c r="P9024" i="3"/>
  <c r="P9040" i="3"/>
  <c r="P9056" i="3"/>
  <c r="P9072" i="3"/>
  <c r="P9088" i="3"/>
  <c r="P9104" i="3"/>
  <c r="P9120" i="3"/>
  <c r="P9136" i="3"/>
  <c r="P9152" i="3"/>
  <c r="P9168" i="3"/>
  <c r="P9184" i="3"/>
  <c r="P9200" i="3"/>
  <c r="P9216" i="3"/>
  <c r="P9232" i="3"/>
  <c r="P9248" i="3"/>
  <c r="P9264" i="3"/>
  <c r="P9280" i="3"/>
  <c r="P9296" i="3"/>
  <c r="P9312" i="3"/>
  <c r="P9328" i="3"/>
  <c r="P9344" i="3"/>
  <c r="P9360" i="3"/>
  <c r="P9376" i="3"/>
  <c r="P9392" i="3"/>
  <c r="P9408" i="3"/>
  <c r="P9424" i="3"/>
  <c r="P9440" i="3"/>
  <c r="P9456" i="3"/>
  <c r="P9472" i="3"/>
  <c r="P9488" i="3"/>
  <c r="P9504" i="3"/>
  <c r="P9520" i="3"/>
  <c r="P9536" i="3"/>
  <c r="P9552" i="3"/>
  <c r="P9568" i="3"/>
  <c r="O13209" i="3"/>
  <c r="O16966" i="3"/>
  <c r="O17885" i="3"/>
  <c r="O18569" i="3"/>
  <c r="P180" i="3"/>
  <c r="P686" i="3"/>
  <c r="P871" i="3"/>
  <c r="P1054" i="3"/>
  <c r="P1170" i="3"/>
  <c r="P1292" i="3"/>
  <c r="P1425" i="3"/>
  <c r="P1543" i="3"/>
  <c r="P1662" i="3"/>
  <c r="P1785" i="3"/>
  <c r="P1892" i="3"/>
  <c r="P2002" i="3"/>
  <c r="P2126" i="3"/>
  <c r="P2221" i="3"/>
  <c r="P2315" i="3"/>
  <c r="P2418" i="3"/>
  <c r="P2505" i="3"/>
  <c r="P2592" i="3"/>
  <c r="P2691" i="3"/>
  <c r="P2773" i="3"/>
  <c r="P2855" i="3"/>
  <c r="P2948" i="3"/>
  <c r="P3029" i="3"/>
  <c r="P3111" i="3"/>
  <c r="P3204" i="3"/>
  <c r="P3285" i="3"/>
  <c r="P3367" i="3"/>
  <c r="P3460" i="3"/>
  <c r="P3541" i="3"/>
  <c r="P3623" i="3"/>
  <c r="P3716" i="3"/>
  <c r="P3797" i="3"/>
  <c r="P3879" i="3"/>
  <c r="P3972" i="3"/>
  <c r="P4053" i="3"/>
  <c r="P4132" i="3"/>
  <c r="P4181" i="3"/>
  <c r="P4231" i="3"/>
  <c r="P4283" i="3"/>
  <c r="P4337" i="3"/>
  <c r="P4388" i="3"/>
  <c r="P4437" i="3"/>
  <c r="P4481" i="3"/>
  <c r="P4518" i="3"/>
  <c r="P4555" i="3"/>
  <c r="P4593" i="3"/>
  <c r="P4625" i="3"/>
  <c r="P4651" i="3"/>
  <c r="P4678" i="3"/>
  <c r="P4708" i="3"/>
  <c r="P4738" i="3"/>
  <c r="P4767" i="3"/>
  <c r="P4789" i="3"/>
  <c r="P4817" i="3"/>
  <c r="P4839" i="3"/>
  <c r="P4867" i="3"/>
  <c r="P4895" i="3"/>
  <c r="P4917" i="3"/>
  <c r="P4945" i="3"/>
  <c r="P4967" i="3"/>
  <c r="P4995" i="3"/>
  <c r="P5023" i="3"/>
  <c r="P5045" i="3"/>
  <c r="P5073" i="3"/>
  <c r="P5095" i="3"/>
  <c r="P5123" i="3"/>
  <c r="P5151" i="3"/>
  <c r="P5173" i="3"/>
  <c r="P5201" i="3"/>
  <c r="P5223" i="3"/>
  <c r="P5251" i="3"/>
  <c r="P5279" i="3"/>
  <c r="P5301" i="3"/>
  <c r="P5329" i="3"/>
  <c r="P5351" i="3"/>
  <c r="P5379" i="3"/>
  <c r="P5407" i="3"/>
  <c r="P5429" i="3"/>
  <c r="P5457" i="3"/>
  <c r="P5479" i="3"/>
  <c r="P5507" i="3"/>
  <c r="P5532" i="3"/>
  <c r="P5555" i="3"/>
  <c r="P5579" i="3"/>
  <c r="P5601" i="3"/>
  <c r="P5621" i="3"/>
  <c r="P5643" i="3"/>
  <c r="P5665" i="3"/>
  <c r="P5685" i="3"/>
  <c r="P5707" i="3"/>
  <c r="P5729" i="3"/>
  <c r="P5749" i="3"/>
  <c r="P5771" i="3"/>
  <c r="P5793" i="3"/>
  <c r="P5813" i="3"/>
  <c r="P5835" i="3"/>
  <c r="P5857" i="3"/>
  <c r="P5877" i="3"/>
  <c r="P5899" i="3"/>
  <c r="P5920" i="3"/>
  <c r="P5939" i="3"/>
  <c r="P5958" i="3"/>
  <c r="P5978" i="3"/>
  <c r="P5999" i="3"/>
  <c r="P6018" i="3"/>
  <c r="P6037" i="3"/>
  <c r="P6056" i="3"/>
  <c r="P6076" i="3"/>
  <c r="P6097" i="3"/>
  <c r="P6116" i="3"/>
  <c r="P6135" i="3"/>
  <c r="P6155" i="3"/>
  <c r="P6175" i="3"/>
  <c r="P6193" i="3"/>
  <c r="P6211" i="3"/>
  <c r="P6229" i="3"/>
  <c r="P6247" i="3"/>
  <c r="P6264" i="3"/>
  <c r="P6282" i="3"/>
  <c r="P6299" i="3"/>
  <c r="P6316" i="3"/>
  <c r="P6333" i="3"/>
  <c r="P6350" i="3"/>
  <c r="P6367" i="3"/>
  <c r="P6384" i="3"/>
  <c r="P6401" i="3"/>
  <c r="P6417" i="3"/>
  <c r="P6433" i="3"/>
  <c r="P6449" i="3"/>
  <c r="P6465" i="3"/>
  <c r="P6481" i="3"/>
  <c r="P6497" i="3"/>
  <c r="P6513" i="3"/>
  <c r="P6529" i="3"/>
  <c r="P6545" i="3"/>
  <c r="P6561" i="3"/>
  <c r="P6577" i="3"/>
  <c r="P6593" i="3"/>
  <c r="P6609" i="3"/>
  <c r="P6625" i="3"/>
  <c r="P6641" i="3"/>
  <c r="P6657" i="3"/>
  <c r="P6673" i="3"/>
  <c r="P6689" i="3"/>
  <c r="P6705" i="3"/>
  <c r="P6721" i="3"/>
  <c r="P6737" i="3"/>
  <c r="P6753" i="3"/>
  <c r="P6769" i="3"/>
  <c r="P6785" i="3"/>
  <c r="P6801" i="3"/>
  <c r="P6817" i="3"/>
  <c r="P6833" i="3"/>
  <c r="P6849" i="3"/>
  <c r="P6865" i="3"/>
  <c r="P6881" i="3"/>
  <c r="P6897" i="3"/>
  <c r="P6913" i="3"/>
  <c r="P6929" i="3"/>
  <c r="P6945" i="3"/>
  <c r="P6961" i="3"/>
  <c r="P6977" i="3"/>
  <c r="P6993" i="3"/>
  <c r="P7009" i="3"/>
  <c r="P7025" i="3"/>
  <c r="P7041" i="3"/>
  <c r="P7057" i="3"/>
  <c r="P7073" i="3"/>
  <c r="P7089" i="3"/>
  <c r="P7105" i="3"/>
  <c r="P7121" i="3"/>
  <c r="P7137" i="3"/>
  <c r="P7153" i="3"/>
  <c r="P7169" i="3"/>
  <c r="P7185" i="3"/>
  <c r="P7201" i="3"/>
  <c r="P7217" i="3"/>
  <c r="P7233" i="3"/>
  <c r="P7249" i="3"/>
  <c r="P7265" i="3"/>
  <c r="P7281" i="3"/>
  <c r="P7297" i="3"/>
  <c r="P7313" i="3"/>
  <c r="P7329" i="3"/>
  <c r="P7345" i="3"/>
  <c r="P7361" i="3"/>
  <c r="P7377" i="3"/>
  <c r="P7393" i="3"/>
  <c r="P7409" i="3"/>
  <c r="P7425" i="3"/>
  <c r="P7441" i="3"/>
  <c r="P7457" i="3"/>
  <c r="P7473" i="3"/>
  <c r="P7489" i="3"/>
  <c r="P7505" i="3"/>
  <c r="P7521" i="3"/>
  <c r="P7537" i="3"/>
  <c r="P7553" i="3"/>
  <c r="P7569" i="3"/>
  <c r="P7585" i="3"/>
  <c r="P7601" i="3"/>
  <c r="P7617" i="3"/>
  <c r="P7633" i="3"/>
  <c r="P7649" i="3"/>
  <c r="P7665" i="3"/>
  <c r="P7681" i="3"/>
  <c r="P7697" i="3"/>
  <c r="P7713" i="3"/>
  <c r="P7729" i="3"/>
  <c r="P7745" i="3"/>
  <c r="P7761" i="3"/>
  <c r="P7777" i="3"/>
  <c r="P7793" i="3"/>
  <c r="P7809" i="3"/>
  <c r="P7825" i="3"/>
  <c r="P7841" i="3"/>
  <c r="P7857" i="3"/>
  <c r="P7873" i="3"/>
  <c r="P7889" i="3"/>
  <c r="P7905" i="3"/>
  <c r="P7921" i="3"/>
  <c r="P7937" i="3"/>
  <c r="P7953" i="3"/>
  <c r="P7969" i="3"/>
  <c r="P7985" i="3"/>
  <c r="P8001" i="3"/>
  <c r="P8017" i="3"/>
  <c r="P8033" i="3"/>
  <c r="P8049" i="3"/>
  <c r="P8065" i="3"/>
  <c r="P8081" i="3"/>
  <c r="P8097" i="3"/>
  <c r="P8113" i="3"/>
  <c r="P8129" i="3"/>
  <c r="P8145" i="3"/>
  <c r="P8161" i="3"/>
  <c r="P8177" i="3"/>
  <c r="P8193" i="3"/>
  <c r="P8209" i="3"/>
  <c r="P8225" i="3"/>
  <c r="P8241" i="3"/>
  <c r="P8257" i="3"/>
  <c r="P8273" i="3"/>
  <c r="P8289" i="3"/>
  <c r="P8305" i="3"/>
  <c r="P8321" i="3"/>
  <c r="P8337" i="3"/>
  <c r="P8353" i="3"/>
  <c r="P8369" i="3"/>
  <c r="P8385" i="3"/>
  <c r="P8401" i="3"/>
  <c r="P8417" i="3"/>
  <c r="P8433" i="3"/>
  <c r="P8449" i="3"/>
  <c r="P8465" i="3"/>
  <c r="P8481" i="3"/>
  <c r="P8497" i="3"/>
  <c r="P8513" i="3"/>
  <c r="P8529" i="3"/>
  <c r="P8545" i="3"/>
  <c r="P8561" i="3"/>
  <c r="P8577" i="3"/>
  <c r="P8593" i="3"/>
  <c r="P8609" i="3"/>
  <c r="P8625" i="3"/>
  <c r="P8641" i="3"/>
  <c r="P8657" i="3"/>
  <c r="P8673" i="3"/>
  <c r="P8689" i="3"/>
  <c r="P8705" i="3"/>
  <c r="P8721" i="3"/>
  <c r="P8737" i="3"/>
  <c r="P8753" i="3"/>
  <c r="P8769" i="3"/>
  <c r="P8785" i="3"/>
  <c r="P8801" i="3"/>
  <c r="P8817" i="3"/>
  <c r="P8833" i="3"/>
  <c r="P8849" i="3"/>
  <c r="P8865" i="3"/>
  <c r="P8881" i="3"/>
  <c r="P8897" i="3"/>
  <c r="P8913" i="3"/>
  <c r="P8929" i="3"/>
  <c r="P8945" i="3"/>
  <c r="P8961" i="3"/>
  <c r="P8977" i="3"/>
  <c r="P8993" i="3"/>
  <c r="P9009" i="3"/>
  <c r="P9025" i="3"/>
  <c r="P9041" i="3"/>
  <c r="P9057" i="3"/>
  <c r="P9073" i="3"/>
  <c r="P9089" i="3"/>
  <c r="P9105" i="3"/>
  <c r="P9121" i="3"/>
  <c r="P9137" i="3"/>
  <c r="P9153" i="3"/>
  <c r="P9169" i="3"/>
  <c r="P9185" i="3"/>
  <c r="P9201" i="3"/>
  <c r="P9217" i="3"/>
  <c r="P9233" i="3"/>
  <c r="P9249" i="3"/>
  <c r="P9265" i="3"/>
  <c r="P9281" i="3"/>
  <c r="P9297" i="3"/>
  <c r="P9313" i="3"/>
  <c r="P9329" i="3"/>
  <c r="P9345" i="3"/>
  <c r="P9361" i="3"/>
  <c r="P9377" i="3"/>
  <c r="P9393" i="3"/>
  <c r="P9409" i="3"/>
  <c r="P9425" i="3"/>
  <c r="P9441" i="3"/>
  <c r="P9457" i="3"/>
  <c r="P9473" i="3"/>
  <c r="P9489" i="3"/>
  <c r="P9505" i="3"/>
  <c r="P9521" i="3"/>
  <c r="P9537" i="3"/>
  <c r="P9553" i="3"/>
  <c r="P9569" i="3"/>
  <c r="P9585" i="3"/>
  <c r="P9601" i="3"/>
  <c r="P9617" i="3"/>
  <c r="P9633" i="3"/>
  <c r="P9649" i="3"/>
  <c r="P9665" i="3"/>
  <c r="P9681" i="3"/>
  <c r="P9697" i="3"/>
  <c r="O13971" i="3"/>
  <c r="O16998" i="3"/>
  <c r="O17903" i="3"/>
  <c r="O18667" i="3"/>
  <c r="P194" i="3"/>
  <c r="P690" i="3"/>
  <c r="P897" i="3"/>
  <c r="P1055" i="3"/>
  <c r="P1172" i="3"/>
  <c r="P1310" i="3"/>
  <c r="P1426" i="3"/>
  <c r="P1548" i="3"/>
  <c r="P1679" i="3"/>
  <c r="P1788" i="3"/>
  <c r="P1896" i="3"/>
  <c r="P2019" i="3"/>
  <c r="P2127" i="3"/>
  <c r="P2223" i="3"/>
  <c r="P2330" i="3"/>
  <c r="P2419" i="3"/>
  <c r="P2507" i="3"/>
  <c r="P2606" i="3"/>
  <c r="P2692" i="3"/>
  <c r="P2775" i="3"/>
  <c r="P2868" i="3"/>
  <c r="P2949" i="3"/>
  <c r="P3031" i="3"/>
  <c r="P3124" i="3"/>
  <c r="P3205" i="3"/>
  <c r="P3287" i="3"/>
  <c r="P3380" i="3"/>
  <c r="P3461" i="3"/>
  <c r="P3543" i="3"/>
  <c r="P3636" i="3"/>
  <c r="P3717" i="3"/>
  <c r="P3799" i="3"/>
  <c r="P3892" i="3"/>
  <c r="P3973" i="3"/>
  <c r="P4055" i="3"/>
  <c r="P4133" i="3"/>
  <c r="P4183" i="3"/>
  <c r="P4235" i="3"/>
  <c r="P4289" i="3"/>
  <c r="P4340" i="3"/>
  <c r="P4389" i="3"/>
  <c r="P4438" i="3"/>
  <c r="P4484" i="3"/>
  <c r="P4519" i="3"/>
  <c r="P4561" i="3"/>
  <c r="P4595" i="3"/>
  <c r="P4626" i="3"/>
  <c r="P4655" i="3"/>
  <c r="P4679" i="3"/>
  <c r="P4709" i="3"/>
  <c r="P4739" i="3"/>
  <c r="P4768" i="3"/>
  <c r="P4790" i="3"/>
  <c r="P4818" i="3"/>
  <c r="P4843" i="3"/>
  <c r="P4868" i="3"/>
  <c r="P4896" i="3"/>
  <c r="P4918" i="3"/>
  <c r="P4946" i="3"/>
  <c r="P4971" i="3"/>
  <c r="P4996" i="3"/>
  <c r="P5024" i="3"/>
  <c r="P5046" i="3"/>
  <c r="P5074" i="3"/>
  <c r="P5099" i="3"/>
  <c r="P5124" i="3"/>
  <c r="P5152" i="3"/>
  <c r="P5174" i="3"/>
  <c r="P5202" i="3"/>
  <c r="P5227" i="3"/>
  <c r="P5252" i="3"/>
  <c r="P5280" i="3"/>
  <c r="P5302" i="3"/>
  <c r="P5330" i="3"/>
  <c r="P5355" i="3"/>
  <c r="P5380" i="3"/>
  <c r="P5408" i="3"/>
  <c r="P5430" i="3"/>
  <c r="P5458" i="3"/>
  <c r="P5483" i="3"/>
  <c r="P5508" i="3"/>
  <c r="P5535" i="3"/>
  <c r="P5556" i="3"/>
  <c r="P5580" i="3"/>
  <c r="P5602" i="3"/>
  <c r="P5622" i="3"/>
  <c r="P5644" i="3"/>
  <c r="P5666" i="3"/>
  <c r="P5686" i="3"/>
  <c r="P5708" i="3"/>
  <c r="P5730" i="3"/>
  <c r="P5750" i="3"/>
  <c r="P5772" i="3"/>
  <c r="P5794" i="3"/>
  <c r="P5814" i="3"/>
  <c r="P5836" i="3"/>
  <c r="P5858" i="3"/>
  <c r="P5878" i="3"/>
  <c r="P5900" i="3"/>
  <c r="P5921" i="3"/>
  <c r="P5940" i="3"/>
  <c r="P5959" i="3"/>
  <c r="P5979" i="3"/>
  <c r="P6000" i="3"/>
  <c r="P6019" i="3"/>
  <c r="P6038" i="3"/>
  <c r="P6058" i="3"/>
  <c r="P6079" i="3"/>
  <c r="P6098" i="3"/>
  <c r="P6117" i="3"/>
  <c r="P6136" i="3"/>
  <c r="P6156" i="3"/>
  <c r="P6176" i="3"/>
  <c r="P6194" i="3"/>
  <c r="P6212" i="3"/>
  <c r="P6230" i="3"/>
  <c r="P6248" i="3"/>
  <c r="P6266" i="3"/>
  <c r="P6283" i="3"/>
  <c r="P6300" i="3"/>
  <c r="P6317" i="3"/>
  <c r="P6334" i="3"/>
  <c r="P6351" i="3"/>
  <c r="P6368" i="3"/>
  <c r="P6385" i="3"/>
  <c r="P6402" i="3"/>
  <c r="P6418" i="3"/>
  <c r="P6434" i="3"/>
  <c r="P6450" i="3"/>
  <c r="P6466" i="3"/>
  <c r="P6482" i="3"/>
  <c r="P6498" i="3"/>
  <c r="P6514" i="3"/>
  <c r="P6530" i="3"/>
  <c r="P6546" i="3"/>
  <c r="P6562" i="3"/>
  <c r="P6578" i="3"/>
  <c r="P6594" i="3"/>
  <c r="P6610" i="3"/>
  <c r="P6626" i="3"/>
  <c r="P6642" i="3"/>
  <c r="P6658" i="3"/>
  <c r="P6674" i="3"/>
  <c r="P6690" i="3"/>
  <c r="P6706" i="3"/>
  <c r="P6722" i="3"/>
  <c r="P6738" i="3"/>
  <c r="P6754" i="3"/>
  <c r="P6770" i="3"/>
  <c r="P6786" i="3"/>
  <c r="P6802" i="3"/>
  <c r="P6818" i="3"/>
  <c r="P6834" i="3"/>
  <c r="P6850" i="3"/>
  <c r="P6866" i="3"/>
  <c r="P6882" i="3"/>
  <c r="P6898" i="3"/>
  <c r="P6914" i="3"/>
  <c r="P6930" i="3"/>
  <c r="P6946" i="3"/>
  <c r="P6962" i="3"/>
  <c r="P6978" i="3"/>
  <c r="P6994" i="3"/>
  <c r="P7010" i="3"/>
  <c r="P7026" i="3"/>
  <c r="P7042" i="3"/>
  <c r="P7058" i="3"/>
  <c r="P7074" i="3"/>
  <c r="P7090" i="3"/>
  <c r="P7106" i="3"/>
  <c r="P7122" i="3"/>
  <c r="P7138" i="3"/>
  <c r="P7154" i="3"/>
  <c r="P7170" i="3"/>
  <c r="P7186" i="3"/>
  <c r="P7202" i="3"/>
  <c r="P7218" i="3"/>
  <c r="P7234" i="3"/>
  <c r="P7250" i="3"/>
  <c r="P7266" i="3"/>
  <c r="P7282" i="3"/>
  <c r="P7298" i="3"/>
  <c r="P7314" i="3"/>
  <c r="P7330" i="3"/>
  <c r="P7346" i="3"/>
  <c r="P7362" i="3"/>
  <c r="P7378" i="3"/>
  <c r="P7394" i="3"/>
  <c r="P7410" i="3"/>
  <c r="P7426" i="3"/>
  <c r="P7442" i="3"/>
  <c r="P7458" i="3"/>
  <c r="P7474" i="3"/>
  <c r="P7490" i="3"/>
  <c r="P7506" i="3"/>
  <c r="P7522" i="3"/>
  <c r="P7538" i="3"/>
  <c r="P7554" i="3"/>
  <c r="P7570" i="3"/>
  <c r="P7586" i="3"/>
  <c r="P7602" i="3"/>
  <c r="P7618" i="3"/>
  <c r="P7634" i="3"/>
  <c r="P7650" i="3"/>
  <c r="P7666" i="3"/>
  <c r="P7682" i="3"/>
  <c r="P7698" i="3"/>
  <c r="P7714" i="3"/>
  <c r="P7730" i="3"/>
  <c r="P7746" i="3"/>
  <c r="P7762" i="3"/>
  <c r="P7778" i="3"/>
  <c r="P7794" i="3"/>
  <c r="P7810" i="3"/>
  <c r="P7826" i="3"/>
  <c r="P7842" i="3"/>
  <c r="P7858" i="3"/>
  <c r="P7874" i="3"/>
  <c r="P7890" i="3"/>
  <c r="P7906" i="3"/>
  <c r="P7922" i="3"/>
  <c r="P7938" i="3"/>
  <c r="P7954" i="3"/>
  <c r="P7970" i="3"/>
  <c r="P7986" i="3"/>
  <c r="P8002" i="3"/>
  <c r="P8018" i="3"/>
  <c r="P8034" i="3"/>
  <c r="P8050" i="3"/>
  <c r="P8066" i="3"/>
  <c r="P8082" i="3"/>
  <c r="P8098" i="3"/>
  <c r="P8114" i="3"/>
  <c r="P8130" i="3"/>
  <c r="P8146" i="3"/>
  <c r="P8162" i="3"/>
  <c r="P8178" i="3"/>
  <c r="P8194" i="3"/>
  <c r="P8210" i="3"/>
  <c r="P8226" i="3"/>
  <c r="P8242" i="3"/>
  <c r="P8258" i="3"/>
  <c r="P8274" i="3"/>
  <c r="P8290" i="3"/>
  <c r="P8306" i="3"/>
  <c r="P8322" i="3"/>
  <c r="P8338" i="3"/>
  <c r="P8354" i="3"/>
  <c r="P8370" i="3"/>
  <c r="P8386" i="3"/>
  <c r="P8402" i="3"/>
  <c r="P8418" i="3"/>
  <c r="P8434" i="3"/>
  <c r="P8450" i="3"/>
  <c r="P8466" i="3"/>
  <c r="P8482" i="3"/>
  <c r="P8498" i="3"/>
  <c r="P8514" i="3"/>
  <c r="P8530" i="3"/>
  <c r="P8546" i="3"/>
  <c r="P8562" i="3"/>
  <c r="P8578" i="3"/>
  <c r="P8594" i="3"/>
  <c r="P8610" i="3"/>
  <c r="P8626" i="3"/>
  <c r="P8642" i="3"/>
  <c r="P8658" i="3"/>
  <c r="P8674" i="3"/>
  <c r="P8690" i="3"/>
  <c r="P8706" i="3"/>
  <c r="P8722" i="3"/>
  <c r="P8738" i="3"/>
  <c r="P8754" i="3"/>
  <c r="P8770" i="3"/>
  <c r="P8786" i="3"/>
  <c r="P8802" i="3"/>
  <c r="P8818" i="3"/>
  <c r="P8834" i="3"/>
  <c r="P8850" i="3"/>
  <c r="P8866" i="3"/>
  <c r="P8882" i="3"/>
  <c r="P8898" i="3"/>
  <c r="P8914" i="3"/>
  <c r="P8930" i="3"/>
  <c r="P8946" i="3"/>
  <c r="P8962" i="3"/>
  <c r="P8978" i="3"/>
  <c r="P8994" i="3"/>
  <c r="P9010" i="3"/>
  <c r="P9026" i="3"/>
  <c r="P9042" i="3"/>
  <c r="P9058" i="3"/>
  <c r="P9074" i="3"/>
  <c r="P9090" i="3"/>
  <c r="P9106" i="3"/>
  <c r="P9122" i="3"/>
  <c r="P9138" i="3"/>
  <c r="P9154" i="3"/>
  <c r="P9170" i="3"/>
  <c r="P9186" i="3"/>
  <c r="P9202" i="3"/>
  <c r="P9218" i="3"/>
  <c r="P9234" i="3"/>
  <c r="P9250" i="3"/>
  <c r="O14062" i="3"/>
  <c r="O17041" i="3"/>
  <c r="O18015" i="3"/>
  <c r="O18681" i="3"/>
  <c r="P210" i="3"/>
  <c r="P724" i="3"/>
  <c r="P898" i="3"/>
  <c r="P1057" i="3"/>
  <c r="P1192" i="3"/>
  <c r="P1311" i="3"/>
  <c r="P1428" i="3"/>
  <c r="P1566" i="3"/>
  <c r="P1680" i="3"/>
  <c r="P1790" i="3"/>
  <c r="P1913" i="3"/>
  <c r="P2020" i="3"/>
  <c r="P2129" i="3"/>
  <c r="P2238" i="3"/>
  <c r="P2331" i="3"/>
  <c r="P2421" i="3"/>
  <c r="P2521" i="3"/>
  <c r="P2607" i="3"/>
  <c r="P2695" i="3"/>
  <c r="P2788" i="3"/>
  <c r="P2869" i="3"/>
  <c r="P2951" i="3"/>
  <c r="P3044" i="3"/>
  <c r="P3125" i="3"/>
  <c r="P3207" i="3"/>
  <c r="P3300" i="3"/>
  <c r="P3381" i="3"/>
  <c r="P3463" i="3"/>
  <c r="P3556" i="3"/>
  <c r="P3637" i="3"/>
  <c r="P3719" i="3"/>
  <c r="P3812" i="3"/>
  <c r="P3893" i="3"/>
  <c r="P3975" i="3"/>
  <c r="P4068" i="3"/>
  <c r="P4135" i="3"/>
  <c r="P4187" i="3"/>
  <c r="P4241" i="3"/>
  <c r="P4292" i="3"/>
  <c r="P4341" i="3"/>
  <c r="P4391" i="3"/>
  <c r="P4439" i="3"/>
  <c r="P4485" i="3"/>
  <c r="P4523" i="3"/>
  <c r="P4563" i="3"/>
  <c r="P4596" i="3"/>
  <c r="P4627" i="3"/>
  <c r="P4657" i="3"/>
  <c r="P4683" i="3"/>
  <c r="P4710" i="3"/>
  <c r="P4740" i="3"/>
  <c r="P4769" i="3"/>
  <c r="P4791" i="3"/>
  <c r="P4819" i="3"/>
  <c r="P4847" i="3"/>
  <c r="P4869" i="3"/>
  <c r="P4897" i="3"/>
  <c r="P4919" i="3"/>
  <c r="P4947" i="3"/>
  <c r="P4975" i="3"/>
  <c r="P4997" i="3"/>
  <c r="P5025" i="3"/>
  <c r="P5047" i="3"/>
  <c r="P5075" i="3"/>
  <c r="P5103" i="3"/>
  <c r="P5125" i="3"/>
  <c r="P5153" i="3"/>
  <c r="P5175" i="3"/>
  <c r="P5203" i="3"/>
  <c r="P5231" i="3"/>
  <c r="P5253" i="3"/>
  <c r="P5281" i="3"/>
  <c r="P5303" i="3"/>
  <c r="P5331" i="3"/>
  <c r="P5359" i="3"/>
  <c r="P5381" i="3"/>
  <c r="P5409" i="3"/>
  <c r="P5431" i="3"/>
  <c r="P5459" i="3"/>
  <c r="P5487" i="3"/>
  <c r="P5509" i="3"/>
  <c r="P5536" i="3"/>
  <c r="P5557" i="3"/>
  <c r="P5583" i="3"/>
  <c r="P5603" i="3"/>
  <c r="P5623" i="3"/>
  <c r="P5647" i="3"/>
  <c r="P5667" i="3"/>
  <c r="P5687" i="3"/>
  <c r="P5711" i="3"/>
  <c r="P5731" i="3"/>
  <c r="P5751" i="3"/>
  <c r="P5775" i="3"/>
  <c r="P5795" i="3"/>
  <c r="P5815" i="3"/>
  <c r="P5839" i="3"/>
  <c r="P5859" i="3"/>
  <c r="P5879" i="3"/>
  <c r="P5903" i="3"/>
  <c r="P5922" i="3"/>
  <c r="P5941" i="3"/>
  <c r="P5960" i="3"/>
  <c r="P5980" i="3"/>
  <c r="P6001" i="3"/>
  <c r="P6020" i="3"/>
  <c r="P6039" i="3"/>
  <c r="P6059" i="3"/>
  <c r="P6080" i="3"/>
  <c r="P6099" i="3"/>
  <c r="P6118" i="3"/>
  <c r="P6138" i="3"/>
  <c r="P6159" i="3"/>
  <c r="P6177" i="3"/>
  <c r="P6195" i="3"/>
  <c r="P6213" i="3"/>
  <c r="P6231" i="3"/>
  <c r="P6250" i="3"/>
  <c r="P6267" i="3"/>
  <c r="P6284" i="3"/>
  <c r="P6301" i="3"/>
  <c r="P6318" i="3"/>
  <c r="P6335" i="3"/>
  <c r="P6352" i="3"/>
  <c r="P6369" i="3"/>
  <c r="P6386" i="3"/>
  <c r="P6403" i="3"/>
  <c r="P6419" i="3"/>
  <c r="P6435" i="3"/>
  <c r="P6451" i="3"/>
  <c r="P6467" i="3"/>
  <c r="P6483" i="3"/>
  <c r="P6499" i="3"/>
  <c r="P6515" i="3"/>
  <c r="P6531" i="3"/>
  <c r="P6547" i="3"/>
  <c r="P6563" i="3"/>
  <c r="P6579" i="3"/>
  <c r="P6595" i="3"/>
  <c r="P6611" i="3"/>
  <c r="P6627" i="3"/>
  <c r="P6643" i="3"/>
  <c r="P6659" i="3"/>
  <c r="P6675" i="3"/>
  <c r="P6691" i="3"/>
  <c r="P6707" i="3"/>
  <c r="P6723" i="3"/>
  <c r="P6739" i="3"/>
  <c r="P6755" i="3"/>
  <c r="P6771" i="3"/>
  <c r="P6787" i="3"/>
  <c r="P6803" i="3"/>
  <c r="P6819" i="3"/>
  <c r="P6835" i="3"/>
  <c r="P6851" i="3"/>
  <c r="P6867" i="3"/>
  <c r="P6883" i="3"/>
  <c r="P6899" i="3"/>
  <c r="P6915" i="3"/>
  <c r="P6931" i="3"/>
  <c r="P6947" i="3"/>
  <c r="P6963" i="3"/>
  <c r="P6979" i="3"/>
  <c r="P6995" i="3"/>
  <c r="P7011" i="3"/>
  <c r="P7027" i="3"/>
  <c r="P7043" i="3"/>
  <c r="P7059" i="3"/>
  <c r="P7075" i="3"/>
  <c r="P7091" i="3"/>
  <c r="P7107" i="3"/>
  <c r="P7123" i="3"/>
  <c r="P7139" i="3"/>
  <c r="P7155" i="3"/>
  <c r="P7171" i="3"/>
  <c r="P7187" i="3"/>
  <c r="P7203" i="3"/>
  <c r="P7219" i="3"/>
  <c r="P7235" i="3"/>
  <c r="P7251" i="3"/>
  <c r="P7267" i="3"/>
  <c r="P7283" i="3"/>
  <c r="P7299" i="3"/>
  <c r="P7315" i="3"/>
  <c r="P7331" i="3"/>
  <c r="P7347" i="3"/>
  <c r="P7363" i="3"/>
  <c r="P7379" i="3"/>
  <c r="P7395" i="3"/>
  <c r="P7411" i="3"/>
  <c r="P7427" i="3"/>
  <c r="P7443" i="3"/>
  <c r="P7459" i="3"/>
  <c r="P7475" i="3"/>
  <c r="P7491" i="3"/>
  <c r="P7507" i="3"/>
  <c r="P7523" i="3"/>
  <c r="P7539" i="3"/>
  <c r="P7555" i="3"/>
  <c r="P7571" i="3"/>
  <c r="P7587" i="3"/>
  <c r="P7603" i="3"/>
  <c r="P7619" i="3"/>
  <c r="P7635" i="3"/>
  <c r="P7651" i="3"/>
  <c r="P7667" i="3"/>
  <c r="P7683" i="3"/>
  <c r="P7699" i="3"/>
  <c r="P7715" i="3"/>
  <c r="P7731" i="3"/>
  <c r="P7747" i="3"/>
  <c r="P7763" i="3"/>
  <c r="P7779" i="3"/>
  <c r="P7795" i="3"/>
  <c r="P7811" i="3"/>
  <c r="P7827" i="3"/>
  <c r="O14153" i="3"/>
  <c r="O17221" i="3"/>
  <c r="O18031" i="3"/>
  <c r="O18697" i="3"/>
  <c r="P308" i="3"/>
  <c r="P727" i="3"/>
  <c r="P903" i="3"/>
  <c r="P1075" i="3"/>
  <c r="P1196" i="3"/>
  <c r="P1313" i="3"/>
  <c r="P1448" i="3"/>
  <c r="P1567" i="3"/>
  <c r="P1682" i="3"/>
  <c r="P1807" i="3"/>
  <c r="P1916" i="3"/>
  <c r="P2024" i="3"/>
  <c r="P2145" i="3"/>
  <c r="P2239" i="3"/>
  <c r="P2333" i="3"/>
  <c r="P2435" i="3"/>
  <c r="P2522" i="3"/>
  <c r="P2609" i="3"/>
  <c r="P2708" i="3"/>
  <c r="P2789" i="3"/>
  <c r="P2871" i="3"/>
  <c r="P2964" i="3"/>
  <c r="P3045" i="3"/>
  <c r="P3127" i="3"/>
  <c r="P3220" i="3"/>
  <c r="P3301" i="3"/>
  <c r="P3383" i="3"/>
  <c r="P3476" i="3"/>
  <c r="P3557" i="3"/>
  <c r="P3639" i="3"/>
  <c r="P3732" i="3"/>
  <c r="P3813" i="3"/>
  <c r="P3895" i="3"/>
  <c r="P3988" i="3"/>
  <c r="P4069" i="3"/>
  <c r="P4139" i="3"/>
  <c r="P4193" i="3"/>
  <c r="P4244" i="3"/>
  <c r="P4293" i="3"/>
  <c r="P4343" i="3"/>
  <c r="P4395" i="3"/>
  <c r="P4443" i="3"/>
  <c r="P4486" i="3"/>
  <c r="P4529" i="3"/>
  <c r="P4564" i="3"/>
  <c r="P4597" i="3"/>
  <c r="P4628" i="3"/>
  <c r="P4658" i="3"/>
  <c r="P4687" i="3"/>
  <c r="P4711" i="3"/>
  <c r="P4741" i="3"/>
  <c r="P4770" i="3"/>
  <c r="P4795" i="3"/>
  <c r="P4820" i="3"/>
  <c r="P4848" i="3"/>
  <c r="P4870" i="3"/>
  <c r="P4898" i="3"/>
  <c r="P4923" i="3"/>
  <c r="P4948" i="3"/>
  <c r="P4976" i="3"/>
  <c r="P4998" i="3"/>
  <c r="P5026" i="3"/>
  <c r="P5051" i="3"/>
  <c r="P5076" i="3"/>
  <c r="P5104" i="3"/>
  <c r="P5126" i="3"/>
  <c r="P5154" i="3"/>
  <c r="P5179" i="3"/>
  <c r="P5204" i="3"/>
  <c r="P5232" i="3"/>
  <c r="P5254" i="3"/>
  <c r="P5282" i="3"/>
  <c r="P5307" i="3"/>
  <c r="P5332" i="3"/>
  <c r="P5360" i="3"/>
  <c r="P5382" i="3"/>
  <c r="P5410" i="3"/>
  <c r="P5435" i="3"/>
  <c r="P5460" i="3"/>
  <c r="P5488" i="3"/>
  <c r="P5510" i="3"/>
  <c r="P5537" i="3"/>
  <c r="P5558" i="3"/>
  <c r="P5584" i="3"/>
  <c r="P5604" i="3"/>
  <c r="P5626" i="3"/>
  <c r="P5648" i="3"/>
  <c r="P5668" i="3"/>
  <c r="P5690" i="3"/>
  <c r="P5712" i="3"/>
  <c r="P5732" i="3"/>
  <c r="P5754" i="3"/>
  <c r="P5776" i="3"/>
  <c r="P5796" i="3"/>
  <c r="P5818" i="3"/>
  <c r="P5840" i="3"/>
  <c r="P5860" i="3"/>
  <c r="P5882" i="3"/>
  <c r="P5904" i="3"/>
  <c r="P5923" i="3"/>
  <c r="P5942" i="3"/>
  <c r="P5962" i="3"/>
  <c r="P5983" i="3"/>
  <c r="P6002" i="3"/>
  <c r="P6021" i="3"/>
  <c r="P6040" i="3"/>
  <c r="P6060" i="3"/>
  <c r="P6081" i="3"/>
  <c r="P6100" i="3"/>
  <c r="P6119" i="3"/>
  <c r="P6139" i="3"/>
  <c r="P6160" i="3"/>
  <c r="P6178" i="3"/>
  <c r="P6196" i="3"/>
  <c r="P6214" i="3"/>
  <c r="P6232" i="3"/>
  <c r="P6251" i="3"/>
  <c r="P6268" i="3"/>
  <c r="P6285" i="3"/>
  <c r="P6302" i="3"/>
  <c r="P6319" i="3"/>
  <c r="P6336" i="3"/>
  <c r="P6353" i="3"/>
  <c r="P6370" i="3"/>
  <c r="P6387" i="3"/>
  <c r="P6404" i="3"/>
  <c r="P6420" i="3"/>
  <c r="P6436" i="3"/>
  <c r="P6452" i="3"/>
  <c r="P6468" i="3"/>
  <c r="P6484" i="3"/>
  <c r="P6500" i="3"/>
  <c r="P6516" i="3"/>
  <c r="P6532" i="3"/>
  <c r="P6548" i="3"/>
  <c r="P6564" i="3"/>
  <c r="P6580" i="3"/>
  <c r="P6596" i="3"/>
  <c r="P6612" i="3"/>
  <c r="P6628" i="3"/>
  <c r="P6644" i="3"/>
  <c r="P6660" i="3"/>
  <c r="P6676" i="3"/>
  <c r="P6692" i="3"/>
  <c r="P6708" i="3"/>
  <c r="P6724" i="3"/>
  <c r="P6740" i="3"/>
  <c r="P6756" i="3"/>
  <c r="P6772" i="3"/>
  <c r="P6788" i="3"/>
  <c r="P6804" i="3"/>
  <c r="P6820" i="3"/>
  <c r="P6836" i="3"/>
  <c r="P6852" i="3"/>
  <c r="P6868" i="3"/>
  <c r="P6884" i="3"/>
  <c r="P6900" i="3"/>
  <c r="P6916" i="3"/>
  <c r="P6932" i="3"/>
  <c r="P6948" i="3"/>
  <c r="P6964" i="3"/>
  <c r="P6980" i="3"/>
  <c r="P6996" i="3"/>
  <c r="P7012" i="3"/>
  <c r="P7028" i="3"/>
  <c r="P7044" i="3"/>
  <c r="P7060" i="3"/>
  <c r="P7076" i="3"/>
  <c r="P7092" i="3"/>
  <c r="P7108" i="3"/>
  <c r="P7124" i="3"/>
  <c r="P7140" i="3"/>
  <c r="P7156" i="3"/>
  <c r="P7172" i="3"/>
  <c r="P7188" i="3"/>
  <c r="P7204" i="3"/>
  <c r="P7220" i="3"/>
  <c r="P7236" i="3"/>
  <c r="P7252" i="3"/>
  <c r="P7268" i="3"/>
  <c r="P7284" i="3"/>
  <c r="P7300" i="3"/>
  <c r="P7316" i="3"/>
  <c r="P7332" i="3"/>
  <c r="P7348" i="3"/>
  <c r="P7364" i="3"/>
  <c r="P7380" i="3"/>
  <c r="P7396" i="3"/>
  <c r="P7412" i="3"/>
  <c r="P7428" i="3"/>
  <c r="P7444" i="3"/>
  <c r="P7460" i="3"/>
  <c r="P7476" i="3"/>
  <c r="P7492" i="3"/>
  <c r="P7508" i="3"/>
  <c r="P7524" i="3"/>
  <c r="P7540" i="3"/>
  <c r="P7556" i="3"/>
  <c r="P7572" i="3"/>
  <c r="P7588" i="3"/>
  <c r="P7604" i="3"/>
  <c r="P7620" i="3"/>
  <c r="P7636" i="3"/>
  <c r="P7652" i="3"/>
  <c r="P7668" i="3"/>
  <c r="P7684" i="3"/>
  <c r="P7700" i="3"/>
  <c r="P7716" i="3"/>
  <c r="P7732" i="3"/>
  <c r="P7748" i="3"/>
  <c r="P7764" i="3"/>
  <c r="P7780" i="3"/>
  <c r="P7796" i="3"/>
  <c r="P7812" i="3"/>
  <c r="P7828" i="3"/>
  <c r="P7844" i="3"/>
  <c r="P7860" i="3"/>
  <c r="P7876" i="3"/>
  <c r="P7892" i="3"/>
  <c r="P7908" i="3"/>
  <c r="P7924" i="3"/>
  <c r="P7940" i="3"/>
  <c r="P7956" i="3"/>
  <c r="P7972" i="3"/>
  <c r="P7988" i="3"/>
  <c r="P8004" i="3"/>
  <c r="P8020" i="3"/>
  <c r="P8036" i="3"/>
  <c r="P8052" i="3"/>
  <c r="P8068" i="3"/>
  <c r="P8084" i="3"/>
  <c r="P8100" i="3"/>
  <c r="P8116" i="3"/>
  <c r="P8132" i="3"/>
  <c r="P8148" i="3"/>
  <c r="P8164" i="3"/>
  <c r="P8180" i="3"/>
  <c r="P8196" i="3"/>
  <c r="P8212" i="3"/>
  <c r="P8228" i="3"/>
  <c r="P8244" i="3"/>
  <c r="P8260" i="3"/>
  <c r="P8276" i="3"/>
  <c r="P8292" i="3"/>
  <c r="P8308" i="3"/>
  <c r="P8324" i="3"/>
  <c r="P8340" i="3"/>
  <c r="P8356" i="3"/>
  <c r="P8372" i="3"/>
  <c r="P8388" i="3"/>
  <c r="P8404" i="3"/>
  <c r="P8420" i="3"/>
  <c r="P8436" i="3"/>
  <c r="P8452" i="3"/>
  <c r="P8468" i="3"/>
  <c r="P8484" i="3"/>
  <c r="P8500" i="3"/>
  <c r="P8516" i="3"/>
  <c r="P8532" i="3"/>
  <c r="P8548" i="3"/>
  <c r="P8564" i="3"/>
  <c r="P8580" i="3"/>
  <c r="P8596" i="3"/>
  <c r="P8612" i="3"/>
  <c r="P8628" i="3"/>
  <c r="P8644" i="3"/>
  <c r="P8660" i="3"/>
  <c r="P8676" i="3"/>
  <c r="P8692" i="3"/>
  <c r="P8708" i="3"/>
  <c r="P8724" i="3"/>
  <c r="P8740" i="3"/>
  <c r="P8756" i="3"/>
  <c r="P8772" i="3"/>
  <c r="O14709" i="3"/>
  <c r="O17243" i="3"/>
  <c r="O18048" i="3"/>
  <c r="O18795" i="3"/>
  <c r="P322" i="3"/>
  <c r="P734" i="3"/>
  <c r="P929" i="3"/>
  <c r="P1076" i="3"/>
  <c r="P1198" i="3"/>
  <c r="P1331" i="3"/>
  <c r="P1452" i="3"/>
  <c r="P1569" i="3"/>
  <c r="P1699" i="3"/>
  <c r="P1808" i="3"/>
  <c r="P1918" i="3"/>
  <c r="P2041" i="3"/>
  <c r="P2146" i="3"/>
  <c r="P2241" i="3"/>
  <c r="P2348" i="3"/>
  <c r="P2436" i="3"/>
  <c r="P2524" i="3"/>
  <c r="P2623" i="3"/>
  <c r="P2709" i="3"/>
  <c r="P2791" i="3"/>
  <c r="P2884" i="3"/>
  <c r="P2965" i="3"/>
  <c r="P3047" i="3"/>
  <c r="P3140" i="3"/>
  <c r="P3221" i="3"/>
  <c r="P3303" i="3"/>
  <c r="P3396" i="3"/>
  <c r="P3477" i="3"/>
  <c r="P3559" i="3"/>
  <c r="P3652" i="3"/>
  <c r="P3733" i="3"/>
  <c r="P3815" i="3"/>
  <c r="P3908" i="3"/>
  <c r="P3989" i="3"/>
  <c r="P4071" i="3"/>
  <c r="P4145" i="3"/>
  <c r="P4196" i="3"/>
  <c r="P4245" i="3"/>
  <c r="P4295" i="3"/>
  <c r="P4347" i="3"/>
  <c r="P4401" i="3"/>
  <c r="P4449" i="3"/>
  <c r="P4487" i="3"/>
  <c r="P4531" i="3"/>
  <c r="P4565" i="3"/>
  <c r="P4598" i="3"/>
  <c r="P4629" i="3"/>
  <c r="P4659" i="3"/>
  <c r="P4689" i="3"/>
  <c r="P4715" i="3"/>
  <c r="P4742" i="3"/>
  <c r="P4771" i="3"/>
  <c r="P4799" i="3"/>
  <c r="P4821" i="3"/>
  <c r="P4849" i="3"/>
  <c r="P4871" i="3"/>
  <c r="P4899" i="3"/>
  <c r="P4927" i="3"/>
  <c r="P4949" i="3"/>
  <c r="P4977" i="3"/>
  <c r="P4999" i="3"/>
  <c r="P5027" i="3"/>
  <c r="P5055" i="3"/>
  <c r="P5077" i="3"/>
  <c r="P5105" i="3"/>
  <c r="P5127" i="3"/>
  <c r="P5155" i="3"/>
  <c r="P5183" i="3"/>
  <c r="P5205" i="3"/>
  <c r="P5233" i="3"/>
  <c r="P5255" i="3"/>
  <c r="P5283" i="3"/>
  <c r="P5311" i="3"/>
  <c r="P5333" i="3"/>
  <c r="P5361" i="3"/>
  <c r="P5383" i="3"/>
  <c r="P5411" i="3"/>
  <c r="P5439" i="3"/>
  <c r="P5461" i="3"/>
  <c r="P5489" i="3"/>
  <c r="P5511" i="3"/>
  <c r="P5538" i="3"/>
  <c r="P5559" i="3"/>
  <c r="P5585" i="3"/>
  <c r="P5605" i="3"/>
  <c r="P5627" i="3"/>
  <c r="P5649" i="3"/>
  <c r="P5669" i="3"/>
  <c r="P5691" i="3"/>
  <c r="P5713" i="3"/>
  <c r="P5733" i="3"/>
  <c r="P5755" i="3"/>
  <c r="P5777" i="3"/>
  <c r="P5797" i="3"/>
  <c r="P5819" i="3"/>
  <c r="P5841" i="3"/>
  <c r="P5861" i="3"/>
  <c r="P5883" i="3"/>
  <c r="P5905" i="3"/>
  <c r="P5924" i="3"/>
  <c r="P5943" i="3"/>
  <c r="P5963" i="3"/>
  <c r="P5984" i="3"/>
  <c r="P6003" i="3"/>
  <c r="P6022" i="3"/>
  <c r="P6042" i="3"/>
  <c r="P6063" i="3"/>
  <c r="P6082" i="3"/>
  <c r="P6101" i="3"/>
  <c r="P6120" i="3"/>
  <c r="P6140" i="3"/>
  <c r="P6161" i="3"/>
  <c r="P6179" i="3"/>
  <c r="P6197" i="3"/>
  <c r="P6215" i="3"/>
  <c r="P6234" i="3"/>
  <c r="P6252" i="3"/>
  <c r="P6269" i="3"/>
  <c r="P6286" i="3"/>
  <c r="P6303" i="3"/>
  <c r="P6320" i="3"/>
  <c r="P6337" i="3"/>
  <c r="P6354" i="3"/>
  <c r="P6371" i="3"/>
  <c r="P6388" i="3"/>
  <c r="P6405" i="3"/>
  <c r="P6421" i="3"/>
  <c r="P6437" i="3"/>
  <c r="P6453" i="3"/>
  <c r="P6469" i="3"/>
  <c r="P6485" i="3"/>
  <c r="P6501" i="3"/>
  <c r="P6517" i="3"/>
  <c r="P6533" i="3"/>
  <c r="P6549" i="3"/>
  <c r="P6565" i="3"/>
  <c r="P6581" i="3"/>
  <c r="P6597" i="3"/>
  <c r="P6613" i="3"/>
  <c r="P6629" i="3"/>
  <c r="P6645" i="3"/>
  <c r="P6661" i="3"/>
  <c r="P6677" i="3"/>
  <c r="P6693" i="3"/>
  <c r="P6709" i="3"/>
  <c r="P6725" i="3"/>
  <c r="P6741" i="3"/>
  <c r="P6757" i="3"/>
  <c r="P6773" i="3"/>
  <c r="P6789" i="3"/>
  <c r="P6805" i="3"/>
  <c r="P6821" i="3"/>
  <c r="P6837" i="3"/>
  <c r="P6853" i="3"/>
  <c r="P6869" i="3"/>
  <c r="P6885" i="3"/>
  <c r="P6901" i="3"/>
  <c r="P6917" i="3"/>
  <c r="P6933" i="3"/>
  <c r="P6949" i="3"/>
  <c r="P6965" i="3"/>
  <c r="P6981" i="3"/>
  <c r="P6997" i="3"/>
  <c r="P7013" i="3"/>
  <c r="P7029" i="3"/>
  <c r="P7045" i="3"/>
  <c r="P7061" i="3"/>
  <c r="P7077" i="3"/>
  <c r="P7093" i="3"/>
  <c r="P7109" i="3"/>
  <c r="P7125" i="3"/>
  <c r="P7141" i="3"/>
  <c r="P7157" i="3"/>
  <c r="P7173" i="3"/>
  <c r="P7189" i="3"/>
  <c r="P7205" i="3"/>
  <c r="P7221" i="3"/>
  <c r="P7237" i="3"/>
  <c r="P7253" i="3"/>
  <c r="P7269" i="3"/>
  <c r="P7285" i="3"/>
  <c r="P7301" i="3"/>
  <c r="P7317" i="3"/>
  <c r="P7333" i="3"/>
  <c r="P7349" i="3"/>
  <c r="P7365" i="3"/>
  <c r="P7381" i="3"/>
  <c r="P7397" i="3"/>
  <c r="P7413" i="3"/>
  <c r="P7429" i="3"/>
  <c r="P7445" i="3"/>
  <c r="P7461" i="3"/>
  <c r="P7477" i="3"/>
  <c r="P7493" i="3"/>
  <c r="P7509" i="3"/>
  <c r="P7525" i="3"/>
  <c r="P7541" i="3"/>
  <c r="P7557" i="3"/>
  <c r="P7573" i="3"/>
  <c r="P7589" i="3"/>
  <c r="P7605" i="3"/>
  <c r="P7621" i="3"/>
  <c r="P7637" i="3"/>
  <c r="P7653" i="3"/>
  <c r="P7669" i="3"/>
  <c r="P7685" i="3"/>
  <c r="P7701" i="3"/>
  <c r="P7717" i="3"/>
  <c r="P7733" i="3"/>
  <c r="P7749" i="3"/>
  <c r="P7765" i="3"/>
  <c r="P7781" i="3"/>
  <c r="P7797" i="3"/>
  <c r="P7813" i="3"/>
  <c r="P7829" i="3"/>
  <c r="P7845" i="3"/>
  <c r="P7861" i="3"/>
  <c r="P7877" i="3"/>
  <c r="P7893" i="3"/>
  <c r="P7909" i="3"/>
  <c r="P7925" i="3"/>
  <c r="P7941" i="3"/>
  <c r="P7957" i="3"/>
  <c r="P7973" i="3"/>
  <c r="P7989" i="3"/>
  <c r="P8005" i="3"/>
  <c r="P8021" i="3"/>
  <c r="P8037" i="3"/>
  <c r="P8053" i="3"/>
  <c r="P8069" i="3"/>
  <c r="P8085" i="3"/>
  <c r="P8101" i="3"/>
  <c r="P8117" i="3"/>
  <c r="P8133" i="3"/>
  <c r="P8149" i="3"/>
  <c r="P8165" i="3"/>
  <c r="P8181" i="3"/>
  <c r="P8197" i="3"/>
  <c r="P8213" i="3"/>
  <c r="P8229" i="3"/>
  <c r="P8245" i="3"/>
  <c r="P8261" i="3"/>
  <c r="P8277" i="3"/>
  <c r="P8293" i="3"/>
  <c r="P8309" i="3"/>
  <c r="P8325" i="3"/>
  <c r="P8341" i="3"/>
  <c r="P8357" i="3"/>
  <c r="P8373" i="3"/>
  <c r="P8389" i="3"/>
  <c r="P8405" i="3"/>
  <c r="P8421" i="3"/>
  <c r="P8437" i="3"/>
  <c r="P8453" i="3"/>
  <c r="P8469" i="3"/>
  <c r="P8485" i="3"/>
  <c r="P8501" i="3"/>
  <c r="P8517" i="3"/>
  <c r="P8533" i="3"/>
  <c r="P8549" i="3"/>
  <c r="P8565" i="3"/>
  <c r="P8581" i="3"/>
  <c r="P8597" i="3"/>
  <c r="P8613" i="3"/>
  <c r="P8629" i="3"/>
  <c r="P8645" i="3"/>
  <c r="P8661" i="3"/>
  <c r="P8677" i="3"/>
  <c r="P8693" i="3"/>
  <c r="P8709" i="3"/>
  <c r="P8725" i="3"/>
  <c r="P8741" i="3"/>
  <c r="P8757" i="3"/>
  <c r="P8773" i="3"/>
  <c r="P8789" i="3"/>
  <c r="P8805" i="3"/>
  <c r="P8821" i="3"/>
  <c r="P8837" i="3"/>
  <c r="P8853" i="3"/>
  <c r="P8869" i="3"/>
  <c r="P8885" i="3"/>
  <c r="P8901" i="3"/>
  <c r="P8917" i="3"/>
  <c r="P8933" i="3"/>
  <c r="P8949" i="3"/>
  <c r="P8965" i="3"/>
  <c r="P8981" i="3"/>
  <c r="P8997" i="3"/>
  <c r="P9013" i="3"/>
  <c r="P9029" i="3"/>
  <c r="P9045" i="3"/>
  <c r="P9061" i="3"/>
  <c r="P9077" i="3"/>
  <c r="P9093" i="3"/>
  <c r="P9109" i="3"/>
  <c r="P9125" i="3"/>
  <c r="P9141" i="3"/>
  <c r="P9157" i="3"/>
  <c r="P9173" i="3"/>
  <c r="P9189" i="3"/>
  <c r="P9205" i="3"/>
  <c r="P9221" i="3"/>
  <c r="P9237" i="3"/>
  <c r="P9253" i="3"/>
  <c r="P9269" i="3"/>
  <c r="O14788" i="3"/>
  <c r="O17266" i="3"/>
  <c r="O18153" i="3"/>
  <c r="O18809" i="3"/>
  <c r="P338" i="3"/>
  <c r="P760" i="3"/>
  <c r="P930" i="3"/>
  <c r="P1080" i="3"/>
  <c r="P1216" i="3"/>
  <c r="P1332" i="3"/>
  <c r="P1454" i="3"/>
  <c r="P1587" i="3"/>
  <c r="P1700" i="3"/>
  <c r="P1810" i="3"/>
  <c r="P1935" i="3"/>
  <c r="P2044" i="3"/>
  <c r="P2148" i="3"/>
  <c r="P2256" i="3"/>
  <c r="P2349" i="3"/>
  <c r="P2439" i="3"/>
  <c r="P2538" i="3"/>
  <c r="P2624" i="3"/>
  <c r="P2711" i="3"/>
  <c r="P2804" i="3"/>
  <c r="P2885" i="3"/>
  <c r="P2967" i="3"/>
  <c r="P3060" i="3"/>
  <c r="P3141" i="3"/>
  <c r="P3223" i="3"/>
  <c r="P3316" i="3"/>
  <c r="P3397" i="3"/>
  <c r="P3479" i="3"/>
  <c r="P3572" i="3"/>
  <c r="P3653" i="3"/>
  <c r="P3735" i="3"/>
  <c r="P3828" i="3"/>
  <c r="P3909" i="3"/>
  <c r="P3991" i="3"/>
  <c r="P4084" i="3"/>
  <c r="P4148" i="3"/>
  <c r="P4197" i="3"/>
  <c r="P4247" i="3"/>
  <c r="P4299" i="3"/>
  <c r="P4353" i="3"/>
  <c r="P4404" i="3"/>
  <c r="P4452" i="3"/>
  <c r="P4491" i="3"/>
  <c r="P4532" i="3"/>
  <c r="P4566" i="3"/>
  <c r="P4599" i="3"/>
  <c r="P4630" i="3"/>
  <c r="P4660" i="3"/>
  <c r="P4690" i="3"/>
  <c r="P4719" i="3"/>
  <c r="P4743" i="3"/>
  <c r="P4772" i="3"/>
  <c r="P4800" i="3"/>
  <c r="P4822" i="3"/>
  <c r="P4850" i="3"/>
  <c r="P4875" i="3"/>
  <c r="P4900" i="3"/>
  <c r="P4928" i="3"/>
  <c r="P4950" i="3"/>
  <c r="P4978" i="3"/>
  <c r="P5003" i="3"/>
  <c r="P5028" i="3"/>
  <c r="P5056" i="3"/>
  <c r="P5078" i="3"/>
  <c r="P5106" i="3"/>
  <c r="P5131" i="3"/>
  <c r="P5156" i="3"/>
  <c r="P5184" i="3"/>
  <c r="P5206" i="3"/>
  <c r="P5234" i="3"/>
  <c r="P5259" i="3"/>
  <c r="P5284" i="3"/>
  <c r="P5312" i="3"/>
  <c r="P5334" i="3"/>
  <c r="P5362" i="3"/>
  <c r="P5387" i="3"/>
  <c r="P5412" i="3"/>
  <c r="P5440" i="3"/>
  <c r="P5462" i="3"/>
  <c r="P5490" i="3"/>
  <c r="P5515" i="3"/>
  <c r="P5539" i="3"/>
  <c r="P5563" i="3"/>
  <c r="P5586" i="3"/>
  <c r="P5606" i="3"/>
  <c r="P5628" i="3"/>
  <c r="P5650" i="3"/>
  <c r="P5670" i="3"/>
  <c r="P5692" i="3"/>
  <c r="P5714" i="3"/>
  <c r="P5734" i="3"/>
  <c r="P5756" i="3"/>
  <c r="P5778" i="3"/>
  <c r="P5798" i="3"/>
  <c r="P5820" i="3"/>
  <c r="P5842" i="3"/>
  <c r="P5862" i="3"/>
  <c r="P5884" i="3"/>
  <c r="P5906" i="3"/>
  <c r="P5925" i="3"/>
  <c r="P5944" i="3"/>
  <c r="P5964" i="3"/>
  <c r="P5985" i="3"/>
  <c r="P6004" i="3"/>
  <c r="P6023" i="3"/>
  <c r="P6043" i="3"/>
  <c r="P6064" i="3"/>
  <c r="P6083" i="3"/>
  <c r="P6102" i="3"/>
  <c r="P6122" i="3"/>
  <c r="P6143" i="3"/>
  <c r="P6162" i="3"/>
  <c r="P6180" i="3"/>
  <c r="P6198" i="3"/>
  <c r="P6216" i="3"/>
  <c r="P6235" i="3"/>
  <c r="P6253" i="3"/>
  <c r="P6270" i="3"/>
  <c r="P6287" i="3"/>
  <c r="P6304" i="3"/>
  <c r="P6321" i="3"/>
  <c r="P6338" i="3"/>
  <c r="P6355" i="3"/>
  <c r="P6372" i="3"/>
  <c r="P6389" i="3"/>
  <c r="P6406" i="3"/>
  <c r="P6422" i="3"/>
  <c r="P6438" i="3"/>
  <c r="P6454" i="3"/>
  <c r="P6470" i="3"/>
  <c r="P6486" i="3"/>
  <c r="P6502" i="3"/>
  <c r="P6518" i="3"/>
  <c r="P6534" i="3"/>
  <c r="P6550" i="3"/>
  <c r="P6566" i="3"/>
  <c r="P6582" i="3"/>
  <c r="P6598" i="3"/>
  <c r="P6614" i="3"/>
  <c r="P6630" i="3"/>
  <c r="P6646" i="3"/>
  <c r="P6662" i="3"/>
  <c r="P6678" i="3"/>
  <c r="P6694" i="3"/>
  <c r="P6710" i="3"/>
  <c r="P6726" i="3"/>
  <c r="P6742" i="3"/>
  <c r="P6758" i="3"/>
  <c r="P6774" i="3"/>
  <c r="P6790" i="3"/>
  <c r="P6806" i="3"/>
  <c r="P6822" i="3"/>
  <c r="P6838" i="3"/>
  <c r="P6854" i="3"/>
  <c r="P6870" i="3"/>
  <c r="P6886" i="3"/>
  <c r="P6902" i="3"/>
  <c r="P6918" i="3"/>
  <c r="P6934" i="3"/>
  <c r="P6950" i="3"/>
  <c r="P6966" i="3"/>
  <c r="P6982" i="3"/>
  <c r="P6998" i="3"/>
  <c r="P7014" i="3"/>
  <c r="P7030" i="3"/>
  <c r="P7046" i="3"/>
  <c r="P7062" i="3"/>
  <c r="P7078" i="3"/>
  <c r="P7094" i="3"/>
  <c r="P7110" i="3"/>
  <c r="P7126" i="3"/>
  <c r="P7142" i="3"/>
  <c r="P7158" i="3"/>
  <c r="P7174" i="3"/>
  <c r="P7190" i="3"/>
  <c r="P7206" i="3"/>
  <c r="P7222" i="3"/>
  <c r="P7238" i="3"/>
  <c r="P7254" i="3"/>
  <c r="P7270" i="3"/>
  <c r="P7286" i="3"/>
  <c r="P7302" i="3"/>
  <c r="P7318" i="3"/>
  <c r="P7334" i="3"/>
  <c r="P7350" i="3"/>
  <c r="P7366" i="3"/>
  <c r="P7382" i="3"/>
  <c r="P7398" i="3"/>
  <c r="P7414" i="3"/>
  <c r="P7430" i="3"/>
  <c r="P7446" i="3"/>
  <c r="P7462" i="3"/>
  <c r="P7478" i="3"/>
  <c r="P7494" i="3"/>
  <c r="P7510" i="3"/>
  <c r="P7526" i="3"/>
  <c r="P7542" i="3"/>
  <c r="P7558" i="3"/>
  <c r="P7574" i="3"/>
  <c r="P7590" i="3"/>
  <c r="P7606" i="3"/>
  <c r="P7622" i="3"/>
  <c r="P7638" i="3"/>
  <c r="P7654" i="3"/>
  <c r="P7670" i="3"/>
  <c r="P7686" i="3"/>
  <c r="P7702" i="3"/>
  <c r="P7718" i="3"/>
  <c r="P7734" i="3"/>
  <c r="P7750" i="3"/>
  <c r="P7766" i="3"/>
  <c r="P7782" i="3"/>
  <c r="P7798" i="3"/>
  <c r="P7814" i="3"/>
  <c r="P7830" i="3"/>
  <c r="P7846" i="3"/>
  <c r="P7862" i="3"/>
  <c r="P7878" i="3"/>
  <c r="P7894" i="3"/>
  <c r="P7910" i="3"/>
  <c r="P7926" i="3"/>
  <c r="P7942" i="3"/>
  <c r="P7958" i="3"/>
  <c r="P7974" i="3"/>
  <c r="P7990" i="3"/>
  <c r="P8006" i="3"/>
  <c r="P8022" i="3"/>
  <c r="P8038" i="3"/>
  <c r="P8054" i="3"/>
  <c r="P8070" i="3"/>
  <c r="P8086" i="3"/>
  <c r="P8102" i="3"/>
  <c r="P8118" i="3"/>
  <c r="P8134" i="3"/>
  <c r="P8150" i="3"/>
  <c r="P8166" i="3"/>
  <c r="P8182" i="3"/>
  <c r="P8198" i="3"/>
  <c r="P8214" i="3"/>
  <c r="P8230" i="3"/>
  <c r="P8246" i="3"/>
  <c r="P8262" i="3"/>
  <c r="P8278" i="3"/>
  <c r="P8294" i="3"/>
  <c r="P8310" i="3"/>
  <c r="P8326" i="3"/>
  <c r="P8342" i="3"/>
  <c r="P8358" i="3"/>
  <c r="P8374" i="3"/>
  <c r="P8390" i="3"/>
  <c r="P8406" i="3"/>
  <c r="P8422" i="3"/>
  <c r="P8438" i="3"/>
  <c r="P8454" i="3"/>
  <c r="P8470" i="3"/>
  <c r="P8486" i="3"/>
  <c r="P8502" i="3"/>
  <c r="P8518" i="3"/>
  <c r="P8534" i="3"/>
  <c r="P8550" i="3"/>
  <c r="P8566" i="3"/>
  <c r="P8582" i="3"/>
  <c r="P8598" i="3"/>
  <c r="P8614" i="3"/>
  <c r="P8630" i="3"/>
  <c r="P8646" i="3"/>
  <c r="P8662" i="3"/>
  <c r="P8678" i="3"/>
  <c r="P8694" i="3"/>
  <c r="P8710" i="3"/>
  <c r="P8726" i="3"/>
  <c r="P8742" i="3"/>
  <c r="P8758" i="3"/>
  <c r="P8774" i="3"/>
  <c r="P8790" i="3"/>
  <c r="P8806" i="3"/>
  <c r="P8822" i="3"/>
  <c r="P8838" i="3"/>
  <c r="P8854" i="3"/>
  <c r="P8870" i="3"/>
  <c r="P8886" i="3"/>
  <c r="P8902" i="3"/>
  <c r="P8918" i="3"/>
  <c r="P8934" i="3"/>
  <c r="P8950" i="3"/>
  <c r="P8966" i="3"/>
  <c r="P8982" i="3"/>
  <c r="P8998" i="3"/>
  <c r="P9014" i="3"/>
  <c r="P9030" i="3"/>
  <c r="P9046" i="3"/>
  <c r="P9062" i="3"/>
  <c r="P9078" i="3"/>
  <c r="P9094" i="3"/>
  <c r="P9110" i="3"/>
  <c r="P9126" i="3"/>
  <c r="P9142" i="3"/>
  <c r="P9158" i="3"/>
  <c r="P9174" i="3"/>
  <c r="P9190" i="3"/>
  <c r="P9206" i="3"/>
  <c r="P9222" i="3"/>
  <c r="P9238" i="3"/>
  <c r="P9254" i="3"/>
  <c r="P9270" i="3"/>
  <c r="P9286" i="3"/>
  <c r="P9302" i="3"/>
  <c r="P9318" i="3"/>
  <c r="P9334" i="3"/>
  <c r="P9350" i="3"/>
  <c r="P9366" i="3"/>
  <c r="P9382" i="3"/>
  <c r="P9398" i="3"/>
  <c r="P9414" i="3"/>
  <c r="P9430" i="3"/>
  <c r="P9446" i="3"/>
  <c r="P9462" i="3"/>
  <c r="P9478" i="3"/>
  <c r="P9494" i="3"/>
  <c r="P9510" i="3"/>
  <c r="P9526" i="3"/>
  <c r="P9542" i="3"/>
  <c r="P9558" i="3"/>
  <c r="P9574" i="3"/>
  <c r="P9590" i="3"/>
  <c r="P9606" i="3"/>
  <c r="P9622" i="3"/>
  <c r="P9638" i="3"/>
  <c r="P9654" i="3"/>
  <c r="P9670" i="3"/>
  <c r="P9686" i="3"/>
  <c r="P9702" i="3"/>
  <c r="P9718" i="3"/>
  <c r="P9734" i="3"/>
  <c r="P9750" i="3"/>
  <c r="P9766" i="3"/>
  <c r="P9782" i="3"/>
  <c r="O14869" i="3"/>
  <c r="O17409" i="3"/>
  <c r="O18168" i="3"/>
  <c r="O18825" i="3"/>
  <c r="P436" i="3"/>
  <c r="P766" i="3"/>
  <c r="P935" i="3"/>
  <c r="P1101" i="3"/>
  <c r="P1217" i="3"/>
  <c r="P1336" i="3"/>
  <c r="P1472" i="3"/>
  <c r="P1588" i="3"/>
  <c r="P1704" i="3"/>
  <c r="P1827" i="3"/>
  <c r="P1936" i="3"/>
  <c r="P2046" i="3"/>
  <c r="P2164" i="3"/>
  <c r="P2257" i="3"/>
  <c r="P2351" i="3"/>
  <c r="P2452" i="3"/>
  <c r="P2539" i="3"/>
  <c r="P2626" i="3"/>
  <c r="P2724" i="3"/>
  <c r="P2805" i="3"/>
  <c r="P2887" i="3"/>
  <c r="P2980" i="3"/>
  <c r="P3061" i="3"/>
  <c r="P3143" i="3"/>
  <c r="P3236" i="3"/>
  <c r="P3317" i="3"/>
  <c r="P3399" i="3"/>
  <c r="P3492" i="3"/>
  <c r="P3573" i="3"/>
  <c r="P3655" i="3"/>
  <c r="P3748" i="3"/>
  <c r="P3829" i="3"/>
  <c r="P3911" i="3"/>
  <c r="P4004" i="3"/>
  <c r="P4085" i="3"/>
  <c r="P4149" i="3"/>
  <c r="P4199" i="3"/>
  <c r="P4251" i="3"/>
  <c r="P4305" i="3"/>
  <c r="P4356" i="3"/>
  <c r="P4405" i="3"/>
  <c r="P4453" i="3"/>
  <c r="P4497" i="3"/>
  <c r="P4533" i="3"/>
  <c r="P4567" i="3"/>
  <c r="P4603" i="3"/>
  <c r="P4631" i="3"/>
  <c r="P4661" i="3"/>
  <c r="P4691" i="3"/>
  <c r="P4721" i="3"/>
  <c r="P4747" i="3"/>
  <c r="P4773" i="3"/>
  <c r="P4801" i="3"/>
  <c r="P4823" i="3"/>
  <c r="P4851" i="3"/>
  <c r="P4879" i="3"/>
  <c r="P4901" i="3"/>
  <c r="P4929" i="3"/>
  <c r="P4951" i="3"/>
  <c r="P4979" i="3"/>
  <c r="P5007" i="3"/>
  <c r="P5029" i="3"/>
  <c r="P5057" i="3"/>
  <c r="P5079" i="3"/>
  <c r="P5107" i="3"/>
  <c r="P5135" i="3"/>
  <c r="P5157" i="3"/>
  <c r="P5185" i="3"/>
  <c r="P5207" i="3"/>
  <c r="P5235" i="3"/>
  <c r="P5263" i="3"/>
  <c r="P5285" i="3"/>
  <c r="P5313" i="3"/>
  <c r="P5335" i="3"/>
  <c r="P5363" i="3"/>
  <c r="P5391" i="3"/>
  <c r="P5413" i="3"/>
  <c r="P5441" i="3"/>
  <c r="P5463" i="3"/>
  <c r="P5491" i="3"/>
  <c r="P5519" i="3"/>
  <c r="P5540" i="3"/>
  <c r="P5564" i="3"/>
  <c r="P5587" i="3"/>
  <c r="P5607" i="3"/>
  <c r="P5631" i="3"/>
  <c r="P5651" i="3"/>
  <c r="P5671" i="3"/>
  <c r="P5695" i="3"/>
  <c r="P5715" i="3"/>
  <c r="P5735" i="3"/>
  <c r="P5759" i="3"/>
  <c r="P5779" i="3"/>
  <c r="P5799" i="3"/>
  <c r="P5823" i="3"/>
  <c r="P5843" i="3"/>
  <c r="P5863" i="3"/>
  <c r="P5887" i="3"/>
  <c r="P5907" i="3"/>
  <c r="P5926" i="3"/>
  <c r="P5946" i="3"/>
  <c r="P5967" i="3"/>
  <c r="P5986" i="3"/>
  <c r="P6005" i="3"/>
  <c r="P6024" i="3"/>
  <c r="P6044" i="3"/>
  <c r="P6065" i="3"/>
  <c r="P6084" i="3"/>
  <c r="P6103" i="3"/>
  <c r="P6123" i="3"/>
  <c r="P6144" i="3"/>
  <c r="P6163" i="3"/>
  <c r="P6181" i="3"/>
  <c r="P6199" i="3"/>
  <c r="P6218" i="3"/>
  <c r="P6236" i="3"/>
  <c r="P6254" i="3"/>
  <c r="P6271" i="3"/>
  <c r="P6288" i="3"/>
  <c r="P6305" i="3"/>
  <c r="P6322" i="3"/>
  <c r="P6339" i="3"/>
  <c r="P6356" i="3"/>
  <c r="P6373" i="3"/>
  <c r="P6390" i="3"/>
  <c r="P6407" i="3"/>
  <c r="P6423" i="3"/>
  <c r="P6439" i="3"/>
  <c r="P6455" i="3"/>
  <c r="P6471" i="3"/>
  <c r="P6487" i="3"/>
  <c r="P6503" i="3"/>
  <c r="P6519" i="3"/>
  <c r="P6535" i="3"/>
  <c r="P6551" i="3"/>
  <c r="P6567" i="3"/>
  <c r="P6583" i="3"/>
  <c r="P6599" i="3"/>
  <c r="P6615" i="3"/>
  <c r="P6631" i="3"/>
  <c r="P6647" i="3"/>
  <c r="P6663" i="3"/>
  <c r="P6679" i="3"/>
  <c r="P6695" i="3"/>
  <c r="P6711" i="3"/>
  <c r="P6727" i="3"/>
  <c r="P6743" i="3"/>
  <c r="P6759" i="3"/>
  <c r="P6775" i="3"/>
  <c r="P6791" i="3"/>
  <c r="P6807" i="3"/>
  <c r="P6823" i="3"/>
  <c r="P6839" i="3"/>
  <c r="P6855" i="3"/>
  <c r="P6871" i="3"/>
  <c r="P6887" i="3"/>
  <c r="P6903" i="3"/>
  <c r="P6919" i="3"/>
  <c r="P6935" i="3"/>
  <c r="P6951" i="3"/>
  <c r="P6967" i="3"/>
  <c r="P6983" i="3"/>
  <c r="P6999" i="3"/>
  <c r="P7015" i="3"/>
  <c r="P7031" i="3"/>
  <c r="P7047" i="3"/>
  <c r="P7063" i="3"/>
  <c r="P7079" i="3"/>
  <c r="P7095" i="3"/>
  <c r="P7111" i="3"/>
  <c r="P7127" i="3"/>
  <c r="P7143" i="3"/>
  <c r="P7159" i="3"/>
  <c r="P7175" i="3"/>
  <c r="P7191" i="3"/>
  <c r="P7207" i="3"/>
  <c r="P7223" i="3"/>
  <c r="P7239" i="3"/>
  <c r="P7255" i="3"/>
  <c r="P7271" i="3"/>
  <c r="P7287" i="3"/>
  <c r="P7303" i="3"/>
  <c r="P7319" i="3"/>
  <c r="P7335" i="3"/>
  <c r="P7351" i="3"/>
  <c r="P7367" i="3"/>
  <c r="P7383" i="3"/>
  <c r="P7399" i="3"/>
  <c r="P7415" i="3"/>
  <c r="P7431" i="3"/>
  <c r="P7447" i="3"/>
  <c r="P7463" i="3"/>
  <c r="P7479" i="3"/>
  <c r="P7495" i="3"/>
  <c r="P7511" i="3"/>
  <c r="P7527" i="3"/>
  <c r="P7543" i="3"/>
  <c r="P7559" i="3"/>
  <c r="P7575" i="3"/>
  <c r="P7591" i="3"/>
  <c r="P7607" i="3"/>
  <c r="P7623" i="3"/>
  <c r="P7639" i="3"/>
  <c r="P7655" i="3"/>
  <c r="P7671" i="3"/>
  <c r="P7687" i="3"/>
  <c r="P7703" i="3"/>
  <c r="P7719" i="3"/>
  <c r="P7735" i="3"/>
  <c r="P7751" i="3"/>
  <c r="P7767" i="3"/>
  <c r="P7783" i="3"/>
  <c r="P7799" i="3"/>
  <c r="P7815" i="3"/>
  <c r="P7831" i="3"/>
  <c r="P7847" i="3"/>
  <c r="P7863" i="3"/>
  <c r="P7879" i="3"/>
  <c r="P7895" i="3"/>
  <c r="P7911" i="3"/>
  <c r="P7927" i="3"/>
  <c r="P7943" i="3"/>
  <c r="P7959" i="3"/>
  <c r="P7975" i="3"/>
  <c r="P7991" i="3"/>
  <c r="P8007" i="3"/>
  <c r="P8023" i="3"/>
  <c r="P8039" i="3"/>
  <c r="P8055" i="3"/>
  <c r="P8071" i="3"/>
  <c r="P8087" i="3"/>
  <c r="P8103" i="3"/>
  <c r="P8119" i="3"/>
  <c r="P8135" i="3"/>
  <c r="P8151" i="3"/>
  <c r="P8167" i="3"/>
  <c r="P8183" i="3"/>
  <c r="P8199" i="3"/>
  <c r="P8215" i="3"/>
  <c r="P8231" i="3"/>
  <c r="P8247" i="3"/>
  <c r="O15396" i="3"/>
  <c r="O17428" i="3"/>
  <c r="O18185" i="3"/>
  <c r="O18923" i="3"/>
  <c r="P450" i="3"/>
  <c r="P768" i="3"/>
  <c r="P961" i="3"/>
  <c r="P1102" i="3"/>
  <c r="P1219" i="3"/>
  <c r="P1357" i="3"/>
  <c r="P1473" i="3"/>
  <c r="P1592" i="3"/>
  <c r="P1721" i="3"/>
  <c r="P1828" i="3"/>
  <c r="P1938" i="3"/>
  <c r="P2063" i="3"/>
  <c r="P2167" i="3"/>
  <c r="P2259" i="3"/>
  <c r="P2366" i="3"/>
  <c r="P2453" i="3"/>
  <c r="P2541" i="3"/>
  <c r="P2640" i="3"/>
  <c r="P2725" i="3"/>
  <c r="P2807" i="3"/>
  <c r="P2900" i="3"/>
  <c r="P2981" i="3"/>
  <c r="P3063" i="3"/>
  <c r="P3156" i="3"/>
  <c r="P3237" i="3"/>
  <c r="P3319" i="3"/>
  <c r="P3412" i="3"/>
  <c r="P3493" i="3"/>
  <c r="P3575" i="3"/>
  <c r="P3668" i="3"/>
  <c r="P3749" i="3"/>
  <c r="P3831" i="3"/>
  <c r="P3924" i="3"/>
  <c r="P4005" i="3"/>
  <c r="P4087" i="3"/>
  <c r="P4151" i="3"/>
  <c r="P4203" i="3"/>
  <c r="P4257" i="3"/>
  <c r="P4308" i="3"/>
  <c r="P4357" i="3"/>
  <c r="P4407" i="3"/>
  <c r="P4454" i="3"/>
  <c r="P4500" i="3"/>
  <c r="P4534" i="3"/>
  <c r="P4571" i="3"/>
  <c r="P4607" i="3"/>
  <c r="P4635" i="3"/>
  <c r="P4662" i="3"/>
  <c r="P4692" i="3"/>
  <c r="P4722" i="3"/>
  <c r="P4751" i="3"/>
  <c r="P4774" i="3"/>
  <c r="P4802" i="3"/>
  <c r="P4827" i="3"/>
  <c r="P4852" i="3"/>
  <c r="P4880" i="3"/>
  <c r="P4902" i="3"/>
  <c r="P4930" i="3"/>
  <c r="P4955" i="3"/>
  <c r="P4980" i="3"/>
  <c r="P5008" i="3"/>
  <c r="P5030" i="3"/>
  <c r="P5058" i="3"/>
  <c r="P5083" i="3"/>
  <c r="P5108" i="3"/>
  <c r="P5136" i="3"/>
  <c r="P5158" i="3"/>
  <c r="P5186" i="3"/>
  <c r="P5211" i="3"/>
  <c r="P5236" i="3"/>
  <c r="P5264" i="3"/>
  <c r="P5286" i="3"/>
  <c r="P5314" i="3"/>
  <c r="P5339" i="3"/>
  <c r="P5364" i="3"/>
  <c r="P5392" i="3"/>
  <c r="P5414" i="3"/>
  <c r="P5442" i="3"/>
  <c r="P5467" i="3"/>
  <c r="P5492" i="3"/>
  <c r="P5520" i="3"/>
  <c r="P5541" i="3"/>
  <c r="P5567" i="3"/>
  <c r="P5588" i="3"/>
  <c r="P5610" i="3"/>
  <c r="P5632" i="3"/>
  <c r="P5652" i="3"/>
  <c r="P5674" i="3"/>
  <c r="P5696" i="3"/>
  <c r="P5716" i="3"/>
  <c r="P5738" i="3"/>
  <c r="P5760" i="3"/>
  <c r="P5780" i="3"/>
  <c r="P5802" i="3"/>
  <c r="P5824" i="3"/>
  <c r="P5844" i="3"/>
  <c r="P5866" i="3"/>
  <c r="P5888" i="3"/>
  <c r="P5908" i="3"/>
  <c r="P5927" i="3"/>
  <c r="P5947" i="3"/>
  <c r="P5968" i="3"/>
  <c r="P5987" i="3"/>
  <c r="P6006" i="3"/>
  <c r="P6026" i="3"/>
  <c r="P6047" i="3"/>
  <c r="P6066" i="3"/>
  <c r="P6085" i="3"/>
  <c r="P6104" i="3"/>
  <c r="P6124" i="3"/>
  <c r="P6145" i="3"/>
  <c r="P6164" i="3"/>
  <c r="P6182" i="3"/>
  <c r="P6200" i="3"/>
  <c r="P6219" i="3"/>
  <c r="P6238" i="3"/>
  <c r="P6255" i="3"/>
  <c r="P6272" i="3"/>
  <c r="P6289" i="3"/>
  <c r="P6306" i="3"/>
  <c r="P6323" i="3"/>
  <c r="P6340" i="3"/>
  <c r="P6357" i="3"/>
  <c r="P6374" i="3"/>
  <c r="P6391" i="3"/>
  <c r="P6408" i="3"/>
  <c r="P6424" i="3"/>
  <c r="P6440" i="3"/>
  <c r="P6456" i="3"/>
  <c r="P6472" i="3"/>
  <c r="P6488" i="3"/>
  <c r="P6504" i="3"/>
  <c r="P6520" i="3"/>
  <c r="P6536" i="3"/>
  <c r="P6552" i="3"/>
  <c r="P6568" i="3"/>
  <c r="P6584" i="3"/>
  <c r="P6600" i="3"/>
  <c r="P6616" i="3"/>
  <c r="P6632" i="3"/>
  <c r="P6648" i="3"/>
  <c r="P6664" i="3"/>
  <c r="P6680" i="3"/>
  <c r="P6696" i="3"/>
  <c r="P6712" i="3"/>
  <c r="P6728" i="3"/>
  <c r="P6744" i="3"/>
  <c r="P6760" i="3"/>
  <c r="P6776" i="3"/>
  <c r="P6792" i="3"/>
  <c r="P6808" i="3"/>
  <c r="P6824" i="3"/>
  <c r="P6840" i="3"/>
  <c r="P6856" i="3"/>
  <c r="P6872" i="3"/>
  <c r="P6888" i="3"/>
  <c r="P6904" i="3"/>
  <c r="P6920" i="3"/>
  <c r="P6936" i="3"/>
  <c r="P6952" i="3"/>
  <c r="P6968" i="3"/>
  <c r="P6984" i="3"/>
  <c r="P7000" i="3"/>
  <c r="P7016" i="3"/>
  <c r="P7032" i="3"/>
  <c r="P7048" i="3"/>
  <c r="P7064" i="3"/>
  <c r="P7080" i="3"/>
  <c r="P7096" i="3"/>
  <c r="P7112" i="3"/>
  <c r="P7128" i="3"/>
  <c r="P7144" i="3"/>
  <c r="P7160" i="3"/>
  <c r="P7176" i="3"/>
  <c r="P7192" i="3"/>
  <c r="P7208" i="3"/>
  <c r="P7224" i="3"/>
  <c r="P7240" i="3"/>
  <c r="P7256" i="3"/>
  <c r="P7272" i="3"/>
  <c r="P7288" i="3"/>
  <c r="P7304" i="3"/>
  <c r="P7320" i="3"/>
  <c r="P7336" i="3"/>
  <c r="P7352" i="3"/>
  <c r="P7368" i="3"/>
  <c r="P7384" i="3"/>
  <c r="P7400" i="3"/>
  <c r="P7416" i="3"/>
  <c r="P7432" i="3"/>
  <c r="P7448" i="3"/>
  <c r="P7464" i="3"/>
  <c r="P7480" i="3"/>
  <c r="P7496" i="3"/>
  <c r="P7512" i="3"/>
  <c r="P7528" i="3"/>
  <c r="P7544" i="3"/>
  <c r="P7560" i="3"/>
  <c r="P7576" i="3"/>
  <c r="P7592" i="3"/>
  <c r="P7608" i="3"/>
  <c r="P7624" i="3"/>
  <c r="P7640" i="3"/>
  <c r="P7656" i="3"/>
  <c r="P7672" i="3"/>
  <c r="P7688" i="3"/>
  <c r="P7704" i="3"/>
  <c r="P7720" i="3"/>
  <c r="P7736" i="3"/>
  <c r="P7752" i="3"/>
  <c r="P7768" i="3"/>
  <c r="P7784" i="3"/>
  <c r="P7800" i="3"/>
  <c r="P7816" i="3"/>
  <c r="P7832" i="3"/>
  <c r="P7848" i="3"/>
  <c r="P7864" i="3"/>
  <c r="P7880" i="3"/>
  <c r="P7896" i="3"/>
  <c r="P7912" i="3"/>
  <c r="P7928" i="3"/>
  <c r="P7944" i="3"/>
  <c r="P7960" i="3"/>
  <c r="P7976" i="3"/>
  <c r="P7992" i="3"/>
  <c r="P8008" i="3"/>
  <c r="P8024" i="3"/>
  <c r="P8040" i="3"/>
  <c r="P8056" i="3"/>
  <c r="P8072" i="3"/>
  <c r="P8088" i="3"/>
  <c r="P8104" i="3"/>
  <c r="P8120" i="3"/>
  <c r="P8136" i="3"/>
  <c r="P8152" i="3"/>
  <c r="P8168" i="3"/>
  <c r="P8184" i="3"/>
  <c r="P8200" i="3"/>
  <c r="P8216" i="3"/>
  <c r="P8232" i="3"/>
  <c r="P8248" i="3"/>
  <c r="O15462" i="3"/>
  <c r="O17452" i="3"/>
  <c r="O18283" i="3"/>
  <c r="O18937" i="3"/>
  <c r="P466" i="3"/>
  <c r="P799" i="3"/>
  <c r="P962" i="3"/>
  <c r="P1104" i="3"/>
  <c r="P1239" i="3"/>
  <c r="P1358" i="3"/>
  <c r="P1475" i="3"/>
  <c r="P1613" i="3"/>
  <c r="P1724" i="3"/>
  <c r="P1832" i="3"/>
  <c r="P1955" i="3"/>
  <c r="P2064" i="3"/>
  <c r="P2169" i="3"/>
  <c r="P2274" i="3"/>
  <c r="P2367" i="3"/>
  <c r="P2456" i="3"/>
  <c r="P2555" i="3"/>
  <c r="P2641" i="3"/>
  <c r="P2727" i="3"/>
  <c r="P2820" i="3"/>
  <c r="P2901" i="3"/>
  <c r="P2983" i="3"/>
  <c r="P3076" i="3"/>
  <c r="P3157" i="3"/>
  <c r="P3239" i="3"/>
  <c r="P3332" i="3"/>
  <c r="P3413" i="3"/>
  <c r="P3495" i="3"/>
  <c r="P3588" i="3"/>
  <c r="P3669" i="3"/>
  <c r="P3751" i="3"/>
  <c r="P3844" i="3"/>
  <c r="P3925" i="3"/>
  <c r="P4007" i="3"/>
  <c r="P4100" i="3"/>
  <c r="P4155" i="3"/>
  <c r="P4209" i="3"/>
  <c r="P4260" i="3"/>
  <c r="P4309" i="3"/>
  <c r="P4359" i="3"/>
  <c r="P4411" i="3"/>
  <c r="P4455" i="3"/>
  <c r="P4501" i="3"/>
  <c r="P4535" i="3"/>
  <c r="P4577" i="3"/>
  <c r="P4609" i="3"/>
  <c r="P4639" i="3"/>
  <c r="P4663" i="3"/>
  <c r="P4693" i="3"/>
  <c r="P4723" i="3"/>
  <c r="P4753" i="3"/>
  <c r="P4775" i="3"/>
  <c r="P4803" i="3"/>
  <c r="P4831" i="3"/>
  <c r="P4853" i="3"/>
  <c r="P4881" i="3"/>
  <c r="P4903" i="3"/>
  <c r="P4931" i="3"/>
  <c r="P4959" i="3"/>
  <c r="P4981" i="3"/>
  <c r="P5009" i="3"/>
  <c r="P5031" i="3"/>
  <c r="P5059" i="3"/>
  <c r="P5087" i="3"/>
  <c r="P5109" i="3"/>
  <c r="P5137" i="3"/>
  <c r="P5159" i="3"/>
  <c r="P5187" i="3"/>
  <c r="P5215" i="3"/>
  <c r="P5237" i="3"/>
  <c r="P5265" i="3"/>
  <c r="P5287" i="3"/>
  <c r="P5315" i="3"/>
  <c r="P5343" i="3"/>
  <c r="P5365" i="3"/>
  <c r="P5393" i="3"/>
  <c r="P5415" i="3"/>
  <c r="P5443" i="3"/>
  <c r="P5471" i="3"/>
  <c r="P5493" i="3"/>
  <c r="P5521" i="3"/>
  <c r="P5542" i="3"/>
  <c r="P5568" i="3"/>
  <c r="P5589" i="3"/>
  <c r="P5611" i="3"/>
  <c r="P5633" i="3"/>
  <c r="P5653" i="3"/>
  <c r="P5675" i="3"/>
  <c r="P5697" i="3"/>
  <c r="P5717" i="3"/>
  <c r="P5739" i="3"/>
  <c r="P5761" i="3"/>
  <c r="P5781" i="3"/>
  <c r="P5803" i="3"/>
  <c r="P5825" i="3"/>
  <c r="P5845" i="3"/>
  <c r="P5867" i="3"/>
  <c r="P5889" i="3"/>
  <c r="P5909" i="3"/>
  <c r="P5928" i="3"/>
  <c r="P5948" i="3"/>
  <c r="P5969" i="3"/>
  <c r="P5988" i="3"/>
  <c r="P6007" i="3"/>
  <c r="P6027" i="3"/>
  <c r="P6048" i="3"/>
  <c r="P6067" i="3"/>
  <c r="P6086" i="3"/>
  <c r="P6106" i="3"/>
  <c r="P6127" i="3"/>
  <c r="P6146" i="3"/>
  <c r="P6165" i="3"/>
  <c r="P6183" i="3"/>
  <c r="P6202" i="3"/>
  <c r="P6220" i="3"/>
  <c r="P6239" i="3"/>
  <c r="P6256" i="3"/>
  <c r="P6273" i="3"/>
  <c r="P6290" i="3"/>
  <c r="P6307" i="3"/>
  <c r="P6324" i="3"/>
  <c r="P6341" i="3"/>
  <c r="P6358" i="3"/>
  <c r="P6375" i="3"/>
  <c r="P6392" i="3"/>
  <c r="P6409" i="3"/>
  <c r="P6425" i="3"/>
  <c r="P6441" i="3"/>
  <c r="P6457" i="3"/>
  <c r="P6473" i="3"/>
  <c r="P6489" i="3"/>
  <c r="P6505" i="3"/>
  <c r="P6521" i="3"/>
  <c r="P6537" i="3"/>
  <c r="P6553" i="3"/>
  <c r="P6569" i="3"/>
  <c r="P6585" i="3"/>
  <c r="P6601" i="3"/>
  <c r="P6617" i="3"/>
  <c r="P6633" i="3"/>
  <c r="P6649" i="3"/>
  <c r="P6665" i="3"/>
  <c r="P6681" i="3"/>
  <c r="P6697" i="3"/>
  <c r="P6713" i="3"/>
  <c r="P6729" i="3"/>
  <c r="P6745" i="3"/>
  <c r="P6761" i="3"/>
  <c r="P6777" i="3"/>
  <c r="P6793" i="3"/>
  <c r="P6809" i="3"/>
  <c r="P6825" i="3"/>
  <c r="P6841" i="3"/>
  <c r="P6857" i="3"/>
  <c r="P6873" i="3"/>
  <c r="P6889" i="3"/>
  <c r="P6905" i="3"/>
  <c r="P6921" i="3"/>
  <c r="P6937" i="3"/>
  <c r="P6953" i="3"/>
  <c r="P6969" i="3"/>
  <c r="P6985" i="3"/>
  <c r="P7001" i="3"/>
  <c r="P7017" i="3"/>
  <c r="P7033" i="3"/>
  <c r="P7049" i="3"/>
  <c r="P7065" i="3"/>
  <c r="P7081" i="3"/>
  <c r="P7097" i="3"/>
  <c r="P7113" i="3"/>
  <c r="P7129" i="3"/>
  <c r="P7145" i="3"/>
  <c r="P7161" i="3"/>
  <c r="P7177" i="3"/>
  <c r="P7193" i="3"/>
  <c r="P7209" i="3"/>
  <c r="P7225" i="3"/>
  <c r="P7241" i="3"/>
  <c r="P7257" i="3"/>
  <c r="P7273" i="3"/>
  <c r="P7289" i="3"/>
  <c r="P7305" i="3"/>
  <c r="P7321" i="3"/>
  <c r="P7337" i="3"/>
  <c r="P7353" i="3"/>
  <c r="P7369" i="3"/>
  <c r="P7385" i="3"/>
  <c r="P7401" i="3"/>
  <c r="P7417" i="3"/>
  <c r="P7433" i="3"/>
  <c r="P7449" i="3"/>
  <c r="P7465" i="3"/>
  <c r="P7481" i="3"/>
  <c r="P7497" i="3"/>
  <c r="P7513" i="3"/>
  <c r="P7529" i="3"/>
  <c r="P7545" i="3"/>
  <c r="P7561" i="3"/>
  <c r="P7577" i="3"/>
  <c r="P7593" i="3"/>
  <c r="P7609" i="3"/>
  <c r="P7625" i="3"/>
  <c r="P7641" i="3"/>
  <c r="P7657" i="3"/>
  <c r="P7673" i="3"/>
  <c r="P7689" i="3"/>
  <c r="O15556" i="3"/>
  <c r="O17577" i="3"/>
  <c r="O18297" i="3"/>
  <c r="O18953" i="3"/>
  <c r="P546" i="3"/>
  <c r="P800" i="3"/>
  <c r="P967" i="3"/>
  <c r="P1122" i="3"/>
  <c r="P1240" i="3"/>
  <c r="P1360" i="3"/>
  <c r="P1495" i="3"/>
  <c r="P1614" i="3"/>
  <c r="P1726" i="3"/>
  <c r="P1849" i="3"/>
  <c r="P1956" i="3"/>
  <c r="P2066" i="3"/>
  <c r="P2184" i="3"/>
  <c r="P2275" i="3"/>
  <c r="P2369" i="3"/>
  <c r="P2469" i="3"/>
  <c r="P2556" i="3"/>
  <c r="P2643" i="3"/>
  <c r="P2740" i="3"/>
  <c r="P2821" i="3"/>
  <c r="P2903" i="3"/>
  <c r="P2996" i="3"/>
  <c r="P3077" i="3"/>
  <c r="P3159" i="3"/>
  <c r="P3252" i="3"/>
  <c r="P3333" i="3"/>
  <c r="P3415" i="3"/>
  <c r="P3508" i="3"/>
  <c r="P3589" i="3"/>
  <c r="P3671" i="3"/>
  <c r="P3764" i="3"/>
  <c r="P3845" i="3"/>
  <c r="P3927" i="3"/>
  <c r="P4020" i="3"/>
  <c r="P4101" i="3"/>
  <c r="P4161" i="3"/>
  <c r="P4212" i="3"/>
  <c r="P4261" i="3"/>
  <c r="P4311" i="3"/>
  <c r="P4363" i="3"/>
  <c r="P4417" i="3"/>
  <c r="P4459" i="3"/>
  <c r="P4502" i="3"/>
  <c r="P4539" i="3"/>
  <c r="P4579" i="3"/>
  <c r="P4611" i="3"/>
  <c r="P4641" i="3"/>
  <c r="P4667" i="3"/>
  <c r="P4694" i="3"/>
  <c r="P4724" i="3"/>
  <c r="P4754" i="3"/>
  <c r="P4779" i="3"/>
  <c r="P4804" i="3"/>
  <c r="P4832" i="3"/>
  <c r="P4854" i="3"/>
  <c r="P4882" i="3"/>
  <c r="P4907" i="3"/>
  <c r="P4932" i="3"/>
  <c r="P4960" i="3"/>
  <c r="P4982" i="3"/>
  <c r="P5010" i="3"/>
  <c r="P5035" i="3"/>
  <c r="P5060" i="3"/>
  <c r="P5088" i="3"/>
  <c r="P5110" i="3"/>
  <c r="P5138" i="3"/>
  <c r="P5163" i="3"/>
  <c r="P5188" i="3"/>
  <c r="P5216" i="3"/>
  <c r="P5238" i="3"/>
  <c r="P5266" i="3"/>
  <c r="P5291" i="3"/>
  <c r="P5316" i="3"/>
  <c r="P5344" i="3"/>
  <c r="P5366" i="3"/>
  <c r="P5394" i="3"/>
  <c r="P5419" i="3"/>
  <c r="P5444" i="3"/>
  <c r="P5472" i="3"/>
  <c r="P5494" i="3"/>
  <c r="P5522" i="3"/>
  <c r="P5543" i="3"/>
  <c r="P5569" i="3"/>
  <c r="P5590" i="3"/>
  <c r="P5612" i="3"/>
  <c r="P5634" i="3"/>
  <c r="P5654" i="3"/>
  <c r="P5676" i="3"/>
  <c r="P5698" i="3"/>
  <c r="P5718" i="3"/>
  <c r="P5740" i="3"/>
  <c r="P5762" i="3"/>
  <c r="P5782" i="3"/>
  <c r="P5804" i="3"/>
  <c r="P5826" i="3"/>
  <c r="P5846" i="3"/>
  <c r="P5868" i="3"/>
  <c r="P5890" i="3"/>
  <c r="P5910" i="3"/>
  <c r="P5930" i="3"/>
  <c r="P5951" i="3"/>
  <c r="P5970" i="3"/>
  <c r="P5989" i="3"/>
  <c r="P6008" i="3"/>
  <c r="P6028" i="3"/>
  <c r="P6049" i="3"/>
  <c r="P6068" i="3"/>
  <c r="P6087" i="3"/>
  <c r="P6107" i="3"/>
  <c r="P6128" i="3"/>
  <c r="P6147" i="3"/>
  <c r="P6166" i="3"/>
  <c r="P6184" i="3"/>
  <c r="P6203" i="3"/>
  <c r="P6222" i="3"/>
  <c r="P6240" i="3"/>
  <c r="P6257" i="3"/>
  <c r="P6274" i="3"/>
  <c r="P6291" i="3"/>
  <c r="P6308" i="3"/>
  <c r="P6325" i="3"/>
  <c r="P6342" i="3"/>
  <c r="P6359" i="3"/>
  <c r="P6376" i="3"/>
  <c r="P6394" i="3"/>
  <c r="P6410" i="3"/>
  <c r="P6426" i="3"/>
  <c r="P6442" i="3"/>
  <c r="P6458" i="3"/>
  <c r="P6474" i="3"/>
  <c r="P6490" i="3"/>
  <c r="P6506" i="3"/>
  <c r="P6522" i="3"/>
  <c r="P6538" i="3"/>
  <c r="P6554" i="3"/>
  <c r="P6570" i="3"/>
  <c r="P6586" i="3"/>
  <c r="P6602" i="3"/>
  <c r="P6618" i="3"/>
  <c r="P6634" i="3"/>
  <c r="P6650" i="3"/>
  <c r="P6666" i="3"/>
  <c r="P6682" i="3"/>
  <c r="P6698" i="3"/>
  <c r="P6714" i="3"/>
  <c r="P6730" i="3"/>
  <c r="P6746" i="3"/>
  <c r="P6762" i="3"/>
  <c r="P6778" i="3"/>
  <c r="P6794" i="3"/>
  <c r="P6810" i="3"/>
  <c r="P6826" i="3"/>
  <c r="P6842" i="3"/>
  <c r="P6858" i="3"/>
  <c r="P6874" i="3"/>
  <c r="P6890" i="3"/>
  <c r="P6906" i="3"/>
  <c r="P6922" i="3"/>
  <c r="P6938" i="3"/>
  <c r="P6954" i="3"/>
  <c r="P6970" i="3"/>
  <c r="P6986" i="3"/>
  <c r="P7002" i="3"/>
  <c r="P7018" i="3"/>
  <c r="P7034" i="3"/>
  <c r="P7050" i="3"/>
  <c r="P7066" i="3"/>
  <c r="P7082" i="3"/>
  <c r="P7098" i="3"/>
  <c r="P7114" i="3"/>
  <c r="P7130" i="3"/>
  <c r="P7146" i="3"/>
  <c r="P7162" i="3"/>
  <c r="P7178" i="3"/>
  <c r="P7194" i="3"/>
  <c r="P7210" i="3"/>
  <c r="P7226" i="3"/>
  <c r="P7242" i="3"/>
  <c r="P7258" i="3"/>
  <c r="P7274" i="3"/>
  <c r="P7290" i="3"/>
  <c r="P7306" i="3"/>
  <c r="P7322" i="3"/>
  <c r="P7338" i="3"/>
  <c r="P7354" i="3"/>
  <c r="P7370" i="3"/>
  <c r="P7386" i="3"/>
  <c r="P7402" i="3"/>
  <c r="P7418" i="3"/>
  <c r="P7434" i="3"/>
  <c r="P7450" i="3"/>
  <c r="P7466" i="3"/>
  <c r="P7482" i="3"/>
  <c r="P7498" i="3"/>
  <c r="P7514" i="3"/>
  <c r="P7530" i="3"/>
  <c r="P7546" i="3"/>
  <c r="P7562" i="3"/>
  <c r="P7578" i="3"/>
  <c r="P7594" i="3"/>
  <c r="P7610" i="3"/>
  <c r="P7626" i="3"/>
  <c r="P7642" i="3"/>
  <c r="P7658" i="3"/>
  <c r="P7674" i="3"/>
  <c r="P7690" i="3"/>
  <c r="P7706" i="3"/>
  <c r="P7722" i="3"/>
  <c r="O16070" i="3"/>
  <c r="O17593" i="3"/>
  <c r="O18313" i="3"/>
  <c r="O19051" i="3"/>
  <c r="P548" i="3"/>
  <c r="P804" i="3"/>
  <c r="P993" i="3"/>
  <c r="P1123" i="3"/>
  <c r="P1245" i="3"/>
  <c r="P1378" i="3"/>
  <c r="P1496" i="3"/>
  <c r="P1616" i="3"/>
  <c r="P1743" i="3"/>
  <c r="P1852" i="3"/>
  <c r="P1960" i="3"/>
  <c r="P2083" i="3"/>
  <c r="P2185" i="3"/>
  <c r="P2279" i="3"/>
  <c r="P2384" i="3"/>
  <c r="P2471" i="3"/>
  <c r="P2558" i="3"/>
  <c r="P2657" i="3"/>
  <c r="P2741" i="3"/>
  <c r="P2823" i="3"/>
  <c r="P2916" i="3"/>
  <c r="P2997" i="3"/>
  <c r="P3079" i="3"/>
  <c r="P3172" i="3"/>
  <c r="P3253" i="3"/>
  <c r="P3335" i="3"/>
  <c r="P3428" i="3"/>
  <c r="P3509" i="3"/>
  <c r="P3591" i="3"/>
  <c r="P3684" i="3"/>
  <c r="P3765" i="3"/>
  <c r="P3847" i="3"/>
  <c r="P3940" i="3"/>
  <c r="P4021" i="3"/>
  <c r="P4103" i="3"/>
  <c r="P4164" i="3"/>
  <c r="P4213" i="3"/>
  <c r="P4263" i="3"/>
  <c r="P4315" i="3"/>
  <c r="P4369" i="3"/>
  <c r="P4420" i="3"/>
  <c r="P4465" i="3"/>
  <c r="P4503" i="3"/>
  <c r="P4545" i="3"/>
  <c r="P4580" i="3"/>
  <c r="P4612" i="3"/>
  <c r="P4642" i="3"/>
  <c r="P4671" i="3"/>
  <c r="P4695" i="3"/>
  <c r="P4725" i="3"/>
  <c r="P4755" i="3"/>
  <c r="P4783" i="3"/>
  <c r="P4805" i="3"/>
  <c r="P4833" i="3"/>
  <c r="P4855" i="3"/>
  <c r="P4883" i="3"/>
  <c r="P4911" i="3"/>
  <c r="P4933" i="3"/>
  <c r="P4961" i="3"/>
  <c r="P4983" i="3"/>
  <c r="P5011" i="3"/>
  <c r="P5039" i="3"/>
  <c r="P5061" i="3"/>
  <c r="P5089" i="3"/>
  <c r="P5111" i="3"/>
  <c r="P5139" i="3"/>
  <c r="P5167" i="3"/>
  <c r="P5189" i="3"/>
  <c r="P5217" i="3"/>
  <c r="P5239" i="3"/>
  <c r="P5267" i="3"/>
  <c r="P5295" i="3"/>
  <c r="P5317" i="3"/>
  <c r="P5345" i="3"/>
  <c r="P5367" i="3"/>
  <c r="P5395" i="3"/>
  <c r="P5423" i="3"/>
  <c r="P5445" i="3"/>
  <c r="P5473" i="3"/>
  <c r="P5495" i="3"/>
  <c r="P5523" i="3"/>
  <c r="P5547" i="3"/>
  <c r="P5570" i="3"/>
  <c r="P5591" i="3"/>
  <c r="P5615" i="3"/>
  <c r="P5635" i="3"/>
  <c r="P5655" i="3"/>
  <c r="P5679" i="3"/>
  <c r="P5699" i="3"/>
  <c r="P5719" i="3"/>
  <c r="P5743" i="3"/>
  <c r="P5763" i="3"/>
  <c r="P5783" i="3"/>
  <c r="P5807" i="3"/>
  <c r="P5827" i="3"/>
  <c r="P5847" i="3"/>
  <c r="P5871" i="3"/>
  <c r="P5891" i="3"/>
  <c r="P5911" i="3"/>
  <c r="P5931" i="3"/>
  <c r="P5952" i="3"/>
  <c r="P5971" i="3"/>
  <c r="P5990" i="3"/>
  <c r="P6010" i="3"/>
  <c r="P6031" i="3"/>
  <c r="P6050" i="3"/>
  <c r="P6069" i="3"/>
  <c r="P6088" i="3"/>
  <c r="P6108" i="3"/>
  <c r="P6129" i="3"/>
  <c r="P6148" i="3"/>
  <c r="P6167" i="3"/>
  <c r="P6186" i="3"/>
  <c r="P6204" i="3"/>
  <c r="P6223" i="3"/>
  <c r="P6241" i="3"/>
  <c r="P6258" i="3"/>
  <c r="P6275" i="3"/>
  <c r="P6292" i="3"/>
  <c r="P6309" i="3"/>
  <c r="P6326" i="3"/>
  <c r="P6343" i="3"/>
  <c r="P6360" i="3"/>
  <c r="P6378" i="3"/>
  <c r="P6395" i="3"/>
  <c r="P6411" i="3"/>
  <c r="P6427" i="3"/>
  <c r="P6443" i="3"/>
  <c r="P6459" i="3"/>
  <c r="P6475" i="3"/>
  <c r="P6491" i="3"/>
  <c r="P6507" i="3"/>
  <c r="P6523" i="3"/>
  <c r="P6539" i="3"/>
  <c r="P6555" i="3"/>
  <c r="P6571" i="3"/>
  <c r="P6587" i="3"/>
  <c r="P6603" i="3"/>
  <c r="P6619" i="3"/>
  <c r="P6635" i="3"/>
  <c r="P6651" i="3"/>
  <c r="P6667" i="3"/>
  <c r="P6683" i="3"/>
  <c r="P6699" i="3"/>
  <c r="P6715" i="3"/>
  <c r="P6731" i="3"/>
  <c r="P6747" i="3"/>
  <c r="P6763" i="3"/>
  <c r="P6779" i="3"/>
  <c r="P6795" i="3"/>
  <c r="P6811" i="3"/>
  <c r="P6827" i="3"/>
  <c r="P6843" i="3"/>
  <c r="P6859" i="3"/>
  <c r="P6875" i="3"/>
  <c r="P6891" i="3"/>
  <c r="P6907" i="3"/>
  <c r="P6923" i="3"/>
  <c r="P6939" i="3"/>
  <c r="P6955" i="3"/>
  <c r="P6971" i="3"/>
  <c r="P6987" i="3"/>
  <c r="P7003" i="3"/>
  <c r="P7019" i="3"/>
  <c r="P7035" i="3"/>
  <c r="P7051" i="3"/>
  <c r="P7067" i="3"/>
  <c r="P7083" i="3"/>
  <c r="P7099" i="3"/>
  <c r="P7115" i="3"/>
  <c r="P7131" i="3"/>
  <c r="P7147" i="3"/>
  <c r="P7163" i="3"/>
  <c r="P7179" i="3"/>
  <c r="P7195" i="3"/>
  <c r="P7211" i="3"/>
  <c r="P7227" i="3"/>
  <c r="P7243" i="3"/>
  <c r="P7259" i="3"/>
  <c r="P7275" i="3"/>
  <c r="P7291" i="3"/>
  <c r="P7307" i="3"/>
  <c r="P7323" i="3"/>
  <c r="P7339" i="3"/>
  <c r="P7355" i="3"/>
  <c r="P7371" i="3"/>
  <c r="P7387" i="3"/>
  <c r="P7403" i="3"/>
  <c r="P7419" i="3"/>
  <c r="P7435" i="3"/>
  <c r="P7451" i="3"/>
  <c r="P7467" i="3"/>
  <c r="P7483" i="3"/>
  <c r="P7499" i="3"/>
  <c r="P7515" i="3"/>
  <c r="P7531" i="3"/>
  <c r="P7547" i="3"/>
  <c r="P7563" i="3"/>
  <c r="P7579" i="3"/>
  <c r="P7595" i="3"/>
  <c r="P7611" i="3"/>
  <c r="P7627" i="3"/>
  <c r="P7643" i="3"/>
  <c r="P7659" i="3"/>
  <c r="P7675" i="3"/>
  <c r="P7691" i="3"/>
  <c r="P7707" i="3"/>
  <c r="P7723" i="3"/>
  <c r="P7739" i="3"/>
  <c r="P7755" i="3"/>
  <c r="P7771" i="3"/>
  <c r="P7787" i="3"/>
  <c r="P7803" i="3"/>
  <c r="P7819" i="3"/>
  <c r="P7835" i="3"/>
  <c r="P7851" i="3"/>
  <c r="P7867" i="3"/>
  <c r="P7883" i="3"/>
  <c r="P7899" i="3"/>
  <c r="P7915" i="3"/>
  <c r="P7931" i="3"/>
  <c r="P7947" i="3"/>
  <c r="P7963" i="3"/>
  <c r="P7979" i="3"/>
  <c r="P7995" i="3"/>
  <c r="P8011" i="3"/>
  <c r="P8027" i="3"/>
  <c r="P8043" i="3"/>
  <c r="P8059" i="3"/>
  <c r="P8075" i="3"/>
  <c r="P8091" i="3"/>
  <c r="P8107" i="3"/>
  <c r="P8123" i="3"/>
  <c r="P8139" i="3"/>
  <c r="P8155" i="3"/>
  <c r="P8171" i="3"/>
  <c r="P8187" i="3"/>
  <c r="P8203" i="3"/>
  <c r="P8219" i="3"/>
  <c r="P8235" i="3"/>
  <c r="P8251" i="3"/>
  <c r="P8267" i="3"/>
  <c r="P8283" i="3"/>
  <c r="P8299" i="3"/>
  <c r="P8315" i="3"/>
  <c r="P8331" i="3"/>
  <c r="P8347" i="3"/>
  <c r="P8363" i="3"/>
  <c r="P8379" i="3"/>
  <c r="P8395" i="3"/>
  <c r="P8411" i="3"/>
  <c r="P8427" i="3"/>
  <c r="P8443" i="3"/>
  <c r="P8459" i="3"/>
  <c r="P8475" i="3"/>
  <c r="P8491" i="3"/>
  <c r="P8507" i="3"/>
  <c r="P8523" i="3"/>
  <c r="P8539" i="3"/>
  <c r="P8555" i="3"/>
  <c r="P8571" i="3"/>
  <c r="P8587" i="3"/>
  <c r="P8603" i="3"/>
  <c r="P8619" i="3"/>
  <c r="P8635" i="3"/>
  <c r="P8651" i="3"/>
  <c r="P8667" i="3"/>
  <c r="P8683" i="3"/>
  <c r="P8699" i="3"/>
  <c r="P8715" i="3"/>
  <c r="P8731" i="3"/>
  <c r="P8747" i="3"/>
  <c r="P8763" i="3"/>
  <c r="P8779" i="3"/>
  <c r="P8795" i="3"/>
  <c r="P8811" i="3"/>
  <c r="P8827" i="3"/>
  <c r="P8843" i="3"/>
  <c r="P8859" i="3"/>
  <c r="P8875" i="3"/>
  <c r="P8891" i="3"/>
  <c r="P8907" i="3"/>
  <c r="O16149" i="3"/>
  <c r="O17611" i="3"/>
  <c r="O18411" i="3"/>
  <c r="O19065" i="3"/>
  <c r="P562" i="3"/>
  <c r="P833" i="3"/>
  <c r="P994" i="3"/>
  <c r="P1127" i="3"/>
  <c r="P1263" i="3"/>
  <c r="P1379" i="3"/>
  <c r="P1501" i="3"/>
  <c r="P1634" i="3"/>
  <c r="P1744" i="3"/>
  <c r="P1854" i="3"/>
  <c r="P1977" i="3"/>
  <c r="P2084" i="3"/>
  <c r="P2187" i="3"/>
  <c r="P2292" i="3"/>
  <c r="P2385" i="3"/>
  <c r="P2473" i="3"/>
  <c r="P2572" i="3"/>
  <c r="P2658" i="3"/>
  <c r="P2743" i="3"/>
  <c r="P2836" i="3"/>
  <c r="P2917" i="3"/>
  <c r="P2999" i="3"/>
  <c r="P3092" i="3"/>
  <c r="P3173" i="3"/>
  <c r="P3255" i="3"/>
  <c r="P3348" i="3"/>
  <c r="P3429" i="3"/>
  <c r="P3511" i="3"/>
  <c r="P3604" i="3"/>
  <c r="P3685" i="3"/>
  <c r="P3767" i="3"/>
  <c r="P3860" i="3"/>
  <c r="P3941" i="3"/>
  <c r="P4023" i="3"/>
  <c r="P4113" i="3"/>
  <c r="P4165" i="3"/>
  <c r="P4215" i="3"/>
  <c r="P4267" i="3"/>
  <c r="P4321" i="3"/>
  <c r="P4372" i="3"/>
  <c r="P4421" i="3"/>
  <c r="P4468" i="3"/>
  <c r="P4507" i="3"/>
  <c r="P4547" i="3"/>
  <c r="P4581" i="3"/>
  <c r="P4613" i="3"/>
  <c r="P4643" i="3"/>
  <c r="P4673" i="3"/>
  <c r="P4699" i="3"/>
  <c r="P4726" i="3"/>
  <c r="P4756" i="3"/>
  <c r="P4784" i="3"/>
  <c r="P4806" i="3"/>
  <c r="P4834" i="3"/>
  <c r="P4859" i="3"/>
  <c r="P4884" i="3"/>
  <c r="P4912" i="3"/>
  <c r="P4934" i="3"/>
  <c r="P4962" i="3"/>
  <c r="P4987" i="3"/>
  <c r="P5012" i="3"/>
  <c r="P5040" i="3"/>
  <c r="P5062" i="3"/>
  <c r="P5090" i="3"/>
  <c r="P5115" i="3"/>
  <c r="P5140" i="3"/>
  <c r="P5168" i="3"/>
  <c r="P5190" i="3"/>
  <c r="P5218" i="3"/>
  <c r="P5243" i="3"/>
  <c r="P5268" i="3"/>
  <c r="P5296" i="3"/>
  <c r="P5318" i="3"/>
  <c r="P5346" i="3"/>
  <c r="P5371" i="3"/>
  <c r="P5396" i="3"/>
  <c r="P5424" i="3"/>
  <c r="P5446" i="3"/>
  <c r="P5474" i="3"/>
  <c r="P5499" i="3"/>
  <c r="P5524" i="3"/>
  <c r="P5548" i="3"/>
  <c r="P5571" i="3"/>
  <c r="P5594" i="3"/>
  <c r="P5616" i="3"/>
  <c r="P5636" i="3"/>
  <c r="P5658" i="3"/>
  <c r="P5680" i="3"/>
  <c r="P5700" i="3"/>
  <c r="P5722" i="3"/>
  <c r="P5744" i="3"/>
  <c r="P5764" i="3"/>
  <c r="P5786" i="3"/>
  <c r="P5808" i="3"/>
  <c r="P5828" i="3"/>
  <c r="P5850" i="3"/>
  <c r="P5872" i="3"/>
  <c r="P5892" i="3"/>
  <c r="P5912" i="3"/>
  <c r="P5932" i="3"/>
  <c r="P5953" i="3"/>
  <c r="P5972" i="3"/>
  <c r="P5991" i="3"/>
  <c r="P6011" i="3"/>
  <c r="P6032" i="3"/>
  <c r="P6051" i="3"/>
  <c r="P6070" i="3"/>
  <c r="P6090" i="3"/>
  <c r="P6111" i="3"/>
  <c r="P6130" i="3"/>
  <c r="P6149" i="3"/>
  <c r="P6168" i="3"/>
  <c r="P6187" i="3"/>
  <c r="P6206" i="3"/>
  <c r="P6224" i="3"/>
  <c r="P6242" i="3"/>
  <c r="P6259" i="3"/>
  <c r="P6276" i="3"/>
  <c r="P6293" i="3"/>
  <c r="P6310" i="3"/>
  <c r="P6327" i="3"/>
  <c r="P6344" i="3"/>
  <c r="P6362" i="3"/>
  <c r="P6379" i="3"/>
  <c r="P6396" i="3"/>
  <c r="P6412" i="3"/>
  <c r="P6428" i="3"/>
  <c r="P6444" i="3"/>
  <c r="P6460" i="3"/>
  <c r="P6476" i="3"/>
  <c r="P6492" i="3"/>
  <c r="P6508" i="3"/>
  <c r="P6524" i="3"/>
  <c r="P6540" i="3"/>
  <c r="P6556" i="3"/>
  <c r="P6572" i="3"/>
  <c r="P6588" i="3"/>
  <c r="P6604" i="3"/>
  <c r="P6620" i="3"/>
  <c r="P6636" i="3"/>
  <c r="P6652" i="3"/>
  <c r="P6668" i="3"/>
  <c r="P6684" i="3"/>
  <c r="P6700" i="3"/>
  <c r="P6716" i="3"/>
  <c r="P6732" i="3"/>
  <c r="P6748" i="3"/>
  <c r="P6764" i="3"/>
  <c r="P6780" i="3"/>
  <c r="P6796" i="3"/>
  <c r="P6812" i="3"/>
  <c r="P6828" i="3"/>
  <c r="P6844" i="3"/>
  <c r="P6860" i="3"/>
  <c r="P6876" i="3"/>
  <c r="P6892" i="3"/>
  <c r="P6908" i="3"/>
  <c r="P6924" i="3"/>
  <c r="P6940" i="3"/>
  <c r="P6956" i="3"/>
  <c r="P6972" i="3"/>
  <c r="P6988" i="3"/>
  <c r="P7004" i="3"/>
  <c r="P7020" i="3"/>
  <c r="P7036" i="3"/>
  <c r="P7052" i="3"/>
  <c r="P7068" i="3"/>
  <c r="P7084" i="3"/>
  <c r="P7100" i="3"/>
  <c r="P7116" i="3"/>
  <c r="P7132" i="3"/>
  <c r="P7148" i="3"/>
  <c r="P7164" i="3"/>
  <c r="P7180" i="3"/>
  <c r="P7196" i="3"/>
  <c r="P7212" i="3"/>
  <c r="P7228" i="3"/>
  <c r="P7244" i="3"/>
  <c r="P7260" i="3"/>
  <c r="P7276" i="3"/>
  <c r="P7292" i="3"/>
  <c r="P7308" i="3"/>
  <c r="P7324" i="3"/>
  <c r="P7340" i="3"/>
  <c r="P7356" i="3"/>
  <c r="P7372" i="3"/>
  <c r="P7388" i="3"/>
  <c r="P7404" i="3"/>
  <c r="P7420" i="3"/>
  <c r="P7436" i="3"/>
  <c r="P7452" i="3"/>
  <c r="P7468" i="3"/>
  <c r="P7484" i="3"/>
  <c r="P7500" i="3"/>
  <c r="P7516" i="3"/>
  <c r="P7532" i="3"/>
  <c r="P7548" i="3"/>
  <c r="P7564" i="3"/>
  <c r="P7580" i="3"/>
  <c r="P7596" i="3"/>
  <c r="P7612" i="3"/>
  <c r="P7628" i="3"/>
  <c r="P7644" i="3"/>
  <c r="P7660" i="3"/>
  <c r="P7676" i="3"/>
  <c r="P7692" i="3"/>
  <c r="P7708" i="3"/>
  <c r="P7724" i="3"/>
  <c r="P7740" i="3"/>
  <c r="P7756" i="3"/>
  <c r="P7772" i="3"/>
  <c r="P7788" i="3"/>
  <c r="P7804" i="3"/>
  <c r="P7820" i="3"/>
  <c r="P7836" i="3"/>
  <c r="P7852" i="3"/>
  <c r="P7868" i="3"/>
  <c r="P7884" i="3"/>
  <c r="P7900" i="3"/>
  <c r="P7916" i="3"/>
  <c r="P7932" i="3"/>
  <c r="P7948" i="3"/>
  <c r="P7964" i="3"/>
  <c r="P7980" i="3"/>
  <c r="P7996" i="3"/>
  <c r="P8012" i="3"/>
  <c r="P8028" i="3"/>
  <c r="P8044" i="3"/>
  <c r="P8060" i="3"/>
  <c r="P8076" i="3"/>
  <c r="P8092" i="3"/>
  <c r="P8108" i="3"/>
  <c r="P8124" i="3"/>
  <c r="O16230" i="3"/>
  <c r="P839" i="3"/>
  <c r="P1522" i="3"/>
  <c r="P2202" i="3"/>
  <c r="P2674" i="3"/>
  <c r="P3108" i="3"/>
  <c r="P3605" i="3"/>
  <c r="P4037" i="3"/>
  <c r="P4327" i="3"/>
  <c r="P4582" i="3"/>
  <c r="P4731" i="3"/>
  <c r="P4865" i="3"/>
  <c r="P5013" i="3"/>
  <c r="P5142" i="3"/>
  <c r="P5271" i="3"/>
  <c r="P5425" i="3"/>
  <c r="P5552" i="3"/>
  <c r="P5663" i="3"/>
  <c r="P5787" i="3"/>
  <c r="P5894" i="3"/>
  <c r="P5995" i="3"/>
  <c r="P6112" i="3"/>
  <c r="P6208" i="3"/>
  <c r="P6296" i="3"/>
  <c r="P6397" i="3"/>
  <c r="P6478" i="3"/>
  <c r="P6559" i="3"/>
  <c r="P6653" i="3"/>
  <c r="P6734" i="3"/>
  <c r="P6815" i="3"/>
  <c r="P6909" i="3"/>
  <c r="P6990" i="3"/>
  <c r="P7071" i="3"/>
  <c r="P7165" i="3"/>
  <c r="P7246" i="3"/>
  <c r="P7327" i="3"/>
  <c r="P7421" i="3"/>
  <c r="P7502" i="3"/>
  <c r="P7583" i="3"/>
  <c r="P7677" i="3"/>
  <c r="P7741" i="3"/>
  <c r="P7790" i="3"/>
  <c r="P7839" i="3"/>
  <c r="P7885" i="3"/>
  <c r="P7929" i="3"/>
  <c r="P7967" i="3"/>
  <c r="P8013" i="3"/>
  <c r="P8057" i="3"/>
  <c r="P8095" i="3"/>
  <c r="P8140" i="3"/>
  <c r="P8174" i="3"/>
  <c r="P8211" i="3"/>
  <c r="P8250" i="3"/>
  <c r="P8280" i="3"/>
  <c r="P8307" i="3"/>
  <c r="P8334" i="3"/>
  <c r="P8364" i="3"/>
  <c r="P8393" i="3"/>
  <c r="P8423" i="3"/>
  <c r="P8447" i="3"/>
  <c r="P8477" i="3"/>
  <c r="P8506" i="3"/>
  <c r="P8536" i="3"/>
  <c r="P8563" i="3"/>
  <c r="P8590" i="3"/>
  <c r="P8620" i="3"/>
  <c r="P8649" i="3"/>
  <c r="P8679" i="3"/>
  <c r="P8703" i="3"/>
  <c r="P8733" i="3"/>
  <c r="P8762" i="3"/>
  <c r="P8791" i="3"/>
  <c r="P8814" i="3"/>
  <c r="P8841" i="3"/>
  <c r="P8867" i="3"/>
  <c r="P8892" i="3"/>
  <c r="P8919" i="3"/>
  <c r="P8940" i="3"/>
  <c r="P8964" i="3"/>
  <c r="P8987" i="3"/>
  <c r="P9011" i="3"/>
  <c r="P9034" i="3"/>
  <c r="P9055" i="3"/>
  <c r="P9081" i="3"/>
  <c r="P9102" i="3"/>
  <c r="P9128" i="3"/>
  <c r="P9149" i="3"/>
  <c r="P9175" i="3"/>
  <c r="P9196" i="3"/>
  <c r="P9220" i="3"/>
  <c r="P9243" i="3"/>
  <c r="P9266" i="3"/>
  <c r="P9287" i="3"/>
  <c r="P9306" i="3"/>
  <c r="P9325" i="3"/>
  <c r="P9346" i="3"/>
  <c r="P9365" i="3"/>
  <c r="P9385" i="3"/>
  <c r="P9404" i="3"/>
  <c r="P9423" i="3"/>
  <c r="P9444" i="3"/>
  <c r="P9464" i="3"/>
  <c r="P9483" i="3"/>
  <c r="P9502" i="3"/>
  <c r="P9523" i="3"/>
  <c r="P9543" i="3"/>
  <c r="P9562" i="3"/>
  <c r="P9581" i="3"/>
  <c r="P9599" i="3"/>
  <c r="P9618" i="3"/>
  <c r="P9636" i="3"/>
  <c r="P9655" i="3"/>
  <c r="P9673" i="3"/>
  <c r="P9691" i="3"/>
  <c r="P9709" i="3"/>
  <c r="P9726" i="3"/>
  <c r="P9743" i="3"/>
  <c r="P9760" i="3"/>
  <c r="P9777" i="3"/>
  <c r="P9794" i="3"/>
  <c r="P9810" i="3"/>
  <c r="P9826" i="3"/>
  <c r="P9842" i="3"/>
  <c r="P9858" i="3"/>
  <c r="P9874" i="3"/>
  <c r="P9890" i="3"/>
  <c r="P9906" i="3"/>
  <c r="P9922" i="3"/>
  <c r="P9938" i="3"/>
  <c r="P9954" i="3"/>
  <c r="P9970" i="3"/>
  <c r="P9986" i="3"/>
  <c r="P10002" i="3"/>
  <c r="P10018" i="3"/>
  <c r="P10034" i="3"/>
  <c r="P10050" i="3"/>
  <c r="P10066" i="3"/>
  <c r="P10082" i="3"/>
  <c r="P10098" i="3"/>
  <c r="P10114" i="3"/>
  <c r="P10130" i="3"/>
  <c r="P10146" i="3"/>
  <c r="P10162" i="3"/>
  <c r="P10178" i="3"/>
  <c r="P10194" i="3"/>
  <c r="P10210" i="3"/>
  <c r="P10226" i="3"/>
  <c r="P10242" i="3"/>
  <c r="P10258" i="3"/>
  <c r="P10274" i="3"/>
  <c r="P10290" i="3"/>
  <c r="P10306" i="3"/>
  <c r="P10322" i="3"/>
  <c r="P10338" i="3"/>
  <c r="P10354" i="3"/>
  <c r="P10370" i="3"/>
  <c r="P10386" i="3"/>
  <c r="P10402" i="3"/>
  <c r="P10418" i="3"/>
  <c r="P10434" i="3"/>
  <c r="P10450" i="3"/>
  <c r="P10466" i="3"/>
  <c r="P10482" i="3"/>
  <c r="P10498" i="3"/>
  <c r="P10514" i="3"/>
  <c r="P10530" i="3"/>
  <c r="P10546" i="3"/>
  <c r="P10562" i="3"/>
  <c r="P10578" i="3"/>
  <c r="P10594" i="3"/>
  <c r="P10610" i="3"/>
  <c r="P10626" i="3"/>
  <c r="P10642" i="3"/>
  <c r="P10658" i="3"/>
  <c r="P10674" i="3"/>
  <c r="P10690" i="3"/>
  <c r="P10706" i="3"/>
  <c r="P10722" i="3"/>
  <c r="P10738" i="3"/>
  <c r="P10754" i="3"/>
  <c r="P10770" i="3"/>
  <c r="P10786" i="3"/>
  <c r="P10802" i="3"/>
  <c r="P10818" i="3"/>
  <c r="P10834" i="3"/>
  <c r="P10850" i="3"/>
  <c r="P10866" i="3"/>
  <c r="P10882" i="3"/>
  <c r="P10898" i="3"/>
  <c r="P10914" i="3"/>
  <c r="P10930" i="3"/>
  <c r="P10946" i="3"/>
  <c r="P10962" i="3"/>
  <c r="P10978" i="3"/>
  <c r="P10994" i="3"/>
  <c r="P11010" i="3"/>
  <c r="P11026" i="3"/>
  <c r="P11042" i="3"/>
  <c r="P11058" i="3"/>
  <c r="P11074" i="3"/>
  <c r="P11090" i="3"/>
  <c r="P11106" i="3"/>
  <c r="P11122" i="3"/>
  <c r="P11138" i="3"/>
  <c r="P11154" i="3"/>
  <c r="P11170" i="3"/>
  <c r="P11186" i="3"/>
  <c r="P11202" i="3"/>
  <c r="P11218" i="3"/>
  <c r="P11234" i="3"/>
  <c r="P11250" i="3"/>
  <c r="P11266" i="3"/>
  <c r="P11282" i="3"/>
  <c r="P11298" i="3"/>
  <c r="P11314" i="3"/>
  <c r="P11330" i="3"/>
  <c r="P11346" i="3"/>
  <c r="P11362" i="3"/>
  <c r="P11378" i="3"/>
  <c r="P11394" i="3"/>
  <c r="P11410" i="3"/>
  <c r="P11426" i="3"/>
  <c r="P11442" i="3"/>
  <c r="P11458" i="3"/>
  <c r="P11474" i="3"/>
  <c r="P11490" i="3"/>
  <c r="P11506" i="3"/>
  <c r="P11522" i="3"/>
  <c r="P11538" i="3"/>
  <c r="P11554" i="3"/>
  <c r="P11570" i="3"/>
  <c r="P11586" i="3"/>
  <c r="P11602" i="3"/>
  <c r="P11618" i="3"/>
  <c r="P11634" i="3"/>
  <c r="P11650" i="3"/>
  <c r="P11666" i="3"/>
  <c r="P11682" i="3"/>
  <c r="P11698" i="3"/>
  <c r="P11714" i="3"/>
  <c r="P11730" i="3"/>
  <c r="P11746" i="3"/>
  <c r="P11762" i="3"/>
  <c r="P11778" i="3"/>
  <c r="P11794" i="3"/>
  <c r="P11810" i="3"/>
  <c r="P11826" i="3"/>
  <c r="P11842" i="3"/>
  <c r="P11858" i="3"/>
  <c r="P11874" i="3"/>
  <c r="P11890" i="3"/>
  <c r="P11906" i="3"/>
  <c r="P11922" i="3"/>
  <c r="P11938" i="3"/>
  <c r="P11954" i="3"/>
  <c r="P11970" i="3"/>
  <c r="P11986" i="3"/>
  <c r="P12002" i="3"/>
  <c r="P12018" i="3"/>
  <c r="P12034" i="3"/>
  <c r="P12050" i="3"/>
  <c r="P12066" i="3"/>
  <c r="P12082" i="3"/>
  <c r="P12098" i="3"/>
  <c r="P12114" i="3"/>
  <c r="P12130" i="3"/>
  <c r="P12146" i="3"/>
  <c r="P12162" i="3"/>
  <c r="P12178" i="3"/>
  <c r="P12194" i="3"/>
  <c r="P12210" i="3"/>
  <c r="P12226" i="3"/>
  <c r="P12242" i="3"/>
  <c r="P12258" i="3"/>
  <c r="P12274" i="3"/>
  <c r="P12290" i="3"/>
  <c r="P12306" i="3"/>
  <c r="P12322" i="3"/>
  <c r="P12338" i="3"/>
  <c r="P12354" i="3"/>
  <c r="P12370" i="3"/>
  <c r="P12386" i="3"/>
  <c r="P12402" i="3"/>
  <c r="P12418" i="3"/>
  <c r="P12434" i="3"/>
  <c r="P12450" i="3"/>
  <c r="P12466" i="3"/>
  <c r="P12482" i="3"/>
  <c r="P12498" i="3"/>
  <c r="P12514" i="3"/>
  <c r="P12530" i="3"/>
  <c r="P12546" i="3"/>
  <c r="P12562" i="3"/>
  <c r="P12578" i="3"/>
  <c r="P12594" i="3"/>
  <c r="P12610" i="3"/>
  <c r="P12626" i="3"/>
  <c r="P12642" i="3"/>
  <c r="P12658" i="3"/>
  <c r="P12674" i="3"/>
  <c r="P12690" i="3"/>
  <c r="P12706" i="3"/>
  <c r="P12722" i="3"/>
  <c r="P12738" i="3"/>
  <c r="P12754" i="3"/>
  <c r="P12770" i="3"/>
  <c r="P12786" i="3"/>
  <c r="P12802" i="3"/>
  <c r="P12818" i="3"/>
  <c r="P12834" i="3"/>
  <c r="P12850" i="3"/>
  <c r="P12866" i="3"/>
  <c r="P12882" i="3"/>
  <c r="P12898" i="3"/>
  <c r="P12914" i="3"/>
  <c r="P12930" i="3"/>
  <c r="P12946" i="3"/>
  <c r="P12962" i="3"/>
  <c r="P12978" i="3"/>
  <c r="P12994" i="3"/>
  <c r="P13010" i="3"/>
  <c r="P13026" i="3"/>
  <c r="P13042" i="3"/>
  <c r="P13058" i="3"/>
  <c r="P13074" i="3"/>
  <c r="P13090" i="3"/>
  <c r="P13106" i="3"/>
  <c r="P13122" i="3"/>
  <c r="O16658" i="3"/>
  <c r="P865" i="3"/>
  <c r="P1635" i="3"/>
  <c r="P2203" i="3"/>
  <c r="P2675" i="3"/>
  <c r="P3175" i="3"/>
  <c r="P3607" i="3"/>
  <c r="P4039" i="3"/>
  <c r="P4373" i="3"/>
  <c r="P4583" i="3"/>
  <c r="P4735" i="3"/>
  <c r="P4885" i="3"/>
  <c r="P5014" i="3"/>
  <c r="P5143" i="3"/>
  <c r="P5297" i="3"/>
  <c r="P5426" i="3"/>
  <c r="P5553" i="3"/>
  <c r="P5681" i="3"/>
  <c r="P5788" i="3"/>
  <c r="P5895" i="3"/>
  <c r="P6012" i="3"/>
  <c r="P6113" i="3"/>
  <c r="P6209" i="3"/>
  <c r="P6311" i="3"/>
  <c r="P6398" i="3"/>
  <c r="P6479" i="3"/>
  <c r="P6573" i="3"/>
  <c r="P6654" i="3"/>
  <c r="P6735" i="3"/>
  <c r="P6829" i="3"/>
  <c r="P6910" i="3"/>
  <c r="P6991" i="3"/>
  <c r="P7085" i="3"/>
  <c r="P7166" i="3"/>
  <c r="P7247" i="3"/>
  <c r="P7341" i="3"/>
  <c r="P7422" i="3"/>
  <c r="P7503" i="3"/>
  <c r="P7597" i="3"/>
  <c r="P7678" i="3"/>
  <c r="P7742" i="3"/>
  <c r="P7791" i="3"/>
  <c r="P7843" i="3"/>
  <c r="P7886" i="3"/>
  <c r="P7930" i="3"/>
  <c r="P7971" i="3"/>
  <c r="P8014" i="3"/>
  <c r="P8058" i="3"/>
  <c r="P8099" i="3"/>
  <c r="P8141" i="3"/>
  <c r="P8175" i="3"/>
  <c r="P8217" i="3"/>
  <c r="P8252" i="3"/>
  <c r="P8281" i="3"/>
  <c r="P8311" i="3"/>
  <c r="P8335" i="3"/>
  <c r="P8365" i="3"/>
  <c r="P8394" i="3"/>
  <c r="P8424" i="3"/>
  <c r="P8451" i="3"/>
  <c r="P8478" i="3"/>
  <c r="P8508" i="3"/>
  <c r="P8537" i="3"/>
  <c r="P8567" i="3"/>
  <c r="P8591" i="3"/>
  <c r="P8621" i="3"/>
  <c r="P8650" i="3"/>
  <c r="P8680" i="3"/>
  <c r="P8707" i="3"/>
  <c r="P8734" i="3"/>
  <c r="P8764" i="3"/>
  <c r="P8792" i="3"/>
  <c r="P8815" i="3"/>
  <c r="P8842" i="3"/>
  <c r="P8868" i="3"/>
  <c r="P8893" i="3"/>
  <c r="P8920" i="3"/>
  <c r="P8941" i="3"/>
  <c r="P8967" i="3"/>
  <c r="P8988" i="3"/>
  <c r="P9012" i="3"/>
  <c r="P9035" i="3"/>
  <c r="P9059" i="3"/>
  <c r="P9082" i="3"/>
  <c r="P9103" i="3"/>
  <c r="P9129" i="3"/>
  <c r="P9150" i="3"/>
  <c r="P9176" i="3"/>
  <c r="P9197" i="3"/>
  <c r="P9223" i="3"/>
  <c r="P9244" i="3"/>
  <c r="P9267" i="3"/>
  <c r="P9288" i="3"/>
  <c r="P9307" i="3"/>
  <c r="P9326" i="3"/>
  <c r="P9347" i="3"/>
  <c r="P9367" i="3"/>
  <c r="P9386" i="3"/>
  <c r="P9405" i="3"/>
  <c r="P9426" i="3"/>
  <c r="P9445" i="3"/>
  <c r="P9465" i="3"/>
  <c r="P9484" i="3"/>
  <c r="P9503" i="3"/>
  <c r="P9524" i="3"/>
  <c r="P9544" i="3"/>
  <c r="P9563" i="3"/>
  <c r="P9582" i="3"/>
  <c r="P9600" i="3"/>
  <c r="P9619" i="3"/>
  <c r="P9637" i="3"/>
  <c r="P9656" i="3"/>
  <c r="P9674" i="3"/>
  <c r="P9692" i="3"/>
  <c r="P9710" i="3"/>
  <c r="P9727" i="3"/>
  <c r="P9744" i="3"/>
  <c r="P9761" i="3"/>
  <c r="P9778" i="3"/>
  <c r="P9795" i="3"/>
  <c r="P9811" i="3"/>
  <c r="P9827" i="3"/>
  <c r="P9843" i="3"/>
  <c r="P9859" i="3"/>
  <c r="P9875" i="3"/>
  <c r="P9891" i="3"/>
  <c r="P9907" i="3"/>
  <c r="P9923" i="3"/>
  <c r="P9939" i="3"/>
  <c r="P9955" i="3"/>
  <c r="P9971" i="3"/>
  <c r="P9987" i="3"/>
  <c r="P10003" i="3"/>
  <c r="P10019" i="3"/>
  <c r="P10035" i="3"/>
  <c r="P10051" i="3"/>
  <c r="P10067" i="3"/>
  <c r="P10083" i="3"/>
  <c r="P10099" i="3"/>
  <c r="P10115" i="3"/>
  <c r="P10131" i="3"/>
  <c r="P10147" i="3"/>
  <c r="P10163" i="3"/>
  <c r="P10179" i="3"/>
  <c r="P10195" i="3"/>
  <c r="P10211" i="3"/>
  <c r="P10227" i="3"/>
  <c r="P10243" i="3"/>
  <c r="P10259" i="3"/>
  <c r="P10275" i="3"/>
  <c r="P10291" i="3"/>
  <c r="P10307" i="3"/>
  <c r="P10323" i="3"/>
  <c r="P10339" i="3"/>
  <c r="P10355" i="3"/>
  <c r="P10371" i="3"/>
  <c r="P10387" i="3"/>
  <c r="P10403" i="3"/>
  <c r="P10419" i="3"/>
  <c r="P10435" i="3"/>
  <c r="P10451" i="3"/>
  <c r="P10467" i="3"/>
  <c r="P10483" i="3"/>
  <c r="P10499" i="3"/>
  <c r="P10515" i="3"/>
  <c r="P10531" i="3"/>
  <c r="P10547" i="3"/>
  <c r="P10563" i="3"/>
  <c r="P10579" i="3"/>
  <c r="P10595" i="3"/>
  <c r="P10611" i="3"/>
  <c r="P10627" i="3"/>
  <c r="P10643" i="3"/>
  <c r="P10659" i="3"/>
  <c r="P10675" i="3"/>
  <c r="P10691" i="3"/>
  <c r="P10707" i="3"/>
  <c r="P10723" i="3"/>
  <c r="P10739" i="3"/>
  <c r="P10755" i="3"/>
  <c r="P10771" i="3"/>
  <c r="P10787" i="3"/>
  <c r="P10803" i="3"/>
  <c r="P10819" i="3"/>
  <c r="P10835" i="3"/>
  <c r="P10851" i="3"/>
  <c r="P10867" i="3"/>
  <c r="P10883" i="3"/>
  <c r="P10899" i="3"/>
  <c r="P10915" i="3"/>
  <c r="P10931" i="3"/>
  <c r="P10947" i="3"/>
  <c r="P10963" i="3"/>
  <c r="P10979" i="3"/>
  <c r="P10995" i="3"/>
  <c r="P11011" i="3"/>
  <c r="P11027" i="3"/>
  <c r="P11043" i="3"/>
  <c r="P11059" i="3"/>
  <c r="P11075" i="3"/>
  <c r="P11091" i="3"/>
  <c r="P11107" i="3"/>
  <c r="P11123" i="3"/>
  <c r="P11139" i="3"/>
  <c r="P11155" i="3"/>
  <c r="P11171" i="3"/>
  <c r="P11187" i="3"/>
  <c r="P11203" i="3"/>
  <c r="P11219" i="3"/>
  <c r="P11235" i="3"/>
  <c r="P11251" i="3"/>
  <c r="P11267" i="3"/>
  <c r="P11283" i="3"/>
  <c r="P11299" i="3"/>
  <c r="P11315" i="3"/>
  <c r="P11331" i="3"/>
  <c r="P11347" i="3"/>
  <c r="P11363" i="3"/>
  <c r="P11379" i="3"/>
  <c r="P11395" i="3"/>
  <c r="P11411" i="3"/>
  <c r="P11427" i="3"/>
  <c r="P11443" i="3"/>
  <c r="P11459" i="3"/>
  <c r="P11475" i="3"/>
  <c r="P11491" i="3"/>
  <c r="P11507" i="3"/>
  <c r="P11523" i="3"/>
  <c r="P11539" i="3"/>
  <c r="P11555" i="3"/>
  <c r="P11571" i="3"/>
  <c r="P11587" i="3"/>
  <c r="P11603" i="3"/>
  <c r="P11619" i="3"/>
  <c r="P11635" i="3"/>
  <c r="P11651" i="3"/>
  <c r="P11667" i="3"/>
  <c r="P11683" i="3"/>
  <c r="P11699" i="3"/>
  <c r="P11715" i="3"/>
  <c r="P11731" i="3"/>
  <c r="P11747" i="3"/>
  <c r="P11763" i="3"/>
  <c r="P11779" i="3"/>
  <c r="P11795" i="3"/>
  <c r="P11811" i="3"/>
  <c r="P11827" i="3"/>
  <c r="P11843" i="3"/>
  <c r="P11859" i="3"/>
  <c r="P11875" i="3"/>
  <c r="P11891" i="3"/>
  <c r="P11907" i="3"/>
  <c r="P11923" i="3"/>
  <c r="P11939" i="3"/>
  <c r="P11955" i="3"/>
  <c r="P11971" i="3"/>
  <c r="P11987" i="3"/>
  <c r="P12003" i="3"/>
  <c r="P12019" i="3"/>
  <c r="P12035" i="3"/>
  <c r="P12051" i="3"/>
  <c r="P12067" i="3"/>
  <c r="P12083" i="3"/>
  <c r="P12099" i="3"/>
  <c r="P12115" i="3"/>
  <c r="P12131" i="3"/>
  <c r="P12147" i="3"/>
  <c r="P12163" i="3"/>
  <c r="P12179" i="3"/>
  <c r="P12195" i="3"/>
  <c r="P12211" i="3"/>
  <c r="P12227" i="3"/>
  <c r="P12243" i="3"/>
  <c r="P12259" i="3"/>
  <c r="P12275" i="3"/>
  <c r="P12291" i="3"/>
  <c r="P12307" i="3"/>
  <c r="P12323" i="3"/>
  <c r="P12339" i="3"/>
  <c r="P12355" i="3"/>
  <c r="P12371" i="3"/>
  <c r="P12387" i="3"/>
  <c r="P12403" i="3"/>
  <c r="P12419" i="3"/>
  <c r="P12435" i="3"/>
  <c r="P12451" i="3"/>
  <c r="P12467" i="3"/>
  <c r="P12483" i="3"/>
  <c r="P12499" i="3"/>
  <c r="P12515" i="3"/>
  <c r="P12531" i="3"/>
  <c r="P12547" i="3"/>
  <c r="P12563" i="3"/>
  <c r="P12579" i="3"/>
  <c r="P12595" i="3"/>
  <c r="P12611" i="3"/>
  <c r="P12627" i="3"/>
  <c r="P12643" i="3"/>
  <c r="P12659" i="3"/>
  <c r="P12675" i="3"/>
  <c r="P12691" i="3"/>
  <c r="P12707" i="3"/>
  <c r="P12723" i="3"/>
  <c r="P12739" i="3"/>
  <c r="P12755" i="3"/>
  <c r="P12771" i="3"/>
  <c r="P12787" i="3"/>
  <c r="P12803" i="3"/>
  <c r="P12819" i="3"/>
  <c r="P12835" i="3"/>
  <c r="P12851" i="3"/>
  <c r="P12867" i="3"/>
  <c r="P12883" i="3"/>
  <c r="P12899" i="3"/>
  <c r="P12915" i="3"/>
  <c r="P12931" i="3"/>
  <c r="P12947" i="3"/>
  <c r="P12963" i="3"/>
  <c r="P12979" i="3"/>
  <c r="P12995" i="3"/>
  <c r="P13011" i="3"/>
  <c r="P13027" i="3"/>
  <c r="P13043" i="3"/>
  <c r="P13059" i="3"/>
  <c r="P13075" i="3"/>
  <c r="O16692" i="3"/>
  <c r="P999" i="3"/>
  <c r="P1639" i="3"/>
  <c r="P2205" i="3"/>
  <c r="P2756" i="3"/>
  <c r="P3188" i="3"/>
  <c r="P3620" i="3"/>
  <c r="P4116" i="3"/>
  <c r="P4375" i="3"/>
  <c r="P4587" i="3"/>
  <c r="P4757" i="3"/>
  <c r="P4886" i="3"/>
  <c r="P5015" i="3"/>
  <c r="P5169" i="3"/>
  <c r="P5298" i="3"/>
  <c r="P5427" i="3"/>
  <c r="P5572" i="3"/>
  <c r="P5682" i="3"/>
  <c r="P5791" i="3"/>
  <c r="P5914" i="3"/>
  <c r="P6015" i="3"/>
  <c r="P6114" i="3"/>
  <c r="P6225" i="3"/>
  <c r="P6312" i="3"/>
  <c r="P6399" i="3"/>
  <c r="P6493" i="3"/>
  <c r="P6574" i="3"/>
  <c r="P6655" i="3"/>
  <c r="P6749" i="3"/>
  <c r="P6830" i="3"/>
  <c r="P6911" i="3"/>
  <c r="P7005" i="3"/>
  <c r="P7086" i="3"/>
  <c r="P7167" i="3"/>
  <c r="P7261" i="3"/>
  <c r="P7342" i="3"/>
  <c r="P7423" i="3"/>
  <c r="P7517" i="3"/>
  <c r="P7598" i="3"/>
  <c r="P7679" i="3"/>
  <c r="P7743" i="3"/>
  <c r="P7801" i="3"/>
  <c r="P7849" i="3"/>
  <c r="P7887" i="3"/>
  <c r="P7933" i="3"/>
  <c r="P7977" i="3"/>
  <c r="P8015" i="3"/>
  <c r="P8061" i="3"/>
  <c r="P8105" i="3"/>
  <c r="P8142" i="3"/>
  <c r="P8179" i="3"/>
  <c r="P8218" i="3"/>
  <c r="P8253" i="3"/>
  <c r="P8282" i="3"/>
  <c r="P8312" i="3"/>
  <c r="P8339" i="3"/>
  <c r="P8366" i="3"/>
  <c r="P8396" i="3"/>
  <c r="P8425" i="3"/>
  <c r="P8455" i="3"/>
  <c r="P8479" i="3"/>
  <c r="P8509" i="3"/>
  <c r="P8538" i="3"/>
  <c r="P8568" i="3"/>
  <c r="P8595" i="3"/>
  <c r="P8622" i="3"/>
  <c r="P8652" i="3"/>
  <c r="P8681" i="3"/>
  <c r="P8711" i="3"/>
  <c r="P8735" i="3"/>
  <c r="P8765" i="3"/>
  <c r="P8793" i="3"/>
  <c r="P8819" i="3"/>
  <c r="P8844" i="3"/>
  <c r="P8871" i="3"/>
  <c r="P8894" i="3"/>
  <c r="P8921" i="3"/>
  <c r="P8942" i="3"/>
  <c r="P8968" i="3"/>
  <c r="P8989" i="3"/>
  <c r="P9015" i="3"/>
  <c r="P9036" i="3"/>
  <c r="P9060" i="3"/>
  <c r="P9083" i="3"/>
  <c r="P9107" i="3"/>
  <c r="P9130" i="3"/>
  <c r="P9151" i="3"/>
  <c r="P9177" i="3"/>
  <c r="P9198" i="3"/>
  <c r="P9224" i="3"/>
  <c r="P9245" i="3"/>
  <c r="P9268" i="3"/>
  <c r="P9289" i="3"/>
  <c r="P9308" i="3"/>
  <c r="P9327" i="3"/>
  <c r="P9348" i="3"/>
  <c r="P9368" i="3"/>
  <c r="P9387" i="3"/>
  <c r="P9406" i="3"/>
  <c r="P9427" i="3"/>
  <c r="P9447" i="3"/>
  <c r="P9466" i="3"/>
  <c r="P9485" i="3"/>
  <c r="P9506" i="3"/>
  <c r="P9525" i="3"/>
  <c r="P9545" i="3"/>
  <c r="P9564" i="3"/>
  <c r="P9583" i="3"/>
  <c r="P9602" i="3"/>
  <c r="P9620" i="3"/>
  <c r="P9639" i="3"/>
  <c r="P9657" i="3"/>
  <c r="P9675" i="3"/>
  <c r="P9693" i="3"/>
  <c r="P9711" i="3"/>
  <c r="P9728" i="3"/>
  <c r="P9745" i="3"/>
  <c r="P9762" i="3"/>
  <c r="P9779" i="3"/>
  <c r="P9796" i="3"/>
  <c r="P9812" i="3"/>
  <c r="P9828" i="3"/>
  <c r="P9844" i="3"/>
  <c r="P9860" i="3"/>
  <c r="P9876" i="3"/>
  <c r="P9892" i="3"/>
  <c r="P9908" i="3"/>
  <c r="P9924" i="3"/>
  <c r="P9940" i="3"/>
  <c r="P9956" i="3"/>
  <c r="P9972" i="3"/>
  <c r="P9988" i="3"/>
  <c r="P10004" i="3"/>
  <c r="P10020" i="3"/>
  <c r="P10036" i="3"/>
  <c r="P10052" i="3"/>
  <c r="P10068" i="3"/>
  <c r="P10084" i="3"/>
  <c r="P10100" i="3"/>
  <c r="P10116" i="3"/>
  <c r="P10132" i="3"/>
  <c r="P10148" i="3"/>
  <c r="P10164" i="3"/>
  <c r="P10180" i="3"/>
  <c r="P10196" i="3"/>
  <c r="P10212" i="3"/>
  <c r="P10228" i="3"/>
  <c r="P10244" i="3"/>
  <c r="P10260" i="3"/>
  <c r="P10276" i="3"/>
  <c r="P10292" i="3"/>
  <c r="P10308" i="3"/>
  <c r="P10324" i="3"/>
  <c r="P10340" i="3"/>
  <c r="P10356" i="3"/>
  <c r="P10372" i="3"/>
  <c r="P10388" i="3"/>
  <c r="P10404" i="3"/>
  <c r="P10420" i="3"/>
  <c r="P10436" i="3"/>
  <c r="P10452" i="3"/>
  <c r="P10468" i="3"/>
  <c r="P10484" i="3"/>
  <c r="P10500" i="3"/>
  <c r="P10516" i="3"/>
  <c r="P10532" i="3"/>
  <c r="P10548" i="3"/>
  <c r="P10564" i="3"/>
  <c r="P10580" i="3"/>
  <c r="P10596" i="3"/>
  <c r="P10612" i="3"/>
  <c r="P10628" i="3"/>
  <c r="P10644" i="3"/>
  <c r="P10660" i="3"/>
  <c r="P10676" i="3"/>
  <c r="P10692" i="3"/>
  <c r="P10708" i="3"/>
  <c r="P10724" i="3"/>
  <c r="P10740" i="3"/>
  <c r="P10756" i="3"/>
  <c r="P10772" i="3"/>
  <c r="P10788" i="3"/>
  <c r="P10804" i="3"/>
  <c r="P10820" i="3"/>
  <c r="P10836" i="3"/>
  <c r="P10852" i="3"/>
  <c r="P10868" i="3"/>
  <c r="P10884" i="3"/>
  <c r="P10900" i="3"/>
  <c r="P10916" i="3"/>
  <c r="P10932" i="3"/>
  <c r="P10948" i="3"/>
  <c r="P10964" i="3"/>
  <c r="P10980" i="3"/>
  <c r="P10996" i="3"/>
  <c r="P11012" i="3"/>
  <c r="P11028" i="3"/>
  <c r="P11044" i="3"/>
  <c r="P11060" i="3"/>
  <c r="P11076" i="3"/>
  <c r="P11092" i="3"/>
  <c r="P11108" i="3"/>
  <c r="P11124" i="3"/>
  <c r="P11140" i="3"/>
  <c r="P11156" i="3"/>
  <c r="P11172" i="3"/>
  <c r="P11188" i="3"/>
  <c r="P11204" i="3"/>
  <c r="P11220" i="3"/>
  <c r="P11236" i="3"/>
  <c r="P11252" i="3"/>
  <c r="P11268" i="3"/>
  <c r="P11284" i="3"/>
  <c r="P11300" i="3"/>
  <c r="P11316" i="3"/>
  <c r="P11332" i="3"/>
  <c r="P11348" i="3"/>
  <c r="P11364" i="3"/>
  <c r="P11380" i="3"/>
  <c r="P11396" i="3"/>
  <c r="P11412" i="3"/>
  <c r="P11428" i="3"/>
  <c r="P11444" i="3"/>
  <c r="P11460" i="3"/>
  <c r="P11476" i="3"/>
  <c r="P11492" i="3"/>
  <c r="P11508" i="3"/>
  <c r="P11524" i="3"/>
  <c r="P11540" i="3"/>
  <c r="P11556" i="3"/>
  <c r="P11572" i="3"/>
  <c r="P11588" i="3"/>
  <c r="P11604" i="3"/>
  <c r="P11620" i="3"/>
  <c r="P11636" i="3"/>
  <c r="P11652" i="3"/>
  <c r="P11668" i="3"/>
  <c r="P11684" i="3"/>
  <c r="P11700" i="3"/>
  <c r="P11716" i="3"/>
  <c r="P11732" i="3"/>
  <c r="P11748" i="3"/>
  <c r="P11764" i="3"/>
  <c r="P11780" i="3"/>
  <c r="P11796" i="3"/>
  <c r="P11812" i="3"/>
  <c r="P11828" i="3"/>
  <c r="P11844" i="3"/>
  <c r="P11860" i="3"/>
  <c r="P11876" i="3"/>
  <c r="P11892" i="3"/>
  <c r="P11908" i="3"/>
  <c r="P11924" i="3"/>
  <c r="P11940" i="3"/>
  <c r="P11956" i="3"/>
  <c r="P11972" i="3"/>
  <c r="P11988" i="3"/>
  <c r="P12004" i="3"/>
  <c r="P12020" i="3"/>
  <c r="P12036" i="3"/>
  <c r="P12052" i="3"/>
  <c r="P12068" i="3"/>
  <c r="P12084" i="3"/>
  <c r="P12100" i="3"/>
  <c r="P12116" i="3"/>
  <c r="P12132" i="3"/>
  <c r="P12148" i="3"/>
  <c r="P12164" i="3"/>
  <c r="P12180" i="3"/>
  <c r="P12196" i="3"/>
  <c r="P12212" i="3"/>
  <c r="P12228" i="3"/>
  <c r="P12244" i="3"/>
  <c r="P12260" i="3"/>
  <c r="P12276" i="3"/>
  <c r="P12292" i="3"/>
  <c r="P12308" i="3"/>
  <c r="P12324" i="3"/>
  <c r="P12340" i="3"/>
  <c r="P12356" i="3"/>
  <c r="P12372" i="3"/>
  <c r="P12388" i="3"/>
  <c r="P12404" i="3"/>
  <c r="P12420" i="3"/>
  <c r="P12436" i="3"/>
  <c r="P12452" i="3"/>
  <c r="P12468" i="3"/>
  <c r="P12484" i="3"/>
  <c r="P12500" i="3"/>
  <c r="P12516" i="3"/>
  <c r="P12532" i="3"/>
  <c r="P12548" i="3"/>
  <c r="P12564" i="3"/>
  <c r="P12580" i="3"/>
  <c r="P12596" i="3"/>
  <c r="P12612" i="3"/>
  <c r="P12628" i="3"/>
  <c r="P12644" i="3"/>
  <c r="P12660" i="3"/>
  <c r="P12676" i="3"/>
  <c r="P12692" i="3"/>
  <c r="P12708" i="3"/>
  <c r="P12724" i="3"/>
  <c r="P12740" i="3"/>
  <c r="P12756" i="3"/>
  <c r="P12772" i="3"/>
  <c r="P12788" i="3"/>
  <c r="P12804" i="3"/>
  <c r="P12820" i="3"/>
  <c r="P12836" i="3"/>
  <c r="P12852" i="3"/>
  <c r="P12868" i="3"/>
  <c r="P12884" i="3"/>
  <c r="P12900" i="3"/>
  <c r="P12916" i="3"/>
  <c r="P12932" i="3"/>
  <c r="P12948" i="3"/>
  <c r="P12964" i="3"/>
  <c r="P12980" i="3"/>
  <c r="P12996" i="3"/>
  <c r="P13012" i="3"/>
  <c r="P13028" i="3"/>
  <c r="P13044" i="3"/>
  <c r="P13060" i="3"/>
  <c r="P13076" i="3"/>
  <c r="P13092" i="3"/>
  <c r="P13108" i="3"/>
  <c r="P13124" i="3"/>
  <c r="P13140" i="3"/>
  <c r="P13156" i="3"/>
  <c r="P13172" i="3"/>
  <c r="P13188" i="3"/>
  <c r="P13204" i="3"/>
  <c r="P13220" i="3"/>
  <c r="P13236" i="3"/>
  <c r="P13252" i="3"/>
  <c r="P13268" i="3"/>
  <c r="P13284" i="3"/>
  <c r="P13300" i="3"/>
  <c r="O17723" i="3"/>
  <c r="P1024" i="3"/>
  <c r="P1657" i="3"/>
  <c r="P2295" i="3"/>
  <c r="P2757" i="3"/>
  <c r="P3189" i="3"/>
  <c r="P3687" i="3"/>
  <c r="P4117" i="3"/>
  <c r="P4379" i="3"/>
  <c r="P4614" i="3"/>
  <c r="P4758" i="3"/>
  <c r="P4887" i="3"/>
  <c r="P5041" i="3"/>
  <c r="P5170" i="3"/>
  <c r="P5299" i="3"/>
  <c r="P5447" i="3"/>
  <c r="P5573" i="3"/>
  <c r="P5683" i="3"/>
  <c r="P5809" i="3"/>
  <c r="P5915" i="3"/>
  <c r="P6016" i="3"/>
  <c r="P6131" i="3"/>
  <c r="P6226" i="3"/>
  <c r="P6314" i="3"/>
  <c r="P6413" i="3"/>
  <c r="P6494" i="3"/>
  <c r="P6575" i="3"/>
  <c r="P6669" i="3"/>
  <c r="P6750" i="3"/>
  <c r="P6831" i="3"/>
  <c r="P6925" i="3"/>
  <c r="P7006" i="3"/>
  <c r="P7087" i="3"/>
  <c r="P7181" i="3"/>
  <c r="P7262" i="3"/>
  <c r="P7343" i="3"/>
  <c r="P7437" i="3"/>
  <c r="P7518" i="3"/>
  <c r="P7599" i="3"/>
  <c r="P7693" i="3"/>
  <c r="P7753" i="3"/>
  <c r="P7802" i="3"/>
  <c r="P7850" i="3"/>
  <c r="P7891" i="3"/>
  <c r="P7934" i="3"/>
  <c r="P7978" i="3"/>
  <c r="P8019" i="3"/>
  <c r="P8062" i="3"/>
  <c r="P8106" i="3"/>
  <c r="P8143" i="3"/>
  <c r="P8185" i="3"/>
  <c r="P8220" i="3"/>
  <c r="P8254" i="3"/>
  <c r="P8284" i="3"/>
  <c r="P8313" i="3"/>
  <c r="P8343" i="3"/>
  <c r="P8367" i="3"/>
  <c r="P8397" i="3"/>
  <c r="P8426" i="3"/>
  <c r="P8456" i="3"/>
  <c r="P8483" i="3"/>
  <c r="P8510" i="3"/>
  <c r="P8540" i="3"/>
  <c r="P8569" i="3"/>
  <c r="P8599" i="3"/>
  <c r="P8623" i="3"/>
  <c r="P8653" i="3"/>
  <c r="P8682" i="3"/>
  <c r="P8712" i="3"/>
  <c r="P8739" i="3"/>
  <c r="P8766" i="3"/>
  <c r="P8794" i="3"/>
  <c r="P8820" i="3"/>
  <c r="P8845" i="3"/>
  <c r="P8872" i="3"/>
  <c r="P8895" i="3"/>
  <c r="P8922" i="3"/>
  <c r="P8943" i="3"/>
  <c r="P8969" i="3"/>
  <c r="P8990" i="3"/>
  <c r="P9016" i="3"/>
  <c r="P9037" i="3"/>
  <c r="P9063" i="3"/>
  <c r="P9084" i="3"/>
  <c r="P9108" i="3"/>
  <c r="P9131" i="3"/>
  <c r="P9155" i="3"/>
  <c r="P9178" i="3"/>
  <c r="P9199" i="3"/>
  <c r="P9225" i="3"/>
  <c r="P9246" i="3"/>
  <c r="P9271" i="3"/>
  <c r="P9290" i="3"/>
  <c r="P9309" i="3"/>
  <c r="P9330" i="3"/>
  <c r="P9349" i="3"/>
  <c r="P9369" i="3"/>
  <c r="P9388" i="3"/>
  <c r="P9407" i="3"/>
  <c r="P9428" i="3"/>
  <c r="P9448" i="3"/>
  <c r="P9467" i="3"/>
  <c r="P9486" i="3"/>
  <c r="P9507" i="3"/>
  <c r="P9527" i="3"/>
  <c r="P9546" i="3"/>
  <c r="P9565" i="3"/>
  <c r="P9584" i="3"/>
  <c r="P9603" i="3"/>
  <c r="P9621" i="3"/>
  <c r="P9640" i="3"/>
  <c r="P9658" i="3"/>
  <c r="P9676" i="3"/>
  <c r="P9694" i="3"/>
  <c r="P9712" i="3"/>
  <c r="P9729" i="3"/>
  <c r="P9746" i="3"/>
  <c r="P9763" i="3"/>
  <c r="P9780" i="3"/>
  <c r="P9797" i="3"/>
  <c r="P9813" i="3"/>
  <c r="P9829" i="3"/>
  <c r="P9845" i="3"/>
  <c r="P9861" i="3"/>
  <c r="P9877" i="3"/>
  <c r="P9893" i="3"/>
  <c r="P9909" i="3"/>
  <c r="P9925" i="3"/>
  <c r="P9941" i="3"/>
  <c r="P9957" i="3"/>
  <c r="P9973" i="3"/>
  <c r="P9989" i="3"/>
  <c r="P10005" i="3"/>
  <c r="P10021" i="3"/>
  <c r="P10037" i="3"/>
  <c r="P10053" i="3"/>
  <c r="P10069" i="3"/>
  <c r="P10085" i="3"/>
  <c r="P10101" i="3"/>
  <c r="P10117" i="3"/>
  <c r="P10133" i="3"/>
  <c r="P10149" i="3"/>
  <c r="P10165" i="3"/>
  <c r="P10181" i="3"/>
  <c r="P10197" i="3"/>
  <c r="P10213" i="3"/>
  <c r="P10229" i="3"/>
  <c r="P10245" i="3"/>
  <c r="P10261" i="3"/>
  <c r="P10277" i="3"/>
  <c r="P10293" i="3"/>
  <c r="P10309" i="3"/>
  <c r="P10325" i="3"/>
  <c r="P10341" i="3"/>
  <c r="P10357" i="3"/>
  <c r="P10373" i="3"/>
  <c r="P10389" i="3"/>
  <c r="P10405" i="3"/>
  <c r="P10421" i="3"/>
  <c r="P10437" i="3"/>
  <c r="P10453" i="3"/>
  <c r="P10469" i="3"/>
  <c r="P10485" i="3"/>
  <c r="P10501" i="3"/>
  <c r="P10517" i="3"/>
  <c r="P10533" i="3"/>
  <c r="P10549" i="3"/>
  <c r="P10565" i="3"/>
  <c r="P10581" i="3"/>
  <c r="P10597" i="3"/>
  <c r="P10613" i="3"/>
  <c r="P10629" i="3"/>
  <c r="P10645" i="3"/>
  <c r="P10661" i="3"/>
  <c r="P10677" i="3"/>
  <c r="P10693" i="3"/>
  <c r="P10709" i="3"/>
  <c r="P10725" i="3"/>
  <c r="P10741" i="3"/>
  <c r="P10757" i="3"/>
  <c r="P10773" i="3"/>
  <c r="P10789" i="3"/>
  <c r="P10805" i="3"/>
  <c r="P10821" i="3"/>
  <c r="P10837" i="3"/>
  <c r="P10853" i="3"/>
  <c r="P10869" i="3"/>
  <c r="P10885" i="3"/>
  <c r="P10901" i="3"/>
  <c r="P10917" i="3"/>
  <c r="P10933" i="3"/>
  <c r="P10949" i="3"/>
  <c r="P10965" i="3"/>
  <c r="P10981" i="3"/>
  <c r="P10997" i="3"/>
  <c r="P11013" i="3"/>
  <c r="P11029" i="3"/>
  <c r="P11045" i="3"/>
  <c r="P11061" i="3"/>
  <c r="P11077" i="3"/>
  <c r="P11093" i="3"/>
  <c r="P11109" i="3"/>
  <c r="P11125" i="3"/>
  <c r="P11141" i="3"/>
  <c r="P11157" i="3"/>
  <c r="P11173" i="3"/>
  <c r="P11189" i="3"/>
  <c r="P11205" i="3"/>
  <c r="P11221" i="3"/>
  <c r="P11237" i="3"/>
  <c r="P11253" i="3"/>
  <c r="P11269" i="3"/>
  <c r="P11285" i="3"/>
  <c r="P11301" i="3"/>
  <c r="P11317" i="3"/>
  <c r="P11333" i="3"/>
  <c r="P11349" i="3"/>
  <c r="P11365" i="3"/>
  <c r="P11381" i="3"/>
  <c r="P11397" i="3"/>
  <c r="P11413" i="3"/>
  <c r="P11429" i="3"/>
  <c r="P11445" i="3"/>
  <c r="P11461" i="3"/>
  <c r="P11477" i="3"/>
  <c r="P11493" i="3"/>
  <c r="P11509" i="3"/>
  <c r="P11525" i="3"/>
  <c r="P11541" i="3"/>
  <c r="P11557" i="3"/>
  <c r="P11573" i="3"/>
  <c r="P11589" i="3"/>
  <c r="P11605" i="3"/>
  <c r="P11621" i="3"/>
  <c r="P11637" i="3"/>
  <c r="P11653" i="3"/>
  <c r="P11669" i="3"/>
  <c r="P11685" i="3"/>
  <c r="P11701" i="3"/>
  <c r="P11717" i="3"/>
  <c r="P11733" i="3"/>
  <c r="P11749" i="3"/>
  <c r="P11765" i="3"/>
  <c r="P11781" i="3"/>
  <c r="P11797" i="3"/>
  <c r="P11813" i="3"/>
  <c r="P11829" i="3"/>
  <c r="P11845" i="3"/>
  <c r="P11861" i="3"/>
  <c r="P11877" i="3"/>
  <c r="P11893" i="3"/>
  <c r="P11909" i="3"/>
  <c r="P11925" i="3"/>
  <c r="P11941" i="3"/>
  <c r="P11957" i="3"/>
  <c r="P11973" i="3"/>
  <c r="P11989" i="3"/>
  <c r="P12005" i="3"/>
  <c r="P12021" i="3"/>
  <c r="P12037" i="3"/>
  <c r="P12053" i="3"/>
  <c r="P12069" i="3"/>
  <c r="P12085" i="3"/>
  <c r="P12101" i="3"/>
  <c r="P12117" i="3"/>
  <c r="P12133" i="3"/>
  <c r="P12149" i="3"/>
  <c r="P12165" i="3"/>
  <c r="P12181" i="3"/>
  <c r="P12197" i="3"/>
  <c r="P12213" i="3"/>
  <c r="P12229" i="3"/>
  <c r="P12245" i="3"/>
  <c r="P12261" i="3"/>
  <c r="P12277" i="3"/>
  <c r="P12293" i="3"/>
  <c r="P12309" i="3"/>
  <c r="P12325" i="3"/>
  <c r="P12341" i="3"/>
  <c r="P12357" i="3"/>
  <c r="P12373" i="3"/>
  <c r="P12389" i="3"/>
  <c r="O17739" i="3"/>
  <c r="P1025" i="3"/>
  <c r="P1746" i="3"/>
  <c r="P2297" i="3"/>
  <c r="P2759" i="3"/>
  <c r="P3268" i="3"/>
  <c r="P3700" i="3"/>
  <c r="P4119" i="3"/>
  <c r="P4423" i="3"/>
  <c r="P4615" i="3"/>
  <c r="P4759" i="3"/>
  <c r="P4913" i="3"/>
  <c r="P5042" i="3"/>
  <c r="P5171" i="3"/>
  <c r="P5319" i="3"/>
  <c r="P5451" i="3"/>
  <c r="P5574" i="3"/>
  <c r="P5701" i="3"/>
  <c r="P5810" i="3"/>
  <c r="P5916" i="3"/>
  <c r="P6033" i="3"/>
  <c r="P6132" i="3"/>
  <c r="P6227" i="3"/>
  <c r="P6328" i="3"/>
  <c r="P6414" i="3"/>
  <c r="P6495" i="3"/>
  <c r="P6589" i="3"/>
  <c r="P6670" i="3"/>
  <c r="P6751" i="3"/>
  <c r="P6845" i="3"/>
  <c r="P6926" i="3"/>
  <c r="P7007" i="3"/>
  <c r="P7101" i="3"/>
  <c r="P7182" i="3"/>
  <c r="P7263" i="3"/>
  <c r="P7357" i="3"/>
  <c r="P7438" i="3"/>
  <c r="P7519" i="3"/>
  <c r="P7613" i="3"/>
  <c r="P7694" i="3"/>
  <c r="P7754" i="3"/>
  <c r="P7805" i="3"/>
  <c r="P7853" i="3"/>
  <c r="P7897" i="3"/>
  <c r="P7935" i="3"/>
  <c r="P7981" i="3"/>
  <c r="P8025" i="3"/>
  <c r="P8063" i="3"/>
  <c r="P8109" i="3"/>
  <c r="P8147" i="3"/>
  <c r="P8186" i="3"/>
  <c r="P8221" i="3"/>
  <c r="P8255" i="3"/>
  <c r="P8285" i="3"/>
  <c r="P8314" i="3"/>
  <c r="P8344" i="3"/>
  <c r="P8371" i="3"/>
  <c r="P8398" i="3"/>
  <c r="P8428" i="3"/>
  <c r="P8457" i="3"/>
  <c r="P8487" i="3"/>
  <c r="P8511" i="3"/>
  <c r="P8541" i="3"/>
  <c r="P8570" i="3"/>
  <c r="P8600" i="3"/>
  <c r="P8627" i="3"/>
  <c r="P8654" i="3"/>
  <c r="P8684" i="3"/>
  <c r="P8713" i="3"/>
  <c r="P8743" i="3"/>
  <c r="P8767" i="3"/>
  <c r="P8796" i="3"/>
  <c r="P8823" i="3"/>
  <c r="P8846" i="3"/>
  <c r="P8873" i="3"/>
  <c r="P8899" i="3"/>
  <c r="P8923" i="3"/>
  <c r="P8947" i="3"/>
  <c r="P8970" i="3"/>
  <c r="P8991" i="3"/>
  <c r="P9017" i="3"/>
  <c r="P9038" i="3"/>
  <c r="P9064" i="3"/>
  <c r="P9085" i="3"/>
  <c r="P9111" i="3"/>
  <c r="P9132" i="3"/>
  <c r="P9156" i="3"/>
  <c r="P9179" i="3"/>
  <c r="P9203" i="3"/>
  <c r="P9226" i="3"/>
  <c r="P9247" i="3"/>
  <c r="P9272" i="3"/>
  <c r="P9291" i="3"/>
  <c r="P9310" i="3"/>
  <c r="P9331" i="3"/>
  <c r="P9351" i="3"/>
  <c r="P9370" i="3"/>
  <c r="P9389" i="3"/>
  <c r="P9410" i="3"/>
  <c r="P9429" i="3"/>
  <c r="P9449" i="3"/>
  <c r="P9468" i="3"/>
  <c r="P9487" i="3"/>
  <c r="P9508" i="3"/>
  <c r="P9528" i="3"/>
  <c r="P9547" i="3"/>
  <c r="P9566" i="3"/>
  <c r="P9586" i="3"/>
  <c r="P9604" i="3"/>
  <c r="P9623" i="3"/>
  <c r="P9641" i="3"/>
  <c r="P9659" i="3"/>
  <c r="P9677" i="3"/>
  <c r="P9695" i="3"/>
  <c r="P9713" i="3"/>
  <c r="P9730" i="3"/>
  <c r="P9747" i="3"/>
  <c r="P9764" i="3"/>
  <c r="P9781" i="3"/>
  <c r="P9798" i="3"/>
  <c r="P9814" i="3"/>
  <c r="P9830" i="3"/>
  <c r="P9846" i="3"/>
  <c r="P9862" i="3"/>
  <c r="P9878" i="3"/>
  <c r="P9894" i="3"/>
  <c r="P9910" i="3"/>
  <c r="P9926" i="3"/>
  <c r="P9942" i="3"/>
  <c r="P9958" i="3"/>
  <c r="P9974" i="3"/>
  <c r="P9990" i="3"/>
  <c r="P10006" i="3"/>
  <c r="P10022" i="3"/>
  <c r="P10038" i="3"/>
  <c r="P10054" i="3"/>
  <c r="P10070" i="3"/>
  <c r="P10086" i="3"/>
  <c r="P10102" i="3"/>
  <c r="P10118" i="3"/>
  <c r="P10134" i="3"/>
  <c r="P10150" i="3"/>
  <c r="P10166" i="3"/>
  <c r="P10182" i="3"/>
  <c r="P10198" i="3"/>
  <c r="P10214" i="3"/>
  <c r="P10230" i="3"/>
  <c r="P10246" i="3"/>
  <c r="P10262" i="3"/>
  <c r="P10278" i="3"/>
  <c r="P10294" i="3"/>
  <c r="P10310" i="3"/>
  <c r="P10326" i="3"/>
  <c r="P10342" i="3"/>
  <c r="P10358" i="3"/>
  <c r="P10374" i="3"/>
  <c r="P10390" i="3"/>
  <c r="P10406" i="3"/>
  <c r="P10422" i="3"/>
  <c r="P10438" i="3"/>
  <c r="P10454" i="3"/>
  <c r="P10470" i="3"/>
  <c r="P10486" i="3"/>
  <c r="P10502" i="3"/>
  <c r="P10518" i="3"/>
  <c r="P10534" i="3"/>
  <c r="P10550" i="3"/>
  <c r="P10566" i="3"/>
  <c r="P10582" i="3"/>
  <c r="P10598" i="3"/>
  <c r="P10614" i="3"/>
  <c r="P10630" i="3"/>
  <c r="P10646" i="3"/>
  <c r="P10662" i="3"/>
  <c r="P10678" i="3"/>
  <c r="P10694" i="3"/>
  <c r="P10710" i="3"/>
  <c r="P10726" i="3"/>
  <c r="P10742" i="3"/>
  <c r="P10758" i="3"/>
  <c r="P10774" i="3"/>
  <c r="P10790" i="3"/>
  <c r="P10806" i="3"/>
  <c r="P10822" i="3"/>
  <c r="P10838" i="3"/>
  <c r="P10854" i="3"/>
  <c r="P10870" i="3"/>
  <c r="P10886" i="3"/>
  <c r="P10902" i="3"/>
  <c r="P10918" i="3"/>
  <c r="P10934" i="3"/>
  <c r="P10950" i="3"/>
  <c r="P10966" i="3"/>
  <c r="P10982" i="3"/>
  <c r="P10998" i="3"/>
  <c r="P11014" i="3"/>
  <c r="P11030" i="3"/>
  <c r="P11046" i="3"/>
  <c r="P11062" i="3"/>
  <c r="P11078" i="3"/>
  <c r="P11094" i="3"/>
  <c r="P11110" i="3"/>
  <c r="P11126" i="3"/>
  <c r="P11142" i="3"/>
  <c r="P11158" i="3"/>
  <c r="P11174" i="3"/>
  <c r="P11190" i="3"/>
  <c r="P11206" i="3"/>
  <c r="P11222" i="3"/>
  <c r="P11238" i="3"/>
  <c r="P11254" i="3"/>
  <c r="P11270" i="3"/>
  <c r="P11286" i="3"/>
  <c r="P11302" i="3"/>
  <c r="P11318" i="3"/>
  <c r="P11334" i="3"/>
  <c r="P11350" i="3"/>
  <c r="P11366" i="3"/>
  <c r="P11382" i="3"/>
  <c r="P11398" i="3"/>
  <c r="P11414" i="3"/>
  <c r="P11430" i="3"/>
  <c r="P11446" i="3"/>
  <c r="P11462" i="3"/>
  <c r="P11478" i="3"/>
  <c r="P11494" i="3"/>
  <c r="P11510" i="3"/>
  <c r="P11526" i="3"/>
  <c r="P11542" i="3"/>
  <c r="P11558" i="3"/>
  <c r="P11574" i="3"/>
  <c r="P11590" i="3"/>
  <c r="P11606" i="3"/>
  <c r="P11622" i="3"/>
  <c r="P11638" i="3"/>
  <c r="P11654" i="3"/>
  <c r="P11670" i="3"/>
  <c r="P11686" i="3"/>
  <c r="P11702" i="3"/>
  <c r="P11718" i="3"/>
  <c r="P11734" i="3"/>
  <c r="P11750" i="3"/>
  <c r="P11766" i="3"/>
  <c r="P11782" i="3"/>
  <c r="P11798" i="3"/>
  <c r="P11814" i="3"/>
  <c r="P11830" i="3"/>
  <c r="P11846" i="3"/>
  <c r="P11862" i="3"/>
  <c r="P11878" i="3"/>
  <c r="P11894" i="3"/>
  <c r="P11910" i="3"/>
  <c r="P11926" i="3"/>
  <c r="P11942" i="3"/>
  <c r="P11958" i="3"/>
  <c r="P11974" i="3"/>
  <c r="P11990" i="3"/>
  <c r="P12006" i="3"/>
  <c r="P12022" i="3"/>
  <c r="P12038" i="3"/>
  <c r="P12054" i="3"/>
  <c r="P12070" i="3"/>
  <c r="P12086" i="3"/>
  <c r="P12102" i="3"/>
  <c r="P12118" i="3"/>
  <c r="P12134" i="3"/>
  <c r="P12150" i="3"/>
  <c r="P12166" i="3"/>
  <c r="P12182" i="3"/>
  <c r="P12198" i="3"/>
  <c r="P12214" i="3"/>
  <c r="P12230" i="3"/>
  <c r="P12246" i="3"/>
  <c r="P12262" i="3"/>
  <c r="P12278" i="3"/>
  <c r="P12294" i="3"/>
  <c r="P12310" i="3"/>
  <c r="P12326" i="3"/>
  <c r="P12342" i="3"/>
  <c r="P12358" i="3"/>
  <c r="P12374" i="3"/>
  <c r="P12390" i="3"/>
  <c r="P12406" i="3"/>
  <c r="P12422" i="3"/>
  <c r="P12438" i="3"/>
  <c r="P12454" i="3"/>
  <c r="P12470" i="3"/>
  <c r="P12486" i="3"/>
  <c r="P12502" i="3"/>
  <c r="P12518" i="3"/>
  <c r="P12534" i="3"/>
  <c r="P12550" i="3"/>
  <c r="P12566" i="3"/>
  <c r="P12582" i="3"/>
  <c r="P12598" i="3"/>
  <c r="P12614" i="3"/>
  <c r="P12630" i="3"/>
  <c r="P12646" i="3"/>
  <c r="P12662" i="3"/>
  <c r="P12678" i="3"/>
  <c r="P12694" i="3"/>
  <c r="P12710" i="3"/>
  <c r="P12726" i="3"/>
  <c r="P12742" i="3"/>
  <c r="P12758" i="3"/>
  <c r="P12774" i="3"/>
  <c r="P12790" i="3"/>
  <c r="P12806" i="3"/>
  <c r="P12822" i="3"/>
  <c r="P12838" i="3"/>
  <c r="P12854" i="3"/>
  <c r="P12870" i="3"/>
  <c r="P12886" i="3"/>
  <c r="P12902" i="3"/>
  <c r="P12918" i="3"/>
  <c r="P12934" i="3"/>
  <c r="P12950" i="3"/>
  <c r="P12966" i="3"/>
  <c r="P12982" i="3"/>
  <c r="P12998" i="3"/>
  <c r="P13014" i="3"/>
  <c r="P13030" i="3"/>
  <c r="P13046" i="3"/>
  <c r="P13062" i="3"/>
  <c r="P13078" i="3"/>
  <c r="P13094" i="3"/>
  <c r="P13110" i="3"/>
  <c r="P13126" i="3"/>
  <c r="P13142" i="3"/>
  <c r="P13158" i="3"/>
  <c r="P13174" i="3"/>
  <c r="P13190" i="3"/>
  <c r="P13206" i="3"/>
  <c r="P13222" i="3"/>
  <c r="P13238" i="3"/>
  <c r="P13254" i="3"/>
  <c r="P13270" i="3"/>
  <c r="P13286" i="3"/>
  <c r="P13302" i="3"/>
  <c r="P13318" i="3"/>
  <c r="P13334" i="3"/>
  <c r="O17757" i="3"/>
  <c r="P1148" i="3"/>
  <c r="P1763" i="3"/>
  <c r="P2312" i="3"/>
  <c r="P2837" i="3"/>
  <c r="P3269" i="3"/>
  <c r="P3701" i="3"/>
  <c r="P4167" i="3"/>
  <c r="P4427" i="3"/>
  <c r="P4619" i="3"/>
  <c r="P4785" i="3"/>
  <c r="P4914" i="3"/>
  <c r="P5043" i="3"/>
  <c r="P5191" i="3"/>
  <c r="P5323" i="3"/>
  <c r="P5455" i="3"/>
  <c r="P5595" i="3"/>
  <c r="P5702" i="3"/>
  <c r="P5811" i="3"/>
  <c r="P5935" i="3"/>
  <c r="P6034" i="3"/>
  <c r="P6133" i="3"/>
  <c r="P6243" i="3"/>
  <c r="P6330" i="3"/>
  <c r="P6415" i="3"/>
  <c r="P6509" i="3"/>
  <c r="P6590" i="3"/>
  <c r="P6671" i="3"/>
  <c r="P6765" i="3"/>
  <c r="P6846" i="3"/>
  <c r="P6927" i="3"/>
  <c r="P7021" i="3"/>
  <c r="P7102" i="3"/>
  <c r="P7183" i="3"/>
  <c r="P7277" i="3"/>
  <c r="P7358" i="3"/>
  <c r="P7439" i="3"/>
  <c r="P7533" i="3"/>
  <c r="P7614" i="3"/>
  <c r="P7695" i="3"/>
  <c r="P7757" i="3"/>
  <c r="P7806" i="3"/>
  <c r="P7854" i="3"/>
  <c r="P7898" i="3"/>
  <c r="P7939" i="3"/>
  <c r="P7982" i="3"/>
  <c r="P8026" i="3"/>
  <c r="P8067" i="3"/>
  <c r="P8110" i="3"/>
  <c r="P8153" i="3"/>
  <c r="P8188" i="3"/>
  <c r="P8222" i="3"/>
  <c r="P8259" i="3"/>
  <c r="P8286" i="3"/>
  <c r="P8316" i="3"/>
  <c r="P8345" i="3"/>
  <c r="P8375" i="3"/>
  <c r="P8399" i="3"/>
  <c r="P8429" i="3"/>
  <c r="P8458" i="3"/>
  <c r="P8488" i="3"/>
  <c r="P8515" i="3"/>
  <c r="P8542" i="3"/>
  <c r="P8572" i="3"/>
  <c r="P8601" i="3"/>
  <c r="P8631" i="3"/>
  <c r="P8655" i="3"/>
  <c r="P8685" i="3"/>
  <c r="P8714" i="3"/>
  <c r="P8744" i="3"/>
  <c r="P8771" i="3"/>
  <c r="P8797" i="3"/>
  <c r="P8824" i="3"/>
  <c r="P8847" i="3"/>
  <c r="P8874" i="3"/>
  <c r="P8900" i="3"/>
  <c r="P8924" i="3"/>
  <c r="P8948" i="3"/>
  <c r="P8971" i="3"/>
  <c r="P8995" i="3"/>
  <c r="P9018" i="3"/>
  <c r="P9039" i="3"/>
  <c r="P9065" i="3"/>
  <c r="P9086" i="3"/>
  <c r="P9112" i="3"/>
  <c r="P9133" i="3"/>
  <c r="P9159" i="3"/>
  <c r="P9180" i="3"/>
  <c r="P9204" i="3"/>
  <c r="P9227" i="3"/>
  <c r="P9251" i="3"/>
  <c r="P9273" i="3"/>
  <c r="P9292" i="3"/>
  <c r="P9311" i="3"/>
  <c r="P9332" i="3"/>
  <c r="P9352" i="3"/>
  <c r="P9371" i="3"/>
  <c r="P9390" i="3"/>
  <c r="P9411" i="3"/>
  <c r="P9431" i="3"/>
  <c r="P9450" i="3"/>
  <c r="P9469" i="3"/>
  <c r="P9490" i="3"/>
  <c r="P9509" i="3"/>
  <c r="P9529" i="3"/>
  <c r="P9548" i="3"/>
  <c r="P9567" i="3"/>
  <c r="P9587" i="3"/>
  <c r="P9605" i="3"/>
  <c r="P9624" i="3"/>
  <c r="P9642" i="3"/>
  <c r="P9660" i="3"/>
  <c r="P9678" i="3"/>
  <c r="P9696" i="3"/>
  <c r="P9714" i="3"/>
  <c r="P9731" i="3"/>
  <c r="P9748" i="3"/>
  <c r="P9765" i="3"/>
  <c r="P9783" i="3"/>
  <c r="P9799" i="3"/>
  <c r="P9815" i="3"/>
  <c r="P9831" i="3"/>
  <c r="P9847" i="3"/>
  <c r="P9863" i="3"/>
  <c r="P9879" i="3"/>
  <c r="P9895" i="3"/>
  <c r="P9911" i="3"/>
  <c r="P9927" i="3"/>
  <c r="P9943" i="3"/>
  <c r="P9959" i="3"/>
  <c r="P9975" i="3"/>
  <c r="P9991" i="3"/>
  <c r="P10007" i="3"/>
  <c r="P10023" i="3"/>
  <c r="P10039" i="3"/>
  <c r="P10055" i="3"/>
  <c r="P10071" i="3"/>
  <c r="P10087" i="3"/>
  <c r="P10103" i="3"/>
  <c r="P10119" i="3"/>
  <c r="P10135" i="3"/>
  <c r="P10151" i="3"/>
  <c r="P10167" i="3"/>
  <c r="P10183" i="3"/>
  <c r="P10199" i="3"/>
  <c r="P10215" i="3"/>
  <c r="P10231" i="3"/>
  <c r="P10247" i="3"/>
  <c r="P10263" i="3"/>
  <c r="P10279" i="3"/>
  <c r="P10295" i="3"/>
  <c r="P10311" i="3"/>
  <c r="P10327" i="3"/>
  <c r="P10343" i="3"/>
  <c r="P10359" i="3"/>
  <c r="P10375" i="3"/>
  <c r="P10391" i="3"/>
  <c r="P10407" i="3"/>
  <c r="P10423" i="3"/>
  <c r="P10439" i="3"/>
  <c r="P10455" i="3"/>
  <c r="P10471" i="3"/>
  <c r="P10487" i="3"/>
  <c r="P10503" i="3"/>
  <c r="P10519" i="3"/>
  <c r="P10535" i="3"/>
  <c r="P10551" i="3"/>
  <c r="P10567" i="3"/>
  <c r="P10583" i="3"/>
  <c r="P10599" i="3"/>
  <c r="P10615" i="3"/>
  <c r="P10631" i="3"/>
  <c r="P10647" i="3"/>
  <c r="P10663" i="3"/>
  <c r="P10679" i="3"/>
  <c r="P10695" i="3"/>
  <c r="P10711" i="3"/>
  <c r="P10727" i="3"/>
  <c r="P10743" i="3"/>
  <c r="P10759" i="3"/>
  <c r="P10775" i="3"/>
  <c r="P10791" i="3"/>
  <c r="P10807" i="3"/>
  <c r="P10823" i="3"/>
  <c r="P10839" i="3"/>
  <c r="P10855" i="3"/>
  <c r="P10871" i="3"/>
  <c r="P10887" i="3"/>
  <c r="P10903" i="3"/>
  <c r="P10919" i="3"/>
  <c r="P10935" i="3"/>
  <c r="P10951" i="3"/>
  <c r="P10967" i="3"/>
  <c r="P10983" i="3"/>
  <c r="P10999" i="3"/>
  <c r="P11015" i="3"/>
  <c r="P11031" i="3"/>
  <c r="P11047" i="3"/>
  <c r="P11063" i="3"/>
  <c r="P11079" i="3"/>
  <c r="P11095" i="3"/>
  <c r="P11111" i="3"/>
  <c r="P11127" i="3"/>
  <c r="P11143" i="3"/>
  <c r="P11159" i="3"/>
  <c r="P11175" i="3"/>
  <c r="P11191" i="3"/>
  <c r="P11207" i="3"/>
  <c r="P11223" i="3"/>
  <c r="P11239" i="3"/>
  <c r="P11255" i="3"/>
  <c r="P11271" i="3"/>
  <c r="P11287" i="3"/>
  <c r="P11303" i="3"/>
  <c r="P11319" i="3"/>
  <c r="P11335" i="3"/>
  <c r="P11351" i="3"/>
  <c r="P11367" i="3"/>
  <c r="P11383" i="3"/>
  <c r="P11399" i="3"/>
  <c r="P11415" i="3"/>
  <c r="P11431" i="3"/>
  <c r="P11447" i="3"/>
  <c r="P11463" i="3"/>
  <c r="P11479" i="3"/>
  <c r="P11495" i="3"/>
  <c r="P11511" i="3"/>
  <c r="P11527" i="3"/>
  <c r="P11543" i="3"/>
  <c r="P11559" i="3"/>
  <c r="P11575" i="3"/>
  <c r="P11591" i="3"/>
  <c r="P11607" i="3"/>
  <c r="P11623" i="3"/>
  <c r="P11639" i="3"/>
  <c r="P11655" i="3"/>
  <c r="P11671" i="3"/>
  <c r="P11687" i="3"/>
  <c r="P11703" i="3"/>
  <c r="P11719" i="3"/>
  <c r="P11735" i="3"/>
  <c r="P11751" i="3"/>
  <c r="P11767" i="3"/>
  <c r="P11783" i="3"/>
  <c r="P11799" i="3"/>
  <c r="P11815" i="3"/>
  <c r="P11831" i="3"/>
  <c r="P11847" i="3"/>
  <c r="P11863" i="3"/>
  <c r="P11879" i="3"/>
  <c r="P11895" i="3"/>
  <c r="P11911" i="3"/>
  <c r="P11927" i="3"/>
  <c r="P11943" i="3"/>
  <c r="P11959" i="3"/>
  <c r="P11975" i="3"/>
  <c r="P11991" i="3"/>
  <c r="P12007" i="3"/>
  <c r="P12023" i="3"/>
  <c r="P12039" i="3"/>
  <c r="P12055" i="3"/>
  <c r="P12071" i="3"/>
  <c r="P12087" i="3"/>
  <c r="P12103" i="3"/>
  <c r="P12119" i="3"/>
  <c r="P12135" i="3"/>
  <c r="P12151" i="3"/>
  <c r="P12167" i="3"/>
  <c r="P12183" i="3"/>
  <c r="P12199" i="3"/>
  <c r="P12215" i="3"/>
  <c r="P12231" i="3"/>
  <c r="P12247" i="3"/>
  <c r="P12263" i="3"/>
  <c r="P12279" i="3"/>
  <c r="P12295" i="3"/>
  <c r="P12311" i="3"/>
  <c r="P12327" i="3"/>
  <c r="P12343" i="3"/>
  <c r="P12359" i="3"/>
  <c r="P12375" i="3"/>
  <c r="P12391" i="3"/>
  <c r="P12407" i="3"/>
  <c r="P12423" i="3"/>
  <c r="P12439" i="3"/>
  <c r="P12455" i="3"/>
  <c r="P12471" i="3"/>
  <c r="P12487" i="3"/>
  <c r="P12503" i="3"/>
  <c r="P12519" i="3"/>
  <c r="P12535" i="3"/>
  <c r="P12551" i="3"/>
  <c r="P12567" i="3"/>
  <c r="P12583" i="3"/>
  <c r="P12599" i="3"/>
  <c r="P12615" i="3"/>
  <c r="P12631" i="3"/>
  <c r="P12647" i="3"/>
  <c r="P12663" i="3"/>
  <c r="P12679" i="3"/>
  <c r="P12695" i="3"/>
  <c r="P12711" i="3"/>
  <c r="O18425" i="3"/>
  <c r="P1149" i="3"/>
  <c r="P1764" i="3"/>
  <c r="P2387" i="3"/>
  <c r="P2839" i="3"/>
  <c r="P3271" i="3"/>
  <c r="P3780" i="3"/>
  <c r="P4171" i="3"/>
  <c r="P4433" i="3"/>
  <c r="P4644" i="3"/>
  <c r="P4786" i="3"/>
  <c r="P4915" i="3"/>
  <c r="P5063" i="3"/>
  <c r="P5195" i="3"/>
  <c r="P5327" i="3"/>
  <c r="P5475" i="3"/>
  <c r="P5596" i="3"/>
  <c r="P5703" i="3"/>
  <c r="P5829" i="3"/>
  <c r="P5936" i="3"/>
  <c r="P6035" i="3"/>
  <c r="P6150" i="3"/>
  <c r="P6244" i="3"/>
  <c r="P6331" i="3"/>
  <c r="P6429" i="3"/>
  <c r="P6510" i="3"/>
  <c r="P6591" i="3"/>
  <c r="P6685" i="3"/>
  <c r="P6766" i="3"/>
  <c r="P6847" i="3"/>
  <c r="P6941" i="3"/>
  <c r="P7022" i="3"/>
  <c r="P7103" i="3"/>
  <c r="P7197" i="3"/>
  <c r="P7278" i="3"/>
  <c r="P7359" i="3"/>
  <c r="P7453" i="3"/>
  <c r="P7534" i="3"/>
  <c r="P7615" i="3"/>
  <c r="P7705" i="3"/>
  <c r="P7758" i="3"/>
  <c r="P7807" i="3"/>
  <c r="P7855" i="3"/>
  <c r="P7901" i="3"/>
  <c r="P7945" i="3"/>
  <c r="P7983" i="3"/>
  <c r="P8029" i="3"/>
  <c r="P8073" i="3"/>
  <c r="P8111" i="3"/>
  <c r="P8154" i="3"/>
  <c r="P8189" i="3"/>
  <c r="P8223" i="3"/>
  <c r="P8263" i="3"/>
  <c r="P8287" i="3"/>
  <c r="P8317" i="3"/>
  <c r="P8346" i="3"/>
  <c r="P8376" i="3"/>
  <c r="P8403" i="3"/>
  <c r="P8430" i="3"/>
  <c r="P8460" i="3"/>
  <c r="P8489" i="3"/>
  <c r="P8519" i="3"/>
  <c r="P8543" i="3"/>
  <c r="P8573" i="3"/>
  <c r="P8602" i="3"/>
  <c r="P8632" i="3"/>
  <c r="P8659" i="3"/>
  <c r="P8686" i="3"/>
  <c r="P8716" i="3"/>
  <c r="P8745" i="3"/>
  <c r="P8775" i="3"/>
  <c r="P8798" i="3"/>
  <c r="P8825" i="3"/>
  <c r="P8851" i="3"/>
  <c r="P8876" i="3"/>
  <c r="P8903" i="3"/>
  <c r="P8925" i="3"/>
  <c r="P8951" i="3"/>
  <c r="P8972" i="3"/>
  <c r="P8996" i="3"/>
  <c r="P9019" i="3"/>
  <c r="P9043" i="3"/>
  <c r="P9066" i="3"/>
  <c r="P9087" i="3"/>
  <c r="P9113" i="3"/>
  <c r="P9134" i="3"/>
  <c r="P9160" i="3"/>
  <c r="P9181" i="3"/>
  <c r="P9207" i="3"/>
  <c r="P9228" i="3"/>
  <c r="P9252" i="3"/>
  <c r="P9274" i="3"/>
  <c r="P9293" i="3"/>
  <c r="P9314" i="3"/>
  <c r="P9333" i="3"/>
  <c r="P9353" i="3"/>
  <c r="P9372" i="3"/>
  <c r="P9391" i="3"/>
  <c r="P9412" i="3"/>
  <c r="P9432" i="3"/>
  <c r="P9451" i="3"/>
  <c r="P9470" i="3"/>
  <c r="P9491" i="3"/>
  <c r="P9511" i="3"/>
  <c r="P9530" i="3"/>
  <c r="P9549" i="3"/>
  <c r="P9570" i="3"/>
  <c r="P9588" i="3"/>
  <c r="P9607" i="3"/>
  <c r="P9625" i="3"/>
  <c r="P9643" i="3"/>
  <c r="P9661" i="3"/>
  <c r="P9679" i="3"/>
  <c r="P9698" i="3"/>
  <c r="P9715" i="3"/>
  <c r="P9732" i="3"/>
  <c r="P9749" i="3"/>
  <c r="P9767" i="3"/>
  <c r="P9784" i="3"/>
  <c r="P9800" i="3"/>
  <c r="P9816" i="3"/>
  <c r="P9832" i="3"/>
  <c r="P9848" i="3"/>
  <c r="P9864" i="3"/>
  <c r="P9880" i="3"/>
  <c r="P9896" i="3"/>
  <c r="P9912" i="3"/>
  <c r="P9928" i="3"/>
  <c r="P9944" i="3"/>
  <c r="P9960" i="3"/>
  <c r="P9976" i="3"/>
  <c r="P9992" i="3"/>
  <c r="P10008" i="3"/>
  <c r="P10024" i="3"/>
  <c r="P10040" i="3"/>
  <c r="P10056" i="3"/>
  <c r="P10072" i="3"/>
  <c r="P10088" i="3"/>
  <c r="P10104" i="3"/>
  <c r="P10120" i="3"/>
  <c r="P10136" i="3"/>
  <c r="P10152" i="3"/>
  <c r="P10168" i="3"/>
  <c r="P10184" i="3"/>
  <c r="P10200" i="3"/>
  <c r="P10216" i="3"/>
  <c r="P10232" i="3"/>
  <c r="P10248" i="3"/>
  <c r="P10264" i="3"/>
  <c r="P10280" i="3"/>
  <c r="P10296" i="3"/>
  <c r="P10312" i="3"/>
  <c r="P10328" i="3"/>
  <c r="P10344" i="3"/>
  <c r="P10360" i="3"/>
  <c r="P10376" i="3"/>
  <c r="P10392" i="3"/>
  <c r="P10408" i="3"/>
  <c r="P10424" i="3"/>
  <c r="P10440" i="3"/>
  <c r="P10456" i="3"/>
  <c r="P10472" i="3"/>
  <c r="P10488" i="3"/>
  <c r="P10504" i="3"/>
  <c r="P10520" i="3"/>
  <c r="P10536" i="3"/>
  <c r="P10552" i="3"/>
  <c r="P10568" i="3"/>
  <c r="P10584" i="3"/>
  <c r="P10600" i="3"/>
  <c r="P10616" i="3"/>
  <c r="P10632" i="3"/>
  <c r="P10648" i="3"/>
  <c r="P10664" i="3"/>
  <c r="P10680" i="3"/>
  <c r="P10696" i="3"/>
  <c r="P10712" i="3"/>
  <c r="P10728" i="3"/>
  <c r="P10744" i="3"/>
  <c r="P10760" i="3"/>
  <c r="P10776" i="3"/>
  <c r="P10792" i="3"/>
  <c r="P10808" i="3"/>
  <c r="P10824" i="3"/>
  <c r="P10840" i="3"/>
  <c r="P10856" i="3"/>
  <c r="P10872" i="3"/>
  <c r="P10888" i="3"/>
  <c r="P10904" i="3"/>
  <c r="P10920" i="3"/>
  <c r="P10936" i="3"/>
  <c r="P10952" i="3"/>
  <c r="P10968" i="3"/>
  <c r="P10984" i="3"/>
  <c r="P11000" i="3"/>
  <c r="P11016" i="3"/>
  <c r="P11032" i="3"/>
  <c r="P11048" i="3"/>
  <c r="P11064" i="3"/>
  <c r="P11080" i="3"/>
  <c r="P11096" i="3"/>
  <c r="P11112" i="3"/>
  <c r="P11128" i="3"/>
  <c r="P11144" i="3"/>
  <c r="P11160" i="3"/>
  <c r="P11176" i="3"/>
  <c r="P11192" i="3"/>
  <c r="P11208" i="3"/>
  <c r="P11224" i="3"/>
  <c r="P11240" i="3"/>
  <c r="P11256" i="3"/>
  <c r="P11272" i="3"/>
  <c r="P11288" i="3"/>
  <c r="P11304" i="3"/>
  <c r="P11320" i="3"/>
  <c r="P11336" i="3"/>
  <c r="P11352" i="3"/>
  <c r="P11368" i="3"/>
  <c r="P11384" i="3"/>
  <c r="P11400" i="3"/>
  <c r="P11416" i="3"/>
  <c r="P11432" i="3"/>
  <c r="P11448" i="3"/>
  <c r="P11464" i="3"/>
  <c r="P11480" i="3"/>
  <c r="P11496" i="3"/>
  <c r="P11512" i="3"/>
  <c r="P11528" i="3"/>
  <c r="P11544" i="3"/>
  <c r="P11560" i="3"/>
  <c r="P11576" i="3"/>
  <c r="P11592" i="3"/>
  <c r="P11608" i="3"/>
  <c r="P11624" i="3"/>
  <c r="P11640" i="3"/>
  <c r="P11656" i="3"/>
  <c r="P11672" i="3"/>
  <c r="P11688" i="3"/>
  <c r="P11704" i="3"/>
  <c r="P11720" i="3"/>
  <c r="P11736" i="3"/>
  <c r="P11752" i="3"/>
  <c r="P11768" i="3"/>
  <c r="P11784" i="3"/>
  <c r="P11800" i="3"/>
  <c r="P11816" i="3"/>
  <c r="P11832" i="3"/>
  <c r="P11848" i="3"/>
  <c r="P11864" i="3"/>
  <c r="P11880" i="3"/>
  <c r="P11896" i="3"/>
  <c r="P11912" i="3"/>
  <c r="P11928" i="3"/>
  <c r="P11944" i="3"/>
  <c r="P11960" i="3"/>
  <c r="P11976" i="3"/>
  <c r="P11992" i="3"/>
  <c r="P12008" i="3"/>
  <c r="P12024" i="3"/>
  <c r="P12040" i="3"/>
  <c r="P12056" i="3"/>
  <c r="P12072" i="3"/>
  <c r="P12088" i="3"/>
  <c r="P12104" i="3"/>
  <c r="P12120" i="3"/>
  <c r="P12136" i="3"/>
  <c r="P12152" i="3"/>
  <c r="P12168" i="3"/>
  <c r="P12184" i="3"/>
  <c r="P12200" i="3"/>
  <c r="P12216" i="3"/>
  <c r="P12232" i="3"/>
  <c r="P12248" i="3"/>
  <c r="P12264" i="3"/>
  <c r="P12280" i="3"/>
  <c r="P12296" i="3"/>
  <c r="P12312" i="3"/>
  <c r="P12328" i="3"/>
  <c r="P12344" i="3"/>
  <c r="P12360" i="3"/>
  <c r="P12376" i="3"/>
  <c r="P12392" i="3"/>
  <c r="P12408" i="3"/>
  <c r="P12424" i="3"/>
  <c r="P12440" i="3"/>
  <c r="P12456" i="3"/>
  <c r="P12472" i="3"/>
  <c r="P12488" i="3"/>
  <c r="P12504" i="3"/>
  <c r="P12520" i="3"/>
  <c r="P12536" i="3"/>
  <c r="P12552" i="3"/>
  <c r="O18441" i="3"/>
  <c r="P1151" i="3"/>
  <c r="P1871" i="3"/>
  <c r="P2401" i="3"/>
  <c r="P2852" i="3"/>
  <c r="P3349" i="3"/>
  <c r="P3781" i="3"/>
  <c r="P4177" i="3"/>
  <c r="P4469" i="3"/>
  <c r="P4645" i="3"/>
  <c r="P4787" i="3"/>
  <c r="P4935" i="3"/>
  <c r="P5067" i="3"/>
  <c r="P5199" i="3"/>
  <c r="P5347" i="3"/>
  <c r="P5476" i="3"/>
  <c r="P5599" i="3"/>
  <c r="P5723" i="3"/>
  <c r="P5830" i="3"/>
  <c r="P5937" i="3"/>
  <c r="P6052" i="3"/>
  <c r="P6151" i="3"/>
  <c r="P6245" i="3"/>
  <c r="P6346" i="3"/>
  <c r="P6430" i="3"/>
  <c r="P6511" i="3"/>
  <c r="P6605" i="3"/>
  <c r="P6686" i="3"/>
  <c r="P6767" i="3"/>
  <c r="P6861" i="3"/>
  <c r="P6942" i="3"/>
  <c r="P7023" i="3"/>
  <c r="P7117" i="3"/>
  <c r="P7198" i="3"/>
  <c r="P7279" i="3"/>
  <c r="P7373" i="3"/>
  <c r="P7454" i="3"/>
  <c r="P7535" i="3"/>
  <c r="P7629" i="3"/>
  <c r="P7709" i="3"/>
  <c r="P7759" i="3"/>
  <c r="P7817" i="3"/>
  <c r="P7859" i="3"/>
  <c r="P7902" i="3"/>
  <c r="P7946" i="3"/>
  <c r="P7987" i="3"/>
  <c r="P8030" i="3"/>
  <c r="P8074" i="3"/>
  <c r="P8115" i="3"/>
  <c r="P8156" i="3"/>
  <c r="P8190" i="3"/>
  <c r="P8227" i="3"/>
  <c r="P8264" i="3"/>
  <c r="P8291" i="3"/>
  <c r="P8318" i="3"/>
  <c r="P8348" i="3"/>
  <c r="P8377" i="3"/>
  <c r="P8407" i="3"/>
  <c r="P8431" i="3"/>
  <c r="P8461" i="3"/>
  <c r="P8490" i="3"/>
  <c r="P8520" i="3"/>
  <c r="P8547" i="3"/>
  <c r="P8574" i="3"/>
  <c r="P8604" i="3"/>
  <c r="P8633" i="3"/>
  <c r="P8663" i="3"/>
  <c r="P8687" i="3"/>
  <c r="P8717" i="3"/>
  <c r="P8746" i="3"/>
  <c r="P8776" i="3"/>
  <c r="P8799" i="3"/>
  <c r="P8826" i="3"/>
  <c r="P8852" i="3"/>
  <c r="P8877" i="3"/>
  <c r="P8904" i="3"/>
  <c r="P8926" i="3"/>
  <c r="P8952" i="3"/>
  <c r="P8973" i="3"/>
  <c r="P8999" i="3"/>
  <c r="P9020" i="3"/>
  <c r="P9044" i="3"/>
  <c r="P9067" i="3"/>
  <c r="P9091" i="3"/>
  <c r="P9114" i="3"/>
  <c r="P9135" i="3"/>
  <c r="P9161" i="3"/>
  <c r="P9182" i="3"/>
  <c r="P9208" i="3"/>
  <c r="P9229" i="3"/>
  <c r="P9255" i="3"/>
  <c r="P9275" i="3"/>
  <c r="P9294" i="3"/>
  <c r="P9315" i="3"/>
  <c r="P9335" i="3"/>
  <c r="P9354" i="3"/>
  <c r="P9373" i="3"/>
  <c r="P9394" i="3"/>
  <c r="P9413" i="3"/>
  <c r="P9433" i="3"/>
  <c r="P9452" i="3"/>
  <c r="P9471" i="3"/>
  <c r="P9492" i="3"/>
  <c r="P9512" i="3"/>
  <c r="P9531" i="3"/>
  <c r="P9550" i="3"/>
  <c r="P9571" i="3"/>
  <c r="P9589" i="3"/>
  <c r="P9608" i="3"/>
  <c r="P9626" i="3"/>
  <c r="P9644" i="3"/>
  <c r="P9662" i="3"/>
  <c r="P9680" i="3"/>
  <c r="P9699" i="3"/>
  <c r="P9716" i="3"/>
  <c r="P9733" i="3"/>
  <c r="P9751" i="3"/>
  <c r="P9768" i="3"/>
  <c r="P9785" i="3"/>
  <c r="P9801" i="3"/>
  <c r="P9817" i="3"/>
  <c r="P9833" i="3"/>
  <c r="P9849" i="3"/>
  <c r="P9865" i="3"/>
  <c r="P9881" i="3"/>
  <c r="P9897" i="3"/>
  <c r="P9913" i="3"/>
  <c r="P9929" i="3"/>
  <c r="P9945" i="3"/>
  <c r="P9961" i="3"/>
  <c r="P9977" i="3"/>
  <c r="P9993" i="3"/>
  <c r="P10009" i="3"/>
  <c r="P10025" i="3"/>
  <c r="P10041" i="3"/>
  <c r="P10057" i="3"/>
  <c r="P10073" i="3"/>
  <c r="P10089" i="3"/>
  <c r="P10105" i="3"/>
  <c r="P10121" i="3"/>
  <c r="P10137" i="3"/>
  <c r="P10153" i="3"/>
  <c r="P10169" i="3"/>
  <c r="P10185" i="3"/>
  <c r="P10201" i="3"/>
  <c r="P10217" i="3"/>
  <c r="P10233" i="3"/>
  <c r="P10249" i="3"/>
  <c r="P10265" i="3"/>
  <c r="P10281" i="3"/>
  <c r="P10297" i="3"/>
  <c r="P10313" i="3"/>
  <c r="P10329" i="3"/>
  <c r="P10345" i="3"/>
  <c r="P10361" i="3"/>
  <c r="P10377" i="3"/>
  <c r="P10393" i="3"/>
  <c r="P10409" i="3"/>
  <c r="P10425" i="3"/>
  <c r="P10441" i="3"/>
  <c r="P10457" i="3"/>
  <c r="P10473" i="3"/>
  <c r="P10489" i="3"/>
  <c r="P10505" i="3"/>
  <c r="P10521" i="3"/>
  <c r="P10537" i="3"/>
  <c r="P10553" i="3"/>
  <c r="P10569" i="3"/>
  <c r="P10585" i="3"/>
  <c r="P10601" i="3"/>
  <c r="P10617" i="3"/>
  <c r="P10633" i="3"/>
  <c r="P10649" i="3"/>
  <c r="P10665" i="3"/>
  <c r="P10681" i="3"/>
  <c r="P10697" i="3"/>
  <c r="P10713" i="3"/>
  <c r="P10729" i="3"/>
  <c r="P10745" i="3"/>
  <c r="P10761" i="3"/>
  <c r="P10777" i="3"/>
  <c r="O18539" i="3"/>
  <c r="P1264" i="3"/>
  <c r="P1872" i="3"/>
  <c r="P2402" i="3"/>
  <c r="P2919" i="3"/>
  <c r="P3351" i="3"/>
  <c r="P3783" i="3"/>
  <c r="P4219" i="3"/>
  <c r="P4470" i="3"/>
  <c r="P4646" i="3"/>
  <c r="P4807" i="3"/>
  <c r="P4939" i="3"/>
  <c r="P5071" i="3"/>
  <c r="P5219" i="3"/>
  <c r="P5348" i="3"/>
  <c r="P5477" i="3"/>
  <c r="P5617" i="3"/>
  <c r="P5724" i="3"/>
  <c r="P5831" i="3"/>
  <c r="P5954" i="3"/>
  <c r="P6053" i="3"/>
  <c r="P6152" i="3"/>
  <c r="P6260" i="3"/>
  <c r="P6347" i="3"/>
  <c r="P6431" i="3"/>
  <c r="P6525" i="3"/>
  <c r="P6606" i="3"/>
  <c r="P6687" i="3"/>
  <c r="P6781" i="3"/>
  <c r="P6862" i="3"/>
  <c r="P6943" i="3"/>
  <c r="P7037" i="3"/>
  <c r="P7118" i="3"/>
  <c r="P7199" i="3"/>
  <c r="P7293" i="3"/>
  <c r="P7374" i="3"/>
  <c r="P7455" i="3"/>
  <c r="P7549" i="3"/>
  <c r="P7630" i="3"/>
  <c r="P7710" i="3"/>
  <c r="P7769" i="3"/>
  <c r="P7818" i="3"/>
  <c r="P7865" i="3"/>
  <c r="P7903" i="3"/>
  <c r="P7949" i="3"/>
  <c r="P7993" i="3"/>
  <c r="P8031" i="3"/>
  <c r="P8077" i="3"/>
  <c r="P8121" i="3"/>
  <c r="P8157" i="3"/>
  <c r="P8191" i="3"/>
  <c r="P8233" i="3"/>
  <c r="P8265" i="3"/>
  <c r="P8295" i="3"/>
  <c r="P8319" i="3"/>
  <c r="P8349" i="3"/>
  <c r="P8378" i="3"/>
  <c r="P8408" i="3"/>
  <c r="P8435" i="3"/>
  <c r="P8462" i="3"/>
  <c r="P8492" i="3"/>
  <c r="P8521" i="3"/>
  <c r="P8551" i="3"/>
  <c r="P8575" i="3"/>
  <c r="P8605" i="3"/>
  <c r="P8634" i="3"/>
  <c r="P8664" i="3"/>
  <c r="P8691" i="3"/>
  <c r="P8718" i="3"/>
  <c r="P8748" i="3"/>
  <c r="P8777" i="3"/>
  <c r="P8803" i="3"/>
  <c r="P8828" i="3"/>
  <c r="P8855" i="3"/>
  <c r="P8878" i="3"/>
  <c r="P8905" i="3"/>
  <c r="P8927" i="3"/>
  <c r="P8953" i="3"/>
  <c r="P8974" i="3"/>
  <c r="P9000" i="3"/>
  <c r="P9021" i="3"/>
  <c r="P9047" i="3"/>
  <c r="P9068" i="3"/>
  <c r="P9092" i="3"/>
  <c r="P9115" i="3"/>
  <c r="P9139" i="3"/>
  <c r="P9162" i="3"/>
  <c r="P9183" i="3"/>
  <c r="P9209" i="3"/>
  <c r="P9230" i="3"/>
  <c r="P9256" i="3"/>
  <c r="P9276" i="3"/>
  <c r="P9295" i="3"/>
  <c r="P9316" i="3"/>
  <c r="P9336" i="3"/>
  <c r="P9355" i="3"/>
  <c r="P9374" i="3"/>
  <c r="P9395" i="3"/>
  <c r="P9415" i="3"/>
  <c r="P9434" i="3"/>
  <c r="P9453" i="3"/>
  <c r="P9474" i="3"/>
  <c r="P9493" i="3"/>
  <c r="P9513" i="3"/>
  <c r="P9532" i="3"/>
  <c r="P9551" i="3"/>
  <c r="P9572" i="3"/>
  <c r="P9591" i="3"/>
  <c r="P9609" i="3"/>
  <c r="P9627" i="3"/>
  <c r="P9645" i="3"/>
  <c r="P9663" i="3"/>
  <c r="P9682" i="3"/>
  <c r="P9700" i="3"/>
  <c r="P9717" i="3"/>
  <c r="P9735" i="3"/>
  <c r="P9752" i="3"/>
  <c r="P9769" i="3"/>
  <c r="P9786" i="3"/>
  <c r="P9802" i="3"/>
  <c r="P9818" i="3"/>
  <c r="P9834" i="3"/>
  <c r="P9850" i="3"/>
  <c r="P9866" i="3"/>
  <c r="P9882" i="3"/>
  <c r="P9898" i="3"/>
  <c r="P9914" i="3"/>
  <c r="P9930" i="3"/>
  <c r="P9946" i="3"/>
  <c r="P9962" i="3"/>
  <c r="P9978" i="3"/>
  <c r="P9994" i="3"/>
  <c r="P10010" i="3"/>
  <c r="P10026" i="3"/>
  <c r="P10042" i="3"/>
  <c r="P10058" i="3"/>
  <c r="P10074" i="3"/>
  <c r="P10090" i="3"/>
  <c r="P10106" i="3"/>
  <c r="P10122" i="3"/>
  <c r="P10138" i="3"/>
  <c r="P10154" i="3"/>
  <c r="P10170" i="3"/>
  <c r="P10186" i="3"/>
  <c r="P10202" i="3"/>
  <c r="P10218" i="3"/>
  <c r="P10234" i="3"/>
  <c r="P10250" i="3"/>
  <c r="P10266" i="3"/>
  <c r="P10282" i="3"/>
  <c r="P10298" i="3"/>
  <c r="P10314" i="3"/>
  <c r="P10330" i="3"/>
  <c r="P10346" i="3"/>
  <c r="P10362" i="3"/>
  <c r="P10378" i="3"/>
  <c r="P10394" i="3"/>
  <c r="P10410" i="3"/>
  <c r="P10426" i="3"/>
  <c r="P10442" i="3"/>
  <c r="P10458" i="3"/>
  <c r="P10474" i="3"/>
  <c r="P10490" i="3"/>
  <c r="P10506" i="3"/>
  <c r="P10522" i="3"/>
  <c r="P10538" i="3"/>
  <c r="P10554" i="3"/>
  <c r="P10570" i="3"/>
  <c r="P10586" i="3"/>
  <c r="P10602" i="3"/>
  <c r="P10618" i="3"/>
  <c r="P10634" i="3"/>
  <c r="P10650" i="3"/>
  <c r="P10666" i="3"/>
  <c r="P10682" i="3"/>
  <c r="P10698" i="3"/>
  <c r="P10714" i="3"/>
  <c r="P10730" i="3"/>
  <c r="P10746" i="3"/>
  <c r="P10762" i="3"/>
  <c r="P10778" i="3"/>
  <c r="P10794" i="3"/>
  <c r="P10810" i="3"/>
  <c r="P10826" i="3"/>
  <c r="P10842" i="3"/>
  <c r="P10858" i="3"/>
  <c r="P10874" i="3"/>
  <c r="P10890" i="3"/>
  <c r="O19081" i="3"/>
  <c r="P1266" i="3"/>
  <c r="P1874" i="3"/>
  <c r="P2487" i="3"/>
  <c r="P2932" i="3"/>
  <c r="P3364" i="3"/>
  <c r="P3861" i="3"/>
  <c r="P4225" i="3"/>
  <c r="P4471" i="3"/>
  <c r="P4674" i="3"/>
  <c r="P4811" i="3"/>
  <c r="P4943" i="3"/>
  <c r="P5091" i="3"/>
  <c r="P5220" i="3"/>
  <c r="P5349" i="3"/>
  <c r="P5503" i="3"/>
  <c r="P5618" i="3"/>
  <c r="P5727" i="3"/>
  <c r="P5851" i="3"/>
  <c r="P5955" i="3"/>
  <c r="P6054" i="3"/>
  <c r="P6170" i="3"/>
  <c r="P6261" i="3"/>
  <c r="P6348" i="3"/>
  <c r="P6445" i="3"/>
  <c r="P6526" i="3"/>
  <c r="P6607" i="3"/>
  <c r="P6701" i="3"/>
  <c r="P6782" i="3"/>
  <c r="P6863" i="3"/>
  <c r="P6957" i="3"/>
  <c r="P7038" i="3"/>
  <c r="P7119" i="3"/>
  <c r="P7213" i="3"/>
  <c r="P7294" i="3"/>
  <c r="P7375" i="3"/>
  <c r="P7469" i="3"/>
  <c r="P7550" i="3"/>
  <c r="P7631" i="3"/>
  <c r="P7711" i="3"/>
  <c r="P7770" i="3"/>
  <c r="P7821" i="3"/>
  <c r="P7866" i="3"/>
  <c r="P7907" i="3"/>
  <c r="P7950" i="3"/>
  <c r="P7994" i="3"/>
  <c r="P8035" i="3"/>
  <c r="P8078" i="3"/>
  <c r="P8122" i="3"/>
  <c r="P8158" i="3"/>
  <c r="P8195" i="3"/>
  <c r="P8234" i="3"/>
  <c r="P8266" i="3"/>
  <c r="P8296" i="3"/>
  <c r="P8323" i="3"/>
  <c r="P8350" i="3"/>
  <c r="P8380" i="3"/>
  <c r="P8409" i="3"/>
  <c r="P8439" i="3"/>
  <c r="P8463" i="3"/>
  <c r="P8493" i="3"/>
  <c r="P8522" i="3"/>
  <c r="P8552" i="3"/>
  <c r="P8579" i="3"/>
  <c r="P8606" i="3"/>
  <c r="P8636" i="3"/>
  <c r="P8665" i="3"/>
  <c r="P8695" i="3"/>
  <c r="P8719" i="3"/>
  <c r="P8749" i="3"/>
  <c r="P8778" i="3"/>
  <c r="P8804" i="3"/>
  <c r="P8829" i="3"/>
  <c r="P8856" i="3"/>
  <c r="P8879" i="3"/>
  <c r="P8906" i="3"/>
  <c r="P8931" i="3"/>
  <c r="P8954" i="3"/>
  <c r="P8975" i="3"/>
  <c r="P9001" i="3"/>
  <c r="P9022" i="3"/>
  <c r="P9048" i="3"/>
  <c r="P9069" i="3"/>
  <c r="P9095" i="3"/>
  <c r="P9116" i="3"/>
  <c r="P9140" i="3"/>
  <c r="P9163" i="3"/>
  <c r="P9187" i="3"/>
  <c r="P9210" i="3"/>
  <c r="P9231" i="3"/>
  <c r="P9257" i="3"/>
  <c r="P9277" i="3"/>
  <c r="P9298" i="3"/>
  <c r="P9317" i="3"/>
  <c r="P9337" i="3"/>
  <c r="P9356" i="3"/>
  <c r="P9375" i="3"/>
  <c r="P9396" i="3"/>
  <c r="P9416" i="3"/>
  <c r="P9435" i="3"/>
  <c r="P9454" i="3"/>
  <c r="P9475" i="3"/>
  <c r="P9495" i="3"/>
  <c r="P9514" i="3"/>
  <c r="P9533" i="3"/>
  <c r="P9554" i="3"/>
  <c r="P9573" i="3"/>
  <c r="P9592" i="3"/>
  <c r="P9610" i="3"/>
  <c r="P9628" i="3"/>
  <c r="P9646" i="3"/>
  <c r="P9664" i="3"/>
  <c r="P9683" i="3"/>
  <c r="P9701" i="3"/>
  <c r="P9719" i="3"/>
  <c r="P9736" i="3"/>
  <c r="P9753" i="3"/>
  <c r="P9770" i="3"/>
  <c r="P9787" i="3"/>
  <c r="P9803" i="3"/>
  <c r="P9819" i="3"/>
  <c r="P9835" i="3"/>
  <c r="P9851" i="3"/>
  <c r="P9867" i="3"/>
  <c r="P9883" i="3"/>
  <c r="P9899" i="3"/>
  <c r="P9915" i="3"/>
  <c r="P9931" i="3"/>
  <c r="P9947" i="3"/>
  <c r="P9963" i="3"/>
  <c r="P9979" i="3"/>
  <c r="P9995" i="3"/>
  <c r="P10011" i="3"/>
  <c r="P10027" i="3"/>
  <c r="P10043" i="3"/>
  <c r="P10059" i="3"/>
  <c r="P10075" i="3"/>
  <c r="P10091" i="3"/>
  <c r="P10107" i="3"/>
  <c r="P10123" i="3"/>
  <c r="P10139" i="3"/>
  <c r="P10155" i="3"/>
  <c r="P10171" i="3"/>
  <c r="P10187" i="3"/>
  <c r="P10203" i="3"/>
  <c r="P10219" i="3"/>
  <c r="P10235" i="3"/>
  <c r="P10251" i="3"/>
  <c r="P10267" i="3"/>
  <c r="P10283" i="3"/>
  <c r="P10299" i="3"/>
  <c r="P10315" i="3"/>
  <c r="P10331" i="3"/>
  <c r="P10347" i="3"/>
  <c r="P10363" i="3"/>
  <c r="P10379" i="3"/>
  <c r="P10395" i="3"/>
  <c r="P10411" i="3"/>
  <c r="P10427" i="3"/>
  <c r="P10443" i="3"/>
  <c r="P10459" i="3"/>
  <c r="P10475" i="3"/>
  <c r="P10491" i="3"/>
  <c r="P10507" i="3"/>
  <c r="P10523" i="3"/>
  <c r="P10539" i="3"/>
  <c r="P10555" i="3"/>
  <c r="P10571" i="3"/>
  <c r="P10587" i="3"/>
  <c r="P10603" i="3"/>
  <c r="P10619" i="3"/>
  <c r="P10635" i="3"/>
  <c r="P10651" i="3"/>
  <c r="P10667" i="3"/>
  <c r="P10683" i="3"/>
  <c r="P10699" i="3"/>
  <c r="P10715" i="3"/>
  <c r="P10731" i="3"/>
  <c r="P10747" i="3"/>
  <c r="P10763" i="3"/>
  <c r="P52" i="3"/>
  <c r="P1284" i="3"/>
  <c r="P1980" i="3"/>
  <c r="P2488" i="3"/>
  <c r="P2933" i="3"/>
  <c r="P3431" i="3"/>
  <c r="P3863" i="3"/>
  <c r="P4228" i="3"/>
  <c r="P4513" i="3"/>
  <c r="P4675" i="3"/>
  <c r="P4815" i="3"/>
  <c r="P4963" i="3"/>
  <c r="P5092" i="3"/>
  <c r="P5221" i="3"/>
  <c r="P5375" i="3"/>
  <c r="P5504" i="3"/>
  <c r="P5619" i="3"/>
  <c r="P5745" i="3"/>
  <c r="P5852" i="3"/>
  <c r="P5956" i="3"/>
  <c r="P6071" i="3"/>
  <c r="P6171" i="3"/>
  <c r="P6262" i="3"/>
  <c r="P6363" i="3"/>
  <c r="P6446" i="3"/>
  <c r="P6527" i="3"/>
  <c r="P6621" i="3"/>
  <c r="P6702" i="3"/>
  <c r="P6783" i="3"/>
  <c r="P6877" i="3"/>
  <c r="P6958" i="3"/>
  <c r="P7039" i="3"/>
  <c r="P7133" i="3"/>
  <c r="P7214" i="3"/>
  <c r="P7295" i="3"/>
  <c r="P7389" i="3"/>
  <c r="P7470" i="3"/>
  <c r="P7551" i="3"/>
  <c r="P7645" i="3"/>
  <c r="P7721" i="3"/>
  <c r="P7773" i="3"/>
  <c r="P7822" i="3"/>
  <c r="P7869" i="3"/>
  <c r="P7913" i="3"/>
  <c r="P7951" i="3"/>
  <c r="P7997" i="3"/>
  <c r="P8041" i="3"/>
  <c r="P8079" i="3"/>
  <c r="P8125" i="3"/>
  <c r="P8159" i="3"/>
  <c r="P8201" i="3"/>
  <c r="P8236" i="3"/>
  <c r="P8268" i="3"/>
  <c r="P8297" i="3"/>
  <c r="P8327" i="3"/>
  <c r="P8351" i="3"/>
  <c r="P8381" i="3"/>
  <c r="P8410" i="3"/>
  <c r="P8440" i="3"/>
  <c r="P8467" i="3"/>
  <c r="P8494" i="3"/>
  <c r="P8524" i="3"/>
  <c r="P8553" i="3"/>
  <c r="P8583" i="3"/>
  <c r="P8607" i="3"/>
  <c r="P8637" i="3"/>
  <c r="P8666" i="3"/>
  <c r="P8696" i="3"/>
  <c r="P8723" i="3"/>
  <c r="P8750" i="3"/>
  <c r="P8780" i="3"/>
  <c r="P8807" i="3"/>
  <c r="P8830" i="3"/>
  <c r="P8857" i="3"/>
  <c r="P8883" i="3"/>
  <c r="P8908" i="3"/>
  <c r="P8932" i="3"/>
  <c r="P8955" i="3"/>
  <c r="P8979" i="3"/>
  <c r="P9002" i="3"/>
  <c r="P9023" i="3"/>
  <c r="P9049" i="3"/>
  <c r="P9070" i="3"/>
  <c r="P9096" i="3"/>
  <c r="P9117" i="3"/>
  <c r="P9143" i="3"/>
  <c r="P9164" i="3"/>
  <c r="P9188" i="3"/>
  <c r="P9211" i="3"/>
  <c r="P9235" i="3"/>
  <c r="P9258" i="3"/>
  <c r="P9278" i="3"/>
  <c r="P9299" i="3"/>
  <c r="P9319" i="3"/>
  <c r="P9338" i="3"/>
  <c r="P9357" i="3"/>
  <c r="P9378" i="3"/>
  <c r="P9397" i="3"/>
  <c r="P9417" i="3"/>
  <c r="P9436" i="3"/>
  <c r="P9455" i="3"/>
  <c r="P9476" i="3"/>
  <c r="P9496" i="3"/>
  <c r="P9515" i="3"/>
  <c r="P9534" i="3"/>
  <c r="P9555" i="3"/>
  <c r="P9575" i="3"/>
  <c r="P9593" i="3"/>
  <c r="P9611" i="3"/>
  <c r="P9629" i="3"/>
  <c r="P9647" i="3"/>
  <c r="P9666" i="3"/>
  <c r="P9684" i="3"/>
  <c r="P9703" i="3"/>
  <c r="P9720" i="3"/>
  <c r="P9737" i="3"/>
  <c r="P9754" i="3"/>
  <c r="P9771" i="3"/>
  <c r="P9788" i="3"/>
  <c r="P9804" i="3"/>
  <c r="P9820" i="3"/>
  <c r="P9836" i="3"/>
  <c r="P9852" i="3"/>
  <c r="P9868" i="3"/>
  <c r="P9884" i="3"/>
  <c r="P9900" i="3"/>
  <c r="P9916" i="3"/>
  <c r="P9932" i="3"/>
  <c r="P9948" i="3"/>
  <c r="P9964" i="3"/>
  <c r="P9980" i="3"/>
  <c r="P9996" i="3"/>
  <c r="P10012" i="3"/>
  <c r="P10028" i="3"/>
  <c r="P10044" i="3"/>
  <c r="P10060" i="3"/>
  <c r="P10076" i="3"/>
  <c r="P10092" i="3"/>
  <c r="P10108" i="3"/>
  <c r="P10124" i="3"/>
  <c r="P10140" i="3"/>
  <c r="P10156" i="3"/>
  <c r="P10172" i="3"/>
  <c r="P10188" i="3"/>
  <c r="P10204" i="3"/>
  <c r="P10220" i="3"/>
  <c r="P10236" i="3"/>
  <c r="P10252" i="3"/>
  <c r="P10268" i="3"/>
  <c r="P10284" i="3"/>
  <c r="P10300" i="3"/>
  <c r="P10316" i="3"/>
  <c r="P10332" i="3"/>
  <c r="P10348" i="3"/>
  <c r="P10364" i="3"/>
  <c r="P10380" i="3"/>
  <c r="P10396" i="3"/>
  <c r="P10412" i="3"/>
  <c r="P10428" i="3"/>
  <c r="P10444" i="3"/>
  <c r="P10460" i="3"/>
  <c r="P10476" i="3"/>
  <c r="P10492" i="3"/>
  <c r="P10508" i="3"/>
  <c r="P10524" i="3"/>
  <c r="P10540" i="3"/>
  <c r="P10556" i="3"/>
  <c r="P10572" i="3"/>
  <c r="P10588" i="3"/>
  <c r="P10604" i="3"/>
  <c r="P10620" i="3"/>
  <c r="P10636" i="3"/>
  <c r="P10652" i="3"/>
  <c r="P10668" i="3"/>
  <c r="P10684" i="3"/>
  <c r="P10700" i="3"/>
  <c r="P10716" i="3"/>
  <c r="P10732" i="3"/>
  <c r="P10748" i="3"/>
  <c r="P66" i="3"/>
  <c r="P1383" i="3"/>
  <c r="P1982" i="3"/>
  <c r="P2490" i="3"/>
  <c r="P3012" i="3"/>
  <c r="P3444" i="3"/>
  <c r="P3876" i="3"/>
  <c r="P4273" i="3"/>
  <c r="P4515" i="3"/>
  <c r="P4676" i="3"/>
  <c r="P4835" i="3"/>
  <c r="P4964" i="3"/>
  <c r="P5093" i="3"/>
  <c r="P5247" i="3"/>
  <c r="P5376" i="3"/>
  <c r="P5505" i="3"/>
  <c r="P5637" i="3"/>
  <c r="P5746" i="3"/>
  <c r="P5855" i="3"/>
  <c r="P5973" i="3"/>
  <c r="P6072" i="3"/>
  <c r="P6172" i="3"/>
  <c r="P6277" i="3"/>
  <c r="P6364" i="3"/>
  <c r="P6447" i="3"/>
  <c r="P6541" i="3"/>
  <c r="P6622" i="3"/>
  <c r="P6703" i="3"/>
  <c r="P6797" i="3"/>
  <c r="P6878" i="3"/>
  <c r="P6959" i="3"/>
  <c r="P7053" i="3"/>
  <c r="P7134" i="3"/>
  <c r="P7215" i="3"/>
  <c r="P7309" i="3"/>
  <c r="P7390" i="3"/>
  <c r="P7471" i="3"/>
  <c r="P7565" i="3"/>
  <c r="P7646" i="3"/>
  <c r="P7725" i="3"/>
  <c r="P7774" i="3"/>
  <c r="P7823" i="3"/>
  <c r="P7870" i="3"/>
  <c r="P7914" i="3"/>
  <c r="P7955" i="3"/>
  <c r="P7998" i="3"/>
  <c r="P8042" i="3"/>
  <c r="P8083" i="3"/>
  <c r="P8126" i="3"/>
  <c r="P8163" i="3"/>
  <c r="P8202" i="3"/>
  <c r="P8237" i="3"/>
  <c r="P8269" i="3"/>
  <c r="P8298" i="3"/>
  <c r="P8328" i="3"/>
  <c r="P8355" i="3"/>
  <c r="P8382" i="3"/>
  <c r="P8412" i="3"/>
  <c r="P8441" i="3"/>
  <c r="P8471" i="3"/>
  <c r="P8495" i="3"/>
  <c r="P8525" i="3"/>
  <c r="P8554" i="3"/>
  <c r="P8584" i="3"/>
  <c r="P8611" i="3"/>
  <c r="P8638" i="3"/>
  <c r="P8668" i="3"/>
  <c r="P8697" i="3"/>
  <c r="P8727" i="3"/>
  <c r="P8751" i="3"/>
  <c r="P8781" i="3"/>
  <c r="P8808" i="3"/>
  <c r="P8831" i="3"/>
  <c r="P8858" i="3"/>
  <c r="P8884" i="3"/>
  <c r="P8909" i="3"/>
  <c r="P8935" i="3"/>
  <c r="P8956" i="3"/>
  <c r="P8980" i="3"/>
  <c r="P9003" i="3"/>
  <c r="P9027" i="3"/>
  <c r="P9050" i="3"/>
  <c r="P9071" i="3"/>
  <c r="P9097" i="3"/>
  <c r="P9118" i="3"/>
  <c r="P9144" i="3"/>
  <c r="P9165" i="3"/>
  <c r="P9191" i="3"/>
  <c r="P9212" i="3"/>
  <c r="P9236" i="3"/>
  <c r="P9259" i="3"/>
  <c r="P9279" i="3"/>
  <c r="P9300" i="3"/>
  <c r="P9320" i="3"/>
  <c r="P9339" i="3"/>
  <c r="P9358" i="3"/>
  <c r="P9379" i="3"/>
  <c r="P9399" i="3"/>
  <c r="P9418" i="3"/>
  <c r="P9437" i="3"/>
  <c r="P9458" i="3"/>
  <c r="P9477" i="3"/>
  <c r="P9497" i="3"/>
  <c r="P9516" i="3"/>
  <c r="P9535" i="3"/>
  <c r="P9556" i="3"/>
  <c r="P9576" i="3"/>
  <c r="P9594" i="3"/>
  <c r="P9612" i="3"/>
  <c r="P9630" i="3"/>
  <c r="P9648" i="3"/>
  <c r="P9667" i="3"/>
  <c r="P9685" i="3"/>
  <c r="P9704" i="3"/>
  <c r="P9721" i="3"/>
  <c r="P9738" i="3"/>
  <c r="P9755" i="3"/>
  <c r="P9772" i="3"/>
  <c r="P9789" i="3"/>
  <c r="P9805" i="3"/>
  <c r="P9821" i="3"/>
  <c r="P9837" i="3"/>
  <c r="P9853" i="3"/>
  <c r="P9869" i="3"/>
  <c r="P9885" i="3"/>
  <c r="P9901" i="3"/>
  <c r="P9917" i="3"/>
  <c r="P9933" i="3"/>
  <c r="P9949" i="3"/>
  <c r="P9965" i="3"/>
  <c r="P9981" i="3"/>
  <c r="P9997" i="3"/>
  <c r="P10013" i="3"/>
  <c r="P10029" i="3"/>
  <c r="P10045" i="3"/>
  <c r="P10061" i="3"/>
  <c r="P10077" i="3"/>
  <c r="P10093" i="3"/>
  <c r="P10109" i="3"/>
  <c r="P10125" i="3"/>
  <c r="P10141" i="3"/>
  <c r="P10157" i="3"/>
  <c r="P10173" i="3"/>
  <c r="P10189" i="3"/>
  <c r="P10205" i="3"/>
  <c r="P10221" i="3"/>
  <c r="P10237" i="3"/>
  <c r="P10253" i="3"/>
  <c r="P10269" i="3"/>
  <c r="P10285" i="3"/>
  <c r="P10301" i="3"/>
  <c r="P10317" i="3"/>
  <c r="P10333" i="3"/>
  <c r="P10349" i="3"/>
  <c r="P10365" i="3"/>
  <c r="P10381" i="3"/>
  <c r="P10397" i="3"/>
  <c r="P10413" i="3"/>
  <c r="P10429" i="3"/>
  <c r="P10445" i="3"/>
  <c r="P10461" i="3"/>
  <c r="P10477" i="3"/>
  <c r="P10493" i="3"/>
  <c r="P10509" i="3"/>
  <c r="P10525" i="3"/>
  <c r="P10541" i="3"/>
  <c r="P10557" i="3"/>
  <c r="P10573" i="3"/>
  <c r="P10589" i="3"/>
  <c r="P10605" i="3"/>
  <c r="P10621" i="3"/>
  <c r="P10637" i="3"/>
  <c r="P10653" i="3"/>
  <c r="P10669" i="3"/>
  <c r="P10685" i="3"/>
  <c r="P10701" i="3"/>
  <c r="P10717" i="3"/>
  <c r="P10733" i="3"/>
  <c r="P10749" i="3"/>
  <c r="P10765" i="3"/>
  <c r="P10781" i="3"/>
  <c r="P10797" i="3"/>
  <c r="P10813" i="3"/>
  <c r="P10829" i="3"/>
  <c r="P10845" i="3"/>
  <c r="P10861" i="3"/>
  <c r="P10877" i="3"/>
  <c r="P10893" i="3"/>
  <c r="P10909" i="3"/>
  <c r="P10925" i="3"/>
  <c r="P612" i="3"/>
  <c r="P1404" i="3"/>
  <c r="P1999" i="3"/>
  <c r="P2573" i="3"/>
  <c r="P3013" i="3"/>
  <c r="P3445" i="3"/>
  <c r="P3943" i="3"/>
  <c r="P4276" i="3"/>
  <c r="P4516" i="3"/>
  <c r="P4703" i="3"/>
  <c r="P4836" i="3"/>
  <c r="P4965" i="3"/>
  <c r="P5119" i="3"/>
  <c r="P5248" i="3"/>
  <c r="P5377" i="3"/>
  <c r="P5525" i="3"/>
  <c r="P5638" i="3"/>
  <c r="P5747" i="3"/>
  <c r="P5873" i="3"/>
  <c r="P5974" i="3"/>
  <c r="P6074" i="3"/>
  <c r="P6188" i="3"/>
  <c r="P6278" i="3"/>
  <c r="P6365" i="3"/>
  <c r="P6461" i="3"/>
  <c r="P6542" i="3"/>
  <c r="P6623" i="3"/>
  <c r="P6717" i="3"/>
  <c r="P6798" i="3"/>
  <c r="P6879" i="3"/>
  <c r="P6973" i="3"/>
  <c r="P7054" i="3"/>
  <c r="P7135" i="3"/>
  <c r="P7229" i="3"/>
  <c r="P7310" i="3"/>
  <c r="P7391" i="3"/>
  <c r="P7485" i="3"/>
  <c r="P7566" i="3"/>
  <c r="P7647" i="3"/>
  <c r="P7726" i="3"/>
  <c r="P7775" i="3"/>
  <c r="P7833" i="3"/>
  <c r="P7871" i="3"/>
  <c r="P7917" i="3"/>
  <c r="P7961" i="3"/>
  <c r="P7999" i="3"/>
  <c r="P8045" i="3"/>
  <c r="P8089" i="3"/>
  <c r="P8127" i="3"/>
  <c r="P8169" i="3"/>
  <c r="P8204" i="3"/>
  <c r="P8238" i="3"/>
  <c r="P8270" i="3"/>
  <c r="P8300" i="3"/>
  <c r="P8329" i="3"/>
  <c r="P8359" i="3"/>
  <c r="P8383" i="3"/>
  <c r="P8413" i="3"/>
  <c r="P8442" i="3"/>
  <c r="P8472" i="3"/>
  <c r="P8499" i="3"/>
  <c r="P8526" i="3"/>
  <c r="P8556" i="3"/>
  <c r="P8585" i="3"/>
  <c r="P8615" i="3"/>
  <c r="P8639" i="3"/>
  <c r="P8669" i="3"/>
  <c r="P8698" i="3"/>
  <c r="P8728" i="3"/>
  <c r="P8755" i="3"/>
  <c r="P8782" i="3"/>
  <c r="P8809" i="3"/>
  <c r="P8835" i="3"/>
  <c r="P8860" i="3"/>
  <c r="P8887" i="3"/>
  <c r="P8910" i="3"/>
  <c r="P8936" i="3"/>
  <c r="P8957" i="3"/>
  <c r="P8983" i="3"/>
  <c r="P9004" i="3"/>
  <c r="P9028" i="3"/>
  <c r="P9051" i="3"/>
  <c r="P9075" i="3"/>
  <c r="P9098" i="3"/>
  <c r="P9119" i="3"/>
  <c r="P9145" i="3"/>
  <c r="P9166" i="3"/>
  <c r="P9192" i="3"/>
  <c r="P9213" i="3"/>
  <c r="P9239" i="3"/>
  <c r="P9260" i="3"/>
  <c r="P9282" i="3"/>
  <c r="P9301" i="3"/>
  <c r="P9321" i="3"/>
  <c r="P9340" i="3"/>
  <c r="P9359" i="3"/>
  <c r="P9380" i="3"/>
  <c r="P9400" i="3"/>
  <c r="P9419" i="3"/>
  <c r="P9438" i="3"/>
  <c r="P9459" i="3"/>
  <c r="P9479" i="3"/>
  <c r="P9498" i="3"/>
  <c r="P9517" i="3"/>
  <c r="P9538" i="3"/>
  <c r="P9557" i="3"/>
  <c r="P9577" i="3"/>
  <c r="P9595" i="3"/>
  <c r="P9613" i="3"/>
  <c r="P9631" i="3"/>
  <c r="P9650" i="3"/>
  <c r="P9668" i="3"/>
  <c r="P9687" i="3"/>
  <c r="P9705" i="3"/>
  <c r="P9722" i="3"/>
  <c r="P9739" i="3"/>
  <c r="P9756" i="3"/>
  <c r="P9773" i="3"/>
  <c r="P9790" i="3"/>
  <c r="P9806" i="3"/>
  <c r="P9822" i="3"/>
  <c r="P9838" i="3"/>
  <c r="P9854" i="3"/>
  <c r="P9870" i="3"/>
  <c r="P9886" i="3"/>
  <c r="P9902" i="3"/>
  <c r="P9918" i="3"/>
  <c r="P9934" i="3"/>
  <c r="P9950" i="3"/>
  <c r="P9966" i="3"/>
  <c r="P9982" i="3"/>
  <c r="P9998" i="3"/>
  <c r="P10014" i="3"/>
  <c r="P10030" i="3"/>
  <c r="P10046" i="3"/>
  <c r="P10062" i="3"/>
  <c r="P10078" i="3"/>
  <c r="P10094" i="3"/>
  <c r="P10110" i="3"/>
  <c r="P10126" i="3"/>
  <c r="P10142" i="3"/>
  <c r="P10158" i="3"/>
  <c r="P10174" i="3"/>
  <c r="P10190" i="3"/>
  <c r="P10206" i="3"/>
  <c r="P10222" i="3"/>
  <c r="P10238" i="3"/>
  <c r="P10254" i="3"/>
  <c r="P10270" i="3"/>
  <c r="P10286" i="3"/>
  <c r="P10302" i="3"/>
  <c r="P10318" i="3"/>
  <c r="P10334" i="3"/>
  <c r="P10350" i="3"/>
  <c r="P10366" i="3"/>
  <c r="P10382" i="3"/>
  <c r="P10398" i="3"/>
  <c r="P10414" i="3"/>
  <c r="P10430" i="3"/>
  <c r="P10446" i="3"/>
  <c r="P10462" i="3"/>
  <c r="P10478" i="3"/>
  <c r="P10494" i="3"/>
  <c r="P10510" i="3"/>
  <c r="P10526" i="3"/>
  <c r="P10542" i="3"/>
  <c r="P10558" i="3"/>
  <c r="P10574" i="3"/>
  <c r="P10590" i="3"/>
  <c r="P10606" i="3"/>
  <c r="P10622" i="3"/>
  <c r="P10638" i="3"/>
  <c r="P10654" i="3"/>
  <c r="P10670" i="3"/>
  <c r="P10686" i="3"/>
  <c r="P10702" i="3"/>
  <c r="P10718" i="3"/>
  <c r="P10734" i="3"/>
  <c r="P10750" i="3"/>
  <c r="P10766" i="3"/>
  <c r="P10782" i="3"/>
  <c r="P10798" i="3"/>
  <c r="P10814" i="3"/>
  <c r="P10830" i="3"/>
  <c r="P10846" i="3"/>
  <c r="P10862" i="3"/>
  <c r="P10878" i="3"/>
  <c r="P10894" i="3"/>
  <c r="P10910" i="3"/>
  <c r="P10926" i="3"/>
  <c r="P10942" i="3"/>
  <c r="P10958" i="3"/>
  <c r="P10974" i="3"/>
  <c r="P10990" i="3"/>
  <c r="P11006" i="3"/>
  <c r="P11022" i="3"/>
  <c r="P11038" i="3"/>
  <c r="P11054" i="3"/>
  <c r="P11070" i="3"/>
  <c r="P11086" i="3"/>
  <c r="P11102" i="3"/>
  <c r="P11118" i="3"/>
  <c r="P11134" i="3"/>
  <c r="P11150" i="3"/>
  <c r="P11166" i="3"/>
  <c r="P11182" i="3"/>
  <c r="P11198" i="3"/>
  <c r="P11214" i="3"/>
  <c r="P11230" i="3"/>
  <c r="P11246" i="3"/>
  <c r="P11262" i="3"/>
  <c r="P11278" i="3"/>
  <c r="P11294" i="3"/>
  <c r="P11310" i="3"/>
  <c r="P11326" i="3"/>
  <c r="P11342" i="3"/>
  <c r="P11358" i="3"/>
  <c r="P11374" i="3"/>
  <c r="P11390" i="3"/>
  <c r="P11406" i="3"/>
  <c r="P11422" i="3"/>
  <c r="P11438" i="3"/>
  <c r="P11454" i="3"/>
  <c r="P11470" i="3"/>
  <c r="P11486" i="3"/>
  <c r="P11502" i="3"/>
  <c r="P11518" i="3"/>
  <c r="P11534" i="3"/>
  <c r="P11550" i="3"/>
  <c r="P11566" i="3"/>
  <c r="P11582" i="3"/>
  <c r="P11598" i="3"/>
  <c r="P11614" i="3"/>
  <c r="P11630" i="3"/>
  <c r="P11646" i="3"/>
  <c r="P11662" i="3"/>
  <c r="P11678" i="3"/>
  <c r="P11694" i="3"/>
  <c r="P11710" i="3"/>
  <c r="P11726" i="3"/>
  <c r="P11742" i="3"/>
  <c r="P11758" i="3"/>
  <c r="P11774" i="3"/>
  <c r="P11790" i="3"/>
  <c r="P11806" i="3"/>
  <c r="P11822" i="3"/>
  <c r="P11838" i="3"/>
  <c r="P11854" i="3"/>
  <c r="P11870" i="3"/>
  <c r="P11886" i="3"/>
  <c r="P11902" i="3"/>
  <c r="P11918" i="3"/>
  <c r="P11934" i="3"/>
  <c r="P11950" i="3"/>
  <c r="P11966" i="3"/>
  <c r="P11982" i="3"/>
  <c r="P11998" i="3"/>
  <c r="P12014" i="3"/>
  <c r="P12030" i="3"/>
  <c r="P12046" i="3"/>
  <c r="P12062" i="3"/>
  <c r="P12078" i="3"/>
  <c r="P12094" i="3"/>
  <c r="P12110" i="3"/>
  <c r="P12126" i="3"/>
  <c r="P12142" i="3"/>
  <c r="P12158" i="3"/>
  <c r="P12174" i="3"/>
  <c r="P12190" i="3"/>
  <c r="P12206" i="3"/>
  <c r="P12222" i="3"/>
  <c r="P12238" i="3"/>
  <c r="P12254" i="3"/>
  <c r="P622" i="3"/>
  <c r="P3525" i="3"/>
  <c r="P4864" i="3"/>
  <c r="P5639" i="3"/>
  <c r="P6191" i="3"/>
  <c r="P6639" i="3"/>
  <c r="P7149" i="3"/>
  <c r="P7581" i="3"/>
  <c r="P7882" i="3"/>
  <c r="P8131" i="3"/>
  <c r="P8302" i="3"/>
  <c r="P8446" i="3"/>
  <c r="P8616" i="3"/>
  <c r="P8760" i="3"/>
  <c r="P8890" i="3"/>
  <c r="P9031" i="3"/>
  <c r="P9147" i="3"/>
  <c r="P9263" i="3"/>
  <c r="P9381" i="3"/>
  <c r="P9481" i="3"/>
  <c r="P9580" i="3"/>
  <c r="P9688" i="3"/>
  <c r="P9775" i="3"/>
  <c r="P9857" i="3"/>
  <c r="P9951" i="3"/>
  <c r="P10032" i="3"/>
  <c r="P10113" i="3"/>
  <c r="P10207" i="3"/>
  <c r="P10288" i="3"/>
  <c r="P10369" i="3"/>
  <c r="P10463" i="3"/>
  <c r="P10544" i="3"/>
  <c r="P10625" i="3"/>
  <c r="P10719" i="3"/>
  <c r="P10784" i="3"/>
  <c r="P10828" i="3"/>
  <c r="P10873" i="3"/>
  <c r="P10911" i="3"/>
  <c r="P10944" i="3"/>
  <c r="P10976" i="3"/>
  <c r="P11008" i="3"/>
  <c r="P11040" i="3"/>
  <c r="P11072" i="3"/>
  <c r="P11104" i="3"/>
  <c r="P11136" i="3"/>
  <c r="P11168" i="3"/>
  <c r="P11200" i="3"/>
  <c r="P11232" i="3"/>
  <c r="P11264" i="3"/>
  <c r="P11296" i="3"/>
  <c r="P11328" i="3"/>
  <c r="P11360" i="3"/>
  <c r="P11392" i="3"/>
  <c r="P11424" i="3"/>
  <c r="P11456" i="3"/>
  <c r="P11488" i="3"/>
  <c r="P11520" i="3"/>
  <c r="P11552" i="3"/>
  <c r="P11584" i="3"/>
  <c r="P11616" i="3"/>
  <c r="P11648" i="3"/>
  <c r="P11680" i="3"/>
  <c r="P11712" i="3"/>
  <c r="P11744" i="3"/>
  <c r="P11776" i="3"/>
  <c r="P11808" i="3"/>
  <c r="P11840" i="3"/>
  <c r="P11872" i="3"/>
  <c r="P11904" i="3"/>
  <c r="P11936" i="3"/>
  <c r="P11968" i="3"/>
  <c r="P12000" i="3"/>
  <c r="P12032" i="3"/>
  <c r="P12064" i="3"/>
  <c r="P12096" i="3"/>
  <c r="P12128" i="3"/>
  <c r="P12160" i="3"/>
  <c r="P12192" i="3"/>
  <c r="P12224" i="3"/>
  <c r="P12256" i="3"/>
  <c r="P12286" i="3"/>
  <c r="P12316" i="3"/>
  <c r="P12346" i="3"/>
  <c r="P12369" i="3"/>
  <c r="P12399" i="3"/>
  <c r="P12427" i="3"/>
  <c r="P12449" i="3"/>
  <c r="P12477" i="3"/>
  <c r="P12505" i="3"/>
  <c r="P12527" i="3"/>
  <c r="P12555" i="3"/>
  <c r="P12576" i="3"/>
  <c r="P12602" i="3"/>
  <c r="P12623" i="3"/>
  <c r="P12649" i="3"/>
  <c r="P12670" i="3"/>
  <c r="P12696" i="3"/>
  <c r="P12717" i="3"/>
  <c r="P12737" i="3"/>
  <c r="P12761" i="3"/>
  <c r="P12781" i="3"/>
  <c r="P12801" i="3"/>
  <c r="P12825" i="3"/>
  <c r="P12845" i="3"/>
  <c r="P12865" i="3"/>
  <c r="P12889" i="3"/>
  <c r="P12909" i="3"/>
  <c r="P12929" i="3"/>
  <c r="P12953" i="3"/>
  <c r="P12973" i="3"/>
  <c r="P12993" i="3"/>
  <c r="P13017" i="3"/>
  <c r="P13037" i="3"/>
  <c r="P13057" i="3"/>
  <c r="P13081" i="3"/>
  <c r="P13100" i="3"/>
  <c r="P13119" i="3"/>
  <c r="P13138" i="3"/>
  <c r="P13157" i="3"/>
  <c r="P13176" i="3"/>
  <c r="P13194" i="3"/>
  <c r="P13212" i="3"/>
  <c r="P13230" i="3"/>
  <c r="P13248" i="3"/>
  <c r="P13266" i="3"/>
  <c r="P13285" i="3"/>
  <c r="P13304" i="3"/>
  <c r="P13321" i="3"/>
  <c r="P13338" i="3"/>
  <c r="P13354" i="3"/>
  <c r="P13370" i="3"/>
  <c r="P13386" i="3"/>
  <c r="P13402" i="3"/>
  <c r="P13418" i="3"/>
  <c r="P13434" i="3"/>
  <c r="P13450" i="3"/>
  <c r="P13466" i="3"/>
  <c r="P13482" i="3"/>
  <c r="P13498" i="3"/>
  <c r="P13514" i="3"/>
  <c r="P13530" i="3"/>
  <c r="P13546" i="3"/>
  <c r="P13562" i="3"/>
  <c r="P13578" i="3"/>
  <c r="P13594" i="3"/>
  <c r="P13610" i="3"/>
  <c r="P13626" i="3"/>
  <c r="P13642" i="3"/>
  <c r="P13658" i="3"/>
  <c r="P13674" i="3"/>
  <c r="P13690" i="3"/>
  <c r="P13706" i="3"/>
  <c r="P13722" i="3"/>
  <c r="P13738" i="3"/>
  <c r="P13754" i="3"/>
  <c r="P13770" i="3"/>
  <c r="P13786" i="3"/>
  <c r="P13802" i="3"/>
  <c r="P13818" i="3"/>
  <c r="P13834" i="3"/>
  <c r="P13850" i="3"/>
  <c r="P13866" i="3"/>
  <c r="P13882" i="3"/>
  <c r="P13898" i="3"/>
  <c r="P13914" i="3"/>
  <c r="P13930" i="3"/>
  <c r="P13946" i="3"/>
  <c r="P13962" i="3"/>
  <c r="P13978" i="3"/>
  <c r="P13994" i="3"/>
  <c r="P14010" i="3"/>
  <c r="P14026" i="3"/>
  <c r="P14042" i="3"/>
  <c r="P14058" i="3"/>
  <c r="P14074" i="3"/>
  <c r="P14090" i="3"/>
  <c r="P14106" i="3"/>
  <c r="P14122" i="3"/>
  <c r="P14138" i="3"/>
  <c r="P14154" i="3"/>
  <c r="P14170" i="3"/>
  <c r="P14186" i="3"/>
  <c r="P14202" i="3"/>
  <c r="P14218" i="3"/>
  <c r="P14234" i="3"/>
  <c r="P14250" i="3"/>
  <c r="P14266" i="3"/>
  <c r="P14282" i="3"/>
  <c r="P14298" i="3"/>
  <c r="P14314" i="3"/>
  <c r="P14330" i="3"/>
  <c r="P14346" i="3"/>
  <c r="P14362" i="3"/>
  <c r="P14378" i="3"/>
  <c r="P14394" i="3"/>
  <c r="P14410" i="3"/>
  <c r="P14426" i="3"/>
  <c r="P14442" i="3"/>
  <c r="P14458" i="3"/>
  <c r="P14474" i="3"/>
  <c r="P14490" i="3"/>
  <c r="P14506" i="3"/>
  <c r="P14522" i="3"/>
  <c r="P14538" i="3"/>
  <c r="P14554" i="3"/>
  <c r="P14570" i="3"/>
  <c r="P14586" i="3"/>
  <c r="P14602" i="3"/>
  <c r="P14618" i="3"/>
  <c r="P14634" i="3"/>
  <c r="P14650" i="3"/>
  <c r="P14666" i="3"/>
  <c r="P14682" i="3"/>
  <c r="P14698" i="3"/>
  <c r="P14714" i="3"/>
  <c r="P14730" i="3"/>
  <c r="P14746" i="3"/>
  <c r="P14762" i="3"/>
  <c r="P14778" i="3"/>
  <c r="P14794" i="3"/>
  <c r="P14810" i="3"/>
  <c r="P14826" i="3"/>
  <c r="P14842" i="3"/>
  <c r="P14858" i="3"/>
  <c r="P14874" i="3"/>
  <c r="P14890" i="3"/>
  <c r="P14906" i="3"/>
  <c r="P14922" i="3"/>
  <c r="P14938" i="3"/>
  <c r="P14954" i="3"/>
  <c r="P14970" i="3"/>
  <c r="P14986" i="3"/>
  <c r="P15002" i="3"/>
  <c r="P15018" i="3"/>
  <c r="P15034" i="3"/>
  <c r="P15050" i="3"/>
  <c r="P15066" i="3"/>
  <c r="P15082" i="3"/>
  <c r="P15098" i="3"/>
  <c r="P15114" i="3"/>
  <c r="P15130" i="3"/>
  <c r="P15146" i="3"/>
  <c r="P15162" i="3"/>
  <c r="P15178" i="3"/>
  <c r="P15194" i="3"/>
  <c r="P15210" i="3"/>
  <c r="P15226" i="3"/>
  <c r="P15242" i="3"/>
  <c r="P15258" i="3"/>
  <c r="P15274" i="3"/>
  <c r="P15290" i="3"/>
  <c r="P15306" i="3"/>
  <c r="P15322" i="3"/>
  <c r="P15338" i="3"/>
  <c r="P15354" i="3"/>
  <c r="P15370" i="3"/>
  <c r="P15386" i="3"/>
  <c r="P15402" i="3"/>
  <c r="P15418" i="3"/>
  <c r="P15434" i="3"/>
  <c r="P15450" i="3"/>
  <c r="P15466" i="3"/>
  <c r="P15482" i="3"/>
  <c r="P15498" i="3"/>
  <c r="P15514" i="3"/>
  <c r="P15530" i="3"/>
  <c r="P15546" i="3"/>
  <c r="P15562" i="3"/>
  <c r="P15578" i="3"/>
  <c r="P15594" i="3"/>
  <c r="P15610" i="3"/>
  <c r="P15626" i="3"/>
  <c r="P15642" i="3"/>
  <c r="P15658" i="3"/>
  <c r="P15674" i="3"/>
  <c r="P15690" i="3"/>
  <c r="P15706" i="3"/>
  <c r="P15722" i="3"/>
  <c r="P15738" i="3"/>
  <c r="P15754" i="3"/>
  <c r="P15770" i="3"/>
  <c r="P15786" i="3"/>
  <c r="P15802" i="3"/>
  <c r="P15818" i="3"/>
  <c r="P15834" i="3"/>
  <c r="P15850" i="3"/>
  <c r="P15866" i="3"/>
  <c r="P15882" i="3"/>
  <c r="P15898" i="3"/>
  <c r="P15914" i="3"/>
  <c r="P15930" i="3"/>
  <c r="P15946" i="3"/>
  <c r="P15962" i="3"/>
  <c r="P15978" i="3"/>
  <c r="P15994" i="3"/>
  <c r="P16010" i="3"/>
  <c r="P16026" i="3"/>
  <c r="P16042" i="3"/>
  <c r="P16058" i="3"/>
  <c r="P16074" i="3"/>
  <c r="P16090" i="3"/>
  <c r="P16106" i="3"/>
  <c r="P16122" i="3"/>
  <c r="P16138" i="3"/>
  <c r="P16154" i="3"/>
  <c r="P16170" i="3"/>
  <c r="P16186" i="3"/>
  <c r="P16202" i="3"/>
  <c r="P16218" i="3"/>
  <c r="P16234" i="3"/>
  <c r="P16250" i="3"/>
  <c r="P16266" i="3"/>
  <c r="P16282" i="3"/>
  <c r="P16298" i="3"/>
  <c r="P16314" i="3"/>
  <c r="P16330" i="3"/>
  <c r="P16346" i="3"/>
  <c r="P16362" i="3"/>
  <c r="P16378" i="3"/>
  <c r="P16394" i="3"/>
  <c r="P16410" i="3"/>
  <c r="P16426" i="3"/>
  <c r="P16442" i="3"/>
  <c r="P16458" i="3"/>
  <c r="P16474" i="3"/>
  <c r="P16490" i="3"/>
  <c r="P16506" i="3"/>
  <c r="P16522" i="3"/>
  <c r="P16538" i="3"/>
  <c r="P16554" i="3"/>
  <c r="P16570" i="3"/>
  <c r="P16586" i="3"/>
  <c r="P16602" i="3"/>
  <c r="P16618" i="3"/>
  <c r="P16634" i="3"/>
  <c r="P16650" i="3"/>
  <c r="P16666" i="3"/>
  <c r="P16682" i="3"/>
  <c r="P16698" i="3"/>
  <c r="P16714" i="3"/>
  <c r="P16730" i="3"/>
  <c r="P16746" i="3"/>
  <c r="P16762" i="3"/>
  <c r="P16778" i="3"/>
  <c r="P16794" i="3"/>
  <c r="P16810" i="3"/>
  <c r="P16826" i="3"/>
  <c r="P16842" i="3"/>
  <c r="P16858" i="3"/>
  <c r="P16874" i="3"/>
  <c r="P16890" i="3"/>
  <c r="P16906" i="3"/>
  <c r="P16922" i="3"/>
  <c r="P16938" i="3"/>
  <c r="P16954" i="3"/>
  <c r="P16970" i="3"/>
  <c r="P16986" i="3"/>
  <c r="P17002" i="3"/>
  <c r="P17018" i="3"/>
  <c r="P17034" i="3"/>
  <c r="P17050" i="3"/>
  <c r="P626" i="3"/>
  <c r="P3527" i="3"/>
  <c r="P4991" i="3"/>
  <c r="P5659" i="3"/>
  <c r="P6207" i="3"/>
  <c r="P6718" i="3"/>
  <c r="P7150" i="3"/>
  <c r="P7582" i="3"/>
  <c r="P7918" i="3"/>
  <c r="P8137" i="3"/>
  <c r="P8303" i="3"/>
  <c r="P8473" i="3"/>
  <c r="P8617" i="3"/>
  <c r="P8761" i="3"/>
  <c r="P8911" i="3"/>
  <c r="P9032" i="3"/>
  <c r="P9148" i="3"/>
  <c r="P9283" i="3"/>
  <c r="P9383" i="3"/>
  <c r="P9482" i="3"/>
  <c r="P9596" i="3"/>
  <c r="P9689" i="3"/>
  <c r="P9776" i="3"/>
  <c r="P9871" i="3"/>
  <c r="P9952" i="3"/>
  <c r="P10033" i="3"/>
  <c r="P10127" i="3"/>
  <c r="P10208" i="3"/>
  <c r="P10289" i="3"/>
  <c r="P10383" i="3"/>
  <c r="P10464" i="3"/>
  <c r="P10545" i="3"/>
  <c r="P10639" i="3"/>
  <c r="P10720" i="3"/>
  <c r="P10785" i="3"/>
  <c r="P10831" i="3"/>
  <c r="P10875" i="3"/>
  <c r="P10912" i="3"/>
  <c r="P10945" i="3"/>
  <c r="P10977" i="3"/>
  <c r="P11009" i="3"/>
  <c r="P11041" i="3"/>
  <c r="P11073" i="3"/>
  <c r="P11105" i="3"/>
  <c r="P11137" i="3"/>
  <c r="P11169" i="3"/>
  <c r="P11201" i="3"/>
  <c r="P11233" i="3"/>
  <c r="P11265" i="3"/>
  <c r="P11297" i="3"/>
  <c r="P11329" i="3"/>
  <c r="P11361" i="3"/>
  <c r="P11393" i="3"/>
  <c r="P11425" i="3"/>
  <c r="P11457" i="3"/>
  <c r="P11489" i="3"/>
  <c r="P11521" i="3"/>
  <c r="P11553" i="3"/>
  <c r="P11585" i="3"/>
  <c r="P11617" i="3"/>
  <c r="P11649" i="3"/>
  <c r="P11681" i="3"/>
  <c r="P11713" i="3"/>
  <c r="P11745" i="3"/>
  <c r="P11777" i="3"/>
  <c r="P11809" i="3"/>
  <c r="P11841" i="3"/>
  <c r="P11873" i="3"/>
  <c r="P11905" i="3"/>
  <c r="P11937" i="3"/>
  <c r="P11969" i="3"/>
  <c r="P12001" i="3"/>
  <c r="P12033" i="3"/>
  <c r="P12065" i="3"/>
  <c r="P12097" i="3"/>
  <c r="P12129" i="3"/>
  <c r="P12161" i="3"/>
  <c r="P12193" i="3"/>
  <c r="P12225" i="3"/>
  <c r="P12257" i="3"/>
  <c r="P12287" i="3"/>
  <c r="P12317" i="3"/>
  <c r="P12347" i="3"/>
  <c r="P12377" i="3"/>
  <c r="P12400" i="3"/>
  <c r="P12428" i="3"/>
  <c r="P12453" i="3"/>
  <c r="P12478" i="3"/>
  <c r="P12506" i="3"/>
  <c r="P12528" i="3"/>
  <c r="P12556" i="3"/>
  <c r="P12577" i="3"/>
  <c r="P12603" i="3"/>
  <c r="P12624" i="3"/>
  <c r="P12650" i="3"/>
  <c r="P12671" i="3"/>
  <c r="P12697" i="3"/>
  <c r="P12718" i="3"/>
  <c r="P12741" i="3"/>
  <c r="P12762" i="3"/>
  <c r="P12782" i="3"/>
  <c r="P12805" i="3"/>
  <c r="P12826" i="3"/>
  <c r="P12846" i="3"/>
  <c r="P12869" i="3"/>
  <c r="P12890" i="3"/>
  <c r="P12910" i="3"/>
  <c r="P12933" i="3"/>
  <c r="P12954" i="3"/>
  <c r="P12974" i="3"/>
  <c r="P12997" i="3"/>
  <c r="P13018" i="3"/>
  <c r="P13038" i="3"/>
  <c r="P13061" i="3"/>
  <c r="P13082" i="3"/>
  <c r="P13101" i="3"/>
  <c r="P13120" i="3"/>
  <c r="P13139" i="3"/>
  <c r="P13159" i="3"/>
  <c r="P13177" i="3"/>
  <c r="P13195" i="3"/>
  <c r="P13213" i="3"/>
  <c r="P13231" i="3"/>
  <c r="P13249" i="3"/>
  <c r="P13267" i="3"/>
  <c r="P13287" i="3"/>
  <c r="P13305" i="3"/>
  <c r="P13322" i="3"/>
  <c r="P13339" i="3"/>
  <c r="P13355" i="3"/>
  <c r="P13371" i="3"/>
  <c r="P13387" i="3"/>
  <c r="P13403" i="3"/>
  <c r="P13419" i="3"/>
  <c r="P13435" i="3"/>
  <c r="P13451" i="3"/>
  <c r="P13467" i="3"/>
  <c r="P13483" i="3"/>
  <c r="P13499" i="3"/>
  <c r="P13515" i="3"/>
  <c r="P13531" i="3"/>
  <c r="P13547" i="3"/>
  <c r="P13563" i="3"/>
  <c r="P13579" i="3"/>
  <c r="P13595" i="3"/>
  <c r="P13611" i="3"/>
  <c r="P13627" i="3"/>
  <c r="P13643" i="3"/>
  <c r="P13659" i="3"/>
  <c r="P13675" i="3"/>
  <c r="P13691" i="3"/>
  <c r="P13707" i="3"/>
  <c r="P13723" i="3"/>
  <c r="P13739" i="3"/>
  <c r="P13755" i="3"/>
  <c r="P13771" i="3"/>
  <c r="P13787" i="3"/>
  <c r="P13803" i="3"/>
  <c r="P13819" i="3"/>
  <c r="P13835" i="3"/>
  <c r="P13851" i="3"/>
  <c r="P13867" i="3"/>
  <c r="P13883" i="3"/>
  <c r="P13899" i="3"/>
  <c r="P13915" i="3"/>
  <c r="P13931" i="3"/>
  <c r="P13947" i="3"/>
  <c r="P13963" i="3"/>
  <c r="P13979" i="3"/>
  <c r="P13995" i="3"/>
  <c r="P14011" i="3"/>
  <c r="P14027" i="3"/>
  <c r="P14043" i="3"/>
  <c r="P14059" i="3"/>
  <c r="P14075" i="3"/>
  <c r="P14091" i="3"/>
  <c r="P14107" i="3"/>
  <c r="P14123" i="3"/>
  <c r="P14139" i="3"/>
  <c r="P14155" i="3"/>
  <c r="P14171" i="3"/>
  <c r="P14187" i="3"/>
  <c r="P14203" i="3"/>
  <c r="P14219" i="3"/>
  <c r="P14235" i="3"/>
  <c r="P14251" i="3"/>
  <c r="P14267" i="3"/>
  <c r="P14283" i="3"/>
  <c r="P14299" i="3"/>
  <c r="P14315" i="3"/>
  <c r="P14331" i="3"/>
  <c r="P14347" i="3"/>
  <c r="P14363" i="3"/>
  <c r="P14379" i="3"/>
  <c r="P14395" i="3"/>
  <c r="P14411" i="3"/>
  <c r="P14427" i="3"/>
  <c r="P14443" i="3"/>
  <c r="P14459" i="3"/>
  <c r="P14475" i="3"/>
  <c r="P14491" i="3"/>
  <c r="P14507" i="3"/>
  <c r="P14523" i="3"/>
  <c r="P14539" i="3"/>
  <c r="P14555" i="3"/>
  <c r="P14571" i="3"/>
  <c r="P14587" i="3"/>
  <c r="P14603" i="3"/>
  <c r="P14619" i="3"/>
  <c r="P14635" i="3"/>
  <c r="P14651" i="3"/>
  <c r="P14667" i="3"/>
  <c r="P14683" i="3"/>
  <c r="P14699" i="3"/>
  <c r="P14715" i="3"/>
  <c r="P14731" i="3"/>
  <c r="P14747" i="3"/>
  <c r="P14763" i="3"/>
  <c r="P14779" i="3"/>
  <c r="P14795" i="3"/>
  <c r="P14811" i="3"/>
  <c r="P14827" i="3"/>
  <c r="P14843" i="3"/>
  <c r="P14859" i="3"/>
  <c r="P14875" i="3"/>
  <c r="P14891" i="3"/>
  <c r="P14907" i="3"/>
  <c r="P14923" i="3"/>
  <c r="P14939" i="3"/>
  <c r="P14955" i="3"/>
  <c r="P14971" i="3"/>
  <c r="P14987" i="3"/>
  <c r="P15003" i="3"/>
  <c r="P15019" i="3"/>
  <c r="P15035" i="3"/>
  <c r="P15051" i="3"/>
  <c r="P15067" i="3"/>
  <c r="P15083" i="3"/>
  <c r="P15099" i="3"/>
  <c r="P15115" i="3"/>
  <c r="P15131" i="3"/>
  <c r="P15147" i="3"/>
  <c r="P15163" i="3"/>
  <c r="P15179" i="3"/>
  <c r="P15195" i="3"/>
  <c r="P15211" i="3"/>
  <c r="P15227" i="3"/>
  <c r="P15243" i="3"/>
  <c r="P15259" i="3"/>
  <c r="P15275" i="3"/>
  <c r="P15291" i="3"/>
  <c r="P15307" i="3"/>
  <c r="P15323" i="3"/>
  <c r="P15339" i="3"/>
  <c r="P15355" i="3"/>
  <c r="P15371" i="3"/>
  <c r="P15387" i="3"/>
  <c r="P15403" i="3"/>
  <c r="P15419" i="3"/>
  <c r="P15435" i="3"/>
  <c r="P15451" i="3"/>
  <c r="P15467" i="3"/>
  <c r="P15483" i="3"/>
  <c r="P15499" i="3"/>
  <c r="P15515" i="3"/>
  <c r="P15531" i="3"/>
  <c r="P15547" i="3"/>
  <c r="P15563" i="3"/>
  <c r="P15579" i="3"/>
  <c r="P15595" i="3"/>
  <c r="P15611" i="3"/>
  <c r="P15627" i="3"/>
  <c r="P15643" i="3"/>
  <c r="P15659" i="3"/>
  <c r="P15675" i="3"/>
  <c r="P15691" i="3"/>
  <c r="P15707" i="3"/>
  <c r="P15723" i="3"/>
  <c r="P15739" i="3"/>
  <c r="P15755" i="3"/>
  <c r="P15771" i="3"/>
  <c r="P15787" i="3"/>
  <c r="P15803" i="3"/>
  <c r="P15819" i="3"/>
  <c r="P15835" i="3"/>
  <c r="P15851" i="3"/>
  <c r="P15867" i="3"/>
  <c r="P15883" i="3"/>
  <c r="P15899" i="3"/>
  <c r="P15915" i="3"/>
  <c r="P15931" i="3"/>
  <c r="P15947" i="3"/>
  <c r="P15963" i="3"/>
  <c r="P15979" i="3"/>
  <c r="P15995" i="3"/>
  <c r="P16011" i="3"/>
  <c r="P16027" i="3"/>
  <c r="P16043" i="3"/>
  <c r="P16059" i="3"/>
  <c r="P16075" i="3"/>
  <c r="P16091" i="3"/>
  <c r="P16107" i="3"/>
  <c r="P16123" i="3"/>
  <c r="P16139" i="3"/>
  <c r="P16155" i="3"/>
  <c r="P16171" i="3"/>
  <c r="P16187" i="3"/>
  <c r="P16203" i="3"/>
  <c r="P16219" i="3"/>
  <c r="P16235" i="3"/>
  <c r="P16251" i="3"/>
  <c r="P16267" i="3"/>
  <c r="P16283" i="3"/>
  <c r="P16299" i="3"/>
  <c r="P16315" i="3"/>
  <c r="P16331" i="3"/>
  <c r="P16347" i="3"/>
  <c r="P16363" i="3"/>
  <c r="P16379" i="3"/>
  <c r="P16395" i="3"/>
  <c r="P16411" i="3"/>
  <c r="P16427" i="3"/>
  <c r="P16443" i="3"/>
  <c r="P16459" i="3"/>
  <c r="P16475" i="3"/>
  <c r="P16491" i="3"/>
  <c r="P16507" i="3"/>
  <c r="P16523" i="3"/>
  <c r="P16539" i="3"/>
  <c r="P16555" i="3"/>
  <c r="P16571" i="3"/>
  <c r="P16587" i="3"/>
  <c r="P16603" i="3"/>
  <c r="P16619" i="3"/>
  <c r="P16635" i="3"/>
  <c r="P16651" i="3"/>
  <c r="P16667" i="3"/>
  <c r="P16683" i="3"/>
  <c r="P16699" i="3"/>
  <c r="P16715" i="3"/>
  <c r="P16731" i="3"/>
  <c r="P16747" i="3"/>
  <c r="P16763" i="3"/>
  <c r="P16779" i="3"/>
  <c r="P16795" i="3"/>
  <c r="P16811" i="3"/>
  <c r="P16827" i="3"/>
  <c r="P834" i="3"/>
  <c r="P3956" i="3"/>
  <c r="P4992" i="3"/>
  <c r="P5660" i="3"/>
  <c r="P6279" i="3"/>
  <c r="P6719" i="3"/>
  <c r="P7151" i="3"/>
  <c r="P7661" i="3"/>
  <c r="P7919" i="3"/>
  <c r="P8138" i="3"/>
  <c r="P8330" i="3"/>
  <c r="P8474" i="3"/>
  <c r="P8618" i="3"/>
  <c r="P8783" i="3"/>
  <c r="P8915" i="3"/>
  <c r="P9033" i="3"/>
  <c r="P9167" i="3"/>
  <c r="P9284" i="3"/>
  <c r="P9384" i="3"/>
  <c r="P9499" i="3"/>
  <c r="P9597" i="3"/>
  <c r="P9690" i="3"/>
  <c r="P9791" i="3"/>
  <c r="P9872" i="3"/>
  <c r="P9953" i="3"/>
  <c r="P10047" i="3"/>
  <c r="P10128" i="3"/>
  <c r="P10209" i="3"/>
  <c r="P10303" i="3"/>
  <c r="P10384" i="3"/>
  <c r="P10465" i="3"/>
  <c r="P10559" i="3"/>
  <c r="P10640" i="3"/>
  <c r="P10721" i="3"/>
  <c r="P10793" i="3"/>
  <c r="P10832" i="3"/>
  <c r="P10876" i="3"/>
  <c r="P10913" i="3"/>
  <c r="P10953" i="3"/>
  <c r="P10985" i="3"/>
  <c r="P11017" i="3"/>
  <c r="P11049" i="3"/>
  <c r="P11081" i="3"/>
  <c r="P11113" i="3"/>
  <c r="P11145" i="3"/>
  <c r="P11177" i="3"/>
  <c r="P11209" i="3"/>
  <c r="P11241" i="3"/>
  <c r="P11273" i="3"/>
  <c r="P11305" i="3"/>
  <c r="P11337" i="3"/>
  <c r="P11369" i="3"/>
  <c r="P11401" i="3"/>
  <c r="P11433" i="3"/>
  <c r="P11465" i="3"/>
  <c r="P11497" i="3"/>
  <c r="P11529" i="3"/>
  <c r="P11561" i="3"/>
  <c r="P11593" i="3"/>
  <c r="P11625" i="3"/>
  <c r="P11657" i="3"/>
  <c r="P11689" i="3"/>
  <c r="P11721" i="3"/>
  <c r="P11753" i="3"/>
  <c r="P11785" i="3"/>
  <c r="P11817" i="3"/>
  <c r="P11849" i="3"/>
  <c r="P11881" i="3"/>
  <c r="P11913" i="3"/>
  <c r="P11945" i="3"/>
  <c r="P11977" i="3"/>
  <c r="P12009" i="3"/>
  <c r="P12041" i="3"/>
  <c r="P12073" i="3"/>
  <c r="P12105" i="3"/>
  <c r="P12137" i="3"/>
  <c r="P12169" i="3"/>
  <c r="P12201" i="3"/>
  <c r="P12233" i="3"/>
  <c r="P12265" i="3"/>
  <c r="P12288" i="3"/>
  <c r="P12318" i="3"/>
  <c r="P12348" i="3"/>
  <c r="P12378" i="3"/>
  <c r="P12401" i="3"/>
  <c r="P12429" i="3"/>
  <c r="P12457" i="3"/>
  <c r="P12479" i="3"/>
  <c r="P12507" i="3"/>
  <c r="P12529" i="3"/>
  <c r="P12557" i="3"/>
  <c r="P12581" i="3"/>
  <c r="P12604" i="3"/>
  <c r="P12625" i="3"/>
  <c r="P12651" i="3"/>
  <c r="P12672" i="3"/>
  <c r="P12698" i="3"/>
  <c r="P12719" i="3"/>
  <c r="P12743" i="3"/>
  <c r="P12763" i="3"/>
  <c r="P12783" i="3"/>
  <c r="P12807" i="3"/>
  <c r="P12827" i="3"/>
  <c r="P12847" i="3"/>
  <c r="P12871" i="3"/>
  <c r="P12891" i="3"/>
  <c r="P12911" i="3"/>
  <c r="P12935" i="3"/>
  <c r="P12955" i="3"/>
  <c r="P12975" i="3"/>
  <c r="P12999" i="3"/>
  <c r="P13019" i="3"/>
  <c r="P13039" i="3"/>
  <c r="P13063" i="3"/>
  <c r="P13083" i="3"/>
  <c r="P13102" i="3"/>
  <c r="P13121" i="3"/>
  <c r="P13141" i="3"/>
  <c r="P13160" i="3"/>
  <c r="P13178" i="3"/>
  <c r="P13196" i="3"/>
  <c r="P13214" i="3"/>
  <c r="P13232" i="3"/>
  <c r="P13250" i="3"/>
  <c r="P13269" i="3"/>
  <c r="P13288" i="3"/>
  <c r="P13306" i="3"/>
  <c r="P13323" i="3"/>
  <c r="P13340" i="3"/>
  <c r="P13356" i="3"/>
  <c r="P13372" i="3"/>
  <c r="P13388" i="3"/>
  <c r="P13404" i="3"/>
  <c r="P13420" i="3"/>
  <c r="P13436" i="3"/>
  <c r="P13452" i="3"/>
  <c r="P13468" i="3"/>
  <c r="P13484" i="3"/>
  <c r="P13500" i="3"/>
  <c r="P13516" i="3"/>
  <c r="P13532" i="3"/>
  <c r="P13548" i="3"/>
  <c r="P13564" i="3"/>
  <c r="P13580" i="3"/>
  <c r="P13596" i="3"/>
  <c r="P13612" i="3"/>
  <c r="P13628" i="3"/>
  <c r="P13644" i="3"/>
  <c r="P13660" i="3"/>
  <c r="P13676" i="3"/>
  <c r="P13692" i="3"/>
  <c r="P13708" i="3"/>
  <c r="P13724" i="3"/>
  <c r="P13740" i="3"/>
  <c r="P13756" i="3"/>
  <c r="P13772" i="3"/>
  <c r="P13788" i="3"/>
  <c r="P13804" i="3"/>
  <c r="P13820" i="3"/>
  <c r="P13836" i="3"/>
  <c r="P13852" i="3"/>
  <c r="P13868" i="3"/>
  <c r="P13884" i="3"/>
  <c r="P13900" i="3"/>
  <c r="P13916" i="3"/>
  <c r="P13932" i="3"/>
  <c r="P13948" i="3"/>
  <c r="P13964" i="3"/>
  <c r="P13980" i="3"/>
  <c r="P13996" i="3"/>
  <c r="P14012" i="3"/>
  <c r="P1405" i="3"/>
  <c r="P3957" i="3"/>
  <c r="P4993" i="3"/>
  <c r="P5765" i="3"/>
  <c r="P6294" i="3"/>
  <c r="P6733" i="3"/>
  <c r="P7230" i="3"/>
  <c r="P7662" i="3"/>
  <c r="P7923" i="3"/>
  <c r="P8170" i="3"/>
  <c r="P8332" i="3"/>
  <c r="P8476" i="3"/>
  <c r="P8643" i="3"/>
  <c r="P8787" i="3"/>
  <c r="P8916" i="3"/>
  <c r="P9052" i="3"/>
  <c r="P9171" i="3"/>
  <c r="P9285" i="3"/>
  <c r="P9401" i="3"/>
  <c r="P9500" i="3"/>
  <c r="P9598" i="3"/>
  <c r="P9706" i="3"/>
  <c r="P9792" i="3"/>
  <c r="P9873" i="3"/>
  <c r="P9967" i="3"/>
  <c r="P10048" i="3"/>
  <c r="P10129" i="3"/>
  <c r="P10223" i="3"/>
  <c r="P10304" i="3"/>
  <c r="P10385" i="3"/>
  <c r="P10479" i="3"/>
  <c r="P10560" i="3"/>
  <c r="P10641" i="3"/>
  <c r="P10735" i="3"/>
  <c r="P10795" i="3"/>
  <c r="P10833" i="3"/>
  <c r="P10879" i="3"/>
  <c r="P10921" i="3"/>
  <c r="P10954" i="3"/>
  <c r="P10986" i="3"/>
  <c r="P11018" i="3"/>
  <c r="P11050" i="3"/>
  <c r="P11082" i="3"/>
  <c r="P11114" i="3"/>
  <c r="P11146" i="3"/>
  <c r="P11178" i="3"/>
  <c r="P11210" i="3"/>
  <c r="P11242" i="3"/>
  <c r="P11274" i="3"/>
  <c r="P11306" i="3"/>
  <c r="P11338" i="3"/>
  <c r="P11370" i="3"/>
  <c r="P11402" i="3"/>
  <c r="P11434" i="3"/>
  <c r="P11466" i="3"/>
  <c r="P11498" i="3"/>
  <c r="P11530" i="3"/>
  <c r="P11562" i="3"/>
  <c r="P11594" i="3"/>
  <c r="P11626" i="3"/>
  <c r="P11658" i="3"/>
  <c r="P11690" i="3"/>
  <c r="P11722" i="3"/>
  <c r="P11754" i="3"/>
  <c r="P11786" i="3"/>
  <c r="P11818" i="3"/>
  <c r="P11850" i="3"/>
  <c r="P11882" i="3"/>
  <c r="P11914" i="3"/>
  <c r="P11946" i="3"/>
  <c r="P11978" i="3"/>
  <c r="P12010" i="3"/>
  <c r="P12042" i="3"/>
  <c r="P12074" i="3"/>
  <c r="P12106" i="3"/>
  <c r="P12138" i="3"/>
  <c r="P12170" i="3"/>
  <c r="P12202" i="3"/>
  <c r="P12234" i="3"/>
  <c r="P12266" i="3"/>
  <c r="P12289" i="3"/>
  <c r="P12319" i="3"/>
  <c r="P12349" i="3"/>
  <c r="P12379" i="3"/>
  <c r="P12405" i="3"/>
  <c r="P12430" i="3"/>
  <c r="P12458" i="3"/>
  <c r="P12480" i="3"/>
  <c r="P12508" i="3"/>
  <c r="P12533" i="3"/>
  <c r="P12558" i="3"/>
  <c r="P12584" i="3"/>
  <c r="P12605" i="3"/>
  <c r="P12629" i="3"/>
  <c r="P12652" i="3"/>
  <c r="P12673" i="3"/>
  <c r="P12699" i="3"/>
  <c r="P12720" i="3"/>
  <c r="P12744" i="3"/>
  <c r="P12764" i="3"/>
  <c r="P12784" i="3"/>
  <c r="P12808" i="3"/>
  <c r="P12828" i="3"/>
  <c r="P12848" i="3"/>
  <c r="P12872" i="3"/>
  <c r="P12892" i="3"/>
  <c r="P12912" i="3"/>
  <c r="P12936" i="3"/>
  <c r="P12956" i="3"/>
  <c r="P12976" i="3"/>
  <c r="P13000" i="3"/>
  <c r="P13020" i="3"/>
  <c r="P13040" i="3"/>
  <c r="P13064" i="3"/>
  <c r="P13084" i="3"/>
  <c r="P13103" i="3"/>
  <c r="P13123" i="3"/>
  <c r="P13143" i="3"/>
  <c r="P13161" i="3"/>
  <c r="P13179" i="3"/>
  <c r="P13197" i="3"/>
  <c r="P13215" i="3"/>
  <c r="P13233" i="3"/>
  <c r="P13251" i="3"/>
  <c r="P13271" i="3"/>
  <c r="P13289" i="3"/>
  <c r="P13307" i="3"/>
  <c r="P13324" i="3"/>
  <c r="P13341" i="3"/>
  <c r="P13357" i="3"/>
  <c r="P13373" i="3"/>
  <c r="P13389" i="3"/>
  <c r="P13405" i="3"/>
  <c r="P13421" i="3"/>
  <c r="P13437" i="3"/>
  <c r="P13453" i="3"/>
  <c r="P13469" i="3"/>
  <c r="P13485" i="3"/>
  <c r="P13501" i="3"/>
  <c r="P13517" i="3"/>
  <c r="P13533" i="3"/>
  <c r="P13549" i="3"/>
  <c r="P13565" i="3"/>
  <c r="P13581" i="3"/>
  <c r="P13597" i="3"/>
  <c r="P13613" i="3"/>
  <c r="P13629" i="3"/>
  <c r="P13645" i="3"/>
  <c r="P13661" i="3"/>
  <c r="P13677" i="3"/>
  <c r="P13693" i="3"/>
  <c r="P13709" i="3"/>
  <c r="P13725" i="3"/>
  <c r="P13741" i="3"/>
  <c r="P13757" i="3"/>
  <c r="P13773" i="3"/>
  <c r="P13789" i="3"/>
  <c r="P13805" i="3"/>
  <c r="P13821" i="3"/>
  <c r="P13837" i="3"/>
  <c r="P13853" i="3"/>
  <c r="P13869" i="3"/>
  <c r="P13885" i="3"/>
  <c r="P13901" i="3"/>
  <c r="P13917" i="3"/>
  <c r="P13933" i="3"/>
  <c r="P13949" i="3"/>
  <c r="P13965" i="3"/>
  <c r="P13981" i="3"/>
  <c r="P13997" i="3"/>
  <c r="P14013" i="3"/>
  <c r="P14029" i="3"/>
  <c r="P14045" i="3"/>
  <c r="P14061" i="3"/>
  <c r="P14077" i="3"/>
  <c r="P14093" i="3"/>
  <c r="P14109" i="3"/>
  <c r="P14125" i="3"/>
  <c r="P14141" i="3"/>
  <c r="P14157" i="3"/>
  <c r="P14173" i="3"/>
  <c r="P14189" i="3"/>
  <c r="P14205" i="3"/>
  <c r="P14221" i="3"/>
  <c r="P14237" i="3"/>
  <c r="P14253" i="3"/>
  <c r="P14269" i="3"/>
  <c r="P14285" i="3"/>
  <c r="P14301" i="3"/>
  <c r="P14317" i="3"/>
  <c r="P14333" i="3"/>
  <c r="P14349" i="3"/>
  <c r="P14365" i="3"/>
  <c r="P14381" i="3"/>
  <c r="P14397" i="3"/>
  <c r="P14413" i="3"/>
  <c r="P14429" i="3"/>
  <c r="P14445" i="3"/>
  <c r="P14461" i="3"/>
  <c r="P14477" i="3"/>
  <c r="P14493" i="3"/>
  <c r="P14509" i="3"/>
  <c r="P14525" i="3"/>
  <c r="P14541" i="3"/>
  <c r="P14557" i="3"/>
  <c r="P14573" i="3"/>
  <c r="P14589" i="3"/>
  <c r="P14605" i="3"/>
  <c r="P14621" i="3"/>
  <c r="P14637" i="3"/>
  <c r="P14653" i="3"/>
  <c r="P14669" i="3"/>
  <c r="P14685" i="3"/>
  <c r="P14701" i="3"/>
  <c r="P14717" i="3"/>
  <c r="P14733" i="3"/>
  <c r="P14749" i="3"/>
  <c r="P14765" i="3"/>
  <c r="P14781" i="3"/>
  <c r="P14797" i="3"/>
  <c r="P14813" i="3"/>
  <c r="P14829" i="3"/>
  <c r="P14845" i="3"/>
  <c r="P14861" i="3"/>
  <c r="P14877" i="3"/>
  <c r="P14893" i="3"/>
  <c r="P14909" i="3"/>
  <c r="P14925" i="3"/>
  <c r="P14941" i="3"/>
  <c r="P14957" i="3"/>
  <c r="P14973" i="3"/>
  <c r="P14989" i="3"/>
  <c r="P15005" i="3"/>
  <c r="P15021" i="3"/>
  <c r="P15037" i="3"/>
  <c r="P15053" i="3"/>
  <c r="P15069" i="3"/>
  <c r="P15085" i="3"/>
  <c r="P15101" i="3"/>
  <c r="P15117" i="3"/>
  <c r="P15133" i="3"/>
  <c r="P15149" i="3"/>
  <c r="P15165" i="3"/>
  <c r="P15181" i="3"/>
  <c r="P15197" i="3"/>
  <c r="P15213" i="3"/>
  <c r="P15229" i="3"/>
  <c r="P15245" i="3"/>
  <c r="P15261" i="3"/>
  <c r="P15277" i="3"/>
  <c r="P15293" i="3"/>
  <c r="P15309" i="3"/>
  <c r="P15325" i="3"/>
  <c r="P15341" i="3"/>
  <c r="P15357" i="3"/>
  <c r="P15373" i="3"/>
  <c r="P15389" i="3"/>
  <c r="P15405" i="3"/>
  <c r="P15421" i="3"/>
  <c r="P15437" i="3"/>
  <c r="P15453" i="3"/>
  <c r="P15469" i="3"/>
  <c r="P15485" i="3"/>
  <c r="P15501" i="3"/>
  <c r="P15517" i="3"/>
  <c r="P15533" i="3"/>
  <c r="P15549" i="3"/>
  <c r="P15565" i="3"/>
  <c r="P15581" i="3"/>
  <c r="P15597" i="3"/>
  <c r="P15613" i="3"/>
  <c r="P15629" i="3"/>
  <c r="P15645" i="3"/>
  <c r="P15661" i="3"/>
  <c r="P15677" i="3"/>
  <c r="P15693" i="3"/>
  <c r="P15709" i="3"/>
  <c r="P15725" i="3"/>
  <c r="P15741" i="3"/>
  <c r="P15757" i="3"/>
  <c r="P15773" i="3"/>
  <c r="P15789" i="3"/>
  <c r="P15805" i="3"/>
  <c r="P15821" i="3"/>
  <c r="P15837" i="3"/>
  <c r="P15853" i="3"/>
  <c r="P15869" i="3"/>
  <c r="P15885" i="3"/>
  <c r="P15901" i="3"/>
  <c r="P15917" i="3"/>
  <c r="P15933" i="3"/>
  <c r="P15949" i="3"/>
  <c r="P15965" i="3"/>
  <c r="P15981" i="3"/>
  <c r="P15997" i="3"/>
  <c r="P16013" i="3"/>
  <c r="P16029" i="3"/>
  <c r="P16045" i="3"/>
  <c r="P16061" i="3"/>
  <c r="P16077" i="3"/>
  <c r="P16093" i="3"/>
  <c r="P16109" i="3"/>
  <c r="P16125" i="3"/>
  <c r="P16141" i="3"/>
  <c r="P16157" i="3"/>
  <c r="P16173" i="3"/>
  <c r="P16189" i="3"/>
  <c r="P16205" i="3"/>
  <c r="P16221" i="3"/>
  <c r="P16237" i="3"/>
  <c r="P16253" i="3"/>
  <c r="P16269" i="3"/>
  <c r="P16285" i="3"/>
  <c r="P16301" i="3"/>
  <c r="P16317" i="3"/>
  <c r="P16333" i="3"/>
  <c r="P16349" i="3"/>
  <c r="P16365" i="3"/>
  <c r="P16381" i="3"/>
  <c r="P16397" i="3"/>
  <c r="P16413" i="3"/>
  <c r="P16429" i="3"/>
  <c r="P16445" i="3"/>
  <c r="P16461" i="3"/>
  <c r="P16477" i="3"/>
  <c r="P16493" i="3"/>
  <c r="P16509" i="3"/>
  <c r="P16525" i="3"/>
  <c r="P16541" i="3"/>
  <c r="P16557" i="3"/>
  <c r="P16573" i="3"/>
  <c r="P16589" i="3"/>
  <c r="P16605" i="3"/>
  <c r="P16621" i="3"/>
  <c r="P16637" i="3"/>
  <c r="P16653" i="3"/>
  <c r="P16669" i="3"/>
  <c r="P16685" i="3"/>
  <c r="P16701" i="3"/>
  <c r="P16717" i="3"/>
  <c r="P16733" i="3"/>
  <c r="P1519" i="3"/>
  <c r="P4036" i="3"/>
  <c r="P5120" i="3"/>
  <c r="P5766" i="3"/>
  <c r="P6295" i="3"/>
  <c r="P6799" i="3"/>
  <c r="P7231" i="3"/>
  <c r="P7663" i="3"/>
  <c r="P7962" i="3"/>
  <c r="P8172" i="3"/>
  <c r="P8333" i="3"/>
  <c r="P8503" i="3"/>
  <c r="P8647" i="3"/>
  <c r="P8788" i="3"/>
  <c r="P8937" i="3"/>
  <c r="P9053" i="3"/>
  <c r="P9172" i="3"/>
  <c r="P9303" i="3"/>
  <c r="P9402" i="3"/>
  <c r="P9501" i="3"/>
  <c r="P9614" i="3"/>
  <c r="P9707" i="3"/>
  <c r="P9793" i="3"/>
  <c r="P9887" i="3"/>
  <c r="P9968" i="3"/>
  <c r="P10049" i="3"/>
  <c r="P10143" i="3"/>
  <c r="P10224" i="3"/>
  <c r="P10305" i="3"/>
  <c r="P10399" i="3"/>
  <c r="P10480" i="3"/>
  <c r="P10561" i="3"/>
  <c r="P10655" i="3"/>
  <c r="P10736" i="3"/>
  <c r="P10796" i="3"/>
  <c r="P10841" i="3"/>
  <c r="P10880" i="3"/>
  <c r="P10922" i="3"/>
  <c r="P10955" i="3"/>
  <c r="P10987" i="3"/>
  <c r="P11019" i="3"/>
  <c r="P11051" i="3"/>
  <c r="P11083" i="3"/>
  <c r="P11115" i="3"/>
  <c r="P11147" i="3"/>
  <c r="P11179" i="3"/>
  <c r="P11211" i="3"/>
  <c r="P11243" i="3"/>
  <c r="P11275" i="3"/>
  <c r="P11307" i="3"/>
  <c r="P11339" i="3"/>
  <c r="P11371" i="3"/>
  <c r="P11403" i="3"/>
  <c r="P11435" i="3"/>
  <c r="P11467" i="3"/>
  <c r="P11499" i="3"/>
  <c r="P11531" i="3"/>
  <c r="P11563" i="3"/>
  <c r="P11595" i="3"/>
  <c r="P11627" i="3"/>
  <c r="P11659" i="3"/>
  <c r="P11691" i="3"/>
  <c r="P11723" i="3"/>
  <c r="P11755" i="3"/>
  <c r="P11787" i="3"/>
  <c r="P11819" i="3"/>
  <c r="P11851" i="3"/>
  <c r="P11883" i="3"/>
  <c r="P11915" i="3"/>
  <c r="P11947" i="3"/>
  <c r="P11979" i="3"/>
  <c r="P12011" i="3"/>
  <c r="P12043" i="3"/>
  <c r="P12075" i="3"/>
  <c r="P12107" i="3"/>
  <c r="P12139" i="3"/>
  <c r="P12171" i="3"/>
  <c r="P12203" i="3"/>
  <c r="P12235" i="3"/>
  <c r="P12267" i="3"/>
  <c r="P12297" i="3"/>
  <c r="P12320" i="3"/>
  <c r="P12350" i="3"/>
  <c r="P12380" i="3"/>
  <c r="P12409" i="3"/>
  <c r="P12431" i="3"/>
  <c r="P12459" i="3"/>
  <c r="P12481" i="3"/>
  <c r="P12509" i="3"/>
  <c r="P12537" i="3"/>
  <c r="P12559" i="3"/>
  <c r="P12585" i="3"/>
  <c r="P12606" i="3"/>
  <c r="P12632" i="3"/>
  <c r="P12653" i="3"/>
  <c r="P12677" i="3"/>
  <c r="P12700" i="3"/>
  <c r="P12721" i="3"/>
  <c r="P12745" i="3"/>
  <c r="P12765" i="3"/>
  <c r="P12785" i="3"/>
  <c r="P12809" i="3"/>
  <c r="P12829" i="3"/>
  <c r="P12849" i="3"/>
  <c r="P12873" i="3"/>
  <c r="P12893" i="3"/>
  <c r="P12913" i="3"/>
  <c r="P12937" i="3"/>
  <c r="P12957" i="3"/>
  <c r="P12977" i="3"/>
  <c r="P13001" i="3"/>
  <c r="P13021" i="3"/>
  <c r="P13041" i="3"/>
  <c r="P13065" i="3"/>
  <c r="P13085" i="3"/>
  <c r="P13104" i="3"/>
  <c r="P13125" i="3"/>
  <c r="P13144" i="3"/>
  <c r="P13162" i="3"/>
  <c r="P13180" i="3"/>
  <c r="P13198" i="3"/>
  <c r="P13216" i="3"/>
  <c r="P13234" i="3"/>
  <c r="P13253" i="3"/>
  <c r="P13272" i="3"/>
  <c r="P13290" i="3"/>
  <c r="P13308" i="3"/>
  <c r="P13325" i="3"/>
  <c r="P13342" i="3"/>
  <c r="P13358" i="3"/>
  <c r="P13374" i="3"/>
  <c r="P13390" i="3"/>
  <c r="P13406" i="3"/>
  <c r="P13422" i="3"/>
  <c r="P13438" i="3"/>
  <c r="P13454" i="3"/>
  <c r="P13470" i="3"/>
  <c r="P13486" i="3"/>
  <c r="P13502" i="3"/>
  <c r="P13518" i="3"/>
  <c r="P13534" i="3"/>
  <c r="P13550" i="3"/>
  <c r="P13566" i="3"/>
  <c r="P13582" i="3"/>
  <c r="P13598" i="3"/>
  <c r="P13614" i="3"/>
  <c r="P13630" i="3"/>
  <c r="P13646" i="3"/>
  <c r="P13662" i="3"/>
  <c r="P13678" i="3"/>
  <c r="P13694" i="3"/>
  <c r="P13710" i="3"/>
  <c r="P13726" i="3"/>
  <c r="P13742" i="3"/>
  <c r="P13758" i="3"/>
  <c r="P13774" i="3"/>
  <c r="P13790" i="3"/>
  <c r="P13806" i="3"/>
  <c r="P13822" i="3"/>
  <c r="P13838" i="3"/>
  <c r="P13854" i="3"/>
  <c r="P13870" i="3"/>
  <c r="P13886" i="3"/>
  <c r="P13902" i="3"/>
  <c r="P13918" i="3"/>
  <c r="P13934" i="3"/>
  <c r="P13950" i="3"/>
  <c r="P13966" i="3"/>
  <c r="P13982" i="3"/>
  <c r="P13998" i="3"/>
  <c r="P14014" i="3"/>
  <c r="P14030" i="3"/>
  <c r="P14046" i="3"/>
  <c r="P14062" i="3"/>
  <c r="P14078" i="3"/>
  <c r="P14094" i="3"/>
  <c r="P14110" i="3"/>
  <c r="P14126" i="3"/>
  <c r="P14142" i="3"/>
  <c r="P14158" i="3"/>
  <c r="P14174" i="3"/>
  <c r="P14190" i="3"/>
  <c r="P14206" i="3"/>
  <c r="P14222" i="3"/>
  <c r="P14238" i="3"/>
  <c r="P14254" i="3"/>
  <c r="P14270" i="3"/>
  <c r="P14286" i="3"/>
  <c r="P14302" i="3"/>
  <c r="P14318" i="3"/>
  <c r="P14334" i="3"/>
  <c r="P14350" i="3"/>
  <c r="P14366" i="3"/>
  <c r="P14382" i="3"/>
  <c r="P14398" i="3"/>
  <c r="P14414" i="3"/>
  <c r="P14430" i="3"/>
  <c r="P14446" i="3"/>
  <c r="P14462" i="3"/>
  <c r="P14478" i="3"/>
  <c r="P14494" i="3"/>
  <c r="P14510" i="3"/>
  <c r="P14526" i="3"/>
  <c r="P14542" i="3"/>
  <c r="P14558" i="3"/>
  <c r="P14574" i="3"/>
  <c r="P14590" i="3"/>
  <c r="P14606" i="3"/>
  <c r="P14622" i="3"/>
  <c r="P14638" i="3"/>
  <c r="P14654" i="3"/>
  <c r="P14670" i="3"/>
  <c r="P14686" i="3"/>
  <c r="P14702" i="3"/>
  <c r="P14718" i="3"/>
  <c r="P14734" i="3"/>
  <c r="P14750" i="3"/>
  <c r="P14766" i="3"/>
  <c r="P14782" i="3"/>
  <c r="P14798" i="3"/>
  <c r="P14814" i="3"/>
  <c r="P14830" i="3"/>
  <c r="P14846" i="3"/>
  <c r="P14862" i="3"/>
  <c r="P14878" i="3"/>
  <c r="P14894" i="3"/>
  <c r="P14910" i="3"/>
  <c r="P14926" i="3"/>
  <c r="P14942" i="3"/>
  <c r="P14958" i="3"/>
  <c r="P14974" i="3"/>
  <c r="P14990" i="3"/>
  <c r="P15006" i="3"/>
  <c r="P15022" i="3"/>
  <c r="P15038" i="3"/>
  <c r="P15054" i="3"/>
  <c r="P15070" i="3"/>
  <c r="P15086" i="3"/>
  <c r="P15102" i="3"/>
  <c r="P15118" i="3"/>
  <c r="P15134" i="3"/>
  <c r="P15150" i="3"/>
  <c r="P15166" i="3"/>
  <c r="P15182" i="3"/>
  <c r="P15198" i="3"/>
  <c r="P15214" i="3"/>
  <c r="P15230" i="3"/>
  <c r="P15246" i="3"/>
  <c r="P15262" i="3"/>
  <c r="P15278" i="3"/>
  <c r="P15294" i="3"/>
  <c r="P15310" i="3"/>
  <c r="P15326" i="3"/>
  <c r="P15342" i="3"/>
  <c r="P15358" i="3"/>
  <c r="P15374" i="3"/>
  <c r="P15390" i="3"/>
  <c r="P15406" i="3"/>
  <c r="P15422" i="3"/>
  <c r="P15438" i="3"/>
  <c r="P15454" i="3"/>
  <c r="P15470" i="3"/>
  <c r="P15486" i="3"/>
  <c r="P15502" i="3"/>
  <c r="P15518" i="3"/>
  <c r="P15534" i="3"/>
  <c r="P15550" i="3"/>
  <c r="P15566" i="3"/>
  <c r="P15582" i="3"/>
  <c r="P15598" i="3"/>
  <c r="P15614" i="3"/>
  <c r="P15630" i="3"/>
  <c r="P15646" i="3"/>
  <c r="P15662" i="3"/>
  <c r="P15678" i="3"/>
  <c r="P15694" i="3"/>
  <c r="P15710" i="3"/>
  <c r="P15726" i="3"/>
  <c r="P15742" i="3"/>
  <c r="P15758" i="3"/>
  <c r="P15774" i="3"/>
  <c r="P15790" i="3"/>
  <c r="P15806" i="3"/>
  <c r="P15822" i="3"/>
  <c r="P15838" i="3"/>
  <c r="P15854" i="3"/>
  <c r="P15870" i="3"/>
  <c r="P15886" i="3"/>
  <c r="P15902" i="3"/>
  <c r="P15918" i="3"/>
  <c r="P15934" i="3"/>
  <c r="P15950" i="3"/>
  <c r="P15966" i="3"/>
  <c r="P15982" i="3"/>
  <c r="P15998" i="3"/>
  <c r="P16014" i="3"/>
  <c r="P16030" i="3"/>
  <c r="P16046" i="3"/>
  <c r="P16062" i="3"/>
  <c r="P16078" i="3"/>
  <c r="P16094" i="3"/>
  <c r="P16110" i="3"/>
  <c r="P16126" i="3"/>
  <c r="P16142" i="3"/>
  <c r="P16158" i="3"/>
  <c r="P16174" i="3"/>
  <c r="P16190" i="3"/>
  <c r="P16206" i="3"/>
  <c r="P16222" i="3"/>
  <c r="P16238" i="3"/>
  <c r="P16254" i="3"/>
  <c r="P16270" i="3"/>
  <c r="P16286" i="3"/>
  <c r="P16302" i="3"/>
  <c r="P16318" i="3"/>
  <c r="P16334" i="3"/>
  <c r="P16350" i="3"/>
  <c r="P16366" i="3"/>
  <c r="P16382" i="3"/>
  <c r="P16398" i="3"/>
  <c r="P16414" i="3"/>
  <c r="P16430" i="3"/>
  <c r="P16446" i="3"/>
  <c r="P16462" i="3"/>
  <c r="P16478" i="3"/>
  <c r="P16494" i="3"/>
  <c r="P16510" i="3"/>
  <c r="P16526" i="3"/>
  <c r="P16542" i="3"/>
  <c r="P16558" i="3"/>
  <c r="P16574" i="3"/>
  <c r="P16590" i="3"/>
  <c r="P16606" i="3"/>
  <c r="P16622" i="3"/>
  <c r="P16638" i="3"/>
  <c r="P16654" i="3"/>
  <c r="P16670" i="3"/>
  <c r="P16686" i="3"/>
  <c r="P16702" i="3"/>
  <c r="P16718" i="3"/>
  <c r="P16734" i="3"/>
  <c r="P16750" i="3"/>
  <c r="P16766" i="3"/>
  <c r="P16782" i="3"/>
  <c r="P16798" i="3"/>
  <c r="P16814" i="3"/>
  <c r="P16830" i="3"/>
  <c r="P16846" i="3"/>
  <c r="P16862" i="3"/>
  <c r="P16878" i="3"/>
  <c r="P16894" i="3"/>
  <c r="P16910" i="3"/>
  <c r="P16926" i="3"/>
  <c r="P16942" i="3"/>
  <c r="P16958" i="3"/>
  <c r="P16974" i="3"/>
  <c r="P16990" i="3"/>
  <c r="P17006" i="3"/>
  <c r="P17022" i="3"/>
  <c r="P17038" i="3"/>
  <c r="P17054" i="3"/>
  <c r="P17070" i="3"/>
  <c r="P17086" i="3"/>
  <c r="P17102" i="3"/>
  <c r="P17118" i="3"/>
  <c r="P1520" i="3"/>
  <c r="P4277" i="3"/>
  <c r="P5121" i="3"/>
  <c r="P5767" i="3"/>
  <c r="P6380" i="3"/>
  <c r="P6813" i="3"/>
  <c r="P7245" i="3"/>
  <c r="P7727" i="3"/>
  <c r="P7965" i="3"/>
  <c r="P8173" i="3"/>
  <c r="P8360" i="3"/>
  <c r="P8504" i="3"/>
  <c r="P8648" i="3"/>
  <c r="P8810" i="3"/>
  <c r="P8938" i="3"/>
  <c r="P9054" i="3"/>
  <c r="P9193" i="3"/>
  <c r="P9304" i="3"/>
  <c r="P9403" i="3"/>
  <c r="P9518" i="3"/>
  <c r="P9615" i="3"/>
  <c r="P9708" i="3"/>
  <c r="P9807" i="3"/>
  <c r="P9888" i="3"/>
  <c r="P9969" i="3"/>
  <c r="P10063" i="3"/>
  <c r="P10144" i="3"/>
  <c r="P10225" i="3"/>
  <c r="P10319" i="3"/>
  <c r="P10400" i="3"/>
  <c r="P10481" i="3"/>
  <c r="P10575" i="3"/>
  <c r="P10656" i="3"/>
  <c r="P10737" i="3"/>
  <c r="P10799" i="3"/>
  <c r="P10843" i="3"/>
  <c r="P10881" i="3"/>
  <c r="P10923" i="3"/>
  <c r="P10956" i="3"/>
  <c r="P10988" i="3"/>
  <c r="P11020" i="3"/>
  <c r="P11052" i="3"/>
  <c r="P11084" i="3"/>
  <c r="P11116" i="3"/>
  <c r="P11148" i="3"/>
  <c r="P11180" i="3"/>
  <c r="P11212" i="3"/>
  <c r="P11244" i="3"/>
  <c r="P11276" i="3"/>
  <c r="P11308" i="3"/>
  <c r="P11340" i="3"/>
  <c r="P11372" i="3"/>
  <c r="P11404" i="3"/>
  <c r="P11436" i="3"/>
  <c r="P11468" i="3"/>
  <c r="P11500" i="3"/>
  <c r="P11532" i="3"/>
  <c r="P11564" i="3"/>
  <c r="P11596" i="3"/>
  <c r="P11628" i="3"/>
  <c r="P11660" i="3"/>
  <c r="P11692" i="3"/>
  <c r="P11724" i="3"/>
  <c r="P11756" i="3"/>
  <c r="P11788" i="3"/>
  <c r="P11820" i="3"/>
  <c r="P11852" i="3"/>
  <c r="P11884" i="3"/>
  <c r="P11916" i="3"/>
  <c r="P11948" i="3"/>
  <c r="P11980" i="3"/>
  <c r="P12012" i="3"/>
  <c r="P12044" i="3"/>
  <c r="P12076" i="3"/>
  <c r="P12108" i="3"/>
  <c r="P12140" i="3"/>
  <c r="P12172" i="3"/>
  <c r="P12204" i="3"/>
  <c r="P12236" i="3"/>
  <c r="P12268" i="3"/>
  <c r="P12298" i="3"/>
  <c r="P12321" i="3"/>
  <c r="P12351" i="3"/>
  <c r="P12381" i="3"/>
  <c r="P12410" i="3"/>
  <c r="P12432" i="3"/>
  <c r="P12460" i="3"/>
  <c r="P12485" i="3"/>
  <c r="P12510" i="3"/>
  <c r="P12538" i="3"/>
  <c r="P12560" i="3"/>
  <c r="P12586" i="3"/>
  <c r="P12607" i="3"/>
  <c r="P12633" i="3"/>
  <c r="P12654" i="3"/>
  <c r="P12680" i="3"/>
  <c r="P12701" i="3"/>
  <c r="P12725" i="3"/>
  <c r="P12746" i="3"/>
  <c r="P12766" i="3"/>
  <c r="P12789" i="3"/>
  <c r="P12810" i="3"/>
  <c r="P12830" i="3"/>
  <c r="P12853" i="3"/>
  <c r="P12874" i="3"/>
  <c r="P12894" i="3"/>
  <c r="P12917" i="3"/>
  <c r="P12938" i="3"/>
  <c r="P12958" i="3"/>
  <c r="P12981" i="3"/>
  <c r="P13002" i="3"/>
  <c r="P13022" i="3"/>
  <c r="P13045" i="3"/>
  <c r="P13066" i="3"/>
  <c r="P13086" i="3"/>
  <c r="P13105" i="3"/>
  <c r="P13127" i="3"/>
  <c r="P13145" i="3"/>
  <c r="P13163" i="3"/>
  <c r="P13181" i="3"/>
  <c r="P13199" i="3"/>
  <c r="P13217" i="3"/>
  <c r="P13235" i="3"/>
  <c r="P13255" i="3"/>
  <c r="P13273" i="3"/>
  <c r="P13291" i="3"/>
  <c r="P13309" i="3"/>
  <c r="P13326" i="3"/>
  <c r="P13343" i="3"/>
  <c r="P13359" i="3"/>
  <c r="P13375" i="3"/>
  <c r="P13391" i="3"/>
  <c r="P13407" i="3"/>
  <c r="P13423" i="3"/>
  <c r="P13439" i="3"/>
  <c r="P13455" i="3"/>
  <c r="P13471" i="3"/>
  <c r="P13487" i="3"/>
  <c r="P13503" i="3"/>
  <c r="P13519" i="3"/>
  <c r="P13535" i="3"/>
  <c r="P13551" i="3"/>
  <c r="P13567" i="3"/>
  <c r="P13583" i="3"/>
  <c r="P13599" i="3"/>
  <c r="P13615" i="3"/>
  <c r="P13631" i="3"/>
  <c r="P13647" i="3"/>
  <c r="P13663" i="3"/>
  <c r="P13679" i="3"/>
  <c r="P13695" i="3"/>
  <c r="P13711" i="3"/>
  <c r="P13727" i="3"/>
  <c r="P13743" i="3"/>
  <c r="P13759" i="3"/>
  <c r="P13775" i="3"/>
  <c r="P13791" i="3"/>
  <c r="P13807" i="3"/>
  <c r="P13823" i="3"/>
  <c r="P13839" i="3"/>
  <c r="P13855" i="3"/>
  <c r="P13871" i="3"/>
  <c r="P13887" i="3"/>
  <c r="P13903" i="3"/>
  <c r="P13919" i="3"/>
  <c r="P13935" i="3"/>
  <c r="P13951" i="3"/>
  <c r="P13967" i="3"/>
  <c r="P13983" i="3"/>
  <c r="P13999" i="3"/>
  <c r="P14015" i="3"/>
  <c r="P14031" i="3"/>
  <c r="P14047" i="3"/>
  <c r="P14063" i="3"/>
  <c r="P14079" i="3"/>
  <c r="P14095" i="3"/>
  <c r="P14111" i="3"/>
  <c r="P14127" i="3"/>
  <c r="P14143" i="3"/>
  <c r="P14159" i="3"/>
  <c r="P14175" i="3"/>
  <c r="P14191" i="3"/>
  <c r="P14207" i="3"/>
  <c r="P14223" i="3"/>
  <c r="P14239" i="3"/>
  <c r="P14255" i="3"/>
  <c r="P14271" i="3"/>
  <c r="P14287" i="3"/>
  <c r="P14303" i="3"/>
  <c r="P14319" i="3"/>
  <c r="P14335" i="3"/>
  <c r="P14351" i="3"/>
  <c r="P14367" i="3"/>
  <c r="P14383" i="3"/>
  <c r="P14399" i="3"/>
  <c r="P14415" i="3"/>
  <c r="P14431" i="3"/>
  <c r="P14447" i="3"/>
  <c r="P14463" i="3"/>
  <c r="P14479" i="3"/>
  <c r="P14495" i="3"/>
  <c r="P14511" i="3"/>
  <c r="P14527" i="3"/>
  <c r="P14543" i="3"/>
  <c r="P14559" i="3"/>
  <c r="P14575" i="3"/>
  <c r="P14591" i="3"/>
  <c r="P14607" i="3"/>
  <c r="P14623" i="3"/>
  <c r="P14639" i="3"/>
  <c r="P14655" i="3"/>
  <c r="P14671" i="3"/>
  <c r="P14687" i="3"/>
  <c r="P14703" i="3"/>
  <c r="P14719" i="3"/>
  <c r="P14735" i="3"/>
  <c r="P14751" i="3"/>
  <c r="P14767" i="3"/>
  <c r="P14783" i="3"/>
  <c r="P14799" i="3"/>
  <c r="P14815" i="3"/>
  <c r="P14831" i="3"/>
  <c r="P14847" i="3"/>
  <c r="P14863" i="3"/>
  <c r="P14879" i="3"/>
  <c r="P14895" i="3"/>
  <c r="P14911" i="3"/>
  <c r="P14927" i="3"/>
  <c r="P14943" i="3"/>
  <c r="P14959" i="3"/>
  <c r="P14975" i="3"/>
  <c r="P14991" i="3"/>
  <c r="P15007" i="3"/>
  <c r="P15023" i="3"/>
  <c r="P15039" i="3"/>
  <c r="P15055" i="3"/>
  <c r="P15071" i="3"/>
  <c r="P15087" i="3"/>
  <c r="P15103" i="3"/>
  <c r="P15119" i="3"/>
  <c r="P15135" i="3"/>
  <c r="P15151" i="3"/>
  <c r="P15167" i="3"/>
  <c r="P15183" i="3"/>
  <c r="P15199" i="3"/>
  <c r="P15215" i="3"/>
  <c r="P15231" i="3"/>
  <c r="P15247" i="3"/>
  <c r="P15263" i="3"/>
  <c r="P15279" i="3"/>
  <c r="P15295" i="3"/>
  <c r="P15311" i="3"/>
  <c r="P15327" i="3"/>
  <c r="P15343" i="3"/>
  <c r="P15359" i="3"/>
  <c r="P15375" i="3"/>
  <c r="P15391" i="3"/>
  <c r="P15407" i="3"/>
  <c r="P15423" i="3"/>
  <c r="P15439" i="3"/>
  <c r="P15455" i="3"/>
  <c r="P15471" i="3"/>
  <c r="P15487" i="3"/>
  <c r="P15503" i="3"/>
  <c r="P15519" i="3"/>
  <c r="P15535" i="3"/>
  <c r="P15551" i="3"/>
  <c r="P15567" i="3"/>
  <c r="P15583" i="3"/>
  <c r="P15599" i="3"/>
  <c r="P15615" i="3"/>
  <c r="P15631" i="3"/>
  <c r="P15647" i="3"/>
  <c r="P15663" i="3"/>
  <c r="P15679" i="3"/>
  <c r="P15695" i="3"/>
  <c r="P15711" i="3"/>
  <c r="P15727" i="3"/>
  <c r="P15743" i="3"/>
  <c r="P15759" i="3"/>
  <c r="P15775" i="3"/>
  <c r="P15791" i="3"/>
  <c r="P15807" i="3"/>
  <c r="P15823" i="3"/>
  <c r="P15839" i="3"/>
  <c r="P15855" i="3"/>
  <c r="P15871" i="3"/>
  <c r="P15887" i="3"/>
  <c r="P15903" i="3"/>
  <c r="P15919" i="3"/>
  <c r="P15935" i="3"/>
  <c r="P15951" i="3"/>
  <c r="P15967" i="3"/>
  <c r="P15983" i="3"/>
  <c r="P15999" i="3"/>
  <c r="P16015" i="3"/>
  <c r="P16031" i="3"/>
  <c r="P16047" i="3"/>
  <c r="P16063" i="3"/>
  <c r="P16079" i="3"/>
  <c r="P16095" i="3"/>
  <c r="P16111" i="3"/>
  <c r="P16127" i="3"/>
  <c r="P16143" i="3"/>
  <c r="P16159" i="3"/>
  <c r="P16175" i="3"/>
  <c r="P16191" i="3"/>
  <c r="P16207" i="3"/>
  <c r="P16223" i="3"/>
  <c r="P16239" i="3"/>
  <c r="P16255" i="3"/>
  <c r="P16271" i="3"/>
  <c r="P16287" i="3"/>
  <c r="P16303" i="3"/>
  <c r="P16319" i="3"/>
  <c r="P16335" i="3"/>
  <c r="P16351" i="3"/>
  <c r="P16367" i="3"/>
  <c r="P16383" i="3"/>
  <c r="P16399" i="3"/>
  <c r="P16415" i="3"/>
  <c r="P16431" i="3"/>
  <c r="P16447" i="3"/>
  <c r="P16463" i="3"/>
  <c r="P16479" i="3"/>
  <c r="P16495" i="3"/>
  <c r="P16511" i="3"/>
  <c r="P16527" i="3"/>
  <c r="P16543" i="3"/>
  <c r="P16559" i="3"/>
  <c r="P16575" i="3"/>
  <c r="P16591" i="3"/>
  <c r="P16607" i="3"/>
  <c r="P16623" i="3"/>
  <c r="P16639" i="3"/>
  <c r="P16655" i="3"/>
  <c r="P16671" i="3"/>
  <c r="P16687" i="3"/>
  <c r="P16703" i="3"/>
  <c r="P16719" i="3"/>
  <c r="P16735" i="3"/>
  <c r="P16751" i="3"/>
  <c r="P16767" i="3"/>
  <c r="P16783" i="3"/>
  <c r="P16799" i="3"/>
  <c r="P16815" i="3"/>
  <c r="P16831" i="3"/>
  <c r="P16847" i="3"/>
  <c r="P16863" i="3"/>
  <c r="P16879" i="3"/>
  <c r="P16895" i="3"/>
  <c r="P16911" i="3"/>
  <c r="P16927" i="3"/>
  <c r="P16943" i="3"/>
  <c r="P16959" i="3"/>
  <c r="P16975" i="3"/>
  <c r="P16991" i="3"/>
  <c r="P17007" i="3"/>
  <c r="P17023" i="3"/>
  <c r="P17039" i="3"/>
  <c r="P17055" i="3"/>
  <c r="P17071" i="3"/>
  <c r="P17087" i="3"/>
  <c r="P17103" i="3"/>
  <c r="P17119" i="3"/>
  <c r="P17135" i="3"/>
  <c r="P17151" i="3"/>
  <c r="P17167" i="3"/>
  <c r="P17183" i="3"/>
  <c r="P17199" i="3"/>
  <c r="P2088" i="3"/>
  <c r="P4324" i="3"/>
  <c r="P5141" i="3"/>
  <c r="P5874" i="3"/>
  <c r="P6381" i="3"/>
  <c r="P6814" i="3"/>
  <c r="P7311" i="3"/>
  <c r="P7737" i="3"/>
  <c r="P7966" i="3"/>
  <c r="P8205" i="3"/>
  <c r="P8361" i="3"/>
  <c r="P8505" i="3"/>
  <c r="P8670" i="3"/>
  <c r="P8812" i="3"/>
  <c r="P8939" i="3"/>
  <c r="P9076" i="3"/>
  <c r="P9194" i="3"/>
  <c r="P9305" i="3"/>
  <c r="P9420" i="3"/>
  <c r="P9519" i="3"/>
  <c r="P9616" i="3"/>
  <c r="P9723" i="3"/>
  <c r="P9808" i="3"/>
  <c r="P9889" i="3"/>
  <c r="P9983" i="3"/>
  <c r="P10064" i="3"/>
  <c r="P10145" i="3"/>
  <c r="P10239" i="3"/>
  <c r="P10320" i="3"/>
  <c r="P10401" i="3"/>
  <c r="P10495" i="3"/>
  <c r="P10576" i="3"/>
  <c r="P10657" i="3"/>
  <c r="P10751" i="3"/>
  <c r="P10800" i="3"/>
  <c r="P10844" i="3"/>
  <c r="P10889" i="3"/>
  <c r="P10924" i="3"/>
  <c r="P10957" i="3"/>
  <c r="P10989" i="3"/>
  <c r="P11021" i="3"/>
  <c r="P11053" i="3"/>
  <c r="P11085" i="3"/>
  <c r="P11117" i="3"/>
  <c r="P11149" i="3"/>
  <c r="P11181" i="3"/>
  <c r="P11213" i="3"/>
  <c r="P11245" i="3"/>
  <c r="P11277" i="3"/>
  <c r="P11309" i="3"/>
  <c r="P11341" i="3"/>
  <c r="P11373" i="3"/>
  <c r="P11405" i="3"/>
  <c r="P11437" i="3"/>
  <c r="P11469" i="3"/>
  <c r="P11501" i="3"/>
  <c r="P11533" i="3"/>
  <c r="P11565" i="3"/>
  <c r="P11597" i="3"/>
  <c r="P11629" i="3"/>
  <c r="P11661" i="3"/>
  <c r="P11693" i="3"/>
  <c r="P11725" i="3"/>
  <c r="P11757" i="3"/>
  <c r="P11789" i="3"/>
  <c r="P11821" i="3"/>
  <c r="P11853" i="3"/>
  <c r="P11885" i="3"/>
  <c r="P11917" i="3"/>
  <c r="P11949" i="3"/>
  <c r="P11981" i="3"/>
  <c r="P12013" i="3"/>
  <c r="P12045" i="3"/>
  <c r="P12077" i="3"/>
  <c r="P12109" i="3"/>
  <c r="P12141" i="3"/>
  <c r="P12173" i="3"/>
  <c r="P12205" i="3"/>
  <c r="P12237" i="3"/>
  <c r="P12269" i="3"/>
  <c r="P12299" i="3"/>
  <c r="P12329" i="3"/>
  <c r="P12352" i="3"/>
  <c r="P12382" i="3"/>
  <c r="P12411" i="3"/>
  <c r="P12433" i="3"/>
  <c r="P12461" i="3"/>
  <c r="P12489" i="3"/>
  <c r="P12511" i="3"/>
  <c r="P12539" i="3"/>
  <c r="P12561" i="3"/>
  <c r="P12587" i="3"/>
  <c r="P12608" i="3"/>
  <c r="P12634" i="3"/>
  <c r="P12655" i="3"/>
  <c r="P12681" i="3"/>
  <c r="P12702" i="3"/>
  <c r="P12727" i="3"/>
  <c r="P12747" i="3"/>
  <c r="P12767" i="3"/>
  <c r="P12791" i="3"/>
  <c r="P12811" i="3"/>
  <c r="P12831" i="3"/>
  <c r="P12855" i="3"/>
  <c r="P12875" i="3"/>
  <c r="P12895" i="3"/>
  <c r="P12919" i="3"/>
  <c r="P12939" i="3"/>
  <c r="P12959" i="3"/>
  <c r="P12983" i="3"/>
  <c r="P13003" i="3"/>
  <c r="P13023" i="3"/>
  <c r="P13047" i="3"/>
  <c r="P13067" i="3"/>
  <c r="P13087" i="3"/>
  <c r="P13107" i="3"/>
  <c r="P13128" i="3"/>
  <c r="P13146" i="3"/>
  <c r="P13164" i="3"/>
  <c r="P13182" i="3"/>
  <c r="P13200" i="3"/>
  <c r="P13218" i="3"/>
  <c r="P13237" i="3"/>
  <c r="P13256" i="3"/>
  <c r="P13274" i="3"/>
  <c r="P13292" i="3"/>
  <c r="P13310" i="3"/>
  <c r="P13327" i="3"/>
  <c r="P13344" i="3"/>
  <c r="P13360" i="3"/>
  <c r="P13376" i="3"/>
  <c r="P13392" i="3"/>
  <c r="P13408" i="3"/>
  <c r="P13424" i="3"/>
  <c r="P13440" i="3"/>
  <c r="P13456" i="3"/>
  <c r="P13472" i="3"/>
  <c r="P13488" i="3"/>
  <c r="P13504" i="3"/>
  <c r="P13520" i="3"/>
  <c r="P13536" i="3"/>
  <c r="P13552" i="3"/>
  <c r="P13568" i="3"/>
  <c r="P13584" i="3"/>
  <c r="P13600" i="3"/>
  <c r="P13616" i="3"/>
  <c r="P13632" i="3"/>
  <c r="P13648" i="3"/>
  <c r="P13664" i="3"/>
  <c r="P13680" i="3"/>
  <c r="P13696" i="3"/>
  <c r="P13712" i="3"/>
  <c r="P13728" i="3"/>
  <c r="P13744" i="3"/>
  <c r="P13760" i="3"/>
  <c r="P13776" i="3"/>
  <c r="P13792" i="3"/>
  <c r="P13808" i="3"/>
  <c r="P13824" i="3"/>
  <c r="P13840" i="3"/>
  <c r="P13856" i="3"/>
  <c r="P13872" i="3"/>
  <c r="P13888" i="3"/>
  <c r="P13904" i="3"/>
  <c r="P13920" i="3"/>
  <c r="P13936" i="3"/>
  <c r="P13952" i="3"/>
  <c r="P13968" i="3"/>
  <c r="P13984" i="3"/>
  <c r="P14000" i="3"/>
  <c r="P14016" i="3"/>
  <c r="P14032" i="3"/>
  <c r="P14048" i="3"/>
  <c r="P14064" i="3"/>
  <c r="P14080" i="3"/>
  <c r="P14096" i="3"/>
  <c r="P14112" i="3"/>
  <c r="P14128" i="3"/>
  <c r="P14144" i="3"/>
  <c r="P14160" i="3"/>
  <c r="P14176" i="3"/>
  <c r="P14192" i="3"/>
  <c r="P14208" i="3"/>
  <c r="P14224" i="3"/>
  <c r="P14240" i="3"/>
  <c r="P14256" i="3"/>
  <c r="P14272" i="3"/>
  <c r="P14288" i="3"/>
  <c r="P14304" i="3"/>
  <c r="P14320" i="3"/>
  <c r="P14336" i="3"/>
  <c r="P14352" i="3"/>
  <c r="P14368" i="3"/>
  <c r="P14384" i="3"/>
  <c r="P14400" i="3"/>
  <c r="P14416" i="3"/>
  <c r="P14432" i="3"/>
  <c r="P14448" i="3"/>
  <c r="P14464" i="3"/>
  <c r="P14480" i="3"/>
  <c r="P14496" i="3"/>
  <c r="P14512" i="3"/>
  <c r="P14528" i="3"/>
  <c r="P14544" i="3"/>
  <c r="P14560" i="3"/>
  <c r="P14576" i="3"/>
  <c r="P14592" i="3"/>
  <c r="P14608" i="3"/>
  <c r="P14624" i="3"/>
  <c r="P14640" i="3"/>
  <c r="P14656" i="3"/>
  <c r="P14672" i="3"/>
  <c r="P14688" i="3"/>
  <c r="P14704" i="3"/>
  <c r="P14720" i="3"/>
  <c r="P14736" i="3"/>
  <c r="P14752" i="3"/>
  <c r="P14768" i="3"/>
  <c r="P14784" i="3"/>
  <c r="P14800" i="3"/>
  <c r="P14816" i="3"/>
  <c r="P14832" i="3"/>
  <c r="P14848" i="3"/>
  <c r="P14864" i="3"/>
  <c r="P14880" i="3"/>
  <c r="P14896" i="3"/>
  <c r="P14912" i="3"/>
  <c r="P14928" i="3"/>
  <c r="P14944" i="3"/>
  <c r="P14960" i="3"/>
  <c r="P14976" i="3"/>
  <c r="P14992" i="3"/>
  <c r="P15008" i="3"/>
  <c r="P15024" i="3"/>
  <c r="P15040" i="3"/>
  <c r="P15056" i="3"/>
  <c r="P15072" i="3"/>
  <c r="P15088" i="3"/>
  <c r="P15104" i="3"/>
  <c r="P15120" i="3"/>
  <c r="P15136" i="3"/>
  <c r="P15152" i="3"/>
  <c r="P15168" i="3"/>
  <c r="P15184" i="3"/>
  <c r="P15200" i="3"/>
  <c r="P15216" i="3"/>
  <c r="P15232" i="3"/>
  <c r="P15248" i="3"/>
  <c r="P15264" i="3"/>
  <c r="P15280" i="3"/>
  <c r="P15296" i="3"/>
  <c r="P15312" i="3"/>
  <c r="P15328" i="3"/>
  <c r="P15344" i="3"/>
  <c r="P15360" i="3"/>
  <c r="P15376" i="3"/>
  <c r="P15392" i="3"/>
  <c r="P15408" i="3"/>
  <c r="P15424" i="3"/>
  <c r="P15440" i="3"/>
  <c r="P15456" i="3"/>
  <c r="P15472" i="3"/>
  <c r="P15488" i="3"/>
  <c r="P15504" i="3"/>
  <c r="P15520" i="3"/>
  <c r="P15536" i="3"/>
  <c r="P15552" i="3"/>
  <c r="P15568" i="3"/>
  <c r="P15584" i="3"/>
  <c r="P15600" i="3"/>
  <c r="P15616" i="3"/>
  <c r="P15632" i="3"/>
  <c r="P15648" i="3"/>
  <c r="P15664" i="3"/>
  <c r="P15680" i="3"/>
  <c r="P15696" i="3"/>
  <c r="P15712" i="3"/>
  <c r="P15728" i="3"/>
  <c r="P15744" i="3"/>
  <c r="P15760" i="3"/>
  <c r="P15776" i="3"/>
  <c r="P15792" i="3"/>
  <c r="P15808" i="3"/>
  <c r="P15824" i="3"/>
  <c r="P15840" i="3"/>
  <c r="P15856" i="3"/>
  <c r="P15872" i="3"/>
  <c r="P15888" i="3"/>
  <c r="P15904" i="3"/>
  <c r="P15920" i="3"/>
  <c r="P15936" i="3"/>
  <c r="P15952" i="3"/>
  <c r="P15968" i="3"/>
  <c r="P15984" i="3"/>
  <c r="P16000" i="3"/>
  <c r="P16016" i="3"/>
  <c r="P16032" i="3"/>
  <c r="P16048" i="3"/>
  <c r="P16064" i="3"/>
  <c r="P16080" i="3"/>
  <c r="P16096" i="3"/>
  <c r="P16112" i="3"/>
  <c r="P16128" i="3"/>
  <c r="P16144" i="3"/>
  <c r="P16160" i="3"/>
  <c r="P16176" i="3"/>
  <c r="P16192" i="3"/>
  <c r="P16208" i="3"/>
  <c r="P16224" i="3"/>
  <c r="P16240" i="3"/>
  <c r="P16256" i="3"/>
  <c r="P16272" i="3"/>
  <c r="P16288" i="3"/>
  <c r="P16304" i="3"/>
  <c r="P16320" i="3"/>
  <c r="P16336" i="3"/>
  <c r="P16352" i="3"/>
  <c r="P16368" i="3"/>
  <c r="P16384" i="3"/>
  <c r="P16400" i="3"/>
  <c r="P16416" i="3"/>
  <c r="P16432" i="3"/>
  <c r="P16448" i="3"/>
  <c r="P16464" i="3"/>
  <c r="P16480" i="3"/>
  <c r="P16496" i="3"/>
  <c r="P16512" i="3"/>
  <c r="P16528" i="3"/>
  <c r="P16544" i="3"/>
  <c r="P16560" i="3"/>
  <c r="P2105" i="3"/>
  <c r="P4325" i="3"/>
  <c r="P5249" i="3"/>
  <c r="P5875" i="3"/>
  <c r="P6382" i="3"/>
  <c r="P6893" i="3"/>
  <c r="P7325" i="3"/>
  <c r="P7738" i="3"/>
  <c r="P8003" i="3"/>
  <c r="P8206" i="3"/>
  <c r="P8362" i="3"/>
  <c r="P8527" i="3"/>
  <c r="P8671" i="3"/>
  <c r="P8813" i="3"/>
  <c r="P8958" i="3"/>
  <c r="P9079" i="3"/>
  <c r="P9195" i="3"/>
  <c r="P9322" i="3"/>
  <c r="P9421" i="3"/>
  <c r="P9522" i="3"/>
  <c r="P9632" i="3"/>
  <c r="P9724" i="3"/>
  <c r="P9809" i="3"/>
  <c r="P9903" i="3"/>
  <c r="P9984" i="3"/>
  <c r="P10065" i="3"/>
  <c r="P10159" i="3"/>
  <c r="P10240" i="3"/>
  <c r="P10321" i="3"/>
  <c r="P10415" i="3"/>
  <c r="P10496" i="3"/>
  <c r="P10577" i="3"/>
  <c r="P10671" i="3"/>
  <c r="P10752" i="3"/>
  <c r="P10801" i="3"/>
  <c r="P10847" i="3"/>
  <c r="P10891" i="3"/>
  <c r="P10927" i="3"/>
  <c r="P10959" i="3"/>
  <c r="P10991" i="3"/>
  <c r="P11023" i="3"/>
  <c r="P11055" i="3"/>
  <c r="P11087" i="3"/>
  <c r="P11119" i="3"/>
  <c r="P11151" i="3"/>
  <c r="P11183" i="3"/>
  <c r="P11215" i="3"/>
  <c r="P11247" i="3"/>
  <c r="P11279" i="3"/>
  <c r="P11311" i="3"/>
  <c r="P11343" i="3"/>
  <c r="P11375" i="3"/>
  <c r="P11407" i="3"/>
  <c r="P11439" i="3"/>
  <c r="P11471" i="3"/>
  <c r="P11503" i="3"/>
  <c r="P11535" i="3"/>
  <c r="P11567" i="3"/>
  <c r="P11599" i="3"/>
  <c r="P11631" i="3"/>
  <c r="P11663" i="3"/>
  <c r="P11695" i="3"/>
  <c r="P11727" i="3"/>
  <c r="P11759" i="3"/>
  <c r="P11791" i="3"/>
  <c r="P11823" i="3"/>
  <c r="P11855" i="3"/>
  <c r="P11887" i="3"/>
  <c r="P11919" i="3"/>
  <c r="P11951" i="3"/>
  <c r="P11983" i="3"/>
  <c r="P12015" i="3"/>
  <c r="P12047" i="3"/>
  <c r="P12079" i="3"/>
  <c r="P12111" i="3"/>
  <c r="P12143" i="3"/>
  <c r="P12175" i="3"/>
  <c r="P12207" i="3"/>
  <c r="P12239" i="3"/>
  <c r="P12270" i="3"/>
  <c r="P12300" i="3"/>
  <c r="P12330" i="3"/>
  <c r="P12353" i="3"/>
  <c r="P12383" i="3"/>
  <c r="P12412" i="3"/>
  <c r="P12437" i="3"/>
  <c r="P12462" i="3"/>
  <c r="P12490" i="3"/>
  <c r="P12512" i="3"/>
  <c r="P12540" i="3"/>
  <c r="P12565" i="3"/>
  <c r="P12588" i="3"/>
  <c r="P12609" i="3"/>
  <c r="P12635" i="3"/>
  <c r="P12656" i="3"/>
  <c r="P12682" i="3"/>
  <c r="P12703" i="3"/>
  <c r="P12728" i="3"/>
  <c r="P12748" i="3"/>
  <c r="P12768" i="3"/>
  <c r="P12792" i="3"/>
  <c r="P12812" i="3"/>
  <c r="P12832" i="3"/>
  <c r="P12856" i="3"/>
  <c r="P12876" i="3"/>
  <c r="P12896" i="3"/>
  <c r="P12920" i="3"/>
  <c r="P12940" i="3"/>
  <c r="P12960" i="3"/>
  <c r="P12984" i="3"/>
  <c r="P13004" i="3"/>
  <c r="P13024" i="3"/>
  <c r="P13048" i="3"/>
  <c r="P13068" i="3"/>
  <c r="P13088" i="3"/>
  <c r="P13109" i="3"/>
  <c r="P13129" i="3"/>
  <c r="P13147" i="3"/>
  <c r="P13165" i="3"/>
  <c r="P13183" i="3"/>
  <c r="P13201" i="3"/>
  <c r="P13219" i="3"/>
  <c r="P13239" i="3"/>
  <c r="P13257" i="3"/>
  <c r="P13275" i="3"/>
  <c r="P13293" i="3"/>
  <c r="P13311" i="3"/>
  <c r="P13328" i="3"/>
  <c r="P13345" i="3"/>
  <c r="P13361" i="3"/>
  <c r="P13377" i="3"/>
  <c r="P13393" i="3"/>
  <c r="P13409" i="3"/>
  <c r="P13425" i="3"/>
  <c r="P13441" i="3"/>
  <c r="P13457" i="3"/>
  <c r="P13473" i="3"/>
  <c r="P13489" i="3"/>
  <c r="P13505" i="3"/>
  <c r="P13521" i="3"/>
  <c r="P13537" i="3"/>
  <c r="P13553" i="3"/>
  <c r="P13569" i="3"/>
  <c r="P13585" i="3"/>
  <c r="P13601" i="3"/>
  <c r="P13617" i="3"/>
  <c r="P13633" i="3"/>
  <c r="P13649" i="3"/>
  <c r="P13665" i="3"/>
  <c r="P13681" i="3"/>
  <c r="P13697" i="3"/>
  <c r="P13713" i="3"/>
  <c r="P13729" i="3"/>
  <c r="P13745" i="3"/>
  <c r="P13761" i="3"/>
  <c r="P13777" i="3"/>
  <c r="P13793" i="3"/>
  <c r="P13809" i="3"/>
  <c r="P13825" i="3"/>
  <c r="P13841" i="3"/>
  <c r="P13857" i="3"/>
  <c r="P13873" i="3"/>
  <c r="P13889" i="3"/>
  <c r="P13905" i="3"/>
  <c r="P13921" i="3"/>
  <c r="P13937" i="3"/>
  <c r="P13953" i="3"/>
  <c r="P13969" i="3"/>
  <c r="P13985" i="3"/>
  <c r="P14001" i="3"/>
  <c r="P14017" i="3"/>
  <c r="P14033" i="3"/>
  <c r="P14049" i="3"/>
  <c r="P14065" i="3"/>
  <c r="P14081" i="3"/>
  <c r="P14097" i="3"/>
  <c r="P14113" i="3"/>
  <c r="P14129" i="3"/>
  <c r="P14145" i="3"/>
  <c r="P14161" i="3"/>
  <c r="P14177" i="3"/>
  <c r="P14193" i="3"/>
  <c r="P14209" i="3"/>
  <c r="P14225" i="3"/>
  <c r="P14241" i="3"/>
  <c r="P14257" i="3"/>
  <c r="P14273" i="3"/>
  <c r="P14289" i="3"/>
  <c r="P14305" i="3"/>
  <c r="P14321" i="3"/>
  <c r="P14337" i="3"/>
  <c r="P14353" i="3"/>
  <c r="P14369" i="3"/>
  <c r="P14385" i="3"/>
  <c r="P14401" i="3"/>
  <c r="P14417" i="3"/>
  <c r="P14433" i="3"/>
  <c r="P14449" i="3"/>
  <c r="P14465" i="3"/>
  <c r="P14481" i="3"/>
  <c r="P14497" i="3"/>
  <c r="P14513" i="3"/>
  <c r="P14529" i="3"/>
  <c r="P14545" i="3"/>
  <c r="P14561" i="3"/>
  <c r="P14577" i="3"/>
  <c r="P14593" i="3"/>
  <c r="P14609" i="3"/>
  <c r="P14625" i="3"/>
  <c r="P14641" i="3"/>
  <c r="P14657" i="3"/>
  <c r="P14673" i="3"/>
  <c r="P14689" i="3"/>
  <c r="P14705" i="3"/>
  <c r="P14721" i="3"/>
  <c r="P14737" i="3"/>
  <c r="P14753" i="3"/>
  <c r="P14769" i="3"/>
  <c r="P14785" i="3"/>
  <c r="P14801" i="3"/>
  <c r="P14817" i="3"/>
  <c r="P14833" i="3"/>
  <c r="P14849" i="3"/>
  <c r="P14865" i="3"/>
  <c r="P14881" i="3"/>
  <c r="P14897" i="3"/>
  <c r="P14913" i="3"/>
  <c r="P14929" i="3"/>
  <c r="P14945" i="3"/>
  <c r="P14961" i="3"/>
  <c r="P14977" i="3"/>
  <c r="P14993" i="3"/>
  <c r="P15009" i="3"/>
  <c r="P15025" i="3"/>
  <c r="P15041" i="3"/>
  <c r="P15057" i="3"/>
  <c r="P2108" i="3"/>
  <c r="P4548" i="3"/>
  <c r="P5269" i="3"/>
  <c r="P5893" i="3"/>
  <c r="P6462" i="3"/>
  <c r="P6894" i="3"/>
  <c r="P7326" i="3"/>
  <c r="P7785" i="3"/>
  <c r="P8009" i="3"/>
  <c r="P8207" i="3"/>
  <c r="P8387" i="3"/>
  <c r="P8531" i="3"/>
  <c r="P8675" i="3"/>
  <c r="P8836" i="3"/>
  <c r="P8959" i="3"/>
  <c r="P9080" i="3"/>
  <c r="P9214" i="3"/>
  <c r="P9323" i="3"/>
  <c r="P9422" i="3"/>
  <c r="P9539" i="3"/>
  <c r="P9634" i="3"/>
  <c r="P9725" i="3"/>
  <c r="P9823" i="3"/>
  <c r="P9904" i="3"/>
  <c r="P9985" i="3"/>
  <c r="P10079" i="3"/>
  <c r="P10160" i="3"/>
  <c r="P10241" i="3"/>
  <c r="P10335" i="3"/>
  <c r="P10416" i="3"/>
  <c r="P10497" i="3"/>
  <c r="P10591" i="3"/>
  <c r="P10672" i="3"/>
  <c r="P10753" i="3"/>
  <c r="P10809" i="3"/>
  <c r="P10848" i="3"/>
  <c r="P10892" i="3"/>
  <c r="P10928" i="3"/>
  <c r="P10960" i="3"/>
  <c r="P10992" i="3"/>
  <c r="P11024" i="3"/>
  <c r="P11056" i="3"/>
  <c r="P11088" i="3"/>
  <c r="P11120" i="3"/>
  <c r="P11152" i="3"/>
  <c r="P11184" i="3"/>
  <c r="P11216" i="3"/>
  <c r="P11248" i="3"/>
  <c r="P11280" i="3"/>
  <c r="P11312" i="3"/>
  <c r="P11344" i="3"/>
  <c r="P11376" i="3"/>
  <c r="P11408" i="3"/>
  <c r="P11440" i="3"/>
  <c r="P11472" i="3"/>
  <c r="P11504" i="3"/>
  <c r="P11536" i="3"/>
  <c r="P11568" i="3"/>
  <c r="P11600" i="3"/>
  <c r="P11632" i="3"/>
  <c r="P11664" i="3"/>
  <c r="P11696" i="3"/>
  <c r="P11728" i="3"/>
  <c r="P11760" i="3"/>
  <c r="P11792" i="3"/>
  <c r="P11824" i="3"/>
  <c r="P11856" i="3"/>
  <c r="P11888" i="3"/>
  <c r="P11920" i="3"/>
  <c r="P11952" i="3"/>
  <c r="P11984" i="3"/>
  <c r="P12016" i="3"/>
  <c r="P12048" i="3"/>
  <c r="P12080" i="3"/>
  <c r="P12112" i="3"/>
  <c r="P12144" i="3"/>
  <c r="P12176" i="3"/>
  <c r="P12208" i="3"/>
  <c r="P12240" i="3"/>
  <c r="P12271" i="3"/>
  <c r="P12301" i="3"/>
  <c r="P12331" i="3"/>
  <c r="P12361" i="3"/>
  <c r="P12384" i="3"/>
  <c r="P12413" i="3"/>
  <c r="P12441" i="3"/>
  <c r="P12463" i="3"/>
  <c r="P12491" i="3"/>
  <c r="P12513" i="3"/>
  <c r="P12541" i="3"/>
  <c r="P12568" i="3"/>
  <c r="P12589" i="3"/>
  <c r="P12613" i="3"/>
  <c r="P12636" i="3"/>
  <c r="P12657" i="3"/>
  <c r="P12683" i="3"/>
  <c r="P12704" i="3"/>
  <c r="P12729" i="3"/>
  <c r="P12749" i="3"/>
  <c r="P12769" i="3"/>
  <c r="P12793" i="3"/>
  <c r="P12813" i="3"/>
  <c r="P12833" i="3"/>
  <c r="P12857" i="3"/>
  <c r="P12877" i="3"/>
  <c r="P12897" i="3"/>
  <c r="P12921" i="3"/>
  <c r="P12941" i="3"/>
  <c r="P12961" i="3"/>
  <c r="P12985" i="3"/>
  <c r="P13005" i="3"/>
  <c r="P13025" i="3"/>
  <c r="P13049" i="3"/>
  <c r="P13069" i="3"/>
  <c r="P13089" i="3"/>
  <c r="P13111" i="3"/>
  <c r="P13130" i="3"/>
  <c r="P13148" i="3"/>
  <c r="P13166" i="3"/>
  <c r="P13184" i="3"/>
  <c r="P13202" i="3"/>
  <c r="P13221" i="3"/>
  <c r="P13240" i="3"/>
  <c r="P13258" i="3"/>
  <c r="P13276" i="3"/>
  <c r="P13294" i="3"/>
  <c r="P13312" i="3"/>
  <c r="P13329" i="3"/>
  <c r="P13346" i="3"/>
  <c r="P13362" i="3"/>
  <c r="P13378" i="3"/>
  <c r="P13394" i="3"/>
  <c r="P13410" i="3"/>
  <c r="P13426" i="3"/>
  <c r="P13442" i="3"/>
  <c r="P13458" i="3"/>
  <c r="P13474" i="3"/>
  <c r="P13490" i="3"/>
  <c r="P13506" i="3"/>
  <c r="P13522" i="3"/>
  <c r="P13538" i="3"/>
  <c r="P13554" i="3"/>
  <c r="P13570" i="3"/>
  <c r="P13586" i="3"/>
  <c r="P13602" i="3"/>
  <c r="P13618" i="3"/>
  <c r="P13634" i="3"/>
  <c r="P13650" i="3"/>
  <c r="P13666" i="3"/>
  <c r="P13682" i="3"/>
  <c r="P13698" i="3"/>
  <c r="P13714" i="3"/>
  <c r="P13730" i="3"/>
  <c r="P13746" i="3"/>
  <c r="P13762" i="3"/>
  <c r="P13778" i="3"/>
  <c r="P13794" i="3"/>
  <c r="P13810" i="3"/>
  <c r="P13826" i="3"/>
  <c r="P13842" i="3"/>
  <c r="P13858" i="3"/>
  <c r="P13874" i="3"/>
  <c r="P13890" i="3"/>
  <c r="P13906" i="3"/>
  <c r="P13922" i="3"/>
  <c r="P13938" i="3"/>
  <c r="P13954" i="3"/>
  <c r="P13970" i="3"/>
  <c r="P13986" i="3"/>
  <c r="P14002" i="3"/>
  <c r="P14018" i="3"/>
  <c r="P14034" i="3"/>
  <c r="P14050" i="3"/>
  <c r="P14066" i="3"/>
  <c r="P14082" i="3"/>
  <c r="P14098" i="3"/>
  <c r="P14114" i="3"/>
  <c r="P14130" i="3"/>
  <c r="P14146" i="3"/>
  <c r="P14162" i="3"/>
  <c r="P14178" i="3"/>
  <c r="P14194" i="3"/>
  <c r="P14210" i="3"/>
  <c r="P14226" i="3"/>
  <c r="P14242" i="3"/>
  <c r="P14258" i="3"/>
  <c r="P14274" i="3"/>
  <c r="P14290" i="3"/>
  <c r="P14306" i="3"/>
  <c r="P14322" i="3"/>
  <c r="P14338" i="3"/>
  <c r="P14354" i="3"/>
  <c r="P14370" i="3"/>
  <c r="P14386" i="3"/>
  <c r="P14402" i="3"/>
  <c r="P14418" i="3"/>
  <c r="P14434" i="3"/>
  <c r="P14450" i="3"/>
  <c r="P14466" i="3"/>
  <c r="P14482" i="3"/>
  <c r="P14498" i="3"/>
  <c r="P14514" i="3"/>
  <c r="P14530" i="3"/>
  <c r="P14546" i="3"/>
  <c r="P14562" i="3"/>
  <c r="P14578" i="3"/>
  <c r="P14594" i="3"/>
  <c r="P14610" i="3"/>
  <c r="P14626" i="3"/>
  <c r="P14642" i="3"/>
  <c r="P14658" i="3"/>
  <c r="P14674" i="3"/>
  <c r="P14690" i="3"/>
  <c r="P14706" i="3"/>
  <c r="P14722" i="3"/>
  <c r="P14738" i="3"/>
  <c r="P14754" i="3"/>
  <c r="P14770" i="3"/>
  <c r="P14786" i="3"/>
  <c r="P14802" i="3"/>
  <c r="P14818" i="3"/>
  <c r="P14834" i="3"/>
  <c r="P14850" i="3"/>
  <c r="P14866" i="3"/>
  <c r="P14882" i="3"/>
  <c r="P14898" i="3"/>
  <c r="P14914" i="3"/>
  <c r="P14930" i="3"/>
  <c r="P14946" i="3"/>
  <c r="P14962" i="3"/>
  <c r="P2575" i="3"/>
  <c r="P4549" i="3"/>
  <c r="P5270" i="3"/>
  <c r="P5975" i="3"/>
  <c r="P6463" i="3"/>
  <c r="P6895" i="3"/>
  <c r="P7405" i="3"/>
  <c r="P7786" i="3"/>
  <c r="P8010" i="3"/>
  <c r="P8239" i="3"/>
  <c r="P8391" i="3"/>
  <c r="P8535" i="3"/>
  <c r="P8700" i="3"/>
  <c r="P8839" i="3"/>
  <c r="P8963" i="3"/>
  <c r="P9099" i="3"/>
  <c r="P9215" i="3"/>
  <c r="P9324" i="3"/>
  <c r="P9439" i="3"/>
  <c r="P9540" i="3"/>
  <c r="P9635" i="3"/>
  <c r="P9740" i="3"/>
  <c r="P9824" i="3"/>
  <c r="P9905" i="3"/>
  <c r="P9999" i="3"/>
  <c r="P10080" i="3"/>
  <c r="P10161" i="3"/>
  <c r="P10255" i="3"/>
  <c r="P10336" i="3"/>
  <c r="P10417" i="3"/>
  <c r="P10511" i="3"/>
  <c r="P10592" i="3"/>
  <c r="P10673" i="3"/>
  <c r="P10764" i="3"/>
  <c r="P10811" i="3"/>
  <c r="P10849" i="3"/>
  <c r="P10895" i="3"/>
  <c r="P10929" i="3"/>
  <c r="P10961" i="3"/>
  <c r="P10993" i="3"/>
  <c r="P11025" i="3"/>
  <c r="P11057" i="3"/>
  <c r="P11089" i="3"/>
  <c r="P11121" i="3"/>
  <c r="P11153" i="3"/>
  <c r="P11185" i="3"/>
  <c r="P11217" i="3"/>
  <c r="P11249" i="3"/>
  <c r="P11281" i="3"/>
  <c r="P11313" i="3"/>
  <c r="P11345" i="3"/>
  <c r="P11377" i="3"/>
  <c r="P11409" i="3"/>
  <c r="P11441" i="3"/>
  <c r="P11473" i="3"/>
  <c r="P11505" i="3"/>
  <c r="P11537" i="3"/>
  <c r="P11569" i="3"/>
  <c r="P11601" i="3"/>
  <c r="P11633" i="3"/>
  <c r="P11665" i="3"/>
  <c r="P11697" i="3"/>
  <c r="P11729" i="3"/>
  <c r="P11761" i="3"/>
  <c r="P11793" i="3"/>
  <c r="P11825" i="3"/>
  <c r="P11857" i="3"/>
  <c r="P11889" i="3"/>
  <c r="P11921" i="3"/>
  <c r="P11953" i="3"/>
  <c r="P11985" i="3"/>
  <c r="P12017" i="3"/>
  <c r="P12049" i="3"/>
  <c r="P12081" i="3"/>
  <c r="P12113" i="3"/>
  <c r="P12145" i="3"/>
  <c r="P12177" i="3"/>
  <c r="P12209" i="3"/>
  <c r="P12241" i="3"/>
  <c r="P12272" i="3"/>
  <c r="P12302" i="3"/>
  <c r="P12332" i="3"/>
  <c r="P12362" i="3"/>
  <c r="P12385" i="3"/>
  <c r="P12414" i="3"/>
  <c r="P12442" i="3"/>
  <c r="P12464" i="3"/>
  <c r="P12492" i="3"/>
  <c r="P12517" i="3"/>
  <c r="P12542" i="3"/>
  <c r="P12569" i="3"/>
  <c r="P12590" i="3"/>
  <c r="P12616" i="3"/>
  <c r="P12637" i="3"/>
  <c r="P12661" i="3"/>
  <c r="P12684" i="3"/>
  <c r="P12705" i="3"/>
  <c r="P12730" i="3"/>
  <c r="P12750" i="3"/>
  <c r="P12773" i="3"/>
  <c r="P12794" i="3"/>
  <c r="P12814" i="3"/>
  <c r="P12837" i="3"/>
  <c r="P12858" i="3"/>
  <c r="P12878" i="3"/>
  <c r="P12901" i="3"/>
  <c r="P12922" i="3"/>
  <c r="P12942" i="3"/>
  <c r="P12965" i="3"/>
  <c r="P12986" i="3"/>
  <c r="P13006" i="3"/>
  <c r="P13029" i="3"/>
  <c r="P13050" i="3"/>
  <c r="P13070" i="3"/>
  <c r="P13091" i="3"/>
  <c r="P13112" i="3"/>
  <c r="P13131" i="3"/>
  <c r="P13149" i="3"/>
  <c r="P13167" i="3"/>
  <c r="P13185" i="3"/>
  <c r="P13203" i="3"/>
  <c r="P13223" i="3"/>
  <c r="P13241" i="3"/>
  <c r="P13259" i="3"/>
  <c r="P13277" i="3"/>
  <c r="P13295" i="3"/>
  <c r="P13313" i="3"/>
  <c r="P13330" i="3"/>
  <c r="P13347" i="3"/>
  <c r="P13363" i="3"/>
  <c r="P13379" i="3"/>
  <c r="P13395" i="3"/>
  <c r="P13411" i="3"/>
  <c r="P13427" i="3"/>
  <c r="P13443" i="3"/>
  <c r="P13459" i="3"/>
  <c r="P13475" i="3"/>
  <c r="P13491" i="3"/>
  <c r="P13507" i="3"/>
  <c r="P13523" i="3"/>
  <c r="P13539" i="3"/>
  <c r="P13555" i="3"/>
  <c r="P13571" i="3"/>
  <c r="P13587" i="3"/>
  <c r="P13603" i="3"/>
  <c r="P13619" i="3"/>
  <c r="P13635" i="3"/>
  <c r="P13651" i="3"/>
  <c r="P13667" i="3"/>
  <c r="P13683" i="3"/>
  <c r="P13699" i="3"/>
  <c r="P13715" i="3"/>
  <c r="P13731" i="3"/>
  <c r="P13747" i="3"/>
  <c r="P13763" i="3"/>
  <c r="P13779" i="3"/>
  <c r="P13795" i="3"/>
  <c r="P13811" i="3"/>
  <c r="P13827" i="3"/>
  <c r="P13843" i="3"/>
  <c r="P13859" i="3"/>
  <c r="P13875" i="3"/>
  <c r="P13891" i="3"/>
  <c r="P13907" i="3"/>
  <c r="P13923" i="3"/>
  <c r="P13939" i="3"/>
  <c r="P13955" i="3"/>
  <c r="P13971" i="3"/>
  <c r="P13987" i="3"/>
  <c r="P14003" i="3"/>
  <c r="P14019" i="3"/>
  <c r="P14035" i="3"/>
  <c r="P14051" i="3"/>
  <c r="P14067" i="3"/>
  <c r="P14083" i="3"/>
  <c r="P14099" i="3"/>
  <c r="P14115" i="3"/>
  <c r="P14131" i="3"/>
  <c r="P14147" i="3"/>
  <c r="P14163" i="3"/>
  <c r="P14179" i="3"/>
  <c r="P14195" i="3"/>
  <c r="P14211" i="3"/>
  <c r="P14227" i="3"/>
  <c r="P14243" i="3"/>
  <c r="P14259" i="3"/>
  <c r="P14275" i="3"/>
  <c r="P14291" i="3"/>
  <c r="P14307" i="3"/>
  <c r="P14323" i="3"/>
  <c r="P14339" i="3"/>
  <c r="P14355" i="3"/>
  <c r="P14371" i="3"/>
  <c r="P14387" i="3"/>
  <c r="P14403" i="3"/>
  <c r="P14419" i="3"/>
  <c r="P14435" i="3"/>
  <c r="P14451" i="3"/>
  <c r="P14467" i="3"/>
  <c r="P14483" i="3"/>
  <c r="P14499" i="3"/>
  <c r="P14515" i="3"/>
  <c r="P14531" i="3"/>
  <c r="P14547" i="3"/>
  <c r="P14563" i="3"/>
  <c r="P14579" i="3"/>
  <c r="P14595" i="3"/>
  <c r="P14611" i="3"/>
  <c r="P14627" i="3"/>
  <c r="P14643" i="3"/>
  <c r="P14659" i="3"/>
  <c r="P14675" i="3"/>
  <c r="P14691" i="3"/>
  <c r="P14707" i="3"/>
  <c r="P14723" i="3"/>
  <c r="P14739" i="3"/>
  <c r="P14755" i="3"/>
  <c r="P14771" i="3"/>
  <c r="P14787" i="3"/>
  <c r="P14803" i="3"/>
  <c r="P14819" i="3"/>
  <c r="P14835" i="3"/>
  <c r="P14851" i="3"/>
  <c r="P14867" i="3"/>
  <c r="P14883" i="3"/>
  <c r="P14899" i="3"/>
  <c r="P2589" i="3"/>
  <c r="P4550" i="3"/>
  <c r="P5397" i="3"/>
  <c r="P5992" i="3"/>
  <c r="P6477" i="3"/>
  <c r="P6974" i="3"/>
  <c r="P7406" i="3"/>
  <c r="P7789" i="3"/>
  <c r="P8046" i="3"/>
  <c r="P8243" i="3"/>
  <c r="P8392" i="3"/>
  <c r="P8557" i="3"/>
  <c r="P8701" i="3"/>
  <c r="P8840" i="3"/>
  <c r="P8984" i="3"/>
  <c r="P9100" i="3"/>
  <c r="P9219" i="3"/>
  <c r="P9341" i="3"/>
  <c r="P9442" i="3"/>
  <c r="P9541" i="3"/>
  <c r="P9651" i="3"/>
  <c r="P9741" i="3"/>
  <c r="P9825" i="3"/>
  <c r="P9919" i="3"/>
  <c r="P10000" i="3"/>
  <c r="P10081" i="3"/>
  <c r="P10175" i="3"/>
  <c r="P10256" i="3"/>
  <c r="P10337" i="3"/>
  <c r="P10431" i="3"/>
  <c r="P10512" i="3"/>
  <c r="P10593" i="3"/>
  <c r="P10687" i="3"/>
  <c r="P10767" i="3"/>
  <c r="P10812" i="3"/>
  <c r="P10857" i="3"/>
  <c r="P10896" i="3"/>
  <c r="P10937" i="3"/>
  <c r="P10969" i="3"/>
  <c r="P11001" i="3"/>
  <c r="P11033" i="3"/>
  <c r="P11065" i="3"/>
  <c r="P11097" i="3"/>
  <c r="P11129" i="3"/>
  <c r="P11161" i="3"/>
  <c r="P11193" i="3"/>
  <c r="P11225" i="3"/>
  <c r="P11257" i="3"/>
  <c r="P11289" i="3"/>
  <c r="P11321" i="3"/>
  <c r="P11353" i="3"/>
  <c r="P11385" i="3"/>
  <c r="P11417" i="3"/>
  <c r="P11449" i="3"/>
  <c r="P11481" i="3"/>
  <c r="P11513" i="3"/>
  <c r="P11545" i="3"/>
  <c r="P11577" i="3"/>
  <c r="P11609" i="3"/>
  <c r="P11641" i="3"/>
  <c r="P11673" i="3"/>
  <c r="P11705" i="3"/>
  <c r="P11737" i="3"/>
  <c r="P11769" i="3"/>
  <c r="P11801" i="3"/>
  <c r="P11833" i="3"/>
  <c r="P11865" i="3"/>
  <c r="P11897" i="3"/>
  <c r="P11929" i="3"/>
  <c r="P11961" i="3"/>
  <c r="P11993" i="3"/>
  <c r="P12025" i="3"/>
  <c r="P12057" i="3"/>
  <c r="P12089" i="3"/>
  <c r="P12121" i="3"/>
  <c r="P12153" i="3"/>
  <c r="P12185" i="3"/>
  <c r="P12217" i="3"/>
  <c r="P12249" i="3"/>
  <c r="P12273" i="3"/>
  <c r="P12303" i="3"/>
  <c r="P12333" i="3"/>
  <c r="P12363" i="3"/>
  <c r="P12393" i="3"/>
  <c r="P12415" i="3"/>
  <c r="P12443" i="3"/>
  <c r="P12465" i="3"/>
  <c r="P12493" i="3"/>
  <c r="P12521" i="3"/>
  <c r="P12543" i="3"/>
  <c r="P12570" i="3"/>
  <c r="P12591" i="3"/>
  <c r="P12617" i="3"/>
  <c r="P12638" i="3"/>
  <c r="P12664" i="3"/>
  <c r="P12685" i="3"/>
  <c r="P12709" i="3"/>
  <c r="P12731" i="3"/>
  <c r="P12751" i="3"/>
  <c r="P12775" i="3"/>
  <c r="P12795" i="3"/>
  <c r="P12815" i="3"/>
  <c r="P12839" i="3"/>
  <c r="P12859" i="3"/>
  <c r="P12879" i="3"/>
  <c r="P12903" i="3"/>
  <c r="P12923" i="3"/>
  <c r="P12943" i="3"/>
  <c r="P12967" i="3"/>
  <c r="P12987" i="3"/>
  <c r="P13007" i="3"/>
  <c r="P13031" i="3"/>
  <c r="P13051" i="3"/>
  <c r="P13071" i="3"/>
  <c r="P13093" i="3"/>
  <c r="P13113" i="3"/>
  <c r="P13132" i="3"/>
  <c r="P13150" i="3"/>
  <c r="P13168" i="3"/>
  <c r="P13186" i="3"/>
  <c r="P13205" i="3"/>
  <c r="P13224" i="3"/>
  <c r="P13242" i="3"/>
  <c r="P13260" i="3"/>
  <c r="P13278" i="3"/>
  <c r="P13296" i="3"/>
  <c r="P13314" i="3"/>
  <c r="P13331" i="3"/>
  <c r="P13348" i="3"/>
  <c r="P13364" i="3"/>
  <c r="P13380" i="3"/>
  <c r="P13396" i="3"/>
  <c r="P13412" i="3"/>
  <c r="P13428" i="3"/>
  <c r="P13444" i="3"/>
  <c r="P13460" i="3"/>
  <c r="P13476" i="3"/>
  <c r="P13492" i="3"/>
  <c r="P13508" i="3"/>
  <c r="P13524" i="3"/>
  <c r="P13540" i="3"/>
  <c r="P13556" i="3"/>
  <c r="P13572" i="3"/>
  <c r="P13588" i="3"/>
  <c r="P13604" i="3"/>
  <c r="P13620" i="3"/>
  <c r="P13636" i="3"/>
  <c r="P13652" i="3"/>
  <c r="P13668" i="3"/>
  <c r="P13684" i="3"/>
  <c r="P13700" i="3"/>
  <c r="P13716" i="3"/>
  <c r="P13732" i="3"/>
  <c r="P13748" i="3"/>
  <c r="P13764" i="3"/>
  <c r="P13780" i="3"/>
  <c r="P13796" i="3"/>
  <c r="P13812" i="3"/>
  <c r="P13828" i="3"/>
  <c r="P13844" i="3"/>
  <c r="P13860" i="3"/>
  <c r="P13876" i="3"/>
  <c r="P13892" i="3"/>
  <c r="P13908" i="3"/>
  <c r="P13924" i="3"/>
  <c r="P13940" i="3"/>
  <c r="P13956" i="3"/>
  <c r="P13972" i="3"/>
  <c r="P13988" i="3"/>
  <c r="P14004" i="3"/>
  <c r="P14020" i="3"/>
  <c r="P14036" i="3"/>
  <c r="P14052" i="3"/>
  <c r="P14068" i="3"/>
  <c r="P14084" i="3"/>
  <c r="P14100" i="3"/>
  <c r="P14116" i="3"/>
  <c r="P14132" i="3"/>
  <c r="P14148" i="3"/>
  <c r="P14164" i="3"/>
  <c r="P14180" i="3"/>
  <c r="P14196" i="3"/>
  <c r="P14212" i="3"/>
  <c r="P14228" i="3"/>
  <c r="P14244" i="3"/>
  <c r="P14260" i="3"/>
  <c r="P14276" i="3"/>
  <c r="P14292" i="3"/>
  <c r="P14308" i="3"/>
  <c r="P14324" i="3"/>
  <c r="P14340" i="3"/>
  <c r="P14356" i="3"/>
  <c r="P14372" i="3"/>
  <c r="P14388" i="3"/>
  <c r="P14404" i="3"/>
  <c r="P14420" i="3"/>
  <c r="P14436" i="3"/>
  <c r="P14452" i="3"/>
  <c r="P14468" i="3"/>
  <c r="P14484" i="3"/>
  <c r="P14500" i="3"/>
  <c r="P14516" i="3"/>
  <c r="P14532" i="3"/>
  <c r="P14548" i="3"/>
  <c r="P14564" i="3"/>
  <c r="P14580" i="3"/>
  <c r="P14596" i="3"/>
  <c r="P14612" i="3"/>
  <c r="P14628" i="3"/>
  <c r="P14644" i="3"/>
  <c r="P14660" i="3"/>
  <c r="P14676" i="3"/>
  <c r="P14692" i="3"/>
  <c r="P14708" i="3"/>
  <c r="P14724" i="3"/>
  <c r="P14740" i="3"/>
  <c r="P14756" i="3"/>
  <c r="P14772" i="3"/>
  <c r="P14788" i="3"/>
  <c r="P14804" i="3"/>
  <c r="P14820" i="3"/>
  <c r="P14836" i="3"/>
  <c r="P14852" i="3"/>
  <c r="P14868" i="3"/>
  <c r="P14884" i="3"/>
  <c r="P14900" i="3"/>
  <c r="P14916" i="3"/>
  <c r="P14932" i="3"/>
  <c r="P14948" i="3"/>
  <c r="P14964" i="3"/>
  <c r="P14980" i="3"/>
  <c r="P14996" i="3"/>
  <c r="P15012" i="3"/>
  <c r="P15028" i="3"/>
  <c r="P15044" i="3"/>
  <c r="P15060" i="3"/>
  <c r="P15076" i="3"/>
  <c r="P15092" i="3"/>
  <c r="P15108" i="3"/>
  <c r="P15124" i="3"/>
  <c r="P15140" i="3"/>
  <c r="P15156" i="3"/>
  <c r="P15172" i="3"/>
  <c r="P2660" i="3"/>
  <c r="P4705" i="3"/>
  <c r="P5398" i="3"/>
  <c r="P5994" i="3"/>
  <c r="P6543" i="3"/>
  <c r="P6975" i="3"/>
  <c r="P7407" i="3"/>
  <c r="P7834" i="3"/>
  <c r="P8047" i="3"/>
  <c r="P8249" i="3"/>
  <c r="P8414" i="3"/>
  <c r="P8558" i="3"/>
  <c r="P8702" i="3"/>
  <c r="P8861" i="3"/>
  <c r="P8985" i="3"/>
  <c r="P9101" i="3"/>
  <c r="P9240" i="3"/>
  <c r="P9342" i="3"/>
  <c r="P9443" i="3"/>
  <c r="P9559" i="3"/>
  <c r="P9652" i="3"/>
  <c r="P9742" i="3"/>
  <c r="P9839" i="3"/>
  <c r="P9920" i="3"/>
  <c r="P10001" i="3"/>
  <c r="P10095" i="3"/>
  <c r="P10176" i="3"/>
  <c r="P10257" i="3"/>
  <c r="P10351" i="3"/>
  <c r="P10432" i="3"/>
  <c r="P10513" i="3"/>
  <c r="P10607" i="3"/>
  <c r="P10688" i="3"/>
  <c r="P10768" i="3"/>
  <c r="P10815" i="3"/>
  <c r="P10859" i="3"/>
  <c r="P10897" i="3"/>
  <c r="P10938" i="3"/>
  <c r="P10970" i="3"/>
  <c r="P11002" i="3"/>
  <c r="P11034" i="3"/>
  <c r="P11066" i="3"/>
  <c r="P11098" i="3"/>
  <c r="P11130" i="3"/>
  <c r="P11162" i="3"/>
  <c r="P11194" i="3"/>
  <c r="P11226" i="3"/>
  <c r="P11258" i="3"/>
  <c r="P11290" i="3"/>
  <c r="P11322" i="3"/>
  <c r="P11354" i="3"/>
  <c r="P11386" i="3"/>
  <c r="P11418" i="3"/>
  <c r="P11450" i="3"/>
  <c r="P11482" i="3"/>
  <c r="P11514" i="3"/>
  <c r="P11546" i="3"/>
  <c r="P11578" i="3"/>
  <c r="P11610" i="3"/>
  <c r="P11642" i="3"/>
  <c r="P11674" i="3"/>
  <c r="P11706" i="3"/>
  <c r="P11738" i="3"/>
  <c r="P11770" i="3"/>
  <c r="P11802" i="3"/>
  <c r="P11834" i="3"/>
  <c r="P11866" i="3"/>
  <c r="P11898" i="3"/>
  <c r="P11930" i="3"/>
  <c r="P11962" i="3"/>
  <c r="P11994" i="3"/>
  <c r="P12026" i="3"/>
  <c r="P12058" i="3"/>
  <c r="P12090" i="3"/>
  <c r="P12122" i="3"/>
  <c r="P12154" i="3"/>
  <c r="P12186" i="3"/>
  <c r="P12218" i="3"/>
  <c r="P12250" i="3"/>
  <c r="P12281" i="3"/>
  <c r="P12304" i="3"/>
  <c r="P12334" i="3"/>
  <c r="P12364" i="3"/>
  <c r="P12394" i="3"/>
  <c r="P12416" i="3"/>
  <c r="P12444" i="3"/>
  <c r="P12469" i="3"/>
  <c r="P12494" i="3"/>
  <c r="P12522" i="3"/>
  <c r="P12544" i="3"/>
  <c r="P12571" i="3"/>
  <c r="P12592" i="3"/>
  <c r="P12618" i="3"/>
  <c r="P12639" i="3"/>
  <c r="P12665" i="3"/>
  <c r="P12686" i="3"/>
  <c r="P12712" i="3"/>
  <c r="P12732" i="3"/>
  <c r="P12752" i="3"/>
  <c r="P12776" i="3"/>
  <c r="P12796" i="3"/>
  <c r="P12816" i="3"/>
  <c r="P12840" i="3"/>
  <c r="P12860" i="3"/>
  <c r="P12880" i="3"/>
  <c r="P12904" i="3"/>
  <c r="P12924" i="3"/>
  <c r="P12944" i="3"/>
  <c r="P12968" i="3"/>
  <c r="P12988" i="3"/>
  <c r="P13008" i="3"/>
  <c r="P13032" i="3"/>
  <c r="P13052" i="3"/>
  <c r="P13072" i="3"/>
  <c r="P13095" i="3"/>
  <c r="P13114" i="3"/>
  <c r="P13133" i="3"/>
  <c r="P13151" i="3"/>
  <c r="P13169" i="3"/>
  <c r="P13187" i="3"/>
  <c r="P13207" i="3"/>
  <c r="P13225" i="3"/>
  <c r="P13243" i="3"/>
  <c r="P13261" i="3"/>
  <c r="P13279" i="3"/>
  <c r="P13297" i="3"/>
  <c r="P13315" i="3"/>
  <c r="P13332" i="3"/>
  <c r="P13349" i="3"/>
  <c r="P13365" i="3"/>
  <c r="P13381" i="3"/>
  <c r="P13397" i="3"/>
  <c r="P13413" i="3"/>
  <c r="P13429" i="3"/>
  <c r="P13445" i="3"/>
  <c r="P13461" i="3"/>
  <c r="P13477" i="3"/>
  <c r="P13493" i="3"/>
  <c r="P13509" i="3"/>
  <c r="P13525" i="3"/>
  <c r="P13541" i="3"/>
  <c r="P13557" i="3"/>
  <c r="P13573" i="3"/>
  <c r="P13589" i="3"/>
  <c r="P13605" i="3"/>
  <c r="P13621" i="3"/>
  <c r="P13637" i="3"/>
  <c r="P13653" i="3"/>
  <c r="P13669" i="3"/>
  <c r="P13685" i="3"/>
  <c r="P13701" i="3"/>
  <c r="P13717" i="3"/>
  <c r="P13733" i="3"/>
  <c r="P13749" i="3"/>
  <c r="P13765" i="3"/>
  <c r="P13781" i="3"/>
  <c r="P13797" i="3"/>
  <c r="P13813" i="3"/>
  <c r="P13829" i="3"/>
  <c r="P13845" i="3"/>
  <c r="P13861" i="3"/>
  <c r="P13877" i="3"/>
  <c r="P13893" i="3"/>
  <c r="P13909" i="3"/>
  <c r="P13925" i="3"/>
  <c r="P13941" i="3"/>
  <c r="P13957" i="3"/>
  <c r="P13973" i="3"/>
  <c r="P13989" i="3"/>
  <c r="P14005" i="3"/>
  <c r="P14021" i="3"/>
  <c r="P14037" i="3"/>
  <c r="P14053" i="3"/>
  <c r="P14069" i="3"/>
  <c r="P14085" i="3"/>
  <c r="P14101" i="3"/>
  <c r="P14117" i="3"/>
  <c r="P14133" i="3"/>
  <c r="P14149" i="3"/>
  <c r="P14165" i="3"/>
  <c r="P14181" i="3"/>
  <c r="P14197" i="3"/>
  <c r="P14213" i="3"/>
  <c r="P14229" i="3"/>
  <c r="P14245" i="3"/>
  <c r="P14261" i="3"/>
  <c r="P14277" i="3"/>
  <c r="P14293" i="3"/>
  <c r="P14309" i="3"/>
  <c r="P14325" i="3"/>
  <c r="P14341" i="3"/>
  <c r="P14357" i="3"/>
  <c r="P14373" i="3"/>
  <c r="P14389" i="3"/>
  <c r="P14405" i="3"/>
  <c r="P14421" i="3"/>
  <c r="P14437" i="3"/>
  <c r="P14453" i="3"/>
  <c r="P14469" i="3"/>
  <c r="P14485" i="3"/>
  <c r="P14501" i="3"/>
  <c r="P14517" i="3"/>
  <c r="P14533" i="3"/>
  <c r="P14549" i="3"/>
  <c r="P14565" i="3"/>
  <c r="P14581" i="3"/>
  <c r="P14597" i="3"/>
  <c r="P14613" i="3"/>
  <c r="P14629" i="3"/>
  <c r="P14645" i="3"/>
  <c r="P14661" i="3"/>
  <c r="P14677" i="3"/>
  <c r="P14693" i="3"/>
  <c r="P14709" i="3"/>
  <c r="P14725" i="3"/>
  <c r="P14741" i="3"/>
  <c r="P14757" i="3"/>
  <c r="P14773" i="3"/>
  <c r="P14789" i="3"/>
  <c r="P14805" i="3"/>
  <c r="P14821" i="3"/>
  <c r="P14837" i="3"/>
  <c r="P14853" i="3"/>
  <c r="P14869" i="3"/>
  <c r="P14885" i="3"/>
  <c r="P14901" i="3"/>
  <c r="P14917" i="3"/>
  <c r="P14933" i="3"/>
  <c r="P14949" i="3"/>
  <c r="P14965" i="3"/>
  <c r="P14981" i="3"/>
  <c r="P3015" i="3"/>
  <c r="P4706" i="3"/>
  <c r="P5399" i="3"/>
  <c r="P6091" i="3"/>
  <c r="P6557" i="3"/>
  <c r="P6989" i="3"/>
  <c r="P7486" i="3"/>
  <c r="P7837" i="3"/>
  <c r="P8051" i="3"/>
  <c r="P8271" i="3"/>
  <c r="P8415" i="3"/>
  <c r="P8559" i="3"/>
  <c r="P8729" i="3"/>
  <c r="P8862" i="3"/>
  <c r="P8986" i="3"/>
  <c r="P9123" i="3"/>
  <c r="P9241" i="3"/>
  <c r="P9343" i="3"/>
  <c r="P9460" i="3"/>
  <c r="P9560" i="3"/>
  <c r="P9653" i="3"/>
  <c r="P9757" i="3"/>
  <c r="P9840" i="3"/>
  <c r="P9921" i="3"/>
  <c r="P10015" i="3"/>
  <c r="P10096" i="3"/>
  <c r="P10177" i="3"/>
  <c r="P10271" i="3"/>
  <c r="P10352" i="3"/>
  <c r="P10433" i="3"/>
  <c r="P10527" i="3"/>
  <c r="P10608" i="3"/>
  <c r="P10689" i="3"/>
  <c r="P10769" i="3"/>
  <c r="P10816" i="3"/>
  <c r="P10860" i="3"/>
  <c r="P10905" i="3"/>
  <c r="P10939" i="3"/>
  <c r="P10971" i="3"/>
  <c r="P11003" i="3"/>
  <c r="P11035" i="3"/>
  <c r="P11067" i="3"/>
  <c r="P11099" i="3"/>
  <c r="P11131" i="3"/>
  <c r="P11163" i="3"/>
  <c r="P11195" i="3"/>
  <c r="P11227" i="3"/>
  <c r="P11259" i="3"/>
  <c r="P11291" i="3"/>
  <c r="P11323" i="3"/>
  <c r="P11355" i="3"/>
  <c r="P11387" i="3"/>
  <c r="P11419" i="3"/>
  <c r="P11451" i="3"/>
  <c r="P11483" i="3"/>
  <c r="P11515" i="3"/>
  <c r="P11547" i="3"/>
  <c r="P11579" i="3"/>
  <c r="P11611" i="3"/>
  <c r="P11643" i="3"/>
  <c r="P11675" i="3"/>
  <c r="P11707" i="3"/>
  <c r="P11739" i="3"/>
  <c r="P11771" i="3"/>
  <c r="P11803" i="3"/>
  <c r="P11835" i="3"/>
  <c r="P11867" i="3"/>
  <c r="P11899" i="3"/>
  <c r="P11931" i="3"/>
  <c r="P11963" i="3"/>
  <c r="P11995" i="3"/>
  <c r="P12027" i="3"/>
  <c r="P12059" i="3"/>
  <c r="P12091" i="3"/>
  <c r="P12123" i="3"/>
  <c r="P12155" i="3"/>
  <c r="P12187" i="3"/>
  <c r="P12219" i="3"/>
  <c r="P12251" i="3"/>
  <c r="P12282" i="3"/>
  <c r="P12305" i="3"/>
  <c r="P12335" i="3"/>
  <c r="P12365" i="3"/>
  <c r="P12395" i="3"/>
  <c r="P12417" i="3"/>
  <c r="P12445" i="3"/>
  <c r="P12473" i="3"/>
  <c r="P12495" i="3"/>
  <c r="P12523" i="3"/>
  <c r="P12545" i="3"/>
  <c r="P12572" i="3"/>
  <c r="P12593" i="3"/>
  <c r="P12619" i="3"/>
  <c r="P12640" i="3"/>
  <c r="P12666" i="3"/>
  <c r="P12687" i="3"/>
  <c r="P12713" i="3"/>
  <c r="P12733" i="3"/>
  <c r="P12753" i="3"/>
  <c r="P12777" i="3"/>
  <c r="P12797" i="3"/>
  <c r="P12817" i="3"/>
  <c r="P12841" i="3"/>
  <c r="P12861" i="3"/>
  <c r="P12881" i="3"/>
  <c r="P12905" i="3"/>
  <c r="P12925" i="3"/>
  <c r="P12945" i="3"/>
  <c r="P12969" i="3"/>
  <c r="P12989" i="3"/>
  <c r="P13009" i="3"/>
  <c r="P13033" i="3"/>
  <c r="P13053" i="3"/>
  <c r="P13073" i="3"/>
  <c r="P13096" i="3"/>
  <c r="P13115" i="3"/>
  <c r="P13134" i="3"/>
  <c r="P13152" i="3"/>
  <c r="P13170" i="3"/>
  <c r="P13189" i="3"/>
  <c r="P13208" i="3"/>
  <c r="P13226" i="3"/>
  <c r="P13244" i="3"/>
  <c r="P13262" i="3"/>
  <c r="P13280" i="3"/>
  <c r="P13298" i="3"/>
  <c r="P13316" i="3"/>
  <c r="P13333" i="3"/>
  <c r="P13350" i="3"/>
  <c r="P13366" i="3"/>
  <c r="P13382" i="3"/>
  <c r="P13398" i="3"/>
  <c r="P13414" i="3"/>
  <c r="P13430" i="3"/>
  <c r="P13446" i="3"/>
  <c r="P13462" i="3"/>
  <c r="P13478" i="3"/>
  <c r="P13494" i="3"/>
  <c r="P13510" i="3"/>
  <c r="P13526" i="3"/>
  <c r="O10113" i="3"/>
  <c r="P3095" i="3"/>
  <c r="P4837" i="3"/>
  <c r="P5527" i="3"/>
  <c r="P6095" i="3"/>
  <c r="P6637" i="3"/>
  <c r="P7069" i="3"/>
  <c r="P7501" i="3"/>
  <c r="P7875" i="3"/>
  <c r="P8093" i="3"/>
  <c r="P8279" i="3"/>
  <c r="P8444" i="3"/>
  <c r="P8588" i="3"/>
  <c r="P8732" i="3"/>
  <c r="P8888" i="3"/>
  <c r="P9006" i="3"/>
  <c r="P9127" i="3"/>
  <c r="P9261" i="3"/>
  <c r="P9363" i="3"/>
  <c r="P9463" i="3"/>
  <c r="P9578" i="3"/>
  <c r="P9671" i="3"/>
  <c r="P9759" i="3"/>
  <c r="P9855" i="3"/>
  <c r="P9936" i="3"/>
  <c r="P10017" i="3"/>
  <c r="P10111" i="3"/>
  <c r="P10192" i="3"/>
  <c r="P10273" i="3"/>
  <c r="P10367" i="3"/>
  <c r="P10448" i="3"/>
  <c r="P10529" i="3"/>
  <c r="P10623" i="3"/>
  <c r="P10704" i="3"/>
  <c r="P10780" i="3"/>
  <c r="P10825" i="3"/>
  <c r="P10864" i="3"/>
  <c r="P10907" i="3"/>
  <c r="P10941" i="3"/>
  <c r="P10973" i="3"/>
  <c r="P11005" i="3"/>
  <c r="P11037" i="3"/>
  <c r="P11069" i="3"/>
  <c r="P11101" i="3"/>
  <c r="P11133" i="3"/>
  <c r="P11165" i="3"/>
  <c r="P11197" i="3"/>
  <c r="P11229" i="3"/>
  <c r="P11261" i="3"/>
  <c r="P11293" i="3"/>
  <c r="P11325" i="3"/>
  <c r="P11357" i="3"/>
  <c r="P11389" i="3"/>
  <c r="P11421" i="3"/>
  <c r="P11453" i="3"/>
  <c r="P11485" i="3"/>
  <c r="P11517" i="3"/>
  <c r="P11549" i="3"/>
  <c r="P11581" i="3"/>
  <c r="P11613" i="3"/>
  <c r="P11645" i="3"/>
  <c r="P11677" i="3"/>
  <c r="P11709" i="3"/>
  <c r="P11741" i="3"/>
  <c r="P11773" i="3"/>
  <c r="P11805" i="3"/>
  <c r="P11837" i="3"/>
  <c r="P11869" i="3"/>
  <c r="P11901" i="3"/>
  <c r="P11933" i="3"/>
  <c r="P11965" i="3"/>
  <c r="P11997" i="3"/>
  <c r="P12029" i="3"/>
  <c r="P12061" i="3"/>
  <c r="P12093" i="3"/>
  <c r="P12125" i="3"/>
  <c r="P12157" i="3"/>
  <c r="P12189" i="3"/>
  <c r="P12221" i="3"/>
  <c r="P12253" i="3"/>
  <c r="P12284" i="3"/>
  <c r="P12314" i="3"/>
  <c r="P12337" i="3"/>
  <c r="P12367" i="3"/>
  <c r="P12397" i="3"/>
  <c r="P12425" i="3"/>
  <c r="P12447" i="3"/>
  <c r="P12475" i="3"/>
  <c r="P12497" i="3"/>
  <c r="P12525" i="3"/>
  <c r="P12553" i="3"/>
  <c r="P12574" i="3"/>
  <c r="P12600" i="3"/>
  <c r="P12621" i="3"/>
  <c r="P12645" i="3"/>
  <c r="P12668" i="3"/>
  <c r="P12689" i="3"/>
  <c r="P12715" i="3"/>
  <c r="P12735" i="3"/>
  <c r="P12759" i="3"/>
  <c r="P12779" i="3"/>
  <c r="P12799" i="3"/>
  <c r="P12823" i="3"/>
  <c r="P12843" i="3"/>
  <c r="P12863" i="3"/>
  <c r="P12887" i="3"/>
  <c r="P12907" i="3"/>
  <c r="P12927" i="3"/>
  <c r="P12951" i="3"/>
  <c r="P12971" i="3"/>
  <c r="P12991" i="3"/>
  <c r="P13015" i="3"/>
  <c r="P13035" i="3"/>
  <c r="P13055" i="3"/>
  <c r="P13079" i="3"/>
  <c r="P13098" i="3"/>
  <c r="P13117" i="3"/>
  <c r="P13136" i="3"/>
  <c r="P13154" i="3"/>
  <c r="P13173" i="3"/>
  <c r="P13192" i="3"/>
  <c r="P13210" i="3"/>
  <c r="P13228" i="3"/>
  <c r="P13246" i="3"/>
  <c r="P13264" i="3"/>
  <c r="P13282" i="3"/>
  <c r="P13301" i="3"/>
  <c r="P13319" i="3"/>
  <c r="P13336" i="3"/>
  <c r="P13352" i="3"/>
  <c r="P13368" i="3"/>
  <c r="P13384" i="3"/>
  <c r="P13400" i="3"/>
  <c r="P13416" i="3"/>
  <c r="P13432" i="3"/>
  <c r="P13448" i="3"/>
  <c r="P13464" i="3"/>
  <c r="P13480" i="3"/>
  <c r="P13496" i="3"/>
  <c r="P13512" i="3"/>
  <c r="P13528" i="3"/>
  <c r="P13544" i="3"/>
  <c r="P13560" i="3"/>
  <c r="P13576" i="3"/>
  <c r="P13592" i="3"/>
  <c r="P13608" i="3"/>
  <c r="P13624" i="3"/>
  <c r="P13640" i="3"/>
  <c r="P13656" i="3"/>
  <c r="P13672" i="3"/>
  <c r="P13688" i="3"/>
  <c r="P13704" i="3"/>
  <c r="P13720" i="3"/>
  <c r="P13736" i="3"/>
  <c r="P13752" i="3"/>
  <c r="P13768" i="3"/>
  <c r="P13784" i="3"/>
  <c r="P13800" i="3"/>
  <c r="P13816" i="3"/>
  <c r="P13832" i="3"/>
  <c r="P13848" i="3"/>
  <c r="P13864" i="3"/>
  <c r="P13880" i="3"/>
  <c r="P13896" i="3"/>
  <c r="P3524" i="3"/>
  <c r="P8094" i="3"/>
  <c r="P9262" i="3"/>
  <c r="P10031" i="3"/>
  <c r="P10705" i="3"/>
  <c r="P11039" i="3"/>
  <c r="P11295" i="3"/>
  <c r="P11551" i="3"/>
  <c r="P11807" i="3"/>
  <c r="P12063" i="3"/>
  <c r="P12315" i="3"/>
  <c r="P12526" i="3"/>
  <c r="P12716" i="3"/>
  <c r="P12888" i="3"/>
  <c r="P13056" i="3"/>
  <c r="P13211" i="3"/>
  <c r="P13353" i="3"/>
  <c r="P13481" i="3"/>
  <c r="P13590" i="3"/>
  <c r="P13671" i="3"/>
  <c r="P13753" i="3"/>
  <c r="P13846" i="3"/>
  <c r="P13926" i="3"/>
  <c r="P13990" i="3"/>
  <c r="P14041" i="3"/>
  <c r="P14092" i="3"/>
  <c r="P14150" i="3"/>
  <c r="P14199" i="3"/>
  <c r="P14248" i="3"/>
  <c r="P14297" i="3"/>
  <c r="P14348" i="3"/>
  <c r="P14406" i="3"/>
  <c r="P14455" i="3"/>
  <c r="P14504" i="3"/>
  <c r="P14553" i="3"/>
  <c r="P14604" i="3"/>
  <c r="P14662" i="3"/>
  <c r="P14711" i="3"/>
  <c r="P14760" i="3"/>
  <c r="P14809" i="3"/>
  <c r="P14860" i="3"/>
  <c r="P14915" i="3"/>
  <c r="P14953" i="3"/>
  <c r="P14995" i="3"/>
  <c r="P15027" i="3"/>
  <c r="P15059" i="3"/>
  <c r="P15089" i="3"/>
  <c r="P15113" i="3"/>
  <c r="P15143" i="3"/>
  <c r="P15173" i="3"/>
  <c r="P15201" i="3"/>
  <c r="P15223" i="3"/>
  <c r="P15251" i="3"/>
  <c r="P15273" i="3"/>
  <c r="P15301" i="3"/>
  <c r="P15329" i="3"/>
  <c r="P15351" i="3"/>
  <c r="P15379" i="3"/>
  <c r="P15401" i="3"/>
  <c r="P15429" i="3"/>
  <c r="P15457" i="3"/>
  <c r="P15479" i="3"/>
  <c r="P15507" i="3"/>
  <c r="P15529" i="3"/>
  <c r="P15557" i="3"/>
  <c r="P15585" i="3"/>
  <c r="P15607" i="3"/>
  <c r="P15635" i="3"/>
  <c r="P15657" i="3"/>
  <c r="P15685" i="3"/>
  <c r="P15713" i="3"/>
  <c r="P15735" i="3"/>
  <c r="P15763" i="3"/>
  <c r="P15785" i="3"/>
  <c r="P15813" i="3"/>
  <c r="P15841" i="3"/>
  <c r="P15863" i="3"/>
  <c r="P15891" i="3"/>
  <c r="P15913" i="3"/>
  <c r="P15941" i="3"/>
  <c r="P15969" i="3"/>
  <c r="P15991" i="3"/>
  <c r="P16019" i="3"/>
  <c r="P16041" i="3"/>
  <c r="P16069" i="3"/>
  <c r="P16097" i="3"/>
  <c r="P16119" i="3"/>
  <c r="P16147" i="3"/>
  <c r="P16169" i="3"/>
  <c r="P16197" i="3"/>
  <c r="P16225" i="3"/>
  <c r="P16247" i="3"/>
  <c r="P16275" i="3"/>
  <c r="P16297" i="3"/>
  <c r="P16325" i="3"/>
  <c r="P16353" i="3"/>
  <c r="P16375" i="3"/>
  <c r="P16403" i="3"/>
  <c r="P16425" i="3"/>
  <c r="P16453" i="3"/>
  <c r="P16481" i="3"/>
  <c r="P16503" i="3"/>
  <c r="P16531" i="3"/>
  <c r="P16553" i="3"/>
  <c r="P16580" i="3"/>
  <c r="P16601" i="3"/>
  <c r="P16627" i="3"/>
  <c r="P16648" i="3"/>
  <c r="P16674" i="3"/>
  <c r="P16695" i="3"/>
  <c r="P16721" i="3"/>
  <c r="P16742" i="3"/>
  <c r="P16764" i="3"/>
  <c r="P16786" i="3"/>
  <c r="P16806" i="3"/>
  <c r="P16828" i="3"/>
  <c r="P16849" i="3"/>
  <c r="P16868" i="3"/>
  <c r="P16887" i="3"/>
  <c r="P16907" i="3"/>
  <c r="P16928" i="3"/>
  <c r="P16947" i="3"/>
  <c r="P16966" i="3"/>
  <c r="P16985" i="3"/>
  <c r="P17005" i="3"/>
  <c r="P17026" i="3"/>
  <c r="P17045" i="3"/>
  <c r="P17064" i="3"/>
  <c r="P17082" i="3"/>
  <c r="P17100" i="3"/>
  <c r="P17120" i="3"/>
  <c r="P17137" i="3"/>
  <c r="P17154" i="3"/>
  <c r="P17171" i="3"/>
  <c r="P17188" i="3"/>
  <c r="P17205" i="3"/>
  <c r="P17221" i="3"/>
  <c r="P17237" i="3"/>
  <c r="P17253" i="3"/>
  <c r="P17269" i="3"/>
  <c r="P17285" i="3"/>
  <c r="P17301" i="3"/>
  <c r="P17317" i="3"/>
  <c r="P17333" i="3"/>
  <c r="P17349" i="3"/>
  <c r="P17365" i="3"/>
  <c r="P17381" i="3"/>
  <c r="P17397" i="3"/>
  <c r="P17413" i="3"/>
  <c r="P17429" i="3"/>
  <c r="P17445" i="3"/>
  <c r="P17461" i="3"/>
  <c r="P17477" i="3"/>
  <c r="P17493" i="3"/>
  <c r="P17509" i="3"/>
  <c r="P17525" i="3"/>
  <c r="P17541" i="3"/>
  <c r="P17557" i="3"/>
  <c r="P17573" i="3"/>
  <c r="P17589" i="3"/>
  <c r="P17605" i="3"/>
  <c r="P17621" i="3"/>
  <c r="P17637" i="3"/>
  <c r="P17653" i="3"/>
  <c r="P17669" i="3"/>
  <c r="P17685" i="3"/>
  <c r="P17701" i="3"/>
  <c r="P17717" i="3"/>
  <c r="P17733" i="3"/>
  <c r="P17749" i="3"/>
  <c r="P17765" i="3"/>
  <c r="P17781" i="3"/>
  <c r="P17797" i="3"/>
  <c r="P17813" i="3"/>
  <c r="P17829" i="3"/>
  <c r="P17845" i="3"/>
  <c r="P17861" i="3"/>
  <c r="P17877" i="3"/>
  <c r="P17893" i="3"/>
  <c r="P17909" i="3"/>
  <c r="P17925" i="3"/>
  <c r="P17941" i="3"/>
  <c r="P17957" i="3"/>
  <c r="P17973" i="3"/>
  <c r="P17989" i="3"/>
  <c r="P18005" i="3"/>
  <c r="P18021" i="3"/>
  <c r="P18037" i="3"/>
  <c r="P18053" i="3"/>
  <c r="P18069" i="3"/>
  <c r="P18085" i="3"/>
  <c r="P18101" i="3"/>
  <c r="P18117" i="3"/>
  <c r="P18133" i="3"/>
  <c r="P18149" i="3"/>
  <c r="P18165" i="3"/>
  <c r="P18181" i="3"/>
  <c r="P18197" i="3"/>
  <c r="P18213" i="3"/>
  <c r="P18229" i="3"/>
  <c r="P18245" i="3"/>
  <c r="P18261" i="3"/>
  <c r="P18277" i="3"/>
  <c r="P18293" i="3"/>
  <c r="P18309" i="3"/>
  <c r="P18325" i="3"/>
  <c r="P18341" i="3"/>
  <c r="P18357" i="3"/>
  <c r="P18373" i="3"/>
  <c r="P18389" i="3"/>
  <c r="P18405" i="3"/>
  <c r="P18421" i="3"/>
  <c r="P18437" i="3"/>
  <c r="P18453" i="3"/>
  <c r="P18469" i="3"/>
  <c r="P18485" i="3"/>
  <c r="P18501" i="3"/>
  <c r="P18517" i="3"/>
  <c r="P18533" i="3"/>
  <c r="P18549" i="3"/>
  <c r="P18565" i="3"/>
  <c r="P18581" i="3"/>
  <c r="P18597" i="3"/>
  <c r="P18613" i="3"/>
  <c r="P18629" i="3"/>
  <c r="P18645" i="3"/>
  <c r="P18661" i="3"/>
  <c r="P18677" i="3"/>
  <c r="P18693" i="3"/>
  <c r="P18709" i="3"/>
  <c r="P18725" i="3"/>
  <c r="P18741" i="3"/>
  <c r="P18757" i="3"/>
  <c r="P18773" i="3"/>
  <c r="P18789" i="3"/>
  <c r="P18805" i="3"/>
  <c r="P18821" i="3"/>
  <c r="P18837" i="3"/>
  <c r="P18853" i="3"/>
  <c r="P18869" i="3"/>
  <c r="P18885" i="3"/>
  <c r="P18901" i="3"/>
  <c r="P18917" i="3"/>
  <c r="P18933" i="3"/>
  <c r="P18949" i="3"/>
  <c r="P18965" i="3"/>
  <c r="P18981" i="3"/>
  <c r="P18997" i="3"/>
  <c r="P19013" i="3"/>
  <c r="P19029" i="3"/>
  <c r="P19045" i="3"/>
  <c r="P19061" i="3"/>
  <c r="P19077" i="3"/>
  <c r="P19093" i="3"/>
  <c r="P19109" i="3"/>
  <c r="P19125" i="3"/>
  <c r="P4727" i="3"/>
  <c r="P8275" i="3"/>
  <c r="P9362" i="3"/>
  <c r="P10097" i="3"/>
  <c r="P10779" i="3"/>
  <c r="P11068" i="3"/>
  <c r="P11324" i="3"/>
  <c r="P11580" i="3"/>
  <c r="P11836" i="3"/>
  <c r="P12092" i="3"/>
  <c r="P12336" i="3"/>
  <c r="P12549" i="3"/>
  <c r="P12734" i="3"/>
  <c r="P12906" i="3"/>
  <c r="P13077" i="3"/>
  <c r="P13227" i="3"/>
  <c r="P13367" i="3"/>
  <c r="P13495" i="3"/>
  <c r="P13591" i="3"/>
  <c r="P13673" i="3"/>
  <c r="P13766" i="3"/>
  <c r="P13847" i="3"/>
  <c r="P13927" i="3"/>
  <c r="P13991" i="3"/>
  <c r="P14044" i="3"/>
  <c r="P14102" i="3"/>
  <c r="P14151" i="3"/>
  <c r="P14200" i="3"/>
  <c r="P14249" i="3"/>
  <c r="P14300" i="3"/>
  <c r="P14358" i="3"/>
  <c r="P14407" i="3"/>
  <c r="P14456" i="3"/>
  <c r="P14505" i="3"/>
  <c r="P14556" i="3"/>
  <c r="P14614" i="3"/>
  <c r="P14663" i="3"/>
  <c r="P14712" i="3"/>
  <c r="P14761" i="3"/>
  <c r="P14812" i="3"/>
  <c r="P14870" i="3"/>
  <c r="P14918" i="3"/>
  <c r="P14956" i="3"/>
  <c r="P14997" i="3"/>
  <c r="P15029" i="3"/>
  <c r="P15061" i="3"/>
  <c r="P15090" i="3"/>
  <c r="P15116" i="3"/>
  <c r="P15144" i="3"/>
  <c r="P15174" i="3"/>
  <c r="P15202" i="3"/>
  <c r="P15224" i="3"/>
  <c r="P15252" i="3"/>
  <c r="P15276" i="3"/>
  <c r="P15302" i="3"/>
  <c r="P15330" i="3"/>
  <c r="P15352" i="3"/>
  <c r="P15380" i="3"/>
  <c r="P15404" i="3"/>
  <c r="P15430" i="3"/>
  <c r="P15458" i="3"/>
  <c r="P15480" i="3"/>
  <c r="P15508" i="3"/>
  <c r="P15532" i="3"/>
  <c r="P15558" i="3"/>
  <c r="P15586" i="3"/>
  <c r="P15608" i="3"/>
  <c r="P15636" i="3"/>
  <c r="P15660" i="3"/>
  <c r="P15686" i="3"/>
  <c r="P15714" i="3"/>
  <c r="P15736" i="3"/>
  <c r="P15764" i="3"/>
  <c r="P15788" i="3"/>
  <c r="P15814" i="3"/>
  <c r="P15842" i="3"/>
  <c r="P15864" i="3"/>
  <c r="P15892" i="3"/>
  <c r="P15916" i="3"/>
  <c r="P15942" i="3"/>
  <c r="P15970" i="3"/>
  <c r="P15992" i="3"/>
  <c r="P16020" i="3"/>
  <c r="P16044" i="3"/>
  <c r="P16070" i="3"/>
  <c r="P16098" i="3"/>
  <c r="P16120" i="3"/>
  <c r="P16148" i="3"/>
  <c r="P16172" i="3"/>
  <c r="P16198" i="3"/>
  <c r="P16226" i="3"/>
  <c r="P16248" i="3"/>
  <c r="P16276" i="3"/>
  <c r="P16300" i="3"/>
  <c r="P16326" i="3"/>
  <c r="P16354" i="3"/>
  <c r="P16376" i="3"/>
  <c r="P16404" i="3"/>
  <c r="P16428" i="3"/>
  <c r="P16454" i="3"/>
  <c r="P16482" i="3"/>
  <c r="P16504" i="3"/>
  <c r="P16532" i="3"/>
  <c r="P16556" i="3"/>
  <c r="P16581" i="3"/>
  <c r="P16604" i="3"/>
  <c r="P16628" i="3"/>
  <c r="P16649" i="3"/>
  <c r="P16675" i="3"/>
  <c r="P16696" i="3"/>
  <c r="P16722" i="3"/>
  <c r="P16743" i="3"/>
  <c r="P16765" i="3"/>
  <c r="P16787" i="3"/>
  <c r="P16807" i="3"/>
  <c r="P16829" i="3"/>
  <c r="P16850" i="3"/>
  <c r="P16869" i="3"/>
  <c r="P16888" i="3"/>
  <c r="P16908" i="3"/>
  <c r="P16929" i="3"/>
  <c r="P16948" i="3"/>
  <c r="P16967" i="3"/>
  <c r="P16987" i="3"/>
  <c r="P17008" i="3"/>
  <c r="P17027" i="3"/>
  <c r="P17046" i="3"/>
  <c r="P17065" i="3"/>
  <c r="P17083" i="3"/>
  <c r="P17101" i="3"/>
  <c r="P17121" i="3"/>
  <c r="P17138" i="3"/>
  <c r="P17155" i="3"/>
  <c r="P17172" i="3"/>
  <c r="P17189" i="3"/>
  <c r="P17206" i="3"/>
  <c r="P17222" i="3"/>
  <c r="P17238" i="3"/>
  <c r="P17254" i="3"/>
  <c r="P17270" i="3"/>
  <c r="P17286" i="3"/>
  <c r="P17302" i="3"/>
  <c r="P17318" i="3"/>
  <c r="P17334" i="3"/>
  <c r="P17350" i="3"/>
  <c r="P17366" i="3"/>
  <c r="P17382" i="3"/>
  <c r="P17398" i="3"/>
  <c r="P17414" i="3"/>
  <c r="P17430" i="3"/>
  <c r="P17446" i="3"/>
  <c r="P17462" i="3"/>
  <c r="P17478" i="3"/>
  <c r="P17494" i="3"/>
  <c r="P17510" i="3"/>
  <c r="P17526" i="3"/>
  <c r="P17542" i="3"/>
  <c r="P17558" i="3"/>
  <c r="P17574" i="3"/>
  <c r="P17590" i="3"/>
  <c r="P17606" i="3"/>
  <c r="P17622" i="3"/>
  <c r="P17638" i="3"/>
  <c r="P17654" i="3"/>
  <c r="P17670" i="3"/>
  <c r="P17686" i="3"/>
  <c r="P17702" i="3"/>
  <c r="P17718" i="3"/>
  <c r="P17734" i="3"/>
  <c r="P17750" i="3"/>
  <c r="P17766" i="3"/>
  <c r="P17782" i="3"/>
  <c r="P17798" i="3"/>
  <c r="P17814" i="3"/>
  <c r="P17830" i="3"/>
  <c r="P17846" i="3"/>
  <c r="P17862" i="3"/>
  <c r="P17878" i="3"/>
  <c r="P17894" i="3"/>
  <c r="P17910" i="3"/>
  <c r="P17926" i="3"/>
  <c r="P17942" i="3"/>
  <c r="P17958" i="3"/>
  <c r="P17974" i="3"/>
  <c r="P17990" i="3"/>
  <c r="P18006" i="3"/>
  <c r="P18022" i="3"/>
  <c r="P18038" i="3"/>
  <c r="P18054" i="3"/>
  <c r="P18070" i="3"/>
  <c r="P18086" i="3"/>
  <c r="P18102" i="3"/>
  <c r="P18118" i="3"/>
  <c r="P18134" i="3"/>
  <c r="P18150" i="3"/>
  <c r="P18166" i="3"/>
  <c r="P18182" i="3"/>
  <c r="P18198" i="3"/>
  <c r="P18214" i="3"/>
  <c r="P18230" i="3"/>
  <c r="P18246" i="3"/>
  <c r="P18262" i="3"/>
  <c r="P18278" i="3"/>
  <c r="P18294" i="3"/>
  <c r="P18310" i="3"/>
  <c r="P18326" i="3"/>
  <c r="P18342" i="3"/>
  <c r="P18358" i="3"/>
  <c r="P18374" i="3"/>
  <c r="P18390" i="3"/>
  <c r="P18406" i="3"/>
  <c r="P18422" i="3"/>
  <c r="P18438" i="3"/>
  <c r="P18454" i="3"/>
  <c r="P18470" i="3"/>
  <c r="P18486" i="3"/>
  <c r="P18502" i="3"/>
  <c r="P18518" i="3"/>
  <c r="P18534" i="3"/>
  <c r="P18550" i="3"/>
  <c r="P18566" i="3"/>
  <c r="P18582" i="3"/>
  <c r="P18598" i="3"/>
  <c r="P18614" i="3"/>
  <c r="P18630" i="3"/>
  <c r="P18646" i="3"/>
  <c r="P18662" i="3"/>
  <c r="P18678" i="3"/>
  <c r="P18694" i="3"/>
  <c r="P18710" i="3"/>
  <c r="P18726" i="3"/>
  <c r="P18742" i="3"/>
  <c r="P18758" i="3"/>
  <c r="P18774" i="3"/>
  <c r="P18790" i="3"/>
  <c r="P18806" i="3"/>
  <c r="P18822" i="3"/>
  <c r="P18838" i="3"/>
  <c r="P18854" i="3"/>
  <c r="P18870" i="3"/>
  <c r="P18886" i="3"/>
  <c r="P18902" i="3"/>
  <c r="P18918" i="3"/>
  <c r="P18934" i="3"/>
  <c r="P18950" i="3"/>
  <c r="P18966" i="3"/>
  <c r="P18982" i="3"/>
  <c r="P18998" i="3"/>
  <c r="P19014" i="3"/>
  <c r="P19030" i="3"/>
  <c r="P19046" i="3"/>
  <c r="P19062" i="3"/>
  <c r="P19078" i="3"/>
  <c r="P19094" i="3"/>
  <c r="P19110" i="3"/>
  <c r="P19126" i="3"/>
  <c r="P4863" i="3"/>
  <c r="P8301" i="3"/>
  <c r="P9364" i="3"/>
  <c r="P10112" i="3"/>
  <c r="P10783" i="3"/>
  <c r="P11071" i="3"/>
  <c r="P11327" i="3"/>
  <c r="P11583" i="3"/>
  <c r="P11839" i="3"/>
  <c r="P12095" i="3"/>
  <c r="P12345" i="3"/>
  <c r="P12554" i="3"/>
  <c r="P12736" i="3"/>
  <c r="P12908" i="3"/>
  <c r="P13080" i="3"/>
  <c r="P13229" i="3"/>
  <c r="P13369" i="3"/>
  <c r="P13497" i="3"/>
  <c r="P13593" i="3"/>
  <c r="P13686" i="3"/>
  <c r="P13767" i="3"/>
  <c r="P13849" i="3"/>
  <c r="P13928" i="3"/>
  <c r="P13992" i="3"/>
  <c r="P14054" i="3"/>
  <c r="P14103" i="3"/>
  <c r="P14152" i="3"/>
  <c r="P14201" i="3"/>
  <c r="P14252" i="3"/>
  <c r="P14310" i="3"/>
  <c r="P14359" i="3"/>
  <c r="P14408" i="3"/>
  <c r="P14457" i="3"/>
  <c r="P14508" i="3"/>
  <c r="P14566" i="3"/>
  <c r="P14615" i="3"/>
  <c r="P14664" i="3"/>
  <c r="P14713" i="3"/>
  <c r="P14764" i="3"/>
  <c r="P14822" i="3"/>
  <c r="P14871" i="3"/>
  <c r="P14919" i="3"/>
  <c r="P14963" i="3"/>
  <c r="P14998" i="3"/>
  <c r="P15030" i="3"/>
  <c r="P15062" i="3"/>
  <c r="P15091" i="3"/>
  <c r="P15121" i="3"/>
  <c r="P15145" i="3"/>
  <c r="P15175" i="3"/>
  <c r="P15203" i="3"/>
  <c r="P15225" i="3"/>
  <c r="P15253" i="3"/>
  <c r="P15281" i="3"/>
  <c r="P15303" i="3"/>
  <c r="P15331" i="3"/>
  <c r="P15353" i="3"/>
  <c r="P15381" i="3"/>
  <c r="P15409" i="3"/>
  <c r="P15431" i="3"/>
  <c r="P15459" i="3"/>
  <c r="P15481" i="3"/>
  <c r="P15509" i="3"/>
  <c r="P15537" i="3"/>
  <c r="P15559" i="3"/>
  <c r="P15587" i="3"/>
  <c r="P15609" i="3"/>
  <c r="P15637" i="3"/>
  <c r="P15665" i="3"/>
  <c r="P15687" i="3"/>
  <c r="P15715" i="3"/>
  <c r="P15737" i="3"/>
  <c r="P15765" i="3"/>
  <c r="P15793" i="3"/>
  <c r="P15815" i="3"/>
  <c r="P15843" i="3"/>
  <c r="P15865" i="3"/>
  <c r="P15893" i="3"/>
  <c r="P15921" i="3"/>
  <c r="P15943" i="3"/>
  <c r="P15971" i="3"/>
  <c r="P15993" i="3"/>
  <c r="P16021" i="3"/>
  <c r="P16049" i="3"/>
  <c r="P16071" i="3"/>
  <c r="P16099" i="3"/>
  <c r="P16121" i="3"/>
  <c r="P16149" i="3"/>
  <c r="P16177" i="3"/>
  <c r="P16199" i="3"/>
  <c r="P16227" i="3"/>
  <c r="P16249" i="3"/>
  <c r="P16277" i="3"/>
  <c r="P16305" i="3"/>
  <c r="P16327" i="3"/>
  <c r="P16355" i="3"/>
  <c r="P16377" i="3"/>
  <c r="P16405" i="3"/>
  <c r="P16433" i="3"/>
  <c r="P16455" i="3"/>
  <c r="P16483" i="3"/>
  <c r="P16505" i="3"/>
  <c r="P16533" i="3"/>
  <c r="P16561" i="3"/>
  <c r="P16582" i="3"/>
  <c r="P16608" i="3"/>
  <c r="P16629" i="3"/>
  <c r="P16652" i="3"/>
  <c r="P16676" i="3"/>
  <c r="P16697" i="3"/>
  <c r="P16723" i="3"/>
  <c r="P16744" i="3"/>
  <c r="P16768" i="3"/>
  <c r="P16788" i="3"/>
  <c r="P16808" i="3"/>
  <c r="P16832" i="3"/>
  <c r="P16851" i="3"/>
  <c r="P16870" i="3"/>
  <c r="P16889" i="3"/>
  <c r="P16909" i="3"/>
  <c r="P16930" i="3"/>
  <c r="P16949" i="3"/>
  <c r="P16968" i="3"/>
  <c r="P16988" i="3"/>
  <c r="P17009" i="3"/>
  <c r="P17028" i="3"/>
  <c r="P17047" i="3"/>
  <c r="P17066" i="3"/>
  <c r="P17084" i="3"/>
  <c r="P17104" i="3"/>
  <c r="P17122" i="3"/>
  <c r="P17139" i="3"/>
  <c r="P17156" i="3"/>
  <c r="P17173" i="3"/>
  <c r="P17190" i="3"/>
  <c r="P17207" i="3"/>
  <c r="P17223" i="3"/>
  <c r="P17239" i="3"/>
  <c r="P17255" i="3"/>
  <c r="P17271" i="3"/>
  <c r="P17287" i="3"/>
  <c r="P17303" i="3"/>
  <c r="P17319" i="3"/>
  <c r="P17335" i="3"/>
  <c r="P17351" i="3"/>
  <c r="P17367" i="3"/>
  <c r="P17383" i="3"/>
  <c r="P17399" i="3"/>
  <c r="P17415" i="3"/>
  <c r="P17431" i="3"/>
  <c r="P17447" i="3"/>
  <c r="P17463" i="3"/>
  <c r="P17479" i="3"/>
  <c r="P17495" i="3"/>
  <c r="P17511" i="3"/>
  <c r="P17527" i="3"/>
  <c r="P17543" i="3"/>
  <c r="P17559" i="3"/>
  <c r="P17575" i="3"/>
  <c r="P17591" i="3"/>
  <c r="P17607" i="3"/>
  <c r="P17623" i="3"/>
  <c r="P17639" i="3"/>
  <c r="P17655" i="3"/>
  <c r="P17671" i="3"/>
  <c r="P17687" i="3"/>
  <c r="P17703" i="3"/>
  <c r="P17719" i="3"/>
  <c r="P17735" i="3"/>
  <c r="P17751" i="3"/>
  <c r="P17767" i="3"/>
  <c r="P17783" i="3"/>
  <c r="P17799" i="3"/>
  <c r="P17815" i="3"/>
  <c r="P17831" i="3"/>
  <c r="P17847" i="3"/>
  <c r="P17863" i="3"/>
  <c r="P17879" i="3"/>
  <c r="P17895" i="3"/>
  <c r="P17911" i="3"/>
  <c r="P17927" i="3"/>
  <c r="P17943" i="3"/>
  <c r="P17959" i="3"/>
  <c r="P17975" i="3"/>
  <c r="P17991" i="3"/>
  <c r="P18007" i="3"/>
  <c r="P18023" i="3"/>
  <c r="P18039" i="3"/>
  <c r="P18055" i="3"/>
  <c r="P18071" i="3"/>
  <c r="P18087" i="3"/>
  <c r="P18103" i="3"/>
  <c r="P18119" i="3"/>
  <c r="P18135" i="3"/>
  <c r="P18151" i="3"/>
  <c r="P18167" i="3"/>
  <c r="P18183" i="3"/>
  <c r="P18199" i="3"/>
  <c r="P18215" i="3"/>
  <c r="P18231" i="3"/>
  <c r="P18247" i="3"/>
  <c r="P18263" i="3"/>
  <c r="P18279" i="3"/>
  <c r="P18295" i="3"/>
  <c r="P18311" i="3"/>
  <c r="P18327" i="3"/>
  <c r="P18343" i="3"/>
  <c r="P18359" i="3"/>
  <c r="P18375" i="3"/>
  <c r="P18391" i="3"/>
  <c r="P18407" i="3"/>
  <c r="P18423" i="3"/>
  <c r="P18439" i="3"/>
  <c r="P18455" i="3"/>
  <c r="P18471" i="3"/>
  <c r="P18487" i="3"/>
  <c r="P18503" i="3"/>
  <c r="P18519" i="3"/>
  <c r="P18535" i="3"/>
  <c r="P18551" i="3"/>
  <c r="P18567" i="3"/>
  <c r="P18583" i="3"/>
  <c r="P18599" i="3"/>
  <c r="P18615" i="3"/>
  <c r="P18631" i="3"/>
  <c r="P18647" i="3"/>
  <c r="P18663" i="3"/>
  <c r="P18679" i="3"/>
  <c r="P18695" i="3"/>
  <c r="P18711" i="3"/>
  <c r="P18727" i="3"/>
  <c r="P18743" i="3"/>
  <c r="P18759" i="3"/>
  <c r="P18775" i="3"/>
  <c r="P18791" i="3"/>
  <c r="P18807" i="3"/>
  <c r="P18823" i="3"/>
  <c r="P18839" i="3"/>
  <c r="P18855" i="3"/>
  <c r="P18871" i="3"/>
  <c r="P18887" i="3"/>
  <c r="P18903" i="3"/>
  <c r="P18919" i="3"/>
  <c r="P18935" i="3"/>
  <c r="P18951" i="3"/>
  <c r="P18967" i="3"/>
  <c r="P18983" i="3"/>
  <c r="P18999" i="3"/>
  <c r="P19015" i="3"/>
  <c r="P19031" i="3"/>
  <c r="P19047" i="3"/>
  <c r="P19063" i="3"/>
  <c r="P19079" i="3"/>
  <c r="P19095" i="3"/>
  <c r="P19111" i="3"/>
  <c r="P19127" i="3"/>
  <c r="P5526" i="3"/>
  <c r="P8419" i="3"/>
  <c r="P9461" i="3"/>
  <c r="P10191" i="3"/>
  <c r="P10817" i="3"/>
  <c r="P11100" i="3"/>
  <c r="P11356" i="3"/>
  <c r="P11612" i="3"/>
  <c r="P11868" i="3"/>
  <c r="P12124" i="3"/>
  <c r="P12366" i="3"/>
  <c r="P12573" i="3"/>
  <c r="P12757" i="3"/>
  <c r="P12926" i="3"/>
  <c r="P13097" i="3"/>
  <c r="P13245" i="3"/>
  <c r="P13383" i="3"/>
  <c r="P13511" i="3"/>
  <c r="P13606" i="3"/>
  <c r="P13687" i="3"/>
  <c r="P13769" i="3"/>
  <c r="P13862" i="3"/>
  <c r="P13929" i="3"/>
  <c r="P13993" i="3"/>
  <c r="P14055" i="3"/>
  <c r="P14104" i="3"/>
  <c r="P14153" i="3"/>
  <c r="P14204" i="3"/>
  <c r="P14262" i="3"/>
  <c r="P14311" i="3"/>
  <c r="P14360" i="3"/>
  <c r="P14409" i="3"/>
  <c r="P14460" i="3"/>
  <c r="P14518" i="3"/>
  <c r="P14567" i="3"/>
  <c r="P14616" i="3"/>
  <c r="P14665" i="3"/>
  <c r="P14716" i="3"/>
  <c r="P14774" i="3"/>
  <c r="P14823" i="3"/>
  <c r="P14872" i="3"/>
  <c r="P14920" i="3"/>
  <c r="P14966" i="3"/>
  <c r="P14999" i="3"/>
  <c r="P15031" i="3"/>
  <c r="P15063" i="3"/>
  <c r="P15093" i="3"/>
  <c r="P15122" i="3"/>
  <c r="P15148" i="3"/>
  <c r="P15176" i="3"/>
  <c r="P15204" i="3"/>
  <c r="P15228" i="3"/>
  <c r="P15254" i="3"/>
  <c r="P15282" i="3"/>
  <c r="P15304" i="3"/>
  <c r="P15332" i="3"/>
  <c r="P15356" i="3"/>
  <c r="P15382" i="3"/>
  <c r="P15410" i="3"/>
  <c r="P15432" i="3"/>
  <c r="P15460" i="3"/>
  <c r="P15484" i="3"/>
  <c r="P15510" i="3"/>
  <c r="P15538" i="3"/>
  <c r="P15560" i="3"/>
  <c r="P15588" i="3"/>
  <c r="P15612" i="3"/>
  <c r="P15638" i="3"/>
  <c r="P15666" i="3"/>
  <c r="P15688" i="3"/>
  <c r="P15716" i="3"/>
  <c r="P15740" i="3"/>
  <c r="P15766" i="3"/>
  <c r="P15794" i="3"/>
  <c r="P15816" i="3"/>
  <c r="P15844" i="3"/>
  <c r="P15868" i="3"/>
  <c r="P15894" i="3"/>
  <c r="P15922" i="3"/>
  <c r="P15944" i="3"/>
  <c r="P15972" i="3"/>
  <c r="P15996" i="3"/>
  <c r="P16022" i="3"/>
  <c r="P16050" i="3"/>
  <c r="P16072" i="3"/>
  <c r="P16100" i="3"/>
  <c r="P16124" i="3"/>
  <c r="P16150" i="3"/>
  <c r="P16178" i="3"/>
  <c r="P16200" i="3"/>
  <c r="P16228" i="3"/>
  <c r="P16252" i="3"/>
  <c r="P16278" i="3"/>
  <c r="P16306" i="3"/>
  <c r="P16328" i="3"/>
  <c r="P16356" i="3"/>
  <c r="P16380" i="3"/>
  <c r="P16406" i="3"/>
  <c r="P16434" i="3"/>
  <c r="P16456" i="3"/>
  <c r="P16484" i="3"/>
  <c r="P16508" i="3"/>
  <c r="P16534" i="3"/>
  <c r="P16562" i="3"/>
  <c r="P16583" i="3"/>
  <c r="P16609" i="3"/>
  <c r="P16630" i="3"/>
  <c r="P16656" i="3"/>
  <c r="P16677" i="3"/>
  <c r="P16700" i="3"/>
  <c r="P16724" i="3"/>
  <c r="P16745" i="3"/>
  <c r="P16769" i="3"/>
  <c r="P16789" i="3"/>
  <c r="P16809" i="3"/>
  <c r="P16833" i="3"/>
  <c r="P16852" i="3"/>
  <c r="P16871" i="3"/>
  <c r="P16891" i="3"/>
  <c r="P16912" i="3"/>
  <c r="P16931" i="3"/>
  <c r="P16950" i="3"/>
  <c r="P16969" i="3"/>
  <c r="P16989" i="3"/>
  <c r="P17010" i="3"/>
  <c r="P17029" i="3"/>
  <c r="P17048" i="3"/>
  <c r="P17067" i="3"/>
  <c r="P17085" i="3"/>
  <c r="P17105" i="3"/>
  <c r="P17123" i="3"/>
  <c r="P17140" i="3"/>
  <c r="P17157" i="3"/>
  <c r="P17174" i="3"/>
  <c r="P17191" i="3"/>
  <c r="P17208" i="3"/>
  <c r="P17224" i="3"/>
  <c r="P17240" i="3"/>
  <c r="P17256" i="3"/>
  <c r="P17272" i="3"/>
  <c r="P17288" i="3"/>
  <c r="P17304" i="3"/>
  <c r="P17320" i="3"/>
  <c r="P17336" i="3"/>
  <c r="P17352" i="3"/>
  <c r="P17368" i="3"/>
  <c r="P17384" i="3"/>
  <c r="P17400" i="3"/>
  <c r="P17416" i="3"/>
  <c r="P17432" i="3"/>
  <c r="P17448" i="3"/>
  <c r="P17464" i="3"/>
  <c r="P17480" i="3"/>
  <c r="P17496" i="3"/>
  <c r="P17512" i="3"/>
  <c r="P17528" i="3"/>
  <c r="P17544" i="3"/>
  <c r="P17560" i="3"/>
  <c r="P17576" i="3"/>
  <c r="P17592" i="3"/>
  <c r="P17608" i="3"/>
  <c r="P17624" i="3"/>
  <c r="P17640" i="3"/>
  <c r="P17656" i="3"/>
  <c r="P17672" i="3"/>
  <c r="P17688" i="3"/>
  <c r="P17704" i="3"/>
  <c r="P17720" i="3"/>
  <c r="P17736" i="3"/>
  <c r="P17752" i="3"/>
  <c r="P17768" i="3"/>
  <c r="P17784" i="3"/>
  <c r="P17800" i="3"/>
  <c r="P17816" i="3"/>
  <c r="P17832" i="3"/>
  <c r="P17848" i="3"/>
  <c r="P17864" i="3"/>
  <c r="P17880" i="3"/>
  <c r="P17896" i="3"/>
  <c r="P17912" i="3"/>
  <c r="P17928" i="3"/>
  <c r="P17944" i="3"/>
  <c r="P17960" i="3"/>
  <c r="P17976" i="3"/>
  <c r="P17992" i="3"/>
  <c r="P18008" i="3"/>
  <c r="P18024" i="3"/>
  <c r="P18040" i="3"/>
  <c r="P18056" i="3"/>
  <c r="P18072" i="3"/>
  <c r="P18088" i="3"/>
  <c r="P18104" i="3"/>
  <c r="P18120" i="3"/>
  <c r="P18136" i="3"/>
  <c r="P18152" i="3"/>
  <c r="P18168" i="3"/>
  <c r="P18184" i="3"/>
  <c r="P18200" i="3"/>
  <c r="P18216" i="3"/>
  <c r="P18232" i="3"/>
  <c r="P18248" i="3"/>
  <c r="P18264" i="3"/>
  <c r="P18280" i="3"/>
  <c r="P18296" i="3"/>
  <c r="P18312" i="3"/>
  <c r="P18328" i="3"/>
  <c r="P18344" i="3"/>
  <c r="P18360" i="3"/>
  <c r="P18376" i="3"/>
  <c r="P18392" i="3"/>
  <c r="P18408" i="3"/>
  <c r="P18424" i="3"/>
  <c r="P18440" i="3"/>
  <c r="P18456" i="3"/>
  <c r="P18472" i="3"/>
  <c r="P18488" i="3"/>
  <c r="P18504" i="3"/>
  <c r="P18520" i="3"/>
  <c r="P18536" i="3"/>
  <c r="P18552" i="3"/>
  <c r="P18568" i="3"/>
  <c r="P18584" i="3"/>
  <c r="P18600" i="3"/>
  <c r="P18616" i="3"/>
  <c r="P18632" i="3"/>
  <c r="P18648" i="3"/>
  <c r="P18664" i="3"/>
  <c r="P18680" i="3"/>
  <c r="P18696" i="3"/>
  <c r="P18712" i="3"/>
  <c r="P18728" i="3"/>
  <c r="P18744" i="3"/>
  <c r="P18760" i="3"/>
  <c r="P18776" i="3"/>
  <c r="P18792" i="3"/>
  <c r="P18808" i="3"/>
  <c r="P18824" i="3"/>
  <c r="P18840" i="3"/>
  <c r="P18856" i="3"/>
  <c r="P18872" i="3"/>
  <c r="P18888" i="3"/>
  <c r="P18904" i="3"/>
  <c r="P18920" i="3"/>
  <c r="P18936" i="3"/>
  <c r="P18952" i="3"/>
  <c r="P18968" i="3"/>
  <c r="P18984" i="3"/>
  <c r="P19000" i="3"/>
  <c r="P19016" i="3"/>
  <c r="P19032" i="3"/>
  <c r="P19048" i="3"/>
  <c r="P19064" i="3"/>
  <c r="P19080" i="3"/>
  <c r="P19096" i="3"/>
  <c r="P19112" i="3"/>
  <c r="P19128" i="3"/>
  <c r="P5551" i="3"/>
  <c r="P8445" i="3"/>
  <c r="P9480" i="3"/>
  <c r="P10193" i="3"/>
  <c r="P10827" i="3"/>
  <c r="P11103" i="3"/>
  <c r="P11359" i="3"/>
  <c r="P11615" i="3"/>
  <c r="P11871" i="3"/>
  <c r="P12127" i="3"/>
  <c r="P12368" i="3"/>
  <c r="P12575" i="3"/>
  <c r="P12760" i="3"/>
  <c r="P12928" i="3"/>
  <c r="P13099" i="3"/>
  <c r="P13247" i="3"/>
  <c r="P13385" i="3"/>
  <c r="P13513" i="3"/>
  <c r="P13607" i="3"/>
  <c r="P13689" i="3"/>
  <c r="P13782" i="3"/>
  <c r="P13863" i="3"/>
  <c r="P13942" i="3"/>
  <c r="P14006" i="3"/>
  <c r="P14056" i="3"/>
  <c r="P14105" i="3"/>
  <c r="P14156" i="3"/>
  <c r="P14214" i="3"/>
  <c r="P14263" i="3"/>
  <c r="P14312" i="3"/>
  <c r="P14361" i="3"/>
  <c r="P14412" i="3"/>
  <c r="P14470" i="3"/>
  <c r="P14519" i="3"/>
  <c r="P14568" i="3"/>
  <c r="P14617" i="3"/>
  <c r="P14668" i="3"/>
  <c r="P14726" i="3"/>
  <c r="P14775" i="3"/>
  <c r="P14824" i="3"/>
  <c r="P14873" i="3"/>
  <c r="P14921" i="3"/>
  <c r="P14967" i="3"/>
  <c r="P15000" i="3"/>
  <c r="P15032" i="3"/>
  <c r="P15064" i="3"/>
  <c r="P15094" i="3"/>
  <c r="P15123" i="3"/>
  <c r="P15153" i="3"/>
  <c r="P15177" i="3"/>
  <c r="P15205" i="3"/>
  <c r="P15233" i="3"/>
  <c r="P15255" i="3"/>
  <c r="P15283" i="3"/>
  <c r="P15305" i="3"/>
  <c r="P15333" i="3"/>
  <c r="P15361" i="3"/>
  <c r="P15383" i="3"/>
  <c r="P15411" i="3"/>
  <c r="P15433" i="3"/>
  <c r="P15461" i="3"/>
  <c r="P15489" i="3"/>
  <c r="P15511" i="3"/>
  <c r="P15539" i="3"/>
  <c r="P15561" i="3"/>
  <c r="P15589" i="3"/>
  <c r="P15617" i="3"/>
  <c r="P15639" i="3"/>
  <c r="P15667" i="3"/>
  <c r="P15689" i="3"/>
  <c r="P15717" i="3"/>
  <c r="P15745" i="3"/>
  <c r="P15767" i="3"/>
  <c r="P15795" i="3"/>
  <c r="P15817" i="3"/>
  <c r="P15845" i="3"/>
  <c r="P15873" i="3"/>
  <c r="P15895" i="3"/>
  <c r="P15923" i="3"/>
  <c r="P15945" i="3"/>
  <c r="P15973" i="3"/>
  <c r="P16001" i="3"/>
  <c r="P16023" i="3"/>
  <c r="P16051" i="3"/>
  <c r="P16073" i="3"/>
  <c r="P16101" i="3"/>
  <c r="P16129" i="3"/>
  <c r="P16151" i="3"/>
  <c r="P16179" i="3"/>
  <c r="P16201" i="3"/>
  <c r="P16229" i="3"/>
  <c r="P16257" i="3"/>
  <c r="P16279" i="3"/>
  <c r="P16307" i="3"/>
  <c r="P16329" i="3"/>
  <c r="P16357" i="3"/>
  <c r="P16385" i="3"/>
  <c r="P16407" i="3"/>
  <c r="P16435" i="3"/>
  <c r="P16457" i="3"/>
  <c r="P16485" i="3"/>
  <c r="P16513" i="3"/>
  <c r="P16535" i="3"/>
  <c r="P16563" i="3"/>
  <c r="P16584" i="3"/>
  <c r="P16610" i="3"/>
  <c r="P16631" i="3"/>
  <c r="P16657" i="3"/>
  <c r="P16678" i="3"/>
  <c r="P16704" i="3"/>
  <c r="P16725" i="3"/>
  <c r="P16748" i="3"/>
  <c r="P16770" i="3"/>
  <c r="P16790" i="3"/>
  <c r="P16812" i="3"/>
  <c r="P16834" i="3"/>
  <c r="P16853" i="3"/>
  <c r="P16872" i="3"/>
  <c r="P16892" i="3"/>
  <c r="P16913" i="3"/>
  <c r="P16932" i="3"/>
  <c r="P16951" i="3"/>
  <c r="P16971" i="3"/>
  <c r="P16992" i="3"/>
  <c r="P17011" i="3"/>
  <c r="P17030" i="3"/>
  <c r="P17049" i="3"/>
  <c r="P17068" i="3"/>
  <c r="P17088" i="3"/>
  <c r="P17106" i="3"/>
  <c r="P17124" i="3"/>
  <c r="P17141" i="3"/>
  <c r="P17158" i="3"/>
  <c r="P17175" i="3"/>
  <c r="P17192" i="3"/>
  <c r="P17209" i="3"/>
  <c r="P17225" i="3"/>
  <c r="P17241" i="3"/>
  <c r="P17257" i="3"/>
  <c r="P17273" i="3"/>
  <c r="P17289" i="3"/>
  <c r="P17305" i="3"/>
  <c r="P17321" i="3"/>
  <c r="P17337" i="3"/>
  <c r="P17353" i="3"/>
  <c r="P17369" i="3"/>
  <c r="P17385" i="3"/>
  <c r="P17401" i="3"/>
  <c r="P17417" i="3"/>
  <c r="P17433" i="3"/>
  <c r="P17449" i="3"/>
  <c r="P17465" i="3"/>
  <c r="P17481" i="3"/>
  <c r="P17497" i="3"/>
  <c r="P17513" i="3"/>
  <c r="P17529" i="3"/>
  <c r="P17545" i="3"/>
  <c r="P17561" i="3"/>
  <c r="P17577" i="3"/>
  <c r="P17593" i="3"/>
  <c r="P17609" i="3"/>
  <c r="P17625" i="3"/>
  <c r="P17641" i="3"/>
  <c r="P17657" i="3"/>
  <c r="P17673" i="3"/>
  <c r="P17689" i="3"/>
  <c r="P17705" i="3"/>
  <c r="P17721" i="3"/>
  <c r="P17737" i="3"/>
  <c r="P17753" i="3"/>
  <c r="P17769" i="3"/>
  <c r="P17785" i="3"/>
  <c r="P17801" i="3"/>
  <c r="P17817" i="3"/>
  <c r="P17833" i="3"/>
  <c r="P17849" i="3"/>
  <c r="P17865" i="3"/>
  <c r="P17881" i="3"/>
  <c r="P17897" i="3"/>
  <c r="P17913" i="3"/>
  <c r="P17929" i="3"/>
  <c r="P17945" i="3"/>
  <c r="P17961" i="3"/>
  <c r="P17977" i="3"/>
  <c r="P17993" i="3"/>
  <c r="P18009" i="3"/>
  <c r="P18025" i="3"/>
  <c r="P18041" i="3"/>
  <c r="P18057" i="3"/>
  <c r="P18073" i="3"/>
  <c r="P18089" i="3"/>
  <c r="P18105" i="3"/>
  <c r="P18121" i="3"/>
  <c r="P18137" i="3"/>
  <c r="P18153" i="3"/>
  <c r="P18169" i="3"/>
  <c r="P18185" i="3"/>
  <c r="P18201" i="3"/>
  <c r="P18217" i="3"/>
  <c r="P18233" i="3"/>
  <c r="P18249" i="3"/>
  <c r="P18265" i="3"/>
  <c r="P18281" i="3"/>
  <c r="P18297" i="3"/>
  <c r="P18313" i="3"/>
  <c r="P18329" i="3"/>
  <c r="P18345" i="3"/>
  <c r="P18361" i="3"/>
  <c r="P18377" i="3"/>
  <c r="P18393" i="3"/>
  <c r="P18409" i="3"/>
  <c r="P18425" i="3"/>
  <c r="P18441" i="3"/>
  <c r="P18457" i="3"/>
  <c r="P18473" i="3"/>
  <c r="P18489" i="3"/>
  <c r="P18505" i="3"/>
  <c r="P18521" i="3"/>
  <c r="P18537" i="3"/>
  <c r="P18553" i="3"/>
  <c r="P18569" i="3"/>
  <c r="P18585" i="3"/>
  <c r="P18601" i="3"/>
  <c r="P18617" i="3"/>
  <c r="P18633" i="3"/>
  <c r="P18649" i="3"/>
  <c r="P18665" i="3"/>
  <c r="P18681" i="3"/>
  <c r="P18697" i="3"/>
  <c r="P18713" i="3"/>
  <c r="P18729" i="3"/>
  <c r="P18745" i="3"/>
  <c r="P18761" i="3"/>
  <c r="P18777" i="3"/>
  <c r="P18793" i="3"/>
  <c r="P18809" i="3"/>
  <c r="P18825" i="3"/>
  <c r="P18841" i="3"/>
  <c r="P18857" i="3"/>
  <c r="P18873" i="3"/>
  <c r="P18889" i="3"/>
  <c r="P18905" i="3"/>
  <c r="P18921" i="3"/>
  <c r="P18937" i="3"/>
  <c r="P18953" i="3"/>
  <c r="P18969" i="3"/>
  <c r="P18985" i="3"/>
  <c r="P19001" i="3"/>
  <c r="P19017" i="3"/>
  <c r="P19033" i="3"/>
  <c r="P19049" i="3"/>
  <c r="P19065" i="3"/>
  <c r="P19081" i="3"/>
  <c r="P19097" i="3"/>
  <c r="P19113" i="3"/>
  <c r="P19129" i="3"/>
  <c r="P6092" i="3"/>
  <c r="P8586" i="3"/>
  <c r="P9561" i="3"/>
  <c r="P10272" i="3"/>
  <c r="P10863" i="3"/>
  <c r="P11132" i="3"/>
  <c r="P11388" i="3"/>
  <c r="P11644" i="3"/>
  <c r="P11900" i="3"/>
  <c r="P12156" i="3"/>
  <c r="P12396" i="3"/>
  <c r="P12597" i="3"/>
  <c r="P12778" i="3"/>
  <c r="P12949" i="3"/>
  <c r="P13116" i="3"/>
  <c r="P13263" i="3"/>
  <c r="P13399" i="3"/>
  <c r="P13527" i="3"/>
  <c r="P13609" i="3"/>
  <c r="P13702" i="3"/>
  <c r="P13783" i="3"/>
  <c r="P13865" i="3"/>
  <c r="P13943" i="3"/>
  <c r="P14007" i="3"/>
  <c r="P14057" i="3"/>
  <c r="P14108" i="3"/>
  <c r="P14166" i="3"/>
  <c r="P14215" i="3"/>
  <c r="P14264" i="3"/>
  <c r="P14313" i="3"/>
  <c r="P14364" i="3"/>
  <c r="P14422" i="3"/>
  <c r="P14471" i="3"/>
  <c r="P14520" i="3"/>
  <c r="P14569" i="3"/>
  <c r="P14620" i="3"/>
  <c r="P14678" i="3"/>
  <c r="P14727" i="3"/>
  <c r="P14776" i="3"/>
  <c r="P14825" i="3"/>
  <c r="P14876" i="3"/>
  <c r="P14924" i="3"/>
  <c r="P14968" i="3"/>
  <c r="P15001" i="3"/>
  <c r="P15033" i="3"/>
  <c r="P15065" i="3"/>
  <c r="P15095" i="3"/>
  <c r="P15125" i="3"/>
  <c r="P15154" i="3"/>
  <c r="P15180" i="3"/>
  <c r="P15206" i="3"/>
  <c r="P15234" i="3"/>
  <c r="P15256" i="3"/>
  <c r="P15284" i="3"/>
  <c r="P15308" i="3"/>
  <c r="P15334" i="3"/>
  <c r="P15362" i="3"/>
  <c r="P15384" i="3"/>
  <c r="P15412" i="3"/>
  <c r="P15436" i="3"/>
  <c r="P15462" i="3"/>
  <c r="P15490" i="3"/>
  <c r="P15512" i="3"/>
  <c r="P15540" i="3"/>
  <c r="P15564" i="3"/>
  <c r="P15590" i="3"/>
  <c r="P15618" i="3"/>
  <c r="P15640" i="3"/>
  <c r="P15668" i="3"/>
  <c r="P15692" i="3"/>
  <c r="P15718" i="3"/>
  <c r="P15746" i="3"/>
  <c r="P15768" i="3"/>
  <c r="P15796" i="3"/>
  <c r="P15820" i="3"/>
  <c r="P15846" i="3"/>
  <c r="P15874" i="3"/>
  <c r="P15896" i="3"/>
  <c r="P15924" i="3"/>
  <c r="P15948" i="3"/>
  <c r="P15974" i="3"/>
  <c r="P16002" i="3"/>
  <c r="P16024" i="3"/>
  <c r="P16052" i="3"/>
  <c r="P16076" i="3"/>
  <c r="P16102" i="3"/>
  <c r="P16130" i="3"/>
  <c r="P16152" i="3"/>
  <c r="P16180" i="3"/>
  <c r="P16204" i="3"/>
  <c r="P16230" i="3"/>
  <c r="P16258" i="3"/>
  <c r="P16280" i="3"/>
  <c r="P16308" i="3"/>
  <c r="P16332" i="3"/>
  <c r="P16358" i="3"/>
  <c r="P16386" i="3"/>
  <c r="P16408" i="3"/>
  <c r="P16436" i="3"/>
  <c r="P16460" i="3"/>
  <c r="P16486" i="3"/>
  <c r="P16514" i="3"/>
  <c r="P16536" i="3"/>
  <c r="P16564" i="3"/>
  <c r="P16585" i="3"/>
  <c r="P16611" i="3"/>
  <c r="P16632" i="3"/>
  <c r="P16658" i="3"/>
  <c r="P16679" i="3"/>
  <c r="P16705" i="3"/>
  <c r="P16726" i="3"/>
  <c r="P16749" i="3"/>
  <c r="P16771" i="3"/>
  <c r="P16791" i="3"/>
  <c r="P16813" i="3"/>
  <c r="P16835" i="3"/>
  <c r="P16854" i="3"/>
  <c r="P16873" i="3"/>
  <c r="P16893" i="3"/>
  <c r="P16914" i="3"/>
  <c r="P16933" i="3"/>
  <c r="P16952" i="3"/>
  <c r="P16972" i="3"/>
  <c r="P16993" i="3"/>
  <c r="P17012" i="3"/>
  <c r="P17031" i="3"/>
  <c r="P17051" i="3"/>
  <c r="P17069" i="3"/>
  <c r="P17089" i="3"/>
  <c r="P17107" i="3"/>
  <c r="P17125" i="3"/>
  <c r="P17142" i="3"/>
  <c r="P17159" i="3"/>
  <c r="P17176" i="3"/>
  <c r="P17193" i="3"/>
  <c r="P17210" i="3"/>
  <c r="P17226" i="3"/>
  <c r="P17242" i="3"/>
  <c r="P17258" i="3"/>
  <c r="P17274" i="3"/>
  <c r="P17290" i="3"/>
  <c r="P17306" i="3"/>
  <c r="P17322" i="3"/>
  <c r="P17338" i="3"/>
  <c r="P17354" i="3"/>
  <c r="P17370" i="3"/>
  <c r="P17386" i="3"/>
  <c r="P17402" i="3"/>
  <c r="P17418" i="3"/>
  <c r="P17434" i="3"/>
  <c r="P17450" i="3"/>
  <c r="P17466" i="3"/>
  <c r="P17482" i="3"/>
  <c r="P17498" i="3"/>
  <c r="P17514" i="3"/>
  <c r="P17530" i="3"/>
  <c r="P17546" i="3"/>
  <c r="P17562" i="3"/>
  <c r="P17578" i="3"/>
  <c r="P17594" i="3"/>
  <c r="P17610" i="3"/>
  <c r="P17626" i="3"/>
  <c r="P17642" i="3"/>
  <c r="P17658" i="3"/>
  <c r="P17674" i="3"/>
  <c r="P17690" i="3"/>
  <c r="P17706" i="3"/>
  <c r="P17722" i="3"/>
  <c r="P17738" i="3"/>
  <c r="P17754" i="3"/>
  <c r="P17770" i="3"/>
  <c r="P17786" i="3"/>
  <c r="P17802" i="3"/>
  <c r="P17818" i="3"/>
  <c r="P17834" i="3"/>
  <c r="P17850" i="3"/>
  <c r="P17866" i="3"/>
  <c r="P17882" i="3"/>
  <c r="P17898" i="3"/>
  <c r="P17914" i="3"/>
  <c r="P17930" i="3"/>
  <c r="P17946" i="3"/>
  <c r="P17962" i="3"/>
  <c r="P17978" i="3"/>
  <c r="P17994" i="3"/>
  <c r="P18010" i="3"/>
  <c r="P18026" i="3"/>
  <c r="P18042" i="3"/>
  <c r="P18058" i="3"/>
  <c r="P18074" i="3"/>
  <c r="P18090" i="3"/>
  <c r="P18106" i="3"/>
  <c r="P18122" i="3"/>
  <c r="P18138" i="3"/>
  <c r="P18154" i="3"/>
  <c r="P18170" i="3"/>
  <c r="P18186" i="3"/>
  <c r="P18202" i="3"/>
  <c r="P18218" i="3"/>
  <c r="P18234" i="3"/>
  <c r="P18250" i="3"/>
  <c r="P18266" i="3"/>
  <c r="P18282" i="3"/>
  <c r="P18298" i="3"/>
  <c r="P18314" i="3"/>
  <c r="P18330" i="3"/>
  <c r="P18346" i="3"/>
  <c r="P18362" i="3"/>
  <c r="P18378" i="3"/>
  <c r="P18394" i="3"/>
  <c r="P18410" i="3"/>
  <c r="P18426" i="3"/>
  <c r="P18442" i="3"/>
  <c r="P18458" i="3"/>
  <c r="P18474" i="3"/>
  <c r="P18490" i="3"/>
  <c r="P18506" i="3"/>
  <c r="P18522" i="3"/>
  <c r="P18538" i="3"/>
  <c r="P18554" i="3"/>
  <c r="P18570" i="3"/>
  <c r="P18586" i="3"/>
  <c r="P18602" i="3"/>
  <c r="P18618" i="3"/>
  <c r="P18634" i="3"/>
  <c r="P18650" i="3"/>
  <c r="P18666" i="3"/>
  <c r="P18682" i="3"/>
  <c r="P18698" i="3"/>
  <c r="P18714" i="3"/>
  <c r="P18730" i="3"/>
  <c r="P18746" i="3"/>
  <c r="P18762" i="3"/>
  <c r="P18778" i="3"/>
  <c r="P18794" i="3"/>
  <c r="P18810" i="3"/>
  <c r="P18826" i="3"/>
  <c r="P18842" i="3"/>
  <c r="P18858" i="3"/>
  <c r="P18874" i="3"/>
  <c r="P18890" i="3"/>
  <c r="P18906" i="3"/>
  <c r="P18922" i="3"/>
  <c r="P18938" i="3"/>
  <c r="P18954" i="3"/>
  <c r="P18970" i="3"/>
  <c r="P18986" i="3"/>
  <c r="P19002" i="3"/>
  <c r="P19018" i="3"/>
  <c r="P19034" i="3"/>
  <c r="P19050" i="3"/>
  <c r="P19066" i="3"/>
  <c r="P19082" i="3"/>
  <c r="P19098" i="3"/>
  <c r="P19114" i="3"/>
  <c r="P19130" i="3"/>
  <c r="P6190" i="3"/>
  <c r="P8589" i="3"/>
  <c r="P9579" i="3"/>
  <c r="P10287" i="3"/>
  <c r="P10865" i="3"/>
  <c r="P11135" i="3"/>
  <c r="P11391" i="3"/>
  <c r="P11647" i="3"/>
  <c r="P11903" i="3"/>
  <c r="P12159" i="3"/>
  <c r="P12398" i="3"/>
  <c r="P12601" i="3"/>
  <c r="P12780" i="3"/>
  <c r="P12952" i="3"/>
  <c r="P13118" i="3"/>
  <c r="P13265" i="3"/>
  <c r="P13401" i="3"/>
  <c r="P13529" i="3"/>
  <c r="P13622" i="3"/>
  <c r="P13703" i="3"/>
  <c r="P13785" i="3"/>
  <c r="P13878" i="3"/>
  <c r="P13944" i="3"/>
  <c r="P14008" i="3"/>
  <c r="P14060" i="3"/>
  <c r="P14118" i="3"/>
  <c r="P14167" i="3"/>
  <c r="P14216" i="3"/>
  <c r="P14265" i="3"/>
  <c r="P14316" i="3"/>
  <c r="P14374" i="3"/>
  <c r="P14423" i="3"/>
  <c r="P14472" i="3"/>
  <c r="P14521" i="3"/>
  <c r="P14572" i="3"/>
  <c r="P14630" i="3"/>
  <c r="P14679" i="3"/>
  <c r="P14728" i="3"/>
  <c r="P14777" i="3"/>
  <c r="P14828" i="3"/>
  <c r="P14886" i="3"/>
  <c r="P14931" i="3"/>
  <c r="P14969" i="3"/>
  <c r="P15004" i="3"/>
  <c r="P15036" i="3"/>
  <c r="P15068" i="3"/>
  <c r="P15096" i="3"/>
  <c r="P15126" i="3"/>
  <c r="P15155" i="3"/>
  <c r="P15185" i="3"/>
  <c r="P15207" i="3"/>
  <c r="P15235" i="3"/>
  <c r="P15257" i="3"/>
  <c r="P15285" i="3"/>
  <c r="P15313" i="3"/>
  <c r="P15335" i="3"/>
  <c r="P15363" i="3"/>
  <c r="P15385" i="3"/>
  <c r="P15413" i="3"/>
  <c r="P15441" i="3"/>
  <c r="P15463" i="3"/>
  <c r="P15491" i="3"/>
  <c r="P15513" i="3"/>
  <c r="P15541" i="3"/>
  <c r="P15569" i="3"/>
  <c r="P15591" i="3"/>
  <c r="P15619" i="3"/>
  <c r="P15641" i="3"/>
  <c r="P15669" i="3"/>
  <c r="P15697" i="3"/>
  <c r="P15719" i="3"/>
  <c r="P15747" i="3"/>
  <c r="P15769" i="3"/>
  <c r="P15797" i="3"/>
  <c r="P15825" i="3"/>
  <c r="P15847" i="3"/>
  <c r="P15875" i="3"/>
  <c r="P15897" i="3"/>
  <c r="P15925" i="3"/>
  <c r="P15953" i="3"/>
  <c r="P15975" i="3"/>
  <c r="P16003" i="3"/>
  <c r="P16025" i="3"/>
  <c r="P16053" i="3"/>
  <c r="P16081" i="3"/>
  <c r="P16103" i="3"/>
  <c r="P16131" i="3"/>
  <c r="P16153" i="3"/>
  <c r="P16181" i="3"/>
  <c r="P16209" i="3"/>
  <c r="P16231" i="3"/>
  <c r="P16259" i="3"/>
  <c r="P16281" i="3"/>
  <c r="P16309" i="3"/>
  <c r="P16337" i="3"/>
  <c r="P16359" i="3"/>
  <c r="P16387" i="3"/>
  <c r="P16409" i="3"/>
  <c r="P16437" i="3"/>
  <c r="P16465" i="3"/>
  <c r="P16487" i="3"/>
  <c r="P16515" i="3"/>
  <c r="P16537" i="3"/>
  <c r="P16565" i="3"/>
  <c r="P16588" i="3"/>
  <c r="P16612" i="3"/>
  <c r="P16633" i="3"/>
  <c r="P16659" i="3"/>
  <c r="P16680" i="3"/>
  <c r="P16706" i="3"/>
  <c r="P16727" i="3"/>
  <c r="P16752" i="3"/>
  <c r="P16772" i="3"/>
  <c r="P16792" i="3"/>
  <c r="P16816" i="3"/>
  <c r="P16836" i="3"/>
  <c r="P16855" i="3"/>
  <c r="P16875" i="3"/>
  <c r="P16896" i="3"/>
  <c r="P16915" i="3"/>
  <c r="P16934" i="3"/>
  <c r="P16953" i="3"/>
  <c r="P16973" i="3"/>
  <c r="P16994" i="3"/>
  <c r="P17013" i="3"/>
  <c r="P17032" i="3"/>
  <c r="P17052" i="3"/>
  <c r="P17072" i="3"/>
  <c r="P17090" i="3"/>
  <c r="P17108" i="3"/>
  <c r="P17126" i="3"/>
  <c r="P17143" i="3"/>
  <c r="P17160" i="3"/>
  <c r="P17177" i="3"/>
  <c r="P17194" i="3"/>
  <c r="P17211" i="3"/>
  <c r="P17227" i="3"/>
  <c r="P17243" i="3"/>
  <c r="P17259" i="3"/>
  <c r="P17275" i="3"/>
  <c r="P17291" i="3"/>
  <c r="P17307" i="3"/>
  <c r="P17323" i="3"/>
  <c r="P17339" i="3"/>
  <c r="P17355" i="3"/>
  <c r="P17371" i="3"/>
  <c r="P17387" i="3"/>
  <c r="P17403" i="3"/>
  <c r="P17419" i="3"/>
  <c r="P17435" i="3"/>
  <c r="P17451" i="3"/>
  <c r="P17467" i="3"/>
  <c r="P17483" i="3"/>
  <c r="P17499" i="3"/>
  <c r="P17515" i="3"/>
  <c r="P17531" i="3"/>
  <c r="P17547" i="3"/>
  <c r="P17563" i="3"/>
  <c r="P17579" i="3"/>
  <c r="P17595" i="3"/>
  <c r="P17611" i="3"/>
  <c r="P17627" i="3"/>
  <c r="P17643" i="3"/>
  <c r="P17659" i="3"/>
  <c r="P17675" i="3"/>
  <c r="P17691" i="3"/>
  <c r="P17707" i="3"/>
  <c r="P17723" i="3"/>
  <c r="P17739" i="3"/>
  <c r="P17755" i="3"/>
  <c r="P17771" i="3"/>
  <c r="P17787" i="3"/>
  <c r="P17803" i="3"/>
  <c r="P17819" i="3"/>
  <c r="P17835" i="3"/>
  <c r="P17851" i="3"/>
  <c r="P17867" i="3"/>
  <c r="P17883" i="3"/>
  <c r="P17899" i="3"/>
  <c r="P17915" i="3"/>
  <c r="P17931" i="3"/>
  <c r="P17947" i="3"/>
  <c r="P17963" i="3"/>
  <c r="P17979" i="3"/>
  <c r="P17995" i="3"/>
  <c r="P18011" i="3"/>
  <c r="P18027" i="3"/>
  <c r="P18043" i="3"/>
  <c r="P18059" i="3"/>
  <c r="P18075" i="3"/>
  <c r="P18091" i="3"/>
  <c r="P18107" i="3"/>
  <c r="P18123" i="3"/>
  <c r="P18139" i="3"/>
  <c r="P18155" i="3"/>
  <c r="P18171" i="3"/>
  <c r="P18187" i="3"/>
  <c r="P18203" i="3"/>
  <c r="P18219" i="3"/>
  <c r="P18235" i="3"/>
  <c r="P18251" i="3"/>
  <c r="P18267" i="3"/>
  <c r="P18283" i="3"/>
  <c r="P18299" i="3"/>
  <c r="P18315" i="3"/>
  <c r="P18331" i="3"/>
  <c r="P18347" i="3"/>
  <c r="P18363" i="3"/>
  <c r="P18379" i="3"/>
  <c r="P18395" i="3"/>
  <c r="P18411" i="3"/>
  <c r="P18427" i="3"/>
  <c r="P18443" i="3"/>
  <c r="P18459" i="3"/>
  <c r="P18475" i="3"/>
  <c r="P18491" i="3"/>
  <c r="P18507" i="3"/>
  <c r="P18523" i="3"/>
  <c r="P18539" i="3"/>
  <c r="P18555" i="3"/>
  <c r="P18571" i="3"/>
  <c r="P18587" i="3"/>
  <c r="P18603" i="3"/>
  <c r="P18619" i="3"/>
  <c r="P18635" i="3"/>
  <c r="P18651" i="3"/>
  <c r="P18667" i="3"/>
  <c r="P18683" i="3"/>
  <c r="P18699" i="3"/>
  <c r="P18715" i="3"/>
  <c r="P18731" i="3"/>
  <c r="P18747" i="3"/>
  <c r="P18763" i="3"/>
  <c r="P18779" i="3"/>
  <c r="P18795" i="3"/>
  <c r="P18811" i="3"/>
  <c r="P18827" i="3"/>
  <c r="P18843" i="3"/>
  <c r="P18859" i="3"/>
  <c r="P18875" i="3"/>
  <c r="P18891" i="3"/>
  <c r="P18907" i="3"/>
  <c r="P18923" i="3"/>
  <c r="P18939" i="3"/>
  <c r="P18955" i="3"/>
  <c r="P18971" i="3"/>
  <c r="P18987" i="3"/>
  <c r="P19003" i="3"/>
  <c r="P19019" i="3"/>
  <c r="P19035" i="3"/>
  <c r="P19051" i="3"/>
  <c r="P19067" i="3"/>
  <c r="P19083" i="3"/>
  <c r="P19099" i="3"/>
  <c r="P19115" i="3"/>
  <c r="P19131" i="3"/>
  <c r="P6558" i="3"/>
  <c r="P8730" i="3"/>
  <c r="P9669" i="3"/>
  <c r="P10353" i="3"/>
  <c r="P10906" i="3"/>
  <c r="P11164" i="3"/>
  <c r="P11420" i="3"/>
  <c r="P11676" i="3"/>
  <c r="P11932" i="3"/>
  <c r="P12188" i="3"/>
  <c r="P12421" i="3"/>
  <c r="P12620" i="3"/>
  <c r="P12798" i="3"/>
  <c r="P12970" i="3"/>
  <c r="P13135" i="3"/>
  <c r="P13281" i="3"/>
  <c r="P13415" i="3"/>
  <c r="P13542" i="3"/>
  <c r="P13623" i="3"/>
  <c r="P13705" i="3"/>
  <c r="P13798" i="3"/>
  <c r="P13879" i="3"/>
  <c r="P13945" i="3"/>
  <c r="P14009" i="3"/>
  <c r="P14070" i="3"/>
  <c r="P14119" i="3"/>
  <c r="P14168" i="3"/>
  <c r="P14217" i="3"/>
  <c r="P14268" i="3"/>
  <c r="P14326" i="3"/>
  <c r="P14375" i="3"/>
  <c r="P14424" i="3"/>
  <c r="P14473" i="3"/>
  <c r="P14524" i="3"/>
  <c r="P14582" i="3"/>
  <c r="P14631" i="3"/>
  <c r="P14680" i="3"/>
  <c r="P14729" i="3"/>
  <c r="P14780" i="3"/>
  <c r="P14838" i="3"/>
  <c r="P14887" i="3"/>
  <c r="P14934" i="3"/>
  <c r="P14972" i="3"/>
  <c r="P15010" i="3"/>
  <c r="P15042" i="3"/>
  <c r="P15073" i="3"/>
  <c r="P15097" i="3"/>
  <c r="P15127" i="3"/>
  <c r="P15157" i="3"/>
  <c r="P15186" i="3"/>
  <c r="P15208" i="3"/>
  <c r="P15236" i="3"/>
  <c r="P15260" i="3"/>
  <c r="P15286" i="3"/>
  <c r="P15314" i="3"/>
  <c r="P15336" i="3"/>
  <c r="P15364" i="3"/>
  <c r="P15388" i="3"/>
  <c r="P15414" i="3"/>
  <c r="P15442" i="3"/>
  <c r="P15464" i="3"/>
  <c r="P15492" i="3"/>
  <c r="P15516" i="3"/>
  <c r="P15542" i="3"/>
  <c r="P15570" i="3"/>
  <c r="P15592" i="3"/>
  <c r="P15620" i="3"/>
  <c r="P15644" i="3"/>
  <c r="P15670" i="3"/>
  <c r="P15698" i="3"/>
  <c r="P15720" i="3"/>
  <c r="P15748" i="3"/>
  <c r="P15772" i="3"/>
  <c r="P15798" i="3"/>
  <c r="P15826" i="3"/>
  <c r="P15848" i="3"/>
  <c r="P15876" i="3"/>
  <c r="P15900" i="3"/>
  <c r="P15926" i="3"/>
  <c r="P15954" i="3"/>
  <c r="P15976" i="3"/>
  <c r="P16004" i="3"/>
  <c r="P16028" i="3"/>
  <c r="P16054" i="3"/>
  <c r="P16082" i="3"/>
  <c r="P16104" i="3"/>
  <c r="P16132" i="3"/>
  <c r="P16156" i="3"/>
  <c r="P16182" i="3"/>
  <c r="P16210" i="3"/>
  <c r="P16232" i="3"/>
  <c r="P16260" i="3"/>
  <c r="P16284" i="3"/>
  <c r="P16310" i="3"/>
  <c r="P16338" i="3"/>
  <c r="P16360" i="3"/>
  <c r="P16388" i="3"/>
  <c r="P16412" i="3"/>
  <c r="P16438" i="3"/>
  <c r="P16466" i="3"/>
  <c r="P16488" i="3"/>
  <c r="P16516" i="3"/>
  <c r="P16540" i="3"/>
  <c r="P16566" i="3"/>
  <c r="P16592" i="3"/>
  <c r="P16613" i="3"/>
  <c r="P16636" i="3"/>
  <c r="P16660" i="3"/>
  <c r="P16681" i="3"/>
  <c r="P16707" i="3"/>
  <c r="P16728" i="3"/>
  <c r="P16753" i="3"/>
  <c r="P16773" i="3"/>
  <c r="P16793" i="3"/>
  <c r="P16817" i="3"/>
  <c r="P16837" i="3"/>
  <c r="P16856" i="3"/>
  <c r="P16876" i="3"/>
  <c r="P16897" i="3"/>
  <c r="P16916" i="3"/>
  <c r="P16935" i="3"/>
  <c r="P16955" i="3"/>
  <c r="P16976" i="3"/>
  <c r="P16995" i="3"/>
  <c r="P17014" i="3"/>
  <c r="P17033" i="3"/>
  <c r="P17053" i="3"/>
  <c r="P17073" i="3"/>
  <c r="P17091" i="3"/>
  <c r="P17109" i="3"/>
  <c r="P17127" i="3"/>
  <c r="P17144" i="3"/>
  <c r="P17161" i="3"/>
  <c r="P17178" i="3"/>
  <c r="P17195" i="3"/>
  <c r="P17212" i="3"/>
  <c r="P17228" i="3"/>
  <c r="P17244" i="3"/>
  <c r="P17260" i="3"/>
  <c r="P17276" i="3"/>
  <c r="P17292" i="3"/>
  <c r="P17308" i="3"/>
  <c r="P17324" i="3"/>
  <c r="P17340" i="3"/>
  <c r="P17356" i="3"/>
  <c r="P17372" i="3"/>
  <c r="P17388" i="3"/>
  <c r="P17404" i="3"/>
  <c r="P17420" i="3"/>
  <c r="P17436" i="3"/>
  <c r="P17452" i="3"/>
  <c r="P17468" i="3"/>
  <c r="P17484" i="3"/>
  <c r="P17500" i="3"/>
  <c r="P17516" i="3"/>
  <c r="P17532" i="3"/>
  <c r="P17548" i="3"/>
  <c r="P17564" i="3"/>
  <c r="P17580" i="3"/>
  <c r="P17596" i="3"/>
  <c r="P17612" i="3"/>
  <c r="P17628" i="3"/>
  <c r="P17644" i="3"/>
  <c r="P17660" i="3"/>
  <c r="P17676" i="3"/>
  <c r="P17692" i="3"/>
  <c r="P17708" i="3"/>
  <c r="P17724" i="3"/>
  <c r="P17740" i="3"/>
  <c r="P17756" i="3"/>
  <c r="P17772" i="3"/>
  <c r="P17788" i="3"/>
  <c r="P17804" i="3"/>
  <c r="P17820" i="3"/>
  <c r="P17836" i="3"/>
  <c r="P17852" i="3"/>
  <c r="P17868" i="3"/>
  <c r="P17884" i="3"/>
  <c r="P17900" i="3"/>
  <c r="P17916" i="3"/>
  <c r="P17932" i="3"/>
  <c r="P17948" i="3"/>
  <c r="P17964" i="3"/>
  <c r="P17980" i="3"/>
  <c r="P17996" i="3"/>
  <c r="P18012" i="3"/>
  <c r="P18028" i="3"/>
  <c r="P18044" i="3"/>
  <c r="P18060" i="3"/>
  <c r="P18076" i="3"/>
  <c r="P18092" i="3"/>
  <c r="P18108" i="3"/>
  <c r="P18124" i="3"/>
  <c r="P18140" i="3"/>
  <c r="P18156" i="3"/>
  <c r="P18172" i="3"/>
  <c r="P18188" i="3"/>
  <c r="P18204" i="3"/>
  <c r="P18220" i="3"/>
  <c r="P18236" i="3"/>
  <c r="P18252" i="3"/>
  <c r="P18268" i="3"/>
  <c r="P18284" i="3"/>
  <c r="P18300" i="3"/>
  <c r="P18316" i="3"/>
  <c r="P18332" i="3"/>
  <c r="P18348" i="3"/>
  <c r="P18364" i="3"/>
  <c r="P18380" i="3"/>
  <c r="P18396" i="3"/>
  <c r="P18412" i="3"/>
  <c r="P18428" i="3"/>
  <c r="P18444" i="3"/>
  <c r="P18460" i="3"/>
  <c r="P18476" i="3"/>
  <c r="P18492" i="3"/>
  <c r="P18508" i="3"/>
  <c r="P18524" i="3"/>
  <c r="P18540" i="3"/>
  <c r="P18556" i="3"/>
  <c r="P18572" i="3"/>
  <c r="P18588" i="3"/>
  <c r="P18604" i="3"/>
  <c r="P18620" i="3"/>
  <c r="P18636" i="3"/>
  <c r="P18652" i="3"/>
  <c r="P18668" i="3"/>
  <c r="P18684" i="3"/>
  <c r="P18700" i="3"/>
  <c r="P18716" i="3"/>
  <c r="P18732" i="3"/>
  <c r="P18748" i="3"/>
  <c r="P18764" i="3"/>
  <c r="P18780" i="3"/>
  <c r="P18796" i="3"/>
  <c r="P18812" i="3"/>
  <c r="P18828" i="3"/>
  <c r="P18844" i="3"/>
  <c r="P18860" i="3"/>
  <c r="P18876" i="3"/>
  <c r="P18892" i="3"/>
  <c r="P18908" i="3"/>
  <c r="P18924" i="3"/>
  <c r="P18940" i="3"/>
  <c r="P18956" i="3"/>
  <c r="P18972" i="3"/>
  <c r="P18988" i="3"/>
  <c r="P19004" i="3"/>
  <c r="P19020" i="3"/>
  <c r="P19036" i="3"/>
  <c r="P19052" i="3"/>
  <c r="P19068" i="3"/>
  <c r="P19084" i="3"/>
  <c r="P19100" i="3"/>
  <c r="P19116" i="3"/>
  <c r="P19132" i="3"/>
  <c r="P6638" i="3"/>
  <c r="P8759" i="3"/>
  <c r="P9672" i="3"/>
  <c r="P10368" i="3"/>
  <c r="P10908" i="3"/>
  <c r="P11167" i="3"/>
  <c r="P11423" i="3"/>
  <c r="P11679" i="3"/>
  <c r="P11935" i="3"/>
  <c r="P12191" i="3"/>
  <c r="P12426" i="3"/>
  <c r="P12622" i="3"/>
  <c r="P12800" i="3"/>
  <c r="P12972" i="3"/>
  <c r="P13137" i="3"/>
  <c r="P13283" i="3"/>
  <c r="P13417" i="3"/>
  <c r="P13543" i="3"/>
  <c r="P13625" i="3"/>
  <c r="P13718" i="3"/>
  <c r="P13799" i="3"/>
  <c r="P13881" i="3"/>
  <c r="P13958" i="3"/>
  <c r="P14022" i="3"/>
  <c r="P14071" i="3"/>
  <c r="P14120" i="3"/>
  <c r="P14169" i="3"/>
  <c r="P14220" i="3"/>
  <c r="P14278" i="3"/>
  <c r="P14327" i="3"/>
  <c r="P14376" i="3"/>
  <c r="P14425" i="3"/>
  <c r="P14476" i="3"/>
  <c r="P14534" i="3"/>
  <c r="P14583" i="3"/>
  <c r="P14632" i="3"/>
  <c r="P14681" i="3"/>
  <c r="P14732" i="3"/>
  <c r="P14790" i="3"/>
  <c r="P14839" i="3"/>
  <c r="P14888" i="3"/>
  <c r="P14935" i="3"/>
  <c r="P14978" i="3"/>
  <c r="P15011" i="3"/>
  <c r="P15043" i="3"/>
  <c r="P15074" i="3"/>
  <c r="P15100" i="3"/>
  <c r="P15128" i="3"/>
  <c r="P15158" i="3"/>
  <c r="P15187" i="3"/>
  <c r="P15209" i="3"/>
  <c r="P15237" i="3"/>
  <c r="P15265" i="3"/>
  <c r="P15287" i="3"/>
  <c r="P15315" i="3"/>
  <c r="P15337" i="3"/>
  <c r="P15365" i="3"/>
  <c r="P15393" i="3"/>
  <c r="P15415" i="3"/>
  <c r="P15443" i="3"/>
  <c r="P15465" i="3"/>
  <c r="P15493" i="3"/>
  <c r="P15521" i="3"/>
  <c r="P15543" i="3"/>
  <c r="P15571" i="3"/>
  <c r="P15593" i="3"/>
  <c r="P15621" i="3"/>
  <c r="P15649" i="3"/>
  <c r="P15671" i="3"/>
  <c r="P15699" i="3"/>
  <c r="P15721" i="3"/>
  <c r="P15749" i="3"/>
  <c r="P15777" i="3"/>
  <c r="P15799" i="3"/>
  <c r="P15827" i="3"/>
  <c r="P15849" i="3"/>
  <c r="P15877" i="3"/>
  <c r="P15905" i="3"/>
  <c r="P15927" i="3"/>
  <c r="P15955" i="3"/>
  <c r="P15977" i="3"/>
  <c r="P16005" i="3"/>
  <c r="P16033" i="3"/>
  <c r="P16055" i="3"/>
  <c r="P16083" i="3"/>
  <c r="P16105" i="3"/>
  <c r="P16133" i="3"/>
  <c r="P16161" i="3"/>
  <c r="P16183" i="3"/>
  <c r="P16211" i="3"/>
  <c r="P16233" i="3"/>
  <c r="P16261" i="3"/>
  <c r="P16289" i="3"/>
  <c r="P16311" i="3"/>
  <c r="P16339" i="3"/>
  <c r="P16361" i="3"/>
  <c r="P16389" i="3"/>
  <c r="P16417" i="3"/>
  <c r="P16439" i="3"/>
  <c r="P16467" i="3"/>
  <c r="P16489" i="3"/>
  <c r="P16517" i="3"/>
  <c r="P16545" i="3"/>
  <c r="P16567" i="3"/>
  <c r="P16593" i="3"/>
  <c r="P16614" i="3"/>
  <c r="P16640" i="3"/>
  <c r="P16661" i="3"/>
  <c r="P16684" i="3"/>
  <c r="P16708" i="3"/>
  <c r="P16729" i="3"/>
  <c r="P16754" i="3"/>
  <c r="P16774" i="3"/>
  <c r="P16796" i="3"/>
  <c r="P16818" i="3"/>
  <c r="P16838" i="3"/>
  <c r="P16857" i="3"/>
  <c r="P16877" i="3"/>
  <c r="P16898" i="3"/>
  <c r="P16917" i="3"/>
  <c r="P16936" i="3"/>
  <c r="P16956" i="3"/>
  <c r="P16977" i="3"/>
  <c r="P16996" i="3"/>
  <c r="P17015" i="3"/>
  <c r="P17035" i="3"/>
  <c r="P17056" i="3"/>
  <c r="P17074" i="3"/>
  <c r="P17092" i="3"/>
  <c r="P17110" i="3"/>
  <c r="P17128" i="3"/>
  <c r="P17145" i="3"/>
  <c r="P17162" i="3"/>
  <c r="P17179" i="3"/>
  <c r="P17196" i="3"/>
  <c r="P17213" i="3"/>
  <c r="P17229" i="3"/>
  <c r="P17245" i="3"/>
  <c r="P17261" i="3"/>
  <c r="P17277" i="3"/>
  <c r="P17293" i="3"/>
  <c r="P17309" i="3"/>
  <c r="P17325" i="3"/>
  <c r="P17341" i="3"/>
  <c r="P17357" i="3"/>
  <c r="P17373" i="3"/>
  <c r="P17389" i="3"/>
  <c r="P17405" i="3"/>
  <c r="P17421" i="3"/>
  <c r="P17437" i="3"/>
  <c r="P17453" i="3"/>
  <c r="P17469" i="3"/>
  <c r="P17485" i="3"/>
  <c r="P17501" i="3"/>
  <c r="P17517" i="3"/>
  <c r="P17533" i="3"/>
  <c r="P17549" i="3"/>
  <c r="P17565" i="3"/>
  <c r="P17581" i="3"/>
  <c r="P17597" i="3"/>
  <c r="P17613" i="3"/>
  <c r="P17629" i="3"/>
  <c r="P17645" i="3"/>
  <c r="P17661" i="3"/>
  <c r="P17677" i="3"/>
  <c r="P17693" i="3"/>
  <c r="P17709" i="3"/>
  <c r="P17725" i="3"/>
  <c r="P17741" i="3"/>
  <c r="P17757" i="3"/>
  <c r="P17773" i="3"/>
  <c r="P17789" i="3"/>
  <c r="P17805" i="3"/>
  <c r="P17821" i="3"/>
  <c r="P17837" i="3"/>
  <c r="P17853" i="3"/>
  <c r="P17869" i="3"/>
  <c r="P17885" i="3"/>
  <c r="P17901" i="3"/>
  <c r="P17917" i="3"/>
  <c r="P17933" i="3"/>
  <c r="P17949" i="3"/>
  <c r="P17965" i="3"/>
  <c r="P17981" i="3"/>
  <c r="P17997" i="3"/>
  <c r="P18013" i="3"/>
  <c r="P18029" i="3"/>
  <c r="P18045" i="3"/>
  <c r="P18061" i="3"/>
  <c r="P18077" i="3"/>
  <c r="P18093" i="3"/>
  <c r="P18109" i="3"/>
  <c r="P18125" i="3"/>
  <c r="P18141" i="3"/>
  <c r="P18157" i="3"/>
  <c r="P18173" i="3"/>
  <c r="P18189" i="3"/>
  <c r="P18205" i="3"/>
  <c r="P18221" i="3"/>
  <c r="P18237" i="3"/>
  <c r="P18253" i="3"/>
  <c r="P18269" i="3"/>
  <c r="P18285" i="3"/>
  <c r="P18301" i="3"/>
  <c r="P18317" i="3"/>
  <c r="P18333" i="3"/>
  <c r="P18349" i="3"/>
  <c r="P18365" i="3"/>
  <c r="P18381" i="3"/>
  <c r="P18397" i="3"/>
  <c r="P18413" i="3"/>
  <c r="P18429" i="3"/>
  <c r="P18445" i="3"/>
  <c r="P18461" i="3"/>
  <c r="P18477" i="3"/>
  <c r="P18493" i="3"/>
  <c r="P18509" i="3"/>
  <c r="P18525" i="3"/>
  <c r="P18541" i="3"/>
  <c r="P18557" i="3"/>
  <c r="P18573" i="3"/>
  <c r="P18589" i="3"/>
  <c r="P18605" i="3"/>
  <c r="P18621" i="3"/>
  <c r="P18637" i="3"/>
  <c r="P18653" i="3"/>
  <c r="P18669" i="3"/>
  <c r="P18685" i="3"/>
  <c r="P18701" i="3"/>
  <c r="P18717" i="3"/>
  <c r="P18733" i="3"/>
  <c r="P18749" i="3"/>
  <c r="P18765" i="3"/>
  <c r="P18781" i="3"/>
  <c r="P18797" i="3"/>
  <c r="P18813" i="3"/>
  <c r="P18829" i="3"/>
  <c r="P18845" i="3"/>
  <c r="P18861" i="3"/>
  <c r="P18877" i="3"/>
  <c r="P18893" i="3"/>
  <c r="P18909" i="3"/>
  <c r="P18925" i="3"/>
  <c r="P18941" i="3"/>
  <c r="P18957" i="3"/>
  <c r="P18973" i="3"/>
  <c r="P18989" i="3"/>
  <c r="P19005" i="3"/>
  <c r="P19021" i="3"/>
  <c r="P19037" i="3"/>
  <c r="P19053" i="3"/>
  <c r="P19069" i="3"/>
  <c r="P19085" i="3"/>
  <c r="P19101" i="3"/>
  <c r="P19117" i="3"/>
  <c r="P7055" i="3"/>
  <c r="P8863" i="3"/>
  <c r="P9758" i="3"/>
  <c r="P10447" i="3"/>
  <c r="P10940" i="3"/>
  <c r="P11196" i="3"/>
  <c r="P11452" i="3"/>
  <c r="P11708" i="3"/>
  <c r="P11964" i="3"/>
  <c r="P12220" i="3"/>
  <c r="P12446" i="3"/>
  <c r="P12641" i="3"/>
  <c r="P12821" i="3"/>
  <c r="P12990" i="3"/>
  <c r="P13153" i="3"/>
  <c r="P13299" i="3"/>
  <c r="P13431" i="3"/>
  <c r="P13545" i="3"/>
  <c r="P13638" i="3"/>
  <c r="P13719" i="3"/>
  <c r="P13801" i="3"/>
  <c r="P13894" i="3"/>
  <c r="P13959" i="3"/>
  <c r="P14023" i="3"/>
  <c r="P14072" i="3"/>
  <c r="P14121" i="3"/>
  <c r="P14172" i="3"/>
  <c r="P14230" i="3"/>
  <c r="P14279" i="3"/>
  <c r="P14328" i="3"/>
  <c r="P14377" i="3"/>
  <c r="P14428" i="3"/>
  <c r="P14486" i="3"/>
  <c r="P14535" i="3"/>
  <c r="P14584" i="3"/>
  <c r="P14633" i="3"/>
  <c r="P14684" i="3"/>
  <c r="P14742" i="3"/>
  <c r="P14791" i="3"/>
  <c r="P14840" i="3"/>
  <c r="P14889" i="3"/>
  <c r="P14936" i="3"/>
  <c r="P14979" i="3"/>
  <c r="P15013" i="3"/>
  <c r="P15045" i="3"/>
  <c r="P15075" i="3"/>
  <c r="P15105" i="3"/>
  <c r="P15129" i="3"/>
  <c r="P15159" i="3"/>
  <c r="P15188" i="3"/>
  <c r="P15212" i="3"/>
  <c r="P15238" i="3"/>
  <c r="P15266" i="3"/>
  <c r="P15288" i="3"/>
  <c r="P15316" i="3"/>
  <c r="P15340" i="3"/>
  <c r="P15366" i="3"/>
  <c r="P15394" i="3"/>
  <c r="P15416" i="3"/>
  <c r="P15444" i="3"/>
  <c r="P15468" i="3"/>
  <c r="P15494" i="3"/>
  <c r="P15522" i="3"/>
  <c r="P15544" i="3"/>
  <c r="P15572" i="3"/>
  <c r="P15596" i="3"/>
  <c r="P15622" i="3"/>
  <c r="P15650" i="3"/>
  <c r="P15672" i="3"/>
  <c r="P15700" i="3"/>
  <c r="P15724" i="3"/>
  <c r="P15750" i="3"/>
  <c r="P15778" i="3"/>
  <c r="P15800" i="3"/>
  <c r="P15828" i="3"/>
  <c r="P15852" i="3"/>
  <c r="P15878" i="3"/>
  <c r="P15906" i="3"/>
  <c r="P15928" i="3"/>
  <c r="P15956" i="3"/>
  <c r="P15980" i="3"/>
  <c r="P16006" i="3"/>
  <c r="P16034" i="3"/>
  <c r="P16056" i="3"/>
  <c r="P16084" i="3"/>
  <c r="P16108" i="3"/>
  <c r="P16134" i="3"/>
  <c r="P16162" i="3"/>
  <c r="P16184" i="3"/>
  <c r="P16212" i="3"/>
  <c r="P16236" i="3"/>
  <c r="P16262" i="3"/>
  <c r="P16290" i="3"/>
  <c r="P16312" i="3"/>
  <c r="P16340" i="3"/>
  <c r="P16364" i="3"/>
  <c r="P16390" i="3"/>
  <c r="P16418" i="3"/>
  <c r="P16440" i="3"/>
  <c r="P16468" i="3"/>
  <c r="P16492" i="3"/>
  <c r="P16518" i="3"/>
  <c r="P16546" i="3"/>
  <c r="P16568" i="3"/>
  <c r="P16594" i="3"/>
  <c r="P16615" i="3"/>
  <c r="P16641" i="3"/>
  <c r="P16662" i="3"/>
  <c r="P16688" i="3"/>
  <c r="P16709" i="3"/>
  <c r="P16732" i="3"/>
  <c r="P16755" i="3"/>
  <c r="P16775" i="3"/>
  <c r="P16797" i="3"/>
  <c r="P16819" i="3"/>
  <c r="P16839" i="3"/>
  <c r="P16859" i="3"/>
  <c r="P16880" i="3"/>
  <c r="P16899" i="3"/>
  <c r="P16918" i="3"/>
  <c r="P16937" i="3"/>
  <c r="P16957" i="3"/>
  <c r="P16978" i="3"/>
  <c r="P16997" i="3"/>
  <c r="P17016" i="3"/>
  <c r="P17036" i="3"/>
  <c r="P17057" i="3"/>
  <c r="P17075" i="3"/>
  <c r="P17093" i="3"/>
  <c r="P17111" i="3"/>
  <c r="P17129" i="3"/>
  <c r="P17146" i="3"/>
  <c r="P17163" i="3"/>
  <c r="P17180" i="3"/>
  <c r="P17197" i="3"/>
  <c r="P17214" i="3"/>
  <c r="P17230" i="3"/>
  <c r="P17246" i="3"/>
  <c r="P17262" i="3"/>
  <c r="P17278" i="3"/>
  <c r="P17294" i="3"/>
  <c r="P17310" i="3"/>
  <c r="P17326" i="3"/>
  <c r="P17342" i="3"/>
  <c r="P17358" i="3"/>
  <c r="P17374" i="3"/>
  <c r="P17390" i="3"/>
  <c r="P17406" i="3"/>
  <c r="P17422" i="3"/>
  <c r="P17438" i="3"/>
  <c r="P17454" i="3"/>
  <c r="P17470" i="3"/>
  <c r="P17486" i="3"/>
  <c r="P17502" i="3"/>
  <c r="P17518" i="3"/>
  <c r="P17534" i="3"/>
  <c r="P17550" i="3"/>
  <c r="P17566" i="3"/>
  <c r="P17582" i="3"/>
  <c r="P17598" i="3"/>
  <c r="P17614" i="3"/>
  <c r="P17630" i="3"/>
  <c r="P17646" i="3"/>
  <c r="P17662" i="3"/>
  <c r="P17678" i="3"/>
  <c r="P17694" i="3"/>
  <c r="P17710" i="3"/>
  <c r="P17726" i="3"/>
  <c r="P17742" i="3"/>
  <c r="P17758" i="3"/>
  <c r="P17774" i="3"/>
  <c r="P17790" i="3"/>
  <c r="P17806" i="3"/>
  <c r="P17822" i="3"/>
  <c r="P17838" i="3"/>
  <c r="P17854" i="3"/>
  <c r="P17870" i="3"/>
  <c r="P17886" i="3"/>
  <c r="P17902" i="3"/>
  <c r="P17918" i="3"/>
  <c r="P17934" i="3"/>
  <c r="P17950" i="3"/>
  <c r="P17966" i="3"/>
  <c r="P17982" i="3"/>
  <c r="P17998" i="3"/>
  <c r="P18014" i="3"/>
  <c r="P18030" i="3"/>
  <c r="P18046" i="3"/>
  <c r="P18062" i="3"/>
  <c r="P18078" i="3"/>
  <c r="P18094" i="3"/>
  <c r="P18110" i="3"/>
  <c r="P18126" i="3"/>
  <c r="P18142" i="3"/>
  <c r="P18158" i="3"/>
  <c r="P18174" i="3"/>
  <c r="P18190" i="3"/>
  <c r="P18206" i="3"/>
  <c r="P18222" i="3"/>
  <c r="P18238" i="3"/>
  <c r="P18254" i="3"/>
  <c r="P18270" i="3"/>
  <c r="P18286" i="3"/>
  <c r="P18302" i="3"/>
  <c r="P18318" i="3"/>
  <c r="P18334" i="3"/>
  <c r="P18350" i="3"/>
  <c r="P18366" i="3"/>
  <c r="P18382" i="3"/>
  <c r="P18398" i="3"/>
  <c r="P18414" i="3"/>
  <c r="P18430" i="3"/>
  <c r="P18446" i="3"/>
  <c r="P18462" i="3"/>
  <c r="P18478" i="3"/>
  <c r="P18494" i="3"/>
  <c r="P18510" i="3"/>
  <c r="P18526" i="3"/>
  <c r="P18542" i="3"/>
  <c r="P18558" i="3"/>
  <c r="P18574" i="3"/>
  <c r="P18590" i="3"/>
  <c r="P18606" i="3"/>
  <c r="P18622" i="3"/>
  <c r="P18638" i="3"/>
  <c r="P18654" i="3"/>
  <c r="P18670" i="3"/>
  <c r="P18686" i="3"/>
  <c r="P18702" i="3"/>
  <c r="P18718" i="3"/>
  <c r="P18734" i="3"/>
  <c r="P18750" i="3"/>
  <c r="P18766" i="3"/>
  <c r="P18782" i="3"/>
  <c r="P18798" i="3"/>
  <c r="P18814" i="3"/>
  <c r="P18830" i="3"/>
  <c r="P18846" i="3"/>
  <c r="P18862" i="3"/>
  <c r="P18878" i="3"/>
  <c r="P18894" i="3"/>
  <c r="P18910" i="3"/>
  <c r="P18926" i="3"/>
  <c r="P18942" i="3"/>
  <c r="P18958" i="3"/>
  <c r="P18974" i="3"/>
  <c r="P18990" i="3"/>
  <c r="P19006" i="3"/>
  <c r="P19022" i="3"/>
  <c r="P19038" i="3"/>
  <c r="P19054" i="3"/>
  <c r="P19070" i="3"/>
  <c r="P19086" i="3"/>
  <c r="P19102" i="3"/>
  <c r="P19118" i="3"/>
  <c r="P7070" i="3"/>
  <c r="P8889" i="3"/>
  <c r="P9774" i="3"/>
  <c r="P10449" i="3"/>
  <c r="P10943" i="3"/>
  <c r="P11199" i="3"/>
  <c r="P11455" i="3"/>
  <c r="P11711" i="3"/>
  <c r="P11967" i="3"/>
  <c r="P12223" i="3"/>
  <c r="P12448" i="3"/>
  <c r="P12648" i="3"/>
  <c r="P12824" i="3"/>
  <c r="P12992" i="3"/>
  <c r="P13155" i="3"/>
  <c r="P13303" i="3"/>
  <c r="P13433" i="3"/>
  <c r="P13558" i="3"/>
  <c r="P13639" i="3"/>
  <c r="P13721" i="3"/>
  <c r="P13814" i="3"/>
  <c r="P13895" i="3"/>
  <c r="P13960" i="3"/>
  <c r="P14024" i="3"/>
  <c r="P14073" i="3"/>
  <c r="P14124" i="3"/>
  <c r="P14182" i="3"/>
  <c r="P14231" i="3"/>
  <c r="P14280" i="3"/>
  <c r="P14329" i="3"/>
  <c r="P14380" i="3"/>
  <c r="P14438" i="3"/>
  <c r="P14487" i="3"/>
  <c r="P14536" i="3"/>
  <c r="P14585" i="3"/>
  <c r="P14636" i="3"/>
  <c r="P14694" i="3"/>
  <c r="P14743" i="3"/>
  <c r="P14792" i="3"/>
  <c r="P14841" i="3"/>
  <c r="P14892" i="3"/>
  <c r="P14937" i="3"/>
  <c r="P14982" i="3"/>
  <c r="P15014" i="3"/>
  <c r="P15046" i="3"/>
  <c r="P15077" i="3"/>
  <c r="P15106" i="3"/>
  <c r="P15132" i="3"/>
  <c r="P15160" i="3"/>
  <c r="P15189" i="3"/>
  <c r="P15217" i="3"/>
  <c r="P15239" i="3"/>
  <c r="P15267" i="3"/>
  <c r="P15289" i="3"/>
  <c r="P15317" i="3"/>
  <c r="P15345" i="3"/>
  <c r="P15367" i="3"/>
  <c r="P15395" i="3"/>
  <c r="P15417" i="3"/>
  <c r="P15445" i="3"/>
  <c r="P15473" i="3"/>
  <c r="P15495" i="3"/>
  <c r="P15523" i="3"/>
  <c r="P15545" i="3"/>
  <c r="P15573" i="3"/>
  <c r="P15601" i="3"/>
  <c r="P15623" i="3"/>
  <c r="P15651" i="3"/>
  <c r="P15673" i="3"/>
  <c r="P15701" i="3"/>
  <c r="P15729" i="3"/>
  <c r="P15751" i="3"/>
  <c r="P15779" i="3"/>
  <c r="P15801" i="3"/>
  <c r="P15829" i="3"/>
  <c r="P15857" i="3"/>
  <c r="P15879" i="3"/>
  <c r="P15907" i="3"/>
  <c r="P15929" i="3"/>
  <c r="P15957" i="3"/>
  <c r="P15985" i="3"/>
  <c r="P16007" i="3"/>
  <c r="P16035" i="3"/>
  <c r="P16057" i="3"/>
  <c r="P16085" i="3"/>
  <c r="P16113" i="3"/>
  <c r="P16135" i="3"/>
  <c r="P16163" i="3"/>
  <c r="P16185" i="3"/>
  <c r="P16213" i="3"/>
  <c r="P16241" i="3"/>
  <c r="P16263" i="3"/>
  <c r="P16291" i="3"/>
  <c r="P16313" i="3"/>
  <c r="P16341" i="3"/>
  <c r="P16369" i="3"/>
  <c r="P16391" i="3"/>
  <c r="P16419" i="3"/>
  <c r="P16441" i="3"/>
  <c r="P16469" i="3"/>
  <c r="P16497" i="3"/>
  <c r="P16519" i="3"/>
  <c r="P16547" i="3"/>
  <c r="P16569" i="3"/>
  <c r="P16595" i="3"/>
  <c r="P16616" i="3"/>
  <c r="P16642" i="3"/>
  <c r="P16663" i="3"/>
  <c r="P16689" i="3"/>
  <c r="P16710" i="3"/>
  <c r="P16736" i="3"/>
  <c r="P16756" i="3"/>
  <c r="P16776" i="3"/>
  <c r="P16800" i="3"/>
  <c r="P16820" i="3"/>
  <c r="P16840" i="3"/>
  <c r="P16860" i="3"/>
  <c r="P16881" i="3"/>
  <c r="P16900" i="3"/>
  <c r="P16919" i="3"/>
  <c r="P16939" i="3"/>
  <c r="P16960" i="3"/>
  <c r="P16979" i="3"/>
  <c r="P16998" i="3"/>
  <c r="P17017" i="3"/>
  <c r="P17037" i="3"/>
  <c r="P17058" i="3"/>
  <c r="P17076" i="3"/>
  <c r="P17094" i="3"/>
  <c r="P17112" i="3"/>
  <c r="P17130" i="3"/>
  <c r="P17147" i="3"/>
  <c r="P17164" i="3"/>
  <c r="P17181" i="3"/>
  <c r="P17198" i="3"/>
  <c r="P17215" i="3"/>
  <c r="P17231" i="3"/>
  <c r="P17247" i="3"/>
  <c r="P17263" i="3"/>
  <c r="P17279" i="3"/>
  <c r="P17295" i="3"/>
  <c r="P17311" i="3"/>
  <c r="P17327" i="3"/>
  <c r="P17343" i="3"/>
  <c r="P17359" i="3"/>
  <c r="P17375" i="3"/>
  <c r="P17391" i="3"/>
  <c r="P17407" i="3"/>
  <c r="P17423" i="3"/>
  <c r="P17439" i="3"/>
  <c r="P17455" i="3"/>
  <c r="P17471" i="3"/>
  <c r="P17487" i="3"/>
  <c r="P17503" i="3"/>
  <c r="P17519" i="3"/>
  <c r="P17535" i="3"/>
  <c r="P17551" i="3"/>
  <c r="P17567" i="3"/>
  <c r="P17583" i="3"/>
  <c r="P17599" i="3"/>
  <c r="P17615" i="3"/>
  <c r="P17631" i="3"/>
  <c r="P17647" i="3"/>
  <c r="P17663" i="3"/>
  <c r="P17679" i="3"/>
  <c r="P17695" i="3"/>
  <c r="P17711" i="3"/>
  <c r="P17727" i="3"/>
  <c r="P17743" i="3"/>
  <c r="P17759" i="3"/>
  <c r="P17775" i="3"/>
  <c r="P17791" i="3"/>
  <c r="P17807" i="3"/>
  <c r="P17823" i="3"/>
  <c r="P17839" i="3"/>
  <c r="P17855" i="3"/>
  <c r="P17871" i="3"/>
  <c r="P17887" i="3"/>
  <c r="P17903" i="3"/>
  <c r="P17919" i="3"/>
  <c r="P17935" i="3"/>
  <c r="P17951" i="3"/>
  <c r="P17967" i="3"/>
  <c r="P17983" i="3"/>
  <c r="P17999" i="3"/>
  <c r="P18015" i="3"/>
  <c r="P18031" i="3"/>
  <c r="P18047" i="3"/>
  <c r="P18063" i="3"/>
  <c r="P18079" i="3"/>
  <c r="P18095" i="3"/>
  <c r="P18111" i="3"/>
  <c r="P18127" i="3"/>
  <c r="P18143" i="3"/>
  <c r="P18159" i="3"/>
  <c r="P18175" i="3"/>
  <c r="P18191" i="3"/>
  <c r="P18207" i="3"/>
  <c r="P18223" i="3"/>
  <c r="P18239" i="3"/>
  <c r="P18255" i="3"/>
  <c r="P18271" i="3"/>
  <c r="P18287" i="3"/>
  <c r="P18303" i="3"/>
  <c r="P18319" i="3"/>
  <c r="P18335" i="3"/>
  <c r="P18351" i="3"/>
  <c r="P18367" i="3"/>
  <c r="P18383" i="3"/>
  <c r="P18399" i="3"/>
  <c r="P18415" i="3"/>
  <c r="P18431" i="3"/>
  <c r="P18447" i="3"/>
  <c r="P18463" i="3"/>
  <c r="P18479" i="3"/>
  <c r="P18495" i="3"/>
  <c r="P18511" i="3"/>
  <c r="P18527" i="3"/>
  <c r="P18543" i="3"/>
  <c r="P18559" i="3"/>
  <c r="P18575" i="3"/>
  <c r="P18591" i="3"/>
  <c r="P18607" i="3"/>
  <c r="P18623" i="3"/>
  <c r="P18639" i="3"/>
  <c r="P18655" i="3"/>
  <c r="P18671" i="3"/>
  <c r="P18687" i="3"/>
  <c r="P18703" i="3"/>
  <c r="P18719" i="3"/>
  <c r="P18735" i="3"/>
  <c r="P18751" i="3"/>
  <c r="P18767" i="3"/>
  <c r="P18783" i="3"/>
  <c r="P18799" i="3"/>
  <c r="P18815" i="3"/>
  <c r="P18831" i="3"/>
  <c r="P18847" i="3"/>
  <c r="P18863" i="3"/>
  <c r="P18879" i="3"/>
  <c r="P18895" i="3"/>
  <c r="P18911" i="3"/>
  <c r="P18927" i="3"/>
  <c r="P18943" i="3"/>
  <c r="P18959" i="3"/>
  <c r="P18975" i="3"/>
  <c r="P18991" i="3"/>
  <c r="P19007" i="3"/>
  <c r="P19023" i="3"/>
  <c r="P19039" i="3"/>
  <c r="P19055" i="3"/>
  <c r="P19071" i="3"/>
  <c r="P19087" i="3"/>
  <c r="P19103" i="3"/>
  <c r="P19119" i="3"/>
  <c r="P7487" i="3"/>
  <c r="P9005" i="3"/>
  <c r="P9841" i="3"/>
  <c r="P10528" i="3"/>
  <c r="P10972" i="3"/>
  <c r="P11228" i="3"/>
  <c r="P11484" i="3"/>
  <c r="P11740" i="3"/>
  <c r="P11996" i="3"/>
  <c r="P12252" i="3"/>
  <c r="P12474" i="3"/>
  <c r="P12667" i="3"/>
  <c r="P12842" i="3"/>
  <c r="P13013" i="3"/>
  <c r="P13171" i="3"/>
  <c r="P13317" i="3"/>
  <c r="P13447" i="3"/>
  <c r="P13559" i="3"/>
  <c r="P13641" i="3"/>
  <c r="P13734" i="3"/>
  <c r="P13815" i="3"/>
  <c r="P13897" i="3"/>
  <c r="P13961" i="3"/>
  <c r="P14025" i="3"/>
  <c r="P14076" i="3"/>
  <c r="P14134" i="3"/>
  <c r="P14183" i="3"/>
  <c r="P14232" i="3"/>
  <c r="P14281" i="3"/>
  <c r="P14332" i="3"/>
  <c r="P14390" i="3"/>
  <c r="P14439" i="3"/>
  <c r="P14488" i="3"/>
  <c r="P14537" i="3"/>
  <c r="P14588" i="3"/>
  <c r="P14646" i="3"/>
  <c r="P14695" i="3"/>
  <c r="P14744" i="3"/>
  <c r="P14793" i="3"/>
  <c r="P14844" i="3"/>
  <c r="P14902" i="3"/>
  <c r="P14940" i="3"/>
  <c r="P14983" i="3"/>
  <c r="P15015" i="3"/>
  <c r="P15047" i="3"/>
  <c r="P15078" i="3"/>
  <c r="P15107" i="3"/>
  <c r="P15137" i="3"/>
  <c r="P15161" i="3"/>
  <c r="P15190" i="3"/>
  <c r="P15218" i="3"/>
  <c r="P15240" i="3"/>
  <c r="P15268" i="3"/>
  <c r="P15292" i="3"/>
  <c r="P15318" i="3"/>
  <c r="P15346" i="3"/>
  <c r="P15368" i="3"/>
  <c r="P15396" i="3"/>
  <c r="P15420" i="3"/>
  <c r="P15446" i="3"/>
  <c r="P15474" i="3"/>
  <c r="P15496" i="3"/>
  <c r="P15524" i="3"/>
  <c r="P15548" i="3"/>
  <c r="P15574" i="3"/>
  <c r="P15602" i="3"/>
  <c r="P15624" i="3"/>
  <c r="P15652" i="3"/>
  <c r="P15676" i="3"/>
  <c r="P15702" i="3"/>
  <c r="P15730" i="3"/>
  <c r="P15752" i="3"/>
  <c r="P15780" i="3"/>
  <c r="P15804" i="3"/>
  <c r="P15830" i="3"/>
  <c r="P15858" i="3"/>
  <c r="P15880" i="3"/>
  <c r="P15908" i="3"/>
  <c r="P15932" i="3"/>
  <c r="P15958" i="3"/>
  <c r="P15986" i="3"/>
  <c r="P16008" i="3"/>
  <c r="P16036" i="3"/>
  <c r="P16060" i="3"/>
  <c r="P16086" i="3"/>
  <c r="P16114" i="3"/>
  <c r="P16136" i="3"/>
  <c r="P16164" i="3"/>
  <c r="P16188" i="3"/>
  <c r="P16214" i="3"/>
  <c r="P16242" i="3"/>
  <c r="P16264" i="3"/>
  <c r="P16292" i="3"/>
  <c r="P16316" i="3"/>
  <c r="P16342" i="3"/>
  <c r="P16370" i="3"/>
  <c r="P16392" i="3"/>
  <c r="P16420" i="3"/>
  <c r="P16444" i="3"/>
  <c r="P16470" i="3"/>
  <c r="P16498" i="3"/>
  <c r="P16520" i="3"/>
  <c r="P16548" i="3"/>
  <c r="P16572" i="3"/>
  <c r="P16596" i="3"/>
  <c r="P16617" i="3"/>
  <c r="P16643" i="3"/>
  <c r="P16664" i="3"/>
  <c r="P16690" i="3"/>
  <c r="P16711" i="3"/>
  <c r="P16737" i="3"/>
  <c r="P16757" i="3"/>
  <c r="P16777" i="3"/>
  <c r="P16801" i="3"/>
  <c r="P16821" i="3"/>
  <c r="P16841" i="3"/>
  <c r="P16861" i="3"/>
  <c r="P16882" i="3"/>
  <c r="P16901" i="3"/>
  <c r="P16920" i="3"/>
  <c r="P16940" i="3"/>
  <c r="P16961" i="3"/>
  <c r="P16980" i="3"/>
  <c r="P16999" i="3"/>
  <c r="P17019" i="3"/>
  <c r="P17040" i="3"/>
  <c r="P17059" i="3"/>
  <c r="P17077" i="3"/>
  <c r="P17095" i="3"/>
  <c r="P17113" i="3"/>
  <c r="P17131" i="3"/>
  <c r="P17148" i="3"/>
  <c r="P17165" i="3"/>
  <c r="P17182" i="3"/>
  <c r="P17200" i="3"/>
  <c r="P17216" i="3"/>
  <c r="P17232" i="3"/>
  <c r="P17248" i="3"/>
  <c r="P17264" i="3"/>
  <c r="P17280" i="3"/>
  <c r="P17296" i="3"/>
  <c r="P17312" i="3"/>
  <c r="P17328" i="3"/>
  <c r="P17344" i="3"/>
  <c r="P17360" i="3"/>
  <c r="P17376" i="3"/>
  <c r="P17392" i="3"/>
  <c r="P17408" i="3"/>
  <c r="P17424" i="3"/>
  <c r="P17440" i="3"/>
  <c r="P17456" i="3"/>
  <c r="P17472" i="3"/>
  <c r="P17488" i="3"/>
  <c r="P17504" i="3"/>
  <c r="P17520" i="3"/>
  <c r="P17536" i="3"/>
  <c r="P17552" i="3"/>
  <c r="P17568" i="3"/>
  <c r="P17584" i="3"/>
  <c r="P17600" i="3"/>
  <c r="P17616" i="3"/>
  <c r="P17632" i="3"/>
  <c r="P17648" i="3"/>
  <c r="P17664" i="3"/>
  <c r="P17680" i="3"/>
  <c r="P17696" i="3"/>
  <c r="P17712" i="3"/>
  <c r="P17728" i="3"/>
  <c r="P17744" i="3"/>
  <c r="P17760" i="3"/>
  <c r="P17776" i="3"/>
  <c r="P17792" i="3"/>
  <c r="P17808" i="3"/>
  <c r="P17824" i="3"/>
  <c r="P17840" i="3"/>
  <c r="P17856" i="3"/>
  <c r="P17872" i="3"/>
  <c r="P17888" i="3"/>
  <c r="P17904" i="3"/>
  <c r="P17920" i="3"/>
  <c r="P17936" i="3"/>
  <c r="P17952" i="3"/>
  <c r="P17968" i="3"/>
  <c r="P17984" i="3"/>
  <c r="P18000" i="3"/>
  <c r="P18016" i="3"/>
  <c r="P18032" i="3"/>
  <c r="P18048" i="3"/>
  <c r="P18064" i="3"/>
  <c r="P18080" i="3"/>
  <c r="P18096" i="3"/>
  <c r="P18112" i="3"/>
  <c r="P18128" i="3"/>
  <c r="P18144" i="3"/>
  <c r="P18160" i="3"/>
  <c r="P18176" i="3"/>
  <c r="P18192" i="3"/>
  <c r="P18208" i="3"/>
  <c r="P18224" i="3"/>
  <c r="P18240" i="3"/>
  <c r="P18256" i="3"/>
  <c r="P18272" i="3"/>
  <c r="P18288" i="3"/>
  <c r="P18304" i="3"/>
  <c r="P18320" i="3"/>
  <c r="P18336" i="3"/>
  <c r="P18352" i="3"/>
  <c r="P18368" i="3"/>
  <c r="P18384" i="3"/>
  <c r="P18400" i="3"/>
  <c r="P18416" i="3"/>
  <c r="P18432" i="3"/>
  <c r="P18448" i="3"/>
  <c r="P18464" i="3"/>
  <c r="P18480" i="3"/>
  <c r="P18496" i="3"/>
  <c r="P18512" i="3"/>
  <c r="P18528" i="3"/>
  <c r="P18544" i="3"/>
  <c r="P18560" i="3"/>
  <c r="P18576" i="3"/>
  <c r="P18592" i="3"/>
  <c r="P18608" i="3"/>
  <c r="P18624" i="3"/>
  <c r="P18640" i="3"/>
  <c r="P18656" i="3"/>
  <c r="P18672" i="3"/>
  <c r="P18688" i="3"/>
  <c r="P18704" i="3"/>
  <c r="P18720" i="3"/>
  <c r="P18736" i="3"/>
  <c r="P18752" i="3"/>
  <c r="P18768" i="3"/>
  <c r="P18784" i="3"/>
  <c r="P18800" i="3"/>
  <c r="P18816" i="3"/>
  <c r="P18832" i="3"/>
  <c r="P18848" i="3"/>
  <c r="P18864" i="3"/>
  <c r="P18880" i="3"/>
  <c r="P18896" i="3"/>
  <c r="P18912" i="3"/>
  <c r="P18928" i="3"/>
  <c r="P18944" i="3"/>
  <c r="P18960" i="3"/>
  <c r="P18976" i="3"/>
  <c r="P18992" i="3"/>
  <c r="P19008" i="3"/>
  <c r="P19024" i="3"/>
  <c r="P19040" i="3"/>
  <c r="P19056" i="3"/>
  <c r="P19072" i="3"/>
  <c r="P19088" i="3"/>
  <c r="P19104" i="3"/>
  <c r="P19120" i="3"/>
  <c r="P7567" i="3"/>
  <c r="P9007" i="3"/>
  <c r="P9856" i="3"/>
  <c r="P10543" i="3"/>
  <c r="P10975" i="3"/>
  <c r="P11231" i="3"/>
  <c r="P11487" i="3"/>
  <c r="P11743" i="3"/>
  <c r="P11999" i="3"/>
  <c r="P12255" i="3"/>
  <c r="P12476" i="3"/>
  <c r="P12669" i="3"/>
  <c r="P12844" i="3"/>
  <c r="P13016" i="3"/>
  <c r="P13175" i="3"/>
  <c r="P13320" i="3"/>
  <c r="P13449" i="3"/>
  <c r="P13561" i="3"/>
  <c r="P13654" i="3"/>
  <c r="P13735" i="3"/>
  <c r="P13817" i="3"/>
  <c r="P13910" i="3"/>
  <c r="P13974" i="3"/>
  <c r="P14028" i="3"/>
  <c r="P14086" i="3"/>
  <c r="P14135" i="3"/>
  <c r="P14184" i="3"/>
  <c r="P14233" i="3"/>
  <c r="P14284" i="3"/>
  <c r="P14342" i="3"/>
  <c r="P14391" i="3"/>
  <c r="P14440" i="3"/>
  <c r="P14489" i="3"/>
  <c r="P14540" i="3"/>
  <c r="P14598" i="3"/>
  <c r="P14647" i="3"/>
  <c r="P14696" i="3"/>
  <c r="P14745" i="3"/>
  <c r="P14796" i="3"/>
  <c r="P14854" i="3"/>
  <c r="P14903" i="3"/>
  <c r="P14947" i="3"/>
  <c r="P14984" i="3"/>
  <c r="P15016" i="3"/>
  <c r="P15048" i="3"/>
  <c r="P15079" i="3"/>
  <c r="P15109" i="3"/>
  <c r="P15138" i="3"/>
  <c r="P15164" i="3"/>
  <c r="P15191" i="3"/>
  <c r="P15219" i="3"/>
  <c r="P15241" i="3"/>
  <c r="P15269" i="3"/>
  <c r="P15297" i="3"/>
  <c r="P15319" i="3"/>
  <c r="P15347" i="3"/>
  <c r="P15369" i="3"/>
  <c r="P15397" i="3"/>
  <c r="P15425" i="3"/>
  <c r="P15447" i="3"/>
  <c r="P15475" i="3"/>
  <c r="P15497" i="3"/>
  <c r="P15525" i="3"/>
  <c r="P15553" i="3"/>
  <c r="P15575" i="3"/>
  <c r="P15603" i="3"/>
  <c r="P15625" i="3"/>
  <c r="P15653" i="3"/>
  <c r="P15681" i="3"/>
  <c r="P15703" i="3"/>
  <c r="P15731" i="3"/>
  <c r="P15753" i="3"/>
  <c r="P15781" i="3"/>
  <c r="P15809" i="3"/>
  <c r="P15831" i="3"/>
  <c r="P15859" i="3"/>
  <c r="P15881" i="3"/>
  <c r="P15909" i="3"/>
  <c r="P15937" i="3"/>
  <c r="P15959" i="3"/>
  <c r="P15987" i="3"/>
  <c r="P16009" i="3"/>
  <c r="P16037" i="3"/>
  <c r="P16065" i="3"/>
  <c r="P16087" i="3"/>
  <c r="P16115" i="3"/>
  <c r="P16137" i="3"/>
  <c r="P16165" i="3"/>
  <c r="P16193" i="3"/>
  <c r="P16215" i="3"/>
  <c r="P16243" i="3"/>
  <c r="P16265" i="3"/>
  <c r="P16293" i="3"/>
  <c r="P16321" i="3"/>
  <c r="P16343" i="3"/>
  <c r="P16371" i="3"/>
  <c r="P16393" i="3"/>
  <c r="P16421" i="3"/>
  <c r="P16449" i="3"/>
  <c r="P16471" i="3"/>
  <c r="P16499" i="3"/>
  <c r="P16521" i="3"/>
  <c r="P16549" i="3"/>
  <c r="P16576" i="3"/>
  <c r="P16597" i="3"/>
  <c r="P16620" i="3"/>
  <c r="P16644" i="3"/>
  <c r="P16665" i="3"/>
  <c r="P16691" i="3"/>
  <c r="P16712" i="3"/>
  <c r="P16738" i="3"/>
  <c r="P16758" i="3"/>
  <c r="P16780" i="3"/>
  <c r="P16802" i="3"/>
  <c r="P16822" i="3"/>
  <c r="P16843" i="3"/>
  <c r="P16864" i="3"/>
  <c r="P16883" i="3"/>
  <c r="P16902" i="3"/>
  <c r="P16921" i="3"/>
  <c r="P16941" i="3"/>
  <c r="P16962" i="3"/>
  <c r="P16981" i="3"/>
  <c r="P17000" i="3"/>
  <c r="P17020" i="3"/>
  <c r="P17041" i="3"/>
  <c r="P17060" i="3"/>
  <c r="P17078" i="3"/>
  <c r="P17096" i="3"/>
  <c r="P17114" i="3"/>
  <c r="P17132" i="3"/>
  <c r="P17149" i="3"/>
  <c r="P17166" i="3"/>
  <c r="P17184" i="3"/>
  <c r="P17201" i="3"/>
  <c r="P17217" i="3"/>
  <c r="P17233" i="3"/>
  <c r="P17249" i="3"/>
  <c r="P17265" i="3"/>
  <c r="P17281" i="3"/>
  <c r="P17297" i="3"/>
  <c r="P17313" i="3"/>
  <c r="P17329" i="3"/>
  <c r="P17345" i="3"/>
  <c r="P17361" i="3"/>
  <c r="P17377" i="3"/>
  <c r="P17393" i="3"/>
  <c r="P17409" i="3"/>
  <c r="P17425" i="3"/>
  <c r="P17441" i="3"/>
  <c r="P17457" i="3"/>
  <c r="P17473" i="3"/>
  <c r="P17489" i="3"/>
  <c r="P17505" i="3"/>
  <c r="P17521" i="3"/>
  <c r="P17537" i="3"/>
  <c r="P17553" i="3"/>
  <c r="P17569" i="3"/>
  <c r="P17585" i="3"/>
  <c r="P17601" i="3"/>
  <c r="P17617" i="3"/>
  <c r="P17633" i="3"/>
  <c r="P17649" i="3"/>
  <c r="P17665" i="3"/>
  <c r="P17681" i="3"/>
  <c r="P17697" i="3"/>
  <c r="P17713" i="3"/>
  <c r="P17729" i="3"/>
  <c r="P17745" i="3"/>
  <c r="P17761" i="3"/>
  <c r="P17777" i="3"/>
  <c r="P17793" i="3"/>
  <c r="P17809" i="3"/>
  <c r="P17825" i="3"/>
  <c r="P17841" i="3"/>
  <c r="P17857" i="3"/>
  <c r="P17873" i="3"/>
  <c r="P17889" i="3"/>
  <c r="P17905" i="3"/>
  <c r="P17921" i="3"/>
  <c r="P17937" i="3"/>
  <c r="P17953" i="3"/>
  <c r="P17969" i="3"/>
  <c r="P17985" i="3"/>
  <c r="P18001" i="3"/>
  <c r="P18017" i="3"/>
  <c r="P18033" i="3"/>
  <c r="P18049" i="3"/>
  <c r="P18065" i="3"/>
  <c r="P18081" i="3"/>
  <c r="P18097" i="3"/>
  <c r="P18113" i="3"/>
  <c r="P18129" i="3"/>
  <c r="P18145" i="3"/>
  <c r="P18161" i="3"/>
  <c r="P18177" i="3"/>
  <c r="P18193" i="3"/>
  <c r="P18209" i="3"/>
  <c r="P18225" i="3"/>
  <c r="P18241" i="3"/>
  <c r="P18257" i="3"/>
  <c r="P18273" i="3"/>
  <c r="P18289" i="3"/>
  <c r="P18305" i="3"/>
  <c r="P18321" i="3"/>
  <c r="P18337" i="3"/>
  <c r="P18353" i="3"/>
  <c r="P18369" i="3"/>
  <c r="P18385" i="3"/>
  <c r="P18401" i="3"/>
  <c r="P18417" i="3"/>
  <c r="P18433" i="3"/>
  <c r="P18449" i="3"/>
  <c r="P18465" i="3"/>
  <c r="P18481" i="3"/>
  <c r="P18497" i="3"/>
  <c r="P18513" i="3"/>
  <c r="P18529" i="3"/>
  <c r="P18545" i="3"/>
  <c r="P18561" i="3"/>
  <c r="P18577" i="3"/>
  <c r="P18593" i="3"/>
  <c r="P18609" i="3"/>
  <c r="P18625" i="3"/>
  <c r="P18641" i="3"/>
  <c r="P18657" i="3"/>
  <c r="P18673" i="3"/>
  <c r="P18689" i="3"/>
  <c r="P18705" i="3"/>
  <c r="P18721" i="3"/>
  <c r="P18737" i="3"/>
  <c r="P18753" i="3"/>
  <c r="P18769" i="3"/>
  <c r="P18785" i="3"/>
  <c r="P18801" i="3"/>
  <c r="P18817" i="3"/>
  <c r="P18833" i="3"/>
  <c r="P18849" i="3"/>
  <c r="P18865" i="3"/>
  <c r="P18881" i="3"/>
  <c r="P18897" i="3"/>
  <c r="P18913" i="3"/>
  <c r="P18929" i="3"/>
  <c r="P18945" i="3"/>
  <c r="P18961" i="3"/>
  <c r="P18977" i="3"/>
  <c r="P18993" i="3"/>
  <c r="P19009" i="3"/>
  <c r="P19025" i="3"/>
  <c r="P19041" i="3"/>
  <c r="P19057" i="3"/>
  <c r="P19073" i="3"/>
  <c r="P19089" i="3"/>
  <c r="P19105" i="3"/>
  <c r="P19121" i="3"/>
  <c r="O12878" i="3"/>
  <c r="P7881" i="3"/>
  <c r="P9146" i="3"/>
  <c r="P9937" i="3"/>
  <c r="P10624" i="3"/>
  <c r="P11007" i="3"/>
  <c r="P11263" i="3"/>
  <c r="P11519" i="3"/>
  <c r="P11775" i="3"/>
  <c r="P12031" i="3"/>
  <c r="P12285" i="3"/>
  <c r="P12501" i="3"/>
  <c r="P12693" i="3"/>
  <c r="P12864" i="3"/>
  <c r="P13036" i="3"/>
  <c r="P13193" i="3"/>
  <c r="P13337" i="3"/>
  <c r="P13465" i="3"/>
  <c r="P13575" i="3"/>
  <c r="P13657" i="3"/>
  <c r="P13750" i="3"/>
  <c r="P13831" i="3"/>
  <c r="P13912" i="3"/>
  <c r="P13976" i="3"/>
  <c r="P14039" i="3"/>
  <c r="P14088" i="3"/>
  <c r="P14137" i="3"/>
  <c r="P14188" i="3"/>
  <c r="P14246" i="3"/>
  <c r="P14295" i="3"/>
  <c r="P14344" i="3"/>
  <c r="P14393" i="3"/>
  <c r="P14444" i="3"/>
  <c r="P14502" i="3"/>
  <c r="P14551" i="3"/>
  <c r="P14600" i="3"/>
  <c r="P14649" i="3"/>
  <c r="P14700" i="3"/>
  <c r="P14758" i="3"/>
  <c r="P14807" i="3"/>
  <c r="P14856" i="3"/>
  <c r="P14905" i="3"/>
  <c r="P14951" i="3"/>
  <c r="P14988" i="3"/>
  <c r="P15020" i="3"/>
  <c r="P15052" i="3"/>
  <c r="P15081" i="3"/>
  <c r="P15111" i="3"/>
  <c r="P15141" i="3"/>
  <c r="P15170" i="3"/>
  <c r="P15193" i="3"/>
  <c r="P15221" i="3"/>
  <c r="P15249" i="3"/>
  <c r="P15271" i="3"/>
  <c r="P15299" i="3"/>
  <c r="P15321" i="3"/>
  <c r="P15349" i="3"/>
  <c r="P15377" i="3"/>
  <c r="P15399" i="3"/>
  <c r="P15427" i="3"/>
  <c r="P15449" i="3"/>
  <c r="P15477" i="3"/>
  <c r="P15505" i="3"/>
  <c r="P15527" i="3"/>
  <c r="P15555" i="3"/>
  <c r="P15577" i="3"/>
  <c r="P15605" i="3"/>
  <c r="P15633" i="3"/>
  <c r="P15655" i="3"/>
  <c r="P15683" i="3"/>
  <c r="P15705" i="3"/>
  <c r="P15733" i="3"/>
  <c r="P15761" i="3"/>
  <c r="P15783" i="3"/>
  <c r="P15811" i="3"/>
  <c r="P15833" i="3"/>
  <c r="P15861" i="3"/>
  <c r="P15889" i="3"/>
  <c r="P15911" i="3"/>
  <c r="P15939" i="3"/>
  <c r="P15961" i="3"/>
  <c r="P15989" i="3"/>
  <c r="P16017" i="3"/>
  <c r="P16039" i="3"/>
  <c r="P16067" i="3"/>
  <c r="P16089" i="3"/>
  <c r="P16117" i="3"/>
  <c r="P16145" i="3"/>
  <c r="P16167" i="3"/>
  <c r="P16195" i="3"/>
  <c r="P16217" i="3"/>
  <c r="P16245" i="3"/>
  <c r="P16273" i="3"/>
  <c r="P16295" i="3"/>
  <c r="P16323" i="3"/>
  <c r="P16345" i="3"/>
  <c r="P16373" i="3"/>
  <c r="P16401" i="3"/>
  <c r="P16423" i="3"/>
  <c r="P16451" i="3"/>
  <c r="P16473" i="3"/>
  <c r="P16501" i="3"/>
  <c r="P16529" i="3"/>
  <c r="P16551" i="3"/>
  <c r="P16578" i="3"/>
  <c r="P16599" i="3"/>
  <c r="P16625" i="3"/>
  <c r="P16646" i="3"/>
  <c r="P16672" i="3"/>
  <c r="P16693" i="3"/>
  <c r="P16716" i="3"/>
  <c r="P16740" i="3"/>
  <c r="P16760" i="3"/>
  <c r="P16784" i="3"/>
  <c r="P16804" i="3"/>
  <c r="P16824" i="3"/>
  <c r="P16845" i="3"/>
  <c r="P16866" i="3"/>
  <c r="P16885" i="3"/>
  <c r="P16904" i="3"/>
  <c r="P16924" i="3"/>
  <c r="P16945" i="3"/>
  <c r="P16964" i="3"/>
  <c r="P16983" i="3"/>
  <c r="P17003" i="3"/>
  <c r="P17024" i="3"/>
  <c r="P17043" i="3"/>
  <c r="P17062" i="3"/>
  <c r="P17080" i="3"/>
  <c r="P17098" i="3"/>
  <c r="P17116" i="3"/>
  <c r="P17134" i="3"/>
  <c r="P17152" i="3"/>
  <c r="P17169" i="3"/>
  <c r="P17186" i="3"/>
  <c r="P17203" i="3"/>
  <c r="P17219" i="3"/>
  <c r="P17235" i="3"/>
  <c r="P17251" i="3"/>
  <c r="P17267" i="3"/>
  <c r="P17283" i="3"/>
  <c r="P17299" i="3"/>
  <c r="P17315" i="3"/>
  <c r="P17331" i="3"/>
  <c r="P17347" i="3"/>
  <c r="P17363" i="3"/>
  <c r="P17379" i="3"/>
  <c r="P17395" i="3"/>
  <c r="P17411" i="3"/>
  <c r="P17427" i="3"/>
  <c r="P17443" i="3"/>
  <c r="P17459" i="3"/>
  <c r="P17475" i="3"/>
  <c r="P17491" i="3"/>
  <c r="P17507" i="3"/>
  <c r="P17523" i="3"/>
  <c r="P17539" i="3"/>
  <c r="P17555" i="3"/>
  <c r="P17571" i="3"/>
  <c r="P17587" i="3"/>
  <c r="P17603" i="3"/>
  <c r="P17619" i="3"/>
  <c r="P17635" i="3"/>
  <c r="P17651" i="3"/>
  <c r="P17667" i="3"/>
  <c r="P17683" i="3"/>
  <c r="P17699" i="3"/>
  <c r="P17715" i="3"/>
  <c r="P17731" i="3"/>
  <c r="P17747" i="3"/>
  <c r="P17763" i="3"/>
  <c r="P17779" i="3"/>
  <c r="P17795" i="3"/>
  <c r="P17811" i="3"/>
  <c r="P17827" i="3"/>
  <c r="P17843" i="3"/>
  <c r="P17859" i="3"/>
  <c r="P17875" i="3"/>
  <c r="P17891" i="3"/>
  <c r="P17907" i="3"/>
  <c r="P17923" i="3"/>
  <c r="P17939" i="3"/>
  <c r="P17955" i="3"/>
  <c r="P17971" i="3"/>
  <c r="P17987" i="3"/>
  <c r="P18003" i="3"/>
  <c r="P18019" i="3"/>
  <c r="P18035" i="3"/>
  <c r="P18051" i="3"/>
  <c r="P18067" i="3"/>
  <c r="P18083" i="3"/>
  <c r="P18099" i="3"/>
  <c r="P18115" i="3"/>
  <c r="P18131" i="3"/>
  <c r="P18147" i="3"/>
  <c r="P18163" i="3"/>
  <c r="P18179" i="3"/>
  <c r="P18195" i="3"/>
  <c r="P18211" i="3"/>
  <c r="P18227" i="3"/>
  <c r="P18243" i="3"/>
  <c r="P18259" i="3"/>
  <c r="P18275" i="3"/>
  <c r="P18291" i="3"/>
  <c r="P18307" i="3"/>
  <c r="P18323" i="3"/>
  <c r="P18339" i="3"/>
  <c r="P18355" i="3"/>
  <c r="P18371" i="3"/>
  <c r="P18387" i="3"/>
  <c r="P18403" i="3"/>
  <c r="P18419" i="3"/>
  <c r="P18435" i="3"/>
  <c r="P18451" i="3"/>
  <c r="P18467" i="3"/>
  <c r="P18483" i="3"/>
  <c r="P18499" i="3"/>
  <c r="P18515" i="3"/>
  <c r="P18531" i="3"/>
  <c r="P18547" i="3"/>
  <c r="P18563" i="3"/>
  <c r="P18579" i="3"/>
  <c r="P18595" i="3"/>
  <c r="P18611" i="3"/>
  <c r="P18627" i="3"/>
  <c r="P18643" i="3"/>
  <c r="P18659" i="3"/>
  <c r="P18675" i="3"/>
  <c r="P18691" i="3"/>
  <c r="P18707" i="3"/>
  <c r="P18723" i="3"/>
  <c r="P18739" i="3"/>
  <c r="P18755" i="3"/>
  <c r="P18771" i="3"/>
  <c r="P18787" i="3"/>
  <c r="P18803" i="3"/>
  <c r="P18819" i="3"/>
  <c r="P18835" i="3"/>
  <c r="P18851" i="3"/>
  <c r="P18867" i="3"/>
  <c r="P18883" i="3"/>
  <c r="P18899" i="3"/>
  <c r="P18915" i="3"/>
  <c r="P18931" i="3"/>
  <c r="P18947" i="3"/>
  <c r="P18963" i="3"/>
  <c r="P18979" i="3"/>
  <c r="P18995" i="3"/>
  <c r="P19011" i="3"/>
  <c r="P19027" i="3"/>
  <c r="P19043" i="3"/>
  <c r="P19059" i="3"/>
  <c r="P19075" i="3"/>
  <c r="P19091" i="3"/>
  <c r="P19107" i="3"/>
  <c r="P19123" i="3"/>
  <c r="P3093" i="3"/>
  <c r="P8090" i="3"/>
  <c r="P9242" i="3"/>
  <c r="P10016" i="3"/>
  <c r="P10703" i="3"/>
  <c r="P11036" i="3"/>
  <c r="P11292" i="3"/>
  <c r="P11548" i="3"/>
  <c r="P11804" i="3"/>
  <c r="P12060" i="3"/>
  <c r="P12313" i="3"/>
  <c r="P12524" i="3"/>
  <c r="P12714" i="3"/>
  <c r="P12885" i="3"/>
  <c r="P13054" i="3"/>
  <c r="P13209" i="3"/>
  <c r="P13351" i="3"/>
  <c r="P13479" i="3"/>
  <c r="P13577" i="3"/>
  <c r="P13670" i="3"/>
  <c r="P13751" i="3"/>
  <c r="P13833" i="3"/>
  <c r="P13913" i="3"/>
  <c r="P13977" i="3"/>
  <c r="P14040" i="3"/>
  <c r="P14089" i="3"/>
  <c r="P14140" i="3"/>
  <c r="P14198" i="3"/>
  <c r="P14247" i="3"/>
  <c r="P14296" i="3"/>
  <c r="P14345" i="3"/>
  <c r="P14396" i="3"/>
  <c r="P14454" i="3"/>
  <c r="P14503" i="3"/>
  <c r="P14552" i="3"/>
  <c r="P14601" i="3"/>
  <c r="P14652" i="3"/>
  <c r="P14710" i="3"/>
  <c r="P14759" i="3"/>
  <c r="P14808" i="3"/>
  <c r="P14857" i="3"/>
  <c r="P14908" i="3"/>
  <c r="P14952" i="3"/>
  <c r="P14994" i="3"/>
  <c r="P15026" i="3"/>
  <c r="P15058" i="3"/>
  <c r="P15084" i="3"/>
  <c r="P15142" i="3"/>
  <c r="P15171" i="3"/>
  <c r="P15196" i="3"/>
  <c r="P15222" i="3"/>
  <c r="P15250" i="3"/>
  <c r="P15272" i="3"/>
  <c r="P15300" i="3"/>
  <c r="P15324" i="3"/>
  <c r="P15350" i="3"/>
  <c r="P15378" i="3"/>
  <c r="P15400" i="3"/>
  <c r="P15428" i="3"/>
  <c r="P15452" i="3"/>
  <c r="P15478" i="3"/>
  <c r="P15506" i="3"/>
  <c r="P15528" i="3"/>
  <c r="P15556" i="3"/>
  <c r="P15580" i="3"/>
  <c r="P15606" i="3"/>
  <c r="P15634" i="3"/>
  <c r="P15656" i="3"/>
  <c r="P15684" i="3"/>
  <c r="P15708" i="3"/>
  <c r="P15734" i="3"/>
  <c r="P15762" i="3"/>
  <c r="P15784" i="3"/>
  <c r="P15812" i="3"/>
  <c r="P15836" i="3"/>
  <c r="P15862" i="3"/>
  <c r="P15890" i="3"/>
  <c r="P15912" i="3"/>
  <c r="P15940" i="3"/>
  <c r="P15964" i="3"/>
  <c r="P15990" i="3"/>
  <c r="P16018" i="3"/>
  <c r="P16040" i="3"/>
  <c r="P16068" i="3"/>
  <c r="P16092" i="3"/>
  <c r="P9935" i="3"/>
  <c r="P13655" i="3"/>
  <c r="P14599" i="3"/>
  <c r="P15192" i="3"/>
  <c r="P15604" i="3"/>
  <c r="P16012" i="3"/>
  <c r="P16268" i="3"/>
  <c r="P16472" i="3"/>
  <c r="P16668" i="3"/>
  <c r="P16844" i="3"/>
  <c r="P17001" i="3"/>
  <c r="P17150" i="3"/>
  <c r="P17282" i="3"/>
  <c r="P17410" i="3"/>
  <c r="P17538" i="3"/>
  <c r="P17666" i="3"/>
  <c r="P17794" i="3"/>
  <c r="P17922" i="3"/>
  <c r="P18050" i="3"/>
  <c r="P18178" i="3"/>
  <c r="P18306" i="3"/>
  <c r="P18434" i="3"/>
  <c r="P18562" i="3"/>
  <c r="P18690" i="3"/>
  <c r="P18818" i="3"/>
  <c r="P18946" i="3"/>
  <c r="P19074" i="3"/>
  <c r="P18020" i="3"/>
  <c r="P10609" i="3"/>
  <c r="P13737" i="3"/>
  <c r="P14648" i="3"/>
  <c r="P15220" i="3"/>
  <c r="P15628" i="3"/>
  <c r="P16038" i="3"/>
  <c r="P16274" i="3"/>
  <c r="P16476" i="3"/>
  <c r="P16673" i="3"/>
  <c r="P16848" i="3"/>
  <c r="P17004" i="3"/>
  <c r="P17153" i="3"/>
  <c r="P17284" i="3"/>
  <c r="P17412" i="3"/>
  <c r="P17540" i="3"/>
  <c r="P17668" i="3"/>
  <c r="P17796" i="3"/>
  <c r="P17924" i="3"/>
  <c r="P18052" i="3"/>
  <c r="P18180" i="3"/>
  <c r="P18308" i="3"/>
  <c r="P18436" i="3"/>
  <c r="P18564" i="3"/>
  <c r="P18692" i="3"/>
  <c r="P18820" i="3"/>
  <c r="P18948" i="3"/>
  <c r="P19076" i="3"/>
  <c r="P18148" i="3"/>
  <c r="P11004" i="3"/>
  <c r="P13830" i="3"/>
  <c r="P14697" i="3"/>
  <c r="P15244" i="3"/>
  <c r="P15654" i="3"/>
  <c r="P16066" i="3"/>
  <c r="P16294" i="3"/>
  <c r="P16500" i="3"/>
  <c r="P16692" i="3"/>
  <c r="P16865" i="3"/>
  <c r="P17021" i="3"/>
  <c r="P17168" i="3"/>
  <c r="P17298" i="3"/>
  <c r="P17426" i="3"/>
  <c r="P17554" i="3"/>
  <c r="P17682" i="3"/>
  <c r="P17810" i="3"/>
  <c r="P17938" i="3"/>
  <c r="P18066" i="3"/>
  <c r="P18194" i="3"/>
  <c r="P18322" i="3"/>
  <c r="P18450" i="3"/>
  <c r="P18578" i="3"/>
  <c r="P18706" i="3"/>
  <c r="P18834" i="3"/>
  <c r="P18962" i="3"/>
  <c r="P19090" i="3"/>
  <c r="P17764" i="3"/>
  <c r="P11260" i="3"/>
  <c r="P13911" i="3"/>
  <c r="P14748" i="3"/>
  <c r="P15270" i="3"/>
  <c r="P15682" i="3"/>
  <c r="P16088" i="3"/>
  <c r="P16296" i="3"/>
  <c r="P16502" i="3"/>
  <c r="P16694" i="3"/>
  <c r="P16867" i="3"/>
  <c r="P17025" i="3"/>
  <c r="P17170" i="3"/>
  <c r="P17300" i="3"/>
  <c r="P17428" i="3"/>
  <c r="P17556" i="3"/>
  <c r="P17684" i="3"/>
  <c r="P17812" i="3"/>
  <c r="P17940" i="3"/>
  <c r="P18068" i="3"/>
  <c r="P18196" i="3"/>
  <c r="P18324" i="3"/>
  <c r="P18452" i="3"/>
  <c r="P18580" i="3"/>
  <c r="P18708" i="3"/>
  <c r="P18836" i="3"/>
  <c r="P18964" i="3"/>
  <c r="P19092" i="3"/>
  <c r="P13335" i="3"/>
  <c r="P16805" i="3"/>
  <c r="P18788" i="3"/>
  <c r="P11516" i="3"/>
  <c r="P13975" i="3"/>
  <c r="P14806" i="3"/>
  <c r="P15298" i="3"/>
  <c r="P15704" i="3"/>
  <c r="P16116" i="3"/>
  <c r="P16322" i="3"/>
  <c r="P16524" i="3"/>
  <c r="P16713" i="3"/>
  <c r="P16884" i="3"/>
  <c r="P17042" i="3"/>
  <c r="P17185" i="3"/>
  <c r="P17314" i="3"/>
  <c r="P17442" i="3"/>
  <c r="P17570" i="3"/>
  <c r="P17698" i="3"/>
  <c r="P17826" i="3"/>
  <c r="P17954" i="3"/>
  <c r="P18082" i="3"/>
  <c r="P18210" i="3"/>
  <c r="P18338" i="3"/>
  <c r="P18466" i="3"/>
  <c r="P18594" i="3"/>
  <c r="P18722" i="3"/>
  <c r="P18850" i="3"/>
  <c r="P18978" i="3"/>
  <c r="P19106" i="3"/>
  <c r="P15526" i="3"/>
  <c r="P17636" i="3"/>
  <c r="P11772" i="3"/>
  <c r="P14038" i="3"/>
  <c r="P14855" i="3"/>
  <c r="P15320" i="3"/>
  <c r="P15732" i="3"/>
  <c r="P16118" i="3"/>
  <c r="P16324" i="3"/>
  <c r="P16530" i="3"/>
  <c r="P16720" i="3"/>
  <c r="P16886" i="3"/>
  <c r="P17044" i="3"/>
  <c r="P17187" i="3"/>
  <c r="P17316" i="3"/>
  <c r="P17444" i="3"/>
  <c r="P17572" i="3"/>
  <c r="P17700" i="3"/>
  <c r="P17828" i="3"/>
  <c r="P17956" i="3"/>
  <c r="P18084" i="3"/>
  <c r="P18212" i="3"/>
  <c r="P18340" i="3"/>
  <c r="P18468" i="3"/>
  <c r="P18596" i="3"/>
  <c r="P18724" i="3"/>
  <c r="P18852" i="3"/>
  <c r="P18980" i="3"/>
  <c r="P19108" i="3"/>
  <c r="P16220" i="3"/>
  <c r="P18276" i="3"/>
  <c r="P12028" i="3"/>
  <c r="P14087" i="3"/>
  <c r="P14904" i="3"/>
  <c r="P15348" i="3"/>
  <c r="P15756" i="3"/>
  <c r="P16140" i="3"/>
  <c r="P16344" i="3"/>
  <c r="P16550" i="3"/>
  <c r="P16739" i="3"/>
  <c r="P16903" i="3"/>
  <c r="P17061" i="3"/>
  <c r="P17202" i="3"/>
  <c r="P17330" i="3"/>
  <c r="P17458" i="3"/>
  <c r="P17586" i="3"/>
  <c r="P17714" i="3"/>
  <c r="P17842" i="3"/>
  <c r="P17970" i="3"/>
  <c r="P18098" i="3"/>
  <c r="P18226" i="3"/>
  <c r="P18354" i="3"/>
  <c r="P18482" i="3"/>
  <c r="P18610" i="3"/>
  <c r="P18738" i="3"/>
  <c r="P18866" i="3"/>
  <c r="P18994" i="3"/>
  <c r="P19122" i="3"/>
  <c r="P16626" i="3"/>
  <c r="P18532" i="3"/>
  <c r="P12283" i="3"/>
  <c r="P14136" i="3"/>
  <c r="P14950" i="3"/>
  <c r="P15372" i="3"/>
  <c r="P15782" i="3"/>
  <c r="P16146" i="3"/>
  <c r="P16348" i="3"/>
  <c r="P16552" i="3"/>
  <c r="P16741" i="3"/>
  <c r="P16905" i="3"/>
  <c r="P17063" i="3"/>
  <c r="P17204" i="3"/>
  <c r="P17332" i="3"/>
  <c r="P17460" i="3"/>
  <c r="P17588" i="3"/>
  <c r="P17716" i="3"/>
  <c r="P17844" i="3"/>
  <c r="P17972" i="3"/>
  <c r="P18100" i="3"/>
  <c r="P18228" i="3"/>
  <c r="P18356" i="3"/>
  <c r="P18484" i="3"/>
  <c r="P18612" i="3"/>
  <c r="P18740" i="3"/>
  <c r="P18868" i="3"/>
  <c r="P18996" i="3"/>
  <c r="P19124" i="3"/>
  <c r="P16424" i="3"/>
  <c r="P18404" i="3"/>
  <c r="P12496" i="3"/>
  <c r="P14185" i="3"/>
  <c r="P14985" i="3"/>
  <c r="P15398" i="3"/>
  <c r="P15810" i="3"/>
  <c r="P16166" i="3"/>
  <c r="P16372" i="3"/>
  <c r="P16577" i="3"/>
  <c r="P16759" i="3"/>
  <c r="P16923" i="3"/>
  <c r="P17079" i="3"/>
  <c r="P17218" i="3"/>
  <c r="P17346" i="3"/>
  <c r="P17474" i="3"/>
  <c r="P17602" i="3"/>
  <c r="P17730" i="3"/>
  <c r="P17858" i="3"/>
  <c r="P17986" i="3"/>
  <c r="P18114" i="3"/>
  <c r="P18242" i="3"/>
  <c r="P18370" i="3"/>
  <c r="P18498" i="3"/>
  <c r="P18626" i="3"/>
  <c r="P18754" i="3"/>
  <c r="P18882" i="3"/>
  <c r="P19010" i="3"/>
  <c r="P15938" i="3"/>
  <c r="P17892" i="3"/>
  <c r="P12688" i="3"/>
  <c r="P14236" i="3"/>
  <c r="P15017" i="3"/>
  <c r="P15426" i="3"/>
  <c r="P15832" i="3"/>
  <c r="P16168" i="3"/>
  <c r="P16374" i="3"/>
  <c r="P16579" i="3"/>
  <c r="P16761" i="3"/>
  <c r="P16925" i="3"/>
  <c r="P17081" i="3"/>
  <c r="P17220" i="3"/>
  <c r="P17348" i="3"/>
  <c r="P17476" i="3"/>
  <c r="P17604" i="3"/>
  <c r="P17732" i="3"/>
  <c r="P17860" i="3"/>
  <c r="P17988" i="3"/>
  <c r="P18116" i="3"/>
  <c r="P18244" i="3"/>
  <c r="P18372" i="3"/>
  <c r="P18500" i="3"/>
  <c r="P18628" i="3"/>
  <c r="P18756" i="3"/>
  <c r="P18884" i="3"/>
  <c r="P19012" i="3"/>
  <c r="P17252" i="3"/>
  <c r="P12862" i="3"/>
  <c r="P14294" i="3"/>
  <c r="P15049" i="3"/>
  <c r="P15448" i="3"/>
  <c r="P15860" i="3"/>
  <c r="P16194" i="3"/>
  <c r="P16396" i="3"/>
  <c r="P16598" i="3"/>
  <c r="P16781" i="3"/>
  <c r="P16944" i="3"/>
  <c r="P17097" i="3"/>
  <c r="P17234" i="3"/>
  <c r="P17362" i="3"/>
  <c r="P17490" i="3"/>
  <c r="P17618" i="3"/>
  <c r="P17746" i="3"/>
  <c r="P17874" i="3"/>
  <c r="P18002" i="3"/>
  <c r="P18130" i="3"/>
  <c r="P18258" i="3"/>
  <c r="P18386" i="3"/>
  <c r="P18514" i="3"/>
  <c r="P18642" i="3"/>
  <c r="P18770" i="3"/>
  <c r="P18898" i="3"/>
  <c r="P19026" i="3"/>
  <c r="P15112" i="3"/>
  <c r="P17117" i="3"/>
  <c r="P18660" i="3"/>
  <c r="P13034" i="3"/>
  <c r="P14343" i="3"/>
  <c r="P15080" i="3"/>
  <c r="P15476" i="3"/>
  <c r="P15884" i="3"/>
  <c r="P16196" i="3"/>
  <c r="P16402" i="3"/>
  <c r="P16600" i="3"/>
  <c r="P16785" i="3"/>
  <c r="P16946" i="3"/>
  <c r="P17099" i="3"/>
  <c r="P17236" i="3"/>
  <c r="P17364" i="3"/>
  <c r="P17492" i="3"/>
  <c r="P17620" i="3"/>
  <c r="P17748" i="3"/>
  <c r="P17876" i="3"/>
  <c r="P18004" i="3"/>
  <c r="P18132" i="3"/>
  <c r="P18260" i="3"/>
  <c r="P18388" i="3"/>
  <c r="P18516" i="3"/>
  <c r="P18644" i="3"/>
  <c r="P18772" i="3"/>
  <c r="P18900" i="3"/>
  <c r="P19028" i="3"/>
  <c r="P16965" i="3"/>
  <c r="P18916" i="3"/>
  <c r="P13191" i="3"/>
  <c r="P14392" i="3"/>
  <c r="P15110" i="3"/>
  <c r="P15500" i="3"/>
  <c r="P15910" i="3"/>
  <c r="P16216" i="3"/>
  <c r="P16422" i="3"/>
  <c r="P16624" i="3"/>
  <c r="P16803" i="3"/>
  <c r="P16963" i="3"/>
  <c r="P17115" i="3"/>
  <c r="P17250" i="3"/>
  <c r="P17378" i="3"/>
  <c r="P17506" i="3"/>
  <c r="P17634" i="3"/>
  <c r="P17762" i="3"/>
  <c r="P17890" i="3"/>
  <c r="P18018" i="3"/>
  <c r="P18146" i="3"/>
  <c r="P18274" i="3"/>
  <c r="P18402" i="3"/>
  <c r="P18530" i="3"/>
  <c r="P18658" i="3"/>
  <c r="P18786" i="3"/>
  <c r="P18914" i="3"/>
  <c r="P19042" i="3"/>
  <c r="P17380" i="3"/>
  <c r="P14441" i="3"/>
  <c r="P17508" i="3"/>
  <c r="P19044" i="3"/>
  <c r="P7838" i="3"/>
  <c r="P13463" i="3"/>
  <c r="P14492" i="3"/>
  <c r="P15139" i="3"/>
  <c r="P15554" i="3"/>
  <c r="P15960" i="3"/>
  <c r="P16244" i="3"/>
  <c r="P16450" i="3"/>
  <c r="P16645" i="3"/>
  <c r="P16823" i="3"/>
  <c r="P16982" i="3"/>
  <c r="P17133" i="3"/>
  <c r="P17266" i="3"/>
  <c r="P17394" i="3"/>
  <c r="P17522" i="3"/>
  <c r="P17650" i="3"/>
  <c r="P17778" i="3"/>
  <c r="P17906" i="3"/>
  <c r="P18034" i="3"/>
  <c r="P18162" i="3"/>
  <c r="P18290" i="3"/>
  <c r="P18418" i="3"/>
  <c r="P18546" i="3"/>
  <c r="P18674" i="3"/>
  <c r="P18802" i="3"/>
  <c r="P18930" i="3"/>
  <c r="P19058" i="3"/>
  <c r="P9124" i="3"/>
  <c r="P13574" i="3"/>
  <c r="P14550" i="3"/>
  <c r="P15169" i="3"/>
  <c r="P15576" i="3"/>
  <c r="P15988" i="3"/>
  <c r="P16246" i="3"/>
  <c r="P16452" i="3"/>
  <c r="P16647" i="3"/>
  <c r="P16825" i="3"/>
  <c r="P16984" i="3"/>
  <c r="P17136" i="3"/>
  <c r="P17268" i="3"/>
  <c r="P17396" i="3"/>
  <c r="P17524" i="3"/>
  <c r="P17652" i="3"/>
  <c r="P17780" i="3"/>
  <c r="P17908" i="3"/>
  <c r="P18036" i="3"/>
  <c r="P18164" i="3"/>
  <c r="P18292" i="3"/>
  <c r="P18420" i="3"/>
  <c r="P18548" i="3"/>
  <c r="P18676" i="3"/>
  <c r="P18804" i="3"/>
  <c r="P18932" i="3"/>
  <c r="P19060" i="3"/>
  <c r="L329" i="1"/>
  <c r="J163" i="1"/>
  <c r="G409" i="1"/>
  <c r="L686" i="1"/>
  <c r="L687" i="1"/>
  <c r="AA393" i="1"/>
  <c r="AD393" i="1" s="1"/>
  <c r="Z385" i="1"/>
  <c r="Z394" i="1" s="1"/>
  <c r="Z398" i="1" s="1"/>
  <c r="L330" i="1"/>
  <c r="U386" i="1"/>
  <c r="AD386" i="1" s="1"/>
  <c r="L324" i="1"/>
  <c r="G821" i="1"/>
  <c r="B340" i="1"/>
  <c r="B332" i="1"/>
  <c r="B333" i="1"/>
  <c r="B335" i="1"/>
  <c r="B336" i="1"/>
  <c r="E337" i="1"/>
  <c r="B339" i="1"/>
  <c r="E339" i="1"/>
  <c r="E331" i="1"/>
  <c r="B331" i="1"/>
  <c r="U423" i="1"/>
  <c r="U398" i="1"/>
  <c r="J774" i="1"/>
  <c r="G774" i="1"/>
  <c r="J275" i="1"/>
  <c r="J362" i="1" s="1"/>
  <c r="J270" i="1"/>
  <c r="J361" i="1" s="1"/>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833" i="2"/>
  <c r="N3834" i="2"/>
  <c r="N3835" i="2"/>
  <c r="N3836" i="2"/>
  <c r="N3837" i="2"/>
  <c r="N3838" i="2"/>
  <c r="N3839" i="2"/>
  <c r="N3840" i="2"/>
  <c r="N3841" i="2"/>
  <c r="N3842" i="2"/>
  <c r="N3843" i="2"/>
  <c r="N3844" i="2"/>
  <c r="N3845" i="2"/>
  <c r="N3846" i="2"/>
  <c r="N3847" i="2"/>
  <c r="N3848" i="2"/>
  <c r="N3849" i="2"/>
  <c r="N3850" i="2"/>
  <c r="N3851" i="2"/>
  <c r="N3852" i="2"/>
  <c r="N3853" i="2"/>
  <c r="N3854" i="2"/>
  <c r="N3855" i="2"/>
  <c r="N3856" i="2"/>
  <c r="N3857" i="2"/>
  <c r="N3858" i="2"/>
  <c r="N3859" i="2"/>
  <c r="N3860" i="2"/>
  <c r="N3861" i="2"/>
  <c r="N3862" i="2"/>
  <c r="N3863" i="2"/>
  <c r="N3864" i="2"/>
  <c r="N3865" i="2"/>
  <c r="N3866" i="2"/>
  <c r="N3867" i="2"/>
  <c r="N3868" i="2"/>
  <c r="N3869" i="2"/>
  <c r="N3870" i="2"/>
  <c r="N3871" i="2"/>
  <c r="N3872" i="2"/>
  <c r="N3873" i="2"/>
  <c r="N3874" i="2"/>
  <c r="N3875" i="2"/>
  <c r="N3876" i="2"/>
  <c r="N3877" i="2"/>
  <c r="N3878" i="2"/>
  <c r="N3879" i="2"/>
  <c r="N3880" i="2"/>
  <c r="N3881" i="2"/>
  <c r="N3882" i="2"/>
  <c r="N3883" i="2"/>
  <c r="N3884" i="2"/>
  <c r="N3885" i="2"/>
  <c r="N3886" i="2"/>
  <c r="N3887" i="2"/>
  <c r="N3888" i="2"/>
  <c r="N3889" i="2"/>
  <c r="N3890" i="2"/>
  <c r="N3891" i="2"/>
  <c r="N3892" i="2"/>
  <c r="N3893" i="2"/>
  <c r="N3894" i="2"/>
  <c r="N3895" i="2"/>
  <c r="N3896" i="2"/>
  <c r="N3897" i="2"/>
  <c r="N3898" i="2"/>
  <c r="N3899" i="2"/>
  <c r="N3900" i="2"/>
  <c r="N3901" i="2"/>
  <c r="N3902" i="2"/>
  <c r="N3903" i="2"/>
  <c r="N3904" i="2"/>
  <c r="N3905" i="2"/>
  <c r="N3906" i="2"/>
  <c r="N3907" i="2"/>
  <c r="N3908" i="2"/>
  <c r="N3909" i="2"/>
  <c r="N3910" i="2"/>
  <c r="N3911" i="2"/>
  <c r="N3912" i="2"/>
  <c r="N3913" i="2"/>
  <c r="N3914" i="2"/>
  <c r="N3915" i="2"/>
  <c r="N3916" i="2"/>
  <c r="N3917" i="2"/>
  <c r="N3918" i="2"/>
  <c r="N3919" i="2"/>
  <c r="N3920" i="2"/>
  <c r="N3921" i="2"/>
  <c r="N3922" i="2"/>
  <c r="N3923" i="2"/>
  <c r="N3924" i="2"/>
  <c r="N3925" i="2"/>
  <c r="N3926" i="2"/>
  <c r="N3927" i="2"/>
  <c r="N3928" i="2"/>
  <c r="N3929" i="2"/>
  <c r="N3930" i="2"/>
  <c r="N3931" i="2"/>
  <c r="N3932" i="2"/>
  <c r="N3933" i="2"/>
  <c r="N3934" i="2"/>
  <c r="N3935" i="2"/>
  <c r="N3936" i="2"/>
  <c r="N3937" i="2"/>
  <c r="N3938" i="2"/>
  <c r="N3939" i="2"/>
  <c r="N3940" i="2"/>
  <c r="N3941" i="2"/>
  <c r="N3942" i="2"/>
  <c r="N3943" i="2"/>
  <c r="N3944" i="2"/>
  <c r="N3945" i="2"/>
  <c r="N3946" i="2"/>
  <c r="N3947" i="2"/>
  <c r="N3948" i="2"/>
  <c r="N3949" i="2"/>
  <c r="N3950" i="2"/>
  <c r="N3951" i="2"/>
  <c r="N3952" i="2"/>
  <c r="N3953" i="2"/>
  <c r="N3954" i="2"/>
  <c r="N3955" i="2"/>
  <c r="N3956" i="2"/>
  <c r="N3957" i="2"/>
  <c r="N3958" i="2"/>
  <c r="N3959" i="2"/>
  <c r="N3960" i="2"/>
  <c r="N3961" i="2"/>
  <c r="N3962" i="2"/>
  <c r="N3963" i="2"/>
  <c r="N3964" i="2"/>
  <c r="N3965" i="2"/>
  <c r="N3966" i="2"/>
  <c r="N3967" i="2"/>
  <c r="N3968" i="2"/>
  <c r="N3969" i="2"/>
  <c r="N3970" i="2"/>
  <c r="N3971" i="2"/>
  <c r="N3972" i="2"/>
  <c r="N3973" i="2"/>
  <c r="N3974" i="2"/>
  <c r="N3975" i="2"/>
  <c r="N3976" i="2"/>
  <c r="N3977" i="2"/>
  <c r="N3978" i="2"/>
  <c r="N3979" i="2"/>
  <c r="N3980" i="2"/>
  <c r="N3981" i="2"/>
  <c r="N3982" i="2"/>
  <c r="N3983" i="2"/>
  <c r="N3984" i="2"/>
  <c r="N3985" i="2"/>
  <c r="N3986" i="2"/>
  <c r="N3987" i="2"/>
  <c r="N3988" i="2"/>
  <c r="N3989" i="2"/>
  <c r="N3990" i="2"/>
  <c r="N3991" i="2"/>
  <c r="N3992" i="2"/>
  <c r="N3993" i="2"/>
  <c r="N3994" i="2"/>
  <c r="N3995" i="2"/>
  <c r="N3996" i="2"/>
  <c r="N3997" i="2"/>
  <c r="N3998" i="2"/>
  <c r="N3999" i="2"/>
  <c r="N4000" i="2"/>
  <c r="N4001" i="2"/>
  <c r="N4002" i="2"/>
  <c r="N4003" i="2"/>
  <c r="N4004" i="2"/>
  <c r="N4005" i="2"/>
  <c r="N4006" i="2"/>
  <c r="N4007" i="2"/>
  <c r="N4008" i="2"/>
  <c r="N4009" i="2"/>
  <c r="N4010" i="2"/>
  <c r="N4011" i="2"/>
  <c r="N4012" i="2"/>
  <c r="N4013" i="2"/>
  <c r="N4014" i="2"/>
  <c r="N4015" i="2"/>
  <c r="N4016" i="2"/>
  <c r="N4017" i="2"/>
  <c r="N4018" i="2"/>
  <c r="N4019" i="2"/>
  <c r="N4020" i="2"/>
  <c r="N4021" i="2"/>
  <c r="N4022" i="2"/>
  <c r="N4023" i="2"/>
  <c r="N4024" i="2"/>
  <c r="N4025" i="2"/>
  <c r="N4026" i="2"/>
  <c r="N4027" i="2"/>
  <c r="N4028" i="2"/>
  <c r="N4029" i="2"/>
  <c r="N4030" i="2"/>
  <c r="N4031" i="2"/>
  <c r="N4032" i="2"/>
  <c r="N4033" i="2"/>
  <c r="N4034" i="2"/>
  <c r="N4035" i="2"/>
  <c r="N4036" i="2"/>
  <c r="N4037" i="2"/>
  <c r="N4038" i="2"/>
  <c r="N4039" i="2"/>
  <c r="N4040" i="2"/>
  <c r="N4041" i="2"/>
  <c r="N4042" i="2"/>
  <c r="N4043" i="2"/>
  <c r="N4044" i="2"/>
  <c r="N4045" i="2"/>
  <c r="N4046" i="2"/>
  <c r="N4047" i="2"/>
  <c r="N4048" i="2"/>
  <c r="N4049" i="2"/>
  <c r="N4050" i="2"/>
  <c r="N4051" i="2"/>
  <c r="N4052" i="2"/>
  <c r="N4053" i="2"/>
  <c r="N4054" i="2"/>
  <c r="N4055" i="2"/>
  <c r="N4056" i="2"/>
  <c r="N4057" i="2"/>
  <c r="N4058" i="2"/>
  <c r="N4059" i="2"/>
  <c r="N4060" i="2"/>
  <c r="N4061" i="2"/>
  <c r="N4062" i="2"/>
  <c r="N4063" i="2"/>
  <c r="N4064" i="2"/>
  <c r="N4065" i="2"/>
  <c r="N4066" i="2"/>
  <c r="N4067" i="2"/>
  <c r="N4068" i="2"/>
  <c r="N4069" i="2"/>
  <c r="N4070" i="2"/>
  <c r="N4071" i="2"/>
  <c r="N4072" i="2"/>
  <c r="N4073" i="2"/>
  <c r="N4074" i="2"/>
  <c r="N4075" i="2"/>
  <c r="N4076" i="2"/>
  <c r="N4077" i="2"/>
  <c r="N4078" i="2"/>
  <c r="N4079" i="2"/>
  <c r="N4080" i="2"/>
  <c r="N4081" i="2"/>
  <c r="N4082" i="2"/>
  <c r="N4083" i="2"/>
  <c r="N4084" i="2"/>
  <c r="N4085" i="2"/>
  <c r="N4086" i="2"/>
  <c r="N4087" i="2"/>
  <c r="N4088" i="2"/>
  <c r="N4089" i="2"/>
  <c r="N4090" i="2"/>
  <c r="N4091" i="2"/>
  <c r="N4092" i="2"/>
  <c r="N4093" i="2"/>
  <c r="N4094" i="2"/>
  <c r="N4095" i="2"/>
  <c r="N4096" i="2"/>
  <c r="N4097" i="2"/>
  <c r="N4098" i="2"/>
  <c r="N4099" i="2"/>
  <c r="N4100" i="2"/>
  <c r="N4101" i="2"/>
  <c r="N4102" i="2"/>
  <c r="N4103" i="2"/>
  <c r="N4104" i="2"/>
  <c r="N4105" i="2"/>
  <c r="N4106" i="2"/>
  <c r="N4107" i="2"/>
  <c r="N4108" i="2"/>
  <c r="N4109" i="2"/>
  <c r="N4110" i="2"/>
  <c r="N4111" i="2"/>
  <c r="N4112" i="2"/>
  <c r="N4113" i="2"/>
  <c r="N4114" i="2"/>
  <c r="N4115" i="2"/>
  <c r="N4116" i="2"/>
  <c r="N4117" i="2"/>
  <c r="N4118" i="2"/>
  <c r="N4119" i="2"/>
  <c r="N4120" i="2"/>
  <c r="N4121" i="2"/>
  <c r="N4122" i="2"/>
  <c r="N4123" i="2"/>
  <c r="N4124" i="2"/>
  <c r="N4125" i="2"/>
  <c r="N4126" i="2"/>
  <c r="N4127" i="2"/>
  <c r="N4128" i="2"/>
  <c r="N4129" i="2"/>
  <c r="N4130" i="2"/>
  <c r="N4131" i="2"/>
  <c r="N4132" i="2"/>
  <c r="N4133" i="2"/>
  <c r="N4134" i="2"/>
  <c r="N4135" i="2"/>
  <c r="N4136" i="2"/>
  <c r="N4137" i="2"/>
  <c r="N4138" i="2"/>
  <c r="N4139" i="2"/>
  <c r="N4140" i="2"/>
  <c r="N4141" i="2"/>
  <c r="N4142" i="2"/>
  <c r="N4143" i="2"/>
  <c r="N4144" i="2"/>
  <c r="N4145" i="2"/>
  <c r="N4146" i="2"/>
  <c r="N4147" i="2"/>
  <c r="N4148" i="2"/>
  <c r="N4149" i="2"/>
  <c r="N4150" i="2"/>
  <c r="N4151" i="2"/>
  <c r="N4152" i="2"/>
  <c r="N4153" i="2"/>
  <c r="N4154" i="2"/>
  <c r="N4155" i="2"/>
  <c r="N4156" i="2"/>
  <c r="N4157" i="2"/>
  <c r="N4158" i="2"/>
  <c r="N4159" i="2"/>
  <c r="N4160" i="2"/>
  <c r="N4161" i="2"/>
  <c r="N4162" i="2"/>
  <c r="N4163" i="2"/>
  <c r="N4164" i="2"/>
  <c r="N4165" i="2"/>
  <c r="N4166" i="2"/>
  <c r="N4167" i="2"/>
  <c r="N4168" i="2"/>
  <c r="N4169" i="2"/>
  <c r="N4170" i="2"/>
  <c r="N4171" i="2"/>
  <c r="N4172" i="2"/>
  <c r="N4173" i="2"/>
  <c r="N4174" i="2"/>
  <c r="N4175" i="2"/>
  <c r="N4176" i="2"/>
  <c r="N4177" i="2"/>
  <c r="N4178" i="2"/>
  <c r="N4179" i="2"/>
  <c r="N4180" i="2"/>
  <c r="N4181" i="2"/>
  <c r="N4182" i="2"/>
  <c r="N4183" i="2"/>
  <c r="N4184" i="2"/>
  <c r="N4185" i="2"/>
  <c r="N4186" i="2"/>
  <c r="N4187" i="2"/>
  <c r="N4188" i="2"/>
  <c r="N4189" i="2"/>
  <c r="N4190" i="2"/>
  <c r="N4191" i="2"/>
  <c r="N4192" i="2"/>
  <c r="N4193" i="2"/>
  <c r="N4194" i="2"/>
  <c r="N4195" i="2"/>
  <c r="N4196" i="2"/>
  <c r="N4197" i="2"/>
  <c r="N4198" i="2"/>
  <c r="N4199" i="2"/>
  <c r="N4200" i="2"/>
  <c r="N4201" i="2"/>
  <c r="N4202" i="2"/>
  <c r="N4203" i="2"/>
  <c r="N4204" i="2"/>
  <c r="N4205" i="2"/>
  <c r="N4206" i="2"/>
  <c r="N4207" i="2"/>
  <c r="N4208" i="2"/>
  <c r="N4209" i="2"/>
  <c r="N4210" i="2"/>
  <c r="N4211" i="2"/>
  <c r="N4212" i="2"/>
  <c r="N4213" i="2"/>
  <c r="N4214" i="2"/>
  <c r="N4215" i="2"/>
  <c r="N4216" i="2"/>
  <c r="N4217" i="2"/>
  <c r="N4218" i="2"/>
  <c r="N4219" i="2"/>
  <c r="N4220" i="2"/>
  <c r="N4221" i="2"/>
  <c r="N4222" i="2"/>
  <c r="N4223" i="2"/>
  <c r="N4224" i="2"/>
  <c r="N4225" i="2"/>
  <c r="N4226" i="2"/>
  <c r="N4227" i="2"/>
  <c r="N4228" i="2"/>
  <c r="N4229" i="2"/>
  <c r="N4230" i="2"/>
  <c r="N4231" i="2"/>
  <c r="N4232" i="2"/>
  <c r="N4233" i="2"/>
  <c r="N4234" i="2"/>
  <c r="N4235" i="2"/>
  <c r="N4236" i="2"/>
  <c r="N4237" i="2"/>
  <c r="N4238" i="2"/>
  <c r="N4239" i="2"/>
  <c r="N4240" i="2"/>
  <c r="N4241" i="2"/>
  <c r="N4242" i="2"/>
  <c r="N4243" i="2"/>
  <c r="N4244" i="2"/>
  <c r="N4245" i="2"/>
  <c r="N4246" i="2"/>
  <c r="N4247" i="2"/>
  <c r="N4248" i="2"/>
  <c r="N4249" i="2"/>
  <c r="N4250" i="2"/>
  <c r="N4251" i="2"/>
  <c r="N4252" i="2"/>
  <c r="N4253" i="2"/>
  <c r="N4254" i="2"/>
  <c r="N4255" i="2"/>
  <c r="N4256" i="2"/>
  <c r="N4257" i="2"/>
  <c r="N4258" i="2"/>
  <c r="N4259" i="2"/>
  <c r="N4260" i="2"/>
  <c r="N4261" i="2"/>
  <c r="N4262" i="2"/>
  <c r="N4263" i="2"/>
  <c r="N4264" i="2"/>
  <c r="N4265" i="2"/>
  <c r="N4266" i="2"/>
  <c r="N4267" i="2"/>
  <c r="N4268" i="2"/>
  <c r="N4269" i="2"/>
  <c r="N4270" i="2"/>
  <c r="N4271" i="2"/>
  <c r="N4272" i="2"/>
  <c r="N4273" i="2"/>
  <c r="N4274" i="2"/>
  <c r="N4275" i="2"/>
  <c r="N4276" i="2"/>
  <c r="N4277" i="2"/>
  <c r="N4278" i="2"/>
  <c r="N4279" i="2"/>
  <c r="N4280" i="2"/>
  <c r="N4281" i="2"/>
  <c r="N4282" i="2"/>
  <c r="N4283" i="2"/>
  <c r="N4284" i="2"/>
  <c r="N4285" i="2"/>
  <c r="N4286" i="2"/>
  <c r="N4287" i="2"/>
  <c r="N4288" i="2"/>
  <c r="N4289" i="2"/>
  <c r="N4290" i="2"/>
  <c r="N4291" i="2"/>
  <c r="N4292" i="2"/>
  <c r="N4293" i="2"/>
  <c r="N4294" i="2"/>
  <c r="N4295" i="2"/>
  <c r="N4296" i="2"/>
  <c r="N4297" i="2"/>
  <c r="N4298" i="2"/>
  <c r="N4299" i="2"/>
  <c r="N4300" i="2"/>
  <c r="N4301" i="2"/>
  <c r="N4302" i="2"/>
  <c r="N4303" i="2"/>
  <c r="N4304" i="2"/>
  <c r="N4305" i="2"/>
  <c r="N4306" i="2"/>
  <c r="N4307" i="2"/>
  <c r="N4308" i="2"/>
  <c r="N4309" i="2"/>
  <c r="N4310" i="2"/>
  <c r="N4311" i="2"/>
  <c r="N4312" i="2"/>
  <c r="N4313" i="2"/>
  <c r="N4314" i="2"/>
  <c r="N4315" i="2"/>
  <c r="N4316" i="2"/>
  <c r="N4317" i="2"/>
  <c r="N4318" i="2"/>
  <c r="N4319" i="2"/>
  <c r="N4320" i="2"/>
  <c r="N4321" i="2"/>
  <c r="N4322" i="2"/>
  <c r="N4323" i="2"/>
  <c r="N4324" i="2"/>
  <c r="N4325" i="2"/>
  <c r="N4326" i="2"/>
  <c r="N4327" i="2"/>
  <c r="N4328" i="2"/>
  <c r="N4329" i="2"/>
  <c r="N4330" i="2"/>
  <c r="N4331" i="2"/>
  <c r="N4332" i="2"/>
  <c r="N4333" i="2"/>
  <c r="N4334" i="2"/>
  <c r="N4335" i="2"/>
  <c r="N4336" i="2"/>
  <c r="N4337" i="2"/>
  <c r="N4338" i="2"/>
  <c r="N4339" i="2"/>
  <c r="N4340" i="2"/>
  <c r="N4341" i="2"/>
  <c r="N4342" i="2"/>
  <c r="N4343" i="2"/>
  <c r="N4344" i="2"/>
  <c r="N4345" i="2"/>
  <c r="N4346" i="2"/>
  <c r="N4347" i="2"/>
  <c r="N4348" i="2"/>
  <c r="N4349" i="2"/>
  <c r="N4350" i="2"/>
  <c r="N4351" i="2"/>
  <c r="N4352" i="2"/>
  <c r="N4353" i="2"/>
  <c r="N4354" i="2"/>
  <c r="N4355" i="2"/>
  <c r="N4356" i="2"/>
  <c r="N4357" i="2"/>
  <c r="N4358" i="2"/>
  <c r="N4359" i="2"/>
  <c r="N4360" i="2"/>
  <c r="N4361" i="2"/>
  <c r="N4362" i="2"/>
  <c r="N4363" i="2"/>
  <c r="N4364" i="2"/>
  <c r="N4365" i="2"/>
  <c r="N4366" i="2"/>
  <c r="N4367" i="2"/>
  <c r="N4368" i="2"/>
  <c r="N4369" i="2"/>
  <c r="N4370" i="2"/>
  <c r="N4371" i="2"/>
  <c r="N4372" i="2"/>
  <c r="N4373" i="2"/>
  <c r="N4374" i="2"/>
  <c r="N4375" i="2"/>
  <c r="N4376" i="2"/>
  <c r="N4377" i="2"/>
  <c r="N4378" i="2"/>
  <c r="N4379" i="2"/>
  <c r="N4380" i="2"/>
  <c r="N4381" i="2"/>
  <c r="N4382" i="2"/>
  <c r="N4383" i="2"/>
  <c r="N4384" i="2"/>
  <c r="N4385" i="2"/>
  <c r="N4386" i="2"/>
  <c r="N4387" i="2"/>
  <c r="N4388" i="2"/>
  <c r="N4389" i="2"/>
  <c r="N4390" i="2"/>
  <c r="N4391" i="2"/>
  <c r="N4392" i="2"/>
  <c r="N4393" i="2"/>
  <c r="N4394" i="2"/>
  <c r="N4395" i="2"/>
  <c r="N4396" i="2"/>
  <c r="N4397" i="2"/>
  <c r="N4398" i="2"/>
  <c r="N4399" i="2"/>
  <c r="N4400" i="2"/>
  <c r="N4401" i="2"/>
  <c r="N4402" i="2"/>
  <c r="N4403" i="2"/>
  <c r="N4404" i="2"/>
  <c r="N4405" i="2"/>
  <c r="N4406" i="2"/>
  <c r="N4407" i="2"/>
  <c r="N4408" i="2"/>
  <c r="N4409" i="2"/>
  <c r="N4410" i="2"/>
  <c r="N4411" i="2"/>
  <c r="N4412" i="2"/>
  <c r="N4413" i="2"/>
  <c r="N4414" i="2"/>
  <c r="N4415" i="2"/>
  <c r="N4416" i="2"/>
  <c r="N4417" i="2"/>
  <c r="N4418" i="2"/>
  <c r="N4419" i="2"/>
  <c r="N4420" i="2"/>
  <c r="N4421" i="2"/>
  <c r="N4422" i="2"/>
  <c r="N4423" i="2"/>
  <c r="N4424" i="2"/>
  <c r="N4425" i="2"/>
  <c r="N4426" i="2"/>
  <c r="N4427" i="2"/>
  <c r="N4428" i="2"/>
  <c r="N4429" i="2"/>
  <c r="N4430" i="2"/>
  <c r="N4431" i="2"/>
  <c r="N4432" i="2"/>
  <c r="N4433" i="2"/>
  <c r="N4434" i="2"/>
  <c r="N4435" i="2"/>
  <c r="N4436" i="2"/>
  <c r="N4437" i="2"/>
  <c r="N4438" i="2"/>
  <c r="N4439" i="2"/>
  <c r="N4440" i="2"/>
  <c r="N4441" i="2"/>
  <c r="N4442" i="2"/>
  <c r="N4443" i="2"/>
  <c r="N4444" i="2"/>
  <c r="N4445" i="2"/>
  <c r="N4446" i="2"/>
  <c r="N4447" i="2"/>
  <c r="N4448" i="2"/>
  <c r="N4449" i="2"/>
  <c r="N4450" i="2"/>
  <c r="N4451" i="2"/>
  <c r="N4452" i="2"/>
  <c r="N4453" i="2"/>
  <c r="N4454" i="2"/>
  <c r="N4455" i="2"/>
  <c r="N4456" i="2"/>
  <c r="N4457" i="2"/>
  <c r="N4458" i="2"/>
  <c r="N4459" i="2"/>
  <c r="N4460" i="2"/>
  <c r="N4461" i="2"/>
  <c r="N4462" i="2"/>
  <c r="N4463" i="2"/>
  <c r="N4464" i="2"/>
  <c r="N4465" i="2"/>
  <c r="N4466" i="2"/>
  <c r="N4467" i="2"/>
  <c r="N4468" i="2"/>
  <c r="N4469" i="2"/>
  <c r="N4470" i="2"/>
  <c r="N4471" i="2"/>
  <c r="N4472" i="2"/>
  <c r="N4473" i="2"/>
  <c r="N4474" i="2"/>
  <c r="N4475" i="2"/>
  <c r="N4476" i="2"/>
  <c r="N4477" i="2"/>
  <c r="N4478" i="2"/>
  <c r="N4479" i="2"/>
  <c r="N4480" i="2"/>
  <c r="N4481" i="2"/>
  <c r="N4482" i="2"/>
  <c r="N4483" i="2"/>
  <c r="N4484" i="2"/>
  <c r="N4485" i="2"/>
  <c r="N4486" i="2"/>
  <c r="N4487" i="2"/>
  <c r="N4488" i="2"/>
  <c r="N4489" i="2"/>
  <c r="N4490" i="2"/>
  <c r="N4491" i="2"/>
  <c r="N4492" i="2"/>
  <c r="N4493" i="2"/>
  <c r="N4494" i="2"/>
  <c r="N4495" i="2"/>
  <c r="N4496" i="2"/>
  <c r="N4497" i="2"/>
  <c r="N4498" i="2"/>
  <c r="N4499" i="2"/>
  <c r="N4500" i="2"/>
  <c r="N4501" i="2"/>
  <c r="N4502" i="2"/>
  <c r="N4503" i="2"/>
  <c r="N4504" i="2"/>
  <c r="N4505" i="2"/>
  <c r="N4506" i="2"/>
  <c r="N4507" i="2"/>
  <c r="N4508" i="2"/>
  <c r="N4509" i="2"/>
  <c r="N4510" i="2"/>
  <c r="N4511" i="2"/>
  <c r="N4512" i="2"/>
  <c r="N4513" i="2"/>
  <c r="N4514" i="2"/>
  <c r="N4515" i="2"/>
  <c r="N4516" i="2"/>
  <c r="N4517" i="2"/>
  <c r="N4518" i="2"/>
  <c r="N4519" i="2"/>
  <c r="N4520" i="2"/>
  <c r="N4521" i="2"/>
  <c r="N4522" i="2"/>
  <c r="N4523" i="2"/>
  <c r="N4524" i="2"/>
  <c r="N4525" i="2"/>
  <c r="N4526" i="2"/>
  <c r="N4527" i="2"/>
  <c r="N4528" i="2"/>
  <c r="N4529" i="2"/>
  <c r="N4530" i="2"/>
  <c r="N4531" i="2"/>
  <c r="N4532" i="2"/>
  <c r="N4533" i="2"/>
  <c r="N4534" i="2"/>
  <c r="N4535" i="2"/>
  <c r="N4536" i="2"/>
  <c r="N4537" i="2"/>
  <c r="N4538" i="2"/>
  <c r="N4539" i="2"/>
  <c r="N4540" i="2"/>
  <c r="N4541" i="2"/>
  <c r="N4542" i="2"/>
  <c r="N4543" i="2"/>
  <c r="N4544" i="2"/>
  <c r="N4545" i="2"/>
  <c r="N4546" i="2"/>
  <c r="N4547" i="2"/>
  <c r="N4548" i="2"/>
  <c r="N4549" i="2"/>
  <c r="N4550" i="2"/>
  <c r="N4551" i="2"/>
  <c r="N4552" i="2"/>
  <c r="N4553" i="2"/>
  <c r="N4554" i="2"/>
  <c r="N4555" i="2"/>
  <c r="N4556" i="2"/>
  <c r="N4557" i="2"/>
  <c r="N4558" i="2"/>
  <c r="N4559" i="2"/>
  <c r="N4560" i="2"/>
  <c r="N4561" i="2"/>
  <c r="N4562" i="2"/>
  <c r="N4563" i="2"/>
  <c r="N4564" i="2"/>
  <c r="N4565" i="2"/>
  <c r="N4566" i="2"/>
  <c r="N4567" i="2"/>
  <c r="N4568" i="2"/>
  <c r="N4569" i="2"/>
  <c r="N4570" i="2"/>
  <c r="N4571" i="2"/>
  <c r="N4572" i="2"/>
  <c r="N4573" i="2"/>
  <c r="N4574" i="2"/>
  <c r="N4575" i="2"/>
  <c r="N4576" i="2"/>
  <c r="N4577" i="2"/>
  <c r="N4578" i="2"/>
  <c r="N4579" i="2"/>
  <c r="N4580" i="2"/>
  <c r="N4581" i="2"/>
  <c r="N4582" i="2"/>
  <c r="N4583" i="2"/>
  <c r="N4584" i="2"/>
  <c r="N4585" i="2"/>
  <c r="N4586" i="2"/>
  <c r="N4587" i="2"/>
  <c r="N4588" i="2"/>
  <c r="N4589" i="2"/>
  <c r="N4590" i="2"/>
  <c r="N4591" i="2"/>
  <c r="N4592" i="2"/>
  <c r="N4593" i="2"/>
  <c r="N4594" i="2"/>
  <c r="N4595" i="2"/>
  <c r="N4596" i="2"/>
  <c r="N4597" i="2"/>
  <c r="N4598" i="2"/>
  <c r="N4599" i="2"/>
  <c r="N4600" i="2"/>
  <c r="N4601" i="2"/>
  <c r="N4602" i="2"/>
  <c r="N4603" i="2"/>
  <c r="N4604" i="2"/>
  <c r="N4605" i="2"/>
  <c r="N4606" i="2"/>
  <c r="N4607" i="2"/>
  <c r="N4608" i="2"/>
  <c r="N4609" i="2"/>
  <c r="N4610" i="2"/>
  <c r="N4611" i="2"/>
  <c r="N4612" i="2"/>
  <c r="N4613" i="2"/>
  <c r="N4614" i="2"/>
  <c r="N4615" i="2"/>
  <c r="N4616" i="2"/>
  <c r="N4617" i="2"/>
  <c r="N4618" i="2"/>
  <c r="N4619" i="2"/>
  <c r="N4620" i="2"/>
  <c r="N4621" i="2"/>
  <c r="N4622" i="2"/>
  <c r="N4623" i="2"/>
  <c r="N4624" i="2"/>
  <c r="N4625" i="2"/>
  <c r="N4626" i="2"/>
  <c r="N4627" i="2"/>
  <c r="N4628" i="2"/>
  <c r="N4629" i="2"/>
  <c r="N4630" i="2"/>
  <c r="N4631" i="2"/>
  <c r="N4632" i="2"/>
  <c r="N4633" i="2"/>
  <c r="N4634" i="2"/>
  <c r="N4635" i="2"/>
  <c r="N4636" i="2"/>
  <c r="N4637" i="2"/>
  <c r="N4638" i="2"/>
  <c r="N4639" i="2"/>
  <c r="N4640" i="2"/>
  <c r="N4641" i="2"/>
  <c r="N4642" i="2"/>
  <c r="N4643" i="2"/>
  <c r="N4644" i="2"/>
  <c r="N4645" i="2"/>
  <c r="N4646" i="2"/>
  <c r="N4647" i="2"/>
  <c r="N4648" i="2"/>
  <c r="N4649" i="2"/>
  <c r="N4650" i="2"/>
  <c r="N4651" i="2"/>
  <c r="N4652" i="2"/>
  <c r="N4653" i="2"/>
  <c r="N4654" i="2"/>
  <c r="N4655" i="2"/>
  <c r="N4656" i="2"/>
  <c r="N4657" i="2"/>
  <c r="N4658" i="2"/>
  <c r="N4659" i="2"/>
  <c r="N4660" i="2"/>
  <c r="N4661" i="2"/>
  <c r="N4662" i="2"/>
  <c r="N4663" i="2"/>
  <c r="N4664" i="2"/>
  <c r="N4665" i="2"/>
  <c r="N4666" i="2"/>
  <c r="N4667" i="2"/>
  <c r="N4668" i="2"/>
  <c r="N4669" i="2"/>
  <c r="N4670" i="2"/>
  <c r="N4671" i="2"/>
  <c r="N4672" i="2"/>
  <c r="N4673" i="2"/>
  <c r="N4674" i="2"/>
  <c r="N4675" i="2"/>
  <c r="N4676" i="2"/>
  <c r="N4677" i="2"/>
  <c r="N4678" i="2"/>
  <c r="N4679" i="2"/>
  <c r="N4680" i="2"/>
  <c r="N4681" i="2"/>
  <c r="N4682" i="2"/>
  <c r="N4683" i="2"/>
  <c r="N4684" i="2"/>
  <c r="N4685" i="2"/>
  <c r="N4686" i="2"/>
  <c r="N4687" i="2"/>
  <c r="N4688" i="2"/>
  <c r="N4689" i="2"/>
  <c r="N4690" i="2"/>
  <c r="N4691" i="2"/>
  <c r="N4692" i="2"/>
  <c r="N4693" i="2"/>
  <c r="N4694" i="2"/>
  <c r="N4695" i="2"/>
  <c r="N4696" i="2"/>
  <c r="N4697" i="2"/>
  <c r="N4698" i="2"/>
  <c r="N4699" i="2"/>
  <c r="N4700" i="2"/>
  <c r="N4701" i="2"/>
  <c r="N4702" i="2"/>
  <c r="N4703" i="2"/>
  <c r="N4704" i="2"/>
  <c r="N4705" i="2"/>
  <c r="N4706" i="2"/>
  <c r="N4707" i="2"/>
  <c r="N4708" i="2"/>
  <c r="N4709" i="2"/>
  <c r="N4710" i="2"/>
  <c r="N4711" i="2"/>
  <c r="N4712" i="2"/>
  <c r="N4713" i="2"/>
  <c r="N4714" i="2"/>
  <c r="N4715" i="2"/>
  <c r="N4716" i="2"/>
  <c r="N4717" i="2"/>
  <c r="N4718" i="2"/>
  <c r="N4719" i="2"/>
  <c r="N4720" i="2"/>
  <c r="N4721" i="2"/>
  <c r="N4722" i="2"/>
  <c r="N4723" i="2"/>
  <c r="N4724" i="2"/>
  <c r="N4725" i="2"/>
  <c r="N4726" i="2"/>
  <c r="N4727" i="2"/>
  <c r="N4728" i="2"/>
  <c r="N4729" i="2"/>
  <c r="N4730" i="2"/>
  <c r="N4731" i="2"/>
  <c r="N4732" i="2"/>
  <c r="N4733" i="2"/>
  <c r="N4734" i="2"/>
  <c r="N4735" i="2"/>
  <c r="N4736" i="2"/>
  <c r="N4737" i="2"/>
  <c r="N4738" i="2"/>
  <c r="N4739" i="2"/>
  <c r="N4740" i="2"/>
  <c r="N4741" i="2"/>
  <c r="N4742" i="2"/>
  <c r="N4743" i="2"/>
  <c r="N4744" i="2"/>
  <c r="N4745" i="2"/>
  <c r="N4746" i="2"/>
  <c r="N4747" i="2"/>
  <c r="N4748" i="2"/>
  <c r="N4749" i="2"/>
  <c r="N4750" i="2"/>
  <c r="N4751" i="2"/>
  <c r="N4752" i="2"/>
  <c r="N4753" i="2"/>
  <c r="N4754" i="2"/>
  <c r="N4755" i="2"/>
  <c r="N4756" i="2"/>
  <c r="N4757" i="2"/>
  <c r="N4758" i="2"/>
  <c r="N4759" i="2"/>
  <c r="N4760" i="2"/>
  <c r="N4761" i="2"/>
  <c r="N4762" i="2"/>
  <c r="N4763" i="2"/>
  <c r="N4764" i="2"/>
  <c r="N4765" i="2"/>
  <c r="N4766" i="2"/>
  <c r="N4767" i="2"/>
  <c r="N4768" i="2"/>
  <c r="N4769" i="2"/>
  <c r="N4770" i="2"/>
  <c r="N4771" i="2"/>
  <c r="N4772" i="2"/>
  <c r="N4773" i="2"/>
  <c r="N4774" i="2"/>
  <c r="N4775" i="2"/>
  <c r="N4776" i="2"/>
  <c r="N4777" i="2"/>
  <c r="N4778" i="2"/>
  <c r="N4779" i="2"/>
  <c r="N4780" i="2"/>
  <c r="N4781" i="2"/>
  <c r="N4782" i="2"/>
  <c r="N4783" i="2"/>
  <c r="N4784" i="2"/>
  <c r="N4785" i="2"/>
  <c r="N4786" i="2"/>
  <c r="N4787" i="2"/>
  <c r="N4788" i="2"/>
  <c r="N4789" i="2"/>
  <c r="N4790" i="2"/>
  <c r="N4791" i="2"/>
  <c r="N4792" i="2"/>
  <c r="N4793" i="2"/>
  <c r="N4794" i="2"/>
  <c r="N4795" i="2"/>
  <c r="N4796" i="2"/>
  <c r="N4797" i="2"/>
  <c r="N4798" i="2"/>
  <c r="N4799" i="2"/>
  <c r="N4800" i="2"/>
  <c r="N4801" i="2"/>
  <c r="N4802" i="2"/>
  <c r="N4803" i="2"/>
  <c r="N4804" i="2"/>
  <c r="N4805" i="2"/>
  <c r="N4806" i="2"/>
  <c r="N4807" i="2"/>
  <c r="N4808" i="2"/>
  <c r="N4809" i="2"/>
  <c r="N4810" i="2"/>
  <c r="N4811" i="2"/>
  <c r="N4812" i="2"/>
  <c r="N4813" i="2"/>
  <c r="N4814" i="2"/>
  <c r="N4815" i="2"/>
  <c r="N4816" i="2"/>
  <c r="N4817" i="2"/>
  <c r="N4818" i="2"/>
  <c r="N4819" i="2"/>
  <c r="N4820" i="2"/>
  <c r="N4821" i="2"/>
  <c r="N4822" i="2"/>
  <c r="N4823" i="2"/>
  <c r="N4824" i="2"/>
  <c r="N4825" i="2"/>
  <c r="N4826" i="2"/>
  <c r="N4827" i="2"/>
  <c r="N4828" i="2"/>
  <c r="N4829" i="2"/>
  <c r="N4830" i="2"/>
  <c r="N4831" i="2"/>
  <c r="N4832" i="2"/>
  <c r="N4833" i="2"/>
  <c r="N4834" i="2"/>
  <c r="N4835" i="2"/>
  <c r="N4836" i="2"/>
  <c r="N4837" i="2"/>
  <c r="N4838" i="2"/>
  <c r="N4839" i="2"/>
  <c r="N4840" i="2"/>
  <c r="N4841" i="2"/>
  <c r="N4842" i="2"/>
  <c r="N4843" i="2"/>
  <c r="N4844" i="2"/>
  <c r="N4845" i="2"/>
  <c r="N4846" i="2"/>
  <c r="N4847" i="2"/>
  <c r="N4848" i="2"/>
  <c r="N4849" i="2"/>
  <c r="N4850" i="2"/>
  <c r="N4851" i="2"/>
  <c r="N4852" i="2"/>
  <c r="N4853" i="2"/>
  <c r="N4854" i="2"/>
  <c r="N4855" i="2"/>
  <c r="N4856" i="2"/>
  <c r="N4857" i="2"/>
  <c r="N4858" i="2"/>
  <c r="N4859" i="2"/>
  <c r="N4860" i="2"/>
  <c r="N4861" i="2"/>
  <c r="N4862" i="2"/>
  <c r="N4863" i="2"/>
  <c r="N4864" i="2"/>
  <c r="N4865" i="2"/>
  <c r="N4866" i="2"/>
  <c r="N4867" i="2"/>
  <c r="N4868" i="2"/>
  <c r="N4869" i="2"/>
  <c r="N4870" i="2"/>
  <c r="N4871" i="2"/>
  <c r="N4872" i="2"/>
  <c r="N4873" i="2"/>
  <c r="N4874" i="2"/>
  <c r="N4875" i="2"/>
  <c r="N4876" i="2"/>
  <c r="N4877" i="2"/>
  <c r="N4878" i="2"/>
  <c r="N4879" i="2"/>
  <c r="N4880" i="2"/>
  <c r="N4881" i="2"/>
  <c r="N4882" i="2"/>
  <c r="N4883" i="2"/>
  <c r="N4884" i="2"/>
  <c r="N4885" i="2"/>
  <c r="N4886" i="2"/>
  <c r="N4887" i="2"/>
  <c r="N4888" i="2"/>
  <c r="N4889" i="2"/>
  <c r="N4890" i="2"/>
  <c r="N4891" i="2"/>
  <c r="N4892" i="2"/>
  <c r="N4893" i="2"/>
  <c r="N4894" i="2"/>
  <c r="N4895" i="2"/>
  <c r="N4896" i="2"/>
  <c r="N4897" i="2"/>
  <c r="N4898" i="2"/>
  <c r="N4899" i="2"/>
  <c r="N4900" i="2"/>
  <c r="N4901" i="2"/>
  <c r="N4902" i="2"/>
  <c r="N4903" i="2"/>
  <c r="N4904" i="2"/>
  <c r="N4905" i="2"/>
  <c r="N4906" i="2"/>
  <c r="N4907" i="2"/>
  <c r="N4908" i="2"/>
  <c r="N4909" i="2"/>
  <c r="N4910" i="2"/>
  <c r="N4911" i="2"/>
  <c r="N4912" i="2"/>
  <c r="N4913" i="2"/>
  <c r="N4914" i="2"/>
  <c r="N4915" i="2"/>
  <c r="N4916" i="2"/>
  <c r="N4917" i="2"/>
  <c r="N4918" i="2"/>
  <c r="N4919" i="2"/>
  <c r="N4920" i="2"/>
  <c r="N4921" i="2"/>
  <c r="N4922" i="2"/>
  <c r="N4923" i="2"/>
  <c r="N4924" i="2"/>
  <c r="N4925" i="2"/>
  <c r="N4926" i="2"/>
  <c r="N4927" i="2"/>
  <c r="N4928" i="2"/>
  <c r="N4929" i="2"/>
  <c r="N4930" i="2"/>
  <c r="N4931" i="2"/>
  <c r="N4932" i="2"/>
  <c r="N4933" i="2"/>
  <c r="N4934" i="2"/>
  <c r="N4935" i="2"/>
  <c r="N4936" i="2"/>
  <c r="N4937" i="2"/>
  <c r="N4938" i="2"/>
  <c r="N4939" i="2"/>
  <c r="N4940" i="2"/>
  <c r="N4941" i="2"/>
  <c r="N4942" i="2"/>
  <c r="N4943" i="2"/>
  <c r="N4944" i="2"/>
  <c r="N4945" i="2"/>
  <c r="N4946" i="2"/>
  <c r="N4947" i="2"/>
  <c r="N4948" i="2"/>
  <c r="N4949" i="2"/>
  <c r="N4950" i="2"/>
  <c r="N4951" i="2"/>
  <c r="N4952" i="2"/>
  <c r="N4953" i="2"/>
  <c r="N4954" i="2"/>
  <c r="N4955" i="2"/>
  <c r="N4956" i="2"/>
  <c r="N4957" i="2"/>
  <c r="N4958" i="2"/>
  <c r="N4959" i="2"/>
  <c r="N4960" i="2"/>
  <c r="N4961" i="2"/>
  <c r="N4962" i="2"/>
  <c r="N4963" i="2"/>
  <c r="N4964" i="2"/>
  <c r="N4965" i="2"/>
  <c r="N4966" i="2"/>
  <c r="N4967" i="2"/>
  <c r="N4968" i="2"/>
  <c r="N4969" i="2"/>
  <c r="N4970" i="2"/>
  <c r="N4971" i="2"/>
  <c r="N4972" i="2"/>
  <c r="N4973" i="2"/>
  <c r="N4974" i="2"/>
  <c r="N4975" i="2"/>
  <c r="N4976" i="2"/>
  <c r="N4977" i="2"/>
  <c r="N4978" i="2"/>
  <c r="N4979" i="2"/>
  <c r="N4980" i="2"/>
  <c r="N4981" i="2"/>
  <c r="N4982" i="2"/>
  <c r="N4983" i="2"/>
  <c r="N4984" i="2"/>
  <c r="N4985" i="2"/>
  <c r="N4986" i="2"/>
  <c r="N4987" i="2"/>
  <c r="N4988" i="2"/>
  <c r="N4989" i="2"/>
  <c r="N4990" i="2"/>
  <c r="N4991" i="2"/>
  <c r="N4992" i="2"/>
  <c r="N4993" i="2"/>
  <c r="N4994" i="2"/>
  <c r="N4995" i="2"/>
  <c r="N4996" i="2"/>
  <c r="N4997" i="2"/>
  <c r="N4998" i="2"/>
  <c r="N4999" i="2"/>
  <c r="N5000" i="2"/>
  <c r="N5001" i="2"/>
  <c r="N5002" i="2"/>
  <c r="N5003" i="2"/>
  <c r="N5004" i="2"/>
  <c r="N5005" i="2"/>
  <c r="N5006" i="2"/>
  <c r="N5007" i="2"/>
  <c r="N5008" i="2"/>
  <c r="N5009" i="2"/>
  <c r="N5010" i="2"/>
  <c r="N5011" i="2"/>
  <c r="N5012" i="2"/>
  <c r="N5013" i="2"/>
  <c r="N5014" i="2"/>
  <c r="N5015" i="2"/>
  <c r="N5016" i="2"/>
  <c r="N5017" i="2"/>
  <c r="N5018" i="2"/>
  <c r="N5019" i="2"/>
  <c r="N5020" i="2"/>
  <c r="N5021" i="2"/>
  <c r="N5022" i="2"/>
  <c r="N5023" i="2"/>
  <c r="N5024" i="2"/>
  <c r="N5025" i="2"/>
  <c r="N5026" i="2"/>
  <c r="N5027" i="2"/>
  <c r="N5028" i="2"/>
  <c r="N5029" i="2"/>
  <c r="N5030" i="2"/>
  <c r="N5031" i="2"/>
  <c r="N5032" i="2"/>
  <c r="N5033" i="2"/>
  <c r="N5034" i="2"/>
  <c r="N5035" i="2"/>
  <c r="N5036" i="2"/>
  <c r="N5037" i="2"/>
  <c r="N5038" i="2"/>
  <c r="N5039" i="2"/>
  <c r="N5040" i="2"/>
  <c r="N5041" i="2"/>
  <c r="N5042" i="2"/>
  <c r="N5043" i="2"/>
  <c r="N5044" i="2"/>
  <c r="N5045" i="2"/>
  <c r="N5046" i="2"/>
  <c r="N5047" i="2"/>
  <c r="N5048" i="2"/>
  <c r="N5049" i="2"/>
  <c r="N5050" i="2"/>
  <c r="N5051" i="2"/>
  <c r="N5052" i="2"/>
  <c r="N5053" i="2"/>
  <c r="N5054" i="2"/>
  <c r="N5055" i="2"/>
  <c r="N5056" i="2"/>
  <c r="N5057" i="2"/>
  <c r="N5058" i="2"/>
  <c r="N5059" i="2"/>
  <c r="N5060" i="2"/>
  <c r="N5061" i="2"/>
  <c r="N5062" i="2"/>
  <c r="N5063" i="2"/>
  <c r="N5064" i="2"/>
  <c r="N5065" i="2"/>
  <c r="N5066" i="2"/>
  <c r="N5067" i="2"/>
  <c r="N5068" i="2"/>
  <c r="N5069" i="2"/>
  <c r="N5070" i="2"/>
  <c r="N5071" i="2"/>
  <c r="N5072" i="2"/>
  <c r="N5073" i="2"/>
  <c r="N5074" i="2"/>
  <c r="N5075" i="2"/>
  <c r="N5076" i="2"/>
  <c r="N5077" i="2"/>
  <c r="N5078" i="2"/>
  <c r="N5079" i="2"/>
  <c r="N5080" i="2"/>
  <c r="N5081" i="2"/>
  <c r="N5082" i="2"/>
  <c r="N5083" i="2"/>
  <c r="N5084" i="2"/>
  <c r="N5085" i="2"/>
  <c r="N5086" i="2"/>
  <c r="N5087" i="2"/>
  <c r="N5088" i="2"/>
  <c r="N5089" i="2"/>
  <c r="N5090" i="2"/>
  <c r="N5091" i="2"/>
  <c r="N5092" i="2"/>
  <c r="N5093" i="2"/>
  <c r="N5094" i="2"/>
  <c r="N5095" i="2"/>
  <c r="N5096" i="2"/>
  <c r="N5097" i="2"/>
  <c r="N5098" i="2"/>
  <c r="N5099" i="2"/>
  <c r="N5100" i="2"/>
  <c r="N5101" i="2"/>
  <c r="N5102" i="2"/>
  <c r="N5103" i="2"/>
  <c r="N5104" i="2"/>
  <c r="N5105" i="2"/>
  <c r="N5106" i="2"/>
  <c r="N5107" i="2"/>
  <c r="N5108" i="2"/>
  <c r="N5109" i="2"/>
  <c r="N5110" i="2"/>
  <c r="N5111" i="2"/>
  <c r="N5112" i="2"/>
  <c r="N5113" i="2"/>
  <c r="N5114" i="2"/>
  <c r="N5115" i="2"/>
  <c r="N5116" i="2"/>
  <c r="N5117" i="2"/>
  <c r="N5118" i="2"/>
  <c r="N5119" i="2"/>
  <c r="N5120" i="2"/>
  <c r="N5121" i="2"/>
  <c r="N5122" i="2"/>
  <c r="N5123" i="2"/>
  <c r="N5124" i="2"/>
  <c r="N5125" i="2"/>
  <c r="N5126" i="2"/>
  <c r="N5127" i="2"/>
  <c r="N5128" i="2"/>
  <c r="N5129" i="2"/>
  <c r="N5130" i="2"/>
  <c r="N5131" i="2"/>
  <c r="N5132" i="2"/>
  <c r="N5133" i="2"/>
  <c r="N5134" i="2"/>
  <c r="N5135" i="2"/>
  <c r="N5136" i="2"/>
  <c r="N5137" i="2"/>
  <c r="N5138" i="2"/>
  <c r="N5139" i="2"/>
  <c r="N5140" i="2"/>
  <c r="N5141" i="2"/>
  <c r="N5142" i="2"/>
  <c r="N5143" i="2"/>
  <c r="N5144" i="2"/>
  <c r="N5145" i="2"/>
  <c r="N5146" i="2"/>
  <c r="N5147" i="2"/>
  <c r="N5148" i="2"/>
  <c r="N5149" i="2"/>
  <c r="N5150" i="2"/>
  <c r="N5151" i="2"/>
  <c r="N5152" i="2"/>
  <c r="N5153" i="2"/>
  <c r="N5154" i="2"/>
  <c r="N5155" i="2"/>
  <c r="N5156" i="2"/>
  <c r="N5157" i="2"/>
  <c r="N5158" i="2"/>
  <c r="N5159" i="2"/>
  <c r="N5160" i="2"/>
  <c r="N5161" i="2"/>
  <c r="N5162" i="2"/>
  <c r="N5163" i="2"/>
  <c r="N5164" i="2"/>
  <c r="N5165" i="2"/>
  <c r="N5166" i="2"/>
  <c r="N5167" i="2"/>
  <c r="N5168" i="2"/>
  <c r="N5169" i="2"/>
  <c r="N5170" i="2"/>
  <c r="N5171" i="2"/>
  <c r="N5172" i="2"/>
  <c r="N5173" i="2"/>
  <c r="N5174" i="2"/>
  <c r="N5175" i="2"/>
  <c r="N5176" i="2"/>
  <c r="N5177" i="2"/>
  <c r="N5178" i="2"/>
  <c r="N5179" i="2"/>
  <c r="N5180" i="2"/>
  <c r="N5181" i="2"/>
  <c r="N5182" i="2"/>
  <c r="N5183" i="2"/>
  <c r="N5184" i="2"/>
  <c r="N5185" i="2"/>
  <c r="N5186" i="2"/>
  <c r="N5187" i="2"/>
  <c r="N5188" i="2"/>
  <c r="N5189" i="2"/>
  <c r="N5190" i="2"/>
  <c r="N5191" i="2"/>
  <c r="N5192" i="2"/>
  <c r="N5193" i="2"/>
  <c r="N5194" i="2"/>
  <c r="N5195" i="2"/>
  <c r="N5196" i="2"/>
  <c r="N5197" i="2"/>
  <c r="N5198" i="2"/>
  <c r="N5199" i="2"/>
  <c r="N5200" i="2"/>
  <c r="N5201" i="2"/>
  <c r="N5202" i="2"/>
  <c r="N5203" i="2"/>
  <c r="N5204" i="2"/>
  <c r="N5205" i="2"/>
  <c r="N5206" i="2"/>
  <c r="N5207" i="2"/>
  <c r="N5208" i="2"/>
  <c r="N5209" i="2"/>
  <c r="N5210" i="2"/>
  <c r="N5211" i="2"/>
  <c r="N5212" i="2"/>
  <c r="N5213" i="2"/>
  <c r="N5214" i="2"/>
  <c r="N5215" i="2"/>
  <c r="N5216" i="2"/>
  <c r="N5217" i="2"/>
  <c r="N5218" i="2"/>
  <c r="N5219" i="2"/>
  <c r="N5220" i="2"/>
  <c r="N5221" i="2"/>
  <c r="N5222" i="2"/>
  <c r="N5223" i="2"/>
  <c r="N5224" i="2"/>
  <c r="N5225" i="2"/>
  <c r="N5226" i="2"/>
  <c r="N5227" i="2"/>
  <c r="N5228" i="2"/>
  <c r="N5229" i="2"/>
  <c r="N5230" i="2"/>
  <c r="N5231" i="2"/>
  <c r="N5232" i="2"/>
  <c r="N5233" i="2"/>
  <c r="N5234" i="2"/>
  <c r="N5235" i="2"/>
  <c r="N5236" i="2"/>
  <c r="N5237" i="2"/>
  <c r="N5238" i="2"/>
  <c r="N5239" i="2"/>
  <c r="N5240" i="2"/>
  <c r="N5241" i="2"/>
  <c r="N5242" i="2"/>
  <c r="N5243" i="2"/>
  <c r="N5244" i="2"/>
  <c r="N5245" i="2"/>
  <c r="N5246" i="2"/>
  <c r="N5247" i="2"/>
  <c r="N5248" i="2"/>
  <c r="N5249" i="2"/>
  <c r="N5250" i="2"/>
  <c r="N5251" i="2"/>
  <c r="N5252" i="2"/>
  <c r="N5253" i="2"/>
  <c r="N5254" i="2"/>
  <c r="N5255" i="2"/>
  <c r="N5256" i="2"/>
  <c r="N5257" i="2"/>
  <c r="N5258" i="2"/>
  <c r="N5259" i="2"/>
  <c r="N5260" i="2"/>
  <c r="N5261" i="2"/>
  <c r="N5262" i="2"/>
  <c r="N5263" i="2"/>
  <c r="N5264" i="2"/>
  <c r="N5265" i="2"/>
  <c r="N5266" i="2"/>
  <c r="N5267" i="2"/>
  <c r="N5268" i="2"/>
  <c r="N5269" i="2"/>
  <c r="N5270" i="2"/>
  <c r="N5271" i="2"/>
  <c r="N5272" i="2"/>
  <c r="N5273" i="2"/>
  <c r="N5274" i="2"/>
  <c r="N5275" i="2"/>
  <c r="N5276" i="2"/>
  <c r="N5277" i="2"/>
  <c r="N5278" i="2"/>
  <c r="N5279" i="2"/>
  <c r="N5280" i="2"/>
  <c r="N5281" i="2"/>
  <c r="N5282" i="2"/>
  <c r="N5283" i="2"/>
  <c r="N5284" i="2"/>
  <c r="N5285" i="2"/>
  <c r="N5286" i="2"/>
  <c r="N5287" i="2"/>
  <c r="N5288" i="2"/>
  <c r="N5289" i="2"/>
  <c r="N5290" i="2"/>
  <c r="N5291" i="2"/>
  <c r="N5292" i="2"/>
  <c r="N5293" i="2"/>
  <c r="N5294" i="2"/>
  <c r="N5295" i="2"/>
  <c r="N5296" i="2"/>
  <c r="N5297" i="2"/>
  <c r="N5298" i="2"/>
  <c r="N5299" i="2"/>
  <c r="N5300" i="2"/>
  <c r="N5301" i="2"/>
  <c r="N5302" i="2"/>
  <c r="N5303" i="2"/>
  <c r="N5304" i="2"/>
  <c r="N5305" i="2"/>
  <c r="N5306" i="2"/>
  <c r="N5307" i="2"/>
  <c r="N5308" i="2"/>
  <c r="N5309" i="2"/>
  <c r="N5310" i="2"/>
  <c r="N5311" i="2"/>
  <c r="N5312" i="2"/>
  <c r="N5313" i="2"/>
  <c r="N5314" i="2"/>
  <c r="N5315" i="2"/>
  <c r="N5316" i="2"/>
  <c r="N5317" i="2"/>
  <c r="N5318" i="2"/>
  <c r="N5319" i="2"/>
  <c r="N5320" i="2"/>
  <c r="N5321" i="2"/>
  <c r="N5322" i="2"/>
  <c r="N5323" i="2"/>
  <c r="N5324" i="2"/>
  <c r="N5325" i="2"/>
  <c r="N5326" i="2"/>
  <c r="N5327" i="2"/>
  <c r="N5328" i="2"/>
  <c r="N5329" i="2"/>
  <c r="N5330" i="2"/>
  <c r="N5331" i="2"/>
  <c r="N5332" i="2"/>
  <c r="N5333" i="2"/>
  <c r="N5334" i="2"/>
  <c r="N5335" i="2"/>
  <c r="N5336" i="2"/>
  <c r="N5337" i="2"/>
  <c r="N5338" i="2"/>
  <c r="N5339" i="2"/>
  <c r="N5340" i="2"/>
  <c r="N5341" i="2"/>
  <c r="N5342" i="2"/>
  <c r="N5343" i="2"/>
  <c r="N5344" i="2"/>
  <c r="N5345" i="2"/>
  <c r="N5346" i="2"/>
  <c r="N5347" i="2"/>
  <c r="N5348" i="2"/>
  <c r="N5349" i="2"/>
  <c r="N5350" i="2"/>
  <c r="N5351" i="2"/>
  <c r="N5352" i="2"/>
  <c r="N5353" i="2"/>
  <c r="N5354" i="2"/>
  <c r="N5355" i="2"/>
  <c r="N5356" i="2"/>
  <c r="N5357" i="2"/>
  <c r="N5358" i="2"/>
  <c r="N5359" i="2"/>
  <c r="N5360" i="2"/>
  <c r="N5361" i="2"/>
  <c r="N5362" i="2"/>
  <c r="N5363" i="2"/>
  <c r="N5364" i="2"/>
  <c r="N5365" i="2"/>
  <c r="N5366" i="2"/>
  <c r="N5367" i="2"/>
  <c r="N5368" i="2"/>
  <c r="N5369" i="2"/>
  <c r="N5370" i="2"/>
  <c r="N5371" i="2"/>
  <c r="N5372" i="2"/>
  <c r="N5373" i="2"/>
  <c r="N5374" i="2"/>
  <c r="N5375" i="2"/>
  <c r="N5376" i="2"/>
  <c r="N5377" i="2"/>
  <c r="N5378" i="2"/>
  <c r="N5379" i="2"/>
  <c r="N5380" i="2"/>
  <c r="N5381" i="2"/>
  <c r="N5382" i="2"/>
  <c r="N5383" i="2"/>
  <c r="N5384" i="2"/>
  <c r="N5385" i="2"/>
  <c r="N5386" i="2"/>
  <c r="N5387" i="2"/>
  <c r="N5388" i="2"/>
  <c r="N5389" i="2"/>
  <c r="N5390" i="2"/>
  <c r="N5391" i="2"/>
  <c r="N5392" i="2"/>
  <c r="N5393" i="2"/>
  <c r="N5394" i="2"/>
  <c r="N5395" i="2"/>
  <c r="N5396" i="2"/>
  <c r="N5397" i="2"/>
  <c r="N5398" i="2"/>
  <c r="N5399" i="2"/>
  <c r="N5400" i="2"/>
  <c r="N5401" i="2"/>
  <c r="N5402" i="2"/>
  <c r="N5403" i="2"/>
  <c r="N5404" i="2"/>
  <c r="N5405" i="2"/>
  <c r="N5406" i="2"/>
  <c r="N5407" i="2"/>
  <c r="N5408" i="2"/>
  <c r="N5409" i="2"/>
  <c r="N5410" i="2"/>
  <c r="N5411" i="2"/>
  <c r="N5412" i="2"/>
  <c r="N5413" i="2"/>
  <c r="N5414" i="2"/>
  <c r="N5415" i="2"/>
  <c r="N5416" i="2"/>
  <c r="N5417" i="2"/>
  <c r="N5418" i="2"/>
  <c r="N5419" i="2"/>
  <c r="N5420" i="2"/>
  <c r="N5421" i="2"/>
  <c r="N5422" i="2"/>
  <c r="N5423" i="2"/>
  <c r="N5424" i="2"/>
  <c r="N5425" i="2"/>
  <c r="N5426" i="2"/>
  <c r="N5427" i="2"/>
  <c r="N5428" i="2"/>
  <c r="N5429" i="2"/>
  <c r="N5430" i="2"/>
  <c r="N5431" i="2"/>
  <c r="N5432" i="2"/>
  <c r="N5433" i="2"/>
  <c r="N5434" i="2"/>
  <c r="N5435" i="2"/>
  <c r="N5436" i="2"/>
  <c r="N5437" i="2"/>
  <c r="N5438" i="2"/>
  <c r="N5439" i="2"/>
  <c r="N5440" i="2"/>
  <c r="N5441" i="2"/>
  <c r="N5442" i="2"/>
  <c r="N5443" i="2"/>
  <c r="N5444" i="2"/>
  <c r="N5445" i="2"/>
  <c r="N5446" i="2"/>
  <c r="N5447" i="2"/>
  <c r="N5448" i="2"/>
  <c r="N5449" i="2"/>
  <c r="N5450" i="2"/>
  <c r="N5451" i="2"/>
  <c r="N5452" i="2"/>
  <c r="N5453" i="2"/>
  <c r="N5454" i="2"/>
  <c r="N5455" i="2"/>
  <c r="N5456" i="2"/>
  <c r="N5457" i="2"/>
  <c r="N5458" i="2"/>
  <c r="N5459" i="2"/>
  <c r="N5460" i="2"/>
  <c r="N5461" i="2"/>
  <c r="N5462" i="2"/>
  <c r="N5463" i="2"/>
  <c r="N5464" i="2"/>
  <c r="N5465" i="2"/>
  <c r="N5466" i="2"/>
  <c r="N5467" i="2"/>
  <c r="N5468" i="2"/>
  <c r="N5469" i="2"/>
  <c r="N5470" i="2"/>
  <c r="N5471" i="2"/>
  <c r="N5472" i="2"/>
  <c r="N5473" i="2"/>
  <c r="N5474" i="2"/>
  <c r="N5475" i="2"/>
  <c r="N5476" i="2"/>
  <c r="N5477" i="2"/>
  <c r="N5478" i="2"/>
  <c r="N5479" i="2"/>
  <c r="N5480" i="2"/>
  <c r="N5481" i="2"/>
  <c r="N5482" i="2"/>
  <c r="N5483" i="2"/>
  <c r="N5484" i="2"/>
  <c r="N5485" i="2"/>
  <c r="N5486" i="2"/>
  <c r="N5487" i="2"/>
  <c r="N5488" i="2"/>
  <c r="N5489" i="2"/>
  <c r="N5490" i="2"/>
  <c r="N5491" i="2"/>
  <c r="N5492" i="2"/>
  <c r="N5493" i="2"/>
  <c r="N5494" i="2"/>
  <c r="N5495" i="2"/>
  <c r="N5496" i="2"/>
  <c r="N5497" i="2"/>
  <c r="N5498" i="2"/>
  <c r="N5499" i="2"/>
  <c r="N5500" i="2"/>
  <c r="N5501" i="2"/>
  <c r="N5502" i="2"/>
  <c r="N5503" i="2"/>
  <c r="N5504" i="2"/>
  <c r="N5505" i="2"/>
  <c r="N5506" i="2"/>
  <c r="N5507" i="2"/>
  <c r="N5508" i="2"/>
  <c r="N5509" i="2"/>
  <c r="N5510" i="2"/>
  <c r="N5511" i="2"/>
  <c r="N5512" i="2"/>
  <c r="N5513" i="2"/>
  <c r="N5514" i="2"/>
  <c r="N5515" i="2"/>
  <c r="N5516" i="2"/>
  <c r="N5517" i="2"/>
  <c r="N5518" i="2"/>
  <c r="N5519" i="2"/>
  <c r="N5520" i="2"/>
  <c r="N5521" i="2"/>
  <c r="N5522" i="2"/>
  <c r="N5523" i="2"/>
  <c r="N5524" i="2"/>
  <c r="N5525" i="2"/>
  <c r="N5526" i="2"/>
  <c r="N5527" i="2"/>
  <c r="N5528" i="2"/>
  <c r="N5529" i="2"/>
  <c r="N5530" i="2"/>
  <c r="N5531" i="2"/>
  <c r="N5532" i="2"/>
  <c r="N5533" i="2"/>
  <c r="N5534" i="2"/>
  <c r="N5535" i="2"/>
  <c r="N5536" i="2"/>
  <c r="N5537" i="2"/>
  <c r="N5538" i="2"/>
  <c r="N5539" i="2"/>
  <c r="N5540" i="2"/>
  <c r="N5541" i="2"/>
  <c r="N5542" i="2"/>
  <c r="N5543" i="2"/>
  <c r="N5544" i="2"/>
  <c r="N5545" i="2"/>
  <c r="N5546" i="2"/>
  <c r="N5547" i="2"/>
  <c r="N5548" i="2"/>
  <c r="N5549" i="2"/>
  <c r="N5550" i="2"/>
  <c r="N5551" i="2"/>
  <c r="N5552" i="2"/>
  <c r="N5553" i="2"/>
  <c r="N5554" i="2"/>
  <c r="N5555" i="2"/>
  <c r="N5556" i="2"/>
  <c r="N5557" i="2"/>
  <c r="N5558" i="2"/>
  <c r="N5559" i="2"/>
  <c r="N5560" i="2"/>
  <c r="N5561" i="2"/>
  <c r="N5562" i="2"/>
  <c r="N5563" i="2"/>
  <c r="N5564" i="2"/>
  <c r="N5565" i="2"/>
  <c r="N5566" i="2"/>
  <c r="N5567" i="2"/>
  <c r="N5568" i="2"/>
  <c r="N5569" i="2"/>
  <c r="N5570" i="2"/>
  <c r="N5571" i="2"/>
  <c r="N5572" i="2"/>
  <c r="N5573" i="2"/>
  <c r="N5574" i="2"/>
  <c r="N5575" i="2"/>
  <c r="N5576" i="2"/>
  <c r="N5577" i="2"/>
  <c r="N5578" i="2"/>
  <c r="N5579" i="2"/>
  <c r="N5580" i="2"/>
  <c r="N5581" i="2"/>
  <c r="N5582" i="2"/>
  <c r="N5583" i="2"/>
  <c r="N5584" i="2"/>
  <c r="N5585" i="2"/>
  <c r="N5586" i="2"/>
  <c r="N5587" i="2"/>
  <c r="N5588" i="2"/>
  <c r="N5589" i="2"/>
  <c r="N5590" i="2"/>
  <c r="N5591" i="2"/>
  <c r="N5592" i="2"/>
  <c r="N5593" i="2"/>
  <c r="N5594" i="2"/>
  <c r="N5595" i="2"/>
  <c r="N5596" i="2"/>
  <c r="N5597" i="2"/>
  <c r="N5598" i="2"/>
  <c r="N5599" i="2"/>
  <c r="N5600" i="2"/>
  <c r="N5601" i="2"/>
  <c r="N5602" i="2"/>
  <c r="N5603" i="2"/>
  <c r="N5604" i="2"/>
  <c r="N5605" i="2"/>
  <c r="N5606" i="2"/>
  <c r="N5607" i="2"/>
  <c r="N5608" i="2"/>
  <c r="N5609" i="2"/>
  <c r="N5610" i="2"/>
  <c r="N5611" i="2"/>
  <c r="N5612" i="2"/>
  <c r="N5613" i="2"/>
  <c r="N5614" i="2"/>
  <c r="N5615" i="2"/>
  <c r="N5616" i="2"/>
  <c r="N5617" i="2"/>
  <c r="N5618" i="2"/>
  <c r="N5619" i="2"/>
  <c r="N5620" i="2"/>
  <c r="N5621" i="2"/>
  <c r="N5622" i="2"/>
  <c r="N5623" i="2"/>
  <c r="N5624" i="2"/>
  <c r="N5625" i="2"/>
  <c r="N5626" i="2"/>
  <c r="N5627" i="2"/>
  <c r="N5628" i="2"/>
  <c r="N5629" i="2"/>
  <c r="N5630" i="2"/>
  <c r="N5631" i="2"/>
  <c r="N5632" i="2"/>
  <c r="N5633" i="2"/>
  <c r="N5634" i="2"/>
  <c r="N5635" i="2"/>
  <c r="N5636" i="2"/>
  <c r="N5637" i="2"/>
  <c r="N5638" i="2"/>
  <c r="N5639" i="2"/>
  <c r="N5640" i="2"/>
  <c r="N5641" i="2"/>
  <c r="N5642" i="2"/>
  <c r="N5643" i="2"/>
  <c r="N5644" i="2"/>
  <c r="N5645" i="2"/>
  <c r="N5646" i="2"/>
  <c r="N5647" i="2"/>
  <c r="N5648" i="2"/>
  <c r="N5649" i="2"/>
  <c r="N5650" i="2"/>
  <c r="N5651" i="2"/>
  <c r="N5652" i="2"/>
  <c r="N5653" i="2"/>
  <c r="N5654" i="2"/>
  <c r="N5655" i="2"/>
  <c r="N5656" i="2"/>
  <c r="N5657" i="2"/>
  <c r="N5658" i="2"/>
  <c r="N5659" i="2"/>
  <c r="N5660" i="2"/>
  <c r="N5661" i="2"/>
  <c r="N5662" i="2"/>
  <c r="N5663" i="2"/>
  <c r="N5664" i="2"/>
  <c r="N5665" i="2"/>
  <c r="N5666" i="2"/>
  <c r="N5667" i="2"/>
  <c r="N5668" i="2"/>
  <c r="N5669" i="2"/>
  <c r="N5670" i="2"/>
  <c r="N5671" i="2"/>
  <c r="N5672" i="2"/>
  <c r="N5673" i="2"/>
  <c r="N5674" i="2"/>
  <c r="N5675" i="2"/>
  <c r="N5676" i="2"/>
  <c r="N5677" i="2"/>
  <c r="N5678" i="2"/>
  <c r="N5679" i="2"/>
  <c r="N5680" i="2"/>
  <c r="N5681" i="2"/>
  <c r="N5682" i="2"/>
  <c r="N5683" i="2"/>
  <c r="N5684" i="2"/>
  <c r="N5685" i="2"/>
  <c r="N5686" i="2"/>
  <c r="N5687" i="2"/>
  <c r="N5688" i="2"/>
  <c r="N5689" i="2"/>
  <c r="N5690" i="2"/>
  <c r="N5691" i="2"/>
  <c r="N5692" i="2"/>
  <c r="N5693" i="2"/>
  <c r="N5694" i="2"/>
  <c r="N5695" i="2"/>
  <c r="N5696" i="2"/>
  <c r="N5697" i="2"/>
  <c r="N5698" i="2"/>
  <c r="N5699" i="2"/>
  <c r="N5700" i="2"/>
  <c r="N5701" i="2"/>
  <c r="N5702" i="2"/>
  <c r="N5703" i="2"/>
  <c r="N5704" i="2"/>
  <c r="N5705" i="2"/>
  <c r="N5706" i="2"/>
  <c r="N5707" i="2"/>
  <c r="N5708" i="2"/>
  <c r="N5709" i="2"/>
  <c r="N5710" i="2"/>
  <c r="N5711" i="2"/>
  <c r="N5712" i="2"/>
  <c r="N5713" i="2"/>
  <c r="N5714" i="2"/>
  <c r="N5715" i="2"/>
  <c r="N5716" i="2"/>
  <c r="N5717" i="2"/>
  <c r="N5718" i="2"/>
  <c r="N5719" i="2"/>
  <c r="N5720" i="2"/>
  <c r="N5721" i="2"/>
  <c r="N5722" i="2"/>
  <c r="N5723" i="2"/>
  <c r="N5724" i="2"/>
  <c r="N5725" i="2"/>
  <c r="N5726" i="2"/>
  <c r="N5727" i="2"/>
  <c r="N5728" i="2"/>
  <c r="N5729" i="2"/>
  <c r="N5730" i="2"/>
  <c r="N5731" i="2"/>
  <c r="N5732" i="2"/>
  <c r="N5733" i="2"/>
  <c r="N5734" i="2"/>
  <c r="N5735" i="2"/>
  <c r="N5736" i="2"/>
  <c r="N5737" i="2"/>
  <c r="N5738" i="2"/>
  <c r="N5739" i="2"/>
  <c r="N5740" i="2"/>
  <c r="N5741" i="2"/>
  <c r="N5742" i="2"/>
  <c r="N5743" i="2"/>
  <c r="N5744" i="2"/>
  <c r="N5745" i="2"/>
  <c r="N5746" i="2"/>
  <c r="N5747" i="2"/>
  <c r="N5748" i="2"/>
  <c r="N5749" i="2"/>
  <c r="N5750" i="2"/>
  <c r="N5751" i="2"/>
  <c r="N5752" i="2"/>
  <c r="N5753" i="2"/>
  <c r="N5754" i="2"/>
  <c r="N5755" i="2"/>
  <c r="N5756" i="2"/>
  <c r="N5757" i="2"/>
  <c r="N5758" i="2"/>
  <c r="N5759" i="2"/>
  <c r="N5760" i="2"/>
  <c r="N5761" i="2"/>
  <c r="N5762" i="2"/>
  <c r="N5763" i="2"/>
  <c r="N5764" i="2"/>
  <c r="N5765" i="2"/>
  <c r="N5766" i="2"/>
  <c r="N5767" i="2"/>
  <c r="N5768" i="2"/>
  <c r="N5769" i="2"/>
  <c r="N5770" i="2"/>
  <c r="N5771" i="2"/>
  <c r="N5772" i="2"/>
  <c r="N5773" i="2"/>
  <c r="N5774" i="2"/>
  <c r="N5775" i="2"/>
  <c r="N5776" i="2"/>
  <c r="N5777" i="2"/>
  <c r="N5778" i="2"/>
  <c r="N5779" i="2"/>
  <c r="N5780" i="2"/>
  <c r="N5781" i="2"/>
  <c r="N5782" i="2"/>
  <c r="N5783" i="2"/>
  <c r="N5784" i="2"/>
  <c r="N5785" i="2"/>
  <c r="N5786" i="2"/>
  <c r="N5787" i="2"/>
  <c r="N5788" i="2"/>
  <c r="N5789" i="2"/>
  <c r="N5790" i="2"/>
  <c r="N5791" i="2"/>
  <c r="N5792" i="2"/>
  <c r="N5793" i="2"/>
  <c r="N5794" i="2"/>
  <c r="N5795" i="2"/>
  <c r="N5796" i="2"/>
  <c r="N5797" i="2"/>
  <c r="N5798" i="2"/>
  <c r="N5799" i="2"/>
  <c r="N5800" i="2"/>
  <c r="N5801" i="2"/>
  <c r="N5802" i="2"/>
  <c r="N5803" i="2"/>
  <c r="N5804" i="2"/>
  <c r="N5805" i="2"/>
  <c r="N5806" i="2"/>
  <c r="N5807" i="2"/>
  <c r="N5808" i="2"/>
  <c r="N5809" i="2"/>
  <c r="N5810" i="2"/>
  <c r="N5811" i="2"/>
  <c r="N5812" i="2"/>
  <c r="N5813" i="2"/>
  <c r="N5814" i="2"/>
  <c r="N5815" i="2"/>
  <c r="N5816" i="2"/>
  <c r="N5817" i="2"/>
  <c r="N5818" i="2"/>
  <c r="N5819" i="2"/>
  <c r="N5820" i="2"/>
  <c r="N5821" i="2"/>
  <c r="N5822" i="2"/>
  <c r="N5823" i="2"/>
  <c r="N5824" i="2"/>
  <c r="N5825" i="2"/>
  <c r="N5826" i="2"/>
  <c r="N5827" i="2"/>
  <c r="N5828" i="2"/>
  <c r="N5829" i="2"/>
  <c r="N5830" i="2"/>
  <c r="N5831" i="2"/>
  <c r="N5832" i="2"/>
  <c r="N5833" i="2"/>
  <c r="N5834" i="2"/>
  <c r="N5835" i="2"/>
  <c r="N5836" i="2"/>
  <c r="N5837" i="2"/>
  <c r="N5838" i="2"/>
  <c r="N5839" i="2"/>
  <c r="N5840" i="2"/>
  <c r="N5841" i="2"/>
  <c r="N5842" i="2"/>
  <c r="N5843" i="2"/>
  <c r="N5844" i="2"/>
  <c r="N5845" i="2"/>
  <c r="N5846" i="2"/>
  <c r="N5847" i="2"/>
  <c r="N5848" i="2"/>
  <c r="N5849" i="2"/>
  <c r="N5850" i="2"/>
  <c r="N5851" i="2"/>
  <c r="N5852" i="2"/>
  <c r="N5853" i="2"/>
  <c r="N5854" i="2"/>
  <c r="N5855" i="2"/>
  <c r="N5856" i="2"/>
  <c r="N5857" i="2"/>
  <c r="N5858" i="2"/>
  <c r="N5859" i="2"/>
  <c r="N5860" i="2"/>
  <c r="N5861" i="2"/>
  <c r="N5862" i="2"/>
  <c r="N5863" i="2"/>
  <c r="N5864" i="2"/>
  <c r="N5865" i="2"/>
  <c r="N5866" i="2"/>
  <c r="N5867" i="2"/>
  <c r="N5868" i="2"/>
  <c r="N5869" i="2"/>
  <c r="N5870" i="2"/>
  <c r="N5871" i="2"/>
  <c r="N5872" i="2"/>
  <c r="N5873" i="2"/>
  <c r="N5874" i="2"/>
  <c r="N5875" i="2"/>
  <c r="N5876" i="2"/>
  <c r="N5877" i="2"/>
  <c r="N5878" i="2"/>
  <c r="N5879" i="2"/>
  <c r="N5880" i="2"/>
  <c r="N5881" i="2"/>
  <c r="N5882" i="2"/>
  <c r="N5883" i="2"/>
  <c r="N5884" i="2"/>
  <c r="N5885" i="2"/>
  <c r="N5886" i="2"/>
  <c r="N5887" i="2"/>
  <c r="N5888" i="2"/>
  <c r="N5889" i="2"/>
  <c r="N5890" i="2"/>
  <c r="N5891" i="2"/>
  <c r="N5892" i="2"/>
  <c r="N5893" i="2"/>
  <c r="N5894" i="2"/>
  <c r="N5895" i="2"/>
  <c r="N5896" i="2"/>
  <c r="N5897" i="2"/>
  <c r="N5898" i="2"/>
  <c r="N5899" i="2"/>
  <c r="N5900" i="2"/>
  <c r="N5901" i="2"/>
  <c r="N5902" i="2"/>
  <c r="N5903" i="2"/>
  <c r="N5904" i="2"/>
  <c r="N5905" i="2"/>
  <c r="N5906" i="2"/>
  <c r="N5907" i="2"/>
  <c r="N5908" i="2"/>
  <c r="N5909" i="2"/>
  <c r="N5910" i="2"/>
  <c r="N5911" i="2"/>
  <c r="N5912" i="2"/>
  <c r="N5913" i="2"/>
  <c r="N5914" i="2"/>
  <c r="N5915" i="2"/>
  <c r="N5916" i="2"/>
  <c r="N5917" i="2"/>
  <c r="N5918" i="2"/>
  <c r="N5919" i="2"/>
  <c r="N5920" i="2"/>
  <c r="N5921" i="2"/>
  <c r="N5922" i="2"/>
  <c r="N5923" i="2"/>
  <c r="N5924" i="2"/>
  <c r="N5925" i="2"/>
  <c r="N5926" i="2"/>
  <c r="N5927" i="2"/>
  <c r="N5928" i="2"/>
  <c r="N5929" i="2"/>
  <c r="N5930" i="2"/>
  <c r="N5931" i="2"/>
  <c r="N5932" i="2"/>
  <c r="N5933" i="2"/>
  <c r="N5934" i="2"/>
  <c r="N5935" i="2"/>
  <c r="N5936" i="2"/>
  <c r="N5937" i="2"/>
  <c r="N5938" i="2"/>
  <c r="N5939" i="2"/>
  <c r="N5940" i="2"/>
  <c r="N5941" i="2"/>
  <c r="N5942" i="2"/>
  <c r="N5943" i="2"/>
  <c r="N5944" i="2"/>
  <c r="N5945" i="2"/>
  <c r="N5946" i="2"/>
  <c r="N5947" i="2"/>
  <c r="N5948" i="2"/>
  <c r="N5949" i="2"/>
  <c r="N5950" i="2"/>
  <c r="N5951" i="2"/>
  <c r="N5952" i="2"/>
  <c r="N5953" i="2"/>
  <c r="N5954" i="2"/>
  <c r="N5955" i="2"/>
  <c r="N5956" i="2"/>
  <c r="N5957" i="2"/>
  <c r="N5958" i="2"/>
  <c r="N5959" i="2"/>
  <c r="N5960" i="2"/>
  <c r="N5961" i="2"/>
  <c r="N5962" i="2"/>
  <c r="N5963" i="2"/>
  <c r="N5964" i="2"/>
  <c r="N5965" i="2"/>
  <c r="N5966" i="2"/>
  <c r="N5967" i="2"/>
  <c r="N5968" i="2"/>
  <c r="N5969" i="2"/>
  <c r="N5970" i="2"/>
  <c r="N5971" i="2"/>
  <c r="N5972" i="2"/>
  <c r="N5973" i="2"/>
  <c r="N5974" i="2"/>
  <c r="N5975" i="2"/>
  <c r="N5976" i="2"/>
  <c r="N5977" i="2"/>
  <c r="N5978" i="2"/>
  <c r="N5979" i="2"/>
  <c r="N5980" i="2"/>
  <c r="N5981" i="2"/>
  <c r="N5982" i="2"/>
  <c r="N5983" i="2"/>
  <c r="N5984" i="2"/>
  <c r="N5985" i="2"/>
  <c r="N5986" i="2"/>
  <c r="N5987" i="2"/>
  <c r="N5988" i="2"/>
  <c r="N5989" i="2"/>
  <c r="N5990" i="2"/>
  <c r="N5991" i="2"/>
  <c r="N5992" i="2"/>
  <c r="N5993" i="2"/>
  <c r="N5994" i="2"/>
  <c r="N5995" i="2"/>
  <c r="N5996" i="2"/>
  <c r="N5997" i="2"/>
  <c r="N5998" i="2"/>
  <c r="N5999" i="2"/>
  <c r="N6000" i="2"/>
  <c r="N6001" i="2"/>
  <c r="N6002" i="2"/>
  <c r="N6003" i="2"/>
  <c r="N6004" i="2"/>
  <c r="N6005" i="2"/>
  <c r="N6006" i="2"/>
  <c r="N6007" i="2"/>
  <c r="N6008" i="2"/>
  <c r="N6009" i="2"/>
  <c r="N6010" i="2"/>
  <c r="N6011" i="2"/>
  <c r="N6012" i="2"/>
  <c r="N6013" i="2"/>
  <c r="N6014" i="2"/>
  <c r="N6015" i="2"/>
  <c r="N6016" i="2"/>
  <c r="N6017" i="2"/>
  <c r="N6018" i="2"/>
  <c r="N6019" i="2"/>
  <c r="N6020" i="2"/>
  <c r="N6021" i="2"/>
  <c r="N6022" i="2"/>
  <c r="N6023" i="2"/>
  <c r="N6024" i="2"/>
  <c r="N6025" i="2"/>
  <c r="N6026" i="2"/>
  <c r="N6027" i="2"/>
  <c r="N6028" i="2"/>
  <c r="N6029" i="2"/>
  <c r="N6030" i="2"/>
  <c r="N6031" i="2"/>
  <c r="N6032" i="2"/>
  <c r="N6033" i="2"/>
  <c r="N6034" i="2"/>
  <c r="N6035" i="2"/>
  <c r="N6036" i="2"/>
  <c r="N6037" i="2"/>
  <c r="N6038" i="2"/>
  <c r="N6039" i="2"/>
  <c r="N6040" i="2"/>
  <c r="N6041" i="2"/>
  <c r="N6042" i="2"/>
  <c r="N6043" i="2"/>
  <c r="N6044" i="2"/>
  <c r="N6045" i="2"/>
  <c r="N6046" i="2"/>
  <c r="N6047" i="2"/>
  <c r="N6048" i="2"/>
  <c r="N6049" i="2"/>
  <c r="N6050" i="2"/>
  <c r="N6051" i="2"/>
  <c r="N6052" i="2"/>
  <c r="N6053" i="2"/>
  <c r="N6054" i="2"/>
  <c r="N6055" i="2"/>
  <c r="N6056" i="2"/>
  <c r="N6057" i="2"/>
  <c r="N6058" i="2"/>
  <c r="N6059" i="2"/>
  <c r="N6060" i="2"/>
  <c r="N6061" i="2"/>
  <c r="N6062" i="2"/>
  <c r="N6063" i="2"/>
  <c r="N6064" i="2"/>
  <c r="N6065" i="2"/>
  <c r="N6066" i="2"/>
  <c r="N6067" i="2"/>
  <c r="N6068" i="2"/>
  <c r="N6069" i="2"/>
  <c r="N6070" i="2"/>
  <c r="N6071" i="2"/>
  <c r="N6072" i="2"/>
  <c r="N6073" i="2"/>
  <c r="N6074" i="2"/>
  <c r="N6075" i="2"/>
  <c r="N6076" i="2"/>
  <c r="N6077" i="2"/>
  <c r="N6078" i="2"/>
  <c r="N6079" i="2"/>
  <c r="N6080" i="2"/>
  <c r="N6081" i="2"/>
  <c r="N6082" i="2"/>
  <c r="N6083" i="2"/>
  <c r="N6084" i="2"/>
  <c r="N6085" i="2"/>
  <c r="N6086" i="2"/>
  <c r="N6087" i="2"/>
  <c r="N6088" i="2"/>
  <c r="N6089" i="2"/>
  <c r="N6090" i="2"/>
  <c r="N6091" i="2"/>
  <c r="N6092" i="2"/>
  <c r="N6093" i="2"/>
  <c r="N6094" i="2"/>
  <c r="N6095" i="2"/>
  <c r="N6096" i="2"/>
  <c r="N6097" i="2"/>
  <c r="N6098" i="2"/>
  <c r="N6099" i="2"/>
  <c r="N6100" i="2"/>
  <c r="N6101" i="2"/>
  <c r="N6102" i="2"/>
  <c r="N6103" i="2"/>
  <c r="N6104" i="2"/>
  <c r="N6105" i="2"/>
  <c r="N6106" i="2"/>
  <c r="N6107" i="2"/>
  <c r="N6108" i="2"/>
  <c r="N6109" i="2"/>
  <c r="N6110" i="2"/>
  <c r="N6111" i="2"/>
  <c r="N6112" i="2"/>
  <c r="N6113" i="2"/>
  <c r="N6114" i="2"/>
  <c r="N6115" i="2"/>
  <c r="N6116" i="2"/>
  <c r="N6117" i="2"/>
  <c r="N6118" i="2"/>
  <c r="N6119" i="2"/>
  <c r="N6120" i="2"/>
  <c r="N6121" i="2"/>
  <c r="N6122" i="2"/>
  <c r="N6123" i="2"/>
  <c r="N6124" i="2"/>
  <c r="N6125" i="2"/>
  <c r="N6126" i="2"/>
  <c r="N6127" i="2"/>
  <c r="N6128" i="2"/>
  <c r="N6129" i="2"/>
  <c r="N6130" i="2"/>
  <c r="N6131" i="2"/>
  <c r="N6132" i="2"/>
  <c r="N6133" i="2"/>
  <c r="N6134" i="2"/>
  <c r="N6135" i="2"/>
  <c r="N6136" i="2"/>
  <c r="N6137" i="2"/>
  <c r="N6138" i="2"/>
  <c r="N6139" i="2"/>
  <c r="N6140" i="2"/>
  <c r="N6141" i="2"/>
  <c r="N6142" i="2"/>
  <c r="N6143" i="2"/>
  <c r="N6144" i="2"/>
  <c r="N6145" i="2"/>
  <c r="N6146" i="2"/>
  <c r="N6147" i="2"/>
  <c r="N6148" i="2"/>
  <c r="N6149" i="2"/>
  <c r="N6150" i="2"/>
  <c r="N6151" i="2"/>
  <c r="N6152" i="2"/>
  <c r="N6153" i="2"/>
  <c r="N6154" i="2"/>
  <c r="N6155" i="2"/>
  <c r="N6156" i="2"/>
  <c r="N6157" i="2"/>
  <c r="N6158" i="2"/>
  <c r="N6159" i="2"/>
  <c r="N6160" i="2"/>
  <c r="N6161" i="2"/>
  <c r="N6162" i="2"/>
  <c r="N6163" i="2"/>
  <c r="N6164" i="2"/>
  <c r="N6165" i="2"/>
  <c r="N6166" i="2"/>
  <c r="N6167" i="2"/>
  <c r="N6168" i="2"/>
  <c r="N6169" i="2"/>
  <c r="N6170" i="2"/>
  <c r="N6171" i="2"/>
  <c r="N6172" i="2"/>
  <c r="N6173" i="2"/>
  <c r="N6174" i="2"/>
  <c r="N6175" i="2"/>
  <c r="N6176" i="2"/>
  <c r="N6177" i="2"/>
  <c r="N6178" i="2"/>
  <c r="N6179" i="2"/>
  <c r="N6180" i="2"/>
  <c r="N6181" i="2"/>
  <c r="N6182" i="2"/>
  <c r="N6183" i="2"/>
  <c r="N6184" i="2"/>
  <c r="N6185" i="2"/>
  <c r="N6186" i="2"/>
  <c r="N6187" i="2"/>
  <c r="N6188" i="2"/>
  <c r="N6189" i="2"/>
  <c r="N6190" i="2"/>
  <c r="N6191" i="2"/>
  <c r="N6192" i="2"/>
  <c r="N6193" i="2"/>
  <c r="N6194" i="2"/>
  <c r="N6195" i="2"/>
  <c r="N6196" i="2"/>
  <c r="N6197" i="2"/>
  <c r="N6198" i="2"/>
  <c r="N6199" i="2"/>
  <c r="N6200" i="2"/>
  <c r="N6201" i="2"/>
  <c r="N6202" i="2"/>
  <c r="N6203" i="2"/>
  <c r="N6204" i="2"/>
  <c r="N6205" i="2"/>
  <c r="N6206" i="2"/>
  <c r="N6207" i="2"/>
  <c r="N6208" i="2"/>
  <c r="N6209" i="2"/>
  <c r="N6210" i="2"/>
  <c r="N6211" i="2"/>
  <c r="N6212" i="2"/>
  <c r="N6213" i="2"/>
  <c r="N6214" i="2"/>
  <c r="N6215" i="2"/>
  <c r="N6216" i="2"/>
  <c r="N6217" i="2"/>
  <c r="N6218" i="2"/>
  <c r="N6219" i="2"/>
  <c r="N6220" i="2"/>
  <c r="N6221" i="2"/>
  <c r="N6222" i="2"/>
  <c r="N6223" i="2"/>
  <c r="N6224" i="2"/>
  <c r="N6225" i="2"/>
  <c r="N6226" i="2"/>
  <c r="N6227" i="2"/>
  <c r="N6228" i="2"/>
  <c r="N6229" i="2"/>
  <c r="N6230" i="2"/>
  <c r="N6231" i="2"/>
  <c r="N6232" i="2"/>
  <c r="N6233" i="2"/>
  <c r="N6234" i="2"/>
  <c r="N6235" i="2"/>
  <c r="N6236" i="2"/>
  <c r="N6237" i="2"/>
  <c r="N6238" i="2"/>
  <c r="N6239" i="2"/>
  <c r="N6240" i="2"/>
  <c r="N6241" i="2"/>
  <c r="N6242" i="2"/>
  <c r="N6243" i="2"/>
  <c r="N6244" i="2"/>
  <c r="N6245" i="2"/>
  <c r="N6246" i="2"/>
  <c r="N6247" i="2"/>
  <c r="N6248" i="2"/>
  <c r="N6249" i="2"/>
  <c r="N6250" i="2"/>
  <c r="N6251" i="2"/>
  <c r="N6252" i="2"/>
  <c r="N6253" i="2"/>
  <c r="N6254" i="2"/>
  <c r="N6255" i="2"/>
  <c r="N6256" i="2"/>
  <c r="N6257" i="2"/>
  <c r="N6258" i="2"/>
  <c r="N6259" i="2"/>
  <c r="N6260" i="2"/>
  <c r="N6261" i="2"/>
  <c r="N6262" i="2"/>
  <c r="N6263" i="2"/>
  <c r="N6264" i="2"/>
  <c r="N6265" i="2"/>
  <c r="N6266" i="2"/>
  <c r="N6267" i="2"/>
  <c r="N6268" i="2"/>
  <c r="N6269" i="2"/>
  <c r="N6270" i="2"/>
  <c r="N6271" i="2"/>
  <c r="N6272" i="2"/>
  <c r="N6273" i="2"/>
  <c r="N6274" i="2"/>
  <c r="N6275" i="2"/>
  <c r="N6276" i="2"/>
  <c r="N6277" i="2"/>
  <c r="N6278" i="2"/>
  <c r="N6279" i="2"/>
  <c r="N6280" i="2"/>
  <c r="N6281" i="2"/>
  <c r="N6282" i="2"/>
  <c r="N6283" i="2"/>
  <c r="N6284" i="2"/>
  <c r="N6285" i="2"/>
  <c r="N6286" i="2"/>
  <c r="N6287" i="2"/>
  <c r="N6288" i="2"/>
  <c r="N6289" i="2"/>
  <c r="N6290" i="2"/>
  <c r="N6291" i="2"/>
  <c r="N6292" i="2"/>
  <c r="N6293" i="2"/>
  <c r="N6294" i="2"/>
  <c r="N6295" i="2"/>
  <c r="N6296" i="2"/>
  <c r="N6297" i="2"/>
  <c r="N6298" i="2"/>
  <c r="N6299" i="2"/>
  <c r="N6300" i="2"/>
  <c r="N6301" i="2"/>
  <c r="N6302" i="2"/>
  <c r="N6303" i="2"/>
  <c r="N6304" i="2"/>
  <c r="N6305" i="2"/>
  <c r="N6306" i="2"/>
  <c r="N6307" i="2"/>
  <c r="N6308" i="2"/>
  <c r="N6309" i="2"/>
  <c r="N6310" i="2"/>
  <c r="N6311" i="2"/>
  <c r="N6312" i="2"/>
  <c r="N6313" i="2"/>
  <c r="N6314" i="2"/>
  <c r="N6315" i="2"/>
  <c r="N6316" i="2"/>
  <c r="N6317" i="2"/>
  <c r="N6318" i="2"/>
  <c r="N6319" i="2"/>
  <c r="N6320" i="2"/>
  <c r="N6321" i="2"/>
  <c r="N6322" i="2"/>
  <c r="N6323" i="2"/>
  <c r="N6324" i="2"/>
  <c r="N6325" i="2"/>
  <c r="N6326" i="2"/>
  <c r="N6327" i="2"/>
  <c r="N6328" i="2"/>
  <c r="N6329" i="2"/>
  <c r="N6330" i="2"/>
  <c r="N6331" i="2"/>
  <c r="N6332" i="2"/>
  <c r="N6333" i="2"/>
  <c r="N6334" i="2"/>
  <c r="N6335" i="2"/>
  <c r="N6336" i="2"/>
  <c r="N6337" i="2"/>
  <c r="N6338" i="2"/>
  <c r="N6339" i="2"/>
  <c r="N6340" i="2"/>
  <c r="N6341" i="2"/>
  <c r="N6342" i="2"/>
  <c r="N6343" i="2"/>
  <c r="N6344" i="2"/>
  <c r="N6345" i="2"/>
  <c r="N6346" i="2"/>
  <c r="N6347" i="2"/>
  <c r="N6348" i="2"/>
  <c r="N6349" i="2"/>
  <c r="N6350" i="2"/>
  <c r="N6351" i="2"/>
  <c r="N6352" i="2"/>
  <c r="N6353" i="2"/>
  <c r="N6354" i="2"/>
  <c r="N6355" i="2"/>
  <c r="N6356" i="2"/>
  <c r="N6357" i="2"/>
  <c r="N6358" i="2"/>
  <c r="N6359" i="2"/>
  <c r="N6360" i="2"/>
  <c r="N6361" i="2"/>
  <c r="N6362" i="2"/>
  <c r="N6363" i="2"/>
  <c r="N6364" i="2"/>
  <c r="N6365" i="2"/>
  <c r="N6366" i="2"/>
  <c r="N6367" i="2"/>
  <c r="N6368" i="2"/>
  <c r="N6369" i="2"/>
  <c r="N6370" i="2"/>
  <c r="N6371" i="2"/>
  <c r="N6372" i="2"/>
  <c r="N6373" i="2"/>
  <c r="N6374" i="2"/>
  <c r="N6375" i="2"/>
  <c r="N6376" i="2"/>
  <c r="N6377" i="2"/>
  <c r="N6378" i="2"/>
  <c r="N6379" i="2"/>
  <c r="N6380" i="2"/>
  <c r="N6381" i="2"/>
  <c r="N6382" i="2"/>
  <c r="N6383" i="2"/>
  <c r="N6384" i="2"/>
  <c r="N6385" i="2"/>
  <c r="N6386" i="2"/>
  <c r="N6387" i="2"/>
  <c r="N6388" i="2"/>
  <c r="N6389" i="2"/>
  <c r="N6390" i="2"/>
  <c r="N6391" i="2"/>
  <c r="N6392" i="2"/>
  <c r="N6393" i="2"/>
  <c r="N6394" i="2"/>
  <c r="N6395" i="2"/>
  <c r="N6396" i="2"/>
  <c r="N6397" i="2"/>
  <c r="N6398" i="2"/>
  <c r="N6399" i="2"/>
  <c r="N6400" i="2"/>
  <c r="N6401" i="2"/>
  <c r="N6402" i="2"/>
  <c r="N6403" i="2"/>
  <c r="N6404" i="2"/>
  <c r="N6405" i="2"/>
  <c r="N6406" i="2"/>
  <c r="N6407" i="2"/>
  <c r="N6408" i="2"/>
  <c r="N6409" i="2"/>
  <c r="N6410" i="2"/>
  <c r="N6411" i="2"/>
  <c r="N6412" i="2"/>
  <c r="N6413" i="2"/>
  <c r="N6414" i="2"/>
  <c r="N6415" i="2"/>
  <c r="N6416" i="2"/>
  <c r="N6417" i="2"/>
  <c r="N6418" i="2"/>
  <c r="N6419" i="2"/>
  <c r="N6420" i="2"/>
  <c r="N6421" i="2"/>
  <c r="N6422" i="2"/>
  <c r="N6423" i="2"/>
  <c r="N6424" i="2"/>
  <c r="N6425" i="2"/>
  <c r="N6426" i="2"/>
  <c r="N6427" i="2"/>
  <c r="N6428" i="2"/>
  <c r="N6429" i="2"/>
  <c r="N6430" i="2"/>
  <c r="N6431" i="2"/>
  <c r="N6432" i="2"/>
  <c r="N6433" i="2"/>
  <c r="N6434" i="2"/>
  <c r="N6435" i="2"/>
  <c r="N6436" i="2"/>
  <c r="N6437" i="2"/>
  <c r="N6438" i="2"/>
  <c r="N6439" i="2"/>
  <c r="N6440" i="2"/>
  <c r="N6441" i="2"/>
  <c r="N6442" i="2"/>
  <c r="N6443" i="2"/>
  <c r="N6444" i="2"/>
  <c r="N6445" i="2"/>
  <c r="N6446" i="2"/>
  <c r="N6447" i="2"/>
  <c r="N6448" i="2"/>
  <c r="N6449" i="2"/>
  <c r="N6450" i="2"/>
  <c r="N6451" i="2"/>
  <c r="N6452" i="2"/>
  <c r="N6453" i="2"/>
  <c r="N6454" i="2"/>
  <c r="N6455" i="2"/>
  <c r="N6456" i="2"/>
  <c r="N6457" i="2"/>
  <c r="N6458" i="2"/>
  <c r="N6459" i="2"/>
  <c r="N6460" i="2"/>
  <c r="N6461" i="2"/>
  <c r="N6462" i="2"/>
  <c r="N6463" i="2"/>
  <c r="N6464" i="2"/>
  <c r="N6465" i="2"/>
  <c r="N6466" i="2"/>
  <c r="N6467" i="2"/>
  <c r="N6468" i="2"/>
  <c r="N6469" i="2"/>
  <c r="N6470" i="2"/>
  <c r="N6471" i="2"/>
  <c r="N6472" i="2"/>
  <c r="N6473" i="2"/>
  <c r="N6474" i="2"/>
  <c r="N6475" i="2"/>
  <c r="N6476" i="2"/>
  <c r="N6477" i="2"/>
  <c r="N6478" i="2"/>
  <c r="N6479" i="2"/>
  <c r="N6480" i="2"/>
  <c r="N6481" i="2"/>
  <c r="N6482" i="2"/>
  <c r="N6483" i="2"/>
  <c r="N6484" i="2"/>
  <c r="N6485" i="2"/>
  <c r="N6486" i="2"/>
  <c r="N6487" i="2"/>
  <c r="N6488" i="2"/>
  <c r="N6489" i="2"/>
  <c r="N6490" i="2"/>
  <c r="N6491" i="2"/>
  <c r="N6492" i="2"/>
  <c r="N6493" i="2"/>
  <c r="N6494" i="2"/>
  <c r="N6495" i="2"/>
  <c r="N6496" i="2"/>
  <c r="N6497" i="2"/>
  <c r="N6498" i="2"/>
  <c r="N6499" i="2"/>
  <c r="N6500" i="2"/>
  <c r="N6501" i="2"/>
  <c r="N6502" i="2"/>
  <c r="N6503" i="2"/>
  <c r="N6504" i="2"/>
  <c r="N6505" i="2"/>
  <c r="N6506" i="2"/>
  <c r="N6507" i="2"/>
  <c r="N6508" i="2"/>
  <c r="N6509" i="2"/>
  <c r="N6510" i="2"/>
  <c r="N6511" i="2"/>
  <c r="N6512" i="2"/>
  <c r="N6513" i="2"/>
  <c r="N6514" i="2"/>
  <c r="N6515" i="2"/>
  <c r="N6516" i="2"/>
  <c r="N6517" i="2"/>
  <c r="N6518" i="2"/>
  <c r="N6519" i="2"/>
  <c r="N6520" i="2"/>
  <c r="N6521" i="2"/>
  <c r="N6522" i="2"/>
  <c r="N6523" i="2"/>
  <c r="N6524" i="2"/>
  <c r="N6525" i="2"/>
  <c r="N6526" i="2"/>
  <c r="N6527" i="2"/>
  <c r="N6528" i="2"/>
  <c r="N6529" i="2"/>
  <c r="N6530" i="2"/>
  <c r="N6531" i="2"/>
  <c r="N6532" i="2"/>
  <c r="N6533" i="2"/>
  <c r="N6534" i="2"/>
  <c r="N6535" i="2"/>
  <c r="N6536" i="2"/>
  <c r="N6537" i="2"/>
  <c r="N6538" i="2"/>
  <c r="N6539" i="2"/>
  <c r="N6540" i="2"/>
  <c r="N6541" i="2"/>
  <c r="N6542" i="2"/>
  <c r="N6543" i="2"/>
  <c r="N6544" i="2"/>
  <c r="N6545" i="2"/>
  <c r="N6546" i="2"/>
  <c r="N6547" i="2"/>
  <c r="N6548" i="2"/>
  <c r="N6549" i="2"/>
  <c r="N6550" i="2"/>
  <c r="N6551" i="2"/>
  <c r="N6552" i="2"/>
  <c r="N6553" i="2"/>
  <c r="N6554" i="2"/>
  <c r="N6555" i="2"/>
  <c r="N6556" i="2"/>
  <c r="N6557" i="2"/>
  <c r="N6558" i="2"/>
  <c r="N6559" i="2"/>
  <c r="N6560" i="2"/>
  <c r="N6561" i="2"/>
  <c r="N6562" i="2"/>
  <c r="N6563" i="2"/>
  <c r="N6564" i="2"/>
  <c r="N6565" i="2"/>
  <c r="N6566" i="2"/>
  <c r="N6567" i="2"/>
  <c r="N6568" i="2"/>
  <c r="N6569" i="2"/>
  <c r="N6570" i="2"/>
  <c r="N6571" i="2"/>
  <c r="N6572" i="2"/>
  <c r="N6573" i="2"/>
  <c r="N6574" i="2"/>
  <c r="N6575" i="2"/>
  <c r="N6576" i="2"/>
  <c r="N6577" i="2"/>
  <c r="N6578" i="2"/>
  <c r="N6579" i="2"/>
  <c r="N6580" i="2"/>
  <c r="N6581" i="2"/>
  <c r="N6582" i="2"/>
  <c r="N6583" i="2"/>
  <c r="N6584" i="2"/>
  <c r="N6585" i="2"/>
  <c r="N6586" i="2"/>
  <c r="N6587" i="2"/>
  <c r="N6588" i="2"/>
  <c r="N6589" i="2"/>
  <c r="N6590" i="2"/>
  <c r="N6591" i="2"/>
  <c r="N6592" i="2"/>
  <c r="N6593" i="2"/>
  <c r="N6594" i="2"/>
  <c r="N6595" i="2"/>
  <c r="N6596" i="2"/>
  <c r="N6597" i="2"/>
  <c r="N6598" i="2"/>
  <c r="N6599" i="2"/>
  <c r="N6600" i="2"/>
  <c r="N6601" i="2"/>
  <c r="N6602" i="2"/>
  <c r="N6603" i="2"/>
  <c r="N6604" i="2"/>
  <c r="N6605" i="2"/>
  <c r="N6606" i="2"/>
  <c r="N6607" i="2"/>
  <c r="N6608" i="2"/>
  <c r="N6609" i="2"/>
  <c r="N6610" i="2"/>
  <c r="N6611" i="2"/>
  <c r="N6612" i="2"/>
  <c r="N6613" i="2"/>
  <c r="N6614" i="2"/>
  <c r="N6615" i="2"/>
  <c r="N6616" i="2"/>
  <c r="N6617" i="2"/>
  <c r="N6618" i="2"/>
  <c r="N6619" i="2"/>
  <c r="N6620" i="2"/>
  <c r="N6621" i="2"/>
  <c r="N6622" i="2"/>
  <c r="N6623" i="2"/>
  <c r="N6624" i="2"/>
  <c r="N6625" i="2"/>
  <c r="N6626" i="2"/>
  <c r="N6627" i="2"/>
  <c r="N6628" i="2"/>
  <c r="N6629" i="2"/>
  <c r="N6630" i="2"/>
  <c r="N6631" i="2"/>
  <c r="N6632" i="2"/>
  <c r="N6633" i="2"/>
  <c r="N6634" i="2"/>
  <c r="N6635" i="2"/>
  <c r="N6636" i="2"/>
  <c r="N6637" i="2"/>
  <c r="N6638" i="2"/>
  <c r="N6639" i="2"/>
  <c r="N6640" i="2"/>
  <c r="N6641" i="2"/>
  <c r="N6642" i="2"/>
  <c r="N6643" i="2"/>
  <c r="N6644" i="2"/>
  <c r="N6645" i="2"/>
  <c r="N6646" i="2"/>
  <c r="N6647" i="2"/>
  <c r="N6648" i="2"/>
  <c r="N6649" i="2"/>
  <c r="N6650" i="2"/>
  <c r="N6651" i="2"/>
  <c r="N6652" i="2"/>
  <c r="N6653" i="2"/>
  <c r="N6654" i="2"/>
  <c r="N6655" i="2"/>
  <c r="N6656" i="2"/>
  <c r="N6657" i="2"/>
  <c r="N6658" i="2"/>
  <c r="N6659" i="2"/>
  <c r="N6660" i="2"/>
  <c r="N6661" i="2"/>
  <c r="N6662" i="2"/>
  <c r="N6663" i="2"/>
  <c r="N6664" i="2"/>
  <c r="N6665" i="2"/>
  <c r="N6666" i="2"/>
  <c r="N6667" i="2"/>
  <c r="N6668" i="2"/>
  <c r="N6669" i="2"/>
  <c r="N6670" i="2"/>
  <c r="N6671" i="2"/>
  <c r="N6672" i="2"/>
  <c r="N6673" i="2"/>
  <c r="N6674" i="2"/>
  <c r="N6675" i="2"/>
  <c r="N6676" i="2"/>
  <c r="N6677" i="2"/>
  <c r="N6678" i="2"/>
  <c r="N6679" i="2"/>
  <c r="N6680" i="2"/>
  <c r="N6681" i="2"/>
  <c r="N6682" i="2"/>
  <c r="N6683" i="2"/>
  <c r="N6684" i="2"/>
  <c r="N6685" i="2"/>
  <c r="N6686" i="2"/>
  <c r="N6687" i="2"/>
  <c r="N6688" i="2"/>
  <c r="N6689" i="2"/>
  <c r="N6690" i="2"/>
  <c r="N6691" i="2"/>
  <c r="N6692" i="2"/>
  <c r="N6693" i="2"/>
  <c r="N6694" i="2"/>
  <c r="N6695" i="2"/>
  <c r="N6696" i="2"/>
  <c r="N6697" i="2"/>
  <c r="N6698" i="2"/>
  <c r="N6699" i="2"/>
  <c r="N6700" i="2"/>
  <c r="N6701" i="2"/>
  <c r="N6702" i="2"/>
  <c r="N6703" i="2"/>
  <c r="N6704" i="2"/>
  <c r="N6705" i="2"/>
  <c r="N6706" i="2"/>
  <c r="N6707" i="2"/>
  <c r="N6708" i="2"/>
  <c r="N6709" i="2"/>
  <c r="N6710" i="2"/>
  <c r="N6711" i="2"/>
  <c r="N6712" i="2"/>
  <c r="N6713" i="2"/>
  <c r="N6714" i="2"/>
  <c r="N6715" i="2"/>
  <c r="N6716" i="2"/>
  <c r="N6717" i="2"/>
  <c r="N6718" i="2"/>
  <c r="N6719" i="2"/>
  <c r="N6720" i="2"/>
  <c r="N6721" i="2"/>
  <c r="N6722" i="2"/>
  <c r="N6723" i="2"/>
  <c r="N6724" i="2"/>
  <c r="N6725" i="2"/>
  <c r="N6726" i="2"/>
  <c r="N6727" i="2"/>
  <c r="N6728" i="2"/>
  <c r="N6729" i="2"/>
  <c r="N6730" i="2"/>
  <c r="N6731" i="2"/>
  <c r="N6732" i="2"/>
  <c r="N6733" i="2"/>
  <c r="N6734" i="2"/>
  <c r="N6735" i="2"/>
  <c r="N6736" i="2"/>
  <c r="N6737" i="2"/>
  <c r="N6738" i="2"/>
  <c r="N6739" i="2"/>
  <c r="N6740" i="2"/>
  <c r="N6741" i="2"/>
  <c r="N6742" i="2"/>
  <c r="N6743" i="2"/>
  <c r="N6744" i="2"/>
  <c r="N6745" i="2"/>
  <c r="N6746" i="2"/>
  <c r="N6747" i="2"/>
  <c r="N6748" i="2"/>
  <c r="N6749" i="2"/>
  <c r="N6750" i="2"/>
  <c r="N6751" i="2"/>
  <c r="N6752" i="2"/>
  <c r="N6753" i="2"/>
  <c r="N6754" i="2"/>
  <c r="N6755" i="2"/>
  <c r="N6756" i="2"/>
  <c r="N6757" i="2"/>
  <c r="N6758" i="2"/>
  <c r="N6759" i="2"/>
  <c r="N6760" i="2"/>
  <c r="N6761" i="2"/>
  <c r="N6762" i="2"/>
  <c r="N6763" i="2"/>
  <c r="N6764" i="2"/>
  <c r="N6765" i="2"/>
  <c r="N6766" i="2"/>
  <c r="N6767" i="2"/>
  <c r="N6768" i="2"/>
  <c r="N6769" i="2"/>
  <c r="N6770" i="2"/>
  <c r="N6771" i="2"/>
  <c r="N6772" i="2"/>
  <c r="N6773" i="2"/>
  <c r="N6774" i="2"/>
  <c r="N6775" i="2"/>
  <c r="N6776" i="2"/>
  <c r="N6777" i="2"/>
  <c r="N6778" i="2"/>
  <c r="N6779" i="2"/>
  <c r="N6780" i="2"/>
  <c r="N6781" i="2"/>
  <c r="N6782" i="2"/>
  <c r="N6783" i="2"/>
  <c r="N6784" i="2"/>
  <c r="N6785" i="2"/>
  <c r="N6786" i="2"/>
  <c r="N6787" i="2"/>
  <c r="N6788" i="2"/>
  <c r="N6789" i="2"/>
  <c r="N6790" i="2"/>
  <c r="N6791" i="2"/>
  <c r="N6792" i="2"/>
  <c r="N6793" i="2"/>
  <c r="N6794" i="2"/>
  <c r="N6795" i="2"/>
  <c r="N6796" i="2"/>
  <c r="N6797" i="2"/>
  <c r="N6798" i="2"/>
  <c r="N6799" i="2"/>
  <c r="N6800" i="2"/>
  <c r="N6801" i="2"/>
  <c r="N6802" i="2"/>
  <c r="N6803" i="2"/>
  <c r="N6804" i="2"/>
  <c r="N6805" i="2"/>
  <c r="N6806" i="2"/>
  <c r="N6807" i="2"/>
  <c r="N6808" i="2"/>
  <c r="N6809" i="2"/>
  <c r="N6810" i="2"/>
  <c r="N6811" i="2"/>
  <c r="N6812" i="2"/>
  <c r="N6813" i="2"/>
  <c r="N6814" i="2"/>
  <c r="N6815" i="2"/>
  <c r="N6816" i="2"/>
  <c r="N6817" i="2"/>
  <c r="N6818" i="2"/>
  <c r="N6819" i="2"/>
  <c r="N6820" i="2"/>
  <c r="N6821" i="2"/>
  <c r="N6822" i="2"/>
  <c r="N6823" i="2"/>
  <c r="N6824" i="2"/>
  <c r="N6825" i="2"/>
  <c r="N6826" i="2"/>
  <c r="N6827" i="2"/>
  <c r="N6828" i="2"/>
  <c r="N6829" i="2"/>
  <c r="N6830" i="2"/>
  <c r="N6831" i="2"/>
  <c r="N6832" i="2"/>
  <c r="N6833" i="2"/>
  <c r="N6834" i="2"/>
  <c r="N6835" i="2"/>
  <c r="N6836" i="2"/>
  <c r="N6837" i="2"/>
  <c r="N6838" i="2"/>
  <c r="N6839" i="2"/>
  <c r="N6840" i="2"/>
  <c r="N6841" i="2"/>
  <c r="N6842" i="2"/>
  <c r="N6843" i="2"/>
  <c r="N6844" i="2"/>
  <c r="N6845" i="2"/>
  <c r="N6846" i="2"/>
  <c r="N6847" i="2"/>
  <c r="N6848" i="2"/>
  <c r="N6849" i="2"/>
  <c r="N6850" i="2"/>
  <c r="N6851" i="2"/>
  <c r="N6852" i="2"/>
  <c r="N6853" i="2"/>
  <c r="N6854" i="2"/>
  <c r="N6855" i="2"/>
  <c r="N6856" i="2"/>
  <c r="N6857" i="2"/>
  <c r="N6858" i="2"/>
  <c r="N6859" i="2"/>
  <c r="N6860" i="2"/>
  <c r="N6861" i="2"/>
  <c r="N6862" i="2"/>
  <c r="N6863" i="2"/>
  <c r="N6864" i="2"/>
  <c r="N6865" i="2"/>
  <c r="N6866" i="2"/>
  <c r="N6867" i="2"/>
  <c r="N6868" i="2"/>
  <c r="N6869" i="2"/>
  <c r="N6870" i="2"/>
  <c r="N6871" i="2"/>
  <c r="N6872" i="2"/>
  <c r="N6873" i="2"/>
  <c r="N6874" i="2"/>
  <c r="N6875" i="2"/>
  <c r="N6876" i="2"/>
  <c r="N6877" i="2"/>
  <c r="N6878" i="2"/>
  <c r="N6879" i="2"/>
  <c r="N6880" i="2"/>
  <c r="N6881" i="2"/>
  <c r="N6882" i="2"/>
  <c r="N6883" i="2"/>
  <c r="N6884" i="2"/>
  <c r="N6885" i="2"/>
  <c r="N6886" i="2"/>
  <c r="N6887" i="2"/>
  <c r="N6888" i="2"/>
  <c r="N6889" i="2"/>
  <c r="N6890" i="2"/>
  <c r="N6891" i="2"/>
  <c r="N6892" i="2"/>
  <c r="N6893" i="2"/>
  <c r="N6894" i="2"/>
  <c r="N6895" i="2"/>
  <c r="N6896" i="2"/>
  <c r="N6897" i="2"/>
  <c r="N6898" i="2"/>
  <c r="N6899" i="2"/>
  <c r="N6900" i="2"/>
  <c r="N6901" i="2"/>
  <c r="N6902" i="2"/>
  <c r="N6903" i="2"/>
  <c r="N6904" i="2"/>
  <c r="N6905" i="2"/>
  <c r="N6906" i="2"/>
  <c r="N6907" i="2"/>
  <c r="N6908" i="2"/>
  <c r="N6909" i="2"/>
  <c r="N6910" i="2"/>
  <c r="N6911" i="2"/>
  <c r="N6912" i="2"/>
  <c r="N6913" i="2"/>
  <c r="N6914" i="2"/>
  <c r="N6915" i="2"/>
  <c r="N6916" i="2"/>
  <c r="N6917" i="2"/>
  <c r="N6918" i="2"/>
  <c r="N6919" i="2"/>
  <c r="N6920" i="2"/>
  <c r="N6921" i="2"/>
  <c r="N6922" i="2"/>
  <c r="N6923" i="2"/>
  <c r="N6924" i="2"/>
  <c r="N6925" i="2"/>
  <c r="N6926" i="2"/>
  <c r="N6927" i="2"/>
  <c r="N6928" i="2"/>
  <c r="N6929" i="2"/>
  <c r="N6930" i="2"/>
  <c r="N6931" i="2"/>
  <c r="N6932" i="2"/>
  <c r="N6933" i="2"/>
  <c r="N6934" i="2"/>
  <c r="N6935" i="2"/>
  <c r="N6936" i="2"/>
  <c r="N6937" i="2"/>
  <c r="N6938" i="2"/>
  <c r="N6939" i="2"/>
  <c r="N6940" i="2"/>
  <c r="N6941" i="2"/>
  <c r="N6942" i="2"/>
  <c r="N6943" i="2"/>
  <c r="N6944" i="2"/>
  <c r="N6945" i="2"/>
  <c r="N6946" i="2"/>
  <c r="N6947" i="2"/>
  <c r="N6948" i="2"/>
  <c r="N6949" i="2"/>
  <c r="N6950" i="2"/>
  <c r="N6951" i="2"/>
  <c r="N6952" i="2"/>
  <c r="N6953" i="2"/>
  <c r="N6954" i="2"/>
  <c r="N6955" i="2"/>
  <c r="N6956" i="2"/>
  <c r="N6957" i="2"/>
  <c r="N6958" i="2"/>
  <c r="N6959" i="2"/>
  <c r="N6960" i="2"/>
  <c r="N6961" i="2"/>
  <c r="N6962" i="2"/>
  <c r="N6963" i="2"/>
  <c r="N6964" i="2"/>
  <c r="N6965" i="2"/>
  <c r="N6966" i="2"/>
  <c r="N6967" i="2"/>
  <c r="N6968" i="2"/>
  <c r="N6969" i="2"/>
  <c r="N6970" i="2"/>
  <c r="N6971" i="2"/>
  <c r="N6972" i="2"/>
  <c r="N6973" i="2"/>
  <c r="N6974" i="2"/>
  <c r="N6975" i="2"/>
  <c r="N6976" i="2"/>
  <c r="N6977" i="2"/>
  <c r="N6978" i="2"/>
  <c r="N6979" i="2"/>
  <c r="N6980" i="2"/>
  <c r="N6981" i="2"/>
  <c r="N6982" i="2"/>
  <c r="N6983" i="2"/>
  <c r="N6984" i="2"/>
  <c r="N6985" i="2"/>
  <c r="N6986" i="2"/>
  <c r="N6987" i="2"/>
  <c r="N6988" i="2"/>
  <c r="N6989" i="2"/>
  <c r="N6990" i="2"/>
  <c r="N6991" i="2"/>
  <c r="N6992" i="2"/>
  <c r="N6993" i="2"/>
  <c r="N6994" i="2"/>
  <c r="N6995" i="2"/>
  <c r="N6996" i="2"/>
  <c r="N6997" i="2"/>
  <c r="N6998" i="2"/>
  <c r="N6999" i="2"/>
  <c r="N7000" i="2"/>
  <c r="N7001" i="2"/>
  <c r="N7002" i="2"/>
  <c r="N7003" i="2"/>
  <c r="N7004" i="2"/>
  <c r="N7005" i="2"/>
  <c r="N7006" i="2"/>
  <c r="N7007" i="2"/>
  <c r="N7008" i="2"/>
  <c r="N7009" i="2"/>
  <c r="N7010" i="2"/>
  <c r="N7011" i="2"/>
  <c r="N7012" i="2"/>
  <c r="N7013" i="2"/>
  <c r="N7014" i="2"/>
  <c r="N7015" i="2"/>
  <c r="N7016" i="2"/>
  <c r="N7017" i="2"/>
  <c r="N7018" i="2"/>
  <c r="N7019" i="2"/>
  <c r="N7020" i="2"/>
  <c r="N7021" i="2"/>
  <c r="N7022" i="2"/>
  <c r="N7023" i="2"/>
  <c r="N7024" i="2"/>
  <c r="N7025" i="2"/>
  <c r="N7026" i="2"/>
  <c r="N7027" i="2"/>
  <c r="N7028" i="2"/>
  <c r="N7029" i="2"/>
  <c r="N7030" i="2"/>
  <c r="N7031" i="2"/>
  <c r="N7032" i="2"/>
  <c r="N7033" i="2"/>
  <c r="N7034" i="2"/>
  <c r="N7035" i="2"/>
  <c r="N7036" i="2"/>
  <c r="N7037" i="2"/>
  <c r="N7038" i="2"/>
  <c r="N7039" i="2"/>
  <c r="N7040" i="2"/>
  <c r="N7041" i="2"/>
  <c r="N7042" i="2"/>
  <c r="N7043" i="2"/>
  <c r="N7044" i="2"/>
  <c r="N7045" i="2"/>
  <c r="N7046" i="2"/>
  <c r="N7047" i="2"/>
  <c r="N7048" i="2"/>
  <c r="N7049" i="2"/>
  <c r="N7050" i="2"/>
  <c r="N7051" i="2"/>
  <c r="N7052" i="2"/>
  <c r="N7053" i="2"/>
  <c r="N7054" i="2"/>
  <c r="N7055" i="2"/>
  <c r="N7056" i="2"/>
  <c r="N7057" i="2"/>
  <c r="N7058" i="2"/>
  <c r="N7059" i="2"/>
  <c r="N7060" i="2"/>
  <c r="N7061" i="2"/>
  <c r="N7062" i="2"/>
  <c r="N7063" i="2"/>
  <c r="N7064" i="2"/>
  <c r="N7065" i="2"/>
  <c r="N7066" i="2"/>
  <c r="N7067" i="2"/>
  <c r="N7068" i="2"/>
  <c r="N7069" i="2"/>
  <c r="N7070" i="2"/>
  <c r="N7071" i="2"/>
  <c r="N7072" i="2"/>
  <c r="N7073" i="2"/>
  <c r="N7074" i="2"/>
  <c r="N7075" i="2"/>
  <c r="N7076" i="2"/>
  <c r="N7077" i="2"/>
  <c r="N7078" i="2"/>
  <c r="N7079" i="2"/>
  <c r="N7080" i="2"/>
  <c r="N7081" i="2"/>
  <c r="N7082" i="2"/>
  <c r="N7083" i="2"/>
  <c r="N7084" i="2"/>
  <c r="N7085" i="2"/>
  <c r="N7086" i="2"/>
  <c r="N7087" i="2"/>
  <c r="N7088" i="2"/>
  <c r="N7089" i="2"/>
  <c r="N7090" i="2"/>
  <c r="N7091" i="2"/>
  <c r="N7092" i="2"/>
  <c r="N7093" i="2"/>
  <c r="N7094" i="2"/>
  <c r="N7095" i="2"/>
  <c r="N7096" i="2"/>
  <c r="N7097" i="2"/>
  <c r="N7098" i="2"/>
  <c r="N7099" i="2"/>
  <c r="N7100" i="2"/>
  <c r="N7101" i="2"/>
  <c r="N7102" i="2"/>
  <c r="N7103" i="2"/>
  <c r="N7104" i="2"/>
  <c r="N7105" i="2"/>
  <c r="N7106" i="2"/>
  <c r="N7107" i="2"/>
  <c r="N7108" i="2"/>
  <c r="N7109" i="2"/>
  <c r="N7110" i="2"/>
  <c r="N7111" i="2"/>
  <c r="N7112" i="2"/>
  <c r="N7113" i="2"/>
  <c r="N7114" i="2"/>
  <c r="N7115" i="2"/>
  <c r="N7116" i="2"/>
  <c r="N7117" i="2"/>
  <c r="N7118" i="2"/>
  <c r="N7119" i="2"/>
  <c r="N7120" i="2"/>
  <c r="N7121" i="2"/>
  <c r="N7122" i="2"/>
  <c r="N7123" i="2"/>
  <c r="N7124" i="2"/>
  <c r="N7125" i="2"/>
  <c r="N7126" i="2"/>
  <c r="N7127" i="2"/>
  <c r="N7128" i="2"/>
  <c r="N7129" i="2"/>
  <c r="N7130" i="2"/>
  <c r="N7131" i="2"/>
  <c r="N7132" i="2"/>
  <c r="N7133" i="2"/>
  <c r="N7134" i="2"/>
  <c r="N7135" i="2"/>
  <c r="N7136" i="2"/>
  <c r="N7137" i="2"/>
  <c r="N7138" i="2"/>
  <c r="N7139" i="2"/>
  <c r="N7140" i="2"/>
  <c r="N7141" i="2"/>
  <c r="N7142" i="2"/>
  <c r="N7143" i="2"/>
  <c r="N7144" i="2"/>
  <c r="N7145" i="2"/>
  <c r="N7146" i="2"/>
  <c r="N7147" i="2"/>
  <c r="N7148" i="2"/>
  <c r="N7149" i="2"/>
  <c r="N7150" i="2"/>
  <c r="N7151" i="2"/>
  <c r="N7152" i="2"/>
  <c r="N7153" i="2"/>
  <c r="N7154" i="2"/>
  <c r="N7155" i="2"/>
  <c r="N7156" i="2"/>
  <c r="N7157" i="2"/>
  <c r="N7158" i="2"/>
  <c r="N7159" i="2"/>
  <c r="N7160" i="2"/>
  <c r="N7161" i="2"/>
  <c r="N7162" i="2"/>
  <c r="N7163" i="2"/>
  <c r="N7164" i="2"/>
  <c r="N7165" i="2"/>
  <c r="N7166" i="2"/>
  <c r="N7167" i="2"/>
  <c r="N7168" i="2"/>
  <c r="N7169" i="2"/>
  <c r="N7170" i="2"/>
  <c r="N7171" i="2"/>
  <c r="N7172" i="2"/>
  <c r="N7173" i="2"/>
  <c r="N7174" i="2"/>
  <c r="N7175" i="2"/>
  <c r="N7176" i="2"/>
  <c r="N7177" i="2"/>
  <c r="N7178" i="2"/>
  <c r="N7179" i="2"/>
  <c r="N7180" i="2"/>
  <c r="N7181" i="2"/>
  <c r="N7182" i="2"/>
  <c r="N7183" i="2"/>
  <c r="N7184" i="2"/>
  <c r="N7185" i="2"/>
  <c r="N7186" i="2"/>
  <c r="N7187" i="2"/>
  <c r="N7188" i="2"/>
  <c r="N7189" i="2"/>
  <c r="N7190" i="2"/>
  <c r="N7191" i="2"/>
  <c r="N7192" i="2"/>
  <c r="N7193" i="2"/>
  <c r="N7194" i="2"/>
  <c r="N7195" i="2"/>
  <c r="N7196" i="2"/>
  <c r="N7197" i="2"/>
  <c r="N7198" i="2"/>
  <c r="N7199" i="2"/>
  <c r="N7200" i="2"/>
  <c r="N7201" i="2"/>
  <c r="N7202" i="2"/>
  <c r="N7203" i="2"/>
  <c r="N7204" i="2"/>
  <c r="N7205" i="2"/>
  <c r="N7206" i="2"/>
  <c r="N7207" i="2"/>
  <c r="N7208" i="2"/>
  <c r="N7209" i="2"/>
  <c r="N7210" i="2"/>
  <c r="N7211" i="2"/>
  <c r="N7212" i="2"/>
  <c r="N7213" i="2"/>
  <c r="N7214" i="2"/>
  <c r="N7215" i="2"/>
  <c r="N7216" i="2"/>
  <c r="N7217" i="2"/>
  <c r="N7218" i="2"/>
  <c r="N7219" i="2"/>
  <c r="N7220" i="2"/>
  <c r="N7221" i="2"/>
  <c r="N7222" i="2"/>
  <c r="N7223" i="2"/>
  <c r="N7224" i="2"/>
  <c r="N7225" i="2"/>
  <c r="N7226" i="2"/>
  <c r="N7227" i="2"/>
  <c r="N7228" i="2"/>
  <c r="N7229" i="2"/>
  <c r="N7230" i="2"/>
  <c r="N7231" i="2"/>
  <c r="N7232" i="2"/>
  <c r="N7233" i="2"/>
  <c r="N7234" i="2"/>
  <c r="N7235" i="2"/>
  <c r="N7236" i="2"/>
  <c r="N7237" i="2"/>
  <c r="N7238" i="2"/>
  <c r="N7239" i="2"/>
  <c r="N7240" i="2"/>
  <c r="N7241" i="2"/>
  <c r="N7242" i="2"/>
  <c r="N7243" i="2"/>
  <c r="N7244" i="2"/>
  <c r="N7245" i="2"/>
  <c r="N7246" i="2"/>
  <c r="N7247" i="2"/>
  <c r="N7248" i="2"/>
  <c r="N7249" i="2"/>
  <c r="N7250" i="2"/>
  <c r="N7251" i="2"/>
  <c r="N7252" i="2"/>
  <c r="N7253" i="2"/>
  <c r="N7254" i="2"/>
  <c r="N7255" i="2"/>
  <c r="N7256" i="2"/>
  <c r="N7257" i="2"/>
  <c r="N7258" i="2"/>
  <c r="N7259" i="2"/>
  <c r="N7260" i="2"/>
  <c r="N7261" i="2"/>
  <c r="N7262" i="2"/>
  <c r="N7263" i="2"/>
  <c r="N7264" i="2"/>
  <c r="N7265" i="2"/>
  <c r="N7266" i="2"/>
  <c r="N7267" i="2"/>
  <c r="N7268" i="2"/>
  <c r="N7269" i="2"/>
  <c r="N7270" i="2"/>
  <c r="N7271" i="2"/>
  <c r="N7272" i="2"/>
  <c r="N7273" i="2"/>
  <c r="N7274" i="2"/>
  <c r="N7275" i="2"/>
  <c r="N7276" i="2"/>
  <c r="N7277" i="2"/>
  <c r="N7278" i="2"/>
  <c r="N7279" i="2"/>
  <c r="N7280" i="2"/>
  <c r="N7281" i="2"/>
  <c r="N7282" i="2"/>
  <c r="N7283" i="2"/>
  <c r="N7284" i="2"/>
  <c r="N7285" i="2"/>
  <c r="N7286" i="2"/>
  <c r="N7287" i="2"/>
  <c r="N7288" i="2"/>
  <c r="N7289" i="2"/>
  <c r="N7290" i="2"/>
  <c r="N7291" i="2"/>
  <c r="N7292" i="2"/>
  <c r="N7293" i="2"/>
  <c r="N7294" i="2"/>
  <c r="N7295" i="2"/>
  <c r="N7296" i="2"/>
  <c r="N7297" i="2"/>
  <c r="N7298" i="2"/>
  <c r="N7299" i="2"/>
  <c r="N7300" i="2"/>
  <c r="N7301" i="2"/>
  <c r="N7302" i="2"/>
  <c r="N7303" i="2"/>
  <c r="N7304" i="2"/>
  <c r="N7305" i="2"/>
  <c r="N7306" i="2"/>
  <c r="N7307" i="2"/>
  <c r="N7308" i="2"/>
  <c r="N7309" i="2"/>
  <c r="N7310" i="2"/>
  <c r="N7311" i="2"/>
  <c r="N7312" i="2"/>
  <c r="N7313" i="2"/>
  <c r="N7314" i="2"/>
  <c r="N7315" i="2"/>
  <c r="N7316" i="2"/>
  <c r="N7317" i="2"/>
  <c r="N7318" i="2"/>
  <c r="N7319" i="2"/>
  <c r="N7320" i="2"/>
  <c r="N7321" i="2"/>
  <c r="N7322" i="2"/>
  <c r="N7323" i="2"/>
  <c r="N7324" i="2"/>
  <c r="N7325" i="2"/>
  <c r="N7326" i="2"/>
  <c r="N7327" i="2"/>
  <c r="N7328" i="2"/>
  <c r="N7329" i="2"/>
  <c r="N7330" i="2"/>
  <c r="N7331" i="2"/>
  <c r="N7332" i="2"/>
  <c r="N7333" i="2"/>
  <c r="N7334" i="2"/>
  <c r="N7335" i="2"/>
  <c r="N7336" i="2"/>
  <c r="N7337" i="2"/>
  <c r="N7338" i="2"/>
  <c r="N7339" i="2"/>
  <c r="N7340" i="2"/>
  <c r="N7341" i="2"/>
  <c r="N7342" i="2"/>
  <c r="N7343" i="2"/>
  <c r="N7344" i="2"/>
  <c r="N7345" i="2"/>
  <c r="N7346" i="2"/>
  <c r="N7347" i="2"/>
  <c r="N7348" i="2"/>
  <c r="N7349" i="2"/>
  <c r="N7350" i="2"/>
  <c r="N7351" i="2"/>
  <c r="N7352" i="2"/>
  <c r="N7353" i="2"/>
  <c r="N7354" i="2"/>
  <c r="N7355" i="2"/>
  <c r="N7356" i="2"/>
  <c r="N7357" i="2"/>
  <c r="N7358" i="2"/>
  <c r="N7359" i="2"/>
  <c r="N7360" i="2"/>
  <c r="N7361" i="2"/>
  <c r="N7362" i="2"/>
  <c r="N7363" i="2"/>
  <c r="N7364" i="2"/>
  <c r="N7365" i="2"/>
  <c r="N7366" i="2"/>
  <c r="N7367" i="2"/>
  <c r="N7368" i="2"/>
  <c r="N7369" i="2"/>
  <c r="N7370" i="2"/>
  <c r="N7371" i="2"/>
  <c r="N7372" i="2"/>
  <c r="N7373" i="2"/>
  <c r="N7374" i="2"/>
  <c r="N7375" i="2"/>
  <c r="N7376" i="2"/>
  <c r="N7377" i="2"/>
  <c r="N7378" i="2"/>
  <c r="N7379" i="2"/>
  <c r="N7380" i="2"/>
  <c r="N7381" i="2"/>
  <c r="N7382" i="2"/>
  <c r="N7383" i="2"/>
  <c r="N7384" i="2"/>
  <c r="N7385" i="2"/>
  <c r="N7386" i="2"/>
  <c r="N7387" i="2"/>
  <c r="N7388" i="2"/>
  <c r="N7389" i="2"/>
  <c r="N7390" i="2"/>
  <c r="N7391" i="2"/>
  <c r="N7392" i="2"/>
  <c r="N7393" i="2"/>
  <c r="N7394" i="2"/>
  <c r="N7395" i="2"/>
  <c r="N7396" i="2"/>
  <c r="N7397" i="2"/>
  <c r="N7398" i="2"/>
  <c r="N7399" i="2"/>
  <c r="N7400" i="2"/>
  <c r="N7401" i="2"/>
  <c r="N7402" i="2"/>
  <c r="N7403" i="2"/>
  <c r="N7404" i="2"/>
  <c r="N7405" i="2"/>
  <c r="N7406" i="2"/>
  <c r="N7407" i="2"/>
  <c r="N7408" i="2"/>
  <c r="N7409" i="2"/>
  <c r="N7410" i="2"/>
  <c r="N7411" i="2"/>
  <c r="N7412" i="2"/>
  <c r="N7413" i="2"/>
  <c r="N7414" i="2"/>
  <c r="N7415" i="2"/>
  <c r="N7416" i="2"/>
  <c r="N7417" i="2"/>
  <c r="N7418" i="2"/>
  <c r="N7419" i="2"/>
  <c r="N7420" i="2"/>
  <c r="N7421" i="2"/>
  <c r="N7422" i="2"/>
  <c r="N7423" i="2"/>
  <c r="N7424" i="2"/>
  <c r="N7425" i="2"/>
  <c r="N7426" i="2"/>
  <c r="N7427" i="2"/>
  <c r="N7428" i="2"/>
  <c r="N7429" i="2"/>
  <c r="N7430" i="2"/>
  <c r="N7431" i="2"/>
  <c r="N7432" i="2"/>
  <c r="N7433" i="2"/>
  <c r="N7434" i="2"/>
  <c r="N7435" i="2"/>
  <c r="N7436" i="2"/>
  <c r="N7437" i="2"/>
  <c r="N7438" i="2"/>
  <c r="N7439" i="2"/>
  <c r="N7440" i="2"/>
  <c r="N7441" i="2"/>
  <c r="N7442" i="2"/>
  <c r="N7443" i="2"/>
  <c r="N7444" i="2"/>
  <c r="N7445" i="2"/>
  <c r="N7446" i="2"/>
  <c r="N7447" i="2"/>
  <c r="N7448" i="2"/>
  <c r="N7449" i="2"/>
  <c r="N7450" i="2"/>
  <c r="N7451" i="2"/>
  <c r="N7452" i="2"/>
  <c r="N7453" i="2"/>
  <c r="N7454" i="2"/>
  <c r="N7455" i="2"/>
  <c r="N7456" i="2"/>
  <c r="N7457" i="2"/>
  <c r="N7458" i="2"/>
  <c r="N7459" i="2"/>
  <c r="N7460" i="2"/>
  <c r="N7461" i="2"/>
  <c r="N7462" i="2"/>
  <c r="N7463" i="2"/>
  <c r="N7464" i="2"/>
  <c r="N7465" i="2"/>
  <c r="N7466" i="2"/>
  <c r="N7467" i="2"/>
  <c r="N7468" i="2"/>
  <c r="N7469" i="2"/>
  <c r="N7470" i="2"/>
  <c r="N7471" i="2"/>
  <c r="N7472" i="2"/>
  <c r="N7473" i="2"/>
  <c r="N7474" i="2"/>
  <c r="N7475" i="2"/>
  <c r="N7476" i="2"/>
  <c r="N7477" i="2"/>
  <c r="N7478" i="2"/>
  <c r="N7479" i="2"/>
  <c r="N7480" i="2"/>
  <c r="N7481" i="2"/>
  <c r="N7482" i="2"/>
  <c r="N7483" i="2"/>
  <c r="N7484" i="2"/>
  <c r="N7485" i="2"/>
  <c r="N7486" i="2"/>
  <c r="N7487" i="2"/>
  <c r="N7488" i="2"/>
  <c r="N7489" i="2"/>
  <c r="N7490" i="2"/>
  <c r="N7491" i="2"/>
  <c r="N7492" i="2"/>
  <c r="N7493" i="2"/>
  <c r="N7494" i="2"/>
  <c r="N7495" i="2"/>
  <c r="N7496" i="2"/>
  <c r="N7497" i="2"/>
  <c r="N7498" i="2"/>
  <c r="N7499" i="2"/>
  <c r="N7500" i="2"/>
  <c r="N7501" i="2"/>
  <c r="N7502" i="2"/>
  <c r="N7503" i="2"/>
  <c r="N7504" i="2"/>
  <c r="N7505" i="2"/>
  <c r="N7506" i="2"/>
  <c r="N7507" i="2"/>
  <c r="N7508" i="2"/>
  <c r="N7509" i="2"/>
  <c r="N7510" i="2"/>
  <c r="N7511" i="2"/>
  <c r="N7512" i="2"/>
  <c r="N7513" i="2"/>
  <c r="N7514" i="2"/>
  <c r="N7515" i="2"/>
  <c r="N7516" i="2"/>
  <c r="N7517" i="2"/>
  <c r="N7518" i="2"/>
  <c r="N7519" i="2"/>
  <c r="N7520" i="2"/>
  <c r="N7521" i="2"/>
  <c r="N7522" i="2"/>
  <c r="N7523" i="2"/>
  <c r="N7524" i="2"/>
  <c r="N7525" i="2"/>
  <c r="N7526" i="2"/>
  <c r="N7527" i="2"/>
  <c r="N7528" i="2"/>
  <c r="N7529" i="2"/>
  <c r="N7530" i="2"/>
  <c r="N7531" i="2"/>
  <c r="N7532" i="2"/>
  <c r="N7533" i="2"/>
  <c r="N7534" i="2"/>
  <c r="N7535" i="2"/>
  <c r="N7536" i="2"/>
  <c r="N7537" i="2"/>
  <c r="N7538" i="2"/>
  <c r="N7539" i="2"/>
  <c r="N7540" i="2"/>
  <c r="N7541" i="2"/>
  <c r="N7542" i="2"/>
  <c r="N7543" i="2"/>
  <c r="N7544" i="2"/>
  <c r="N7545" i="2"/>
  <c r="N7546" i="2"/>
  <c r="N7547" i="2"/>
  <c r="N7548" i="2"/>
  <c r="N7549" i="2"/>
  <c r="N7550" i="2"/>
  <c r="N7551" i="2"/>
  <c r="N7552" i="2"/>
  <c r="N7553" i="2"/>
  <c r="N7554" i="2"/>
  <c r="N7555" i="2"/>
  <c r="N7556" i="2"/>
  <c r="N7557" i="2"/>
  <c r="N7558" i="2"/>
  <c r="N7559" i="2"/>
  <c r="N7560" i="2"/>
  <c r="N7561" i="2"/>
  <c r="N7562" i="2"/>
  <c r="N7563" i="2"/>
  <c r="N7564" i="2"/>
  <c r="N7565" i="2"/>
  <c r="N7566" i="2"/>
  <c r="N7567" i="2"/>
  <c r="N7568" i="2"/>
  <c r="N7569" i="2"/>
  <c r="N7570" i="2"/>
  <c r="N7571" i="2"/>
  <c r="N7572" i="2"/>
  <c r="N7573" i="2"/>
  <c r="N7574" i="2"/>
  <c r="N7575" i="2"/>
  <c r="N7576" i="2"/>
  <c r="N7577" i="2"/>
  <c r="N7578" i="2"/>
  <c r="N7579" i="2"/>
  <c r="N7580" i="2"/>
  <c r="N7581" i="2"/>
  <c r="N7582" i="2"/>
  <c r="N7583" i="2"/>
  <c r="N7584" i="2"/>
  <c r="N7585" i="2"/>
  <c r="N7586" i="2"/>
  <c r="N7587" i="2"/>
  <c r="N7588" i="2"/>
  <c r="N7589" i="2"/>
  <c r="N7590" i="2"/>
  <c r="N7591" i="2"/>
  <c r="N7592" i="2"/>
  <c r="N7593" i="2"/>
  <c r="N7594" i="2"/>
  <c r="N7595" i="2"/>
  <c r="N7596" i="2"/>
  <c r="N7597" i="2"/>
  <c r="N7598" i="2"/>
  <c r="N7599" i="2"/>
  <c r="N7600" i="2"/>
  <c r="N7601" i="2"/>
  <c r="N7602" i="2"/>
  <c r="N7603" i="2"/>
  <c r="N7604" i="2"/>
  <c r="N7605" i="2"/>
  <c r="N7606" i="2"/>
  <c r="N7607" i="2"/>
  <c r="N7608" i="2"/>
  <c r="N7609" i="2"/>
  <c r="N7610" i="2"/>
  <c r="N7611" i="2"/>
  <c r="N7612" i="2"/>
  <c r="N7613" i="2"/>
  <c r="N7614" i="2"/>
  <c r="N7615" i="2"/>
  <c r="N7616" i="2"/>
  <c r="N7617" i="2"/>
  <c r="N7618" i="2"/>
  <c r="N7619" i="2"/>
  <c r="N7620" i="2"/>
  <c r="N7621" i="2"/>
  <c r="N7622" i="2"/>
  <c r="N7623" i="2"/>
  <c r="N7624" i="2"/>
  <c r="N7625" i="2"/>
  <c r="N7626" i="2"/>
  <c r="N7627" i="2"/>
  <c r="N7628" i="2"/>
  <c r="N7629" i="2"/>
  <c r="N7630" i="2"/>
  <c r="N7631" i="2"/>
  <c r="N7632" i="2"/>
  <c r="N7633" i="2"/>
  <c r="N7634" i="2"/>
  <c r="N7635" i="2"/>
  <c r="N7636" i="2"/>
  <c r="N7637" i="2"/>
  <c r="N7638" i="2"/>
  <c r="N7639" i="2"/>
  <c r="N7640" i="2"/>
  <c r="N7641" i="2"/>
  <c r="N7642" i="2"/>
  <c r="N7643" i="2"/>
  <c r="N7644" i="2"/>
  <c r="N7645" i="2"/>
  <c r="N7646" i="2"/>
  <c r="N7647" i="2"/>
  <c r="N7648" i="2"/>
  <c r="N7649" i="2"/>
  <c r="N7650" i="2"/>
  <c r="N7651" i="2"/>
  <c r="N7652" i="2"/>
  <c r="N7653" i="2"/>
  <c r="N7654" i="2"/>
  <c r="N7655" i="2"/>
  <c r="N7656" i="2"/>
  <c r="N7657" i="2"/>
  <c r="N7658" i="2"/>
  <c r="N7659" i="2"/>
  <c r="N7660" i="2"/>
  <c r="N7661" i="2"/>
  <c r="N7662" i="2"/>
  <c r="N7663" i="2"/>
  <c r="N7664" i="2"/>
  <c r="N7665" i="2"/>
  <c r="N7666" i="2"/>
  <c r="N7667" i="2"/>
  <c r="N7668" i="2"/>
  <c r="N7669" i="2"/>
  <c r="N7670" i="2"/>
  <c r="N7671" i="2"/>
  <c r="N7672" i="2"/>
  <c r="N7673" i="2"/>
  <c r="N7674" i="2"/>
  <c r="N7675" i="2"/>
  <c r="N7676" i="2"/>
  <c r="N7677" i="2"/>
  <c r="N7678" i="2"/>
  <c r="N7679" i="2"/>
  <c r="N7680" i="2"/>
  <c r="N7681" i="2"/>
  <c r="N7682" i="2"/>
  <c r="N7683" i="2"/>
  <c r="N7684" i="2"/>
  <c r="N7685" i="2"/>
  <c r="N7686" i="2"/>
  <c r="N7687" i="2"/>
  <c r="N7688" i="2"/>
  <c r="N7689" i="2"/>
  <c r="N7690" i="2"/>
  <c r="N7691" i="2"/>
  <c r="N7692" i="2"/>
  <c r="N7693" i="2"/>
  <c r="N7694" i="2"/>
  <c r="N7695" i="2"/>
  <c r="N7696" i="2"/>
  <c r="N7697" i="2"/>
  <c r="N7698" i="2"/>
  <c r="N7699" i="2"/>
  <c r="N7700" i="2"/>
  <c r="N7701" i="2"/>
  <c r="N7702" i="2"/>
  <c r="N7703" i="2"/>
  <c r="N7704" i="2"/>
  <c r="N7705" i="2"/>
  <c r="N7706" i="2"/>
  <c r="N7707" i="2"/>
  <c r="N7708" i="2"/>
  <c r="N7709" i="2"/>
  <c r="N7710" i="2"/>
  <c r="N7711" i="2"/>
  <c r="N7712" i="2"/>
  <c r="N7713" i="2"/>
  <c r="N7714" i="2"/>
  <c r="N7715" i="2"/>
  <c r="N7716" i="2"/>
  <c r="N7717" i="2"/>
  <c r="N7718" i="2"/>
  <c r="N7719" i="2"/>
  <c r="N7720" i="2"/>
  <c r="N7721" i="2"/>
  <c r="N7722" i="2"/>
  <c r="N7723" i="2"/>
  <c r="N7724" i="2"/>
  <c r="N7725" i="2"/>
  <c r="N7726" i="2"/>
  <c r="N7727" i="2"/>
  <c r="N7728" i="2"/>
  <c r="N7729" i="2"/>
  <c r="N7730" i="2"/>
  <c r="N7731" i="2"/>
  <c r="N7732" i="2"/>
  <c r="N7733" i="2"/>
  <c r="N7734" i="2"/>
  <c r="N7735" i="2"/>
  <c r="N7736" i="2"/>
  <c r="N7737" i="2"/>
  <c r="N7738" i="2"/>
  <c r="N7739" i="2"/>
  <c r="N7740" i="2"/>
  <c r="N7741" i="2"/>
  <c r="N7742" i="2"/>
  <c r="N7743" i="2"/>
  <c r="N7744" i="2"/>
  <c r="N7745" i="2"/>
  <c r="N7746" i="2"/>
  <c r="N7747" i="2"/>
  <c r="N7748" i="2"/>
  <c r="N7749" i="2"/>
  <c r="N7750" i="2"/>
  <c r="N7751" i="2"/>
  <c r="N7752" i="2"/>
  <c r="N7753" i="2"/>
  <c r="N7754" i="2"/>
  <c r="N7755" i="2"/>
  <c r="N7756" i="2"/>
  <c r="N7757" i="2"/>
  <c r="N7758" i="2"/>
  <c r="N7759" i="2"/>
  <c r="N7760" i="2"/>
  <c r="N7761" i="2"/>
  <c r="N7762" i="2"/>
  <c r="N7763" i="2"/>
  <c r="N7764" i="2"/>
  <c r="N7765" i="2"/>
  <c r="N7766" i="2"/>
  <c r="N7767" i="2"/>
  <c r="N7768" i="2"/>
  <c r="N7769" i="2"/>
  <c r="N7770" i="2"/>
  <c r="N7771" i="2"/>
  <c r="N7772" i="2"/>
  <c r="N7773" i="2"/>
  <c r="N7774" i="2"/>
  <c r="N7775" i="2"/>
  <c r="N7776" i="2"/>
  <c r="N7777" i="2"/>
  <c r="N7778" i="2"/>
  <c r="N7779" i="2"/>
  <c r="N7780" i="2"/>
  <c r="N7781" i="2"/>
  <c r="N7782" i="2"/>
  <c r="N7783" i="2"/>
  <c r="N7784" i="2"/>
  <c r="N7785" i="2"/>
  <c r="N7786" i="2"/>
  <c r="N7787" i="2"/>
  <c r="N7788" i="2"/>
  <c r="N7789" i="2"/>
  <c r="N7790" i="2"/>
  <c r="N7791" i="2"/>
  <c r="N7792" i="2"/>
  <c r="N7793" i="2"/>
  <c r="N7794" i="2"/>
  <c r="N7795" i="2"/>
  <c r="N7796" i="2"/>
  <c r="N7797" i="2"/>
  <c r="N7798" i="2"/>
  <c r="N7799" i="2"/>
  <c r="N7800" i="2"/>
  <c r="N7801" i="2"/>
  <c r="N7802" i="2"/>
  <c r="N7803" i="2"/>
  <c r="N7804" i="2"/>
  <c r="N7805" i="2"/>
  <c r="N7806" i="2"/>
  <c r="N7807" i="2"/>
  <c r="N7808" i="2"/>
  <c r="N7809" i="2"/>
  <c r="N7810" i="2"/>
  <c r="N7811" i="2"/>
  <c r="N7812" i="2"/>
  <c r="N7813" i="2"/>
  <c r="N7814" i="2"/>
  <c r="N7815" i="2"/>
  <c r="N7816" i="2"/>
  <c r="N7817" i="2"/>
  <c r="N7818" i="2"/>
  <c r="N7819" i="2"/>
  <c r="N7820" i="2"/>
  <c r="N7821" i="2"/>
  <c r="N7822" i="2"/>
  <c r="N7823" i="2"/>
  <c r="N7824" i="2"/>
  <c r="N7825" i="2"/>
  <c r="N7826" i="2"/>
  <c r="N7827" i="2"/>
  <c r="N7828" i="2"/>
  <c r="N7829" i="2"/>
  <c r="N7830" i="2"/>
  <c r="N7831" i="2"/>
  <c r="N7832" i="2"/>
  <c r="N7833" i="2"/>
  <c r="N7834" i="2"/>
  <c r="N7835" i="2"/>
  <c r="N7836" i="2"/>
  <c r="N7837" i="2"/>
  <c r="N7838" i="2"/>
  <c r="N7839" i="2"/>
  <c r="N7840" i="2"/>
  <c r="N7841" i="2"/>
  <c r="N7842" i="2"/>
  <c r="N7843" i="2"/>
  <c r="N7844" i="2"/>
  <c r="N7845" i="2"/>
  <c r="N7846" i="2"/>
  <c r="N7847" i="2"/>
  <c r="N7848" i="2"/>
  <c r="N7849" i="2"/>
  <c r="N7850" i="2"/>
  <c r="N7851" i="2"/>
  <c r="N7852" i="2"/>
  <c r="N7853" i="2"/>
  <c r="N7854" i="2"/>
  <c r="N7855" i="2"/>
  <c r="N7856" i="2"/>
  <c r="N7857" i="2"/>
  <c r="N7858" i="2"/>
  <c r="N7859" i="2"/>
  <c r="N7860" i="2"/>
  <c r="N7861" i="2"/>
  <c r="N7862" i="2"/>
  <c r="N7863" i="2"/>
  <c r="N7864" i="2"/>
  <c r="N7865" i="2"/>
  <c r="N7866" i="2"/>
  <c r="N7867" i="2"/>
  <c r="N7868" i="2"/>
  <c r="N7869" i="2"/>
  <c r="N7870" i="2"/>
  <c r="N7871" i="2"/>
  <c r="N7872" i="2"/>
  <c r="N7873" i="2"/>
  <c r="N7874" i="2"/>
  <c r="N7875" i="2"/>
  <c r="N7876" i="2"/>
  <c r="N7877" i="2"/>
  <c r="N7878" i="2"/>
  <c r="N7879" i="2"/>
  <c r="N7880" i="2"/>
  <c r="N7881" i="2"/>
  <c r="N7882" i="2"/>
  <c r="N7883" i="2"/>
  <c r="N7884" i="2"/>
  <c r="N7885" i="2"/>
  <c r="N7886" i="2"/>
  <c r="N7887" i="2"/>
  <c r="N7888" i="2"/>
  <c r="N7889" i="2"/>
  <c r="N7890" i="2"/>
  <c r="N7891" i="2"/>
  <c r="N7892" i="2"/>
  <c r="N7893" i="2"/>
  <c r="N7894" i="2"/>
  <c r="N7895" i="2"/>
  <c r="N7896" i="2"/>
  <c r="N7897" i="2"/>
  <c r="N7898" i="2"/>
  <c r="N7899" i="2"/>
  <c r="N7900" i="2"/>
  <c r="N7901" i="2"/>
  <c r="N7902" i="2"/>
  <c r="N7903" i="2"/>
  <c r="N7904" i="2"/>
  <c r="N7905" i="2"/>
  <c r="N7906" i="2"/>
  <c r="N7907" i="2"/>
  <c r="N7908" i="2"/>
  <c r="N7909" i="2"/>
  <c r="N7910" i="2"/>
  <c r="N7911" i="2"/>
  <c r="N7912" i="2"/>
  <c r="N7913" i="2"/>
  <c r="N7914" i="2"/>
  <c r="N7915" i="2"/>
  <c r="N7916" i="2"/>
  <c r="N7917" i="2"/>
  <c r="N7918" i="2"/>
  <c r="N7919" i="2"/>
  <c r="N7920" i="2"/>
  <c r="N7921" i="2"/>
  <c r="N7922" i="2"/>
  <c r="N7923" i="2"/>
  <c r="N7924" i="2"/>
  <c r="N7925" i="2"/>
  <c r="N7926" i="2"/>
  <c r="N7927" i="2"/>
  <c r="N7928" i="2"/>
  <c r="N7929" i="2"/>
  <c r="N7930" i="2"/>
  <c r="N7931" i="2"/>
  <c r="N7932" i="2"/>
  <c r="N7933" i="2"/>
  <c r="N7934" i="2"/>
  <c r="N7935" i="2"/>
  <c r="N7936" i="2"/>
  <c r="N7937" i="2"/>
  <c r="N7938" i="2"/>
  <c r="N7939" i="2"/>
  <c r="N7940" i="2"/>
  <c r="N7941" i="2"/>
  <c r="N7942" i="2"/>
  <c r="N7943" i="2"/>
  <c r="N7944" i="2"/>
  <c r="N7945" i="2"/>
  <c r="N7946" i="2"/>
  <c r="N7947" i="2"/>
  <c r="N7948" i="2"/>
  <c r="N7949" i="2"/>
  <c r="N7950" i="2"/>
  <c r="N7951" i="2"/>
  <c r="N7952" i="2"/>
  <c r="N7953" i="2"/>
  <c r="N7954" i="2"/>
  <c r="N7955" i="2"/>
  <c r="N7956" i="2"/>
  <c r="N7957" i="2"/>
  <c r="N7958" i="2"/>
  <c r="N7959" i="2"/>
  <c r="N7960" i="2"/>
  <c r="N7961" i="2"/>
  <c r="N7962" i="2"/>
  <c r="N7963" i="2"/>
  <c r="N7964" i="2"/>
  <c r="N7965" i="2"/>
  <c r="N7966" i="2"/>
  <c r="N7967" i="2"/>
  <c r="N7968" i="2"/>
  <c r="N7969" i="2"/>
  <c r="N7970" i="2"/>
  <c r="N7971" i="2"/>
  <c r="N7972" i="2"/>
  <c r="N7973" i="2"/>
  <c r="N7974" i="2"/>
  <c r="N7975" i="2"/>
  <c r="N7976" i="2"/>
  <c r="N7977" i="2"/>
  <c r="N7978" i="2"/>
  <c r="N7979" i="2"/>
  <c r="N7980" i="2"/>
  <c r="N7981" i="2"/>
  <c r="N7982" i="2"/>
  <c r="N7983" i="2"/>
  <c r="N7984" i="2"/>
  <c r="N7985" i="2"/>
  <c r="N7986" i="2"/>
  <c r="N7987" i="2"/>
  <c r="N7988" i="2"/>
  <c r="N7989" i="2"/>
  <c r="N7990" i="2"/>
  <c r="N7991" i="2"/>
  <c r="N7992" i="2"/>
  <c r="N7993" i="2"/>
  <c r="N7994" i="2"/>
  <c r="N7995" i="2"/>
  <c r="N7996" i="2"/>
  <c r="N7997" i="2"/>
  <c r="N7998" i="2"/>
  <c r="N7999" i="2"/>
  <c r="N8000" i="2"/>
  <c r="N8001" i="2"/>
  <c r="N8002" i="2"/>
  <c r="N8003" i="2"/>
  <c r="N8004" i="2"/>
  <c r="N8005" i="2"/>
  <c r="N8006" i="2"/>
  <c r="N8007" i="2"/>
  <c r="N8008" i="2"/>
  <c r="N8009" i="2"/>
  <c r="N8010" i="2"/>
  <c r="N8011" i="2"/>
  <c r="N8012" i="2"/>
  <c r="N8013" i="2"/>
  <c r="N8014" i="2"/>
  <c r="N8015" i="2"/>
  <c r="N8016" i="2"/>
  <c r="N8017" i="2"/>
  <c r="N8018" i="2"/>
  <c r="N8019" i="2"/>
  <c r="N8020" i="2"/>
  <c r="N8021" i="2"/>
  <c r="N8022" i="2"/>
  <c r="N8023" i="2"/>
  <c r="N8024" i="2"/>
  <c r="N8025" i="2"/>
  <c r="N8026" i="2"/>
  <c r="N8027" i="2"/>
  <c r="N8028" i="2"/>
  <c r="N8029" i="2"/>
  <c r="N8030" i="2"/>
  <c r="N8031" i="2"/>
  <c r="N8032" i="2"/>
  <c r="N8033" i="2"/>
  <c r="N8034" i="2"/>
  <c r="N8035" i="2"/>
  <c r="N8036" i="2"/>
  <c r="N8037" i="2"/>
  <c r="N8038" i="2"/>
  <c r="N8039" i="2"/>
  <c r="N8040" i="2"/>
  <c r="N8041" i="2"/>
  <c r="N8042" i="2"/>
  <c r="N8043" i="2"/>
  <c r="N8044" i="2"/>
  <c r="N8045" i="2"/>
  <c r="N8046" i="2"/>
  <c r="N8047" i="2"/>
  <c r="N8048" i="2"/>
  <c r="N8049" i="2"/>
  <c r="N8050" i="2"/>
  <c r="N8051" i="2"/>
  <c r="N8052" i="2"/>
  <c r="N8053" i="2"/>
  <c r="N8054" i="2"/>
  <c r="N8055" i="2"/>
  <c r="N8056" i="2"/>
  <c r="N8057" i="2"/>
  <c r="N8058" i="2"/>
  <c r="N8059" i="2"/>
  <c r="N8060" i="2"/>
  <c r="N8061" i="2"/>
  <c r="N8062" i="2"/>
  <c r="N8063" i="2"/>
  <c r="N8064" i="2"/>
  <c r="N8065" i="2"/>
  <c r="N8066" i="2"/>
  <c r="N8067" i="2"/>
  <c r="N8068" i="2"/>
  <c r="N8069" i="2"/>
  <c r="N8070" i="2"/>
  <c r="N8071" i="2"/>
  <c r="N8072" i="2"/>
  <c r="N8073" i="2"/>
  <c r="N8074" i="2"/>
  <c r="N8075" i="2"/>
  <c r="N8076" i="2"/>
  <c r="N8077" i="2"/>
  <c r="N8078" i="2"/>
  <c r="N8079" i="2"/>
  <c r="N8080" i="2"/>
  <c r="N8081" i="2"/>
  <c r="N8082" i="2"/>
  <c r="N8083" i="2"/>
  <c r="N8084" i="2"/>
  <c r="N8085" i="2"/>
  <c r="N8086" i="2"/>
  <c r="N8087" i="2"/>
  <c r="N8088" i="2"/>
  <c r="N8089" i="2"/>
  <c r="N8090" i="2"/>
  <c r="N8091" i="2"/>
  <c r="N8092" i="2"/>
  <c r="N8093" i="2"/>
  <c r="N8094" i="2"/>
  <c r="N8095" i="2"/>
  <c r="N8096" i="2"/>
  <c r="N8097" i="2"/>
  <c r="N8098" i="2"/>
  <c r="N8099" i="2"/>
  <c r="N8100" i="2"/>
  <c r="N8101" i="2"/>
  <c r="N8102" i="2"/>
  <c r="N8103" i="2"/>
  <c r="N8104" i="2"/>
  <c r="N8105" i="2"/>
  <c r="N8106" i="2"/>
  <c r="N8107" i="2"/>
  <c r="N8108" i="2"/>
  <c r="N8109" i="2"/>
  <c r="N8110" i="2"/>
  <c r="N8111" i="2"/>
  <c r="N8112" i="2"/>
  <c r="N8113" i="2"/>
  <c r="N8114" i="2"/>
  <c r="N8115" i="2"/>
  <c r="N8116" i="2"/>
  <c r="N8117" i="2"/>
  <c r="N8118" i="2"/>
  <c r="N8119" i="2"/>
  <c r="N8120" i="2"/>
  <c r="N8121" i="2"/>
  <c r="N8122" i="2"/>
  <c r="N8123" i="2"/>
  <c r="N8124" i="2"/>
  <c r="N8125" i="2"/>
  <c r="N8126" i="2"/>
  <c r="N8127" i="2"/>
  <c r="N8128" i="2"/>
  <c r="N8129" i="2"/>
  <c r="N8130" i="2"/>
  <c r="N8131" i="2"/>
  <c r="N8132" i="2"/>
  <c r="N8133" i="2"/>
  <c r="N8134" i="2"/>
  <c r="N8135" i="2"/>
  <c r="N8136" i="2"/>
  <c r="N8137" i="2"/>
  <c r="N8138" i="2"/>
  <c r="N8139" i="2"/>
  <c r="N8140" i="2"/>
  <c r="N8141" i="2"/>
  <c r="N8142" i="2"/>
  <c r="N8143" i="2"/>
  <c r="N8144" i="2"/>
  <c r="N8145" i="2"/>
  <c r="N8146" i="2"/>
  <c r="N8147" i="2"/>
  <c r="N8148" i="2"/>
  <c r="N8149" i="2"/>
  <c r="N8150" i="2"/>
  <c r="N8151" i="2"/>
  <c r="N8152" i="2"/>
  <c r="N8153" i="2"/>
  <c r="N8154" i="2"/>
  <c r="N8155" i="2"/>
  <c r="N8156" i="2"/>
  <c r="N8157" i="2"/>
  <c r="N8158" i="2"/>
  <c r="N8159" i="2"/>
  <c r="N8160" i="2"/>
  <c r="N8161" i="2"/>
  <c r="N8162" i="2"/>
  <c r="N8163" i="2"/>
  <c r="N8164" i="2"/>
  <c r="N8165" i="2"/>
  <c r="N8166" i="2"/>
  <c r="N8167" i="2"/>
  <c r="N8168" i="2"/>
  <c r="N8169" i="2"/>
  <c r="N8170" i="2"/>
  <c r="N8171" i="2"/>
  <c r="N8172" i="2"/>
  <c r="N8173" i="2"/>
  <c r="N8174" i="2"/>
  <c r="N8175" i="2"/>
  <c r="N8176" i="2"/>
  <c r="N8177" i="2"/>
  <c r="N8178" i="2"/>
  <c r="N8179" i="2"/>
  <c r="N8180" i="2"/>
  <c r="N8181" i="2"/>
  <c r="N8182" i="2"/>
  <c r="N8183" i="2"/>
  <c r="N8184" i="2"/>
  <c r="N8185" i="2"/>
  <c r="N8186" i="2"/>
  <c r="N8187" i="2"/>
  <c r="N8188" i="2"/>
  <c r="N8189" i="2"/>
  <c r="N8190" i="2"/>
  <c r="N8191" i="2"/>
  <c r="N8192" i="2"/>
  <c r="N8193" i="2"/>
  <c r="N8194" i="2"/>
  <c r="N8195" i="2"/>
  <c r="N8196" i="2"/>
  <c r="N8197" i="2"/>
  <c r="N8198" i="2"/>
  <c r="N8199" i="2"/>
  <c r="N8200" i="2"/>
  <c r="N8201" i="2"/>
  <c r="N8202" i="2"/>
  <c r="N8203" i="2"/>
  <c r="N8204" i="2"/>
  <c r="N8205" i="2"/>
  <c r="N8206" i="2"/>
  <c r="N8207" i="2"/>
  <c r="N8208" i="2"/>
  <c r="N8209" i="2"/>
  <c r="N8210" i="2"/>
  <c r="N8211" i="2"/>
  <c r="N8212" i="2"/>
  <c r="N8213" i="2"/>
  <c r="N8214" i="2"/>
  <c r="N8215" i="2"/>
  <c r="N8216" i="2"/>
  <c r="N8217" i="2"/>
  <c r="N8218" i="2"/>
  <c r="N8219" i="2"/>
  <c r="N8220" i="2"/>
  <c r="N8221" i="2"/>
  <c r="N8222" i="2"/>
  <c r="N8223" i="2"/>
  <c r="N8224" i="2"/>
  <c r="N8225" i="2"/>
  <c r="N8226" i="2"/>
  <c r="N8227" i="2"/>
  <c r="N8228" i="2"/>
  <c r="N8229" i="2"/>
  <c r="N8230" i="2"/>
  <c r="N8231" i="2"/>
  <c r="N8232" i="2"/>
  <c r="N8233" i="2"/>
  <c r="N8234" i="2"/>
  <c r="N8235" i="2"/>
  <c r="N8236" i="2"/>
  <c r="N8237" i="2"/>
  <c r="N8238" i="2"/>
  <c r="N8239" i="2"/>
  <c r="N8240" i="2"/>
  <c r="N8241" i="2"/>
  <c r="N8242" i="2"/>
  <c r="N8243" i="2"/>
  <c r="N8244" i="2"/>
  <c r="N8245" i="2"/>
  <c r="N8246" i="2"/>
  <c r="N8247" i="2"/>
  <c r="N8248" i="2"/>
  <c r="N8249" i="2"/>
  <c r="N8250" i="2"/>
  <c r="N8251" i="2"/>
  <c r="N8252" i="2"/>
  <c r="N8253" i="2"/>
  <c r="N8254" i="2"/>
  <c r="N8255" i="2"/>
  <c r="N8256" i="2"/>
  <c r="N8257" i="2"/>
  <c r="N8258" i="2"/>
  <c r="N8259" i="2"/>
  <c r="N8260" i="2"/>
  <c r="N8261" i="2"/>
  <c r="N8262" i="2"/>
  <c r="N8263" i="2"/>
  <c r="N8264" i="2"/>
  <c r="N8265" i="2"/>
  <c r="N8266" i="2"/>
  <c r="N8267" i="2"/>
  <c r="N8268" i="2"/>
  <c r="N8269" i="2"/>
  <c r="N8270" i="2"/>
  <c r="N8271" i="2"/>
  <c r="N8272" i="2"/>
  <c r="N8273" i="2"/>
  <c r="N8274" i="2"/>
  <c r="N8275" i="2"/>
  <c r="N8276" i="2"/>
  <c r="N8277" i="2"/>
  <c r="N8278" i="2"/>
  <c r="N8279" i="2"/>
  <c r="N8280" i="2"/>
  <c r="N8281" i="2"/>
  <c r="N8282" i="2"/>
  <c r="N8283" i="2"/>
  <c r="N8284" i="2"/>
  <c r="N8285" i="2"/>
  <c r="N8286" i="2"/>
  <c r="N8287" i="2"/>
  <c r="N8288" i="2"/>
  <c r="N8289" i="2"/>
  <c r="N8290" i="2"/>
  <c r="N8291" i="2"/>
  <c r="N8292" i="2"/>
  <c r="N8293" i="2"/>
  <c r="N8294" i="2"/>
  <c r="N8295" i="2"/>
  <c r="N8296" i="2"/>
  <c r="N8297" i="2"/>
  <c r="N8298" i="2"/>
  <c r="N8299" i="2"/>
  <c r="N8300" i="2"/>
  <c r="N8301" i="2"/>
  <c r="N8302" i="2"/>
  <c r="N8303" i="2"/>
  <c r="N8304" i="2"/>
  <c r="N8305" i="2"/>
  <c r="N8306" i="2"/>
  <c r="N8307" i="2"/>
  <c r="N8308" i="2"/>
  <c r="N8309" i="2"/>
  <c r="N8310" i="2"/>
  <c r="N8311" i="2"/>
  <c r="N8312" i="2"/>
  <c r="N8313" i="2"/>
  <c r="N8314" i="2"/>
  <c r="N8315" i="2"/>
  <c r="N8316" i="2"/>
  <c r="N8317" i="2"/>
  <c r="N8318" i="2"/>
  <c r="N8319" i="2"/>
  <c r="N8320" i="2"/>
  <c r="N8321" i="2"/>
  <c r="N8322" i="2"/>
  <c r="N8323" i="2"/>
  <c r="N8324" i="2"/>
  <c r="N8325" i="2"/>
  <c r="N8326" i="2"/>
  <c r="N8327" i="2"/>
  <c r="N8328" i="2"/>
  <c r="N8329" i="2"/>
  <c r="N8330" i="2"/>
  <c r="N8331" i="2"/>
  <c r="N8332" i="2"/>
  <c r="N8333" i="2"/>
  <c r="N8334" i="2"/>
  <c r="N8335" i="2"/>
  <c r="N8336" i="2"/>
  <c r="N8337" i="2"/>
  <c r="N8338" i="2"/>
  <c r="N8339" i="2"/>
  <c r="N8340" i="2"/>
  <c r="N8341" i="2"/>
  <c r="N8342" i="2"/>
  <c r="N8343" i="2"/>
  <c r="N8344" i="2"/>
  <c r="N8345" i="2"/>
  <c r="N8346" i="2"/>
  <c r="N8347" i="2"/>
  <c r="N8348" i="2"/>
  <c r="N8349" i="2"/>
  <c r="N8350" i="2"/>
  <c r="N8351" i="2"/>
  <c r="N8352" i="2"/>
  <c r="N8353" i="2"/>
  <c r="N8354" i="2"/>
  <c r="N8355" i="2"/>
  <c r="N8356" i="2"/>
  <c r="N8357" i="2"/>
  <c r="N8358" i="2"/>
  <c r="N8359" i="2"/>
  <c r="N8360" i="2"/>
  <c r="N8361" i="2"/>
  <c r="N8362" i="2"/>
  <c r="N8363" i="2"/>
  <c r="N8364" i="2"/>
  <c r="N8365" i="2"/>
  <c r="N8366" i="2"/>
  <c r="N8367" i="2"/>
  <c r="N8368" i="2"/>
  <c r="N8369" i="2"/>
  <c r="N8370" i="2"/>
  <c r="N8371" i="2"/>
  <c r="N8372" i="2"/>
  <c r="N8373" i="2"/>
  <c r="N8374" i="2"/>
  <c r="N8375" i="2"/>
  <c r="N8376" i="2"/>
  <c r="N8377" i="2"/>
  <c r="N8378" i="2"/>
  <c r="N8379" i="2"/>
  <c r="N8380" i="2"/>
  <c r="N8381" i="2"/>
  <c r="N8382" i="2"/>
  <c r="N8383" i="2"/>
  <c r="N8384" i="2"/>
  <c r="N8385" i="2"/>
  <c r="N8386" i="2"/>
  <c r="N8387" i="2"/>
  <c r="N8388" i="2"/>
  <c r="N8389" i="2"/>
  <c r="N8390" i="2"/>
  <c r="N8391" i="2"/>
  <c r="N8392" i="2"/>
  <c r="N8393" i="2"/>
  <c r="N8394" i="2"/>
  <c r="N8395" i="2"/>
  <c r="N8396" i="2"/>
  <c r="N8397" i="2"/>
  <c r="N8398" i="2"/>
  <c r="N8399" i="2"/>
  <c r="N8400" i="2"/>
  <c r="N8401" i="2"/>
  <c r="N8402" i="2"/>
  <c r="N8403" i="2"/>
  <c r="N8404" i="2"/>
  <c r="N8405" i="2"/>
  <c r="N8406" i="2"/>
  <c r="N8407" i="2"/>
  <c r="N8408" i="2"/>
  <c r="N8409" i="2"/>
  <c r="N8410" i="2"/>
  <c r="N8411" i="2"/>
  <c r="N8412" i="2"/>
  <c r="N8413" i="2"/>
  <c r="N8414" i="2"/>
  <c r="N8415" i="2"/>
  <c r="N8416" i="2"/>
  <c r="N8417" i="2"/>
  <c r="N8418" i="2"/>
  <c r="N8419" i="2"/>
  <c r="N8420" i="2"/>
  <c r="N8421" i="2"/>
  <c r="N8422" i="2"/>
  <c r="N8423" i="2"/>
  <c r="N8424" i="2"/>
  <c r="N8425" i="2"/>
  <c r="N8426" i="2"/>
  <c r="N8427" i="2"/>
  <c r="N8428" i="2"/>
  <c r="N8429" i="2"/>
  <c r="N8430" i="2"/>
  <c r="N8431" i="2"/>
  <c r="N8432" i="2"/>
  <c r="N8433" i="2"/>
  <c r="N8434" i="2"/>
  <c r="N8435" i="2"/>
  <c r="N8436" i="2"/>
  <c r="N8437" i="2"/>
  <c r="N8438" i="2"/>
  <c r="N8439" i="2"/>
  <c r="N8440" i="2"/>
  <c r="N8441" i="2"/>
  <c r="N8442" i="2"/>
  <c r="N8443" i="2"/>
  <c r="N8444" i="2"/>
  <c r="N8445" i="2"/>
  <c r="N8446" i="2"/>
  <c r="N8447" i="2"/>
  <c r="N8448" i="2"/>
  <c r="N8449" i="2"/>
  <c r="N8450" i="2"/>
  <c r="N8451" i="2"/>
  <c r="N8452" i="2"/>
  <c r="N8453" i="2"/>
  <c r="N8454" i="2"/>
  <c r="N8455" i="2"/>
  <c r="N8456" i="2"/>
  <c r="N8457" i="2"/>
  <c r="N8458" i="2"/>
  <c r="N8459" i="2"/>
  <c r="N8460" i="2"/>
  <c r="N8461" i="2"/>
  <c r="N8462" i="2"/>
  <c r="N8463" i="2"/>
  <c r="N8464" i="2"/>
  <c r="N8465" i="2"/>
  <c r="N8466" i="2"/>
  <c r="N8467" i="2"/>
  <c r="N8468" i="2"/>
  <c r="N8469" i="2"/>
  <c r="N8470" i="2"/>
  <c r="N8471" i="2"/>
  <c r="N8472" i="2"/>
  <c r="N8473" i="2"/>
  <c r="N8474" i="2"/>
  <c r="N8475" i="2"/>
  <c r="N8476" i="2"/>
  <c r="N8477" i="2"/>
  <c r="N8478" i="2"/>
  <c r="N8479" i="2"/>
  <c r="N8480" i="2"/>
  <c r="N8481" i="2"/>
  <c r="N8482" i="2"/>
  <c r="N8483" i="2"/>
  <c r="N8484" i="2"/>
  <c r="N8485" i="2"/>
  <c r="N8486" i="2"/>
  <c r="N8487" i="2"/>
  <c r="N8488" i="2"/>
  <c r="N8489" i="2"/>
  <c r="N8490" i="2"/>
  <c r="N8491" i="2"/>
  <c r="N8492" i="2"/>
  <c r="N8493" i="2"/>
  <c r="N8494" i="2"/>
  <c r="N8495" i="2"/>
  <c r="N8496" i="2"/>
  <c r="N8497" i="2"/>
  <c r="N8498" i="2"/>
  <c r="N8499" i="2"/>
  <c r="N8500" i="2"/>
  <c r="N8501" i="2"/>
  <c r="N8502" i="2"/>
  <c r="N8503" i="2"/>
  <c r="N8504" i="2"/>
  <c r="N8505" i="2"/>
  <c r="N8506" i="2"/>
  <c r="N8507" i="2"/>
  <c r="N8508" i="2"/>
  <c r="N8509" i="2"/>
  <c r="N8510" i="2"/>
  <c r="N8511" i="2"/>
  <c r="N8512" i="2"/>
  <c r="N8513" i="2"/>
  <c r="N8514" i="2"/>
  <c r="N8515" i="2"/>
  <c r="N8516" i="2"/>
  <c r="N8517" i="2"/>
  <c r="N8518" i="2"/>
  <c r="N8519" i="2"/>
  <c r="N8520" i="2"/>
  <c r="N8521" i="2"/>
  <c r="N8522" i="2"/>
  <c r="N8523" i="2"/>
  <c r="N8524" i="2"/>
  <c r="N8525" i="2"/>
  <c r="N8526" i="2"/>
  <c r="N8527" i="2"/>
  <c r="N8528" i="2"/>
  <c r="N8529" i="2"/>
  <c r="N8530" i="2"/>
  <c r="N8531" i="2"/>
  <c r="N8532" i="2"/>
  <c r="N8533" i="2"/>
  <c r="N8534" i="2"/>
  <c r="N8535" i="2"/>
  <c r="N8536" i="2"/>
  <c r="N8537" i="2"/>
  <c r="N8538" i="2"/>
  <c r="N8539" i="2"/>
  <c r="N8540" i="2"/>
  <c r="N8541" i="2"/>
  <c r="N8542" i="2"/>
  <c r="N8543" i="2"/>
  <c r="N8544" i="2"/>
  <c r="N8545" i="2"/>
  <c r="N8546" i="2"/>
  <c r="N8547" i="2"/>
  <c r="N8548" i="2"/>
  <c r="N8549" i="2"/>
  <c r="N8550" i="2"/>
  <c r="N8551" i="2"/>
  <c r="N8552" i="2"/>
  <c r="N8553" i="2"/>
  <c r="N8554" i="2"/>
  <c r="N8555" i="2"/>
  <c r="N8556" i="2"/>
  <c r="N8557" i="2"/>
  <c r="N8558" i="2"/>
  <c r="N8559" i="2"/>
  <c r="N8560" i="2"/>
  <c r="N8561" i="2"/>
  <c r="N8562" i="2"/>
  <c r="N8563" i="2"/>
  <c r="N8564" i="2"/>
  <c r="N8565" i="2"/>
  <c r="N8566" i="2"/>
  <c r="N8567" i="2"/>
  <c r="N8568" i="2"/>
  <c r="N8569" i="2"/>
  <c r="N8570" i="2"/>
  <c r="N8571" i="2"/>
  <c r="N8572" i="2"/>
  <c r="N8573" i="2"/>
  <c r="N8574" i="2"/>
  <c r="N8575" i="2"/>
  <c r="N8576" i="2"/>
  <c r="N8577" i="2"/>
  <c r="N8578" i="2"/>
  <c r="N8579" i="2"/>
  <c r="N8580" i="2"/>
  <c r="N8581" i="2"/>
  <c r="N8582" i="2"/>
  <c r="N8583" i="2"/>
  <c r="N8584" i="2"/>
  <c r="N8585" i="2"/>
  <c r="N8586" i="2"/>
  <c r="N8587" i="2"/>
  <c r="N8588" i="2"/>
  <c r="N8589" i="2"/>
  <c r="N8590" i="2"/>
  <c r="N8591" i="2"/>
  <c r="N8592" i="2"/>
  <c r="N8593" i="2"/>
  <c r="N8594" i="2"/>
  <c r="N8595" i="2"/>
  <c r="N8596" i="2"/>
  <c r="N8597" i="2"/>
  <c r="N8598" i="2"/>
  <c r="N8599" i="2"/>
  <c r="N8600" i="2"/>
  <c r="N8601" i="2"/>
  <c r="N8602" i="2"/>
  <c r="N8603" i="2"/>
  <c r="N8604" i="2"/>
  <c r="N8605" i="2"/>
  <c r="N8606" i="2"/>
  <c r="N8607" i="2"/>
  <c r="N8608" i="2"/>
  <c r="N8609" i="2"/>
  <c r="N8610" i="2"/>
  <c r="N8611" i="2"/>
  <c r="N8612" i="2"/>
  <c r="N8613" i="2"/>
  <c r="N8614" i="2"/>
  <c r="N8615" i="2"/>
  <c r="N8616" i="2"/>
  <c r="N8617" i="2"/>
  <c r="N8618" i="2"/>
  <c r="N8619" i="2"/>
  <c r="N8620" i="2"/>
  <c r="N8621" i="2"/>
  <c r="N8622" i="2"/>
  <c r="N8623" i="2"/>
  <c r="N8624" i="2"/>
  <c r="N8625" i="2"/>
  <c r="N8626" i="2"/>
  <c r="N8627" i="2"/>
  <c r="N8628" i="2"/>
  <c r="N8629" i="2"/>
  <c r="N8630" i="2"/>
  <c r="N8631" i="2"/>
  <c r="N8632" i="2"/>
  <c r="N8633" i="2"/>
  <c r="N8634" i="2"/>
  <c r="N8635" i="2"/>
  <c r="N8636" i="2"/>
  <c r="N8637" i="2"/>
  <c r="N8638" i="2"/>
  <c r="N8639" i="2"/>
  <c r="N8640" i="2"/>
  <c r="N8641" i="2"/>
  <c r="N8642" i="2"/>
  <c r="N8643" i="2"/>
  <c r="N8644" i="2"/>
  <c r="N8645" i="2"/>
  <c r="N8646" i="2"/>
  <c r="N8647" i="2"/>
  <c r="N8648" i="2"/>
  <c r="N8649" i="2"/>
  <c r="N8650" i="2"/>
  <c r="N8651" i="2"/>
  <c r="N8652" i="2"/>
  <c r="N8653" i="2"/>
  <c r="N8654" i="2"/>
  <c r="N8655" i="2"/>
  <c r="N8656" i="2"/>
  <c r="N8657" i="2"/>
  <c r="N8658" i="2"/>
  <c r="N8659" i="2"/>
  <c r="N8660" i="2"/>
  <c r="N8661" i="2"/>
  <c r="N8662" i="2"/>
  <c r="N8663" i="2"/>
  <c r="N8664" i="2"/>
  <c r="N8665" i="2"/>
  <c r="N8666" i="2"/>
  <c r="N8667" i="2"/>
  <c r="N8668" i="2"/>
  <c r="N8669" i="2"/>
  <c r="N8670" i="2"/>
  <c r="N8671" i="2"/>
  <c r="N8672" i="2"/>
  <c r="N8673" i="2"/>
  <c r="N8674" i="2"/>
  <c r="N8675" i="2"/>
  <c r="N8676" i="2"/>
  <c r="N8677" i="2"/>
  <c r="N8678" i="2"/>
  <c r="N8679" i="2"/>
  <c r="N8680" i="2"/>
  <c r="N8681" i="2"/>
  <c r="N8682" i="2"/>
  <c r="N8683" i="2"/>
  <c r="N8684" i="2"/>
  <c r="N8685" i="2"/>
  <c r="N8686" i="2"/>
  <c r="N8687" i="2"/>
  <c r="N8688" i="2"/>
  <c r="N8689" i="2"/>
  <c r="N8690" i="2"/>
  <c r="N8691" i="2"/>
  <c r="N8692" i="2"/>
  <c r="N8693" i="2"/>
  <c r="N8694" i="2"/>
  <c r="N8695" i="2"/>
  <c r="N8696" i="2"/>
  <c r="N8697" i="2"/>
  <c r="N8698" i="2"/>
  <c r="N8699" i="2"/>
  <c r="N8700" i="2"/>
  <c r="N8701" i="2"/>
  <c r="N8702" i="2"/>
  <c r="N8703" i="2"/>
  <c r="N8704" i="2"/>
  <c r="N8705" i="2"/>
  <c r="N8706" i="2"/>
  <c r="N8707" i="2"/>
  <c r="N8708" i="2"/>
  <c r="N8709" i="2"/>
  <c r="N8710" i="2"/>
  <c r="N8711" i="2"/>
  <c r="N8712" i="2"/>
  <c r="N8713" i="2"/>
  <c r="N8714" i="2"/>
  <c r="N8715" i="2"/>
  <c r="N8716" i="2"/>
  <c r="N8717" i="2"/>
  <c r="N8718" i="2"/>
  <c r="N8719" i="2"/>
  <c r="N8720" i="2"/>
  <c r="N8721" i="2"/>
  <c r="N8722" i="2"/>
  <c r="N8723" i="2"/>
  <c r="N8724" i="2"/>
  <c r="N8725" i="2"/>
  <c r="N8726" i="2"/>
  <c r="N8727" i="2"/>
  <c r="N8728" i="2"/>
  <c r="N8729" i="2"/>
  <c r="N8730" i="2"/>
  <c r="N8731" i="2"/>
  <c r="N8732" i="2"/>
  <c r="N8733" i="2"/>
  <c r="N8734" i="2"/>
  <c r="N8735" i="2"/>
  <c r="N8736" i="2"/>
  <c r="N8737" i="2"/>
  <c r="N8738" i="2"/>
  <c r="N8739" i="2"/>
  <c r="N8740" i="2"/>
  <c r="N8741" i="2"/>
  <c r="N8742" i="2"/>
  <c r="N8743" i="2"/>
  <c r="N8744" i="2"/>
  <c r="N8745" i="2"/>
  <c r="N8746" i="2"/>
  <c r="N8747" i="2"/>
  <c r="N8748" i="2"/>
  <c r="N8749" i="2"/>
  <c r="N8750" i="2"/>
  <c r="N8751" i="2"/>
  <c r="N8752" i="2"/>
  <c r="N8753" i="2"/>
  <c r="N8754" i="2"/>
  <c r="N8755" i="2"/>
  <c r="N8756" i="2"/>
  <c r="N8757" i="2"/>
  <c r="N8758" i="2"/>
  <c r="N8759" i="2"/>
  <c r="N8760" i="2"/>
  <c r="N8761" i="2"/>
  <c r="N8762" i="2"/>
  <c r="N8763" i="2"/>
  <c r="N8764" i="2"/>
  <c r="N8765" i="2"/>
  <c r="N8766" i="2"/>
  <c r="N8767" i="2"/>
  <c r="N8768" i="2"/>
  <c r="N8769" i="2"/>
  <c r="N8770" i="2"/>
  <c r="N8771" i="2"/>
  <c r="N8772" i="2"/>
  <c r="N8773" i="2"/>
  <c r="N8774" i="2"/>
  <c r="N8775" i="2"/>
  <c r="N8776" i="2"/>
  <c r="N8777" i="2"/>
  <c r="N8778" i="2"/>
  <c r="N8779" i="2"/>
  <c r="N8780" i="2"/>
  <c r="N8781" i="2"/>
  <c r="N8782" i="2"/>
  <c r="N8783" i="2"/>
  <c r="N8784" i="2"/>
  <c r="N8785" i="2"/>
  <c r="N8786" i="2"/>
  <c r="N8787" i="2"/>
  <c r="N8788" i="2"/>
  <c r="N8789" i="2"/>
  <c r="N8790" i="2"/>
  <c r="N8791" i="2"/>
  <c r="N8792" i="2"/>
  <c r="N8793" i="2"/>
  <c r="N8794" i="2"/>
  <c r="N8795" i="2"/>
  <c r="N8796" i="2"/>
  <c r="N8797" i="2"/>
  <c r="N8798" i="2"/>
  <c r="N8799" i="2"/>
  <c r="N8800" i="2"/>
  <c r="N8801" i="2"/>
  <c r="N8802" i="2"/>
  <c r="N8803" i="2"/>
  <c r="N8804" i="2"/>
  <c r="N8805" i="2"/>
  <c r="N8806" i="2"/>
  <c r="N8807" i="2"/>
  <c r="N8808" i="2"/>
  <c r="N8809" i="2"/>
  <c r="N8810" i="2"/>
  <c r="N8811" i="2"/>
  <c r="N8812" i="2"/>
  <c r="N8813" i="2"/>
  <c r="N8814" i="2"/>
  <c r="N8815" i="2"/>
  <c r="N8816" i="2"/>
  <c r="N8817" i="2"/>
  <c r="N8818" i="2"/>
  <c r="N8819" i="2"/>
  <c r="N8820" i="2"/>
  <c r="N8821" i="2"/>
  <c r="N8822" i="2"/>
  <c r="N8823" i="2"/>
  <c r="N8824" i="2"/>
  <c r="N8825" i="2"/>
  <c r="N8826" i="2"/>
  <c r="N8827" i="2"/>
  <c r="N8828" i="2"/>
  <c r="N8829" i="2"/>
  <c r="N8830" i="2"/>
  <c r="N8831" i="2"/>
  <c r="N8832" i="2"/>
  <c r="N8833" i="2"/>
  <c r="N8834" i="2"/>
  <c r="N8835" i="2"/>
  <c r="N8836" i="2"/>
  <c r="N8837" i="2"/>
  <c r="N8838" i="2"/>
  <c r="N8839" i="2"/>
  <c r="N8840" i="2"/>
  <c r="N8841" i="2"/>
  <c r="N8842" i="2"/>
  <c r="N8843" i="2"/>
  <c r="N8844" i="2"/>
  <c r="N8845" i="2"/>
  <c r="N8846" i="2"/>
  <c r="N8847" i="2"/>
  <c r="N8848" i="2"/>
  <c r="N8849" i="2"/>
  <c r="N8850" i="2"/>
  <c r="N8851" i="2"/>
  <c r="N8852" i="2"/>
  <c r="N8853" i="2"/>
  <c r="N8854" i="2"/>
  <c r="N8855" i="2"/>
  <c r="N8856" i="2"/>
  <c r="N8857" i="2"/>
  <c r="N8858" i="2"/>
  <c r="N8859" i="2"/>
  <c r="N8860" i="2"/>
  <c r="N8861" i="2"/>
  <c r="N8862" i="2"/>
  <c r="N8863" i="2"/>
  <c r="N8864" i="2"/>
  <c r="N8865" i="2"/>
  <c r="N8866" i="2"/>
  <c r="N8867" i="2"/>
  <c r="N8868" i="2"/>
  <c r="N8869" i="2"/>
  <c r="N8870" i="2"/>
  <c r="N8871" i="2"/>
  <c r="N8872" i="2"/>
  <c r="N8873" i="2"/>
  <c r="N8874" i="2"/>
  <c r="N8875" i="2"/>
  <c r="N8876" i="2"/>
  <c r="N8877" i="2"/>
  <c r="N8878" i="2"/>
  <c r="N8879" i="2"/>
  <c r="N8880" i="2"/>
  <c r="N8881" i="2"/>
  <c r="N8882" i="2"/>
  <c r="N8883" i="2"/>
  <c r="N8884" i="2"/>
  <c r="N8885" i="2"/>
  <c r="N8886" i="2"/>
  <c r="N8887" i="2"/>
  <c r="N8888" i="2"/>
  <c r="N8889" i="2"/>
  <c r="N8890" i="2"/>
  <c r="N8891" i="2"/>
  <c r="N8892" i="2"/>
  <c r="N8893" i="2"/>
  <c r="N8894" i="2"/>
  <c r="N8895" i="2"/>
  <c r="N8896" i="2"/>
  <c r="N8897" i="2"/>
  <c r="N8898" i="2"/>
  <c r="N8899" i="2"/>
  <c r="N8900" i="2"/>
  <c r="N8901" i="2"/>
  <c r="N8902" i="2"/>
  <c r="N8903" i="2"/>
  <c r="N8904" i="2"/>
  <c r="N8905" i="2"/>
  <c r="N8906" i="2"/>
  <c r="N8907" i="2"/>
  <c r="N8908" i="2"/>
  <c r="N8909" i="2"/>
  <c r="N8910" i="2"/>
  <c r="N8911" i="2"/>
  <c r="N8912" i="2"/>
  <c r="N8913" i="2"/>
  <c r="N8914" i="2"/>
  <c r="N8915" i="2"/>
  <c r="N8916" i="2"/>
  <c r="N8917" i="2"/>
  <c r="N8918" i="2"/>
  <c r="N8919" i="2"/>
  <c r="N8920" i="2"/>
  <c r="N8921" i="2"/>
  <c r="N8922" i="2"/>
  <c r="N8923" i="2"/>
  <c r="N8924" i="2"/>
  <c r="N8925" i="2"/>
  <c r="N8926" i="2"/>
  <c r="N8927" i="2"/>
  <c r="N8928" i="2"/>
  <c r="N8929" i="2"/>
  <c r="N8930" i="2"/>
  <c r="N8931" i="2"/>
  <c r="N8932" i="2"/>
  <c r="N8933" i="2"/>
  <c r="N8934" i="2"/>
  <c r="N8935" i="2"/>
  <c r="N8936" i="2"/>
  <c r="N8937" i="2"/>
  <c r="N8938" i="2"/>
  <c r="N8939" i="2"/>
  <c r="N8940" i="2"/>
  <c r="N8941" i="2"/>
  <c r="N8942" i="2"/>
  <c r="N8943" i="2"/>
  <c r="N8944" i="2"/>
  <c r="N8945" i="2"/>
  <c r="N8946" i="2"/>
  <c r="N8947" i="2"/>
  <c r="N8948" i="2"/>
  <c r="N8949" i="2"/>
  <c r="N8950" i="2"/>
  <c r="N8951" i="2"/>
  <c r="N8952" i="2"/>
  <c r="N8953" i="2"/>
  <c r="N8954" i="2"/>
  <c r="N8955" i="2"/>
  <c r="N8956" i="2"/>
  <c r="N8957" i="2"/>
  <c r="N8958" i="2"/>
  <c r="N8959" i="2"/>
  <c r="N8960" i="2"/>
  <c r="N8961" i="2"/>
  <c r="N8962" i="2"/>
  <c r="N8963" i="2"/>
  <c r="N8964" i="2"/>
  <c r="N8965" i="2"/>
  <c r="N8966" i="2"/>
  <c r="N8967" i="2"/>
  <c r="N8968" i="2"/>
  <c r="N8969" i="2"/>
  <c r="N8970" i="2"/>
  <c r="N8971" i="2"/>
  <c r="N8972" i="2"/>
  <c r="N8973" i="2"/>
  <c r="N8974" i="2"/>
  <c r="N8975" i="2"/>
  <c r="N8976" i="2"/>
  <c r="N8977" i="2"/>
  <c r="N8978" i="2"/>
  <c r="N8979" i="2"/>
  <c r="N8980" i="2"/>
  <c r="N8981" i="2"/>
  <c r="N8982" i="2"/>
  <c r="N8983" i="2"/>
  <c r="N8984" i="2"/>
  <c r="N8985" i="2"/>
  <c r="N8986" i="2"/>
  <c r="N8987" i="2"/>
  <c r="N8988" i="2"/>
  <c r="N8989" i="2"/>
  <c r="N8990" i="2"/>
  <c r="N8991" i="2"/>
  <c r="N8992" i="2"/>
  <c r="N8993" i="2"/>
  <c r="N8994" i="2"/>
  <c r="N8995" i="2"/>
  <c r="N8996" i="2"/>
  <c r="N8997" i="2"/>
  <c r="N8998" i="2"/>
  <c r="N8999" i="2"/>
  <c r="N9000" i="2"/>
  <c r="N9001" i="2"/>
  <c r="N9002" i="2"/>
  <c r="N9003" i="2"/>
  <c r="N9004" i="2"/>
  <c r="N9005" i="2"/>
  <c r="N9006" i="2"/>
  <c r="N9007" i="2"/>
  <c r="N9008" i="2"/>
  <c r="N9009" i="2"/>
  <c r="N9010" i="2"/>
  <c r="N9011" i="2"/>
  <c r="N9012" i="2"/>
  <c r="N9013" i="2"/>
  <c r="N9014" i="2"/>
  <c r="N9015" i="2"/>
  <c r="N9016" i="2"/>
  <c r="N9017" i="2"/>
  <c r="N9018" i="2"/>
  <c r="N9019" i="2"/>
  <c r="N9020" i="2"/>
  <c r="N9021" i="2"/>
  <c r="N9022" i="2"/>
  <c r="N9023" i="2"/>
  <c r="N9024" i="2"/>
  <c r="N9025" i="2"/>
  <c r="N9026" i="2"/>
  <c r="N9027" i="2"/>
  <c r="N9028" i="2"/>
  <c r="N9029" i="2"/>
  <c r="N9030" i="2"/>
  <c r="N9031" i="2"/>
  <c r="N9032" i="2"/>
  <c r="N9033" i="2"/>
  <c r="N9034" i="2"/>
  <c r="N9035" i="2"/>
  <c r="N9036" i="2"/>
  <c r="N9037" i="2"/>
  <c r="N9038" i="2"/>
  <c r="N9039" i="2"/>
  <c r="N9040" i="2"/>
  <c r="N9041" i="2"/>
  <c r="N9042" i="2"/>
  <c r="N9043" i="2"/>
  <c r="N9044" i="2"/>
  <c r="N9045" i="2"/>
  <c r="N9046" i="2"/>
  <c r="N9047" i="2"/>
  <c r="N9048" i="2"/>
  <c r="N9049" i="2"/>
  <c r="N9050" i="2"/>
  <c r="N9051" i="2"/>
  <c r="N9052" i="2"/>
  <c r="N9053" i="2"/>
  <c r="N9054" i="2"/>
  <c r="N9055" i="2"/>
  <c r="N9056" i="2"/>
  <c r="N9057" i="2"/>
  <c r="N9058" i="2"/>
  <c r="N9059" i="2"/>
  <c r="N9060" i="2"/>
  <c r="N9061" i="2"/>
  <c r="N9062" i="2"/>
  <c r="N9063" i="2"/>
  <c r="N9064" i="2"/>
  <c r="N9065" i="2"/>
  <c r="N9066" i="2"/>
  <c r="N9067" i="2"/>
  <c r="N9068" i="2"/>
  <c r="N9069" i="2"/>
  <c r="N9070" i="2"/>
  <c r="N9071" i="2"/>
  <c r="N9072" i="2"/>
  <c r="N9073" i="2"/>
  <c r="N9074" i="2"/>
  <c r="N9075" i="2"/>
  <c r="N9076" i="2"/>
  <c r="N9077" i="2"/>
  <c r="N9078" i="2"/>
  <c r="N9079" i="2"/>
  <c r="N9080" i="2"/>
  <c r="N9081" i="2"/>
  <c r="N9082" i="2"/>
  <c r="N9083" i="2"/>
  <c r="N9084" i="2"/>
  <c r="N9085" i="2"/>
  <c r="N9086" i="2"/>
  <c r="N9087" i="2"/>
  <c r="N9088" i="2"/>
  <c r="N9089" i="2"/>
  <c r="N9090" i="2"/>
  <c r="N9091" i="2"/>
  <c r="N9092" i="2"/>
  <c r="N9093" i="2"/>
  <c r="N9094" i="2"/>
  <c r="N9095" i="2"/>
  <c r="N9096" i="2"/>
  <c r="N9097" i="2"/>
  <c r="N9098" i="2"/>
  <c r="N9099" i="2"/>
  <c r="N9100" i="2"/>
  <c r="N9101" i="2"/>
  <c r="N9102" i="2"/>
  <c r="N9103" i="2"/>
  <c r="N9104" i="2"/>
  <c r="N9105" i="2"/>
  <c r="N9106" i="2"/>
  <c r="N9107" i="2"/>
  <c r="N9108" i="2"/>
  <c r="N9109" i="2"/>
  <c r="N9110" i="2"/>
  <c r="N9111" i="2"/>
  <c r="N9112" i="2"/>
  <c r="N9113" i="2"/>
  <c r="N9114" i="2"/>
  <c r="N9115" i="2"/>
  <c r="N9116" i="2"/>
  <c r="N9117" i="2"/>
  <c r="N9118" i="2"/>
  <c r="N9119" i="2"/>
  <c r="N9120" i="2"/>
  <c r="N9121" i="2"/>
  <c r="N9122" i="2"/>
  <c r="N9123" i="2"/>
  <c r="N9124" i="2"/>
  <c r="N9125" i="2"/>
  <c r="N9126" i="2"/>
  <c r="N9127" i="2"/>
  <c r="N9128" i="2"/>
  <c r="N9129" i="2"/>
  <c r="N9130" i="2"/>
  <c r="N9131" i="2"/>
  <c r="N9132" i="2"/>
  <c r="N9133" i="2"/>
  <c r="N9134" i="2"/>
  <c r="N9135" i="2"/>
  <c r="N9136" i="2"/>
  <c r="N9137" i="2"/>
  <c r="N9138" i="2"/>
  <c r="N9139" i="2"/>
  <c r="N9140" i="2"/>
  <c r="N9141" i="2"/>
  <c r="N9142" i="2"/>
  <c r="N9143" i="2"/>
  <c r="N9144" i="2"/>
  <c r="N9145" i="2"/>
  <c r="N9146" i="2"/>
  <c r="N9147" i="2"/>
  <c r="N9148" i="2"/>
  <c r="N9149" i="2"/>
  <c r="N9150" i="2"/>
  <c r="N9151" i="2"/>
  <c r="N9152" i="2"/>
  <c r="N9153" i="2"/>
  <c r="N9154" i="2"/>
  <c r="N9155" i="2"/>
  <c r="N9156" i="2"/>
  <c r="N9157" i="2"/>
  <c r="N9158" i="2"/>
  <c r="N9159" i="2"/>
  <c r="N9160" i="2"/>
  <c r="N9161" i="2"/>
  <c r="N9162" i="2"/>
  <c r="N9163" i="2"/>
  <c r="N9164" i="2"/>
  <c r="N9165" i="2"/>
  <c r="N9166" i="2"/>
  <c r="N9167" i="2"/>
  <c r="N9168" i="2"/>
  <c r="N9169" i="2"/>
  <c r="N9170" i="2"/>
  <c r="N9171" i="2"/>
  <c r="N9172" i="2"/>
  <c r="N9173" i="2"/>
  <c r="N9174" i="2"/>
  <c r="N9175" i="2"/>
  <c r="N9176" i="2"/>
  <c r="N9177" i="2"/>
  <c r="N9178" i="2"/>
  <c r="N9179" i="2"/>
  <c r="N9180" i="2"/>
  <c r="N9181" i="2"/>
  <c r="N9182" i="2"/>
  <c r="N9183" i="2"/>
  <c r="N9184" i="2"/>
  <c r="N9185" i="2"/>
  <c r="N9186" i="2"/>
  <c r="N9187" i="2"/>
  <c r="N9188" i="2"/>
  <c r="N9189" i="2"/>
  <c r="N9190" i="2"/>
  <c r="N9191" i="2"/>
  <c r="N9192" i="2"/>
  <c r="N9193" i="2"/>
  <c r="N9194" i="2"/>
  <c r="N9195" i="2"/>
  <c r="N9196" i="2"/>
  <c r="N9197" i="2"/>
  <c r="N9198" i="2"/>
  <c r="N9199" i="2"/>
  <c r="N9200" i="2"/>
  <c r="N9201" i="2"/>
  <c r="N9202" i="2"/>
  <c r="N9203" i="2"/>
  <c r="N9204" i="2"/>
  <c r="N9205" i="2"/>
  <c r="N9206" i="2"/>
  <c r="N9207" i="2"/>
  <c r="N9208" i="2"/>
  <c r="N9209" i="2"/>
  <c r="N9210" i="2"/>
  <c r="N9211" i="2"/>
  <c r="N9212" i="2"/>
  <c r="N9213" i="2"/>
  <c r="N9214" i="2"/>
  <c r="N9215" i="2"/>
  <c r="N9216" i="2"/>
  <c r="N9217" i="2"/>
  <c r="N9218" i="2"/>
  <c r="N9219" i="2"/>
  <c r="N9220" i="2"/>
  <c r="N9221" i="2"/>
  <c r="N9222" i="2"/>
  <c r="N9223" i="2"/>
  <c r="N9224" i="2"/>
  <c r="N9225" i="2"/>
  <c r="N9226" i="2"/>
  <c r="N9227" i="2"/>
  <c r="N9228" i="2"/>
  <c r="N9229" i="2"/>
  <c r="N9230" i="2"/>
  <c r="N9231" i="2"/>
  <c r="N9232" i="2"/>
  <c r="N9233" i="2"/>
  <c r="N9234" i="2"/>
  <c r="N9235" i="2"/>
  <c r="N9236" i="2"/>
  <c r="N9237" i="2"/>
  <c r="N9238" i="2"/>
  <c r="N9239" i="2"/>
  <c r="N9240" i="2"/>
  <c r="N9241" i="2"/>
  <c r="N9242" i="2"/>
  <c r="N9243" i="2"/>
  <c r="N9244" i="2"/>
  <c r="N9245" i="2"/>
  <c r="N9246" i="2"/>
  <c r="N9247" i="2"/>
  <c r="N9248" i="2"/>
  <c r="N9249" i="2"/>
  <c r="N9250" i="2"/>
  <c r="N9251" i="2"/>
  <c r="N9252" i="2"/>
  <c r="N9253" i="2"/>
  <c r="N9254" i="2"/>
  <c r="N9255" i="2"/>
  <c r="N9256" i="2"/>
  <c r="N9257" i="2"/>
  <c r="N9258" i="2"/>
  <c r="N9259" i="2"/>
  <c r="N9260" i="2"/>
  <c r="N9261" i="2"/>
  <c r="N9262" i="2"/>
  <c r="N9263" i="2"/>
  <c r="N9264" i="2"/>
  <c r="N9265" i="2"/>
  <c r="N9266" i="2"/>
  <c r="N9267" i="2"/>
  <c r="N9268" i="2"/>
  <c r="N9269" i="2"/>
  <c r="N9270" i="2"/>
  <c r="N9271" i="2"/>
  <c r="N9272" i="2"/>
  <c r="N9273" i="2"/>
  <c r="N9274" i="2"/>
  <c r="N9275" i="2"/>
  <c r="N9276" i="2"/>
  <c r="N9277" i="2"/>
  <c r="N9278" i="2"/>
  <c r="N9279" i="2"/>
  <c r="N9280" i="2"/>
  <c r="N9281" i="2"/>
  <c r="N9282" i="2"/>
  <c r="N9283" i="2"/>
  <c r="N9284" i="2"/>
  <c r="N9285" i="2"/>
  <c r="N9286" i="2"/>
  <c r="N9287" i="2"/>
  <c r="N9288" i="2"/>
  <c r="N9289" i="2"/>
  <c r="N9290" i="2"/>
  <c r="N9291" i="2"/>
  <c r="N9292" i="2"/>
  <c r="N9293" i="2"/>
  <c r="N9294" i="2"/>
  <c r="N9295" i="2"/>
  <c r="N9296" i="2"/>
  <c r="N9297" i="2"/>
  <c r="N9298" i="2"/>
  <c r="N9299" i="2"/>
  <c r="N9300" i="2"/>
  <c r="N9301" i="2"/>
  <c r="N9302" i="2"/>
  <c r="N9303" i="2"/>
  <c r="N9304" i="2"/>
  <c r="N9305" i="2"/>
  <c r="N9306" i="2"/>
  <c r="N9307" i="2"/>
  <c r="N9308" i="2"/>
  <c r="N9309" i="2"/>
  <c r="N9310" i="2"/>
  <c r="N9311" i="2"/>
  <c r="N9312" i="2"/>
  <c r="N9313" i="2"/>
  <c r="N9314" i="2"/>
  <c r="N9315" i="2"/>
  <c r="N9316" i="2"/>
  <c r="N9317" i="2"/>
  <c r="N9318" i="2"/>
  <c r="N9319" i="2"/>
  <c r="N9320" i="2"/>
  <c r="N9321" i="2"/>
  <c r="N9322" i="2"/>
  <c r="N9323" i="2"/>
  <c r="N9324" i="2"/>
  <c r="N9325" i="2"/>
  <c r="N9326" i="2"/>
  <c r="N9327" i="2"/>
  <c r="N9328" i="2"/>
  <c r="N9329" i="2"/>
  <c r="N9330" i="2"/>
  <c r="N9331" i="2"/>
  <c r="N9332" i="2"/>
  <c r="N9333" i="2"/>
  <c r="N9334" i="2"/>
  <c r="N9335" i="2"/>
  <c r="N9336" i="2"/>
  <c r="N9337" i="2"/>
  <c r="N9338" i="2"/>
  <c r="N9339" i="2"/>
  <c r="N9340" i="2"/>
  <c r="N9341" i="2"/>
  <c r="N9342" i="2"/>
  <c r="N9343" i="2"/>
  <c r="N9344" i="2"/>
  <c r="N9345" i="2"/>
  <c r="N9346" i="2"/>
  <c r="N9347" i="2"/>
  <c r="N9348" i="2"/>
  <c r="N9349" i="2"/>
  <c r="N9350" i="2"/>
  <c r="N9351" i="2"/>
  <c r="N9352" i="2"/>
  <c r="N9353" i="2"/>
  <c r="N9354" i="2"/>
  <c r="N9355" i="2"/>
  <c r="N9356" i="2"/>
  <c r="N9357" i="2"/>
  <c r="N9358" i="2"/>
  <c r="N9359" i="2"/>
  <c r="N9360" i="2"/>
  <c r="N9361" i="2"/>
  <c r="N9362" i="2"/>
  <c r="N9363" i="2"/>
  <c r="N9364" i="2"/>
  <c r="N9365" i="2"/>
  <c r="N9366" i="2"/>
  <c r="N9367" i="2"/>
  <c r="N9368" i="2"/>
  <c r="N9369" i="2"/>
  <c r="N9370" i="2"/>
  <c r="N9371" i="2"/>
  <c r="N9372" i="2"/>
  <c r="N9373" i="2"/>
  <c r="N9374" i="2"/>
  <c r="N9375" i="2"/>
  <c r="N9376" i="2"/>
  <c r="N9377" i="2"/>
  <c r="N9378" i="2"/>
  <c r="N9379" i="2"/>
  <c r="N9380" i="2"/>
  <c r="N9381" i="2"/>
  <c r="N9382" i="2"/>
  <c r="N9383" i="2"/>
  <c r="N9384" i="2"/>
  <c r="N9385" i="2"/>
  <c r="N9386" i="2"/>
  <c r="N9387" i="2"/>
  <c r="N9388" i="2"/>
  <c r="N9389" i="2"/>
  <c r="N9390" i="2"/>
  <c r="N9391" i="2"/>
  <c r="N9392" i="2"/>
  <c r="N9393" i="2"/>
  <c r="N9394" i="2"/>
  <c r="N9395" i="2"/>
  <c r="N9396" i="2"/>
  <c r="N9397" i="2"/>
  <c r="N9398" i="2"/>
  <c r="N9399" i="2"/>
  <c r="N9400" i="2"/>
  <c r="N9401" i="2"/>
  <c r="N9402" i="2"/>
  <c r="N9403" i="2"/>
  <c r="N9404" i="2"/>
  <c r="N9405" i="2"/>
  <c r="N9406" i="2"/>
  <c r="N9407" i="2"/>
  <c r="N9408" i="2"/>
  <c r="N9409" i="2"/>
  <c r="N9410" i="2"/>
  <c r="N9411" i="2"/>
  <c r="N9412" i="2"/>
  <c r="N9413" i="2"/>
  <c r="N9414" i="2"/>
  <c r="N9415" i="2"/>
  <c r="N9416" i="2"/>
  <c r="N9417" i="2"/>
  <c r="N9418" i="2"/>
  <c r="N9419" i="2"/>
  <c r="N9420" i="2"/>
  <c r="N9421" i="2"/>
  <c r="N9422" i="2"/>
  <c r="N9423" i="2"/>
  <c r="N9424" i="2"/>
  <c r="N9425" i="2"/>
  <c r="N9426" i="2"/>
  <c r="N9427" i="2"/>
  <c r="N9428" i="2"/>
  <c r="N9429" i="2"/>
  <c r="N9430" i="2"/>
  <c r="N9431" i="2"/>
  <c r="N9432" i="2"/>
  <c r="N9433" i="2"/>
  <c r="N9434" i="2"/>
  <c r="N9435" i="2"/>
  <c r="N9436" i="2"/>
  <c r="N9437" i="2"/>
  <c r="N9438" i="2"/>
  <c r="N9439" i="2"/>
  <c r="N9440" i="2"/>
  <c r="N9441" i="2"/>
  <c r="N9442" i="2"/>
  <c r="N9443" i="2"/>
  <c r="N9444" i="2"/>
  <c r="N9445" i="2"/>
  <c r="N9446" i="2"/>
  <c r="N9447" i="2"/>
  <c r="N9448" i="2"/>
  <c r="N9449" i="2"/>
  <c r="N9450" i="2"/>
  <c r="N9451" i="2"/>
  <c r="N9452" i="2"/>
  <c r="N9453" i="2"/>
  <c r="N9454" i="2"/>
  <c r="N9455" i="2"/>
  <c r="N9456" i="2"/>
  <c r="N9457" i="2"/>
  <c r="N9458" i="2"/>
  <c r="N9459" i="2"/>
  <c r="N9460" i="2"/>
  <c r="N9461" i="2"/>
  <c r="N9462" i="2"/>
  <c r="N9463" i="2"/>
  <c r="N9464" i="2"/>
  <c r="N9465" i="2"/>
  <c r="N9466" i="2"/>
  <c r="N9467" i="2"/>
  <c r="N9468" i="2"/>
  <c r="N9469" i="2"/>
  <c r="N9470" i="2"/>
  <c r="N9471" i="2"/>
  <c r="N9472" i="2"/>
  <c r="N9473" i="2"/>
  <c r="N9474" i="2"/>
  <c r="N9475" i="2"/>
  <c r="N9476" i="2"/>
  <c r="N9477" i="2"/>
  <c r="N9478" i="2"/>
  <c r="N9479" i="2"/>
  <c r="N9480" i="2"/>
  <c r="N9481" i="2"/>
  <c r="N9482" i="2"/>
  <c r="N9483" i="2"/>
  <c r="N9484" i="2"/>
  <c r="N9485" i="2"/>
  <c r="N9486" i="2"/>
  <c r="N9487" i="2"/>
  <c r="N9488" i="2"/>
  <c r="N9489" i="2"/>
  <c r="N9490" i="2"/>
  <c r="N9491" i="2"/>
  <c r="N9492" i="2"/>
  <c r="N9493" i="2"/>
  <c r="N9494" i="2"/>
  <c r="N9495" i="2"/>
  <c r="N9496" i="2"/>
  <c r="N9497" i="2"/>
  <c r="N9498" i="2"/>
  <c r="N9499" i="2"/>
  <c r="N9500" i="2"/>
  <c r="N9501" i="2"/>
  <c r="N9502" i="2"/>
  <c r="N9503" i="2"/>
  <c r="N9504" i="2"/>
  <c r="N9505" i="2"/>
  <c r="N9506" i="2"/>
  <c r="N9507" i="2"/>
  <c r="N9508" i="2"/>
  <c r="N9509" i="2"/>
  <c r="N9510" i="2"/>
  <c r="N9511" i="2"/>
  <c r="N9512" i="2"/>
  <c r="N9513" i="2"/>
  <c r="N9514" i="2"/>
  <c r="N9515" i="2"/>
  <c r="N9516" i="2"/>
  <c r="N9517" i="2"/>
  <c r="N9518" i="2"/>
  <c r="N9519" i="2"/>
  <c r="N9520" i="2"/>
  <c r="N9521" i="2"/>
  <c r="N9522" i="2"/>
  <c r="N9523" i="2"/>
  <c r="N9524" i="2"/>
  <c r="N9525" i="2"/>
  <c r="N9526" i="2"/>
  <c r="N9527" i="2"/>
  <c r="N9528" i="2"/>
  <c r="N9529" i="2"/>
  <c r="N9530" i="2"/>
  <c r="N9531" i="2"/>
  <c r="N9532" i="2"/>
  <c r="N9533" i="2"/>
  <c r="N9534" i="2"/>
  <c r="N9535" i="2"/>
  <c r="N9536" i="2"/>
  <c r="N9537" i="2"/>
  <c r="N9538" i="2"/>
  <c r="N9539" i="2"/>
  <c r="N9540" i="2"/>
  <c r="N9541" i="2"/>
  <c r="N9542" i="2"/>
  <c r="N9543" i="2"/>
  <c r="N9544" i="2"/>
  <c r="N9545" i="2"/>
  <c r="N9546" i="2"/>
  <c r="N9547" i="2"/>
  <c r="N9548" i="2"/>
  <c r="N9549" i="2"/>
  <c r="N9550" i="2"/>
  <c r="N9551" i="2"/>
  <c r="N9552" i="2"/>
  <c r="N9553" i="2"/>
  <c r="N9554" i="2"/>
  <c r="N9555" i="2"/>
  <c r="N9556" i="2"/>
  <c r="N9557" i="2"/>
  <c r="N9558" i="2"/>
  <c r="N9559" i="2"/>
  <c r="N9560" i="2"/>
  <c r="N9561" i="2"/>
  <c r="N9562" i="2"/>
  <c r="N9563" i="2"/>
  <c r="N9564" i="2"/>
  <c r="N9565" i="2"/>
  <c r="N9566" i="2"/>
  <c r="N9567" i="2"/>
  <c r="N9568" i="2"/>
  <c r="N9569" i="2"/>
  <c r="N9570" i="2"/>
  <c r="N9571" i="2"/>
  <c r="N9572" i="2"/>
  <c r="N9573" i="2"/>
  <c r="N9574" i="2"/>
  <c r="N9575" i="2"/>
  <c r="N9576" i="2"/>
  <c r="N9577" i="2"/>
  <c r="N9578" i="2"/>
  <c r="N9579" i="2"/>
  <c r="N9580" i="2"/>
  <c r="N9581" i="2"/>
  <c r="N9582" i="2"/>
  <c r="N9583" i="2"/>
  <c r="N9584" i="2"/>
  <c r="N9585" i="2"/>
  <c r="N9586" i="2"/>
  <c r="N9587" i="2"/>
  <c r="N9588" i="2"/>
  <c r="N9589" i="2"/>
  <c r="N9590" i="2"/>
  <c r="N9591" i="2"/>
  <c r="N9592" i="2"/>
  <c r="N9593" i="2"/>
  <c r="N9594" i="2"/>
  <c r="N9595" i="2"/>
  <c r="N9596" i="2"/>
  <c r="N9597" i="2"/>
  <c r="N9598" i="2"/>
  <c r="N9599" i="2"/>
  <c r="N9600" i="2"/>
  <c r="N9601" i="2"/>
  <c r="N9602" i="2"/>
  <c r="N9603" i="2"/>
  <c r="N9604" i="2"/>
  <c r="N9605" i="2"/>
  <c r="N9606" i="2"/>
  <c r="N9607" i="2"/>
  <c r="N9608" i="2"/>
  <c r="N9609" i="2"/>
  <c r="N9610" i="2"/>
  <c r="N9611" i="2"/>
  <c r="N9612" i="2"/>
  <c r="N9613" i="2"/>
  <c r="N9614" i="2"/>
  <c r="N9615" i="2"/>
  <c r="N9616" i="2"/>
  <c r="N9617" i="2"/>
  <c r="N9618" i="2"/>
  <c r="N9619" i="2"/>
  <c r="N9620" i="2"/>
  <c r="N9621" i="2"/>
  <c r="N9622" i="2"/>
  <c r="N9623" i="2"/>
  <c r="N9624" i="2"/>
  <c r="N9625" i="2"/>
  <c r="N9626" i="2"/>
  <c r="N9627" i="2"/>
  <c r="N9628" i="2"/>
  <c r="N9629" i="2"/>
  <c r="N9630" i="2"/>
  <c r="N9631" i="2"/>
  <c r="N9632" i="2"/>
  <c r="N9633" i="2"/>
  <c r="N9634" i="2"/>
  <c r="N9635" i="2"/>
  <c r="N9636" i="2"/>
  <c r="N9637" i="2"/>
  <c r="N9638" i="2"/>
  <c r="N9639" i="2"/>
  <c r="N9640" i="2"/>
  <c r="N9641" i="2"/>
  <c r="N9642" i="2"/>
  <c r="N9643" i="2"/>
  <c r="N9644" i="2"/>
  <c r="N9645" i="2"/>
  <c r="N9646" i="2"/>
  <c r="N9647" i="2"/>
  <c r="N9648" i="2"/>
  <c r="N9649" i="2"/>
  <c r="N9650" i="2"/>
  <c r="N9651" i="2"/>
  <c r="N9652" i="2"/>
  <c r="N9653" i="2"/>
  <c r="N9654" i="2"/>
  <c r="N9655" i="2"/>
  <c r="N9656" i="2"/>
  <c r="N9657" i="2"/>
  <c r="N9658" i="2"/>
  <c r="N9659" i="2"/>
  <c r="N9660" i="2"/>
  <c r="N9661" i="2"/>
  <c r="N9662" i="2"/>
  <c r="N9663" i="2"/>
  <c r="N9664" i="2"/>
  <c r="N9665" i="2"/>
  <c r="N9666" i="2"/>
  <c r="N9667" i="2"/>
  <c r="N9668" i="2"/>
  <c r="N9669" i="2"/>
  <c r="N9670" i="2"/>
  <c r="N9671" i="2"/>
  <c r="N9672" i="2"/>
  <c r="N9673" i="2"/>
  <c r="N9674" i="2"/>
  <c r="N9675" i="2"/>
  <c r="N9676" i="2"/>
  <c r="N9677" i="2"/>
  <c r="N9678" i="2"/>
  <c r="N9679" i="2"/>
  <c r="N9680" i="2"/>
  <c r="N9681" i="2"/>
  <c r="N9682" i="2"/>
  <c r="N9683" i="2"/>
  <c r="N9684" i="2"/>
  <c r="N9685" i="2"/>
  <c r="N9686" i="2"/>
  <c r="N9687" i="2"/>
  <c r="N9688" i="2"/>
  <c r="N9689" i="2"/>
  <c r="N9690" i="2"/>
  <c r="N9691" i="2"/>
  <c r="N9692" i="2"/>
  <c r="N9693" i="2"/>
  <c r="N9694" i="2"/>
  <c r="N9695" i="2"/>
  <c r="N9696" i="2"/>
  <c r="N9697" i="2"/>
  <c r="N9698" i="2"/>
  <c r="N9699" i="2"/>
  <c r="N9700" i="2"/>
  <c r="N9701" i="2"/>
  <c r="N9702" i="2"/>
  <c r="N9703" i="2"/>
  <c r="N9704" i="2"/>
  <c r="N9705" i="2"/>
  <c r="N9706" i="2"/>
  <c r="N9707" i="2"/>
  <c r="N9708" i="2"/>
  <c r="N9709" i="2"/>
  <c r="N9710" i="2"/>
  <c r="N9711" i="2"/>
  <c r="N9712" i="2"/>
  <c r="N9713" i="2"/>
  <c r="N9714" i="2"/>
  <c r="N9715" i="2"/>
  <c r="N9716" i="2"/>
  <c r="N9717" i="2"/>
  <c r="N9718" i="2"/>
  <c r="N9719" i="2"/>
  <c r="N9720" i="2"/>
  <c r="N9721" i="2"/>
  <c r="N9722" i="2"/>
  <c r="N9723" i="2"/>
  <c r="N9724" i="2"/>
  <c r="N9725" i="2"/>
  <c r="N9726" i="2"/>
  <c r="N9727" i="2"/>
  <c r="N9728" i="2"/>
  <c r="N9729" i="2"/>
  <c r="N9730" i="2"/>
  <c r="N9731" i="2"/>
  <c r="N9732" i="2"/>
  <c r="N9733" i="2"/>
  <c r="N9734" i="2"/>
  <c r="N9735" i="2"/>
  <c r="N9736" i="2"/>
  <c r="N9737" i="2"/>
  <c r="N9738" i="2"/>
  <c r="N9739" i="2"/>
  <c r="N9740" i="2"/>
  <c r="N9741" i="2"/>
  <c r="N9742" i="2"/>
  <c r="N9743" i="2"/>
  <c r="N9744" i="2"/>
  <c r="N9745" i="2"/>
  <c r="N9746" i="2"/>
  <c r="N9747" i="2"/>
  <c r="N9748" i="2"/>
  <c r="N9749" i="2"/>
  <c r="N9750" i="2"/>
  <c r="N9751" i="2"/>
  <c r="N9752" i="2"/>
  <c r="N9753" i="2"/>
  <c r="N9754" i="2"/>
  <c r="N9755" i="2"/>
  <c r="N9756" i="2"/>
  <c r="N9757" i="2"/>
  <c r="N9758" i="2"/>
  <c r="N9759" i="2"/>
  <c r="N9760" i="2"/>
  <c r="N9761" i="2"/>
  <c r="N9762" i="2"/>
  <c r="N9763" i="2"/>
  <c r="N9764" i="2"/>
  <c r="N9765" i="2"/>
  <c r="N9766" i="2"/>
  <c r="N9767" i="2"/>
  <c r="N9768" i="2"/>
  <c r="N9769" i="2"/>
  <c r="N9770" i="2"/>
  <c r="N9771" i="2"/>
  <c r="N9772" i="2"/>
  <c r="N9773" i="2"/>
  <c r="N9774" i="2"/>
  <c r="N9775" i="2"/>
  <c r="N9776" i="2"/>
  <c r="N9777" i="2"/>
  <c r="N9778" i="2"/>
  <c r="N9779" i="2"/>
  <c r="N9780" i="2"/>
  <c r="N9781" i="2"/>
  <c r="N9782" i="2"/>
  <c r="N9783" i="2"/>
  <c r="N9784" i="2"/>
  <c r="N9785" i="2"/>
  <c r="N9786" i="2"/>
  <c r="N9787" i="2"/>
  <c r="N9788" i="2"/>
  <c r="N9789" i="2"/>
  <c r="N9790" i="2"/>
  <c r="N9791" i="2"/>
  <c r="N9792" i="2"/>
  <c r="N9793" i="2"/>
  <c r="N9794" i="2"/>
  <c r="N9795" i="2"/>
  <c r="N9796" i="2"/>
  <c r="N9797" i="2"/>
  <c r="N9798" i="2"/>
  <c r="N9799" i="2"/>
  <c r="N9800" i="2"/>
  <c r="N9801" i="2"/>
  <c r="N9802" i="2"/>
  <c r="N9803" i="2"/>
  <c r="N9804" i="2"/>
  <c r="N9805" i="2"/>
  <c r="N9806" i="2"/>
  <c r="N9807" i="2"/>
  <c r="N9808" i="2"/>
  <c r="N9809" i="2"/>
  <c r="N9810" i="2"/>
  <c r="N9811" i="2"/>
  <c r="N9812" i="2"/>
  <c r="N9813" i="2"/>
  <c r="N9814" i="2"/>
  <c r="N9815" i="2"/>
  <c r="N9816" i="2"/>
  <c r="N9817" i="2"/>
  <c r="N9818" i="2"/>
  <c r="N9819" i="2"/>
  <c r="N9820" i="2"/>
  <c r="N9821" i="2"/>
  <c r="N9822" i="2"/>
  <c r="N9823" i="2"/>
  <c r="N9824" i="2"/>
  <c r="N9825" i="2"/>
  <c r="N9826" i="2"/>
  <c r="N9827" i="2"/>
  <c r="N9828" i="2"/>
  <c r="N9829" i="2"/>
  <c r="N9830" i="2"/>
  <c r="N9831" i="2"/>
  <c r="N9832" i="2"/>
  <c r="N9833" i="2"/>
  <c r="N9834" i="2"/>
  <c r="N9835" i="2"/>
  <c r="N9836" i="2"/>
  <c r="N9837" i="2"/>
  <c r="N9838" i="2"/>
  <c r="N9839" i="2"/>
  <c r="N9840" i="2"/>
  <c r="N9841" i="2"/>
  <c r="N9842" i="2"/>
  <c r="N9843" i="2"/>
  <c r="N9844" i="2"/>
  <c r="N9845" i="2"/>
  <c r="N9846" i="2"/>
  <c r="N9847" i="2"/>
  <c r="N9848" i="2"/>
  <c r="N9849" i="2"/>
  <c r="N9850" i="2"/>
  <c r="N9851" i="2"/>
  <c r="N9852" i="2"/>
  <c r="N9853" i="2"/>
  <c r="N9854" i="2"/>
  <c r="N9855" i="2"/>
  <c r="N9856" i="2"/>
  <c r="N9857" i="2"/>
  <c r="N9858" i="2"/>
  <c r="N9859" i="2"/>
  <c r="N9860" i="2"/>
  <c r="N9861" i="2"/>
  <c r="N9862" i="2"/>
  <c r="N9863" i="2"/>
  <c r="N9864" i="2"/>
  <c r="N9865" i="2"/>
  <c r="N9866" i="2"/>
  <c r="N9867" i="2"/>
  <c r="N9868" i="2"/>
  <c r="N9869" i="2"/>
  <c r="N9870" i="2"/>
  <c r="N9871" i="2"/>
  <c r="N9872" i="2"/>
  <c r="N9873" i="2"/>
  <c r="N9874" i="2"/>
  <c r="N9875" i="2"/>
  <c r="N9876" i="2"/>
  <c r="N9877" i="2"/>
  <c r="N9878" i="2"/>
  <c r="N9879" i="2"/>
  <c r="N9880" i="2"/>
  <c r="N9881" i="2"/>
  <c r="N9882" i="2"/>
  <c r="N9883" i="2"/>
  <c r="N9884" i="2"/>
  <c r="N9885" i="2"/>
  <c r="N9886" i="2"/>
  <c r="N9887" i="2"/>
  <c r="N9888" i="2"/>
  <c r="N9889" i="2"/>
  <c r="N9890" i="2"/>
  <c r="N9891" i="2"/>
  <c r="N9892" i="2"/>
  <c r="N9893" i="2"/>
  <c r="N9894" i="2"/>
  <c r="N9895" i="2"/>
  <c r="N9896" i="2"/>
  <c r="N9897" i="2"/>
  <c r="N9898" i="2"/>
  <c r="N9899" i="2"/>
  <c r="N9900" i="2"/>
  <c r="N9901" i="2"/>
  <c r="N9902" i="2"/>
  <c r="N9903" i="2"/>
  <c r="N9904" i="2"/>
  <c r="N9905" i="2"/>
  <c r="N9906" i="2"/>
  <c r="N9907" i="2"/>
  <c r="N9908" i="2"/>
  <c r="N9909" i="2"/>
  <c r="N9910" i="2"/>
  <c r="N9911" i="2"/>
  <c r="N9912" i="2"/>
  <c r="N9913" i="2"/>
  <c r="N9914" i="2"/>
  <c r="N9915" i="2"/>
  <c r="N9916" i="2"/>
  <c r="N9917" i="2"/>
  <c r="N9918" i="2"/>
  <c r="N9919" i="2"/>
  <c r="N9920" i="2"/>
  <c r="N9921" i="2"/>
  <c r="N9922" i="2"/>
  <c r="N9923" i="2"/>
  <c r="N9924" i="2"/>
  <c r="N9925" i="2"/>
  <c r="N9926" i="2"/>
  <c r="N9927" i="2"/>
  <c r="N9928" i="2"/>
  <c r="N9929" i="2"/>
  <c r="N9930" i="2"/>
  <c r="N9931" i="2"/>
  <c r="N9932" i="2"/>
  <c r="N9933" i="2"/>
  <c r="N9934" i="2"/>
  <c r="N9935" i="2"/>
  <c r="N9936" i="2"/>
  <c r="N9937" i="2"/>
  <c r="N9938" i="2"/>
  <c r="N9939" i="2"/>
  <c r="N9940" i="2"/>
  <c r="N9941" i="2"/>
  <c r="N9942" i="2"/>
  <c r="N9943" i="2"/>
  <c r="N9944" i="2"/>
  <c r="N9945" i="2"/>
  <c r="N9946" i="2"/>
  <c r="N9947" i="2"/>
  <c r="N9948" i="2"/>
  <c r="N9949" i="2"/>
  <c r="N9950" i="2"/>
  <c r="N9951" i="2"/>
  <c r="N9952" i="2"/>
  <c r="N9953" i="2"/>
  <c r="N9954" i="2"/>
  <c r="N9955" i="2"/>
  <c r="N9956" i="2"/>
  <c r="N9957" i="2"/>
  <c r="N9958" i="2"/>
  <c r="N9959" i="2"/>
  <c r="N9960" i="2"/>
  <c r="N9961" i="2"/>
  <c r="N9962" i="2"/>
  <c r="N9963" i="2"/>
  <c r="N9964" i="2"/>
  <c r="N9965" i="2"/>
  <c r="N9966" i="2"/>
  <c r="N9967" i="2"/>
  <c r="N9968" i="2"/>
  <c r="N9969" i="2"/>
  <c r="N9970" i="2"/>
  <c r="N9971" i="2"/>
  <c r="N9972" i="2"/>
  <c r="N9973" i="2"/>
  <c r="N9974" i="2"/>
  <c r="N9975" i="2"/>
  <c r="N9976" i="2"/>
  <c r="N9977" i="2"/>
  <c r="N9978" i="2"/>
  <c r="N9979" i="2"/>
  <c r="N9980" i="2"/>
  <c r="N9981" i="2"/>
  <c r="N9982" i="2"/>
  <c r="N9983" i="2"/>
  <c r="N9984" i="2"/>
  <c r="N9985" i="2"/>
  <c r="N9986" i="2"/>
  <c r="N9987" i="2"/>
  <c r="N9988" i="2"/>
  <c r="N9989" i="2"/>
  <c r="N9990" i="2"/>
  <c r="N9991" i="2"/>
  <c r="N9992" i="2"/>
  <c r="N9993" i="2"/>
  <c r="N9994" i="2"/>
  <c r="N9995" i="2"/>
  <c r="N9996" i="2"/>
  <c r="N9997" i="2"/>
  <c r="N9998" i="2"/>
  <c r="N9999" i="2"/>
  <c r="N10000" i="2"/>
  <c r="N10001" i="2"/>
  <c r="N10002" i="2"/>
  <c r="N10003" i="2"/>
  <c r="N10004" i="2"/>
  <c r="N10005" i="2"/>
  <c r="N10006" i="2"/>
  <c r="N10007" i="2"/>
  <c r="N10008" i="2"/>
  <c r="N10009" i="2"/>
  <c r="N10010" i="2"/>
  <c r="N10011" i="2"/>
  <c r="N10012" i="2"/>
  <c r="N10013" i="2"/>
  <c r="N10014" i="2"/>
  <c r="N10015" i="2"/>
  <c r="N10016" i="2"/>
  <c r="N10017" i="2"/>
  <c r="N10018" i="2"/>
  <c r="N10019" i="2"/>
  <c r="N10020" i="2"/>
  <c r="N10021" i="2"/>
  <c r="N10022" i="2"/>
  <c r="N10023" i="2"/>
  <c r="N10024" i="2"/>
  <c r="N10025" i="2"/>
  <c r="N10026" i="2"/>
  <c r="N10027" i="2"/>
  <c r="N10028" i="2"/>
  <c r="N10029" i="2"/>
  <c r="N10030" i="2"/>
  <c r="N10031" i="2"/>
  <c r="N10032" i="2"/>
  <c r="N10033" i="2"/>
  <c r="N10034" i="2"/>
  <c r="N10035" i="2"/>
  <c r="N10036" i="2"/>
  <c r="N10037" i="2"/>
  <c r="N10038" i="2"/>
  <c r="N10039" i="2"/>
  <c r="N10040" i="2"/>
  <c r="N10041" i="2"/>
  <c r="N10042" i="2"/>
  <c r="N10043" i="2"/>
  <c r="N10044" i="2"/>
  <c r="N10045" i="2"/>
  <c r="N10046" i="2"/>
  <c r="N10047" i="2"/>
  <c r="N10048" i="2"/>
  <c r="N10049" i="2"/>
  <c r="N10050" i="2"/>
  <c r="N10051" i="2"/>
  <c r="N10052" i="2"/>
  <c r="N10053" i="2"/>
  <c r="N10054" i="2"/>
  <c r="N10055" i="2"/>
  <c r="N10056" i="2"/>
  <c r="N10057" i="2"/>
  <c r="N10058" i="2"/>
  <c r="N10059" i="2"/>
  <c r="N10060" i="2"/>
  <c r="N10061" i="2"/>
  <c r="N10062" i="2"/>
  <c r="N10063" i="2"/>
  <c r="N10064" i="2"/>
  <c r="N10065" i="2"/>
  <c r="N10066" i="2"/>
  <c r="N10067" i="2"/>
  <c r="N10068" i="2"/>
  <c r="N10069" i="2"/>
  <c r="N10070" i="2"/>
  <c r="N10071" i="2"/>
  <c r="N10072" i="2"/>
  <c r="N10073" i="2"/>
  <c r="N10074" i="2"/>
  <c r="N10075" i="2"/>
  <c r="N10076" i="2"/>
  <c r="N10077" i="2"/>
  <c r="N10078" i="2"/>
  <c r="N10079" i="2"/>
  <c r="N10080" i="2"/>
  <c r="N10081" i="2"/>
  <c r="N10082" i="2"/>
  <c r="N10083" i="2"/>
  <c r="N10084" i="2"/>
  <c r="N10085" i="2"/>
  <c r="N10086" i="2"/>
  <c r="N10087" i="2"/>
  <c r="N10088" i="2"/>
  <c r="N10089" i="2"/>
  <c r="N10090" i="2"/>
  <c r="N10091" i="2"/>
  <c r="N10092" i="2"/>
  <c r="N10093" i="2"/>
  <c r="N10094" i="2"/>
  <c r="N10095" i="2"/>
  <c r="N10096" i="2"/>
  <c r="N10097" i="2"/>
  <c r="N10098" i="2"/>
  <c r="N10099" i="2"/>
  <c r="N10100" i="2"/>
  <c r="N10101" i="2"/>
  <c r="N10102" i="2"/>
  <c r="N10103" i="2"/>
  <c r="N10104" i="2"/>
  <c r="N10105" i="2"/>
  <c r="N10106" i="2"/>
  <c r="N10107" i="2"/>
  <c r="N10108" i="2"/>
  <c r="N10109" i="2"/>
  <c r="N10110" i="2"/>
  <c r="N10111" i="2"/>
  <c r="N10112" i="2"/>
  <c r="N10113" i="2"/>
  <c r="N10114" i="2"/>
  <c r="N10115" i="2"/>
  <c r="N10116" i="2"/>
  <c r="N10117" i="2"/>
  <c r="N10118" i="2"/>
  <c r="N10119" i="2"/>
  <c r="N10120" i="2"/>
  <c r="N10121" i="2"/>
  <c r="N10122" i="2"/>
  <c r="N10123" i="2"/>
  <c r="N10124" i="2"/>
  <c r="N10125" i="2"/>
  <c r="N10126" i="2"/>
  <c r="N10127" i="2"/>
  <c r="N10128" i="2"/>
  <c r="N10129" i="2"/>
  <c r="N10130" i="2"/>
  <c r="N10131" i="2"/>
  <c r="N10132" i="2"/>
  <c r="N10133" i="2"/>
  <c r="N10134" i="2"/>
  <c r="N10135" i="2"/>
  <c r="N10136" i="2"/>
  <c r="N10137" i="2"/>
  <c r="N10138" i="2"/>
  <c r="N10139" i="2"/>
  <c r="N10140" i="2"/>
  <c r="N10141" i="2"/>
  <c r="N10142" i="2"/>
  <c r="N10143" i="2"/>
  <c r="N10144" i="2"/>
  <c r="N10145" i="2"/>
  <c r="N10146" i="2"/>
  <c r="N10147" i="2"/>
  <c r="N10148" i="2"/>
  <c r="N10149" i="2"/>
  <c r="N10150" i="2"/>
  <c r="N10151" i="2"/>
  <c r="N10152" i="2"/>
  <c r="N10153" i="2"/>
  <c r="N10154" i="2"/>
  <c r="N10155" i="2"/>
  <c r="N10156" i="2"/>
  <c r="N10157" i="2"/>
  <c r="N10158" i="2"/>
  <c r="N10159" i="2"/>
  <c r="N10160" i="2"/>
  <c r="N10161" i="2"/>
  <c r="N10162" i="2"/>
  <c r="N10163" i="2"/>
  <c r="N10164" i="2"/>
  <c r="N10165" i="2"/>
  <c r="N10166" i="2"/>
  <c r="N10167" i="2"/>
  <c r="N10168" i="2"/>
  <c r="N10169" i="2"/>
  <c r="N10170" i="2"/>
  <c r="N10171" i="2"/>
  <c r="N10172" i="2"/>
  <c r="N10173" i="2"/>
  <c r="N10174" i="2"/>
  <c r="N10175" i="2"/>
  <c r="N10176" i="2"/>
  <c r="N10177" i="2"/>
  <c r="N10178" i="2"/>
  <c r="N10179" i="2"/>
  <c r="N10180" i="2"/>
  <c r="N10181" i="2"/>
  <c r="N10182" i="2"/>
  <c r="N10183" i="2"/>
  <c r="N10184" i="2"/>
  <c r="N10185" i="2"/>
  <c r="N10186" i="2"/>
  <c r="N10187" i="2"/>
  <c r="N10188" i="2"/>
  <c r="N10189" i="2"/>
  <c r="N10190" i="2"/>
  <c r="N10191" i="2"/>
  <c r="N10192" i="2"/>
  <c r="N10193" i="2"/>
  <c r="N10194" i="2"/>
  <c r="N10195" i="2"/>
  <c r="N10196" i="2"/>
  <c r="I314" i="1"/>
  <c r="I313" i="1" s="1"/>
  <c r="J699" i="1"/>
  <c r="T392" i="1"/>
  <c r="C204" i="1"/>
  <c r="C203" i="1"/>
  <c r="C202" i="1"/>
  <c r="C200" i="1"/>
  <c r="C198" i="1"/>
  <c r="J216" i="1"/>
  <c r="AG392" i="1" s="1"/>
  <c r="AP392" i="1" s="1"/>
  <c r="AI394" i="1"/>
  <c r="AK394" i="1"/>
  <c r="AJ394" i="1"/>
  <c r="AH394" i="1"/>
  <c r="AG398" i="1"/>
  <c r="Y394" i="1"/>
  <c r="V394" i="1"/>
  <c r="V398" i="1" s="1"/>
  <c r="T382" i="1"/>
  <c r="I317" i="1"/>
  <c r="J351" i="1"/>
  <c r="I318" i="1"/>
  <c r="I319" i="1"/>
  <c r="I320" i="1"/>
  <c r="J689" i="1"/>
  <c r="J565" i="1"/>
  <c r="J559" i="1"/>
  <c r="J560" i="1" s="1"/>
  <c r="AL381" i="1"/>
  <c r="AN381" i="1"/>
  <c r="AM385" i="1"/>
  <c r="AN385" i="1"/>
  <c r="AL386" i="1"/>
  <c r="AM386" i="1"/>
  <c r="AN386" i="1"/>
  <c r="AL387" i="1"/>
  <c r="AM387" i="1"/>
  <c r="AN387" i="1"/>
  <c r="AL388" i="1"/>
  <c r="AM388" i="1"/>
  <c r="AN388" i="1"/>
  <c r="AL391" i="1"/>
  <c r="AM391" i="1"/>
  <c r="AN391" i="1"/>
  <c r="AL393" i="1"/>
  <c r="AN393" i="1"/>
  <c r="J401" i="1"/>
  <c r="T393" i="1"/>
  <c r="T391" i="1"/>
  <c r="T381" i="1"/>
  <c r="T385" i="1"/>
  <c r="T386" i="1"/>
  <c r="I315" i="1"/>
  <c r="G827" i="1"/>
  <c r="J827" i="1"/>
  <c r="J327" i="1"/>
  <c r="B821" i="1"/>
  <c r="J686" i="1"/>
  <c r="J705" i="1"/>
  <c r="AM393" i="1"/>
  <c r="I316" i="1"/>
  <c r="J340" i="1"/>
  <c r="AL385" i="1"/>
  <c r="AM381" i="1"/>
  <c r="J310" i="1"/>
  <c r="AG391" i="1"/>
  <c r="J816" i="1"/>
  <c r="J666" i="1"/>
  <c r="J642" i="1"/>
  <c r="J659" i="1"/>
  <c r="AG382" i="1"/>
  <c r="AP382" i="1" s="1"/>
  <c r="J607" i="1"/>
  <c r="J608" i="1" s="1"/>
  <c r="J180" i="1"/>
  <c r="AG381" i="1"/>
  <c r="AG385" i="1"/>
  <c r="J688" i="1"/>
  <c r="J542" i="1"/>
  <c r="J543" i="1" s="1"/>
  <c r="J548" i="1"/>
  <c r="I594" i="1"/>
  <c r="J582" i="1"/>
  <c r="AB394" i="1"/>
  <c r="AB398" i="1" s="1"/>
  <c r="B2" i="2"/>
  <c r="J148" i="1"/>
  <c r="U543" i="1"/>
  <c r="O8" i="2"/>
  <c r="O16" i="2"/>
  <c r="O24" i="2"/>
  <c r="O32" i="2"/>
  <c r="O40" i="2"/>
  <c r="O48" i="2"/>
  <c r="O56" i="2"/>
  <c r="O64" i="2"/>
  <c r="O72" i="2"/>
  <c r="O80" i="2"/>
  <c r="O88" i="2"/>
  <c r="O96" i="2"/>
  <c r="O104" i="2"/>
  <c r="O112" i="2"/>
  <c r="O120" i="2"/>
  <c r="O128" i="2"/>
  <c r="O136" i="2"/>
  <c r="O144" i="2"/>
  <c r="O152" i="2"/>
  <c r="O160" i="2"/>
  <c r="O168" i="2"/>
  <c r="O176" i="2"/>
  <c r="O184" i="2"/>
  <c r="O192" i="2"/>
  <c r="O200" i="2"/>
  <c r="O208" i="2"/>
  <c r="O216" i="2"/>
  <c r="O224" i="2"/>
  <c r="O232" i="2"/>
  <c r="O240" i="2"/>
  <c r="O248" i="2"/>
  <c r="O256" i="2"/>
  <c r="O264" i="2"/>
  <c r="O272" i="2"/>
  <c r="O280" i="2"/>
  <c r="O288" i="2"/>
  <c r="O296" i="2"/>
  <c r="O304" i="2"/>
  <c r="O312" i="2"/>
  <c r="O320" i="2"/>
  <c r="O328" i="2"/>
  <c r="O336" i="2"/>
  <c r="O344" i="2"/>
  <c r="O352" i="2"/>
  <c r="O360" i="2"/>
  <c r="O368" i="2"/>
  <c r="O376" i="2"/>
  <c r="O384" i="2"/>
  <c r="O392" i="2"/>
  <c r="O400" i="2"/>
  <c r="O408" i="2"/>
  <c r="O416" i="2"/>
  <c r="O424" i="2"/>
  <c r="O432" i="2"/>
  <c r="O440" i="2"/>
  <c r="O448" i="2"/>
  <c r="O456" i="2"/>
  <c r="O464" i="2"/>
  <c r="O472" i="2"/>
  <c r="O480" i="2"/>
  <c r="O488" i="2"/>
  <c r="O496" i="2"/>
  <c r="O504" i="2"/>
  <c r="O512" i="2"/>
  <c r="O520" i="2"/>
  <c r="O528" i="2"/>
  <c r="O536" i="2"/>
  <c r="O544" i="2"/>
  <c r="O552" i="2"/>
  <c r="O560" i="2"/>
  <c r="O568" i="2"/>
  <c r="O576" i="2"/>
  <c r="O584" i="2"/>
  <c r="O592" i="2"/>
  <c r="O600" i="2"/>
  <c r="O608" i="2"/>
  <c r="O616" i="2"/>
  <c r="O624" i="2"/>
  <c r="O632" i="2"/>
  <c r="O640" i="2"/>
  <c r="O648" i="2"/>
  <c r="O656" i="2"/>
  <c r="O664" i="2"/>
  <c r="O672" i="2"/>
  <c r="O9" i="2"/>
  <c r="O17" i="2"/>
  <c r="O25" i="2"/>
  <c r="O33" i="2"/>
  <c r="O41" i="2"/>
  <c r="O49" i="2"/>
  <c r="O57" i="2"/>
  <c r="O65" i="2"/>
  <c r="O73" i="2"/>
  <c r="O81" i="2"/>
  <c r="O89" i="2"/>
  <c r="O97" i="2"/>
  <c r="O105" i="2"/>
  <c r="O113" i="2"/>
  <c r="O121" i="2"/>
  <c r="O129" i="2"/>
  <c r="O137" i="2"/>
  <c r="O145" i="2"/>
  <c r="O153" i="2"/>
  <c r="O161" i="2"/>
  <c r="O169" i="2"/>
  <c r="O177" i="2"/>
  <c r="O185" i="2"/>
  <c r="O193" i="2"/>
  <c r="O201" i="2"/>
  <c r="O209" i="2"/>
  <c r="O217" i="2"/>
  <c r="O225" i="2"/>
  <c r="O233" i="2"/>
  <c r="O241" i="2"/>
  <c r="O249" i="2"/>
  <c r="O257" i="2"/>
  <c r="O265" i="2"/>
  <c r="O273" i="2"/>
  <c r="O281" i="2"/>
  <c r="O289" i="2"/>
  <c r="O297" i="2"/>
  <c r="O305" i="2"/>
  <c r="O313" i="2"/>
  <c r="O321" i="2"/>
  <c r="O329" i="2"/>
  <c r="O337" i="2"/>
  <c r="O345" i="2"/>
  <c r="O353" i="2"/>
  <c r="O361" i="2"/>
  <c r="O369" i="2"/>
  <c r="O377" i="2"/>
  <c r="O385" i="2"/>
  <c r="O393" i="2"/>
  <c r="O401" i="2"/>
  <c r="O409" i="2"/>
  <c r="O417" i="2"/>
  <c r="O425" i="2"/>
  <c r="O433" i="2"/>
  <c r="O441" i="2"/>
  <c r="O449" i="2"/>
  <c r="O457" i="2"/>
  <c r="O465" i="2"/>
  <c r="O473" i="2"/>
  <c r="O481" i="2"/>
  <c r="O489" i="2"/>
  <c r="O497" i="2"/>
  <c r="O505" i="2"/>
  <c r="O513" i="2"/>
  <c r="O521" i="2"/>
  <c r="O529" i="2"/>
  <c r="O537" i="2"/>
  <c r="O545" i="2"/>
  <c r="O553" i="2"/>
  <c r="O561" i="2"/>
  <c r="O569" i="2"/>
  <c r="O577" i="2"/>
  <c r="O585" i="2"/>
  <c r="O593" i="2"/>
  <c r="O601" i="2"/>
  <c r="O609" i="2"/>
  <c r="O617" i="2"/>
  <c r="O625" i="2"/>
  <c r="O633" i="2"/>
  <c r="O10" i="2"/>
  <c r="O18" i="2"/>
  <c r="O26" i="2"/>
  <c r="O34" i="2"/>
  <c r="O42" i="2"/>
  <c r="O50" i="2"/>
  <c r="O58" i="2"/>
  <c r="O66" i="2"/>
  <c r="O74" i="2"/>
  <c r="O82" i="2"/>
  <c r="O90" i="2"/>
  <c r="O98" i="2"/>
  <c r="O106" i="2"/>
  <c r="O114" i="2"/>
  <c r="O122" i="2"/>
  <c r="O130" i="2"/>
  <c r="O138" i="2"/>
  <c r="O146" i="2"/>
  <c r="O154" i="2"/>
  <c r="O162" i="2"/>
  <c r="O170" i="2"/>
  <c r="O178" i="2"/>
  <c r="O186" i="2"/>
  <c r="O194" i="2"/>
  <c r="O202" i="2"/>
  <c r="O210" i="2"/>
  <c r="O218" i="2"/>
  <c r="O226" i="2"/>
  <c r="O234" i="2"/>
  <c r="O242" i="2"/>
  <c r="O250" i="2"/>
  <c r="O258" i="2"/>
  <c r="O266" i="2"/>
  <c r="O274" i="2"/>
  <c r="O282" i="2"/>
  <c r="O290" i="2"/>
  <c r="O298" i="2"/>
  <c r="O306" i="2"/>
  <c r="O314" i="2"/>
  <c r="O322" i="2"/>
  <c r="O330" i="2"/>
  <c r="O338" i="2"/>
  <c r="O346" i="2"/>
  <c r="O354" i="2"/>
  <c r="O362" i="2"/>
  <c r="O370" i="2"/>
  <c r="O378" i="2"/>
  <c r="O386" i="2"/>
  <c r="O394" i="2"/>
  <c r="O402" i="2"/>
  <c r="O410" i="2"/>
  <c r="O418" i="2"/>
  <c r="O426" i="2"/>
  <c r="O434" i="2"/>
  <c r="O442" i="2"/>
  <c r="O450" i="2"/>
  <c r="O458" i="2"/>
  <c r="O466" i="2"/>
  <c r="O474" i="2"/>
  <c r="O482" i="2"/>
  <c r="O490" i="2"/>
  <c r="O498" i="2"/>
  <c r="O506" i="2"/>
  <c r="O514" i="2"/>
  <c r="O522" i="2"/>
  <c r="O11" i="2"/>
  <c r="O15" i="2"/>
  <c r="O29" i="2"/>
  <c r="O43" i="2"/>
  <c r="O54" i="2"/>
  <c r="O68" i="2"/>
  <c r="O79" i="2"/>
  <c r="O93" i="2"/>
  <c r="O107" i="2"/>
  <c r="O118" i="2"/>
  <c r="O132" i="2"/>
  <c r="O143" i="2"/>
  <c r="O157" i="2"/>
  <c r="O171" i="2"/>
  <c r="O182" i="2"/>
  <c r="O196" i="2"/>
  <c r="O207" i="2"/>
  <c r="O221" i="2"/>
  <c r="O235" i="2"/>
  <c r="O246" i="2"/>
  <c r="O260" i="2"/>
  <c r="O271" i="2"/>
  <c r="O285" i="2"/>
  <c r="O299" i="2"/>
  <c r="O310" i="2"/>
  <c r="O324" i="2"/>
  <c r="O335" i="2"/>
  <c r="O349" i="2"/>
  <c r="O363" i="2"/>
  <c r="O374" i="2"/>
  <c r="O388" i="2"/>
  <c r="O399" i="2"/>
  <c r="O413" i="2"/>
  <c r="O427" i="2"/>
  <c r="O438" i="2"/>
  <c r="O452" i="2"/>
  <c r="O463" i="2"/>
  <c r="O477" i="2"/>
  <c r="O491" i="2"/>
  <c r="O502" i="2"/>
  <c r="O516" i="2"/>
  <c r="O527" i="2"/>
  <c r="O539" i="2"/>
  <c r="O549" i="2"/>
  <c r="O559" i="2"/>
  <c r="O571" i="2"/>
  <c r="O581" i="2"/>
  <c r="O591" i="2"/>
  <c r="O603" i="2"/>
  <c r="O613" i="2"/>
  <c r="O623" i="2"/>
  <c r="O635" i="2"/>
  <c r="O644" i="2"/>
  <c r="O653" i="2"/>
  <c r="O662" i="2"/>
  <c r="O671" i="2"/>
  <c r="O680" i="2"/>
  <c r="O688" i="2"/>
  <c r="O696" i="2"/>
  <c r="O704" i="2"/>
  <c r="O712" i="2"/>
  <c r="O720" i="2"/>
  <c r="O728" i="2"/>
  <c r="O736" i="2"/>
  <c r="O744" i="2"/>
  <c r="O752" i="2"/>
  <c r="O760" i="2"/>
  <c r="O768" i="2"/>
  <c r="O776" i="2"/>
  <c r="O784" i="2"/>
  <c r="O792" i="2"/>
  <c r="O800" i="2"/>
  <c r="O808" i="2"/>
  <c r="O816" i="2"/>
  <c r="O824" i="2"/>
  <c r="O832" i="2"/>
  <c r="O840" i="2"/>
  <c r="O848" i="2"/>
  <c r="O856" i="2"/>
  <c r="O864" i="2"/>
  <c r="O872" i="2"/>
  <c r="O880" i="2"/>
  <c r="O888" i="2"/>
  <c r="O896" i="2"/>
  <c r="O904" i="2"/>
  <c r="O912" i="2"/>
  <c r="O13" i="2"/>
  <c r="O28" i="2"/>
  <c r="O44" i="2"/>
  <c r="O59" i="2"/>
  <c r="O71" i="2"/>
  <c r="O86" i="2"/>
  <c r="O101" i="2"/>
  <c r="O116" i="2"/>
  <c r="O131" i="2"/>
  <c r="O147" i="2"/>
  <c r="O159" i="2"/>
  <c r="O174" i="2"/>
  <c r="O189" i="2"/>
  <c r="O204" i="2"/>
  <c r="O219" i="2"/>
  <c r="O231" i="2"/>
  <c r="O247" i="2"/>
  <c r="O262" i="2"/>
  <c r="O277" i="2"/>
  <c r="O292" i="2"/>
  <c r="O307" i="2"/>
  <c r="O319" i="2"/>
  <c r="O334" i="2"/>
  <c r="O350" i="2"/>
  <c r="O365" i="2"/>
  <c r="O380" i="2"/>
  <c r="O395" i="2"/>
  <c r="O407" i="2"/>
  <c r="O422" i="2"/>
  <c r="O437" i="2"/>
  <c r="O453" i="2"/>
  <c r="O468" i="2"/>
  <c r="O483" i="2"/>
  <c r="O495" i="2"/>
  <c r="O510" i="2"/>
  <c r="O525" i="2"/>
  <c r="O538" i="2"/>
  <c r="O550" i="2"/>
  <c r="O563" i="2"/>
  <c r="O574" i="2"/>
  <c r="O587" i="2"/>
  <c r="O598" i="2"/>
  <c r="O611" i="2"/>
  <c r="O622" i="2"/>
  <c r="O636" i="2"/>
  <c r="O646" i="2"/>
  <c r="O657" i="2"/>
  <c r="O667" i="2"/>
  <c r="O677" i="2"/>
  <c r="O686" i="2"/>
  <c r="O695" i="2"/>
  <c r="O705" i="2"/>
  <c r="O714" i="2"/>
  <c r="O723" i="2"/>
  <c r="O732" i="2"/>
  <c r="O741" i="2"/>
  <c r="O750" i="2"/>
  <c r="O759" i="2"/>
  <c r="O769" i="2"/>
  <c r="O778" i="2"/>
  <c r="O787" i="2"/>
  <c r="O796" i="2"/>
  <c r="O805" i="2"/>
  <c r="O814" i="2"/>
  <c r="O823" i="2"/>
  <c r="O833" i="2"/>
  <c r="O842" i="2"/>
  <c r="O851" i="2"/>
  <c r="O860" i="2"/>
  <c r="O869" i="2"/>
  <c r="O878" i="2"/>
  <c r="O887" i="2"/>
  <c r="O897" i="2"/>
  <c r="O906" i="2"/>
  <c r="O915" i="2"/>
  <c r="O923" i="2"/>
  <c r="O931" i="2"/>
  <c r="O939" i="2"/>
  <c r="O947" i="2"/>
  <c r="O955" i="2"/>
  <c r="O963" i="2"/>
  <c r="O971" i="2"/>
  <c r="O979" i="2"/>
  <c r="O987" i="2"/>
  <c r="O995" i="2"/>
  <c r="O14" i="2"/>
  <c r="O30" i="2"/>
  <c r="O45" i="2"/>
  <c r="O60" i="2"/>
  <c r="O75" i="2"/>
  <c r="O87" i="2"/>
  <c r="O102" i="2"/>
  <c r="O117" i="2"/>
  <c r="O133" i="2"/>
  <c r="O148" i="2"/>
  <c r="O163" i="2"/>
  <c r="O175" i="2"/>
  <c r="O190" i="2"/>
  <c r="O205" i="2"/>
  <c r="O220" i="2"/>
  <c r="O236" i="2"/>
  <c r="O251" i="2"/>
  <c r="O263" i="2"/>
  <c r="O278" i="2"/>
  <c r="O293" i="2"/>
  <c r="O308" i="2"/>
  <c r="O323" i="2"/>
  <c r="O339" i="2"/>
  <c r="O351" i="2"/>
  <c r="O366" i="2"/>
  <c r="O381" i="2"/>
  <c r="O396" i="2"/>
  <c r="O411" i="2"/>
  <c r="O423" i="2"/>
  <c r="O439" i="2"/>
  <c r="O454" i="2"/>
  <c r="O469" i="2"/>
  <c r="O484" i="2"/>
  <c r="O499" i="2"/>
  <c r="O511" i="2"/>
  <c r="O526" i="2"/>
  <c r="O540" i="2"/>
  <c r="O551" i="2"/>
  <c r="O564" i="2"/>
  <c r="O575" i="2"/>
  <c r="O588" i="2"/>
  <c r="O599" i="2"/>
  <c r="O612" i="2"/>
  <c r="O626" i="2"/>
  <c r="O637" i="2"/>
  <c r="O647" i="2"/>
  <c r="O658" i="2"/>
  <c r="O668" i="2"/>
  <c r="O678" i="2"/>
  <c r="O687" i="2"/>
  <c r="O697" i="2"/>
  <c r="O706" i="2"/>
  <c r="O715" i="2"/>
  <c r="O724" i="2"/>
  <c r="O733" i="2"/>
  <c r="O742" i="2"/>
  <c r="O751" i="2"/>
  <c r="O761" i="2"/>
  <c r="O770" i="2"/>
  <c r="O779" i="2"/>
  <c r="O19" i="2"/>
  <c r="O31" i="2"/>
  <c r="O46" i="2"/>
  <c r="O61" i="2"/>
  <c r="O76" i="2"/>
  <c r="O91" i="2"/>
  <c r="O103" i="2"/>
  <c r="O119" i="2"/>
  <c r="O134" i="2"/>
  <c r="O149" i="2"/>
  <c r="O164" i="2"/>
  <c r="O179" i="2"/>
  <c r="O191" i="2"/>
  <c r="O206" i="2"/>
  <c r="O222" i="2"/>
  <c r="O237" i="2"/>
  <c r="O252" i="2"/>
  <c r="O267" i="2"/>
  <c r="O279" i="2"/>
  <c r="O294" i="2"/>
  <c r="O309" i="2"/>
  <c r="O325" i="2"/>
  <c r="O340" i="2"/>
  <c r="O355" i="2"/>
  <c r="O367" i="2"/>
  <c r="O382" i="2"/>
  <c r="O397" i="2"/>
  <c r="O412" i="2"/>
  <c r="O428" i="2"/>
  <c r="O443" i="2"/>
  <c r="O455" i="2"/>
  <c r="O470" i="2"/>
  <c r="O485" i="2"/>
  <c r="O500" i="2"/>
  <c r="O515" i="2"/>
  <c r="O530" i="2"/>
  <c r="O541" i="2"/>
  <c r="O554" i="2"/>
  <c r="O565" i="2"/>
  <c r="O578" i="2"/>
  <c r="O589" i="2"/>
  <c r="O602" i="2"/>
  <c r="O614" i="2"/>
  <c r="O627" i="2"/>
  <c r="O638" i="2"/>
  <c r="O649" i="2"/>
  <c r="O659" i="2"/>
  <c r="O669" i="2"/>
  <c r="O679" i="2"/>
  <c r="O689" i="2"/>
  <c r="O698" i="2"/>
  <c r="O707" i="2"/>
  <c r="O716" i="2"/>
  <c r="O725" i="2"/>
  <c r="O734" i="2"/>
  <c r="O743" i="2"/>
  <c r="O753" i="2"/>
  <c r="O762" i="2"/>
  <c r="O771" i="2"/>
  <c r="O780" i="2"/>
  <c r="O789" i="2"/>
  <c r="O798" i="2"/>
  <c r="O807" i="2"/>
  <c r="O817" i="2"/>
  <c r="O826" i="2"/>
  <c r="O835" i="2"/>
  <c r="O844" i="2"/>
  <c r="O853" i="2"/>
  <c r="O862" i="2"/>
  <c r="O871" i="2"/>
  <c r="O881" i="2"/>
  <c r="O890" i="2"/>
  <c r="O899" i="2"/>
  <c r="O908" i="2"/>
  <c r="O917" i="2"/>
  <c r="O925" i="2"/>
  <c r="O933" i="2"/>
  <c r="O941" i="2"/>
  <c r="O949" i="2"/>
  <c r="O957" i="2"/>
  <c r="O965" i="2"/>
  <c r="O973" i="2"/>
  <c r="O981" i="2"/>
  <c r="O989" i="2"/>
  <c r="O997" i="2"/>
  <c r="O20" i="2"/>
  <c r="O38" i="2"/>
  <c r="O63" i="2"/>
  <c r="O85" i="2"/>
  <c r="O110" i="2"/>
  <c r="O135" i="2"/>
  <c r="O156" i="2"/>
  <c r="O181" i="2"/>
  <c r="O203" i="2"/>
  <c r="O228" i="2"/>
  <c r="O253" i="2"/>
  <c r="O275" i="2"/>
  <c r="O300" i="2"/>
  <c r="O318" i="2"/>
  <c r="O343" i="2"/>
  <c r="O371" i="2"/>
  <c r="O390" i="2"/>
  <c r="O415" i="2"/>
  <c r="O436" i="2"/>
  <c r="O461" i="2"/>
  <c r="O486" i="2"/>
  <c r="O508" i="2"/>
  <c r="O532" i="2"/>
  <c r="O548" i="2"/>
  <c r="O570" i="2"/>
  <c r="O590" i="2"/>
  <c r="O607" i="2"/>
  <c r="O629" i="2"/>
  <c r="O645" i="2"/>
  <c r="O663" i="2"/>
  <c r="O681" i="2"/>
  <c r="O693" i="2"/>
  <c r="O709" i="2"/>
  <c r="O722" i="2"/>
  <c r="O738" i="2"/>
  <c r="O754" i="2"/>
  <c r="O766" i="2"/>
  <c r="O782" i="2"/>
  <c r="O794" i="2"/>
  <c r="O806" i="2"/>
  <c r="O819" i="2"/>
  <c r="O830" i="2"/>
  <c r="O843" i="2"/>
  <c r="O855" i="2"/>
  <c r="O867" i="2"/>
  <c r="O879" i="2"/>
  <c r="O892" i="2"/>
  <c r="O903" i="2"/>
  <c r="O916" i="2"/>
  <c r="O927" i="2"/>
  <c r="O937" i="2"/>
  <c r="O948" i="2"/>
  <c r="O959" i="2"/>
  <c r="O969" i="2"/>
  <c r="O980" i="2"/>
  <c r="O991" i="2"/>
  <c r="O1001" i="2"/>
  <c r="O1009" i="2"/>
  <c r="O1017" i="2"/>
  <c r="O1025" i="2"/>
  <c r="O1033" i="2"/>
  <c r="O1041" i="2"/>
  <c r="O1049" i="2"/>
  <c r="O1057" i="2"/>
  <c r="O1065" i="2"/>
  <c r="O1073" i="2"/>
  <c r="O1081" i="2"/>
  <c r="O1089" i="2"/>
  <c r="O1097" i="2"/>
  <c r="O1105" i="2"/>
  <c r="O1113" i="2"/>
  <c r="O1121" i="2"/>
  <c r="O1129" i="2"/>
  <c r="O1137" i="2"/>
  <c r="O1145" i="2"/>
  <c r="O1153" i="2"/>
  <c r="O1161" i="2"/>
  <c r="O1169" i="2"/>
  <c r="O1177" i="2"/>
  <c r="O1185" i="2"/>
  <c r="O1193" i="2"/>
  <c r="O1201" i="2"/>
  <c r="O1209" i="2"/>
  <c r="O1217" i="2"/>
  <c r="O1225" i="2"/>
  <c r="O1233" i="2"/>
  <c r="O1241" i="2"/>
  <c r="O1249" i="2"/>
  <c r="O1257" i="2"/>
  <c r="O1265" i="2"/>
  <c r="O1273" i="2"/>
  <c r="O1281" i="2"/>
  <c r="O1289" i="2"/>
  <c r="O1297" i="2"/>
  <c r="O1305" i="2"/>
  <c r="O1313" i="2"/>
  <c r="O1321" i="2"/>
  <c r="O1329" i="2"/>
  <c r="O1337" i="2"/>
  <c r="O1345" i="2"/>
  <c r="O1353" i="2"/>
  <c r="O1361" i="2"/>
  <c r="O1369" i="2"/>
  <c r="O1377" i="2"/>
  <c r="O1385" i="2"/>
  <c r="O1393" i="2"/>
  <c r="O1401" i="2"/>
  <c r="O1409" i="2"/>
  <c r="O1417" i="2"/>
  <c r="O1425" i="2"/>
  <c r="O1433" i="2"/>
  <c r="O1441" i="2"/>
  <c r="O1449" i="2"/>
  <c r="O1457" i="2"/>
  <c r="O1465" i="2"/>
  <c r="O1473" i="2"/>
  <c r="O1481" i="2"/>
  <c r="O1489" i="2"/>
  <c r="O1497" i="2"/>
  <c r="O1505" i="2"/>
  <c r="O1513" i="2"/>
  <c r="O1521" i="2"/>
  <c r="O21" i="2"/>
  <c r="O39" i="2"/>
  <c r="O67" i="2"/>
  <c r="O92" i="2"/>
  <c r="O111" i="2"/>
  <c r="O139" i="2"/>
  <c r="O158" i="2"/>
  <c r="O183" i="2"/>
  <c r="O211" i="2"/>
  <c r="O229" i="2"/>
  <c r="O254" i="2"/>
  <c r="O276" i="2"/>
  <c r="O301" i="2"/>
  <c r="O326" i="2"/>
  <c r="O347" i="2"/>
  <c r="O372" i="2"/>
  <c r="O391" i="2"/>
  <c r="O419" i="2"/>
  <c r="O444" i="2"/>
  <c r="O462" i="2"/>
  <c r="O487" i="2"/>
  <c r="O509" i="2"/>
  <c r="O533" i="2"/>
  <c r="O555" i="2"/>
  <c r="O572" i="2"/>
  <c r="O594" i="2"/>
  <c r="O610" i="2"/>
  <c r="O630" i="2"/>
  <c r="O650" i="2"/>
  <c r="O665" i="2"/>
  <c r="O682" i="2"/>
  <c r="O694" i="2"/>
  <c r="O710" i="2"/>
  <c r="O726" i="2"/>
  <c r="O739" i="2"/>
  <c r="O755" i="2"/>
  <c r="O767" i="2"/>
  <c r="O783" i="2"/>
  <c r="O795" i="2"/>
  <c r="O809" i="2"/>
  <c r="O820" i="2"/>
  <c r="O831" i="2"/>
  <c r="O845" i="2"/>
  <c r="O857" i="2"/>
  <c r="O868" i="2"/>
  <c r="O882" i="2"/>
  <c r="O893" i="2"/>
  <c r="O905" i="2"/>
  <c r="O918" i="2"/>
  <c r="O928" i="2"/>
  <c r="O938" i="2"/>
  <c r="O950" i="2"/>
  <c r="O960" i="2"/>
  <c r="O970" i="2"/>
  <c r="O982" i="2"/>
  <c r="O992" i="2"/>
  <c r="O1002" i="2"/>
  <c r="O1010" i="2"/>
  <c r="O1018" i="2"/>
  <c r="O1026" i="2"/>
  <c r="O1034" i="2"/>
  <c r="O1042" i="2"/>
  <c r="O1050" i="2"/>
  <c r="O1058" i="2"/>
  <c r="O1066" i="2"/>
  <c r="O1074" i="2"/>
  <c r="O1082" i="2"/>
  <c r="O1090" i="2"/>
  <c r="O1098" i="2"/>
  <c r="O1106" i="2"/>
  <c r="O1114" i="2"/>
  <c r="O1122" i="2"/>
  <c r="O1130" i="2"/>
  <c r="O1138" i="2"/>
  <c r="O1146" i="2"/>
  <c r="O1154" i="2"/>
  <c r="O1162" i="2"/>
  <c r="O1170" i="2"/>
  <c r="O1178" i="2"/>
  <c r="O1186" i="2"/>
  <c r="O1194" i="2"/>
  <c r="O1202" i="2"/>
  <c r="O1210" i="2"/>
  <c r="O1218" i="2"/>
  <c r="O1226" i="2"/>
  <c r="O1234" i="2"/>
  <c r="O1242" i="2"/>
  <c r="O1250" i="2"/>
  <c r="O1258" i="2"/>
  <c r="O1266" i="2"/>
  <c r="O1274" i="2"/>
  <c r="O1282" i="2"/>
  <c r="O1290" i="2"/>
  <c r="O1298" i="2"/>
  <c r="O1306" i="2"/>
  <c r="O1314" i="2"/>
  <c r="O1322" i="2"/>
  <c r="O1330" i="2"/>
  <c r="O1338" i="2"/>
  <c r="O1346" i="2"/>
  <c r="O1354" i="2"/>
  <c r="O1362" i="2"/>
  <c r="O1370" i="2"/>
  <c r="O1378" i="2"/>
  <c r="O1386" i="2"/>
  <c r="O1394" i="2"/>
  <c r="O1402" i="2"/>
  <c r="O1410" i="2"/>
  <c r="O1418" i="2"/>
  <c r="O1426" i="2"/>
  <c r="O1434" i="2"/>
  <c r="O1442" i="2"/>
  <c r="O1450" i="2"/>
  <c r="O1458" i="2"/>
  <c r="O1466" i="2"/>
  <c r="O1474" i="2"/>
  <c r="O1482" i="2"/>
  <c r="O1490" i="2"/>
  <c r="O1498" i="2"/>
  <c r="O1506" i="2"/>
  <c r="O1514" i="2"/>
  <c r="O1522" i="2"/>
  <c r="O1530" i="2"/>
  <c r="O1538" i="2"/>
  <c r="O1546" i="2"/>
  <c r="O1554" i="2"/>
  <c r="O1562" i="2"/>
  <c r="O1570" i="2"/>
  <c r="O1578" i="2"/>
  <c r="O1586" i="2"/>
  <c r="O1594" i="2"/>
  <c r="O1602" i="2"/>
  <c r="O1610" i="2"/>
  <c r="O1618" i="2"/>
  <c r="O1626" i="2"/>
  <c r="O1634" i="2"/>
  <c r="O1642" i="2"/>
  <c r="O1650" i="2"/>
  <c r="O1658" i="2"/>
  <c r="O1666" i="2"/>
  <c r="O1674" i="2"/>
  <c r="O1682" i="2"/>
  <c r="O1690" i="2"/>
  <c r="O1698" i="2"/>
  <c r="O1706" i="2"/>
  <c r="O1714" i="2"/>
  <c r="O1722" i="2"/>
  <c r="O1730" i="2"/>
  <c r="O1738" i="2"/>
  <c r="O1746" i="2"/>
  <c r="O1754" i="2"/>
  <c r="O1762" i="2"/>
  <c r="O1770" i="2"/>
  <c r="O1778" i="2"/>
  <c r="O1786" i="2"/>
  <c r="O1794" i="2"/>
  <c r="O1802" i="2"/>
  <c r="O1810" i="2"/>
  <c r="O1818" i="2"/>
  <c r="O1826" i="2"/>
  <c r="O1834" i="2"/>
  <c r="O1842" i="2"/>
  <c r="O1850" i="2"/>
  <c r="O1858" i="2"/>
  <c r="O1866" i="2"/>
  <c r="O1874" i="2"/>
  <c r="O1882" i="2"/>
  <c r="O1890" i="2"/>
  <c r="O1898" i="2"/>
  <c r="O1906" i="2"/>
  <c r="O22" i="2"/>
  <c r="O47" i="2"/>
  <c r="O69" i="2"/>
  <c r="O94" i="2"/>
  <c r="O115" i="2"/>
  <c r="O140" i="2"/>
  <c r="O165" i="2"/>
  <c r="O187" i="2"/>
  <c r="O212" i="2"/>
  <c r="O230" i="2"/>
  <c r="O255" i="2"/>
  <c r="O283" i="2"/>
  <c r="O302" i="2"/>
  <c r="O327" i="2"/>
  <c r="O348" i="2"/>
  <c r="O373" i="2"/>
  <c r="O398" i="2"/>
  <c r="O420" i="2"/>
  <c r="O445" i="2"/>
  <c r="O467" i="2"/>
  <c r="O492" i="2"/>
  <c r="O517" i="2"/>
  <c r="O534" i="2"/>
  <c r="O556" i="2"/>
  <c r="O573" i="2"/>
  <c r="O595" i="2"/>
  <c r="O615" i="2"/>
  <c r="O631" i="2"/>
  <c r="O651" i="2"/>
  <c r="O666" i="2"/>
  <c r="O683" i="2"/>
  <c r="O699" i="2"/>
  <c r="O711" i="2"/>
  <c r="O727" i="2"/>
  <c r="O740" i="2"/>
  <c r="O756" i="2"/>
  <c r="O772" i="2"/>
  <c r="O785" i="2"/>
  <c r="O797" i="2"/>
  <c r="O810" i="2"/>
  <c r="O821" i="2"/>
  <c r="O834" i="2"/>
  <c r="O846" i="2"/>
  <c r="O858" i="2"/>
  <c r="O870" i="2"/>
  <c r="O883" i="2"/>
  <c r="O894" i="2"/>
  <c r="O907" i="2"/>
  <c r="O919" i="2"/>
  <c r="O929" i="2"/>
  <c r="O940" i="2"/>
  <c r="O951" i="2"/>
  <c r="O961" i="2"/>
  <c r="O972" i="2"/>
  <c r="O983" i="2"/>
  <c r="O993" i="2"/>
  <c r="O1003" i="2"/>
  <c r="O1011" i="2"/>
  <c r="O1019" i="2"/>
  <c r="O1027" i="2"/>
  <c r="O1035" i="2"/>
  <c r="O1043" i="2"/>
  <c r="O1051" i="2"/>
  <c r="O1059" i="2"/>
  <c r="O1067" i="2"/>
  <c r="O1075" i="2"/>
  <c r="O1083" i="2"/>
  <c r="O1091" i="2"/>
  <c r="O1099" i="2"/>
  <c r="O1107" i="2"/>
  <c r="O1115" i="2"/>
  <c r="O1123" i="2"/>
  <c r="O1131" i="2"/>
  <c r="O1139" i="2"/>
  <c r="O1147" i="2"/>
  <c r="O1155" i="2"/>
  <c r="O1163" i="2"/>
  <c r="O1171" i="2"/>
  <c r="O1179" i="2"/>
  <c r="O1187" i="2"/>
  <c r="O1195" i="2"/>
  <c r="O1203" i="2"/>
  <c r="O1211" i="2"/>
  <c r="O1219" i="2"/>
  <c r="O1227" i="2"/>
  <c r="O1235" i="2"/>
  <c r="O1243" i="2"/>
  <c r="O1251" i="2"/>
  <c r="O1259" i="2"/>
  <c r="O1267" i="2"/>
  <c r="O1275" i="2"/>
  <c r="O1283" i="2"/>
  <c r="O1291" i="2"/>
  <c r="O1299" i="2"/>
  <c r="O1307" i="2"/>
  <c r="O1315" i="2"/>
  <c r="O1323" i="2"/>
  <c r="O1331" i="2"/>
  <c r="O1339" i="2"/>
  <c r="O1347" i="2"/>
  <c r="O1355" i="2"/>
  <c r="O1363" i="2"/>
  <c r="O1371" i="2"/>
  <c r="O1379" i="2"/>
  <c r="O1387" i="2"/>
  <c r="O1395" i="2"/>
  <c r="O1403" i="2"/>
  <c r="O1411" i="2"/>
  <c r="O1419" i="2"/>
  <c r="O1427" i="2"/>
  <c r="O1435" i="2"/>
  <c r="O1443" i="2"/>
  <c r="O1451" i="2"/>
  <c r="O1459" i="2"/>
  <c r="O1467" i="2"/>
  <c r="O1475" i="2"/>
  <c r="O1483" i="2"/>
  <c r="O1491" i="2"/>
  <c r="O1499" i="2"/>
  <c r="O1507" i="2"/>
  <c r="O1515" i="2"/>
  <c r="O23" i="2"/>
  <c r="O51" i="2"/>
  <c r="O70" i="2"/>
  <c r="O95" i="2"/>
  <c r="O123" i="2"/>
  <c r="O141" i="2"/>
  <c r="O166" i="2"/>
  <c r="O188" i="2"/>
  <c r="O213" i="2"/>
  <c r="O238" i="2"/>
  <c r="O259" i="2"/>
  <c r="O284" i="2"/>
  <c r="O303" i="2"/>
  <c r="O331" i="2"/>
  <c r="O356" i="2"/>
  <c r="O375" i="2"/>
  <c r="O403" i="2"/>
  <c r="O421" i="2"/>
  <c r="O446" i="2"/>
  <c r="O471" i="2"/>
  <c r="O493" i="2"/>
  <c r="O518" i="2"/>
  <c r="O535" i="2"/>
  <c r="O557" i="2"/>
  <c r="O579" i="2"/>
  <c r="O596" i="2"/>
  <c r="O618" i="2"/>
  <c r="O634" i="2"/>
  <c r="O652" i="2"/>
  <c r="O670" i="2"/>
  <c r="O684" i="2"/>
  <c r="O700" i="2"/>
  <c r="O713" i="2"/>
  <c r="O729" i="2"/>
  <c r="O745" i="2"/>
  <c r="O757" i="2"/>
  <c r="O773" i="2"/>
  <c r="O786" i="2"/>
  <c r="O799" i="2"/>
  <c r="O811" i="2"/>
  <c r="O822" i="2"/>
  <c r="O836" i="2"/>
  <c r="O847" i="2"/>
  <c r="O859" i="2"/>
  <c r="O873" i="2"/>
  <c r="O884" i="2"/>
  <c r="O895" i="2"/>
  <c r="O27" i="2"/>
  <c r="O77" i="2"/>
  <c r="O124" i="2"/>
  <c r="O167" i="2"/>
  <c r="O214" i="2"/>
  <c r="O261" i="2"/>
  <c r="O311" i="2"/>
  <c r="O357" i="2"/>
  <c r="O404" i="2"/>
  <c r="O447" i="2"/>
  <c r="O494" i="2"/>
  <c r="O542" i="2"/>
  <c r="O580" i="2"/>
  <c r="O619" i="2"/>
  <c r="O654" i="2"/>
  <c r="O685" i="2"/>
  <c r="O717" i="2"/>
  <c r="O746" i="2"/>
  <c r="O774" i="2"/>
  <c r="O801" i="2"/>
  <c r="O825" i="2"/>
  <c r="O849" i="2"/>
  <c r="O874" i="2"/>
  <c r="O898" i="2"/>
  <c r="O914" i="2"/>
  <c r="O934" i="2"/>
  <c r="O952" i="2"/>
  <c r="O967" i="2"/>
  <c r="O985" i="2"/>
  <c r="O1000" i="2"/>
  <c r="O1014" i="2"/>
  <c r="O1028" i="2"/>
  <c r="O1039" i="2"/>
  <c r="O1053" i="2"/>
  <c r="O1064" i="2"/>
  <c r="O1078" i="2"/>
  <c r="O1092" i="2"/>
  <c r="O1103" i="2"/>
  <c r="O1117" i="2"/>
  <c r="O1128" i="2"/>
  <c r="O1142" i="2"/>
  <c r="O1156" i="2"/>
  <c r="O1167" i="2"/>
  <c r="O1181" i="2"/>
  <c r="O1192" i="2"/>
  <c r="O1206" i="2"/>
  <c r="O1220" i="2"/>
  <c r="O1231" i="2"/>
  <c r="O1245" i="2"/>
  <c r="O1256" i="2"/>
  <c r="O1270" i="2"/>
  <c r="O1284" i="2"/>
  <c r="O1295" i="2"/>
  <c r="O1309" i="2"/>
  <c r="O1320" i="2"/>
  <c r="O1334" i="2"/>
  <c r="O1348" i="2"/>
  <c r="O1359" i="2"/>
  <c r="O1373" i="2"/>
  <c r="O1384" i="2"/>
  <c r="O1398" i="2"/>
  <c r="O1412" i="2"/>
  <c r="O1423" i="2"/>
  <c r="O1437" i="2"/>
  <c r="O1448" i="2"/>
  <c r="O1462" i="2"/>
  <c r="O1476" i="2"/>
  <c r="O1487" i="2"/>
  <c r="O1501" i="2"/>
  <c r="O1512" i="2"/>
  <c r="O1525" i="2"/>
  <c r="O1534" i="2"/>
  <c r="O1543" i="2"/>
  <c r="O1552" i="2"/>
  <c r="O1561" i="2"/>
  <c r="O1571" i="2"/>
  <c r="O1580" i="2"/>
  <c r="O1589" i="2"/>
  <c r="O1598" i="2"/>
  <c r="O1607" i="2"/>
  <c r="O1616" i="2"/>
  <c r="O1625" i="2"/>
  <c r="O1635" i="2"/>
  <c r="O1644" i="2"/>
  <c r="O1653" i="2"/>
  <c r="O1662" i="2"/>
  <c r="O1671" i="2"/>
  <c r="O1680" i="2"/>
  <c r="O1689" i="2"/>
  <c r="O1699" i="2"/>
  <c r="O1708" i="2"/>
  <c r="O1717" i="2"/>
  <c r="O1726" i="2"/>
  <c r="O1735" i="2"/>
  <c r="O1744" i="2"/>
  <c r="O1753" i="2"/>
  <c r="O1763" i="2"/>
  <c r="O1772" i="2"/>
  <c r="O1781" i="2"/>
  <c r="O1790" i="2"/>
  <c r="O35" i="2"/>
  <c r="O78" i="2"/>
  <c r="O125" i="2"/>
  <c r="O172" i="2"/>
  <c r="O215" i="2"/>
  <c r="O268" i="2"/>
  <c r="O315" i="2"/>
  <c r="O358" i="2"/>
  <c r="O405" i="2"/>
  <c r="O451" i="2"/>
  <c r="O501" i="2"/>
  <c r="O543" i="2"/>
  <c r="O582" i="2"/>
  <c r="O620" i="2"/>
  <c r="O655" i="2"/>
  <c r="O690" i="2"/>
  <c r="O718" i="2"/>
  <c r="O747" i="2"/>
  <c r="O775" i="2"/>
  <c r="O802" i="2"/>
  <c r="O827" i="2"/>
  <c r="O850" i="2"/>
  <c r="O875" i="2"/>
  <c r="O900" i="2"/>
  <c r="O920" i="2"/>
  <c r="O935" i="2"/>
  <c r="O953" i="2"/>
  <c r="O968" i="2"/>
  <c r="O986" i="2"/>
  <c r="O1004" i="2"/>
  <c r="O1015" i="2"/>
  <c r="O1029" i="2"/>
  <c r="O1040" i="2"/>
  <c r="O1054" i="2"/>
  <c r="O1068" i="2"/>
  <c r="O1079" i="2"/>
  <c r="O1093" i="2"/>
  <c r="O1104" i="2"/>
  <c r="O1118" i="2"/>
  <c r="O1132" i="2"/>
  <c r="O1143" i="2"/>
  <c r="O1157" i="2"/>
  <c r="O1168" i="2"/>
  <c r="O1182" i="2"/>
  <c r="O1196" i="2"/>
  <c r="O1207" i="2"/>
  <c r="O1221" i="2"/>
  <c r="O1232" i="2"/>
  <c r="O1246" i="2"/>
  <c r="O1260" i="2"/>
  <c r="O1271" i="2"/>
  <c r="O1285" i="2"/>
  <c r="O1296" i="2"/>
  <c r="O1310" i="2"/>
  <c r="O1324" i="2"/>
  <c r="O1335" i="2"/>
  <c r="O1349" i="2"/>
  <c r="O1360" i="2"/>
  <c r="O1374" i="2"/>
  <c r="O1388" i="2"/>
  <c r="O1399" i="2"/>
  <c r="O1413" i="2"/>
  <c r="O1424" i="2"/>
  <c r="O1438" i="2"/>
  <c r="O1452" i="2"/>
  <c r="O1463" i="2"/>
  <c r="O1477" i="2"/>
  <c r="O1488" i="2"/>
  <c r="O1502" i="2"/>
  <c r="O1516" i="2"/>
  <c r="O1526" i="2"/>
  <c r="O1535" i="2"/>
  <c r="O1544" i="2"/>
  <c r="O1553" i="2"/>
  <c r="O1563" i="2"/>
  <c r="O1572" i="2"/>
  <c r="O1581" i="2"/>
  <c r="O1590" i="2"/>
  <c r="O1599" i="2"/>
  <c r="O1608" i="2"/>
  <c r="O1617" i="2"/>
  <c r="O1627" i="2"/>
  <c r="O1636" i="2"/>
  <c r="O1645" i="2"/>
  <c r="O1654" i="2"/>
  <c r="O1663" i="2"/>
  <c r="O1672" i="2"/>
  <c r="O1681" i="2"/>
  <c r="O1691" i="2"/>
  <c r="O1700" i="2"/>
  <c r="O1709" i="2"/>
  <c r="O1718" i="2"/>
  <c r="O1727" i="2"/>
  <c r="O1736" i="2"/>
  <c r="O1745" i="2"/>
  <c r="O1755" i="2"/>
  <c r="O1764" i="2"/>
  <c r="O1773" i="2"/>
  <c r="O1782" i="2"/>
  <c r="O1791" i="2"/>
  <c r="O36" i="2"/>
  <c r="O83" i="2"/>
  <c r="O126" i="2"/>
  <c r="O173" i="2"/>
  <c r="O223" i="2"/>
  <c r="O269" i="2"/>
  <c r="O316" i="2"/>
  <c r="O359" i="2"/>
  <c r="O406" i="2"/>
  <c r="O459" i="2"/>
  <c r="O503" i="2"/>
  <c r="O546" i="2"/>
  <c r="O583" i="2"/>
  <c r="O621" i="2"/>
  <c r="O660" i="2"/>
  <c r="O691" i="2"/>
  <c r="O719" i="2"/>
  <c r="O748" i="2"/>
  <c r="O777" i="2"/>
  <c r="O803" i="2"/>
  <c r="O828" i="2"/>
  <c r="O852" i="2"/>
  <c r="O876" i="2"/>
  <c r="O901" i="2"/>
  <c r="O921" i="2"/>
  <c r="O936" i="2"/>
  <c r="O954" i="2"/>
  <c r="O974" i="2"/>
  <c r="O988" i="2"/>
  <c r="O1005" i="2"/>
  <c r="O1016" i="2"/>
  <c r="O1030" i="2"/>
  <c r="O1044" i="2"/>
  <c r="O1055" i="2"/>
  <c r="O1069" i="2"/>
  <c r="O1080" i="2"/>
  <c r="O1094" i="2"/>
  <c r="O1108" i="2"/>
  <c r="O1119" i="2"/>
  <c r="O1133" i="2"/>
  <c r="O1144" i="2"/>
  <c r="O1158" i="2"/>
  <c r="O1172" i="2"/>
  <c r="O1183" i="2"/>
  <c r="O1197" i="2"/>
  <c r="O1208" i="2"/>
  <c r="O1222" i="2"/>
  <c r="O1236" i="2"/>
  <c r="O1247" i="2"/>
  <c r="O1261" i="2"/>
  <c r="O1272" i="2"/>
  <c r="O1286" i="2"/>
  <c r="O1300" i="2"/>
  <c r="O1311" i="2"/>
  <c r="O1325" i="2"/>
  <c r="O1336" i="2"/>
  <c r="O1350" i="2"/>
  <c r="O1364" i="2"/>
  <c r="O1375" i="2"/>
  <c r="O1389" i="2"/>
  <c r="O1400" i="2"/>
  <c r="O1414" i="2"/>
  <c r="O1428" i="2"/>
  <c r="O1439" i="2"/>
  <c r="O1453" i="2"/>
  <c r="O1464" i="2"/>
  <c r="O1478" i="2"/>
  <c r="O1492" i="2"/>
  <c r="O1503" i="2"/>
  <c r="O1517" i="2"/>
  <c r="O1527" i="2"/>
  <c r="O1536" i="2"/>
  <c r="O1545" i="2"/>
  <c r="O1555" i="2"/>
  <c r="O1564" i="2"/>
  <c r="O1573" i="2"/>
  <c r="O1582" i="2"/>
  <c r="O1591" i="2"/>
  <c r="O1600" i="2"/>
  <c r="O1609" i="2"/>
  <c r="O1619" i="2"/>
  <c r="O1628" i="2"/>
  <c r="O1637" i="2"/>
  <c r="O1646" i="2"/>
  <c r="O1655" i="2"/>
  <c r="O1664" i="2"/>
  <c r="O1673" i="2"/>
  <c r="O1683" i="2"/>
  <c r="O1692" i="2"/>
  <c r="O1701" i="2"/>
  <c r="O1710" i="2"/>
  <c r="O1719" i="2"/>
  <c r="O1728" i="2"/>
  <c r="O1737" i="2"/>
  <c r="O1747" i="2"/>
  <c r="O1756" i="2"/>
  <c r="O1765" i="2"/>
  <c r="O1774" i="2"/>
  <c r="O1783" i="2"/>
  <c r="O1792" i="2"/>
  <c r="O37" i="2"/>
  <c r="O84" i="2"/>
  <c r="O127" i="2"/>
  <c r="O180" i="2"/>
  <c r="O227" i="2"/>
  <c r="O270" i="2"/>
  <c r="O317" i="2"/>
  <c r="O364" i="2"/>
  <c r="O414" i="2"/>
  <c r="O460" i="2"/>
  <c r="O507" i="2"/>
  <c r="O547" i="2"/>
  <c r="O586" i="2"/>
  <c r="O628" i="2"/>
  <c r="O661" i="2"/>
  <c r="O692" i="2"/>
  <c r="O721" i="2"/>
  <c r="O749" i="2"/>
  <c r="O781" i="2"/>
  <c r="O804" i="2"/>
  <c r="O829" i="2"/>
  <c r="O854" i="2"/>
  <c r="O877" i="2"/>
  <c r="O902" i="2"/>
  <c r="O922" i="2"/>
  <c r="O942" i="2"/>
  <c r="O956" i="2"/>
  <c r="O975" i="2"/>
  <c r="O990" i="2"/>
  <c r="O1006" i="2"/>
  <c r="O1020" i="2"/>
  <c r="O1031" i="2"/>
  <c r="O1045" i="2"/>
  <c r="O1056" i="2"/>
  <c r="O1070" i="2"/>
  <c r="O1084" i="2"/>
  <c r="O1095" i="2"/>
  <c r="O1109" i="2"/>
  <c r="O1120" i="2"/>
  <c r="O1134" i="2"/>
  <c r="O1148" i="2"/>
  <c r="O1159" i="2"/>
  <c r="O1173" i="2"/>
  <c r="O1184" i="2"/>
  <c r="O1198" i="2"/>
  <c r="O1212" i="2"/>
  <c r="O1223" i="2"/>
  <c r="O1237" i="2"/>
  <c r="O1248" i="2"/>
  <c r="O1262" i="2"/>
  <c r="O1276" i="2"/>
  <c r="O1287" i="2"/>
  <c r="O1301" i="2"/>
  <c r="O1312" i="2"/>
  <c r="O1326" i="2"/>
  <c r="O1340" i="2"/>
  <c r="O1351" i="2"/>
  <c r="O1365" i="2"/>
  <c r="O1376" i="2"/>
  <c r="O1390" i="2"/>
  <c r="O1404" i="2"/>
  <c r="O1415" i="2"/>
  <c r="O1429" i="2"/>
  <c r="O1440" i="2"/>
  <c r="O1454" i="2"/>
  <c r="O1468" i="2"/>
  <c r="O1479" i="2"/>
  <c r="O1493" i="2"/>
  <c r="O1504" i="2"/>
  <c r="O1518" i="2"/>
  <c r="O1528" i="2"/>
  <c r="O1537" i="2"/>
  <c r="O1547" i="2"/>
  <c r="O1556" i="2"/>
  <c r="O1565" i="2"/>
  <c r="O1574" i="2"/>
  <c r="O1583" i="2"/>
  <c r="O1592" i="2"/>
  <c r="O1601" i="2"/>
  <c r="O1611" i="2"/>
  <c r="O1620" i="2"/>
  <c r="O1629" i="2"/>
  <c r="O1638" i="2"/>
  <c r="O1647" i="2"/>
  <c r="O1656" i="2"/>
  <c r="O52" i="2"/>
  <c r="O142" i="2"/>
  <c r="O239" i="2"/>
  <c r="O332" i="2"/>
  <c r="O429" i="2"/>
  <c r="O519" i="2"/>
  <c r="O597" i="2"/>
  <c r="O673" i="2"/>
  <c r="O730" i="2"/>
  <c r="O788" i="2"/>
  <c r="O837" i="2"/>
  <c r="O885" i="2"/>
  <c r="O924" i="2"/>
  <c r="O958" i="2"/>
  <c r="O994" i="2"/>
  <c r="O1021" i="2"/>
  <c r="O1046" i="2"/>
  <c r="O1071" i="2"/>
  <c r="O1096" i="2"/>
  <c r="O1124" i="2"/>
  <c r="O1149" i="2"/>
  <c r="O1174" i="2"/>
  <c r="O1199" i="2"/>
  <c r="O1224" i="2"/>
  <c r="O1252" i="2"/>
  <c r="O1277" i="2"/>
  <c r="O1302" i="2"/>
  <c r="O1327" i="2"/>
  <c r="O1352" i="2"/>
  <c r="O1380" i="2"/>
  <c r="O1405" i="2"/>
  <c r="O1430" i="2"/>
  <c r="O1455" i="2"/>
  <c r="O1480" i="2"/>
  <c r="O1508" i="2"/>
  <c r="O1529" i="2"/>
  <c r="O1548" i="2"/>
  <c r="O1566" i="2"/>
  <c r="O1584" i="2"/>
  <c r="O1603" i="2"/>
  <c r="O1621" i="2"/>
  <c r="O1639" i="2"/>
  <c r="O1657" i="2"/>
  <c r="O1670" i="2"/>
  <c r="O1686" i="2"/>
  <c r="O1702" i="2"/>
  <c r="O1715" i="2"/>
  <c r="O1731" i="2"/>
  <c r="O1743" i="2"/>
  <c r="O1759" i="2"/>
  <c r="O1775" i="2"/>
  <c r="O1788" i="2"/>
  <c r="O1800" i="2"/>
  <c r="O1809" i="2"/>
  <c r="O1819" i="2"/>
  <c r="O1828" i="2"/>
  <c r="O1837" i="2"/>
  <c r="O1846" i="2"/>
  <c r="O1855" i="2"/>
  <c r="O1864" i="2"/>
  <c r="O1873" i="2"/>
  <c r="O1883" i="2"/>
  <c r="O1892" i="2"/>
  <c r="O1901" i="2"/>
  <c r="O1910" i="2"/>
  <c r="O1918" i="2"/>
  <c r="O1926" i="2"/>
  <c r="O1934" i="2"/>
  <c r="O1942" i="2"/>
  <c r="O1950" i="2"/>
  <c r="O1958" i="2"/>
  <c r="O1966" i="2"/>
  <c r="O1974" i="2"/>
  <c r="O1982" i="2"/>
  <c r="O1990" i="2"/>
  <c r="O1998" i="2"/>
  <c r="O2006" i="2"/>
  <c r="O2014" i="2"/>
  <c r="O2022" i="2"/>
  <c r="O2030" i="2"/>
  <c r="O2038" i="2"/>
  <c r="O2046" i="2"/>
  <c r="O2054" i="2"/>
  <c r="O2062" i="2"/>
  <c r="O2070" i="2"/>
  <c r="O2078" i="2"/>
  <c r="O2086" i="2"/>
  <c r="O2094" i="2"/>
  <c r="O2102" i="2"/>
  <c r="O2110" i="2"/>
  <c r="O2118" i="2"/>
  <c r="O2126" i="2"/>
  <c r="O2134" i="2"/>
  <c r="O2142" i="2"/>
  <c r="O2150" i="2"/>
  <c r="O2158" i="2"/>
  <c r="O2166" i="2"/>
  <c r="O2174" i="2"/>
  <c r="O2182" i="2"/>
  <c r="O2190" i="2"/>
  <c r="O2198" i="2"/>
  <c r="O2206" i="2"/>
  <c r="O2214" i="2"/>
  <c r="O2222" i="2"/>
  <c r="O2230" i="2"/>
  <c r="O2238" i="2"/>
  <c r="O2246" i="2"/>
  <c r="O2254" i="2"/>
  <c r="O2262" i="2"/>
  <c r="O2270" i="2"/>
  <c r="O2278" i="2"/>
  <c r="O2286" i="2"/>
  <c r="O2294" i="2"/>
  <c r="O2302" i="2"/>
  <c r="O2310" i="2"/>
  <c r="O2318" i="2"/>
  <c r="O2326" i="2"/>
  <c r="O2334" i="2"/>
  <c r="O2342" i="2"/>
  <c r="O2350" i="2"/>
  <c r="O2358" i="2"/>
  <c r="O2366" i="2"/>
  <c r="O2374" i="2"/>
  <c r="O2382" i="2"/>
  <c r="O2390" i="2"/>
  <c r="O2398" i="2"/>
  <c r="O2406" i="2"/>
  <c r="O2414" i="2"/>
  <c r="O2422" i="2"/>
  <c r="O2430" i="2"/>
  <c r="O2438" i="2"/>
  <c r="O2446" i="2"/>
  <c r="O2454" i="2"/>
  <c r="O2462" i="2"/>
  <c r="O2470" i="2"/>
  <c r="O2478" i="2"/>
  <c r="O2486" i="2"/>
  <c r="O2494" i="2"/>
  <c r="O2502" i="2"/>
  <c r="O2510" i="2"/>
  <c r="O2518" i="2"/>
  <c r="O2526" i="2"/>
  <c r="O2534" i="2"/>
  <c r="O2542" i="2"/>
  <c r="O2550" i="2"/>
  <c r="O2558" i="2"/>
  <c r="O2566" i="2"/>
  <c r="O2574" i="2"/>
  <c r="O2582" i="2"/>
  <c r="O2590" i="2"/>
  <c r="O2598" i="2"/>
  <c r="O2606" i="2"/>
  <c r="O2614" i="2"/>
  <c r="O2622" i="2"/>
  <c r="O2630" i="2"/>
  <c r="O2638" i="2"/>
  <c r="O2646" i="2"/>
  <c r="O2654" i="2"/>
  <c r="O2662" i="2"/>
  <c r="O2670" i="2"/>
  <c r="O2678" i="2"/>
  <c r="O2686" i="2"/>
  <c r="O2694" i="2"/>
  <c r="O2702" i="2"/>
  <c r="O2710" i="2"/>
  <c r="O2718" i="2"/>
  <c r="O2726" i="2"/>
  <c r="O2734" i="2"/>
  <c r="O2742" i="2"/>
  <c r="O2750" i="2"/>
  <c r="O53" i="2"/>
  <c r="O150" i="2"/>
  <c r="O243" i="2"/>
  <c r="O333" i="2"/>
  <c r="O430" i="2"/>
  <c r="O523" i="2"/>
  <c r="O604" i="2"/>
  <c r="O674" i="2"/>
  <c r="O731" i="2"/>
  <c r="O790" i="2"/>
  <c r="O838" i="2"/>
  <c r="O886" i="2"/>
  <c r="O926" i="2"/>
  <c r="O962" i="2"/>
  <c r="O996" i="2"/>
  <c r="O1022" i="2"/>
  <c r="O1047" i="2"/>
  <c r="O1072" i="2"/>
  <c r="O1100" i="2"/>
  <c r="O1125" i="2"/>
  <c r="O1150" i="2"/>
  <c r="O1175" i="2"/>
  <c r="O1200" i="2"/>
  <c r="O1228" i="2"/>
  <c r="O1253" i="2"/>
  <c r="O1278" i="2"/>
  <c r="O1303" i="2"/>
  <c r="O1328" i="2"/>
  <c r="O1356" i="2"/>
  <c r="O1381" i="2"/>
  <c r="O1406" i="2"/>
  <c r="O1431" i="2"/>
  <c r="O1456" i="2"/>
  <c r="O1484" i="2"/>
  <c r="O1509" i="2"/>
  <c r="O1531" i="2"/>
  <c r="O1549" i="2"/>
  <c r="O1567" i="2"/>
  <c r="O1585" i="2"/>
  <c r="O1604" i="2"/>
  <c r="O1622" i="2"/>
  <c r="O1640" i="2"/>
  <c r="O1659" i="2"/>
  <c r="O1675" i="2"/>
  <c r="O1687" i="2"/>
  <c r="O1703" i="2"/>
  <c r="O1716" i="2"/>
  <c r="O1732" i="2"/>
  <c r="O1748" i="2"/>
  <c r="O1760" i="2"/>
  <c r="O1776" i="2"/>
  <c r="O1789" i="2"/>
  <c r="O1801" i="2"/>
  <c r="O1811" i="2"/>
  <c r="O1820" i="2"/>
  <c r="O1829" i="2"/>
  <c r="O1838" i="2"/>
  <c r="O1847" i="2"/>
  <c r="O1856" i="2"/>
  <c r="O1865" i="2"/>
  <c r="O1875" i="2"/>
  <c r="O1884" i="2"/>
  <c r="O1893" i="2"/>
  <c r="O1902" i="2"/>
  <c r="O1911" i="2"/>
  <c r="O1919" i="2"/>
  <c r="O1927" i="2"/>
  <c r="O1935" i="2"/>
  <c r="O1943" i="2"/>
  <c r="O1951" i="2"/>
  <c r="O1959" i="2"/>
  <c r="O1967" i="2"/>
  <c r="O1975" i="2"/>
  <c r="O1983" i="2"/>
  <c r="O1991" i="2"/>
  <c r="O1999" i="2"/>
  <c r="O2007" i="2"/>
  <c r="O2015" i="2"/>
  <c r="O2023" i="2"/>
  <c r="O2031" i="2"/>
  <c r="O2039" i="2"/>
  <c r="O2047" i="2"/>
  <c r="O2055" i="2"/>
  <c r="O2063" i="2"/>
  <c r="O2071" i="2"/>
  <c r="O2079" i="2"/>
  <c r="O2087" i="2"/>
  <c r="O2095" i="2"/>
  <c r="O2103" i="2"/>
  <c r="O2111" i="2"/>
  <c r="O2119" i="2"/>
  <c r="O2127" i="2"/>
  <c r="O2135" i="2"/>
  <c r="O2143" i="2"/>
  <c r="O2151" i="2"/>
  <c r="O2159" i="2"/>
  <c r="O2167" i="2"/>
  <c r="O2175" i="2"/>
  <c r="O2183" i="2"/>
  <c r="O2191" i="2"/>
  <c r="O2199" i="2"/>
  <c r="O2207" i="2"/>
  <c r="O2215" i="2"/>
  <c r="O2223" i="2"/>
  <c r="O2231" i="2"/>
  <c r="O2239" i="2"/>
  <c r="O2247" i="2"/>
  <c r="O2255" i="2"/>
  <c r="O2263" i="2"/>
  <c r="O2271" i="2"/>
  <c r="O2279" i="2"/>
  <c r="O2287" i="2"/>
  <c r="O2295" i="2"/>
  <c r="O2303" i="2"/>
  <c r="O2311" i="2"/>
  <c r="O2319" i="2"/>
  <c r="O2327" i="2"/>
  <c r="O2335" i="2"/>
  <c r="O2343" i="2"/>
  <c r="O2351" i="2"/>
  <c r="O2359" i="2"/>
  <c r="O2367" i="2"/>
  <c r="O2375" i="2"/>
  <c r="O2383" i="2"/>
  <c r="O2391" i="2"/>
  <c r="O2399" i="2"/>
  <c r="O2407" i="2"/>
  <c r="O2415" i="2"/>
  <c r="O2423" i="2"/>
  <c r="O2431" i="2"/>
  <c r="O2439" i="2"/>
  <c r="O2447" i="2"/>
  <c r="O2455" i="2"/>
  <c r="O2463" i="2"/>
  <c r="O2471" i="2"/>
  <c r="O2479" i="2"/>
  <c r="O2487" i="2"/>
  <c r="O2495" i="2"/>
  <c r="O2503" i="2"/>
  <c r="O2511" i="2"/>
  <c r="O2519" i="2"/>
  <c r="O2527" i="2"/>
  <c r="O2535" i="2"/>
  <c r="O2543" i="2"/>
  <c r="O2551" i="2"/>
  <c r="O2559" i="2"/>
  <c r="O2567" i="2"/>
  <c r="O2575" i="2"/>
  <c r="O2583" i="2"/>
  <c r="O2591" i="2"/>
  <c r="O2599" i="2"/>
  <c r="O2607" i="2"/>
  <c r="O2615" i="2"/>
  <c r="O2623" i="2"/>
  <c r="O2631" i="2"/>
  <c r="O2639" i="2"/>
  <c r="O2647" i="2"/>
  <c r="O2655" i="2"/>
  <c r="O2663" i="2"/>
  <c r="O2671" i="2"/>
  <c r="O2679" i="2"/>
  <c r="O2687" i="2"/>
  <c r="O2695" i="2"/>
  <c r="O2703" i="2"/>
  <c r="O55" i="2"/>
  <c r="O151" i="2"/>
  <c r="O244" i="2"/>
  <c r="O341" i="2"/>
  <c r="O431" i="2"/>
  <c r="O524" i="2"/>
  <c r="O605" i="2"/>
  <c r="O675" i="2"/>
  <c r="O735" i="2"/>
  <c r="O791" i="2"/>
  <c r="O839" i="2"/>
  <c r="O889" i="2"/>
  <c r="O930" i="2"/>
  <c r="O964" i="2"/>
  <c r="O998" i="2"/>
  <c r="O1023" i="2"/>
  <c r="O1048" i="2"/>
  <c r="O1076" i="2"/>
  <c r="O1101" i="2"/>
  <c r="O1126" i="2"/>
  <c r="O1151" i="2"/>
  <c r="O1176" i="2"/>
  <c r="O1204" i="2"/>
  <c r="O1229" i="2"/>
  <c r="O1254" i="2"/>
  <c r="O1279" i="2"/>
  <c r="O1304" i="2"/>
  <c r="O1332" i="2"/>
  <c r="O1357" i="2"/>
  <c r="O1382" i="2"/>
  <c r="O1407" i="2"/>
  <c r="O1432" i="2"/>
  <c r="O1460" i="2"/>
  <c r="O1485" i="2"/>
  <c r="O1510" i="2"/>
  <c r="O1532" i="2"/>
  <c r="O1550" i="2"/>
  <c r="O1568" i="2"/>
  <c r="O1587" i="2"/>
  <c r="O1605" i="2"/>
  <c r="O1623" i="2"/>
  <c r="O1641" i="2"/>
  <c r="O1660" i="2"/>
  <c r="O1676" i="2"/>
  <c r="O1688" i="2"/>
  <c r="O1704" i="2"/>
  <c r="O1720" i="2"/>
  <c r="O1733" i="2"/>
  <c r="O1749" i="2"/>
  <c r="O1761" i="2"/>
  <c r="O1777" i="2"/>
  <c r="O1793" i="2"/>
  <c r="O1803" i="2"/>
  <c r="O1812" i="2"/>
  <c r="O1821" i="2"/>
  <c r="O1830" i="2"/>
  <c r="O1839" i="2"/>
  <c r="O1848" i="2"/>
  <c r="O1857" i="2"/>
  <c r="O1867" i="2"/>
  <c r="O1876" i="2"/>
  <c r="O1885" i="2"/>
  <c r="O1894" i="2"/>
  <c r="O1903" i="2"/>
  <c r="O1912" i="2"/>
  <c r="O1920" i="2"/>
  <c r="O1928" i="2"/>
  <c r="O1936" i="2"/>
  <c r="O1944" i="2"/>
  <c r="O1952" i="2"/>
  <c r="O1960" i="2"/>
  <c r="O1968" i="2"/>
  <c r="O1976" i="2"/>
  <c r="O1984" i="2"/>
  <c r="O1992" i="2"/>
  <c r="O2000" i="2"/>
  <c r="O2008" i="2"/>
  <c r="O2016" i="2"/>
  <c r="O2024" i="2"/>
  <c r="O2032" i="2"/>
  <c r="O2040" i="2"/>
  <c r="O2048" i="2"/>
  <c r="O2056" i="2"/>
  <c r="O2064" i="2"/>
  <c r="O2072" i="2"/>
  <c r="O2080" i="2"/>
  <c r="O2088" i="2"/>
  <c r="O2096" i="2"/>
  <c r="O2104" i="2"/>
  <c r="O2112" i="2"/>
  <c r="O2120" i="2"/>
  <c r="O2128" i="2"/>
  <c r="O2136" i="2"/>
  <c r="O2144" i="2"/>
  <c r="O2152" i="2"/>
  <c r="O2160" i="2"/>
  <c r="O2168" i="2"/>
  <c r="O2176" i="2"/>
  <c r="O2184" i="2"/>
  <c r="O2192" i="2"/>
  <c r="O2200" i="2"/>
  <c r="O2208" i="2"/>
  <c r="O2216" i="2"/>
  <c r="O2224" i="2"/>
  <c r="O2232" i="2"/>
  <c r="O2240" i="2"/>
  <c r="O2248" i="2"/>
  <c r="O2256" i="2"/>
  <c r="O2264" i="2"/>
  <c r="O2272" i="2"/>
  <c r="O2280" i="2"/>
  <c r="O2288" i="2"/>
  <c r="O2296" i="2"/>
  <c r="O2304" i="2"/>
  <c r="O2312" i="2"/>
  <c r="O2320" i="2"/>
  <c r="O2328" i="2"/>
  <c r="O2336" i="2"/>
  <c r="O2344" i="2"/>
  <c r="O2352" i="2"/>
  <c r="O2360" i="2"/>
  <c r="O2368" i="2"/>
  <c r="O2376" i="2"/>
  <c r="O2384" i="2"/>
  <c r="O2392" i="2"/>
  <c r="O2400" i="2"/>
  <c r="O2408" i="2"/>
  <c r="O2416" i="2"/>
  <c r="O2424" i="2"/>
  <c r="O2432" i="2"/>
  <c r="O2440" i="2"/>
  <c r="O2448" i="2"/>
  <c r="O2456" i="2"/>
  <c r="O2464" i="2"/>
  <c r="O2472" i="2"/>
  <c r="O2480" i="2"/>
  <c r="O2488" i="2"/>
  <c r="O2496" i="2"/>
  <c r="O2504" i="2"/>
  <c r="O2512" i="2"/>
  <c r="O2520" i="2"/>
  <c r="O2528" i="2"/>
  <c r="O2536" i="2"/>
  <c r="O2544" i="2"/>
  <c r="O2552" i="2"/>
  <c r="O2560" i="2"/>
  <c r="O2568" i="2"/>
  <c r="O2576" i="2"/>
  <c r="O2584" i="2"/>
  <c r="O2592" i="2"/>
  <c r="O2600" i="2"/>
  <c r="O2608" i="2"/>
  <c r="O2616" i="2"/>
  <c r="O2624" i="2"/>
  <c r="O2632" i="2"/>
  <c r="O2640" i="2"/>
  <c r="O2648" i="2"/>
  <c r="O2656" i="2"/>
  <c r="O2664" i="2"/>
  <c r="O2672" i="2"/>
  <c r="O2680" i="2"/>
  <c r="O2688" i="2"/>
  <c r="O2696" i="2"/>
  <c r="O2704" i="2"/>
  <c r="O2712" i="2"/>
  <c r="O2720" i="2"/>
  <c r="O2728" i="2"/>
  <c r="O2736" i="2"/>
  <c r="O2744" i="2"/>
  <c r="O2752" i="2"/>
  <c r="O62" i="2"/>
  <c r="O155" i="2"/>
  <c r="O245" i="2"/>
  <c r="O342" i="2"/>
  <c r="O435" i="2"/>
  <c r="O531" i="2"/>
  <c r="O606" i="2"/>
  <c r="O676" i="2"/>
  <c r="O737" i="2"/>
  <c r="O793" i="2"/>
  <c r="O841" i="2"/>
  <c r="O891" i="2"/>
  <c r="O932" i="2"/>
  <c r="O966" i="2"/>
  <c r="O999" i="2"/>
  <c r="O1024" i="2"/>
  <c r="O1052" i="2"/>
  <c r="O1077" i="2"/>
  <c r="O1102" i="2"/>
  <c r="O1127" i="2"/>
  <c r="O1152" i="2"/>
  <c r="O1180" i="2"/>
  <c r="O1205" i="2"/>
  <c r="O1230" i="2"/>
  <c r="O1255" i="2"/>
  <c r="O1280" i="2"/>
  <c r="O1308" i="2"/>
  <c r="O1333" i="2"/>
  <c r="O1358" i="2"/>
  <c r="O1383" i="2"/>
  <c r="O1408" i="2"/>
  <c r="O1436" i="2"/>
  <c r="O1461" i="2"/>
  <c r="O1486" i="2"/>
  <c r="O1511" i="2"/>
  <c r="O1533" i="2"/>
  <c r="O1551" i="2"/>
  <c r="O1569" i="2"/>
  <c r="O1588" i="2"/>
  <c r="O1606" i="2"/>
  <c r="O1624" i="2"/>
  <c r="O1643" i="2"/>
  <c r="O1661" i="2"/>
  <c r="O1677" i="2"/>
  <c r="O1693" i="2"/>
  <c r="O1705" i="2"/>
  <c r="O1721" i="2"/>
  <c r="O1734" i="2"/>
  <c r="O1750" i="2"/>
  <c r="O1766" i="2"/>
  <c r="O1779" i="2"/>
  <c r="O1795" i="2"/>
  <c r="O1804" i="2"/>
  <c r="O1813" i="2"/>
  <c r="O1822" i="2"/>
  <c r="O1831" i="2"/>
  <c r="O1840" i="2"/>
  <c r="O1849" i="2"/>
  <c r="O1859" i="2"/>
  <c r="O1868" i="2"/>
  <c r="O1877" i="2"/>
  <c r="O1886" i="2"/>
  <c r="O1895" i="2"/>
  <c r="O1904" i="2"/>
  <c r="O1913" i="2"/>
  <c r="O1921" i="2"/>
  <c r="O1929" i="2"/>
  <c r="O1937" i="2"/>
  <c r="O1945" i="2"/>
  <c r="O1953" i="2"/>
  <c r="O1961" i="2"/>
  <c r="O1969" i="2"/>
  <c r="O1977" i="2"/>
  <c r="O1985" i="2"/>
  <c r="O1993" i="2"/>
  <c r="O2001" i="2"/>
  <c r="O2009" i="2"/>
  <c r="O2017" i="2"/>
  <c r="O2025" i="2"/>
  <c r="O2033" i="2"/>
  <c r="O2041" i="2"/>
  <c r="O2049" i="2"/>
  <c r="O2057" i="2"/>
  <c r="O2065" i="2"/>
  <c r="O2073" i="2"/>
  <c r="O2081" i="2"/>
  <c r="O2089" i="2"/>
  <c r="O2097" i="2"/>
  <c r="O2105" i="2"/>
  <c r="O2113" i="2"/>
  <c r="O2121" i="2"/>
  <c r="O2129" i="2"/>
  <c r="O2137" i="2"/>
  <c r="O2145" i="2"/>
  <c r="O2153" i="2"/>
  <c r="O2161" i="2"/>
  <c r="O2169" i="2"/>
  <c r="O2177" i="2"/>
  <c r="O2185" i="2"/>
  <c r="O2193" i="2"/>
  <c r="O2201" i="2"/>
  <c r="O2209" i="2"/>
  <c r="O2217" i="2"/>
  <c r="O2225" i="2"/>
  <c r="O2233" i="2"/>
  <c r="O2241" i="2"/>
  <c r="O2249" i="2"/>
  <c r="O2257" i="2"/>
  <c r="O2265" i="2"/>
  <c r="O2273" i="2"/>
  <c r="O2281" i="2"/>
  <c r="O2289" i="2"/>
  <c r="O2297" i="2"/>
  <c r="O2305" i="2"/>
  <c r="O2313" i="2"/>
  <c r="O2321" i="2"/>
  <c r="O2329" i="2"/>
  <c r="O2337" i="2"/>
  <c r="O2345" i="2"/>
  <c r="O2353" i="2"/>
  <c r="O2361" i="2"/>
  <c r="O2369" i="2"/>
  <c r="O2377" i="2"/>
  <c r="O2385" i="2"/>
  <c r="O2393" i="2"/>
  <c r="O2401" i="2"/>
  <c r="O2409" i="2"/>
  <c r="O2417" i="2"/>
  <c r="O2425" i="2"/>
  <c r="O2433" i="2"/>
  <c r="O2441" i="2"/>
  <c r="O2449" i="2"/>
  <c r="O2457" i="2"/>
  <c r="O2465" i="2"/>
  <c r="O2473" i="2"/>
  <c r="O2481" i="2"/>
  <c r="O2489" i="2"/>
  <c r="O2497" i="2"/>
  <c r="O2505" i="2"/>
  <c r="O2513" i="2"/>
  <c r="O2521" i="2"/>
  <c r="O2529" i="2"/>
  <c r="O2537" i="2"/>
  <c r="O2545" i="2"/>
  <c r="O2553" i="2"/>
  <c r="O2561" i="2"/>
  <c r="O2569" i="2"/>
  <c r="O2577" i="2"/>
  <c r="O2585" i="2"/>
  <c r="O2593" i="2"/>
  <c r="O2601" i="2"/>
  <c r="O2609" i="2"/>
  <c r="O2617" i="2"/>
  <c r="O2625" i="2"/>
  <c r="O2633" i="2"/>
  <c r="O99" i="2"/>
  <c r="O286" i="2"/>
  <c r="O475" i="2"/>
  <c r="O639" i="2"/>
  <c r="O758" i="2"/>
  <c r="O861" i="2"/>
  <c r="O943" i="2"/>
  <c r="O1007" i="2"/>
  <c r="O1060" i="2"/>
  <c r="O1110" i="2"/>
  <c r="O1160" i="2"/>
  <c r="O1213" i="2"/>
  <c r="O1263" i="2"/>
  <c r="O1316" i="2"/>
  <c r="O1366" i="2"/>
  <c r="O1416" i="2"/>
  <c r="O1469" i="2"/>
  <c r="O1519" i="2"/>
  <c r="O1557" i="2"/>
  <c r="O1593" i="2"/>
  <c r="O1630" i="2"/>
  <c r="O1665" i="2"/>
  <c r="O1694" i="2"/>
  <c r="O1723" i="2"/>
  <c r="O1751" i="2"/>
  <c r="O1780" i="2"/>
  <c r="O1805" i="2"/>
  <c r="O1823" i="2"/>
  <c r="O1841" i="2"/>
  <c r="O1860" i="2"/>
  <c r="O1878" i="2"/>
  <c r="O1896" i="2"/>
  <c r="O1914" i="2"/>
  <c r="O1930" i="2"/>
  <c r="O1946" i="2"/>
  <c r="O1962" i="2"/>
  <c r="O1978" i="2"/>
  <c r="O1994" i="2"/>
  <c r="O2010" i="2"/>
  <c r="O2026" i="2"/>
  <c r="O2042" i="2"/>
  <c r="O2058" i="2"/>
  <c r="O2074" i="2"/>
  <c r="O2090" i="2"/>
  <c r="O2106" i="2"/>
  <c r="O2122" i="2"/>
  <c r="O2138" i="2"/>
  <c r="O2154" i="2"/>
  <c r="O2170" i="2"/>
  <c r="O2186" i="2"/>
  <c r="O2202" i="2"/>
  <c r="O2218" i="2"/>
  <c r="O2234" i="2"/>
  <c r="O2250" i="2"/>
  <c r="O2266" i="2"/>
  <c r="O2282" i="2"/>
  <c r="O2298" i="2"/>
  <c r="O2314" i="2"/>
  <c r="O2330" i="2"/>
  <c r="O2346" i="2"/>
  <c r="O2362" i="2"/>
  <c r="O2378" i="2"/>
  <c r="O2394" i="2"/>
  <c r="O2410" i="2"/>
  <c r="O2426" i="2"/>
  <c r="O2442" i="2"/>
  <c r="O2458" i="2"/>
  <c r="O2474" i="2"/>
  <c r="O2490" i="2"/>
  <c r="O2506" i="2"/>
  <c r="O2522" i="2"/>
  <c r="O2538" i="2"/>
  <c r="O2554" i="2"/>
  <c r="O2570" i="2"/>
  <c r="O2586" i="2"/>
  <c r="O2602" i="2"/>
  <c r="O2618" i="2"/>
  <c r="O2634" i="2"/>
  <c r="O2645" i="2"/>
  <c r="O2659" i="2"/>
  <c r="O2673" i="2"/>
  <c r="O2684" i="2"/>
  <c r="O2698" i="2"/>
  <c r="O2709" i="2"/>
  <c r="O2721" i="2"/>
  <c r="O2731" i="2"/>
  <c r="O2741" i="2"/>
  <c r="O2753" i="2"/>
  <c r="O2761" i="2"/>
  <c r="O2769" i="2"/>
  <c r="O2777" i="2"/>
  <c r="O2785" i="2"/>
  <c r="O2793" i="2"/>
  <c r="O2801" i="2"/>
  <c r="O2809" i="2"/>
  <c r="O2817" i="2"/>
  <c r="O2825" i="2"/>
  <c r="O2833" i="2"/>
  <c r="O2841" i="2"/>
  <c r="O2849" i="2"/>
  <c r="O2857" i="2"/>
  <c r="O2865" i="2"/>
  <c r="O2873" i="2"/>
  <c r="O2881" i="2"/>
  <c r="O2889" i="2"/>
  <c r="O2897" i="2"/>
  <c r="O2905" i="2"/>
  <c r="O2913" i="2"/>
  <c r="O2921" i="2"/>
  <c r="O2929" i="2"/>
  <c r="O2937" i="2"/>
  <c r="O2945" i="2"/>
  <c r="O2953" i="2"/>
  <c r="O2961" i="2"/>
  <c r="O2969" i="2"/>
  <c r="O2977" i="2"/>
  <c r="O2985" i="2"/>
  <c r="O2993" i="2"/>
  <c r="O3001" i="2"/>
  <c r="O3009" i="2"/>
  <c r="O3017" i="2"/>
  <c r="O3025" i="2"/>
  <c r="O3033" i="2"/>
  <c r="O3041" i="2"/>
  <c r="O3049" i="2"/>
  <c r="O3057" i="2"/>
  <c r="O3065" i="2"/>
  <c r="O3073" i="2"/>
  <c r="O3081" i="2"/>
  <c r="O3089" i="2"/>
  <c r="O3097" i="2"/>
  <c r="O3105" i="2"/>
  <c r="O3113" i="2"/>
  <c r="O3121" i="2"/>
  <c r="O3129" i="2"/>
  <c r="O3137" i="2"/>
  <c r="O3145" i="2"/>
  <c r="O3153" i="2"/>
  <c r="O3161" i="2"/>
  <c r="O3169" i="2"/>
  <c r="O3177" i="2"/>
  <c r="O3185" i="2"/>
  <c r="O3193" i="2"/>
  <c r="O3201" i="2"/>
  <c r="O3209" i="2"/>
  <c r="O3217" i="2"/>
  <c r="O3225" i="2"/>
  <c r="O3233" i="2"/>
  <c r="O3241" i="2"/>
  <c r="O3249" i="2"/>
  <c r="O3257" i="2"/>
  <c r="O3265" i="2"/>
  <c r="O3273" i="2"/>
  <c r="O3281" i="2"/>
  <c r="O3289" i="2"/>
  <c r="O3297" i="2"/>
  <c r="O3305" i="2"/>
  <c r="O3313" i="2"/>
  <c r="O3321" i="2"/>
  <c r="O3329" i="2"/>
  <c r="O3337" i="2"/>
  <c r="O3345" i="2"/>
  <c r="O3353" i="2"/>
  <c r="O3361" i="2"/>
  <c r="O3369" i="2"/>
  <c r="O3377" i="2"/>
  <c r="O3385" i="2"/>
  <c r="O3393" i="2"/>
  <c r="O3401" i="2"/>
  <c r="O3409" i="2"/>
  <c r="O3417" i="2"/>
  <c r="O3425" i="2"/>
  <c r="O3433" i="2"/>
  <c r="O3441" i="2"/>
  <c r="O3449" i="2"/>
  <c r="O3457" i="2"/>
  <c r="O3465" i="2"/>
  <c r="O3473" i="2"/>
  <c r="O3481" i="2"/>
  <c r="O3489" i="2"/>
  <c r="O3497" i="2"/>
  <c r="O3505" i="2"/>
  <c r="O3513" i="2"/>
  <c r="O3521" i="2"/>
  <c r="O3529" i="2"/>
  <c r="O3537" i="2"/>
  <c r="O3545" i="2"/>
  <c r="O3553" i="2"/>
  <c r="O3561" i="2"/>
  <c r="O3569" i="2"/>
  <c r="O3577" i="2"/>
  <c r="O3585" i="2"/>
  <c r="O3593" i="2"/>
  <c r="O3601" i="2"/>
  <c r="O3609" i="2"/>
  <c r="O100" i="2"/>
  <c r="O287" i="2"/>
  <c r="O476" i="2"/>
  <c r="O641" i="2"/>
  <c r="O763" i="2"/>
  <c r="O863" i="2"/>
  <c r="O944" i="2"/>
  <c r="O1008" i="2"/>
  <c r="O1061" i="2"/>
  <c r="O1111" i="2"/>
  <c r="O1164" i="2"/>
  <c r="O1214" i="2"/>
  <c r="O1264" i="2"/>
  <c r="O1317" i="2"/>
  <c r="O1367" i="2"/>
  <c r="O1420" i="2"/>
  <c r="O1470" i="2"/>
  <c r="O1520" i="2"/>
  <c r="O1558" i="2"/>
  <c r="O1595" i="2"/>
  <c r="O1631" i="2"/>
  <c r="O1667" i="2"/>
  <c r="O1695" i="2"/>
  <c r="O1724" i="2"/>
  <c r="O1752" i="2"/>
  <c r="O1784" i="2"/>
  <c r="O1806" i="2"/>
  <c r="O1824" i="2"/>
  <c r="O1843" i="2"/>
  <c r="O1861" i="2"/>
  <c r="O1879" i="2"/>
  <c r="O1897" i="2"/>
  <c r="O1915" i="2"/>
  <c r="O1931" i="2"/>
  <c r="O1947" i="2"/>
  <c r="O1963" i="2"/>
  <c r="O1979" i="2"/>
  <c r="O1995" i="2"/>
  <c r="O2011" i="2"/>
  <c r="O2027" i="2"/>
  <c r="O2043" i="2"/>
  <c r="O2059" i="2"/>
  <c r="O2075" i="2"/>
  <c r="O2091" i="2"/>
  <c r="O2107" i="2"/>
  <c r="O2123" i="2"/>
  <c r="O2139" i="2"/>
  <c r="O2155" i="2"/>
  <c r="O2171" i="2"/>
  <c r="O2187" i="2"/>
  <c r="O2203" i="2"/>
  <c r="O2219" i="2"/>
  <c r="O2235" i="2"/>
  <c r="O2251" i="2"/>
  <c r="O2267" i="2"/>
  <c r="O2283" i="2"/>
  <c r="O2299" i="2"/>
  <c r="O2315" i="2"/>
  <c r="O2331" i="2"/>
  <c r="O2347" i="2"/>
  <c r="O2363" i="2"/>
  <c r="O2379" i="2"/>
  <c r="O2395" i="2"/>
  <c r="O2411" i="2"/>
  <c r="O2427" i="2"/>
  <c r="O2443" i="2"/>
  <c r="O2459" i="2"/>
  <c r="O2475" i="2"/>
  <c r="O2491" i="2"/>
  <c r="O2507" i="2"/>
  <c r="O2523" i="2"/>
  <c r="O2539" i="2"/>
  <c r="O2555" i="2"/>
  <c r="O2571" i="2"/>
  <c r="O2587" i="2"/>
  <c r="O2603" i="2"/>
  <c r="O2619" i="2"/>
  <c r="O2635" i="2"/>
  <c r="O2649" i="2"/>
  <c r="O2660" i="2"/>
  <c r="O2674" i="2"/>
  <c r="O2685" i="2"/>
  <c r="O2699" i="2"/>
  <c r="O2711" i="2"/>
  <c r="O2722" i="2"/>
  <c r="O2732" i="2"/>
  <c r="O2743" i="2"/>
  <c r="O2754" i="2"/>
  <c r="O2762" i="2"/>
  <c r="O2770" i="2"/>
  <c r="O2778" i="2"/>
  <c r="O2786" i="2"/>
  <c r="O2794" i="2"/>
  <c r="O2802" i="2"/>
  <c r="O2810" i="2"/>
  <c r="O2818" i="2"/>
  <c r="O2826" i="2"/>
  <c r="O2834" i="2"/>
  <c r="O2842" i="2"/>
  <c r="O2850" i="2"/>
  <c r="O2858" i="2"/>
  <c r="O2866" i="2"/>
  <c r="O2874" i="2"/>
  <c r="O2882" i="2"/>
  <c r="O2890" i="2"/>
  <c r="O2898" i="2"/>
  <c r="O2906" i="2"/>
  <c r="O2914" i="2"/>
  <c r="O2922" i="2"/>
  <c r="O2930" i="2"/>
  <c r="O2938" i="2"/>
  <c r="O2946" i="2"/>
  <c r="O2954" i="2"/>
  <c r="O2962" i="2"/>
  <c r="O2970" i="2"/>
  <c r="O2978" i="2"/>
  <c r="O2986" i="2"/>
  <c r="O2994" i="2"/>
  <c r="O3002" i="2"/>
  <c r="O3010" i="2"/>
  <c r="O3018" i="2"/>
  <c r="O3026" i="2"/>
  <c r="O3034" i="2"/>
  <c r="O3042" i="2"/>
  <c r="O3050" i="2"/>
  <c r="O3058" i="2"/>
  <c r="O3066" i="2"/>
  <c r="O3074" i="2"/>
  <c r="O3082" i="2"/>
  <c r="O3090" i="2"/>
  <c r="O3098" i="2"/>
  <c r="O3106" i="2"/>
  <c r="O3114" i="2"/>
  <c r="O3122" i="2"/>
  <c r="O3130" i="2"/>
  <c r="O3138" i="2"/>
  <c r="O3146" i="2"/>
  <c r="O3154" i="2"/>
  <c r="O3162" i="2"/>
  <c r="O3170" i="2"/>
  <c r="O3178" i="2"/>
  <c r="O3186" i="2"/>
  <c r="O3194" i="2"/>
  <c r="O3202" i="2"/>
  <c r="O3210" i="2"/>
  <c r="O3218" i="2"/>
  <c r="O3226" i="2"/>
  <c r="O3234" i="2"/>
  <c r="O3242" i="2"/>
  <c r="O3250" i="2"/>
  <c r="O3258" i="2"/>
  <c r="O3266" i="2"/>
  <c r="O3274" i="2"/>
  <c r="O3282" i="2"/>
  <c r="O3290" i="2"/>
  <c r="O3298" i="2"/>
  <c r="O3306" i="2"/>
  <c r="O3314" i="2"/>
  <c r="O3322" i="2"/>
  <c r="O3330" i="2"/>
  <c r="O3338" i="2"/>
  <c r="O3346" i="2"/>
  <c r="O3354" i="2"/>
  <c r="O3362" i="2"/>
  <c r="O3370" i="2"/>
  <c r="O108" i="2"/>
  <c r="O291" i="2"/>
  <c r="O478" i="2"/>
  <c r="O642" i="2"/>
  <c r="O764" i="2"/>
  <c r="O865" i="2"/>
  <c r="O945" i="2"/>
  <c r="O1012" i="2"/>
  <c r="O1062" i="2"/>
  <c r="O1112" i="2"/>
  <c r="O1165" i="2"/>
  <c r="O1215" i="2"/>
  <c r="O1268" i="2"/>
  <c r="O1318" i="2"/>
  <c r="O1368" i="2"/>
  <c r="O1421" i="2"/>
  <c r="O1471" i="2"/>
  <c r="O1523" i="2"/>
  <c r="O1559" i="2"/>
  <c r="O1596" i="2"/>
  <c r="O1632" i="2"/>
  <c r="O1668" i="2"/>
  <c r="O1696" i="2"/>
  <c r="O1725" i="2"/>
  <c r="O1757" i="2"/>
  <c r="O1785" i="2"/>
  <c r="O1807" i="2"/>
  <c r="O1825" i="2"/>
  <c r="O1844" i="2"/>
  <c r="O1862" i="2"/>
  <c r="O1880" i="2"/>
  <c r="O1899" i="2"/>
  <c r="O1916" i="2"/>
  <c r="O1932" i="2"/>
  <c r="O1948" i="2"/>
  <c r="O1964" i="2"/>
  <c r="O1980" i="2"/>
  <c r="O1996" i="2"/>
  <c r="O2012" i="2"/>
  <c r="O2028" i="2"/>
  <c r="O2044" i="2"/>
  <c r="O2060" i="2"/>
  <c r="O2076" i="2"/>
  <c r="O2092" i="2"/>
  <c r="O2108" i="2"/>
  <c r="O2124" i="2"/>
  <c r="O2140" i="2"/>
  <c r="O2156" i="2"/>
  <c r="O2172" i="2"/>
  <c r="O2188" i="2"/>
  <c r="O2204" i="2"/>
  <c r="O2220" i="2"/>
  <c r="O2236" i="2"/>
  <c r="O2252" i="2"/>
  <c r="O2268" i="2"/>
  <c r="O2284" i="2"/>
  <c r="O2300" i="2"/>
  <c r="O2316" i="2"/>
  <c r="O2332" i="2"/>
  <c r="O2348" i="2"/>
  <c r="O2364" i="2"/>
  <c r="O2380" i="2"/>
  <c r="O2396" i="2"/>
  <c r="O2412" i="2"/>
  <c r="O2428" i="2"/>
  <c r="O2444" i="2"/>
  <c r="O2460" i="2"/>
  <c r="O2476" i="2"/>
  <c r="O2492" i="2"/>
  <c r="O2508" i="2"/>
  <c r="O2524" i="2"/>
  <c r="O2540" i="2"/>
  <c r="O2556" i="2"/>
  <c r="O2572" i="2"/>
  <c r="O2588" i="2"/>
  <c r="O2604" i="2"/>
  <c r="O2620" i="2"/>
  <c r="O2636" i="2"/>
  <c r="O2650" i="2"/>
  <c r="O2661" i="2"/>
  <c r="O2675" i="2"/>
  <c r="O2689" i="2"/>
  <c r="O2700" i="2"/>
  <c r="O2713" i="2"/>
  <c r="O2723" i="2"/>
  <c r="O2733" i="2"/>
  <c r="O2745" i="2"/>
  <c r="O2755" i="2"/>
  <c r="O2763" i="2"/>
  <c r="O2771" i="2"/>
  <c r="O2779" i="2"/>
  <c r="O2787" i="2"/>
  <c r="O2795" i="2"/>
  <c r="O2803" i="2"/>
  <c r="O2811" i="2"/>
  <c r="O2819" i="2"/>
  <c r="O2827" i="2"/>
  <c r="O2835" i="2"/>
  <c r="O2843" i="2"/>
  <c r="O2851" i="2"/>
  <c r="O2859" i="2"/>
  <c r="O2867" i="2"/>
  <c r="O2875" i="2"/>
  <c r="O2883" i="2"/>
  <c r="O2891" i="2"/>
  <c r="O2899" i="2"/>
  <c r="O2907" i="2"/>
  <c r="O2915" i="2"/>
  <c r="O2923" i="2"/>
  <c r="O2931" i="2"/>
  <c r="O2939" i="2"/>
  <c r="O2947" i="2"/>
  <c r="O2955" i="2"/>
  <c r="O2963" i="2"/>
  <c r="O2971" i="2"/>
  <c r="O2979" i="2"/>
  <c r="O2987" i="2"/>
  <c r="O2995" i="2"/>
  <c r="O3003" i="2"/>
  <c r="O3011" i="2"/>
  <c r="O3019" i="2"/>
  <c r="O3027" i="2"/>
  <c r="O3035" i="2"/>
  <c r="O3043" i="2"/>
  <c r="O3051" i="2"/>
  <c r="O3059" i="2"/>
  <c r="O3067" i="2"/>
  <c r="O3075" i="2"/>
  <c r="O3083" i="2"/>
  <c r="O3091" i="2"/>
  <c r="O3099" i="2"/>
  <c r="O3107" i="2"/>
  <c r="O3115" i="2"/>
  <c r="O3123" i="2"/>
  <c r="O3131" i="2"/>
  <c r="O3139" i="2"/>
  <c r="O3147" i="2"/>
  <c r="O3155" i="2"/>
  <c r="O3163" i="2"/>
  <c r="O3171" i="2"/>
  <c r="O3179" i="2"/>
  <c r="O3187" i="2"/>
  <c r="O3195" i="2"/>
  <c r="O3203" i="2"/>
  <c r="O3211" i="2"/>
  <c r="O3219" i="2"/>
  <c r="O3227" i="2"/>
  <c r="O3235" i="2"/>
  <c r="O3243" i="2"/>
  <c r="O3251" i="2"/>
  <c r="O3259" i="2"/>
  <c r="O3267" i="2"/>
  <c r="O3275" i="2"/>
  <c r="O3283" i="2"/>
  <c r="O3291" i="2"/>
  <c r="O3299" i="2"/>
  <c r="O3307" i="2"/>
  <c r="O3315" i="2"/>
  <c r="O3323" i="2"/>
  <c r="O3331" i="2"/>
  <c r="O3339" i="2"/>
  <c r="O3347" i="2"/>
  <c r="O3355" i="2"/>
  <c r="O3363" i="2"/>
  <c r="O3371" i="2"/>
  <c r="O3379" i="2"/>
  <c r="O3387" i="2"/>
  <c r="O3395" i="2"/>
  <c r="O3403" i="2"/>
  <c r="O3411" i="2"/>
  <c r="O109" i="2"/>
  <c r="O295" i="2"/>
  <c r="O479" i="2"/>
  <c r="O643" i="2"/>
  <c r="O765" i="2"/>
  <c r="O866" i="2"/>
  <c r="O946" i="2"/>
  <c r="O1013" i="2"/>
  <c r="O1063" i="2"/>
  <c r="O1116" i="2"/>
  <c r="O1166" i="2"/>
  <c r="O1216" i="2"/>
  <c r="O1269" i="2"/>
  <c r="O1319" i="2"/>
  <c r="O1372" i="2"/>
  <c r="O1422" i="2"/>
  <c r="O1472" i="2"/>
  <c r="O1524" i="2"/>
  <c r="O1560" i="2"/>
  <c r="O1597" i="2"/>
  <c r="O1633" i="2"/>
  <c r="O1669" i="2"/>
  <c r="O1697" i="2"/>
  <c r="O1729" i="2"/>
  <c r="O1758" i="2"/>
  <c r="O1787" i="2"/>
  <c r="O1808" i="2"/>
  <c r="O1827" i="2"/>
  <c r="O1845" i="2"/>
  <c r="O1863" i="2"/>
  <c r="O1881" i="2"/>
  <c r="O1900" i="2"/>
  <c r="O1917" i="2"/>
  <c r="O1933" i="2"/>
  <c r="O1949" i="2"/>
  <c r="O1965" i="2"/>
  <c r="O1981" i="2"/>
  <c r="O1997" i="2"/>
  <c r="O2013" i="2"/>
  <c r="O2029" i="2"/>
  <c r="O2045" i="2"/>
  <c r="O2061" i="2"/>
  <c r="O2077" i="2"/>
  <c r="O2093" i="2"/>
  <c r="O2109" i="2"/>
  <c r="O2125" i="2"/>
  <c r="O2141" i="2"/>
  <c r="O2157" i="2"/>
  <c r="O2173" i="2"/>
  <c r="O2189" i="2"/>
  <c r="O2205" i="2"/>
  <c r="O2221" i="2"/>
  <c r="O2237" i="2"/>
  <c r="O2253" i="2"/>
  <c r="O2269" i="2"/>
  <c r="O2285" i="2"/>
  <c r="O2301" i="2"/>
  <c r="O2317" i="2"/>
  <c r="O2333" i="2"/>
  <c r="O2349" i="2"/>
  <c r="O2365" i="2"/>
  <c r="O2381" i="2"/>
  <c r="O2397" i="2"/>
  <c r="O2413" i="2"/>
  <c r="O2429" i="2"/>
  <c r="O2445" i="2"/>
  <c r="O2461" i="2"/>
  <c r="O2477" i="2"/>
  <c r="O2493" i="2"/>
  <c r="O2509" i="2"/>
  <c r="O2525" i="2"/>
  <c r="O2541" i="2"/>
  <c r="O2557" i="2"/>
  <c r="O2573" i="2"/>
  <c r="O2589" i="2"/>
  <c r="O2605" i="2"/>
  <c r="O2621" i="2"/>
  <c r="O2637" i="2"/>
  <c r="O2651" i="2"/>
  <c r="O2665" i="2"/>
  <c r="O2676" i="2"/>
  <c r="O2690" i="2"/>
  <c r="O2701" i="2"/>
  <c r="O2714" i="2"/>
  <c r="O2724" i="2"/>
  <c r="O2735" i="2"/>
  <c r="O2746" i="2"/>
  <c r="O2756" i="2"/>
  <c r="O2764" i="2"/>
  <c r="O2772" i="2"/>
  <c r="O2780" i="2"/>
  <c r="O2788" i="2"/>
  <c r="O2796" i="2"/>
  <c r="O2804" i="2"/>
  <c r="O2812" i="2"/>
  <c r="O2820" i="2"/>
  <c r="O2828" i="2"/>
  <c r="O2836" i="2"/>
  <c r="O2844" i="2"/>
  <c r="O2852" i="2"/>
  <c r="O2860" i="2"/>
  <c r="O2868" i="2"/>
  <c r="O2876" i="2"/>
  <c r="O2884" i="2"/>
  <c r="O2892" i="2"/>
  <c r="O2900" i="2"/>
  <c r="O2908" i="2"/>
  <c r="O2916" i="2"/>
  <c r="O2924" i="2"/>
  <c r="O2932" i="2"/>
  <c r="O2940" i="2"/>
  <c r="O2948" i="2"/>
  <c r="O2956" i="2"/>
  <c r="O2964" i="2"/>
  <c r="O2972" i="2"/>
  <c r="O2980" i="2"/>
  <c r="O2988" i="2"/>
  <c r="O2996" i="2"/>
  <c r="O3004" i="2"/>
  <c r="O3012" i="2"/>
  <c r="O3020" i="2"/>
  <c r="O3028" i="2"/>
  <c r="O3036" i="2"/>
  <c r="O3044" i="2"/>
  <c r="O3052" i="2"/>
  <c r="O3060" i="2"/>
  <c r="O3068" i="2"/>
  <c r="O3076" i="2"/>
  <c r="O3084" i="2"/>
  <c r="O3092" i="2"/>
  <c r="O3100" i="2"/>
  <c r="O3108" i="2"/>
  <c r="O3116" i="2"/>
  <c r="O3124" i="2"/>
  <c r="O3132" i="2"/>
  <c r="O3140" i="2"/>
  <c r="O3148" i="2"/>
  <c r="O3156" i="2"/>
  <c r="O3164" i="2"/>
  <c r="O3172" i="2"/>
  <c r="O3180" i="2"/>
  <c r="O3188" i="2"/>
  <c r="O3196" i="2"/>
  <c r="O3204" i="2"/>
  <c r="O3212" i="2"/>
  <c r="O3220" i="2"/>
  <c r="O3228" i="2"/>
  <c r="O3236" i="2"/>
  <c r="O3244" i="2"/>
  <c r="O3252" i="2"/>
  <c r="O3260" i="2"/>
  <c r="O3268" i="2"/>
  <c r="O3276" i="2"/>
  <c r="O3284" i="2"/>
  <c r="O3292" i="2"/>
  <c r="O3300" i="2"/>
  <c r="O3308" i="2"/>
  <c r="O3316" i="2"/>
  <c r="O3324" i="2"/>
  <c r="O3332" i="2"/>
  <c r="O3340" i="2"/>
  <c r="O3348" i="2"/>
  <c r="O195" i="2"/>
  <c r="O558" i="2"/>
  <c r="O812" i="2"/>
  <c r="O976" i="2"/>
  <c r="O1085" i="2"/>
  <c r="O1188" i="2"/>
  <c r="O1288" i="2"/>
  <c r="O1391" i="2"/>
  <c r="O1494" i="2"/>
  <c r="O1575" i="2"/>
  <c r="O1648" i="2"/>
  <c r="O1707" i="2"/>
  <c r="O1767" i="2"/>
  <c r="O1814" i="2"/>
  <c r="O1851" i="2"/>
  <c r="O1887" i="2"/>
  <c r="O1922" i="2"/>
  <c r="O1954" i="2"/>
  <c r="O1986" i="2"/>
  <c r="O2018" i="2"/>
  <c r="O2050" i="2"/>
  <c r="O2082" i="2"/>
  <c r="O2114" i="2"/>
  <c r="O2146" i="2"/>
  <c r="O2178" i="2"/>
  <c r="O2210" i="2"/>
  <c r="O2242" i="2"/>
  <c r="O2274" i="2"/>
  <c r="O2306" i="2"/>
  <c r="O2338" i="2"/>
  <c r="O2370" i="2"/>
  <c r="O2402" i="2"/>
  <c r="O2434" i="2"/>
  <c r="O2466" i="2"/>
  <c r="O2498" i="2"/>
  <c r="O2530" i="2"/>
  <c r="O2562" i="2"/>
  <c r="O2594" i="2"/>
  <c r="O2626" i="2"/>
  <c r="O2652" i="2"/>
  <c r="O2677" i="2"/>
  <c r="O2705" i="2"/>
  <c r="O2725" i="2"/>
  <c r="O2747" i="2"/>
  <c r="O2765" i="2"/>
  <c r="O2781" i="2"/>
  <c r="O2797" i="2"/>
  <c r="O2813" i="2"/>
  <c r="O2829" i="2"/>
  <c r="O2845" i="2"/>
  <c r="O2861" i="2"/>
  <c r="O2877" i="2"/>
  <c r="O2893" i="2"/>
  <c r="O2909" i="2"/>
  <c r="O2925" i="2"/>
  <c r="O2941" i="2"/>
  <c r="O2957" i="2"/>
  <c r="O2973" i="2"/>
  <c r="O2989" i="2"/>
  <c r="O3005" i="2"/>
  <c r="O3021" i="2"/>
  <c r="O3037" i="2"/>
  <c r="O3053" i="2"/>
  <c r="O3069" i="2"/>
  <c r="O3085" i="2"/>
  <c r="O3101" i="2"/>
  <c r="O3117" i="2"/>
  <c r="O3133" i="2"/>
  <c r="O3149" i="2"/>
  <c r="O3165" i="2"/>
  <c r="O3181" i="2"/>
  <c r="O3197" i="2"/>
  <c r="O3213" i="2"/>
  <c r="O3229" i="2"/>
  <c r="O3245" i="2"/>
  <c r="O3261" i="2"/>
  <c r="O3277" i="2"/>
  <c r="O3293" i="2"/>
  <c r="O3309" i="2"/>
  <c r="O3325" i="2"/>
  <c r="O3341" i="2"/>
  <c r="O3356" i="2"/>
  <c r="O3367" i="2"/>
  <c r="O3380" i="2"/>
  <c r="O3390" i="2"/>
  <c r="O3400" i="2"/>
  <c r="O3412" i="2"/>
  <c r="O3421" i="2"/>
  <c r="O3430" i="2"/>
  <c r="O3439" i="2"/>
  <c r="O3448" i="2"/>
  <c r="O3458" i="2"/>
  <c r="O3467" i="2"/>
  <c r="O3476" i="2"/>
  <c r="O3485" i="2"/>
  <c r="O3494" i="2"/>
  <c r="O3503" i="2"/>
  <c r="O3512" i="2"/>
  <c r="O3522" i="2"/>
  <c r="O3531" i="2"/>
  <c r="O3540" i="2"/>
  <c r="O3549" i="2"/>
  <c r="O3558" i="2"/>
  <c r="O3567" i="2"/>
  <c r="O3576" i="2"/>
  <c r="O3586" i="2"/>
  <c r="O3595" i="2"/>
  <c r="O3604" i="2"/>
  <c r="O3613" i="2"/>
  <c r="O3621" i="2"/>
  <c r="O3629" i="2"/>
  <c r="O3637" i="2"/>
  <c r="O3645" i="2"/>
  <c r="O3653" i="2"/>
  <c r="O3661" i="2"/>
  <c r="O3669" i="2"/>
  <c r="O3677" i="2"/>
  <c r="O3685" i="2"/>
  <c r="O3693" i="2"/>
  <c r="O3701" i="2"/>
  <c r="O3709" i="2"/>
  <c r="O3717" i="2"/>
  <c r="O3725" i="2"/>
  <c r="O3733" i="2"/>
  <c r="O3741" i="2"/>
  <c r="O3749" i="2"/>
  <c r="O3757" i="2"/>
  <c r="O3765" i="2"/>
  <c r="O3773" i="2"/>
  <c r="O3781" i="2"/>
  <c r="O3789" i="2"/>
  <c r="O3797" i="2"/>
  <c r="O3805" i="2"/>
  <c r="O3813" i="2"/>
  <c r="O3821" i="2"/>
  <c r="O3829" i="2"/>
  <c r="O3837" i="2"/>
  <c r="O3845" i="2"/>
  <c r="O3853" i="2"/>
  <c r="O3861" i="2"/>
  <c r="O3869" i="2"/>
  <c r="O3877" i="2"/>
  <c r="O3885" i="2"/>
  <c r="O3893" i="2"/>
  <c r="O3901" i="2"/>
  <c r="O3909" i="2"/>
  <c r="O3917" i="2"/>
  <c r="O3925" i="2"/>
  <c r="O3933" i="2"/>
  <c r="O3941" i="2"/>
  <c r="O3949" i="2"/>
  <c r="O3957" i="2"/>
  <c r="O3965" i="2"/>
  <c r="O3973" i="2"/>
  <c r="O3981" i="2"/>
  <c r="O3989" i="2"/>
  <c r="O3997" i="2"/>
  <c r="O4005" i="2"/>
  <c r="O4013" i="2"/>
  <c r="O4021" i="2"/>
  <c r="O4029" i="2"/>
  <c r="O4037" i="2"/>
  <c r="O4045" i="2"/>
  <c r="O4053" i="2"/>
  <c r="O4061" i="2"/>
  <c r="O4069" i="2"/>
  <c r="O4077" i="2"/>
  <c r="O4085" i="2"/>
  <c r="O4093" i="2"/>
  <c r="O4101" i="2"/>
  <c r="O4109" i="2"/>
  <c r="O4117" i="2"/>
  <c r="O4125" i="2"/>
  <c r="O4133" i="2"/>
  <c r="O4141" i="2"/>
  <c r="O4149" i="2"/>
  <c r="O4157" i="2"/>
  <c r="O4165" i="2"/>
  <c r="O4173" i="2"/>
  <c r="O4181" i="2"/>
  <c r="O4189" i="2"/>
  <c r="O4197" i="2"/>
  <c r="O4205" i="2"/>
  <c r="O4213" i="2"/>
  <c r="O4221" i="2"/>
  <c r="O4229" i="2"/>
  <c r="O4237" i="2"/>
  <c r="O4245" i="2"/>
  <c r="O4253" i="2"/>
  <c r="O4261" i="2"/>
  <c r="O4269" i="2"/>
  <c r="O4277" i="2"/>
  <c r="O4285" i="2"/>
  <c r="O197" i="2"/>
  <c r="O562" i="2"/>
  <c r="O813" i="2"/>
  <c r="O977" i="2"/>
  <c r="O1086" i="2"/>
  <c r="O1189" i="2"/>
  <c r="O1292" i="2"/>
  <c r="O1392" i="2"/>
  <c r="O1495" i="2"/>
  <c r="O1576" i="2"/>
  <c r="O1649" i="2"/>
  <c r="O1711" i="2"/>
  <c r="O1768" i="2"/>
  <c r="O1815" i="2"/>
  <c r="O1852" i="2"/>
  <c r="O1888" i="2"/>
  <c r="O1923" i="2"/>
  <c r="O1955" i="2"/>
  <c r="O1987" i="2"/>
  <c r="O2019" i="2"/>
  <c r="O2051" i="2"/>
  <c r="O2083" i="2"/>
  <c r="O2115" i="2"/>
  <c r="O2147" i="2"/>
  <c r="O2179" i="2"/>
  <c r="O2211" i="2"/>
  <c r="O2243" i="2"/>
  <c r="O2275" i="2"/>
  <c r="O2307" i="2"/>
  <c r="O2339" i="2"/>
  <c r="O2371" i="2"/>
  <c r="O2403" i="2"/>
  <c r="O2435" i="2"/>
  <c r="O2467" i="2"/>
  <c r="O2499" i="2"/>
  <c r="O2531" i="2"/>
  <c r="O2563" i="2"/>
  <c r="O2595" i="2"/>
  <c r="O2627" i="2"/>
  <c r="O2653" i="2"/>
  <c r="O2681" i="2"/>
  <c r="O2706" i="2"/>
  <c r="O2727" i="2"/>
  <c r="O2748" i="2"/>
  <c r="O2766" i="2"/>
  <c r="O2782" i="2"/>
  <c r="O2798" i="2"/>
  <c r="O2814" i="2"/>
  <c r="O2830" i="2"/>
  <c r="O2846" i="2"/>
  <c r="O2862" i="2"/>
  <c r="O2878" i="2"/>
  <c r="O2894" i="2"/>
  <c r="O2910" i="2"/>
  <c r="O2926" i="2"/>
  <c r="O2942" i="2"/>
  <c r="O2958" i="2"/>
  <c r="O2974" i="2"/>
  <c r="O2990" i="2"/>
  <c r="O3006" i="2"/>
  <c r="O3022" i="2"/>
  <c r="O3038" i="2"/>
  <c r="O3054" i="2"/>
  <c r="O3070" i="2"/>
  <c r="O3086" i="2"/>
  <c r="O3102" i="2"/>
  <c r="O3118" i="2"/>
  <c r="O3134" i="2"/>
  <c r="O3150" i="2"/>
  <c r="O3166" i="2"/>
  <c r="O3182" i="2"/>
  <c r="O3198" i="2"/>
  <c r="O3214" i="2"/>
  <c r="O3230" i="2"/>
  <c r="O3246" i="2"/>
  <c r="O3262" i="2"/>
  <c r="O3278" i="2"/>
  <c r="O3294" i="2"/>
  <c r="O3310" i="2"/>
  <c r="O3326" i="2"/>
  <c r="O3342" i="2"/>
  <c r="O3357" i="2"/>
  <c r="O3368" i="2"/>
  <c r="O3381" i="2"/>
  <c r="O3391" i="2"/>
  <c r="O3402" i="2"/>
  <c r="O3413" i="2"/>
  <c r="O3422" i="2"/>
  <c r="O3431" i="2"/>
  <c r="O3440" i="2"/>
  <c r="O3450" i="2"/>
  <c r="O3459" i="2"/>
  <c r="O3468" i="2"/>
  <c r="O3477" i="2"/>
  <c r="O3486" i="2"/>
  <c r="O3495" i="2"/>
  <c r="O3504" i="2"/>
  <c r="O3514" i="2"/>
  <c r="O3523" i="2"/>
  <c r="O3532" i="2"/>
  <c r="O3541" i="2"/>
  <c r="O3550" i="2"/>
  <c r="O3559" i="2"/>
  <c r="O3568" i="2"/>
  <c r="O3578" i="2"/>
  <c r="O3587" i="2"/>
  <c r="O3596" i="2"/>
  <c r="O3605" i="2"/>
  <c r="O3614" i="2"/>
  <c r="O3622" i="2"/>
  <c r="O3630" i="2"/>
  <c r="O3638" i="2"/>
  <c r="O3646" i="2"/>
  <c r="O3654" i="2"/>
  <c r="O3662" i="2"/>
  <c r="O3670" i="2"/>
  <c r="O3678" i="2"/>
  <c r="O3686" i="2"/>
  <c r="O3694" i="2"/>
  <c r="O3702" i="2"/>
  <c r="O3710" i="2"/>
  <c r="O3718" i="2"/>
  <c r="O3726" i="2"/>
  <c r="O3734" i="2"/>
  <c r="O3742" i="2"/>
  <c r="O3750" i="2"/>
  <c r="O3758" i="2"/>
  <c r="O3766" i="2"/>
  <c r="O3774" i="2"/>
  <c r="O3782" i="2"/>
  <c r="O3790" i="2"/>
  <c r="O3798" i="2"/>
  <c r="O3806" i="2"/>
  <c r="O3814" i="2"/>
  <c r="O3822" i="2"/>
  <c r="O3830" i="2"/>
  <c r="O3838" i="2"/>
  <c r="O3846" i="2"/>
  <c r="O3854" i="2"/>
  <c r="O3862" i="2"/>
  <c r="O3870" i="2"/>
  <c r="O3878" i="2"/>
  <c r="O3886" i="2"/>
  <c r="O3894" i="2"/>
  <c r="O3902" i="2"/>
  <c r="O3910" i="2"/>
  <c r="O3918" i="2"/>
  <c r="O3926" i="2"/>
  <c r="O3934" i="2"/>
  <c r="O3942" i="2"/>
  <c r="O3950" i="2"/>
  <c r="O3958" i="2"/>
  <c r="O3966" i="2"/>
  <c r="O3974" i="2"/>
  <c r="O3982" i="2"/>
  <c r="O3990" i="2"/>
  <c r="O3998" i="2"/>
  <c r="O4006" i="2"/>
  <c r="O4014" i="2"/>
  <c r="O4022" i="2"/>
  <c r="O4030" i="2"/>
  <c r="O4038" i="2"/>
  <c r="O4046" i="2"/>
  <c r="O4054" i="2"/>
  <c r="O4062" i="2"/>
  <c r="O4070" i="2"/>
  <c r="O4078" i="2"/>
  <c r="O4086" i="2"/>
  <c r="O4094" i="2"/>
  <c r="O4102" i="2"/>
  <c r="O4110" i="2"/>
  <c r="O4118" i="2"/>
  <c r="O4126" i="2"/>
  <c r="O4134" i="2"/>
  <c r="O4142" i="2"/>
  <c r="O4150" i="2"/>
  <c r="O4158" i="2"/>
  <c r="O4166" i="2"/>
  <c r="O4174" i="2"/>
  <c r="O4182" i="2"/>
  <c r="O4190" i="2"/>
  <c r="O4198" i="2"/>
  <c r="O4206" i="2"/>
  <c r="O4214" i="2"/>
  <c r="O198" i="2"/>
  <c r="O566" i="2"/>
  <c r="O815" i="2"/>
  <c r="O978" i="2"/>
  <c r="O1087" i="2"/>
  <c r="O1190" i="2"/>
  <c r="O1293" i="2"/>
  <c r="O1396" i="2"/>
  <c r="O1496" i="2"/>
  <c r="O1577" i="2"/>
  <c r="O1651" i="2"/>
  <c r="O1712" i="2"/>
  <c r="O1769" i="2"/>
  <c r="O1816" i="2"/>
  <c r="O1853" i="2"/>
  <c r="O1889" i="2"/>
  <c r="O1924" i="2"/>
  <c r="O1956" i="2"/>
  <c r="O1988" i="2"/>
  <c r="O2020" i="2"/>
  <c r="O2052" i="2"/>
  <c r="O2084" i="2"/>
  <c r="O2116" i="2"/>
  <c r="O2148" i="2"/>
  <c r="O2180" i="2"/>
  <c r="O2212" i="2"/>
  <c r="O2244" i="2"/>
  <c r="O2276" i="2"/>
  <c r="O2308" i="2"/>
  <c r="O2340" i="2"/>
  <c r="O2372" i="2"/>
  <c r="O2404" i="2"/>
  <c r="O2436" i="2"/>
  <c r="O2468" i="2"/>
  <c r="O2500" i="2"/>
  <c r="O2532" i="2"/>
  <c r="O2564" i="2"/>
  <c r="O2596" i="2"/>
  <c r="O2628" i="2"/>
  <c r="O2657" i="2"/>
  <c r="O2682" i="2"/>
  <c r="O2707" i="2"/>
  <c r="O2729" i="2"/>
  <c r="O2749" i="2"/>
  <c r="O2767" i="2"/>
  <c r="O2783" i="2"/>
  <c r="O2799" i="2"/>
  <c r="O2815" i="2"/>
  <c r="O2831" i="2"/>
  <c r="O2847" i="2"/>
  <c r="O2863" i="2"/>
  <c r="O2879" i="2"/>
  <c r="O2895" i="2"/>
  <c r="O2911" i="2"/>
  <c r="O2927" i="2"/>
  <c r="O2943" i="2"/>
  <c r="O2959" i="2"/>
  <c r="O2975" i="2"/>
  <c r="O2991" i="2"/>
  <c r="O3007" i="2"/>
  <c r="O3023" i="2"/>
  <c r="O3039" i="2"/>
  <c r="O3055" i="2"/>
  <c r="O3071" i="2"/>
  <c r="O3087" i="2"/>
  <c r="O3103" i="2"/>
  <c r="O3119" i="2"/>
  <c r="O3135" i="2"/>
  <c r="O3151" i="2"/>
  <c r="O3167" i="2"/>
  <c r="O3183" i="2"/>
  <c r="O3199" i="2"/>
  <c r="O3215" i="2"/>
  <c r="O3231" i="2"/>
  <c r="O3247" i="2"/>
  <c r="O3263" i="2"/>
  <c r="O3279" i="2"/>
  <c r="O3295" i="2"/>
  <c r="O3311" i="2"/>
  <c r="O3327" i="2"/>
  <c r="O3343" i="2"/>
  <c r="O3358" i="2"/>
  <c r="O3372" i="2"/>
  <c r="O3382" i="2"/>
  <c r="O3392" i="2"/>
  <c r="O3404" i="2"/>
  <c r="O3414" i="2"/>
  <c r="O3423" i="2"/>
  <c r="O3432" i="2"/>
  <c r="O3442" i="2"/>
  <c r="O3451" i="2"/>
  <c r="O3460" i="2"/>
  <c r="O3469" i="2"/>
  <c r="O3478" i="2"/>
  <c r="O3487" i="2"/>
  <c r="O3496" i="2"/>
  <c r="O3506" i="2"/>
  <c r="O3515" i="2"/>
  <c r="O3524" i="2"/>
  <c r="O3533" i="2"/>
  <c r="O3542" i="2"/>
  <c r="O3551" i="2"/>
  <c r="O3560" i="2"/>
  <c r="O3570" i="2"/>
  <c r="O3579" i="2"/>
  <c r="O3588" i="2"/>
  <c r="O3597" i="2"/>
  <c r="O3606" i="2"/>
  <c r="O3615" i="2"/>
  <c r="O3623" i="2"/>
  <c r="O3631" i="2"/>
  <c r="O3639" i="2"/>
  <c r="O3647" i="2"/>
  <c r="O3655" i="2"/>
  <c r="O3663" i="2"/>
  <c r="O3671" i="2"/>
  <c r="O3679" i="2"/>
  <c r="O3687" i="2"/>
  <c r="O3695" i="2"/>
  <c r="O3703" i="2"/>
  <c r="O3711" i="2"/>
  <c r="O3719" i="2"/>
  <c r="O3727" i="2"/>
  <c r="O3735" i="2"/>
  <c r="O3743" i="2"/>
  <c r="O3751" i="2"/>
  <c r="O3759" i="2"/>
  <c r="O3767" i="2"/>
  <c r="O3775" i="2"/>
  <c r="O3783" i="2"/>
  <c r="O3791" i="2"/>
  <c r="O3799" i="2"/>
  <c r="O3807" i="2"/>
  <c r="O3815" i="2"/>
  <c r="O3823" i="2"/>
  <c r="O3831" i="2"/>
  <c r="O3839" i="2"/>
  <c r="O3847" i="2"/>
  <c r="O3855" i="2"/>
  <c r="O3863" i="2"/>
  <c r="O3871" i="2"/>
  <c r="O3879" i="2"/>
  <c r="O3887" i="2"/>
  <c r="O3895" i="2"/>
  <c r="O3903" i="2"/>
  <c r="O3911" i="2"/>
  <c r="O3919" i="2"/>
  <c r="O3927" i="2"/>
  <c r="O3935" i="2"/>
  <c r="O3943" i="2"/>
  <c r="O3951" i="2"/>
  <c r="O3959" i="2"/>
  <c r="O3967" i="2"/>
  <c r="O3975" i="2"/>
  <c r="O3983" i="2"/>
  <c r="O3991" i="2"/>
  <c r="O3999" i="2"/>
  <c r="O4007" i="2"/>
  <c r="O4015" i="2"/>
  <c r="O4023" i="2"/>
  <c r="O4031" i="2"/>
  <c r="O4039" i="2"/>
  <c r="O4047" i="2"/>
  <c r="O4055" i="2"/>
  <c r="O4063" i="2"/>
  <c r="O4071" i="2"/>
  <c r="O4079" i="2"/>
  <c r="O4087" i="2"/>
  <c r="O4095" i="2"/>
  <c r="O4103" i="2"/>
  <c r="O4111" i="2"/>
  <c r="O4119" i="2"/>
  <c r="O4127" i="2"/>
  <c r="O4135" i="2"/>
  <c r="O4143" i="2"/>
  <c r="O4151" i="2"/>
  <c r="O4159" i="2"/>
  <c r="O4167" i="2"/>
  <c r="O4175" i="2"/>
  <c r="O4183" i="2"/>
  <c r="O4191" i="2"/>
  <c r="O4199" i="2"/>
  <c r="O4207" i="2"/>
  <c r="O4215" i="2"/>
  <c r="O4223" i="2"/>
  <c r="O4231" i="2"/>
  <c r="O4239" i="2"/>
  <c r="O4247" i="2"/>
  <c r="O4255" i="2"/>
  <c r="O4263" i="2"/>
  <c r="O4271" i="2"/>
  <c r="O4279" i="2"/>
  <c r="O4287" i="2"/>
  <c r="O199" i="2"/>
  <c r="O567" i="2"/>
  <c r="O818" i="2"/>
  <c r="O984" i="2"/>
  <c r="O1088" i="2"/>
  <c r="O1191" i="2"/>
  <c r="O1294" i="2"/>
  <c r="O1397" i="2"/>
  <c r="O1500" i="2"/>
  <c r="O1579" i="2"/>
  <c r="O1652" i="2"/>
  <c r="O1713" i="2"/>
  <c r="O1771" i="2"/>
  <c r="O1817" i="2"/>
  <c r="O1854" i="2"/>
  <c r="O1891" i="2"/>
  <c r="O1925" i="2"/>
  <c r="O1957" i="2"/>
  <c r="O1989" i="2"/>
  <c r="O2021" i="2"/>
  <c r="O2053" i="2"/>
  <c r="O2085" i="2"/>
  <c r="O2117" i="2"/>
  <c r="O2149" i="2"/>
  <c r="O2181" i="2"/>
  <c r="O2213" i="2"/>
  <c r="O2245" i="2"/>
  <c r="O2277" i="2"/>
  <c r="O2309" i="2"/>
  <c r="O2341" i="2"/>
  <c r="O2373" i="2"/>
  <c r="O2405" i="2"/>
  <c r="O2437" i="2"/>
  <c r="O2469" i="2"/>
  <c r="O2501" i="2"/>
  <c r="O2533" i="2"/>
  <c r="O2565" i="2"/>
  <c r="O2597" i="2"/>
  <c r="O2629" i="2"/>
  <c r="O2658" i="2"/>
  <c r="O2683" i="2"/>
  <c r="O2708" i="2"/>
  <c r="O2730" i="2"/>
  <c r="O2751" i="2"/>
  <c r="O2768" i="2"/>
  <c r="O2784" i="2"/>
  <c r="O2800" i="2"/>
  <c r="O2816" i="2"/>
  <c r="O2832" i="2"/>
  <c r="O2848" i="2"/>
  <c r="O2864" i="2"/>
  <c r="O2880" i="2"/>
  <c r="O2896" i="2"/>
  <c r="O2912" i="2"/>
  <c r="O2928" i="2"/>
  <c r="O2944" i="2"/>
  <c r="O2960" i="2"/>
  <c r="O2976" i="2"/>
  <c r="O2992" i="2"/>
  <c r="O3008" i="2"/>
  <c r="O3024" i="2"/>
  <c r="O3040" i="2"/>
  <c r="O3056" i="2"/>
  <c r="O3072" i="2"/>
  <c r="O3088" i="2"/>
  <c r="O3104" i="2"/>
  <c r="O3120" i="2"/>
  <c r="O3136" i="2"/>
  <c r="O3152" i="2"/>
  <c r="O3168" i="2"/>
  <c r="O3184" i="2"/>
  <c r="O3200" i="2"/>
  <c r="O3216" i="2"/>
  <c r="O3232" i="2"/>
  <c r="O3248" i="2"/>
  <c r="O3264" i="2"/>
  <c r="O3280" i="2"/>
  <c r="O3296" i="2"/>
  <c r="O3312" i="2"/>
  <c r="O3328" i="2"/>
  <c r="O3344" i="2"/>
  <c r="O3359" i="2"/>
  <c r="O3373" i="2"/>
  <c r="O3383" i="2"/>
  <c r="O3394" i="2"/>
  <c r="O3405" i="2"/>
  <c r="O3415" i="2"/>
  <c r="O3424" i="2"/>
  <c r="O3434" i="2"/>
  <c r="O3443" i="2"/>
  <c r="O3452" i="2"/>
  <c r="O3461" i="2"/>
  <c r="O3470" i="2"/>
  <c r="O3479" i="2"/>
  <c r="O3488" i="2"/>
  <c r="O3498" i="2"/>
  <c r="O3507" i="2"/>
  <c r="O3516" i="2"/>
  <c r="O3525" i="2"/>
  <c r="O3534" i="2"/>
  <c r="O3543" i="2"/>
  <c r="O3552" i="2"/>
  <c r="O3562" i="2"/>
  <c r="O3571" i="2"/>
  <c r="O3580" i="2"/>
  <c r="O3589" i="2"/>
  <c r="O3598" i="2"/>
  <c r="O3607" i="2"/>
  <c r="O3616" i="2"/>
  <c r="O3624" i="2"/>
  <c r="O3632" i="2"/>
  <c r="O3640" i="2"/>
  <c r="O3648" i="2"/>
  <c r="O3656" i="2"/>
  <c r="O3664" i="2"/>
  <c r="O3672" i="2"/>
  <c r="O3680" i="2"/>
  <c r="O3688" i="2"/>
  <c r="O3696" i="2"/>
  <c r="O3704" i="2"/>
  <c r="O3712" i="2"/>
  <c r="O3720" i="2"/>
  <c r="O3728" i="2"/>
  <c r="O3736" i="2"/>
  <c r="O3744" i="2"/>
  <c r="O3752" i="2"/>
  <c r="O3760" i="2"/>
  <c r="O3768" i="2"/>
  <c r="O3776" i="2"/>
  <c r="O3784" i="2"/>
  <c r="O3792" i="2"/>
  <c r="O3800" i="2"/>
  <c r="O3808" i="2"/>
  <c r="O3816" i="2"/>
  <c r="O3824" i="2"/>
  <c r="O3832" i="2"/>
  <c r="O3840" i="2"/>
  <c r="O3848" i="2"/>
  <c r="O3856" i="2"/>
  <c r="O3864" i="2"/>
  <c r="O3872" i="2"/>
  <c r="O3880" i="2"/>
  <c r="O3888" i="2"/>
  <c r="O3896" i="2"/>
  <c r="O3904" i="2"/>
  <c r="O3912" i="2"/>
  <c r="O3920" i="2"/>
  <c r="O3928" i="2"/>
  <c r="O3936" i="2"/>
  <c r="O3944" i="2"/>
  <c r="O3952" i="2"/>
  <c r="O3960" i="2"/>
  <c r="O3968" i="2"/>
  <c r="O3976" i="2"/>
  <c r="O3984" i="2"/>
  <c r="O3992" i="2"/>
  <c r="O4000" i="2"/>
  <c r="O4008" i="2"/>
  <c r="O4016" i="2"/>
  <c r="O4024" i="2"/>
  <c r="O4032" i="2"/>
  <c r="O4040" i="2"/>
  <c r="O4048" i="2"/>
  <c r="O4056" i="2"/>
  <c r="O4064" i="2"/>
  <c r="O4072" i="2"/>
  <c r="O4080" i="2"/>
  <c r="O4088" i="2"/>
  <c r="O4096" i="2"/>
  <c r="O4104" i="2"/>
  <c r="O379" i="2"/>
  <c r="O909" i="2"/>
  <c r="O1135" i="2"/>
  <c r="O1341" i="2"/>
  <c r="O1539" i="2"/>
  <c r="O1678" i="2"/>
  <c r="O1796" i="2"/>
  <c r="O1869" i="2"/>
  <c r="O1938" i="2"/>
  <c r="O2002" i="2"/>
  <c r="O2066" i="2"/>
  <c r="O2130" i="2"/>
  <c r="O2194" i="2"/>
  <c r="O2258" i="2"/>
  <c r="O2322" i="2"/>
  <c r="O2386" i="2"/>
  <c r="O2450" i="2"/>
  <c r="O2514" i="2"/>
  <c r="O2578" i="2"/>
  <c r="O2641" i="2"/>
  <c r="O2691" i="2"/>
  <c r="O2737" i="2"/>
  <c r="O2773" i="2"/>
  <c r="O2805" i="2"/>
  <c r="O2837" i="2"/>
  <c r="O2869" i="2"/>
  <c r="O2901" i="2"/>
  <c r="O2933" i="2"/>
  <c r="O2965" i="2"/>
  <c r="O2997" i="2"/>
  <c r="O3029" i="2"/>
  <c r="O3061" i="2"/>
  <c r="O3093" i="2"/>
  <c r="O3125" i="2"/>
  <c r="O3157" i="2"/>
  <c r="O3189" i="2"/>
  <c r="O3221" i="2"/>
  <c r="O3253" i="2"/>
  <c r="O3285" i="2"/>
  <c r="O3317" i="2"/>
  <c r="O3349" i="2"/>
  <c r="O3374" i="2"/>
  <c r="O3396" i="2"/>
  <c r="O3416" i="2"/>
  <c r="O3435" i="2"/>
  <c r="O3453" i="2"/>
  <c r="O3471" i="2"/>
  <c r="O3490" i="2"/>
  <c r="O3508" i="2"/>
  <c r="O3526" i="2"/>
  <c r="O3544" i="2"/>
  <c r="O3563" i="2"/>
  <c r="O3581" i="2"/>
  <c r="O3599" i="2"/>
  <c r="O3617" i="2"/>
  <c r="O3633" i="2"/>
  <c r="O3649" i="2"/>
  <c r="O3665" i="2"/>
  <c r="O3681" i="2"/>
  <c r="O3697" i="2"/>
  <c r="O3713" i="2"/>
  <c r="O3729" i="2"/>
  <c r="O3745" i="2"/>
  <c r="O3761" i="2"/>
  <c r="O3777" i="2"/>
  <c r="O3793" i="2"/>
  <c r="O3809" i="2"/>
  <c r="O3825" i="2"/>
  <c r="O3841" i="2"/>
  <c r="O3857" i="2"/>
  <c r="O3873" i="2"/>
  <c r="O3889" i="2"/>
  <c r="O3905" i="2"/>
  <c r="O3921" i="2"/>
  <c r="O3937" i="2"/>
  <c r="O3953" i="2"/>
  <c r="O3969" i="2"/>
  <c r="O3985" i="2"/>
  <c r="O4001" i="2"/>
  <c r="O4017" i="2"/>
  <c r="O4033" i="2"/>
  <c r="O4049" i="2"/>
  <c r="O4065" i="2"/>
  <c r="O4081" i="2"/>
  <c r="O4097" i="2"/>
  <c r="O4112" i="2"/>
  <c r="O4123" i="2"/>
  <c r="O4137" i="2"/>
  <c r="O4148" i="2"/>
  <c r="O4162" i="2"/>
  <c r="O4176" i="2"/>
  <c r="O4187" i="2"/>
  <c r="O4201" i="2"/>
  <c r="O4212" i="2"/>
  <c r="O4225" i="2"/>
  <c r="O4235" i="2"/>
  <c r="O4246" i="2"/>
  <c r="O4257" i="2"/>
  <c r="O4267" i="2"/>
  <c r="O4278" i="2"/>
  <c r="O4289" i="2"/>
  <c r="O4297" i="2"/>
  <c r="O4305" i="2"/>
  <c r="O4313" i="2"/>
  <c r="O4321" i="2"/>
  <c r="O4329" i="2"/>
  <c r="O4337" i="2"/>
  <c r="O4345" i="2"/>
  <c r="O4353" i="2"/>
  <c r="O4361" i="2"/>
  <c r="O4369" i="2"/>
  <c r="O4377" i="2"/>
  <c r="O4385" i="2"/>
  <c r="O4393" i="2"/>
  <c r="O4401" i="2"/>
  <c r="O4409" i="2"/>
  <c r="O4417" i="2"/>
  <c r="O4425" i="2"/>
  <c r="O4433" i="2"/>
  <c r="O4441" i="2"/>
  <c r="O4449" i="2"/>
  <c r="O4457" i="2"/>
  <c r="O4465" i="2"/>
  <c r="O4473" i="2"/>
  <c r="O4481" i="2"/>
  <c r="O4489" i="2"/>
  <c r="O4497" i="2"/>
  <c r="O4505" i="2"/>
  <c r="O4513" i="2"/>
  <c r="O4521" i="2"/>
  <c r="O4529" i="2"/>
  <c r="O4537" i="2"/>
  <c r="O4545" i="2"/>
  <c r="O4553" i="2"/>
  <c r="O4561" i="2"/>
  <c r="O4569" i="2"/>
  <c r="O4577" i="2"/>
  <c r="O4585" i="2"/>
  <c r="O4593" i="2"/>
  <c r="O4601" i="2"/>
  <c r="O4609" i="2"/>
  <c r="O4617" i="2"/>
  <c r="O4625" i="2"/>
  <c r="O4633" i="2"/>
  <c r="O4641" i="2"/>
  <c r="O4649" i="2"/>
  <c r="O4657" i="2"/>
  <c r="O4665" i="2"/>
  <c r="O4673" i="2"/>
  <c r="O4681" i="2"/>
  <c r="O4689" i="2"/>
  <c r="O4697" i="2"/>
  <c r="O4705" i="2"/>
  <c r="O4713" i="2"/>
  <c r="O4721" i="2"/>
  <c r="O4729" i="2"/>
  <c r="O4737" i="2"/>
  <c r="O4745" i="2"/>
  <c r="O4753" i="2"/>
  <c r="O4761" i="2"/>
  <c r="O4769" i="2"/>
  <c r="O4777" i="2"/>
  <c r="O4785" i="2"/>
  <c r="O4793" i="2"/>
  <c r="O4801" i="2"/>
  <c r="O4809" i="2"/>
  <c r="O4817" i="2"/>
  <c r="O4825" i="2"/>
  <c r="O4833" i="2"/>
  <c r="O4841" i="2"/>
  <c r="O4849" i="2"/>
  <c r="O4857" i="2"/>
  <c r="O4865" i="2"/>
  <c r="O4873" i="2"/>
  <c r="O4881" i="2"/>
  <c r="O4889" i="2"/>
  <c r="O4897" i="2"/>
  <c r="O4905" i="2"/>
  <c r="O4913" i="2"/>
  <c r="O4921" i="2"/>
  <c r="O4929" i="2"/>
  <c r="O4937" i="2"/>
  <c r="O4945" i="2"/>
  <c r="O4953" i="2"/>
  <c r="O4961" i="2"/>
  <c r="O4969" i="2"/>
  <c r="O4977" i="2"/>
  <c r="O4985" i="2"/>
  <c r="O4993" i="2"/>
  <c r="O5001" i="2"/>
  <c r="O5009" i="2"/>
  <c r="O5017" i="2"/>
  <c r="O5025" i="2"/>
  <c r="O5033" i="2"/>
  <c r="O5041" i="2"/>
  <c r="O5049" i="2"/>
  <c r="O5057" i="2"/>
  <c r="O5065" i="2"/>
  <c r="O5073" i="2"/>
  <c r="O5081" i="2"/>
  <c r="O5089" i="2"/>
  <c r="O5097" i="2"/>
  <c r="O5105" i="2"/>
  <c r="O5113" i="2"/>
  <c r="O5121" i="2"/>
  <c r="O5129" i="2"/>
  <c r="O5137" i="2"/>
  <c r="O5145" i="2"/>
  <c r="O5153" i="2"/>
  <c r="O5161" i="2"/>
  <c r="O5169" i="2"/>
  <c r="O5177" i="2"/>
  <c r="O5185" i="2"/>
  <c r="O5193" i="2"/>
  <c r="O5201" i="2"/>
  <c r="O5209" i="2"/>
  <c r="O5217" i="2"/>
  <c r="O5225" i="2"/>
  <c r="O5233" i="2"/>
  <c r="O5241" i="2"/>
  <c r="O5249" i="2"/>
  <c r="O5257" i="2"/>
  <c r="O5265" i="2"/>
  <c r="O5273" i="2"/>
  <c r="O5281" i="2"/>
  <c r="O5289" i="2"/>
  <c r="O5297" i="2"/>
  <c r="O5305" i="2"/>
  <c r="O5313" i="2"/>
  <c r="O5321" i="2"/>
  <c r="O5329" i="2"/>
  <c r="O5337" i="2"/>
  <c r="O5345" i="2"/>
  <c r="O5353" i="2"/>
  <c r="O5361" i="2"/>
  <c r="O5369" i="2"/>
  <c r="O5377" i="2"/>
  <c r="O5385" i="2"/>
  <c r="O5393" i="2"/>
  <c r="O5401" i="2"/>
  <c r="O5409" i="2"/>
  <c r="O5417" i="2"/>
  <c r="O5425" i="2"/>
  <c r="O5433" i="2"/>
  <c r="O5441" i="2"/>
  <c r="O5449" i="2"/>
  <c r="O5457" i="2"/>
  <c r="O5465" i="2"/>
  <c r="O5473" i="2"/>
  <c r="O5481" i="2"/>
  <c r="O5489" i="2"/>
  <c r="O5497" i="2"/>
  <c r="O5505" i="2"/>
  <c r="O5513" i="2"/>
  <c r="O5521" i="2"/>
  <c r="O5529" i="2"/>
  <c r="O5537" i="2"/>
  <c r="O5545" i="2"/>
  <c r="O5553" i="2"/>
  <c r="O5561" i="2"/>
  <c r="O5569" i="2"/>
  <c r="O5577" i="2"/>
  <c r="O5585" i="2"/>
  <c r="O5593" i="2"/>
  <c r="O5601" i="2"/>
  <c r="O5609" i="2"/>
  <c r="O5617" i="2"/>
  <c r="O5625" i="2"/>
  <c r="O5633" i="2"/>
  <c r="O5641" i="2"/>
  <c r="O5649" i="2"/>
  <c r="O5657" i="2"/>
  <c r="O5665" i="2"/>
  <c r="O5673" i="2"/>
  <c r="O5681" i="2"/>
  <c r="O5689" i="2"/>
  <c r="O5697" i="2"/>
  <c r="O5705" i="2"/>
  <c r="O5713" i="2"/>
  <c r="O5721" i="2"/>
  <c r="O5729" i="2"/>
  <c r="O5737" i="2"/>
  <c r="O5745" i="2"/>
  <c r="O5753" i="2"/>
  <c r="O5761" i="2"/>
  <c r="O5769" i="2"/>
  <c r="O5777" i="2"/>
  <c r="O5785" i="2"/>
  <c r="O5793" i="2"/>
  <c r="O5801" i="2"/>
  <c r="O5809" i="2"/>
  <c r="O5817" i="2"/>
  <c r="O5825" i="2"/>
  <c r="O5833" i="2"/>
  <c r="O5841" i="2"/>
  <c r="O5849" i="2"/>
  <c r="O5857" i="2"/>
  <c r="O5865" i="2"/>
  <c r="O5873" i="2"/>
  <c r="O5881" i="2"/>
  <c r="O5889" i="2"/>
  <c r="O5897" i="2"/>
  <c r="O5905" i="2"/>
  <c r="O5913" i="2"/>
  <c r="O5921" i="2"/>
  <c r="O5929" i="2"/>
  <c r="O5937" i="2"/>
  <c r="O5945" i="2"/>
  <c r="O5953" i="2"/>
  <c r="O5961" i="2"/>
  <c r="O5969" i="2"/>
  <c r="O5977" i="2"/>
  <c r="O5985" i="2"/>
  <c r="O5993" i="2"/>
  <c r="O6001" i="2"/>
  <c r="O6009" i="2"/>
  <c r="O6017" i="2"/>
  <c r="O6025" i="2"/>
  <c r="O6033" i="2"/>
  <c r="O6041" i="2"/>
  <c r="O6049" i="2"/>
  <c r="O6057" i="2"/>
  <c r="O6065" i="2"/>
  <c r="O6073" i="2"/>
  <c r="O6081" i="2"/>
  <c r="O6089" i="2"/>
  <c r="O6097" i="2"/>
  <c r="O6105" i="2"/>
  <c r="O6113" i="2"/>
  <c r="O6121" i="2"/>
  <c r="O6129" i="2"/>
  <c r="O6137" i="2"/>
  <c r="O6145" i="2"/>
  <c r="O6153" i="2"/>
  <c r="O6161" i="2"/>
  <c r="O6169" i="2"/>
  <c r="O6177" i="2"/>
  <c r="O6185" i="2"/>
  <c r="O6193" i="2"/>
  <c r="O6201" i="2"/>
  <c r="O6209" i="2"/>
  <c r="O383" i="2"/>
  <c r="O910" i="2"/>
  <c r="O1136" i="2"/>
  <c r="O1342" i="2"/>
  <c r="O1540" i="2"/>
  <c r="O1679" i="2"/>
  <c r="O1797" i="2"/>
  <c r="O1870" i="2"/>
  <c r="O1939" i="2"/>
  <c r="O2003" i="2"/>
  <c r="O2067" i="2"/>
  <c r="O2131" i="2"/>
  <c r="O2195" i="2"/>
  <c r="O2259" i="2"/>
  <c r="O2323" i="2"/>
  <c r="O2387" i="2"/>
  <c r="O2451" i="2"/>
  <c r="O2515" i="2"/>
  <c r="O2579" i="2"/>
  <c r="O2642" i="2"/>
  <c r="O2692" i="2"/>
  <c r="O2738" i="2"/>
  <c r="O2774" i="2"/>
  <c r="O2806" i="2"/>
  <c r="O2838" i="2"/>
  <c r="O2870" i="2"/>
  <c r="O2902" i="2"/>
  <c r="O2934" i="2"/>
  <c r="O2966" i="2"/>
  <c r="O2998" i="2"/>
  <c r="O3030" i="2"/>
  <c r="O3062" i="2"/>
  <c r="O3094" i="2"/>
  <c r="O3126" i="2"/>
  <c r="O3158" i="2"/>
  <c r="O3190" i="2"/>
  <c r="O3222" i="2"/>
  <c r="O3254" i="2"/>
  <c r="O3286" i="2"/>
  <c r="O3318" i="2"/>
  <c r="O3350" i="2"/>
  <c r="O3375" i="2"/>
  <c r="O3397" i="2"/>
  <c r="O3418" i="2"/>
  <c r="O3436" i="2"/>
  <c r="O3454" i="2"/>
  <c r="O3472" i="2"/>
  <c r="O3491" i="2"/>
  <c r="O3509" i="2"/>
  <c r="O3527" i="2"/>
  <c r="O3546" i="2"/>
  <c r="O3564" i="2"/>
  <c r="O3582" i="2"/>
  <c r="O3600" i="2"/>
  <c r="O3618" i="2"/>
  <c r="O3634" i="2"/>
  <c r="O3650" i="2"/>
  <c r="O3666" i="2"/>
  <c r="O3682" i="2"/>
  <c r="O3698" i="2"/>
  <c r="O3714" i="2"/>
  <c r="O3730" i="2"/>
  <c r="O3746" i="2"/>
  <c r="O3762" i="2"/>
  <c r="O3778" i="2"/>
  <c r="O3794" i="2"/>
  <c r="O3810" i="2"/>
  <c r="O3826" i="2"/>
  <c r="O3842" i="2"/>
  <c r="O3858" i="2"/>
  <c r="O3874" i="2"/>
  <c r="O3890" i="2"/>
  <c r="O3906" i="2"/>
  <c r="O3922" i="2"/>
  <c r="O3938" i="2"/>
  <c r="O3954" i="2"/>
  <c r="O3970" i="2"/>
  <c r="O3986" i="2"/>
  <c r="O4002" i="2"/>
  <c r="O4018" i="2"/>
  <c r="O4034" i="2"/>
  <c r="O4050" i="2"/>
  <c r="O4066" i="2"/>
  <c r="O4082" i="2"/>
  <c r="O4098" i="2"/>
  <c r="O4113" i="2"/>
  <c r="O4124" i="2"/>
  <c r="O4138" i="2"/>
  <c r="O4152" i="2"/>
  <c r="O4163" i="2"/>
  <c r="O4177" i="2"/>
  <c r="O4188" i="2"/>
  <c r="O4202" i="2"/>
  <c r="O4216" i="2"/>
  <c r="O4226" i="2"/>
  <c r="O4236" i="2"/>
  <c r="O4248" i="2"/>
  <c r="O4258" i="2"/>
  <c r="O4268" i="2"/>
  <c r="O4280" i="2"/>
  <c r="O4290" i="2"/>
  <c r="O4298" i="2"/>
  <c r="O4306" i="2"/>
  <c r="O4314" i="2"/>
  <c r="O4322" i="2"/>
  <c r="O4330" i="2"/>
  <c r="O4338" i="2"/>
  <c r="O4346" i="2"/>
  <c r="O4354" i="2"/>
  <c r="O4362" i="2"/>
  <c r="O4370" i="2"/>
  <c r="O4378" i="2"/>
  <c r="O4386" i="2"/>
  <c r="O4394" i="2"/>
  <c r="O4402" i="2"/>
  <c r="O4410" i="2"/>
  <c r="O4418" i="2"/>
  <c r="O4426" i="2"/>
  <c r="O4434" i="2"/>
  <c r="O4442" i="2"/>
  <c r="O4450" i="2"/>
  <c r="O4458" i="2"/>
  <c r="O4466" i="2"/>
  <c r="O4474" i="2"/>
  <c r="O4482" i="2"/>
  <c r="O4490" i="2"/>
  <c r="O4498" i="2"/>
  <c r="O4506" i="2"/>
  <c r="O4514" i="2"/>
  <c r="O4522" i="2"/>
  <c r="O4530" i="2"/>
  <c r="O4538" i="2"/>
  <c r="O4546" i="2"/>
  <c r="O4554" i="2"/>
  <c r="O4562" i="2"/>
  <c r="O4570" i="2"/>
  <c r="O4578" i="2"/>
  <c r="O4586" i="2"/>
  <c r="O4594" i="2"/>
  <c r="O4602" i="2"/>
  <c r="O4610" i="2"/>
  <c r="O4618" i="2"/>
  <c r="O4626" i="2"/>
  <c r="O4634" i="2"/>
  <c r="O4642" i="2"/>
  <c r="O4650" i="2"/>
  <c r="O4658" i="2"/>
  <c r="O4666" i="2"/>
  <c r="O4674" i="2"/>
  <c r="O4682" i="2"/>
  <c r="O4690" i="2"/>
  <c r="O4698" i="2"/>
  <c r="O4706" i="2"/>
  <c r="O4714" i="2"/>
  <c r="O4722" i="2"/>
  <c r="O4730" i="2"/>
  <c r="O4738" i="2"/>
  <c r="O4746" i="2"/>
  <c r="O4754" i="2"/>
  <c r="O4762" i="2"/>
  <c r="O4770" i="2"/>
  <c r="O4778" i="2"/>
  <c r="O4786" i="2"/>
  <c r="O4794" i="2"/>
  <c r="O4802" i="2"/>
  <c r="O4810" i="2"/>
  <c r="O4818" i="2"/>
  <c r="O4826" i="2"/>
  <c r="O4834" i="2"/>
  <c r="O4842" i="2"/>
  <c r="O4850" i="2"/>
  <c r="O4858" i="2"/>
  <c r="O4866" i="2"/>
  <c r="O4874" i="2"/>
  <c r="O4882" i="2"/>
  <c r="O4890" i="2"/>
  <c r="O4898" i="2"/>
  <c r="O4906" i="2"/>
  <c r="O4914" i="2"/>
  <c r="O4922" i="2"/>
  <c r="O4930" i="2"/>
  <c r="O4938" i="2"/>
  <c r="O4946" i="2"/>
  <c r="O4954" i="2"/>
  <c r="O4962" i="2"/>
  <c r="O4970" i="2"/>
  <c r="O4978" i="2"/>
  <c r="O4986" i="2"/>
  <c r="O4994" i="2"/>
  <c r="O5002" i="2"/>
  <c r="O5010" i="2"/>
  <c r="O5018" i="2"/>
  <c r="O5026" i="2"/>
  <c r="O5034" i="2"/>
  <c r="O5042" i="2"/>
  <c r="O5050" i="2"/>
  <c r="O5058" i="2"/>
  <c r="O5066" i="2"/>
  <c r="O5074" i="2"/>
  <c r="O5082" i="2"/>
  <c r="O5090" i="2"/>
  <c r="O5098" i="2"/>
  <c r="O5106" i="2"/>
  <c r="O5114" i="2"/>
  <c r="O5122" i="2"/>
  <c r="O5130" i="2"/>
  <c r="O5138" i="2"/>
  <c r="O5146" i="2"/>
  <c r="O5154" i="2"/>
  <c r="O5162" i="2"/>
  <c r="O5170" i="2"/>
  <c r="O5178" i="2"/>
  <c r="O5186" i="2"/>
  <c r="O5194" i="2"/>
  <c r="O5202" i="2"/>
  <c r="O5210" i="2"/>
  <c r="O5218" i="2"/>
  <c r="O5226" i="2"/>
  <c r="O5234" i="2"/>
  <c r="O5242" i="2"/>
  <c r="O5250" i="2"/>
  <c r="O5258" i="2"/>
  <c r="O5266" i="2"/>
  <c r="O5274" i="2"/>
  <c r="O5282" i="2"/>
  <c r="O5290" i="2"/>
  <c r="O5298" i="2"/>
  <c r="O5306" i="2"/>
  <c r="O5314" i="2"/>
  <c r="O5322" i="2"/>
  <c r="O5330" i="2"/>
  <c r="O5338" i="2"/>
  <c r="O5346" i="2"/>
  <c r="O5354" i="2"/>
  <c r="O5362" i="2"/>
  <c r="O5370" i="2"/>
  <c r="O5378" i="2"/>
  <c r="O5386" i="2"/>
  <c r="O5394" i="2"/>
  <c r="O5402" i="2"/>
  <c r="O5410" i="2"/>
  <c r="O5418" i="2"/>
  <c r="O5426" i="2"/>
  <c r="O5434" i="2"/>
  <c r="O5442" i="2"/>
  <c r="O5450" i="2"/>
  <c r="O5458" i="2"/>
  <c r="O5466" i="2"/>
  <c r="O5474" i="2"/>
  <c r="O5482" i="2"/>
  <c r="O5490" i="2"/>
  <c r="O5498" i="2"/>
  <c r="O5506" i="2"/>
  <c r="O5514" i="2"/>
  <c r="O5522" i="2"/>
  <c r="O5530" i="2"/>
  <c r="O5538" i="2"/>
  <c r="O5546" i="2"/>
  <c r="O5554" i="2"/>
  <c r="O5562" i="2"/>
  <c r="O5570" i="2"/>
  <c r="O5578" i="2"/>
  <c r="O5586" i="2"/>
  <c r="O5594" i="2"/>
  <c r="O5602" i="2"/>
  <c r="O5610" i="2"/>
  <c r="O5618" i="2"/>
  <c r="O5626" i="2"/>
  <c r="O5634" i="2"/>
  <c r="O5642" i="2"/>
  <c r="O5650" i="2"/>
  <c r="O5658" i="2"/>
  <c r="O5666" i="2"/>
  <c r="O5674" i="2"/>
  <c r="O5682" i="2"/>
  <c r="O5690" i="2"/>
  <c r="O5698" i="2"/>
  <c r="O5706" i="2"/>
  <c r="O5714" i="2"/>
  <c r="O5722" i="2"/>
  <c r="O5730" i="2"/>
  <c r="O5738" i="2"/>
  <c r="O5746" i="2"/>
  <c r="O5754" i="2"/>
  <c r="O5762" i="2"/>
  <c r="O5770" i="2"/>
  <c r="O5778" i="2"/>
  <c r="O5786" i="2"/>
  <c r="O5794" i="2"/>
  <c r="O5802" i="2"/>
  <c r="O5810" i="2"/>
  <c r="O5818" i="2"/>
  <c r="O5826" i="2"/>
  <c r="O5834" i="2"/>
  <c r="O5842" i="2"/>
  <c r="O5850" i="2"/>
  <c r="O5858" i="2"/>
  <c r="O5866" i="2"/>
  <c r="O5874" i="2"/>
  <c r="O5882" i="2"/>
  <c r="O5890" i="2"/>
  <c r="O5898" i="2"/>
  <c r="O5906" i="2"/>
  <c r="O5914" i="2"/>
  <c r="O387" i="2"/>
  <c r="O911" i="2"/>
  <c r="O1140" i="2"/>
  <c r="O1343" i="2"/>
  <c r="O1541" i="2"/>
  <c r="O1684" i="2"/>
  <c r="O1798" i="2"/>
  <c r="O1871" i="2"/>
  <c r="O1940" i="2"/>
  <c r="O2004" i="2"/>
  <c r="O2068" i="2"/>
  <c r="O2132" i="2"/>
  <c r="O2196" i="2"/>
  <c r="O2260" i="2"/>
  <c r="O2324" i="2"/>
  <c r="O2388" i="2"/>
  <c r="O2452" i="2"/>
  <c r="O2516" i="2"/>
  <c r="O2580" i="2"/>
  <c r="O2643" i="2"/>
  <c r="O2693" i="2"/>
  <c r="O2739" i="2"/>
  <c r="O2775" i="2"/>
  <c r="O2807" i="2"/>
  <c r="O2839" i="2"/>
  <c r="O2871" i="2"/>
  <c r="O2903" i="2"/>
  <c r="O2935" i="2"/>
  <c r="O2967" i="2"/>
  <c r="O2999" i="2"/>
  <c r="O3031" i="2"/>
  <c r="O3063" i="2"/>
  <c r="O3095" i="2"/>
  <c r="O3127" i="2"/>
  <c r="O3159" i="2"/>
  <c r="O3191" i="2"/>
  <c r="O3223" i="2"/>
  <c r="O3255" i="2"/>
  <c r="O3287" i="2"/>
  <c r="O3319" i="2"/>
  <c r="O3351" i="2"/>
  <c r="O3376" i="2"/>
  <c r="O3398" i="2"/>
  <c r="O3419" i="2"/>
  <c r="O3437" i="2"/>
  <c r="O3455" i="2"/>
  <c r="O3474" i="2"/>
  <c r="O3492" i="2"/>
  <c r="O3510" i="2"/>
  <c r="O3528" i="2"/>
  <c r="O3547" i="2"/>
  <c r="O3565" i="2"/>
  <c r="O3583" i="2"/>
  <c r="O3602" i="2"/>
  <c r="O3619" i="2"/>
  <c r="O3635" i="2"/>
  <c r="O3651" i="2"/>
  <c r="O3667" i="2"/>
  <c r="O3683" i="2"/>
  <c r="O3699" i="2"/>
  <c r="O3715" i="2"/>
  <c r="O3731" i="2"/>
  <c r="O3747" i="2"/>
  <c r="O3763" i="2"/>
  <c r="O3779" i="2"/>
  <c r="O3795" i="2"/>
  <c r="O3811" i="2"/>
  <c r="O3827" i="2"/>
  <c r="O3843" i="2"/>
  <c r="O3859" i="2"/>
  <c r="O3875" i="2"/>
  <c r="O3891" i="2"/>
  <c r="O3907" i="2"/>
  <c r="O3923" i="2"/>
  <c r="O3939" i="2"/>
  <c r="O3955" i="2"/>
  <c r="O3971" i="2"/>
  <c r="O3987" i="2"/>
  <c r="O4003" i="2"/>
  <c r="O4019" i="2"/>
  <c r="O4035" i="2"/>
  <c r="O4051" i="2"/>
  <c r="O4067" i="2"/>
  <c r="O4083" i="2"/>
  <c r="O4099" i="2"/>
  <c r="O4114" i="2"/>
  <c r="O4128" i="2"/>
  <c r="O4139" i="2"/>
  <c r="O4153" i="2"/>
  <c r="O4164" i="2"/>
  <c r="O4178" i="2"/>
  <c r="O4192" i="2"/>
  <c r="O4203" i="2"/>
  <c r="O4217" i="2"/>
  <c r="O4227" i="2"/>
  <c r="O4238" i="2"/>
  <c r="O4249" i="2"/>
  <c r="O4259" i="2"/>
  <c r="O4270" i="2"/>
  <c r="O4281" i="2"/>
  <c r="O4291" i="2"/>
  <c r="O4299" i="2"/>
  <c r="O4307" i="2"/>
  <c r="O4315" i="2"/>
  <c r="O4323" i="2"/>
  <c r="O4331" i="2"/>
  <c r="O4339" i="2"/>
  <c r="O4347" i="2"/>
  <c r="O4355" i="2"/>
  <c r="O4363" i="2"/>
  <c r="O4371" i="2"/>
  <c r="O4379" i="2"/>
  <c r="O4387" i="2"/>
  <c r="O4395" i="2"/>
  <c r="O4403" i="2"/>
  <c r="O4411" i="2"/>
  <c r="O4419" i="2"/>
  <c r="O4427" i="2"/>
  <c r="O4435" i="2"/>
  <c r="O4443" i="2"/>
  <c r="O4451" i="2"/>
  <c r="O4459" i="2"/>
  <c r="O4467" i="2"/>
  <c r="O4475" i="2"/>
  <c r="O4483" i="2"/>
  <c r="O4491" i="2"/>
  <c r="O4499" i="2"/>
  <c r="O4507" i="2"/>
  <c r="O4515" i="2"/>
  <c r="O4523" i="2"/>
  <c r="O4531" i="2"/>
  <c r="O4539" i="2"/>
  <c r="O4547" i="2"/>
  <c r="O4555" i="2"/>
  <c r="O4563" i="2"/>
  <c r="O4571" i="2"/>
  <c r="O4579" i="2"/>
  <c r="O4587" i="2"/>
  <c r="O4595" i="2"/>
  <c r="O4603" i="2"/>
  <c r="O4611" i="2"/>
  <c r="O4619" i="2"/>
  <c r="O4627" i="2"/>
  <c r="O4635" i="2"/>
  <c r="O4643" i="2"/>
  <c r="O4651" i="2"/>
  <c r="O4659" i="2"/>
  <c r="O4667" i="2"/>
  <c r="O4675" i="2"/>
  <c r="O4683" i="2"/>
  <c r="O4691" i="2"/>
  <c r="O4699" i="2"/>
  <c r="O4707" i="2"/>
  <c r="O4715" i="2"/>
  <c r="O4723" i="2"/>
  <c r="O4731" i="2"/>
  <c r="O4739" i="2"/>
  <c r="O4747" i="2"/>
  <c r="O4755" i="2"/>
  <c r="O4763" i="2"/>
  <c r="O4771" i="2"/>
  <c r="O4779" i="2"/>
  <c r="O4787" i="2"/>
  <c r="O4795" i="2"/>
  <c r="O4803" i="2"/>
  <c r="O4811" i="2"/>
  <c r="O4819" i="2"/>
  <c r="O4827" i="2"/>
  <c r="O4835" i="2"/>
  <c r="O4843" i="2"/>
  <c r="O4851" i="2"/>
  <c r="O4859" i="2"/>
  <c r="O4867" i="2"/>
  <c r="O4875" i="2"/>
  <c r="O4883" i="2"/>
  <c r="O4891" i="2"/>
  <c r="O4899" i="2"/>
  <c r="O4907" i="2"/>
  <c r="O4915" i="2"/>
  <c r="O4923" i="2"/>
  <c r="O4931" i="2"/>
  <c r="O4939" i="2"/>
  <c r="O4947" i="2"/>
  <c r="O4955" i="2"/>
  <c r="O4963" i="2"/>
  <c r="O4971" i="2"/>
  <c r="O4979" i="2"/>
  <c r="O4987" i="2"/>
  <c r="O4995" i="2"/>
  <c r="O5003" i="2"/>
  <c r="O5011" i="2"/>
  <c r="O5019" i="2"/>
  <c r="O5027" i="2"/>
  <c r="O5035" i="2"/>
  <c r="O5043" i="2"/>
  <c r="O5051" i="2"/>
  <c r="O5059" i="2"/>
  <c r="O5067" i="2"/>
  <c r="O5075" i="2"/>
  <c r="O5083" i="2"/>
  <c r="O5091" i="2"/>
  <c r="O5099" i="2"/>
  <c r="O5107" i="2"/>
  <c r="O5115" i="2"/>
  <c r="O5123" i="2"/>
  <c r="O5131" i="2"/>
  <c r="O5139" i="2"/>
  <c r="O5147" i="2"/>
  <c r="O5155" i="2"/>
  <c r="O5163" i="2"/>
  <c r="O5171" i="2"/>
  <c r="O5179" i="2"/>
  <c r="O5187" i="2"/>
  <c r="O5195" i="2"/>
  <c r="O5203" i="2"/>
  <c r="O5211" i="2"/>
  <c r="O5219" i="2"/>
  <c r="O5227" i="2"/>
  <c r="O5235" i="2"/>
  <c r="O5243" i="2"/>
  <c r="O5251" i="2"/>
  <c r="O5259" i="2"/>
  <c r="O5267" i="2"/>
  <c r="O5275" i="2"/>
  <c r="O5283" i="2"/>
  <c r="O5291" i="2"/>
  <c r="O5299" i="2"/>
  <c r="O5307" i="2"/>
  <c r="O5315" i="2"/>
  <c r="O5323" i="2"/>
  <c r="O5331" i="2"/>
  <c r="O5339" i="2"/>
  <c r="O5347" i="2"/>
  <c r="O5355" i="2"/>
  <c r="O5363" i="2"/>
  <c r="O5371" i="2"/>
  <c r="O5379" i="2"/>
  <c r="O5387" i="2"/>
  <c r="O5395" i="2"/>
  <c r="O5403" i="2"/>
  <c r="O5411" i="2"/>
  <c r="O5419" i="2"/>
  <c r="O5427" i="2"/>
  <c r="O5435" i="2"/>
  <c r="O5443" i="2"/>
  <c r="O5451" i="2"/>
  <c r="O5459" i="2"/>
  <c r="O5467" i="2"/>
  <c r="O5475" i="2"/>
  <c r="O5483" i="2"/>
  <c r="O5491" i="2"/>
  <c r="O5499" i="2"/>
  <c r="O5507" i="2"/>
  <c r="O5515" i="2"/>
  <c r="O5523" i="2"/>
  <c r="O5531" i="2"/>
  <c r="O5539" i="2"/>
  <c r="O5547" i="2"/>
  <c r="O5555" i="2"/>
  <c r="O5563" i="2"/>
  <c r="O5571" i="2"/>
  <c r="O5579" i="2"/>
  <c r="O5587" i="2"/>
  <c r="O5595" i="2"/>
  <c r="O5603" i="2"/>
  <c r="O5611" i="2"/>
  <c r="O5619" i="2"/>
  <c r="O5627" i="2"/>
  <c r="O5635" i="2"/>
  <c r="O5643" i="2"/>
  <c r="O5651" i="2"/>
  <c r="O5659" i="2"/>
  <c r="O5667" i="2"/>
  <c r="O5675" i="2"/>
  <c r="O5683" i="2"/>
  <c r="O5691" i="2"/>
  <c r="O5699" i="2"/>
  <c r="O5707" i="2"/>
  <c r="O5715" i="2"/>
  <c r="O5723" i="2"/>
  <c r="O5731" i="2"/>
  <c r="O5739" i="2"/>
  <c r="O5747" i="2"/>
  <c r="O5755" i="2"/>
  <c r="O5763" i="2"/>
  <c r="O5771" i="2"/>
  <c r="O5779" i="2"/>
  <c r="O5787" i="2"/>
  <c r="O5795" i="2"/>
  <c r="O5803" i="2"/>
  <c r="O5811" i="2"/>
  <c r="O5819" i="2"/>
  <c r="O5827" i="2"/>
  <c r="O5835" i="2"/>
  <c r="O5843" i="2"/>
  <c r="O5851" i="2"/>
  <c r="O5859" i="2"/>
  <c r="O5867" i="2"/>
  <c r="O5875" i="2"/>
  <c r="O5883" i="2"/>
  <c r="O5891" i="2"/>
  <c r="O5899" i="2"/>
  <c r="O5907" i="2"/>
  <c r="O5915" i="2"/>
  <c r="O5923" i="2"/>
  <c r="O5931" i="2"/>
  <c r="O5939" i="2"/>
  <c r="O5947" i="2"/>
  <c r="O5955" i="2"/>
  <c r="O5963" i="2"/>
  <c r="O5971" i="2"/>
  <c r="O5979" i="2"/>
  <c r="O5987" i="2"/>
  <c r="O5995" i="2"/>
  <c r="O6003" i="2"/>
  <c r="O6011" i="2"/>
  <c r="O6019" i="2"/>
  <c r="O6027" i="2"/>
  <c r="O6035" i="2"/>
  <c r="O6043" i="2"/>
  <c r="O6051" i="2"/>
  <c r="O6059" i="2"/>
  <c r="O6067" i="2"/>
  <c r="O6075" i="2"/>
  <c r="O6083" i="2"/>
  <c r="O6091" i="2"/>
  <c r="O6099" i="2"/>
  <c r="O6107" i="2"/>
  <c r="O6115" i="2"/>
  <c r="O6123" i="2"/>
  <c r="O6131" i="2"/>
  <c r="O6139" i="2"/>
  <c r="O6147" i="2"/>
  <c r="O6155" i="2"/>
  <c r="O6163" i="2"/>
  <c r="O6171" i="2"/>
  <c r="O6179" i="2"/>
  <c r="O6187" i="2"/>
  <c r="O6195" i="2"/>
  <c r="O6203" i="2"/>
  <c r="O6211" i="2"/>
  <c r="O389" i="2"/>
  <c r="O913" i="2"/>
  <c r="O1141" i="2"/>
  <c r="O1344" i="2"/>
  <c r="O1542" i="2"/>
  <c r="O1685" i="2"/>
  <c r="O1799" i="2"/>
  <c r="O1872" i="2"/>
  <c r="O1941" i="2"/>
  <c r="O2005" i="2"/>
  <c r="O2069" i="2"/>
  <c r="O2133" i="2"/>
  <c r="O2197" i="2"/>
  <c r="O2261" i="2"/>
  <c r="O2325" i="2"/>
  <c r="O2389" i="2"/>
  <c r="O2453" i="2"/>
  <c r="O2517" i="2"/>
  <c r="O2581" i="2"/>
  <c r="O2644" i="2"/>
  <c r="O2697" i="2"/>
  <c r="O2740" i="2"/>
  <c r="O2776" i="2"/>
  <c r="O2808" i="2"/>
  <c r="O2840" i="2"/>
  <c r="O2872" i="2"/>
  <c r="O2904" i="2"/>
  <c r="O2936" i="2"/>
  <c r="O2968" i="2"/>
  <c r="O3000" i="2"/>
  <c r="O3032" i="2"/>
  <c r="O3064" i="2"/>
  <c r="O3096" i="2"/>
  <c r="O3128" i="2"/>
  <c r="O3160" i="2"/>
  <c r="O3192" i="2"/>
  <c r="O3224" i="2"/>
  <c r="O3256" i="2"/>
  <c r="O3288" i="2"/>
  <c r="O3320" i="2"/>
  <c r="O3352" i="2"/>
  <c r="O3378" i="2"/>
  <c r="O3399" i="2"/>
  <c r="O3420" i="2"/>
  <c r="O3438" i="2"/>
  <c r="O3456" i="2"/>
  <c r="O3475" i="2"/>
  <c r="O3493" i="2"/>
  <c r="O3511" i="2"/>
  <c r="O3530" i="2"/>
  <c r="O3548" i="2"/>
  <c r="O3566" i="2"/>
  <c r="O3584" i="2"/>
  <c r="O3603" i="2"/>
  <c r="O3620" i="2"/>
  <c r="O3636" i="2"/>
  <c r="O3652" i="2"/>
  <c r="O3668" i="2"/>
  <c r="O3684" i="2"/>
  <c r="O3700" i="2"/>
  <c r="O3716" i="2"/>
  <c r="O3732" i="2"/>
  <c r="O3748" i="2"/>
  <c r="O3764" i="2"/>
  <c r="O3780" i="2"/>
  <c r="O3796" i="2"/>
  <c r="O3812" i="2"/>
  <c r="O3828" i="2"/>
  <c r="O3844" i="2"/>
  <c r="O3860" i="2"/>
  <c r="O3876" i="2"/>
  <c r="O3892" i="2"/>
  <c r="O3908" i="2"/>
  <c r="O3924" i="2"/>
  <c r="O3940" i="2"/>
  <c r="O3956" i="2"/>
  <c r="O3972" i="2"/>
  <c r="O3988" i="2"/>
  <c r="O4004" i="2"/>
  <c r="O4020" i="2"/>
  <c r="O4036" i="2"/>
  <c r="O4052" i="2"/>
  <c r="O4068" i="2"/>
  <c r="O4084" i="2"/>
  <c r="O4100" i="2"/>
  <c r="O4115" i="2"/>
  <c r="O4129" i="2"/>
  <c r="O4140" i="2"/>
  <c r="O4154" i="2"/>
  <c r="O4168" i="2"/>
  <c r="O4179" i="2"/>
  <c r="O4193" i="2"/>
  <c r="O4204" i="2"/>
  <c r="O4218" i="2"/>
  <c r="O4228" i="2"/>
  <c r="O4240" i="2"/>
  <c r="O4250" i="2"/>
  <c r="O4260" i="2"/>
  <c r="O4272" i="2"/>
  <c r="O4282" i="2"/>
  <c r="O4292" i="2"/>
  <c r="O4300" i="2"/>
  <c r="O4308" i="2"/>
  <c r="O4316" i="2"/>
  <c r="O4324" i="2"/>
  <c r="O4332" i="2"/>
  <c r="O4340" i="2"/>
  <c r="O4348" i="2"/>
  <c r="O4356" i="2"/>
  <c r="O4364" i="2"/>
  <c r="O4372" i="2"/>
  <c r="O4380" i="2"/>
  <c r="O4388" i="2"/>
  <c r="O4396" i="2"/>
  <c r="O4404" i="2"/>
  <c r="O4412" i="2"/>
  <c r="O4420" i="2"/>
  <c r="O4428" i="2"/>
  <c r="O4436" i="2"/>
  <c r="O4444" i="2"/>
  <c r="O4452" i="2"/>
  <c r="O4460" i="2"/>
  <c r="O4468" i="2"/>
  <c r="O4476" i="2"/>
  <c r="O4484" i="2"/>
  <c r="O4492" i="2"/>
  <c r="O4500" i="2"/>
  <c r="O4508" i="2"/>
  <c r="O4516" i="2"/>
  <c r="O4524" i="2"/>
  <c r="O4532" i="2"/>
  <c r="O4540" i="2"/>
  <c r="O4548" i="2"/>
  <c r="O4556" i="2"/>
  <c r="O4564" i="2"/>
  <c r="O4572" i="2"/>
  <c r="O4580" i="2"/>
  <c r="O4588" i="2"/>
  <c r="O4596" i="2"/>
  <c r="O4604" i="2"/>
  <c r="O4612" i="2"/>
  <c r="O4620" i="2"/>
  <c r="O4628" i="2"/>
  <c r="O4636" i="2"/>
  <c r="O4644" i="2"/>
  <c r="O4652" i="2"/>
  <c r="O4660" i="2"/>
  <c r="O4668" i="2"/>
  <c r="O4676" i="2"/>
  <c r="O4684" i="2"/>
  <c r="O4692" i="2"/>
  <c r="O4700" i="2"/>
  <c r="O4708" i="2"/>
  <c r="O4716" i="2"/>
  <c r="O4724" i="2"/>
  <c r="O4732" i="2"/>
  <c r="O4740" i="2"/>
  <c r="O4748" i="2"/>
  <c r="O4756" i="2"/>
  <c r="O4764" i="2"/>
  <c r="O4772" i="2"/>
  <c r="O4780" i="2"/>
  <c r="O4788" i="2"/>
  <c r="O4796" i="2"/>
  <c r="O4804" i="2"/>
  <c r="O4812" i="2"/>
  <c r="O4820" i="2"/>
  <c r="O4828" i="2"/>
  <c r="O4836" i="2"/>
  <c r="O4844" i="2"/>
  <c r="O4852" i="2"/>
  <c r="O4860" i="2"/>
  <c r="O4868" i="2"/>
  <c r="O4876" i="2"/>
  <c r="O4884" i="2"/>
  <c r="O4892" i="2"/>
  <c r="O4900" i="2"/>
  <c r="O4908" i="2"/>
  <c r="O4916" i="2"/>
  <c r="O4924" i="2"/>
  <c r="O4932" i="2"/>
  <c r="O4940" i="2"/>
  <c r="O4948" i="2"/>
  <c r="O4956" i="2"/>
  <c r="O4964" i="2"/>
  <c r="O4972" i="2"/>
  <c r="O4980" i="2"/>
  <c r="O4988" i="2"/>
  <c r="O4996" i="2"/>
  <c r="O5004" i="2"/>
  <c r="O5012" i="2"/>
  <c r="O5020" i="2"/>
  <c r="O5028" i="2"/>
  <c r="O5036" i="2"/>
  <c r="O5044" i="2"/>
  <c r="O5052" i="2"/>
  <c r="O5060" i="2"/>
  <c r="O5068" i="2"/>
  <c r="O5076" i="2"/>
  <c r="O5084" i="2"/>
  <c r="O5092" i="2"/>
  <c r="O5100" i="2"/>
  <c r="O5108" i="2"/>
  <c r="O5116" i="2"/>
  <c r="O5124" i="2"/>
  <c r="O5132" i="2"/>
  <c r="O5140" i="2"/>
  <c r="O5148" i="2"/>
  <c r="O5156" i="2"/>
  <c r="O5164" i="2"/>
  <c r="O5172" i="2"/>
  <c r="O5180" i="2"/>
  <c r="O5188" i="2"/>
  <c r="O5196" i="2"/>
  <c r="O5204" i="2"/>
  <c r="O5212" i="2"/>
  <c r="O5220" i="2"/>
  <c r="O5228" i="2"/>
  <c r="O5236" i="2"/>
  <c r="O5244" i="2"/>
  <c r="O5252" i="2"/>
  <c r="O5260" i="2"/>
  <c r="O5268" i="2"/>
  <c r="O5276" i="2"/>
  <c r="O5284" i="2"/>
  <c r="O5292" i="2"/>
  <c r="O5300" i="2"/>
  <c r="O5308" i="2"/>
  <c r="O5316" i="2"/>
  <c r="O5324" i="2"/>
  <c r="O5332" i="2"/>
  <c r="O5340" i="2"/>
  <c r="O5348" i="2"/>
  <c r="O5356" i="2"/>
  <c r="O5364" i="2"/>
  <c r="O5372" i="2"/>
  <c r="O5380" i="2"/>
  <c r="O5388" i="2"/>
  <c r="O5396" i="2"/>
  <c r="O5404" i="2"/>
  <c r="O5412" i="2"/>
  <c r="O5420" i="2"/>
  <c r="O5428" i="2"/>
  <c r="O5436" i="2"/>
  <c r="O5444" i="2"/>
  <c r="O5452" i="2"/>
  <c r="O5460" i="2"/>
  <c r="O5468" i="2"/>
  <c r="O5476" i="2"/>
  <c r="O5484" i="2"/>
  <c r="O5492" i="2"/>
  <c r="O5500" i="2"/>
  <c r="O5508" i="2"/>
  <c r="O5516" i="2"/>
  <c r="O5524" i="2"/>
  <c r="O5532" i="2"/>
  <c r="O5540" i="2"/>
  <c r="O5548" i="2"/>
  <c r="O5556" i="2"/>
  <c r="O5564" i="2"/>
  <c r="O5572" i="2"/>
  <c r="O5580" i="2"/>
  <c r="O5588" i="2"/>
  <c r="O5596" i="2"/>
  <c r="O5604" i="2"/>
  <c r="O5612" i="2"/>
  <c r="O5620" i="2"/>
  <c r="O5628" i="2"/>
  <c r="O5636" i="2"/>
  <c r="O5644" i="2"/>
  <c r="O5652" i="2"/>
  <c r="O5660" i="2"/>
  <c r="O5668" i="2"/>
  <c r="O5676" i="2"/>
  <c r="O5684" i="2"/>
  <c r="O5692" i="2"/>
  <c r="O5700" i="2"/>
  <c r="O5708" i="2"/>
  <c r="O5716" i="2"/>
  <c r="O5724" i="2"/>
  <c r="O5732" i="2"/>
  <c r="O5740" i="2"/>
  <c r="O5748" i="2"/>
  <c r="O5756" i="2"/>
  <c r="O5764" i="2"/>
  <c r="O5772" i="2"/>
  <c r="O5780" i="2"/>
  <c r="O5788" i="2"/>
  <c r="O5796" i="2"/>
  <c r="O5804" i="2"/>
  <c r="O5812" i="2"/>
  <c r="O5820" i="2"/>
  <c r="O701" i="2"/>
  <c r="O1238" i="2"/>
  <c r="O1612" i="2"/>
  <c r="O1832" i="2"/>
  <c r="O1970" i="2"/>
  <c r="O2098" i="2"/>
  <c r="O2226" i="2"/>
  <c r="O2354" i="2"/>
  <c r="O2482" i="2"/>
  <c r="O2610" i="2"/>
  <c r="O2715" i="2"/>
  <c r="O2789" i="2"/>
  <c r="O2853" i="2"/>
  <c r="O2917" i="2"/>
  <c r="O2981" i="2"/>
  <c r="O3045" i="2"/>
  <c r="O3109" i="2"/>
  <c r="O3173" i="2"/>
  <c r="O3237" i="2"/>
  <c r="O3301" i="2"/>
  <c r="O3360" i="2"/>
  <c r="O3406" i="2"/>
  <c r="O3444" i="2"/>
  <c r="O3480" i="2"/>
  <c r="O3517" i="2"/>
  <c r="O3554" i="2"/>
  <c r="O3590" i="2"/>
  <c r="O3625" i="2"/>
  <c r="O3657" i="2"/>
  <c r="O3689" i="2"/>
  <c r="O3721" i="2"/>
  <c r="O3753" i="2"/>
  <c r="O3785" i="2"/>
  <c r="O3817" i="2"/>
  <c r="O3849" i="2"/>
  <c r="O3881" i="2"/>
  <c r="O3913" i="2"/>
  <c r="O3945" i="2"/>
  <c r="O3977" i="2"/>
  <c r="O4009" i="2"/>
  <c r="O4041" i="2"/>
  <c r="O4073" i="2"/>
  <c r="O4105" i="2"/>
  <c r="O4130" i="2"/>
  <c r="O4155" i="2"/>
  <c r="O4180" i="2"/>
  <c r="O4208" i="2"/>
  <c r="O4230" i="2"/>
  <c r="O4251" i="2"/>
  <c r="O4273" i="2"/>
  <c r="O4293" i="2"/>
  <c r="O4309" i="2"/>
  <c r="O4325" i="2"/>
  <c r="O4341" i="2"/>
  <c r="O4357" i="2"/>
  <c r="O4373" i="2"/>
  <c r="O4389" i="2"/>
  <c r="O4405" i="2"/>
  <c r="O4421" i="2"/>
  <c r="O4437" i="2"/>
  <c r="O4453" i="2"/>
  <c r="O4469" i="2"/>
  <c r="O4485" i="2"/>
  <c r="O4501" i="2"/>
  <c r="O4517" i="2"/>
  <c r="O4533" i="2"/>
  <c r="O4549" i="2"/>
  <c r="O4565" i="2"/>
  <c r="O4581" i="2"/>
  <c r="O4597" i="2"/>
  <c r="O4613" i="2"/>
  <c r="O4629" i="2"/>
  <c r="O4645" i="2"/>
  <c r="O4661" i="2"/>
  <c r="O4677" i="2"/>
  <c r="O4693" i="2"/>
  <c r="O4709" i="2"/>
  <c r="O4725" i="2"/>
  <c r="O4741" i="2"/>
  <c r="O4757" i="2"/>
  <c r="O4773" i="2"/>
  <c r="O4789" i="2"/>
  <c r="O4805" i="2"/>
  <c r="O4821" i="2"/>
  <c r="O4837" i="2"/>
  <c r="O4853" i="2"/>
  <c r="O4869" i="2"/>
  <c r="O4885" i="2"/>
  <c r="O4901" i="2"/>
  <c r="O4917" i="2"/>
  <c r="O4933" i="2"/>
  <c r="O4949" i="2"/>
  <c r="O4965" i="2"/>
  <c r="O4981" i="2"/>
  <c r="O4997" i="2"/>
  <c r="O5013" i="2"/>
  <c r="O5029" i="2"/>
  <c r="O5045" i="2"/>
  <c r="O5061" i="2"/>
  <c r="O5077" i="2"/>
  <c r="O5093" i="2"/>
  <c r="O5109" i="2"/>
  <c r="O5125" i="2"/>
  <c r="O5141" i="2"/>
  <c r="O5157" i="2"/>
  <c r="O5173" i="2"/>
  <c r="O5189" i="2"/>
  <c r="O5205" i="2"/>
  <c r="O5221" i="2"/>
  <c r="O5237" i="2"/>
  <c r="O5253" i="2"/>
  <c r="O5269" i="2"/>
  <c r="O5285" i="2"/>
  <c r="O5301" i="2"/>
  <c r="O5317" i="2"/>
  <c r="O5333" i="2"/>
  <c r="O5349" i="2"/>
  <c r="O5365" i="2"/>
  <c r="O5381" i="2"/>
  <c r="O5397" i="2"/>
  <c r="O5413" i="2"/>
  <c r="O5429" i="2"/>
  <c r="O5445" i="2"/>
  <c r="O5461" i="2"/>
  <c r="O5477" i="2"/>
  <c r="O5493" i="2"/>
  <c r="O5509" i="2"/>
  <c r="O5525" i="2"/>
  <c r="O5541" i="2"/>
  <c r="O5557" i="2"/>
  <c r="O5573" i="2"/>
  <c r="O5589" i="2"/>
  <c r="O5605" i="2"/>
  <c r="O5621" i="2"/>
  <c r="O5637" i="2"/>
  <c r="O5653" i="2"/>
  <c r="O5669" i="2"/>
  <c r="O5685" i="2"/>
  <c r="O5701" i="2"/>
  <c r="O5717" i="2"/>
  <c r="O5733" i="2"/>
  <c r="O5749" i="2"/>
  <c r="O5765" i="2"/>
  <c r="O5781" i="2"/>
  <c r="O5797" i="2"/>
  <c r="O5813" i="2"/>
  <c r="O5828" i="2"/>
  <c r="O5839" i="2"/>
  <c r="O5853" i="2"/>
  <c r="O5864" i="2"/>
  <c r="O5878" i="2"/>
  <c r="O5892" i="2"/>
  <c r="O5903" i="2"/>
  <c r="O5917" i="2"/>
  <c r="O5927" i="2"/>
  <c r="O5938" i="2"/>
  <c r="O5949" i="2"/>
  <c r="O5959" i="2"/>
  <c r="O5970" i="2"/>
  <c r="O5981" i="2"/>
  <c r="O5991" i="2"/>
  <c r="O6002" i="2"/>
  <c r="O6013" i="2"/>
  <c r="O6023" i="2"/>
  <c r="O6034" i="2"/>
  <c r="O6045" i="2"/>
  <c r="O6055" i="2"/>
  <c r="O6066" i="2"/>
  <c r="O6077" i="2"/>
  <c r="O6087" i="2"/>
  <c r="O6098" i="2"/>
  <c r="O6109" i="2"/>
  <c r="O6119" i="2"/>
  <c r="O6130" i="2"/>
  <c r="O6141" i="2"/>
  <c r="O6151" i="2"/>
  <c r="O6162" i="2"/>
  <c r="O6173" i="2"/>
  <c r="O6183" i="2"/>
  <c r="O6194" i="2"/>
  <c r="O6205" i="2"/>
  <c r="O6215" i="2"/>
  <c r="O6223" i="2"/>
  <c r="O6231" i="2"/>
  <c r="O6239" i="2"/>
  <c r="O6247" i="2"/>
  <c r="O6255" i="2"/>
  <c r="O6263" i="2"/>
  <c r="O6271" i="2"/>
  <c r="O6279" i="2"/>
  <c r="O6287" i="2"/>
  <c r="O6295" i="2"/>
  <c r="O6303" i="2"/>
  <c r="O6311" i="2"/>
  <c r="O6319" i="2"/>
  <c r="O6327" i="2"/>
  <c r="O6335" i="2"/>
  <c r="O6343" i="2"/>
  <c r="O6351" i="2"/>
  <c r="O6359" i="2"/>
  <c r="O6367" i="2"/>
  <c r="O6375" i="2"/>
  <c r="O6383" i="2"/>
  <c r="O6391" i="2"/>
  <c r="O6399" i="2"/>
  <c r="O6407" i="2"/>
  <c r="O6415" i="2"/>
  <c r="O6423" i="2"/>
  <c r="O6431" i="2"/>
  <c r="O6439" i="2"/>
  <c r="O6447" i="2"/>
  <c r="O6455" i="2"/>
  <c r="O6463" i="2"/>
  <c r="O6471" i="2"/>
  <c r="O6479" i="2"/>
  <c r="O6487" i="2"/>
  <c r="O6495" i="2"/>
  <c r="O6503" i="2"/>
  <c r="O6511" i="2"/>
  <c r="O6519" i="2"/>
  <c r="O6527" i="2"/>
  <c r="O6535" i="2"/>
  <c r="O6543" i="2"/>
  <c r="O6551" i="2"/>
  <c r="O6559" i="2"/>
  <c r="O6567" i="2"/>
  <c r="O6575" i="2"/>
  <c r="O6583" i="2"/>
  <c r="O6591" i="2"/>
  <c r="O6599" i="2"/>
  <c r="O6607" i="2"/>
  <c r="O6615" i="2"/>
  <c r="O6623" i="2"/>
  <c r="O6631" i="2"/>
  <c r="O6639" i="2"/>
  <c r="O6647" i="2"/>
  <c r="O6655" i="2"/>
  <c r="O6663" i="2"/>
  <c r="O6671" i="2"/>
  <c r="O6679" i="2"/>
  <c r="O6687" i="2"/>
  <c r="O6695" i="2"/>
  <c r="O6703" i="2"/>
  <c r="O6711" i="2"/>
  <c r="O6719" i="2"/>
  <c r="O6727" i="2"/>
  <c r="O6735" i="2"/>
  <c r="O6743" i="2"/>
  <c r="O6751" i="2"/>
  <c r="O6759" i="2"/>
  <c r="O6767" i="2"/>
  <c r="O6775" i="2"/>
  <c r="O6783" i="2"/>
  <c r="O6791" i="2"/>
  <c r="O6799" i="2"/>
  <c r="O6807" i="2"/>
  <c r="O6815" i="2"/>
  <c r="O6823" i="2"/>
  <c r="O6831" i="2"/>
  <c r="O6839" i="2"/>
  <c r="O6847" i="2"/>
  <c r="O6855" i="2"/>
  <c r="O6863" i="2"/>
  <c r="O6871" i="2"/>
  <c r="O6879" i="2"/>
  <c r="O6887" i="2"/>
  <c r="O6895" i="2"/>
  <c r="O6903" i="2"/>
  <c r="O6911" i="2"/>
  <c r="O6919" i="2"/>
  <c r="O6927" i="2"/>
  <c r="O6935" i="2"/>
  <c r="O6943" i="2"/>
  <c r="O6951" i="2"/>
  <c r="O6959" i="2"/>
  <c r="O6967" i="2"/>
  <c r="O6975" i="2"/>
  <c r="O6983" i="2"/>
  <c r="O6991" i="2"/>
  <c r="O6999" i="2"/>
  <c r="O7007" i="2"/>
  <c r="O7015" i="2"/>
  <c r="O7023" i="2"/>
  <c r="O7031" i="2"/>
  <c r="O7039" i="2"/>
  <c r="O7047" i="2"/>
  <c r="O7055" i="2"/>
  <c r="O7063" i="2"/>
  <c r="O7071" i="2"/>
  <c r="O7079" i="2"/>
  <c r="O7087" i="2"/>
  <c r="O7095" i="2"/>
  <c r="O7103" i="2"/>
  <c r="O7111" i="2"/>
  <c r="O7119" i="2"/>
  <c r="O7127" i="2"/>
  <c r="O7135" i="2"/>
  <c r="O7143" i="2"/>
  <c r="O7151" i="2"/>
  <c r="O7159" i="2"/>
  <c r="O7167" i="2"/>
  <c r="O7175" i="2"/>
  <c r="O7183" i="2"/>
  <c r="O7191" i="2"/>
  <c r="O7199" i="2"/>
  <c r="O7207" i="2"/>
  <c r="O7215" i="2"/>
  <c r="O7223" i="2"/>
  <c r="O7231" i="2"/>
  <c r="O7239" i="2"/>
  <c r="O7247" i="2"/>
  <c r="O7255" i="2"/>
  <c r="O7263" i="2"/>
  <c r="O7271" i="2"/>
  <c r="O7279" i="2"/>
  <c r="O7287" i="2"/>
  <c r="O7295" i="2"/>
  <c r="O7303" i="2"/>
  <c r="O7311" i="2"/>
  <c r="O7319" i="2"/>
  <c r="O7327" i="2"/>
  <c r="O7335" i="2"/>
  <c r="O7343" i="2"/>
  <c r="O7351" i="2"/>
  <c r="O7359" i="2"/>
  <c r="O7367" i="2"/>
  <c r="O7375" i="2"/>
  <c r="O7383" i="2"/>
  <c r="O7391" i="2"/>
  <c r="O7399" i="2"/>
  <c r="O7407" i="2"/>
  <c r="O7415" i="2"/>
  <c r="O7423" i="2"/>
  <c r="O7431" i="2"/>
  <c r="O7439" i="2"/>
  <c r="O7447" i="2"/>
  <c r="O7455" i="2"/>
  <c r="O7463" i="2"/>
  <c r="O7471" i="2"/>
  <c r="O7479" i="2"/>
  <c r="O7487" i="2"/>
  <c r="O702" i="2"/>
  <c r="O1239" i="2"/>
  <c r="O1613" i="2"/>
  <c r="O1833" i="2"/>
  <c r="O1971" i="2"/>
  <c r="O2099" i="2"/>
  <c r="O2227" i="2"/>
  <c r="O2355" i="2"/>
  <c r="O2483" i="2"/>
  <c r="O2611" i="2"/>
  <c r="O2716" i="2"/>
  <c r="O2790" i="2"/>
  <c r="O2854" i="2"/>
  <c r="O2918" i="2"/>
  <c r="O2982" i="2"/>
  <c r="O3046" i="2"/>
  <c r="O3110" i="2"/>
  <c r="O3174" i="2"/>
  <c r="O3238" i="2"/>
  <c r="O3302" i="2"/>
  <c r="O3364" i="2"/>
  <c r="O3407" i="2"/>
  <c r="O3445" i="2"/>
  <c r="O3482" i="2"/>
  <c r="O3518" i="2"/>
  <c r="O3555" i="2"/>
  <c r="O3591" i="2"/>
  <c r="O3626" i="2"/>
  <c r="O3658" i="2"/>
  <c r="O3690" i="2"/>
  <c r="O3722" i="2"/>
  <c r="O3754" i="2"/>
  <c r="O3786" i="2"/>
  <c r="O3818" i="2"/>
  <c r="O3850" i="2"/>
  <c r="O3882" i="2"/>
  <c r="O3914" i="2"/>
  <c r="O3946" i="2"/>
  <c r="O3978" i="2"/>
  <c r="O4010" i="2"/>
  <c r="O4042" i="2"/>
  <c r="O4074" i="2"/>
  <c r="O4106" i="2"/>
  <c r="O4131" i="2"/>
  <c r="O4156" i="2"/>
  <c r="O4184" i="2"/>
  <c r="O4209" i="2"/>
  <c r="O4232" i="2"/>
  <c r="O4252" i="2"/>
  <c r="O4274" i="2"/>
  <c r="O4294" i="2"/>
  <c r="O4310" i="2"/>
  <c r="O4326" i="2"/>
  <c r="O4342" i="2"/>
  <c r="O4358" i="2"/>
  <c r="O4374" i="2"/>
  <c r="O4390" i="2"/>
  <c r="O4406" i="2"/>
  <c r="O4422" i="2"/>
  <c r="O4438" i="2"/>
  <c r="O4454" i="2"/>
  <c r="O4470" i="2"/>
  <c r="O4486" i="2"/>
  <c r="O4502" i="2"/>
  <c r="O4518" i="2"/>
  <c r="O4534" i="2"/>
  <c r="O4550" i="2"/>
  <c r="O4566" i="2"/>
  <c r="O4582" i="2"/>
  <c r="O4598" i="2"/>
  <c r="O4614" i="2"/>
  <c r="O4630" i="2"/>
  <c r="O4646" i="2"/>
  <c r="O4662" i="2"/>
  <c r="O4678" i="2"/>
  <c r="O4694" i="2"/>
  <c r="O4710" i="2"/>
  <c r="O4726" i="2"/>
  <c r="O4742" i="2"/>
  <c r="O4758" i="2"/>
  <c r="O4774" i="2"/>
  <c r="O4790" i="2"/>
  <c r="O4806" i="2"/>
  <c r="O4822" i="2"/>
  <c r="O4838" i="2"/>
  <c r="O4854" i="2"/>
  <c r="O4870" i="2"/>
  <c r="O4886" i="2"/>
  <c r="O4902" i="2"/>
  <c r="O4918" i="2"/>
  <c r="O4934" i="2"/>
  <c r="O4950" i="2"/>
  <c r="O4966" i="2"/>
  <c r="O4982" i="2"/>
  <c r="O4998" i="2"/>
  <c r="O5014" i="2"/>
  <c r="O5030" i="2"/>
  <c r="O5046" i="2"/>
  <c r="O5062" i="2"/>
  <c r="O5078" i="2"/>
  <c r="O5094" i="2"/>
  <c r="O5110" i="2"/>
  <c r="O5126" i="2"/>
  <c r="O5142" i="2"/>
  <c r="O5158" i="2"/>
  <c r="O5174" i="2"/>
  <c r="O5190" i="2"/>
  <c r="O5206" i="2"/>
  <c r="O5222" i="2"/>
  <c r="O5238" i="2"/>
  <c r="O5254" i="2"/>
  <c r="O5270" i="2"/>
  <c r="O5286" i="2"/>
  <c r="O5302" i="2"/>
  <c r="O5318" i="2"/>
  <c r="O5334" i="2"/>
  <c r="O5350" i="2"/>
  <c r="O5366" i="2"/>
  <c r="O5382" i="2"/>
  <c r="O5398" i="2"/>
  <c r="O5414" i="2"/>
  <c r="O5430" i="2"/>
  <c r="O5446" i="2"/>
  <c r="O5462" i="2"/>
  <c r="O5478" i="2"/>
  <c r="O5494" i="2"/>
  <c r="O5510" i="2"/>
  <c r="O5526" i="2"/>
  <c r="O5542" i="2"/>
  <c r="O5558" i="2"/>
  <c r="O5574" i="2"/>
  <c r="O5590" i="2"/>
  <c r="O5606" i="2"/>
  <c r="O5622" i="2"/>
  <c r="O5638" i="2"/>
  <c r="O5654" i="2"/>
  <c r="O5670" i="2"/>
  <c r="O5686" i="2"/>
  <c r="O5702" i="2"/>
  <c r="O5718" i="2"/>
  <c r="O5734" i="2"/>
  <c r="O5750" i="2"/>
  <c r="O5766" i="2"/>
  <c r="O5782" i="2"/>
  <c r="O5798" i="2"/>
  <c r="O5814" i="2"/>
  <c r="O5829" i="2"/>
  <c r="O5840" i="2"/>
  <c r="O5854" i="2"/>
  <c r="O5868" i="2"/>
  <c r="O5879" i="2"/>
  <c r="O5893" i="2"/>
  <c r="O5904" i="2"/>
  <c r="O5918" i="2"/>
  <c r="O5928" i="2"/>
  <c r="O5940" i="2"/>
  <c r="O5950" i="2"/>
  <c r="O5960" i="2"/>
  <c r="O5972" i="2"/>
  <c r="O5982" i="2"/>
  <c r="O5992" i="2"/>
  <c r="O6004" i="2"/>
  <c r="O6014" i="2"/>
  <c r="O6024" i="2"/>
  <c r="O6036" i="2"/>
  <c r="O6046" i="2"/>
  <c r="O6056" i="2"/>
  <c r="O6068" i="2"/>
  <c r="O6078" i="2"/>
  <c r="O6088" i="2"/>
  <c r="O6100" i="2"/>
  <c r="O6110" i="2"/>
  <c r="O6120" i="2"/>
  <c r="O6132" i="2"/>
  <c r="O6142" i="2"/>
  <c r="O6152" i="2"/>
  <c r="O6164" i="2"/>
  <c r="O6174" i="2"/>
  <c r="O6184" i="2"/>
  <c r="O6196" i="2"/>
  <c r="O6206" i="2"/>
  <c r="O6216" i="2"/>
  <c r="O6224" i="2"/>
  <c r="O6232" i="2"/>
  <c r="O6240" i="2"/>
  <c r="O6248" i="2"/>
  <c r="O6256" i="2"/>
  <c r="O6264" i="2"/>
  <c r="O6272" i="2"/>
  <c r="O6280" i="2"/>
  <c r="O6288" i="2"/>
  <c r="O6296" i="2"/>
  <c r="O6304" i="2"/>
  <c r="O6312" i="2"/>
  <c r="O6320" i="2"/>
  <c r="O6328" i="2"/>
  <c r="O6336" i="2"/>
  <c r="O6344" i="2"/>
  <c r="O6352" i="2"/>
  <c r="O6360" i="2"/>
  <c r="O6368" i="2"/>
  <c r="O6376" i="2"/>
  <c r="O6384" i="2"/>
  <c r="O6392" i="2"/>
  <c r="O6400" i="2"/>
  <c r="O6408" i="2"/>
  <c r="O6416" i="2"/>
  <c r="O6424" i="2"/>
  <c r="O6432" i="2"/>
  <c r="O6440" i="2"/>
  <c r="O6448" i="2"/>
  <c r="O6456" i="2"/>
  <c r="O6464" i="2"/>
  <c r="O6472" i="2"/>
  <c r="O6480" i="2"/>
  <c r="O6488" i="2"/>
  <c r="O6496" i="2"/>
  <c r="O6504" i="2"/>
  <c r="O6512" i="2"/>
  <c r="O6520" i="2"/>
  <c r="O6528" i="2"/>
  <c r="O6536" i="2"/>
  <c r="O6544" i="2"/>
  <c r="O6552" i="2"/>
  <c r="O6560" i="2"/>
  <c r="O6568" i="2"/>
  <c r="O6576" i="2"/>
  <c r="O6584" i="2"/>
  <c r="O6592" i="2"/>
  <c r="O6600" i="2"/>
  <c r="O6608" i="2"/>
  <c r="O6616" i="2"/>
  <c r="O6624" i="2"/>
  <c r="O6632" i="2"/>
  <c r="O6640" i="2"/>
  <c r="O6648" i="2"/>
  <c r="O6656" i="2"/>
  <c r="O6664" i="2"/>
  <c r="O6672" i="2"/>
  <c r="O6680" i="2"/>
  <c r="O6688" i="2"/>
  <c r="O6696" i="2"/>
  <c r="O6704" i="2"/>
  <c r="O6712" i="2"/>
  <c r="O6720" i="2"/>
  <c r="O6728" i="2"/>
  <c r="O6736" i="2"/>
  <c r="O6744" i="2"/>
  <c r="O6752" i="2"/>
  <c r="O6760" i="2"/>
  <c r="O6768" i="2"/>
  <c r="O6776" i="2"/>
  <c r="O6784" i="2"/>
  <c r="O6792" i="2"/>
  <c r="O6800" i="2"/>
  <c r="O6808" i="2"/>
  <c r="O6816" i="2"/>
  <c r="O6824" i="2"/>
  <c r="O6832" i="2"/>
  <c r="O6840" i="2"/>
  <c r="O6848" i="2"/>
  <c r="O6856" i="2"/>
  <c r="O6864" i="2"/>
  <c r="O6872" i="2"/>
  <c r="O6880" i="2"/>
  <c r="O6888" i="2"/>
  <c r="O6896" i="2"/>
  <c r="O6904" i="2"/>
  <c r="O6912" i="2"/>
  <c r="O6920" i="2"/>
  <c r="O6928" i="2"/>
  <c r="O6936" i="2"/>
  <c r="O6944" i="2"/>
  <c r="O6952" i="2"/>
  <c r="O6960" i="2"/>
  <c r="O6968" i="2"/>
  <c r="O6976" i="2"/>
  <c r="O6984" i="2"/>
  <c r="O6992" i="2"/>
  <c r="O7000" i="2"/>
  <c r="O7008" i="2"/>
  <c r="O7016" i="2"/>
  <c r="O7024" i="2"/>
  <c r="O7032" i="2"/>
  <c r="O7040" i="2"/>
  <c r="O7048" i="2"/>
  <c r="O7056" i="2"/>
  <c r="O7064" i="2"/>
  <c r="O7072" i="2"/>
  <c r="O7080" i="2"/>
  <c r="O7088" i="2"/>
  <c r="O7096" i="2"/>
  <c r="O7104" i="2"/>
  <c r="O7112" i="2"/>
  <c r="O7120" i="2"/>
  <c r="O7128" i="2"/>
  <c r="O7136" i="2"/>
  <c r="O7144" i="2"/>
  <c r="O7152" i="2"/>
  <c r="O7160" i="2"/>
  <c r="O7168" i="2"/>
  <c r="O7176" i="2"/>
  <c r="O7184" i="2"/>
  <c r="O7192" i="2"/>
  <c r="O7200" i="2"/>
  <c r="O7208" i="2"/>
  <c r="O7216" i="2"/>
  <c r="O7224" i="2"/>
  <c r="O7232" i="2"/>
  <c r="O7240" i="2"/>
  <c r="O7248" i="2"/>
  <c r="O7256" i="2"/>
  <c r="O7264" i="2"/>
  <c r="O7272" i="2"/>
  <c r="O7280" i="2"/>
  <c r="O7288" i="2"/>
  <c r="O7296" i="2"/>
  <c r="O7304" i="2"/>
  <c r="O7312" i="2"/>
  <c r="O7320" i="2"/>
  <c r="O7328" i="2"/>
  <c r="O703" i="2"/>
  <c r="O1240" i="2"/>
  <c r="O1614" i="2"/>
  <c r="O1835" i="2"/>
  <c r="O1972" i="2"/>
  <c r="O2100" i="2"/>
  <c r="O2228" i="2"/>
  <c r="O2356" i="2"/>
  <c r="O2484" i="2"/>
  <c r="O2612" i="2"/>
  <c r="O2717" i="2"/>
  <c r="O2791" i="2"/>
  <c r="O2855" i="2"/>
  <c r="O2919" i="2"/>
  <c r="O2983" i="2"/>
  <c r="O3047" i="2"/>
  <c r="O3111" i="2"/>
  <c r="O3175" i="2"/>
  <c r="O3239" i="2"/>
  <c r="O3303" i="2"/>
  <c r="O3365" i="2"/>
  <c r="O3408" i="2"/>
  <c r="O3446" i="2"/>
  <c r="O3483" i="2"/>
  <c r="O3519" i="2"/>
  <c r="O3556" i="2"/>
  <c r="O3592" i="2"/>
  <c r="O3627" i="2"/>
  <c r="O3659" i="2"/>
  <c r="O3691" i="2"/>
  <c r="O3723" i="2"/>
  <c r="O3755" i="2"/>
  <c r="O3787" i="2"/>
  <c r="O3819" i="2"/>
  <c r="O3851" i="2"/>
  <c r="O3883" i="2"/>
  <c r="O3915" i="2"/>
  <c r="O3947" i="2"/>
  <c r="O3979" i="2"/>
  <c r="O4011" i="2"/>
  <c r="O4043" i="2"/>
  <c r="O4075" i="2"/>
  <c r="O4107" i="2"/>
  <c r="O4132" i="2"/>
  <c r="O4160" i="2"/>
  <c r="O4185" i="2"/>
  <c r="O4210" i="2"/>
  <c r="O4233" i="2"/>
  <c r="O4254" i="2"/>
  <c r="O4275" i="2"/>
  <c r="O4295" i="2"/>
  <c r="O4311" i="2"/>
  <c r="O4327" i="2"/>
  <c r="O4343" i="2"/>
  <c r="O4359" i="2"/>
  <c r="O4375" i="2"/>
  <c r="O4391" i="2"/>
  <c r="O4407" i="2"/>
  <c r="O4423" i="2"/>
  <c r="O4439" i="2"/>
  <c r="O4455" i="2"/>
  <c r="O4471" i="2"/>
  <c r="O4487" i="2"/>
  <c r="O4503" i="2"/>
  <c r="O4519" i="2"/>
  <c r="O4535" i="2"/>
  <c r="O4551" i="2"/>
  <c r="O4567" i="2"/>
  <c r="O4583" i="2"/>
  <c r="O4599" i="2"/>
  <c r="O4615" i="2"/>
  <c r="O4631" i="2"/>
  <c r="O4647" i="2"/>
  <c r="O4663" i="2"/>
  <c r="O4679" i="2"/>
  <c r="O4695" i="2"/>
  <c r="O4711" i="2"/>
  <c r="O4727" i="2"/>
  <c r="O4743" i="2"/>
  <c r="O4759" i="2"/>
  <c r="O4775" i="2"/>
  <c r="O4791" i="2"/>
  <c r="O4807" i="2"/>
  <c r="O4823" i="2"/>
  <c r="O4839" i="2"/>
  <c r="O4855" i="2"/>
  <c r="O4871" i="2"/>
  <c r="O4887" i="2"/>
  <c r="O4903" i="2"/>
  <c r="O4919" i="2"/>
  <c r="O4935" i="2"/>
  <c r="O4951" i="2"/>
  <c r="O4967" i="2"/>
  <c r="O4983" i="2"/>
  <c r="O4999" i="2"/>
  <c r="O5015" i="2"/>
  <c r="O5031" i="2"/>
  <c r="O5047" i="2"/>
  <c r="O5063" i="2"/>
  <c r="O5079" i="2"/>
  <c r="O5095" i="2"/>
  <c r="O5111" i="2"/>
  <c r="O5127" i="2"/>
  <c r="O5143" i="2"/>
  <c r="O5159" i="2"/>
  <c r="O5175" i="2"/>
  <c r="O5191" i="2"/>
  <c r="O5207" i="2"/>
  <c r="O5223" i="2"/>
  <c r="O5239" i="2"/>
  <c r="O5255" i="2"/>
  <c r="O5271" i="2"/>
  <c r="O5287" i="2"/>
  <c r="O5303" i="2"/>
  <c r="O5319" i="2"/>
  <c r="O5335" i="2"/>
  <c r="O5351" i="2"/>
  <c r="O5367" i="2"/>
  <c r="O5383" i="2"/>
  <c r="O5399" i="2"/>
  <c r="O5415" i="2"/>
  <c r="O5431" i="2"/>
  <c r="O5447" i="2"/>
  <c r="O5463" i="2"/>
  <c r="O5479" i="2"/>
  <c r="O5495" i="2"/>
  <c r="O5511" i="2"/>
  <c r="O5527" i="2"/>
  <c r="O5543" i="2"/>
  <c r="O5559" i="2"/>
  <c r="O5575" i="2"/>
  <c r="O5591" i="2"/>
  <c r="O5607" i="2"/>
  <c r="O5623" i="2"/>
  <c r="O5639" i="2"/>
  <c r="O5655" i="2"/>
  <c r="O5671" i="2"/>
  <c r="O5687" i="2"/>
  <c r="O5703" i="2"/>
  <c r="O5719" i="2"/>
  <c r="O5735" i="2"/>
  <c r="O5751" i="2"/>
  <c r="O5767" i="2"/>
  <c r="O5783" i="2"/>
  <c r="O5799" i="2"/>
  <c r="O5815" i="2"/>
  <c r="O5830" i="2"/>
  <c r="O5844" i="2"/>
  <c r="O5855" i="2"/>
  <c r="O5869" i="2"/>
  <c r="O5880" i="2"/>
  <c r="O5894" i="2"/>
  <c r="O5908" i="2"/>
  <c r="O5919" i="2"/>
  <c r="O5930" i="2"/>
  <c r="O5941" i="2"/>
  <c r="O5951" i="2"/>
  <c r="O5962" i="2"/>
  <c r="O5973" i="2"/>
  <c r="O5983" i="2"/>
  <c r="O5994" i="2"/>
  <c r="O6005" i="2"/>
  <c r="O6015" i="2"/>
  <c r="O6026" i="2"/>
  <c r="O6037" i="2"/>
  <c r="O6047" i="2"/>
  <c r="O6058" i="2"/>
  <c r="O6069" i="2"/>
  <c r="O6079" i="2"/>
  <c r="O6090" i="2"/>
  <c r="O6101" i="2"/>
  <c r="O6111" i="2"/>
  <c r="O6122" i="2"/>
  <c r="O6133" i="2"/>
  <c r="O6143" i="2"/>
  <c r="O6154" i="2"/>
  <c r="O6165" i="2"/>
  <c r="O6175" i="2"/>
  <c r="O6186" i="2"/>
  <c r="O6197" i="2"/>
  <c r="O6207" i="2"/>
  <c r="O6217" i="2"/>
  <c r="O6225" i="2"/>
  <c r="O6233" i="2"/>
  <c r="O6241" i="2"/>
  <c r="O6249" i="2"/>
  <c r="O6257" i="2"/>
  <c r="O6265" i="2"/>
  <c r="O6273" i="2"/>
  <c r="O6281" i="2"/>
  <c r="O6289" i="2"/>
  <c r="O6297" i="2"/>
  <c r="O6305" i="2"/>
  <c r="O6313" i="2"/>
  <c r="O6321" i="2"/>
  <c r="O6329" i="2"/>
  <c r="O6337" i="2"/>
  <c r="O6345" i="2"/>
  <c r="O6353" i="2"/>
  <c r="O6361" i="2"/>
  <c r="O6369" i="2"/>
  <c r="O6377" i="2"/>
  <c r="O6385" i="2"/>
  <c r="O6393" i="2"/>
  <c r="O6401" i="2"/>
  <c r="O6409" i="2"/>
  <c r="O6417" i="2"/>
  <c r="O6425" i="2"/>
  <c r="O6433" i="2"/>
  <c r="O6441" i="2"/>
  <c r="O6449" i="2"/>
  <c r="O6457" i="2"/>
  <c r="O6465" i="2"/>
  <c r="O6473" i="2"/>
  <c r="O6481" i="2"/>
  <c r="O6489" i="2"/>
  <c r="O6497" i="2"/>
  <c r="O6505" i="2"/>
  <c r="O6513" i="2"/>
  <c r="O6521" i="2"/>
  <c r="O6529" i="2"/>
  <c r="O6537" i="2"/>
  <c r="O6545" i="2"/>
  <c r="O6553" i="2"/>
  <c r="O6561" i="2"/>
  <c r="O6569" i="2"/>
  <c r="O6577" i="2"/>
  <c r="O6585" i="2"/>
  <c r="O6593" i="2"/>
  <c r="O6601" i="2"/>
  <c r="O6609" i="2"/>
  <c r="O6617" i="2"/>
  <c r="O6625" i="2"/>
  <c r="O6633" i="2"/>
  <c r="O6641" i="2"/>
  <c r="O6649" i="2"/>
  <c r="O6657" i="2"/>
  <c r="O6665" i="2"/>
  <c r="O6673" i="2"/>
  <c r="O6681" i="2"/>
  <c r="O6689" i="2"/>
  <c r="O6697" i="2"/>
  <c r="O6705" i="2"/>
  <c r="O6713" i="2"/>
  <c r="O6721" i="2"/>
  <c r="O6729" i="2"/>
  <c r="O6737" i="2"/>
  <c r="O6745" i="2"/>
  <c r="O6753" i="2"/>
  <c r="O6761" i="2"/>
  <c r="O6769" i="2"/>
  <c r="O6777" i="2"/>
  <c r="O6785" i="2"/>
  <c r="O6793" i="2"/>
  <c r="O6801" i="2"/>
  <c r="O6809" i="2"/>
  <c r="O6817" i="2"/>
  <c r="O6825" i="2"/>
  <c r="O6833" i="2"/>
  <c r="O6841" i="2"/>
  <c r="O6849" i="2"/>
  <c r="O6857" i="2"/>
  <c r="O6865" i="2"/>
  <c r="O6873" i="2"/>
  <c r="O6881" i="2"/>
  <c r="O6889" i="2"/>
  <c r="O6897" i="2"/>
  <c r="O6905" i="2"/>
  <c r="O6913" i="2"/>
  <c r="O6921" i="2"/>
  <c r="O6929" i="2"/>
  <c r="O6937" i="2"/>
  <c r="O6945" i="2"/>
  <c r="O6953" i="2"/>
  <c r="O6961" i="2"/>
  <c r="O6969" i="2"/>
  <c r="O6977" i="2"/>
  <c r="O6985" i="2"/>
  <c r="O6993" i="2"/>
  <c r="O7001" i="2"/>
  <c r="O7009" i="2"/>
  <c r="O7017" i="2"/>
  <c r="O7025" i="2"/>
  <c r="O7033" i="2"/>
  <c r="O7041" i="2"/>
  <c r="O7049" i="2"/>
  <c r="O7057" i="2"/>
  <c r="O7065" i="2"/>
  <c r="O7073" i="2"/>
  <c r="O7081" i="2"/>
  <c r="O7089" i="2"/>
  <c r="O7097" i="2"/>
  <c r="O7105" i="2"/>
  <c r="O7113" i="2"/>
  <c r="O7121" i="2"/>
  <c r="O7129" i="2"/>
  <c r="O7137" i="2"/>
  <c r="O7145" i="2"/>
  <c r="O7153" i="2"/>
  <c r="O7161" i="2"/>
  <c r="O7169" i="2"/>
  <c r="O7177" i="2"/>
  <c r="O7185" i="2"/>
  <c r="O7193" i="2"/>
  <c r="O7201" i="2"/>
  <c r="O7209" i="2"/>
  <c r="O7217" i="2"/>
  <c r="O7225" i="2"/>
  <c r="O7233" i="2"/>
  <c r="O7241" i="2"/>
  <c r="O7249" i="2"/>
  <c r="O7257" i="2"/>
  <c r="O7265" i="2"/>
  <c r="O7273" i="2"/>
  <c r="O7281" i="2"/>
  <c r="O7289" i="2"/>
  <c r="O7297" i="2"/>
  <c r="O7305" i="2"/>
  <c r="O7313" i="2"/>
  <c r="O7321" i="2"/>
  <c r="O7329" i="2"/>
  <c r="O7337" i="2"/>
  <c r="O7345" i="2"/>
  <c r="O7353" i="2"/>
  <c r="O7361" i="2"/>
  <c r="O7369" i="2"/>
  <c r="O7377" i="2"/>
  <c r="O7385" i="2"/>
  <c r="O7393" i="2"/>
  <c r="O7401" i="2"/>
  <c r="O7409" i="2"/>
  <c r="O7417" i="2"/>
  <c r="O7425" i="2"/>
  <c r="O7433" i="2"/>
  <c r="O7441" i="2"/>
  <c r="O7449" i="2"/>
  <c r="O7457" i="2"/>
  <c r="O7465" i="2"/>
  <c r="O7473" i="2"/>
  <c r="O7481" i="2"/>
  <c r="O7489" i="2"/>
  <c r="O7497" i="2"/>
  <c r="O7505" i="2"/>
  <c r="O708" i="2"/>
  <c r="O1244" i="2"/>
  <c r="O1615" i="2"/>
  <c r="O1836" i="2"/>
  <c r="O1973" i="2"/>
  <c r="O2101" i="2"/>
  <c r="O2229" i="2"/>
  <c r="O2357" i="2"/>
  <c r="O2485" i="2"/>
  <c r="O2613" i="2"/>
  <c r="O2719" i="2"/>
  <c r="O2792" i="2"/>
  <c r="O2856" i="2"/>
  <c r="O2920" i="2"/>
  <c r="O2984" i="2"/>
  <c r="O3048" i="2"/>
  <c r="O3112" i="2"/>
  <c r="O3176" i="2"/>
  <c r="O3240" i="2"/>
  <c r="O3304" i="2"/>
  <c r="O3366" i="2"/>
  <c r="O3410" i="2"/>
  <c r="O3447" i="2"/>
  <c r="O3484" i="2"/>
  <c r="O3520" i="2"/>
  <c r="O3557" i="2"/>
  <c r="O3594" i="2"/>
  <c r="O3628" i="2"/>
  <c r="O3660" i="2"/>
  <c r="O3692" i="2"/>
  <c r="O3724" i="2"/>
  <c r="O3756" i="2"/>
  <c r="O3788" i="2"/>
  <c r="O3820" i="2"/>
  <c r="O3852" i="2"/>
  <c r="O3884" i="2"/>
  <c r="O3916" i="2"/>
  <c r="O3948" i="2"/>
  <c r="O3980" i="2"/>
  <c r="O4012" i="2"/>
  <c r="O4044" i="2"/>
  <c r="O4076" i="2"/>
  <c r="O4108" i="2"/>
  <c r="O4136" i="2"/>
  <c r="O4161" i="2"/>
  <c r="O4186" i="2"/>
  <c r="O4211" i="2"/>
  <c r="O4234" i="2"/>
  <c r="O4256" i="2"/>
  <c r="O4276" i="2"/>
  <c r="O4296" i="2"/>
  <c r="O4312" i="2"/>
  <c r="O4328" i="2"/>
  <c r="O4344" i="2"/>
  <c r="O4360" i="2"/>
  <c r="O4376" i="2"/>
  <c r="O4392" i="2"/>
  <c r="O4408" i="2"/>
  <c r="O4424" i="2"/>
  <c r="O4440" i="2"/>
  <c r="O4456" i="2"/>
  <c r="O4472" i="2"/>
  <c r="O4488" i="2"/>
  <c r="O4504" i="2"/>
  <c r="O4520" i="2"/>
  <c r="O4536" i="2"/>
  <c r="O4552" i="2"/>
  <c r="O4568" i="2"/>
  <c r="O4584" i="2"/>
  <c r="O4600" i="2"/>
  <c r="O4616" i="2"/>
  <c r="O4632" i="2"/>
  <c r="O4648" i="2"/>
  <c r="O4664" i="2"/>
  <c r="O4680" i="2"/>
  <c r="O4696" i="2"/>
  <c r="O4712" i="2"/>
  <c r="O4728" i="2"/>
  <c r="O4744" i="2"/>
  <c r="O4760" i="2"/>
  <c r="O4776" i="2"/>
  <c r="O4792" i="2"/>
  <c r="O4808" i="2"/>
  <c r="O4824" i="2"/>
  <c r="O4840" i="2"/>
  <c r="O4856" i="2"/>
  <c r="O4872" i="2"/>
  <c r="O4888" i="2"/>
  <c r="O4904" i="2"/>
  <c r="O4920" i="2"/>
  <c r="O4936" i="2"/>
  <c r="O4952" i="2"/>
  <c r="O4968" i="2"/>
  <c r="O4984" i="2"/>
  <c r="O5000" i="2"/>
  <c r="O5016" i="2"/>
  <c r="O5032" i="2"/>
  <c r="O5048" i="2"/>
  <c r="O5064" i="2"/>
  <c r="O5080" i="2"/>
  <c r="O5096" i="2"/>
  <c r="O5112" i="2"/>
  <c r="O5128" i="2"/>
  <c r="O5144" i="2"/>
  <c r="O5160" i="2"/>
  <c r="O5176" i="2"/>
  <c r="O5192" i="2"/>
  <c r="O5208" i="2"/>
  <c r="O5224" i="2"/>
  <c r="O5240" i="2"/>
  <c r="O5256" i="2"/>
  <c r="O5272" i="2"/>
  <c r="O5288" i="2"/>
  <c r="O5304" i="2"/>
  <c r="O5320" i="2"/>
  <c r="O5336" i="2"/>
  <c r="O5352" i="2"/>
  <c r="O5368" i="2"/>
  <c r="O5384" i="2"/>
  <c r="O5400" i="2"/>
  <c r="O5416" i="2"/>
  <c r="O5432" i="2"/>
  <c r="O5448" i="2"/>
  <c r="O5464" i="2"/>
  <c r="O5480" i="2"/>
  <c r="O5496" i="2"/>
  <c r="O5512" i="2"/>
  <c r="O5528" i="2"/>
  <c r="O5544" i="2"/>
  <c r="O5560" i="2"/>
  <c r="O5576" i="2"/>
  <c r="O5592" i="2"/>
  <c r="O5608" i="2"/>
  <c r="O5624" i="2"/>
  <c r="O5640" i="2"/>
  <c r="O5656" i="2"/>
  <c r="O5672" i="2"/>
  <c r="O5688" i="2"/>
  <c r="O5704" i="2"/>
  <c r="O5720" i="2"/>
  <c r="O5736" i="2"/>
  <c r="O5752" i="2"/>
  <c r="O5768" i="2"/>
  <c r="O5784" i="2"/>
  <c r="O5800" i="2"/>
  <c r="O5816" i="2"/>
  <c r="O5831" i="2"/>
  <c r="O5845" i="2"/>
  <c r="O5856" i="2"/>
  <c r="O5870" i="2"/>
  <c r="O5884" i="2"/>
  <c r="O5895" i="2"/>
  <c r="O5909" i="2"/>
  <c r="O5920" i="2"/>
  <c r="O5932" i="2"/>
  <c r="O5942" i="2"/>
  <c r="O5952" i="2"/>
  <c r="O5964" i="2"/>
  <c r="O5974" i="2"/>
  <c r="O5984" i="2"/>
  <c r="O5996" i="2"/>
  <c r="O6006" i="2"/>
  <c r="O6016" i="2"/>
  <c r="O6028" i="2"/>
  <c r="O6038" i="2"/>
  <c r="O6048" i="2"/>
  <c r="O6060" i="2"/>
  <c r="O6070" i="2"/>
  <c r="O6080" i="2"/>
  <c r="O6092" i="2"/>
  <c r="O6102" i="2"/>
  <c r="O6112" i="2"/>
  <c r="O6124" i="2"/>
  <c r="O6134" i="2"/>
  <c r="O6144" i="2"/>
  <c r="O6156" i="2"/>
  <c r="O6166" i="2"/>
  <c r="O6176" i="2"/>
  <c r="O6188" i="2"/>
  <c r="O6198" i="2"/>
  <c r="O6208" i="2"/>
  <c r="O6218" i="2"/>
  <c r="O6226" i="2"/>
  <c r="O6234" i="2"/>
  <c r="O6242" i="2"/>
  <c r="O6250" i="2"/>
  <c r="O6258" i="2"/>
  <c r="O6266" i="2"/>
  <c r="O6274" i="2"/>
  <c r="O6282" i="2"/>
  <c r="O6290" i="2"/>
  <c r="O6298" i="2"/>
  <c r="O6306" i="2"/>
  <c r="O6314" i="2"/>
  <c r="O6322" i="2"/>
  <c r="O6330" i="2"/>
  <c r="O6338" i="2"/>
  <c r="O6346" i="2"/>
  <c r="O6354" i="2"/>
  <c r="O6362" i="2"/>
  <c r="O6370" i="2"/>
  <c r="O6378" i="2"/>
  <c r="O6386" i="2"/>
  <c r="O6394" i="2"/>
  <c r="O6402" i="2"/>
  <c r="O6410" i="2"/>
  <c r="O6418" i="2"/>
  <c r="O6426" i="2"/>
  <c r="O6434" i="2"/>
  <c r="O6442" i="2"/>
  <c r="O6450" i="2"/>
  <c r="O6458" i="2"/>
  <c r="O6466" i="2"/>
  <c r="O6474" i="2"/>
  <c r="O6482" i="2"/>
  <c r="O6490" i="2"/>
  <c r="O6498" i="2"/>
  <c r="O6506" i="2"/>
  <c r="O6514" i="2"/>
  <c r="O6522" i="2"/>
  <c r="O6530" i="2"/>
  <c r="O6538" i="2"/>
  <c r="O6546" i="2"/>
  <c r="O6554" i="2"/>
  <c r="O6562" i="2"/>
  <c r="O6570" i="2"/>
  <c r="O6578" i="2"/>
  <c r="O6586" i="2"/>
  <c r="O6594" i="2"/>
  <c r="O6602" i="2"/>
  <c r="O1032" i="2"/>
  <c r="O1739" i="2"/>
  <c r="O2034" i="2"/>
  <c r="O2290" i="2"/>
  <c r="O2546" i="2"/>
  <c r="O2757" i="2"/>
  <c r="O2885" i="2"/>
  <c r="O3013" i="2"/>
  <c r="O3141" i="2"/>
  <c r="O3269" i="2"/>
  <c r="O3384" i="2"/>
  <c r="O3462" i="2"/>
  <c r="O3535" i="2"/>
  <c r="O3608" i="2"/>
  <c r="O3673" i="2"/>
  <c r="O3737" i="2"/>
  <c r="O3801" i="2"/>
  <c r="O3865" i="2"/>
  <c r="O3929" i="2"/>
  <c r="O3993" i="2"/>
  <c r="O4057" i="2"/>
  <c r="O4116" i="2"/>
  <c r="O4169" i="2"/>
  <c r="O4219" i="2"/>
  <c r="O4262" i="2"/>
  <c r="O4301" i="2"/>
  <c r="O4333" i="2"/>
  <c r="O4365" i="2"/>
  <c r="O4397" i="2"/>
  <c r="O4429" i="2"/>
  <c r="O4461" i="2"/>
  <c r="O4493" i="2"/>
  <c r="O4525" i="2"/>
  <c r="O4557" i="2"/>
  <c r="O4589" i="2"/>
  <c r="O4621" i="2"/>
  <c r="O4653" i="2"/>
  <c r="O4685" i="2"/>
  <c r="O4717" i="2"/>
  <c r="O4749" i="2"/>
  <c r="O4781" i="2"/>
  <c r="O4813" i="2"/>
  <c r="O4845" i="2"/>
  <c r="O4877" i="2"/>
  <c r="O4909" i="2"/>
  <c r="O4941" i="2"/>
  <c r="O4973" i="2"/>
  <c r="O5005" i="2"/>
  <c r="O5037" i="2"/>
  <c r="O5069" i="2"/>
  <c r="O5101" i="2"/>
  <c r="O5133" i="2"/>
  <c r="O5165" i="2"/>
  <c r="O5197" i="2"/>
  <c r="O5229" i="2"/>
  <c r="O5261" i="2"/>
  <c r="O5293" i="2"/>
  <c r="O5325" i="2"/>
  <c r="O5357" i="2"/>
  <c r="O5389" i="2"/>
  <c r="O5421" i="2"/>
  <c r="O5453" i="2"/>
  <c r="O5485" i="2"/>
  <c r="O5517" i="2"/>
  <c r="O5549" i="2"/>
  <c r="O5581" i="2"/>
  <c r="O5613" i="2"/>
  <c r="O5645" i="2"/>
  <c r="O5677" i="2"/>
  <c r="O5709" i="2"/>
  <c r="O5741" i="2"/>
  <c r="O5773" i="2"/>
  <c r="O5805" i="2"/>
  <c r="O5832" i="2"/>
  <c r="O5860" i="2"/>
  <c r="O5885" i="2"/>
  <c r="O5910" i="2"/>
  <c r="O5933" i="2"/>
  <c r="O5954" i="2"/>
  <c r="O5975" i="2"/>
  <c r="O5997" i="2"/>
  <c r="O6018" i="2"/>
  <c r="O6039" i="2"/>
  <c r="O6061" i="2"/>
  <c r="O6082" i="2"/>
  <c r="O6103" i="2"/>
  <c r="O6125" i="2"/>
  <c r="O6146" i="2"/>
  <c r="O6167" i="2"/>
  <c r="O6189" i="2"/>
  <c r="O6210" i="2"/>
  <c r="O6227" i="2"/>
  <c r="O6243" i="2"/>
  <c r="O6259" i="2"/>
  <c r="O6275" i="2"/>
  <c r="O6291" i="2"/>
  <c r="O6307" i="2"/>
  <c r="O6323" i="2"/>
  <c r="O6339" i="2"/>
  <c r="O6355" i="2"/>
  <c r="O6371" i="2"/>
  <c r="O6387" i="2"/>
  <c r="O6403" i="2"/>
  <c r="O6419" i="2"/>
  <c r="O6435" i="2"/>
  <c r="O6451" i="2"/>
  <c r="O6467" i="2"/>
  <c r="O6483" i="2"/>
  <c r="O6499" i="2"/>
  <c r="O6515" i="2"/>
  <c r="O6531" i="2"/>
  <c r="O6547" i="2"/>
  <c r="O6563" i="2"/>
  <c r="O6579" i="2"/>
  <c r="O6595" i="2"/>
  <c r="O6610" i="2"/>
  <c r="O6621" i="2"/>
  <c r="O6635" i="2"/>
  <c r="O6646" i="2"/>
  <c r="O6660" i="2"/>
  <c r="O6674" i="2"/>
  <c r="O6685" i="2"/>
  <c r="O6699" i="2"/>
  <c r="O6710" i="2"/>
  <c r="O6724" i="2"/>
  <c r="O6738" i="2"/>
  <c r="O6749" i="2"/>
  <c r="O6763" i="2"/>
  <c r="O6774" i="2"/>
  <c r="O6788" i="2"/>
  <c r="O6802" i="2"/>
  <c r="O6813" i="2"/>
  <c r="O6827" i="2"/>
  <c r="O6838" i="2"/>
  <c r="O6852" i="2"/>
  <c r="O6866" i="2"/>
  <c r="O6877" i="2"/>
  <c r="O6891" i="2"/>
  <c r="O6902" i="2"/>
  <c r="O6916" i="2"/>
  <c r="O6930" i="2"/>
  <c r="O6941" i="2"/>
  <c r="O6955" i="2"/>
  <c r="O6966" i="2"/>
  <c r="O6980" i="2"/>
  <c r="O6994" i="2"/>
  <c r="O7005" i="2"/>
  <c r="O7019" i="2"/>
  <c r="O7030" i="2"/>
  <c r="O7044" i="2"/>
  <c r="O7058" i="2"/>
  <c r="O7069" i="2"/>
  <c r="O7083" i="2"/>
  <c r="O7094" i="2"/>
  <c r="O7108" i="2"/>
  <c r="O7122" i="2"/>
  <c r="O7133" i="2"/>
  <c r="O7147" i="2"/>
  <c r="O7158" i="2"/>
  <c r="O7172" i="2"/>
  <c r="O7186" i="2"/>
  <c r="O7197" i="2"/>
  <c r="O7211" i="2"/>
  <c r="O7222" i="2"/>
  <c r="O7236" i="2"/>
  <c r="O7250" i="2"/>
  <c r="O7261" i="2"/>
  <c r="O7275" i="2"/>
  <c r="O7286" i="2"/>
  <c r="O7300" i="2"/>
  <c r="O7314" i="2"/>
  <c r="O7325" i="2"/>
  <c r="O7338" i="2"/>
  <c r="O7348" i="2"/>
  <c r="O7358" i="2"/>
  <c r="O7370" i="2"/>
  <c r="O7380" i="2"/>
  <c r="O7390" i="2"/>
  <c r="O7402" i="2"/>
  <c r="O7412" i="2"/>
  <c r="O7422" i="2"/>
  <c r="O7434" i="2"/>
  <c r="O7444" i="2"/>
  <c r="O7454" i="2"/>
  <c r="O7466" i="2"/>
  <c r="O7476" i="2"/>
  <c r="O7486" i="2"/>
  <c r="O7496" i="2"/>
  <c r="O7506" i="2"/>
  <c r="O7514" i="2"/>
  <c r="O7522" i="2"/>
  <c r="O7530" i="2"/>
  <c r="O7538" i="2"/>
  <c r="O7546" i="2"/>
  <c r="O7554" i="2"/>
  <c r="O7562" i="2"/>
  <c r="O7570" i="2"/>
  <c r="O7578" i="2"/>
  <c r="O7586" i="2"/>
  <c r="O7594" i="2"/>
  <c r="O7602" i="2"/>
  <c r="O7610" i="2"/>
  <c r="O7618" i="2"/>
  <c r="O7626" i="2"/>
  <c r="O7634" i="2"/>
  <c r="O7642" i="2"/>
  <c r="O7650" i="2"/>
  <c r="O7658" i="2"/>
  <c r="O7666" i="2"/>
  <c r="O7674" i="2"/>
  <c r="O7682" i="2"/>
  <c r="O7690" i="2"/>
  <c r="O7698" i="2"/>
  <c r="O7706" i="2"/>
  <c r="O7714" i="2"/>
  <c r="O7722" i="2"/>
  <c r="O7730" i="2"/>
  <c r="O7738" i="2"/>
  <c r="O7746" i="2"/>
  <c r="O7754" i="2"/>
  <c r="O7762" i="2"/>
  <c r="O7770" i="2"/>
  <c r="O7778" i="2"/>
  <c r="O7786" i="2"/>
  <c r="O7794" i="2"/>
  <c r="O7802" i="2"/>
  <c r="O7810" i="2"/>
  <c r="O7818" i="2"/>
  <c r="O7826" i="2"/>
  <c r="O7834" i="2"/>
  <c r="O7842" i="2"/>
  <c r="O7850" i="2"/>
  <c r="O7858" i="2"/>
  <c r="O7866" i="2"/>
  <c r="O7874" i="2"/>
  <c r="O7882" i="2"/>
  <c r="O7890" i="2"/>
  <c r="O7898" i="2"/>
  <c r="O7906" i="2"/>
  <c r="O7914" i="2"/>
  <c r="O7922" i="2"/>
  <c r="O7930" i="2"/>
  <c r="O7938" i="2"/>
  <c r="O7946" i="2"/>
  <c r="O7954" i="2"/>
  <c r="O7962" i="2"/>
  <c r="O7970" i="2"/>
  <c r="O7978" i="2"/>
  <c r="O7986" i="2"/>
  <c r="O7994" i="2"/>
  <c r="O8002" i="2"/>
  <c r="O8010" i="2"/>
  <c r="O8018" i="2"/>
  <c r="O8026" i="2"/>
  <c r="O8034" i="2"/>
  <c r="O8042" i="2"/>
  <c r="O8050" i="2"/>
  <c r="O8058" i="2"/>
  <c r="O8066" i="2"/>
  <c r="O8074" i="2"/>
  <c r="O8082" i="2"/>
  <c r="O8090" i="2"/>
  <c r="O8098" i="2"/>
  <c r="O8106" i="2"/>
  <c r="O8114" i="2"/>
  <c r="O8122" i="2"/>
  <c r="O8130" i="2"/>
  <c r="O8138" i="2"/>
  <c r="O8146" i="2"/>
  <c r="O8154" i="2"/>
  <c r="O8162" i="2"/>
  <c r="O8170" i="2"/>
  <c r="O8178" i="2"/>
  <c r="O8186" i="2"/>
  <c r="O8194" i="2"/>
  <c r="O8202" i="2"/>
  <c r="O8210" i="2"/>
  <c r="O8218" i="2"/>
  <c r="O8226" i="2"/>
  <c r="O8234" i="2"/>
  <c r="O8242" i="2"/>
  <c r="O8250" i="2"/>
  <c r="O8258" i="2"/>
  <c r="O8266" i="2"/>
  <c r="O8274" i="2"/>
  <c r="O8282" i="2"/>
  <c r="O8290" i="2"/>
  <c r="O8298" i="2"/>
  <c r="O8306" i="2"/>
  <c r="O8314" i="2"/>
  <c r="O8322" i="2"/>
  <c r="O8330" i="2"/>
  <c r="O8338" i="2"/>
  <c r="O8346" i="2"/>
  <c r="O8354" i="2"/>
  <c r="O8362" i="2"/>
  <c r="O8370" i="2"/>
  <c r="O8378" i="2"/>
  <c r="O8386" i="2"/>
  <c r="O8394" i="2"/>
  <c r="O8402" i="2"/>
  <c r="O8410" i="2"/>
  <c r="O8418" i="2"/>
  <c r="O8426" i="2"/>
  <c r="O8434" i="2"/>
  <c r="O8442" i="2"/>
  <c r="O8450" i="2"/>
  <c r="O8458" i="2"/>
  <c r="O8466" i="2"/>
  <c r="O8474" i="2"/>
  <c r="O8482" i="2"/>
  <c r="O8490" i="2"/>
  <c r="O8498" i="2"/>
  <c r="O8506" i="2"/>
  <c r="O8514" i="2"/>
  <c r="O8522" i="2"/>
  <c r="O8530" i="2"/>
  <c r="O8538" i="2"/>
  <c r="O8546" i="2"/>
  <c r="O8554" i="2"/>
  <c r="O8562" i="2"/>
  <c r="O8570" i="2"/>
  <c r="O8578" i="2"/>
  <c r="O8586" i="2"/>
  <c r="O8594" i="2"/>
  <c r="O8602" i="2"/>
  <c r="O8610" i="2"/>
  <c r="O8618" i="2"/>
  <c r="O8626" i="2"/>
  <c r="O8634" i="2"/>
  <c r="O8642" i="2"/>
  <c r="O8650" i="2"/>
  <c r="O8658" i="2"/>
  <c r="O8666" i="2"/>
  <c r="O8674" i="2"/>
  <c r="O8682" i="2"/>
  <c r="O8690" i="2"/>
  <c r="O8698" i="2"/>
  <c r="O8706" i="2"/>
  <c r="O8714" i="2"/>
  <c r="O8722" i="2"/>
  <c r="O8730" i="2"/>
  <c r="O8738" i="2"/>
  <c r="O8746" i="2"/>
  <c r="O8754" i="2"/>
  <c r="O8762" i="2"/>
  <c r="O8770" i="2"/>
  <c r="O8778" i="2"/>
  <c r="O8786" i="2"/>
  <c r="O8794" i="2"/>
  <c r="O8802" i="2"/>
  <c r="O8810" i="2"/>
  <c r="O8818" i="2"/>
  <c r="O8826" i="2"/>
  <c r="O8834" i="2"/>
  <c r="O8842" i="2"/>
  <c r="O8850" i="2"/>
  <c r="O8858" i="2"/>
  <c r="O8866" i="2"/>
  <c r="O8874" i="2"/>
  <c r="O8882" i="2"/>
  <c r="O8890" i="2"/>
  <c r="O8898" i="2"/>
  <c r="O8906" i="2"/>
  <c r="O8914" i="2"/>
  <c r="O8922" i="2"/>
  <c r="O8930" i="2"/>
  <c r="O8938" i="2"/>
  <c r="O8946" i="2"/>
  <c r="O8954" i="2"/>
  <c r="O8962" i="2"/>
  <c r="O8970" i="2"/>
  <c r="O8978" i="2"/>
  <c r="O8986" i="2"/>
  <c r="O8994" i="2"/>
  <c r="O9002" i="2"/>
  <c r="O9010" i="2"/>
  <c r="O9018" i="2"/>
  <c r="O9026" i="2"/>
  <c r="O9034" i="2"/>
  <c r="O9042" i="2"/>
  <c r="O9050" i="2"/>
  <c r="O9058" i="2"/>
  <c r="O9066" i="2"/>
  <c r="O9074" i="2"/>
  <c r="O9082" i="2"/>
  <c r="O9090" i="2"/>
  <c r="O9098" i="2"/>
  <c r="O9106" i="2"/>
  <c r="O9114" i="2"/>
  <c r="O9122" i="2"/>
  <c r="O1036" i="2"/>
  <c r="O1740" i="2"/>
  <c r="O2035" i="2"/>
  <c r="O2291" i="2"/>
  <c r="O2547" i="2"/>
  <c r="O2758" i="2"/>
  <c r="O2886" i="2"/>
  <c r="O3014" i="2"/>
  <c r="O3142" i="2"/>
  <c r="O3270" i="2"/>
  <c r="O3386" i="2"/>
  <c r="O3463" i="2"/>
  <c r="O3536" i="2"/>
  <c r="O3610" i="2"/>
  <c r="O3674" i="2"/>
  <c r="O3738" i="2"/>
  <c r="O3802" i="2"/>
  <c r="O3866" i="2"/>
  <c r="O3930" i="2"/>
  <c r="O3994" i="2"/>
  <c r="O4058" i="2"/>
  <c r="O4120" i="2"/>
  <c r="O4170" i="2"/>
  <c r="O4220" i="2"/>
  <c r="O4264" i="2"/>
  <c r="O4302" i="2"/>
  <c r="O4334" i="2"/>
  <c r="O4366" i="2"/>
  <c r="O4398" i="2"/>
  <c r="O4430" i="2"/>
  <c r="O4462" i="2"/>
  <c r="O4494" i="2"/>
  <c r="O4526" i="2"/>
  <c r="O4558" i="2"/>
  <c r="O4590" i="2"/>
  <c r="O4622" i="2"/>
  <c r="O4654" i="2"/>
  <c r="O4686" i="2"/>
  <c r="O4718" i="2"/>
  <c r="O4750" i="2"/>
  <c r="O4782" i="2"/>
  <c r="O4814" i="2"/>
  <c r="O4846" i="2"/>
  <c r="O4878" i="2"/>
  <c r="O4910" i="2"/>
  <c r="O4942" i="2"/>
  <c r="O4974" i="2"/>
  <c r="O5006" i="2"/>
  <c r="O5038" i="2"/>
  <c r="O5070" i="2"/>
  <c r="O5102" i="2"/>
  <c r="O5134" i="2"/>
  <c r="O5166" i="2"/>
  <c r="O5198" i="2"/>
  <c r="O5230" i="2"/>
  <c r="O5262" i="2"/>
  <c r="O5294" i="2"/>
  <c r="O5326" i="2"/>
  <c r="O5358" i="2"/>
  <c r="O5390" i="2"/>
  <c r="O5422" i="2"/>
  <c r="O5454" i="2"/>
  <c r="O5486" i="2"/>
  <c r="O5518" i="2"/>
  <c r="O5550" i="2"/>
  <c r="O5582" i="2"/>
  <c r="O5614" i="2"/>
  <c r="O5646" i="2"/>
  <c r="O5678" i="2"/>
  <c r="O5710" i="2"/>
  <c r="O5742" i="2"/>
  <c r="O5774" i="2"/>
  <c r="O5806" i="2"/>
  <c r="O5836" i="2"/>
  <c r="O5861" i="2"/>
  <c r="O5886" i="2"/>
  <c r="O5911" i="2"/>
  <c r="O5934" i="2"/>
  <c r="O5956" i="2"/>
  <c r="O5976" i="2"/>
  <c r="O5998" i="2"/>
  <c r="O6020" i="2"/>
  <c r="O6040" i="2"/>
  <c r="O6062" i="2"/>
  <c r="O6084" i="2"/>
  <c r="O6104" i="2"/>
  <c r="O6126" i="2"/>
  <c r="O6148" i="2"/>
  <c r="O6168" i="2"/>
  <c r="O6190" i="2"/>
  <c r="O6212" i="2"/>
  <c r="O6228" i="2"/>
  <c r="O6244" i="2"/>
  <c r="O6260" i="2"/>
  <c r="O6276" i="2"/>
  <c r="O6292" i="2"/>
  <c r="O6308" i="2"/>
  <c r="O6324" i="2"/>
  <c r="O6340" i="2"/>
  <c r="O6356" i="2"/>
  <c r="O6372" i="2"/>
  <c r="O6388" i="2"/>
  <c r="O6404" i="2"/>
  <c r="O6420" i="2"/>
  <c r="O6436" i="2"/>
  <c r="O6452" i="2"/>
  <c r="O6468" i="2"/>
  <c r="O6484" i="2"/>
  <c r="O6500" i="2"/>
  <c r="O6516" i="2"/>
  <c r="O6532" i="2"/>
  <c r="O6548" i="2"/>
  <c r="O6564" i="2"/>
  <c r="O6580" i="2"/>
  <c r="O6596" i="2"/>
  <c r="O6611" i="2"/>
  <c r="O6622" i="2"/>
  <c r="O6636" i="2"/>
  <c r="O6650" i="2"/>
  <c r="O6661" i="2"/>
  <c r="O6675" i="2"/>
  <c r="O6686" i="2"/>
  <c r="O6700" i="2"/>
  <c r="O6714" i="2"/>
  <c r="O6725" i="2"/>
  <c r="O6739" i="2"/>
  <c r="O6750" i="2"/>
  <c r="O6764" i="2"/>
  <c r="O6778" i="2"/>
  <c r="O6789" i="2"/>
  <c r="O6803" i="2"/>
  <c r="O6814" i="2"/>
  <c r="O6828" i="2"/>
  <c r="O6842" i="2"/>
  <c r="O6853" i="2"/>
  <c r="O6867" i="2"/>
  <c r="O6878" i="2"/>
  <c r="O6892" i="2"/>
  <c r="O6906" i="2"/>
  <c r="O6917" i="2"/>
  <c r="O6931" i="2"/>
  <c r="O6942" i="2"/>
  <c r="O6956" i="2"/>
  <c r="O6970" i="2"/>
  <c r="O6981" i="2"/>
  <c r="O6995" i="2"/>
  <c r="O7006" i="2"/>
  <c r="O7020" i="2"/>
  <c r="O7034" i="2"/>
  <c r="O7045" i="2"/>
  <c r="O7059" i="2"/>
  <c r="O7070" i="2"/>
  <c r="O7084" i="2"/>
  <c r="O7098" i="2"/>
  <c r="O7109" i="2"/>
  <c r="O7123" i="2"/>
  <c r="O7134" i="2"/>
  <c r="O7148" i="2"/>
  <c r="O7162" i="2"/>
  <c r="O7173" i="2"/>
  <c r="O7187" i="2"/>
  <c r="O7198" i="2"/>
  <c r="O7212" i="2"/>
  <c r="O7226" i="2"/>
  <c r="O7237" i="2"/>
  <c r="O7251" i="2"/>
  <c r="O7262" i="2"/>
  <c r="O7276" i="2"/>
  <c r="O7290" i="2"/>
  <c r="O7301" i="2"/>
  <c r="O7315" i="2"/>
  <c r="O7326" i="2"/>
  <c r="O7339" i="2"/>
  <c r="O7349" i="2"/>
  <c r="O7360" i="2"/>
  <c r="O7371" i="2"/>
  <c r="O7381" i="2"/>
  <c r="O7392" i="2"/>
  <c r="O7403" i="2"/>
  <c r="O7413" i="2"/>
  <c r="O7424" i="2"/>
  <c r="O7435" i="2"/>
  <c r="O7445" i="2"/>
  <c r="O7456" i="2"/>
  <c r="O7467" i="2"/>
  <c r="O7477" i="2"/>
  <c r="O7488" i="2"/>
  <c r="O7498" i="2"/>
  <c r="O7507" i="2"/>
  <c r="O7515" i="2"/>
  <c r="O7523" i="2"/>
  <c r="O7531" i="2"/>
  <c r="O7539" i="2"/>
  <c r="O7547" i="2"/>
  <c r="O7555" i="2"/>
  <c r="O7563" i="2"/>
  <c r="O7571" i="2"/>
  <c r="O7579" i="2"/>
  <c r="O7587" i="2"/>
  <c r="O7595" i="2"/>
  <c r="O7603" i="2"/>
  <c r="O7611" i="2"/>
  <c r="O7619" i="2"/>
  <c r="O7627" i="2"/>
  <c r="O7635" i="2"/>
  <c r="O7643" i="2"/>
  <c r="O7651" i="2"/>
  <c r="O7659" i="2"/>
  <c r="O7667" i="2"/>
  <c r="O7675" i="2"/>
  <c r="O7683" i="2"/>
  <c r="O7691" i="2"/>
  <c r="O7699" i="2"/>
  <c r="O7707" i="2"/>
  <c r="O7715" i="2"/>
  <c r="O7723" i="2"/>
  <c r="O7731" i="2"/>
  <c r="O7739" i="2"/>
  <c r="O7747" i="2"/>
  <c r="O7755" i="2"/>
  <c r="O7763" i="2"/>
  <c r="O7771" i="2"/>
  <c r="O7779" i="2"/>
  <c r="O7787" i="2"/>
  <c r="O7795" i="2"/>
  <c r="O7803" i="2"/>
  <c r="O7811" i="2"/>
  <c r="O7819" i="2"/>
  <c r="O7827" i="2"/>
  <c r="O7835" i="2"/>
  <c r="O7843" i="2"/>
  <c r="O7851" i="2"/>
  <c r="O7859" i="2"/>
  <c r="O7867" i="2"/>
  <c r="O7875" i="2"/>
  <c r="O7883" i="2"/>
  <c r="O7891" i="2"/>
  <c r="O7899" i="2"/>
  <c r="O7907" i="2"/>
  <c r="O7915" i="2"/>
  <c r="O7923" i="2"/>
  <c r="O7931" i="2"/>
  <c r="O7939" i="2"/>
  <c r="O7947" i="2"/>
  <c r="O7955" i="2"/>
  <c r="O7963" i="2"/>
  <c r="O7971" i="2"/>
  <c r="O7979" i="2"/>
  <c r="O7987" i="2"/>
  <c r="O7995" i="2"/>
  <c r="O8003" i="2"/>
  <c r="O8011" i="2"/>
  <c r="O8019" i="2"/>
  <c r="O8027" i="2"/>
  <c r="O8035" i="2"/>
  <c r="O8043" i="2"/>
  <c r="O8051" i="2"/>
  <c r="O8059" i="2"/>
  <c r="O8067" i="2"/>
  <c r="O8075" i="2"/>
  <c r="O8083" i="2"/>
  <c r="O8091" i="2"/>
  <c r="O8099" i="2"/>
  <c r="O8107" i="2"/>
  <c r="O8115" i="2"/>
  <c r="O8123" i="2"/>
  <c r="O8131" i="2"/>
  <c r="O8139" i="2"/>
  <c r="O8147" i="2"/>
  <c r="O8155" i="2"/>
  <c r="O8163" i="2"/>
  <c r="O8171" i="2"/>
  <c r="O8179" i="2"/>
  <c r="O8187" i="2"/>
  <c r="O8195" i="2"/>
  <c r="O8203" i="2"/>
  <c r="O8211" i="2"/>
  <c r="O8219" i="2"/>
  <c r="O8227" i="2"/>
  <c r="O8235" i="2"/>
  <c r="O8243" i="2"/>
  <c r="O8251" i="2"/>
  <c r="O8259" i="2"/>
  <c r="O8267" i="2"/>
  <c r="O8275" i="2"/>
  <c r="O8283" i="2"/>
  <c r="O8291" i="2"/>
  <c r="O8299" i="2"/>
  <c r="O8307" i="2"/>
  <c r="O8315" i="2"/>
  <c r="O8323" i="2"/>
  <c r="O8331" i="2"/>
  <c r="O8339" i="2"/>
  <c r="O8347" i="2"/>
  <c r="O8355" i="2"/>
  <c r="O8363" i="2"/>
  <c r="O8371" i="2"/>
  <c r="O8379" i="2"/>
  <c r="O8387" i="2"/>
  <c r="O8395" i="2"/>
  <c r="O8403" i="2"/>
  <c r="O8411" i="2"/>
  <c r="O8419" i="2"/>
  <c r="O8427" i="2"/>
  <c r="O8435" i="2"/>
  <c r="O8443" i="2"/>
  <c r="O8451" i="2"/>
  <c r="O8459" i="2"/>
  <c r="O8467" i="2"/>
  <c r="O8475" i="2"/>
  <c r="O8483" i="2"/>
  <c r="O8491" i="2"/>
  <c r="O8499" i="2"/>
  <c r="O8507" i="2"/>
  <c r="O8515" i="2"/>
  <c r="O8523" i="2"/>
  <c r="O8531" i="2"/>
  <c r="O8539" i="2"/>
  <c r="O8547" i="2"/>
  <c r="O8555" i="2"/>
  <c r="O8563" i="2"/>
  <c r="O8571" i="2"/>
  <c r="O8579" i="2"/>
  <c r="O8587" i="2"/>
  <c r="O8595" i="2"/>
  <c r="O8603" i="2"/>
  <c r="O8611" i="2"/>
  <c r="O8619" i="2"/>
  <c r="O8627" i="2"/>
  <c r="O8635" i="2"/>
  <c r="O8643" i="2"/>
  <c r="O8651" i="2"/>
  <c r="O8659" i="2"/>
  <c r="O8667" i="2"/>
  <c r="O8675" i="2"/>
  <c r="O8683" i="2"/>
  <c r="O8691" i="2"/>
  <c r="O8699" i="2"/>
  <c r="O8707" i="2"/>
  <c r="O8715" i="2"/>
  <c r="O8723" i="2"/>
  <c r="O1037" i="2"/>
  <c r="O1741" i="2"/>
  <c r="O2036" i="2"/>
  <c r="O2292" i="2"/>
  <c r="O2548" i="2"/>
  <c r="O2759" i="2"/>
  <c r="O2887" i="2"/>
  <c r="O3015" i="2"/>
  <c r="O3143" i="2"/>
  <c r="O3271" i="2"/>
  <c r="O3388" i="2"/>
  <c r="O3464" i="2"/>
  <c r="O3538" i="2"/>
  <c r="O3611" i="2"/>
  <c r="O3675" i="2"/>
  <c r="O3739" i="2"/>
  <c r="O3803" i="2"/>
  <c r="O3867" i="2"/>
  <c r="O3931" i="2"/>
  <c r="O3995" i="2"/>
  <c r="O4059" i="2"/>
  <c r="O4121" i="2"/>
  <c r="O4171" i="2"/>
  <c r="O4222" i="2"/>
  <c r="O4265" i="2"/>
  <c r="O4303" i="2"/>
  <c r="O4335" i="2"/>
  <c r="O4367" i="2"/>
  <c r="O4399" i="2"/>
  <c r="O4431" i="2"/>
  <c r="O4463" i="2"/>
  <c r="O4495" i="2"/>
  <c r="O4527" i="2"/>
  <c r="O4559" i="2"/>
  <c r="O4591" i="2"/>
  <c r="O4623" i="2"/>
  <c r="O4655" i="2"/>
  <c r="O4687" i="2"/>
  <c r="O4719" i="2"/>
  <c r="O4751" i="2"/>
  <c r="O4783" i="2"/>
  <c r="O4815" i="2"/>
  <c r="O4847" i="2"/>
  <c r="O4879" i="2"/>
  <c r="O4911" i="2"/>
  <c r="O4943" i="2"/>
  <c r="O4975" i="2"/>
  <c r="O5007" i="2"/>
  <c r="O5039" i="2"/>
  <c r="O5071" i="2"/>
  <c r="O5103" i="2"/>
  <c r="O5135" i="2"/>
  <c r="O5167" i="2"/>
  <c r="O5199" i="2"/>
  <c r="O5231" i="2"/>
  <c r="O5263" i="2"/>
  <c r="O5295" i="2"/>
  <c r="O5327" i="2"/>
  <c r="O5359" i="2"/>
  <c r="O5391" i="2"/>
  <c r="O5423" i="2"/>
  <c r="O5455" i="2"/>
  <c r="O5487" i="2"/>
  <c r="O5519" i="2"/>
  <c r="O5551" i="2"/>
  <c r="O5583" i="2"/>
  <c r="O5615" i="2"/>
  <c r="O5647" i="2"/>
  <c r="O5679" i="2"/>
  <c r="O5711" i="2"/>
  <c r="O5743" i="2"/>
  <c r="O5775" i="2"/>
  <c r="O5807" i="2"/>
  <c r="O5837" i="2"/>
  <c r="O5862" i="2"/>
  <c r="O5887" i="2"/>
  <c r="O5912" i="2"/>
  <c r="O5935" i="2"/>
  <c r="O5957" i="2"/>
  <c r="O5978" i="2"/>
  <c r="O5999" i="2"/>
  <c r="O6021" i="2"/>
  <c r="O6042" i="2"/>
  <c r="O6063" i="2"/>
  <c r="O6085" i="2"/>
  <c r="O6106" i="2"/>
  <c r="O6127" i="2"/>
  <c r="O6149" i="2"/>
  <c r="O6170" i="2"/>
  <c r="O6191" i="2"/>
  <c r="O6213" i="2"/>
  <c r="O6229" i="2"/>
  <c r="O6245" i="2"/>
  <c r="O6261" i="2"/>
  <c r="O6277" i="2"/>
  <c r="O6293" i="2"/>
  <c r="O6309" i="2"/>
  <c r="O6325" i="2"/>
  <c r="O6341" i="2"/>
  <c r="O6357" i="2"/>
  <c r="O6373" i="2"/>
  <c r="O6389" i="2"/>
  <c r="O6405" i="2"/>
  <c r="O6421" i="2"/>
  <c r="O6437" i="2"/>
  <c r="O6453" i="2"/>
  <c r="O6469" i="2"/>
  <c r="O6485" i="2"/>
  <c r="O6501" i="2"/>
  <c r="O6517" i="2"/>
  <c r="O6533" i="2"/>
  <c r="O6549" i="2"/>
  <c r="O6565" i="2"/>
  <c r="O6581" i="2"/>
  <c r="O6597" i="2"/>
  <c r="O6612" i="2"/>
  <c r="O6626" i="2"/>
  <c r="O6637" i="2"/>
  <c r="O6651" i="2"/>
  <c r="O6662" i="2"/>
  <c r="O6676" i="2"/>
  <c r="O6690" i="2"/>
  <c r="O6701" i="2"/>
  <c r="O6715" i="2"/>
  <c r="O6726" i="2"/>
  <c r="O6740" i="2"/>
  <c r="O6754" i="2"/>
  <c r="O6765" i="2"/>
  <c r="O6779" i="2"/>
  <c r="O6790" i="2"/>
  <c r="O6804" i="2"/>
  <c r="O6818" i="2"/>
  <c r="O6829" i="2"/>
  <c r="O6843" i="2"/>
  <c r="O6854" i="2"/>
  <c r="O6868" i="2"/>
  <c r="O6882" i="2"/>
  <c r="O6893" i="2"/>
  <c r="O6907" i="2"/>
  <c r="O6918" i="2"/>
  <c r="O6932" i="2"/>
  <c r="O6946" i="2"/>
  <c r="O6957" i="2"/>
  <c r="O6971" i="2"/>
  <c r="O6982" i="2"/>
  <c r="O6996" i="2"/>
  <c r="O7010" i="2"/>
  <c r="O7021" i="2"/>
  <c r="O7035" i="2"/>
  <c r="O7046" i="2"/>
  <c r="O7060" i="2"/>
  <c r="O7074" i="2"/>
  <c r="O7085" i="2"/>
  <c r="O7099" i="2"/>
  <c r="O7110" i="2"/>
  <c r="O7124" i="2"/>
  <c r="O7138" i="2"/>
  <c r="O7149" i="2"/>
  <c r="O7163" i="2"/>
  <c r="O7174" i="2"/>
  <c r="O7188" i="2"/>
  <c r="O7202" i="2"/>
  <c r="O7213" i="2"/>
  <c r="O7227" i="2"/>
  <c r="O7238" i="2"/>
  <c r="O7252" i="2"/>
  <c r="O7266" i="2"/>
  <c r="O7277" i="2"/>
  <c r="O7291" i="2"/>
  <c r="O7302" i="2"/>
  <c r="O7316" i="2"/>
  <c r="O7330" i="2"/>
  <c r="O7340" i="2"/>
  <c r="O7350" i="2"/>
  <c r="O7362" i="2"/>
  <c r="O7372" i="2"/>
  <c r="O7382" i="2"/>
  <c r="O7394" i="2"/>
  <c r="O7404" i="2"/>
  <c r="O7414" i="2"/>
  <c r="O7426" i="2"/>
  <c r="O7436" i="2"/>
  <c r="O7446" i="2"/>
  <c r="O7458" i="2"/>
  <c r="O7468" i="2"/>
  <c r="O7478" i="2"/>
  <c r="O7490" i="2"/>
  <c r="O7499" i="2"/>
  <c r="O7508" i="2"/>
  <c r="O7516" i="2"/>
  <c r="O7524" i="2"/>
  <c r="O7532" i="2"/>
  <c r="O7540" i="2"/>
  <c r="O7548" i="2"/>
  <c r="O7556" i="2"/>
  <c r="O7564" i="2"/>
  <c r="O7572" i="2"/>
  <c r="O7580" i="2"/>
  <c r="O7588" i="2"/>
  <c r="O7596" i="2"/>
  <c r="O7604" i="2"/>
  <c r="O7612" i="2"/>
  <c r="O7620" i="2"/>
  <c r="O7628" i="2"/>
  <c r="O7636" i="2"/>
  <c r="O7644" i="2"/>
  <c r="O7652" i="2"/>
  <c r="O7660" i="2"/>
  <c r="O7668" i="2"/>
  <c r="O7676" i="2"/>
  <c r="O7684" i="2"/>
  <c r="O7692" i="2"/>
  <c r="O7700" i="2"/>
  <c r="O7708" i="2"/>
  <c r="O7716" i="2"/>
  <c r="O7724" i="2"/>
  <c r="O7732" i="2"/>
  <c r="O7740" i="2"/>
  <c r="O7748" i="2"/>
  <c r="O7756" i="2"/>
  <c r="O7764" i="2"/>
  <c r="O7772" i="2"/>
  <c r="O7780" i="2"/>
  <c r="O7788" i="2"/>
  <c r="O7796" i="2"/>
  <c r="O7804" i="2"/>
  <c r="O7812" i="2"/>
  <c r="O7820" i="2"/>
  <c r="O7828" i="2"/>
  <c r="O7836" i="2"/>
  <c r="O7844" i="2"/>
  <c r="O7852" i="2"/>
  <c r="O7860" i="2"/>
  <c r="O7868" i="2"/>
  <c r="O7876" i="2"/>
  <c r="O7884" i="2"/>
  <c r="O7892" i="2"/>
  <c r="O7900" i="2"/>
  <c r="O7908" i="2"/>
  <c r="O7916" i="2"/>
  <c r="O7924" i="2"/>
  <c r="O7932" i="2"/>
  <c r="O7940" i="2"/>
  <c r="O7948" i="2"/>
  <c r="O7956" i="2"/>
  <c r="O7964" i="2"/>
  <c r="O7972" i="2"/>
  <c r="O7980" i="2"/>
  <c r="O7988" i="2"/>
  <c r="O7996" i="2"/>
  <c r="O8004" i="2"/>
  <c r="O8012" i="2"/>
  <c r="O8020" i="2"/>
  <c r="O8028" i="2"/>
  <c r="O8036" i="2"/>
  <c r="O8044" i="2"/>
  <c r="O8052" i="2"/>
  <c r="O8060" i="2"/>
  <c r="O8068" i="2"/>
  <c r="O8076" i="2"/>
  <c r="O8084" i="2"/>
  <c r="O8092" i="2"/>
  <c r="O8100" i="2"/>
  <c r="O8108" i="2"/>
  <c r="O8116" i="2"/>
  <c r="O8124" i="2"/>
  <c r="O8132" i="2"/>
  <c r="O8140" i="2"/>
  <c r="O8148" i="2"/>
  <c r="O8156" i="2"/>
  <c r="O8164" i="2"/>
  <c r="O8172" i="2"/>
  <c r="O8180" i="2"/>
  <c r="O8188" i="2"/>
  <c r="O8196" i="2"/>
  <c r="O8204" i="2"/>
  <c r="O8212" i="2"/>
  <c r="O8220" i="2"/>
  <c r="O8228" i="2"/>
  <c r="O8236" i="2"/>
  <c r="O8244" i="2"/>
  <c r="O8252" i="2"/>
  <c r="O8260" i="2"/>
  <c r="O8268" i="2"/>
  <c r="O8276" i="2"/>
  <c r="O8284" i="2"/>
  <c r="O8292" i="2"/>
  <c r="O8300" i="2"/>
  <c r="O8308" i="2"/>
  <c r="O8316" i="2"/>
  <c r="O8324" i="2"/>
  <c r="O8332" i="2"/>
  <c r="O8340" i="2"/>
  <c r="O8348" i="2"/>
  <c r="O8356" i="2"/>
  <c r="O8364" i="2"/>
  <c r="O8372" i="2"/>
  <c r="O8380" i="2"/>
  <c r="O8388" i="2"/>
  <c r="O8396" i="2"/>
  <c r="O8404" i="2"/>
  <c r="O8412" i="2"/>
  <c r="O8420" i="2"/>
  <c r="O8428" i="2"/>
  <c r="O8436" i="2"/>
  <c r="O8444" i="2"/>
  <c r="O8452" i="2"/>
  <c r="O8460" i="2"/>
  <c r="O8468" i="2"/>
  <c r="O8476" i="2"/>
  <c r="O8484" i="2"/>
  <c r="O8492" i="2"/>
  <c r="O8500" i="2"/>
  <c r="O8508" i="2"/>
  <c r="O8516" i="2"/>
  <c r="O8524" i="2"/>
  <c r="O8532" i="2"/>
  <c r="O8540" i="2"/>
  <c r="O8548" i="2"/>
  <c r="O8556" i="2"/>
  <c r="O8564" i="2"/>
  <c r="O8572" i="2"/>
  <c r="O8580" i="2"/>
  <c r="O8588" i="2"/>
  <c r="O8596" i="2"/>
  <c r="O8604" i="2"/>
  <c r="O8612" i="2"/>
  <c r="O8620" i="2"/>
  <c r="O8628" i="2"/>
  <c r="O8636" i="2"/>
  <c r="O8644" i="2"/>
  <c r="O8652" i="2"/>
  <c r="O8660" i="2"/>
  <c r="O8668" i="2"/>
  <c r="O8676" i="2"/>
  <c r="O8684" i="2"/>
  <c r="O8692" i="2"/>
  <c r="O8700" i="2"/>
  <c r="O8708" i="2"/>
  <c r="O8716" i="2"/>
  <c r="O8724" i="2"/>
  <c r="O1038" i="2"/>
  <c r="O1742" i="2"/>
  <c r="O2037" i="2"/>
  <c r="O2293" i="2"/>
  <c r="O2549" i="2"/>
  <c r="O2760" i="2"/>
  <c r="O2888" i="2"/>
  <c r="O3016" i="2"/>
  <c r="O3144" i="2"/>
  <c r="O3272" i="2"/>
  <c r="O3389" i="2"/>
  <c r="O3466" i="2"/>
  <c r="O3539" i="2"/>
  <c r="O3612" i="2"/>
  <c r="O3676" i="2"/>
  <c r="O3740" i="2"/>
  <c r="O3804" i="2"/>
  <c r="O3868" i="2"/>
  <c r="O3932" i="2"/>
  <c r="O3996" i="2"/>
  <c r="O4060" i="2"/>
  <c r="O4122" i="2"/>
  <c r="O4172" i="2"/>
  <c r="O4224" i="2"/>
  <c r="O4266" i="2"/>
  <c r="O4304" i="2"/>
  <c r="O4336" i="2"/>
  <c r="O4368" i="2"/>
  <c r="O4400" i="2"/>
  <c r="O4432" i="2"/>
  <c r="O4464" i="2"/>
  <c r="O4496" i="2"/>
  <c r="O4528" i="2"/>
  <c r="O4560" i="2"/>
  <c r="O4592" i="2"/>
  <c r="O4624" i="2"/>
  <c r="O4656" i="2"/>
  <c r="O4688" i="2"/>
  <c r="O4720" i="2"/>
  <c r="O4752" i="2"/>
  <c r="O4784" i="2"/>
  <c r="O4816" i="2"/>
  <c r="O4848" i="2"/>
  <c r="O4880" i="2"/>
  <c r="O4912" i="2"/>
  <c r="O4944" i="2"/>
  <c r="O4976" i="2"/>
  <c r="O5008" i="2"/>
  <c r="O5040" i="2"/>
  <c r="O5072" i="2"/>
  <c r="O5104" i="2"/>
  <c r="O5136" i="2"/>
  <c r="O5168" i="2"/>
  <c r="O5200" i="2"/>
  <c r="O5232" i="2"/>
  <c r="O5264" i="2"/>
  <c r="O5296" i="2"/>
  <c r="O5328" i="2"/>
  <c r="O5360" i="2"/>
  <c r="O5392" i="2"/>
  <c r="O5424" i="2"/>
  <c r="O5456" i="2"/>
  <c r="O5488" i="2"/>
  <c r="O5520" i="2"/>
  <c r="O5552" i="2"/>
  <c r="O5584" i="2"/>
  <c r="O5616" i="2"/>
  <c r="O5648" i="2"/>
  <c r="O5680" i="2"/>
  <c r="O5712" i="2"/>
  <c r="O5744" i="2"/>
  <c r="O5776" i="2"/>
  <c r="O5808" i="2"/>
  <c r="O5838" i="2"/>
  <c r="O5863" i="2"/>
  <c r="O5888" i="2"/>
  <c r="O5916" i="2"/>
  <c r="O5936" i="2"/>
  <c r="O5958" i="2"/>
  <c r="O5980" i="2"/>
  <c r="O6000" i="2"/>
  <c r="O6022" i="2"/>
  <c r="O6044" i="2"/>
  <c r="O6064" i="2"/>
  <c r="O6086" i="2"/>
  <c r="O6108" i="2"/>
  <c r="O6128" i="2"/>
  <c r="O6150" i="2"/>
  <c r="O6172" i="2"/>
  <c r="O6192" i="2"/>
  <c r="O6214" i="2"/>
  <c r="O6230" i="2"/>
  <c r="O6246" i="2"/>
  <c r="O6262" i="2"/>
  <c r="O6278" i="2"/>
  <c r="O6294" i="2"/>
  <c r="O6310" i="2"/>
  <c r="O6326" i="2"/>
  <c r="O6342" i="2"/>
  <c r="O6358" i="2"/>
  <c r="O6374" i="2"/>
  <c r="O6390" i="2"/>
  <c r="O6406" i="2"/>
  <c r="O6422" i="2"/>
  <c r="O6438" i="2"/>
  <c r="O6454" i="2"/>
  <c r="O6470" i="2"/>
  <c r="O6486" i="2"/>
  <c r="O6502" i="2"/>
  <c r="O6518" i="2"/>
  <c r="O6534" i="2"/>
  <c r="O6550" i="2"/>
  <c r="O6566" i="2"/>
  <c r="O6582" i="2"/>
  <c r="O6598" i="2"/>
  <c r="O6613" i="2"/>
  <c r="O6627" i="2"/>
  <c r="O6638" i="2"/>
  <c r="O6652" i="2"/>
  <c r="O6666" i="2"/>
  <c r="O6677" i="2"/>
  <c r="O6691" i="2"/>
  <c r="O6702" i="2"/>
  <c r="O6716" i="2"/>
  <c r="O6730" i="2"/>
  <c r="O6741" i="2"/>
  <c r="O6755" i="2"/>
  <c r="O6766" i="2"/>
  <c r="O6780" i="2"/>
  <c r="O6794" i="2"/>
  <c r="O6805" i="2"/>
  <c r="O6819" i="2"/>
  <c r="O6830" i="2"/>
  <c r="O6844" i="2"/>
  <c r="O6858" i="2"/>
  <c r="O6869" i="2"/>
  <c r="O6883" i="2"/>
  <c r="O6894" i="2"/>
  <c r="O6908" i="2"/>
  <c r="O6922" i="2"/>
  <c r="O6933" i="2"/>
  <c r="O6947" i="2"/>
  <c r="O6958" i="2"/>
  <c r="O6972" i="2"/>
  <c r="O6986" i="2"/>
  <c r="O6997" i="2"/>
  <c r="O7011" i="2"/>
  <c r="O7022" i="2"/>
  <c r="O7036" i="2"/>
  <c r="O7050" i="2"/>
  <c r="O7061" i="2"/>
  <c r="O7075" i="2"/>
  <c r="O7086" i="2"/>
  <c r="O7100" i="2"/>
  <c r="O7114" i="2"/>
  <c r="O7125" i="2"/>
  <c r="O7139" i="2"/>
  <c r="O7150" i="2"/>
  <c r="O7164" i="2"/>
  <c r="O7178" i="2"/>
  <c r="O7189" i="2"/>
  <c r="O7203" i="2"/>
  <c r="O7214" i="2"/>
  <c r="O7228" i="2"/>
  <c r="O7242" i="2"/>
  <c r="O7253" i="2"/>
  <c r="O7267" i="2"/>
  <c r="O7278" i="2"/>
  <c r="O7292" i="2"/>
  <c r="O7306" i="2"/>
  <c r="O7317" i="2"/>
  <c r="O7331" i="2"/>
  <c r="O7341" i="2"/>
  <c r="O7352" i="2"/>
  <c r="O7363" i="2"/>
  <c r="O7373" i="2"/>
  <c r="O7384" i="2"/>
  <c r="O7395" i="2"/>
  <c r="O7405" i="2"/>
  <c r="O7416" i="2"/>
  <c r="O7427" i="2"/>
  <c r="O7437" i="2"/>
  <c r="O7448" i="2"/>
  <c r="O7459" i="2"/>
  <c r="O7469" i="2"/>
  <c r="O7480" i="2"/>
  <c r="O7491" i="2"/>
  <c r="O7500" i="2"/>
  <c r="O7509" i="2"/>
  <c r="O7517" i="2"/>
  <c r="O7525" i="2"/>
  <c r="O7533" i="2"/>
  <c r="O7541" i="2"/>
  <c r="O7549" i="2"/>
  <c r="O7557" i="2"/>
  <c r="O7565" i="2"/>
  <c r="O7573" i="2"/>
  <c r="O7581" i="2"/>
  <c r="O7589" i="2"/>
  <c r="O7597" i="2"/>
  <c r="O7605" i="2"/>
  <c r="O7613" i="2"/>
  <c r="O7621" i="2"/>
  <c r="O7629" i="2"/>
  <c r="O7637" i="2"/>
  <c r="O7645" i="2"/>
  <c r="O7653" i="2"/>
  <c r="O7661" i="2"/>
  <c r="O7669" i="2"/>
  <c r="O7677" i="2"/>
  <c r="O7685" i="2"/>
  <c r="O7693" i="2"/>
  <c r="O7701" i="2"/>
  <c r="O7709" i="2"/>
  <c r="O7717" i="2"/>
  <c r="O7725" i="2"/>
  <c r="O7733" i="2"/>
  <c r="O7741" i="2"/>
  <c r="O7749" i="2"/>
  <c r="O7757" i="2"/>
  <c r="O7765" i="2"/>
  <c r="O7773" i="2"/>
  <c r="O1444" i="2"/>
  <c r="O2162" i="2"/>
  <c r="O2666" i="2"/>
  <c r="O2949" i="2"/>
  <c r="O3205" i="2"/>
  <c r="O3426" i="2"/>
  <c r="O3572" i="2"/>
  <c r="O3705" i="2"/>
  <c r="O3833" i="2"/>
  <c r="O3961" i="2"/>
  <c r="O4089" i="2"/>
  <c r="O4194" i="2"/>
  <c r="O4283" i="2"/>
  <c r="O4349" i="2"/>
  <c r="O4413" i="2"/>
  <c r="O4477" i="2"/>
  <c r="O4541" i="2"/>
  <c r="O4605" i="2"/>
  <c r="O4669" i="2"/>
  <c r="O4733" i="2"/>
  <c r="O4797" i="2"/>
  <c r="O4861" i="2"/>
  <c r="O4925" i="2"/>
  <c r="O4989" i="2"/>
  <c r="O5053" i="2"/>
  <c r="O5117" i="2"/>
  <c r="O5181" i="2"/>
  <c r="O5245" i="2"/>
  <c r="O5309" i="2"/>
  <c r="O5373" i="2"/>
  <c r="O5437" i="2"/>
  <c r="O5501" i="2"/>
  <c r="O5565" i="2"/>
  <c r="O5629" i="2"/>
  <c r="O5693" i="2"/>
  <c r="O5757" i="2"/>
  <c r="O5821" i="2"/>
  <c r="O5871" i="2"/>
  <c r="O5922" i="2"/>
  <c r="O5965" i="2"/>
  <c r="O6007" i="2"/>
  <c r="O6050" i="2"/>
  <c r="O6093" i="2"/>
  <c r="O6135" i="2"/>
  <c r="O6178" i="2"/>
  <c r="O6219" i="2"/>
  <c r="O6251" i="2"/>
  <c r="O6283" i="2"/>
  <c r="O6315" i="2"/>
  <c r="O6347" i="2"/>
  <c r="O6379" i="2"/>
  <c r="O6411" i="2"/>
  <c r="O6443" i="2"/>
  <c r="O6475" i="2"/>
  <c r="O6507" i="2"/>
  <c r="O6539" i="2"/>
  <c r="O6571" i="2"/>
  <c r="O6603" i="2"/>
  <c r="O6628" i="2"/>
  <c r="O6653" i="2"/>
  <c r="O6678" i="2"/>
  <c r="O6706" i="2"/>
  <c r="O6731" i="2"/>
  <c r="O6756" i="2"/>
  <c r="O6781" i="2"/>
  <c r="O6806" i="2"/>
  <c r="O6834" i="2"/>
  <c r="O6859" i="2"/>
  <c r="O6884" i="2"/>
  <c r="O6909" i="2"/>
  <c r="O6934" i="2"/>
  <c r="O6962" i="2"/>
  <c r="O6987" i="2"/>
  <c r="O7012" i="2"/>
  <c r="O7037" i="2"/>
  <c r="O7062" i="2"/>
  <c r="O7090" i="2"/>
  <c r="O7115" i="2"/>
  <c r="O7140" i="2"/>
  <c r="O7165" i="2"/>
  <c r="O7190" i="2"/>
  <c r="O7218" i="2"/>
  <c r="O7243" i="2"/>
  <c r="O7268" i="2"/>
  <c r="O7293" i="2"/>
  <c r="O7318" i="2"/>
  <c r="O7342" i="2"/>
  <c r="O7364" i="2"/>
  <c r="O7386" i="2"/>
  <c r="O7406" i="2"/>
  <c r="O7428" i="2"/>
  <c r="O7450" i="2"/>
  <c r="O7470" i="2"/>
  <c r="O7492" i="2"/>
  <c r="O7510" i="2"/>
  <c r="O7526" i="2"/>
  <c r="O7542" i="2"/>
  <c r="O7558" i="2"/>
  <c r="O7574" i="2"/>
  <c r="O7590" i="2"/>
  <c r="O7606" i="2"/>
  <c r="O7622" i="2"/>
  <c r="O7638" i="2"/>
  <c r="O7654" i="2"/>
  <c r="O7670" i="2"/>
  <c r="O7686" i="2"/>
  <c r="O7702" i="2"/>
  <c r="O7718" i="2"/>
  <c r="O7734" i="2"/>
  <c r="O7750" i="2"/>
  <c r="O7766" i="2"/>
  <c r="O7781" i="2"/>
  <c r="O7792" i="2"/>
  <c r="O7806" i="2"/>
  <c r="O7817" i="2"/>
  <c r="O7831" i="2"/>
  <c r="O7845" i="2"/>
  <c r="O7856" i="2"/>
  <c r="O7870" i="2"/>
  <c r="O7881" i="2"/>
  <c r="O7895" i="2"/>
  <c r="O7909" i="2"/>
  <c r="O7920" i="2"/>
  <c r="O7934" i="2"/>
  <c r="O7945" i="2"/>
  <c r="O7959" i="2"/>
  <c r="O7973" i="2"/>
  <c r="O7984" i="2"/>
  <c r="O7998" i="2"/>
  <c r="O8009" i="2"/>
  <c r="O8023" i="2"/>
  <c r="O8037" i="2"/>
  <c r="O8048" i="2"/>
  <c r="O8062" i="2"/>
  <c r="O8073" i="2"/>
  <c r="O8087" i="2"/>
  <c r="O8101" i="2"/>
  <c r="O8112" i="2"/>
  <c r="O8126" i="2"/>
  <c r="O8137" i="2"/>
  <c r="O8151" i="2"/>
  <c r="O8165" i="2"/>
  <c r="O8176" i="2"/>
  <c r="O8190" i="2"/>
  <c r="O8201" i="2"/>
  <c r="O8215" i="2"/>
  <c r="O8229" i="2"/>
  <c r="O8240" i="2"/>
  <c r="O8254" i="2"/>
  <c r="O8265" i="2"/>
  <c r="O8279" i="2"/>
  <c r="O8293" i="2"/>
  <c r="O8304" i="2"/>
  <c r="O8318" i="2"/>
  <c r="O8329" i="2"/>
  <c r="O8343" i="2"/>
  <c r="O8357" i="2"/>
  <c r="O8368" i="2"/>
  <c r="O8382" i="2"/>
  <c r="O8393" i="2"/>
  <c r="O8407" i="2"/>
  <c r="O8421" i="2"/>
  <c r="O8432" i="2"/>
  <c r="O8446" i="2"/>
  <c r="O8457" i="2"/>
  <c r="O8471" i="2"/>
  <c r="O8485" i="2"/>
  <c r="O8496" i="2"/>
  <c r="O8510" i="2"/>
  <c r="O8521" i="2"/>
  <c r="O8535" i="2"/>
  <c r="O8549" i="2"/>
  <c r="O8560" i="2"/>
  <c r="O8574" i="2"/>
  <c r="O8585" i="2"/>
  <c r="O8599" i="2"/>
  <c r="O8613" i="2"/>
  <c r="O8624" i="2"/>
  <c r="O8638" i="2"/>
  <c r="O8649" i="2"/>
  <c r="O8663" i="2"/>
  <c r="O8677" i="2"/>
  <c r="O8688" i="2"/>
  <c r="O8702" i="2"/>
  <c r="O8713" i="2"/>
  <c r="O8727" i="2"/>
  <c r="O8736" i="2"/>
  <c r="O8745" i="2"/>
  <c r="O8755" i="2"/>
  <c r="O8764" i="2"/>
  <c r="O8773" i="2"/>
  <c r="O8782" i="2"/>
  <c r="O8791" i="2"/>
  <c r="O8800" i="2"/>
  <c r="O8809" i="2"/>
  <c r="O8819" i="2"/>
  <c r="O8828" i="2"/>
  <c r="O8837" i="2"/>
  <c r="O8846" i="2"/>
  <c r="O8855" i="2"/>
  <c r="O8864" i="2"/>
  <c r="O8873" i="2"/>
  <c r="O8883" i="2"/>
  <c r="O8892" i="2"/>
  <c r="O8901" i="2"/>
  <c r="O8910" i="2"/>
  <c r="O8919" i="2"/>
  <c r="O8928" i="2"/>
  <c r="O8937" i="2"/>
  <c r="O8947" i="2"/>
  <c r="O8956" i="2"/>
  <c r="O8965" i="2"/>
  <c r="O8974" i="2"/>
  <c r="O8983" i="2"/>
  <c r="O8992" i="2"/>
  <c r="O9001" i="2"/>
  <c r="O9011" i="2"/>
  <c r="O9020" i="2"/>
  <c r="O9029" i="2"/>
  <c r="O9038" i="2"/>
  <c r="O9047" i="2"/>
  <c r="O9056" i="2"/>
  <c r="O9065" i="2"/>
  <c r="O9075" i="2"/>
  <c r="O9084" i="2"/>
  <c r="O9093" i="2"/>
  <c r="O9102" i="2"/>
  <c r="O9111" i="2"/>
  <c r="O9120" i="2"/>
  <c r="O9129" i="2"/>
  <c r="O9137" i="2"/>
  <c r="O9145" i="2"/>
  <c r="O9153" i="2"/>
  <c r="O9161" i="2"/>
  <c r="O9169" i="2"/>
  <c r="O9177" i="2"/>
  <c r="O9185" i="2"/>
  <c r="O9193" i="2"/>
  <c r="O9201" i="2"/>
  <c r="O9209" i="2"/>
  <c r="O9217" i="2"/>
  <c r="O9225" i="2"/>
  <c r="O9233" i="2"/>
  <c r="O9241" i="2"/>
  <c r="O9249" i="2"/>
  <c r="O9257" i="2"/>
  <c r="O9265" i="2"/>
  <c r="O9273" i="2"/>
  <c r="O9281" i="2"/>
  <c r="O9289" i="2"/>
  <c r="O9297" i="2"/>
  <c r="O9305" i="2"/>
  <c r="O9313" i="2"/>
  <c r="O9321" i="2"/>
  <c r="O9329" i="2"/>
  <c r="O9337" i="2"/>
  <c r="O9345" i="2"/>
  <c r="O9353" i="2"/>
  <c r="O9361" i="2"/>
  <c r="O9369" i="2"/>
  <c r="O9377" i="2"/>
  <c r="O9385" i="2"/>
  <c r="O9393" i="2"/>
  <c r="O9401" i="2"/>
  <c r="O9409" i="2"/>
  <c r="O9417" i="2"/>
  <c r="O9425" i="2"/>
  <c r="O9433" i="2"/>
  <c r="O9441" i="2"/>
  <c r="O9449" i="2"/>
  <c r="O9457" i="2"/>
  <c r="O9465" i="2"/>
  <c r="O9473" i="2"/>
  <c r="O9481" i="2"/>
  <c r="O9489" i="2"/>
  <c r="O9497" i="2"/>
  <c r="O9505" i="2"/>
  <c r="O9513" i="2"/>
  <c r="O9521" i="2"/>
  <c r="O9529" i="2"/>
  <c r="O9537" i="2"/>
  <c r="O9545" i="2"/>
  <c r="O9553" i="2"/>
  <c r="O9561" i="2"/>
  <c r="O9569" i="2"/>
  <c r="O9577" i="2"/>
  <c r="O9585" i="2"/>
  <c r="O9593" i="2"/>
  <c r="O9601" i="2"/>
  <c r="O9609" i="2"/>
  <c r="O9617" i="2"/>
  <c r="O9625" i="2"/>
  <c r="O9633" i="2"/>
  <c r="O9641" i="2"/>
  <c r="O9649" i="2"/>
  <c r="O9657" i="2"/>
  <c r="O9665" i="2"/>
  <c r="O9673" i="2"/>
  <c r="O9681" i="2"/>
  <c r="O9689" i="2"/>
  <c r="O9697" i="2"/>
  <c r="O9705" i="2"/>
  <c r="O9713" i="2"/>
  <c r="O9721" i="2"/>
  <c r="O9729" i="2"/>
  <c r="O9737" i="2"/>
  <c r="O9745" i="2"/>
  <c r="O9753" i="2"/>
  <c r="O9761" i="2"/>
  <c r="O9769" i="2"/>
  <c r="O9777" i="2"/>
  <c r="O9785" i="2"/>
  <c r="O9793" i="2"/>
  <c r="O9801" i="2"/>
  <c r="O9809" i="2"/>
  <c r="O9817" i="2"/>
  <c r="O9825" i="2"/>
  <c r="O9833" i="2"/>
  <c r="O9841" i="2"/>
  <c r="O9849" i="2"/>
  <c r="O9857" i="2"/>
  <c r="O9865" i="2"/>
  <c r="O9873" i="2"/>
  <c r="O9881" i="2"/>
  <c r="O9889" i="2"/>
  <c r="O9897" i="2"/>
  <c r="O9905" i="2"/>
  <c r="O9913" i="2"/>
  <c r="O9921" i="2"/>
  <c r="O9929" i="2"/>
  <c r="O9937" i="2"/>
  <c r="O9945" i="2"/>
  <c r="O9953" i="2"/>
  <c r="O9961" i="2"/>
  <c r="O9969" i="2"/>
  <c r="O9977" i="2"/>
  <c r="O9985" i="2"/>
  <c r="O9993" i="2"/>
  <c r="O10001" i="2"/>
  <c r="O10009" i="2"/>
  <c r="O10017" i="2"/>
  <c r="O10025" i="2"/>
  <c r="O10033" i="2"/>
  <c r="O10041" i="2"/>
  <c r="O10049" i="2"/>
  <c r="O10057" i="2"/>
  <c r="O10065" i="2"/>
  <c r="O10073" i="2"/>
  <c r="O10081" i="2"/>
  <c r="O10089" i="2"/>
  <c r="O10097" i="2"/>
  <c r="O10105" i="2"/>
  <c r="O10113" i="2"/>
  <c r="O10121" i="2"/>
  <c r="O10129" i="2"/>
  <c r="O10137" i="2"/>
  <c r="O10145" i="2"/>
  <c r="O10153" i="2"/>
  <c r="O10161" i="2"/>
  <c r="O10169" i="2"/>
  <c r="O10177" i="2"/>
  <c r="O10185" i="2"/>
  <c r="O10193" i="2"/>
  <c r="O9922" i="2"/>
  <c r="O9954" i="2"/>
  <c r="O9970" i="2"/>
  <c r="O9986" i="2"/>
  <c r="O10002" i="2"/>
  <c r="O10018" i="2"/>
  <c r="O10034" i="2"/>
  <c r="O10042" i="2"/>
  <c r="O10058" i="2"/>
  <c r="O10066" i="2"/>
  <c r="O10082" i="2"/>
  <c r="O10090" i="2"/>
  <c r="O10106" i="2"/>
  <c r="O10114" i="2"/>
  <c r="O10130" i="2"/>
  <c r="O10138" i="2"/>
  <c r="O10154" i="2"/>
  <c r="O10162" i="2"/>
  <c r="O10178" i="2"/>
  <c r="O1445" i="2"/>
  <c r="O2163" i="2"/>
  <c r="O2667" i="2"/>
  <c r="O2950" i="2"/>
  <c r="O3206" i="2"/>
  <c r="O3427" i="2"/>
  <c r="O3573" i="2"/>
  <c r="O3706" i="2"/>
  <c r="O3834" i="2"/>
  <c r="O3962" i="2"/>
  <c r="O4090" i="2"/>
  <c r="O4195" i="2"/>
  <c r="O4284" i="2"/>
  <c r="O4350" i="2"/>
  <c r="O4414" i="2"/>
  <c r="O4478" i="2"/>
  <c r="O4542" i="2"/>
  <c r="O4606" i="2"/>
  <c r="O4670" i="2"/>
  <c r="O4734" i="2"/>
  <c r="O4798" i="2"/>
  <c r="O4862" i="2"/>
  <c r="O4926" i="2"/>
  <c r="O4990" i="2"/>
  <c r="O5054" i="2"/>
  <c r="O5118" i="2"/>
  <c r="O5182" i="2"/>
  <c r="O5246" i="2"/>
  <c r="O5310" i="2"/>
  <c r="O5374" i="2"/>
  <c r="O5438" i="2"/>
  <c r="O5502" i="2"/>
  <c r="O5566" i="2"/>
  <c r="O5630" i="2"/>
  <c r="O5694" i="2"/>
  <c r="O5758" i="2"/>
  <c r="O5822" i="2"/>
  <c r="O5872" i="2"/>
  <c r="O5924" i="2"/>
  <c r="O5966" i="2"/>
  <c r="O6008" i="2"/>
  <c r="O6052" i="2"/>
  <c r="O6094" i="2"/>
  <c r="O6136" i="2"/>
  <c r="O6180" i="2"/>
  <c r="O6220" i="2"/>
  <c r="O6252" i="2"/>
  <c r="O6284" i="2"/>
  <c r="O6316" i="2"/>
  <c r="O6348" i="2"/>
  <c r="O6380" i="2"/>
  <c r="O6412" i="2"/>
  <c r="O6444" i="2"/>
  <c r="O6476" i="2"/>
  <c r="O6508" i="2"/>
  <c r="O6540" i="2"/>
  <c r="O6572" i="2"/>
  <c r="O6604" i="2"/>
  <c r="O6629" i="2"/>
  <c r="O6654" i="2"/>
  <c r="O6682" i="2"/>
  <c r="O6707" i="2"/>
  <c r="O6732" i="2"/>
  <c r="O6757" i="2"/>
  <c r="O6782" i="2"/>
  <c r="O6810" i="2"/>
  <c r="O6835" i="2"/>
  <c r="O6860" i="2"/>
  <c r="O6885" i="2"/>
  <c r="O6910" i="2"/>
  <c r="O6938" i="2"/>
  <c r="O6963" i="2"/>
  <c r="O6988" i="2"/>
  <c r="O7013" i="2"/>
  <c r="O7038" i="2"/>
  <c r="O7066" i="2"/>
  <c r="O7091" i="2"/>
  <c r="O7116" i="2"/>
  <c r="O7141" i="2"/>
  <c r="O7166" i="2"/>
  <c r="O7194" i="2"/>
  <c r="O7219" i="2"/>
  <c r="O7244" i="2"/>
  <c r="O7269" i="2"/>
  <c r="O7294" i="2"/>
  <c r="O7322" i="2"/>
  <c r="O7344" i="2"/>
  <c r="O7365" i="2"/>
  <c r="O7387" i="2"/>
  <c r="O7408" i="2"/>
  <c r="O7429" i="2"/>
  <c r="O7451" i="2"/>
  <c r="O7472" i="2"/>
  <c r="O7493" i="2"/>
  <c r="O7511" i="2"/>
  <c r="O7527" i="2"/>
  <c r="O7543" i="2"/>
  <c r="O7559" i="2"/>
  <c r="O7575" i="2"/>
  <c r="O7591" i="2"/>
  <c r="O7607" i="2"/>
  <c r="O7623" i="2"/>
  <c r="O7639" i="2"/>
  <c r="O7655" i="2"/>
  <c r="O7671" i="2"/>
  <c r="O7687" i="2"/>
  <c r="O7703" i="2"/>
  <c r="O7719" i="2"/>
  <c r="O7735" i="2"/>
  <c r="O7751" i="2"/>
  <c r="O7767" i="2"/>
  <c r="O7782" i="2"/>
  <c r="O7793" i="2"/>
  <c r="O7807" i="2"/>
  <c r="O7821" i="2"/>
  <c r="O7832" i="2"/>
  <c r="O7846" i="2"/>
  <c r="O7857" i="2"/>
  <c r="O7871" i="2"/>
  <c r="O7885" i="2"/>
  <c r="O7896" i="2"/>
  <c r="O7910" i="2"/>
  <c r="O7921" i="2"/>
  <c r="O7935" i="2"/>
  <c r="O7949" i="2"/>
  <c r="O7960" i="2"/>
  <c r="O7974" i="2"/>
  <c r="O7985" i="2"/>
  <c r="O7999" i="2"/>
  <c r="O8013" i="2"/>
  <c r="O8024" i="2"/>
  <c r="O8038" i="2"/>
  <c r="O8049" i="2"/>
  <c r="O8063" i="2"/>
  <c r="O8077" i="2"/>
  <c r="O8088" i="2"/>
  <c r="O8102" i="2"/>
  <c r="O8113" i="2"/>
  <c r="O8127" i="2"/>
  <c r="O8141" i="2"/>
  <c r="O8152" i="2"/>
  <c r="O8166" i="2"/>
  <c r="O8177" i="2"/>
  <c r="O8191" i="2"/>
  <c r="O8205" i="2"/>
  <c r="O8216" i="2"/>
  <c r="O8230" i="2"/>
  <c r="O8241" i="2"/>
  <c r="O8255" i="2"/>
  <c r="O8269" i="2"/>
  <c r="O8280" i="2"/>
  <c r="O8294" i="2"/>
  <c r="O8305" i="2"/>
  <c r="O8319" i="2"/>
  <c r="O8333" i="2"/>
  <c r="O8344" i="2"/>
  <c r="O8358" i="2"/>
  <c r="O8369" i="2"/>
  <c r="O8383" i="2"/>
  <c r="O8397" i="2"/>
  <c r="O8408" i="2"/>
  <c r="O8422" i="2"/>
  <c r="O8433" i="2"/>
  <c r="O8447" i="2"/>
  <c r="O8461" i="2"/>
  <c r="O8472" i="2"/>
  <c r="O8486" i="2"/>
  <c r="O8497" i="2"/>
  <c r="O8511" i="2"/>
  <c r="O8525" i="2"/>
  <c r="O8536" i="2"/>
  <c r="O8550" i="2"/>
  <c r="O8561" i="2"/>
  <c r="O8575" i="2"/>
  <c r="O8589" i="2"/>
  <c r="O8600" i="2"/>
  <c r="O8614" i="2"/>
  <c r="O8625" i="2"/>
  <c r="O8639" i="2"/>
  <c r="O8653" i="2"/>
  <c r="O8664" i="2"/>
  <c r="O8678" i="2"/>
  <c r="O8689" i="2"/>
  <c r="O8703" i="2"/>
  <c r="O8717" i="2"/>
  <c r="O8728" i="2"/>
  <c r="O8737" i="2"/>
  <c r="O8747" i="2"/>
  <c r="O8756" i="2"/>
  <c r="O8765" i="2"/>
  <c r="O8774" i="2"/>
  <c r="O8783" i="2"/>
  <c r="O8792" i="2"/>
  <c r="O8801" i="2"/>
  <c r="O8811" i="2"/>
  <c r="O8820" i="2"/>
  <c r="O8829" i="2"/>
  <c r="O8838" i="2"/>
  <c r="O8847" i="2"/>
  <c r="O8856" i="2"/>
  <c r="O8865" i="2"/>
  <c r="O8875" i="2"/>
  <c r="O8884" i="2"/>
  <c r="O8893" i="2"/>
  <c r="O8902" i="2"/>
  <c r="O8911" i="2"/>
  <c r="O8920" i="2"/>
  <c r="O8929" i="2"/>
  <c r="O8939" i="2"/>
  <c r="O8948" i="2"/>
  <c r="O8957" i="2"/>
  <c r="O8966" i="2"/>
  <c r="O8975" i="2"/>
  <c r="O8984" i="2"/>
  <c r="O8993" i="2"/>
  <c r="O9003" i="2"/>
  <c r="O9012" i="2"/>
  <c r="O9021" i="2"/>
  <c r="O9030" i="2"/>
  <c r="O9039" i="2"/>
  <c r="O9048" i="2"/>
  <c r="O9057" i="2"/>
  <c r="O9067" i="2"/>
  <c r="O9076" i="2"/>
  <c r="O9085" i="2"/>
  <c r="O9094" i="2"/>
  <c r="O9103" i="2"/>
  <c r="O9112" i="2"/>
  <c r="O9121" i="2"/>
  <c r="O9130" i="2"/>
  <c r="O9138" i="2"/>
  <c r="O9146" i="2"/>
  <c r="O9154" i="2"/>
  <c r="O9162" i="2"/>
  <c r="O9170" i="2"/>
  <c r="O9178" i="2"/>
  <c r="O9186" i="2"/>
  <c r="O9194" i="2"/>
  <c r="O9202" i="2"/>
  <c r="O9210" i="2"/>
  <c r="O9218" i="2"/>
  <c r="O9226" i="2"/>
  <c r="O9234" i="2"/>
  <c r="O9242" i="2"/>
  <c r="O9250" i="2"/>
  <c r="O9258" i="2"/>
  <c r="O9266" i="2"/>
  <c r="O9274" i="2"/>
  <c r="O9282" i="2"/>
  <c r="O9290" i="2"/>
  <c r="O9298" i="2"/>
  <c r="O9306" i="2"/>
  <c r="O9314" i="2"/>
  <c r="O9322" i="2"/>
  <c r="O9330" i="2"/>
  <c r="O9338" i="2"/>
  <c r="O9346" i="2"/>
  <c r="O9354" i="2"/>
  <c r="O9362" i="2"/>
  <c r="O9370" i="2"/>
  <c r="O9378" i="2"/>
  <c r="O9386" i="2"/>
  <c r="O9394" i="2"/>
  <c r="O9402" i="2"/>
  <c r="O9410" i="2"/>
  <c r="O9418" i="2"/>
  <c r="O9426" i="2"/>
  <c r="O9434" i="2"/>
  <c r="O9442" i="2"/>
  <c r="O9450" i="2"/>
  <c r="O9458" i="2"/>
  <c r="O9466" i="2"/>
  <c r="O9474" i="2"/>
  <c r="O9482" i="2"/>
  <c r="O9490" i="2"/>
  <c r="O9498" i="2"/>
  <c r="O9506" i="2"/>
  <c r="O9514" i="2"/>
  <c r="O9522" i="2"/>
  <c r="O9530" i="2"/>
  <c r="O9538" i="2"/>
  <c r="O9546" i="2"/>
  <c r="O9554" i="2"/>
  <c r="O9562" i="2"/>
  <c r="O9570" i="2"/>
  <c r="O9578" i="2"/>
  <c r="O9586" i="2"/>
  <c r="O9594" i="2"/>
  <c r="O9602" i="2"/>
  <c r="O9610" i="2"/>
  <c r="O9618" i="2"/>
  <c r="O9626" i="2"/>
  <c r="O9634" i="2"/>
  <c r="O9642" i="2"/>
  <c r="O9650" i="2"/>
  <c r="O9658" i="2"/>
  <c r="O9666" i="2"/>
  <c r="O9674" i="2"/>
  <c r="O9682" i="2"/>
  <c r="O9690" i="2"/>
  <c r="O9698" i="2"/>
  <c r="O9706" i="2"/>
  <c r="O9714" i="2"/>
  <c r="O9722" i="2"/>
  <c r="O9730" i="2"/>
  <c r="O9738" i="2"/>
  <c r="O9746" i="2"/>
  <c r="O9754" i="2"/>
  <c r="O9762" i="2"/>
  <c r="O9770" i="2"/>
  <c r="O9778" i="2"/>
  <c r="O9786" i="2"/>
  <c r="O9794" i="2"/>
  <c r="O9802" i="2"/>
  <c r="O9810" i="2"/>
  <c r="O9818" i="2"/>
  <c r="O9826" i="2"/>
  <c r="O9834" i="2"/>
  <c r="O9842" i="2"/>
  <c r="O9850" i="2"/>
  <c r="O9858" i="2"/>
  <c r="O9866" i="2"/>
  <c r="O9874" i="2"/>
  <c r="O9882" i="2"/>
  <c r="O9890" i="2"/>
  <c r="O9898" i="2"/>
  <c r="O9906" i="2"/>
  <c r="O9914" i="2"/>
  <c r="O9930" i="2"/>
  <c r="O9938" i="2"/>
  <c r="O9946" i="2"/>
  <c r="O9962" i="2"/>
  <c r="O9978" i="2"/>
  <c r="O9994" i="2"/>
  <c r="O10010" i="2"/>
  <c r="O10026" i="2"/>
  <c r="O10050" i="2"/>
  <c r="O10074" i="2"/>
  <c r="O10098" i="2"/>
  <c r="O10122" i="2"/>
  <c r="O10146" i="2"/>
  <c r="O10170" i="2"/>
  <c r="O10186" i="2"/>
  <c r="O1446" i="2"/>
  <c r="O2164" i="2"/>
  <c r="O2668" i="2"/>
  <c r="O2951" i="2"/>
  <c r="O3207" i="2"/>
  <c r="O3428" i="2"/>
  <c r="O3574" i="2"/>
  <c r="O3707" i="2"/>
  <c r="O3835" i="2"/>
  <c r="O3963" i="2"/>
  <c r="O4091" i="2"/>
  <c r="O4196" i="2"/>
  <c r="O4286" i="2"/>
  <c r="O4351" i="2"/>
  <c r="O4415" i="2"/>
  <c r="O4479" i="2"/>
  <c r="O4543" i="2"/>
  <c r="O4607" i="2"/>
  <c r="O4671" i="2"/>
  <c r="O4735" i="2"/>
  <c r="O4799" i="2"/>
  <c r="O4863" i="2"/>
  <c r="O4927" i="2"/>
  <c r="O4991" i="2"/>
  <c r="O5055" i="2"/>
  <c r="O5119" i="2"/>
  <c r="O5183" i="2"/>
  <c r="O5247" i="2"/>
  <c r="O5311" i="2"/>
  <c r="O5375" i="2"/>
  <c r="O5439" i="2"/>
  <c r="O5503" i="2"/>
  <c r="O5567" i="2"/>
  <c r="O5631" i="2"/>
  <c r="O5695" i="2"/>
  <c r="O5759" i="2"/>
  <c r="O5823" i="2"/>
  <c r="O5876" i="2"/>
  <c r="O5925" i="2"/>
  <c r="O5967" i="2"/>
  <c r="O6010" i="2"/>
  <c r="O6053" i="2"/>
  <c r="O6095" i="2"/>
  <c r="O6138" i="2"/>
  <c r="O6181" i="2"/>
  <c r="O6221" i="2"/>
  <c r="O6253" i="2"/>
  <c r="O6285" i="2"/>
  <c r="O6317" i="2"/>
  <c r="O6349" i="2"/>
  <c r="O6381" i="2"/>
  <c r="O6413" i="2"/>
  <c r="O6445" i="2"/>
  <c r="O6477" i="2"/>
  <c r="O6509" i="2"/>
  <c r="O6541" i="2"/>
  <c r="O6573" i="2"/>
  <c r="O6605" i="2"/>
  <c r="O6630" i="2"/>
  <c r="O6658" i="2"/>
  <c r="O6683" i="2"/>
  <c r="O6708" i="2"/>
  <c r="O6733" i="2"/>
  <c r="O6758" i="2"/>
  <c r="O6786" i="2"/>
  <c r="O6811" i="2"/>
  <c r="O6836" i="2"/>
  <c r="O6861" i="2"/>
  <c r="O6886" i="2"/>
  <c r="O6914" i="2"/>
  <c r="O6939" i="2"/>
  <c r="O6964" i="2"/>
  <c r="O6989" i="2"/>
  <c r="O7014" i="2"/>
  <c r="O7042" i="2"/>
  <c r="O7067" i="2"/>
  <c r="O7092" i="2"/>
  <c r="O7117" i="2"/>
  <c r="O7142" i="2"/>
  <c r="O7170" i="2"/>
  <c r="O7195" i="2"/>
  <c r="O7220" i="2"/>
  <c r="O7245" i="2"/>
  <c r="O7270" i="2"/>
  <c r="O7298" i="2"/>
  <c r="O7323" i="2"/>
  <c r="O7346" i="2"/>
  <c r="O7366" i="2"/>
  <c r="O7388" i="2"/>
  <c r="O7410" i="2"/>
  <c r="O7430" i="2"/>
  <c r="O7452" i="2"/>
  <c r="O7474" i="2"/>
  <c r="O7494" i="2"/>
  <c r="O7512" i="2"/>
  <c r="O7528" i="2"/>
  <c r="O7544" i="2"/>
  <c r="O7560" i="2"/>
  <c r="O7576" i="2"/>
  <c r="O7592" i="2"/>
  <c r="O7608" i="2"/>
  <c r="O7624" i="2"/>
  <c r="O7640" i="2"/>
  <c r="O7656" i="2"/>
  <c r="O7672" i="2"/>
  <c r="O7688" i="2"/>
  <c r="O7704" i="2"/>
  <c r="O7720" i="2"/>
  <c r="O7736" i="2"/>
  <c r="O7752" i="2"/>
  <c r="O7768" i="2"/>
  <c r="O7783" i="2"/>
  <c r="O7797" i="2"/>
  <c r="O7808" i="2"/>
  <c r="O7822" i="2"/>
  <c r="O7833" i="2"/>
  <c r="O7847" i="2"/>
  <c r="O7861" i="2"/>
  <c r="O7872" i="2"/>
  <c r="O7886" i="2"/>
  <c r="O7897" i="2"/>
  <c r="O7911" i="2"/>
  <c r="O7925" i="2"/>
  <c r="O7936" i="2"/>
  <c r="O7950" i="2"/>
  <c r="O7961" i="2"/>
  <c r="O7975" i="2"/>
  <c r="O7989" i="2"/>
  <c r="O8000" i="2"/>
  <c r="O8014" i="2"/>
  <c r="O8025" i="2"/>
  <c r="O8039" i="2"/>
  <c r="O8053" i="2"/>
  <c r="O8064" i="2"/>
  <c r="O8078" i="2"/>
  <c r="O8089" i="2"/>
  <c r="O8103" i="2"/>
  <c r="O8117" i="2"/>
  <c r="O8128" i="2"/>
  <c r="O8142" i="2"/>
  <c r="O8153" i="2"/>
  <c r="O8167" i="2"/>
  <c r="O8181" i="2"/>
  <c r="O8192" i="2"/>
  <c r="O8206" i="2"/>
  <c r="O8217" i="2"/>
  <c r="O8231" i="2"/>
  <c r="O8245" i="2"/>
  <c r="O8256" i="2"/>
  <c r="O8270" i="2"/>
  <c r="O8281" i="2"/>
  <c r="O8295" i="2"/>
  <c r="O8309" i="2"/>
  <c r="O8320" i="2"/>
  <c r="O8334" i="2"/>
  <c r="O8345" i="2"/>
  <c r="O8359" i="2"/>
  <c r="O8373" i="2"/>
  <c r="O8384" i="2"/>
  <c r="O8398" i="2"/>
  <c r="O8409" i="2"/>
  <c r="O8423" i="2"/>
  <c r="O8437" i="2"/>
  <c r="O8448" i="2"/>
  <c r="O8462" i="2"/>
  <c r="O8473" i="2"/>
  <c r="O8487" i="2"/>
  <c r="O8501" i="2"/>
  <c r="O8512" i="2"/>
  <c r="O8526" i="2"/>
  <c r="O8537" i="2"/>
  <c r="O8551" i="2"/>
  <c r="O8565" i="2"/>
  <c r="O8576" i="2"/>
  <c r="O8590" i="2"/>
  <c r="O8601" i="2"/>
  <c r="O8615" i="2"/>
  <c r="O8629" i="2"/>
  <c r="O8640" i="2"/>
  <c r="O8654" i="2"/>
  <c r="O8665" i="2"/>
  <c r="O8679" i="2"/>
  <c r="O8693" i="2"/>
  <c r="O8704" i="2"/>
  <c r="O8718" i="2"/>
  <c r="O8729" i="2"/>
  <c r="O8739" i="2"/>
  <c r="O8748" i="2"/>
  <c r="O8757" i="2"/>
  <c r="O8766" i="2"/>
  <c r="O8775" i="2"/>
  <c r="O8784" i="2"/>
  <c r="O8793" i="2"/>
  <c r="O8803" i="2"/>
  <c r="O8812" i="2"/>
  <c r="O8821" i="2"/>
  <c r="O8830" i="2"/>
  <c r="O8839" i="2"/>
  <c r="O8848" i="2"/>
  <c r="O8857" i="2"/>
  <c r="O8867" i="2"/>
  <c r="O8876" i="2"/>
  <c r="O8885" i="2"/>
  <c r="O8894" i="2"/>
  <c r="O8903" i="2"/>
  <c r="O8912" i="2"/>
  <c r="O8921" i="2"/>
  <c r="O8931" i="2"/>
  <c r="O8940" i="2"/>
  <c r="O8949" i="2"/>
  <c r="O8958" i="2"/>
  <c r="O8967" i="2"/>
  <c r="O8976" i="2"/>
  <c r="O8985" i="2"/>
  <c r="O8995" i="2"/>
  <c r="O9004" i="2"/>
  <c r="O9013" i="2"/>
  <c r="O9022" i="2"/>
  <c r="O9031" i="2"/>
  <c r="O9040" i="2"/>
  <c r="O9049" i="2"/>
  <c r="O9059" i="2"/>
  <c r="O9068" i="2"/>
  <c r="O9077" i="2"/>
  <c r="O9086" i="2"/>
  <c r="O9095" i="2"/>
  <c r="O9104" i="2"/>
  <c r="O9113" i="2"/>
  <c r="O9123" i="2"/>
  <c r="O9131" i="2"/>
  <c r="O9139" i="2"/>
  <c r="O9147" i="2"/>
  <c r="O9155" i="2"/>
  <c r="O9163" i="2"/>
  <c r="O9171" i="2"/>
  <c r="O9179" i="2"/>
  <c r="O9187" i="2"/>
  <c r="O9195" i="2"/>
  <c r="O9203" i="2"/>
  <c r="O9211" i="2"/>
  <c r="O9219" i="2"/>
  <c r="O9227" i="2"/>
  <c r="O9235" i="2"/>
  <c r="O9243" i="2"/>
  <c r="O9251" i="2"/>
  <c r="O9259" i="2"/>
  <c r="O9267" i="2"/>
  <c r="O9275" i="2"/>
  <c r="O9283" i="2"/>
  <c r="O9291" i="2"/>
  <c r="O9299" i="2"/>
  <c r="O9307" i="2"/>
  <c r="O9315" i="2"/>
  <c r="O9323" i="2"/>
  <c r="O9331" i="2"/>
  <c r="O9339" i="2"/>
  <c r="O9347" i="2"/>
  <c r="O9355" i="2"/>
  <c r="O9363" i="2"/>
  <c r="O9371" i="2"/>
  <c r="O9379" i="2"/>
  <c r="O9387" i="2"/>
  <c r="O9395" i="2"/>
  <c r="O9403" i="2"/>
  <c r="O9411" i="2"/>
  <c r="O9419" i="2"/>
  <c r="O9427" i="2"/>
  <c r="O9435" i="2"/>
  <c r="O9443" i="2"/>
  <c r="O9451" i="2"/>
  <c r="O9459" i="2"/>
  <c r="O9467" i="2"/>
  <c r="O9475" i="2"/>
  <c r="O9483" i="2"/>
  <c r="O9491" i="2"/>
  <c r="O9499" i="2"/>
  <c r="O9507" i="2"/>
  <c r="O9515" i="2"/>
  <c r="O9523" i="2"/>
  <c r="O9531" i="2"/>
  <c r="O9539" i="2"/>
  <c r="O9547" i="2"/>
  <c r="O9555" i="2"/>
  <c r="O9563" i="2"/>
  <c r="O9571" i="2"/>
  <c r="O9579" i="2"/>
  <c r="O9587" i="2"/>
  <c r="O9595" i="2"/>
  <c r="O9603" i="2"/>
  <c r="O9611" i="2"/>
  <c r="O9619" i="2"/>
  <c r="O9627" i="2"/>
  <c r="O9635" i="2"/>
  <c r="O9643" i="2"/>
  <c r="O9651" i="2"/>
  <c r="O9659" i="2"/>
  <c r="O9667" i="2"/>
  <c r="O9675" i="2"/>
  <c r="O9683" i="2"/>
  <c r="O9691" i="2"/>
  <c r="O9699" i="2"/>
  <c r="O9707" i="2"/>
  <c r="O9715" i="2"/>
  <c r="O9723" i="2"/>
  <c r="O9731" i="2"/>
  <c r="O9739" i="2"/>
  <c r="O9747" i="2"/>
  <c r="O9755" i="2"/>
  <c r="O9763" i="2"/>
  <c r="O9771" i="2"/>
  <c r="O9779" i="2"/>
  <c r="O9787" i="2"/>
  <c r="O9795" i="2"/>
  <c r="O9803" i="2"/>
  <c r="O9811" i="2"/>
  <c r="O9819" i="2"/>
  <c r="O9827" i="2"/>
  <c r="O9835" i="2"/>
  <c r="O9843" i="2"/>
  <c r="O9851" i="2"/>
  <c r="O9859" i="2"/>
  <c r="O9867" i="2"/>
  <c r="O9875" i="2"/>
  <c r="O9883" i="2"/>
  <c r="O9891" i="2"/>
  <c r="O9899" i="2"/>
  <c r="O9907" i="2"/>
  <c r="O9915" i="2"/>
  <c r="O9923" i="2"/>
  <c r="O9931" i="2"/>
  <c r="O9939" i="2"/>
  <c r="O9947" i="2"/>
  <c r="O9955" i="2"/>
  <c r="O9963" i="2"/>
  <c r="O9971" i="2"/>
  <c r="O9979" i="2"/>
  <c r="O9987" i="2"/>
  <c r="O9995" i="2"/>
  <c r="O10003" i="2"/>
  <c r="O10011" i="2"/>
  <c r="O10019" i="2"/>
  <c r="O10027" i="2"/>
  <c r="O10035" i="2"/>
  <c r="O10043" i="2"/>
  <c r="O10051" i="2"/>
  <c r="O10059" i="2"/>
  <c r="O10067" i="2"/>
  <c r="O10075" i="2"/>
  <c r="O10083" i="2"/>
  <c r="O10091" i="2"/>
  <c r="O10099" i="2"/>
  <c r="O10107" i="2"/>
  <c r="O1447" i="2"/>
  <c r="O2165" i="2"/>
  <c r="O2669" i="2"/>
  <c r="O2952" i="2"/>
  <c r="O3208" i="2"/>
  <c r="O3429" i="2"/>
  <c r="O3575" i="2"/>
  <c r="O3708" i="2"/>
  <c r="O3836" i="2"/>
  <c r="O3964" i="2"/>
  <c r="O4092" i="2"/>
  <c r="O4200" i="2"/>
  <c r="O4288" i="2"/>
  <c r="O4352" i="2"/>
  <c r="O4416" i="2"/>
  <c r="O4480" i="2"/>
  <c r="O4544" i="2"/>
  <c r="O4608" i="2"/>
  <c r="O4672" i="2"/>
  <c r="O4736" i="2"/>
  <c r="O4800" i="2"/>
  <c r="O4864" i="2"/>
  <c r="O4928" i="2"/>
  <c r="O4992" i="2"/>
  <c r="O5056" i="2"/>
  <c r="O5120" i="2"/>
  <c r="O5184" i="2"/>
  <c r="O5248" i="2"/>
  <c r="O5312" i="2"/>
  <c r="O5376" i="2"/>
  <c r="O5440" i="2"/>
  <c r="O5504" i="2"/>
  <c r="O5568" i="2"/>
  <c r="O5632" i="2"/>
  <c r="O5696" i="2"/>
  <c r="O5760" i="2"/>
  <c r="O5824" i="2"/>
  <c r="O5877" i="2"/>
  <c r="O5926" i="2"/>
  <c r="O5968" i="2"/>
  <c r="O6012" i="2"/>
  <c r="O6054" i="2"/>
  <c r="O6096" i="2"/>
  <c r="O6140" i="2"/>
  <c r="O6182" i="2"/>
  <c r="O6222" i="2"/>
  <c r="O6254" i="2"/>
  <c r="O6286" i="2"/>
  <c r="O6318" i="2"/>
  <c r="O6350" i="2"/>
  <c r="O6382" i="2"/>
  <c r="O6414" i="2"/>
  <c r="O6446" i="2"/>
  <c r="O6478" i="2"/>
  <c r="O6510" i="2"/>
  <c r="O6542" i="2"/>
  <c r="O6574" i="2"/>
  <c r="O6606" i="2"/>
  <c r="O6634" i="2"/>
  <c r="O6659" i="2"/>
  <c r="O6684" i="2"/>
  <c r="O6709" i="2"/>
  <c r="O6734" i="2"/>
  <c r="O6762" i="2"/>
  <c r="O6787" i="2"/>
  <c r="O6812" i="2"/>
  <c r="O6837" i="2"/>
  <c r="O6862" i="2"/>
  <c r="O6890" i="2"/>
  <c r="O6915" i="2"/>
  <c r="O6940" i="2"/>
  <c r="O6965" i="2"/>
  <c r="O6990" i="2"/>
  <c r="O7018" i="2"/>
  <c r="O7043" i="2"/>
  <c r="O7068" i="2"/>
  <c r="O7093" i="2"/>
  <c r="O7118" i="2"/>
  <c r="O7146" i="2"/>
  <c r="O7171" i="2"/>
  <c r="O7196" i="2"/>
  <c r="O7221" i="2"/>
  <c r="O7246" i="2"/>
  <c r="O7274" i="2"/>
  <c r="O7299" i="2"/>
  <c r="O7324" i="2"/>
  <c r="O7347" i="2"/>
  <c r="O7368" i="2"/>
  <c r="O7389" i="2"/>
  <c r="O7411" i="2"/>
  <c r="O7432" i="2"/>
  <c r="O7453" i="2"/>
  <c r="O7475" i="2"/>
  <c r="O7495" i="2"/>
  <c r="O7513" i="2"/>
  <c r="O7529" i="2"/>
  <c r="O7545" i="2"/>
  <c r="O7561" i="2"/>
  <c r="O7577" i="2"/>
  <c r="O7593" i="2"/>
  <c r="O7609" i="2"/>
  <c r="O7625" i="2"/>
  <c r="O7641" i="2"/>
  <c r="O7657" i="2"/>
  <c r="O7673" i="2"/>
  <c r="O7689" i="2"/>
  <c r="O7705" i="2"/>
  <c r="O7721" i="2"/>
  <c r="O7737" i="2"/>
  <c r="O7753" i="2"/>
  <c r="O7769" i="2"/>
  <c r="O7784" i="2"/>
  <c r="O7798" i="2"/>
  <c r="O7809" i="2"/>
  <c r="O7823" i="2"/>
  <c r="O7837" i="2"/>
  <c r="O7848" i="2"/>
  <c r="O7862" i="2"/>
  <c r="O7873" i="2"/>
  <c r="O7887" i="2"/>
  <c r="O7901" i="2"/>
  <c r="O7912" i="2"/>
  <c r="O7926" i="2"/>
  <c r="O7937" i="2"/>
  <c r="O7951" i="2"/>
  <c r="O7965" i="2"/>
  <c r="O7976" i="2"/>
  <c r="O7990" i="2"/>
  <c r="O8001" i="2"/>
  <c r="O8015" i="2"/>
  <c r="O8029" i="2"/>
  <c r="O8040" i="2"/>
  <c r="O8054" i="2"/>
  <c r="O8065" i="2"/>
  <c r="O8079" i="2"/>
  <c r="O8093" i="2"/>
  <c r="O8104" i="2"/>
  <c r="O8118" i="2"/>
  <c r="O8129" i="2"/>
  <c r="O8143" i="2"/>
  <c r="O8157" i="2"/>
  <c r="O8168" i="2"/>
  <c r="O8182" i="2"/>
  <c r="O8193" i="2"/>
  <c r="O8207" i="2"/>
  <c r="O8221" i="2"/>
  <c r="O8232" i="2"/>
  <c r="O8246" i="2"/>
  <c r="O8257" i="2"/>
  <c r="O8271" i="2"/>
  <c r="O8285" i="2"/>
  <c r="O8296" i="2"/>
  <c r="O8310" i="2"/>
  <c r="O8321" i="2"/>
  <c r="O8335" i="2"/>
  <c r="O8349" i="2"/>
  <c r="O8360" i="2"/>
  <c r="O8374" i="2"/>
  <c r="O8385" i="2"/>
  <c r="O8399" i="2"/>
  <c r="O8413" i="2"/>
  <c r="O8424" i="2"/>
  <c r="O8438" i="2"/>
  <c r="O8449" i="2"/>
  <c r="O8463" i="2"/>
  <c r="O8477" i="2"/>
  <c r="O8488" i="2"/>
  <c r="O8502" i="2"/>
  <c r="O8513" i="2"/>
  <c r="O8527" i="2"/>
  <c r="O8541" i="2"/>
  <c r="O8552" i="2"/>
  <c r="O8566" i="2"/>
  <c r="O8577" i="2"/>
  <c r="O8591" i="2"/>
  <c r="O8605" i="2"/>
  <c r="O8616" i="2"/>
  <c r="O8630" i="2"/>
  <c r="O8641" i="2"/>
  <c r="O8655" i="2"/>
  <c r="O8669" i="2"/>
  <c r="O8680" i="2"/>
  <c r="O8694" i="2"/>
  <c r="O8705" i="2"/>
  <c r="O8719" i="2"/>
  <c r="O8731" i="2"/>
  <c r="O8740" i="2"/>
  <c r="O8749" i="2"/>
  <c r="O8758" i="2"/>
  <c r="O8767" i="2"/>
  <c r="O8776" i="2"/>
  <c r="O8785" i="2"/>
  <c r="O8795" i="2"/>
  <c r="O8804" i="2"/>
  <c r="O8813" i="2"/>
  <c r="O8822" i="2"/>
  <c r="O8831" i="2"/>
  <c r="O8840" i="2"/>
  <c r="O8849" i="2"/>
  <c r="O8859" i="2"/>
  <c r="O8868" i="2"/>
  <c r="O8877" i="2"/>
  <c r="O8886" i="2"/>
  <c r="O8895" i="2"/>
  <c r="O8904" i="2"/>
  <c r="O8913" i="2"/>
  <c r="O8923" i="2"/>
  <c r="O8932" i="2"/>
  <c r="O8941" i="2"/>
  <c r="O8950" i="2"/>
  <c r="O8959" i="2"/>
  <c r="O8968" i="2"/>
  <c r="O8977" i="2"/>
  <c r="O8987" i="2"/>
  <c r="O8996" i="2"/>
  <c r="O9005" i="2"/>
  <c r="O9014" i="2"/>
  <c r="O9023" i="2"/>
  <c r="O9032" i="2"/>
  <c r="O9041" i="2"/>
  <c r="O9051" i="2"/>
  <c r="O9060" i="2"/>
  <c r="O9069" i="2"/>
  <c r="O9078" i="2"/>
  <c r="O9087" i="2"/>
  <c r="O9096" i="2"/>
  <c r="O9105" i="2"/>
  <c r="O9115" i="2"/>
  <c r="O9124" i="2"/>
  <c r="O9132" i="2"/>
  <c r="O9140" i="2"/>
  <c r="O9148" i="2"/>
  <c r="O9156" i="2"/>
  <c r="O9164" i="2"/>
  <c r="O9172" i="2"/>
  <c r="O9180" i="2"/>
  <c r="O9188" i="2"/>
  <c r="O9196" i="2"/>
  <c r="O9204" i="2"/>
  <c r="O9212" i="2"/>
  <c r="O9220" i="2"/>
  <c r="O9228" i="2"/>
  <c r="O9236" i="2"/>
  <c r="O9244" i="2"/>
  <c r="O9252" i="2"/>
  <c r="O9260" i="2"/>
  <c r="O9268" i="2"/>
  <c r="O9276" i="2"/>
  <c r="O9284" i="2"/>
  <c r="O9292" i="2"/>
  <c r="O9300" i="2"/>
  <c r="O9308" i="2"/>
  <c r="O9316" i="2"/>
  <c r="O9324" i="2"/>
  <c r="O9332" i="2"/>
  <c r="O9340" i="2"/>
  <c r="O9348" i="2"/>
  <c r="O9356" i="2"/>
  <c r="O9364" i="2"/>
  <c r="O9372" i="2"/>
  <c r="O9380" i="2"/>
  <c r="O9388" i="2"/>
  <c r="O9396" i="2"/>
  <c r="O9404" i="2"/>
  <c r="O9412" i="2"/>
  <c r="O9420" i="2"/>
  <c r="O9428" i="2"/>
  <c r="O9436" i="2"/>
  <c r="O9444" i="2"/>
  <c r="O9452" i="2"/>
  <c r="O9460" i="2"/>
  <c r="O9468" i="2"/>
  <c r="O9476" i="2"/>
  <c r="O9484" i="2"/>
  <c r="O9492" i="2"/>
  <c r="O9500" i="2"/>
  <c r="O9508" i="2"/>
  <c r="O9516" i="2"/>
  <c r="O9524" i="2"/>
  <c r="O9532" i="2"/>
  <c r="O9540" i="2"/>
  <c r="O9548" i="2"/>
  <c r="O9556" i="2"/>
  <c r="O9564" i="2"/>
  <c r="O9572" i="2"/>
  <c r="O9580" i="2"/>
  <c r="O9588" i="2"/>
  <c r="O9596" i="2"/>
  <c r="O9604" i="2"/>
  <c r="O9612" i="2"/>
  <c r="O9620" i="2"/>
  <c r="O9628" i="2"/>
  <c r="O9636" i="2"/>
  <c r="O9644" i="2"/>
  <c r="O9652" i="2"/>
  <c r="O9660" i="2"/>
  <c r="O9668" i="2"/>
  <c r="O9676" i="2"/>
  <c r="O9684" i="2"/>
  <c r="O9692" i="2"/>
  <c r="O9700" i="2"/>
  <c r="O9708" i="2"/>
  <c r="O9716" i="2"/>
  <c r="O9724" i="2"/>
  <c r="O9732" i="2"/>
  <c r="O9740" i="2"/>
  <c r="O9748" i="2"/>
  <c r="O9756" i="2"/>
  <c r="O9764" i="2"/>
  <c r="O9772" i="2"/>
  <c r="O9780" i="2"/>
  <c r="O9788" i="2"/>
  <c r="O9796" i="2"/>
  <c r="O9804" i="2"/>
  <c r="O9812" i="2"/>
  <c r="O9820" i="2"/>
  <c r="O9828" i="2"/>
  <c r="O9836" i="2"/>
  <c r="O9844" i="2"/>
  <c r="O9852" i="2"/>
  <c r="O9860" i="2"/>
  <c r="O9868" i="2"/>
  <c r="O9876" i="2"/>
  <c r="O9884" i="2"/>
  <c r="O9892" i="2"/>
  <c r="O9900" i="2"/>
  <c r="O9908" i="2"/>
  <c r="O9916" i="2"/>
  <c r="O9924" i="2"/>
  <c r="O9932" i="2"/>
  <c r="O9940" i="2"/>
  <c r="O9948" i="2"/>
  <c r="O9956" i="2"/>
  <c r="O9964" i="2"/>
  <c r="O9972" i="2"/>
  <c r="O9980" i="2"/>
  <c r="O9988" i="2"/>
  <c r="O9996" i="2"/>
  <c r="O10004" i="2"/>
  <c r="O10012" i="2"/>
  <c r="O10020" i="2"/>
  <c r="O1905" i="2"/>
  <c r="O2821" i="2"/>
  <c r="O3333" i="2"/>
  <c r="O3641" i="2"/>
  <c r="O3897" i="2"/>
  <c r="O4144" i="2"/>
  <c r="O4317" i="2"/>
  <c r="O4445" i="2"/>
  <c r="O4573" i="2"/>
  <c r="O4701" i="2"/>
  <c r="O4829" i="2"/>
  <c r="O4957" i="2"/>
  <c r="O5085" i="2"/>
  <c r="O5213" i="2"/>
  <c r="O5341" i="2"/>
  <c r="O5469" i="2"/>
  <c r="O5597" i="2"/>
  <c r="O5725" i="2"/>
  <c r="O5846" i="2"/>
  <c r="O5943" i="2"/>
  <c r="O6029" i="2"/>
  <c r="O6114" i="2"/>
  <c r="O6199" i="2"/>
  <c r="O6267" i="2"/>
  <c r="O6331" i="2"/>
  <c r="O6395" i="2"/>
  <c r="O6459" i="2"/>
  <c r="O6523" i="2"/>
  <c r="O6587" i="2"/>
  <c r="O6642" i="2"/>
  <c r="O6692" i="2"/>
  <c r="O6742" i="2"/>
  <c r="O6795" i="2"/>
  <c r="O6845" i="2"/>
  <c r="O6898" i="2"/>
  <c r="O6948" i="2"/>
  <c r="O6998" i="2"/>
  <c r="O7051" i="2"/>
  <c r="O7101" i="2"/>
  <c r="O7154" i="2"/>
  <c r="O7204" i="2"/>
  <c r="O7254" i="2"/>
  <c r="O7307" i="2"/>
  <c r="O7354" i="2"/>
  <c r="O7396" i="2"/>
  <c r="O7438" i="2"/>
  <c r="O7482" i="2"/>
  <c r="O7518" i="2"/>
  <c r="O7550" i="2"/>
  <c r="O7582" i="2"/>
  <c r="O7614" i="2"/>
  <c r="O7646" i="2"/>
  <c r="O7678" i="2"/>
  <c r="O7710" i="2"/>
  <c r="O7742" i="2"/>
  <c r="O7774" i="2"/>
  <c r="O7799" i="2"/>
  <c r="O7824" i="2"/>
  <c r="O7849" i="2"/>
  <c r="O7877" i="2"/>
  <c r="O7902" i="2"/>
  <c r="O7927" i="2"/>
  <c r="O7952" i="2"/>
  <c r="O7977" i="2"/>
  <c r="O8005" i="2"/>
  <c r="O8030" i="2"/>
  <c r="O8055" i="2"/>
  <c r="O8080" i="2"/>
  <c r="O8105" i="2"/>
  <c r="O8133" i="2"/>
  <c r="O8158" i="2"/>
  <c r="O8183" i="2"/>
  <c r="O8208" i="2"/>
  <c r="O8233" i="2"/>
  <c r="O8261" i="2"/>
  <c r="O8286" i="2"/>
  <c r="O8311" i="2"/>
  <c r="O8336" i="2"/>
  <c r="O8361" i="2"/>
  <c r="O8389" i="2"/>
  <c r="O8414" i="2"/>
  <c r="O8439" i="2"/>
  <c r="O8464" i="2"/>
  <c r="O8489" i="2"/>
  <c r="O8517" i="2"/>
  <c r="O8542" i="2"/>
  <c r="O8567" i="2"/>
  <c r="O8592" i="2"/>
  <c r="O8617" i="2"/>
  <c r="O8645" i="2"/>
  <c r="O8670" i="2"/>
  <c r="O8695" i="2"/>
  <c r="O8720" i="2"/>
  <c r="O8741" i="2"/>
  <c r="O8759" i="2"/>
  <c r="O8777" i="2"/>
  <c r="O8796" i="2"/>
  <c r="O8814" i="2"/>
  <c r="O8832" i="2"/>
  <c r="O8851" i="2"/>
  <c r="O8869" i="2"/>
  <c r="O8887" i="2"/>
  <c r="O8905" i="2"/>
  <c r="O8924" i="2"/>
  <c r="O8942" i="2"/>
  <c r="O8960" i="2"/>
  <c r="O8979" i="2"/>
  <c r="O8997" i="2"/>
  <c r="O9015" i="2"/>
  <c r="O9033" i="2"/>
  <c r="O9052" i="2"/>
  <c r="O9070" i="2"/>
  <c r="O9088" i="2"/>
  <c r="O9107" i="2"/>
  <c r="O9125" i="2"/>
  <c r="O9141" i="2"/>
  <c r="O9157" i="2"/>
  <c r="O9173" i="2"/>
  <c r="O9189" i="2"/>
  <c r="O9205" i="2"/>
  <c r="O9221" i="2"/>
  <c r="O9237" i="2"/>
  <c r="O9253" i="2"/>
  <c r="O9269" i="2"/>
  <c r="O9285" i="2"/>
  <c r="O9301" i="2"/>
  <c r="O9317" i="2"/>
  <c r="O9333" i="2"/>
  <c r="O9349" i="2"/>
  <c r="O9365" i="2"/>
  <c r="O9381" i="2"/>
  <c r="O9397" i="2"/>
  <c r="O9413" i="2"/>
  <c r="O9429" i="2"/>
  <c r="O9445" i="2"/>
  <c r="O9461" i="2"/>
  <c r="O9477" i="2"/>
  <c r="O9493" i="2"/>
  <c r="O9509" i="2"/>
  <c r="O9525" i="2"/>
  <c r="O9541" i="2"/>
  <c r="O9557" i="2"/>
  <c r="O9573" i="2"/>
  <c r="O9589" i="2"/>
  <c r="O9605" i="2"/>
  <c r="O9621" i="2"/>
  <c r="O9637" i="2"/>
  <c r="O9653" i="2"/>
  <c r="O9669" i="2"/>
  <c r="O9685" i="2"/>
  <c r="O9701" i="2"/>
  <c r="O9717" i="2"/>
  <c r="O9733" i="2"/>
  <c r="O9749" i="2"/>
  <c r="O9765" i="2"/>
  <c r="O9781" i="2"/>
  <c r="O9797" i="2"/>
  <c r="O9813" i="2"/>
  <c r="O9829" i="2"/>
  <c r="O9845" i="2"/>
  <c r="O9861" i="2"/>
  <c r="O9877" i="2"/>
  <c r="O9893" i="2"/>
  <c r="O9909" i="2"/>
  <c r="O9925" i="2"/>
  <c r="O9941" i="2"/>
  <c r="O9957" i="2"/>
  <c r="O9973" i="2"/>
  <c r="O9989" i="2"/>
  <c r="O10005" i="2"/>
  <c r="O10021" i="2"/>
  <c r="O10032" i="2"/>
  <c r="O10046" i="2"/>
  <c r="O10060" i="2"/>
  <c r="O10071" i="2"/>
  <c r="O10085" i="2"/>
  <c r="O10096" i="2"/>
  <c r="O10110" i="2"/>
  <c r="O10120" i="2"/>
  <c r="O10132" i="2"/>
  <c r="O10142" i="2"/>
  <c r="O10152" i="2"/>
  <c r="O10164" i="2"/>
  <c r="O10174" i="2"/>
  <c r="O10184" i="2"/>
  <c r="O10195" i="2"/>
  <c r="O10048" i="2"/>
  <c r="O10076" i="2"/>
  <c r="O10101" i="2"/>
  <c r="O10112" i="2"/>
  <c r="O10134" i="2"/>
  <c r="O10166" i="2"/>
  <c r="O9928" i="2"/>
  <c r="O10024" i="2"/>
  <c r="O10063" i="2"/>
  <c r="O10102" i="2"/>
  <c r="O10135" i="2"/>
  <c r="O10167" i="2"/>
  <c r="O3077" i="2"/>
  <c r="O4381" i="2"/>
  <c r="O4893" i="2"/>
  <c r="O5277" i="2"/>
  <c r="O5789" i="2"/>
  <c r="O6071" i="2"/>
  <c r="O6363" i="2"/>
  <c r="O6555" i="2"/>
  <c r="O6717" i="2"/>
  <c r="O6923" i="2"/>
  <c r="O7076" i="2"/>
  <c r="O7282" i="2"/>
  <c r="O7418" i="2"/>
  <c r="O7566" i="2"/>
  <c r="O7630" i="2"/>
  <c r="O7758" i="2"/>
  <c r="O7838" i="2"/>
  <c r="O7941" i="2"/>
  <c r="O8016" i="2"/>
  <c r="O8119" i="2"/>
  <c r="O8197" i="2"/>
  <c r="O8272" i="2"/>
  <c r="O8375" i="2"/>
  <c r="O8453" i="2"/>
  <c r="O8553" i="2"/>
  <c r="O8631" i="2"/>
  <c r="O8681" i="2"/>
  <c r="O8768" i="2"/>
  <c r="O8805" i="2"/>
  <c r="O8878" i="2"/>
  <c r="O8933" i="2"/>
  <c r="O8969" i="2"/>
  <c r="O9061" i="2"/>
  <c r="O9116" i="2"/>
  <c r="O9165" i="2"/>
  <c r="O9229" i="2"/>
  <c r="O9325" i="2"/>
  <c r="O9405" i="2"/>
  <c r="O9469" i="2"/>
  <c r="O9533" i="2"/>
  <c r="O9597" i="2"/>
  <c r="O9661" i="2"/>
  <c r="O9709" i="2"/>
  <c r="O9741" i="2"/>
  <c r="O9789" i="2"/>
  <c r="O9837" i="2"/>
  <c r="O9901" i="2"/>
  <c r="O9981" i="2"/>
  <c r="O10053" i="2"/>
  <c r="O10116" i="2"/>
  <c r="O10158" i="2"/>
  <c r="O4510" i="2"/>
  <c r="O5662" i="2"/>
  <c r="O6158" i="2"/>
  <c r="O6556" i="2"/>
  <c r="O6874" i="2"/>
  <c r="O7180" i="2"/>
  <c r="O7419" i="2"/>
  <c r="O7663" i="2"/>
  <c r="O7814" i="2"/>
  <c r="O7967" i="2"/>
  <c r="O8095" i="2"/>
  <c r="O8248" i="2"/>
  <c r="O8326" i="2"/>
  <c r="O8479" i="2"/>
  <c r="O8607" i="2"/>
  <c r="O8751" i="2"/>
  <c r="O8843" i="2"/>
  <c r="O8934" i="2"/>
  <c r="O9025" i="2"/>
  <c r="O9134" i="2"/>
  <c r="O9214" i="2"/>
  <c r="O9310" i="2"/>
  <c r="O9390" i="2"/>
  <c r="O9486" i="2"/>
  <c r="O9534" i="2"/>
  <c r="O9630" i="2"/>
  <c r="O9710" i="2"/>
  <c r="O9806" i="2"/>
  <c r="O9854" i="2"/>
  <c r="O9918" i="2"/>
  <c r="O9982" i="2"/>
  <c r="O10054" i="2"/>
  <c r="O10127" i="2"/>
  <c r="O10191" i="2"/>
  <c r="O4383" i="2"/>
  <c r="O5407" i="2"/>
  <c r="O6074" i="2"/>
  <c r="O6619" i="2"/>
  <c r="O6925" i="2"/>
  <c r="O7181" i="2"/>
  <c r="O7378" i="2"/>
  <c r="O7696" i="2"/>
  <c r="O1907" i="2"/>
  <c r="O2822" i="2"/>
  <c r="O3334" i="2"/>
  <c r="O3642" i="2"/>
  <c r="O3898" i="2"/>
  <c r="O4145" i="2"/>
  <c r="O4318" i="2"/>
  <c r="O4446" i="2"/>
  <c r="O4574" i="2"/>
  <c r="O4702" i="2"/>
  <c r="O4830" i="2"/>
  <c r="O4958" i="2"/>
  <c r="O5086" i="2"/>
  <c r="O5214" i="2"/>
  <c r="O5342" i="2"/>
  <c r="O5470" i="2"/>
  <c r="O5598" i="2"/>
  <c r="O5726" i="2"/>
  <c r="O5847" i="2"/>
  <c r="O5944" i="2"/>
  <c r="O6030" i="2"/>
  <c r="O6116" i="2"/>
  <c r="O6200" i="2"/>
  <c r="O6268" i="2"/>
  <c r="O6332" i="2"/>
  <c r="O6396" i="2"/>
  <c r="O6460" i="2"/>
  <c r="O6524" i="2"/>
  <c r="O6588" i="2"/>
  <c r="O6643" i="2"/>
  <c r="O6693" i="2"/>
  <c r="O6746" i="2"/>
  <c r="O6796" i="2"/>
  <c r="O6846" i="2"/>
  <c r="O6899" i="2"/>
  <c r="O6949" i="2"/>
  <c r="O7002" i="2"/>
  <c r="O7052" i="2"/>
  <c r="O7102" i="2"/>
  <c r="O7155" i="2"/>
  <c r="O7205" i="2"/>
  <c r="O7258" i="2"/>
  <c r="O7308" i="2"/>
  <c r="O7355" i="2"/>
  <c r="O7397" i="2"/>
  <c r="O7440" i="2"/>
  <c r="O7483" i="2"/>
  <c r="O7519" i="2"/>
  <c r="O7551" i="2"/>
  <c r="O7583" i="2"/>
  <c r="O7615" i="2"/>
  <c r="O7647" i="2"/>
  <c r="O7679" i="2"/>
  <c r="O7711" i="2"/>
  <c r="O7743" i="2"/>
  <c r="O7775" i="2"/>
  <c r="O7800" i="2"/>
  <c r="O7825" i="2"/>
  <c r="O7853" i="2"/>
  <c r="O7878" i="2"/>
  <c r="O7903" i="2"/>
  <c r="O7928" i="2"/>
  <c r="O7953" i="2"/>
  <c r="O7981" i="2"/>
  <c r="O8006" i="2"/>
  <c r="O8031" i="2"/>
  <c r="O8056" i="2"/>
  <c r="O8081" i="2"/>
  <c r="O8109" i="2"/>
  <c r="O8134" i="2"/>
  <c r="O8159" i="2"/>
  <c r="O8184" i="2"/>
  <c r="O8209" i="2"/>
  <c r="O8237" i="2"/>
  <c r="O8262" i="2"/>
  <c r="O8287" i="2"/>
  <c r="O8312" i="2"/>
  <c r="O8337" i="2"/>
  <c r="O8365" i="2"/>
  <c r="O8390" i="2"/>
  <c r="O8415" i="2"/>
  <c r="O8440" i="2"/>
  <c r="O8465" i="2"/>
  <c r="O8493" i="2"/>
  <c r="O8518" i="2"/>
  <c r="O8543" i="2"/>
  <c r="O8568" i="2"/>
  <c r="O8593" i="2"/>
  <c r="O8621" i="2"/>
  <c r="O8646" i="2"/>
  <c r="O8671" i="2"/>
  <c r="O8696" i="2"/>
  <c r="O8721" i="2"/>
  <c r="O8742" i="2"/>
  <c r="O8760" i="2"/>
  <c r="O8779" i="2"/>
  <c r="O8797" i="2"/>
  <c r="O8815" i="2"/>
  <c r="O8833" i="2"/>
  <c r="O8852" i="2"/>
  <c r="O8870" i="2"/>
  <c r="O8888" i="2"/>
  <c r="O8907" i="2"/>
  <c r="O8925" i="2"/>
  <c r="O8943" i="2"/>
  <c r="O8961" i="2"/>
  <c r="O8980" i="2"/>
  <c r="O8998" i="2"/>
  <c r="O9016" i="2"/>
  <c r="O9035" i="2"/>
  <c r="O9053" i="2"/>
  <c r="O9071" i="2"/>
  <c r="O9089" i="2"/>
  <c r="O9108" i="2"/>
  <c r="O9126" i="2"/>
  <c r="O9142" i="2"/>
  <c r="O9158" i="2"/>
  <c r="O9174" i="2"/>
  <c r="O9190" i="2"/>
  <c r="O9206" i="2"/>
  <c r="O9222" i="2"/>
  <c r="O9238" i="2"/>
  <c r="O9254" i="2"/>
  <c r="O9270" i="2"/>
  <c r="O9286" i="2"/>
  <c r="O9302" i="2"/>
  <c r="O9318" i="2"/>
  <c r="O9334" i="2"/>
  <c r="O9350" i="2"/>
  <c r="O9366" i="2"/>
  <c r="O9382" i="2"/>
  <c r="O9398" i="2"/>
  <c r="O9414" i="2"/>
  <c r="O9430" i="2"/>
  <c r="O9446" i="2"/>
  <c r="O9462" i="2"/>
  <c r="O9478" i="2"/>
  <c r="O9494" i="2"/>
  <c r="O9510" i="2"/>
  <c r="O9526" i="2"/>
  <c r="O9542" i="2"/>
  <c r="O9558" i="2"/>
  <c r="O9574" i="2"/>
  <c r="O9590" i="2"/>
  <c r="O9606" i="2"/>
  <c r="O9622" i="2"/>
  <c r="O9638" i="2"/>
  <c r="O9654" i="2"/>
  <c r="O9670" i="2"/>
  <c r="O9686" i="2"/>
  <c r="O9702" i="2"/>
  <c r="O9718" i="2"/>
  <c r="O9734" i="2"/>
  <c r="O9750" i="2"/>
  <c r="O9766" i="2"/>
  <c r="O9782" i="2"/>
  <c r="O9798" i="2"/>
  <c r="O9814" i="2"/>
  <c r="O9830" i="2"/>
  <c r="O9846" i="2"/>
  <c r="O9862" i="2"/>
  <c r="O9878" i="2"/>
  <c r="O9894" i="2"/>
  <c r="O9910" i="2"/>
  <c r="O9926" i="2"/>
  <c r="O9942" i="2"/>
  <c r="O9958" i="2"/>
  <c r="O9974" i="2"/>
  <c r="O9990" i="2"/>
  <c r="O10006" i="2"/>
  <c r="O10022" i="2"/>
  <c r="O10036" i="2"/>
  <c r="O10047" i="2"/>
  <c r="O10061" i="2"/>
  <c r="O10072" i="2"/>
  <c r="O10086" i="2"/>
  <c r="O10100" i="2"/>
  <c r="O10111" i="2"/>
  <c r="O10123" i="2"/>
  <c r="O10133" i="2"/>
  <c r="O10143" i="2"/>
  <c r="O10155" i="2"/>
  <c r="O10165" i="2"/>
  <c r="O10175" i="2"/>
  <c r="O10187" i="2"/>
  <c r="O10196" i="2"/>
  <c r="O10023" i="2"/>
  <c r="O10144" i="2"/>
  <c r="O10188" i="2"/>
  <c r="O9960" i="2"/>
  <c r="O10038" i="2"/>
  <c r="O10088" i="2"/>
  <c r="O10147" i="2"/>
  <c r="O10189" i="2"/>
  <c r="O4025" i="2"/>
  <c r="O5021" i="2"/>
  <c r="O5896" i="2"/>
  <c r="O6427" i="2"/>
  <c r="O6770" i="2"/>
  <c r="O7026" i="2"/>
  <c r="O7332" i="2"/>
  <c r="O7598" i="2"/>
  <c r="O7785" i="2"/>
  <c r="O7966" i="2"/>
  <c r="O8144" i="2"/>
  <c r="O8325" i="2"/>
  <c r="O8478" i="2"/>
  <c r="O8656" i="2"/>
  <c r="O8841" i="2"/>
  <c r="O8988" i="2"/>
  <c r="O9079" i="2"/>
  <c r="O9197" i="2"/>
  <c r="O9277" i="2"/>
  <c r="O9357" i="2"/>
  <c r="O9437" i="2"/>
  <c r="O9517" i="2"/>
  <c r="O9613" i="2"/>
  <c r="O9725" i="2"/>
  <c r="O9869" i="2"/>
  <c r="O9965" i="2"/>
  <c r="O10039" i="2"/>
  <c r="O10103" i="2"/>
  <c r="O10148" i="2"/>
  <c r="O2419" i="2"/>
  <c r="O3500" i="2"/>
  <c r="O4026" i="2"/>
  <c r="O4638" i="2"/>
  <c r="O5022" i="2"/>
  <c r="O5790" i="2"/>
  <c r="O6236" i="2"/>
  <c r="O6618" i="2"/>
  <c r="O6924" i="2"/>
  <c r="O7230" i="2"/>
  <c r="O7567" i="2"/>
  <c r="O7759" i="2"/>
  <c r="O7992" i="2"/>
  <c r="O8198" i="2"/>
  <c r="O8351" i="2"/>
  <c r="O8582" i="2"/>
  <c r="O8788" i="2"/>
  <c r="O8952" i="2"/>
  <c r="O9080" i="2"/>
  <c r="O9198" i="2"/>
  <c r="O9326" i="2"/>
  <c r="O9454" i="2"/>
  <c r="O9550" i="2"/>
  <c r="O9646" i="2"/>
  <c r="O9742" i="2"/>
  <c r="O9822" i="2"/>
  <c r="O9966" i="2"/>
  <c r="O10079" i="2"/>
  <c r="O10159" i="2"/>
  <c r="O3501" i="2"/>
  <c r="O5023" i="2"/>
  <c r="O5989" i="2"/>
  <c r="O6557" i="2"/>
  <c r="O7028" i="2"/>
  <c r="O7503" i="2"/>
  <c r="O1908" i="2"/>
  <c r="O2823" i="2"/>
  <c r="O3335" i="2"/>
  <c r="O3643" i="2"/>
  <c r="O3899" i="2"/>
  <c r="O4146" i="2"/>
  <c r="O4319" i="2"/>
  <c r="O4447" i="2"/>
  <c r="O4575" i="2"/>
  <c r="O4703" i="2"/>
  <c r="O4831" i="2"/>
  <c r="O4959" i="2"/>
  <c r="O5087" i="2"/>
  <c r="O5215" i="2"/>
  <c r="O5343" i="2"/>
  <c r="O5471" i="2"/>
  <c r="O5599" i="2"/>
  <c r="O5727" i="2"/>
  <c r="O5848" i="2"/>
  <c r="O5946" i="2"/>
  <c r="O6031" i="2"/>
  <c r="O6117" i="2"/>
  <c r="O6202" i="2"/>
  <c r="O6269" i="2"/>
  <c r="O6333" i="2"/>
  <c r="O6397" i="2"/>
  <c r="O6461" i="2"/>
  <c r="O6525" i="2"/>
  <c r="O6589" i="2"/>
  <c r="O6644" i="2"/>
  <c r="O6694" i="2"/>
  <c r="O6747" i="2"/>
  <c r="O6797" i="2"/>
  <c r="O6850" i="2"/>
  <c r="O6900" i="2"/>
  <c r="O6950" i="2"/>
  <c r="O7003" i="2"/>
  <c r="O7053" i="2"/>
  <c r="O7106" i="2"/>
  <c r="O7156" i="2"/>
  <c r="O7206" i="2"/>
  <c r="O7259" i="2"/>
  <c r="O7309" i="2"/>
  <c r="O7356" i="2"/>
  <c r="O7398" i="2"/>
  <c r="O7442" i="2"/>
  <c r="O7484" i="2"/>
  <c r="O7520" i="2"/>
  <c r="O7552" i="2"/>
  <c r="O7584" i="2"/>
  <c r="O7616" i="2"/>
  <c r="O7648" i="2"/>
  <c r="O7680" i="2"/>
  <c r="O7712" i="2"/>
  <c r="O7744" i="2"/>
  <c r="O7776" i="2"/>
  <c r="O7801" i="2"/>
  <c r="O7829" i="2"/>
  <c r="O7854" i="2"/>
  <c r="O7879" i="2"/>
  <c r="O7904" i="2"/>
  <c r="O7929" i="2"/>
  <c r="O7957" i="2"/>
  <c r="O7982" i="2"/>
  <c r="O8007" i="2"/>
  <c r="O8032" i="2"/>
  <c r="O8057" i="2"/>
  <c r="O8085" i="2"/>
  <c r="O8110" i="2"/>
  <c r="O8135" i="2"/>
  <c r="O8160" i="2"/>
  <c r="O8185" i="2"/>
  <c r="O8213" i="2"/>
  <c r="O8238" i="2"/>
  <c r="O8263" i="2"/>
  <c r="O8288" i="2"/>
  <c r="O8313" i="2"/>
  <c r="O8341" i="2"/>
  <c r="O8366" i="2"/>
  <c r="O8391" i="2"/>
  <c r="O8416" i="2"/>
  <c r="O8441" i="2"/>
  <c r="O8469" i="2"/>
  <c r="O8494" i="2"/>
  <c r="O8519" i="2"/>
  <c r="O8544" i="2"/>
  <c r="O8569" i="2"/>
  <c r="O8597" i="2"/>
  <c r="O8622" i="2"/>
  <c r="O8647" i="2"/>
  <c r="O8672" i="2"/>
  <c r="O8697" i="2"/>
  <c r="O8725" i="2"/>
  <c r="O8743" i="2"/>
  <c r="O8761" i="2"/>
  <c r="O8780" i="2"/>
  <c r="O8798" i="2"/>
  <c r="O8816" i="2"/>
  <c r="O8835" i="2"/>
  <c r="O8853" i="2"/>
  <c r="O8871" i="2"/>
  <c r="O8889" i="2"/>
  <c r="O8908" i="2"/>
  <c r="O8926" i="2"/>
  <c r="O8944" i="2"/>
  <c r="O8963" i="2"/>
  <c r="O8981" i="2"/>
  <c r="O8999" i="2"/>
  <c r="O9017" i="2"/>
  <c r="O9036" i="2"/>
  <c r="O9054" i="2"/>
  <c r="O9072" i="2"/>
  <c r="O9091" i="2"/>
  <c r="O9109" i="2"/>
  <c r="O9127" i="2"/>
  <c r="O9143" i="2"/>
  <c r="O9159" i="2"/>
  <c r="O9175" i="2"/>
  <c r="O9191" i="2"/>
  <c r="O9207" i="2"/>
  <c r="O9223" i="2"/>
  <c r="O9239" i="2"/>
  <c r="O9255" i="2"/>
  <c r="O9271" i="2"/>
  <c r="O9287" i="2"/>
  <c r="O9303" i="2"/>
  <c r="O9319" i="2"/>
  <c r="O9335" i="2"/>
  <c r="O9351" i="2"/>
  <c r="O9367" i="2"/>
  <c r="O9383" i="2"/>
  <c r="O9399" i="2"/>
  <c r="O9415" i="2"/>
  <c r="O9431" i="2"/>
  <c r="O9447" i="2"/>
  <c r="O9463" i="2"/>
  <c r="O9479" i="2"/>
  <c r="O9495" i="2"/>
  <c r="O9511" i="2"/>
  <c r="O9527" i="2"/>
  <c r="O9543" i="2"/>
  <c r="O9559" i="2"/>
  <c r="O9575" i="2"/>
  <c r="O9591" i="2"/>
  <c r="O9607" i="2"/>
  <c r="O9623" i="2"/>
  <c r="O9639" i="2"/>
  <c r="O9655" i="2"/>
  <c r="O9671" i="2"/>
  <c r="O9687" i="2"/>
  <c r="O9703" i="2"/>
  <c r="O9719" i="2"/>
  <c r="O9735" i="2"/>
  <c r="O9751" i="2"/>
  <c r="O9767" i="2"/>
  <c r="O9783" i="2"/>
  <c r="O9799" i="2"/>
  <c r="O9815" i="2"/>
  <c r="O9831" i="2"/>
  <c r="O9847" i="2"/>
  <c r="O9863" i="2"/>
  <c r="O9879" i="2"/>
  <c r="O9895" i="2"/>
  <c r="O9911" i="2"/>
  <c r="O9927" i="2"/>
  <c r="O9943" i="2"/>
  <c r="O9959" i="2"/>
  <c r="O9975" i="2"/>
  <c r="O9991" i="2"/>
  <c r="O10007" i="2"/>
  <c r="O10037" i="2"/>
  <c r="O10062" i="2"/>
  <c r="O10087" i="2"/>
  <c r="O10124" i="2"/>
  <c r="O10156" i="2"/>
  <c r="O10176" i="2"/>
  <c r="O9944" i="2"/>
  <c r="O10077" i="2"/>
  <c r="O10125" i="2"/>
  <c r="O10179" i="2"/>
  <c r="O4509" i="2"/>
  <c r="O5405" i="2"/>
  <c r="O6235" i="2"/>
  <c r="O6667" i="2"/>
  <c r="O7126" i="2"/>
  <c r="O7501" i="2"/>
  <c r="O7726" i="2"/>
  <c r="O7888" i="2"/>
  <c r="O8069" i="2"/>
  <c r="O8297" i="2"/>
  <c r="O8503" i="2"/>
  <c r="O8750" i="2"/>
  <c r="O8860" i="2"/>
  <c r="O9006" i="2"/>
  <c r="O9097" i="2"/>
  <c r="O9213" i="2"/>
  <c r="O9309" i="2"/>
  <c r="O9389" i="2"/>
  <c r="O9485" i="2"/>
  <c r="O9581" i="2"/>
  <c r="O9693" i="2"/>
  <c r="O9805" i="2"/>
  <c r="O9933" i="2"/>
  <c r="O10013" i="2"/>
  <c r="O10078" i="2"/>
  <c r="O10136" i="2"/>
  <c r="O10190" i="2"/>
  <c r="O4242" i="2"/>
  <c r="O5278" i="2"/>
  <c r="O6300" i="2"/>
  <c r="O6974" i="2"/>
  <c r="O7502" i="2"/>
  <c r="O7864" i="2"/>
  <c r="O8173" i="2"/>
  <c r="O8454" i="2"/>
  <c r="O8710" i="2"/>
  <c r="O8916" i="2"/>
  <c r="O9117" i="2"/>
  <c r="O9278" i="2"/>
  <c r="O9422" i="2"/>
  <c r="O9566" i="2"/>
  <c r="O9726" i="2"/>
  <c r="O9886" i="2"/>
  <c r="O10014" i="2"/>
  <c r="O10093" i="2"/>
  <c r="O10149" i="2"/>
  <c r="O7" i="2"/>
  <c r="O3771" i="2"/>
  <c r="O4895" i="2"/>
  <c r="O5791" i="2"/>
  <c r="O6365" i="2"/>
  <c r="O6772" i="2"/>
  <c r="O7284" i="2"/>
  <c r="O7632" i="2"/>
  <c r="O1909" i="2"/>
  <c r="O2824" i="2"/>
  <c r="O3336" i="2"/>
  <c r="O3644" i="2"/>
  <c r="O3900" i="2"/>
  <c r="O4147" i="2"/>
  <c r="O4320" i="2"/>
  <c r="O4448" i="2"/>
  <c r="O4576" i="2"/>
  <c r="O4704" i="2"/>
  <c r="O4832" i="2"/>
  <c r="O4960" i="2"/>
  <c r="O5088" i="2"/>
  <c r="O5216" i="2"/>
  <c r="O5344" i="2"/>
  <c r="O5472" i="2"/>
  <c r="O5600" i="2"/>
  <c r="O5728" i="2"/>
  <c r="O5852" i="2"/>
  <c r="O5948" i="2"/>
  <c r="O6032" i="2"/>
  <c r="O6118" i="2"/>
  <c r="O6204" i="2"/>
  <c r="O6270" i="2"/>
  <c r="O6334" i="2"/>
  <c r="O6398" i="2"/>
  <c r="O6462" i="2"/>
  <c r="O6526" i="2"/>
  <c r="O6590" i="2"/>
  <c r="O6645" i="2"/>
  <c r="O6698" i="2"/>
  <c r="O6748" i="2"/>
  <c r="O6798" i="2"/>
  <c r="O6851" i="2"/>
  <c r="O6901" i="2"/>
  <c r="O6954" i="2"/>
  <c r="O7004" i="2"/>
  <c r="O7054" i="2"/>
  <c r="O7107" i="2"/>
  <c r="O7157" i="2"/>
  <c r="O7210" i="2"/>
  <c r="O7260" i="2"/>
  <c r="O7310" i="2"/>
  <c r="O7357" i="2"/>
  <c r="O7400" i="2"/>
  <c r="O7443" i="2"/>
  <c r="O7485" i="2"/>
  <c r="O7521" i="2"/>
  <c r="O7553" i="2"/>
  <c r="O7585" i="2"/>
  <c r="O7617" i="2"/>
  <c r="O7649" i="2"/>
  <c r="O7681" i="2"/>
  <c r="O7713" i="2"/>
  <c r="O7745" i="2"/>
  <c r="O7777" i="2"/>
  <c r="O7805" i="2"/>
  <c r="O7830" i="2"/>
  <c r="O7855" i="2"/>
  <c r="O7880" i="2"/>
  <c r="O7905" i="2"/>
  <c r="O7933" i="2"/>
  <c r="O7958" i="2"/>
  <c r="O7983" i="2"/>
  <c r="O8008" i="2"/>
  <c r="O8033" i="2"/>
  <c r="O8061" i="2"/>
  <c r="O8086" i="2"/>
  <c r="O8111" i="2"/>
  <c r="O8136" i="2"/>
  <c r="O8161" i="2"/>
  <c r="O8189" i="2"/>
  <c r="O8214" i="2"/>
  <c r="O8239" i="2"/>
  <c r="O8264" i="2"/>
  <c r="O8289" i="2"/>
  <c r="O8317" i="2"/>
  <c r="O8342" i="2"/>
  <c r="O8367" i="2"/>
  <c r="O8392" i="2"/>
  <c r="O8417" i="2"/>
  <c r="O8445" i="2"/>
  <c r="O8470" i="2"/>
  <c r="O8495" i="2"/>
  <c r="O8520" i="2"/>
  <c r="O8545" i="2"/>
  <c r="O8573" i="2"/>
  <c r="O8598" i="2"/>
  <c r="O8623" i="2"/>
  <c r="O8648" i="2"/>
  <c r="O8673" i="2"/>
  <c r="O8701" i="2"/>
  <c r="O8726" i="2"/>
  <c r="O8744" i="2"/>
  <c r="O8763" i="2"/>
  <c r="O8781" i="2"/>
  <c r="O8799" i="2"/>
  <c r="O8817" i="2"/>
  <c r="O8836" i="2"/>
  <c r="O8854" i="2"/>
  <c r="O8872" i="2"/>
  <c r="O8891" i="2"/>
  <c r="O8909" i="2"/>
  <c r="O8927" i="2"/>
  <c r="O8945" i="2"/>
  <c r="O8964" i="2"/>
  <c r="O8982" i="2"/>
  <c r="O9000" i="2"/>
  <c r="O9019" i="2"/>
  <c r="O9037" i="2"/>
  <c r="O9055" i="2"/>
  <c r="O9073" i="2"/>
  <c r="O9092" i="2"/>
  <c r="O9110" i="2"/>
  <c r="O9128" i="2"/>
  <c r="O9144" i="2"/>
  <c r="O9160" i="2"/>
  <c r="O9176" i="2"/>
  <c r="O9192" i="2"/>
  <c r="O9208" i="2"/>
  <c r="O9224" i="2"/>
  <c r="O9240" i="2"/>
  <c r="O9256" i="2"/>
  <c r="O9272" i="2"/>
  <c r="O9288" i="2"/>
  <c r="O9304" i="2"/>
  <c r="O9320" i="2"/>
  <c r="O9336" i="2"/>
  <c r="O9352" i="2"/>
  <c r="O9368" i="2"/>
  <c r="O9384" i="2"/>
  <c r="O9400" i="2"/>
  <c r="O9416" i="2"/>
  <c r="O9432" i="2"/>
  <c r="O9448" i="2"/>
  <c r="O9464" i="2"/>
  <c r="O9480" i="2"/>
  <c r="O9496" i="2"/>
  <c r="O9512" i="2"/>
  <c r="O9528" i="2"/>
  <c r="O9544" i="2"/>
  <c r="O9560" i="2"/>
  <c r="O9576" i="2"/>
  <c r="O9592" i="2"/>
  <c r="O9608" i="2"/>
  <c r="O9624" i="2"/>
  <c r="O9640" i="2"/>
  <c r="O9656" i="2"/>
  <c r="O9672" i="2"/>
  <c r="O9688" i="2"/>
  <c r="O9704" i="2"/>
  <c r="O9720" i="2"/>
  <c r="O9736" i="2"/>
  <c r="O9752" i="2"/>
  <c r="O9768" i="2"/>
  <c r="O9784" i="2"/>
  <c r="O9800" i="2"/>
  <c r="O9816" i="2"/>
  <c r="O9832" i="2"/>
  <c r="O9848" i="2"/>
  <c r="O9864" i="2"/>
  <c r="O9880" i="2"/>
  <c r="O9896" i="2"/>
  <c r="O9912" i="2"/>
  <c r="O9976" i="2"/>
  <c r="O9992" i="2"/>
  <c r="O10008" i="2"/>
  <c r="O10052" i="2"/>
  <c r="O10115" i="2"/>
  <c r="O10157" i="2"/>
  <c r="O5" i="2"/>
  <c r="O2418" i="2"/>
  <c r="O3499" i="2"/>
  <c r="O4241" i="2"/>
  <c r="O4765" i="2"/>
  <c r="O5533" i="2"/>
  <c r="O6157" i="2"/>
  <c r="O6491" i="2"/>
  <c r="O6870" i="2"/>
  <c r="O7229" i="2"/>
  <c r="O7460" i="2"/>
  <c r="O7694" i="2"/>
  <c r="O7913" i="2"/>
  <c r="O8094" i="2"/>
  <c r="O8247" i="2"/>
  <c r="O8400" i="2"/>
  <c r="O8581" i="2"/>
  <c r="O8709" i="2"/>
  <c r="O8787" i="2"/>
  <c r="O8896" i="2"/>
  <c r="O9024" i="2"/>
  <c r="O9149" i="2"/>
  <c r="O9245" i="2"/>
  <c r="O9293" i="2"/>
  <c r="O9373" i="2"/>
  <c r="O9453" i="2"/>
  <c r="O9549" i="2"/>
  <c r="O9645" i="2"/>
  <c r="O9757" i="2"/>
  <c r="O9853" i="2"/>
  <c r="O9917" i="2"/>
  <c r="O9997" i="2"/>
  <c r="O10064" i="2"/>
  <c r="O10126" i="2"/>
  <c r="O10180" i="2"/>
  <c r="O4894" i="2"/>
  <c r="O5534" i="2"/>
  <c r="O5988" i="2"/>
  <c r="O6364" i="2"/>
  <c r="O6718" i="2"/>
  <c r="O7027" i="2"/>
  <c r="O7283" i="2"/>
  <c r="O7461" i="2"/>
  <c r="O7631" i="2"/>
  <c r="O7727" i="2"/>
  <c r="O7889" i="2"/>
  <c r="O8017" i="2"/>
  <c r="O8120" i="2"/>
  <c r="O8273" i="2"/>
  <c r="O8401" i="2"/>
  <c r="O8504" i="2"/>
  <c r="O8632" i="2"/>
  <c r="O8733" i="2"/>
  <c r="O8824" i="2"/>
  <c r="O8897" i="2"/>
  <c r="O9007" i="2"/>
  <c r="O9099" i="2"/>
  <c r="O9182" i="2"/>
  <c r="O9262" i="2"/>
  <c r="O9342" i="2"/>
  <c r="O9406" i="2"/>
  <c r="O9502" i="2"/>
  <c r="O9582" i="2"/>
  <c r="O9662" i="2"/>
  <c r="O9758" i="2"/>
  <c r="O9870" i="2"/>
  <c r="O9950" i="2"/>
  <c r="O10068" i="2"/>
  <c r="O10139" i="2"/>
  <c r="O3079" i="2"/>
  <c r="O4243" i="2"/>
  <c r="O4767" i="2"/>
  <c r="O5279" i="2"/>
  <c r="O5901" i="2"/>
  <c r="O6301" i="2"/>
  <c r="O6429" i="2"/>
  <c r="O6722" i="2"/>
  <c r="O6978" i="2"/>
  <c r="O7234" i="2"/>
  <c r="O7462" i="2"/>
  <c r="O7568" i="2"/>
  <c r="O7728" i="2"/>
  <c r="O3769" i="2"/>
  <c r="O4637" i="2"/>
  <c r="O5149" i="2"/>
  <c r="O5661" i="2"/>
  <c r="O5986" i="2"/>
  <c r="O6299" i="2"/>
  <c r="O6614" i="2"/>
  <c r="O6820" i="2"/>
  <c r="O6973" i="2"/>
  <c r="O7179" i="2"/>
  <c r="O7374" i="2"/>
  <c r="O7534" i="2"/>
  <c r="O7662" i="2"/>
  <c r="O7813" i="2"/>
  <c r="O7863" i="2"/>
  <c r="O7991" i="2"/>
  <c r="O8041" i="2"/>
  <c r="O8169" i="2"/>
  <c r="O8222" i="2"/>
  <c r="O8350" i="2"/>
  <c r="O8425" i="2"/>
  <c r="O8528" i="2"/>
  <c r="O8606" i="2"/>
  <c r="O8732" i="2"/>
  <c r="O8823" i="2"/>
  <c r="O8915" i="2"/>
  <c r="O8951" i="2"/>
  <c r="O9043" i="2"/>
  <c r="O9133" i="2"/>
  <c r="O9181" i="2"/>
  <c r="O9261" i="2"/>
  <c r="O9341" i="2"/>
  <c r="O9421" i="2"/>
  <c r="O9501" i="2"/>
  <c r="O9565" i="2"/>
  <c r="O9629" i="2"/>
  <c r="O9677" i="2"/>
  <c r="O9773" i="2"/>
  <c r="O9821" i="2"/>
  <c r="O9885" i="2"/>
  <c r="O9949" i="2"/>
  <c r="O10028" i="2"/>
  <c r="O10092" i="2"/>
  <c r="O10168" i="2"/>
  <c r="O4382" i="2"/>
  <c r="O5406" i="2"/>
  <c r="O6072" i="2"/>
  <c r="O6492" i="2"/>
  <c r="O6821" i="2"/>
  <c r="O7130" i="2"/>
  <c r="O7376" i="2"/>
  <c r="O7599" i="2"/>
  <c r="O7789" i="2"/>
  <c r="O7917" i="2"/>
  <c r="O8070" i="2"/>
  <c r="O8223" i="2"/>
  <c r="O8376" i="2"/>
  <c r="O8529" i="2"/>
  <c r="O8685" i="2"/>
  <c r="O8806" i="2"/>
  <c r="O8879" i="2"/>
  <c r="O8989" i="2"/>
  <c r="O9062" i="2"/>
  <c r="O9166" i="2"/>
  <c r="O9246" i="2"/>
  <c r="O9358" i="2"/>
  <c r="O9438" i="2"/>
  <c r="O9518" i="2"/>
  <c r="O9614" i="2"/>
  <c r="O9694" i="2"/>
  <c r="O9790" i="2"/>
  <c r="O9838" i="2"/>
  <c r="O9934" i="2"/>
  <c r="O9998" i="2"/>
  <c r="O10040" i="2"/>
  <c r="O10117" i="2"/>
  <c r="O10171" i="2"/>
  <c r="O4511" i="2"/>
  <c r="O5535" i="2"/>
  <c r="O6237" i="2"/>
  <c r="O6493" i="2"/>
  <c r="O6822" i="2"/>
  <c r="O7131" i="2"/>
  <c r="O7420" i="2"/>
  <c r="O7600" i="2"/>
  <c r="O6" i="2"/>
  <c r="O3078" i="2"/>
  <c r="O3770" i="2"/>
  <c r="O4766" i="2"/>
  <c r="O5150" i="2"/>
  <c r="O5900" i="2"/>
  <c r="O6428" i="2"/>
  <c r="O6668" i="2"/>
  <c r="O6771" i="2"/>
  <c r="O7077" i="2"/>
  <c r="O7333" i="2"/>
  <c r="O7535" i="2"/>
  <c r="O7695" i="2"/>
  <c r="O7839" i="2"/>
  <c r="O7942" i="2"/>
  <c r="O8045" i="2"/>
  <c r="O8145" i="2"/>
  <c r="O8301" i="2"/>
  <c r="O8429" i="2"/>
  <c r="O8557" i="2"/>
  <c r="O8657" i="2"/>
  <c r="O8769" i="2"/>
  <c r="O8861" i="2"/>
  <c r="O8971" i="2"/>
  <c r="O9044" i="2"/>
  <c r="O9150" i="2"/>
  <c r="O9230" i="2"/>
  <c r="O9294" i="2"/>
  <c r="O9374" i="2"/>
  <c r="O9470" i="2"/>
  <c r="O9598" i="2"/>
  <c r="O9678" i="2"/>
  <c r="O9774" i="2"/>
  <c r="O9902" i="2"/>
  <c r="O10029" i="2"/>
  <c r="O10104" i="2"/>
  <c r="O10181" i="2"/>
  <c r="O2420" i="2"/>
  <c r="O4027" i="2"/>
  <c r="O4639" i="2"/>
  <c r="O5151" i="2"/>
  <c r="O5663" i="2"/>
  <c r="O6159" i="2"/>
  <c r="O6669" i="2"/>
  <c r="O6875" i="2"/>
  <c r="O7078" i="2"/>
  <c r="O7334" i="2"/>
  <c r="O7536" i="2"/>
  <c r="O7664" i="2"/>
  <c r="O7760" i="2"/>
  <c r="O3772" i="2"/>
  <c r="O5024" i="2"/>
  <c r="O5990" i="2"/>
  <c r="O6558" i="2"/>
  <c r="O6979" i="2"/>
  <c r="O7379" i="2"/>
  <c r="O7665" i="2"/>
  <c r="O7840" i="2"/>
  <c r="O7943" i="2"/>
  <c r="O8046" i="2"/>
  <c r="O8149" i="2"/>
  <c r="O8249" i="2"/>
  <c r="O8352" i="2"/>
  <c r="O8455" i="2"/>
  <c r="O8558" i="2"/>
  <c r="O8661" i="2"/>
  <c r="O8752" i="2"/>
  <c r="O8825" i="2"/>
  <c r="O8899" i="2"/>
  <c r="O8972" i="2"/>
  <c r="O9045" i="2"/>
  <c r="O9118" i="2"/>
  <c r="O9183" i="2"/>
  <c r="O9247" i="2"/>
  <c r="O9311" i="2"/>
  <c r="O9375" i="2"/>
  <c r="O9439" i="2"/>
  <c r="O9503" i="2"/>
  <c r="O9567" i="2"/>
  <c r="O9631" i="2"/>
  <c r="O9695" i="2"/>
  <c r="O9759" i="2"/>
  <c r="O9823" i="2"/>
  <c r="O9887" i="2"/>
  <c r="O9951" i="2"/>
  <c r="O10015" i="2"/>
  <c r="O10069" i="2"/>
  <c r="O10118" i="2"/>
  <c r="O10160" i="2"/>
  <c r="O7697" i="2"/>
  <c r="O8559" i="2"/>
  <c r="O8827" i="2"/>
  <c r="O8973" i="2"/>
  <c r="O9119" i="2"/>
  <c r="O9248" i="2"/>
  <c r="O9376" i="2"/>
  <c r="O9504" i="2"/>
  <c r="O9632" i="2"/>
  <c r="O9760" i="2"/>
  <c r="O9888" i="2"/>
  <c r="O10016" i="2"/>
  <c r="O10119" i="2"/>
  <c r="O2421" i="2"/>
  <c r="O7894" i="2"/>
  <c r="O8712" i="2"/>
  <c r="O9152" i="2"/>
  <c r="O9664" i="2"/>
  <c r="O9984" i="2"/>
  <c r="O5902" i="2"/>
  <c r="O7633" i="2"/>
  <c r="O8225" i="2"/>
  <c r="O8808" i="2"/>
  <c r="O9101" i="2"/>
  <c r="O9360" i="2"/>
  <c r="O9680" i="2"/>
  <c r="O10056" i="2"/>
  <c r="O4028" i="2"/>
  <c r="O5152" i="2"/>
  <c r="O6076" i="2"/>
  <c r="O6620" i="2"/>
  <c r="O7029" i="2"/>
  <c r="O7421" i="2"/>
  <c r="O7841" i="2"/>
  <c r="O7944" i="2"/>
  <c r="O8047" i="2"/>
  <c r="O8150" i="2"/>
  <c r="O8253" i="2"/>
  <c r="O8353" i="2"/>
  <c r="O8456" i="2"/>
  <c r="O8662" i="2"/>
  <c r="O8753" i="2"/>
  <c r="O8900" i="2"/>
  <c r="O9046" i="2"/>
  <c r="O9184" i="2"/>
  <c r="O9312" i="2"/>
  <c r="O9440" i="2"/>
  <c r="O9568" i="2"/>
  <c r="O9696" i="2"/>
  <c r="O9824" i="2"/>
  <c r="O9952" i="2"/>
  <c r="O10070" i="2"/>
  <c r="O10163" i="2"/>
  <c r="O4640" i="2"/>
  <c r="O7569" i="2"/>
  <c r="O8200" i="2"/>
  <c r="O8406" i="2"/>
  <c r="O8790" i="2"/>
  <c r="O9009" i="2"/>
  <c r="O9280" i="2"/>
  <c r="O9536" i="2"/>
  <c r="O9920" i="2"/>
  <c r="O10141" i="2"/>
  <c r="O3502" i="2"/>
  <c r="O6926" i="2"/>
  <c r="O7919" i="2"/>
  <c r="O8431" i="2"/>
  <c r="O8637" i="2"/>
  <c r="O8881" i="2"/>
  <c r="O9168" i="2"/>
  <c r="O9424" i="2"/>
  <c r="O9616" i="2"/>
  <c r="O9872" i="2"/>
  <c r="O10151" i="2"/>
  <c r="O4244" i="2"/>
  <c r="O5280" i="2"/>
  <c r="O6160" i="2"/>
  <c r="O6670" i="2"/>
  <c r="O7082" i="2"/>
  <c r="O7464" i="2"/>
  <c r="O7729" i="2"/>
  <c r="O7865" i="2"/>
  <c r="O7968" i="2"/>
  <c r="O8071" i="2"/>
  <c r="O8174" i="2"/>
  <c r="O8277" i="2"/>
  <c r="O8377" i="2"/>
  <c r="O8480" i="2"/>
  <c r="O8583" i="2"/>
  <c r="O8686" i="2"/>
  <c r="O8771" i="2"/>
  <c r="O8844" i="2"/>
  <c r="O8917" i="2"/>
  <c r="O8990" i="2"/>
  <c r="O9063" i="2"/>
  <c r="O9135" i="2"/>
  <c r="O9199" i="2"/>
  <c r="O9263" i="2"/>
  <c r="O9327" i="2"/>
  <c r="O9391" i="2"/>
  <c r="O9455" i="2"/>
  <c r="O9519" i="2"/>
  <c r="O9583" i="2"/>
  <c r="O9647" i="2"/>
  <c r="O9711" i="2"/>
  <c r="O9775" i="2"/>
  <c r="O9839" i="2"/>
  <c r="O9903" i="2"/>
  <c r="O9967" i="2"/>
  <c r="O10030" i="2"/>
  <c r="O10080" i="2"/>
  <c r="O10128" i="2"/>
  <c r="O10172" i="2"/>
  <c r="O8687" i="2"/>
  <c r="O8918" i="2"/>
  <c r="O9064" i="2"/>
  <c r="O9200" i="2"/>
  <c r="O9328" i="2"/>
  <c r="O9456" i="2"/>
  <c r="O9520" i="2"/>
  <c r="O9648" i="2"/>
  <c r="O9712" i="2"/>
  <c r="O9840" i="2"/>
  <c r="O9968" i="2"/>
  <c r="O10084" i="2"/>
  <c r="O10173" i="2"/>
  <c r="O6826" i="2"/>
  <c r="O8509" i="2"/>
  <c r="O9216" i="2"/>
  <c r="O9792" i="2"/>
  <c r="O4384" i="2"/>
  <c r="O5408" i="2"/>
  <c r="O6238" i="2"/>
  <c r="O6723" i="2"/>
  <c r="O7132" i="2"/>
  <c r="O7504" i="2"/>
  <c r="O7761" i="2"/>
  <c r="O7869" i="2"/>
  <c r="O7969" i="2"/>
  <c r="O8072" i="2"/>
  <c r="O8175" i="2"/>
  <c r="O8278" i="2"/>
  <c r="O8381" i="2"/>
  <c r="O8481" i="2"/>
  <c r="O8584" i="2"/>
  <c r="O8772" i="2"/>
  <c r="O8845" i="2"/>
  <c r="O8991" i="2"/>
  <c r="O9136" i="2"/>
  <c r="O9264" i="2"/>
  <c r="O9392" i="2"/>
  <c r="O9584" i="2"/>
  <c r="O9776" i="2"/>
  <c r="O9904" i="2"/>
  <c r="O10031" i="2"/>
  <c r="O10131" i="2"/>
  <c r="O6366" i="2"/>
  <c r="O7235" i="2"/>
  <c r="O7997" i="2"/>
  <c r="O8303" i="2"/>
  <c r="O8609" i="2"/>
  <c r="O8936" i="2"/>
  <c r="O9083" i="2"/>
  <c r="O9408" i="2"/>
  <c r="O9600" i="2"/>
  <c r="O9856" i="2"/>
  <c r="O10045" i="2"/>
  <c r="O10183" i="2"/>
  <c r="O6494" i="2"/>
  <c r="O7816" i="2"/>
  <c r="O8328" i="2"/>
  <c r="O8735" i="2"/>
  <c r="O8955" i="2"/>
  <c r="O9232" i="2"/>
  <c r="O9488" i="2"/>
  <c r="O9744" i="2"/>
  <c r="O9936" i="2"/>
  <c r="O10109" i="2"/>
  <c r="O12" i="2"/>
  <c r="O4512" i="2"/>
  <c r="O5536" i="2"/>
  <c r="O6302" i="2"/>
  <c r="O6773" i="2"/>
  <c r="O7182" i="2"/>
  <c r="O7537" i="2"/>
  <c r="O7790" i="2"/>
  <c r="O7893" i="2"/>
  <c r="O7993" i="2"/>
  <c r="O8096" i="2"/>
  <c r="O8199" i="2"/>
  <c r="O8302" i="2"/>
  <c r="O8405" i="2"/>
  <c r="O8505" i="2"/>
  <c r="O8608" i="2"/>
  <c r="O8711" i="2"/>
  <c r="O8789" i="2"/>
  <c r="O8862" i="2"/>
  <c r="O8935" i="2"/>
  <c r="O9008" i="2"/>
  <c r="O9081" i="2"/>
  <c r="O9151" i="2"/>
  <c r="O9215" i="2"/>
  <c r="O9279" i="2"/>
  <c r="O9343" i="2"/>
  <c r="O9407" i="2"/>
  <c r="O9471" i="2"/>
  <c r="O9535" i="2"/>
  <c r="O9599" i="2"/>
  <c r="O9663" i="2"/>
  <c r="O9727" i="2"/>
  <c r="O9791" i="2"/>
  <c r="O9855" i="2"/>
  <c r="O9919" i="2"/>
  <c r="O9983" i="2"/>
  <c r="O10044" i="2"/>
  <c r="O10094" i="2"/>
  <c r="O10140" i="2"/>
  <c r="O10182" i="2"/>
  <c r="O5664" i="2"/>
  <c r="O8097" i="2"/>
  <c r="O8863" i="2"/>
  <c r="O9344" i="2"/>
  <c r="O9728" i="2"/>
  <c r="O10095" i="2"/>
  <c r="O4896" i="2"/>
  <c r="O7336" i="2"/>
  <c r="O8125" i="2"/>
  <c r="O8534" i="2"/>
  <c r="O9028" i="2"/>
  <c r="O9296" i="2"/>
  <c r="O9552" i="2"/>
  <c r="O10000" i="2"/>
  <c r="O10194" i="2"/>
  <c r="O7791" i="2"/>
  <c r="O9472" i="2"/>
  <c r="O3080" i="2"/>
  <c r="O4768" i="2"/>
  <c r="O5792" i="2"/>
  <c r="O6430" i="2"/>
  <c r="O6876" i="2"/>
  <c r="O7285" i="2"/>
  <c r="O7601" i="2"/>
  <c r="O7815" i="2"/>
  <c r="O7918" i="2"/>
  <c r="O8021" i="2"/>
  <c r="O8121" i="2"/>
  <c r="O8224" i="2"/>
  <c r="O8327" i="2"/>
  <c r="O8430" i="2"/>
  <c r="O8533" i="2"/>
  <c r="O8633" i="2"/>
  <c r="O8734" i="2"/>
  <c r="O8807" i="2"/>
  <c r="O8880" i="2"/>
  <c r="O8953" i="2"/>
  <c r="O9027" i="2"/>
  <c r="O9100" i="2"/>
  <c r="O9167" i="2"/>
  <c r="O9231" i="2"/>
  <c r="O9295" i="2"/>
  <c r="O9359" i="2"/>
  <c r="O9423" i="2"/>
  <c r="O9487" i="2"/>
  <c r="O9551" i="2"/>
  <c r="O9615" i="2"/>
  <c r="O9679" i="2"/>
  <c r="O9743" i="2"/>
  <c r="O9807" i="2"/>
  <c r="O9871" i="2"/>
  <c r="O9935" i="2"/>
  <c r="O9999" i="2"/>
  <c r="O10055" i="2"/>
  <c r="O10108" i="2"/>
  <c r="O10150" i="2"/>
  <c r="O10192" i="2"/>
  <c r="O8022" i="2"/>
  <c r="O9808" i="2"/>
  <c r="J419" i="1"/>
  <c r="G418" i="1" s="1"/>
  <c r="J209" i="1"/>
  <c r="F314" i="1"/>
  <c r="F313" i="1" s="1"/>
  <c r="U392" i="1"/>
  <c r="AD392" i="1" s="1"/>
  <c r="G699" i="1"/>
  <c r="F317" i="1"/>
  <c r="F320" i="1"/>
  <c r="F319" i="1"/>
  <c r="F318" i="1"/>
  <c r="G689" i="1"/>
  <c r="F316" i="1"/>
  <c r="F315" i="1"/>
  <c r="G822" i="1"/>
  <c r="U385" i="1"/>
  <c r="G559" i="1"/>
  <c r="U381" i="1"/>
  <c r="AD381" i="1" s="1"/>
  <c r="G607" i="1"/>
  <c r="G608" i="1" s="1"/>
  <c r="U586" i="1"/>
  <c r="U391" i="1"/>
  <c r="AD391" i="1" s="1"/>
  <c r="G688" i="1"/>
  <c r="G705" i="1"/>
  <c r="F331" i="1" s="1"/>
  <c r="G548" i="1"/>
  <c r="G666" i="1"/>
  <c r="G212" i="1" s="1"/>
  <c r="G615" i="1"/>
  <c r="G310" i="1"/>
  <c r="G816" i="1"/>
  <c r="G599" i="1" s="1"/>
  <c r="G823" i="1" l="1"/>
  <c r="G828" i="1" s="1"/>
  <c r="G340" i="1"/>
  <c r="J265" i="1"/>
  <c r="J360" i="1" s="1"/>
  <c r="J279" i="1"/>
  <c r="J259" i="1"/>
  <c r="G560" i="1"/>
  <c r="F560" i="1" s="1"/>
  <c r="F201" i="1"/>
  <c r="D11" i="5"/>
  <c r="G416" i="1"/>
  <c r="G417" i="1" s="1"/>
  <c r="G419" i="1" s="1"/>
  <c r="J690" i="1"/>
  <c r="F594" i="1"/>
  <c r="U591" i="1"/>
  <c r="AA394" i="1"/>
  <c r="AA397" i="1" s="1"/>
  <c r="G690" i="1"/>
  <c r="J352" i="1"/>
  <c r="J328" i="1"/>
  <c r="J164" i="1"/>
  <c r="G273" i="1"/>
  <c r="G275" i="1" s="1"/>
  <c r="G362" i="1" s="1"/>
  <c r="AP385" i="1"/>
  <c r="AG386" i="1"/>
  <c r="AP386" i="1" s="1"/>
  <c r="U599" i="1"/>
  <c r="AD385" i="1"/>
  <c r="AD387" i="1" s="1"/>
  <c r="W394" i="1"/>
  <c r="W397" i="1" s="1"/>
  <c r="W398" i="1" s="1"/>
  <c r="W599" i="1"/>
  <c r="D31" i="5"/>
  <c r="B32" i="5" s="1"/>
  <c r="C32" i="5" s="1"/>
  <c r="M686" i="1"/>
  <c r="M324" i="1"/>
  <c r="M330" i="1"/>
  <c r="M687" i="1"/>
  <c r="M329" i="1"/>
  <c r="G183" i="1"/>
  <c r="G194" i="1" s="1"/>
  <c r="G328" i="1"/>
  <c r="U302" i="1" s="1"/>
  <c r="U304" i="1" s="1"/>
  <c r="X394" i="1"/>
  <c r="X398" i="1" s="1"/>
  <c r="J828" i="1"/>
  <c r="X265" i="1" s="1"/>
  <c r="J597" i="1"/>
  <c r="J598" i="1" s="1"/>
  <c r="J600" i="1" s="1"/>
  <c r="AP391" i="1"/>
  <c r="AM394" i="1"/>
  <c r="AL394" i="1"/>
  <c r="AP393" i="1"/>
  <c r="G164" i="1"/>
  <c r="J395" i="1"/>
  <c r="J183" i="1"/>
  <c r="J194" i="1" s="1"/>
  <c r="J223" i="1" s="1"/>
  <c r="AN394" i="1"/>
  <c r="AP381" i="1"/>
  <c r="X834" i="1"/>
  <c r="I543" i="1"/>
  <c r="J549" i="1"/>
  <c r="I560" i="1"/>
  <c r="J566" i="1"/>
  <c r="AG394" i="1"/>
  <c r="G659" i="1"/>
  <c r="G211" i="1" s="1"/>
  <c r="V705" i="1"/>
  <c r="G642" i="1"/>
  <c r="G210" i="1" s="1"/>
  <c r="G263" i="1"/>
  <c r="G268" i="1"/>
  <c r="G270" i="1" s="1"/>
  <c r="G361" i="1" s="1"/>
  <c r="G549" i="1"/>
  <c r="U387" i="1"/>
  <c r="G322" i="1"/>
  <c r="G323" i="1" s="1"/>
  <c r="J322" i="1"/>
  <c r="J323" i="1" s="1"/>
  <c r="Y705" i="1"/>
  <c r="J355" i="1" l="1"/>
  <c r="X355" i="1" s="1"/>
  <c r="G352" i="1"/>
  <c r="G355" i="1" s="1"/>
  <c r="U834" i="1"/>
  <c r="AA398" i="1"/>
  <c r="J280" i="1"/>
  <c r="G566" i="1"/>
  <c r="G252" i="1"/>
  <c r="J359" i="1"/>
  <c r="J363" i="1" s="1"/>
  <c r="G278" i="1"/>
  <c r="G597" i="1"/>
  <c r="F205" i="1"/>
  <c r="G209" i="1" s="1"/>
  <c r="B12" i="5"/>
  <c r="C12" i="5" s="1"/>
  <c r="D12" i="5"/>
  <c r="B13" i="5" s="1"/>
  <c r="C13" i="5" s="1"/>
  <c r="D13" i="5" s="1"/>
  <c r="B14" i="5" s="1"/>
  <c r="AG387" i="1"/>
  <c r="AG396" i="1" s="1"/>
  <c r="AG400" i="1" s="1"/>
  <c r="J225" i="1"/>
  <c r="J229" i="1" s="1"/>
  <c r="C14" i="5"/>
  <c r="D14" i="5" s="1"/>
  <c r="U419" i="1"/>
  <c r="T388" i="1"/>
  <c r="U394" i="1"/>
  <c r="U396" i="1" s="1"/>
  <c r="U400" i="1" s="1"/>
  <c r="AD394" i="1"/>
  <c r="W362" i="1" l="1"/>
  <c r="G223" i="1"/>
  <c r="G225" i="1" s="1"/>
  <c r="U355" i="1"/>
  <c r="W210" i="1"/>
  <c r="W212" i="1" s="1"/>
  <c r="G598" i="1"/>
  <c r="D32" i="5"/>
  <c r="B33" i="5" s="1"/>
  <c r="C33" i="5" s="1"/>
  <c r="B15" i="5"/>
  <c r="C15" i="5" s="1"/>
  <c r="D15" i="5" s="1"/>
  <c r="B16" i="5" s="1"/>
  <c r="U402" i="1" l="1"/>
  <c r="U410" i="1" s="1"/>
  <c r="V210" i="1"/>
  <c r="V212" i="1" s="1"/>
  <c r="G229" i="1"/>
  <c r="F253" i="1" s="1"/>
  <c r="G257" i="1" s="1"/>
  <c r="U598" i="1"/>
  <c r="G600" i="1"/>
  <c r="F254" i="1" s="1"/>
  <c r="G264" i="1" s="1"/>
  <c r="D33" i="5"/>
  <c r="B34" i="5" s="1"/>
  <c r="C34" i="5" s="1"/>
  <c r="C16" i="5"/>
  <c r="D16" i="5" s="1"/>
  <c r="B17" i="5" s="1"/>
  <c r="U229" i="1" l="1"/>
  <c r="G265" i="1"/>
  <c r="D34" i="5"/>
  <c r="B35" i="5" s="1"/>
  <c r="C35" i="5" s="1"/>
  <c r="C17" i="5"/>
  <c r="D17" i="5" s="1"/>
  <c r="B18" i="5" s="1"/>
  <c r="G279" i="1" l="1"/>
  <c r="G259" i="1"/>
  <c r="G280" i="1" s="1"/>
  <c r="U265" i="1"/>
  <c r="G360" i="1"/>
  <c r="U828" i="1"/>
  <c r="D35" i="5"/>
  <c r="B36" i="5" s="1"/>
  <c r="C36" i="5" s="1"/>
  <c r="C18" i="5"/>
  <c r="D18" i="5" s="1"/>
  <c r="B19" i="5" s="1"/>
  <c r="G359" i="1" l="1"/>
  <c r="G363" i="1" s="1"/>
  <c r="U362" i="1" s="1"/>
  <c r="D36" i="5"/>
  <c r="B37" i="5" s="1"/>
  <c r="C37" i="5" s="1"/>
  <c r="C19" i="5"/>
  <c r="D19" i="5" l="1"/>
  <c r="C20" i="5"/>
  <c r="D37" i="5"/>
  <c r="B38" i="5" s="1"/>
  <c r="C38" i="5" s="1"/>
  <c r="D38" i="5" l="1"/>
  <c r="B39" i="5" s="1"/>
  <c r="C39" i="5" s="1"/>
  <c r="D39" i="5" l="1"/>
  <c r="B40" i="5" s="1"/>
  <c r="C40" i="5" s="1"/>
  <c r="D40" i="5" l="1"/>
  <c r="B41" i="5" s="1"/>
  <c r="C41" i="5" s="1"/>
  <c r="C42" i="5" l="1"/>
  <c r="D41" i="5" l="1"/>
</calcChain>
</file>

<file path=xl/connections.xml><?xml version="1.0" encoding="utf-8"?>
<connections xmlns="http://schemas.openxmlformats.org/spreadsheetml/2006/main">
  <connection id="1" name="Query from jville" type="1" refreshedVersion="4" background="1" saveData="1">
    <dbPr connection="DSN=taradaleclub;" command="SELECT Accounts.AccountNumber, Accounts.AccountName, Accounts.LastYearOpeningBalance, Accounts.ThisYearOpeningBalance, AccountActivities.FinancialYear, AccountActivities.Period, AccountActivities.Amount_x000d__x000a_FROM AccountActivities AccountActivities, Accounts Accounts_x000d__x000a_WHERE Accounts.AccountID = AccountActivities.AccountID AND ((Accounts.AccountTypeID&lt;&gt;'S'))_x000d__x000a_ORDER BY Accounts.AccountNumber"/>
  </connection>
  <connection id="2" name="Query from MYOB_ODBC_REPLACE" type="1" refreshedVersion="4" background="1" saveData="1">
    <dbPr connection="DSN=MYOB_Accounts_ODBC;ANA=C:\ODBC_REPLACEMENT\MYOB_Accounts_ODBC.wdd;REP=C:\ODBC_REPLACEMENT\;Server Name=;Server Port=;Database=;UID=;IntegrityCheck=0;PWDXX=;Encryption=" command="SELECT glaccounts.ACCOUNTNUMBER, glaccounts.ACCOUNTNAME, activities.YEAR, activities.MONTH, activities.AMOUNT, glaccounts.OPENINGBAL, glaccounts.CURRBAL_x000d__x000a_FROM &quot;C:\ODBC_REPLACEMENT\MYOB_Accounts_ODBC.wdd&quot;~activities activities, &quot;C:\ODBC_REPLACEMENT\MYOB_Accounts_ODBC.wdd&quot;~glaccounts glaccounts_x000d__x000a_WHERE glaccounts.ACCTUID = activities.ACCTUID_x000d__x000a_ORDER BY glaccounts.ACCOUNTNUMBER"/>
  </connection>
</connections>
</file>

<file path=xl/sharedStrings.xml><?xml version="1.0" encoding="utf-8"?>
<sst xmlns="http://schemas.openxmlformats.org/spreadsheetml/2006/main" count="1021" uniqueCount="706">
  <si>
    <t>PERFORMANCE REPORT</t>
  </si>
  <si>
    <t>CONTENTS</t>
  </si>
  <si>
    <t>Page</t>
  </si>
  <si>
    <t>Non-Financial Information:</t>
  </si>
  <si>
    <t>Entity Information</t>
  </si>
  <si>
    <t>Statement of Service Performance</t>
  </si>
  <si>
    <t>Financial Information:</t>
  </si>
  <si>
    <t>Statement of Financial Performance</t>
  </si>
  <si>
    <t>Statement of Financial Position</t>
  </si>
  <si>
    <t>Statement of Cash Flows</t>
  </si>
  <si>
    <t>Statement of Accounting Policies</t>
  </si>
  <si>
    <t>Notes to the Performance Report</t>
  </si>
  <si>
    <t>Auditor's Report</t>
  </si>
  <si>
    <t>ENTITY INFORMATION</t>
  </si>
  <si>
    <t>Legal Name of Entity:</t>
  </si>
  <si>
    <t>Type of Entity:</t>
  </si>
  <si>
    <t>Incorporated Society</t>
  </si>
  <si>
    <t>Registration Number:</t>
  </si>
  <si>
    <t>Entity's Purpose or Mission:</t>
  </si>
  <si>
    <t>Entity Structure:</t>
  </si>
  <si>
    <t>Main Sources of the Entity's Cash and Resources:</t>
  </si>
  <si>
    <t>Physical Address:</t>
  </si>
  <si>
    <t>Postal Address:</t>
  </si>
  <si>
    <t>STATEMENT OF SERVICE PERFORMANCE</t>
  </si>
  <si>
    <t>Description of the Entity's Outcomes:</t>
  </si>
  <si>
    <t>Description and Quantification of the Entity's Outputs:</t>
  </si>
  <si>
    <t>This Year</t>
  </si>
  <si>
    <t>Last Year</t>
  </si>
  <si>
    <t>STATEMENT OF FINANCIAL PERFORMANCE</t>
  </si>
  <si>
    <t>Notes</t>
  </si>
  <si>
    <t>$</t>
  </si>
  <si>
    <t>Revenue</t>
  </si>
  <si>
    <t>Members Subscriptions</t>
  </si>
  <si>
    <t>Revenue from Providing Goods &amp; Services:</t>
  </si>
  <si>
    <t>Bar Sales</t>
  </si>
  <si>
    <t>1-A</t>
  </si>
  <si>
    <t>1-B</t>
  </si>
  <si>
    <t>1-C</t>
  </si>
  <si>
    <t>Gaming Income</t>
  </si>
  <si>
    <t>1-D</t>
  </si>
  <si>
    <t>Interest Received</t>
  </si>
  <si>
    <t>Other Income</t>
  </si>
  <si>
    <t>Total Revenue</t>
  </si>
  <si>
    <t>Expenses</t>
  </si>
  <si>
    <t>Bar Wages</t>
  </si>
  <si>
    <t>Gaming Wages</t>
  </si>
  <si>
    <t>Administration Wages</t>
  </si>
  <si>
    <t>ACC Levies</t>
  </si>
  <si>
    <t>Costs Related to Providing Goods &amp; Services</t>
  </si>
  <si>
    <t>Gaming Direct Costs</t>
  </si>
  <si>
    <t>1-E</t>
  </si>
  <si>
    <t>Depreciation</t>
  </si>
  <si>
    <t>Total Expenses</t>
  </si>
  <si>
    <t>Surplus/(Deficit) for the Year</t>
  </si>
  <si>
    <t>The financial information should be read in conjunction with the accompanying Statement of Accounting</t>
  </si>
  <si>
    <t>Policies, Notes to the Performance Report and the Audit Report</t>
  </si>
  <si>
    <t>STATEMENT OF FINANCIAL POSITION</t>
  </si>
  <si>
    <t>Assets</t>
  </si>
  <si>
    <t>Current Assets</t>
  </si>
  <si>
    <t>Bank Accounts and Cash</t>
  </si>
  <si>
    <t>Total Current Assets</t>
  </si>
  <si>
    <t>Non-Current Assets</t>
  </si>
  <si>
    <t>Total Current Liabilities</t>
  </si>
  <si>
    <t>Gaming Funds</t>
  </si>
  <si>
    <t>……………………………………………</t>
  </si>
  <si>
    <t>STATEMENT OF CASH FLOWS</t>
  </si>
  <si>
    <t>Cash was provided from:</t>
  </si>
  <si>
    <t>Cash was applied to:</t>
  </si>
  <si>
    <t>Net Cash Inflow/(Outflow) from Financing Activities</t>
  </si>
  <si>
    <t>STATEMENT OF ACCOUNTING POLICIES</t>
  </si>
  <si>
    <t>Basis of Preparation</t>
  </si>
  <si>
    <t>Goods and Services Tax (GST)</t>
  </si>
  <si>
    <t>All amounts are recorded exclusive of GST, except for Debtors and Creditors which are stated inclusive of GST.</t>
  </si>
  <si>
    <t>Income Tax</t>
  </si>
  <si>
    <t>Property Plant, Equipment and Depreciation</t>
  </si>
  <si>
    <t>Valuation of Inventories</t>
  </si>
  <si>
    <t>Changes in Accounting Policies</t>
  </si>
  <si>
    <t>NOTES TO THE PERFORMANCE REPORT</t>
  </si>
  <si>
    <t>Note 1 Analysis of Revenue</t>
  </si>
  <si>
    <t>1-A Bar Trading</t>
  </si>
  <si>
    <t>Liquor Sales</t>
  </si>
  <si>
    <t>Less: Cost of Sales</t>
  </si>
  <si>
    <t>Opening Stock</t>
  </si>
  <si>
    <t>Less: Closing Stock</t>
  </si>
  <si>
    <t>Gross Profit</t>
  </si>
  <si>
    <t>Less: Bar Wages</t>
  </si>
  <si>
    <t>Net Bar Income</t>
  </si>
  <si>
    <t>Electricity</t>
  </si>
  <si>
    <t>Gross Income from Gaming Machines</t>
  </si>
  <si>
    <t>Less: Direct Costs</t>
  </si>
  <si>
    <t>Accounting Fees</t>
  </si>
  <si>
    <t>Audit Fees</t>
  </si>
  <si>
    <t>Gaming Duty</t>
  </si>
  <si>
    <t>Problem Gambling Levy</t>
  </si>
  <si>
    <t>Electronic Monitoring Costs</t>
  </si>
  <si>
    <t>Gaming Machine Maintenance</t>
  </si>
  <si>
    <t>Gaming Licences</t>
  </si>
  <si>
    <t>Insurance</t>
  </si>
  <si>
    <t>Net Gaming Income</t>
  </si>
  <si>
    <t>Accountancy Fees</t>
  </si>
  <si>
    <t>Bank Charges</t>
  </si>
  <si>
    <t>Computer Expenses</t>
  </si>
  <si>
    <t>Rates</t>
  </si>
  <si>
    <t>Security</t>
  </si>
  <si>
    <t>Advertising</t>
  </si>
  <si>
    <t>Cash on Hand</t>
  </si>
  <si>
    <t>Total Authorised Purposes</t>
  </si>
  <si>
    <t>1-1100</t>
  </si>
  <si>
    <t>1-1120</t>
  </si>
  <si>
    <t>1-1130</t>
  </si>
  <si>
    <t>1-1160</t>
  </si>
  <si>
    <t>1-2000</t>
  </si>
  <si>
    <t>Bar Stock</t>
  </si>
  <si>
    <t>Restaurant Stock</t>
  </si>
  <si>
    <t>Fixed Assets</t>
  </si>
  <si>
    <t>2-2000</t>
  </si>
  <si>
    <t>Retained Earnings</t>
  </si>
  <si>
    <t>Restaurant Income</t>
  </si>
  <si>
    <t>Sundry Income</t>
  </si>
  <si>
    <t>Other Expenses</t>
  </si>
  <si>
    <t>9-1000</t>
  </si>
  <si>
    <t>Depreciation Recovered</t>
  </si>
  <si>
    <t>Raffles Income</t>
  </si>
  <si>
    <t>Raffles Net Income</t>
  </si>
  <si>
    <t>Purchases Liquor</t>
  </si>
  <si>
    <t>Sundry Bar Expenses</t>
  </si>
  <si>
    <t>Less: Costs</t>
  </si>
  <si>
    <t>Administration Expenses</t>
  </si>
  <si>
    <t>Operations &amp; Maintenance Expenses</t>
  </si>
  <si>
    <t>Promotions &amp; Hospitality Expenses</t>
  </si>
  <si>
    <t>Note 2 Administration Expenses</t>
  </si>
  <si>
    <t>Insurances (Club)</t>
  </si>
  <si>
    <t>Printing &amp; Stationery</t>
  </si>
  <si>
    <t>Telephone &amp; Internet</t>
  </si>
  <si>
    <t>Note 3 Operations &amp; Maintenance Expenses</t>
  </si>
  <si>
    <t>Note 4 Promotions &amp; Hospitality Expenses</t>
  </si>
  <si>
    <t>Subscriptions Sky TV</t>
  </si>
  <si>
    <t>Membership Subscriptions in Advance</t>
  </si>
  <si>
    <t>Working Capital</t>
  </si>
  <si>
    <t>Total Non-Current Assets</t>
  </si>
  <si>
    <t>Total Non-Current Liabilities</t>
  </si>
  <si>
    <t>Total Net Assets</t>
  </si>
  <si>
    <t>Less: Current Liabilities</t>
  </si>
  <si>
    <t>Expenses Sub-Total Carried Forward</t>
  </si>
  <si>
    <t>Expenses Sub-Total Brought Forward</t>
  </si>
  <si>
    <t>STATEMENT OF FINANCIAL PERFORMANCE CONTINUED</t>
  </si>
  <si>
    <t>STATEMENT OF CHANGES IN NET ASSETS</t>
  </si>
  <si>
    <t>Net Surplus/(Deficit) for the year</t>
  </si>
  <si>
    <t>Represented by:</t>
  </si>
  <si>
    <t>Total Equity</t>
  </si>
  <si>
    <t>Unless otherwise stated the measurement basis adopted is that of modified historical cost</t>
  </si>
  <si>
    <t>Revenue Recognition</t>
  </si>
  <si>
    <t>Employee Entitlements</t>
  </si>
  <si>
    <t>Employee entitlements to salaries and wages, annual leave and other benefits are recognised as an expense in the period when they accrue to the employees</t>
  </si>
  <si>
    <t>Inventories are valued at the lower of cost and net realisable value.  Cost has been assigned to inventory items on hand at balance dated using the first-in-first-out basis.</t>
  </si>
  <si>
    <t>Cashflow from Operating Activities</t>
  </si>
  <si>
    <t>Interest Paid</t>
  </si>
  <si>
    <t>Net GST paid</t>
  </si>
  <si>
    <t>Cashflow from Investing Activities</t>
  </si>
  <si>
    <t>Net Cash (Outflow) from Investing Activities</t>
  </si>
  <si>
    <t>Cashflow from Financing Activities</t>
  </si>
  <si>
    <t>Net Cash Inflow from Operating Activities</t>
  </si>
  <si>
    <t>Net Increase/(Decrease) in Cash Held</t>
  </si>
  <si>
    <t>Cash and Bank Balances at Beginning of year</t>
  </si>
  <si>
    <t xml:space="preserve">Cash and Bank Balances at End of the Year  </t>
  </si>
  <si>
    <t>Stock on Hand</t>
  </si>
  <si>
    <t>Note 6 Analysis of Stocks on Hand</t>
  </si>
  <si>
    <t>Trade Creditors</t>
  </si>
  <si>
    <t>Measurement Basis</t>
  </si>
  <si>
    <t>Functional Currency</t>
  </si>
  <si>
    <t>These financial statements are presented in New Zealand dollars ($), which is the Club's functional currency.</t>
  </si>
  <si>
    <t>All financial information presented in New Zealand dollars has been rounded to the nearest whole dollar.</t>
  </si>
  <si>
    <t>Less: Gaming Surplus/(Deficit)</t>
  </si>
  <si>
    <t>4 - 5</t>
  </si>
  <si>
    <t>Major ticketed events</t>
  </si>
  <si>
    <t>Loans</t>
  </si>
  <si>
    <t>Loans are recognised when the amount borrowed has been received.  The loan is recognised at the principal</t>
  </si>
  <si>
    <t>value plus accrued interest less repayments made.</t>
  </si>
  <si>
    <t>The Club is registered for GST.</t>
  </si>
  <si>
    <t>1-1168</t>
  </si>
  <si>
    <t>1-2010</t>
  </si>
  <si>
    <t>Stock</t>
  </si>
  <si>
    <t>2-3100</t>
  </si>
  <si>
    <t>2-3200</t>
  </si>
  <si>
    <t>4-5005</t>
  </si>
  <si>
    <t>4-9999</t>
  </si>
  <si>
    <t>5-2000</t>
  </si>
  <si>
    <t>Equipment Rentals</t>
  </si>
  <si>
    <t>6-2712</t>
  </si>
  <si>
    <t>Hospitality</t>
  </si>
  <si>
    <t>General Expenses</t>
  </si>
  <si>
    <t>Capitation</t>
  </si>
  <si>
    <t>Cleaning &amp; Hygiene</t>
  </si>
  <si>
    <t>Raffles Expenses</t>
  </si>
  <si>
    <t>General Funds</t>
  </si>
  <si>
    <t xml:space="preserve">Gaming Funds </t>
  </si>
  <si>
    <t>These funds are the surplus funds from the Gaming Activities and are available for future Authorised Purposes</t>
  </si>
  <si>
    <t>Net Increases/(Decreases)</t>
  </si>
  <si>
    <t>which does not give rise to tax liabilities</t>
  </si>
  <si>
    <t>1-C Gaming Trading</t>
  </si>
  <si>
    <t>1-D Raffles Trading</t>
  </si>
  <si>
    <t>All Members of the Executive and key management are members of the Club.  As members they enjoy the services and facilities of the Club on the same terms and conditions as other members.  There are no other related party transactions</t>
  </si>
  <si>
    <t>Sky TV</t>
  </si>
  <si>
    <t>Per P&amp;L</t>
  </si>
  <si>
    <t xml:space="preserve">Opening </t>
  </si>
  <si>
    <t>Opening</t>
  </si>
  <si>
    <t xml:space="preserve">Closing </t>
  </si>
  <si>
    <t>Closing</t>
  </si>
  <si>
    <t>Cash Flow</t>
  </si>
  <si>
    <t>Drs &amp; PP's</t>
  </si>
  <si>
    <t>Crs</t>
  </si>
  <si>
    <t>+</t>
  </si>
  <si>
    <t>-</t>
  </si>
  <si>
    <t>Statement of Changes in Net Assets</t>
  </si>
  <si>
    <t>ACCUMULATED FUNDS</t>
  </si>
  <si>
    <t>Total Accumulated Funds</t>
  </si>
  <si>
    <t>Note 5 Analysis of  Bank Accounts</t>
  </si>
  <si>
    <t>1-1126</t>
  </si>
  <si>
    <t>1-1131</t>
  </si>
  <si>
    <t>1-1151</t>
  </si>
  <si>
    <t>1-1153</t>
  </si>
  <si>
    <t>1-1155</t>
  </si>
  <si>
    <t>1-1156</t>
  </si>
  <si>
    <t>1-1157</t>
  </si>
  <si>
    <t>1-1158</t>
  </si>
  <si>
    <t>1-1159</t>
  </si>
  <si>
    <t>1-1166</t>
  </si>
  <si>
    <t>1-1167</t>
  </si>
  <si>
    <t>1-1173</t>
  </si>
  <si>
    <t>1-1175</t>
  </si>
  <si>
    <t>1-1176</t>
  </si>
  <si>
    <t>Accounts Receivable</t>
  </si>
  <si>
    <t>1-1265</t>
  </si>
  <si>
    <t>TAB Bond</t>
  </si>
  <si>
    <t>1-1340</t>
  </si>
  <si>
    <t>1-1410</t>
  </si>
  <si>
    <t>1-1415</t>
  </si>
  <si>
    <t>1-1500</t>
  </si>
  <si>
    <t>1-2110</t>
  </si>
  <si>
    <t>1-3110</t>
  </si>
  <si>
    <t>1-3120</t>
  </si>
  <si>
    <t>1-3210</t>
  </si>
  <si>
    <t>1-3220</t>
  </si>
  <si>
    <t>1-3310</t>
  </si>
  <si>
    <t>1-3320</t>
  </si>
  <si>
    <t>1-3501</t>
  </si>
  <si>
    <t>1-3505</t>
  </si>
  <si>
    <t>Current Liabilities</t>
  </si>
  <si>
    <t>2-1020</t>
  </si>
  <si>
    <t>2-1023</t>
  </si>
  <si>
    <t>2-1025</t>
  </si>
  <si>
    <t>2-1420</t>
  </si>
  <si>
    <t>2-1422</t>
  </si>
  <si>
    <t>2-1423</t>
  </si>
  <si>
    <t>2-1424</t>
  </si>
  <si>
    <t>2-1500</t>
  </si>
  <si>
    <t>2-2050</t>
  </si>
  <si>
    <t>2-3099</t>
  </si>
  <si>
    <t>2-3102</t>
  </si>
  <si>
    <t>2-3201</t>
  </si>
  <si>
    <t>2-3202</t>
  </si>
  <si>
    <t>2-5505</t>
  </si>
  <si>
    <t>2-5510</t>
  </si>
  <si>
    <t>2-5570</t>
  </si>
  <si>
    <t>2-7025</t>
  </si>
  <si>
    <t>2-7055</t>
  </si>
  <si>
    <t>2-9001</t>
  </si>
  <si>
    <t>2-9002</t>
  </si>
  <si>
    <t>4-1005</t>
  </si>
  <si>
    <t>4-1010</t>
  </si>
  <si>
    <t>4-1105</t>
  </si>
  <si>
    <t>4-1110</t>
  </si>
  <si>
    <t>4-1120</t>
  </si>
  <si>
    <t>4-1200</t>
  </si>
  <si>
    <t>4-1305</t>
  </si>
  <si>
    <t>4-1400</t>
  </si>
  <si>
    <t>Courtesy Coach Income</t>
  </si>
  <si>
    <t>4-2005</t>
  </si>
  <si>
    <t>4-2010</t>
  </si>
  <si>
    <t>4-2020</t>
  </si>
  <si>
    <t>4-2135</t>
  </si>
  <si>
    <t>4-2160</t>
  </si>
  <si>
    <t>4-2165</t>
  </si>
  <si>
    <t>4-5004</t>
  </si>
  <si>
    <t>ATM Rebates</t>
  </si>
  <si>
    <t>4-5010</t>
  </si>
  <si>
    <t>4-5012</t>
  </si>
  <si>
    <t>Dividends</t>
  </si>
  <si>
    <t>4-5015</t>
  </si>
  <si>
    <t>4-5025</t>
  </si>
  <si>
    <t>4-5030</t>
  </si>
  <si>
    <t>4-5045</t>
  </si>
  <si>
    <t>4-5050</t>
  </si>
  <si>
    <t>Club Facilities Hireage</t>
  </si>
  <si>
    <t>4-5055</t>
  </si>
  <si>
    <t>4-5057</t>
  </si>
  <si>
    <t>4-5058</t>
  </si>
  <si>
    <t>4-5061</t>
  </si>
  <si>
    <t>4-5065</t>
  </si>
  <si>
    <t>4-5066</t>
  </si>
  <si>
    <t>4-5070</t>
  </si>
  <si>
    <t>4-5072</t>
  </si>
  <si>
    <t>4-5075</t>
  </si>
  <si>
    <t>4-5080</t>
  </si>
  <si>
    <t>4-5100</t>
  </si>
  <si>
    <t>4-5110</t>
  </si>
  <si>
    <t>Vending Machine Income</t>
  </si>
  <si>
    <t>4-5500</t>
  </si>
  <si>
    <t>Insurance Recovery</t>
  </si>
  <si>
    <t>5-1105</t>
  </si>
  <si>
    <t>Restaurant Cost of Sales</t>
  </si>
  <si>
    <t>5-1210</t>
  </si>
  <si>
    <t>5-1310</t>
  </si>
  <si>
    <t>5-1315</t>
  </si>
  <si>
    <t>5-1320</t>
  </si>
  <si>
    <t>5-1335</t>
  </si>
  <si>
    <t>5-1340</t>
  </si>
  <si>
    <t>5-1345</t>
  </si>
  <si>
    <t>5-1350</t>
  </si>
  <si>
    <t>6-1005</t>
  </si>
  <si>
    <t>6-1015</t>
  </si>
  <si>
    <t>6-1020</t>
  </si>
  <si>
    <t>6-1025</t>
  </si>
  <si>
    <t>6-1105</t>
  </si>
  <si>
    <t>6-1110</t>
  </si>
  <si>
    <t>Bar Gas</t>
  </si>
  <si>
    <t>6-1115</t>
  </si>
  <si>
    <t>6-1120</t>
  </si>
  <si>
    <t>Bar R&amp;M</t>
  </si>
  <si>
    <t>6-1125</t>
  </si>
  <si>
    <t>6-1130</t>
  </si>
  <si>
    <t>6-1205</t>
  </si>
  <si>
    <t>6-1206</t>
  </si>
  <si>
    <t>6-1210</t>
  </si>
  <si>
    <t>6-1215</t>
  </si>
  <si>
    <t>6-1220</t>
  </si>
  <si>
    <t>6-1225</t>
  </si>
  <si>
    <t>6-1230</t>
  </si>
  <si>
    <t>Restaurant Gas</t>
  </si>
  <si>
    <t>6-1305</t>
  </si>
  <si>
    <t>6-1316</t>
  </si>
  <si>
    <t>6-1317</t>
  </si>
  <si>
    <t>Capitation Clubs NZ</t>
  </si>
  <si>
    <t>6-1320</t>
  </si>
  <si>
    <t>6-1325</t>
  </si>
  <si>
    <t>6-1327</t>
  </si>
  <si>
    <t>6-1335</t>
  </si>
  <si>
    <t>6-1340</t>
  </si>
  <si>
    <t>6-1350</t>
  </si>
  <si>
    <t>6-1351</t>
  </si>
  <si>
    <t>6-1352</t>
  </si>
  <si>
    <t>6-1353</t>
  </si>
  <si>
    <t>6-1500</t>
  </si>
  <si>
    <t>Courtesy Coach Expenses</t>
  </si>
  <si>
    <t>6-2006</t>
  </si>
  <si>
    <t>6-2010</t>
  </si>
  <si>
    <t>6-2105</t>
  </si>
  <si>
    <t>6-2106</t>
  </si>
  <si>
    <t>6-2110</t>
  </si>
  <si>
    <t>6-2130</t>
  </si>
  <si>
    <t>6-2132</t>
  </si>
  <si>
    <t>6-2134</t>
  </si>
  <si>
    <t>6-2135</t>
  </si>
  <si>
    <t>Consultancy Costs</t>
  </si>
  <si>
    <t>6-2136</t>
  </si>
  <si>
    <t>Computer Systems Support</t>
  </si>
  <si>
    <t>6-2145</t>
  </si>
  <si>
    <t>6-2146</t>
  </si>
  <si>
    <t>6-2147</t>
  </si>
  <si>
    <t>6-2152</t>
  </si>
  <si>
    <t>6-2153</t>
  </si>
  <si>
    <t>6-2154</t>
  </si>
  <si>
    <t>6-2155</t>
  </si>
  <si>
    <t>Licence &amp; Association Fees</t>
  </si>
  <si>
    <t>6-2163</t>
  </si>
  <si>
    <t>6-2165</t>
  </si>
  <si>
    <t>Marketing/Promotional</t>
  </si>
  <si>
    <t>6-2166</t>
  </si>
  <si>
    <t>6-2167</t>
  </si>
  <si>
    <t>6-2169</t>
  </si>
  <si>
    <t>6-2170</t>
  </si>
  <si>
    <t>6-2171</t>
  </si>
  <si>
    <t>6-2176</t>
  </si>
  <si>
    <t>6-2178</t>
  </si>
  <si>
    <t>TAB Expenses</t>
  </si>
  <si>
    <t>6-2180</t>
  </si>
  <si>
    <t>6-2182</t>
  </si>
  <si>
    <t>6-2200</t>
  </si>
  <si>
    <t>6-2308</t>
  </si>
  <si>
    <t>6-2310</t>
  </si>
  <si>
    <t>6-2311</t>
  </si>
  <si>
    <t>6-2315</t>
  </si>
  <si>
    <t>6-2320</t>
  </si>
  <si>
    <t>6-2325</t>
  </si>
  <si>
    <t>6-2330</t>
  </si>
  <si>
    <t>6-2335</t>
  </si>
  <si>
    <t>6-2340</t>
  </si>
  <si>
    <t>6-2415</t>
  </si>
  <si>
    <t>6-2510</t>
  </si>
  <si>
    <t>6-2511</t>
  </si>
  <si>
    <t>6-2512</t>
  </si>
  <si>
    <t>6-2520</t>
  </si>
  <si>
    <t>6-2530</t>
  </si>
  <si>
    <t>6-2605</t>
  </si>
  <si>
    <t>6-2610</t>
  </si>
  <si>
    <t>6-2620</t>
  </si>
  <si>
    <t>6-2630</t>
  </si>
  <si>
    <t>6-2631</t>
  </si>
  <si>
    <t>6-2640</t>
  </si>
  <si>
    <t>6-2705</t>
  </si>
  <si>
    <t>6-2710</t>
  </si>
  <si>
    <t>6-2711</t>
  </si>
  <si>
    <t>6-2713</t>
  </si>
  <si>
    <t>6-2714</t>
  </si>
  <si>
    <t>6-2715</t>
  </si>
  <si>
    <t>6-2716</t>
  </si>
  <si>
    <t>6-2730</t>
  </si>
  <si>
    <t>6-2731</t>
  </si>
  <si>
    <t>6-2735</t>
  </si>
  <si>
    <t>Staff Uniforms</t>
  </si>
  <si>
    <t>6-2745</t>
  </si>
  <si>
    <t>6-2750</t>
  </si>
  <si>
    <t>6-2751</t>
  </si>
  <si>
    <t>6-2760</t>
  </si>
  <si>
    <t>6-3030</t>
  </si>
  <si>
    <t>6-3045</t>
  </si>
  <si>
    <t>6-3060</t>
  </si>
  <si>
    <t>9-1200</t>
  </si>
  <si>
    <t>IRD Penalties</t>
  </si>
  <si>
    <t>9-8000</t>
  </si>
  <si>
    <t>55 Wharerangi Road, Greenmeadows, Napier 4112</t>
  </si>
  <si>
    <t>Closing Balance 31 March</t>
  </si>
  <si>
    <t>Less: Gaming Duty for March</t>
  </si>
  <si>
    <t>Gaming GST - March</t>
  </si>
  <si>
    <t>Purchases Restaurant</t>
  </si>
  <si>
    <t>Less: Restaurant Wages</t>
  </si>
  <si>
    <t>Sundry Restaurant Expenses</t>
  </si>
  <si>
    <t>Restaurant Wages</t>
  </si>
  <si>
    <t>Donations and Grants Income</t>
  </si>
  <si>
    <t>Entertainment Income</t>
  </si>
  <si>
    <t>1-E Entertainment Trading</t>
  </si>
  <si>
    <t>Entertainment Net Income</t>
  </si>
  <si>
    <t>TAB Commission</t>
  </si>
  <si>
    <t>Raffles Income Including Quiz Trivia Income</t>
  </si>
  <si>
    <t>Restaurant Laundry &amp; Cleaning</t>
  </si>
  <si>
    <t>Donations and sponsorship</t>
  </si>
  <si>
    <t>Members Cards and Discount Vouchers</t>
  </si>
  <si>
    <t>R &amp; M - Consumables</t>
  </si>
  <si>
    <t>R &amp;M - Buildings</t>
  </si>
  <si>
    <t>R &amp; M - Plant and Machinery</t>
  </si>
  <si>
    <t>R &amp; M - Grounds</t>
  </si>
  <si>
    <t>Cleaning and Caretakers Wages</t>
  </si>
  <si>
    <t>Raffles Wages</t>
  </si>
  <si>
    <t>Less:  Expenses including Quizmaster</t>
  </si>
  <si>
    <t>Employer Kiwi Saver Costs</t>
  </si>
  <si>
    <t>Staff Training</t>
  </si>
  <si>
    <t>Other Staff Expenses</t>
  </si>
  <si>
    <t>Adjuncts Expenses &amp; Grants</t>
  </si>
  <si>
    <t>Cash at Bank and On Hand</t>
  </si>
  <si>
    <t>Members’ prepaid purchases</t>
  </si>
  <si>
    <t>Short Term Loan for Insurance</t>
  </si>
  <si>
    <t>Equipment Finance Loan - all short term</t>
  </si>
  <si>
    <t>Funds Held in Trust</t>
  </si>
  <si>
    <t>Accountancy</t>
  </si>
  <si>
    <t>Printing Stationery &amp; Postage</t>
  </si>
  <si>
    <t>Interest on Bank Loans</t>
  </si>
  <si>
    <t>Printing Member Cards</t>
  </si>
  <si>
    <t>Telephone</t>
  </si>
  <si>
    <t>Cleaning</t>
  </si>
  <si>
    <t>Administration Wages - part</t>
  </si>
  <si>
    <t>Accrued Expenses</t>
  </si>
  <si>
    <t>Sundry Assets</t>
  </si>
  <si>
    <t>Members Authorised Purposes</t>
  </si>
  <si>
    <t>Bank Loans-Current Portion</t>
  </si>
  <si>
    <t>Bank Loans</t>
  </si>
  <si>
    <t>over the Club's property at 55 Wharerangi Road, Greenmeadows Napier.</t>
  </si>
  <si>
    <t>2-1100</t>
  </si>
  <si>
    <t>Income received in advance</t>
  </si>
  <si>
    <t>Fees, Subscriptions and other revenue from members</t>
  </si>
  <si>
    <t>Interest, dividends and other investment revenue</t>
  </si>
  <si>
    <t>Donations, fundraising and other similar revenue</t>
  </si>
  <si>
    <t>Other revenue</t>
  </si>
  <si>
    <t>Volunteers and Employees Related Costs:</t>
  </si>
  <si>
    <t>Sundry Debtors &amp; Prepayments</t>
  </si>
  <si>
    <t>Property Plant &amp; Equipment</t>
  </si>
  <si>
    <t>Purchase of Property Plant &amp; Equipment</t>
  </si>
  <si>
    <t>Interest  and Dividends Received</t>
  </si>
  <si>
    <t>Entertainment Costs</t>
  </si>
  <si>
    <t>Depreciation &amp; Loss on Sale</t>
  </si>
  <si>
    <t>Committee and Finance Meetings</t>
  </si>
  <si>
    <t>Functions</t>
  </si>
  <si>
    <t>27</t>
  </si>
  <si>
    <t>Number of Members at year end</t>
  </si>
  <si>
    <t>Bar Cost of Sales &amp; Expenses Bar</t>
  </si>
  <si>
    <t>Grants &amp; Donations</t>
  </si>
  <si>
    <t>Repayment of Loans</t>
  </si>
  <si>
    <t>Creditors and Accrued Expenses</t>
  </si>
  <si>
    <t>Accounts Receivable are stated at realisable book value after providing against debts where collection</t>
  </si>
  <si>
    <t>is doubtful.</t>
  </si>
  <si>
    <t>Leases</t>
  </si>
  <si>
    <t>9 - 10</t>
  </si>
  <si>
    <t>Land Revaluation Reserve</t>
  </si>
  <si>
    <t>Buildings Revaluation Reserve</t>
  </si>
  <si>
    <t>Opening Balance 1 April</t>
  </si>
  <si>
    <t>Increase in Valuation</t>
  </si>
  <si>
    <t xml:space="preserve">a $1,000 exemption.  All Trading with Club Members is within the tax principle of mutuality, </t>
  </si>
  <si>
    <t>Not Later than one year</t>
  </si>
  <si>
    <t>Later than one year and no later than five years</t>
  </si>
  <si>
    <t>Note 7 Analysis of Accounts Receivable and Prepayments</t>
  </si>
  <si>
    <t>Trade Debtors</t>
  </si>
  <si>
    <t>Insurance Prepayment</t>
  </si>
  <si>
    <t>Capitation Prepayment</t>
  </si>
  <si>
    <t>Sundry Prepayments</t>
  </si>
  <si>
    <t>Income from providing goods and services</t>
  </si>
  <si>
    <t>Grants and Donations paid</t>
  </si>
  <si>
    <t>Payments to suppliers and employees</t>
  </si>
  <si>
    <t>11 - 17</t>
  </si>
  <si>
    <t>18 - 19</t>
  </si>
  <si>
    <t>Note 9 Bank Loans</t>
  </si>
  <si>
    <t>Note 11 Property Plant &amp; Equipment</t>
  </si>
  <si>
    <t>The club leases certain equipment.  Operating lease payments, where the lessors effectively retain substantially all of the risks and benefits of ownership of the lease items, are included in the determination of the net surplus in equal instalments over the lease term.</t>
  </si>
  <si>
    <t>Note 8 Analysis of creditors and accrued expenses</t>
  </si>
  <si>
    <t>Fees Subscriptions and other revenue</t>
  </si>
  <si>
    <t>Note 12 Analysis of Employee Costs Payable</t>
  </si>
  <si>
    <t>Employee Costs Payable</t>
  </si>
  <si>
    <t>Staff Holiday Pay Owing</t>
  </si>
  <si>
    <t>Total Assets</t>
  </si>
  <si>
    <t>Non-Current Liabilities</t>
  </si>
  <si>
    <t xml:space="preserve">includes any interest or dividends received.  As the Club is an Incorporated Society it is eligible for </t>
  </si>
  <si>
    <t>Accrued Wages</t>
  </si>
  <si>
    <t>Total Liabilities</t>
  </si>
  <si>
    <t>Note 13 Operating Lease Commitments</t>
  </si>
  <si>
    <t>Note 14 Contingent Liabilities and Capital Commitments</t>
  </si>
  <si>
    <t>Note 15 Guarantee</t>
  </si>
  <si>
    <t>Note 16 Related Party Transactions</t>
  </si>
  <si>
    <t>Note 17 Subsequent Events</t>
  </si>
  <si>
    <t>Note 18 Gaming Authorised Purposes</t>
  </si>
  <si>
    <t>Note 19 Gaming Funds Reconciliation</t>
  </si>
  <si>
    <t>Note 20 Going Concern</t>
  </si>
  <si>
    <t>Less: Authorised Purposes (Note 18)</t>
  </si>
  <si>
    <t>Gaming Surplus/(Deficit)</t>
  </si>
  <si>
    <t>Net Restaurant Income</t>
  </si>
  <si>
    <t>6-1030</t>
  </si>
  <si>
    <t>Mth Last Yr</t>
  </si>
  <si>
    <t>YTD Last Year</t>
  </si>
  <si>
    <t>Current Month</t>
  </si>
  <si>
    <t>Current YTD</t>
  </si>
  <si>
    <t>Year Opening Balance</t>
  </si>
  <si>
    <t>Last Year Open Bal</t>
  </si>
  <si>
    <t>2-9100</t>
  </si>
  <si>
    <t>6-1240</t>
  </si>
  <si>
    <t>6-2732</t>
  </si>
  <si>
    <t>Note 10 Other Financing</t>
  </si>
  <si>
    <t>Staff Training &amp; Recruitment</t>
  </si>
  <si>
    <t>6-2733</t>
  </si>
  <si>
    <t>Increase in Bank Funding - line of credit</t>
  </si>
  <si>
    <t>Trading Surplus/(Deficit) for the Year</t>
  </si>
  <si>
    <t>Where the Club generates income from non-members it is liable to Income Tax on that income, which</t>
  </si>
  <si>
    <t>1-1275</t>
  </si>
  <si>
    <t>1-3601</t>
  </si>
  <si>
    <t>1-5000</t>
  </si>
  <si>
    <t>2-2060</t>
  </si>
  <si>
    <t>2-2070</t>
  </si>
  <si>
    <t>2-2071</t>
  </si>
  <si>
    <t>2-9110</t>
  </si>
  <si>
    <t>Bowls Loan</t>
  </si>
  <si>
    <t>2-9115</t>
  </si>
  <si>
    <t>Indoor Bowls Loan</t>
  </si>
  <si>
    <t>4-5001</t>
  </si>
  <si>
    <t>6-1126</t>
  </si>
  <si>
    <t>6-1216</t>
  </si>
  <si>
    <t>6-2350</t>
  </si>
  <si>
    <t>6-2725</t>
  </si>
  <si>
    <t>Electricity &amp; Gas</t>
  </si>
  <si>
    <t>Members' Door Draw</t>
  </si>
  <si>
    <t>Members' Loyalty Points</t>
  </si>
  <si>
    <t>1-3605</t>
  </si>
  <si>
    <t>2-9120</t>
  </si>
  <si>
    <t>18 Hole Golf Loan</t>
  </si>
  <si>
    <t>1-9000</t>
  </si>
  <si>
    <t>Consultancy</t>
  </si>
  <si>
    <t>Cleaning &amp; Pest Control</t>
  </si>
  <si>
    <t>1-1174</t>
  </si>
  <si>
    <t>1-3230</t>
  </si>
  <si>
    <t>2-1015</t>
  </si>
  <si>
    <t>2-2053</t>
  </si>
  <si>
    <t>2-2055</t>
  </si>
  <si>
    <t>2-2056</t>
  </si>
  <si>
    <t>2-2057</t>
  </si>
  <si>
    <t>2-2074</t>
  </si>
  <si>
    <t>2-9122</t>
  </si>
  <si>
    <t>9 Hole Golf Loan</t>
  </si>
  <si>
    <t>2-9124</t>
  </si>
  <si>
    <t>Racing Adjunct Loan</t>
  </si>
  <si>
    <t>The revaluation amounts reflect the latest Quotable Value Rating Valuation dated 1 September 2019</t>
  </si>
  <si>
    <t>2-2061</t>
  </si>
  <si>
    <t>Loans from Adjuncts</t>
  </si>
  <si>
    <t>The Club has three bank loans with the TSB Bank.  These loans are secured by a registered first mortgage</t>
  </si>
  <si>
    <t>The third loan is a revolving credit facility with the TSB bank that was established last financial year, with a</t>
  </si>
  <si>
    <t>The loans are for a minimum period of one year with the ability to roll over annually for another one year term.</t>
  </si>
  <si>
    <t>1-3235</t>
  </si>
  <si>
    <t>Prior Year Adjustment</t>
  </si>
  <si>
    <t>Vehicle Finance Current Portion</t>
  </si>
  <si>
    <t>Vehicle Finance</t>
  </si>
  <si>
    <t>Loss on Disposal of Assets</t>
  </si>
  <si>
    <t>4-4051</t>
  </si>
  <si>
    <t>Covid 19 Wage Subsidy</t>
  </si>
  <si>
    <t>TARADALE CLUB INCORPORATED</t>
  </si>
  <si>
    <t>9-9000</t>
  </si>
  <si>
    <t>Note 21 Piko Piko Trust Ltd.</t>
  </si>
  <si>
    <t>Interest</t>
  </si>
  <si>
    <t>Vehicle Finance repayments</t>
  </si>
  <si>
    <t>Note 22 Accounting Year</t>
  </si>
  <si>
    <t>Promotions Income</t>
  </si>
  <si>
    <t>Subscription revenue is recognised at the time the subscriptions are received, the subscription period is 1 October to 30 September.    Interest and Dividends received are recognised as they are received, gross of refundable tax credits received.  All other income is recognised as it is received when all risks and rewards of ownership have been passed to the customer and can be reliably measured.</t>
  </si>
  <si>
    <t>Last year it was decided to recognise subscriptions in full as and when they are received.</t>
  </si>
  <si>
    <t>1,541</t>
  </si>
  <si>
    <t>FOR THE YEAR ENDED 31 March 2021</t>
  </si>
  <si>
    <t xml:space="preserve">Opening Balance </t>
  </si>
  <si>
    <t>Revaluation</t>
  </si>
  <si>
    <t xml:space="preserve">   Covid-19 Loan Current Portion</t>
  </si>
  <si>
    <t xml:space="preserve">limit of $150,000.  As at balance date this facility had a balance of $25.40 (2020: $33,513) </t>
  </si>
  <si>
    <t>Covid-19 Govt Loan</t>
  </si>
  <si>
    <t>Column1</t>
  </si>
  <si>
    <t>Column2</t>
  </si>
  <si>
    <t>Column3</t>
  </si>
  <si>
    <t>Column4</t>
  </si>
  <si>
    <t>Column5</t>
  </si>
  <si>
    <t>Column6</t>
  </si>
  <si>
    <t>Column7</t>
  </si>
  <si>
    <t>Plant and equipment are included at cost less aggregate depreciation.  Property was initially recorded at cost and then revalued to the latest Quotable Value valuation.</t>
  </si>
  <si>
    <t>Depreciation rates have been changed for the current year to reflect better the asset values and take into account the estimated economic life of each or group of assets.  This will move away from the Diminishing Value method to an Economic Life based on the Cost less any anticipated realisation at the end of the economic life.</t>
  </si>
  <si>
    <t>Bank Accounts and Cash in the Statement of Cashflows comprise cash balances and bank balances (including short term deposits) with original maturities of 90 days or less.</t>
  </si>
  <si>
    <t>was $23,814 of which $14,197 was current and $9,617 was longer term.</t>
  </si>
  <si>
    <t>The Club has received loans from five adjuncts.  These loans are at a current interest rate of 2.5% per annum.</t>
  </si>
  <si>
    <t>Asset Class</t>
  </si>
  <si>
    <t>Purchases</t>
  </si>
  <si>
    <t>Sales/</t>
  </si>
  <si>
    <t>Revlauation</t>
  </si>
  <si>
    <t>Current</t>
  </si>
  <si>
    <t>Carrying</t>
  </si>
  <si>
    <t>Disposals</t>
  </si>
  <si>
    <t>Year</t>
  </si>
  <si>
    <t>Amount</t>
  </si>
  <si>
    <t>Land</t>
  </si>
  <si>
    <t>Buildings</t>
  </si>
  <si>
    <t>Plant, Fixtures &amp; Fittings</t>
  </si>
  <si>
    <t>Gaming Machines</t>
  </si>
  <si>
    <t>Total:</t>
  </si>
  <si>
    <t>Motor Vehicles</t>
  </si>
  <si>
    <t>Surplus Assets Sold</t>
  </si>
  <si>
    <t>Work in Progress</t>
  </si>
  <si>
    <t xml:space="preserve">  Bank Loans</t>
  </si>
  <si>
    <t>Balance at 31 March 2021</t>
  </si>
  <si>
    <t>Monthly instalment:</t>
  </si>
  <si>
    <t>Interest rate:</t>
  </si>
  <si>
    <t>Principal</t>
  </si>
  <si>
    <t>Balance</t>
  </si>
  <si>
    <t>Current Portion of Loan</t>
  </si>
  <si>
    <t>Insurance Recoveries</t>
  </si>
  <si>
    <t xml:space="preserve">   Wages</t>
  </si>
  <si>
    <t xml:space="preserve">   Depreciation on Gaming Machines</t>
  </si>
  <si>
    <t xml:space="preserve">   Net Surplus Machines Sold</t>
  </si>
  <si>
    <t>BNZ Cheque Account</t>
  </si>
  <si>
    <t>TSB Gaming Account</t>
  </si>
  <si>
    <t>TSB Trading Account</t>
  </si>
  <si>
    <t>BNZ Gaming Account</t>
  </si>
  <si>
    <t>GST</t>
  </si>
  <si>
    <t>Building Compliance</t>
  </si>
  <si>
    <t xml:space="preserve">R&amp;M Buildings </t>
  </si>
  <si>
    <t>Advertising &amp; Marketing</t>
  </si>
  <si>
    <t xml:space="preserve">Piko Piko Trust Ltd is a wholly owned company of the Taradale Club Inc. and was formed to allow the club to obtain an offsite licence for the restaurant to allow us to permit non members to dine without being involved in the chartered club regimes. The restaurant is run by the Taradale Club hence the income and expenses are theirs. Piki Piko Trust Ltd is a non trading entity. </t>
  </si>
  <si>
    <t>Note 23 Gain on Sale of Assets</t>
  </si>
  <si>
    <t>the interest rate is 1.9% per annum and the monthly payments are $1,210.86.  The balance owing at 31 March 2021</t>
  </si>
  <si>
    <t>No adjusting or significant non-adjusting events have occurred between the reporting date and the date of authorisation of these financial statements (2020: Nil)</t>
  </si>
  <si>
    <t>The Club obtained a Loan from the Government of $40,600 under the Covid-19 Small Business Loan scheme. This loan is interest free for 2 years as long as it is repaid on or before 13 May 2022.  It is the Club's intention to repay this loan in full on or before 13 May 2022.</t>
  </si>
  <si>
    <t>Capital Leases</t>
  </si>
  <si>
    <t>Photocopier</t>
  </si>
  <si>
    <t>Sharp</t>
  </si>
  <si>
    <t>Description</t>
  </si>
  <si>
    <t>Company</t>
  </si>
  <si>
    <t>Monthly</t>
  </si>
  <si>
    <t>TV Flat Screen</t>
  </si>
  <si>
    <t>Eftpos Static</t>
  </si>
  <si>
    <t>Finance NOW</t>
  </si>
  <si>
    <t>End Date</t>
  </si>
  <si>
    <t>Pool Meters</t>
  </si>
  <si>
    <t>EFTPOS portable</t>
  </si>
  <si>
    <t>1588</t>
  </si>
  <si>
    <t>19</t>
  </si>
  <si>
    <t>Loan 1 is an Interest and Principal loan for a term of seven years .  Loan 2 is also an Interest &amp; Principal loan for a term of twenty years.</t>
  </si>
  <si>
    <t>and the interest rate is currently 3.95% per annum.</t>
  </si>
  <si>
    <t xml:space="preserve">The vehicle purchased in November 2019 and is financed by UDC Finance for a term of 36 months </t>
  </si>
  <si>
    <t>The Club had given a Bond to the TAB of $10,000 in accordance with their requirements for the Club operating a TAB Agency.  This has been subsequently replaced by a Guarantee on the Club's behalf from the TSB Bank.  We have endeavoured to recover the Bond from the TAB, however given the outdated nature of the transaction we have been unsuccessful.  The Committee therefore agreed to write off the Bond during this financial year.</t>
  </si>
  <si>
    <t>1-B Restaurant Trading</t>
  </si>
  <si>
    <t>Write off TAB Bond</t>
  </si>
  <si>
    <t>TSB Revolving Credit</t>
  </si>
  <si>
    <t>Repaid Adjunct Loan</t>
  </si>
  <si>
    <t>There have been no changes in accounting policies for the current year and only the one above for the previous year.</t>
  </si>
  <si>
    <t>GST Refund</t>
  </si>
  <si>
    <t>Tiger Turf Deposit</t>
  </si>
  <si>
    <t>At balance date there is a commitment to replace the flood damaged Bowling Green.  Also, a new Bar area is currently under way to be completed in 2022. (2020 Nil)</t>
  </si>
  <si>
    <t xml:space="preserve">The Club has a working capital position as at 31 March 2021 of $35,210 (2020: ($145,500)).  The Club is reliant on gaming machine income to support its operations.  There is material uncertainty related to events or conditions that may cast significant doubt on the Club’s ability to continue as a going concern and therefore it may be unable to realise its assets and discharge its liabilities in the normal course of business.  The Committee however have reasonable expectation that it has adequate resources to continue operations for the foreseeable future. </t>
  </si>
  <si>
    <t xml:space="preserve"> </t>
  </si>
  <si>
    <t>This is the result of our having received Insurance for damaged Bowling greens that was caused by Flooding.  The amount received was more than the current book value of the bowling greens by this amount. ($105,702)</t>
  </si>
  <si>
    <t xml:space="preserve">The Committee members approved a change to our Financial Year for accounting purposes so that it would finish on 31 March.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</si>
</sst>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_-* #,##0_-;\-* #,##0_-;_-* &quot;-&quot;??_-;_-@_-"/>
    <numFmt numFmtId="165" formatCode="#,##0;\(#,##0\)"/>
    <numFmt numFmtId="166" formatCode="#,##0;[Red]\(#,##0\)"/>
    <numFmt numFmtId="167" formatCode="0.000%"/>
  </numFmts>
  <fonts count="10" x14ac:knownFonts="1">
    <font>
      <sz val="11"/>
      <color theme="1"/>
      <name val="Calibri"/>
      <family val="2"/>
      <scheme val="minor"/>
    </font>
    <font>
      <sz val="12"/>
      <name val="Times New Roman"/>
      <family val="1"/>
    </font>
    <font>
      <sz val="12"/>
      <name val="Times New Roman"/>
      <family val="1"/>
    </font>
    <font>
      <sz val="11"/>
      <color theme="1"/>
      <name val="Calibri"/>
      <family val="2"/>
      <scheme val="minor"/>
    </font>
    <font>
      <b/>
      <sz val="11"/>
      <color theme="1"/>
      <name val="Calibri"/>
      <family val="2"/>
      <scheme val="minor"/>
    </font>
    <font>
      <u/>
      <sz val="11"/>
      <color theme="1"/>
      <name val="Calibri"/>
      <family val="2"/>
      <scheme val="minor"/>
    </font>
    <font>
      <sz val="9"/>
      <color theme="1"/>
      <name val="Arial"/>
      <family val="2"/>
    </font>
    <font>
      <b/>
      <sz val="12"/>
      <color theme="1"/>
      <name val="Calibri"/>
      <family val="2"/>
      <scheme val="minor"/>
    </font>
    <font>
      <b/>
      <sz val="14"/>
      <color theme="1"/>
      <name val="Calibri"/>
      <family val="2"/>
      <scheme val="minor"/>
    </font>
    <font>
      <sz val="8"/>
      <color theme="1"/>
      <name val="Calibri"/>
      <family val="2"/>
      <scheme val="minor"/>
    </font>
  </fonts>
  <fills count="6">
    <fill>
      <patternFill patternType="none"/>
    </fill>
    <fill>
      <patternFill patternType="gray125"/>
    </fill>
    <fill>
      <patternFill patternType="solid">
        <fgColor theme="4" tint="0.39997558519241921"/>
        <bgColor indexed="64"/>
      </patternFill>
    </fill>
    <fill>
      <patternFill patternType="solid">
        <fgColor rgb="FFFF0000"/>
        <bgColor indexed="64"/>
      </patternFill>
    </fill>
    <fill>
      <patternFill patternType="solid">
        <fgColor theme="8" tint="0.39997558519241921"/>
        <bgColor indexed="64"/>
      </patternFill>
    </fill>
    <fill>
      <patternFill patternType="solid">
        <fgColor rgb="FFFFFF00"/>
        <bgColor indexed="64"/>
      </patternFill>
    </fill>
  </fills>
  <borders count="12">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ck">
        <color indexed="64"/>
      </top>
      <bottom/>
      <diagonal/>
    </border>
  </borders>
  <cellStyleXfs count="4">
    <xf numFmtId="0" fontId="0" fillId="0" borderId="0"/>
    <xf numFmtId="43" fontId="3" fillId="0" borderId="0" applyFont="0" applyFill="0" applyBorder="0" applyAlignment="0" applyProtection="0"/>
    <xf numFmtId="166" fontId="1" fillId="0" borderId="0">
      <alignment vertical="top"/>
    </xf>
    <xf numFmtId="9" fontId="3" fillId="0" borderId="0" applyFont="0" applyFill="0" applyBorder="0" applyAlignment="0" applyProtection="0"/>
  </cellStyleXfs>
  <cellXfs count="112">
    <xf numFmtId="0" fontId="0" fillId="0" borderId="0" xfId="0"/>
    <xf numFmtId="0" fontId="0" fillId="0" borderId="0" xfId="0" applyAlignment="1">
      <alignment horizontal="center"/>
    </xf>
    <xf numFmtId="17" fontId="0" fillId="0" borderId="0" xfId="0" quotePrefix="1" applyNumberFormat="1" applyAlignment="1">
      <alignment horizontal="center"/>
    </xf>
    <xf numFmtId="0" fontId="4" fillId="0" borderId="0" xfId="0" applyFont="1"/>
    <xf numFmtId="0" fontId="4" fillId="0" borderId="0" xfId="0" applyFont="1" applyAlignment="1"/>
    <xf numFmtId="0" fontId="4" fillId="0" borderId="0" xfId="0" applyFont="1" applyAlignment="1">
      <alignment horizontal="center"/>
    </xf>
    <xf numFmtId="164" fontId="3" fillId="0" borderId="0" xfId="1" applyNumberFormat="1" applyFont="1"/>
    <xf numFmtId="0" fontId="5" fillId="0" borderId="0" xfId="0" applyFont="1"/>
    <xf numFmtId="164" fontId="0" fillId="0" borderId="0" xfId="0" applyNumberFormat="1"/>
    <xf numFmtId="165" fontId="0" fillId="0" borderId="2" xfId="0" applyNumberFormat="1" applyBorder="1"/>
    <xf numFmtId="165" fontId="0" fillId="0" borderId="0" xfId="0" applyNumberFormat="1" applyBorder="1"/>
    <xf numFmtId="0" fontId="0" fillId="0" borderId="0" xfId="0" applyFont="1"/>
    <xf numFmtId="164" fontId="0" fillId="0" borderId="0" xfId="0" applyNumberFormat="1" applyBorder="1"/>
    <xf numFmtId="0" fontId="0" fillId="0" borderId="0" xfId="0" applyAlignment="1">
      <alignment horizontal="left" indent="1"/>
    </xf>
    <xf numFmtId="9" fontId="3" fillId="0" borderId="0" xfId="3" applyFont="1" applyBorder="1"/>
    <xf numFmtId="0" fontId="0" fillId="0" borderId="0" xfId="0" applyAlignment="1">
      <alignment horizontal="left" indent="4"/>
    </xf>
    <xf numFmtId="165" fontId="0" fillId="0" borderId="3" xfId="0" applyNumberFormat="1" applyBorder="1"/>
    <xf numFmtId="49" fontId="0" fillId="2" borderId="0" xfId="0" applyNumberFormat="1" applyFill="1"/>
    <xf numFmtId="0" fontId="4" fillId="0" borderId="0" xfId="0" applyFont="1" applyAlignment="1">
      <alignment horizontal="center"/>
    </xf>
    <xf numFmtId="164" fontId="0" fillId="0" borderId="1" xfId="0" applyNumberFormat="1" applyBorder="1"/>
    <xf numFmtId="0" fontId="0" fillId="0" borderId="0" xfId="0" applyAlignment="1">
      <alignment horizontal="left" indent="3"/>
    </xf>
    <xf numFmtId="49" fontId="0" fillId="0" borderId="0" xfId="0" applyNumberFormat="1"/>
    <xf numFmtId="49" fontId="0" fillId="3" borderId="0" xfId="0" applyNumberFormat="1" applyFill="1"/>
    <xf numFmtId="0" fontId="0" fillId="0" borderId="0" xfId="0" applyFont="1" applyAlignment="1">
      <alignment horizontal="left" indent="1"/>
    </xf>
    <xf numFmtId="165" fontId="0" fillId="0" borderId="1" xfId="0" applyNumberFormat="1" applyBorder="1"/>
    <xf numFmtId="0" fontId="4" fillId="0" borderId="0" xfId="0" applyFont="1" applyAlignment="1">
      <alignment horizontal="center"/>
    </xf>
    <xf numFmtId="0" fontId="0" fillId="0" borderId="0" xfId="0" applyAlignment="1">
      <alignment horizontal="left" indent="2"/>
    </xf>
    <xf numFmtId="0" fontId="0" fillId="0" borderId="0" xfId="0" applyFont="1" applyAlignment="1">
      <alignment horizontal="left" indent="2"/>
    </xf>
    <xf numFmtId="0" fontId="4" fillId="0" borderId="0" xfId="0" applyFont="1" applyAlignment="1">
      <alignment horizontal="left" vertical="top"/>
    </xf>
    <xf numFmtId="0" fontId="0" fillId="0" borderId="0" xfId="0" applyFont="1" applyAlignment="1">
      <alignment horizontal="left" vertical="top"/>
    </xf>
    <xf numFmtId="43" fontId="0" fillId="0" borderId="0" xfId="0" applyNumberFormat="1"/>
    <xf numFmtId="164" fontId="0" fillId="0" borderId="0" xfId="0" applyNumberFormat="1" applyFont="1" applyAlignment="1">
      <alignment horizontal="center"/>
    </xf>
    <xf numFmtId="16" fontId="0" fillId="0" borderId="0" xfId="0" quotePrefix="1" applyNumberFormat="1" applyAlignment="1">
      <alignment horizontal="center"/>
    </xf>
    <xf numFmtId="0" fontId="4" fillId="0" borderId="0" xfId="0" applyFont="1" applyAlignment="1">
      <alignment horizontal="center"/>
    </xf>
    <xf numFmtId="164" fontId="3" fillId="0" borderId="0" xfId="1" applyNumberFormat="1" applyFont="1" applyAlignment="1">
      <alignment horizontal="center"/>
    </xf>
    <xf numFmtId="0" fontId="0" fillId="0" borderId="0" xfId="0" applyAlignment="1">
      <alignment vertical="center"/>
    </xf>
    <xf numFmtId="0" fontId="6" fillId="0" borderId="0" xfId="0" applyFont="1"/>
    <xf numFmtId="0" fontId="4" fillId="0" borderId="0" xfId="0" applyFont="1" applyAlignment="1">
      <alignment horizontal="center" vertical="top"/>
    </xf>
    <xf numFmtId="0" fontId="0" fillId="0" borderId="0" xfId="0" applyNumberFormat="1"/>
    <xf numFmtId="0" fontId="0" fillId="0" borderId="0" xfId="0" quotePrefix="1" applyAlignment="1">
      <alignment horizontal="center"/>
    </xf>
    <xf numFmtId="0" fontId="0" fillId="0" borderId="0" xfId="0" applyAlignment="1"/>
    <xf numFmtId="49" fontId="0" fillId="4" borderId="0" xfId="0" applyNumberFormat="1" applyFill="1"/>
    <xf numFmtId="0" fontId="4" fillId="0" borderId="0" xfId="0" applyFont="1" applyAlignment="1">
      <alignment horizontal="center"/>
    </xf>
    <xf numFmtId="164" fontId="0" fillId="5" borderId="0" xfId="0" applyNumberFormat="1" applyFill="1"/>
    <xf numFmtId="164" fontId="3" fillId="0" borderId="0" xfId="1" applyNumberFormat="1" applyFont="1" applyAlignment="1">
      <alignment horizontal="left"/>
    </xf>
    <xf numFmtId="0" fontId="0" fillId="0" borderId="0" xfId="0" applyAlignment="1">
      <alignment horizontal="left"/>
    </xf>
    <xf numFmtId="164" fontId="3" fillId="0" borderId="0" xfId="1" quotePrefix="1" applyNumberFormat="1" applyFont="1" applyAlignment="1">
      <alignment horizontal="center"/>
    </xf>
    <xf numFmtId="0" fontId="4" fillId="0" borderId="0" xfId="0" applyFont="1" applyAlignment="1">
      <alignment horizontal="center"/>
    </xf>
    <xf numFmtId="0" fontId="0" fillId="0" borderId="0" xfId="0" applyAlignment="1">
      <alignment vertical="top" wrapText="1"/>
    </xf>
    <xf numFmtId="0" fontId="4" fillId="0" borderId="0" xfId="0" applyFont="1" applyAlignment="1">
      <alignment horizontal="left"/>
    </xf>
    <xf numFmtId="166" fontId="1" fillId="0" borderId="0" xfId="2">
      <alignment vertical="top"/>
    </xf>
    <xf numFmtId="166" fontId="2" fillId="0" borderId="0" xfId="2" applyFont="1">
      <alignment vertical="top"/>
    </xf>
    <xf numFmtId="49" fontId="0" fillId="5" borderId="0" xfId="0" applyNumberFormat="1" applyFill="1"/>
    <xf numFmtId="43" fontId="3" fillId="0" borderId="0" xfId="1" applyFont="1"/>
    <xf numFmtId="0" fontId="4" fillId="0" borderId="0" xfId="0" applyFont="1" applyAlignment="1">
      <alignment horizontal="center"/>
    </xf>
    <xf numFmtId="0" fontId="0" fillId="0" borderId="0" xfId="0" applyFont="1" applyAlignment="1">
      <alignment horizontal="left"/>
    </xf>
    <xf numFmtId="165" fontId="0" fillId="0" borderId="0" xfId="0" applyNumberFormat="1"/>
    <xf numFmtId="0" fontId="0" fillId="0" borderId="0" xfId="0" applyFill="1"/>
    <xf numFmtId="164" fontId="3" fillId="0" borderId="0" xfId="1" applyNumberFormat="1" applyFont="1" applyFill="1"/>
    <xf numFmtId="165" fontId="0" fillId="0" borderId="0" xfId="0" applyNumberFormat="1" applyBorder="1" applyAlignment="1">
      <alignment horizontal="right"/>
    </xf>
    <xf numFmtId="165" fontId="0" fillId="0" borderId="3" xfId="0" applyNumberFormat="1" applyBorder="1" applyAlignment="1">
      <alignment horizontal="right"/>
    </xf>
    <xf numFmtId="9" fontId="3" fillId="0" borderId="0" xfId="3" applyFont="1" applyFill="1" applyBorder="1"/>
    <xf numFmtId="0" fontId="0" fillId="0" borderId="0" xfId="0" applyFont="1" applyFill="1"/>
    <xf numFmtId="0" fontId="4" fillId="0" borderId="0" xfId="0" applyFont="1" applyFill="1" applyAlignment="1">
      <alignment horizontal="center" vertical="top"/>
    </xf>
    <xf numFmtId="0" fontId="0" fillId="0" borderId="6" xfId="0" applyBorder="1"/>
    <xf numFmtId="0" fontId="0" fillId="0" borderId="2"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5" xfId="0" applyBorder="1"/>
    <xf numFmtId="0" fontId="0" fillId="0" borderId="11" xfId="0" applyBorder="1"/>
    <xf numFmtId="0" fontId="9" fillId="0" borderId="8" xfId="0" applyFont="1" applyBorder="1"/>
    <xf numFmtId="1" fontId="0" fillId="0" borderId="5" xfId="0" applyNumberFormat="1" applyBorder="1"/>
    <xf numFmtId="14" fontId="0" fillId="0" borderId="0" xfId="0" applyNumberFormat="1"/>
    <xf numFmtId="167" fontId="0" fillId="0" borderId="0" xfId="3" applyNumberFormat="1" applyFont="1"/>
    <xf numFmtId="44" fontId="0" fillId="0" borderId="0" xfId="0" applyNumberFormat="1"/>
    <xf numFmtId="44" fontId="4" fillId="0" borderId="4" xfId="0" applyNumberFormat="1" applyFont="1" applyBorder="1"/>
    <xf numFmtId="0" fontId="0" fillId="0" borderId="0" xfId="0" applyAlignment="1">
      <alignment wrapText="1"/>
    </xf>
    <xf numFmtId="0" fontId="4" fillId="0" borderId="0" xfId="0" applyFont="1" applyAlignment="1">
      <alignment horizontal="center"/>
    </xf>
    <xf numFmtId="164" fontId="3" fillId="0" borderId="0" xfId="1" quotePrefix="1" applyNumberFormat="1" applyFont="1" applyFill="1" applyAlignment="1">
      <alignment horizontal="center"/>
    </xf>
    <xf numFmtId="0" fontId="0" fillId="0" borderId="0" xfId="0" applyFill="1" applyAlignment="1">
      <alignment horizontal="left"/>
    </xf>
    <xf numFmtId="164" fontId="3" fillId="0" borderId="0" xfId="1" applyNumberFormat="1" applyFont="1" applyFill="1" applyAlignment="1">
      <alignment horizontal="left"/>
    </xf>
    <xf numFmtId="164" fontId="3" fillId="0" borderId="0" xfId="1" applyNumberFormat="1" applyFont="1" applyFill="1" applyAlignment="1">
      <alignment horizontal="center"/>
    </xf>
    <xf numFmtId="164" fontId="0" fillId="0" borderId="0" xfId="1" quotePrefix="1" applyNumberFormat="1" applyFont="1" applyFill="1" applyAlignment="1">
      <alignment horizontal="center"/>
    </xf>
    <xf numFmtId="164" fontId="0" fillId="0" borderId="0" xfId="1" quotePrefix="1" applyNumberFormat="1" applyFont="1" applyFill="1" applyAlignment="1">
      <alignment horizontal="center" vertical="center"/>
    </xf>
    <xf numFmtId="165" fontId="3" fillId="0" borderId="0" xfId="1" applyNumberFormat="1" applyFont="1"/>
    <xf numFmtId="165" fontId="0" fillId="0" borderId="0" xfId="0" applyNumberFormat="1" applyAlignment="1"/>
    <xf numFmtId="165" fontId="0" fillId="0" borderId="0" xfId="0" applyNumberFormat="1" applyFill="1" applyBorder="1"/>
    <xf numFmtId="165" fontId="3" fillId="0" borderId="1" xfId="1" applyNumberFormat="1" applyFont="1" applyBorder="1"/>
    <xf numFmtId="165" fontId="0" fillId="0" borderId="0" xfId="0" applyNumberFormat="1" applyFill="1"/>
    <xf numFmtId="165" fontId="0" fillId="0" borderId="4" xfId="0" applyNumberFormat="1" applyBorder="1"/>
    <xf numFmtId="165" fontId="3" fillId="0" borderId="0" xfId="1" applyNumberFormat="1" applyFont="1" applyFill="1"/>
    <xf numFmtId="165" fontId="4" fillId="0" borderId="0" xfId="0" applyNumberFormat="1" applyFont="1" applyAlignment="1">
      <alignment horizontal="center"/>
    </xf>
    <xf numFmtId="165" fontId="3" fillId="0" borderId="2" xfId="1" applyNumberFormat="1" applyFont="1" applyBorder="1"/>
    <xf numFmtId="165" fontId="0" fillId="0" borderId="2" xfId="0" applyNumberFormat="1" applyFill="1" applyBorder="1"/>
    <xf numFmtId="164" fontId="0" fillId="0" borderId="5" xfId="1" applyNumberFormat="1" applyFont="1" applyBorder="1"/>
    <xf numFmtId="164" fontId="0" fillId="0" borderId="8" xfId="1" applyNumberFormat="1" applyFont="1" applyBorder="1"/>
    <xf numFmtId="164" fontId="0" fillId="0" borderId="11" xfId="1" applyNumberFormat="1" applyFont="1" applyBorder="1"/>
    <xf numFmtId="164" fontId="0" fillId="0" borderId="9" xfId="1" applyNumberFormat="1" applyFont="1" applyBorder="1"/>
    <xf numFmtId="164" fontId="0" fillId="0" borderId="10" xfId="1" applyNumberFormat="1" applyFont="1" applyBorder="1"/>
    <xf numFmtId="0" fontId="0" fillId="0" borderId="2" xfId="0" applyBorder="1" applyAlignment="1">
      <alignment horizontal="center"/>
    </xf>
    <xf numFmtId="0" fontId="0" fillId="0" borderId="7" xfId="0" applyBorder="1" applyAlignment="1">
      <alignment horizontal="center"/>
    </xf>
    <xf numFmtId="165" fontId="0" fillId="0" borderId="0" xfId="1" applyNumberFormat="1" applyFont="1"/>
    <xf numFmtId="0" fontId="0" fillId="0" borderId="0" xfId="0" applyFill="1" applyAlignment="1">
      <alignment wrapText="1"/>
    </xf>
    <xf numFmtId="0" fontId="0" fillId="0" borderId="0" xfId="0" applyAlignment="1">
      <alignment vertical="center" wrapText="1"/>
    </xf>
    <xf numFmtId="0" fontId="7" fillId="0" borderId="0" xfId="0" applyFont="1" applyAlignment="1">
      <alignment horizontal="center"/>
    </xf>
    <xf numFmtId="0" fontId="4" fillId="0" borderId="0" xfId="0" applyFont="1" applyAlignment="1">
      <alignment horizontal="center"/>
    </xf>
    <xf numFmtId="0" fontId="8" fillId="0" borderId="0" xfId="0" applyFont="1" applyAlignment="1">
      <alignment horizontal="center"/>
    </xf>
    <xf numFmtId="0" fontId="0" fillId="0" borderId="0" xfId="0" applyAlignment="1">
      <alignment horizontal="left" vertical="top" wrapText="1"/>
    </xf>
    <xf numFmtId="0" fontId="0" fillId="0" borderId="0" xfId="0" applyAlignment="1">
      <alignment wrapText="1"/>
    </xf>
    <xf numFmtId="0" fontId="0" fillId="0" borderId="0" xfId="0" applyFill="1" applyAlignment="1">
      <alignment horizontal="left" vertical="top" wrapText="1"/>
    </xf>
  </cellXfs>
  <cellStyles count="4">
    <cellStyle name="Comma" xfId="1" builtinId="3"/>
    <cellStyle name="Normal" xfId="0" builtinId="0"/>
    <cellStyle name="Normal 3" xfId="2"/>
    <cellStyle name="Percent" xfId="3" builtinId="5"/>
  </cellStyles>
  <dxfs count="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257175</xdr:colOff>
          <xdr:row>440</xdr:row>
          <xdr:rowOff>12649200</xdr:rowOff>
        </xdr:from>
        <xdr:to>
          <xdr:col>7</xdr:col>
          <xdr:colOff>561975</xdr:colOff>
          <xdr:row>451</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xmlns=""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51</xdr:row>
          <xdr:rowOff>152400</xdr:rowOff>
        </xdr:from>
        <xdr:to>
          <xdr:col>8</xdr:col>
          <xdr:colOff>257175</xdr:colOff>
          <xdr:row>56</xdr:row>
          <xdr:rowOff>123825</xdr:rowOff>
        </xdr:to>
        <xdr:sp macro="" textlink="">
          <xdr:nvSpPr>
            <xdr:cNvPr id="1031" name="Object 7" hidden="1">
              <a:extLst>
                <a:ext uri="{63B3BB69-23CF-44E3-9099-C40C66FF867C}">
                  <a14:compatExt spid="_x0000_s1031"/>
                </a:ext>
                <a:ext uri="{FF2B5EF4-FFF2-40B4-BE49-F238E27FC236}">
                  <a16:creationId xmlns:a16="http://schemas.microsoft.com/office/drawing/2014/main" xmlns="" id="{00000000-0008-0000-0000-000007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57</xdr:row>
          <xdr:rowOff>180975</xdr:rowOff>
        </xdr:from>
        <xdr:to>
          <xdr:col>8</xdr:col>
          <xdr:colOff>200025</xdr:colOff>
          <xdr:row>66</xdr:row>
          <xdr:rowOff>161925</xdr:rowOff>
        </xdr:to>
        <xdr:sp macro="" textlink="">
          <xdr:nvSpPr>
            <xdr:cNvPr id="1032" name="Object 8" hidden="1">
              <a:extLst>
                <a:ext uri="{63B3BB69-23CF-44E3-9099-C40C66FF867C}">
                  <a14:compatExt spid="_x0000_s1032"/>
                </a:ext>
                <a:ext uri="{FF2B5EF4-FFF2-40B4-BE49-F238E27FC236}">
                  <a16:creationId xmlns:a16="http://schemas.microsoft.com/office/drawing/2014/main" xmlns="" id="{00000000-0008-0000-0000-000008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69</xdr:row>
          <xdr:rowOff>76200</xdr:rowOff>
        </xdr:from>
        <xdr:to>
          <xdr:col>8</xdr:col>
          <xdr:colOff>104775</xdr:colOff>
          <xdr:row>77</xdr:row>
          <xdr:rowOff>171450</xdr:rowOff>
        </xdr:to>
        <xdr:sp macro="" textlink="">
          <xdr:nvSpPr>
            <xdr:cNvPr id="1033" name="Object 9" hidden="1">
              <a:extLst>
                <a:ext uri="{63B3BB69-23CF-44E3-9099-C40C66FF867C}">
                  <a14:compatExt spid="_x0000_s1033"/>
                </a:ext>
                <a:ext uri="{FF2B5EF4-FFF2-40B4-BE49-F238E27FC236}">
                  <a16:creationId xmlns:a16="http://schemas.microsoft.com/office/drawing/2014/main" xmlns="" id="{00000000-0008-0000-0000-000009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90</xdr:row>
          <xdr:rowOff>66675</xdr:rowOff>
        </xdr:from>
        <xdr:to>
          <xdr:col>7</xdr:col>
          <xdr:colOff>733425</xdr:colOff>
          <xdr:row>93</xdr:row>
          <xdr:rowOff>171450</xdr:rowOff>
        </xdr:to>
        <xdr:sp macro="" textlink="">
          <xdr:nvSpPr>
            <xdr:cNvPr id="1034" name="Object 10" hidden="1">
              <a:extLst>
                <a:ext uri="{63B3BB69-23CF-44E3-9099-C40C66FF867C}">
                  <a14:compatExt spid="_x0000_s1034"/>
                </a:ext>
                <a:ext uri="{FF2B5EF4-FFF2-40B4-BE49-F238E27FC236}">
                  <a16:creationId xmlns:a16="http://schemas.microsoft.com/office/drawing/2014/main" xmlns="" id="{00000000-0008-0000-0000-00000A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712</xdr:row>
          <xdr:rowOff>0</xdr:rowOff>
        </xdr:from>
        <xdr:to>
          <xdr:col>8</xdr:col>
          <xdr:colOff>552450</xdr:colOff>
          <xdr:row>722</xdr:row>
          <xdr:rowOff>180975</xdr:rowOff>
        </xdr:to>
        <xdr:sp macro="" textlink="">
          <xdr:nvSpPr>
            <xdr:cNvPr id="1040" name="Object 16" hidden="1">
              <a:extLst>
                <a:ext uri="{63B3BB69-23CF-44E3-9099-C40C66FF867C}">
                  <a14:compatExt spid="_x0000_s1040"/>
                </a:ext>
                <a:ext uri="{FF2B5EF4-FFF2-40B4-BE49-F238E27FC236}">
                  <a16:creationId xmlns:a16="http://schemas.microsoft.com/office/drawing/2014/main" xmlns="" id="{00000000-0008-0000-0000-000010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Gaylyn @ Black Barn Vineyards" id="{212B53A4-0B53-4567-A1A0-10713F6BD779}" userId="S::gaylyn@blackbarn.com::39ea1edd-b4dc-4b04-83d3-6f3c94e53bf9" providerId="AD"/>
</personList>
</file>

<file path=xl/queryTables/queryTable1.xml><?xml version="1.0" encoding="utf-8"?>
<queryTable xmlns="http://schemas.openxmlformats.org/spreadsheetml/2006/main" name="Query from MYOB_ODBC_REPLACE" connectionId="2" autoFormatId="16" applyNumberFormats="0" applyBorderFormats="0" applyFontFormats="0" applyPatternFormats="0" applyAlignmentFormats="0" applyWidthHeightFormats="0">
  <queryTableRefresh nextId="14" unboundColumnsRight="6">
    <queryTableFields count="13">
      <queryTableField id="1" name="ACCOUNTNUMBER" tableColumnId="1"/>
      <queryTableField id="2" name="ACCOUNTNAME" tableColumnId="2"/>
      <queryTableField id="3" name="YEAR" tableColumnId="3"/>
      <queryTableField id="4" name="MONTH" tableColumnId="4"/>
      <queryTableField id="5" name="AMOUNT" tableColumnId="5"/>
      <queryTableField id="6" name="OPENINGBAL" tableColumnId="6"/>
      <queryTableField id="7" name="CURRBAL"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s>
  </queryTableRefresh>
</queryTable>
</file>

<file path=xl/queryTables/queryTable2.xml><?xml version="1.0" encoding="utf-8"?>
<queryTable xmlns="http://schemas.openxmlformats.org/spreadsheetml/2006/main" name="Query from jville" connectionId="1" autoFormatId="16" applyNumberFormats="0" applyBorderFormats="0" applyFontFormats="0" applyPatternFormats="0" applyAlignmentFormats="0" applyWidthHeightFormats="0">
  <queryTableRefresh nextId="10" unboundColumnsRight="2">
    <queryTableFields count="9">
      <queryTableField id="1" name="AccountNumber" tableColumnId="1"/>
      <queryTableField id="2" name="AccountName" tableColumnId="2"/>
      <queryTableField id="3" name="LastYearOpeningBalance" tableColumnId="3"/>
      <queryTableField id="4" name="ThisYearOpeningBalance" tableColumnId="4"/>
      <queryTableField id="5" name="FinancialYear" tableColumnId="5"/>
      <queryTableField id="6" name="Period" tableColumnId="6"/>
      <queryTableField id="7" name="Amount" tableColumnId="7"/>
      <queryTableField id="8" dataBound="0" tableColumnId="8"/>
      <queryTableField id="9" dataBound="0"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2" name="Table_Query_from_MYOB_ODBC_REPLACE" displayName="Table_Query_from_MYOB_ODBC_REPLACE" ref="E5:Q19132" tableType="queryTable" totalsRowShown="0">
  <autoFilter ref="E5:Q19132"/>
  <tableColumns count="13">
    <tableColumn id="1" uniqueName="1" name="Column1" queryTableFieldId="1"/>
    <tableColumn id="2" uniqueName="2" name="Column2" queryTableFieldId="2"/>
    <tableColumn id="3" uniqueName="3" name="Column3" queryTableFieldId="3"/>
    <tableColumn id="4" uniqueName="4" name="Column4" queryTableFieldId="4"/>
    <tableColumn id="5" uniqueName="5" name="Column5" queryTableFieldId="5"/>
    <tableColumn id="6" uniqueName="6" name="Column6" queryTableFieldId="6"/>
    <tableColumn id="7" uniqueName="7" name="Column7" queryTableFieldId="7"/>
    <tableColumn id="8" uniqueName="8" name="Mth Last Yr" queryTableFieldId="8" dataDxfId="7">
      <calculatedColumnFormula>IF(AND(Colin!$G6=$B$1,Colin!$H6=$C$3),Colin!$I6,)</calculatedColumnFormula>
    </tableColumn>
    <tableColumn id="9" uniqueName="9" name="YTD Last Year" queryTableFieldId="9" dataDxfId="6">
      <calculatedColumnFormula>IF(AND(Colin!$G6=$B$1,Colin!$H6&lt;=$C$3),Colin!$I6,)</calculatedColumnFormula>
    </tableColumn>
    <tableColumn id="10" uniqueName="10" name="Current Month" queryTableFieldId="10" dataDxfId="5">
      <calculatedColumnFormula>IF(AND(Colin!$G6=$B$2,Colin!$H6=$C$3),Colin!$I6,)</calculatedColumnFormula>
    </tableColumn>
    <tableColumn id="11" uniqueName="11" name="Current YTD" queryTableFieldId="11" dataDxfId="4">
      <calculatedColumnFormula>IF(AND(Colin!$G6=$B$2,Colin!$H6&lt;=$C$3),Colin!$I6,)</calculatedColumnFormula>
    </tableColumn>
    <tableColumn id="12" uniqueName="12" name="Year Opening Balance" queryTableFieldId="12" dataDxfId="3">
      <calculatedColumnFormula>IF(Colin!$G6&lt;$B$2,Colin!$I6,0)</calculatedColumnFormula>
    </tableColumn>
    <tableColumn id="13" uniqueName="13" name="Last Year Open Bal" queryTableFieldId="13" dataDxfId="2">
      <calculatedColumnFormula>IF(Colin!$G6&lt;$B$1,Colin!$I6,0)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Table_Query_from_jville" displayName="Table_Query_from_jville" ref="G4:O10196" tableType="queryTable" totalsRowShown="0">
  <autoFilter ref="G4:O10196"/>
  <tableColumns count="9">
    <tableColumn id="1" uniqueName="1" name="Column1" queryTableFieldId="1"/>
    <tableColumn id="2" uniqueName="2" name="Column2" queryTableFieldId="2"/>
    <tableColumn id="3" uniqueName="3" name="Column3" queryTableFieldId="3"/>
    <tableColumn id="4" uniqueName="4" name="Column4" queryTableFieldId="4"/>
    <tableColumn id="5" uniqueName="5" name="Column5" queryTableFieldId="5"/>
    <tableColumn id="6" uniqueName="6" name="Column6" queryTableFieldId="6"/>
    <tableColumn id="7" uniqueName="7" name="Column7" queryTableFieldId="7"/>
    <tableColumn id="8" uniqueName="8" name="Last Year" queryTableFieldId="8" dataDxfId="1">
      <calculatedColumnFormula>IF(AND(Sheet2!$K5=$B$1,Sheet2!$L5=1),Sheet2!$I5+Sheet2!$M5,IF(Sheet2!$K5=$B$1,Sheet2!$M5,0))</calculatedColumnFormula>
    </tableColumn>
    <tableColumn id="9" uniqueName="9" name="This Year" queryTableFieldId="9" dataDxfId="0">
      <calculatedColumnFormula>IF(AND(Sheet2!$K5=$B$2,Sheet2!$L5=1),Sheet2!$J5+Sheet2!$M5,IF(Sheet2!$K5=$B$2,Sheet2!$M5,0))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46" dT="2021-06-08T06:00:59.42" personId="{212B53A4-0B53-4567-A1A0-10713F6BD779}" id="{A1BB0253-6152-49DA-AC14-56E19DB24BB1}">
    <text>Gerald suggests that the words here be changed. Karreen?</text>
  </threadedComment>
  <threadedComment ref="B863" dT="2021-06-08T05:59:56.18" personId="{212B53A4-0B53-4567-A1A0-10713F6BD779}" id="{6123C45B-0625-49FB-A763-4E8FDA1906A3}">
    <text>Gerald says that this should be different or deleted</text>
  </threadedComment>
  <threadedComment ref="B866" dT="2021-06-08T06:10:43.56" personId="{212B53A4-0B53-4567-A1A0-10713F6BD779}" id="{73C0005D-7A5B-4F5A-A571-C16A5006FA6F}">
    <text>I added this note per Gerlad's suggestion.  Karreen, you may have better words than this.</text>
  </threadedComment>
</ThreadedComments>
</file>

<file path=xl/worksheets/_rels/sheet1.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5.docx"/><Relationship Id="rId17" Type="http://schemas.microsoft.com/office/2017/10/relationships/threadedComment" Target="../threadedComments/threadedComment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2.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Microsoft_Word_Document4.docx"/><Relationship Id="rId4" Type="http://schemas.openxmlformats.org/officeDocument/2006/relationships/package" Target="../embeddings/Microsoft_Word_Document1.docx"/><Relationship Id="rId9" Type="http://schemas.openxmlformats.org/officeDocument/2006/relationships/image" Target="../media/image3.emf"/><Relationship Id="rId14" Type="http://schemas.openxmlformats.org/officeDocument/2006/relationships/package" Target="../embeddings/Microsoft_Word_Document6.doc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855"/>
  <sheetViews>
    <sheetView tabSelected="1" view="pageBreakPreview" topLeftCell="A218" zoomScaleNormal="100" zoomScaleSheetLayoutView="100" workbookViewId="0">
      <selection activeCell="I543" sqref="I543"/>
    </sheetView>
  </sheetViews>
  <sheetFormatPr defaultRowHeight="15" x14ac:dyDescent="0.25"/>
  <cols>
    <col min="1" max="1" width="4" customWidth="1"/>
    <col min="2" max="2" width="5.140625" customWidth="1"/>
    <col min="3" max="3" width="24.140625" customWidth="1"/>
    <col min="4" max="4" width="10.28515625" customWidth="1"/>
    <col min="5" max="5" width="11.5703125" bestFit="1" customWidth="1"/>
    <col min="6" max="6" width="12" customWidth="1"/>
    <col min="7" max="7" width="13" customWidth="1"/>
    <col min="8" max="8" width="11.5703125" bestFit="1" customWidth="1"/>
    <col min="9" max="9" width="12.85546875" customWidth="1"/>
    <col min="10" max="10" width="14.28515625" bestFit="1" customWidth="1"/>
    <col min="14" max="19" width="9.140625" style="17"/>
    <col min="20" max="20" width="26.5703125" style="21" bestFit="1" customWidth="1"/>
    <col min="21" max="22" width="13.28515625" bestFit="1" customWidth="1"/>
    <col min="23" max="23" width="11.5703125" bestFit="1" customWidth="1"/>
    <col min="24" max="24" width="14.85546875" customWidth="1"/>
    <col min="30" max="30" width="10.5703125" bestFit="1" customWidth="1"/>
    <col min="33" max="33" width="10.5703125" bestFit="1" customWidth="1"/>
  </cols>
  <sheetData>
    <row r="1" spans="1:10" ht="18.75" x14ac:dyDescent="0.3">
      <c r="A1" s="108" t="s">
        <v>607</v>
      </c>
      <c r="B1" s="108"/>
      <c r="C1" s="108"/>
      <c r="D1" s="108"/>
      <c r="E1" s="108"/>
      <c r="F1" s="108"/>
      <c r="G1" s="108"/>
      <c r="H1" s="108"/>
      <c r="I1" s="108"/>
      <c r="J1" s="108"/>
    </row>
    <row r="2" spans="1:10" ht="15.75" x14ac:dyDescent="0.25">
      <c r="A2" s="106" t="s">
        <v>0</v>
      </c>
      <c r="B2" s="106"/>
      <c r="C2" s="106"/>
      <c r="D2" s="106"/>
      <c r="E2" s="106"/>
      <c r="F2" s="106"/>
      <c r="G2" s="106"/>
      <c r="H2" s="106"/>
      <c r="I2" s="106"/>
      <c r="J2" s="106"/>
    </row>
    <row r="3" spans="1:10" x14ac:dyDescent="0.25">
      <c r="A3" s="107" t="s">
        <v>617</v>
      </c>
      <c r="B3" s="107"/>
      <c r="C3" s="107"/>
      <c r="D3" s="107"/>
      <c r="E3" s="107"/>
      <c r="F3" s="107"/>
      <c r="G3" s="107"/>
      <c r="H3" s="107"/>
      <c r="I3" s="107"/>
      <c r="J3" s="107"/>
    </row>
    <row r="4" spans="1:10" x14ac:dyDescent="0.25">
      <c r="A4" s="79"/>
      <c r="B4" s="79"/>
      <c r="C4" s="79"/>
      <c r="D4" s="79"/>
      <c r="E4" s="79"/>
      <c r="F4" s="79"/>
      <c r="G4" s="79"/>
      <c r="H4" s="79"/>
      <c r="I4" s="79"/>
      <c r="J4" s="79"/>
    </row>
    <row r="5" spans="1:10" x14ac:dyDescent="0.25">
      <c r="A5" s="79"/>
      <c r="B5" s="79"/>
      <c r="C5" s="79"/>
      <c r="D5" s="79"/>
      <c r="E5" s="79"/>
      <c r="F5" s="79"/>
      <c r="G5" s="79"/>
      <c r="H5" s="79"/>
      <c r="I5" s="79"/>
      <c r="J5" s="79"/>
    </row>
    <row r="6" spans="1:10" x14ac:dyDescent="0.25">
      <c r="A6" s="79"/>
      <c r="B6" s="79"/>
      <c r="C6" s="79"/>
      <c r="D6" s="79"/>
      <c r="E6" s="79"/>
      <c r="F6" s="79"/>
      <c r="G6" s="79"/>
      <c r="H6" s="79"/>
      <c r="I6" s="79"/>
      <c r="J6" s="79"/>
    </row>
    <row r="7" spans="1:10" x14ac:dyDescent="0.25">
      <c r="A7" s="79"/>
      <c r="B7" s="79"/>
      <c r="C7" s="79"/>
      <c r="D7" s="79"/>
      <c r="E7" s="79"/>
      <c r="F7" s="79"/>
      <c r="G7" s="79"/>
      <c r="H7" s="79"/>
      <c r="I7" s="79"/>
      <c r="J7" s="79"/>
    </row>
    <row r="8" spans="1:10" x14ac:dyDescent="0.25">
      <c r="A8" s="79"/>
      <c r="B8" s="79"/>
      <c r="C8" s="79"/>
      <c r="D8" s="79"/>
      <c r="E8" s="79"/>
      <c r="F8" s="79"/>
      <c r="G8" s="79"/>
      <c r="H8" s="79"/>
      <c r="I8" s="79"/>
      <c r="J8" s="79"/>
    </row>
    <row r="10" spans="1:10" x14ac:dyDescent="0.25">
      <c r="A10" s="107" t="s">
        <v>1</v>
      </c>
      <c r="B10" s="107"/>
      <c r="C10" s="107"/>
      <c r="D10" s="107"/>
      <c r="E10" s="107"/>
      <c r="F10" s="107"/>
      <c r="G10" s="107"/>
      <c r="H10" s="107"/>
      <c r="I10" s="107"/>
      <c r="J10" s="107"/>
    </row>
    <row r="11" spans="1:10" x14ac:dyDescent="0.25">
      <c r="G11" s="1" t="s">
        <v>2</v>
      </c>
    </row>
    <row r="12" spans="1:10" x14ac:dyDescent="0.25">
      <c r="C12" t="s">
        <v>3</v>
      </c>
    </row>
    <row r="13" spans="1:10" x14ac:dyDescent="0.25">
      <c r="D13" t="s">
        <v>4</v>
      </c>
      <c r="G13" s="1">
        <v>2</v>
      </c>
    </row>
    <row r="14" spans="1:10" x14ac:dyDescent="0.25">
      <c r="G14" s="1"/>
    </row>
    <row r="15" spans="1:10" x14ac:dyDescent="0.25">
      <c r="D15" t="s">
        <v>5</v>
      </c>
      <c r="G15" s="1">
        <v>3</v>
      </c>
    </row>
    <row r="16" spans="1:10" x14ac:dyDescent="0.25">
      <c r="G16" s="1"/>
    </row>
    <row r="17" spans="3:7" x14ac:dyDescent="0.25">
      <c r="C17" t="s">
        <v>6</v>
      </c>
      <c r="G17" s="1"/>
    </row>
    <row r="18" spans="3:7" x14ac:dyDescent="0.25">
      <c r="D18" t="s">
        <v>7</v>
      </c>
      <c r="G18" s="32" t="s">
        <v>173</v>
      </c>
    </row>
    <row r="19" spans="3:7" x14ac:dyDescent="0.25">
      <c r="G19" s="1"/>
    </row>
    <row r="20" spans="3:7" x14ac:dyDescent="0.25">
      <c r="D20" t="s">
        <v>213</v>
      </c>
      <c r="G20" s="1">
        <v>6</v>
      </c>
    </row>
    <row r="21" spans="3:7" x14ac:dyDescent="0.25">
      <c r="G21" s="1"/>
    </row>
    <row r="22" spans="3:7" x14ac:dyDescent="0.25">
      <c r="D22" t="s">
        <v>8</v>
      </c>
      <c r="G22" s="1">
        <v>7</v>
      </c>
    </row>
    <row r="23" spans="3:7" x14ac:dyDescent="0.25">
      <c r="G23" s="1"/>
    </row>
    <row r="24" spans="3:7" x14ac:dyDescent="0.25">
      <c r="D24" t="s">
        <v>9</v>
      </c>
      <c r="G24" s="1">
        <v>8</v>
      </c>
    </row>
    <row r="25" spans="3:7" x14ac:dyDescent="0.25">
      <c r="G25" s="1"/>
    </row>
    <row r="26" spans="3:7" x14ac:dyDescent="0.25">
      <c r="D26" t="s">
        <v>10</v>
      </c>
      <c r="G26" s="39" t="s">
        <v>500</v>
      </c>
    </row>
    <row r="27" spans="3:7" x14ac:dyDescent="0.25">
      <c r="G27" s="1"/>
    </row>
    <row r="28" spans="3:7" x14ac:dyDescent="0.25">
      <c r="D28" t="s">
        <v>11</v>
      </c>
      <c r="G28" s="2" t="s">
        <v>516</v>
      </c>
    </row>
    <row r="29" spans="3:7" x14ac:dyDescent="0.25">
      <c r="G29" s="1"/>
    </row>
    <row r="30" spans="3:7" x14ac:dyDescent="0.25">
      <c r="C30" t="s">
        <v>12</v>
      </c>
      <c r="G30" s="39" t="s">
        <v>517</v>
      </c>
    </row>
    <row r="37" spans="1:10" ht="18.75" x14ac:dyDescent="0.3">
      <c r="A37" s="108" t="s">
        <v>607</v>
      </c>
      <c r="B37" s="108"/>
      <c r="C37" s="108"/>
      <c r="D37" s="108"/>
      <c r="E37" s="108"/>
      <c r="F37" s="108"/>
      <c r="G37" s="108"/>
      <c r="H37" s="108"/>
      <c r="I37" s="108"/>
      <c r="J37" s="108"/>
    </row>
    <row r="38" spans="1:10" ht="15.75" x14ac:dyDescent="0.25">
      <c r="A38" s="106" t="s">
        <v>13</v>
      </c>
      <c r="B38" s="106"/>
      <c r="C38" s="106"/>
      <c r="D38" s="106"/>
      <c r="E38" s="106"/>
      <c r="F38" s="106"/>
      <c r="G38" s="106"/>
      <c r="H38" s="106"/>
      <c r="I38" s="106"/>
      <c r="J38" s="106"/>
    </row>
    <row r="39" spans="1:10" x14ac:dyDescent="0.25">
      <c r="A39" s="107" t="str">
        <f>$A$3</f>
        <v>FOR THE YEAR ENDED 31 March 2021</v>
      </c>
      <c r="B39" s="107"/>
      <c r="C39" s="107"/>
      <c r="D39" s="107"/>
      <c r="E39" s="107"/>
      <c r="F39" s="107"/>
      <c r="G39" s="107"/>
      <c r="H39" s="107"/>
      <c r="I39" s="107"/>
      <c r="J39" s="107"/>
    </row>
    <row r="41" spans="1:10" x14ac:dyDescent="0.25">
      <c r="B41" s="3" t="s">
        <v>14</v>
      </c>
    </row>
    <row r="42" spans="1:10" x14ac:dyDescent="0.25">
      <c r="D42" t="s">
        <v>607</v>
      </c>
    </row>
    <row r="45" spans="1:10" x14ac:dyDescent="0.25">
      <c r="B45" s="3" t="s">
        <v>15</v>
      </c>
    </row>
    <row r="46" spans="1:10" x14ac:dyDescent="0.25">
      <c r="D46" t="s">
        <v>16</v>
      </c>
    </row>
    <row r="48" spans="1:10" x14ac:dyDescent="0.25">
      <c r="B48" s="3" t="s">
        <v>17</v>
      </c>
    </row>
    <row r="49" spans="2:4" x14ac:dyDescent="0.25">
      <c r="D49" s="1">
        <v>227559</v>
      </c>
    </row>
    <row r="51" spans="2:4" x14ac:dyDescent="0.25">
      <c r="B51" s="3" t="s">
        <v>18</v>
      </c>
    </row>
    <row r="57" spans="2:4" ht="13.5" customHeight="1" x14ac:dyDescent="0.25"/>
    <row r="58" spans="2:4" x14ac:dyDescent="0.25">
      <c r="B58" s="3" t="s">
        <v>19</v>
      </c>
    </row>
    <row r="68" spans="2:3" x14ac:dyDescent="0.25">
      <c r="B68" s="3" t="s">
        <v>20</v>
      </c>
    </row>
    <row r="79" spans="2:3" x14ac:dyDescent="0.25">
      <c r="B79" s="3" t="s">
        <v>21</v>
      </c>
    </row>
    <row r="80" spans="2:3" x14ac:dyDescent="0.25">
      <c r="C80" t="s">
        <v>430</v>
      </c>
    </row>
    <row r="82" spans="1:10" x14ac:dyDescent="0.25">
      <c r="B82" s="3" t="s">
        <v>22</v>
      </c>
    </row>
    <row r="83" spans="1:10" x14ac:dyDescent="0.25">
      <c r="C83" t="s">
        <v>430</v>
      </c>
    </row>
    <row r="86" spans="1:10" ht="18.75" x14ac:dyDescent="0.3">
      <c r="A86" s="108" t="s">
        <v>607</v>
      </c>
      <c r="B86" s="108"/>
      <c r="C86" s="108"/>
      <c r="D86" s="108"/>
      <c r="E86" s="108"/>
      <c r="F86" s="108"/>
      <c r="G86" s="108"/>
      <c r="H86" s="108"/>
      <c r="I86" s="108"/>
      <c r="J86" s="108"/>
    </row>
    <row r="87" spans="1:10" ht="15.75" x14ac:dyDescent="0.25">
      <c r="A87" s="106" t="s">
        <v>23</v>
      </c>
      <c r="B87" s="106"/>
      <c r="C87" s="106"/>
      <c r="D87" s="106"/>
      <c r="E87" s="106"/>
      <c r="F87" s="106"/>
      <c r="G87" s="106"/>
      <c r="H87" s="106"/>
      <c r="I87" s="106"/>
      <c r="J87" s="106"/>
    </row>
    <row r="88" spans="1:10" x14ac:dyDescent="0.25">
      <c r="A88" s="107" t="str">
        <f>$A$3</f>
        <v>FOR THE YEAR ENDED 31 March 2021</v>
      </c>
      <c r="B88" s="107"/>
      <c r="C88" s="107"/>
      <c r="D88" s="107"/>
      <c r="E88" s="107"/>
      <c r="F88" s="107"/>
      <c r="G88" s="107"/>
      <c r="H88" s="107"/>
      <c r="I88" s="107"/>
      <c r="J88" s="107"/>
    </row>
    <row r="90" spans="1:10" x14ac:dyDescent="0.25">
      <c r="B90" s="3" t="s">
        <v>24</v>
      </c>
    </row>
    <row r="95" spans="1:10" x14ac:dyDescent="0.25">
      <c r="B95" s="3" t="s">
        <v>25</v>
      </c>
    </row>
    <row r="98" spans="3:10" x14ac:dyDescent="0.25">
      <c r="G98" s="33" t="s">
        <v>26</v>
      </c>
      <c r="H98" s="33"/>
      <c r="I98" s="33" t="s">
        <v>27</v>
      </c>
      <c r="J98" s="4"/>
    </row>
    <row r="100" spans="3:10" x14ac:dyDescent="0.25">
      <c r="C100" t="s">
        <v>492</v>
      </c>
      <c r="G100" s="84" t="s">
        <v>688</v>
      </c>
      <c r="H100" s="40"/>
      <c r="I100" s="46" t="s">
        <v>616</v>
      </c>
    </row>
    <row r="101" spans="3:10" x14ac:dyDescent="0.25">
      <c r="G101" s="81"/>
      <c r="I101" s="45"/>
    </row>
    <row r="102" spans="3:10" hidden="1" x14ac:dyDescent="0.25">
      <c r="C102" t="s">
        <v>490</v>
      </c>
      <c r="G102" s="80"/>
      <c r="I102" s="46"/>
    </row>
    <row r="103" spans="3:10" hidden="1" x14ac:dyDescent="0.25">
      <c r="G103" s="82"/>
      <c r="I103" s="44"/>
    </row>
    <row r="104" spans="3:10" x14ac:dyDescent="0.25">
      <c r="C104" t="s">
        <v>489</v>
      </c>
      <c r="G104" s="85" t="s">
        <v>689</v>
      </c>
      <c r="I104" s="1">
        <v>16</v>
      </c>
      <c r="J104" s="1"/>
    </row>
    <row r="105" spans="3:10" x14ac:dyDescent="0.25">
      <c r="G105" s="83"/>
      <c r="I105" s="34"/>
    </row>
    <row r="106" spans="3:10" x14ac:dyDescent="0.25">
      <c r="G106" s="80"/>
      <c r="I106" s="46"/>
    </row>
    <row r="107" spans="3:10" x14ac:dyDescent="0.25">
      <c r="G107" s="83"/>
      <c r="I107" s="34"/>
    </row>
    <row r="108" spans="3:10" hidden="1" x14ac:dyDescent="0.25">
      <c r="C108" t="s">
        <v>174</v>
      </c>
      <c r="G108" s="46"/>
      <c r="I108" s="46" t="s">
        <v>491</v>
      </c>
    </row>
    <row r="111" spans="3:10" x14ac:dyDescent="0.25">
      <c r="G111" s="34"/>
      <c r="I111" s="34"/>
    </row>
    <row r="112" spans="3:10" x14ac:dyDescent="0.25">
      <c r="G112" s="34"/>
      <c r="I112" s="34"/>
    </row>
    <row r="113" spans="7:9" x14ac:dyDescent="0.25">
      <c r="G113" s="34"/>
      <c r="I113" s="34"/>
    </row>
    <row r="114" spans="7:9" x14ac:dyDescent="0.25">
      <c r="G114" s="34"/>
      <c r="I114" s="34"/>
    </row>
    <row r="115" spans="7:9" x14ac:dyDescent="0.25">
      <c r="G115" s="34"/>
      <c r="I115" s="34"/>
    </row>
    <row r="129" spans="1:15" ht="18.75" x14ac:dyDescent="0.3">
      <c r="A129" s="108" t="s">
        <v>607</v>
      </c>
      <c r="B129" s="108"/>
      <c r="C129" s="108"/>
      <c r="D129" s="108"/>
      <c r="E129" s="108"/>
      <c r="F129" s="108"/>
      <c r="G129" s="108"/>
      <c r="H129" s="108"/>
      <c r="I129" s="108"/>
      <c r="J129" s="108"/>
    </row>
    <row r="130" spans="1:15" ht="15.75" x14ac:dyDescent="0.25">
      <c r="A130" s="106" t="s">
        <v>28</v>
      </c>
      <c r="B130" s="106"/>
      <c r="C130" s="106"/>
      <c r="D130" s="106"/>
      <c r="E130" s="106"/>
      <c r="F130" s="106"/>
      <c r="G130" s="106"/>
      <c r="H130" s="106"/>
      <c r="I130" s="106"/>
      <c r="J130" s="106"/>
    </row>
    <row r="131" spans="1:15" x14ac:dyDescent="0.25">
      <c r="A131" s="107" t="str">
        <f>$A$3</f>
        <v>FOR THE YEAR ENDED 31 March 2021</v>
      </c>
      <c r="B131" s="107"/>
      <c r="C131" s="107"/>
      <c r="D131" s="107"/>
      <c r="E131" s="107"/>
      <c r="F131" s="107"/>
      <c r="G131" s="107"/>
      <c r="H131" s="107"/>
      <c r="I131" s="107"/>
      <c r="J131" s="107"/>
    </row>
    <row r="133" spans="1:15" x14ac:dyDescent="0.25">
      <c r="A133" s="5"/>
      <c r="B133" s="5"/>
      <c r="C133" s="5"/>
      <c r="D133" s="5"/>
      <c r="E133" s="5" t="s">
        <v>29</v>
      </c>
      <c r="F133" s="107" t="s">
        <v>26</v>
      </c>
      <c r="G133" s="107"/>
      <c r="H133" s="5"/>
      <c r="I133" s="107" t="s">
        <v>27</v>
      </c>
      <c r="J133" s="107"/>
    </row>
    <row r="134" spans="1:15" x14ac:dyDescent="0.25">
      <c r="A134" s="5"/>
      <c r="B134" s="5"/>
      <c r="C134" s="5"/>
      <c r="D134" s="5"/>
      <c r="E134" s="5"/>
      <c r="F134" s="5" t="s">
        <v>30</v>
      </c>
      <c r="G134" s="5" t="s">
        <v>30</v>
      </c>
      <c r="H134" s="5"/>
      <c r="I134" s="5" t="s">
        <v>30</v>
      </c>
      <c r="J134" s="5" t="s">
        <v>30</v>
      </c>
    </row>
    <row r="135" spans="1:15" x14ac:dyDescent="0.25">
      <c r="A135" s="3" t="s">
        <v>31</v>
      </c>
    </row>
    <row r="136" spans="1:15" x14ac:dyDescent="0.25">
      <c r="A136" s="3"/>
      <c r="B136" s="7" t="s">
        <v>478</v>
      </c>
    </row>
    <row r="137" spans="1:15" x14ac:dyDescent="0.25">
      <c r="C137" s="11" t="s">
        <v>32</v>
      </c>
      <c r="F137" s="86"/>
      <c r="G137" s="10">
        <v>50936.52</v>
      </c>
      <c r="H137" s="56"/>
      <c r="I137" s="56"/>
      <c r="J137" s="10">
        <v>51330.429999999993</v>
      </c>
      <c r="N137" s="17" t="s">
        <v>268</v>
      </c>
      <c r="O137" s="17" t="s">
        <v>269</v>
      </c>
    </row>
    <row r="138" spans="1:15" ht="6" customHeight="1" x14ac:dyDescent="0.25">
      <c r="F138" s="56"/>
      <c r="G138" s="56"/>
      <c r="H138" s="56"/>
      <c r="I138" s="56"/>
      <c r="J138" s="56"/>
    </row>
    <row r="139" spans="1:15" x14ac:dyDescent="0.25">
      <c r="B139" s="7" t="s">
        <v>33</v>
      </c>
      <c r="F139" s="56"/>
      <c r="G139" s="56"/>
      <c r="H139" s="56"/>
      <c r="I139" s="56"/>
      <c r="J139" s="56"/>
    </row>
    <row r="140" spans="1:15" x14ac:dyDescent="0.25">
      <c r="C140" t="s">
        <v>34</v>
      </c>
      <c r="E140" s="1" t="s">
        <v>35</v>
      </c>
      <c r="F140" s="86">
        <f>G536</f>
        <v>603278</v>
      </c>
      <c r="G140" s="56"/>
      <c r="H140" s="56"/>
      <c r="I140" s="86">
        <v>769779.3</v>
      </c>
      <c r="J140" s="56"/>
    </row>
    <row r="141" spans="1:15" x14ac:dyDescent="0.25">
      <c r="C141" t="s">
        <v>117</v>
      </c>
      <c r="E141" s="1" t="s">
        <v>36</v>
      </c>
      <c r="F141" s="86">
        <f>G553</f>
        <v>419044</v>
      </c>
      <c r="G141" s="56"/>
      <c r="H141" s="56"/>
      <c r="I141" s="86">
        <v>414038.4</v>
      </c>
      <c r="J141" s="56"/>
    </row>
    <row r="142" spans="1:15" x14ac:dyDescent="0.25">
      <c r="C142" t="s">
        <v>38</v>
      </c>
      <c r="E142" s="1" t="s">
        <v>37</v>
      </c>
      <c r="F142" s="86">
        <f>G579</f>
        <v>310170</v>
      </c>
      <c r="G142" s="56"/>
      <c r="H142" s="56"/>
      <c r="I142" s="86">
        <v>422723.62999999995</v>
      </c>
      <c r="J142" s="56"/>
    </row>
    <row r="143" spans="1:15" x14ac:dyDescent="0.25">
      <c r="C143" t="s">
        <v>122</v>
      </c>
      <c r="E143" s="1" t="s">
        <v>39</v>
      </c>
      <c r="F143" s="86">
        <f>G603</f>
        <v>8245</v>
      </c>
      <c r="G143" s="56"/>
      <c r="H143" s="56"/>
      <c r="I143" s="86">
        <v>2481.2799999999997</v>
      </c>
      <c r="J143" s="56"/>
    </row>
    <row r="144" spans="1:15" x14ac:dyDescent="0.25">
      <c r="C144" t="s">
        <v>439</v>
      </c>
      <c r="E144" s="1" t="s">
        <v>50</v>
      </c>
      <c r="F144" s="86">
        <v>0</v>
      </c>
      <c r="G144" s="56"/>
      <c r="H144" s="56"/>
      <c r="I144" s="86">
        <v>16659.11</v>
      </c>
      <c r="J144" s="56"/>
    </row>
    <row r="145" spans="1:15" x14ac:dyDescent="0.25">
      <c r="C145" t="s">
        <v>293</v>
      </c>
      <c r="E145" s="1"/>
      <c r="F145" s="10">
        <v>0</v>
      </c>
      <c r="G145" s="56"/>
      <c r="H145" s="56"/>
      <c r="I145" s="10">
        <v>6214.1600000000008</v>
      </c>
      <c r="J145" s="56"/>
      <c r="N145" s="17" t="s">
        <v>292</v>
      </c>
    </row>
    <row r="146" spans="1:15" x14ac:dyDescent="0.25">
      <c r="C146" t="s">
        <v>686</v>
      </c>
      <c r="E146" s="1"/>
      <c r="F146" s="10">
        <v>1471.92</v>
      </c>
      <c r="G146" s="56"/>
      <c r="H146" s="56"/>
      <c r="I146" s="10">
        <v>2349.5100000000002</v>
      </c>
      <c r="J146" s="56"/>
      <c r="N146" s="17" t="s">
        <v>300</v>
      </c>
      <c r="O146" s="17" t="s">
        <v>301</v>
      </c>
    </row>
    <row r="147" spans="1:15" x14ac:dyDescent="0.25">
      <c r="C147" t="s">
        <v>306</v>
      </c>
      <c r="E147" s="1"/>
      <c r="F147" s="10">
        <v>833.89</v>
      </c>
      <c r="G147" s="56"/>
      <c r="H147" s="56"/>
      <c r="I147" s="10">
        <v>1352.15</v>
      </c>
      <c r="J147" s="56"/>
      <c r="N147" s="17" t="s">
        <v>305</v>
      </c>
    </row>
    <row r="148" spans="1:15" x14ac:dyDescent="0.25">
      <c r="E148" s="1"/>
      <c r="F148" s="24"/>
      <c r="G148" s="56">
        <f>SUM(F140:F147)</f>
        <v>1343042.8099999998</v>
      </c>
      <c r="H148" s="56"/>
      <c r="I148" s="24"/>
      <c r="J148" s="56">
        <f>SUM(I140:I147)</f>
        <v>1635597.54</v>
      </c>
    </row>
    <row r="149" spans="1:15" x14ac:dyDescent="0.25">
      <c r="B149" s="7" t="s">
        <v>479</v>
      </c>
      <c r="E149" s="1"/>
      <c r="F149" s="10"/>
      <c r="G149" s="56"/>
      <c r="H149" s="56"/>
      <c r="I149" s="10"/>
      <c r="J149" s="56"/>
    </row>
    <row r="150" spans="1:15" x14ac:dyDescent="0.25">
      <c r="C150" t="s">
        <v>40</v>
      </c>
      <c r="E150" s="1"/>
      <c r="F150" s="10">
        <v>14</v>
      </c>
      <c r="G150" s="56"/>
      <c r="H150" s="56"/>
      <c r="I150" s="10">
        <v>11</v>
      </c>
      <c r="J150" s="56"/>
      <c r="N150" s="17" t="s">
        <v>288</v>
      </c>
    </row>
    <row r="151" spans="1:15" x14ac:dyDescent="0.25">
      <c r="C151" t="s">
        <v>287</v>
      </c>
      <c r="E151" s="1"/>
      <c r="F151" s="10">
        <v>343.29</v>
      </c>
      <c r="G151" s="56"/>
      <c r="H151" s="56"/>
      <c r="I151" s="10">
        <v>335.82</v>
      </c>
      <c r="J151" s="56"/>
      <c r="N151" s="17" t="s">
        <v>286</v>
      </c>
    </row>
    <row r="152" spans="1:15" x14ac:dyDescent="0.25">
      <c r="E152" s="1"/>
      <c r="F152" s="24"/>
      <c r="G152" s="56">
        <f>SUM(F150:F152)</f>
        <v>357.29</v>
      </c>
      <c r="H152" s="56"/>
      <c r="I152" s="24"/>
      <c r="J152" s="56">
        <f>SUM(I150:I152)</f>
        <v>346.82</v>
      </c>
    </row>
    <row r="153" spans="1:15" x14ac:dyDescent="0.25">
      <c r="B153" s="7" t="s">
        <v>480</v>
      </c>
      <c r="E153" s="1"/>
      <c r="F153" s="10"/>
      <c r="G153" s="56"/>
      <c r="H153" s="56"/>
      <c r="I153" s="10"/>
      <c r="J153" s="56"/>
    </row>
    <row r="154" spans="1:15" x14ac:dyDescent="0.25">
      <c r="C154" t="s">
        <v>438</v>
      </c>
      <c r="E154" s="1"/>
      <c r="F154" s="56"/>
      <c r="G154" s="56">
        <f>10000+1430.35</f>
        <v>11430.35</v>
      </c>
      <c r="H154" s="56"/>
      <c r="I154" s="56"/>
      <c r="J154" s="10">
        <v>9676.26</v>
      </c>
      <c r="N154" s="17" t="s">
        <v>285</v>
      </c>
    </row>
    <row r="155" spans="1:15" x14ac:dyDescent="0.25">
      <c r="B155" s="7" t="s">
        <v>481</v>
      </c>
      <c r="E155" s="1"/>
      <c r="F155" s="56"/>
      <c r="G155" s="10"/>
      <c r="H155" s="56"/>
      <c r="I155" s="56"/>
      <c r="J155" s="10"/>
    </row>
    <row r="156" spans="1:15" x14ac:dyDescent="0.25">
      <c r="A156" s="7"/>
      <c r="C156" t="s">
        <v>284</v>
      </c>
      <c r="E156" s="1"/>
      <c r="F156" s="10">
        <v>1959</v>
      </c>
      <c r="G156" s="56"/>
      <c r="H156" s="56"/>
      <c r="I156" s="10">
        <v>2447.31</v>
      </c>
      <c r="J156" s="56"/>
      <c r="N156" s="17" t="s">
        <v>184</v>
      </c>
    </row>
    <row r="157" spans="1:15" x14ac:dyDescent="0.25">
      <c r="A157" s="7"/>
      <c r="C157" t="s">
        <v>613</v>
      </c>
      <c r="E157" s="1"/>
      <c r="F157" s="10">
        <v>500</v>
      </c>
      <c r="G157" s="56"/>
      <c r="H157" s="56"/>
      <c r="I157" s="10">
        <v>5157.1000000000004</v>
      </c>
      <c r="J157" s="56"/>
      <c r="N157" s="17" t="s">
        <v>282</v>
      </c>
    </row>
    <row r="158" spans="1:15" x14ac:dyDescent="0.25">
      <c r="C158" t="s">
        <v>442</v>
      </c>
      <c r="E158" s="1"/>
      <c r="F158" s="10">
        <v>3870.62</v>
      </c>
      <c r="G158" s="56"/>
      <c r="H158" s="56"/>
      <c r="I158" s="10">
        <v>2885.7999999999997</v>
      </c>
      <c r="J158" s="56"/>
      <c r="N158" s="17" t="s">
        <v>304</v>
      </c>
    </row>
    <row r="159" spans="1:15" x14ac:dyDescent="0.25">
      <c r="C159" t="s">
        <v>606</v>
      </c>
      <c r="E159" s="1"/>
      <c r="F159" s="10">
        <v>172076</v>
      </c>
      <c r="G159" s="56"/>
      <c r="H159" s="56"/>
      <c r="I159" s="10">
        <v>9479.6</v>
      </c>
      <c r="J159" s="56"/>
      <c r="N159" s="17" t="s">
        <v>605</v>
      </c>
    </row>
    <row r="160" spans="1:15" hidden="1" x14ac:dyDescent="0.25">
      <c r="C160" t="s">
        <v>276</v>
      </c>
      <c r="E160" s="1"/>
      <c r="F160" s="10">
        <v>0</v>
      </c>
      <c r="G160" s="56"/>
      <c r="H160" s="56"/>
      <c r="I160" s="10">
        <v>0</v>
      </c>
      <c r="J160" s="56"/>
      <c r="N160" s="17" t="s">
        <v>275</v>
      </c>
    </row>
    <row r="161" spans="1:19" x14ac:dyDescent="0.25">
      <c r="C161" t="s">
        <v>308</v>
      </c>
      <c r="E161" s="1"/>
      <c r="F161" s="10">
        <v>8149.57</v>
      </c>
      <c r="G161" s="56"/>
      <c r="H161" s="56"/>
      <c r="I161" s="10">
        <v>0</v>
      </c>
      <c r="J161" s="56"/>
      <c r="N161" s="17" t="s">
        <v>185</v>
      </c>
    </row>
    <row r="162" spans="1:19" x14ac:dyDescent="0.25">
      <c r="C162" t="s">
        <v>118</v>
      </c>
      <c r="E162" s="1"/>
      <c r="F162" s="10">
        <v>7362</v>
      </c>
      <c r="G162" s="56"/>
      <c r="H162" s="56"/>
      <c r="I162" s="10">
        <v>17160.599999999999</v>
      </c>
      <c r="J162" s="56"/>
      <c r="N162" s="17" t="s">
        <v>290</v>
      </c>
      <c r="O162" s="17" t="s">
        <v>283</v>
      </c>
      <c r="P162" s="17" t="s">
        <v>295</v>
      </c>
      <c r="Q162" s="17" t="s">
        <v>298</v>
      </c>
      <c r="R162" s="17" t="s">
        <v>302</v>
      </c>
      <c r="S162" s="17" t="s">
        <v>307</v>
      </c>
    </row>
    <row r="163" spans="1:19" x14ac:dyDescent="0.25">
      <c r="E163" s="1"/>
      <c r="F163" s="24"/>
      <c r="G163" s="10">
        <f>SUM(F156:F162)</f>
        <v>193917.19</v>
      </c>
      <c r="H163" s="56"/>
      <c r="I163" s="24"/>
      <c r="J163" s="10">
        <f>SUM(I156:I162)</f>
        <v>37130.409999999996</v>
      </c>
      <c r="N163" s="17" t="s">
        <v>568</v>
      </c>
      <c r="O163" s="17" t="s">
        <v>296</v>
      </c>
      <c r="P163" s="17" t="s">
        <v>303</v>
      </c>
      <c r="Q163" s="17" t="s">
        <v>289</v>
      </c>
      <c r="R163" s="17" t="s">
        <v>299</v>
      </c>
    </row>
    <row r="164" spans="1:19" x14ac:dyDescent="0.25">
      <c r="A164" s="3" t="s">
        <v>42</v>
      </c>
      <c r="E164" s="1"/>
      <c r="F164" s="56"/>
      <c r="G164" s="9">
        <f>SUM(G137:G163)</f>
        <v>1599684.16</v>
      </c>
      <c r="H164" s="56"/>
      <c r="I164" s="56"/>
      <c r="J164" s="9">
        <f>SUM(J137:J163)</f>
        <v>1734081.46</v>
      </c>
    </row>
    <row r="165" spans="1:19" ht="4.5" customHeight="1" x14ac:dyDescent="0.25">
      <c r="E165" s="1"/>
      <c r="F165" s="56"/>
      <c r="G165" s="56"/>
      <c r="H165" s="56"/>
      <c r="I165" s="56"/>
      <c r="J165" s="56"/>
    </row>
    <row r="166" spans="1:19" x14ac:dyDescent="0.25">
      <c r="A166" s="3" t="s">
        <v>43</v>
      </c>
      <c r="E166" s="1"/>
      <c r="F166" s="56"/>
      <c r="G166" s="56"/>
      <c r="H166" s="56"/>
      <c r="I166" s="56"/>
      <c r="J166" s="56"/>
    </row>
    <row r="167" spans="1:19" x14ac:dyDescent="0.25">
      <c r="B167" s="7" t="s">
        <v>482</v>
      </c>
      <c r="E167" s="1"/>
      <c r="F167" s="56"/>
      <c r="G167" s="56"/>
      <c r="H167" s="56"/>
      <c r="I167" s="56"/>
      <c r="J167" s="56"/>
    </row>
    <row r="168" spans="1:19" x14ac:dyDescent="0.25">
      <c r="C168" t="s">
        <v>44</v>
      </c>
      <c r="E168" s="1" t="s">
        <v>35</v>
      </c>
      <c r="F168" s="86">
        <v>109659.76</v>
      </c>
      <c r="G168" s="56"/>
      <c r="H168" s="56"/>
      <c r="I168" s="86">
        <v>143381.84999999998</v>
      </c>
      <c r="J168" s="56"/>
    </row>
    <row r="169" spans="1:19" x14ac:dyDescent="0.25">
      <c r="C169" t="s">
        <v>437</v>
      </c>
      <c r="E169" s="1" t="s">
        <v>36</v>
      </c>
      <c r="F169" s="86">
        <f>149192.69+27853.77</f>
        <v>177046.46</v>
      </c>
      <c r="G169" s="56"/>
      <c r="H169" s="56"/>
      <c r="I169" s="86">
        <v>154479.80000000002</v>
      </c>
      <c r="J169" s="56"/>
    </row>
    <row r="170" spans="1:19" x14ac:dyDescent="0.25">
      <c r="C170" t="s">
        <v>45</v>
      </c>
      <c r="E170" s="1" t="s">
        <v>37</v>
      </c>
      <c r="F170" s="86">
        <v>111675.06</v>
      </c>
      <c r="G170" s="56"/>
      <c r="H170" s="56"/>
      <c r="I170" s="86">
        <v>41600.400000000001</v>
      </c>
      <c r="J170" s="56"/>
    </row>
    <row r="171" spans="1:19" hidden="1" x14ac:dyDescent="0.25">
      <c r="C171" t="s">
        <v>452</v>
      </c>
      <c r="E171" s="1" t="s">
        <v>39</v>
      </c>
      <c r="F171" s="86">
        <v>0</v>
      </c>
      <c r="G171" s="56"/>
      <c r="H171" s="56"/>
      <c r="I171" s="86">
        <v>0</v>
      </c>
      <c r="J171" s="56"/>
    </row>
    <row r="172" spans="1:19" x14ac:dyDescent="0.25">
      <c r="C172" t="s">
        <v>451</v>
      </c>
      <c r="E172" s="1"/>
      <c r="F172" s="10">
        <f>30016.93+20499.91</f>
        <v>50516.84</v>
      </c>
      <c r="G172" s="56"/>
      <c r="H172" s="56"/>
      <c r="I172" s="10">
        <v>46184.97</v>
      </c>
      <c r="J172" s="56"/>
      <c r="N172" s="17" t="s">
        <v>188</v>
      </c>
      <c r="O172" s="17" t="s">
        <v>412</v>
      </c>
    </row>
    <row r="173" spans="1:19" x14ac:dyDescent="0.25">
      <c r="C173" t="s">
        <v>46</v>
      </c>
      <c r="E173" s="1"/>
      <c r="F173" s="10">
        <f>49405.6+55075.46+1528.8+431.2</f>
        <v>106441.06</v>
      </c>
      <c r="G173" s="56"/>
      <c r="H173" s="56"/>
      <c r="I173" s="10">
        <v>214728</v>
      </c>
      <c r="J173" s="56"/>
      <c r="N173" s="17" t="s">
        <v>409</v>
      </c>
      <c r="O173" s="17" t="s">
        <v>410</v>
      </c>
      <c r="P173" s="17" t="s">
        <v>411</v>
      </c>
      <c r="Q173" s="17" t="s">
        <v>317</v>
      </c>
    </row>
    <row r="174" spans="1:19" x14ac:dyDescent="0.25">
      <c r="C174" t="s">
        <v>455</v>
      </c>
      <c r="E174" s="1"/>
      <c r="F174" s="10">
        <v>1950</v>
      </c>
      <c r="G174" s="56"/>
      <c r="H174" s="56"/>
      <c r="I174" s="10">
        <v>2030.8899999999999</v>
      </c>
      <c r="J174" s="56"/>
      <c r="N174" s="17" t="s">
        <v>416</v>
      </c>
    </row>
    <row r="175" spans="1:19" x14ac:dyDescent="0.25">
      <c r="C175" t="s">
        <v>419</v>
      </c>
      <c r="E175" s="1"/>
      <c r="F175" s="10">
        <v>1105</v>
      </c>
      <c r="G175" s="56"/>
      <c r="H175" s="56"/>
      <c r="I175" s="10">
        <v>1722.19</v>
      </c>
      <c r="J175" s="56"/>
      <c r="N175" s="17" t="s">
        <v>418</v>
      </c>
    </row>
    <row r="176" spans="1:19" x14ac:dyDescent="0.25">
      <c r="C176" t="s">
        <v>363</v>
      </c>
      <c r="E176" s="1"/>
      <c r="F176" s="10">
        <v>2710.11</v>
      </c>
      <c r="G176" s="56"/>
      <c r="H176" s="56"/>
      <c r="I176" s="10">
        <v>1360.35</v>
      </c>
      <c r="J176" s="56"/>
      <c r="N176" s="17" t="s">
        <v>362</v>
      </c>
    </row>
    <row r="177" spans="1:19" x14ac:dyDescent="0.25">
      <c r="C177" t="s">
        <v>454</v>
      </c>
      <c r="E177" s="1"/>
      <c r="F177" s="10">
        <v>14630.76</v>
      </c>
      <c r="G177" s="56"/>
      <c r="H177" s="56"/>
      <c r="I177" s="10">
        <v>14863.579999999998</v>
      </c>
      <c r="J177" s="56"/>
      <c r="N177" s="17" t="s">
        <v>423</v>
      </c>
    </row>
    <row r="178" spans="1:19" x14ac:dyDescent="0.25">
      <c r="C178" t="s">
        <v>47</v>
      </c>
      <c r="E178" s="1"/>
      <c r="F178" s="10">
        <v>4093.71</v>
      </c>
      <c r="G178" s="56"/>
      <c r="H178" s="56"/>
      <c r="I178" s="10">
        <v>1701.65</v>
      </c>
      <c r="J178" s="56"/>
      <c r="N178" s="17" t="s">
        <v>422</v>
      </c>
    </row>
    <row r="179" spans="1:19" x14ac:dyDescent="0.25">
      <c r="C179" t="s">
        <v>456</v>
      </c>
      <c r="E179" s="1"/>
      <c r="F179" s="10">
        <v>14412</v>
      </c>
      <c r="G179" s="56"/>
      <c r="H179" s="56"/>
      <c r="I179" s="10">
        <v>318.86</v>
      </c>
      <c r="J179" s="56"/>
      <c r="N179" s="17" t="s">
        <v>417</v>
      </c>
      <c r="O179" s="17" t="s">
        <v>420</v>
      </c>
      <c r="P179" s="17" t="s">
        <v>421</v>
      </c>
      <c r="Q179" s="17" t="s">
        <v>551</v>
      </c>
      <c r="R179" s="17" t="s">
        <v>554</v>
      </c>
      <c r="S179" s="17" t="s">
        <v>572</v>
      </c>
    </row>
    <row r="180" spans="1:19" x14ac:dyDescent="0.25">
      <c r="E180" s="1"/>
      <c r="F180" s="24"/>
      <c r="G180" s="56">
        <f>SUM(F168:F179)</f>
        <v>594240.75999999989</v>
      </c>
      <c r="H180" s="56"/>
      <c r="I180" s="24"/>
      <c r="J180" s="56">
        <f>SUM(I168:I179)</f>
        <v>622372.53999999992</v>
      </c>
    </row>
    <row r="181" spans="1:19" ht="2.25" customHeight="1" x14ac:dyDescent="0.25">
      <c r="F181" s="56"/>
      <c r="G181" s="56"/>
      <c r="H181" s="56"/>
      <c r="I181" s="56"/>
      <c r="J181" s="56"/>
    </row>
    <row r="182" spans="1:19" ht="4.5" customHeight="1" x14ac:dyDescent="0.25">
      <c r="F182" s="56"/>
      <c r="G182" s="56"/>
      <c r="H182" s="56"/>
      <c r="I182" s="56"/>
      <c r="J182" s="56"/>
    </row>
    <row r="183" spans="1:19" x14ac:dyDescent="0.25">
      <c r="B183" t="s">
        <v>143</v>
      </c>
      <c r="F183" s="56"/>
      <c r="G183" s="24">
        <f>G180</f>
        <v>594240.75999999989</v>
      </c>
      <c r="H183" s="56"/>
      <c r="I183" s="56"/>
      <c r="J183" s="24">
        <f>J180</f>
        <v>622372.53999999992</v>
      </c>
    </row>
    <row r="184" spans="1:19" ht="2.25" customHeight="1" x14ac:dyDescent="0.25"/>
    <row r="185" spans="1:19" x14ac:dyDescent="0.25">
      <c r="A185" t="s">
        <v>54</v>
      </c>
    </row>
    <row r="186" spans="1:19" x14ac:dyDescent="0.25">
      <c r="A186" s="11" t="s">
        <v>55</v>
      </c>
    </row>
    <row r="187" spans="1:19" ht="18.75" x14ac:dyDescent="0.3">
      <c r="A187" s="108" t="s">
        <v>607</v>
      </c>
      <c r="B187" s="108"/>
      <c r="C187" s="108"/>
      <c r="D187" s="108"/>
      <c r="E187" s="108"/>
      <c r="F187" s="108"/>
      <c r="G187" s="108"/>
      <c r="H187" s="108"/>
      <c r="I187" s="108"/>
      <c r="J187" s="108"/>
    </row>
    <row r="188" spans="1:19" ht="15.75" x14ac:dyDescent="0.25">
      <c r="A188" s="106" t="s">
        <v>145</v>
      </c>
      <c r="B188" s="106"/>
      <c r="C188" s="106"/>
      <c r="D188" s="106"/>
      <c r="E188" s="106"/>
      <c r="F188" s="106"/>
      <c r="G188" s="106"/>
      <c r="H188" s="106"/>
      <c r="I188" s="106"/>
      <c r="J188" s="106"/>
    </row>
    <row r="189" spans="1:19" x14ac:dyDescent="0.25">
      <c r="A189" s="107" t="str">
        <f>$A$3</f>
        <v>FOR THE YEAR ENDED 31 March 2021</v>
      </c>
      <c r="B189" s="107"/>
      <c r="C189" s="107"/>
      <c r="D189" s="107"/>
      <c r="E189" s="107"/>
      <c r="F189" s="107"/>
      <c r="G189" s="107"/>
      <c r="H189" s="107"/>
      <c r="I189" s="107"/>
      <c r="J189" s="107"/>
    </row>
    <row r="191" spans="1:19" x14ac:dyDescent="0.25">
      <c r="A191" s="18"/>
      <c r="B191" s="18"/>
      <c r="C191" s="18"/>
      <c r="D191" s="18"/>
      <c r="E191" s="18" t="s">
        <v>29</v>
      </c>
      <c r="F191" s="107" t="s">
        <v>26</v>
      </c>
      <c r="G191" s="107"/>
      <c r="H191" s="18"/>
      <c r="I191" s="107" t="s">
        <v>27</v>
      </c>
      <c r="J191" s="107"/>
    </row>
    <row r="192" spans="1:19" x14ac:dyDescent="0.25">
      <c r="A192" s="18"/>
      <c r="B192" s="18"/>
      <c r="C192" s="18"/>
      <c r="D192" s="18"/>
      <c r="E192" s="18"/>
      <c r="F192" s="18" t="s">
        <v>30</v>
      </c>
      <c r="G192" s="18" t="s">
        <v>30</v>
      </c>
      <c r="H192" s="18"/>
      <c r="I192" s="18" t="s">
        <v>30</v>
      </c>
      <c r="J192" s="18" t="s">
        <v>30</v>
      </c>
    </row>
    <row r="194" spans="2:10" x14ac:dyDescent="0.25">
      <c r="B194" t="s">
        <v>144</v>
      </c>
      <c r="F194" s="56"/>
      <c r="G194" s="56">
        <f>G183</f>
        <v>594240.75999999989</v>
      </c>
      <c r="H194" s="56"/>
      <c r="I194" s="56"/>
      <c r="J194" s="56">
        <f>J183</f>
        <v>622372.53999999992</v>
      </c>
    </row>
    <row r="195" spans="2:10" x14ac:dyDescent="0.25">
      <c r="F195" s="56"/>
      <c r="G195" s="56"/>
      <c r="H195" s="56"/>
      <c r="I195" s="56"/>
      <c r="J195" s="56"/>
    </row>
    <row r="196" spans="2:10" x14ac:dyDescent="0.25">
      <c r="B196" s="7" t="s">
        <v>48</v>
      </c>
      <c r="E196" s="1"/>
      <c r="F196" s="56"/>
      <c r="G196" s="56"/>
      <c r="H196" s="56"/>
      <c r="I196" s="56"/>
      <c r="J196" s="56"/>
    </row>
    <row r="197" spans="2:10" x14ac:dyDescent="0.25">
      <c r="C197" t="s">
        <v>493</v>
      </c>
      <c r="E197" s="1" t="s">
        <v>35</v>
      </c>
      <c r="F197" s="86">
        <f>G542</f>
        <v>266233</v>
      </c>
      <c r="G197" s="56"/>
      <c r="H197" s="56"/>
      <c r="I197" s="86">
        <v>311902.59000000003</v>
      </c>
      <c r="J197" s="56"/>
    </row>
    <row r="198" spans="2:10" x14ac:dyDescent="0.25">
      <c r="C198" t="str">
        <f>C545</f>
        <v>Bar Gas</v>
      </c>
      <c r="E198" s="1" t="s">
        <v>35</v>
      </c>
      <c r="F198" s="86">
        <v>2956</v>
      </c>
      <c r="G198" s="56"/>
      <c r="H198" s="56"/>
      <c r="I198" s="86">
        <v>3001.29</v>
      </c>
      <c r="J198" s="56"/>
    </row>
    <row r="199" spans="2:10" x14ac:dyDescent="0.25">
      <c r="C199" t="s">
        <v>328</v>
      </c>
      <c r="E199" s="1" t="s">
        <v>35</v>
      </c>
      <c r="F199" s="86">
        <v>1005.63</v>
      </c>
      <c r="G199" s="56"/>
      <c r="H199" s="56"/>
      <c r="I199" s="86">
        <v>1297.3600000000001</v>
      </c>
      <c r="J199" s="56"/>
    </row>
    <row r="200" spans="2:10" x14ac:dyDescent="0.25">
      <c r="C200" t="str">
        <f>C547</f>
        <v>Sundry Bar Expenses</v>
      </c>
      <c r="E200" s="1" t="s">
        <v>35</v>
      </c>
      <c r="F200" s="86">
        <v>485.22</v>
      </c>
      <c r="G200" s="56"/>
      <c r="H200" s="56"/>
      <c r="I200" s="86">
        <v>3361.5199999999995</v>
      </c>
      <c r="J200" s="56"/>
    </row>
    <row r="201" spans="2:10" x14ac:dyDescent="0.25">
      <c r="C201" t="s">
        <v>310</v>
      </c>
      <c r="E201" s="1" t="s">
        <v>36</v>
      </c>
      <c r="F201" s="86">
        <f>G559</f>
        <v>194817.87</v>
      </c>
      <c r="G201" s="56"/>
      <c r="H201" s="56"/>
      <c r="I201" s="86">
        <v>179454.16</v>
      </c>
      <c r="J201" s="56"/>
    </row>
    <row r="202" spans="2:10" x14ac:dyDescent="0.25">
      <c r="C202" t="str">
        <f>C562</f>
        <v>Restaurant Gas</v>
      </c>
      <c r="E202" s="1" t="s">
        <v>36</v>
      </c>
      <c r="F202" s="86">
        <v>2957</v>
      </c>
      <c r="G202" s="56"/>
      <c r="H202" s="56"/>
      <c r="I202" s="86">
        <v>3036.9</v>
      </c>
      <c r="J202" s="56"/>
    </row>
    <row r="203" spans="2:10" x14ac:dyDescent="0.25">
      <c r="C203" t="str">
        <f>C563</f>
        <v>Restaurant Laundry &amp; Cleaning</v>
      </c>
      <c r="E203" s="1" t="s">
        <v>36</v>
      </c>
      <c r="F203" s="86">
        <v>0</v>
      </c>
      <c r="G203" s="56"/>
      <c r="H203" s="56"/>
      <c r="I203" s="86">
        <v>3023.78</v>
      </c>
      <c r="J203" s="56"/>
    </row>
    <row r="204" spans="2:10" x14ac:dyDescent="0.25">
      <c r="C204" t="str">
        <f>C564</f>
        <v>Sundry Restaurant Expenses</v>
      </c>
      <c r="E204" s="1" t="s">
        <v>36</v>
      </c>
      <c r="F204" s="86">
        <f>7561+3561</f>
        <v>11122</v>
      </c>
      <c r="G204" s="56"/>
      <c r="H204" s="56"/>
      <c r="I204" s="86">
        <v>21607.350000000002</v>
      </c>
      <c r="J204" s="56"/>
    </row>
    <row r="205" spans="2:10" x14ac:dyDescent="0.25">
      <c r="C205" t="s">
        <v>49</v>
      </c>
      <c r="E205" s="1" t="s">
        <v>37</v>
      </c>
      <c r="F205" s="86">
        <f>F594</f>
        <v>130267.84</v>
      </c>
      <c r="G205" s="56"/>
      <c r="H205" s="56"/>
      <c r="I205" s="86">
        <v>169066</v>
      </c>
      <c r="J205" s="56"/>
    </row>
    <row r="206" spans="2:10" x14ac:dyDescent="0.25">
      <c r="C206" t="s">
        <v>193</v>
      </c>
      <c r="E206" s="1" t="s">
        <v>39</v>
      </c>
      <c r="F206" s="86">
        <f>F605</f>
        <v>5814</v>
      </c>
      <c r="G206" s="56"/>
      <c r="H206" s="56"/>
      <c r="I206" s="86">
        <v>4698.4000000000005</v>
      </c>
      <c r="J206" s="56"/>
    </row>
    <row r="207" spans="2:10" x14ac:dyDescent="0.25">
      <c r="C207" t="s">
        <v>487</v>
      </c>
      <c r="E207" s="1" t="s">
        <v>50</v>
      </c>
      <c r="F207" s="86">
        <f>G613</f>
        <v>10951</v>
      </c>
      <c r="G207" s="56"/>
      <c r="H207" s="56"/>
      <c r="I207" s="86">
        <v>34273.4</v>
      </c>
      <c r="J207" s="56"/>
    </row>
    <row r="208" spans="2:10" x14ac:dyDescent="0.25">
      <c r="E208" s="1"/>
      <c r="F208" s="86"/>
      <c r="G208" s="56"/>
      <c r="H208" s="56"/>
      <c r="I208" s="86"/>
      <c r="J208" s="56"/>
    </row>
    <row r="209" spans="1:25" x14ac:dyDescent="0.25">
      <c r="F209" s="24"/>
      <c r="G209" s="56">
        <f>SUM(F197:F208)</f>
        <v>626609.55999999994</v>
      </c>
      <c r="H209" s="56"/>
      <c r="I209" s="24"/>
      <c r="J209" s="56">
        <f>SUM(I197:I208)</f>
        <v>734722.75000000012</v>
      </c>
    </row>
    <row r="210" spans="1:25" x14ac:dyDescent="0.25">
      <c r="B210" s="7" t="s">
        <v>127</v>
      </c>
      <c r="E210" s="1">
        <v>2</v>
      </c>
      <c r="F210" s="56"/>
      <c r="G210" s="56">
        <f>G642</f>
        <v>100692.58600000001</v>
      </c>
      <c r="H210" s="56"/>
      <c r="I210" s="56"/>
      <c r="J210" s="56">
        <v>112005</v>
      </c>
      <c r="V210" s="30">
        <f>G225</f>
        <v>74813.780000000028</v>
      </c>
      <c r="W210" s="30">
        <f>J225</f>
        <v>-108079.98999999999</v>
      </c>
      <c r="X210" s="30"/>
      <c r="Y210" s="30"/>
    </row>
    <row r="211" spans="1:25" x14ac:dyDescent="0.25">
      <c r="B211" s="7" t="s">
        <v>128</v>
      </c>
      <c r="E211" s="1">
        <v>3</v>
      </c>
      <c r="F211" s="56"/>
      <c r="G211" s="56">
        <f>G659</f>
        <v>145669.83399999997</v>
      </c>
      <c r="H211" s="86"/>
      <c r="I211" s="86"/>
      <c r="J211" s="86">
        <v>142073</v>
      </c>
      <c r="V211" s="30">
        <v>76496.929999999993</v>
      </c>
      <c r="W211" s="30">
        <v>-124106.11</v>
      </c>
      <c r="X211" s="30"/>
      <c r="Y211" s="30"/>
    </row>
    <row r="212" spans="1:25" x14ac:dyDescent="0.25">
      <c r="B212" s="7" t="s">
        <v>129</v>
      </c>
      <c r="E212" s="1">
        <v>4</v>
      </c>
      <c r="F212" s="56"/>
      <c r="G212" s="56">
        <f>G666</f>
        <v>28285.52</v>
      </c>
      <c r="H212" s="56"/>
      <c r="I212" s="56"/>
      <c r="J212" s="10">
        <v>50227.760000000009</v>
      </c>
      <c r="V212" s="30">
        <f>V210-V211</f>
        <v>-1683.1499999999651</v>
      </c>
      <c r="W212" s="30">
        <f>W210-W211</f>
        <v>16026.12000000001</v>
      </c>
      <c r="X212" s="30"/>
      <c r="Y212" s="30"/>
    </row>
    <row r="213" spans="1:25" x14ac:dyDescent="0.25">
      <c r="B213" s="7" t="s">
        <v>494</v>
      </c>
      <c r="E213" s="1"/>
      <c r="F213" s="56"/>
      <c r="G213" s="10"/>
      <c r="H213" s="56"/>
      <c r="I213" s="56"/>
      <c r="J213" s="10"/>
      <c r="V213" s="30"/>
      <c r="W213" s="30"/>
      <c r="X213" s="30"/>
      <c r="Y213" s="30"/>
    </row>
    <row r="214" spans="1:25" x14ac:dyDescent="0.25">
      <c r="B214" s="7"/>
      <c r="C214" t="s">
        <v>457</v>
      </c>
      <c r="F214" s="10">
        <f>90</f>
        <v>90</v>
      </c>
      <c r="G214" s="56"/>
      <c r="H214" s="56"/>
      <c r="I214" s="10">
        <v>0</v>
      </c>
      <c r="J214" s="56"/>
      <c r="N214" s="17" t="s">
        <v>346</v>
      </c>
      <c r="O214" s="17" t="s">
        <v>347</v>
      </c>
      <c r="P214" s="17" t="s">
        <v>424</v>
      </c>
      <c r="Q214" s="17" t="s">
        <v>425</v>
      </c>
      <c r="R214" s="17" t="s">
        <v>426</v>
      </c>
      <c r="V214" s="30"/>
      <c r="W214" s="30"/>
      <c r="X214" s="30"/>
      <c r="Y214" s="30"/>
    </row>
    <row r="215" spans="1:25" x14ac:dyDescent="0.25">
      <c r="B215" s="7"/>
      <c r="C215" t="s">
        <v>445</v>
      </c>
      <c r="F215" s="10">
        <v>1784.32</v>
      </c>
      <c r="G215" s="56"/>
      <c r="H215" s="56"/>
      <c r="I215" s="10">
        <v>2900</v>
      </c>
      <c r="J215" s="56"/>
      <c r="N215" s="17" t="s">
        <v>367</v>
      </c>
      <c r="O215" s="17" t="s">
        <v>348</v>
      </c>
      <c r="V215" s="30"/>
      <c r="W215" s="30"/>
      <c r="X215" s="30"/>
      <c r="Y215" s="30"/>
    </row>
    <row r="216" spans="1:25" x14ac:dyDescent="0.25">
      <c r="B216" s="7"/>
      <c r="E216" s="1"/>
      <c r="F216" s="24"/>
      <c r="G216" s="10">
        <f>SUM(F213:F216)</f>
        <v>1874.32</v>
      </c>
      <c r="H216" s="56"/>
      <c r="I216" s="24"/>
      <c r="J216" s="10">
        <f>SUM(I213:I216)</f>
        <v>2900</v>
      </c>
      <c r="V216" s="30"/>
      <c r="W216" s="30"/>
      <c r="X216" s="30"/>
      <c r="Y216" s="30"/>
    </row>
    <row r="217" spans="1:25" x14ac:dyDescent="0.25">
      <c r="B217" s="7"/>
      <c r="E217" s="1"/>
      <c r="F217" s="10"/>
      <c r="G217" s="10"/>
      <c r="H217" s="56"/>
      <c r="I217" s="10"/>
      <c r="J217" s="10"/>
      <c r="V217" s="30"/>
      <c r="W217" s="30"/>
      <c r="X217" s="30"/>
      <c r="Y217" s="30"/>
    </row>
    <row r="218" spans="1:25" x14ac:dyDescent="0.25">
      <c r="B218" s="7" t="s">
        <v>51</v>
      </c>
      <c r="F218" s="56"/>
      <c r="G218" s="10">
        <v>141759.67000000001</v>
      </c>
      <c r="H218" s="56"/>
      <c r="I218" s="56"/>
      <c r="J218" s="10">
        <v>170733</v>
      </c>
      <c r="N218" s="17" t="s">
        <v>368</v>
      </c>
      <c r="V218" s="30"/>
      <c r="W218" s="30"/>
      <c r="X218" s="30"/>
      <c r="Y218" s="30"/>
    </row>
    <row r="219" spans="1:25" x14ac:dyDescent="0.25">
      <c r="B219" s="7" t="s">
        <v>604</v>
      </c>
      <c r="F219" s="56"/>
      <c r="G219" s="56">
        <v>3126</v>
      </c>
      <c r="H219" s="56"/>
      <c r="I219" s="56"/>
      <c r="J219" s="10">
        <v>8390.4</v>
      </c>
      <c r="N219" s="17" t="s">
        <v>429</v>
      </c>
      <c r="V219" s="30"/>
      <c r="W219" s="30"/>
      <c r="X219" s="30"/>
      <c r="Y219" s="30"/>
    </row>
    <row r="220" spans="1:25" x14ac:dyDescent="0.25">
      <c r="B220" s="7" t="s">
        <v>601</v>
      </c>
      <c r="F220" s="56"/>
      <c r="G220" s="56"/>
      <c r="H220" s="56"/>
      <c r="I220" s="56"/>
      <c r="J220" s="10">
        <v>10000</v>
      </c>
      <c r="N220" s="17" t="s">
        <v>608</v>
      </c>
    </row>
    <row r="221" spans="1:25" x14ac:dyDescent="0.25">
      <c r="B221" s="7" t="s">
        <v>121</v>
      </c>
      <c r="E221" s="1">
        <v>23</v>
      </c>
      <c r="F221" s="56"/>
      <c r="G221" s="10">
        <v>-117387.87</v>
      </c>
      <c r="H221" s="56"/>
      <c r="I221" s="56"/>
      <c r="J221" s="10">
        <v>-11263</v>
      </c>
    </row>
    <row r="222" spans="1:25" x14ac:dyDescent="0.25">
      <c r="B222" s="7"/>
      <c r="F222" s="56"/>
      <c r="G222" s="10"/>
      <c r="H222" s="56"/>
      <c r="I222" s="56"/>
      <c r="J222" s="10"/>
    </row>
    <row r="223" spans="1:25" x14ac:dyDescent="0.25">
      <c r="A223" s="3" t="s">
        <v>52</v>
      </c>
      <c r="F223" s="56"/>
      <c r="G223" s="9">
        <f>SUM(G194:G222)</f>
        <v>1524870.38</v>
      </c>
      <c r="H223" s="56"/>
      <c r="I223" s="56"/>
      <c r="J223" s="9">
        <f>SUM(J194:J221)</f>
        <v>1842161.45</v>
      </c>
    </row>
    <row r="224" spans="1:25" x14ac:dyDescent="0.25">
      <c r="F224" s="56"/>
      <c r="G224" s="56"/>
      <c r="H224" s="56"/>
      <c r="I224" s="56"/>
      <c r="J224" s="56"/>
      <c r="N224" s="17" t="s">
        <v>368</v>
      </c>
    </row>
    <row r="225" spans="1:22" x14ac:dyDescent="0.25">
      <c r="A225" s="3" t="s">
        <v>556</v>
      </c>
      <c r="F225" s="56"/>
      <c r="G225" s="9">
        <f>G164-G223</f>
        <v>74813.780000000028</v>
      </c>
      <c r="H225" s="56"/>
      <c r="I225" s="56"/>
      <c r="J225" s="9">
        <f>J164-J223</f>
        <v>-108079.98999999999</v>
      </c>
      <c r="N225" s="17" t="s">
        <v>429</v>
      </c>
      <c r="V225" s="30"/>
    </row>
    <row r="226" spans="1:22" x14ac:dyDescent="0.25">
      <c r="F226" s="56"/>
      <c r="G226" s="56"/>
      <c r="H226" s="56"/>
      <c r="I226" s="56"/>
      <c r="J226" s="56"/>
      <c r="V226" s="30"/>
    </row>
    <row r="227" spans="1:22" x14ac:dyDescent="0.25">
      <c r="A227" s="3"/>
      <c r="F227" s="56"/>
      <c r="G227" s="87"/>
      <c r="H227" s="56"/>
      <c r="I227" s="56"/>
      <c r="J227" s="56">
        <v>0</v>
      </c>
    </row>
    <row r="228" spans="1:22" x14ac:dyDescent="0.25">
      <c r="F228" s="56"/>
      <c r="G228" s="56"/>
      <c r="H228" s="56"/>
      <c r="I228" s="56"/>
      <c r="J228" s="56"/>
      <c r="U228" s="53">
        <f>-98024.68-10000</f>
        <v>-108024.68</v>
      </c>
    </row>
    <row r="229" spans="1:22" x14ac:dyDescent="0.25">
      <c r="A229" s="3" t="s">
        <v>53</v>
      </c>
      <c r="F229" s="56"/>
      <c r="G229" s="9">
        <f>G225+G227</f>
        <v>74813.780000000028</v>
      </c>
      <c r="H229" s="56"/>
      <c r="I229" s="56"/>
      <c r="J229" s="9">
        <f>J225+J227</f>
        <v>-108079.98999999999</v>
      </c>
      <c r="U229" s="30">
        <f>U228-G229</f>
        <v>-182838.46000000002</v>
      </c>
    </row>
    <row r="230" spans="1:22" x14ac:dyDescent="0.25">
      <c r="F230" s="56"/>
      <c r="G230" s="10"/>
      <c r="H230" s="56"/>
      <c r="I230" s="56"/>
      <c r="J230" s="10"/>
    </row>
    <row r="231" spans="1:22" x14ac:dyDescent="0.25">
      <c r="A231" s="3"/>
      <c r="F231" s="56"/>
      <c r="G231" s="10"/>
      <c r="H231" s="56"/>
      <c r="I231" s="56"/>
      <c r="J231" s="10"/>
    </row>
    <row r="232" spans="1:22" x14ac:dyDescent="0.25">
      <c r="A232" s="3"/>
      <c r="F232" s="56"/>
      <c r="G232" s="10"/>
      <c r="H232" s="56"/>
      <c r="I232" s="56"/>
      <c r="J232" s="10"/>
    </row>
    <row r="233" spans="1:22" x14ac:dyDescent="0.25">
      <c r="A233" s="3"/>
      <c r="F233" s="56"/>
      <c r="G233" s="10"/>
      <c r="H233" s="56"/>
      <c r="I233" s="56"/>
      <c r="J233" s="10"/>
    </row>
    <row r="234" spans="1:22" x14ac:dyDescent="0.25">
      <c r="A234" s="3"/>
      <c r="F234" s="56"/>
      <c r="G234" s="10"/>
      <c r="H234" s="56"/>
      <c r="I234" s="56"/>
      <c r="J234" s="10"/>
    </row>
    <row r="235" spans="1:22" x14ac:dyDescent="0.25">
      <c r="A235" s="3"/>
      <c r="F235" s="56"/>
      <c r="G235" s="10"/>
      <c r="H235" s="56"/>
      <c r="I235" s="56"/>
      <c r="J235" s="10"/>
    </row>
    <row r="236" spans="1:22" x14ac:dyDescent="0.25">
      <c r="A236" s="3"/>
      <c r="F236" s="56"/>
      <c r="G236" s="10"/>
      <c r="H236" s="56"/>
      <c r="I236" s="56"/>
      <c r="J236" s="10"/>
    </row>
    <row r="237" spans="1:22" x14ac:dyDescent="0.25">
      <c r="A237" s="3"/>
      <c r="F237" s="56"/>
      <c r="G237" s="10"/>
      <c r="H237" s="56"/>
      <c r="I237" s="56"/>
      <c r="J237" s="10"/>
    </row>
    <row r="238" spans="1:22" x14ac:dyDescent="0.25">
      <c r="A238" s="3"/>
      <c r="F238" s="56"/>
      <c r="G238" s="10"/>
      <c r="H238" s="56"/>
      <c r="I238" s="56"/>
      <c r="J238" s="10"/>
    </row>
    <row r="239" spans="1:22" x14ac:dyDescent="0.25">
      <c r="G239" s="10"/>
      <c r="J239" s="10"/>
    </row>
    <row r="240" spans="1:22" x14ac:dyDescent="0.25">
      <c r="G240" s="10"/>
      <c r="J240" s="10"/>
    </row>
    <row r="241" spans="1:10" ht="15.75" customHeight="1" x14ac:dyDescent="0.25">
      <c r="A241" t="s">
        <v>54</v>
      </c>
      <c r="G241" s="10"/>
      <c r="J241" s="10"/>
    </row>
    <row r="242" spans="1:10" ht="17.25" customHeight="1" x14ac:dyDescent="0.25">
      <c r="A242" s="11" t="s">
        <v>55</v>
      </c>
      <c r="G242" s="10"/>
      <c r="J242" s="10"/>
    </row>
    <row r="243" spans="1:10" ht="15.75" x14ac:dyDescent="0.25">
      <c r="A243" s="106" t="s">
        <v>146</v>
      </c>
      <c r="B243" s="106"/>
      <c r="C243" s="106"/>
      <c r="D243" s="106"/>
      <c r="E243" s="106"/>
      <c r="F243" s="106"/>
      <c r="G243" s="106"/>
      <c r="H243" s="106"/>
      <c r="I243" s="106"/>
      <c r="J243" s="106"/>
    </row>
    <row r="244" spans="1:10" x14ac:dyDescent="0.25">
      <c r="A244" s="107" t="str">
        <f>$A$3</f>
        <v>FOR THE YEAR ENDED 31 March 2021</v>
      </c>
      <c r="B244" s="107"/>
      <c r="C244" s="107"/>
      <c r="D244" s="107"/>
      <c r="E244" s="107"/>
      <c r="F244" s="107"/>
      <c r="G244" s="107"/>
      <c r="H244" s="107"/>
      <c r="I244" s="107"/>
      <c r="J244" s="107"/>
    </row>
    <row r="246" spans="1:10" x14ac:dyDescent="0.25">
      <c r="A246" s="18"/>
      <c r="B246" s="18"/>
      <c r="C246" s="18"/>
      <c r="D246" s="18"/>
      <c r="E246" s="18" t="s">
        <v>29</v>
      </c>
      <c r="F246" s="107" t="s">
        <v>26</v>
      </c>
      <c r="G246" s="107"/>
      <c r="H246" s="18"/>
      <c r="I246" s="107" t="s">
        <v>27</v>
      </c>
      <c r="J246" s="107"/>
    </row>
    <row r="247" spans="1:10" x14ac:dyDescent="0.25">
      <c r="A247" s="18"/>
      <c r="B247" s="18"/>
      <c r="C247" s="18"/>
      <c r="D247" s="18"/>
      <c r="E247" s="18"/>
      <c r="F247" s="18" t="s">
        <v>30</v>
      </c>
      <c r="G247" s="18" t="s">
        <v>30</v>
      </c>
      <c r="H247" s="18"/>
      <c r="I247" s="18" t="s">
        <v>30</v>
      </c>
      <c r="J247" s="18" t="s">
        <v>30</v>
      </c>
    </row>
    <row r="248" spans="1:10" x14ac:dyDescent="0.25">
      <c r="A248" s="3"/>
      <c r="G248" s="10"/>
      <c r="J248" s="10"/>
    </row>
    <row r="249" spans="1:10" x14ac:dyDescent="0.25">
      <c r="A249" s="3" t="s">
        <v>214</v>
      </c>
      <c r="G249" s="10"/>
      <c r="J249" s="10"/>
    </row>
    <row r="250" spans="1:10" x14ac:dyDescent="0.25">
      <c r="A250" s="3"/>
    </row>
    <row r="251" spans="1:10" x14ac:dyDescent="0.25">
      <c r="A251" s="3"/>
      <c r="B251" s="3" t="s">
        <v>194</v>
      </c>
    </row>
    <row r="252" spans="1:10" x14ac:dyDescent="0.25">
      <c r="A252" s="3"/>
      <c r="B252" s="23" t="s">
        <v>503</v>
      </c>
      <c r="F252" s="56"/>
      <c r="G252" s="10">
        <f>J259</f>
        <v>813545.88</v>
      </c>
      <c r="H252" s="56"/>
      <c r="I252" s="56"/>
      <c r="J252" s="10">
        <v>933190</v>
      </c>
    </row>
    <row r="253" spans="1:10" x14ac:dyDescent="0.25">
      <c r="A253" s="3"/>
      <c r="C253" t="s">
        <v>147</v>
      </c>
      <c r="F253" s="10">
        <f>G229</f>
        <v>74813.780000000028</v>
      </c>
      <c r="G253" s="56"/>
      <c r="H253" s="56"/>
      <c r="I253" s="10">
        <v>-108079.56</v>
      </c>
      <c r="J253" s="10"/>
    </row>
    <row r="254" spans="1:10" x14ac:dyDescent="0.25">
      <c r="A254" s="3"/>
      <c r="C254" t="s">
        <v>172</v>
      </c>
      <c r="F254" s="88">
        <f>G600</f>
        <v>2672.2200000000012</v>
      </c>
      <c r="G254" s="56"/>
      <c r="H254" s="56"/>
      <c r="I254" s="10">
        <v>11564.56</v>
      </c>
      <c r="J254" s="10"/>
    </row>
    <row r="255" spans="1:10" hidden="1" x14ac:dyDescent="0.25">
      <c r="A255" s="3"/>
      <c r="C255" s="40"/>
      <c r="F255" s="10"/>
      <c r="G255" s="56"/>
      <c r="H255" s="56"/>
      <c r="I255" s="10">
        <v>0</v>
      </c>
      <c r="J255" s="10"/>
    </row>
    <row r="256" spans="1:10" x14ac:dyDescent="0.25">
      <c r="A256" s="3"/>
      <c r="C256" s="40" t="s">
        <v>695</v>
      </c>
      <c r="F256" s="10">
        <v>9729</v>
      </c>
      <c r="G256" s="56"/>
      <c r="H256" s="56"/>
      <c r="I256" s="10">
        <v>0</v>
      </c>
      <c r="J256" s="10"/>
    </row>
    <row r="257" spans="1:24" x14ac:dyDescent="0.25">
      <c r="A257" s="3"/>
      <c r="F257" s="24"/>
      <c r="G257" s="10">
        <f>F253-F254-F255-F256</f>
        <v>62412.560000000027</v>
      </c>
      <c r="H257" s="56"/>
      <c r="I257" s="24"/>
      <c r="J257" s="10">
        <f>I253-I254-I255-I256</f>
        <v>-119644.12</v>
      </c>
    </row>
    <row r="258" spans="1:24" x14ac:dyDescent="0.25">
      <c r="A258" s="3"/>
      <c r="F258" s="56"/>
      <c r="G258" s="56"/>
      <c r="H258" s="56"/>
      <c r="I258" s="56"/>
      <c r="J258" s="56"/>
    </row>
    <row r="259" spans="1:24" x14ac:dyDescent="0.25">
      <c r="A259" s="3"/>
      <c r="B259" s="23" t="s">
        <v>431</v>
      </c>
      <c r="F259" s="10"/>
      <c r="G259" s="9">
        <f>G252+G257</f>
        <v>875958.44000000006</v>
      </c>
      <c r="H259" s="56"/>
      <c r="I259" s="10"/>
      <c r="J259" s="9">
        <f>J252+J257</f>
        <v>813545.88</v>
      </c>
    </row>
    <row r="260" spans="1:24" x14ac:dyDescent="0.25">
      <c r="A260" s="3"/>
      <c r="B260" s="3"/>
      <c r="F260" s="10"/>
      <c r="G260" s="10"/>
      <c r="H260" s="56"/>
      <c r="I260" s="56"/>
      <c r="J260" s="10"/>
    </row>
    <row r="261" spans="1:24" x14ac:dyDescent="0.25">
      <c r="A261" s="3"/>
      <c r="B261" s="3" t="s">
        <v>195</v>
      </c>
      <c r="F261" s="10"/>
      <c r="G261" s="10"/>
      <c r="H261" s="56"/>
      <c r="I261" s="56"/>
      <c r="J261" s="10"/>
    </row>
    <row r="262" spans="1:24" x14ac:dyDescent="0.25">
      <c r="A262" s="3"/>
      <c r="B262" s="3" t="s">
        <v>196</v>
      </c>
      <c r="F262" s="10"/>
      <c r="G262" s="10"/>
      <c r="H262" s="56"/>
      <c r="I262" s="56"/>
      <c r="J262" s="10"/>
    </row>
    <row r="263" spans="1:24" x14ac:dyDescent="0.25">
      <c r="A263" s="3"/>
      <c r="B263" s="23" t="s">
        <v>503</v>
      </c>
      <c r="F263" s="10"/>
      <c r="G263" s="10">
        <f>J265</f>
        <v>11741.300000000027</v>
      </c>
      <c r="H263" s="10"/>
      <c r="I263" s="10"/>
      <c r="J263" s="10">
        <v>176.74000000002707</v>
      </c>
    </row>
    <row r="264" spans="1:24" x14ac:dyDescent="0.25">
      <c r="A264" s="3"/>
      <c r="C264" t="s">
        <v>147</v>
      </c>
      <c r="F264" s="10"/>
      <c r="G264" s="88">
        <f>F254</f>
        <v>2672.2200000000012</v>
      </c>
      <c r="H264" s="10"/>
      <c r="I264" s="10"/>
      <c r="J264" s="10">
        <f>I254</f>
        <v>11564.56</v>
      </c>
    </row>
    <row r="265" spans="1:24" x14ac:dyDescent="0.25">
      <c r="A265" s="3"/>
      <c r="B265" s="23" t="s">
        <v>431</v>
      </c>
      <c r="E265" s="1">
        <v>19</v>
      </c>
      <c r="F265" s="10"/>
      <c r="G265" s="95">
        <f>G263+G264</f>
        <v>14413.520000000028</v>
      </c>
      <c r="H265" s="56"/>
      <c r="I265" s="56"/>
      <c r="J265" s="9">
        <f>J263+J264</f>
        <v>11741.300000000027</v>
      </c>
      <c r="U265" s="8">
        <f>G265-G828</f>
        <v>18109.310000000027</v>
      </c>
      <c r="X265" s="8">
        <f>J265-J828</f>
        <v>-9.9999999971259967E-2</v>
      </c>
    </row>
    <row r="266" spans="1:24" x14ac:dyDescent="0.25">
      <c r="A266" s="3"/>
      <c r="B266" s="3"/>
      <c r="F266" s="10"/>
      <c r="G266" s="10"/>
      <c r="H266" s="56"/>
      <c r="I266" s="56"/>
      <c r="J266" s="10"/>
    </row>
    <row r="267" spans="1:24" x14ac:dyDescent="0.25">
      <c r="A267" s="3"/>
      <c r="B267" s="3" t="s">
        <v>501</v>
      </c>
      <c r="F267" s="10"/>
      <c r="G267" s="10"/>
      <c r="H267" s="56"/>
      <c r="I267" s="56"/>
      <c r="J267" s="10"/>
    </row>
    <row r="268" spans="1:24" x14ac:dyDescent="0.25">
      <c r="A268" s="3"/>
      <c r="B268" s="23" t="s">
        <v>503</v>
      </c>
      <c r="F268" s="56"/>
      <c r="G268" s="10">
        <f>J270</f>
        <v>723188</v>
      </c>
      <c r="H268" s="10"/>
      <c r="I268" s="10"/>
      <c r="J268" s="10">
        <v>723188</v>
      </c>
    </row>
    <row r="269" spans="1:24" x14ac:dyDescent="0.25">
      <c r="A269" s="3"/>
      <c r="B269" s="13" t="s">
        <v>504</v>
      </c>
      <c r="F269" s="56"/>
      <c r="G269" s="10">
        <v>725000</v>
      </c>
      <c r="H269" s="10"/>
      <c r="I269" s="10"/>
      <c r="J269" s="10">
        <v>0</v>
      </c>
    </row>
    <row r="270" spans="1:24" x14ac:dyDescent="0.25">
      <c r="A270" s="3"/>
      <c r="B270" s="23" t="s">
        <v>431</v>
      </c>
      <c r="F270" s="56"/>
      <c r="G270" s="9">
        <f>SUM(G268:G269)</f>
        <v>1448188</v>
      </c>
      <c r="H270" s="10"/>
      <c r="I270" s="10"/>
      <c r="J270" s="9">
        <f>SUM(J268:J269)</f>
        <v>723188</v>
      </c>
    </row>
    <row r="271" spans="1:24" x14ac:dyDescent="0.25">
      <c r="A271" s="3"/>
      <c r="F271" s="56"/>
      <c r="G271" s="10"/>
      <c r="H271" s="10"/>
      <c r="I271" s="10"/>
      <c r="J271" s="10"/>
    </row>
    <row r="272" spans="1:24" x14ac:dyDescent="0.25">
      <c r="A272" s="3"/>
      <c r="B272" s="3" t="s">
        <v>502</v>
      </c>
      <c r="F272" s="10"/>
      <c r="G272" s="10"/>
      <c r="H272" s="56"/>
      <c r="I272" s="56"/>
      <c r="J272" s="10"/>
    </row>
    <row r="273" spans="1:10" x14ac:dyDescent="0.25">
      <c r="A273" s="3"/>
      <c r="B273" s="23" t="s">
        <v>503</v>
      </c>
      <c r="F273" s="56"/>
      <c r="G273" s="10">
        <f>J275</f>
        <v>1591002</v>
      </c>
      <c r="H273" s="10"/>
      <c r="I273" s="10"/>
      <c r="J273" s="10">
        <v>1591002</v>
      </c>
    </row>
    <row r="274" spans="1:10" x14ac:dyDescent="0.25">
      <c r="A274" s="3"/>
      <c r="B274" s="13" t="s">
        <v>504</v>
      </c>
      <c r="F274" s="56"/>
      <c r="G274" s="10">
        <v>345000</v>
      </c>
      <c r="H274" s="10"/>
      <c r="I274" s="10"/>
      <c r="J274" s="10">
        <v>0</v>
      </c>
    </row>
    <row r="275" spans="1:10" x14ac:dyDescent="0.25">
      <c r="A275" s="3"/>
      <c r="B275" s="23" t="s">
        <v>431</v>
      </c>
      <c r="F275" s="56"/>
      <c r="G275" s="9">
        <f>SUM(G273:G274)</f>
        <v>1936002</v>
      </c>
      <c r="H275" s="10"/>
      <c r="I275" s="10"/>
      <c r="J275" s="9">
        <f>SUM(J273:J274)</f>
        <v>1591002</v>
      </c>
    </row>
    <row r="276" spans="1:10" x14ac:dyDescent="0.25">
      <c r="A276" s="3"/>
      <c r="B276" s="23"/>
      <c r="F276" s="10"/>
      <c r="G276" s="10"/>
      <c r="H276" s="56"/>
      <c r="I276" s="56"/>
      <c r="J276" s="10"/>
    </row>
    <row r="277" spans="1:10" x14ac:dyDescent="0.25">
      <c r="A277" s="3"/>
      <c r="B277" s="3" t="s">
        <v>215</v>
      </c>
      <c r="F277" s="10"/>
      <c r="G277" s="10"/>
      <c r="H277" s="56"/>
      <c r="I277" s="56"/>
      <c r="J277" s="10"/>
    </row>
    <row r="278" spans="1:10" x14ac:dyDescent="0.25">
      <c r="A278" s="3"/>
      <c r="B278" s="23" t="s">
        <v>618</v>
      </c>
      <c r="F278" s="10"/>
      <c r="G278" s="10">
        <f>J280</f>
        <v>3139477.18</v>
      </c>
      <c r="H278" s="56"/>
      <c r="I278" s="56"/>
      <c r="J278" s="10">
        <v>3247557</v>
      </c>
    </row>
    <row r="279" spans="1:10" x14ac:dyDescent="0.25">
      <c r="A279" s="3"/>
      <c r="C279" t="s">
        <v>197</v>
      </c>
      <c r="F279" s="10"/>
      <c r="G279" s="10">
        <f>G257+G264+G269+G274</f>
        <v>1135084.78</v>
      </c>
      <c r="H279" s="56"/>
      <c r="I279" s="56"/>
      <c r="J279" s="10">
        <f>J257+J264+J269+J274</f>
        <v>-108079.56</v>
      </c>
    </row>
    <row r="280" spans="1:10" x14ac:dyDescent="0.25">
      <c r="A280" s="3"/>
      <c r="B280" s="23" t="s">
        <v>431</v>
      </c>
      <c r="F280" s="10"/>
      <c r="G280" s="9">
        <f>G259+G265+G270+G275</f>
        <v>4274561.96</v>
      </c>
      <c r="H280" s="56"/>
      <c r="I280" s="56"/>
      <c r="J280" s="9">
        <f>J259+J265+J270+J275</f>
        <v>3139477.18</v>
      </c>
    </row>
    <row r="281" spans="1:10" x14ac:dyDescent="0.25">
      <c r="A281" s="3"/>
      <c r="B281" s="23"/>
      <c r="F281" s="10"/>
      <c r="G281" s="10"/>
      <c r="H281" s="56"/>
      <c r="I281" s="56"/>
      <c r="J281" s="10"/>
    </row>
    <row r="282" spans="1:10" x14ac:dyDescent="0.25">
      <c r="A282" s="3"/>
      <c r="B282" s="23"/>
      <c r="F282" s="10"/>
      <c r="G282" s="10"/>
      <c r="H282" s="56"/>
      <c r="I282" s="56"/>
      <c r="J282" s="10"/>
    </row>
    <row r="283" spans="1:10" x14ac:dyDescent="0.25">
      <c r="A283" s="3"/>
      <c r="F283" s="56"/>
      <c r="G283" s="56"/>
      <c r="H283" s="56"/>
      <c r="I283" s="56"/>
      <c r="J283" s="56"/>
    </row>
    <row r="284" spans="1:10" x14ac:dyDescent="0.25">
      <c r="A284" s="3"/>
      <c r="F284" s="56"/>
      <c r="G284" s="56"/>
      <c r="H284" s="56"/>
      <c r="I284" s="56"/>
      <c r="J284" s="56"/>
    </row>
    <row r="285" spans="1:10" x14ac:dyDescent="0.25">
      <c r="A285" s="3"/>
      <c r="F285" s="56"/>
      <c r="G285" s="56"/>
      <c r="H285" s="56"/>
      <c r="I285" s="56"/>
      <c r="J285" s="56"/>
    </row>
    <row r="286" spans="1:10" x14ac:dyDescent="0.25">
      <c r="A286" s="3"/>
      <c r="F286" s="56"/>
      <c r="G286" s="56"/>
      <c r="H286" s="56"/>
      <c r="I286" s="56"/>
      <c r="J286" s="56"/>
    </row>
    <row r="287" spans="1:10" x14ac:dyDescent="0.25">
      <c r="A287" s="3"/>
      <c r="B287" s="23"/>
      <c r="F287" s="10"/>
      <c r="G287" s="10"/>
      <c r="H287" s="56"/>
      <c r="I287" s="56"/>
      <c r="J287" s="10"/>
    </row>
    <row r="288" spans="1:10" x14ac:dyDescent="0.25">
      <c r="A288" s="3"/>
      <c r="B288" s="23"/>
      <c r="F288" s="10"/>
      <c r="G288" s="12"/>
      <c r="J288" s="12"/>
    </row>
    <row r="289" spans="1:21" x14ac:dyDescent="0.25">
      <c r="A289" s="3"/>
      <c r="B289" s="23"/>
      <c r="F289" s="10"/>
      <c r="G289" s="12"/>
      <c r="J289" s="12"/>
    </row>
    <row r="290" spans="1:21" x14ac:dyDescent="0.25">
      <c r="A290" s="3"/>
      <c r="B290" s="3"/>
      <c r="F290" s="10"/>
      <c r="G290" s="12"/>
      <c r="J290" s="12"/>
    </row>
    <row r="291" spans="1:21" x14ac:dyDescent="0.25">
      <c r="A291" s="3"/>
      <c r="B291" s="3"/>
      <c r="F291" s="10"/>
      <c r="G291" s="12"/>
      <c r="J291" s="12"/>
    </row>
    <row r="292" spans="1:21" x14ac:dyDescent="0.25">
      <c r="A292" s="3"/>
      <c r="B292" s="3"/>
      <c r="F292" s="10"/>
      <c r="G292" s="12"/>
      <c r="J292" s="12"/>
    </row>
    <row r="293" spans="1:21" x14ac:dyDescent="0.25">
      <c r="A293" s="3"/>
      <c r="B293" s="3"/>
      <c r="F293" s="10"/>
      <c r="G293" s="12"/>
      <c r="J293" s="12"/>
    </row>
    <row r="294" spans="1:21" x14ac:dyDescent="0.25">
      <c r="A294" s="3"/>
      <c r="B294" s="3"/>
      <c r="F294" s="10"/>
      <c r="G294" s="12"/>
      <c r="J294" s="12"/>
    </row>
    <row r="295" spans="1:21" x14ac:dyDescent="0.25">
      <c r="A295" s="3"/>
      <c r="F295" s="10"/>
      <c r="G295" s="10"/>
      <c r="H295" s="10"/>
      <c r="I295" s="10"/>
      <c r="J295" s="10"/>
    </row>
    <row r="296" spans="1:21" x14ac:dyDescent="0.25">
      <c r="A296" t="s">
        <v>54</v>
      </c>
    </row>
    <row r="297" spans="1:21" x14ac:dyDescent="0.25">
      <c r="A297" s="11" t="s">
        <v>55</v>
      </c>
    </row>
    <row r="298" spans="1:21" ht="18.75" x14ac:dyDescent="0.3">
      <c r="A298" s="108" t="s">
        <v>607</v>
      </c>
      <c r="B298" s="108"/>
      <c r="C298" s="108"/>
      <c r="D298" s="108"/>
      <c r="E298" s="108"/>
      <c r="F298" s="108"/>
      <c r="G298" s="108"/>
      <c r="H298" s="108"/>
      <c r="I298" s="108"/>
      <c r="J298" s="108"/>
    </row>
    <row r="299" spans="1:21" ht="15.75" x14ac:dyDescent="0.25">
      <c r="A299" s="106" t="s">
        <v>56</v>
      </c>
      <c r="B299" s="106"/>
      <c r="C299" s="106"/>
      <c r="D299" s="106"/>
      <c r="E299" s="106"/>
      <c r="F299" s="106"/>
      <c r="G299" s="106"/>
      <c r="H299" s="106"/>
      <c r="I299" s="106"/>
      <c r="J299" s="106"/>
    </row>
    <row r="300" spans="1:21" x14ac:dyDescent="0.25">
      <c r="A300" s="107" t="str">
        <f>$A$3</f>
        <v>FOR THE YEAR ENDED 31 March 2021</v>
      </c>
      <c r="B300" s="107"/>
      <c r="C300" s="107"/>
      <c r="D300" s="107"/>
      <c r="E300" s="107"/>
      <c r="F300" s="107"/>
      <c r="G300" s="107"/>
      <c r="H300" s="107"/>
      <c r="I300" s="107"/>
      <c r="J300" s="107"/>
    </row>
    <row r="301" spans="1:21" x14ac:dyDescent="0.25">
      <c r="G301" s="12"/>
      <c r="J301" s="12"/>
    </row>
    <row r="302" spans="1:21" x14ac:dyDescent="0.25">
      <c r="A302" s="5"/>
      <c r="B302" s="5"/>
      <c r="C302" s="5"/>
      <c r="D302" s="5"/>
      <c r="E302" s="5" t="s">
        <v>29</v>
      </c>
      <c r="F302" s="107" t="s">
        <v>26</v>
      </c>
      <c r="G302" s="107"/>
      <c r="H302" s="5"/>
      <c r="I302" s="107" t="s">
        <v>27</v>
      </c>
      <c r="J302" s="107"/>
      <c r="U302" s="30">
        <f>G328</f>
        <v>5394070.29</v>
      </c>
    </row>
    <row r="303" spans="1:21" x14ac:dyDescent="0.25">
      <c r="A303" s="5"/>
      <c r="B303" s="5"/>
      <c r="C303" s="5"/>
      <c r="D303" s="5"/>
      <c r="E303" s="5"/>
      <c r="F303" s="5" t="s">
        <v>30</v>
      </c>
      <c r="G303" s="5" t="s">
        <v>30</v>
      </c>
      <c r="H303" s="5"/>
      <c r="I303" s="5" t="s">
        <v>30</v>
      </c>
      <c r="J303" s="5" t="s">
        <v>30</v>
      </c>
      <c r="U303" s="30">
        <f>4326243.06+2653.09</f>
        <v>4328896.1499999994</v>
      </c>
    </row>
    <row r="304" spans="1:21" x14ac:dyDescent="0.25">
      <c r="A304" s="3" t="s">
        <v>57</v>
      </c>
      <c r="U304" s="30">
        <f>U302-U303</f>
        <v>1065174.1400000006</v>
      </c>
    </row>
    <row r="305" spans="1:26" x14ac:dyDescent="0.25">
      <c r="B305" s="3" t="s">
        <v>58</v>
      </c>
    </row>
    <row r="306" spans="1:26" x14ac:dyDescent="0.25">
      <c r="B306" s="13" t="s">
        <v>458</v>
      </c>
      <c r="E306" s="1">
        <v>5</v>
      </c>
      <c r="F306" s="88">
        <f>13452.28+227239.12+19935+8000+750+1350+25.4</f>
        <v>270751.80000000005</v>
      </c>
      <c r="G306" s="56"/>
      <c r="H306" s="56"/>
      <c r="I306" s="10">
        <v>159706</v>
      </c>
      <c r="J306" s="56"/>
      <c r="T306" s="22"/>
    </row>
    <row r="307" spans="1:26" x14ac:dyDescent="0.25">
      <c r="B307" s="13" t="s">
        <v>483</v>
      </c>
      <c r="E307" s="1">
        <v>7</v>
      </c>
      <c r="F307" s="10">
        <v>72198</v>
      </c>
      <c r="G307" s="56"/>
      <c r="H307" s="56"/>
      <c r="I307" s="10">
        <v>46359</v>
      </c>
      <c r="J307" s="56"/>
      <c r="N307" s="17" t="s">
        <v>237</v>
      </c>
      <c r="O307" s="17" t="s">
        <v>111</v>
      </c>
      <c r="P307" s="17" t="s">
        <v>180</v>
      </c>
      <c r="Q307" s="17" t="s">
        <v>232</v>
      </c>
      <c r="R307" s="17" t="s">
        <v>558</v>
      </c>
      <c r="S307" s="17" t="s">
        <v>234</v>
      </c>
      <c r="U307">
        <f>IF(ISNA(VLOOKUP(N307,Colin!$E$5:$J$19132,6,FALSE)),0,VLOOKUP(N307,Colin!$E$5:$J$19132,6,FALSE))</f>
        <v>0</v>
      </c>
      <c r="V307">
        <f>IF(ISNA(VLOOKUP(O307,Colin!$E$5:$J$19132,6,FALSE)),0,VLOOKUP(O307,Colin!$E$5:$J$19132,6,FALSE))</f>
        <v>0</v>
      </c>
      <c r="W307">
        <f>IF(ISNA(VLOOKUP(P307,Colin!$E$5:$J$19132,6,FALSE)),0,VLOOKUP(P307,Colin!$E$5:$J$19132,6,FALSE))</f>
        <v>0</v>
      </c>
      <c r="X307">
        <f>IF(ISNA(VLOOKUP(Q307,Colin!$E$5:$J$19132,6,FALSE)),0,VLOOKUP(Q307,Colin!$E$5:$J$19132,6,FALSE))</f>
        <v>0</v>
      </c>
      <c r="Y307">
        <f>IF(ISNA(VLOOKUP(R307,Colin!$E$5:$J$19132,6,FALSE)),0,VLOOKUP(R307,Colin!$E$5:$J$19132,6,FALSE))</f>
        <v>0</v>
      </c>
      <c r="Z307">
        <f>IF(ISNA(VLOOKUP(S307,Colin!$E$5:$J$19132,6,FALSE)),0,VLOOKUP(S307,Colin!$E$5:$J$19132,6,FALSE))</f>
        <v>0</v>
      </c>
    </row>
    <row r="308" spans="1:26" x14ac:dyDescent="0.25">
      <c r="B308" s="13" t="s">
        <v>651</v>
      </c>
      <c r="C308" s="13"/>
      <c r="E308" s="1"/>
      <c r="F308" s="10">
        <v>77340.710000000006</v>
      </c>
      <c r="G308" s="56"/>
      <c r="H308" s="56"/>
      <c r="I308" s="10"/>
      <c r="J308" s="56"/>
    </row>
    <row r="309" spans="1:26" x14ac:dyDescent="0.25">
      <c r="B309" s="13" t="s">
        <v>165</v>
      </c>
      <c r="E309" s="1">
        <v>6</v>
      </c>
      <c r="F309" s="10">
        <v>33900.629999999997</v>
      </c>
      <c r="G309" s="56"/>
      <c r="H309" s="56"/>
      <c r="I309" s="10">
        <v>26604.57</v>
      </c>
      <c r="J309" s="56"/>
      <c r="N309" s="17" t="s">
        <v>235</v>
      </c>
      <c r="O309" s="17" t="s">
        <v>236</v>
      </c>
      <c r="U309">
        <f>IF(ISNA(VLOOKUP(N309,Colin!$E$5:$J$19132,6,FALSE)),0,VLOOKUP(N309,Colin!$E$5:$J$19132,6,FALSE))</f>
        <v>0</v>
      </c>
      <c r="V309">
        <f>IF(ISNA(VLOOKUP(O309,Colin!$E$5:$J$19132,6,FALSE)),0,VLOOKUP(O309,Colin!$E$5:$J$19132,6,FALSE))</f>
        <v>0</v>
      </c>
      <c r="W309">
        <f>IF(ISNA(VLOOKUP(P309,Colin!$E$5:$J$19132,6,FALSE)),0,VLOOKUP(P309,Colin!$E$5:$J$19132,6,FALSE))</f>
        <v>0</v>
      </c>
      <c r="X309">
        <f>IF(ISNA(VLOOKUP(Q309,Colin!$E$5:$J$19132,6,FALSE)),0,VLOOKUP(Q309,Colin!$E$5:$J$19132,6,FALSE))</f>
        <v>0</v>
      </c>
      <c r="Y309">
        <f>IF(ISNA(VLOOKUP(R309,Colin!$E$5:$J$19132,6,FALSE)),0,VLOOKUP(R309,Colin!$E$5:$J$19132,6,FALSE))</f>
        <v>0</v>
      </c>
      <c r="Z309">
        <f>IF(ISNA(VLOOKUP(S309,Colin!$E$5:$J$19132,6,FALSE)),0,VLOOKUP(S309,Colin!$E$5:$J$19132,6,FALSE))</f>
        <v>0</v>
      </c>
    </row>
    <row r="310" spans="1:26" x14ac:dyDescent="0.25">
      <c r="B310" s="3" t="s">
        <v>60</v>
      </c>
      <c r="E310" s="1"/>
      <c r="F310" s="89"/>
      <c r="G310" s="56">
        <f>SUM(F306:F309)</f>
        <v>454191.14000000007</v>
      </c>
      <c r="H310" s="56"/>
      <c r="I310" s="89"/>
      <c r="J310" s="56">
        <f>SUM(I306:I309)</f>
        <v>232669.57</v>
      </c>
    </row>
    <row r="311" spans="1:26" ht="9.75" customHeight="1" x14ac:dyDescent="0.25">
      <c r="E311" s="1"/>
      <c r="F311" s="56"/>
      <c r="G311" s="56"/>
      <c r="H311" s="56"/>
      <c r="I311" s="56"/>
      <c r="J311" s="56"/>
    </row>
    <row r="312" spans="1:26" hidden="1" x14ac:dyDescent="0.25">
      <c r="B312" s="3" t="s">
        <v>142</v>
      </c>
      <c r="E312" s="1"/>
      <c r="F312" s="56"/>
      <c r="G312" s="56"/>
      <c r="H312" s="56"/>
      <c r="I312" s="56"/>
      <c r="J312" s="56"/>
    </row>
    <row r="313" spans="1:26" hidden="1" x14ac:dyDescent="0.25">
      <c r="B313" s="13" t="s">
        <v>496</v>
      </c>
      <c r="E313" s="1">
        <v>8</v>
      </c>
      <c r="F313" s="10">
        <f>SUMIF(Sheet2!$G$4:$G$10196,N313,Sheet2!$O$4:$O$10196)+SUMIF(Sheet2!$G$4:$G$10196,O313,Sheet2!$O$4:$O$10196)+SUMIF(Sheet2!$G$4:$G$10196,P313,Sheet2!$O$4:$O$10196)+SUMIF(Sheet2!$G$4:$G$10196,Q313,Sheet2!$O$4:$O$10196)+SUMIF(Sheet2!$G$4:$G$10196,R313,Sheet2!$O$4:$O$10196)+SUMIF(Sheet2!$G$4:$G$10196,S313,Sheet2!$O$4:$O$10196)-SUMIF(Sheet2!$G$4:$G$10196,T313,Sheet2!$O$4:$O$10196)-SUMIF(Sheet2!$G$4:$G$10196,U313,Sheet2!$O$4:$O$10196)-F314</f>
        <v>-5965</v>
      </c>
      <c r="G313" s="56"/>
      <c r="H313" s="56"/>
      <c r="I313" s="10">
        <f>SUMIF(Sheet2!$G$4:$G$10196,N313,Sheet2!$N$4:$N$10196)+SUMIF(Sheet2!$G$4:$G$10196,O313,Sheet2!$N$4:$N$10196)+SUMIF(Sheet2!$G$4:$G$10196,P313,Sheet2!$N$4:$N$10196)+SUMIF(Sheet2!$G$4:$G$10196,Q313,Sheet2!$N$4:$N$10196)+SUMIF(Sheet2!$G$4:$G$10196,R313,Sheet2!$N$4:$N$10196)+SUMIF(Sheet2!$G$4:$G$10196,S313,Sheet2!$N$4:$N$10196)-SUMIF(Sheet2!$G$4:$G$10196,T313,Sheet2!$N$4:$N$10196)-SUMIF(Sheet2!$G$4:$G$10196,U313,Sheet2!$N$4:$N$10196)-I314</f>
        <v>-4704</v>
      </c>
      <c r="J313" s="56"/>
      <c r="N313" s="17" t="s">
        <v>115</v>
      </c>
      <c r="O313" s="17" t="s">
        <v>256</v>
      </c>
      <c r="P313" s="17" t="s">
        <v>257</v>
      </c>
      <c r="Q313" s="17" t="s">
        <v>255</v>
      </c>
      <c r="T313" s="22"/>
    </row>
    <row r="314" spans="1:26" hidden="1" x14ac:dyDescent="0.25">
      <c r="B314" s="13" t="s">
        <v>524</v>
      </c>
      <c r="E314" s="1"/>
      <c r="F314" s="10">
        <f>SUMIF(Sheet2!$G$4:$G$10196,N314,Sheet2!$O$4:$O$10196)+SUMIF(Sheet2!$G$4:$G$10196,O314,Sheet2!$O$4:$O$10196)+SUMIF(Sheet2!$G$4:$G$10196,P314,Sheet2!$O$4:$O$10196)+SUMIF(Sheet2!$G$4:$G$10196,Q314,Sheet2!$O$4:$O$10196)+SUMIF(Sheet2!$G$4:$G$10196,R314,Sheet2!$O$4:$O$10196)+SUMIF(Sheet2!$G$4:$G$10196,S314,Sheet2!$O$4:$O$10196)-SUMIF(Sheet2!$G$4:$G$10196,T314,Sheet2!$O$4:$O$10196)-SUMIF(Sheet2!$G$4:$G$10196,U314,Sheet2!$O$4:$O$10196)+5965</f>
        <v>5965</v>
      </c>
      <c r="G314" s="56"/>
      <c r="H314" s="56"/>
      <c r="I314" s="10">
        <f>SUMIF(Sheet2!$G$4:$G$10196,N314,Sheet2!$N$4:$N$10196)+SUMIF(Sheet2!$G$4:$G$10196,O314,Sheet2!$N$4:$N$10196)+SUMIF(Sheet2!$G$4:$G$10196,P314,Sheet2!$N$4:$N$10196)+SUMIF(Sheet2!$G$4:$G$10196,Q314,Sheet2!$N$4:$N$10196)+SUMIF(Sheet2!$G$4:$G$10196,R314,Sheet2!$N$4:$N$10196)+SUMIF(Sheet2!$G$4:$G$10196,S314,Sheet2!$N$4:$N$10196)-SUMIF(Sheet2!$G$4:$G$10196,T314,Sheet2!$N$4:$N$10196)-SUMIF(Sheet2!$G$4:$G$10196,U314,Sheet2!$N$4:$N$10196)+4704</f>
        <v>4704</v>
      </c>
      <c r="J314" s="56"/>
      <c r="N314" s="17" t="s">
        <v>255</v>
      </c>
    </row>
    <row r="315" spans="1:26" hidden="1" x14ac:dyDescent="0.25">
      <c r="A315" s="3"/>
      <c r="B315" s="13" t="s">
        <v>459</v>
      </c>
      <c r="E315" s="1"/>
      <c r="F315" s="10">
        <f>SUMIF(Sheet2!$G$4:$G$10196,N315,Sheet2!$O$4:$O$10196)+SUMIF(Sheet2!$G$4:$G$10196,O315,Sheet2!$O$4:$O$10196)+SUMIF(Sheet2!$G$4:$G$10196,P315,Sheet2!$O$4:$O$10196)+SUMIF(Sheet2!$G$4:$G$10196,Q315,Sheet2!$O$4:$O$10196)+SUMIF(Sheet2!$G$4:$G$10196,R315,Sheet2!$O$4:$O$10196)+SUMIF(Sheet2!$G$4:$G$10196,S315,Sheet2!$O$4:$O$10196)-SUMIF(Sheet2!$G$4:$G$10196,T315,Sheet2!$O$4:$O$10196)-SUMIF(Sheet2!$G$4:$G$10196,U315,Sheet2!$O$4:$O$10196)</f>
        <v>0</v>
      </c>
      <c r="G315" s="56"/>
      <c r="H315" s="56"/>
      <c r="I315" s="10">
        <f>SUMIF(Sheet2!$G$4:$G$10196,N315,Sheet2!$N$4:$N$10196)+SUMIF(Sheet2!$G$4:$G$10196,O315,Sheet2!$N$4:$N$10196)+SUMIF(Sheet2!$G$4:$G$10196,P315,Sheet2!$N$4:$N$10196)+SUMIF(Sheet2!$G$4:$G$10196,Q315,Sheet2!$N$4:$N$10196)+SUMIF(Sheet2!$G$4:$G$10196,R315,Sheet2!$N$4:$N$10196)+SUMIF(Sheet2!$G$4:$G$10196,S315,Sheet2!$N$4:$N$10196)-SUMIF(Sheet2!$G$4:$G$10196,T315,Sheet2!$N$4:$N$10196)-SUMIF(Sheet2!$G$4:$G$10196,U315,Sheet2!$N$4:$N$10196)</f>
        <v>0</v>
      </c>
      <c r="J315" s="56"/>
      <c r="N315" s="17" t="s">
        <v>248</v>
      </c>
      <c r="T315" s="17"/>
      <c r="U315" s="17"/>
    </row>
    <row r="316" spans="1:26" hidden="1" x14ac:dyDescent="0.25">
      <c r="B316" s="13" t="s">
        <v>137</v>
      </c>
      <c r="E316" s="1"/>
      <c r="F316" s="10">
        <f>SUMIF(Sheet2!$G$4:$G$10196,N316,Sheet2!$O$4:$O$10196)+SUMIF(Sheet2!$G$4:$G$10196,O316,Sheet2!$O$4:$O$10196)+SUMIF(Sheet2!$G$4:$G$10196,P316,Sheet2!$O$4:$O$10196)+SUMIF(Sheet2!$G$4:$G$10196,Q316,Sheet2!$O$4:$O$10196)+SUMIF(Sheet2!$G$4:$G$10196,R316,Sheet2!$O$4:$O$10196)+SUMIF(Sheet2!$G$4:$G$10196,S316,Sheet2!$O$4:$O$10196)-SUMIF(Sheet2!$G$4:$G$10196,T316,Sheet2!$O$4:$O$10196)-SUMIF(Sheet2!$G$4:$G$10196,U316,Sheet2!$O$4:$O$10196)</f>
        <v>0</v>
      </c>
      <c r="G316" s="56"/>
      <c r="H316" s="56"/>
      <c r="I316" s="10">
        <f>SUMIF(Sheet2!$G$4:$G$10196,N316,Sheet2!$N$4:$N$10196)+SUMIF(Sheet2!$G$4:$G$10196,O316,Sheet2!$N$4:$N$10196)+SUMIF(Sheet2!$G$4:$G$10196,P316,Sheet2!$N$4:$N$10196)+SUMIF(Sheet2!$G$4:$G$10196,Q316,Sheet2!$N$4:$N$10196)+SUMIF(Sheet2!$G$4:$G$10196,R316,Sheet2!$N$4:$N$10196)+SUMIF(Sheet2!$G$4:$G$10196,S316,Sheet2!$N$4:$N$10196)-SUMIF(Sheet2!$G$4:$G$10196,T316,Sheet2!$N$4:$N$10196)-SUMIF(Sheet2!$G$4:$G$10196,U316,Sheet2!$N$4:$N$10196)</f>
        <v>0</v>
      </c>
      <c r="J316" s="56"/>
      <c r="N316" s="17" t="s">
        <v>250</v>
      </c>
    </row>
    <row r="317" spans="1:26" hidden="1" x14ac:dyDescent="0.25">
      <c r="B317" s="13" t="s">
        <v>477</v>
      </c>
      <c r="E317" s="1"/>
      <c r="F317" s="10">
        <f>SUMIF(Sheet2!$G$4:$G$10196,N317,Sheet2!$O$4:$O$10196)+SUMIF(Sheet2!$G$4:$G$10196,O317,Sheet2!$O$4:$O$10196)+SUMIF(Sheet2!$G$4:$G$10196,P317,Sheet2!$O$4:$O$10196)+SUMIF(Sheet2!$G$4:$G$10196,Q317,Sheet2!$O$4:$O$10196)+SUMIF(Sheet2!$G$4:$G$10196,R317,Sheet2!$O$4:$O$10196)+SUMIF(Sheet2!$G$4:$G$10196,S317,Sheet2!$O$4:$O$10196)-SUMIF(Sheet2!$G$4:$G$10196,T317,Sheet2!$O$4:$O$10196)-SUMIF(Sheet2!$G$4:$G$10196,U317,Sheet2!$O$4:$O$10196)</f>
        <v>0</v>
      </c>
      <c r="G317" s="56"/>
      <c r="H317" s="56"/>
      <c r="I317" s="10">
        <f>SUMIF(Sheet2!$G$4:$G$10196,N317,Sheet2!$N$4:$N$10196)+SUMIF(Sheet2!$G$4:$G$10196,O317,Sheet2!$N$4:$N$10196)+SUMIF(Sheet2!$G$4:$G$10196,P317,Sheet2!$N$4:$N$10196)+SUMIF(Sheet2!$G$4:$G$10196,Q317,Sheet2!$N$4:$N$10196)+SUMIF(Sheet2!$G$4:$G$10196,R317,Sheet2!$N$4:$N$10196)+SUMIF(Sheet2!$G$4:$G$10196,S317,Sheet2!$N$4:$N$10196)-SUMIF(Sheet2!$G$4:$G$10196,T317,Sheet2!$N$4:$N$10196)-SUMIF(Sheet2!$G$4:$G$10196,U317,Sheet2!$N$4:$N$10196)</f>
        <v>0</v>
      </c>
      <c r="J317" s="56"/>
      <c r="N317" s="17" t="s">
        <v>476</v>
      </c>
    </row>
    <row r="318" spans="1:26" hidden="1" x14ac:dyDescent="0.25">
      <c r="B318" s="13" t="s">
        <v>462</v>
      </c>
      <c r="E318" s="1"/>
      <c r="F318" s="10">
        <f>SUMIF(Sheet2!$G$4:$G$10196,N318,Sheet2!$O$4:$O$10196)+SUMIF(Sheet2!$G$4:$G$10196,O318,Sheet2!$O$4:$O$10196)+SUMIF(Sheet2!$G$4:$G$10196,P318,Sheet2!$O$4:$O$10196)+SUMIF(Sheet2!$G$4:$G$10196,Q318,Sheet2!$O$4:$O$10196)+SUMIF(Sheet2!$G$4:$G$10196,R318,Sheet2!$O$4:$O$10196)+SUMIF(Sheet2!$G$4:$G$10196,S318,Sheet2!$O$4:$O$10196)-SUMIF(Sheet2!$G$4:$G$10196,T318,Sheet2!$O$4:$O$10196)-SUMIF(Sheet2!$G$4:$G$10196,U318,Sheet2!$O$4:$O$10196)</f>
        <v>0</v>
      </c>
      <c r="G318" s="56"/>
      <c r="H318" s="56"/>
      <c r="I318" s="10">
        <f>SUMIF(Sheet2!$G$4:$G$10196,N318,Sheet2!$N$4:$N$10196)+SUMIF(Sheet2!$G$4:$G$10196,O318,Sheet2!$N$4:$N$10196)+SUMIF(Sheet2!$G$4:$G$10196,P318,Sheet2!$N$4:$N$10196)+SUMIF(Sheet2!$G$4:$G$10196,Q318,Sheet2!$N$4:$N$10196)+SUMIF(Sheet2!$G$4:$G$10196,R318,Sheet2!$N$4:$N$10196)+SUMIF(Sheet2!$G$4:$G$10196,S318,Sheet2!$N$4:$N$10196)-SUMIF(Sheet2!$G$4:$G$10196,T318,Sheet2!$N$4:$N$10196)-SUMIF(Sheet2!$G$4:$G$10196,U318,Sheet2!$N$4:$N$10196)</f>
        <v>0</v>
      </c>
      <c r="J318" s="56"/>
      <c r="N318" s="17" t="s">
        <v>262</v>
      </c>
    </row>
    <row r="319" spans="1:26" hidden="1" x14ac:dyDescent="0.25">
      <c r="B319" s="13" t="s">
        <v>460</v>
      </c>
      <c r="E319" s="1">
        <v>10</v>
      </c>
      <c r="F319" s="10">
        <f>SUMIF(Sheet2!$G$4:$G$10196,N319,Sheet2!$O$4:$O$10196)+SUMIF(Sheet2!$G$4:$G$10196,O319,Sheet2!$O$4:$O$10196)+SUMIF(Sheet2!$G$4:$G$10196,P319,Sheet2!$O$4:$O$10196)+SUMIF(Sheet2!$G$4:$G$10196,Q319,Sheet2!$O$4:$O$10196)+SUMIF(Sheet2!$G$4:$G$10196,R319,Sheet2!$O$4:$O$10196)+SUMIF(Sheet2!$G$4:$G$10196,S319,Sheet2!$O$4:$O$10196)-SUMIF(Sheet2!$G$4:$G$10196,T319,Sheet2!$O$4:$O$10196)-SUMIF(Sheet2!$G$4:$G$10196,U319,Sheet2!$O$4:$O$10196)</f>
        <v>0</v>
      </c>
      <c r="G319" s="56"/>
      <c r="H319" s="56"/>
      <c r="I319" s="10">
        <f>SUMIF(Sheet2!$G$4:$G$10196,N319,Sheet2!$N$4:$N$10196)+SUMIF(Sheet2!$G$4:$G$10196,O319,Sheet2!$N$4:$N$10196)+SUMIF(Sheet2!$G$4:$G$10196,P319,Sheet2!$N$4:$N$10196)+SUMIF(Sheet2!$G$4:$G$10196,Q319,Sheet2!$N$4:$N$10196)+SUMIF(Sheet2!$G$4:$G$10196,R319,Sheet2!$N$4:$N$10196)+SUMIF(Sheet2!$G$4:$G$10196,S319,Sheet2!$N$4:$N$10196)-SUMIF(Sheet2!$G$4:$G$10196,T319,Sheet2!$N$4:$N$10196)-SUMIF(Sheet2!$G$4:$G$10196,U319,Sheet2!$N$4:$N$10196)</f>
        <v>0</v>
      </c>
      <c r="J319" s="56"/>
      <c r="N319" s="17" t="s">
        <v>265</v>
      </c>
    </row>
    <row r="320" spans="1:26" hidden="1" x14ac:dyDescent="0.25">
      <c r="B320" s="13" t="s">
        <v>461</v>
      </c>
      <c r="E320" s="1">
        <v>10</v>
      </c>
      <c r="F320" s="10">
        <f>SUMIF(Sheet2!$G$4:$G$10196,N320,Sheet2!$O$4:$O$10196)+SUMIF(Sheet2!$G$4:$G$10196,O320,Sheet2!$O$4:$O$10196)+SUMIF(Sheet2!$G$4:$G$10196,P320,Sheet2!$O$4:$O$10196)+SUMIF(Sheet2!$G$4:$G$10196,Q320,Sheet2!$O$4:$O$10196)+SUMIF(Sheet2!$G$4:$G$10196,R320,Sheet2!$O$4:$O$10196)+SUMIF(Sheet2!$G$4:$G$10196,S320,Sheet2!$O$4:$O$10196)-SUMIF(Sheet2!$G$4:$G$10196,T320,Sheet2!$O$4:$O$10196)-SUMIF(Sheet2!$G$4:$G$10196,U320,Sheet2!$O$4:$O$10196)</f>
        <v>0</v>
      </c>
      <c r="G320" s="56"/>
      <c r="H320" s="56"/>
      <c r="I320" s="10">
        <f>SUMIF(Sheet2!$G$4:$G$10196,N320,Sheet2!$N$4:$N$10196)+SUMIF(Sheet2!$G$4:$G$10196,O320,Sheet2!$N$4:$N$10196)+SUMIF(Sheet2!$G$4:$G$10196,P320,Sheet2!$N$4:$N$10196)+SUMIF(Sheet2!$G$4:$G$10196,Q320,Sheet2!$N$4:$N$10196)+SUMIF(Sheet2!$G$4:$G$10196,R320,Sheet2!$N$4:$N$10196)+SUMIF(Sheet2!$G$4:$G$10196,S320,Sheet2!$N$4:$N$10196)-SUMIF(Sheet2!$G$4:$G$10196,T320,Sheet2!$N$4:$N$10196)-SUMIF(Sheet2!$G$4:$G$10196,U320,Sheet2!$N$4:$N$10196)</f>
        <v>0</v>
      </c>
      <c r="J320" s="56"/>
      <c r="N320" s="17" t="s">
        <v>264</v>
      </c>
    </row>
    <row r="321" spans="1:27" hidden="1" x14ac:dyDescent="0.25">
      <c r="B321" s="23" t="s">
        <v>473</v>
      </c>
      <c r="E321" s="1">
        <v>9</v>
      </c>
      <c r="F321" s="10">
        <v>9156</v>
      </c>
      <c r="G321" s="56"/>
      <c r="H321" s="56"/>
      <c r="I321" s="10">
        <v>38155</v>
      </c>
      <c r="J321" s="56"/>
    </row>
    <row r="322" spans="1:27" hidden="1" x14ac:dyDescent="0.25">
      <c r="B322" s="3" t="s">
        <v>62</v>
      </c>
      <c r="E322" s="1"/>
      <c r="F322" s="24"/>
      <c r="G322" s="56">
        <f>SUM(F313:F321)</f>
        <v>9156</v>
      </c>
      <c r="H322" s="56"/>
      <c r="I322" s="24"/>
      <c r="J322" s="56">
        <f>SUM(I313:I321)</f>
        <v>38155</v>
      </c>
    </row>
    <row r="323" spans="1:27" hidden="1" x14ac:dyDescent="0.25">
      <c r="B323" s="3" t="s">
        <v>138</v>
      </c>
      <c r="E323" s="1"/>
      <c r="F323" s="56"/>
      <c r="G323" s="24">
        <f>G310-G322</f>
        <v>445035.14000000007</v>
      </c>
      <c r="H323" s="56"/>
      <c r="I323" s="56"/>
      <c r="J323" s="24">
        <f>J310-J322</f>
        <v>194514.57</v>
      </c>
    </row>
    <row r="324" spans="1:27" x14ac:dyDescent="0.25">
      <c r="B324" s="3" t="s">
        <v>61</v>
      </c>
      <c r="E324" s="1"/>
      <c r="F324" s="56"/>
      <c r="G324" s="56"/>
      <c r="H324" s="56"/>
      <c r="I324" s="56"/>
      <c r="J324" s="56"/>
      <c r="L324" s="12">
        <f>SUMIF(Colin!$E$5:$E$19132,N324,Colin!$O$5:$O$19132)+SUMIF(Colin!$E$5:$E$19132,O324,Colin!$O$5:$O$19132)+SUMIF(Colin!$E$5:$E$19132,P324,Colin!$O$5:$O$19132)+SUMIF(Colin!$E$5:$E$19132,Q324,Colin!$O$5:$O$19132)+SUMIF(Colin!$E$5:$E$19132,R324,Colin!$O$5:$O$19132)+SUMIF(Colin!$E$5:$E$19132,S324,Colin!$O$5:$O$19132)-SUMIF(Colin!$E$5:$E$19132,T324,Colin!$O$5:$O$19132)+I324</f>
        <v>0</v>
      </c>
      <c r="M324" s="12">
        <f>SUMIF(Colin!$E$5:$E$19132,N324,Colin!$P$5:$P$19132)+SUMIF(Colin!$E$5:$E$19132,O324,Colin!$P$5:$P$19132)+SUMIF(Colin!$E$5:$E$19132,P324,Colin!$P$5:$P$19132)+SUMIF(Colin!$E$5:$E$19132,Q324,Colin!$P$5:$P$19132)+SUMIF(Colin!$E$5:$E$19132,R324,Colin!$P$5:$P$19132)+SUMIF(Colin!$E$5:$E$19132,S324,Colin!$P$5:$P$19132)+SUM(U324:Z324)</f>
        <v>0</v>
      </c>
      <c r="N324" s="17" t="s">
        <v>245</v>
      </c>
      <c r="O324" s="17" t="s">
        <v>246</v>
      </c>
      <c r="P324" s="17" t="s">
        <v>559</v>
      </c>
      <c r="Q324" s="17" t="s">
        <v>560</v>
      </c>
      <c r="R324" s="17" t="s">
        <v>576</v>
      </c>
      <c r="S324" s="17" t="s">
        <v>583</v>
      </c>
      <c r="U324">
        <f>IF(ISNA(VLOOKUP(N324,Colin!$E$5:$J$19132,6,FALSE)),0,VLOOKUP(N324,Colin!$E$5:$J$19132,6,FALSE))</f>
        <v>0</v>
      </c>
      <c r="V324">
        <f>IF(ISNA(VLOOKUP(O324,Colin!$E$5:$J$19132,6,FALSE)),0,VLOOKUP(O324,Colin!$E$5:$J$19132,6,FALSE))</f>
        <v>0</v>
      </c>
      <c r="W324">
        <f>IF(ISNA(VLOOKUP(P324,Colin!$E$5:$J$19132,6,FALSE)),0,VLOOKUP(P324,Colin!$E$5:$J$19132,6,FALSE))</f>
        <v>0</v>
      </c>
      <c r="X324">
        <f>IF(ISNA(VLOOKUP(Q324,Colin!$E$5:$J$19132,6,FALSE)),0,VLOOKUP(Q324,Colin!$E$5:$J$19132,6,FALSE))</f>
        <v>0</v>
      </c>
      <c r="Y324">
        <f>IF(ISNA(VLOOKUP(R324,Colin!$E$5:$J$19132,6,FALSE)),0,VLOOKUP(R324,Colin!$E$5:$J$19132,6,FALSE))</f>
        <v>0</v>
      </c>
      <c r="Z324">
        <f>IF(ISNA(VLOOKUP(S324,Colin!$E$5:$J$19132,6,FALSE)),0,VLOOKUP(S324,Colin!$E$5:$J$19132,6,FALSE))</f>
        <v>0</v>
      </c>
    </row>
    <row r="325" spans="1:27" x14ac:dyDescent="0.25">
      <c r="B325" s="13" t="s">
        <v>484</v>
      </c>
      <c r="C325" s="13"/>
      <c r="E325" s="1">
        <v>11</v>
      </c>
      <c r="F325" s="10">
        <f>4751611.29+35314.45+62103.21+90850.2</f>
        <v>4939879.1500000004</v>
      </c>
      <c r="G325" s="56"/>
      <c r="H325" s="56"/>
      <c r="I325" s="10">
        <v>4028053.6</v>
      </c>
      <c r="J325" s="56"/>
      <c r="N325" s="17" t="s">
        <v>241</v>
      </c>
      <c r="O325" s="17" t="s">
        <v>242</v>
      </c>
      <c r="P325" s="17" t="s">
        <v>243</v>
      </c>
      <c r="Q325" s="17" t="s">
        <v>244</v>
      </c>
      <c r="R325" s="17" t="s">
        <v>239</v>
      </c>
      <c r="S325" s="17" t="s">
        <v>240</v>
      </c>
      <c r="T325" s="17" t="s">
        <v>600</v>
      </c>
      <c r="U325">
        <f>IF(ISNA(VLOOKUP(N325,Colin!$E$5:$J$19132,6,FALSE)),0,VLOOKUP(N325,Colin!$E$5:$J$19132,6,FALSE))</f>
        <v>0</v>
      </c>
      <c r="V325">
        <f>IF(ISNA(VLOOKUP(O325,Colin!$E$5:$J$19132,6,FALSE)),0,VLOOKUP(O325,Colin!$E$5:$J$19132,6,FALSE))</f>
        <v>0</v>
      </c>
      <c r="W325">
        <f>IF(ISNA(VLOOKUP(P325,Colin!$E$5:$J$19132,6,FALSE)),0,VLOOKUP(P325,Colin!$E$5:$J$19132,6,FALSE))</f>
        <v>0</v>
      </c>
      <c r="X325">
        <f>IF(ISNA(VLOOKUP(Q325,Colin!$E$5:$J$19132,6,FALSE)),0,VLOOKUP(Q325,Colin!$E$5:$J$19132,6,FALSE))</f>
        <v>0</v>
      </c>
      <c r="Y325">
        <f>IF(ISNA(VLOOKUP(R325,Colin!$E$5:$J$19132,6,FALSE)),0,VLOOKUP(R325,Colin!$E$5:$J$19132,6,FALSE))</f>
        <v>0</v>
      </c>
      <c r="Z325">
        <f>IF(ISNA(VLOOKUP(S325,Colin!$E$5:$J$19132,6,FALSE)),0,VLOOKUP(S325,Colin!$E$5:$J$19132,6,FALSE))</f>
        <v>0</v>
      </c>
    </row>
    <row r="326" spans="1:27" x14ac:dyDescent="0.25">
      <c r="B326" s="13" t="s">
        <v>233</v>
      </c>
      <c r="C326" s="13"/>
      <c r="E326" s="1">
        <v>15</v>
      </c>
      <c r="F326" s="10">
        <v>0</v>
      </c>
      <c r="G326" s="56"/>
      <c r="H326" s="56"/>
      <c r="I326" s="10">
        <v>10000.01</v>
      </c>
      <c r="J326" s="56"/>
      <c r="N326" s="17" t="s">
        <v>238</v>
      </c>
      <c r="U326">
        <f>IF(ISNA(VLOOKUP(N326,Colin!$E$5:$J$19132,6,FALSE)),0,VLOOKUP(N326,Colin!$E$5:$J$19132,6,FALSE))</f>
        <v>0</v>
      </c>
      <c r="V326">
        <f>IF(ISNA(VLOOKUP(O326,Colin!$E$5:$J$19132,6,FALSE)),0,VLOOKUP(O326,Colin!$E$5:$J$19132,6,FALSE))</f>
        <v>0</v>
      </c>
      <c r="W326">
        <f>IF(ISNA(VLOOKUP(P326,Colin!$E$5:$J$19132,6,FALSE)),0,VLOOKUP(P326,Colin!$E$5:$J$19132,6,FALSE))</f>
        <v>0</v>
      </c>
      <c r="X326">
        <f>IF(ISNA(VLOOKUP(Q326,Colin!$E$5:$J$19132,6,FALSE)),0,VLOOKUP(Q326,Colin!$E$5:$J$19132,6,FALSE))</f>
        <v>0</v>
      </c>
      <c r="Y326">
        <f>IF(ISNA(VLOOKUP(R326,Colin!$E$5:$J$19132,6,FALSE)),0,VLOOKUP(R326,Colin!$E$5:$J$19132,6,FALSE))</f>
        <v>0</v>
      </c>
      <c r="Z326">
        <f>IF(ISNA(VLOOKUP(S326,Colin!$E$5:$J$19132,6,FALSE)),0,VLOOKUP(S326,Colin!$E$5:$J$19132,6,FALSE))</f>
        <v>0</v>
      </c>
    </row>
    <row r="327" spans="1:27" x14ac:dyDescent="0.25">
      <c r="B327" s="3" t="s">
        <v>139</v>
      </c>
      <c r="E327" s="1"/>
      <c r="F327" s="24"/>
      <c r="G327" s="56">
        <f>SUM(F325:F326)</f>
        <v>4939879.1500000004</v>
      </c>
      <c r="H327" s="56"/>
      <c r="I327" s="24"/>
      <c r="J327" s="56">
        <f>SUM(I325:I326)</f>
        <v>4038053.61</v>
      </c>
    </row>
    <row r="328" spans="1:27" x14ac:dyDescent="0.25">
      <c r="B328" s="3" t="s">
        <v>526</v>
      </c>
      <c r="E328" s="1"/>
      <c r="F328" s="56"/>
      <c r="G328" s="9">
        <f>G327+G310</f>
        <v>5394070.29</v>
      </c>
      <c r="H328" s="56"/>
      <c r="I328" s="56"/>
      <c r="J328" s="9">
        <f>J327+J310</f>
        <v>4270723.18</v>
      </c>
    </row>
    <row r="329" spans="1:27" ht="8.25" customHeight="1" x14ac:dyDescent="0.25">
      <c r="B329" s="3"/>
      <c r="E329" s="1"/>
      <c r="F329" s="56"/>
      <c r="G329" s="10"/>
      <c r="H329" s="56"/>
      <c r="I329" s="56"/>
      <c r="J329" s="10"/>
      <c r="L329" s="12">
        <f>SUMIF(Colin!$E$5:$E$19132,N329,Colin!$O$5:$O$19132)+SUMIF(Colin!$E$5:$E$19132,O329,Colin!$O$5:$O$19132)+SUMIF(Colin!$E$5:$E$19132,P329,Colin!$O$5:$O$19132)+SUMIF(Colin!$E$5:$E$19132,Q329,Colin!$O$5:$O$19132)+SUMIF(Colin!$E$5:$E$19132,R329,Colin!$O$5:$O$19132)+SUMIF(Colin!$E$5:$E$19132,S329,Colin!$O$5:$O$19132)-SUMIF(Colin!$E$5:$E$19132,T329,Colin!$O$5:$O$19132)+I329</f>
        <v>0</v>
      </c>
      <c r="M329" s="12">
        <f>SUMIF(Colin!$E$5:$E$19132,N329,Colin!$P$5:$P$19132)+SUMIF(Colin!$E$5:$E$19132,O329,Colin!$P$5:$P$19132)+SUMIF(Colin!$E$5:$E$19132,P329,Colin!$P$5:$P$19132)+SUMIF(Colin!$E$5:$E$19132,Q329,Colin!$P$5:$P$19132)+SUMIF(Colin!$E$5:$E$19132,R329,Colin!$P$5:$P$19132)+SUMIF(Colin!$E$5:$E$19132,S329,Colin!$P$5:$P$19132)+SUM(U329:Z329)</f>
        <v>0</v>
      </c>
      <c r="N329" s="17" t="s">
        <v>595</v>
      </c>
      <c r="O329" s="17" t="s">
        <v>253</v>
      </c>
      <c r="U329">
        <f>IF(ISNA(VLOOKUP(N329,Colin!$E$5:$J$19132,6,FALSE)),0,VLOOKUP(N329,Colin!$E$5:$J$19132,6,FALSE))</f>
        <v>0</v>
      </c>
      <c r="V329">
        <f>IF(ISNA(VLOOKUP(O329,Colin!$E$5:$J$19132,6,FALSE)),0,VLOOKUP(O329,Colin!$E$5:$J$19132,6,FALSE))</f>
        <v>0</v>
      </c>
      <c r="W329">
        <f>IF(ISNA(VLOOKUP(P329,Colin!$E$5:$J$19132,6,FALSE)),0,VLOOKUP(P329,Colin!$E$5:$J$19132,6,FALSE))</f>
        <v>0</v>
      </c>
      <c r="X329">
        <f>IF(ISNA(VLOOKUP(Q329,Colin!$E$5:$J$19132,6,FALSE)),0,VLOOKUP(Q329,Colin!$E$5:$J$19132,6,FALSE))</f>
        <v>0</v>
      </c>
      <c r="Y329">
        <f>IF(ISNA(VLOOKUP(R329,Colin!$E$5:$J$19132,6,FALSE)),0,VLOOKUP(R329,Colin!$E$5:$J$19132,6,FALSE))</f>
        <v>0</v>
      </c>
      <c r="Z329">
        <f>IF(ISNA(VLOOKUP(S329,Colin!$E$5:$J$19132,6,FALSE)),0,VLOOKUP(S329,Colin!$E$5:$J$19132,6,FALSE))</f>
        <v>0</v>
      </c>
    </row>
    <row r="330" spans="1:27" x14ac:dyDescent="0.25">
      <c r="A330" s="3"/>
      <c r="B330" s="3" t="s">
        <v>247</v>
      </c>
      <c r="E330" s="1"/>
      <c r="F330" s="56"/>
      <c r="G330" s="56"/>
      <c r="H330" s="56"/>
      <c r="I330" s="56"/>
      <c r="J330" s="56"/>
      <c r="L330" s="12">
        <f>SUMIF(Colin!$E$5:$E$19132,N330,Colin!$O$5:$O$19132)+SUMIF(Colin!$E$5:$E$19132,O330,Colin!$O$5:$O$19132)+SUMIF(Colin!$E$5:$E$19132,P330,Colin!$O$5:$O$19132)+SUMIF(Colin!$E$5:$E$19132,Q330,Colin!$O$5:$O$19132)+SUMIF(Colin!$E$5:$E$19132,R330,Colin!$O$5:$O$19132)+SUMIF(Colin!$E$5:$E$19132,S330,Colin!$O$5:$O$19132)-SUMIF(Colin!$E$5:$E$19132,T330,Colin!$O$5:$O$19132)+I330</f>
        <v>0</v>
      </c>
      <c r="M330" s="12">
        <f>SUMIF(Colin!$E$5:$E$19132,N330,Colin!$P$5:$P$19132)+SUMIF(Colin!$E$5:$E$19132,O330,Colin!$P$5:$P$19132)+SUMIF(Colin!$E$5:$E$19132,P330,Colin!$P$5:$P$19132)+SUMIF(Colin!$E$5:$E$19132,Q330,Colin!$P$5:$P$19132)+SUMIF(Colin!$E$5:$E$19132,R330,Colin!$P$5:$P$19132)+SUMIF(Colin!$E$5:$E$19132,S330,Colin!$P$5:$P$19132)+SUM(U330:Z330)</f>
        <v>0</v>
      </c>
      <c r="N330" s="17" t="s">
        <v>182</v>
      </c>
      <c r="O330" s="17" t="s">
        <v>258</v>
      </c>
      <c r="P330" s="17" t="s">
        <v>183</v>
      </c>
      <c r="Q330" s="17" t="s">
        <v>259</v>
      </c>
      <c r="R330" s="17" t="s">
        <v>260</v>
      </c>
      <c r="S330" s="17" t="s">
        <v>252</v>
      </c>
      <c r="U330">
        <f>IF(ISNA(VLOOKUP(N330,Colin!$E$5:$J$19132,6,FALSE)),0,VLOOKUP(N330,Colin!$E$5:$J$19132,6,FALSE))</f>
        <v>0</v>
      </c>
      <c r="V330">
        <f>IF(ISNA(VLOOKUP(O330,Colin!$E$5:$J$19132,6,FALSE)),0,VLOOKUP(O330,Colin!$E$5:$J$19132,6,FALSE))</f>
        <v>0</v>
      </c>
      <c r="W330">
        <f>IF(ISNA(VLOOKUP(P330,Colin!$E$5:$J$19132,6,FALSE)),0,VLOOKUP(P330,Colin!$E$5:$J$19132,6,FALSE))</f>
        <v>0</v>
      </c>
      <c r="X330">
        <f>IF(ISNA(VLOOKUP(Q330,Colin!$E$5:$J$19132,6,FALSE)),0,VLOOKUP(Q330,Colin!$E$5:$J$19132,6,FALSE))</f>
        <v>0</v>
      </c>
      <c r="Y330">
        <f>IF(ISNA(VLOOKUP(R330,Colin!$E$5:$J$19132,6,FALSE)),0,VLOOKUP(R330,Colin!$E$5:$J$19132,6,FALSE))</f>
        <v>0</v>
      </c>
      <c r="Z330">
        <f>IF(ISNA(VLOOKUP(S330,Colin!$E$5:$J$19132,6,FALSE)),0,VLOOKUP(S330,Colin!$E$5:$J$19132,6,FALSE))</f>
        <v>0</v>
      </c>
    </row>
    <row r="331" spans="1:27" x14ac:dyDescent="0.25">
      <c r="A331" s="3"/>
      <c r="B331" s="23" t="str">
        <f>B313</f>
        <v>Creditors and Accrued Expenses</v>
      </c>
      <c r="E331" s="1">
        <f>E313</f>
        <v>8</v>
      </c>
      <c r="F331" s="10">
        <f>G705</f>
        <v>278166.8</v>
      </c>
      <c r="G331" s="56"/>
      <c r="H331" s="56"/>
      <c r="I331" s="10">
        <v>153417</v>
      </c>
      <c r="J331" s="56"/>
      <c r="N331" s="17" t="s">
        <v>115</v>
      </c>
      <c r="O331" s="17" t="s">
        <v>256</v>
      </c>
      <c r="P331" s="17" t="s">
        <v>251</v>
      </c>
      <c r="R331" s="17" t="s">
        <v>254</v>
      </c>
      <c r="T331" s="22" t="s">
        <v>579</v>
      </c>
      <c r="U331">
        <f>IF(ISNA(VLOOKUP(N331,Colin!$E$5:$J$19132,6,FALSE)),0,VLOOKUP(N331,Colin!$E$5:$J$19132,6,FALSE))</f>
        <v>0</v>
      </c>
      <c r="V331">
        <f>IF(ISNA(VLOOKUP(O331,Colin!$E$5:$J$19132,6,FALSE)),0,VLOOKUP(O331,Colin!$E$5:$J$19132,6,FALSE))</f>
        <v>0</v>
      </c>
      <c r="W331">
        <f>IF(ISNA(VLOOKUP(P331,Colin!$E$5:$J$19132,6,FALSE)),0,VLOOKUP(P331,Colin!$E$5:$J$19132,6,FALSE))</f>
        <v>0</v>
      </c>
      <c r="X331">
        <f>IF(ISNA(VLOOKUP(Q331,Colin!$E$5:$J$19132,6,FALSE)),0,VLOOKUP(Q331,Colin!$E$5:$J$19132,6,FALSE))</f>
        <v>0</v>
      </c>
      <c r="Y331">
        <f>IF(ISNA(VLOOKUP(R331,Colin!$E$5:$J$19132,6,FALSE)),0,VLOOKUP(R331,Colin!$E$5:$J$19132,6,FALSE))</f>
        <v>0</v>
      </c>
      <c r="Z331">
        <f>IF(ISNA(VLOOKUP(S331,Colin!$E$5:$J$19132,6,FALSE)),0,VLOOKUP(S331,Colin!$E$5:$J$19132,6,FALSE))</f>
        <v>0</v>
      </c>
      <c r="AA331">
        <f>IF(ISNA(VLOOKUP(T331,Colin!$E$5:$J$19132,6,FALSE)),0,VLOOKUP(T331,Colin!$E$5:$J$19132,6,FALSE))</f>
        <v>0</v>
      </c>
    </row>
    <row r="332" spans="1:27" x14ac:dyDescent="0.25">
      <c r="A332" s="3"/>
      <c r="B332" s="23" t="str">
        <f>B314</f>
        <v>Employee Costs Payable</v>
      </c>
      <c r="E332" s="1">
        <v>12</v>
      </c>
      <c r="F332" s="10">
        <f>G768</f>
        <v>64721.37</v>
      </c>
      <c r="G332" s="56"/>
      <c r="H332" s="56"/>
      <c r="I332" s="10">
        <v>50350</v>
      </c>
      <c r="J332" s="56"/>
      <c r="N332" s="17" t="s">
        <v>255</v>
      </c>
      <c r="O332" s="17" t="s">
        <v>584</v>
      </c>
      <c r="U332">
        <f>IF(ISNA(VLOOKUP(N332,Colin!$E$5:$J$19132,6,FALSE)),0,VLOOKUP(N332,Colin!$E$5:$J$19132,6,FALSE))</f>
        <v>0</v>
      </c>
      <c r="V332">
        <f>IF(ISNA(VLOOKUP(O332,Colin!$E$5:$J$19132,6,FALSE)),0,VLOOKUP(O332,Colin!$E$5:$J$19132,6,FALSE))</f>
        <v>0</v>
      </c>
      <c r="W332">
        <f>IF(ISNA(VLOOKUP(P332,Colin!$E$5:$J$19132,6,FALSE)),0,VLOOKUP(P332,Colin!$E$5:$J$19132,6,FALSE))</f>
        <v>0</v>
      </c>
      <c r="X332">
        <f>IF(ISNA(VLOOKUP(Q332,Colin!$E$5:$J$19132,6,FALSE)),0,VLOOKUP(Q332,Colin!$E$5:$J$19132,6,FALSE))</f>
        <v>0</v>
      </c>
      <c r="Y332">
        <f>IF(ISNA(VLOOKUP(R332,Colin!$E$5:$J$19132,6,FALSE)),0,VLOOKUP(R332,Colin!$E$5:$J$19132,6,FALSE))</f>
        <v>0</v>
      </c>
      <c r="Z332">
        <f>IF(ISNA(VLOOKUP(S332,Colin!$E$5:$J$19132,6,FALSE)),0,VLOOKUP(S332,Colin!$E$5:$J$19132,6,FALSE))</f>
        <v>0</v>
      </c>
    </row>
    <row r="333" spans="1:27" x14ac:dyDescent="0.25">
      <c r="A333" s="3"/>
      <c r="B333" s="23" t="str">
        <f>B315</f>
        <v>Members’ prepaid purchases</v>
      </c>
      <c r="E333" s="1"/>
      <c r="F333" s="10">
        <v>-831.6</v>
      </c>
      <c r="G333" s="56"/>
      <c r="H333" s="56"/>
      <c r="I333" s="10">
        <v>315.13999999999953</v>
      </c>
      <c r="J333" s="56"/>
      <c r="N333" s="17" t="s">
        <v>248</v>
      </c>
      <c r="U333">
        <f>IF(ISNA(VLOOKUP(N333,Colin!$E$5:$J$19132,6,FALSE)),0,VLOOKUP(N333,Colin!$E$5:$J$19132,6,FALSE))</f>
        <v>0</v>
      </c>
      <c r="V333">
        <f>IF(ISNA(VLOOKUP(O333,Colin!$E$5:$J$19132,6,FALSE)),0,VLOOKUP(O333,Colin!$E$5:$J$19132,6,FALSE))</f>
        <v>0</v>
      </c>
      <c r="W333">
        <f>IF(ISNA(VLOOKUP(P333,Colin!$E$5:$J$19132,6,FALSE)),0,VLOOKUP(P333,Colin!$E$5:$J$19132,6,FALSE))</f>
        <v>0</v>
      </c>
      <c r="X333">
        <f>IF(ISNA(VLOOKUP(Q333,Colin!$E$5:$J$19132,6,FALSE)),0,VLOOKUP(Q333,Colin!$E$5:$J$19132,6,FALSE))</f>
        <v>0</v>
      </c>
      <c r="Y333">
        <f>IF(ISNA(VLOOKUP(R333,Colin!$E$5:$J$19132,6,FALSE)),0,VLOOKUP(R333,Colin!$E$5:$J$19132,6,FALSE))</f>
        <v>0</v>
      </c>
      <c r="Z333">
        <f>IF(ISNA(VLOOKUP(S333,Colin!$E$5:$J$19132,6,FALSE)),0,VLOOKUP(S333,Colin!$E$5:$J$19132,6,FALSE))</f>
        <v>0</v>
      </c>
    </row>
    <row r="334" spans="1:27" x14ac:dyDescent="0.25">
      <c r="A334" s="3"/>
      <c r="B334" s="23" t="s">
        <v>575</v>
      </c>
      <c r="E334" s="1"/>
      <c r="F334" s="10">
        <v>5482.28</v>
      </c>
      <c r="G334" s="56"/>
      <c r="H334" s="56"/>
      <c r="I334" s="10">
        <v>5679.8300000000017</v>
      </c>
      <c r="J334" s="56"/>
      <c r="N334" s="17" t="s">
        <v>249</v>
      </c>
    </row>
    <row r="335" spans="1:27" x14ac:dyDescent="0.25">
      <c r="A335" s="3"/>
      <c r="B335" s="23" t="str">
        <f>B317</f>
        <v>Income received in advance</v>
      </c>
      <c r="E335" s="1"/>
      <c r="F335" s="10">
        <v>0</v>
      </c>
      <c r="G335" s="56"/>
      <c r="H335" s="56"/>
      <c r="I335" s="10">
        <v>109037</v>
      </c>
      <c r="J335" s="56"/>
      <c r="N335" s="17" t="s">
        <v>476</v>
      </c>
      <c r="O335" s="17" t="s">
        <v>261</v>
      </c>
      <c r="P335" s="17" t="s">
        <v>561</v>
      </c>
      <c r="Q335" s="17" t="s">
        <v>562</v>
      </c>
      <c r="R335" s="17" t="s">
        <v>563</v>
      </c>
      <c r="S335" s="17" t="s">
        <v>589</v>
      </c>
      <c r="U335">
        <f>IF(ISNA(VLOOKUP(N335,Colin!$E$5:$J$19132,6,FALSE)),0,VLOOKUP(N335,Colin!$E$5:$J$19132,6,FALSE))</f>
        <v>0</v>
      </c>
      <c r="V335">
        <f>IF(ISNA(VLOOKUP(O335,Colin!$E$5:$J$19132,6,FALSE)),0,VLOOKUP(O335,Colin!$E$5:$J$19132,6,FALSE))</f>
        <v>0</v>
      </c>
      <c r="W335">
        <f>IF(ISNA(VLOOKUP(P335,Colin!$E$5:$J$19132,6,FALSE)),0,VLOOKUP(P335,Colin!$E$5:$J$19132,6,FALSE))</f>
        <v>0</v>
      </c>
      <c r="X335">
        <f>IF(ISNA(VLOOKUP(Q335,Colin!$E$5:$J$19132,6,FALSE)),0,VLOOKUP(Q335,Colin!$E$5:$J$19132,6,FALSE))</f>
        <v>0</v>
      </c>
      <c r="Y335">
        <f>IF(ISNA(VLOOKUP(R335,Colin!$E$5:$J$19132,6,FALSE)),0,VLOOKUP(R335,Colin!$E$5:$J$19132,6,FALSE))</f>
        <v>0</v>
      </c>
      <c r="Z335">
        <f>IF(ISNA(VLOOKUP(S335,Colin!$E$5:$J$19132,6,FALSE)),0,VLOOKUP(S335,Colin!$E$5:$J$19132,6,FALSE))</f>
        <v>0</v>
      </c>
    </row>
    <row r="336" spans="1:27" x14ac:dyDescent="0.25">
      <c r="A336" s="3"/>
      <c r="B336" s="23" t="str">
        <f>B318</f>
        <v>Funds Held in Trust</v>
      </c>
      <c r="E336" s="1"/>
      <c r="F336" s="10">
        <v>0</v>
      </c>
      <c r="G336" s="56"/>
      <c r="H336" s="56"/>
      <c r="I336" s="10">
        <v>3568</v>
      </c>
      <c r="J336" s="56"/>
      <c r="N336" s="17" t="s">
        <v>585</v>
      </c>
      <c r="O336" s="52" t="s">
        <v>586</v>
      </c>
      <c r="P336" s="52" t="s">
        <v>263</v>
      </c>
      <c r="Q336" s="52" t="s">
        <v>587</v>
      </c>
      <c r="R336" s="17" t="s">
        <v>588</v>
      </c>
      <c r="U336">
        <f>IF(ISNA(VLOOKUP(N336,Colin!$E$5:$J$19132,6,FALSE)),0,VLOOKUP(N336,Colin!$E$5:$J$19132,6,FALSE))</f>
        <v>0</v>
      </c>
      <c r="V336">
        <f>IF(ISNA(VLOOKUP(O336,Colin!$E$5:$J$19132,6,FALSE)),0,VLOOKUP(O336,Colin!$E$5:$J$19132,6,FALSE))</f>
        <v>0</v>
      </c>
      <c r="W336">
        <f>IF(ISNA(VLOOKUP(P336,Colin!$E$5:$J$19132,6,FALSE)),0,VLOOKUP(P336,Colin!$E$5:$J$19132,6,FALSE))</f>
        <v>0</v>
      </c>
      <c r="X336">
        <f>IF(ISNA(VLOOKUP(Q336,Colin!$E$5:$J$19132,6,FALSE)),0,VLOOKUP(Q336,Colin!$E$5:$J$19132,6,FALSE))</f>
        <v>0</v>
      </c>
      <c r="Y336">
        <f>IF(ISNA(VLOOKUP(R336,Colin!$E$5:$J$19132,6,FALSE)),0,VLOOKUP(R336,Colin!$E$5:$J$19132,6,FALSE))</f>
        <v>0</v>
      </c>
      <c r="Z336">
        <f>IF(ISNA(VLOOKUP(S336,Colin!$E$5:$J$19132,6,FALSE)),0,VLOOKUP(S336,Colin!$E$5:$J$19132,6,FALSE))</f>
        <v>0</v>
      </c>
    </row>
    <row r="337" spans="1:26" x14ac:dyDescent="0.25">
      <c r="A337" s="3"/>
      <c r="B337" s="23" t="s">
        <v>602</v>
      </c>
      <c r="E337" s="1">
        <f>E320</f>
        <v>10</v>
      </c>
      <c r="F337" s="88">
        <f>23814.04-9616.22</f>
        <v>14197.820000000002</v>
      </c>
      <c r="G337" s="56"/>
      <c r="H337" s="56"/>
      <c r="I337" s="10">
        <v>13928.4</v>
      </c>
      <c r="J337" s="56"/>
      <c r="N337" s="17" t="s">
        <v>264</v>
      </c>
      <c r="U337">
        <f>IF(ISNA(VLOOKUP(N337,Colin!$E$5:$J$19132,6,FALSE)),0,VLOOKUP(N337,Colin!$E$5:$J$19132,6,FALSE))</f>
        <v>0</v>
      </c>
      <c r="V337">
        <f>IF(ISNA(VLOOKUP(O337,Colin!$E$5:$J$19132,6,FALSE)),0,VLOOKUP(O337,Colin!$E$5:$J$19132,6,FALSE))</f>
        <v>0</v>
      </c>
      <c r="W337">
        <f>IF(ISNA(VLOOKUP(P337,Colin!$E$5:$J$19132,6,FALSE)),0,VLOOKUP(P337,Colin!$E$5:$J$19132,6,FALSE))</f>
        <v>0</v>
      </c>
      <c r="X337">
        <f>IF(ISNA(VLOOKUP(Q337,Colin!$E$5:$J$19132,6,FALSE)),0,VLOOKUP(Q337,Colin!$E$5:$J$19132,6,FALSE))</f>
        <v>0</v>
      </c>
      <c r="Y337">
        <f>IF(ISNA(VLOOKUP(R337,Colin!$E$5:$J$19132,6,FALSE)),0,VLOOKUP(R337,Colin!$E$5:$J$19132,6,FALSE))</f>
        <v>0</v>
      </c>
      <c r="Z337">
        <f>IF(ISNA(VLOOKUP(S337,Colin!$E$5:$J$19132,6,FALSE)),0,VLOOKUP(S337,Colin!$E$5:$J$19132,6,FALSE))</f>
        <v>0</v>
      </c>
    </row>
    <row r="338" spans="1:26" hidden="1" x14ac:dyDescent="0.25">
      <c r="A338" s="3"/>
      <c r="B338" s="23" t="s">
        <v>620</v>
      </c>
      <c r="E338" s="1">
        <v>10</v>
      </c>
      <c r="F338" s="88">
        <v>0</v>
      </c>
      <c r="G338" s="56"/>
      <c r="H338" s="56"/>
      <c r="I338" s="10"/>
      <c r="J338" s="56"/>
    </row>
    <row r="339" spans="1:26" x14ac:dyDescent="0.25">
      <c r="A339" s="3"/>
      <c r="B339" s="23" t="str">
        <f>B321</f>
        <v>Bank Loans-Current Portion</v>
      </c>
      <c r="E339" s="1">
        <f>E321</f>
        <v>9</v>
      </c>
      <c r="F339" s="90">
        <f>17226.26+40019.1</f>
        <v>57245.36</v>
      </c>
      <c r="G339" s="56"/>
      <c r="H339" s="56"/>
      <c r="I339" s="56">
        <v>41874.400000000001</v>
      </c>
      <c r="J339" s="56"/>
      <c r="U339">
        <f>IF(ISNA(VLOOKUP(N339,Colin!$E$5:$J$19132,6,FALSE)),0,VLOOKUP(N339,Colin!$E$5:$J$19132,6,FALSE))</f>
        <v>0</v>
      </c>
      <c r="V339">
        <f>IF(ISNA(VLOOKUP(O339,Colin!$E$5:$J$19132,6,FALSE)),0,VLOOKUP(O339,Colin!$E$5:$J$19132,6,FALSE))</f>
        <v>0</v>
      </c>
      <c r="W339">
        <f>IF(ISNA(VLOOKUP(P339,Colin!$E$5:$J$19132,6,FALSE)),0,VLOOKUP(P339,Colin!$E$5:$J$19132,6,FALSE))</f>
        <v>0</v>
      </c>
      <c r="X339">
        <f>IF(ISNA(VLOOKUP(Q339,Colin!$E$5:$J$19132,6,FALSE)),0,VLOOKUP(Q339,Colin!$E$5:$J$19132,6,FALSE))</f>
        <v>0</v>
      </c>
      <c r="Y339">
        <f>IF(ISNA(VLOOKUP(R339,Colin!$E$5:$J$19132,6,FALSE)),0,VLOOKUP(R339,Colin!$E$5:$J$19132,6,FALSE))</f>
        <v>0</v>
      </c>
      <c r="Z339">
        <f>IF(ISNA(VLOOKUP(S339,Colin!$E$5:$J$19132,6,FALSE)),0,VLOOKUP(S339,Colin!$E$5:$J$19132,6,FALSE))</f>
        <v>0</v>
      </c>
    </row>
    <row r="340" spans="1:26" x14ac:dyDescent="0.25">
      <c r="A340" s="3"/>
      <c r="B340" s="49" t="str">
        <f>B322</f>
        <v>Total Current Liabilities</v>
      </c>
      <c r="E340" s="1"/>
      <c r="F340" s="24"/>
      <c r="G340" s="56">
        <f>SUM(F331:F339)</f>
        <v>418982.03</v>
      </c>
      <c r="H340" s="56"/>
      <c r="I340" s="24"/>
      <c r="J340" s="56">
        <f>SUM(I331:I339)</f>
        <v>378169.77000000008</v>
      </c>
      <c r="U340">
        <f>IF(ISNA(VLOOKUP(N340,Colin!$E$5:$J$19132,6,FALSE)),0,VLOOKUP(N340,Colin!$E$5:$J$19132,6,FALSE))</f>
        <v>0</v>
      </c>
      <c r="V340">
        <f>IF(ISNA(VLOOKUP(O340,Colin!$E$5:$J$19132,6,FALSE)),0,VLOOKUP(O340,Colin!$E$5:$J$19132,6,FALSE))</f>
        <v>0</v>
      </c>
      <c r="W340">
        <f>IF(ISNA(VLOOKUP(P340,Colin!$E$5:$J$19132,6,FALSE)),0,VLOOKUP(P340,Colin!$E$5:$J$19132,6,FALSE))</f>
        <v>0</v>
      </c>
      <c r="X340">
        <f>IF(ISNA(VLOOKUP(Q340,Colin!$E$5:$J$19132,6,FALSE)),0,VLOOKUP(Q340,Colin!$E$5:$J$19132,6,FALSE))</f>
        <v>0</v>
      </c>
      <c r="Y340">
        <f>IF(ISNA(VLOOKUP(R340,Colin!$E$5:$J$19132,6,FALSE)),0,VLOOKUP(R340,Colin!$E$5:$J$19132,6,FALSE))</f>
        <v>0</v>
      </c>
      <c r="Z340">
        <f>IF(ISNA(VLOOKUP(S340,Colin!$E$5:$J$19132,6,FALSE)),0,VLOOKUP(S340,Colin!$E$5:$J$19132,6,FALSE))</f>
        <v>0</v>
      </c>
    </row>
    <row r="341" spans="1:26" ht="5.25" customHeight="1" x14ac:dyDescent="0.25">
      <c r="A341" s="3"/>
      <c r="B341" s="11"/>
      <c r="E341" s="1"/>
      <c r="F341" s="56"/>
      <c r="G341" s="56"/>
      <c r="H341" s="56"/>
      <c r="I341" s="56"/>
      <c r="J341" s="56"/>
    </row>
    <row r="342" spans="1:26" x14ac:dyDescent="0.25">
      <c r="A342" s="3"/>
      <c r="B342" s="3" t="s">
        <v>527</v>
      </c>
      <c r="E342" s="1"/>
      <c r="F342" s="56"/>
      <c r="G342" s="56"/>
      <c r="H342" s="56"/>
      <c r="I342" s="56"/>
      <c r="J342" s="56"/>
    </row>
    <row r="343" spans="1:26" x14ac:dyDescent="0.25">
      <c r="A343" s="3"/>
      <c r="B343" s="13" t="s">
        <v>578</v>
      </c>
      <c r="E343" s="1">
        <v>10</v>
      </c>
      <c r="F343" s="10">
        <v>13000</v>
      </c>
      <c r="G343" s="56"/>
      <c r="H343" s="56"/>
      <c r="I343" s="10">
        <v>15000</v>
      </c>
      <c r="J343" s="56"/>
      <c r="N343" s="17" t="s">
        <v>577</v>
      </c>
    </row>
    <row r="344" spans="1:26" x14ac:dyDescent="0.25">
      <c r="A344" s="3"/>
      <c r="B344" s="13" t="s">
        <v>591</v>
      </c>
      <c r="E344" s="1">
        <v>10</v>
      </c>
      <c r="F344" s="10">
        <v>7000</v>
      </c>
      <c r="G344" s="56"/>
      <c r="H344" s="56"/>
      <c r="I344" s="10">
        <v>7000</v>
      </c>
      <c r="J344" s="56"/>
      <c r="N344" s="17" t="s">
        <v>590</v>
      </c>
    </row>
    <row r="345" spans="1:26" x14ac:dyDescent="0.25">
      <c r="A345" s="3"/>
      <c r="B345" s="13" t="s">
        <v>593</v>
      </c>
      <c r="E345" s="1">
        <v>10</v>
      </c>
      <c r="F345" s="10">
        <v>5000</v>
      </c>
      <c r="G345" s="56"/>
      <c r="H345" s="56"/>
      <c r="I345" s="10">
        <v>5000</v>
      </c>
      <c r="J345" s="56"/>
      <c r="N345" s="17" t="s">
        <v>592</v>
      </c>
    </row>
    <row r="346" spans="1:26" x14ac:dyDescent="0.25">
      <c r="A346" s="3"/>
      <c r="B346" s="13" t="s">
        <v>567</v>
      </c>
      <c r="E346" s="1">
        <v>10</v>
      </c>
      <c r="F346" s="10">
        <v>5000</v>
      </c>
      <c r="G346" s="56"/>
      <c r="H346" s="56"/>
      <c r="I346" s="10">
        <v>5000</v>
      </c>
      <c r="J346" s="56"/>
      <c r="N346" s="17" t="s">
        <v>566</v>
      </c>
    </row>
    <row r="347" spans="1:26" x14ac:dyDescent="0.25">
      <c r="A347" s="3"/>
      <c r="B347" s="13" t="s">
        <v>565</v>
      </c>
      <c r="E347" s="1">
        <v>10</v>
      </c>
      <c r="F347" s="10">
        <v>73000</v>
      </c>
      <c r="G347" s="56"/>
      <c r="H347" s="56"/>
      <c r="I347" s="10">
        <v>73000</v>
      </c>
      <c r="J347" s="56"/>
      <c r="N347" s="17" t="s">
        <v>564</v>
      </c>
    </row>
    <row r="348" spans="1:26" x14ac:dyDescent="0.25">
      <c r="A348" s="3"/>
      <c r="B348" s="13" t="s">
        <v>622</v>
      </c>
      <c r="E348" s="1">
        <v>10</v>
      </c>
      <c r="F348" s="88">
        <v>40600</v>
      </c>
      <c r="G348" s="56"/>
      <c r="H348" s="56"/>
      <c r="I348" s="10"/>
      <c r="J348" s="56"/>
    </row>
    <row r="349" spans="1:26" x14ac:dyDescent="0.25">
      <c r="A349" s="3"/>
      <c r="B349" s="13" t="s">
        <v>603</v>
      </c>
      <c r="E349" s="1">
        <v>10</v>
      </c>
      <c r="F349" s="88">
        <f>23814.04-F337</f>
        <v>9616.2199999999993</v>
      </c>
      <c r="G349" s="56"/>
      <c r="H349" s="56"/>
      <c r="I349" s="10">
        <v>23814</v>
      </c>
      <c r="J349" s="56"/>
    </row>
    <row r="350" spans="1:26" x14ac:dyDescent="0.25">
      <c r="B350" s="13" t="s">
        <v>474</v>
      </c>
      <c r="E350" s="1">
        <v>9</v>
      </c>
      <c r="F350" s="88">
        <f>148021.9+456533.73-F339</f>
        <v>547310.27</v>
      </c>
      <c r="G350" s="56"/>
      <c r="H350" s="56"/>
      <c r="I350" s="10">
        <v>624262.6</v>
      </c>
      <c r="J350" s="56"/>
      <c r="N350" s="17" t="s">
        <v>266</v>
      </c>
      <c r="O350" s="17" t="s">
        <v>267</v>
      </c>
      <c r="P350" s="17" t="s">
        <v>549</v>
      </c>
      <c r="U350">
        <f>IF(ISNA(VLOOKUP(N350,Colin!$E$5:$J$19132,6,FALSE)),0,VLOOKUP(N350,Colin!$E$5:$J$19132,6,FALSE))</f>
        <v>0</v>
      </c>
      <c r="V350">
        <f>IF(ISNA(VLOOKUP(O350,Colin!$E$5:$J$19132,6,FALSE)),0,VLOOKUP(O350,Colin!$E$5:$J$19132,6,FALSE))</f>
        <v>0</v>
      </c>
      <c r="W350">
        <f>IF(ISNA(VLOOKUP(P350,Colin!$E$5:$J$19132,6,FALSE)),0,VLOOKUP(P350,Colin!$E$5:$J$19132,6,FALSE))</f>
        <v>0</v>
      </c>
      <c r="X350">
        <f>IF(ISNA(VLOOKUP(Q350,Colin!$E$5:$J$19132,6,FALSE)),0,VLOOKUP(Q350,Colin!$E$5:$J$19132,6,FALSE))</f>
        <v>0</v>
      </c>
      <c r="Y350">
        <f>IF(ISNA(VLOOKUP(R350,Colin!$E$5:$J$19132,6,FALSE)),0,VLOOKUP(R350,Colin!$E$5:$J$19132,6,FALSE))</f>
        <v>0</v>
      </c>
      <c r="Z350">
        <f>IF(ISNA(VLOOKUP(S350,Colin!$E$5:$J$19132,6,FALSE)),0,VLOOKUP(S350,Colin!$E$5:$J$19132,6,FALSE))</f>
        <v>0</v>
      </c>
    </row>
    <row r="351" spans="1:26" x14ac:dyDescent="0.25">
      <c r="A351" s="3"/>
      <c r="B351" s="3" t="s">
        <v>140</v>
      </c>
      <c r="E351" s="1"/>
      <c r="F351" s="24"/>
      <c r="G351" s="10">
        <f>SUM(F342:F350)</f>
        <v>700526.49</v>
      </c>
      <c r="H351" s="56"/>
      <c r="I351" s="24"/>
      <c r="J351" s="10">
        <f>SUM(I342:I350)</f>
        <v>753076.6</v>
      </c>
    </row>
    <row r="352" spans="1:26" x14ac:dyDescent="0.25">
      <c r="B352" s="3" t="s">
        <v>530</v>
      </c>
      <c r="F352" s="56"/>
      <c r="G352" s="9">
        <f>G340+G351</f>
        <v>1119508.52</v>
      </c>
      <c r="H352" s="56"/>
      <c r="I352" s="56"/>
      <c r="J352" s="9">
        <f>J340+J351</f>
        <v>1131246.3700000001</v>
      </c>
    </row>
    <row r="353" spans="1:24" ht="9" customHeight="1" x14ac:dyDescent="0.25">
      <c r="F353" s="56"/>
      <c r="G353" s="56"/>
      <c r="H353" s="56"/>
      <c r="I353" s="56"/>
      <c r="J353" s="56"/>
    </row>
    <row r="354" spans="1:24" ht="7.5" customHeight="1" x14ac:dyDescent="0.25">
      <c r="F354" s="56"/>
      <c r="G354" s="56"/>
      <c r="H354" s="56"/>
      <c r="I354" s="56"/>
      <c r="J354" s="56"/>
    </row>
    <row r="355" spans="1:24" ht="15.75" thickBot="1" x14ac:dyDescent="0.3">
      <c r="A355" s="3"/>
      <c r="B355" s="3" t="s">
        <v>141</v>
      </c>
      <c r="F355" s="56"/>
      <c r="G355" s="91">
        <f>G328-G352</f>
        <v>4274561.7699999996</v>
      </c>
      <c r="H355" s="56"/>
      <c r="I355" s="56"/>
      <c r="J355" s="91">
        <f>J328-J352</f>
        <v>3139476.8099999996</v>
      </c>
      <c r="U355" s="30">
        <f>G355</f>
        <v>4274561.7699999996</v>
      </c>
      <c r="X355" s="30">
        <f>J355</f>
        <v>3139476.8099999996</v>
      </c>
    </row>
    <row r="356" spans="1:24" ht="8.25" customHeight="1" thickTop="1" x14ac:dyDescent="0.25">
      <c r="E356" s="1"/>
      <c r="F356" s="56"/>
      <c r="G356" s="56"/>
      <c r="H356" s="56"/>
      <c r="I356" s="56"/>
      <c r="J356" s="56"/>
    </row>
    <row r="357" spans="1:24" x14ac:dyDescent="0.25">
      <c r="B357" t="s">
        <v>148</v>
      </c>
      <c r="E357" s="1"/>
      <c r="F357" s="56"/>
      <c r="G357" s="56"/>
      <c r="H357" s="56"/>
      <c r="I357" s="56"/>
      <c r="J357" s="56"/>
    </row>
    <row r="358" spans="1:24" ht="7.5" customHeight="1" x14ac:dyDescent="0.25">
      <c r="E358" s="1"/>
      <c r="F358" s="56"/>
      <c r="G358" s="56"/>
      <c r="H358" s="56"/>
      <c r="I358" s="56"/>
      <c r="J358" s="56"/>
    </row>
    <row r="359" spans="1:24" x14ac:dyDescent="0.25">
      <c r="A359" s="3"/>
      <c r="B359" t="s">
        <v>116</v>
      </c>
      <c r="F359" s="56"/>
      <c r="G359" s="88">
        <f>G259</f>
        <v>875958.44000000006</v>
      </c>
      <c r="H359" s="10"/>
      <c r="I359" s="10"/>
      <c r="J359" s="10">
        <f>J259</f>
        <v>813545.88</v>
      </c>
    </row>
    <row r="360" spans="1:24" x14ac:dyDescent="0.25">
      <c r="A360" s="3"/>
      <c r="B360" t="s">
        <v>63</v>
      </c>
      <c r="F360" s="56"/>
      <c r="G360" s="88">
        <f>G265</f>
        <v>14413.520000000028</v>
      </c>
      <c r="H360" s="10"/>
      <c r="I360" s="10"/>
      <c r="J360" s="10">
        <f>J265</f>
        <v>11741.300000000027</v>
      </c>
    </row>
    <row r="361" spans="1:24" x14ac:dyDescent="0.25">
      <c r="B361" t="s">
        <v>501</v>
      </c>
      <c r="F361" s="56"/>
      <c r="G361" s="88">
        <f>G270</f>
        <v>1448188</v>
      </c>
      <c r="H361" s="10"/>
      <c r="I361" s="10"/>
      <c r="J361" s="10">
        <f>J270</f>
        <v>723188</v>
      </c>
    </row>
    <row r="362" spans="1:24" x14ac:dyDescent="0.25">
      <c r="B362" t="s">
        <v>502</v>
      </c>
      <c r="F362" s="56"/>
      <c r="G362" s="90">
        <f>G275</f>
        <v>1936002</v>
      </c>
      <c r="H362" s="56"/>
      <c r="I362" s="56"/>
      <c r="J362" s="56">
        <f>J275</f>
        <v>1591002</v>
      </c>
      <c r="U362" s="53">
        <f>G355-G363</f>
        <v>-0.19000000040978193</v>
      </c>
      <c r="W362" s="53">
        <f>J355-J363</f>
        <v>-0.37000000057742</v>
      </c>
    </row>
    <row r="363" spans="1:24" ht="15.75" thickBot="1" x14ac:dyDescent="0.3">
      <c r="B363" s="3" t="s">
        <v>149</v>
      </c>
      <c r="F363" s="56"/>
      <c r="G363" s="91">
        <f>SUM(G358:G362)</f>
        <v>4274561.96</v>
      </c>
      <c r="H363" s="56"/>
      <c r="I363" s="56"/>
      <c r="J363" s="91">
        <f>SUM(J358:J362)</f>
        <v>3139477.18</v>
      </c>
      <c r="U363" s="30"/>
    </row>
    <row r="364" spans="1:24" ht="15.75" thickTop="1" x14ac:dyDescent="0.25">
      <c r="F364" s="56"/>
      <c r="G364" s="10"/>
      <c r="H364" s="10"/>
      <c r="I364" s="10"/>
      <c r="J364" s="10"/>
    </row>
    <row r="365" spans="1:24" ht="9" customHeight="1" x14ac:dyDescent="0.25">
      <c r="F365" s="56"/>
      <c r="G365" s="10"/>
      <c r="H365" s="10"/>
      <c r="I365" s="10"/>
      <c r="J365" s="10"/>
    </row>
    <row r="366" spans="1:24" x14ac:dyDescent="0.25">
      <c r="G366" s="12"/>
      <c r="H366" s="12"/>
      <c r="I366" s="12"/>
      <c r="J366" s="12"/>
    </row>
    <row r="367" spans="1:24" x14ac:dyDescent="0.25">
      <c r="H367" s="12"/>
      <c r="I367" s="12"/>
      <c r="J367" s="12"/>
    </row>
    <row r="368" spans="1:24" x14ac:dyDescent="0.25">
      <c r="B368" t="s">
        <v>64</v>
      </c>
      <c r="F368" t="s">
        <v>64</v>
      </c>
      <c r="G368" s="12"/>
      <c r="H368" s="12"/>
      <c r="I368" s="12"/>
      <c r="J368" s="12"/>
    </row>
    <row r="369" spans="1:42" ht="6" customHeight="1" x14ac:dyDescent="0.25"/>
    <row r="370" spans="1:42" x14ac:dyDescent="0.25">
      <c r="A370" t="s">
        <v>54</v>
      </c>
    </row>
    <row r="371" spans="1:42" x14ac:dyDescent="0.25">
      <c r="A371" s="11" t="s">
        <v>55</v>
      </c>
    </row>
    <row r="372" spans="1:42" ht="18.75" x14ac:dyDescent="0.3">
      <c r="A372" s="108" t="s">
        <v>607</v>
      </c>
      <c r="B372" s="108"/>
      <c r="C372" s="108"/>
      <c r="D372" s="108"/>
      <c r="E372" s="108"/>
      <c r="F372" s="108"/>
      <c r="G372" s="108"/>
      <c r="H372" s="108"/>
      <c r="I372" s="108"/>
      <c r="J372" s="108"/>
    </row>
    <row r="373" spans="1:42" ht="15.75" x14ac:dyDescent="0.25">
      <c r="A373" s="106" t="s">
        <v>65</v>
      </c>
      <c r="B373" s="106"/>
      <c r="C373" s="106"/>
      <c r="D373" s="106"/>
      <c r="E373" s="106"/>
      <c r="F373" s="106"/>
      <c r="G373" s="106"/>
      <c r="H373" s="106"/>
      <c r="I373" s="106"/>
      <c r="J373" s="106"/>
    </row>
    <row r="374" spans="1:42" x14ac:dyDescent="0.25">
      <c r="A374" s="107" t="str">
        <f>$A$3</f>
        <v>FOR THE YEAR ENDED 31 March 2021</v>
      </c>
      <c r="B374" s="107"/>
      <c r="C374" s="107"/>
      <c r="D374" s="107"/>
      <c r="E374" s="107"/>
      <c r="F374" s="107"/>
      <c r="G374" s="107"/>
      <c r="H374" s="107"/>
      <c r="I374" s="107"/>
      <c r="J374" s="107"/>
    </row>
    <row r="375" spans="1:42" x14ac:dyDescent="0.25">
      <c r="U375" s="1" t="s">
        <v>203</v>
      </c>
      <c r="V375" s="1" t="s">
        <v>204</v>
      </c>
      <c r="W375" s="1" t="s">
        <v>205</v>
      </c>
      <c r="X375" s="1" t="s">
        <v>205</v>
      </c>
      <c r="Z375" s="1" t="s">
        <v>206</v>
      </c>
      <c r="AA375" s="1" t="s">
        <v>207</v>
      </c>
      <c r="AB375" s="1" t="s">
        <v>207</v>
      </c>
      <c r="AD375" s="1" t="s">
        <v>208</v>
      </c>
      <c r="AG375" s="1" t="s">
        <v>203</v>
      </c>
      <c r="AH375" s="1" t="s">
        <v>204</v>
      </c>
      <c r="AI375" s="1" t="s">
        <v>205</v>
      </c>
      <c r="AJ375" s="1" t="s">
        <v>205</v>
      </c>
      <c r="AL375" s="1" t="s">
        <v>206</v>
      </c>
      <c r="AM375" s="1" t="s">
        <v>207</v>
      </c>
      <c r="AN375" s="1" t="s">
        <v>207</v>
      </c>
      <c r="AP375" s="1" t="s">
        <v>208</v>
      </c>
    </row>
    <row r="376" spans="1:42" x14ac:dyDescent="0.25">
      <c r="A376" s="5"/>
      <c r="B376" s="5"/>
      <c r="C376" s="5"/>
      <c r="D376" s="5"/>
      <c r="E376" s="5"/>
      <c r="G376" s="4" t="s">
        <v>26</v>
      </c>
      <c r="H376" s="5"/>
      <c r="J376" s="4" t="s">
        <v>27</v>
      </c>
      <c r="U376" s="1"/>
      <c r="V376" s="1" t="s">
        <v>209</v>
      </c>
      <c r="W376" s="1" t="s">
        <v>210</v>
      </c>
      <c r="X376" s="1" t="s">
        <v>181</v>
      </c>
      <c r="Z376" s="1" t="s">
        <v>209</v>
      </c>
      <c r="AA376" s="1" t="s">
        <v>210</v>
      </c>
      <c r="AB376" s="1" t="s">
        <v>181</v>
      </c>
      <c r="AG376" s="1"/>
      <c r="AH376" s="1" t="s">
        <v>209</v>
      </c>
      <c r="AI376" s="1" t="s">
        <v>210</v>
      </c>
      <c r="AJ376" s="1" t="s">
        <v>181</v>
      </c>
      <c r="AL376" s="1" t="s">
        <v>209</v>
      </c>
      <c r="AM376" s="1" t="s">
        <v>210</v>
      </c>
      <c r="AN376" s="1" t="s">
        <v>181</v>
      </c>
    </row>
    <row r="377" spans="1:42" x14ac:dyDescent="0.25">
      <c r="G377" s="5" t="s">
        <v>30</v>
      </c>
      <c r="H377" s="5"/>
      <c r="I377" s="5"/>
      <c r="J377" s="5" t="s">
        <v>30</v>
      </c>
      <c r="V377" s="39" t="s">
        <v>211</v>
      </c>
      <c r="W377" s="39" t="s">
        <v>212</v>
      </c>
      <c r="X377" s="39" t="s">
        <v>211</v>
      </c>
      <c r="Z377" s="39" t="s">
        <v>212</v>
      </c>
      <c r="AA377" s="39" t="s">
        <v>211</v>
      </c>
      <c r="AB377" s="39" t="s">
        <v>212</v>
      </c>
      <c r="AH377" s="39" t="s">
        <v>211</v>
      </c>
      <c r="AI377" s="39" t="s">
        <v>212</v>
      </c>
      <c r="AJ377" s="39" t="s">
        <v>211</v>
      </c>
      <c r="AL377" s="39" t="s">
        <v>212</v>
      </c>
      <c r="AM377" s="39" t="s">
        <v>211</v>
      </c>
      <c r="AN377" s="39" t="s">
        <v>212</v>
      </c>
    </row>
    <row r="378" spans="1:42" x14ac:dyDescent="0.25">
      <c r="A378" s="3" t="s">
        <v>155</v>
      </c>
    </row>
    <row r="379" spans="1:42" x14ac:dyDescent="0.25">
      <c r="A379" s="3" t="s">
        <v>66</v>
      </c>
      <c r="B379" s="7"/>
      <c r="F379" s="12"/>
      <c r="G379" s="12"/>
      <c r="H379" s="12"/>
      <c r="I379" s="12"/>
    </row>
    <row r="380" spans="1:42" x14ac:dyDescent="0.25">
      <c r="A380" s="27" t="s">
        <v>513</v>
      </c>
      <c r="F380" s="10"/>
      <c r="G380" s="10">
        <f>1602488.41+108515.79-G381-G382-107502.22-8149.57-G384-G385-G386+3764-4551-600+500-1060-180+1714-1663+311-1493+2000</f>
        <v>1513787.1499999997</v>
      </c>
      <c r="H380" s="10"/>
      <c r="I380" s="56"/>
      <c r="J380" s="10">
        <v>1644663</v>
      </c>
    </row>
    <row r="381" spans="1:42" x14ac:dyDescent="0.25">
      <c r="A381" s="26" t="s">
        <v>522</v>
      </c>
      <c r="B381" s="13"/>
      <c r="F381" s="10"/>
      <c r="G381" s="10">
        <v>50936.52</v>
      </c>
      <c r="H381" s="10"/>
      <c r="I381" s="10"/>
      <c r="J381" s="10">
        <v>51330</v>
      </c>
      <c r="T381" s="8" t="str">
        <f t="shared" ref="T381:T386" si="0">A381</f>
        <v>Fees Subscriptions and other revenue</v>
      </c>
      <c r="U381" s="8">
        <f>G137</f>
        <v>50936.52</v>
      </c>
      <c r="W381" s="8">
        <v>0</v>
      </c>
      <c r="AA381" s="8"/>
      <c r="AD381" s="8">
        <f t="shared" ref="AD381:AD386" si="1">U381+V381-W381+X381-Z381+AA381-AB381</f>
        <v>50936.52</v>
      </c>
      <c r="AG381" s="8">
        <f>J137</f>
        <v>51330.429999999993</v>
      </c>
      <c r="AI381">
        <v>28299</v>
      </c>
      <c r="AL381" s="8">
        <f t="shared" ref="AL381:AL393" si="2">V381</f>
        <v>0</v>
      </c>
      <c r="AM381" s="8">
        <f t="shared" ref="AM381:AM393" si="3">W381</f>
        <v>0</v>
      </c>
      <c r="AN381" s="8">
        <f t="shared" ref="AN381:AN393" si="4">X381</f>
        <v>0</v>
      </c>
      <c r="AP381" s="8">
        <f t="shared" ref="AP381:AP386" si="5">AG381+AH381-AI381+AJ381-AL381+AM381-AN381</f>
        <v>23031.429999999993</v>
      </c>
    </row>
    <row r="382" spans="1:42" x14ac:dyDescent="0.25">
      <c r="A382" s="26" t="s">
        <v>480</v>
      </c>
      <c r="B382" s="13"/>
      <c r="F382" s="10"/>
      <c r="G382" s="10">
        <f>10000+1430.35</f>
        <v>11430.35</v>
      </c>
      <c r="H382" s="10"/>
      <c r="I382" s="10"/>
      <c r="J382" s="10">
        <v>9676</v>
      </c>
      <c r="T382" s="8" t="str">
        <f t="shared" si="0"/>
        <v>Donations, fundraising and other similar revenue</v>
      </c>
      <c r="U382" s="8">
        <f>G154</f>
        <v>11430.35</v>
      </c>
      <c r="W382" s="8"/>
      <c r="AA382" s="8"/>
      <c r="AD382" s="8">
        <f t="shared" si="1"/>
        <v>11430.35</v>
      </c>
      <c r="AG382" s="8">
        <f>J154</f>
        <v>9676.26</v>
      </c>
      <c r="AL382" s="8"/>
      <c r="AM382" s="8"/>
      <c r="AN382" s="8"/>
      <c r="AP382" s="8">
        <f t="shared" si="5"/>
        <v>9676.26</v>
      </c>
    </row>
    <row r="383" spans="1:42" x14ac:dyDescent="0.25">
      <c r="A383" s="26" t="s">
        <v>659</v>
      </c>
      <c r="B383" s="13"/>
      <c r="F383" s="10"/>
      <c r="G383" s="10">
        <f>235767.5+9922</f>
        <v>245689.5</v>
      </c>
      <c r="H383" s="10"/>
      <c r="I383" s="10"/>
      <c r="J383" s="10">
        <v>0</v>
      </c>
      <c r="T383" s="8" t="str">
        <f t="shared" si="0"/>
        <v>Insurance Recoveries</v>
      </c>
      <c r="U383" s="8"/>
      <c r="W383" s="8"/>
      <c r="AA383" s="8"/>
      <c r="AD383" s="8"/>
      <c r="AG383" s="8"/>
      <c r="AL383" s="8"/>
      <c r="AM383" s="8"/>
      <c r="AN383" s="8"/>
      <c r="AP383" s="8"/>
    </row>
    <row r="384" spans="1:42" x14ac:dyDescent="0.25">
      <c r="A384" s="26" t="s">
        <v>650</v>
      </c>
      <c r="B384" s="13"/>
      <c r="F384" s="10"/>
      <c r="G384" s="10">
        <v>6759.87</v>
      </c>
      <c r="H384" s="10"/>
      <c r="I384" s="10"/>
      <c r="J384" s="10">
        <v>0</v>
      </c>
      <c r="T384" s="8" t="str">
        <f t="shared" si="0"/>
        <v>Surplus Assets Sold</v>
      </c>
      <c r="U384" s="8"/>
      <c r="W384" s="8"/>
      <c r="AA384" s="8"/>
      <c r="AD384" s="8"/>
      <c r="AG384" s="8"/>
      <c r="AL384" s="8"/>
      <c r="AM384" s="8"/>
      <c r="AN384" s="8"/>
      <c r="AP384" s="8"/>
    </row>
    <row r="385" spans="1:42" x14ac:dyDescent="0.25">
      <c r="A385" s="26" t="s">
        <v>486</v>
      </c>
      <c r="F385" s="10"/>
      <c r="G385" s="10">
        <f>13.57+343.29</f>
        <v>356.86</v>
      </c>
      <c r="H385" s="10"/>
      <c r="I385" s="10"/>
      <c r="J385" s="10">
        <v>236</v>
      </c>
      <c r="T385" s="8" t="str">
        <f t="shared" si="0"/>
        <v>Interest  and Dividends Received</v>
      </c>
      <c r="U385" s="8">
        <f>F150+F151</f>
        <v>357.29</v>
      </c>
      <c r="V385" s="8">
        <v>0</v>
      </c>
      <c r="Z385" s="8">
        <f>G694</f>
        <v>110.82</v>
      </c>
      <c r="AD385" s="8">
        <f t="shared" si="1"/>
        <v>246.47000000000003</v>
      </c>
      <c r="AG385" s="8">
        <f>I150+I151</f>
        <v>346.82</v>
      </c>
      <c r="AH385">
        <v>685.98</v>
      </c>
      <c r="AL385" s="8">
        <f t="shared" si="2"/>
        <v>0</v>
      </c>
      <c r="AM385" s="8">
        <f t="shared" si="3"/>
        <v>0</v>
      </c>
      <c r="AN385" s="8">
        <f t="shared" si="4"/>
        <v>0</v>
      </c>
      <c r="AP385" s="8">
        <f t="shared" si="5"/>
        <v>1032.8</v>
      </c>
    </row>
    <row r="386" spans="1:42" x14ac:dyDescent="0.25">
      <c r="A386" s="26" t="s">
        <v>41</v>
      </c>
      <c r="B386" s="7"/>
      <c r="F386" s="10"/>
      <c r="G386" s="10">
        <f>1959.22+3993.82+3870.62+1000</f>
        <v>10823.66</v>
      </c>
      <c r="H386" s="10"/>
      <c r="I386" s="10"/>
      <c r="J386" s="10">
        <v>141406.39999999999</v>
      </c>
      <c r="T386" s="8" t="str">
        <f t="shared" si="0"/>
        <v>Other Income</v>
      </c>
      <c r="U386" s="8">
        <f>F156+F158+F160+F162+F157+F159</f>
        <v>185767.62</v>
      </c>
      <c r="V386">
        <v>0</v>
      </c>
      <c r="AA386">
        <v>104275.6</v>
      </c>
      <c r="AD386" s="8">
        <f t="shared" si="1"/>
        <v>290043.21999999997</v>
      </c>
      <c r="AG386" s="8">
        <f>J163</f>
        <v>37130.409999999996</v>
      </c>
      <c r="AL386" s="8">
        <f t="shared" si="2"/>
        <v>0</v>
      </c>
      <c r="AM386" s="8">
        <f t="shared" si="3"/>
        <v>0</v>
      </c>
      <c r="AN386" s="8">
        <f t="shared" si="4"/>
        <v>0</v>
      </c>
      <c r="AP386" s="8">
        <f t="shared" si="5"/>
        <v>37130.409999999996</v>
      </c>
    </row>
    <row r="387" spans="1:42" x14ac:dyDescent="0.25">
      <c r="B387" s="13"/>
      <c r="F387" s="10"/>
      <c r="G387" s="24">
        <f>SUM(G381:G386)+G380</f>
        <v>1839783.9099999997</v>
      </c>
      <c r="H387" s="10"/>
      <c r="I387" s="10"/>
      <c r="J387" s="24">
        <f>J380+J381+J382+J385+J386</f>
        <v>1847311.4</v>
      </c>
      <c r="U387" s="19">
        <f>SUM(U381:U386)</f>
        <v>248491.78</v>
      </c>
      <c r="AD387" s="8">
        <f>SUM(AD381:AD386)</f>
        <v>352656.55999999994</v>
      </c>
      <c r="AG387" s="19">
        <f>SUM(AG381:AG386)</f>
        <v>98483.919999999984</v>
      </c>
      <c r="AL387" s="8">
        <f t="shared" si="2"/>
        <v>0</v>
      </c>
      <c r="AM387" s="8">
        <f t="shared" si="3"/>
        <v>0</v>
      </c>
      <c r="AN387" s="8">
        <f t="shared" si="4"/>
        <v>0</v>
      </c>
    </row>
    <row r="388" spans="1:42" x14ac:dyDescent="0.25">
      <c r="A388" s="3" t="s">
        <v>67</v>
      </c>
      <c r="B388" s="13"/>
      <c r="F388" s="10"/>
      <c r="G388" s="10"/>
      <c r="H388" s="10"/>
      <c r="I388" s="10"/>
      <c r="J388" s="10"/>
      <c r="T388" s="8" t="e">
        <f>U387-G164+#REF!</f>
        <v>#REF!</v>
      </c>
      <c r="U388" s="8"/>
      <c r="V388" s="39" t="s">
        <v>212</v>
      </c>
      <c r="W388" s="39" t="s">
        <v>211</v>
      </c>
      <c r="X388" s="39" t="s">
        <v>212</v>
      </c>
      <c r="Z388" s="39" t="s">
        <v>211</v>
      </c>
      <c r="AA388" s="39" t="s">
        <v>212</v>
      </c>
      <c r="AB388" s="39" t="s">
        <v>211</v>
      </c>
      <c r="AH388" s="39" t="s">
        <v>212</v>
      </c>
      <c r="AI388" s="39" t="s">
        <v>211</v>
      </c>
      <c r="AJ388" s="39" t="s">
        <v>212</v>
      </c>
      <c r="AL388" s="8" t="str">
        <f t="shared" si="2"/>
        <v>-</v>
      </c>
      <c r="AM388" s="8" t="str">
        <f t="shared" si="3"/>
        <v>+</v>
      </c>
      <c r="AN388" s="8" t="str">
        <f t="shared" si="4"/>
        <v>-</v>
      </c>
    </row>
    <row r="389" spans="1:42" x14ac:dyDescent="0.25">
      <c r="A389" s="27" t="s">
        <v>515</v>
      </c>
      <c r="B389" s="13"/>
      <c r="F389" s="10">
        <f>572187.88+1058116.44-2284.32-4150.24-26016.62+171938.32-269464.8+17269.74-8594.67-41764.36+57076.65</f>
        <v>1524314.0199999996</v>
      </c>
      <c r="G389" s="10"/>
      <c r="H389" s="10"/>
      <c r="I389" s="10">
        <v>1620907</v>
      </c>
      <c r="J389" s="10"/>
      <c r="U389" s="8"/>
      <c r="V389" s="39"/>
      <c r="W389" s="39"/>
      <c r="X389" s="39"/>
      <c r="Z389" s="39"/>
      <c r="AA389" s="39"/>
      <c r="AB389" s="39"/>
      <c r="AH389" s="39"/>
      <c r="AI389" s="39"/>
      <c r="AJ389" s="39"/>
      <c r="AL389" s="8"/>
      <c r="AM389" s="8"/>
      <c r="AN389" s="8"/>
    </row>
    <row r="390" spans="1:42" x14ac:dyDescent="0.25">
      <c r="A390" s="27" t="s">
        <v>697</v>
      </c>
      <c r="B390" s="13"/>
      <c r="F390" s="10">
        <v>2000</v>
      </c>
      <c r="G390" s="10"/>
      <c r="H390" s="10"/>
      <c r="I390" s="10"/>
      <c r="J390" s="10"/>
      <c r="U390" s="8"/>
      <c r="V390" s="39"/>
      <c r="W390" s="39"/>
      <c r="X390" s="39"/>
      <c r="Z390" s="39"/>
      <c r="AA390" s="39"/>
      <c r="AB390" s="39"/>
      <c r="AH390" s="39"/>
      <c r="AI390" s="39"/>
      <c r="AJ390" s="39"/>
      <c r="AL390" s="8"/>
      <c r="AM390" s="8"/>
      <c r="AN390" s="8"/>
    </row>
    <row r="391" spans="1:42" x14ac:dyDescent="0.25">
      <c r="A391" s="26" t="s">
        <v>156</v>
      </c>
      <c r="B391" s="13"/>
      <c r="F391" s="10">
        <f>26016.62+1088.52+4150.24</f>
        <v>31255.379999999997</v>
      </c>
      <c r="G391" s="10"/>
      <c r="H391" s="10"/>
      <c r="I391" s="10">
        <v>46739</v>
      </c>
      <c r="J391" s="10"/>
      <c r="T391" s="8" t="str">
        <f t="shared" ref="T391:T393" si="6">A391</f>
        <v>Interest Paid</v>
      </c>
      <c r="U391" s="8">
        <f>G637</f>
        <v>31256</v>
      </c>
      <c r="V391" s="8"/>
      <c r="W391" s="8">
        <v>2434.0500000000002</v>
      </c>
      <c r="X391" s="8"/>
      <c r="Y391" s="8"/>
      <c r="Z391" s="8"/>
      <c r="AA391" s="8">
        <v>1163.22</v>
      </c>
      <c r="AB391" s="8"/>
      <c r="AD391" s="8">
        <f t="shared" ref="AD391:AD393" si="7">U391-V391+W391-X391+Z391-AA391+AB391</f>
        <v>32526.83</v>
      </c>
      <c r="AG391" s="8">
        <f>J637</f>
        <v>47802</v>
      </c>
      <c r="AI391">
        <v>1593.24</v>
      </c>
      <c r="AL391" s="8">
        <f t="shared" si="2"/>
        <v>0</v>
      </c>
      <c r="AM391" s="8">
        <f t="shared" si="3"/>
        <v>2434.0500000000002</v>
      </c>
      <c r="AN391" s="8">
        <f t="shared" si="4"/>
        <v>0</v>
      </c>
      <c r="AP391" s="8">
        <f t="shared" ref="AP391:AP393" si="8">AG391-AH391+AI391-AJ391+AL391-AM391+AN391</f>
        <v>46961.189999999995</v>
      </c>
    </row>
    <row r="392" spans="1:42" x14ac:dyDescent="0.25">
      <c r="A392" s="27" t="s">
        <v>514</v>
      </c>
      <c r="F392" s="10">
        <v>2284.3200000000002</v>
      </c>
      <c r="G392" s="10"/>
      <c r="H392" s="10"/>
      <c r="I392" s="10">
        <v>2900</v>
      </c>
      <c r="J392" s="10"/>
      <c r="T392" s="8" t="str">
        <f t="shared" si="6"/>
        <v>Grants and Donations paid</v>
      </c>
      <c r="U392" s="8">
        <f>G216</f>
        <v>1874.32</v>
      </c>
      <c r="V392" s="8"/>
      <c r="W392" s="8"/>
      <c r="X392" s="8"/>
      <c r="Y392" s="8"/>
      <c r="Z392" s="8"/>
      <c r="AA392" s="8"/>
      <c r="AB392" s="8"/>
      <c r="AD392" s="8">
        <f t="shared" si="7"/>
        <v>1874.32</v>
      </c>
      <c r="AG392" s="8">
        <f>J216</f>
        <v>2900</v>
      </c>
      <c r="AL392" s="8"/>
      <c r="AM392" s="8"/>
      <c r="AN392" s="8"/>
      <c r="AP392" s="8">
        <f t="shared" si="8"/>
        <v>2900</v>
      </c>
    </row>
    <row r="393" spans="1:42" x14ac:dyDescent="0.25">
      <c r="A393" s="26" t="s">
        <v>157</v>
      </c>
      <c r="F393" s="10">
        <v>-19631.75</v>
      </c>
      <c r="G393" s="10"/>
      <c r="H393" s="10"/>
      <c r="I393" s="10">
        <v>6621.6</v>
      </c>
      <c r="J393" s="10"/>
      <c r="T393" s="8" t="str">
        <f t="shared" si="6"/>
        <v>Net GST paid</v>
      </c>
      <c r="V393" s="8"/>
      <c r="W393" s="8">
        <f>J703</f>
        <v>9172</v>
      </c>
      <c r="X393" s="8"/>
      <c r="Y393" s="8"/>
      <c r="Z393" s="8"/>
      <c r="AA393" s="8">
        <f>G703</f>
        <v>0</v>
      </c>
      <c r="AB393" s="8"/>
      <c r="AD393" s="8">
        <f t="shared" si="7"/>
        <v>9172</v>
      </c>
      <c r="AI393">
        <v>8201.76</v>
      </c>
      <c r="AL393" s="8">
        <f t="shared" si="2"/>
        <v>0</v>
      </c>
      <c r="AM393" s="8">
        <f t="shared" si="3"/>
        <v>9172</v>
      </c>
      <c r="AN393" s="8">
        <f t="shared" si="4"/>
        <v>0</v>
      </c>
      <c r="AP393" s="8">
        <f t="shared" si="8"/>
        <v>-970.23999999999978</v>
      </c>
    </row>
    <row r="394" spans="1:42" x14ac:dyDescent="0.25">
      <c r="A394" s="3"/>
      <c r="F394" s="24"/>
      <c r="G394" s="10">
        <f>F389+F391+F392+F393+F390</f>
        <v>1540221.9699999995</v>
      </c>
      <c r="H394" s="10"/>
      <c r="I394" s="24"/>
      <c r="J394" s="10">
        <f>I389+I391+I392+I393</f>
        <v>1677167.6</v>
      </c>
      <c r="U394" s="8">
        <f>SUM(U391:U392)</f>
        <v>33130.32</v>
      </c>
      <c r="V394" s="43">
        <f t="shared" ref="V394:AB394" si="9">SUM(V391:V393)+SUM(V381:V386)</f>
        <v>0</v>
      </c>
      <c r="W394" s="8">
        <f t="shared" si="9"/>
        <v>11606.05</v>
      </c>
      <c r="X394" s="43">
        <f t="shared" si="9"/>
        <v>0</v>
      </c>
      <c r="Y394" s="8">
        <f t="shared" si="9"/>
        <v>0</v>
      </c>
      <c r="Z394" s="43">
        <f t="shared" si="9"/>
        <v>110.82</v>
      </c>
      <c r="AA394" s="8">
        <f t="shared" si="9"/>
        <v>105438.82</v>
      </c>
      <c r="AB394" s="43">
        <f t="shared" si="9"/>
        <v>0</v>
      </c>
      <c r="AD394" s="8">
        <f>SUM(AD391:AD393)</f>
        <v>43573.15</v>
      </c>
      <c r="AG394" s="8">
        <f>SUM(AG391:AG391)</f>
        <v>47802</v>
      </c>
      <c r="AH394" s="8">
        <f t="shared" ref="AH394:AN394" si="10">SUM(AH391:AH393)+SUM(AH381:AH386)</f>
        <v>685.98</v>
      </c>
      <c r="AI394" s="8">
        <f t="shared" si="10"/>
        <v>38094</v>
      </c>
      <c r="AJ394" s="8">
        <f t="shared" si="10"/>
        <v>0</v>
      </c>
      <c r="AK394" s="8">
        <f t="shared" si="10"/>
        <v>0</v>
      </c>
      <c r="AL394" s="8">
        <f t="shared" si="10"/>
        <v>0</v>
      </c>
      <c r="AM394" s="8">
        <f t="shared" si="10"/>
        <v>11606.05</v>
      </c>
      <c r="AN394" s="8">
        <f t="shared" si="10"/>
        <v>0</v>
      </c>
    </row>
    <row r="395" spans="1:42" x14ac:dyDescent="0.25">
      <c r="A395" s="3" t="s">
        <v>161</v>
      </c>
      <c r="F395" s="10"/>
      <c r="G395" s="9">
        <f>G387-G394</f>
        <v>299561.94000000018</v>
      </c>
      <c r="H395" s="10"/>
      <c r="I395" s="10"/>
      <c r="J395" s="9">
        <f>J387-J394</f>
        <v>170143.79999999981</v>
      </c>
    </row>
    <row r="396" spans="1:42" x14ac:dyDescent="0.25">
      <c r="A396" s="3"/>
      <c r="F396" s="10"/>
      <c r="G396" s="10"/>
      <c r="H396" s="10"/>
      <c r="I396" s="10"/>
      <c r="J396" s="24"/>
      <c r="U396" s="8">
        <f>U387-U394</f>
        <v>215361.46</v>
      </c>
      <c r="W396" s="8">
        <v>5117</v>
      </c>
      <c r="Y396" t="s">
        <v>114</v>
      </c>
      <c r="AA396" s="8">
        <v>14675</v>
      </c>
      <c r="AG396" s="8">
        <f>AG387-AG394</f>
        <v>50681.919999999984</v>
      </c>
    </row>
    <row r="397" spans="1:42" x14ac:dyDescent="0.25">
      <c r="A397" s="3" t="s">
        <v>158</v>
      </c>
      <c r="B397" s="7"/>
      <c r="F397" s="10"/>
      <c r="G397" s="10"/>
      <c r="H397" s="10"/>
      <c r="I397" s="10"/>
      <c r="J397" s="10"/>
      <c r="U397" s="8"/>
      <c r="W397" s="8">
        <f>W396+W394</f>
        <v>16723.05</v>
      </c>
      <c r="AA397" s="8">
        <f>AA396+AA394</f>
        <v>120113.82</v>
      </c>
    </row>
    <row r="398" spans="1:42" x14ac:dyDescent="0.25">
      <c r="A398" s="3" t="s">
        <v>67</v>
      </c>
      <c r="B398" s="13"/>
      <c r="F398" s="10"/>
      <c r="G398" s="10"/>
      <c r="H398" s="10"/>
      <c r="I398" s="10"/>
      <c r="J398" s="10"/>
      <c r="T398" s="21" t="s">
        <v>488</v>
      </c>
      <c r="U398" s="8" t="e">
        <f>G218+G219-#REF!</f>
        <v>#REF!</v>
      </c>
      <c r="V398" s="8">
        <f>V394-I307</f>
        <v>-46359</v>
      </c>
      <c r="W398" s="30">
        <f>W397-I331-I332-I333-I335-I336-I334</f>
        <v>-305643.92000000004</v>
      </c>
      <c r="X398" s="8">
        <f>X394-I309</f>
        <v>-26604.57</v>
      </c>
      <c r="Z398" s="8">
        <f>Z394-F307</f>
        <v>-72087.179999999993</v>
      </c>
      <c r="AA398" s="30">
        <f>AA397-F331-F332-F333-F335-F336-F334</f>
        <v>-227425.02999999997</v>
      </c>
      <c r="AB398" s="8">
        <f>AB394-F309</f>
        <v>-33900.629999999997</v>
      </c>
      <c r="AG398" s="8">
        <f>97727+22816</f>
        <v>120543</v>
      </c>
    </row>
    <row r="399" spans="1:42" x14ac:dyDescent="0.25">
      <c r="A399" s="27" t="s">
        <v>485</v>
      </c>
      <c r="B399" s="27"/>
      <c r="F399" s="10"/>
      <c r="G399" s="10">
        <f>1144241.21-1070000+77340.71</f>
        <v>151581.91999999998</v>
      </c>
      <c r="H399" s="10"/>
      <c r="I399" s="10"/>
      <c r="J399" s="10">
        <v>122184</v>
      </c>
      <c r="U399" s="8"/>
      <c r="AG399" s="8"/>
    </row>
    <row r="400" spans="1:42" x14ac:dyDescent="0.25">
      <c r="B400" s="7"/>
      <c r="F400" s="10"/>
      <c r="G400" s="10"/>
      <c r="H400" s="10"/>
      <c r="I400" s="10"/>
      <c r="J400" s="10"/>
      <c r="U400" s="8" t="e">
        <f>U396-U398</f>
        <v>#REF!</v>
      </c>
      <c r="AG400" s="8">
        <f>AG396-AG398</f>
        <v>-69861.080000000016</v>
      </c>
    </row>
    <row r="401" spans="1:33" x14ac:dyDescent="0.25">
      <c r="A401" s="3" t="s">
        <v>159</v>
      </c>
      <c r="B401" s="13"/>
      <c r="F401" s="10"/>
      <c r="G401" s="9">
        <f>G399*-1</f>
        <v>-151581.91999999998</v>
      </c>
      <c r="H401" s="10"/>
      <c r="I401" s="10"/>
      <c r="J401" s="9">
        <f>J399*-1</f>
        <v>-122184</v>
      </c>
      <c r="U401" s="8"/>
      <c r="AG401" s="8"/>
    </row>
    <row r="402" spans="1:33" x14ac:dyDescent="0.25">
      <c r="B402" s="13"/>
      <c r="F402" s="10"/>
      <c r="G402" s="10"/>
      <c r="H402" s="10"/>
      <c r="I402" s="10"/>
      <c r="J402" s="10"/>
      <c r="U402" s="8">
        <f>G225</f>
        <v>74813.780000000028</v>
      </c>
    </row>
    <row r="403" spans="1:33" x14ac:dyDescent="0.25">
      <c r="A403" s="3" t="s">
        <v>160</v>
      </c>
      <c r="F403" s="10"/>
      <c r="G403" s="10"/>
      <c r="H403" s="10"/>
      <c r="I403" s="10"/>
      <c r="J403" s="10"/>
      <c r="U403" s="8"/>
    </row>
    <row r="404" spans="1:33" x14ac:dyDescent="0.25">
      <c r="A404" s="3" t="s">
        <v>66</v>
      </c>
      <c r="F404" s="10"/>
      <c r="G404" s="10"/>
      <c r="H404" s="10"/>
      <c r="I404" s="10"/>
      <c r="J404" s="10"/>
      <c r="U404" s="8"/>
    </row>
    <row r="405" spans="1:33" x14ac:dyDescent="0.25">
      <c r="A405" s="3"/>
      <c r="B405" t="s">
        <v>555</v>
      </c>
      <c r="F405" s="10"/>
      <c r="G405" s="10"/>
      <c r="H405" s="10"/>
      <c r="I405" s="10"/>
      <c r="J405" s="10">
        <v>0</v>
      </c>
      <c r="U405" s="8"/>
    </row>
    <row r="406" spans="1:33" x14ac:dyDescent="0.25">
      <c r="A406" s="3"/>
      <c r="B406" t="s">
        <v>622</v>
      </c>
      <c r="F406" s="10"/>
      <c r="G406" s="10">
        <v>40600</v>
      </c>
      <c r="H406" s="10"/>
      <c r="I406" s="10"/>
      <c r="J406" s="10"/>
      <c r="U406" s="8"/>
    </row>
    <row r="407" spans="1:33" x14ac:dyDescent="0.25">
      <c r="A407" s="3"/>
      <c r="B407" t="s">
        <v>603</v>
      </c>
      <c r="F407" s="10"/>
      <c r="G407" s="10"/>
      <c r="H407" s="10"/>
      <c r="I407" s="10"/>
      <c r="J407" s="10">
        <v>42358</v>
      </c>
      <c r="U407" s="8"/>
    </row>
    <row r="408" spans="1:33" x14ac:dyDescent="0.25">
      <c r="A408" s="3"/>
      <c r="B408" t="s">
        <v>596</v>
      </c>
      <c r="F408" s="10"/>
      <c r="G408" s="10"/>
      <c r="H408" s="10"/>
      <c r="I408" s="10"/>
      <c r="J408" s="10">
        <v>60000</v>
      </c>
      <c r="U408" s="8"/>
    </row>
    <row r="409" spans="1:33" x14ac:dyDescent="0.25">
      <c r="A409" s="3"/>
      <c r="F409" s="10"/>
      <c r="G409" s="9">
        <f>SUM(G405:G408)</f>
        <v>40600</v>
      </c>
      <c r="H409" s="10"/>
      <c r="I409" s="10"/>
      <c r="J409" s="9">
        <f>SUM(J405:J408)</f>
        <v>102358</v>
      </c>
      <c r="U409" s="8"/>
    </row>
    <row r="410" spans="1:33" x14ac:dyDescent="0.25">
      <c r="A410" s="3" t="s">
        <v>67</v>
      </c>
      <c r="F410" s="10"/>
      <c r="G410" s="10"/>
      <c r="H410" s="10"/>
      <c r="I410" s="10"/>
      <c r="J410" s="10"/>
      <c r="U410" s="8" t="e">
        <f>U400-U402</f>
        <v>#REF!</v>
      </c>
    </row>
    <row r="411" spans="1:33" x14ac:dyDescent="0.25">
      <c r="A411" s="26" t="s">
        <v>611</v>
      </c>
      <c r="F411" s="10"/>
      <c r="G411" s="88">
        <v>13927.94</v>
      </c>
      <c r="H411" s="10"/>
      <c r="I411" s="10"/>
      <c r="J411" s="10">
        <v>4616</v>
      </c>
      <c r="U411" s="8"/>
    </row>
    <row r="412" spans="1:33" x14ac:dyDescent="0.25">
      <c r="A412" s="26" t="s">
        <v>495</v>
      </c>
      <c r="F412" s="10"/>
      <c r="G412" s="10">
        <f>9485.69+18581.77+33538.83+2000</f>
        <v>63606.29</v>
      </c>
      <c r="H412" s="10"/>
      <c r="I412" s="10"/>
      <c r="J412" s="10">
        <v>39547</v>
      </c>
    </row>
    <row r="413" spans="1:33" x14ac:dyDescent="0.25">
      <c r="A413" s="26"/>
      <c r="F413" s="10"/>
      <c r="G413" s="9">
        <f>SUM(G411:G412)</f>
        <v>77534.23</v>
      </c>
      <c r="H413" s="10"/>
      <c r="I413" s="10"/>
      <c r="J413" s="9">
        <f>SUM(J411:J412)</f>
        <v>44163</v>
      </c>
    </row>
    <row r="414" spans="1:33" hidden="1" x14ac:dyDescent="0.25">
      <c r="A414" s="26"/>
      <c r="F414" s="10"/>
      <c r="G414" s="10"/>
      <c r="H414" s="10"/>
      <c r="I414" s="10"/>
      <c r="J414" s="10"/>
    </row>
    <row r="415" spans="1:33" x14ac:dyDescent="0.25">
      <c r="A415" s="26"/>
      <c r="F415" s="10"/>
      <c r="G415" s="10"/>
      <c r="H415" s="10"/>
      <c r="I415" s="10"/>
      <c r="J415" s="10"/>
    </row>
    <row r="416" spans="1:33" x14ac:dyDescent="0.25">
      <c r="A416" s="3" t="s">
        <v>68</v>
      </c>
      <c r="F416" s="10"/>
      <c r="G416" s="9">
        <f>G409-G413</f>
        <v>-36934.229999999996</v>
      </c>
      <c r="H416" s="10"/>
      <c r="I416" s="10"/>
      <c r="J416" s="9">
        <f>J409-J413</f>
        <v>58195</v>
      </c>
    </row>
    <row r="417" spans="1:21" x14ac:dyDescent="0.25">
      <c r="A417" s="28" t="s">
        <v>162</v>
      </c>
      <c r="F417" s="10"/>
      <c r="G417" s="10">
        <f>G395+G401+G416</f>
        <v>111045.7900000002</v>
      </c>
      <c r="H417" s="10"/>
      <c r="I417" s="10"/>
      <c r="J417" s="10">
        <v>106155</v>
      </c>
    </row>
    <row r="418" spans="1:21" x14ac:dyDescent="0.25">
      <c r="A418" s="29" t="s">
        <v>163</v>
      </c>
      <c r="F418" s="10"/>
      <c r="G418" s="10">
        <f>J419</f>
        <v>159706</v>
      </c>
      <c r="H418" s="10"/>
      <c r="I418" s="10"/>
      <c r="J418" s="10">
        <v>53551</v>
      </c>
    </row>
    <row r="419" spans="1:21" x14ac:dyDescent="0.25">
      <c r="A419" s="28" t="s">
        <v>164</v>
      </c>
      <c r="F419" s="10"/>
      <c r="G419" s="9">
        <f>G418+G417</f>
        <v>270751.79000000021</v>
      </c>
      <c r="H419" s="10"/>
      <c r="I419" s="10"/>
      <c r="J419" s="9">
        <f>J418+J417</f>
        <v>159706</v>
      </c>
      <c r="U419" s="30">
        <f>G419-F306</f>
        <v>-9.999999834690243E-3</v>
      </c>
    </row>
    <row r="420" spans="1:21" x14ac:dyDescent="0.25">
      <c r="A420" s="28"/>
      <c r="F420" s="10"/>
      <c r="G420" s="10"/>
      <c r="H420" s="10"/>
      <c r="I420" s="10"/>
      <c r="J420" s="10"/>
      <c r="U420" s="30"/>
    </row>
    <row r="421" spans="1:21" x14ac:dyDescent="0.25">
      <c r="A421" s="28"/>
      <c r="F421" s="10"/>
      <c r="G421" s="10"/>
      <c r="H421" s="10"/>
      <c r="I421" s="10"/>
      <c r="J421" s="10"/>
      <c r="U421" s="30"/>
    </row>
    <row r="422" spans="1:21" hidden="1" x14ac:dyDescent="0.25">
      <c r="A422" s="28"/>
      <c r="F422" s="12"/>
      <c r="G422" s="12"/>
      <c r="H422" s="12"/>
      <c r="I422" s="12"/>
      <c r="J422" s="12"/>
      <c r="U422" s="30"/>
    </row>
    <row r="423" spans="1:21" x14ac:dyDescent="0.25">
      <c r="A423" s="28"/>
      <c r="F423" s="12"/>
      <c r="G423" s="12"/>
      <c r="H423" s="12"/>
      <c r="I423" s="12"/>
      <c r="J423" s="12"/>
      <c r="U423" s="30" t="e">
        <f>F325-I325-G269-G274+G219+G218-#REF!</f>
        <v>#REF!</v>
      </c>
    </row>
    <row r="424" spans="1:21" x14ac:dyDescent="0.25">
      <c r="A424" s="28"/>
      <c r="F424" s="12"/>
      <c r="G424" s="12"/>
      <c r="H424" s="12"/>
      <c r="I424" s="12"/>
      <c r="J424" s="12"/>
      <c r="U424" s="30"/>
    </row>
    <row r="425" spans="1:21" x14ac:dyDescent="0.25">
      <c r="A425" s="28"/>
      <c r="F425" s="12"/>
      <c r="G425" s="12"/>
      <c r="H425" s="12"/>
      <c r="I425" s="12"/>
      <c r="J425" s="12"/>
      <c r="U425" s="30"/>
    </row>
    <row r="426" spans="1:21" x14ac:dyDescent="0.25">
      <c r="A426" s="28"/>
      <c r="F426" s="12"/>
      <c r="G426" s="12"/>
      <c r="H426" s="12"/>
      <c r="I426" s="12"/>
      <c r="J426" s="12"/>
      <c r="U426" s="30"/>
    </row>
    <row r="427" spans="1:21" x14ac:dyDescent="0.25">
      <c r="A427" s="28"/>
      <c r="F427" s="12"/>
      <c r="G427" s="12"/>
      <c r="H427" s="12"/>
      <c r="I427" s="12"/>
      <c r="J427" s="12"/>
      <c r="U427" s="30"/>
    </row>
    <row r="428" spans="1:21" hidden="1" x14ac:dyDescent="0.25">
      <c r="A428" s="28"/>
      <c r="F428" s="12"/>
      <c r="G428" s="12"/>
      <c r="H428" s="12"/>
      <c r="I428" s="12"/>
      <c r="J428" s="12"/>
      <c r="U428" s="30"/>
    </row>
    <row r="429" spans="1:21" hidden="1" x14ac:dyDescent="0.25">
      <c r="A429" s="28"/>
      <c r="F429" s="12"/>
      <c r="G429" s="12"/>
      <c r="H429" s="12"/>
      <c r="I429" s="12"/>
      <c r="J429" s="12"/>
      <c r="U429" s="30"/>
    </row>
    <row r="430" spans="1:21" hidden="1" x14ac:dyDescent="0.25">
      <c r="A430" s="28"/>
      <c r="F430" s="12"/>
      <c r="G430" s="12"/>
      <c r="H430" s="12"/>
      <c r="I430" s="12"/>
      <c r="J430" s="12"/>
      <c r="U430" s="30"/>
    </row>
    <row r="431" spans="1:21" hidden="1" x14ac:dyDescent="0.25">
      <c r="A431" s="28"/>
      <c r="F431" s="12"/>
      <c r="G431" s="12"/>
      <c r="H431" s="12"/>
      <c r="I431" s="12"/>
      <c r="J431" s="12"/>
      <c r="U431" s="30"/>
    </row>
    <row r="432" spans="1:21" x14ac:dyDescent="0.25">
      <c r="A432" s="28"/>
      <c r="F432" s="12"/>
      <c r="G432" s="12"/>
      <c r="H432" s="12"/>
      <c r="I432" s="12"/>
      <c r="J432" s="12"/>
      <c r="U432" s="30"/>
    </row>
    <row r="433" spans="1:21" x14ac:dyDescent="0.25">
      <c r="A433" s="28"/>
      <c r="F433" s="12"/>
      <c r="G433" s="12"/>
      <c r="H433" s="12"/>
      <c r="I433" s="12"/>
      <c r="J433" s="12"/>
      <c r="U433" s="30"/>
    </row>
    <row r="434" spans="1:21" x14ac:dyDescent="0.25">
      <c r="G434" s="12"/>
      <c r="J434" s="10"/>
    </row>
    <row r="435" spans="1:21" x14ac:dyDescent="0.25">
      <c r="A435" t="s">
        <v>54</v>
      </c>
      <c r="G435" s="12"/>
      <c r="J435" s="10"/>
    </row>
    <row r="436" spans="1:21" x14ac:dyDescent="0.25">
      <c r="A436" s="11" t="s">
        <v>55</v>
      </c>
      <c r="G436" s="12"/>
      <c r="J436" s="10"/>
    </row>
    <row r="437" spans="1:21" ht="18.75" x14ac:dyDescent="0.3">
      <c r="A437" s="108" t="s">
        <v>607</v>
      </c>
      <c r="B437" s="108"/>
      <c r="C437" s="108"/>
      <c r="D437" s="108"/>
      <c r="E437" s="108"/>
      <c r="F437" s="108"/>
      <c r="G437" s="108"/>
      <c r="H437" s="108"/>
      <c r="I437" s="108"/>
      <c r="J437" s="108"/>
    </row>
    <row r="438" spans="1:21" ht="15.75" x14ac:dyDescent="0.25">
      <c r="A438" s="106" t="s">
        <v>69</v>
      </c>
      <c r="B438" s="106"/>
      <c r="C438" s="106"/>
      <c r="D438" s="106"/>
      <c r="E438" s="106"/>
      <c r="F438" s="106"/>
      <c r="G438" s="106"/>
      <c r="H438" s="106"/>
      <c r="I438" s="106"/>
      <c r="J438" s="106"/>
    </row>
    <row r="439" spans="1:21" x14ac:dyDescent="0.25">
      <c r="A439" s="107" t="str">
        <f>$A$3</f>
        <v>FOR THE YEAR ENDED 31 March 2021</v>
      </c>
      <c r="B439" s="107"/>
      <c r="C439" s="107"/>
      <c r="D439" s="107"/>
      <c r="E439" s="107"/>
      <c r="F439" s="107"/>
      <c r="G439" s="107"/>
      <c r="H439" s="107"/>
      <c r="I439" s="107"/>
      <c r="J439" s="107"/>
    </row>
    <row r="440" spans="1:21" x14ac:dyDescent="0.25">
      <c r="A440" s="3" t="s">
        <v>70</v>
      </c>
      <c r="G440" s="12"/>
      <c r="J440" s="10"/>
    </row>
    <row r="441" spans="1:21" x14ac:dyDescent="0.25">
      <c r="G441" s="12"/>
      <c r="J441" s="10"/>
    </row>
    <row r="442" spans="1:21" x14ac:dyDescent="0.25">
      <c r="G442" s="12"/>
      <c r="J442" s="10"/>
    </row>
    <row r="443" spans="1:21" x14ac:dyDescent="0.25">
      <c r="G443" s="12"/>
      <c r="J443" s="10"/>
    </row>
    <row r="444" spans="1:21" x14ac:dyDescent="0.25">
      <c r="G444" s="12"/>
      <c r="J444" s="10"/>
    </row>
    <row r="445" spans="1:21" x14ac:dyDescent="0.25">
      <c r="G445" s="12"/>
      <c r="J445" s="10"/>
    </row>
    <row r="446" spans="1:21" x14ac:dyDescent="0.25">
      <c r="G446" s="12"/>
      <c r="J446" s="10"/>
    </row>
    <row r="447" spans="1:21" x14ac:dyDescent="0.25">
      <c r="G447" s="12"/>
      <c r="J447" s="10"/>
    </row>
    <row r="448" spans="1:21" x14ac:dyDescent="0.25">
      <c r="G448" s="12"/>
      <c r="J448" s="10"/>
    </row>
    <row r="449" spans="1:10" x14ac:dyDescent="0.25">
      <c r="G449" s="12"/>
      <c r="J449" s="10"/>
    </row>
    <row r="450" spans="1:10" x14ac:dyDescent="0.25">
      <c r="G450" s="12"/>
      <c r="J450" s="10"/>
    </row>
    <row r="451" spans="1:10" x14ac:dyDescent="0.25">
      <c r="G451" s="12"/>
      <c r="J451" s="10"/>
    </row>
    <row r="452" spans="1:10" x14ac:dyDescent="0.25">
      <c r="A452" s="3" t="s">
        <v>168</v>
      </c>
      <c r="G452" s="12"/>
      <c r="J452" s="10"/>
    </row>
    <row r="453" spans="1:10" x14ac:dyDescent="0.25">
      <c r="B453" t="s">
        <v>150</v>
      </c>
      <c r="G453" s="12"/>
      <c r="J453" s="10"/>
    </row>
    <row r="454" spans="1:10" x14ac:dyDescent="0.25">
      <c r="A454" s="3" t="s">
        <v>71</v>
      </c>
      <c r="G454" s="12"/>
      <c r="J454" s="10"/>
    </row>
    <row r="455" spans="1:10" x14ac:dyDescent="0.25">
      <c r="B455" t="s">
        <v>72</v>
      </c>
      <c r="G455" s="12"/>
      <c r="J455" s="10"/>
    </row>
    <row r="456" spans="1:10" x14ac:dyDescent="0.25">
      <c r="B456" t="s">
        <v>178</v>
      </c>
      <c r="G456" s="12"/>
      <c r="J456" s="10"/>
    </row>
    <row r="457" spans="1:10" x14ac:dyDescent="0.25">
      <c r="A457" s="3" t="s">
        <v>73</v>
      </c>
      <c r="G457" s="12"/>
      <c r="J457" s="10"/>
    </row>
    <row r="458" spans="1:10" x14ac:dyDescent="0.25">
      <c r="A458" s="3"/>
      <c r="B458" t="s">
        <v>557</v>
      </c>
      <c r="G458" s="12"/>
      <c r="J458" s="10"/>
    </row>
    <row r="459" spans="1:10" x14ac:dyDescent="0.25">
      <c r="A459" s="3"/>
      <c r="B459" t="s">
        <v>528</v>
      </c>
      <c r="G459" s="12"/>
      <c r="J459" s="10"/>
    </row>
    <row r="460" spans="1:10" x14ac:dyDescent="0.25">
      <c r="B460" s="11" t="s">
        <v>505</v>
      </c>
      <c r="G460" s="12"/>
      <c r="J460" s="10"/>
    </row>
    <row r="461" spans="1:10" x14ac:dyDescent="0.25">
      <c r="B461" s="11" t="s">
        <v>198</v>
      </c>
      <c r="G461" s="12"/>
      <c r="J461" s="10"/>
    </row>
    <row r="462" spans="1:10" x14ac:dyDescent="0.25">
      <c r="A462" s="3" t="s">
        <v>59</v>
      </c>
      <c r="G462" s="12"/>
    </row>
    <row r="463" spans="1:10" ht="30" customHeight="1" x14ac:dyDescent="0.25">
      <c r="B463" s="105" t="s">
        <v>632</v>
      </c>
      <c r="C463" s="105"/>
      <c r="D463" s="105"/>
      <c r="E463" s="105"/>
      <c r="F463" s="105"/>
      <c r="G463" s="105"/>
      <c r="H463" s="105"/>
      <c r="I463" s="105"/>
      <c r="J463" s="105"/>
    </row>
    <row r="464" spans="1:10" x14ac:dyDescent="0.25">
      <c r="A464" s="3" t="s">
        <v>74</v>
      </c>
      <c r="G464" s="12"/>
      <c r="J464" s="10"/>
    </row>
    <row r="465" spans="1:10" ht="31.5" customHeight="1" x14ac:dyDescent="0.25">
      <c r="B465" s="105" t="s">
        <v>630</v>
      </c>
      <c r="C465" s="105"/>
      <c r="D465" s="105"/>
      <c r="E465" s="105"/>
      <c r="F465" s="105"/>
      <c r="G465" s="105"/>
      <c r="H465" s="105"/>
      <c r="I465" s="105"/>
      <c r="J465" s="105"/>
    </row>
    <row r="466" spans="1:10" ht="63.75" customHeight="1" x14ac:dyDescent="0.25">
      <c r="B466" s="105" t="s">
        <v>631</v>
      </c>
      <c r="C466" s="105"/>
      <c r="D466" s="105"/>
      <c r="E466" s="105"/>
      <c r="F466" s="105"/>
      <c r="G466" s="105"/>
      <c r="H466" s="105"/>
      <c r="I466" s="105"/>
      <c r="J466" s="105"/>
    </row>
    <row r="467" spans="1:10" x14ac:dyDescent="0.25">
      <c r="A467" s="3" t="s">
        <v>151</v>
      </c>
      <c r="G467" s="12"/>
      <c r="J467" s="10"/>
    </row>
    <row r="468" spans="1:10" x14ac:dyDescent="0.25">
      <c r="B468" s="109" t="s">
        <v>614</v>
      </c>
      <c r="C468" s="109"/>
      <c r="D468" s="109"/>
      <c r="E468" s="109"/>
      <c r="F468" s="109"/>
      <c r="G468" s="109"/>
      <c r="H468" s="109"/>
      <c r="I468" s="109"/>
      <c r="J468" s="109"/>
    </row>
    <row r="469" spans="1:10" x14ac:dyDescent="0.25">
      <c r="B469" s="109"/>
      <c r="C469" s="109"/>
      <c r="D469" s="109"/>
      <c r="E469" s="109"/>
      <c r="F469" s="109"/>
      <c r="G469" s="109"/>
      <c r="H469" s="109"/>
      <c r="I469" s="109"/>
      <c r="J469" s="109"/>
    </row>
    <row r="470" spans="1:10" x14ac:dyDescent="0.25">
      <c r="B470" s="109"/>
      <c r="C470" s="109"/>
      <c r="D470" s="109"/>
      <c r="E470" s="109"/>
      <c r="F470" s="109"/>
      <c r="G470" s="109"/>
      <c r="H470" s="109"/>
      <c r="I470" s="109"/>
      <c r="J470" s="109"/>
    </row>
    <row r="471" spans="1:10" ht="15" customHeight="1" x14ac:dyDescent="0.25">
      <c r="B471" s="109"/>
      <c r="C471" s="109"/>
      <c r="D471" s="109"/>
      <c r="E471" s="109"/>
      <c r="F471" s="109"/>
      <c r="G471" s="109"/>
      <c r="H471" s="109"/>
      <c r="I471" s="109"/>
      <c r="J471" s="109"/>
    </row>
    <row r="473" spans="1:10" x14ac:dyDescent="0.25">
      <c r="A473" s="3" t="s">
        <v>75</v>
      </c>
      <c r="G473" s="12"/>
      <c r="J473" s="10"/>
    </row>
    <row r="474" spans="1:10" ht="31.5" customHeight="1" x14ac:dyDescent="0.25">
      <c r="B474" s="109" t="s">
        <v>154</v>
      </c>
      <c r="C474" s="109"/>
      <c r="D474" s="109"/>
      <c r="E474" s="109"/>
      <c r="F474" s="109"/>
      <c r="G474" s="109"/>
      <c r="H474" s="109"/>
      <c r="I474" s="109"/>
      <c r="J474" s="109"/>
    </row>
    <row r="475" spans="1:10" x14ac:dyDescent="0.25">
      <c r="B475" s="48"/>
      <c r="C475" s="48"/>
      <c r="D475" s="48"/>
      <c r="E475" s="48"/>
      <c r="F475" s="48"/>
      <c r="G475" s="48"/>
      <c r="H475" s="48"/>
      <c r="I475" s="48"/>
      <c r="J475" s="48"/>
    </row>
    <row r="476" spans="1:10" ht="15" customHeight="1" x14ac:dyDescent="0.25">
      <c r="A476" s="3" t="s">
        <v>175</v>
      </c>
      <c r="B476" s="11"/>
      <c r="G476" s="12"/>
      <c r="J476" s="10"/>
    </row>
    <row r="477" spans="1:10" x14ac:dyDescent="0.25">
      <c r="A477" s="3"/>
      <c r="B477" s="11" t="s">
        <v>176</v>
      </c>
      <c r="G477" s="12"/>
      <c r="J477" s="10"/>
    </row>
    <row r="478" spans="1:10" x14ac:dyDescent="0.25">
      <c r="B478" s="11" t="s">
        <v>177</v>
      </c>
      <c r="G478" s="12"/>
      <c r="J478" s="10"/>
    </row>
    <row r="480" spans="1:10" ht="15" customHeight="1" x14ac:dyDescent="0.25"/>
    <row r="481" spans="1:10" ht="18.75" x14ac:dyDescent="0.3">
      <c r="A481" s="108" t="s">
        <v>607</v>
      </c>
      <c r="B481" s="108"/>
      <c r="C481" s="108"/>
      <c r="D481" s="108"/>
      <c r="E481" s="108"/>
      <c r="F481" s="108"/>
      <c r="G481" s="108"/>
      <c r="H481" s="108"/>
      <c r="I481" s="108"/>
      <c r="J481" s="108"/>
    </row>
    <row r="482" spans="1:10" ht="15.75" x14ac:dyDescent="0.25">
      <c r="A482" s="106" t="s">
        <v>69</v>
      </c>
      <c r="B482" s="106"/>
      <c r="C482" s="106"/>
      <c r="D482" s="106"/>
      <c r="E482" s="106"/>
      <c r="F482" s="106"/>
      <c r="G482" s="106"/>
      <c r="H482" s="106"/>
      <c r="I482" s="106"/>
      <c r="J482" s="106"/>
    </row>
    <row r="483" spans="1:10" x14ac:dyDescent="0.25">
      <c r="A483" s="107" t="str">
        <f>$A$3</f>
        <v>FOR THE YEAR ENDED 31 March 2021</v>
      </c>
      <c r="B483" s="107"/>
      <c r="C483" s="107"/>
      <c r="D483" s="107"/>
      <c r="E483" s="107"/>
      <c r="F483" s="107"/>
      <c r="G483" s="107"/>
      <c r="H483" s="107"/>
      <c r="I483" s="107"/>
      <c r="J483" s="107"/>
    </row>
    <row r="484" spans="1:10" x14ac:dyDescent="0.25">
      <c r="B484" s="35"/>
      <c r="G484" s="12"/>
      <c r="J484" s="10"/>
    </row>
    <row r="485" spans="1:10" x14ac:dyDescent="0.25">
      <c r="A485" s="3" t="s">
        <v>152</v>
      </c>
      <c r="G485" s="12"/>
      <c r="J485" s="10"/>
    </row>
    <row r="486" spans="1:10" ht="31.5" customHeight="1" x14ac:dyDescent="0.25">
      <c r="B486" s="109" t="s">
        <v>153</v>
      </c>
      <c r="C486" s="109"/>
      <c r="D486" s="109"/>
      <c r="E486" s="109"/>
      <c r="F486" s="109"/>
      <c r="G486" s="109"/>
      <c r="H486" s="109"/>
      <c r="I486" s="109"/>
      <c r="J486" s="109"/>
    </row>
    <row r="487" spans="1:10" x14ac:dyDescent="0.25">
      <c r="B487" s="35"/>
      <c r="G487" s="12"/>
      <c r="J487" s="10"/>
    </row>
    <row r="488" spans="1:10" x14ac:dyDescent="0.25">
      <c r="A488" s="3" t="s">
        <v>231</v>
      </c>
      <c r="B488" s="35"/>
      <c r="G488" s="12"/>
      <c r="J488" s="10"/>
    </row>
    <row r="489" spans="1:10" x14ac:dyDescent="0.25">
      <c r="B489" s="35" t="s">
        <v>497</v>
      </c>
      <c r="G489" s="12"/>
      <c r="J489" s="10"/>
    </row>
    <row r="490" spans="1:10" x14ac:dyDescent="0.25">
      <c r="B490" s="35" t="s">
        <v>498</v>
      </c>
      <c r="G490" s="12"/>
      <c r="J490" s="10"/>
    </row>
    <row r="491" spans="1:10" x14ac:dyDescent="0.25">
      <c r="G491" s="12"/>
      <c r="J491" s="10"/>
    </row>
    <row r="492" spans="1:10" x14ac:dyDescent="0.25">
      <c r="A492" s="3" t="s">
        <v>499</v>
      </c>
      <c r="B492" s="35"/>
      <c r="G492" s="12"/>
      <c r="J492" s="10"/>
    </row>
    <row r="493" spans="1:10" x14ac:dyDescent="0.25">
      <c r="B493" s="109" t="s">
        <v>520</v>
      </c>
      <c r="C493" s="109"/>
      <c r="D493" s="109"/>
      <c r="E493" s="109"/>
      <c r="F493" s="109"/>
      <c r="G493" s="109"/>
      <c r="H493" s="109"/>
      <c r="I493" s="109"/>
      <c r="J493" s="109"/>
    </row>
    <row r="494" spans="1:10" x14ac:dyDescent="0.25">
      <c r="B494" s="109"/>
      <c r="C494" s="109"/>
      <c r="D494" s="109"/>
      <c r="E494" s="109"/>
      <c r="F494" s="109"/>
      <c r="G494" s="109"/>
      <c r="H494" s="109"/>
      <c r="I494" s="109"/>
      <c r="J494" s="109"/>
    </row>
    <row r="495" spans="1:10" x14ac:dyDescent="0.25">
      <c r="B495" s="109"/>
      <c r="C495" s="109"/>
      <c r="D495" s="109"/>
      <c r="E495" s="109"/>
      <c r="F495" s="109"/>
      <c r="G495" s="109"/>
      <c r="H495" s="109"/>
      <c r="I495" s="109"/>
      <c r="J495" s="109"/>
    </row>
    <row r="496" spans="1:10" x14ac:dyDescent="0.25">
      <c r="B496" s="35"/>
      <c r="G496" s="12"/>
      <c r="J496" s="10"/>
    </row>
    <row r="497" spans="1:10" x14ac:dyDescent="0.25">
      <c r="A497" s="3" t="s">
        <v>169</v>
      </c>
      <c r="G497" s="12"/>
      <c r="J497" s="10"/>
    </row>
    <row r="498" spans="1:10" x14ac:dyDescent="0.25">
      <c r="B498" t="s">
        <v>170</v>
      </c>
      <c r="G498" s="12"/>
      <c r="J498" s="10"/>
    </row>
    <row r="499" spans="1:10" x14ac:dyDescent="0.25">
      <c r="B499" t="s">
        <v>171</v>
      </c>
      <c r="G499" s="12"/>
      <c r="J499" s="10"/>
    </row>
    <row r="500" spans="1:10" x14ac:dyDescent="0.25">
      <c r="G500" s="12"/>
      <c r="J500" s="10"/>
    </row>
    <row r="501" spans="1:10" x14ac:dyDescent="0.25">
      <c r="A501" s="3" t="s">
        <v>76</v>
      </c>
      <c r="G501" s="12"/>
      <c r="J501" s="10"/>
    </row>
    <row r="502" spans="1:10" x14ac:dyDescent="0.25">
      <c r="B502" s="35" t="s">
        <v>615</v>
      </c>
      <c r="G502" s="12"/>
      <c r="J502" s="10"/>
    </row>
    <row r="503" spans="1:10" x14ac:dyDescent="0.25">
      <c r="B503" s="35" t="s">
        <v>698</v>
      </c>
      <c r="G503" s="12"/>
      <c r="J503" s="10"/>
    </row>
    <row r="504" spans="1:10" x14ac:dyDescent="0.25">
      <c r="G504" s="12"/>
      <c r="J504" s="10"/>
    </row>
    <row r="505" spans="1:10" x14ac:dyDescent="0.25">
      <c r="B505" s="35"/>
      <c r="G505" s="12"/>
      <c r="J505" s="10"/>
    </row>
    <row r="506" spans="1:10" x14ac:dyDescent="0.25">
      <c r="B506" s="35"/>
      <c r="G506" s="12"/>
      <c r="J506" s="10"/>
    </row>
    <row r="507" spans="1:10" x14ac:dyDescent="0.25">
      <c r="B507" s="35"/>
      <c r="G507" s="12"/>
      <c r="J507" s="10"/>
    </row>
    <row r="508" spans="1:10" x14ac:dyDescent="0.25">
      <c r="B508" s="35"/>
      <c r="G508" s="12"/>
      <c r="J508" s="10"/>
    </row>
    <row r="509" spans="1:10" x14ac:dyDescent="0.25">
      <c r="B509" s="35"/>
      <c r="G509" s="12"/>
      <c r="J509" s="10"/>
    </row>
    <row r="510" spans="1:10" x14ac:dyDescent="0.25">
      <c r="B510" s="35"/>
      <c r="G510" s="12"/>
      <c r="J510" s="10"/>
    </row>
    <row r="511" spans="1:10" x14ac:dyDescent="0.25">
      <c r="G511" s="12"/>
      <c r="J511" s="10"/>
    </row>
    <row r="512" spans="1:10" x14ac:dyDescent="0.25">
      <c r="G512" s="12"/>
      <c r="J512" s="10"/>
    </row>
    <row r="513" spans="1:10" x14ac:dyDescent="0.25">
      <c r="G513" s="12"/>
      <c r="J513" s="10"/>
    </row>
    <row r="514" spans="1:10" x14ac:dyDescent="0.25">
      <c r="G514" s="12"/>
      <c r="J514" s="10"/>
    </row>
    <row r="515" spans="1:10" x14ac:dyDescent="0.25">
      <c r="G515" s="12"/>
      <c r="J515" s="10"/>
    </row>
    <row r="516" spans="1:10" x14ac:dyDescent="0.25">
      <c r="B516" s="35"/>
      <c r="G516" s="12"/>
      <c r="J516" s="10"/>
    </row>
    <row r="517" spans="1:10" x14ac:dyDescent="0.25">
      <c r="B517" s="35"/>
      <c r="G517" s="12"/>
      <c r="J517" s="10"/>
    </row>
    <row r="518" spans="1:10" x14ac:dyDescent="0.25">
      <c r="B518" s="35"/>
      <c r="G518" s="12"/>
      <c r="J518" s="10"/>
    </row>
    <row r="519" spans="1:10" x14ac:dyDescent="0.25">
      <c r="B519" s="35"/>
      <c r="G519" s="12"/>
      <c r="J519" s="10"/>
    </row>
    <row r="520" spans="1:10" x14ac:dyDescent="0.25">
      <c r="B520" s="35"/>
      <c r="G520" s="12"/>
      <c r="J520" s="10"/>
    </row>
    <row r="521" spans="1:10" x14ac:dyDescent="0.25">
      <c r="B521" s="35"/>
      <c r="G521" s="12"/>
      <c r="J521" s="10"/>
    </row>
    <row r="522" spans="1:10" x14ac:dyDescent="0.25">
      <c r="B522" s="35"/>
      <c r="G522" s="12"/>
      <c r="J522" s="10"/>
    </row>
    <row r="523" spans="1:10" x14ac:dyDescent="0.25">
      <c r="B523" s="35"/>
      <c r="G523" s="12"/>
      <c r="J523" s="10"/>
    </row>
    <row r="524" spans="1:10" x14ac:dyDescent="0.25">
      <c r="B524" s="35"/>
      <c r="G524" s="12"/>
      <c r="J524" s="10"/>
    </row>
    <row r="525" spans="1:10" x14ac:dyDescent="0.25">
      <c r="B525" s="35"/>
      <c r="G525" s="12"/>
      <c r="J525" s="10"/>
    </row>
    <row r="526" spans="1:10" x14ac:dyDescent="0.25">
      <c r="B526" s="35"/>
      <c r="G526" s="12"/>
      <c r="J526" s="10"/>
    </row>
    <row r="527" spans="1:10" x14ac:dyDescent="0.25">
      <c r="B527" s="35"/>
      <c r="G527" s="12"/>
      <c r="J527" s="10"/>
    </row>
    <row r="528" spans="1:10" ht="18.75" x14ac:dyDescent="0.3">
      <c r="A528" s="108" t="s">
        <v>607</v>
      </c>
      <c r="B528" s="108"/>
      <c r="C528" s="108"/>
      <c r="D528" s="108"/>
      <c r="E528" s="108"/>
      <c r="F528" s="108"/>
      <c r="G528" s="108"/>
      <c r="H528" s="108"/>
      <c r="I528" s="108"/>
      <c r="J528" s="108"/>
    </row>
    <row r="529" spans="1:21" ht="15.75" x14ac:dyDescent="0.25">
      <c r="A529" s="106" t="s">
        <v>77</v>
      </c>
      <c r="B529" s="106"/>
      <c r="C529" s="106"/>
      <c r="D529" s="106"/>
      <c r="E529" s="106"/>
      <c r="F529" s="106"/>
      <c r="G529" s="106"/>
      <c r="H529" s="106"/>
      <c r="I529" s="106"/>
      <c r="J529" s="106"/>
    </row>
    <row r="530" spans="1:21" x14ac:dyDescent="0.25">
      <c r="A530" s="107" t="str">
        <f>$A$3</f>
        <v>FOR THE YEAR ENDED 31 March 2021</v>
      </c>
      <c r="B530" s="107"/>
      <c r="C530" s="107"/>
      <c r="D530" s="107"/>
      <c r="E530" s="107"/>
      <c r="F530" s="107"/>
      <c r="G530" s="107"/>
      <c r="H530" s="107"/>
      <c r="I530" s="107"/>
      <c r="J530" s="107"/>
    </row>
    <row r="531" spans="1:21" x14ac:dyDescent="0.25">
      <c r="A531" s="3" t="s">
        <v>78</v>
      </c>
      <c r="G531" s="12"/>
      <c r="J531" s="10"/>
    </row>
    <row r="532" spans="1:21" x14ac:dyDescent="0.25">
      <c r="F532" s="107" t="s">
        <v>26</v>
      </c>
      <c r="G532" s="107"/>
      <c r="H532" s="5"/>
      <c r="I532" s="107" t="s">
        <v>27</v>
      </c>
      <c r="J532" s="107"/>
    </row>
    <row r="533" spans="1:21" x14ac:dyDescent="0.25">
      <c r="F533" s="5" t="s">
        <v>30</v>
      </c>
      <c r="G533" s="5" t="s">
        <v>30</v>
      </c>
      <c r="H533" s="5"/>
      <c r="I533" s="5" t="s">
        <v>30</v>
      </c>
      <c r="J533" s="5" t="s">
        <v>30</v>
      </c>
    </row>
    <row r="534" spans="1:21" ht="5.25" customHeight="1" x14ac:dyDescent="0.25">
      <c r="G534" s="12"/>
      <c r="J534" s="10"/>
    </row>
    <row r="535" spans="1:21" x14ac:dyDescent="0.25">
      <c r="B535" s="7" t="s">
        <v>79</v>
      </c>
      <c r="G535" s="12"/>
      <c r="J535" s="10"/>
    </row>
    <row r="536" spans="1:21" x14ac:dyDescent="0.25">
      <c r="C536" t="s">
        <v>80</v>
      </c>
      <c r="F536" s="56"/>
      <c r="G536" s="10">
        <f>601170+2108</f>
        <v>603278</v>
      </c>
      <c r="H536" s="56"/>
      <c r="I536" s="56"/>
      <c r="J536" s="10">
        <v>769779.3</v>
      </c>
      <c r="N536" s="17" t="s">
        <v>270</v>
      </c>
      <c r="O536" s="17" t="s">
        <v>271</v>
      </c>
      <c r="P536" s="17" t="s">
        <v>272</v>
      </c>
      <c r="T536" s="22" t="s">
        <v>361</v>
      </c>
    </row>
    <row r="537" spans="1:21" ht="7.5" customHeight="1" x14ac:dyDescent="0.25">
      <c r="F537" s="56"/>
      <c r="G537" s="10"/>
      <c r="H537" s="56"/>
      <c r="I537" s="56"/>
      <c r="J537" s="10"/>
    </row>
    <row r="538" spans="1:21" x14ac:dyDescent="0.25">
      <c r="C538" t="s">
        <v>81</v>
      </c>
      <c r="F538" s="56"/>
      <c r="G538" s="10"/>
      <c r="H538" s="56"/>
      <c r="I538" s="56"/>
      <c r="J538" s="10"/>
    </row>
    <row r="539" spans="1:21" x14ac:dyDescent="0.25">
      <c r="D539" t="s">
        <v>82</v>
      </c>
      <c r="F539" s="59">
        <v>19347</v>
      </c>
      <c r="G539" s="10"/>
      <c r="H539" s="56"/>
      <c r="I539" s="10">
        <v>13002.019999999993</v>
      </c>
      <c r="J539" s="10"/>
      <c r="N539" s="17" t="s">
        <v>235</v>
      </c>
      <c r="U539">
        <f>IF(ISNA(VLOOKUP(N539,Colin!$E$5:$J$19132,6,FALSE)),0,VLOOKUP(N539,Colin!$E$5:$J$19132,6,FALSE))</f>
        <v>0</v>
      </c>
    </row>
    <row r="540" spans="1:21" x14ac:dyDescent="0.25">
      <c r="D540" t="s">
        <v>124</v>
      </c>
      <c r="F540" s="59">
        <f>269748-158.5</f>
        <v>269589.5</v>
      </c>
      <c r="G540" s="56"/>
      <c r="H540" s="56"/>
      <c r="I540" s="10">
        <v>318247.21000000002</v>
      </c>
      <c r="J540" s="10"/>
      <c r="N540" s="17" t="s">
        <v>309</v>
      </c>
    </row>
    <row r="541" spans="1:21" x14ac:dyDescent="0.25">
      <c r="D541" t="s">
        <v>83</v>
      </c>
      <c r="F541" s="60">
        <v>-22703.5</v>
      </c>
      <c r="G541" s="10"/>
      <c r="H541" s="56"/>
      <c r="I541" s="16">
        <v>-19346.639999999992</v>
      </c>
      <c r="J541" s="10"/>
      <c r="N541" s="17" t="s">
        <v>235</v>
      </c>
    </row>
    <row r="542" spans="1:21" x14ac:dyDescent="0.25">
      <c r="F542" s="56"/>
      <c r="G542" s="16">
        <f>SUM(F539:F541)</f>
        <v>266233</v>
      </c>
      <c r="H542" s="56"/>
      <c r="I542" s="56"/>
      <c r="J542" s="16">
        <f>SUM(I539:I541)</f>
        <v>311902.59000000003</v>
      </c>
    </row>
    <row r="543" spans="1:21" x14ac:dyDescent="0.25">
      <c r="C543" t="s">
        <v>84</v>
      </c>
      <c r="F543" s="61">
        <f>G543/G536</f>
        <v>0.55868936046068318</v>
      </c>
      <c r="G543" s="10">
        <f>G536-G542</f>
        <v>337045</v>
      </c>
      <c r="H543" s="56"/>
      <c r="I543" s="14">
        <f>J543/J536</f>
        <v>0.59481556596806384</v>
      </c>
      <c r="J543" s="10">
        <f>J536-J542</f>
        <v>457876.71</v>
      </c>
      <c r="U543">
        <f>F539+F541</f>
        <v>-3356.5</v>
      </c>
    </row>
    <row r="544" spans="1:21" x14ac:dyDescent="0.25">
      <c r="C544" t="s">
        <v>85</v>
      </c>
      <c r="F544" s="10">
        <v>109660</v>
      </c>
      <c r="G544" s="56"/>
      <c r="H544" s="56"/>
      <c r="I544" s="10">
        <v>143381.84999999998</v>
      </c>
      <c r="J544" s="10"/>
      <c r="N544" s="17" t="s">
        <v>323</v>
      </c>
    </row>
    <row r="545" spans="2:21" x14ac:dyDescent="0.25">
      <c r="C545" s="20" t="s">
        <v>325</v>
      </c>
      <c r="F545" s="10">
        <v>2956</v>
      </c>
      <c r="G545" s="56"/>
      <c r="H545" s="56"/>
      <c r="I545" s="10">
        <v>3001.29</v>
      </c>
      <c r="J545" s="10"/>
      <c r="N545" s="17" t="s">
        <v>324</v>
      </c>
    </row>
    <row r="546" spans="2:21" x14ac:dyDescent="0.25">
      <c r="C546" s="20" t="s">
        <v>328</v>
      </c>
      <c r="F546" s="10">
        <v>1006</v>
      </c>
      <c r="G546" s="56"/>
      <c r="H546" s="56"/>
      <c r="I546" s="10">
        <v>1297.3600000000001</v>
      </c>
      <c r="J546" s="10"/>
      <c r="N546" s="17" t="s">
        <v>326</v>
      </c>
      <c r="O546" s="17" t="s">
        <v>330</v>
      </c>
    </row>
    <row r="547" spans="2:21" x14ac:dyDescent="0.25">
      <c r="C547" s="20" t="s">
        <v>125</v>
      </c>
      <c r="F547" s="10">
        <v>485</v>
      </c>
      <c r="G547" s="56"/>
      <c r="H547" s="56"/>
      <c r="I547" s="10">
        <v>3361.5199999999995</v>
      </c>
      <c r="J547" s="10"/>
      <c r="N547" s="17" t="s">
        <v>327</v>
      </c>
      <c r="O547" s="17" t="s">
        <v>329</v>
      </c>
      <c r="P547" s="17" t="s">
        <v>569</v>
      </c>
    </row>
    <row r="548" spans="2:21" x14ac:dyDescent="0.25">
      <c r="F548" s="24"/>
      <c r="G548" s="10">
        <f>SUM(F544:F547)</f>
        <v>114107</v>
      </c>
      <c r="H548" s="56"/>
      <c r="I548" s="24"/>
      <c r="J548" s="10">
        <f>SUM(I544:I547)</f>
        <v>151042.01999999996</v>
      </c>
    </row>
    <row r="549" spans="2:21" x14ac:dyDescent="0.25">
      <c r="C549" t="s">
        <v>86</v>
      </c>
      <c r="F549" s="56"/>
      <c r="G549" s="9">
        <f>G543-G548</f>
        <v>222938</v>
      </c>
      <c r="H549" s="56"/>
      <c r="I549" s="56"/>
      <c r="J549" s="9">
        <f>J543-J548</f>
        <v>306834.69000000006</v>
      </c>
    </row>
    <row r="550" spans="2:21" x14ac:dyDescent="0.25">
      <c r="F550" s="56"/>
      <c r="G550" s="10"/>
      <c r="H550" s="56"/>
      <c r="I550" s="56"/>
      <c r="J550" s="10"/>
    </row>
    <row r="551" spans="2:21" x14ac:dyDescent="0.25">
      <c r="F551" s="56"/>
      <c r="G551" s="10"/>
      <c r="H551" s="56"/>
      <c r="I551" s="56"/>
      <c r="J551" s="10"/>
    </row>
    <row r="552" spans="2:21" x14ac:dyDescent="0.25">
      <c r="B552" s="7" t="s">
        <v>694</v>
      </c>
      <c r="F552" s="56"/>
      <c r="G552" s="10"/>
      <c r="H552" s="56"/>
      <c r="I552" s="56"/>
      <c r="J552" s="10"/>
    </row>
    <row r="553" spans="2:21" x14ac:dyDescent="0.25">
      <c r="C553" t="s">
        <v>117</v>
      </c>
      <c r="F553" s="56"/>
      <c r="G553" s="10">
        <v>419044</v>
      </c>
      <c r="H553" s="56"/>
      <c r="I553" s="56"/>
      <c r="J553" s="10">
        <v>414038</v>
      </c>
      <c r="N553" s="17" t="s">
        <v>273</v>
      </c>
      <c r="O553" s="17" t="s">
        <v>291</v>
      </c>
    </row>
    <row r="554" spans="2:21" x14ac:dyDescent="0.25">
      <c r="F554" s="56"/>
      <c r="G554" s="10"/>
      <c r="H554" s="56"/>
      <c r="I554" s="56"/>
      <c r="J554" s="10"/>
    </row>
    <row r="555" spans="2:21" x14ac:dyDescent="0.25">
      <c r="C555" t="s">
        <v>81</v>
      </c>
      <c r="F555" s="56"/>
      <c r="G555" s="10"/>
      <c r="H555" s="56"/>
      <c r="I555" s="56"/>
      <c r="J555" s="10"/>
    </row>
    <row r="556" spans="2:21" x14ac:dyDescent="0.25">
      <c r="D556" t="s">
        <v>82</v>
      </c>
      <c r="F556" s="10">
        <v>7258</v>
      </c>
      <c r="G556" s="10"/>
      <c r="H556" s="56"/>
      <c r="I556" s="10">
        <v>3080.8099999999995</v>
      </c>
      <c r="J556" s="10"/>
      <c r="N556" s="17" t="s">
        <v>236</v>
      </c>
      <c r="U556">
        <f>IF(ISNA(VLOOKUP(N556,Colin!$E$5:$J$19132,6,FALSE)),0,VLOOKUP(N556,Colin!$E$5:$J$19132,6,FALSE))</f>
        <v>0</v>
      </c>
    </row>
    <row r="557" spans="2:21" x14ac:dyDescent="0.25">
      <c r="D557" t="s">
        <v>434</v>
      </c>
      <c r="F557" s="10">
        <f>199878-1121</f>
        <v>198757</v>
      </c>
      <c r="G557" s="56"/>
      <c r="H557" s="56"/>
      <c r="I557" s="10">
        <v>183631.58000000002</v>
      </c>
      <c r="J557" s="10"/>
      <c r="N557" s="17" t="s">
        <v>311</v>
      </c>
    </row>
    <row r="558" spans="2:21" x14ac:dyDescent="0.25">
      <c r="D558" t="s">
        <v>83</v>
      </c>
      <c r="F558" s="16">
        <v>-11197.13</v>
      </c>
      <c r="G558" s="10"/>
      <c r="H558" s="56"/>
      <c r="I558" s="16">
        <v>-7258.23</v>
      </c>
      <c r="J558" s="10"/>
      <c r="N558" s="17" t="s">
        <v>236</v>
      </c>
    </row>
    <row r="559" spans="2:21" x14ac:dyDescent="0.25">
      <c r="F559" s="56"/>
      <c r="G559" s="16">
        <f>SUM(F556:F558)</f>
        <v>194817.87</v>
      </c>
      <c r="H559" s="56"/>
      <c r="I559" s="56"/>
      <c r="J559" s="16">
        <f>SUM(I556:I558)</f>
        <v>179454.16</v>
      </c>
    </row>
    <row r="560" spans="2:21" x14ac:dyDescent="0.25">
      <c r="C560" t="s">
        <v>84</v>
      </c>
      <c r="F560" s="61">
        <f>G560/G553</f>
        <v>0.53508970418380886</v>
      </c>
      <c r="G560" s="10">
        <f>G553-G559</f>
        <v>224226.13</v>
      </c>
      <c r="H560" s="56"/>
      <c r="I560" s="14">
        <f>J560/J553</f>
        <v>0.56657562832397024</v>
      </c>
      <c r="J560" s="10">
        <f>J553-J559</f>
        <v>234583.84</v>
      </c>
    </row>
    <row r="561" spans="1:17" x14ac:dyDescent="0.25">
      <c r="C561" t="s">
        <v>435</v>
      </c>
      <c r="F561" s="10">
        <f>149191.61+27854</f>
        <v>177045.61</v>
      </c>
      <c r="G561" s="56"/>
      <c r="H561" s="56"/>
      <c r="I561" s="10">
        <v>154479.80000000002</v>
      </c>
      <c r="J561" s="10"/>
      <c r="N561" s="17" t="s">
        <v>331</v>
      </c>
      <c r="O561" s="17" t="s">
        <v>332</v>
      </c>
    </row>
    <row r="562" spans="1:17" x14ac:dyDescent="0.25">
      <c r="C562" s="20" t="s">
        <v>338</v>
      </c>
      <c r="F562" s="10">
        <v>2957</v>
      </c>
      <c r="G562" s="56"/>
      <c r="H562" s="56"/>
      <c r="I562" s="10">
        <v>3036.9</v>
      </c>
      <c r="J562" s="10"/>
      <c r="N562" s="17" t="s">
        <v>337</v>
      </c>
    </row>
    <row r="563" spans="1:17" x14ac:dyDescent="0.25">
      <c r="C563" s="20" t="s">
        <v>444</v>
      </c>
      <c r="F563" s="10">
        <v>0</v>
      </c>
      <c r="G563" s="56"/>
      <c r="H563" s="56"/>
      <c r="I563" s="10">
        <v>3023.78</v>
      </c>
      <c r="J563" s="10"/>
      <c r="N563" s="17" t="s">
        <v>333</v>
      </c>
      <c r="O563" s="17" t="s">
        <v>335</v>
      </c>
    </row>
    <row r="564" spans="1:17" x14ac:dyDescent="0.25">
      <c r="C564" s="20" t="s">
        <v>436</v>
      </c>
      <c r="F564" s="10">
        <f>2529+4444.07+157+431+3561</f>
        <v>11122.07</v>
      </c>
      <c r="G564" s="56"/>
      <c r="H564" s="56"/>
      <c r="I564" s="10">
        <v>21607.350000000002</v>
      </c>
      <c r="J564" s="10"/>
      <c r="N564" s="17" t="s">
        <v>334</v>
      </c>
      <c r="O564" s="17" t="s">
        <v>336</v>
      </c>
      <c r="P564" s="17" t="s">
        <v>550</v>
      </c>
      <c r="Q564" s="17" t="s">
        <v>570</v>
      </c>
    </row>
    <row r="565" spans="1:17" x14ac:dyDescent="0.25">
      <c r="F565" s="24"/>
      <c r="G565" s="10">
        <f>SUM(F561:F564)</f>
        <v>191124.68</v>
      </c>
      <c r="H565" s="56"/>
      <c r="I565" s="24"/>
      <c r="J565" s="10">
        <f>SUM(I561:I564)</f>
        <v>182147.83000000002</v>
      </c>
    </row>
    <row r="566" spans="1:17" x14ac:dyDescent="0.25">
      <c r="C566" t="s">
        <v>541</v>
      </c>
      <c r="F566" s="56"/>
      <c r="G566" s="9">
        <f>G560-G565</f>
        <v>33101.450000000012</v>
      </c>
      <c r="H566" s="56"/>
      <c r="I566" s="56"/>
      <c r="J566" s="9">
        <f>J560-J565</f>
        <v>52436.00999999998</v>
      </c>
    </row>
    <row r="567" spans="1:17" x14ac:dyDescent="0.25">
      <c r="F567" s="56"/>
      <c r="G567" s="10"/>
      <c r="H567" s="56"/>
      <c r="I567" s="56"/>
      <c r="J567" s="10"/>
    </row>
    <row r="568" spans="1:17" x14ac:dyDescent="0.25">
      <c r="C568" s="15"/>
      <c r="F568" s="56"/>
      <c r="G568" s="10"/>
      <c r="H568" s="56"/>
      <c r="I568" s="56"/>
      <c r="J568" s="10"/>
    </row>
    <row r="569" spans="1:17" x14ac:dyDescent="0.25">
      <c r="C569" s="15"/>
      <c r="F569" s="56"/>
      <c r="G569" s="10"/>
      <c r="H569" s="56"/>
      <c r="I569" s="56"/>
      <c r="J569" s="10"/>
    </row>
    <row r="570" spans="1:17" x14ac:dyDescent="0.25">
      <c r="G570" s="12"/>
      <c r="J570" s="10"/>
    </row>
    <row r="571" spans="1:17" ht="18.75" x14ac:dyDescent="0.3">
      <c r="A571" s="108" t="s">
        <v>607</v>
      </c>
      <c r="B571" s="108"/>
      <c r="C571" s="108"/>
      <c r="D571" s="108"/>
      <c r="E571" s="108"/>
      <c r="F571" s="108"/>
      <c r="G571" s="108"/>
      <c r="H571" s="108"/>
      <c r="I571" s="108"/>
      <c r="J571" s="108"/>
    </row>
    <row r="572" spans="1:17" ht="15.75" x14ac:dyDescent="0.25">
      <c r="A572" s="106" t="s">
        <v>77</v>
      </c>
      <c r="B572" s="106"/>
      <c r="C572" s="106"/>
      <c r="D572" s="106"/>
      <c r="E572" s="106"/>
      <c r="F572" s="106"/>
      <c r="G572" s="106"/>
      <c r="H572" s="106"/>
      <c r="I572" s="106"/>
      <c r="J572" s="106"/>
    </row>
    <row r="573" spans="1:17" x14ac:dyDescent="0.25">
      <c r="A573" s="107" t="str">
        <f>$A$3</f>
        <v>FOR THE YEAR ENDED 31 March 2021</v>
      </c>
      <c r="B573" s="107"/>
      <c r="C573" s="107"/>
      <c r="D573" s="107"/>
      <c r="E573" s="107"/>
      <c r="F573" s="107"/>
      <c r="G573" s="107"/>
      <c r="H573" s="107"/>
      <c r="I573" s="107"/>
      <c r="J573" s="107"/>
    </row>
    <row r="574" spans="1:17" x14ac:dyDescent="0.25">
      <c r="A574" s="3" t="s">
        <v>78</v>
      </c>
      <c r="G574" s="12"/>
      <c r="J574" s="10"/>
    </row>
    <row r="575" spans="1:17" x14ac:dyDescent="0.25">
      <c r="F575" s="107" t="s">
        <v>26</v>
      </c>
      <c r="G575" s="107"/>
      <c r="H575" s="5"/>
      <c r="I575" s="107" t="s">
        <v>27</v>
      </c>
      <c r="J575" s="107"/>
    </row>
    <row r="576" spans="1:17" x14ac:dyDescent="0.25">
      <c r="F576" s="5" t="s">
        <v>30</v>
      </c>
      <c r="G576" s="5" t="s">
        <v>30</v>
      </c>
      <c r="H576" s="5"/>
      <c r="I576" s="5" t="s">
        <v>30</v>
      </c>
      <c r="J576" s="5" t="s">
        <v>30</v>
      </c>
    </row>
    <row r="577" spans="2:21" x14ac:dyDescent="0.25">
      <c r="G577" s="12"/>
      <c r="J577" s="10"/>
    </row>
    <row r="578" spans="2:21" x14ac:dyDescent="0.25">
      <c r="B578" s="7" t="s">
        <v>199</v>
      </c>
      <c r="G578" s="12"/>
      <c r="J578" s="10"/>
    </row>
    <row r="579" spans="2:21" x14ac:dyDescent="0.25">
      <c r="C579" t="s">
        <v>88</v>
      </c>
      <c r="F579" s="56"/>
      <c r="G579" s="10">
        <v>310170</v>
      </c>
      <c r="H579" s="56"/>
      <c r="I579" s="56"/>
      <c r="J579" s="10">
        <v>422723.62999999995</v>
      </c>
      <c r="N579" s="17" t="s">
        <v>274</v>
      </c>
      <c r="O579" s="17" t="s">
        <v>297</v>
      </c>
    </row>
    <row r="580" spans="2:21" x14ac:dyDescent="0.25">
      <c r="C580" t="s">
        <v>662</v>
      </c>
      <c r="F580" s="10"/>
      <c r="G580" s="56">
        <v>6176</v>
      </c>
      <c r="H580" s="56"/>
      <c r="I580" s="10"/>
      <c r="J580" s="10">
        <v>0</v>
      </c>
    </row>
    <row r="581" spans="2:21" x14ac:dyDescent="0.25">
      <c r="C581" t="s">
        <v>121</v>
      </c>
      <c r="F581" s="56"/>
      <c r="G581" s="10">
        <v>6760</v>
      </c>
      <c r="H581" s="56"/>
      <c r="I581" s="56"/>
      <c r="J581" s="10">
        <v>10715.4</v>
      </c>
    </row>
    <row r="582" spans="2:21" x14ac:dyDescent="0.25">
      <c r="F582" s="56"/>
      <c r="G582" s="24">
        <f>SUM(G579:G581)</f>
        <v>323106</v>
      </c>
      <c r="H582" s="56"/>
      <c r="I582" s="56"/>
      <c r="J582" s="24">
        <f>SUM(J579:J581)</f>
        <v>433439.02999999997</v>
      </c>
    </row>
    <row r="583" spans="2:21" x14ac:dyDescent="0.25">
      <c r="C583" t="s">
        <v>89</v>
      </c>
      <c r="F583" s="56"/>
      <c r="G583" s="10"/>
      <c r="H583" s="56"/>
      <c r="I583" s="56"/>
      <c r="J583" s="10"/>
    </row>
    <row r="584" spans="2:21" x14ac:dyDescent="0.25">
      <c r="C584" s="13" t="s">
        <v>90</v>
      </c>
      <c r="F584" s="10">
        <f>(9677.15*0.2)</f>
        <v>1935.43</v>
      </c>
      <c r="G584" s="10"/>
      <c r="H584" s="56"/>
      <c r="I584" s="10">
        <v>2500</v>
      </c>
      <c r="J584" s="10"/>
    </row>
    <row r="585" spans="2:21" x14ac:dyDescent="0.25">
      <c r="C585" s="13" t="s">
        <v>91</v>
      </c>
      <c r="F585" s="10">
        <f>4034.78*0.8</f>
        <v>3227.8240000000005</v>
      </c>
      <c r="G585" s="10"/>
      <c r="H585" s="56"/>
      <c r="I585" s="10">
        <v>2250</v>
      </c>
      <c r="J585" s="10"/>
    </row>
    <row r="586" spans="2:21" x14ac:dyDescent="0.25">
      <c r="C586" s="13" t="s">
        <v>92</v>
      </c>
      <c r="F586" s="10">
        <v>70804</v>
      </c>
      <c r="G586" s="56"/>
      <c r="H586" s="56"/>
      <c r="I586" s="10">
        <v>97494.37999999999</v>
      </c>
      <c r="J586" s="56"/>
      <c r="N586" s="17" t="s">
        <v>312</v>
      </c>
      <c r="U586">
        <f>F586/G579</f>
        <v>0.22827481703581906</v>
      </c>
    </row>
    <row r="587" spans="2:21" x14ac:dyDescent="0.25">
      <c r="C587" s="13" t="s">
        <v>93</v>
      </c>
      <c r="F587" s="10">
        <v>2916</v>
      </c>
      <c r="G587" s="56"/>
      <c r="H587" s="56"/>
      <c r="I587" s="10">
        <v>4512</v>
      </c>
      <c r="J587" s="10"/>
      <c r="N587" s="17" t="s">
        <v>313</v>
      </c>
    </row>
    <row r="588" spans="2:21" x14ac:dyDescent="0.25">
      <c r="C588" s="13" t="s">
        <v>94</v>
      </c>
      <c r="F588" s="10">
        <v>8787</v>
      </c>
      <c r="G588" s="56"/>
      <c r="H588" s="56"/>
      <c r="I588" s="10">
        <v>14087.900000000001</v>
      </c>
      <c r="J588" s="10"/>
      <c r="N588" s="17" t="s">
        <v>314</v>
      </c>
    </row>
    <row r="589" spans="2:21" x14ac:dyDescent="0.25">
      <c r="C589" s="13" t="s">
        <v>95</v>
      </c>
      <c r="F589" s="10">
        <v>15511</v>
      </c>
      <c r="G589" s="56"/>
      <c r="H589" s="56"/>
      <c r="I589" s="10">
        <v>17903.2</v>
      </c>
      <c r="J589" s="10"/>
      <c r="N589" s="17" t="s">
        <v>318</v>
      </c>
      <c r="O589" s="17" t="s">
        <v>403</v>
      </c>
    </row>
    <row r="590" spans="2:21" x14ac:dyDescent="0.25">
      <c r="C590" s="13" t="s">
        <v>96</v>
      </c>
      <c r="F590" s="10">
        <v>12289</v>
      </c>
      <c r="G590" s="56"/>
      <c r="H590" s="56"/>
      <c r="I590" s="10">
        <v>16502.28</v>
      </c>
      <c r="J590" s="10"/>
      <c r="N590" s="17" t="s">
        <v>316</v>
      </c>
    </row>
    <row r="591" spans="2:21" x14ac:dyDescent="0.25">
      <c r="C591" s="13" t="s">
        <v>119</v>
      </c>
      <c r="F591" s="10">
        <v>1950</v>
      </c>
      <c r="G591" s="56"/>
      <c r="H591" s="56"/>
      <c r="I591" s="10">
        <v>1766.68</v>
      </c>
      <c r="J591" s="56"/>
      <c r="N591" s="17" t="s">
        <v>315</v>
      </c>
      <c r="U591" s="8">
        <f>158050-F584-F585-F592-F593</f>
        <v>140039.16</v>
      </c>
    </row>
    <row r="592" spans="2:21" x14ac:dyDescent="0.25">
      <c r="C592" s="13" t="s">
        <v>87</v>
      </c>
      <c r="F592" s="10">
        <f>42722.93*0.2</f>
        <v>8544.5860000000011</v>
      </c>
      <c r="G592" s="10"/>
      <c r="H592" s="56"/>
      <c r="I592" s="10">
        <v>7650</v>
      </c>
      <c r="J592" s="10"/>
    </row>
    <row r="593" spans="2:23" x14ac:dyDescent="0.25">
      <c r="C593" s="13" t="s">
        <v>97</v>
      </c>
      <c r="F593" s="10">
        <f>34424*0.125</f>
        <v>4303</v>
      </c>
      <c r="G593" s="10"/>
      <c r="H593" s="56"/>
      <c r="I593" s="16">
        <v>4400</v>
      </c>
      <c r="J593" s="10"/>
    </row>
    <row r="594" spans="2:23" x14ac:dyDescent="0.25">
      <c r="F594" s="24">
        <f>SUM(F584:F593)</f>
        <v>130267.84</v>
      </c>
      <c r="G594" s="10"/>
      <c r="H594" s="56"/>
      <c r="I594" s="10">
        <f>SUM(I584:I593)</f>
        <v>169066.44</v>
      </c>
      <c r="J594" s="10"/>
    </row>
    <row r="595" spans="2:23" x14ac:dyDescent="0.25">
      <c r="C595" t="s">
        <v>660</v>
      </c>
      <c r="F595" s="10">
        <v>0</v>
      </c>
      <c r="G595" s="56"/>
      <c r="H595" s="56"/>
      <c r="I595" s="10">
        <v>41600</v>
      </c>
      <c r="J595" s="10"/>
    </row>
    <row r="596" spans="2:23" x14ac:dyDescent="0.25">
      <c r="C596" t="s">
        <v>661</v>
      </c>
      <c r="F596" s="16">
        <v>28119.7</v>
      </c>
      <c r="G596" s="10"/>
      <c r="H596" s="56"/>
      <c r="I596" s="16">
        <v>36532</v>
      </c>
      <c r="J596" s="10"/>
    </row>
    <row r="597" spans="2:23" x14ac:dyDescent="0.25">
      <c r="F597" s="10"/>
      <c r="G597" s="16">
        <f>SUM(F594:F596)</f>
        <v>158387.54</v>
      </c>
      <c r="H597" s="56"/>
      <c r="I597" s="56"/>
      <c r="J597" s="16">
        <f>SUM(I594:I596)</f>
        <v>247198.44</v>
      </c>
    </row>
    <row r="598" spans="2:23" x14ac:dyDescent="0.25">
      <c r="D598" t="s">
        <v>98</v>
      </c>
      <c r="F598" s="56"/>
      <c r="G598" s="10">
        <f>G582-G597</f>
        <v>164718.46</v>
      </c>
      <c r="H598" s="56"/>
      <c r="I598" s="56"/>
      <c r="J598" s="10">
        <f>J582-J597</f>
        <v>186240.58999999997</v>
      </c>
      <c r="U598">
        <f>G598/G582</f>
        <v>0.50979697065359353</v>
      </c>
    </row>
    <row r="599" spans="2:23" x14ac:dyDescent="0.25">
      <c r="D599" t="s">
        <v>539</v>
      </c>
      <c r="F599" s="56"/>
      <c r="G599" s="88">
        <f>G816</f>
        <v>162046.24</v>
      </c>
      <c r="H599" s="56"/>
      <c r="I599" s="56"/>
      <c r="J599" s="10">
        <v>174676</v>
      </c>
      <c r="U599">
        <f>G599/G582</f>
        <v>0.50152655784788891</v>
      </c>
      <c r="W599" s="30">
        <f>G582*0.3712</f>
        <v>119936.9472</v>
      </c>
    </row>
    <row r="600" spans="2:23" x14ac:dyDescent="0.25">
      <c r="D600" t="s">
        <v>540</v>
      </c>
      <c r="F600" s="56"/>
      <c r="G600" s="9">
        <f>G598-G599</f>
        <v>2672.2200000000012</v>
      </c>
      <c r="H600" s="56"/>
      <c r="I600" s="56"/>
      <c r="J600" s="9">
        <f>J598-J599</f>
        <v>11564.589999999967</v>
      </c>
    </row>
    <row r="601" spans="2:23" x14ac:dyDescent="0.25">
      <c r="F601" s="56"/>
      <c r="G601" s="10"/>
      <c r="H601" s="56"/>
      <c r="I601" s="56"/>
      <c r="J601" s="10"/>
    </row>
    <row r="602" spans="2:23" x14ac:dyDescent="0.25">
      <c r="B602" s="7" t="s">
        <v>200</v>
      </c>
      <c r="F602" s="56"/>
      <c r="G602" s="10"/>
      <c r="H602" s="56"/>
      <c r="I602" s="56"/>
      <c r="J602" s="10"/>
    </row>
    <row r="603" spans="2:23" x14ac:dyDescent="0.25">
      <c r="C603" t="s">
        <v>443</v>
      </c>
      <c r="F603" s="56"/>
      <c r="G603" s="10">
        <v>8245</v>
      </c>
      <c r="H603" s="56"/>
      <c r="I603" s="56"/>
      <c r="J603" s="10">
        <v>2481.2799999999997</v>
      </c>
      <c r="N603" s="17" t="s">
        <v>277</v>
      </c>
      <c r="O603" s="17" t="s">
        <v>278</v>
      </c>
      <c r="P603" s="17" t="s">
        <v>281</v>
      </c>
      <c r="Q603" s="17" t="s">
        <v>280</v>
      </c>
      <c r="R603" s="17" t="s">
        <v>279</v>
      </c>
    </row>
    <row r="604" spans="2:23" x14ac:dyDescent="0.25">
      <c r="F604" s="56"/>
      <c r="G604" s="10"/>
      <c r="H604" s="56"/>
      <c r="I604" s="56"/>
      <c r="J604" s="10"/>
    </row>
    <row r="605" spans="2:23" x14ac:dyDescent="0.25">
      <c r="C605" t="s">
        <v>453</v>
      </c>
      <c r="F605" s="10">
        <f>4927+324+563</f>
        <v>5814</v>
      </c>
      <c r="G605" s="56"/>
      <c r="H605" s="56"/>
      <c r="I605" s="10">
        <v>4698.4000000000005</v>
      </c>
      <c r="J605" s="56"/>
      <c r="N605" s="17" t="s">
        <v>186</v>
      </c>
      <c r="O605" s="17" t="s">
        <v>355</v>
      </c>
      <c r="P605" s="17" t="s">
        <v>370</v>
      </c>
    </row>
    <row r="606" spans="2:23" x14ac:dyDescent="0.25">
      <c r="C606" s="15" t="s">
        <v>452</v>
      </c>
      <c r="F606" s="10"/>
      <c r="G606" s="56"/>
      <c r="H606" s="56"/>
      <c r="I606" s="10">
        <v>0</v>
      </c>
      <c r="J606" s="56"/>
      <c r="N606" s="17" t="s">
        <v>415</v>
      </c>
    </row>
    <row r="607" spans="2:23" x14ac:dyDescent="0.25">
      <c r="C607" s="15"/>
      <c r="F607" s="24"/>
      <c r="G607" s="56">
        <f>SUM(F605:F606)</f>
        <v>5814</v>
      </c>
      <c r="H607" s="56"/>
      <c r="I607" s="24"/>
      <c r="J607" s="56">
        <f>SUM(I605:I606)</f>
        <v>4698.4000000000005</v>
      </c>
    </row>
    <row r="608" spans="2:23" x14ac:dyDescent="0.25">
      <c r="C608" t="s">
        <v>123</v>
      </c>
      <c r="F608" s="56"/>
      <c r="G608" s="9">
        <f>G603-G607</f>
        <v>2431</v>
      </c>
      <c r="H608" s="56"/>
      <c r="I608" s="56"/>
      <c r="J608" s="9">
        <f>J603-J607</f>
        <v>-2217.1200000000008</v>
      </c>
    </row>
    <row r="609" spans="1:14" x14ac:dyDescent="0.25">
      <c r="F609" s="56"/>
      <c r="G609" s="10"/>
      <c r="H609" s="56"/>
      <c r="I609" s="56"/>
      <c r="J609" s="10"/>
    </row>
    <row r="610" spans="1:14" x14ac:dyDescent="0.25">
      <c r="B610" s="7" t="s">
        <v>440</v>
      </c>
      <c r="F610" s="56"/>
      <c r="G610" s="10"/>
      <c r="H610" s="56"/>
      <c r="I610" s="56"/>
      <c r="J610" s="10"/>
    </row>
    <row r="611" spans="1:14" x14ac:dyDescent="0.25">
      <c r="C611" t="s">
        <v>439</v>
      </c>
      <c r="F611" s="56"/>
      <c r="G611" s="10">
        <v>0</v>
      </c>
      <c r="H611" s="56"/>
      <c r="I611" s="56"/>
      <c r="J611" s="10">
        <v>16659.11</v>
      </c>
      <c r="N611" s="17" t="s">
        <v>294</v>
      </c>
    </row>
    <row r="612" spans="1:14" x14ac:dyDescent="0.25">
      <c r="F612" s="56"/>
      <c r="G612" s="10"/>
      <c r="H612" s="56"/>
      <c r="I612" s="56"/>
      <c r="J612" s="10"/>
    </row>
    <row r="613" spans="1:14" x14ac:dyDescent="0.25">
      <c r="C613" t="s">
        <v>126</v>
      </c>
      <c r="F613" s="56"/>
      <c r="G613" s="10">
        <v>10951</v>
      </c>
      <c r="H613" s="56"/>
      <c r="I613" s="56"/>
      <c r="J613" s="10">
        <v>34273</v>
      </c>
      <c r="N613" s="17" t="s">
        <v>369</v>
      </c>
    </row>
    <row r="614" spans="1:14" x14ac:dyDescent="0.25">
      <c r="F614" s="56"/>
      <c r="G614" s="10"/>
      <c r="H614" s="56"/>
      <c r="I614" s="56"/>
      <c r="J614" s="10"/>
    </row>
    <row r="615" spans="1:14" x14ac:dyDescent="0.25">
      <c r="C615" t="s">
        <v>441</v>
      </c>
      <c r="F615" s="56"/>
      <c r="G615" s="9">
        <f>G611-G613</f>
        <v>-10951</v>
      </c>
      <c r="H615" s="56"/>
      <c r="I615" s="56"/>
      <c r="J615" s="9">
        <f>J611-J613</f>
        <v>-17613.89</v>
      </c>
    </row>
    <row r="616" spans="1:14" x14ac:dyDescent="0.25">
      <c r="F616" s="56"/>
      <c r="G616" s="10"/>
      <c r="H616" s="56"/>
      <c r="I616" s="56"/>
      <c r="J616" s="10"/>
    </row>
    <row r="617" spans="1:14" x14ac:dyDescent="0.25">
      <c r="B617" s="7"/>
      <c r="F617" s="56"/>
      <c r="G617" s="10"/>
      <c r="H617" s="56"/>
      <c r="I617" s="56"/>
      <c r="J617" s="10"/>
    </row>
    <row r="618" spans="1:14" x14ac:dyDescent="0.25">
      <c r="F618" s="56"/>
      <c r="G618" s="10"/>
      <c r="H618" s="56"/>
      <c r="I618" s="56"/>
      <c r="J618" s="10"/>
    </row>
    <row r="619" spans="1:14" x14ac:dyDescent="0.25">
      <c r="F619" s="56"/>
      <c r="G619" s="56"/>
      <c r="H619" s="56"/>
      <c r="I619" s="56"/>
      <c r="J619" s="56"/>
    </row>
    <row r="621" spans="1:14" x14ac:dyDescent="0.25">
      <c r="C621" s="15"/>
    </row>
    <row r="622" spans="1:14" x14ac:dyDescent="0.25">
      <c r="C622" s="15"/>
    </row>
    <row r="624" spans="1:14" ht="18.75" x14ac:dyDescent="0.3">
      <c r="A624" s="108" t="s">
        <v>607</v>
      </c>
      <c r="B624" s="108"/>
      <c r="C624" s="108"/>
      <c r="D624" s="108"/>
      <c r="E624" s="108"/>
      <c r="F624" s="108"/>
      <c r="G624" s="108"/>
      <c r="H624" s="108"/>
      <c r="I624" s="108"/>
      <c r="J624" s="108"/>
    </row>
    <row r="625" spans="1:18" ht="15.75" x14ac:dyDescent="0.25">
      <c r="A625" s="106" t="s">
        <v>77</v>
      </c>
      <c r="B625" s="106"/>
      <c r="C625" s="106"/>
      <c r="D625" s="106"/>
      <c r="E625" s="106"/>
      <c r="F625" s="106"/>
      <c r="G625" s="106"/>
      <c r="H625" s="106"/>
      <c r="I625" s="106"/>
      <c r="J625" s="106"/>
    </row>
    <row r="626" spans="1:18" x14ac:dyDescent="0.25">
      <c r="A626" s="107" t="str">
        <f>$A$3</f>
        <v>FOR THE YEAR ENDED 31 March 2021</v>
      </c>
      <c r="B626" s="107"/>
      <c r="C626" s="107"/>
      <c r="D626" s="107"/>
      <c r="E626" s="107"/>
      <c r="F626" s="107"/>
      <c r="G626" s="107"/>
      <c r="H626" s="107"/>
      <c r="I626" s="107"/>
      <c r="J626" s="107"/>
    </row>
    <row r="627" spans="1:18" x14ac:dyDescent="0.25">
      <c r="A627" s="3" t="s">
        <v>130</v>
      </c>
      <c r="G627" s="12"/>
      <c r="J627" s="10"/>
    </row>
    <row r="628" spans="1:18" x14ac:dyDescent="0.25">
      <c r="G628" s="5" t="s">
        <v>26</v>
      </c>
      <c r="H628" s="5"/>
      <c r="J628" s="5" t="s">
        <v>27</v>
      </c>
    </row>
    <row r="629" spans="1:18" x14ac:dyDescent="0.25">
      <c r="G629" s="5" t="s">
        <v>30</v>
      </c>
      <c r="H629" s="5"/>
      <c r="J629" s="5" t="s">
        <v>30</v>
      </c>
    </row>
    <row r="630" spans="1:18" x14ac:dyDescent="0.25">
      <c r="C630" t="s">
        <v>99</v>
      </c>
      <c r="G630" s="10">
        <f>9677.15-F584</f>
        <v>7741.7199999999993</v>
      </c>
      <c r="H630" s="56"/>
      <c r="I630" s="56"/>
      <c r="J630" s="10">
        <v>4700</v>
      </c>
      <c r="N630" s="17" t="s">
        <v>356</v>
      </c>
    </row>
    <row r="631" spans="1:18" x14ac:dyDescent="0.25">
      <c r="C631" t="s">
        <v>91</v>
      </c>
      <c r="G631" s="10">
        <f>4034.78-F585</f>
        <v>806.95599999999968</v>
      </c>
      <c r="H631" s="56"/>
      <c r="I631" s="56"/>
      <c r="J631" s="10">
        <v>1785</v>
      </c>
      <c r="N631" s="17" t="s">
        <v>357</v>
      </c>
    </row>
    <row r="632" spans="1:18" x14ac:dyDescent="0.25">
      <c r="C632" t="s">
        <v>100</v>
      </c>
      <c r="G632" s="10">
        <f>8578</f>
        <v>8578</v>
      </c>
      <c r="H632" s="56"/>
      <c r="I632" s="56"/>
      <c r="J632" s="10">
        <v>7083</v>
      </c>
      <c r="N632" s="17" t="s">
        <v>360</v>
      </c>
      <c r="O632" s="17" t="s">
        <v>381</v>
      </c>
    </row>
    <row r="633" spans="1:18" x14ac:dyDescent="0.25">
      <c r="C633" t="s">
        <v>428</v>
      </c>
      <c r="G633" s="10">
        <v>0</v>
      </c>
      <c r="H633" s="56"/>
      <c r="I633" s="56"/>
      <c r="J633" s="10">
        <v>33.96</v>
      </c>
      <c r="N633" s="17" t="s">
        <v>427</v>
      </c>
    </row>
    <row r="634" spans="1:18" x14ac:dyDescent="0.25">
      <c r="C634" t="s">
        <v>190</v>
      </c>
      <c r="G634" s="10">
        <v>3</v>
      </c>
      <c r="H634" s="56"/>
      <c r="I634" s="56"/>
      <c r="J634" s="10">
        <v>280.96000000000004</v>
      </c>
      <c r="N634" s="17" t="s">
        <v>374</v>
      </c>
      <c r="O634" s="17" t="s">
        <v>382</v>
      </c>
      <c r="P634" s="17" t="s">
        <v>386</v>
      </c>
      <c r="Q634" s="17" t="s">
        <v>377</v>
      </c>
    </row>
    <row r="635" spans="1:18" x14ac:dyDescent="0.25">
      <c r="C635" t="s">
        <v>101</v>
      </c>
      <c r="G635" s="10">
        <f>7023</f>
        <v>7023</v>
      </c>
      <c r="H635" s="56"/>
      <c r="I635" s="56"/>
      <c r="J635" s="10">
        <v>6266.81</v>
      </c>
      <c r="N635" s="17" t="s">
        <v>364</v>
      </c>
    </row>
    <row r="636" spans="1:18" x14ac:dyDescent="0.25">
      <c r="C636" t="s">
        <v>131</v>
      </c>
      <c r="G636" s="10">
        <f>34424-F593</f>
        <v>30121</v>
      </c>
      <c r="H636" s="56"/>
      <c r="I636" s="56"/>
      <c r="J636" s="10">
        <v>27435</v>
      </c>
      <c r="N636" s="17" t="s">
        <v>339</v>
      </c>
    </row>
    <row r="637" spans="1:18" x14ac:dyDescent="0.25">
      <c r="C637" t="s">
        <v>156</v>
      </c>
      <c r="G637" s="88">
        <f>26017+1089+4150</f>
        <v>31256</v>
      </c>
      <c r="H637" s="56"/>
      <c r="I637" s="56"/>
      <c r="J637" s="10">
        <v>47802</v>
      </c>
      <c r="N637" s="17" t="s">
        <v>344</v>
      </c>
      <c r="O637" s="17" t="s">
        <v>345</v>
      </c>
      <c r="P637" s="17" t="s">
        <v>402</v>
      </c>
      <c r="Q637" s="17" t="s">
        <v>120</v>
      </c>
      <c r="R637" s="17" t="s">
        <v>359</v>
      </c>
    </row>
    <row r="638" spans="1:18" x14ac:dyDescent="0.25">
      <c r="C638" t="s">
        <v>191</v>
      </c>
      <c r="G638" s="88">
        <f>5867</f>
        <v>5867</v>
      </c>
      <c r="H638" s="56"/>
      <c r="I638" s="56"/>
      <c r="J638" s="10">
        <v>5402.9699999999993</v>
      </c>
      <c r="N638" s="17" t="s">
        <v>341</v>
      </c>
    </row>
    <row r="639" spans="1:18" x14ac:dyDescent="0.25">
      <c r="C639" t="s">
        <v>132</v>
      </c>
      <c r="G639" s="88">
        <f>1776+2127+2142-10.09</f>
        <v>6034.91</v>
      </c>
      <c r="H639" s="56"/>
      <c r="I639" s="56"/>
      <c r="J639" s="10">
        <v>8225.8900000000012</v>
      </c>
      <c r="N639" s="17" t="s">
        <v>349</v>
      </c>
      <c r="O639" s="17" t="s">
        <v>380</v>
      </c>
    </row>
    <row r="640" spans="1:18" x14ac:dyDescent="0.25">
      <c r="C640" t="s">
        <v>133</v>
      </c>
      <c r="G640" s="88">
        <f>2257+1004</f>
        <v>3261</v>
      </c>
      <c r="H640" s="56"/>
      <c r="I640" s="56"/>
      <c r="J640" s="10">
        <v>2989.3700000000003</v>
      </c>
      <c r="N640" s="17" t="s">
        <v>391</v>
      </c>
      <c r="O640" s="17" t="s">
        <v>392</v>
      </c>
    </row>
    <row r="641" spans="1:20" x14ac:dyDescent="0.25">
      <c r="G641" s="10"/>
      <c r="H641" s="56"/>
      <c r="I641" s="56"/>
      <c r="J641" s="10"/>
    </row>
    <row r="642" spans="1:20" x14ac:dyDescent="0.25">
      <c r="G642" s="9">
        <f>SUM(G630:G641)</f>
        <v>100692.58600000001</v>
      </c>
      <c r="H642" s="56"/>
      <c r="I642" s="56"/>
      <c r="J642" s="9">
        <f>SUM(J630:J641)</f>
        <v>112004.95999999999</v>
      </c>
    </row>
    <row r="643" spans="1:20" ht="6.75" customHeight="1" x14ac:dyDescent="0.25">
      <c r="G643" s="10"/>
      <c r="H643" s="56"/>
      <c r="I643" s="56"/>
      <c r="J643" s="10"/>
    </row>
    <row r="644" spans="1:20" x14ac:dyDescent="0.25">
      <c r="A644" s="3" t="s">
        <v>134</v>
      </c>
      <c r="G644" s="10"/>
      <c r="H644" s="56"/>
      <c r="I644" s="56"/>
      <c r="J644" s="10"/>
    </row>
    <row r="645" spans="1:20" x14ac:dyDescent="0.25">
      <c r="C645" t="s">
        <v>192</v>
      </c>
      <c r="G645" s="88">
        <f>11933-F563+1032</f>
        <v>12965</v>
      </c>
      <c r="H645" s="56"/>
      <c r="I645" s="56"/>
      <c r="J645" s="10">
        <v>16425.330000000002</v>
      </c>
      <c r="N645" s="17" t="s">
        <v>395</v>
      </c>
      <c r="O645" s="17" t="s">
        <v>396</v>
      </c>
      <c r="P645" s="17" t="s">
        <v>571</v>
      </c>
      <c r="Q645" s="17" t="s">
        <v>397</v>
      </c>
    </row>
    <row r="646" spans="1:20" x14ac:dyDescent="0.25">
      <c r="C646" t="s">
        <v>446</v>
      </c>
      <c r="G646" s="88">
        <f>944+5823</f>
        <v>6767</v>
      </c>
      <c r="H646" s="56"/>
      <c r="I646" s="56"/>
      <c r="J646" s="10">
        <v>1982.52</v>
      </c>
      <c r="N646" s="17" t="s">
        <v>319</v>
      </c>
      <c r="O646" s="17" t="s">
        <v>320</v>
      </c>
    </row>
    <row r="647" spans="1:20" x14ac:dyDescent="0.25">
      <c r="C647" t="s">
        <v>573</v>
      </c>
      <c r="G647" s="88">
        <f>42722.93-F592</f>
        <v>34178.343999999997</v>
      </c>
      <c r="H647" s="56"/>
      <c r="I647" s="56"/>
      <c r="J647" s="10">
        <v>39368</v>
      </c>
      <c r="N647" s="17" t="s">
        <v>351</v>
      </c>
      <c r="O647" s="17" t="s">
        <v>388</v>
      </c>
    </row>
    <row r="648" spans="1:20" x14ac:dyDescent="0.25">
      <c r="C648" t="s">
        <v>102</v>
      </c>
      <c r="G648" s="88">
        <f>16073+219+124</f>
        <v>16416</v>
      </c>
      <c r="H648" s="56"/>
      <c r="I648" s="56"/>
      <c r="J648" s="10">
        <v>16652.97</v>
      </c>
      <c r="N648" s="17" t="s">
        <v>387</v>
      </c>
    </row>
    <row r="649" spans="1:20" x14ac:dyDescent="0.25">
      <c r="C649" t="s">
        <v>373</v>
      </c>
      <c r="G649" s="88">
        <v>5000</v>
      </c>
      <c r="H649" s="56"/>
      <c r="I649" s="56"/>
      <c r="J649" s="10">
        <v>11029.97</v>
      </c>
      <c r="N649" s="17" t="s">
        <v>372</v>
      </c>
    </row>
    <row r="650" spans="1:20" x14ac:dyDescent="0.25">
      <c r="C650" t="s">
        <v>187</v>
      </c>
      <c r="G650" s="88">
        <v>6274</v>
      </c>
      <c r="H650" s="56"/>
      <c r="I650" s="56"/>
      <c r="J650" s="10">
        <v>8177.869999999999</v>
      </c>
      <c r="N650" s="41" t="s">
        <v>401</v>
      </c>
      <c r="O650" s="41" t="s">
        <v>366</v>
      </c>
      <c r="P650" s="41" t="s">
        <v>379</v>
      </c>
      <c r="Q650" s="41" t="s">
        <v>400</v>
      </c>
      <c r="R650" s="41" t="s">
        <v>399</v>
      </c>
      <c r="S650" s="41" t="s">
        <v>398</v>
      </c>
      <c r="T650" s="41"/>
    </row>
    <row r="651" spans="1:20" x14ac:dyDescent="0.25">
      <c r="C651" t="s">
        <v>447</v>
      </c>
      <c r="G651" s="88">
        <f>12471</f>
        <v>12471</v>
      </c>
      <c r="H651" s="56"/>
      <c r="I651" s="56"/>
      <c r="J651" s="10">
        <v>2287.77</v>
      </c>
      <c r="N651" s="41" t="s">
        <v>390</v>
      </c>
      <c r="O651" s="41" t="s">
        <v>389</v>
      </c>
      <c r="P651" s="41"/>
      <c r="Q651" s="41"/>
      <c r="R651" s="41"/>
      <c r="S651" s="41"/>
    </row>
    <row r="652" spans="1:20" x14ac:dyDescent="0.25">
      <c r="C652" t="s">
        <v>448</v>
      </c>
      <c r="G652" s="88">
        <f>1999+1744+5+6086+2455+1636+900</f>
        <v>14825</v>
      </c>
      <c r="H652" s="56"/>
      <c r="I652" s="56"/>
      <c r="J652" s="10">
        <v>22386</v>
      </c>
      <c r="N652" s="41" t="s">
        <v>405</v>
      </c>
      <c r="O652" s="41" t="s">
        <v>350</v>
      </c>
      <c r="P652" s="41" t="s">
        <v>394</v>
      </c>
      <c r="Q652" s="41" t="s">
        <v>407</v>
      </c>
      <c r="R652" s="41" t="s">
        <v>393</v>
      </c>
      <c r="S652" s="41" t="s">
        <v>404</v>
      </c>
    </row>
    <row r="653" spans="1:20" x14ac:dyDescent="0.25">
      <c r="C653" t="s">
        <v>449</v>
      </c>
      <c r="G653" s="88">
        <v>4223</v>
      </c>
      <c r="H653" s="56"/>
      <c r="I653" s="56"/>
      <c r="J653" s="10">
        <v>405</v>
      </c>
      <c r="N653" s="41" t="s">
        <v>406</v>
      </c>
      <c r="O653" s="41"/>
      <c r="P653" s="41"/>
      <c r="Q653" s="41"/>
      <c r="R653" s="41"/>
      <c r="S653" s="41"/>
    </row>
    <row r="654" spans="1:20" x14ac:dyDescent="0.25">
      <c r="C654" t="s">
        <v>450</v>
      </c>
      <c r="G654" s="88">
        <f>15420</f>
        <v>15420</v>
      </c>
      <c r="H654" s="56"/>
      <c r="I654" s="56"/>
      <c r="J654" s="10">
        <v>0</v>
      </c>
      <c r="N654" s="41" t="s">
        <v>408</v>
      </c>
      <c r="O654" s="41"/>
      <c r="P654" s="41"/>
      <c r="Q654" s="41"/>
      <c r="R654" s="41"/>
      <c r="S654" s="41"/>
    </row>
    <row r="655" spans="1:20" x14ac:dyDescent="0.25">
      <c r="C655" t="s">
        <v>136</v>
      </c>
      <c r="G655" s="88">
        <f>11154</f>
        <v>11154</v>
      </c>
      <c r="H655" s="56"/>
      <c r="I655" s="56"/>
      <c r="J655" s="10">
        <v>13991.770000000002</v>
      </c>
      <c r="N655" s="17" t="s">
        <v>343</v>
      </c>
    </row>
    <row r="656" spans="1:20" x14ac:dyDescent="0.25">
      <c r="C656" t="s">
        <v>103</v>
      </c>
      <c r="G656" s="10">
        <v>1445</v>
      </c>
      <c r="H656" s="56"/>
      <c r="I656" s="56"/>
      <c r="J656" s="10">
        <v>1739.64</v>
      </c>
      <c r="N656" s="17" t="s">
        <v>340</v>
      </c>
    </row>
    <row r="657" spans="1:28" x14ac:dyDescent="0.25">
      <c r="C657" t="s">
        <v>384</v>
      </c>
      <c r="G657" s="10">
        <v>0</v>
      </c>
      <c r="H657" s="56"/>
      <c r="I657" s="56"/>
      <c r="J657" s="10">
        <v>97.75</v>
      </c>
      <c r="N657" s="17" t="s">
        <v>383</v>
      </c>
      <c r="O657" s="17" t="s">
        <v>385</v>
      </c>
    </row>
    <row r="658" spans="1:28" x14ac:dyDescent="0.25">
      <c r="C658" t="s">
        <v>353</v>
      </c>
      <c r="G658" s="10">
        <v>4531.49</v>
      </c>
      <c r="H658" s="56"/>
      <c r="I658" s="56"/>
      <c r="J658" s="10">
        <v>7528</v>
      </c>
      <c r="N658" s="17" t="s">
        <v>352</v>
      </c>
      <c r="O658" s="17" t="s">
        <v>413</v>
      </c>
      <c r="P658" s="17" t="s">
        <v>414</v>
      </c>
    </row>
    <row r="659" spans="1:28" x14ac:dyDescent="0.25">
      <c r="G659" s="9">
        <f>SUM(G645:G658)</f>
        <v>145669.83399999997</v>
      </c>
      <c r="H659" s="56"/>
      <c r="I659" s="56"/>
      <c r="J659" s="9">
        <f>SUM(J645:J658)</f>
        <v>142072.59000000003</v>
      </c>
    </row>
    <row r="660" spans="1:28" ht="5.25" customHeight="1" x14ac:dyDescent="0.25">
      <c r="G660" s="10"/>
      <c r="H660" s="56"/>
      <c r="I660" s="56"/>
      <c r="J660" s="10"/>
    </row>
    <row r="661" spans="1:28" x14ac:dyDescent="0.25">
      <c r="A661" s="3" t="s">
        <v>135</v>
      </c>
      <c r="G661" s="10"/>
      <c r="H661" s="56"/>
      <c r="I661" s="56"/>
      <c r="J661" s="10"/>
    </row>
    <row r="662" spans="1:28" x14ac:dyDescent="0.25">
      <c r="C662" t="s">
        <v>104</v>
      </c>
      <c r="G662" s="10">
        <f>11597</f>
        <v>11597</v>
      </c>
      <c r="H662" s="56"/>
      <c r="I662" s="56"/>
      <c r="J662" s="10">
        <v>11677.800000000003</v>
      </c>
      <c r="N662" s="17" t="s">
        <v>358</v>
      </c>
    </row>
    <row r="663" spans="1:28" x14ac:dyDescent="0.25">
      <c r="C663" t="s">
        <v>376</v>
      </c>
      <c r="G663" s="10">
        <f>6171</f>
        <v>6171</v>
      </c>
      <c r="H663" s="56"/>
      <c r="I663" s="56"/>
      <c r="J663" s="10">
        <v>37913.230000000003</v>
      </c>
      <c r="N663" s="17" t="s">
        <v>375</v>
      </c>
      <c r="O663" s="17" t="s">
        <v>378</v>
      </c>
      <c r="P663" s="17" t="s">
        <v>542</v>
      </c>
      <c r="Q663" s="17" t="s">
        <v>322</v>
      </c>
      <c r="R663" s="17" t="s">
        <v>321</v>
      </c>
    </row>
    <row r="664" spans="1:28" x14ac:dyDescent="0.25">
      <c r="C664" t="s">
        <v>189</v>
      </c>
      <c r="G664" s="10">
        <v>82.52</v>
      </c>
      <c r="H664" s="56"/>
      <c r="I664" s="56"/>
      <c r="J664" s="10">
        <v>636.73</v>
      </c>
      <c r="N664" s="17" t="s">
        <v>371</v>
      </c>
    </row>
    <row r="665" spans="1:28" x14ac:dyDescent="0.25">
      <c r="C665" t="s">
        <v>574</v>
      </c>
      <c r="G665" s="10">
        <v>10435</v>
      </c>
      <c r="H665" s="56"/>
      <c r="I665" s="56"/>
      <c r="J665" s="10">
        <v>0</v>
      </c>
      <c r="N665" s="17" t="s">
        <v>354</v>
      </c>
    </row>
    <row r="666" spans="1:28" x14ac:dyDescent="0.25">
      <c r="G666" s="9">
        <f>SUM(G662:G665)</f>
        <v>28285.52</v>
      </c>
      <c r="H666" s="56"/>
      <c r="I666" s="56"/>
      <c r="J666" s="9">
        <f>SUM(J662:J665)</f>
        <v>50227.760000000009</v>
      </c>
    </row>
    <row r="667" spans="1:28" x14ac:dyDescent="0.25">
      <c r="G667" s="10"/>
      <c r="H667" s="56"/>
      <c r="I667" s="56"/>
      <c r="J667" s="10"/>
    </row>
    <row r="668" spans="1:28" x14ac:dyDescent="0.25">
      <c r="G668" s="10"/>
      <c r="H668" s="56"/>
      <c r="I668" s="56"/>
      <c r="J668" s="10"/>
    </row>
    <row r="669" spans="1:28" x14ac:dyDescent="0.25">
      <c r="G669" s="56"/>
      <c r="H669" s="56"/>
      <c r="I669" s="56"/>
      <c r="J669" s="56"/>
    </row>
    <row r="670" spans="1:28" ht="15.75" customHeight="1" x14ac:dyDescent="0.25">
      <c r="G670" s="56"/>
      <c r="H670" s="56"/>
      <c r="I670" s="56"/>
      <c r="J670" s="56"/>
    </row>
    <row r="671" spans="1:28" x14ac:dyDescent="0.25">
      <c r="G671" s="56"/>
      <c r="H671" s="56"/>
      <c r="I671" s="56"/>
      <c r="J671" s="56"/>
      <c r="V671" s="17" t="s">
        <v>219</v>
      </c>
      <c r="W671" s="17" t="s">
        <v>220</v>
      </c>
      <c r="X671" s="17" t="s">
        <v>221</v>
      </c>
      <c r="Y671" s="17" t="s">
        <v>222</v>
      </c>
      <c r="Z671" s="17" t="s">
        <v>223</v>
      </c>
      <c r="AA671" s="17" t="s">
        <v>225</v>
      </c>
      <c r="AB671" s="17" t="s">
        <v>217</v>
      </c>
    </row>
    <row r="672" spans="1:28" x14ac:dyDescent="0.25">
      <c r="G672" s="56"/>
      <c r="H672" s="56"/>
      <c r="I672" s="56"/>
      <c r="J672" s="56"/>
      <c r="V672" s="17" t="s">
        <v>110</v>
      </c>
      <c r="W672" s="17" t="s">
        <v>226</v>
      </c>
      <c r="X672" s="17" t="s">
        <v>227</v>
      </c>
      <c r="Y672" s="17" t="s">
        <v>179</v>
      </c>
      <c r="Z672" s="17" t="s">
        <v>228</v>
      </c>
      <c r="AA672" s="17" t="s">
        <v>229</v>
      </c>
      <c r="AB672" s="17" t="s">
        <v>230</v>
      </c>
    </row>
    <row r="673" spans="1:28" x14ac:dyDescent="0.25">
      <c r="G673" s="56"/>
      <c r="H673" s="56"/>
      <c r="I673" s="56"/>
      <c r="J673" s="56"/>
      <c r="V673" s="17" t="s">
        <v>224</v>
      </c>
      <c r="W673" s="17"/>
      <c r="X673" s="17"/>
      <c r="Y673" s="17"/>
      <c r="Z673" s="17"/>
      <c r="AA673" s="17"/>
      <c r="AB673" s="21"/>
    </row>
    <row r="674" spans="1:28" ht="18.75" x14ac:dyDescent="0.3">
      <c r="A674" s="108" t="s">
        <v>607</v>
      </c>
      <c r="B674" s="108"/>
      <c r="C674" s="108"/>
      <c r="D674" s="108"/>
      <c r="E674" s="108"/>
      <c r="F674" s="108"/>
      <c r="G674" s="108"/>
      <c r="H674" s="108"/>
      <c r="I674" s="108"/>
      <c r="J674" s="108"/>
    </row>
    <row r="675" spans="1:28" ht="15.75" x14ac:dyDescent="0.25">
      <c r="A675" s="106" t="s">
        <v>77</v>
      </c>
      <c r="B675" s="106"/>
      <c r="C675" s="106"/>
      <c r="D675" s="106"/>
      <c r="E675" s="106"/>
      <c r="F675" s="106"/>
      <c r="G675" s="106"/>
      <c r="H675" s="106"/>
      <c r="I675" s="106"/>
      <c r="J675" s="106"/>
    </row>
    <row r="676" spans="1:28" x14ac:dyDescent="0.25">
      <c r="A676" s="107" t="str">
        <f>$A$3</f>
        <v>FOR THE YEAR ENDED 31 March 2021</v>
      </c>
      <c r="B676" s="107"/>
      <c r="C676" s="107"/>
      <c r="D676" s="107"/>
      <c r="E676" s="107"/>
      <c r="F676" s="107"/>
      <c r="G676" s="107"/>
      <c r="H676" s="107"/>
      <c r="I676" s="107"/>
      <c r="J676" s="107"/>
    </row>
    <row r="677" spans="1:28" x14ac:dyDescent="0.25">
      <c r="A677" s="42"/>
      <c r="B677" s="42"/>
      <c r="C677" s="42"/>
      <c r="D677" s="42"/>
      <c r="E677" s="42"/>
      <c r="F677" s="42"/>
      <c r="G677" s="42" t="s">
        <v>26</v>
      </c>
      <c r="H677" s="42"/>
      <c r="J677" s="42" t="s">
        <v>27</v>
      </c>
    </row>
    <row r="678" spans="1:28" x14ac:dyDescent="0.25">
      <c r="A678" s="42"/>
      <c r="B678" s="42"/>
      <c r="C678" s="42"/>
      <c r="D678" s="42"/>
      <c r="E678" s="42"/>
      <c r="F678" s="42"/>
      <c r="G678" s="42" t="s">
        <v>30</v>
      </c>
      <c r="H678" s="42"/>
      <c r="J678" s="42" t="s">
        <v>30</v>
      </c>
    </row>
    <row r="679" spans="1:28" x14ac:dyDescent="0.25">
      <c r="A679" s="3" t="s">
        <v>216</v>
      </c>
    </row>
    <row r="680" spans="1:28" x14ac:dyDescent="0.25">
      <c r="C680" t="s">
        <v>663</v>
      </c>
      <c r="G680" s="10">
        <v>13452.28</v>
      </c>
      <c r="H680" s="56"/>
      <c r="I680" s="56"/>
      <c r="J680" s="10">
        <v>17656.309999999972</v>
      </c>
      <c r="N680" s="17" t="s">
        <v>107</v>
      </c>
      <c r="U680">
        <f>IF(ISNA(VLOOKUP(N680,Colin!$E$5:$J$19132,6,FALSE)),0,VLOOKUP(N680,Colin!$E$5:$J$19132,6,FALSE))</f>
        <v>0</v>
      </c>
      <c r="V680">
        <f>IF(ISNA(VLOOKUP(O680,Colin!$E$5:$J$19132,6,FALSE)),0,VLOOKUP(O680,Colin!$E$5:$J$19132,6,FALSE))</f>
        <v>0</v>
      </c>
      <c r="W680">
        <f>IF(ISNA(VLOOKUP(P680,Colin!$E$5:$J$19132,6,FALSE)),0,VLOOKUP(P680,Colin!$E$5:$J$19132,6,FALSE))</f>
        <v>0</v>
      </c>
      <c r="X680">
        <f>IF(ISNA(VLOOKUP(Q680,Colin!$E$5:$J$19132,6,FALSE)),0,VLOOKUP(Q680,Colin!$E$5:$J$19132,6,FALSE))</f>
        <v>0</v>
      </c>
      <c r="Y680">
        <f>IF(ISNA(VLOOKUP(R680,Colin!$E$5:$J$19132,6,FALSE)),0,VLOOKUP(R680,Colin!$E$5:$J$19132,6,FALSE))</f>
        <v>0</v>
      </c>
      <c r="Z680">
        <f>IF(ISNA(VLOOKUP(S680,Colin!$E$5:$J$19132,6,FALSE)),0,VLOOKUP(S680,Colin!$E$5:$J$19132,6,FALSE))</f>
        <v>0</v>
      </c>
    </row>
    <row r="681" spans="1:28" x14ac:dyDescent="0.25">
      <c r="C681" t="s">
        <v>666</v>
      </c>
      <c r="G681" s="10">
        <v>0</v>
      </c>
      <c r="H681" s="56"/>
      <c r="I681" s="56"/>
      <c r="J681" s="10">
        <v>19766.5</v>
      </c>
      <c r="N681" s="17" t="s">
        <v>108</v>
      </c>
      <c r="U681">
        <f>IF(ISNA(VLOOKUP(N681,Colin!$E$5:$J$19132,6,FALSE)),0,VLOOKUP(N681,Colin!$E$5:$J$19132,6,FALSE))</f>
        <v>0</v>
      </c>
      <c r="V681">
        <f>IF(ISNA(VLOOKUP(O681,Colin!$E$5:$J$19132,6,FALSE)),0,VLOOKUP(O681,Colin!$E$5:$J$19132,6,FALSE))</f>
        <v>0</v>
      </c>
      <c r="W681">
        <f>IF(ISNA(VLOOKUP(P681,Colin!$E$5:$J$19132,6,FALSE)),0,VLOOKUP(P681,Colin!$E$5:$J$19132,6,FALSE))</f>
        <v>0</v>
      </c>
      <c r="X681">
        <f>IF(ISNA(VLOOKUP(Q681,Colin!$E$5:$J$19132,6,FALSE)),0,VLOOKUP(Q681,Colin!$E$5:$J$19132,6,FALSE))</f>
        <v>0</v>
      </c>
      <c r="Y681">
        <f>IF(ISNA(VLOOKUP(R681,Colin!$E$5:$J$19132,6,FALSE)),0,VLOOKUP(R681,Colin!$E$5:$J$19132,6,FALSE))</f>
        <v>0</v>
      </c>
      <c r="Z681">
        <f>IF(ISNA(VLOOKUP(S681,Colin!$E$5:$J$19132,6,FALSE)),0,VLOOKUP(S681,Colin!$E$5:$J$19132,6,FALSE))</f>
        <v>0</v>
      </c>
    </row>
    <row r="682" spans="1:28" x14ac:dyDescent="0.25">
      <c r="C682" t="s">
        <v>665</v>
      </c>
      <c r="G682" s="10">
        <v>227239.12</v>
      </c>
      <c r="H682" s="56"/>
      <c r="I682" s="56"/>
      <c r="J682" s="10">
        <v>117386</v>
      </c>
      <c r="N682" s="17" t="s">
        <v>109</v>
      </c>
      <c r="U682">
        <f>IF(ISNA(VLOOKUP(N682,Colin!$E$5:$J$19132,6,FALSE)),0,VLOOKUP(N682,Colin!$E$5:$J$19132,6,FALSE))</f>
        <v>0</v>
      </c>
      <c r="V682">
        <f>IF(ISNA(VLOOKUP(O682,Colin!$E$5:$J$19132,6,FALSE)),0,VLOOKUP(O682,Colin!$E$5:$J$19132,6,FALSE))</f>
        <v>0</v>
      </c>
      <c r="W682">
        <f>IF(ISNA(VLOOKUP(P682,Colin!$E$5:$J$19132,6,FALSE)),0,VLOOKUP(P682,Colin!$E$5:$J$19132,6,FALSE))</f>
        <v>0</v>
      </c>
      <c r="X682">
        <f>IF(ISNA(VLOOKUP(Q682,Colin!$E$5:$J$19132,6,FALSE)),0,VLOOKUP(Q682,Colin!$E$5:$J$19132,6,FALSE))</f>
        <v>0</v>
      </c>
      <c r="Y682">
        <f>IF(ISNA(VLOOKUP(R682,Colin!$E$5:$J$19132,6,FALSE)),0,VLOOKUP(R682,Colin!$E$5:$J$19132,6,FALSE))</f>
        <v>0</v>
      </c>
      <c r="Z682">
        <f>IF(ISNA(VLOOKUP(S682,Colin!$E$5:$J$19132,6,FALSE)),0,VLOOKUP(S682,Colin!$E$5:$J$19132,6,FALSE))</f>
        <v>0</v>
      </c>
    </row>
    <row r="683" spans="1:28" x14ac:dyDescent="0.25">
      <c r="C683" t="s">
        <v>664</v>
      </c>
      <c r="G683" s="10">
        <v>19935</v>
      </c>
      <c r="H683" s="56"/>
      <c r="I683" s="56"/>
      <c r="J683" s="10">
        <v>3947</v>
      </c>
      <c r="N683" s="17" t="s">
        <v>218</v>
      </c>
      <c r="U683">
        <f>IF(ISNA(VLOOKUP(N683,Colin!$E$5:$J$19132,6,FALSE)),0,VLOOKUP(N683,Colin!$E$5:$J$19132,6,FALSE))</f>
        <v>0</v>
      </c>
      <c r="V683">
        <f>IF(ISNA(VLOOKUP(O683,Colin!$E$5:$J$19132,6,FALSE)),0,VLOOKUP(O683,Colin!$E$5:$J$19132,6,FALSE))</f>
        <v>0</v>
      </c>
      <c r="W683">
        <f>IF(ISNA(VLOOKUP(P683,Colin!$E$5:$J$19132,6,FALSE)),0,VLOOKUP(P683,Colin!$E$5:$J$19132,6,FALSE))</f>
        <v>0</v>
      </c>
      <c r="X683">
        <f>IF(ISNA(VLOOKUP(Q683,Colin!$E$5:$J$19132,6,FALSE)),0,VLOOKUP(Q683,Colin!$E$5:$J$19132,6,FALSE))</f>
        <v>0</v>
      </c>
      <c r="Y683">
        <f>IF(ISNA(VLOOKUP(R683,Colin!$E$5:$J$19132,6,FALSE)),0,VLOOKUP(R683,Colin!$E$5:$J$19132,6,FALSE))</f>
        <v>0</v>
      </c>
      <c r="Z683">
        <f>IF(ISNA(VLOOKUP(S683,Colin!$E$5:$J$19132,6,FALSE)),0,VLOOKUP(S683,Colin!$E$5:$J$19132,6,FALSE))</f>
        <v>0</v>
      </c>
    </row>
    <row r="684" spans="1:28" x14ac:dyDescent="0.25">
      <c r="C684" t="s">
        <v>696</v>
      </c>
      <c r="G684" s="10">
        <v>26</v>
      </c>
      <c r="H684" s="56"/>
      <c r="I684" s="56"/>
      <c r="J684" s="10">
        <v>0</v>
      </c>
    </row>
    <row r="685" spans="1:28" x14ac:dyDescent="0.25">
      <c r="C685" t="s">
        <v>105</v>
      </c>
      <c r="G685" s="10">
        <f>1350+8000+750</f>
        <v>10100</v>
      </c>
      <c r="H685" s="56"/>
      <c r="I685" s="56"/>
      <c r="J685" s="10">
        <v>950</v>
      </c>
      <c r="N685" s="17" t="s">
        <v>219</v>
      </c>
      <c r="O685" s="17" t="s">
        <v>220</v>
      </c>
      <c r="P685" s="17" t="s">
        <v>582</v>
      </c>
      <c r="Q685" s="17" t="s">
        <v>222</v>
      </c>
      <c r="R685" s="17" t="s">
        <v>223</v>
      </c>
      <c r="S685" s="17" t="s">
        <v>225</v>
      </c>
      <c r="T685" s="17" t="s">
        <v>217</v>
      </c>
      <c r="U685">
        <f>IF(ISNA(VLOOKUP(N685,Colin!$E$5:$J$19132,6,FALSE)),0,VLOOKUP(N685,Colin!$E$5:$J$19132,6,FALSE))</f>
        <v>0</v>
      </c>
      <c r="V685">
        <f>IF(ISNA(VLOOKUP(O685,Colin!$E$5:$J$19132,6,FALSE)),0,VLOOKUP(O685,Colin!$E$5:$J$19132,6,FALSE))</f>
        <v>0</v>
      </c>
      <c r="W685">
        <f>IF(ISNA(VLOOKUP(P685,Colin!$E$5:$J$19132,6,FALSE)),0,VLOOKUP(P685,Colin!$E$5:$J$19132,6,FALSE))</f>
        <v>0</v>
      </c>
      <c r="X685">
        <f>IF(ISNA(VLOOKUP(Q685,Colin!$E$5:$J$19132,6,FALSE)),0,VLOOKUP(Q685,Colin!$E$5:$J$19132,6,FALSE))</f>
        <v>0</v>
      </c>
      <c r="Y685">
        <f>IF(ISNA(VLOOKUP(R685,Colin!$E$5:$J$19132,6,FALSE)),0,VLOOKUP(R685,Colin!$E$5:$J$19132,6,FALSE))</f>
        <v>0</v>
      </c>
      <c r="Z685">
        <f>IF(ISNA(VLOOKUP(S685,Colin!$E$5:$J$19132,6,FALSE)),0,VLOOKUP(S685,Colin!$E$5:$J$19132,6,FALSE))</f>
        <v>0</v>
      </c>
    </row>
    <row r="686" spans="1:28" x14ac:dyDescent="0.25">
      <c r="G686" s="9">
        <f>SUM(G680:G685)</f>
        <v>270752.40000000002</v>
      </c>
      <c r="H686" s="56"/>
      <c r="I686" s="56"/>
      <c r="J686" s="9">
        <f>SUM(J680:J685)</f>
        <v>159705.80999999997</v>
      </c>
      <c r="L686" s="12">
        <f>SUMIF(Colin!$E$5:$E$19132,N686,Colin!$O$5:$O$19132)+SUMIF(Colin!$E$5:$E$19132,O686,Colin!$O$5:$O$19132)+SUMIF(Colin!$E$5:$E$19132,P686,Colin!$O$5:$O$19132)+SUMIF(Colin!$E$5:$E$19132,Q686,Colin!$O$5:$O$19132)+SUMIF(Colin!$E$5:$E$19132,R686,Colin!$O$5:$O$19132)+SUMIF(Colin!$E$5:$E$19132,S686,Colin!$O$5:$O$19132)+SUMIF(Colin!$E$5:$E$19132,T686,Colin!$O$5:$O$19132)</f>
        <v>0</v>
      </c>
      <c r="M686" s="12">
        <f>SUMIF(Colin!$E$5:$E$19132,N686,Colin!$P$5:$P$19132)+SUMIF(Colin!$E$5:$E$19132,O686,Colin!$P$5:$P$19132)+SUMIF(Colin!$E$5:$E$19132,P686,Colin!$P$5:$P$19132)+SUMIF(Colin!$E$5:$E$19132,Q686,Colin!$P$5:$P$19132)+SUMIF(Colin!$E$5:$E$19132,R686,Colin!$P$5:$P$19132)+SUMIF(Colin!$E$5:$E$19132,S686,Colin!$P$5:$P$19132)+SUMIF(Colin!$E$5:$E$19132,T686,Colin!$P$5:$P$19132)+SUM(U686:Z686)</f>
        <v>0</v>
      </c>
      <c r="N686" s="17" t="s">
        <v>110</v>
      </c>
      <c r="O686" s="17" t="s">
        <v>226</v>
      </c>
      <c r="P686" s="17" t="s">
        <v>227</v>
      </c>
      <c r="Q686" s="17" t="s">
        <v>179</v>
      </c>
      <c r="R686" s="17" t="s">
        <v>228</v>
      </c>
      <c r="S686" s="17" t="s">
        <v>229</v>
      </c>
      <c r="T686" s="17" t="s">
        <v>230</v>
      </c>
      <c r="U686">
        <f>IF(ISNA(VLOOKUP(N686,Colin!$E$5:$J$19132,6,FALSE)),0,VLOOKUP(N686,Colin!$E$5:$J$19132,6,FALSE))</f>
        <v>0</v>
      </c>
      <c r="V686">
        <f>IF(ISNA(VLOOKUP(O686,Colin!$E$5:$J$19132,6,FALSE)),0,VLOOKUP(O686,Colin!$E$5:$J$19132,6,FALSE))</f>
        <v>0</v>
      </c>
      <c r="W686">
        <f>IF(ISNA(VLOOKUP(P686,Colin!$E$5:$J$19132,6,FALSE)),0,VLOOKUP(P686,Colin!$E$5:$J$19132,6,FALSE))</f>
        <v>0</v>
      </c>
      <c r="X686">
        <f>IF(ISNA(VLOOKUP(Q686,Colin!$E$5:$J$19132,6,FALSE)),0,VLOOKUP(Q686,Colin!$E$5:$J$19132,6,FALSE))</f>
        <v>0</v>
      </c>
      <c r="Y686">
        <f>IF(ISNA(VLOOKUP(R686,Colin!$E$5:$J$19132,6,FALSE)),0,VLOOKUP(R686,Colin!$E$5:$J$19132,6,FALSE))</f>
        <v>0</v>
      </c>
      <c r="Z686">
        <f>IF(ISNA(VLOOKUP(S686,Colin!$E$5:$J$19132,6,FALSE)),0,VLOOKUP(S686,Colin!$E$5:$J$19132,6,FALSE))</f>
        <v>0</v>
      </c>
      <c r="AA686">
        <f>IF(ISNA(VLOOKUP(T686,Colin!$E$5:$J$19132,6,FALSE)),0,VLOOKUP(T686,Colin!$E$5:$J$19132,6,FALSE))</f>
        <v>0</v>
      </c>
    </row>
    <row r="687" spans="1:28" x14ac:dyDescent="0.25">
      <c r="A687" s="3" t="s">
        <v>166</v>
      </c>
      <c r="G687" s="90"/>
      <c r="H687" s="56"/>
      <c r="I687" s="56"/>
      <c r="J687" s="56"/>
      <c r="L687" s="12">
        <f>SUMIF(Colin!$E$5:$E$19132,N687,Colin!$O$5:$O$19132)+SUMIF(Colin!$E$5:$E$19132,O687,Colin!$O$5:$O$19132)+SUMIF(Colin!$E$5:$E$19132,P687,Colin!$O$5:$O$19132)+SUMIF(Colin!$E$5:$E$19132,Q687,Colin!$O$5:$O$19132)+SUMIF(Colin!$E$5:$E$19132,R687,Colin!$O$5:$O$19132)+SUMIF(Colin!$E$5:$E$19132,S687,Colin!$O$5:$O$19132)+SUMIF(Colin!$E$5:$E$19132,T687,Colin!$O$5:$O$19132)</f>
        <v>0</v>
      </c>
      <c r="M687" s="12">
        <f>SUMIF(Colin!$E$5:$E$19132,N687,Colin!$P$5:$P$19132)+SUMIF(Colin!$E$5:$E$19132,O687,Colin!$P$5:$P$19132)+SUMIF(Colin!$E$5:$E$19132,P687,Colin!$P$5:$P$19132)+SUMIF(Colin!$E$5:$E$19132,Q687,Colin!$P$5:$P$19132)+SUMIF(Colin!$E$5:$E$19132,R687,Colin!$P$5:$P$19132)+SUMIF(Colin!$E$5:$E$19132,S687,Colin!$P$5:$P$19132)+SUMIF(Colin!$E$5:$E$19132,T687,Colin!$P$5:$P$19132)+SUM(U687:Z687)</f>
        <v>0</v>
      </c>
      <c r="N687" s="17" t="s">
        <v>224</v>
      </c>
      <c r="U687">
        <f>IF(ISNA(VLOOKUP(N687,Colin!$E$5:$J$19132,6,FALSE)),0,VLOOKUP(N687,Colin!$E$5:$J$19132,6,FALSE))</f>
        <v>0</v>
      </c>
      <c r="V687">
        <f>IF(ISNA(VLOOKUP(O687,Colin!$E$5:$J$19132,6,FALSE)),0,VLOOKUP(O687,Colin!$E$5:$J$19132,6,FALSE))</f>
        <v>0</v>
      </c>
      <c r="W687">
        <f>IF(ISNA(VLOOKUP(P687,Colin!$E$5:$J$19132,6,FALSE)),0,VLOOKUP(P687,Colin!$E$5:$J$19132,6,FALSE))</f>
        <v>0</v>
      </c>
      <c r="X687">
        <f>IF(ISNA(VLOOKUP(Q687,Colin!$E$5:$J$19132,6,FALSE)),0,VLOOKUP(Q687,Colin!$E$5:$J$19132,6,FALSE))</f>
        <v>0</v>
      </c>
      <c r="Y687">
        <f>IF(ISNA(VLOOKUP(R687,Colin!$E$5:$J$19132,6,FALSE)),0,VLOOKUP(R687,Colin!$E$5:$J$19132,6,FALSE))</f>
        <v>0</v>
      </c>
      <c r="Z687">
        <f>IF(ISNA(VLOOKUP(S687,Colin!$E$5:$J$19132,6,FALSE)),0,VLOOKUP(S687,Colin!$E$5:$J$19132,6,FALSE))</f>
        <v>0</v>
      </c>
      <c r="AA687">
        <f>IF(ISNA(VLOOKUP(T687,Colin!$E$5:$J$19132,6,FALSE)),0,VLOOKUP(T687,Colin!$E$5:$J$19132,6,FALSE))</f>
        <v>0</v>
      </c>
    </row>
    <row r="688" spans="1:28" x14ac:dyDescent="0.25">
      <c r="C688" t="s">
        <v>112</v>
      </c>
      <c r="G688" s="88">
        <f>F541*-1</f>
        <v>22703.5</v>
      </c>
      <c r="H688" s="56"/>
      <c r="I688" s="56"/>
      <c r="J688" s="10">
        <f>I541*-1</f>
        <v>19346.639999999992</v>
      </c>
    </row>
    <row r="689" spans="1:26" x14ac:dyDescent="0.25">
      <c r="C689" t="s">
        <v>113</v>
      </c>
      <c r="G689" s="88">
        <f>F558*-1</f>
        <v>11197.13</v>
      </c>
      <c r="H689" s="56"/>
      <c r="I689" s="56"/>
      <c r="J689" s="10">
        <f>I558*-1</f>
        <v>7258.23</v>
      </c>
    </row>
    <row r="690" spans="1:26" x14ac:dyDescent="0.25">
      <c r="B690" s="3"/>
      <c r="C690" s="3"/>
      <c r="D690" s="3"/>
      <c r="E690" s="3"/>
      <c r="F690" s="3"/>
      <c r="G690" s="9">
        <f>SUM(G688:G689)</f>
        <v>33900.629999999997</v>
      </c>
      <c r="H690" s="10"/>
      <c r="I690" s="10"/>
      <c r="J690" s="9">
        <f>SUM(J688:J689)</f>
        <v>26604.869999999992</v>
      </c>
    </row>
    <row r="691" spans="1:26" ht="5.25" customHeight="1" x14ac:dyDescent="0.25">
      <c r="G691" s="56"/>
      <c r="H691" s="56"/>
      <c r="I691" s="56"/>
      <c r="J691" s="56"/>
    </row>
    <row r="692" spans="1:26" x14ac:dyDescent="0.25">
      <c r="A692" s="3" t="s">
        <v>508</v>
      </c>
      <c r="E692" s="3"/>
      <c r="F692" s="3"/>
      <c r="G692" s="10"/>
      <c r="H692" s="10"/>
      <c r="I692" s="10"/>
      <c r="J692" s="10"/>
    </row>
    <row r="693" spans="1:26" x14ac:dyDescent="0.25">
      <c r="B693" s="3"/>
      <c r="C693" s="11" t="s">
        <v>509</v>
      </c>
      <c r="D693" s="3"/>
      <c r="E693" s="3"/>
      <c r="F693" s="3"/>
      <c r="G693" s="10">
        <v>4551</v>
      </c>
      <c r="H693" s="56"/>
      <c r="I693" s="56"/>
      <c r="J693" s="10">
        <v>4484</v>
      </c>
      <c r="N693" s="17" t="s">
        <v>111</v>
      </c>
      <c r="O693" s="17" t="s">
        <v>180</v>
      </c>
      <c r="P693" s="17" t="s">
        <v>558</v>
      </c>
      <c r="U693">
        <f>IF(ISNA(VLOOKUP(N693,Colin!$E$5:$J$19132,6,FALSE)),0,VLOOKUP(N693,Colin!$E$5:$J$19132,6,FALSE))</f>
        <v>0</v>
      </c>
      <c r="V693">
        <f>IF(ISNA(VLOOKUP(O693,Colin!$E$5:$J$19132,6,FALSE)),0,VLOOKUP(O693,Colin!$E$5:$J$19132,6,FALSE))</f>
        <v>0</v>
      </c>
      <c r="W693">
        <f>IF(ISNA(VLOOKUP(P693,Colin!$E$5:$J$19132,6,FALSE)),0,VLOOKUP(P693,Colin!$E$5:$J$19132,6,FALSE))</f>
        <v>0</v>
      </c>
      <c r="X693">
        <f>IF(ISNA(VLOOKUP(Q693,Colin!$E$5:$J$19132,6,FALSE)),0,VLOOKUP(Q693,Colin!$E$5:$J$19132,6,FALSE))</f>
        <v>0</v>
      </c>
      <c r="Y693">
        <f>IF(ISNA(VLOOKUP(R693,Colin!$E$5:$J$19132,6,FALSE)),0,VLOOKUP(R693,Colin!$E$5:$J$19132,6,FALSE))</f>
        <v>0</v>
      </c>
      <c r="Z693">
        <f>IF(ISNA(VLOOKUP(S693,Colin!$E$5:$J$19132,6,FALSE)),0,VLOOKUP(S693,Colin!$E$5:$J$19132,6,FALSE))</f>
        <v>0</v>
      </c>
    </row>
    <row r="694" spans="1:26" x14ac:dyDescent="0.25">
      <c r="B694" s="3"/>
      <c r="C694" s="11" t="s">
        <v>73</v>
      </c>
      <c r="D694" s="3"/>
      <c r="E694" s="3"/>
      <c r="F694" s="3"/>
      <c r="G694" s="10">
        <v>110.82</v>
      </c>
      <c r="H694" s="56"/>
      <c r="I694" s="56"/>
      <c r="J694" s="10">
        <v>110.82</v>
      </c>
      <c r="N694" s="17" t="s">
        <v>237</v>
      </c>
      <c r="U694">
        <f>IF(ISNA(VLOOKUP(N694,Colin!$E$5:$J$19132,6,FALSE)),0,VLOOKUP(N694,Colin!$E$5:$J$19132,6,FALSE))</f>
        <v>0</v>
      </c>
      <c r="V694">
        <f>IF(ISNA(VLOOKUP(O694,Colin!$E$5:$J$19132,6,FALSE)),0,VLOOKUP(O694,Colin!$E$5:$J$19132,6,FALSE))</f>
        <v>0</v>
      </c>
      <c r="W694">
        <f>IF(ISNA(VLOOKUP(P694,Colin!$E$5:$J$19132,6,FALSE)),0,VLOOKUP(P694,Colin!$E$5:$J$19132,6,FALSE))</f>
        <v>0</v>
      </c>
      <c r="X694">
        <f>IF(ISNA(VLOOKUP(Q694,Colin!$E$5:$J$19132,6,FALSE)),0,VLOOKUP(Q694,Colin!$E$5:$J$19132,6,FALSE))</f>
        <v>0</v>
      </c>
      <c r="Y694">
        <f>IF(ISNA(VLOOKUP(R694,Colin!$E$5:$J$19132,6,FALSE)),0,VLOOKUP(R694,Colin!$E$5:$J$19132,6,FALSE))</f>
        <v>0</v>
      </c>
      <c r="Z694">
        <f>IF(ISNA(VLOOKUP(S694,Colin!$E$5:$J$19132,6,FALSE)),0,VLOOKUP(S694,Colin!$E$5:$J$19132,6,FALSE))</f>
        <v>0</v>
      </c>
    </row>
    <row r="695" spans="1:26" x14ac:dyDescent="0.25">
      <c r="B695" s="3"/>
      <c r="C695" s="11" t="s">
        <v>699</v>
      </c>
      <c r="D695" s="3"/>
      <c r="E695" s="3"/>
      <c r="F695" s="3"/>
      <c r="G695" s="10">
        <v>10460</v>
      </c>
      <c r="H695" s="56"/>
      <c r="I695" s="56"/>
      <c r="J695" s="10"/>
    </row>
    <row r="696" spans="1:26" x14ac:dyDescent="0.25">
      <c r="B696" s="3"/>
      <c r="C696" s="11" t="s">
        <v>510</v>
      </c>
      <c r="D696" s="3"/>
      <c r="E696" s="3"/>
      <c r="F696" s="3"/>
      <c r="G696" s="10">
        <v>38851</v>
      </c>
      <c r="H696" s="10"/>
      <c r="I696" s="10"/>
      <c r="J696" s="10">
        <v>30172.68</v>
      </c>
    </row>
    <row r="697" spans="1:26" x14ac:dyDescent="0.25">
      <c r="B697" s="3"/>
      <c r="C697" s="11" t="s">
        <v>511</v>
      </c>
      <c r="D697" s="3"/>
      <c r="E697" s="3"/>
      <c r="F697" s="3"/>
      <c r="G697" s="10"/>
      <c r="H697" s="10"/>
      <c r="I697" s="10"/>
      <c r="J697" s="10">
        <v>4103.8999999999996</v>
      </c>
    </row>
    <row r="698" spans="1:26" x14ac:dyDescent="0.25">
      <c r="B698" s="3"/>
      <c r="C698" s="11" t="s">
        <v>512</v>
      </c>
      <c r="D698" s="3"/>
      <c r="E698" s="3"/>
      <c r="F698" s="3"/>
      <c r="G698" s="10">
        <f>57076.65-38851</f>
        <v>18225.650000000001</v>
      </c>
      <c r="H698" s="10"/>
      <c r="I698" s="10"/>
      <c r="J698" s="10">
        <v>7487.7799999999988</v>
      </c>
    </row>
    <row r="699" spans="1:26" x14ac:dyDescent="0.25">
      <c r="B699" s="3"/>
      <c r="C699" s="3"/>
      <c r="D699" s="3"/>
      <c r="E699" s="3"/>
      <c r="F699" s="3"/>
      <c r="G699" s="9">
        <f>SUM(G692:G698)</f>
        <v>72198.47</v>
      </c>
      <c r="H699" s="10"/>
      <c r="I699" s="10"/>
      <c r="J699" s="9">
        <f>SUM(J692:J698)</f>
        <v>46359.18</v>
      </c>
    </row>
    <row r="700" spans="1:26" x14ac:dyDescent="0.25">
      <c r="A700" s="3" t="s">
        <v>521</v>
      </c>
      <c r="G700" s="10"/>
      <c r="H700" s="10"/>
      <c r="I700" s="10"/>
      <c r="J700" s="10"/>
    </row>
    <row r="701" spans="1:26" x14ac:dyDescent="0.25">
      <c r="C701" t="s">
        <v>167</v>
      </c>
      <c r="G701" s="10">
        <f>269464.8+2750-70880</f>
        <v>201334.8</v>
      </c>
      <c r="H701" s="56"/>
      <c r="I701" s="56"/>
      <c r="J701" s="10">
        <v>134985</v>
      </c>
      <c r="N701" s="17" t="s">
        <v>115</v>
      </c>
      <c r="T701" s="22"/>
      <c r="U701">
        <f>IF(ISNA(VLOOKUP(N701,Colin!$E$5:$J$19132,6,FALSE)),0,VLOOKUP(N701,Colin!$E$5:$J$19132,6,FALSE))</f>
        <v>0</v>
      </c>
      <c r="V701">
        <f>IF(ISNA(VLOOKUP(O701,Colin!$E$5:$J$19132,6,FALSE)),0,VLOOKUP(O701,Colin!$E$5:$J$19132,6,FALSE))</f>
        <v>0</v>
      </c>
      <c r="W701">
        <f>IF(ISNA(VLOOKUP(P701,Colin!$E$5:$J$19132,6,FALSE)),0,VLOOKUP(P701,Colin!$E$5:$J$19132,6,FALSE))</f>
        <v>0</v>
      </c>
      <c r="X701">
        <f>IF(ISNA(VLOOKUP(Q701,Colin!$E$5:$J$19132,6,FALSE)),0,VLOOKUP(Q701,Colin!$E$5:$J$19132,6,FALSE))</f>
        <v>0</v>
      </c>
      <c r="Y701">
        <f>IF(ISNA(VLOOKUP(R701,Colin!$E$5:$J$19132,6,FALSE)),0,VLOOKUP(R701,Colin!$E$5:$J$19132,6,FALSE))</f>
        <v>0</v>
      </c>
      <c r="Z701">
        <f>IF(ISNA(VLOOKUP(S701,Colin!$E$5:$J$19132,6,FALSE)),0,VLOOKUP(S701,Colin!$E$5:$J$19132,6,FALSE))</f>
        <v>0</v>
      </c>
    </row>
    <row r="702" spans="1:26" x14ac:dyDescent="0.25">
      <c r="C702" t="s">
        <v>700</v>
      </c>
      <c r="G702" s="10">
        <v>70880</v>
      </c>
      <c r="H702" s="56"/>
      <c r="I702" s="56"/>
      <c r="J702" s="10">
        <v>0</v>
      </c>
      <c r="T702" s="22"/>
    </row>
    <row r="703" spans="1:26" x14ac:dyDescent="0.25">
      <c r="C703" t="s">
        <v>667</v>
      </c>
      <c r="G703" s="10"/>
      <c r="H703" s="56"/>
      <c r="I703" s="56"/>
      <c r="J703" s="10">
        <v>9172</v>
      </c>
      <c r="N703" s="17" t="s">
        <v>257</v>
      </c>
      <c r="U703">
        <f>IF(ISNA(VLOOKUP(N703,Colin!$E$5:$J$19132,6,FALSE)),0,VLOOKUP(N703,Colin!$E$5:$J$19132,6,FALSE))</f>
        <v>0</v>
      </c>
      <c r="V703">
        <f>IF(ISNA(VLOOKUP(O703,Colin!$E$5:$J$19132,6,FALSE)),0,VLOOKUP(O703,Colin!$E$5:$J$19132,6,FALSE))</f>
        <v>0</v>
      </c>
      <c r="W703">
        <f>IF(ISNA(VLOOKUP(P703,Colin!$E$5:$J$19132,6,FALSE)),0,VLOOKUP(P703,Colin!$E$5:$J$19132,6,FALSE))</f>
        <v>0</v>
      </c>
      <c r="X703">
        <f>IF(ISNA(VLOOKUP(Q703,Colin!$E$5:$J$19132,6,FALSE)),0,VLOOKUP(Q703,Colin!$E$5:$J$19132,6,FALSE))</f>
        <v>0</v>
      </c>
      <c r="Y703">
        <f>IF(ISNA(VLOOKUP(R703,Colin!$E$5:$J$19132,6,FALSE)),0,VLOOKUP(R703,Colin!$E$5:$J$19132,6,FALSE))</f>
        <v>0</v>
      </c>
      <c r="Z703">
        <f>IF(ISNA(VLOOKUP(S703,Colin!$E$5:$J$19132,6,FALSE)),0,VLOOKUP(S703,Colin!$E$5:$J$19132,6,FALSE))</f>
        <v>0</v>
      </c>
    </row>
    <row r="704" spans="1:26" x14ac:dyDescent="0.25">
      <c r="C704" t="s">
        <v>470</v>
      </c>
      <c r="G704" s="10">
        <v>5952</v>
      </c>
      <c r="H704" s="56"/>
      <c r="I704" s="56"/>
      <c r="J704" s="10">
        <v>9260</v>
      </c>
      <c r="N704" s="17" t="s">
        <v>256</v>
      </c>
      <c r="U704">
        <f>IF(ISNA(VLOOKUP(N704,Colin!$E$5:$J$19132,6,FALSE)),0,VLOOKUP(N704,Colin!$E$5:$J$19132,6,FALSE))</f>
        <v>0</v>
      </c>
      <c r="V704">
        <f>IF(ISNA(VLOOKUP(O704,Colin!$E$5:$J$19132,6,FALSE)),0,VLOOKUP(O704,Colin!$E$5:$J$19132,6,FALSE))</f>
        <v>0</v>
      </c>
      <c r="W704">
        <f>IF(ISNA(VLOOKUP(P704,Colin!$E$5:$J$19132,6,FALSE)),0,VLOOKUP(P704,Colin!$E$5:$J$19132,6,FALSE))</f>
        <v>0</v>
      </c>
      <c r="X704">
        <f>IF(ISNA(VLOOKUP(Q704,Colin!$E$5:$J$19132,6,FALSE)),0,VLOOKUP(Q704,Colin!$E$5:$J$19132,6,FALSE))</f>
        <v>0</v>
      </c>
      <c r="Y704">
        <f>IF(ISNA(VLOOKUP(R704,Colin!$E$5:$J$19132,6,FALSE)),0,VLOOKUP(R704,Colin!$E$5:$J$19132,6,FALSE))</f>
        <v>0</v>
      </c>
      <c r="Z704">
        <f>IF(ISNA(VLOOKUP(S704,Colin!$E$5:$J$19132,6,FALSE)),0,VLOOKUP(S704,Colin!$E$5:$J$19132,6,FALSE))</f>
        <v>0</v>
      </c>
    </row>
    <row r="705" spans="1:25" x14ac:dyDescent="0.25">
      <c r="G705" s="9">
        <f>SUM(G701:G704)</f>
        <v>278166.8</v>
      </c>
      <c r="H705" s="10"/>
      <c r="I705" s="10"/>
      <c r="J705" s="9">
        <f>SUM(J701:J704)</f>
        <v>153417</v>
      </c>
      <c r="V705" s="8">
        <f>G705-F313</f>
        <v>284131.8</v>
      </c>
      <c r="Y705" s="8">
        <f>J705-I313</f>
        <v>158121</v>
      </c>
    </row>
    <row r="706" spans="1:25" x14ac:dyDescent="0.25">
      <c r="A706" s="3" t="s">
        <v>518</v>
      </c>
      <c r="G706" s="56"/>
      <c r="H706" s="56"/>
      <c r="I706" s="56"/>
      <c r="J706" s="56"/>
    </row>
    <row r="707" spans="1:25" x14ac:dyDescent="0.25">
      <c r="B707" t="s">
        <v>597</v>
      </c>
      <c r="G707" s="6"/>
      <c r="J707" s="6"/>
    </row>
    <row r="708" spans="1:25" x14ac:dyDescent="0.25">
      <c r="B708" t="s">
        <v>475</v>
      </c>
      <c r="G708" s="6"/>
      <c r="J708" s="6"/>
    </row>
    <row r="709" spans="1:25" ht="30" customHeight="1" x14ac:dyDescent="0.25">
      <c r="B709" s="110" t="s">
        <v>690</v>
      </c>
      <c r="C709" s="110"/>
      <c r="D709" s="110"/>
      <c r="E709" s="110"/>
      <c r="F709" s="110"/>
      <c r="G709" s="110"/>
      <c r="H709" s="110"/>
      <c r="I709" s="110"/>
      <c r="J709" s="110"/>
    </row>
    <row r="710" spans="1:25" x14ac:dyDescent="0.25">
      <c r="B710" s="45" t="s">
        <v>598</v>
      </c>
      <c r="C710" s="37"/>
      <c r="D710" s="37"/>
      <c r="G710" s="6"/>
      <c r="J710" s="6"/>
    </row>
    <row r="711" spans="1:25" x14ac:dyDescent="0.25">
      <c r="B711" s="57" t="s">
        <v>621</v>
      </c>
      <c r="C711" s="37"/>
      <c r="D711" s="37"/>
      <c r="G711" s="58"/>
      <c r="J711" s="6"/>
    </row>
    <row r="712" spans="1:25" x14ac:dyDescent="0.25">
      <c r="B712" t="s">
        <v>691</v>
      </c>
      <c r="D712" s="57"/>
      <c r="E712" s="11"/>
      <c r="F712" s="11"/>
      <c r="G712" s="36"/>
      <c r="J712" s="12"/>
    </row>
    <row r="713" spans="1:25" x14ac:dyDescent="0.25">
      <c r="B713" s="11"/>
      <c r="C713" s="11"/>
      <c r="D713" s="11"/>
      <c r="E713" s="11"/>
      <c r="F713" s="11"/>
      <c r="G713" s="36"/>
      <c r="J713" s="12"/>
    </row>
    <row r="714" spans="1:25" x14ac:dyDescent="0.25">
      <c r="B714" s="11"/>
      <c r="C714" s="11"/>
      <c r="D714" s="11"/>
      <c r="E714" s="11"/>
      <c r="F714" s="11"/>
      <c r="G714" s="36"/>
      <c r="J714" s="12"/>
    </row>
    <row r="715" spans="1:25" x14ac:dyDescent="0.25">
      <c r="B715" s="3"/>
      <c r="C715" s="11"/>
      <c r="D715" s="11"/>
      <c r="E715" s="11"/>
      <c r="F715" s="11"/>
      <c r="G715" s="11"/>
      <c r="J715" s="12"/>
    </row>
    <row r="716" spans="1:25" x14ac:dyDescent="0.25">
      <c r="B716" s="11"/>
      <c r="C716" s="11"/>
      <c r="D716" s="11"/>
      <c r="E716" s="11"/>
      <c r="F716" s="11"/>
      <c r="G716" s="11"/>
      <c r="J716" s="12"/>
    </row>
    <row r="717" spans="1:25" x14ac:dyDescent="0.25">
      <c r="B717" s="11"/>
      <c r="C717" s="11"/>
      <c r="D717" s="11"/>
      <c r="E717" s="11"/>
      <c r="F717" s="11"/>
      <c r="G717" s="11"/>
      <c r="J717" s="12"/>
    </row>
    <row r="718" spans="1:25" x14ac:dyDescent="0.25">
      <c r="E718" s="11"/>
      <c r="F718" s="11"/>
      <c r="G718" s="11"/>
      <c r="H718" s="11"/>
      <c r="I718" s="11"/>
      <c r="J718" s="11"/>
    </row>
    <row r="719" spans="1:25" ht="14.25" customHeight="1" x14ac:dyDescent="0.25">
      <c r="B719" s="55"/>
      <c r="C719" s="37"/>
      <c r="D719" s="37"/>
      <c r="E719" s="11"/>
      <c r="F719" s="11"/>
      <c r="G719" s="11"/>
      <c r="H719" s="11"/>
      <c r="I719" s="11"/>
      <c r="J719" s="11"/>
    </row>
    <row r="720" spans="1:25" ht="12.75" customHeight="1" x14ac:dyDescent="0.25">
      <c r="B720" s="11"/>
      <c r="C720" s="37"/>
      <c r="D720" s="37"/>
      <c r="E720" s="11"/>
      <c r="F720" s="11"/>
      <c r="G720" s="11"/>
      <c r="H720" s="11"/>
      <c r="I720" s="11"/>
      <c r="J720" s="11"/>
    </row>
    <row r="721" spans="1:10" x14ac:dyDescent="0.25">
      <c r="D721" s="11"/>
      <c r="E721" s="11"/>
      <c r="F721" s="11"/>
      <c r="G721" s="11"/>
      <c r="H721" s="11"/>
      <c r="I721" s="11"/>
      <c r="J721" s="11"/>
    </row>
    <row r="722" spans="1:10" x14ac:dyDescent="0.25">
      <c r="D722" s="11"/>
      <c r="E722" s="11"/>
      <c r="F722" s="11"/>
      <c r="G722" s="11"/>
      <c r="H722" s="11"/>
      <c r="I722" s="11"/>
      <c r="J722" s="11"/>
    </row>
    <row r="723" spans="1:10" x14ac:dyDescent="0.25">
      <c r="D723" s="11"/>
      <c r="E723" s="11"/>
      <c r="F723" s="11"/>
      <c r="G723" s="11"/>
      <c r="H723" s="11"/>
      <c r="I723" s="11"/>
      <c r="J723" s="11"/>
    </row>
    <row r="724" spans="1:10" x14ac:dyDescent="0.25">
      <c r="A724" s="3" t="s">
        <v>552</v>
      </c>
      <c r="C724" s="11"/>
      <c r="D724" s="11"/>
      <c r="E724" s="11"/>
      <c r="F724" s="11"/>
      <c r="G724" s="11"/>
      <c r="H724" s="11"/>
      <c r="I724" s="11"/>
      <c r="J724" s="11"/>
    </row>
    <row r="725" spans="1:10" ht="14.25" customHeight="1" x14ac:dyDescent="0.25">
      <c r="B725" t="s">
        <v>692</v>
      </c>
      <c r="C725" s="11"/>
      <c r="D725" s="11"/>
      <c r="E725" s="11"/>
      <c r="F725" s="11"/>
      <c r="G725" s="11"/>
      <c r="H725" s="11"/>
      <c r="I725" s="11"/>
      <c r="J725" s="11"/>
    </row>
    <row r="726" spans="1:10" ht="12.75" customHeight="1" x14ac:dyDescent="0.25">
      <c r="B726" t="s">
        <v>673</v>
      </c>
      <c r="C726" s="11"/>
      <c r="D726" s="11"/>
      <c r="E726" s="37"/>
      <c r="F726" s="37"/>
      <c r="G726" s="11"/>
      <c r="H726" s="11"/>
      <c r="I726" s="11"/>
      <c r="J726" s="11"/>
    </row>
    <row r="727" spans="1:10" ht="12.75" customHeight="1" x14ac:dyDescent="0.25">
      <c r="B727" s="57" t="s">
        <v>633</v>
      </c>
      <c r="C727" s="62"/>
      <c r="D727" s="62"/>
      <c r="E727" s="63"/>
      <c r="F727" s="63"/>
      <c r="G727" s="62"/>
      <c r="H727" s="62"/>
      <c r="I727" s="62"/>
      <c r="J727" s="11"/>
    </row>
    <row r="728" spans="1:10" ht="12.75" customHeight="1" x14ac:dyDescent="0.25">
      <c r="B728" t="s">
        <v>634</v>
      </c>
      <c r="E728" s="37"/>
      <c r="F728" s="37"/>
      <c r="I728" s="57"/>
    </row>
    <row r="729" spans="1:10" x14ac:dyDescent="0.25">
      <c r="B729" t="s">
        <v>599</v>
      </c>
      <c r="E729" s="37"/>
      <c r="F729" s="37"/>
    </row>
    <row r="730" spans="1:10" ht="46.5" customHeight="1" x14ac:dyDescent="0.25">
      <c r="B730" s="110" t="s">
        <v>675</v>
      </c>
      <c r="C730" s="110"/>
      <c r="D730" s="110"/>
      <c r="E730" s="110"/>
      <c r="F730" s="110"/>
      <c r="G730" s="110"/>
      <c r="H730" s="110"/>
      <c r="I730" s="110"/>
      <c r="J730" s="110"/>
    </row>
    <row r="731" spans="1:10" ht="18.75" x14ac:dyDescent="0.3">
      <c r="A731" s="108" t="s">
        <v>607</v>
      </c>
      <c r="B731" s="108"/>
      <c r="C731" s="108"/>
      <c r="D731" s="108"/>
      <c r="E731" s="108"/>
      <c r="F731" s="108"/>
      <c r="G731" s="108"/>
      <c r="H731" s="108"/>
      <c r="I731" s="108"/>
      <c r="J731" s="108"/>
    </row>
    <row r="732" spans="1:10" ht="15.75" x14ac:dyDescent="0.25">
      <c r="A732" s="106" t="s">
        <v>77</v>
      </c>
      <c r="B732" s="106"/>
      <c r="C732" s="106"/>
      <c r="D732" s="106"/>
      <c r="E732" s="106"/>
      <c r="F732" s="106"/>
      <c r="G732" s="106"/>
      <c r="H732" s="106"/>
      <c r="I732" s="106"/>
      <c r="J732" s="106"/>
    </row>
    <row r="733" spans="1:10" x14ac:dyDescent="0.25">
      <c r="A733" s="107" t="str">
        <f>$A$3</f>
        <v>FOR THE YEAR ENDED 31 March 2021</v>
      </c>
      <c r="B733" s="107"/>
      <c r="C733" s="107"/>
      <c r="D733" s="107"/>
      <c r="E733" s="107"/>
      <c r="F733" s="107"/>
      <c r="G733" s="107"/>
      <c r="H733" s="107"/>
      <c r="I733" s="107"/>
      <c r="J733" s="107"/>
    </row>
    <row r="734" spans="1:10" x14ac:dyDescent="0.25">
      <c r="A734" s="3" t="s">
        <v>519</v>
      </c>
      <c r="G734" s="12"/>
      <c r="J734" s="10"/>
    </row>
    <row r="735" spans="1:10" x14ac:dyDescent="0.25">
      <c r="G735" s="5"/>
      <c r="H735" s="5"/>
      <c r="J735" s="5"/>
    </row>
    <row r="736" spans="1:10" x14ac:dyDescent="0.25">
      <c r="C736" t="s">
        <v>26</v>
      </c>
      <c r="J736" s="5"/>
    </row>
    <row r="737" spans="1:10" x14ac:dyDescent="0.25">
      <c r="C737" s="67" t="s">
        <v>635</v>
      </c>
      <c r="D737" s="67" t="s">
        <v>205</v>
      </c>
      <c r="E737" s="67" t="s">
        <v>636</v>
      </c>
      <c r="F737" s="67" t="s">
        <v>637</v>
      </c>
      <c r="G737" s="72" t="s">
        <v>619</v>
      </c>
      <c r="H737" s="67" t="s">
        <v>639</v>
      </c>
      <c r="I737" s="67" t="s">
        <v>207</v>
      </c>
      <c r="J737" s="6"/>
    </row>
    <row r="738" spans="1:10" x14ac:dyDescent="0.25">
      <c r="C738" s="68"/>
      <c r="D738" s="68" t="s">
        <v>640</v>
      </c>
      <c r="E738" s="68"/>
      <c r="F738" s="68" t="s">
        <v>641</v>
      </c>
      <c r="G738" s="68"/>
      <c r="H738" s="68" t="s">
        <v>642</v>
      </c>
      <c r="I738" s="68" t="s">
        <v>640</v>
      </c>
      <c r="J738" s="25"/>
    </row>
    <row r="739" spans="1:10" x14ac:dyDescent="0.25">
      <c r="C739" s="69"/>
      <c r="D739" s="69" t="s">
        <v>643</v>
      </c>
      <c r="E739" s="69"/>
      <c r="F739" s="69"/>
      <c r="G739" s="69"/>
      <c r="H739" s="69" t="s">
        <v>51</v>
      </c>
      <c r="I739" s="69" t="s">
        <v>643</v>
      </c>
      <c r="J739" s="6"/>
    </row>
    <row r="740" spans="1:10" x14ac:dyDescent="0.25">
      <c r="C740" s="64"/>
      <c r="D740" s="101" t="s">
        <v>30</v>
      </c>
      <c r="E740" s="101" t="s">
        <v>30</v>
      </c>
      <c r="F740" s="101" t="s">
        <v>30</v>
      </c>
      <c r="G740" s="101" t="s">
        <v>30</v>
      </c>
      <c r="H740" s="101" t="s">
        <v>30</v>
      </c>
      <c r="I740" s="102" t="s">
        <v>30</v>
      </c>
      <c r="J740" s="25"/>
    </row>
    <row r="741" spans="1:10" x14ac:dyDescent="0.25">
      <c r="C741" s="70" t="s">
        <v>644</v>
      </c>
      <c r="D741" s="96">
        <v>1025000</v>
      </c>
      <c r="E741" s="96"/>
      <c r="F741" s="96"/>
      <c r="G741" s="96">
        <v>725000</v>
      </c>
      <c r="H741" s="96"/>
      <c r="I741" s="96">
        <f>D741+E741-F741+G741-H741</f>
        <v>1750000</v>
      </c>
      <c r="J741" s="6"/>
    </row>
    <row r="742" spans="1:10" x14ac:dyDescent="0.25">
      <c r="A742" s="3"/>
      <c r="C742" s="70" t="s">
        <v>645</v>
      </c>
      <c r="D742" s="96">
        <v>2836216</v>
      </c>
      <c r="E742" s="96">
        <f>2470+3873.04</f>
        <v>6343.04</v>
      </c>
      <c r="F742" s="96">
        <f>19070+75419+3024</f>
        <v>97513</v>
      </c>
      <c r="G742" s="96">
        <v>345000</v>
      </c>
      <c r="H742" s="96">
        <v>88435</v>
      </c>
      <c r="I742" s="96">
        <f>D742+E742-F742+G742-H742</f>
        <v>3001611.04</v>
      </c>
      <c r="J742" s="25"/>
    </row>
    <row r="743" spans="1:10" x14ac:dyDescent="0.25">
      <c r="C743" s="70" t="s">
        <v>646</v>
      </c>
      <c r="D743" s="96">
        <v>52613</v>
      </c>
      <c r="E743" s="96">
        <f>28963.38+195.65+485.22</f>
        <v>29644.250000000004</v>
      </c>
      <c r="F743" s="96">
        <f>19+78+183.86</f>
        <v>280.86</v>
      </c>
      <c r="G743" s="96"/>
      <c r="H743" s="96">
        <v>19873.37</v>
      </c>
      <c r="I743" s="96">
        <f>D743+E743-F743+G743-H743</f>
        <v>62103.020000000004</v>
      </c>
      <c r="J743" s="6"/>
    </row>
    <row r="744" spans="1:10" x14ac:dyDescent="0.25">
      <c r="C744" s="70" t="s">
        <v>649</v>
      </c>
      <c r="D744" s="96">
        <v>38692</v>
      </c>
      <c r="E744" s="96">
        <v>1954</v>
      </c>
      <c r="F744" s="96"/>
      <c r="G744" s="96"/>
      <c r="H744" s="96">
        <v>5331</v>
      </c>
      <c r="I744" s="96">
        <f t="shared" ref="I744" si="11">D744+E744-F744+G744-H744</f>
        <v>35315</v>
      </c>
      <c r="J744" s="25"/>
    </row>
    <row r="745" spans="1:10" x14ac:dyDescent="0.25">
      <c r="C745" s="70" t="s">
        <v>647</v>
      </c>
      <c r="D745" s="96">
        <v>75804</v>
      </c>
      <c r="E745" s="96">
        <f>16500+16500+6995+6995+6500+6500</f>
        <v>59990</v>
      </c>
      <c r="F745" s="96">
        <f>309+144+245+8063+8063</f>
        <v>16824</v>
      </c>
      <c r="G745" s="96"/>
      <c r="H745" s="96">
        <v>28119.7</v>
      </c>
      <c r="I745" s="96">
        <f>D745+E745-F745+G745-H745</f>
        <v>90850.3</v>
      </c>
      <c r="J745" s="6"/>
    </row>
    <row r="746" spans="1:10" ht="15.75" thickBot="1" x14ac:dyDescent="0.3">
      <c r="C746" s="67" t="s">
        <v>648</v>
      </c>
      <c r="D746" s="97">
        <f>SUM(D741:D745)</f>
        <v>4028325</v>
      </c>
      <c r="E746" s="97">
        <f t="shared" ref="E746:H746" si="12">SUM(E741:E745)</f>
        <v>97931.290000000008</v>
      </c>
      <c r="F746" s="97">
        <f t="shared" si="12"/>
        <v>114617.86</v>
      </c>
      <c r="G746" s="97">
        <f>SUM(G741:G745)</f>
        <v>1070000</v>
      </c>
      <c r="H746" s="97">
        <f t="shared" si="12"/>
        <v>141759.07</v>
      </c>
      <c r="I746" s="97">
        <f>D746+E746-F746+G746-H746</f>
        <v>4939879.3599999994</v>
      </c>
      <c r="J746" s="25"/>
    </row>
    <row r="747" spans="1:10" ht="15.75" thickTop="1" x14ac:dyDescent="0.25">
      <c r="C747" s="71" t="s">
        <v>27</v>
      </c>
      <c r="D747" s="98"/>
      <c r="E747" s="98"/>
      <c r="F747" s="98"/>
      <c r="G747" s="98"/>
      <c r="H747" s="98"/>
      <c r="I747" s="98"/>
      <c r="J747" s="6"/>
    </row>
    <row r="748" spans="1:10" x14ac:dyDescent="0.25">
      <c r="C748" s="67" t="s">
        <v>635</v>
      </c>
      <c r="D748" s="97" t="s">
        <v>205</v>
      </c>
      <c r="E748" s="97" t="s">
        <v>636</v>
      </c>
      <c r="F748" s="97" t="s">
        <v>637</v>
      </c>
      <c r="G748" s="97" t="s">
        <v>619</v>
      </c>
      <c r="H748" s="97" t="s">
        <v>639</v>
      </c>
      <c r="I748" s="97" t="s">
        <v>207</v>
      </c>
    </row>
    <row r="749" spans="1:10" x14ac:dyDescent="0.25">
      <c r="C749" s="68"/>
      <c r="D749" s="99" t="s">
        <v>640</v>
      </c>
      <c r="E749" s="99"/>
      <c r="F749" s="99" t="s">
        <v>641</v>
      </c>
      <c r="G749" s="99"/>
      <c r="H749" s="99" t="s">
        <v>642</v>
      </c>
      <c r="I749" s="99" t="s">
        <v>640</v>
      </c>
    </row>
    <row r="750" spans="1:10" x14ac:dyDescent="0.25">
      <c r="C750" s="69"/>
      <c r="D750" s="100" t="s">
        <v>643</v>
      </c>
      <c r="E750" s="100"/>
      <c r="F750" s="100"/>
      <c r="G750" s="100"/>
      <c r="H750" s="100" t="s">
        <v>51</v>
      </c>
      <c r="I750" s="100" t="s">
        <v>643</v>
      </c>
    </row>
    <row r="751" spans="1:10" x14ac:dyDescent="0.25">
      <c r="C751" s="70" t="s">
        <v>644</v>
      </c>
      <c r="D751" s="96">
        <v>1025000</v>
      </c>
      <c r="E751" s="96"/>
      <c r="F751" s="96"/>
      <c r="G751" s="96"/>
      <c r="H751" s="96"/>
      <c r="I751" s="96">
        <f t="shared" ref="I751:I755" si="13">D751+E751-F751+G751-H751</f>
        <v>1025000</v>
      </c>
    </row>
    <row r="752" spans="1:10" x14ac:dyDescent="0.25">
      <c r="C752" s="70" t="s">
        <v>645</v>
      </c>
      <c r="D752" s="96">
        <v>2920845</v>
      </c>
      <c r="E752" s="96">
        <v>31548</v>
      </c>
      <c r="F752" s="96"/>
      <c r="G752" s="96"/>
      <c r="H752" s="96">
        <v>116177</v>
      </c>
      <c r="I752" s="96">
        <f t="shared" si="13"/>
        <v>2836216</v>
      </c>
    </row>
    <row r="753" spans="1:11" x14ac:dyDescent="0.25">
      <c r="C753" s="70" t="s">
        <v>646</v>
      </c>
      <c r="D753" s="96">
        <v>48189</v>
      </c>
      <c r="E753" s="96">
        <v>27330</v>
      </c>
      <c r="F753" s="96">
        <v>8825</v>
      </c>
      <c r="G753" s="96"/>
      <c r="H753" s="96">
        <v>14352</v>
      </c>
      <c r="I753" s="96">
        <f t="shared" si="13"/>
        <v>52342</v>
      </c>
    </row>
    <row r="754" spans="1:11" x14ac:dyDescent="0.25">
      <c r="C754" s="70" t="s">
        <v>649</v>
      </c>
      <c r="D754" s="96">
        <v>326</v>
      </c>
      <c r="E754" s="96">
        <v>42359</v>
      </c>
      <c r="F754" s="96">
        <v>321</v>
      </c>
      <c r="G754" s="96"/>
      <c r="H754" s="96">
        <v>3672</v>
      </c>
      <c r="I754" s="96">
        <f t="shared" si="13"/>
        <v>38692</v>
      </c>
    </row>
    <row r="755" spans="1:11" x14ac:dyDescent="0.25">
      <c r="C755" s="70" t="s">
        <v>647</v>
      </c>
      <c r="D755" s="96">
        <v>67560</v>
      </c>
      <c r="E755" s="96">
        <v>46061</v>
      </c>
      <c r="F755" s="96">
        <v>1285</v>
      </c>
      <c r="G755" s="96"/>
      <c r="H755" s="96">
        <v>36532</v>
      </c>
      <c r="I755" s="96">
        <f t="shared" si="13"/>
        <v>75804</v>
      </c>
    </row>
    <row r="756" spans="1:11" x14ac:dyDescent="0.25">
      <c r="C756" s="70" t="s">
        <v>648</v>
      </c>
      <c r="D756" s="96">
        <f>SUM(D751:D755)</f>
        <v>4061920</v>
      </c>
      <c r="E756" s="96">
        <f t="shared" ref="E756:H756" si="14">SUM(E751:E755)</f>
        <v>147298</v>
      </c>
      <c r="F756" s="96">
        <f t="shared" si="14"/>
        <v>10431</v>
      </c>
      <c r="G756" s="96">
        <f t="shared" si="14"/>
        <v>0</v>
      </c>
      <c r="H756" s="96">
        <f t="shared" si="14"/>
        <v>170733</v>
      </c>
      <c r="I756" s="96">
        <f>D756+E756-F756+G756-H756</f>
        <v>4028054</v>
      </c>
    </row>
    <row r="761" spans="1:11" ht="5.25" customHeight="1" x14ac:dyDescent="0.25"/>
    <row r="762" spans="1:11" x14ac:dyDescent="0.25">
      <c r="B762" t="s">
        <v>594</v>
      </c>
      <c r="I762" s="57"/>
      <c r="J762" s="57"/>
      <c r="K762" s="57"/>
    </row>
    <row r="763" spans="1:11" ht="7.5" customHeight="1" x14ac:dyDescent="0.25"/>
    <row r="764" spans="1:11" x14ac:dyDescent="0.25">
      <c r="A764" s="3" t="s">
        <v>523</v>
      </c>
      <c r="G764" s="47" t="s">
        <v>26</v>
      </c>
      <c r="H764" s="47"/>
      <c r="J764" s="47" t="s">
        <v>27</v>
      </c>
    </row>
    <row r="765" spans="1:11" x14ac:dyDescent="0.25">
      <c r="G765" s="47" t="s">
        <v>30</v>
      </c>
      <c r="H765" s="47"/>
      <c r="J765" s="47" t="s">
        <v>30</v>
      </c>
    </row>
    <row r="766" spans="1:11" x14ac:dyDescent="0.25">
      <c r="B766" t="s">
        <v>529</v>
      </c>
      <c r="G766" s="86">
        <v>5802.37</v>
      </c>
      <c r="H766" s="56"/>
      <c r="I766" s="56"/>
      <c r="J766" s="86">
        <v>9173</v>
      </c>
    </row>
    <row r="767" spans="1:11" x14ac:dyDescent="0.25">
      <c r="B767" t="s">
        <v>525</v>
      </c>
      <c r="G767" s="86">
        <v>58919</v>
      </c>
      <c r="H767" s="56"/>
      <c r="I767" s="56"/>
      <c r="J767" s="86">
        <v>41177</v>
      </c>
    </row>
    <row r="768" spans="1:11" x14ac:dyDescent="0.25">
      <c r="G768" s="9">
        <f>SUM(G766:G767)</f>
        <v>64721.37</v>
      </c>
      <c r="H768" s="56"/>
      <c r="I768" s="56"/>
      <c r="J768" s="9">
        <f>SUM(J766:J767)</f>
        <v>50350</v>
      </c>
    </row>
    <row r="769" spans="1:10" ht="7.5" customHeight="1" x14ac:dyDescent="0.25">
      <c r="G769" s="56"/>
      <c r="H769" s="56"/>
      <c r="I769" s="56"/>
      <c r="J769" s="56"/>
    </row>
    <row r="770" spans="1:10" x14ac:dyDescent="0.25">
      <c r="A770" s="3" t="s">
        <v>531</v>
      </c>
      <c r="G770" s="56"/>
      <c r="H770" s="56"/>
      <c r="I770" s="56"/>
      <c r="J770" s="56"/>
    </row>
    <row r="771" spans="1:10" x14ac:dyDescent="0.25">
      <c r="B771" t="s">
        <v>506</v>
      </c>
      <c r="G771" s="92">
        <v>10464.75</v>
      </c>
      <c r="H771" s="56"/>
      <c r="I771" s="56"/>
      <c r="J771" s="86">
        <v>11185</v>
      </c>
    </row>
    <row r="772" spans="1:10" x14ac:dyDescent="0.25">
      <c r="B772" t="s">
        <v>507</v>
      </c>
      <c r="G772" s="92">
        <v>7711.53</v>
      </c>
      <c r="H772" s="56"/>
      <c r="I772" s="56"/>
      <c r="J772" s="86">
        <v>14722</v>
      </c>
    </row>
    <row r="773" spans="1:10" ht="5.25" customHeight="1" x14ac:dyDescent="0.25">
      <c r="G773" s="86"/>
      <c r="H773" s="56"/>
      <c r="I773" s="56"/>
      <c r="J773" s="86"/>
    </row>
    <row r="774" spans="1:10" x14ac:dyDescent="0.25">
      <c r="G774" s="9">
        <f>SUM(G771:G773)</f>
        <v>18176.28</v>
      </c>
      <c r="H774" s="56"/>
      <c r="I774" s="56"/>
      <c r="J774" s="9">
        <f>SUM(J771:J773)</f>
        <v>25907</v>
      </c>
    </row>
    <row r="775" spans="1:10" ht="4.5" customHeight="1" x14ac:dyDescent="0.25">
      <c r="F775" s="25"/>
      <c r="G775" s="93"/>
      <c r="H775" s="93"/>
      <c r="I775" s="93"/>
      <c r="J775" s="93"/>
    </row>
    <row r="776" spans="1:10" x14ac:dyDescent="0.25">
      <c r="A776" s="3" t="s">
        <v>532</v>
      </c>
      <c r="F776" s="25"/>
      <c r="G776" s="93"/>
      <c r="H776" s="93"/>
      <c r="I776" s="93"/>
      <c r="J776" s="93"/>
    </row>
    <row r="777" spans="1:10" ht="32.25" customHeight="1" x14ac:dyDescent="0.25">
      <c r="A777" s="3"/>
      <c r="B777" s="104" t="s">
        <v>701</v>
      </c>
      <c r="C777" s="104"/>
      <c r="D777" s="104"/>
      <c r="E777" s="104"/>
      <c r="F777" s="104"/>
      <c r="G777" s="104"/>
      <c r="H777" s="104"/>
      <c r="I777" s="104"/>
      <c r="J777" s="104"/>
    </row>
    <row r="778" spans="1:10" x14ac:dyDescent="0.25">
      <c r="A778" s="3" t="s">
        <v>533</v>
      </c>
      <c r="F778" s="25"/>
      <c r="G778" s="25"/>
      <c r="H778" s="25"/>
      <c r="I778" s="25"/>
      <c r="J778" s="25"/>
    </row>
    <row r="779" spans="1:10" ht="77.25" customHeight="1" x14ac:dyDescent="0.25">
      <c r="B779" s="110" t="s">
        <v>693</v>
      </c>
      <c r="C779" s="110"/>
      <c r="D779" s="110"/>
      <c r="E779" s="110"/>
      <c r="F779" s="110"/>
      <c r="G779" s="110"/>
      <c r="H779" s="110"/>
      <c r="I779" s="110"/>
      <c r="J779" s="110"/>
    </row>
    <row r="780" spans="1:10" ht="31.5" customHeight="1" x14ac:dyDescent="0.25">
      <c r="B780" s="110"/>
      <c r="C780" s="110"/>
      <c r="D780" s="110"/>
      <c r="E780" s="110"/>
      <c r="F780" s="110"/>
      <c r="G780" s="110"/>
      <c r="H780" s="110"/>
      <c r="I780" s="110"/>
      <c r="J780" s="110"/>
    </row>
    <row r="781" spans="1:10" x14ac:dyDescent="0.25">
      <c r="A781" s="3" t="s">
        <v>534</v>
      </c>
      <c r="F781" s="47"/>
      <c r="G781" s="31"/>
      <c r="H781" s="31"/>
      <c r="I781" s="31"/>
      <c r="J781" s="31"/>
    </row>
    <row r="782" spans="1:10" ht="48.75" customHeight="1" x14ac:dyDescent="0.25">
      <c r="B782" s="109" t="s">
        <v>201</v>
      </c>
      <c r="C782" s="109"/>
      <c r="D782" s="109"/>
      <c r="E782" s="109"/>
      <c r="F782" s="109"/>
      <c r="G782" s="109"/>
      <c r="H782" s="109"/>
      <c r="I782" s="109"/>
      <c r="J782" s="109"/>
    </row>
    <row r="783" spans="1:10" ht="18.75" x14ac:dyDescent="0.3">
      <c r="A783" s="108" t="s">
        <v>607</v>
      </c>
      <c r="B783" s="108"/>
      <c r="C783" s="108"/>
      <c r="D783" s="108"/>
      <c r="E783" s="108"/>
      <c r="F783" s="108"/>
      <c r="G783" s="108"/>
      <c r="H783" s="108"/>
      <c r="I783" s="108"/>
      <c r="J783" s="108"/>
    </row>
    <row r="784" spans="1:10" ht="15.75" x14ac:dyDescent="0.25">
      <c r="A784" s="106" t="s">
        <v>77</v>
      </c>
      <c r="B784" s="106"/>
      <c r="C784" s="106"/>
      <c r="D784" s="106"/>
      <c r="E784" s="106"/>
      <c r="F784" s="106"/>
      <c r="G784" s="106"/>
      <c r="H784" s="106"/>
      <c r="I784" s="106"/>
      <c r="J784" s="106"/>
    </row>
    <row r="785" spans="1:10" x14ac:dyDescent="0.25">
      <c r="A785" s="107" t="str">
        <f>$A$3</f>
        <v>FOR THE YEAR ENDED 31 March 2021</v>
      </c>
      <c r="B785" s="107"/>
      <c r="C785" s="107"/>
      <c r="D785" s="107"/>
      <c r="E785" s="107"/>
      <c r="F785" s="107"/>
      <c r="G785" s="107"/>
      <c r="H785" s="107"/>
      <c r="I785" s="107"/>
      <c r="J785" s="107"/>
    </row>
    <row r="786" spans="1:10" x14ac:dyDescent="0.25">
      <c r="A786" s="3" t="s">
        <v>535</v>
      </c>
      <c r="F786" s="25"/>
      <c r="G786" s="25"/>
      <c r="H786" s="25"/>
      <c r="I786" s="25"/>
      <c r="J786" s="25"/>
    </row>
    <row r="787" spans="1:10" x14ac:dyDescent="0.25">
      <c r="B787" s="104" t="s">
        <v>674</v>
      </c>
      <c r="C787" s="104"/>
      <c r="D787" s="104"/>
      <c r="E787" s="104"/>
      <c r="F787" s="104"/>
      <c r="G787" s="104"/>
      <c r="H787" s="104"/>
      <c r="I787" s="104"/>
      <c r="J787" s="104"/>
    </row>
    <row r="788" spans="1:10" x14ac:dyDescent="0.25">
      <c r="B788" s="104"/>
      <c r="C788" s="104"/>
      <c r="D788" s="104"/>
      <c r="E788" s="104"/>
      <c r="F788" s="104"/>
      <c r="G788" s="104"/>
      <c r="H788" s="104"/>
      <c r="I788" s="104"/>
      <c r="J788" s="104"/>
    </row>
    <row r="789" spans="1:10" ht="8.25" customHeight="1" x14ac:dyDescent="0.25">
      <c r="A789" s="54"/>
      <c r="B789" s="54"/>
      <c r="C789" s="54"/>
      <c r="D789" s="54"/>
      <c r="E789" s="54"/>
      <c r="F789" s="54"/>
      <c r="G789" s="54"/>
      <c r="H789" s="54"/>
      <c r="I789" s="54"/>
      <c r="J789" s="54"/>
    </row>
    <row r="790" spans="1:10" x14ac:dyDescent="0.25">
      <c r="A790" s="3" t="s">
        <v>536</v>
      </c>
      <c r="G790" s="5" t="s">
        <v>26</v>
      </c>
      <c r="H790" s="5"/>
      <c r="J790" s="5" t="s">
        <v>27</v>
      </c>
    </row>
    <row r="791" spans="1:10" x14ac:dyDescent="0.25">
      <c r="G791" s="5" t="s">
        <v>30</v>
      </c>
      <c r="H791" s="5"/>
      <c r="J791" s="5" t="s">
        <v>30</v>
      </c>
    </row>
    <row r="792" spans="1:10" x14ac:dyDescent="0.25">
      <c r="B792" t="s">
        <v>91</v>
      </c>
      <c r="F792" s="56"/>
      <c r="G792" s="86">
        <v>1750</v>
      </c>
      <c r="H792" s="56"/>
      <c r="I792" s="56"/>
      <c r="J792" s="86">
        <v>1750</v>
      </c>
    </row>
    <row r="793" spans="1:10" x14ac:dyDescent="0.25">
      <c r="B793" t="s">
        <v>463</v>
      </c>
      <c r="F793" s="56"/>
      <c r="G793" s="86">
        <v>1500</v>
      </c>
      <c r="H793" s="56"/>
      <c r="I793" s="56"/>
      <c r="J793" s="86">
        <v>1300</v>
      </c>
    </row>
    <row r="794" spans="1:10" x14ac:dyDescent="0.25">
      <c r="B794" t="s">
        <v>100</v>
      </c>
      <c r="F794" s="56"/>
      <c r="G794" s="86">
        <v>207.95</v>
      </c>
      <c r="H794" s="56"/>
      <c r="I794" s="56"/>
      <c r="J794" s="86">
        <v>260</v>
      </c>
    </row>
    <row r="795" spans="1:10" x14ac:dyDescent="0.25">
      <c r="B795" t="s">
        <v>342</v>
      </c>
      <c r="F795" s="56"/>
      <c r="G795" s="103">
        <v>2386</v>
      </c>
      <c r="H795" s="56"/>
      <c r="I795" s="56"/>
      <c r="J795" s="86">
        <v>5188</v>
      </c>
    </row>
    <row r="796" spans="1:10" x14ac:dyDescent="0.25">
      <c r="B796" t="s">
        <v>202</v>
      </c>
      <c r="F796" s="56"/>
      <c r="G796" s="86">
        <v>11154</v>
      </c>
      <c r="H796" s="56"/>
      <c r="I796" s="56"/>
      <c r="J796" s="86">
        <v>12740</v>
      </c>
    </row>
    <row r="797" spans="1:10" x14ac:dyDescent="0.25">
      <c r="B797" t="s">
        <v>464</v>
      </c>
      <c r="F797" s="56"/>
      <c r="G797" s="86">
        <v>4910.03</v>
      </c>
      <c r="H797" s="56"/>
      <c r="I797" s="56"/>
      <c r="J797" s="86">
        <v>2982</v>
      </c>
    </row>
    <row r="798" spans="1:10" x14ac:dyDescent="0.25">
      <c r="B798" t="s">
        <v>465</v>
      </c>
      <c r="F798" s="56"/>
      <c r="G798" s="86">
        <f>57587.04-9485.69-18581.77</f>
        <v>29519.579999999998</v>
      </c>
      <c r="H798" s="56"/>
      <c r="I798" s="56"/>
      <c r="J798" s="86">
        <v>40048</v>
      </c>
    </row>
    <row r="799" spans="1:10" x14ac:dyDescent="0.25">
      <c r="B799" t="s">
        <v>466</v>
      </c>
      <c r="F799" s="56"/>
      <c r="G799" s="86">
        <v>0</v>
      </c>
      <c r="H799" s="56"/>
      <c r="I799" s="56"/>
      <c r="J799" s="86">
        <v>1100</v>
      </c>
    </row>
    <row r="800" spans="1:10" x14ac:dyDescent="0.25">
      <c r="B800" t="s">
        <v>580</v>
      </c>
      <c r="F800" s="56"/>
      <c r="G800" s="86">
        <v>0</v>
      </c>
      <c r="H800" s="56"/>
      <c r="I800" s="56"/>
      <c r="J800" s="86">
        <v>350</v>
      </c>
    </row>
    <row r="801" spans="2:10" x14ac:dyDescent="0.25">
      <c r="B801" t="s">
        <v>103</v>
      </c>
      <c r="F801" s="56"/>
      <c r="G801" s="86">
        <v>0</v>
      </c>
      <c r="H801" s="56"/>
      <c r="I801" s="56"/>
      <c r="J801" s="86">
        <v>1564</v>
      </c>
    </row>
    <row r="802" spans="2:10" x14ac:dyDescent="0.25">
      <c r="B802" t="s">
        <v>668</v>
      </c>
      <c r="F802" s="56"/>
      <c r="G802" s="86">
        <v>10810.59</v>
      </c>
      <c r="H802" s="56"/>
      <c r="I802" s="56"/>
      <c r="J802" s="86">
        <v>727</v>
      </c>
    </row>
    <row r="803" spans="2:10" x14ac:dyDescent="0.25">
      <c r="B803" t="s">
        <v>670</v>
      </c>
      <c r="F803" s="56"/>
      <c r="G803" s="86">
        <v>13503.14</v>
      </c>
      <c r="H803" s="56"/>
      <c r="I803" s="56"/>
      <c r="J803" s="86">
        <f>9002+766</f>
        <v>9768</v>
      </c>
    </row>
    <row r="804" spans="2:10" x14ac:dyDescent="0.25">
      <c r="B804" t="s">
        <v>471</v>
      </c>
      <c r="F804" s="56"/>
      <c r="G804" s="86"/>
      <c r="H804" s="56"/>
      <c r="I804" s="56"/>
      <c r="J804" s="86">
        <v>16952</v>
      </c>
    </row>
    <row r="805" spans="2:10" x14ac:dyDescent="0.25">
      <c r="B805" t="s">
        <v>419</v>
      </c>
      <c r="F805" s="56"/>
      <c r="G805" s="86"/>
      <c r="H805" s="56"/>
      <c r="I805" s="56"/>
      <c r="J805" s="86">
        <v>675</v>
      </c>
    </row>
    <row r="806" spans="2:10" x14ac:dyDescent="0.25">
      <c r="B806" t="s">
        <v>581</v>
      </c>
      <c r="F806" s="56"/>
      <c r="G806" s="86">
        <v>5241.26</v>
      </c>
      <c r="H806" s="56"/>
      <c r="I806" s="56"/>
      <c r="J806" s="86">
        <v>910</v>
      </c>
    </row>
    <row r="807" spans="2:10" x14ac:dyDescent="0.25">
      <c r="B807" t="s">
        <v>553</v>
      </c>
      <c r="F807" s="56"/>
      <c r="G807" s="86"/>
      <c r="H807" s="56"/>
      <c r="I807" s="56"/>
      <c r="J807" s="86">
        <v>796</v>
      </c>
    </row>
    <row r="808" spans="2:10" x14ac:dyDescent="0.25">
      <c r="B808" t="s">
        <v>102</v>
      </c>
      <c r="F808" s="56"/>
      <c r="G808" s="86">
        <v>1276.44</v>
      </c>
      <c r="H808" s="56"/>
      <c r="I808" s="56"/>
      <c r="J808" s="86">
        <v>842</v>
      </c>
    </row>
    <row r="809" spans="2:10" x14ac:dyDescent="0.25">
      <c r="B809" t="s">
        <v>467</v>
      </c>
      <c r="F809" s="56"/>
      <c r="G809" s="86">
        <v>906.49</v>
      </c>
      <c r="H809" s="56"/>
      <c r="I809" s="56"/>
      <c r="J809" s="86">
        <v>1727</v>
      </c>
    </row>
    <row r="810" spans="2:10" x14ac:dyDescent="0.25">
      <c r="B810" t="s">
        <v>365</v>
      </c>
      <c r="F810" s="56"/>
      <c r="G810" s="86">
        <v>3669.79</v>
      </c>
      <c r="H810" s="56"/>
      <c r="I810" s="56"/>
      <c r="J810" s="86">
        <v>3466</v>
      </c>
    </row>
    <row r="811" spans="2:10" x14ac:dyDescent="0.25">
      <c r="B811" t="s">
        <v>669</v>
      </c>
      <c r="F811" s="56"/>
      <c r="G811" s="86">
        <v>8195.9699999999993</v>
      </c>
      <c r="H811" s="56"/>
      <c r="I811" s="56"/>
      <c r="J811" s="86">
        <v>7066</v>
      </c>
    </row>
    <row r="812" spans="2:10" x14ac:dyDescent="0.25">
      <c r="B812" t="s">
        <v>468</v>
      </c>
      <c r="F812" s="56"/>
      <c r="G812" s="86">
        <v>940</v>
      </c>
      <c r="H812" s="56"/>
      <c r="I812" s="56"/>
      <c r="J812" s="86"/>
    </row>
    <row r="813" spans="2:10" x14ac:dyDescent="0.25">
      <c r="B813" t="s">
        <v>469</v>
      </c>
      <c r="F813" s="56"/>
      <c r="G813" s="86">
        <v>66075</v>
      </c>
      <c r="H813" s="56"/>
      <c r="I813" s="56"/>
      <c r="J813" s="86">
        <v>64465</v>
      </c>
    </row>
    <row r="814" spans="2:10" x14ac:dyDescent="0.25">
      <c r="B814" t="s">
        <v>472</v>
      </c>
      <c r="F814" s="56"/>
      <c r="G814" s="86"/>
      <c r="H814" s="56"/>
      <c r="I814" s="56"/>
      <c r="J814" s="86"/>
    </row>
    <row r="815" spans="2:10" x14ac:dyDescent="0.25">
      <c r="F815" s="56"/>
      <c r="G815" s="86"/>
      <c r="H815" s="56"/>
      <c r="I815" s="56"/>
      <c r="J815" s="86"/>
    </row>
    <row r="816" spans="2:10" x14ac:dyDescent="0.25">
      <c r="B816" s="3" t="s">
        <v>106</v>
      </c>
      <c r="F816" s="56"/>
      <c r="G816" s="94">
        <f>SUM(G792:G815)</f>
        <v>162046.24</v>
      </c>
      <c r="H816" s="56"/>
      <c r="I816" s="56"/>
      <c r="J816" s="94">
        <f>SUM(J792:J815)</f>
        <v>174676</v>
      </c>
    </row>
    <row r="817" spans="1:21" ht="8.25" customHeight="1" x14ac:dyDescent="0.25">
      <c r="F817" s="56"/>
      <c r="G817" s="56"/>
      <c r="H817" s="56"/>
      <c r="I817" s="56"/>
      <c r="J817" s="56"/>
    </row>
    <row r="818" spans="1:21" ht="6.75" customHeight="1" x14ac:dyDescent="0.25">
      <c r="F818" s="56"/>
      <c r="G818" s="56"/>
      <c r="H818" s="56"/>
      <c r="I818" s="56"/>
      <c r="J818" s="56"/>
    </row>
    <row r="819" spans="1:21" x14ac:dyDescent="0.25">
      <c r="A819" s="3" t="s">
        <v>537</v>
      </c>
      <c r="F819" s="56"/>
      <c r="G819" s="56"/>
      <c r="H819" s="56"/>
      <c r="I819" s="56"/>
      <c r="J819" s="56"/>
    </row>
    <row r="820" spans="1:21" ht="6" customHeight="1" x14ac:dyDescent="0.25">
      <c r="F820" s="56"/>
      <c r="G820" s="56"/>
      <c r="H820" s="56"/>
      <c r="I820" s="56"/>
      <c r="J820" s="56"/>
    </row>
    <row r="821" spans="1:21" x14ac:dyDescent="0.25">
      <c r="B821" t="str">
        <f>C681</f>
        <v>BNZ Gaming Account</v>
      </c>
      <c r="F821" s="56"/>
      <c r="G821" s="90">
        <f>G681</f>
        <v>0</v>
      </c>
      <c r="H821" s="56"/>
      <c r="I821" s="56"/>
      <c r="J821" s="56">
        <v>19766.599999999999</v>
      </c>
    </row>
    <row r="822" spans="1:21" x14ac:dyDescent="0.25">
      <c r="B822" t="s">
        <v>664</v>
      </c>
      <c r="F822" s="56"/>
      <c r="G822" s="90">
        <f>G683</f>
        <v>19935</v>
      </c>
      <c r="H822" s="56"/>
      <c r="I822" s="56"/>
      <c r="J822" s="56">
        <v>3946.8</v>
      </c>
    </row>
    <row r="823" spans="1:21" x14ac:dyDescent="0.25">
      <c r="F823" s="56"/>
      <c r="G823" s="24">
        <f>G822+G821</f>
        <v>19935</v>
      </c>
      <c r="H823" s="56"/>
      <c r="I823" s="56"/>
      <c r="J823" s="24">
        <f>J822+J821</f>
        <v>23713.399999999998</v>
      </c>
    </row>
    <row r="824" spans="1:21" ht="4.5" customHeight="1" x14ac:dyDescent="0.25">
      <c r="F824" s="56"/>
      <c r="G824" s="56"/>
      <c r="H824" s="56"/>
      <c r="I824" s="56"/>
      <c r="J824" s="56"/>
    </row>
    <row r="825" spans="1:21" x14ac:dyDescent="0.25">
      <c r="B825" t="s">
        <v>432</v>
      </c>
      <c r="F825" s="56">
        <v>7648.25</v>
      </c>
      <c r="G825" s="56"/>
      <c r="H825" s="56"/>
      <c r="I825" s="56">
        <v>5062</v>
      </c>
      <c r="J825" s="56"/>
    </row>
    <row r="826" spans="1:21" x14ac:dyDescent="0.25">
      <c r="C826" t="s">
        <v>433</v>
      </c>
      <c r="F826" s="56">
        <v>15982.54</v>
      </c>
      <c r="G826" s="56"/>
      <c r="H826" s="56"/>
      <c r="I826" s="56">
        <v>6910</v>
      </c>
      <c r="J826" s="56"/>
    </row>
    <row r="827" spans="1:21" x14ac:dyDescent="0.25">
      <c r="F827" s="24"/>
      <c r="G827" s="56">
        <f>SUM(F825:F826)</f>
        <v>23630.79</v>
      </c>
      <c r="H827" s="56"/>
      <c r="I827" s="24"/>
      <c r="J827" s="56">
        <f>SUM(I825:I826)</f>
        <v>11972</v>
      </c>
    </row>
    <row r="828" spans="1:21" x14ac:dyDescent="0.25">
      <c r="F828" s="56"/>
      <c r="G828" s="94">
        <f>G823-G827</f>
        <v>-3695.7900000000009</v>
      </c>
      <c r="H828" s="56"/>
      <c r="I828" s="56"/>
      <c r="J828" s="94">
        <f>J823-J827</f>
        <v>11741.399999999998</v>
      </c>
      <c r="U828" s="8">
        <f>G828-G265</f>
        <v>-18109.310000000027</v>
      </c>
    </row>
    <row r="829" spans="1:21" ht="18.75" x14ac:dyDescent="0.3">
      <c r="A829" s="108" t="s">
        <v>607</v>
      </c>
      <c r="B829" s="108"/>
      <c r="C829" s="108"/>
      <c r="D829" s="108"/>
      <c r="E829" s="108"/>
      <c r="F829" s="108"/>
      <c r="G829" s="108"/>
      <c r="H829" s="108"/>
      <c r="I829" s="108"/>
      <c r="J829" s="108"/>
    </row>
    <row r="830" spans="1:21" ht="15.75" x14ac:dyDescent="0.25">
      <c r="A830" s="106" t="s">
        <v>77</v>
      </c>
      <c r="B830" s="106"/>
      <c r="C830" s="106"/>
      <c r="D830" s="106"/>
      <c r="E830" s="106"/>
      <c r="F830" s="106"/>
      <c r="G830" s="106"/>
      <c r="H830" s="106"/>
      <c r="I830" s="106"/>
      <c r="J830" s="106"/>
    </row>
    <row r="831" spans="1:21" x14ac:dyDescent="0.25">
      <c r="A831" s="107" t="str">
        <f>$A$3</f>
        <v>FOR THE YEAR ENDED 31 March 2021</v>
      </c>
      <c r="B831" s="107"/>
      <c r="C831" s="107"/>
      <c r="D831" s="107"/>
      <c r="E831" s="107"/>
      <c r="F831" s="107"/>
      <c r="G831" s="107"/>
      <c r="H831" s="107"/>
      <c r="I831" s="107"/>
      <c r="J831" s="107"/>
    </row>
    <row r="833" spans="1:24" x14ac:dyDescent="0.25">
      <c r="A833" s="3" t="s">
        <v>538</v>
      </c>
    </row>
    <row r="834" spans="1:24" ht="15" customHeight="1" x14ac:dyDescent="0.25">
      <c r="B834" s="111" t="s">
        <v>702</v>
      </c>
      <c r="C834" s="111"/>
      <c r="D834" s="111"/>
      <c r="E834" s="111"/>
      <c r="F834" s="111"/>
      <c r="G834" s="111"/>
      <c r="H834" s="111"/>
      <c r="I834" s="111"/>
      <c r="J834" s="111"/>
      <c r="U834" s="8">
        <f>G310-G340</f>
        <v>35209.110000000044</v>
      </c>
      <c r="X834" s="8">
        <f>J310-J340</f>
        <v>-145500.20000000007</v>
      </c>
    </row>
    <row r="835" spans="1:24" x14ac:dyDescent="0.25">
      <c r="B835" s="111"/>
      <c r="C835" s="111"/>
      <c r="D835" s="111"/>
      <c r="E835" s="111"/>
      <c r="F835" s="111"/>
      <c r="G835" s="111"/>
      <c r="H835" s="111"/>
      <c r="I835" s="111"/>
      <c r="J835" s="111"/>
    </row>
    <row r="836" spans="1:24" x14ac:dyDescent="0.25">
      <c r="B836" s="111"/>
      <c r="C836" s="111"/>
      <c r="D836" s="111"/>
      <c r="E836" s="111"/>
      <c r="F836" s="111"/>
      <c r="G836" s="111"/>
      <c r="H836" s="111"/>
      <c r="I836" s="111"/>
      <c r="J836" s="111"/>
    </row>
    <row r="837" spans="1:24" x14ac:dyDescent="0.25">
      <c r="B837" s="111"/>
      <c r="C837" s="111"/>
      <c r="D837" s="111"/>
      <c r="E837" s="111"/>
      <c r="F837" s="111"/>
      <c r="G837" s="111"/>
      <c r="H837" s="111"/>
      <c r="I837" s="111"/>
      <c r="J837" s="111"/>
    </row>
    <row r="838" spans="1:24" x14ac:dyDescent="0.25">
      <c r="B838" s="111"/>
      <c r="C838" s="111"/>
      <c r="D838" s="111"/>
      <c r="E838" s="111"/>
      <c r="F838" s="111"/>
      <c r="G838" s="111"/>
      <c r="H838" s="111"/>
      <c r="I838" s="111"/>
      <c r="J838" s="111"/>
    </row>
    <row r="839" spans="1:24" x14ac:dyDescent="0.25">
      <c r="B839" s="111"/>
      <c r="C839" s="111"/>
      <c r="D839" s="111"/>
      <c r="E839" s="111"/>
      <c r="F839" s="111"/>
      <c r="G839" s="111"/>
      <c r="H839" s="111"/>
      <c r="I839" s="111"/>
      <c r="J839" s="111"/>
    </row>
    <row r="840" spans="1:24" x14ac:dyDescent="0.25">
      <c r="B840" s="111"/>
      <c r="C840" s="111"/>
      <c r="D840" s="111"/>
      <c r="E840" s="111"/>
      <c r="F840" s="111"/>
      <c r="G840" s="111"/>
      <c r="H840" s="111"/>
      <c r="I840" s="111"/>
      <c r="J840" s="111"/>
    </row>
    <row r="841" spans="1:24" x14ac:dyDescent="0.25">
      <c r="B841" s="111"/>
      <c r="C841" s="111"/>
      <c r="D841" s="111"/>
      <c r="E841" s="111"/>
      <c r="F841" s="111"/>
      <c r="G841" s="111"/>
      <c r="H841" s="111"/>
      <c r="I841" s="111"/>
      <c r="J841" s="111"/>
    </row>
    <row r="842" spans="1:24" x14ac:dyDescent="0.25">
      <c r="B842" s="48"/>
      <c r="C842" s="48"/>
      <c r="D842" s="48"/>
      <c r="E842" s="48"/>
      <c r="F842" s="48"/>
      <c r="G842" s="48"/>
      <c r="H842" s="48"/>
      <c r="I842" s="48"/>
      <c r="J842" s="48" t="s">
        <v>703</v>
      </c>
    </row>
    <row r="843" spans="1:24" x14ac:dyDescent="0.25">
      <c r="A843" s="3" t="s">
        <v>609</v>
      </c>
      <c r="B843" s="48"/>
      <c r="C843" s="48"/>
      <c r="D843" s="48"/>
      <c r="E843" s="48"/>
      <c r="F843" s="48"/>
      <c r="G843" s="48"/>
      <c r="H843" s="48"/>
      <c r="I843" s="48"/>
      <c r="J843" s="48"/>
    </row>
    <row r="844" spans="1:24" ht="15" customHeight="1" x14ac:dyDescent="0.25">
      <c r="B844" s="109" t="s">
        <v>671</v>
      </c>
      <c r="C844" s="109"/>
      <c r="D844" s="109"/>
      <c r="E844" s="109"/>
      <c r="F844" s="109"/>
      <c r="G844" s="109"/>
      <c r="H844" s="109"/>
      <c r="I844" s="109"/>
      <c r="J844" s="109"/>
    </row>
    <row r="845" spans="1:24" x14ac:dyDescent="0.25">
      <c r="B845" s="109"/>
      <c r="C845" s="109"/>
      <c r="D845" s="109"/>
      <c r="E845" s="109"/>
      <c r="F845" s="109"/>
      <c r="G845" s="109"/>
      <c r="H845" s="109"/>
      <c r="I845" s="109"/>
      <c r="J845" s="109"/>
    </row>
    <row r="846" spans="1:24" x14ac:dyDescent="0.25">
      <c r="B846" s="109"/>
      <c r="C846" s="109"/>
      <c r="D846" s="109"/>
      <c r="E846" s="109"/>
      <c r="F846" s="109"/>
      <c r="G846" s="109"/>
      <c r="H846" s="109"/>
      <c r="I846" s="109"/>
      <c r="J846" s="109"/>
    </row>
    <row r="847" spans="1:24" x14ac:dyDescent="0.25">
      <c r="B847" s="109"/>
      <c r="C847" s="109"/>
      <c r="D847" s="109"/>
      <c r="E847" s="109"/>
      <c r="F847" s="109"/>
      <c r="G847" s="109"/>
      <c r="H847" s="109"/>
      <c r="I847" s="109"/>
      <c r="J847" s="109"/>
    </row>
    <row r="848" spans="1:24" x14ac:dyDescent="0.25">
      <c r="B848" s="109"/>
      <c r="C848" s="109"/>
      <c r="D848" s="109"/>
      <c r="E848" s="109"/>
      <c r="F848" s="109"/>
      <c r="G848" s="109"/>
      <c r="H848" s="109"/>
      <c r="I848" s="109"/>
      <c r="J848" s="109"/>
    </row>
    <row r="850" spans="1:10" x14ac:dyDescent="0.25">
      <c r="A850" s="3" t="s">
        <v>612</v>
      </c>
      <c r="B850" s="48"/>
      <c r="C850" s="48"/>
      <c r="D850" s="48"/>
    </row>
    <row r="851" spans="1:10" ht="30" customHeight="1" x14ac:dyDescent="0.25">
      <c r="B851" s="104" t="s">
        <v>705</v>
      </c>
      <c r="C851" s="104"/>
      <c r="D851" s="104"/>
      <c r="E851" s="104"/>
      <c r="F851" s="104"/>
      <c r="G851" s="104"/>
      <c r="H851" s="104"/>
      <c r="I851" s="104"/>
      <c r="J851" s="104"/>
    </row>
    <row r="853" spans="1:10" x14ac:dyDescent="0.25">
      <c r="A853" s="3" t="s">
        <v>672</v>
      </c>
      <c r="B853" s="78"/>
      <c r="C853" s="78"/>
      <c r="D853" s="78"/>
      <c r="E853" s="78"/>
      <c r="F853" s="78"/>
      <c r="G853" s="78"/>
      <c r="H853" s="78"/>
      <c r="I853" s="78"/>
      <c r="J853" s="78"/>
    </row>
    <row r="854" spans="1:10" ht="33" customHeight="1" x14ac:dyDescent="0.25">
      <c r="B854" s="104" t="s">
        <v>704</v>
      </c>
      <c r="C854" s="104"/>
      <c r="D854" s="104"/>
      <c r="E854" s="104"/>
      <c r="F854" s="104"/>
      <c r="G854" s="104"/>
      <c r="H854" s="104"/>
      <c r="I854" s="104"/>
      <c r="J854" s="104"/>
    </row>
    <row r="855" spans="1:10" ht="31.5" customHeight="1" x14ac:dyDescent="0.25"/>
  </sheetData>
  <mergeCells count="81">
    <mergeCell ref="A300:J300"/>
    <mergeCell ref="B851:J851"/>
    <mergeCell ref="A130:J130"/>
    <mergeCell ref="A131:J131"/>
    <mergeCell ref="F133:G133"/>
    <mergeCell ref="I133:J133"/>
    <mergeCell ref="A298:J298"/>
    <mergeCell ref="A187:J187"/>
    <mergeCell ref="A188:J188"/>
    <mergeCell ref="A189:J189"/>
    <mergeCell ref="F191:G191"/>
    <mergeCell ref="B777:J777"/>
    <mergeCell ref="B780:J780"/>
    <mergeCell ref="A299:J299"/>
    <mergeCell ref="F532:G532"/>
    <mergeCell ref="I532:J532"/>
    <mergeCell ref="A38:J38"/>
    <mergeCell ref="I191:J191"/>
    <mergeCell ref="A243:J243"/>
    <mergeCell ref="A244:J244"/>
    <mergeCell ref="F246:G246"/>
    <mergeCell ref="I246:J246"/>
    <mergeCell ref="A39:J39"/>
    <mergeCell ref="A86:J86"/>
    <mergeCell ref="A87:J87"/>
    <mergeCell ref="A88:J88"/>
    <mergeCell ref="A129:J129"/>
    <mergeCell ref="A1:J1"/>
    <mergeCell ref="A2:J2"/>
    <mergeCell ref="A3:J3"/>
    <mergeCell ref="A10:J10"/>
    <mergeCell ref="A37:J37"/>
    <mergeCell ref="F302:G302"/>
    <mergeCell ref="I302:J302"/>
    <mergeCell ref="A372:J372"/>
    <mergeCell ref="A373:J373"/>
    <mergeCell ref="A374:J374"/>
    <mergeCell ref="A437:J437"/>
    <mergeCell ref="A438:J438"/>
    <mergeCell ref="A439:J439"/>
    <mergeCell ref="B834:J841"/>
    <mergeCell ref="B844:J848"/>
    <mergeCell ref="B493:J495"/>
    <mergeCell ref="A830:J830"/>
    <mergeCell ref="A831:J831"/>
    <mergeCell ref="A733:J733"/>
    <mergeCell ref="A624:J624"/>
    <mergeCell ref="B782:J782"/>
    <mergeCell ref="A829:J829"/>
    <mergeCell ref="A571:J571"/>
    <mergeCell ref="A572:J572"/>
    <mergeCell ref="B787:J788"/>
    <mergeCell ref="A783:J783"/>
    <mergeCell ref="B486:J486"/>
    <mergeCell ref="A784:J784"/>
    <mergeCell ref="A785:J785"/>
    <mergeCell ref="A528:J528"/>
    <mergeCell ref="A731:J731"/>
    <mergeCell ref="A732:J732"/>
    <mergeCell ref="A674:J674"/>
    <mergeCell ref="A675:J675"/>
    <mergeCell ref="A676:J676"/>
    <mergeCell ref="B730:J730"/>
    <mergeCell ref="B709:J709"/>
    <mergeCell ref="B779:J779"/>
    <mergeCell ref="B854:J854"/>
    <mergeCell ref="B465:J465"/>
    <mergeCell ref="B466:J466"/>
    <mergeCell ref="B463:J463"/>
    <mergeCell ref="A625:J625"/>
    <mergeCell ref="A626:J626"/>
    <mergeCell ref="A573:J573"/>
    <mergeCell ref="F575:G575"/>
    <mergeCell ref="I575:J575"/>
    <mergeCell ref="A482:J482"/>
    <mergeCell ref="A483:J483"/>
    <mergeCell ref="A529:J529"/>
    <mergeCell ref="A530:J530"/>
    <mergeCell ref="A481:J481"/>
    <mergeCell ref="B468:J471"/>
    <mergeCell ref="B474:J474"/>
  </mergeCells>
  <pageMargins left="0.11811023622047245" right="0.11811023622047245" top="0.19685039370078741" bottom="0.23622047244094491" header="0.15748031496062992" footer="0.15748031496062992"/>
  <pageSetup paperSize="9" scale="84" fitToHeight="0" orientation="portrait" r:id="rId1"/>
  <headerFooter>
    <oddFooter>&amp;C&amp;P</oddFooter>
  </headerFooter>
  <rowBreaks count="16" manualBreakCount="16">
    <brk id="36" max="16383" man="1"/>
    <brk id="85" max="16383" man="1"/>
    <brk id="128" max="16383" man="1"/>
    <brk id="186" max="16383" man="1"/>
    <brk id="242" max="16383" man="1"/>
    <brk id="297" max="16383" man="1"/>
    <brk id="371" max="16383" man="1"/>
    <brk id="436" max="16383" man="1"/>
    <brk id="480" max="16383" man="1"/>
    <brk id="527" max="16383" man="1"/>
    <brk id="570" max="16383" man="1"/>
    <brk id="623" max="16383" man="1"/>
    <brk id="673" max="16383" man="1"/>
    <brk id="730" max="16383" man="1"/>
    <brk id="782" max="16383" man="1"/>
    <brk id="828" max="9" man="1"/>
  </rowBreaks>
  <drawing r:id="rId2"/>
  <legacyDrawing r:id="rId3"/>
  <oleObjects>
    <mc:AlternateContent xmlns:mc="http://schemas.openxmlformats.org/markup-compatibility/2006">
      <mc:Choice Requires="x14">
        <oleObject progId="Word.Document.12" shapeId="1025" r:id="rId4">
          <objectPr defaultSize="0" autoPict="0" r:id="rId5">
            <anchor moveWithCells="1">
              <from>
                <xdr:col>0</xdr:col>
                <xdr:colOff>257175</xdr:colOff>
                <xdr:row>440</xdr:row>
                <xdr:rowOff>12649200</xdr:rowOff>
              </from>
              <to>
                <xdr:col>7</xdr:col>
                <xdr:colOff>561975</xdr:colOff>
                <xdr:row>451</xdr:row>
                <xdr:rowOff>0</xdr:rowOff>
              </to>
            </anchor>
          </objectPr>
        </oleObject>
      </mc:Choice>
      <mc:Fallback>
        <oleObject progId="Word.Document.12" shapeId="1025" r:id="rId4"/>
      </mc:Fallback>
    </mc:AlternateContent>
    <mc:AlternateContent xmlns:mc="http://schemas.openxmlformats.org/markup-compatibility/2006">
      <mc:Choice Requires="x14">
        <oleObject progId="Word.Document.12" shapeId="1031" r:id="rId6">
          <objectPr defaultSize="0" autoPict="0" r:id="rId7">
            <anchor moveWithCells="1">
              <from>
                <xdr:col>1</xdr:col>
                <xdr:colOff>314325</xdr:colOff>
                <xdr:row>51</xdr:row>
                <xdr:rowOff>152400</xdr:rowOff>
              </from>
              <to>
                <xdr:col>8</xdr:col>
                <xdr:colOff>257175</xdr:colOff>
                <xdr:row>56</xdr:row>
                <xdr:rowOff>123825</xdr:rowOff>
              </to>
            </anchor>
          </objectPr>
        </oleObject>
      </mc:Choice>
      <mc:Fallback>
        <oleObject progId="Word.Document.12" shapeId="1031" r:id="rId6"/>
      </mc:Fallback>
    </mc:AlternateContent>
    <mc:AlternateContent xmlns:mc="http://schemas.openxmlformats.org/markup-compatibility/2006">
      <mc:Choice Requires="x14">
        <oleObject progId="Word.Document.12" shapeId="1032" r:id="rId8">
          <objectPr defaultSize="0" autoPict="0" r:id="rId9">
            <anchor moveWithCells="1">
              <from>
                <xdr:col>1</xdr:col>
                <xdr:colOff>323850</xdr:colOff>
                <xdr:row>57</xdr:row>
                <xdr:rowOff>180975</xdr:rowOff>
              </from>
              <to>
                <xdr:col>8</xdr:col>
                <xdr:colOff>200025</xdr:colOff>
                <xdr:row>66</xdr:row>
                <xdr:rowOff>161925</xdr:rowOff>
              </to>
            </anchor>
          </objectPr>
        </oleObject>
      </mc:Choice>
      <mc:Fallback>
        <oleObject progId="Word.Document.12" shapeId="1032" r:id="rId8"/>
      </mc:Fallback>
    </mc:AlternateContent>
    <mc:AlternateContent xmlns:mc="http://schemas.openxmlformats.org/markup-compatibility/2006">
      <mc:Choice Requires="x14">
        <oleObject progId="Word.Document.12" shapeId="1033" r:id="rId10">
          <objectPr defaultSize="0" autoPict="0" r:id="rId11">
            <anchor moveWithCells="1">
              <from>
                <xdr:col>1</xdr:col>
                <xdr:colOff>238125</xdr:colOff>
                <xdr:row>69</xdr:row>
                <xdr:rowOff>76200</xdr:rowOff>
              </from>
              <to>
                <xdr:col>8</xdr:col>
                <xdr:colOff>104775</xdr:colOff>
                <xdr:row>77</xdr:row>
                <xdr:rowOff>171450</xdr:rowOff>
              </to>
            </anchor>
          </objectPr>
        </oleObject>
      </mc:Choice>
      <mc:Fallback>
        <oleObject progId="Word.Document.12" shapeId="1033" r:id="rId10"/>
      </mc:Fallback>
    </mc:AlternateContent>
    <mc:AlternateContent xmlns:mc="http://schemas.openxmlformats.org/markup-compatibility/2006">
      <mc:Choice Requires="x14">
        <oleObject progId="Word.Document.12" shapeId="1034" r:id="rId12">
          <objectPr defaultSize="0" autoPict="0" r:id="rId13">
            <anchor moveWithCells="1">
              <from>
                <xdr:col>2</xdr:col>
                <xdr:colOff>171450</xdr:colOff>
                <xdr:row>90</xdr:row>
                <xdr:rowOff>66675</xdr:rowOff>
              </from>
              <to>
                <xdr:col>7</xdr:col>
                <xdr:colOff>733425</xdr:colOff>
                <xdr:row>93</xdr:row>
                <xdr:rowOff>171450</xdr:rowOff>
              </to>
            </anchor>
          </objectPr>
        </oleObject>
      </mc:Choice>
      <mc:Fallback>
        <oleObject progId="Word.Document.12" shapeId="1034" r:id="rId12"/>
      </mc:Fallback>
    </mc:AlternateContent>
    <mc:AlternateContent xmlns:mc="http://schemas.openxmlformats.org/markup-compatibility/2006">
      <mc:Choice Requires="x14">
        <oleObject progId="Word.Document.12" shapeId="1040" r:id="rId14">
          <objectPr defaultSize="0" autoPict="0" r:id="rId15">
            <anchor moveWithCells="1">
              <from>
                <xdr:col>1</xdr:col>
                <xdr:colOff>0</xdr:colOff>
                <xdr:row>712</xdr:row>
                <xdr:rowOff>0</xdr:rowOff>
              </from>
              <to>
                <xdr:col>8</xdr:col>
                <xdr:colOff>552450</xdr:colOff>
                <xdr:row>722</xdr:row>
                <xdr:rowOff>180975</xdr:rowOff>
              </to>
            </anchor>
          </objectPr>
        </oleObject>
      </mc:Choice>
      <mc:Fallback>
        <oleObject progId="Word.Document.12" shapeId="1040"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election activeCell="A2" sqref="A2:F10"/>
    </sheetView>
  </sheetViews>
  <sheetFormatPr defaultRowHeight="15" x14ac:dyDescent="0.25"/>
  <cols>
    <col min="1" max="1" width="18.85546875" customWidth="1"/>
    <col min="2" max="2" width="10.7109375" bestFit="1" customWidth="1"/>
    <col min="3" max="3" width="19" customWidth="1"/>
    <col min="4" max="4" width="9.28515625" bestFit="1" customWidth="1"/>
    <col min="5" max="5" width="11.5703125" bestFit="1" customWidth="1"/>
    <col min="6" max="6" width="10.5703125" bestFit="1" customWidth="1"/>
  </cols>
  <sheetData>
    <row r="1" spans="1:6" x14ac:dyDescent="0.25">
      <c r="A1" s="3" t="s">
        <v>676</v>
      </c>
      <c r="B1" s="3"/>
      <c r="C1" s="3"/>
      <c r="D1" s="3"/>
      <c r="E1" s="3"/>
      <c r="F1" s="3"/>
    </row>
    <row r="2" spans="1:6" x14ac:dyDescent="0.25">
      <c r="A2" s="3" t="s">
        <v>679</v>
      </c>
      <c r="B2" s="3" t="s">
        <v>685</v>
      </c>
      <c r="C2" s="3" t="s">
        <v>680</v>
      </c>
      <c r="D2" s="3" t="s">
        <v>681</v>
      </c>
      <c r="E2" s="79" t="s">
        <v>26</v>
      </c>
      <c r="F2" s="3" t="s">
        <v>657</v>
      </c>
    </row>
    <row r="3" spans="1:6" x14ac:dyDescent="0.25">
      <c r="A3" t="s">
        <v>677</v>
      </c>
      <c r="B3" s="74">
        <v>44773</v>
      </c>
      <c r="C3" t="s">
        <v>678</v>
      </c>
      <c r="D3" s="76">
        <v>288.02</v>
      </c>
      <c r="E3" s="76">
        <f t="shared" ref="E3:E4" si="0">D3*12</f>
        <v>3456.24</v>
      </c>
      <c r="F3" s="76">
        <f>D3*4</f>
        <v>1152.08</v>
      </c>
    </row>
    <row r="4" spans="1:6" x14ac:dyDescent="0.25">
      <c r="A4" t="s">
        <v>682</v>
      </c>
      <c r="B4" s="74">
        <v>44804</v>
      </c>
      <c r="C4" t="s">
        <v>678</v>
      </c>
      <c r="D4" s="76">
        <v>313.27999999999997</v>
      </c>
      <c r="E4" s="76">
        <f t="shared" si="0"/>
        <v>3759.3599999999997</v>
      </c>
      <c r="F4" s="76">
        <f>D4*5</f>
        <v>1566.3999999999999</v>
      </c>
    </row>
    <row r="5" spans="1:6" x14ac:dyDescent="0.25">
      <c r="A5" t="s">
        <v>683</v>
      </c>
      <c r="B5" s="74">
        <v>44631</v>
      </c>
      <c r="C5" t="s">
        <v>684</v>
      </c>
      <c r="D5" s="76">
        <v>256.23</v>
      </c>
      <c r="E5" s="76">
        <f>D5*12</f>
        <v>3074.76</v>
      </c>
      <c r="F5" s="76">
        <f>D5*12</f>
        <v>3074.76</v>
      </c>
    </row>
    <row r="6" spans="1:6" x14ac:dyDescent="0.25">
      <c r="A6" t="s">
        <v>687</v>
      </c>
      <c r="B6" s="74">
        <v>45287</v>
      </c>
      <c r="C6" t="s">
        <v>684</v>
      </c>
      <c r="D6" s="76">
        <v>58.13</v>
      </c>
      <c r="E6" s="76">
        <f>D6*3</f>
        <v>174.39000000000001</v>
      </c>
      <c r="F6" s="76">
        <f>D6*36-E6</f>
        <v>1918.2900000000002</v>
      </c>
    </row>
    <row r="7" spans="1:6" ht="15.75" thickBot="1" x14ac:dyDescent="0.3">
      <c r="D7" s="76"/>
      <c r="E7" s="77">
        <f>SUM(E3:E6)</f>
        <v>10464.75</v>
      </c>
      <c r="F7" s="77">
        <f>SUM(F3:F6)</f>
        <v>7711.53</v>
      </c>
    </row>
    <row r="8" spans="1:6" ht="15.75" thickTop="1" x14ac:dyDescent="0.25"/>
  </sheetData>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3"/>
  <sheetViews>
    <sheetView workbookViewId="0">
      <selection sqref="A1:D43"/>
    </sheetView>
  </sheetViews>
  <sheetFormatPr defaultRowHeight="15" x14ac:dyDescent="0.25"/>
  <cols>
    <col min="1" max="1" width="17.42578125" customWidth="1"/>
    <col min="2" max="2" width="11.140625" customWidth="1"/>
    <col min="3" max="3" width="11.5703125" bestFit="1" customWidth="1"/>
    <col min="4" max="4" width="12.7109375" bestFit="1" customWidth="1"/>
  </cols>
  <sheetData>
    <row r="1" spans="1:4" x14ac:dyDescent="0.25">
      <c r="A1" t="s">
        <v>652</v>
      </c>
    </row>
    <row r="2" spans="1:4" x14ac:dyDescent="0.25">
      <c r="A2">
        <v>-40</v>
      </c>
    </row>
    <row r="3" spans="1:4" x14ac:dyDescent="0.25">
      <c r="A3" t="s">
        <v>653</v>
      </c>
      <c r="D3" s="76">
        <v>148021.9</v>
      </c>
    </row>
    <row r="4" spans="1:4" x14ac:dyDescent="0.25">
      <c r="A4" t="s">
        <v>655</v>
      </c>
      <c r="D4" s="75">
        <v>3.9452000000000001E-2</v>
      </c>
    </row>
    <row r="5" spans="1:4" x14ac:dyDescent="0.25">
      <c r="A5" t="s">
        <v>654</v>
      </c>
    </row>
    <row r="6" spans="1:4" x14ac:dyDescent="0.25">
      <c r="B6" t="s">
        <v>610</v>
      </c>
      <c r="C6" t="s">
        <v>656</v>
      </c>
      <c r="D6" t="s">
        <v>657</v>
      </c>
    </row>
    <row r="7" spans="1:4" x14ac:dyDescent="0.25">
      <c r="A7" s="74">
        <v>44286</v>
      </c>
      <c r="B7" s="76"/>
      <c r="C7" s="76"/>
      <c r="D7" s="76">
        <v>148201.9</v>
      </c>
    </row>
    <row r="8" spans="1:4" x14ac:dyDescent="0.25">
      <c r="A8" s="74">
        <v>44316</v>
      </c>
      <c r="B8" s="76">
        <f>D7*$D$4*30/365</f>
        <v>480.56394729863013</v>
      </c>
      <c r="C8" s="76">
        <f>1897.08-B8</f>
        <v>1416.5160527013697</v>
      </c>
      <c r="D8" s="76">
        <f>D7-C8</f>
        <v>146785.38394729863</v>
      </c>
    </row>
    <row r="9" spans="1:4" x14ac:dyDescent="0.25">
      <c r="A9" s="74">
        <v>44347</v>
      </c>
      <c r="B9" s="76">
        <f>D8*$D$4*31/365</f>
        <v>491.83639997850304</v>
      </c>
      <c r="C9" s="76">
        <f t="shared" ref="C9:C19" si="0">1897.08-B9</f>
        <v>1405.2436000214968</v>
      </c>
      <c r="D9" s="76">
        <f t="shared" ref="D9:D19" si="1">D8-C9</f>
        <v>145380.14034727713</v>
      </c>
    </row>
    <row r="10" spans="1:4" x14ac:dyDescent="0.25">
      <c r="A10" s="74">
        <v>44377</v>
      </c>
      <c r="B10" s="76">
        <f t="shared" ref="B10:B15" si="2">D9*$D$4*30/365</f>
        <v>471.41402440937895</v>
      </c>
      <c r="C10" s="76">
        <f t="shared" si="0"/>
        <v>1425.665975590621</v>
      </c>
      <c r="D10" s="76">
        <f t="shared" si="1"/>
        <v>143954.47437168652</v>
      </c>
    </row>
    <row r="11" spans="1:4" x14ac:dyDescent="0.25">
      <c r="A11" s="74">
        <v>44408</v>
      </c>
      <c r="B11" s="76">
        <f>D10*$D$4*31/365</f>
        <v>482.35082085004137</v>
      </c>
      <c r="C11" s="76">
        <f t="shared" si="0"/>
        <v>1414.7291791499586</v>
      </c>
      <c r="D11" s="76">
        <f t="shared" si="1"/>
        <v>142539.74519253656</v>
      </c>
    </row>
    <row r="12" spans="1:4" x14ac:dyDescent="0.25">
      <c r="A12" s="74">
        <v>44439</v>
      </c>
      <c r="B12" s="76">
        <f>D11*$D$4*31/365</f>
        <v>477.61046259565626</v>
      </c>
      <c r="C12" s="76">
        <f t="shared" si="0"/>
        <v>1419.4695374043436</v>
      </c>
      <c r="D12" s="76">
        <f t="shared" si="1"/>
        <v>141120.27565513222</v>
      </c>
    </row>
    <row r="13" spans="1:4" x14ac:dyDescent="0.25">
      <c r="A13" s="74">
        <v>44469</v>
      </c>
      <c r="B13" s="76">
        <f t="shared" si="2"/>
        <v>457.60085877914599</v>
      </c>
      <c r="C13" s="76">
        <f t="shared" si="0"/>
        <v>1439.479141220854</v>
      </c>
      <c r="D13" s="76">
        <f t="shared" si="1"/>
        <v>139680.79651391137</v>
      </c>
    </row>
    <row r="14" spans="1:4" x14ac:dyDescent="0.25">
      <c r="A14" s="74">
        <v>44500</v>
      </c>
      <c r="B14" s="76">
        <f>D13*$D$4*31/365</f>
        <v>468.03093234540205</v>
      </c>
      <c r="C14" s="76">
        <f t="shared" si="0"/>
        <v>1429.0490676545978</v>
      </c>
      <c r="D14" s="76">
        <f t="shared" si="1"/>
        <v>138251.74744625678</v>
      </c>
    </row>
    <row r="15" spans="1:4" x14ac:dyDescent="0.25">
      <c r="A15" s="74">
        <v>44530</v>
      </c>
      <c r="B15" s="76">
        <f t="shared" si="2"/>
        <v>448.29928276025112</v>
      </c>
      <c r="C15" s="76">
        <f t="shared" si="0"/>
        <v>1448.7807172397488</v>
      </c>
      <c r="D15" s="76">
        <f t="shared" si="1"/>
        <v>136802.96672901703</v>
      </c>
    </row>
    <row r="16" spans="1:4" x14ac:dyDescent="0.25">
      <c r="A16" s="74">
        <v>44561</v>
      </c>
      <c r="B16" s="76">
        <f>D15*$D$4*31/365</f>
        <v>458.38813683613307</v>
      </c>
      <c r="C16" s="76">
        <f t="shared" si="0"/>
        <v>1438.6918631638669</v>
      </c>
      <c r="D16" s="76">
        <f t="shared" si="1"/>
        <v>135364.27486585316</v>
      </c>
    </row>
    <row r="17" spans="1:4" x14ac:dyDescent="0.25">
      <c r="A17" s="74">
        <v>44592</v>
      </c>
      <c r="B17" s="76">
        <f>D16*$D$4*31/365</f>
        <v>453.56748638968986</v>
      </c>
      <c r="C17" s="76">
        <f t="shared" si="0"/>
        <v>1443.5125136103102</v>
      </c>
      <c r="D17" s="76">
        <f t="shared" si="1"/>
        <v>133920.76235224286</v>
      </c>
    </row>
    <row r="18" spans="1:4" x14ac:dyDescent="0.25">
      <c r="A18" s="74">
        <v>44620</v>
      </c>
      <c r="B18" s="76">
        <f>D17*$D$4*28/365</f>
        <v>405.30513330679236</v>
      </c>
      <c r="C18" s="76">
        <f t="shared" si="0"/>
        <v>1491.7748666932075</v>
      </c>
      <c r="D18" s="76">
        <f t="shared" si="1"/>
        <v>132428.98748554965</v>
      </c>
    </row>
    <row r="19" spans="1:4" x14ac:dyDescent="0.25">
      <c r="A19" s="74">
        <v>44651</v>
      </c>
      <c r="B19" s="76">
        <f>D18*$D$4*31/365</f>
        <v>443.73216669226588</v>
      </c>
      <c r="C19" s="76">
        <f t="shared" si="0"/>
        <v>1453.3478333077342</v>
      </c>
      <c r="D19" s="76">
        <f t="shared" si="1"/>
        <v>130975.63965224191</v>
      </c>
    </row>
    <row r="20" spans="1:4" ht="15.75" thickBot="1" x14ac:dyDescent="0.3">
      <c r="A20" t="s">
        <v>658</v>
      </c>
      <c r="B20" s="76"/>
      <c r="C20" s="77">
        <f>SUM(C8:C19)</f>
        <v>17226.260347758111</v>
      </c>
      <c r="D20" s="76"/>
    </row>
    <row r="21" spans="1:4" ht="15.75" thickTop="1" x14ac:dyDescent="0.25"/>
    <row r="23" spans="1:4" x14ac:dyDescent="0.25">
      <c r="A23" t="s">
        <v>652</v>
      </c>
    </row>
    <row r="24" spans="1:4" x14ac:dyDescent="0.25">
      <c r="A24">
        <v>-41</v>
      </c>
    </row>
    <row r="25" spans="1:4" x14ac:dyDescent="0.25">
      <c r="A25" t="s">
        <v>653</v>
      </c>
      <c r="D25" s="76">
        <v>456533.73</v>
      </c>
    </row>
    <row r="26" spans="1:4" x14ac:dyDescent="0.25">
      <c r="A26" t="s">
        <v>655</v>
      </c>
      <c r="D26" s="75">
        <v>3.909E-2</v>
      </c>
    </row>
    <row r="27" spans="1:4" x14ac:dyDescent="0.25">
      <c r="A27" t="s">
        <v>654</v>
      </c>
    </row>
    <row r="28" spans="1:4" x14ac:dyDescent="0.25">
      <c r="B28" t="s">
        <v>610</v>
      </c>
      <c r="C28" t="s">
        <v>656</v>
      </c>
      <c r="D28" t="s">
        <v>657</v>
      </c>
    </row>
    <row r="29" spans="1:4" x14ac:dyDescent="0.25">
      <c r="A29" s="74">
        <v>44286</v>
      </c>
      <c r="B29" s="76"/>
      <c r="C29" s="76"/>
      <c r="D29" s="76">
        <f>D25</f>
        <v>456533.73</v>
      </c>
    </row>
    <row r="30" spans="1:4" x14ac:dyDescent="0.25">
      <c r="A30" s="74">
        <v>44316</v>
      </c>
      <c r="B30" s="76">
        <f>D29*$D$26*30/365</f>
        <v>1466.786589509589</v>
      </c>
      <c r="C30" s="76">
        <f>4743.19-B30</f>
        <v>3276.4034104904104</v>
      </c>
      <c r="D30" s="76">
        <f>D29-C30</f>
        <v>453257.32658950955</v>
      </c>
    </row>
    <row r="31" spans="1:4" x14ac:dyDescent="0.25">
      <c r="A31" s="74">
        <v>44347</v>
      </c>
      <c r="B31" s="76">
        <f t="shared" ref="B31:B41" si="3">D30*$D$26*30/365</f>
        <v>1456.2599092918299</v>
      </c>
      <c r="C31" s="76">
        <f t="shared" ref="C31:C41" si="4">4743.19-B31</f>
        <v>3286.9300907081697</v>
      </c>
      <c r="D31" s="76">
        <f t="shared" ref="D31:D41" si="5">D30-C31</f>
        <v>449970.39649880136</v>
      </c>
    </row>
    <row r="32" spans="1:4" x14ac:dyDescent="0.25">
      <c r="A32" s="74">
        <v>44377</v>
      </c>
      <c r="B32" s="76">
        <f t="shared" si="3"/>
        <v>1445.6994081483408</v>
      </c>
      <c r="C32" s="76">
        <f t="shared" si="4"/>
        <v>3297.4905918516588</v>
      </c>
      <c r="D32" s="76">
        <f t="shared" si="5"/>
        <v>446672.90590694972</v>
      </c>
    </row>
    <row r="33" spans="1:4" x14ac:dyDescent="0.25">
      <c r="A33" s="74">
        <v>44408</v>
      </c>
      <c r="B33" s="76">
        <f t="shared" si="3"/>
        <v>1435.1049774166574</v>
      </c>
      <c r="C33" s="76">
        <f t="shared" si="4"/>
        <v>3308.0850225833419</v>
      </c>
      <c r="D33" s="76">
        <f t="shared" si="5"/>
        <v>443364.8208843664</v>
      </c>
    </row>
    <row r="34" spans="1:4" x14ac:dyDescent="0.25">
      <c r="A34" s="74">
        <v>44439</v>
      </c>
      <c r="B34" s="76">
        <f t="shared" si="3"/>
        <v>1424.4765080851957</v>
      </c>
      <c r="C34" s="76">
        <f t="shared" si="4"/>
        <v>3318.7134919148039</v>
      </c>
      <c r="D34" s="76">
        <f t="shared" si="5"/>
        <v>440046.10739245161</v>
      </c>
    </row>
    <row r="35" spans="1:4" x14ac:dyDescent="0.25">
      <c r="A35" s="74">
        <v>44469</v>
      </c>
      <c r="B35" s="76">
        <f t="shared" si="3"/>
        <v>1413.8138907921314</v>
      </c>
      <c r="C35" s="76">
        <f t="shared" si="4"/>
        <v>3329.3761092078685</v>
      </c>
      <c r="D35" s="76">
        <f t="shared" si="5"/>
        <v>436716.73128324375</v>
      </c>
    </row>
    <row r="36" spans="1:4" x14ac:dyDescent="0.25">
      <c r="A36" s="74">
        <v>44500</v>
      </c>
      <c r="B36" s="76">
        <f t="shared" si="3"/>
        <v>1403.1170158242737</v>
      </c>
      <c r="C36" s="76">
        <f t="shared" si="4"/>
        <v>3340.0729841757257</v>
      </c>
      <c r="D36" s="76">
        <f t="shared" si="5"/>
        <v>433376.65829906805</v>
      </c>
    </row>
    <row r="37" spans="1:4" x14ac:dyDescent="0.25">
      <c r="A37" s="74">
        <v>44530</v>
      </c>
      <c r="B37" s="76">
        <f t="shared" si="3"/>
        <v>1392.3857731159371</v>
      </c>
      <c r="C37" s="76">
        <f t="shared" si="4"/>
        <v>3350.8042268840627</v>
      </c>
      <c r="D37" s="76">
        <f t="shared" si="5"/>
        <v>430025.85407218401</v>
      </c>
    </row>
    <row r="38" spans="1:4" x14ac:dyDescent="0.25">
      <c r="A38" s="74">
        <v>44561</v>
      </c>
      <c r="B38" s="76">
        <f t="shared" si="3"/>
        <v>1381.6200522478089</v>
      </c>
      <c r="C38" s="76">
        <f t="shared" si="4"/>
        <v>3361.5699477521907</v>
      </c>
      <c r="D38" s="76">
        <f t="shared" si="5"/>
        <v>426664.28412443184</v>
      </c>
    </row>
    <row r="39" spans="1:4" x14ac:dyDescent="0.25">
      <c r="A39" s="74">
        <v>44592</v>
      </c>
      <c r="B39" s="76">
        <f t="shared" si="3"/>
        <v>1370.8197424458117</v>
      </c>
      <c r="C39" s="76">
        <f t="shared" si="4"/>
        <v>3372.3702575541879</v>
      </c>
      <c r="D39" s="76">
        <f t="shared" si="5"/>
        <v>423291.91386687767</v>
      </c>
    </row>
    <row r="40" spans="1:4" x14ac:dyDescent="0.25">
      <c r="A40" s="74">
        <v>44620</v>
      </c>
      <c r="B40" s="76">
        <f t="shared" si="3"/>
        <v>1359.9847325799658</v>
      </c>
      <c r="C40" s="76">
        <f t="shared" si="4"/>
        <v>3383.205267420034</v>
      </c>
      <c r="D40" s="76">
        <f t="shared" si="5"/>
        <v>419908.70859945763</v>
      </c>
    </row>
    <row r="41" spans="1:4" x14ac:dyDescent="0.25">
      <c r="A41" s="74">
        <v>44651</v>
      </c>
      <c r="B41" s="76">
        <f t="shared" si="3"/>
        <v>1349.1149111632437</v>
      </c>
      <c r="C41" s="76">
        <f t="shared" si="4"/>
        <v>3394.0750888367556</v>
      </c>
      <c r="D41" s="76">
        <f t="shared" si="5"/>
        <v>416514.63351062086</v>
      </c>
    </row>
    <row r="42" spans="1:4" ht="15.75" thickBot="1" x14ac:dyDescent="0.3">
      <c r="A42" t="s">
        <v>658</v>
      </c>
      <c r="B42" s="76"/>
      <c r="C42" s="77">
        <f>SUM(C30:C41)</f>
        <v>40019.096489379204</v>
      </c>
      <c r="D42" s="76"/>
    </row>
    <row r="43" spans="1:4" ht="15.75" thickTop="1" x14ac:dyDescent="0.25"/>
  </sheetData>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9132"/>
  <sheetViews>
    <sheetView topLeftCell="B1" workbookViewId="0">
      <selection activeCell="F12" sqref="F12"/>
    </sheetView>
  </sheetViews>
  <sheetFormatPr defaultRowHeight="15" x14ac:dyDescent="0.25"/>
  <cols>
    <col min="5" max="5" width="20.42578125" bestFit="1" customWidth="1"/>
    <col min="6" max="6" width="32.7109375" bestFit="1" customWidth="1"/>
    <col min="7" max="7" width="7.85546875" bestFit="1" customWidth="1"/>
    <col min="8" max="8" width="10.28515625" bestFit="1" customWidth="1"/>
    <col min="9" max="9" width="11.7109375" bestFit="1" customWidth="1"/>
    <col min="10" max="10" width="15" customWidth="1"/>
    <col min="11" max="11" width="11.42578125" bestFit="1" customWidth="1"/>
    <col min="12" max="12" width="15.140625" bestFit="1" customWidth="1"/>
    <col min="13" max="13" width="18" bestFit="1" customWidth="1"/>
    <col min="14" max="14" width="17.85546875" bestFit="1" customWidth="1"/>
    <col min="15" max="15" width="16" bestFit="1" customWidth="1"/>
    <col min="16" max="16" width="25.140625" bestFit="1" customWidth="1"/>
    <col min="17" max="17" width="22.5703125" bestFit="1" customWidth="1"/>
  </cols>
  <sheetData>
    <row r="1" spans="2:17" x14ac:dyDescent="0.25">
      <c r="B1">
        <v>2019</v>
      </c>
    </row>
    <row r="2" spans="2:17" x14ac:dyDescent="0.25">
      <c r="B2">
        <f>B1+1</f>
        <v>2020</v>
      </c>
      <c r="J2" s="53">
        <f>SUBTOTAL(9,Colin!$J$6:$J$19132)</f>
        <v>0</v>
      </c>
    </row>
    <row r="3" spans="2:17" x14ac:dyDescent="0.25">
      <c r="C3">
        <v>12</v>
      </c>
    </row>
    <row r="5" spans="2:17" ht="15.75" x14ac:dyDescent="0.25">
      <c r="E5" t="s">
        <v>623</v>
      </c>
      <c r="F5" t="s">
        <v>624</v>
      </c>
      <c r="G5" t="s">
        <v>625</v>
      </c>
      <c r="H5" t="s">
        <v>626</v>
      </c>
      <c r="I5" t="s">
        <v>627</v>
      </c>
      <c r="J5" t="s">
        <v>628</v>
      </c>
      <c r="K5" t="s">
        <v>629</v>
      </c>
      <c r="L5" s="50" t="s">
        <v>543</v>
      </c>
      <c r="M5" s="50" t="s">
        <v>544</v>
      </c>
      <c r="N5" s="50" t="s">
        <v>545</v>
      </c>
      <c r="O5" s="50" t="s">
        <v>546</v>
      </c>
      <c r="P5" s="50" t="s">
        <v>547</v>
      </c>
      <c r="Q5" s="51" t="s">
        <v>548</v>
      </c>
    </row>
    <row r="6" spans="2:17" x14ac:dyDescent="0.25">
      <c r="L6">
        <f>IF(AND(Colin!$G6=$B$1,Colin!$H6=$C$3),Colin!$I6,)</f>
        <v>0</v>
      </c>
      <c r="M6">
        <f>IF(AND(Colin!$G6=$B$1,Colin!$H6&lt;=$C$3),Colin!$I6,)</f>
        <v>0</v>
      </c>
      <c r="N6">
        <f>IF(AND(Colin!$G6=$B$2,Colin!$H6=$C$3),Colin!$I6,)</f>
        <v>0</v>
      </c>
      <c r="O6">
        <f>IF(AND(Colin!$G6=$B$2,Colin!$H6&lt;=$C$3),Colin!$I6,)</f>
        <v>0</v>
      </c>
      <c r="P6">
        <f>IF(Colin!$G6&lt;$B$2,Colin!$I6,0)</f>
        <v>0</v>
      </c>
      <c r="Q6">
        <f>IF(Colin!$G6&lt;$B$1,Colin!$I6,0)</f>
        <v>0</v>
      </c>
    </row>
    <row r="7" spans="2:17" x14ac:dyDescent="0.25">
      <c r="L7">
        <f>IF(AND(Colin!$G7=$B$1,Colin!$H7=$C$3),Colin!$I7,)</f>
        <v>0</v>
      </c>
      <c r="M7">
        <f>IF(AND(Colin!$G7=$B$1,Colin!$H7&lt;=$C$3),Colin!$I7,)</f>
        <v>0</v>
      </c>
      <c r="N7">
        <f>IF(AND(Colin!$G7=$B$2,Colin!$H7=$C$3),Colin!$I7,)</f>
        <v>0</v>
      </c>
      <c r="O7">
        <f>IF(AND(Colin!$G7=$B$2,Colin!$H7&lt;=$C$3),Colin!$I7,)</f>
        <v>0</v>
      </c>
      <c r="P7">
        <f>IF(Colin!$G7&lt;$B$2,Colin!$I7,0)</f>
        <v>0</v>
      </c>
      <c r="Q7">
        <f>IF(Colin!$G7&lt;$B$1,Colin!$I7,0)</f>
        <v>0</v>
      </c>
    </row>
    <row r="8" spans="2:17" x14ac:dyDescent="0.25">
      <c r="L8">
        <f>IF(AND(Colin!$G8=$B$1,Colin!$H8=$C$3),Colin!$I8,)</f>
        <v>0</v>
      </c>
      <c r="M8">
        <f>IF(AND(Colin!$G8=$B$1,Colin!$H8&lt;=$C$3),Colin!$I8,)</f>
        <v>0</v>
      </c>
      <c r="N8">
        <f>IF(AND(Colin!$G8=$B$2,Colin!$H8=$C$3),Colin!$I8,)</f>
        <v>0</v>
      </c>
      <c r="O8">
        <f>IF(AND(Colin!$G8=$B$2,Colin!$H8&lt;=$C$3),Colin!$I8,)</f>
        <v>0</v>
      </c>
      <c r="P8">
        <f>IF(Colin!$G8&lt;$B$2,Colin!$I8,0)</f>
        <v>0</v>
      </c>
      <c r="Q8">
        <f>IF(Colin!$G8&lt;$B$1,Colin!$I8,0)</f>
        <v>0</v>
      </c>
    </row>
    <row r="9" spans="2:17" x14ac:dyDescent="0.25">
      <c r="L9">
        <f>IF(AND(Colin!$G9=$B$1,Colin!$H9=$C$3),Colin!$I9,)</f>
        <v>0</v>
      </c>
      <c r="M9">
        <f>IF(AND(Colin!$G9=$B$1,Colin!$H9&lt;=$C$3),Colin!$I9,)</f>
        <v>0</v>
      </c>
      <c r="N9">
        <f>IF(AND(Colin!$G9=$B$2,Colin!$H9=$C$3),Colin!$I9,)</f>
        <v>0</v>
      </c>
      <c r="O9">
        <f>IF(AND(Colin!$G9=$B$2,Colin!$H9&lt;=$C$3),Colin!$I9,)</f>
        <v>0</v>
      </c>
      <c r="P9">
        <f>IF(Colin!$G9&lt;$B$2,Colin!$I9,0)</f>
        <v>0</v>
      </c>
      <c r="Q9">
        <f>IF(Colin!$G9&lt;$B$1,Colin!$I9,0)</f>
        <v>0</v>
      </c>
    </row>
    <row r="10" spans="2:17" x14ac:dyDescent="0.25">
      <c r="L10">
        <f>IF(AND(Colin!$G10=$B$1,Colin!$H10=$C$3),Colin!$I10,)</f>
        <v>0</v>
      </c>
      <c r="M10">
        <f>IF(AND(Colin!$G10=$B$1,Colin!$H10&lt;=$C$3),Colin!$I10,)</f>
        <v>0</v>
      </c>
      <c r="N10">
        <f>IF(AND(Colin!$G10=$B$2,Colin!$H10=$C$3),Colin!$I10,)</f>
        <v>0</v>
      </c>
      <c r="O10">
        <f>IF(AND(Colin!$G10=$B$2,Colin!$H10&lt;=$C$3),Colin!$I10,)</f>
        <v>0</v>
      </c>
      <c r="P10">
        <f>IF(Colin!$G10&lt;$B$2,Colin!$I10,0)</f>
        <v>0</v>
      </c>
      <c r="Q10">
        <f>IF(Colin!$G10&lt;$B$1,Colin!$I10,0)</f>
        <v>0</v>
      </c>
    </row>
    <row r="11" spans="2:17" x14ac:dyDescent="0.25">
      <c r="L11">
        <f>IF(AND(Colin!$G11=$B$1,Colin!$H11=$C$3),Colin!$I11,)</f>
        <v>0</v>
      </c>
      <c r="M11">
        <f>IF(AND(Colin!$G11=$B$1,Colin!$H11&lt;=$C$3),Colin!$I11,)</f>
        <v>0</v>
      </c>
      <c r="N11">
        <f>IF(AND(Colin!$G11=$B$2,Colin!$H11=$C$3),Colin!$I11,)</f>
        <v>0</v>
      </c>
      <c r="O11">
        <f>IF(AND(Colin!$G11=$B$2,Colin!$H11&lt;=$C$3),Colin!$I11,)</f>
        <v>0</v>
      </c>
      <c r="P11">
        <f>IF(Colin!$G11&lt;$B$2,Colin!$I11,0)</f>
        <v>0</v>
      </c>
      <c r="Q11">
        <f>IF(Colin!$G11&lt;$B$1,Colin!$I11,0)</f>
        <v>0</v>
      </c>
    </row>
    <row r="12" spans="2:17" x14ac:dyDescent="0.25">
      <c r="L12">
        <f>IF(AND(Colin!$G12=$B$1,Colin!$H12=$C$3),Colin!$I12,)</f>
        <v>0</v>
      </c>
      <c r="M12">
        <f>IF(AND(Colin!$G12=$B$1,Colin!$H12&lt;=$C$3),Colin!$I12,)</f>
        <v>0</v>
      </c>
      <c r="N12">
        <f>IF(AND(Colin!$G12=$B$2,Colin!$H12=$C$3),Colin!$I12,)</f>
        <v>0</v>
      </c>
      <c r="O12">
        <f>IF(AND(Colin!$G12=$B$2,Colin!$H12&lt;=$C$3),Colin!$I12,)</f>
        <v>0</v>
      </c>
      <c r="P12">
        <f>IF(Colin!$G12&lt;$B$2,Colin!$I12,0)</f>
        <v>0</v>
      </c>
      <c r="Q12">
        <f>IF(Colin!$G12&lt;$B$1,Colin!$I12,0)</f>
        <v>0</v>
      </c>
    </row>
    <row r="13" spans="2:17" x14ac:dyDescent="0.25">
      <c r="L13">
        <f>IF(AND(Colin!$G13=$B$1,Colin!$H13=$C$3),Colin!$I13,)</f>
        <v>0</v>
      </c>
      <c r="M13">
        <f>IF(AND(Colin!$G13=$B$1,Colin!$H13&lt;=$C$3),Colin!$I13,)</f>
        <v>0</v>
      </c>
      <c r="N13">
        <f>IF(AND(Colin!$G13=$B$2,Colin!$H13=$C$3),Colin!$I13,)</f>
        <v>0</v>
      </c>
      <c r="O13">
        <f>IF(AND(Colin!$G13=$B$2,Colin!$H13&lt;=$C$3),Colin!$I13,)</f>
        <v>0</v>
      </c>
      <c r="P13">
        <f>IF(Colin!$G13&lt;$B$2,Colin!$I13,0)</f>
        <v>0</v>
      </c>
      <c r="Q13">
        <f>IF(Colin!$G13&lt;$B$1,Colin!$I13,0)</f>
        <v>0</v>
      </c>
    </row>
    <row r="14" spans="2:17" x14ac:dyDescent="0.25">
      <c r="L14">
        <f>IF(AND(Colin!$G14=$B$1,Colin!$H14=$C$3),Colin!$I14,)</f>
        <v>0</v>
      </c>
      <c r="M14">
        <f>IF(AND(Colin!$G14=$B$1,Colin!$H14&lt;=$C$3),Colin!$I14,)</f>
        <v>0</v>
      </c>
      <c r="N14">
        <f>IF(AND(Colin!$G14=$B$2,Colin!$H14=$C$3),Colin!$I14,)</f>
        <v>0</v>
      </c>
      <c r="O14">
        <f>IF(AND(Colin!$G14=$B$2,Colin!$H14&lt;=$C$3),Colin!$I14,)</f>
        <v>0</v>
      </c>
      <c r="P14">
        <f>IF(Colin!$G14&lt;$B$2,Colin!$I14,0)</f>
        <v>0</v>
      </c>
      <c r="Q14">
        <f>IF(Colin!$G14&lt;$B$1,Colin!$I14,0)</f>
        <v>0</v>
      </c>
    </row>
    <row r="15" spans="2:17" x14ac:dyDescent="0.25">
      <c r="L15">
        <f>IF(AND(Colin!$G15=$B$1,Colin!$H15=$C$3),Colin!$I15,)</f>
        <v>0</v>
      </c>
      <c r="M15">
        <f>IF(AND(Colin!$G15=$B$1,Colin!$H15&lt;=$C$3),Colin!$I15,)</f>
        <v>0</v>
      </c>
      <c r="N15">
        <f>IF(AND(Colin!$G15=$B$2,Colin!$H15=$C$3),Colin!$I15,)</f>
        <v>0</v>
      </c>
      <c r="O15">
        <f>IF(AND(Colin!$G15=$B$2,Colin!$H15&lt;=$C$3),Colin!$I15,)</f>
        <v>0</v>
      </c>
      <c r="P15">
        <f>IF(Colin!$G15&lt;$B$2,Colin!$I15,0)</f>
        <v>0</v>
      </c>
      <c r="Q15">
        <f>IF(Colin!$G15&lt;$B$1,Colin!$I15,0)</f>
        <v>0</v>
      </c>
    </row>
    <row r="16" spans="2:17" x14ac:dyDescent="0.25">
      <c r="L16">
        <f>IF(AND(Colin!$G16=$B$1,Colin!$H16=$C$3),Colin!$I16,)</f>
        <v>0</v>
      </c>
      <c r="M16">
        <f>IF(AND(Colin!$G16=$B$1,Colin!$H16&lt;=$C$3),Colin!$I16,)</f>
        <v>0</v>
      </c>
      <c r="N16">
        <f>IF(AND(Colin!$G16=$B$2,Colin!$H16=$C$3),Colin!$I16,)</f>
        <v>0</v>
      </c>
      <c r="O16">
        <f>IF(AND(Colin!$G16=$B$2,Colin!$H16&lt;=$C$3),Colin!$I16,)</f>
        <v>0</v>
      </c>
      <c r="P16">
        <f>IF(Colin!$G16&lt;$B$2,Colin!$I16,0)</f>
        <v>0</v>
      </c>
      <c r="Q16">
        <f>IF(Colin!$G16&lt;$B$1,Colin!$I16,0)</f>
        <v>0</v>
      </c>
    </row>
    <row r="17" spans="12:17" x14ac:dyDescent="0.25">
      <c r="L17">
        <f>IF(AND(Colin!$G17=$B$1,Colin!$H17=$C$3),Colin!$I17,)</f>
        <v>0</v>
      </c>
      <c r="M17">
        <f>IF(AND(Colin!$G17=$B$1,Colin!$H17&lt;=$C$3),Colin!$I17,)</f>
        <v>0</v>
      </c>
      <c r="N17">
        <f>IF(AND(Colin!$G17=$B$2,Colin!$H17=$C$3),Colin!$I17,)</f>
        <v>0</v>
      </c>
      <c r="O17">
        <f>IF(AND(Colin!$G17=$B$2,Colin!$H17&lt;=$C$3),Colin!$I17,)</f>
        <v>0</v>
      </c>
      <c r="P17">
        <f>IF(Colin!$G17&lt;$B$2,Colin!$I17,0)</f>
        <v>0</v>
      </c>
      <c r="Q17">
        <f>IF(Colin!$G17&lt;$B$1,Colin!$I17,0)</f>
        <v>0</v>
      </c>
    </row>
    <row r="18" spans="12:17" x14ac:dyDescent="0.25">
      <c r="L18">
        <f>IF(AND(Colin!$G18=$B$1,Colin!$H18=$C$3),Colin!$I18,)</f>
        <v>0</v>
      </c>
      <c r="M18">
        <f>IF(AND(Colin!$G18=$B$1,Colin!$H18&lt;=$C$3),Colin!$I18,)</f>
        <v>0</v>
      </c>
      <c r="N18">
        <f>IF(AND(Colin!$G18=$B$2,Colin!$H18=$C$3),Colin!$I18,)</f>
        <v>0</v>
      </c>
      <c r="O18">
        <f>IF(AND(Colin!$G18=$B$2,Colin!$H18&lt;=$C$3),Colin!$I18,)</f>
        <v>0</v>
      </c>
      <c r="P18">
        <f>IF(Colin!$G18&lt;$B$2,Colin!$I18,0)</f>
        <v>0</v>
      </c>
      <c r="Q18">
        <f>IF(Colin!$G18&lt;$B$1,Colin!$I18,0)</f>
        <v>0</v>
      </c>
    </row>
    <row r="19" spans="12:17" x14ac:dyDescent="0.25">
      <c r="L19">
        <f>IF(AND(Colin!$G19=$B$1,Colin!$H19=$C$3),Colin!$I19,)</f>
        <v>0</v>
      </c>
      <c r="M19">
        <f>IF(AND(Colin!$G19=$B$1,Colin!$H19&lt;=$C$3),Colin!$I19,)</f>
        <v>0</v>
      </c>
      <c r="N19">
        <f>IF(AND(Colin!$G19=$B$2,Colin!$H19=$C$3),Colin!$I19,)</f>
        <v>0</v>
      </c>
      <c r="O19">
        <f>IF(AND(Colin!$G19=$B$2,Colin!$H19&lt;=$C$3),Colin!$I19,)</f>
        <v>0</v>
      </c>
      <c r="P19">
        <f>IF(Colin!$G19&lt;$B$2,Colin!$I19,0)</f>
        <v>0</v>
      </c>
      <c r="Q19">
        <f>IF(Colin!$G19&lt;$B$1,Colin!$I19,0)</f>
        <v>0</v>
      </c>
    </row>
    <row r="20" spans="12:17" x14ac:dyDescent="0.25">
      <c r="L20">
        <f>IF(AND(Colin!$G20=$B$1,Colin!$H20=$C$3),Colin!$I20,)</f>
        <v>0</v>
      </c>
      <c r="M20">
        <f>IF(AND(Colin!$G20=$B$1,Colin!$H20&lt;=$C$3),Colin!$I20,)</f>
        <v>0</v>
      </c>
      <c r="N20">
        <f>IF(AND(Colin!$G20=$B$2,Colin!$H20=$C$3),Colin!$I20,)</f>
        <v>0</v>
      </c>
      <c r="O20">
        <f>IF(AND(Colin!$G20=$B$2,Colin!$H20&lt;=$C$3),Colin!$I20,)</f>
        <v>0</v>
      </c>
      <c r="P20">
        <f>IF(Colin!$G20&lt;$B$2,Colin!$I20,0)</f>
        <v>0</v>
      </c>
      <c r="Q20">
        <f>IF(Colin!$G20&lt;$B$1,Colin!$I20,0)</f>
        <v>0</v>
      </c>
    </row>
    <row r="21" spans="12:17" x14ac:dyDescent="0.25">
      <c r="L21">
        <f>IF(AND(Colin!$G21=$B$1,Colin!$H21=$C$3),Colin!$I21,)</f>
        <v>0</v>
      </c>
      <c r="M21">
        <f>IF(AND(Colin!$G21=$B$1,Colin!$H21&lt;=$C$3),Colin!$I21,)</f>
        <v>0</v>
      </c>
      <c r="N21">
        <f>IF(AND(Colin!$G21=$B$2,Colin!$H21=$C$3),Colin!$I21,)</f>
        <v>0</v>
      </c>
      <c r="O21">
        <f>IF(AND(Colin!$G21=$B$2,Colin!$H21&lt;=$C$3),Colin!$I21,)</f>
        <v>0</v>
      </c>
      <c r="P21">
        <f>IF(Colin!$G21&lt;$B$2,Colin!$I21,0)</f>
        <v>0</v>
      </c>
      <c r="Q21">
        <f>IF(Colin!$G21&lt;$B$1,Colin!$I21,0)</f>
        <v>0</v>
      </c>
    </row>
    <row r="22" spans="12:17" x14ac:dyDescent="0.25">
      <c r="L22">
        <f>IF(AND(Colin!$G22=$B$1,Colin!$H22=$C$3),Colin!$I22,)</f>
        <v>0</v>
      </c>
      <c r="M22">
        <f>IF(AND(Colin!$G22=$B$1,Colin!$H22&lt;=$C$3),Colin!$I22,)</f>
        <v>0</v>
      </c>
      <c r="N22">
        <f>IF(AND(Colin!$G22=$B$2,Colin!$H22=$C$3),Colin!$I22,)</f>
        <v>0</v>
      </c>
      <c r="O22">
        <f>IF(AND(Colin!$G22=$B$2,Colin!$H22&lt;=$C$3),Colin!$I22,)</f>
        <v>0</v>
      </c>
      <c r="P22">
        <f>IF(Colin!$G22&lt;$B$2,Colin!$I22,0)</f>
        <v>0</v>
      </c>
      <c r="Q22">
        <f>IF(Colin!$G22&lt;$B$1,Colin!$I22,0)</f>
        <v>0</v>
      </c>
    </row>
    <row r="23" spans="12:17" x14ac:dyDescent="0.25">
      <c r="L23">
        <f>IF(AND(Colin!$G23=$B$1,Colin!$H23=$C$3),Colin!$I23,)</f>
        <v>0</v>
      </c>
      <c r="M23">
        <f>IF(AND(Colin!$G23=$B$1,Colin!$H23&lt;=$C$3),Colin!$I23,)</f>
        <v>0</v>
      </c>
      <c r="N23">
        <f>IF(AND(Colin!$G23=$B$2,Colin!$H23=$C$3),Colin!$I23,)</f>
        <v>0</v>
      </c>
      <c r="O23">
        <f>IF(AND(Colin!$G23=$B$2,Colin!$H23&lt;=$C$3),Colin!$I23,)</f>
        <v>0</v>
      </c>
      <c r="P23">
        <f>IF(Colin!$G23&lt;$B$2,Colin!$I23,0)</f>
        <v>0</v>
      </c>
      <c r="Q23">
        <f>IF(Colin!$G23&lt;$B$1,Colin!$I23,0)</f>
        <v>0</v>
      </c>
    </row>
    <row r="24" spans="12:17" x14ac:dyDescent="0.25">
      <c r="L24">
        <f>IF(AND(Colin!$G24=$B$1,Colin!$H24=$C$3),Colin!$I24,)</f>
        <v>0</v>
      </c>
      <c r="M24">
        <f>IF(AND(Colin!$G24=$B$1,Colin!$H24&lt;=$C$3),Colin!$I24,)</f>
        <v>0</v>
      </c>
      <c r="N24">
        <f>IF(AND(Colin!$G24=$B$2,Colin!$H24=$C$3),Colin!$I24,)</f>
        <v>0</v>
      </c>
      <c r="O24">
        <f>IF(AND(Colin!$G24=$B$2,Colin!$H24&lt;=$C$3),Colin!$I24,)</f>
        <v>0</v>
      </c>
      <c r="P24">
        <f>IF(Colin!$G24&lt;$B$2,Colin!$I24,0)</f>
        <v>0</v>
      </c>
      <c r="Q24">
        <f>IF(Colin!$G24&lt;$B$1,Colin!$I24,0)</f>
        <v>0</v>
      </c>
    </row>
    <row r="25" spans="12:17" x14ac:dyDescent="0.25">
      <c r="L25">
        <f>IF(AND(Colin!$G25=$B$1,Colin!$H25=$C$3),Colin!$I25,)</f>
        <v>0</v>
      </c>
      <c r="M25">
        <f>IF(AND(Colin!$G25=$B$1,Colin!$H25&lt;=$C$3),Colin!$I25,)</f>
        <v>0</v>
      </c>
      <c r="N25">
        <f>IF(AND(Colin!$G25=$B$2,Colin!$H25=$C$3),Colin!$I25,)</f>
        <v>0</v>
      </c>
      <c r="O25">
        <f>IF(AND(Colin!$G25=$B$2,Colin!$H25&lt;=$C$3),Colin!$I25,)</f>
        <v>0</v>
      </c>
      <c r="P25">
        <f>IF(Colin!$G25&lt;$B$2,Colin!$I25,0)</f>
        <v>0</v>
      </c>
      <c r="Q25">
        <f>IF(Colin!$G25&lt;$B$1,Colin!$I25,0)</f>
        <v>0</v>
      </c>
    </row>
    <row r="26" spans="12:17" x14ac:dyDescent="0.25">
      <c r="L26">
        <f>IF(AND(Colin!$G26=$B$1,Colin!$H26=$C$3),Colin!$I26,)</f>
        <v>0</v>
      </c>
      <c r="M26">
        <f>IF(AND(Colin!$G26=$B$1,Colin!$H26&lt;=$C$3),Colin!$I26,)</f>
        <v>0</v>
      </c>
      <c r="N26">
        <f>IF(AND(Colin!$G26=$B$2,Colin!$H26=$C$3),Colin!$I26,)</f>
        <v>0</v>
      </c>
      <c r="O26">
        <f>IF(AND(Colin!$G26=$B$2,Colin!$H26&lt;=$C$3),Colin!$I26,)</f>
        <v>0</v>
      </c>
      <c r="P26">
        <f>IF(Colin!$G26&lt;$B$2,Colin!$I26,0)</f>
        <v>0</v>
      </c>
      <c r="Q26">
        <f>IF(Colin!$G26&lt;$B$1,Colin!$I26,0)</f>
        <v>0</v>
      </c>
    </row>
    <row r="27" spans="12:17" x14ac:dyDescent="0.25">
      <c r="L27">
        <f>IF(AND(Colin!$G27=$B$1,Colin!$H27=$C$3),Colin!$I27,)</f>
        <v>0</v>
      </c>
      <c r="M27">
        <f>IF(AND(Colin!$G27=$B$1,Colin!$H27&lt;=$C$3),Colin!$I27,)</f>
        <v>0</v>
      </c>
      <c r="N27">
        <f>IF(AND(Colin!$G27=$B$2,Colin!$H27=$C$3),Colin!$I27,)</f>
        <v>0</v>
      </c>
      <c r="O27">
        <f>IF(AND(Colin!$G27=$B$2,Colin!$H27&lt;=$C$3),Colin!$I27,)</f>
        <v>0</v>
      </c>
      <c r="P27">
        <f>IF(Colin!$G27&lt;$B$2,Colin!$I27,0)</f>
        <v>0</v>
      </c>
      <c r="Q27">
        <f>IF(Colin!$G27&lt;$B$1,Colin!$I27,0)</f>
        <v>0</v>
      </c>
    </row>
    <row r="28" spans="12:17" x14ac:dyDescent="0.25">
      <c r="L28">
        <f>IF(AND(Colin!$G28=$B$1,Colin!$H28=$C$3),Colin!$I28,)</f>
        <v>0</v>
      </c>
      <c r="M28">
        <f>IF(AND(Colin!$G28=$B$1,Colin!$H28&lt;=$C$3),Colin!$I28,)</f>
        <v>0</v>
      </c>
      <c r="N28">
        <f>IF(AND(Colin!$G28=$B$2,Colin!$H28=$C$3),Colin!$I28,)</f>
        <v>0</v>
      </c>
      <c r="O28">
        <f>IF(AND(Colin!$G28=$B$2,Colin!$H28&lt;=$C$3),Colin!$I28,)</f>
        <v>0</v>
      </c>
      <c r="P28">
        <f>IF(Colin!$G28&lt;$B$2,Colin!$I28,0)</f>
        <v>0</v>
      </c>
      <c r="Q28">
        <f>IF(Colin!$G28&lt;$B$1,Colin!$I28,0)</f>
        <v>0</v>
      </c>
    </row>
    <row r="29" spans="12:17" x14ac:dyDescent="0.25">
      <c r="L29">
        <f>IF(AND(Colin!$G29=$B$1,Colin!$H29=$C$3),Colin!$I29,)</f>
        <v>0</v>
      </c>
      <c r="M29">
        <f>IF(AND(Colin!$G29=$B$1,Colin!$H29&lt;=$C$3),Colin!$I29,)</f>
        <v>0</v>
      </c>
      <c r="N29">
        <f>IF(AND(Colin!$G29=$B$2,Colin!$H29=$C$3),Colin!$I29,)</f>
        <v>0</v>
      </c>
      <c r="O29">
        <f>IF(AND(Colin!$G29=$B$2,Colin!$H29&lt;=$C$3),Colin!$I29,)</f>
        <v>0</v>
      </c>
      <c r="P29">
        <f>IF(Colin!$G29&lt;$B$2,Colin!$I29,0)</f>
        <v>0</v>
      </c>
      <c r="Q29">
        <f>IF(Colin!$G29&lt;$B$1,Colin!$I29,0)</f>
        <v>0</v>
      </c>
    </row>
    <row r="30" spans="12:17" x14ac:dyDescent="0.25">
      <c r="L30">
        <f>IF(AND(Colin!$G30=$B$1,Colin!$H30=$C$3),Colin!$I30,)</f>
        <v>0</v>
      </c>
      <c r="M30">
        <f>IF(AND(Colin!$G30=$B$1,Colin!$H30&lt;=$C$3),Colin!$I30,)</f>
        <v>0</v>
      </c>
      <c r="N30">
        <f>IF(AND(Colin!$G30=$B$2,Colin!$H30=$C$3),Colin!$I30,)</f>
        <v>0</v>
      </c>
      <c r="O30">
        <f>IF(AND(Colin!$G30=$B$2,Colin!$H30&lt;=$C$3),Colin!$I30,)</f>
        <v>0</v>
      </c>
      <c r="P30">
        <f>IF(Colin!$G30&lt;$B$2,Colin!$I30,0)</f>
        <v>0</v>
      </c>
      <c r="Q30">
        <f>IF(Colin!$G30&lt;$B$1,Colin!$I30,0)</f>
        <v>0</v>
      </c>
    </row>
    <row r="31" spans="12:17" x14ac:dyDescent="0.25">
      <c r="L31">
        <f>IF(AND(Colin!$G31=$B$1,Colin!$H31=$C$3),Colin!$I31,)</f>
        <v>0</v>
      </c>
      <c r="M31">
        <f>IF(AND(Colin!$G31=$B$1,Colin!$H31&lt;=$C$3),Colin!$I31,)</f>
        <v>0</v>
      </c>
      <c r="N31">
        <f>IF(AND(Colin!$G31=$B$2,Colin!$H31=$C$3),Colin!$I31,)</f>
        <v>0</v>
      </c>
      <c r="O31">
        <f>IF(AND(Colin!$G31=$B$2,Colin!$H31&lt;=$C$3),Colin!$I31,)</f>
        <v>0</v>
      </c>
      <c r="P31">
        <f>IF(Colin!$G31&lt;$B$2,Colin!$I31,0)</f>
        <v>0</v>
      </c>
      <c r="Q31">
        <f>IF(Colin!$G31&lt;$B$1,Colin!$I31,0)</f>
        <v>0</v>
      </c>
    </row>
    <row r="32" spans="12:17" x14ac:dyDescent="0.25">
      <c r="L32">
        <f>IF(AND(Colin!$G32=$B$1,Colin!$H32=$C$3),Colin!$I32,)</f>
        <v>0</v>
      </c>
      <c r="M32">
        <f>IF(AND(Colin!$G32=$B$1,Colin!$H32&lt;=$C$3),Colin!$I32,)</f>
        <v>0</v>
      </c>
      <c r="N32">
        <f>IF(AND(Colin!$G32=$B$2,Colin!$H32=$C$3),Colin!$I32,)</f>
        <v>0</v>
      </c>
      <c r="O32">
        <f>IF(AND(Colin!$G32=$B$2,Colin!$H32&lt;=$C$3),Colin!$I32,)</f>
        <v>0</v>
      </c>
      <c r="P32">
        <f>IF(Colin!$G32&lt;$B$2,Colin!$I32,0)</f>
        <v>0</v>
      </c>
      <c r="Q32">
        <f>IF(Colin!$G32&lt;$B$1,Colin!$I32,0)</f>
        <v>0</v>
      </c>
    </row>
    <row r="33" spans="12:17" x14ac:dyDescent="0.25">
      <c r="L33">
        <f>IF(AND(Colin!$G33=$B$1,Colin!$H33=$C$3),Colin!$I33,)</f>
        <v>0</v>
      </c>
      <c r="M33">
        <f>IF(AND(Colin!$G33=$B$1,Colin!$H33&lt;=$C$3),Colin!$I33,)</f>
        <v>0</v>
      </c>
      <c r="N33">
        <f>IF(AND(Colin!$G33=$B$2,Colin!$H33=$C$3),Colin!$I33,)</f>
        <v>0</v>
      </c>
      <c r="O33">
        <f>IF(AND(Colin!$G33=$B$2,Colin!$H33&lt;=$C$3),Colin!$I33,)</f>
        <v>0</v>
      </c>
      <c r="P33">
        <f>IF(Colin!$G33&lt;$B$2,Colin!$I33,0)</f>
        <v>0</v>
      </c>
      <c r="Q33">
        <f>IF(Colin!$G33&lt;$B$1,Colin!$I33,0)</f>
        <v>0</v>
      </c>
    </row>
    <row r="34" spans="12:17" x14ac:dyDescent="0.25">
      <c r="L34">
        <f>IF(AND(Colin!$G34=$B$1,Colin!$H34=$C$3),Colin!$I34,)</f>
        <v>0</v>
      </c>
      <c r="M34">
        <f>IF(AND(Colin!$G34=$B$1,Colin!$H34&lt;=$C$3),Colin!$I34,)</f>
        <v>0</v>
      </c>
      <c r="N34">
        <f>IF(AND(Colin!$G34=$B$2,Colin!$H34=$C$3),Colin!$I34,)</f>
        <v>0</v>
      </c>
      <c r="O34">
        <f>IF(AND(Colin!$G34=$B$2,Colin!$H34&lt;=$C$3),Colin!$I34,)</f>
        <v>0</v>
      </c>
      <c r="P34">
        <f>IF(Colin!$G34&lt;$B$2,Colin!$I34,0)</f>
        <v>0</v>
      </c>
      <c r="Q34">
        <f>IF(Colin!$G34&lt;$B$1,Colin!$I34,0)</f>
        <v>0</v>
      </c>
    </row>
    <row r="35" spans="12:17" x14ac:dyDescent="0.25">
      <c r="L35">
        <f>IF(AND(Colin!$G35=$B$1,Colin!$H35=$C$3),Colin!$I35,)</f>
        <v>0</v>
      </c>
      <c r="M35">
        <f>IF(AND(Colin!$G35=$B$1,Colin!$H35&lt;=$C$3),Colin!$I35,)</f>
        <v>0</v>
      </c>
      <c r="N35">
        <f>IF(AND(Colin!$G35=$B$2,Colin!$H35=$C$3),Colin!$I35,)</f>
        <v>0</v>
      </c>
      <c r="O35">
        <f>IF(AND(Colin!$G35=$B$2,Colin!$H35&lt;=$C$3),Colin!$I35,)</f>
        <v>0</v>
      </c>
      <c r="P35">
        <f>IF(Colin!$G35&lt;$B$2,Colin!$I35,0)</f>
        <v>0</v>
      </c>
      <c r="Q35">
        <f>IF(Colin!$G35&lt;$B$1,Colin!$I35,0)</f>
        <v>0</v>
      </c>
    </row>
    <row r="36" spans="12:17" x14ac:dyDescent="0.25">
      <c r="L36">
        <f>IF(AND(Colin!$G36=$B$1,Colin!$H36=$C$3),Colin!$I36,)</f>
        <v>0</v>
      </c>
      <c r="M36">
        <f>IF(AND(Colin!$G36=$B$1,Colin!$H36&lt;=$C$3),Colin!$I36,)</f>
        <v>0</v>
      </c>
      <c r="N36">
        <f>IF(AND(Colin!$G36=$B$2,Colin!$H36=$C$3),Colin!$I36,)</f>
        <v>0</v>
      </c>
      <c r="O36">
        <f>IF(AND(Colin!$G36=$B$2,Colin!$H36&lt;=$C$3),Colin!$I36,)</f>
        <v>0</v>
      </c>
      <c r="P36">
        <f>IF(Colin!$G36&lt;$B$2,Colin!$I36,0)</f>
        <v>0</v>
      </c>
      <c r="Q36">
        <f>IF(Colin!$G36&lt;$B$1,Colin!$I36,0)</f>
        <v>0</v>
      </c>
    </row>
    <row r="37" spans="12:17" x14ac:dyDescent="0.25">
      <c r="L37">
        <f>IF(AND(Colin!$G37=$B$1,Colin!$H37=$C$3),Colin!$I37,)</f>
        <v>0</v>
      </c>
      <c r="M37">
        <f>IF(AND(Colin!$G37=$B$1,Colin!$H37&lt;=$C$3),Colin!$I37,)</f>
        <v>0</v>
      </c>
      <c r="N37">
        <f>IF(AND(Colin!$G37=$B$2,Colin!$H37=$C$3),Colin!$I37,)</f>
        <v>0</v>
      </c>
      <c r="O37">
        <f>IF(AND(Colin!$G37=$B$2,Colin!$H37&lt;=$C$3),Colin!$I37,)</f>
        <v>0</v>
      </c>
      <c r="P37">
        <f>IF(Colin!$G37&lt;$B$2,Colin!$I37,0)</f>
        <v>0</v>
      </c>
      <c r="Q37">
        <f>IF(Colin!$G37&lt;$B$1,Colin!$I37,0)</f>
        <v>0</v>
      </c>
    </row>
    <row r="38" spans="12:17" x14ac:dyDescent="0.25">
      <c r="L38">
        <f>IF(AND(Colin!$G38=$B$1,Colin!$H38=$C$3),Colin!$I38,)</f>
        <v>0</v>
      </c>
      <c r="M38">
        <f>IF(AND(Colin!$G38=$B$1,Colin!$H38&lt;=$C$3),Colin!$I38,)</f>
        <v>0</v>
      </c>
      <c r="N38">
        <f>IF(AND(Colin!$G38=$B$2,Colin!$H38=$C$3),Colin!$I38,)</f>
        <v>0</v>
      </c>
      <c r="O38">
        <f>IF(AND(Colin!$G38=$B$2,Colin!$H38&lt;=$C$3),Colin!$I38,)</f>
        <v>0</v>
      </c>
      <c r="P38">
        <f>IF(Colin!$G38&lt;$B$2,Colin!$I38,0)</f>
        <v>0</v>
      </c>
      <c r="Q38">
        <f>IF(Colin!$G38&lt;$B$1,Colin!$I38,0)</f>
        <v>0</v>
      </c>
    </row>
    <row r="39" spans="12:17" x14ac:dyDescent="0.25">
      <c r="L39">
        <f>IF(AND(Colin!$G39=$B$1,Colin!$H39=$C$3),Colin!$I39,)</f>
        <v>0</v>
      </c>
      <c r="M39">
        <f>IF(AND(Colin!$G39=$B$1,Colin!$H39&lt;=$C$3),Colin!$I39,)</f>
        <v>0</v>
      </c>
      <c r="N39">
        <f>IF(AND(Colin!$G39=$B$2,Colin!$H39=$C$3),Colin!$I39,)</f>
        <v>0</v>
      </c>
      <c r="O39">
        <f>IF(AND(Colin!$G39=$B$2,Colin!$H39&lt;=$C$3),Colin!$I39,)</f>
        <v>0</v>
      </c>
      <c r="P39">
        <f>IF(Colin!$G39&lt;$B$2,Colin!$I39,0)</f>
        <v>0</v>
      </c>
      <c r="Q39">
        <f>IF(Colin!$G39&lt;$B$1,Colin!$I39,0)</f>
        <v>0</v>
      </c>
    </row>
    <row r="40" spans="12:17" x14ac:dyDescent="0.25">
      <c r="L40">
        <f>IF(AND(Colin!$G40=$B$1,Colin!$H40=$C$3),Colin!$I40,)</f>
        <v>0</v>
      </c>
      <c r="M40">
        <f>IF(AND(Colin!$G40=$B$1,Colin!$H40&lt;=$C$3),Colin!$I40,)</f>
        <v>0</v>
      </c>
      <c r="N40">
        <f>IF(AND(Colin!$G40=$B$2,Colin!$H40=$C$3),Colin!$I40,)</f>
        <v>0</v>
      </c>
      <c r="O40">
        <f>IF(AND(Colin!$G40=$B$2,Colin!$H40&lt;=$C$3),Colin!$I40,)</f>
        <v>0</v>
      </c>
      <c r="P40">
        <f>IF(Colin!$G40&lt;$B$2,Colin!$I40,0)</f>
        <v>0</v>
      </c>
      <c r="Q40">
        <f>IF(Colin!$G40&lt;$B$1,Colin!$I40,0)</f>
        <v>0</v>
      </c>
    </row>
    <row r="41" spans="12:17" x14ac:dyDescent="0.25">
      <c r="L41">
        <f>IF(AND(Colin!$G41=$B$1,Colin!$H41=$C$3),Colin!$I41,)</f>
        <v>0</v>
      </c>
      <c r="M41">
        <f>IF(AND(Colin!$G41=$B$1,Colin!$H41&lt;=$C$3),Colin!$I41,)</f>
        <v>0</v>
      </c>
      <c r="N41">
        <f>IF(AND(Colin!$G41=$B$2,Colin!$H41=$C$3),Colin!$I41,)</f>
        <v>0</v>
      </c>
      <c r="O41">
        <f>IF(AND(Colin!$G41=$B$2,Colin!$H41&lt;=$C$3),Colin!$I41,)</f>
        <v>0</v>
      </c>
      <c r="P41">
        <f>IF(Colin!$G41&lt;$B$2,Colin!$I41,0)</f>
        <v>0</v>
      </c>
      <c r="Q41">
        <f>IF(Colin!$G41&lt;$B$1,Colin!$I41,0)</f>
        <v>0</v>
      </c>
    </row>
    <row r="42" spans="12:17" x14ac:dyDescent="0.25">
      <c r="L42">
        <f>IF(AND(Colin!$G42=$B$1,Colin!$H42=$C$3),Colin!$I42,)</f>
        <v>0</v>
      </c>
      <c r="M42">
        <f>IF(AND(Colin!$G42=$B$1,Colin!$H42&lt;=$C$3),Colin!$I42,)</f>
        <v>0</v>
      </c>
      <c r="N42">
        <f>IF(AND(Colin!$G42=$B$2,Colin!$H42=$C$3),Colin!$I42,)</f>
        <v>0</v>
      </c>
      <c r="O42">
        <f>IF(AND(Colin!$G42=$B$2,Colin!$H42&lt;=$C$3),Colin!$I42,)</f>
        <v>0</v>
      </c>
      <c r="P42">
        <f>IF(Colin!$G42&lt;$B$2,Colin!$I42,0)</f>
        <v>0</v>
      </c>
      <c r="Q42">
        <f>IF(Colin!$G42&lt;$B$1,Colin!$I42,0)</f>
        <v>0</v>
      </c>
    </row>
    <row r="43" spans="12:17" x14ac:dyDescent="0.25">
      <c r="L43">
        <f>IF(AND(Colin!$G43=$B$1,Colin!$H43=$C$3),Colin!$I43,)</f>
        <v>0</v>
      </c>
      <c r="M43">
        <f>IF(AND(Colin!$G43=$B$1,Colin!$H43&lt;=$C$3),Colin!$I43,)</f>
        <v>0</v>
      </c>
      <c r="N43">
        <f>IF(AND(Colin!$G43=$B$2,Colin!$H43=$C$3),Colin!$I43,)</f>
        <v>0</v>
      </c>
      <c r="O43">
        <f>IF(AND(Colin!$G43=$B$2,Colin!$H43&lt;=$C$3),Colin!$I43,)</f>
        <v>0</v>
      </c>
      <c r="P43">
        <f>IF(Colin!$G43&lt;$B$2,Colin!$I43,0)</f>
        <v>0</v>
      </c>
      <c r="Q43">
        <f>IF(Colin!$G43&lt;$B$1,Colin!$I43,0)</f>
        <v>0</v>
      </c>
    </row>
    <row r="44" spans="12:17" x14ac:dyDescent="0.25">
      <c r="L44">
        <f>IF(AND(Colin!$G44=$B$1,Colin!$H44=$C$3),Colin!$I44,)</f>
        <v>0</v>
      </c>
      <c r="M44">
        <f>IF(AND(Colin!$G44=$B$1,Colin!$H44&lt;=$C$3),Colin!$I44,)</f>
        <v>0</v>
      </c>
      <c r="N44">
        <f>IF(AND(Colin!$G44=$B$2,Colin!$H44=$C$3),Colin!$I44,)</f>
        <v>0</v>
      </c>
      <c r="O44">
        <f>IF(AND(Colin!$G44=$B$2,Colin!$H44&lt;=$C$3),Colin!$I44,)</f>
        <v>0</v>
      </c>
      <c r="P44">
        <f>IF(Colin!$G44&lt;$B$2,Colin!$I44,0)</f>
        <v>0</v>
      </c>
      <c r="Q44">
        <f>IF(Colin!$G44&lt;$B$1,Colin!$I44,0)</f>
        <v>0</v>
      </c>
    </row>
    <row r="45" spans="12:17" x14ac:dyDescent="0.25">
      <c r="L45">
        <f>IF(AND(Colin!$G45=$B$1,Colin!$H45=$C$3),Colin!$I45,)</f>
        <v>0</v>
      </c>
      <c r="M45">
        <f>IF(AND(Colin!$G45=$B$1,Colin!$H45&lt;=$C$3),Colin!$I45,)</f>
        <v>0</v>
      </c>
      <c r="N45">
        <f>IF(AND(Colin!$G45=$B$2,Colin!$H45=$C$3),Colin!$I45,)</f>
        <v>0</v>
      </c>
      <c r="O45">
        <f>IF(AND(Colin!$G45=$B$2,Colin!$H45&lt;=$C$3),Colin!$I45,)</f>
        <v>0</v>
      </c>
      <c r="P45">
        <f>IF(Colin!$G45&lt;$B$2,Colin!$I45,0)</f>
        <v>0</v>
      </c>
      <c r="Q45">
        <f>IF(Colin!$G45&lt;$B$1,Colin!$I45,0)</f>
        <v>0</v>
      </c>
    </row>
    <row r="46" spans="12:17" x14ac:dyDescent="0.25">
      <c r="L46">
        <f>IF(AND(Colin!$G46=$B$1,Colin!$H46=$C$3),Colin!$I46,)</f>
        <v>0</v>
      </c>
      <c r="M46">
        <f>IF(AND(Colin!$G46=$B$1,Colin!$H46&lt;=$C$3),Colin!$I46,)</f>
        <v>0</v>
      </c>
      <c r="N46">
        <f>IF(AND(Colin!$G46=$B$2,Colin!$H46=$C$3),Colin!$I46,)</f>
        <v>0</v>
      </c>
      <c r="O46">
        <f>IF(AND(Colin!$G46=$B$2,Colin!$H46&lt;=$C$3),Colin!$I46,)</f>
        <v>0</v>
      </c>
      <c r="P46">
        <f>IF(Colin!$G46&lt;$B$2,Colin!$I46,0)</f>
        <v>0</v>
      </c>
      <c r="Q46">
        <f>IF(Colin!$G46&lt;$B$1,Colin!$I46,0)</f>
        <v>0</v>
      </c>
    </row>
    <row r="47" spans="12:17" x14ac:dyDescent="0.25">
      <c r="L47">
        <f>IF(AND(Colin!$G47=$B$1,Colin!$H47=$C$3),Colin!$I47,)</f>
        <v>0</v>
      </c>
      <c r="M47">
        <f>IF(AND(Colin!$G47=$B$1,Colin!$H47&lt;=$C$3),Colin!$I47,)</f>
        <v>0</v>
      </c>
      <c r="N47">
        <f>IF(AND(Colin!$G47=$B$2,Colin!$H47=$C$3),Colin!$I47,)</f>
        <v>0</v>
      </c>
      <c r="O47">
        <f>IF(AND(Colin!$G47=$B$2,Colin!$H47&lt;=$C$3),Colin!$I47,)</f>
        <v>0</v>
      </c>
      <c r="P47">
        <f>IF(Colin!$G47&lt;$B$2,Colin!$I47,0)</f>
        <v>0</v>
      </c>
      <c r="Q47">
        <f>IF(Colin!$G47&lt;$B$1,Colin!$I47,0)</f>
        <v>0</v>
      </c>
    </row>
    <row r="48" spans="12:17" x14ac:dyDescent="0.25">
      <c r="L48">
        <f>IF(AND(Colin!$G48=$B$1,Colin!$H48=$C$3),Colin!$I48,)</f>
        <v>0</v>
      </c>
      <c r="M48">
        <f>IF(AND(Colin!$G48=$B$1,Colin!$H48&lt;=$C$3),Colin!$I48,)</f>
        <v>0</v>
      </c>
      <c r="N48">
        <f>IF(AND(Colin!$G48=$B$2,Colin!$H48=$C$3),Colin!$I48,)</f>
        <v>0</v>
      </c>
      <c r="O48">
        <f>IF(AND(Colin!$G48=$B$2,Colin!$H48&lt;=$C$3),Colin!$I48,)</f>
        <v>0</v>
      </c>
      <c r="P48">
        <f>IF(Colin!$G48&lt;$B$2,Colin!$I48,0)</f>
        <v>0</v>
      </c>
      <c r="Q48">
        <f>IF(Colin!$G48&lt;$B$1,Colin!$I48,0)</f>
        <v>0</v>
      </c>
    </row>
    <row r="49" spans="12:17" x14ac:dyDescent="0.25">
      <c r="L49">
        <f>IF(AND(Colin!$G49=$B$1,Colin!$H49=$C$3),Colin!$I49,)</f>
        <v>0</v>
      </c>
      <c r="M49">
        <f>IF(AND(Colin!$G49=$B$1,Colin!$H49&lt;=$C$3),Colin!$I49,)</f>
        <v>0</v>
      </c>
      <c r="N49">
        <f>IF(AND(Colin!$G49=$B$2,Colin!$H49=$C$3),Colin!$I49,)</f>
        <v>0</v>
      </c>
      <c r="O49">
        <f>IF(AND(Colin!$G49=$B$2,Colin!$H49&lt;=$C$3),Colin!$I49,)</f>
        <v>0</v>
      </c>
      <c r="P49">
        <f>IF(Colin!$G49&lt;$B$2,Colin!$I49,0)</f>
        <v>0</v>
      </c>
      <c r="Q49">
        <f>IF(Colin!$G49&lt;$B$1,Colin!$I49,0)</f>
        <v>0</v>
      </c>
    </row>
    <row r="50" spans="12:17" x14ac:dyDescent="0.25">
      <c r="L50">
        <f>IF(AND(Colin!$G50=$B$1,Colin!$H50=$C$3),Colin!$I50,)</f>
        <v>0</v>
      </c>
      <c r="M50">
        <f>IF(AND(Colin!$G50=$B$1,Colin!$H50&lt;=$C$3),Colin!$I50,)</f>
        <v>0</v>
      </c>
      <c r="N50">
        <f>IF(AND(Colin!$G50=$B$2,Colin!$H50=$C$3),Colin!$I50,)</f>
        <v>0</v>
      </c>
      <c r="O50">
        <f>IF(AND(Colin!$G50=$B$2,Colin!$H50&lt;=$C$3),Colin!$I50,)</f>
        <v>0</v>
      </c>
      <c r="P50">
        <f>IF(Colin!$G50&lt;$B$2,Colin!$I50,0)</f>
        <v>0</v>
      </c>
      <c r="Q50">
        <f>IF(Colin!$G50&lt;$B$1,Colin!$I50,0)</f>
        <v>0</v>
      </c>
    </row>
    <row r="51" spans="12:17" x14ac:dyDescent="0.25">
      <c r="L51">
        <f>IF(AND(Colin!$G51=$B$1,Colin!$H51=$C$3),Colin!$I51,)</f>
        <v>0</v>
      </c>
      <c r="M51">
        <f>IF(AND(Colin!$G51=$B$1,Colin!$H51&lt;=$C$3),Colin!$I51,)</f>
        <v>0</v>
      </c>
      <c r="N51">
        <f>IF(AND(Colin!$G51=$B$2,Colin!$H51=$C$3),Colin!$I51,)</f>
        <v>0</v>
      </c>
      <c r="O51">
        <f>IF(AND(Colin!$G51=$B$2,Colin!$H51&lt;=$C$3),Colin!$I51,)</f>
        <v>0</v>
      </c>
      <c r="P51">
        <f>IF(Colin!$G51&lt;$B$2,Colin!$I51,0)</f>
        <v>0</v>
      </c>
      <c r="Q51">
        <f>IF(Colin!$G51&lt;$B$1,Colin!$I51,0)</f>
        <v>0</v>
      </c>
    </row>
    <row r="52" spans="12:17" x14ac:dyDescent="0.25">
      <c r="L52">
        <f>IF(AND(Colin!$G52=$B$1,Colin!$H52=$C$3),Colin!$I52,)</f>
        <v>0</v>
      </c>
      <c r="M52">
        <f>IF(AND(Colin!$G52=$B$1,Colin!$H52&lt;=$C$3),Colin!$I52,)</f>
        <v>0</v>
      </c>
      <c r="N52">
        <f>IF(AND(Colin!$G52=$B$2,Colin!$H52=$C$3),Colin!$I52,)</f>
        <v>0</v>
      </c>
      <c r="O52">
        <f>IF(AND(Colin!$G52=$B$2,Colin!$H52&lt;=$C$3),Colin!$I52,)</f>
        <v>0</v>
      </c>
      <c r="P52">
        <f>IF(Colin!$G52&lt;$B$2,Colin!$I52,0)</f>
        <v>0</v>
      </c>
      <c r="Q52">
        <f>IF(Colin!$G52&lt;$B$1,Colin!$I52,0)</f>
        <v>0</v>
      </c>
    </row>
    <row r="53" spans="12:17" x14ac:dyDescent="0.25">
      <c r="L53">
        <f>IF(AND(Colin!$G53=$B$1,Colin!$H53=$C$3),Colin!$I53,)</f>
        <v>0</v>
      </c>
      <c r="M53">
        <f>IF(AND(Colin!$G53=$B$1,Colin!$H53&lt;=$C$3),Colin!$I53,)</f>
        <v>0</v>
      </c>
      <c r="N53">
        <f>IF(AND(Colin!$G53=$B$2,Colin!$H53=$C$3),Colin!$I53,)</f>
        <v>0</v>
      </c>
      <c r="O53">
        <f>IF(AND(Colin!$G53=$B$2,Colin!$H53&lt;=$C$3),Colin!$I53,)</f>
        <v>0</v>
      </c>
      <c r="P53">
        <f>IF(Colin!$G53&lt;$B$2,Colin!$I53,0)</f>
        <v>0</v>
      </c>
      <c r="Q53">
        <f>IF(Colin!$G53&lt;$B$1,Colin!$I53,0)</f>
        <v>0</v>
      </c>
    </row>
    <row r="54" spans="12:17" x14ac:dyDescent="0.25">
      <c r="L54">
        <f>IF(AND(Colin!$G54=$B$1,Colin!$H54=$C$3),Colin!$I54,)</f>
        <v>0</v>
      </c>
      <c r="M54">
        <f>IF(AND(Colin!$G54=$B$1,Colin!$H54&lt;=$C$3),Colin!$I54,)</f>
        <v>0</v>
      </c>
      <c r="N54">
        <f>IF(AND(Colin!$G54=$B$2,Colin!$H54=$C$3),Colin!$I54,)</f>
        <v>0</v>
      </c>
      <c r="O54">
        <f>IF(AND(Colin!$G54=$B$2,Colin!$H54&lt;=$C$3),Colin!$I54,)</f>
        <v>0</v>
      </c>
      <c r="P54">
        <f>IF(Colin!$G54&lt;$B$2,Colin!$I54,0)</f>
        <v>0</v>
      </c>
      <c r="Q54">
        <f>IF(Colin!$G54&lt;$B$1,Colin!$I54,0)</f>
        <v>0</v>
      </c>
    </row>
    <row r="55" spans="12:17" x14ac:dyDescent="0.25">
      <c r="L55">
        <f>IF(AND(Colin!$G55=$B$1,Colin!$H55=$C$3),Colin!$I55,)</f>
        <v>0</v>
      </c>
      <c r="M55">
        <f>IF(AND(Colin!$G55=$B$1,Colin!$H55&lt;=$C$3),Colin!$I55,)</f>
        <v>0</v>
      </c>
      <c r="N55">
        <f>IF(AND(Colin!$G55=$B$2,Colin!$H55=$C$3),Colin!$I55,)</f>
        <v>0</v>
      </c>
      <c r="O55">
        <f>IF(AND(Colin!$G55=$B$2,Colin!$H55&lt;=$C$3),Colin!$I55,)</f>
        <v>0</v>
      </c>
      <c r="P55">
        <f>IF(Colin!$G55&lt;$B$2,Colin!$I55,0)</f>
        <v>0</v>
      </c>
      <c r="Q55">
        <f>IF(Colin!$G55&lt;$B$1,Colin!$I55,0)</f>
        <v>0</v>
      </c>
    </row>
    <row r="56" spans="12:17" x14ac:dyDescent="0.25">
      <c r="L56">
        <f>IF(AND(Colin!$G56=$B$1,Colin!$H56=$C$3),Colin!$I56,)</f>
        <v>0</v>
      </c>
      <c r="M56">
        <f>IF(AND(Colin!$G56=$B$1,Colin!$H56&lt;=$C$3),Colin!$I56,)</f>
        <v>0</v>
      </c>
      <c r="N56">
        <f>IF(AND(Colin!$G56=$B$2,Colin!$H56=$C$3),Colin!$I56,)</f>
        <v>0</v>
      </c>
      <c r="O56">
        <f>IF(AND(Colin!$G56=$B$2,Colin!$H56&lt;=$C$3),Colin!$I56,)</f>
        <v>0</v>
      </c>
      <c r="P56">
        <f>IF(Colin!$G56&lt;$B$2,Colin!$I56,0)</f>
        <v>0</v>
      </c>
      <c r="Q56">
        <f>IF(Colin!$G56&lt;$B$1,Colin!$I56,0)</f>
        <v>0</v>
      </c>
    </row>
    <row r="57" spans="12:17" x14ac:dyDescent="0.25">
      <c r="L57">
        <f>IF(AND(Colin!$G57=$B$1,Colin!$H57=$C$3),Colin!$I57,)</f>
        <v>0</v>
      </c>
      <c r="M57">
        <f>IF(AND(Colin!$G57=$B$1,Colin!$H57&lt;=$C$3),Colin!$I57,)</f>
        <v>0</v>
      </c>
      <c r="N57">
        <f>IF(AND(Colin!$G57=$B$2,Colin!$H57=$C$3),Colin!$I57,)</f>
        <v>0</v>
      </c>
      <c r="O57">
        <f>IF(AND(Colin!$G57=$B$2,Colin!$H57&lt;=$C$3),Colin!$I57,)</f>
        <v>0</v>
      </c>
      <c r="P57">
        <f>IF(Colin!$G57&lt;$B$2,Colin!$I57,0)</f>
        <v>0</v>
      </c>
      <c r="Q57">
        <f>IF(Colin!$G57&lt;$B$1,Colin!$I57,0)</f>
        <v>0</v>
      </c>
    </row>
    <row r="58" spans="12:17" x14ac:dyDescent="0.25">
      <c r="L58">
        <f>IF(AND(Colin!$G58=$B$1,Colin!$H58=$C$3),Colin!$I58,)</f>
        <v>0</v>
      </c>
      <c r="M58">
        <f>IF(AND(Colin!$G58=$B$1,Colin!$H58&lt;=$C$3),Colin!$I58,)</f>
        <v>0</v>
      </c>
      <c r="N58">
        <f>IF(AND(Colin!$G58=$B$2,Colin!$H58=$C$3),Colin!$I58,)</f>
        <v>0</v>
      </c>
      <c r="O58">
        <f>IF(AND(Colin!$G58=$B$2,Colin!$H58&lt;=$C$3),Colin!$I58,)</f>
        <v>0</v>
      </c>
      <c r="P58">
        <f>IF(Colin!$G58&lt;$B$2,Colin!$I58,0)</f>
        <v>0</v>
      </c>
      <c r="Q58">
        <f>IF(Colin!$G58&lt;$B$1,Colin!$I58,0)</f>
        <v>0</v>
      </c>
    </row>
    <row r="59" spans="12:17" x14ac:dyDescent="0.25">
      <c r="L59">
        <f>IF(AND(Colin!$G59=$B$1,Colin!$H59=$C$3),Colin!$I59,)</f>
        <v>0</v>
      </c>
      <c r="M59">
        <f>IF(AND(Colin!$G59=$B$1,Colin!$H59&lt;=$C$3),Colin!$I59,)</f>
        <v>0</v>
      </c>
      <c r="N59">
        <f>IF(AND(Colin!$G59=$B$2,Colin!$H59=$C$3),Colin!$I59,)</f>
        <v>0</v>
      </c>
      <c r="O59">
        <f>IF(AND(Colin!$G59=$B$2,Colin!$H59&lt;=$C$3),Colin!$I59,)</f>
        <v>0</v>
      </c>
      <c r="P59">
        <f>IF(Colin!$G59&lt;$B$2,Colin!$I59,0)</f>
        <v>0</v>
      </c>
      <c r="Q59">
        <f>IF(Colin!$G59&lt;$B$1,Colin!$I59,0)</f>
        <v>0</v>
      </c>
    </row>
    <row r="60" spans="12:17" x14ac:dyDescent="0.25">
      <c r="L60">
        <f>IF(AND(Colin!$G60=$B$1,Colin!$H60=$C$3),Colin!$I60,)</f>
        <v>0</v>
      </c>
      <c r="M60">
        <f>IF(AND(Colin!$G60=$B$1,Colin!$H60&lt;=$C$3),Colin!$I60,)</f>
        <v>0</v>
      </c>
      <c r="N60">
        <f>IF(AND(Colin!$G60=$B$2,Colin!$H60=$C$3),Colin!$I60,)</f>
        <v>0</v>
      </c>
      <c r="O60">
        <f>IF(AND(Colin!$G60=$B$2,Colin!$H60&lt;=$C$3),Colin!$I60,)</f>
        <v>0</v>
      </c>
      <c r="P60">
        <f>IF(Colin!$G60&lt;$B$2,Colin!$I60,0)</f>
        <v>0</v>
      </c>
      <c r="Q60">
        <f>IF(Colin!$G60&lt;$B$1,Colin!$I60,0)</f>
        <v>0</v>
      </c>
    </row>
    <row r="61" spans="12:17" x14ac:dyDescent="0.25">
      <c r="L61">
        <f>IF(AND(Colin!$G61=$B$1,Colin!$H61=$C$3),Colin!$I61,)</f>
        <v>0</v>
      </c>
      <c r="M61">
        <f>IF(AND(Colin!$G61=$B$1,Colin!$H61&lt;=$C$3),Colin!$I61,)</f>
        <v>0</v>
      </c>
      <c r="N61">
        <f>IF(AND(Colin!$G61=$B$2,Colin!$H61=$C$3),Colin!$I61,)</f>
        <v>0</v>
      </c>
      <c r="O61">
        <f>IF(AND(Colin!$G61=$B$2,Colin!$H61&lt;=$C$3),Colin!$I61,)</f>
        <v>0</v>
      </c>
      <c r="P61">
        <f>IF(Colin!$G61&lt;$B$2,Colin!$I61,0)</f>
        <v>0</v>
      </c>
      <c r="Q61">
        <f>IF(Colin!$G61&lt;$B$1,Colin!$I61,0)</f>
        <v>0</v>
      </c>
    </row>
    <row r="62" spans="12:17" x14ac:dyDescent="0.25">
      <c r="L62">
        <f>IF(AND(Colin!$G62=$B$1,Colin!$H62=$C$3),Colin!$I62,)</f>
        <v>0</v>
      </c>
      <c r="M62">
        <f>IF(AND(Colin!$G62=$B$1,Colin!$H62&lt;=$C$3),Colin!$I62,)</f>
        <v>0</v>
      </c>
      <c r="N62">
        <f>IF(AND(Colin!$G62=$B$2,Colin!$H62=$C$3),Colin!$I62,)</f>
        <v>0</v>
      </c>
      <c r="O62">
        <f>IF(AND(Colin!$G62=$B$2,Colin!$H62&lt;=$C$3),Colin!$I62,)</f>
        <v>0</v>
      </c>
      <c r="P62">
        <f>IF(Colin!$G62&lt;$B$2,Colin!$I62,0)</f>
        <v>0</v>
      </c>
      <c r="Q62">
        <f>IF(Colin!$G62&lt;$B$1,Colin!$I62,0)</f>
        <v>0</v>
      </c>
    </row>
    <row r="63" spans="12:17" x14ac:dyDescent="0.25">
      <c r="L63">
        <f>IF(AND(Colin!$G63=$B$1,Colin!$H63=$C$3),Colin!$I63,)</f>
        <v>0</v>
      </c>
      <c r="M63">
        <f>IF(AND(Colin!$G63=$B$1,Colin!$H63&lt;=$C$3),Colin!$I63,)</f>
        <v>0</v>
      </c>
      <c r="N63">
        <f>IF(AND(Colin!$G63=$B$2,Colin!$H63=$C$3),Colin!$I63,)</f>
        <v>0</v>
      </c>
      <c r="O63">
        <f>IF(AND(Colin!$G63=$B$2,Colin!$H63&lt;=$C$3),Colin!$I63,)</f>
        <v>0</v>
      </c>
      <c r="P63">
        <f>IF(Colin!$G63&lt;$B$2,Colin!$I63,0)</f>
        <v>0</v>
      </c>
      <c r="Q63">
        <f>IF(Colin!$G63&lt;$B$1,Colin!$I63,0)</f>
        <v>0</v>
      </c>
    </row>
    <row r="64" spans="12:17" x14ac:dyDescent="0.25">
      <c r="L64">
        <f>IF(AND(Colin!$G64=$B$1,Colin!$H64=$C$3),Colin!$I64,)</f>
        <v>0</v>
      </c>
      <c r="M64">
        <f>IF(AND(Colin!$G64=$B$1,Colin!$H64&lt;=$C$3),Colin!$I64,)</f>
        <v>0</v>
      </c>
      <c r="N64">
        <f>IF(AND(Colin!$G64=$B$2,Colin!$H64=$C$3),Colin!$I64,)</f>
        <v>0</v>
      </c>
      <c r="O64">
        <f>IF(AND(Colin!$G64=$B$2,Colin!$H64&lt;=$C$3),Colin!$I64,)</f>
        <v>0</v>
      </c>
      <c r="P64">
        <f>IF(Colin!$G64&lt;$B$2,Colin!$I64,0)</f>
        <v>0</v>
      </c>
      <c r="Q64">
        <f>IF(Colin!$G64&lt;$B$1,Colin!$I64,0)</f>
        <v>0</v>
      </c>
    </row>
    <row r="65" spans="12:17" x14ac:dyDescent="0.25">
      <c r="L65">
        <f>IF(AND(Colin!$G65=$B$1,Colin!$H65=$C$3),Colin!$I65,)</f>
        <v>0</v>
      </c>
      <c r="M65">
        <f>IF(AND(Colin!$G65=$B$1,Colin!$H65&lt;=$C$3),Colin!$I65,)</f>
        <v>0</v>
      </c>
      <c r="N65">
        <f>IF(AND(Colin!$G65=$B$2,Colin!$H65=$C$3),Colin!$I65,)</f>
        <v>0</v>
      </c>
      <c r="O65">
        <f>IF(AND(Colin!$G65=$B$2,Colin!$H65&lt;=$C$3),Colin!$I65,)</f>
        <v>0</v>
      </c>
      <c r="P65">
        <f>IF(Colin!$G65&lt;$B$2,Colin!$I65,0)</f>
        <v>0</v>
      </c>
      <c r="Q65">
        <f>IF(Colin!$G65&lt;$B$1,Colin!$I65,0)</f>
        <v>0</v>
      </c>
    </row>
    <row r="66" spans="12:17" x14ac:dyDescent="0.25">
      <c r="L66">
        <f>IF(AND(Colin!$G66=$B$1,Colin!$H66=$C$3),Colin!$I66,)</f>
        <v>0</v>
      </c>
      <c r="M66">
        <f>IF(AND(Colin!$G66=$B$1,Colin!$H66&lt;=$C$3),Colin!$I66,)</f>
        <v>0</v>
      </c>
      <c r="N66">
        <f>IF(AND(Colin!$G66=$B$2,Colin!$H66=$C$3),Colin!$I66,)</f>
        <v>0</v>
      </c>
      <c r="O66">
        <f>IF(AND(Colin!$G66=$B$2,Colin!$H66&lt;=$C$3),Colin!$I66,)</f>
        <v>0</v>
      </c>
      <c r="P66">
        <f>IF(Colin!$G66&lt;$B$2,Colin!$I66,0)</f>
        <v>0</v>
      </c>
      <c r="Q66">
        <f>IF(Colin!$G66&lt;$B$1,Colin!$I66,0)</f>
        <v>0</v>
      </c>
    </row>
    <row r="67" spans="12:17" x14ac:dyDescent="0.25">
      <c r="L67">
        <f>IF(AND(Colin!$G67=$B$1,Colin!$H67=$C$3),Colin!$I67,)</f>
        <v>0</v>
      </c>
      <c r="M67">
        <f>IF(AND(Colin!$G67=$B$1,Colin!$H67&lt;=$C$3),Colin!$I67,)</f>
        <v>0</v>
      </c>
      <c r="N67">
        <f>IF(AND(Colin!$G67=$B$2,Colin!$H67=$C$3),Colin!$I67,)</f>
        <v>0</v>
      </c>
      <c r="O67">
        <f>IF(AND(Colin!$G67=$B$2,Colin!$H67&lt;=$C$3),Colin!$I67,)</f>
        <v>0</v>
      </c>
      <c r="P67">
        <f>IF(Colin!$G67&lt;$B$2,Colin!$I67,0)</f>
        <v>0</v>
      </c>
      <c r="Q67">
        <f>IF(Colin!$G67&lt;$B$1,Colin!$I67,0)</f>
        <v>0</v>
      </c>
    </row>
    <row r="68" spans="12:17" x14ac:dyDescent="0.25">
      <c r="L68">
        <f>IF(AND(Colin!$G68=$B$1,Colin!$H68=$C$3),Colin!$I68,)</f>
        <v>0</v>
      </c>
      <c r="M68">
        <f>IF(AND(Colin!$G68=$B$1,Colin!$H68&lt;=$C$3),Colin!$I68,)</f>
        <v>0</v>
      </c>
      <c r="N68">
        <f>IF(AND(Colin!$G68=$B$2,Colin!$H68=$C$3),Colin!$I68,)</f>
        <v>0</v>
      </c>
      <c r="O68">
        <f>IF(AND(Colin!$G68=$B$2,Colin!$H68&lt;=$C$3),Colin!$I68,)</f>
        <v>0</v>
      </c>
      <c r="P68">
        <f>IF(Colin!$G68&lt;$B$2,Colin!$I68,0)</f>
        <v>0</v>
      </c>
      <c r="Q68">
        <f>IF(Colin!$G68&lt;$B$1,Colin!$I68,0)</f>
        <v>0</v>
      </c>
    </row>
    <row r="69" spans="12:17" x14ac:dyDescent="0.25">
      <c r="L69">
        <f>IF(AND(Colin!$G69=$B$1,Colin!$H69=$C$3),Colin!$I69,)</f>
        <v>0</v>
      </c>
      <c r="M69">
        <f>IF(AND(Colin!$G69=$B$1,Colin!$H69&lt;=$C$3),Colin!$I69,)</f>
        <v>0</v>
      </c>
      <c r="N69">
        <f>IF(AND(Colin!$G69=$B$2,Colin!$H69=$C$3),Colin!$I69,)</f>
        <v>0</v>
      </c>
      <c r="O69">
        <f>IF(AND(Colin!$G69=$B$2,Colin!$H69&lt;=$C$3),Colin!$I69,)</f>
        <v>0</v>
      </c>
      <c r="P69">
        <f>IF(Colin!$G69&lt;$B$2,Colin!$I69,0)</f>
        <v>0</v>
      </c>
      <c r="Q69">
        <f>IF(Colin!$G69&lt;$B$1,Colin!$I69,0)</f>
        <v>0</v>
      </c>
    </row>
    <row r="70" spans="12:17" x14ac:dyDescent="0.25">
      <c r="L70">
        <f>IF(AND(Colin!$G70=$B$1,Colin!$H70=$C$3),Colin!$I70,)</f>
        <v>0</v>
      </c>
      <c r="M70">
        <f>IF(AND(Colin!$G70=$B$1,Colin!$H70&lt;=$C$3),Colin!$I70,)</f>
        <v>0</v>
      </c>
      <c r="N70">
        <f>IF(AND(Colin!$G70=$B$2,Colin!$H70=$C$3),Colin!$I70,)</f>
        <v>0</v>
      </c>
      <c r="O70">
        <f>IF(AND(Colin!$G70=$B$2,Colin!$H70&lt;=$C$3),Colin!$I70,)</f>
        <v>0</v>
      </c>
      <c r="P70">
        <f>IF(Colin!$G70&lt;$B$2,Colin!$I70,0)</f>
        <v>0</v>
      </c>
      <c r="Q70">
        <f>IF(Colin!$G70&lt;$B$1,Colin!$I70,0)</f>
        <v>0</v>
      </c>
    </row>
    <row r="71" spans="12:17" x14ac:dyDescent="0.25">
      <c r="L71">
        <f>IF(AND(Colin!$G71=$B$1,Colin!$H71=$C$3),Colin!$I71,)</f>
        <v>0</v>
      </c>
      <c r="M71">
        <f>IF(AND(Colin!$G71=$B$1,Colin!$H71&lt;=$C$3),Colin!$I71,)</f>
        <v>0</v>
      </c>
      <c r="N71">
        <f>IF(AND(Colin!$G71=$B$2,Colin!$H71=$C$3),Colin!$I71,)</f>
        <v>0</v>
      </c>
      <c r="O71">
        <f>IF(AND(Colin!$G71=$B$2,Colin!$H71&lt;=$C$3),Colin!$I71,)</f>
        <v>0</v>
      </c>
      <c r="P71">
        <f>IF(Colin!$G71&lt;$B$2,Colin!$I71,0)</f>
        <v>0</v>
      </c>
      <c r="Q71">
        <f>IF(Colin!$G71&lt;$B$1,Colin!$I71,0)</f>
        <v>0</v>
      </c>
    </row>
    <row r="72" spans="12:17" x14ac:dyDescent="0.25">
      <c r="L72">
        <f>IF(AND(Colin!$G72=$B$1,Colin!$H72=$C$3),Colin!$I72,)</f>
        <v>0</v>
      </c>
      <c r="M72">
        <f>IF(AND(Colin!$G72=$B$1,Colin!$H72&lt;=$C$3),Colin!$I72,)</f>
        <v>0</v>
      </c>
      <c r="N72">
        <f>IF(AND(Colin!$G72=$B$2,Colin!$H72=$C$3),Colin!$I72,)</f>
        <v>0</v>
      </c>
      <c r="O72">
        <f>IF(AND(Colin!$G72=$B$2,Colin!$H72&lt;=$C$3),Colin!$I72,)</f>
        <v>0</v>
      </c>
      <c r="P72">
        <f>IF(Colin!$G72&lt;$B$2,Colin!$I72,0)</f>
        <v>0</v>
      </c>
      <c r="Q72">
        <f>IF(Colin!$G72&lt;$B$1,Colin!$I72,0)</f>
        <v>0</v>
      </c>
    </row>
    <row r="73" spans="12:17" x14ac:dyDescent="0.25">
      <c r="L73">
        <f>IF(AND(Colin!$G73=$B$1,Colin!$H73=$C$3),Colin!$I73,)</f>
        <v>0</v>
      </c>
      <c r="M73">
        <f>IF(AND(Colin!$G73=$B$1,Colin!$H73&lt;=$C$3),Colin!$I73,)</f>
        <v>0</v>
      </c>
      <c r="N73">
        <f>IF(AND(Colin!$G73=$B$2,Colin!$H73=$C$3),Colin!$I73,)</f>
        <v>0</v>
      </c>
      <c r="O73">
        <f>IF(AND(Colin!$G73=$B$2,Colin!$H73&lt;=$C$3),Colin!$I73,)</f>
        <v>0</v>
      </c>
      <c r="P73">
        <f>IF(Colin!$G73&lt;$B$2,Colin!$I73,0)</f>
        <v>0</v>
      </c>
      <c r="Q73">
        <f>IF(Colin!$G73&lt;$B$1,Colin!$I73,0)</f>
        <v>0</v>
      </c>
    </row>
    <row r="74" spans="12:17" x14ac:dyDescent="0.25">
      <c r="L74">
        <f>IF(AND(Colin!$G74=$B$1,Colin!$H74=$C$3),Colin!$I74,)</f>
        <v>0</v>
      </c>
      <c r="M74">
        <f>IF(AND(Colin!$G74=$B$1,Colin!$H74&lt;=$C$3),Colin!$I74,)</f>
        <v>0</v>
      </c>
      <c r="N74">
        <f>IF(AND(Colin!$G74=$B$2,Colin!$H74=$C$3),Colin!$I74,)</f>
        <v>0</v>
      </c>
      <c r="O74">
        <f>IF(AND(Colin!$G74=$B$2,Colin!$H74&lt;=$C$3),Colin!$I74,)</f>
        <v>0</v>
      </c>
      <c r="P74">
        <f>IF(Colin!$G74&lt;$B$2,Colin!$I74,0)</f>
        <v>0</v>
      </c>
      <c r="Q74">
        <f>IF(Colin!$G74&lt;$B$1,Colin!$I74,0)</f>
        <v>0</v>
      </c>
    </row>
    <row r="75" spans="12:17" x14ac:dyDescent="0.25">
      <c r="L75">
        <f>IF(AND(Colin!$G75=$B$1,Colin!$H75=$C$3),Colin!$I75,)</f>
        <v>0</v>
      </c>
      <c r="M75">
        <f>IF(AND(Colin!$G75=$B$1,Colin!$H75&lt;=$C$3),Colin!$I75,)</f>
        <v>0</v>
      </c>
      <c r="N75">
        <f>IF(AND(Colin!$G75=$B$2,Colin!$H75=$C$3),Colin!$I75,)</f>
        <v>0</v>
      </c>
      <c r="O75">
        <f>IF(AND(Colin!$G75=$B$2,Colin!$H75&lt;=$C$3),Colin!$I75,)</f>
        <v>0</v>
      </c>
      <c r="P75">
        <f>IF(Colin!$G75&lt;$B$2,Colin!$I75,0)</f>
        <v>0</v>
      </c>
      <c r="Q75">
        <f>IF(Colin!$G75&lt;$B$1,Colin!$I75,0)</f>
        <v>0</v>
      </c>
    </row>
    <row r="76" spans="12:17" x14ac:dyDescent="0.25">
      <c r="L76">
        <f>IF(AND(Colin!$G76=$B$1,Colin!$H76=$C$3),Colin!$I76,)</f>
        <v>0</v>
      </c>
      <c r="M76">
        <f>IF(AND(Colin!$G76=$B$1,Colin!$H76&lt;=$C$3),Colin!$I76,)</f>
        <v>0</v>
      </c>
      <c r="N76">
        <f>IF(AND(Colin!$G76=$B$2,Colin!$H76=$C$3),Colin!$I76,)</f>
        <v>0</v>
      </c>
      <c r="O76">
        <f>IF(AND(Colin!$G76=$B$2,Colin!$H76&lt;=$C$3),Colin!$I76,)</f>
        <v>0</v>
      </c>
      <c r="P76">
        <f>IF(Colin!$G76&lt;$B$2,Colin!$I76,0)</f>
        <v>0</v>
      </c>
      <c r="Q76">
        <f>IF(Colin!$G76&lt;$B$1,Colin!$I76,0)</f>
        <v>0</v>
      </c>
    </row>
    <row r="77" spans="12:17" x14ac:dyDescent="0.25">
      <c r="L77">
        <f>IF(AND(Colin!$G77=$B$1,Colin!$H77=$C$3),Colin!$I77,)</f>
        <v>0</v>
      </c>
      <c r="M77">
        <f>IF(AND(Colin!$G77=$B$1,Colin!$H77&lt;=$C$3),Colin!$I77,)</f>
        <v>0</v>
      </c>
      <c r="N77">
        <f>IF(AND(Colin!$G77=$B$2,Colin!$H77=$C$3),Colin!$I77,)</f>
        <v>0</v>
      </c>
      <c r="O77">
        <f>IF(AND(Colin!$G77=$B$2,Colin!$H77&lt;=$C$3),Colin!$I77,)</f>
        <v>0</v>
      </c>
      <c r="P77">
        <f>IF(Colin!$G77&lt;$B$2,Colin!$I77,0)</f>
        <v>0</v>
      </c>
      <c r="Q77">
        <f>IF(Colin!$G77&lt;$B$1,Colin!$I77,0)</f>
        <v>0</v>
      </c>
    </row>
    <row r="78" spans="12:17" x14ac:dyDescent="0.25">
      <c r="L78">
        <f>IF(AND(Colin!$G78=$B$1,Colin!$H78=$C$3),Colin!$I78,)</f>
        <v>0</v>
      </c>
      <c r="M78">
        <f>IF(AND(Colin!$G78=$B$1,Colin!$H78&lt;=$C$3),Colin!$I78,)</f>
        <v>0</v>
      </c>
      <c r="N78">
        <f>IF(AND(Colin!$G78=$B$2,Colin!$H78=$C$3),Colin!$I78,)</f>
        <v>0</v>
      </c>
      <c r="O78">
        <f>IF(AND(Colin!$G78=$B$2,Colin!$H78&lt;=$C$3),Colin!$I78,)</f>
        <v>0</v>
      </c>
      <c r="P78">
        <f>IF(Colin!$G78&lt;$B$2,Colin!$I78,0)</f>
        <v>0</v>
      </c>
      <c r="Q78">
        <f>IF(Colin!$G78&lt;$B$1,Colin!$I78,0)</f>
        <v>0</v>
      </c>
    </row>
    <row r="79" spans="12:17" x14ac:dyDescent="0.25">
      <c r="L79">
        <f>IF(AND(Colin!$G79=$B$1,Colin!$H79=$C$3),Colin!$I79,)</f>
        <v>0</v>
      </c>
      <c r="M79">
        <f>IF(AND(Colin!$G79=$B$1,Colin!$H79&lt;=$C$3),Colin!$I79,)</f>
        <v>0</v>
      </c>
      <c r="N79">
        <f>IF(AND(Colin!$G79=$B$2,Colin!$H79=$C$3),Colin!$I79,)</f>
        <v>0</v>
      </c>
      <c r="O79">
        <f>IF(AND(Colin!$G79=$B$2,Colin!$H79&lt;=$C$3),Colin!$I79,)</f>
        <v>0</v>
      </c>
      <c r="P79">
        <f>IF(Colin!$G79&lt;$B$2,Colin!$I79,0)</f>
        <v>0</v>
      </c>
      <c r="Q79">
        <f>IF(Colin!$G79&lt;$B$1,Colin!$I79,0)</f>
        <v>0</v>
      </c>
    </row>
    <row r="80" spans="12:17" x14ac:dyDescent="0.25">
      <c r="L80">
        <f>IF(AND(Colin!$G80=$B$1,Colin!$H80=$C$3),Colin!$I80,)</f>
        <v>0</v>
      </c>
      <c r="M80">
        <f>IF(AND(Colin!$G80=$B$1,Colin!$H80&lt;=$C$3),Colin!$I80,)</f>
        <v>0</v>
      </c>
      <c r="N80">
        <f>IF(AND(Colin!$G80=$B$2,Colin!$H80=$C$3),Colin!$I80,)</f>
        <v>0</v>
      </c>
      <c r="O80">
        <f>IF(AND(Colin!$G80=$B$2,Colin!$H80&lt;=$C$3),Colin!$I80,)</f>
        <v>0</v>
      </c>
      <c r="P80">
        <f>IF(Colin!$G80&lt;$B$2,Colin!$I80,0)</f>
        <v>0</v>
      </c>
      <c r="Q80">
        <f>IF(Colin!$G80&lt;$B$1,Colin!$I80,0)</f>
        <v>0</v>
      </c>
    </row>
    <row r="81" spans="12:17" x14ac:dyDescent="0.25">
      <c r="L81">
        <f>IF(AND(Colin!$G81=$B$1,Colin!$H81=$C$3),Colin!$I81,)</f>
        <v>0</v>
      </c>
      <c r="M81">
        <f>IF(AND(Colin!$G81=$B$1,Colin!$H81&lt;=$C$3),Colin!$I81,)</f>
        <v>0</v>
      </c>
      <c r="N81">
        <f>IF(AND(Colin!$G81=$B$2,Colin!$H81=$C$3),Colin!$I81,)</f>
        <v>0</v>
      </c>
      <c r="O81">
        <f>IF(AND(Colin!$G81=$B$2,Colin!$H81&lt;=$C$3),Colin!$I81,)</f>
        <v>0</v>
      </c>
      <c r="P81">
        <f>IF(Colin!$G81&lt;$B$2,Colin!$I81,0)</f>
        <v>0</v>
      </c>
      <c r="Q81">
        <f>IF(Colin!$G81&lt;$B$1,Colin!$I81,0)</f>
        <v>0</v>
      </c>
    </row>
    <row r="82" spans="12:17" x14ac:dyDescent="0.25">
      <c r="L82">
        <f>IF(AND(Colin!$G82=$B$1,Colin!$H82=$C$3),Colin!$I82,)</f>
        <v>0</v>
      </c>
      <c r="M82">
        <f>IF(AND(Colin!$G82=$B$1,Colin!$H82&lt;=$C$3),Colin!$I82,)</f>
        <v>0</v>
      </c>
      <c r="N82">
        <f>IF(AND(Colin!$G82=$B$2,Colin!$H82=$C$3),Colin!$I82,)</f>
        <v>0</v>
      </c>
      <c r="O82">
        <f>IF(AND(Colin!$G82=$B$2,Colin!$H82&lt;=$C$3),Colin!$I82,)</f>
        <v>0</v>
      </c>
      <c r="P82">
        <f>IF(Colin!$G82&lt;$B$2,Colin!$I82,0)</f>
        <v>0</v>
      </c>
      <c r="Q82">
        <f>IF(Colin!$G82&lt;$B$1,Colin!$I82,0)</f>
        <v>0</v>
      </c>
    </row>
    <row r="83" spans="12:17" x14ac:dyDescent="0.25">
      <c r="L83">
        <f>IF(AND(Colin!$G83=$B$1,Colin!$H83=$C$3),Colin!$I83,)</f>
        <v>0</v>
      </c>
      <c r="M83">
        <f>IF(AND(Colin!$G83=$B$1,Colin!$H83&lt;=$C$3),Colin!$I83,)</f>
        <v>0</v>
      </c>
      <c r="N83">
        <f>IF(AND(Colin!$G83=$B$2,Colin!$H83=$C$3),Colin!$I83,)</f>
        <v>0</v>
      </c>
      <c r="O83">
        <f>IF(AND(Colin!$G83=$B$2,Colin!$H83&lt;=$C$3),Colin!$I83,)</f>
        <v>0</v>
      </c>
      <c r="P83">
        <f>IF(Colin!$G83&lt;$B$2,Colin!$I83,0)</f>
        <v>0</v>
      </c>
      <c r="Q83">
        <f>IF(Colin!$G83&lt;$B$1,Colin!$I83,0)</f>
        <v>0</v>
      </c>
    </row>
    <row r="84" spans="12:17" x14ac:dyDescent="0.25">
      <c r="L84">
        <f>IF(AND(Colin!$G84=$B$1,Colin!$H84=$C$3),Colin!$I84,)</f>
        <v>0</v>
      </c>
      <c r="M84">
        <f>IF(AND(Colin!$G84=$B$1,Colin!$H84&lt;=$C$3),Colin!$I84,)</f>
        <v>0</v>
      </c>
      <c r="N84">
        <f>IF(AND(Colin!$G84=$B$2,Colin!$H84=$C$3),Colin!$I84,)</f>
        <v>0</v>
      </c>
      <c r="O84">
        <f>IF(AND(Colin!$G84=$B$2,Colin!$H84&lt;=$C$3),Colin!$I84,)</f>
        <v>0</v>
      </c>
      <c r="P84">
        <f>IF(Colin!$G84&lt;$B$2,Colin!$I84,0)</f>
        <v>0</v>
      </c>
      <c r="Q84">
        <f>IF(Colin!$G84&lt;$B$1,Colin!$I84,0)</f>
        <v>0</v>
      </c>
    </row>
    <row r="85" spans="12:17" x14ac:dyDescent="0.25">
      <c r="L85">
        <f>IF(AND(Colin!$G85=$B$1,Colin!$H85=$C$3),Colin!$I85,)</f>
        <v>0</v>
      </c>
      <c r="M85">
        <f>IF(AND(Colin!$G85=$B$1,Colin!$H85&lt;=$C$3),Colin!$I85,)</f>
        <v>0</v>
      </c>
      <c r="N85">
        <f>IF(AND(Colin!$G85=$B$2,Colin!$H85=$C$3),Colin!$I85,)</f>
        <v>0</v>
      </c>
      <c r="O85">
        <f>IF(AND(Colin!$G85=$B$2,Colin!$H85&lt;=$C$3),Colin!$I85,)</f>
        <v>0</v>
      </c>
      <c r="P85">
        <f>IF(Colin!$G85&lt;$B$2,Colin!$I85,0)</f>
        <v>0</v>
      </c>
      <c r="Q85">
        <f>IF(Colin!$G85&lt;$B$1,Colin!$I85,0)</f>
        <v>0</v>
      </c>
    </row>
    <row r="86" spans="12:17" x14ac:dyDescent="0.25">
      <c r="L86">
        <f>IF(AND(Colin!$G86=$B$1,Colin!$H86=$C$3),Colin!$I86,)</f>
        <v>0</v>
      </c>
      <c r="M86">
        <f>IF(AND(Colin!$G86=$B$1,Colin!$H86&lt;=$C$3),Colin!$I86,)</f>
        <v>0</v>
      </c>
      <c r="N86">
        <f>IF(AND(Colin!$G86=$B$2,Colin!$H86=$C$3),Colin!$I86,)</f>
        <v>0</v>
      </c>
      <c r="O86">
        <f>IF(AND(Colin!$G86=$B$2,Colin!$H86&lt;=$C$3),Colin!$I86,)</f>
        <v>0</v>
      </c>
      <c r="P86">
        <f>IF(Colin!$G86&lt;$B$2,Colin!$I86,0)</f>
        <v>0</v>
      </c>
      <c r="Q86">
        <f>IF(Colin!$G86&lt;$B$1,Colin!$I86,0)</f>
        <v>0</v>
      </c>
    </row>
    <row r="87" spans="12:17" x14ac:dyDescent="0.25">
      <c r="L87">
        <f>IF(AND(Colin!$G87=$B$1,Colin!$H87=$C$3),Colin!$I87,)</f>
        <v>0</v>
      </c>
      <c r="M87">
        <f>IF(AND(Colin!$G87=$B$1,Colin!$H87&lt;=$C$3),Colin!$I87,)</f>
        <v>0</v>
      </c>
      <c r="N87">
        <f>IF(AND(Colin!$G87=$B$2,Colin!$H87=$C$3),Colin!$I87,)</f>
        <v>0</v>
      </c>
      <c r="O87">
        <f>IF(AND(Colin!$G87=$B$2,Colin!$H87&lt;=$C$3),Colin!$I87,)</f>
        <v>0</v>
      </c>
      <c r="P87">
        <f>IF(Colin!$G87&lt;$B$2,Colin!$I87,0)</f>
        <v>0</v>
      </c>
      <c r="Q87">
        <f>IF(Colin!$G87&lt;$B$1,Colin!$I87,0)</f>
        <v>0</v>
      </c>
    </row>
    <row r="88" spans="12:17" x14ac:dyDescent="0.25">
      <c r="L88">
        <f>IF(AND(Colin!$G88=$B$1,Colin!$H88=$C$3),Colin!$I88,)</f>
        <v>0</v>
      </c>
      <c r="M88">
        <f>IF(AND(Colin!$G88=$B$1,Colin!$H88&lt;=$C$3),Colin!$I88,)</f>
        <v>0</v>
      </c>
      <c r="N88">
        <f>IF(AND(Colin!$G88=$B$2,Colin!$H88=$C$3),Colin!$I88,)</f>
        <v>0</v>
      </c>
      <c r="O88">
        <f>IF(AND(Colin!$G88=$B$2,Colin!$H88&lt;=$C$3),Colin!$I88,)</f>
        <v>0</v>
      </c>
      <c r="P88">
        <f>IF(Colin!$G88&lt;$B$2,Colin!$I88,0)</f>
        <v>0</v>
      </c>
      <c r="Q88">
        <f>IF(Colin!$G88&lt;$B$1,Colin!$I88,0)</f>
        <v>0</v>
      </c>
    </row>
    <row r="89" spans="12:17" x14ac:dyDescent="0.25">
      <c r="L89">
        <f>IF(AND(Colin!$G89=$B$1,Colin!$H89=$C$3),Colin!$I89,)</f>
        <v>0</v>
      </c>
      <c r="M89">
        <f>IF(AND(Colin!$G89=$B$1,Colin!$H89&lt;=$C$3),Colin!$I89,)</f>
        <v>0</v>
      </c>
      <c r="N89">
        <f>IF(AND(Colin!$G89=$B$2,Colin!$H89=$C$3),Colin!$I89,)</f>
        <v>0</v>
      </c>
      <c r="O89">
        <f>IF(AND(Colin!$G89=$B$2,Colin!$H89&lt;=$C$3),Colin!$I89,)</f>
        <v>0</v>
      </c>
      <c r="P89">
        <f>IF(Colin!$G89&lt;$B$2,Colin!$I89,0)</f>
        <v>0</v>
      </c>
      <c r="Q89">
        <f>IF(Colin!$G89&lt;$B$1,Colin!$I89,0)</f>
        <v>0</v>
      </c>
    </row>
    <row r="90" spans="12:17" x14ac:dyDescent="0.25">
      <c r="L90">
        <f>IF(AND(Colin!$G90=$B$1,Colin!$H90=$C$3),Colin!$I90,)</f>
        <v>0</v>
      </c>
      <c r="M90">
        <f>IF(AND(Colin!$G90=$B$1,Colin!$H90&lt;=$C$3),Colin!$I90,)</f>
        <v>0</v>
      </c>
      <c r="N90">
        <f>IF(AND(Colin!$G90=$B$2,Colin!$H90=$C$3),Colin!$I90,)</f>
        <v>0</v>
      </c>
      <c r="O90">
        <f>IF(AND(Colin!$G90=$B$2,Colin!$H90&lt;=$C$3),Colin!$I90,)</f>
        <v>0</v>
      </c>
      <c r="P90">
        <f>IF(Colin!$G90&lt;$B$2,Colin!$I90,0)</f>
        <v>0</v>
      </c>
      <c r="Q90">
        <f>IF(Colin!$G90&lt;$B$1,Colin!$I90,0)</f>
        <v>0</v>
      </c>
    </row>
    <row r="91" spans="12:17" x14ac:dyDescent="0.25">
      <c r="L91">
        <f>IF(AND(Colin!$G91=$B$1,Colin!$H91=$C$3),Colin!$I91,)</f>
        <v>0</v>
      </c>
      <c r="M91">
        <f>IF(AND(Colin!$G91=$B$1,Colin!$H91&lt;=$C$3),Colin!$I91,)</f>
        <v>0</v>
      </c>
      <c r="N91">
        <f>IF(AND(Colin!$G91=$B$2,Colin!$H91=$C$3),Colin!$I91,)</f>
        <v>0</v>
      </c>
      <c r="O91">
        <f>IF(AND(Colin!$G91=$B$2,Colin!$H91&lt;=$C$3),Colin!$I91,)</f>
        <v>0</v>
      </c>
      <c r="P91">
        <f>IF(Colin!$G91&lt;$B$2,Colin!$I91,0)</f>
        <v>0</v>
      </c>
      <c r="Q91">
        <f>IF(Colin!$G91&lt;$B$1,Colin!$I91,0)</f>
        <v>0</v>
      </c>
    </row>
    <row r="92" spans="12:17" x14ac:dyDescent="0.25">
      <c r="L92">
        <f>IF(AND(Colin!$G92=$B$1,Colin!$H92=$C$3),Colin!$I92,)</f>
        <v>0</v>
      </c>
      <c r="M92">
        <f>IF(AND(Colin!$G92=$B$1,Colin!$H92&lt;=$C$3),Colin!$I92,)</f>
        <v>0</v>
      </c>
      <c r="N92">
        <f>IF(AND(Colin!$G92=$B$2,Colin!$H92=$C$3),Colin!$I92,)</f>
        <v>0</v>
      </c>
      <c r="O92">
        <f>IF(AND(Colin!$G92=$B$2,Colin!$H92&lt;=$C$3),Colin!$I92,)</f>
        <v>0</v>
      </c>
      <c r="P92">
        <f>IF(Colin!$G92&lt;$B$2,Colin!$I92,0)</f>
        <v>0</v>
      </c>
      <c r="Q92">
        <f>IF(Colin!$G92&lt;$B$1,Colin!$I92,0)</f>
        <v>0</v>
      </c>
    </row>
    <row r="93" spans="12:17" x14ac:dyDescent="0.25">
      <c r="L93">
        <f>IF(AND(Colin!$G93=$B$1,Colin!$H93=$C$3),Colin!$I93,)</f>
        <v>0</v>
      </c>
      <c r="M93">
        <f>IF(AND(Colin!$G93=$B$1,Colin!$H93&lt;=$C$3),Colin!$I93,)</f>
        <v>0</v>
      </c>
      <c r="N93">
        <f>IF(AND(Colin!$G93=$B$2,Colin!$H93=$C$3),Colin!$I93,)</f>
        <v>0</v>
      </c>
      <c r="O93">
        <f>IF(AND(Colin!$G93=$B$2,Colin!$H93&lt;=$C$3),Colin!$I93,)</f>
        <v>0</v>
      </c>
      <c r="P93">
        <f>IF(Colin!$G93&lt;$B$2,Colin!$I93,0)</f>
        <v>0</v>
      </c>
      <c r="Q93">
        <f>IF(Colin!$G93&lt;$B$1,Colin!$I93,0)</f>
        <v>0</v>
      </c>
    </row>
    <row r="94" spans="12:17" x14ac:dyDescent="0.25">
      <c r="L94">
        <f>IF(AND(Colin!$G94=$B$1,Colin!$H94=$C$3),Colin!$I94,)</f>
        <v>0</v>
      </c>
      <c r="M94">
        <f>IF(AND(Colin!$G94=$B$1,Colin!$H94&lt;=$C$3),Colin!$I94,)</f>
        <v>0</v>
      </c>
      <c r="N94">
        <f>IF(AND(Colin!$G94=$B$2,Colin!$H94=$C$3),Colin!$I94,)</f>
        <v>0</v>
      </c>
      <c r="O94">
        <f>IF(AND(Colin!$G94=$B$2,Colin!$H94&lt;=$C$3),Colin!$I94,)</f>
        <v>0</v>
      </c>
      <c r="P94">
        <f>IF(Colin!$G94&lt;$B$2,Colin!$I94,0)</f>
        <v>0</v>
      </c>
      <c r="Q94">
        <f>IF(Colin!$G94&lt;$B$1,Colin!$I94,0)</f>
        <v>0</v>
      </c>
    </row>
    <row r="95" spans="12:17" x14ac:dyDescent="0.25">
      <c r="L95">
        <f>IF(AND(Colin!$G95=$B$1,Colin!$H95=$C$3),Colin!$I95,)</f>
        <v>0</v>
      </c>
      <c r="M95">
        <f>IF(AND(Colin!$G95=$B$1,Colin!$H95&lt;=$C$3),Colin!$I95,)</f>
        <v>0</v>
      </c>
      <c r="N95">
        <f>IF(AND(Colin!$G95=$B$2,Colin!$H95=$C$3),Colin!$I95,)</f>
        <v>0</v>
      </c>
      <c r="O95">
        <f>IF(AND(Colin!$G95=$B$2,Colin!$H95&lt;=$C$3),Colin!$I95,)</f>
        <v>0</v>
      </c>
      <c r="P95">
        <f>IF(Colin!$G95&lt;$B$2,Colin!$I95,0)</f>
        <v>0</v>
      </c>
      <c r="Q95">
        <f>IF(Colin!$G95&lt;$B$1,Colin!$I95,0)</f>
        <v>0</v>
      </c>
    </row>
    <row r="96" spans="12:17" x14ac:dyDescent="0.25">
      <c r="L96">
        <f>IF(AND(Colin!$G96=$B$1,Colin!$H96=$C$3),Colin!$I96,)</f>
        <v>0</v>
      </c>
      <c r="M96">
        <f>IF(AND(Colin!$G96=$B$1,Colin!$H96&lt;=$C$3),Colin!$I96,)</f>
        <v>0</v>
      </c>
      <c r="N96">
        <f>IF(AND(Colin!$G96=$B$2,Colin!$H96=$C$3),Colin!$I96,)</f>
        <v>0</v>
      </c>
      <c r="O96">
        <f>IF(AND(Colin!$G96=$B$2,Colin!$H96&lt;=$C$3),Colin!$I96,)</f>
        <v>0</v>
      </c>
      <c r="P96">
        <f>IF(Colin!$G96&lt;$B$2,Colin!$I96,0)</f>
        <v>0</v>
      </c>
      <c r="Q96">
        <f>IF(Colin!$G96&lt;$B$1,Colin!$I96,0)</f>
        <v>0</v>
      </c>
    </row>
    <row r="97" spans="12:17" x14ac:dyDescent="0.25">
      <c r="L97">
        <f>IF(AND(Colin!$G97=$B$1,Colin!$H97=$C$3),Colin!$I97,)</f>
        <v>0</v>
      </c>
      <c r="M97">
        <f>IF(AND(Colin!$G97=$B$1,Colin!$H97&lt;=$C$3),Colin!$I97,)</f>
        <v>0</v>
      </c>
      <c r="N97">
        <f>IF(AND(Colin!$G97=$B$2,Colin!$H97=$C$3),Colin!$I97,)</f>
        <v>0</v>
      </c>
      <c r="O97">
        <f>IF(AND(Colin!$G97=$B$2,Colin!$H97&lt;=$C$3),Colin!$I97,)</f>
        <v>0</v>
      </c>
      <c r="P97">
        <f>IF(Colin!$G97&lt;$B$2,Colin!$I97,0)</f>
        <v>0</v>
      </c>
      <c r="Q97">
        <f>IF(Colin!$G97&lt;$B$1,Colin!$I97,0)</f>
        <v>0</v>
      </c>
    </row>
    <row r="98" spans="12:17" x14ac:dyDescent="0.25">
      <c r="L98">
        <f>IF(AND(Colin!$G98=$B$1,Colin!$H98=$C$3),Colin!$I98,)</f>
        <v>0</v>
      </c>
      <c r="M98">
        <f>IF(AND(Colin!$G98=$B$1,Colin!$H98&lt;=$C$3),Colin!$I98,)</f>
        <v>0</v>
      </c>
      <c r="N98">
        <f>IF(AND(Colin!$G98=$B$2,Colin!$H98=$C$3),Colin!$I98,)</f>
        <v>0</v>
      </c>
      <c r="O98">
        <f>IF(AND(Colin!$G98=$B$2,Colin!$H98&lt;=$C$3),Colin!$I98,)</f>
        <v>0</v>
      </c>
      <c r="P98">
        <f>IF(Colin!$G98&lt;$B$2,Colin!$I98,0)</f>
        <v>0</v>
      </c>
      <c r="Q98">
        <f>IF(Colin!$G98&lt;$B$1,Colin!$I98,0)</f>
        <v>0</v>
      </c>
    </row>
    <row r="99" spans="12:17" x14ac:dyDescent="0.25">
      <c r="L99">
        <f>IF(AND(Colin!$G99=$B$1,Colin!$H99=$C$3),Colin!$I99,)</f>
        <v>0</v>
      </c>
      <c r="M99">
        <f>IF(AND(Colin!$G99=$B$1,Colin!$H99&lt;=$C$3),Colin!$I99,)</f>
        <v>0</v>
      </c>
      <c r="N99">
        <f>IF(AND(Colin!$G99=$B$2,Colin!$H99=$C$3),Colin!$I99,)</f>
        <v>0</v>
      </c>
      <c r="O99">
        <f>IF(AND(Colin!$G99=$B$2,Colin!$H99&lt;=$C$3),Colin!$I99,)</f>
        <v>0</v>
      </c>
      <c r="P99">
        <f>IF(Colin!$G99&lt;$B$2,Colin!$I99,0)</f>
        <v>0</v>
      </c>
      <c r="Q99">
        <f>IF(Colin!$G99&lt;$B$1,Colin!$I99,0)</f>
        <v>0</v>
      </c>
    </row>
    <row r="100" spans="12:17" x14ac:dyDescent="0.25">
      <c r="L100">
        <f>IF(AND(Colin!$G100=$B$1,Colin!$H100=$C$3),Colin!$I100,)</f>
        <v>0</v>
      </c>
      <c r="M100">
        <f>IF(AND(Colin!$G100=$B$1,Colin!$H100&lt;=$C$3),Colin!$I100,)</f>
        <v>0</v>
      </c>
      <c r="N100">
        <f>IF(AND(Colin!$G100=$B$2,Colin!$H100=$C$3),Colin!$I100,)</f>
        <v>0</v>
      </c>
      <c r="O100">
        <f>IF(AND(Colin!$G100=$B$2,Colin!$H100&lt;=$C$3),Colin!$I100,)</f>
        <v>0</v>
      </c>
      <c r="P100">
        <f>IF(Colin!$G100&lt;$B$2,Colin!$I100,0)</f>
        <v>0</v>
      </c>
      <c r="Q100">
        <f>IF(Colin!$G100&lt;$B$1,Colin!$I100,0)</f>
        <v>0</v>
      </c>
    </row>
    <row r="101" spans="12:17" x14ac:dyDescent="0.25">
      <c r="L101">
        <f>IF(AND(Colin!$G101=$B$1,Colin!$H101=$C$3),Colin!$I101,)</f>
        <v>0</v>
      </c>
      <c r="M101">
        <f>IF(AND(Colin!$G101=$B$1,Colin!$H101&lt;=$C$3),Colin!$I101,)</f>
        <v>0</v>
      </c>
      <c r="N101">
        <f>IF(AND(Colin!$G101=$B$2,Colin!$H101=$C$3),Colin!$I101,)</f>
        <v>0</v>
      </c>
      <c r="O101">
        <f>IF(AND(Colin!$G101=$B$2,Colin!$H101&lt;=$C$3),Colin!$I101,)</f>
        <v>0</v>
      </c>
      <c r="P101">
        <f>IF(Colin!$G101&lt;$B$2,Colin!$I101,0)</f>
        <v>0</v>
      </c>
      <c r="Q101">
        <f>IF(Colin!$G101&lt;$B$1,Colin!$I101,0)</f>
        <v>0</v>
      </c>
    </row>
    <row r="102" spans="12:17" x14ac:dyDescent="0.25">
      <c r="L102">
        <f>IF(AND(Colin!$G102=$B$1,Colin!$H102=$C$3),Colin!$I102,)</f>
        <v>0</v>
      </c>
      <c r="M102">
        <f>IF(AND(Colin!$G102=$B$1,Colin!$H102&lt;=$C$3),Colin!$I102,)</f>
        <v>0</v>
      </c>
      <c r="N102">
        <f>IF(AND(Colin!$G102=$B$2,Colin!$H102=$C$3),Colin!$I102,)</f>
        <v>0</v>
      </c>
      <c r="O102">
        <f>IF(AND(Colin!$G102=$B$2,Colin!$H102&lt;=$C$3),Colin!$I102,)</f>
        <v>0</v>
      </c>
      <c r="P102">
        <f>IF(Colin!$G102&lt;$B$2,Colin!$I102,0)</f>
        <v>0</v>
      </c>
      <c r="Q102">
        <f>IF(Colin!$G102&lt;$B$1,Colin!$I102,0)</f>
        <v>0</v>
      </c>
    </row>
    <row r="103" spans="12:17" x14ac:dyDescent="0.25">
      <c r="L103">
        <f>IF(AND(Colin!$G103=$B$1,Colin!$H103=$C$3),Colin!$I103,)</f>
        <v>0</v>
      </c>
      <c r="M103">
        <f>IF(AND(Colin!$G103=$B$1,Colin!$H103&lt;=$C$3),Colin!$I103,)</f>
        <v>0</v>
      </c>
      <c r="N103">
        <f>IF(AND(Colin!$G103=$B$2,Colin!$H103=$C$3),Colin!$I103,)</f>
        <v>0</v>
      </c>
      <c r="O103">
        <f>IF(AND(Colin!$G103=$B$2,Colin!$H103&lt;=$C$3),Colin!$I103,)</f>
        <v>0</v>
      </c>
      <c r="P103">
        <f>IF(Colin!$G103&lt;$B$2,Colin!$I103,0)</f>
        <v>0</v>
      </c>
      <c r="Q103">
        <f>IF(Colin!$G103&lt;$B$1,Colin!$I103,0)</f>
        <v>0</v>
      </c>
    </row>
    <row r="104" spans="12:17" x14ac:dyDescent="0.25">
      <c r="L104">
        <f>IF(AND(Colin!$G104=$B$1,Colin!$H104=$C$3),Colin!$I104,)</f>
        <v>0</v>
      </c>
      <c r="M104">
        <f>IF(AND(Colin!$G104=$B$1,Colin!$H104&lt;=$C$3),Colin!$I104,)</f>
        <v>0</v>
      </c>
      <c r="N104">
        <f>IF(AND(Colin!$G104=$B$2,Colin!$H104=$C$3),Colin!$I104,)</f>
        <v>0</v>
      </c>
      <c r="O104">
        <f>IF(AND(Colin!$G104=$B$2,Colin!$H104&lt;=$C$3),Colin!$I104,)</f>
        <v>0</v>
      </c>
      <c r="P104">
        <f>IF(Colin!$G104&lt;$B$2,Colin!$I104,0)</f>
        <v>0</v>
      </c>
      <c r="Q104">
        <f>IF(Colin!$G104&lt;$B$1,Colin!$I104,0)</f>
        <v>0</v>
      </c>
    </row>
    <row r="105" spans="12:17" x14ac:dyDescent="0.25">
      <c r="L105">
        <f>IF(AND(Colin!$G105=$B$1,Colin!$H105=$C$3),Colin!$I105,)</f>
        <v>0</v>
      </c>
      <c r="M105">
        <f>IF(AND(Colin!$G105=$B$1,Colin!$H105&lt;=$C$3),Colin!$I105,)</f>
        <v>0</v>
      </c>
      <c r="N105">
        <f>IF(AND(Colin!$G105=$B$2,Colin!$H105=$C$3),Colin!$I105,)</f>
        <v>0</v>
      </c>
      <c r="O105">
        <f>IF(AND(Colin!$G105=$B$2,Colin!$H105&lt;=$C$3),Colin!$I105,)</f>
        <v>0</v>
      </c>
      <c r="P105">
        <f>IF(Colin!$G105&lt;$B$2,Colin!$I105,0)</f>
        <v>0</v>
      </c>
      <c r="Q105">
        <f>IF(Colin!$G105&lt;$B$1,Colin!$I105,0)</f>
        <v>0</v>
      </c>
    </row>
    <row r="106" spans="12:17" x14ac:dyDescent="0.25">
      <c r="L106">
        <f>IF(AND(Colin!$G106=$B$1,Colin!$H106=$C$3),Colin!$I106,)</f>
        <v>0</v>
      </c>
      <c r="M106">
        <f>IF(AND(Colin!$G106=$B$1,Colin!$H106&lt;=$C$3),Colin!$I106,)</f>
        <v>0</v>
      </c>
      <c r="N106">
        <f>IF(AND(Colin!$G106=$B$2,Colin!$H106=$C$3),Colin!$I106,)</f>
        <v>0</v>
      </c>
      <c r="O106">
        <f>IF(AND(Colin!$G106=$B$2,Colin!$H106&lt;=$C$3),Colin!$I106,)</f>
        <v>0</v>
      </c>
      <c r="P106">
        <f>IF(Colin!$G106&lt;$B$2,Colin!$I106,0)</f>
        <v>0</v>
      </c>
      <c r="Q106">
        <f>IF(Colin!$G106&lt;$B$1,Colin!$I106,0)</f>
        <v>0</v>
      </c>
    </row>
    <row r="107" spans="12:17" x14ac:dyDescent="0.25">
      <c r="L107">
        <f>IF(AND(Colin!$G107=$B$1,Colin!$H107=$C$3),Colin!$I107,)</f>
        <v>0</v>
      </c>
      <c r="M107">
        <f>IF(AND(Colin!$G107=$B$1,Colin!$H107&lt;=$C$3),Colin!$I107,)</f>
        <v>0</v>
      </c>
      <c r="N107">
        <f>IF(AND(Colin!$G107=$B$2,Colin!$H107=$C$3),Colin!$I107,)</f>
        <v>0</v>
      </c>
      <c r="O107">
        <f>IF(AND(Colin!$G107=$B$2,Colin!$H107&lt;=$C$3),Colin!$I107,)</f>
        <v>0</v>
      </c>
      <c r="P107">
        <f>IF(Colin!$G107&lt;$B$2,Colin!$I107,0)</f>
        <v>0</v>
      </c>
      <c r="Q107">
        <f>IF(Colin!$G107&lt;$B$1,Colin!$I107,0)</f>
        <v>0</v>
      </c>
    </row>
    <row r="108" spans="12:17" x14ac:dyDescent="0.25">
      <c r="L108">
        <f>IF(AND(Colin!$G108=$B$1,Colin!$H108=$C$3),Colin!$I108,)</f>
        <v>0</v>
      </c>
      <c r="M108">
        <f>IF(AND(Colin!$G108=$B$1,Colin!$H108&lt;=$C$3),Colin!$I108,)</f>
        <v>0</v>
      </c>
      <c r="N108">
        <f>IF(AND(Colin!$G108=$B$2,Colin!$H108=$C$3),Colin!$I108,)</f>
        <v>0</v>
      </c>
      <c r="O108">
        <f>IF(AND(Colin!$G108=$B$2,Colin!$H108&lt;=$C$3),Colin!$I108,)</f>
        <v>0</v>
      </c>
      <c r="P108">
        <f>IF(Colin!$G108&lt;$B$2,Colin!$I108,0)</f>
        <v>0</v>
      </c>
      <c r="Q108">
        <f>IF(Colin!$G108&lt;$B$1,Colin!$I108,0)</f>
        <v>0</v>
      </c>
    </row>
    <row r="109" spans="12:17" x14ac:dyDescent="0.25">
      <c r="L109">
        <f>IF(AND(Colin!$G109=$B$1,Colin!$H109=$C$3),Colin!$I109,)</f>
        <v>0</v>
      </c>
      <c r="M109">
        <f>IF(AND(Colin!$G109=$B$1,Colin!$H109&lt;=$C$3),Colin!$I109,)</f>
        <v>0</v>
      </c>
      <c r="N109">
        <f>IF(AND(Colin!$G109=$B$2,Colin!$H109=$C$3),Colin!$I109,)</f>
        <v>0</v>
      </c>
      <c r="O109">
        <f>IF(AND(Colin!$G109=$B$2,Colin!$H109&lt;=$C$3),Colin!$I109,)</f>
        <v>0</v>
      </c>
      <c r="P109">
        <f>IF(Colin!$G109&lt;$B$2,Colin!$I109,0)</f>
        <v>0</v>
      </c>
      <c r="Q109">
        <f>IF(Colin!$G109&lt;$B$1,Colin!$I109,0)</f>
        <v>0</v>
      </c>
    </row>
    <row r="110" spans="12:17" x14ac:dyDescent="0.25">
      <c r="L110">
        <f>IF(AND(Colin!$G110=$B$1,Colin!$H110=$C$3),Colin!$I110,)</f>
        <v>0</v>
      </c>
      <c r="M110">
        <f>IF(AND(Colin!$G110=$B$1,Colin!$H110&lt;=$C$3),Colin!$I110,)</f>
        <v>0</v>
      </c>
      <c r="N110">
        <f>IF(AND(Colin!$G110=$B$2,Colin!$H110=$C$3),Colin!$I110,)</f>
        <v>0</v>
      </c>
      <c r="O110">
        <f>IF(AND(Colin!$G110=$B$2,Colin!$H110&lt;=$C$3),Colin!$I110,)</f>
        <v>0</v>
      </c>
      <c r="P110">
        <f>IF(Colin!$G110&lt;$B$2,Colin!$I110,0)</f>
        <v>0</v>
      </c>
      <c r="Q110">
        <f>IF(Colin!$G110&lt;$B$1,Colin!$I110,0)</f>
        <v>0</v>
      </c>
    </row>
    <row r="111" spans="12:17" x14ac:dyDescent="0.25">
      <c r="L111">
        <f>IF(AND(Colin!$G111=$B$1,Colin!$H111=$C$3),Colin!$I111,)</f>
        <v>0</v>
      </c>
      <c r="M111">
        <f>IF(AND(Colin!$G111=$B$1,Colin!$H111&lt;=$C$3),Colin!$I111,)</f>
        <v>0</v>
      </c>
      <c r="N111">
        <f>IF(AND(Colin!$G111=$B$2,Colin!$H111=$C$3),Colin!$I111,)</f>
        <v>0</v>
      </c>
      <c r="O111">
        <f>IF(AND(Colin!$G111=$B$2,Colin!$H111&lt;=$C$3),Colin!$I111,)</f>
        <v>0</v>
      </c>
      <c r="P111">
        <f>IF(Colin!$G111&lt;$B$2,Colin!$I111,0)</f>
        <v>0</v>
      </c>
      <c r="Q111">
        <f>IF(Colin!$G111&lt;$B$1,Colin!$I111,0)</f>
        <v>0</v>
      </c>
    </row>
    <row r="112" spans="12:17" x14ac:dyDescent="0.25">
      <c r="L112">
        <f>IF(AND(Colin!$G112=$B$1,Colin!$H112=$C$3),Colin!$I112,)</f>
        <v>0</v>
      </c>
      <c r="M112">
        <f>IF(AND(Colin!$G112=$B$1,Colin!$H112&lt;=$C$3),Colin!$I112,)</f>
        <v>0</v>
      </c>
      <c r="N112">
        <f>IF(AND(Colin!$G112=$B$2,Colin!$H112=$C$3),Colin!$I112,)</f>
        <v>0</v>
      </c>
      <c r="O112">
        <f>IF(AND(Colin!$G112=$B$2,Colin!$H112&lt;=$C$3),Colin!$I112,)</f>
        <v>0</v>
      </c>
      <c r="P112">
        <f>IF(Colin!$G112&lt;$B$2,Colin!$I112,0)</f>
        <v>0</v>
      </c>
      <c r="Q112">
        <f>IF(Colin!$G112&lt;$B$1,Colin!$I112,0)</f>
        <v>0</v>
      </c>
    </row>
    <row r="113" spans="12:17" x14ac:dyDescent="0.25">
      <c r="L113">
        <f>IF(AND(Colin!$G113=$B$1,Colin!$H113=$C$3),Colin!$I113,)</f>
        <v>0</v>
      </c>
      <c r="M113">
        <f>IF(AND(Colin!$G113=$B$1,Colin!$H113&lt;=$C$3),Colin!$I113,)</f>
        <v>0</v>
      </c>
      <c r="N113">
        <f>IF(AND(Colin!$G113=$B$2,Colin!$H113=$C$3),Colin!$I113,)</f>
        <v>0</v>
      </c>
      <c r="O113">
        <f>IF(AND(Colin!$G113=$B$2,Colin!$H113&lt;=$C$3),Colin!$I113,)</f>
        <v>0</v>
      </c>
      <c r="P113">
        <f>IF(Colin!$G113&lt;$B$2,Colin!$I113,0)</f>
        <v>0</v>
      </c>
      <c r="Q113">
        <f>IF(Colin!$G113&lt;$B$1,Colin!$I113,0)</f>
        <v>0</v>
      </c>
    </row>
    <row r="114" spans="12:17" x14ac:dyDescent="0.25">
      <c r="L114">
        <f>IF(AND(Colin!$G114=$B$1,Colin!$H114=$C$3),Colin!$I114,)</f>
        <v>0</v>
      </c>
      <c r="M114">
        <f>IF(AND(Colin!$G114=$B$1,Colin!$H114&lt;=$C$3),Colin!$I114,)</f>
        <v>0</v>
      </c>
      <c r="N114">
        <f>IF(AND(Colin!$G114=$B$2,Colin!$H114=$C$3),Colin!$I114,)</f>
        <v>0</v>
      </c>
      <c r="O114">
        <f>IF(AND(Colin!$G114=$B$2,Colin!$H114&lt;=$C$3),Colin!$I114,)</f>
        <v>0</v>
      </c>
      <c r="P114">
        <f>IF(Colin!$G114&lt;$B$2,Colin!$I114,0)</f>
        <v>0</v>
      </c>
      <c r="Q114">
        <f>IF(Colin!$G114&lt;$B$1,Colin!$I114,0)</f>
        <v>0</v>
      </c>
    </row>
    <row r="115" spans="12:17" x14ac:dyDescent="0.25">
      <c r="L115">
        <f>IF(AND(Colin!$G115=$B$1,Colin!$H115=$C$3),Colin!$I115,)</f>
        <v>0</v>
      </c>
      <c r="M115">
        <f>IF(AND(Colin!$G115=$B$1,Colin!$H115&lt;=$C$3),Colin!$I115,)</f>
        <v>0</v>
      </c>
      <c r="N115">
        <f>IF(AND(Colin!$G115=$B$2,Colin!$H115=$C$3),Colin!$I115,)</f>
        <v>0</v>
      </c>
      <c r="O115">
        <f>IF(AND(Colin!$G115=$B$2,Colin!$H115&lt;=$C$3),Colin!$I115,)</f>
        <v>0</v>
      </c>
      <c r="P115">
        <f>IF(Colin!$G115&lt;$B$2,Colin!$I115,0)</f>
        <v>0</v>
      </c>
      <c r="Q115">
        <f>IF(Colin!$G115&lt;$B$1,Colin!$I115,0)</f>
        <v>0</v>
      </c>
    </row>
    <row r="116" spans="12:17" x14ac:dyDescent="0.25">
      <c r="L116">
        <f>IF(AND(Colin!$G116=$B$1,Colin!$H116=$C$3),Colin!$I116,)</f>
        <v>0</v>
      </c>
      <c r="M116">
        <f>IF(AND(Colin!$G116=$B$1,Colin!$H116&lt;=$C$3),Colin!$I116,)</f>
        <v>0</v>
      </c>
      <c r="N116">
        <f>IF(AND(Colin!$G116=$B$2,Colin!$H116=$C$3),Colin!$I116,)</f>
        <v>0</v>
      </c>
      <c r="O116">
        <f>IF(AND(Colin!$G116=$B$2,Colin!$H116&lt;=$C$3),Colin!$I116,)</f>
        <v>0</v>
      </c>
      <c r="P116">
        <f>IF(Colin!$G116&lt;$B$2,Colin!$I116,0)</f>
        <v>0</v>
      </c>
      <c r="Q116">
        <f>IF(Colin!$G116&lt;$B$1,Colin!$I116,0)</f>
        <v>0</v>
      </c>
    </row>
    <row r="117" spans="12:17" x14ac:dyDescent="0.25">
      <c r="L117">
        <f>IF(AND(Colin!$G117=$B$1,Colin!$H117=$C$3),Colin!$I117,)</f>
        <v>0</v>
      </c>
      <c r="M117">
        <f>IF(AND(Colin!$G117=$B$1,Colin!$H117&lt;=$C$3),Colin!$I117,)</f>
        <v>0</v>
      </c>
      <c r="N117">
        <f>IF(AND(Colin!$G117=$B$2,Colin!$H117=$C$3),Colin!$I117,)</f>
        <v>0</v>
      </c>
      <c r="O117">
        <f>IF(AND(Colin!$G117=$B$2,Colin!$H117&lt;=$C$3),Colin!$I117,)</f>
        <v>0</v>
      </c>
      <c r="P117">
        <f>IF(Colin!$G117&lt;$B$2,Colin!$I117,0)</f>
        <v>0</v>
      </c>
      <c r="Q117">
        <f>IF(Colin!$G117&lt;$B$1,Colin!$I117,0)</f>
        <v>0</v>
      </c>
    </row>
    <row r="118" spans="12:17" x14ac:dyDescent="0.25">
      <c r="L118">
        <f>IF(AND(Colin!$G118=$B$1,Colin!$H118=$C$3),Colin!$I118,)</f>
        <v>0</v>
      </c>
      <c r="M118">
        <f>IF(AND(Colin!$G118=$B$1,Colin!$H118&lt;=$C$3),Colin!$I118,)</f>
        <v>0</v>
      </c>
      <c r="N118">
        <f>IF(AND(Colin!$G118=$B$2,Colin!$H118=$C$3),Colin!$I118,)</f>
        <v>0</v>
      </c>
      <c r="O118">
        <f>IF(AND(Colin!$G118=$B$2,Colin!$H118&lt;=$C$3),Colin!$I118,)</f>
        <v>0</v>
      </c>
      <c r="P118">
        <f>IF(Colin!$G118&lt;$B$2,Colin!$I118,0)</f>
        <v>0</v>
      </c>
      <c r="Q118">
        <f>IF(Colin!$G118&lt;$B$1,Colin!$I118,0)</f>
        <v>0</v>
      </c>
    </row>
    <row r="119" spans="12:17" x14ac:dyDescent="0.25">
      <c r="L119">
        <f>IF(AND(Colin!$G119=$B$1,Colin!$H119=$C$3),Colin!$I119,)</f>
        <v>0</v>
      </c>
      <c r="M119">
        <f>IF(AND(Colin!$G119=$B$1,Colin!$H119&lt;=$C$3),Colin!$I119,)</f>
        <v>0</v>
      </c>
      <c r="N119">
        <f>IF(AND(Colin!$G119=$B$2,Colin!$H119=$C$3),Colin!$I119,)</f>
        <v>0</v>
      </c>
      <c r="O119">
        <f>IF(AND(Colin!$G119=$B$2,Colin!$H119&lt;=$C$3),Colin!$I119,)</f>
        <v>0</v>
      </c>
      <c r="P119">
        <f>IF(Colin!$G119&lt;$B$2,Colin!$I119,0)</f>
        <v>0</v>
      </c>
      <c r="Q119">
        <f>IF(Colin!$G119&lt;$B$1,Colin!$I119,0)</f>
        <v>0</v>
      </c>
    </row>
    <row r="120" spans="12:17" x14ac:dyDescent="0.25">
      <c r="L120">
        <f>IF(AND(Colin!$G120=$B$1,Colin!$H120=$C$3),Colin!$I120,)</f>
        <v>0</v>
      </c>
      <c r="M120">
        <f>IF(AND(Colin!$G120=$B$1,Colin!$H120&lt;=$C$3),Colin!$I120,)</f>
        <v>0</v>
      </c>
      <c r="N120">
        <f>IF(AND(Colin!$G120=$B$2,Colin!$H120=$C$3),Colin!$I120,)</f>
        <v>0</v>
      </c>
      <c r="O120">
        <f>IF(AND(Colin!$G120=$B$2,Colin!$H120&lt;=$C$3),Colin!$I120,)</f>
        <v>0</v>
      </c>
      <c r="P120">
        <f>IF(Colin!$G120&lt;$B$2,Colin!$I120,0)</f>
        <v>0</v>
      </c>
      <c r="Q120">
        <f>IF(Colin!$G120&lt;$B$1,Colin!$I120,0)</f>
        <v>0</v>
      </c>
    </row>
    <row r="121" spans="12:17" x14ac:dyDescent="0.25">
      <c r="L121">
        <f>IF(AND(Colin!$G121=$B$1,Colin!$H121=$C$3),Colin!$I121,)</f>
        <v>0</v>
      </c>
      <c r="M121">
        <f>IF(AND(Colin!$G121=$B$1,Colin!$H121&lt;=$C$3),Colin!$I121,)</f>
        <v>0</v>
      </c>
      <c r="N121">
        <f>IF(AND(Colin!$G121=$B$2,Colin!$H121=$C$3),Colin!$I121,)</f>
        <v>0</v>
      </c>
      <c r="O121">
        <f>IF(AND(Colin!$G121=$B$2,Colin!$H121&lt;=$C$3),Colin!$I121,)</f>
        <v>0</v>
      </c>
      <c r="P121">
        <f>IF(Colin!$G121&lt;$B$2,Colin!$I121,0)</f>
        <v>0</v>
      </c>
      <c r="Q121">
        <f>IF(Colin!$G121&lt;$B$1,Colin!$I121,0)</f>
        <v>0</v>
      </c>
    </row>
    <row r="122" spans="12:17" x14ac:dyDescent="0.25">
      <c r="L122">
        <f>IF(AND(Colin!$G122=$B$1,Colin!$H122=$C$3),Colin!$I122,)</f>
        <v>0</v>
      </c>
      <c r="M122">
        <f>IF(AND(Colin!$G122=$B$1,Colin!$H122&lt;=$C$3),Colin!$I122,)</f>
        <v>0</v>
      </c>
      <c r="N122">
        <f>IF(AND(Colin!$G122=$B$2,Colin!$H122=$C$3),Colin!$I122,)</f>
        <v>0</v>
      </c>
      <c r="O122">
        <f>IF(AND(Colin!$G122=$B$2,Colin!$H122&lt;=$C$3),Colin!$I122,)</f>
        <v>0</v>
      </c>
      <c r="P122">
        <f>IF(Colin!$G122&lt;$B$2,Colin!$I122,0)</f>
        <v>0</v>
      </c>
      <c r="Q122">
        <f>IF(Colin!$G122&lt;$B$1,Colin!$I122,0)</f>
        <v>0</v>
      </c>
    </row>
    <row r="123" spans="12:17" x14ac:dyDescent="0.25">
      <c r="L123">
        <f>IF(AND(Colin!$G123=$B$1,Colin!$H123=$C$3),Colin!$I123,)</f>
        <v>0</v>
      </c>
      <c r="M123">
        <f>IF(AND(Colin!$G123=$B$1,Colin!$H123&lt;=$C$3),Colin!$I123,)</f>
        <v>0</v>
      </c>
      <c r="N123">
        <f>IF(AND(Colin!$G123=$B$2,Colin!$H123=$C$3),Colin!$I123,)</f>
        <v>0</v>
      </c>
      <c r="O123">
        <f>IF(AND(Colin!$G123=$B$2,Colin!$H123&lt;=$C$3),Colin!$I123,)</f>
        <v>0</v>
      </c>
      <c r="P123">
        <f>IF(Colin!$G123&lt;$B$2,Colin!$I123,0)</f>
        <v>0</v>
      </c>
      <c r="Q123">
        <f>IF(Colin!$G123&lt;$B$1,Colin!$I123,0)</f>
        <v>0</v>
      </c>
    </row>
    <row r="124" spans="12:17" x14ac:dyDescent="0.25">
      <c r="L124">
        <f>IF(AND(Colin!$G124=$B$1,Colin!$H124=$C$3),Colin!$I124,)</f>
        <v>0</v>
      </c>
      <c r="M124">
        <f>IF(AND(Colin!$G124=$B$1,Colin!$H124&lt;=$C$3),Colin!$I124,)</f>
        <v>0</v>
      </c>
      <c r="N124">
        <f>IF(AND(Colin!$G124=$B$2,Colin!$H124=$C$3),Colin!$I124,)</f>
        <v>0</v>
      </c>
      <c r="O124">
        <f>IF(AND(Colin!$G124=$B$2,Colin!$H124&lt;=$C$3),Colin!$I124,)</f>
        <v>0</v>
      </c>
      <c r="P124">
        <f>IF(Colin!$G124&lt;$B$2,Colin!$I124,0)</f>
        <v>0</v>
      </c>
      <c r="Q124">
        <f>IF(Colin!$G124&lt;$B$1,Colin!$I124,0)</f>
        <v>0</v>
      </c>
    </row>
    <row r="125" spans="12:17" x14ac:dyDescent="0.25">
      <c r="L125">
        <f>IF(AND(Colin!$G125=$B$1,Colin!$H125=$C$3),Colin!$I125,)</f>
        <v>0</v>
      </c>
      <c r="M125">
        <f>IF(AND(Colin!$G125=$B$1,Colin!$H125&lt;=$C$3),Colin!$I125,)</f>
        <v>0</v>
      </c>
      <c r="N125">
        <f>IF(AND(Colin!$G125=$B$2,Colin!$H125=$C$3),Colin!$I125,)</f>
        <v>0</v>
      </c>
      <c r="O125">
        <f>IF(AND(Colin!$G125=$B$2,Colin!$H125&lt;=$C$3),Colin!$I125,)</f>
        <v>0</v>
      </c>
      <c r="P125">
        <f>IF(Colin!$G125&lt;$B$2,Colin!$I125,0)</f>
        <v>0</v>
      </c>
      <c r="Q125">
        <f>IF(Colin!$G125&lt;$B$1,Colin!$I125,0)</f>
        <v>0</v>
      </c>
    </row>
    <row r="126" spans="12:17" x14ac:dyDescent="0.25">
      <c r="L126">
        <f>IF(AND(Colin!$G126=$B$1,Colin!$H126=$C$3),Colin!$I126,)</f>
        <v>0</v>
      </c>
      <c r="M126">
        <f>IF(AND(Colin!$G126=$B$1,Colin!$H126&lt;=$C$3),Colin!$I126,)</f>
        <v>0</v>
      </c>
      <c r="N126">
        <f>IF(AND(Colin!$G126=$B$2,Colin!$H126=$C$3),Colin!$I126,)</f>
        <v>0</v>
      </c>
      <c r="O126">
        <f>IF(AND(Colin!$G126=$B$2,Colin!$H126&lt;=$C$3),Colin!$I126,)</f>
        <v>0</v>
      </c>
      <c r="P126">
        <f>IF(Colin!$G126&lt;$B$2,Colin!$I126,0)</f>
        <v>0</v>
      </c>
      <c r="Q126">
        <f>IF(Colin!$G126&lt;$B$1,Colin!$I126,0)</f>
        <v>0</v>
      </c>
    </row>
    <row r="127" spans="12:17" x14ac:dyDescent="0.25">
      <c r="L127">
        <f>IF(AND(Colin!$G127=$B$1,Colin!$H127=$C$3),Colin!$I127,)</f>
        <v>0</v>
      </c>
      <c r="M127">
        <f>IF(AND(Colin!$G127=$B$1,Colin!$H127&lt;=$C$3),Colin!$I127,)</f>
        <v>0</v>
      </c>
      <c r="N127">
        <f>IF(AND(Colin!$G127=$B$2,Colin!$H127=$C$3),Colin!$I127,)</f>
        <v>0</v>
      </c>
      <c r="O127">
        <f>IF(AND(Colin!$G127=$B$2,Colin!$H127&lt;=$C$3),Colin!$I127,)</f>
        <v>0</v>
      </c>
      <c r="P127">
        <f>IF(Colin!$G127&lt;$B$2,Colin!$I127,0)</f>
        <v>0</v>
      </c>
      <c r="Q127">
        <f>IF(Colin!$G127&lt;$B$1,Colin!$I127,0)</f>
        <v>0</v>
      </c>
    </row>
    <row r="128" spans="12:17" x14ac:dyDescent="0.25">
      <c r="L128">
        <f>IF(AND(Colin!$G128=$B$1,Colin!$H128=$C$3),Colin!$I128,)</f>
        <v>0</v>
      </c>
      <c r="M128">
        <f>IF(AND(Colin!$G128=$B$1,Colin!$H128&lt;=$C$3),Colin!$I128,)</f>
        <v>0</v>
      </c>
      <c r="N128">
        <f>IF(AND(Colin!$G128=$B$2,Colin!$H128=$C$3),Colin!$I128,)</f>
        <v>0</v>
      </c>
      <c r="O128">
        <f>IF(AND(Colin!$G128=$B$2,Colin!$H128&lt;=$C$3),Colin!$I128,)</f>
        <v>0</v>
      </c>
      <c r="P128">
        <f>IF(Colin!$G128&lt;$B$2,Colin!$I128,0)</f>
        <v>0</v>
      </c>
      <c r="Q128">
        <f>IF(Colin!$G128&lt;$B$1,Colin!$I128,0)</f>
        <v>0</v>
      </c>
    </row>
    <row r="129" spans="12:17" x14ac:dyDescent="0.25">
      <c r="L129">
        <f>IF(AND(Colin!$G129=$B$1,Colin!$H129=$C$3),Colin!$I129,)</f>
        <v>0</v>
      </c>
      <c r="M129">
        <f>IF(AND(Colin!$G129=$B$1,Colin!$H129&lt;=$C$3),Colin!$I129,)</f>
        <v>0</v>
      </c>
      <c r="N129">
        <f>IF(AND(Colin!$G129=$B$2,Colin!$H129=$C$3),Colin!$I129,)</f>
        <v>0</v>
      </c>
      <c r="O129">
        <f>IF(AND(Colin!$G129=$B$2,Colin!$H129&lt;=$C$3),Colin!$I129,)</f>
        <v>0</v>
      </c>
      <c r="P129">
        <f>IF(Colin!$G129&lt;$B$2,Colin!$I129,0)</f>
        <v>0</v>
      </c>
      <c r="Q129">
        <f>IF(Colin!$G129&lt;$B$1,Colin!$I129,0)</f>
        <v>0</v>
      </c>
    </row>
    <row r="130" spans="12:17" x14ac:dyDescent="0.25">
      <c r="L130">
        <f>IF(AND(Colin!$G130=$B$1,Colin!$H130=$C$3),Colin!$I130,)</f>
        <v>0</v>
      </c>
      <c r="M130">
        <f>IF(AND(Colin!$G130=$B$1,Colin!$H130&lt;=$C$3),Colin!$I130,)</f>
        <v>0</v>
      </c>
      <c r="N130">
        <f>IF(AND(Colin!$G130=$B$2,Colin!$H130=$C$3),Colin!$I130,)</f>
        <v>0</v>
      </c>
      <c r="O130">
        <f>IF(AND(Colin!$G130=$B$2,Colin!$H130&lt;=$C$3),Colin!$I130,)</f>
        <v>0</v>
      </c>
      <c r="P130">
        <f>IF(Colin!$G130&lt;$B$2,Colin!$I130,0)</f>
        <v>0</v>
      </c>
      <c r="Q130">
        <f>IF(Colin!$G130&lt;$B$1,Colin!$I130,0)</f>
        <v>0</v>
      </c>
    </row>
    <row r="131" spans="12:17" x14ac:dyDescent="0.25">
      <c r="L131">
        <f>IF(AND(Colin!$G131=$B$1,Colin!$H131=$C$3),Colin!$I131,)</f>
        <v>0</v>
      </c>
      <c r="M131">
        <f>IF(AND(Colin!$G131=$B$1,Colin!$H131&lt;=$C$3),Colin!$I131,)</f>
        <v>0</v>
      </c>
      <c r="N131">
        <f>IF(AND(Colin!$G131=$B$2,Colin!$H131=$C$3),Colin!$I131,)</f>
        <v>0</v>
      </c>
      <c r="O131">
        <f>IF(AND(Colin!$G131=$B$2,Colin!$H131&lt;=$C$3),Colin!$I131,)</f>
        <v>0</v>
      </c>
      <c r="P131">
        <f>IF(Colin!$G131&lt;$B$2,Colin!$I131,0)</f>
        <v>0</v>
      </c>
      <c r="Q131">
        <f>IF(Colin!$G131&lt;$B$1,Colin!$I131,0)</f>
        <v>0</v>
      </c>
    </row>
    <row r="132" spans="12:17" x14ac:dyDescent="0.25">
      <c r="L132">
        <f>IF(AND(Colin!$G132=$B$1,Colin!$H132=$C$3),Colin!$I132,)</f>
        <v>0</v>
      </c>
      <c r="M132">
        <f>IF(AND(Colin!$G132=$B$1,Colin!$H132&lt;=$C$3),Colin!$I132,)</f>
        <v>0</v>
      </c>
      <c r="N132">
        <f>IF(AND(Colin!$G132=$B$2,Colin!$H132=$C$3),Colin!$I132,)</f>
        <v>0</v>
      </c>
      <c r="O132">
        <f>IF(AND(Colin!$G132=$B$2,Colin!$H132&lt;=$C$3),Colin!$I132,)</f>
        <v>0</v>
      </c>
      <c r="P132">
        <f>IF(Colin!$G132&lt;$B$2,Colin!$I132,0)</f>
        <v>0</v>
      </c>
      <c r="Q132">
        <f>IF(Colin!$G132&lt;$B$1,Colin!$I132,0)</f>
        <v>0</v>
      </c>
    </row>
    <row r="133" spans="12:17" x14ac:dyDescent="0.25">
      <c r="L133">
        <f>IF(AND(Colin!$G133=$B$1,Colin!$H133=$C$3),Colin!$I133,)</f>
        <v>0</v>
      </c>
      <c r="M133">
        <f>IF(AND(Colin!$G133=$B$1,Colin!$H133&lt;=$C$3),Colin!$I133,)</f>
        <v>0</v>
      </c>
      <c r="N133">
        <f>IF(AND(Colin!$G133=$B$2,Colin!$H133=$C$3),Colin!$I133,)</f>
        <v>0</v>
      </c>
      <c r="O133">
        <f>IF(AND(Colin!$G133=$B$2,Colin!$H133&lt;=$C$3),Colin!$I133,)</f>
        <v>0</v>
      </c>
      <c r="P133">
        <f>IF(Colin!$G133&lt;$B$2,Colin!$I133,0)</f>
        <v>0</v>
      </c>
      <c r="Q133">
        <f>IF(Colin!$G133&lt;$B$1,Colin!$I133,0)</f>
        <v>0</v>
      </c>
    </row>
    <row r="134" spans="12:17" x14ac:dyDescent="0.25">
      <c r="L134">
        <f>IF(AND(Colin!$G134=$B$1,Colin!$H134=$C$3),Colin!$I134,)</f>
        <v>0</v>
      </c>
      <c r="M134">
        <f>IF(AND(Colin!$G134=$B$1,Colin!$H134&lt;=$C$3),Colin!$I134,)</f>
        <v>0</v>
      </c>
      <c r="N134">
        <f>IF(AND(Colin!$G134=$B$2,Colin!$H134=$C$3),Colin!$I134,)</f>
        <v>0</v>
      </c>
      <c r="O134">
        <f>IF(AND(Colin!$G134=$B$2,Colin!$H134&lt;=$C$3),Colin!$I134,)</f>
        <v>0</v>
      </c>
      <c r="P134">
        <f>IF(Colin!$G134&lt;$B$2,Colin!$I134,0)</f>
        <v>0</v>
      </c>
      <c r="Q134">
        <f>IF(Colin!$G134&lt;$B$1,Colin!$I134,0)</f>
        <v>0</v>
      </c>
    </row>
    <row r="135" spans="12:17" x14ac:dyDescent="0.25">
      <c r="L135">
        <f>IF(AND(Colin!$G135=$B$1,Colin!$H135=$C$3),Colin!$I135,)</f>
        <v>0</v>
      </c>
      <c r="M135">
        <f>IF(AND(Colin!$G135=$B$1,Colin!$H135&lt;=$C$3),Colin!$I135,)</f>
        <v>0</v>
      </c>
      <c r="N135">
        <f>IF(AND(Colin!$G135=$B$2,Colin!$H135=$C$3),Colin!$I135,)</f>
        <v>0</v>
      </c>
      <c r="O135">
        <f>IF(AND(Colin!$G135=$B$2,Colin!$H135&lt;=$C$3),Colin!$I135,)</f>
        <v>0</v>
      </c>
      <c r="P135">
        <f>IF(Colin!$G135&lt;$B$2,Colin!$I135,0)</f>
        <v>0</v>
      </c>
      <c r="Q135">
        <f>IF(Colin!$G135&lt;$B$1,Colin!$I135,0)</f>
        <v>0</v>
      </c>
    </row>
    <row r="136" spans="12:17" x14ac:dyDescent="0.25">
      <c r="L136">
        <f>IF(AND(Colin!$G136=$B$1,Colin!$H136=$C$3),Colin!$I136,)</f>
        <v>0</v>
      </c>
      <c r="M136">
        <f>IF(AND(Colin!$G136=$B$1,Colin!$H136&lt;=$C$3),Colin!$I136,)</f>
        <v>0</v>
      </c>
      <c r="N136">
        <f>IF(AND(Colin!$G136=$B$2,Colin!$H136=$C$3),Colin!$I136,)</f>
        <v>0</v>
      </c>
      <c r="O136">
        <f>IF(AND(Colin!$G136=$B$2,Colin!$H136&lt;=$C$3),Colin!$I136,)</f>
        <v>0</v>
      </c>
      <c r="P136">
        <f>IF(Colin!$G136&lt;$B$2,Colin!$I136,0)</f>
        <v>0</v>
      </c>
      <c r="Q136">
        <f>IF(Colin!$G136&lt;$B$1,Colin!$I136,0)</f>
        <v>0</v>
      </c>
    </row>
    <row r="137" spans="12:17" x14ac:dyDescent="0.25">
      <c r="L137">
        <f>IF(AND(Colin!$G137=$B$1,Colin!$H137=$C$3),Colin!$I137,)</f>
        <v>0</v>
      </c>
      <c r="M137">
        <f>IF(AND(Colin!$G137=$B$1,Colin!$H137&lt;=$C$3),Colin!$I137,)</f>
        <v>0</v>
      </c>
      <c r="N137">
        <f>IF(AND(Colin!$G137=$B$2,Colin!$H137=$C$3),Colin!$I137,)</f>
        <v>0</v>
      </c>
      <c r="O137">
        <f>IF(AND(Colin!$G137=$B$2,Colin!$H137&lt;=$C$3),Colin!$I137,)</f>
        <v>0</v>
      </c>
      <c r="P137">
        <f>IF(Colin!$G137&lt;$B$2,Colin!$I137,0)</f>
        <v>0</v>
      </c>
      <c r="Q137">
        <f>IF(Colin!$G137&lt;$B$1,Colin!$I137,0)</f>
        <v>0</v>
      </c>
    </row>
    <row r="138" spans="12:17" x14ac:dyDescent="0.25">
      <c r="L138">
        <f>IF(AND(Colin!$G138=$B$1,Colin!$H138=$C$3),Colin!$I138,)</f>
        <v>0</v>
      </c>
      <c r="M138">
        <f>IF(AND(Colin!$G138=$B$1,Colin!$H138&lt;=$C$3),Colin!$I138,)</f>
        <v>0</v>
      </c>
      <c r="N138">
        <f>IF(AND(Colin!$G138=$B$2,Colin!$H138=$C$3),Colin!$I138,)</f>
        <v>0</v>
      </c>
      <c r="O138">
        <f>IF(AND(Colin!$G138=$B$2,Colin!$H138&lt;=$C$3),Colin!$I138,)</f>
        <v>0</v>
      </c>
      <c r="P138">
        <f>IF(Colin!$G138&lt;$B$2,Colin!$I138,0)</f>
        <v>0</v>
      </c>
      <c r="Q138">
        <f>IF(Colin!$G138&lt;$B$1,Colin!$I138,0)</f>
        <v>0</v>
      </c>
    </row>
    <row r="139" spans="12:17" x14ac:dyDescent="0.25">
      <c r="L139">
        <f>IF(AND(Colin!$G139=$B$1,Colin!$H139=$C$3),Colin!$I139,)</f>
        <v>0</v>
      </c>
      <c r="M139">
        <f>IF(AND(Colin!$G139=$B$1,Colin!$H139&lt;=$C$3),Colin!$I139,)</f>
        <v>0</v>
      </c>
      <c r="N139">
        <f>IF(AND(Colin!$G139=$B$2,Colin!$H139=$C$3),Colin!$I139,)</f>
        <v>0</v>
      </c>
      <c r="O139">
        <f>IF(AND(Colin!$G139=$B$2,Colin!$H139&lt;=$C$3),Colin!$I139,)</f>
        <v>0</v>
      </c>
      <c r="P139">
        <f>IF(Colin!$G139&lt;$B$2,Colin!$I139,0)</f>
        <v>0</v>
      </c>
      <c r="Q139">
        <f>IF(Colin!$G139&lt;$B$1,Colin!$I139,0)</f>
        <v>0</v>
      </c>
    </row>
    <row r="140" spans="12:17" x14ac:dyDescent="0.25">
      <c r="L140">
        <f>IF(AND(Colin!$G140=$B$1,Colin!$H140=$C$3),Colin!$I140,)</f>
        <v>0</v>
      </c>
      <c r="M140">
        <f>IF(AND(Colin!$G140=$B$1,Colin!$H140&lt;=$C$3),Colin!$I140,)</f>
        <v>0</v>
      </c>
      <c r="N140">
        <f>IF(AND(Colin!$G140=$B$2,Colin!$H140=$C$3),Colin!$I140,)</f>
        <v>0</v>
      </c>
      <c r="O140">
        <f>IF(AND(Colin!$G140=$B$2,Colin!$H140&lt;=$C$3),Colin!$I140,)</f>
        <v>0</v>
      </c>
      <c r="P140">
        <f>IF(Colin!$G140&lt;$B$2,Colin!$I140,0)</f>
        <v>0</v>
      </c>
      <c r="Q140">
        <f>IF(Colin!$G140&lt;$B$1,Colin!$I140,0)</f>
        <v>0</v>
      </c>
    </row>
    <row r="141" spans="12:17" x14ac:dyDescent="0.25">
      <c r="L141">
        <f>IF(AND(Colin!$G141=$B$1,Colin!$H141=$C$3),Colin!$I141,)</f>
        <v>0</v>
      </c>
      <c r="M141">
        <f>IF(AND(Colin!$G141=$B$1,Colin!$H141&lt;=$C$3),Colin!$I141,)</f>
        <v>0</v>
      </c>
      <c r="N141">
        <f>IF(AND(Colin!$G141=$B$2,Colin!$H141=$C$3),Colin!$I141,)</f>
        <v>0</v>
      </c>
      <c r="O141">
        <f>IF(AND(Colin!$G141=$B$2,Colin!$H141&lt;=$C$3),Colin!$I141,)</f>
        <v>0</v>
      </c>
      <c r="P141">
        <f>IF(Colin!$G141&lt;$B$2,Colin!$I141,0)</f>
        <v>0</v>
      </c>
      <c r="Q141">
        <f>IF(Colin!$G141&lt;$B$1,Colin!$I141,0)</f>
        <v>0</v>
      </c>
    </row>
    <row r="142" spans="12:17" x14ac:dyDescent="0.25">
      <c r="L142">
        <f>IF(AND(Colin!$G142=$B$1,Colin!$H142=$C$3),Colin!$I142,)</f>
        <v>0</v>
      </c>
      <c r="M142">
        <f>IF(AND(Colin!$G142=$B$1,Colin!$H142&lt;=$C$3),Colin!$I142,)</f>
        <v>0</v>
      </c>
      <c r="N142">
        <f>IF(AND(Colin!$G142=$B$2,Colin!$H142=$C$3),Colin!$I142,)</f>
        <v>0</v>
      </c>
      <c r="O142">
        <f>IF(AND(Colin!$G142=$B$2,Colin!$H142&lt;=$C$3),Colin!$I142,)</f>
        <v>0</v>
      </c>
      <c r="P142">
        <f>IF(Colin!$G142&lt;$B$2,Colin!$I142,0)</f>
        <v>0</v>
      </c>
      <c r="Q142">
        <f>IF(Colin!$G142&lt;$B$1,Colin!$I142,0)</f>
        <v>0</v>
      </c>
    </row>
    <row r="143" spans="12:17" x14ac:dyDescent="0.25">
      <c r="L143">
        <f>IF(AND(Colin!$G143=$B$1,Colin!$H143=$C$3),Colin!$I143,)</f>
        <v>0</v>
      </c>
      <c r="M143">
        <f>IF(AND(Colin!$G143=$B$1,Colin!$H143&lt;=$C$3),Colin!$I143,)</f>
        <v>0</v>
      </c>
      <c r="N143">
        <f>IF(AND(Colin!$G143=$B$2,Colin!$H143=$C$3),Colin!$I143,)</f>
        <v>0</v>
      </c>
      <c r="O143">
        <f>IF(AND(Colin!$G143=$B$2,Colin!$H143&lt;=$C$3),Colin!$I143,)</f>
        <v>0</v>
      </c>
      <c r="P143">
        <f>IF(Colin!$G143&lt;$B$2,Colin!$I143,0)</f>
        <v>0</v>
      </c>
      <c r="Q143">
        <f>IF(Colin!$G143&lt;$B$1,Colin!$I143,0)</f>
        <v>0</v>
      </c>
    </row>
    <row r="144" spans="12:17" x14ac:dyDescent="0.25">
      <c r="L144">
        <f>IF(AND(Colin!$G144=$B$1,Colin!$H144=$C$3),Colin!$I144,)</f>
        <v>0</v>
      </c>
      <c r="M144">
        <f>IF(AND(Colin!$G144=$B$1,Colin!$H144&lt;=$C$3),Colin!$I144,)</f>
        <v>0</v>
      </c>
      <c r="N144">
        <f>IF(AND(Colin!$G144=$B$2,Colin!$H144=$C$3),Colin!$I144,)</f>
        <v>0</v>
      </c>
      <c r="O144">
        <f>IF(AND(Colin!$G144=$B$2,Colin!$H144&lt;=$C$3),Colin!$I144,)</f>
        <v>0</v>
      </c>
      <c r="P144">
        <f>IF(Colin!$G144&lt;$B$2,Colin!$I144,0)</f>
        <v>0</v>
      </c>
      <c r="Q144">
        <f>IF(Colin!$G144&lt;$B$1,Colin!$I144,0)</f>
        <v>0</v>
      </c>
    </row>
    <row r="145" spans="12:17" x14ac:dyDescent="0.25">
      <c r="L145">
        <f>IF(AND(Colin!$G145=$B$1,Colin!$H145=$C$3),Colin!$I145,)</f>
        <v>0</v>
      </c>
      <c r="M145">
        <f>IF(AND(Colin!$G145=$B$1,Colin!$H145&lt;=$C$3),Colin!$I145,)</f>
        <v>0</v>
      </c>
      <c r="N145">
        <f>IF(AND(Colin!$G145=$B$2,Colin!$H145=$C$3),Colin!$I145,)</f>
        <v>0</v>
      </c>
      <c r="O145">
        <f>IF(AND(Colin!$G145=$B$2,Colin!$H145&lt;=$C$3),Colin!$I145,)</f>
        <v>0</v>
      </c>
      <c r="P145">
        <f>IF(Colin!$G145&lt;$B$2,Colin!$I145,0)</f>
        <v>0</v>
      </c>
      <c r="Q145">
        <f>IF(Colin!$G145&lt;$B$1,Colin!$I145,0)</f>
        <v>0</v>
      </c>
    </row>
    <row r="146" spans="12:17" x14ac:dyDescent="0.25">
      <c r="L146">
        <f>IF(AND(Colin!$G146=$B$1,Colin!$H146=$C$3),Colin!$I146,)</f>
        <v>0</v>
      </c>
      <c r="M146">
        <f>IF(AND(Colin!$G146=$B$1,Colin!$H146&lt;=$C$3),Colin!$I146,)</f>
        <v>0</v>
      </c>
      <c r="N146">
        <f>IF(AND(Colin!$G146=$B$2,Colin!$H146=$C$3),Colin!$I146,)</f>
        <v>0</v>
      </c>
      <c r="O146">
        <f>IF(AND(Colin!$G146=$B$2,Colin!$H146&lt;=$C$3),Colin!$I146,)</f>
        <v>0</v>
      </c>
      <c r="P146">
        <f>IF(Colin!$G146&lt;$B$2,Colin!$I146,0)</f>
        <v>0</v>
      </c>
      <c r="Q146">
        <f>IF(Colin!$G146&lt;$B$1,Colin!$I146,0)</f>
        <v>0</v>
      </c>
    </row>
    <row r="147" spans="12:17" x14ac:dyDescent="0.25">
      <c r="L147">
        <f>IF(AND(Colin!$G147=$B$1,Colin!$H147=$C$3),Colin!$I147,)</f>
        <v>0</v>
      </c>
      <c r="M147">
        <f>IF(AND(Colin!$G147=$B$1,Colin!$H147&lt;=$C$3),Colin!$I147,)</f>
        <v>0</v>
      </c>
      <c r="N147">
        <f>IF(AND(Colin!$G147=$B$2,Colin!$H147=$C$3),Colin!$I147,)</f>
        <v>0</v>
      </c>
      <c r="O147">
        <f>IF(AND(Colin!$G147=$B$2,Colin!$H147&lt;=$C$3),Colin!$I147,)</f>
        <v>0</v>
      </c>
      <c r="P147">
        <f>IF(Colin!$G147&lt;$B$2,Colin!$I147,0)</f>
        <v>0</v>
      </c>
      <c r="Q147">
        <f>IF(Colin!$G147&lt;$B$1,Colin!$I147,0)</f>
        <v>0</v>
      </c>
    </row>
    <row r="148" spans="12:17" x14ac:dyDescent="0.25">
      <c r="L148">
        <f>IF(AND(Colin!$G148=$B$1,Colin!$H148=$C$3),Colin!$I148,)</f>
        <v>0</v>
      </c>
      <c r="M148">
        <f>IF(AND(Colin!$G148=$B$1,Colin!$H148&lt;=$C$3),Colin!$I148,)</f>
        <v>0</v>
      </c>
      <c r="N148">
        <f>IF(AND(Colin!$G148=$B$2,Colin!$H148=$C$3),Colin!$I148,)</f>
        <v>0</v>
      </c>
      <c r="O148">
        <f>IF(AND(Colin!$G148=$B$2,Colin!$H148&lt;=$C$3),Colin!$I148,)</f>
        <v>0</v>
      </c>
      <c r="P148">
        <f>IF(Colin!$G148&lt;$B$2,Colin!$I148,0)</f>
        <v>0</v>
      </c>
      <c r="Q148">
        <f>IF(Colin!$G148&lt;$B$1,Colin!$I148,0)</f>
        <v>0</v>
      </c>
    </row>
    <row r="149" spans="12:17" x14ac:dyDescent="0.25">
      <c r="L149">
        <f>IF(AND(Colin!$G149=$B$1,Colin!$H149=$C$3),Colin!$I149,)</f>
        <v>0</v>
      </c>
      <c r="M149">
        <f>IF(AND(Colin!$G149=$B$1,Colin!$H149&lt;=$C$3),Colin!$I149,)</f>
        <v>0</v>
      </c>
      <c r="N149">
        <f>IF(AND(Colin!$G149=$B$2,Colin!$H149=$C$3),Colin!$I149,)</f>
        <v>0</v>
      </c>
      <c r="O149">
        <f>IF(AND(Colin!$G149=$B$2,Colin!$H149&lt;=$C$3),Colin!$I149,)</f>
        <v>0</v>
      </c>
      <c r="P149">
        <f>IF(Colin!$G149&lt;$B$2,Colin!$I149,0)</f>
        <v>0</v>
      </c>
      <c r="Q149">
        <f>IF(Colin!$G149&lt;$B$1,Colin!$I149,0)</f>
        <v>0</v>
      </c>
    </row>
    <row r="150" spans="12:17" x14ac:dyDescent="0.25">
      <c r="L150">
        <f>IF(AND(Colin!$G150=$B$1,Colin!$H150=$C$3),Colin!$I150,)</f>
        <v>0</v>
      </c>
      <c r="M150">
        <f>IF(AND(Colin!$G150=$B$1,Colin!$H150&lt;=$C$3),Colin!$I150,)</f>
        <v>0</v>
      </c>
      <c r="N150">
        <f>IF(AND(Colin!$G150=$B$2,Colin!$H150=$C$3),Colin!$I150,)</f>
        <v>0</v>
      </c>
      <c r="O150">
        <f>IF(AND(Colin!$G150=$B$2,Colin!$H150&lt;=$C$3),Colin!$I150,)</f>
        <v>0</v>
      </c>
      <c r="P150">
        <f>IF(Colin!$G150&lt;$B$2,Colin!$I150,0)</f>
        <v>0</v>
      </c>
      <c r="Q150">
        <f>IF(Colin!$G150&lt;$B$1,Colin!$I150,0)</f>
        <v>0</v>
      </c>
    </row>
    <row r="151" spans="12:17" x14ac:dyDescent="0.25">
      <c r="L151">
        <f>IF(AND(Colin!$G151=$B$1,Colin!$H151=$C$3),Colin!$I151,)</f>
        <v>0</v>
      </c>
      <c r="M151">
        <f>IF(AND(Colin!$G151=$B$1,Colin!$H151&lt;=$C$3),Colin!$I151,)</f>
        <v>0</v>
      </c>
      <c r="N151">
        <f>IF(AND(Colin!$G151=$B$2,Colin!$H151=$C$3),Colin!$I151,)</f>
        <v>0</v>
      </c>
      <c r="O151">
        <f>IF(AND(Colin!$G151=$B$2,Colin!$H151&lt;=$C$3),Colin!$I151,)</f>
        <v>0</v>
      </c>
      <c r="P151">
        <f>IF(Colin!$G151&lt;$B$2,Colin!$I151,0)</f>
        <v>0</v>
      </c>
      <c r="Q151">
        <f>IF(Colin!$G151&lt;$B$1,Colin!$I151,0)</f>
        <v>0</v>
      </c>
    </row>
    <row r="152" spans="12:17" x14ac:dyDescent="0.25">
      <c r="L152">
        <f>IF(AND(Colin!$G152=$B$1,Colin!$H152=$C$3),Colin!$I152,)</f>
        <v>0</v>
      </c>
      <c r="M152">
        <f>IF(AND(Colin!$G152=$B$1,Colin!$H152&lt;=$C$3),Colin!$I152,)</f>
        <v>0</v>
      </c>
      <c r="N152">
        <f>IF(AND(Colin!$G152=$B$2,Colin!$H152=$C$3),Colin!$I152,)</f>
        <v>0</v>
      </c>
      <c r="O152">
        <f>IF(AND(Colin!$G152=$B$2,Colin!$H152&lt;=$C$3),Colin!$I152,)</f>
        <v>0</v>
      </c>
      <c r="P152">
        <f>IF(Colin!$G152&lt;$B$2,Colin!$I152,0)</f>
        <v>0</v>
      </c>
      <c r="Q152">
        <f>IF(Colin!$G152&lt;$B$1,Colin!$I152,0)</f>
        <v>0</v>
      </c>
    </row>
    <row r="153" spans="12:17" x14ac:dyDescent="0.25">
      <c r="L153">
        <f>IF(AND(Colin!$G153=$B$1,Colin!$H153=$C$3),Colin!$I153,)</f>
        <v>0</v>
      </c>
      <c r="M153">
        <f>IF(AND(Colin!$G153=$B$1,Colin!$H153&lt;=$C$3),Colin!$I153,)</f>
        <v>0</v>
      </c>
      <c r="N153">
        <f>IF(AND(Colin!$G153=$B$2,Colin!$H153=$C$3),Colin!$I153,)</f>
        <v>0</v>
      </c>
      <c r="O153">
        <f>IF(AND(Colin!$G153=$B$2,Colin!$H153&lt;=$C$3),Colin!$I153,)</f>
        <v>0</v>
      </c>
      <c r="P153">
        <f>IF(Colin!$G153&lt;$B$2,Colin!$I153,0)</f>
        <v>0</v>
      </c>
      <c r="Q153">
        <f>IF(Colin!$G153&lt;$B$1,Colin!$I153,0)</f>
        <v>0</v>
      </c>
    </row>
    <row r="154" spans="12:17" x14ac:dyDescent="0.25">
      <c r="L154">
        <f>IF(AND(Colin!$G154=$B$1,Colin!$H154=$C$3),Colin!$I154,)</f>
        <v>0</v>
      </c>
      <c r="M154">
        <f>IF(AND(Colin!$G154=$B$1,Colin!$H154&lt;=$C$3),Colin!$I154,)</f>
        <v>0</v>
      </c>
      <c r="N154">
        <f>IF(AND(Colin!$G154=$B$2,Colin!$H154=$C$3),Colin!$I154,)</f>
        <v>0</v>
      </c>
      <c r="O154">
        <f>IF(AND(Colin!$G154=$B$2,Colin!$H154&lt;=$C$3),Colin!$I154,)</f>
        <v>0</v>
      </c>
      <c r="P154">
        <f>IF(Colin!$G154&lt;$B$2,Colin!$I154,0)</f>
        <v>0</v>
      </c>
      <c r="Q154">
        <f>IF(Colin!$G154&lt;$B$1,Colin!$I154,0)</f>
        <v>0</v>
      </c>
    </row>
    <row r="155" spans="12:17" x14ac:dyDescent="0.25">
      <c r="L155">
        <f>IF(AND(Colin!$G155=$B$1,Colin!$H155=$C$3),Colin!$I155,)</f>
        <v>0</v>
      </c>
      <c r="M155">
        <f>IF(AND(Colin!$G155=$B$1,Colin!$H155&lt;=$C$3),Colin!$I155,)</f>
        <v>0</v>
      </c>
      <c r="N155">
        <f>IF(AND(Colin!$G155=$B$2,Colin!$H155=$C$3),Colin!$I155,)</f>
        <v>0</v>
      </c>
      <c r="O155">
        <f>IF(AND(Colin!$G155=$B$2,Colin!$H155&lt;=$C$3),Colin!$I155,)</f>
        <v>0</v>
      </c>
      <c r="P155">
        <f>IF(Colin!$G155&lt;$B$2,Colin!$I155,0)</f>
        <v>0</v>
      </c>
      <c r="Q155">
        <f>IF(Colin!$G155&lt;$B$1,Colin!$I155,0)</f>
        <v>0</v>
      </c>
    </row>
    <row r="156" spans="12:17" x14ac:dyDescent="0.25">
      <c r="L156">
        <f>IF(AND(Colin!$G156=$B$1,Colin!$H156=$C$3),Colin!$I156,)</f>
        <v>0</v>
      </c>
      <c r="M156">
        <f>IF(AND(Colin!$G156=$B$1,Colin!$H156&lt;=$C$3),Colin!$I156,)</f>
        <v>0</v>
      </c>
      <c r="N156">
        <f>IF(AND(Colin!$G156=$B$2,Colin!$H156=$C$3),Colin!$I156,)</f>
        <v>0</v>
      </c>
      <c r="O156">
        <f>IF(AND(Colin!$G156=$B$2,Colin!$H156&lt;=$C$3),Colin!$I156,)</f>
        <v>0</v>
      </c>
      <c r="P156">
        <f>IF(Colin!$G156&lt;$B$2,Colin!$I156,0)</f>
        <v>0</v>
      </c>
      <c r="Q156">
        <f>IF(Colin!$G156&lt;$B$1,Colin!$I156,0)</f>
        <v>0</v>
      </c>
    </row>
    <row r="157" spans="12:17" x14ac:dyDescent="0.25">
      <c r="L157">
        <f>IF(AND(Colin!$G157=$B$1,Colin!$H157=$C$3),Colin!$I157,)</f>
        <v>0</v>
      </c>
      <c r="M157">
        <f>IF(AND(Colin!$G157=$B$1,Colin!$H157&lt;=$C$3),Colin!$I157,)</f>
        <v>0</v>
      </c>
      <c r="N157">
        <f>IF(AND(Colin!$G157=$B$2,Colin!$H157=$C$3),Colin!$I157,)</f>
        <v>0</v>
      </c>
      <c r="O157">
        <f>IF(AND(Colin!$G157=$B$2,Colin!$H157&lt;=$C$3),Colin!$I157,)</f>
        <v>0</v>
      </c>
      <c r="P157">
        <f>IF(Colin!$G157&lt;$B$2,Colin!$I157,0)</f>
        <v>0</v>
      </c>
      <c r="Q157">
        <f>IF(Colin!$G157&lt;$B$1,Colin!$I157,0)</f>
        <v>0</v>
      </c>
    </row>
    <row r="158" spans="12:17" x14ac:dyDescent="0.25">
      <c r="L158">
        <f>IF(AND(Colin!$G158=$B$1,Colin!$H158=$C$3),Colin!$I158,)</f>
        <v>0</v>
      </c>
      <c r="M158">
        <f>IF(AND(Colin!$G158=$B$1,Colin!$H158&lt;=$C$3),Colin!$I158,)</f>
        <v>0</v>
      </c>
      <c r="N158">
        <f>IF(AND(Colin!$G158=$B$2,Colin!$H158=$C$3),Colin!$I158,)</f>
        <v>0</v>
      </c>
      <c r="O158">
        <f>IF(AND(Colin!$G158=$B$2,Colin!$H158&lt;=$C$3),Colin!$I158,)</f>
        <v>0</v>
      </c>
      <c r="P158">
        <f>IF(Colin!$G158&lt;$B$2,Colin!$I158,0)</f>
        <v>0</v>
      </c>
      <c r="Q158">
        <f>IF(Colin!$G158&lt;$B$1,Colin!$I158,0)</f>
        <v>0</v>
      </c>
    </row>
    <row r="159" spans="12:17" x14ac:dyDescent="0.25">
      <c r="L159">
        <f>IF(AND(Colin!$G159=$B$1,Colin!$H159=$C$3),Colin!$I159,)</f>
        <v>0</v>
      </c>
      <c r="M159">
        <f>IF(AND(Colin!$G159=$B$1,Colin!$H159&lt;=$C$3),Colin!$I159,)</f>
        <v>0</v>
      </c>
      <c r="N159">
        <f>IF(AND(Colin!$G159=$B$2,Colin!$H159=$C$3),Colin!$I159,)</f>
        <v>0</v>
      </c>
      <c r="O159">
        <f>IF(AND(Colin!$G159=$B$2,Colin!$H159&lt;=$C$3),Colin!$I159,)</f>
        <v>0</v>
      </c>
      <c r="P159">
        <f>IF(Colin!$G159&lt;$B$2,Colin!$I159,0)</f>
        <v>0</v>
      </c>
      <c r="Q159">
        <f>IF(Colin!$G159&lt;$B$1,Colin!$I159,0)</f>
        <v>0</v>
      </c>
    </row>
    <row r="160" spans="12:17" x14ac:dyDescent="0.25">
      <c r="L160">
        <f>IF(AND(Colin!$G160=$B$1,Colin!$H160=$C$3),Colin!$I160,)</f>
        <v>0</v>
      </c>
      <c r="M160">
        <f>IF(AND(Colin!$G160=$B$1,Colin!$H160&lt;=$C$3),Colin!$I160,)</f>
        <v>0</v>
      </c>
      <c r="N160">
        <f>IF(AND(Colin!$G160=$B$2,Colin!$H160=$C$3),Colin!$I160,)</f>
        <v>0</v>
      </c>
      <c r="O160">
        <f>IF(AND(Colin!$G160=$B$2,Colin!$H160&lt;=$C$3),Colin!$I160,)</f>
        <v>0</v>
      </c>
      <c r="P160">
        <f>IF(Colin!$G160&lt;$B$2,Colin!$I160,0)</f>
        <v>0</v>
      </c>
      <c r="Q160">
        <f>IF(Colin!$G160&lt;$B$1,Colin!$I160,0)</f>
        <v>0</v>
      </c>
    </row>
    <row r="161" spans="12:17" x14ac:dyDescent="0.25">
      <c r="L161">
        <f>IF(AND(Colin!$G161=$B$1,Colin!$H161=$C$3),Colin!$I161,)</f>
        <v>0</v>
      </c>
      <c r="M161">
        <f>IF(AND(Colin!$G161=$B$1,Colin!$H161&lt;=$C$3),Colin!$I161,)</f>
        <v>0</v>
      </c>
      <c r="N161">
        <f>IF(AND(Colin!$G161=$B$2,Colin!$H161=$C$3),Colin!$I161,)</f>
        <v>0</v>
      </c>
      <c r="O161">
        <f>IF(AND(Colin!$G161=$B$2,Colin!$H161&lt;=$C$3),Colin!$I161,)</f>
        <v>0</v>
      </c>
      <c r="P161">
        <f>IF(Colin!$G161&lt;$B$2,Colin!$I161,0)</f>
        <v>0</v>
      </c>
      <c r="Q161">
        <f>IF(Colin!$G161&lt;$B$1,Colin!$I161,0)</f>
        <v>0</v>
      </c>
    </row>
    <row r="162" spans="12:17" x14ac:dyDescent="0.25">
      <c r="L162">
        <f>IF(AND(Colin!$G162=$B$1,Colin!$H162=$C$3),Colin!$I162,)</f>
        <v>0</v>
      </c>
      <c r="M162">
        <f>IF(AND(Colin!$G162=$B$1,Colin!$H162&lt;=$C$3),Colin!$I162,)</f>
        <v>0</v>
      </c>
      <c r="N162">
        <f>IF(AND(Colin!$G162=$B$2,Colin!$H162=$C$3),Colin!$I162,)</f>
        <v>0</v>
      </c>
      <c r="O162">
        <f>IF(AND(Colin!$G162=$B$2,Colin!$H162&lt;=$C$3),Colin!$I162,)</f>
        <v>0</v>
      </c>
      <c r="P162">
        <f>IF(Colin!$G162&lt;$B$2,Colin!$I162,0)</f>
        <v>0</v>
      </c>
      <c r="Q162">
        <f>IF(Colin!$G162&lt;$B$1,Colin!$I162,0)</f>
        <v>0</v>
      </c>
    </row>
    <row r="163" spans="12:17" x14ac:dyDescent="0.25">
      <c r="L163">
        <f>IF(AND(Colin!$G163=$B$1,Colin!$H163=$C$3),Colin!$I163,)</f>
        <v>0</v>
      </c>
      <c r="M163">
        <f>IF(AND(Colin!$G163=$B$1,Colin!$H163&lt;=$C$3),Colin!$I163,)</f>
        <v>0</v>
      </c>
      <c r="N163">
        <f>IF(AND(Colin!$G163=$B$2,Colin!$H163=$C$3),Colin!$I163,)</f>
        <v>0</v>
      </c>
      <c r="O163">
        <f>IF(AND(Colin!$G163=$B$2,Colin!$H163&lt;=$C$3),Colin!$I163,)</f>
        <v>0</v>
      </c>
      <c r="P163">
        <f>IF(Colin!$G163&lt;$B$2,Colin!$I163,0)</f>
        <v>0</v>
      </c>
      <c r="Q163">
        <f>IF(Colin!$G163&lt;$B$1,Colin!$I163,0)</f>
        <v>0</v>
      </c>
    </row>
    <row r="164" spans="12:17" x14ac:dyDescent="0.25">
      <c r="L164">
        <f>IF(AND(Colin!$G164=$B$1,Colin!$H164=$C$3),Colin!$I164,)</f>
        <v>0</v>
      </c>
      <c r="M164">
        <f>IF(AND(Colin!$G164=$B$1,Colin!$H164&lt;=$C$3),Colin!$I164,)</f>
        <v>0</v>
      </c>
      <c r="N164">
        <f>IF(AND(Colin!$G164=$B$2,Colin!$H164=$C$3),Colin!$I164,)</f>
        <v>0</v>
      </c>
      <c r="O164">
        <f>IF(AND(Colin!$G164=$B$2,Colin!$H164&lt;=$C$3),Colin!$I164,)</f>
        <v>0</v>
      </c>
      <c r="P164">
        <f>IF(Colin!$G164&lt;$B$2,Colin!$I164,0)</f>
        <v>0</v>
      </c>
      <c r="Q164">
        <f>IF(Colin!$G164&lt;$B$1,Colin!$I164,0)</f>
        <v>0</v>
      </c>
    </row>
    <row r="165" spans="12:17" x14ac:dyDescent="0.25">
      <c r="L165">
        <f>IF(AND(Colin!$G165=$B$1,Colin!$H165=$C$3),Colin!$I165,)</f>
        <v>0</v>
      </c>
      <c r="M165">
        <f>IF(AND(Colin!$G165=$B$1,Colin!$H165&lt;=$C$3),Colin!$I165,)</f>
        <v>0</v>
      </c>
      <c r="N165">
        <f>IF(AND(Colin!$G165=$B$2,Colin!$H165=$C$3),Colin!$I165,)</f>
        <v>0</v>
      </c>
      <c r="O165">
        <f>IF(AND(Colin!$G165=$B$2,Colin!$H165&lt;=$C$3),Colin!$I165,)</f>
        <v>0</v>
      </c>
      <c r="P165">
        <f>IF(Colin!$G165&lt;$B$2,Colin!$I165,0)</f>
        <v>0</v>
      </c>
      <c r="Q165">
        <f>IF(Colin!$G165&lt;$B$1,Colin!$I165,0)</f>
        <v>0</v>
      </c>
    </row>
    <row r="166" spans="12:17" x14ac:dyDescent="0.25">
      <c r="L166">
        <f>IF(AND(Colin!$G166=$B$1,Colin!$H166=$C$3),Colin!$I166,)</f>
        <v>0</v>
      </c>
      <c r="M166">
        <f>IF(AND(Colin!$G166=$B$1,Colin!$H166&lt;=$C$3),Colin!$I166,)</f>
        <v>0</v>
      </c>
      <c r="N166">
        <f>IF(AND(Colin!$G166=$B$2,Colin!$H166=$C$3),Colin!$I166,)</f>
        <v>0</v>
      </c>
      <c r="O166">
        <f>IF(AND(Colin!$G166=$B$2,Colin!$H166&lt;=$C$3),Colin!$I166,)</f>
        <v>0</v>
      </c>
      <c r="P166">
        <f>IF(Colin!$G166&lt;$B$2,Colin!$I166,0)</f>
        <v>0</v>
      </c>
      <c r="Q166">
        <f>IF(Colin!$G166&lt;$B$1,Colin!$I166,0)</f>
        <v>0</v>
      </c>
    </row>
    <row r="167" spans="12:17" x14ac:dyDescent="0.25">
      <c r="L167">
        <f>IF(AND(Colin!$G167=$B$1,Colin!$H167=$C$3),Colin!$I167,)</f>
        <v>0</v>
      </c>
      <c r="M167">
        <f>IF(AND(Colin!$G167=$B$1,Colin!$H167&lt;=$C$3),Colin!$I167,)</f>
        <v>0</v>
      </c>
      <c r="N167">
        <f>IF(AND(Colin!$G167=$B$2,Colin!$H167=$C$3),Colin!$I167,)</f>
        <v>0</v>
      </c>
      <c r="O167">
        <f>IF(AND(Colin!$G167=$B$2,Colin!$H167&lt;=$C$3),Colin!$I167,)</f>
        <v>0</v>
      </c>
      <c r="P167">
        <f>IF(Colin!$G167&lt;$B$2,Colin!$I167,0)</f>
        <v>0</v>
      </c>
      <c r="Q167">
        <f>IF(Colin!$G167&lt;$B$1,Colin!$I167,0)</f>
        <v>0</v>
      </c>
    </row>
    <row r="168" spans="12:17" x14ac:dyDescent="0.25">
      <c r="L168">
        <f>IF(AND(Colin!$G168=$B$1,Colin!$H168=$C$3),Colin!$I168,)</f>
        <v>0</v>
      </c>
      <c r="M168">
        <f>IF(AND(Colin!$G168=$B$1,Colin!$H168&lt;=$C$3),Colin!$I168,)</f>
        <v>0</v>
      </c>
      <c r="N168">
        <f>IF(AND(Colin!$G168=$B$2,Colin!$H168=$C$3),Colin!$I168,)</f>
        <v>0</v>
      </c>
      <c r="O168">
        <f>IF(AND(Colin!$G168=$B$2,Colin!$H168&lt;=$C$3),Colin!$I168,)</f>
        <v>0</v>
      </c>
      <c r="P168">
        <f>IF(Colin!$G168&lt;$B$2,Colin!$I168,0)</f>
        <v>0</v>
      </c>
      <c r="Q168">
        <f>IF(Colin!$G168&lt;$B$1,Colin!$I168,0)</f>
        <v>0</v>
      </c>
    </row>
    <row r="169" spans="12:17" x14ac:dyDescent="0.25">
      <c r="L169">
        <f>IF(AND(Colin!$G169=$B$1,Colin!$H169=$C$3),Colin!$I169,)</f>
        <v>0</v>
      </c>
      <c r="M169">
        <f>IF(AND(Colin!$G169=$B$1,Colin!$H169&lt;=$C$3),Colin!$I169,)</f>
        <v>0</v>
      </c>
      <c r="N169">
        <f>IF(AND(Colin!$G169=$B$2,Colin!$H169=$C$3),Colin!$I169,)</f>
        <v>0</v>
      </c>
      <c r="O169">
        <f>IF(AND(Colin!$G169=$B$2,Colin!$H169&lt;=$C$3),Colin!$I169,)</f>
        <v>0</v>
      </c>
      <c r="P169">
        <f>IF(Colin!$G169&lt;$B$2,Colin!$I169,0)</f>
        <v>0</v>
      </c>
      <c r="Q169">
        <f>IF(Colin!$G169&lt;$B$1,Colin!$I169,0)</f>
        <v>0</v>
      </c>
    </row>
    <row r="170" spans="12:17" x14ac:dyDescent="0.25">
      <c r="L170">
        <f>IF(AND(Colin!$G170=$B$1,Colin!$H170=$C$3),Colin!$I170,)</f>
        <v>0</v>
      </c>
      <c r="M170">
        <f>IF(AND(Colin!$G170=$B$1,Colin!$H170&lt;=$C$3),Colin!$I170,)</f>
        <v>0</v>
      </c>
      <c r="N170">
        <f>IF(AND(Colin!$G170=$B$2,Colin!$H170=$C$3),Colin!$I170,)</f>
        <v>0</v>
      </c>
      <c r="O170">
        <f>IF(AND(Colin!$G170=$B$2,Colin!$H170&lt;=$C$3),Colin!$I170,)</f>
        <v>0</v>
      </c>
      <c r="P170">
        <f>IF(Colin!$G170&lt;$B$2,Colin!$I170,0)</f>
        <v>0</v>
      </c>
      <c r="Q170">
        <f>IF(Colin!$G170&lt;$B$1,Colin!$I170,0)</f>
        <v>0</v>
      </c>
    </row>
    <row r="171" spans="12:17" x14ac:dyDescent="0.25">
      <c r="L171">
        <f>IF(AND(Colin!$G171=$B$1,Colin!$H171=$C$3),Colin!$I171,)</f>
        <v>0</v>
      </c>
      <c r="M171">
        <f>IF(AND(Colin!$G171=$B$1,Colin!$H171&lt;=$C$3),Colin!$I171,)</f>
        <v>0</v>
      </c>
      <c r="N171">
        <f>IF(AND(Colin!$G171=$B$2,Colin!$H171=$C$3),Colin!$I171,)</f>
        <v>0</v>
      </c>
      <c r="O171">
        <f>IF(AND(Colin!$G171=$B$2,Colin!$H171&lt;=$C$3),Colin!$I171,)</f>
        <v>0</v>
      </c>
      <c r="P171">
        <f>IF(Colin!$G171&lt;$B$2,Colin!$I171,0)</f>
        <v>0</v>
      </c>
      <c r="Q171">
        <f>IF(Colin!$G171&lt;$B$1,Colin!$I171,0)</f>
        <v>0</v>
      </c>
    </row>
    <row r="172" spans="12:17" x14ac:dyDescent="0.25">
      <c r="L172">
        <f>IF(AND(Colin!$G172=$B$1,Colin!$H172=$C$3),Colin!$I172,)</f>
        <v>0</v>
      </c>
      <c r="M172">
        <f>IF(AND(Colin!$G172=$B$1,Colin!$H172&lt;=$C$3),Colin!$I172,)</f>
        <v>0</v>
      </c>
      <c r="N172">
        <f>IF(AND(Colin!$G172=$B$2,Colin!$H172=$C$3),Colin!$I172,)</f>
        <v>0</v>
      </c>
      <c r="O172">
        <f>IF(AND(Colin!$G172=$B$2,Colin!$H172&lt;=$C$3),Colin!$I172,)</f>
        <v>0</v>
      </c>
      <c r="P172">
        <f>IF(Colin!$G172&lt;$B$2,Colin!$I172,0)</f>
        <v>0</v>
      </c>
      <c r="Q172">
        <f>IF(Colin!$G172&lt;$B$1,Colin!$I172,0)</f>
        <v>0</v>
      </c>
    </row>
    <row r="173" spans="12:17" x14ac:dyDescent="0.25">
      <c r="L173">
        <f>IF(AND(Colin!$G173=$B$1,Colin!$H173=$C$3),Colin!$I173,)</f>
        <v>0</v>
      </c>
      <c r="M173">
        <f>IF(AND(Colin!$G173=$B$1,Colin!$H173&lt;=$C$3),Colin!$I173,)</f>
        <v>0</v>
      </c>
      <c r="N173">
        <f>IF(AND(Colin!$G173=$B$2,Colin!$H173=$C$3),Colin!$I173,)</f>
        <v>0</v>
      </c>
      <c r="O173">
        <f>IF(AND(Colin!$G173=$B$2,Colin!$H173&lt;=$C$3),Colin!$I173,)</f>
        <v>0</v>
      </c>
      <c r="P173">
        <f>IF(Colin!$G173&lt;$B$2,Colin!$I173,0)</f>
        <v>0</v>
      </c>
      <c r="Q173">
        <f>IF(Colin!$G173&lt;$B$1,Colin!$I173,0)</f>
        <v>0</v>
      </c>
    </row>
    <row r="174" spans="12:17" x14ac:dyDescent="0.25">
      <c r="L174">
        <f>IF(AND(Colin!$G174=$B$1,Colin!$H174=$C$3),Colin!$I174,)</f>
        <v>0</v>
      </c>
      <c r="M174">
        <f>IF(AND(Colin!$G174=$B$1,Colin!$H174&lt;=$C$3),Colin!$I174,)</f>
        <v>0</v>
      </c>
      <c r="N174">
        <f>IF(AND(Colin!$G174=$B$2,Colin!$H174=$C$3),Colin!$I174,)</f>
        <v>0</v>
      </c>
      <c r="O174">
        <f>IF(AND(Colin!$G174=$B$2,Colin!$H174&lt;=$C$3),Colin!$I174,)</f>
        <v>0</v>
      </c>
      <c r="P174">
        <f>IF(Colin!$G174&lt;$B$2,Colin!$I174,0)</f>
        <v>0</v>
      </c>
      <c r="Q174">
        <f>IF(Colin!$G174&lt;$B$1,Colin!$I174,0)</f>
        <v>0</v>
      </c>
    </row>
    <row r="175" spans="12:17" x14ac:dyDescent="0.25">
      <c r="L175">
        <f>IF(AND(Colin!$G175=$B$1,Colin!$H175=$C$3),Colin!$I175,)</f>
        <v>0</v>
      </c>
      <c r="M175">
        <f>IF(AND(Colin!$G175=$B$1,Colin!$H175&lt;=$C$3),Colin!$I175,)</f>
        <v>0</v>
      </c>
      <c r="N175">
        <f>IF(AND(Colin!$G175=$B$2,Colin!$H175=$C$3),Colin!$I175,)</f>
        <v>0</v>
      </c>
      <c r="O175">
        <f>IF(AND(Colin!$G175=$B$2,Colin!$H175&lt;=$C$3),Colin!$I175,)</f>
        <v>0</v>
      </c>
      <c r="P175">
        <f>IF(Colin!$G175&lt;$B$2,Colin!$I175,0)</f>
        <v>0</v>
      </c>
      <c r="Q175">
        <f>IF(Colin!$G175&lt;$B$1,Colin!$I175,0)</f>
        <v>0</v>
      </c>
    </row>
    <row r="176" spans="12:17" x14ac:dyDescent="0.25">
      <c r="L176">
        <f>IF(AND(Colin!$G176=$B$1,Colin!$H176=$C$3),Colin!$I176,)</f>
        <v>0</v>
      </c>
      <c r="M176">
        <f>IF(AND(Colin!$G176=$B$1,Colin!$H176&lt;=$C$3),Colin!$I176,)</f>
        <v>0</v>
      </c>
      <c r="N176">
        <f>IF(AND(Colin!$G176=$B$2,Colin!$H176=$C$3),Colin!$I176,)</f>
        <v>0</v>
      </c>
      <c r="O176">
        <f>IF(AND(Colin!$G176=$B$2,Colin!$H176&lt;=$C$3),Colin!$I176,)</f>
        <v>0</v>
      </c>
      <c r="P176">
        <f>IF(Colin!$G176&lt;$B$2,Colin!$I176,0)</f>
        <v>0</v>
      </c>
      <c r="Q176">
        <f>IF(Colin!$G176&lt;$B$1,Colin!$I176,0)</f>
        <v>0</v>
      </c>
    </row>
    <row r="177" spans="12:17" x14ac:dyDescent="0.25">
      <c r="L177">
        <f>IF(AND(Colin!$G177=$B$1,Colin!$H177=$C$3),Colin!$I177,)</f>
        <v>0</v>
      </c>
      <c r="M177">
        <f>IF(AND(Colin!$G177=$B$1,Colin!$H177&lt;=$C$3),Colin!$I177,)</f>
        <v>0</v>
      </c>
      <c r="N177">
        <f>IF(AND(Colin!$G177=$B$2,Colin!$H177=$C$3),Colin!$I177,)</f>
        <v>0</v>
      </c>
      <c r="O177">
        <f>IF(AND(Colin!$G177=$B$2,Colin!$H177&lt;=$C$3),Colin!$I177,)</f>
        <v>0</v>
      </c>
      <c r="P177">
        <f>IF(Colin!$G177&lt;$B$2,Colin!$I177,0)</f>
        <v>0</v>
      </c>
      <c r="Q177">
        <f>IF(Colin!$G177&lt;$B$1,Colin!$I177,0)</f>
        <v>0</v>
      </c>
    </row>
    <row r="178" spans="12:17" x14ac:dyDescent="0.25">
      <c r="L178">
        <f>IF(AND(Colin!$G178=$B$1,Colin!$H178=$C$3),Colin!$I178,)</f>
        <v>0</v>
      </c>
      <c r="M178">
        <f>IF(AND(Colin!$G178=$B$1,Colin!$H178&lt;=$C$3),Colin!$I178,)</f>
        <v>0</v>
      </c>
      <c r="N178">
        <f>IF(AND(Colin!$G178=$B$2,Colin!$H178=$C$3),Colin!$I178,)</f>
        <v>0</v>
      </c>
      <c r="O178">
        <f>IF(AND(Colin!$G178=$B$2,Colin!$H178&lt;=$C$3),Colin!$I178,)</f>
        <v>0</v>
      </c>
      <c r="P178">
        <f>IF(Colin!$G178&lt;$B$2,Colin!$I178,0)</f>
        <v>0</v>
      </c>
      <c r="Q178">
        <f>IF(Colin!$G178&lt;$B$1,Colin!$I178,0)</f>
        <v>0</v>
      </c>
    </row>
    <row r="179" spans="12:17" x14ac:dyDescent="0.25">
      <c r="L179">
        <f>IF(AND(Colin!$G179=$B$1,Colin!$H179=$C$3),Colin!$I179,)</f>
        <v>0</v>
      </c>
      <c r="M179">
        <f>IF(AND(Colin!$G179=$B$1,Colin!$H179&lt;=$C$3),Colin!$I179,)</f>
        <v>0</v>
      </c>
      <c r="N179">
        <f>IF(AND(Colin!$G179=$B$2,Colin!$H179=$C$3),Colin!$I179,)</f>
        <v>0</v>
      </c>
      <c r="O179">
        <f>IF(AND(Colin!$G179=$B$2,Colin!$H179&lt;=$C$3),Colin!$I179,)</f>
        <v>0</v>
      </c>
      <c r="P179">
        <f>IF(Colin!$G179&lt;$B$2,Colin!$I179,0)</f>
        <v>0</v>
      </c>
      <c r="Q179">
        <f>IF(Colin!$G179&lt;$B$1,Colin!$I179,0)</f>
        <v>0</v>
      </c>
    </row>
    <row r="180" spans="12:17" x14ac:dyDescent="0.25">
      <c r="L180">
        <f>IF(AND(Colin!$G180=$B$1,Colin!$H180=$C$3),Colin!$I180,)</f>
        <v>0</v>
      </c>
      <c r="M180">
        <f>IF(AND(Colin!$G180=$B$1,Colin!$H180&lt;=$C$3),Colin!$I180,)</f>
        <v>0</v>
      </c>
      <c r="N180">
        <f>IF(AND(Colin!$G180=$B$2,Colin!$H180=$C$3),Colin!$I180,)</f>
        <v>0</v>
      </c>
      <c r="O180">
        <f>IF(AND(Colin!$G180=$B$2,Colin!$H180&lt;=$C$3),Colin!$I180,)</f>
        <v>0</v>
      </c>
      <c r="P180">
        <f>IF(Colin!$G180&lt;$B$2,Colin!$I180,0)</f>
        <v>0</v>
      </c>
      <c r="Q180">
        <f>IF(Colin!$G180&lt;$B$1,Colin!$I180,0)</f>
        <v>0</v>
      </c>
    </row>
    <row r="181" spans="12:17" x14ac:dyDescent="0.25">
      <c r="L181">
        <f>IF(AND(Colin!$G181=$B$1,Colin!$H181=$C$3),Colin!$I181,)</f>
        <v>0</v>
      </c>
      <c r="M181">
        <f>IF(AND(Colin!$G181=$B$1,Colin!$H181&lt;=$C$3),Colin!$I181,)</f>
        <v>0</v>
      </c>
      <c r="N181">
        <f>IF(AND(Colin!$G181=$B$2,Colin!$H181=$C$3),Colin!$I181,)</f>
        <v>0</v>
      </c>
      <c r="O181">
        <f>IF(AND(Colin!$G181=$B$2,Colin!$H181&lt;=$C$3),Colin!$I181,)</f>
        <v>0</v>
      </c>
      <c r="P181">
        <f>IF(Colin!$G181&lt;$B$2,Colin!$I181,0)</f>
        <v>0</v>
      </c>
      <c r="Q181">
        <f>IF(Colin!$G181&lt;$B$1,Colin!$I181,0)</f>
        <v>0</v>
      </c>
    </row>
    <row r="182" spans="12:17" x14ac:dyDescent="0.25">
      <c r="L182">
        <f>IF(AND(Colin!$G182=$B$1,Colin!$H182=$C$3),Colin!$I182,)</f>
        <v>0</v>
      </c>
      <c r="M182">
        <f>IF(AND(Colin!$G182=$B$1,Colin!$H182&lt;=$C$3),Colin!$I182,)</f>
        <v>0</v>
      </c>
      <c r="N182">
        <f>IF(AND(Colin!$G182=$B$2,Colin!$H182=$C$3),Colin!$I182,)</f>
        <v>0</v>
      </c>
      <c r="O182">
        <f>IF(AND(Colin!$G182=$B$2,Colin!$H182&lt;=$C$3),Colin!$I182,)</f>
        <v>0</v>
      </c>
      <c r="P182">
        <f>IF(Colin!$G182&lt;$B$2,Colin!$I182,0)</f>
        <v>0</v>
      </c>
      <c r="Q182">
        <f>IF(Colin!$G182&lt;$B$1,Colin!$I182,0)</f>
        <v>0</v>
      </c>
    </row>
    <row r="183" spans="12:17" x14ac:dyDescent="0.25">
      <c r="L183">
        <f>IF(AND(Colin!$G183=$B$1,Colin!$H183=$C$3),Colin!$I183,)</f>
        <v>0</v>
      </c>
      <c r="M183">
        <f>IF(AND(Colin!$G183=$B$1,Colin!$H183&lt;=$C$3),Colin!$I183,)</f>
        <v>0</v>
      </c>
      <c r="N183">
        <f>IF(AND(Colin!$G183=$B$2,Colin!$H183=$C$3),Colin!$I183,)</f>
        <v>0</v>
      </c>
      <c r="O183">
        <f>IF(AND(Colin!$G183=$B$2,Colin!$H183&lt;=$C$3),Colin!$I183,)</f>
        <v>0</v>
      </c>
      <c r="P183">
        <f>IF(Colin!$G183&lt;$B$2,Colin!$I183,0)</f>
        <v>0</v>
      </c>
      <c r="Q183">
        <f>IF(Colin!$G183&lt;$B$1,Colin!$I183,0)</f>
        <v>0</v>
      </c>
    </row>
    <row r="184" spans="12:17" x14ac:dyDescent="0.25">
      <c r="L184">
        <f>IF(AND(Colin!$G184=$B$1,Colin!$H184=$C$3),Colin!$I184,)</f>
        <v>0</v>
      </c>
      <c r="M184">
        <f>IF(AND(Colin!$G184=$B$1,Colin!$H184&lt;=$C$3),Colin!$I184,)</f>
        <v>0</v>
      </c>
      <c r="N184">
        <f>IF(AND(Colin!$G184=$B$2,Colin!$H184=$C$3),Colin!$I184,)</f>
        <v>0</v>
      </c>
      <c r="O184">
        <f>IF(AND(Colin!$G184=$B$2,Colin!$H184&lt;=$C$3),Colin!$I184,)</f>
        <v>0</v>
      </c>
      <c r="P184">
        <f>IF(Colin!$G184&lt;$B$2,Colin!$I184,0)</f>
        <v>0</v>
      </c>
      <c r="Q184">
        <f>IF(Colin!$G184&lt;$B$1,Colin!$I184,0)</f>
        <v>0</v>
      </c>
    </row>
    <row r="185" spans="12:17" x14ac:dyDescent="0.25">
      <c r="L185">
        <f>IF(AND(Colin!$G185=$B$1,Colin!$H185=$C$3),Colin!$I185,)</f>
        <v>0</v>
      </c>
      <c r="M185">
        <f>IF(AND(Colin!$G185=$B$1,Colin!$H185&lt;=$C$3),Colin!$I185,)</f>
        <v>0</v>
      </c>
      <c r="N185">
        <f>IF(AND(Colin!$G185=$B$2,Colin!$H185=$C$3),Colin!$I185,)</f>
        <v>0</v>
      </c>
      <c r="O185">
        <f>IF(AND(Colin!$G185=$B$2,Colin!$H185&lt;=$C$3),Colin!$I185,)</f>
        <v>0</v>
      </c>
      <c r="P185">
        <f>IF(Colin!$G185&lt;$B$2,Colin!$I185,0)</f>
        <v>0</v>
      </c>
      <c r="Q185">
        <f>IF(Colin!$G185&lt;$B$1,Colin!$I185,0)</f>
        <v>0</v>
      </c>
    </row>
    <row r="186" spans="12:17" x14ac:dyDescent="0.25">
      <c r="L186">
        <f>IF(AND(Colin!$G186=$B$1,Colin!$H186=$C$3),Colin!$I186,)</f>
        <v>0</v>
      </c>
      <c r="M186">
        <f>IF(AND(Colin!$G186=$B$1,Colin!$H186&lt;=$C$3),Colin!$I186,)</f>
        <v>0</v>
      </c>
      <c r="N186">
        <f>IF(AND(Colin!$G186=$B$2,Colin!$H186=$C$3),Colin!$I186,)</f>
        <v>0</v>
      </c>
      <c r="O186">
        <f>IF(AND(Colin!$G186=$B$2,Colin!$H186&lt;=$C$3),Colin!$I186,)</f>
        <v>0</v>
      </c>
      <c r="P186">
        <f>IF(Colin!$G186&lt;$B$2,Colin!$I186,0)</f>
        <v>0</v>
      </c>
      <c r="Q186">
        <f>IF(Colin!$G186&lt;$B$1,Colin!$I186,0)</f>
        <v>0</v>
      </c>
    </row>
    <row r="187" spans="12:17" x14ac:dyDescent="0.25">
      <c r="L187">
        <f>IF(AND(Colin!$G187=$B$1,Colin!$H187=$C$3),Colin!$I187,)</f>
        <v>0</v>
      </c>
      <c r="M187">
        <f>IF(AND(Colin!$G187=$B$1,Colin!$H187&lt;=$C$3),Colin!$I187,)</f>
        <v>0</v>
      </c>
      <c r="N187">
        <f>IF(AND(Colin!$G187=$B$2,Colin!$H187=$C$3),Colin!$I187,)</f>
        <v>0</v>
      </c>
      <c r="O187">
        <f>IF(AND(Colin!$G187=$B$2,Colin!$H187&lt;=$C$3),Colin!$I187,)</f>
        <v>0</v>
      </c>
      <c r="P187">
        <f>IF(Colin!$G187&lt;$B$2,Colin!$I187,0)</f>
        <v>0</v>
      </c>
      <c r="Q187">
        <f>IF(Colin!$G187&lt;$B$1,Colin!$I187,0)</f>
        <v>0</v>
      </c>
    </row>
    <row r="188" spans="12:17" x14ac:dyDescent="0.25">
      <c r="L188">
        <f>IF(AND(Colin!$G188=$B$1,Colin!$H188=$C$3),Colin!$I188,)</f>
        <v>0</v>
      </c>
      <c r="M188">
        <f>IF(AND(Colin!$G188=$B$1,Colin!$H188&lt;=$C$3),Colin!$I188,)</f>
        <v>0</v>
      </c>
      <c r="N188">
        <f>IF(AND(Colin!$G188=$B$2,Colin!$H188=$C$3),Colin!$I188,)</f>
        <v>0</v>
      </c>
      <c r="O188">
        <f>IF(AND(Colin!$G188=$B$2,Colin!$H188&lt;=$C$3),Colin!$I188,)</f>
        <v>0</v>
      </c>
      <c r="P188">
        <f>IF(Colin!$G188&lt;$B$2,Colin!$I188,0)</f>
        <v>0</v>
      </c>
      <c r="Q188">
        <f>IF(Colin!$G188&lt;$B$1,Colin!$I188,0)</f>
        <v>0</v>
      </c>
    </row>
    <row r="189" spans="12:17" x14ac:dyDescent="0.25">
      <c r="L189">
        <f>IF(AND(Colin!$G189=$B$1,Colin!$H189=$C$3),Colin!$I189,)</f>
        <v>0</v>
      </c>
      <c r="M189">
        <f>IF(AND(Colin!$G189=$B$1,Colin!$H189&lt;=$C$3),Colin!$I189,)</f>
        <v>0</v>
      </c>
      <c r="N189">
        <f>IF(AND(Colin!$G189=$B$2,Colin!$H189=$C$3),Colin!$I189,)</f>
        <v>0</v>
      </c>
      <c r="O189">
        <f>IF(AND(Colin!$G189=$B$2,Colin!$H189&lt;=$C$3),Colin!$I189,)</f>
        <v>0</v>
      </c>
      <c r="P189">
        <f>IF(Colin!$G189&lt;$B$2,Colin!$I189,0)</f>
        <v>0</v>
      </c>
      <c r="Q189">
        <f>IF(Colin!$G189&lt;$B$1,Colin!$I189,0)</f>
        <v>0</v>
      </c>
    </row>
    <row r="190" spans="12:17" x14ac:dyDescent="0.25">
      <c r="L190">
        <f>IF(AND(Colin!$G190=$B$1,Colin!$H190=$C$3),Colin!$I190,)</f>
        <v>0</v>
      </c>
      <c r="M190">
        <f>IF(AND(Colin!$G190=$B$1,Colin!$H190&lt;=$C$3),Colin!$I190,)</f>
        <v>0</v>
      </c>
      <c r="N190">
        <f>IF(AND(Colin!$G190=$B$2,Colin!$H190=$C$3),Colin!$I190,)</f>
        <v>0</v>
      </c>
      <c r="O190">
        <f>IF(AND(Colin!$G190=$B$2,Colin!$H190&lt;=$C$3),Colin!$I190,)</f>
        <v>0</v>
      </c>
      <c r="P190">
        <f>IF(Colin!$G190&lt;$B$2,Colin!$I190,0)</f>
        <v>0</v>
      </c>
      <c r="Q190">
        <f>IF(Colin!$G190&lt;$B$1,Colin!$I190,0)</f>
        <v>0</v>
      </c>
    </row>
    <row r="191" spans="12:17" x14ac:dyDescent="0.25">
      <c r="L191">
        <f>IF(AND(Colin!$G191=$B$1,Colin!$H191=$C$3),Colin!$I191,)</f>
        <v>0</v>
      </c>
      <c r="M191">
        <f>IF(AND(Colin!$G191=$B$1,Colin!$H191&lt;=$C$3),Colin!$I191,)</f>
        <v>0</v>
      </c>
      <c r="N191">
        <f>IF(AND(Colin!$G191=$B$2,Colin!$H191=$C$3),Colin!$I191,)</f>
        <v>0</v>
      </c>
      <c r="O191">
        <f>IF(AND(Colin!$G191=$B$2,Colin!$H191&lt;=$C$3),Colin!$I191,)</f>
        <v>0</v>
      </c>
      <c r="P191">
        <f>IF(Colin!$G191&lt;$B$2,Colin!$I191,0)</f>
        <v>0</v>
      </c>
      <c r="Q191">
        <f>IF(Colin!$G191&lt;$B$1,Colin!$I191,0)</f>
        <v>0</v>
      </c>
    </row>
    <row r="192" spans="12:17" x14ac:dyDescent="0.25">
      <c r="L192">
        <f>IF(AND(Colin!$G192=$B$1,Colin!$H192=$C$3),Colin!$I192,)</f>
        <v>0</v>
      </c>
      <c r="M192">
        <f>IF(AND(Colin!$G192=$B$1,Colin!$H192&lt;=$C$3),Colin!$I192,)</f>
        <v>0</v>
      </c>
      <c r="N192">
        <f>IF(AND(Colin!$G192=$B$2,Colin!$H192=$C$3),Colin!$I192,)</f>
        <v>0</v>
      </c>
      <c r="O192">
        <f>IF(AND(Colin!$G192=$B$2,Colin!$H192&lt;=$C$3),Colin!$I192,)</f>
        <v>0</v>
      </c>
      <c r="P192">
        <f>IF(Colin!$G192&lt;$B$2,Colin!$I192,0)</f>
        <v>0</v>
      </c>
      <c r="Q192">
        <f>IF(Colin!$G192&lt;$B$1,Colin!$I192,0)</f>
        <v>0</v>
      </c>
    </row>
    <row r="193" spans="12:17" x14ac:dyDescent="0.25">
      <c r="L193">
        <f>IF(AND(Colin!$G193=$B$1,Colin!$H193=$C$3),Colin!$I193,)</f>
        <v>0</v>
      </c>
      <c r="M193">
        <f>IF(AND(Colin!$G193=$B$1,Colin!$H193&lt;=$C$3),Colin!$I193,)</f>
        <v>0</v>
      </c>
      <c r="N193">
        <f>IF(AND(Colin!$G193=$B$2,Colin!$H193=$C$3),Colin!$I193,)</f>
        <v>0</v>
      </c>
      <c r="O193">
        <f>IF(AND(Colin!$G193=$B$2,Colin!$H193&lt;=$C$3),Colin!$I193,)</f>
        <v>0</v>
      </c>
      <c r="P193">
        <f>IF(Colin!$G193&lt;$B$2,Colin!$I193,0)</f>
        <v>0</v>
      </c>
      <c r="Q193">
        <f>IF(Colin!$G193&lt;$B$1,Colin!$I193,0)</f>
        <v>0</v>
      </c>
    </row>
    <row r="194" spans="12:17" x14ac:dyDescent="0.25">
      <c r="L194">
        <f>IF(AND(Colin!$G194=$B$1,Colin!$H194=$C$3),Colin!$I194,)</f>
        <v>0</v>
      </c>
      <c r="M194">
        <f>IF(AND(Colin!$G194=$B$1,Colin!$H194&lt;=$C$3),Colin!$I194,)</f>
        <v>0</v>
      </c>
      <c r="N194">
        <f>IF(AND(Colin!$G194=$B$2,Colin!$H194=$C$3),Colin!$I194,)</f>
        <v>0</v>
      </c>
      <c r="O194">
        <f>IF(AND(Colin!$G194=$B$2,Colin!$H194&lt;=$C$3),Colin!$I194,)</f>
        <v>0</v>
      </c>
      <c r="P194">
        <f>IF(Colin!$G194&lt;$B$2,Colin!$I194,0)</f>
        <v>0</v>
      </c>
      <c r="Q194">
        <f>IF(Colin!$G194&lt;$B$1,Colin!$I194,0)</f>
        <v>0</v>
      </c>
    </row>
    <row r="195" spans="12:17" x14ac:dyDescent="0.25">
      <c r="L195">
        <f>IF(AND(Colin!$G195=$B$1,Colin!$H195=$C$3),Colin!$I195,)</f>
        <v>0</v>
      </c>
      <c r="M195">
        <f>IF(AND(Colin!$G195=$B$1,Colin!$H195&lt;=$C$3),Colin!$I195,)</f>
        <v>0</v>
      </c>
      <c r="N195">
        <f>IF(AND(Colin!$G195=$B$2,Colin!$H195=$C$3),Colin!$I195,)</f>
        <v>0</v>
      </c>
      <c r="O195">
        <f>IF(AND(Colin!$G195=$B$2,Colin!$H195&lt;=$C$3),Colin!$I195,)</f>
        <v>0</v>
      </c>
      <c r="P195">
        <f>IF(Colin!$G195&lt;$B$2,Colin!$I195,0)</f>
        <v>0</v>
      </c>
      <c r="Q195">
        <f>IF(Colin!$G195&lt;$B$1,Colin!$I195,0)</f>
        <v>0</v>
      </c>
    </row>
    <row r="196" spans="12:17" x14ac:dyDescent="0.25">
      <c r="L196">
        <f>IF(AND(Colin!$G196=$B$1,Colin!$H196=$C$3),Colin!$I196,)</f>
        <v>0</v>
      </c>
      <c r="M196">
        <f>IF(AND(Colin!$G196=$B$1,Colin!$H196&lt;=$C$3),Colin!$I196,)</f>
        <v>0</v>
      </c>
      <c r="N196">
        <f>IF(AND(Colin!$G196=$B$2,Colin!$H196=$C$3),Colin!$I196,)</f>
        <v>0</v>
      </c>
      <c r="O196">
        <f>IF(AND(Colin!$G196=$B$2,Colin!$H196&lt;=$C$3),Colin!$I196,)</f>
        <v>0</v>
      </c>
      <c r="P196">
        <f>IF(Colin!$G196&lt;$B$2,Colin!$I196,0)</f>
        <v>0</v>
      </c>
      <c r="Q196">
        <f>IF(Colin!$G196&lt;$B$1,Colin!$I196,0)</f>
        <v>0</v>
      </c>
    </row>
    <row r="197" spans="12:17" x14ac:dyDescent="0.25">
      <c r="L197">
        <f>IF(AND(Colin!$G197=$B$1,Colin!$H197=$C$3),Colin!$I197,)</f>
        <v>0</v>
      </c>
      <c r="M197">
        <f>IF(AND(Colin!$G197=$B$1,Colin!$H197&lt;=$C$3),Colin!$I197,)</f>
        <v>0</v>
      </c>
      <c r="N197">
        <f>IF(AND(Colin!$G197=$B$2,Colin!$H197=$C$3),Colin!$I197,)</f>
        <v>0</v>
      </c>
      <c r="O197">
        <f>IF(AND(Colin!$G197=$B$2,Colin!$H197&lt;=$C$3),Colin!$I197,)</f>
        <v>0</v>
      </c>
      <c r="P197">
        <f>IF(Colin!$G197&lt;$B$2,Colin!$I197,0)</f>
        <v>0</v>
      </c>
      <c r="Q197">
        <f>IF(Colin!$G197&lt;$B$1,Colin!$I197,0)</f>
        <v>0</v>
      </c>
    </row>
    <row r="198" spans="12:17" x14ac:dyDescent="0.25">
      <c r="L198">
        <f>IF(AND(Colin!$G198=$B$1,Colin!$H198=$C$3),Colin!$I198,)</f>
        <v>0</v>
      </c>
      <c r="M198">
        <f>IF(AND(Colin!$G198=$B$1,Colin!$H198&lt;=$C$3),Colin!$I198,)</f>
        <v>0</v>
      </c>
      <c r="N198">
        <f>IF(AND(Colin!$G198=$B$2,Colin!$H198=$C$3),Colin!$I198,)</f>
        <v>0</v>
      </c>
      <c r="O198">
        <f>IF(AND(Colin!$G198=$B$2,Colin!$H198&lt;=$C$3),Colin!$I198,)</f>
        <v>0</v>
      </c>
      <c r="P198">
        <f>IF(Colin!$G198&lt;$B$2,Colin!$I198,0)</f>
        <v>0</v>
      </c>
      <c r="Q198">
        <f>IF(Colin!$G198&lt;$B$1,Colin!$I198,0)</f>
        <v>0</v>
      </c>
    </row>
    <row r="199" spans="12:17" x14ac:dyDescent="0.25">
      <c r="L199">
        <f>IF(AND(Colin!$G199=$B$1,Colin!$H199=$C$3),Colin!$I199,)</f>
        <v>0</v>
      </c>
      <c r="M199">
        <f>IF(AND(Colin!$G199=$B$1,Colin!$H199&lt;=$C$3),Colin!$I199,)</f>
        <v>0</v>
      </c>
      <c r="N199">
        <f>IF(AND(Colin!$G199=$B$2,Colin!$H199=$C$3),Colin!$I199,)</f>
        <v>0</v>
      </c>
      <c r="O199">
        <f>IF(AND(Colin!$G199=$B$2,Colin!$H199&lt;=$C$3),Colin!$I199,)</f>
        <v>0</v>
      </c>
      <c r="P199">
        <f>IF(Colin!$G199&lt;$B$2,Colin!$I199,0)</f>
        <v>0</v>
      </c>
      <c r="Q199">
        <f>IF(Colin!$G199&lt;$B$1,Colin!$I199,0)</f>
        <v>0</v>
      </c>
    </row>
    <row r="200" spans="12:17" x14ac:dyDescent="0.25">
      <c r="L200">
        <f>IF(AND(Colin!$G200=$B$1,Colin!$H200=$C$3),Colin!$I200,)</f>
        <v>0</v>
      </c>
      <c r="M200">
        <f>IF(AND(Colin!$G200=$B$1,Colin!$H200&lt;=$C$3),Colin!$I200,)</f>
        <v>0</v>
      </c>
      <c r="N200">
        <f>IF(AND(Colin!$G200=$B$2,Colin!$H200=$C$3),Colin!$I200,)</f>
        <v>0</v>
      </c>
      <c r="O200">
        <f>IF(AND(Colin!$G200=$B$2,Colin!$H200&lt;=$C$3),Colin!$I200,)</f>
        <v>0</v>
      </c>
      <c r="P200">
        <f>IF(Colin!$G200&lt;$B$2,Colin!$I200,0)</f>
        <v>0</v>
      </c>
      <c r="Q200">
        <f>IF(Colin!$G200&lt;$B$1,Colin!$I200,0)</f>
        <v>0</v>
      </c>
    </row>
    <row r="201" spans="12:17" x14ac:dyDescent="0.25">
      <c r="L201">
        <f>IF(AND(Colin!$G201=$B$1,Colin!$H201=$C$3),Colin!$I201,)</f>
        <v>0</v>
      </c>
      <c r="M201">
        <f>IF(AND(Colin!$G201=$B$1,Colin!$H201&lt;=$C$3),Colin!$I201,)</f>
        <v>0</v>
      </c>
      <c r="N201">
        <f>IF(AND(Colin!$G201=$B$2,Colin!$H201=$C$3),Colin!$I201,)</f>
        <v>0</v>
      </c>
      <c r="O201">
        <f>IF(AND(Colin!$G201=$B$2,Colin!$H201&lt;=$C$3),Colin!$I201,)</f>
        <v>0</v>
      </c>
      <c r="P201">
        <f>IF(Colin!$G201&lt;$B$2,Colin!$I201,0)</f>
        <v>0</v>
      </c>
      <c r="Q201">
        <f>IF(Colin!$G201&lt;$B$1,Colin!$I201,0)</f>
        <v>0</v>
      </c>
    </row>
    <row r="202" spans="12:17" x14ac:dyDescent="0.25">
      <c r="L202">
        <f>IF(AND(Colin!$G202=$B$1,Colin!$H202=$C$3),Colin!$I202,)</f>
        <v>0</v>
      </c>
      <c r="M202">
        <f>IF(AND(Colin!$G202=$B$1,Colin!$H202&lt;=$C$3),Colin!$I202,)</f>
        <v>0</v>
      </c>
      <c r="N202">
        <f>IF(AND(Colin!$G202=$B$2,Colin!$H202=$C$3),Colin!$I202,)</f>
        <v>0</v>
      </c>
      <c r="O202">
        <f>IF(AND(Colin!$G202=$B$2,Colin!$H202&lt;=$C$3),Colin!$I202,)</f>
        <v>0</v>
      </c>
      <c r="P202">
        <f>IF(Colin!$G202&lt;$B$2,Colin!$I202,0)</f>
        <v>0</v>
      </c>
      <c r="Q202">
        <f>IF(Colin!$G202&lt;$B$1,Colin!$I202,0)</f>
        <v>0</v>
      </c>
    </row>
    <row r="203" spans="12:17" x14ac:dyDescent="0.25">
      <c r="L203">
        <f>IF(AND(Colin!$G203=$B$1,Colin!$H203=$C$3),Colin!$I203,)</f>
        <v>0</v>
      </c>
      <c r="M203">
        <f>IF(AND(Colin!$G203=$B$1,Colin!$H203&lt;=$C$3),Colin!$I203,)</f>
        <v>0</v>
      </c>
      <c r="N203">
        <f>IF(AND(Colin!$G203=$B$2,Colin!$H203=$C$3),Colin!$I203,)</f>
        <v>0</v>
      </c>
      <c r="O203">
        <f>IF(AND(Colin!$G203=$B$2,Colin!$H203&lt;=$C$3),Colin!$I203,)</f>
        <v>0</v>
      </c>
      <c r="P203">
        <f>IF(Colin!$G203&lt;$B$2,Colin!$I203,0)</f>
        <v>0</v>
      </c>
      <c r="Q203">
        <f>IF(Colin!$G203&lt;$B$1,Colin!$I203,0)</f>
        <v>0</v>
      </c>
    </row>
    <row r="204" spans="12:17" x14ac:dyDescent="0.25">
      <c r="L204">
        <f>IF(AND(Colin!$G204=$B$1,Colin!$H204=$C$3),Colin!$I204,)</f>
        <v>0</v>
      </c>
      <c r="M204">
        <f>IF(AND(Colin!$G204=$B$1,Colin!$H204&lt;=$C$3),Colin!$I204,)</f>
        <v>0</v>
      </c>
      <c r="N204">
        <f>IF(AND(Colin!$G204=$B$2,Colin!$H204=$C$3),Colin!$I204,)</f>
        <v>0</v>
      </c>
      <c r="O204">
        <f>IF(AND(Colin!$G204=$B$2,Colin!$H204&lt;=$C$3),Colin!$I204,)</f>
        <v>0</v>
      </c>
      <c r="P204">
        <f>IF(Colin!$G204&lt;$B$2,Colin!$I204,0)</f>
        <v>0</v>
      </c>
      <c r="Q204">
        <f>IF(Colin!$G204&lt;$B$1,Colin!$I204,0)</f>
        <v>0</v>
      </c>
    </row>
    <row r="205" spans="12:17" x14ac:dyDescent="0.25">
      <c r="L205">
        <f>IF(AND(Colin!$G205=$B$1,Colin!$H205=$C$3),Colin!$I205,)</f>
        <v>0</v>
      </c>
      <c r="M205">
        <f>IF(AND(Colin!$G205=$B$1,Colin!$H205&lt;=$C$3),Colin!$I205,)</f>
        <v>0</v>
      </c>
      <c r="N205">
        <f>IF(AND(Colin!$G205=$B$2,Colin!$H205=$C$3),Colin!$I205,)</f>
        <v>0</v>
      </c>
      <c r="O205">
        <f>IF(AND(Colin!$G205=$B$2,Colin!$H205&lt;=$C$3),Colin!$I205,)</f>
        <v>0</v>
      </c>
      <c r="P205">
        <f>IF(Colin!$G205&lt;$B$2,Colin!$I205,0)</f>
        <v>0</v>
      </c>
      <c r="Q205">
        <f>IF(Colin!$G205&lt;$B$1,Colin!$I205,0)</f>
        <v>0</v>
      </c>
    </row>
    <row r="206" spans="12:17" x14ac:dyDescent="0.25">
      <c r="L206">
        <f>IF(AND(Colin!$G206=$B$1,Colin!$H206=$C$3),Colin!$I206,)</f>
        <v>0</v>
      </c>
      <c r="M206">
        <f>IF(AND(Colin!$G206=$B$1,Colin!$H206&lt;=$C$3),Colin!$I206,)</f>
        <v>0</v>
      </c>
      <c r="N206">
        <f>IF(AND(Colin!$G206=$B$2,Colin!$H206=$C$3),Colin!$I206,)</f>
        <v>0</v>
      </c>
      <c r="O206">
        <f>IF(AND(Colin!$G206=$B$2,Colin!$H206&lt;=$C$3),Colin!$I206,)</f>
        <v>0</v>
      </c>
      <c r="P206">
        <f>IF(Colin!$G206&lt;$B$2,Colin!$I206,0)</f>
        <v>0</v>
      </c>
      <c r="Q206">
        <f>IF(Colin!$G206&lt;$B$1,Colin!$I206,0)</f>
        <v>0</v>
      </c>
    </row>
    <row r="207" spans="12:17" x14ac:dyDescent="0.25">
      <c r="L207">
        <f>IF(AND(Colin!$G207=$B$1,Colin!$H207=$C$3),Colin!$I207,)</f>
        <v>0</v>
      </c>
      <c r="M207">
        <f>IF(AND(Colin!$G207=$B$1,Colin!$H207&lt;=$C$3),Colin!$I207,)</f>
        <v>0</v>
      </c>
      <c r="N207">
        <f>IF(AND(Colin!$G207=$B$2,Colin!$H207=$C$3),Colin!$I207,)</f>
        <v>0</v>
      </c>
      <c r="O207">
        <f>IF(AND(Colin!$G207=$B$2,Colin!$H207&lt;=$C$3),Colin!$I207,)</f>
        <v>0</v>
      </c>
      <c r="P207">
        <f>IF(Colin!$G207&lt;$B$2,Colin!$I207,0)</f>
        <v>0</v>
      </c>
      <c r="Q207">
        <f>IF(Colin!$G207&lt;$B$1,Colin!$I207,0)</f>
        <v>0</v>
      </c>
    </row>
    <row r="208" spans="12:17" x14ac:dyDescent="0.25">
      <c r="L208">
        <f>IF(AND(Colin!$G208=$B$1,Colin!$H208=$C$3),Colin!$I208,)</f>
        <v>0</v>
      </c>
      <c r="M208">
        <f>IF(AND(Colin!$G208=$B$1,Colin!$H208&lt;=$C$3),Colin!$I208,)</f>
        <v>0</v>
      </c>
      <c r="N208">
        <f>IF(AND(Colin!$G208=$B$2,Colin!$H208=$C$3),Colin!$I208,)</f>
        <v>0</v>
      </c>
      <c r="O208">
        <f>IF(AND(Colin!$G208=$B$2,Colin!$H208&lt;=$C$3),Colin!$I208,)</f>
        <v>0</v>
      </c>
      <c r="P208">
        <f>IF(Colin!$G208&lt;$B$2,Colin!$I208,0)</f>
        <v>0</v>
      </c>
      <c r="Q208">
        <f>IF(Colin!$G208&lt;$B$1,Colin!$I208,0)</f>
        <v>0</v>
      </c>
    </row>
    <row r="209" spans="12:17" x14ac:dyDescent="0.25">
      <c r="L209">
        <f>IF(AND(Colin!$G209=$B$1,Colin!$H209=$C$3),Colin!$I209,)</f>
        <v>0</v>
      </c>
      <c r="M209">
        <f>IF(AND(Colin!$G209=$B$1,Colin!$H209&lt;=$C$3),Colin!$I209,)</f>
        <v>0</v>
      </c>
      <c r="N209">
        <f>IF(AND(Colin!$G209=$B$2,Colin!$H209=$C$3),Colin!$I209,)</f>
        <v>0</v>
      </c>
      <c r="O209">
        <f>IF(AND(Colin!$G209=$B$2,Colin!$H209&lt;=$C$3),Colin!$I209,)</f>
        <v>0</v>
      </c>
      <c r="P209">
        <f>IF(Colin!$G209&lt;$B$2,Colin!$I209,0)</f>
        <v>0</v>
      </c>
      <c r="Q209">
        <f>IF(Colin!$G209&lt;$B$1,Colin!$I209,0)</f>
        <v>0</v>
      </c>
    </row>
    <row r="210" spans="12:17" x14ac:dyDescent="0.25">
      <c r="L210">
        <f>IF(AND(Colin!$G210=$B$1,Colin!$H210=$C$3),Colin!$I210,)</f>
        <v>0</v>
      </c>
      <c r="M210">
        <f>IF(AND(Colin!$G210=$B$1,Colin!$H210&lt;=$C$3),Colin!$I210,)</f>
        <v>0</v>
      </c>
      <c r="N210">
        <f>IF(AND(Colin!$G210=$B$2,Colin!$H210=$C$3),Colin!$I210,)</f>
        <v>0</v>
      </c>
      <c r="O210">
        <f>IF(AND(Colin!$G210=$B$2,Colin!$H210&lt;=$C$3),Colin!$I210,)</f>
        <v>0</v>
      </c>
      <c r="P210">
        <f>IF(Colin!$G210&lt;$B$2,Colin!$I210,0)</f>
        <v>0</v>
      </c>
      <c r="Q210">
        <f>IF(Colin!$G210&lt;$B$1,Colin!$I210,0)</f>
        <v>0</v>
      </c>
    </row>
    <row r="211" spans="12:17" x14ac:dyDescent="0.25">
      <c r="L211">
        <f>IF(AND(Colin!$G211=$B$1,Colin!$H211=$C$3),Colin!$I211,)</f>
        <v>0</v>
      </c>
      <c r="M211">
        <f>IF(AND(Colin!$G211=$B$1,Colin!$H211&lt;=$C$3),Colin!$I211,)</f>
        <v>0</v>
      </c>
      <c r="N211">
        <f>IF(AND(Colin!$G211=$B$2,Colin!$H211=$C$3),Colin!$I211,)</f>
        <v>0</v>
      </c>
      <c r="O211">
        <f>IF(AND(Colin!$G211=$B$2,Colin!$H211&lt;=$C$3),Colin!$I211,)</f>
        <v>0</v>
      </c>
      <c r="P211">
        <f>IF(Colin!$G211&lt;$B$2,Colin!$I211,0)</f>
        <v>0</v>
      </c>
      <c r="Q211">
        <f>IF(Colin!$G211&lt;$B$1,Colin!$I211,0)</f>
        <v>0</v>
      </c>
    </row>
    <row r="212" spans="12:17" x14ac:dyDescent="0.25">
      <c r="L212">
        <f>IF(AND(Colin!$G212=$B$1,Colin!$H212=$C$3),Colin!$I212,)</f>
        <v>0</v>
      </c>
      <c r="M212">
        <f>IF(AND(Colin!$G212=$B$1,Colin!$H212&lt;=$C$3),Colin!$I212,)</f>
        <v>0</v>
      </c>
      <c r="N212">
        <f>IF(AND(Colin!$G212=$B$2,Colin!$H212=$C$3),Colin!$I212,)</f>
        <v>0</v>
      </c>
      <c r="O212">
        <f>IF(AND(Colin!$G212=$B$2,Colin!$H212&lt;=$C$3),Colin!$I212,)</f>
        <v>0</v>
      </c>
      <c r="P212">
        <f>IF(Colin!$G212&lt;$B$2,Colin!$I212,0)</f>
        <v>0</v>
      </c>
      <c r="Q212">
        <f>IF(Colin!$G212&lt;$B$1,Colin!$I212,0)</f>
        <v>0</v>
      </c>
    </row>
    <row r="213" spans="12:17" x14ac:dyDescent="0.25">
      <c r="L213">
        <f>IF(AND(Colin!$G213=$B$1,Colin!$H213=$C$3),Colin!$I213,)</f>
        <v>0</v>
      </c>
      <c r="M213">
        <f>IF(AND(Colin!$G213=$B$1,Colin!$H213&lt;=$C$3),Colin!$I213,)</f>
        <v>0</v>
      </c>
      <c r="N213">
        <f>IF(AND(Colin!$G213=$B$2,Colin!$H213=$C$3),Colin!$I213,)</f>
        <v>0</v>
      </c>
      <c r="O213">
        <f>IF(AND(Colin!$G213=$B$2,Colin!$H213&lt;=$C$3),Colin!$I213,)</f>
        <v>0</v>
      </c>
      <c r="P213">
        <f>IF(Colin!$G213&lt;$B$2,Colin!$I213,0)</f>
        <v>0</v>
      </c>
      <c r="Q213">
        <f>IF(Colin!$G213&lt;$B$1,Colin!$I213,0)</f>
        <v>0</v>
      </c>
    </row>
    <row r="214" spans="12:17" x14ac:dyDescent="0.25">
      <c r="L214">
        <f>IF(AND(Colin!$G214=$B$1,Colin!$H214=$C$3),Colin!$I214,)</f>
        <v>0</v>
      </c>
      <c r="M214">
        <f>IF(AND(Colin!$G214=$B$1,Colin!$H214&lt;=$C$3),Colin!$I214,)</f>
        <v>0</v>
      </c>
      <c r="N214">
        <f>IF(AND(Colin!$G214=$B$2,Colin!$H214=$C$3),Colin!$I214,)</f>
        <v>0</v>
      </c>
      <c r="O214">
        <f>IF(AND(Colin!$G214=$B$2,Colin!$H214&lt;=$C$3),Colin!$I214,)</f>
        <v>0</v>
      </c>
      <c r="P214">
        <f>IF(Colin!$G214&lt;$B$2,Colin!$I214,0)</f>
        <v>0</v>
      </c>
      <c r="Q214">
        <f>IF(Colin!$G214&lt;$B$1,Colin!$I214,0)</f>
        <v>0</v>
      </c>
    </row>
    <row r="215" spans="12:17" x14ac:dyDescent="0.25">
      <c r="L215">
        <f>IF(AND(Colin!$G215=$B$1,Colin!$H215=$C$3),Colin!$I215,)</f>
        <v>0</v>
      </c>
      <c r="M215">
        <f>IF(AND(Colin!$G215=$B$1,Colin!$H215&lt;=$C$3),Colin!$I215,)</f>
        <v>0</v>
      </c>
      <c r="N215">
        <f>IF(AND(Colin!$G215=$B$2,Colin!$H215=$C$3),Colin!$I215,)</f>
        <v>0</v>
      </c>
      <c r="O215">
        <f>IF(AND(Colin!$G215=$B$2,Colin!$H215&lt;=$C$3),Colin!$I215,)</f>
        <v>0</v>
      </c>
      <c r="P215">
        <f>IF(Colin!$G215&lt;$B$2,Colin!$I215,0)</f>
        <v>0</v>
      </c>
      <c r="Q215">
        <f>IF(Colin!$G215&lt;$B$1,Colin!$I215,0)</f>
        <v>0</v>
      </c>
    </row>
    <row r="216" spans="12:17" x14ac:dyDescent="0.25">
      <c r="L216">
        <f>IF(AND(Colin!$G216=$B$1,Colin!$H216=$C$3),Colin!$I216,)</f>
        <v>0</v>
      </c>
      <c r="M216">
        <f>IF(AND(Colin!$G216=$B$1,Colin!$H216&lt;=$C$3),Colin!$I216,)</f>
        <v>0</v>
      </c>
      <c r="N216">
        <f>IF(AND(Colin!$G216=$B$2,Colin!$H216=$C$3),Colin!$I216,)</f>
        <v>0</v>
      </c>
      <c r="O216">
        <f>IF(AND(Colin!$G216=$B$2,Colin!$H216&lt;=$C$3),Colin!$I216,)</f>
        <v>0</v>
      </c>
      <c r="P216">
        <f>IF(Colin!$G216&lt;$B$2,Colin!$I216,0)</f>
        <v>0</v>
      </c>
      <c r="Q216">
        <f>IF(Colin!$G216&lt;$B$1,Colin!$I216,0)</f>
        <v>0</v>
      </c>
    </row>
    <row r="217" spans="12:17" x14ac:dyDescent="0.25">
      <c r="L217">
        <f>IF(AND(Colin!$G217=$B$1,Colin!$H217=$C$3),Colin!$I217,)</f>
        <v>0</v>
      </c>
      <c r="M217">
        <f>IF(AND(Colin!$G217=$B$1,Colin!$H217&lt;=$C$3),Colin!$I217,)</f>
        <v>0</v>
      </c>
      <c r="N217">
        <f>IF(AND(Colin!$G217=$B$2,Colin!$H217=$C$3),Colin!$I217,)</f>
        <v>0</v>
      </c>
      <c r="O217">
        <f>IF(AND(Colin!$G217=$B$2,Colin!$H217&lt;=$C$3),Colin!$I217,)</f>
        <v>0</v>
      </c>
      <c r="P217">
        <f>IF(Colin!$G217&lt;$B$2,Colin!$I217,0)</f>
        <v>0</v>
      </c>
      <c r="Q217">
        <f>IF(Colin!$G217&lt;$B$1,Colin!$I217,0)</f>
        <v>0</v>
      </c>
    </row>
    <row r="218" spans="12:17" x14ac:dyDescent="0.25">
      <c r="L218">
        <f>IF(AND(Colin!$G218=$B$1,Colin!$H218=$C$3),Colin!$I218,)</f>
        <v>0</v>
      </c>
      <c r="M218">
        <f>IF(AND(Colin!$G218=$B$1,Colin!$H218&lt;=$C$3),Colin!$I218,)</f>
        <v>0</v>
      </c>
      <c r="N218">
        <f>IF(AND(Colin!$G218=$B$2,Colin!$H218=$C$3),Colin!$I218,)</f>
        <v>0</v>
      </c>
      <c r="O218">
        <f>IF(AND(Colin!$G218=$B$2,Colin!$H218&lt;=$C$3),Colin!$I218,)</f>
        <v>0</v>
      </c>
      <c r="P218">
        <f>IF(Colin!$G218&lt;$B$2,Colin!$I218,0)</f>
        <v>0</v>
      </c>
      <c r="Q218">
        <f>IF(Colin!$G218&lt;$B$1,Colin!$I218,0)</f>
        <v>0</v>
      </c>
    </row>
    <row r="219" spans="12:17" x14ac:dyDescent="0.25">
      <c r="L219">
        <f>IF(AND(Colin!$G219=$B$1,Colin!$H219=$C$3),Colin!$I219,)</f>
        <v>0</v>
      </c>
      <c r="M219">
        <f>IF(AND(Colin!$G219=$B$1,Colin!$H219&lt;=$C$3),Colin!$I219,)</f>
        <v>0</v>
      </c>
      <c r="N219">
        <f>IF(AND(Colin!$G219=$B$2,Colin!$H219=$C$3),Colin!$I219,)</f>
        <v>0</v>
      </c>
      <c r="O219">
        <f>IF(AND(Colin!$G219=$B$2,Colin!$H219&lt;=$C$3),Colin!$I219,)</f>
        <v>0</v>
      </c>
      <c r="P219">
        <f>IF(Colin!$G219&lt;$B$2,Colin!$I219,0)</f>
        <v>0</v>
      </c>
      <c r="Q219">
        <f>IF(Colin!$G219&lt;$B$1,Colin!$I219,0)</f>
        <v>0</v>
      </c>
    </row>
    <row r="220" spans="12:17" x14ac:dyDescent="0.25">
      <c r="L220">
        <f>IF(AND(Colin!$G220=$B$1,Colin!$H220=$C$3),Colin!$I220,)</f>
        <v>0</v>
      </c>
      <c r="M220">
        <f>IF(AND(Colin!$G220=$B$1,Colin!$H220&lt;=$C$3),Colin!$I220,)</f>
        <v>0</v>
      </c>
      <c r="N220">
        <f>IF(AND(Colin!$G220=$B$2,Colin!$H220=$C$3),Colin!$I220,)</f>
        <v>0</v>
      </c>
      <c r="O220">
        <f>IF(AND(Colin!$G220=$B$2,Colin!$H220&lt;=$C$3),Colin!$I220,)</f>
        <v>0</v>
      </c>
      <c r="P220">
        <f>IF(Colin!$G220&lt;$B$2,Colin!$I220,0)</f>
        <v>0</v>
      </c>
      <c r="Q220">
        <f>IF(Colin!$G220&lt;$B$1,Colin!$I220,0)</f>
        <v>0</v>
      </c>
    </row>
    <row r="221" spans="12:17" x14ac:dyDescent="0.25">
      <c r="L221">
        <f>IF(AND(Colin!$G221=$B$1,Colin!$H221=$C$3),Colin!$I221,)</f>
        <v>0</v>
      </c>
      <c r="M221">
        <f>IF(AND(Colin!$G221=$B$1,Colin!$H221&lt;=$C$3),Colin!$I221,)</f>
        <v>0</v>
      </c>
      <c r="N221">
        <f>IF(AND(Colin!$G221=$B$2,Colin!$H221=$C$3),Colin!$I221,)</f>
        <v>0</v>
      </c>
      <c r="O221">
        <f>IF(AND(Colin!$G221=$B$2,Colin!$H221&lt;=$C$3),Colin!$I221,)</f>
        <v>0</v>
      </c>
      <c r="P221">
        <f>IF(Colin!$G221&lt;$B$2,Colin!$I221,0)</f>
        <v>0</v>
      </c>
      <c r="Q221">
        <f>IF(Colin!$G221&lt;$B$1,Colin!$I221,0)</f>
        <v>0</v>
      </c>
    </row>
    <row r="222" spans="12:17" x14ac:dyDescent="0.25">
      <c r="L222">
        <f>IF(AND(Colin!$G222=$B$1,Colin!$H222=$C$3),Colin!$I222,)</f>
        <v>0</v>
      </c>
      <c r="M222">
        <f>IF(AND(Colin!$G222=$B$1,Colin!$H222&lt;=$C$3),Colin!$I222,)</f>
        <v>0</v>
      </c>
      <c r="N222">
        <f>IF(AND(Colin!$G222=$B$2,Colin!$H222=$C$3),Colin!$I222,)</f>
        <v>0</v>
      </c>
      <c r="O222">
        <f>IF(AND(Colin!$G222=$B$2,Colin!$H222&lt;=$C$3),Colin!$I222,)</f>
        <v>0</v>
      </c>
      <c r="P222">
        <f>IF(Colin!$G222&lt;$B$2,Colin!$I222,0)</f>
        <v>0</v>
      </c>
      <c r="Q222">
        <f>IF(Colin!$G222&lt;$B$1,Colin!$I222,0)</f>
        <v>0</v>
      </c>
    </row>
    <row r="223" spans="12:17" x14ac:dyDescent="0.25">
      <c r="L223">
        <f>IF(AND(Colin!$G223=$B$1,Colin!$H223=$C$3),Colin!$I223,)</f>
        <v>0</v>
      </c>
      <c r="M223">
        <f>IF(AND(Colin!$G223=$B$1,Colin!$H223&lt;=$C$3),Colin!$I223,)</f>
        <v>0</v>
      </c>
      <c r="N223">
        <f>IF(AND(Colin!$G223=$B$2,Colin!$H223=$C$3),Colin!$I223,)</f>
        <v>0</v>
      </c>
      <c r="O223">
        <f>IF(AND(Colin!$G223=$B$2,Colin!$H223&lt;=$C$3),Colin!$I223,)</f>
        <v>0</v>
      </c>
      <c r="P223">
        <f>IF(Colin!$G223&lt;$B$2,Colin!$I223,0)</f>
        <v>0</v>
      </c>
      <c r="Q223">
        <f>IF(Colin!$G223&lt;$B$1,Colin!$I223,0)</f>
        <v>0</v>
      </c>
    </row>
    <row r="224" spans="12:17" x14ac:dyDescent="0.25">
      <c r="L224">
        <f>IF(AND(Colin!$G224=$B$1,Colin!$H224=$C$3),Colin!$I224,)</f>
        <v>0</v>
      </c>
      <c r="M224">
        <f>IF(AND(Colin!$G224=$B$1,Colin!$H224&lt;=$C$3),Colin!$I224,)</f>
        <v>0</v>
      </c>
      <c r="N224">
        <f>IF(AND(Colin!$G224=$B$2,Colin!$H224=$C$3),Colin!$I224,)</f>
        <v>0</v>
      </c>
      <c r="O224">
        <f>IF(AND(Colin!$G224=$B$2,Colin!$H224&lt;=$C$3),Colin!$I224,)</f>
        <v>0</v>
      </c>
      <c r="P224">
        <f>IF(Colin!$G224&lt;$B$2,Colin!$I224,0)</f>
        <v>0</v>
      </c>
      <c r="Q224">
        <f>IF(Colin!$G224&lt;$B$1,Colin!$I224,0)</f>
        <v>0</v>
      </c>
    </row>
    <row r="225" spans="12:17" x14ac:dyDescent="0.25">
      <c r="L225">
        <f>IF(AND(Colin!$G225=$B$1,Colin!$H225=$C$3),Colin!$I225,)</f>
        <v>0</v>
      </c>
      <c r="M225">
        <f>IF(AND(Colin!$G225=$B$1,Colin!$H225&lt;=$C$3),Colin!$I225,)</f>
        <v>0</v>
      </c>
      <c r="N225">
        <f>IF(AND(Colin!$G225=$B$2,Colin!$H225=$C$3),Colin!$I225,)</f>
        <v>0</v>
      </c>
      <c r="O225">
        <f>IF(AND(Colin!$G225=$B$2,Colin!$H225&lt;=$C$3),Colin!$I225,)</f>
        <v>0</v>
      </c>
      <c r="P225">
        <f>IF(Colin!$G225&lt;$B$2,Colin!$I225,0)</f>
        <v>0</v>
      </c>
      <c r="Q225">
        <f>IF(Colin!$G225&lt;$B$1,Colin!$I225,0)</f>
        <v>0</v>
      </c>
    </row>
    <row r="226" spans="12:17" x14ac:dyDescent="0.25">
      <c r="L226">
        <f>IF(AND(Colin!$G226=$B$1,Colin!$H226=$C$3),Colin!$I226,)</f>
        <v>0</v>
      </c>
      <c r="M226">
        <f>IF(AND(Colin!$G226=$B$1,Colin!$H226&lt;=$C$3),Colin!$I226,)</f>
        <v>0</v>
      </c>
      <c r="N226">
        <f>IF(AND(Colin!$G226=$B$2,Colin!$H226=$C$3),Colin!$I226,)</f>
        <v>0</v>
      </c>
      <c r="O226">
        <f>IF(AND(Colin!$G226=$B$2,Colin!$H226&lt;=$C$3),Colin!$I226,)</f>
        <v>0</v>
      </c>
      <c r="P226">
        <f>IF(Colin!$G226&lt;$B$2,Colin!$I226,0)</f>
        <v>0</v>
      </c>
      <c r="Q226">
        <f>IF(Colin!$G226&lt;$B$1,Colin!$I226,0)</f>
        <v>0</v>
      </c>
    </row>
    <row r="227" spans="12:17" x14ac:dyDescent="0.25">
      <c r="L227">
        <f>IF(AND(Colin!$G227=$B$1,Colin!$H227=$C$3),Colin!$I227,)</f>
        <v>0</v>
      </c>
      <c r="M227">
        <f>IF(AND(Colin!$G227=$B$1,Colin!$H227&lt;=$C$3),Colin!$I227,)</f>
        <v>0</v>
      </c>
      <c r="N227">
        <f>IF(AND(Colin!$G227=$B$2,Colin!$H227=$C$3),Colin!$I227,)</f>
        <v>0</v>
      </c>
      <c r="O227">
        <f>IF(AND(Colin!$G227=$B$2,Colin!$H227&lt;=$C$3),Colin!$I227,)</f>
        <v>0</v>
      </c>
      <c r="P227">
        <f>IF(Colin!$G227&lt;$B$2,Colin!$I227,0)</f>
        <v>0</v>
      </c>
      <c r="Q227">
        <f>IF(Colin!$G227&lt;$B$1,Colin!$I227,0)</f>
        <v>0</v>
      </c>
    </row>
    <row r="228" spans="12:17" x14ac:dyDescent="0.25">
      <c r="L228">
        <f>IF(AND(Colin!$G228=$B$1,Colin!$H228=$C$3),Colin!$I228,)</f>
        <v>0</v>
      </c>
      <c r="M228">
        <f>IF(AND(Colin!$G228=$B$1,Colin!$H228&lt;=$C$3),Colin!$I228,)</f>
        <v>0</v>
      </c>
      <c r="N228">
        <f>IF(AND(Colin!$G228=$B$2,Colin!$H228=$C$3),Colin!$I228,)</f>
        <v>0</v>
      </c>
      <c r="O228">
        <f>IF(AND(Colin!$G228=$B$2,Colin!$H228&lt;=$C$3),Colin!$I228,)</f>
        <v>0</v>
      </c>
      <c r="P228">
        <f>IF(Colin!$G228&lt;$B$2,Colin!$I228,0)</f>
        <v>0</v>
      </c>
      <c r="Q228">
        <f>IF(Colin!$G228&lt;$B$1,Colin!$I228,0)</f>
        <v>0</v>
      </c>
    </row>
    <row r="229" spans="12:17" x14ac:dyDescent="0.25">
      <c r="L229">
        <f>IF(AND(Colin!$G229=$B$1,Colin!$H229=$C$3),Colin!$I229,)</f>
        <v>0</v>
      </c>
      <c r="M229">
        <f>IF(AND(Colin!$G229=$B$1,Colin!$H229&lt;=$C$3),Colin!$I229,)</f>
        <v>0</v>
      </c>
      <c r="N229">
        <f>IF(AND(Colin!$G229=$B$2,Colin!$H229=$C$3),Colin!$I229,)</f>
        <v>0</v>
      </c>
      <c r="O229">
        <f>IF(AND(Colin!$G229=$B$2,Colin!$H229&lt;=$C$3),Colin!$I229,)</f>
        <v>0</v>
      </c>
      <c r="P229">
        <f>IF(Colin!$G229&lt;$B$2,Colin!$I229,0)</f>
        <v>0</v>
      </c>
      <c r="Q229">
        <f>IF(Colin!$G229&lt;$B$1,Colin!$I229,0)</f>
        <v>0</v>
      </c>
    </row>
    <row r="230" spans="12:17" x14ac:dyDescent="0.25">
      <c r="L230">
        <f>IF(AND(Colin!$G230=$B$1,Colin!$H230=$C$3),Colin!$I230,)</f>
        <v>0</v>
      </c>
      <c r="M230">
        <f>IF(AND(Colin!$G230=$B$1,Colin!$H230&lt;=$C$3),Colin!$I230,)</f>
        <v>0</v>
      </c>
      <c r="N230">
        <f>IF(AND(Colin!$G230=$B$2,Colin!$H230=$C$3),Colin!$I230,)</f>
        <v>0</v>
      </c>
      <c r="O230">
        <f>IF(AND(Colin!$G230=$B$2,Colin!$H230&lt;=$C$3),Colin!$I230,)</f>
        <v>0</v>
      </c>
      <c r="P230">
        <f>IF(Colin!$G230&lt;$B$2,Colin!$I230,0)</f>
        <v>0</v>
      </c>
      <c r="Q230">
        <f>IF(Colin!$G230&lt;$B$1,Colin!$I230,0)</f>
        <v>0</v>
      </c>
    </row>
    <row r="231" spans="12:17" x14ac:dyDescent="0.25">
      <c r="L231">
        <f>IF(AND(Colin!$G231=$B$1,Colin!$H231=$C$3),Colin!$I231,)</f>
        <v>0</v>
      </c>
      <c r="M231">
        <f>IF(AND(Colin!$G231=$B$1,Colin!$H231&lt;=$C$3),Colin!$I231,)</f>
        <v>0</v>
      </c>
      <c r="N231">
        <f>IF(AND(Colin!$G231=$B$2,Colin!$H231=$C$3),Colin!$I231,)</f>
        <v>0</v>
      </c>
      <c r="O231">
        <f>IF(AND(Colin!$G231=$B$2,Colin!$H231&lt;=$C$3),Colin!$I231,)</f>
        <v>0</v>
      </c>
      <c r="P231">
        <f>IF(Colin!$G231&lt;$B$2,Colin!$I231,0)</f>
        <v>0</v>
      </c>
      <c r="Q231">
        <f>IF(Colin!$G231&lt;$B$1,Colin!$I231,0)</f>
        <v>0</v>
      </c>
    </row>
    <row r="232" spans="12:17" x14ac:dyDescent="0.25">
      <c r="L232">
        <f>IF(AND(Colin!$G232=$B$1,Colin!$H232=$C$3),Colin!$I232,)</f>
        <v>0</v>
      </c>
      <c r="M232">
        <f>IF(AND(Colin!$G232=$B$1,Colin!$H232&lt;=$C$3),Colin!$I232,)</f>
        <v>0</v>
      </c>
      <c r="N232">
        <f>IF(AND(Colin!$G232=$B$2,Colin!$H232=$C$3),Colin!$I232,)</f>
        <v>0</v>
      </c>
      <c r="O232">
        <f>IF(AND(Colin!$G232=$B$2,Colin!$H232&lt;=$C$3),Colin!$I232,)</f>
        <v>0</v>
      </c>
      <c r="P232">
        <f>IF(Colin!$G232&lt;$B$2,Colin!$I232,0)</f>
        <v>0</v>
      </c>
      <c r="Q232">
        <f>IF(Colin!$G232&lt;$B$1,Colin!$I232,0)</f>
        <v>0</v>
      </c>
    </row>
    <row r="233" spans="12:17" x14ac:dyDescent="0.25">
      <c r="L233">
        <f>IF(AND(Colin!$G233=$B$1,Colin!$H233=$C$3),Colin!$I233,)</f>
        <v>0</v>
      </c>
      <c r="M233">
        <f>IF(AND(Colin!$G233=$B$1,Colin!$H233&lt;=$C$3),Colin!$I233,)</f>
        <v>0</v>
      </c>
      <c r="N233">
        <f>IF(AND(Colin!$G233=$B$2,Colin!$H233=$C$3),Colin!$I233,)</f>
        <v>0</v>
      </c>
      <c r="O233">
        <f>IF(AND(Colin!$G233=$B$2,Colin!$H233&lt;=$C$3),Colin!$I233,)</f>
        <v>0</v>
      </c>
      <c r="P233">
        <f>IF(Colin!$G233&lt;$B$2,Colin!$I233,0)</f>
        <v>0</v>
      </c>
      <c r="Q233">
        <f>IF(Colin!$G233&lt;$B$1,Colin!$I233,0)</f>
        <v>0</v>
      </c>
    </row>
    <row r="234" spans="12:17" x14ac:dyDescent="0.25">
      <c r="L234">
        <f>IF(AND(Colin!$G234=$B$1,Colin!$H234=$C$3),Colin!$I234,)</f>
        <v>0</v>
      </c>
      <c r="M234">
        <f>IF(AND(Colin!$G234=$B$1,Colin!$H234&lt;=$C$3),Colin!$I234,)</f>
        <v>0</v>
      </c>
      <c r="N234">
        <f>IF(AND(Colin!$G234=$B$2,Colin!$H234=$C$3),Colin!$I234,)</f>
        <v>0</v>
      </c>
      <c r="O234">
        <f>IF(AND(Colin!$G234=$B$2,Colin!$H234&lt;=$C$3),Colin!$I234,)</f>
        <v>0</v>
      </c>
      <c r="P234">
        <f>IF(Colin!$G234&lt;$B$2,Colin!$I234,0)</f>
        <v>0</v>
      </c>
      <c r="Q234">
        <f>IF(Colin!$G234&lt;$B$1,Colin!$I234,0)</f>
        <v>0</v>
      </c>
    </row>
    <row r="235" spans="12:17" x14ac:dyDescent="0.25">
      <c r="L235">
        <f>IF(AND(Colin!$G235=$B$1,Colin!$H235=$C$3),Colin!$I235,)</f>
        <v>0</v>
      </c>
      <c r="M235">
        <f>IF(AND(Colin!$G235=$B$1,Colin!$H235&lt;=$C$3),Colin!$I235,)</f>
        <v>0</v>
      </c>
      <c r="N235">
        <f>IF(AND(Colin!$G235=$B$2,Colin!$H235=$C$3),Colin!$I235,)</f>
        <v>0</v>
      </c>
      <c r="O235">
        <f>IF(AND(Colin!$G235=$B$2,Colin!$H235&lt;=$C$3),Colin!$I235,)</f>
        <v>0</v>
      </c>
      <c r="P235">
        <f>IF(Colin!$G235&lt;$B$2,Colin!$I235,0)</f>
        <v>0</v>
      </c>
      <c r="Q235">
        <f>IF(Colin!$G235&lt;$B$1,Colin!$I235,0)</f>
        <v>0</v>
      </c>
    </row>
    <row r="236" spans="12:17" x14ac:dyDescent="0.25">
      <c r="L236">
        <f>IF(AND(Colin!$G236=$B$1,Colin!$H236=$C$3),Colin!$I236,)</f>
        <v>0</v>
      </c>
      <c r="M236">
        <f>IF(AND(Colin!$G236=$B$1,Colin!$H236&lt;=$C$3),Colin!$I236,)</f>
        <v>0</v>
      </c>
      <c r="N236">
        <f>IF(AND(Colin!$G236=$B$2,Colin!$H236=$C$3),Colin!$I236,)</f>
        <v>0</v>
      </c>
      <c r="O236">
        <f>IF(AND(Colin!$G236=$B$2,Colin!$H236&lt;=$C$3),Colin!$I236,)</f>
        <v>0</v>
      </c>
      <c r="P236">
        <f>IF(Colin!$G236&lt;$B$2,Colin!$I236,0)</f>
        <v>0</v>
      </c>
      <c r="Q236">
        <f>IF(Colin!$G236&lt;$B$1,Colin!$I236,0)</f>
        <v>0</v>
      </c>
    </row>
    <row r="237" spans="12:17" x14ac:dyDescent="0.25">
      <c r="L237">
        <f>IF(AND(Colin!$G237=$B$1,Colin!$H237=$C$3),Colin!$I237,)</f>
        <v>0</v>
      </c>
      <c r="M237">
        <f>IF(AND(Colin!$G237=$B$1,Colin!$H237&lt;=$C$3),Colin!$I237,)</f>
        <v>0</v>
      </c>
      <c r="N237">
        <f>IF(AND(Colin!$G237=$B$2,Colin!$H237=$C$3),Colin!$I237,)</f>
        <v>0</v>
      </c>
      <c r="O237">
        <f>IF(AND(Colin!$G237=$B$2,Colin!$H237&lt;=$C$3),Colin!$I237,)</f>
        <v>0</v>
      </c>
      <c r="P237">
        <f>IF(Colin!$G237&lt;$B$2,Colin!$I237,0)</f>
        <v>0</v>
      </c>
      <c r="Q237">
        <f>IF(Colin!$G237&lt;$B$1,Colin!$I237,0)</f>
        <v>0</v>
      </c>
    </row>
    <row r="238" spans="12:17" x14ac:dyDescent="0.25">
      <c r="L238">
        <f>IF(AND(Colin!$G238=$B$1,Colin!$H238=$C$3),Colin!$I238,)</f>
        <v>0</v>
      </c>
      <c r="M238">
        <f>IF(AND(Colin!$G238=$B$1,Colin!$H238&lt;=$C$3),Colin!$I238,)</f>
        <v>0</v>
      </c>
      <c r="N238">
        <f>IF(AND(Colin!$G238=$B$2,Colin!$H238=$C$3),Colin!$I238,)</f>
        <v>0</v>
      </c>
      <c r="O238">
        <f>IF(AND(Colin!$G238=$B$2,Colin!$H238&lt;=$C$3),Colin!$I238,)</f>
        <v>0</v>
      </c>
      <c r="P238">
        <f>IF(Colin!$G238&lt;$B$2,Colin!$I238,0)</f>
        <v>0</v>
      </c>
      <c r="Q238">
        <f>IF(Colin!$G238&lt;$B$1,Colin!$I238,0)</f>
        <v>0</v>
      </c>
    </row>
    <row r="239" spans="12:17" x14ac:dyDescent="0.25">
      <c r="L239">
        <f>IF(AND(Colin!$G239=$B$1,Colin!$H239=$C$3),Colin!$I239,)</f>
        <v>0</v>
      </c>
      <c r="M239">
        <f>IF(AND(Colin!$G239=$B$1,Colin!$H239&lt;=$C$3),Colin!$I239,)</f>
        <v>0</v>
      </c>
      <c r="N239">
        <f>IF(AND(Colin!$G239=$B$2,Colin!$H239=$C$3),Colin!$I239,)</f>
        <v>0</v>
      </c>
      <c r="O239">
        <f>IF(AND(Colin!$G239=$B$2,Colin!$H239&lt;=$C$3),Colin!$I239,)</f>
        <v>0</v>
      </c>
      <c r="P239">
        <f>IF(Colin!$G239&lt;$B$2,Colin!$I239,0)</f>
        <v>0</v>
      </c>
      <c r="Q239">
        <f>IF(Colin!$G239&lt;$B$1,Colin!$I239,0)</f>
        <v>0</v>
      </c>
    </row>
    <row r="240" spans="12:17" x14ac:dyDescent="0.25">
      <c r="L240">
        <f>IF(AND(Colin!$G240=$B$1,Colin!$H240=$C$3),Colin!$I240,)</f>
        <v>0</v>
      </c>
      <c r="M240">
        <f>IF(AND(Colin!$G240=$B$1,Colin!$H240&lt;=$C$3),Colin!$I240,)</f>
        <v>0</v>
      </c>
      <c r="N240">
        <f>IF(AND(Colin!$G240=$B$2,Colin!$H240=$C$3),Colin!$I240,)</f>
        <v>0</v>
      </c>
      <c r="O240">
        <f>IF(AND(Colin!$G240=$B$2,Colin!$H240&lt;=$C$3),Colin!$I240,)</f>
        <v>0</v>
      </c>
      <c r="P240">
        <f>IF(Colin!$G240&lt;$B$2,Colin!$I240,0)</f>
        <v>0</v>
      </c>
      <c r="Q240">
        <f>IF(Colin!$G240&lt;$B$1,Colin!$I240,0)</f>
        <v>0</v>
      </c>
    </row>
    <row r="241" spans="12:17" x14ac:dyDescent="0.25">
      <c r="L241">
        <f>IF(AND(Colin!$G241=$B$1,Colin!$H241=$C$3),Colin!$I241,)</f>
        <v>0</v>
      </c>
      <c r="M241">
        <f>IF(AND(Colin!$G241=$B$1,Colin!$H241&lt;=$C$3),Colin!$I241,)</f>
        <v>0</v>
      </c>
      <c r="N241">
        <f>IF(AND(Colin!$G241=$B$2,Colin!$H241=$C$3),Colin!$I241,)</f>
        <v>0</v>
      </c>
      <c r="O241">
        <f>IF(AND(Colin!$G241=$B$2,Colin!$H241&lt;=$C$3),Colin!$I241,)</f>
        <v>0</v>
      </c>
      <c r="P241">
        <f>IF(Colin!$G241&lt;$B$2,Colin!$I241,0)</f>
        <v>0</v>
      </c>
      <c r="Q241">
        <f>IF(Colin!$G241&lt;$B$1,Colin!$I241,0)</f>
        <v>0</v>
      </c>
    </row>
    <row r="242" spans="12:17" x14ac:dyDescent="0.25">
      <c r="L242">
        <f>IF(AND(Colin!$G242=$B$1,Colin!$H242=$C$3),Colin!$I242,)</f>
        <v>0</v>
      </c>
      <c r="M242">
        <f>IF(AND(Colin!$G242=$B$1,Colin!$H242&lt;=$C$3),Colin!$I242,)</f>
        <v>0</v>
      </c>
      <c r="N242">
        <f>IF(AND(Colin!$G242=$B$2,Colin!$H242=$C$3),Colin!$I242,)</f>
        <v>0</v>
      </c>
      <c r="O242">
        <f>IF(AND(Colin!$G242=$B$2,Colin!$H242&lt;=$C$3),Colin!$I242,)</f>
        <v>0</v>
      </c>
      <c r="P242">
        <f>IF(Colin!$G242&lt;$B$2,Colin!$I242,0)</f>
        <v>0</v>
      </c>
      <c r="Q242">
        <f>IF(Colin!$G242&lt;$B$1,Colin!$I242,0)</f>
        <v>0</v>
      </c>
    </row>
    <row r="243" spans="12:17" x14ac:dyDescent="0.25">
      <c r="L243">
        <f>IF(AND(Colin!$G243=$B$1,Colin!$H243=$C$3),Colin!$I243,)</f>
        <v>0</v>
      </c>
      <c r="M243">
        <f>IF(AND(Colin!$G243=$B$1,Colin!$H243&lt;=$C$3),Colin!$I243,)</f>
        <v>0</v>
      </c>
      <c r="N243">
        <f>IF(AND(Colin!$G243=$B$2,Colin!$H243=$C$3),Colin!$I243,)</f>
        <v>0</v>
      </c>
      <c r="O243">
        <f>IF(AND(Colin!$G243=$B$2,Colin!$H243&lt;=$C$3),Colin!$I243,)</f>
        <v>0</v>
      </c>
      <c r="P243">
        <f>IF(Colin!$G243&lt;$B$2,Colin!$I243,0)</f>
        <v>0</v>
      </c>
      <c r="Q243">
        <f>IF(Colin!$G243&lt;$B$1,Colin!$I243,0)</f>
        <v>0</v>
      </c>
    </row>
    <row r="244" spans="12:17" x14ac:dyDescent="0.25">
      <c r="L244">
        <f>IF(AND(Colin!$G244=$B$1,Colin!$H244=$C$3),Colin!$I244,)</f>
        <v>0</v>
      </c>
      <c r="M244">
        <f>IF(AND(Colin!$G244=$B$1,Colin!$H244&lt;=$C$3),Colin!$I244,)</f>
        <v>0</v>
      </c>
      <c r="N244">
        <f>IF(AND(Colin!$G244=$B$2,Colin!$H244=$C$3),Colin!$I244,)</f>
        <v>0</v>
      </c>
      <c r="O244">
        <f>IF(AND(Colin!$G244=$B$2,Colin!$H244&lt;=$C$3),Colin!$I244,)</f>
        <v>0</v>
      </c>
      <c r="P244">
        <f>IF(Colin!$G244&lt;$B$2,Colin!$I244,0)</f>
        <v>0</v>
      </c>
      <c r="Q244">
        <f>IF(Colin!$G244&lt;$B$1,Colin!$I244,0)</f>
        <v>0</v>
      </c>
    </row>
    <row r="245" spans="12:17" x14ac:dyDescent="0.25">
      <c r="L245">
        <f>IF(AND(Colin!$G245=$B$1,Colin!$H245=$C$3),Colin!$I245,)</f>
        <v>0</v>
      </c>
      <c r="M245">
        <f>IF(AND(Colin!$G245=$B$1,Colin!$H245&lt;=$C$3),Colin!$I245,)</f>
        <v>0</v>
      </c>
      <c r="N245">
        <f>IF(AND(Colin!$G245=$B$2,Colin!$H245=$C$3),Colin!$I245,)</f>
        <v>0</v>
      </c>
      <c r="O245">
        <f>IF(AND(Colin!$G245=$B$2,Colin!$H245&lt;=$C$3),Colin!$I245,)</f>
        <v>0</v>
      </c>
      <c r="P245">
        <f>IF(Colin!$G245&lt;$B$2,Colin!$I245,0)</f>
        <v>0</v>
      </c>
      <c r="Q245">
        <f>IF(Colin!$G245&lt;$B$1,Colin!$I245,0)</f>
        <v>0</v>
      </c>
    </row>
    <row r="246" spans="12:17" x14ac:dyDescent="0.25">
      <c r="L246">
        <f>IF(AND(Colin!$G246=$B$1,Colin!$H246=$C$3),Colin!$I246,)</f>
        <v>0</v>
      </c>
      <c r="M246">
        <f>IF(AND(Colin!$G246=$B$1,Colin!$H246&lt;=$C$3),Colin!$I246,)</f>
        <v>0</v>
      </c>
      <c r="N246">
        <f>IF(AND(Colin!$G246=$B$2,Colin!$H246=$C$3),Colin!$I246,)</f>
        <v>0</v>
      </c>
      <c r="O246">
        <f>IF(AND(Colin!$G246=$B$2,Colin!$H246&lt;=$C$3),Colin!$I246,)</f>
        <v>0</v>
      </c>
      <c r="P246">
        <f>IF(Colin!$G246&lt;$B$2,Colin!$I246,0)</f>
        <v>0</v>
      </c>
      <c r="Q246">
        <f>IF(Colin!$G246&lt;$B$1,Colin!$I246,0)</f>
        <v>0</v>
      </c>
    </row>
    <row r="247" spans="12:17" x14ac:dyDescent="0.25">
      <c r="L247">
        <f>IF(AND(Colin!$G247=$B$1,Colin!$H247=$C$3),Colin!$I247,)</f>
        <v>0</v>
      </c>
      <c r="M247">
        <f>IF(AND(Colin!$G247=$B$1,Colin!$H247&lt;=$C$3),Colin!$I247,)</f>
        <v>0</v>
      </c>
      <c r="N247">
        <f>IF(AND(Colin!$G247=$B$2,Colin!$H247=$C$3),Colin!$I247,)</f>
        <v>0</v>
      </c>
      <c r="O247">
        <f>IF(AND(Colin!$G247=$B$2,Colin!$H247&lt;=$C$3),Colin!$I247,)</f>
        <v>0</v>
      </c>
      <c r="P247">
        <f>IF(Colin!$G247&lt;$B$2,Colin!$I247,0)</f>
        <v>0</v>
      </c>
      <c r="Q247">
        <f>IF(Colin!$G247&lt;$B$1,Colin!$I247,0)</f>
        <v>0</v>
      </c>
    </row>
    <row r="248" spans="12:17" x14ac:dyDescent="0.25">
      <c r="L248">
        <f>IF(AND(Colin!$G248=$B$1,Colin!$H248=$C$3),Colin!$I248,)</f>
        <v>0</v>
      </c>
      <c r="M248">
        <f>IF(AND(Colin!$G248=$B$1,Colin!$H248&lt;=$C$3),Colin!$I248,)</f>
        <v>0</v>
      </c>
      <c r="N248">
        <f>IF(AND(Colin!$G248=$B$2,Colin!$H248=$C$3),Colin!$I248,)</f>
        <v>0</v>
      </c>
      <c r="O248">
        <f>IF(AND(Colin!$G248=$B$2,Colin!$H248&lt;=$C$3),Colin!$I248,)</f>
        <v>0</v>
      </c>
      <c r="P248">
        <f>IF(Colin!$G248&lt;$B$2,Colin!$I248,0)</f>
        <v>0</v>
      </c>
      <c r="Q248">
        <f>IF(Colin!$G248&lt;$B$1,Colin!$I248,0)</f>
        <v>0</v>
      </c>
    </row>
    <row r="249" spans="12:17" x14ac:dyDescent="0.25">
      <c r="L249">
        <f>IF(AND(Colin!$G249=$B$1,Colin!$H249=$C$3),Colin!$I249,)</f>
        <v>0</v>
      </c>
      <c r="M249">
        <f>IF(AND(Colin!$G249=$B$1,Colin!$H249&lt;=$C$3),Colin!$I249,)</f>
        <v>0</v>
      </c>
      <c r="N249">
        <f>IF(AND(Colin!$G249=$B$2,Colin!$H249=$C$3),Colin!$I249,)</f>
        <v>0</v>
      </c>
      <c r="O249">
        <f>IF(AND(Colin!$G249=$B$2,Colin!$H249&lt;=$C$3),Colin!$I249,)</f>
        <v>0</v>
      </c>
      <c r="P249">
        <f>IF(Colin!$G249&lt;$B$2,Colin!$I249,0)</f>
        <v>0</v>
      </c>
      <c r="Q249">
        <f>IF(Colin!$G249&lt;$B$1,Colin!$I249,0)</f>
        <v>0</v>
      </c>
    </row>
    <row r="250" spans="12:17" x14ac:dyDescent="0.25">
      <c r="L250">
        <f>IF(AND(Colin!$G250=$B$1,Colin!$H250=$C$3),Colin!$I250,)</f>
        <v>0</v>
      </c>
      <c r="M250">
        <f>IF(AND(Colin!$G250=$B$1,Colin!$H250&lt;=$C$3),Colin!$I250,)</f>
        <v>0</v>
      </c>
      <c r="N250">
        <f>IF(AND(Colin!$G250=$B$2,Colin!$H250=$C$3),Colin!$I250,)</f>
        <v>0</v>
      </c>
      <c r="O250">
        <f>IF(AND(Colin!$G250=$B$2,Colin!$H250&lt;=$C$3),Colin!$I250,)</f>
        <v>0</v>
      </c>
      <c r="P250">
        <f>IF(Colin!$G250&lt;$B$2,Colin!$I250,0)</f>
        <v>0</v>
      </c>
      <c r="Q250">
        <f>IF(Colin!$G250&lt;$B$1,Colin!$I250,0)</f>
        <v>0</v>
      </c>
    </row>
    <row r="251" spans="12:17" x14ac:dyDescent="0.25">
      <c r="L251">
        <f>IF(AND(Colin!$G251=$B$1,Colin!$H251=$C$3),Colin!$I251,)</f>
        <v>0</v>
      </c>
      <c r="M251">
        <f>IF(AND(Colin!$G251=$B$1,Colin!$H251&lt;=$C$3),Colin!$I251,)</f>
        <v>0</v>
      </c>
      <c r="N251">
        <f>IF(AND(Colin!$G251=$B$2,Colin!$H251=$C$3),Colin!$I251,)</f>
        <v>0</v>
      </c>
      <c r="O251">
        <f>IF(AND(Colin!$G251=$B$2,Colin!$H251&lt;=$C$3),Colin!$I251,)</f>
        <v>0</v>
      </c>
      <c r="P251">
        <f>IF(Colin!$G251&lt;$B$2,Colin!$I251,0)</f>
        <v>0</v>
      </c>
      <c r="Q251">
        <f>IF(Colin!$G251&lt;$B$1,Colin!$I251,0)</f>
        <v>0</v>
      </c>
    </row>
    <row r="252" spans="12:17" x14ac:dyDescent="0.25">
      <c r="L252">
        <f>IF(AND(Colin!$G252=$B$1,Colin!$H252=$C$3),Colin!$I252,)</f>
        <v>0</v>
      </c>
      <c r="M252">
        <f>IF(AND(Colin!$G252=$B$1,Colin!$H252&lt;=$C$3),Colin!$I252,)</f>
        <v>0</v>
      </c>
      <c r="N252">
        <f>IF(AND(Colin!$G252=$B$2,Colin!$H252=$C$3),Colin!$I252,)</f>
        <v>0</v>
      </c>
      <c r="O252">
        <f>IF(AND(Colin!$G252=$B$2,Colin!$H252&lt;=$C$3),Colin!$I252,)</f>
        <v>0</v>
      </c>
      <c r="P252">
        <f>IF(Colin!$G252&lt;$B$2,Colin!$I252,0)</f>
        <v>0</v>
      </c>
      <c r="Q252">
        <f>IF(Colin!$G252&lt;$B$1,Colin!$I252,0)</f>
        <v>0</v>
      </c>
    </row>
    <row r="253" spans="12:17" x14ac:dyDescent="0.25">
      <c r="L253">
        <f>IF(AND(Colin!$G253=$B$1,Colin!$H253=$C$3),Colin!$I253,)</f>
        <v>0</v>
      </c>
      <c r="M253">
        <f>IF(AND(Colin!$G253=$B$1,Colin!$H253&lt;=$C$3),Colin!$I253,)</f>
        <v>0</v>
      </c>
      <c r="N253">
        <f>IF(AND(Colin!$G253=$B$2,Colin!$H253=$C$3),Colin!$I253,)</f>
        <v>0</v>
      </c>
      <c r="O253">
        <f>IF(AND(Colin!$G253=$B$2,Colin!$H253&lt;=$C$3),Colin!$I253,)</f>
        <v>0</v>
      </c>
      <c r="P253">
        <f>IF(Colin!$G253&lt;$B$2,Colin!$I253,0)</f>
        <v>0</v>
      </c>
      <c r="Q253">
        <f>IF(Colin!$G253&lt;$B$1,Colin!$I253,0)</f>
        <v>0</v>
      </c>
    </row>
    <row r="254" spans="12:17" x14ac:dyDescent="0.25">
      <c r="L254">
        <f>IF(AND(Colin!$G254=$B$1,Colin!$H254=$C$3),Colin!$I254,)</f>
        <v>0</v>
      </c>
      <c r="M254">
        <f>IF(AND(Colin!$G254=$B$1,Colin!$H254&lt;=$C$3),Colin!$I254,)</f>
        <v>0</v>
      </c>
      <c r="N254">
        <f>IF(AND(Colin!$G254=$B$2,Colin!$H254=$C$3),Colin!$I254,)</f>
        <v>0</v>
      </c>
      <c r="O254">
        <f>IF(AND(Colin!$G254=$B$2,Colin!$H254&lt;=$C$3),Colin!$I254,)</f>
        <v>0</v>
      </c>
      <c r="P254">
        <f>IF(Colin!$G254&lt;$B$2,Colin!$I254,0)</f>
        <v>0</v>
      </c>
      <c r="Q254">
        <f>IF(Colin!$G254&lt;$B$1,Colin!$I254,0)</f>
        <v>0</v>
      </c>
    </row>
    <row r="255" spans="12:17" x14ac:dyDescent="0.25">
      <c r="L255">
        <f>IF(AND(Colin!$G255=$B$1,Colin!$H255=$C$3),Colin!$I255,)</f>
        <v>0</v>
      </c>
      <c r="M255">
        <f>IF(AND(Colin!$G255=$B$1,Colin!$H255&lt;=$C$3),Colin!$I255,)</f>
        <v>0</v>
      </c>
      <c r="N255">
        <f>IF(AND(Colin!$G255=$B$2,Colin!$H255=$C$3),Colin!$I255,)</f>
        <v>0</v>
      </c>
      <c r="O255">
        <f>IF(AND(Colin!$G255=$B$2,Colin!$H255&lt;=$C$3),Colin!$I255,)</f>
        <v>0</v>
      </c>
      <c r="P255">
        <f>IF(Colin!$G255&lt;$B$2,Colin!$I255,0)</f>
        <v>0</v>
      </c>
      <c r="Q255">
        <f>IF(Colin!$G255&lt;$B$1,Colin!$I255,0)</f>
        <v>0</v>
      </c>
    </row>
    <row r="256" spans="12:17" x14ac:dyDescent="0.25">
      <c r="L256">
        <f>IF(AND(Colin!$G256=$B$1,Colin!$H256=$C$3),Colin!$I256,)</f>
        <v>0</v>
      </c>
      <c r="M256">
        <f>IF(AND(Colin!$G256=$B$1,Colin!$H256&lt;=$C$3),Colin!$I256,)</f>
        <v>0</v>
      </c>
      <c r="N256">
        <f>IF(AND(Colin!$G256=$B$2,Colin!$H256=$C$3),Colin!$I256,)</f>
        <v>0</v>
      </c>
      <c r="O256">
        <f>IF(AND(Colin!$G256=$B$2,Colin!$H256&lt;=$C$3),Colin!$I256,)</f>
        <v>0</v>
      </c>
      <c r="P256">
        <f>IF(Colin!$G256&lt;$B$2,Colin!$I256,0)</f>
        <v>0</v>
      </c>
      <c r="Q256">
        <f>IF(Colin!$G256&lt;$B$1,Colin!$I256,0)</f>
        <v>0</v>
      </c>
    </row>
    <row r="257" spans="12:17" x14ac:dyDescent="0.25">
      <c r="L257">
        <f>IF(AND(Colin!$G257=$B$1,Colin!$H257=$C$3),Colin!$I257,)</f>
        <v>0</v>
      </c>
      <c r="M257">
        <f>IF(AND(Colin!$G257=$B$1,Colin!$H257&lt;=$C$3),Colin!$I257,)</f>
        <v>0</v>
      </c>
      <c r="N257">
        <f>IF(AND(Colin!$G257=$B$2,Colin!$H257=$C$3),Colin!$I257,)</f>
        <v>0</v>
      </c>
      <c r="O257">
        <f>IF(AND(Colin!$G257=$B$2,Colin!$H257&lt;=$C$3),Colin!$I257,)</f>
        <v>0</v>
      </c>
      <c r="P257">
        <f>IF(Colin!$G257&lt;$B$2,Colin!$I257,0)</f>
        <v>0</v>
      </c>
      <c r="Q257">
        <f>IF(Colin!$G257&lt;$B$1,Colin!$I257,0)</f>
        <v>0</v>
      </c>
    </row>
    <row r="258" spans="12:17" x14ac:dyDescent="0.25">
      <c r="L258">
        <f>IF(AND(Colin!$G258=$B$1,Colin!$H258=$C$3),Colin!$I258,)</f>
        <v>0</v>
      </c>
      <c r="M258">
        <f>IF(AND(Colin!$G258=$B$1,Colin!$H258&lt;=$C$3),Colin!$I258,)</f>
        <v>0</v>
      </c>
      <c r="N258">
        <f>IF(AND(Colin!$G258=$B$2,Colin!$H258=$C$3),Colin!$I258,)</f>
        <v>0</v>
      </c>
      <c r="O258">
        <f>IF(AND(Colin!$G258=$B$2,Colin!$H258&lt;=$C$3),Colin!$I258,)</f>
        <v>0</v>
      </c>
      <c r="P258">
        <f>IF(Colin!$G258&lt;$B$2,Colin!$I258,0)</f>
        <v>0</v>
      </c>
      <c r="Q258">
        <f>IF(Colin!$G258&lt;$B$1,Colin!$I258,0)</f>
        <v>0</v>
      </c>
    </row>
    <row r="259" spans="12:17" x14ac:dyDescent="0.25">
      <c r="L259">
        <f>IF(AND(Colin!$G259=$B$1,Colin!$H259=$C$3),Colin!$I259,)</f>
        <v>0</v>
      </c>
      <c r="M259">
        <f>IF(AND(Colin!$G259=$B$1,Colin!$H259&lt;=$C$3),Colin!$I259,)</f>
        <v>0</v>
      </c>
      <c r="N259">
        <f>IF(AND(Colin!$G259=$B$2,Colin!$H259=$C$3),Colin!$I259,)</f>
        <v>0</v>
      </c>
      <c r="O259">
        <f>IF(AND(Colin!$G259=$B$2,Colin!$H259&lt;=$C$3),Colin!$I259,)</f>
        <v>0</v>
      </c>
      <c r="P259">
        <f>IF(Colin!$G259&lt;$B$2,Colin!$I259,0)</f>
        <v>0</v>
      </c>
      <c r="Q259">
        <f>IF(Colin!$G259&lt;$B$1,Colin!$I259,0)</f>
        <v>0</v>
      </c>
    </row>
    <row r="260" spans="12:17" x14ac:dyDescent="0.25">
      <c r="L260">
        <f>IF(AND(Colin!$G260=$B$1,Colin!$H260=$C$3),Colin!$I260,)</f>
        <v>0</v>
      </c>
      <c r="M260">
        <f>IF(AND(Colin!$G260=$B$1,Colin!$H260&lt;=$C$3),Colin!$I260,)</f>
        <v>0</v>
      </c>
      <c r="N260">
        <f>IF(AND(Colin!$G260=$B$2,Colin!$H260=$C$3),Colin!$I260,)</f>
        <v>0</v>
      </c>
      <c r="O260">
        <f>IF(AND(Colin!$G260=$B$2,Colin!$H260&lt;=$C$3),Colin!$I260,)</f>
        <v>0</v>
      </c>
      <c r="P260">
        <f>IF(Colin!$G260&lt;$B$2,Colin!$I260,0)</f>
        <v>0</v>
      </c>
      <c r="Q260">
        <f>IF(Colin!$G260&lt;$B$1,Colin!$I260,0)</f>
        <v>0</v>
      </c>
    </row>
    <row r="261" spans="12:17" x14ac:dyDescent="0.25">
      <c r="L261">
        <f>IF(AND(Colin!$G261=$B$1,Colin!$H261=$C$3),Colin!$I261,)</f>
        <v>0</v>
      </c>
      <c r="M261">
        <f>IF(AND(Colin!$G261=$B$1,Colin!$H261&lt;=$C$3),Colin!$I261,)</f>
        <v>0</v>
      </c>
      <c r="N261">
        <f>IF(AND(Colin!$G261=$B$2,Colin!$H261=$C$3),Colin!$I261,)</f>
        <v>0</v>
      </c>
      <c r="O261">
        <f>IF(AND(Colin!$G261=$B$2,Colin!$H261&lt;=$C$3),Colin!$I261,)</f>
        <v>0</v>
      </c>
      <c r="P261">
        <f>IF(Colin!$G261&lt;$B$2,Colin!$I261,0)</f>
        <v>0</v>
      </c>
      <c r="Q261">
        <f>IF(Colin!$G261&lt;$B$1,Colin!$I261,0)</f>
        <v>0</v>
      </c>
    </row>
    <row r="262" spans="12:17" x14ac:dyDescent="0.25">
      <c r="L262">
        <f>IF(AND(Colin!$G262=$B$1,Colin!$H262=$C$3),Colin!$I262,)</f>
        <v>0</v>
      </c>
      <c r="M262">
        <f>IF(AND(Colin!$G262=$B$1,Colin!$H262&lt;=$C$3),Colin!$I262,)</f>
        <v>0</v>
      </c>
      <c r="N262">
        <f>IF(AND(Colin!$G262=$B$2,Colin!$H262=$C$3),Colin!$I262,)</f>
        <v>0</v>
      </c>
      <c r="O262">
        <f>IF(AND(Colin!$G262=$B$2,Colin!$H262&lt;=$C$3),Colin!$I262,)</f>
        <v>0</v>
      </c>
      <c r="P262">
        <f>IF(Colin!$G262&lt;$B$2,Colin!$I262,0)</f>
        <v>0</v>
      </c>
      <c r="Q262">
        <f>IF(Colin!$G262&lt;$B$1,Colin!$I262,0)</f>
        <v>0</v>
      </c>
    </row>
    <row r="263" spans="12:17" x14ac:dyDescent="0.25">
      <c r="L263">
        <f>IF(AND(Colin!$G263=$B$1,Colin!$H263=$C$3),Colin!$I263,)</f>
        <v>0</v>
      </c>
      <c r="M263">
        <f>IF(AND(Colin!$G263=$B$1,Colin!$H263&lt;=$C$3),Colin!$I263,)</f>
        <v>0</v>
      </c>
      <c r="N263">
        <f>IF(AND(Colin!$G263=$B$2,Colin!$H263=$C$3),Colin!$I263,)</f>
        <v>0</v>
      </c>
      <c r="O263">
        <f>IF(AND(Colin!$G263=$B$2,Colin!$H263&lt;=$C$3),Colin!$I263,)</f>
        <v>0</v>
      </c>
      <c r="P263">
        <f>IF(Colin!$G263&lt;$B$2,Colin!$I263,0)</f>
        <v>0</v>
      </c>
      <c r="Q263">
        <f>IF(Colin!$G263&lt;$B$1,Colin!$I263,0)</f>
        <v>0</v>
      </c>
    </row>
    <row r="264" spans="12:17" x14ac:dyDescent="0.25">
      <c r="L264">
        <f>IF(AND(Colin!$G264=$B$1,Colin!$H264=$C$3),Colin!$I264,)</f>
        <v>0</v>
      </c>
      <c r="M264">
        <f>IF(AND(Colin!$G264=$B$1,Colin!$H264&lt;=$C$3),Colin!$I264,)</f>
        <v>0</v>
      </c>
      <c r="N264">
        <f>IF(AND(Colin!$G264=$B$2,Colin!$H264=$C$3),Colin!$I264,)</f>
        <v>0</v>
      </c>
      <c r="O264">
        <f>IF(AND(Colin!$G264=$B$2,Colin!$H264&lt;=$C$3),Colin!$I264,)</f>
        <v>0</v>
      </c>
      <c r="P264">
        <f>IF(Colin!$G264&lt;$B$2,Colin!$I264,0)</f>
        <v>0</v>
      </c>
      <c r="Q264">
        <f>IF(Colin!$G264&lt;$B$1,Colin!$I264,0)</f>
        <v>0</v>
      </c>
    </row>
    <row r="265" spans="12:17" x14ac:dyDescent="0.25">
      <c r="L265">
        <f>IF(AND(Colin!$G265=$B$1,Colin!$H265=$C$3),Colin!$I265,)</f>
        <v>0</v>
      </c>
      <c r="M265">
        <f>IF(AND(Colin!$G265=$B$1,Colin!$H265&lt;=$C$3),Colin!$I265,)</f>
        <v>0</v>
      </c>
      <c r="N265">
        <f>IF(AND(Colin!$G265=$B$2,Colin!$H265=$C$3),Colin!$I265,)</f>
        <v>0</v>
      </c>
      <c r="O265">
        <f>IF(AND(Colin!$G265=$B$2,Colin!$H265&lt;=$C$3),Colin!$I265,)</f>
        <v>0</v>
      </c>
      <c r="P265">
        <f>IF(Colin!$G265&lt;$B$2,Colin!$I265,0)</f>
        <v>0</v>
      </c>
      <c r="Q265">
        <f>IF(Colin!$G265&lt;$B$1,Colin!$I265,0)</f>
        <v>0</v>
      </c>
    </row>
    <row r="266" spans="12:17" x14ac:dyDescent="0.25">
      <c r="L266">
        <f>IF(AND(Colin!$G266=$B$1,Colin!$H266=$C$3),Colin!$I266,)</f>
        <v>0</v>
      </c>
      <c r="M266">
        <f>IF(AND(Colin!$G266=$B$1,Colin!$H266&lt;=$C$3),Colin!$I266,)</f>
        <v>0</v>
      </c>
      <c r="N266">
        <f>IF(AND(Colin!$G266=$B$2,Colin!$H266=$C$3),Colin!$I266,)</f>
        <v>0</v>
      </c>
      <c r="O266">
        <f>IF(AND(Colin!$G266=$B$2,Colin!$H266&lt;=$C$3),Colin!$I266,)</f>
        <v>0</v>
      </c>
      <c r="P266">
        <f>IF(Colin!$G266&lt;$B$2,Colin!$I266,0)</f>
        <v>0</v>
      </c>
      <c r="Q266">
        <f>IF(Colin!$G266&lt;$B$1,Colin!$I266,0)</f>
        <v>0</v>
      </c>
    </row>
    <row r="267" spans="12:17" x14ac:dyDescent="0.25">
      <c r="L267">
        <f>IF(AND(Colin!$G267=$B$1,Colin!$H267=$C$3),Colin!$I267,)</f>
        <v>0</v>
      </c>
      <c r="M267">
        <f>IF(AND(Colin!$G267=$B$1,Colin!$H267&lt;=$C$3),Colin!$I267,)</f>
        <v>0</v>
      </c>
      <c r="N267">
        <f>IF(AND(Colin!$G267=$B$2,Colin!$H267=$C$3),Colin!$I267,)</f>
        <v>0</v>
      </c>
      <c r="O267">
        <f>IF(AND(Colin!$G267=$B$2,Colin!$H267&lt;=$C$3),Colin!$I267,)</f>
        <v>0</v>
      </c>
      <c r="P267">
        <f>IF(Colin!$G267&lt;$B$2,Colin!$I267,0)</f>
        <v>0</v>
      </c>
      <c r="Q267">
        <f>IF(Colin!$G267&lt;$B$1,Colin!$I267,0)</f>
        <v>0</v>
      </c>
    </row>
    <row r="268" spans="12:17" x14ac:dyDescent="0.25">
      <c r="L268">
        <f>IF(AND(Colin!$G268=$B$1,Colin!$H268=$C$3),Colin!$I268,)</f>
        <v>0</v>
      </c>
      <c r="M268">
        <f>IF(AND(Colin!$G268=$B$1,Colin!$H268&lt;=$C$3),Colin!$I268,)</f>
        <v>0</v>
      </c>
      <c r="N268">
        <f>IF(AND(Colin!$G268=$B$2,Colin!$H268=$C$3),Colin!$I268,)</f>
        <v>0</v>
      </c>
      <c r="O268">
        <f>IF(AND(Colin!$G268=$B$2,Colin!$H268&lt;=$C$3),Colin!$I268,)</f>
        <v>0</v>
      </c>
      <c r="P268">
        <f>IF(Colin!$G268&lt;$B$2,Colin!$I268,0)</f>
        <v>0</v>
      </c>
      <c r="Q268">
        <f>IF(Colin!$G268&lt;$B$1,Colin!$I268,0)</f>
        <v>0</v>
      </c>
    </row>
    <row r="269" spans="12:17" x14ac:dyDescent="0.25">
      <c r="L269">
        <f>IF(AND(Colin!$G269=$B$1,Colin!$H269=$C$3),Colin!$I269,)</f>
        <v>0</v>
      </c>
      <c r="M269">
        <f>IF(AND(Colin!$G269=$B$1,Colin!$H269&lt;=$C$3),Colin!$I269,)</f>
        <v>0</v>
      </c>
      <c r="N269">
        <f>IF(AND(Colin!$G269=$B$2,Colin!$H269=$C$3),Colin!$I269,)</f>
        <v>0</v>
      </c>
      <c r="O269">
        <f>IF(AND(Colin!$G269=$B$2,Colin!$H269&lt;=$C$3),Colin!$I269,)</f>
        <v>0</v>
      </c>
      <c r="P269">
        <f>IF(Colin!$G269&lt;$B$2,Colin!$I269,0)</f>
        <v>0</v>
      </c>
      <c r="Q269">
        <f>IF(Colin!$G269&lt;$B$1,Colin!$I269,0)</f>
        <v>0</v>
      </c>
    </row>
    <row r="270" spans="12:17" x14ac:dyDescent="0.25">
      <c r="L270">
        <f>IF(AND(Colin!$G270=$B$1,Colin!$H270=$C$3),Colin!$I270,)</f>
        <v>0</v>
      </c>
      <c r="M270">
        <f>IF(AND(Colin!$G270=$B$1,Colin!$H270&lt;=$C$3),Colin!$I270,)</f>
        <v>0</v>
      </c>
      <c r="N270">
        <f>IF(AND(Colin!$G270=$B$2,Colin!$H270=$C$3),Colin!$I270,)</f>
        <v>0</v>
      </c>
      <c r="O270">
        <f>IF(AND(Colin!$G270=$B$2,Colin!$H270&lt;=$C$3),Colin!$I270,)</f>
        <v>0</v>
      </c>
      <c r="P270">
        <f>IF(Colin!$G270&lt;$B$2,Colin!$I270,0)</f>
        <v>0</v>
      </c>
      <c r="Q270">
        <f>IF(Colin!$G270&lt;$B$1,Colin!$I270,0)</f>
        <v>0</v>
      </c>
    </row>
    <row r="271" spans="12:17" x14ac:dyDescent="0.25">
      <c r="L271">
        <f>IF(AND(Colin!$G271=$B$1,Colin!$H271=$C$3),Colin!$I271,)</f>
        <v>0</v>
      </c>
      <c r="M271">
        <f>IF(AND(Colin!$G271=$B$1,Colin!$H271&lt;=$C$3),Colin!$I271,)</f>
        <v>0</v>
      </c>
      <c r="N271">
        <f>IF(AND(Colin!$G271=$B$2,Colin!$H271=$C$3),Colin!$I271,)</f>
        <v>0</v>
      </c>
      <c r="O271">
        <f>IF(AND(Colin!$G271=$B$2,Colin!$H271&lt;=$C$3),Colin!$I271,)</f>
        <v>0</v>
      </c>
      <c r="P271">
        <f>IF(Colin!$G271&lt;$B$2,Colin!$I271,0)</f>
        <v>0</v>
      </c>
      <c r="Q271">
        <f>IF(Colin!$G271&lt;$B$1,Colin!$I271,0)</f>
        <v>0</v>
      </c>
    </row>
    <row r="272" spans="12:17" x14ac:dyDescent="0.25">
      <c r="L272">
        <f>IF(AND(Colin!$G272=$B$1,Colin!$H272=$C$3),Colin!$I272,)</f>
        <v>0</v>
      </c>
      <c r="M272">
        <f>IF(AND(Colin!$G272=$B$1,Colin!$H272&lt;=$C$3),Colin!$I272,)</f>
        <v>0</v>
      </c>
      <c r="N272">
        <f>IF(AND(Colin!$G272=$B$2,Colin!$H272=$C$3),Colin!$I272,)</f>
        <v>0</v>
      </c>
      <c r="O272">
        <f>IF(AND(Colin!$G272=$B$2,Colin!$H272&lt;=$C$3),Colin!$I272,)</f>
        <v>0</v>
      </c>
      <c r="P272">
        <f>IF(Colin!$G272&lt;$B$2,Colin!$I272,0)</f>
        <v>0</v>
      </c>
      <c r="Q272">
        <f>IF(Colin!$G272&lt;$B$1,Colin!$I272,0)</f>
        <v>0</v>
      </c>
    </row>
    <row r="273" spans="12:17" x14ac:dyDescent="0.25">
      <c r="L273">
        <f>IF(AND(Colin!$G273=$B$1,Colin!$H273=$C$3),Colin!$I273,)</f>
        <v>0</v>
      </c>
      <c r="M273">
        <f>IF(AND(Colin!$G273=$B$1,Colin!$H273&lt;=$C$3),Colin!$I273,)</f>
        <v>0</v>
      </c>
      <c r="N273">
        <f>IF(AND(Colin!$G273=$B$2,Colin!$H273=$C$3),Colin!$I273,)</f>
        <v>0</v>
      </c>
      <c r="O273">
        <f>IF(AND(Colin!$G273=$B$2,Colin!$H273&lt;=$C$3),Colin!$I273,)</f>
        <v>0</v>
      </c>
      <c r="P273">
        <f>IF(Colin!$G273&lt;$B$2,Colin!$I273,0)</f>
        <v>0</v>
      </c>
      <c r="Q273">
        <f>IF(Colin!$G273&lt;$B$1,Colin!$I273,0)</f>
        <v>0</v>
      </c>
    </row>
    <row r="274" spans="12:17" x14ac:dyDescent="0.25">
      <c r="L274">
        <f>IF(AND(Colin!$G274=$B$1,Colin!$H274=$C$3),Colin!$I274,)</f>
        <v>0</v>
      </c>
      <c r="M274">
        <f>IF(AND(Colin!$G274=$B$1,Colin!$H274&lt;=$C$3),Colin!$I274,)</f>
        <v>0</v>
      </c>
      <c r="N274">
        <f>IF(AND(Colin!$G274=$B$2,Colin!$H274=$C$3),Colin!$I274,)</f>
        <v>0</v>
      </c>
      <c r="O274">
        <f>IF(AND(Colin!$G274=$B$2,Colin!$H274&lt;=$C$3),Colin!$I274,)</f>
        <v>0</v>
      </c>
      <c r="P274">
        <f>IF(Colin!$G274&lt;$B$2,Colin!$I274,0)</f>
        <v>0</v>
      </c>
      <c r="Q274">
        <f>IF(Colin!$G274&lt;$B$1,Colin!$I274,0)</f>
        <v>0</v>
      </c>
    </row>
    <row r="275" spans="12:17" x14ac:dyDescent="0.25">
      <c r="L275">
        <f>IF(AND(Colin!$G275=$B$1,Colin!$H275=$C$3),Colin!$I275,)</f>
        <v>0</v>
      </c>
      <c r="M275">
        <f>IF(AND(Colin!$G275=$B$1,Colin!$H275&lt;=$C$3),Colin!$I275,)</f>
        <v>0</v>
      </c>
      <c r="N275">
        <f>IF(AND(Colin!$G275=$B$2,Colin!$H275=$C$3),Colin!$I275,)</f>
        <v>0</v>
      </c>
      <c r="O275">
        <f>IF(AND(Colin!$G275=$B$2,Colin!$H275&lt;=$C$3),Colin!$I275,)</f>
        <v>0</v>
      </c>
      <c r="P275">
        <f>IF(Colin!$G275&lt;$B$2,Colin!$I275,0)</f>
        <v>0</v>
      </c>
      <c r="Q275">
        <f>IF(Colin!$G275&lt;$B$1,Colin!$I275,0)</f>
        <v>0</v>
      </c>
    </row>
    <row r="276" spans="12:17" x14ac:dyDescent="0.25">
      <c r="L276">
        <f>IF(AND(Colin!$G276=$B$1,Colin!$H276=$C$3),Colin!$I276,)</f>
        <v>0</v>
      </c>
      <c r="M276">
        <f>IF(AND(Colin!$G276=$B$1,Colin!$H276&lt;=$C$3),Colin!$I276,)</f>
        <v>0</v>
      </c>
      <c r="N276">
        <f>IF(AND(Colin!$G276=$B$2,Colin!$H276=$C$3),Colin!$I276,)</f>
        <v>0</v>
      </c>
      <c r="O276">
        <f>IF(AND(Colin!$G276=$B$2,Colin!$H276&lt;=$C$3),Colin!$I276,)</f>
        <v>0</v>
      </c>
      <c r="P276">
        <f>IF(Colin!$G276&lt;$B$2,Colin!$I276,0)</f>
        <v>0</v>
      </c>
      <c r="Q276">
        <f>IF(Colin!$G276&lt;$B$1,Colin!$I276,0)</f>
        <v>0</v>
      </c>
    </row>
    <row r="277" spans="12:17" x14ac:dyDescent="0.25">
      <c r="L277">
        <f>IF(AND(Colin!$G277=$B$1,Colin!$H277=$C$3),Colin!$I277,)</f>
        <v>0</v>
      </c>
      <c r="M277">
        <f>IF(AND(Colin!$G277=$B$1,Colin!$H277&lt;=$C$3),Colin!$I277,)</f>
        <v>0</v>
      </c>
      <c r="N277">
        <f>IF(AND(Colin!$G277=$B$2,Colin!$H277=$C$3),Colin!$I277,)</f>
        <v>0</v>
      </c>
      <c r="O277">
        <f>IF(AND(Colin!$G277=$B$2,Colin!$H277&lt;=$C$3),Colin!$I277,)</f>
        <v>0</v>
      </c>
      <c r="P277">
        <f>IF(Colin!$G277&lt;$B$2,Colin!$I277,0)</f>
        <v>0</v>
      </c>
      <c r="Q277">
        <f>IF(Colin!$G277&lt;$B$1,Colin!$I277,0)</f>
        <v>0</v>
      </c>
    </row>
    <row r="278" spans="12:17" x14ac:dyDescent="0.25">
      <c r="L278">
        <f>IF(AND(Colin!$G278=$B$1,Colin!$H278=$C$3),Colin!$I278,)</f>
        <v>0</v>
      </c>
      <c r="M278">
        <f>IF(AND(Colin!$G278=$B$1,Colin!$H278&lt;=$C$3),Colin!$I278,)</f>
        <v>0</v>
      </c>
      <c r="N278">
        <f>IF(AND(Colin!$G278=$B$2,Colin!$H278=$C$3),Colin!$I278,)</f>
        <v>0</v>
      </c>
      <c r="O278">
        <f>IF(AND(Colin!$G278=$B$2,Colin!$H278&lt;=$C$3),Colin!$I278,)</f>
        <v>0</v>
      </c>
      <c r="P278">
        <f>IF(Colin!$G278&lt;$B$2,Colin!$I278,0)</f>
        <v>0</v>
      </c>
      <c r="Q278">
        <f>IF(Colin!$G278&lt;$B$1,Colin!$I278,0)</f>
        <v>0</v>
      </c>
    </row>
    <row r="279" spans="12:17" x14ac:dyDescent="0.25">
      <c r="L279">
        <f>IF(AND(Colin!$G279=$B$1,Colin!$H279=$C$3),Colin!$I279,)</f>
        <v>0</v>
      </c>
      <c r="M279">
        <f>IF(AND(Colin!$G279=$B$1,Colin!$H279&lt;=$C$3),Colin!$I279,)</f>
        <v>0</v>
      </c>
      <c r="N279">
        <f>IF(AND(Colin!$G279=$B$2,Colin!$H279=$C$3),Colin!$I279,)</f>
        <v>0</v>
      </c>
      <c r="O279">
        <f>IF(AND(Colin!$G279=$B$2,Colin!$H279&lt;=$C$3),Colin!$I279,)</f>
        <v>0</v>
      </c>
      <c r="P279">
        <f>IF(Colin!$G279&lt;$B$2,Colin!$I279,0)</f>
        <v>0</v>
      </c>
      <c r="Q279">
        <f>IF(Colin!$G279&lt;$B$1,Colin!$I279,0)</f>
        <v>0</v>
      </c>
    </row>
    <row r="280" spans="12:17" x14ac:dyDescent="0.25">
      <c r="L280">
        <f>IF(AND(Colin!$G280=$B$1,Colin!$H280=$C$3),Colin!$I280,)</f>
        <v>0</v>
      </c>
      <c r="M280">
        <f>IF(AND(Colin!$G280=$B$1,Colin!$H280&lt;=$C$3),Colin!$I280,)</f>
        <v>0</v>
      </c>
      <c r="N280">
        <f>IF(AND(Colin!$G280=$B$2,Colin!$H280=$C$3),Colin!$I280,)</f>
        <v>0</v>
      </c>
      <c r="O280">
        <f>IF(AND(Colin!$G280=$B$2,Colin!$H280&lt;=$C$3),Colin!$I280,)</f>
        <v>0</v>
      </c>
      <c r="P280">
        <f>IF(Colin!$G280&lt;$B$2,Colin!$I280,0)</f>
        <v>0</v>
      </c>
      <c r="Q280">
        <f>IF(Colin!$G280&lt;$B$1,Colin!$I280,0)</f>
        <v>0</v>
      </c>
    </row>
    <row r="281" spans="12:17" x14ac:dyDescent="0.25">
      <c r="L281">
        <f>IF(AND(Colin!$G281=$B$1,Colin!$H281=$C$3),Colin!$I281,)</f>
        <v>0</v>
      </c>
      <c r="M281">
        <f>IF(AND(Colin!$G281=$B$1,Colin!$H281&lt;=$C$3),Colin!$I281,)</f>
        <v>0</v>
      </c>
      <c r="N281">
        <f>IF(AND(Colin!$G281=$B$2,Colin!$H281=$C$3),Colin!$I281,)</f>
        <v>0</v>
      </c>
      <c r="O281">
        <f>IF(AND(Colin!$G281=$B$2,Colin!$H281&lt;=$C$3),Colin!$I281,)</f>
        <v>0</v>
      </c>
      <c r="P281">
        <f>IF(Colin!$G281&lt;$B$2,Colin!$I281,0)</f>
        <v>0</v>
      </c>
      <c r="Q281">
        <f>IF(Colin!$G281&lt;$B$1,Colin!$I281,0)</f>
        <v>0</v>
      </c>
    </row>
    <row r="282" spans="12:17" x14ac:dyDescent="0.25">
      <c r="L282">
        <f>IF(AND(Colin!$G282=$B$1,Colin!$H282=$C$3),Colin!$I282,)</f>
        <v>0</v>
      </c>
      <c r="M282">
        <f>IF(AND(Colin!$G282=$B$1,Colin!$H282&lt;=$C$3),Colin!$I282,)</f>
        <v>0</v>
      </c>
      <c r="N282">
        <f>IF(AND(Colin!$G282=$B$2,Colin!$H282=$C$3),Colin!$I282,)</f>
        <v>0</v>
      </c>
      <c r="O282">
        <f>IF(AND(Colin!$G282=$B$2,Colin!$H282&lt;=$C$3),Colin!$I282,)</f>
        <v>0</v>
      </c>
      <c r="P282">
        <f>IF(Colin!$G282&lt;$B$2,Colin!$I282,0)</f>
        <v>0</v>
      </c>
      <c r="Q282">
        <f>IF(Colin!$G282&lt;$B$1,Colin!$I282,0)</f>
        <v>0</v>
      </c>
    </row>
    <row r="283" spans="12:17" x14ac:dyDescent="0.25">
      <c r="L283">
        <f>IF(AND(Colin!$G283=$B$1,Colin!$H283=$C$3),Colin!$I283,)</f>
        <v>0</v>
      </c>
      <c r="M283">
        <f>IF(AND(Colin!$G283=$B$1,Colin!$H283&lt;=$C$3),Colin!$I283,)</f>
        <v>0</v>
      </c>
      <c r="N283">
        <f>IF(AND(Colin!$G283=$B$2,Colin!$H283=$C$3),Colin!$I283,)</f>
        <v>0</v>
      </c>
      <c r="O283">
        <f>IF(AND(Colin!$G283=$B$2,Colin!$H283&lt;=$C$3),Colin!$I283,)</f>
        <v>0</v>
      </c>
      <c r="P283">
        <f>IF(Colin!$G283&lt;$B$2,Colin!$I283,0)</f>
        <v>0</v>
      </c>
      <c r="Q283">
        <f>IF(Colin!$G283&lt;$B$1,Colin!$I283,0)</f>
        <v>0</v>
      </c>
    </row>
    <row r="284" spans="12:17" x14ac:dyDescent="0.25">
      <c r="L284">
        <f>IF(AND(Colin!$G284=$B$1,Colin!$H284=$C$3),Colin!$I284,)</f>
        <v>0</v>
      </c>
      <c r="M284">
        <f>IF(AND(Colin!$G284=$B$1,Colin!$H284&lt;=$C$3),Colin!$I284,)</f>
        <v>0</v>
      </c>
      <c r="N284">
        <f>IF(AND(Colin!$G284=$B$2,Colin!$H284=$C$3),Colin!$I284,)</f>
        <v>0</v>
      </c>
      <c r="O284">
        <f>IF(AND(Colin!$G284=$B$2,Colin!$H284&lt;=$C$3),Colin!$I284,)</f>
        <v>0</v>
      </c>
      <c r="P284">
        <f>IF(Colin!$G284&lt;$B$2,Colin!$I284,0)</f>
        <v>0</v>
      </c>
      <c r="Q284">
        <f>IF(Colin!$G284&lt;$B$1,Colin!$I284,0)</f>
        <v>0</v>
      </c>
    </row>
    <row r="285" spans="12:17" x14ac:dyDescent="0.25">
      <c r="L285">
        <f>IF(AND(Colin!$G285=$B$1,Colin!$H285=$C$3),Colin!$I285,)</f>
        <v>0</v>
      </c>
      <c r="M285">
        <f>IF(AND(Colin!$G285=$B$1,Colin!$H285&lt;=$C$3),Colin!$I285,)</f>
        <v>0</v>
      </c>
      <c r="N285">
        <f>IF(AND(Colin!$G285=$B$2,Colin!$H285=$C$3),Colin!$I285,)</f>
        <v>0</v>
      </c>
      <c r="O285">
        <f>IF(AND(Colin!$G285=$B$2,Colin!$H285&lt;=$C$3),Colin!$I285,)</f>
        <v>0</v>
      </c>
      <c r="P285">
        <f>IF(Colin!$G285&lt;$B$2,Colin!$I285,0)</f>
        <v>0</v>
      </c>
      <c r="Q285">
        <f>IF(Colin!$G285&lt;$B$1,Colin!$I285,0)</f>
        <v>0</v>
      </c>
    </row>
    <row r="286" spans="12:17" x14ac:dyDescent="0.25">
      <c r="L286">
        <f>IF(AND(Colin!$G286=$B$1,Colin!$H286=$C$3),Colin!$I286,)</f>
        <v>0</v>
      </c>
      <c r="M286">
        <f>IF(AND(Colin!$G286=$B$1,Colin!$H286&lt;=$C$3),Colin!$I286,)</f>
        <v>0</v>
      </c>
      <c r="N286">
        <f>IF(AND(Colin!$G286=$B$2,Colin!$H286=$C$3),Colin!$I286,)</f>
        <v>0</v>
      </c>
      <c r="O286">
        <f>IF(AND(Colin!$G286=$B$2,Colin!$H286&lt;=$C$3),Colin!$I286,)</f>
        <v>0</v>
      </c>
      <c r="P286">
        <f>IF(Colin!$G286&lt;$B$2,Colin!$I286,0)</f>
        <v>0</v>
      </c>
      <c r="Q286">
        <f>IF(Colin!$G286&lt;$B$1,Colin!$I286,0)</f>
        <v>0</v>
      </c>
    </row>
    <row r="287" spans="12:17" x14ac:dyDescent="0.25">
      <c r="L287">
        <f>IF(AND(Colin!$G287=$B$1,Colin!$H287=$C$3),Colin!$I287,)</f>
        <v>0</v>
      </c>
      <c r="M287">
        <f>IF(AND(Colin!$G287=$B$1,Colin!$H287&lt;=$C$3),Colin!$I287,)</f>
        <v>0</v>
      </c>
      <c r="N287">
        <f>IF(AND(Colin!$G287=$B$2,Colin!$H287=$C$3),Colin!$I287,)</f>
        <v>0</v>
      </c>
      <c r="O287">
        <f>IF(AND(Colin!$G287=$B$2,Colin!$H287&lt;=$C$3),Colin!$I287,)</f>
        <v>0</v>
      </c>
      <c r="P287">
        <f>IF(Colin!$G287&lt;$B$2,Colin!$I287,0)</f>
        <v>0</v>
      </c>
      <c r="Q287">
        <f>IF(Colin!$G287&lt;$B$1,Colin!$I287,0)</f>
        <v>0</v>
      </c>
    </row>
    <row r="288" spans="12:17" x14ac:dyDescent="0.25">
      <c r="L288">
        <f>IF(AND(Colin!$G288=$B$1,Colin!$H288=$C$3),Colin!$I288,)</f>
        <v>0</v>
      </c>
      <c r="M288">
        <f>IF(AND(Colin!$G288=$B$1,Colin!$H288&lt;=$C$3),Colin!$I288,)</f>
        <v>0</v>
      </c>
      <c r="N288">
        <f>IF(AND(Colin!$G288=$B$2,Colin!$H288=$C$3),Colin!$I288,)</f>
        <v>0</v>
      </c>
      <c r="O288">
        <f>IF(AND(Colin!$G288=$B$2,Colin!$H288&lt;=$C$3),Colin!$I288,)</f>
        <v>0</v>
      </c>
      <c r="P288">
        <f>IF(Colin!$G288&lt;$B$2,Colin!$I288,0)</f>
        <v>0</v>
      </c>
      <c r="Q288">
        <f>IF(Colin!$G288&lt;$B$1,Colin!$I288,0)</f>
        <v>0</v>
      </c>
    </row>
    <row r="289" spans="12:17" x14ac:dyDescent="0.25">
      <c r="L289">
        <f>IF(AND(Colin!$G289=$B$1,Colin!$H289=$C$3),Colin!$I289,)</f>
        <v>0</v>
      </c>
      <c r="M289">
        <f>IF(AND(Colin!$G289=$B$1,Colin!$H289&lt;=$C$3),Colin!$I289,)</f>
        <v>0</v>
      </c>
      <c r="N289">
        <f>IF(AND(Colin!$G289=$B$2,Colin!$H289=$C$3),Colin!$I289,)</f>
        <v>0</v>
      </c>
      <c r="O289">
        <f>IF(AND(Colin!$G289=$B$2,Colin!$H289&lt;=$C$3),Colin!$I289,)</f>
        <v>0</v>
      </c>
      <c r="P289">
        <f>IF(Colin!$G289&lt;$B$2,Colin!$I289,0)</f>
        <v>0</v>
      </c>
      <c r="Q289">
        <f>IF(Colin!$G289&lt;$B$1,Colin!$I289,0)</f>
        <v>0</v>
      </c>
    </row>
    <row r="290" spans="12:17" x14ac:dyDescent="0.25">
      <c r="L290">
        <f>IF(AND(Colin!$G290=$B$1,Colin!$H290=$C$3),Colin!$I290,)</f>
        <v>0</v>
      </c>
      <c r="M290">
        <f>IF(AND(Colin!$G290=$B$1,Colin!$H290&lt;=$C$3),Colin!$I290,)</f>
        <v>0</v>
      </c>
      <c r="N290">
        <f>IF(AND(Colin!$G290=$B$2,Colin!$H290=$C$3),Colin!$I290,)</f>
        <v>0</v>
      </c>
      <c r="O290">
        <f>IF(AND(Colin!$G290=$B$2,Colin!$H290&lt;=$C$3),Colin!$I290,)</f>
        <v>0</v>
      </c>
      <c r="P290">
        <f>IF(Colin!$G290&lt;$B$2,Colin!$I290,0)</f>
        <v>0</v>
      </c>
      <c r="Q290">
        <f>IF(Colin!$G290&lt;$B$1,Colin!$I290,0)</f>
        <v>0</v>
      </c>
    </row>
    <row r="291" spans="12:17" x14ac:dyDescent="0.25">
      <c r="L291">
        <f>IF(AND(Colin!$G291=$B$1,Colin!$H291=$C$3),Colin!$I291,)</f>
        <v>0</v>
      </c>
      <c r="M291">
        <f>IF(AND(Colin!$G291=$B$1,Colin!$H291&lt;=$C$3),Colin!$I291,)</f>
        <v>0</v>
      </c>
      <c r="N291">
        <f>IF(AND(Colin!$G291=$B$2,Colin!$H291=$C$3),Colin!$I291,)</f>
        <v>0</v>
      </c>
      <c r="O291">
        <f>IF(AND(Colin!$G291=$B$2,Colin!$H291&lt;=$C$3),Colin!$I291,)</f>
        <v>0</v>
      </c>
      <c r="P291">
        <f>IF(Colin!$G291&lt;$B$2,Colin!$I291,0)</f>
        <v>0</v>
      </c>
      <c r="Q291">
        <f>IF(Colin!$G291&lt;$B$1,Colin!$I291,0)</f>
        <v>0</v>
      </c>
    </row>
    <row r="292" spans="12:17" x14ac:dyDescent="0.25">
      <c r="L292">
        <f>IF(AND(Colin!$G292=$B$1,Colin!$H292=$C$3),Colin!$I292,)</f>
        <v>0</v>
      </c>
      <c r="M292">
        <f>IF(AND(Colin!$G292=$B$1,Colin!$H292&lt;=$C$3),Colin!$I292,)</f>
        <v>0</v>
      </c>
      <c r="N292">
        <f>IF(AND(Colin!$G292=$B$2,Colin!$H292=$C$3),Colin!$I292,)</f>
        <v>0</v>
      </c>
      <c r="O292">
        <f>IF(AND(Colin!$G292=$B$2,Colin!$H292&lt;=$C$3),Colin!$I292,)</f>
        <v>0</v>
      </c>
      <c r="P292">
        <f>IF(Colin!$G292&lt;$B$2,Colin!$I292,0)</f>
        <v>0</v>
      </c>
      <c r="Q292">
        <f>IF(Colin!$G292&lt;$B$1,Colin!$I292,0)</f>
        <v>0</v>
      </c>
    </row>
    <row r="293" spans="12:17" x14ac:dyDescent="0.25">
      <c r="L293">
        <f>IF(AND(Colin!$G293=$B$1,Colin!$H293=$C$3),Colin!$I293,)</f>
        <v>0</v>
      </c>
      <c r="M293">
        <f>IF(AND(Colin!$G293=$B$1,Colin!$H293&lt;=$C$3),Colin!$I293,)</f>
        <v>0</v>
      </c>
      <c r="N293">
        <f>IF(AND(Colin!$G293=$B$2,Colin!$H293=$C$3),Colin!$I293,)</f>
        <v>0</v>
      </c>
      <c r="O293">
        <f>IF(AND(Colin!$G293=$B$2,Colin!$H293&lt;=$C$3),Colin!$I293,)</f>
        <v>0</v>
      </c>
      <c r="P293">
        <f>IF(Colin!$G293&lt;$B$2,Colin!$I293,0)</f>
        <v>0</v>
      </c>
      <c r="Q293">
        <f>IF(Colin!$G293&lt;$B$1,Colin!$I293,0)</f>
        <v>0</v>
      </c>
    </row>
    <row r="294" spans="12:17" x14ac:dyDescent="0.25">
      <c r="L294">
        <f>IF(AND(Colin!$G294=$B$1,Colin!$H294=$C$3),Colin!$I294,)</f>
        <v>0</v>
      </c>
      <c r="M294">
        <f>IF(AND(Colin!$G294=$B$1,Colin!$H294&lt;=$C$3),Colin!$I294,)</f>
        <v>0</v>
      </c>
      <c r="N294">
        <f>IF(AND(Colin!$G294=$B$2,Colin!$H294=$C$3),Colin!$I294,)</f>
        <v>0</v>
      </c>
      <c r="O294">
        <f>IF(AND(Colin!$G294=$B$2,Colin!$H294&lt;=$C$3),Colin!$I294,)</f>
        <v>0</v>
      </c>
      <c r="P294">
        <f>IF(Colin!$G294&lt;$B$2,Colin!$I294,0)</f>
        <v>0</v>
      </c>
      <c r="Q294">
        <f>IF(Colin!$G294&lt;$B$1,Colin!$I294,0)</f>
        <v>0</v>
      </c>
    </row>
    <row r="295" spans="12:17" x14ac:dyDescent="0.25">
      <c r="L295">
        <f>IF(AND(Colin!$G295=$B$1,Colin!$H295=$C$3),Colin!$I295,)</f>
        <v>0</v>
      </c>
      <c r="M295">
        <f>IF(AND(Colin!$G295=$B$1,Colin!$H295&lt;=$C$3),Colin!$I295,)</f>
        <v>0</v>
      </c>
      <c r="N295">
        <f>IF(AND(Colin!$G295=$B$2,Colin!$H295=$C$3),Colin!$I295,)</f>
        <v>0</v>
      </c>
      <c r="O295">
        <f>IF(AND(Colin!$G295=$B$2,Colin!$H295&lt;=$C$3),Colin!$I295,)</f>
        <v>0</v>
      </c>
      <c r="P295">
        <f>IF(Colin!$G295&lt;$B$2,Colin!$I295,0)</f>
        <v>0</v>
      </c>
      <c r="Q295">
        <f>IF(Colin!$G295&lt;$B$1,Colin!$I295,0)</f>
        <v>0</v>
      </c>
    </row>
    <row r="296" spans="12:17" x14ac:dyDescent="0.25">
      <c r="L296">
        <f>IF(AND(Colin!$G296=$B$1,Colin!$H296=$C$3),Colin!$I296,)</f>
        <v>0</v>
      </c>
      <c r="M296">
        <f>IF(AND(Colin!$G296=$B$1,Colin!$H296&lt;=$C$3),Colin!$I296,)</f>
        <v>0</v>
      </c>
      <c r="N296">
        <f>IF(AND(Colin!$G296=$B$2,Colin!$H296=$C$3),Colin!$I296,)</f>
        <v>0</v>
      </c>
      <c r="O296">
        <f>IF(AND(Colin!$G296=$B$2,Colin!$H296&lt;=$C$3),Colin!$I296,)</f>
        <v>0</v>
      </c>
      <c r="P296">
        <f>IF(Colin!$G296&lt;$B$2,Colin!$I296,0)</f>
        <v>0</v>
      </c>
      <c r="Q296">
        <f>IF(Colin!$G296&lt;$B$1,Colin!$I296,0)</f>
        <v>0</v>
      </c>
    </row>
    <row r="297" spans="12:17" x14ac:dyDescent="0.25">
      <c r="L297">
        <f>IF(AND(Colin!$G297=$B$1,Colin!$H297=$C$3),Colin!$I297,)</f>
        <v>0</v>
      </c>
      <c r="M297">
        <f>IF(AND(Colin!$G297=$B$1,Colin!$H297&lt;=$C$3),Colin!$I297,)</f>
        <v>0</v>
      </c>
      <c r="N297">
        <f>IF(AND(Colin!$G297=$B$2,Colin!$H297=$C$3),Colin!$I297,)</f>
        <v>0</v>
      </c>
      <c r="O297">
        <f>IF(AND(Colin!$G297=$B$2,Colin!$H297&lt;=$C$3),Colin!$I297,)</f>
        <v>0</v>
      </c>
      <c r="P297">
        <f>IF(Colin!$G297&lt;$B$2,Colin!$I297,0)</f>
        <v>0</v>
      </c>
      <c r="Q297">
        <f>IF(Colin!$G297&lt;$B$1,Colin!$I297,0)</f>
        <v>0</v>
      </c>
    </row>
    <row r="298" spans="12:17" x14ac:dyDescent="0.25">
      <c r="L298">
        <f>IF(AND(Colin!$G298=$B$1,Colin!$H298=$C$3),Colin!$I298,)</f>
        <v>0</v>
      </c>
      <c r="M298">
        <f>IF(AND(Colin!$G298=$B$1,Colin!$H298&lt;=$C$3),Colin!$I298,)</f>
        <v>0</v>
      </c>
      <c r="N298">
        <f>IF(AND(Colin!$G298=$B$2,Colin!$H298=$C$3),Colin!$I298,)</f>
        <v>0</v>
      </c>
      <c r="O298">
        <f>IF(AND(Colin!$G298=$B$2,Colin!$H298&lt;=$C$3),Colin!$I298,)</f>
        <v>0</v>
      </c>
      <c r="P298">
        <f>IF(Colin!$G298&lt;$B$2,Colin!$I298,0)</f>
        <v>0</v>
      </c>
      <c r="Q298">
        <f>IF(Colin!$G298&lt;$B$1,Colin!$I298,0)</f>
        <v>0</v>
      </c>
    </row>
    <row r="299" spans="12:17" x14ac:dyDescent="0.25">
      <c r="L299">
        <f>IF(AND(Colin!$G299=$B$1,Colin!$H299=$C$3),Colin!$I299,)</f>
        <v>0</v>
      </c>
      <c r="M299">
        <f>IF(AND(Colin!$G299=$B$1,Colin!$H299&lt;=$C$3),Colin!$I299,)</f>
        <v>0</v>
      </c>
      <c r="N299">
        <f>IF(AND(Colin!$G299=$B$2,Colin!$H299=$C$3),Colin!$I299,)</f>
        <v>0</v>
      </c>
      <c r="O299">
        <f>IF(AND(Colin!$G299=$B$2,Colin!$H299&lt;=$C$3),Colin!$I299,)</f>
        <v>0</v>
      </c>
      <c r="P299">
        <f>IF(Colin!$G299&lt;$B$2,Colin!$I299,0)</f>
        <v>0</v>
      </c>
      <c r="Q299">
        <f>IF(Colin!$G299&lt;$B$1,Colin!$I299,0)</f>
        <v>0</v>
      </c>
    </row>
    <row r="300" spans="12:17" x14ac:dyDescent="0.25">
      <c r="L300">
        <f>IF(AND(Colin!$G300=$B$1,Colin!$H300=$C$3),Colin!$I300,)</f>
        <v>0</v>
      </c>
      <c r="M300">
        <f>IF(AND(Colin!$G300=$B$1,Colin!$H300&lt;=$C$3),Colin!$I300,)</f>
        <v>0</v>
      </c>
      <c r="N300">
        <f>IF(AND(Colin!$G300=$B$2,Colin!$H300=$C$3),Colin!$I300,)</f>
        <v>0</v>
      </c>
      <c r="O300">
        <f>IF(AND(Colin!$G300=$B$2,Colin!$H300&lt;=$C$3),Colin!$I300,)</f>
        <v>0</v>
      </c>
      <c r="P300">
        <f>IF(Colin!$G300&lt;$B$2,Colin!$I300,0)</f>
        <v>0</v>
      </c>
      <c r="Q300">
        <f>IF(Colin!$G300&lt;$B$1,Colin!$I300,0)</f>
        <v>0</v>
      </c>
    </row>
    <row r="301" spans="12:17" x14ac:dyDescent="0.25">
      <c r="L301">
        <f>IF(AND(Colin!$G301=$B$1,Colin!$H301=$C$3),Colin!$I301,)</f>
        <v>0</v>
      </c>
      <c r="M301">
        <f>IF(AND(Colin!$G301=$B$1,Colin!$H301&lt;=$C$3),Colin!$I301,)</f>
        <v>0</v>
      </c>
      <c r="N301">
        <f>IF(AND(Colin!$G301=$B$2,Colin!$H301=$C$3),Colin!$I301,)</f>
        <v>0</v>
      </c>
      <c r="O301">
        <f>IF(AND(Colin!$G301=$B$2,Colin!$H301&lt;=$C$3),Colin!$I301,)</f>
        <v>0</v>
      </c>
      <c r="P301">
        <f>IF(Colin!$G301&lt;$B$2,Colin!$I301,0)</f>
        <v>0</v>
      </c>
      <c r="Q301">
        <f>IF(Colin!$G301&lt;$B$1,Colin!$I301,0)</f>
        <v>0</v>
      </c>
    </row>
    <row r="302" spans="12:17" x14ac:dyDescent="0.25">
      <c r="L302">
        <f>IF(AND(Colin!$G302=$B$1,Colin!$H302=$C$3),Colin!$I302,)</f>
        <v>0</v>
      </c>
      <c r="M302">
        <f>IF(AND(Colin!$G302=$B$1,Colin!$H302&lt;=$C$3),Colin!$I302,)</f>
        <v>0</v>
      </c>
      <c r="N302">
        <f>IF(AND(Colin!$G302=$B$2,Colin!$H302=$C$3),Colin!$I302,)</f>
        <v>0</v>
      </c>
      <c r="O302">
        <f>IF(AND(Colin!$G302=$B$2,Colin!$H302&lt;=$C$3),Colin!$I302,)</f>
        <v>0</v>
      </c>
      <c r="P302">
        <f>IF(Colin!$G302&lt;$B$2,Colin!$I302,0)</f>
        <v>0</v>
      </c>
      <c r="Q302">
        <f>IF(Colin!$G302&lt;$B$1,Colin!$I302,0)</f>
        <v>0</v>
      </c>
    </row>
    <row r="303" spans="12:17" x14ac:dyDescent="0.25">
      <c r="L303">
        <f>IF(AND(Colin!$G303=$B$1,Colin!$H303=$C$3),Colin!$I303,)</f>
        <v>0</v>
      </c>
      <c r="M303">
        <f>IF(AND(Colin!$G303=$B$1,Colin!$H303&lt;=$C$3),Colin!$I303,)</f>
        <v>0</v>
      </c>
      <c r="N303">
        <f>IF(AND(Colin!$G303=$B$2,Colin!$H303=$C$3),Colin!$I303,)</f>
        <v>0</v>
      </c>
      <c r="O303">
        <f>IF(AND(Colin!$G303=$B$2,Colin!$H303&lt;=$C$3),Colin!$I303,)</f>
        <v>0</v>
      </c>
      <c r="P303">
        <f>IF(Colin!$G303&lt;$B$2,Colin!$I303,0)</f>
        <v>0</v>
      </c>
      <c r="Q303">
        <f>IF(Colin!$G303&lt;$B$1,Colin!$I303,0)</f>
        <v>0</v>
      </c>
    </row>
    <row r="304" spans="12:17" x14ac:dyDescent="0.25">
      <c r="L304">
        <f>IF(AND(Colin!$G304=$B$1,Colin!$H304=$C$3),Colin!$I304,)</f>
        <v>0</v>
      </c>
      <c r="M304">
        <f>IF(AND(Colin!$G304=$B$1,Colin!$H304&lt;=$C$3),Colin!$I304,)</f>
        <v>0</v>
      </c>
      <c r="N304">
        <f>IF(AND(Colin!$G304=$B$2,Colin!$H304=$C$3),Colin!$I304,)</f>
        <v>0</v>
      </c>
      <c r="O304">
        <f>IF(AND(Colin!$G304=$B$2,Colin!$H304&lt;=$C$3),Colin!$I304,)</f>
        <v>0</v>
      </c>
      <c r="P304">
        <f>IF(Colin!$G304&lt;$B$2,Colin!$I304,0)</f>
        <v>0</v>
      </c>
      <c r="Q304">
        <f>IF(Colin!$G304&lt;$B$1,Colin!$I304,0)</f>
        <v>0</v>
      </c>
    </row>
    <row r="305" spans="12:17" x14ac:dyDescent="0.25">
      <c r="L305">
        <f>IF(AND(Colin!$G305=$B$1,Colin!$H305=$C$3),Colin!$I305,)</f>
        <v>0</v>
      </c>
      <c r="M305">
        <f>IF(AND(Colin!$G305=$B$1,Colin!$H305&lt;=$C$3),Colin!$I305,)</f>
        <v>0</v>
      </c>
      <c r="N305">
        <f>IF(AND(Colin!$G305=$B$2,Colin!$H305=$C$3),Colin!$I305,)</f>
        <v>0</v>
      </c>
      <c r="O305">
        <f>IF(AND(Colin!$G305=$B$2,Colin!$H305&lt;=$C$3),Colin!$I305,)</f>
        <v>0</v>
      </c>
      <c r="P305">
        <f>IF(Colin!$G305&lt;$B$2,Colin!$I305,0)</f>
        <v>0</v>
      </c>
      <c r="Q305">
        <f>IF(Colin!$G305&lt;$B$1,Colin!$I305,0)</f>
        <v>0</v>
      </c>
    </row>
    <row r="306" spans="12:17" x14ac:dyDescent="0.25">
      <c r="L306">
        <f>IF(AND(Colin!$G306=$B$1,Colin!$H306=$C$3),Colin!$I306,)</f>
        <v>0</v>
      </c>
      <c r="M306">
        <f>IF(AND(Colin!$G306=$B$1,Colin!$H306&lt;=$C$3),Colin!$I306,)</f>
        <v>0</v>
      </c>
      <c r="N306">
        <f>IF(AND(Colin!$G306=$B$2,Colin!$H306=$C$3),Colin!$I306,)</f>
        <v>0</v>
      </c>
      <c r="O306">
        <f>IF(AND(Colin!$G306=$B$2,Colin!$H306&lt;=$C$3),Colin!$I306,)</f>
        <v>0</v>
      </c>
      <c r="P306">
        <f>IF(Colin!$G306&lt;$B$2,Colin!$I306,0)</f>
        <v>0</v>
      </c>
      <c r="Q306">
        <f>IF(Colin!$G306&lt;$B$1,Colin!$I306,0)</f>
        <v>0</v>
      </c>
    </row>
    <row r="307" spans="12:17" x14ac:dyDescent="0.25">
      <c r="L307">
        <f>IF(AND(Colin!$G307=$B$1,Colin!$H307=$C$3),Colin!$I307,)</f>
        <v>0</v>
      </c>
      <c r="M307">
        <f>IF(AND(Colin!$G307=$B$1,Colin!$H307&lt;=$C$3),Colin!$I307,)</f>
        <v>0</v>
      </c>
      <c r="N307">
        <f>IF(AND(Colin!$G307=$B$2,Colin!$H307=$C$3),Colin!$I307,)</f>
        <v>0</v>
      </c>
      <c r="O307">
        <f>IF(AND(Colin!$G307=$B$2,Colin!$H307&lt;=$C$3),Colin!$I307,)</f>
        <v>0</v>
      </c>
      <c r="P307">
        <f>IF(Colin!$G307&lt;$B$2,Colin!$I307,0)</f>
        <v>0</v>
      </c>
      <c r="Q307">
        <f>IF(Colin!$G307&lt;$B$1,Colin!$I307,0)</f>
        <v>0</v>
      </c>
    </row>
    <row r="308" spans="12:17" x14ac:dyDescent="0.25">
      <c r="L308">
        <f>IF(AND(Colin!$G308=$B$1,Colin!$H308=$C$3),Colin!$I308,)</f>
        <v>0</v>
      </c>
      <c r="M308">
        <f>IF(AND(Colin!$G308=$B$1,Colin!$H308&lt;=$C$3),Colin!$I308,)</f>
        <v>0</v>
      </c>
      <c r="N308">
        <f>IF(AND(Colin!$G308=$B$2,Colin!$H308=$C$3),Colin!$I308,)</f>
        <v>0</v>
      </c>
      <c r="O308">
        <f>IF(AND(Colin!$G308=$B$2,Colin!$H308&lt;=$C$3),Colin!$I308,)</f>
        <v>0</v>
      </c>
      <c r="P308">
        <f>IF(Colin!$G308&lt;$B$2,Colin!$I308,0)</f>
        <v>0</v>
      </c>
      <c r="Q308">
        <f>IF(Colin!$G308&lt;$B$1,Colin!$I308,0)</f>
        <v>0</v>
      </c>
    </row>
    <row r="309" spans="12:17" x14ac:dyDescent="0.25">
      <c r="L309">
        <f>IF(AND(Colin!$G309=$B$1,Colin!$H309=$C$3),Colin!$I309,)</f>
        <v>0</v>
      </c>
      <c r="M309">
        <f>IF(AND(Colin!$G309=$B$1,Colin!$H309&lt;=$C$3),Colin!$I309,)</f>
        <v>0</v>
      </c>
      <c r="N309">
        <f>IF(AND(Colin!$G309=$B$2,Colin!$H309=$C$3),Colin!$I309,)</f>
        <v>0</v>
      </c>
      <c r="O309">
        <f>IF(AND(Colin!$G309=$B$2,Colin!$H309&lt;=$C$3),Colin!$I309,)</f>
        <v>0</v>
      </c>
      <c r="P309">
        <f>IF(Colin!$G309&lt;$B$2,Colin!$I309,0)</f>
        <v>0</v>
      </c>
      <c r="Q309">
        <f>IF(Colin!$G309&lt;$B$1,Colin!$I309,0)</f>
        <v>0</v>
      </c>
    </row>
    <row r="310" spans="12:17" x14ac:dyDescent="0.25">
      <c r="L310">
        <f>IF(AND(Colin!$G310=$B$1,Colin!$H310=$C$3),Colin!$I310,)</f>
        <v>0</v>
      </c>
      <c r="M310">
        <f>IF(AND(Colin!$G310=$B$1,Colin!$H310&lt;=$C$3),Colin!$I310,)</f>
        <v>0</v>
      </c>
      <c r="N310">
        <f>IF(AND(Colin!$G310=$B$2,Colin!$H310=$C$3),Colin!$I310,)</f>
        <v>0</v>
      </c>
      <c r="O310">
        <f>IF(AND(Colin!$G310=$B$2,Colin!$H310&lt;=$C$3),Colin!$I310,)</f>
        <v>0</v>
      </c>
      <c r="P310">
        <f>IF(Colin!$G310&lt;$B$2,Colin!$I310,0)</f>
        <v>0</v>
      </c>
      <c r="Q310">
        <f>IF(Colin!$G310&lt;$B$1,Colin!$I310,0)</f>
        <v>0</v>
      </c>
    </row>
    <row r="311" spans="12:17" x14ac:dyDescent="0.25">
      <c r="L311">
        <f>IF(AND(Colin!$G311=$B$1,Colin!$H311=$C$3),Colin!$I311,)</f>
        <v>0</v>
      </c>
      <c r="M311">
        <f>IF(AND(Colin!$G311=$B$1,Colin!$H311&lt;=$C$3),Colin!$I311,)</f>
        <v>0</v>
      </c>
      <c r="N311">
        <f>IF(AND(Colin!$G311=$B$2,Colin!$H311=$C$3),Colin!$I311,)</f>
        <v>0</v>
      </c>
      <c r="O311">
        <f>IF(AND(Colin!$G311=$B$2,Colin!$H311&lt;=$C$3),Colin!$I311,)</f>
        <v>0</v>
      </c>
      <c r="P311">
        <f>IF(Colin!$G311&lt;$B$2,Colin!$I311,0)</f>
        <v>0</v>
      </c>
      <c r="Q311">
        <f>IF(Colin!$G311&lt;$B$1,Colin!$I311,0)</f>
        <v>0</v>
      </c>
    </row>
    <row r="312" spans="12:17" x14ac:dyDescent="0.25">
      <c r="L312">
        <f>IF(AND(Colin!$G312=$B$1,Colin!$H312=$C$3),Colin!$I312,)</f>
        <v>0</v>
      </c>
      <c r="M312">
        <f>IF(AND(Colin!$G312=$B$1,Colin!$H312&lt;=$C$3),Colin!$I312,)</f>
        <v>0</v>
      </c>
      <c r="N312">
        <f>IF(AND(Colin!$G312=$B$2,Colin!$H312=$C$3),Colin!$I312,)</f>
        <v>0</v>
      </c>
      <c r="O312">
        <f>IF(AND(Colin!$G312=$B$2,Colin!$H312&lt;=$C$3),Colin!$I312,)</f>
        <v>0</v>
      </c>
      <c r="P312">
        <f>IF(Colin!$G312&lt;$B$2,Colin!$I312,0)</f>
        <v>0</v>
      </c>
      <c r="Q312">
        <f>IF(Colin!$G312&lt;$B$1,Colin!$I312,0)</f>
        <v>0</v>
      </c>
    </row>
    <row r="313" spans="12:17" x14ac:dyDescent="0.25">
      <c r="L313">
        <f>IF(AND(Colin!$G313=$B$1,Colin!$H313=$C$3),Colin!$I313,)</f>
        <v>0</v>
      </c>
      <c r="M313">
        <f>IF(AND(Colin!$G313=$B$1,Colin!$H313&lt;=$C$3),Colin!$I313,)</f>
        <v>0</v>
      </c>
      <c r="N313">
        <f>IF(AND(Colin!$G313=$B$2,Colin!$H313=$C$3),Colin!$I313,)</f>
        <v>0</v>
      </c>
      <c r="O313">
        <f>IF(AND(Colin!$G313=$B$2,Colin!$H313&lt;=$C$3),Colin!$I313,)</f>
        <v>0</v>
      </c>
      <c r="P313">
        <f>IF(Colin!$G313&lt;$B$2,Colin!$I313,0)</f>
        <v>0</v>
      </c>
      <c r="Q313">
        <f>IF(Colin!$G313&lt;$B$1,Colin!$I313,0)</f>
        <v>0</v>
      </c>
    </row>
    <row r="314" spans="12:17" x14ac:dyDescent="0.25">
      <c r="L314">
        <f>IF(AND(Colin!$G314=$B$1,Colin!$H314=$C$3),Colin!$I314,)</f>
        <v>0</v>
      </c>
      <c r="M314">
        <f>IF(AND(Colin!$G314=$B$1,Colin!$H314&lt;=$C$3),Colin!$I314,)</f>
        <v>0</v>
      </c>
      <c r="N314">
        <f>IF(AND(Colin!$G314=$B$2,Colin!$H314=$C$3),Colin!$I314,)</f>
        <v>0</v>
      </c>
      <c r="O314">
        <f>IF(AND(Colin!$G314=$B$2,Colin!$H314&lt;=$C$3),Colin!$I314,)</f>
        <v>0</v>
      </c>
      <c r="P314">
        <f>IF(Colin!$G314&lt;$B$2,Colin!$I314,0)</f>
        <v>0</v>
      </c>
      <c r="Q314">
        <f>IF(Colin!$G314&lt;$B$1,Colin!$I314,0)</f>
        <v>0</v>
      </c>
    </row>
    <row r="315" spans="12:17" x14ac:dyDescent="0.25">
      <c r="L315">
        <f>IF(AND(Colin!$G315=$B$1,Colin!$H315=$C$3),Colin!$I315,)</f>
        <v>0</v>
      </c>
      <c r="M315">
        <f>IF(AND(Colin!$G315=$B$1,Colin!$H315&lt;=$C$3),Colin!$I315,)</f>
        <v>0</v>
      </c>
      <c r="N315">
        <f>IF(AND(Colin!$G315=$B$2,Colin!$H315=$C$3),Colin!$I315,)</f>
        <v>0</v>
      </c>
      <c r="O315">
        <f>IF(AND(Colin!$G315=$B$2,Colin!$H315&lt;=$C$3),Colin!$I315,)</f>
        <v>0</v>
      </c>
      <c r="P315">
        <f>IF(Colin!$G315&lt;$B$2,Colin!$I315,0)</f>
        <v>0</v>
      </c>
      <c r="Q315">
        <f>IF(Colin!$G315&lt;$B$1,Colin!$I315,0)</f>
        <v>0</v>
      </c>
    </row>
    <row r="316" spans="12:17" x14ac:dyDescent="0.25">
      <c r="L316">
        <f>IF(AND(Colin!$G316=$B$1,Colin!$H316=$C$3),Colin!$I316,)</f>
        <v>0</v>
      </c>
      <c r="M316">
        <f>IF(AND(Colin!$G316=$B$1,Colin!$H316&lt;=$C$3),Colin!$I316,)</f>
        <v>0</v>
      </c>
      <c r="N316">
        <f>IF(AND(Colin!$G316=$B$2,Colin!$H316=$C$3),Colin!$I316,)</f>
        <v>0</v>
      </c>
      <c r="O316">
        <f>IF(AND(Colin!$G316=$B$2,Colin!$H316&lt;=$C$3),Colin!$I316,)</f>
        <v>0</v>
      </c>
      <c r="P316">
        <f>IF(Colin!$G316&lt;$B$2,Colin!$I316,0)</f>
        <v>0</v>
      </c>
      <c r="Q316">
        <f>IF(Colin!$G316&lt;$B$1,Colin!$I316,0)</f>
        <v>0</v>
      </c>
    </row>
    <row r="317" spans="12:17" x14ac:dyDescent="0.25">
      <c r="L317">
        <f>IF(AND(Colin!$G317=$B$1,Colin!$H317=$C$3),Colin!$I317,)</f>
        <v>0</v>
      </c>
      <c r="M317">
        <f>IF(AND(Colin!$G317=$B$1,Colin!$H317&lt;=$C$3),Colin!$I317,)</f>
        <v>0</v>
      </c>
      <c r="N317">
        <f>IF(AND(Colin!$G317=$B$2,Colin!$H317=$C$3),Colin!$I317,)</f>
        <v>0</v>
      </c>
      <c r="O317">
        <f>IF(AND(Colin!$G317=$B$2,Colin!$H317&lt;=$C$3),Colin!$I317,)</f>
        <v>0</v>
      </c>
      <c r="P317">
        <f>IF(Colin!$G317&lt;$B$2,Colin!$I317,0)</f>
        <v>0</v>
      </c>
      <c r="Q317">
        <f>IF(Colin!$G317&lt;$B$1,Colin!$I317,0)</f>
        <v>0</v>
      </c>
    </row>
    <row r="318" spans="12:17" x14ac:dyDescent="0.25">
      <c r="L318">
        <f>IF(AND(Colin!$G318=$B$1,Colin!$H318=$C$3),Colin!$I318,)</f>
        <v>0</v>
      </c>
      <c r="M318">
        <f>IF(AND(Colin!$G318=$B$1,Colin!$H318&lt;=$C$3),Colin!$I318,)</f>
        <v>0</v>
      </c>
      <c r="N318">
        <f>IF(AND(Colin!$G318=$B$2,Colin!$H318=$C$3),Colin!$I318,)</f>
        <v>0</v>
      </c>
      <c r="O318">
        <f>IF(AND(Colin!$G318=$B$2,Colin!$H318&lt;=$C$3),Colin!$I318,)</f>
        <v>0</v>
      </c>
      <c r="P318">
        <f>IF(Colin!$G318&lt;$B$2,Colin!$I318,0)</f>
        <v>0</v>
      </c>
      <c r="Q318">
        <f>IF(Colin!$G318&lt;$B$1,Colin!$I318,0)</f>
        <v>0</v>
      </c>
    </row>
    <row r="319" spans="12:17" x14ac:dyDescent="0.25">
      <c r="L319">
        <f>IF(AND(Colin!$G319=$B$1,Colin!$H319=$C$3),Colin!$I319,)</f>
        <v>0</v>
      </c>
      <c r="M319">
        <f>IF(AND(Colin!$G319=$B$1,Colin!$H319&lt;=$C$3),Colin!$I319,)</f>
        <v>0</v>
      </c>
      <c r="N319">
        <f>IF(AND(Colin!$G319=$B$2,Colin!$H319=$C$3),Colin!$I319,)</f>
        <v>0</v>
      </c>
      <c r="O319">
        <f>IF(AND(Colin!$G319=$B$2,Colin!$H319&lt;=$C$3),Colin!$I319,)</f>
        <v>0</v>
      </c>
      <c r="P319">
        <f>IF(Colin!$G319&lt;$B$2,Colin!$I319,0)</f>
        <v>0</v>
      </c>
      <c r="Q319">
        <f>IF(Colin!$G319&lt;$B$1,Colin!$I319,0)</f>
        <v>0</v>
      </c>
    </row>
    <row r="320" spans="12:17" x14ac:dyDescent="0.25">
      <c r="L320">
        <f>IF(AND(Colin!$G320=$B$1,Colin!$H320=$C$3),Colin!$I320,)</f>
        <v>0</v>
      </c>
      <c r="M320">
        <f>IF(AND(Colin!$G320=$B$1,Colin!$H320&lt;=$C$3),Colin!$I320,)</f>
        <v>0</v>
      </c>
      <c r="N320">
        <f>IF(AND(Colin!$G320=$B$2,Colin!$H320=$C$3),Colin!$I320,)</f>
        <v>0</v>
      </c>
      <c r="O320">
        <f>IF(AND(Colin!$G320=$B$2,Colin!$H320&lt;=$C$3),Colin!$I320,)</f>
        <v>0</v>
      </c>
      <c r="P320">
        <f>IF(Colin!$G320&lt;$B$2,Colin!$I320,0)</f>
        <v>0</v>
      </c>
      <c r="Q320">
        <f>IF(Colin!$G320&lt;$B$1,Colin!$I320,0)</f>
        <v>0</v>
      </c>
    </row>
    <row r="321" spans="12:17" x14ac:dyDescent="0.25">
      <c r="L321">
        <f>IF(AND(Colin!$G321=$B$1,Colin!$H321=$C$3),Colin!$I321,)</f>
        <v>0</v>
      </c>
      <c r="M321">
        <f>IF(AND(Colin!$G321=$B$1,Colin!$H321&lt;=$C$3),Colin!$I321,)</f>
        <v>0</v>
      </c>
      <c r="N321">
        <f>IF(AND(Colin!$G321=$B$2,Colin!$H321=$C$3),Colin!$I321,)</f>
        <v>0</v>
      </c>
      <c r="O321">
        <f>IF(AND(Colin!$G321=$B$2,Colin!$H321&lt;=$C$3),Colin!$I321,)</f>
        <v>0</v>
      </c>
      <c r="P321">
        <f>IF(Colin!$G321&lt;$B$2,Colin!$I321,0)</f>
        <v>0</v>
      </c>
      <c r="Q321">
        <f>IF(Colin!$G321&lt;$B$1,Colin!$I321,0)</f>
        <v>0</v>
      </c>
    </row>
    <row r="322" spans="12:17" x14ac:dyDescent="0.25">
      <c r="L322">
        <f>IF(AND(Colin!$G322=$B$1,Colin!$H322=$C$3),Colin!$I322,)</f>
        <v>0</v>
      </c>
      <c r="M322">
        <f>IF(AND(Colin!$G322=$B$1,Colin!$H322&lt;=$C$3),Colin!$I322,)</f>
        <v>0</v>
      </c>
      <c r="N322">
        <f>IF(AND(Colin!$G322=$B$2,Colin!$H322=$C$3),Colin!$I322,)</f>
        <v>0</v>
      </c>
      <c r="O322">
        <f>IF(AND(Colin!$G322=$B$2,Colin!$H322&lt;=$C$3),Colin!$I322,)</f>
        <v>0</v>
      </c>
      <c r="P322">
        <f>IF(Colin!$G322&lt;$B$2,Colin!$I322,0)</f>
        <v>0</v>
      </c>
      <c r="Q322">
        <f>IF(Colin!$G322&lt;$B$1,Colin!$I322,0)</f>
        <v>0</v>
      </c>
    </row>
    <row r="323" spans="12:17" x14ac:dyDescent="0.25">
      <c r="L323">
        <f>IF(AND(Colin!$G323=$B$1,Colin!$H323=$C$3),Colin!$I323,)</f>
        <v>0</v>
      </c>
      <c r="M323">
        <f>IF(AND(Colin!$G323=$B$1,Colin!$H323&lt;=$C$3),Colin!$I323,)</f>
        <v>0</v>
      </c>
      <c r="N323">
        <f>IF(AND(Colin!$G323=$B$2,Colin!$H323=$C$3),Colin!$I323,)</f>
        <v>0</v>
      </c>
      <c r="O323">
        <f>IF(AND(Colin!$G323=$B$2,Colin!$H323&lt;=$C$3),Colin!$I323,)</f>
        <v>0</v>
      </c>
      <c r="P323">
        <f>IF(Colin!$G323&lt;$B$2,Colin!$I323,0)</f>
        <v>0</v>
      </c>
      <c r="Q323">
        <f>IF(Colin!$G323&lt;$B$1,Colin!$I323,0)</f>
        <v>0</v>
      </c>
    </row>
    <row r="324" spans="12:17" x14ac:dyDescent="0.25">
      <c r="L324">
        <f>IF(AND(Colin!$G324=$B$1,Colin!$H324=$C$3),Colin!$I324,)</f>
        <v>0</v>
      </c>
      <c r="M324">
        <f>IF(AND(Colin!$G324=$B$1,Colin!$H324&lt;=$C$3),Colin!$I324,)</f>
        <v>0</v>
      </c>
      <c r="N324">
        <f>IF(AND(Colin!$G324=$B$2,Colin!$H324=$C$3),Colin!$I324,)</f>
        <v>0</v>
      </c>
      <c r="O324">
        <f>IF(AND(Colin!$G324=$B$2,Colin!$H324&lt;=$C$3),Colin!$I324,)</f>
        <v>0</v>
      </c>
      <c r="P324">
        <f>IF(Colin!$G324&lt;$B$2,Colin!$I324,0)</f>
        <v>0</v>
      </c>
      <c r="Q324">
        <f>IF(Colin!$G324&lt;$B$1,Colin!$I324,0)</f>
        <v>0</v>
      </c>
    </row>
    <row r="325" spans="12:17" x14ac:dyDescent="0.25">
      <c r="L325">
        <f>IF(AND(Colin!$G325=$B$1,Colin!$H325=$C$3),Colin!$I325,)</f>
        <v>0</v>
      </c>
      <c r="M325">
        <f>IF(AND(Colin!$G325=$B$1,Colin!$H325&lt;=$C$3),Colin!$I325,)</f>
        <v>0</v>
      </c>
      <c r="N325">
        <f>IF(AND(Colin!$G325=$B$2,Colin!$H325=$C$3),Colin!$I325,)</f>
        <v>0</v>
      </c>
      <c r="O325">
        <f>IF(AND(Colin!$G325=$B$2,Colin!$H325&lt;=$C$3),Colin!$I325,)</f>
        <v>0</v>
      </c>
      <c r="P325">
        <f>IF(Colin!$G325&lt;$B$2,Colin!$I325,0)</f>
        <v>0</v>
      </c>
      <c r="Q325">
        <f>IF(Colin!$G325&lt;$B$1,Colin!$I325,0)</f>
        <v>0</v>
      </c>
    </row>
    <row r="326" spans="12:17" x14ac:dyDescent="0.25">
      <c r="L326">
        <f>IF(AND(Colin!$G326=$B$1,Colin!$H326=$C$3),Colin!$I326,)</f>
        <v>0</v>
      </c>
      <c r="M326">
        <f>IF(AND(Colin!$G326=$B$1,Colin!$H326&lt;=$C$3),Colin!$I326,)</f>
        <v>0</v>
      </c>
      <c r="N326">
        <f>IF(AND(Colin!$G326=$B$2,Colin!$H326=$C$3),Colin!$I326,)</f>
        <v>0</v>
      </c>
      <c r="O326">
        <f>IF(AND(Colin!$G326=$B$2,Colin!$H326&lt;=$C$3),Colin!$I326,)</f>
        <v>0</v>
      </c>
      <c r="P326">
        <f>IF(Colin!$G326&lt;$B$2,Colin!$I326,0)</f>
        <v>0</v>
      </c>
      <c r="Q326">
        <f>IF(Colin!$G326&lt;$B$1,Colin!$I326,0)</f>
        <v>0</v>
      </c>
    </row>
    <row r="327" spans="12:17" x14ac:dyDescent="0.25">
      <c r="L327">
        <f>IF(AND(Colin!$G327=$B$1,Colin!$H327=$C$3),Colin!$I327,)</f>
        <v>0</v>
      </c>
      <c r="M327">
        <f>IF(AND(Colin!$G327=$B$1,Colin!$H327&lt;=$C$3),Colin!$I327,)</f>
        <v>0</v>
      </c>
      <c r="N327">
        <f>IF(AND(Colin!$G327=$B$2,Colin!$H327=$C$3),Colin!$I327,)</f>
        <v>0</v>
      </c>
      <c r="O327">
        <f>IF(AND(Colin!$G327=$B$2,Colin!$H327&lt;=$C$3),Colin!$I327,)</f>
        <v>0</v>
      </c>
      <c r="P327">
        <f>IF(Colin!$G327&lt;$B$2,Colin!$I327,0)</f>
        <v>0</v>
      </c>
      <c r="Q327">
        <f>IF(Colin!$G327&lt;$B$1,Colin!$I327,0)</f>
        <v>0</v>
      </c>
    </row>
    <row r="328" spans="12:17" x14ac:dyDescent="0.25">
      <c r="L328">
        <f>IF(AND(Colin!$G328=$B$1,Colin!$H328=$C$3),Colin!$I328,)</f>
        <v>0</v>
      </c>
      <c r="M328">
        <f>IF(AND(Colin!$G328=$B$1,Colin!$H328&lt;=$C$3),Colin!$I328,)</f>
        <v>0</v>
      </c>
      <c r="N328">
        <f>IF(AND(Colin!$G328=$B$2,Colin!$H328=$C$3),Colin!$I328,)</f>
        <v>0</v>
      </c>
      <c r="O328">
        <f>IF(AND(Colin!$G328=$B$2,Colin!$H328&lt;=$C$3),Colin!$I328,)</f>
        <v>0</v>
      </c>
      <c r="P328">
        <f>IF(Colin!$G328&lt;$B$2,Colin!$I328,0)</f>
        <v>0</v>
      </c>
      <c r="Q328">
        <f>IF(Colin!$G328&lt;$B$1,Colin!$I328,0)</f>
        <v>0</v>
      </c>
    </row>
    <row r="329" spans="12:17" x14ac:dyDescent="0.25">
      <c r="L329">
        <f>IF(AND(Colin!$G329=$B$1,Colin!$H329=$C$3),Colin!$I329,)</f>
        <v>0</v>
      </c>
      <c r="M329">
        <f>IF(AND(Colin!$G329=$B$1,Colin!$H329&lt;=$C$3),Colin!$I329,)</f>
        <v>0</v>
      </c>
      <c r="N329">
        <f>IF(AND(Colin!$G329=$B$2,Colin!$H329=$C$3),Colin!$I329,)</f>
        <v>0</v>
      </c>
      <c r="O329">
        <f>IF(AND(Colin!$G329=$B$2,Colin!$H329&lt;=$C$3),Colin!$I329,)</f>
        <v>0</v>
      </c>
      <c r="P329">
        <f>IF(Colin!$G329&lt;$B$2,Colin!$I329,0)</f>
        <v>0</v>
      </c>
      <c r="Q329">
        <f>IF(Colin!$G329&lt;$B$1,Colin!$I329,0)</f>
        <v>0</v>
      </c>
    </row>
    <row r="330" spans="12:17" x14ac:dyDescent="0.25">
      <c r="L330">
        <f>IF(AND(Colin!$G330=$B$1,Colin!$H330=$C$3),Colin!$I330,)</f>
        <v>0</v>
      </c>
      <c r="M330">
        <f>IF(AND(Colin!$G330=$B$1,Colin!$H330&lt;=$C$3),Colin!$I330,)</f>
        <v>0</v>
      </c>
      <c r="N330">
        <f>IF(AND(Colin!$G330=$B$2,Colin!$H330=$C$3),Colin!$I330,)</f>
        <v>0</v>
      </c>
      <c r="O330">
        <f>IF(AND(Colin!$G330=$B$2,Colin!$H330&lt;=$C$3),Colin!$I330,)</f>
        <v>0</v>
      </c>
      <c r="P330">
        <f>IF(Colin!$G330&lt;$B$2,Colin!$I330,0)</f>
        <v>0</v>
      </c>
      <c r="Q330">
        <f>IF(Colin!$G330&lt;$B$1,Colin!$I330,0)</f>
        <v>0</v>
      </c>
    </row>
    <row r="331" spans="12:17" x14ac:dyDescent="0.25">
      <c r="L331">
        <f>IF(AND(Colin!$G331=$B$1,Colin!$H331=$C$3),Colin!$I331,)</f>
        <v>0</v>
      </c>
      <c r="M331">
        <f>IF(AND(Colin!$G331=$B$1,Colin!$H331&lt;=$C$3),Colin!$I331,)</f>
        <v>0</v>
      </c>
      <c r="N331">
        <f>IF(AND(Colin!$G331=$B$2,Colin!$H331=$C$3),Colin!$I331,)</f>
        <v>0</v>
      </c>
      <c r="O331">
        <f>IF(AND(Colin!$G331=$B$2,Colin!$H331&lt;=$C$3),Colin!$I331,)</f>
        <v>0</v>
      </c>
      <c r="P331">
        <f>IF(Colin!$G331&lt;$B$2,Colin!$I331,0)</f>
        <v>0</v>
      </c>
      <c r="Q331">
        <f>IF(Colin!$G331&lt;$B$1,Colin!$I331,0)</f>
        <v>0</v>
      </c>
    </row>
    <row r="332" spans="12:17" x14ac:dyDescent="0.25">
      <c r="L332">
        <f>IF(AND(Colin!$G332=$B$1,Colin!$H332=$C$3),Colin!$I332,)</f>
        <v>0</v>
      </c>
      <c r="M332">
        <f>IF(AND(Colin!$G332=$B$1,Colin!$H332&lt;=$C$3),Colin!$I332,)</f>
        <v>0</v>
      </c>
      <c r="N332">
        <f>IF(AND(Colin!$G332=$B$2,Colin!$H332=$C$3),Colin!$I332,)</f>
        <v>0</v>
      </c>
      <c r="O332">
        <f>IF(AND(Colin!$G332=$B$2,Colin!$H332&lt;=$C$3),Colin!$I332,)</f>
        <v>0</v>
      </c>
      <c r="P332">
        <f>IF(Colin!$G332&lt;$B$2,Colin!$I332,0)</f>
        <v>0</v>
      </c>
      <c r="Q332">
        <f>IF(Colin!$G332&lt;$B$1,Colin!$I332,0)</f>
        <v>0</v>
      </c>
    </row>
    <row r="333" spans="12:17" x14ac:dyDescent="0.25">
      <c r="L333">
        <f>IF(AND(Colin!$G333=$B$1,Colin!$H333=$C$3),Colin!$I333,)</f>
        <v>0</v>
      </c>
      <c r="M333">
        <f>IF(AND(Colin!$G333=$B$1,Colin!$H333&lt;=$C$3),Colin!$I333,)</f>
        <v>0</v>
      </c>
      <c r="N333">
        <f>IF(AND(Colin!$G333=$B$2,Colin!$H333=$C$3),Colin!$I333,)</f>
        <v>0</v>
      </c>
      <c r="O333">
        <f>IF(AND(Colin!$G333=$B$2,Colin!$H333&lt;=$C$3),Colin!$I333,)</f>
        <v>0</v>
      </c>
      <c r="P333">
        <f>IF(Colin!$G333&lt;$B$2,Colin!$I333,0)</f>
        <v>0</v>
      </c>
      <c r="Q333">
        <f>IF(Colin!$G333&lt;$B$1,Colin!$I333,0)</f>
        <v>0</v>
      </c>
    </row>
    <row r="334" spans="12:17" x14ac:dyDescent="0.25">
      <c r="L334">
        <f>IF(AND(Colin!$G334=$B$1,Colin!$H334=$C$3),Colin!$I334,)</f>
        <v>0</v>
      </c>
      <c r="M334">
        <f>IF(AND(Colin!$G334=$B$1,Colin!$H334&lt;=$C$3),Colin!$I334,)</f>
        <v>0</v>
      </c>
      <c r="N334">
        <f>IF(AND(Colin!$G334=$B$2,Colin!$H334=$C$3),Colin!$I334,)</f>
        <v>0</v>
      </c>
      <c r="O334">
        <f>IF(AND(Colin!$G334=$B$2,Colin!$H334&lt;=$C$3),Colin!$I334,)</f>
        <v>0</v>
      </c>
      <c r="P334">
        <f>IF(Colin!$G334&lt;$B$2,Colin!$I334,0)</f>
        <v>0</v>
      </c>
      <c r="Q334">
        <f>IF(Colin!$G334&lt;$B$1,Colin!$I334,0)</f>
        <v>0</v>
      </c>
    </row>
    <row r="335" spans="12:17" x14ac:dyDescent="0.25">
      <c r="L335">
        <f>IF(AND(Colin!$G335=$B$1,Colin!$H335=$C$3),Colin!$I335,)</f>
        <v>0</v>
      </c>
      <c r="M335">
        <f>IF(AND(Colin!$G335=$B$1,Colin!$H335&lt;=$C$3),Colin!$I335,)</f>
        <v>0</v>
      </c>
      <c r="N335">
        <f>IF(AND(Colin!$G335=$B$2,Colin!$H335=$C$3),Colin!$I335,)</f>
        <v>0</v>
      </c>
      <c r="O335">
        <f>IF(AND(Colin!$G335=$B$2,Colin!$H335&lt;=$C$3),Colin!$I335,)</f>
        <v>0</v>
      </c>
      <c r="P335">
        <f>IF(Colin!$G335&lt;$B$2,Colin!$I335,0)</f>
        <v>0</v>
      </c>
      <c r="Q335">
        <f>IF(Colin!$G335&lt;$B$1,Colin!$I335,0)</f>
        <v>0</v>
      </c>
    </row>
    <row r="336" spans="12:17" x14ac:dyDescent="0.25">
      <c r="L336">
        <f>IF(AND(Colin!$G336=$B$1,Colin!$H336=$C$3),Colin!$I336,)</f>
        <v>0</v>
      </c>
      <c r="M336">
        <f>IF(AND(Colin!$G336=$B$1,Colin!$H336&lt;=$C$3),Colin!$I336,)</f>
        <v>0</v>
      </c>
      <c r="N336">
        <f>IF(AND(Colin!$G336=$B$2,Colin!$H336=$C$3),Colin!$I336,)</f>
        <v>0</v>
      </c>
      <c r="O336">
        <f>IF(AND(Colin!$G336=$B$2,Colin!$H336&lt;=$C$3),Colin!$I336,)</f>
        <v>0</v>
      </c>
      <c r="P336">
        <f>IF(Colin!$G336&lt;$B$2,Colin!$I336,0)</f>
        <v>0</v>
      </c>
      <c r="Q336">
        <f>IF(Colin!$G336&lt;$B$1,Colin!$I336,0)</f>
        <v>0</v>
      </c>
    </row>
    <row r="337" spans="12:17" x14ac:dyDescent="0.25">
      <c r="L337">
        <f>IF(AND(Colin!$G337=$B$1,Colin!$H337=$C$3),Colin!$I337,)</f>
        <v>0</v>
      </c>
      <c r="M337">
        <f>IF(AND(Colin!$G337=$B$1,Colin!$H337&lt;=$C$3),Colin!$I337,)</f>
        <v>0</v>
      </c>
      <c r="N337">
        <f>IF(AND(Colin!$G337=$B$2,Colin!$H337=$C$3),Colin!$I337,)</f>
        <v>0</v>
      </c>
      <c r="O337">
        <f>IF(AND(Colin!$G337=$B$2,Colin!$H337&lt;=$C$3),Colin!$I337,)</f>
        <v>0</v>
      </c>
      <c r="P337">
        <f>IF(Colin!$G337&lt;$B$2,Colin!$I337,0)</f>
        <v>0</v>
      </c>
      <c r="Q337">
        <f>IF(Colin!$G337&lt;$B$1,Colin!$I337,0)</f>
        <v>0</v>
      </c>
    </row>
    <row r="338" spans="12:17" x14ac:dyDescent="0.25">
      <c r="L338">
        <f>IF(AND(Colin!$G338=$B$1,Colin!$H338=$C$3),Colin!$I338,)</f>
        <v>0</v>
      </c>
      <c r="M338">
        <f>IF(AND(Colin!$G338=$B$1,Colin!$H338&lt;=$C$3),Colin!$I338,)</f>
        <v>0</v>
      </c>
      <c r="N338">
        <f>IF(AND(Colin!$G338=$B$2,Colin!$H338=$C$3),Colin!$I338,)</f>
        <v>0</v>
      </c>
      <c r="O338">
        <f>IF(AND(Colin!$G338=$B$2,Colin!$H338&lt;=$C$3),Colin!$I338,)</f>
        <v>0</v>
      </c>
      <c r="P338">
        <f>IF(Colin!$G338&lt;$B$2,Colin!$I338,0)</f>
        <v>0</v>
      </c>
      <c r="Q338">
        <f>IF(Colin!$G338&lt;$B$1,Colin!$I338,0)</f>
        <v>0</v>
      </c>
    </row>
    <row r="339" spans="12:17" x14ac:dyDescent="0.25">
      <c r="L339">
        <f>IF(AND(Colin!$G339=$B$1,Colin!$H339=$C$3),Colin!$I339,)</f>
        <v>0</v>
      </c>
      <c r="M339">
        <f>IF(AND(Colin!$G339=$B$1,Colin!$H339&lt;=$C$3),Colin!$I339,)</f>
        <v>0</v>
      </c>
      <c r="N339">
        <f>IF(AND(Colin!$G339=$B$2,Colin!$H339=$C$3),Colin!$I339,)</f>
        <v>0</v>
      </c>
      <c r="O339">
        <f>IF(AND(Colin!$G339=$B$2,Colin!$H339&lt;=$C$3),Colin!$I339,)</f>
        <v>0</v>
      </c>
      <c r="P339">
        <f>IF(Colin!$G339&lt;$B$2,Colin!$I339,0)</f>
        <v>0</v>
      </c>
      <c r="Q339">
        <f>IF(Colin!$G339&lt;$B$1,Colin!$I339,0)</f>
        <v>0</v>
      </c>
    </row>
    <row r="340" spans="12:17" x14ac:dyDescent="0.25">
      <c r="L340">
        <f>IF(AND(Colin!$G340=$B$1,Colin!$H340=$C$3),Colin!$I340,)</f>
        <v>0</v>
      </c>
      <c r="M340">
        <f>IF(AND(Colin!$G340=$B$1,Colin!$H340&lt;=$C$3),Colin!$I340,)</f>
        <v>0</v>
      </c>
      <c r="N340">
        <f>IF(AND(Colin!$G340=$B$2,Colin!$H340=$C$3),Colin!$I340,)</f>
        <v>0</v>
      </c>
      <c r="O340">
        <f>IF(AND(Colin!$G340=$B$2,Colin!$H340&lt;=$C$3),Colin!$I340,)</f>
        <v>0</v>
      </c>
      <c r="P340">
        <f>IF(Colin!$G340&lt;$B$2,Colin!$I340,0)</f>
        <v>0</v>
      </c>
      <c r="Q340">
        <f>IF(Colin!$G340&lt;$B$1,Colin!$I340,0)</f>
        <v>0</v>
      </c>
    </row>
    <row r="341" spans="12:17" x14ac:dyDescent="0.25">
      <c r="L341">
        <f>IF(AND(Colin!$G341=$B$1,Colin!$H341=$C$3),Colin!$I341,)</f>
        <v>0</v>
      </c>
      <c r="M341">
        <f>IF(AND(Colin!$G341=$B$1,Colin!$H341&lt;=$C$3),Colin!$I341,)</f>
        <v>0</v>
      </c>
      <c r="N341">
        <f>IF(AND(Colin!$G341=$B$2,Colin!$H341=$C$3),Colin!$I341,)</f>
        <v>0</v>
      </c>
      <c r="O341">
        <f>IF(AND(Colin!$G341=$B$2,Colin!$H341&lt;=$C$3),Colin!$I341,)</f>
        <v>0</v>
      </c>
      <c r="P341">
        <f>IF(Colin!$G341&lt;$B$2,Colin!$I341,0)</f>
        <v>0</v>
      </c>
      <c r="Q341">
        <f>IF(Colin!$G341&lt;$B$1,Colin!$I341,0)</f>
        <v>0</v>
      </c>
    </row>
    <row r="342" spans="12:17" x14ac:dyDescent="0.25">
      <c r="L342">
        <f>IF(AND(Colin!$G342=$B$1,Colin!$H342=$C$3),Colin!$I342,)</f>
        <v>0</v>
      </c>
      <c r="M342">
        <f>IF(AND(Colin!$G342=$B$1,Colin!$H342&lt;=$C$3),Colin!$I342,)</f>
        <v>0</v>
      </c>
      <c r="N342">
        <f>IF(AND(Colin!$G342=$B$2,Colin!$H342=$C$3),Colin!$I342,)</f>
        <v>0</v>
      </c>
      <c r="O342">
        <f>IF(AND(Colin!$G342=$B$2,Colin!$H342&lt;=$C$3),Colin!$I342,)</f>
        <v>0</v>
      </c>
      <c r="P342">
        <f>IF(Colin!$G342&lt;$B$2,Colin!$I342,0)</f>
        <v>0</v>
      </c>
      <c r="Q342">
        <f>IF(Colin!$G342&lt;$B$1,Colin!$I342,0)</f>
        <v>0</v>
      </c>
    </row>
    <row r="343" spans="12:17" x14ac:dyDescent="0.25">
      <c r="L343">
        <f>IF(AND(Colin!$G343=$B$1,Colin!$H343=$C$3),Colin!$I343,)</f>
        <v>0</v>
      </c>
      <c r="M343">
        <f>IF(AND(Colin!$G343=$B$1,Colin!$H343&lt;=$C$3),Colin!$I343,)</f>
        <v>0</v>
      </c>
      <c r="N343">
        <f>IF(AND(Colin!$G343=$B$2,Colin!$H343=$C$3),Colin!$I343,)</f>
        <v>0</v>
      </c>
      <c r="O343">
        <f>IF(AND(Colin!$G343=$B$2,Colin!$H343&lt;=$C$3),Colin!$I343,)</f>
        <v>0</v>
      </c>
      <c r="P343">
        <f>IF(Colin!$G343&lt;$B$2,Colin!$I343,0)</f>
        <v>0</v>
      </c>
      <c r="Q343">
        <f>IF(Colin!$G343&lt;$B$1,Colin!$I343,0)</f>
        <v>0</v>
      </c>
    </row>
    <row r="344" spans="12:17" x14ac:dyDescent="0.25">
      <c r="L344">
        <f>IF(AND(Colin!$G344=$B$1,Colin!$H344=$C$3),Colin!$I344,)</f>
        <v>0</v>
      </c>
      <c r="M344">
        <f>IF(AND(Colin!$G344=$B$1,Colin!$H344&lt;=$C$3),Colin!$I344,)</f>
        <v>0</v>
      </c>
      <c r="N344">
        <f>IF(AND(Colin!$G344=$B$2,Colin!$H344=$C$3),Colin!$I344,)</f>
        <v>0</v>
      </c>
      <c r="O344">
        <f>IF(AND(Colin!$G344=$B$2,Colin!$H344&lt;=$C$3),Colin!$I344,)</f>
        <v>0</v>
      </c>
      <c r="P344">
        <f>IF(Colin!$G344&lt;$B$2,Colin!$I344,0)</f>
        <v>0</v>
      </c>
      <c r="Q344">
        <f>IF(Colin!$G344&lt;$B$1,Colin!$I344,0)</f>
        <v>0</v>
      </c>
    </row>
    <row r="345" spans="12:17" x14ac:dyDescent="0.25">
      <c r="L345">
        <f>IF(AND(Colin!$G345=$B$1,Colin!$H345=$C$3),Colin!$I345,)</f>
        <v>0</v>
      </c>
      <c r="M345">
        <f>IF(AND(Colin!$G345=$B$1,Colin!$H345&lt;=$C$3),Colin!$I345,)</f>
        <v>0</v>
      </c>
      <c r="N345">
        <f>IF(AND(Colin!$G345=$B$2,Colin!$H345=$C$3),Colin!$I345,)</f>
        <v>0</v>
      </c>
      <c r="O345">
        <f>IF(AND(Colin!$G345=$B$2,Colin!$H345&lt;=$C$3),Colin!$I345,)</f>
        <v>0</v>
      </c>
      <c r="P345">
        <f>IF(Colin!$G345&lt;$B$2,Colin!$I345,0)</f>
        <v>0</v>
      </c>
      <c r="Q345">
        <f>IF(Colin!$G345&lt;$B$1,Colin!$I345,0)</f>
        <v>0</v>
      </c>
    </row>
    <row r="346" spans="12:17" x14ac:dyDescent="0.25">
      <c r="L346">
        <f>IF(AND(Colin!$G346=$B$1,Colin!$H346=$C$3),Colin!$I346,)</f>
        <v>0</v>
      </c>
      <c r="M346">
        <f>IF(AND(Colin!$G346=$B$1,Colin!$H346&lt;=$C$3),Colin!$I346,)</f>
        <v>0</v>
      </c>
      <c r="N346">
        <f>IF(AND(Colin!$G346=$B$2,Colin!$H346=$C$3),Colin!$I346,)</f>
        <v>0</v>
      </c>
      <c r="O346">
        <f>IF(AND(Colin!$G346=$B$2,Colin!$H346&lt;=$C$3),Colin!$I346,)</f>
        <v>0</v>
      </c>
      <c r="P346">
        <f>IF(Colin!$G346&lt;$B$2,Colin!$I346,0)</f>
        <v>0</v>
      </c>
      <c r="Q346">
        <f>IF(Colin!$G346&lt;$B$1,Colin!$I346,0)</f>
        <v>0</v>
      </c>
    </row>
    <row r="347" spans="12:17" x14ac:dyDescent="0.25">
      <c r="L347">
        <f>IF(AND(Colin!$G347=$B$1,Colin!$H347=$C$3),Colin!$I347,)</f>
        <v>0</v>
      </c>
      <c r="M347">
        <f>IF(AND(Colin!$G347=$B$1,Colin!$H347&lt;=$C$3),Colin!$I347,)</f>
        <v>0</v>
      </c>
      <c r="N347">
        <f>IF(AND(Colin!$G347=$B$2,Colin!$H347=$C$3),Colin!$I347,)</f>
        <v>0</v>
      </c>
      <c r="O347">
        <f>IF(AND(Colin!$G347=$B$2,Colin!$H347&lt;=$C$3),Colin!$I347,)</f>
        <v>0</v>
      </c>
      <c r="P347">
        <f>IF(Colin!$G347&lt;$B$2,Colin!$I347,0)</f>
        <v>0</v>
      </c>
      <c r="Q347">
        <f>IF(Colin!$G347&lt;$B$1,Colin!$I347,0)</f>
        <v>0</v>
      </c>
    </row>
    <row r="348" spans="12:17" x14ac:dyDescent="0.25">
      <c r="L348">
        <f>IF(AND(Colin!$G348=$B$1,Colin!$H348=$C$3),Colin!$I348,)</f>
        <v>0</v>
      </c>
      <c r="M348">
        <f>IF(AND(Colin!$G348=$B$1,Colin!$H348&lt;=$C$3),Colin!$I348,)</f>
        <v>0</v>
      </c>
      <c r="N348">
        <f>IF(AND(Colin!$G348=$B$2,Colin!$H348=$C$3),Colin!$I348,)</f>
        <v>0</v>
      </c>
      <c r="O348">
        <f>IF(AND(Colin!$G348=$B$2,Colin!$H348&lt;=$C$3),Colin!$I348,)</f>
        <v>0</v>
      </c>
      <c r="P348">
        <f>IF(Colin!$G348&lt;$B$2,Colin!$I348,0)</f>
        <v>0</v>
      </c>
      <c r="Q348">
        <f>IF(Colin!$G348&lt;$B$1,Colin!$I348,0)</f>
        <v>0</v>
      </c>
    </row>
    <row r="349" spans="12:17" x14ac:dyDescent="0.25">
      <c r="L349">
        <f>IF(AND(Colin!$G349=$B$1,Colin!$H349=$C$3),Colin!$I349,)</f>
        <v>0</v>
      </c>
      <c r="M349">
        <f>IF(AND(Colin!$G349=$B$1,Colin!$H349&lt;=$C$3),Colin!$I349,)</f>
        <v>0</v>
      </c>
      <c r="N349">
        <f>IF(AND(Colin!$G349=$B$2,Colin!$H349=$C$3),Colin!$I349,)</f>
        <v>0</v>
      </c>
      <c r="O349">
        <f>IF(AND(Colin!$G349=$B$2,Colin!$H349&lt;=$C$3),Colin!$I349,)</f>
        <v>0</v>
      </c>
      <c r="P349">
        <f>IF(Colin!$G349&lt;$B$2,Colin!$I349,0)</f>
        <v>0</v>
      </c>
      <c r="Q349">
        <f>IF(Colin!$G349&lt;$B$1,Colin!$I349,0)</f>
        <v>0</v>
      </c>
    </row>
    <row r="350" spans="12:17" x14ac:dyDescent="0.25">
      <c r="L350">
        <f>IF(AND(Colin!$G350=$B$1,Colin!$H350=$C$3),Colin!$I350,)</f>
        <v>0</v>
      </c>
      <c r="M350">
        <f>IF(AND(Colin!$G350=$B$1,Colin!$H350&lt;=$C$3),Colin!$I350,)</f>
        <v>0</v>
      </c>
      <c r="N350">
        <f>IF(AND(Colin!$G350=$B$2,Colin!$H350=$C$3),Colin!$I350,)</f>
        <v>0</v>
      </c>
      <c r="O350">
        <f>IF(AND(Colin!$G350=$B$2,Colin!$H350&lt;=$C$3),Colin!$I350,)</f>
        <v>0</v>
      </c>
      <c r="P350">
        <f>IF(Colin!$G350&lt;$B$2,Colin!$I350,0)</f>
        <v>0</v>
      </c>
      <c r="Q350">
        <f>IF(Colin!$G350&lt;$B$1,Colin!$I350,0)</f>
        <v>0</v>
      </c>
    </row>
    <row r="351" spans="12:17" x14ac:dyDescent="0.25">
      <c r="L351">
        <f>IF(AND(Colin!$G351=$B$1,Colin!$H351=$C$3),Colin!$I351,)</f>
        <v>0</v>
      </c>
      <c r="M351">
        <f>IF(AND(Colin!$G351=$B$1,Colin!$H351&lt;=$C$3),Colin!$I351,)</f>
        <v>0</v>
      </c>
      <c r="N351">
        <f>IF(AND(Colin!$G351=$B$2,Colin!$H351=$C$3),Colin!$I351,)</f>
        <v>0</v>
      </c>
      <c r="O351">
        <f>IF(AND(Colin!$G351=$B$2,Colin!$H351&lt;=$C$3),Colin!$I351,)</f>
        <v>0</v>
      </c>
      <c r="P351">
        <f>IF(Colin!$G351&lt;$B$2,Colin!$I351,0)</f>
        <v>0</v>
      </c>
      <c r="Q351">
        <f>IF(Colin!$G351&lt;$B$1,Colin!$I351,0)</f>
        <v>0</v>
      </c>
    </row>
    <row r="352" spans="12:17" x14ac:dyDescent="0.25">
      <c r="L352">
        <f>IF(AND(Colin!$G352=$B$1,Colin!$H352=$C$3),Colin!$I352,)</f>
        <v>0</v>
      </c>
      <c r="M352">
        <f>IF(AND(Colin!$G352=$B$1,Colin!$H352&lt;=$C$3),Colin!$I352,)</f>
        <v>0</v>
      </c>
      <c r="N352">
        <f>IF(AND(Colin!$G352=$B$2,Colin!$H352=$C$3),Colin!$I352,)</f>
        <v>0</v>
      </c>
      <c r="O352">
        <f>IF(AND(Colin!$G352=$B$2,Colin!$H352&lt;=$C$3),Colin!$I352,)</f>
        <v>0</v>
      </c>
      <c r="P352">
        <f>IF(Colin!$G352&lt;$B$2,Colin!$I352,0)</f>
        <v>0</v>
      </c>
      <c r="Q352">
        <f>IF(Colin!$G352&lt;$B$1,Colin!$I352,0)</f>
        <v>0</v>
      </c>
    </row>
    <row r="353" spans="12:17" x14ac:dyDescent="0.25">
      <c r="L353">
        <f>IF(AND(Colin!$G353=$B$1,Colin!$H353=$C$3),Colin!$I353,)</f>
        <v>0</v>
      </c>
      <c r="M353">
        <f>IF(AND(Colin!$G353=$B$1,Colin!$H353&lt;=$C$3),Colin!$I353,)</f>
        <v>0</v>
      </c>
      <c r="N353">
        <f>IF(AND(Colin!$G353=$B$2,Colin!$H353=$C$3),Colin!$I353,)</f>
        <v>0</v>
      </c>
      <c r="O353">
        <f>IF(AND(Colin!$G353=$B$2,Colin!$H353&lt;=$C$3),Colin!$I353,)</f>
        <v>0</v>
      </c>
      <c r="P353">
        <f>IF(Colin!$G353&lt;$B$2,Colin!$I353,0)</f>
        <v>0</v>
      </c>
      <c r="Q353">
        <f>IF(Colin!$G353&lt;$B$1,Colin!$I353,0)</f>
        <v>0</v>
      </c>
    </row>
    <row r="354" spans="12:17" x14ac:dyDescent="0.25">
      <c r="L354">
        <f>IF(AND(Colin!$G354=$B$1,Colin!$H354=$C$3),Colin!$I354,)</f>
        <v>0</v>
      </c>
      <c r="M354">
        <f>IF(AND(Colin!$G354=$B$1,Colin!$H354&lt;=$C$3),Colin!$I354,)</f>
        <v>0</v>
      </c>
      <c r="N354">
        <f>IF(AND(Colin!$G354=$B$2,Colin!$H354=$C$3),Colin!$I354,)</f>
        <v>0</v>
      </c>
      <c r="O354">
        <f>IF(AND(Colin!$G354=$B$2,Colin!$H354&lt;=$C$3),Colin!$I354,)</f>
        <v>0</v>
      </c>
      <c r="P354">
        <f>IF(Colin!$G354&lt;$B$2,Colin!$I354,0)</f>
        <v>0</v>
      </c>
      <c r="Q354">
        <f>IF(Colin!$G354&lt;$B$1,Colin!$I354,0)</f>
        <v>0</v>
      </c>
    </row>
    <row r="355" spans="12:17" x14ac:dyDescent="0.25">
      <c r="L355">
        <f>IF(AND(Colin!$G355=$B$1,Colin!$H355=$C$3),Colin!$I355,)</f>
        <v>0</v>
      </c>
      <c r="M355">
        <f>IF(AND(Colin!$G355=$B$1,Colin!$H355&lt;=$C$3),Colin!$I355,)</f>
        <v>0</v>
      </c>
      <c r="N355">
        <f>IF(AND(Colin!$G355=$B$2,Colin!$H355=$C$3),Colin!$I355,)</f>
        <v>0</v>
      </c>
      <c r="O355">
        <f>IF(AND(Colin!$G355=$B$2,Colin!$H355&lt;=$C$3),Colin!$I355,)</f>
        <v>0</v>
      </c>
      <c r="P355">
        <f>IF(Colin!$G355&lt;$B$2,Colin!$I355,0)</f>
        <v>0</v>
      </c>
      <c r="Q355">
        <f>IF(Colin!$G355&lt;$B$1,Colin!$I355,0)</f>
        <v>0</v>
      </c>
    </row>
    <row r="356" spans="12:17" x14ac:dyDescent="0.25">
      <c r="L356">
        <f>IF(AND(Colin!$G356=$B$1,Colin!$H356=$C$3),Colin!$I356,)</f>
        <v>0</v>
      </c>
      <c r="M356">
        <f>IF(AND(Colin!$G356=$B$1,Colin!$H356&lt;=$C$3),Colin!$I356,)</f>
        <v>0</v>
      </c>
      <c r="N356">
        <f>IF(AND(Colin!$G356=$B$2,Colin!$H356=$C$3),Colin!$I356,)</f>
        <v>0</v>
      </c>
      <c r="O356">
        <f>IF(AND(Colin!$G356=$B$2,Colin!$H356&lt;=$C$3),Colin!$I356,)</f>
        <v>0</v>
      </c>
      <c r="P356">
        <f>IF(Colin!$G356&lt;$B$2,Colin!$I356,0)</f>
        <v>0</v>
      </c>
      <c r="Q356">
        <f>IF(Colin!$G356&lt;$B$1,Colin!$I356,0)</f>
        <v>0</v>
      </c>
    </row>
    <row r="357" spans="12:17" x14ac:dyDescent="0.25">
      <c r="L357">
        <f>IF(AND(Colin!$G357=$B$1,Colin!$H357=$C$3),Colin!$I357,)</f>
        <v>0</v>
      </c>
      <c r="M357">
        <f>IF(AND(Colin!$G357=$B$1,Colin!$H357&lt;=$C$3),Colin!$I357,)</f>
        <v>0</v>
      </c>
      <c r="N357">
        <f>IF(AND(Colin!$G357=$B$2,Colin!$H357=$C$3),Colin!$I357,)</f>
        <v>0</v>
      </c>
      <c r="O357">
        <f>IF(AND(Colin!$G357=$B$2,Colin!$H357&lt;=$C$3),Colin!$I357,)</f>
        <v>0</v>
      </c>
      <c r="P357">
        <f>IF(Colin!$G357&lt;$B$2,Colin!$I357,0)</f>
        <v>0</v>
      </c>
      <c r="Q357">
        <f>IF(Colin!$G357&lt;$B$1,Colin!$I357,0)</f>
        <v>0</v>
      </c>
    </row>
    <row r="358" spans="12:17" x14ac:dyDescent="0.25">
      <c r="L358">
        <f>IF(AND(Colin!$G358=$B$1,Colin!$H358=$C$3),Colin!$I358,)</f>
        <v>0</v>
      </c>
      <c r="M358">
        <f>IF(AND(Colin!$G358=$B$1,Colin!$H358&lt;=$C$3),Colin!$I358,)</f>
        <v>0</v>
      </c>
      <c r="N358">
        <f>IF(AND(Colin!$G358=$B$2,Colin!$H358=$C$3),Colin!$I358,)</f>
        <v>0</v>
      </c>
      <c r="O358">
        <f>IF(AND(Colin!$G358=$B$2,Colin!$H358&lt;=$C$3),Colin!$I358,)</f>
        <v>0</v>
      </c>
      <c r="P358">
        <f>IF(Colin!$G358&lt;$B$2,Colin!$I358,0)</f>
        <v>0</v>
      </c>
      <c r="Q358">
        <f>IF(Colin!$G358&lt;$B$1,Colin!$I358,0)</f>
        <v>0</v>
      </c>
    </row>
    <row r="359" spans="12:17" x14ac:dyDescent="0.25">
      <c r="L359">
        <f>IF(AND(Colin!$G359=$B$1,Colin!$H359=$C$3),Colin!$I359,)</f>
        <v>0</v>
      </c>
      <c r="M359">
        <f>IF(AND(Colin!$G359=$B$1,Colin!$H359&lt;=$C$3),Colin!$I359,)</f>
        <v>0</v>
      </c>
      <c r="N359">
        <f>IF(AND(Colin!$G359=$B$2,Colin!$H359=$C$3),Colin!$I359,)</f>
        <v>0</v>
      </c>
      <c r="O359">
        <f>IF(AND(Colin!$G359=$B$2,Colin!$H359&lt;=$C$3),Colin!$I359,)</f>
        <v>0</v>
      </c>
      <c r="P359">
        <f>IF(Colin!$G359&lt;$B$2,Colin!$I359,0)</f>
        <v>0</v>
      </c>
      <c r="Q359">
        <f>IF(Colin!$G359&lt;$B$1,Colin!$I359,0)</f>
        <v>0</v>
      </c>
    </row>
    <row r="360" spans="12:17" x14ac:dyDescent="0.25">
      <c r="L360">
        <f>IF(AND(Colin!$G360=$B$1,Colin!$H360=$C$3),Colin!$I360,)</f>
        <v>0</v>
      </c>
      <c r="M360">
        <f>IF(AND(Colin!$G360=$B$1,Colin!$H360&lt;=$C$3),Colin!$I360,)</f>
        <v>0</v>
      </c>
      <c r="N360">
        <f>IF(AND(Colin!$G360=$B$2,Colin!$H360=$C$3),Colin!$I360,)</f>
        <v>0</v>
      </c>
      <c r="O360">
        <f>IF(AND(Colin!$G360=$B$2,Colin!$H360&lt;=$C$3),Colin!$I360,)</f>
        <v>0</v>
      </c>
      <c r="P360">
        <f>IF(Colin!$G360&lt;$B$2,Colin!$I360,0)</f>
        <v>0</v>
      </c>
      <c r="Q360">
        <f>IF(Colin!$G360&lt;$B$1,Colin!$I360,0)</f>
        <v>0</v>
      </c>
    </row>
    <row r="361" spans="12:17" x14ac:dyDescent="0.25">
      <c r="L361">
        <f>IF(AND(Colin!$G361=$B$1,Colin!$H361=$C$3),Colin!$I361,)</f>
        <v>0</v>
      </c>
      <c r="M361">
        <f>IF(AND(Colin!$G361=$B$1,Colin!$H361&lt;=$C$3),Colin!$I361,)</f>
        <v>0</v>
      </c>
      <c r="N361">
        <f>IF(AND(Colin!$G361=$B$2,Colin!$H361=$C$3),Colin!$I361,)</f>
        <v>0</v>
      </c>
      <c r="O361">
        <f>IF(AND(Colin!$G361=$B$2,Colin!$H361&lt;=$C$3),Colin!$I361,)</f>
        <v>0</v>
      </c>
      <c r="P361">
        <f>IF(Colin!$G361&lt;$B$2,Colin!$I361,0)</f>
        <v>0</v>
      </c>
      <c r="Q361">
        <f>IF(Colin!$G361&lt;$B$1,Colin!$I361,0)</f>
        <v>0</v>
      </c>
    </row>
    <row r="362" spans="12:17" x14ac:dyDescent="0.25">
      <c r="L362">
        <f>IF(AND(Colin!$G362=$B$1,Colin!$H362=$C$3),Colin!$I362,)</f>
        <v>0</v>
      </c>
      <c r="M362">
        <f>IF(AND(Colin!$G362=$B$1,Colin!$H362&lt;=$C$3),Colin!$I362,)</f>
        <v>0</v>
      </c>
      <c r="N362">
        <f>IF(AND(Colin!$G362=$B$2,Colin!$H362=$C$3),Colin!$I362,)</f>
        <v>0</v>
      </c>
      <c r="O362">
        <f>IF(AND(Colin!$G362=$B$2,Colin!$H362&lt;=$C$3),Colin!$I362,)</f>
        <v>0</v>
      </c>
      <c r="P362">
        <f>IF(Colin!$G362&lt;$B$2,Colin!$I362,0)</f>
        <v>0</v>
      </c>
      <c r="Q362">
        <f>IF(Colin!$G362&lt;$B$1,Colin!$I362,0)</f>
        <v>0</v>
      </c>
    </row>
    <row r="363" spans="12:17" x14ac:dyDescent="0.25">
      <c r="L363">
        <f>IF(AND(Colin!$G363=$B$1,Colin!$H363=$C$3),Colin!$I363,)</f>
        <v>0</v>
      </c>
      <c r="M363">
        <f>IF(AND(Colin!$G363=$B$1,Colin!$H363&lt;=$C$3),Colin!$I363,)</f>
        <v>0</v>
      </c>
      <c r="N363">
        <f>IF(AND(Colin!$G363=$B$2,Colin!$H363=$C$3),Colin!$I363,)</f>
        <v>0</v>
      </c>
      <c r="O363">
        <f>IF(AND(Colin!$G363=$B$2,Colin!$H363&lt;=$C$3),Colin!$I363,)</f>
        <v>0</v>
      </c>
      <c r="P363">
        <f>IF(Colin!$G363&lt;$B$2,Colin!$I363,0)</f>
        <v>0</v>
      </c>
      <c r="Q363">
        <f>IF(Colin!$G363&lt;$B$1,Colin!$I363,0)</f>
        <v>0</v>
      </c>
    </row>
    <row r="364" spans="12:17" x14ac:dyDescent="0.25">
      <c r="L364">
        <f>IF(AND(Colin!$G364=$B$1,Colin!$H364=$C$3),Colin!$I364,)</f>
        <v>0</v>
      </c>
      <c r="M364">
        <f>IF(AND(Colin!$G364=$B$1,Colin!$H364&lt;=$C$3),Colin!$I364,)</f>
        <v>0</v>
      </c>
      <c r="N364">
        <f>IF(AND(Colin!$G364=$B$2,Colin!$H364=$C$3),Colin!$I364,)</f>
        <v>0</v>
      </c>
      <c r="O364">
        <f>IF(AND(Colin!$G364=$B$2,Colin!$H364&lt;=$C$3),Colin!$I364,)</f>
        <v>0</v>
      </c>
      <c r="P364">
        <f>IF(Colin!$G364&lt;$B$2,Colin!$I364,0)</f>
        <v>0</v>
      </c>
      <c r="Q364">
        <f>IF(Colin!$G364&lt;$B$1,Colin!$I364,0)</f>
        <v>0</v>
      </c>
    </row>
    <row r="365" spans="12:17" x14ac:dyDescent="0.25">
      <c r="L365">
        <f>IF(AND(Colin!$G365=$B$1,Colin!$H365=$C$3),Colin!$I365,)</f>
        <v>0</v>
      </c>
      <c r="M365">
        <f>IF(AND(Colin!$G365=$B$1,Colin!$H365&lt;=$C$3),Colin!$I365,)</f>
        <v>0</v>
      </c>
      <c r="N365">
        <f>IF(AND(Colin!$G365=$B$2,Colin!$H365=$C$3),Colin!$I365,)</f>
        <v>0</v>
      </c>
      <c r="O365">
        <f>IF(AND(Colin!$G365=$B$2,Colin!$H365&lt;=$C$3),Colin!$I365,)</f>
        <v>0</v>
      </c>
      <c r="P365">
        <f>IF(Colin!$G365&lt;$B$2,Colin!$I365,0)</f>
        <v>0</v>
      </c>
      <c r="Q365">
        <f>IF(Colin!$G365&lt;$B$1,Colin!$I365,0)</f>
        <v>0</v>
      </c>
    </row>
    <row r="366" spans="12:17" x14ac:dyDescent="0.25">
      <c r="L366">
        <f>IF(AND(Colin!$G366=$B$1,Colin!$H366=$C$3),Colin!$I366,)</f>
        <v>0</v>
      </c>
      <c r="M366">
        <f>IF(AND(Colin!$G366=$B$1,Colin!$H366&lt;=$C$3),Colin!$I366,)</f>
        <v>0</v>
      </c>
      <c r="N366">
        <f>IF(AND(Colin!$G366=$B$2,Colin!$H366=$C$3),Colin!$I366,)</f>
        <v>0</v>
      </c>
      <c r="O366">
        <f>IF(AND(Colin!$G366=$B$2,Colin!$H366&lt;=$C$3),Colin!$I366,)</f>
        <v>0</v>
      </c>
      <c r="P366">
        <f>IF(Colin!$G366&lt;$B$2,Colin!$I366,0)</f>
        <v>0</v>
      </c>
      <c r="Q366">
        <f>IF(Colin!$G366&lt;$B$1,Colin!$I366,0)</f>
        <v>0</v>
      </c>
    </row>
    <row r="367" spans="12:17" x14ac:dyDescent="0.25">
      <c r="L367">
        <f>IF(AND(Colin!$G367=$B$1,Colin!$H367=$C$3),Colin!$I367,)</f>
        <v>0</v>
      </c>
      <c r="M367">
        <f>IF(AND(Colin!$G367=$B$1,Colin!$H367&lt;=$C$3),Colin!$I367,)</f>
        <v>0</v>
      </c>
      <c r="N367">
        <f>IF(AND(Colin!$G367=$B$2,Colin!$H367=$C$3),Colin!$I367,)</f>
        <v>0</v>
      </c>
      <c r="O367">
        <f>IF(AND(Colin!$G367=$B$2,Colin!$H367&lt;=$C$3),Colin!$I367,)</f>
        <v>0</v>
      </c>
      <c r="P367">
        <f>IF(Colin!$G367&lt;$B$2,Colin!$I367,0)</f>
        <v>0</v>
      </c>
      <c r="Q367">
        <f>IF(Colin!$G367&lt;$B$1,Colin!$I367,0)</f>
        <v>0</v>
      </c>
    </row>
    <row r="368" spans="12:17" x14ac:dyDescent="0.25">
      <c r="L368">
        <f>IF(AND(Colin!$G368=$B$1,Colin!$H368=$C$3),Colin!$I368,)</f>
        <v>0</v>
      </c>
      <c r="M368">
        <f>IF(AND(Colin!$G368=$B$1,Colin!$H368&lt;=$C$3),Colin!$I368,)</f>
        <v>0</v>
      </c>
      <c r="N368">
        <f>IF(AND(Colin!$G368=$B$2,Colin!$H368=$C$3),Colin!$I368,)</f>
        <v>0</v>
      </c>
      <c r="O368">
        <f>IF(AND(Colin!$G368=$B$2,Colin!$H368&lt;=$C$3),Colin!$I368,)</f>
        <v>0</v>
      </c>
      <c r="P368">
        <f>IF(Colin!$G368&lt;$B$2,Colin!$I368,0)</f>
        <v>0</v>
      </c>
      <c r="Q368">
        <f>IF(Colin!$G368&lt;$B$1,Colin!$I368,0)</f>
        <v>0</v>
      </c>
    </row>
    <row r="369" spans="12:17" x14ac:dyDescent="0.25">
      <c r="L369">
        <f>IF(AND(Colin!$G369=$B$1,Colin!$H369=$C$3),Colin!$I369,)</f>
        <v>0</v>
      </c>
      <c r="M369">
        <f>IF(AND(Colin!$G369=$B$1,Colin!$H369&lt;=$C$3),Colin!$I369,)</f>
        <v>0</v>
      </c>
      <c r="N369">
        <f>IF(AND(Colin!$G369=$B$2,Colin!$H369=$C$3),Colin!$I369,)</f>
        <v>0</v>
      </c>
      <c r="O369">
        <f>IF(AND(Colin!$G369=$B$2,Colin!$H369&lt;=$C$3),Colin!$I369,)</f>
        <v>0</v>
      </c>
      <c r="P369">
        <f>IF(Colin!$G369&lt;$B$2,Colin!$I369,0)</f>
        <v>0</v>
      </c>
      <c r="Q369">
        <f>IF(Colin!$G369&lt;$B$1,Colin!$I369,0)</f>
        <v>0</v>
      </c>
    </row>
    <row r="370" spans="12:17" x14ac:dyDescent="0.25">
      <c r="L370">
        <f>IF(AND(Colin!$G370=$B$1,Colin!$H370=$C$3),Colin!$I370,)</f>
        <v>0</v>
      </c>
      <c r="M370">
        <f>IF(AND(Colin!$G370=$B$1,Colin!$H370&lt;=$C$3),Colin!$I370,)</f>
        <v>0</v>
      </c>
      <c r="N370">
        <f>IF(AND(Colin!$G370=$B$2,Colin!$H370=$C$3),Colin!$I370,)</f>
        <v>0</v>
      </c>
      <c r="O370">
        <f>IF(AND(Colin!$G370=$B$2,Colin!$H370&lt;=$C$3),Colin!$I370,)</f>
        <v>0</v>
      </c>
      <c r="P370">
        <f>IF(Colin!$G370&lt;$B$2,Colin!$I370,0)</f>
        <v>0</v>
      </c>
      <c r="Q370">
        <f>IF(Colin!$G370&lt;$B$1,Colin!$I370,0)</f>
        <v>0</v>
      </c>
    </row>
    <row r="371" spans="12:17" x14ac:dyDescent="0.25">
      <c r="L371">
        <f>IF(AND(Colin!$G371=$B$1,Colin!$H371=$C$3),Colin!$I371,)</f>
        <v>0</v>
      </c>
      <c r="M371">
        <f>IF(AND(Colin!$G371=$B$1,Colin!$H371&lt;=$C$3),Colin!$I371,)</f>
        <v>0</v>
      </c>
      <c r="N371">
        <f>IF(AND(Colin!$G371=$B$2,Colin!$H371=$C$3),Colin!$I371,)</f>
        <v>0</v>
      </c>
      <c r="O371">
        <f>IF(AND(Colin!$G371=$B$2,Colin!$H371&lt;=$C$3),Colin!$I371,)</f>
        <v>0</v>
      </c>
      <c r="P371">
        <f>IF(Colin!$G371&lt;$B$2,Colin!$I371,0)</f>
        <v>0</v>
      </c>
      <c r="Q371">
        <f>IF(Colin!$G371&lt;$B$1,Colin!$I371,0)</f>
        <v>0</v>
      </c>
    </row>
    <row r="372" spans="12:17" x14ac:dyDescent="0.25">
      <c r="L372">
        <f>IF(AND(Colin!$G372=$B$1,Colin!$H372=$C$3),Colin!$I372,)</f>
        <v>0</v>
      </c>
      <c r="M372">
        <f>IF(AND(Colin!$G372=$B$1,Colin!$H372&lt;=$C$3),Colin!$I372,)</f>
        <v>0</v>
      </c>
      <c r="N372">
        <f>IF(AND(Colin!$G372=$B$2,Colin!$H372=$C$3),Colin!$I372,)</f>
        <v>0</v>
      </c>
      <c r="O372">
        <f>IF(AND(Colin!$G372=$B$2,Colin!$H372&lt;=$C$3),Colin!$I372,)</f>
        <v>0</v>
      </c>
      <c r="P372">
        <f>IF(Colin!$G372&lt;$B$2,Colin!$I372,0)</f>
        <v>0</v>
      </c>
      <c r="Q372">
        <f>IF(Colin!$G372&lt;$B$1,Colin!$I372,0)</f>
        <v>0</v>
      </c>
    </row>
    <row r="373" spans="12:17" x14ac:dyDescent="0.25">
      <c r="L373">
        <f>IF(AND(Colin!$G373=$B$1,Colin!$H373=$C$3),Colin!$I373,)</f>
        <v>0</v>
      </c>
      <c r="M373">
        <f>IF(AND(Colin!$G373=$B$1,Colin!$H373&lt;=$C$3),Colin!$I373,)</f>
        <v>0</v>
      </c>
      <c r="N373">
        <f>IF(AND(Colin!$G373=$B$2,Colin!$H373=$C$3),Colin!$I373,)</f>
        <v>0</v>
      </c>
      <c r="O373">
        <f>IF(AND(Colin!$G373=$B$2,Colin!$H373&lt;=$C$3),Colin!$I373,)</f>
        <v>0</v>
      </c>
      <c r="P373">
        <f>IF(Colin!$G373&lt;$B$2,Colin!$I373,0)</f>
        <v>0</v>
      </c>
      <c r="Q373">
        <f>IF(Colin!$G373&lt;$B$1,Colin!$I373,0)</f>
        <v>0</v>
      </c>
    </row>
    <row r="374" spans="12:17" x14ac:dyDescent="0.25">
      <c r="L374">
        <f>IF(AND(Colin!$G374=$B$1,Colin!$H374=$C$3),Colin!$I374,)</f>
        <v>0</v>
      </c>
      <c r="M374">
        <f>IF(AND(Colin!$G374=$B$1,Colin!$H374&lt;=$C$3),Colin!$I374,)</f>
        <v>0</v>
      </c>
      <c r="N374">
        <f>IF(AND(Colin!$G374=$B$2,Colin!$H374=$C$3),Colin!$I374,)</f>
        <v>0</v>
      </c>
      <c r="O374">
        <f>IF(AND(Colin!$G374=$B$2,Colin!$H374&lt;=$C$3),Colin!$I374,)</f>
        <v>0</v>
      </c>
      <c r="P374">
        <f>IF(Colin!$G374&lt;$B$2,Colin!$I374,0)</f>
        <v>0</v>
      </c>
      <c r="Q374">
        <f>IF(Colin!$G374&lt;$B$1,Colin!$I374,0)</f>
        <v>0</v>
      </c>
    </row>
    <row r="375" spans="12:17" x14ac:dyDescent="0.25">
      <c r="L375">
        <f>IF(AND(Colin!$G375=$B$1,Colin!$H375=$C$3),Colin!$I375,)</f>
        <v>0</v>
      </c>
      <c r="M375">
        <f>IF(AND(Colin!$G375=$B$1,Colin!$H375&lt;=$C$3),Colin!$I375,)</f>
        <v>0</v>
      </c>
      <c r="N375">
        <f>IF(AND(Colin!$G375=$B$2,Colin!$H375=$C$3),Colin!$I375,)</f>
        <v>0</v>
      </c>
      <c r="O375">
        <f>IF(AND(Colin!$G375=$B$2,Colin!$H375&lt;=$C$3),Colin!$I375,)</f>
        <v>0</v>
      </c>
      <c r="P375">
        <f>IF(Colin!$G375&lt;$B$2,Colin!$I375,0)</f>
        <v>0</v>
      </c>
      <c r="Q375">
        <f>IF(Colin!$G375&lt;$B$1,Colin!$I375,0)</f>
        <v>0</v>
      </c>
    </row>
    <row r="376" spans="12:17" x14ac:dyDescent="0.25">
      <c r="L376">
        <f>IF(AND(Colin!$G376=$B$1,Colin!$H376=$C$3),Colin!$I376,)</f>
        <v>0</v>
      </c>
      <c r="M376">
        <f>IF(AND(Colin!$G376=$B$1,Colin!$H376&lt;=$C$3),Colin!$I376,)</f>
        <v>0</v>
      </c>
      <c r="N376">
        <f>IF(AND(Colin!$G376=$B$2,Colin!$H376=$C$3),Colin!$I376,)</f>
        <v>0</v>
      </c>
      <c r="O376">
        <f>IF(AND(Colin!$G376=$B$2,Colin!$H376&lt;=$C$3),Colin!$I376,)</f>
        <v>0</v>
      </c>
      <c r="P376">
        <f>IF(Colin!$G376&lt;$B$2,Colin!$I376,0)</f>
        <v>0</v>
      </c>
      <c r="Q376">
        <f>IF(Colin!$G376&lt;$B$1,Colin!$I376,0)</f>
        <v>0</v>
      </c>
    </row>
    <row r="377" spans="12:17" x14ac:dyDescent="0.25">
      <c r="L377">
        <f>IF(AND(Colin!$G377=$B$1,Colin!$H377=$C$3),Colin!$I377,)</f>
        <v>0</v>
      </c>
      <c r="M377">
        <f>IF(AND(Colin!$G377=$B$1,Colin!$H377&lt;=$C$3),Colin!$I377,)</f>
        <v>0</v>
      </c>
      <c r="N377">
        <f>IF(AND(Colin!$G377=$B$2,Colin!$H377=$C$3),Colin!$I377,)</f>
        <v>0</v>
      </c>
      <c r="O377">
        <f>IF(AND(Colin!$G377=$B$2,Colin!$H377&lt;=$C$3),Colin!$I377,)</f>
        <v>0</v>
      </c>
      <c r="P377">
        <f>IF(Colin!$G377&lt;$B$2,Colin!$I377,0)</f>
        <v>0</v>
      </c>
      <c r="Q377">
        <f>IF(Colin!$G377&lt;$B$1,Colin!$I377,0)</f>
        <v>0</v>
      </c>
    </row>
    <row r="378" spans="12:17" x14ac:dyDescent="0.25">
      <c r="L378">
        <f>IF(AND(Colin!$G378=$B$1,Colin!$H378=$C$3),Colin!$I378,)</f>
        <v>0</v>
      </c>
      <c r="M378">
        <f>IF(AND(Colin!$G378=$B$1,Colin!$H378&lt;=$C$3),Colin!$I378,)</f>
        <v>0</v>
      </c>
      <c r="N378">
        <f>IF(AND(Colin!$G378=$B$2,Colin!$H378=$C$3),Colin!$I378,)</f>
        <v>0</v>
      </c>
      <c r="O378">
        <f>IF(AND(Colin!$G378=$B$2,Colin!$H378&lt;=$C$3),Colin!$I378,)</f>
        <v>0</v>
      </c>
      <c r="P378">
        <f>IF(Colin!$G378&lt;$B$2,Colin!$I378,0)</f>
        <v>0</v>
      </c>
      <c r="Q378">
        <f>IF(Colin!$G378&lt;$B$1,Colin!$I378,0)</f>
        <v>0</v>
      </c>
    </row>
    <row r="379" spans="12:17" x14ac:dyDescent="0.25">
      <c r="L379">
        <f>IF(AND(Colin!$G379=$B$1,Colin!$H379=$C$3),Colin!$I379,)</f>
        <v>0</v>
      </c>
      <c r="M379">
        <f>IF(AND(Colin!$G379=$B$1,Colin!$H379&lt;=$C$3),Colin!$I379,)</f>
        <v>0</v>
      </c>
      <c r="N379">
        <f>IF(AND(Colin!$G379=$B$2,Colin!$H379=$C$3),Colin!$I379,)</f>
        <v>0</v>
      </c>
      <c r="O379">
        <f>IF(AND(Colin!$G379=$B$2,Colin!$H379&lt;=$C$3),Colin!$I379,)</f>
        <v>0</v>
      </c>
      <c r="P379">
        <f>IF(Colin!$G379&lt;$B$2,Colin!$I379,0)</f>
        <v>0</v>
      </c>
      <c r="Q379">
        <f>IF(Colin!$G379&lt;$B$1,Colin!$I379,0)</f>
        <v>0</v>
      </c>
    </row>
    <row r="380" spans="12:17" x14ac:dyDescent="0.25">
      <c r="L380">
        <f>IF(AND(Colin!$G380=$B$1,Colin!$H380=$C$3),Colin!$I380,)</f>
        <v>0</v>
      </c>
      <c r="M380">
        <f>IF(AND(Colin!$G380=$B$1,Colin!$H380&lt;=$C$3),Colin!$I380,)</f>
        <v>0</v>
      </c>
      <c r="N380">
        <f>IF(AND(Colin!$G380=$B$2,Colin!$H380=$C$3),Colin!$I380,)</f>
        <v>0</v>
      </c>
      <c r="O380">
        <f>IF(AND(Colin!$G380=$B$2,Colin!$H380&lt;=$C$3),Colin!$I380,)</f>
        <v>0</v>
      </c>
      <c r="P380">
        <f>IF(Colin!$G380&lt;$B$2,Colin!$I380,0)</f>
        <v>0</v>
      </c>
      <c r="Q380">
        <f>IF(Colin!$G380&lt;$B$1,Colin!$I380,0)</f>
        <v>0</v>
      </c>
    </row>
    <row r="381" spans="12:17" x14ac:dyDescent="0.25">
      <c r="L381">
        <f>IF(AND(Colin!$G381=$B$1,Colin!$H381=$C$3),Colin!$I381,)</f>
        <v>0</v>
      </c>
      <c r="M381">
        <f>IF(AND(Colin!$G381=$B$1,Colin!$H381&lt;=$C$3),Colin!$I381,)</f>
        <v>0</v>
      </c>
      <c r="N381">
        <f>IF(AND(Colin!$G381=$B$2,Colin!$H381=$C$3),Colin!$I381,)</f>
        <v>0</v>
      </c>
      <c r="O381">
        <f>IF(AND(Colin!$G381=$B$2,Colin!$H381&lt;=$C$3),Colin!$I381,)</f>
        <v>0</v>
      </c>
      <c r="P381">
        <f>IF(Colin!$G381&lt;$B$2,Colin!$I381,0)</f>
        <v>0</v>
      </c>
      <c r="Q381">
        <f>IF(Colin!$G381&lt;$B$1,Colin!$I381,0)</f>
        <v>0</v>
      </c>
    </row>
    <row r="382" spans="12:17" x14ac:dyDescent="0.25">
      <c r="L382">
        <f>IF(AND(Colin!$G382=$B$1,Colin!$H382=$C$3),Colin!$I382,)</f>
        <v>0</v>
      </c>
      <c r="M382">
        <f>IF(AND(Colin!$G382=$B$1,Colin!$H382&lt;=$C$3),Colin!$I382,)</f>
        <v>0</v>
      </c>
      <c r="N382">
        <f>IF(AND(Colin!$G382=$B$2,Colin!$H382=$C$3),Colin!$I382,)</f>
        <v>0</v>
      </c>
      <c r="O382">
        <f>IF(AND(Colin!$G382=$B$2,Colin!$H382&lt;=$C$3),Colin!$I382,)</f>
        <v>0</v>
      </c>
      <c r="P382">
        <f>IF(Colin!$G382&lt;$B$2,Colin!$I382,0)</f>
        <v>0</v>
      </c>
      <c r="Q382">
        <f>IF(Colin!$G382&lt;$B$1,Colin!$I382,0)</f>
        <v>0</v>
      </c>
    </row>
    <row r="383" spans="12:17" x14ac:dyDescent="0.25">
      <c r="L383">
        <f>IF(AND(Colin!$G383=$B$1,Colin!$H383=$C$3),Colin!$I383,)</f>
        <v>0</v>
      </c>
      <c r="M383">
        <f>IF(AND(Colin!$G383=$B$1,Colin!$H383&lt;=$C$3),Colin!$I383,)</f>
        <v>0</v>
      </c>
      <c r="N383">
        <f>IF(AND(Colin!$G383=$B$2,Colin!$H383=$C$3),Colin!$I383,)</f>
        <v>0</v>
      </c>
      <c r="O383">
        <f>IF(AND(Colin!$G383=$B$2,Colin!$H383&lt;=$C$3),Colin!$I383,)</f>
        <v>0</v>
      </c>
      <c r="P383">
        <f>IF(Colin!$G383&lt;$B$2,Colin!$I383,0)</f>
        <v>0</v>
      </c>
      <c r="Q383">
        <f>IF(Colin!$G383&lt;$B$1,Colin!$I383,0)</f>
        <v>0</v>
      </c>
    </row>
    <row r="384" spans="12:17" x14ac:dyDescent="0.25">
      <c r="L384">
        <f>IF(AND(Colin!$G384=$B$1,Colin!$H384=$C$3),Colin!$I384,)</f>
        <v>0</v>
      </c>
      <c r="M384">
        <f>IF(AND(Colin!$G384=$B$1,Colin!$H384&lt;=$C$3),Colin!$I384,)</f>
        <v>0</v>
      </c>
      <c r="N384">
        <f>IF(AND(Colin!$G384=$B$2,Colin!$H384=$C$3),Colin!$I384,)</f>
        <v>0</v>
      </c>
      <c r="O384">
        <f>IF(AND(Colin!$G384=$B$2,Colin!$H384&lt;=$C$3),Colin!$I384,)</f>
        <v>0</v>
      </c>
      <c r="P384">
        <f>IF(Colin!$G384&lt;$B$2,Colin!$I384,0)</f>
        <v>0</v>
      </c>
      <c r="Q384">
        <f>IF(Colin!$G384&lt;$B$1,Colin!$I384,0)</f>
        <v>0</v>
      </c>
    </row>
    <row r="385" spans="12:17" x14ac:dyDescent="0.25">
      <c r="L385">
        <f>IF(AND(Colin!$G385=$B$1,Colin!$H385=$C$3),Colin!$I385,)</f>
        <v>0</v>
      </c>
      <c r="M385">
        <f>IF(AND(Colin!$G385=$B$1,Colin!$H385&lt;=$C$3),Colin!$I385,)</f>
        <v>0</v>
      </c>
      <c r="N385">
        <f>IF(AND(Colin!$G385=$B$2,Colin!$H385=$C$3),Colin!$I385,)</f>
        <v>0</v>
      </c>
      <c r="O385">
        <f>IF(AND(Colin!$G385=$B$2,Colin!$H385&lt;=$C$3),Colin!$I385,)</f>
        <v>0</v>
      </c>
      <c r="P385">
        <f>IF(Colin!$G385&lt;$B$2,Colin!$I385,0)</f>
        <v>0</v>
      </c>
      <c r="Q385">
        <f>IF(Colin!$G385&lt;$B$1,Colin!$I385,0)</f>
        <v>0</v>
      </c>
    </row>
    <row r="386" spans="12:17" x14ac:dyDescent="0.25">
      <c r="L386">
        <f>IF(AND(Colin!$G386=$B$1,Colin!$H386=$C$3),Colin!$I386,)</f>
        <v>0</v>
      </c>
      <c r="M386">
        <f>IF(AND(Colin!$G386=$B$1,Colin!$H386&lt;=$C$3),Colin!$I386,)</f>
        <v>0</v>
      </c>
      <c r="N386">
        <f>IF(AND(Colin!$G386=$B$2,Colin!$H386=$C$3),Colin!$I386,)</f>
        <v>0</v>
      </c>
      <c r="O386">
        <f>IF(AND(Colin!$G386=$B$2,Colin!$H386&lt;=$C$3),Colin!$I386,)</f>
        <v>0</v>
      </c>
      <c r="P386">
        <f>IF(Colin!$G386&lt;$B$2,Colin!$I386,0)</f>
        <v>0</v>
      </c>
      <c r="Q386">
        <f>IF(Colin!$G386&lt;$B$1,Colin!$I386,0)</f>
        <v>0</v>
      </c>
    </row>
    <row r="387" spans="12:17" x14ac:dyDescent="0.25">
      <c r="L387">
        <f>IF(AND(Colin!$G387=$B$1,Colin!$H387=$C$3),Colin!$I387,)</f>
        <v>0</v>
      </c>
      <c r="M387">
        <f>IF(AND(Colin!$G387=$B$1,Colin!$H387&lt;=$C$3),Colin!$I387,)</f>
        <v>0</v>
      </c>
      <c r="N387">
        <f>IF(AND(Colin!$G387=$B$2,Colin!$H387=$C$3),Colin!$I387,)</f>
        <v>0</v>
      </c>
      <c r="O387">
        <f>IF(AND(Colin!$G387=$B$2,Colin!$H387&lt;=$C$3),Colin!$I387,)</f>
        <v>0</v>
      </c>
      <c r="P387">
        <f>IF(Colin!$G387&lt;$B$2,Colin!$I387,0)</f>
        <v>0</v>
      </c>
      <c r="Q387">
        <f>IF(Colin!$G387&lt;$B$1,Colin!$I387,0)</f>
        <v>0</v>
      </c>
    </row>
    <row r="388" spans="12:17" x14ac:dyDescent="0.25">
      <c r="L388">
        <f>IF(AND(Colin!$G388=$B$1,Colin!$H388=$C$3),Colin!$I388,)</f>
        <v>0</v>
      </c>
      <c r="M388">
        <f>IF(AND(Colin!$G388=$B$1,Colin!$H388&lt;=$C$3),Colin!$I388,)</f>
        <v>0</v>
      </c>
      <c r="N388">
        <f>IF(AND(Colin!$G388=$B$2,Colin!$H388=$C$3),Colin!$I388,)</f>
        <v>0</v>
      </c>
      <c r="O388">
        <f>IF(AND(Colin!$G388=$B$2,Colin!$H388&lt;=$C$3),Colin!$I388,)</f>
        <v>0</v>
      </c>
      <c r="P388">
        <f>IF(Colin!$G388&lt;$B$2,Colin!$I388,0)</f>
        <v>0</v>
      </c>
      <c r="Q388">
        <f>IF(Colin!$G388&lt;$B$1,Colin!$I388,0)</f>
        <v>0</v>
      </c>
    </row>
    <row r="389" spans="12:17" x14ac:dyDescent="0.25">
      <c r="L389">
        <f>IF(AND(Colin!$G389=$B$1,Colin!$H389=$C$3),Colin!$I389,)</f>
        <v>0</v>
      </c>
      <c r="M389">
        <f>IF(AND(Colin!$G389=$B$1,Colin!$H389&lt;=$C$3),Colin!$I389,)</f>
        <v>0</v>
      </c>
      <c r="N389">
        <f>IF(AND(Colin!$G389=$B$2,Colin!$H389=$C$3),Colin!$I389,)</f>
        <v>0</v>
      </c>
      <c r="O389">
        <f>IF(AND(Colin!$G389=$B$2,Colin!$H389&lt;=$C$3),Colin!$I389,)</f>
        <v>0</v>
      </c>
      <c r="P389">
        <f>IF(Colin!$G389&lt;$B$2,Colin!$I389,0)</f>
        <v>0</v>
      </c>
      <c r="Q389">
        <f>IF(Colin!$G389&lt;$B$1,Colin!$I389,0)</f>
        <v>0</v>
      </c>
    </row>
    <row r="390" spans="12:17" x14ac:dyDescent="0.25">
      <c r="L390">
        <f>IF(AND(Colin!$G390=$B$1,Colin!$H390=$C$3),Colin!$I390,)</f>
        <v>0</v>
      </c>
      <c r="M390">
        <f>IF(AND(Colin!$G390=$B$1,Colin!$H390&lt;=$C$3),Colin!$I390,)</f>
        <v>0</v>
      </c>
      <c r="N390">
        <f>IF(AND(Colin!$G390=$B$2,Colin!$H390=$C$3),Colin!$I390,)</f>
        <v>0</v>
      </c>
      <c r="O390">
        <f>IF(AND(Colin!$G390=$B$2,Colin!$H390&lt;=$C$3),Colin!$I390,)</f>
        <v>0</v>
      </c>
      <c r="P390">
        <f>IF(Colin!$G390&lt;$B$2,Colin!$I390,0)</f>
        <v>0</v>
      </c>
      <c r="Q390">
        <f>IF(Colin!$G390&lt;$B$1,Colin!$I390,0)</f>
        <v>0</v>
      </c>
    </row>
    <row r="391" spans="12:17" x14ac:dyDescent="0.25">
      <c r="L391">
        <f>IF(AND(Colin!$G391=$B$1,Colin!$H391=$C$3),Colin!$I391,)</f>
        <v>0</v>
      </c>
      <c r="M391">
        <f>IF(AND(Colin!$G391=$B$1,Colin!$H391&lt;=$C$3),Colin!$I391,)</f>
        <v>0</v>
      </c>
      <c r="N391">
        <f>IF(AND(Colin!$G391=$B$2,Colin!$H391=$C$3),Colin!$I391,)</f>
        <v>0</v>
      </c>
      <c r="O391">
        <f>IF(AND(Colin!$G391=$B$2,Colin!$H391&lt;=$C$3),Colin!$I391,)</f>
        <v>0</v>
      </c>
      <c r="P391">
        <f>IF(Colin!$G391&lt;$B$2,Colin!$I391,0)</f>
        <v>0</v>
      </c>
      <c r="Q391">
        <f>IF(Colin!$G391&lt;$B$1,Colin!$I391,0)</f>
        <v>0</v>
      </c>
    </row>
    <row r="392" spans="12:17" x14ac:dyDescent="0.25">
      <c r="L392">
        <f>IF(AND(Colin!$G392=$B$1,Colin!$H392=$C$3),Colin!$I392,)</f>
        <v>0</v>
      </c>
      <c r="M392">
        <f>IF(AND(Colin!$G392=$B$1,Colin!$H392&lt;=$C$3),Colin!$I392,)</f>
        <v>0</v>
      </c>
      <c r="N392">
        <f>IF(AND(Colin!$G392=$B$2,Colin!$H392=$C$3),Colin!$I392,)</f>
        <v>0</v>
      </c>
      <c r="O392">
        <f>IF(AND(Colin!$G392=$B$2,Colin!$H392&lt;=$C$3),Colin!$I392,)</f>
        <v>0</v>
      </c>
      <c r="P392">
        <f>IF(Colin!$G392&lt;$B$2,Colin!$I392,0)</f>
        <v>0</v>
      </c>
      <c r="Q392">
        <f>IF(Colin!$G392&lt;$B$1,Colin!$I392,0)</f>
        <v>0</v>
      </c>
    </row>
    <row r="393" spans="12:17" x14ac:dyDescent="0.25">
      <c r="L393">
        <f>IF(AND(Colin!$G393=$B$1,Colin!$H393=$C$3),Colin!$I393,)</f>
        <v>0</v>
      </c>
      <c r="M393">
        <f>IF(AND(Colin!$G393=$B$1,Colin!$H393&lt;=$C$3),Colin!$I393,)</f>
        <v>0</v>
      </c>
      <c r="N393">
        <f>IF(AND(Colin!$G393=$B$2,Colin!$H393=$C$3),Colin!$I393,)</f>
        <v>0</v>
      </c>
      <c r="O393">
        <f>IF(AND(Colin!$G393=$B$2,Colin!$H393&lt;=$C$3),Colin!$I393,)</f>
        <v>0</v>
      </c>
      <c r="P393">
        <f>IF(Colin!$G393&lt;$B$2,Colin!$I393,0)</f>
        <v>0</v>
      </c>
      <c r="Q393">
        <f>IF(Colin!$G393&lt;$B$1,Colin!$I393,0)</f>
        <v>0</v>
      </c>
    </row>
    <row r="394" spans="12:17" x14ac:dyDescent="0.25">
      <c r="L394">
        <f>IF(AND(Colin!$G394=$B$1,Colin!$H394=$C$3),Colin!$I394,)</f>
        <v>0</v>
      </c>
      <c r="M394">
        <f>IF(AND(Colin!$G394=$B$1,Colin!$H394&lt;=$C$3),Colin!$I394,)</f>
        <v>0</v>
      </c>
      <c r="N394">
        <f>IF(AND(Colin!$G394=$B$2,Colin!$H394=$C$3),Colin!$I394,)</f>
        <v>0</v>
      </c>
      <c r="O394">
        <f>IF(AND(Colin!$G394=$B$2,Colin!$H394&lt;=$C$3),Colin!$I394,)</f>
        <v>0</v>
      </c>
      <c r="P394">
        <f>IF(Colin!$G394&lt;$B$2,Colin!$I394,0)</f>
        <v>0</v>
      </c>
      <c r="Q394">
        <f>IF(Colin!$G394&lt;$B$1,Colin!$I394,0)</f>
        <v>0</v>
      </c>
    </row>
    <row r="395" spans="12:17" x14ac:dyDescent="0.25">
      <c r="L395">
        <f>IF(AND(Colin!$G395=$B$1,Colin!$H395=$C$3),Colin!$I395,)</f>
        <v>0</v>
      </c>
      <c r="M395">
        <f>IF(AND(Colin!$G395=$B$1,Colin!$H395&lt;=$C$3),Colin!$I395,)</f>
        <v>0</v>
      </c>
      <c r="N395">
        <f>IF(AND(Colin!$G395=$B$2,Colin!$H395=$C$3),Colin!$I395,)</f>
        <v>0</v>
      </c>
      <c r="O395">
        <f>IF(AND(Colin!$G395=$B$2,Colin!$H395&lt;=$C$3),Colin!$I395,)</f>
        <v>0</v>
      </c>
      <c r="P395">
        <f>IF(Colin!$G395&lt;$B$2,Colin!$I395,0)</f>
        <v>0</v>
      </c>
      <c r="Q395">
        <f>IF(Colin!$G395&lt;$B$1,Colin!$I395,0)</f>
        <v>0</v>
      </c>
    </row>
    <row r="396" spans="12:17" x14ac:dyDescent="0.25">
      <c r="L396">
        <f>IF(AND(Colin!$G396=$B$1,Colin!$H396=$C$3),Colin!$I396,)</f>
        <v>0</v>
      </c>
      <c r="M396">
        <f>IF(AND(Colin!$G396=$B$1,Colin!$H396&lt;=$C$3),Colin!$I396,)</f>
        <v>0</v>
      </c>
      <c r="N396">
        <f>IF(AND(Colin!$G396=$B$2,Colin!$H396=$C$3),Colin!$I396,)</f>
        <v>0</v>
      </c>
      <c r="O396">
        <f>IF(AND(Colin!$G396=$B$2,Colin!$H396&lt;=$C$3),Colin!$I396,)</f>
        <v>0</v>
      </c>
      <c r="P396">
        <f>IF(Colin!$G396&lt;$B$2,Colin!$I396,0)</f>
        <v>0</v>
      </c>
      <c r="Q396">
        <f>IF(Colin!$G396&lt;$B$1,Colin!$I396,0)</f>
        <v>0</v>
      </c>
    </row>
    <row r="397" spans="12:17" x14ac:dyDescent="0.25">
      <c r="L397">
        <f>IF(AND(Colin!$G397=$B$1,Colin!$H397=$C$3),Colin!$I397,)</f>
        <v>0</v>
      </c>
      <c r="M397">
        <f>IF(AND(Colin!$G397=$B$1,Colin!$H397&lt;=$C$3),Colin!$I397,)</f>
        <v>0</v>
      </c>
      <c r="N397">
        <f>IF(AND(Colin!$G397=$B$2,Colin!$H397=$C$3),Colin!$I397,)</f>
        <v>0</v>
      </c>
      <c r="O397">
        <f>IF(AND(Colin!$G397=$B$2,Colin!$H397&lt;=$C$3),Colin!$I397,)</f>
        <v>0</v>
      </c>
      <c r="P397">
        <f>IF(Colin!$G397&lt;$B$2,Colin!$I397,0)</f>
        <v>0</v>
      </c>
      <c r="Q397">
        <f>IF(Colin!$G397&lt;$B$1,Colin!$I397,0)</f>
        <v>0</v>
      </c>
    </row>
    <row r="398" spans="12:17" x14ac:dyDescent="0.25">
      <c r="L398">
        <f>IF(AND(Colin!$G398=$B$1,Colin!$H398=$C$3),Colin!$I398,)</f>
        <v>0</v>
      </c>
      <c r="M398">
        <f>IF(AND(Colin!$G398=$B$1,Colin!$H398&lt;=$C$3),Colin!$I398,)</f>
        <v>0</v>
      </c>
      <c r="N398">
        <f>IF(AND(Colin!$G398=$B$2,Colin!$H398=$C$3),Colin!$I398,)</f>
        <v>0</v>
      </c>
      <c r="O398">
        <f>IF(AND(Colin!$G398=$B$2,Colin!$H398&lt;=$C$3),Colin!$I398,)</f>
        <v>0</v>
      </c>
      <c r="P398">
        <f>IF(Colin!$G398&lt;$B$2,Colin!$I398,0)</f>
        <v>0</v>
      </c>
      <c r="Q398">
        <f>IF(Colin!$G398&lt;$B$1,Colin!$I398,0)</f>
        <v>0</v>
      </c>
    </row>
    <row r="399" spans="12:17" x14ac:dyDescent="0.25">
      <c r="L399">
        <f>IF(AND(Colin!$G399=$B$1,Colin!$H399=$C$3),Colin!$I399,)</f>
        <v>0</v>
      </c>
      <c r="M399">
        <f>IF(AND(Colin!$G399=$B$1,Colin!$H399&lt;=$C$3),Colin!$I399,)</f>
        <v>0</v>
      </c>
      <c r="N399">
        <f>IF(AND(Colin!$G399=$B$2,Colin!$H399=$C$3),Colin!$I399,)</f>
        <v>0</v>
      </c>
      <c r="O399">
        <f>IF(AND(Colin!$G399=$B$2,Colin!$H399&lt;=$C$3),Colin!$I399,)</f>
        <v>0</v>
      </c>
      <c r="P399">
        <f>IF(Colin!$G399&lt;$B$2,Colin!$I399,0)</f>
        <v>0</v>
      </c>
      <c r="Q399">
        <f>IF(Colin!$G399&lt;$B$1,Colin!$I399,0)</f>
        <v>0</v>
      </c>
    </row>
    <row r="400" spans="12:17" x14ac:dyDescent="0.25">
      <c r="L400">
        <f>IF(AND(Colin!$G400=$B$1,Colin!$H400=$C$3),Colin!$I400,)</f>
        <v>0</v>
      </c>
      <c r="M400">
        <f>IF(AND(Colin!$G400=$B$1,Colin!$H400&lt;=$C$3),Colin!$I400,)</f>
        <v>0</v>
      </c>
      <c r="N400">
        <f>IF(AND(Colin!$G400=$B$2,Colin!$H400=$C$3),Colin!$I400,)</f>
        <v>0</v>
      </c>
      <c r="O400">
        <f>IF(AND(Colin!$G400=$B$2,Colin!$H400&lt;=$C$3),Colin!$I400,)</f>
        <v>0</v>
      </c>
      <c r="P400">
        <f>IF(Colin!$G400&lt;$B$2,Colin!$I400,0)</f>
        <v>0</v>
      </c>
      <c r="Q400">
        <f>IF(Colin!$G400&lt;$B$1,Colin!$I400,0)</f>
        <v>0</v>
      </c>
    </row>
    <row r="401" spans="12:17" x14ac:dyDescent="0.25">
      <c r="L401">
        <f>IF(AND(Colin!$G401=$B$1,Colin!$H401=$C$3),Colin!$I401,)</f>
        <v>0</v>
      </c>
      <c r="M401">
        <f>IF(AND(Colin!$G401=$B$1,Colin!$H401&lt;=$C$3),Colin!$I401,)</f>
        <v>0</v>
      </c>
      <c r="N401">
        <f>IF(AND(Colin!$G401=$B$2,Colin!$H401=$C$3),Colin!$I401,)</f>
        <v>0</v>
      </c>
      <c r="O401">
        <f>IF(AND(Colin!$G401=$B$2,Colin!$H401&lt;=$C$3),Colin!$I401,)</f>
        <v>0</v>
      </c>
      <c r="P401">
        <f>IF(Colin!$G401&lt;$B$2,Colin!$I401,0)</f>
        <v>0</v>
      </c>
      <c r="Q401">
        <f>IF(Colin!$G401&lt;$B$1,Colin!$I401,0)</f>
        <v>0</v>
      </c>
    </row>
    <row r="402" spans="12:17" x14ac:dyDescent="0.25">
      <c r="L402">
        <f>IF(AND(Colin!$G402=$B$1,Colin!$H402=$C$3),Colin!$I402,)</f>
        <v>0</v>
      </c>
      <c r="M402">
        <f>IF(AND(Colin!$G402=$B$1,Colin!$H402&lt;=$C$3),Colin!$I402,)</f>
        <v>0</v>
      </c>
      <c r="N402">
        <f>IF(AND(Colin!$G402=$B$2,Colin!$H402=$C$3),Colin!$I402,)</f>
        <v>0</v>
      </c>
      <c r="O402">
        <f>IF(AND(Colin!$G402=$B$2,Colin!$H402&lt;=$C$3),Colin!$I402,)</f>
        <v>0</v>
      </c>
      <c r="P402">
        <f>IF(Colin!$G402&lt;$B$2,Colin!$I402,0)</f>
        <v>0</v>
      </c>
      <c r="Q402">
        <f>IF(Colin!$G402&lt;$B$1,Colin!$I402,0)</f>
        <v>0</v>
      </c>
    </row>
    <row r="403" spans="12:17" x14ac:dyDescent="0.25">
      <c r="L403">
        <f>IF(AND(Colin!$G403=$B$1,Colin!$H403=$C$3),Colin!$I403,)</f>
        <v>0</v>
      </c>
      <c r="M403">
        <f>IF(AND(Colin!$G403=$B$1,Colin!$H403&lt;=$C$3),Colin!$I403,)</f>
        <v>0</v>
      </c>
      <c r="N403">
        <f>IF(AND(Colin!$G403=$B$2,Colin!$H403=$C$3),Colin!$I403,)</f>
        <v>0</v>
      </c>
      <c r="O403">
        <f>IF(AND(Colin!$G403=$B$2,Colin!$H403&lt;=$C$3),Colin!$I403,)</f>
        <v>0</v>
      </c>
      <c r="P403">
        <f>IF(Colin!$G403&lt;$B$2,Colin!$I403,0)</f>
        <v>0</v>
      </c>
      <c r="Q403">
        <f>IF(Colin!$G403&lt;$B$1,Colin!$I403,0)</f>
        <v>0</v>
      </c>
    </row>
    <row r="404" spans="12:17" x14ac:dyDescent="0.25">
      <c r="L404">
        <f>IF(AND(Colin!$G404=$B$1,Colin!$H404=$C$3),Colin!$I404,)</f>
        <v>0</v>
      </c>
      <c r="M404">
        <f>IF(AND(Colin!$G404=$B$1,Colin!$H404&lt;=$C$3),Colin!$I404,)</f>
        <v>0</v>
      </c>
      <c r="N404">
        <f>IF(AND(Colin!$G404=$B$2,Colin!$H404=$C$3),Colin!$I404,)</f>
        <v>0</v>
      </c>
      <c r="O404">
        <f>IF(AND(Colin!$G404=$B$2,Colin!$H404&lt;=$C$3),Colin!$I404,)</f>
        <v>0</v>
      </c>
      <c r="P404">
        <f>IF(Colin!$G404&lt;$B$2,Colin!$I404,0)</f>
        <v>0</v>
      </c>
      <c r="Q404">
        <f>IF(Colin!$G404&lt;$B$1,Colin!$I404,0)</f>
        <v>0</v>
      </c>
    </row>
    <row r="405" spans="12:17" x14ac:dyDescent="0.25">
      <c r="L405">
        <f>IF(AND(Colin!$G405=$B$1,Colin!$H405=$C$3),Colin!$I405,)</f>
        <v>0</v>
      </c>
      <c r="M405">
        <f>IF(AND(Colin!$G405=$B$1,Colin!$H405&lt;=$C$3),Colin!$I405,)</f>
        <v>0</v>
      </c>
      <c r="N405">
        <f>IF(AND(Colin!$G405=$B$2,Colin!$H405=$C$3),Colin!$I405,)</f>
        <v>0</v>
      </c>
      <c r="O405">
        <f>IF(AND(Colin!$G405=$B$2,Colin!$H405&lt;=$C$3),Colin!$I405,)</f>
        <v>0</v>
      </c>
      <c r="P405">
        <f>IF(Colin!$G405&lt;$B$2,Colin!$I405,0)</f>
        <v>0</v>
      </c>
      <c r="Q405">
        <f>IF(Colin!$G405&lt;$B$1,Colin!$I405,0)</f>
        <v>0</v>
      </c>
    </row>
    <row r="406" spans="12:17" x14ac:dyDescent="0.25">
      <c r="L406">
        <f>IF(AND(Colin!$G406=$B$1,Colin!$H406=$C$3),Colin!$I406,)</f>
        <v>0</v>
      </c>
      <c r="M406">
        <f>IF(AND(Colin!$G406=$B$1,Colin!$H406&lt;=$C$3),Colin!$I406,)</f>
        <v>0</v>
      </c>
      <c r="N406">
        <f>IF(AND(Colin!$G406=$B$2,Colin!$H406=$C$3),Colin!$I406,)</f>
        <v>0</v>
      </c>
      <c r="O406">
        <f>IF(AND(Colin!$G406=$B$2,Colin!$H406&lt;=$C$3),Colin!$I406,)</f>
        <v>0</v>
      </c>
      <c r="P406">
        <f>IF(Colin!$G406&lt;$B$2,Colin!$I406,0)</f>
        <v>0</v>
      </c>
      <c r="Q406">
        <f>IF(Colin!$G406&lt;$B$1,Colin!$I406,0)</f>
        <v>0</v>
      </c>
    </row>
    <row r="407" spans="12:17" x14ac:dyDescent="0.25">
      <c r="L407">
        <f>IF(AND(Colin!$G407=$B$1,Colin!$H407=$C$3),Colin!$I407,)</f>
        <v>0</v>
      </c>
      <c r="M407">
        <f>IF(AND(Colin!$G407=$B$1,Colin!$H407&lt;=$C$3),Colin!$I407,)</f>
        <v>0</v>
      </c>
      <c r="N407">
        <f>IF(AND(Colin!$G407=$B$2,Colin!$H407=$C$3),Colin!$I407,)</f>
        <v>0</v>
      </c>
      <c r="O407">
        <f>IF(AND(Colin!$G407=$B$2,Colin!$H407&lt;=$C$3),Colin!$I407,)</f>
        <v>0</v>
      </c>
      <c r="P407">
        <f>IF(Colin!$G407&lt;$B$2,Colin!$I407,0)</f>
        <v>0</v>
      </c>
      <c r="Q407">
        <f>IF(Colin!$G407&lt;$B$1,Colin!$I407,0)</f>
        <v>0</v>
      </c>
    </row>
    <row r="408" spans="12:17" x14ac:dyDescent="0.25">
      <c r="L408">
        <f>IF(AND(Colin!$G408=$B$1,Colin!$H408=$C$3),Colin!$I408,)</f>
        <v>0</v>
      </c>
      <c r="M408">
        <f>IF(AND(Colin!$G408=$B$1,Colin!$H408&lt;=$C$3),Colin!$I408,)</f>
        <v>0</v>
      </c>
      <c r="N408">
        <f>IF(AND(Colin!$G408=$B$2,Colin!$H408=$C$3),Colin!$I408,)</f>
        <v>0</v>
      </c>
      <c r="O408">
        <f>IF(AND(Colin!$G408=$B$2,Colin!$H408&lt;=$C$3),Colin!$I408,)</f>
        <v>0</v>
      </c>
      <c r="P408">
        <f>IF(Colin!$G408&lt;$B$2,Colin!$I408,0)</f>
        <v>0</v>
      </c>
      <c r="Q408">
        <f>IF(Colin!$G408&lt;$B$1,Colin!$I408,0)</f>
        <v>0</v>
      </c>
    </row>
    <row r="409" spans="12:17" x14ac:dyDescent="0.25">
      <c r="L409">
        <f>IF(AND(Colin!$G409=$B$1,Colin!$H409=$C$3),Colin!$I409,)</f>
        <v>0</v>
      </c>
      <c r="M409">
        <f>IF(AND(Colin!$G409=$B$1,Colin!$H409&lt;=$C$3),Colin!$I409,)</f>
        <v>0</v>
      </c>
      <c r="N409">
        <f>IF(AND(Colin!$G409=$B$2,Colin!$H409=$C$3),Colin!$I409,)</f>
        <v>0</v>
      </c>
      <c r="O409">
        <f>IF(AND(Colin!$G409=$B$2,Colin!$H409&lt;=$C$3),Colin!$I409,)</f>
        <v>0</v>
      </c>
      <c r="P409">
        <f>IF(Colin!$G409&lt;$B$2,Colin!$I409,0)</f>
        <v>0</v>
      </c>
      <c r="Q409">
        <f>IF(Colin!$G409&lt;$B$1,Colin!$I409,0)</f>
        <v>0</v>
      </c>
    </row>
    <row r="410" spans="12:17" x14ac:dyDescent="0.25">
      <c r="L410">
        <f>IF(AND(Colin!$G410=$B$1,Colin!$H410=$C$3),Colin!$I410,)</f>
        <v>0</v>
      </c>
      <c r="M410">
        <f>IF(AND(Colin!$G410=$B$1,Colin!$H410&lt;=$C$3),Colin!$I410,)</f>
        <v>0</v>
      </c>
      <c r="N410">
        <f>IF(AND(Colin!$G410=$B$2,Colin!$H410=$C$3),Colin!$I410,)</f>
        <v>0</v>
      </c>
      <c r="O410">
        <f>IF(AND(Colin!$G410=$B$2,Colin!$H410&lt;=$C$3),Colin!$I410,)</f>
        <v>0</v>
      </c>
      <c r="P410">
        <f>IF(Colin!$G410&lt;$B$2,Colin!$I410,0)</f>
        <v>0</v>
      </c>
      <c r="Q410">
        <f>IF(Colin!$G410&lt;$B$1,Colin!$I410,0)</f>
        <v>0</v>
      </c>
    </row>
    <row r="411" spans="12:17" x14ac:dyDescent="0.25">
      <c r="L411">
        <f>IF(AND(Colin!$G411=$B$1,Colin!$H411=$C$3),Colin!$I411,)</f>
        <v>0</v>
      </c>
      <c r="M411">
        <f>IF(AND(Colin!$G411=$B$1,Colin!$H411&lt;=$C$3),Colin!$I411,)</f>
        <v>0</v>
      </c>
      <c r="N411">
        <f>IF(AND(Colin!$G411=$B$2,Colin!$H411=$C$3),Colin!$I411,)</f>
        <v>0</v>
      </c>
      <c r="O411">
        <f>IF(AND(Colin!$G411=$B$2,Colin!$H411&lt;=$C$3),Colin!$I411,)</f>
        <v>0</v>
      </c>
      <c r="P411">
        <f>IF(Colin!$G411&lt;$B$2,Colin!$I411,0)</f>
        <v>0</v>
      </c>
      <c r="Q411">
        <f>IF(Colin!$G411&lt;$B$1,Colin!$I411,0)</f>
        <v>0</v>
      </c>
    </row>
    <row r="412" spans="12:17" x14ac:dyDescent="0.25">
      <c r="L412">
        <f>IF(AND(Colin!$G412=$B$1,Colin!$H412=$C$3),Colin!$I412,)</f>
        <v>0</v>
      </c>
      <c r="M412">
        <f>IF(AND(Colin!$G412=$B$1,Colin!$H412&lt;=$C$3),Colin!$I412,)</f>
        <v>0</v>
      </c>
      <c r="N412">
        <f>IF(AND(Colin!$G412=$B$2,Colin!$H412=$C$3),Colin!$I412,)</f>
        <v>0</v>
      </c>
      <c r="O412">
        <f>IF(AND(Colin!$G412=$B$2,Colin!$H412&lt;=$C$3),Colin!$I412,)</f>
        <v>0</v>
      </c>
      <c r="P412">
        <f>IF(Colin!$G412&lt;$B$2,Colin!$I412,0)</f>
        <v>0</v>
      </c>
      <c r="Q412">
        <f>IF(Colin!$G412&lt;$B$1,Colin!$I412,0)</f>
        <v>0</v>
      </c>
    </row>
    <row r="413" spans="12:17" x14ac:dyDescent="0.25">
      <c r="L413">
        <f>IF(AND(Colin!$G413=$B$1,Colin!$H413=$C$3),Colin!$I413,)</f>
        <v>0</v>
      </c>
      <c r="M413">
        <f>IF(AND(Colin!$G413=$B$1,Colin!$H413&lt;=$C$3),Colin!$I413,)</f>
        <v>0</v>
      </c>
      <c r="N413">
        <f>IF(AND(Colin!$G413=$B$2,Colin!$H413=$C$3),Colin!$I413,)</f>
        <v>0</v>
      </c>
      <c r="O413">
        <f>IF(AND(Colin!$G413=$B$2,Colin!$H413&lt;=$C$3),Colin!$I413,)</f>
        <v>0</v>
      </c>
      <c r="P413">
        <f>IF(Colin!$G413&lt;$B$2,Colin!$I413,0)</f>
        <v>0</v>
      </c>
      <c r="Q413">
        <f>IF(Colin!$G413&lt;$B$1,Colin!$I413,0)</f>
        <v>0</v>
      </c>
    </row>
    <row r="414" spans="12:17" x14ac:dyDescent="0.25">
      <c r="L414">
        <f>IF(AND(Colin!$G414=$B$1,Colin!$H414=$C$3),Colin!$I414,)</f>
        <v>0</v>
      </c>
      <c r="M414">
        <f>IF(AND(Colin!$G414=$B$1,Colin!$H414&lt;=$C$3),Colin!$I414,)</f>
        <v>0</v>
      </c>
      <c r="N414">
        <f>IF(AND(Colin!$G414=$B$2,Colin!$H414=$C$3),Colin!$I414,)</f>
        <v>0</v>
      </c>
      <c r="O414">
        <f>IF(AND(Colin!$G414=$B$2,Colin!$H414&lt;=$C$3),Colin!$I414,)</f>
        <v>0</v>
      </c>
      <c r="P414">
        <f>IF(Colin!$G414&lt;$B$2,Colin!$I414,0)</f>
        <v>0</v>
      </c>
      <c r="Q414">
        <f>IF(Colin!$G414&lt;$B$1,Colin!$I414,0)</f>
        <v>0</v>
      </c>
    </row>
    <row r="415" spans="12:17" x14ac:dyDescent="0.25">
      <c r="L415">
        <f>IF(AND(Colin!$G415=$B$1,Colin!$H415=$C$3),Colin!$I415,)</f>
        <v>0</v>
      </c>
      <c r="M415">
        <f>IF(AND(Colin!$G415=$B$1,Colin!$H415&lt;=$C$3),Colin!$I415,)</f>
        <v>0</v>
      </c>
      <c r="N415">
        <f>IF(AND(Colin!$G415=$B$2,Colin!$H415=$C$3),Colin!$I415,)</f>
        <v>0</v>
      </c>
      <c r="O415">
        <f>IF(AND(Colin!$G415=$B$2,Colin!$H415&lt;=$C$3),Colin!$I415,)</f>
        <v>0</v>
      </c>
      <c r="P415">
        <f>IF(Colin!$G415&lt;$B$2,Colin!$I415,0)</f>
        <v>0</v>
      </c>
      <c r="Q415">
        <f>IF(Colin!$G415&lt;$B$1,Colin!$I415,0)</f>
        <v>0</v>
      </c>
    </row>
    <row r="416" spans="12:17" x14ac:dyDescent="0.25">
      <c r="L416">
        <f>IF(AND(Colin!$G416=$B$1,Colin!$H416=$C$3),Colin!$I416,)</f>
        <v>0</v>
      </c>
      <c r="M416">
        <f>IF(AND(Colin!$G416=$B$1,Colin!$H416&lt;=$C$3),Colin!$I416,)</f>
        <v>0</v>
      </c>
      <c r="N416">
        <f>IF(AND(Colin!$G416=$B$2,Colin!$H416=$C$3),Colin!$I416,)</f>
        <v>0</v>
      </c>
      <c r="O416">
        <f>IF(AND(Colin!$G416=$B$2,Colin!$H416&lt;=$C$3),Colin!$I416,)</f>
        <v>0</v>
      </c>
      <c r="P416">
        <f>IF(Colin!$G416&lt;$B$2,Colin!$I416,0)</f>
        <v>0</v>
      </c>
      <c r="Q416">
        <f>IF(Colin!$G416&lt;$B$1,Colin!$I416,0)</f>
        <v>0</v>
      </c>
    </row>
    <row r="417" spans="12:17" x14ac:dyDescent="0.25">
      <c r="L417">
        <f>IF(AND(Colin!$G417=$B$1,Colin!$H417=$C$3),Colin!$I417,)</f>
        <v>0</v>
      </c>
      <c r="M417">
        <f>IF(AND(Colin!$G417=$B$1,Colin!$H417&lt;=$C$3),Colin!$I417,)</f>
        <v>0</v>
      </c>
      <c r="N417">
        <f>IF(AND(Colin!$G417=$B$2,Colin!$H417=$C$3),Colin!$I417,)</f>
        <v>0</v>
      </c>
      <c r="O417">
        <f>IF(AND(Colin!$G417=$B$2,Colin!$H417&lt;=$C$3),Colin!$I417,)</f>
        <v>0</v>
      </c>
      <c r="P417">
        <f>IF(Colin!$G417&lt;$B$2,Colin!$I417,0)</f>
        <v>0</v>
      </c>
      <c r="Q417">
        <f>IF(Colin!$G417&lt;$B$1,Colin!$I417,0)</f>
        <v>0</v>
      </c>
    </row>
    <row r="418" spans="12:17" x14ac:dyDescent="0.25">
      <c r="L418">
        <f>IF(AND(Colin!$G418=$B$1,Colin!$H418=$C$3),Colin!$I418,)</f>
        <v>0</v>
      </c>
      <c r="M418">
        <f>IF(AND(Colin!$G418=$B$1,Colin!$H418&lt;=$C$3),Colin!$I418,)</f>
        <v>0</v>
      </c>
      <c r="N418">
        <f>IF(AND(Colin!$G418=$B$2,Colin!$H418=$C$3),Colin!$I418,)</f>
        <v>0</v>
      </c>
      <c r="O418">
        <f>IF(AND(Colin!$G418=$B$2,Colin!$H418&lt;=$C$3),Colin!$I418,)</f>
        <v>0</v>
      </c>
      <c r="P418">
        <f>IF(Colin!$G418&lt;$B$2,Colin!$I418,0)</f>
        <v>0</v>
      </c>
      <c r="Q418">
        <f>IF(Colin!$G418&lt;$B$1,Colin!$I418,0)</f>
        <v>0</v>
      </c>
    </row>
    <row r="419" spans="12:17" x14ac:dyDescent="0.25">
      <c r="L419">
        <f>IF(AND(Colin!$G419=$B$1,Colin!$H419=$C$3),Colin!$I419,)</f>
        <v>0</v>
      </c>
      <c r="M419">
        <f>IF(AND(Colin!$G419=$B$1,Colin!$H419&lt;=$C$3),Colin!$I419,)</f>
        <v>0</v>
      </c>
      <c r="N419">
        <f>IF(AND(Colin!$G419=$B$2,Colin!$H419=$C$3),Colin!$I419,)</f>
        <v>0</v>
      </c>
      <c r="O419">
        <f>IF(AND(Colin!$G419=$B$2,Colin!$H419&lt;=$C$3),Colin!$I419,)</f>
        <v>0</v>
      </c>
      <c r="P419">
        <f>IF(Colin!$G419&lt;$B$2,Colin!$I419,0)</f>
        <v>0</v>
      </c>
      <c r="Q419">
        <f>IF(Colin!$G419&lt;$B$1,Colin!$I419,0)</f>
        <v>0</v>
      </c>
    </row>
    <row r="420" spans="12:17" x14ac:dyDescent="0.25">
      <c r="L420">
        <f>IF(AND(Colin!$G420=$B$1,Colin!$H420=$C$3),Colin!$I420,)</f>
        <v>0</v>
      </c>
      <c r="M420">
        <f>IF(AND(Colin!$G420=$B$1,Colin!$H420&lt;=$C$3),Colin!$I420,)</f>
        <v>0</v>
      </c>
      <c r="N420">
        <f>IF(AND(Colin!$G420=$B$2,Colin!$H420=$C$3),Colin!$I420,)</f>
        <v>0</v>
      </c>
      <c r="O420">
        <f>IF(AND(Colin!$G420=$B$2,Colin!$H420&lt;=$C$3),Colin!$I420,)</f>
        <v>0</v>
      </c>
      <c r="P420">
        <f>IF(Colin!$G420&lt;$B$2,Colin!$I420,0)</f>
        <v>0</v>
      </c>
      <c r="Q420">
        <f>IF(Colin!$G420&lt;$B$1,Colin!$I420,0)</f>
        <v>0</v>
      </c>
    </row>
    <row r="421" spans="12:17" x14ac:dyDescent="0.25">
      <c r="L421">
        <f>IF(AND(Colin!$G421=$B$1,Colin!$H421=$C$3),Colin!$I421,)</f>
        <v>0</v>
      </c>
      <c r="M421">
        <f>IF(AND(Colin!$G421=$B$1,Colin!$H421&lt;=$C$3),Colin!$I421,)</f>
        <v>0</v>
      </c>
      <c r="N421">
        <f>IF(AND(Colin!$G421=$B$2,Colin!$H421=$C$3),Colin!$I421,)</f>
        <v>0</v>
      </c>
      <c r="O421">
        <f>IF(AND(Colin!$G421=$B$2,Colin!$H421&lt;=$C$3),Colin!$I421,)</f>
        <v>0</v>
      </c>
      <c r="P421">
        <f>IF(Colin!$G421&lt;$B$2,Colin!$I421,0)</f>
        <v>0</v>
      </c>
      <c r="Q421">
        <f>IF(Colin!$G421&lt;$B$1,Colin!$I421,0)</f>
        <v>0</v>
      </c>
    </row>
    <row r="422" spans="12:17" x14ac:dyDescent="0.25">
      <c r="L422">
        <f>IF(AND(Colin!$G422=$B$1,Colin!$H422=$C$3),Colin!$I422,)</f>
        <v>0</v>
      </c>
      <c r="M422">
        <f>IF(AND(Colin!$G422=$B$1,Colin!$H422&lt;=$C$3),Colin!$I422,)</f>
        <v>0</v>
      </c>
      <c r="N422">
        <f>IF(AND(Colin!$G422=$B$2,Colin!$H422=$C$3),Colin!$I422,)</f>
        <v>0</v>
      </c>
      <c r="O422">
        <f>IF(AND(Colin!$G422=$B$2,Colin!$H422&lt;=$C$3),Colin!$I422,)</f>
        <v>0</v>
      </c>
      <c r="P422">
        <f>IF(Colin!$G422&lt;$B$2,Colin!$I422,0)</f>
        <v>0</v>
      </c>
      <c r="Q422">
        <f>IF(Colin!$G422&lt;$B$1,Colin!$I422,0)</f>
        <v>0</v>
      </c>
    </row>
    <row r="423" spans="12:17" x14ac:dyDescent="0.25">
      <c r="L423">
        <f>IF(AND(Colin!$G423=$B$1,Colin!$H423=$C$3),Colin!$I423,)</f>
        <v>0</v>
      </c>
      <c r="M423">
        <f>IF(AND(Colin!$G423=$B$1,Colin!$H423&lt;=$C$3),Colin!$I423,)</f>
        <v>0</v>
      </c>
      <c r="N423">
        <f>IF(AND(Colin!$G423=$B$2,Colin!$H423=$C$3),Colin!$I423,)</f>
        <v>0</v>
      </c>
      <c r="O423">
        <f>IF(AND(Colin!$G423=$B$2,Colin!$H423&lt;=$C$3),Colin!$I423,)</f>
        <v>0</v>
      </c>
      <c r="P423">
        <f>IF(Colin!$G423&lt;$B$2,Colin!$I423,0)</f>
        <v>0</v>
      </c>
      <c r="Q423">
        <f>IF(Colin!$G423&lt;$B$1,Colin!$I423,0)</f>
        <v>0</v>
      </c>
    </row>
    <row r="424" spans="12:17" x14ac:dyDescent="0.25">
      <c r="L424">
        <f>IF(AND(Colin!$G424=$B$1,Colin!$H424=$C$3),Colin!$I424,)</f>
        <v>0</v>
      </c>
      <c r="M424">
        <f>IF(AND(Colin!$G424=$B$1,Colin!$H424&lt;=$C$3),Colin!$I424,)</f>
        <v>0</v>
      </c>
      <c r="N424">
        <f>IF(AND(Colin!$G424=$B$2,Colin!$H424=$C$3),Colin!$I424,)</f>
        <v>0</v>
      </c>
      <c r="O424">
        <f>IF(AND(Colin!$G424=$B$2,Colin!$H424&lt;=$C$3),Colin!$I424,)</f>
        <v>0</v>
      </c>
      <c r="P424">
        <f>IF(Colin!$G424&lt;$B$2,Colin!$I424,0)</f>
        <v>0</v>
      </c>
      <c r="Q424">
        <f>IF(Colin!$G424&lt;$B$1,Colin!$I424,0)</f>
        <v>0</v>
      </c>
    </row>
    <row r="425" spans="12:17" x14ac:dyDescent="0.25">
      <c r="L425">
        <f>IF(AND(Colin!$G425=$B$1,Colin!$H425=$C$3),Colin!$I425,)</f>
        <v>0</v>
      </c>
      <c r="M425">
        <f>IF(AND(Colin!$G425=$B$1,Colin!$H425&lt;=$C$3),Colin!$I425,)</f>
        <v>0</v>
      </c>
      <c r="N425">
        <f>IF(AND(Colin!$G425=$B$2,Colin!$H425=$C$3),Colin!$I425,)</f>
        <v>0</v>
      </c>
      <c r="O425">
        <f>IF(AND(Colin!$G425=$B$2,Colin!$H425&lt;=$C$3),Colin!$I425,)</f>
        <v>0</v>
      </c>
      <c r="P425">
        <f>IF(Colin!$G425&lt;$B$2,Colin!$I425,0)</f>
        <v>0</v>
      </c>
      <c r="Q425">
        <f>IF(Colin!$G425&lt;$B$1,Colin!$I425,0)</f>
        <v>0</v>
      </c>
    </row>
    <row r="426" spans="12:17" x14ac:dyDescent="0.25">
      <c r="L426">
        <f>IF(AND(Colin!$G426=$B$1,Colin!$H426=$C$3),Colin!$I426,)</f>
        <v>0</v>
      </c>
      <c r="M426">
        <f>IF(AND(Colin!$G426=$B$1,Colin!$H426&lt;=$C$3),Colin!$I426,)</f>
        <v>0</v>
      </c>
      <c r="N426">
        <f>IF(AND(Colin!$G426=$B$2,Colin!$H426=$C$3),Colin!$I426,)</f>
        <v>0</v>
      </c>
      <c r="O426">
        <f>IF(AND(Colin!$G426=$B$2,Colin!$H426&lt;=$C$3),Colin!$I426,)</f>
        <v>0</v>
      </c>
      <c r="P426">
        <f>IF(Colin!$G426&lt;$B$2,Colin!$I426,0)</f>
        <v>0</v>
      </c>
      <c r="Q426">
        <f>IF(Colin!$G426&lt;$B$1,Colin!$I426,0)</f>
        <v>0</v>
      </c>
    </row>
    <row r="427" spans="12:17" x14ac:dyDescent="0.25">
      <c r="L427">
        <f>IF(AND(Colin!$G427=$B$1,Colin!$H427=$C$3),Colin!$I427,)</f>
        <v>0</v>
      </c>
      <c r="M427">
        <f>IF(AND(Colin!$G427=$B$1,Colin!$H427&lt;=$C$3),Colin!$I427,)</f>
        <v>0</v>
      </c>
      <c r="N427">
        <f>IF(AND(Colin!$G427=$B$2,Colin!$H427=$C$3),Colin!$I427,)</f>
        <v>0</v>
      </c>
      <c r="O427">
        <f>IF(AND(Colin!$G427=$B$2,Colin!$H427&lt;=$C$3),Colin!$I427,)</f>
        <v>0</v>
      </c>
      <c r="P427">
        <f>IF(Colin!$G427&lt;$B$2,Colin!$I427,0)</f>
        <v>0</v>
      </c>
      <c r="Q427">
        <f>IF(Colin!$G427&lt;$B$1,Colin!$I427,0)</f>
        <v>0</v>
      </c>
    </row>
    <row r="428" spans="12:17" x14ac:dyDescent="0.25">
      <c r="L428">
        <f>IF(AND(Colin!$G428=$B$1,Colin!$H428=$C$3),Colin!$I428,)</f>
        <v>0</v>
      </c>
      <c r="M428">
        <f>IF(AND(Colin!$G428=$B$1,Colin!$H428&lt;=$C$3),Colin!$I428,)</f>
        <v>0</v>
      </c>
      <c r="N428">
        <f>IF(AND(Colin!$G428=$B$2,Colin!$H428=$C$3),Colin!$I428,)</f>
        <v>0</v>
      </c>
      <c r="O428">
        <f>IF(AND(Colin!$G428=$B$2,Colin!$H428&lt;=$C$3),Colin!$I428,)</f>
        <v>0</v>
      </c>
      <c r="P428">
        <f>IF(Colin!$G428&lt;$B$2,Colin!$I428,0)</f>
        <v>0</v>
      </c>
      <c r="Q428">
        <f>IF(Colin!$G428&lt;$B$1,Colin!$I428,0)</f>
        <v>0</v>
      </c>
    </row>
    <row r="429" spans="12:17" x14ac:dyDescent="0.25">
      <c r="L429">
        <f>IF(AND(Colin!$G429=$B$1,Colin!$H429=$C$3),Colin!$I429,)</f>
        <v>0</v>
      </c>
      <c r="M429">
        <f>IF(AND(Colin!$G429=$B$1,Colin!$H429&lt;=$C$3),Colin!$I429,)</f>
        <v>0</v>
      </c>
      <c r="N429">
        <f>IF(AND(Colin!$G429=$B$2,Colin!$H429=$C$3),Colin!$I429,)</f>
        <v>0</v>
      </c>
      <c r="O429">
        <f>IF(AND(Colin!$G429=$B$2,Colin!$H429&lt;=$C$3),Colin!$I429,)</f>
        <v>0</v>
      </c>
      <c r="P429">
        <f>IF(Colin!$G429&lt;$B$2,Colin!$I429,0)</f>
        <v>0</v>
      </c>
      <c r="Q429">
        <f>IF(Colin!$G429&lt;$B$1,Colin!$I429,0)</f>
        <v>0</v>
      </c>
    </row>
    <row r="430" spans="12:17" x14ac:dyDescent="0.25">
      <c r="L430">
        <f>IF(AND(Colin!$G430=$B$1,Colin!$H430=$C$3),Colin!$I430,)</f>
        <v>0</v>
      </c>
      <c r="M430">
        <f>IF(AND(Colin!$G430=$B$1,Colin!$H430&lt;=$C$3),Colin!$I430,)</f>
        <v>0</v>
      </c>
      <c r="N430">
        <f>IF(AND(Colin!$G430=$B$2,Colin!$H430=$C$3),Colin!$I430,)</f>
        <v>0</v>
      </c>
      <c r="O430">
        <f>IF(AND(Colin!$G430=$B$2,Colin!$H430&lt;=$C$3),Colin!$I430,)</f>
        <v>0</v>
      </c>
      <c r="P430">
        <f>IF(Colin!$G430&lt;$B$2,Colin!$I430,0)</f>
        <v>0</v>
      </c>
      <c r="Q430">
        <f>IF(Colin!$G430&lt;$B$1,Colin!$I430,0)</f>
        <v>0</v>
      </c>
    </row>
    <row r="431" spans="12:17" x14ac:dyDescent="0.25">
      <c r="L431">
        <f>IF(AND(Colin!$G431=$B$1,Colin!$H431=$C$3),Colin!$I431,)</f>
        <v>0</v>
      </c>
      <c r="M431">
        <f>IF(AND(Colin!$G431=$B$1,Colin!$H431&lt;=$C$3),Colin!$I431,)</f>
        <v>0</v>
      </c>
      <c r="N431">
        <f>IF(AND(Colin!$G431=$B$2,Colin!$H431=$C$3),Colin!$I431,)</f>
        <v>0</v>
      </c>
      <c r="O431">
        <f>IF(AND(Colin!$G431=$B$2,Colin!$H431&lt;=$C$3),Colin!$I431,)</f>
        <v>0</v>
      </c>
      <c r="P431">
        <f>IF(Colin!$G431&lt;$B$2,Colin!$I431,0)</f>
        <v>0</v>
      </c>
      <c r="Q431">
        <f>IF(Colin!$G431&lt;$B$1,Colin!$I431,0)</f>
        <v>0</v>
      </c>
    </row>
    <row r="432" spans="12:17" x14ac:dyDescent="0.25">
      <c r="L432">
        <f>IF(AND(Colin!$G432=$B$1,Colin!$H432=$C$3),Colin!$I432,)</f>
        <v>0</v>
      </c>
      <c r="M432">
        <f>IF(AND(Colin!$G432=$B$1,Colin!$H432&lt;=$C$3),Colin!$I432,)</f>
        <v>0</v>
      </c>
      <c r="N432">
        <f>IF(AND(Colin!$G432=$B$2,Colin!$H432=$C$3),Colin!$I432,)</f>
        <v>0</v>
      </c>
      <c r="O432">
        <f>IF(AND(Colin!$G432=$B$2,Colin!$H432&lt;=$C$3),Colin!$I432,)</f>
        <v>0</v>
      </c>
      <c r="P432">
        <f>IF(Colin!$G432&lt;$B$2,Colin!$I432,0)</f>
        <v>0</v>
      </c>
      <c r="Q432">
        <f>IF(Colin!$G432&lt;$B$1,Colin!$I432,0)</f>
        <v>0</v>
      </c>
    </row>
    <row r="433" spans="12:17" x14ac:dyDescent="0.25">
      <c r="L433">
        <f>IF(AND(Colin!$G433=$B$1,Colin!$H433=$C$3),Colin!$I433,)</f>
        <v>0</v>
      </c>
      <c r="M433">
        <f>IF(AND(Colin!$G433=$B$1,Colin!$H433&lt;=$C$3),Colin!$I433,)</f>
        <v>0</v>
      </c>
      <c r="N433">
        <f>IF(AND(Colin!$G433=$B$2,Colin!$H433=$C$3),Colin!$I433,)</f>
        <v>0</v>
      </c>
      <c r="O433">
        <f>IF(AND(Colin!$G433=$B$2,Colin!$H433&lt;=$C$3),Colin!$I433,)</f>
        <v>0</v>
      </c>
      <c r="P433">
        <f>IF(Colin!$G433&lt;$B$2,Colin!$I433,0)</f>
        <v>0</v>
      </c>
      <c r="Q433">
        <f>IF(Colin!$G433&lt;$B$1,Colin!$I433,0)</f>
        <v>0</v>
      </c>
    </row>
    <row r="434" spans="12:17" x14ac:dyDescent="0.25">
      <c r="L434">
        <f>IF(AND(Colin!$G434=$B$1,Colin!$H434=$C$3),Colin!$I434,)</f>
        <v>0</v>
      </c>
      <c r="M434">
        <f>IF(AND(Colin!$G434=$B$1,Colin!$H434&lt;=$C$3),Colin!$I434,)</f>
        <v>0</v>
      </c>
      <c r="N434">
        <f>IF(AND(Colin!$G434=$B$2,Colin!$H434=$C$3),Colin!$I434,)</f>
        <v>0</v>
      </c>
      <c r="O434">
        <f>IF(AND(Colin!$G434=$B$2,Colin!$H434&lt;=$C$3),Colin!$I434,)</f>
        <v>0</v>
      </c>
      <c r="P434">
        <f>IF(Colin!$G434&lt;$B$2,Colin!$I434,0)</f>
        <v>0</v>
      </c>
      <c r="Q434">
        <f>IF(Colin!$G434&lt;$B$1,Colin!$I434,0)</f>
        <v>0</v>
      </c>
    </row>
    <row r="435" spans="12:17" x14ac:dyDescent="0.25">
      <c r="L435">
        <f>IF(AND(Colin!$G435=$B$1,Colin!$H435=$C$3),Colin!$I435,)</f>
        <v>0</v>
      </c>
      <c r="M435">
        <f>IF(AND(Colin!$G435=$B$1,Colin!$H435&lt;=$C$3),Colin!$I435,)</f>
        <v>0</v>
      </c>
      <c r="N435">
        <f>IF(AND(Colin!$G435=$B$2,Colin!$H435=$C$3),Colin!$I435,)</f>
        <v>0</v>
      </c>
      <c r="O435">
        <f>IF(AND(Colin!$G435=$B$2,Colin!$H435&lt;=$C$3),Colin!$I435,)</f>
        <v>0</v>
      </c>
      <c r="P435">
        <f>IF(Colin!$G435&lt;$B$2,Colin!$I435,0)</f>
        <v>0</v>
      </c>
      <c r="Q435">
        <f>IF(Colin!$G435&lt;$B$1,Colin!$I435,0)</f>
        <v>0</v>
      </c>
    </row>
    <row r="436" spans="12:17" x14ac:dyDescent="0.25">
      <c r="L436">
        <f>IF(AND(Colin!$G436=$B$1,Colin!$H436=$C$3),Colin!$I436,)</f>
        <v>0</v>
      </c>
      <c r="M436">
        <f>IF(AND(Colin!$G436=$B$1,Colin!$H436&lt;=$C$3),Colin!$I436,)</f>
        <v>0</v>
      </c>
      <c r="N436">
        <f>IF(AND(Colin!$G436=$B$2,Colin!$H436=$C$3),Colin!$I436,)</f>
        <v>0</v>
      </c>
      <c r="O436">
        <f>IF(AND(Colin!$G436=$B$2,Colin!$H436&lt;=$C$3),Colin!$I436,)</f>
        <v>0</v>
      </c>
      <c r="P436">
        <f>IF(Colin!$G436&lt;$B$2,Colin!$I436,0)</f>
        <v>0</v>
      </c>
      <c r="Q436">
        <f>IF(Colin!$G436&lt;$B$1,Colin!$I436,0)</f>
        <v>0</v>
      </c>
    </row>
    <row r="437" spans="12:17" x14ac:dyDescent="0.25">
      <c r="L437">
        <f>IF(AND(Colin!$G437=$B$1,Colin!$H437=$C$3),Colin!$I437,)</f>
        <v>0</v>
      </c>
      <c r="M437">
        <f>IF(AND(Colin!$G437=$B$1,Colin!$H437&lt;=$C$3),Colin!$I437,)</f>
        <v>0</v>
      </c>
      <c r="N437">
        <f>IF(AND(Colin!$G437=$B$2,Colin!$H437=$C$3),Colin!$I437,)</f>
        <v>0</v>
      </c>
      <c r="O437">
        <f>IF(AND(Colin!$G437=$B$2,Colin!$H437&lt;=$C$3),Colin!$I437,)</f>
        <v>0</v>
      </c>
      <c r="P437">
        <f>IF(Colin!$G437&lt;$B$2,Colin!$I437,0)</f>
        <v>0</v>
      </c>
      <c r="Q437">
        <f>IF(Colin!$G437&lt;$B$1,Colin!$I437,0)</f>
        <v>0</v>
      </c>
    </row>
    <row r="438" spans="12:17" x14ac:dyDescent="0.25">
      <c r="L438">
        <f>IF(AND(Colin!$G438=$B$1,Colin!$H438=$C$3),Colin!$I438,)</f>
        <v>0</v>
      </c>
      <c r="M438">
        <f>IF(AND(Colin!$G438=$B$1,Colin!$H438&lt;=$C$3),Colin!$I438,)</f>
        <v>0</v>
      </c>
      <c r="N438">
        <f>IF(AND(Colin!$G438=$B$2,Colin!$H438=$C$3),Colin!$I438,)</f>
        <v>0</v>
      </c>
      <c r="O438">
        <f>IF(AND(Colin!$G438=$B$2,Colin!$H438&lt;=$C$3),Colin!$I438,)</f>
        <v>0</v>
      </c>
      <c r="P438">
        <f>IF(Colin!$G438&lt;$B$2,Colin!$I438,0)</f>
        <v>0</v>
      </c>
      <c r="Q438">
        <f>IF(Colin!$G438&lt;$B$1,Colin!$I438,0)</f>
        <v>0</v>
      </c>
    </row>
    <row r="439" spans="12:17" x14ac:dyDescent="0.25">
      <c r="L439">
        <f>IF(AND(Colin!$G439=$B$1,Colin!$H439=$C$3),Colin!$I439,)</f>
        <v>0</v>
      </c>
      <c r="M439">
        <f>IF(AND(Colin!$G439=$B$1,Colin!$H439&lt;=$C$3),Colin!$I439,)</f>
        <v>0</v>
      </c>
      <c r="N439">
        <f>IF(AND(Colin!$G439=$B$2,Colin!$H439=$C$3),Colin!$I439,)</f>
        <v>0</v>
      </c>
      <c r="O439">
        <f>IF(AND(Colin!$G439=$B$2,Colin!$H439&lt;=$C$3),Colin!$I439,)</f>
        <v>0</v>
      </c>
      <c r="P439">
        <f>IF(Colin!$G439&lt;$B$2,Colin!$I439,0)</f>
        <v>0</v>
      </c>
      <c r="Q439">
        <f>IF(Colin!$G439&lt;$B$1,Colin!$I439,0)</f>
        <v>0</v>
      </c>
    </row>
    <row r="440" spans="12:17" x14ac:dyDescent="0.25">
      <c r="L440">
        <f>IF(AND(Colin!$G440=$B$1,Colin!$H440=$C$3),Colin!$I440,)</f>
        <v>0</v>
      </c>
      <c r="M440">
        <f>IF(AND(Colin!$G440=$B$1,Colin!$H440&lt;=$C$3),Colin!$I440,)</f>
        <v>0</v>
      </c>
      <c r="N440">
        <f>IF(AND(Colin!$G440=$B$2,Colin!$H440=$C$3),Colin!$I440,)</f>
        <v>0</v>
      </c>
      <c r="O440">
        <f>IF(AND(Colin!$G440=$B$2,Colin!$H440&lt;=$C$3),Colin!$I440,)</f>
        <v>0</v>
      </c>
      <c r="P440">
        <f>IF(Colin!$G440&lt;$B$2,Colin!$I440,0)</f>
        <v>0</v>
      </c>
      <c r="Q440">
        <f>IF(Colin!$G440&lt;$B$1,Colin!$I440,0)</f>
        <v>0</v>
      </c>
    </row>
    <row r="441" spans="12:17" x14ac:dyDescent="0.25">
      <c r="L441">
        <f>IF(AND(Colin!$G441=$B$1,Colin!$H441=$C$3),Colin!$I441,)</f>
        <v>0</v>
      </c>
      <c r="M441">
        <f>IF(AND(Colin!$G441=$B$1,Colin!$H441&lt;=$C$3),Colin!$I441,)</f>
        <v>0</v>
      </c>
      <c r="N441">
        <f>IF(AND(Colin!$G441=$B$2,Colin!$H441=$C$3),Colin!$I441,)</f>
        <v>0</v>
      </c>
      <c r="O441">
        <f>IF(AND(Colin!$G441=$B$2,Colin!$H441&lt;=$C$3),Colin!$I441,)</f>
        <v>0</v>
      </c>
      <c r="P441">
        <f>IF(Colin!$G441&lt;$B$2,Colin!$I441,0)</f>
        <v>0</v>
      </c>
      <c r="Q441">
        <f>IF(Colin!$G441&lt;$B$1,Colin!$I441,0)</f>
        <v>0</v>
      </c>
    </row>
    <row r="442" spans="12:17" x14ac:dyDescent="0.25">
      <c r="L442">
        <f>IF(AND(Colin!$G442=$B$1,Colin!$H442=$C$3),Colin!$I442,)</f>
        <v>0</v>
      </c>
      <c r="M442">
        <f>IF(AND(Colin!$G442=$B$1,Colin!$H442&lt;=$C$3),Colin!$I442,)</f>
        <v>0</v>
      </c>
      <c r="N442">
        <f>IF(AND(Colin!$G442=$B$2,Colin!$H442=$C$3),Colin!$I442,)</f>
        <v>0</v>
      </c>
      <c r="O442">
        <f>IF(AND(Colin!$G442=$B$2,Colin!$H442&lt;=$C$3),Colin!$I442,)</f>
        <v>0</v>
      </c>
      <c r="P442">
        <f>IF(Colin!$G442&lt;$B$2,Colin!$I442,0)</f>
        <v>0</v>
      </c>
      <c r="Q442">
        <f>IF(Colin!$G442&lt;$B$1,Colin!$I442,0)</f>
        <v>0</v>
      </c>
    </row>
    <row r="443" spans="12:17" x14ac:dyDescent="0.25">
      <c r="L443">
        <f>IF(AND(Colin!$G443=$B$1,Colin!$H443=$C$3),Colin!$I443,)</f>
        <v>0</v>
      </c>
      <c r="M443">
        <f>IF(AND(Colin!$G443=$B$1,Colin!$H443&lt;=$C$3),Colin!$I443,)</f>
        <v>0</v>
      </c>
      <c r="N443">
        <f>IF(AND(Colin!$G443=$B$2,Colin!$H443=$C$3),Colin!$I443,)</f>
        <v>0</v>
      </c>
      <c r="O443">
        <f>IF(AND(Colin!$G443=$B$2,Colin!$H443&lt;=$C$3),Colin!$I443,)</f>
        <v>0</v>
      </c>
      <c r="P443">
        <f>IF(Colin!$G443&lt;$B$2,Colin!$I443,0)</f>
        <v>0</v>
      </c>
      <c r="Q443">
        <f>IF(Colin!$G443&lt;$B$1,Colin!$I443,0)</f>
        <v>0</v>
      </c>
    </row>
    <row r="444" spans="12:17" x14ac:dyDescent="0.25">
      <c r="L444">
        <f>IF(AND(Colin!$G444=$B$1,Colin!$H444=$C$3),Colin!$I444,)</f>
        <v>0</v>
      </c>
      <c r="M444">
        <f>IF(AND(Colin!$G444=$B$1,Colin!$H444&lt;=$C$3),Colin!$I444,)</f>
        <v>0</v>
      </c>
      <c r="N444">
        <f>IF(AND(Colin!$G444=$B$2,Colin!$H444=$C$3),Colin!$I444,)</f>
        <v>0</v>
      </c>
      <c r="O444">
        <f>IF(AND(Colin!$G444=$B$2,Colin!$H444&lt;=$C$3),Colin!$I444,)</f>
        <v>0</v>
      </c>
      <c r="P444">
        <f>IF(Colin!$G444&lt;$B$2,Colin!$I444,0)</f>
        <v>0</v>
      </c>
      <c r="Q444">
        <f>IF(Colin!$G444&lt;$B$1,Colin!$I444,0)</f>
        <v>0</v>
      </c>
    </row>
    <row r="445" spans="12:17" x14ac:dyDescent="0.25">
      <c r="L445">
        <f>IF(AND(Colin!$G445=$B$1,Colin!$H445=$C$3),Colin!$I445,)</f>
        <v>0</v>
      </c>
      <c r="M445">
        <f>IF(AND(Colin!$G445=$B$1,Colin!$H445&lt;=$C$3),Colin!$I445,)</f>
        <v>0</v>
      </c>
      <c r="N445">
        <f>IF(AND(Colin!$G445=$B$2,Colin!$H445=$C$3),Colin!$I445,)</f>
        <v>0</v>
      </c>
      <c r="O445">
        <f>IF(AND(Colin!$G445=$B$2,Colin!$H445&lt;=$C$3),Colin!$I445,)</f>
        <v>0</v>
      </c>
      <c r="P445">
        <f>IF(Colin!$G445&lt;$B$2,Colin!$I445,0)</f>
        <v>0</v>
      </c>
      <c r="Q445">
        <f>IF(Colin!$G445&lt;$B$1,Colin!$I445,0)</f>
        <v>0</v>
      </c>
    </row>
    <row r="446" spans="12:17" x14ac:dyDescent="0.25">
      <c r="L446">
        <f>IF(AND(Colin!$G446=$B$1,Colin!$H446=$C$3),Colin!$I446,)</f>
        <v>0</v>
      </c>
      <c r="M446">
        <f>IF(AND(Colin!$G446=$B$1,Colin!$H446&lt;=$C$3),Colin!$I446,)</f>
        <v>0</v>
      </c>
      <c r="N446">
        <f>IF(AND(Colin!$G446=$B$2,Colin!$H446=$C$3),Colin!$I446,)</f>
        <v>0</v>
      </c>
      <c r="O446">
        <f>IF(AND(Colin!$G446=$B$2,Colin!$H446&lt;=$C$3),Colin!$I446,)</f>
        <v>0</v>
      </c>
      <c r="P446">
        <f>IF(Colin!$G446&lt;$B$2,Colin!$I446,0)</f>
        <v>0</v>
      </c>
      <c r="Q446">
        <f>IF(Colin!$G446&lt;$B$1,Colin!$I446,0)</f>
        <v>0</v>
      </c>
    </row>
    <row r="447" spans="12:17" x14ac:dyDescent="0.25">
      <c r="L447">
        <f>IF(AND(Colin!$G447=$B$1,Colin!$H447=$C$3),Colin!$I447,)</f>
        <v>0</v>
      </c>
      <c r="M447">
        <f>IF(AND(Colin!$G447=$B$1,Colin!$H447&lt;=$C$3),Colin!$I447,)</f>
        <v>0</v>
      </c>
      <c r="N447">
        <f>IF(AND(Colin!$G447=$B$2,Colin!$H447=$C$3),Colin!$I447,)</f>
        <v>0</v>
      </c>
      <c r="O447">
        <f>IF(AND(Colin!$G447=$B$2,Colin!$H447&lt;=$C$3),Colin!$I447,)</f>
        <v>0</v>
      </c>
      <c r="P447">
        <f>IF(Colin!$G447&lt;$B$2,Colin!$I447,0)</f>
        <v>0</v>
      </c>
      <c r="Q447">
        <f>IF(Colin!$G447&lt;$B$1,Colin!$I447,0)</f>
        <v>0</v>
      </c>
    </row>
    <row r="448" spans="12:17" x14ac:dyDescent="0.25">
      <c r="L448">
        <f>IF(AND(Colin!$G448=$B$1,Colin!$H448=$C$3),Colin!$I448,)</f>
        <v>0</v>
      </c>
      <c r="M448">
        <f>IF(AND(Colin!$G448=$B$1,Colin!$H448&lt;=$C$3),Colin!$I448,)</f>
        <v>0</v>
      </c>
      <c r="N448">
        <f>IF(AND(Colin!$G448=$B$2,Colin!$H448=$C$3),Colin!$I448,)</f>
        <v>0</v>
      </c>
      <c r="O448">
        <f>IF(AND(Colin!$G448=$B$2,Colin!$H448&lt;=$C$3),Colin!$I448,)</f>
        <v>0</v>
      </c>
      <c r="P448">
        <f>IF(Colin!$G448&lt;$B$2,Colin!$I448,0)</f>
        <v>0</v>
      </c>
      <c r="Q448">
        <f>IF(Colin!$G448&lt;$B$1,Colin!$I448,0)</f>
        <v>0</v>
      </c>
    </row>
    <row r="449" spans="12:17" x14ac:dyDescent="0.25">
      <c r="L449">
        <f>IF(AND(Colin!$G449=$B$1,Colin!$H449=$C$3),Colin!$I449,)</f>
        <v>0</v>
      </c>
      <c r="M449">
        <f>IF(AND(Colin!$G449=$B$1,Colin!$H449&lt;=$C$3),Colin!$I449,)</f>
        <v>0</v>
      </c>
      <c r="N449">
        <f>IF(AND(Colin!$G449=$B$2,Colin!$H449=$C$3),Colin!$I449,)</f>
        <v>0</v>
      </c>
      <c r="O449">
        <f>IF(AND(Colin!$G449=$B$2,Colin!$H449&lt;=$C$3),Colin!$I449,)</f>
        <v>0</v>
      </c>
      <c r="P449">
        <f>IF(Colin!$G449&lt;$B$2,Colin!$I449,0)</f>
        <v>0</v>
      </c>
      <c r="Q449">
        <f>IF(Colin!$G449&lt;$B$1,Colin!$I449,0)</f>
        <v>0</v>
      </c>
    </row>
    <row r="450" spans="12:17" x14ac:dyDescent="0.25">
      <c r="L450">
        <f>IF(AND(Colin!$G450=$B$1,Colin!$H450=$C$3),Colin!$I450,)</f>
        <v>0</v>
      </c>
      <c r="M450">
        <f>IF(AND(Colin!$G450=$B$1,Colin!$H450&lt;=$C$3),Colin!$I450,)</f>
        <v>0</v>
      </c>
      <c r="N450">
        <f>IF(AND(Colin!$G450=$B$2,Colin!$H450=$C$3),Colin!$I450,)</f>
        <v>0</v>
      </c>
      <c r="O450">
        <f>IF(AND(Colin!$G450=$B$2,Colin!$H450&lt;=$C$3),Colin!$I450,)</f>
        <v>0</v>
      </c>
      <c r="P450">
        <f>IF(Colin!$G450&lt;$B$2,Colin!$I450,0)</f>
        <v>0</v>
      </c>
      <c r="Q450">
        <f>IF(Colin!$G450&lt;$B$1,Colin!$I450,0)</f>
        <v>0</v>
      </c>
    </row>
    <row r="451" spans="12:17" x14ac:dyDescent="0.25">
      <c r="L451">
        <f>IF(AND(Colin!$G451=$B$1,Colin!$H451=$C$3),Colin!$I451,)</f>
        <v>0</v>
      </c>
      <c r="M451">
        <f>IF(AND(Colin!$G451=$B$1,Colin!$H451&lt;=$C$3),Colin!$I451,)</f>
        <v>0</v>
      </c>
      <c r="N451">
        <f>IF(AND(Colin!$G451=$B$2,Colin!$H451=$C$3),Colin!$I451,)</f>
        <v>0</v>
      </c>
      <c r="O451">
        <f>IF(AND(Colin!$G451=$B$2,Colin!$H451&lt;=$C$3),Colin!$I451,)</f>
        <v>0</v>
      </c>
      <c r="P451">
        <f>IF(Colin!$G451&lt;$B$2,Colin!$I451,0)</f>
        <v>0</v>
      </c>
      <c r="Q451">
        <f>IF(Colin!$G451&lt;$B$1,Colin!$I451,0)</f>
        <v>0</v>
      </c>
    </row>
    <row r="452" spans="12:17" x14ac:dyDescent="0.25">
      <c r="L452">
        <f>IF(AND(Colin!$G452=$B$1,Colin!$H452=$C$3),Colin!$I452,)</f>
        <v>0</v>
      </c>
      <c r="M452">
        <f>IF(AND(Colin!$G452=$B$1,Colin!$H452&lt;=$C$3),Colin!$I452,)</f>
        <v>0</v>
      </c>
      <c r="N452">
        <f>IF(AND(Colin!$G452=$B$2,Colin!$H452=$C$3),Colin!$I452,)</f>
        <v>0</v>
      </c>
      <c r="O452">
        <f>IF(AND(Colin!$G452=$B$2,Colin!$H452&lt;=$C$3),Colin!$I452,)</f>
        <v>0</v>
      </c>
      <c r="P452">
        <f>IF(Colin!$G452&lt;$B$2,Colin!$I452,0)</f>
        <v>0</v>
      </c>
      <c r="Q452">
        <f>IF(Colin!$G452&lt;$B$1,Colin!$I452,0)</f>
        <v>0</v>
      </c>
    </row>
    <row r="453" spans="12:17" x14ac:dyDescent="0.25">
      <c r="L453">
        <f>IF(AND(Colin!$G453=$B$1,Colin!$H453=$C$3),Colin!$I453,)</f>
        <v>0</v>
      </c>
      <c r="M453">
        <f>IF(AND(Colin!$G453=$B$1,Colin!$H453&lt;=$C$3),Colin!$I453,)</f>
        <v>0</v>
      </c>
      <c r="N453">
        <f>IF(AND(Colin!$G453=$B$2,Colin!$H453=$C$3),Colin!$I453,)</f>
        <v>0</v>
      </c>
      <c r="O453">
        <f>IF(AND(Colin!$G453=$B$2,Colin!$H453&lt;=$C$3),Colin!$I453,)</f>
        <v>0</v>
      </c>
      <c r="P453">
        <f>IF(Colin!$G453&lt;$B$2,Colin!$I453,0)</f>
        <v>0</v>
      </c>
      <c r="Q453">
        <f>IF(Colin!$G453&lt;$B$1,Colin!$I453,0)</f>
        <v>0</v>
      </c>
    </row>
    <row r="454" spans="12:17" x14ac:dyDescent="0.25">
      <c r="L454">
        <f>IF(AND(Colin!$G454=$B$1,Colin!$H454=$C$3),Colin!$I454,)</f>
        <v>0</v>
      </c>
      <c r="M454">
        <f>IF(AND(Colin!$G454=$B$1,Colin!$H454&lt;=$C$3),Colin!$I454,)</f>
        <v>0</v>
      </c>
      <c r="N454">
        <f>IF(AND(Colin!$G454=$B$2,Colin!$H454=$C$3),Colin!$I454,)</f>
        <v>0</v>
      </c>
      <c r="O454">
        <f>IF(AND(Colin!$G454=$B$2,Colin!$H454&lt;=$C$3),Colin!$I454,)</f>
        <v>0</v>
      </c>
      <c r="P454">
        <f>IF(Colin!$G454&lt;$B$2,Colin!$I454,0)</f>
        <v>0</v>
      </c>
      <c r="Q454">
        <f>IF(Colin!$G454&lt;$B$1,Colin!$I454,0)</f>
        <v>0</v>
      </c>
    </row>
    <row r="455" spans="12:17" x14ac:dyDescent="0.25">
      <c r="L455">
        <f>IF(AND(Colin!$G455=$B$1,Colin!$H455=$C$3),Colin!$I455,)</f>
        <v>0</v>
      </c>
      <c r="M455">
        <f>IF(AND(Colin!$G455=$B$1,Colin!$H455&lt;=$C$3),Colin!$I455,)</f>
        <v>0</v>
      </c>
      <c r="N455">
        <f>IF(AND(Colin!$G455=$B$2,Colin!$H455=$C$3),Colin!$I455,)</f>
        <v>0</v>
      </c>
      <c r="O455">
        <f>IF(AND(Colin!$G455=$B$2,Colin!$H455&lt;=$C$3),Colin!$I455,)</f>
        <v>0</v>
      </c>
      <c r="P455">
        <f>IF(Colin!$G455&lt;$B$2,Colin!$I455,0)</f>
        <v>0</v>
      </c>
      <c r="Q455">
        <f>IF(Colin!$G455&lt;$B$1,Colin!$I455,0)</f>
        <v>0</v>
      </c>
    </row>
    <row r="456" spans="12:17" x14ac:dyDescent="0.25">
      <c r="L456">
        <f>IF(AND(Colin!$G456=$B$1,Colin!$H456=$C$3),Colin!$I456,)</f>
        <v>0</v>
      </c>
      <c r="M456">
        <f>IF(AND(Colin!$G456=$B$1,Colin!$H456&lt;=$C$3),Colin!$I456,)</f>
        <v>0</v>
      </c>
      <c r="N456">
        <f>IF(AND(Colin!$G456=$B$2,Colin!$H456=$C$3),Colin!$I456,)</f>
        <v>0</v>
      </c>
      <c r="O456">
        <f>IF(AND(Colin!$G456=$B$2,Colin!$H456&lt;=$C$3),Colin!$I456,)</f>
        <v>0</v>
      </c>
      <c r="P456">
        <f>IF(Colin!$G456&lt;$B$2,Colin!$I456,0)</f>
        <v>0</v>
      </c>
      <c r="Q456">
        <f>IF(Colin!$G456&lt;$B$1,Colin!$I456,0)</f>
        <v>0</v>
      </c>
    </row>
    <row r="457" spans="12:17" x14ac:dyDescent="0.25">
      <c r="L457">
        <f>IF(AND(Colin!$G457=$B$1,Colin!$H457=$C$3),Colin!$I457,)</f>
        <v>0</v>
      </c>
      <c r="M457">
        <f>IF(AND(Colin!$G457=$B$1,Colin!$H457&lt;=$C$3),Colin!$I457,)</f>
        <v>0</v>
      </c>
      <c r="N457">
        <f>IF(AND(Colin!$G457=$B$2,Colin!$H457=$C$3),Colin!$I457,)</f>
        <v>0</v>
      </c>
      <c r="O457">
        <f>IF(AND(Colin!$G457=$B$2,Colin!$H457&lt;=$C$3),Colin!$I457,)</f>
        <v>0</v>
      </c>
      <c r="P457">
        <f>IF(Colin!$G457&lt;$B$2,Colin!$I457,0)</f>
        <v>0</v>
      </c>
      <c r="Q457">
        <f>IF(Colin!$G457&lt;$B$1,Colin!$I457,0)</f>
        <v>0</v>
      </c>
    </row>
    <row r="458" spans="12:17" x14ac:dyDescent="0.25">
      <c r="L458">
        <f>IF(AND(Colin!$G458=$B$1,Colin!$H458=$C$3),Colin!$I458,)</f>
        <v>0</v>
      </c>
      <c r="M458">
        <f>IF(AND(Colin!$G458=$B$1,Colin!$H458&lt;=$C$3),Colin!$I458,)</f>
        <v>0</v>
      </c>
      <c r="N458">
        <f>IF(AND(Colin!$G458=$B$2,Colin!$H458=$C$3),Colin!$I458,)</f>
        <v>0</v>
      </c>
      <c r="O458">
        <f>IF(AND(Colin!$G458=$B$2,Colin!$H458&lt;=$C$3),Colin!$I458,)</f>
        <v>0</v>
      </c>
      <c r="P458">
        <f>IF(Colin!$G458&lt;$B$2,Colin!$I458,0)</f>
        <v>0</v>
      </c>
      <c r="Q458">
        <f>IF(Colin!$G458&lt;$B$1,Colin!$I458,0)</f>
        <v>0</v>
      </c>
    </row>
    <row r="459" spans="12:17" x14ac:dyDescent="0.25">
      <c r="L459">
        <f>IF(AND(Colin!$G459=$B$1,Colin!$H459=$C$3),Colin!$I459,)</f>
        <v>0</v>
      </c>
      <c r="M459">
        <f>IF(AND(Colin!$G459=$B$1,Colin!$H459&lt;=$C$3),Colin!$I459,)</f>
        <v>0</v>
      </c>
      <c r="N459">
        <f>IF(AND(Colin!$G459=$B$2,Colin!$H459=$C$3),Colin!$I459,)</f>
        <v>0</v>
      </c>
      <c r="O459">
        <f>IF(AND(Colin!$G459=$B$2,Colin!$H459&lt;=$C$3),Colin!$I459,)</f>
        <v>0</v>
      </c>
      <c r="P459">
        <f>IF(Colin!$G459&lt;$B$2,Colin!$I459,0)</f>
        <v>0</v>
      </c>
      <c r="Q459">
        <f>IF(Colin!$G459&lt;$B$1,Colin!$I459,0)</f>
        <v>0</v>
      </c>
    </row>
    <row r="460" spans="12:17" x14ac:dyDescent="0.25">
      <c r="L460">
        <f>IF(AND(Colin!$G460=$B$1,Colin!$H460=$C$3),Colin!$I460,)</f>
        <v>0</v>
      </c>
      <c r="M460">
        <f>IF(AND(Colin!$G460=$B$1,Colin!$H460&lt;=$C$3),Colin!$I460,)</f>
        <v>0</v>
      </c>
      <c r="N460">
        <f>IF(AND(Colin!$G460=$B$2,Colin!$H460=$C$3),Colin!$I460,)</f>
        <v>0</v>
      </c>
      <c r="O460">
        <f>IF(AND(Colin!$G460=$B$2,Colin!$H460&lt;=$C$3),Colin!$I460,)</f>
        <v>0</v>
      </c>
      <c r="P460">
        <f>IF(Colin!$G460&lt;$B$2,Colin!$I460,0)</f>
        <v>0</v>
      </c>
      <c r="Q460">
        <f>IF(Colin!$G460&lt;$B$1,Colin!$I460,0)</f>
        <v>0</v>
      </c>
    </row>
    <row r="461" spans="12:17" x14ac:dyDescent="0.25">
      <c r="L461">
        <f>IF(AND(Colin!$G461=$B$1,Colin!$H461=$C$3),Colin!$I461,)</f>
        <v>0</v>
      </c>
      <c r="M461">
        <f>IF(AND(Colin!$G461=$B$1,Colin!$H461&lt;=$C$3),Colin!$I461,)</f>
        <v>0</v>
      </c>
      <c r="N461">
        <f>IF(AND(Colin!$G461=$B$2,Colin!$H461=$C$3),Colin!$I461,)</f>
        <v>0</v>
      </c>
      <c r="O461">
        <f>IF(AND(Colin!$G461=$B$2,Colin!$H461&lt;=$C$3),Colin!$I461,)</f>
        <v>0</v>
      </c>
      <c r="P461">
        <f>IF(Colin!$G461&lt;$B$2,Colin!$I461,0)</f>
        <v>0</v>
      </c>
      <c r="Q461">
        <f>IF(Colin!$G461&lt;$B$1,Colin!$I461,0)</f>
        <v>0</v>
      </c>
    </row>
    <row r="462" spans="12:17" x14ac:dyDescent="0.25">
      <c r="L462">
        <f>IF(AND(Colin!$G462=$B$1,Colin!$H462=$C$3),Colin!$I462,)</f>
        <v>0</v>
      </c>
      <c r="M462">
        <f>IF(AND(Colin!$G462=$B$1,Colin!$H462&lt;=$C$3),Colin!$I462,)</f>
        <v>0</v>
      </c>
      <c r="N462">
        <f>IF(AND(Colin!$G462=$B$2,Colin!$H462=$C$3),Colin!$I462,)</f>
        <v>0</v>
      </c>
      <c r="O462">
        <f>IF(AND(Colin!$G462=$B$2,Colin!$H462&lt;=$C$3),Colin!$I462,)</f>
        <v>0</v>
      </c>
      <c r="P462">
        <f>IF(Colin!$G462&lt;$B$2,Colin!$I462,0)</f>
        <v>0</v>
      </c>
      <c r="Q462">
        <f>IF(Colin!$G462&lt;$B$1,Colin!$I462,0)</f>
        <v>0</v>
      </c>
    </row>
    <row r="463" spans="12:17" x14ac:dyDescent="0.25">
      <c r="L463">
        <f>IF(AND(Colin!$G463=$B$1,Colin!$H463=$C$3),Colin!$I463,)</f>
        <v>0</v>
      </c>
      <c r="M463">
        <f>IF(AND(Colin!$G463=$B$1,Colin!$H463&lt;=$C$3),Colin!$I463,)</f>
        <v>0</v>
      </c>
      <c r="N463">
        <f>IF(AND(Colin!$G463=$B$2,Colin!$H463=$C$3),Colin!$I463,)</f>
        <v>0</v>
      </c>
      <c r="O463">
        <f>IF(AND(Colin!$G463=$B$2,Colin!$H463&lt;=$C$3),Colin!$I463,)</f>
        <v>0</v>
      </c>
      <c r="P463">
        <f>IF(Colin!$G463&lt;$B$2,Colin!$I463,0)</f>
        <v>0</v>
      </c>
      <c r="Q463">
        <f>IF(Colin!$G463&lt;$B$1,Colin!$I463,0)</f>
        <v>0</v>
      </c>
    </row>
    <row r="464" spans="12:17" x14ac:dyDescent="0.25">
      <c r="L464">
        <f>IF(AND(Colin!$G464=$B$1,Colin!$H464=$C$3),Colin!$I464,)</f>
        <v>0</v>
      </c>
      <c r="M464">
        <f>IF(AND(Colin!$G464=$B$1,Colin!$H464&lt;=$C$3),Colin!$I464,)</f>
        <v>0</v>
      </c>
      <c r="N464">
        <f>IF(AND(Colin!$G464=$B$2,Colin!$H464=$C$3),Colin!$I464,)</f>
        <v>0</v>
      </c>
      <c r="O464">
        <f>IF(AND(Colin!$G464=$B$2,Colin!$H464&lt;=$C$3),Colin!$I464,)</f>
        <v>0</v>
      </c>
      <c r="P464">
        <f>IF(Colin!$G464&lt;$B$2,Colin!$I464,0)</f>
        <v>0</v>
      </c>
      <c r="Q464">
        <f>IF(Colin!$G464&lt;$B$1,Colin!$I464,0)</f>
        <v>0</v>
      </c>
    </row>
    <row r="465" spans="12:17" x14ac:dyDescent="0.25">
      <c r="L465">
        <f>IF(AND(Colin!$G465=$B$1,Colin!$H465=$C$3),Colin!$I465,)</f>
        <v>0</v>
      </c>
      <c r="M465">
        <f>IF(AND(Colin!$G465=$B$1,Colin!$H465&lt;=$C$3),Colin!$I465,)</f>
        <v>0</v>
      </c>
      <c r="N465">
        <f>IF(AND(Colin!$G465=$B$2,Colin!$H465=$C$3),Colin!$I465,)</f>
        <v>0</v>
      </c>
      <c r="O465">
        <f>IF(AND(Colin!$G465=$B$2,Colin!$H465&lt;=$C$3),Colin!$I465,)</f>
        <v>0</v>
      </c>
      <c r="P465">
        <f>IF(Colin!$G465&lt;$B$2,Colin!$I465,0)</f>
        <v>0</v>
      </c>
      <c r="Q465">
        <f>IF(Colin!$G465&lt;$B$1,Colin!$I465,0)</f>
        <v>0</v>
      </c>
    </row>
    <row r="466" spans="12:17" x14ac:dyDescent="0.25">
      <c r="L466">
        <f>IF(AND(Colin!$G466=$B$1,Colin!$H466=$C$3),Colin!$I466,)</f>
        <v>0</v>
      </c>
      <c r="M466">
        <f>IF(AND(Colin!$G466=$B$1,Colin!$H466&lt;=$C$3),Colin!$I466,)</f>
        <v>0</v>
      </c>
      <c r="N466">
        <f>IF(AND(Colin!$G466=$B$2,Colin!$H466=$C$3),Colin!$I466,)</f>
        <v>0</v>
      </c>
      <c r="O466">
        <f>IF(AND(Colin!$G466=$B$2,Colin!$H466&lt;=$C$3),Colin!$I466,)</f>
        <v>0</v>
      </c>
      <c r="P466">
        <f>IF(Colin!$G466&lt;$B$2,Colin!$I466,0)</f>
        <v>0</v>
      </c>
      <c r="Q466">
        <f>IF(Colin!$G466&lt;$B$1,Colin!$I466,0)</f>
        <v>0</v>
      </c>
    </row>
    <row r="467" spans="12:17" x14ac:dyDescent="0.25">
      <c r="L467">
        <f>IF(AND(Colin!$G467=$B$1,Colin!$H467=$C$3),Colin!$I467,)</f>
        <v>0</v>
      </c>
      <c r="M467">
        <f>IF(AND(Colin!$G467=$B$1,Colin!$H467&lt;=$C$3),Colin!$I467,)</f>
        <v>0</v>
      </c>
      <c r="N467">
        <f>IF(AND(Colin!$G467=$B$2,Colin!$H467=$C$3),Colin!$I467,)</f>
        <v>0</v>
      </c>
      <c r="O467">
        <f>IF(AND(Colin!$G467=$B$2,Colin!$H467&lt;=$C$3),Colin!$I467,)</f>
        <v>0</v>
      </c>
      <c r="P467">
        <f>IF(Colin!$G467&lt;$B$2,Colin!$I467,0)</f>
        <v>0</v>
      </c>
      <c r="Q467">
        <f>IF(Colin!$G467&lt;$B$1,Colin!$I467,0)</f>
        <v>0</v>
      </c>
    </row>
    <row r="468" spans="12:17" x14ac:dyDescent="0.25">
      <c r="L468">
        <f>IF(AND(Colin!$G468=$B$1,Colin!$H468=$C$3),Colin!$I468,)</f>
        <v>0</v>
      </c>
      <c r="M468">
        <f>IF(AND(Colin!$G468=$B$1,Colin!$H468&lt;=$C$3),Colin!$I468,)</f>
        <v>0</v>
      </c>
      <c r="N468">
        <f>IF(AND(Colin!$G468=$B$2,Colin!$H468=$C$3),Colin!$I468,)</f>
        <v>0</v>
      </c>
      <c r="O468">
        <f>IF(AND(Colin!$G468=$B$2,Colin!$H468&lt;=$C$3),Colin!$I468,)</f>
        <v>0</v>
      </c>
      <c r="P468">
        <f>IF(Colin!$G468&lt;$B$2,Colin!$I468,0)</f>
        <v>0</v>
      </c>
      <c r="Q468">
        <f>IF(Colin!$G468&lt;$B$1,Colin!$I468,0)</f>
        <v>0</v>
      </c>
    </row>
    <row r="469" spans="12:17" x14ac:dyDescent="0.25">
      <c r="L469">
        <f>IF(AND(Colin!$G469=$B$1,Colin!$H469=$C$3),Colin!$I469,)</f>
        <v>0</v>
      </c>
      <c r="M469">
        <f>IF(AND(Colin!$G469=$B$1,Colin!$H469&lt;=$C$3),Colin!$I469,)</f>
        <v>0</v>
      </c>
      <c r="N469">
        <f>IF(AND(Colin!$G469=$B$2,Colin!$H469=$C$3),Colin!$I469,)</f>
        <v>0</v>
      </c>
      <c r="O469">
        <f>IF(AND(Colin!$G469=$B$2,Colin!$H469&lt;=$C$3),Colin!$I469,)</f>
        <v>0</v>
      </c>
      <c r="P469">
        <f>IF(Colin!$G469&lt;$B$2,Colin!$I469,0)</f>
        <v>0</v>
      </c>
      <c r="Q469">
        <f>IF(Colin!$G469&lt;$B$1,Colin!$I469,0)</f>
        <v>0</v>
      </c>
    </row>
    <row r="470" spans="12:17" x14ac:dyDescent="0.25">
      <c r="L470">
        <f>IF(AND(Colin!$G470=$B$1,Colin!$H470=$C$3),Colin!$I470,)</f>
        <v>0</v>
      </c>
      <c r="M470">
        <f>IF(AND(Colin!$G470=$B$1,Colin!$H470&lt;=$C$3),Colin!$I470,)</f>
        <v>0</v>
      </c>
      <c r="N470">
        <f>IF(AND(Colin!$G470=$B$2,Colin!$H470=$C$3),Colin!$I470,)</f>
        <v>0</v>
      </c>
      <c r="O470">
        <f>IF(AND(Colin!$G470=$B$2,Colin!$H470&lt;=$C$3),Colin!$I470,)</f>
        <v>0</v>
      </c>
      <c r="P470">
        <f>IF(Colin!$G470&lt;$B$2,Colin!$I470,0)</f>
        <v>0</v>
      </c>
      <c r="Q470">
        <f>IF(Colin!$G470&lt;$B$1,Colin!$I470,0)</f>
        <v>0</v>
      </c>
    </row>
    <row r="471" spans="12:17" x14ac:dyDescent="0.25">
      <c r="L471">
        <f>IF(AND(Colin!$G471=$B$1,Colin!$H471=$C$3),Colin!$I471,)</f>
        <v>0</v>
      </c>
      <c r="M471">
        <f>IF(AND(Colin!$G471=$B$1,Colin!$H471&lt;=$C$3),Colin!$I471,)</f>
        <v>0</v>
      </c>
      <c r="N471">
        <f>IF(AND(Colin!$G471=$B$2,Colin!$H471=$C$3),Colin!$I471,)</f>
        <v>0</v>
      </c>
      <c r="O471">
        <f>IF(AND(Colin!$G471=$B$2,Colin!$H471&lt;=$C$3),Colin!$I471,)</f>
        <v>0</v>
      </c>
      <c r="P471">
        <f>IF(Colin!$G471&lt;$B$2,Colin!$I471,0)</f>
        <v>0</v>
      </c>
      <c r="Q471">
        <f>IF(Colin!$G471&lt;$B$1,Colin!$I471,0)</f>
        <v>0</v>
      </c>
    </row>
    <row r="472" spans="12:17" x14ac:dyDescent="0.25">
      <c r="L472">
        <f>IF(AND(Colin!$G472=$B$1,Colin!$H472=$C$3),Colin!$I472,)</f>
        <v>0</v>
      </c>
      <c r="M472">
        <f>IF(AND(Colin!$G472=$B$1,Colin!$H472&lt;=$C$3),Colin!$I472,)</f>
        <v>0</v>
      </c>
      <c r="N472">
        <f>IF(AND(Colin!$G472=$B$2,Colin!$H472=$C$3),Colin!$I472,)</f>
        <v>0</v>
      </c>
      <c r="O472">
        <f>IF(AND(Colin!$G472=$B$2,Colin!$H472&lt;=$C$3),Colin!$I472,)</f>
        <v>0</v>
      </c>
      <c r="P472">
        <f>IF(Colin!$G472&lt;$B$2,Colin!$I472,0)</f>
        <v>0</v>
      </c>
      <c r="Q472">
        <f>IF(Colin!$G472&lt;$B$1,Colin!$I472,0)</f>
        <v>0</v>
      </c>
    </row>
    <row r="473" spans="12:17" x14ac:dyDescent="0.25">
      <c r="L473">
        <f>IF(AND(Colin!$G473=$B$1,Colin!$H473=$C$3),Colin!$I473,)</f>
        <v>0</v>
      </c>
      <c r="M473">
        <f>IF(AND(Colin!$G473=$B$1,Colin!$H473&lt;=$C$3),Colin!$I473,)</f>
        <v>0</v>
      </c>
      <c r="N473">
        <f>IF(AND(Colin!$G473=$B$2,Colin!$H473=$C$3),Colin!$I473,)</f>
        <v>0</v>
      </c>
      <c r="O473">
        <f>IF(AND(Colin!$G473=$B$2,Colin!$H473&lt;=$C$3),Colin!$I473,)</f>
        <v>0</v>
      </c>
      <c r="P473">
        <f>IF(Colin!$G473&lt;$B$2,Colin!$I473,0)</f>
        <v>0</v>
      </c>
      <c r="Q473">
        <f>IF(Colin!$G473&lt;$B$1,Colin!$I473,0)</f>
        <v>0</v>
      </c>
    </row>
    <row r="474" spans="12:17" x14ac:dyDescent="0.25">
      <c r="L474">
        <f>IF(AND(Colin!$G474=$B$1,Colin!$H474=$C$3),Colin!$I474,)</f>
        <v>0</v>
      </c>
      <c r="M474">
        <f>IF(AND(Colin!$G474=$B$1,Colin!$H474&lt;=$C$3),Colin!$I474,)</f>
        <v>0</v>
      </c>
      <c r="N474">
        <f>IF(AND(Colin!$G474=$B$2,Colin!$H474=$C$3),Colin!$I474,)</f>
        <v>0</v>
      </c>
      <c r="O474">
        <f>IF(AND(Colin!$G474=$B$2,Colin!$H474&lt;=$C$3),Colin!$I474,)</f>
        <v>0</v>
      </c>
      <c r="P474">
        <f>IF(Colin!$G474&lt;$B$2,Colin!$I474,0)</f>
        <v>0</v>
      </c>
      <c r="Q474">
        <f>IF(Colin!$G474&lt;$B$1,Colin!$I474,0)</f>
        <v>0</v>
      </c>
    </row>
    <row r="475" spans="12:17" x14ac:dyDescent="0.25">
      <c r="L475">
        <f>IF(AND(Colin!$G475=$B$1,Colin!$H475=$C$3),Colin!$I475,)</f>
        <v>0</v>
      </c>
      <c r="M475">
        <f>IF(AND(Colin!$G475=$B$1,Colin!$H475&lt;=$C$3),Colin!$I475,)</f>
        <v>0</v>
      </c>
      <c r="N475">
        <f>IF(AND(Colin!$G475=$B$2,Colin!$H475=$C$3),Colin!$I475,)</f>
        <v>0</v>
      </c>
      <c r="O475">
        <f>IF(AND(Colin!$G475=$B$2,Colin!$H475&lt;=$C$3),Colin!$I475,)</f>
        <v>0</v>
      </c>
      <c r="P475">
        <f>IF(Colin!$G475&lt;$B$2,Colin!$I475,0)</f>
        <v>0</v>
      </c>
      <c r="Q475">
        <f>IF(Colin!$G475&lt;$B$1,Colin!$I475,0)</f>
        <v>0</v>
      </c>
    </row>
    <row r="476" spans="12:17" x14ac:dyDescent="0.25">
      <c r="L476">
        <f>IF(AND(Colin!$G476=$B$1,Colin!$H476=$C$3),Colin!$I476,)</f>
        <v>0</v>
      </c>
      <c r="M476">
        <f>IF(AND(Colin!$G476=$B$1,Colin!$H476&lt;=$C$3),Colin!$I476,)</f>
        <v>0</v>
      </c>
      <c r="N476">
        <f>IF(AND(Colin!$G476=$B$2,Colin!$H476=$C$3),Colin!$I476,)</f>
        <v>0</v>
      </c>
      <c r="O476">
        <f>IF(AND(Colin!$G476=$B$2,Colin!$H476&lt;=$C$3),Colin!$I476,)</f>
        <v>0</v>
      </c>
      <c r="P476">
        <f>IF(Colin!$G476&lt;$B$2,Colin!$I476,0)</f>
        <v>0</v>
      </c>
      <c r="Q476">
        <f>IF(Colin!$G476&lt;$B$1,Colin!$I476,0)</f>
        <v>0</v>
      </c>
    </row>
    <row r="477" spans="12:17" x14ac:dyDescent="0.25">
      <c r="L477">
        <f>IF(AND(Colin!$G477=$B$1,Colin!$H477=$C$3),Colin!$I477,)</f>
        <v>0</v>
      </c>
      <c r="M477">
        <f>IF(AND(Colin!$G477=$B$1,Colin!$H477&lt;=$C$3),Colin!$I477,)</f>
        <v>0</v>
      </c>
      <c r="N477">
        <f>IF(AND(Colin!$G477=$B$2,Colin!$H477=$C$3),Colin!$I477,)</f>
        <v>0</v>
      </c>
      <c r="O477">
        <f>IF(AND(Colin!$G477=$B$2,Colin!$H477&lt;=$C$3),Colin!$I477,)</f>
        <v>0</v>
      </c>
      <c r="P477">
        <f>IF(Colin!$G477&lt;$B$2,Colin!$I477,0)</f>
        <v>0</v>
      </c>
      <c r="Q477">
        <f>IF(Colin!$G477&lt;$B$1,Colin!$I477,0)</f>
        <v>0</v>
      </c>
    </row>
    <row r="478" spans="12:17" x14ac:dyDescent="0.25">
      <c r="L478">
        <f>IF(AND(Colin!$G478=$B$1,Colin!$H478=$C$3),Colin!$I478,)</f>
        <v>0</v>
      </c>
      <c r="M478">
        <f>IF(AND(Colin!$G478=$B$1,Colin!$H478&lt;=$C$3),Colin!$I478,)</f>
        <v>0</v>
      </c>
      <c r="N478">
        <f>IF(AND(Colin!$G478=$B$2,Colin!$H478=$C$3),Colin!$I478,)</f>
        <v>0</v>
      </c>
      <c r="O478">
        <f>IF(AND(Colin!$G478=$B$2,Colin!$H478&lt;=$C$3),Colin!$I478,)</f>
        <v>0</v>
      </c>
      <c r="P478">
        <f>IF(Colin!$G478&lt;$B$2,Colin!$I478,0)</f>
        <v>0</v>
      </c>
      <c r="Q478">
        <f>IF(Colin!$G478&lt;$B$1,Colin!$I478,0)</f>
        <v>0</v>
      </c>
    </row>
    <row r="479" spans="12:17" x14ac:dyDescent="0.25">
      <c r="L479">
        <f>IF(AND(Colin!$G479=$B$1,Colin!$H479=$C$3),Colin!$I479,)</f>
        <v>0</v>
      </c>
      <c r="M479">
        <f>IF(AND(Colin!$G479=$B$1,Colin!$H479&lt;=$C$3),Colin!$I479,)</f>
        <v>0</v>
      </c>
      <c r="N479">
        <f>IF(AND(Colin!$G479=$B$2,Colin!$H479=$C$3),Colin!$I479,)</f>
        <v>0</v>
      </c>
      <c r="O479">
        <f>IF(AND(Colin!$G479=$B$2,Colin!$H479&lt;=$C$3),Colin!$I479,)</f>
        <v>0</v>
      </c>
      <c r="P479">
        <f>IF(Colin!$G479&lt;$B$2,Colin!$I479,0)</f>
        <v>0</v>
      </c>
      <c r="Q479">
        <f>IF(Colin!$G479&lt;$B$1,Colin!$I479,0)</f>
        <v>0</v>
      </c>
    </row>
    <row r="480" spans="12:17" x14ac:dyDescent="0.25">
      <c r="L480">
        <f>IF(AND(Colin!$G480=$B$1,Colin!$H480=$C$3),Colin!$I480,)</f>
        <v>0</v>
      </c>
      <c r="M480">
        <f>IF(AND(Colin!$G480=$B$1,Colin!$H480&lt;=$C$3),Colin!$I480,)</f>
        <v>0</v>
      </c>
      <c r="N480">
        <f>IF(AND(Colin!$G480=$B$2,Colin!$H480=$C$3),Colin!$I480,)</f>
        <v>0</v>
      </c>
      <c r="O480">
        <f>IF(AND(Colin!$G480=$B$2,Colin!$H480&lt;=$C$3),Colin!$I480,)</f>
        <v>0</v>
      </c>
      <c r="P480">
        <f>IF(Colin!$G480&lt;$B$2,Colin!$I480,0)</f>
        <v>0</v>
      </c>
      <c r="Q480">
        <f>IF(Colin!$G480&lt;$B$1,Colin!$I480,0)</f>
        <v>0</v>
      </c>
    </row>
    <row r="481" spans="12:17" x14ac:dyDescent="0.25">
      <c r="L481">
        <f>IF(AND(Colin!$G481=$B$1,Colin!$H481=$C$3),Colin!$I481,)</f>
        <v>0</v>
      </c>
      <c r="M481">
        <f>IF(AND(Colin!$G481=$B$1,Colin!$H481&lt;=$C$3),Colin!$I481,)</f>
        <v>0</v>
      </c>
      <c r="N481">
        <f>IF(AND(Colin!$G481=$B$2,Colin!$H481=$C$3),Colin!$I481,)</f>
        <v>0</v>
      </c>
      <c r="O481">
        <f>IF(AND(Colin!$G481=$B$2,Colin!$H481&lt;=$C$3),Colin!$I481,)</f>
        <v>0</v>
      </c>
      <c r="P481">
        <f>IF(Colin!$G481&lt;$B$2,Colin!$I481,0)</f>
        <v>0</v>
      </c>
      <c r="Q481">
        <f>IF(Colin!$G481&lt;$B$1,Colin!$I481,0)</f>
        <v>0</v>
      </c>
    </row>
    <row r="482" spans="12:17" x14ac:dyDescent="0.25">
      <c r="L482">
        <f>IF(AND(Colin!$G482=$B$1,Colin!$H482=$C$3),Colin!$I482,)</f>
        <v>0</v>
      </c>
      <c r="M482">
        <f>IF(AND(Colin!$G482=$B$1,Colin!$H482&lt;=$C$3),Colin!$I482,)</f>
        <v>0</v>
      </c>
      <c r="N482">
        <f>IF(AND(Colin!$G482=$B$2,Colin!$H482=$C$3),Colin!$I482,)</f>
        <v>0</v>
      </c>
      <c r="O482">
        <f>IF(AND(Colin!$G482=$B$2,Colin!$H482&lt;=$C$3),Colin!$I482,)</f>
        <v>0</v>
      </c>
      <c r="P482">
        <f>IF(Colin!$G482&lt;$B$2,Colin!$I482,0)</f>
        <v>0</v>
      </c>
      <c r="Q482">
        <f>IF(Colin!$G482&lt;$B$1,Colin!$I482,0)</f>
        <v>0</v>
      </c>
    </row>
    <row r="483" spans="12:17" x14ac:dyDescent="0.25">
      <c r="L483">
        <f>IF(AND(Colin!$G483=$B$1,Colin!$H483=$C$3),Colin!$I483,)</f>
        <v>0</v>
      </c>
      <c r="M483">
        <f>IF(AND(Colin!$G483=$B$1,Colin!$H483&lt;=$C$3),Colin!$I483,)</f>
        <v>0</v>
      </c>
      <c r="N483">
        <f>IF(AND(Colin!$G483=$B$2,Colin!$H483=$C$3),Colin!$I483,)</f>
        <v>0</v>
      </c>
      <c r="O483">
        <f>IF(AND(Colin!$G483=$B$2,Colin!$H483&lt;=$C$3),Colin!$I483,)</f>
        <v>0</v>
      </c>
      <c r="P483">
        <f>IF(Colin!$G483&lt;$B$2,Colin!$I483,0)</f>
        <v>0</v>
      </c>
      <c r="Q483">
        <f>IF(Colin!$G483&lt;$B$1,Colin!$I483,0)</f>
        <v>0</v>
      </c>
    </row>
    <row r="484" spans="12:17" x14ac:dyDescent="0.25">
      <c r="L484">
        <f>IF(AND(Colin!$G484=$B$1,Colin!$H484=$C$3),Colin!$I484,)</f>
        <v>0</v>
      </c>
      <c r="M484">
        <f>IF(AND(Colin!$G484=$B$1,Colin!$H484&lt;=$C$3),Colin!$I484,)</f>
        <v>0</v>
      </c>
      <c r="N484">
        <f>IF(AND(Colin!$G484=$B$2,Colin!$H484=$C$3),Colin!$I484,)</f>
        <v>0</v>
      </c>
      <c r="O484">
        <f>IF(AND(Colin!$G484=$B$2,Colin!$H484&lt;=$C$3),Colin!$I484,)</f>
        <v>0</v>
      </c>
      <c r="P484">
        <f>IF(Colin!$G484&lt;$B$2,Colin!$I484,0)</f>
        <v>0</v>
      </c>
      <c r="Q484">
        <f>IF(Colin!$G484&lt;$B$1,Colin!$I484,0)</f>
        <v>0</v>
      </c>
    </row>
    <row r="485" spans="12:17" x14ac:dyDescent="0.25">
      <c r="L485">
        <f>IF(AND(Colin!$G485=$B$1,Colin!$H485=$C$3),Colin!$I485,)</f>
        <v>0</v>
      </c>
      <c r="M485">
        <f>IF(AND(Colin!$G485=$B$1,Colin!$H485&lt;=$C$3),Colin!$I485,)</f>
        <v>0</v>
      </c>
      <c r="N485">
        <f>IF(AND(Colin!$G485=$B$2,Colin!$H485=$C$3),Colin!$I485,)</f>
        <v>0</v>
      </c>
      <c r="O485">
        <f>IF(AND(Colin!$G485=$B$2,Colin!$H485&lt;=$C$3),Colin!$I485,)</f>
        <v>0</v>
      </c>
      <c r="P485">
        <f>IF(Colin!$G485&lt;$B$2,Colin!$I485,0)</f>
        <v>0</v>
      </c>
      <c r="Q485">
        <f>IF(Colin!$G485&lt;$B$1,Colin!$I485,0)</f>
        <v>0</v>
      </c>
    </row>
    <row r="486" spans="12:17" x14ac:dyDescent="0.25">
      <c r="L486">
        <f>IF(AND(Colin!$G486=$B$1,Colin!$H486=$C$3),Colin!$I486,)</f>
        <v>0</v>
      </c>
      <c r="M486">
        <f>IF(AND(Colin!$G486=$B$1,Colin!$H486&lt;=$C$3),Colin!$I486,)</f>
        <v>0</v>
      </c>
      <c r="N486">
        <f>IF(AND(Colin!$G486=$B$2,Colin!$H486=$C$3),Colin!$I486,)</f>
        <v>0</v>
      </c>
      <c r="O486">
        <f>IF(AND(Colin!$G486=$B$2,Colin!$H486&lt;=$C$3),Colin!$I486,)</f>
        <v>0</v>
      </c>
      <c r="P486">
        <f>IF(Colin!$G486&lt;$B$2,Colin!$I486,0)</f>
        <v>0</v>
      </c>
      <c r="Q486">
        <f>IF(Colin!$G486&lt;$B$1,Colin!$I486,0)</f>
        <v>0</v>
      </c>
    </row>
    <row r="487" spans="12:17" x14ac:dyDescent="0.25">
      <c r="L487">
        <f>IF(AND(Colin!$G487=$B$1,Colin!$H487=$C$3),Colin!$I487,)</f>
        <v>0</v>
      </c>
      <c r="M487">
        <f>IF(AND(Colin!$G487=$B$1,Colin!$H487&lt;=$C$3),Colin!$I487,)</f>
        <v>0</v>
      </c>
      <c r="N487">
        <f>IF(AND(Colin!$G487=$B$2,Colin!$H487=$C$3),Colin!$I487,)</f>
        <v>0</v>
      </c>
      <c r="O487">
        <f>IF(AND(Colin!$G487=$B$2,Colin!$H487&lt;=$C$3),Colin!$I487,)</f>
        <v>0</v>
      </c>
      <c r="P487">
        <f>IF(Colin!$G487&lt;$B$2,Colin!$I487,0)</f>
        <v>0</v>
      </c>
      <c r="Q487">
        <f>IF(Colin!$G487&lt;$B$1,Colin!$I487,0)</f>
        <v>0</v>
      </c>
    </row>
    <row r="488" spans="12:17" x14ac:dyDescent="0.25">
      <c r="L488">
        <f>IF(AND(Colin!$G488=$B$1,Colin!$H488=$C$3),Colin!$I488,)</f>
        <v>0</v>
      </c>
      <c r="M488">
        <f>IF(AND(Colin!$G488=$B$1,Colin!$H488&lt;=$C$3),Colin!$I488,)</f>
        <v>0</v>
      </c>
      <c r="N488">
        <f>IF(AND(Colin!$G488=$B$2,Colin!$H488=$C$3),Colin!$I488,)</f>
        <v>0</v>
      </c>
      <c r="O488">
        <f>IF(AND(Colin!$G488=$B$2,Colin!$H488&lt;=$C$3),Colin!$I488,)</f>
        <v>0</v>
      </c>
      <c r="P488">
        <f>IF(Colin!$G488&lt;$B$2,Colin!$I488,0)</f>
        <v>0</v>
      </c>
      <c r="Q488">
        <f>IF(Colin!$G488&lt;$B$1,Colin!$I488,0)</f>
        <v>0</v>
      </c>
    </row>
    <row r="489" spans="12:17" x14ac:dyDescent="0.25">
      <c r="L489">
        <f>IF(AND(Colin!$G489=$B$1,Colin!$H489=$C$3),Colin!$I489,)</f>
        <v>0</v>
      </c>
      <c r="M489">
        <f>IF(AND(Colin!$G489=$B$1,Colin!$H489&lt;=$C$3),Colin!$I489,)</f>
        <v>0</v>
      </c>
      <c r="N489">
        <f>IF(AND(Colin!$G489=$B$2,Colin!$H489=$C$3),Colin!$I489,)</f>
        <v>0</v>
      </c>
      <c r="O489">
        <f>IF(AND(Colin!$G489=$B$2,Colin!$H489&lt;=$C$3),Colin!$I489,)</f>
        <v>0</v>
      </c>
      <c r="P489">
        <f>IF(Colin!$G489&lt;$B$2,Colin!$I489,0)</f>
        <v>0</v>
      </c>
      <c r="Q489">
        <f>IF(Colin!$G489&lt;$B$1,Colin!$I489,0)</f>
        <v>0</v>
      </c>
    </row>
    <row r="490" spans="12:17" x14ac:dyDescent="0.25">
      <c r="L490">
        <f>IF(AND(Colin!$G490=$B$1,Colin!$H490=$C$3),Colin!$I490,)</f>
        <v>0</v>
      </c>
      <c r="M490">
        <f>IF(AND(Colin!$G490=$B$1,Colin!$H490&lt;=$C$3),Colin!$I490,)</f>
        <v>0</v>
      </c>
      <c r="N490">
        <f>IF(AND(Colin!$G490=$B$2,Colin!$H490=$C$3),Colin!$I490,)</f>
        <v>0</v>
      </c>
      <c r="O490">
        <f>IF(AND(Colin!$G490=$B$2,Colin!$H490&lt;=$C$3),Colin!$I490,)</f>
        <v>0</v>
      </c>
      <c r="P490">
        <f>IF(Colin!$G490&lt;$B$2,Colin!$I490,0)</f>
        <v>0</v>
      </c>
      <c r="Q490">
        <f>IF(Colin!$G490&lt;$B$1,Colin!$I490,0)</f>
        <v>0</v>
      </c>
    </row>
    <row r="491" spans="12:17" x14ac:dyDescent="0.25">
      <c r="L491">
        <f>IF(AND(Colin!$G491=$B$1,Colin!$H491=$C$3),Colin!$I491,)</f>
        <v>0</v>
      </c>
      <c r="M491">
        <f>IF(AND(Colin!$G491=$B$1,Colin!$H491&lt;=$C$3),Colin!$I491,)</f>
        <v>0</v>
      </c>
      <c r="N491">
        <f>IF(AND(Colin!$G491=$B$2,Colin!$H491=$C$3),Colin!$I491,)</f>
        <v>0</v>
      </c>
      <c r="O491">
        <f>IF(AND(Colin!$G491=$B$2,Colin!$H491&lt;=$C$3),Colin!$I491,)</f>
        <v>0</v>
      </c>
      <c r="P491">
        <f>IF(Colin!$G491&lt;$B$2,Colin!$I491,0)</f>
        <v>0</v>
      </c>
      <c r="Q491">
        <f>IF(Colin!$G491&lt;$B$1,Colin!$I491,0)</f>
        <v>0</v>
      </c>
    </row>
    <row r="492" spans="12:17" x14ac:dyDescent="0.25">
      <c r="L492">
        <f>IF(AND(Colin!$G492=$B$1,Colin!$H492=$C$3),Colin!$I492,)</f>
        <v>0</v>
      </c>
      <c r="M492">
        <f>IF(AND(Colin!$G492=$B$1,Colin!$H492&lt;=$C$3),Colin!$I492,)</f>
        <v>0</v>
      </c>
      <c r="N492">
        <f>IF(AND(Colin!$G492=$B$2,Colin!$H492=$C$3),Colin!$I492,)</f>
        <v>0</v>
      </c>
      <c r="O492">
        <f>IF(AND(Colin!$G492=$B$2,Colin!$H492&lt;=$C$3),Colin!$I492,)</f>
        <v>0</v>
      </c>
      <c r="P492">
        <f>IF(Colin!$G492&lt;$B$2,Colin!$I492,0)</f>
        <v>0</v>
      </c>
      <c r="Q492">
        <f>IF(Colin!$G492&lt;$B$1,Colin!$I492,0)</f>
        <v>0</v>
      </c>
    </row>
    <row r="493" spans="12:17" x14ac:dyDescent="0.25">
      <c r="L493">
        <f>IF(AND(Colin!$G493=$B$1,Colin!$H493=$C$3),Colin!$I493,)</f>
        <v>0</v>
      </c>
      <c r="M493">
        <f>IF(AND(Colin!$G493=$B$1,Colin!$H493&lt;=$C$3),Colin!$I493,)</f>
        <v>0</v>
      </c>
      <c r="N493">
        <f>IF(AND(Colin!$G493=$B$2,Colin!$H493=$C$3),Colin!$I493,)</f>
        <v>0</v>
      </c>
      <c r="O493">
        <f>IF(AND(Colin!$G493=$B$2,Colin!$H493&lt;=$C$3),Colin!$I493,)</f>
        <v>0</v>
      </c>
      <c r="P493">
        <f>IF(Colin!$G493&lt;$B$2,Colin!$I493,0)</f>
        <v>0</v>
      </c>
      <c r="Q493">
        <f>IF(Colin!$G493&lt;$B$1,Colin!$I493,0)</f>
        <v>0</v>
      </c>
    </row>
    <row r="494" spans="12:17" x14ac:dyDescent="0.25">
      <c r="L494">
        <f>IF(AND(Colin!$G494=$B$1,Colin!$H494=$C$3),Colin!$I494,)</f>
        <v>0</v>
      </c>
      <c r="M494">
        <f>IF(AND(Colin!$G494=$B$1,Colin!$H494&lt;=$C$3),Colin!$I494,)</f>
        <v>0</v>
      </c>
      <c r="N494">
        <f>IF(AND(Colin!$G494=$B$2,Colin!$H494=$C$3),Colin!$I494,)</f>
        <v>0</v>
      </c>
      <c r="O494">
        <f>IF(AND(Colin!$G494=$B$2,Colin!$H494&lt;=$C$3),Colin!$I494,)</f>
        <v>0</v>
      </c>
      <c r="P494">
        <f>IF(Colin!$G494&lt;$B$2,Colin!$I494,0)</f>
        <v>0</v>
      </c>
      <c r="Q494">
        <f>IF(Colin!$G494&lt;$B$1,Colin!$I494,0)</f>
        <v>0</v>
      </c>
    </row>
    <row r="495" spans="12:17" x14ac:dyDescent="0.25">
      <c r="L495">
        <f>IF(AND(Colin!$G495=$B$1,Colin!$H495=$C$3),Colin!$I495,)</f>
        <v>0</v>
      </c>
      <c r="M495">
        <f>IF(AND(Colin!$G495=$B$1,Colin!$H495&lt;=$C$3),Colin!$I495,)</f>
        <v>0</v>
      </c>
      <c r="N495">
        <f>IF(AND(Colin!$G495=$B$2,Colin!$H495=$C$3),Colin!$I495,)</f>
        <v>0</v>
      </c>
      <c r="O495">
        <f>IF(AND(Colin!$G495=$B$2,Colin!$H495&lt;=$C$3),Colin!$I495,)</f>
        <v>0</v>
      </c>
      <c r="P495">
        <f>IF(Colin!$G495&lt;$B$2,Colin!$I495,0)</f>
        <v>0</v>
      </c>
      <c r="Q495">
        <f>IF(Colin!$G495&lt;$B$1,Colin!$I495,0)</f>
        <v>0</v>
      </c>
    </row>
    <row r="496" spans="12:17" x14ac:dyDescent="0.25">
      <c r="L496">
        <f>IF(AND(Colin!$G496=$B$1,Colin!$H496=$C$3),Colin!$I496,)</f>
        <v>0</v>
      </c>
      <c r="M496">
        <f>IF(AND(Colin!$G496=$B$1,Colin!$H496&lt;=$C$3),Colin!$I496,)</f>
        <v>0</v>
      </c>
      <c r="N496">
        <f>IF(AND(Colin!$G496=$B$2,Colin!$H496=$C$3),Colin!$I496,)</f>
        <v>0</v>
      </c>
      <c r="O496">
        <f>IF(AND(Colin!$G496=$B$2,Colin!$H496&lt;=$C$3),Colin!$I496,)</f>
        <v>0</v>
      </c>
      <c r="P496">
        <f>IF(Colin!$G496&lt;$B$2,Colin!$I496,0)</f>
        <v>0</v>
      </c>
      <c r="Q496">
        <f>IF(Colin!$G496&lt;$B$1,Colin!$I496,0)</f>
        <v>0</v>
      </c>
    </row>
    <row r="497" spans="12:17" x14ac:dyDescent="0.25">
      <c r="L497">
        <f>IF(AND(Colin!$G497=$B$1,Colin!$H497=$C$3),Colin!$I497,)</f>
        <v>0</v>
      </c>
      <c r="M497">
        <f>IF(AND(Colin!$G497=$B$1,Colin!$H497&lt;=$C$3),Colin!$I497,)</f>
        <v>0</v>
      </c>
      <c r="N497">
        <f>IF(AND(Colin!$G497=$B$2,Colin!$H497=$C$3),Colin!$I497,)</f>
        <v>0</v>
      </c>
      <c r="O497">
        <f>IF(AND(Colin!$G497=$B$2,Colin!$H497&lt;=$C$3),Colin!$I497,)</f>
        <v>0</v>
      </c>
      <c r="P497">
        <f>IF(Colin!$G497&lt;$B$2,Colin!$I497,0)</f>
        <v>0</v>
      </c>
      <c r="Q497">
        <f>IF(Colin!$G497&lt;$B$1,Colin!$I497,0)</f>
        <v>0</v>
      </c>
    </row>
    <row r="498" spans="12:17" x14ac:dyDescent="0.25">
      <c r="L498">
        <f>IF(AND(Colin!$G498=$B$1,Colin!$H498=$C$3),Colin!$I498,)</f>
        <v>0</v>
      </c>
      <c r="M498">
        <f>IF(AND(Colin!$G498=$B$1,Colin!$H498&lt;=$C$3),Colin!$I498,)</f>
        <v>0</v>
      </c>
      <c r="N498">
        <f>IF(AND(Colin!$G498=$B$2,Colin!$H498=$C$3),Colin!$I498,)</f>
        <v>0</v>
      </c>
      <c r="O498">
        <f>IF(AND(Colin!$G498=$B$2,Colin!$H498&lt;=$C$3),Colin!$I498,)</f>
        <v>0</v>
      </c>
      <c r="P498">
        <f>IF(Colin!$G498&lt;$B$2,Colin!$I498,0)</f>
        <v>0</v>
      </c>
      <c r="Q498">
        <f>IF(Colin!$G498&lt;$B$1,Colin!$I498,0)</f>
        <v>0</v>
      </c>
    </row>
    <row r="499" spans="12:17" x14ac:dyDescent="0.25">
      <c r="L499">
        <f>IF(AND(Colin!$G499=$B$1,Colin!$H499=$C$3),Colin!$I499,)</f>
        <v>0</v>
      </c>
      <c r="M499">
        <f>IF(AND(Colin!$G499=$B$1,Colin!$H499&lt;=$C$3),Colin!$I499,)</f>
        <v>0</v>
      </c>
      <c r="N499">
        <f>IF(AND(Colin!$G499=$B$2,Colin!$H499=$C$3),Colin!$I499,)</f>
        <v>0</v>
      </c>
      <c r="O499">
        <f>IF(AND(Colin!$G499=$B$2,Colin!$H499&lt;=$C$3),Colin!$I499,)</f>
        <v>0</v>
      </c>
      <c r="P499">
        <f>IF(Colin!$G499&lt;$B$2,Colin!$I499,0)</f>
        <v>0</v>
      </c>
      <c r="Q499">
        <f>IF(Colin!$G499&lt;$B$1,Colin!$I499,0)</f>
        <v>0</v>
      </c>
    </row>
    <row r="500" spans="12:17" x14ac:dyDescent="0.25">
      <c r="L500">
        <f>IF(AND(Colin!$G500=$B$1,Colin!$H500=$C$3),Colin!$I500,)</f>
        <v>0</v>
      </c>
      <c r="M500">
        <f>IF(AND(Colin!$G500=$B$1,Colin!$H500&lt;=$C$3),Colin!$I500,)</f>
        <v>0</v>
      </c>
      <c r="N500">
        <f>IF(AND(Colin!$G500=$B$2,Colin!$H500=$C$3),Colin!$I500,)</f>
        <v>0</v>
      </c>
      <c r="O500">
        <f>IF(AND(Colin!$G500=$B$2,Colin!$H500&lt;=$C$3),Colin!$I500,)</f>
        <v>0</v>
      </c>
      <c r="P500">
        <f>IF(Colin!$G500&lt;$B$2,Colin!$I500,0)</f>
        <v>0</v>
      </c>
      <c r="Q500">
        <f>IF(Colin!$G500&lt;$B$1,Colin!$I500,0)</f>
        <v>0</v>
      </c>
    </row>
    <row r="501" spans="12:17" x14ac:dyDescent="0.25">
      <c r="L501">
        <f>IF(AND(Colin!$G501=$B$1,Colin!$H501=$C$3),Colin!$I501,)</f>
        <v>0</v>
      </c>
      <c r="M501">
        <f>IF(AND(Colin!$G501=$B$1,Colin!$H501&lt;=$C$3),Colin!$I501,)</f>
        <v>0</v>
      </c>
      <c r="N501">
        <f>IF(AND(Colin!$G501=$B$2,Colin!$H501=$C$3),Colin!$I501,)</f>
        <v>0</v>
      </c>
      <c r="O501">
        <f>IF(AND(Colin!$G501=$B$2,Colin!$H501&lt;=$C$3),Colin!$I501,)</f>
        <v>0</v>
      </c>
      <c r="P501">
        <f>IF(Colin!$G501&lt;$B$2,Colin!$I501,0)</f>
        <v>0</v>
      </c>
      <c r="Q501">
        <f>IF(Colin!$G501&lt;$B$1,Colin!$I501,0)</f>
        <v>0</v>
      </c>
    </row>
    <row r="502" spans="12:17" x14ac:dyDescent="0.25">
      <c r="L502">
        <f>IF(AND(Colin!$G502=$B$1,Colin!$H502=$C$3),Colin!$I502,)</f>
        <v>0</v>
      </c>
      <c r="M502">
        <f>IF(AND(Colin!$G502=$B$1,Colin!$H502&lt;=$C$3),Colin!$I502,)</f>
        <v>0</v>
      </c>
      <c r="N502">
        <f>IF(AND(Colin!$G502=$B$2,Colin!$H502=$C$3),Colin!$I502,)</f>
        <v>0</v>
      </c>
      <c r="O502">
        <f>IF(AND(Colin!$G502=$B$2,Colin!$H502&lt;=$C$3),Colin!$I502,)</f>
        <v>0</v>
      </c>
      <c r="P502">
        <f>IF(Colin!$G502&lt;$B$2,Colin!$I502,0)</f>
        <v>0</v>
      </c>
      <c r="Q502">
        <f>IF(Colin!$G502&lt;$B$1,Colin!$I502,0)</f>
        <v>0</v>
      </c>
    </row>
    <row r="503" spans="12:17" x14ac:dyDescent="0.25">
      <c r="L503">
        <f>IF(AND(Colin!$G503=$B$1,Colin!$H503=$C$3),Colin!$I503,)</f>
        <v>0</v>
      </c>
      <c r="M503">
        <f>IF(AND(Colin!$G503=$B$1,Colin!$H503&lt;=$C$3),Colin!$I503,)</f>
        <v>0</v>
      </c>
      <c r="N503">
        <f>IF(AND(Colin!$G503=$B$2,Colin!$H503=$C$3),Colin!$I503,)</f>
        <v>0</v>
      </c>
      <c r="O503">
        <f>IF(AND(Colin!$G503=$B$2,Colin!$H503&lt;=$C$3),Colin!$I503,)</f>
        <v>0</v>
      </c>
      <c r="P503">
        <f>IF(Colin!$G503&lt;$B$2,Colin!$I503,0)</f>
        <v>0</v>
      </c>
      <c r="Q503">
        <f>IF(Colin!$G503&lt;$B$1,Colin!$I503,0)</f>
        <v>0</v>
      </c>
    </row>
    <row r="504" spans="12:17" x14ac:dyDescent="0.25">
      <c r="L504">
        <f>IF(AND(Colin!$G504=$B$1,Colin!$H504=$C$3),Colin!$I504,)</f>
        <v>0</v>
      </c>
      <c r="M504">
        <f>IF(AND(Colin!$G504=$B$1,Colin!$H504&lt;=$C$3),Colin!$I504,)</f>
        <v>0</v>
      </c>
      <c r="N504">
        <f>IF(AND(Colin!$G504=$B$2,Colin!$H504=$C$3),Colin!$I504,)</f>
        <v>0</v>
      </c>
      <c r="O504">
        <f>IF(AND(Colin!$G504=$B$2,Colin!$H504&lt;=$C$3),Colin!$I504,)</f>
        <v>0</v>
      </c>
      <c r="P504">
        <f>IF(Colin!$G504&lt;$B$2,Colin!$I504,0)</f>
        <v>0</v>
      </c>
      <c r="Q504">
        <f>IF(Colin!$G504&lt;$B$1,Colin!$I504,0)</f>
        <v>0</v>
      </c>
    </row>
    <row r="505" spans="12:17" x14ac:dyDescent="0.25">
      <c r="L505">
        <f>IF(AND(Colin!$G505=$B$1,Colin!$H505=$C$3),Colin!$I505,)</f>
        <v>0</v>
      </c>
      <c r="M505">
        <f>IF(AND(Colin!$G505=$B$1,Colin!$H505&lt;=$C$3),Colin!$I505,)</f>
        <v>0</v>
      </c>
      <c r="N505">
        <f>IF(AND(Colin!$G505=$B$2,Colin!$H505=$C$3),Colin!$I505,)</f>
        <v>0</v>
      </c>
      <c r="O505">
        <f>IF(AND(Colin!$G505=$B$2,Colin!$H505&lt;=$C$3),Colin!$I505,)</f>
        <v>0</v>
      </c>
      <c r="P505">
        <f>IF(Colin!$G505&lt;$B$2,Colin!$I505,0)</f>
        <v>0</v>
      </c>
      <c r="Q505">
        <f>IF(Colin!$G505&lt;$B$1,Colin!$I505,0)</f>
        <v>0</v>
      </c>
    </row>
    <row r="506" spans="12:17" x14ac:dyDescent="0.25">
      <c r="L506">
        <f>IF(AND(Colin!$G506=$B$1,Colin!$H506=$C$3),Colin!$I506,)</f>
        <v>0</v>
      </c>
      <c r="M506">
        <f>IF(AND(Colin!$G506=$B$1,Colin!$H506&lt;=$C$3),Colin!$I506,)</f>
        <v>0</v>
      </c>
      <c r="N506">
        <f>IF(AND(Colin!$G506=$B$2,Colin!$H506=$C$3),Colin!$I506,)</f>
        <v>0</v>
      </c>
      <c r="O506">
        <f>IF(AND(Colin!$G506=$B$2,Colin!$H506&lt;=$C$3),Colin!$I506,)</f>
        <v>0</v>
      </c>
      <c r="P506">
        <f>IF(Colin!$G506&lt;$B$2,Colin!$I506,0)</f>
        <v>0</v>
      </c>
      <c r="Q506">
        <f>IF(Colin!$G506&lt;$B$1,Colin!$I506,0)</f>
        <v>0</v>
      </c>
    </row>
    <row r="507" spans="12:17" x14ac:dyDescent="0.25">
      <c r="L507">
        <f>IF(AND(Colin!$G507=$B$1,Colin!$H507=$C$3),Colin!$I507,)</f>
        <v>0</v>
      </c>
      <c r="M507">
        <f>IF(AND(Colin!$G507=$B$1,Colin!$H507&lt;=$C$3),Colin!$I507,)</f>
        <v>0</v>
      </c>
      <c r="N507">
        <f>IF(AND(Colin!$G507=$B$2,Colin!$H507=$C$3),Colin!$I507,)</f>
        <v>0</v>
      </c>
      <c r="O507">
        <f>IF(AND(Colin!$G507=$B$2,Colin!$H507&lt;=$C$3),Colin!$I507,)</f>
        <v>0</v>
      </c>
      <c r="P507">
        <f>IF(Colin!$G507&lt;$B$2,Colin!$I507,0)</f>
        <v>0</v>
      </c>
      <c r="Q507">
        <f>IF(Colin!$G507&lt;$B$1,Colin!$I507,0)</f>
        <v>0</v>
      </c>
    </row>
    <row r="508" spans="12:17" x14ac:dyDescent="0.25">
      <c r="L508">
        <f>IF(AND(Colin!$G508=$B$1,Colin!$H508=$C$3),Colin!$I508,)</f>
        <v>0</v>
      </c>
      <c r="M508">
        <f>IF(AND(Colin!$G508=$B$1,Colin!$H508&lt;=$C$3),Colin!$I508,)</f>
        <v>0</v>
      </c>
      <c r="N508">
        <f>IF(AND(Colin!$G508=$B$2,Colin!$H508=$C$3),Colin!$I508,)</f>
        <v>0</v>
      </c>
      <c r="O508">
        <f>IF(AND(Colin!$G508=$B$2,Colin!$H508&lt;=$C$3),Colin!$I508,)</f>
        <v>0</v>
      </c>
      <c r="P508">
        <f>IF(Colin!$G508&lt;$B$2,Colin!$I508,0)</f>
        <v>0</v>
      </c>
      <c r="Q508">
        <f>IF(Colin!$G508&lt;$B$1,Colin!$I508,0)</f>
        <v>0</v>
      </c>
    </row>
    <row r="509" spans="12:17" x14ac:dyDescent="0.25">
      <c r="L509">
        <f>IF(AND(Colin!$G509=$B$1,Colin!$H509=$C$3),Colin!$I509,)</f>
        <v>0</v>
      </c>
      <c r="M509">
        <f>IF(AND(Colin!$G509=$B$1,Colin!$H509&lt;=$C$3),Colin!$I509,)</f>
        <v>0</v>
      </c>
      <c r="N509">
        <f>IF(AND(Colin!$G509=$B$2,Colin!$H509=$C$3),Colin!$I509,)</f>
        <v>0</v>
      </c>
      <c r="O509">
        <f>IF(AND(Colin!$G509=$B$2,Colin!$H509&lt;=$C$3),Colin!$I509,)</f>
        <v>0</v>
      </c>
      <c r="P509">
        <f>IF(Colin!$G509&lt;$B$2,Colin!$I509,0)</f>
        <v>0</v>
      </c>
      <c r="Q509">
        <f>IF(Colin!$G509&lt;$B$1,Colin!$I509,0)</f>
        <v>0</v>
      </c>
    </row>
    <row r="510" spans="12:17" x14ac:dyDescent="0.25">
      <c r="L510">
        <f>IF(AND(Colin!$G510=$B$1,Colin!$H510=$C$3),Colin!$I510,)</f>
        <v>0</v>
      </c>
      <c r="M510">
        <f>IF(AND(Colin!$G510=$B$1,Colin!$H510&lt;=$C$3),Colin!$I510,)</f>
        <v>0</v>
      </c>
      <c r="N510">
        <f>IF(AND(Colin!$G510=$B$2,Colin!$H510=$C$3),Colin!$I510,)</f>
        <v>0</v>
      </c>
      <c r="O510">
        <f>IF(AND(Colin!$G510=$B$2,Colin!$H510&lt;=$C$3),Colin!$I510,)</f>
        <v>0</v>
      </c>
      <c r="P510">
        <f>IF(Colin!$G510&lt;$B$2,Colin!$I510,0)</f>
        <v>0</v>
      </c>
      <c r="Q510">
        <f>IF(Colin!$G510&lt;$B$1,Colin!$I510,0)</f>
        <v>0</v>
      </c>
    </row>
    <row r="511" spans="12:17" x14ac:dyDescent="0.25">
      <c r="L511">
        <f>IF(AND(Colin!$G511=$B$1,Colin!$H511=$C$3),Colin!$I511,)</f>
        <v>0</v>
      </c>
      <c r="M511">
        <f>IF(AND(Colin!$G511=$B$1,Colin!$H511&lt;=$C$3),Colin!$I511,)</f>
        <v>0</v>
      </c>
      <c r="N511">
        <f>IF(AND(Colin!$G511=$B$2,Colin!$H511=$C$3),Colin!$I511,)</f>
        <v>0</v>
      </c>
      <c r="O511">
        <f>IF(AND(Colin!$G511=$B$2,Colin!$H511&lt;=$C$3),Colin!$I511,)</f>
        <v>0</v>
      </c>
      <c r="P511">
        <f>IF(Colin!$G511&lt;$B$2,Colin!$I511,0)</f>
        <v>0</v>
      </c>
      <c r="Q511">
        <f>IF(Colin!$G511&lt;$B$1,Colin!$I511,0)</f>
        <v>0</v>
      </c>
    </row>
    <row r="512" spans="12:17" x14ac:dyDescent="0.25">
      <c r="L512">
        <f>IF(AND(Colin!$G512=$B$1,Colin!$H512=$C$3),Colin!$I512,)</f>
        <v>0</v>
      </c>
      <c r="M512">
        <f>IF(AND(Colin!$G512=$B$1,Colin!$H512&lt;=$C$3),Colin!$I512,)</f>
        <v>0</v>
      </c>
      <c r="N512">
        <f>IF(AND(Colin!$G512=$B$2,Colin!$H512=$C$3),Colin!$I512,)</f>
        <v>0</v>
      </c>
      <c r="O512">
        <f>IF(AND(Colin!$G512=$B$2,Colin!$H512&lt;=$C$3),Colin!$I512,)</f>
        <v>0</v>
      </c>
      <c r="P512">
        <f>IF(Colin!$G512&lt;$B$2,Colin!$I512,0)</f>
        <v>0</v>
      </c>
      <c r="Q512">
        <f>IF(Colin!$G512&lt;$B$1,Colin!$I512,0)</f>
        <v>0</v>
      </c>
    </row>
    <row r="513" spans="12:17" x14ac:dyDescent="0.25">
      <c r="L513">
        <f>IF(AND(Colin!$G513=$B$1,Colin!$H513=$C$3),Colin!$I513,)</f>
        <v>0</v>
      </c>
      <c r="M513">
        <f>IF(AND(Colin!$G513=$B$1,Colin!$H513&lt;=$C$3),Colin!$I513,)</f>
        <v>0</v>
      </c>
      <c r="N513">
        <f>IF(AND(Colin!$G513=$B$2,Colin!$H513=$C$3),Colin!$I513,)</f>
        <v>0</v>
      </c>
      <c r="O513">
        <f>IF(AND(Colin!$G513=$B$2,Colin!$H513&lt;=$C$3),Colin!$I513,)</f>
        <v>0</v>
      </c>
      <c r="P513">
        <f>IF(Colin!$G513&lt;$B$2,Colin!$I513,0)</f>
        <v>0</v>
      </c>
      <c r="Q513">
        <f>IF(Colin!$G513&lt;$B$1,Colin!$I513,0)</f>
        <v>0</v>
      </c>
    </row>
    <row r="514" spans="12:17" x14ac:dyDescent="0.25">
      <c r="L514">
        <f>IF(AND(Colin!$G514=$B$1,Colin!$H514=$C$3),Colin!$I514,)</f>
        <v>0</v>
      </c>
      <c r="M514">
        <f>IF(AND(Colin!$G514=$B$1,Colin!$H514&lt;=$C$3),Colin!$I514,)</f>
        <v>0</v>
      </c>
      <c r="N514">
        <f>IF(AND(Colin!$G514=$B$2,Colin!$H514=$C$3),Colin!$I514,)</f>
        <v>0</v>
      </c>
      <c r="O514">
        <f>IF(AND(Colin!$G514=$B$2,Colin!$H514&lt;=$C$3),Colin!$I514,)</f>
        <v>0</v>
      </c>
      <c r="P514">
        <f>IF(Colin!$G514&lt;$B$2,Colin!$I514,0)</f>
        <v>0</v>
      </c>
      <c r="Q514">
        <f>IF(Colin!$G514&lt;$B$1,Colin!$I514,0)</f>
        <v>0</v>
      </c>
    </row>
    <row r="515" spans="12:17" x14ac:dyDescent="0.25">
      <c r="L515">
        <f>IF(AND(Colin!$G515=$B$1,Colin!$H515=$C$3),Colin!$I515,)</f>
        <v>0</v>
      </c>
      <c r="M515">
        <f>IF(AND(Colin!$G515=$B$1,Colin!$H515&lt;=$C$3),Colin!$I515,)</f>
        <v>0</v>
      </c>
      <c r="N515">
        <f>IF(AND(Colin!$G515=$B$2,Colin!$H515=$C$3),Colin!$I515,)</f>
        <v>0</v>
      </c>
      <c r="O515">
        <f>IF(AND(Colin!$G515=$B$2,Colin!$H515&lt;=$C$3),Colin!$I515,)</f>
        <v>0</v>
      </c>
      <c r="P515">
        <f>IF(Colin!$G515&lt;$B$2,Colin!$I515,0)</f>
        <v>0</v>
      </c>
      <c r="Q515">
        <f>IF(Colin!$G515&lt;$B$1,Colin!$I515,0)</f>
        <v>0</v>
      </c>
    </row>
    <row r="516" spans="12:17" x14ac:dyDescent="0.25">
      <c r="L516">
        <f>IF(AND(Colin!$G516=$B$1,Colin!$H516=$C$3),Colin!$I516,)</f>
        <v>0</v>
      </c>
      <c r="M516">
        <f>IF(AND(Colin!$G516=$B$1,Colin!$H516&lt;=$C$3),Colin!$I516,)</f>
        <v>0</v>
      </c>
      <c r="N516">
        <f>IF(AND(Colin!$G516=$B$2,Colin!$H516=$C$3),Colin!$I516,)</f>
        <v>0</v>
      </c>
      <c r="O516">
        <f>IF(AND(Colin!$G516=$B$2,Colin!$H516&lt;=$C$3),Colin!$I516,)</f>
        <v>0</v>
      </c>
      <c r="P516">
        <f>IF(Colin!$G516&lt;$B$2,Colin!$I516,0)</f>
        <v>0</v>
      </c>
      <c r="Q516">
        <f>IF(Colin!$G516&lt;$B$1,Colin!$I516,0)</f>
        <v>0</v>
      </c>
    </row>
    <row r="517" spans="12:17" x14ac:dyDescent="0.25">
      <c r="L517">
        <f>IF(AND(Colin!$G517=$B$1,Colin!$H517=$C$3),Colin!$I517,)</f>
        <v>0</v>
      </c>
      <c r="M517">
        <f>IF(AND(Colin!$G517=$B$1,Colin!$H517&lt;=$C$3),Colin!$I517,)</f>
        <v>0</v>
      </c>
      <c r="N517">
        <f>IF(AND(Colin!$G517=$B$2,Colin!$H517=$C$3),Colin!$I517,)</f>
        <v>0</v>
      </c>
      <c r="O517">
        <f>IF(AND(Colin!$G517=$B$2,Colin!$H517&lt;=$C$3),Colin!$I517,)</f>
        <v>0</v>
      </c>
      <c r="P517">
        <f>IF(Colin!$G517&lt;$B$2,Colin!$I517,0)</f>
        <v>0</v>
      </c>
      <c r="Q517">
        <f>IF(Colin!$G517&lt;$B$1,Colin!$I517,0)</f>
        <v>0</v>
      </c>
    </row>
    <row r="518" spans="12:17" x14ac:dyDescent="0.25">
      <c r="L518">
        <f>IF(AND(Colin!$G518=$B$1,Colin!$H518=$C$3),Colin!$I518,)</f>
        <v>0</v>
      </c>
      <c r="M518">
        <f>IF(AND(Colin!$G518=$B$1,Colin!$H518&lt;=$C$3),Colin!$I518,)</f>
        <v>0</v>
      </c>
      <c r="N518">
        <f>IF(AND(Colin!$G518=$B$2,Colin!$H518=$C$3),Colin!$I518,)</f>
        <v>0</v>
      </c>
      <c r="O518">
        <f>IF(AND(Colin!$G518=$B$2,Colin!$H518&lt;=$C$3),Colin!$I518,)</f>
        <v>0</v>
      </c>
      <c r="P518">
        <f>IF(Colin!$G518&lt;$B$2,Colin!$I518,0)</f>
        <v>0</v>
      </c>
      <c r="Q518">
        <f>IF(Colin!$G518&lt;$B$1,Colin!$I518,0)</f>
        <v>0</v>
      </c>
    </row>
    <row r="519" spans="12:17" x14ac:dyDescent="0.25">
      <c r="L519">
        <f>IF(AND(Colin!$G519=$B$1,Colin!$H519=$C$3),Colin!$I519,)</f>
        <v>0</v>
      </c>
      <c r="M519">
        <f>IF(AND(Colin!$G519=$B$1,Colin!$H519&lt;=$C$3),Colin!$I519,)</f>
        <v>0</v>
      </c>
      <c r="N519">
        <f>IF(AND(Colin!$G519=$B$2,Colin!$H519=$C$3),Colin!$I519,)</f>
        <v>0</v>
      </c>
      <c r="O519">
        <f>IF(AND(Colin!$G519=$B$2,Colin!$H519&lt;=$C$3),Colin!$I519,)</f>
        <v>0</v>
      </c>
      <c r="P519">
        <f>IF(Colin!$G519&lt;$B$2,Colin!$I519,0)</f>
        <v>0</v>
      </c>
      <c r="Q519">
        <f>IF(Colin!$G519&lt;$B$1,Colin!$I519,0)</f>
        <v>0</v>
      </c>
    </row>
    <row r="520" spans="12:17" x14ac:dyDescent="0.25">
      <c r="L520">
        <f>IF(AND(Colin!$G520=$B$1,Colin!$H520=$C$3),Colin!$I520,)</f>
        <v>0</v>
      </c>
      <c r="M520">
        <f>IF(AND(Colin!$G520=$B$1,Colin!$H520&lt;=$C$3),Colin!$I520,)</f>
        <v>0</v>
      </c>
      <c r="N520">
        <f>IF(AND(Colin!$G520=$B$2,Colin!$H520=$C$3),Colin!$I520,)</f>
        <v>0</v>
      </c>
      <c r="O520">
        <f>IF(AND(Colin!$G520=$B$2,Colin!$H520&lt;=$C$3),Colin!$I520,)</f>
        <v>0</v>
      </c>
      <c r="P520">
        <f>IF(Colin!$G520&lt;$B$2,Colin!$I520,0)</f>
        <v>0</v>
      </c>
      <c r="Q520">
        <f>IF(Colin!$G520&lt;$B$1,Colin!$I520,0)</f>
        <v>0</v>
      </c>
    </row>
    <row r="521" spans="12:17" x14ac:dyDescent="0.25">
      <c r="L521">
        <f>IF(AND(Colin!$G521=$B$1,Colin!$H521=$C$3),Colin!$I521,)</f>
        <v>0</v>
      </c>
      <c r="M521">
        <f>IF(AND(Colin!$G521=$B$1,Colin!$H521&lt;=$C$3),Colin!$I521,)</f>
        <v>0</v>
      </c>
      <c r="N521">
        <f>IF(AND(Colin!$G521=$B$2,Colin!$H521=$C$3),Colin!$I521,)</f>
        <v>0</v>
      </c>
      <c r="O521">
        <f>IF(AND(Colin!$G521=$B$2,Colin!$H521&lt;=$C$3),Colin!$I521,)</f>
        <v>0</v>
      </c>
      <c r="P521">
        <f>IF(Colin!$G521&lt;$B$2,Colin!$I521,0)</f>
        <v>0</v>
      </c>
      <c r="Q521">
        <f>IF(Colin!$G521&lt;$B$1,Colin!$I521,0)</f>
        <v>0</v>
      </c>
    </row>
    <row r="522" spans="12:17" x14ac:dyDescent="0.25">
      <c r="L522">
        <f>IF(AND(Colin!$G522=$B$1,Colin!$H522=$C$3),Colin!$I522,)</f>
        <v>0</v>
      </c>
      <c r="M522">
        <f>IF(AND(Colin!$G522=$B$1,Colin!$H522&lt;=$C$3),Colin!$I522,)</f>
        <v>0</v>
      </c>
      <c r="N522">
        <f>IF(AND(Colin!$G522=$B$2,Colin!$H522=$C$3),Colin!$I522,)</f>
        <v>0</v>
      </c>
      <c r="O522">
        <f>IF(AND(Colin!$G522=$B$2,Colin!$H522&lt;=$C$3),Colin!$I522,)</f>
        <v>0</v>
      </c>
      <c r="P522">
        <f>IF(Colin!$G522&lt;$B$2,Colin!$I522,0)</f>
        <v>0</v>
      </c>
      <c r="Q522">
        <f>IF(Colin!$G522&lt;$B$1,Colin!$I522,0)</f>
        <v>0</v>
      </c>
    </row>
    <row r="523" spans="12:17" x14ac:dyDescent="0.25">
      <c r="L523">
        <f>IF(AND(Colin!$G523=$B$1,Colin!$H523=$C$3),Colin!$I523,)</f>
        <v>0</v>
      </c>
      <c r="M523">
        <f>IF(AND(Colin!$G523=$B$1,Colin!$H523&lt;=$C$3),Colin!$I523,)</f>
        <v>0</v>
      </c>
      <c r="N523">
        <f>IF(AND(Colin!$G523=$B$2,Colin!$H523=$C$3),Colin!$I523,)</f>
        <v>0</v>
      </c>
      <c r="O523">
        <f>IF(AND(Colin!$G523=$B$2,Colin!$H523&lt;=$C$3),Colin!$I523,)</f>
        <v>0</v>
      </c>
      <c r="P523">
        <f>IF(Colin!$G523&lt;$B$2,Colin!$I523,0)</f>
        <v>0</v>
      </c>
      <c r="Q523">
        <f>IF(Colin!$G523&lt;$B$1,Colin!$I523,0)</f>
        <v>0</v>
      </c>
    </row>
    <row r="524" spans="12:17" x14ac:dyDescent="0.25">
      <c r="L524">
        <f>IF(AND(Colin!$G524=$B$1,Colin!$H524=$C$3),Colin!$I524,)</f>
        <v>0</v>
      </c>
      <c r="M524">
        <f>IF(AND(Colin!$G524=$B$1,Colin!$H524&lt;=$C$3),Colin!$I524,)</f>
        <v>0</v>
      </c>
      <c r="N524">
        <f>IF(AND(Colin!$G524=$B$2,Colin!$H524=$C$3),Colin!$I524,)</f>
        <v>0</v>
      </c>
      <c r="O524">
        <f>IF(AND(Colin!$G524=$B$2,Colin!$H524&lt;=$C$3),Colin!$I524,)</f>
        <v>0</v>
      </c>
      <c r="P524">
        <f>IF(Colin!$G524&lt;$B$2,Colin!$I524,0)</f>
        <v>0</v>
      </c>
      <c r="Q524">
        <f>IF(Colin!$G524&lt;$B$1,Colin!$I524,0)</f>
        <v>0</v>
      </c>
    </row>
    <row r="525" spans="12:17" x14ac:dyDescent="0.25">
      <c r="L525">
        <f>IF(AND(Colin!$G525=$B$1,Colin!$H525=$C$3),Colin!$I525,)</f>
        <v>0</v>
      </c>
      <c r="M525">
        <f>IF(AND(Colin!$G525=$B$1,Colin!$H525&lt;=$C$3),Colin!$I525,)</f>
        <v>0</v>
      </c>
      <c r="N525">
        <f>IF(AND(Colin!$G525=$B$2,Colin!$H525=$C$3),Colin!$I525,)</f>
        <v>0</v>
      </c>
      <c r="O525">
        <f>IF(AND(Colin!$G525=$B$2,Colin!$H525&lt;=$C$3),Colin!$I525,)</f>
        <v>0</v>
      </c>
      <c r="P525">
        <f>IF(Colin!$G525&lt;$B$2,Colin!$I525,0)</f>
        <v>0</v>
      </c>
      <c r="Q525">
        <f>IF(Colin!$G525&lt;$B$1,Colin!$I525,0)</f>
        <v>0</v>
      </c>
    </row>
    <row r="526" spans="12:17" x14ac:dyDescent="0.25">
      <c r="L526">
        <f>IF(AND(Colin!$G526=$B$1,Colin!$H526=$C$3),Colin!$I526,)</f>
        <v>0</v>
      </c>
      <c r="M526">
        <f>IF(AND(Colin!$G526=$B$1,Colin!$H526&lt;=$C$3),Colin!$I526,)</f>
        <v>0</v>
      </c>
      <c r="N526">
        <f>IF(AND(Colin!$G526=$B$2,Colin!$H526=$C$3),Colin!$I526,)</f>
        <v>0</v>
      </c>
      <c r="O526">
        <f>IF(AND(Colin!$G526=$B$2,Colin!$H526&lt;=$C$3),Colin!$I526,)</f>
        <v>0</v>
      </c>
      <c r="P526">
        <f>IF(Colin!$G526&lt;$B$2,Colin!$I526,0)</f>
        <v>0</v>
      </c>
      <c r="Q526">
        <f>IF(Colin!$G526&lt;$B$1,Colin!$I526,0)</f>
        <v>0</v>
      </c>
    </row>
    <row r="527" spans="12:17" x14ac:dyDescent="0.25">
      <c r="L527">
        <f>IF(AND(Colin!$G527=$B$1,Colin!$H527=$C$3),Colin!$I527,)</f>
        <v>0</v>
      </c>
      <c r="M527">
        <f>IF(AND(Colin!$G527=$B$1,Colin!$H527&lt;=$C$3),Colin!$I527,)</f>
        <v>0</v>
      </c>
      <c r="N527">
        <f>IF(AND(Colin!$G527=$B$2,Colin!$H527=$C$3),Colin!$I527,)</f>
        <v>0</v>
      </c>
      <c r="O527">
        <f>IF(AND(Colin!$G527=$B$2,Colin!$H527&lt;=$C$3),Colin!$I527,)</f>
        <v>0</v>
      </c>
      <c r="P527">
        <f>IF(Colin!$G527&lt;$B$2,Colin!$I527,0)</f>
        <v>0</v>
      </c>
      <c r="Q527">
        <f>IF(Colin!$G527&lt;$B$1,Colin!$I527,0)</f>
        <v>0</v>
      </c>
    </row>
    <row r="528" spans="12:17" x14ac:dyDescent="0.25">
      <c r="L528">
        <f>IF(AND(Colin!$G528=$B$1,Colin!$H528=$C$3),Colin!$I528,)</f>
        <v>0</v>
      </c>
      <c r="M528">
        <f>IF(AND(Colin!$G528=$B$1,Colin!$H528&lt;=$C$3),Colin!$I528,)</f>
        <v>0</v>
      </c>
      <c r="N528">
        <f>IF(AND(Colin!$G528=$B$2,Colin!$H528=$C$3),Colin!$I528,)</f>
        <v>0</v>
      </c>
      <c r="O528">
        <f>IF(AND(Colin!$G528=$B$2,Colin!$H528&lt;=$C$3),Colin!$I528,)</f>
        <v>0</v>
      </c>
      <c r="P528">
        <f>IF(Colin!$G528&lt;$B$2,Colin!$I528,0)</f>
        <v>0</v>
      </c>
      <c r="Q528">
        <f>IF(Colin!$G528&lt;$B$1,Colin!$I528,0)</f>
        <v>0</v>
      </c>
    </row>
    <row r="529" spans="12:17" x14ac:dyDescent="0.25">
      <c r="L529">
        <f>IF(AND(Colin!$G529=$B$1,Colin!$H529=$C$3),Colin!$I529,)</f>
        <v>0</v>
      </c>
      <c r="M529">
        <f>IF(AND(Colin!$G529=$B$1,Colin!$H529&lt;=$C$3),Colin!$I529,)</f>
        <v>0</v>
      </c>
      <c r="N529">
        <f>IF(AND(Colin!$G529=$B$2,Colin!$H529=$C$3),Colin!$I529,)</f>
        <v>0</v>
      </c>
      <c r="O529">
        <f>IF(AND(Colin!$G529=$B$2,Colin!$H529&lt;=$C$3),Colin!$I529,)</f>
        <v>0</v>
      </c>
      <c r="P529">
        <f>IF(Colin!$G529&lt;$B$2,Colin!$I529,0)</f>
        <v>0</v>
      </c>
      <c r="Q529">
        <f>IF(Colin!$G529&lt;$B$1,Colin!$I529,0)</f>
        <v>0</v>
      </c>
    </row>
    <row r="530" spans="12:17" x14ac:dyDescent="0.25">
      <c r="L530">
        <f>IF(AND(Colin!$G530=$B$1,Colin!$H530=$C$3),Colin!$I530,)</f>
        <v>0</v>
      </c>
      <c r="M530">
        <f>IF(AND(Colin!$G530=$B$1,Colin!$H530&lt;=$C$3),Colin!$I530,)</f>
        <v>0</v>
      </c>
      <c r="N530">
        <f>IF(AND(Colin!$G530=$B$2,Colin!$H530=$C$3),Colin!$I530,)</f>
        <v>0</v>
      </c>
      <c r="O530">
        <f>IF(AND(Colin!$G530=$B$2,Colin!$H530&lt;=$C$3),Colin!$I530,)</f>
        <v>0</v>
      </c>
      <c r="P530">
        <f>IF(Colin!$G530&lt;$B$2,Colin!$I530,0)</f>
        <v>0</v>
      </c>
      <c r="Q530">
        <f>IF(Colin!$G530&lt;$B$1,Colin!$I530,0)</f>
        <v>0</v>
      </c>
    </row>
    <row r="531" spans="12:17" x14ac:dyDescent="0.25">
      <c r="L531">
        <f>IF(AND(Colin!$G531=$B$1,Colin!$H531=$C$3),Colin!$I531,)</f>
        <v>0</v>
      </c>
      <c r="M531">
        <f>IF(AND(Colin!$G531=$B$1,Colin!$H531&lt;=$C$3),Colin!$I531,)</f>
        <v>0</v>
      </c>
      <c r="N531">
        <f>IF(AND(Colin!$G531=$B$2,Colin!$H531=$C$3),Colin!$I531,)</f>
        <v>0</v>
      </c>
      <c r="O531">
        <f>IF(AND(Colin!$G531=$B$2,Colin!$H531&lt;=$C$3),Colin!$I531,)</f>
        <v>0</v>
      </c>
      <c r="P531">
        <f>IF(Colin!$G531&lt;$B$2,Colin!$I531,0)</f>
        <v>0</v>
      </c>
      <c r="Q531">
        <f>IF(Colin!$G531&lt;$B$1,Colin!$I531,0)</f>
        <v>0</v>
      </c>
    </row>
    <row r="532" spans="12:17" x14ac:dyDescent="0.25">
      <c r="L532">
        <f>IF(AND(Colin!$G532=$B$1,Colin!$H532=$C$3),Colin!$I532,)</f>
        <v>0</v>
      </c>
      <c r="M532">
        <f>IF(AND(Colin!$G532=$B$1,Colin!$H532&lt;=$C$3),Colin!$I532,)</f>
        <v>0</v>
      </c>
      <c r="N532">
        <f>IF(AND(Colin!$G532=$B$2,Colin!$H532=$C$3),Colin!$I532,)</f>
        <v>0</v>
      </c>
      <c r="O532">
        <f>IF(AND(Colin!$G532=$B$2,Colin!$H532&lt;=$C$3),Colin!$I532,)</f>
        <v>0</v>
      </c>
      <c r="P532">
        <f>IF(Colin!$G532&lt;$B$2,Colin!$I532,0)</f>
        <v>0</v>
      </c>
      <c r="Q532">
        <f>IF(Colin!$G532&lt;$B$1,Colin!$I532,0)</f>
        <v>0</v>
      </c>
    </row>
    <row r="533" spans="12:17" x14ac:dyDescent="0.25">
      <c r="L533">
        <f>IF(AND(Colin!$G533=$B$1,Colin!$H533=$C$3),Colin!$I533,)</f>
        <v>0</v>
      </c>
      <c r="M533">
        <f>IF(AND(Colin!$G533=$B$1,Colin!$H533&lt;=$C$3),Colin!$I533,)</f>
        <v>0</v>
      </c>
      <c r="N533">
        <f>IF(AND(Colin!$G533=$B$2,Colin!$H533=$C$3),Colin!$I533,)</f>
        <v>0</v>
      </c>
      <c r="O533">
        <f>IF(AND(Colin!$G533=$B$2,Colin!$H533&lt;=$C$3),Colin!$I533,)</f>
        <v>0</v>
      </c>
      <c r="P533">
        <f>IF(Colin!$G533&lt;$B$2,Colin!$I533,0)</f>
        <v>0</v>
      </c>
      <c r="Q533">
        <f>IF(Colin!$G533&lt;$B$1,Colin!$I533,0)</f>
        <v>0</v>
      </c>
    </row>
    <row r="534" spans="12:17" x14ac:dyDescent="0.25">
      <c r="L534">
        <f>IF(AND(Colin!$G534=$B$1,Colin!$H534=$C$3),Colin!$I534,)</f>
        <v>0</v>
      </c>
      <c r="M534">
        <f>IF(AND(Colin!$G534=$B$1,Colin!$H534&lt;=$C$3),Colin!$I534,)</f>
        <v>0</v>
      </c>
      <c r="N534">
        <f>IF(AND(Colin!$G534=$B$2,Colin!$H534=$C$3),Colin!$I534,)</f>
        <v>0</v>
      </c>
      <c r="O534">
        <f>IF(AND(Colin!$G534=$B$2,Colin!$H534&lt;=$C$3),Colin!$I534,)</f>
        <v>0</v>
      </c>
      <c r="P534">
        <f>IF(Colin!$G534&lt;$B$2,Colin!$I534,0)</f>
        <v>0</v>
      </c>
      <c r="Q534">
        <f>IF(Colin!$G534&lt;$B$1,Colin!$I534,0)</f>
        <v>0</v>
      </c>
    </row>
    <row r="535" spans="12:17" x14ac:dyDescent="0.25">
      <c r="L535">
        <f>IF(AND(Colin!$G535=$B$1,Colin!$H535=$C$3),Colin!$I535,)</f>
        <v>0</v>
      </c>
      <c r="M535">
        <f>IF(AND(Colin!$G535=$B$1,Colin!$H535&lt;=$C$3),Colin!$I535,)</f>
        <v>0</v>
      </c>
      <c r="N535">
        <f>IF(AND(Colin!$G535=$B$2,Colin!$H535=$C$3),Colin!$I535,)</f>
        <v>0</v>
      </c>
      <c r="O535">
        <f>IF(AND(Colin!$G535=$B$2,Colin!$H535&lt;=$C$3),Colin!$I535,)</f>
        <v>0</v>
      </c>
      <c r="P535">
        <f>IF(Colin!$G535&lt;$B$2,Colin!$I535,0)</f>
        <v>0</v>
      </c>
      <c r="Q535">
        <f>IF(Colin!$G535&lt;$B$1,Colin!$I535,0)</f>
        <v>0</v>
      </c>
    </row>
    <row r="536" spans="12:17" x14ac:dyDescent="0.25">
      <c r="L536">
        <f>IF(AND(Colin!$G536=$B$1,Colin!$H536=$C$3),Colin!$I536,)</f>
        <v>0</v>
      </c>
      <c r="M536">
        <f>IF(AND(Colin!$G536=$B$1,Colin!$H536&lt;=$C$3),Colin!$I536,)</f>
        <v>0</v>
      </c>
      <c r="N536">
        <f>IF(AND(Colin!$G536=$B$2,Colin!$H536=$C$3),Colin!$I536,)</f>
        <v>0</v>
      </c>
      <c r="O536">
        <f>IF(AND(Colin!$G536=$B$2,Colin!$H536&lt;=$C$3),Colin!$I536,)</f>
        <v>0</v>
      </c>
      <c r="P536">
        <f>IF(Colin!$G536&lt;$B$2,Colin!$I536,0)</f>
        <v>0</v>
      </c>
      <c r="Q536">
        <f>IF(Colin!$G536&lt;$B$1,Colin!$I536,0)</f>
        <v>0</v>
      </c>
    </row>
    <row r="537" spans="12:17" x14ac:dyDescent="0.25">
      <c r="L537">
        <f>IF(AND(Colin!$G537=$B$1,Colin!$H537=$C$3),Colin!$I537,)</f>
        <v>0</v>
      </c>
      <c r="M537">
        <f>IF(AND(Colin!$G537=$B$1,Colin!$H537&lt;=$C$3),Colin!$I537,)</f>
        <v>0</v>
      </c>
      <c r="N537">
        <f>IF(AND(Colin!$G537=$B$2,Colin!$H537=$C$3),Colin!$I537,)</f>
        <v>0</v>
      </c>
      <c r="O537">
        <f>IF(AND(Colin!$G537=$B$2,Colin!$H537&lt;=$C$3),Colin!$I537,)</f>
        <v>0</v>
      </c>
      <c r="P537">
        <f>IF(Colin!$G537&lt;$B$2,Colin!$I537,0)</f>
        <v>0</v>
      </c>
      <c r="Q537">
        <f>IF(Colin!$G537&lt;$B$1,Colin!$I537,0)</f>
        <v>0</v>
      </c>
    </row>
    <row r="538" spans="12:17" x14ac:dyDescent="0.25">
      <c r="L538">
        <f>IF(AND(Colin!$G538=$B$1,Colin!$H538=$C$3),Colin!$I538,)</f>
        <v>0</v>
      </c>
      <c r="M538">
        <f>IF(AND(Colin!$G538=$B$1,Colin!$H538&lt;=$C$3),Colin!$I538,)</f>
        <v>0</v>
      </c>
      <c r="N538">
        <f>IF(AND(Colin!$G538=$B$2,Colin!$H538=$C$3),Colin!$I538,)</f>
        <v>0</v>
      </c>
      <c r="O538">
        <f>IF(AND(Colin!$G538=$B$2,Colin!$H538&lt;=$C$3),Colin!$I538,)</f>
        <v>0</v>
      </c>
      <c r="P538">
        <f>IF(Colin!$G538&lt;$B$2,Colin!$I538,0)</f>
        <v>0</v>
      </c>
      <c r="Q538">
        <f>IF(Colin!$G538&lt;$B$1,Colin!$I538,0)</f>
        <v>0</v>
      </c>
    </row>
    <row r="539" spans="12:17" x14ac:dyDescent="0.25">
      <c r="L539">
        <f>IF(AND(Colin!$G539=$B$1,Colin!$H539=$C$3),Colin!$I539,)</f>
        <v>0</v>
      </c>
      <c r="M539">
        <f>IF(AND(Colin!$G539=$B$1,Colin!$H539&lt;=$C$3),Colin!$I539,)</f>
        <v>0</v>
      </c>
      <c r="N539">
        <f>IF(AND(Colin!$G539=$B$2,Colin!$H539=$C$3),Colin!$I539,)</f>
        <v>0</v>
      </c>
      <c r="O539">
        <f>IF(AND(Colin!$G539=$B$2,Colin!$H539&lt;=$C$3),Colin!$I539,)</f>
        <v>0</v>
      </c>
      <c r="P539">
        <f>IF(Colin!$G539&lt;$B$2,Colin!$I539,0)</f>
        <v>0</v>
      </c>
      <c r="Q539">
        <f>IF(Colin!$G539&lt;$B$1,Colin!$I539,0)</f>
        <v>0</v>
      </c>
    </row>
    <row r="540" spans="12:17" x14ac:dyDescent="0.25">
      <c r="L540">
        <f>IF(AND(Colin!$G540=$B$1,Colin!$H540=$C$3),Colin!$I540,)</f>
        <v>0</v>
      </c>
      <c r="M540">
        <f>IF(AND(Colin!$G540=$B$1,Colin!$H540&lt;=$C$3),Colin!$I540,)</f>
        <v>0</v>
      </c>
      <c r="N540">
        <f>IF(AND(Colin!$G540=$B$2,Colin!$H540=$C$3),Colin!$I540,)</f>
        <v>0</v>
      </c>
      <c r="O540">
        <f>IF(AND(Colin!$G540=$B$2,Colin!$H540&lt;=$C$3),Colin!$I540,)</f>
        <v>0</v>
      </c>
      <c r="P540">
        <f>IF(Colin!$G540&lt;$B$2,Colin!$I540,0)</f>
        <v>0</v>
      </c>
      <c r="Q540">
        <f>IF(Colin!$G540&lt;$B$1,Colin!$I540,0)</f>
        <v>0</v>
      </c>
    </row>
    <row r="541" spans="12:17" x14ac:dyDescent="0.25">
      <c r="L541">
        <f>IF(AND(Colin!$G541=$B$1,Colin!$H541=$C$3),Colin!$I541,)</f>
        <v>0</v>
      </c>
      <c r="M541">
        <f>IF(AND(Colin!$G541=$B$1,Colin!$H541&lt;=$C$3),Colin!$I541,)</f>
        <v>0</v>
      </c>
      <c r="N541">
        <f>IF(AND(Colin!$G541=$B$2,Colin!$H541=$C$3),Colin!$I541,)</f>
        <v>0</v>
      </c>
      <c r="O541">
        <f>IF(AND(Colin!$G541=$B$2,Colin!$H541&lt;=$C$3),Colin!$I541,)</f>
        <v>0</v>
      </c>
      <c r="P541">
        <f>IF(Colin!$G541&lt;$B$2,Colin!$I541,0)</f>
        <v>0</v>
      </c>
      <c r="Q541">
        <f>IF(Colin!$G541&lt;$B$1,Colin!$I541,0)</f>
        <v>0</v>
      </c>
    </row>
    <row r="542" spans="12:17" x14ac:dyDescent="0.25">
      <c r="L542">
        <f>IF(AND(Colin!$G542=$B$1,Colin!$H542=$C$3),Colin!$I542,)</f>
        <v>0</v>
      </c>
      <c r="M542">
        <f>IF(AND(Colin!$G542=$B$1,Colin!$H542&lt;=$C$3),Colin!$I542,)</f>
        <v>0</v>
      </c>
      <c r="N542">
        <f>IF(AND(Colin!$G542=$B$2,Colin!$H542=$C$3),Colin!$I542,)</f>
        <v>0</v>
      </c>
      <c r="O542">
        <f>IF(AND(Colin!$G542=$B$2,Colin!$H542&lt;=$C$3),Colin!$I542,)</f>
        <v>0</v>
      </c>
      <c r="P542">
        <f>IF(Colin!$G542&lt;$B$2,Colin!$I542,0)</f>
        <v>0</v>
      </c>
      <c r="Q542">
        <f>IF(Colin!$G542&lt;$B$1,Colin!$I542,0)</f>
        <v>0</v>
      </c>
    </row>
    <row r="543" spans="12:17" x14ac:dyDescent="0.25">
      <c r="L543">
        <f>IF(AND(Colin!$G543=$B$1,Colin!$H543=$C$3),Colin!$I543,)</f>
        <v>0</v>
      </c>
      <c r="M543">
        <f>IF(AND(Colin!$G543=$B$1,Colin!$H543&lt;=$C$3),Colin!$I543,)</f>
        <v>0</v>
      </c>
      <c r="N543">
        <f>IF(AND(Colin!$G543=$B$2,Colin!$H543=$C$3),Colin!$I543,)</f>
        <v>0</v>
      </c>
      <c r="O543">
        <f>IF(AND(Colin!$G543=$B$2,Colin!$H543&lt;=$C$3),Colin!$I543,)</f>
        <v>0</v>
      </c>
      <c r="P543">
        <f>IF(Colin!$G543&lt;$B$2,Colin!$I543,0)</f>
        <v>0</v>
      </c>
      <c r="Q543">
        <f>IF(Colin!$G543&lt;$B$1,Colin!$I543,0)</f>
        <v>0</v>
      </c>
    </row>
    <row r="544" spans="12:17" x14ac:dyDescent="0.25">
      <c r="L544">
        <f>IF(AND(Colin!$G544=$B$1,Colin!$H544=$C$3),Colin!$I544,)</f>
        <v>0</v>
      </c>
      <c r="M544">
        <f>IF(AND(Colin!$G544=$B$1,Colin!$H544&lt;=$C$3),Colin!$I544,)</f>
        <v>0</v>
      </c>
      <c r="N544">
        <f>IF(AND(Colin!$G544=$B$2,Colin!$H544=$C$3),Colin!$I544,)</f>
        <v>0</v>
      </c>
      <c r="O544">
        <f>IF(AND(Colin!$G544=$B$2,Colin!$H544&lt;=$C$3),Colin!$I544,)</f>
        <v>0</v>
      </c>
      <c r="P544">
        <f>IF(Colin!$G544&lt;$B$2,Colin!$I544,0)</f>
        <v>0</v>
      </c>
      <c r="Q544">
        <f>IF(Colin!$G544&lt;$B$1,Colin!$I544,0)</f>
        <v>0</v>
      </c>
    </row>
    <row r="545" spans="12:17" x14ac:dyDescent="0.25">
      <c r="L545">
        <f>IF(AND(Colin!$G545=$B$1,Colin!$H545=$C$3),Colin!$I545,)</f>
        <v>0</v>
      </c>
      <c r="M545">
        <f>IF(AND(Colin!$G545=$B$1,Colin!$H545&lt;=$C$3),Colin!$I545,)</f>
        <v>0</v>
      </c>
      <c r="N545">
        <f>IF(AND(Colin!$G545=$B$2,Colin!$H545=$C$3),Colin!$I545,)</f>
        <v>0</v>
      </c>
      <c r="O545">
        <f>IF(AND(Colin!$G545=$B$2,Colin!$H545&lt;=$C$3),Colin!$I545,)</f>
        <v>0</v>
      </c>
      <c r="P545">
        <f>IF(Colin!$G545&lt;$B$2,Colin!$I545,0)</f>
        <v>0</v>
      </c>
      <c r="Q545">
        <f>IF(Colin!$G545&lt;$B$1,Colin!$I545,0)</f>
        <v>0</v>
      </c>
    </row>
    <row r="546" spans="12:17" x14ac:dyDescent="0.25">
      <c r="L546">
        <f>IF(AND(Colin!$G546=$B$1,Colin!$H546=$C$3),Colin!$I546,)</f>
        <v>0</v>
      </c>
      <c r="M546">
        <f>IF(AND(Colin!$G546=$B$1,Colin!$H546&lt;=$C$3),Colin!$I546,)</f>
        <v>0</v>
      </c>
      <c r="N546">
        <f>IF(AND(Colin!$G546=$B$2,Colin!$H546=$C$3),Colin!$I546,)</f>
        <v>0</v>
      </c>
      <c r="O546">
        <f>IF(AND(Colin!$G546=$B$2,Colin!$H546&lt;=$C$3),Colin!$I546,)</f>
        <v>0</v>
      </c>
      <c r="P546">
        <f>IF(Colin!$G546&lt;$B$2,Colin!$I546,0)</f>
        <v>0</v>
      </c>
      <c r="Q546">
        <f>IF(Colin!$G546&lt;$B$1,Colin!$I546,0)</f>
        <v>0</v>
      </c>
    </row>
    <row r="547" spans="12:17" x14ac:dyDescent="0.25">
      <c r="L547">
        <f>IF(AND(Colin!$G547=$B$1,Colin!$H547=$C$3),Colin!$I547,)</f>
        <v>0</v>
      </c>
      <c r="M547">
        <f>IF(AND(Colin!$G547=$B$1,Colin!$H547&lt;=$C$3),Colin!$I547,)</f>
        <v>0</v>
      </c>
      <c r="N547">
        <f>IF(AND(Colin!$G547=$B$2,Colin!$H547=$C$3),Colin!$I547,)</f>
        <v>0</v>
      </c>
      <c r="O547">
        <f>IF(AND(Colin!$G547=$B$2,Colin!$H547&lt;=$C$3),Colin!$I547,)</f>
        <v>0</v>
      </c>
      <c r="P547">
        <f>IF(Colin!$G547&lt;$B$2,Colin!$I547,0)</f>
        <v>0</v>
      </c>
      <c r="Q547">
        <f>IF(Colin!$G547&lt;$B$1,Colin!$I547,0)</f>
        <v>0</v>
      </c>
    </row>
    <row r="548" spans="12:17" x14ac:dyDescent="0.25">
      <c r="L548">
        <f>IF(AND(Colin!$G548=$B$1,Colin!$H548=$C$3),Colin!$I548,)</f>
        <v>0</v>
      </c>
      <c r="M548">
        <f>IF(AND(Colin!$G548=$B$1,Colin!$H548&lt;=$C$3),Colin!$I548,)</f>
        <v>0</v>
      </c>
      <c r="N548">
        <f>IF(AND(Colin!$G548=$B$2,Colin!$H548=$C$3),Colin!$I548,)</f>
        <v>0</v>
      </c>
      <c r="O548">
        <f>IF(AND(Colin!$G548=$B$2,Colin!$H548&lt;=$C$3),Colin!$I548,)</f>
        <v>0</v>
      </c>
      <c r="P548">
        <f>IF(Colin!$G548&lt;$B$2,Colin!$I548,0)</f>
        <v>0</v>
      </c>
      <c r="Q548">
        <f>IF(Colin!$G548&lt;$B$1,Colin!$I548,0)</f>
        <v>0</v>
      </c>
    </row>
    <row r="549" spans="12:17" x14ac:dyDescent="0.25">
      <c r="L549">
        <f>IF(AND(Colin!$G549=$B$1,Colin!$H549=$C$3),Colin!$I549,)</f>
        <v>0</v>
      </c>
      <c r="M549">
        <f>IF(AND(Colin!$G549=$B$1,Colin!$H549&lt;=$C$3),Colin!$I549,)</f>
        <v>0</v>
      </c>
      <c r="N549">
        <f>IF(AND(Colin!$G549=$B$2,Colin!$H549=$C$3),Colin!$I549,)</f>
        <v>0</v>
      </c>
      <c r="O549">
        <f>IF(AND(Colin!$G549=$B$2,Colin!$H549&lt;=$C$3),Colin!$I549,)</f>
        <v>0</v>
      </c>
      <c r="P549">
        <f>IF(Colin!$G549&lt;$B$2,Colin!$I549,0)</f>
        <v>0</v>
      </c>
      <c r="Q549">
        <f>IF(Colin!$G549&lt;$B$1,Colin!$I549,0)</f>
        <v>0</v>
      </c>
    </row>
    <row r="550" spans="12:17" x14ac:dyDescent="0.25">
      <c r="L550">
        <f>IF(AND(Colin!$G550=$B$1,Colin!$H550=$C$3),Colin!$I550,)</f>
        <v>0</v>
      </c>
      <c r="M550">
        <f>IF(AND(Colin!$G550=$B$1,Colin!$H550&lt;=$C$3),Colin!$I550,)</f>
        <v>0</v>
      </c>
      <c r="N550">
        <f>IF(AND(Colin!$G550=$B$2,Colin!$H550=$C$3),Colin!$I550,)</f>
        <v>0</v>
      </c>
      <c r="O550">
        <f>IF(AND(Colin!$G550=$B$2,Colin!$H550&lt;=$C$3),Colin!$I550,)</f>
        <v>0</v>
      </c>
      <c r="P550">
        <f>IF(Colin!$G550&lt;$B$2,Colin!$I550,0)</f>
        <v>0</v>
      </c>
      <c r="Q550">
        <f>IF(Colin!$G550&lt;$B$1,Colin!$I550,0)</f>
        <v>0</v>
      </c>
    </row>
    <row r="551" spans="12:17" x14ac:dyDescent="0.25">
      <c r="L551">
        <f>IF(AND(Colin!$G551=$B$1,Colin!$H551=$C$3),Colin!$I551,)</f>
        <v>0</v>
      </c>
      <c r="M551">
        <f>IF(AND(Colin!$G551=$B$1,Colin!$H551&lt;=$C$3),Colin!$I551,)</f>
        <v>0</v>
      </c>
      <c r="N551">
        <f>IF(AND(Colin!$G551=$B$2,Colin!$H551=$C$3),Colin!$I551,)</f>
        <v>0</v>
      </c>
      <c r="O551">
        <f>IF(AND(Colin!$G551=$B$2,Colin!$H551&lt;=$C$3),Colin!$I551,)</f>
        <v>0</v>
      </c>
      <c r="P551">
        <f>IF(Colin!$G551&lt;$B$2,Colin!$I551,0)</f>
        <v>0</v>
      </c>
      <c r="Q551">
        <f>IF(Colin!$G551&lt;$B$1,Colin!$I551,0)</f>
        <v>0</v>
      </c>
    </row>
    <row r="552" spans="12:17" x14ac:dyDescent="0.25">
      <c r="L552">
        <f>IF(AND(Colin!$G552=$B$1,Colin!$H552=$C$3),Colin!$I552,)</f>
        <v>0</v>
      </c>
      <c r="M552">
        <f>IF(AND(Colin!$G552=$B$1,Colin!$H552&lt;=$C$3),Colin!$I552,)</f>
        <v>0</v>
      </c>
      <c r="N552">
        <f>IF(AND(Colin!$G552=$B$2,Colin!$H552=$C$3),Colin!$I552,)</f>
        <v>0</v>
      </c>
      <c r="O552">
        <f>IF(AND(Colin!$G552=$B$2,Colin!$H552&lt;=$C$3),Colin!$I552,)</f>
        <v>0</v>
      </c>
      <c r="P552">
        <f>IF(Colin!$G552&lt;$B$2,Colin!$I552,0)</f>
        <v>0</v>
      </c>
      <c r="Q552">
        <f>IF(Colin!$G552&lt;$B$1,Colin!$I552,0)</f>
        <v>0</v>
      </c>
    </row>
    <row r="553" spans="12:17" x14ac:dyDescent="0.25">
      <c r="L553">
        <f>IF(AND(Colin!$G553=$B$1,Colin!$H553=$C$3),Colin!$I553,)</f>
        <v>0</v>
      </c>
      <c r="M553">
        <f>IF(AND(Colin!$G553=$B$1,Colin!$H553&lt;=$C$3),Colin!$I553,)</f>
        <v>0</v>
      </c>
      <c r="N553">
        <f>IF(AND(Colin!$G553=$B$2,Colin!$H553=$C$3),Colin!$I553,)</f>
        <v>0</v>
      </c>
      <c r="O553">
        <f>IF(AND(Colin!$G553=$B$2,Colin!$H553&lt;=$C$3),Colin!$I553,)</f>
        <v>0</v>
      </c>
      <c r="P553">
        <f>IF(Colin!$G553&lt;$B$2,Colin!$I553,0)</f>
        <v>0</v>
      </c>
      <c r="Q553">
        <f>IF(Colin!$G553&lt;$B$1,Colin!$I553,0)</f>
        <v>0</v>
      </c>
    </row>
    <row r="554" spans="12:17" x14ac:dyDescent="0.25">
      <c r="L554">
        <f>IF(AND(Colin!$G554=$B$1,Colin!$H554=$C$3),Colin!$I554,)</f>
        <v>0</v>
      </c>
      <c r="M554">
        <f>IF(AND(Colin!$G554=$B$1,Colin!$H554&lt;=$C$3),Colin!$I554,)</f>
        <v>0</v>
      </c>
      <c r="N554">
        <f>IF(AND(Colin!$G554=$B$2,Colin!$H554=$C$3),Colin!$I554,)</f>
        <v>0</v>
      </c>
      <c r="O554">
        <f>IF(AND(Colin!$G554=$B$2,Colin!$H554&lt;=$C$3),Colin!$I554,)</f>
        <v>0</v>
      </c>
      <c r="P554">
        <f>IF(Colin!$G554&lt;$B$2,Colin!$I554,0)</f>
        <v>0</v>
      </c>
      <c r="Q554">
        <f>IF(Colin!$G554&lt;$B$1,Colin!$I554,0)</f>
        <v>0</v>
      </c>
    </row>
    <row r="555" spans="12:17" x14ac:dyDescent="0.25">
      <c r="L555">
        <f>IF(AND(Colin!$G555=$B$1,Colin!$H555=$C$3),Colin!$I555,)</f>
        <v>0</v>
      </c>
      <c r="M555">
        <f>IF(AND(Colin!$G555=$B$1,Colin!$H555&lt;=$C$3),Colin!$I555,)</f>
        <v>0</v>
      </c>
      <c r="N555">
        <f>IF(AND(Colin!$G555=$B$2,Colin!$H555=$C$3),Colin!$I555,)</f>
        <v>0</v>
      </c>
      <c r="O555">
        <f>IF(AND(Colin!$G555=$B$2,Colin!$H555&lt;=$C$3),Colin!$I555,)</f>
        <v>0</v>
      </c>
      <c r="P555">
        <f>IF(Colin!$G555&lt;$B$2,Colin!$I555,0)</f>
        <v>0</v>
      </c>
      <c r="Q555">
        <f>IF(Colin!$G555&lt;$B$1,Colin!$I555,0)</f>
        <v>0</v>
      </c>
    </row>
    <row r="556" spans="12:17" x14ac:dyDescent="0.25">
      <c r="L556">
        <f>IF(AND(Colin!$G556=$B$1,Colin!$H556=$C$3),Colin!$I556,)</f>
        <v>0</v>
      </c>
      <c r="M556">
        <f>IF(AND(Colin!$G556=$B$1,Colin!$H556&lt;=$C$3),Colin!$I556,)</f>
        <v>0</v>
      </c>
      <c r="N556">
        <f>IF(AND(Colin!$G556=$B$2,Colin!$H556=$C$3),Colin!$I556,)</f>
        <v>0</v>
      </c>
      <c r="O556">
        <f>IF(AND(Colin!$G556=$B$2,Colin!$H556&lt;=$C$3),Colin!$I556,)</f>
        <v>0</v>
      </c>
      <c r="P556">
        <f>IF(Colin!$G556&lt;$B$2,Colin!$I556,0)</f>
        <v>0</v>
      </c>
      <c r="Q556">
        <f>IF(Colin!$G556&lt;$B$1,Colin!$I556,0)</f>
        <v>0</v>
      </c>
    </row>
    <row r="557" spans="12:17" x14ac:dyDescent="0.25">
      <c r="L557">
        <f>IF(AND(Colin!$G557=$B$1,Colin!$H557=$C$3),Colin!$I557,)</f>
        <v>0</v>
      </c>
      <c r="M557">
        <f>IF(AND(Colin!$G557=$B$1,Colin!$H557&lt;=$C$3),Colin!$I557,)</f>
        <v>0</v>
      </c>
      <c r="N557">
        <f>IF(AND(Colin!$G557=$B$2,Colin!$H557=$C$3),Colin!$I557,)</f>
        <v>0</v>
      </c>
      <c r="O557">
        <f>IF(AND(Colin!$G557=$B$2,Colin!$H557&lt;=$C$3),Colin!$I557,)</f>
        <v>0</v>
      </c>
      <c r="P557">
        <f>IF(Colin!$G557&lt;$B$2,Colin!$I557,0)</f>
        <v>0</v>
      </c>
      <c r="Q557">
        <f>IF(Colin!$G557&lt;$B$1,Colin!$I557,0)</f>
        <v>0</v>
      </c>
    </row>
    <row r="558" spans="12:17" x14ac:dyDescent="0.25">
      <c r="L558">
        <f>IF(AND(Colin!$G558=$B$1,Colin!$H558=$C$3),Colin!$I558,)</f>
        <v>0</v>
      </c>
      <c r="M558">
        <f>IF(AND(Colin!$G558=$B$1,Colin!$H558&lt;=$C$3),Colin!$I558,)</f>
        <v>0</v>
      </c>
      <c r="N558">
        <f>IF(AND(Colin!$G558=$B$2,Colin!$H558=$C$3),Colin!$I558,)</f>
        <v>0</v>
      </c>
      <c r="O558">
        <f>IF(AND(Colin!$G558=$B$2,Colin!$H558&lt;=$C$3),Colin!$I558,)</f>
        <v>0</v>
      </c>
      <c r="P558">
        <f>IF(Colin!$G558&lt;$B$2,Colin!$I558,0)</f>
        <v>0</v>
      </c>
      <c r="Q558">
        <f>IF(Colin!$G558&lt;$B$1,Colin!$I558,0)</f>
        <v>0</v>
      </c>
    </row>
    <row r="559" spans="12:17" x14ac:dyDescent="0.25">
      <c r="L559">
        <f>IF(AND(Colin!$G559=$B$1,Colin!$H559=$C$3),Colin!$I559,)</f>
        <v>0</v>
      </c>
      <c r="M559">
        <f>IF(AND(Colin!$G559=$B$1,Colin!$H559&lt;=$C$3),Colin!$I559,)</f>
        <v>0</v>
      </c>
      <c r="N559">
        <f>IF(AND(Colin!$G559=$B$2,Colin!$H559=$C$3),Colin!$I559,)</f>
        <v>0</v>
      </c>
      <c r="O559">
        <f>IF(AND(Colin!$G559=$B$2,Colin!$H559&lt;=$C$3),Colin!$I559,)</f>
        <v>0</v>
      </c>
      <c r="P559">
        <f>IF(Colin!$G559&lt;$B$2,Colin!$I559,0)</f>
        <v>0</v>
      </c>
      <c r="Q559">
        <f>IF(Colin!$G559&lt;$B$1,Colin!$I559,0)</f>
        <v>0</v>
      </c>
    </row>
    <row r="560" spans="12:17" x14ac:dyDescent="0.25">
      <c r="L560">
        <f>IF(AND(Colin!$G560=$B$1,Colin!$H560=$C$3),Colin!$I560,)</f>
        <v>0</v>
      </c>
      <c r="M560">
        <f>IF(AND(Colin!$G560=$B$1,Colin!$H560&lt;=$C$3),Colin!$I560,)</f>
        <v>0</v>
      </c>
      <c r="N560">
        <f>IF(AND(Colin!$G560=$B$2,Colin!$H560=$C$3),Colin!$I560,)</f>
        <v>0</v>
      </c>
      <c r="O560">
        <f>IF(AND(Colin!$G560=$B$2,Colin!$H560&lt;=$C$3),Colin!$I560,)</f>
        <v>0</v>
      </c>
      <c r="P560">
        <f>IF(Colin!$G560&lt;$B$2,Colin!$I560,0)</f>
        <v>0</v>
      </c>
      <c r="Q560">
        <f>IF(Colin!$G560&lt;$B$1,Colin!$I560,0)</f>
        <v>0</v>
      </c>
    </row>
    <row r="561" spans="12:17" x14ac:dyDescent="0.25">
      <c r="L561">
        <f>IF(AND(Colin!$G561=$B$1,Colin!$H561=$C$3),Colin!$I561,)</f>
        <v>0</v>
      </c>
      <c r="M561">
        <f>IF(AND(Colin!$G561=$B$1,Colin!$H561&lt;=$C$3),Colin!$I561,)</f>
        <v>0</v>
      </c>
      <c r="N561">
        <f>IF(AND(Colin!$G561=$B$2,Colin!$H561=$C$3),Colin!$I561,)</f>
        <v>0</v>
      </c>
      <c r="O561">
        <f>IF(AND(Colin!$G561=$B$2,Colin!$H561&lt;=$C$3),Colin!$I561,)</f>
        <v>0</v>
      </c>
      <c r="P561">
        <f>IF(Colin!$G561&lt;$B$2,Colin!$I561,0)</f>
        <v>0</v>
      </c>
      <c r="Q561">
        <f>IF(Colin!$G561&lt;$B$1,Colin!$I561,0)</f>
        <v>0</v>
      </c>
    </row>
    <row r="562" spans="12:17" x14ac:dyDescent="0.25">
      <c r="L562">
        <f>IF(AND(Colin!$G562=$B$1,Colin!$H562=$C$3),Colin!$I562,)</f>
        <v>0</v>
      </c>
      <c r="M562">
        <f>IF(AND(Colin!$G562=$B$1,Colin!$H562&lt;=$C$3),Colin!$I562,)</f>
        <v>0</v>
      </c>
      <c r="N562">
        <f>IF(AND(Colin!$G562=$B$2,Colin!$H562=$C$3),Colin!$I562,)</f>
        <v>0</v>
      </c>
      <c r="O562">
        <f>IF(AND(Colin!$G562=$B$2,Colin!$H562&lt;=$C$3),Colin!$I562,)</f>
        <v>0</v>
      </c>
      <c r="P562">
        <f>IF(Colin!$G562&lt;$B$2,Colin!$I562,0)</f>
        <v>0</v>
      </c>
      <c r="Q562">
        <f>IF(Colin!$G562&lt;$B$1,Colin!$I562,0)</f>
        <v>0</v>
      </c>
    </row>
    <row r="563" spans="12:17" x14ac:dyDescent="0.25">
      <c r="L563">
        <f>IF(AND(Colin!$G563=$B$1,Colin!$H563=$C$3),Colin!$I563,)</f>
        <v>0</v>
      </c>
      <c r="M563">
        <f>IF(AND(Colin!$G563=$B$1,Colin!$H563&lt;=$C$3),Colin!$I563,)</f>
        <v>0</v>
      </c>
      <c r="N563">
        <f>IF(AND(Colin!$G563=$B$2,Colin!$H563=$C$3),Colin!$I563,)</f>
        <v>0</v>
      </c>
      <c r="O563">
        <f>IF(AND(Colin!$G563=$B$2,Colin!$H563&lt;=$C$3),Colin!$I563,)</f>
        <v>0</v>
      </c>
      <c r="P563">
        <f>IF(Colin!$G563&lt;$B$2,Colin!$I563,0)</f>
        <v>0</v>
      </c>
      <c r="Q563">
        <f>IF(Colin!$G563&lt;$B$1,Colin!$I563,0)</f>
        <v>0</v>
      </c>
    </row>
    <row r="564" spans="12:17" x14ac:dyDescent="0.25">
      <c r="L564">
        <f>IF(AND(Colin!$G564=$B$1,Colin!$H564=$C$3),Colin!$I564,)</f>
        <v>0</v>
      </c>
      <c r="M564">
        <f>IF(AND(Colin!$G564=$B$1,Colin!$H564&lt;=$C$3),Colin!$I564,)</f>
        <v>0</v>
      </c>
      <c r="N564">
        <f>IF(AND(Colin!$G564=$B$2,Colin!$H564=$C$3),Colin!$I564,)</f>
        <v>0</v>
      </c>
      <c r="O564">
        <f>IF(AND(Colin!$G564=$B$2,Colin!$H564&lt;=$C$3),Colin!$I564,)</f>
        <v>0</v>
      </c>
      <c r="P564">
        <f>IF(Colin!$G564&lt;$B$2,Colin!$I564,0)</f>
        <v>0</v>
      </c>
      <c r="Q564">
        <f>IF(Colin!$G564&lt;$B$1,Colin!$I564,0)</f>
        <v>0</v>
      </c>
    </row>
    <row r="565" spans="12:17" x14ac:dyDescent="0.25">
      <c r="L565">
        <f>IF(AND(Colin!$G565=$B$1,Colin!$H565=$C$3),Colin!$I565,)</f>
        <v>0</v>
      </c>
      <c r="M565">
        <f>IF(AND(Colin!$G565=$B$1,Colin!$H565&lt;=$C$3),Colin!$I565,)</f>
        <v>0</v>
      </c>
      <c r="N565">
        <f>IF(AND(Colin!$G565=$B$2,Colin!$H565=$C$3),Colin!$I565,)</f>
        <v>0</v>
      </c>
      <c r="O565">
        <f>IF(AND(Colin!$G565=$B$2,Colin!$H565&lt;=$C$3),Colin!$I565,)</f>
        <v>0</v>
      </c>
      <c r="P565">
        <f>IF(Colin!$G565&lt;$B$2,Colin!$I565,0)</f>
        <v>0</v>
      </c>
      <c r="Q565">
        <f>IF(Colin!$G565&lt;$B$1,Colin!$I565,0)</f>
        <v>0</v>
      </c>
    </row>
    <row r="566" spans="12:17" x14ac:dyDescent="0.25">
      <c r="L566">
        <f>IF(AND(Colin!$G566=$B$1,Colin!$H566=$C$3),Colin!$I566,)</f>
        <v>0</v>
      </c>
      <c r="M566">
        <f>IF(AND(Colin!$G566=$B$1,Colin!$H566&lt;=$C$3),Colin!$I566,)</f>
        <v>0</v>
      </c>
      <c r="N566">
        <f>IF(AND(Colin!$G566=$B$2,Colin!$H566=$C$3),Colin!$I566,)</f>
        <v>0</v>
      </c>
      <c r="O566">
        <f>IF(AND(Colin!$G566=$B$2,Colin!$H566&lt;=$C$3),Colin!$I566,)</f>
        <v>0</v>
      </c>
      <c r="P566">
        <f>IF(Colin!$G566&lt;$B$2,Colin!$I566,0)</f>
        <v>0</v>
      </c>
      <c r="Q566">
        <f>IF(Colin!$G566&lt;$B$1,Colin!$I566,0)</f>
        <v>0</v>
      </c>
    </row>
    <row r="567" spans="12:17" x14ac:dyDescent="0.25">
      <c r="L567">
        <f>IF(AND(Colin!$G567=$B$1,Colin!$H567=$C$3),Colin!$I567,)</f>
        <v>0</v>
      </c>
      <c r="M567">
        <f>IF(AND(Colin!$G567=$B$1,Colin!$H567&lt;=$C$3),Colin!$I567,)</f>
        <v>0</v>
      </c>
      <c r="N567">
        <f>IF(AND(Colin!$G567=$B$2,Colin!$H567=$C$3),Colin!$I567,)</f>
        <v>0</v>
      </c>
      <c r="O567">
        <f>IF(AND(Colin!$G567=$B$2,Colin!$H567&lt;=$C$3),Colin!$I567,)</f>
        <v>0</v>
      </c>
      <c r="P567">
        <f>IF(Colin!$G567&lt;$B$2,Colin!$I567,0)</f>
        <v>0</v>
      </c>
      <c r="Q567">
        <f>IF(Colin!$G567&lt;$B$1,Colin!$I567,0)</f>
        <v>0</v>
      </c>
    </row>
    <row r="568" spans="12:17" x14ac:dyDescent="0.25">
      <c r="L568">
        <f>IF(AND(Colin!$G568=$B$1,Colin!$H568=$C$3),Colin!$I568,)</f>
        <v>0</v>
      </c>
      <c r="M568">
        <f>IF(AND(Colin!$G568=$B$1,Colin!$H568&lt;=$C$3),Colin!$I568,)</f>
        <v>0</v>
      </c>
      <c r="N568">
        <f>IF(AND(Colin!$G568=$B$2,Colin!$H568=$C$3),Colin!$I568,)</f>
        <v>0</v>
      </c>
      <c r="O568">
        <f>IF(AND(Colin!$G568=$B$2,Colin!$H568&lt;=$C$3),Colin!$I568,)</f>
        <v>0</v>
      </c>
      <c r="P568">
        <f>IF(Colin!$G568&lt;$B$2,Colin!$I568,0)</f>
        <v>0</v>
      </c>
      <c r="Q568">
        <f>IF(Colin!$G568&lt;$B$1,Colin!$I568,0)</f>
        <v>0</v>
      </c>
    </row>
    <row r="569" spans="12:17" x14ac:dyDescent="0.25">
      <c r="L569">
        <f>IF(AND(Colin!$G569=$B$1,Colin!$H569=$C$3),Colin!$I569,)</f>
        <v>0</v>
      </c>
      <c r="M569">
        <f>IF(AND(Colin!$G569=$B$1,Colin!$H569&lt;=$C$3),Colin!$I569,)</f>
        <v>0</v>
      </c>
      <c r="N569">
        <f>IF(AND(Colin!$G569=$B$2,Colin!$H569=$C$3),Colin!$I569,)</f>
        <v>0</v>
      </c>
      <c r="O569">
        <f>IF(AND(Colin!$G569=$B$2,Colin!$H569&lt;=$C$3),Colin!$I569,)</f>
        <v>0</v>
      </c>
      <c r="P569">
        <f>IF(Colin!$G569&lt;$B$2,Colin!$I569,0)</f>
        <v>0</v>
      </c>
      <c r="Q569">
        <f>IF(Colin!$G569&lt;$B$1,Colin!$I569,0)</f>
        <v>0</v>
      </c>
    </row>
    <row r="570" spans="12:17" x14ac:dyDescent="0.25">
      <c r="L570">
        <f>IF(AND(Colin!$G570=$B$1,Colin!$H570=$C$3),Colin!$I570,)</f>
        <v>0</v>
      </c>
      <c r="M570">
        <f>IF(AND(Colin!$G570=$B$1,Colin!$H570&lt;=$C$3),Colin!$I570,)</f>
        <v>0</v>
      </c>
      <c r="N570">
        <f>IF(AND(Colin!$G570=$B$2,Colin!$H570=$C$3),Colin!$I570,)</f>
        <v>0</v>
      </c>
      <c r="O570">
        <f>IF(AND(Colin!$G570=$B$2,Colin!$H570&lt;=$C$3),Colin!$I570,)</f>
        <v>0</v>
      </c>
      <c r="P570">
        <f>IF(Colin!$G570&lt;$B$2,Colin!$I570,0)</f>
        <v>0</v>
      </c>
      <c r="Q570">
        <f>IF(Colin!$G570&lt;$B$1,Colin!$I570,0)</f>
        <v>0</v>
      </c>
    </row>
    <row r="571" spans="12:17" x14ac:dyDescent="0.25">
      <c r="L571">
        <f>IF(AND(Colin!$G571=$B$1,Colin!$H571=$C$3),Colin!$I571,)</f>
        <v>0</v>
      </c>
      <c r="M571">
        <f>IF(AND(Colin!$G571=$B$1,Colin!$H571&lt;=$C$3),Colin!$I571,)</f>
        <v>0</v>
      </c>
      <c r="N571">
        <f>IF(AND(Colin!$G571=$B$2,Colin!$H571=$C$3),Colin!$I571,)</f>
        <v>0</v>
      </c>
      <c r="O571">
        <f>IF(AND(Colin!$G571=$B$2,Colin!$H571&lt;=$C$3),Colin!$I571,)</f>
        <v>0</v>
      </c>
      <c r="P571">
        <f>IF(Colin!$G571&lt;$B$2,Colin!$I571,0)</f>
        <v>0</v>
      </c>
      <c r="Q571">
        <f>IF(Colin!$G571&lt;$B$1,Colin!$I571,0)</f>
        <v>0</v>
      </c>
    </row>
    <row r="572" spans="12:17" x14ac:dyDescent="0.25">
      <c r="L572">
        <f>IF(AND(Colin!$G572=$B$1,Colin!$H572=$C$3),Colin!$I572,)</f>
        <v>0</v>
      </c>
      <c r="M572">
        <f>IF(AND(Colin!$G572=$B$1,Colin!$H572&lt;=$C$3),Colin!$I572,)</f>
        <v>0</v>
      </c>
      <c r="N572">
        <f>IF(AND(Colin!$G572=$B$2,Colin!$H572=$C$3),Colin!$I572,)</f>
        <v>0</v>
      </c>
      <c r="O572">
        <f>IF(AND(Colin!$G572=$B$2,Colin!$H572&lt;=$C$3),Colin!$I572,)</f>
        <v>0</v>
      </c>
      <c r="P572">
        <f>IF(Colin!$G572&lt;$B$2,Colin!$I572,0)</f>
        <v>0</v>
      </c>
      <c r="Q572">
        <f>IF(Colin!$G572&lt;$B$1,Colin!$I572,0)</f>
        <v>0</v>
      </c>
    </row>
    <row r="573" spans="12:17" x14ac:dyDescent="0.25">
      <c r="L573">
        <f>IF(AND(Colin!$G573=$B$1,Colin!$H573=$C$3),Colin!$I573,)</f>
        <v>0</v>
      </c>
      <c r="M573">
        <f>IF(AND(Colin!$G573=$B$1,Colin!$H573&lt;=$C$3),Colin!$I573,)</f>
        <v>0</v>
      </c>
      <c r="N573">
        <f>IF(AND(Colin!$G573=$B$2,Colin!$H573=$C$3),Colin!$I573,)</f>
        <v>0</v>
      </c>
      <c r="O573">
        <f>IF(AND(Colin!$G573=$B$2,Colin!$H573&lt;=$C$3),Colin!$I573,)</f>
        <v>0</v>
      </c>
      <c r="P573">
        <f>IF(Colin!$G573&lt;$B$2,Colin!$I573,0)</f>
        <v>0</v>
      </c>
      <c r="Q573">
        <f>IF(Colin!$G573&lt;$B$1,Colin!$I573,0)</f>
        <v>0</v>
      </c>
    </row>
    <row r="574" spans="12:17" x14ac:dyDescent="0.25">
      <c r="L574">
        <f>IF(AND(Colin!$G574=$B$1,Colin!$H574=$C$3),Colin!$I574,)</f>
        <v>0</v>
      </c>
      <c r="M574">
        <f>IF(AND(Colin!$G574=$B$1,Colin!$H574&lt;=$C$3),Colin!$I574,)</f>
        <v>0</v>
      </c>
      <c r="N574">
        <f>IF(AND(Colin!$G574=$B$2,Colin!$H574=$C$3),Colin!$I574,)</f>
        <v>0</v>
      </c>
      <c r="O574">
        <f>IF(AND(Colin!$G574=$B$2,Colin!$H574&lt;=$C$3),Colin!$I574,)</f>
        <v>0</v>
      </c>
      <c r="P574">
        <f>IF(Colin!$G574&lt;$B$2,Colin!$I574,0)</f>
        <v>0</v>
      </c>
      <c r="Q574">
        <f>IF(Colin!$G574&lt;$B$1,Colin!$I574,0)</f>
        <v>0</v>
      </c>
    </row>
    <row r="575" spans="12:17" x14ac:dyDescent="0.25">
      <c r="L575">
        <f>IF(AND(Colin!$G575=$B$1,Colin!$H575=$C$3),Colin!$I575,)</f>
        <v>0</v>
      </c>
      <c r="M575">
        <f>IF(AND(Colin!$G575=$B$1,Colin!$H575&lt;=$C$3),Colin!$I575,)</f>
        <v>0</v>
      </c>
      <c r="N575">
        <f>IF(AND(Colin!$G575=$B$2,Colin!$H575=$C$3),Colin!$I575,)</f>
        <v>0</v>
      </c>
      <c r="O575">
        <f>IF(AND(Colin!$G575=$B$2,Colin!$H575&lt;=$C$3),Colin!$I575,)</f>
        <v>0</v>
      </c>
      <c r="P575">
        <f>IF(Colin!$G575&lt;$B$2,Colin!$I575,0)</f>
        <v>0</v>
      </c>
      <c r="Q575">
        <f>IF(Colin!$G575&lt;$B$1,Colin!$I575,0)</f>
        <v>0</v>
      </c>
    </row>
    <row r="576" spans="12:17" x14ac:dyDescent="0.25">
      <c r="L576">
        <f>IF(AND(Colin!$G576=$B$1,Colin!$H576=$C$3),Colin!$I576,)</f>
        <v>0</v>
      </c>
      <c r="M576">
        <f>IF(AND(Colin!$G576=$B$1,Colin!$H576&lt;=$C$3),Colin!$I576,)</f>
        <v>0</v>
      </c>
      <c r="N576">
        <f>IF(AND(Colin!$G576=$B$2,Colin!$H576=$C$3),Colin!$I576,)</f>
        <v>0</v>
      </c>
      <c r="O576">
        <f>IF(AND(Colin!$G576=$B$2,Colin!$H576&lt;=$C$3),Colin!$I576,)</f>
        <v>0</v>
      </c>
      <c r="P576">
        <f>IF(Colin!$G576&lt;$B$2,Colin!$I576,0)</f>
        <v>0</v>
      </c>
      <c r="Q576">
        <f>IF(Colin!$G576&lt;$B$1,Colin!$I576,0)</f>
        <v>0</v>
      </c>
    </row>
    <row r="577" spans="12:17" x14ac:dyDescent="0.25">
      <c r="L577">
        <f>IF(AND(Colin!$G577=$B$1,Colin!$H577=$C$3),Colin!$I577,)</f>
        <v>0</v>
      </c>
      <c r="M577">
        <f>IF(AND(Colin!$G577=$B$1,Colin!$H577&lt;=$C$3),Colin!$I577,)</f>
        <v>0</v>
      </c>
      <c r="N577">
        <f>IF(AND(Colin!$G577=$B$2,Colin!$H577=$C$3),Colin!$I577,)</f>
        <v>0</v>
      </c>
      <c r="O577">
        <f>IF(AND(Colin!$G577=$B$2,Colin!$H577&lt;=$C$3),Colin!$I577,)</f>
        <v>0</v>
      </c>
      <c r="P577">
        <f>IF(Colin!$G577&lt;$B$2,Colin!$I577,0)</f>
        <v>0</v>
      </c>
      <c r="Q577">
        <f>IF(Colin!$G577&lt;$B$1,Colin!$I577,0)</f>
        <v>0</v>
      </c>
    </row>
    <row r="578" spans="12:17" x14ac:dyDescent="0.25">
      <c r="L578">
        <f>IF(AND(Colin!$G578=$B$1,Colin!$H578=$C$3),Colin!$I578,)</f>
        <v>0</v>
      </c>
      <c r="M578">
        <f>IF(AND(Colin!$G578=$B$1,Colin!$H578&lt;=$C$3),Colin!$I578,)</f>
        <v>0</v>
      </c>
      <c r="N578">
        <f>IF(AND(Colin!$G578=$B$2,Colin!$H578=$C$3),Colin!$I578,)</f>
        <v>0</v>
      </c>
      <c r="O578">
        <f>IF(AND(Colin!$G578=$B$2,Colin!$H578&lt;=$C$3),Colin!$I578,)</f>
        <v>0</v>
      </c>
      <c r="P578">
        <f>IF(Colin!$G578&lt;$B$2,Colin!$I578,0)</f>
        <v>0</v>
      </c>
      <c r="Q578">
        <f>IF(Colin!$G578&lt;$B$1,Colin!$I578,0)</f>
        <v>0</v>
      </c>
    </row>
    <row r="579" spans="12:17" x14ac:dyDescent="0.25">
      <c r="L579">
        <f>IF(AND(Colin!$G579=$B$1,Colin!$H579=$C$3),Colin!$I579,)</f>
        <v>0</v>
      </c>
      <c r="M579">
        <f>IF(AND(Colin!$G579=$B$1,Colin!$H579&lt;=$C$3),Colin!$I579,)</f>
        <v>0</v>
      </c>
      <c r="N579">
        <f>IF(AND(Colin!$G579=$B$2,Colin!$H579=$C$3),Colin!$I579,)</f>
        <v>0</v>
      </c>
      <c r="O579">
        <f>IF(AND(Colin!$G579=$B$2,Colin!$H579&lt;=$C$3),Colin!$I579,)</f>
        <v>0</v>
      </c>
      <c r="P579">
        <f>IF(Colin!$G579&lt;$B$2,Colin!$I579,0)</f>
        <v>0</v>
      </c>
      <c r="Q579">
        <f>IF(Colin!$G579&lt;$B$1,Colin!$I579,0)</f>
        <v>0</v>
      </c>
    </row>
    <row r="580" spans="12:17" x14ac:dyDescent="0.25">
      <c r="L580">
        <f>IF(AND(Colin!$G580=$B$1,Colin!$H580=$C$3),Colin!$I580,)</f>
        <v>0</v>
      </c>
      <c r="M580">
        <f>IF(AND(Colin!$G580=$B$1,Colin!$H580&lt;=$C$3),Colin!$I580,)</f>
        <v>0</v>
      </c>
      <c r="N580">
        <f>IF(AND(Colin!$G580=$B$2,Colin!$H580=$C$3),Colin!$I580,)</f>
        <v>0</v>
      </c>
      <c r="O580">
        <f>IF(AND(Colin!$G580=$B$2,Colin!$H580&lt;=$C$3),Colin!$I580,)</f>
        <v>0</v>
      </c>
      <c r="P580">
        <f>IF(Colin!$G580&lt;$B$2,Colin!$I580,0)</f>
        <v>0</v>
      </c>
      <c r="Q580">
        <f>IF(Colin!$G580&lt;$B$1,Colin!$I580,0)</f>
        <v>0</v>
      </c>
    </row>
    <row r="581" spans="12:17" x14ac:dyDescent="0.25">
      <c r="L581">
        <f>IF(AND(Colin!$G581=$B$1,Colin!$H581=$C$3),Colin!$I581,)</f>
        <v>0</v>
      </c>
      <c r="M581">
        <f>IF(AND(Colin!$G581=$B$1,Colin!$H581&lt;=$C$3),Colin!$I581,)</f>
        <v>0</v>
      </c>
      <c r="N581">
        <f>IF(AND(Colin!$G581=$B$2,Colin!$H581=$C$3),Colin!$I581,)</f>
        <v>0</v>
      </c>
      <c r="O581">
        <f>IF(AND(Colin!$G581=$B$2,Colin!$H581&lt;=$C$3),Colin!$I581,)</f>
        <v>0</v>
      </c>
      <c r="P581">
        <f>IF(Colin!$G581&lt;$B$2,Colin!$I581,0)</f>
        <v>0</v>
      </c>
      <c r="Q581">
        <f>IF(Colin!$G581&lt;$B$1,Colin!$I581,0)</f>
        <v>0</v>
      </c>
    </row>
    <row r="582" spans="12:17" x14ac:dyDescent="0.25">
      <c r="L582">
        <f>IF(AND(Colin!$G582=$B$1,Colin!$H582=$C$3),Colin!$I582,)</f>
        <v>0</v>
      </c>
      <c r="M582">
        <f>IF(AND(Colin!$G582=$B$1,Colin!$H582&lt;=$C$3),Colin!$I582,)</f>
        <v>0</v>
      </c>
      <c r="N582">
        <f>IF(AND(Colin!$G582=$B$2,Colin!$H582=$C$3),Colin!$I582,)</f>
        <v>0</v>
      </c>
      <c r="O582">
        <f>IF(AND(Colin!$G582=$B$2,Colin!$H582&lt;=$C$3),Colin!$I582,)</f>
        <v>0</v>
      </c>
      <c r="P582">
        <f>IF(Colin!$G582&lt;$B$2,Colin!$I582,0)</f>
        <v>0</v>
      </c>
      <c r="Q582">
        <f>IF(Colin!$G582&lt;$B$1,Colin!$I582,0)</f>
        <v>0</v>
      </c>
    </row>
    <row r="583" spans="12:17" x14ac:dyDescent="0.25">
      <c r="L583">
        <f>IF(AND(Colin!$G583=$B$1,Colin!$H583=$C$3),Colin!$I583,)</f>
        <v>0</v>
      </c>
      <c r="M583">
        <f>IF(AND(Colin!$G583=$B$1,Colin!$H583&lt;=$C$3),Colin!$I583,)</f>
        <v>0</v>
      </c>
      <c r="N583">
        <f>IF(AND(Colin!$G583=$B$2,Colin!$H583=$C$3),Colin!$I583,)</f>
        <v>0</v>
      </c>
      <c r="O583">
        <f>IF(AND(Colin!$G583=$B$2,Colin!$H583&lt;=$C$3),Colin!$I583,)</f>
        <v>0</v>
      </c>
      <c r="P583">
        <f>IF(Colin!$G583&lt;$B$2,Colin!$I583,0)</f>
        <v>0</v>
      </c>
      <c r="Q583">
        <f>IF(Colin!$G583&lt;$B$1,Colin!$I583,0)</f>
        <v>0</v>
      </c>
    </row>
    <row r="584" spans="12:17" x14ac:dyDescent="0.25">
      <c r="L584">
        <f>IF(AND(Colin!$G584=$B$1,Colin!$H584=$C$3),Colin!$I584,)</f>
        <v>0</v>
      </c>
      <c r="M584">
        <f>IF(AND(Colin!$G584=$B$1,Colin!$H584&lt;=$C$3),Colin!$I584,)</f>
        <v>0</v>
      </c>
      <c r="N584">
        <f>IF(AND(Colin!$G584=$B$2,Colin!$H584=$C$3),Colin!$I584,)</f>
        <v>0</v>
      </c>
      <c r="O584">
        <f>IF(AND(Colin!$G584=$B$2,Colin!$H584&lt;=$C$3),Colin!$I584,)</f>
        <v>0</v>
      </c>
      <c r="P584">
        <f>IF(Colin!$G584&lt;$B$2,Colin!$I584,0)</f>
        <v>0</v>
      </c>
      <c r="Q584">
        <f>IF(Colin!$G584&lt;$B$1,Colin!$I584,0)</f>
        <v>0</v>
      </c>
    </row>
    <row r="585" spans="12:17" x14ac:dyDescent="0.25">
      <c r="L585">
        <f>IF(AND(Colin!$G585=$B$1,Colin!$H585=$C$3),Colin!$I585,)</f>
        <v>0</v>
      </c>
      <c r="M585">
        <f>IF(AND(Colin!$G585=$B$1,Colin!$H585&lt;=$C$3),Colin!$I585,)</f>
        <v>0</v>
      </c>
      <c r="N585">
        <f>IF(AND(Colin!$G585=$B$2,Colin!$H585=$C$3),Colin!$I585,)</f>
        <v>0</v>
      </c>
      <c r="O585">
        <f>IF(AND(Colin!$G585=$B$2,Colin!$H585&lt;=$C$3),Colin!$I585,)</f>
        <v>0</v>
      </c>
      <c r="P585">
        <f>IF(Colin!$G585&lt;$B$2,Colin!$I585,0)</f>
        <v>0</v>
      </c>
      <c r="Q585">
        <f>IF(Colin!$G585&lt;$B$1,Colin!$I585,0)</f>
        <v>0</v>
      </c>
    </row>
    <row r="586" spans="12:17" x14ac:dyDescent="0.25">
      <c r="L586">
        <f>IF(AND(Colin!$G586=$B$1,Colin!$H586=$C$3),Colin!$I586,)</f>
        <v>0</v>
      </c>
      <c r="M586">
        <f>IF(AND(Colin!$G586=$B$1,Colin!$H586&lt;=$C$3),Colin!$I586,)</f>
        <v>0</v>
      </c>
      <c r="N586">
        <f>IF(AND(Colin!$G586=$B$2,Colin!$H586=$C$3),Colin!$I586,)</f>
        <v>0</v>
      </c>
      <c r="O586">
        <f>IF(AND(Colin!$G586=$B$2,Colin!$H586&lt;=$C$3),Colin!$I586,)</f>
        <v>0</v>
      </c>
      <c r="P586">
        <f>IF(Colin!$G586&lt;$B$2,Colin!$I586,0)</f>
        <v>0</v>
      </c>
      <c r="Q586">
        <f>IF(Colin!$G586&lt;$B$1,Colin!$I586,0)</f>
        <v>0</v>
      </c>
    </row>
    <row r="587" spans="12:17" x14ac:dyDescent="0.25">
      <c r="L587">
        <f>IF(AND(Colin!$G587=$B$1,Colin!$H587=$C$3),Colin!$I587,)</f>
        <v>0</v>
      </c>
      <c r="M587">
        <f>IF(AND(Colin!$G587=$B$1,Colin!$H587&lt;=$C$3),Colin!$I587,)</f>
        <v>0</v>
      </c>
      <c r="N587">
        <f>IF(AND(Colin!$G587=$B$2,Colin!$H587=$C$3),Colin!$I587,)</f>
        <v>0</v>
      </c>
      <c r="O587">
        <f>IF(AND(Colin!$G587=$B$2,Colin!$H587&lt;=$C$3),Colin!$I587,)</f>
        <v>0</v>
      </c>
      <c r="P587">
        <f>IF(Colin!$G587&lt;$B$2,Colin!$I587,0)</f>
        <v>0</v>
      </c>
      <c r="Q587">
        <f>IF(Colin!$G587&lt;$B$1,Colin!$I587,0)</f>
        <v>0</v>
      </c>
    </row>
    <row r="588" spans="12:17" x14ac:dyDescent="0.25">
      <c r="L588">
        <f>IF(AND(Colin!$G588=$B$1,Colin!$H588=$C$3),Colin!$I588,)</f>
        <v>0</v>
      </c>
      <c r="M588">
        <f>IF(AND(Colin!$G588=$B$1,Colin!$H588&lt;=$C$3),Colin!$I588,)</f>
        <v>0</v>
      </c>
      <c r="N588">
        <f>IF(AND(Colin!$G588=$B$2,Colin!$H588=$C$3),Colin!$I588,)</f>
        <v>0</v>
      </c>
      <c r="O588">
        <f>IF(AND(Colin!$G588=$B$2,Colin!$H588&lt;=$C$3),Colin!$I588,)</f>
        <v>0</v>
      </c>
      <c r="P588">
        <f>IF(Colin!$G588&lt;$B$2,Colin!$I588,0)</f>
        <v>0</v>
      </c>
      <c r="Q588">
        <f>IF(Colin!$G588&lt;$B$1,Colin!$I588,0)</f>
        <v>0</v>
      </c>
    </row>
    <row r="589" spans="12:17" x14ac:dyDescent="0.25">
      <c r="L589">
        <f>IF(AND(Colin!$G589=$B$1,Colin!$H589=$C$3),Colin!$I589,)</f>
        <v>0</v>
      </c>
      <c r="M589">
        <f>IF(AND(Colin!$G589=$B$1,Colin!$H589&lt;=$C$3),Colin!$I589,)</f>
        <v>0</v>
      </c>
      <c r="N589">
        <f>IF(AND(Colin!$G589=$B$2,Colin!$H589=$C$3),Colin!$I589,)</f>
        <v>0</v>
      </c>
      <c r="O589">
        <f>IF(AND(Colin!$G589=$B$2,Colin!$H589&lt;=$C$3),Colin!$I589,)</f>
        <v>0</v>
      </c>
      <c r="P589">
        <f>IF(Colin!$G589&lt;$B$2,Colin!$I589,0)</f>
        <v>0</v>
      </c>
      <c r="Q589">
        <f>IF(Colin!$G589&lt;$B$1,Colin!$I589,0)</f>
        <v>0</v>
      </c>
    </row>
    <row r="590" spans="12:17" x14ac:dyDescent="0.25">
      <c r="L590">
        <f>IF(AND(Colin!$G590=$B$1,Colin!$H590=$C$3),Colin!$I590,)</f>
        <v>0</v>
      </c>
      <c r="M590">
        <f>IF(AND(Colin!$G590=$B$1,Colin!$H590&lt;=$C$3),Colin!$I590,)</f>
        <v>0</v>
      </c>
      <c r="N590">
        <f>IF(AND(Colin!$G590=$B$2,Colin!$H590=$C$3),Colin!$I590,)</f>
        <v>0</v>
      </c>
      <c r="O590">
        <f>IF(AND(Colin!$G590=$B$2,Colin!$H590&lt;=$C$3),Colin!$I590,)</f>
        <v>0</v>
      </c>
      <c r="P590">
        <f>IF(Colin!$G590&lt;$B$2,Colin!$I590,0)</f>
        <v>0</v>
      </c>
      <c r="Q590">
        <f>IF(Colin!$G590&lt;$B$1,Colin!$I590,0)</f>
        <v>0</v>
      </c>
    </row>
    <row r="591" spans="12:17" x14ac:dyDescent="0.25">
      <c r="L591">
        <f>IF(AND(Colin!$G591=$B$1,Colin!$H591=$C$3),Colin!$I591,)</f>
        <v>0</v>
      </c>
      <c r="M591">
        <f>IF(AND(Colin!$G591=$B$1,Colin!$H591&lt;=$C$3),Colin!$I591,)</f>
        <v>0</v>
      </c>
      <c r="N591">
        <f>IF(AND(Colin!$G591=$B$2,Colin!$H591=$C$3),Colin!$I591,)</f>
        <v>0</v>
      </c>
      <c r="O591">
        <f>IF(AND(Colin!$G591=$B$2,Colin!$H591&lt;=$C$3),Colin!$I591,)</f>
        <v>0</v>
      </c>
      <c r="P591">
        <f>IF(Colin!$G591&lt;$B$2,Colin!$I591,0)</f>
        <v>0</v>
      </c>
      <c r="Q591">
        <f>IF(Colin!$G591&lt;$B$1,Colin!$I591,0)</f>
        <v>0</v>
      </c>
    </row>
    <row r="592" spans="12:17" x14ac:dyDescent="0.25">
      <c r="L592">
        <f>IF(AND(Colin!$G592=$B$1,Colin!$H592=$C$3),Colin!$I592,)</f>
        <v>0</v>
      </c>
      <c r="M592">
        <f>IF(AND(Colin!$G592=$B$1,Colin!$H592&lt;=$C$3),Colin!$I592,)</f>
        <v>0</v>
      </c>
      <c r="N592">
        <f>IF(AND(Colin!$G592=$B$2,Colin!$H592=$C$3),Colin!$I592,)</f>
        <v>0</v>
      </c>
      <c r="O592">
        <f>IF(AND(Colin!$G592=$B$2,Colin!$H592&lt;=$C$3),Colin!$I592,)</f>
        <v>0</v>
      </c>
      <c r="P592">
        <f>IF(Colin!$G592&lt;$B$2,Colin!$I592,0)</f>
        <v>0</v>
      </c>
      <c r="Q592">
        <f>IF(Colin!$G592&lt;$B$1,Colin!$I592,0)</f>
        <v>0</v>
      </c>
    </row>
    <row r="593" spans="12:17" x14ac:dyDescent="0.25">
      <c r="L593">
        <f>IF(AND(Colin!$G593=$B$1,Colin!$H593=$C$3),Colin!$I593,)</f>
        <v>0</v>
      </c>
      <c r="M593">
        <f>IF(AND(Colin!$G593=$B$1,Colin!$H593&lt;=$C$3),Colin!$I593,)</f>
        <v>0</v>
      </c>
      <c r="N593">
        <f>IF(AND(Colin!$G593=$B$2,Colin!$H593=$C$3),Colin!$I593,)</f>
        <v>0</v>
      </c>
      <c r="O593">
        <f>IF(AND(Colin!$G593=$B$2,Colin!$H593&lt;=$C$3),Colin!$I593,)</f>
        <v>0</v>
      </c>
      <c r="P593">
        <f>IF(Colin!$G593&lt;$B$2,Colin!$I593,0)</f>
        <v>0</v>
      </c>
      <c r="Q593">
        <f>IF(Colin!$G593&lt;$B$1,Colin!$I593,0)</f>
        <v>0</v>
      </c>
    </row>
    <row r="594" spans="12:17" x14ac:dyDescent="0.25">
      <c r="L594">
        <f>IF(AND(Colin!$G594=$B$1,Colin!$H594=$C$3),Colin!$I594,)</f>
        <v>0</v>
      </c>
      <c r="M594">
        <f>IF(AND(Colin!$G594=$B$1,Colin!$H594&lt;=$C$3),Colin!$I594,)</f>
        <v>0</v>
      </c>
      <c r="N594">
        <f>IF(AND(Colin!$G594=$B$2,Colin!$H594=$C$3),Colin!$I594,)</f>
        <v>0</v>
      </c>
      <c r="O594">
        <f>IF(AND(Colin!$G594=$B$2,Colin!$H594&lt;=$C$3),Colin!$I594,)</f>
        <v>0</v>
      </c>
      <c r="P594">
        <f>IF(Colin!$G594&lt;$B$2,Colin!$I594,0)</f>
        <v>0</v>
      </c>
      <c r="Q594">
        <f>IF(Colin!$G594&lt;$B$1,Colin!$I594,0)</f>
        <v>0</v>
      </c>
    </row>
    <row r="595" spans="12:17" x14ac:dyDescent="0.25">
      <c r="L595">
        <f>IF(AND(Colin!$G595=$B$1,Colin!$H595=$C$3),Colin!$I595,)</f>
        <v>0</v>
      </c>
      <c r="M595">
        <f>IF(AND(Colin!$G595=$B$1,Colin!$H595&lt;=$C$3),Colin!$I595,)</f>
        <v>0</v>
      </c>
      <c r="N595">
        <f>IF(AND(Colin!$G595=$B$2,Colin!$H595=$C$3),Colin!$I595,)</f>
        <v>0</v>
      </c>
      <c r="O595">
        <f>IF(AND(Colin!$G595=$B$2,Colin!$H595&lt;=$C$3),Colin!$I595,)</f>
        <v>0</v>
      </c>
      <c r="P595">
        <f>IF(Colin!$G595&lt;$B$2,Colin!$I595,0)</f>
        <v>0</v>
      </c>
      <c r="Q595">
        <f>IF(Colin!$G595&lt;$B$1,Colin!$I595,0)</f>
        <v>0</v>
      </c>
    </row>
    <row r="596" spans="12:17" x14ac:dyDescent="0.25">
      <c r="L596">
        <f>IF(AND(Colin!$G596=$B$1,Colin!$H596=$C$3),Colin!$I596,)</f>
        <v>0</v>
      </c>
      <c r="M596">
        <f>IF(AND(Colin!$G596=$B$1,Colin!$H596&lt;=$C$3),Colin!$I596,)</f>
        <v>0</v>
      </c>
      <c r="N596">
        <f>IF(AND(Colin!$G596=$B$2,Colin!$H596=$C$3),Colin!$I596,)</f>
        <v>0</v>
      </c>
      <c r="O596">
        <f>IF(AND(Colin!$G596=$B$2,Colin!$H596&lt;=$C$3),Colin!$I596,)</f>
        <v>0</v>
      </c>
      <c r="P596">
        <f>IF(Colin!$G596&lt;$B$2,Colin!$I596,0)</f>
        <v>0</v>
      </c>
      <c r="Q596">
        <f>IF(Colin!$G596&lt;$B$1,Colin!$I596,0)</f>
        <v>0</v>
      </c>
    </row>
    <row r="597" spans="12:17" x14ac:dyDescent="0.25">
      <c r="L597">
        <f>IF(AND(Colin!$G597=$B$1,Colin!$H597=$C$3),Colin!$I597,)</f>
        <v>0</v>
      </c>
      <c r="M597">
        <f>IF(AND(Colin!$G597=$B$1,Colin!$H597&lt;=$C$3),Colin!$I597,)</f>
        <v>0</v>
      </c>
      <c r="N597">
        <f>IF(AND(Colin!$G597=$B$2,Colin!$H597=$C$3),Colin!$I597,)</f>
        <v>0</v>
      </c>
      <c r="O597">
        <f>IF(AND(Colin!$G597=$B$2,Colin!$H597&lt;=$C$3),Colin!$I597,)</f>
        <v>0</v>
      </c>
      <c r="P597">
        <f>IF(Colin!$G597&lt;$B$2,Colin!$I597,0)</f>
        <v>0</v>
      </c>
      <c r="Q597">
        <f>IF(Colin!$G597&lt;$B$1,Colin!$I597,0)</f>
        <v>0</v>
      </c>
    </row>
    <row r="598" spans="12:17" x14ac:dyDescent="0.25">
      <c r="L598">
        <f>IF(AND(Colin!$G598=$B$1,Colin!$H598=$C$3),Colin!$I598,)</f>
        <v>0</v>
      </c>
      <c r="M598">
        <f>IF(AND(Colin!$G598=$B$1,Colin!$H598&lt;=$C$3),Colin!$I598,)</f>
        <v>0</v>
      </c>
      <c r="N598">
        <f>IF(AND(Colin!$G598=$B$2,Colin!$H598=$C$3),Colin!$I598,)</f>
        <v>0</v>
      </c>
      <c r="O598">
        <f>IF(AND(Colin!$G598=$B$2,Colin!$H598&lt;=$C$3),Colin!$I598,)</f>
        <v>0</v>
      </c>
      <c r="P598">
        <f>IF(Colin!$G598&lt;$B$2,Colin!$I598,0)</f>
        <v>0</v>
      </c>
      <c r="Q598">
        <f>IF(Colin!$G598&lt;$B$1,Colin!$I598,0)</f>
        <v>0</v>
      </c>
    </row>
    <row r="599" spans="12:17" x14ac:dyDescent="0.25">
      <c r="L599">
        <f>IF(AND(Colin!$G599=$B$1,Colin!$H599=$C$3),Colin!$I599,)</f>
        <v>0</v>
      </c>
      <c r="M599">
        <f>IF(AND(Colin!$G599=$B$1,Colin!$H599&lt;=$C$3),Colin!$I599,)</f>
        <v>0</v>
      </c>
      <c r="N599">
        <f>IF(AND(Colin!$G599=$B$2,Colin!$H599=$C$3),Colin!$I599,)</f>
        <v>0</v>
      </c>
      <c r="O599">
        <f>IF(AND(Colin!$G599=$B$2,Colin!$H599&lt;=$C$3),Colin!$I599,)</f>
        <v>0</v>
      </c>
      <c r="P599">
        <f>IF(Colin!$G599&lt;$B$2,Colin!$I599,0)</f>
        <v>0</v>
      </c>
      <c r="Q599">
        <f>IF(Colin!$G599&lt;$B$1,Colin!$I599,0)</f>
        <v>0</v>
      </c>
    </row>
    <row r="600" spans="12:17" x14ac:dyDescent="0.25">
      <c r="L600">
        <f>IF(AND(Colin!$G600=$B$1,Colin!$H600=$C$3),Colin!$I600,)</f>
        <v>0</v>
      </c>
      <c r="M600">
        <f>IF(AND(Colin!$G600=$B$1,Colin!$H600&lt;=$C$3),Colin!$I600,)</f>
        <v>0</v>
      </c>
      <c r="N600">
        <f>IF(AND(Colin!$G600=$B$2,Colin!$H600=$C$3),Colin!$I600,)</f>
        <v>0</v>
      </c>
      <c r="O600">
        <f>IF(AND(Colin!$G600=$B$2,Colin!$H600&lt;=$C$3),Colin!$I600,)</f>
        <v>0</v>
      </c>
      <c r="P600">
        <f>IF(Colin!$G600&lt;$B$2,Colin!$I600,0)</f>
        <v>0</v>
      </c>
      <c r="Q600">
        <f>IF(Colin!$G600&lt;$B$1,Colin!$I600,0)</f>
        <v>0</v>
      </c>
    </row>
    <row r="601" spans="12:17" x14ac:dyDescent="0.25">
      <c r="L601">
        <f>IF(AND(Colin!$G601=$B$1,Colin!$H601=$C$3),Colin!$I601,)</f>
        <v>0</v>
      </c>
      <c r="M601">
        <f>IF(AND(Colin!$G601=$B$1,Colin!$H601&lt;=$C$3),Colin!$I601,)</f>
        <v>0</v>
      </c>
      <c r="N601">
        <f>IF(AND(Colin!$G601=$B$2,Colin!$H601=$C$3),Colin!$I601,)</f>
        <v>0</v>
      </c>
      <c r="O601">
        <f>IF(AND(Colin!$G601=$B$2,Colin!$H601&lt;=$C$3),Colin!$I601,)</f>
        <v>0</v>
      </c>
      <c r="P601">
        <f>IF(Colin!$G601&lt;$B$2,Colin!$I601,0)</f>
        <v>0</v>
      </c>
      <c r="Q601">
        <f>IF(Colin!$G601&lt;$B$1,Colin!$I601,0)</f>
        <v>0</v>
      </c>
    </row>
    <row r="602" spans="12:17" x14ac:dyDescent="0.25">
      <c r="L602">
        <f>IF(AND(Colin!$G602=$B$1,Colin!$H602=$C$3),Colin!$I602,)</f>
        <v>0</v>
      </c>
      <c r="M602">
        <f>IF(AND(Colin!$G602=$B$1,Colin!$H602&lt;=$C$3),Colin!$I602,)</f>
        <v>0</v>
      </c>
      <c r="N602">
        <f>IF(AND(Colin!$G602=$B$2,Colin!$H602=$C$3),Colin!$I602,)</f>
        <v>0</v>
      </c>
      <c r="O602">
        <f>IF(AND(Colin!$G602=$B$2,Colin!$H602&lt;=$C$3),Colin!$I602,)</f>
        <v>0</v>
      </c>
      <c r="P602">
        <f>IF(Colin!$G602&lt;$B$2,Colin!$I602,0)</f>
        <v>0</v>
      </c>
      <c r="Q602">
        <f>IF(Colin!$G602&lt;$B$1,Colin!$I602,0)</f>
        <v>0</v>
      </c>
    </row>
    <row r="603" spans="12:17" x14ac:dyDescent="0.25">
      <c r="L603">
        <f>IF(AND(Colin!$G603=$B$1,Colin!$H603=$C$3),Colin!$I603,)</f>
        <v>0</v>
      </c>
      <c r="M603">
        <f>IF(AND(Colin!$G603=$B$1,Colin!$H603&lt;=$C$3),Colin!$I603,)</f>
        <v>0</v>
      </c>
      <c r="N603">
        <f>IF(AND(Colin!$G603=$B$2,Colin!$H603=$C$3),Colin!$I603,)</f>
        <v>0</v>
      </c>
      <c r="O603">
        <f>IF(AND(Colin!$G603=$B$2,Colin!$H603&lt;=$C$3),Colin!$I603,)</f>
        <v>0</v>
      </c>
      <c r="P603">
        <f>IF(Colin!$G603&lt;$B$2,Colin!$I603,0)</f>
        <v>0</v>
      </c>
      <c r="Q603">
        <f>IF(Colin!$G603&lt;$B$1,Colin!$I603,0)</f>
        <v>0</v>
      </c>
    </row>
    <row r="604" spans="12:17" x14ac:dyDescent="0.25">
      <c r="L604">
        <f>IF(AND(Colin!$G604=$B$1,Colin!$H604=$C$3),Colin!$I604,)</f>
        <v>0</v>
      </c>
      <c r="M604">
        <f>IF(AND(Colin!$G604=$B$1,Colin!$H604&lt;=$C$3),Colin!$I604,)</f>
        <v>0</v>
      </c>
      <c r="N604">
        <f>IF(AND(Colin!$G604=$B$2,Colin!$H604=$C$3),Colin!$I604,)</f>
        <v>0</v>
      </c>
      <c r="O604">
        <f>IF(AND(Colin!$G604=$B$2,Colin!$H604&lt;=$C$3),Colin!$I604,)</f>
        <v>0</v>
      </c>
      <c r="P604">
        <f>IF(Colin!$G604&lt;$B$2,Colin!$I604,0)</f>
        <v>0</v>
      </c>
      <c r="Q604">
        <f>IF(Colin!$G604&lt;$B$1,Colin!$I604,0)</f>
        <v>0</v>
      </c>
    </row>
    <row r="605" spans="12:17" x14ac:dyDescent="0.25">
      <c r="L605">
        <f>IF(AND(Colin!$G605=$B$1,Colin!$H605=$C$3),Colin!$I605,)</f>
        <v>0</v>
      </c>
      <c r="M605">
        <f>IF(AND(Colin!$G605=$B$1,Colin!$H605&lt;=$C$3),Colin!$I605,)</f>
        <v>0</v>
      </c>
      <c r="N605">
        <f>IF(AND(Colin!$G605=$B$2,Colin!$H605=$C$3),Colin!$I605,)</f>
        <v>0</v>
      </c>
      <c r="O605">
        <f>IF(AND(Colin!$G605=$B$2,Colin!$H605&lt;=$C$3),Colin!$I605,)</f>
        <v>0</v>
      </c>
      <c r="P605">
        <f>IF(Colin!$G605&lt;$B$2,Colin!$I605,0)</f>
        <v>0</v>
      </c>
      <c r="Q605">
        <f>IF(Colin!$G605&lt;$B$1,Colin!$I605,0)</f>
        <v>0</v>
      </c>
    </row>
    <row r="606" spans="12:17" x14ac:dyDescent="0.25">
      <c r="L606">
        <f>IF(AND(Colin!$G606=$B$1,Colin!$H606=$C$3),Colin!$I606,)</f>
        <v>0</v>
      </c>
      <c r="M606">
        <f>IF(AND(Colin!$G606=$B$1,Colin!$H606&lt;=$C$3),Colin!$I606,)</f>
        <v>0</v>
      </c>
      <c r="N606">
        <f>IF(AND(Colin!$G606=$B$2,Colin!$H606=$C$3),Colin!$I606,)</f>
        <v>0</v>
      </c>
      <c r="O606">
        <f>IF(AND(Colin!$G606=$B$2,Colin!$H606&lt;=$C$3),Colin!$I606,)</f>
        <v>0</v>
      </c>
      <c r="P606">
        <f>IF(Colin!$G606&lt;$B$2,Colin!$I606,0)</f>
        <v>0</v>
      </c>
      <c r="Q606">
        <f>IF(Colin!$G606&lt;$B$1,Colin!$I606,0)</f>
        <v>0</v>
      </c>
    </row>
    <row r="607" spans="12:17" x14ac:dyDescent="0.25">
      <c r="L607">
        <f>IF(AND(Colin!$G607=$B$1,Colin!$H607=$C$3),Colin!$I607,)</f>
        <v>0</v>
      </c>
      <c r="M607">
        <f>IF(AND(Colin!$G607=$B$1,Colin!$H607&lt;=$C$3),Colin!$I607,)</f>
        <v>0</v>
      </c>
      <c r="N607">
        <f>IF(AND(Colin!$G607=$B$2,Colin!$H607=$C$3),Colin!$I607,)</f>
        <v>0</v>
      </c>
      <c r="O607">
        <f>IF(AND(Colin!$G607=$B$2,Colin!$H607&lt;=$C$3),Colin!$I607,)</f>
        <v>0</v>
      </c>
      <c r="P607">
        <f>IF(Colin!$G607&lt;$B$2,Colin!$I607,0)</f>
        <v>0</v>
      </c>
      <c r="Q607">
        <f>IF(Colin!$G607&lt;$B$1,Colin!$I607,0)</f>
        <v>0</v>
      </c>
    </row>
    <row r="608" spans="12:17" x14ac:dyDescent="0.25">
      <c r="L608">
        <f>IF(AND(Colin!$G608=$B$1,Colin!$H608=$C$3),Colin!$I608,)</f>
        <v>0</v>
      </c>
      <c r="M608">
        <f>IF(AND(Colin!$G608=$B$1,Colin!$H608&lt;=$C$3),Colin!$I608,)</f>
        <v>0</v>
      </c>
      <c r="N608">
        <f>IF(AND(Colin!$G608=$B$2,Colin!$H608=$C$3),Colin!$I608,)</f>
        <v>0</v>
      </c>
      <c r="O608">
        <f>IF(AND(Colin!$G608=$B$2,Colin!$H608&lt;=$C$3),Colin!$I608,)</f>
        <v>0</v>
      </c>
      <c r="P608">
        <f>IF(Colin!$G608&lt;$B$2,Colin!$I608,0)</f>
        <v>0</v>
      </c>
      <c r="Q608">
        <f>IF(Colin!$G608&lt;$B$1,Colin!$I608,0)</f>
        <v>0</v>
      </c>
    </row>
    <row r="609" spans="12:17" x14ac:dyDescent="0.25">
      <c r="L609">
        <f>IF(AND(Colin!$G609=$B$1,Colin!$H609=$C$3),Colin!$I609,)</f>
        <v>0</v>
      </c>
      <c r="M609">
        <f>IF(AND(Colin!$G609=$B$1,Colin!$H609&lt;=$C$3),Colin!$I609,)</f>
        <v>0</v>
      </c>
      <c r="N609">
        <f>IF(AND(Colin!$G609=$B$2,Colin!$H609=$C$3),Colin!$I609,)</f>
        <v>0</v>
      </c>
      <c r="O609">
        <f>IF(AND(Colin!$G609=$B$2,Colin!$H609&lt;=$C$3),Colin!$I609,)</f>
        <v>0</v>
      </c>
      <c r="P609">
        <f>IF(Colin!$G609&lt;$B$2,Colin!$I609,0)</f>
        <v>0</v>
      </c>
      <c r="Q609">
        <f>IF(Colin!$G609&lt;$B$1,Colin!$I609,0)</f>
        <v>0</v>
      </c>
    </row>
    <row r="610" spans="12:17" x14ac:dyDescent="0.25">
      <c r="L610">
        <f>IF(AND(Colin!$G610=$B$1,Colin!$H610=$C$3),Colin!$I610,)</f>
        <v>0</v>
      </c>
      <c r="M610">
        <f>IF(AND(Colin!$G610=$B$1,Colin!$H610&lt;=$C$3),Colin!$I610,)</f>
        <v>0</v>
      </c>
      <c r="N610">
        <f>IF(AND(Colin!$G610=$B$2,Colin!$H610=$C$3),Colin!$I610,)</f>
        <v>0</v>
      </c>
      <c r="O610">
        <f>IF(AND(Colin!$G610=$B$2,Colin!$H610&lt;=$C$3),Colin!$I610,)</f>
        <v>0</v>
      </c>
      <c r="P610">
        <f>IF(Colin!$G610&lt;$B$2,Colin!$I610,0)</f>
        <v>0</v>
      </c>
      <c r="Q610">
        <f>IF(Colin!$G610&lt;$B$1,Colin!$I610,0)</f>
        <v>0</v>
      </c>
    </row>
    <row r="611" spans="12:17" x14ac:dyDescent="0.25">
      <c r="L611">
        <f>IF(AND(Colin!$G611=$B$1,Colin!$H611=$C$3),Colin!$I611,)</f>
        <v>0</v>
      </c>
      <c r="M611">
        <f>IF(AND(Colin!$G611=$B$1,Colin!$H611&lt;=$C$3),Colin!$I611,)</f>
        <v>0</v>
      </c>
      <c r="N611">
        <f>IF(AND(Colin!$G611=$B$2,Colin!$H611=$C$3),Colin!$I611,)</f>
        <v>0</v>
      </c>
      <c r="O611">
        <f>IF(AND(Colin!$G611=$B$2,Colin!$H611&lt;=$C$3),Colin!$I611,)</f>
        <v>0</v>
      </c>
      <c r="P611">
        <f>IF(Colin!$G611&lt;$B$2,Colin!$I611,0)</f>
        <v>0</v>
      </c>
      <c r="Q611">
        <f>IF(Colin!$G611&lt;$B$1,Colin!$I611,0)</f>
        <v>0</v>
      </c>
    </row>
    <row r="612" spans="12:17" x14ac:dyDescent="0.25">
      <c r="L612">
        <f>IF(AND(Colin!$G612=$B$1,Colin!$H612=$C$3),Colin!$I612,)</f>
        <v>0</v>
      </c>
      <c r="M612">
        <f>IF(AND(Colin!$G612=$B$1,Colin!$H612&lt;=$C$3),Colin!$I612,)</f>
        <v>0</v>
      </c>
      <c r="N612">
        <f>IF(AND(Colin!$G612=$B$2,Colin!$H612=$C$3),Colin!$I612,)</f>
        <v>0</v>
      </c>
      <c r="O612">
        <f>IF(AND(Colin!$G612=$B$2,Colin!$H612&lt;=$C$3),Colin!$I612,)</f>
        <v>0</v>
      </c>
      <c r="P612">
        <f>IF(Colin!$G612&lt;$B$2,Colin!$I612,0)</f>
        <v>0</v>
      </c>
      <c r="Q612">
        <f>IF(Colin!$G612&lt;$B$1,Colin!$I612,0)</f>
        <v>0</v>
      </c>
    </row>
    <row r="613" spans="12:17" x14ac:dyDescent="0.25">
      <c r="L613">
        <f>IF(AND(Colin!$G613=$B$1,Colin!$H613=$C$3),Colin!$I613,)</f>
        <v>0</v>
      </c>
      <c r="M613">
        <f>IF(AND(Colin!$G613=$B$1,Colin!$H613&lt;=$C$3),Colin!$I613,)</f>
        <v>0</v>
      </c>
      <c r="N613">
        <f>IF(AND(Colin!$G613=$B$2,Colin!$H613=$C$3),Colin!$I613,)</f>
        <v>0</v>
      </c>
      <c r="O613">
        <f>IF(AND(Colin!$G613=$B$2,Colin!$H613&lt;=$C$3),Colin!$I613,)</f>
        <v>0</v>
      </c>
      <c r="P613">
        <f>IF(Colin!$G613&lt;$B$2,Colin!$I613,0)</f>
        <v>0</v>
      </c>
      <c r="Q613">
        <f>IF(Colin!$G613&lt;$B$1,Colin!$I613,0)</f>
        <v>0</v>
      </c>
    </row>
    <row r="614" spans="12:17" x14ac:dyDescent="0.25">
      <c r="L614">
        <f>IF(AND(Colin!$G614=$B$1,Colin!$H614=$C$3),Colin!$I614,)</f>
        <v>0</v>
      </c>
      <c r="M614">
        <f>IF(AND(Colin!$G614=$B$1,Colin!$H614&lt;=$C$3),Colin!$I614,)</f>
        <v>0</v>
      </c>
      <c r="N614">
        <f>IF(AND(Colin!$G614=$B$2,Colin!$H614=$C$3),Colin!$I614,)</f>
        <v>0</v>
      </c>
      <c r="O614">
        <f>IF(AND(Colin!$G614=$B$2,Colin!$H614&lt;=$C$3),Colin!$I614,)</f>
        <v>0</v>
      </c>
      <c r="P614">
        <f>IF(Colin!$G614&lt;$B$2,Colin!$I614,0)</f>
        <v>0</v>
      </c>
      <c r="Q614">
        <f>IF(Colin!$G614&lt;$B$1,Colin!$I614,0)</f>
        <v>0</v>
      </c>
    </row>
    <row r="615" spans="12:17" x14ac:dyDescent="0.25">
      <c r="L615">
        <f>IF(AND(Colin!$G615=$B$1,Colin!$H615=$C$3),Colin!$I615,)</f>
        <v>0</v>
      </c>
      <c r="M615">
        <f>IF(AND(Colin!$G615=$B$1,Colin!$H615&lt;=$C$3),Colin!$I615,)</f>
        <v>0</v>
      </c>
      <c r="N615">
        <f>IF(AND(Colin!$G615=$B$2,Colin!$H615=$C$3),Colin!$I615,)</f>
        <v>0</v>
      </c>
      <c r="O615">
        <f>IF(AND(Colin!$G615=$B$2,Colin!$H615&lt;=$C$3),Colin!$I615,)</f>
        <v>0</v>
      </c>
      <c r="P615">
        <f>IF(Colin!$G615&lt;$B$2,Colin!$I615,0)</f>
        <v>0</v>
      </c>
      <c r="Q615">
        <f>IF(Colin!$G615&lt;$B$1,Colin!$I615,0)</f>
        <v>0</v>
      </c>
    </row>
    <row r="616" spans="12:17" x14ac:dyDescent="0.25">
      <c r="L616">
        <f>IF(AND(Colin!$G616=$B$1,Colin!$H616=$C$3),Colin!$I616,)</f>
        <v>0</v>
      </c>
      <c r="M616">
        <f>IF(AND(Colin!$G616=$B$1,Colin!$H616&lt;=$C$3),Colin!$I616,)</f>
        <v>0</v>
      </c>
      <c r="N616">
        <f>IF(AND(Colin!$G616=$B$2,Colin!$H616=$C$3),Colin!$I616,)</f>
        <v>0</v>
      </c>
      <c r="O616">
        <f>IF(AND(Colin!$G616=$B$2,Colin!$H616&lt;=$C$3),Colin!$I616,)</f>
        <v>0</v>
      </c>
      <c r="P616">
        <f>IF(Colin!$G616&lt;$B$2,Colin!$I616,0)</f>
        <v>0</v>
      </c>
      <c r="Q616">
        <f>IF(Colin!$G616&lt;$B$1,Colin!$I616,0)</f>
        <v>0</v>
      </c>
    </row>
    <row r="617" spans="12:17" x14ac:dyDescent="0.25">
      <c r="L617">
        <f>IF(AND(Colin!$G617=$B$1,Colin!$H617=$C$3),Colin!$I617,)</f>
        <v>0</v>
      </c>
      <c r="M617">
        <f>IF(AND(Colin!$G617=$B$1,Colin!$H617&lt;=$C$3),Colin!$I617,)</f>
        <v>0</v>
      </c>
      <c r="N617">
        <f>IF(AND(Colin!$G617=$B$2,Colin!$H617=$C$3),Colin!$I617,)</f>
        <v>0</v>
      </c>
      <c r="O617">
        <f>IF(AND(Colin!$G617=$B$2,Colin!$H617&lt;=$C$3),Colin!$I617,)</f>
        <v>0</v>
      </c>
      <c r="P617">
        <f>IF(Colin!$G617&lt;$B$2,Colin!$I617,0)</f>
        <v>0</v>
      </c>
      <c r="Q617">
        <f>IF(Colin!$G617&lt;$B$1,Colin!$I617,0)</f>
        <v>0</v>
      </c>
    </row>
    <row r="618" spans="12:17" x14ac:dyDescent="0.25">
      <c r="L618">
        <f>IF(AND(Colin!$G618=$B$1,Colin!$H618=$C$3),Colin!$I618,)</f>
        <v>0</v>
      </c>
      <c r="M618">
        <f>IF(AND(Colin!$G618=$B$1,Colin!$H618&lt;=$C$3),Colin!$I618,)</f>
        <v>0</v>
      </c>
      <c r="N618">
        <f>IF(AND(Colin!$G618=$B$2,Colin!$H618=$C$3),Colin!$I618,)</f>
        <v>0</v>
      </c>
      <c r="O618">
        <f>IF(AND(Colin!$G618=$B$2,Colin!$H618&lt;=$C$3),Colin!$I618,)</f>
        <v>0</v>
      </c>
      <c r="P618">
        <f>IF(Colin!$G618&lt;$B$2,Colin!$I618,0)</f>
        <v>0</v>
      </c>
      <c r="Q618">
        <f>IF(Colin!$G618&lt;$B$1,Colin!$I618,0)</f>
        <v>0</v>
      </c>
    </row>
    <row r="619" spans="12:17" x14ac:dyDescent="0.25">
      <c r="L619">
        <f>IF(AND(Colin!$G619=$B$1,Colin!$H619=$C$3),Colin!$I619,)</f>
        <v>0</v>
      </c>
      <c r="M619">
        <f>IF(AND(Colin!$G619=$B$1,Colin!$H619&lt;=$C$3),Colin!$I619,)</f>
        <v>0</v>
      </c>
      <c r="N619">
        <f>IF(AND(Colin!$G619=$B$2,Colin!$H619=$C$3),Colin!$I619,)</f>
        <v>0</v>
      </c>
      <c r="O619">
        <f>IF(AND(Colin!$G619=$B$2,Colin!$H619&lt;=$C$3),Colin!$I619,)</f>
        <v>0</v>
      </c>
      <c r="P619">
        <f>IF(Colin!$G619&lt;$B$2,Colin!$I619,0)</f>
        <v>0</v>
      </c>
      <c r="Q619">
        <f>IF(Colin!$G619&lt;$B$1,Colin!$I619,0)</f>
        <v>0</v>
      </c>
    </row>
    <row r="620" spans="12:17" x14ac:dyDescent="0.25">
      <c r="L620">
        <f>IF(AND(Colin!$G620=$B$1,Colin!$H620=$C$3),Colin!$I620,)</f>
        <v>0</v>
      </c>
      <c r="M620">
        <f>IF(AND(Colin!$G620=$B$1,Colin!$H620&lt;=$C$3),Colin!$I620,)</f>
        <v>0</v>
      </c>
      <c r="N620">
        <f>IF(AND(Colin!$G620=$B$2,Colin!$H620=$C$3),Colin!$I620,)</f>
        <v>0</v>
      </c>
      <c r="O620">
        <f>IF(AND(Colin!$G620=$B$2,Colin!$H620&lt;=$C$3),Colin!$I620,)</f>
        <v>0</v>
      </c>
      <c r="P620">
        <f>IF(Colin!$G620&lt;$B$2,Colin!$I620,0)</f>
        <v>0</v>
      </c>
      <c r="Q620">
        <f>IF(Colin!$G620&lt;$B$1,Colin!$I620,0)</f>
        <v>0</v>
      </c>
    </row>
    <row r="621" spans="12:17" x14ac:dyDescent="0.25">
      <c r="L621">
        <f>IF(AND(Colin!$G621=$B$1,Colin!$H621=$C$3),Colin!$I621,)</f>
        <v>0</v>
      </c>
      <c r="M621">
        <f>IF(AND(Colin!$G621=$B$1,Colin!$H621&lt;=$C$3),Colin!$I621,)</f>
        <v>0</v>
      </c>
      <c r="N621">
        <f>IF(AND(Colin!$G621=$B$2,Colin!$H621=$C$3),Colin!$I621,)</f>
        <v>0</v>
      </c>
      <c r="O621">
        <f>IF(AND(Colin!$G621=$B$2,Colin!$H621&lt;=$C$3),Colin!$I621,)</f>
        <v>0</v>
      </c>
      <c r="P621">
        <f>IF(Colin!$G621&lt;$B$2,Colin!$I621,0)</f>
        <v>0</v>
      </c>
      <c r="Q621">
        <f>IF(Colin!$G621&lt;$B$1,Colin!$I621,0)</f>
        <v>0</v>
      </c>
    </row>
    <row r="622" spans="12:17" x14ac:dyDescent="0.25">
      <c r="L622">
        <f>IF(AND(Colin!$G622=$B$1,Colin!$H622=$C$3),Colin!$I622,)</f>
        <v>0</v>
      </c>
      <c r="M622">
        <f>IF(AND(Colin!$G622=$B$1,Colin!$H622&lt;=$C$3),Colin!$I622,)</f>
        <v>0</v>
      </c>
      <c r="N622">
        <f>IF(AND(Colin!$G622=$B$2,Colin!$H622=$C$3),Colin!$I622,)</f>
        <v>0</v>
      </c>
      <c r="O622">
        <f>IF(AND(Colin!$G622=$B$2,Colin!$H622&lt;=$C$3),Colin!$I622,)</f>
        <v>0</v>
      </c>
      <c r="P622">
        <f>IF(Colin!$G622&lt;$B$2,Colin!$I622,0)</f>
        <v>0</v>
      </c>
      <c r="Q622">
        <f>IF(Colin!$G622&lt;$B$1,Colin!$I622,0)</f>
        <v>0</v>
      </c>
    </row>
    <row r="623" spans="12:17" x14ac:dyDescent="0.25">
      <c r="L623">
        <f>IF(AND(Colin!$G623=$B$1,Colin!$H623=$C$3),Colin!$I623,)</f>
        <v>0</v>
      </c>
      <c r="M623">
        <f>IF(AND(Colin!$G623=$B$1,Colin!$H623&lt;=$C$3),Colin!$I623,)</f>
        <v>0</v>
      </c>
      <c r="N623">
        <f>IF(AND(Colin!$G623=$B$2,Colin!$H623=$C$3),Colin!$I623,)</f>
        <v>0</v>
      </c>
      <c r="O623">
        <f>IF(AND(Colin!$G623=$B$2,Colin!$H623&lt;=$C$3),Colin!$I623,)</f>
        <v>0</v>
      </c>
      <c r="P623">
        <f>IF(Colin!$G623&lt;$B$2,Colin!$I623,0)</f>
        <v>0</v>
      </c>
      <c r="Q623">
        <f>IF(Colin!$G623&lt;$B$1,Colin!$I623,0)</f>
        <v>0</v>
      </c>
    </row>
    <row r="624" spans="12:17" x14ac:dyDescent="0.25">
      <c r="L624">
        <f>IF(AND(Colin!$G624=$B$1,Colin!$H624=$C$3),Colin!$I624,)</f>
        <v>0</v>
      </c>
      <c r="M624">
        <f>IF(AND(Colin!$G624=$B$1,Colin!$H624&lt;=$C$3),Colin!$I624,)</f>
        <v>0</v>
      </c>
      <c r="N624">
        <f>IF(AND(Colin!$G624=$B$2,Colin!$H624=$C$3),Colin!$I624,)</f>
        <v>0</v>
      </c>
      <c r="O624">
        <f>IF(AND(Colin!$G624=$B$2,Colin!$H624&lt;=$C$3),Colin!$I624,)</f>
        <v>0</v>
      </c>
      <c r="P624">
        <f>IF(Colin!$G624&lt;$B$2,Colin!$I624,0)</f>
        <v>0</v>
      </c>
      <c r="Q624">
        <f>IF(Colin!$G624&lt;$B$1,Colin!$I624,0)</f>
        <v>0</v>
      </c>
    </row>
    <row r="625" spans="12:17" x14ac:dyDescent="0.25">
      <c r="L625">
        <f>IF(AND(Colin!$G625=$B$1,Colin!$H625=$C$3),Colin!$I625,)</f>
        <v>0</v>
      </c>
      <c r="M625">
        <f>IF(AND(Colin!$G625=$B$1,Colin!$H625&lt;=$C$3),Colin!$I625,)</f>
        <v>0</v>
      </c>
      <c r="N625">
        <f>IF(AND(Colin!$G625=$B$2,Colin!$H625=$C$3),Colin!$I625,)</f>
        <v>0</v>
      </c>
      <c r="O625">
        <f>IF(AND(Colin!$G625=$B$2,Colin!$H625&lt;=$C$3),Colin!$I625,)</f>
        <v>0</v>
      </c>
      <c r="P625">
        <f>IF(Colin!$G625&lt;$B$2,Colin!$I625,0)</f>
        <v>0</v>
      </c>
      <c r="Q625">
        <f>IF(Colin!$G625&lt;$B$1,Colin!$I625,0)</f>
        <v>0</v>
      </c>
    </row>
    <row r="626" spans="12:17" x14ac:dyDescent="0.25">
      <c r="L626">
        <f>IF(AND(Colin!$G626=$B$1,Colin!$H626=$C$3),Colin!$I626,)</f>
        <v>0</v>
      </c>
      <c r="M626">
        <f>IF(AND(Colin!$G626=$B$1,Colin!$H626&lt;=$C$3),Colin!$I626,)</f>
        <v>0</v>
      </c>
      <c r="N626">
        <f>IF(AND(Colin!$G626=$B$2,Colin!$H626=$C$3),Colin!$I626,)</f>
        <v>0</v>
      </c>
      <c r="O626">
        <f>IF(AND(Colin!$G626=$B$2,Colin!$H626&lt;=$C$3),Colin!$I626,)</f>
        <v>0</v>
      </c>
      <c r="P626">
        <f>IF(Colin!$G626&lt;$B$2,Colin!$I626,0)</f>
        <v>0</v>
      </c>
      <c r="Q626">
        <f>IF(Colin!$G626&lt;$B$1,Colin!$I626,0)</f>
        <v>0</v>
      </c>
    </row>
    <row r="627" spans="12:17" x14ac:dyDescent="0.25">
      <c r="L627">
        <f>IF(AND(Colin!$G627=$B$1,Colin!$H627=$C$3),Colin!$I627,)</f>
        <v>0</v>
      </c>
      <c r="M627">
        <f>IF(AND(Colin!$G627=$B$1,Colin!$H627&lt;=$C$3),Colin!$I627,)</f>
        <v>0</v>
      </c>
      <c r="N627">
        <f>IF(AND(Colin!$G627=$B$2,Colin!$H627=$C$3),Colin!$I627,)</f>
        <v>0</v>
      </c>
      <c r="O627">
        <f>IF(AND(Colin!$G627=$B$2,Colin!$H627&lt;=$C$3),Colin!$I627,)</f>
        <v>0</v>
      </c>
      <c r="P627">
        <f>IF(Colin!$G627&lt;$B$2,Colin!$I627,0)</f>
        <v>0</v>
      </c>
      <c r="Q627">
        <f>IF(Colin!$G627&lt;$B$1,Colin!$I627,0)</f>
        <v>0</v>
      </c>
    </row>
    <row r="628" spans="12:17" x14ac:dyDescent="0.25">
      <c r="L628">
        <f>IF(AND(Colin!$G628=$B$1,Colin!$H628=$C$3),Colin!$I628,)</f>
        <v>0</v>
      </c>
      <c r="M628">
        <f>IF(AND(Colin!$G628=$B$1,Colin!$H628&lt;=$C$3),Colin!$I628,)</f>
        <v>0</v>
      </c>
      <c r="N628">
        <f>IF(AND(Colin!$G628=$B$2,Colin!$H628=$C$3),Colin!$I628,)</f>
        <v>0</v>
      </c>
      <c r="O628">
        <f>IF(AND(Colin!$G628=$B$2,Colin!$H628&lt;=$C$3),Colin!$I628,)</f>
        <v>0</v>
      </c>
      <c r="P628">
        <f>IF(Colin!$G628&lt;$B$2,Colin!$I628,0)</f>
        <v>0</v>
      </c>
      <c r="Q628">
        <f>IF(Colin!$G628&lt;$B$1,Colin!$I628,0)</f>
        <v>0</v>
      </c>
    </row>
    <row r="629" spans="12:17" x14ac:dyDescent="0.25">
      <c r="L629">
        <f>IF(AND(Colin!$G629=$B$1,Colin!$H629=$C$3),Colin!$I629,)</f>
        <v>0</v>
      </c>
      <c r="M629">
        <f>IF(AND(Colin!$G629=$B$1,Colin!$H629&lt;=$C$3),Colin!$I629,)</f>
        <v>0</v>
      </c>
      <c r="N629">
        <f>IF(AND(Colin!$G629=$B$2,Colin!$H629=$C$3),Colin!$I629,)</f>
        <v>0</v>
      </c>
      <c r="O629">
        <f>IF(AND(Colin!$G629=$B$2,Colin!$H629&lt;=$C$3),Colin!$I629,)</f>
        <v>0</v>
      </c>
      <c r="P629">
        <f>IF(Colin!$G629&lt;$B$2,Colin!$I629,0)</f>
        <v>0</v>
      </c>
      <c r="Q629">
        <f>IF(Colin!$G629&lt;$B$1,Colin!$I629,0)</f>
        <v>0</v>
      </c>
    </row>
    <row r="630" spans="12:17" x14ac:dyDescent="0.25">
      <c r="L630">
        <f>IF(AND(Colin!$G630=$B$1,Colin!$H630=$C$3),Colin!$I630,)</f>
        <v>0</v>
      </c>
      <c r="M630">
        <f>IF(AND(Colin!$G630=$B$1,Colin!$H630&lt;=$C$3),Colin!$I630,)</f>
        <v>0</v>
      </c>
      <c r="N630">
        <f>IF(AND(Colin!$G630=$B$2,Colin!$H630=$C$3),Colin!$I630,)</f>
        <v>0</v>
      </c>
      <c r="O630">
        <f>IF(AND(Colin!$G630=$B$2,Colin!$H630&lt;=$C$3),Colin!$I630,)</f>
        <v>0</v>
      </c>
      <c r="P630">
        <f>IF(Colin!$G630&lt;$B$2,Colin!$I630,0)</f>
        <v>0</v>
      </c>
      <c r="Q630">
        <f>IF(Colin!$G630&lt;$B$1,Colin!$I630,0)</f>
        <v>0</v>
      </c>
    </row>
    <row r="631" spans="12:17" x14ac:dyDescent="0.25">
      <c r="L631">
        <f>IF(AND(Colin!$G631=$B$1,Colin!$H631=$C$3),Colin!$I631,)</f>
        <v>0</v>
      </c>
      <c r="M631">
        <f>IF(AND(Colin!$G631=$B$1,Colin!$H631&lt;=$C$3),Colin!$I631,)</f>
        <v>0</v>
      </c>
      <c r="N631">
        <f>IF(AND(Colin!$G631=$B$2,Colin!$H631=$C$3),Colin!$I631,)</f>
        <v>0</v>
      </c>
      <c r="O631">
        <f>IF(AND(Colin!$G631=$B$2,Colin!$H631&lt;=$C$3),Colin!$I631,)</f>
        <v>0</v>
      </c>
      <c r="P631">
        <f>IF(Colin!$G631&lt;$B$2,Colin!$I631,0)</f>
        <v>0</v>
      </c>
      <c r="Q631">
        <f>IF(Colin!$G631&lt;$B$1,Colin!$I631,0)</f>
        <v>0</v>
      </c>
    </row>
    <row r="632" spans="12:17" x14ac:dyDescent="0.25">
      <c r="L632">
        <f>IF(AND(Colin!$G632=$B$1,Colin!$H632=$C$3),Colin!$I632,)</f>
        <v>0</v>
      </c>
      <c r="M632">
        <f>IF(AND(Colin!$G632=$B$1,Colin!$H632&lt;=$C$3),Colin!$I632,)</f>
        <v>0</v>
      </c>
      <c r="N632">
        <f>IF(AND(Colin!$G632=$B$2,Colin!$H632=$C$3),Colin!$I632,)</f>
        <v>0</v>
      </c>
      <c r="O632">
        <f>IF(AND(Colin!$G632=$B$2,Colin!$H632&lt;=$C$3),Colin!$I632,)</f>
        <v>0</v>
      </c>
      <c r="P632">
        <f>IF(Colin!$G632&lt;$B$2,Colin!$I632,0)</f>
        <v>0</v>
      </c>
      <c r="Q632">
        <f>IF(Colin!$G632&lt;$B$1,Colin!$I632,0)</f>
        <v>0</v>
      </c>
    </row>
    <row r="633" spans="12:17" x14ac:dyDescent="0.25">
      <c r="L633">
        <f>IF(AND(Colin!$G633=$B$1,Colin!$H633=$C$3),Colin!$I633,)</f>
        <v>0</v>
      </c>
      <c r="M633">
        <f>IF(AND(Colin!$G633=$B$1,Colin!$H633&lt;=$C$3),Colin!$I633,)</f>
        <v>0</v>
      </c>
      <c r="N633">
        <f>IF(AND(Colin!$G633=$B$2,Colin!$H633=$C$3),Colin!$I633,)</f>
        <v>0</v>
      </c>
      <c r="O633">
        <f>IF(AND(Colin!$G633=$B$2,Colin!$H633&lt;=$C$3),Colin!$I633,)</f>
        <v>0</v>
      </c>
      <c r="P633">
        <f>IF(Colin!$G633&lt;$B$2,Colin!$I633,0)</f>
        <v>0</v>
      </c>
      <c r="Q633">
        <f>IF(Colin!$G633&lt;$B$1,Colin!$I633,0)</f>
        <v>0</v>
      </c>
    </row>
    <row r="634" spans="12:17" x14ac:dyDescent="0.25">
      <c r="L634">
        <f>IF(AND(Colin!$G634=$B$1,Colin!$H634=$C$3),Colin!$I634,)</f>
        <v>0</v>
      </c>
      <c r="M634">
        <f>IF(AND(Colin!$G634=$B$1,Colin!$H634&lt;=$C$3),Colin!$I634,)</f>
        <v>0</v>
      </c>
      <c r="N634">
        <f>IF(AND(Colin!$G634=$B$2,Colin!$H634=$C$3),Colin!$I634,)</f>
        <v>0</v>
      </c>
      <c r="O634">
        <f>IF(AND(Colin!$G634=$B$2,Colin!$H634&lt;=$C$3),Colin!$I634,)</f>
        <v>0</v>
      </c>
      <c r="P634">
        <f>IF(Colin!$G634&lt;$B$2,Colin!$I634,0)</f>
        <v>0</v>
      </c>
      <c r="Q634">
        <f>IF(Colin!$G634&lt;$B$1,Colin!$I634,0)</f>
        <v>0</v>
      </c>
    </row>
    <row r="635" spans="12:17" x14ac:dyDescent="0.25">
      <c r="L635">
        <f>IF(AND(Colin!$G635=$B$1,Colin!$H635=$C$3),Colin!$I635,)</f>
        <v>0</v>
      </c>
      <c r="M635">
        <f>IF(AND(Colin!$G635=$B$1,Colin!$H635&lt;=$C$3),Colin!$I635,)</f>
        <v>0</v>
      </c>
      <c r="N635">
        <f>IF(AND(Colin!$G635=$B$2,Colin!$H635=$C$3),Colin!$I635,)</f>
        <v>0</v>
      </c>
      <c r="O635">
        <f>IF(AND(Colin!$G635=$B$2,Colin!$H635&lt;=$C$3),Colin!$I635,)</f>
        <v>0</v>
      </c>
      <c r="P635">
        <f>IF(Colin!$G635&lt;$B$2,Colin!$I635,0)</f>
        <v>0</v>
      </c>
      <c r="Q635">
        <f>IF(Colin!$G635&lt;$B$1,Colin!$I635,0)</f>
        <v>0</v>
      </c>
    </row>
    <row r="636" spans="12:17" x14ac:dyDescent="0.25">
      <c r="L636">
        <f>IF(AND(Colin!$G636=$B$1,Colin!$H636=$C$3),Colin!$I636,)</f>
        <v>0</v>
      </c>
      <c r="M636">
        <f>IF(AND(Colin!$G636=$B$1,Colin!$H636&lt;=$C$3),Colin!$I636,)</f>
        <v>0</v>
      </c>
      <c r="N636">
        <f>IF(AND(Colin!$G636=$B$2,Colin!$H636=$C$3),Colin!$I636,)</f>
        <v>0</v>
      </c>
      <c r="O636">
        <f>IF(AND(Colin!$G636=$B$2,Colin!$H636&lt;=$C$3),Colin!$I636,)</f>
        <v>0</v>
      </c>
      <c r="P636">
        <f>IF(Colin!$G636&lt;$B$2,Colin!$I636,0)</f>
        <v>0</v>
      </c>
      <c r="Q636">
        <f>IF(Colin!$G636&lt;$B$1,Colin!$I636,0)</f>
        <v>0</v>
      </c>
    </row>
    <row r="637" spans="12:17" x14ac:dyDescent="0.25">
      <c r="L637">
        <f>IF(AND(Colin!$G637=$B$1,Colin!$H637=$C$3),Colin!$I637,)</f>
        <v>0</v>
      </c>
      <c r="M637">
        <f>IF(AND(Colin!$G637=$B$1,Colin!$H637&lt;=$C$3),Colin!$I637,)</f>
        <v>0</v>
      </c>
      <c r="N637">
        <f>IF(AND(Colin!$G637=$B$2,Colin!$H637=$C$3),Colin!$I637,)</f>
        <v>0</v>
      </c>
      <c r="O637">
        <f>IF(AND(Colin!$G637=$B$2,Colin!$H637&lt;=$C$3),Colin!$I637,)</f>
        <v>0</v>
      </c>
      <c r="P637">
        <f>IF(Colin!$G637&lt;$B$2,Colin!$I637,0)</f>
        <v>0</v>
      </c>
      <c r="Q637">
        <f>IF(Colin!$G637&lt;$B$1,Colin!$I637,0)</f>
        <v>0</v>
      </c>
    </row>
    <row r="638" spans="12:17" x14ac:dyDescent="0.25">
      <c r="L638">
        <f>IF(AND(Colin!$G638=$B$1,Colin!$H638=$C$3),Colin!$I638,)</f>
        <v>0</v>
      </c>
      <c r="M638">
        <f>IF(AND(Colin!$G638=$B$1,Colin!$H638&lt;=$C$3),Colin!$I638,)</f>
        <v>0</v>
      </c>
      <c r="N638">
        <f>IF(AND(Colin!$G638=$B$2,Colin!$H638=$C$3),Colin!$I638,)</f>
        <v>0</v>
      </c>
      <c r="O638">
        <f>IF(AND(Colin!$G638=$B$2,Colin!$H638&lt;=$C$3),Colin!$I638,)</f>
        <v>0</v>
      </c>
      <c r="P638">
        <f>IF(Colin!$G638&lt;$B$2,Colin!$I638,0)</f>
        <v>0</v>
      </c>
      <c r="Q638">
        <f>IF(Colin!$G638&lt;$B$1,Colin!$I638,0)</f>
        <v>0</v>
      </c>
    </row>
    <row r="639" spans="12:17" x14ac:dyDescent="0.25">
      <c r="L639">
        <f>IF(AND(Colin!$G639=$B$1,Colin!$H639=$C$3),Colin!$I639,)</f>
        <v>0</v>
      </c>
      <c r="M639">
        <f>IF(AND(Colin!$G639=$B$1,Colin!$H639&lt;=$C$3),Colin!$I639,)</f>
        <v>0</v>
      </c>
      <c r="N639">
        <f>IF(AND(Colin!$G639=$B$2,Colin!$H639=$C$3),Colin!$I639,)</f>
        <v>0</v>
      </c>
      <c r="O639">
        <f>IF(AND(Colin!$G639=$B$2,Colin!$H639&lt;=$C$3),Colin!$I639,)</f>
        <v>0</v>
      </c>
      <c r="P639">
        <f>IF(Colin!$G639&lt;$B$2,Colin!$I639,0)</f>
        <v>0</v>
      </c>
      <c r="Q639">
        <f>IF(Colin!$G639&lt;$B$1,Colin!$I639,0)</f>
        <v>0</v>
      </c>
    </row>
    <row r="640" spans="12:17" x14ac:dyDescent="0.25">
      <c r="L640">
        <f>IF(AND(Colin!$G640=$B$1,Colin!$H640=$C$3),Colin!$I640,)</f>
        <v>0</v>
      </c>
      <c r="M640">
        <f>IF(AND(Colin!$G640=$B$1,Colin!$H640&lt;=$C$3),Colin!$I640,)</f>
        <v>0</v>
      </c>
      <c r="N640">
        <f>IF(AND(Colin!$G640=$B$2,Colin!$H640=$C$3),Colin!$I640,)</f>
        <v>0</v>
      </c>
      <c r="O640">
        <f>IF(AND(Colin!$G640=$B$2,Colin!$H640&lt;=$C$3),Colin!$I640,)</f>
        <v>0</v>
      </c>
      <c r="P640">
        <f>IF(Colin!$G640&lt;$B$2,Colin!$I640,0)</f>
        <v>0</v>
      </c>
      <c r="Q640">
        <f>IF(Colin!$G640&lt;$B$1,Colin!$I640,0)</f>
        <v>0</v>
      </c>
    </row>
    <row r="641" spans="12:17" x14ac:dyDescent="0.25">
      <c r="L641">
        <f>IF(AND(Colin!$G641=$B$1,Colin!$H641=$C$3),Colin!$I641,)</f>
        <v>0</v>
      </c>
      <c r="M641">
        <f>IF(AND(Colin!$G641=$B$1,Colin!$H641&lt;=$C$3),Colin!$I641,)</f>
        <v>0</v>
      </c>
      <c r="N641">
        <f>IF(AND(Colin!$G641=$B$2,Colin!$H641=$C$3),Colin!$I641,)</f>
        <v>0</v>
      </c>
      <c r="O641">
        <f>IF(AND(Colin!$G641=$B$2,Colin!$H641&lt;=$C$3),Colin!$I641,)</f>
        <v>0</v>
      </c>
      <c r="P641">
        <f>IF(Colin!$G641&lt;$B$2,Colin!$I641,0)</f>
        <v>0</v>
      </c>
      <c r="Q641">
        <f>IF(Colin!$G641&lt;$B$1,Colin!$I641,0)</f>
        <v>0</v>
      </c>
    </row>
    <row r="642" spans="12:17" x14ac:dyDescent="0.25">
      <c r="L642">
        <f>IF(AND(Colin!$G642=$B$1,Colin!$H642=$C$3),Colin!$I642,)</f>
        <v>0</v>
      </c>
      <c r="M642">
        <f>IF(AND(Colin!$G642=$B$1,Colin!$H642&lt;=$C$3),Colin!$I642,)</f>
        <v>0</v>
      </c>
      <c r="N642">
        <f>IF(AND(Colin!$G642=$B$2,Colin!$H642=$C$3),Colin!$I642,)</f>
        <v>0</v>
      </c>
      <c r="O642">
        <f>IF(AND(Colin!$G642=$B$2,Colin!$H642&lt;=$C$3),Colin!$I642,)</f>
        <v>0</v>
      </c>
      <c r="P642">
        <f>IF(Colin!$G642&lt;$B$2,Colin!$I642,0)</f>
        <v>0</v>
      </c>
      <c r="Q642">
        <f>IF(Colin!$G642&lt;$B$1,Colin!$I642,0)</f>
        <v>0</v>
      </c>
    </row>
    <row r="643" spans="12:17" x14ac:dyDescent="0.25">
      <c r="L643">
        <f>IF(AND(Colin!$G643=$B$1,Colin!$H643=$C$3),Colin!$I643,)</f>
        <v>0</v>
      </c>
      <c r="M643">
        <f>IF(AND(Colin!$G643=$B$1,Colin!$H643&lt;=$C$3),Colin!$I643,)</f>
        <v>0</v>
      </c>
      <c r="N643">
        <f>IF(AND(Colin!$G643=$B$2,Colin!$H643=$C$3),Colin!$I643,)</f>
        <v>0</v>
      </c>
      <c r="O643">
        <f>IF(AND(Colin!$G643=$B$2,Colin!$H643&lt;=$C$3),Colin!$I643,)</f>
        <v>0</v>
      </c>
      <c r="P643">
        <f>IF(Colin!$G643&lt;$B$2,Colin!$I643,0)</f>
        <v>0</v>
      </c>
      <c r="Q643">
        <f>IF(Colin!$G643&lt;$B$1,Colin!$I643,0)</f>
        <v>0</v>
      </c>
    </row>
    <row r="644" spans="12:17" x14ac:dyDescent="0.25">
      <c r="L644">
        <f>IF(AND(Colin!$G644=$B$1,Colin!$H644=$C$3),Colin!$I644,)</f>
        <v>0</v>
      </c>
      <c r="M644">
        <f>IF(AND(Colin!$G644=$B$1,Colin!$H644&lt;=$C$3),Colin!$I644,)</f>
        <v>0</v>
      </c>
      <c r="N644">
        <f>IF(AND(Colin!$G644=$B$2,Colin!$H644=$C$3),Colin!$I644,)</f>
        <v>0</v>
      </c>
      <c r="O644">
        <f>IF(AND(Colin!$G644=$B$2,Colin!$H644&lt;=$C$3),Colin!$I644,)</f>
        <v>0</v>
      </c>
      <c r="P644">
        <f>IF(Colin!$G644&lt;$B$2,Colin!$I644,0)</f>
        <v>0</v>
      </c>
      <c r="Q644">
        <f>IF(Colin!$G644&lt;$B$1,Colin!$I644,0)</f>
        <v>0</v>
      </c>
    </row>
    <row r="645" spans="12:17" x14ac:dyDescent="0.25">
      <c r="L645">
        <f>IF(AND(Colin!$G645=$B$1,Colin!$H645=$C$3),Colin!$I645,)</f>
        <v>0</v>
      </c>
      <c r="M645">
        <f>IF(AND(Colin!$G645=$B$1,Colin!$H645&lt;=$C$3),Colin!$I645,)</f>
        <v>0</v>
      </c>
      <c r="N645">
        <f>IF(AND(Colin!$G645=$B$2,Colin!$H645=$C$3),Colin!$I645,)</f>
        <v>0</v>
      </c>
      <c r="O645">
        <f>IF(AND(Colin!$G645=$B$2,Colin!$H645&lt;=$C$3),Colin!$I645,)</f>
        <v>0</v>
      </c>
      <c r="P645">
        <f>IF(Colin!$G645&lt;$B$2,Colin!$I645,0)</f>
        <v>0</v>
      </c>
      <c r="Q645">
        <f>IF(Colin!$G645&lt;$B$1,Colin!$I645,0)</f>
        <v>0</v>
      </c>
    </row>
    <row r="646" spans="12:17" x14ac:dyDescent="0.25">
      <c r="L646">
        <f>IF(AND(Colin!$G646=$B$1,Colin!$H646=$C$3),Colin!$I646,)</f>
        <v>0</v>
      </c>
      <c r="M646">
        <f>IF(AND(Colin!$G646=$B$1,Colin!$H646&lt;=$C$3),Colin!$I646,)</f>
        <v>0</v>
      </c>
      <c r="N646">
        <f>IF(AND(Colin!$G646=$B$2,Colin!$H646=$C$3),Colin!$I646,)</f>
        <v>0</v>
      </c>
      <c r="O646">
        <f>IF(AND(Colin!$G646=$B$2,Colin!$H646&lt;=$C$3),Colin!$I646,)</f>
        <v>0</v>
      </c>
      <c r="P646">
        <f>IF(Colin!$G646&lt;$B$2,Colin!$I646,0)</f>
        <v>0</v>
      </c>
      <c r="Q646">
        <f>IF(Colin!$G646&lt;$B$1,Colin!$I646,0)</f>
        <v>0</v>
      </c>
    </row>
    <row r="647" spans="12:17" x14ac:dyDescent="0.25">
      <c r="L647">
        <f>IF(AND(Colin!$G647=$B$1,Colin!$H647=$C$3),Colin!$I647,)</f>
        <v>0</v>
      </c>
      <c r="M647">
        <f>IF(AND(Colin!$G647=$B$1,Colin!$H647&lt;=$C$3),Colin!$I647,)</f>
        <v>0</v>
      </c>
      <c r="N647">
        <f>IF(AND(Colin!$G647=$B$2,Colin!$H647=$C$3),Colin!$I647,)</f>
        <v>0</v>
      </c>
      <c r="O647">
        <f>IF(AND(Colin!$G647=$B$2,Colin!$H647&lt;=$C$3),Colin!$I647,)</f>
        <v>0</v>
      </c>
      <c r="P647">
        <f>IF(Colin!$G647&lt;$B$2,Colin!$I647,0)</f>
        <v>0</v>
      </c>
      <c r="Q647">
        <f>IF(Colin!$G647&lt;$B$1,Colin!$I647,0)</f>
        <v>0</v>
      </c>
    </row>
    <row r="648" spans="12:17" x14ac:dyDescent="0.25">
      <c r="L648">
        <f>IF(AND(Colin!$G648=$B$1,Colin!$H648=$C$3),Colin!$I648,)</f>
        <v>0</v>
      </c>
      <c r="M648">
        <f>IF(AND(Colin!$G648=$B$1,Colin!$H648&lt;=$C$3),Colin!$I648,)</f>
        <v>0</v>
      </c>
      <c r="N648">
        <f>IF(AND(Colin!$G648=$B$2,Colin!$H648=$C$3),Colin!$I648,)</f>
        <v>0</v>
      </c>
      <c r="O648">
        <f>IF(AND(Colin!$G648=$B$2,Colin!$H648&lt;=$C$3),Colin!$I648,)</f>
        <v>0</v>
      </c>
      <c r="P648">
        <f>IF(Colin!$G648&lt;$B$2,Colin!$I648,0)</f>
        <v>0</v>
      </c>
      <c r="Q648">
        <f>IF(Colin!$G648&lt;$B$1,Colin!$I648,0)</f>
        <v>0</v>
      </c>
    </row>
    <row r="649" spans="12:17" x14ac:dyDescent="0.25">
      <c r="L649">
        <f>IF(AND(Colin!$G649=$B$1,Colin!$H649=$C$3),Colin!$I649,)</f>
        <v>0</v>
      </c>
      <c r="M649">
        <f>IF(AND(Colin!$G649=$B$1,Colin!$H649&lt;=$C$3),Colin!$I649,)</f>
        <v>0</v>
      </c>
      <c r="N649">
        <f>IF(AND(Colin!$G649=$B$2,Colin!$H649=$C$3),Colin!$I649,)</f>
        <v>0</v>
      </c>
      <c r="O649">
        <f>IF(AND(Colin!$G649=$B$2,Colin!$H649&lt;=$C$3),Colin!$I649,)</f>
        <v>0</v>
      </c>
      <c r="P649">
        <f>IF(Colin!$G649&lt;$B$2,Colin!$I649,0)</f>
        <v>0</v>
      </c>
      <c r="Q649">
        <f>IF(Colin!$G649&lt;$B$1,Colin!$I649,0)</f>
        <v>0</v>
      </c>
    </row>
    <row r="650" spans="12:17" x14ac:dyDescent="0.25">
      <c r="L650">
        <f>IF(AND(Colin!$G650=$B$1,Colin!$H650=$C$3),Colin!$I650,)</f>
        <v>0</v>
      </c>
      <c r="M650">
        <f>IF(AND(Colin!$G650=$B$1,Colin!$H650&lt;=$C$3),Colin!$I650,)</f>
        <v>0</v>
      </c>
      <c r="N650">
        <f>IF(AND(Colin!$G650=$B$2,Colin!$H650=$C$3),Colin!$I650,)</f>
        <v>0</v>
      </c>
      <c r="O650">
        <f>IF(AND(Colin!$G650=$B$2,Colin!$H650&lt;=$C$3),Colin!$I650,)</f>
        <v>0</v>
      </c>
      <c r="P650">
        <f>IF(Colin!$G650&lt;$B$2,Colin!$I650,0)</f>
        <v>0</v>
      </c>
      <c r="Q650">
        <f>IF(Colin!$G650&lt;$B$1,Colin!$I650,0)</f>
        <v>0</v>
      </c>
    </row>
    <row r="651" spans="12:17" x14ac:dyDescent="0.25">
      <c r="L651">
        <f>IF(AND(Colin!$G651=$B$1,Colin!$H651=$C$3),Colin!$I651,)</f>
        <v>0</v>
      </c>
      <c r="M651">
        <f>IF(AND(Colin!$G651=$B$1,Colin!$H651&lt;=$C$3),Colin!$I651,)</f>
        <v>0</v>
      </c>
      <c r="N651">
        <f>IF(AND(Colin!$G651=$B$2,Colin!$H651=$C$3),Colin!$I651,)</f>
        <v>0</v>
      </c>
      <c r="O651">
        <f>IF(AND(Colin!$G651=$B$2,Colin!$H651&lt;=$C$3),Colin!$I651,)</f>
        <v>0</v>
      </c>
      <c r="P651">
        <f>IF(Colin!$G651&lt;$B$2,Colin!$I651,0)</f>
        <v>0</v>
      </c>
      <c r="Q651">
        <f>IF(Colin!$G651&lt;$B$1,Colin!$I651,0)</f>
        <v>0</v>
      </c>
    </row>
    <row r="652" spans="12:17" x14ac:dyDescent="0.25">
      <c r="L652">
        <f>IF(AND(Colin!$G652=$B$1,Colin!$H652=$C$3),Colin!$I652,)</f>
        <v>0</v>
      </c>
      <c r="M652">
        <f>IF(AND(Colin!$G652=$B$1,Colin!$H652&lt;=$C$3),Colin!$I652,)</f>
        <v>0</v>
      </c>
      <c r="N652">
        <f>IF(AND(Colin!$G652=$B$2,Colin!$H652=$C$3),Colin!$I652,)</f>
        <v>0</v>
      </c>
      <c r="O652">
        <f>IF(AND(Colin!$G652=$B$2,Colin!$H652&lt;=$C$3),Colin!$I652,)</f>
        <v>0</v>
      </c>
      <c r="P652">
        <f>IF(Colin!$G652&lt;$B$2,Colin!$I652,0)</f>
        <v>0</v>
      </c>
      <c r="Q652">
        <f>IF(Colin!$G652&lt;$B$1,Colin!$I652,0)</f>
        <v>0</v>
      </c>
    </row>
    <row r="653" spans="12:17" x14ac:dyDescent="0.25">
      <c r="L653">
        <f>IF(AND(Colin!$G653=$B$1,Colin!$H653=$C$3),Colin!$I653,)</f>
        <v>0</v>
      </c>
      <c r="M653">
        <f>IF(AND(Colin!$G653=$B$1,Colin!$H653&lt;=$C$3),Colin!$I653,)</f>
        <v>0</v>
      </c>
      <c r="N653">
        <f>IF(AND(Colin!$G653=$B$2,Colin!$H653=$C$3),Colin!$I653,)</f>
        <v>0</v>
      </c>
      <c r="O653">
        <f>IF(AND(Colin!$G653=$B$2,Colin!$H653&lt;=$C$3),Colin!$I653,)</f>
        <v>0</v>
      </c>
      <c r="P653">
        <f>IF(Colin!$G653&lt;$B$2,Colin!$I653,0)</f>
        <v>0</v>
      </c>
      <c r="Q653">
        <f>IF(Colin!$G653&lt;$B$1,Colin!$I653,0)</f>
        <v>0</v>
      </c>
    </row>
    <row r="654" spans="12:17" x14ac:dyDescent="0.25">
      <c r="L654">
        <f>IF(AND(Colin!$G654=$B$1,Colin!$H654=$C$3),Colin!$I654,)</f>
        <v>0</v>
      </c>
      <c r="M654">
        <f>IF(AND(Colin!$G654=$B$1,Colin!$H654&lt;=$C$3),Colin!$I654,)</f>
        <v>0</v>
      </c>
      <c r="N654">
        <f>IF(AND(Colin!$G654=$B$2,Colin!$H654=$C$3),Colin!$I654,)</f>
        <v>0</v>
      </c>
      <c r="O654">
        <f>IF(AND(Colin!$G654=$B$2,Colin!$H654&lt;=$C$3),Colin!$I654,)</f>
        <v>0</v>
      </c>
      <c r="P654">
        <f>IF(Colin!$G654&lt;$B$2,Colin!$I654,0)</f>
        <v>0</v>
      </c>
      <c r="Q654">
        <f>IF(Colin!$G654&lt;$B$1,Colin!$I654,0)</f>
        <v>0</v>
      </c>
    </row>
    <row r="655" spans="12:17" x14ac:dyDescent="0.25">
      <c r="L655">
        <f>IF(AND(Colin!$G655=$B$1,Colin!$H655=$C$3),Colin!$I655,)</f>
        <v>0</v>
      </c>
      <c r="M655">
        <f>IF(AND(Colin!$G655=$B$1,Colin!$H655&lt;=$C$3),Colin!$I655,)</f>
        <v>0</v>
      </c>
      <c r="N655">
        <f>IF(AND(Colin!$G655=$B$2,Colin!$H655=$C$3),Colin!$I655,)</f>
        <v>0</v>
      </c>
      <c r="O655">
        <f>IF(AND(Colin!$G655=$B$2,Colin!$H655&lt;=$C$3),Colin!$I655,)</f>
        <v>0</v>
      </c>
      <c r="P655">
        <f>IF(Colin!$G655&lt;$B$2,Colin!$I655,0)</f>
        <v>0</v>
      </c>
      <c r="Q655">
        <f>IF(Colin!$G655&lt;$B$1,Colin!$I655,0)</f>
        <v>0</v>
      </c>
    </row>
    <row r="656" spans="12:17" x14ac:dyDescent="0.25">
      <c r="L656">
        <f>IF(AND(Colin!$G656=$B$1,Colin!$H656=$C$3),Colin!$I656,)</f>
        <v>0</v>
      </c>
      <c r="M656">
        <f>IF(AND(Colin!$G656=$B$1,Colin!$H656&lt;=$C$3),Colin!$I656,)</f>
        <v>0</v>
      </c>
      <c r="N656">
        <f>IF(AND(Colin!$G656=$B$2,Colin!$H656=$C$3),Colin!$I656,)</f>
        <v>0</v>
      </c>
      <c r="O656">
        <f>IF(AND(Colin!$G656=$B$2,Colin!$H656&lt;=$C$3),Colin!$I656,)</f>
        <v>0</v>
      </c>
      <c r="P656">
        <f>IF(Colin!$G656&lt;$B$2,Colin!$I656,0)</f>
        <v>0</v>
      </c>
      <c r="Q656">
        <f>IF(Colin!$G656&lt;$B$1,Colin!$I656,0)</f>
        <v>0</v>
      </c>
    </row>
    <row r="657" spans="12:17" x14ac:dyDescent="0.25">
      <c r="L657">
        <f>IF(AND(Colin!$G657=$B$1,Colin!$H657=$C$3),Colin!$I657,)</f>
        <v>0</v>
      </c>
      <c r="M657">
        <f>IF(AND(Colin!$G657=$B$1,Colin!$H657&lt;=$C$3),Colin!$I657,)</f>
        <v>0</v>
      </c>
      <c r="N657">
        <f>IF(AND(Colin!$G657=$B$2,Colin!$H657=$C$3),Colin!$I657,)</f>
        <v>0</v>
      </c>
      <c r="O657">
        <f>IF(AND(Colin!$G657=$B$2,Colin!$H657&lt;=$C$3),Colin!$I657,)</f>
        <v>0</v>
      </c>
      <c r="P657">
        <f>IF(Colin!$G657&lt;$B$2,Colin!$I657,0)</f>
        <v>0</v>
      </c>
      <c r="Q657">
        <f>IF(Colin!$G657&lt;$B$1,Colin!$I657,0)</f>
        <v>0</v>
      </c>
    </row>
    <row r="658" spans="12:17" x14ac:dyDescent="0.25">
      <c r="L658">
        <f>IF(AND(Colin!$G658=$B$1,Colin!$H658=$C$3),Colin!$I658,)</f>
        <v>0</v>
      </c>
      <c r="M658">
        <f>IF(AND(Colin!$G658=$B$1,Colin!$H658&lt;=$C$3),Colin!$I658,)</f>
        <v>0</v>
      </c>
      <c r="N658">
        <f>IF(AND(Colin!$G658=$B$2,Colin!$H658=$C$3),Colin!$I658,)</f>
        <v>0</v>
      </c>
      <c r="O658">
        <f>IF(AND(Colin!$G658=$B$2,Colin!$H658&lt;=$C$3),Colin!$I658,)</f>
        <v>0</v>
      </c>
      <c r="P658">
        <f>IF(Colin!$G658&lt;$B$2,Colin!$I658,0)</f>
        <v>0</v>
      </c>
      <c r="Q658">
        <f>IF(Colin!$G658&lt;$B$1,Colin!$I658,0)</f>
        <v>0</v>
      </c>
    </row>
    <row r="659" spans="12:17" x14ac:dyDescent="0.25">
      <c r="L659">
        <f>IF(AND(Colin!$G659=$B$1,Colin!$H659=$C$3),Colin!$I659,)</f>
        <v>0</v>
      </c>
      <c r="M659">
        <f>IF(AND(Colin!$G659=$B$1,Colin!$H659&lt;=$C$3),Colin!$I659,)</f>
        <v>0</v>
      </c>
      <c r="N659">
        <f>IF(AND(Colin!$G659=$B$2,Colin!$H659=$C$3),Colin!$I659,)</f>
        <v>0</v>
      </c>
      <c r="O659">
        <f>IF(AND(Colin!$G659=$B$2,Colin!$H659&lt;=$C$3),Colin!$I659,)</f>
        <v>0</v>
      </c>
      <c r="P659">
        <f>IF(Colin!$G659&lt;$B$2,Colin!$I659,0)</f>
        <v>0</v>
      </c>
      <c r="Q659">
        <f>IF(Colin!$G659&lt;$B$1,Colin!$I659,0)</f>
        <v>0</v>
      </c>
    </row>
    <row r="660" spans="12:17" x14ac:dyDescent="0.25">
      <c r="L660">
        <f>IF(AND(Colin!$G660=$B$1,Colin!$H660=$C$3),Colin!$I660,)</f>
        <v>0</v>
      </c>
      <c r="M660">
        <f>IF(AND(Colin!$G660=$B$1,Colin!$H660&lt;=$C$3),Colin!$I660,)</f>
        <v>0</v>
      </c>
      <c r="N660">
        <f>IF(AND(Colin!$G660=$B$2,Colin!$H660=$C$3),Colin!$I660,)</f>
        <v>0</v>
      </c>
      <c r="O660">
        <f>IF(AND(Colin!$G660=$B$2,Colin!$H660&lt;=$C$3),Colin!$I660,)</f>
        <v>0</v>
      </c>
      <c r="P660">
        <f>IF(Colin!$G660&lt;$B$2,Colin!$I660,0)</f>
        <v>0</v>
      </c>
      <c r="Q660">
        <f>IF(Colin!$G660&lt;$B$1,Colin!$I660,0)</f>
        <v>0</v>
      </c>
    </row>
    <row r="661" spans="12:17" x14ac:dyDescent="0.25">
      <c r="L661">
        <f>IF(AND(Colin!$G661=$B$1,Colin!$H661=$C$3),Colin!$I661,)</f>
        <v>0</v>
      </c>
      <c r="M661">
        <f>IF(AND(Colin!$G661=$B$1,Colin!$H661&lt;=$C$3),Colin!$I661,)</f>
        <v>0</v>
      </c>
      <c r="N661">
        <f>IF(AND(Colin!$G661=$B$2,Colin!$H661=$C$3),Colin!$I661,)</f>
        <v>0</v>
      </c>
      <c r="O661">
        <f>IF(AND(Colin!$G661=$B$2,Colin!$H661&lt;=$C$3),Colin!$I661,)</f>
        <v>0</v>
      </c>
      <c r="P661">
        <f>IF(Colin!$G661&lt;$B$2,Colin!$I661,0)</f>
        <v>0</v>
      </c>
      <c r="Q661">
        <f>IF(Colin!$G661&lt;$B$1,Colin!$I661,0)</f>
        <v>0</v>
      </c>
    </row>
    <row r="662" spans="12:17" x14ac:dyDescent="0.25">
      <c r="L662">
        <f>IF(AND(Colin!$G662=$B$1,Colin!$H662=$C$3),Colin!$I662,)</f>
        <v>0</v>
      </c>
      <c r="M662">
        <f>IF(AND(Colin!$G662=$B$1,Colin!$H662&lt;=$C$3),Colin!$I662,)</f>
        <v>0</v>
      </c>
      <c r="N662">
        <f>IF(AND(Colin!$G662=$B$2,Colin!$H662=$C$3),Colin!$I662,)</f>
        <v>0</v>
      </c>
      <c r="O662">
        <f>IF(AND(Colin!$G662=$B$2,Colin!$H662&lt;=$C$3),Colin!$I662,)</f>
        <v>0</v>
      </c>
      <c r="P662">
        <f>IF(Colin!$G662&lt;$B$2,Colin!$I662,0)</f>
        <v>0</v>
      </c>
      <c r="Q662">
        <f>IF(Colin!$G662&lt;$B$1,Colin!$I662,0)</f>
        <v>0</v>
      </c>
    </row>
    <row r="663" spans="12:17" x14ac:dyDescent="0.25">
      <c r="L663">
        <f>IF(AND(Colin!$G663=$B$1,Colin!$H663=$C$3),Colin!$I663,)</f>
        <v>0</v>
      </c>
      <c r="M663">
        <f>IF(AND(Colin!$G663=$B$1,Colin!$H663&lt;=$C$3),Colin!$I663,)</f>
        <v>0</v>
      </c>
      <c r="N663">
        <f>IF(AND(Colin!$G663=$B$2,Colin!$H663=$C$3),Colin!$I663,)</f>
        <v>0</v>
      </c>
      <c r="O663">
        <f>IF(AND(Colin!$G663=$B$2,Colin!$H663&lt;=$C$3),Colin!$I663,)</f>
        <v>0</v>
      </c>
      <c r="P663">
        <f>IF(Colin!$G663&lt;$B$2,Colin!$I663,0)</f>
        <v>0</v>
      </c>
      <c r="Q663">
        <f>IF(Colin!$G663&lt;$B$1,Colin!$I663,0)</f>
        <v>0</v>
      </c>
    </row>
    <row r="664" spans="12:17" x14ac:dyDescent="0.25">
      <c r="L664">
        <f>IF(AND(Colin!$G664=$B$1,Colin!$H664=$C$3),Colin!$I664,)</f>
        <v>0</v>
      </c>
      <c r="M664">
        <f>IF(AND(Colin!$G664=$B$1,Colin!$H664&lt;=$C$3),Colin!$I664,)</f>
        <v>0</v>
      </c>
      <c r="N664">
        <f>IF(AND(Colin!$G664=$B$2,Colin!$H664=$C$3),Colin!$I664,)</f>
        <v>0</v>
      </c>
      <c r="O664">
        <f>IF(AND(Colin!$G664=$B$2,Colin!$H664&lt;=$C$3),Colin!$I664,)</f>
        <v>0</v>
      </c>
      <c r="P664">
        <f>IF(Colin!$G664&lt;$B$2,Colin!$I664,0)</f>
        <v>0</v>
      </c>
      <c r="Q664">
        <f>IF(Colin!$G664&lt;$B$1,Colin!$I664,0)</f>
        <v>0</v>
      </c>
    </row>
    <row r="665" spans="12:17" x14ac:dyDescent="0.25">
      <c r="L665">
        <f>IF(AND(Colin!$G665=$B$1,Colin!$H665=$C$3),Colin!$I665,)</f>
        <v>0</v>
      </c>
      <c r="M665">
        <f>IF(AND(Colin!$G665=$B$1,Colin!$H665&lt;=$C$3),Colin!$I665,)</f>
        <v>0</v>
      </c>
      <c r="N665">
        <f>IF(AND(Colin!$G665=$B$2,Colin!$H665=$C$3),Colin!$I665,)</f>
        <v>0</v>
      </c>
      <c r="O665">
        <f>IF(AND(Colin!$G665=$B$2,Colin!$H665&lt;=$C$3),Colin!$I665,)</f>
        <v>0</v>
      </c>
      <c r="P665">
        <f>IF(Colin!$G665&lt;$B$2,Colin!$I665,0)</f>
        <v>0</v>
      </c>
      <c r="Q665">
        <f>IF(Colin!$G665&lt;$B$1,Colin!$I665,0)</f>
        <v>0</v>
      </c>
    </row>
    <row r="666" spans="12:17" x14ac:dyDescent="0.25">
      <c r="L666">
        <f>IF(AND(Colin!$G666=$B$1,Colin!$H666=$C$3),Colin!$I666,)</f>
        <v>0</v>
      </c>
      <c r="M666">
        <f>IF(AND(Colin!$G666=$B$1,Colin!$H666&lt;=$C$3),Colin!$I666,)</f>
        <v>0</v>
      </c>
      <c r="N666">
        <f>IF(AND(Colin!$G666=$B$2,Colin!$H666=$C$3),Colin!$I666,)</f>
        <v>0</v>
      </c>
      <c r="O666">
        <f>IF(AND(Colin!$G666=$B$2,Colin!$H666&lt;=$C$3),Colin!$I666,)</f>
        <v>0</v>
      </c>
      <c r="P666">
        <f>IF(Colin!$G666&lt;$B$2,Colin!$I666,0)</f>
        <v>0</v>
      </c>
      <c r="Q666">
        <f>IF(Colin!$G666&lt;$B$1,Colin!$I666,0)</f>
        <v>0</v>
      </c>
    </row>
    <row r="667" spans="12:17" x14ac:dyDescent="0.25">
      <c r="L667">
        <f>IF(AND(Colin!$G667=$B$1,Colin!$H667=$C$3),Colin!$I667,)</f>
        <v>0</v>
      </c>
      <c r="M667">
        <f>IF(AND(Colin!$G667=$B$1,Colin!$H667&lt;=$C$3),Colin!$I667,)</f>
        <v>0</v>
      </c>
      <c r="N667">
        <f>IF(AND(Colin!$G667=$B$2,Colin!$H667=$C$3),Colin!$I667,)</f>
        <v>0</v>
      </c>
      <c r="O667">
        <f>IF(AND(Colin!$G667=$B$2,Colin!$H667&lt;=$C$3),Colin!$I667,)</f>
        <v>0</v>
      </c>
      <c r="P667">
        <f>IF(Colin!$G667&lt;$B$2,Colin!$I667,0)</f>
        <v>0</v>
      </c>
      <c r="Q667">
        <f>IF(Colin!$G667&lt;$B$1,Colin!$I667,0)</f>
        <v>0</v>
      </c>
    </row>
    <row r="668" spans="12:17" x14ac:dyDescent="0.25">
      <c r="L668">
        <f>IF(AND(Colin!$G668=$B$1,Colin!$H668=$C$3),Colin!$I668,)</f>
        <v>0</v>
      </c>
      <c r="M668">
        <f>IF(AND(Colin!$G668=$B$1,Colin!$H668&lt;=$C$3),Colin!$I668,)</f>
        <v>0</v>
      </c>
      <c r="N668">
        <f>IF(AND(Colin!$G668=$B$2,Colin!$H668=$C$3),Colin!$I668,)</f>
        <v>0</v>
      </c>
      <c r="O668">
        <f>IF(AND(Colin!$G668=$B$2,Colin!$H668&lt;=$C$3),Colin!$I668,)</f>
        <v>0</v>
      </c>
      <c r="P668">
        <f>IF(Colin!$G668&lt;$B$2,Colin!$I668,0)</f>
        <v>0</v>
      </c>
      <c r="Q668">
        <f>IF(Colin!$G668&lt;$B$1,Colin!$I668,0)</f>
        <v>0</v>
      </c>
    </row>
    <row r="669" spans="12:17" x14ac:dyDescent="0.25">
      <c r="L669">
        <f>IF(AND(Colin!$G669=$B$1,Colin!$H669=$C$3),Colin!$I669,)</f>
        <v>0</v>
      </c>
      <c r="M669">
        <f>IF(AND(Colin!$G669=$B$1,Colin!$H669&lt;=$C$3),Colin!$I669,)</f>
        <v>0</v>
      </c>
      <c r="N669">
        <f>IF(AND(Colin!$G669=$B$2,Colin!$H669=$C$3),Colin!$I669,)</f>
        <v>0</v>
      </c>
      <c r="O669">
        <f>IF(AND(Colin!$G669=$B$2,Colin!$H669&lt;=$C$3),Colin!$I669,)</f>
        <v>0</v>
      </c>
      <c r="P669">
        <f>IF(Colin!$G669&lt;$B$2,Colin!$I669,0)</f>
        <v>0</v>
      </c>
      <c r="Q669">
        <f>IF(Colin!$G669&lt;$B$1,Colin!$I669,0)</f>
        <v>0</v>
      </c>
    </row>
    <row r="670" spans="12:17" x14ac:dyDescent="0.25">
      <c r="L670">
        <f>IF(AND(Colin!$G670=$B$1,Colin!$H670=$C$3),Colin!$I670,)</f>
        <v>0</v>
      </c>
      <c r="M670">
        <f>IF(AND(Colin!$G670=$B$1,Colin!$H670&lt;=$C$3),Colin!$I670,)</f>
        <v>0</v>
      </c>
      <c r="N670">
        <f>IF(AND(Colin!$G670=$B$2,Colin!$H670=$C$3),Colin!$I670,)</f>
        <v>0</v>
      </c>
      <c r="O670">
        <f>IF(AND(Colin!$G670=$B$2,Colin!$H670&lt;=$C$3),Colin!$I670,)</f>
        <v>0</v>
      </c>
      <c r="P670">
        <f>IF(Colin!$G670&lt;$B$2,Colin!$I670,0)</f>
        <v>0</v>
      </c>
      <c r="Q670">
        <f>IF(Colin!$G670&lt;$B$1,Colin!$I670,0)</f>
        <v>0</v>
      </c>
    </row>
    <row r="671" spans="12:17" x14ac:dyDescent="0.25">
      <c r="L671">
        <f>IF(AND(Colin!$G671=$B$1,Colin!$H671=$C$3),Colin!$I671,)</f>
        <v>0</v>
      </c>
      <c r="M671">
        <f>IF(AND(Colin!$G671=$B$1,Colin!$H671&lt;=$C$3),Colin!$I671,)</f>
        <v>0</v>
      </c>
      <c r="N671">
        <f>IF(AND(Colin!$G671=$B$2,Colin!$H671=$C$3),Colin!$I671,)</f>
        <v>0</v>
      </c>
      <c r="O671">
        <f>IF(AND(Colin!$G671=$B$2,Colin!$H671&lt;=$C$3),Colin!$I671,)</f>
        <v>0</v>
      </c>
      <c r="P671">
        <f>IF(Colin!$G671&lt;$B$2,Colin!$I671,0)</f>
        <v>0</v>
      </c>
      <c r="Q671">
        <f>IF(Colin!$G671&lt;$B$1,Colin!$I671,0)</f>
        <v>0</v>
      </c>
    </row>
    <row r="672" spans="12:17" x14ac:dyDescent="0.25">
      <c r="L672">
        <f>IF(AND(Colin!$G672=$B$1,Colin!$H672=$C$3),Colin!$I672,)</f>
        <v>0</v>
      </c>
      <c r="M672">
        <f>IF(AND(Colin!$G672=$B$1,Colin!$H672&lt;=$C$3),Colin!$I672,)</f>
        <v>0</v>
      </c>
      <c r="N672">
        <f>IF(AND(Colin!$G672=$B$2,Colin!$H672=$C$3),Colin!$I672,)</f>
        <v>0</v>
      </c>
      <c r="O672">
        <f>IF(AND(Colin!$G672=$B$2,Colin!$H672&lt;=$C$3),Colin!$I672,)</f>
        <v>0</v>
      </c>
      <c r="P672">
        <f>IF(Colin!$G672&lt;$B$2,Colin!$I672,0)</f>
        <v>0</v>
      </c>
      <c r="Q672">
        <f>IF(Colin!$G672&lt;$B$1,Colin!$I672,0)</f>
        <v>0</v>
      </c>
    </row>
    <row r="673" spans="12:17" x14ac:dyDescent="0.25">
      <c r="L673">
        <f>IF(AND(Colin!$G673=$B$1,Colin!$H673=$C$3),Colin!$I673,)</f>
        <v>0</v>
      </c>
      <c r="M673">
        <f>IF(AND(Colin!$G673=$B$1,Colin!$H673&lt;=$C$3),Colin!$I673,)</f>
        <v>0</v>
      </c>
      <c r="N673">
        <f>IF(AND(Colin!$G673=$B$2,Colin!$H673=$C$3),Colin!$I673,)</f>
        <v>0</v>
      </c>
      <c r="O673">
        <f>IF(AND(Colin!$G673=$B$2,Colin!$H673&lt;=$C$3),Colin!$I673,)</f>
        <v>0</v>
      </c>
      <c r="P673">
        <f>IF(Colin!$G673&lt;$B$2,Colin!$I673,0)</f>
        <v>0</v>
      </c>
      <c r="Q673">
        <f>IF(Colin!$G673&lt;$B$1,Colin!$I673,0)</f>
        <v>0</v>
      </c>
    </row>
    <row r="674" spans="12:17" x14ac:dyDescent="0.25">
      <c r="L674">
        <f>IF(AND(Colin!$G674=$B$1,Colin!$H674=$C$3),Colin!$I674,)</f>
        <v>0</v>
      </c>
      <c r="M674">
        <f>IF(AND(Colin!$G674=$B$1,Colin!$H674&lt;=$C$3),Colin!$I674,)</f>
        <v>0</v>
      </c>
      <c r="N674">
        <f>IF(AND(Colin!$G674=$B$2,Colin!$H674=$C$3),Colin!$I674,)</f>
        <v>0</v>
      </c>
      <c r="O674">
        <f>IF(AND(Colin!$G674=$B$2,Colin!$H674&lt;=$C$3),Colin!$I674,)</f>
        <v>0</v>
      </c>
      <c r="P674">
        <f>IF(Colin!$G674&lt;$B$2,Colin!$I674,0)</f>
        <v>0</v>
      </c>
      <c r="Q674">
        <f>IF(Colin!$G674&lt;$B$1,Colin!$I674,0)</f>
        <v>0</v>
      </c>
    </row>
    <row r="675" spans="12:17" x14ac:dyDescent="0.25">
      <c r="L675">
        <f>IF(AND(Colin!$G675=$B$1,Colin!$H675=$C$3),Colin!$I675,)</f>
        <v>0</v>
      </c>
      <c r="M675">
        <f>IF(AND(Colin!$G675=$B$1,Colin!$H675&lt;=$C$3),Colin!$I675,)</f>
        <v>0</v>
      </c>
      <c r="N675">
        <f>IF(AND(Colin!$G675=$B$2,Colin!$H675=$C$3),Colin!$I675,)</f>
        <v>0</v>
      </c>
      <c r="O675">
        <f>IF(AND(Colin!$G675=$B$2,Colin!$H675&lt;=$C$3),Colin!$I675,)</f>
        <v>0</v>
      </c>
      <c r="P675">
        <f>IF(Colin!$G675&lt;$B$2,Colin!$I675,0)</f>
        <v>0</v>
      </c>
      <c r="Q675">
        <f>IF(Colin!$G675&lt;$B$1,Colin!$I675,0)</f>
        <v>0</v>
      </c>
    </row>
    <row r="676" spans="12:17" x14ac:dyDescent="0.25">
      <c r="L676">
        <f>IF(AND(Colin!$G676=$B$1,Colin!$H676=$C$3),Colin!$I676,)</f>
        <v>0</v>
      </c>
      <c r="M676">
        <f>IF(AND(Colin!$G676=$B$1,Colin!$H676&lt;=$C$3),Colin!$I676,)</f>
        <v>0</v>
      </c>
      <c r="N676">
        <f>IF(AND(Colin!$G676=$B$2,Colin!$H676=$C$3),Colin!$I676,)</f>
        <v>0</v>
      </c>
      <c r="O676">
        <f>IF(AND(Colin!$G676=$B$2,Colin!$H676&lt;=$C$3),Colin!$I676,)</f>
        <v>0</v>
      </c>
      <c r="P676">
        <f>IF(Colin!$G676&lt;$B$2,Colin!$I676,0)</f>
        <v>0</v>
      </c>
      <c r="Q676">
        <f>IF(Colin!$G676&lt;$B$1,Colin!$I676,0)</f>
        <v>0</v>
      </c>
    </row>
    <row r="677" spans="12:17" x14ac:dyDescent="0.25">
      <c r="L677">
        <f>IF(AND(Colin!$G677=$B$1,Colin!$H677=$C$3),Colin!$I677,)</f>
        <v>0</v>
      </c>
      <c r="M677">
        <f>IF(AND(Colin!$G677=$B$1,Colin!$H677&lt;=$C$3),Colin!$I677,)</f>
        <v>0</v>
      </c>
      <c r="N677">
        <f>IF(AND(Colin!$G677=$B$2,Colin!$H677=$C$3),Colin!$I677,)</f>
        <v>0</v>
      </c>
      <c r="O677">
        <f>IF(AND(Colin!$G677=$B$2,Colin!$H677&lt;=$C$3),Colin!$I677,)</f>
        <v>0</v>
      </c>
      <c r="P677">
        <f>IF(Colin!$G677&lt;$B$2,Colin!$I677,0)</f>
        <v>0</v>
      </c>
      <c r="Q677">
        <f>IF(Colin!$G677&lt;$B$1,Colin!$I677,0)</f>
        <v>0</v>
      </c>
    </row>
    <row r="678" spans="12:17" x14ac:dyDescent="0.25">
      <c r="L678">
        <f>IF(AND(Colin!$G678=$B$1,Colin!$H678=$C$3),Colin!$I678,)</f>
        <v>0</v>
      </c>
      <c r="M678">
        <f>IF(AND(Colin!$G678=$B$1,Colin!$H678&lt;=$C$3),Colin!$I678,)</f>
        <v>0</v>
      </c>
      <c r="N678">
        <f>IF(AND(Colin!$G678=$B$2,Colin!$H678=$C$3),Colin!$I678,)</f>
        <v>0</v>
      </c>
      <c r="O678">
        <f>IF(AND(Colin!$G678=$B$2,Colin!$H678&lt;=$C$3),Colin!$I678,)</f>
        <v>0</v>
      </c>
      <c r="P678">
        <f>IF(Colin!$G678&lt;$B$2,Colin!$I678,0)</f>
        <v>0</v>
      </c>
      <c r="Q678">
        <f>IF(Colin!$G678&lt;$B$1,Colin!$I678,0)</f>
        <v>0</v>
      </c>
    </row>
    <row r="679" spans="12:17" x14ac:dyDescent="0.25">
      <c r="L679">
        <f>IF(AND(Colin!$G679=$B$1,Colin!$H679=$C$3),Colin!$I679,)</f>
        <v>0</v>
      </c>
      <c r="M679">
        <f>IF(AND(Colin!$G679=$B$1,Colin!$H679&lt;=$C$3),Colin!$I679,)</f>
        <v>0</v>
      </c>
      <c r="N679">
        <f>IF(AND(Colin!$G679=$B$2,Colin!$H679=$C$3),Colin!$I679,)</f>
        <v>0</v>
      </c>
      <c r="O679">
        <f>IF(AND(Colin!$G679=$B$2,Colin!$H679&lt;=$C$3),Colin!$I679,)</f>
        <v>0</v>
      </c>
      <c r="P679">
        <f>IF(Colin!$G679&lt;$B$2,Colin!$I679,0)</f>
        <v>0</v>
      </c>
      <c r="Q679">
        <f>IF(Colin!$G679&lt;$B$1,Colin!$I679,0)</f>
        <v>0</v>
      </c>
    </row>
    <row r="680" spans="12:17" x14ac:dyDescent="0.25">
      <c r="L680">
        <f>IF(AND(Colin!$G680=$B$1,Colin!$H680=$C$3),Colin!$I680,)</f>
        <v>0</v>
      </c>
      <c r="M680">
        <f>IF(AND(Colin!$G680=$B$1,Colin!$H680&lt;=$C$3),Colin!$I680,)</f>
        <v>0</v>
      </c>
      <c r="N680">
        <f>IF(AND(Colin!$G680=$B$2,Colin!$H680=$C$3),Colin!$I680,)</f>
        <v>0</v>
      </c>
      <c r="O680">
        <f>IF(AND(Colin!$G680=$B$2,Colin!$H680&lt;=$C$3),Colin!$I680,)</f>
        <v>0</v>
      </c>
      <c r="P680">
        <f>IF(Colin!$G680&lt;$B$2,Colin!$I680,0)</f>
        <v>0</v>
      </c>
      <c r="Q680">
        <f>IF(Colin!$G680&lt;$B$1,Colin!$I680,0)</f>
        <v>0</v>
      </c>
    </row>
    <row r="681" spans="12:17" x14ac:dyDescent="0.25">
      <c r="L681">
        <f>IF(AND(Colin!$G681=$B$1,Colin!$H681=$C$3),Colin!$I681,)</f>
        <v>0</v>
      </c>
      <c r="M681">
        <f>IF(AND(Colin!$G681=$B$1,Colin!$H681&lt;=$C$3),Colin!$I681,)</f>
        <v>0</v>
      </c>
      <c r="N681">
        <f>IF(AND(Colin!$G681=$B$2,Colin!$H681=$C$3),Colin!$I681,)</f>
        <v>0</v>
      </c>
      <c r="O681">
        <f>IF(AND(Colin!$G681=$B$2,Colin!$H681&lt;=$C$3),Colin!$I681,)</f>
        <v>0</v>
      </c>
      <c r="P681">
        <f>IF(Colin!$G681&lt;$B$2,Colin!$I681,0)</f>
        <v>0</v>
      </c>
      <c r="Q681">
        <f>IF(Colin!$G681&lt;$B$1,Colin!$I681,0)</f>
        <v>0</v>
      </c>
    </row>
    <row r="682" spans="12:17" x14ac:dyDescent="0.25">
      <c r="L682">
        <f>IF(AND(Colin!$G682=$B$1,Colin!$H682=$C$3),Colin!$I682,)</f>
        <v>0</v>
      </c>
      <c r="M682">
        <f>IF(AND(Colin!$G682=$B$1,Colin!$H682&lt;=$C$3),Colin!$I682,)</f>
        <v>0</v>
      </c>
      <c r="N682">
        <f>IF(AND(Colin!$G682=$B$2,Colin!$H682=$C$3),Colin!$I682,)</f>
        <v>0</v>
      </c>
      <c r="O682">
        <f>IF(AND(Colin!$G682=$B$2,Colin!$H682&lt;=$C$3),Colin!$I682,)</f>
        <v>0</v>
      </c>
      <c r="P682">
        <f>IF(Colin!$G682&lt;$B$2,Colin!$I682,0)</f>
        <v>0</v>
      </c>
      <c r="Q682">
        <f>IF(Colin!$G682&lt;$B$1,Colin!$I682,0)</f>
        <v>0</v>
      </c>
    </row>
    <row r="683" spans="12:17" x14ac:dyDescent="0.25">
      <c r="L683">
        <f>IF(AND(Colin!$G683=$B$1,Colin!$H683=$C$3),Colin!$I683,)</f>
        <v>0</v>
      </c>
      <c r="M683">
        <f>IF(AND(Colin!$G683=$B$1,Colin!$H683&lt;=$C$3),Colin!$I683,)</f>
        <v>0</v>
      </c>
      <c r="N683">
        <f>IF(AND(Colin!$G683=$B$2,Colin!$H683=$C$3),Colin!$I683,)</f>
        <v>0</v>
      </c>
      <c r="O683">
        <f>IF(AND(Colin!$G683=$B$2,Colin!$H683&lt;=$C$3),Colin!$I683,)</f>
        <v>0</v>
      </c>
      <c r="P683">
        <f>IF(Colin!$G683&lt;$B$2,Colin!$I683,0)</f>
        <v>0</v>
      </c>
      <c r="Q683">
        <f>IF(Colin!$G683&lt;$B$1,Colin!$I683,0)</f>
        <v>0</v>
      </c>
    </row>
    <row r="684" spans="12:17" x14ac:dyDescent="0.25">
      <c r="L684">
        <f>IF(AND(Colin!$G684=$B$1,Colin!$H684=$C$3),Colin!$I684,)</f>
        <v>0</v>
      </c>
      <c r="M684">
        <f>IF(AND(Colin!$G684=$B$1,Colin!$H684&lt;=$C$3),Colin!$I684,)</f>
        <v>0</v>
      </c>
      <c r="N684">
        <f>IF(AND(Colin!$G684=$B$2,Colin!$H684=$C$3),Colin!$I684,)</f>
        <v>0</v>
      </c>
      <c r="O684">
        <f>IF(AND(Colin!$G684=$B$2,Colin!$H684&lt;=$C$3),Colin!$I684,)</f>
        <v>0</v>
      </c>
      <c r="P684">
        <f>IF(Colin!$G684&lt;$B$2,Colin!$I684,0)</f>
        <v>0</v>
      </c>
      <c r="Q684">
        <f>IF(Colin!$G684&lt;$B$1,Colin!$I684,0)</f>
        <v>0</v>
      </c>
    </row>
    <row r="685" spans="12:17" x14ac:dyDescent="0.25">
      <c r="L685">
        <f>IF(AND(Colin!$G685=$B$1,Colin!$H685=$C$3),Colin!$I685,)</f>
        <v>0</v>
      </c>
      <c r="M685">
        <f>IF(AND(Colin!$G685=$B$1,Colin!$H685&lt;=$C$3),Colin!$I685,)</f>
        <v>0</v>
      </c>
      <c r="N685">
        <f>IF(AND(Colin!$G685=$B$2,Colin!$H685=$C$3),Colin!$I685,)</f>
        <v>0</v>
      </c>
      <c r="O685">
        <f>IF(AND(Colin!$G685=$B$2,Colin!$H685&lt;=$C$3),Colin!$I685,)</f>
        <v>0</v>
      </c>
      <c r="P685">
        <f>IF(Colin!$G685&lt;$B$2,Colin!$I685,0)</f>
        <v>0</v>
      </c>
      <c r="Q685">
        <f>IF(Colin!$G685&lt;$B$1,Colin!$I685,0)</f>
        <v>0</v>
      </c>
    </row>
    <row r="686" spans="12:17" x14ac:dyDescent="0.25">
      <c r="L686">
        <f>IF(AND(Colin!$G686=$B$1,Colin!$H686=$C$3),Colin!$I686,)</f>
        <v>0</v>
      </c>
      <c r="M686">
        <f>IF(AND(Colin!$G686=$B$1,Colin!$H686&lt;=$C$3),Colin!$I686,)</f>
        <v>0</v>
      </c>
      <c r="N686">
        <f>IF(AND(Colin!$G686=$B$2,Colin!$H686=$C$3),Colin!$I686,)</f>
        <v>0</v>
      </c>
      <c r="O686">
        <f>IF(AND(Colin!$G686=$B$2,Colin!$H686&lt;=$C$3),Colin!$I686,)</f>
        <v>0</v>
      </c>
      <c r="P686">
        <f>IF(Colin!$G686&lt;$B$2,Colin!$I686,0)</f>
        <v>0</v>
      </c>
      <c r="Q686">
        <f>IF(Colin!$G686&lt;$B$1,Colin!$I686,0)</f>
        <v>0</v>
      </c>
    </row>
    <row r="687" spans="12:17" x14ac:dyDescent="0.25">
      <c r="L687">
        <f>IF(AND(Colin!$G687=$B$1,Colin!$H687=$C$3),Colin!$I687,)</f>
        <v>0</v>
      </c>
      <c r="M687">
        <f>IF(AND(Colin!$G687=$B$1,Colin!$H687&lt;=$C$3),Colin!$I687,)</f>
        <v>0</v>
      </c>
      <c r="N687">
        <f>IF(AND(Colin!$G687=$B$2,Colin!$H687=$C$3),Colin!$I687,)</f>
        <v>0</v>
      </c>
      <c r="O687">
        <f>IF(AND(Colin!$G687=$B$2,Colin!$H687&lt;=$C$3),Colin!$I687,)</f>
        <v>0</v>
      </c>
      <c r="P687">
        <f>IF(Colin!$G687&lt;$B$2,Colin!$I687,0)</f>
        <v>0</v>
      </c>
      <c r="Q687">
        <f>IF(Colin!$G687&lt;$B$1,Colin!$I687,0)</f>
        <v>0</v>
      </c>
    </row>
    <row r="688" spans="12:17" x14ac:dyDescent="0.25">
      <c r="L688">
        <f>IF(AND(Colin!$G688=$B$1,Colin!$H688=$C$3),Colin!$I688,)</f>
        <v>0</v>
      </c>
      <c r="M688">
        <f>IF(AND(Colin!$G688=$B$1,Colin!$H688&lt;=$C$3),Colin!$I688,)</f>
        <v>0</v>
      </c>
      <c r="N688">
        <f>IF(AND(Colin!$G688=$B$2,Colin!$H688=$C$3),Colin!$I688,)</f>
        <v>0</v>
      </c>
      <c r="O688">
        <f>IF(AND(Colin!$G688=$B$2,Colin!$H688&lt;=$C$3),Colin!$I688,)</f>
        <v>0</v>
      </c>
      <c r="P688">
        <f>IF(Colin!$G688&lt;$B$2,Colin!$I688,0)</f>
        <v>0</v>
      </c>
      <c r="Q688">
        <f>IF(Colin!$G688&lt;$B$1,Colin!$I688,0)</f>
        <v>0</v>
      </c>
    </row>
    <row r="689" spans="12:17" x14ac:dyDescent="0.25">
      <c r="L689">
        <f>IF(AND(Colin!$G689=$B$1,Colin!$H689=$C$3),Colin!$I689,)</f>
        <v>0</v>
      </c>
      <c r="M689">
        <f>IF(AND(Colin!$G689=$B$1,Colin!$H689&lt;=$C$3),Colin!$I689,)</f>
        <v>0</v>
      </c>
      <c r="N689">
        <f>IF(AND(Colin!$G689=$B$2,Colin!$H689=$C$3),Colin!$I689,)</f>
        <v>0</v>
      </c>
      <c r="O689">
        <f>IF(AND(Colin!$G689=$B$2,Colin!$H689&lt;=$C$3),Colin!$I689,)</f>
        <v>0</v>
      </c>
      <c r="P689">
        <f>IF(Colin!$G689&lt;$B$2,Colin!$I689,0)</f>
        <v>0</v>
      </c>
      <c r="Q689">
        <f>IF(Colin!$G689&lt;$B$1,Colin!$I689,0)</f>
        <v>0</v>
      </c>
    </row>
    <row r="690" spans="12:17" x14ac:dyDescent="0.25">
      <c r="L690">
        <f>IF(AND(Colin!$G690=$B$1,Colin!$H690=$C$3),Colin!$I690,)</f>
        <v>0</v>
      </c>
      <c r="M690">
        <f>IF(AND(Colin!$G690=$B$1,Colin!$H690&lt;=$C$3),Colin!$I690,)</f>
        <v>0</v>
      </c>
      <c r="N690">
        <f>IF(AND(Colin!$G690=$B$2,Colin!$H690=$C$3),Colin!$I690,)</f>
        <v>0</v>
      </c>
      <c r="O690">
        <f>IF(AND(Colin!$G690=$B$2,Colin!$H690&lt;=$C$3),Colin!$I690,)</f>
        <v>0</v>
      </c>
      <c r="P690">
        <f>IF(Colin!$G690&lt;$B$2,Colin!$I690,0)</f>
        <v>0</v>
      </c>
      <c r="Q690">
        <f>IF(Colin!$G690&lt;$B$1,Colin!$I690,0)</f>
        <v>0</v>
      </c>
    </row>
    <row r="691" spans="12:17" x14ac:dyDescent="0.25">
      <c r="L691">
        <f>IF(AND(Colin!$G691=$B$1,Colin!$H691=$C$3),Colin!$I691,)</f>
        <v>0</v>
      </c>
      <c r="M691">
        <f>IF(AND(Colin!$G691=$B$1,Colin!$H691&lt;=$C$3),Colin!$I691,)</f>
        <v>0</v>
      </c>
      <c r="N691">
        <f>IF(AND(Colin!$G691=$B$2,Colin!$H691=$C$3),Colin!$I691,)</f>
        <v>0</v>
      </c>
      <c r="O691">
        <f>IF(AND(Colin!$G691=$B$2,Colin!$H691&lt;=$C$3),Colin!$I691,)</f>
        <v>0</v>
      </c>
      <c r="P691">
        <f>IF(Colin!$G691&lt;$B$2,Colin!$I691,0)</f>
        <v>0</v>
      </c>
      <c r="Q691">
        <f>IF(Colin!$G691&lt;$B$1,Colin!$I691,0)</f>
        <v>0</v>
      </c>
    </row>
    <row r="692" spans="12:17" x14ac:dyDescent="0.25">
      <c r="L692">
        <f>IF(AND(Colin!$G692=$B$1,Colin!$H692=$C$3),Colin!$I692,)</f>
        <v>0</v>
      </c>
      <c r="M692">
        <f>IF(AND(Colin!$G692=$B$1,Colin!$H692&lt;=$C$3),Colin!$I692,)</f>
        <v>0</v>
      </c>
      <c r="N692">
        <f>IF(AND(Colin!$G692=$B$2,Colin!$H692=$C$3),Colin!$I692,)</f>
        <v>0</v>
      </c>
      <c r="O692">
        <f>IF(AND(Colin!$G692=$B$2,Colin!$H692&lt;=$C$3),Colin!$I692,)</f>
        <v>0</v>
      </c>
      <c r="P692">
        <f>IF(Colin!$G692&lt;$B$2,Colin!$I692,0)</f>
        <v>0</v>
      </c>
      <c r="Q692">
        <f>IF(Colin!$G692&lt;$B$1,Colin!$I692,0)</f>
        <v>0</v>
      </c>
    </row>
    <row r="693" spans="12:17" x14ac:dyDescent="0.25">
      <c r="L693">
        <f>IF(AND(Colin!$G693=$B$1,Colin!$H693=$C$3),Colin!$I693,)</f>
        <v>0</v>
      </c>
      <c r="M693">
        <f>IF(AND(Colin!$G693=$B$1,Colin!$H693&lt;=$C$3),Colin!$I693,)</f>
        <v>0</v>
      </c>
      <c r="N693">
        <f>IF(AND(Colin!$G693=$B$2,Colin!$H693=$C$3),Colin!$I693,)</f>
        <v>0</v>
      </c>
      <c r="O693">
        <f>IF(AND(Colin!$G693=$B$2,Colin!$H693&lt;=$C$3),Colin!$I693,)</f>
        <v>0</v>
      </c>
      <c r="P693">
        <f>IF(Colin!$G693&lt;$B$2,Colin!$I693,0)</f>
        <v>0</v>
      </c>
      <c r="Q693">
        <f>IF(Colin!$G693&lt;$B$1,Colin!$I693,0)</f>
        <v>0</v>
      </c>
    </row>
    <row r="694" spans="12:17" x14ac:dyDescent="0.25">
      <c r="L694">
        <f>IF(AND(Colin!$G694=$B$1,Colin!$H694=$C$3),Colin!$I694,)</f>
        <v>0</v>
      </c>
      <c r="M694">
        <f>IF(AND(Colin!$G694=$B$1,Colin!$H694&lt;=$C$3),Colin!$I694,)</f>
        <v>0</v>
      </c>
      <c r="N694">
        <f>IF(AND(Colin!$G694=$B$2,Colin!$H694=$C$3),Colin!$I694,)</f>
        <v>0</v>
      </c>
      <c r="O694">
        <f>IF(AND(Colin!$G694=$B$2,Colin!$H694&lt;=$C$3),Colin!$I694,)</f>
        <v>0</v>
      </c>
      <c r="P694">
        <f>IF(Colin!$G694&lt;$B$2,Colin!$I694,0)</f>
        <v>0</v>
      </c>
      <c r="Q694">
        <f>IF(Colin!$G694&lt;$B$1,Colin!$I694,0)</f>
        <v>0</v>
      </c>
    </row>
    <row r="695" spans="12:17" x14ac:dyDescent="0.25">
      <c r="L695">
        <f>IF(AND(Colin!$G695=$B$1,Colin!$H695=$C$3),Colin!$I695,)</f>
        <v>0</v>
      </c>
      <c r="M695">
        <f>IF(AND(Colin!$G695=$B$1,Colin!$H695&lt;=$C$3),Colin!$I695,)</f>
        <v>0</v>
      </c>
      <c r="N695">
        <f>IF(AND(Colin!$G695=$B$2,Colin!$H695=$C$3),Colin!$I695,)</f>
        <v>0</v>
      </c>
      <c r="O695">
        <f>IF(AND(Colin!$G695=$B$2,Colin!$H695&lt;=$C$3),Colin!$I695,)</f>
        <v>0</v>
      </c>
      <c r="P695">
        <f>IF(Colin!$G695&lt;$B$2,Colin!$I695,0)</f>
        <v>0</v>
      </c>
      <c r="Q695">
        <f>IF(Colin!$G695&lt;$B$1,Colin!$I695,0)</f>
        <v>0</v>
      </c>
    </row>
    <row r="696" spans="12:17" x14ac:dyDescent="0.25">
      <c r="L696">
        <f>IF(AND(Colin!$G696=$B$1,Colin!$H696=$C$3),Colin!$I696,)</f>
        <v>0</v>
      </c>
      <c r="M696">
        <f>IF(AND(Colin!$G696=$B$1,Colin!$H696&lt;=$C$3),Colin!$I696,)</f>
        <v>0</v>
      </c>
      <c r="N696">
        <f>IF(AND(Colin!$G696=$B$2,Colin!$H696=$C$3),Colin!$I696,)</f>
        <v>0</v>
      </c>
      <c r="O696">
        <f>IF(AND(Colin!$G696=$B$2,Colin!$H696&lt;=$C$3),Colin!$I696,)</f>
        <v>0</v>
      </c>
      <c r="P696">
        <f>IF(Colin!$G696&lt;$B$2,Colin!$I696,0)</f>
        <v>0</v>
      </c>
      <c r="Q696">
        <f>IF(Colin!$G696&lt;$B$1,Colin!$I696,0)</f>
        <v>0</v>
      </c>
    </row>
    <row r="697" spans="12:17" x14ac:dyDescent="0.25">
      <c r="L697">
        <f>IF(AND(Colin!$G697=$B$1,Colin!$H697=$C$3),Colin!$I697,)</f>
        <v>0</v>
      </c>
      <c r="M697">
        <f>IF(AND(Colin!$G697=$B$1,Colin!$H697&lt;=$C$3),Colin!$I697,)</f>
        <v>0</v>
      </c>
      <c r="N697">
        <f>IF(AND(Colin!$G697=$B$2,Colin!$H697=$C$3),Colin!$I697,)</f>
        <v>0</v>
      </c>
      <c r="O697">
        <f>IF(AND(Colin!$G697=$B$2,Colin!$H697&lt;=$C$3),Colin!$I697,)</f>
        <v>0</v>
      </c>
      <c r="P697">
        <f>IF(Colin!$G697&lt;$B$2,Colin!$I697,0)</f>
        <v>0</v>
      </c>
      <c r="Q697">
        <f>IF(Colin!$G697&lt;$B$1,Colin!$I697,0)</f>
        <v>0</v>
      </c>
    </row>
    <row r="698" spans="12:17" x14ac:dyDescent="0.25">
      <c r="L698">
        <f>IF(AND(Colin!$G698=$B$1,Colin!$H698=$C$3),Colin!$I698,)</f>
        <v>0</v>
      </c>
      <c r="M698">
        <f>IF(AND(Colin!$G698=$B$1,Colin!$H698&lt;=$C$3),Colin!$I698,)</f>
        <v>0</v>
      </c>
      <c r="N698">
        <f>IF(AND(Colin!$G698=$B$2,Colin!$H698=$C$3),Colin!$I698,)</f>
        <v>0</v>
      </c>
      <c r="O698">
        <f>IF(AND(Colin!$G698=$B$2,Colin!$H698&lt;=$C$3),Colin!$I698,)</f>
        <v>0</v>
      </c>
      <c r="P698">
        <f>IF(Colin!$G698&lt;$B$2,Colin!$I698,0)</f>
        <v>0</v>
      </c>
      <c r="Q698">
        <f>IF(Colin!$G698&lt;$B$1,Colin!$I698,0)</f>
        <v>0</v>
      </c>
    </row>
    <row r="699" spans="12:17" x14ac:dyDescent="0.25">
      <c r="L699">
        <f>IF(AND(Colin!$G699=$B$1,Colin!$H699=$C$3),Colin!$I699,)</f>
        <v>0</v>
      </c>
      <c r="M699">
        <f>IF(AND(Colin!$G699=$B$1,Colin!$H699&lt;=$C$3),Colin!$I699,)</f>
        <v>0</v>
      </c>
      <c r="N699">
        <f>IF(AND(Colin!$G699=$B$2,Colin!$H699=$C$3),Colin!$I699,)</f>
        <v>0</v>
      </c>
      <c r="O699">
        <f>IF(AND(Colin!$G699=$B$2,Colin!$H699&lt;=$C$3),Colin!$I699,)</f>
        <v>0</v>
      </c>
      <c r="P699">
        <f>IF(Colin!$G699&lt;$B$2,Colin!$I699,0)</f>
        <v>0</v>
      </c>
      <c r="Q699">
        <f>IF(Colin!$G699&lt;$B$1,Colin!$I699,0)</f>
        <v>0</v>
      </c>
    </row>
    <row r="700" spans="12:17" x14ac:dyDescent="0.25">
      <c r="L700">
        <f>IF(AND(Colin!$G700=$B$1,Colin!$H700=$C$3),Colin!$I700,)</f>
        <v>0</v>
      </c>
      <c r="M700">
        <f>IF(AND(Colin!$G700=$B$1,Colin!$H700&lt;=$C$3),Colin!$I700,)</f>
        <v>0</v>
      </c>
      <c r="N700">
        <f>IF(AND(Colin!$G700=$B$2,Colin!$H700=$C$3),Colin!$I700,)</f>
        <v>0</v>
      </c>
      <c r="O700">
        <f>IF(AND(Colin!$G700=$B$2,Colin!$H700&lt;=$C$3),Colin!$I700,)</f>
        <v>0</v>
      </c>
      <c r="P700">
        <f>IF(Colin!$G700&lt;$B$2,Colin!$I700,0)</f>
        <v>0</v>
      </c>
      <c r="Q700">
        <f>IF(Colin!$G700&lt;$B$1,Colin!$I700,0)</f>
        <v>0</v>
      </c>
    </row>
    <row r="701" spans="12:17" x14ac:dyDescent="0.25">
      <c r="L701">
        <f>IF(AND(Colin!$G701=$B$1,Colin!$H701=$C$3),Colin!$I701,)</f>
        <v>0</v>
      </c>
      <c r="M701">
        <f>IF(AND(Colin!$G701=$B$1,Colin!$H701&lt;=$C$3),Colin!$I701,)</f>
        <v>0</v>
      </c>
      <c r="N701">
        <f>IF(AND(Colin!$G701=$B$2,Colin!$H701=$C$3),Colin!$I701,)</f>
        <v>0</v>
      </c>
      <c r="O701">
        <f>IF(AND(Colin!$G701=$B$2,Colin!$H701&lt;=$C$3),Colin!$I701,)</f>
        <v>0</v>
      </c>
      <c r="P701">
        <f>IF(Colin!$G701&lt;$B$2,Colin!$I701,0)</f>
        <v>0</v>
      </c>
      <c r="Q701">
        <f>IF(Colin!$G701&lt;$B$1,Colin!$I701,0)</f>
        <v>0</v>
      </c>
    </row>
    <row r="702" spans="12:17" x14ac:dyDescent="0.25">
      <c r="L702">
        <f>IF(AND(Colin!$G702=$B$1,Colin!$H702=$C$3),Colin!$I702,)</f>
        <v>0</v>
      </c>
      <c r="M702">
        <f>IF(AND(Colin!$G702=$B$1,Colin!$H702&lt;=$C$3),Colin!$I702,)</f>
        <v>0</v>
      </c>
      <c r="N702">
        <f>IF(AND(Colin!$G702=$B$2,Colin!$H702=$C$3),Colin!$I702,)</f>
        <v>0</v>
      </c>
      <c r="O702">
        <f>IF(AND(Colin!$G702=$B$2,Colin!$H702&lt;=$C$3),Colin!$I702,)</f>
        <v>0</v>
      </c>
      <c r="P702">
        <f>IF(Colin!$G702&lt;$B$2,Colin!$I702,0)</f>
        <v>0</v>
      </c>
      <c r="Q702">
        <f>IF(Colin!$G702&lt;$B$1,Colin!$I702,0)</f>
        <v>0</v>
      </c>
    </row>
    <row r="703" spans="12:17" x14ac:dyDescent="0.25">
      <c r="L703">
        <f>IF(AND(Colin!$G703=$B$1,Colin!$H703=$C$3),Colin!$I703,)</f>
        <v>0</v>
      </c>
      <c r="M703">
        <f>IF(AND(Colin!$G703=$B$1,Colin!$H703&lt;=$C$3),Colin!$I703,)</f>
        <v>0</v>
      </c>
      <c r="N703">
        <f>IF(AND(Colin!$G703=$B$2,Colin!$H703=$C$3),Colin!$I703,)</f>
        <v>0</v>
      </c>
      <c r="O703">
        <f>IF(AND(Colin!$G703=$B$2,Colin!$H703&lt;=$C$3),Colin!$I703,)</f>
        <v>0</v>
      </c>
      <c r="P703">
        <f>IF(Colin!$G703&lt;$B$2,Colin!$I703,0)</f>
        <v>0</v>
      </c>
      <c r="Q703">
        <f>IF(Colin!$G703&lt;$B$1,Colin!$I703,0)</f>
        <v>0</v>
      </c>
    </row>
    <row r="704" spans="12:17" x14ac:dyDescent="0.25">
      <c r="L704">
        <f>IF(AND(Colin!$G704=$B$1,Colin!$H704=$C$3),Colin!$I704,)</f>
        <v>0</v>
      </c>
      <c r="M704">
        <f>IF(AND(Colin!$G704=$B$1,Colin!$H704&lt;=$C$3),Colin!$I704,)</f>
        <v>0</v>
      </c>
      <c r="N704">
        <f>IF(AND(Colin!$G704=$B$2,Colin!$H704=$C$3),Colin!$I704,)</f>
        <v>0</v>
      </c>
      <c r="O704">
        <f>IF(AND(Colin!$G704=$B$2,Colin!$H704&lt;=$C$3),Colin!$I704,)</f>
        <v>0</v>
      </c>
      <c r="P704">
        <f>IF(Colin!$G704&lt;$B$2,Colin!$I704,0)</f>
        <v>0</v>
      </c>
      <c r="Q704">
        <f>IF(Colin!$G704&lt;$B$1,Colin!$I704,0)</f>
        <v>0</v>
      </c>
    </row>
    <row r="705" spans="12:17" x14ac:dyDescent="0.25">
      <c r="L705">
        <f>IF(AND(Colin!$G705=$B$1,Colin!$H705=$C$3),Colin!$I705,)</f>
        <v>0</v>
      </c>
      <c r="M705">
        <f>IF(AND(Colin!$G705=$B$1,Colin!$H705&lt;=$C$3),Colin!$I705,)</f>
        <v>0</v>
      </c>
      <c r="N705">
        <f>IF(AND(Colin!$G705=$B$2,Colin!$H705=$C$3),Colin!$I705,)</f>
        <v>0</v>
      </c>
      <c r="O705">
        <f>IF(AND(Colin!$G705=$B$2,Colin!$H705&lt;=$C$3),Colin!$I705,)</f>
        <v>0</v>
      </c>
      <c r="P705">
        <f>IF(Colin!$G705&lt;$B$2,Colin!$I705,0)</f>
        <v>0</v>
      </c>
      <c r="Q705">
        <f>IF(Colin!$G705&lt;$B$1,Colin!$I705,0)</f>
        <v>0</v>
      </c>
    </row>
    <row r="706" spans="12:17" x14ac:dyDescent="0.25">
      <c r="L706">
        <f>IF(AND(Colin!$G706=$B$1,Colin!$H706=$C$3),Colin!$I706,)</f>
        <v>0</v>
      </c>
      <c r="M706">
        <f>IF(AND(Colin!$G706=$B$1,Colin!$H706&lt;=$C$3),Colin!$I706,)</f>
        <v>0</v>
      </c>
      <c r="N706">
        <f>IF(AND(Colin!$G706=$B$2,Colin!$H706=$C$3),Colin!$I706,)</f>
        <v>0</v>
      </c>
      <c r="O706">
        <f>IF(AND(Colin!$G706=$B$2,Colin!$H706&lt;=$C$3),Colin!$I706,)</f>
        <v>0</v>
      </c>
      <c r="P706">
        <f>IF(Colin!$G706&lt;$B$2,Colin!$I706,0)</f>
        <v>0</v>
      </c>
      <c r="Q706">
        <f>IF(Colin!$G706&lt;$B$1,Colin!$I706,0)</f>
        <v>0</v>
      </c>
    </row>
    <row r="707" spans="12:17" x14ac:dyDescent="0.25">
      <c r="L707">
        <f>IF(AND(Colin!$G707=$B$1,Colin!$H707=$C$3),Colin!$I707,)</f>
        <v>0</v>
      </c>
      <c r="M707">
        <f>IF(AND(Colin!$G707=$B$1,Colin!$H707&lt;=$C$3),Colin!$I707,)</f>
        <v>0</v>
      </c>
      <c r="N707">
        <f>IF(AND(Colin!$G707=$B$2,Colin!$H707=$C$3),Colin!$I707,)</f>
        <v>0</v>
      </c>
      <c r="O707">
        <f>IF(AND(Colin!$G707=$B$2,Colin!$H707&lt;=$C$3),Colin!$I707,)</f>
        <v>0</v>
      </c>
      <c r="P707">
        <f>IF(Colin!$G707&lt;$B$2,Colin!$I707,0)</f>
        <v>0</v>
      </c>
      <c r="Q707">
        <f>IF(Colin!$G707&lt;$B$1,Colin!$I707,0)</f>
        <v>0</v>
      </c>
    </row>
    <row r="708" spans="12:17" x14ac:dyDescent="0.25">
      <c r="L708">
        <f>IF(AND(Colin!$G708=$B$1,Colin!$H708=$C$3),Colin!$I708,)</f>
        <v>0</v>
      </c>
      <c r="M708">
        <f>IF(AND(Colin!$G708=$B$1,Colin!$H708&lt;=$C$3),Colin!$I708,)</f>
        <v>0</v>
      </c>
      <c r="N708">
        <f>IF(AND(Colin!$G708=$B$2,Colin!$H708=$C$3),Colin!$I708,)</f>
        <v>0</v>
      </c>
      <c r="O708">
        <f>IF(AND(Colin!$G708=$B$2,Colin!$H708&lt;=$C$3),Colin!$I708,)</f>
        <v>0</v>
      </c>
      <c r="P708">
        <f>IF(Colin!$G708&lt;$B$2,Colin!$I708,0)</f>
        <v>0</v>
      </c>
      <c r="Q708">
        <f>IF(Colin!$G708&lt;$B$1,Colin!$I708,0)</f>
        <v>0</v>
      </c>
    </row>
    <row r="709" spans="12:17" x14ac:dyDescent="0.25">
      <c r="L709">
        <f>IF(AND(Colin!$G709=$B$1,Colin!$H709=$C$3),Colin!$I709,)</f>
        <v>0</v>
      </c>
      <c r="M709">
        <f>IF(AND(Colin!$G709=$B$1,Colin!$H709&lt;=$C$3),Colin!$I709,)</f>
        <v>0</v>
      </c>
      <c r="N709">
        <f>IF(AND(Colin!$G709=$B$2,Colin!$H709=$C$3),Colin!$I709,)</f>
        <v>0</v>
      </c>
      <c r="O709">
        <f>IF(AND(Colin!$G709=$B$2,Colin!$H709&lt;=$C$3),Colin!$I709,)</f>
        <v>0</v>
      </c>
      <c r="P709">
        <f>IF(Colin!$G709&lt;$B$2,Colin!$I709,0)</f>
        <v>0</v>
      </c>
      <c r="Q709">
        <f>IF(Colin!$G709&lt;$B$1,Colin!$I709,0)</f>
        <v>0</v>
      </c>
    </row>
    <row r="710" spans="12:17" x14ac:dyDescent="0.25">
      <c r="L710">
        <f>IF(AND(Colin!$G710=$B$1,Colin!$H710=$C$3),Colin!$I710,)</f>
        <v>0</v>
      </c>
      <c r="M710">
        <f>IF(AND(Colin!$G710=$B$1,Colin!$H710&lt;=$C$3),Colin!$I710,)</f>
        <v>0</v>
      </c>
      <c r="N710">
        <f>IF(AND(Colin!$G710=$B$2,Colin!$H710=$C$3),Colin!$I710,)</f>
        <v>0</v>
      </c>
      <c r="O710">
        <f>IF(AND(Colin!$G710=$B$2,Colin!$H710&lt;=$C$3),Colin!$I710,)</f>
        <v>0</v>
      </c>
      <c r="P710">
        <f>IF(Colin!$G710&lt;$B$2,Colin!$I710,0)</f>
        <v>0</v>
      </c>
      <c r="Q710">
        <f>IF(Colin!$G710&lt;$B$1,Colin!$I710,0)</f>
        <v>0</v>
      </c>
    </row>
    <row r="711" spans="12:17" x14ac:dyDescent="0.25">
      <c r="L711">
        <f>IF(AND(Colin!$G711=$B$1,Colin!$H711=$C$3),Colin!$I711,)</f>
        <v>0</v>
      </c>
      <c r="M711">
        <f>IF(AND(Colin!$G711=$B$1,Colin!$H711&lt;=$C$3),Colin!$I711,)</f>
        <v>0</v>
      </c>
      <c r="N711">
        <f>IF(AND(Colin!$G711=$B$2,Colin!$H711=$C$3),Colin!$I711,)</f>
        <v>0</v>
      </c>
      <c r="O711">
        <f>IF(AND(Colin!$G711=$B$2,Colin!$H711&lt;=$C$3),Colin!$I711,)</f>
        <v>0</v>
      </c>
      <c r="P711">
        <f>IF(Colin!$G711&lt;$B$2,Colin!$I711,0)</f>
        <v>0</v>
      </c>
      <c r="Q711">
        <f>IF(Colin!$G711&lt;$B$1,Colin!$I711,0)</f>
        <v>0</v>
      </c>
    </row>
    <row r="712" spans="12:17" x14ac:dyDescent="0.25">
      <c r="L712">
        <f>IF(AND(Colin!$G712=$B$1,Colin!$H712=$C$3),Colin!$I712,)</f>
        <v>0</v>
      </c>
      <c r="M712">
        <f>IF(AND(Colin!$G712=$B$1,Colin!$H712&lt;=$C$3),Colin!$I712,)</f>
        <v>0</v>
      </c>
      <c r="N712">
        <f>IF(AND(Colin!$G712=$B$2,Colin!$H712=$C$3),Colin!$I712,)</f>
        <v>0</v>
      </c>
      <c r="O712">
        <f>IF(AND(Colin!$G712=$B$2,Colin!$H712&lt;=$C$3),Colin!$I712,)</f>
        <v>0</v>
      </c>
      <c r="P712">
        <f>IF(Colin!$G712&lt;$B$2,Colin!$I712,0)</f>
        <v>0</v>
      </c>
      <c r="Q712">
        <f>IF(Colin!$G712&lt;$B$1,Colin!$I712,0)</f>
        <v>0</v>
      </c>
    </row>
    <row r="713" spans="12:17" x14ac:dyDescent="0.25">
      <c r="L713">
        <f>IF(AND(Colin!$G713=$B$1,Colin!$H713=$C$3),Colin!$I713,)</f>
        <v>0</v>
      </c>
      <c r="M713">
        <f>IF(AND(Colin!$G713=$B$1,Colin!$H713&lt;=$C$3),Colin!$I713,)</f>
        <v>0</v>
      </c>
      <c r="N713">
        <f>IF(AND(Colin!$G713=$B$2,Colin!$H713=$C$3),Colin!$I713,)</f>
        <v>0</v>
      </c>
      <c r="O713">
        <f>IF(AND(Colin!$G713=$B$2,Colin!$H713&lt;=$C$3),Colin!$I713,)</f>
        <v>0</v>
      </c>
      <c r="P713">
        <f>IF(Colin!$G713&lt;$B$2,Colin!$I713,0)</f>
        <v>0</v>
      </c>
      <c r="Q713">
        <f>IF(Colin!$G713&lt;$B$1,Colin!$I713,0)</f>
        <v>0</v>
      </c>
    </row>
    <row r="714" spans="12:17" x14ac:dyDescent="0.25">
      <c r="L714">
        <f>IF(AND(Colin!$G714=$B$1,Colin!$H714=$C$3),Colin!$I714,)</f>
        <v>0</v>
      </c>
      <c r="M714">
        <f>IF(AND(Colin!$G714=$B$1,Colin!$H714&lt;=$C$3),Colin!$I714,)</f>
        <v>0</v>
      </c>
      <c r="N714">
        <f>IF(AND(Colin!$G714=$B$2,Colin!$H714=$C$3),Colin!$I714,)</f>
        <v>0</v>
      </c>
      <c r="O714">
        <f>IF(AND(Colin!$G714=$B$2,Colin!$H714&lt;=$C$3),Colin!$I714,)</f>
        <v>0</v>
      </c>
      <c r="P714">
        <f>IF(Colin!$G714&lt;$B$2,Colin!$I714,0)</f>
        <v>0</v>
      </c>
      <c r="Q714">
        <f>IF(Colin!$G714&lt;$B$1,Colin!$I714,0)</f>
        <v>0</v>
      </c>
    </row>
    <row r="715" spans="12:17" x14ac:dyDescent="0.25">
      <c r="L715">
        <f>IF(AND(Colin!$G715=$B$1,Colin!$H715=$C$3),Colin!$I715,)</f>
        <v>0</v>
      </c>
      <c r="M715">
        <f>IF(AND(Colin!$G715=$B$1,Colin!$H715&lt;=$C$3),Colin!$I715,)</f>
        <v>0</v>
      </c>
      <c r="N715">
        <f>IF(AND(Colin!$G715=$B$2,Colin!$H715=$C$3),Colin!$I715,)</f>
        <v>0</v>
      </c>
      <c r="O715">
        <f>IF(AND(Colin!$G715=$B$2,Colin!$H715&lt;=$C$3),Colin!$I715,)</f>
        <v>0</v>
      </c>
      <c r="P715">
        <f>IF(Colin!$G715&lt;$B$2,Colin!$I715,0)</f>
        <v>0</v>
      </c>
      <c r="Q715">
        <f>IF(Colin!$G715&lt;$B$1,Colin!$I715,0)</f>
        <v>0</v>
      </c>
    </row>
    <row r="716" spans="12:17" x14ac:dyDescent="0.25">
      <c r="L716">
        <f>IF(AND(Colin!$G716=$B$1,Colin!$H716=$C$3),Colin!$I716,)</f>
        <v>0</v>
      </c>
      <c r="M716">
        <f>IF(AND(Colin!$G716=$B$1,Colin!$H716&lt;=$C$3),Colin!$I716,)</f>
        <v>0</v>
      </c>
      <c r="N716">
        <f>IF(AND(Colin!$G716=$B$2,Colin!$H716=$C$3),Colin!$I716,)</f>
        <v>0</v>
      </c>
      <c r="O716">
        <f>IF(AND(Colin!$G716=$B$2,Colin!$H716&lt;=$C$3),Colin!$I716,)</f>
        <v>0</v>
      </c>
      <c r="P716">
        <f>IF(Colin!$G716&lt;$B$2,Colin!$I716,0)</f>
        <v>0</v>
      </c>
      <c r="Q716">
        <f>IF(Colin!$G716&lt;$B$1,Colin!$I716,0)</f>
        <v>0</v>
      </c>
    </row>
    <row r="717" spans="12:17" x14ac:dyDescent="0.25">
      <c r="L717">
        <f>IF(AND(Colin!$G717=$B$1,Colin!$H717=$C$3),Colin!$I717,)</f>
        <v>0</v>
      </c>
      <c r="M717">
        <f>IF(AND(Colin!$G717=$B$1,Colin!$H717&lt;=$C$3),Colin!$I717,)</f>
        <v>0</v>
      </c>
      <c r="N717">
        <f>IF(AND(Colin!$G717=$B$2,Colin!$H717=$C$3),Colin!$I717,)</f>
        <v>0</v>
      </c>
      <c r="O717">
        <f>IF(AND(Colin!$G717=$B$2,Colin!$H717&lt;=$C$3),Colin!$I717,)</f>
        <v>0</v>
      </c>
      <c r="P717">
        <f>IF(Colin!$G717&lt;$B$2,Colin!$I717,0)</f>
        <v>0</v>
      </c>
      <c r="Q717">
        <f>IF(Colin!$G717&lt;$B$1,Colin!$I717,0)</f>
        <v>0</v>
      </c>
    </row>
    <row r="718" spans="12:17" x14ac:dyDescent="0.25">
      <c r="L718">
        <f>IF(AND(Colin!$G718=$B$1,Colin!$H718=$C$3),Colin!$I718,)</f>
        <v>0</v>
      </c>
      <c r="M718">
        <f>IF(AND(Colin!$G718=$B$1,Colin!$H718&lt;=$C$3),Colin!$I718,)</f>
        <v>0</v>
      </c>
      <c r="N718">
        <f>IF(AND(Colin!$G718=$B$2,Colin!$H718=$C$3),Colin!$I718,)</f>
        <v>0</v>
      </c>
      <c r="O718">
        <f>IF(AND(Colin!$G718=$B$2,Colin!$H718&lt;=$C$3),Colin!$I718,)</f>
        <v>0</v>
      </c>
      <c r="P718">
        <f>IF(Colin!$G718&lt;$B$2,Colin!$I718,0)</f>
        <v>0</v>
      </c>
      <c r="Q718">
        <f>IF(Colin!$G718&lt;$B$1,Colin!$I718,0)</f>
        <v>0</v>
      </c>
    </row>
    <row r="719" spans="12:17" x14ac:dyDescent="0.25">
      <c r="L719">
        <f>IF(AND(Colin!$G719=$B$1,Colin!$H719=$C$3),Colin!$I719,)</f>
        <v>0</v>
      </c>
      <c r="M719">
        <f>IF(AND(Colin!$G719=$B$1,Colin!$H719&lt;=$C$3),Colin!$I719,)</f>
        <v>0</v>
      </c>
      <c r="N719">
        <f>IF(AND(Colin!$G719=$B$2,Colin!$H719=$C$3),Colin!$I719,)</f>
        <v>0</v>
      </c>
      <c r="O719">
        <f>IF(AND(Colin!$G719=$B$2,Colin!$H719&lt;=$C$3),Colin!$I719,)</f>
        <v>0</v>
      </c>
      <c r="P719">
        <f>IF(Colin!$G719&lt;$B$2,Colin!$I719,0)</f>
        <v>0</v>
      </c>
      <c r="Q719">
        <f>IF(Colin!$G719&lt;$B$1,Colin!$I719,0)</f>
        <v>0</v>
      </c>
    </row>
    <row r="720" spans="12:17" x14ac:dyDescent="0.25">
      <c r="L720">
        <f>IF(AND(Colin!$G720=$B$1,Colin!$H720=$C$3),Colin!$I720,)</f>
        <v>0</v>
      </c>
      <c r="M720">
        <f>IF(AND(Colin!$G720=$B$1,Colin!$H720&lt;=$C$3),Colin!$I720,)</f>
        <v>0</v>
      </c>
      <c r="N720">
        <f>IF(AND(Colin!$G720=$B$2,Colin!$H720=$C$3),Colin!$I720,)</f>
        <v>0</v>
      </c>
      <c r="O720">
        <f>IF(AND(Colin!$G720=$B$2,Colin!$H720&lt;=$C$3),Colin!$I720,)</f>
        <v>0</v>
      </c>
      <c r="P720">
        <f>IF(Colin!$G720&lt;$B$2,Colin!$I720,0)</f>
        <v>0</v>
      </c>
      <c r="Q720">
        <f>IF(Colin!$G720&lt;$B$1,Colin!$I720,0)</f>
        <v>0</v>
      </c>
    </row>
    <row r="721" spans="12:17" x14ac:dyDescent="0.25">
      <c r="L721">
        <f>IF(AND(Colin!$G721=$B$1,Colin!$H721=$C$3),Colin!$I721,)</f>
        <v>0</v>
      </c>
      <c r="M721">
        <f>IF(AND(Colin!$G721=$B$1,Colin!$H721&lt;=$C$3),Colin!$I721,)</f>
        <v>0</v>
      </c>
      <c r="N721">
        <f>IF(AND(Colin!$G721=$B$2,Colin!$H721=$C$3),Colin!$I721,)</f>
        <v>0</v>
      </c>
      <c r="O721">
        <f>IF(AND(Colin!$G721=$B$2,Colin!$H721&lt;=$C$3),Colin!$I721,)</f>
        <v>0</v>
      </c>
      <c r="P721">
        <f>IF(Colin!$G721&lt;$B$2,Colin!$I721,0)</f>
        <v>0</v>
      </c>
      <c r="Q721">
        <f>IF(Colin!$G721&lt;$B$1,Colin!$I721,0)</f>
        <v>0</v>
      </c>
    </row>
    <row r="722" spans="12:17" x14ac:dyDescent="0.25">
      <c r="L722">
        <f>IF(AND(Colin!$G722=$B$1,Colin!$H722=$C$3),Colin!$I722,)</f>
        <v>0</v>
      </c>
      <c r="M722">
        <f>IF(AND(Colin!$G722=$B$1,Colin!$H722&lt;=$C$3),Colin!$I722,)</f>
        <v>0</v>
      </c>
      <c r="N722">
        <f>IF(AND(Colin!$G722=$B$2,Colin!$H722=$C$3),Colin!$I722,)</f>
        <v>0</v>
      </c>
      <c r="O722">
        <f>IF(AND(Colin!$G722=$B$2,Colin!$H722&lt;=$C$3),Colin!$I722,)</f>
        <v>0</v>
      </c>
      <c r="P722">
        <f>IF(Colin!$G722&lt;$B$2,Colin!$I722,0)</f>
        <v>0</v>
      </c>
      <c r="Q722">
        <f>IF(Colin!$G722&lt;$B$1,Colin!$I722,0)</f>
        <v>0</v>
      </c>
    </row>
    <row r="723" spans="12:17" x14ac:dyDescent="0.25">
      <c r="L723">
        <f>IF(AND(Colin!$G723=$B$1,Colin!$H723=$C$3),Colin!$I723,)</f>
        <v>0</v>
      </c>
      <c r="M723">
        <f>IF(AND(Colin!$G723=$B$1,Colin!$H723&lt;=$C$3),Colin!$I723,)</f>
        <v>0</v>
      </c>
      <c r="N723">
        <f>IF(AND(Colin!$G723=$B$2,Colin!$H723=$C$3),Colin!$I723,)</f>
        <v>0</v>
      </c>
      <c r="O723">
        <f>IF(AND(Colin!$G723=$B$2,Colin!$H723&lt;=$C$3),Colin!$I723,)</f>
        <v>0</v>
      </c>
      <c r="P723">
        <f>IF(Colin!$G723&lt;$B$2,Colin!$I723,0)</f>
        <v>0</v>
      </c>
      <c r="Q723">
        <f>IF(Colin!$G723&lt;$B$1,Colin!$I723,0)</f>
        <v>0</v>
      </c>
    </row>
    <row r="724" spans="12:17" x14ac:dyDescent="0.25">
      <c r="L724">
        <f>IF(AND(Colin!$G724=$B$1,Colin!$H724=$C$3),Colin!$I724,)</f>
        <v>0</v>
      </c>
      <c r="M724">
        <f>IF(AND(Colin!$G724=$B$1,Colin!$H724&lt;=$C$3),Colin!$I724,)</f>
        <v>0</v>
      </c>
      <c r="N724">
        <f>IF(AND(Colin!$G724=$B$2,Colin!$H724=$C$3),Colin!$I724,)</f>
        <v>0</v>
      </c>
      <c r="O724">
        <f>IF(AND(Colin!$G724=$B$2,Colin!$H724&lt;=$C$3),Colin!$I724,)</f>
        <v>0</v>
      </c>
      <c r="P724">
        <f>IF(Colin!$G724&lt;$B$2,Colin!$I724,0)</f>
        <v>0</v>
      </c>
      <c r="Q724">
        <f>IF(Colin!$G724&lt;$B$1,Colin!$I724,0)</f>
        <v>0</v>
      </c>
    </row>
    <row r="725" spans="12:17" x14ac:dyDescent="0.25">
      <c r="L725">
        <f>IF(AND(Colin!$G725=$B$1,Colin!$H725=$C$3),Colin!$I725,)</f>
        <v>0</v>
      </c>
      <c r="M725">
        <f>IF(AND(Colin!$G725=$B$1,Colin!$H725&lt;=$C$3),Colin!$I725,)</f>
        <v>0</v>
      </c>
      <c r="N725">
        <f>IF(AND(Colin!$G725=$B$2,Colin!$H725=$C$3),Colin!$I725,)</f>
        <v>0</v>
      </c>
      <c r="O725">
        <f>IF(AND(Colin!$G725=$B$2,Colin!$H725&lt;=$C$3),Colin!$I725,)</f>
        <v>0</v>
      </c>
      <c r="P725">
        <f>IF(Colin!$G725&lt;$B$2,Colin!$I725,0)</f>
        <v>0</v>
      </c>
      <c r="Q725">
        <f>IF(Colin!$G725&lt;$B$1,Colin!$I725,0)</f>
        <v>0</v>
      </c>
    </row>
    <row r="726" spans="12:17" x14ac:dyDescent="0.25">
      <c r="L726">
        <f>IF(AND(Colin!$G726=$B$1,Colin!$H726=$C$3),Colin!$I726,)</f>
        <v>0</v>
      </c>
      <c r="M726">
        <f>IF(AND(Colin!$G726=$B$1,Colin!$H726&lt;=$C$3),Colin!$I726,)</f>
        <v>0</v>
      </c>
      <c r="N726">
        <f>IF(AND(Colin!$G726=$B$2,Colin!$H726=$C$3),Colin!$I726,)</f>
        <v>0</v>
      </c>
      <c r="O726">
        <f>IF(AND(Colin!$G726=$B$2,Colin!$H726&lt;=$C$3),Colin!$I726,)</f>
        <v>0</v>
      </c>
      <c r="P726">
        <f>IF(Colin!$G726&lt;$B$2,Colin!$I726,0)</f>
        <v>0</v>
      </c>
      <c r="Q726">
        <f>IF(Colin!$G726&lt;$B$1,Colin!$I726,0)</f>
        <v>0</v>
      </c>
    </row>
    <row r="727" spans="12:17" x14ac:dyDescent="0.25">
      <c r="L727">
        <f>IF(AND(Colin!$G727=$B$1,Colin!$H727=$C$3),Colin!$I727,)</f>
        <v>0</v>
      </c>
      <c r="M727">
        <f>IF(AND(Colin!$G727=$B$1,Colin!$H727&lt;=$C$3),Colin!$I727,)</f>
        <v>0</v>
      </c>
      <c r="N727">
        <f>IF(AND(Colin!$G727=$B$2,Colin!$H727=$C$3),Colin!$I727,)</f>
        <v>0</v>
      </c>
      <c r="O727">
        <f>IF(AND(Colin!$G727=$B$2,Colin!$H727&lt;=$C$3),Colin!$I727,)</f>
        <v>0</v>
      </c>
      <c r="P727">
        <f>IF(Colin!$G727&lt;$B$2,Colin!$I727,0)</f>
        <v>0</v>
      </c>
      <c r="Q727">
        <f>IF(Colin!$G727&lt;$B$1,Colin!$I727,0)</f>
        <v>0</v>
      </c>
    </row>
    <row r="728" spans="12:17" x14ac:dyDescent="0.25">
      <c r="L728">
        <f>IF(AND(Colin!$G728=$B$1,Colin!$H728=$C$3),Colin!$I728,)</f>
        <v>0</v>
      </c>
      <c r="M728">
        <f>IF(AND(Colin!$G728=$B$1,Colin!$H728&lt;=$C$3),Colin!$I728,)</f>
        <v>0</v>
      </c>
      <c r="N728">
        <f>IF(AND(Colin!$G728=$B$2,Colin!$H728=$C$3),Colin!$I728,)</f>
        <v>0</v>
      </c>
      <c r="O728">
        <f>IF(AND(Colin!$G728=$B$2,Colin!$H728&lt;=$C$3),Colin!$I728,)</f>
        <v>0</v>
      </c>
      <c r="P728">
        <f>IF(Colin!$G728&lt;$B$2,Colin!$I728,0)</f>
        <v>0</v>
      </c>
      <c r="Q728">
        <f>IF(Colin!$G728&lt;$B$1,Colin!$I728,0)</f>
        <v>0</v>
      </c>
    </row>
    <row r="729" spans="12:17" x14ac:dyDescent="0.25">
      <c r="L729">
        <f>IF(AND(Colin!$G729=$B$1,Colin!$H729=$C$3),Colin!$I729,)</f>
        <v>0</v>
      </c>
      <c r="M729">
        <f>IF(AND(Colin!$G729=$B$1,Colin!$H729&lt;=$C$3),Colin!$I729,)</f>
        <v>0</v>
      </c>
      <c r="N729">
        <f>IF(AND(Colin!$G729=$B$2,Colin!$H729=$C$3),Colin!$I729,)</f>
        <v>0</v>
      </c>
      <c r="O729">
        <f>IF(AND(Colin!$G729=$B$2,Colin!$H729&lt;=$C$3),Colin!$I729,)</f>
        <v>0</v>
      </c>
      <c r="P729">
        <f>IF(Colin!$G729&lt;$B$2,Colin!$I729,0)</f>
        <v>0</v>
      </c>
      <c r="Q729">
        <f>IF(Colin!$G729&lt;$B$1,Colin!$I729,0)</f>
        <v>0</v>
      </c>
    </row>
    <row r="730" spans="12:17" x14ac:dyDescent="0.25">
      <c r="L730">
        <f>IF(AND(Colin!$G730=$B$1,Colin!$H730=$C$3),Colin!$I730,)</f>
        <v>0</v>
      </c>
      <c r="M730">
        <f>IF(AND(Colin!$G730=$B$1,Colin!$H730&lt;=$C$3),Colin!$I730,)</f>
        <v>0</v>
      </c>
      <c r="N730">
        <f>IF(AND(Colin!$G730=$B$2,Colin!$H730=$C$3),Colin!$I730,)</f>
        <v>0</v>
      </c>
      <c r="O730">
        <f>IF(AND(Colin!$G730=$B$2,Colin!$H730&lt;=$C$3),Colin!$I730,)</f>
        <v>0</v>
      </c>
      <c r="P730">
        <f>IF(Colin!$G730&lt;$B$2,Colin!$I730,0)</f>
        <v>0</v>
      </c>
      <c r="Q730">
        <f>IF(Colin!$G730&lt;$B$1,Colin!$I730,0)</f>
        <v>0</v>
      </c>
    </row>
    <row r="731" spans="12:17" x14ac:dyDescent="0.25">
      <c r="L731">
        <f>IF(AND(Colin!$G731=$B$1,Colin!$H731=$C$3),Colin!$I731,)</f>
        <v>0</v>
      </c>
      <c r="M731">
        <f>IF(AND(Colin!$G731=$B$1,Colin!$H731&lt;=$C$3),Colin!$I731,)</f>
        <v>0</v>
      </c>
      <c r="N731">
        <f>IF(AND(Colin!$G731=$B$2,Colin!$H731=$C$3),Colin!$I731,)</f>
        <v>0</v>
      </c>
      <c r="O731">
        <f>IF(AND(Colin!$G731=$B$2,Colin!$H731&lt;=$C$3),Colin!$I731,)</f>
        <v>0</v>
      </c>
      <c r="P731">
        <f>IF(Colin!$G731&lt;$B$2,Colin!$I731,0)</f>
        <v>0</v>
      </c>
      <c r="Q731">
        <f>IF(Colin!$G731&lt;$B$1,Colin!$I731,0)</f>
        <v>0</v>
      </c>
    </row>
    <row r="732" spans="12:17" x14ac:dyDescent="0.25">
      <c r="L732">
        <f>IF(AND(Colin!$G732=$B$1,Colin!$H732=$C$3),Colin!$I732,)</f>
        <v>0</v>
      </c>
      <c r="M732">
        <f>IF(AND(Colin!$G732=$B$1,Colin!$H732&lt;=$C$3),Colin!$I732,)</f>
        <v>0</v>
      </c>
      <c r="N732">
        <f>IF(AND(Colin!$G732=$B$2,Colin!$H732=$C$3),Colin!$I732,)</f>
        <v>0</v>
      </c>
      <c r="O732">
        <f>IF(AND(Colin!$G732=$B$2,Colin!$H732&lt;=$C$3),Colin!$I732,)</f>
        <v>0</v>
      </c>
      <c r="P732">
        <f>IF(Colin!$G732&lt;$B$2,Colin!$I732,0)</f>
        <v>0</v>
      </c>
      <c r="Q732">
        <f>IF(Colin!$G732&lt;$B$1,Colin!$I732,0)</f>
        <v>0</v>
      </c>
    </row>
    <row r="733" spans="12:17" x14ac:dyDescent="0.25">
      <c r="L733">
        <f>IF(AND(Colin!$G733=$B$1,Colin!$H733=$C$3),Colin!$I733,)</f>
        <v>0</v>
      </c>
      <c r="M733">
        <f>IF(AND(Colin!$G733=$B$1,Colin!$H733&lt;=$C$3),Colin!$I733,)</f>
        <v>0</v>
      </c>
      <c r="N733">
        <f>IF(AND(Colin!$G733=$B$2,Colin!$H733=$C$3),Colin!$I733,)</f>
        <v>0</v>
      </c>
      <c r="O733">
        <f>IF(AND(Colin!$G733=$B$2,Colin!$H733&lt;=$C$3),Colin!$I733,)</f>
        <v>0</v>
      </c>
      <c r="P733">
        <f>IF(Colin!$G733&lt;$B$2,Colin!$I733,0)</f>
        <v>0</v>
      </c>
      <c r="Q733">
        <f>IF(Colin!$G733&lt;$B$1,Colin!$I733,0)</f>
        <v>0</v>
      </c>
    </row>
    <row r="734" spans="12:17" x14ac:dyDescent="0.25">
      <c r="L734">
        <f>IF(AND(Colin!$G734=$B$1,Colin!$H734=$C$3),Colin!$I734,)</f>
        <v>0</v>
      </c>
      <c r="M734">
        <f>IF(AND(Colin!$G734=$B$1,Colin!$H734&lt;=$C$3),Colin!$I734,)</f>
        <v>0</v>
      </c>
      <c r="N734">
        <f>IF(AND(Colin!$G734=$B$2,Colin!$H734=$C$3),Colin!$I734,)</f>
        <v>0</v>
      </c>
      <c r="O734">
        <f>IF(AND(Colin!$G734=$B$2,Colin!$H734&lt;=$C$3),Colin!$I734,)</f>
        <v>0</v>
      </c>
      <c r="P734">
        <f>IF(Colin!$G734&lt;$B$2,Colin!$I734,0)</f>
        <v>0</v>
      </c>
      <c r="Q734">
        <f>IF(Colin!$G734&lt;$B$1,Colin!$I734,0)</f>
        <v>0</v>
      </c>
    </row>
    <row r="735" spans="12:17" x14ac:dyDescent="0.25">
      <c r="L735">
        <f>IF(AND(Colin!$G735=$B$1,Colin!$H735=$C$3),Colin!$I735,)</f>
        <v>0</v>
      </c>
      <c r="M735">
        <f>IF(AND(Colin!$G735=$B$1,Colin!$H735&lt;=$C$3),Colin!$I735,)</f>
        <v>0</v>
      </c>
      <c r="N735">
        <f>IF(AND(Colin!$G735=$B$2,Colin!$H735=$C$3),Colin!$I735,)</f>
        <v>0</v>
      </c>
      <c r="O735">
        <f>IF(AND(Colin!$G735=$B$2,Colin!$H735&lt;=$C$3),Colin!$I735,)</f>
        <v>0</v>
      </c>
      <c r="P735">
        <f>IF(Colin!$G735&lt;$B$2,Colin!$I735,0)</f>
        <v>0</v>
      </c>
      <c r="Q735">
        <f>IF(Colin!$G735&lt;$B$1,Colin!$I735,0)</f>
        <v>0</v>
      </c>
    </row>
    <row r="736" spans="12:17" x14ac:dyDescent="0.25">
      <c r="L736">
        <f>IF(AND(Colin!$G736=$B$1,Colin!$H736=$C$3),Colin!$I736,)</f>
        <v>0</v>
      </c>
      <c r="M736">
        <f>IF(AND(Colin!$G736=$B$1,Colin!$H736&lt;=$C$3),Colin!$I736,)</f>
        <v>0</v>
      </c>
      <c r="N736">
        <f>IF(AND(Colin!$G736=$B$2,Colin!$H736=$C$3),Colin!$I736,)</f>
        <v>0</v>
      </c>
      <c r="O736">
        <f>IF(AND(Colin!$G736=$B$2,Colin!$H736&lt;=$C$3),Colin!$I736,)</f>
        <v>0</v>
      </c>
      <c r="P736">
        <f>IF(Colin!$G736&lt;$B$2,Colin!$I736,0)</f>
        <v>0</v>
      </c>
      <c r="Q736">
        <f>IF(Colin!$G736&lt;$B$1,Colin!$I736,0)</f>
        <v>0</v>
      </c>
    </row>
    <row r="737" spans="12:17" x14ac:dyDescent="0.25">
      <c r="L737">
        <f>IF(AND(Colin!$G737=$B$1,Colin!$H737=$C$3),Colin!$I737,)</f>
        <v>0</v>
      </c>
      <c r="M737">
        <f>IF(AND(Colin!$G737=$B$1,Colin!$H737&lt;=$C$3),Colin!$I737,)</f>
        <v>0</v>
      </c>
      <c r="N737">
        <f>IF(AND(Colin!$G737=$B$2,Colin!$H737=$C$3),Colin!$I737,)</f>
        <v>0</v>
      </c>
      <c r="O737">
        <f>IF(AND(Colin!$G737=$B$2,Colin!$H737&lt;=$C$3),Colin!$I737,)</f>
        <v>0</v>
      </c>
      <c r="P737">
        <f>IF(Colin!$G737&lt;$B$2,Colin!$I737,0)</f>
        <v>0</v>
      </c>
      <c r="Q737">
        <f>IF(Colin!$G737&lt;$B$1,Colin!$I737,0)</f>
        <v>0</v>
      </c>
    </row>
    <row r="738" spans="12:17" x14ac:dyDescent="0.25">
      <c r="L738">
        <f>IF(AND(Colin!$G738=$B$1,Colin!$H738=$C$3),Colin!$I738,)</f>
        <v>0</v>
      </c>
      <c r="M738">
        <f>IF(AND(Colin!$G738=$B$1,Colin!$H738&lt;=$C$3),Colin!$I738,)</f>
        <v>0</v>
      </c>
      <c r="N738">
        <f>IF(AND(Colin!$G738=$B$2,Colin!$H738=$C$3),Colin!$I738,)</f>
        <v>0</v>
      </c>
      <c r="O738">
        <f>IF(AND(Colin!$G738=$B$2,Colin!$H738&lt;=$C$3),Colin!$I738,)</f>
        <v>0</v>
      </c>
      <c r="P738">
        <f>IF(Colin!$G738&lt;$B$2,Colin!$I738,0)</f>
        <v>0</v>
      </c>
      <c r="Q738">
        <f>IF(Colin!$G738&lt;$B$1,Colin!$I738,0)</f>
        <v>0</v>
      </c>
    </row>
    <row r="739" spans="12:17" x14ac:dyDescent="0.25">
      <c r="L739">
        <f>IF(AND(Colin!$G739=$B$1,Colin!$H739=$C$3),Colin!$I739,)</f>
        <v>0</v>
      </c>
      <c r="M739">
        <f>IF(AND(Colin!$G739=$B$1,Colin!$H739&lt;=$C$3),Colin!$I739,)</f>
        <v>0</v>
      </c>
      <c r="N739">
        <f>IF(AND(Colin!$G739=$B$2,Colin!$H739=$C$3),Colin!$I739,)</f>
        <v>0</v>
      </c>
      <c r="O739">
        <f>IF(AND(Colin!$G739=$B$2,Colin!$H739&lt;=$C$3),Colin!$I739,)</f>
        <v>0</v>
      </c>
      <c r="P739">
        <f>IF(Colin!$G739&lt;$B$2,Colin!$I739,0)</f>
        <v>0</v>
      </c>
      <c r="Q739">
        <f>IF(Colin!$G739&lt;$B$1,Colin!$I739,0)</f>
        <v>0</v>
      </c>
    </row>
    <row r="740" spans="12:17" x14ac:dyDescent="0.25">
      <c r="L740">
        <f>IF(AND(Colin!$G740=$B$1,Colin!$H740=$C$3),Colin!$I740,)</f>
        <v>0</v>
      </c>
      <c r="M740">
        <f>IF(AND(Colin!$G740=$B$1,Colin!$H740&lt;=$C$3),Colin!$I740,)</f>
        <v>0</v>
      </c>
      <c r="N740">
        <f>IF(AND(Colin!$G740=$B$2,Colin!$H740=$C$3),Colin!$I740,)</f>
        <v>0</v>
      </c>
      <c r="O740">
        <f>IF(AND(Colin!$G740=$B$2,Colin!$H740&lt;=$C$3),Colin!$I740,)</f>
        <v>0</v>
      </c>
      <c r="P740">
        <f>IF(Colin!$G740&lt;$B$2,Colin!$I740,0)</f>
        <v>0</v>
      </c>
      <c r="Q740">
        <f>IF(Colin!$G740&lt;$B$1,Colin!$I740,0)</f>
        <v>0</v>
      </c>
    </row>
    <row r="741" spans="12:17" x14ac:dyDescent="0.25">
      <c r="L741">
        <f>IF(AND(Colin!$G741=$B$1,Colin!$H741=$C$3),Colin!$I741,)</f>
        <v>0</v>
      </c>
      <c r="M741">
        <f>IF(AND(Colin!$G741=$B$1,Colin!$H741&lt;=$C$3),Colin!$I741,)</f>
        <v>0</v>
      </c>
      <c r="N741">
        <f>IF(AND(Colin!$G741=$B$2,Colin!$H741=$C$3),Colin!$I741,)</f>
        <v>0</v>
      </c>
      <c r="O741">
        <f>IF(AND(Colin!$G741=$B$2,Colin!$H741&lt;=$C$3),Colin!$I741,)</f>
        <v>0</v>
      </c>
      <c r="P741">
        <f>IF(Colin!$G741&lt;$B$2,Colin!$I741,0)</f>
        <v>0</v>
      </c>
      <c r="Q741">
        <f>IF(Colin!$G741&lt;$B$1,Colin!$I741,0)</f>
        <v>0</v>
      </c>
    </row>
    <row r="742" spans="12:17" x14ac:dyDescent="0.25">
      <c r="L742">
        <f>IF(AND(Colin!$G742=$B$1,Colin!$H742=$C$3),Colin!$I742,)</f>
        <v>0</v>
      </c>
      <c r="M742">
        <f>IF(AND(Colin!$G742=$B$1,Colin!$H742&lt;=$C$3),Colin!$I742,)</f>
        <v>0</v>
      </c>
      <c r="N742">
        <f>IF(AND(Colin!$G742=$B$2,Colin!$H742=$C$3),Colin!$I742,)</f>
        <v>0</v>
      </c>
      <c r="O742">
        <f>IF(AND(Colin!$G742=$B$2,Colin!$H742&lt;=$C$3),Colin!$I742,)</f>
        <v>0</v>
      </c>
      <c r="P742">
        <f>IF(Colin!$G742&lt;$B$2,Colin!$I742,0)</f>
        <v>0</v>
      </c>
      <c r="Q742">
        <f>IF(Colin!$G742&lt;$B$1,Colin!$I742,0)</f>
        <v>0</v>
      </c>
    </row>
    <row r="743" spans="12:17" x14ac:dyDescent="0.25">
      <c r="L743">
        <f>IF(AND(Colin!$G743=$B$1,Colin!$H743=$C$3),Colin!$I743,)</f>
        <v>0</v>
      </c>
      <c r="M743">
        <f>IF(AND(Colin!$G743=$B$1,Colin!$H743&lt;=$C$3),Colin!$I743,)</f>
        <v>0</v>
      </c>
      <c r="N743">
        <f>IF(AND(Colin!$G743=$B$2,Colin!$H743=$C$3),Colin!$I743,)</f>
        <v>0</v>
      </c>
      <c r="O743">
        <f>IF(AND(Colin!$G743=$B$2,Colin!$H743&lt;=$C$3),Colin!$I743,)</f>
        <v>0</v>
      </c>
      <c r="P743">
        <f>IF(Colin!$G743&lt;$B$2,Colin!$I743,0)</f>
        <v>0</v>
      </c>
      <c r="Q743">
        <f>IF(Colin!$G743&lt;$B$1,Colin!$I743,0)</f>
        <v>0</v>
      </c>
    </row>
    <row r="744" spans="12:17" x14ac:dyDescent="0.25">
      <c r="L744">
        <f>IF(AND(Colin!$G744=$B$1,Colin!$H744=$C$3),Colin!$I744,)</f>
        <v>0</v>
      </c>
      <c r="M744">
        <f>IF(AND(Colin!$G744=$B$1,Colin!$H744&lt;=$C$3),Colin!$I744,)</f>
        <v>0</v>
      </c>
      <c r="N744">
        <f>IF(AND(Colin!$G744=$B$2,Colin!$H744=$C$3),Colin!$I744,)</f>
        <v>0</v>
      </c>
      <c r="O744">
        <f>IF(AND(Colin!$G744=$B$2,Colin!$H744&lt;=$C$3),Colin!$I744,)</f>
        <v>0</v>
      </c>
      <c r="P744">
        <f>IF(Colin!$G744&lt;$B$2,Colin!$I744,0)</f>
        <v>0</v>
      </c>
      <c r="Q744">
        <f>IF(Colin!$G744&lt;$B$1,Colin!$I744,0)</f>
        <v>0</v>
      </c>
    </row>
    <row r="745" spans="12:17" x14ac:dyDescent="0.25">
      <c r="L745">
        <f>IF(AND(Colin!$G745=$B$1,Colin!$H745=$C$3),Colin!$I745,)</f>
        <v>0</v>
      </c>
      <c r="M745">
        <f>IF(AND(Colin!$G745=$B$1,Colin!$H745&lt;=$C$3),Colin!$I745,)</f>
        <v>0</v>
      </c>
      <c r="N745">
        <f>IF(AND(Colin!$G745=$B$2,Colin!$H745=$C$3),Colin!$I745,)</f>
        <v>0</v>
      </c>
      <c r="O745">
        <f>IF(AND(Colin!$G745=$B$2,Colin!$H745&lt;=$C$3),Colin!$I745,)</f>
        <v>0</v>
      </c>
      <c r="P745">
        <f>IF(Colin!$G745&lt;$B$2,Colin!$I745,0)</f>
        <v>0</v>
      </c>
      <c r="Q745">
        <f>IF(Colin!$G745&lt;$B$1,Colin!$I745,0)</f>
        <v>0</v>
      </c>
    </row>
    <row r="746" spans="12:17" x14ac:dyDescent="0.25">
      <c r="L746">
        <f>IF(AND(Colin!$G746=$B$1,Colin!$H746=$C$3),Colin!$I746,)</f>
        <v>0</v>
      </c>
      <c r="M746">
        <f>IF(AND(Colin!$G746=$B$1,Colin!$H746&lt;=$C$3),Colin!$I746,)</f>
        <v>0</v>
      </c>
      <c r="N746">
        <f>IF(AND(Colin!$G746=$B$2,Colin!$H746=$C$3),Colin!$I746,)</f>
        <v>0</v>
      </c>
      <c r="O746">
        <f>IF(AND(Colin!$G746=$B$2,Colin!$H746&lt;=$C$3),Colin!$I746,)</f>
        <v>0</v>
      </c>
      <c r="P746">
        <f>IF(Colin!$G746&lt;$B$2,Colin!$I746,0)</f>
        <v>0</v>
      </c>
      <c r="Q746">
        <f>IF(Colin!$G746&lt;$B$1,Colin!$I746,0)</f>
        <v>0</v>
      </c>
    </row>
    <row r="747" spans="12:17" x14ac:dyDescent="0.25">
      <c r="L747">
        <f>IF(AND(Colin!$G747=$B$1,Colin!$H747=$C$3),Colin!$I747,)</f>
        <v>0</v>
      </c>
      <c r="M747">
        <f>IF(AND(Colin!$G747=$B$1,Colin!$H747&lt;=$C$3),Colin!$I747,)</f>
        <v>0</v>
      </c>
      <c r="N747">
        <f>IF(AND(Colin!$G747=$B$2,Colin!$H747=$C$3),Colin!$I747,)</f>
        <v>0</v>
      </c>
      <c r="O747">
        <f>IF(AND(Colin!$G747=$B$2,Colin!$H747&lt;=$C$3),Colin!$I747,)</f>
        <v>0</v>
      </c>
      <c r="P747">
        <f>IF(Colin!$G747&lt;$B$2,Colin!$I747,0)</f>
        <v>0</v>
      </c>
      <c r="Q747">
        <f>IF(Colin!$G747&lt;$B$1,Colin!$I747,0)</f>
        <v>0</v>
      </c>
    </row>
    <row r="748" spans="12:17" x14ac:dyDescent="0.25">
      <c r="L748">
        <f>IF(AND(Colin!$G748=$B$1,Colin!$H748=$C$3),Colin!$I748,)</f>
        <v>0</v>
      </c>
      <c r="M748">
        <f>IF(AND(Colin!$G748=$B$1,Colin!$H748&lt;=$C$3),Colin!$I748,)</f>
        <v>0</v>
      </c>
      <c r="N748">
        <f>IF(AND(Colin!$G748=$B$2,Colin!$H748=$C$3),Colin!$I748,)</f>
        <v>0</v>
      </c>
      <c r="O748">
        <f>IF(AND(Colin!$G748=$B$2,Colin!$H748&lt;=$C$3),Colin!$I748,)</f>
        <v>0</v>
      </c>
      <c r="P748">
        <f>IF(Colin!$G748&lt;$B$2,Colin!$I748,0)</f>
        <v>0</v>
      </c>
      <c r="Q748">
        <f>IF(Colin!$G748&lt;$B$1,Colin!$I748,0)</f>
        <v>0</v>
      </c>
    </row>
    <row r="749" spans="12:17" x14ac:dyDescent="0.25">
      <c r="L749">
        <f>IF(AND(Colin!$G749=$B$1,Colin!$H749=$C$3),Colin!$I749,)</f>
        <v>0</v>
      </c>
      <c r="M749">
        <f>IF(AND(Colin!$G749=$B$1,Colin!$H749&lt;=$C$3),Colin!$I749,)</f>
        <v>0</v>
      </c>
      <c r="N749">
        <f>IF(AND(Colin!$G749=$B$2,Colin!$H749=$C$3),Colin!$I749,)</f>
        <v>0</v>
      </c>
      <c r="O749">
        <f>IF(AND(Colin!$G749=$B$2,Colin!$H749&lt;=$C$3),Colin!$I749,)</f>
        <v>0</v>
      </c>
      <c r="P749">
        <f>IF(Colin!$G749&lt;$B$2,Colin!$I749,0)</f>
        <v>0</v>
      </c>
      <c r="Q749">
        <f>IF(Colin!$G749&lt;$B$1,Colin!$I749,0)</f>
        <v>0</v>
      </c>
    </row>
    <row r="750" spans="12:17" x14ac:dyDescent="0.25">
      <c r="L750">
        <f>IF(AND(Colin!$G750=$B$1,Colin!$H750=$C$3),Colin!$I750,)</f>
        <v>0</v>
      </c>
      <c r="M750">
        <f>IF(AND(Colin!$G750=$B$1,Colin!$H750&lt;=$C$3),Colin!$I750,)</f>
        <v>0</v>
      </c>
      <c r="N750">
        <f>IF(AND(Colin!$G750=$B$2,Colin!$H750=$C$3),Colin!$I750,)</f>
        <v>0</v>
      </c>
      <c r="O750">
        <f>IF(AND(Colin!$G750=$B$2,Colin!$H750&lt;=$C$3),Colin!$I750,)</f>
        <v>0</v>
      </c>
      <c r="P750">
        <f>IF(Colin!$G750&lt;$B$2,Colin!$I750,0)</f>
        <v>0</v>
      </c>
      <c r="Q750">
        <f>IF(Colin!$G750&lt;$B$1,Colin!$I750,0)</f>
        <v>0</v>
      </c>
    </row>
    <row r="751" spans="12:17" x14ac:dyDescent="0.25">
      <c r="L751">
        <f>IF(AND(Colin!$G751=$B$1,Colin!$H751=$C$3),Colin!$I751,)</f>
        <v>0</v>
      </c>
      <c r="M751">
        <f>IF(AND(Colin!$G751=$B$1,Colin!$H751&lt;=$C$3),Colin!$I751,)</f>
        <v>0</v>
      </c>
      <c r="N751">
        <f>IF(AND(Colin!$G751=$B$2,Colin!$H751=$C$3),Colin!$I751,)</f>
        <v>0</v>
      </c>
      <c r="O751">
        <f>IF(AND(Colin!$G751=$B$2,Colin!$H751&lt;=$C$3),Colin!$I751,)</f>
        <v>0</v>
      </c>
      <c r="P751">
        <f>IF(Colin!$G751&lt;$B$2,Colin!$I751,0)</f>
        <v>0</v>
      </c>
      <c r="Q751">
        <f>IF(Colin!$G751&lt;$B$1,Colin!$I751,0)</f>
        <v>0</v>
      </c>
    </row>
    <row r="752" spans="12:17" x14ac:dyDescent="0.25">
      <c r="L752">
        <f>IF(AND(Colin!$G752=$B$1,Colin!$H752=$C$3),Colin!$I752,)</f>
        <v>0</v>
      </c>
      <c r="M752">
        <f>IF(AND(Colin!$G752=$B$1,Colin!$H752&lt;=$C$3),Colin!$I752,)</f>
        <v>0</v>
      </c>
      <c r="N752">
        <f>IF(AND(Colin!$G752=$B$2,Colin!$H752=$C$3),Colin!$I752,)</f>
        <v>0</v>
      </c>
      <c r="O752">
        <f>IF(AND(Colin!$G752=$B$2,Colin!$H752&lt;=$C$3),Colin!$I752,)</f>
        <v>0</v>
      </c>
      <c r="P752">
        <f>IF(Colin!$G752&lt;$B$2,Colin!$I752,0)</f>
        <v>0</v>
      </c>
      <c r="Q752">
        <f>IF(Colin!$G752&lt;$B$1,Colin!$I752,0)</f>
        <v>0</v>
      </c>
    </row>
    <row r="753" spans="12:17" x14ac:dyDescent="0.25">
      <c r="L753">
        <f>IF(AND(Colin!$G753=$B$1,Colin!$H753=$C$3),Colin!$I753,)</f>
        <v>0</v>
      </c>
      <c r="M753">
        <f>IF(AND(Colin!$G753=$B$1,Colin!$H753&lt;=$C$3),Colin!$I753,)</f>
        <v>0</v>
      </c>
      <c r="N753">
        <f>IF(AND(Colin!$G753=$B$2,Colin!$H753=$C$3),Colin!$I753,)</f>
        <v>0</v>
      </c>
      <c r="O753">
        <f>IF(AND(Colin!$G753=$B$2,Colin!$H753&lt;=$C$3),Colin!$I753,)</f>
        <v>0</v>
      </c>
      <c r="P753">
        <f>IF(Colin!$G753&lt;$B$2,Colin!$I753,0)</f>
        <v>0</v>
      </c>
      <c r="Q753">
        <f>IF(Colin!$G753&lt;$B$1,Colin!$I753,0)</f>
        <v>0</v>
      </c>
    </row>
    <row r="754" spans="12:17" x14ac:dyDescent="0.25">
      <c r="L754">
        <f>IF(AND(Colin!$G754=$B$1,Colin!$H754=$C$3),Colin!$I754,)</f>
        <v>0</v>
      </c>
      <c r="M754">
        <f>IF(AND(Colin!$G754=$B$1,Colin!$H754&lt;=$C$3),Colin!$I754,)</f>
        <v>0</v>
      </c>
      <c r="N754">
        <f>IF(AND(Colin!$G754=$B$2,Colin!$H754=$C$3),Colin!$I754,)</f>
        <v>0</v>
      </c>
      <c r="O754">
        <f>IF(AND(Colin!$G754=$B$2,Colin!$H754&lt;=$C$3),Colin!$I754,)</f>
        <v>0</v>
      </c>
      <c r="P754">
        <f>IF(Colin!$G754&lt;$B$2,Colin!$I754,0)</f>
        <v>0</v>
      </c>
      <c r="Q754">
        <f>IF(Colin!$G754&lt;$B$1,Colin!$I754,0)</f>
        <v>0</v>
      </c>
    </row>
    <row r="755" spans="12:17" x14ac:dyDescent="0.25">
      <c r="L755">
        <f>IF(AND(Colin!$G755=$B$1,Colin!$H755=$C$3),Colin!$I755,)</f>
        <v>0</v>
      </c>
      <c r="M755">
        <f>IF(AND(Colin!$G755=$B$1,Colin!$H755&lt;=$C$3),Colin!$I755,)</f>
        <v>0</v>
      </c>
      <c r="N755">
        <f>IF(AND(Colin!$G755=$B$2,Colin!$H755=$C$3),Colin!$I755,)</f>
        <v>0</v>
      </c>
      <c r="O755">
        <f>IF(AND(Colin!$G755=$B$2,Colin!$H755&lt;=$C$3),Colin!$I755,)</f>
        <v>0</v>
      </c>
      <c r="P755">
        <f>IF(Colin!$G755&lt;$B$2,Colin!$I755,0)</f>
        <v>0</v>
      </c>
      <c r="Q755">
        <f>IF(Colin!$G755&lt;$B$1,Colin!$I755,0)</f>
        <v>0</v>
      </c>
    </row>
    <row r="756" spans="12:17" x14ac:dyDescent="0.25">
      <c r="L756">
        <f>IF(AND(Colin!$G756=$B$1,Colin!$H756=$C$3),Colin!$I756,)</f>
        <v>0</v>
      </c>
      <c r="M756">
        <f>IF(AND(Colin!$G756=$B$1,Colin!$H756&lt;=$C$3),Colin!$I756,)</f>
        <v>0</v>
      </c>
      <c r="N756">
        <f>IF(AND(Colin!$G756=$B$2,Colin!$H756=$C$3),Colin!$I756,)</f>
        <v>0</v>
      </c>
      <c r="O756">
        <f>IF(AND(Colin!$G756=$B$2,Colin!$H756&lt;=$C$3),Colin!$I756,)</f>
        <v>0</v>
      </c>
      <c r="P756">
        <f>IF(Colin!$G756&lt;$B$2,Colin!$I756,0)</f>
        <v>0</v>
      </c>
      <c r="Q756">
        <f>IF(Colin!$G756&lt;$B$1,Colin!$I756,0)</f>
        <v>0</v>
      </c>
    </row>
    <row r="757" spans="12:17" x14ac:dyDescent="0.25">
      <c r="L757">
        <f>IF(AND(Colin!$G757=$B$1,Colin!$H757=$C$3),Colin!$I757,)</f>
        <v>0</v>
      </c>
      <c r="M757">
        <f>IF(AND(Colin!$G757=$B$1,Colin!$H757&lt;=$C$3),Colin!$I757,)</f>
        <v>0</v>
      </c>
      <c r="N757">
        <f>IF(AND(Colin!$G757=$B$2,Colin!$H757=$C$3),Colin!$I757,)</f>
        <v>0</v>
      </c>
      <c r="O757">
        <f>IF(AND(Colin!$G757=$B$2,Colin!$H757&lt;=$C$3),Colin!$I757,)</f>
        <v>0</v>
      </c>
      <c r="P757">
        <f>IF(Colin!$G757&lt;$B$2,Colin!$I757,0)</f>
        <v>0</v>
      </c>
      <c r="Q757">
        <f>IF(Colin!$G757&lt;$B$1,Colin!$I757,0)</f>
        <v>0</v>
      </c>
    </row>
    <row r="758" spans="12:17" x14ac:dyDescent="0.25">
      <c r="L758">
        <f>IF(AND(Colin!$G758=$B$1,Colin!$H758=$C$3),Colin!$I758,)</f>
        <v>0</v>
      </c>
      <c r="M758">
        <f>IF(AND(Colin!$G758=$B$1,Colin!$H758&lt;=$C$3),Colin!$I758,)</f>
        <v>0</v>
      </c>
      <c r="N758">
        <f>IF(AND(Colin!$G758=$B$2,Colin!$H758=$C$3),Colin!$I758,)</f>
        <v>0</v>
      </c>
      <c r="O758">
        <f>IF(AND(Colin!$G758=$B$2,Colin!$H758&lt;=$C$3),Colin!$I758,)</f>
        <v>0</v>
      </c>
      <c r="P758">
        <f>IF(Colin!$G758&lt;$B$2,Colin!$I758,0)</f>
        <v>0</v>
      </c>
      <c r="Q758">
        <f>IF(Colin!$G758&lt;$B$1,Colin!$I758,0)</f>
        <v>0</v>
      </c>
    </row>
    <row r="759" spans="12:17" x14ac:dyDescent="0.25">
      <c r="L759">
        <f>IF(AND(Colin!$G759=$B$1,Colin!$H759=$C$3),Colin!$I759,)</f>
        <v>0</v>
      </c>
      <c r="M759">
        <f>IF(AND(Colin!$G759=$B$1,Colin!$H759&lt;=$C$3),Colin!$I759,)</f>
        <v>0</v>
      </c>
      <c r="N759">
        <f>IF(AND(Colin!$G759=$B$2,Colin!$H759=$C$3),Colin!$I759,)</f>
        <v>0</v>
      </c>
      <c r="O759">
        <f>IF(AND(Colin!$G759=$B$2,Colin!$H759&lt;=$C$3),Colin!$I759,)</f>
        <v>0</v>
      </c>
      <c r="P759">
        <f>IF(Colin!$G759&lt;$B$2,Colin!$I759,0)</f>
        <v>0</v>
      </c>
      <c r="Q759">
        <f>IF(Colin!$G759&lt;$B$1,Colin!$I759,0)</f>
        <v>0</v>
      </c>
    </row>
    <row r="760" spans="12:17" x14ac:dyDescent="0.25">
      <c r="L760">
        <f>IF(AND(Colin!$G760=$B$1,Colin!$H760=$C$3),Colin!$I760,)</f>
        <v>0</v>
      </c>
      <c r="M760">
        <f>IF(AND(Colin!$G760=$B$1,Colin!$H760&lt;=$C$3),Colin!$I760,)</f>
        <v>0</v>
      </c>
      <c r="N760">
        <f>IF(AND(Colin!$G760=$B$2,Colin!$H760=$C$3),Colin!$I760,)</f>
        <v>0</v>
      </c>
      <c r="O760">
        <f>IF(AND(Colin!$G760=$B$2,Colin!$H760&lt;=$C$3),Colin!$I760,)</f>
        <v>0</v>
      </c>
      <c r="P760">
        <f>IF(Colin!$G760&lt;$B$2,Colin!$I760,0)</f>
        <v>0</v>
      </c>
      <c r="Q760">
        <f>IF(Colin!$G760&lt;$B$1,Colin!$I760,0)</f>
        <v>0</v>
      </c>
    </row>
    <row r="761" spans="12:17" x14ac:dyDescent="0.25">
      <c r="L761">
        <f>IF(AND(Colin!$G761=$B$1,Colin!$H761=$C$3),Colin!$I761,)</f>
        <v>0</v>
      </c>
      <c r="M761">
        <f>IF(AND(Colin!$G761=$B$1,Colin!$H761&lt;=$C$3),Colin!$I761,)</f>
        <v>0</v>
      </c>
      <c r="N761">
        <f>IF(AND(Colin!$G761=$B$2,Colin!$H761=$C$3),Colin!$I761,)</f>
        <v>0</v>
      </c>
      <c r="O761">
        <f>IF(AND(Colin!$G761=$B$2,Colin!$H761&lt;=$C$3),Colin!$I761,)</f>
        <v>0</v>
      </c>
      <c r="P761">
        <f>IF(Colin!$G761&lt;$B$2,Colin!$I761,0)</f>
        <v>0</v>
      </c>
      <c r="Q761">
        <f>IF(Colin!$G761&lt;$B$1,Colin!$I761,0)</f>
        <v>0</v>
      </c>
    </row>
    <row r="762" spans="12:17" x14ac:dyDescent="0.25">
      <c r="L762">
        <f>IF(AND(Colin!$G762=$B$1,Colin!$H762=$C$3),Colin!$I762,)</f>
        <v>0</v>
      </c>
      <c r="M762">
        <f>IF(AND(Colin!$G762=$B$1,Colin!$H762&lt;=$C$3),Colin!$I762,)</f>
        <v>0</v>
      </c>
      <c r="N762">
        <f>IF(AND(Colin!$G762=$B$2,Colin!$H762=$C$3),Colin!$I762,)</f>
        <v>0</v>
      </c>
      <c r="O762">
        <f>IF(AND(Colin!$G762=$B$2,Colin!$H762&lt;=$C$3),Colin!$I762,)</f>
        <v>0</v>
      </c>
      <c r="P762">
        <f>IF(Colin!$G762&lt;$B$2,Colin!$I762,0)</f>
        <v>0</v>
      </c>
      <c r="Q762">
        <f>IF(Colin!$G762&lt;$B$1,Colin!$I762,0)</f>
        <v>0</v>
      </c>
    </row>
    <row r="763" spans="12:17" x14ac:dyDescent="0.25">
      <c r="L763">
        <f>IF(AND(Colin!$G763=$B$1,Colin!$H763=$C$3),Colin!$I763,)</f>
        <v>0</v>
      </c>
      <c r="M763">
        <f>IF(AND(Colin!$G763=$B$1,Colin!$H763&lt;=$C$3),Colin!$I763,)</f>
        <v>0</v>
      </c>
      <c r="N763">
        <f>IF(AND(Colin!$G763=$B$2,Colin!$H763=$C$3),Colin!$I763,)</f>
        <v>0</v>
      </c>
      <c r="O763">
        <f>IF(AND(Colin!$G763=$B$2,Colin!$H763&lt;=$C$3),Colin!$I763,)</f>
        <v>0</v>
      </c>
      <c r="P763">
        <f>IF(Colin!$G763&lt;$B$2,Colin!$I763,0)</f>
        <v>0</v>
      </c>
      <c r="Q763">
        <f>IF(Colin!$G763&lt;$B$1,Colin!$I763,0)</f>
        <v>0</v>
      </c>
    </row>
    <row r="764" spans="12:17" x14ac:dyDescent="0.25">
      <c r="L764">
        <f>IF(AND(Colin!$G764=$B$1,Colin!$H764=$C$3),Colin!$I764,)</f>
        <v>0</v>
      </c>
      <c r="M764">
        <f>IF(AND(Colin!$G764=$B$1,Colin!$H764&lt;=$C$3),Colin!$I764,)</f>
        <v>0</v>
      </c>
      <c r="N764">
        <f>IF(AND(Colin!$G764=$B$2,Colin!$H764=$C$3),Colin!$I764,)</f>
        <v>0</v>
      </c>
      <c r="O764">
        <f>IF(AND(Colin!$G764=$B$2,Colin!$H764&lt;=$C$3),Colin!$I764,)</f>
        <v>0</v>
      </c>
      <c r="P764">
        <f>IF(Colin!$G764&lt;$B$2,Colin!$I764,0)</f>
        <v>0</v>
      </c>
      <c r="Q764">
        <f>IF(Colin!$G764&lt;$B$1,Colin!$I764,0)</f>
        <v>0</v>
      </c>
    </row>
    <row r="765" spans="12:17" x14ac:dyDescent="0.25">
      <c r="L765">
        <f>IF(AND(Colin!$G765=$B$1,Colin!$H765=$C$3),Colin!$I765,)</f>
        <v>0</v>
      </c>
      <c r="M765">
        <f>IF(AND(Colin!$G765=$B$1,Colin!$H765&lt;=$C$3),Colin!$I765,)</f>
        <v>0</v>
      </c>
      <c r="N765">
        <f>IF(AND(Colin!$G765=$B$2,Colin!$H765=$C$3),Colin!$I765,)</f>
        <v>0</v>
      </c>
      <c r="O765">
        <f>IF(AND(Colin!$G765=$B$2,Colin!$H765&lt;=$C$3),Colin!$I765,)</f>
        <v>0</v>
      </c>
      <c r="P765">
        <f>IF(Colin!$G765&lt;$B$2,Colin!$I765,0)</f>
        <v>0</v>
      </c>
      <c r="Q765">
        <f>IF(Colin!$G765&lt;$B$1,Colin!$I765,0)</f>
        <v>0</v>
      </c>
    </row>
    <row r="766" spans="12:17" x14ac:dyDescent="0.25">
      <c r="L766">
        <f>IF(AND(Colin!$G766=$B$1,Colin!$H766=$C$3),Colin!$I766,)</f>
        <v>0</v>
      </c>
      <c r="M766">
        <f>IF(AND(Colin!$G766=$B$1,Colin!$H766&lt;=$C$3),Colin!$I766,)</f>
        <v>0</v>
      </c>
      <c r="N766">
        <f>IF(AND(Colin!$G766=$B$2,Colin!$H766=$C$3),Colin!$I766,)</f>
        <v>0</v>
      </c>
      <c r="O766">
        <f>IF(AND(Colin!$G766=$B$2,Colin!$H766&lt;=$C$3),Colin!$I766,)</f>
        <v>0</v>
      </c>
      <c r="P766">
        <f>IF(Colin!$G766&lt;$B$2,Colin!$I766,0)</f>
        <v>0</v>
      </c>
      <c r="Q766">
        <f>IF(Colin!$G766&lt;$B$1,Colin!$I766,0)</f>
        <v>0</v>
      </c>
    </row>
    <row r="767" spans="12:17" x14ac:dyDescent="0.25">
      <c r="L767">
        <f>IF(AND(Colin!$G767=$B$1,Colin!$H767=$C$3),Colin!$I767,)</f>
        <v>0</v>
      </c>
      <c r="M767">
        <f>IF(AND(Colin!$G767=$B$1,Colin!$H767&lt;=$C$3),Colin!$I767,)</f>
        <v>0</v>
      </c>
      <c r="N767">
        <f>IF(AND(Colin!$G767=$B$2,Colin!$H767=$C$3),Colin!$I767,)</f>
        <v>0</v>
      </c>
      <c r="O767">
        <f>IF(AND(Colin!$G767=$B$2,Colin!$H767&lt;=$C$3),Colin!$I767,)</f>
        <v>0</v>
      </c>
      <c r="P767">
        <f>IF(Colin!$G767&lt;$B$2,Colin!$I767,0)</f>
        <v>0</v>
      </c>
      <c r="Q767">
        <f>IF(Colin!$G767&lt;$B$1,Colin!$I767,0)</f>
        <v>0</v>
      </c>
    </row>
    <row r="768" spans="12:17" x14ac:dyDescent="0.25">
      <c r="L768">
        <f>IF(AND(Colin!$G768=$B$1,Colin!$H768=$C$3),Colin!$I768,)</f>
        <v>0</v>
      </c>
      <c r="M768">
        <f>IF(AND(Colin!$G768=$B$1,Colin!$H768&lt;=$C$3),Colin!$I768,)</f>
        <v>0</v>
      </c>
      <c r="N768">
        <f>IF(AND(Colin!$G768=$B$2,Colin!$H768=$C$3),Colin!$I768,)</f>
        <v>0</v>
      </c>
      <c r="O768">
        <f>IF(AND(Colin!$G768=$B$2,Colin!$H768&lt;=$C$3),Colin!$I768,)</f>
        <v>0</v>
      </c>
      <c r="P768">
        <f>IF(Colin!$G768&lt;$B$2,Colin!$I768,0)</f>
        <v>0</v>
      </c>
      <c r="Q768">
        <f>IF(Colin!$G768&lt;$B$1,Colin!$I768,0)</f>
        <v>0</v>
      </c>
    </row>
    <row r="769" spans="12:17" x14ac:dyDescent="0.25">
      <c r="L769">
        <f>IF(AND(Colin!$G769=$B$1,Colin!$H769=$C$3),Colin!$I769,)</f>
        <v>0</v>
      </c>
      <c r="M769">
        <f>IF(AND(Colin!$G769=$B$1,Colin!$H769&lt;=$C$3),Colin!$I769,)</f>
        <v>0</v>
      </c>
      <c r="N769">
        <f>IF(AND(Colin!$G769=$B$2,Colin!$H769=$C$3),Colin!$I769,)</f>
        <v>0</v>
      </c>
      <c r="O769">
        <f>IF(AND(Colin!$G769=$B$2,Colin!$H769&lt;=$C$3),Colin!$I769,)</f>
        <v>0</v>
      </c>
      <c r="P769">
        <f>IF(Colin!$G769&lt;$B$2,Colin!$I769,0)</f>
        <v>0</v>
      </c>
      <c r="Q769">
        <f>IF(Colin!$G769&lt;$B$1,Colin!$I769,0)</f>
        <v>0</v>
      </c>
    </row>
    <row r="770" spans="12:17" x14ac:dyDescent="0.25">
      <c r="L770">
        <f>IF(AND(Colin!$G770=$B$1,Colin!$H770=$C$3),Colin!$I770,)</f>
        <v>0</v>
      </c>
      <c r="M770">
        <f>IF(AND(Colin!$G770=$B$1,Colin!$H770&lt;=$C$3),Colin!$I770,)</f>
        <v>0</v>
      </c>
      <c r="N770">
        <f>IF(AND(Colin!$G770=$B$2,Colin!$H770=$C$3),Colin!$I770,)</f>
        <v>0</v>
      </c>
      <c r="O770">
        <f>IF(AND(Colin!$G770=$B$2,Colin!$H770&lt;=$C$3),Colin!$I770,)</f>
        <v>0</v>
      </c>
      <c r="P770">
        <f>IF(Colin!$G770&lt;$B$2,Colin!$I770,0)</f>
        <v>0</v>
      </c>
      <c r="Q770">
        <f>IF(Colin!$G770&lt;$B$1,Colin!$I770,0)</f>
        <v>0</v>
      </c>
    </row>
    <row r="771" spans="12:17" x14ac:dyDescent="0.25">
      <c r="L771">
        <f>IF(AND(Colin!$G771=$B$1,Colin!$H771=$C$3),Colin!$I771,)</f>
        <v>0</v>
      </c>
      <c r="M771">
        <f>IF(AND(Colin!$G771=$B$1,Colin!$H771&lt;=$C$3),Colin!$I771,)</f>
        <v>0</v>
      </c>
      <c r="N771">
        <f>IF(AND(Colin!$G771=$B$2,Colin!$H771=$C$3),Colin!$I771,)</f>
        <v>0</v>
      </c>
      <c r="O771">
        <f>IF(AND(Colin!$G771=$B$2,Colin!$H771&lt;=$C$3),Colin!$I771,)</f>
        <v>0</v>
      </c>
      <c r="P771">
        <f>IF(Colin!$G771&lt;$B$2,Colin!$I771,0)</f>
        <v>0</v>
      </c>
      <c r="Q771">
        <f>IF(Colin!$G771&lt;$B$1,Colin!$I771,0)</f>
        <v>0</v>
      </c>
    </row>
    <row r="772" spans="12:17" x14ac:dyDescent="0.25">
      <c r="L772">
        <f>IF(AND(Colin!$G772=$B$1,Colin!$H772=$C$3),Colin!$I772,)</f>
        <v>0</v>
      </c>
      <c r="M772">
        <f>IF(AND(Colin!$G772=$B$1,Colin!$H772&lt;=$C$3),Colin!$I772,)</f>
        <v>0</v>
      </c>
      <c r="N772">
        <f>IF(AND(Colin!$G772=$B$2,Colin!$H772=$C$3),Colin!$I772,)</f>
        <v>0</v>
      </c>
      <c r="O772">
        <f>IF(AND(Colin!$G772=$B$2,Colin!$H772&lt;=$C$3),Colin!$I772,)</f>
        <v>0</v>
      </c>
      <c r="P772">
        <f>IF(Colin!$G772&lt;$B$2,Colin!$I772,0)</f>
        <v>0</v>
      </c>
      <c r="Q772">
        <f>IF(Colin!$G772&lt;$B$1,Colin!$I772,0)</f>
        <v>0</v>
      </c>
    </row>
    <row r="773" spans="12:17" x14ac:dyDescent="0.25">
      <c r="L773">
        <f>IF(AND(Colin!$G773=$B$1,Colin!$H773=$C$3),Colin!$I773,)</f>
        <v>0</v>
      </c>
      <c r="M773">
        <f>IF(AND(Colin!$G773=$B$1,Colin!$H773&lt;=$C$3),Colin!$I773,)</f>
        <v>0</v>
      </c>
      <c r="N773">
        <f>IF(AND(Colin!$G773=$B$2,Colin!$H773=$C$3),Colin!$I773,)</f>
        <v>0</v>
      </c>
      <c r="O773">
        <f>IF(AND(Colin!$G773=$B$2,Colin!$H773&lt;=$C$3),Colin!$I773,)</f>
        <v>0</v>
      </c>
      <c r="P773">
        <f>IF(Colin!$G773&lt;$B$2,Colin!$I773,0)</f>
        <v>0</v>
      </c>
      <c r="Q773">
        <f>IF(Colin!$G773&lt;$B$1,Colin!$I773,0)</f>
        <v>0</v>
      </c>
    </row>
    <row r="774" spans="12:17" x14ac:dyDescent="0.25">
      <c r="L774">
        <f>IF(AND(Colin!$G774=$B$1,Colin!$H774=$C$3),Colin!$I774,)</f>
        <v>0</v>
      </c>
      <c r="M774">
        <f>IF(AND(Colin!$G774=$B$1,Colin!$H774&lt;=$C$3),Colin!$I774,)</f>
        <v>0</v>
      </c>
      <c r="N774">
        <f>IF(AND(Colin!$G774=$B$2,Colin!$H774=$C$3),Colin!$I774,)</f>
        <v>0</v>
      </c>
      <c r="O774">
        <f>IF(AND(Colin!$G774=$B$2,Colin!$H774&lt;=$C$3),Colin!$I774,)</f>
        <v>0</v>
      </c>
      <c r="P774">
        <f>IF(Colin!$G774&lt;$B$2,Colin!$I774,0)</f>
        <v>0</v>
      </c>
      <c r="Q774">
        <f>IF(Colin!$G774&lt;$B$1,Colin!$I774,0)</f>
        <v>0</v>
      </c>
    </row>
    <row r="775" spans="12:17" x14ac:dyDescent="0.25">
      <c r="L775">
        <f>IF(AND(Colin!$G775=$B$1,Colin!$H775=$C$3),Colin!$I775,)</f>
        <v>0</v>
      </c>
      <c r="M775">
        <f>IF(AND(Colin!$G775=$B$1,Colin!$H775&lt;=$C$3),Colin!$I775,)</f>
        <v>0</v>
      </c>
      <c r="N775">
        <f>IF(AND(Colin!$G775=$B$2,Colin!$H775=$C$3),Colin!$I775,)</f>
        <v>0</v>
      </c>
      <c r="O775">
        <f>IF(AND(Colin!$G775=$B$2,Colin!$H775&lt;=$C$3),Colin!$I775,)</f>
        <v>0</v>
      </c>
      <c r="P775">
        <f>IF(Colin!$G775&lt;$B$2,Colin!$I775,0)</f>
        <v>0</v>
      </c>
      <c r="Q775">
        <f>IF(Colin!$G775&lt;$B$1,Colin!$I775,0)</f>
        <v>0</v>
      </c>
    </row>
    <row r="776" spans="12:17" x14ac:dyDescent="0.25">
      <c r="L776">
        <f>IF(AND(Colin!$G776=$B$1,Colin!$H776=$C$3),Colin!$I776,)</f>
        <v>0</v>
      </c>
      <c r="M776">
        <f>IF(AND(Colin!$G776=$B$1,Colin!$H776&lt;=$C$3),Colin!$I776,)</f>
        <v>0</v>
      </c>
      <c r="N776">
        <f>IF(AND(Colin!$G776=$B$2,Colin!$H776=$C$3),Colin!$I776,)</f>
        <v>0</v>
      </c>
      <c r="O776">
        <f>IF(AND(Colin!$G776=$B$2,Colin!$H776&lt;=$C$3),Colin!$I776,)</f>
        <v>0</v>
      </c>
      <c r="P776">
        <f>IF(Colin!$G776&lt;$B$2,Colin!$I776,0)</f>
        <v>0</v>
      </c>
      <c r="Q776">
        <f>IF(Colin!$G776&lt;$B$1,Colin!$I776,0)</f>
        <v>0</v>
      </c>
    </row>
    <row r="777" spans="12:17" x14ac:dyDescent="0.25">
      <c r="L777">
        <f>IF(AND(Colin!$G777=$B$1,Colin!$H777=$C$3),Colin!$I777,)</f>
        <v>0</v>
      </c>
      <c r="M777">
        <f>IF(AND(Colin!$G777=$B$1,Colin!$H777&lt;=$C$3),Colin!$I777,)</f>
        <v>0</v>
      </c>
      <c r="N777">
        <f>IF(AND(Colin!$G777=$B$2,Colin!$H777=$C$3),Colin!$I777,)</f>
        <v>0</v>
      </c>
      <c r="O777">
        <f>IF(AND(Colin!$G777=$B$2,Colin!$H777&lt;=$C$3),Colin!$I777,)</f>
        <v>0</v>
      </c>
      <c r="P777">
        <f>IF(Colin!$G777&lt;$B$2,Colin!$I777,0)</f>
        <v>0</v>
      </c>
      <c r="Q777">
        <f>IF(Colin!$G777&lt;$B$1,Colin!$I777,0)</f>
        <v>0</v>
      </c>
    </row>
    <row r="778" spans="12:17" x14ac:dyDescent="0.25">
      <c r="L778">
        <f>IF(AND(Colin!$G778=$B$1,Colin!$H778=$C$3),Colin!$I778,)</f>
        <v>0</v>
      </c>
      <c r="M778">
        <f>IF(AND(Colin!$G778=$B$1,Colin!$H778&lt;=$C$3),Colin!$I778,)</f>
        <v>0</v>
      </c>
      <c r="N778">
        <f>IF(AND(Colin!$G778=$B$2,Colin!$H778=$C$3),Colin!$I778,)</f>
        <v>0</v>
      </c>
      <c r="O778">
        <f>IF(AND(Colin!$G778=$B$2,Colin!$H778&lt;=$C$3),Colin!$I778,)</f>
        <v>0</v>
      </c>
      <c r="P778">
        <f>IF(Colin!$G778&lt;$B$2,Colin!$I778,0)</f>
        <v>0</v>
      </c>
      <c r="Q778">
        <f>IF(Colin!$G778&lt;$B$1,Colin!$I778,0)</f>
        <v>0</v>
      </c>
    </row>
    <row r="779" spans="12:17" x14ac:dyDescent="0.25">
      <c r="L779">
        <f>IF(AND(Colin!$G779=$B$1,Colin!$H779=$C$3),Colin!$I779,)</f>
        <v>0</v>
      </c>
      <c r="M779">
        <f>IF(AND(Colin!$G779=$B$1,Colin!$H779&lt;=$C$3),Colin!$I779,)</f>
        <v>0</v>
      </c>
      <c r="N779">
        <f>IF(AND(Colin!$G779=$B$2,Colin!$H779=$C$3),Colin!$I779,)</f>
        <v>0</v>
      </c>
      <c r="O779">
        <f>IF(AND(Colin!$G779=$B$2,Colin!$H779&lt;=$C$3),Colin!$I779,)</f>
        <v>0</v>
      </c>
      <c r="P779">
        <f>IF(Colin!$G779&lt;$B$2,Colin!$I779,0)</f>
        <v>0</v>
      </c>
      <c r="Q779">
        <f>IF(Colin!$G779&lt;$B$1,Colin!$I779,0)</f>
        <v>0</v>
      </c>
    </row>
    <row r="780" spans="12:17" x14ac:dyDescent="0.25">
      <c r="L780">
        <f>IF(AND(Colin!$G780=$B$1,Colin!$H780=$C$3),Colin!$I780,)</f>
        <v>0</v>
      </c>
      <c r="M780">
        <f>IF(AND(Colin!$G780=$B$1,Colin!$H780&lt;=$C$3),Colin!$I780,)</f>
        <v>0</v>
      </c>
      <c r="N780">
        <f>IF(AND(Colin!$G780=$B$2,Colin!$H780=$C$3),Colin!$I780,)</f>
        <v>0</v>
      </c>
      <c r="O780">
        <f>IF(AND(Colin!$G780=$B$2,Colin!$H780&lt;=$C$3),Colin!$I780,)</f>
        <v>0</v>
      </c>
      <c r="P780">
        <f>IF(Colin!$G780&lt;$B$2,Colin!$I780,0)</f>
        <v>0</v>
      </c>
      <c r="Q780">
        <f>IF(Colin!$G780&lt;$B$1,Colin!$I780,0)</f>
        <v>0</v>
      </c>
    </row>
    <row r="781" spans="12:17" x14ac:dyDescent="0.25">
      <c r="L781">
        <f>IF(AND(Colin!$G781=$B$1,Colin!$H781=$C$3),Colin!$I781,)</f>
        <v>0</v>
      </c>
      <c r="M781">
        <f>IF(AND(Colin!$G781=$B$1,Colin!$H781&lt;=$C$3),Colin!$I781,)</f>
        <v>0</v>
      </c>
      <c r="N781">
        <f>IF(AND(Colin!$G781=$B$2,Colin!$H781=$C$3),Colin!$I781,)</f>
        <v>0</v>
      </c>
      <c r="O781">
        <f>IF(AND(Colin!$G781=$B$2,Colin!$H781&lt;=$C$3),Colin!$I781,)</f>
        <v>0</v>
      </c>
      <c r="P781">
        <f>IF(Colin!$G781&lt;$B$2,Colin!$I781,0)</f>
        <v>0</v>
      </c>
      <c r="Q781">
        <f>IF(Colin!$G781&lt;$B$1,Colin!$I781,0)</f>
        <v>0</v>
      </c>
    </row>
    <row r="782" spans="12:17" x14ac:dyDescent="0.25">
      <c r="L782">
        <f>IF(AND(Colin!$G782=$B$1,Colin!$H782=$C$3),Colin!$I782,)</f>
        <v>0</v>
      </c>
      <c r="M782">
        <f>IF(AND(Colin!$G782=$B$1,Colin!$H782&lt;=$C$3),Colin!$I782,)</f>
        <v>0</v>
      </c>
      <c r="N782">
        <f>IF(AND(Colin!$G782=$B$2,Colin!$H782=$C$3),Colin!$I782,)</f>
        <v>0</v>
      </c>
      <c r="O782">
        <f>IF(AND(Colin!$G782=$B$2,Colin!$H782&lt;=$C$3),Colin!$I782,)</f>
        <v>0</v>
      </c>
      <c r="P782">
        <f>IF(Colin!$G782&lt;$B$2,Colin!$I782,0)</f>
        <v>0</v>
      </c>
      <c r="Q782">
        <f>IF(Colin!$G782&lt;$B$1,Colin!$I782,0)</f>
        <v>0</v>
      </c>
    </row>
    <row r="783" spans="12:17" x14ac:dyDescent="0.25">
      <c r="L783">
        <f>IF(AND(Colin!$G783=$B$1,Colin!$H783=$C$3),Colin!$I783,)</f>
        <v>0</v>
      </c>
      <c r="M783">
        <f>IF(AND(Colin!$G783=$B$1,Colin!$H783&lt;=$C$3),Colin!$I783,)</f>
        <v>0</v>
      </c>
      <c r="N783">
        <f>IF(AND(Colin!$G783=$B$2,Colin!$H783=$C$3),Colin!$I783,)</f>
        <v>0</v>
      </c>
      <c r="O783">
        <f>IF(AND(Colin!$G783=$B$2,Colin!$H783&lt;=$C$3),Colin!$I783,)</f>
        <v>0</v>
      </c>
      <c r="P783">
        <f>IF(Colin!$G783&lt;$B$2,Colin!$I783,0)</f>
        <v>0</v>
      </c>
      <c r="Q783">
        <f>IF(Colin!$G783&lt;$B$1,Colin!$I783,0)</f>
        <v>0</v>
      </c>
    </row>
    <row r="784" spans="12:17" x14ac:dyDescent="0.25">
      <c r="L784">
        <f>IF(AND(Colin!$G784=$B$1,Colin!$H784=$C$3),Colin!$I784,)</f>
        <v>0</v>
      </c>
      <c r="M784">
        <f>IF(AND(Colin!$G784=$B$1,Colin!$H784&lt;=$C$3),Colin!$I784,)</f>
        <v>0</v>
      </c>
      <c r="N784">
        <f>IF(AND(Colin!$G784=$B$2,Colin!$H784=$C$3),Colin!$I784,)</f>
        <v>0</v>
      </c>
      <c r="O784">
        <f>IF(AND(Colin!$G784=$B$2,Colin!$H784&lt;=$C$3),Colin!$I784,)</f>
        <v>0</v>
      </c>
      <c r="P784">
        <f>IF(Colin!$G784&lt;$B$2,Colin!$I784,0)</f>
        <v>0</v>
      </c>
      <c r="Q784">
        <f>IF(Colin!$G784&lt;$B$1,Colin!$I784,0)</f>
        <v>0</v>
      </c>
    </row>
    <row r="785" spans="12:17" x14ac:dyDescent="0.25">
      <c r="L785">
        <f>IF(AND(Colin!$G785=$B$1,Colin!$H785=$C$3),Colin!$I785,)</f>
        <v>0</v>
      </c>
      <c r="M785">
        <f>IF(AND(Colin!$G785=$B$1,Colin!$H785&lt;=$C$3),Colin!$I785,)</f>
        <v>0</v>
      </c>
      <c r="N785">
        <f>IF(AND(Colin!$G785=$B$2,Colin!$H785=$C$3),Colin!$I785,)</f>
        <v>0</v>
      </c>
      <c r="O785">
        <f>IF(AND(Colin!$G785=$B$2,Colin!$H785&lt;=$C$3),Colin!$I785,)</f>
        <v>0</v>
      </c>
      <c r="P785">
        <f>IF(Colin!$G785&lt;$B$2,Colin!$I785,0)</f>
        <v>0</v>
      </c>
      <c r="Q785">
        <f>IF(Colin!$G785&lt;$B$1,Colin!$I785,0)</f>
        <v>0</v>
      </c>
    </row>
    <row r="786" spans="12:17" x14ac:dyDescent="0.25">
      <c r="L786">
        <f>IF(AND(Colin!$G786=$B$1,Colin!$H786=$C$3),Colin!$I786,)</f>
        <v>0</v>
      </c>
      <c r="M786">
        <f>IF(AND(Colin!$G786=$B$1,Colin!$H786&lt;=$C$3),Colin!$I786,)</f>
        <v>0</v>
      </c>
      <c r="N786">
        <f>IF(AND(Colin!$G786=$B$2,Colin!$H786=$C$3),Colin!$I786,)</f>
        <v>0</v>
      </c>
      <c r="O786">
        <f>IF(AND(Colin!$G786=$B$2,Colin!$H786&lt;=$C$3),Colin!$I786,)</f>
        <v>0</v>
      </c>
      <c r="P786">
        <f>IF(Colin!$G786&lt;$B$2,Colin!$I786,0)</f>
        <v>0</v>
      </c>
      <c r="Q786">
        <f>IF(Colin!$G786&lt;$B$1,Colin!$I786,0)</f>
        <v>0</v>
      </c>
    </row>
    <row r="787" spans="12:17" x14ac:dyDescent="0.25">
      <c r="L787">
        <f>IF(AND(Colin!$G787=$B$1,Colin!$H787=$C$3),Colin!$I787,)</f>
        <v>0</v>
      </c>
      <c r="M787">
        <f>IF(AND(Colin!$G787=$B$1,Colin!$H787&lt;=$C$3),Colin!$I787,)</f>
        <v>0</v>
      </c>
      <c r="N787">
        <f>IF(AND(Colin!$G787=$B$2,Colin!$H787=$C$3),Colin!$I787,)</f>
        <v>0</v>
      </c>
      <c r="O787">
        <f>IF(AND(Colin!$G787=$B$2,Colin!$H787&lt;=$C$3),Colin!$I787,)</f>
        <v>0</v>
      </c>
      <c r="P787">
        <f>IF(Colin!$G787&lt;$B$2,Colin!$I787,0)</f>
        <v>0</v>
      </c>
      <c r="Q787">
        <f>IF(Colin!$G787&lt;$B$1,Colin!$I787,0)</f>
        <v>0</v>
      </c>
    </row>
    <row r="788" spans="12:17" x14ac:dyDescent="0.25">
      <c r="L788">
        <f>IF(AND(Colin!$G788=$B$1,Colin!$H788=$C$3),Colin!$I788,)</f>
        <v>0</v>
      </c>
      <c r="M788">
        <f>IF(AND(Colin!$G788=$B$1,Colin!$H788&lt;=$C$3),Colin!$I788,)</f>
        <v>0</v>
      </c>
      <c r="N788">
        <f>IF(AND(Colin!$G788=$B$2,Colin!$H788=$C$3),Colin!$I788,)</f>
        <v>0</v>
      </c>
      <c r="O788">
        <f>IF(AND(Colin!$G788=$B$2,Colin!$H788&lt;=$C$3),Colin!$I788,)</f>
        <v>0</v>
      </c>
      <c r="P788">
        <f>IF(Colin!$G788&lt;$B$2,Colin!$I788,0)</f>
        <v>0</v>
      </c>
      <c r="Q788">
        <f>IF(Colin!$G788&lt;$B$1,Colin!$I788,0)</f>
        <v>0</v>
      </c>
    </row>
    <row r="789" spans="12:17" x14ac:dyDescent="0.25">
      <c r="L789">
        <f>IF(AND(Colin!$G789=$B$1,Colin!$H789=$C$3),Colin!$I789,)</f>
        <v>0</v>
      </c>
      <c r="M789">
        <f>IF(AND(Colin!$G789=$B$1,Colin!$H789&lt;=$C$3),Colin!$I789,)</f>
        <v>0</v>
      </c>
      <c r="N789">
        <f>IF(AND(Colin!$G789=$B$2,Colin!$H789=$C$3),Colin!$I789,)</f>
        <v>0</v>
      </c>
      <c r="O789">
        <f>IF(AND(Colin!$G789=$B$2,Colin!$H789&lt;=$C$3),Colin!$I789,)</f>
        <v>0</v>
      </c>
      <c r="P789">
        <f>IF(Colin!$G789&lt;$B$2,Colin!$I789,0)</f>
        <v>0</v>
      </c>
      <c r="Q789">
        <f>IF(Colin!$G789&lt;$B$1,Colin!$I789,0)</f>
        <v>0</v>
      </c>
    </row>
    <row r="790" spans="12:17" x14ac:dyDescent="0.25">
      <c r="L790">
        <f>IF(AND(Colin!$G790=$B$1,Colin!$H790=$C$3),Colin!$I790,)</f>
        <v>0</v>
      </c>
      <c r="M790">
        <f>IF(AND(Colin!$G790=$B$1,Colin!$H790&lt;=$C$3),Colin!$I790,)</f>
        <v>0</v>
      </c>
      <c r="N790">
        <f>IF(AND(Colin!$G790=$B$2,Colin!$H790=$C$3),Colin!$I790,)</f>
        <v>0</v>
      </c>
      <c r="O790">
        <f>IF(AND(Colin!$G790=$B$2,Colin!$H790&lt;=$C$3),Colin!$I790,)</f>
        <v>0</v>
      </c>
      <c r="P790">
        <f>IF(Colin!$G790&lt;$B$2,Colin!$I790,0)</f>
        <v>0</v>
      </c>
      <c r="Q790">
        <f>IF(Colin!$G790&lt;$B$1,Colin!$I790,0)</f>
        <v>0</v>
      </c>
    </row>
    <row r="791" spans="12:17" x14ac:dyDescent="0.25">
      <c r="L791">
        <f>IF(AND(Colin!$G791=$B$1,Colin!$H791=$C$3),Colin!$I791,)</f>
        <v>0</v>
      </c>
      <c r="M791">
        <f>IF(AND(Colin!$G791=$B$1,Colin!$H791&lt;=$C$3),Colin!$I791,)</f>
        <v>0</v>
      </c>
      <c r="N791">
        <f>IF(AND(Colin!$G791=$B$2,Colin!$H791=$C$3),Colin!$I791,)</f>
        <v>0</v>
      </c>
      <c r="O791">
        <f>IF(AND(Colin!$G791=$B$2,Colin!$H791&lt;=$C$3),Colin!$I791,)</f>
        <v>0</v>
      </c>
      <c r="P791">
        <f>IF(Colin!$G791&lt;$B$2,Colin!$I791,0)</f>
        <v>0</v>
      </c>
      <c r="Q791">
        <f>IF(Colin!$G791&lt;$B$1,Colin!$I791,0)</f>
        <v>0</v>
      </c>
    </row>
    <row r="792" spans="12:17" x14ac:dyDescent="0.25">
      <c r="L792">
        <f>IF(AND(Colin!$G792=$B$1,Colin!$H792=$C$3),Colin!$I792,)</f>
        <v>0</v>
      </c>
      <c r="M792">
        <f>IF(AND(Colin!$G792=$B$1,Colin!$H792&lt;=$C$3),Colin!$I792,)</f>
        <v>0</v>
      </c>
      <c r="N792">
        <f>IF(AND(Colin!$G792=$B$2,Colin!$H792=$C$3),Colin!$I792,)</f>
        <v>0</v>
      </c>
      <c r="O792">
        <f>IF(AND(Colin!$G792=$B$2,Colin!$H792&lt;=$C$3),Colin!$I792,)</f>
        <v>0</v>
      </c>
      <c r="P792">
        <f>IF(Colin!$G792&lt;$B$2,Colin!$I792,0)</f>
        <v>0</v>
      </c>
      <c r="Q792">
        <f>IF(Colin!$G792&lt;$B$1,Colin!$I792,0)</f>
        <v>0</v>
      </c>
    </row>
    <row r="793" spans="12:17" x14ac:dyDescent="0.25">
      <c r="L793">
        <f>IF(AND(Colin!$G793=$B$1,Colin!$H793=$C$3),Colin!$I793,)</f>
        <v>0</v>
      </c>
      <c r="M793">
        <f>IF(AND(Colin!$G793=$B$1,Colin!$H793&lt;=$C$3),Colin!$I793,)</f>
        <v>0</v>
      </c>
      <c r="N793">
        <f>IF(AND(Colin!$G793=$B$2,Colin!$H793=$C$3),Colin!$I793,)</f>
        <v>0</v>
      </c>
      <c r="O793">
        <f>IF(AND(Colin!$G793=$B$2,Colin!$H793&lt;=$C$3),Colin!$I793,)</f>
        <v>0</v>
      </c>
      <c r="P793">
        <f>IF(Colin!$G793&lt;$B$2,Colin!$I793,0)</f>
        <v>0</v>
      </c>
      <c r="Q793">
        <f>IF(Colin!$G793&lt;$B$1,Colin!$I793,0)</f>
        <v>0</v>
      </c>
    </row>
    <row r="794" spans="12:17" x14ac:dyDescent="0.25">
      <c r="L794">
        <f>IF(AND(Colin!$G794=$B$1,Colin!$H794=$C$3),Colin!$I794,)</f>
        <v>0</v>
      </c>
      <c r="M794">
        <f>IF(AND(Colin!$G794=$B$1,Colin!$H794&lt;=$C$3),Colin!$I794,)</f>
        <v>0</v>
      </c>
      <c r="N794">
        <f>IF(AND(Colin!$G794=$B$2,Colin!$H794=$C$3),Colin!$I794,)</f>
        <v>0</v>
      </c>
      <c r="O794">
        <f>IF(AND(Colin!$G794=$B$2,Colin!$H794&lt;=$C$3),Colin!$I794,)</f>
        <v>0</v>
      </c>
      <c r="P794">
        <f>IF(Colin!$G794&lt;$B$2,Colin!$I794,0)</f>
        <v>0</v>
      </c>
      <c r="Q794">
        <f>IF(Colin!$G794&lt;$B$1,Colin!$I794,0)</f>
        <v>0</v>
      </c>
    </row>
    <row r="795" spans="12:17" x14ac:dyDescent="0.25">
      <c r="L795">
        <f>IF(AND(Colin!$G795=$B$1,Colin!$H795=$C$3),Colin!$I795,)</f>
        <v>0</v>
      </c>
      <c r="M795">
        <f>IF(AND(Colin!$G795=$B$1,Colin!$H795&lt;=$C$3),Colin!$I795,)</f>
        <v>0</v>
      </c>
      <c r="N795">
        <f>IF(AND(Colin!$G795=$B$2,Colin!$H795=$C$3),Colin!$I795,)</f>
        <v>0</v>
      </c>
      <c r="O795">
        <f>IF(AND(Colin!$G795=$B$2,Colin!$H795&lt;=$C$3),Colin!$I795,)</f>
        <v>0</v>
      </c>
      <c r="P795">
        <f>IF(Colin!$G795&lt;$B$2,Colin!$I795,0)</f>
        <v>0</v>
      </c>
      <c r="Q795">
        <f>IF(Colin!$G795&lt;$B$1,Colin!$I795,0)</f>
        <v>0</v>
      </c>
    </row>
    <row r="796" spans="12:17" x14ac:dyDescent="0.25">
      <c r="L796">
        <f>IF(AND(Colin!$G796=$B$1,Colin!$H796=$C$3),Colin!$I796,)</f>
        <v>0</v>
      </c>
      <c r="M796">
        <f>IF(AND(Colin!$G796=$B$1,Colin!$H796&lt;=$C$3),Colin!$I796,)</f>
        <v>0</v>
      </c>
      <c r="N796">
        <f>IF(AND(Colin!$G796=$B$2,Colin!$H796=$C$3),Colin!$I796,)</f>
        <v>0</v>
      </c>
      <c r="O796">
        <f>IF(AND(Colin!$G796=$B$2,Colin!$H796&lt;=$C$3),Colin!$I796,)</f>
        <v>0</v>
      </c>
      <c r="P796">
        <f>IF(Colin!$G796&lt;$B$2,Colin!$I796,0)</f>
        <v>0</v>
      </c>
      <c r="Q796">
        <f>IF(Colin!$G796&lt;$B$1,Colin!$I796,0)</f>
        <v>0</v>
      </c>
    </row>
    <row r="797" spans="12:17" x14ac:dyDescent="0.25">
      <c r="L797">
        <f>IF(AND(Colin!$G797=$B$1,Colin!$H797=$C$3),Colin!$I797,)</f>
        <v>0</v>
      </c>
      <c r="M797">
        <f>IF(AND(Colin!$G797=$B$1,Colin!$H797&lt;=$C$3),Colin!$I797,)</f>
        <v>0</v>
      </c>
      <c r="N797">
        <f>IF(AND(Colin!$G797=$B$2,Colin!$H797=$C$3),Colin!$I797,)</f>
        <v>0</v>
      </c>
      <c r="O797">
        <f>IF(AND(Colin!$G797=$B$2,Colin!$H797&lt;=$C$3),Colin!$I797,)</f>
        <v>0</v>
      </c>
      <c r="P797">
        <f>IF(Colin!$G797&lt;$B$2,Colin!$I797,0)</f>
        <v>0</v>
      </c>
      <c r="Q797">
        <f>IF(Colin!$G797&lt;$B$1,Colin!$I797,0)</f>
        <v>0</v>
      </c>
    </row>
    <row r="798" spans="12:17" x14ac:dyDescent="0.25">
      <c r="L798">
        <f>IF(AND(Colin!$G798=$B$1,Colin!$H798=$C$3),Colin!$I798,)</f>
        <v>0</v>
      </c>
      <c r="M798">
        <f>IF(AND(Colin!$G798=$B$1,Colin!$H798&lt;=$C$3),Colin!$I798,)</f>
        <v>0</v>
      </c>
      <c r="N798">
        <f>IF(AND(Colin!$G798=$B$2,Colin!$H798=$C$3),Colin!$I798,)</f>
        <v>0</v>
      </c>
      <c r="O798">
        <f>IF(AND(Colin!$G798=$B$2,Colin!$H798&lt;=$C$3),Colin!$I798,)</f>
        <v>0</v>
      </c>
      <c r="P798">
        <f>IF(Colin!$G798&lt;$B$2,Colin!$I798,0)</f>
        <v>0</v>
      </c>
      <c r="Q798">
        <f>IF(Colin!$G798&lt;$B$1,Colin!$I798,0)</f>
        <v>0</v>
      </c>
    </row>
    <row r="799" spans="12:17" x14ac:dyDescent="0.25">
      <c r="L799">
        <f>IF(AND(Colin!$G799=$B$1,Colin!$H799=$C$3),Colin!$I799,)</f>
        <v>0</v>
      </c>
      <c r="M799">
        <f>IF(AND(Colin!$G799=$B$1,Colin!$H799&lt;=$C$3),Colin!$I799,)</f>
        <v>0</v>
      </c>
      <c r="N799">
        <f>IF(AND(Colin!$G799=$B$2,Colin!$H799=$C$3),Colin!$I799,)</f>
        <v>0</v>
      </c>
      <c r="O799">
        <f>IF(AND(Colin!$G799=$B$2,Colin!$H799&lt;=$C$3),Colin!$I799,)</f>
        <v>0</v>
      </c>
      <c r="P799">
        <f>IF(Colin!$G799&lt;$B$2,Colin!$I799,0)</f>
        <v>0</v>
      </c>
      <c r="Q799">
        <f>IF(Colin!$G799&lt;$B$1,Colin!$I799,0)</f>
        <v>0</v>
      </c>
    </row>
    <row r="800" spans="12:17" x14ac:dyDescent="0.25">
      <c r="L800">
        <f>IF(AND(Colin!$G800=$B$1,Colin!$H800=$C$3),Colin!$I800,)</f>
        <v>0</v>
      </c>
      <c r="M800">
        <f>IF(AND(Colin!$G800=$B$1,Colin!$H800&lt;=$C$3),Colin!$I800,)</f>
        <v>0</v>
      </c>
      <c r="N800">
        <f>IF(AND(Colin!$G800=$B$2,Colin!$H800=$C$3),Colin!$I800,)</f>
        <v>0</v>
      </c>
      <c r="O800">
        <f>IF(AND(Colin!$G800=$B$2,Colin!$H800&lt;=$C$3),Colin!$I800,)</f>
        <v>0</v>
      </c>
      <c r="P800">
        <f>IF(Colin!$G800&lt;$B$2,Colin!$I800,0)</f>
        <v>0</v>
      </c>
      <c r="Q800">
        <f>IF(Colin!$G800&lt;$B$1,Colin!$I800,0)</f>
        <v>0</v>
      </c>
    </row>
    <row r="801" spans="12:17" x14ac:dyDescent="0.25">
      <c r="L801">
        <f>IF(AND(Colin!$G801=$B$1,Colin!$H801=$C$3),Colin!$I801,)</f>
        <v>0</v>
      </c>
      <c r="M801">
        <f>IF(AND(Colin!$G801=$B$1,Colin!$H801&lt;=$C$3),Colin!$I801,)</f>
        <v>0</v>
      </c>
      <c r="N801">
        <f>IF(AND(Colin!$G801=$B$2,Colin!$H801=$C$3),Colin!$I801,)</f>
        <v>0</v>
      </c>
      <c r="O801">
        <f>IF(AND(Colin!$G801=$B$2,Colin!$H801&lt;=$C$3),Colin!$I801,)</f>
        <v>0</v>
      </c>
      <c r="P801">
        <f>IF(Colin!$G801&lt;$B$2,Colin!$I801,0)</f>
        <v>0</v>
      </c>
      <c r="Q801">
        <f>IF(Colin!$G801&lt;$B$1,Colin!$I801,0)</f>
        <v>0</v>
      </c>
    </row>
    <row r="802" spans="12:17" x14ac:dyDescent="0.25">
      <c r="L802">
        <f>IF(AND(Colin!$G802=$B$1,Colin!$H802=$C$3),Colin!$I802,)</f>
        <v>0</v>
      </c>
      <c r="M802">
        <f>IF(AND(Colin!$G802=$B$1,Colin!$H802&lt;=$C$3),Colin!$I802,)</f>
        <v>0</v>
      </c>
      <c r="N802">
        <f>IF(AND(Colin!$G802=$B$2,Colin!$H802=$C$3),Colin!$I802,)</f>
        <v>0</v>
      </c>
      <c r="O802">
        <f>IF(AND(Colin!$G802=$B$2,Colin!$H802&lt;=$C$3),Colin!$I802,)</f>
        <v>0</v>
      </c>
      <c r="P802">
        <f>IF(Colin!$G802&lt;$B$2,Colin!$I802,0)</f>
        <v>0</v>
      </c>
      <c r="Q802">
        <f>IF(Colin!$G802&lt;$B$1,Colin!$I802,0)</f>
        <v>0</v>
      </c>
    </row>
    <row r="803" spans="12:17" x14ac:dyDescent="0.25">
      <c r="L803">
        <f>IF(AND(Colin!$G803=$B$1,Colin!$H803=$C$3),Colin!$I803,)</f>
        <v>0</v>
      </c>
      <c r="M803">
        <f>IF(AND(Colin!$G803=$B$1,Colin!$H803&lt;=$C$3),Colin!$I803,)</f>
        <v>0</v>
      </c>
      <c r="N803">
        <f>IF(AND(Colin!$G803=$B$2,Colin!$H803=$C$3),Colin!$I803,)</f>
        <v>0</v>
      </c>
      <c r="O803">
        <f>IF(AND(Colin!$G803=$B$2,Colin!$H803&lt;=$C$3),Colin!$I803,)</f>
        <v>0</v>
      </c>
      <c r="P803">
        <f>IF(Colin!$G803&lt;$B$2,Colin!$I803,0)</f>
        <v>0</v>
      </c>
      <c r="Q803">
        <f>IF(Colin!$G803&lt;$B$1,Colin!$I803,0)</f>
        <v>0</v>
      </c>
    </row>
    <row r="804" spans="12:17" x14ac:dyDescent="0.25">
      <c r="L804">
        <f>IF(AND(Colin!$G804=$B$1,Colin!$H804=$C$3),Colin!$I804,)</f>
        <v>0</v>
      </c>
      <c r="M804">
        <f>IF(AND(Colin!$G804=$B$1,Colin!$H804&lt;=$C$3),Colin!$I804,)</f>
        <v>0</v>
      </c>
      <c r="N804">
        <f>IF(AND(Colin!$G804=$B$2,Colin!$H804=$C$3),Colin!$I804,)</f>
        <v>0</v>
      </c>
      <c r="O804">
        <f>IF(AND(Colin!$G804=$B$2,Colin!$H804&lt;=$C$3),Colin!$I804,)</f>
        <v>0</v>
      </c>
      <c r="P804">
        <f>IF(Colin!$G804&lt;$B$2,Colin!$I804,0)</f>
        <v>0</v>
      </c>
      <c r="Q804">
        <f>IF(Colin!$G804&lt;$B$1,Colin!$I804,0)</f>
        <v>0</v>
      </c>
    </row>
    <row r="805" spans="12:17" x14ac:dyDescent="0.25">
      <c r="L805">
        <f>IF(AND(Colin!$G805=$B$1,Colin!$H805=$C$3),Colin!$I805,)</f>
        <v>0</v>
      </c>
      <c r="M805">
        <f>IF(AND(Colin!$G805=$B$1,Colin!$H805&lt;=$C$3),Colin!$I805,)</f>
        <v>0</v>
      </c>
      <c r="N805">
        <f>IF(AND(Colin!$G805=$B$2,Colin!$H805=$C$3),Colin!$I805,)</f>
        <v>0</v>
      </c>
      <c r="O805">
        <f>IF(AND(Colin!$G805=$B$2,Colin!$H805&lt;=$C$3),Colin!$I805,)</f>
        <v>0</v>
      </c>
      <c r="P805">
        <f>IF(Colin!$G805&lt;$B$2,Colin!$I805,0)</f>
        <v>0</v>
      </c>
      <c r="Q805">
        <f>IF(Colin!$G805&lt;$B$1,Colin!$I805,0)</f>
        <v>0</v>
      </c>
    </row>
    <row r="806" spans="12:17" x14ac:dyDescent="0.25">
      <c r="L806">
        <f>IF(AND(Colin!$G806=$B$1,Colin!$H806=$C$3),Colin!$I806,)</f>
        <v>0</v>
      </c>
      <c r="M806">
        <f>IF(AND(Colin!$G806=$B$1,Colin!$H806&lt;=$C$3),Colin!$I806,)</f>
        <v>0</v>
      </c>
      <c r="N806">
        <f>IF(AND(Colin!$G806=$B$2,Colin!$H806=$C$3),Colin!$I806,)</f>
        <v>0</v>
      </c>
      <c r="O806">
        <f>IF(AND(Colin!$G806=$B$2,Colin!$H806&lt;=$C$3),Colin!$I806,)</f>
        <v>0</v>
      </c>
      <c r="P806">
        <f>IF(Colin!$G806&lt;$B$2,Colin!$I806,0)</f>
        <v>0</v>
      </c>
      <c r="Q806">
        <f>IF(Colin!$G806&lt;$B$1,Colin!$I806,0)</f>
        <v>0</v>
      </c>
    </row>
    <row r="807" spans="12:17" x14ac:dyDescent="0.25">
      <c r="L807">
        <f>IF(AND(Colin!$G807=$B$1,Colin!$H807=$C$3),Colin!$I807,)</f>
        <v>0</v>
      </c>
      <c r="M807">
        <f>IF(AND(Colin!$G807=$B$1,Colin!$H807&lt;=$C$3),Colin!$I807,)</f>
        <v>0</v>
      </c>
      <c r="N807">
        <f>IF(AND(Colin!$G807=$B$2,Colin!$H807=$C$3),Colin!$I807,)</f>
        <v>0</v>
      </c>
      <c r="O807">
        <f>IF(AND(Colin!$G807=$B$2,Colin!$H807&lt;=$C$3),Colin!$I807,)</f>
        <v>0</v>
      </c>
      <c r="P807">
        <f>IF(Colin!$G807&lt;$B$2,Colin!$I807,0)</f>
        <v>0</v>
      </c>
      <c r="Q807">
        <f>IF(Colin!$G807&lt;$B$1,Colin!$I807,0)</f>
        <v>0</v>
      </c>
    </row>
    <row r="808" spans="12:17" x14ac:dyDescent="0.25">
      <c r="L808">
        <f>IF(AND(Colin!$G808=$B$1,Colin!$H808=$C$3),Colin!$I808,)</f>
        <v>0</v>
      </c>
      <c r="M808">
        <f>IF(AND(Colin!$G808=$B$1,Colin!$H808&lt;=$C$3),Colin!$I808,)</f>
        <v>0</v>
      </c>
      <c r="N808">
        <f>IF(AND(Colin!$G808=$B$2,Colin!$H808=$C$3),Colin!$I808,)</f>
        <v>0</v>
      </c>
      <c r="O808">
        <f>IF(AND(Colin!$G808=$B$2,Colin!$H808&lt;=$C$3),Colin!$I808,)</f>
        <v>0</v>
      </c>
      <c r="P808">
        <f>IF(Colin!$G808&lt;$B$2,Colin!$I808,0)</f>
        <v>0</v>
      </c>
      <c r="Q808">
        <f>IF(Colin!$G808&lt;$B$1,Colin!$I808,0)</f>
        <v>0</v>
      </c>
    </row>
    <row r="809" spans="12:17" x14ac:dyDescent="0.25">
      <c r="L809">
        <f>IF(AND(Colin!$G809=$B$1,Colin!$H809=$C$3),Colin!$I809,)</f>
        <v>0</v>
      </c>
      <c r="M809">
        <f>IF(AND(Colin!$G809=$B$1,Colin!$H809&lt;=$C$3),Colin!$I809,)</f>
        <v>0</v>
      </c>
      <c r="N809">
        <f>IF(AND(Colin!$G809=$B$2,Colin!$H809=$C$3),Colin!$I809,)</f>
        <v>0</v>
      </c>
      <c r="O809">
        <f>IF(AND(Colin!$G809=$B$2,Colin!$H809&lt;=$C$3),Colin!$I809,)</f>
        <v>0</v>
      </c>
      <c r="P809">
        <f>IF(Colin!$G809&lt;$B$2,Colin!$I809,0)</f>
        <v>0</v>
      </c>
      <c r="Q809">
        <f>IF(Colin!$G809&lt;$B$1,Colin!$I809,0)</f>
        <v>0</v>
      </c>
    </row>
    <row r="810" spans="12:17" x14ac:dyDescent="0.25">
      <c r="L810">
        <f>IF(AND(Colin!$G810=$B$1,Colin!$H810=$C$3),Colin!$I810,)</f>
        <v>0</v>
      </c>
      <c r="M810">
        <f>IF(AND(Colin!$G810=$B$1,Colin!$H810&lt;=$C$3),Colin!$I810,)</f>
        <v>0</v>
      </c>
      <c r="N810">
        <f>IF(AND(Colin!$G810=$B$2,Colin!$H810=$C$3),Colin!$I810,)</f>
        <v>0</v>
      </c>
      <c r="O810">
        <f>IF(AND(Colin!$G810=$B$2,Colin!$H810&lt;=$C$3),Colin!$I810,)</f>
        <v>0</v>
      </c>
      <c r="P810">
        <f>IF(Colin!$G810&lt;$B$2,Colin!$I810,0)</f>
        <v>0</v>
      </c>
      <c r="Q810">
        <f>IF(Colin!$G810&lt;$B$1,Colin!$I810,0)</f>
        <v>0</v>
      </c>
    </row>
    <row r="811" spans="12:17" x14ac:dyDescent="0.25">
      <c r="L811">
        <f>IF(AND(Colin!$G811=$B$1,Colin!$H811=$C$3),Colin!$I811,)</f>
        <v>0</v>
      </c>
      <c r="M811">
        <f>IF(AND(Colin!$G811=$B$1,Colin!$H811&lt;=$C$3),Colin!$I811,)</f>
        <v>0</v>
      </c>
      <c r="N811">
        <f>IF(AND(Colin!$G811=$B$2,Colin!$H811=$C$3),Colin!$I811,)</f>
        <v>0</v>
      </c>
      <c r="O811">
        <f>IF(AND(Colin!$G811=$B$2,Colin!$H811&lt;=$C$3),Colin!$I811,)</f>
        <v>0</v>
      </c>
      <c r="P811">
        <f>IF(Colin!$G811&lt;$B$2,Colin!$I811,0)</f>
        <v>0</v>
      </c>
      <c r="Q811">
        <f>IF(Colin!$G811&lt;$B$1,Colin!$I811,0)</f>
        <v>0</v>
      </c>
    </row>
    <row r="812" spans="12:17" x14ac:dyDescent="0.25">
      <c r="L812">
        <f>IF(AND(Colin!$G812=$B$1,Colin!$H812=$C$3),Colin!$I812,)</f>
        <v>0</v>
      </c>
      <c r="M812">
        <f>IF(AND(Colin!$G812=$B$1,Colin!$H812&lt;=$C$3),Colin!$I812,)</f>
        <v>0</v>
      </c>
      <c r="N812">
        <f>IF(AND(Colin!$G812=$B$2,Colin!$H812=$C$3),Colin!$I812,)</f>
        <v>0</v>
      </c>
      <c r="O812">
        <f>IF(AND(Colin!$G812=$B$2,Colin!$H812&lt;=$C$3),Colin!$I812,)</f>
        <v>0</v>
      </c>
      <c r="P812">
        <f>IF(Colin!$G812&lt;$B$2,Colin!$I812,0)</f>
        <v>0</v>
      </c>
      <c r="Q812">
        <f>IF(Colin!$G812&lt;$B$1,Colin!$I812,0)</f>
        <v>0</v>
      </c>
    </row>
    <row r="813" spans="12:17" x14ac:dyDescent="0.25">
      <c r="L813">
        <f>IF(AND(Colin!$G813=$B$1,Colin!$H813=$C$3),Colin!$I813,)</f>
        <v>0</v>
      </c>
      <c r="M813">
        <f>IF(AND(Colin!$G813=$B$1,Colin!$H813&lt;=$C$3),Colin!$I813,)</f>
        <v>0</v>
      </c>
      <c r="N813">
        <f>IF(AND(Colin!$G813=$B$2,Colin!$H813=$C$3),Colin!$I813,)</f>
        <v>0</v>
      </c>
      <c r="O813">
        <f>IF(AND(Colin!$G813=$B$2,Colin!$H813&lt;=$C$3),Colin!$I813,)</f>
        <v>0</v>
      </c>
      <c r="P813">
        <f>IF(Colin!$G813&lt;$B$2,Colin!$I813,0)</f>
        <v>0</v>
      </c>
      <c r="Q813">
        <f>IF(Colin!$G813&lt;$B$1,Colin!$I813,0)</f>
        <v>0</v>
      </c>
    </row>
    <row r="814" spans="12:17" x14ac:dyDescent="0.25">
      <c r="L814">
        <f>IF(AND(Colin!$G814=$B$1,Colin!$H814=$C$3),Colin!$I814,)</f>
        <v>0</v>
      </c>
      <c r="M814">
        <f>IF(AND(Colin!$G814=$B$1,Colin!$H814&lt;=$C$3),Colin!$I814,)</f>
        <v>0</v>
      </c>
      <c r="N814">
        <f>IF(AND(Colin!$G814=$B$2,Colin!$H814=$C$3),Colin!$I814,)</f>
        <v>0</v>
      </c>
      <c r="O814">
        <f>IF(AND(Colin!$G814=$B$2,Colin!$H814&lt;=$C$3),Colin!$I814,)</f>
        <v>0</v>
      </c>
      <c r="P814">
        <f>IF(Colin!$G814&lt;$B$2,Colin!$I814,0)</f>
        <v>0</v>
      </c>
      <c r="Q814">
        <f>IF(Colin!$G814&lt;$B$1,Colin!$I814,0)</f>
        <v>0</v>
      </c>
    </row>
    <row r="815" spans="12:17" x14ac:dyDescent="0.25">
      <c r="L815">
        <f>IF(AND(Colin!$G815=$B$1,Colin!$H815=$C$3),Colin!$I815,)</f>
        <v>0</v>
      </c>
      <c r="M815">
        <f>IF(AND(Colin!$G815=$B$1,Colin!$H815&lt;=$C$3),Colin!$I815,)</f>
        <v>0</v>
      </c>
      <c r="N815">
        <f>IF(AND(Colin!$G815=$B$2,Colin!$H815=$C$3),Colin!$I815,)</f>
        <v>0</v>
      </c>
      <c r="O815">
        <f>IF(AND(Colin!$G815=$B$2,Colin!$H815&lt;=$C$3),Colin!$I815,)</f>
        <v>0</v>
      </c>
      <c r="P815">
        <f>IF(Colin!$G815&lt;$B$2,Colin!$I815,0)</f>
        <v>0</v>
      </c>
      <c r="Q815">
        <f>IF(Colin!$G815&lt;$B$1,Colin!$I815,0)</f>
        <v>0</v>
      </c>
    </row>
    <row r="816" spans="12:17" x14ac:dyDescent="0.25">
      <c r="L816">
        <f>IF(AND(Colin!$G816=$B$1,Colin!$H816=$C$3),Colin!$I816,)</f>
        <v>0</v>
      </c>
      <c r="M816">
        <f>IF(AND(Colin!$G816=$B$1,Colin!$H816&lt;=$C$3),Colin!$I816,)</f>
        <v>0</v>
      </c>
      <c r="N816">
        <f>IF(AND(Colin!$G816=$B$2,Colin!$H816=$C$3),Colin!$I816,)</f>
        <v>0</v>
      </c>
      <c r="O816">
        <f>IF(AND(Colin!$G816=$B$2,Colin!$H816&lt;=$C$3),Colin!$I816,)</f>
        <v>0</v>
      </c>
      <c r="P816">
        <f>IF(Colin!$G816&lt;$B$2,Colin!$I816,0)</f>
        <v>0</v>
      </c>
      <c r="Q816">
        <f>IF(Colin!$G816&lt;$B$1,Colin!$I816,0)</f>
        <v>0</v>
      </c>
    </row>
    <row r="817" spans="12:17" x14ac:dyDescent="0.25">
      <c r="L817">
        <f>IF(AND(Colin!$G817=$B$1,Colin!$H817=$C$3),Colin!$I817,)</f>
        <v>0</v>
      </c>
      <c r="M817">
        <f>IF(AND(Colin!$G817=$B$1,Colin!$H817&lt;=$C$3),Colin!$I817,)</f>
        <v>0</v>
      </c>
      <c r="N817">
        <f>IF(AND(Colin!$G817=$B$2,Colin!$H817=$C$3),Colin!$I817,)</f>
        <v>0</v>
      </c>
      <c r="O817">
        <f>IF(AND(Colin!$G817=$B$2,Colin!$H817&lt;=$C$3),Colin!$I817,)</f>
        <v>0</v>
      </c>
      <c r="P817">
        <f>IF(Colin!$G817&lt;$B$2,Colin!$I817,0)</f>
        <v>0</v>
      </c>
      <c r="Q817">
        <f>IF(Colin!$G817&lt;$B$1,Colin!$I817,0)</f>
        <v>0</v>
      </c>
    </row>
    <row r="818" spans="12:17" x14ac:dyDescent="0.25">
      <c r="L818">
        <f>IF(AND(Colin!$G818=$B$1,Colin!$H818=$C$3),Colin!$I818,)</f>
        <v>0</v>
      </c>
      <c r="M818">
        <f>IF(AND(Colin!$G818=$B$1,Colin!$H818&lt;=$C$3),Colin!$I818,)</f>
        <v>0</v>
      </c>
      <c r="N818">
        <f>IF(AND(Colin!$G818=$B$2,Colin!$H818=$C$3),Colin!$I818,)</f>
        <v>0</v>
      </c>
      <c r="O818">
        <f>IF(AND(Colin!$G818=$B$2,Colin!$H818&lt;=$C$3),Colin!$I818,)</f>
        <v>0</v>
      </c>
      <c r="P818">
        <f>IF(Colin!$G818&lt;$B$2,Colin!$I818,0)</f>
        <v>0</v>
      </c>
      <c r="Q818">
        <f>IF(Colin!$G818&lt;$B$1,Colin!$I818,0)</f>
        <v>0</v>
      </c>
    </row>
    <row r="819" spans="12:17" x14ac:dyDescent="0.25">
      <c r="L819">
        <f>IF(AND(Colin!$G819=$B$1,Colin!$H819=$C$3),Colin!$I819,)</f>
        <v>0</v>
      </c>
      <c r="M819">
        <f>IF(AND(Colin!$G819=$B$1,Colin!$H819&lt;=$C$3),Colin!$I819,)</f>
        <v>0</v>
      </c>
      <c r="N819">
        <f>IF(AND(Colin!$G819=$B$2,Colin!$H819=$C$3),Colin!$I819,)</f>
        <v>0</v>
      </c>
      <c r="O819">
        <f>IF(AND(Colin!$G819=$B$2,Colin!$H819&lt;=$C$3),Colin!$I819,)</f>
        <v>0</v>
      </c>
      <c r="P819">
        <f>IF(Colin!$G819&lt;$B$2,Colin!$I819,0)</f>
        <v>0</v>
      </c>
      <c r="Q819">
        <f>IF(Colin!$G819&lt;$B$1,Colin!$I819,0)</f>
        <v>0</v>
      </c>
    </row>
    <row r="820" spans="12:17" x14ac:dyDescent="0.25">
      <c r="L820">
        <f>IF(AND(Colin!$G820=$B$1,Colin!$H820=$C$3),Colin!$I820,)</f>
        <v>0</v>
      </c>
      <c r="M820">
        <f>IF(AND(Colin!$G820=$B$1,Colin!$H820&lt;=$C$3),Colin!$I820,)</f>
        <v>0</v>
      </c>
      <c r="N820">
        <f>IF(AND(Colin!$G820=$B$2,Colin!$H820=$C$3),Colin!$I820,)</f>
        <v>0</v>
      </c>
      <c r="O820">
        <f>IF(AND(Colin!$G820=$B$2,Colin!$H820&lt;=$C$3),Colin!$I820,)</f>
        <v>0</v>
      </c>
      <c r="P820">
        <f>IF(Colin!$G820&lt;$B$2,Colin!$I820,0)</f>
        <v>0</v>
      </c>
      <c r="Q820">
        <f>IF(Colin!$G820&lt;$B$1,Colin!$I820,0)</f>
        <v>0</v>
      </c>
    </row>
    <row r="821" spans="12:17" x14ac:dyDescent="0.25">
      <c r="L821">
        <f>IF(AND(Colin!$G821=$B$1,Colin!$H821=$C$3),Colin!$I821,)</f>
        <v>0</v>
      </c>
      <c r="M821">
        <f>IF(AND(Colin!$G821=$B$1,Colin!$H821&lt;=$C$3),Colin!$I821,)</f>
        <v>0</v>
      </c>
      <c r="N821">
        <f>IF(AND(Colin!$G821=$B$2,Colin!$H821=$C$3),Colin!$I821,)</f>
        <v>0</v>
      </c>
      <c r="O821">
        <f>IF(AND(Colin!$G821=$B$2,Colin!$H821&lt;=$C$3),Colin!$I821,)</f>
        <v>0</v>
      </c>
      <c r="P821">
        <f>IF(Colin!$G821&lt;$B$2,Colin!$I821,0)</f>
        <v>0</v>
      </c>
      <c r="Q821">
        <f>IF(Colin!$G821&lt;$B$1,Colin!$I821,0)</f>
        <v>0</v>
      </c>
    </row>
    <row r="822" spans="12:17" x14ac:dyDescent="0.25">
      <c r="L822">
        <f>IF(AND(Colin!$G822=$B$1,Colin!$H822=$C$3),Colin!$I822,)</f>
        <v>0</v>
      </c>
      <c r="M822">
        <f>IF(AND(Colin!$G822=$B$1,Colin!$H822&lt;=$C$3),Colin!$I822,)</f>
        <v>0</v>
      </c>
      <c r="N822">
        <f>IF(AND(Colin!$G822=$B$2,Colin!$H822=$C$3),Colin!$I822,)</f>
        <v>0</v>
      </c>
      <c r="O822">
        <f>IF(AND(Colin!$G822=$B$2,Colin!$H822&lt;=$C$3),Colin!$I822,)</f>
        <v>0</v>
      </c>
      <c r="P822">
        <f>IF(Colin!$G822&lt;$B$2,Colin!$I822,0)</f>
        <v>0</v>
      </c>
      <c r="Q822">
        <f>IF(Colin!$G822&lt;$B$1,Colin!$I822,0)</f>
        <v>0</v>
      </c>
    </row>
    <row r="823" spans="12:17" x14ac:dyDescent="0.25">
      <c r="L823">
        <f>IF(AND(Colin!$G823=$B$1,Colin!$H823=$C$3),Colin!$I823,)</f>
        <v>0</v>
      </c>
      <c r="M823">
        <f>IF(AND(Colin!$G823=$B$1,Colin!$H823&lt;=$C$3),Colin!$I823,)</f>
        <v>0</v>
      </c>
      <c r="N823">
        <f>IF(AND(Colin!$G823=$B$2,Colin!$H823=$C$3),Colin!$I823,)</f>
        <v>0</v>
      </c>
      <c r="O823">
        <f>IF(AND(Colin!$G823=$B$2,Colin!$H823&lt;=$C$3),Colin!$I823,)</f>
        <v>0</v>
      </c>
      <c r="P823">
        <f>IF(Colin!$G823&lt;$B$2,Colin!$I823,0)</f>
        <v>0</v>
      </c>
      <c r="Q823">
        <f>IF(Colin!$G823&lt;$B$1,Colin!$I823,0)</f>
        <v>0</v>
      </c>
    </row>
    <row r="824" spans="12:17" x14ac:dyDescent="0.25">
      <c r="L824">
        <f>IF(AND(Colin!$G824=$B$1,Colin!$H824=$C$3),Colin!$I824,)</f>
        <v>0</v>
      </c>
      <c r="M824">
        <f>IF(AND(Colin!$G824=$B$1,Colin!$H824&lt;=$C$3),Colin!$I824,)</f>
        <v>0</v>
      </c>
      <c r="N824">
        <f>IF(AND(Colin!$G824=$B$2,Colin!$H824=$C$3),Colin!$I824,)</f>
        <v>0</v>
      </c>
      <c r="O824">
        <f>IF(AND(Colin!$G824=$B$2,Colin!$H824&lt;=$C$3),Colin!$I824,)</f>
        <v>0</v>
      </c>
      <c r="P824">
        <f>IF(Colin!$G824&lt;$B$2,Colin!$I824,0)</f>
        <v>0</v>
      </c>
      <c r="Q824">
        <f>IF(Colin!$G824&lt;$B$1,Colin!$I824,0)</f>
        <v>0</v>
      </c>
    </row>
    <row r="825" spans="12:17" x14ac:dyDescent="0.25">
      <c r="L825">
        <f>IF(AND(Colin!$G825=$B$1,Colin!$H825=$C$3),Colin!$I825,)</f>
        <v>0</v>
      </c>
      <c r="M825">
        <f>IF(AND(Colin!$G825=$B$1,Colin!$H825&lt;=$C$3),Colin!$I825,)</f>
        <v>0</v>
      </c>
      <c r="N825">
        <f>IF(AND(Colin!$G825=$B$2,Colin!$H825=$C$3),Colin!$I825,)</f>
        <v>0</v>
      </c>
      <c r="O825">
        <f>IF(AND(Colin!$G825=$B$2,Colin!$H825&lt;=$C$3),Colin!$I825,)</f>
        <v>0</v>
      </c>
      <c r="P825">
        <f>IF(Colin!$G825&lt;$B$2,Colin!$I825,0)</f>
        <v>0</v>
      </c>
      <c r="Q825">
        <f>IF(Colin!$G825&lt;$B$1,Colin!$I825,0)</f>
        <v>0</v>
      </c>
    </row>
    <row r="826" spans="12:17" x14ac:dyDescent="0.25">
      <c r="L826">
        <f>IF(AND(Colin!$G826=$B$1,Colin!$H826=$C$3),Colin!$I826,)</f>
        <v>0</v>
      </c>
      <c r="M826">
        <f>IF(AND(Colin!$G826=$B$1,Colin!$H826&lt;=$C$3),Colin!$I826,)</f>
        <v>0</v>
      </c>
      <c r="N826">
        <f>IF(AND(Colin!$G826=$B$2,Colin!$H826=$C$3),Colin!$I826,)</f>
        <v>0</v>
      </c>
      <c r="O826">
        <f>IF(AND(Colin!$G826=$B$2,Colin!$H826&lt;=$C$3),Colin!$I826,)</f>
        <v>0</v>
      </c>
      <c r="P826">
        <f>IF(Colin!$G826&lt;$B$2,Colin!$I826,0)</f>
        <v>0</v>
      </c>
      <c r="Q826">
        <f>IF(Colin!$G826&lt;$B$1,Colin!$I826,0)</f>
        <v>0</v>
      </c>
    </row>
    <row r="827" spans="12:17" x14ac:dyDescent="0.25">
      <c r="L827">
        <f>IF(AND(Colin!$G827=$B$1,Colin!$H827=$C$3),Colin!$I827,)</f>
        <v>0</v>
      </c>
      <c r="M827">
        <f>IF(AND(Colin!$G827=$B$1,Colin!$H827&lt;=$C$3),Colin!$I827,)</f>
        <v>0</v>
      </c>
      <c r="N827">
        <f>IF(AND(Colin!$G827=$B$2,Colin!$H827=$C$3),Colin!$I827,)</f>
        <v>0</v>
      </c>
      <c r="O827">
        <f>IF(AND(Colin!$G827=$B$2,Colin!$H827&lt;=$C$3),Colin!$I827,)</f>
        <v>0</v>
      </c>
      <c r="P827">
        <f>IF(Colin!$G827&lt;$B$2,Colin!$I827,0)</f>
        <v>0</v>
      </c>
      <c r="Q827">
        <f>IF(Colin!$G827&lt;$B$1,Colin!$I827,0)</f>
        <v>0</v>
      </c>
    </row>
    <row r="828" spans="12:17" x14ac:dyDescent="0.25">
      <c r="L828">
        <f>IF(AND(Colin!$G828=$B$1,Colin!$H828=$C$3),Colin!$I828,)</f>
        <v>0</v>
      </c>
      <c r="M828">
        <f>IF(AND(Colin!$G828=$B$1,Colin!$H828&lt;=$C$3),Colin!$I828,)</f>
        <v>0</v>
      </c>
      <c r="N828">
        <f>IF(AND(Colin!$G828=$B$2,Colin!$H828=$C$3),Colin!$I828,)</f>
        <v>0</v>
      </c>
      <c r="O828">
        <f>IF(AND(Colin!$G828=$B$2,Colin!$H828&lt;=$C$3),Colin!$I828,)</f>
        <v>0</v>
      </c>
      <c r="P828">
        <f>IF(Colin!$G828&lt;$B$2,Colin!$I828,0)</f>
        <v>0</v>
      </c>
      <c r="Q828">
        <f>IF(Colin!$G828&lt;$B$1,Colin!$I828,0)</f>
        <v>0</v>
      </c>
    </row>
    <row r="829" spans="12:17" x14ac:dyDescent="0.25">
      <c r="L829">
        <f>IF(AND(Colin!$G829=$B$1,Colin!$H829=$C$3),Colin!$I829,)</f>
        <v>0</v>
      </c>
      <c r="M829">
        <f>IF(AND(Colin!$G829=$B$1,Colin!$H829&lt;=$C$3),Colin!$I829,)</f>
        <v>0</v>
      </c>
      <c r="N829">
        <f>IF(AND(Colin!$G829=$B$2,Colin!$H829=$C$3),Colin!$I829,)</f>
        <v>0</v>
      </c>
      <c r="O829">
        <f>IF(AND(Colin!$G829=$B$2,Colin!$H829&lt;=$C$3),Colin!$I829,)</f>
        <v>0</v>
      </c>
      <c r="P829">
        <f>IF(Colin!$G829&lt;$B$2,Colin!$I829,0)</f>
        <v>0</v>
      </c>
      <c r="Q829">
        <f>IF(Colin!$G829&lt;$B$1,Colin!$I829,0)</f>
        <v>0</v>
      </c>
    </row>
    <row r="830" spans="12:17" x14ac:dyDescent="0.25">
      <c r="L830">
        <f>IF(AND(Colin!$G830=$B$1,Colin!$H830=$C$3),Colin!$I830,)</f>
        <v>0</v>
      </c>
      <c r="M830">
        <f>IF(AND(Colin!$G830=$B$1,Colin!$H830&lt;=$C$3),Colin!$I830,)</f>
        <v>0</v>
      </c>
      <c r="N830">
        <f>IF(AND(Colin!$G830=$B$2,Colin!$H830=$C$3),Colin!$I830,)</f>
        <v>0</v>
      </c>
      <c r="O830">
        <f>IF(AND(Colin!$G830=$B$2,Colin!$H830&lt;=$C$3),Colin!$I830,)</f>
        <v>0</v>
      </c>
      <c r="P830">
        <f>IF(Colin!$G830&lt;$B$2,Colin!$I830,0)</f>
        <v>0</v>
      </c>
      <c r="Q830">
        <f>IF(Colin!$G830&lt;$B$1,Colin!$I830,0)</f>
        <v>0</v>
      </c>
    </row>
    <row r="831" spans="12:17" x14ac:dyDescent="0.25">
      <c r="L831">
        <f>IF(AND(Colin!$G831=$B$1,Colin!$H831=$C$3),Colin!$I831,)</f>
        <v>0</v>
      </c>
      <c r="M831">
        <f>IF(AND(Colin!$G831=$B$1,Colin!$H831&lt;=$C$3),Colin!$I831,)</f>
        <v>0</v>
      </c>
      <c r="N831">
        <f>IF(AND(Colin!$G831=$B$2,Colin!$H831=$C$3),Colin!$I831,)</f>
        <v>0</v>
      </c>
      <c r="O831">
        <f>IF(AND(Colin!$G831=$B$2,Colin!$H831&lt;=$C$3),Colin!$I831,)</f>
        <v>0</v>
      </c>
      <c r="P831">
        <f>IF(Colin!$G831&lt;$B$2,Colin!$I831,0)</f>
        <v>0</v>
      </c>
      <c r="Q831">
        <f>IF(Colin!$G831&lt;$B$1,Colin!$I831,0)</f>
        <v>0</v>
      </c>
    </row>
    <row r="832" spans="12:17" x14ac:dyDescent="0.25">
      <c r="L832">
        <f>IF(AND(Colin!$G832=$B$1,Colin!$H832=$C$3),Colin!$I832,)</f>
        <v>0</v>
      </c>
      <c r="M832">
        <f>IF(AND(Colin!$G832=$B$1,Colin!$H832&lt;=$C$3),Colin!$I832,)</f>
        <v>0</v>
      </c>
      <c r="N832">
        <f>IF(AND(Colin!$G832=$B$2,Colin!$H832=$C$3),Colin!$I832,)</f>
        <v>0</v>
      </c>
      <c r="O832">
        <f>IF(AND(Colin!$G832=$B$2,Colin!$H832&lt;=$C$3),Colin!$I832,)</f>
        <v>0</v>
      </c>
      <c r="P832">
        <f>IF(Colin!$G832&lt;$B$2,Colin!$I832,0)</f>
        <v>0</v>
      </c>
      <c r="Q832">
        <f>IF(Colin!$G832&lt;$B$1,Colin!$I832,0)</f>
        <v>0</v>
      </c>
    </row>
    <row r="833" spans="12:17" x14ac:dyDescent="0.25">
      <c r="L833">
        <f>IF(AND(Colin!$G833=$B$1,Colin!$H833=$C$3),Colin!$I833,)</f>
        <v>0</v>
      </c>
      <c r="M833">
        <f>IF(AND(Colin!$G833=$B$1,Colin!$H833&lt;=$C$3),Colin!$I833,)</f>
        <v>0</v>
      </c>
      <c r="N833">
        <f>IF(AND(Colin!$G833=$B$2,Colin!$H833=$C$3),Colin!$I833,)</f>
        <v>0</v>
      </c>
      <c r="O833">
        <f>IF(AND(Colin!$G833=$B$2,Colin!$H833&lt;=$C$3),Colin!$I833,)</f>
        <v>0</v>
      </c>
      <c r="P833">
        <f>IF(Colin!$G833&lt;$B$2,Colin!$I833,0)</f>
        <v>0</v>
      </c>
      <c r="Q833">
        <f>IF(Colin!$G833&lt;$B$1,Colin!$I833,0)</f>
        <v>0</v>
      </c>
    </row>
    <row r="834" spans="12:17" x14ac:dyDescent="0.25">
      <c r="L834">
        <f>IF(AND(Colin!$G834=$B$1,Colin!$H834=$C$3),Colin!$I834,)</f>
        <v>0</v>
      </c>
      <c r="M834">
        <f>IF(AND(Colin!$G834=$B$1,Colin!$H834&lt;=$C$3),Colin!$I834,)</f>
        <v>0</v>
      </c>
      <c r="N834">
        <f>IF(AND(Colin!$G834=$B$2,Colin!$H834=$C$3),Colin!$I834,)</f>
        <v>0</v>
      </c>
      <c r="O834">
        <f>IF(AND(Colin!$G834=$B$2,Colin!$H834&lt;=$C$3),Colin!$I834,)</f>
        <v>0</v>
      </c>
      <c r="P834">
        <f>IF(Colin!$G834&lt;$B$2,Colin!$I834,0)</f>
        <v>0</v>
      </c>
      <c r="Q834">
        <f>IF(Colin!$G834&lt;$B$1,Colin!$I834,0)</f>
        <v>0</v>
      </c>
    </row>
    <row r="835" spans="12:17" x14ac:dyDescent="0.25">
      <c r="L835">
        <f>IF(AND(Colin!$G835=$B$1,Colin!$H835=$C$3),Colin!$I835,)</f>
        <v>0</v>
      </c>
      <c r="M835">
        <f>IF(AND(Colin!$G835=$B$1,Colin!$H835&lt;=$C$3),Colin!$I835,)</f>
        <v>0</v>
      </c>
      <c r="N835">
        <f>IF(AND(Colin!$G835=$B$2,Colin!$H835=$C$3),Colin!$I835,)</f>
        <v>0</v>
      </c>
      <c r="O835">
        <f>IF(AND(Colin!$G835=$B$2,Colin!$H835&lt;=$C$3),Colin!$I835,)</f>
        <v>0</v>
      </c>
      <c r="P835">
        <f>IF(Colin!$G835&lt;$B$2,Colin!$I835,0)</f>
        <v>0</v>
      </c>
      <c r="Q835">
        <f>IF(Colin!$G835&lt;$B$1,Colin!$I835,0)</f>
        <v>0</v>
      </c>
    </row>
    <row r="836" spans="12:17" x14ac:dyDescent="0.25">
      <c r="L836">
        <f>IF(AND(Colin!$G836=$B$1,Colin!$H836=$C$3),Colin!$I836,)</f>
        <v>0</v>
      </c>
      <c r="M836">
        <f>IF(AND(Colin!$G836=$B$1,Colin!$H836&lt;=$C$3),Colin!$I836,)</f>
        <v>0</v>
      </c>
      <c r="N836">
        <f>IF(AND(Colin!$G836=$B$2,Colin!$H836=$C$3),Colin!$I836,)</f>
        <v>0</v>
      </c>
      <c r="O836">
        <f>IF(AND(Colin!$G836=$B$2,Colin!$H836&lt;=$C$3),Colin!$I836,)</f>
        <v>0</v>
      </c>
      <c r="P836">
        <f>IF(Colin!$G836&lt;$B$2,Colin!$I836,0)</f>
        <v>0</v>
      </c>
      <c r="Q836">
        <f>IF(Colin!$G836&lt;$B$1,Colin!$I836,0)</f>
        <v>0</v>
      </c>
    </row>
    <row r="837" spans="12:17" x14ac:dyDescent="0.25">
      <c r="L837">
        <f>IF(AND(Colin!$G837=$B$1,Colin!$H837=$C$3),Colin!$I837,)</f>
        <v>0</v>
      </c>
      <c r="M837">
        <f>IF(AND(Colin!$G837=$B$1,Colin!$H837&lt;=$C$3),Colin!$I837,)</f>
        <v>0</v>
      </c>
      <c r="N837">
        <f>IF(AND(Colin!$G837=$B$2,Colin!$H837=$C$3),Colin!$I837,)</f>
        <v>0</v>
      </c>
      <c r="O837">
        <f>IF(AND(Colin!$G837=$B$2,Colin!$H837&lt;=$C$3),Colin!$I837,)</f>
        <v>0</v>
      </c>
      <c r="P837">
        <f>IF(Colin!$G837&lt;$B$2,Colin!$I837,0)</f>
        <v>0</v>
      </c>
      <c r="Q837">
        <f>IF(Colin!$G837&lt;$B$1,Colin!$I837,0)</f>
        <v>0</v>
      </c>
    </row>
    <row r="838" spans="12:17" x14ac:dyDescent="0.25">
      <c r="L838">
        <f>IF(AND(Colin!$G838=$B$1,Colin!$H838=$C$3),Colin!$I838,)</f>
        <v>0</v>
      </c>
      <c r="M838">
        <f>IF(AND(Colin!$G838=$B$1,Colin!$H838&lt;=$C$3),Colin!$I838,)</f>
        <v>0</v>
      </c>
      <c r="N838">
        <f>IF(AND(Colin!$G838=$B$2,Colin!$H838=$C$3),Colin!$I838,)</f>
        <v>0</v>
      </c>
      <c r="O838">
        <f>IF(AND(Colin!$G838=$B$2,Colin!$H838&lt;=$C$3),Colin!$I838,)</f>
        <v>0</v>
      </c>
      <c r="P838">
        <f>IF(Colin!$G838&lt;$B$2,Colin!$I838,0)</f>
        <v>0</v>
      </c>
      <c r="Q838">
        <f>IF(Colin!$G838&lt;$B$1,Colin!$I838,0)</f>
        <v>0</v>
      </c>
    </row>
    <row r="839" spans="12:17" x14ac:dyDescent="0.25">
      <c r="L839">
        <f>IF(AND(Colin!$G839=$B$1,Colin!$H839=$C$3),Colin!$I839,)</f>
        <v>0</v>
      </c>
      <c r="M839">
        <f>IF(AND(Colin!$G839=$B$1,Colin!$H839&lt;=$C$3),Colin!$I839,)</f>
        <v>0</v>
      </c>
      <c r="N839">
        <f>IF(AND(Colin!$G839=$B$2,Colin!$H839=$C$3),Colin!$I839,)</f>
        <v>0</v>
      </c>
      <c r="O839">
        <f>IF(AND(Colin!$G839=$B$2,Colin!$H839&lt;=$C$3),Colin!$I839,)</f>
        <v>0</v>
      </c>
      <c r="P839">
        <f>IF(Colin!$G839&lt;$B$2,Colin!$I839,0)</f>
        <v>0</v>
      </c>
      <c r="Q839">
        <f>IF(Colin!$G839&lt;$B$1,Colin!$I839,0)</f>
        <v>0</v>
      </c>
    </row>
    <row r="840" spans="12:17" x14ac:dyDescent="0.25">
      <c r="L840">
        <f>IF(AND(Colin!$G840=$B$1,Colin!$H840=$C$3),Colin!$I840,)</f>
        <v>0</v>
      </c>
      <c r="M840">
        <f>IF(AND(Colin!$G840=$B$1,Colin!$H840&lt;=$C$3),Colin!$I840,)</f>
        <v>0</v>
      </c>
      <c r="N840">
        <f>IF(AND(Colin!$G840=$B$2,Colin!$H840=$C$3),Colin!$I840,)</f>
        <v>0</v>
      </c>
      <c r="O840">
        <f>IF(AND(Colin!$G840=$B$2,Colin!$H840&lt;=$C$3),Colin!$I840,)</f>
        <v>0</v>
      </c>
      <c r="P840">
        <f>IF(Colin!$G840&lt;$B$2,Colin!$I840,0)</f>
        <v>0</v>
      </c>
      <c r="Q840">
        <f>IF(Colin!$G840&lt;$B$1,Colin!$I840,0)</f>
        <v>0</v>
      </c>
    </row>
    <row r="841" spans="12:17" x14ac:dyDescent="0.25">
      <c r="L841">
        <f>IF(AND(Colin!$G841=$B$1,Colin!$H841=$C$3),Colin!$I841,)</f>
        <v>0</v>
      </c>
      <c r="M841">
        <f>IF(AND(Colin!$G841=$B$1,Colin!$H841&lt;=$C$3),Colin!$I841,)</f>
        <v>0</v>
      </c>
      <c r="N841">
        <f>IF(AND(Colin!$G841=$B$2,Colin!$H841=$C$3),Colin!$I841,)</f>
        <v>0</v>
      </c>
      <c r="O841">
        <f>IF(AND(Colin!$G841=$B$2,Colin!$H841&lt;=$C$3),Colin!$I841,)</f>
        <v>0</v>
      </c>
      <c r="P841">
        <f>IF(Colin!$G841&lt;$B$2,Colin!$I841,0)</f>
        <v>0</v>
      </c>
      <c r="Q841">
        <f>IF(Colin!$G841&lt;$B$1,Colin!$I841,0)</f>
        <v>0</v>
      </c>
    </row>
    <row r="842" spans="12:17" x14ac:dyDescent="0.25">
      <c r="L842">
        <f>IF(AND(Colin!$G842=$B$1,Colin!$H842=$C$3),Colin!$I842,)</f>
        <v>0</v>
      </c>
      <c r="M842">
        <f>IF(AND(Colin!$G842=$B$1,Colin!$H842&lt;=$C$3),Colin!$I842,)</f>
        <v>0</v>
      </c>
      <c r="N842">
        <f>IF(AND(Colin!$G842=$B$2,Colin!$H842=$C$3),Colin!$I842,)</f>
        <v>0</v>
      </c>
      <c r="O842">
        <f>IF(AND(Colin!$G842=$B$2,Colin!$H842&lt;=$C$3),Colin!$I842,)</f>
        <v>0</v>
      </c>
      <c r="P842">
        <f>IF(Colin!$G842&lt;$B$2,Colin!$I842,0)</f>
        <v>0</v>
      </c>
      <c r="Q842">
        <f>IF(Colin!$G842&lt;$B$1,Colin!$I842,0)</f>
        <v>0</v>
      </c>
    </row>
    <row r="843" spans="12:17" x14ac:dyDescent="0.25">
      <c r="L843">
        <f>IF(AND(Colin!$G843=$B$1,Colin!$H843=$C$3),Colin!$I843,)</f>
        <v>0</v>
      </c>
      <c r="M843">
        <f>IF(AND(Colin!$G843=$B$1,Colin!$H843&lt;=$C$3),Colin!$I843,)</f>
        <v>0</v>
      </c>
      <c r="N843">
        <f>IF(AND(Colin!$G843=$B$2,Colin!$H843=$C$3),Colin!$I843,)</f>
        <v>0</v>
      </c>
      <c r="O843">
        <f>IF(AND(Colin!$G843=$B$2,Colin!$H843&lt;=$C$3),Colin!$I843,)</f>
        <v>0</v>
      </c>
      <c r="P843">
        <f>IF(Colin!$G843&lt;$B$2,Colin!$I843,0)</f>
        <v>0</v>
      </c>
      <c r="Q843">
        <f>IF(Colin!$G843&lt;$B$1,Colin!$I843,0)</f>
        <v>0</v>
      </c>
    </row>
    <row r="844" spans="12:17" x14ac:dyDescent="0.25">
      <c r="L844">
        <f>IF(AND(Colin!$G844=$B$1,Colin!$H844=$C$3),Colin!$I844,)</f>
        <v>0</v>
      </c>
      <c r="M844">
        <f>IF(AND(Colin!$G844=$B$1,Colin!$H844&lt;=$C$3),Colin!$I844,)</f>
        <v>0</v>
      </c>
      <c r="N844">
        <f>IF(AND(Colin!$G844=$B$2,Colin!$H844=$C$3),Colin!$I844,)</f>
        <v>0</v>
      </c>
      <c r="O844">
        <f>IF(AND(Colin!$G844=$B$2,Colin!$H844&lt;=$C$3),Colin!$I844,)</f>
        <v>0</v>
      </c>
      <c r="P844">
        <f>IF(Colin!$G844&lt;$B$2,Colin!$I844,0)</f>
        <v>0</v>
      </c>
      <c r="Q844">
        <f>IF(Colin!$G844&lt;$B$1,Colin!$I844,0)</f>
        <v>0</v>
      </c>
    </row>
    <row r="845" spans="12:17" x14ac:dyDescent="0.25">
      <c r="L845">
        <f>IF(AND(Colin!$G845=$B$1,Colin!$H845=$C$3),Colin!$I845,)</f>
        <v>0</v>
      </c>
      <c r="M845">
        <f>IF(AND(Colin!$G845=$B$1,Colin!$H845&lt;=$C$3),Colin!$I845,)</f>
        <v>0</v>
      </c>
      <c r="N845">
        <f>IF(AND(Colin!$G845=$B$2,Colin!$H845=$C$3),Colin!$I845,)</f>
        <v>0</v>
      </c>
      <c r="O845">
        <f>IF(AND(Colin!$G845=$B$2,Colin!$H845&lt;=$C$3),Colin!$I845,)</f>
        <v>0</v>
      </c>
      <c r="P845">
        <f>IF(Colin!$G845&lt;$B$2,Colin!$I845,0)</f>
        <v>0</v>
      </c>
      <c r="Q845">
        <f>IF(Colin!$G845&lt;$B$1,Colin!$I845,0)</f>
        <v>0</v>
      </c>
    </row>
    <row r="846" spans="12:17" x14ac:dyDescent="0.25">
      <c r="L846">
        <f>IF(AND(Colin!$G846=$B$1,Colin!$H846=$C$3),Colin!$I846,)</f>
        <v>0</v>
      </c>
      <c r="M846">
        <f>IF(AND(Colin!$G846=$B$1,Colin!$H846&lt;=$C$3),Colin!$I846,)</f>
        <v>0</v>
      </c>
      <c r="N846">
        <f>IF(AND(Colin!$G846=$B$2,Colin!$H846=$C$3),Colin!$I846,)</f>
        <v>0</v>
      </c>
      <c r="O846">
        <f>IF(AND(Colin!$G846=$B$2,Colin!$H846&lt;=$C$3),Colin!$I846,)</f>
        <v>0</v>
      </c>
      <c r="P846">
        <f>IF(Colin!$G846&lt;$B$2,Colin!$I846,0)</f>
        <v>0</v>
      </c>
      <c r="Q846">
        <f>IF(Colin!$G846&lt;$B$1,Colin!$I846,0)</f>
        <v>0</v>
      </c>
    </row>
    <row r="847" spans="12:17" x14ac:dyDescent="0.25">
      <c r="L847">
        <f>IF(AND(Colin!$G847=$B$1,Colin!$H847=$C$3),Colin!$I847,)</f>
        <v>0</v>
      </c>
      <c r="M847">
        <f>IF(AND(Colin!$G847=$B$1,Colin!$H847&lt;=$C$3),Colin!$I847,)</f>
        <v>0</v>
      </c>
      <c r="N847">
        <f>IF(AND(Colin!$G847=$B$2,Colin!$H847=$C$3),Colin!$I847,)</f>
        <v>0</v>
      </c>
      <c r="O847">
        <f>IF(AND(Colin!$G847=$B$2,Colin!$H847&lt;=$C$3),Colin!$I847,)</f>
        <v>0</v>
      </c>
      <c r="P847">
        <f>IF(Colin!$G847&lt;$B$2,Colin!$I847,0)</f>
        <v>0</v>
      </c>
      <c r="Q847">
        <f>IF(Colin!$G847&lt;$B$1,Colin!$I847,0)</f>
        <v>0</v>
      </c>
    </row>
    <row r="848" spans="12:17" x14ac:dyDescent="0.25">
      <c r="L848">
        <f>IF(AND(Colin!$G848=$B$1,Colin!$H848=$C$3),Colin!$I848,)</f>
        <v>0</v>
      </c>
      <c r="M848">
        <f>IF(AND(Colin!$G848=$B$1,Colin!$H848&lt;=$C$3),Colin!$I848,)</f>
        <v>0</v>
      </c>
      <c r="N848">
        <f>IF(AND(Colin!$G848=$B$2,Colin!$H848=$C$3),Colin!$I848,)</f>
        <v>0</v>
      </c>
      <c r="O848">
        <f>IF(AND(Colin!$G848=$B$2,Colin!$H848&lt;=$C$3),Colin!$I848,)</f>
        <v>0</v>
      </c>
      <c r="P848">
        <f>IF(Colin!$G848&lt;$B$2,Colin!$I848,0)</f>
        <v>0</v>
      </c>
      <c r="Q848">
        <f>IF(Colin!$G848&lt;$B$1,Colin!$I848,0)</f>
        <v>0</v>
      </c>
    </row>
    <row r="849" spans="12:17" x14ac:dyDescent="0.25">
      <c r="L849">
        <f>IF(AND(Colin!$G849=$B$1,Colin!$H849=$C$3),Colin!$I849,)</f>
        <v>0</v>
      </c>
      <c r="M849">
        <f>IF(AND(Colin!$G849=$B$1,Colin!$H849&lt;=$C$3),Colin!$I849,)</f>
        <v>0</v>
      </c>
      <c r="N849">
        <f>IF(AND(Colin!$G849=$B$2,Colin!$H849=$C$3),Colin!$I849,)</f>
        <v>0</v>
      </c>
      <c r="O849">
        <f>IF(AND(Colin!$G849=$B$2,Colin!$H849&lt;=$C$3),Colin!$I849,)</f>
        <v>0</v>
      </c>
      <c r="P849">
        <f>IF(Colin!$G849&lt;$B$2,Colin!$I849,0)</f>
        <v>0</v>
      </c>
      <c r="Q849">
        <f>IF(Colin!$G849&lt;$B$1,Colin!$I849,0)</f>
        <v>0</v>
      </c>
    </row>
    <row r="850" spans="12:17" x14ac:dyDescent="0.25">
      <c r="L850">
        <f>IF(AND(Colin!$G850=$B$1,Colin!$H850=$C$3),Colin!$I850,)</f>
        <v>0</v>
      </c>
      <c r="M850">
        <f>IF(AND(Colin!$G850=$B$1,Colin!$H850&lt;=$C$3),Colin!$I850,)</f>
        <v>0</v>
      </c>
      <c r="N850">
        <f>IF(AND(Colin!$G850=$B$2,Colin!$H850=$C$3),Colin!$I850,)</f>
        <v>0</v>
      </c>
      <c r="O850">
        <f>IF(AND(Colin!$G850=$B$2,Colin!$H850&lt;=$C$3),Colin!$I850,)</f>
        <v>0</v>
      </c>
      <c r="P850">
        <f>IF(Colin!$G850&lt;$B$2,Colin!$I850,0)</f>
        <v>0</v>
      </c>
      <c r="Q850">
        <f>IF(Colin!$G850&lt;$B$1,Colin!$I850,0)</f>
        <v>0</v>
      </c>
    </row>
    <row r="851" spans="12:17" x14ac:dyDescent="0.25">
      <c r="L851">
        <f>IF(AND(Colin!$G851=$B$1,Colin!$H851=$C$3),Colin!$I851,)</f>
        <v>0</v>
      </c>
      <c r="M851">
        <f>IF(AND(Colin!$G851=$B$1,Colin!$H851&lt;=$C$3),Colin!$I851,)</f>
        <v>0</v>
      </c>
      <c r="N851">
        <f>IF(AND(Colin!$G851=$B$2,Colin!$H851=$C$3),Colin!$I851,)</f>
        <v>0</v>
      </c>
      <c r="O851">
        <f>IF(AND(Colin!$G851=$B$2,Colin!$H851&lt;=$C$3),Colin!$I851,)</f>
        <v>0</v>
      </c>
      <c r="P851">
        <f>IF(Colin!$G851&lt;$B$2,Colin!$I851,0)</f>
        <v>0</v>
      </c>
      <c r="Q851">
        <f>IF(Colin!$G851&lt;$B$1,Colin!$I851,0)</f>
        <v>0</v>
      </c>
    </row>
    <row r="852" spans="12:17" x14ac:dyDescent="0.25">
      <c r="L852">
        <f>IF(AND(Colin!$G852=$B$1,Colin!$H852=$C$3),Colin!$I852,)</f>
        <v>0</v>
      </c>
      <c r="M852">
        <f>IF(AND(Colin!$G852=$B$1,Colin!$H852&lt;=$C$3),Colin!$I852,)</f>
        <v>0</v>
      </c>
      <c r="N852">
        <f>IF(AND(Colin!$G852=$B$2,Colin!$H852=$C$3),Colin!$I852,)</f>
        <v>0</v>
      </c>
      <c r="O852">
        <f>IF(AND(Colin!$G852=$B$2,Colin!$H852&lt;=$C$3),Colin!$I852,)</f>
        <v>0</v>
      </c>
      <c r="P852">
        <f>IF(Colin!$G852&lt;$B$2,Colin!$I852,0)</f>
        <v>0</v>
      </c>
      <c r="Q852">
        <f>IF(Colin!$G852&lt;$B$1,Colin!$I852,0)</f>
        <v>0</v>
      </c>
    </row>
    <row r="853" spans="12:17" x14ac:dyDescent="0.25">
      <c r="L853">
        <f>IF(AND(Colin!$G853=$B$1,Colin!$H853=$C$3),Colin!$I853,)</f>
        <v>0</v>
      </c>
      <c r="M853">
        <f>IF(AND(Colin!$G853=$B$1,Colin!$H853&lt;=$C$3),Colin!$I853,)</f>
        <v>0</v>
      </c>
      <c r="N853">
        <f>IF(AND(Colin!$G853=$B$2,Colin!$H853=$C$3),Colin!$I853,)</f>
        <v>0</v>
      </c>
      <c r="O853">
        <f>IF(AND(Colin!$G853=$B$2,Colin!$H853&lt;=$C$3),Colin!$I853,)</f>
        <v>0</v>
      </c>
      <c r="P853">
        <f>IF(Colin!$G853&lt;$B$2,Colin!$I853,0)</f>
        <v>0</v>
      </c>
      <c r="Q853">
        <f>IF(Colin!$G853&lt;$B$1,Colin!$I853,0)</f>
        <v>0</v>
      </c>
    </row>
    <row r="854" spans="12:17" x14ac:dyDescent="0.25">
      <c r="L854">
        <f>IF(AND(Colin!$G854=$B$1,Colin!$H854=$C$3),Colin!$I854,)</f>
        <v>0</v>
      </c>
      <c r="M854">
        <f>IF(AND(Colin!$G854=$B$1,Colin!$H854&lt;=$C$3),Colin!$I854,)</f>
        <v>0</v>
      </c>
      <c r="N854">
        <f>IF(AND(Colin!$G854=$B$2,Colin!$H854=$C$3),Colin!$I854,)</f>
        <v>0</v>
      </c>
      <c r="O854">
        <f>IF(AND(Colin!$G854=$B$2,Colin!$H854&lt;=$C$3),Colin!$I854,)</f>
        <v>0</v>
      </c>
      <c r="P854">
        <f>IF(Colin!$G854&lt;$B$2,Colin!$I854,0)</f>
        <v>0</v>
      </c>
      <c r="Q854">
        <f>IF(Colin!$G854&lt;$B$1,Colin!$I854,0)</f>
        <v>0</v>
      </c>
    </row>
    <row r="855" spans="12:17" x14ac:dyDescent="0.25">
      <c r="L855">
        <f>IF(AND(Colin!$G855=$B$1,Colin!$H855=$C$3),Colin!$I855,)</f>
        <v>0</v>
      </c>
      <c r="M855">
        <f>IF(AND(Colin!$G855=$B$1,Colin!$H855&lt;=$C$3),Colin!$I855,)</f>
        <v>0</v>
      </c>
      <c r="N855">
        <f>IF(AND(Colin!$G855=$B$2,Colin!$H855=$C$3),Colin!$I855,)</f>
        <v>0</v>
      </c>
      <c r="O855">
        <f>IF(AND(Colin!$G855=$B$2,Colin!$H855&lt;=$C$3),Colin!$I855,)</f>
        <v>0</v>
      </c>
      <c r="P855">
        <f>IF(Colin!$G855&lt;$B$2,Colin!$I855,0)</f>
        <v>0</v>
      </c>
      <c r="Q855">
        <f>IF(Colin!$G855&lt;$B$1,Colin!$I855,0)</f>
        <v>0</v>
      </c>
    </row>
    <row r="856" spans="12:17" x14ac:dyDescent="0.25">
      <c r="L856">
        <f>IF(AND(Colin!$G856=$B$1,Colin!$H856=$C$3),Colin!$I856,)</f>
        <v>0</v>
      </c>
      <c r="M856">
        <f>IF(AND(Colin!$G856=$B$1,Colin!$H856&lt;=$C$3),Colin!$I856,)</f>
        <v>0</v>
      </c>
      <c r="N856">
        <f>IF(AND(Colin!$G856=$B$2,Colin!$H856=$C$3),Colin!$I856,)</f>
        <v>0</v>
      </c>
      <c r="O856">
        <f>IF(AND(Colin!$G856=$B$2,Colin!$H856&lt;=$C$3),Colin!$I856,)</f>
        <v>0</v>
      </c>
      <c r="P856">
        <f>IF(Colin!$G856&lt;$B$2,Colin!$I856,0)</f>
        <v>0</v>
      </c>
      <c r="Q856">
        <f>IF(Colin!$G856&lt;$B$1,Colin!$I856,0)</f>
        <v>0</v>
      </c>
    </row>
    <row r="857" spans="12:17" x14ac:dyDescent="0.25">
      <c r="L857">
        <f>IF(AND(Colin!$G857=$B$1,Colin!$H857=$C$3),Colin!$I857,)</f>
        <v>0</v>
      </c>
      <c r="M857">
        <f>IF(AND(Colin!$G857=$B$1,Colin!$H857&lt;=$C$3),Colin!$I857,)</f>
        <v>0</v>
      </c>
      <c r="N857">
        <f>IF(AND(Colin!$G857=$B$2,Colin!$H857=$C$3),Colin!$I857,)</f>
        <v>0</v>
      </c>
      <c r="O857">
        <f>IF(AND(Colin!$G857=$B$2,Colin!$H857&lt;=$C$3),Colin!$I857,)</f>
        <v>0</v>
      </c>
      <c r="P857">
        <f>IF(Colin!$G857&lt;$B$2,Colin!$I857,0)</f>
        <v>0</v>
      </c>
      <c r="Q857">
        <f>IF(Colin!$G857&lt;$B$1,Colin!$I857,0)</f>
        <v>0</v>
      </c>
    </row>
    <row r="858" spans="12:17" x14ac:dyDescent="0.25">
      <c r="L858">
        <f>IF(AND(Colin!$G858=$B$1,Colin!$H858=$C$3),Colin!$I858,)</f>
        <v>0</v>
      </c>
      <c r="M858">
        <f>IF(AND(Colin!$G858=$B$1,Colin!$H858&lt;=$C$3),Colin!$I858,)</f>
        <v>0</v>
      </c>
      <c r="N858">
        <f>IF(AND(Colin!$G858=$B$2,Colin!$H858=$C$3),Colin!$I858,)</f>
        <v>0</v>
      </c>
      <c r="O858">
        <f>IF(AND(Colin!$G858=$B$2,Colin!$H858&lt;=$C$3),Colin!$I858,)</f>
        <v>0</v>
      </c>
      <c r="P858">
        <f>IF(Colin!$G858&lt;$B$2,Colin!$I858,0)</f>
        <v>0</v>
      </c>
      <c r="Q858">
        <f>IF(Colin!$G858&lt;$B$1,Colin!$I858,0)</f>
        <v>0</v>
      </c>
    </row>
    <row r="859" spans="12:17" x14ac:dyDescent="0.25">
      <c r="L859">
        <f>IF(AND(Colin!$G859=$B$1,Colin!$H859=$C$3),Colin!$I859,)</f>
        <v>0</v>
      </c>
      <c r="M859">
        <f>IF(AND(Colin!$G859=$B$1,Colin!$H859&lt;=$C$3),Colin!$I859,)</f>
        <v>0</v>
      </c>
      <c r="N859">
        <f>IF(AND(Colin!$G859=$B$2,Colin!$H859=$C$3),Colin!$I859,)</f>
        <v>0</v>
      </c>
      <c r="O859">
        <f>IF(AND(Colin!$G859=$B$2,Colin!$H859&lt;=$C$3),Colin!$I859,)</f>
        <v>0</v>
      </c>
      <c r="P859">
        <f>IF(Colin!$G859&lt;$B$2,Colin!$I859,0)</f>
        <v>0</v>
      </c>
      <c r="Q859">
        <f>IF(Colin!$G859&lt;$B$1,Colin!$I859,0)</f>
        <v>0</v>
      </c>
    </row>
    <row r="860" spans="12:17" x14ac:dyDescent="0.25">
      <c r="L860">
        <f>IF(AND(Colin!$G860=$B$1,Colin!$H860=$C$3),Colin!$I860,)</f>
        <v>0</v>
      </c>
      <c r="M860">
        <f>IF(AND(Colin!$G860=$B$1,Colin!$H860&lt;=$C$3),Colin!$I860,)</f>
        <v>0</v>
      </c>
      <c r="N860">
        <f>IF(AND(Colin!$G860=$B$2,Colin!$H860=$C$3),Colin!$I860,)</f>
        <v>0</v>
      </c>
      <c r="O860">
        <f>IF(AND(Colin!$G860=$B$2,Colin!$H860&lt;=$C$3),Colin!$I860,)</f>
        <v>0</v>
      </c>
      <c r="P860">
        <f>IF(Colin!$G860&lt;$B$2,Colin!$I860,0)</f>
        <v>0</v>
      </c>
      <c r="Q860">
        <f>IF(Colin!$G860&lt;$B$1,Colin!$I860,0)</f>
        <v>0</v>
      </c>
    </row>
    <row r="861" spans="12:17" x14ac:dyDescent="0.25">
      <c r="L861">
        <f>IF(AND(Colin!$G861=$B$1,Colin!$H861=$C$3),Colin!$I861,)</f>
        <v>0</v>
      </c>
      <c r="M861">
        <f>IF(AND(Colin!$G861=$B$1,Colin!$H861&lt;=$C$3),Colin!$I861,)</f>
        <v>0</v>
      </c>
      <c r="N861">
        <f>IF(AND(Colin!$G861=$B$2,Colin!$H861=$C$3),Colin!$I861,)</f>
        <v>0</v>
      </c>
      <c r="O861">
        <f>IF(AND(Colin!$G861=$B$2,Colin!$H861&lt;=$C$3),Colin!$I861,)</f>
        <v>0</v>
      </c>
      <c r="P861">
        <f>IF(Colin!$G861&lt;$B$2,Colin!$I861,0)</f>
        <v>0</v>
      </c>
      <c r="Q861">
        <f>IF(Colin!$G861&lt;$B$1,Colin!$I861,0)</f>
        <v>0</v>
      </c>
    </row>
    <row r="862" spans="12:17" x14ac:dyDescent="0.25">
      <c r="L862">
        <f>IF(AND(Colin!$G862=$B$1,Colin!$H862=$C$3),Colin!$I862,)</f>
        <v>0</v>
      </c>
      <c r="M862">
        <f>IF(AND(Colin!$G862=$B$1,Colin!$H862&lt;=$C$3),Colin!$I862,)</f>
        <v>0</v>
      </c>
      <c r="N862">
        <f>IF(AND(Colin!$G862=$B$2,Colin!$H862=$C$3),Colin!$I862,)</f>
        <v>0</v>
      </c>
      <c r="O862">
        <f>IF(AND(Colin!$G862=$B$2,Colin!$H862&lt;=$C$3),Colin!$I862,)</f>
        <v>0</v>
      </c>
      <c r="P862">
        <f>IF(Colin!$G862&lt;$B$2,Colin!$I862,0)</f>
        <v>0</v>
      </c>
      <c r="Q862">
        <f>IF(Colin!$G862&lt;$B$1,Colin!$I862,0)</f>
        <v>0</v>
      </c>
    </row>
    <row r="863" spans="12:17" x14ac:dyDescent="0.25">
      <c r="L863">
        <f>IF(AND(Colin!$G863=$B$1,Colin!$H863=$C$3),Colin!$I863,)</f>
        <v>0</v>
      </c>
      <c r="M863">
        <f>IF(AND(Colin!$G863=$B$1,Colin!$H863&lt;=$C$3),Colin!$I863,)</f>
        <v>0</v>
      </c>
      <c r="N863">
        <f>IF(AND(Colin!$G863=$B$2,Colin!$H863=$C$3),Colin!$I863,)</f>
        <v>0</v>
      </c>
      <c r="O863">
        <f>IF(AND(Colin!$G863=$B$2,Colin!$H863&lt;=$C$3),Colin!$I863,)</f>
        <v>0</v>
      </c>
      <c r="P863">
        <f>IF(Colin!$G863&lt;$B$2,Colin!$I863,0)</f>
        <v>0</v>
      </c>
      <c r="Q863">
        <f>IF(Colin!$G863&lt;$B$1,Colin!$I863,0)</f>
        <v>0</v>
      </c>
    </row>
    <row r="864" spans="12:17" x14ac:dyDescent="0.25">
      <c r="L864">
        <f>IF(AND(Colin!$G864=$B$1,Colin!$H864=$C$3),Colin!$I864,)</f>
        <v>0</v>
      </c>
      <c r="M864">
        <f>IF(AND(Colin!$G864=$B$1,Colin!$H864&lt;=$C$3),Colin!$I864,)</f>
        <v>0</v>
      </c>
      <c r="N864">
        <f>IF(AND(Colin!$G864=$B$2,Colin!$H864=$C$3),Colin!$I864,)</f>
        <v>0</v>
      </c>
      <c r="O864">
        <f>IF(AND(Colin!$G864=$B$2,Colin!$H864&lt;=$C$3),Colin!$I864,)</f>
        <v>0</v>
      </c>
      <c r="P864">
        <f>IF(Colin!$G864&lt;$B$2,Colin!$I864,0)</f>
        <v>0</v>
      </c>
      <c r="Q864">
        <f>IF(Colin!$G864&lt;$B$1,Colin!$I864,0)</f>
        <v>0</v>
      </c>
    </row>
    <row r="865" spans="12:17" x14ac:dyDescent="0.25">
      <c r="L865">
        <f>IF(AND(Colin!$G865=$B$1,Colin!$H865=$C$3),Colin!$I865,)</f>
        <v>0</v>
      </c>
      <c r="M865">
        <f>IF(AND(Colin!$G865=$B$1,Colin!$H865&lt;=$C$3),Colin!$I865,)</f>
        <v>0</v>
      </c>
      <c r="N865">
        <f>IF(AND(Colin!$G865=$B$2,Colin!$H865=$C$3),Colin!$I865,)</f>
        <v>0</v>
      </c>
      <c r="O865">
        <f>IF(AND(Colin!$G865=$B$2,Colin!$H865&lt;=$C$3),Colin!$I865,)</f>
        <v>0</v>
      </c>
      <c r="P865">
        <f>IF(Colin!$G865&lt;$B$2,Colin!$I865,0)</f>
        <v>0</v>
      </c>
      <c r="Q865">
        <f>IF(Colin!$G865&lt;$B$1,Colin!$I865,0)</f>
        <v>0</v>
      </c>
    </row>
    <row r="866" spans="12:17" x14ac:dyDescent="0.25">
      <c r="L866">
        <f>IF(AND(Colin!$G866=$B$1,Colin!$H866=$C$3),Colin!$I866,)</f>
        <v>0</v>
      </c>
      <c r="M866">
        <f>IF(AND(Colin!$G866=$B$1,Colin!$H866&lt;=$C$3),Colin!$I866,)</f>
        <v>0</v>
      </c>
      <c r="N866">
        <f>IF(AND(Colin!$G866=$B$2,Colin!$H866=$C$3),Colin!$I866,)</f>
        <v>0</v>
      </c>
      <c r="O866">
        <f>IF(AND(Colin!$G866=$B$2,Colin!$H866&lt;=$C$3),Colin!$I866,)</f>
        <v>0</v>
      </c>
      <c r="P866">
        <f>IF(Colin!$G866&lt;$B$2,Colin!$I866,0)</f>
        <v>0</v>
      </c>
      <c r="Q866">
        <f>IF(Colin!$G866&lt;$B$1,Colin!$I866,0)</f>
        <v>0</v>
      </c>
    </row>
    <row r="867" spans="12:17" x14ac:dyDescent="0.25">
      <c r="L867">
        <f>IF(AND(Colin!$G867=$B$1,Colin!$H867=$C$3),Colin!$I867,)</f>
        <v>0</v>
      </c>
      <c r="M867">
        <f>IF(AND(Colin!$G867=$B$1,Colin!$H867&lt;=$C$3),Colin!$I867,)</f>
        <v>0</v>
      </c>
      <c r="N867">
        <f>IF(AND(Colin!$G867=$B$2,Colin!$H867=$C$3),Colin!$I867,)</f>
        <v>0</v>
      </c>
      <c r="O867">
        <f>IF(AND(Colin!$G867=$B$2,Colin!$H867&lt;=$C$3),Colin!$I867,)</f>
        <v>0</v>
      </c>
      <c r="P867">
        <f>IF(Colin!$G867&lt;$B$2,Colin!$I867,0)</f>
        <v>0</v>
      </c>
      <c r="Q867">
        <f>IF(Colin!$G867&lt;$B$1,Colin!$I867,0)</f>
        <v>0</v>
      </c>
    </row>
    <row r="868" spans="12:17" x14ac:dyDescent="0.25">
      <c r="L868">
        <f>IF(AND(Colin!$G868=$B$1,Colin!$H868=$C$3),Colin!$I868,)</f>
        <v>0</v>
      </c>
      <c r="M868">
        <f>IF(AND(Colin!$G868=$B$1,Colin!$H868&lt;=$C$3),Colin!$I868,)</f>
        <v>0</v>
      </c>
      <c r="N868">
        <f>IF(AND(Colin!$G868=$B$2,Colin!$H868=$C$3),Colin!$I868,)</f>
        <v>0</v>
      </c>
      <c r="O868">
        <f>IF(AND(Colin!$G868=$B$2,Colin!$H868&lt;=$C$3),Colin!$I868,)</f>
        <v>0</v>
      </c>
      <c r="P868">
        <f>IF(Colin!$G868&lt;$B$2,Colin!$I868,0)</f>
        <v>0</v>
      </c>
      <c r="Q868">
        <f>IF(Colin!$G868&lt;$B$1,Colin!$I868,0)</f>
        <v>0</v>
      </c>
    </row>
    <row r="869" spans="12:17" x14ac:dyDescent="0.25">
      <c r="L869">
        <f>IF(AND(Colin!$G869=$B$1,Colin!$H869=$C$3),Colin!$I869,)</f>
        <v>0</v>
      </c>
      <c r="M869">
        <f>IF(AND(Colin!$G869=$B$1,Colin!$H869&lt;=$C$3),Colin!$I869,)</f>
        <v>0</v>
      </c>
      <c r="N869">
        <f>IF(AND(Colin!$G869=$B$2,Colin!$H869=$C$3),Colin!$I869,)</f>
        <v>0</v>
      </c>
      <c r="O869">
        <f>IF(AND(Colin!$G869=$B$2,Colin!$H869&lt;=$C$3),Colin!$I869,)</f>
        <v>0</v>
      </c>
      <c r="P869">
        <f>IF(Colin!$G869&lt;$B$2,Colin!$I869,0)</f>
        <v>0</v>
      </c>
      <c r="Q869">
        <f>IF(Colin!$G869&lt;$B$1,Colin!$I869,0)</f>
        <v>0</v>
      </c>
    </row>
    <row r="870" spans="12:17" x14ac:dyDescent="0.25">
      <c r="L870">
        <f>IF(AND(Colin!$G870=$B$1,Colin!$H870=$C$3),Colin!$I870,)</f>
        <v>0</v>
      </c>
      <c r="M870">
        <f>IF(AND(Colin!$G870=$B$1,Colin!$H870&lt;=$C$3),Colin!$I870,)</f>
        <v>0</v>
      </c>
      <c r="N870">
        <f>IF(AND(Colin!$G870=$B$2,Colin!$H870=$C$3),Colin!$I870,)</f>
        <v>0</v>
      </c>
      <c r="O870">
        <f>IF(AND(Colin!$G870=$B$2,Colin!$H870&lt;=$C$3),Colin!$I870,)</f>
        <v>0</v>
      </c>
      <c r="P870">
        <f>IF(Colin!$G870&lt;$B$2,Colin!$I870,0)</f>
        <v>0</v>
      </c>
      <c r="Q870">
        <f>IF(Colin!$G870&lt;$B$1,Colin!$I870,0)</f>
        <v>0</v>
      </c>
    </row>
    <row r="871" spans="12:17" x14ac:dyDescent="0.25">
      <c r="L871">
        <f>IF(AND(Colin!$G871=$B$1,Colin!$H871=$C$3),Colin!$I871,)</f>
        <v>0</v>
      </c>
      <c r="M871">
        <f>IF(AND(Colin!$G871=$B$1,Colin!$H871&lt;=$C$3),Colin!$I871,)</f>
        <v>0</v>
      </c>
      <c r="N871">
        <f>IF(AND(Colin!$G871=$B$2,Colin!$H871=$C$3),Colin!$I871,)</f>
        <v>0</v>
      </c>
      <c r="O871">
        <f>IF(AND(Colin!$G871=$B$2,Colin!$H871&lt;=$C$3),Colin!$I871,)</f>
        <v>0</v>
      </c>
      <c r="P871">
        <f>IF(Colin!$G871&lt;$B$2,Colin!$I871,0)</f>
        <v>0</v>
      </c>
      <c r="Q871">
        <f>IF(Colin!$G871&lt;$B$1,Colin!$I871,0)</f>
        <v>0</v>
      </c>
    </row>
    <row r="872" spans="12:17" x14ac:dyDescent="0.25">
      <c r="L872">
        <f>IF(AND(Colin!$G872=$B$1,Colin!$H872=$C$3),Colin!$I872,)</f>
        <v>0</v>
      </c>
      <c r="M872">
        <f>IF(AND(Colin!$G872=$B$1,Colin!$H872&lt;=$C$3),Colin!$I872,)</f>
        <v>0</v>
      </c>
      <c r="N872">
        <f>IF(AND(Colin!$G872=$B$2,Colin!$H872=$C$3),Colin!$I872,)</f>
        <v>0</v>
      </c>
      <c r="O872">
        <f>IF(AND(Colin!$G872=$B$2,Colin!$H872&lt;=$C$3),Colin!$I872,)</f>
        <v>0</v>
      </c>
      <c r="P872">
        <f>IF(Colin!$G872&lt;$B$2,Colin!$I872,0)</f>
        <v>0</v>
      </c>
      <c r="Q872">
        <f>IF(Colin!$G872&lt;$B$1,Colin!$I872,0)</f>
        <v>0</v>
      </c>
    </row>
    <row r="873" spans="12:17" x14ac:dyDescent="0.25">
      <c r="L873">
        <f>IF(AND(Colin!$G873=$B$1,Colin!$H873=$C$3),Colin!$I873,)</f>
        <v>0</v>
      </c>
      <c r="M873">
        <f>IF(AND(Colin!$G873=$B$1,Colin!$H873&lt;=$C$3),Colin!$I873,)</f>
        <v>0</v>
      </c>
      <c r="N873">
        <f>IF(AND(Colin!$G873=$B$2,Colin!$H873=$C$3),Colin!$I873,)</f>
        <v>0</v>
      </c>
      <c r="O873">
        <f>IF(AND(Colin!$G873=$B$2,Colin!$H873&lt;=$C$3),Colin!$I873,)</f>
        <v>0</v>
      </c>
      <c r="P873">
        <f>IF(Colin!$G873&lt;$B$2,Colin!$I873,0)</f>
        <v>0</v>
      </c>
      <c r="Q873">
        <f>IF(Colin!$G873&lt;$B$1,Colin!$I873,0)</f>
        <v>0</v>
      </c>
    </row>
    <row r="874" spans="12:17" x14ac:dyDescent="0.25">
      <c r="L874">
        <f>IF(AND(Colin!$G874=$B$1,Colin!$H874=$C$3),Colin!$I874,)</f>
        <v>0</v>
      </c>
      <c r="M874">
        <f>IF(AND(Colin!$G874=$B$1,Colin!$H874&lt;=$C$3),Colin!$I874,)</f>
        <v>0</v>
      </c>
      <c r="N874">
        <f>IF(AND(Colin!$G874=$B$2,Colin!$H874=$C$3),Colin!$I874,)</f>
        <v>0</v>
      </c>
      <c r="O874">
        <f>IF(AND(Colin!$G874=$B$2,Colin!$H874&lt;=$C$3),Colin!$I874,)</f>
        <v>0</v>
      </c>
      <c r="P874">
        <f>IF(Colin!$G874&lt;$B$2,Colin!$I874,0)</f>
        <v>0</v>
      </c>
      <c r="Q874">
        <f>IF(Colin!$G874&lt;$B$1,Colin!$I874,0)</f>
        <v>0</v>
      </c>
    </row>
    <row r="875" spans="12:17" x14ac:dyDescent="0.25">
      <c r="L875">
        <f>IF(AND(Colin!$G875=$B$1,Colin!$H875=$C$3),Colin!$I875,)</f>
        <v>0</v>
      </c>
      <c r="M875">
        <f>IF(AND(Colin!$G875=$B$1,Colin!$H875&lt;=$C$3),Colin!$I875,)</f>
        <v>0</v>
      </c>
      <c r="N875">
        <f>IF(AND(Colin!$G875=$B$2,Colin!$H875=$C$3),Colin!$I875,)</f>
        <v>0</v>
      </c>
      <c r="O875">
        <f>IF(AND(Colin!$G875=$B$2,Colin!$H875&lt;=$C$3),Colin!$I875,)</f>
        <v>0</v>
      </c>
      <c r="P875">
        <f>IF(Colin!$G875&lt;$B$2,Colin!$I875,0)</f>
        <v>0</v>
      </c>
      <c r="Q875">
        <f>IF(Colin!$G875&lt;$B$1,Colin!$I875,0)</f>
        <v>0</v>
      </c>
    </row>
    <row r="876" spans="12:17" x14ac:dyDescent="0.25">
      <c r="L876">
        <f>IF(AND(Colin!$G876=$B$1,Colin!$H876=$C$3),Colin!$I876,)</f>
        <v>0</v>
      </c>
      <c r="M876">
        <f>IF(AND(Colin!$G876=$B$1,Colin!$H876&lt;=$C$3),Colin!$I876,)</f>
        <v>0</v>
      </c>
      <c r="N876">
        <f>IF(AND(Colin!$G876=$B$2,Colin!$H876=$C$3),Colin!$I876,)</f>
        <v>0</v>
      </c>
      <c r="O876">
        <f>IF(AND(Colin!$G876=$B$2,Colin!$H876&lt;=$C$3),Colin!$I876,)</f>
        <v>0</v>
      </c>
      <c r="P876">
        <f>IF(Colin!$G876&lt;$B$2,Colin!$I876,0)</f>
        <v>0</v>
      </c>
      <c r="Q876">
        <f>IF(Colin!$G876&lt;$B$1,Colin!$I876,0)</f>
        <v>0</v>
      </c>
    </row>
    <row r="877" spans="12:17" x14ac:dyDescent="0.25">
      <c r="L877">
        <f>IF(AND(Colin!$G877=$B$1,Colin!$H877=$C$3),Colin!$I877,)</f>
        <v>0</v>
      </c>
      <c r="M877">
        <f>IF(AND(Colin!$G877=$B$1,Colin!$H877&lt;=$C$3),Colin!$I877,)</f>
        <v>0</v>
      </c>
      <c r="N877">
        <f>IF(AND(Colin!$G877=$B$2,Colin!$H877=$C$3),Colin!$I877,)</f>
        <v>0</v>
      </c>
      <c r="O877">
        <f>IF(AND(Colin!$G877=$B$2,Colin!$H877&lt;=$C$3),Colin!$I877,)</f>
        <v>0</v>
      </c>
      <c r="P877">
        <f>IF(Colin!$G877&lt;$B$2,Colin!$I877,0)</f>
        <v>0</v>
      </c>
      <c r="Q877">
        <f>IF(Colin!$G877&lt;$B$1,Colin!$I877,0)</f>
        <v>0</v>
      </c>
    </row>
    <row r="878" spans="12:17" x14ac:dyDescent="0.25">
      <c r="L878">
        <f>IF(AND(Colin!$G878=$B$1,Colin!$H878=$C$3),Colin!$I878,)</f>
        <v>0</v>
      </c>
      <c r="M878">
        <f>IF(AND(Colin!$G878=$B$1,Colin!$H878&lt;=$C$3),Colin!$I878,)</f>
        <v>0</v>
      </c>
      <c r="N878">
        <f>IF(AND(Colin!$G878=$B$2,Colin!$H878=$C$3),Colin!$I878,)</f>
        <v>0</v>
      </c>
      <c r="O878">
        <f>IF(AND(Colin!$G878=$B$2,Colin!$H878&lt;=$C$3),Colin!$I878,)</f>
        <v>0</v>
      </c>
      <c r="P878">
        <f>IF(Colin!$G878&lt;$B$2,Colin!$I878,0)</f>
        <v>0</v>
      </c>
      <c r="Q878">
        <f>IF(Colin!$G878&lt;$B$1,Colin!$I878,0)</f>
        <v>0</v>
      </c>
    </row>
    <row r="879" spans="12:17" x14ac:dyDescent="0.25">
      <c r="L879">
        <f>IF(AND(Colin!$G879=$B$1,Colin!$H879=$C$3),Colin!$I879,)</f>
        <v>0</v>
      </c>
      <c r="M879">
        <f>IF(AND(Colin!$G879=$B$1,Colin!$H879&lt;=$C$3),Colin!$I879,)</f>
        <v>0</v>
      </c>
      <c r="N879">
        <f>IF(AND(Colin!$G879=$B$2,Colin!$H879=$C$3),Colin!$I879,)</f>
        <v>0</v>
      </c>
      <c r="O879">
        <f>IF(AND(Colin!$G879=$B$2,Colin!$H879&lt;=$C$3),Colin!$I879,)</f>
        <v>0</v>
      </c>
      <c r="P879">
        <f>IF(Colin!$G879&lt;$B$2,Colin!$I879,0)</f>
        <v>0</v>
      </c>
      <c r="Q879">
        <f>IF(Colin!$G879&lt;$B$1,Colin!$I879,0)</f>
        <v>0</v>
      </c>
    </row>
    <row r="880" spans="12:17" x14ac:dyDescent="0.25">
      <c r="L880">
        <f>IF(AND(Colin!$G880=$B$1,Colin!$H880=$C$3),Colin!$I880,)</f>
        <v>0</v>
      </c>
      <c r="M880">
        <f>IF(AND(Colin!$G880=$B$1,Colin!$H880&lt;=$C$3),Colin!$I880,)</f>
        <v>0</v>
      </c>
      <c r="N880">
        <f>IF(AND(Colin!$G880=$B$2,Colin!$H880=$C$3),Colin!$I880,)</f>
        <v>0</v>
      </c>
      <c r="O880">
        <f>IF(AND(Colin!$G880=$B$2,Colin!$H880&lt;=$C$3),Colin!$I880,)</f>
        <v>0</v>
      </c>
      <c r="P880">
        <f>IF(Colin!$G880&lt;$B$2,Colin!$I880,0)</f>
        <v>0</v>
      </c>
      <c r="Q880">
        <f>IF(Colin!$G880&lt;$B$1,Colin!$I880,0)</f>
        <v>0</v>
      </c>
    </row>
    <row r="881" spans="12:17" x14ac:dyDescent="0.25">
      <c r="L881">
        <f>IF(AND(Colin!$G881=$B$1,Colin!$H881=$C$3),Colin!$I881,)</f>
        <v>0</v>
      </c>
      <c r="M881">
        <f>IF(AND(Colin!$G881=$B$1,Colin!$H881&lt;=$C$3),Colin!$I881,)</f>
        <v>0</v>
      </c>
      <c r="N881">
        <f>IF(AND(Colin!$G881=$B$2,Colin!$H881=$C$3),Colin!$I881,)</f>
        <v>0</v>
      </c>
      <c r="O881">
        <f>IF(AND(Colin!$G881=$B$2,Colin!$H881&lt;=$C$3),Colin!$I881,)</f>
        <v>0</v>
      </c>
      <c r="P881">
        <f>IF(Colin!$G881&lt;$B$2,Colin!$I881,0)</f>
        <v>0</v>
      </c>
      <c r="Q881">
        <f>IF(Colin!$G881&lt;$B$1,Colin!$I881,0)</f>
        <v>0</v>
      </c>
    </row>
    <row r="882" spans="12:17" x14ac:dyDescent="0.25">
      <c r="L882">
        <f>IF(AND(Colin!$G882=$B$1,Colin!$H882=$C$3),Colin!$I882,)</f>
        <v>0</v>
      </c>
      <c r="M882">
        <f>IF(AND(Colin!$G882=$B$1,Colin!$H882&lt;=$C$3),Colin!$I882,)</f>
        <v>0</v>
      </c>
      <c r="N882">
        <f>IF(AND(Colin!$G882=$B$2,Colin!$H882=$C$3),Colin!$I882,)</f>
        <v>0</v>
      </c>
      <c r="O882">
        <f>IF(AND(Colin!$G882=$B$2,Colin!$H882&lt;=$C$3),Colin!$I882,)</f>
        <v>0</v>
      </c>
      <c r="P882">
        <f>IF(Colin!$G882&lt;$B$2,Colin!$I882,0)</f>
        <v>0</v>
      </c>
      <c r="Q882">
        <f>IF(Colin!$G882&lt;$B$1,Colin!$I882,0)</f>
        <v>0</v>
      </c>
    </row>
    <row r="883" spans="12:17" x14ac:dyDescent="0.25">
      <c r="L883">
        <f>IF(AND(Colin!$G883=$B$1,Colin!$H883=$C$3),Colin!$I883,)</f>
        <v>0</v>
      </c>
      <c r="M883">
        <f>IF(AND(Colin!$G883=$B$1,Colin!$H883&lt;=$C$3),Colin!$I883,)</f>
        <v>0</v>
      </c>
      <c r="N883">
        <f>IF(AND(Colin!$G883=$B$2,Colin!$H883=$C$3),Colin!$I883,)</f>
        <v>0</v>
      </c>
      <c r="O883">
        <f>IF(AND(Colin!$G883=$B$2,Colin!$H883&lt;=$C$3),Colin!$I883,)</f>
        <v>0</v>
      </c>
      <c r="P883">
        <f>IF(Colin!$G883&lt;$B$2,Colin!$I883,0)</f>
        <v>0</v>
      </c>
      <c r="Q883">
        <f>IF(Colin!$G883&lt;$B$1,Colin!$I883,0)</f>
        <v>0</v>
      </c>
    </row>
    <row r="884" spans="12:17" x14ac:dyDescent="0.25">
      <c r="L884">
        <f>IF(AND(Colin!$G884=$B$1,Colin!$H884=$C$3),Colin!$I884,)</f>
        <v>0</v>
      </c>
      <c r="M884">
        <f>IF(AND(Colin!$G884=$B$1,Colin!$H884&lt;=$C$3),Colin!$I884,)</f>
        <v>0</v>
      </c>
      <c r="N884">
        <f>IF(AND(Colin!$G884=$B$2,Colin!$H884=$C$3),Colin!$I884,)</f>
        <v>0</v>
      </c>
      <c r="O884">
        <f>IF(AND(Colin!$G884=$B$2,Colin!$H884&lt;=$C$3),Colin!$I884,)</f>
        <v>0</v>
      </c>
      <c r="P884">
        <f>IF(Colin!$G884&lt;$B$2,Colin!$I884,0)</f>
        <v>0</v>
      </c>
      <c r="Q884">
        <f>IF(Colin!$G884&lt;$B$1,Colin!$I884,0)</f>
        <v>0</v>
      </c>
    </row>
    <row r="885" spans="12:17" x14ac:dyDescent="0.25">
      <c r="L885">
        <f>IF(AND(Colin!$G885=$B$1,Colin!$H885=$C$3),Colin!$I885,)</f>
        <v>0</v>
      </c>
      <c r="M885">
        <f>IF(AND(Colin!$G885=$B$1,Colin!$H885&lt;=$C$3),Colin!$I885,)</f>
        <v>0</v>
      </c>
      <c r="N885">
        <f>IF(AND(Colin!$G885=$B$2,Colin!$H885=$C$3),Colin!$I885,)</f>
        <v>0</v>
      </c>
      <c r="O885">
        <f>IF(AND(Colin!$G885=$B$2,Colin!$H885&lt;=$C$3),Colin!$I885,)</f>
        <v>0</v>
      </c>
      <c r="P885">
        <f>IF(Colin!$G885&lt;$B$2,Colin!$I885,0)</f>
        <v>0</v>
      </c>
      <c r="Q885">
        <f>IF(Colin!$G885&lt;$B$1,Colin!$I885,0)</f>
        <v>0</v>
      </c>
    </row>
    <row r="886" spans="12:17" x14ac:dyDescent="0.25">
      <c r="L886">
        <f>IF(AND(Colin!$G886=$B$1,Colin!$H886=$C$3),Colin!$I886,)</f>
        <v>0</v>
      </c>
      <c r="M886">
        <f>IF(AND(Colin!$G886=$B$1,Colin!$H886&lt;=$C$3),Colin!$I886,)</f>
        <v>0</v>
      </c>
      <c r="N886">
        <f>IF(AND(Colin!$G886=$B$2,Colin!$H886=$C$3),Colin!$I886,)</f>
        <v>0</v>
      </c>
      <c r="O886">
        <f>IF(AND(Colin!$G886=$B$2,Colin!$H886&lt;=$C$3),Colin!$I886,)</f>
        <v>0</v>
      </c>
      <c r="P886">
        <f>IF(Colin!$G886&lt;$B$2,Colin!$I886,0)</f>
        <v>0</v>
      </c>
      <c r="Q886">
        <f>IF(Colin!$G886&lt;$B$1,Colin!$I886,0)</f>
        <v>0</v>
      </c>
    </row>
    <row r="887" spans="12:17" x14ac:dyDescent="0.25">
      <c r="L887">
        <f>IF(AND(Colin!$G887=$B$1,Colin!$H887=$C$3),Colin!$I887,)</f>
        <v>0</v>
      </c>
      <c r="M887">
        <f>IF(AND(Colin!$G887=$B$1,Colin!$H887&lt;=$C$3),Colin!$I887,)</f>
        <v>0</v>
      </c>
      <c r="N887">
        <f>IF(AND(Colin!$G887=$B$2,Colin!$H887=$C$3),Colin!$I887,)</f>
        <v>0</v>
      </c>
      <c r="O887">
        <f>IF(AND(Colin!$G887=$B$2,Colin!$H887&lt;=$C$3),Colin!$I887,)</f>
        <v>0</v>
      </c>
      <c r="P887">
        <f>IF(Colin!$G887&lt;$B$2,Colin!$I887,0)</f>
        <v>0</v>
      </c>
      <c r="Q887">
        <f>IF(Colin!$G887&lt;$B$1,Colin!$I887,0)</f>
        <v>0</v>
      </c>
    </row>
    <row r="888" spans="12:17" x14ac:dyDescent="0.25">
      <c r="L888">
        <f>IF(AND(Colin!$G888=$B$1,Colin!$H888=$C$3),Colin!$I888,)</f>
        <v>0</v>
      </c>
      <c r="M888">
        <f>IF(AND(Colin!$G888=$B$1,Colin!$H888&lt;=$C$3),Colin!$I888,)</f>
        <v>0</v>
      </c>
      <c r="N888">
        <f>IF(AND(Colin!$G888=$B$2,Colin!$H888=$C$3),Colin!$I888,)</f>
        <v>0</v>
      </c>
      <c r="O888">
        <f>IF(AND(Colin!$G888=$B$2,Colin!$H888&lt;=$C$3),Colin!$I888,)</f>
        <v>0</v>
      </c>
      <c r="P888">
        <f>IF(Colin!$G888&lt;$B$2,Colin!$I888,0)</f>
        <v>0</v>
      </c>
      <c r="Q888">
        <f>IF(Colin!$G888&lt;$B$1,Colin!$I888,0)</f>
        <v>0</v>
      </c>
    </row>
    <row r="889" spans="12:17" x14ac:dyDescent="0.25">
      <c r="L889">
        <f>IF(AND(Colin!$G889=$B$1,Colin!$H889=$C$3),Colin!$I889,)</f>
        <v>0</v>
      </c>
      <c r="M889">
        <f>IF(AND(Colin!$G889=$B$1,Colin!$H889&lt;=$C$3),Colin!$I889,)</f>
        <v>0</v>
      </c>
      <c r="N889">
        <f>IF(AND(Colin!$G889=$B$2,Colin!$H889=$C$3),Colin!$I889,)</f>
        <v>0</v>
      </c>
      <c r="O889">
        <f>IF(AND(Colin!$G889=$B$2,Colin!$H889&lt;=$C$3),Colin!$I889,)</f>
        <v>0</v>
      </c>
      <c r="P889">
        <f>IF(Colin!$G889&lt;$B$2,Colin!$I889,0)</f>
        <v>0</v>
      </c>
      <c r="Q889">
        <f>IF(Colin!$G889&lt;$B$1,Colin!$I889,0)</f>
        <v>0</v>
      </c>
    </row>
    <row r="890" spans="12:17" x14ac:dyDescent="0.25">
      <c r="L890">
        <f>IF(AND(Colin!$G890=$B$1,Colin!$H890=$C$3),Colin!$I890,)</f>
        <v>0</v>
      </c>
      <c r="M890">
        <f>IF(AND(Colin!$G890=$B$1,Colin!$H890&lt;=$C$3),Colin!$I890,)</f>
        <v>0</v>
      </c>
      <c r="N890">
        <f>IF(AND(Colin!$G890=$B$2,Colin!$H890=$C$3),Colin!$I890,)</f>
        <v>0</v>
      </c>
      <c r="O890">
        <f>IF(AND(Colin!$G890=$B$2,Colin!$H890&lt;=$C$3),Colin!$I890,)</f>
        <v>0</v>
      </c>
      <c r="P890">
        <f>IF(Colin!$G890&lt;$B$2,Colin!$I890,0)</f>
        <v>0</v>
      </c>
      <c r="Q890">
        <f>IF(Colin!$G890&lt;$B$1,Colin!$I890,0)</f>
        <v>0</v>
      </c>
    </row>
    <row r="891" spans="12:17" x14ac:dyDescent="0.25">
      <c r="L891">
        <f>IF(AND(Colin!$G891=$B$1,Colin!$H891=$C$3),Colin!$I891,)</f>
        <v>0</v>
      </c>
      <c r="M891">
        <f>IF(AND(Colin!$G891=$B$1,Colin!$H891&lt;=$C$3),Colin!$I891,)</f>
        <v>0</v>
      </c>
      <c r="N891">
        <f>IF(AND(Colin!$G891=$B$2,Colin!$H891=$C$3),Colin!$I891,)</f>
        <v>0</v>
      </c>
      <c r="O891">
        <f>IF(AND(Colin!$G891=$B$2,Colin!$H891&lt;=$C$3),Colin!$I891,)</f>
        <v>0</v>
      </c>
      <c r="P891">
        <f>IF(Colin!$G891&lt;$B$2,Colin!$I891,0)</f>
        <v>0</v>
      </c>
      <c r="Q891">
        <f>IF(Colin!$G891&lt;$B$1,Colin!$I891,0)</f>
        <v>0</v>
      </c>
    </row>
    <row r="892" spans="12:17" x14ac:dyDescent="0.25">
      <c r="L892">
        <f>IF(AND(Colin!$G892=$B$1,Colin!$H892=$C$3),Colin!$I892,)</f>
        <v>0</v>
      </c>
      <c r="M892">
        <f>IF(AND(Colin!$G892=$B$1,Colin!$H892&lt;=$C$3),Colin!$I892,)</f>
        <v>0</v>
      </c>
      <c r="N892">
        <f>IF(AND(Colin!$G892=$B$2,Colin!$H892=$C$3),Colin!$I892,)</f>
        <v>0</v>
      </c>
      <c r="O892">
        <f>IF(AND(Colin!$G892=$B$2,Colin!$H892&lt;=$C$3),Colin!$I892,)</f>
        <v>0</v>
      </c>
      <c r="P892">
        <f>IF(Colin!$G892&lt;$B$2,Colin!$I892,0)</f>
        <v>0</v>
      </c>
      <c r="Q892">
        <f>IF(Colin!$G892&lt;$B$1,Colin!$I892,0)</f>
        <v>0</v>
      </c>
    </row>
    <row r="893" spans="12:17" x14ac:dyDescent="0.25">
      <c r="L893">
        <f>IF(AND(Colin!$G893=$B$1,Colin!$H893=$C$3),Colin!$I893,)</f>
        <v>0</v>
      </c>
      <c r="M893">
        <f>IF(AND(Colin!$G893=$B$1,Colin!$H893&lt;=$C$3),Colin!$I893,)</f>
        <v>0</v>
      </c>
      <c r="N893">
        <f>IF(AND(Colin!$G893=$B$2,Colin!$H893=$C$3),Colin!$I893,)</f>
        <v>0</v>
      </c>
      <c r="O893">
        <f>IF(AND(Colin!$G893=$B$2,Colin!$H893&lt;=$C$3),Colin!$I893,)</f>
        <v>0</v>
      </c>
      <c r="P893">
        <f>IF(Colin!$G893&lt;$B$2,Colin!$I893,0)</f>
        <v>0</v>
      </c>
      <c r="Q893">
        <f>IF(Colin!$G893&lt;$B$1,Colin!$I893,0)</f>
        <v>0</v>
      </c>
    </row>
    <row r="894" spans="12:17" x14ac:dyDescent="0.25">
      <c r="L894">
        <f>IF(AND(Colin!$G894=$B$1,Colin!$H894=$C$3),Colin!$I894,)</f>
        <v>0</v>
      </c>
      <c r="M894">
        <f>IF(AND(Colin!$G894=$B$1,Colin!$H894&lt;=$C$3),Colin!$I894,)</f>
        <v>0</v>
      </c>
      <c r="N894">
        <f>IF(AND(Colin!$G894=$B$2,Colin!$H894=$C$3),Colin!$I894,)</f>
        <v>0</v>
      </c>
      <c r="O894">
        <f>IF(AND(Colin!$G894=$B$2,Colin!$H894&lt;=$C$3),Colin!$I894,)</f>
        <v>0</v>
      </c>
      <c r="P894">
        <f>IF(Colin!$G894&lt;$B$2,Colin!$I894,0)</f>
        <v>0</v>
      </c>
      <c r="Q894">
        <f>IF(Colin!$G894&lt;$B$1,Colin!$I894,0)</f>
        <v>0</v>
      </c>
    </row>
    <row r="895" spans="12:17" x14ac:dyDescent="0.25">
      <c r="L895">
        <f>IF(AND(Colin!$G895=$B$1,Colin!$H895=$C$3),Colin!$I895,)</f>
        <v>0</v>
      </c>
      <c r="M895">
        <f>IF(AND(Colin!$G895=$B$1,Colin!$H895&lt;=$C$3),Colin!$I895,)</f>
        <v>0</v>
      </c>
      <c r="N895">
        <f>IF(AND(Colin!$G895=$B$2,Colin!$H895=$C$3),Colin!$I895,)</f>
        <v>0</v>
      </c>
      <c r="O895">
        <f>IF(AND(Colin!$G895=$B$2,Colin!$H895&lt;=$C$3),Colin!$I895,)</f>
        <v>0</v>
      </c>
      <c r="P895">
        <f>IF(Colin!$G895&lt;$B$2,Colin!$I895,0)</f>
        <v>0</v>
      </c>
      <c r="Q895">
        <f>IF(Colin!$G895&lt;$B$1,Colin!$I895,0)</f>
        <v>0</v>
      </c>
    </row>
    <row r="896" spans="12:17" x14ac:dyDescent="0.25">
      <c r="L896">
        <f>IF(AND(Colin!$G896=$B$1,Colin!$H896=$C$3),Colin!$I896,)</f>
        <v>0</v>
      </c>
      <c r="M896">
        <f>IF(AND(Colin!$G896=$B$1,Colin!$H896&lt;=$C$3),Colin!$I896,)</f>
        <v>0</v>
      </c>
      <c r="N896">
        <f>IF(AND(Colin!$G896=$B$2,Colin!$H896=$C$3),Colin!$I896,)</f>
        <v>0</v>
      </c>
      <c r="O896">
        <f>IF(AND(Colin!$G896=$B$2,Colin!$H896&lt;=$C$3),Colin!$I896,)</f>
        <v>0</v>
      </c>
      <c r="P896">
        <f>IF(Colin!$G896&lt;$B$2,Colin!$I896,0)</f>
        <v>0</v>
      </c>
      <c r="Q896">
        <f>IF(Colin!$G896&lt;$B$1,Colin!$I896,0)</f>
        <v>0</v>
      </c>
    </row>
    <row r="897" spans="12:17" x14ac:dyDescent="0.25">
      <c r="L897">
        <f>IF(AND(Colin!$G897=$B$1,Colin!$H897=$C$3),Colin!$I897,)</f>
        <v>0</v>
      </c>
      <c r="M897">
        <f>IF(AND(Colin!$G897=$B$1,Colin!$H897&lt;=$C$3),Colin!$I897,)</f>
        <v>0</v>
      </c>
      <c r="N897">
        <f>IF(AND(Colin!$G897=$B$2,Colin!$H897=$C$3),Colin!$I897,)</f>
        <v>0</v>
      </c>
      <c r="O897">
        <f>IF(AND(Colin!$G897=$B$2,Colin!$H897&lt;=$C$3),Colin!$I897,)</f>
        <v>0</v>
      </c>
      <c r="P897">
        <f>IF(Colin!$G897&lt;$B$2,Colin!$I897,0)</f>
        <v>0</v>
      </c>
      <c r="Q897">
        <f>IF(Colin!$G897&lt;$B$1,Colin!$I897,0)</f>
        <v>0</v>
      </c>
    </row>
    <row r="898" spans="12:17" x14ac:dyDescent="0.25">
      <c r="L898">
        <f>IF(AND(Colin!$G898=$B$1,Colin!$H898=$C$3),Colin!$I898,)</f>
        <v>0</v>
      </c>
      <c r="M898">
        <f>IF(AND(Colin!$G898=$B$1,Colin!$H898&lt;=$C$3),Colin!$I898,)</f>
        <v>0</v>
      </c>
      <c r="N898">
        <f>IF(AND(Colin!$G898=$B$2,Colin!$H898=$C$3),Colin!$I898,)</f>
        <v>0</v>
      </c>
      <c r="O898">
        <f>IF(AND(Colin!$G898=$B$2,Colin!$H898&lt;=$C$3),Colin!$I898,)</f>
        <v>0</v>
      </c>
      <c r="P898">
        <f>IF(Colin!$G898&lt;$B$2,Colin!$I898,0)</f>
        <v>0</v>
      </c>
      <c r="Q898">
        <f>IF(Colin!$G898&lt;$B$1,Colin!$I898,0)</f>
        <v>0</v>
      </c>
    </row>
    <row r="899" spans="12:17" x14ac:dyDescent="0.25">
      <c r="L899">
        <f>IF(AND(Colin!$G899=$B$1,Colin!$H899=$C$3),Colin!$I899,)</f>
        <v>0</v>
      </c>
      <c r="M899">
        <f>IF(AND(Colin!$G899=$B$1,Colin!$H899&lt;=$C$3),Colin!$I899,)</f>
        <v>0</v>
      </c>
      <c r="N899">
        <f>IF(AND(Colin!$G899=$B$2,Colin!$H899=$C$3),Colin!$I899,)</f>
        <v>0</v>
      </c>
      <c r="O899">
        <f>IF(AND(Colin!$G899=$B$2,Colin!$H899&lt;=$C$3),Colin!$I899,)</f>
        <v>0</v>
      </c>
      <c r="P899">
        <f>IF(Colin!$G899&lt;$B$2,Colin!$I899,0)</f>
        <v>0</v>
      </c>
      <c r="Q899">
        <f>IF(Colin!$G899&lt;$B$1,Colin!$I899,0)</f>
        <v>0</v>
      </c>
    </row>
    <row r="900" spans="12:17" x14ac:dyDescent="0.25">
      <c r="L900">
        <f>IF(AND(Colin!$G900=$B$1,Colin!$H900=$C$3),Colin!$I900,)</f>
        <v>0</v>
      </c>
      <c r="M900">
        <f>IF(AND(Colin!$G900=$B$1,Colin!$H900&lt;=$C$3),Colin!$I900,)</f>
        <v>0</v>
      </c>
      <c r="N900">
        <f>IF(AND(Colin!$G900=$B$2,Colin!$H900=$C$3),Colin!$I900,)</f>
        <v>0</v>
      </c>
      <c r="O900">
        <f>IF(AND(Colin!$G900=$B$2,Colin!$H900&lt;=$C$3),Colin!$I900,)</f>
        <v>0</v>
      </c>
      <c r="P900">
        <f>IF(Colin!$G900&lt;$B$2,Colin!$I900,0)</f>
        <v>0</v>
      </c>
      <c r="Q900">
        <f>IF(Colin!$G900&lt;$B$1,Colin!$I900,0)</f>
        <v>0</v>
      </c>
    </row>
    <row r="901" spans="12:17" x14ac:dyDescent="0.25">
      <c r="L901">
        <f>IF(AND(Colin!$G901=$B$1,Colin!$H901=$C$3),Colin!$I901,)</f>
        <v>0</v>
      </c>
      <c r="M901">
        <f>IF(AND(Colin!$G901=$B$1,Colin!$H901&lt;=$C$3),Colin!$I901,)</f>
        <v>0</v>
      </c>
      <c r="N901">
        <f>IF(AND(Colin!$G901=$B$2,Colin!$H901=$C$3),Colin!$I901,)</f>
        <v>0</v>
      </c>
      <c r="O901">
        <f>IF(AND(Colin!$G901=$B$2,Colin!$H901&lt;=$C$3),Colin!$I901,)</f>
        <v>0</v>
      </c>
      <c r="P901">
        <f>IF(Colin!$G901&lt;$B$2,Colin!$I901,0)</f>
        <v>0</v>
      </c>
      <c r="Q901">
        <f>IF(Colin!$G901&lt;$B$1,Colin!$I901,0)</f>
        <v>0</v>
      </c>
    </row>
    <row r="902" spans="12:17" x14ac:dyDescent="0.25">
      <c r="L902">
        <f>IF(AND(Colin!$G902=$B$1,Colin!$H902=$C$3),Colin!$I902,)</f>
        <v>0</v>
      </c>
      <c r="M902">
        <f>IF(AND(Colin!$G902=$B$1,Colin!$H902&lt;=$C$3),Colin!$I902,)</f>
        <v>0</v>
      </c>
      <c r="N902">
        <f>IF(AND(Colin!$G902=$B$2,Colin!$H902=$C$3),Colin!$I902,)</f>
        <v>0</v>
      </c>
      <c r="O902">
        <f>IF(AND(Colin!$G902=$B$2,Colin!$H902&lt;=$C$3),Colin!$I902,)</f>
        <v>0</v>
      </c>
      <c r="P902">
        <f>IF(Colin!$G902&lt;$B$2,Colin!$I902,0)</f>
        <v>0</v>
      </c>
      <c r="Q902">
        <f>IF(Colin!$G902&lt;$B$1,Colin!$I902,0)</f>
        <v>0</v>
      </c>
    </row>
    <row r="903" spans="12:17" x14ac:dyDescent="0.25">
      <c r="L903">
        <f>IF(AND(Colin!$G903=$B$1,Colin!$H903=$C$3),Colin!$I903,)</f>
        <v>0</v>
      </c>
      <c r="M903">
        <f>IF(AND(Colin!$G903=$B$1,Colin!$H903&lt;=$C$3),Colin!$I903,)</f>
        <v>0</v>
      </c>
      <c r="N903">
        <f>IF(AND(Colin!$G903=$B$2,Colin!$H903=$C$3),Colin!$I903,)</f>
        <v>0</v>
      </c>
      <c r="O903">
        <f>IF(AND(Colin!$G903=$B$2,Colin!$H903&lt;=$C$3),Colin!$I903,)</f>
        <v>0</v>
      </c>
      <c r="P903">
        <f>IF(Colin!$G903&lt;$B$2,Colin!$I903,0)</f>
        <v>0</v>
      </c>
      <c r="Q903">
        <f>IF(Colin!$G903&lt;$B$1,Colin!$I903,0)</f>
        <v>0</v>
      </c>
    </row>
    <row r="904" spans="12:17" x14ac:dyDescent="0.25">
      <c r="L904">
        <f>IF(AND(Colin!$G904=$B$1,Colin!$H904=$C$3),Colin!$I904,)</f>
        <v>0</v>
      </c>
      <c r="M904">
        <f>IF(AND(Colin!$G904=$B$1,Colin!$H904&lt;=$C$3),Colin!$I904,)</f>
        <v>0</v>
      </c>
      <c r="N904">
        <f>IF(AND(Colin!$G904=$B$2,Colin!$H904=$C$3),Colin!$I904,)</f>
        <v>0</v>
      </c>
      <c r="O904">
        <f>IF(AND(Colin!$G904=$B$2,Colin!$H904&lt;=$C$3),Colin!$I904,)</f>
        <v>0</v>
      </c>
      <c r="P904">
        <f>IF(Colin!$G904&lt;$B$2,Colin!$I904,0)</f>
        <v>0</v>
      </c>
      <c r="Q904">
        <f>IF(Colin!$G904&lt;$B$1,Colin!$I904,0)</f>
        <v>0</v>
      </c>
    </row>
    <row r="905" spans="12:17" x14ac:dyDescent="0.25">
      <c r="L905">
        <f>IF(AND(Colin!$G905=$B$1,Colin!$H905=$C$3),Colin!$I905,)</f>
        <v>0</v>
      </c>
      <c r="M905">
        <f>IF(AND(Colin!$G905=$B$1,Colin!$H905&lt;=$C$3),Colin!$I905,)</f>
        <v>0</v>
      </c>
      <c r="N905">
        <f>IF(AND(Colin!$G905=$B$2,Colin!$H905=$C$3),Colin!$I905,)</f>
        <v>0</v>
      </c>
      <c r="O905">
        <f>IF(AND(Colin!$G905=$B$2,Colin!$H905&lt;=$C$3),Colin!$I905,)</f>
        <v>0</v>
      </c>
      <c r="P905">
        <f>IF(Colin!$G905&lt;$B$2,Colin!$I905,0)</f>
        <v>0</v>
      </c>
      <c r="Q905">
        <f>IF(Colin!$G905&lt;$B$1,Colin!$I905,0)</f>
        <v>0</v>
      </c>
    </row>
    <row r="906" spans="12:17" x14ac:dyDescent="0.25">
      <c r="L906">
        <f>IF(AND(Colin!$G906=$B$1,Colin!$H906=$C$3),Colin!$I906,)</f>
        <v>0</v>
      </c>
      <c r="M906">
        <f>IF(AND(Colin!$G906=$B$1,Colin!$H906&lt;=$C$3),Colin!$I906,)</f>
        <v>0</v>
      </c>
      <c r="N906">
        <f>IF(AND(Colin!$G906=$B$2,Colin!$H906=$C$3),Colin!$I906,)</f>
        <v>0</v>
      </c>
      <c r="O906">
        <f>IF(AND(Colin!$G906=$B$2,Colin!$H906&lt;=$C$3),Colin!$I906,)</f>
        <v>0</v>
      </c>
      <c r="P906">
        <f>IF(Colin!$G906&lt;$B$2,Colin!$I906,0)</f>
        <v>0</v>
      </c>
      <c r="Q906">
        <f>IF(Colin!$G906&lt;$B$1,Colin!$I906,0)</f>
        <v>0</v>
      </c>
    </row>
    <row r="907" spans="12:17" x14ac:dyDescent="0.25">
      <c r="L907">
        <f>IF(AND(Colin!$G907=$B$1,Colin!$H907=$C$3),Colin!$I907,)</f>
        <v>0</v>
      </c>
      <c r="M907">
        <f>IF(AND(Colin!$G907=$B$1,Colin!$H907&lt;=$C$3),Colin!$I907,)</f>
        <v>0</v>
      </c>
      <c r="N907">
        <f>IF(AND(Colin!$G907=$B$2,Colin!$H907=$C$3),Colin!$I907,)</f>
        <v>0</v>
      </c>
      <c r="O907">
        <f>IF(AND(Colin!$G907=$B$2,Colin!$H907&lt;=$C$3),Colin!$I907,)</f>
        <v>0</v>
      </c>
      <c r="P907">
        <f>IF(Colin!$G907&lt;$B$2,Colin!$I907,0)</f>
        <v>0</v>
      </c>
      <c r="Q907">
        <f>IF(Colin!$G907&lt;$B$1,Colin!$I907,0)</f>
        <v>0</v>
      </c>
    </row>
    <row r="908" spans="12:17" x14ac:dyDescent="0.25">
      <c r="L908">
        <f>IF(AND(Colin!$G908=$B$1,Colin!$H908=$C$3),Colin!$I908,)</f>
        <v>0</v>
      </c>
      <c r="M908">
        <f>IF(AND(Colin!$G908=$B$1,Colin!$H908&lt;=$C$3),Colin!$I908,)</f>
        <v>0</v>
      </c>
      <c r="N908">
        <f>IF(AND(Colin!$G908=$B$2,Colin!$H908=$C$3),Colin!$I908,)</f>
        <v>0</v>
      </c>
      <c r="O908">
        <f>IF(AND(Colin!$G908=$B$2,Colin!$H908&lt;=$C$3),Colin!$I908,)</f>
        <v>0</v>
      </c>
      <c r="P908">
        <f>IF(Colin!$G908&lt;$B$2,Colin!$I908,0)</f>
        <v>0</v>
      </c>
      <c r="Q908">
        <f>IF(Colin!$G908&lt;$B$1,Colin!$I908,0)</f>
        <v>0</v>
      </c>
    </row>
    <row r="909" spans="12:17" x14ac:dyDescent="0.25">
      <c r="L909">
        <f>IF(AND(Colin!$G909=$B$1,Colin!$H909=$C$3),Colin!$I909,)</f>
        <v>0</v>
      </c>
      <c r="M909">
        <f>IF(AND(Colin!$G909=$B$1,Colin!$H909&lt;=$C$3),Colin!$I909,)</f>
        <v>0</v>
      </c>
      <c r="N909">
        <f>IF(AND(Colin!$G909=$B$2,Colin!$H909=$C$3),Colin!$I909,)</f>
        <v>0</v>
      </c>
      <c r="O909">
        <f>IF(AND(Colin!$G909=$B$2,Colin!$H909&lt;=$C$3),Colin!$I909,)</f>
        <v>0</v>
      </c>
      <c r="P909">
        <f>IF(Colin!$G909&lt;$B$2,Colin!$I909,0)</f>
        <v>0</v>
      </c>
      <c r="Q909">
        <f>IF(Colin!$G909&lt;$B$1,Colin!$I909,0)</f>
        <v>0</v>
      </c>
    </row>
    <row r="910" spans="12:17" x14ac:dyDescent="0.25">
      <c r="L910">
        <f>IF(AND(Colin!$G910=$B$1,Colin!$H910=$C$3),Colin!$I910,)</f>
        <v>0</v>
      </c>
      <c r="M910">
        <f>IF(AND(Colin!$G910=$B$1,Colin!$H910&lt;=$C$3),Colin!$I910,)</f>
        <v>0</v>
      </c>
      <c r="N910">
        <f>IF(AND(Colin!$G910=$B$2,Colin!$H910=$C$3),Colin!$I910,)</f>
        <v>0</v>
      </c>
      <c r="O910">
        <f>IF(AND(Colin!$G910=$B$2,Colin!$H910&lt;=$C$3),Colin!$I910,)</f>
        <v>0</v>
      </c>
      <c r="P910">
        <f>IF(Colin!$G910&lt;$B$2,Colin!$I910,0)</f>
        <v>0</v>
      </c>
      <c r="Q910">
        <f>IF(Colin!$G910&lt;$B$1,Colin!$I910,0)</f>
        <v>0</v>
      </c>
    </row>
    <row r="911" spans="12:17" x14ac:dyDescent="0.25">
      <c r="L911">
        <f>IF(AND(Colin!$G911=$B$1,Colin!$H911=$C$3),Colin!$I911,)</f>
        <v>0</v>
      </c>
      <c r="M911">
        <f>IF(AND(Colin!$G911=$B$1,Colin!$H911&lt;=$C$3),Colin!$I911,)</f>
        <v>0</v>
      </c>
      <c r="N911">
        <f>IF(AND(Colin!$G911=$B$2,Colin!$H911=$C$3),Colin!$I911,)</f>
        <v>0</v>
      </c>
      <c r="O911">
        <f>IF(AND(Colin!$G911=$B$2,Colin!$H911&lt;=$C$3),Colin!$I911,)</f>
        <v>0</v>
      </c>
      <c r="P911">
        <f>IF(Colin!$G911&lt;$B$2,Colin!$I911,0)</f>
        <v>0</v>
      </c>
      <c r="Q911">
        <f>IF(Colin!$G911&lt;$B$1,Colin!$I911,0)</f>
        <v>0</v>
      </c>
    </row>
    <row r="912" spans="12:17" x14ac:dyDescent="0.25">
      <c r="L912">
        <f>IF(AND(Colin!$G912=$B$1,Colin!$H912=$C$3),Colin!$I912,)</f>
        <v>0</v>
      </c>
      <c r="M912">
        <f>IF(AND(Colin!$G912=$B$1,Colin!$H912&lt;=$C$3),Colin!$I912,)</f>
        <v>0</v>
      </c>
      <c r="N912">
        <f>IF(AND(Colin!$G912=$B$2,Colin!$H912=$C$3),Colin!$I912,)</f>
        <v>0</v>
      </c>
      <c r="O912">
        <f>IF(AND(Colin!$G912=$B$2,Colin!$H912&lt;=$C$3),Colin!$I912,)</f>
        <v>0</v>
      </c>
      <c r="P912">
        <f>IF(Colin!$G912&lt;$B$2,Colin!$I912,0)</f>
        <v>0</v>
      </c>
      <c r="Q912">
        <f>IF(Colin!$G912&lt;$B$1,Colin!$I912,0)</f>
        <v>0</v>
      </c>
    </row>
    <row r="913" spans="12:17" x14ac:dyDescent="0.25">
      <c r="L913">
        <f>IF(AND(Colin!$G913=$B$1,Colin!$H913=$C$3),Colin!$I913,)</f>
        <v>0</v>
      </c>
      <c r="M913">
        <f>IF(AND(Colin!$G913=$B$1,Colin!$H913&lt;=$C$3),Colin!$I913,)</f>
        <v>0</v>
      </c>
      <c r="N913">
        <f>IF(AND(Colin!$G913=$B$2,Colin!$H913=$C$3),Colin!$I913,)</f>
        <v>0</v>
      </c>
      <c r="O913">
        <f>IF(AND(Colin!$G913=$B$2,Colin!$H913&lt;=$C$3),Colin!$I913,)</f>
        <v>0</v>
      </c>
      <c r="P913">
        <f>IF(Colin!$G913&lt;$B$2,Colin!$I913,0)</f>
        <v>0</v>
      </c>
      <c r="Q913">
        <f>IF(Colin!$G913&lt;$B$1,Colin!$I913,0)</f>
        <v>0</v>
      </c>
    </row>
    <row r="914" spans="12:17" x14ac:dyDescent="0.25">
      <c r="L914">
        <f>IF(AND(Colin!$G914=$B$1,Colin!$H914=$C$3),Colin!$I914,)</f>
        <v>0</v>
      </c>
      <c r="M914">
        <f>IF(AND(Colin!$G914=$B$1,Colin!$H914&lt;=$C$3),Colin!$I914,)</f>
        <v>0</v>
      </c>
      <c r="N914">
        <f>IF(AND(Colin!$G914=$B$2,Colin!$H914=$C$3),Colin!$I914,)</f>
        <v>0</v>
      </c>
      <c r="O914">
        <f>IF(AND(Colin!$G914=$B$2,Colin!$H914&lt;=$C$3),Colin!$I914,)</f>
        <v>0</v>
      </c>
      <c r="P914">
        <f>IF(Colin!$G914&lt;$B$2,Colin!$I914,0)</f>
        <v>0</v>
      </c>
      <c r="Q914">
        <f>IF(Colin!$G914&lt;$B$1,Colin!$I914,0)</f>
        <v>0</v>
      </c>
    </row>
    <row r="915" spans="12:17" x14ac:dyDescent="0.25">
      <c r="L915">
        <f>IF(AND(Colin!$G915=$B$1,Colin!$H915=$C$3),Colin!$I915,)</f>
        <v>0</v>
      </c>
      <c r="M915">
        <f>IF(AND(Colin!$G915=$B$1,Colin!$H915&lt;=$C$3),Colin!$I915,)</f>
        <v>0</v>
      </c>
      <c r="N915">
        <f>IF(AND(Colin!$G915=$B$2,Colin!$H915=$C$3),Colin!$I915,)</f>
        <v>0</v>
      </c>
      <c r="O915">
        <f>IF(AND(Colin!$G915=$B$2,Colin!$H915&lt;=$C$3),Colin!$I915,)</f>
        <v>0</v>
      </c>
      <c r="P915">
        <f>IF(Colin!$G915&lt;$B$2,Colin!$I915,0)</f>
        <v>0</v>
      </c>
      <c r="Q915">
        <f>IF(Colin!$G915&lt;$B$1,Colin!$I915,0)</f>
        <v>0</v>
      </c>
    </row>
    <row r="916" spans="12:17" x14ac:dyDescent="0.25">
      <c r="L916">
        <f>IF(AND(Colin!$G916=$B$1,Colin!$H916=$C$3),Colin!$I916,)</f>
        <v>0</v>
      </c>
      <c r="M916">
        <f>IF(AND(Colin!$G916=$B$1,Colin!$H916&lt;=$C$3),Colin!$I916,)</f>
        <v>0</v>
      </c>
      <c r="N916">
        <f>IF(AND(Colin!$G916=$B$2,Colin!$H916=$C$3),Colin!$I916,)</f>
        <v>0</v>
      </c>
      <c r="O916">
        <f>IF(AND(Colin!$G916=$B$2,Colin!$H916&lt;=$C$3),Colin!$I916,)</f>
        <v>0</v>
      </c>
      <c r="P916">
        <f>IF(Colin!$G916&lt;$B$2,Colin!$I916,0)</f>
        <v>0</v>
      </c>
      <c r="Q916">
        <f>IF(Colin!$G916&lt;$B$1,Colin!$I916,0)</f>
        <v>0</v>
      </c>
    </row>
    <row r="917" spans="12:17" x14ac:dyDescent="0.25">
      <c r="L917">
        <f>IF(AND(Colin!$G917=$B$1,Colin!$H917=$C$3),Colin!$I917,)</f>
        <v>0</v>
      </c>
      <c r="M917">
        <f>IF(AND(Colin!$G917=$B$1,Colin!$H917&lt;=$C$3),Colin!$I917,)</f>
        <v>0</v>
      </c>
      <c r="N917">
        <f>IF(AND(Colin!$G917=$B$2,Colin!$H917=$C$3),Colin!$I917,)</f>
        <v>0</v>
      </c>
      <c r="O917">
        <f>IF(AND(Colin!$G917=$B$2,Colin!$H917&lt;=$C$3),Colin!$I917,)</f>
        <v>0</v>
      </c>
      <c r="P917">
        <f>IF(Colin!$G917&lt;$B$2,Colin!$I917,0)</f>
        <v>0</v>
      </c>
      <c r="Q917">
        <f>IF(Colin!$G917&lt;$B$1,Colin!$I917,0)</f>
        <v>0</v>
      </c>
    </row>
    <row r="918" spans="12:17" x14ac:dyDescent="0.25">
      <c r="L918">
        <f>IF(AND(Colin!$G918=$B$1,Colin!$H918=$C$3),Colin!$I918,)</f>
        <v>0</v>
      </c>
      <c r="M918">
        <f>IF(AND(Colin!$G918=$B$1,Colin!$H918&lt;=$C$3),Colin!$I918,)</f>
        <v>0</v>
      </c>
      <c r="N918">
        <f>IF(AND(Colin!$G918=$B$2,Colin!$H918=$C$3),Colin!$I918,)</f>
        <v>0</v>
      </c>
      <c r="O918">
        <f>IF(AND(Colin!$G918=$B$2,Colin!$H918&lt;=$C$3),Colin!$I918,)</f>
        <v>0</v>
      </c>
      <c r="P918">
        <f>IF(Colin!$G918&lt;$B$2,Colin!$I918,0)</f>
        <v>0</v>
      </c>
      <c r="Q918">
        <f>IF(Colin!$G918&lt;$B$1,Colin!$I918,0)</f>
        <v>0</v>
      </c>
    </row>
    <row r="919" spans="12:17" x14ac:dyDescent="0.25">
      <c r="L919">
        <f>IF(AND(Colin!$G919=$B$1,Colin!$H919=$C$3),Colin!$I919,)</f>
        <v>0</v>
      </c>
      <c r="M919">
        <f>IF(AND(Colin!$G919=$B$1,Colin!$H919&lt;=$C$3),Colin!$I919,)</f>
        <v>0</v>
      </c>
      <c r="N919">
        <f>IF(AND(Colin!$G919=$B$2,Colin!$H919=$C$3),Colin!$I919,)</f>
        <v>0</v>
      </c>
      <c r="O919">
        <f>IF(AND(Colin!$G919=$B$2,Colin!$H919&lt;=$C$3),Colin!$I919,)</f>
        <v>0</v>
      </c>
      <c r="P919">
        <f>IF(Colin!$G919&lt;$B$2,Colin!$I919,0)</f>
        <v>0</v>
      </c>
      <c r="Q919">
        <f>IF(Colin!$G919&lt;$B$1,Colin!$I919,0)</f>
        <v>0</v>
      </c>
    </row>
    <row r="920" spans="12:17" x14ac:dyDescent="0.25">
      <c r="L920">
        <f>IF(AND(Colin!$G920=$B$1,Colin!$H920=$C$3),Colin!$I920,)</f>
        <v>0</v>
      </c>
      <c r="M920">
        <f>IF(AND(Colin!$G920=$B$1,Colin!$H920&lt;=$C$3),Colin!$I920,)</f>
        <v>0</v>
      </c>
      <c r="N920">
        <f>IF(AND(Colin!$G920=$B$2,Colin!$H920=$C$3),Colin!$I920,)</f>
        <v>0</v>
      </c>
      <c r="O920">
        <f>IF(AND(Colin!$G920=$B$2,Colin!$H920&lt;=$C$3),Colin!$I920,)</f>
        <v>0</v>
      </c>
      <c r="P920">
        <f>IF(Colin!$G920&lt;$B$2,Colin!$I920,0)</f>
        <v>0</v>
      </c>
      <c r="Q920">
        <f>IF(Colin!$G920&lt;$B$1,Colin!$I920,0)</f>
        <v>0</v>
      </c>
    </row>
    <row r="921" spans="12:17" x14ac:dyDescent="0.25">
      <c r="L921">
        <f>IF(AND(Colin!$G921=$B$1,Colin!$H921=$C$3),Colin!$I921,)</f>
        <v>0</v>
      </c>
      <c r="M921">
        <f>IF(AND(Colin!$G921=$B$1,Colin!$H921&lt;=$C$3),Colin!$I921,)</f>
        <v>0</v>
      </c>
      <c r="N921">
        <f>IF(AND(Colin!$G921=$B$2,Colin!$H921=$C$3),Colin!$I921,)</f>
        <v>0</v>
      </c>
      <c r="O921">
        <f>IF(AND(Colin!$G921=$B$2,Colin!$H921&lt;=$C$3),Colin!$I921,)</f>
        <v>0</v>
      </c>
      <c r="P921">
        <f>IF(Colin!$G921&lt;$B$2,Colin!$I921,0)</f>
        <v>0</v>
      </c>
      <c r="Q921">
        <f>IF(Colin!$G921&lt;$B$1,Colin!$I921,0)</f>
        <v>0</v>
      </c>
    </row>
    <row r="922" spans="12:17" x14ac:dyDescent="0.25">
      <c r="L922">
        <f>IF(AND(Colin!$G922=$B$1,Colin!$H922=$C$3),Colin!$I922,)</f>
        <v>0</v>
      </c>
      <c r="M922">
        <f>IF(AND(Colin!$G922=$B$1,Colin!$H922&lt;=$C$3),Colin!$I922,)</f>
        <v>0</v>
      </c>
      <c r="N922">
        <f>IF(AND(Colin!$G922=$B$2,Colin!$H922=$C$3),Colin!$I922,)</f>
        <v>0</v>
      </c>
      <c r="O922">
        <f>IF(AND(Colin!$G922=$B$2,Colin!$H922&lt;=$C$3),Colin!$I922,)</f>
        <v>0</v>
      </c>
      <c r="P922">
        <f>IF(Colin!$G922&lt;$B$2,Colin!$I922,0)</f>
        <v>0</v>
      </c>
      <c r="Q922">
        <f>IF(Colin!$G922&lt;$B$1,Colin!$I922,0)</f>
        <v>0</v>
      </c>
    </row>
    <row r="923" spans="12:17" x14ac:dyDescent="0.25">
      <c r="L923">
        <f>IF(AND(Colin!$G923=$B$1,Colin!$H923=$C$3),Colin!$I923,)</f>
        <v>0</v>
      </c>
      <c r="M923">
        <f>IF(AND(Colin!$G923=$B$1,Colin!$H923&lt;=$C$3),Colin!$I923,)</f>
        <v>0</v>
      </c>
      <c r="N923">
        <f>IF(AND(Colin!$G923=$B$2,Colin!$H923=$C$3),Colin!$I923,)</f>
        <v>0</v>
      </c>
      <c r="O923">
        <f>IF(AND(Colin!$G923=$B$2,Colin!$H923&lt;=$C$3),Colin!$I923,)</f>
        <v>0</v>
      </c>
      <c r="P923">
        <f>IF(Colin!$G923&lt;$B$2,Colin!$I923,0)</f>
        <v>0</v>
      </c>
      <c r="Q923">
        <f>IF(Colin!$G923&lt;$B$1,Colin!$I923,0)</f>
        <v>0</v>
      </c>
    </row>
    <row r="924" spans="12:17" x14ac:dyDescent="0.25">
      <c r="L924">
        <f>IF(AND(Colin!$G924=$B$1,Colin!$H924=$C$3),Colin!$I924,)</f>
        <v>0</v>
      </c>
      <c r="M924">
        <f>IF(AND(Colin!$G924=$B$1,Colin!$H924&lt;=$C$3),Colin!$I924,)</f>
        <v>0</v>
      </c>
      <c r="N924">
        <f>IF(AND(Colin!$G924=$B$2,Colin!$H924=$C$3),Colin!$I924,)</f>
        <v>0</v>
      </c>
      <c r="O924">
        <f>IF(AND(Colin!$G924=$B$2,Colin!$H924&lt;=$C$3),Colin!$I924,)</f>
        <v>0</v>
      </c>
      <c r="P924">
        <f>IF(Colin!$G924&lt;$B$2,Colin!$I924,0)</f>
        <v>0</v>
      </c>
      <c r="Q924">
        <f>IF(Colin!$G924&lt;$B$1,Colin!$I924,0)</f>
        <v>0</v>
      </c>
    </row>
    <row r="925" spans="12:17" x14ac:dyDescent="0.25">
      <c r="L925">
        <f>IF(AND(Colin!$G925=$B$1,Colin!$H925=$C$3),Colin!$I925,)</f>
        <v>0</v>
      </c>
      <c r="M925">
        <f>IF(AND(Colin!$G925=$B$1,Colin!$H925&lt;=$C$3),Colin!$I925,)</f>
        <v>0</v>
      </c>
      <c r="N925">
        <f>IF(AND(Colin!$G925=$B$2,Colin!$H925=$C$3),Colin!$I925,)</f>
        <v>0</v>
      </c>
      <c r="O925">
        <f>IF(AND(Colin!$G925=$B$2,Colin!$H925&lt;=$C$3),Colin!$I925,)</f>
        <v>0</v>
      </c>
      <c r="P925">
        <f>IF(Colin!$G925&lt;$B$2,Colin!$I925,0)</f>
        <v>0</v>
      </c>
      <c r="Q925">
        <f>IF(Colin!$G925&lt;$B$1,Colin!$I925,0)</f>
        <v>0</v>
      </c>
    </row>
    <row r="926" spans="12:17" x14ac:dyDescent="0.25">
      <c r="L926">
        <f>IF(AND(Colin!$G926=$B$1,Colin!$H926=$C$3),Colin!$I926,)</f>
        <v>0</v>
      </c>
      <c r="M926">
        <f>IF(AND(Colin!$G926=$B$1,Colin!$H926&lt;=$C$3),Colin!$I926,)</f>
        <v>0</v>
      </c>
      <c r="N926">
        <f>IF(AND(Colin!$G926=$B$2,Colin!$H926=$C$3),Colin!$I926,)</f>
        <v>0</v>
      </c>
      <c r="O926">
        <f>IF(AND(Colin!$G926=$B$2,Colin!$H926&lt;=$C$3),Colin!$I926,)</f>
        <v>0</v>
      </c>
      <c r="P926">
        <f>IF(Colin!$G926&lt;$B$2,Colin!$I926,0)</f>
        <v>0</v>
      </c>
      <c r="Q926">
        <f>IF(Colin!$G926&lt;$B$1,Colin!$I926,0)</f>
        <v>0</v>
      </c>
    </row>
    <row r="927" spans="12:17" x14ac:dyDescent="0.25">
      <c r="L927">
        <f>IF(AND(Colin!$G927=$B$1,Colin!$H927=$C$3),Colin!$I927,)</f>
        <v>0</v>
      </c>
      <c r="M927">
        <f>IF(AND(Colin!$G927=$B$1,Colin!$H927&lt;=$C$3),Colin!$I927,)</f>
        <v>0</v>
      </c>
      <c r="N927">
        <f>IF(AND(Colin!$G927=$B$2,Colin!$H927=$C$3),Colin!$I927,)</f>
        <v>0</v>
      </c>
      <c r="O927">
        <f>IF(AND(Colin!$G927=$B$2,Colin!$H927&lt;=$C$3),Colin!$I927,)</f>
        <v>0</v>
      </c>
      <c r="P927">
        <f>IF(Colin!$G927&lt;$B$2,Colin!$I927,0)</f>
        <v>0</v>
      </c>
      <c r="Q927">
        <f>IF(Colin!$G927&lt;$B$1,Colin!$I927,0)</f>
        <v>0</v>
      </c>
    </row>
    <row r="928" spans="12:17" x14ac:dyDescent="0.25">
      <c r="L928">
        <f>IF(AND(Colin!$G928=$B$1,Colin!$H928=$C$3),Colin!$I928,)</f>
        <v>0</v>
      </c>
      <c r="M928">
        <f>IF(AND(Colin!$G928=$B$1,Colin!$H928&lt;=$C$3),Colin!$I928,)</f>
        <v>0</v>
      </c>
      <c r="N928">
        <f>IF(AND(Colin!$G928=$B$2,Colin!$H928=$C$3),Colin!$I928,)</f>
        <v>0</v>
      </c>
      <c r="O928">
        <f>IF(AND(Colin!$G928=$B$2,Colin!$H928&lt;=$C$3),Colin!$I928,)</f>
        <v>0</v>
      </c>
      <c r="P928">
        <f>IF(Colin!$G928&lt;$B$2,Colin!$I928,0)</f>
        <v>0</v>
      </c>
      <c r="Q928">
        <f>IF(Colin!$G928&lt;$B$1,Colin!$I928,0)</f>
        <v>0</v>
      </c>
    </row>
    <row r="929" spans="12:17" x14ac:dyDescent="0.25">
      <c r="L929">
        <f>IF(AND(Colin!$G929=$B$1,Colin!$H929=$C$3),Colin!$I929,)</f>
        <v>0</v>
      </c>
      <c r="M929">
        <f>IF(AND(Colin!$G929=$B$1,Colin!$H929&lt;=$C$3),Colin!$I929,)</f>
        <v>0</v>
      </c>
      <c r="N929">
        <f>IF(AND(Colin!$G929=$B$2,Colin!$H929=$C$3),Colin!$I929,)</f>
        <v>0</v>
      </c>
      <c r="O929">
        <f>IF(AND(Colin!$G929=$B$2,Colin!$H929&lt;=$C$3),Colin!$I929,)</f>
        <v>0</v>
      </c>
      <c r="P929">
        <f>IF(Colin!$G929&lt;$B$2,Colin!$I929,0)</f>
        <v>0</v>
      </c>
      <c r="Q929">
        <f>IF(Colin!$G929&lt;$B$1,Colin!$I929,0)</f>
        <v>0</v>
      </c>
    </row>
    <row r="930" spans="12:17" x14ac:dyDescent="0.25">
      <c r="L930">
        <f>IF(AND(Colin!$G930=$B$1,Colin!$H930=$C$3),Colin!$I930,)</f>
        <v>0</v>
      </c>
      <c r="M930">
        <f>IF(AND(Colin!$G930=$B$1,Colin!$H930&lt;=$C$3),Colin!$I930,)</f>
        <v>0</v>
      </c>
      <c r="N930">
        <f>IF(AND(Colin!$G930=$B$2,Colin!$H930=$C$3),Colin!$I930,)</f>
        <v>0</v>
      </c>
      <c r="O930">
        <f>IF(AND(Colin!$G930=$B$2,Colin!$H930&lt;=$C$3),Colin!$I930,)</f>
        <v>0</v>
      </c>
      <c r="P930">
        <f>IF(Colin!$G930&lt;$B$2,Colin!$I930,0)</f>
        <v>0</v>
      </c>
      <c r="Q930">
        <f>IF(Colin!$G930&lt;$B$1,Colin!$I930,0)</f>
        <v>0</v>
      </c>
    </row>
    <row r="931" spans="12:17" x14ac:dyDescent="0.25">
      <c r="L931">
        <f>IF(AND(Colin!$G931=$B$1,Colin!$H931=$C$3),Colin!$I931,)</f>
        <v>0</v>
      </c>
      <c r="M931">
        <f>IF(AND(Colin!$G931=$B$1,Colin!$H931&lt;=$C$3),Colin!$I931,)</f>
        <v>0</v>
      </c>
      <c r="N931">
        <f>IF(AND(Colin!$G931=$B$2,Colin!$H931=$C$3),Colin!$I931,)</f>
        <v>0</v>
      </c>
      <c r="O931">
        <f>IF(AND(Colin!$G931=$B$2,Colin!$H931&lt;=$C$3),Colin!$I931,)</f>
        <v>0</v>
      </c>
      <c r="P931">
        <f>IF(Colin!$G931&lt;$B$2,Colin!$I931,0)</f>
        <v>0</v>
      </c>
      <c r="Q931">
        <f>IF(Colin!$G931&lt;$B$1,Colin!$I931,0)</f>
        <v>0</v>
      </c>
    </row>
    <row r="932" spans="12:17" x14ac:dyDescent="0.25">
      <c r="L932">
        <f>IF(AND(Colin!$G932=$B$1,Colin!$H932=$C$3),Colin!$I932,)</f>
        <v>0</v>
      </c>
      <c r="M932">
        <f>IF(AND(Colin!$G932=$B$1,Colin!$H932&lt;=$C$3),Colin!$I932,)</f>
        <v>0</v>
      </c>
      <c r="N932">
        <f>IF(AND(Colin!$G932=$B$2,Colin!$H932=$C$3),Colin!$I932,)</f>
        <v>0</v>
      </c>
      <c r="O932">
        <f>IF(AND(Colin!$G932=$B$2,Colin!$H932&lt;=$C$3),Colin!$I932,)</f>
        <v>0</v>
      </c>
      <c r="P932">
        <f>IF(Colin!$G932&lt;$B$2,Colin!$I932,0)</f>
        <v>0</v>
      </c>
      <c r="Q932">
        <f>IF(Colin!$G932&lt;$B$1,Colin!$I932,0)</f>
        <v>0</v>
      </c>
    </row>
    <row r="933" spans="12:17" x14ac:dyDescent="0.25">
      <c r="L933">
        <f>IF(AND(Colin!$G933=$B$1,Colin!$H933=$C$3),Colin!$I933,)</f>
        <v>0</v>
      </c>
      <c r="M933">
        <f>IF(AND(Colin!$G933=$B$1,Colin!$H933&lt;=$C$3),Colin!$I933,)</f>
        <v>0</v>
      </c>
      <c r="N933">
        <f>IF(AND(Colin!$G933=$B$2,Colin!$H933=$C$3),Colin!$I933,)</f>
        <v>0</v>
      </c>
      <c r="O933">
        <f>IF(AND(Colin!$G933=$B$2,Colin!$H933&lt;=$C$3),Colin!$I933,)</f>
        <v>0</v>
      </c>
      <c r="P933">
        <f>IF(Colin!$G933&lt;$B$2,Colin!$I933,0)</f>
        <v>0</v>
      </c>
      <c r="Q933">
        <f>IF(Colin!$G933&lt;$B$1,Colin!$I933,0)</f>
        <v>0</v>
      </c>
    </row>
    <row r="934" spans="12:17" x14ac:dyDescent="0.25">
      <c r="L934">
        <f>IF(AND(Colin!$G934=$B$1,Colin!$H934=$C$3),Colin!$I934,)</f>
        <v>0</v>
      </c>
      <c r="M934">
        <f>IF(AND(Colin!$G934=$B$1,Colin!$H934&lt;=$C$3),Colin!$I934,)</f>
        <v>0</v>
      </c>
      <c r="N934">
        <f>IF(AND(Colin!$G934=$B$2,Colin!$H934=$C$3),Colin!$I934,)</f>
        <v>0</v>
      </c>
      <c r="O934">
        <f>IF(AND(Colin!$G934=$B$2,Colin!$H934&lt;=$C$3),Colin!$I934,)</f>
        <v>0</v>
      </c>
      <c r="P934">
        <f>IF(Colin!$G934&lt;$B$2,Colin!$I934,0)</f>
        <v>0</v>
      </c>
      <c r="Q934">
        <f>IF(Colin!$G934&lt;$B$1,Colin!$I934,0)</f>
        <v>0</v>
      </c>
    </row>
    <row r="935" spans="12:17" x14ac:dyDescent="0.25">
      <c r="L935">
        <f>IF(AND(Colin!$G935=$B$1,Colin!$H935=$C$3),Colin!$I935,)</f>
        <v>0</v>
      </c>
      <c r="M935">
        <f>IF(AND(Colin!$G935=$B$1,Colin!$H935&lt;=$C$3),Colin!$I935,)</f>
        <v>0</v>
      </c>
      <c r="N935">
        <f>IF(AND(Colin!$G935=$B$2,Colin!$H935=$C$3),Colin!$I935,)</f>
        <v>0</v>
      </c>
      <c r="O935">
        <f>IF(AND(Colin!$G935=$B$2,Colin!$H935&lt;=$C$3),Colin!$I935,)</f>
        <v>0</v>
      </c>
      <c r="P935">
        <f>IF(Colin!$G935&lt;$B$2,Colin!$I935,0)</f>
        <v>0</v>
      </c>
      <c r="Q935">
        <f>IF(Colin!$G935&lt;$B$1,Colin!$I935,0)</f>
        <v>0</v>
      </c>
    </row>
    <row r="936" spans="12:17" x14ac:dyDescent="0.25">
      <c r="L936">
        <f>IF(AND(Colin!$G936=$B$1,Colin!$H936=$C$3),Colin!$I936,)</f>
        <v>0</v>
      </c>
      <c r="M936">
        <f>IF(AND(Colin!$G936=$B$1,Colin!$H936&lt;=$C$3),Colin!$I936,)</f>
        <v>0</v>
      </c>
      <c r="N936">
        <f>IF(AND(Colin!$G936=$B$2,Colin!$H936=$C$3),Colin!$I936,)</f>
        <v>0</v>
      </c>
      <c r="O936">
        <f>IF(AND(Colin!$G936=$B$2,Colin!$H936&lt;=$C$3),Colin!$I936,)</f>
        <v>0</v>
      </c>
      <c r="P936">
        <f>IF(Colin!$G936&lt;$B$2,Colin!$I936,0)</f>
        <v>0</v>
      </c>
      <c r="Q936">
        <f>IF(Colin!$G936&lt;$B$1,Colin!$I936,0)</f>
        <v>0</v>
      </c>
    </row>
    <row r="937" spans="12:17" x14ac:dyDescent="0.25">
      <c r="L937">
        <f>IF(AND(Colin!$G937=$B$1,Colin!$H937=$C$3),Colin!$I937,)</f>
        <v>0</v>
      </c>
      <c r="M937">
        <f>IF(AND(Colin!$G937=$B$1,Colin!$H937&lt;=$C$3),Colin!$I937,)</f>
        <v>0</v>
      </c>
      <c r="N937">
        <f>IF(AND(Colin!$G937=$B$2,Colin!$H937=$C$3),Colin!$I937,)</f>
        <v>0</v>
      </c>
      <c r="O937">
        <f>IF(AND(Colin!$G937=$B$2,Colin!$H937&lt;=$C$3),Colin!$I937,)</f>
        <v>0</v>
      </c>
      <c r="P937">
        <f>IF(Colin!$G937&lt;$B$2,Colin!$I937,0)</f>
        <v>0</v>
      </c>
      <c r="Q937">
        <f>IF(Colin!$G937&lt;$B$1,Colin!$I937,0)</f>
        <v>0</v>
      </c>
    </row>
    <row r="938" spans="12:17" x14ac:dyDescent="0.25">
      <c r="L938">
        <f>IF(AND(Colin!$G938=$B$1,Colin!$H938=$C$3),Colin!$I938,)</f>
        <v>0</v>
      </c>
      <c r="M938">
        <f>IF(AND(Colin!$G938=$B$1,Colin!$H938&lt;=$C$3),Colin!$I938,)</f>
        <v>0</v>
      </c>
      <c r="N938">
        <f>IF(AND(Colin!$G938=$B$2,Colin!$H938=$C$3),Colin!$I938,)</f>
        <v>0</v>
      </c>
      <c r="O938">
        <f>IF(AND(Colin!$G938=$B$2,Colin!$H938&lt;=$C$3),Colin!$I938,)</f>
        <v>0</v>
      </c>
      <c r="P938">
        <f>IF(Colin!$G938&lt;$B$2,Colin!$I938,0)</f>
        <v>0</v>
      </c>
      <c r="Q938">
        <f>IF(Colin!$G938&lt;$B$1,Colin!$I938,0)</f>
        <v>0</v>
      </c>
    </row>
    <row r="939" spans="12:17" x14ac:dyDescent="0.25">
      <c r="L939">
        <f>IF(AND(Colin!$G939=$B$1,Colin!$H939=$C$3),Colin!$I939,)</f>
        <v>0</v>
      </c>
      <c r="M939">
        <f>IF(AND(Colin!$G939=$B$1,Colin!$H939&lt;=$C$3),Colin!$I939,)</f>
        <v>0</v>
      </c>
      <c r="N939">
        <f>IF(AND(Colin!$G939=$B$2,Colin!$H939=$C$3),Colin!$I939,)</f>
        <v>0</v>
      </c>
      <c r="O939">
        <f>IF(AND(Colin!$G939=$B$2,Colin!$H939&lt;=$C$3),Colin!$I939,)</f>
        <v>0</v>
      </c>
      <c r="P939">
        <f>IF(Colin!$G939&lt;$B$2,Colin!$I939,0)</f>
        <v>0</v>
      </c>
      <c r="Q939">
        <f>IF(Colin!$G939&lt;$B$1,Colin!$I939,0)</f>
        <v>0</v>
      </c>
    </row>
    <row r="940" spans="12:17" x14ac:dyDescent="0.25">
      <c r="L940">
        <f>IF(AND(Colin!$G940=$B$1,Colin!$H940=$C$3),Colin!$I940,)</f>
        <v>0</v>
      </c>
      <c r="M940">
        <f>IF(AND(Colin!$G940=$B$1,Colin!$H940&lt;=$C$3),Colin!$I940,)</f>
        <v>0</v>
      </c>
      <c r="N940">
        <f>IF(AND(Colin!$G940=$B$2,Colin!$H940=$C$3),Colin!$I940,)</f>
        <v>0</v>
      </c>
      <c r="O940">
        <f>IF(AND(Colin!$G940=$B$2,Colin!$H940&lt;=$C$3),Colin!$I940,)</f>
        <v>0</v>
      </c>
      <c r="P940">
        <f>IF(Colin!$G940&lt;$B$2,Colin!$I940,0)</f>
        <v>0</v>
      </c>
      <c r="Q940">
        <f>IF(Colin!$G940&lt;$B$1,Colin!$I940,0)</f>
        <v>0</v>
      </c>
    </row>
    <row r="941" spans="12:17" x14ac:dyDescent="0.25">
      <c r="L941">
        <f>IF(AND(Colin!$G941=$B$1,Colin!$H941=$C$3),Colin!$I941,)</f>
        <v>0</v>
      </c>
      <c r="M941">
        <f>IF(AND(Colin!$G941=$B$1,Colin!$H941&lt;=$C$3),Colin!$I941,)</f>
        <v>0</v>
      </c>
      <c r="N941">
        <f>IF(AND(Colin!$G941=$B$2,Colin!$H941=$C$3),Colin!$I941,)</f>
        <v>0</v>
      </c>
      <c r="O941">
        <f>IF(AND(Colin!$G941=$B$2,Colin!$H941&lt;=$C$3),Colin!$I941,)</f>
        <v>0</v>
      </c>
      <c r="P941">
        <f>IF(Colin!$G941&lt;$B$2,Colin!$I941,0)</f>
        <v>0</v>
      </c>
      <c r="Q941">
        <f>IF(Colin!$G941&lt;$B$1,Colin!$I941,0)</f>
        <v>0</v>
      </c>
    </row>
    <row r="942" spans="12:17" x14ac:dyDescent="0.25">
      <c r="L942">
        <f>IF(AND(Colin!$G942=$B$1,Colin!$H942=$C$3),Colin!$I942,)</f>
        <v>0</v>
      </c>
      <c r="M942">
        <f>IF(AND(Colin!$G942=$B$1,Colin!$H942&lt;=$C$3),Colin!$I942,)</f>
        <v>0</v>
      </c>
      <c r="N942">
        <f>IF(AND(Colin!$G942=$B$2,Colin!$H942=$C$3),Colin!$I942,)</f>
        <v>0</v>
      </c>
      <c r="O942">
        <f>IF(AND(Colin!$G942=$B$2,Colin!$H942&lt;=$C$3),Colin!$I942,)</f>
        <v>0</v>
      </c>
      <c r="P942">
        <f>IF(Colin!$G942&lt;$B$2,Colin!$I942,0)</f>
        <v>0</v>
      </c>
      <c r="Q942">
        <f>IF(Colin!$G942&lt;$B$1,Colin!$I942,0)</f>
        <v>0</v>
      </c>
    </row>
    <row r="943" spans="12:17" x14ac:dyDescent="0.25">
      <c r="L943">
        <f>IF(AND(Colin!$G943=$B$1,Colin!$H943=$C$3),Colin!$I943,)</f>
        <v>0</v>
      </c>
      <c r="M943">
        <f>IF(AND(Colin!$G943=$B$1,Colin!$H943&lt;=$C$3),Colin!$I943,)</f>
        <v>0</v>
      </c>
      <c r="N943">
        <f>IF(AND(Colin!$G943=$B$2,Colin!$H943=$C$3),Colin!$I943,)</f>
        <v>0</v>
      </c>
      <c r="O943">
        <f>IF(AND(Colin!$G943=$B$2,Colin!$H943&lt;=$C$3),Colin!$I943,)</f>
        <v>0</v>
      </c>
      <c r="P943">
        <f>IF(Colin!$G943&lt;$B$2,Colin!$I943,0)</f>
        <v>0</v>
      </c>
      <c r="Q943">
        <f>IF(Colin!$G943&lt;$B$1,Colin!$I943,0)</f>
        <v>0</v>
      </c>
    </row>
    <row r="944" spans="12:17" x14ac:dyDescent="0.25">
      <c r="L944">
        <f>IF(AND(Colin!$G944=$B$1,Colin!$H944=$C$3),Colin!$I944,)</f>
        <v>0</v>
      </c>
      <c r="M944">
        <f>IF(AND(Colin!$G944=$B$1,Colin!$H944&lt;=$C$3),Colin!$I944,)</f>
        <v>0</v>
      </c>
      <c r="N944">
        <f>IF(AND(Colin!$G944=$B$2,Colin!$H944=$C$3),Colin!$I944,)</f>
        <v>0</v>
      </c>
      <c r="O944">
        <f>IF(AND(Colin!$G944=$B$2,Colin!$H944&lt;=$C$3),Colin!$I944,)</f>
        <v>0</v>
      </c>
      <c r="P944">
        <f>IF(Colin!$G944&lt;$B$2,Colin!$I944,0)</f>
        <v>0</v>
      </c>
      <c r="Q944">
        <f>IF(Colin!$G944&lt;$B$1,Colin!$I944,0)</f>
        <v>0</v>
      </c>
    </row>
    <row r="945" spans="12:17" x14ac:dyDescent="0.25">
      <c r="L945">
        <f>IF(AND(Colin!$G945=$B$1,Colin!$H945=$C$3),Colin!$I945,)</f>
        <v>0</v>
      </c>
      <c r="M945">
        <f>IF(AND(Colin!$G945=$B$1,Colin!$H945&lt;=$C$3),Colin!$I945,)</f>
        <v>0</v>
      </c>
      <c r="N945">
        <f>IF(AND(Colin!$G945=$B$2,Colin!$H945=$C$3),Colin!$I945,)</f>
        <v>0</v>
      </c>
      <c r="O945">
        <f>IF(AND(Colin!$G945=$B$2,Colin!$H945&lt;=$C$3),Colin!$I945,)</f>
        <v>0</v>
      </c>
      <c r="P945">
        <f>IF(Colin!$G945&lt;$B$2,Colin!$I945,0)</f>
        <v>0</v>
      </c>
      <c r="Q945">
        <f>IF(Colin!$G945&lt;$B$1,Colin!$I945,0)</f>
        <v>0</v>
      </c>
    </row>
    <row r="946" spans="12:17" x14ac:dyDescent="0.25">
      <c r="L946">
        <f>IF(AND(Colin!$G946=$B$1,Colin!$H946=$C$3),Colin!$I946,)</f>
        <v>0</v>
      </c>
      <c r="M946">
        <f>IF(AND(Colin!$G946=$B$1,Colin!$H946&lt;=$C$3),Colin!$I946,)</f>
        <v>0</v>
      </c>
      <c r="N946">
        <f>IF(AND(Colin!$G946=$B$2,Colin!$H946=$C$3),Colin!$I946,)</f>
        <v>0</v>
      </c>
      <c r="O946">
        <f>IF(AND(Colin!$G946=$B$2,Colin!$H946&lt;=$C$3),Colin!$I946,)</f>
        <v>0</v>
      </c>
      <c r="P946">
        <f>IF(Colin!$G946&lt;$B$2,Colin!$I946,0)</f>
        <v>0</v>
      </c>
      <c r="Q946">
        <f>IF(Colin!$G946&lt;$B$1,Colin!$I946,0)</f>
        <v>0</v>
      </c>
    </row>
    <row r="947" spans="12:17" x14ac:dyDescent="0.25">
      <c r="L947">
        <f>IF(AND(Colin!$G947=$B$1,Colin!$H947=$C$3),Colin!$I947,)</f>
        <v>0</v>
      </c>
      <c r="M947">
        <f>IF(AND(Colin!$G947=$B$1,Colin!$H947&lt;=$C$3),Colin!$I947,)</f>
        <v>0</v>
      </c>
      <c r="N947">
        <f>IF(AND(Colin!$G947=$B$2,Colin!$H947=$C$3),Colin!$I947,)</f>
        <v>0</v>
      </c>
      <c r="O947">
        <f>IF(AND(Colin!$G947=$B$2,Colin!$H947&lt;=$C$3),Colin!$I947,)</f>
        <v>0</v>
      </c>
      <c r="P947">
        <f>IF(Colin!$G947&lt;$B$2,Colin!$I947,0)</f>
        <v>0</v>
      </c>
      <c r="Q947">
        <f>IF(Colin!$G947&lt;$B$1,Colin!$I947,0)</f>
        <v>0</v>
      </c>
    </row>
    <row r="948" spans="12:17" x14ac:dyDescent="0.25">
      <c r="L948">
        <f>IF(AND(Colin!$G948=$B$1,Colin!$H948=$C$3),Colin!$I948,)</f>
        <v>0</v>
      </c>
      <c r="M948">
        <f>IF(AND(Colin!$G948=$B$1,Colin!$H948&lt;=$C$3),Colin!$I948,)</f>
        <v>0</v>
      </c>
      <c r="N948">
        <f>IF(AND(Colin!$G948=$B$2,Colin!$H948=$C$3),Colin!$I948,)</f>
        <v>0</v>
      </c>
      <c r="O948">
        <f>IF(AND(Colin!$G948=$B$2,Colin!$H948&lt;=$C$3),Colin!$I948,)</f>
        <v>0</v>
      </c>
      <c r="P948">
        <f>IF(Colin!$G948&lt;$B$2,Colin!$I948,0)</f>
        <v>0</v>
      </c>
      <c r="Q948">
        <f>IF(Colin!$G948&lt;$B$1,Colin!$I948,0)</f>
        <v>0</v>
      </c>
    </row>
    <row r="949" spans="12:17" x14ac:dyDescent="0.25">
      <c r="L949">
        <f>IF(AND(Colin!$G949=$B$1,Colin!$H949=$C$3),Colin!$I949,)</f>
        <v>0</v>
      </c>
      <c r="M949">
        <f>IF(AND(Colin!$G949=$B$1,Colin!$H949&lt;=$C$3),Colin!$I949,)</f>
        <v>0</v>
      </c>
      <c r="N949">
        <f>IF(AND(Colin!$G949=$B$2,Colin!$H949=$C$3),Colin!$I949,)</f>
        <v>0</v>
      </c>
      <c r="O949">
        <f>IF(AND(Colin!$G949=$B$2,Colin!$H949&lt;=$C$3),Colin!$I949,)</f>
        <v>0</v>
      </c>
      <c r="P949">
        <f>IF(Colin!$G949&lt;$B$2,Colin!$I949,0)</f>
        <v>0</v>
      </c>
      <c r="Q949">
        <f>IF(Colin!$G949&lt;$B$1,Colin!$I949,0)</f>
        <v>0</v>
      </c>
    </row>
    <row r="950" spans="12:17" x14ac:dyDescent="0.25">
      <c r="L950">
        <f>IF(AND(Colin!$G950=$B$1,Colin!$H950=$C$3),Colin!$I950,)</f>
        <v>0</v>
      </c>
      <c r="M950">
        <f>IF(AND(Colin!$G950=$B$1,Colin!$H950&lt;=$C$3),Colin!$I950,)</f>
        <v>0</v>
      </c>
      <c r="N950">
        <f>IF(AND(Colin!$G950=$B$2,Colin!$H950=$C$3),Colin!$I950,)</f>
        <v>0</v>
      </c>
      <c r="O950">
        <f>IF(AND(Colin!$G950=$B$2,Colin!$H950&lt;=$C$3),Colin!$I950,)</f>
        <v>0</v>
      </c>
      <c r="P950">
        <f>IF(Colin!$G950&lt;$B$2,Colin!$I950,0)</f>
        <v>0</v>
      </c>
      <c r="Q950">
        <f>IF(Colin!$G950&lt;$B$1,Colin!$I950,0)</f>
        <v>0</v>
      </c>
    </row>
    <row r="951" spans="12:17" x14ac:dyDescent="0.25">
      <c r="L951">
        <f>IF(AND(Colin!$G951=$B$1,Colin!$H951=$C$3),Colin!$I951,)</f>
        <v>0</v>
      </c>
      <c r="M951">
        <f>IF(AND(Colin!$G951=$B$1,Colin!$H951&lt;=$C$3),Colin!$I951,)</f>
        <v>0</v>
      </c>
      <c r="N951">
        <f>IF(AND(Colin!$G951=$B$2,Colin!$H951=$C$3),Colin!$I951,)</f>
        <v>0</v>
      </c>
      <c r="O951">
        <f>IF(AND(Colin!$G951=$B$2,Colin!$H951&lt;=$C$3),Colin!$I951,)</f>
        <v>0</v>
      </c>
      <c r="P951">
        <f>IF(Colin!$G951&lt;$B$2,Colin!$I951,0)</f>
        <v>0</v>
      </c>
      <c r="Q951">
        <f>IF(Colin!$G951&lt;$B$1,Colin!$I951,0)</f>
        <v>0</v>
      </c>
    </row>
    <row r="952" spans="12:17" x14ac:dyDescent="0.25">
      <c r="L952">
        <f>IF(AND(Colin!$G952=$B$1,Colin!$H952=$C$3),Colin!$I952,)</f>
        <v>0</v>
      </c>
      <c r="M952">
        <f>IF(AND(Colin!$G952=$B$1,Colin!$H952&lt;=$C$3),Colin!$I952,)</f>
        <v>0</v>
      </c>
      <c r="N952">
        <f>IF(AND(Colin!$G952=$B$2,Colin!$H952=$C$3),Colin!$I952,)</f>
        <v>0</v>
      </c>
      <c r="O952">
        <f>IF(AND(Colin!$G952=$B$2,Colin!$H952&lt;=$C$3),Colin!$I952,)</f>
        <v>0</v>
      </c>
      <c r="P952">
        <f>IF(Colin!$G952&lt;$B$2,Colin!$I952,0)</f>
        <v>0</v>
      </c>
      <c r="Q952">
        <f>IF(Colin!$G952&lt;$B$1,Colin!$I952,0)</f>
        <v>0</v>
      </c>
    </row>
    <row r="953" spans="12:17" x14ac:dyDescent="0.25">
      <c r="L953">
        <f>IF(AND(Colin!$G953=$B$1,Colin!$H953=$C$3),Colin!$I953,)</f>
        <v>0</v>
      </c>
      <c r="M953">
        <f>IF(AND(Colin!$G953=$B$1,Colin!$H953&lt;=$C$3),Colin!$I953,)</f>
        <v>0</v>
      </c>
      <c r="N953">
        <f>IF(AND(Colin!$G953=$B$2,Colin!$H953=$C$3),Colin!$I953,)</f>
        <v>0</v>
      </c>
      <c r="O953">
        <f>IF(AND(Colin!$G953=$B$2,Colin!$H953&lt;=$C$3),Colin!$I953,)</f>
        <v>0</v>
      </c>
      <c r="P953">
        <f>IF(Colin!$G953&lt;$B$2,Colin!$I953,0)</f>
        <v>0</v>
      </c>
      <c r="Q953">
        <f>IF(Colin!$G953&lt;$B$1,Colin!$I953,0)</f>
        <v>0</v>
      </c>
    </row>
    <row r="954" spans="12:17" x14ac:dyDescent="0.25">
      <c r="L954">
        <f>IF(AND(Colin!$G954=$B$1,Colin!$H954=$C$3),Colin!$I954,)</f>
        <v>0</v>
      </c>
      <c r="M954">
        <f>IF(AND(Colin!$G954=$B$1,Colin!$H954&lt;=$C$3),Colin!$I954,)</f>
        <v>0</v>
      </c>
      <c r="N954">
        <f>IF(AND(Colin!$G954=$B$2,Colin!$H954=$C$3),Colin!$I954,)</f>
        <v>0</v>
      </c>
      <c r="O954">
        <f>IF(AND(Colin!$G954=$B$2,Colin!$H954&lt;=$C$3),Colin!$I954,)</f>
        <v>0</v>
      </c>
      <c r="P954">
        <f>IF(Colin!$G954&lt;$B$2,Colin!$I954,0)</f>
        <v>0</v>
      </c>
      <c r="Q954">
        <f>IF(Colin!$G954&lt;$B$1,Colin!$I954,0)</f>
        <v>0</v>
      </c>
    </row>
    <row r="955" spans="12:17" x14ac:dyDescent="0.25">
      <c r="L955">
        <f>IF(AND(Colin!$G955=$B$1,Colin!$H955=$C$3),Colin!$I955,)</f>
        <v>0</v>
      </c>
      <c r="M955">
        <f>IF(AND(Colin!$G955=$B$1,Colin!$H955&lt;=$C$3),Colin!$I955,)</f>
        <v>0</v>
      </c>
      <c r="N955">
        <f>IF(AND(Colin!$G955=$B$2,Colin!$H955=$C$3),Colin!$I955,)</f>
        <v>0</v>
      </c>
      <c r="O955">
        <f>IF(AND(Colin!$G955=$B$2,Colin!$H955&lt;=$C$3),Colin!$I955,)</f>
        <v>0</v>
      </c>
      <c r="P955">
        <f>IF(Colin!$G955&lt;$B$2,Colin!$I955,0)</f>
        <v>0</v>
      </c>
      <c r="Q955">
        <f>IF(Colin!$G955&lt;$B$1,Colin!$I955,0)</f>
        <v>0</v>
      </c>
    </row>
    <row r="956" spans="12:17" x14ac:dyDescent="0.25">
      <c r="L956">
        <f>IF(AND(Colin!$G956=$B$1,Colin!$H956=$C$3),Colin!$I956,)</f>
        <v>0</v>
      </c>
      <c r="M956">
        <f>IF(AND(Colin!$G956=$B$1,Colin!$H956&lt;=$C$3),Colin!$I956,)</f>
        <v>0</v>
      </c>
      <c r="N956">
        <f>IF(AND(Colin!$G956=$B$2,Colin!$H956=$C$3),Colin!$I956,)</f>
        <v>0</v>
      </c>
      <c r="O956">
        <f>IF(AND(Colin!$G956=$B$2,Colin!$H956&lt;=$C$3),Colin!$I956,)</f>
        <v>0</v>
      </c>
      <c r="P956">
        <f>IF(Colin!$G956&lt;$B$2,Colin!$I956,0)</f>
        <v>0</v>
      </c>
      <c r="Q956">
        <f>IF(Colin!$G956&lt;$B$1,Colin!$I956,0)</f>
        <v>0</v>
      </c>
    </row>
    <row r="957" spans="12:17" x14ac:dyDescent="0.25">
      <c r="L957">
        <f>IF(AND(Colin!$G957=$B$1,Colin!$H957=$C$3),Colin!$I957,)</f>
        <v>0</v>
      </c>
      <c r="M957">
        <f>IF(AND(Colin!$G957=$B$1,Colin!$H957&lt;=$C$3),Colin!$I957,)</f>
        <v>0</v>
      </c>
      <c r="N957">
        <f>IF(AND(Colin!$G957=$B$2,Colin!$H957=$C$3),Colin!$I957,)</f>
        <v>0</v>
      </c>
      <c r="O957">
        <f>IF(AND(Colin!$G957=$B$2,Colin!$H957&lt;=$C$3),Colin!$I957,)</f>
        <v>0</v>
      </c>
      <c r="P957">
        <f>IF(Colin!$G957&lt;$B$2,Colin!$I957,0)</f>
        <v>0</v>
      </c>
      <c r="Q957">
        <f>IF(Colin!$G957&lt;$B$1,Colin!$I957,0)</f>
        <v>0</v>
      </c>
    </row>
    <row r="958" spans="12:17" x14ac:dyDescent="0.25">
      <c r="L958">
        <f>IF(AND(Colin!$G958=$B$1,Colin!$H958=$C$3),Colin!$I958,)</f>
        <v>0</v>
      </c>
      <c r="M958">
        <f>IF(AND(Colin!$G958=$B$1,Colin!$H958&lt;=$C$3),Colin!$I958,)</f>
        <v>0</v>
      </c>
      <c r="N958">
        <f>IF(AND(Colin!$G958=$B$2,Colin!$H958=$C$3),Colin!$I958,)</f>
        <v>0</v>
      </c>
      <c r="O958">
        <f>IF(AND(Colin!$G958=$B$2,Colin!$H958&lt;=$C$3),Colin!$I958,)</f>
        <v>0</v>
      </c>
      <c r="P958">
        <f>IF(Colin!$G958&lt;$B$2,Colin!$I958,0)</f>
        <v>0</v>
      </c>
      <c r="Q958">
        <f>IF(Colin!$G958&lt;$B$1,Colin!$I958,0)</f>
        <v>0</v>
      </c>
    </row>
    <row r="959" spans="12:17" x14ac:dyDescent="0.25">
      <c r="L959">
        <f>IF(AND(Colin!$G959=$B$1,Colin!$H959=$C$3),Colin!$I959,)</f>
        <v>0</v>
      </c>
      <c r="M959">
        <f>IF(AND(Colin!$G959=$B$1,Colin!$H959&lt;=$C$3),Colin!$I959,)</f>
        <v>0</v>
      </c>
      <c r="N959">
        <f>IF(AND(Colin!$G959=$B$2,Colin!$H959=$C$3),Colin!$I959,)</f>
        <v>0</v>
      </c>
      <c r="O959">
        <f>IF(AND(Colin!$G959=$B$2,Colin!$H959&lt;=$C$3),Colin!$I959,)</f>
        <v>0</v>
      </c>
      <c r="P959">
        <f>IF(Colin!$G959&lt;$B$2,Colin!$I959,0)</f>
        <v>0</v>
      </c>
      <c r="Q959">
        <f>IF(Colin!$G959&lt;$B$1,Colin!$I959,0)</f>
        <v>0</v>
      </c>
    </row>
    <row r="960" spans="12:17" x14ac:dyDescent="0.25">
      <c r="L960">
        <f>IF(AND(Colin!$G960=$B$1,Colin!$H960=$C$3),Colin!$I960,)</f>
        <v>0</v>
      </c>
      <c r="M960">
        <f>IF(AND(Colin!$G960=$B$1,Colin!$H960&lt;=$C$3),Colin!$I960,)</f>
        <v>0</v>
      </c>
      <c r="N960">
        <f>IF(AND(Colin!$G960=$B$2,Colin!$H960=$C$3),Colin!$I960,)</f>
        <v>0</v>
      </c>
      <c r="O960">
        <f>IF(AND(Colin!$G960=$B$2,Colin!$H960&lt;=$C$3),Colin!$I960,)</f>
        <v>0</v>
      </c>
      <c r="P960">
        <f>IF(Colin!$G960&lt;$B$2,Colin!$I960,0)</f>
        <v>0</v>
      </c>
      <c r="Q960">
        <f>IF(Colin!$G960&lt;$B$1,Colin!$I960,0)</f>
        <v>0</v>
      </c>
    </row>
    <row r="961" spans="12:17" x14ac:dyDescent="0.25">
      <c r="L961">
        <f>IF(AND(Colin!$G961=$B$1,Colin!$H961=$C$3),Colin!$I961,)</f>
        <v>0</v>
      </c>
      <c r="M961">
        <f>IF(AND(Colin!$G961=$B$1,Colin!$H961&lt;=$C$3),Colin!$I961,)</f>
        <v>0</v>
      </c>
      <c r="N961">
        <f>IF(AND(Colin!$G961=$B$2,Colin!$H961=$C$3),Colin!$I961,)</f>
        <v>0</v>
      </c>
      <c r="O961">
        <f>IF(AND(Colin!$G961=$B$2,Colin!$H961&lt;=$C$3),Colin!$I961,)</f>
        <v>0</v>
      </c>
      <c r="P961">
        <f>IF(Colin!$G961&lt;$B$2,Colin!$I961,0)</f>
        <v>0</v>
      </c>
      <c r="Q961">
        <f>IF(Colin!$G961&lt;$B$1,Colin!$I961,0)</f>
        <v>0</v>
      </c>
    </row>
    <row r="962" spans="12:17" x14ac:dyDescent="0.25">
      <c r="L962">
        <f>IF(AND(Colin!$G962=$B$1,Colin!$H962=$C$3),Colin!$I962,)</f>
        <v>0</v>
      </c>
      <c r="M962">
        <f>IF(AND(Colin!$G962=$B$1,Colin!$H962&lt;=$C$3),Colin!$I962,)</f>
        <v>0</v>
      </c>
      <c r="N962">
        <f>IF(AND(Colin!$G962=$B$2,Colin!$H962=$C$3),Colin!$I962,)</f>
        <v>0</v>
      </c>
      <c r="O962">
        <f>IF(AND(Colin!$G962=$B$2,Colin!$H962&lt;=$C$3),Colin!$I962,)</f>
        <v>0</v>
      </c>
      <c r="P962">
        <f>IF(Colin!$G962&lt;$B$2,Colin!$I962,0)</f>
        <v>0</v>
      </c>
      <c r="Q962">
        <f>IF(Colin!$G962&lt;$B$1,Colin!$I962,0)</f>
        <v>0</v>
      </c>
    </row>
    <row r="963" spans="12:17" x14ac:dyDescent="0.25">
      <c r="L963">
        <f>IF(AND(Colin!$G963=$B$1,Colin!$H963=$C$3),Colin!$I963,)</f>
        <v>0</v>
      </c>
      <c r="M963">
        <f>IF(AND(Colin!$G963=$B$1,Colin!$H963&lt;=$C$3),Colin!$I963,)</f>
        <v>0</v>
      </c>
      <c r="N963">
        <f>IF(AND(Colin!$G963=$B$2,Colin!$H963=$C$3),Colin!$I963,)</f>
        <v>0</v>
      </c>
      <c r="O963">
        <f>IF(AND(Colin!$G963=$B$2,Colin!$H963&lt;=$C$3),Colin!$I963,)</f>
        <v>0</v>
      </c>
      <c r="P963">
        <f>IF(Colin!$G963&lt;$B$2,Colin!$I963,0)</f>
        <v>0</v>
      </c>
      <c r="Q963">
        <f>IF(Colin!$G963&lt;$B$1,Colin!$I963,0)</f>
        <v>0</v>
      </c>
    </row>
    <row r="964" spans="12:17" x14ac:dyDescent="0.25">
      <c r="L964">
        <f>IF(AND(Colin!$G964=$B$1,Colin!$H964=$C$3),Colin!$I964,)</f>
        <v>0</v>
      </c>
      <c r="M964">
        <f>IF(AND(Colin!$G964=$B$1,Colin!$H964&lt;=$C$3),Colin!$I964,)</f>
        <v>0</v>
      </c>
      <c r="N964">
        <f>IF(AND(Colin!$G964=$B$2,Colin!$H964=$C$3),Colin!$I964,)</f>
        <v>0</v>
      </c>
      <c r="O964">
        <f>IF(AND(Colin!$G964=$B$2,Colin!$H964&lt;=$C$3),Colin!$I964,)</f>
        <v>0</v>
      </c>
      <c r="P964">
        <f>IF(Colin!$G964&lt;$B$2,Colin!$I964,0)</f>
        <v>0</v>
      </c>
      <c r="Q964">
        <f>IF(Colin!$G964&lt;$B$1,Colin!$I964,0)</f>
        <v>0</v>
      </c>
    </row>
    <row r="965" spans="12:17" x14ac:dyDescent="0.25">
      <c r="L965">
        <f>IF(AND(Colin!$G965=$B$1,Colin!$H965=$C$3),Colin!$I965,)</f>
        <v>0</v>
      </c>
      <c r="M965">
        <f>IF(AND(Colin!$G965=$B$1,Colin!$H965&lt;=$C$3),Colin!$I965,)</f>
        <v>0</v>
      </c>
      <c r="N965">
        <f>IF(AND(Colin!$G965=$B$2,Colin!$H965=$C$3),Colin!$I965,)</f>
        <v>0</v>
      </c>
      <c r="O965">
        <f>IF(AND(Colin!$G965=$B$2,Colin!$H965&lt;=$C$3),Colin!$I965,)</f>
        <v>0</v>
      </c>
      <c r="P965">
        <f>IF(Colin!$G965&lt;$B$2,Colin!$I965,0)</f>
        <v>0</v>
      </c>
      <c r="Q965">
        <f>IF(Colin!$G965&lt;$B$1,Colin!$I965,0)</f>
        <v>0</v>
      </c>
    </row>
    <row r="966" spans="12:17" x14ac:dyDescent="0.25">
      <c r="L966">
        <f>IF(AND(Colin!$G966=$B$1,Colin!$H966=$C$3),Colin!$I966,)</f>
        <v>0</v>
      </c>
      <c r="M966">
        <f>IF(AND(Colin!$G966=$B$1,Colin!$H966&lt;=$C$3),Colin!$I966,)</f>
        <v>0</v>
      </c>
      <c r="N966">
        <f>IF(AND(Colin!$G966=$B$2,Colin!$H966=$C$3),Colin!$I966,)</f>
        <v>0</v>
      </c>
      <c r="O966">
        <f>IF(AND(Colin!$G966=$B$2,Colin!$H966&lt;=$C$3),Colin!$I966,)</f>
        <v>0</v>
      </c>
      <c r="P966">
        <f>IF(Colin!$G966&lt;$B$2,Colin!$I966,0)</f>
        <v>0</v>
      </c>
      <c r="Q966">
        <f>IF(Colin!$G966&lt;$B$1,Colin!$I966,0)</f>
        <v>0</v>
      </c>
    </row>
    <row r="967" spans="12:17" x14ac:dyDescent="0.25">
      <c r="L967">
        <f>IF(AND(Colin!$G967=$B$1,Colin!$H967=$C$3),Colin!$I967,)</f>
        <v>0</v>
      </c>
      <c r="M967">
        <f>IF(AND(Colin!$G967=$B$1,Colin!$H967&lt;=$C$3),Colin!$I967,)</f>
        <v>0</v>
      </c>
      <c r="N967">
        <f>IF(AND(Colin!$G967=$B$2,Colin!$H967=$C$3),Colin!$I967,)</f>
        <v>0</v>
      </c>
      <c r="O967">
        <f>IF(AND(Colin!$G967=$B$2,Colin!$H967&lt;=$C$3),Colin!$I967,)</f>
        <v>0</v>
      </c>
      <c r="P967">
        <f>IF(Colin!$G967&lt;$B$2,Colin!$I967,0)</f>
        <v>0</v>
      </c>
      <c r="Q967">
        <f>IF(Colin!$G967&lt;$B$1,Colin!$I967,0)</f>
        <v>0</v>
      </c>
    </row>
    <row r="968" spans="12:17" x14ac:dyDescent="0.25">
      <c r="L968">
        <f>IF(AND(Colin!$G968=$B$1,Colin!$H968=$C$3),Colin!$I968,)</f>
        <v>0</v>
      </c>
      <c r="M968">
        <f>IF(AND(Colin!$G968=$B$1,Colin!$H968&lt;=$C$3),Colin!$I968,)</f>
        <v>0</v>
      </c>
      <c r="N968">
        <f>IF(AND(Colin!$G968=$B$2,Colin!$H968=$C$3),Colin!$I968,)</f>
        <v>0</v>
      </c>
      <c r="O968">
        <f>IF(AND(Colin!$G968=$B$2,Colin!$H968&lt;=$C$3),Colin!$I968,)</f>
        <v>0</v>
      </c>
      <c r="P968">
        <f>IF(Colin!$G968&lt;$B$2,Colin!$I968,0)</f>
        <v>0</v>
      </c>
      <c r="Q968">
        <f>IF(Colin!$G968&lt;$B$1,Colin!$I968,0)</f>
        <v>0</v>
      </c>
    </row>
    <row r="969" spans="12:17" x14ac:dyDescent="0.25">
      <c r="L969">
        <f>IF(AND(Colin!$G969=$B$1,Colin!$H969=$C$3),Colin!$I969,)</f>
        <v>0</v>
      </c>
      <c r="M969">
        <f>IF(AND(Colin!$G969=$B$1,Colin!$H969&lt;=$C$3),Colin!$I969,)</f>
        <v>0</v>
      </c>
      <c r="N969">
        <f>IF(AND(Colin!$G969=$B$2,Colin!$H969=$C$3),Colin!$I969,)</f>
        <v>0</v>
      </c>
      <c r="O969">
        <f>IF(AND(Colin!$G969=$B$2,Colin!$H969&lt;=$C$3),Colin!$I969,)</f>
        <v>0</v>
      </c>
      <c r="P969">
        <f>IF(Colin!$G969&lt;$B$2,Colin!$I969,0)</f>
        <v>0</v>
      </c>
      <c r="Q969">
        <f>IF(Colin!$G969&lt;$B$1,Colin!$I969,0)</f>
        <v>0</v>
      </c>
    </row>
    <row r="970" spans="12:17" x14ac:dyDescent="0.25">
      <c r="L970">
        <f>IF(AND(Colin!$G970=$B$1,Colin!$H970=$C$3),Colin!$I970,)</f>
        <v>0</v>
      </c>
      <c r="M970">
        <f>IF(AND(Colin!$G970=$B$1,Colin!$H970&lt;=$C$3),Colin!$I970,)</f>
        <v>0</v>
      </c>
      <c r="N970">
        <f>IF(AND(Colin!$G970=$B$2,Colin!$H970=$C$3),Colin!$I970,)</f>
        <v>0</v>
      </c>
      <c r="O970">
        <f>IF(AND(Colin!$G970=$B$2,Colin!$H970&lt;=$C$3),Colin!$I970,)</f>
        <v>0</v>
      </c>
      <c r="P970">
        <f>IF(Colin!$G970&lt;$B$2,Colin!$I970,0)</f>
        <v>0</v>
      </c>
      <c r="Q970">
        <f>IF(Colin!$G970&lt;$B$1,Colin!$I970,0)</f>
        <v>0</v>
      </c>
    </row>
    <row r="971" spans="12:17" x14ac:dyDescent="0.25">
      <c r="L971">
        <f>IF(AND(Colin!$G971=$B$1,Colin!$H971=$C$3),Colin!$I971,)</f>
        <v>0</v>
      </c>
      <c r="M971">
        <f>IF(AND(Colin!$G971=$B$1,Colin!$H971&lt;=$C$3),Colin!$I971,)</f>
        <v>0</v>
      </c>
      <c r="N971">
        <f>IF(AND(Colin!$G971=$B$2,Colin!$H971=$C$3),Colin!$I971,)</f>
        <v>0</v>
      </c>
      <c r="O971">
        <f>IF(AND(Colin!$G971=$B$2,Colin!$H971&lt;=$C$3),Colin!$I971,)</f>
        <v>0</v>
      </c>
      <c r="P971">
        <f>IF(Colin!$G971&lt;$B$2,Colin!$I971,0)</f>
        <v>0</v>
      </c>
      <c r="Q971">
        <f>IF(Colin!$G971&lt;$B$1,Colin!$I971,0)</f>
        <v>0</v>
      </c>
    </row>
    <row r="972" spans="12:17" x14ac:dyDescent="0.25">
      <c r="L972">
        <f>IF(AND(Colin!$G972=$B$1,Colin!$H972=$C$3),Colin!$I972,)</f>
        <v>0</v>
      </c>
      <c r="M972">
        <f>IF(AND(Colin!$G972=$B$1,Colin!$H972&lt;=$C$3),Colin!$I972,)</f>
        <v>0</v>
      </c>
      <c r="N972">
        <f>IF(AND(Colin!$G972=$B$2,Colin!$H972=$C$3),Colin!$I972,)</f>
        <v>0</v>
      </c>
      <c r="O972">
        <f>IF(AND(Colin!$G972=$B$2,Colin!$H972&lt;=$C$3),Colin!$I972,)</f>
        <v>0</v>
      </c>
      <c r="P972">
        <f>IF(Colin!$G972&lt;$B$2,Colin!$I972,0)</f>
        <v>0</v>
      </c>
      <c r="Q972">
        <f>IF(Colin!$G972&lt;$B$1,Colin!$I972,0)</f>
        <v>0</v>
      </c>
    </row>
    <row r="973" spans="12:17" x14ac:dyDescent="0.25">
      <c r="L973">
        <f>IF(AND(Colin!$G973=$B$1,Colin!$H973=$C$3),Colin!$I973,)</f>
        <v>0</v>
      </c>
      <c r="M973">
        <f>IF(AND(Colin!$G973=$B$1,Colin!$H973&lt;=$C$3),Colin!$I973,)</f>
        <v>0</v>
      </c>
      <c r="N973">
        <f>IF(AND(Colin!$G973=$B$2,Colin!$H973=$C$3),Colin!$I973,)</f>
        <v>0</v>
      </c>
      <c r="O973">
        <f>IF(AND(Colin!$G973=$B$2,Colin!$H973&lt;=$C$3),Colin!$I973,)</f>
        <v>0</v>
      </c>
      <c r="P973">
        <f>IF(Colin!$G973&lt;$B$2,Colin!$I973,0)</f>
        <v>0</v>
      </c>
      <c r="Q973">
        <f>IF(Colin!$G973&lt;$B$1,Colin!$I973,0)</f>
        <v>0</v>
      </c>
    </row>
    <row r="974" spans="12:17" x14ac:dyDescent="0.25">
      <c r="L974">
        <f>IF(AND(Colin!$G974=$B$1,Colin!$H974=$C$3),Colin!$I974,)</f>
        <v>0</v>
      </c>
      <c r="M974">
        <f>IF(AND(Colin!$G974=$B$1,Colin!$H974&lt;=$C$3),Colin!$I974,)</f>
        <v>0</v>
      </c>
      <c r="N974">
        <f>IF(AND(Colin!$G974=$B$2,Colin!$H974=$C$3),Colin!$I974,)</f>
        <v>0</v>
      </c>
      <c r="O974">
        <f>IF(AND(Colin!$G974=$B$2,Colin!$H974&lt;=$C$3),Colin!$I974,)</f>
        <v>0</v>
      </c>
      <c r="P974">
        <f>IF(Colin!$G974&lt;$B$2,Colin!$I974,0)</f>
        <v>0</v>
      </c>
      <c r="Q974">
        <f>IF(Colin!$G974&lt;$B$1,Colin!$I974,0)</f>
        <v>0</v>
      </c>
    </row>
    <row r="975" spans="12:17" x14ac:dyDescent="0.25">
      <c r="L975">
        <f>IF(AND(Colin!$G975=$B$1,Colin!$H975=$C$3),Colin!$I975,)</f>
        <v>0</v>
      </c>
      <c r="M975">
        <f>IF(AND(Colin!$G975=$B$1,Colin!$H975&lt;=$C$3),Colin!$I975,)</f>
        <v>0</v>
      </c>
      <c r="N975">
        <f>IF(AND(Colin!$G975=$B$2,Colin!$H975=$C$3),Colin!$I975,)</f>
        <v>0</v>
      </c>
      <c r="O975">
        <f>IF(AND(Colin!$G975=$B$2,Colin!$H975&lt;=$C$3),Colin!$I975,)</f>
        <v>0</v>
      </c>
      <c r="P975">
        <f>IF(Colin!$G975&lt;$B$2,Colin!$I975,0)</f>
        <v>0</v>
      </c>
      <c r="Q975">
        <f>IF(Colin!$G975&lt;$B$1,Colin!$I975,0)</f>
        <v>0</v>
      </c>
    </row>
    <row r="976" spans="12:17" x14ac:dyDescent="0.25">
      <c r="L976">
        <f>IF(AND(Colin!$G976=$B$1,Colin!$H976=$C$3),Colin!$I976,)</f>
        <v>0</v>
      </c>
      <c r="M976">
        <f>IF(AND(Colin!$G976=$B$1,Colin!$H976&lt;=$C$3),Colin!$I976,)</f>
        <v>0</v>
      </c>
      <c r="N976">
        <f>IF(AND(Colin!$G976=$B$2,Colin!$H976=$C$3),Colin!$I976,)</f>
        <v>0</v>
      </c>
      <c r="O976">
        <f>IF(AND(Colin!$G976=$B$2,Colin!$H976&lt;=$C$3),Colin!$I976,)</f>
        <v>0</v>
      </c>
      <c r="P976">
        <f>IF(Colin!$G976&lt;$B$2,Colin!$I976,0)</f>
        <v>0</v>
      </c>
      <c r="Q976">
        <f>IF(Colin!$G976&lt;$B$1,Colin!$I976,0)</f>
        <v>0</v>
      </c>
    </row>
    <row r="977" spans="12:17" x14ac:dyDescent="0.25">
      <c r="L977">
        <f>IF(AND(Colin!$G977=$B$1,Colin!$H977=$C$3),Colin!$I977,)</f>
        <v>0</v>
      </c>
      <c r="M977">
        <f>IF(AND(Colin!$G977=$B$1,Colin!$H977&lt;=$C$3),Colin!$I977,)</f>
        <v>0</v>
      </c>
      <c r="N977">
        <f>IF(AND(Colin!$G977=$B$2,Colin!$H977=$C$3),Colin!$I977,)</f>
        <v>0</v>
      </c>
      <c r="O977">
        <f>IF(AND(Colin!$G977=$B$2,Colin!$H977&lt;=$C$3),Colin!$I977,)</f>
        <v>0</v>
      </c>
      <c r="P977">
        <f>IF(Colin!$G977&lt;$B$2,Colin!$I977,0)</f>
        <v>0</v>
      </c>
      <c r="Q977">
        <f>IF(Colin!$G977&lt;$B$1,Colin!$I977,0)</f>
        <v>0</v>
      </c>
    </row>
    <row r="978" spans="12:17" x14ac:dyDescent="0.25">
      <c r="L978">
        <f>IF(AND(Colin!$G978=$B$1,Colin!$H978=$C$3),Colin!$I978,)</f>
        <v>0</v>
      </c>
      <c r="M978">
        <f>IF(AND(Colin!$G978=$B$1,Colin!$H978&lt;=$C$3),Colin!$I978,)</f>
        <v>0</v>
      </c>
      <c r="N978">
        <f>IF(AND(Colin!$G978=$B$2,Colin!$H978=$C$3),Colin!$I978,)</f>
        <v>0</v>
      </c>
      <c r="O978">
        <f>IF(AND(Colin!$G978=$B$2,Colin!$H978&lt;=$C$3),Colin!$I978,)</f>
        <v>0</v>
      </c>
      <c r="P978">
        <f>IF(Colin!$G978&lt;$B$2,Colin!$I978,0)</f>
        <v>0</v>
      </c>
      <c r="Q978">
        <f>IF(Colin!$G978&lt;$B$1,Colin!$I978,0)</f>
        <v>0</v>
      </c>
    </row>
    <row r="979" spans="12:17" x14ac:dyDescent="0.25">
      <c r="L979">
        <f>IF(AND(Colin!$G979=$B$1,Colin!$H979=$C$3),Colin!$I979,)</f>
        <v>0</v>
      </c>
      <c r="M979">
        <f>IF(AND(Colin!$G979=$B$1,Colin!$H979&lt;=$C$3),Colin!$I979,)</f>
        <v>0</v>
      </c>
      <c r="N979">
        <f>IF(AND(Colin!$G979=$B$2,Colin!$H979=$C$3),Colin!$I979,)</f>
        <v>0</v>
      </c>
      <c r="O979">
        <f>IF(AND(Colin!$G979=$B$2,Colin!$H979&lt;=$C$3),Colin!$I979,)</f>
        <v>0</v>
      </c>
      <c r="P979">
        <f>IF(Colin!$G979&lt;$B$2,Colin!$I979,0)</f>
        <v>0</v>
      </c>
      <c r="Q979">
        <f>IF(Colin!$G979&lt;$B$1,Colin!$I979,0)</f>
        <v>0</v>
      </c>
    </row>
    <row r="980" spans="12:17" x14ac:dyDescent="0.25">
      <c r="L980">
        <f>IF(AND(Colin!$G980=$B$1,Colin!$H980=$C$3),Colin!$I980,)</f>
        <v>0</v>
      </c>
      <c r="M980">
        <f>IF(AND(Colin!$G980=$B$1,Colin!$H980&lt;=$C$3),Colin!$I980,)</f>
        <v>0</v>
      </c>
      <c r="N980">
        <f>IF(AND(Colin!$G980=$B$2,Colin!$H980=$C$3),Colin!$I980,)</f>
        <v>0</v>
      </c>
      <c r="O980">
        <f>IF(AND(Colin!$G980=$B$2,Colin!$H980&lt;=$C$3),Colin!$I980,)</f>
        <v>0</v>
      </c>
      <c r="P980">
        <f>IF(Colin!$G980&lt;$B$2,Colin!$I980,0)</f>
        <v>0</v>
      </c>
      <c r="Q980">
        <f>IF(Colin!$G980&lt;$B$1,Colin!$I980,0)</f>
        <v>0</v>
      </c>
    </row>
    <row r="981" spans="12:17" x14ac:dyDescent="0.25">
      <c r="L981">
        <f>IF(AND(Colin!$G981=$B$1,Colin!$H981=$C$3),Colin!$I981,)</f>
        <v>0</v>
      </c>
      <c r="M981">
        <f>IF(AND(Colin!$G981=$B$1,Colin!$H981&lt;=$C$3),Colin!$I981,)</f>
        <v>0</v>
      </c>
      <c r="N981">
        <f>IF(AND(Colin!$G981=$B$2,Colin!$H981=$C$3),Colin!$I981,)</f>
        <v>0</v>
      </c>
      <c r="O981">
        <f>IF(AND(Colin!$G981=$B$2,Colin!$H981&lt;=$C$3),Colin!$I981,)</f>
        <v>0</v>
      </c>
      <c r="P981">
        <f>IF(Colin!$G981&lt;$B$2,Colin!$I981,0)</f>
        <v>0</v>
      </c>
      <c r="Q981">
        <f>IF(Colin!$G981&lt;$B$1,Colin!$I981,0)</f>
        <v>0</v>
      </c>
    </row>
    <row r="982" spans="12:17" x14ac:dyDescent="0.25">
      <c r="L982">
        <f>IF(AND(Colin!$G982=$B$1,Colin!$H982=$C$3),Colin!$I982,)</f>
        <v>0</v>
      </c>
      <c r="M982">
        <f>IF(AND(Colin!$G982=$B$1,Colin!$H982&lt;=$C$3),Colin!$I982,)</f>
        <v>0</v>
      </c>
      <c r="N982">
        <f>IF(AND(Colin!$G982=$B$2,Colin!$H982=$C$3),Colin!$I982,)</f>
        <v>0</v>
      </c>
      <c r="O982">
        <f>IF(AND(Colin!$G982=$B$2,Colin!$H982&lt;=$C$3),Colin!$I982,)</f>
        <v>0</v>
      </c>
      <c r="P982">
        <f>IF(Colin!$G982&lt;$B$2,Colin!$I982,0)</f>
        <v>0</v>
      </c>
      <c r="Q982">
        <f>IF(Colin!$G982&lt;$B$1,Colin!$I982,0)</f>
        <v>0</v>
      </c>
    </row>
    <row r="983" spans="12:17" x14ac:dyDescent="0.25">
      <c r="L983">
        <f>IF(AND(Colin!$G983=$B$1,Colin!$H983=$C$3),Colin!$I983,)</f>
        <v>0</v>
      </c>
      <c r="M983">
        <f>IF(AND(Colin!$G983=$B$1,Colin!$H983&lt;=$C$3),Colin!$I983,)</f>
        <v>0</v>
      </c>
      <c r="N983">
        <f>IF(AND(Colin!$G983=$B$2,Colin!$H983=$C$3),Colin!$I983,)</f>
        <v>0</v>
      </c>
      <c r="O983">
        <f>IF(AND(Colin!$G983=$B$2,Colin!$H983&lt;=$C$3),Colin!$I983,)</f>
        <v>0</v>
      </c>
      <c r="P983">
        <f>IF(Colin!$G983&lt;$B$2,Colin!$I983,0)</f>
        <v>0</v>
      </c>
      <c r="Q983">
        <f>IF(Colin!$G983&lt;$B$1,Colin!$I983,0)</f>
        <v>0</v>
      </c>
    </row>
    <row r="984" spans="12:17" x14ac:dyDescent="0.25">
      <c r="L984">
        <f>IF(AND(Colin!$G984=$B$1,Colin!$H984=$C$3),Colin!$I984,)</f>
        <v>0</v>
      </c>
      <c r="M984">
        <f>IF(AND(Colin!$G984=$B$1,Colin!$H984&lt;=$C$3),Colin!$I984,)</f>
        <v>0</v>
      </c>
      <c r="N984">
        <f>IF(AND(Colin!$G984=$B$2,Colin!$H984=$C$3),Colin!$I984,)</f>
        <v>0</v>
      </c>
      <c r="O984">
        <f>IF(AND(Colin!$G984=$B$2,Colin!$H984&lt;=$C$3),Colin!$I984,)</f>
        <v>0</v>
      </c>
      <c r="P984">
        <f>IF(Colin!$G984&lt;$B$2,Colin!$I984,0)</f>
        <v>0</v>
      </c>
      <c r="Q984">
        <f>IF(Colin!$G984&lt;$B$1,Colin!$I984,0)</f>
        <v>0</v>
      </c>
    </row>
    <row r="985" spans="12:17" x14ac:dyDescent="0.25">
      <c r="L985">
        <f>IF(AND(Colin!$G985=$B$1,Colin!$H985=$C$3),Colin!$I985,)</f>
        <v>0</v>
      </c>
      <c r="M985">
        <f>IF(AND(Colin!$G985=$B$1,Colin!$H985&lt;=$C$3),Colin!$I985,)</f>
        <v>0</v>
      </c>
      <c r="N985">
        <f>IF(AND(Colin!$G985=$B$2,Colin!$H985=$C$3),Colin!$I985,)</f>
        <v>0</v>
      </c>
      <c r="O985">
        <f>IF(AND(Colin!$G985=$B$2,Colin!$H985&lt;=$C$3),Colin!$I985,)</f>
        <v>0</v>
      </c>
      <c r="P985">
        <f>IF(Colin!$G985&lt;$B$2,Colin!$I985,0)</f>
        <v>0</v>
      </c>
      <c r="Q985">
        <f>IF(Colin!$G985&lt;$B$1,Colin!$I985,0)</f>
        <v>0</v>
      </c>
    </row>
    <row r="986" spans="12:17" x14ac:dyDescent="0.25">
      <c r="L986">
        <f>IF(AND(Colin!$G986=$B$1,Colin!$H986=$C$3),Colin!$I986,)</f>
        <v>0</v>
      </c>
      <c r="M986">
        <f>IF(AND(Colin!$G986=$B$1,Colin!$H986&lt;=$C$3),Colin!$I986,)</f>
        <v>0</v>
      </c>
      <c r="N986">
        <f>IF(AND(Colin!$G986=$B$2,Colin!$H986=$C$3),Colin!$I986,)</f>
        <v>0</v>
      </c>
      <c r="O986">
        <f>IF(AND(Colin!$G986=$B$2,Colin!$H986&lt;=$C$3),Colin!$I986,)</f>
        <v>0</v>
      </c>
      <c r="P986">
        <f>IF(Colin!$G986&lt;$B$2,Colin!$I986,0)</f>
        <v>0</v>
      </c>
      <c r="Q986">
        <f>IF(Colin!$G986&lt;$B$1,Colin!$I986,0)</f>
        <v>0</v>
      </c>
    </row>
    <row r="987" spans="12:17" x14ac:dyDescent="0.25">
      <c r="L987">
        <f>IF(AND(Colin!$G987=$B$1,Colin!$H987=$C$3),Colin!$I987,)</f>
        <v>0</v>
      </c>
      <c r="M987">
        <f>IF(AND(Colin!$G987=$B$1,Colin!$H987&lt;=$C$3),Colin!$I987,)</f>
        <v>0</v>
      </c>
      <c r="N987">
        <f>IF(AND(Colin!$G987=$B$2,Colin!$H987=$C$3),Colin!$I987,)</f>
        <v>0</v>
      </c>
      <c r="O987">
        <f>IF(AND(Colin!$G987=$B$2,Colin!$H987&lt;=$C$3),Colin!$I987,)</f>
        <v>0</v>
      </c>
      <c r="P987">
        <f>IF(Colin!$G987&lt;$B$2,Colin!$I987,0)</f>
        <v>0</v>
      </c>
      <c r="Q987">
        <f>IF(Colin!$G987&lt;$B$1,Colin!$I987,0)</f>
        <v>0</v>
      </c>
    </row>
    <row r="988" spans="12:17" x14ac:dyDescent="0.25">
      <c r="L988">
        <f>IF(AND(Colin!$G988=$B$1,Colin!$H988=$C$3),Colin!$I988,)</f>
        <v>0</v>
      </c>
      <c r="M988">
        <f>IF(AND(Colin!$G988=$B$1,Colin!$H988&lt;=$C$3),Colin!$I988,)</f>
        <v>0</v>
      </c>
      <c r="N988">
        <f>IF(AND(Colin!$G988=$B$2,Colin!$H988=$C$3),Colin!$I988,)</f>
        <v>0</v>
      </c>
      <c r="O988">
        <f>IF(AND(Colin!$G988=$B$2,Colin!$H988&lt;=$C$3),Colin!$I988,)</f>
        <v>0</v>
      </c>
      <c r="P988">
        <f>IF(Colin!$G988&lt;$B$2,Colin!$I988,0)</f>
        <v>0</v>
      </c>
      <c r="Q988">
        <f>IF(Colin!$G988&lt;$B$1,Colin!$I988,0)</f>
        <v>0</v>
      </c>
    </row>
    <row r="989" spans="12:17" x14ac:dyDescent="0.25">
      <c r="L989">
        <f>IF(AND(Colin!$G989=$B$1,Colin!$H989=$C$3),Colin!$I989,)</f>
        <v>0</v>
      </c>
      <c r="M989">
        <f>IF(AND(Colin!$G989=$B$1,Colin!$H989&lt;=$C$3),Colin!$I989,)</f>
        <v>0</v>
      </c>
      <c r="N989">
        <f>IF(AND(Colin!$G989=$B$2,Colin!$H989=$C$3),Colin!$I989,)</f>
        <v>0</v>
      </c>
      <c r="O989">
        <f>IF(AND(Colin!$G989=$B$2,Colin!$H989&lt;=$C$3),Colin!$I989,)</f>
        <v>0</v>
      </c>
      <c r="P989">
        <f>IF(Colin!$G989&lt;$B$2,Colin!$I989,0)</f>
        <v>0</v>
      </c>
      <c r="Q989">
        <f>IF(Colin!$G989&lt;$B$1,Colin!$I989,0)</f>
        <v>0</v>
      </c>
    </row>
    <row r="990" spans="12:17" x14ac:dyDescent="0.25">
      <c r="L990">
        <f>IF(AND(Colin!$G990=$B$1,Colin!$H990=$C$3),Colin!$I990,)</f>
        <v>0</v>
      </c>
      <c r="M990">
        <f>IF(AND(Colin!$G990=$B$1,Colin!$H990&lt;=$C$3),Colin!$I990,)</f>
        <v>0</v>
      </c>
      <c r="N990">
        <f>IF(AND(Colin!$G990=$B$2,Colin!$H990=$C$3),Colin!$I990,)</f>
        <v>0</v>
      </c>
      <c r="O990">
        <f>IF(AND(Colin!$G990=$B$2,Colin!$H990&lt;=$C$3),Colin!$I990,)</f>
        <v>0</v>
      </c>
      <c r="P990">
        <f>IF(Colin!$G990&lt;$B$2,Colin!$I990,0)</f>
        <v>0</v>
      </c>
      <c r="Q990">
        <f>IF(Colin!$G990&lt;$B$1,Colin!$I990,0)</f>
        <v>0</v>
      </c>
    </row>
    <row r="991" spans="12:17" x14ac:dyDescent="0.25">
      <c r="L991">
        <f>IF(AND(Colin!$G991=$B$1,Colin!$H991=$C$3),Colin!$I991,)</f>
        <v>0</v>
      </c>
      <c r="M991">
        <f>IF(AND(Colin!$G991=$B$1,Colin!$H991&lt;=$C$3),Colin!$I991,)</f>
        <v>0</v>
      </c>
      <c r="N991">
        <f>IF(AND(Colin!$G991=$B$2,Colin!$H991=$C$3),Colin!$I991,)</f>
        <v>0</v>
      </c>
      <c r="O991">
        <f>IF(AND(Colin!$G991=$B$2,Colin!$H991&lt;=$C$3),Colin!$I991,)</f>
        <v>0</v>
      </c>
      <c r="P991">
        <f>IF(Colin!$G991&lt;$B$2,Colin!$I991,0)</f>
        <v>0</v>
      </c>
      <c r="Q991">
        <f>IF(Colin!$G991&lt;$B$1,Colin!$I991,0)</f>
        <v>0</v>
      </c>
    </row>
    <row r="992" spans="12:17" x14ac:dyDescent="0.25">
      <c r="L992">
        <f>IF(AND(Colin!$G992=$B$1,Colin!$H992=$C$3),Colin!$I992,)</f>
        <v>0</v>
      </c>
      <c r="M992">
        <f>IF(AND(Colin!$G992=$B$1,Colin!$H992&lt;=$C$3),Colin!$I992,)</f>
        <v>0</v>
      </c>
      <c r="N992">
        <f>IF(AND(Colin!$G992=$B$2,Colin!$H992=$C$3),Colin!$I992,)</f>
        <v>0</v>
      </c>
      <c r="O992">
        <f>IF(AND(Colin!$G992=$B$2,Colin!$H992&lt;=$C$3),Colin!$I992,)</f>
        <v>0</v>
      </c>
      <c r="P992">
        <f>IF(Colin!$G992&lt;$B$2,Colin!$I992,0)</f>
        <v>0</v>
      </c>
      <c r="Q992">
        <f>IF(Colin!$G992&lt;$B$1,Colin!$I992,0)</f>
        <v>0</v>
      </c>
    </row>
    <row r="993" spans="12:17" x14ac:dyDescent="0.25">
      <c r="L993">
        <f>IF(AND(Colin!$G993=$B$1,Colin!$H993=$C$3),Colin!$I993,)</f>
        <v>0</v>
      </c>
      <c r="M993">
        <f>IF(AND(Colin!$G993=$B$1,Colin!$H993&lt;=$C$3),Colin!$I993,)</f>
        <v>0</v>
      </c>
      <c r="N993">
        <f>IF(AND(Colin!$G993=$B$2,Colin!$H993=$C$3),Colin!$I993,)</f>
        <v>0</v>
      </c>
      <c r="O993">
        <f>IF(AND(Colin!$G993=$B$2,Colin!$H993&lt;=$C$3),Colin!$I993,)</f>
        <v>0</v>
      </c>
      <c r="P993">
        <f>IF(Colin!$G993&lt;$B$2,Colin!$I993,0)</f>
        <v>0</v>
      </c>
      <c r="Q993">
        <f>IF(Colin!$G993&lt;$B$1,Colin!$I993,0)</f>
        <v>0</v>
      </c>
    </row>
    <row r="994" spans="12:17" x14ac:dyDescent="0.25">
      <c r="L994">
        <f>IF(AND(Colin!$G994=$B$1,Colin!$H994=$C$3),Colin!$I994,)</f>
        <v>0</v>
      </c>
      <c r="M994">
        <f>IF(AND(Colin!$G994=$B$1,Colin!$H994&lt;=$C$3),Colin!$I994,)</f>
        <v>0</v>
      </c>
      <c r="N994">
        <f>IF(AND(Colin!$G994=$B$2,Colin!$H994=$C$3),Colin!$I994,)</f>
        <v>0</v>
      </c>
      <c r="O994">
        <f>IF(AND(Colin!$G994=$B$2,Colin!$H994&lt;=$C$3),Colin!$I994,)</f>
        <v>0</v>
      </c>
      <c r="P994">
        <f>IF(Colin!$G994&lt;$B$2,Colin!$I994,0)</f>
        <v>0</v>
      </c>
      <c r="Q994">
        <f>IF(Colin!$G994&lt;$B$1,Colin!$I994,0)</f>
        <v>0</v>
      </c>
    </row>
    <row r="995" spans="12:17" x14ac:dyDescent="0.25">
      <c r="L995">
        <f>IF(AND(Colin!$G995=$B$1,Colin!$H995=$C$3),Colin!$I995,)</f>
        <v>0</v>
      </c>
      <c r="M995">
        <f>IF(AND(Colin!$G995=$B$1,Colin!$H995&lt;=$C$3),Colin!$I995,)</f>
        <v>0</v>
      </c>
      <c r="N995">
        <f>IF(AND(Colin!$G995=$B$2,Colin!$H995=$C$3),Colin!$I995,)</f>
        <v>0</v>
      </c>
      <c r="O995">
        <f>IF(AND(Colin!$G995=$B$2,Colin!$H995&lt;=$C$3),Colin!$I995,)</f>
        <v>0</v>
      </c>
      <c r="P995">
        <f>IF(Colin!$G995&lt;$B$2,Colin!$I995,0)</f>
        <v>0</v>
      </c>
      <c r="Q995">
        <f>IF(Colin!$G995&lt;$B$1,Colin!$I995,0)</f>
        <v>0</v>
      </c>
    </row>
    <row r="996" spans="12:17" x14ac:dyDescent="0.25">
      <c r="L996">
        <f>IF(AND(Colin!$G996=$B$1,Colin!$H996=$C$3),Colin!$I996,)</f>
        <v>0</v>
      </c>
      <c r="M996">
        <f>IF(AND(Colin!$G996=$B$1,Colin!$H996&lt;=$C$3),Colin!$I996,)</f>
        <v>0</v>
      </c>
      <c r="N996">
        <f>IF(AND(Colin!$G996=$B$2,Colin!$H996=$C$3),Colin!$I996,)</f>
        <v>0</v>
      </c>
      <c r="O996">
        <f>IF(AND(Colin!$G996=$B$2,Colin!$H996&lt;=$C$3),Colin!$I996,)</f>
        <v>0</v>
      </c>
      <c r="P996">
        <f>IF(Colin!$G996&lt;$B$2,Colin!$I996,0)</f>
        <v>0</v>
      </c>
      <c r="Q996">
        <f>IF(Colin!$G996&lt;$B$1,Colin!$I996,0)</f>
        <v>0</v>
      </c>
    </row>
    <row r="997" spans="12:17" x14ac:dyDescent="0.25">
      <c r="L997">
        <f>IF(AND(Colin!$G997=$B$1,Colin!$H997=$C$3),Colin!$I997,)</f>
        <v>0</v>
      </c>
      <c r="M997">
        <f>IF(AND(Colin!$G997=$B$1,Colin!$H997&lt;=$C$3),Colin!$I997,)</f>
        <v>0</v>
      </c>
      <c r="N997">
        <f>IF(AND(Colin!$G997=$B$2,Colin!$H997=$C$3),Colin!$I997,)</f>
        <v>0</v>
      </c>
      <c r="O997">
        <f>IF(AND(Colin!$G997=$B$2,Colin!$H997&lt;=$C$3),Colin!$I997,)</f>
        <v>0</v>
      </c>
      <c r="P997">
        <f>IF(Colin!$G997&lt;$B$2,Colin!$I997,0)</f>
        <v>0</v>
      </c>
      <c r="Q997">
        <f>IF(Colin!$G997&lt;$B$1,Colin!$I997,0)</f>
        <v>0</v>
      </c>
    </row>
    <row r="998" spans="12:17" x14ac:dyDescent="0.25">
      <c r="L998">
        <f>IF(AND(Colin!$G998=$B$1,Colin!$H998=$C$3),Colin!$I998,)</f>
        <v>0</v>
      </c>
      <c r="M998">
        <f>IF(AND(Colin!$G998=$B$1,Colin!$H998&lt;=$C$3),Colin!$I998,)</f>
        <v>0</v>
      </c>
      <c r="N998">
        <f>IF(AND(Colin!$G998=$B$2,Colin!$H998=$C$3),Colin!$I998,)</f>
        <v>0</v>
      </c>
      <c r="O998">
        <f>IF(AND(Colin!$G998=$B$2,Colin!$H998&lt;=$C$3),Colin!$I998,)</f>
        <v>0</v>
      </c>
      <c r="P998">
        <f>IF(Colin!$G998&lt;$B$2,Colin!$I998,0)</f>
        <v>0</v>
      </c>
      <c r="Q998">
        <f>IF(Colin!$G998&lt;$B$1,Colin!$I998,0)</f>
        <v>0</v>
      </c>
    </row>
    <row r="999" spans="12:17" x14ac:dyDescent="0.25">
      <c r="L999">
        <f>IF(AND(Colin!$G999=$B$1,Colin!$H999=$C$3),Colin!$I999,)</f>
        <v>0</v>
      </c>
      <c r="M999">
        <f>IF(AND(Colin!$G999=$B$1,Colin!$H999&lt;=$C$3),Colin!$I999,)</f>
        <v>0</v>
      </c>
      <c r="N999">
        <f>IF(AND(Colin!$G999=$B$2,Colin!$H999=$C$3),Colin!$I999,)</f>
        <v>0</v>
      </c>
      <c r="O999">
        <f>IF(AND(Colin!$G999=$B$2,Colin!$H999&lt;=$C$3),Colin!$I999,)</f>
        <v>0</v>
      </c>
      <c r="P999">
        <f>IF(Colin!$G999&lt;$B$2,Colin!$I999,0)</f>
        <v>0</v>
      </c>
      <c r="Q999">
        <f>IF(Colin!$G999&lt;$B$1,Colin!$I999,0)</f>
        <v>0</v>
      </c>
    </row>
    <row r="1000" spans="12:17" x14ac:dyDescent="0.25">
      <c r="L1000">
        <f>IF(AND(Colin!$G1000=$B$1,Colin!$H1000=$C$3),Colin!$I1000,)</f>
        <v>0</v>
      </c>
      <c r="M1000">
        <f>IF(AND(Colin!$G1000=$B$1,Colin!$H1000&lt;=$C$3),Colin!$I1000,)</f>
        <v>0</v>
      </c>
      <c r="N1000">
        <f>IF(AND(Colin!$G1000=$B$2,Colin!$H1000=$C$3),Colin!$I1000,)</f>
        <v>0</v>
      </c>
      <c r="O1000">
        <f>IF(AND(Colin!$G1000=$B$2,Colin!$H1000&lt;=$C$3),Colin!$I1000,)</f>
        <v>0</v>
      </c>
      <c r="P1000">
        <f>IF(Colin!$G1000&lt;$B$2,Colin!$I1000,0)</f>
        <v>0</v>
      </c>
      <c r="Q1000">
        <f>IF(Colin!$G1000&lt;$B$1,Colin!$I1000,0)</f>
        <v>0</v>
      </c>
    </row>
    <row r="1001" spans="12:17" x14ac:dyDescent="0.25">
      <c r="L1001">
        <f>IF(AND(Colin!$G1001=$B$1,Colin!$H1001=$C$3),Colin!$I1001,)</f>
        <v>0</v>
      </c>
      <c r="M1001">
        <f>IF(AND(Colin!$G1001=$B$1,Colin!$H1001&lt;=$C$3),Colin!$I1001,)</f>
        <v>0</v>
      </c>
      <c r="N1001">
        <f>IF(AND(Colin!$G1001=$B$2,Colin!$H1001=$C$3),Colin!$I1001,)</f>
        <v>0</v>
      </c>
      <c r="O1001">
        <f>IF(AND(Colin!$G1001=$B$2,Colin!$H1001&lt;=$C$3),Colin!$I1001,)</f>
        <v>0</v>
      </c>
      <c r="P1001">
        <f>IF(Colin!$G1001&lt;$B$2,Colin!$I1001,0)</f>
        <v>0</v>
      </c>
      <c r="Q1001">
        <f>IF(Colin!$G1001&lt;$B$1,Colin!$I1001,0)</f>
        <v>0</v>
      </c>
    </row>
    <row r="1002" spans="12:17" x14ac:dyDescent="0.25">
      <c r="L1002">
        <f>IF(AND(Colin!$G1002=$B$1,Colin!$H1002=$C$3),Colin!$I1002,)</f>
        <v>0</v>
      </c>
      <c r="M1002">
        <f>IF(AND(Colin!$G1002=$B$1,Colin!$H1002&lt;=$C$3),Colin!$I1002,)</f>
        <v>0</v>
      </c>
      <c r="N1002">
        <f>IF(AND(Colin!$G1002=$B$2,Colin!$H1002=$C$3),Colin!$I1002,)</f>
        <v>0</v>
      </c>
      <c r="O1002">
        <f>IF(AND(Colin!$G1002=$B$2,Colin!$H1002&lt;=$C$3),Colin!$I1002,)</f>
        <v>0</v>
      </c>
      <c r="P1002">
        <f>IF(Colin!$G1002&lt;$B$2,Colin!$I1002,0)</f>
        <v>0</v>
      </c>
      <c r="Q1002">
        <f>IF(Colin!$G1002&lt;$B$1,Colin!$I1002,0)</f>
        <v>0</v>
      </c>
    </row>
    <row r="1003" spans="12:17" x14ac:dyDescent="0.25">
      <c r="L1003">
        <f>IF(AND(Colin!$G1003=$B$1,Colin!$H1003=$C$3),Colin!$I1003,)</f>
        <v>0</v>
      </c>
      <c r="M1003">
        <f>IF(AND(Colin!$G1003=$B$1,Colin!$H1003&lt;=$C$3),Colin!$I1003,)</f>
        <v>0</v>
      </c>
      <c r="N1003">
        <f>IF(AND(Colin!$G1003=$B$2,Colin!$H1003=$C$3),Colin!$I1003,)</f>
        <v>0</v>
      </c>
      <c r="O1003">
        <f>IF(AND(Colin!$G1003=$B$2,Colin!$H1003&lt;=$C$3),Colin!$I1003,)</f>
        <v>0</v>
      </c>
      <c r="P1003">
        <f>IF(Colin!$G1003&lt;$B$2,Colin!$I1003,0)</f>
        <v>0</v>
      </c>
      <c r="Q1003">
        <f>IF(Colin!$G1003&lt;$B$1,Colin!$I1003,0)</f>
        <v>0</v>
      </c>
    </row>
    <row r="1004" spans="12:17" x14ac:dyDescent="0.25">
      <c r="L1004">
        <f>IF(AND(Colin!$G1004=$B$1,Colin!$H1004=$C$3),Colin!$I1004,)</f>
        <v>0</v>
      </c>
      <c r="M1004">
        <f>IF(AND(Colin!$G1004=$B$1,Colin!$H1004&lt;=$C$3),Colin!$I1004,)</f>
        <v>0</v>
      </c>
      <c r="N1004">
        <f>IF(AND(Colin!$G1004=$B$2,Colin!$H1004=$C$3),Colin!$I1004,)</f>
        <v>0</v>
      </c>
      <c r="O1004">
        <f>IF(AND(Colin!$G1004=$B$2,Colin!$H1004&lt;=$C$3),Colin!$I1004,)</f>
        <v>0</v>
      </c>
      <c r="P1004">
        <f>IF(Colin!$G1004&lt;$B$2,Colin!$I1004,0)</f>
        <v>0</v>
      </c>
      <c r="Q1004">
        <f>IF(Colin!$G1004&lt;$B$1,Colin!$I1004,0)</f>
        <v>0</v>
      </c>
    </row>
    <row r="1005" spans="12:17" x14ac:dyDescent="0.25">
      <c r="L1005">
        <f>IF(AND(Colin!$G1005=$B$1,Colin!$H1005=$C$3),Colin!$I1005,)</f>
        <v>0</v>
      </c>
      <c r="M1005">
        <f>IF(AND(Colin!$G1005=$B$1,Colin!$H1005&lt;=$C$3),Colin!$I1005,)</f>
        <v>0</v>
      </c>
      <c r="N1005">
        <f>IF(AND(Colin!$G1005=$B$2,Colin!$H1005=$C$3),Colin!$I1005,)</f>
        <v>0</v>
      </c>
      <c r="O1005">
        <f>IF(AND(Colin!$G1005=$B$2,Colin!$H1005&lt;=$C$3),Colin!$I1005,)</f>
        <v>0</v>
      </c>
      <c r="P1005">
        <f>IF(Colin!$G1005&lt;$B$2,Colin!$I1005,0)</f>
        <v>0</v>
      </c>
      <c r="Q1005">
        <f>IF(Colin!$G1005&lt;$B$1,Colin!$I1005,0)</f>
        <v>0</v>
      </c>
    </row>
    <row r="1006" spans="12:17" x14ac:dyDescent="0.25">
      <c r="L1006">
        <f>IF(AND(Colin!$G1006=$B$1,Colin!$H1006=$C$3),Colin!$I1006,)</f>
        <v>0</v>
      </c>
      <c r="M1006">
        <f>IF(AND(Colin!$G1006=$B$1,Colin!$H1006&lt;=$C$3),Colin!$I1006,)</f>
        <v>0</v>
      </c>
      <c r="N1006">
        <f>IF(AND(Colin!$G1006=$B$2,Colin!$H1006=$C$3),Colin!$I1006,)</f>
        <v>0</v>
      </c>
      <c r="O1006">
        <f>IF(AND(Colin!$G1006=$B$2,Colin!$H1006&lt;=$C$3),Colin!$I1006,)</f>
        <v>0</v>
      </c>
      <c r="P1006">
        <f>IF(Colin!$G1006&lt;$B$2,Colin!$I1006,0)</f>
        <v>0</v>
      </c>
      <c r="Q1006">
        <f>IF(Colin!$G1006&lt;$B$1,Colin!$I1006,0)</f>
        <v>0</v>
      </c>
    </row>
    <row r="1007" spans="12:17" x14ac:dyDescent="0.25">
      <c r="L1007">
        <f>IF(AND(Colin!$G1007=$B$1,Colin!$H1007=$C$3),Colin!$I1007,)</f>
        <v>0</v>
      </c>
      <c r="M1007">
        <f>IF(AND(Colin!$G1007=$B$1,Colin!$H1007&lt;=$C$3),Colin!$I1007,)</f>
        <v>0</v>
      </c>
      <c r="N1007">
        <f>IF(AND(Colin!$G1007=$B$2,Colin!$H1007=$C$3),Colin!$I1007,)</f>
        <v>0</v>
      </c>
      <c r="O1007">
        <f>IF(AND(Colin!$G1007=$B$2,Colin!$H1007&lt;=$C$3),Colin!$I1007,)</f>
        <v>0</v>
      </c>
      <c r="P1007">
        <f>IF(Colin!$G1007&lt;$B$2,Colin!$I1007,0)</f>
        <v>0</v>
      </c>
      <c r="Q1007">
        <f>IF(Colin!$G1007&lt;$B$1,Colin!$I1007,0)</f>
        <v>0</v>
      </c>
    </row>
    <row r="1008" spans="12:17" x14ac:dyDescent="0.25">
      <c r="L1008">
        <f>IF(AND(Colin!$G1008=$B$1,Colin!$H1008=$C$3),Colin!$I1008,)</f>
        <v>0</v>
      </c>
      <c r="M1008">
        <f>IF(AND(Colin!$G1008=$B$1,Colin!$H1008&lt;=$C$3),Colin!$I1008,)</f>
        <v>0</v>
      </c>
      <c r="N1008">
        <f>IF(AND(Colin!$G1008=$B$2,Colin!$H1008=$C$3),Colin!$I1008,)</f>
        <v>0</v>
      </c>
      <c r="O1008">
        <f>IF(AND(Colin!$G1008=$B$2,Colin!$H1008&lt;=$C$3),Colin!$I1008,)</f>
        <v>0</v>
      </c>
      <c r="P1008">
        <f>IF(Colin!$G1008&lt;$B$2,Colin!$I1008,0)</f>
        <v>0</v>
      </c>
      <c r="Q1008">
        <f>IF(Colin!$G1008&lt;$B$1,Colin!$I1008,0)</f>
        <v>0</v>
      </c>
    </row>
    <row r="1009" spans="12:17" x14ac:dyDescent="0.25">
      <c r="L1009">
        <f>IF(AND(Colin!$G1009=$B$1,Colin!$H1009=$C$3),Colin!$I1009,)</f>
        <v>0</v>
      </c>
      <c r="M1009">
        <f>IF(AND(Colin!$G1009=$B$1,Colin!$H1009&lt;=$C$3),Colin!$I1009,)</f>
        <v>0</v>
      </c>
      <c r="N1009">
        <f>IF(AND(Colin!$G1009=$B$2,Colin!$H1009=$C$3),Colin!$I1009,)</f>
        <v>0</v>
      </c>
      <c r="O1009">
        <f>IF(AND(Colin!$G1009=$B$2,Colin!$H1009&lt;=$C$3),Colin!$I1009,)</f>
        <v>0</v>
      </c>
      <c r="P1009">
        <f>IF(Colin!$G1009&lt;$B$2,Colin!$I1009,0)</f>
        <v>0</v>
      </c>
      <c r="Q1009">
        <f>IF(Colin!$G1009&lt;$B$1,Colin!$I1009,0)</f>
        <v>0</v>
      </c>
    </row>
    <row r="1010" spans="12:17" x14ac:dyDescent="0.25">
      <c r="L1010">
        <f>IF(AND(Colin!$G1010=$B$1,Colin!$H1010=$C$3),Colin!$I1010,)</f>
        <v>0</v>
      </c>
      <c r="M1010">
        <f>IF(AND(Colin!$G1010=$B$1,Colin!$H1010&lt;=$C$3),Colin!$I1010,)</f>
        <v>0</v>
      </c>
      <c r="N1010">
        <f>IF(AND(Colin!$G1010=$B$2,Colin!$H1010=$C$3),Colin!$I1010,)</f>
        <v>0</v>
      </c>
      <c r="O1010">
        <f>IF(AND(Colin!$G1010=$B$2,Colin!$H1010&lt;=$C$3),Colin!$I1010,)</f>
        <v>0</v>
      </c>
      <c r="P1010">
        <f>IF(Colin!$G1010&lt;$B$2,Colin!$I1010,0)</f>
        <v>0</v>
      </c>
      <c r="Q1010">
        <f>IF(Colin!$G1010&lt;$B$1,Colin!$I1010,0)</f>
        <v>0</v>
      </c>
    </row>
    <row r="1011" spans="12:17" x14ac:dyDescent="0.25">
      <c r="L1011">
        <f>IF(AND(Colin!$G1011=$B$1,Colin!$H1011=$C$3),Colin!$I1011,)</f>
        <v>0</v>
      </c>
      <c r="M1011">
        <f>IF(AND(Colin!$G1011=$B$1,Colin!$H1011&lt;=$C$3),Colin!$I1011,)</f>
        <v>0</v>
      </c>
      <c r="N1011">
        <f>IF(AND(Colin!$G1011=$B$2,Colin!$H1011=$C$3),Colin!$I1011,)</f>
        <v>0</v>
      </c>
      <c r="O1011">
        <f>IF(AND(Colin!$G1011=$B$2,Colin!$H1011&lt;=$C$3),Colin!$I1011,)</f>
        <v>0</v>
      </c>
      <c r="P1011">
        <f>IF(Colin!$G1011&lt;$B$2,Colin!$I1011,0)</f>
        <v>0</v>
      </c>
      <c r="Q1011">
        <f>IF(Colin!$G1011&lt;$B$1,Colin!$I1011,0)</f>
        <v>0</v>
      </c>
    </row>
    <row r="1012" spans="12:17" x14ac:dyDescent="0.25">
      <c r="L1012">
        <f>IF(AND(Colin!$G1012=$B$1,Colin!$H1012=$C$3),Colin!$I1012,)</f>
        <v>0</v>
      </c>
      <c r="M1012">
        <f>IF(AND(Colin!$G1012=$B$1,Colin!$H1012&lt;=$C$3),Colin!$I1012,)</f>
        <v>0</v>
      </c>
      <c r="N1012">
        <f>IF(AND(Colin!$G1012=$B$2,Colin!$H1012=$C$3),Colin!$I1012,)</f>
        <v>0</v>
      </c>
      <c r="O1012">
        <f>IF(AND(Colin!$G1012=$B$2,Colin!$H1012&lt;=$C$3),Colin!$I1012,)</f>
        <v>0</v>
      </c>
      <c r="P1012">
        <f>IF(Colin!$G1012&lt;$B$2,Colin!$I1012,0)</f>
        <v>0</v>
      </c>
      <c r="Q1012">
        <f>IF(Colin!$G1012&lt;$B$1,Colin!$I1012,0)</f>
        <v>0</v>
      </c>
    </row>
    <row r="1013" spans="12:17" x14ac:dyDescent="0.25">
      <c r="L1013">
        <f>IF(AND(Colin!$G1013=$B$1,Colin!$H1013=$C$3),Colin!$I1013,)</f>
        <v>0</v>
      </c>
      <c r="M1013">
        <f>IF(AND(Colin!$G1013=$B$1,Colin!$H1013&lt;=$C$3),Colin!$I1013,)</f>
        <v>0</v>
      </c>
      <c r="N1013">
        <f>IF(AND(Colin!$G1013=$B$2,Colin!$H1013=$C$3),Colin!$I1013,)</f>
        <v>0</v>
      </c>
      <c r="O1013">
        <f>IF(AND(Colin!$G1013=$B$2,Colin!$H1013&lt;=$C$3),Colin!$I1013,)</f>
        <v>0</v>
      </c>
      <c r="P1013">
        <f>IF(Colin!$G1013&lt;$B$2,Colin!$I1013,0)</f>
        <v>0</v>
      </c>
      <c r="Q1013">
        <f>IF(Colin!$G1013&lt;$B$1,Colin!$I1013,0)</f>
        <v>0</v>
      </c>
    </row>
    <row r="1014" spans="12:17" x14ac:dyDescent="0.25">
      <c r="L1014">
        <f>IF(AND(Colin!$G1014=$B$1,Colin!$H1014=$C$3),Colin!$I1014,)</f>
        <v>0</v>
      </c>
      <c r="M1014">
        <f>IF(AND(Colin!$G1014=$B$1,Colin!$H1014&lt;=$C$3),Colin!$I1014,)</f>
        <v>0</v>
      </c>
      <c r="N1014">
        <f>IF(AND(Colin!$G1014=$B$2,Colin!$H1014=$C$3),Colin!$I1014,)</f>
        <v>0</v>
      </c>
      <c r="O1014">
        <f>IF(AND(Colin!$G1014=$B$2,Colin!$H1014&lt;=$C$3),Colin!$I1014,)</f>
        <v>0</v>
      </c>
      <c r="P1014">
        <f>IF(Colin!$G1014&lt;$B$2,Colin!$I1014,0)</f>
        <v>0</v>
      </c>
      <c r="Q1014">
        <f>IF(Colin!$G1014&lt;$B$1,Colin!$I1014,0)</f>
        <v>0</v>
      </c>
    </row>
    <row r="1015" spans="12:17" x14ac:dyDescent="0.25">
      <c r="L1015">
        <f>IF(AND(Colin!$G1015=$B$1,Colin!$H1015=$C$3),Colin!$I1015,)</f>
        <v>0</v>
      </c>
      <c r="M1015">
        <f>IF(AND(Colin!$G1015=$B$1,Colin!$H1015&lt;=$C$3),Colin!$I1015,)</f>
        <v>0</v>
      </c>
      <c r="N1015">
        <f>IF(AND(Colin!$G1015=$B$2,Colin!$H1015=$C$3),Colin!$I1015,)</f>
        <v>0</v>
      </c>
      <c r="O1015">
        <f>IF(AND(Colin!$G1015=$B$2,Colin!$H1015&lt;=$C$3),Colin!$I1015,)</f>
        <v>0</v>
      </c>
      <c r="P1015">
        <f>IF(Colin!$G1015&lt;$B$2,Colin!$I1015,0)</f>
        <v>0</v>
      </c>
      <c r="Q1015">
        <f>IF(Colin!$G1015&lt;$B$1,Colin!$I1015,0)</f>
        <v>0</v>
      </c>
    </row>
    <row r="1016" spans="12:17" x14ac:dyDescent="0.25">
      <c r="L1016">
        <f>IF(AND(Colin!$G1016=$B$1,Colin!$H1016=$C$3),Colin!$I1016,)</f>
        <v>0</v>
      </c>
      <c r="M1016">
        <f>IF(AND(Colin!$G1016=$B$1,Colin!$H1016&lt;=$C$3),Colin!$I1016,)</f>
        <v>0</v>
      </c>
      <c r="N1016">
        <f>IF(AND(Colin!$G1016=$B$2,Colin!$H1016=$C$3),Colin!$I1016,)</f>
        <v>0</v>
      </c>
      <c r="O1016">
        <f>IF(AND(Colin!$G1016=$B$2,Colin!$H1016&lt;=$C$3),Colin!$I1016,)</f>
        <v>0</v>
      </c>
      <c r="P1016">
        <f>IF(Colin!$G1016&lt;$B$2,Colin!$I1016,0)</f>
        <v>0</v>
      </c>
      <c r="Q1016">
        <f>IF(Colin!$G1016&lt;$B$1,Colin!$I1016,0)</f>
        <v>0</v>
      </c>
    </row>
    <row r="1017" spans="12:17" x14ac:dyDescent="0.25">
      <c r="L1017">
        <f>IF(AND(Colin!$G1017=$B$1,Colin!$H1017=$C$3),Colin!$I1017,)</f>
        <v>0</v>
      </c>
      <c r="M1017">
        <f>IF(AND(Colin!$G1017=$B$1,Colin!$H1017&lt;=$C$3),Colin!$I1017,)</f>
        <v>0</v>
      </c>
      <c r="N1017">
        <f>IF(AND(Colin!$G1017=$B$2,Colin!$H1017=$C$3),Colin!$I1017,)</f>
        <v>0</v>
      </c>
      <c r="O1017">
        <f>IF(AND(Colin!$G1017=$B$2,Colin!$H1017&lt;=$C$3),Colin!$I1017,)</f>
        <v>0</v>
      </c>
      <c r="P1017">
        <f>IF(Colin!$G1017&lt;$B$2,Colin!$I1017,0)</f>
        <v>0</v>
      </c>
      <c r="Q1017">
        <f>IF(Colin!$G1017&lt;$B$1,Colin!$I1017,0)</f>
        <v>0</v>
      </c>
    </row>
    <row r="1018" spans="12:17" x14ac:dyDescent="0.25">
      <c r="L1018">
        <f>IF(AND(Colin!$G1018=$B$1,Colin!$H1018=$C$3),Colin!$I1018,)</f>
        <v>0</v>
      </c>
      <c r="M1018">
        <f>IF(AND(Colin!$G1018=$B$1,Colin!$H1018&lt;=$C$3),Colin!$I1018,)</f>
        <v>0</v>
      </c>
      <c r="N1018">
        <f>IF(AND(Colin!$G1018=$B$2,Colin!$H1018=$C$3),Colin!$I1018,)</f>
        <v>0</v>
      </c>
      <c r="O1018">
        <f>IF(AND(Colin!$G1018=$B$2,Colin!$H1018&lt;=$C$3),Colin!$I1018,)</f>
        <v>0</v>
      </c>
      <c r="P1018">
        <f>IF(Colin!$G1018&lt;$B$2,Colin!$I1018,0)</f>
        <v>0</v>
      </c>
      <c r="Q1018">
        <f>IF(Colin!$G1018&lt;$B$1,Colin!$I1018,0)</f>
        <v>0</v>
      </c>
    </row>
    <row r="1019" spans="12:17" x14ac:dyDescent="0.25">
      <c r="L1019">
        <f>IF(AND(Colin!$G1019=$B$1,Colin!$H1019=$C$3),Colin!$I1019,)</f>
        <v>0</v>
      </c>
      <c r="M1019">
        <f>IF(AND(Colin!$G1019=$B$1,Colin!$H1019&lt;=$C$3),Colin!$I1019,)</f>
        <v>0</v>
      </c>
      <c r="N1019">
        <f>IF(AND(Colin!$G1019=$B$2,Colin!$H1019=$C$3),Colin!$I1019,)</f>
        <v>0</v>
      </c>
      <c r="O1019">
        <f>IF(AND(Colin!$G1019=$B$2,Colin!$H1019&lt;=$C$3),Colin!$I1019,)</f>
        <v>0</v>
      </c>
      <c r="P1019">
        <f>IF(Colin!$G1019&lt;$B$2,Colin!$I1019,0)</f>
        <v>0</v>
      </c>
      <c r="Q1019">
        <f>IF(Colin!$G1019&lt;$B$1,Colin!$I1019,0)</f>
        <v>0</v>
      </c>
    </row>
    <row r="1020" spans="12:17" x14ac:dyDescent="0.25">
      <c r="L1020">
        <f>IF(AND(Colin!$G1020=$B$1,Colin!$H1020=$C$3),Colin!$I1020,)</f>
        <v>0</v>
      </c>
      <c r="M1020">
        <f>IF(AND(Colin!$G1020=$B$1,Colin!$H1020&lt;=$C$3),Colin!$I1020,)</f>
        <v>0</v>
      </c>
      <c r="N1020">
        <f>IF(AND(Colin!$G1020=$B$2,Colin!$H1020=$C$3),Colin!$I1020,)</f>
        <v>0</v>
      </c>
      <c r="O1020">
        <f>IF(AND(Colin!$G1020=$B$2,Colin!$H1020&lt;=$C$3),Colin!$I1020,)</f>
        <v>0</v>
      </c>
      <c r="P1020">
        <f>IF(Colin!$G1020&lt;$B$2,Colin!$I1020,0)</f>
        <v>0</v>
      </c>
      <c r="Q1020">
        <f>IF(Colin!$G1020&lt;$B$1,Colin!$I1020,0)</f>
        <v>0</v>
      </c>
    </row>
    <row r="1021" spans="12:17" x14ac:dyDescent="0.25">
      <c r="L1021">
        <f>IF(AND(Colin!$G1021=$B$1,Colin!$H1021=$C$3),Colin!$I1021,)</f>
        <v>0</v>
      </c>
      <c r="M1021">
        <f>IF(AND(Colin!$G1021=$B$1,Colin!$H1021&lt;=$C$3),Colin!$I1021,)</f>
        <v>0</v>
      </c>
      <c r="N1021">
        <f>IF(AND(Colin!$G1021=$B$2,Colin!$H1021=$C$3),Colin!$I1021,)</f>
        <v>0</v>
      </c>
      <c r="O1021">
        <f>IF(AND(Colin!$G1021=$B$2,Colin!$H1021&lt;=$C$3),Colin!$I1021,)</f>
        <v>0</v>
      </c>
      <c r="P1021">
        <f>IF(Colin!$G1021&lt;$B$2,Colin!$I1021,0)</f>
        <v>0</v>
      </c>
      <c r="Q1021">
        <f>IF(Colin!$G1021&lt;$B$1,Colin!$I1021,0)</f>
        <v>0</v>
      </c>
    </row>
    <row r="1022" spans="12:17" x14ac:dyDescent="0.25">
      <c r="L1022">
        <f>IF(AND(Colin!$G1022=$B$1,Colin!$H1022=$C$3),Colin!$I1022,)</f>
        <v>0</v>
      </c>
      <c r="M1022">
        <f>IF(AND(Colin!$G1022=$B$1,Colin!$H1022&lt;=$C$3),Colin!$I1022,)</f>
        <v>0</v>
      </c>
      <c r="N1022">
        <f>IF(AND(Colin!$G1022=$B$2,Colin!$H1022=$C$3),Colin!$I1022,)</f>
        <v>0</v>
      </c>
      <c r="O1022">
        <f>IF(AND(Colin!$G1022=$B$2,Colin!$H1022&lt;=$C$3),Colin!$I1022,)</f>
        <v>0</v>
      </c>
      <c r="P1022">
        <f>IF(Colin!$G1022&lt;$B$2,Colin!$I1022,0)</f>
        <v>0</v>
      </c>
      <c r="Q1022">
        <f>IF(Colin!$G1022&lt;$B$1,Colin!$I1022,0)</f>
        <v>0</v>
      </c>
    </row>
    <row r="1023" spans="12:17" x14ac:dyDescent="0.25">
      <c r="L1023">
        <f>IF(AND(Colin!$G1023=$B$1,Colin!$H1023=$C$3),Colin!$I1023,)</f>
        <v>0</v>
      </c>
      <c r="M1023">
        <f>IF(AND(Colin!$G1023=$B$1,Colin!$H1023&lt;=$C$3),Colin!$I1023,)</f>
        <v>0</v>
      </c>
      <c r="N1023">
        <f>IF(AND(Colin!$G1023=$B$2,Colin!$H1023=$C$3),Colin!$I1023,)</f>
        <v>0</v>
      </c>
      <c r="O1023">
        <f>IF(AND(Colin!$G1023=$B$2,Colin!$H1023&lt;=$C$3),Colin!$I1023,)</f>
        <v>0</v>
      </c>
      <c r="P1023">
        <f>IF(Colin!$G1023&lt;$B$2,Colin!$I1023,0)</f>
        <v>0</v>
      </c>
      <c r="Q1023">
        <f>IF(Colin!$G1023&lt;$B$1,Colin!$I1023,0)</f>
        <v>0</v>
      </c>
    </row>
    <row r="1024" spans="12:17" x14ac:dyDescent="0.25">
      <c r="L1024">
        <f>IF(AND(Colin!$G1024=$B$1,Colin!$H1024=$C$3),Colin!$I1024,)</f>
        <v>0</v>
      </c>
      <c r="M1024">
        <f>IF(AND(Colin!$G1024=$B$1,Colin!$H1024&lt;=$C$3),Colin!$I1024,)</f>
        <v>0</v>
      </c>
      <c r="N1024">
        <f>IF(AND(Colin!$G1024=$B$2,Colin!$H1024=$C$3),Colin!$I1024,)</f>
        <v>0</v>
      </c>
      <c r="O1024">
        <f>IF(AND(Colin!$G1024=$B$2,Colin!$H1024&lt;=$C$3),Colin!$I1024,)</f>
        <v>0</v>
      </c>
      <c r="P1024">
        <f>IF(Colin!$G1024&lt;$B$2,Colin!$I1024,0)</f>
        <v>0</v>
      </c>
      <c r="Q1024">
        <f>IF(Colin!$G1024&lt;$B$1,Colin!$I1024,0)</f>
        <v>0</v>
      </c>
    </row>
    <row r="1025" spans="12:17" x14ac:dyDescent="0.25">
      <c r="L1025">
        <f>IF(AND(Colin!$G1025=$B$1,Colin!$H1025=$C$3),Colin!$I1025,)</f>
        <v>0</v>
      </c>
      <c r="M1025">
        <f>IF(AND(Colin!$G1025=$B$1,Colin!$H1025&lt;=$C$3),Colin!$I1025,)</f>
        <v>0</v>
      </c>
      <c r="N1025">
        <f>IF(AND(Colin!$G1025=$B$2,Colin!$H1025=$C$3),Colin!$I1025,)</f>
        <v>0</v>
      </c>
      <c r="O1025">
        <f>IF(AND(Colin!$G1025=$B$2,Colin!$H1025&lt;=$C$3),Colin!$I1025,)</f>
        <v>0</v>
      </c>
      <c r="P1025">
        <f>IF(Colin!$G1025&lt;$B$2,Colin!$I1025,0)</f>
        <v>0</v>
      </c>
      <c r="Q1025">
        <f>IF(Colin!$G1025&lt;$B$1,Colin!$I1025,0)</f>
        <v>0</v>
      </c>
    </row>
    <row r="1026" spans="12:17" x14ac:dyDescent="0.25">
      <c r="L1026">
        <f>IF(AND(Colin!$G1026=$B$1,Colin!$H1026=$C$3),Colin!$I1026,)</f>
        <v>0</v>
      </c>
      <c r="M1026">
        <f>IF(AND(Colin!$G1026=$B$1,Colin!$H1026&lt;=$C$3),Colin!$I1026,)</f>
        <v>0</v>
      </c>
      <c r="N1026">
        <f>IF(AND(Colin!$G1026=$B$2,Colin!$H1026=$C$3),Colin!$I1026,)</f>
        <v>0</v>
      </c>
      <c r="O1026">
        <f>IF(AND(Colin!$G1026=$B$2,Colin!$H1026&lt;=$C$3),Colin!$I1026,)</f>
        <v>0</v>
      </c>
      <c r="P1026">
        <f>IF(Colin!$G1026&lt;$B$2,Colin!$I1026,0)</f>
        <v>0</v>
      </c>
      <c r="Q1026">
        <f>IF(Colin!$G1026&lt;$B$1,Colin!$I1026,0)</f>
        <v>0</v>
      </c>
    </row>
    <row r="1027" spans="12:17" x14ac:dyDescent="0.25">
      <c r="L1027">
        <f>IF(AND(Colin!$G1027=$B$1,Colin!$H1027=$C$3),Colin!$I1027,)</f>
        <v>0</v>
      </c>
      <c r="M1027">
        <f>IF(AND(Colin!$G1027=$B$1,Colin!$H1027&lt;=$C$3),Colin!$I1027,)</f>
        <v>0</v>
      </c>
      <c r="N1027">
        <f>IF(AND(Colin!$G1027=$B$2,Colin!$H1027=$C$3),Colin!$I1027,)</f>
        <v>0</v>
      </c>
      <c r="O1027">
        <f>IF(AND(Colin!$G1027=$B$2,Colin!$H1027&lt;=$C$3),Colin!$I1027,)</f>
        <v>0</v>
      </c>
      <c r="P1027">
        <f>IF(Colin!$G1027&lt;$B$2,Colin!$I1027,0)</f>
        <v>0</v>
      </c>
      <c r="Q1027">
        <f>IF(Colin!$G1027&lt;$B$1,Colin!$I1027,0)</f>
        <v>0</v>
      </c>
    </row>
    <row r="1028" spans="12:17" x14ac:dyDescent="0.25">
      <c r="L1028">
        <f>IF(AND(Colin!$G1028=$B$1,Colin!$H1028=$C$3),Colin!$I1028,)</f>
        <v>0</v>
      </c>
      <c r="M1028">
        <f>IF(AND(Colin!$G1028=$B$1,Colin!$H1028&lt;=$C$3),Colin!$I1028,)</f>
        <v>0</v>
      </c>
      <c r="N1028">
        <f>IF(AND(Colin!$G1028=$B$2,Colin!$H1028=$C$3),Colin!$I1028,)</f>
        <v>0</v>
      </c>
      <c r="O1028">
        <f>IF(AND(Colin!$G1028=$B$2,Colin!$H1028&lt;=$C$3),Colin!$I1028,)</f>
        <v>0</v>
      </c>
      <c r="P1028">
        <f>IF(Colin!$G1028&lt;$B$2,Colin!$I1028,0)</f>
        <v>0</v>
      </c>
      <c r="Q1028">
        <f>IF(Colin!$G1028&lt;$B$1,Colin!$I1028,0)</f>
        <v>0</v>
      </c>
    </row>
    <row r="1029" spans="12:17" x14ac:dyDescent="0.25">
      <c r="L1029">
        <f>IF(AND(Colin!$G1029=$B$1,Colin!$H1029=$C$3),Colin!$I1029,)</f>
        <v>0</v>
      </c>
      <c r="M1029">
        <f>IF(AND(Colin!$G1029=$B$1,Colin!$H1029&lt;=$C$3),Colin!$I1029,)</f>
        <v>0</v>
      </c>
      <c r="N1029">
        <f>IF(AND(Colin!$G1029=$B$2,Colin!$H1029=$C$3),Colin!$I1029,)</f>
        <v>0</v>
      </c>
      <c r="O1029">
        <f>IF(AND(Colin!$G1029=$B$2,Colin!$H1029&lt;=$C$3),Colin!$I1029,)</f>
        <v>0</v>
      </c>
      <c r="P1029">
        <f>IF(Colin!$G1029&lt;$B$2,Colin!$I1029,0)</f>
        <v>0</v>
      </c>
      <c r="Q1029">
        <f>IF(Colin!$G1029&lt;$B$1,Colin!$I1029,0)</f>
        <v>0</v>
      </c>
    </row>
    <row r="1030" spans="12:17" x14ac:dyDescent="0.25">
      <c r="L1030">
        <f>IF(AND(Colin!$G1030=$B$1,Colin!$H1030=$C$3),Colin!$I1030,)</f>
        <v>0</v>
      </c>
      <c r="M1030">
        <f>IF(AND(Colin!$G1030=$B$1,Colin!$H1030&lt;=$C$3),Colin!$I1030,)</f>
        <v>0</v>
      </c>
      <c r="N1030">
        <f>IF(AND(Colin!$G1030=$B$2,Colin!$H1030=$C$3),Colin!$I1030,)</f>
        <v>0</v>
      </c>
      <c r="O1030">
        <f>IF(AND(Colin!$G1030=$B$2,Colin!$H1030&lt;=$C$3),Colin!$I1030,)</f>
        <v>0</v>
      </c>
      <c r="P1030">
        <f>IF(Colin!$G1030&lt;$B$2,Colin!$I1030,0)</f>
        <v>0</v>
      </c>
      <c r="Q1030">
        <f>IF(Colin!$G1030&lt;$B$1,Colin!$I1030,0)</f>
        <v>0</v>
      </c>
    </row>
    <row r="1031" spans="12:17" x14ac:dyDescent="0.25">
      <c r="L1031">
        <f>IF(AND(Colin!$G1031=$B$1,Colin!$H1031=$C$3),Colin!$I1031,)</f>
        <v>0</v>
      </c>
      <c r="M1031">
        <f>IF(AND(Colin!$G1031=$B$1,Colin!$H1031&lt;=$C$3),Colin!$I1031,)</f>
        <v>0</v>
      </c>
      <c r="N1031">
        <f>IF(AND(Colin!$G1031=$B$2,Colin!$H1031=$C$3),Colin!$I1031,)</f>
        <v>0</v>
      </c>
      <c r="O1031">
        <f>IF(AND(Colin!$G1031=$B$2,Colin!$H1031&lt;=$C$3),Colin!$I1031,)</f>
        <v>0</v>
      </c>
      <c r="P1031">
        <f>IF(Colin!$G1031&lt;$B$2,Colin!$I1031,0)</f>
        <v>0</v>
      </c>
      <c r="Q1031">
        <f>IF(Colin!$G1031&lt;$B$1,Colin!$I1031,0)</f>
        <v>0</v>
      </c>
    </row>
    <row r="1032" spans="12:17" x14ac:dyDescent="0.25">
      <c r="L1032">
        <f>IF(AND(Colin!$G1032=$B$1,Colin!$H1032=$C$3),Colin!$I1032,)</f>
        <v>0</v>
      </c>
      <c r="M1032">
        <f>IF(AND(Colin!$G1032=$B$1,Colin!$H1032&lt;=$C$3),Colin!$I1032,)</f>
        <v>0</v>
      </c>
      <c r="N1032">
        <f>IF(AND(Colin!$G1032=$B$2,Colin!$H1032=$C$3),Colin!$I1032,)</f>
        <v>0</v>
      </c>
      <c r="O1032">
        <f>IF(AND(Colin!$G1032=$B$2,Colin!$H1032&lt;=$C$3),Colin!$I1032,)</f>
        <v>0</v>
      </c>
      <c r="P1032">
        <f>IF(Colin!$G1032&lt;$B$2,Colin!$I1032,0)</f>
        <v>0</v>
      </c>
      <c r="Q1032">
        <f>IF(Colin!$G1032&lt;$B$1,Colin!$I1032,0)</f>
        <v>0</v>
      </c>
    </row>
    <row r="1033" spans="12:17" x14ac:dyDescent="0.25">
      <c r="L1033">
        <f>IF(AND(Colin!$G1033=$B$1,Colin!$H1033=$C$3),Colin!$I1033,)</f>
        <v>0</v>
      </c>
      <c r="M1033">
        <f>IF(AND(Colin!$G1033=$B$1,Colin!$H1033&lt;=$C$3),Colin!$I1033,)</f>
        <v>0</v>
      </c>
      <c r="N1033">
        <f>IF(AND(Colin!$G1033=$B$2,Colin!$H1033=$C$3),Colin!$I1033,)</f>
        <v>0</v>
      </c>
      <c r="O1033">
        <f>IF(AND(Colin!$G1033=$B$2,Colin!$H1033&lt;=$C$3),Colin!$I1033,)</f>
        <v>0</v>
      </c>
      <c r="P1033">
        <f>IF(Colin!$G1033&lt;$B$2,Colin!$I1033,0)</f>
        <v>0</v>
      </c>
      <c r="Q1033">
        <f>IF(Colin!$G1033&lt;$B$1,Colin!$I1033,0)</f>
        <v>0</v>
      </c>
    </row>
    <row r="1034" spans="12:17" x14ac:dyDescent="0.25">
      <c r="L1034">
        <f>IF(AND(Colin!$G1034=$B$1,Colin!$H1034=$C$3),Colin!$I1034,)</f>
        <v>0</v>
      </c>
      <c r="M1034">
        <f>IF(AND(Colin!$G1034=$B$1,Colin!$H1034&lt;=$C$3),Colin!$I1034,)</f>
        <v>0</v>
      </c>
      <c r="N1034">
        <f>IF(AND(Colin!$G1034=$B$2,Colin!$H1034=$C$3),Colin!$I1034,)</f>
        <v>0</v>
      </c>
      <c r="O1034">
        <f>IF(AND(Colin!$G1034=$B$2,Colin!$H1034&lt;=$C$3),Colin!$I1034,)</f>
        <v>0</v>
      </c>
      <c r="P1034">
        <f>IF(Colin!$G1034&lt;$B$2,Colin!$I1034,0)</f>
        <v>0</v>
      </c>
      <c r="Q1034">
        <f>IF(Colin!$G1034&lt;$B$1,Colin!$I1034,0)</f>
        <v>0</v>
      </c>
    </row>
    <row r="1035" spans="12:17" x14ac:dyDescent="0.25">
      <c r="L1035">
        <f>IF(AND(Colin!$G1035=$B$1,Colin!$H1035=$C$3),Colin!$I1035,)</f>
        <v>0</v>
      </c>
      <c r="M1035">
        <f>IF(AND(Colin!$G1035=$B$1,Colin!$H1035&lt;=$C$3),Colin!$I1035,)</f>
        <v>0</v>
      </c>
      <c r="N1035">
        <f>IF(AND(Colin!$G1035=$B$2,Colin!$H1035=$C$3),Colin!$I1035,)</f>
        <v>0</v>
      </c>
      <c r="O1035">
        <f>IF(AND(Colin!$G1035=$B$2,Colin!$H1035&lt;=$C$3),Colin!$I1035,)</f>
        <v>0</v>
      </c>
      <c r="P1035">
        <f>IF(Colin!$G1035&lt;$B$2,Colin!$I1035,0)</f>
        <v>0</v>
      </c>
      <c r="Q1035">
        <f>IF(Colin!$G1035&lt;$B$1,Colin!$I1035,0)</f>
        <v>0</v>
      </c>
    </row>
    <row r="1036" spans="12:17" x14ac:dyDescent="0.25">
      <c r="L1036">
        <f>IF(AND(Colin!$G1036=$B$1,Colin!$H1036=$C$3),Colin!$I1036,)</f>
        <v>0</v>
      </c>
      <c r="M1036">
        <f>IF(AND(Colin!$G1036=$B$1,Colin!$H1036&lt;=$C$3),Colin!$I1036,)</f>
        <v>0</v>
      </c>
      <c r="N1036">
        <f>IF(AND(Colin!$G1036=$B$2,Colin!$H1036=$C$3),Colin!$I1036,)</f>
        <v>0</v>
      </c>
      <c r="O1036">
        <f>IF(AND(Colin!$G1036=$B$2,Colin!$H1036&lt;=$C$3),Colin!$I1036,)</f>
        <v>0</v>
      </c>
      <c r="P1036">
        <f>IF(Colin!$G1036&lt;$B$2,Colin!$I1036,0)</f>
        <v>0</v>
      </c>
      <c r="Q1036">
        <f>IF(Colin!$G1036&lt;$B$1,Colin!$I1036,0)</f>
        <v>0</v>
      </c>
    </row>
    <row r="1037" spans="12:17" x14ac:dyDescent="0.25">
      <c r="L1037">
        <f>IF(AND(Colin!$G1037=$B$1,Colin!$H1037=$C$3),Colin!$I1037,)</f>
        <v>0</v>
      </c>
      <c r="M1037">
        <f>IF(AND(Colin!$G1037=$B$1,Colin!$H1037&lt;=$C$3),Colin!$I1037,)</f>
        <v>0</v>
      </c>
      <c r="N1037">
        <f>IF(AND(Colin!$G1037=$B$2,Colin!$H1037=$C$3),Colin!$I1037,)</f>
        <v>0</v>
      </c>
      <c r="O1037">
        <f>IF(AND(Colin!$G1037=$B$2,Colin!$H1037&lt;=$C$3),Colin!$I1037,)</f>
        <v>0</v>
      </c>
      <c r="P1037">
        <f>IF(Colin!$G1037&lt;$B$2,Colin!$I1037,0)</f>
        <v>0</v>
      </c>
      <c r="Q1037">
        <f>IF(Colin!$G1037&lt;$B$1,Colin!$I1037,0)</f>
        <v>0</v>
      </c>
    </row>
    <row r="1038" spans="12:17" x14ac:dyDescent="0.25">
      <c r="L1038">
        <f>IF(AND(Colin!$G1038=$B$1,Colin!$H1038=$C$3),Colin!$I1038,)</f>
        <v>0</v>
      </c>
      <c r="M1038">
        <f>IF(AND(Colin!$G1038=$B$1,Colin!$H1038&lt;=$C$3),Colin!$I1038,)</f>
        <v>0</v>
      </c>
      <c r="N1038">
        <f>IF(AND(Colin!$G1038=$B$2,Colin!$H1038=$C$3),Colin!$I1038,)</f>
        <v>0</v>
      </c>
      <c r="O1038">
        <f>IF(AND(Colin!$G1038=$B$2,Colin!$H1038&lt;=$C$3),Colin!$I1038,)</f>
        <v>0</v>
      </c>
      <c r="P1038">
        <f>IF(Colin!$G1038&lt;$B$2,Colin!$I1038,0)</f>
        <v>0</v>
      </c>
      <c r="Q1038">
        <f>IF(Colin!$G1038&lt;$B$1,Colin!$I1038,0)</f>
        <v>0</v>
      </c>
    </row>
    <row r="1039" spans="12:17" x14ac:dyDescent="0.25">
      <c r="L1039">
        <f>IF(AND(Colin!$G1039=$B$1,Colin!$H1039=$C$3),Colin!$I1039,)</f>
        <v>0</v>
      </c>
      <c r="M1039">
        <f>IF(AND(Colin!$G1039=$B$1,Colin!$H1039&lt;=$C$3),Colin!$I1039,)</f>
        <v>0</v>
      </c>
      <c r="N1039">
        <f>IF(AND(Colin!$G1039=$B$2,Colin!$H1039=$C$3),Colin!$I1039,)</f>
        <v>0</v>
      </c>
      <c r="O1039">
        <f>IF(AND(Colin!$G1039=$B$2,Colin!$H1039&lt;=$C$3),Colin!$I1039,)</f>
        <v>0</v>
      </c>
      <c r="P1039">
        <f>IF(Colin!$G1039&lt;$B$2,Colin!$I1039,0)</f>
        <v>0</v>
      </c>
      <c r="Q1039">
        <f>IF(Colin!$G1039&lt;$B$1,Colin!$I1039,0)</f>
        <v>0</v>
      </c>
    </row>
    <row r="1040" spans="12:17" x14ac:dyDescent="0.25">
      <c r="L1040">
        <f>IF(AND(Colin!$G1040=$B$1,Colin!$H1040=$C$3),Colin!$I1040,)</f>
        <v>0</v>
      </c>
      <c r="M1040">
        <f>IF(AND(Colin!$G1040=$B$1,Colin!$H1040&lt;=$C$3),Colin!$I1040,)</f>
        <v>0</v>
      </c>
      <c r="N1040">
        <f>IF(AND(Colin!$G1040=$B$2,Colin!$H1040=$C$3),Colin!$I1040,)</f>
        <v>0</v>
      </c>
      <c r="O1040">
        <f>IF(AND(Colin!$G1040=$B$2,Colin!$H1040&lt;=$C$3),Colin!$I1040,)</f>
        <v>0</v>
      </c>
      <c r="P1040">
        <f>IF(Colin!$G1040&lt;$B$2,Colin!$I1040,0)</f>
        <v>0</v>
      </c>
      <c r="Q1040">
        <f>IF(Colin!$G1040&lt;$B$1,Colin!$I1040,0)</f>
        <v>0</v>
      </c>
    </row>
    <row r="1041" spans="12:17" x14ac:dyDescent="0.25">
      <c r="L1041">
        <f>IF(AND(Colin!$G1041=$B$1,Colin!$H1041=$C$3),Colin!$I1041,)</f>
        <v>0</v>
      </c>
      <c r="M1041">
        <f>IF(AND(Colin!$G1041=$B$1,Colin!$H1041&lt;=$C$3),Colin!$I1041,)</f>
        <v>0</v>
      </c>
      <c r="N1041">
        <f>IF(AND(Colin!$G1041=$B$2,Colin!$H1041=$C$3),Colin!$I1041,)</f>
        <v>0</v>
      </c>
      <c r="O1041">
        <f>IF(AND(Colin!$G1041=$B$2,Colin!$H1041&lt;=$C$3),Colin!$I1041,)</f>
        <v>0</v>
      </c>
      <c r="P1041">
        <f>IF(Colin!$G1041&lt;$B$2,Colin!$I1041,0)</f>
        <v>0</v>
      </c>
      <c r="Q1041">
        <f>IF(Colin!$G1041&lt;$B$1,Colin!$I1041,0)</f>
        <v>0</v>
      </c>
    </row>
    <row r="1042" spans="12:17" x14ac:dyDescent="0.25">
      <c r="L1042">
        <f>IF(AND(Colin!$G1042=$B$1,Colin!$H1042=$C$3),Colin!$I1042,)</f>
        <v>0</v>
      </c>
      <c r="M1042">
        <f>IF(AND(Colin!$G1042=$B$1,Colin!$H1042&lt;=$C$3),Colin!$I1042,)</f>
        <v>0</v>
      </c>
      <c r="N1042">
        <f>IF(AND(Colin!$G1042=$B$2,Colin!$H1042=$C$3),Colin!$I1042,)</f>
        <v>0</v>
      </c>
      <c r="O1042">
        <f>IF(AND(Colin!$G1042=$B$2,Colin!$H1042&lt;=$C$3),Colin!$I1042,)</f>
        <v>0</v>
      </c>
      <c r="P1042">
        <f>IF(Colin!$G1042&lt;$B$2,Colin!$I1042,0)</f>
        <v>0</v>
      </c>
      <c r="Q1042">
        <f>IF(Colin!$G1042&lt;$B$1,Colin!$I1042,0)</f>
        <v>0</v>
      </c>
    </row>
    <row r="1043" spans="12:17" x14ac:dyDescent="0.25">
      <c r="L1043">
        <f>IF(AND(Colin!$G1043=$B$1,Colin!$H1043=$C$3),Colin!$I1043,)</f>
        <v>0</v>
      </c>
      <c r="M1043">
        <f>IF(AND(Colin!$G1043=$B$1,Colin!$H1043&lt;=$C$3),Colin!$I1043,)</f>
        <v>0</v>
      </c>
      <c r="N1043">
        <f>IF(AND(Colin!$G1043=$B$2,Colin!$H1043=$C$3),Colin!$I1043,)</f>
        <v>0</v>
      </c>
      <c r="O1043">
        <f>IF(AND(Colin!$G1043=$B$2,Colin!$H1043&lt;=$C$3),Colin!$I1043,)</f>
        <v>0</v>
      </c>
      <c r="P1043">
        <f>IF(Colin!$G1043&lt;$B$2,Colin!$I1043,0)</f>
        <v>0</v>
      </c>
      <c r="Q1043">
        <f>IF(Colin!$G1043&lt;$B$1,Colin!$I1043,0)</f>
        <v>0</v>
      </c>
    </row>
    <row r="1044" spans="12:17" x14ac:dyDescent="0.25">
      <c r="L1044">
        <f>IF(AND(Colin!$G1044=$B$1,Colin!$H1044=$C$3),Colin!$I1044,)</f>
        <v>0</v>
      </c>
      <c r="M1044">
        <f>IF(AND(Colin!$G1044=$B$1,Colin!$H1044&lt;=$C$3),Colin!$I1044,)</f>
        <v>0</v>
      </c>
      <c r="N1044">
        <f>IF(AND(Colin!$G1044=$B$2,Colin!$H1044=$C$3),Colin!$I1044,)</f>
        <v>0</v>
      </c>
      <c r="O1044">
        <f>IF(AND(Colin!$G1044=$B$2,Colin!$H1044&lt;=$C$3),Colin!$I1044,)</f>
        <v>0</v>
      </c>
      <c r="P1044">
        <f>IF(Colin!$G1044&lt;$B$2,Colin!$I1044,0)</f>
        <v>0</v>
      </c>
      <c r="Q1044">
        <f>IF(Colin!$G1044&lt;$B$1,Colin!$I1044,0)</f>
        <v>0</v>
      </c>
    </row>
    <row r="1045" spans="12:17" x14ac:dyDescent="0.25">
      <c r="L1045">
        <f>IF(AND(Colin!$G1045=$B$1,Colin!$H1045=$C$3),Colin!$I1045,)</f>
        <v>0</v>
      </c>
      <c r="M1045">
        <f>IF(AND(Colin!$G1045=$B$1,Colin!$H1045&lt;=$C$3),Colin!$I1045,)</f>
        <v>0</v>
      </c>
      <c r="N1045">
        <f>IF(AND(Colin!$G1045=$B$2,Colin!$H1045=$C$3),Colin!$I1045,)</f>
        <v>0</v>
      </c>
      <c r="O1045">
        <f>IF(AND(Colin!$G1045=$B$2,Colin!$H1045&lt;=$C$3),Colin!$I1045,)</f>
        <v>0</v>
      </c>
      <c r="P1045">
        <f>IF(Colin!$G1045&lt;$B$2,Colin!$I1045,0)</f>
        <v>0</v>
      </c>
      <c r="Q1045">
        <f>IF(Colin!$G1045&lt;$B$1,Colin!$I1045,0)</f>
        <v>0</v>
      </c>
    </row>
    <row r="1046" spans="12:17" x14ac:dyDescent="0.25">
      <c r="L1046">
        <f>IF(AND(Colin!$G1046=$B$1,Colin!$H1046=$C$3),Colin!$I1046,)</f>
        <v>0</v>
      </c>
      <c r="M1046">
        <f>IF(AND(Colin!$G1046=$B$1,Colin!$H1046&lt;=$C$3),Colin!$I1046,)</f>
        <v>0</v>
      </c>
      <c r="N1046">
        <f>IF(AND(Colin!$G1046=$B$2,Colin!$H1046=$C$3),Colin!$I1046,)</f>
        <v>0</v>
      </c>
      <c r="O1046">
        <f>IF(AND(Colin!$G1046=$B$2,Colin!$H1046&lt;=$C$3),Colin!$I1046,)</f>
        <v>0</v>
      </c>
      <c r="P1046">
        <f>IF(Colin!$G1046&lt;$B$2,Colin!$I1046,0)</f>
        <v>0</v>
      </c>
      <c r="Q1046">
        <f>IF(Colin!$G1046&lt;$B$1,Colin!$I1046,0)</f>
        <v>0</v>
      </c>
    </row>
    <row r="1047" spans="12:17" x14ac:dyDescent="0.25">
      <c r="L1047">
        <f>IF(AND(Colin!$G1047=$B$1,Colin!$H1047=$C$3),Colin!$I1047,)</f>
        <v>0</v>
      </c>
      <c r="M1047">
        <f>IF(AND(Colin!$G1047=$B$1,Colin!$H1047&lt;=$C$3),Colin!$I1047,)</f>
        <v>0</v>
      </c>
      <c r="N1047">
        <f>IF(AND(Colin!$G1047=$B$2,Colin!$H1047=$C$3),Colin!$I1047,)</f>
        <v>0</v>
      </c>
      <c r="O1047">
        <f>IF(AND(Colin!$G1047=$B$2,Colin!$H1047&lt;=$C$3),Colin!$I1047,)</f>
        <v>0</v>
      </c>
      <c r="P1047">
        <f>IF(Colin!$G1047&lt;$B$2,Colin!$I1047,0)</f>
        <v>0</v>
      </c>
      <c r="Q1047">
        <f>IF(Colin!$G1047&lt;$B$1,Colin!$I1047,0)</f>
        <v>0</v>
      </c>
    </row>
    <row r="1048" spans="12:17" x14ac:dyDescent="0.25">
      <c r="L1048">
        <f>IF(AND(Colin!$G1048=$B$1,Colin!$H1048=$C$3),Colin!$I1048,)</f>
        <v>0</v>
      </c>
      <c r="M1048">
        <f>IF(AND(Colin!$G1048=$B$1,Colin!$H1048&lt;=$C$3),Colin!$I1048,)</f>
        <v>0</v>
      </c>
      <c r="N1048">
        <f>IF(AND(Colin!$G1048=$B$2,Colin!$H1048=$C$3),Colin!$I1048,)</f>
        <v>0</v>
      </c>
      <c r="O1048">
        <f>IF(AND(Colin!$G1048=$B$2,Colin!$H1048&lt;=$C$3),Colin!$I1048,)</f>
        <v>0</v>
      </c>
      <c r="P1048">
        <f>IF(Colin!$G1048&lt;$B$2,Colin!$I1048,0)</f>
        <v>0</v>
      </c>
      <c r="Q1048">
        <f>IF(Colin!$G1048&lt;$B$1,Colin!$I1048,0)</f>
        <v>0</v>
      </c>
    </row>
    <row r="1049" spans="12:17" x14ac:dyDescent="0.25">
      <c r="L1049">
        <f>IF(AND(Colin!$G1049=$B$1,Colin!$H1049=$C$3),Colin!$I1049,)</f>
        <v>0</v>
      </c>
      <c r="M1049">
        <f>IF(AND(Colin!$G1049=$B$1,Colin!$H1049&lt;=$C$3),Colin!$I1049,)</f>
        <v>0</v>
      </c>
      <c r="N1049">
        <f>IF(AND(Colin!$G1049=$B$2,Colin!$H1049=$C$3),Colin!$I1049,)</f>
        <v>0</v>
      </c>
      <c r="O1049">
        <f>IF(AND(Colin!$G1049=$B$2,Colin!$H1049&lt;=$C$3),Colin!$I1049,)</f>
        <v>0</v>
      </c>
      <c r="P1049">
        <f>IF(Colin!$G1049&lt;$B$2,Colin!$I1049,0)</f>
        <v>0</v>
      </c>
      <c r="Q1049">
        <f>IF(Colin!$G1049&lt;$B$1,Colin!$I1049,0)</f>
        <v>0</v>
      </c>
    </row>
    <row r="1050" spans="12:17" x14ac:dyDescent="0.25">
      <c r="L1050">
        <f>IF(AND(Colin!$G1050=$B$1,Colin!$H1050=$C$3),Colin!$I1050,)</f>
        <v>0</v>
      </c>
      <c r="M1050">
        <f>IF(AND(Colin!$G1050=$B$1,Colin!$H1050&lt;=$C$3),Colin!$I1050,)</f>
        <v>0</v>
      </c>
      <c r="N1050">
        <f>IF(AND(Colin!$G1050=$B$2,Colin!$H1050=$C$3),Colin!$I1050,)</f>
        <v>0</v>
      </c>
      <c r="O1050">
        <f>IF(AND(Colin!$G1050=$B$2,Colin!$H1050&lt;=$C$3),Colin!$I1050,)</f>
        <v>0</v>
      </c>
      <c r="P1050">
        <f>IF(Colin!$G1050&lt;$B$2,Colin!$I1050,0)</f>
        <v>0</v>
      </c>
      <c r="Q1050">
        <f>IF(Colin!$G1050&lt;$B$1,Colin!$I1050,0)</f>
        <v>0</v>
      </c>
    </row>
    <row r="1051" spans="12:17" x14ac:dyDescent="0.25">
      <c r="L1051">
        <f>IF(AND(Colin!$G1051=$B$1,Colin!$H1051=$C$3),Colin!$I1051,)</f>
        <v>0</v>
      </c>
      <c r="M1051">
        <f>IF(AND(Colin!$G1051=$B$1,Colin!$H1051&lt;=$C$3),Colin!$I1051,)</f>
        <v>0</v>
      </c>
      <c r="N1051">
        <f>IF(AND(Colin!$G1051=$B$2,Colin!$H1051=$C$3),Colin!$I1051,)</f>
        <v>0</v>
      </c>
      <c r="O1051">
        <f>IF(AND(Colin!$G1051=$B$2,Colin!$H1051&lt;=$C$3),Colin!$I1051,)</f>
        <v>0</v>
      </c>
      <c r="P1051">
        <f>IF(Colin!$G1051&lt;$B$2,Colin!$I1051,0)</f>
        <v>0</v>
      </c>
      <c r="Q1051">
        <f>IF(Colin!$G1051&lt;$B$1,Colin!$I1051,0)</f>
        <v>0</v>
      </c>
    </row>
    <row r="1052" spans="12:17" x14ac:dyDescent="0.25">
      <c r="L1052">
        <f>IF(AND(Colin!$G1052=$B$1,Colin!$H1052=$C$3),Colin!$I1052,)</f>
        <v>0</v>
      </c>
      <c r="M1052">
        <f>IF(AND(Colin!$G1052=$B$1,Colin!$H1052&lt;=$C$3),Colin!$I1052,)</f>
        <v>0</v>
      </c>
      <c r="N1052">
        <f>IF(AND(Colin!$G1052=$B$2,Colin!$H1052=$C$3),Colin!$I1052,)</f>
        <v>0</v>
      </c>
      <c r="O1052">
        <f>IF(AND(Colin!$G1052=$B$2,Colin!$H1052&lt;=$C$3),Colin!$I1052,)</f>
        <v>0</v>
      </c>
      <c r="P1052">
        <f>IF(Colin!$G1052&lt;$B$2,Colin!$I1052,0)</f>
        <v>0</v>
      </c>
      <c r="Q1052">
        <f>IF(Colin!$G1052&lt;$B$1,Colin!$I1052,0)</f>
        <v>0</v>
      </c>
    </row>
    <row r="1053" spans="12:17" x14ac:dyDescent="0.25">
      <c r="L1053">
        <f>IF(AND(Colin!$G1053=$B$1,Colin!$H1053=$C$3),Colin!$I1053,)</f>
        <v>0</v>
      </c>
      <c r="M1053">
        <f>IF(AND(Colin!$G1053=$B$1,Colin!$H1053&lt;=$C$3),Colin!$I1053,)</f>
        <v>0</v>
      </c>
      <c r="N1053">
        <f>IF(AND(Colin!$G1053=$B$2,Colin!$H1053=$C$3),Colin!$I1053,)</f>
        <v>0</v>
      </c>
      <c r="O1053">
        <f>IF(AND(Colin!$G1053=$B$2,Colin!$H1053&lt;=$C$3),Colin!$I1053,)</f>
        <v>0</v>
      </c>
      <c r="P1053">
        <f>IF(Colin!$G1053&lt;$B$2,Colin!$I1053,0)</f>
        <v>0</v>
      </c>
      <c r="Q1053">
        <f>IF(Colin!$G1053&lt;$B$1,Colin!$I1053,0)</f>
        <v>0</v>
      </c>
    </row>
    <row r="1054" spans="12:17" x14ac:dyDescent="0.25">
      <c r="L1054">
        <f>IF(AND(Colin!$G1054=$B$1,Colin!$H1054=$C$3),Colin!$I1054,)</f>
        <v>0</v>
      </c>
      <c r="M1054">
        <f>IF(AND(Colin!$G1054=$B$1,Colin!$H1054&lt;=$C$3),Colin!$I1054,)</f>
        <v>0</v>
      </c>
      <c r="N1054">
        <f>IF(AND(Colin!$G1054=$B$2,Colin!$H1054=$C$3),Colin!$I1054,)</f>
        <v>0</v>
      </c>
      <c r="O1054">
        <f>IF(AND(Colin!$G1054=$B$2,Colin!$H1054&lt;=$C$3),Colin!$I1054,)</f>
        <v>0</v>
      </c>
      <c r="P1054">
        <f>IF(Colin!$G1054&lt;$B$2,Colin!$I1054,0)</f>
        <v>0</v>
      </c>
      <c r="Q1054">
        <f>IF(Colin!$G1054&lt;$B$1,Colin!$I1054,0)</f>
        <v>0</v>
      </c>
    </row>
    <row r="1055" spans="12:17" x14ac:dyDescent="0.25">
      <c r="L1055">
        <f>IF(AND(Colin!$G1055=$B$1,Colin!$H1055=$C$3),Colin!$I1055,)</f>
        <v>0</v>
      </c>
      <c r="M1055">
        <f>IF(AND(Colin!$G1055=$B$1,Colin!$H1055&lt;=$C$3),Colin!$I1055,)</f>
        <v>0</v>
      </c>
      <c r="N1055">
        <f>IF(AND(Colin!$G1055=$B$2,Colin!$H1055=$C$3),Colin!$I1055,)</f>
        <v>0</v>
      </c>
      <c r="O1055">
        <f>IF(AND(Colin!$G1055=$B$2,Colin!$H1055&lt;=$C$3),Colin!$I1055,)</f>
        <v>0</v>
      </c>
      <c r="P1055">
        <f>IF(Colin!$G1055&lt;$B$2,Colin!$I1055,0)</f>
        <v>0</v>
      </c>
      <c r="Q1055">
        <f>IF(Colin!$G1055&lt;$B$1,Colin!$I1055,0)</f>
        <v>0</v>
      </c>
    </row>
    <row r="1056" spans="12:17" x14ac:dyDescent="0.25">
      <c r="L1056">
        <f>IF(AND(Colin!$G1056=$B$1,Colin!$H1056=$C$3),Colin!$I1056,)</f>
        <v>0</v>
      </c>
      <c r="M1056">
        <f>IF(AND(Colin!$G1056=$B$1,Colin!$H1056&lt;=$C$3),Colin!$I1056,)</f>
        <v>0</v>
      </c>
      <c r="N1056">
        <f>IF(AND(Colin!$G1056=$B$2,Colin!$H1056=$C$3),Colin!$I1056,)</f>
        <v>0</v>
      </c>
      <c r="O1056">
        <f>IF(AND(Colin!$G1056=$B$2,Colin!$H1056&lt;=$C$3),Colin!$I1056,)</f>
        <v>0</v>
      </c>
      <c r="P1056">
        <f>IF(Colin!$G1056&lt;$B$2,Colin!$I1056,0)</f>
        <v>0</v>
      </c>
      <c r="Q1056">
        <f>IF(Colin!$G1056&lt;$B$1,Colin!$I1056,0)</f>
        <v>0</v>
      </c>
    </row>
    <row r="1057" spans="12:17" x14ac:dyDescent="0.25">
      <c r="L1057">
        <f>IF(AND(Colin!$G1057=$B$1,Colin!$H1057=$C$3),Colin!$I1057,)</f>
        <v>0</v>
      </c>
      <c r="M1057">
        <f>IF(AND(Colin!$G1057=$B$1,Colin!$H1057&lt;=$C$3),Colin!$I1057,)</f>
        <v>0</v>
      </c>
      <c r="N1057">
        <f>IF(AND(Colin!$G1057=$B$2,Colin!$H1057=$C$3),Colin!$I1057,)</f>
        <v>0</v>
      </c>
      <c r="O1057">
        <f>IF(AND(Colin!$G1057=$B$2,Colin!$H1057&lt;=$C$3),Colin!$I1057,)</f>
        <v>0</v>
      </c>
      <c r="P1057">
        <f>IF(Colin!$G1057&lt;$B$2,Colin!$I1057,0)</f>
        <v>0</v>
      </c>
      <c r="Q1057">
        <f>IF(Colin!$G1057&lt;$B$1,Colin!$I1057,0)</f>
        <v>0</v>
      </c>
    </row>
    <row r="1058" spans="12:17" x14ac:dyDescent="0.25">
      <c r="L1058">
        <f>IF(AND(Colin!$G1058=$B$1,Colin!$H1058=$C$3),Colin!$I1058,)</f>
        <v>0</v>
      </c>
      <c r="M1058">
        <f>IF(AND(Colin!$G1058=$B$1,Colin!$H1058&lt;=$C$3),Colin!$I1058,)</f>
        <v>0</v>
      </c>
      <c r="N1058">
        <f>IF(AND(Colin!$G1058=$B$2,Colin!$H1058=$C$3),Colin!$I1058,)</f>
        <v>0</v>
      </c>
      <c r="O1058">
        <f>IF(AND(Colin!$G1058=$B$2,Colin!$H1058&lt;=$C$3),Colin!$I1058,)</f>
        <v>0</v>
      </c>
      <c r="P1058">
        <f>IF(Colin!$G1058&lt;$B$2,Colin!$I1058,0)</f>
        <v>0</v>
      </c>
      <c r="Q1058">
        <f>IF(Colin!$G1058&lt;$B$1,Colin!$I1058,0)</f>
        <v>0</v>
      </c>
    </row>
    <row r="1059" spans="12:17" x14ac:dyDescent="0.25">
      <c r="L1059">
        <f>IF(AND(Colin!$G1059=$B$1,Colin!$H1059=$C$3),Colin!$I1059,)</f>
        <v>0</v>
      </c>
      <c r="M1059">
        <f>IF(AND(Colin!$G1059=$B$1,Colin!$H1059&lt;=$C$3),Colin!$I1059,)</f>
        <v>0</v>
      </c>
      <c r="N1059">
        <f>IF(AND(Colin!$G1059=$B$2,Colin!$H1059=$C$3),Colin!$I1059,)</f>
        <v>0</v>
      </c>
      <c r="O1059">
        <f>IF(AND(Colin!$G1059=$B$2,Colin!$H1059&lt;=$C$3),Colin!$I1059,)</f>
        <v>0</v>
      </c>
      <c r="P1059">
        <f>IF(Colin!$G1059&lt;$B$2,Colin!$I1059,0)</f>
        <v>0</v>
      </c>
      <c r="Q1059">
        <f>IF(Colin!$G1059&lt;$B$1,Colin!$I1059,0)</f>
        <v>0</v>
      </c>
    </row>
    <row r="1060" spans="12:17" x14ac:dyDescent="0.25">
      <c r="L1060">
        <f>IF(AND(Colin!$G1060=$B$1,Colin!$H1060=$C$3),Colin!$I1060,)</f>
        <v>0</v>
      </c>
      <c r="M1060">
        <f>IF(AND(Colin!$G1060=$B$1,Colin!$H1060&lt;=$C$3),Colin!$I1060,)</f>
        <v>0</v>
      </c>
      <c r="N1060">
        <f>IF(AND(Colin!$G1060=$B$2,Colin!$H1060=$C$3),Colin!$I1060,)</f>
        <v>0</v>
      </c>
      <c r="O1060">
        <f>IF(AND(Colin!$G1060=$B$2,Colin!$H1060&lt;=$C$3),Colin!$I1060,)</f>
        <v>0</v>
      </c>
      <c r="P1060">
        <f>IF(Colin!$G1060&lt;$B$2,Colin!$I1060,0)</f>
        <v>0</v>
      </c>
      <c r="Q1060">
        <f>IF(Colin!$G1060&lt;$B$1,Colin!$I1060,0)</f>
        <v>0</v>
      </c>
    </row>
    <row r="1061" spans="12:17" x14ac:dyDescent="0.25">
      <c r="L1061">
        <f>IF(AND(Colin!$G1061=$B$1,Colin!$H1061=$C$3),Colin!$I1061,)</f>
        <v>0</v>
      </c>
      <c r="M1061">
        <f>IF(AND(Colin!$G1061=$B$1,Colin!$H1061&lt;=$C$3),Colin!$I1061,)</f>
        <v>0</v>
      </c>
      <c r="N1061">
        <f>IF(AND(Colin!$G1061=$B$2,Colin!$H1061=$C$3),Colin!$I1061,)</f>
        <v>0</v>
      </c>
      <c r="O1061">
        <f>IF(AND(Colin!$G1061=$B$2,Colin!$H1061&lt;=$C$3),Colin!$I1061,)</f>
        <v>0</v>
      </c>
      <c r="P1061">
        <f>IF(Colin!$G1061&lt;$B$2,Colin!$I1061,0)</f>
        <v>0</v>
      </c>
      <c r="Q1061">
        <f>IF(Colin!$G1061&lt;$B$1,Colin!$I1061,0)</f>
        <v>0</v>
      </c>
    </row>
    <row r="1062" spans="12:17" x14ac:dyDescent="0.25">
      <c r="L1062">
        <f>IF(AND(Colin!$G1062=$B$1,Colin!$H1062=$C$3),Colin!$I1062,)</f>
        <v>0</v>
      </c>
      <c r="M1062">
        <f>IF(AND(Colin!$G1062=$B$1,Colin!$H1062&lt;=$C$3),Colin!$I1062,)</f>
        <v>0</v>
      </c>
      <c r="N1062">
        <f>IF(AND(Colin!$G1062=$B$2,Colin!$H1062=$C$3),Colin!$I1062,)</f>
        <v>0</v>
      </c>
      <c r="O1062">
        <f>IF(AND(Colin!$G1062=$B$2,Colin!$H1062&lt;=$C$3),Colin!$I1062,)</f>
        <v>0</v>
      </c>
      <c r="P1062">
        <f>IF(Colin!$G1062&lt;$B$2,Colin!$I1062,0)</f>
        <v>0</v>
      </c>
      <c r="Q1062">
        <f>IF(Colin!$G1062&lt;$B$1,Colin!$I1062,0)</f>
        <v>0</v>
      </c>
    </row>
    <row r="1063" spans="12:17" x14ac:dyDescent="0.25">
      <c r="L1063">
        <f>IF(AND(Colin!$G1063=$B$1,Colin!$H1063=$C$3),Colin!$I1063,)</f>
        <v>0</v>
      </c>
      <c r="M1063">
        <f>IF(AND(Colin!$G1063=$B$1,Colin!$H1063&lt;=$C$3),Colin!$I1063,)</f>
        <v>0</v>
      </c>
      <c r="N1063">
        <f>IF(AND(Colin!$G1063=$B$2,Colin!$H1063=$C$3),Colin!$I1063,)</f>
        <v>0</v>
      </c>
      <c r="O1063">
        <f>IF(AND(Colin!$G1063=$B$2,Colin!$H1063&lt;=$C$3),Colin!$I1063,)</f>
        <v>0</v>
      </c>
      <c r="P1063">
        <f>IF(Colin!$G1063&lt;$B$2,Colin!$I1063,0)</f>
        <v>0</v>
      </c>
      <c r="Q1063">
        <f>IF(Colin!$G1063&lt;$B$1,Colin!$I1063,0)</f>
        <v>0</v>
      </c>
    </row>
    <row r="1064" spans="12:17" x14ac:dyDescent="0.25">
      <c r="L1064">
        <f>IF(AND(Colin!$G1064=$B$1,Colin!$H1064=$C$3),Colin!$I1064,)</f>
        <v>0</v>
      </c>
      <c r="M1064">
        <f>IF(AND(Colin!$G1064=$B$1,Colin!$H1064&lt;=$C$3),Colin!$I1064,)</f>
        <v>0</v>
      </c>
      <c r="N1064">
        <f>IF(AND(Colin!$G1064=$B$2,Colin!$H1064=$C$3),Colin!$I1064,)</f>
        <v>0</v>
      </c>
      <c r="O1064">
        <f>IF(AND(Colin!$G1064=$B$2,Colin!$H1064&lt;=$C$3),Colin!$I1064,)</f>
        <v>0</v>
      </c>
      <c r="P1064">
        <f>IF(Colin!$G1064&lt;$B$2,Colin!$I1064,0)</f>
        <v>0</v>
      </c>
      <c r="Q1064">
        <f>IF(Colin!$G1064&lt;$B$1,Colin!$I1064,0)</f>
        <v>0</v>
      </c>
    </row>
    <row r="1065" spans="12:17" x14ac:dyDescent="0.25">
      <c r="L1065">
        <f>IF(AND(Colin!$G1065=$B$1,Colin!$H1065=$C$3),Colin!$I1065,)</f>
        <v>0</v>
      </c>
      <c r="M1065">
        <f>IF(AND(Colin!$G1065=$B$1,Colin!$H1065&lt;=$C$3),Colin!$I1065,)</f>
        <v>0</v>
      </c>
      <c r="N1065">
        <f>IF(AND(Colin!$G1065=$B$2,Colin!$H1065=$C$3),Colin!$I1065,)</f>
        <v>0</v>
      </c>
      <c r="O1065">
        <f>IF(AND(Colin!$G1065=$B$2,Colin!$H1065&lt;=$C$3),Colin!$I1065,)</f>
        <v>0</v>
      </c>
      <c r="P1065">
        <f>IF(Colin!$G1065&lt;$B$2,Colin!$I1065,0)</f>
        <v>0</v>
      </c>
      <c r="Q1065">
        <f>IF(Colin!$G1065&lt;$B$1,Colin!$I1065,0)</f>
        <v>0</v>
      </c>
    </row>
    <row r="1066" spans="12:17" x14ac:dyDescent="0.25">
      <c r="L1066">
        <f>IF(AND(Colin!$G1066=$B$1,Colin!$H1066=$C$3),Colin!$I1066,)</f>
        <v>0</v>
      </c>
      <c r="M1066">
        <f>IF(AND(Colin!$G1066=$B$1,Colin!$H1066&lt;=$C$3),Colin!$I1066,)</f>
        <v>0</v>
      </c>
      <c r="N1066">
        <f>IF(AND(Colin!$G1066=$B$2,Colin!$H1066=$C$3),Colin!$I1066,)</f>
        <v>0</v>
      </c>
      <c r="O1066">
        <f>IF(AND(Colin!$G1066=$B$2,Colin!$H1066&lt;=$C$3),Colin!$I1066,)</f>
        <v>0</v>
      </c>
      <c r="P1066">
        <f>IF(Colin!$G1066&lt;$B$2,Colin!$I1066,0)</f>
        <v>0</v>
      </c>
      <c r="Q1066">
        <f>IF(Colin!$G1066&lt;$B$1,Colin!$I1066,0)</f>
        <v>0</v>
      </c>
    </row>
    <row r="1067" spans="12:17" x14ac:dyDescent="0.25">
      <c r="L1067">
        <f>IF(AND(Colin!$G1067=$B$1,Colin!$H1067=$C$3),Colin!$I1067,)</f>
        <v>0</v>
      </c>
      <c r="M1067">
        <f>IF(AND(Colin!$G1067=$B$1,Colin!$H1067&lt;=$C$3),Colin!$I1067,)</f>
        <v>0</v>
      </c>
      <c r="N1067">
        <f>IF(AND(Colin!$G1067=$B$2,Colin!$H1067=$C$3),Colin!$I1067,)</f>
        <v>0</v>
      </c>
      <c r="O1067">
        <f>IF(AND(Colin!$G1067=$B$2,Colin!$H1067&lt;=$C$3),Colin!$I1067,)</f>
        <v>0</v>
      </c>
      <c r="P1067">
        <f>IF(Colin!$G1067&lt;$B$2,Colin!$I1067,0)</f>
        <v>0</v>
      </c>
      <c r="Q1067">
        <f>IF(Colin!$G1067&lt;$B$1,Colin!$I1067,0)</f>
        <v>0</v>
      </c>
    </row>
    <row r="1068" spans="12:17" x14ac:dyDescent="0.25">
      <c r="L1068">
        <f>IF(AND(Colin!$G1068=$B$1,Colin!$H1068=$C$3),Colin!$I1068,)</f>
        <v>0</v>
      </c>
      <c r="M1068">
        <f>IF(AND(Colin!$G1068=$B$1,Colin!$H1068&lt;=$C$3),Colin!$I1068,)</f>
        <v>0</v>
      </c>
      <c r="N1068">
        <f>IF(AND(Colin!$G1068=$B$2,Colin!$H1068=$C$3),Colin!$I1068,)</f>
        <v>0</v>
      </c>
      <c r="O1068">
        <f>IF(AND(Colin!$G1068=$B$2,Colin!$H1068&lt;=$C$3),Colin!$I1068,)</f>
        <v>0</v>
      </c>
      <c r="P1068">
        <f>IF(Colin!$G1068&lt;$B$2,Colin!$I1068,0)</f>
        <v>0</v>
      </c>
      <c r="Q1068">
        <f>IF(Colin!$G1068&lt;$B$1,Colin!$I1068,0)</f>
        <v>0</v>
      </c>
    </row>
    <row r="1069" spans="12:17" x14ac:dyDescent="0.25">
      <c r="L1069">
        <f>IF(AND(Colin!$G1069=$B$1,Colin!$H1069=$C$3),Colin!$I1069,)</f>
        <v>0</v>
      </c>
      <c r="M1069">
        <f>IF(AND(Colin!$G1069=$B$1,Colin!$H1069&lt;=$C$3),Colin!$I1069,)</f>
        <v>0</v>
      </c>
      <c r="N1069">
        <f>IF(AND(Colin!$G1069=$B$2,Colin!$H1069=$C$3),Colin!$I1069,)</f>
        <v>0</v>
      </c>
      <c r="O1069">
        <f>IF(AND(Colin!$G1069=$B$2,Colin!$H1069&lt;=$C$3),Colin!$I1069,)</f>
        <v>0</v>
      </c>
      <c r="P1069">
        <f>IF(Colin!$G1069&lt;$B$2,Colin!$I1069,0)</f>
        <v>0</v>
      </c>
      <c r="Q1069">
        <f>IF(Colin!$G1069&lt;$B$1,Colin!$I1069,0)</f>
        <v>0</v>
      </c>
    </row>
    <row r="1070" spans="12:17" x14ac:dyDescent="0.25">
      <c r="L1070">
        <f>IF(AND(Colin!$G1070=$B$1,Colin!$H1070=$C$3),Colin!$I1070,)</f>
        <v>0</v>
      </c>
      <c r="M1070">
        <f>IF(AND(Colin!$G1070=$B$1,Colin!$H1070&lt;=$C$3),Colin!$I1070,)</f>
        <v>0</v>
      </c>
      <c r="N1070">
        <f>IF(AND(Colin!$G1070=$B$2,Colin!$H1070=$C$3),Colin!$I1070,)</f>
        <v>0</v>
      </c>
      <c r="O1070">
        <f>IF(AND(Colin!$G1070=$B$2,Colin!$H1070&lt;=$C$3),Colin!$I1070,)</f>
        <v>0</v>
      </c>
      <c r="P1070">
        <f>IF(Colin!$G1070&lt;$B$2,Colin!$I1070,0)</f>
        <v>0</v>
      </c>
      <c r="Q1070">
        <f>IF(Colin!$G1070&lt;$B$1,Colin!$I1070,0)</f>
        <v>0</v>
      </c>
    </row>
    <row r="1071" spans="12:17" x14ac:dyDescent="0.25">
      <c r="L1071">
        <f>IF(AND(Colin!$G1071=$B$1,Colin!$H1071=$C$3),Colin!$I1071,)</f>
        <v>0</v>
      </c>
      <c r="M1071">
        <f>IF(AND(Colin!$G1071=$B$1,Colin!$H1071&lt;=$C$3),Colin!$I1071,)</f>
        <v>0</v>
      </c>
      <c r="N1071">
        <f>IF(AND(Colin!$G1071=$B$2,Colin!$H1071=$C$3),Colin!$I1071,)</f>
        <v>0</v>
      </c>
      <c r="O1071">
        <f>IF(AND(Colin!$G1071=$B$2,Colin!$H1071&lt;=$C$3),Colin!$I1071,)</f>
        <v>0</v>
      </c>
      <c r="P1071">
        <f>IF(Colin!$G1071&lt;$B$2,Colin!$I1071,0)</f>
        <v>0</v>
      </c>
      <c r="Q1071">
        <f>IF(Colin!$G1071&lt;$B$1,Colin!$I1071,0)</f>
        <v>0</v>
      </c>
    </row>
    <row r="1072" spans="12:17" x14ac:dyDescent="0.25">
      <c r="L1072">
        <f>IF(AND(Colin!$G1072=$B$1,Colin!$H1072=$C$3),Colin!$I1072,)</f>
        <v>0</v>
      </c>
      <c r="M1072">
        <f>IF(AND(Colin!$G1072=$B$1,Colin!$H1072&lt;=$C$3),Colin!$I1072,)</f>
        <v>0</v>
      </c>
      <c r="N1072">
        <f>IF(AND(Colin!$G1072=$B$2,Colin!$H1072=$C$3),Colin!$I1072,)</f>
        <v>0</v>
      </c>
      <c r="O1072">
        <f>IF(AND(Colin!$G1072=$B$2,Colin!$H1072&lt;=$C$3),Colin!$I1072,)</f>
        <v>0</v>
      </c>
      <c r="P1072">
        <f>IF(Colin!$G1072&lt;$B$2,Colin!$I1072,0)</f>
        <v>0</v>
      </c>
      <c r="Q1072">
        <f>IF(Colin!$G1072&lt;$B$1,Colin!$I1072,0)</f>
        <v>0</v>
      </c>
    </row>
    <row r="1073" spans="12:17" x14ac:dyDescent="0.25">
      <c r="L1073">
        <f>IF(AND(Colin!$G1073=$B$1,Colin!$H1073=$C$3),Colin!$I1073,)</f>
        <v>0</v>
      </c>
      <c r="M1073">
        <f>IF(AND(Colin!$G1073=$B$1,Colin!$H1073&lt;=$C$3),Colin!$I1073,)</f>
        <v>0</v>
      </c>
      <c r="N1073">
        <f>IF(AND(Colin!$G1073=$B$2,Colin!$H1073=$C$3),Colin!$I1073,)</f>
        <v>0</v>
      </c>
      <c r="O1073">
        <f>IF(AND(Colin!$G1073=$B$2,Colin!$H1073&lt;=$C$3),Colin!$I1073,)</f>
        <v>0</v>
      </c>
      <c r="P1073">
        <f>IF(Colin!$G1073&lt;$B$2,Colin!$I1073,0)</f>
        <v>0</v>
      </c>
      <c r="Q1073">
        <f>IF(Colin!$G1073&lt;$B$1,Colin!$I1073,0)</f>
        <v>0</v>
      </c>
    </row>
    <row r="1074" spans="12:17" x14ac:dyDescent="0.25">
      <c r="L1074">
        <f>IF(AND(Colin!$G1074=$B$1,Colin!$H1074=$C$3),Colin!$I1074,)</f>
        <v>0</v>
      </c>
      <c r="M1074">
        <f>IF(AND(Colin!$G1074=$B$1,Colin!$H1074&lt;=$C$3),Colin!$I1074,)</f>
        <v>0</v>
      </c>
      <c r="N1074">
        <f>IF(AND(Colin!$G1074=$B$2,Colin!$H1074=$C$3),Colin!$I1074,)</f>
        <v>0</v>
      </c>
      <c r="O1074">
        <f>IF(AND(Colin!$G1074=$B$2,Colin!$H1074&lt;=$C$3),Colin!$I1074,)</f>
        <v>0</v>
      </c>
      <c r="P1074">
        <f>IF(Colin!$G1074&lt;$B$2,Colin!$I1074,0)</f>
        <v>0</v>
      </c>
      <c r="Q1074">
        <f>IF(Colin!$G1074&lt;$B$1,Colin!$I1074,0)</f>
        <v>0</v>
      </c>
    </row>
    <row r="1075" spans="12:17" x14ac:dyDescent="0.25">
      <c r="L1075">
        <f>IF(AND(Colin!$G1075=$B$1,Colin!$H1075=$C$3),Colin!$I1075,)</f>
        <v>0</v>
      </c>
      <c r="M1075">
        <f>IF(AND(Colin!$G1075=$B$1,Colin!$H1075&lt;=$C$3),Colin!$I1075,)</f>
        <v>0</v>
      </c>
      <c r="N1075">
        <f>IF(AND(Colin!$G1075=$B$2,Colin!$H1075=$C$3),Colin!$I1075,)</f>
        <v>0</v>
      </c>
      <c r="O1075">
        <f>IF(AND(Colin!$G1075=$B$2,Colin!$H1075&lt;=$C$3),Colin!$I1075,)</f>
        <v>0</v>
      </c>
      <c r="P1075">
        <f>IF(Colin!$G1075&lt;$B$2,Colin!$I1075,0)</f>
        <v>0</v>
      </c>
      <c r="Q1075">
        <f>IF(Colin!$G1075&lt;$B$1,Colin!$I1075,0)</f>
        <v>0</v>
      </c>
    </row>
    <row r="1076" spans="12:17" x14ac:dyDescent="0.25">
      <c r="L1076">
        <f>IF(AND(Colin!$G1076=$B$1,Colin!$H1076=$C$3),Colin!$I1076,)</f>
        <v>0</v>
      </c>
      <c r="M1076">
        <f>IF(AND(Colin!$G1076=$B$1,Colin!$H1076&lt;=$C$3),Colin!$I1076,)</f>
        <v>0</v>
      </c>
      <c r="N1076">
        <f>IF(AND(Colin!$G1076=$B$2,Colin!$H1076=$C$3),Colin!$I1076,)</f>
        <v>0</v>
      </c>
      <c r="O1076">
        <f>IF(AND(Colin!$G1076=$B$2,Colin!$H1076&lt;=$C$3),Colin!$I1076,)</f>
        <v>0</v>
      </c>
      <c r="P1076">
        <f>IF(Colin!$G1076&lt;$B$2,Colin!$I1076,0)</f>
        <v>0</v>
      </c>
      <c r="Q1076">
        <f>IF(Colin!$G1076&lt;$B$1,Colin!$I1076,0)</f>
        <v>0</v>
      </c>
    </row>
    <row r="1077" spans="12:17" x14ac:dyDescent="0.25">
      <c r="L1077">
        <f>IF(AND(Colin!$G1077=$B$1,Colin!$H1077=$C$3),Colin!$I1077,)</f>
        <v>0</v>
      </c>
      <c r="M1077">
        <f>IF(AND(Colin!$G1077=$B$1,Colin!$H1077&lt;=$C$3),Colin!$I1077,)</f>
        <v>0</v>
      </c>
      <c r="N1077">
        <f>IF(AND(Colin!$G1077=$B$2,Colin!$H1077=$C$3),Colin!$I1077,)</f>
        <v>0</v>
      </c>
      <c r="O1077">
        <f>IF(AND(Colin!$G1077=$B$2,Colin!$H1077&lt;=$C$3),Colin!$I1077,)</f>
        <v>0</v>
      </c>
      <c r="P1077">
        <f>IF(Colin!$G1077&lt;$B$2,Colin!$I1077,0)</f>
        <v>0</v>
      </c>
      <c r="Q1077">
        <f>IF(Colin!$G1077&lt;$B$1,Colin!$I1077,0)</f>
        <v>0</v>
      </c>
    </row>
    <row r="1078" spans="12:17" x14ac:dyDescent="0.25">
      <c r="L1078">
        <f>IF(AND(Colin!$G1078=$B$1,Colin!$H1078=$C$3),Colin!$I1078,)</f>
        <v>0</v>
      </c>
      <c r="M1078">
        <f>IF(AND(Colin!$G1078=$B$1,Colin!$H1078&lt;=$C$3),Colin!$I1078,)</f>
        <v>0</v>
      </c>
      <c r="N1078">
        <f>IF(AND(Colin!$G1078=$B$2,Colin!$H1078=$C$3),Colin!$I1078,)</f>
        <v>0</v>
      </c>
      <c r="O1078">
        <f>IF(AND(Colin!$G1078=$B$2,Colin!$H1078&lt;=$C$3),Colin!$I1078,)</f>
        <v>0</v>
      </c>
      <c r="P1078">
        <f>IF(Colin!$G1078&lt;$B$2,Colin!$I1078,0)</f>
        <v>0</v>
      </c>
      <c r="Q1078">
        <f>IF(Colin!$G1078&lt;$B$1,Colin!$I1078,0)</f>
        <v>0</v>
      </c>
    </row>
    <row r="1079" spans="12:17" x14ac:dyDescent="0.25">
      <c r="L1079">
        <f>IF(AND(Colin!$G1079=$B$1,Colin!$H1079=$C$3),Colin!$I1079,)</f>
        <v>0</v>
      </c>
      <c r="M1079">
        <f>IF(AND(Colin!$G1079=$B$1,Colin!$H1079&lt;=$C$3),Colin!$I1079,)</f>
        <v>0</v>
      </c>
      <c r="N1079">
        <f>IF(AND(Colin!$G1079=$B$2,Colin!$H1079=$C$3),Colin!$I1079,)</f>
        <v>0</v>
      </c>
      <c r="O1079">
        <f>IF(AND(Colin!$G1079=$B$2,Colin!$H1079&lt;=$C$3),Colin!$I1079,)</f>
        <v>0</v>
      </c>
      <c r="P1079">
        <f>IF(Colin!$G1079&lt;$B$2,Colin!$I1079,0)</f>
        <v>0</v>
      </c>
      <c r="Q1079">
        <f>IF(Colin!$G1079&lt;$B$1,Colin!$I1079,0)</f>
        <v>0</v>
      </c>
    </row>
    <row r="1080" spans="12:17" x14ac:dyDescent="0.25">
      <c r="L1080">
        <f>IF(AND(Colin!$G1080=$B$1,Colin!$H1080=$C$3),Colin!$I1080,)</f>
        <v>0</v>
      </c>
      <c r="M1080">
        <f>IF(AND(Colin!$G1080=$B$1,Colin!$H1080&lt;=$C$3),Colin!$I1080,)</f>
        <v>0</v>
      </c>
      <c r="N1080">
        <f>IF(AND(Colin!$G1080=$B$2,Colin!$H1080=$C$3),Colin!$I1080,)</f>
        <v>0</v>
      </c>
      <c r="O1080">
        <f>IF(AND(Colin!$G1080=$B$2,Colin!$H1080&lt;=$C$3),Colin!$I1080,)</f>
        <v>0</v>
      </c>
      <c r="P1080">
        <f>IF(Colin!$G1080&lt;$B$2,Colin!$I1080,0)</f>
        <v>0</v>
      </c>
      <c r="Q1080">
        <f>IF(Colin!$G1080&lt;$B$1,Colin!$I1080,0)</f>
        <v>0</v>
      </c>
    </row>
    <row r="1081" spans="12:17" x14ac:dyDescent="0.25">
      <c r="L1081">
        <f>IF(AND(Colin!$G1081=$B$1,Colin!$H1081=$C$3),Colin!$I1081,)</f>
        <v>0</v>
      </c>
      <c r="M1081">
        <f>IF(AND(Colin!$G1081=$B$1,Colin!$H1081&lt;=$C$3),Colin!$I1081,)</f>
        <v>0</v>
      </c>
      <c r="N1081">
        <f>IF(AND(Colin!$G1081=$B$2,Colin!$H1081=$C$3),Colin!$I1081,)</f>
        <v>0</v>
      </c>
      <c r="O1081">
        <f>IF(AND(Colin!$G1081=$B$2,Colin!$H1081&lt;=$C$3),Colin!$I1081,)</f>
        <v>0</v>
      </c>
      <c r="P1081">
        <f>IF(Colin!$G1081&lt;$B$2,Colin!$I1081,0)</f>
        <v>0</v>
      </c>
      <c r="Q1081">
        <f>IF(Colin!$G1081&lt;$B$1,Colin!$I1081,0)</f>
        <v>0</v>
      </c>
    </row>
    <row r="1082" spans="12:17" x14ac:dyDescent="0.25">
      <c r="L1082">
        <f>IF(AND(Colin!$G1082=$B$1,Colin!$H1082=$C$3),Colin!$I1082,)</f>
        <v>0</v>
      </c>
      <c r="M1082">
        <f>IF(AND(Colin!$G1082=$B$1,Colin!$H1082&lt;=$C$3),Colin!$I1082,)</f>
        <v>0</v>
      </c>
      <c r="N1082">
        <f>IF(AND(Colin!$G1082=$B$2,Colin!$H1082=$C$3),Colin!$I1082,)</f>
        <v>0</v>
      </c>
      <c r="O1082">
        <f>IF(AND(Colin!$G1082=$B$2,Colin!$H1082&lt;=$C$3),Colin!$I1082,)</f>
        <v>0</v>
      </c>
      <c r="P1082">
        <f>IF(Colin!$G1082&lt;$B$2,Colin!$I1082,0)</f>
        <v>0</v>
      </c>
      <c r="Q1082">
        <f>IF(Colin!$G1082&lt;$B$1,Colin!$I1082,0)</f>
        <v>0</v>
      </c>
    </row>
    <row r="1083" spans="12:17" x14ac:dyDescent="0.25">
      <c r="L1083">
        <f>IF(AND(Colin!$G1083=$B$1,Colin!$H1083=$C$3),Colin!$I1083,)</f>
        <v>0</v>
      </c>
      <c r="M1083">
        <f>IF(AND(Colin!$G1083=$B$1,Colin!$H1083&lt;=$C$3),Colin!$I1083,)</f>
        <v>0</v>
      </c>
      <c r="N1083">
        <f>IF(AND(Colin!$G1083=$B$2,Colin!$H1083=$C$3),Colin!$I1083,)</f>
        <v>0</v>
      </c>
      <c r="O1083">
        <f>IF(AND(Colin!$G1083=$B$2,Colin!$H1083&lt;=$C$3),Colin!$I1083,)</f>
        <v>0</v>
      </c>
      <c r="P1083">
        <f>IF(Colin!$G1083&lt;$B$2,Colin!$I1083,0)</f>
        <v>0</v>
      </c>
      <c r="Q1083">
        <f>IF(Colin!$G1083&lt;$B$1,Colin!$I1083,0)</f>
        <v>0</v>
      </c>
    </row>
    <row r="1084" spans="12:17" x14ac:dyDescent="0.25">
      <c r="L1084">
        <f>IF(AND(Colin!$G1084=$B$1,Colin!$H1084=$C$3),Colin!$I1084,)</f>
        <v>0</v>
      </c>
      <c r="M1084">
        <f>IF(AND(Colin!$G1084=$B$1,Colin!$H1084&lt;=$C$3),Colin!$I1084,)</f>
        <v>0</v>
      </c>
      <c r="N1084">
        <f>IF(AND(Colin!$G1084=$B$2,Colin!$H1084=$C$3),Colin!$I1084,)</f>
        <v>0</v>
      </c>
      <c r="O1084">
        <f>IF(AND(Colin!$G1084=$B$2,Colin!$H1084&lt;=$C$3),Colin!$I1084,)</f>
        <v>0</v>
      </c>
      <c r="P1084">
        <f>IF(Colin!$G1084&lt;$B$2,Colin!$I1084,0)</f>
        <v>0</v>
      </c>
      <c r="Q1084">
        <f>IF(Colin!$G1084&lt;$B$1,Colin!$I1084,0)</f>
        <v>0</v>
      </c>
    </row>
    <row r="1085" spans="12:17" x14ac:dyDescent="0.25">
      <c r="L1085">
        <f>IF(AND(Colin!$G1085=$B$1,Colin!$H1085=$C$3),Colin!$I1085,)</f>
        <v>0</v>
      </c>
      <c r="M1085">
        <f>IF(AND(Colin!$G1085=$B$1,Colin!$H1085&lt;=$C$3),Colin!$I1085,)</f>
        <v>0</v>
      </c>
      <c r="N1085">
        <f>IF(AND(Colin!$G1085=$B$2,Colin!$H1085=$C$3),Colin!$I1085,)</f>
        <v>0</v>
      </c>
      <c r="O1085">
        <f>IF(AND(Colin!$G1085=$B$2,Colin!$H1085&lt;=$C$3),Colin!$I1085,)</f>
        <v>0</v>
      </c>
      <c r="P1085">
        <f>IF(Colin!$G1085&lt;$B$2,Colin!$I1085,0)</f>
        <v>0</v>
      </c>
      <c r="Q1085">
        <f>IF(Colin!$G1085&lt;$B$1,Colin!$I1085,0)</f>
        <v>0</v>
      </c>
    </row>
    <row r="1086" spans="12:17" x14ac:dyDescent="0.25">
      <c r="L1086">
        <f>IF(AND(Colin!$G1086=$B$1,Colin!$H1086=$C$3),Colin!$I1086,)</f>
        <v>0</v>
      </c>
      <c r="M1086">
        <f>IF(AND(Colin!$G1086=$B$1,Colin!$H1086&lt;=$C$3),Colin!$I1086,)</f>
        <v>0</v>
      </c>
      <c r="N1086">
        <f>IF(AND(Colin!$G1086=$B$2,Colin!$H1086=$C$3),Colin!$I1086,)</f>
        <v>0</v>
      </c>
      <c r="O1086">
        <f>IF(AND(Colin!$G1086=$B$2,Colin!$H1086&lt;=$C$3),Colin!$I1086,)</f>
        <v>0</v>
      </c>
      <c r="P1086">
        <f>IF(Colin!$G1086&lt;$B$2,Colin!$I1086,0)</f>
        <v>0</v>
      </c>
      <c r="Q1086">
        <f>IF(Colin!$G1086&lt;$B$1,Colin!$I1086,0)</f>
        <v>0</v>
      </c>
    </row>
    <row r="1087" spans="12:17" x14ac:dyDescent="0.25">
      <c r="L1087">
        <f>IF(AND(Colin!$G1087=$B$1,Colin!$H1087=$C$3),Colin!$I1087,)</f>
        <v>0</v>
      </c>
      <c r="M1087">
        <f>IF(AND(Colin!$G1087=$B$1,Colin!$H1087&lt;=$C$3),Colin!$I1087,)</f>
        <v>0</v>
      </c>
      <c r="N1087">
        <f>IF(AND(Colin!$G1087=$B$2,Colin!$H1087=$C$3),Colin!$I1087,)</f>
        <v>0</v>
      </c>
      <c r="O1087">
        <f>IF(AND(Colin!$G1087=$B$2,Colin!$H1087&lt;=$C$3),Colin!$I1087,)</f>
        <v>0</v>
      </c>
      <c r="P1087">
        <f>IF(Colin!$G1087&lt;$B$2,Colin!$I1087,0)</f>
        <v>0</v>
      </c>
      <c r="Q1087">
        <f>IF(Colin!$G1087&lt;$B$1,Colin!$I1087,0)</f>
        <v>0</v>
      </c>
    </row>
    <row r="1088" spans="12:17" x14ac:dyDescent="0.25">
      <c r="L1088">
        <f>IF(AND(Colin!$G1088=$B$1,Colin!$H1088=$C$3),Colin!$I1088,)</f>
        <v>0</v>
      </c>
      <c r="M1088">
        <f>IF(AND(Colin!$G1088=$B$1,Colin!$H1088&lt;=$C$3),Colin!$I1088,)</f>
        <v>0</v>
      </c>
      <c r="N1088">
        <f>IF(AND(Colin!$G1088=$B$2,Colin!$H1088=$C$3),Colin!$I1088,)</f>
        <v>0</v>
      </c>
      <c r="O1088">
        <f>IF(AND(Colin!$G1088=$B$2,Colin!$H1088&lt;=$C$3),Colin!$I1088,)</f>
        <v>0</v>
      </c>
      <c r="P1088">
        <f>IF(Colin!$G1088&lt;$B$2,Colin!$I1088,0)</f>
        <v>0</v>
      </c>
      <c r="Q1088">
        <f>IF(Colin!$G1088&lt;$B$1,Colin!$I1088,0)</f>
        <v>0</v>
      </c>
    </row>
    <row r="1089" spans="12:17" x14ac:dyDescent="0.25">
      <c r="L1089">
        <f>IF(AND(Colin!$G1089=$B$1,Colin!$H1089=$C$3),Colin!$I1089,)</f>
        <v>0</v>
      </c>
      <c r="M1089">
        <f>IF(AND(Colin!$G1089=$B$1,Colin!$H1089&lt;=$C$3),Colin!$I1089,)</f>
        <v>0</v>
      </c>
      <c r="N1089">
        <f>IF(AND(Colin!$G1089=$B$2,Colin!$H1089=$C$3),Colin!$I1089,)</f>
        <v>0</v>
      </c>
      <c r="O1089">
        <f>IF(AND(Colin!$G1089=$B$2,Colin!$H1089&lt;=$C$3),Colin!$I1089,)</f>
        <v>0</v>
      </c>
      <c r="P1089">
        <f>IF(Colin!$G1089&lt;$B$2,Colin!$I1089,0)</f>
        <v>0</v>
      </c>
      <c r="Q1089">
        <f>IF(Colin!$G1089&lt;$B$1,Colin!$I1089,0)</f>
        <v>0</v>
      </c>
    </row>
    <row r="1090" spans="12:17" x14ac:dyDescent="0.25">
      <c r="L1090">
        <f>IF(AND(Colin!$G1090=$B$1,Colin!$H1090=$C$3),Colin!$I1090,)</f>
        <v>0</v>
      </c>
      <c r="M1090">
        <f>IF(AND(Colin!$G1090=$B$1,Colin!$H1090&lt;=$C$3),Colin!$I1090,)</f>
        <v>0</v>
      </c>
      <c r="N1090">
        <f>IF(AND(Colin!$G1090=$B$2,Colin!$H1090=$C$3),Colin!$I1090,)</f>
        <v>0</v>
      </c>
      <c r="O1090">
        <f>IF(AND(Colin!$G1090=$B$2,Colin!$H1090&lt;=$C$3),Colin!$I1090,)</f>
        <v>0</v>
      </c>
      <c r="P1090">
        <f>IF(Colin!$G1090&lt;$B$2,Colin!$I1090,0)</f>
        <v>0</v>
      </c>
      <c r="Q1090">
        <f>IF(Colin!$G1090&lt;$B$1,Colin!$I1090,0)</f>
        <v>0</v>
      </c>
    </row>
    <row r="1091" spans="12:17" x14ac:dyDescent="0.25">
      <c r="L1091">
        <f>IF(AND(Colin!$G1091=$B$1,Colin!$H1091=$C$3),Colin!$I1091,)</f>
        <v>0</v>
      </c>
      <c r="M1091">
        <f>IF(AND(Colin!$G1091=$B$1,Colin!$H1091&lt;=$C$3),Colin!$I1091,)</f>
        <v>0</v>
      </c>
      <c r="N1091">
        <f>IF(AND(Colin!$G1091=$B$2,Colin!$H1091=$C$3),Colin!$I1091,)</f>
        <v>0</v>
      </c>
      <c r="O1091">
        <f>IF(AND(Colin!$G1091=$B$2,Colin!$H1091&lt;=$C$3),Colin!$I1091,)</f>
        <v>0</v>
      </c>
      <c r="P1091">
        <f>IF(Colin!$G1091&lt;$B$2,Colin!$I1091,0)</f>
        <v>0</v>
      </c>
      <c r="Q1091">
        <f>IF(Colin!$G1091&lt;$B$1,Colin!$I1091,0)</f>
        <v>0</v>
      </c>
    </row>
    <row r="1092" spans="12:17" x14ac:dyDescent="0.25">
      <c r="L1092">
        <f>IF(AND(Colin!$G1092=$B$1,Colin!$H1092=$C$3),Colin!$I1092,)</f>
        <v>0</v>
      </c>
      <c r="M1092">
        <f>IF(AND(Colin!$G1092=$B$1,Colin!$H1092&lt;=$C$3),Colin!$I1092,)</f>
        <v>0</v>
      </c>
      <c r="N1092">
        <f>IF(AND(Colin!$G1092=$B$2,Colin!$H1092=$C$3),Colin!$I1092,)</f>
        <v>0</v>
      </c>
      <c r="O1092">
        <f>IF(AND(Colin!$G1092=$B$2,Colin!$H1092&lt;=$C$3),Colin!$I1092,)</f>
        <v>0</v>
      </c>
      <c r="P1092">
        <f>IF(Colin!$G1092&lt;$B$2,Colin!$I1092,0)</f>
        <v>0</v>
      </c>
      <c r="Q1092">
        <f>IF(Colin!$G1092&lt;$B$1,Colin!$I1092,0)</f>
        <v>0</v>
      </c>
    </row>
    <row r="1093" spans="12:17" x14ac:dyDescent="0.25">
      <c r="L1093">
        <f>IF(AND(Colin!$G1093=$B$1,Colin!$H1093=$C$3),Colin!$I1093,)</f>
        <v>0</v>
      </c>
      <c r="M1093">
        <f>IF(AND(Colin!$G1093=$B$1,Colin!$H1093&lt;=$C$3),Colin!$I1093,)</f>
        <v>0</v>
      </c>
      <c r="N1093">
        <f>IF(AND(Colin!$G1093=$B$2,Colin!$H1093=$C$3),Colin!$I1093,)</f>
        <v>0</v>
      </c>
      <c r="O1093">
        <f>IF(AND(Colin!$G1093=$B$2,Colin!$H1093&lt;=$C$3),Colin!$I1093,)</f>
        <v>0</v>
      </c>
      <c r="P1093">
        <f>IF(Colin!$G1093&lt;$B$2,Colin!$I1093,0)</f>
        <v>0</v>
      </c>
      <c r="Q1093">
        <f>IF(Colin!$G1093&lt;$B$1,Colin!$I1093,0)</f>
        <v>0</v>
      </c>
    </row>
    <row r="1094" spans="12:17" x14ac:dyDescent="0.25">
      <c r="L1094">
        <f>IF(AND(Colin!$G1094=$B$1,Colin!$H1094=$C$3),Colin!$I1094,)</f>
        <v>0</v>
      </c>
      <c r="M1094">
        <f>IF(AND(Colin!$G1094=$B$1,Colin!$H1094&lt;=$C$3),Colin!$I1094,)</f>
        <v>0</v>
      </c>
      <c r="N1094">
        <f>IF(AND(Colin!$G1094=$B$2,Colin!$H1094=$C$3),Colin!$I1094,)</f>
        <v>0</v>
      </c>
      <c r="O1094">
        <f>IF(AND(Colin!$G1094=$B$2,Colin!$H1094&lt;=$C$3),Colin!$I1094,)</f>
        <v>0</v>
      </c>
      <c r="P1094">
        <f>IF(Colin!$G1094&lt;$B$2,Colin!$I1094,0)</f>
        <v>0</v>
      </c>
      <c r="Q1094">
        <f>IF(Colin!$G1094&lt;$B$1,Colin!$I1094,0)</f>
        <v>0</v>
      </c>
    </row>
    <row r="1095" spans="12:17" x14ac:dyDescent="0.25">
      <c r="L1095">
        <f>IF(AND(Colin!$G1095=$B$1,Colin!$H1095=$C$3),Colin!$I1095,)</f>
        <v>0</v>
      </c>
      <c r="M1095">
        <f>IF(AND(Colin!$G1095=$B$1,Colin!$H1095&lt;=$C$3),Colin!$I1095,)</f>
        <v>0</v>
      </c>
      <c r="N1095">
        <f>IF(AND(Colin!$G1095=$B$2,Colin!$H1095=$C$3),Colin!$I1095,)</f>
        <v>0</v>
      </c>
      <c r="O1095">
        <f>IF(AND(Colin!$G1095=$B$2,Colin!$H1095&lt;=$C$3),Colin!$I1095,)</f>
        <v>0</v>
      </c>
      <c r="P1095">
        <f>IF(Colin!$G1095&lt;$B$2,Colin!$I1095,0)</f>
        <v>0</v>
      </c>
      <c r="Q1095">
        <f>IF(Colin!$G1095&lt;$B$1,Colin!$I1095,0)</f>
        <v>0</v>
      </c>
    </row>
    <row r="1096" spans="12:17" x14ac:dyDescent="0.25">
      <c r="L1096">
        <f>IF(AND(Colin!$G1096=$B$1,Colin!$H1096=$C$3),Colin!$I1096,)</f>
        <v>0</v>
      </c>
      <c r="M1096">
        <f>IF(AND(Colin!$G1096=$B$1,Colin!$H1096&lt;=$C$3),Colin!$I1096,)</f>
        <v>0</v>
      </c>
      <c r="N1096">
        <f>IF(AND(Colin!$G1096=$B$2,Colin!$H1096=$C$3),Colin!$I1096,)</f>
        <v>0</v>
      </c>
      <c r="O1096">
        <f>IF(AND(Colin!$G1096=$B$2,Colin!$H1096&lt;=$C$3),Colin!$I1096,)</f>
        <v>0</v>
      </c>
      <c r="P1096">
        <f>IF(Colin!$G1096&lt;$B$2,Colin!$I1096,0)</f>
        <v>0</v>
      </c>
      <c r="Q1096">
        <f>IF(Colin!$G1096&lt;$B$1,Colin!$I1096,0)</f>
        <v>0</v>
      </c>
    </row>
    <row r="1097" spans="12:17" x14ac:dyDescent="0.25">
      <c r="L1097">
        <f>IF(AND(Colin!$G1097=$B$1,Colin!$H1097=$C$3),Colin!$I1097,)</f>
        <v>0</v>
      </c>
      <c r="M1097">
        <f>IF(AND(Colin!$G1097=$B$1,Colin!$H1097&lt;=$C$3),Colin!$I1097,)</f>
        <v>0</v>
      </c>
      <c r="N1097">
        <f>IF(AND(Colin!$G1097=$B$2,Colin!$H1097=$C$3),Colin!$I1097,)</f>
        <v>0</v>
      </c>
      <c r="O1097">
        <f>IF(AND(Colin!$G1097=$B$2,Colin!$H1097&lt;=$C$3),Colin!$I1097,)</f>
        <v>0</v>
      </c>
      <c r="P1097">
        <f>IF(Colin!$G1097&lt;$B$2,Colin!$I1097,0)</f>
        <v>0</v>
      </c>
      <c r="Q1097">
        <f>IF(Colin!$G1097&lt;$B$1,Colin!$I1097,0)</f>
        <v>0</v>
      </c>
    </row>
    <row r="1098" spans="12:17" x14ac:dyDescent="0.25">
      <c r="L1098">
        <f>IF(AND(Colin!$G1098=$B$1,Colin!$H1098=$C$3),Colin!$I1098,)</f>
        <v>0</v>
      </c>
      <c r="M1098">
        <f>IF(AND(Colin!$G1098=$B$1,Colin!$H1098&lt;=$C$3),Colin!$I1098,)</f>
        <v>0</v>
      </c>
      <c r="N1098">
        <f>IF(AND(Colin!$G1098=$B$2,Colin!$H1098=$C$3),Colin!$I1098,)</f>
        <v>0</v>
      </c>
      <c r="O1098">
        <f>IF(AND(Colin!$G1098=$B$2,Colin!$H1098&lt;=$C$3),Colin!$I1098,)</f>
        <v>0</v>
      </c>
      <c r="P1098">
        <f>IF(Colin!$G1098&lt;$B$2,Colin!$I1098,0)</f>
        <v>0</v>
      </c>
      <c r="Q1098">
        <f>IF(Colin!$G1098&lt;$B$1,Colin!$I1098,0)</f>
        <v>0</v>
      </c>
    </row>
    <row r="1099" spans="12:17" x14ac:dyDescent="0.25">
      <c r="L1099">
        <f>IF(AND(Colin!$G1099=$B$1,Colin!$H1099=$C$3),Colin!$I1099,)</f>
        <v>0</v>
      </c>
      <c r="M1099">
        <f>IF(AND(Colin!$G1099=$B$1,Colin!$H1099&lt;=$C$3),Colin!$I1099,)</f>
        <v>0</v>
      </c>
      <c r="N1099">
        <f>IF(AND(Colin!$G1099=$B$2,Colin!$H1099=$C$3),Colin!$I1099,)</f>
        <v>0</v>
      </c>
      <c r="O1099">
        <f>IF(AND(Colin!$G1099=$B$2,Colin!$H1099&lt;=$C$3),Colin!$I1099,)</f>
        <v>0</v>
      </c>
      <c r="P1099">
        <f>IF(Colin!$G1099&lt;$B$2,Colin!$I1099,0)</f>
        <v>0</v>
      </c>
      <c r="Q1099">
        <f>IF(Colin!$G1099&lt;$B$1,Colin!$I1099,0)</f>
        <v>0</v>
      </c>
    </row>
    <row r="1100" spans="12:17" x14ac:dyDescent="0.25">
      <c r="L1100">
        <f>IF(AND(Colin!$G1100=$B$1,Colin!$H1100=$C$3),Colin!$I1100,)</f>
        <v>0</v>
      </c>
      <c r="M1100">
        <f>IF(AND(Colin!$G1100=$B$1,Colin!$H1100&lt;=$C$3),Colin!$I1100,)</f>
        <v>0</v>
      </c>
      <c r="N1100">
        <f>IF(AND(Colin!$G1100=$B$2,Colin!$H1100=$C$3),Colin!$I1100,)</f>
        <v>0</v>
      </c>
      <c r="O1100">
        <f>IF(AND(Colin!$G1100=$B$2,Colin!$H1100&lt;=$C$3),Colin!$I1100,)</f>
        <v>0</v>
      </c>
      <c r="P1100">
        <f>IF(Colin!$G1100&lt;$B$2,Colin!$I1100,0)</f>
        <v>0</v>
      </c>
      <c r="Q1100">
        <f>IF(Colin!$G1100&lt;$B$1,Colin!$I1100,0)</f>
        <v>0</v>
      </c>
    </row>
    <row r="1101" spans="12:17" x14ac:dyDescent="0.25">
      <c r="L1101">
        <f>IF(AND(Colin!$G1101=$B$1,Colin!$H1101=$C$3),Colin!$I1101,)</f>
        <v>0</v>
      </c>
      <c r="M1101">
        <f>IF(AND(Colin!$G1101=$B$1,Colin!$H1101&lt;=$C$3),Colin!$I1101,)</f>
        <v>0</v>
      </c>
      <c r="N1101">
        <f>IF(AND(Colin!$G1101=$B$2,Colin!$H1101=$C$3),Colin!$I1101,)</f>
        <v>0</v>
      </c>
      <c r="O1101">
        <f>IF(AND(Colin!$G1101=$B$2,Colin!$H1101&lt;=$C$3),Colin!$I1101,)</f>
        <v>0</v>
      </c>
      <c r="P1101">
        <f>IF(Colin!$G1101&lt;$B$2,Colin!$I1101,0)</f>
        <v>0</v>
      </c>
      <c r="Q1101">
        <f>IF(Colin!$G1101&lt;$B$1,Colin!$I1101,0)</f>
        <v>0</v>
      </c>
    </row>
    <row r="1102" spans="12:17" x14ac:dyDescent="0.25">
      <c r="L1102">
        <f>IF(AND(Colin!$G1102=$B$1,Colin!$H1102=$C$3),Colin!$I1102,)</f>
        <v>0</v>
      </c>
      <c r="M1102">
        <f>IF(AND(Colin!$G1102=$B$1,Colin!$H1102&lt;=$C$3),Colin!$I1102,)</f>
        <v>0</v>
      </c>
      <c r="N1102">
        <f>IF(AND(Colin!$G1102=$B$2,Colin!$H1102=$C$3),Colin!$I1102,)</f>
        <v>0</v>
      </c>
      <c r="O1102">
        <f>IF(AND(Colin!$G1102=$B$2,Colin!$H1102&lt;=$C$3),Colin!$I1102,)</f>
        <v>0</v>
      </c>
      <c r="P1102">
        <f>IF(Colin!$G1102&lt;$B$2,Colin!$I1102,0)</f>
        <v>0</v>
      </c>
      <c r="Q1102">
        <f>IF(Colin!$G1102&lt;$B$1,Colin!$I1102,0)</f>
        <v>0</v>
      </c>
    </row>
    <row r="1103" spans="12:17" x14ac:dyDescent="0.25">
      <c r="L1103">
        <f>IF(AND(Colin!$G1103=$B$1,Colin!$H1103=$C$3),Colin!$I1103,)</f>
        <v>0</v>
      </c>
      <c r="M1103">
        <f>IF(AND(Colin!$G1103=$B$1,Colin!$H1103&lt;=$C$3),Colin!$I1103,)</f>
        <v>0</v>
      </c>
      <c r="N1103">
        <f>IF(AND(Colin!$G1103=$B$2,Colin!$H1103=$C$3),Colin!$I1103,)</f>
        <v>0</v>
      </c>
      <c r="O1103">
        <f>IF(AND(Colin!$G1103=$B$2,Colin!$H1103&lt;=$C$3),Colin!$I1103,)</f>
        <v>0</v>
      </c>
      <c r="P1103">
        <f>IF(Colin!$G1103&lt;$B$2,Colin!$I1103,0)</f>
        <v>0</v>
      </c>
      <c r="Q1103">
        <f>IF(Colin!$G1103&lt;$B$1,Colin!$I1103,0)</f>
        <v>0</v>
      </c>
    </row>
    <row r="1104" spans="12:17" x14ac:dyDescent="0.25">
      <c r="L1104">
        <f>IF(AND(Colin!$G1104=$B$1,Colin!$H1104=$C$3),Colin!$I1104,)</f>
        <v>0</v>
      </c>
      <c r="M1104">
        <f>IF(AND(Colin!$G1104=$B$1,Colin!$H1104&lt;=$C$3),Colin!$I1104,)</f>
        <v>0</v>
      </c>
      <c r="N1104">
        <f>IF(AND(Colin!$G1104=$B$2,Colin!$H1104=$C$3),Colin!$I1104,)</f>
        <v>0</v>
      </c>
      <c r="O1104">
        <f>IF(AND(Colin!$G1104=$B$2,Colin!$H1104&lt;=$C$3),Colin!$I1104,)</f>
        <v>0</v>
      </c>
      <c r="P1104">
        <f>IF(Colin!$G1104&lt;$B$2,Colin!$I1104,0)</f>
        <v>0</v>
      </c>
      <c r="Q1104">
        <f>IF(Colin!$G1104&lt;$B$1,Colin!$I1104,0)</f>
        <v>0</v>
      </c>
    </row>
    <row r="1105" spans="12:17" x14ac:dyDescent="0.25">
      <c r="L1105">
        <f>IF(AND(Colin!$G1105=$B$1,Colin!$H1105=$C$3),Colin!$I1105,)</f>
        <v>0</v>
      </c>
      <c r="M1105">
        <f>IF(AND(Colin!$G1105=$B$1,Colin!$H1105&lt;=$C$3),Colin!$I1105,)</f>
        <v>0</v>
      </c>
      <c r="N1105">
        <f>IF(AND(Colin!$G1105=$B$2,Colin!$H1105=$C$3),Colin!$I1105,)</f>
        <v>0</v>
      </c>
      <c r="O1105">
        <f>IF(AND(Colin!$G1105=$B$2,Colin!$H1105&lt;=$C$3),Colin!$I1105,)</f>
        <v>0</v>
      </c>
      <c r="P1105">
        <f>IF(Colin!$G1105&lt;$B$2,Colin!$I1105,0)</f>
        <v>0</v>
      </c>
      <c r="Q1105">
        <f>IF(Colin!$G1105&lt;$B$1,Colin!$I1105,0)</f>
        <v>0</v>
      </c>
    </row>
    <row r="1106" spans="12:17" x14ac:dyDescent="0.25">
      <c r="L1106">
        <f>IF(AND(Colin!$G1106=$B$1,Colin!$H1106=$C$3),Colin!$I1106,)</f>
        <v>0</v>
      </c>
      <c r="M1106">
        <f>IF(AND(Colin!$G1106=$B$1,Colin!$H1106&lt;=$C$3),Colin!$I1106,)</f>
        <v>0</v>
      </c>
      <c r="N1106">
        <f>IF(AND(Colin!$G1106=$B$2,Colin!$H1106=$C$3),Colin!$I1106,)</f>
        <v>0</v>
      </c>
      <c r="O1106">
        <f>IF(AND(Colin!$G1106=$B$2,Colin!$H1106&lt;=$C$3),Colin!$I1106,)</f>
        <v>0</v>
      </c>
      <c r="P1106">
        <f>IF(Colin!$G1106&lt;$B$2,Colin!$I1106,0)</f>
        <v>0</v>
      </c>
      <c r="Q1106">
        <f>IF(Colin!$G1106&lt;$B$1,Colin!$I1106,0)</f>
        <v>0</v>
      </c>
    </row>
    <row r="1107" spans="12:17" x14ac:dyDescent="0.25">
      <c r="L1107">
        <f>IF(AND(Colin!$G1107=$B$1,Colin!$H1107=$C$3),Colin!$I1107,)</f>
        <v>0</v>
      </c>
      <c r="M1107">
        <f>IF(AND(Colin!$G1107=$B$1,Colin!$H1107&lt;=$C$3),Colin!$I1107,)</f>
        <v>0</v>
      </c>
      <c r="N1107">
        <f>IF(AND(Colin!$G1107=$B$2,Colin!$H1107=$C$3),Colin!$I1107,)</f>
        <v>0</v>
      </c>
      <c r="O1107">
        <f>IF(AND(Colin!$G1107=$B$2,Colin!$H1107&lt;=$C$3),Colin!$I1107,)</f>
        <v>0</v>
      </c>
      <c r="P1107">
        <f>IF(Colin!$G1107&lt;$B$2,Colin!$I1107,0)</f>
        <v>0</v>
      </c>
      <c r="Q1107">
        <f>IF(Colin!$G1107&lt;$B$1,Colin!$I1107,0)</f>
        <v>0</v>
      </c>
    </row>
    <row r="1108" spans="12:17" x14ac:dyDescent="0.25">
      <c r="L1108">
        <f>IF(AND(Colin!$G1108=$B$1,Colin!$H1108=$C$3),Colin!$I1108,)</f>
        <v>0</v>
      </c>
      <c r="M1108">
        <f>IF(AND(Colin!$G1108=$B$1,Colin!$H1108&lt;=$C$3),Colin!$I1108,)</f>
        <v>0</v>
      </c>
      <c r="N1108">
        <f>IF(AND(Colin!$G1108=$B$2,Colin!$H1108=$C$3),Colin!$I1108,)</f>
        <v>0</v>
      </c>
      <c r="O1108">
        <f>IF(AND(Colin!$G1108=$B$2,Colin!$H1108&lt;=$C$3),Colin!$I1108,)</f>
        <v>0</v>
      </c>
      <c r="P1108">
        <f>IF(Colin!$G1108&lt;$B$2,Colin!$I1108,0)</f>
        <v>0</v>
      </c>
      <c r="Q1108">
        <f>IF(Colin!$G1108&lt;$B$1,Colin!$I1108,0)</f>
        <v>0</v>
      </c>
    </row>
    <row r="1109" spans="12:17" x14ac:dyDescent="0.25">
      <c r="L1109">
        <f>IF(AND(Colin!$G1109=$B$1,Colin!$H1109=$C$3),Colin!$I1109,)</f>
        <v>0</v>
      </c>
      <c r="M1109">
        <f>IF(AND(Colin!$G1109=$B$1,Colin!$H1109&lt;=$C$3),Colin!$I1109,)</f>
        <v>0</v>
      </c>
      <c r="N1109">
        <f>IF(AND(Colin!$G1109=$B$2,Colin!$H1109=$C$3),Colin!$I1109,)</f>
        <v>0</v>
      </c>
      <c r="O1109">
        <f>IF(AND(Colin!$G1109=$B$2,Colin!$H1109&lt;=$C$3),Colin!$I1109,)</f>
        <v>0</v>
      </c>
      <c r="P1109">
        <f>IF(Colin!$G1109&lt;$B$2,Colin!$I1109,0)</f>
        <v>0</v>
      </c>
      <c r="Q1109">
        <f>IF(Colin!$G1109&lt;$B$1,Colin!$I1109,0)</f>
        <v>0</v>
      </c>
    </row>
    <row r="1110" spans="12:17" x14ac:dyDescent="0.25">
      <c r="L1110">
        <f>IF(AND(Colin!$G1110=$B$1,Colin!$H1110=$C$3),Colin!$I1110,)</f>
        <v>0</v>
      </c>
      <c r="M1110">
        <f>IF(AND(Colin!$G1110=$B$1,Colin!$H1110&lt;=$C$3),Colin!$I1110,)</f>
        <v>0</v>
      </c>
      <c r="N1110">
        <f>IF(AND(Colin!$G1110=$B$2,Colin!$H1110=$C$3),Colin!$I1110,)</f>
        <v>0</v>
      </c>
      <c r="O1110">
        <f>IF(AND(Colin!$G1110=$B$2,Colin!$H1110&lt;=$C$3),Colin!$I1110,)</f>
        <v>0</v>
      </c>
      <c r="P1110">
        <f>IF(Colin!$G1110&lt;$B$2,Colin!$I1110,0)</f>
        <v>0</v>
      </c>
      <c r="Q1110">
        <f>IF(Colin!$G1110&lt;$B$1,Colin!$I1110,0)</f>
        <v>0</v>
      </c>
    </row>
    <row r="1111" spans="12:17" x14ac:dyDescent="0.25">
      <c r="L1111">
        <f>IF(AND(Colin!$G1111=$B$1,Colin!$H1111=$C$3),Colin!$I1111,)</f>
        <v>0</v>
      </c>
      <c r="M1111">
        <f>IF(AND(Colin!$G1111=$B$1,Colin!$H1111&lt;=$C$3),Colin!$I1111,)</f>
        <v>0</v>
      </c>
      <c r="N1111">
        <f>IF(AND(Colin!$G1111=$B$2,Colin!$H1111=$C$3),Colin!$I1111,)</f>
        <v>0</v>
      </c>
      <c r="O1111">
        <f>IF(AND(Colin!$G1111=$B$2,Colin!$H1111&lt;=$C$3),Colin!$I1111,)</f>
        <v>0</v>
      </c>
      <c r="P1111">
        <f>IF(Colin!$G1111&lt;$B$2,Colin!$I1111,0)</f>
        <v>0</v>
      </c>
      <c r="Q1111">
        <f>IF(Colin!$G1111&lt;$B$1,Colin!$I1111,0)</f>
        <v>0</v>
      </c>
    </row>
    <row r="1112" spans="12:17" x14ac:dyDescent="0.25">
      <c r="L1112">
        <f>IF(AND(Colin!$G1112=$B$1,Colin!$H1112=$C$3),Colin!$I1112,)</f>
        <v>0</v>
      </c>
      <c r="M1112">
        <f>IF(AND(Colin!$G1112=$B$1,Colin!$H1112&lt;=$C$3),Colin!$I1112,)</f>
        <v>0</v>
      </c>
      <c r="N1112">
        <f>IF(AND(Colin!$G1112=$B$2,Colin!$H1112=$C$3),Colin!$I1112,)</f>
        <v>0</v>
      </c>
      <c r="O1112">
        <f>IF(AND(Colin!$G1112=$B$2,Colin!$H1112&lt;=$C$3),Colin!$I1112,)</f>
        <v>0</v>
      </c>
      <c r="P1112">
        <f>IF(Colin!$G1112&lt;$B$2,Colin!$I1112,0)</f>
        <v>0</v>
      </c>
      <c r="Q1112">
        <f>IF(Colin!$G1112&lt;$B$1,Colin!$I1112,0)</f>
        <v>0</v>
      </c>
    </row>
    <row r="1113" spans="12:17" x14ac:dyDescent="0.25">
      <c r="L1113">
        <f>IF(AND(Colin!$G1113=$B$1,Colin!$H1113=$C$3),Colin!$I1113,)</f>
        <v>0</v>
      </c>
      <c r="M1113">
        <f>IF(AND(Colin!$G1113=$B$1,Colin!$H1113&lt;=$C$3),Colin!$I1113,)</f>
        <v>0</v>
      </c>
      <c r="N1113">
        <f>IF(AND(Colin!$G1113=$B$2,Colin!$H1113=$C$3),Colin!$I1113,)</f>
        <v>0</v>
      </c>
      <c r="O1113">
        <f>IF(AND(Colin!$G1113=$B$2,Colin!$H1113&lt;=$C$3),Colin!$I1113,)</f>
        <v>0</v>
      </c>
      <c r="P1113">
        <f>IF(Colin!$G1113&lt;$B$2,Colin!$I1113,0)</f>
        <v>0</v>
      </c>
      <c r="Q1113">
        <f>IF(Colin!$G1113&lt;$B$1,Colin!$I1113,0)</f>
        <v>0</v>
      </c>
    </row>
    <row r="1114" spans="12:17" x14ac:dyDescent="0.25">
      <c r="L1114">
        <f>IF(AND(Colin!$G1114=$B$1,Colin!$H1114=$C$3),Colin!$I1114,)</f>
        <v>0</v>
      </c>
      <c r="M1114">
        <f>IF(AND(Colin!$G1114=$B$1,Colin!$H1114&lt;=$C$3),Colin!$I1114,)</f>
        <v>0</v>
      </c>
      <c r="N1114">
        <f>IF(AND(Colin!$G1114=$B$2,Colin!$H1114=$C$3),Colin!$I1114,)</f>
        <v>0</v>
      </c>
      <c r="O1114">
        <f>IF(AND(Colin!$G1114=$B$2,Colin!$H1114&lt;=$C$3),Colin!$I1114,)</f>
        <v>0</v>
      </c>
      <c r="P1114">
        <f>IF(Colin!$G1114&lt;$B$2,Colin!$I1114,0)</f>
        <v>0</v>
      </c>
      <c r="Q1114">
        <f>IF(Colin!$G1114&lt;$B$1,Colin!$I1114,0)</f>
        <v>0</v>
      </c>
    </row>
    <row r="1115" spans="12:17" x14ac:dyDescent="0.25">
      <c r="L1115">
        <f>IF(AND(Colin!$G1115=$B$1,Colin!$H1115=$C$3),Colin!$I1115,)</f>
        <v>0</v>
      </c>
      <c r="M1115">
        <f>IF(AND(Colin!$G1115=$B$1,Colin!$H1115&lt;=$C$3),Colin!$I1115,)</f>
        <v>0</v>
      </c>
      <c r="N1115">
        <f>IF(AND(Colin!$G1115=$B$2,Colin!$H1115=$C$3),Colin!$I1115,)</f>
        <v>0</v>
      </c>
      <c r="O1115">
        <f>IF(AND(Colin!$G1115=$B$2,Colin!$H1115&lt;=$C$3),Colin!$I1115,)</f>
        <v>0</v>
      </c>
      <c r="P1115">
        <f>IF(Colin!$G1115&lt;$B$2,Colin!$I1115,0)</f>
        <v>0</v>
      </c>
      <c r="Q1115">
        <f>IF(Colin!$G1115&lt;$B$1,Colin!$I1115,0)</f>
        <v>0</v>
      </c>
    </row>
    <row r="1116" spans="12:17" x14ac:dyDescent="0.25">
      <c r="L1116">
        <f>IF(AND(Colin!$G1116=$B$1,Colin!$H1116=$C$3),Colin!$I1116,)</f>
        <v>0</v>
      </c>
      <c r="M1116">
        <f>IF(AND(Colin!$G1116=$B$1,Colin!$H1116&lt;=$C$3),Colin!$I1116,)</f>
        <v>0</v>
      </c>
      <c r="N1116">
        <f>IF(AND(Colin!$G1116=$B$2,Colin!$H1116=$C$3),Colin!$I1116,)</f>
        <v>0</v>
      </c>
      <c r="O1116">
        <f>IF(AND(Colin!$G1116=$B$2,Colin!$H1116&lt;=$C$3),Colin!$I1116,)</f>
        <v>0</v>
      </c>
      <c r="P1116">
        <f>IF(Colin!$G1116&lt;$B$2,Colin!$I1116,0)</f>
        <v>0</v>
      </c>
      <c r="Q1116">
        <f>IF(Colin!$G1116&lt;$B$1,Colin!$I1116,0)</f>
        <v>0</v>
      </c>
    </row>
    <row r="1117" spans="12:17" x14ac:dyDescent="0.25">
      <c r="L1117">
        <f>IF(AND(Colin!$G1117=$B$1,Colin!$H1117=$C$3),Colin!$I1117,)</f>
        <v>0</v>
      </c>
      <c r="M1117">
        <f>IF(AND(Colin!$G1117=$B$1,Colin!$H1117&lt;=$C$3),Colin!$I1117,)</f>
        <v>0</v>
      </c>
      <c r="N1117">
        <f>IF(AND(Colin!$G1117=$B$2,Colin!$H1117=$C$3),Colin!$I1117,)</f>
        <v>0</v>
      </c>
      <c r="O1117">
        <f>IF(AND(Colin!$G1117=$B$2,Colin!$H1117&lt;=$C$3),Colin!$I1117,)</f>
        <v>0</v>
      </c>
      <c r="P1117">
        <f>IF(Colin!$G1117&lt;$B$2,Colin!$I1117,0)</f>
        <v>0</v>
      </c>
      <c r="Q1117">
        <f>IF(Colin!$G1117&lt;$B$1,Colin!$I1117,0)</f>
        <v>0</v>
      </c>
    </row>
    <row r="1118" spans="12:17" x14ac:dyDescent="0.25">
      <c r="L1118">
        <f>IF(AND(Colin!$G1118=$B$1,Colin!$H1118=$C$3),Colin!$I1118,)</f>
        <v>0</v>
      </c>
      <c r="M1118">
        <f>IF(AND(Colin!$G1118=$B$1,Colin!$H1118&lt;=$C$3),Colin!$I1118,)</f>
        <v>0</v>
      </c>
      <c r="N1118">
        <f>IF(AND(Colin!$G1118=$B$2,Colin!$H1118=$C$3),Colin!$I1118,)</f>
        <v>0</v>
      </c>
      <c r="O1118">
        <f>IF(AND(Colin!$G1118=$B$2,Colin!$H1118&lt;=$C$3),Colin!$I1118,)</f>
        <v>0</v>
      </c>
      <c r="P1118">
        <f>IF(Colin!$G1118&lt;$B$2,Colin!$I1118,0)</f>
        <v>0</v>
      </c>
      <c r="Q1118">
        <f>IF(Colin!$G1118&lt;$B$1,Colin!$I1118,0)</f>
        <v>0</v>
      </c>
    </row>
    <row r="1119" spans="12:17" x14ac:dyDescent="0.25">
      <c r="L1119">
        <f>IF(AND(Colin!$G1119=$B$1,Colin!$H1119=$C$3),Colin!$I1119,)</f>
        <v>0</v>
      </c>
      <c r="M1119">
        <f>IF(AND(Colin!$G1119=$B$1,Colin!$H1119&lt;=$C$3),Colin!$I1119,)</f>
        <v>0</v>
      </c>
      <c r="N1119">
        <f>IF(AND(Colin!$G1119=$B$2,Colin!$H1119=$C$3),Colin!$I1119,)</f>
        <v>0</v>
      </c>
      <c r="O1119">
        <f>IF(AND(Colin!$G1119=$B$2,Colin!$H1119&lt;=$C$3),Colin!$I1119,)</f>
        <v>0</v>
      </c>
      <c r="P1119">
        <f>IF(Colin!$G1119&lt;$B$2,Colin!$I1119,0)</f>
        <v>0</v>
      </c>
      <c r="Q1119">
        <f>IF(Colin!$G1119&lt;$B$1,Colin!$I1119,0)</f>
        <v>0</v>
      </c>
    </row>
    <row r="1120" spans="12:17" x14ac:dyDescent="0.25">
      <c r="L1120">
        <f>IF(AND(Colin!$G1120=$B$1,Colin!$H1120=$C$3),Colin!$I1120,)</f>
        <v>0</v>
      </c>
      <c r="M1120">
        <f>IF(AND(Colin!$G1120=$B$1,Colin!$H1120&lt;=$C$3),Colin!$I1120,)</f>
        <v>0</v>
      </c>
      <c r="N1120">
        <f>IF(AND(Colin!$G1120=$B$2,Colin!$H1120=$C$3),Colin!$I1120,)</f>
        <v>0</v>
      </c>
      <c r="O1120">
        <f>IF(AND(Colin!$G1120=$B$2,Colin!$H1120&lt;=$C$3),Colin!$I1120,)</f>
        <v>0</v>
      </c>
      <c r="P1120">
        <f>IF(Colin!$G1120&lt;$B$2,Colin!$I1120,0)</f>
        <v>0</v>
      </c>
      <c r="Q1120">
        <f>IF(Colin!$G1120&lt;$B$1,Colin!$I1120,0)</f>
        <v>0</v>
      </c>
    </row>
    <row r="1121" spans="12:17" x14ac:dyDescent="0.25">
      <c r="L1121">
        <f>IF(AND(Colin!$G1121=$B$1,Colin!$H1121=$C$3),Colin!$I1121,)</f>
        <v>0</v>
      </c>
      <c r="M1121">
        <f>IF(AND(Colin!$G1121=$B$1,Colin!$H1121&lt;=$C$3),Colin!$I1121,)</f>
        <v>0</v>
      </c>
      <c r="N1121">
        <f>IF(AND(Colin!$G1121=$B$2,Colin!$H1121=$C$3),Colin!$I1121,)</f>
        <v>0</v>
      </c>
      <c r="O1121">
        <f>IF(AND(Colin!$G1121=$B$2,Colin!$H1121&lt;=$C$3),Colin!$I1121,)</f>
        <v>0</v>
      </c>
      <c r="P1121">
        <f>IF(Colin!$G1121&lt;$B$2,Colin!$I1121,0)</f>
        <v>0</v>
      </c>
      <c r="Q1121">
        <f>IF(Colin!$G1121&lt;$B$1,Colin!$I1121,0)</f>
        <v>0</v>
      </c>
    </row>
    <row r="1122" spans="12:17" x14ac:dyDescent="0.25">
      <c r="L1122">
        <f>IF(AND(Colin!$G1122=$B$1,Colin!$H1122=$C$3),Colin!$I1122,)</f>
        <v>0</v>
      </c>
      <c r="M1122">
        <f>IF(AND(Colin!$G1122=$B$1,Colin!$H1122&lt;=$C$3),Colin!$I1122,)</f>
        <v>0</v>
      </c>
      <c r="N1122">
        <f>IF(AND(Colin!$G1122=$B$2,Colin!$H1122=$C$3),Colin!$I1122,)</f>
        <v>0</v>
      </c>
      <c r="O1122">
        <f>IF(AND(Colin!$G1122=$B$2,Colin!$H1122&lt;=$C$3),Colin!$I1122,)</f>
        <v>0</v>
      </c>
      <c r="P1122">
        <f>IF(Colin!$G1122&lt;$B$2,Colin!$I1122,0)</f>
        <v>0</v>
      </c>
      <c r="Q1122">
        <f>IF(Colin!$G1122&lt;$B$1,Colin!$I1122,0)</f>
        <v>0</v>
      </c>
    </row>
    <row r="1123" spans="12:17" x14ac:dyDescent="0.25">
      <c r="L1123">
        <f>IF(AND(Colin!$G1123=$B$1,Colin!$H1123=$C$3),Colin!$I1123,)</f>
        <v>0</v>
      </c>
      <c r="M1123">
        <f>IF(AND(Colin!$G1123=$B$1,Colin!$H1123&lt;=$C$3),Colin!$I1123,)</f>
        <v>0</v>
      </c>
      <c r="N1123">
        <f>IF(AND(Colin!$G1123=$B$2,Colin!$H1123=$C$3),Colin!$I1123,)</f>
        <v>0</v>
      </c>
      <c r="O1123">
        <f>IF(AND(Colin!$G1123=$B$2,Colin!$H1123&lt;=$C$3),Colin!$I1123,)</f>
        <v>0</v>
      </c>
      <c r="P1123">
        <f>IF(Colin!$G1123&lt;$B$2,Colin!$I1123,0)</f>
        <v>0</v>
      </c>
      <c r="Q1123">
        <f>IF(Colin!$G1123&lt;$B$1,Colin!$I1123,0)</f>
        <v>0</v>
      </c>
    </row>
    <row r="1124" spans="12:17" x14ac:dyDescent="0.25">
      <c r="L1124">
        <f>IF(AND(Colin!$G1124=$B$1,Colin!$H1124=$C$3),Colin!$I1124,)</f>
        <v>0</v>
      </c>
      <c r="M1124">
        <f>IF(AND(Colin!$G1124=$B$1,Colin!$H1124&lt;=$C$3),Colin!$I1124,)</f>
        <v>0</v>
      </c>
      <c r="N1124">
        <f>IF(AND(Colin!$G1124=$B$2,Colin!$H1124=$C$3),Colin!$I1124,)</f>
        <v>0</v>
      </c>
      <c r="O1124">
        <f>IF(AND(Colin!$G1124=$B$2,Colin!$H1124&lt;=$C$3),Colin!$I1124,)</f>
        <v>0</v>
      </c>
      <c r="P1124">
        <f>IF(Colin!$G1124&lt;$B$2,Colin!$I1124,0)</f>
        <v>0</v>
      </c>
      <c r="Q1124">
        <f>IF(Colin!$G1124&lt;$B$1,Colin!$I1124,0)</f>
        <v>0</v>
      </c>
    </row>
    <row r="1125" spans="12:17" x14ac:dyDescent="0.25">
      <c r="L1125">
        <f>IF(AND(Colin!$G1125=$B$1,Colin!$H1125=$C$3),Colin!$I1125,)</f>
        <v>0</v>
      </c>
      <c r="M1125">
        <f>IF(AND(Colin!$G1125=$B$1,Colin!$H1125&lt;=$C$3),Colin!$I1125,)</f>
        <v>0</v>
      </c>
      <c r="N1125">
        <f>IF(AND(Colin!$G1125=$B$2,Colin!$H1125=$C$3),Colin!$I1125,)</f>
        <v>0</v>
      </c>
      <c r="O1125">
        <f>IF(AND(Colin!$G1125=$B$2,Colin!$H1125&lt;=$C$3),Colin!$I1125,)</f>
        <v>0</v>
      </c>
      <c r="P1125">
        <f>IF(Colin!$G1125&lt;$B$2,Colin!$I1125,0)</f>
        <v>0</v>
      </c>
      <c r="Q1125">
        <f>IF(Colin!$G1125&lt;$B$1,Colin!$I1125,0)</f>
        <v>0</v>
      </c>
    </row>
    <row r="1126" spans="12:17" x14ac:dyDescent="0.25">
      <c r="L1126">
        <f>IF(AND(Colin!$G1126=$B$1,Colin!$H1126=$C$3),Colin!$I1126,)</f>
        <v>0</v>
      </c>
      <c r="M1126">
        <f>IF(AND(Colin!$G1126=$B$1,Colin!$H1126&lt;=$C$3),Colin!$I1126,)</f>
        <v>0</v>
      </c>
      <c r="N1126">
        <f>IF(AND(Colin!$G1126=$B$2,Colin!$H1126=$C$3),Colin!$I1126,)</f>
        <v>0</v>
      </c>
      <c r="O1126">
        <f>IF(AND(Colin!$G1126=$B$2,Colin!$H1126&lt;=$C$3),Colin!$I1126,)</f>
        <v>0</v>
      </c>
      <c r="P1126">
        <f>IF(Colin!$G1126&lt;$B$2,Colin!$I1126,0)</f>
        <v>0</v>
      </c>
      <c r="Q1126">
        <f>IF(Colin!$G1126&lt;$B$1,Colin!$I1126,0)</f>
        <v>0</v>
      </c>
    </row>
    <row r="1127" spans="12:17" x14ac:dyDescent="0.25">
      <c r="L1127">
        <f>IF(AND(Colin!$G1127=$B$1,Colin!$H1127=$C$3),Colin!$I1127,)</f>
        <v>0</v>
      </c>
      <c r="M1127">
        <f>IF(AND(Colin!$G1127=$B$1,Colin!$H1127&lt;=$C$3),Colin!$I1127,)</f>
        <v>0</v>
      </c>
      <c r="N1127">
        <f>IF(AND(Colin!$G1127=$B$2,Colin!$H1127=$C$3),Colin!$I1127,)</f>
        <v>0</v>
      </c>
      <c r="O1127">
        <f>IF(AND(Colin!$G1127=$B$2,Colin!$H1127&lt;=$C$3),Colin!$I1127,)</f>
        <v>0</v>
      </c>
      <c r="P1127">
        <f>IF(Colin!$G1127&lt;$B$2,Colin!$I1127,0)</f>
        <v>0</v>
      </c>
      <c r="Q1127">
        <f>IF(Colin!$G1127&lt;$B$1,Colin!$I1127,0)</f>
        <v>0</v>
      </c>
    </row>
    <row r="1128" spans="12:17" x14ac:dyDescent="0.25">
      <c r="L1128">
        <f>IF(AND(Colin!$G1128=$B$1,Colin!$H1128=$C$3),Colin!$I1128,)</f>
        <v>0</v>
      </c>
      <c r="M1128">
        <f>IF(AND(Colin!$G1128=$B$1,Colin!$H1128&lt;=$C$3),Colin!$I1128,)</f>
        <v>0</v>
      </c>
      <c r="N1128">
        <f>IF(AND(Colin!$G1128=$B$2,Colin!$H1128=$C$3),Colin!$I1128,)</f>
        <v>0</v>
      </c>
      <c r="O1128">
        <f>IF(AND(Colin!$G1128=$B$2,Colin!$H1128&lt;=$C$3),Colin!$I1128,)</f>
        <v>0</v>
      </c>
      <c r="P1128">
        <f>IF(Colin!$G1128&lt;$B$2,Colin!$I1128,0)</f>
        <v>0</v>
      </c>
      <c r="Q1128">
        <f>IF(Colin!$G1128&lt;$B$1,Colin!$I1128,0)</f>
        <v>0</v>
      </c>
    </row>
    <row r="1129" spans="12:17" x14ac:dyDescent="0.25">
      <c r="L1129">
        <f>IF(AND(Colin!$G1129=$B$1,Colin!$H1129=$C$3),Colin!$I1129,)</f>
        <v>0</v>
      </c>
      <c r="M1129">
        <f>IF(AND(Colin!$G1129=$B$1,Colin!$H1129&lt;=$C$3),Colin!$I1129,)</f>
        <v>0</v>
      </c>
      <c r="N1129">
        <f>IF(AND(Colin!$G1129=$B$2,Colin!$H1129=$C$3),Colin!$I1129,)</f>
        <v>0</v>
      </c>
      <c r="O1129">
        <f>IF(AND(Colin!$G1129=$B$2,Colin!$H1129&lt;=$C$3),Colin!$I1129,)</f>
        <v>0</v>
      </c>
      <c r="P1129">
        <f>IF(Colin!$G1129&lt;$B$2,Colin!$I1129,0)</f>
        <v>0</v>
      </c>
      <c r="Q1129">
        <f>IF(Colin!$G1129&lt;$B$1,Colin!$I1129,0)</f>
        <v>0</v>
      </c>
    </row>
    <row r="1130" spans="12:17" x14ac:dyDescent="0.25">
      <c r="L1130">
        <f>IF(AND(Colin!$G1130=$B$1,Colin!$H1130=$C$3),Colin!$I1130,)</f>
        <v>0</v>
      </c>
      <c r="M1130">
        <f>IF(AND(Colin!$G1130=$B$1,Colin!$H1130&lt;=$C$3),Colin!$I1130,)</f>
        <v>0</v>
      </c>
      <c r="N1130">
        <f>IF(AND(Colin!$G1130=$B$2,Colin!$H1130=$C$3),Colin!$I1130,)</f>
        <v>0</v>
      </c>
      <c r="O1130">
        <f>IF(AND(Colin!$G1130=$B$2,Colin!$H1130&lt;=$C$3),Colin!$I1130,)</f>
        <v>0</v>
      </c>
      <c r="P1130">
        <f>IF(Colin!$G1130&lt;$B$2,Colin!$I1130,0)</f>
        <v>0</v>
      </c>
      <c r="Q1130">
        <f>IF(Colin!$G1130&lt;$B$1,Colin!$I1130,0)</f>
        <v>0</v>
      </c>
    </row>
    <row r="1131" spans="12:17" x14ac:dyDescent="0.25">
      <c r="L1131">
        <f>IF(AND(Colin!$G1131=$B$1,Colin!$H1131=$C$3),Colin!$I1131,)</f>
        <v>0</v>
      </c>
      <c r="M1131">
        <f>IF(AND(Colin!$G1131=$B$1,Colin!$H1131&lt;=$C$3),Colin!$I1131,)</f>
        <v>0</v>
      </c>
      <c r="N1131">
        <f>IF(AND(Colin!$G1131=$B$2,Colin!$H1131=$C$3),Colin!$I1131,)</f>
        <v>0</v>
      </c>
      <c r="O1131">
        <f>IF(AND(Colin!$G1131=$B$2,Colin!$H1131&lt;=$C$3),Colin!$I1131,)</f>
        <v>0</v>
      </c>
      <c r="P1131">
        <f>IF(Colin!$G1131&lt;$B$2,Colin!$I1131,0)</f>
        <v>0</v>
      </c>
      <c r="Q1131">
        <f>IF(Colin!$G1131&lt;$B$1,Colin!$I1131,0)</f>
        <v>0</v>
      </c>
    </row>
    <row r="1132" spans="12:17" x14ac:dyDescent="0.25">
      <c r="L1132">
        <f>IF(AND(Colin!$G1132=$B$1,Colin!$H1132=$C$3),Colin!$I1132,)</f>
        <v>0</v>
      </c>
      <c r="M1132">
        <f>IF(AND(Colin!$G1132=$B$1,Colin!$H1132&lt;=$C$3),Colin!$I1132,)</f>
        <v>0</v>
      </c>
      <c r="N1132">
        <f>IF(AND(Colin!$G1132=$B$2,Colin!$H1132=$C$3),Colin!$I1132,)</f>
        <v>0</v>
      </c>
      <c r="O1132">
        <f>IF(AND(Colin!$G1132=$B$2,Colin!$H1132&lt;=$C$3),Colin!$I1132,)</f>
        <v>0</v>
      </c>
      <c r="P1132">
        <f>IF(Colin!$G1132&lt;$B$2,Colin!$I1132,0)</f>
        <v>0</v>
      </c>
      <c r="Q1132">
        <f>IF(Colin!$G1132&lt;$B$1,Colin!$I1132,0)</f>
        <v>0</v>
      </c>
    </row>
    <row r="1133" spans="12:17" x14ac:dyDescent="0.25">
      <c r="L1133">
        <f>IF(AND(Colin!$G1133=$B$1,Colin!$H1133=$C$3),Colin!$I1133,)</f>
        <v>0</v>
      </c>
      <c r="M1133">
        <f>IF(AND(Colin!$G1133=$B$1,Colin!$H1133&lt;=$C$3),Colin!$I1133,)</f>
        <v>0</v>
      </c>
      <c r="N1133">
        <f>IF(AND(Colin!$G1133=$B$2,Colin!$H1133=$C$3),Colin!$I1133,)</f>
        <v>0</v>
      </c>
      <c r="O1133">
        <f>IF(AND(Colin!$G1133=$B$2,Colin!$H1133&lt;=$C$3),Colin!$I1133,)</f>
        <v>0</v>
      </c>
      <c r="P1133">
        <f>IF(Colin!$G1133&lt;$B$2,Colin!$I1133,0)</f>
        <v>0</v>
      </c>
      <c r="Q1133">
        <f>IF(Colin!$G1133&lt;$B$1,Colin!$I1133,0)</f>
        <v>0</v>
      </c>
    </row>
    <row r="1134" spans="12:17" x14ac:dyDescent="0.25">
      <c r="L1134">
        <f>IF(AND(Colin!$G1134=$B$1,Colin!$H1134=$C$3),Colin!$I1134,)</f>
        <v>0</v>
      </c>
      <c r="M1134">
        <f>IF(AND(Colin!$G1134=$B$1,Colin!$H1134&lt;=$C$3),Colin!$I1134,)</f>
        <v>0</v>
      </c>
      <c r="N1134">
        <f>IF(AND(Colin!$G1134=$B$2,Colin!$H1134=$C$3),Colin!$I1134,)</f>
        <v>0</v>
      </c>
      <c r="O1134">
        <f>IF(AND(Colin!$G1134=$B$2,Colin!$H1134&lt;=$C$3),Colin!$I1134,)</f>
        <v>0</v>
      </c>
      <c r="P1134">
        <f>IF(Colin!$G1134&lt;$B$2,Colin!$I1134,0)</f>
        <v>0</v>
      </c>
      <c r="Q1134">
        <f>IF(Colin!$G1134&lt;$B$1,Colin!$I1134,0)</f>
        <v>0</v>
      </c>
    </row>
    <row r="1135" spans="12:17" x14ac:dyDescent="0.25">
      <c r="L1135">
        <f>IF(AND(Colin!$G1135=$B$1,Colin!$H1135=$C$3),Colin!$I1135,)</f>
        <v>0</v>
      </c>
      <c r="M1135">
        <f>IF(AND(Colin!$G1135=$B$1,Colin!$H1135&lt;=$C$3),Colin!$I1135,)</f>
        <v>0</v>
      </c>
      <c r="N1135">
        <f>IF(AND(Colin!$G1135=$B$2,Colin!$H1135=$C$3),Colin!$I1135,)</f>
        <v>0</v>
      </c>
      <c r="O1135">
        <f>IF(AND(Colin!$G1135=$B$2,Colin!$H1135&lt;=$C$3),Colin!$I1135,)</f>
        <v>0</v>
      </c>
      <c r="P1135">
        <f>IF(Colin!$G1135&lt;$B$2,Colin!$I1135,0)</f>
        <v>0</v>
      </c>
      <c r="Q1135">
        <f>IF(Colin!$G1135&lt;$B$1,Colin!$I1135,0)</f>
        <v>0</v>
      </c>
    </row>
    <row r="1136" spans="12:17" x14ac:dyDescent="0.25">
      <c r="L1136">
        <f>IF(AND(Colin!$G1136=$B$1,Colin!$H1136=$C$3),Colin!$I1136,)</f>
        <v>0</v>
      </c>
      <c r="M1136">
        <f>IF(AND(Colin!$G1136=$B$1,Colin!$H1136&lt;=$C$3),Colin!$I1136,)</f>
        <v>0</v>
      </c>
      <c r="N1136">
        <f>IF(AND(Colin!$G1136=$B$2,Colin!$H1136=$C$3),Colin!$I1136,)</f>
        <v>0</v>
      </c>
      <c r="O1136">
        <f>IF(AND(Colin!$G1136=$B$2,Colin!$H1136&lt;=$C$3),Colin!$I1136,)</f>
        <v>0</v>
      </c>
      <c r="P1136">
        <f>IF(Colin!$G1136&lt;$B$2,Colin!$I1136,0)</f>
        <v>0</v>
      </c>
      <c r="Q1136">
        <f>IF(Colin!$G1136&lt;$B$1,Colin!$I1136,0)</f>
        <v>0</v>
      </c>
    </row>
    <row r="1137" spans="12:17" x14ac:dyDescent="0.25">
      <c r="L1137">
        <f>IF(AND(Colin!$G1137=$B$1,Colin!$H1137=$C$3),Colin!$I1137,)</f>
        <v>0</v>
      </c>
      <c r="M1137">
        <f>IF(AND(Colin!$G1137=$B$1,Colin!$H1137&lt;=$C$3),Colin!$I1137,)</f>
        <v>0</v>
      </c>
      <c r="N1137">
        <f>IF(AND(Colin!$G1137=$B$2,Colin!$H1137=$C$3),Colin!$I1137,)</f>
        <v>0</v>
      </c>
      <c r="O1137">
        <f>IF(AND(Colin!$G1137=$B$2,Colin!$H1137&lt;=$C$3),Colin!$I1137,)</f>
        <v>0</v>
      </c>
      <c r="P1137">
        <f>IF(Colin!$G1137&lt;$B$2,Colin!$I1137,0)</f>
        <v>0</v>
      </c>
      <c r="Q1137">
        <f>IF(Colin!$G1137&lt;$B$1,Colin!$I1137,0)</f>
        <v>0</v>
      </c>
    </row>
    <row r="1138" spans="12:17" x14ac:dyDescent="0.25">
      <c r="L1138">
        <f>IF(AND(Colin!$G1138=$B$1,Colin!$H1138=$C$3),Colin!$I1138,)</f>
        <v>0</v>
      </c>
      <c r="M1138">
        <f>IF(AND(Colin!$G1138=$B$1,Colin!$H1138&lt;=$C$3),Colin!$I1138,)</f>
        <v>0</v>
      </c>
      <c r="N1138">
        <f>IF(AND(Colin!$G1138=$B$2,Colin!$H1138=$C$3),Colin!$I1138,)</f>
        <v>0</v>
      </c>
      <c r="O1138">
        <f>IF(AND(Colin!$G1138=$B$2,Colin!$H1138&lt;=$C$3),Colin!$I1138,)</f>
        <v>0</v>
      </c>
      <c r="P1138">
        <f>IF(Colin!$G1138&lt;$B$2,Colin!$I1138,0)</f>
        <v>0</v>
      </c>
      <c r="Q1138">
        <f>IF(Colin!$G1138&lt;$B$1,Colin!$I1138,0)</f>
        <v>0</v>
      </c>
    </row>
    <row r="1139" spans="12:17" x14ac:dyDescent="0.25">
      <c r="L1139">
        <f>IF(AND(Colin!$G1139=$B$1,Colin!$H1139=$C$3),Colin!$I1139,)</f>
        <v>0</v>
      </c>
      <c r="M1139">
        <f>IF(AND(Colin!$G1139=$B$1,Colin!$H1139&lt;=$C$3),Colin!$I1139,)</f>
        <v>0</v>
      </c>
      <c r="N1139">
        <f>IF(AND(Colin!$G1139=$B$2,Colin!$H1139=$C$3),Colin!$I1139,)</f>
        <v>0</v>
      </c>
      <c r="O1139">
        <f>IF(AND(Colin!$G1139=$B$2,Colin!$H1139&lt;=$C$3),Colin!$I1139,)</f>
        <v>0</v>
      </c>
      <c r="P1139">
        <f>IF(Colin!$G1139&lt;$B$2,Colin!$I1139,0)</f>
        <v>0</v>
      </c>
      <c r="Q1139">
        <f>IF(Colin!$G1139&lt;$B$1,Colin!$I1139,0)</f>
        <v>0</v>
      </c>
    </row>
    <row r="1140" spans="12:17" x14ac:dyDescent="0.25">
      <c r="L1140">
        <f>IF(AND(Colin!$G1140=$B$1,Colin!$H1140=$C$3),Colin!$I1140,)</f>
        <v>0</v>
      </c>
      <c r="M1140">
        <f>IF(AND(Colin!$G1140=$B$1,Colin!$H1140&lt;=$C$3),Colin!$I1140,)</f>
        <v>0</v>
      </c>
      <c r="N1140">
        <f>IF(AND(Colin!$G1140=$B$2,Colin!$H1140=$C$3),Colin!$I1140,)</f>
        <v>0</v>
      </c>
      <c r="O1140">
        <f>IF(AND(Colin!$G1140=$B$2,Colin!$H1140&lt;=$C$3),Colin!$I1140,)</f>
        <v>0</v>
      </c>
      <c r="P1140">
        <f>IF(Colin!$G1140&lt;$B$2,Colin!$I1140,0)</f>
        <v>0</v>
      </c>
      <c r="Q1140">
        <f>IF(Colin!$G1140&lt;$B$1,Colin!$I1140,0)</f>
        <v>0</v>
      </c>
    </row>
    <row r="1141" spans="12:17" x14ac:dyDescent="0.25">
      <c r="L1141">
        <f>IF(AND(Colin!$G1141=$B$1,Colin!$H1141=$C$3),Colin!$I1141,)</f>
        <v>0</v>
      </c>
      <c r="M1141">
        <f>IF(AND(Colin!$G1141=$B$1,Colin!$H1141&lt;=$C$3),Colin!$I1141,)</f>
        <v>0</v>
      </c>
      <c r="N1141">
        <f>IF(AND(Colin!$G1141=$B$2,Colin!$H1141=$C$3),Colin!$I1141,)</f>
        <v>0</v>
      </c>
      <c r="O1141">
        <f>IF(AND(Colin!$G1141=$B$2,Colin!$H1141&lt;=$C$3),Colin!$I1141,)</f>
        <v>0</v>
      </c>
      <c r="P1141">
        <f>IF(Colin!$G1141&lt;$B$2,Colin!$I1141,0)</f>
        <v>0</v>
      </c>
      <c r="Q1141">
        <f>IF(Colin!$G1141&lt;$B$1,Colin!$I1141,0)</f>
        <v>0</v>
      </c>
    </row>
    <row r="1142" spans="12:17" x14ac:dyDescent="0.25">
      <c r="L1142">
        <f>IF(AND(Colin!$G1142=$B$1,Colin!$H1142=$C$3),Colin!$I1142,)</f>
        <v>0</v>
      </c>
      <c r="M1142">
        <f>IF(AND(Colin!$G1142=$B$1,Colin!$H1142&lt;=$C$3),Colin!$I1142,)</f>
        <v>0</v>
      </c>
      <c r="N1142">
        <f>IF(AND(Colin!$G1142=$B$2,Colin!$H1142=$C$3),Colin!$I1142,)</f>
        <v>0</v>
      </c>
      <c r="O1142">
        <f>IF(AND(Colin!$G1142=$B$2,Colin!$H1142&lt;=$C$3),Colin!$I1142,)</f>
        <v>0</v>
      </c>
      <c r="P1142">
        <f>IF(Colin!$G1142&lt;$B$2,Colin!$I1142,0)</f>
        <v>0</v>
      </c>
      <c r="Q1142">
        <f>IF(Colin!$G1142&lt;$B$1,Colin!$I1142,0)</f>
        <v>0</v>
      </c>
    </row>
    <row r="1143" spans="12:17" x14ac:dyDescent="0.25">
      <c r="L1143">
        <f>IF(AND(Colin!$G1143=$B$1,Colin!$H1143=$C$3),Colin!$I1143,)</f>
        <v>0</v>
      </c>
      <c r="M1143">
        <f>IF(AND(Colin!$G1143=$B$1,Colin!$H1143&lt;=$C$3),Colin!$I1143,)</f>
        <v>0</v>
      </c>
      <c r="N1143">
        <f>IF(AND(Colin!$G1143=$B$2,Colin!$H1143=$C$3),Colin!$I1143,)</f>
        <v>0</v>
      </c>
      <c r="O1143">
        <f>IF(AND(Colin!$G1143=$B$2,Colin!$H1143&lt;=$C$3),Colin!$I1143,)</f>
        <v>0</v>
      </c>
      <c r="P1143">
        <f>IF(Colin!$G1143&lt;$B$2,Colin!$I1143,0)</f>
        <v>0</v>
      </c>
      <c r="Q1143">
        <f>IF(Colin!$G1143&lt;$B$1,Colin!$I1143,0)</f>
        <v>0</v>
      </c>
    </row>
    <row r="1144" spans="12:17" x14ac:dyDescent="0.25">
      <c r="L1144">
        <f>IF(AND(Colin!$G1144=$B$1,Colin!$H1144=$C$3),Colin!$I1144,)</f>
        <v>0</v>
      </c>
      <c r="M1144">
        <f>IF(AND(Colin!$G1144=$B$1,Colin!$H1144&lt;=$C$3),Colin!$I1144,)</f>
        <v>0</v>
      </c>
      <c r="N1144">
        <f>IF(AND(Colin!$G1144=$B$2,Colin!$H1144=$C$3),Colin!$I1144,)</f>
        <v>0</v>
      </c>
      <c r="O1144">
        <f>IF(AND(Colin!$G1144=$B$2,Colin!$H1144&lt;=$C$3),Colin!$I1144,)</f>
        <v>0</v>
      </c>
      <c r="P1144">
        <f>IF(Colin!$G1144&lt;$B$2,Colin!$I1144,0)</f>
        <v>0</v>
      </c>
      <c r="Q1144">
        <f>IF(Colin!$G1144&lt;$B$1,Colin!$I1144,0)</f>
        <v>0</v>
      </c>
    </row>
    <row r="1145" spans="12:17" x14ac:dyDescent="0.25">
      <c r="L1145">
        <f>IF(AND(Colin!$G1145=$B$1,Colin!$H1145=$C$3),Colin!$I1145,)</f>
        <v>0</v>
      </c>
      <c r="M1145">
        <f>IF(AND(Colin!$G1145=$B$1,Colin!$H1145&lt;=$C$3),Colin!$I1145,)</f>
        <v>0</v>
      </c>
      <c r="N1145">
        <f>IF(AND(Colin!$G1145=$B$2,Colin!$H1145=$C$3),Colin!$I1145,)</f>
        <v>0</v>
      </c>
      <c r="O1145">
        <f>IF(AND(Colin!$G1145=$B$2,Colin!$H1145&lt;=$C$3),Colin!$I1145,)</f>
        <v>0</v>
      </c>
      <c r="P1145">
        <f>IF(Colin!$G1145&lt;$B$2,Colin!$I1145,0)</f>
        <v>0</v>
      </c>
      <c r="Q1145">
        <f>IF(Colin!$G1145&lt;$B$1,Colin!$I1145,0)</f>
        <v>0</v>
      </c>
    </row>
    <row r="1146" spans="12:17" x14ac:dyDescent="0.25">
      <c r="L1146">
        <f>IF(AND(Colin!$G1146=$B$1,Colin!$H1146=$C$3),Colin!$I1146,)</f>
        <v>0</v>
      </c>
      <c r="M1146">
        <f>IF(AND(Colin!$G1146=$B$1,Colin!$H1146&lt;=$C$3),Colin!$I1146,)</f>
        <v>0</v>
      </c>
      <c r="N1146">
        <f>IF(AND(Colin!$G1146=$B$2,Colin!$H1146=$C$3),Colin!$I1146,)</f>
        <v>0</v>
      </c>
      <c r="O1146">
        <f>IF(AND(Colin!$G1146=$B$2,Colin!$H1146&lt;=$C$3),Colin!$I1146,)</f>
        <v>0</v>
      </c>
      <c r="P1146">
        <f>IF(Colin!$G1146&lt;$B$2,Colin!$I1146,0)</f>
        <v>0</v>
      </c>
      <c r="Q1146">
        <f>IF(Colin!$G1146&lt;$B$1,Colin!$I1146,0)</f>
        <v>0</v>
      </c>
    </row>
    <row r="1147" spans="12:17" x14ac:dyDescent="0.25">
      <c r="L1147">
        <f>IF(AND(Colin!$G1147=$B$1,Colin!$H1147=$C$3),Colin!$I1147,)</f>
        <v>0</v>
      </c>
      <c r="M1147">
        <f>IF(AND(Colin!$G1147=$B$1,Colin!$H1147&lt;=$C$3),Colin!$I1147,)</f>
        <v>0</v>
      </c>
      <c r="N1147">
        <f>IF(AND(Colin!$G1147=$B$2,Colin!$H1147=$C$3),Colin!$I1147,)</f>
        <v>0</v>
      </c>
      <c r="O1147">
        <f>IF(AND(Colin!$G1147=$B$2,Colin!$H1147&lt;=$C$3),Colin!$I1147,)</f>
        <v>0</v>
      </c>
      <c r="P1147">
        <f>IF(Colin!$G1147&lt;$B$2,Colin!$I1147,0)</f>
        <v>0</v>
      </c>
      <c r="Q1147">
        <f>IF(Colin!$G1147&lt;$B$1,Colin!$I1147,0)</f>
        <v>0</v>
      </c>
    </row>
    <row r="1148" spans="12:17" x14ac:dyDescent="0.25">
      <c r="L1148">
        <f>IF(AND(Colin!$G1148=$B$1,Colin!$H1148=$C$3),Colin!$I1148,)</f>
        <v>0</v>
      </c>
      <c r="M1148">
        <f>IF(AND(Colin!$G1148=$B$1,Colin!$H1148&lt;=$C$3),Colin!$I1148,)</f>
        <v>0</v>
      </c>
      <c r="N1148">
        <f>IF(AND(Colin!$G1148=$B$2,Colin!$H1148=$C$3),Colin!$I1148,)</f>
        <v>0</v>
      </c>
      <c r="O1148">
        <f>IF(AND(Colin!$G1148=$B$2,Colin!$H1148&lt;=$C$3),Colin!$I1148,)</f>
        <v>0</v>
      </c>
      <c r="P1148">
        <f>IF(Colin!$G1148&lt;$B$2,Colin!$I1148,0)</f>
        <v>0</v>
      </c>
      <c r="Q1148">
        <f>IF(Colin!$G1148&lt;$B$1,Colin!$I1148,0)</f>
        <v>0</v>
      </c>
    </row>
    <row r="1149" spans="12:17" x14ac:dyDescent="0.25">
      <c r="L1149">
        <f>IF(AND(Colin!$G1149=$B$1,Colin!$H1149=$C$3),Colin!$I1149,)</f>
        <v>0</v>
      </c>
      <c r="M1149">
        <f>IF(AND(Colin!$G1149=$B$1,Colin!$H1149&lt;=$C$3),Colin!$I1149,)</f>
        <v>0</v>
      </c>
      <c r="N1149">
        <f>IF(AND(Colin!$G1149=$B$2,Colin!$H1149=$C$3),Colin!$I1149,)</f>
        <v>0</v>
      </c>
      <c r="O1149">
        <f>IF(AND(Colin!$G1149=$B$2,Colin!$H1149&lt;=$C$3),Colin!$I1149,)</f>
        <v>0</v>
      </c>
      <c r="P1149">
        <f>IF(Colin!$G1149&lt;$B$2,Colin!$I1149,0)</f>
        <v>0</v>
      </c>
      <c r="Q1149">
        <f>IF(Colin!$G1149&lt;$B$1,Colin!$I1149,0)</f>
        <v>0</v>
      </c>
    </row>
    <row r="1150" spans="12:17" x14ac:dyDescent="0.25">
      <c r="L1150">
        <f>IF(AND(Colin!$G1150=$B$1,Colin!$H1150=$C$3),Colin!$I1150,)</f>
        <v>0</v>
      </c>
      <c r="M1150">
        <f>IF(AND(Colin!$G1150=$B$1,Colin!$H1150&lt;=$C$3),Colin!$I1150,)</f>
        <v>0</v>
      </c>
      <c r="N1150">
        <f>IF(AND(Colin!$G1150=$B$2,Colin!$H1150=$C$3),Colin!$I1150,)</f>
        <v>0</v>
      </c>
      <c r="O1150">
        <f>IF(AND(Colin!$G1150=$B$2,Colin!$H1150&lt;=$C$3),Colin!$I1150,)</f>
        <v>0</v>
      </c>
      <c r="P1150">
        <f>IF(Colin!$G1150&lt;$B$2,Colin!$I1150,0)</f>
        <v>0</v>
      </c>
      <c r="Q1150">
        <f>IF(Colin!$G1150&lt;$B$1,Colin!$I1150,0)</f>
        <v>0</v>
      </c>
    </row>
    <row r="1151" spans="12:17" x14ac:dyDescent="0.25">
      <c r="L1151">
        <f>IF(AND(Colin!$G1151=$B$1,Colin!$H1151=$C$3),Colin!$I1151,)</f>
        <v>0</v>
      </c>
      <c r="M1151">
        <f>IF(AND(Colin!$G1151=$B$1,Colin!$H1151&lt;=$C$3),Colin!$I1151,)</f>
        <v>0</v>
      </c>
      <c r="N1151">
        <f>IF(AND(Colin!$G1151=$B$2,Colin!$H1151=$C$3),Colin!$I1151,)</f>
        <v>0</v>
      </c>
      <c r="O1151">
        <f>IF(AND(Colin!$G1151=$B$2,Colin!$H1151&lt;=$C$3),Colin!$I1151,)</f>
        <v>0</v>
      </c>
      <c r="P1151">
        <f>IF(Colin!$G1151&lt;$B$2,Colin!$I1151,0)</f>
        <v>0</v>
      </c>
      <c r="Q1151">
        <f>IF(Colin!$G1151&lt;$B$1,Colin!$I1151,0)</f>
        <v>0</v>
      </c>
    </row>
    <row r="1152" spans="12:17" x14ac:dyDescent="0.25">
      <c r="L1152">
        <f>IF(AND(Colin!$G1152=$B$1,Colin!$H1152=$C$3),Colin!$I1152,)</f>
        <v>0</v>
      </c>
      <c r="M1152">
        <f>IF(AND(Colin!$G1152=$B$1,Colin!$H1152&lt;=$C$3),Colin!$I1152,)</f>
        <v>0</v>
      </c>
      <c r="N1152">
        <f>IF(AND(Colin!$G1152=$B$2,Colin!$H1152=$C$3),Colin!$I1152,)</f>
        <v>0</v>
      </c>
      <c r="O1152">
        <f>IF(AND(Colin!$G1152=$B$2,Colin!$H1152&lt;=$C$3),Colin!$I1152,)</f>
        <v>0</v>
      </c>
      <c r="P1152">
        <f>IF(Colin!$G1152&lt;$B$2,Colin!$I1152,0)</f>
        <v>0</v>
      </c>
      <c r="Q1152">
        <f>IF(Colin!$G1152&lt;$B$1,Colin!$I1152,0)</f>
        <v>0</v>
      </c>
    </row>
    <row r="1153" spans="12:17" x14ac:dyDescent="0.25">
      <c r="L1153">
        <f>IF(AND(Colin!$G1153=$B$1,Colin!$H1153=$C$3),Colin!$I1153,)</f>
        <v>0</v>
      </c>
      <c r="M1153">
        <f>IF(AND(Colin!$G1153=$B$1,Colin!$H1153&lt;=$C$3),Colin!$I1153,)</f>
        <v>0</v>
      </c>
      <c r="N1153">
        <f>IF(AND(Colin!$G1153=$B$2,Colin!$H1153=$C$3),Colin!$I1153,)</f>
        <v>0</v>
      </c>
      <c r="O1153">
        <f>IF(AND(Colin!$G1153=$B$2,Colin!$H1153&lt;=$C$3),Colin!$I1153,)</f>
        <v>0</v>
      </c>
      <c r="P1153">
        <f>IF(Colin!$G1153&lt;$B$2,Colin!$I1153,0)</f>
        <v>0</v>
      </c>
      <c r="Q1153">
        <f>IF(Colin!$G1153&lt;$B$1,Colin!$I1153,0)</f>
        <v>0</v>
      </c>
    </row>
    <row r="1154" spans="12:17" x14ac:dyDescent="0.25">
      <c r="L1154">
        <f>IF(AND(Colin!$G1154=$B$1,Colin!$H1154=$C$3),Colin!$I1154,)</f>
        <v>0</v>
      </c>
      <c r="M1154">
        <f>IF(AND(Colin!$G1154=$B$1,Colin!$H1154&lt;=$C$3),Colin!$I1154,)</f>
        <v>0</v>
      </c>
      <c r="N1154">
        <f>IF(AND(Colin!$G1154=$B$2,Colin!$H1154=$C$3),Colin!$I1154,)</f>
        <v>0</v>
      </c>
      <c r="O1154">
        <f>IF(AND(Colin!$G1154=$B$2,Colin!$H1154&lt;=$C$3),Colin!$I1154,)</f>
        <v>0</v>
      </c>
      <c r="P1154">
        <f>IF(Colin!$G1154&lt;$B$2,Colin!$I1154,0)</f>
        <v>0</v>
      </c>
      <c r="Q1154">
        <f>IF(Colin!$G1154&lt;$B$1,Colin!$I1154,0)</f>
        <v>0</v>
      </c>
    </row>
    <row r="1155" spans="12:17" x14ac:dyDescent="0.25">
      <c r="L1155">
        <f>IF(AND(Colin!$G1155=$B$1,Colin!$H1155=$C$3),Colin!$I1155,)</f>
        <v>0</v>
      </c>
      <c r="M1155">
        <f>IF(AND(Colin!$G1155=$B$1,Colin!$H1155&lt;=$C$3),Colin!$I1155,)</f>
        <v>0</v>
      </c>
      <c r="N1155">
        <f>IF(AND(Colin!$G1155=$B$2,Colin!$H1155=$C$3),Colin!$I1155,)</f>
        <v>0</v>
      </c>
      <c r="O1155">
        <f>IF(AND(Colin!$G1155=$B$2,Colin!$H1155&lt;=$C$3),Colin!$I1155,)</f>
        <v>0</v>
      </c>
      <c r="P1155">
        <f>IF(Colin!$G1155&lt;$B$2,Colin!$I1155,0)</f>
        <v>0</v>
      </c>
      <c r="Q1155">
        <f>IF(Colin!$G1155&lt;$B$1,Colin!$I1155,0)</f>
        <v>0</v>
      </c>
    </row>
    <row r="1156" spans="12:17" x14ac:dyDescent="0.25">
      <c r="L1156">
        <f>IF(AND(Colin!$G1156=$B$1,Colin!$H1156=$C$3),Colin!$I1156,)</f>
        <v>0</v>
      </c>
      <c r="M1156">
        <f>IF(AND(Colin!$G1156=$B$1,Colin!$H1156&lt;=$C$3),Colin!$I1156,)</f>
        <v>0</v>
      </c>
      <c r="N1156">
        <f>IF(AND(Colin!$G1156=$B$2,Colin!$H1156=$C$3),Colin!$I1156,)</f>
        <v>0</v>
      </c>
      <c r="O1156">
        <f>IF(AND(Colin!$G1156=$B$2,Colin!$H1156&lt;=$C$3),Colin!$I1156,)</f>
        <v>0</v>
      </c>
      <c r="P1156">
        <f>IF(Colin!$G1156&lt;$B$2,Colin!$I1156,0)</f>
        <v>0</v>
      </c>
      <c r="Q1156">
        <f>IF(Colin!$G1156&lt;$B$1,Colin!$I1156,0)</f>
        <v>0</v>
      </c>
    </row>
    <row r="1157" spans="12:17" x14ac:dyDescent="0.25">
      <c r="L1157">
        <f>IF(AND(Colin!$G1157=$B$1,Colin!$H1157=$C$3),Colin!$I1157,)</f>
        <v>0</v>
      </c>
      <c r="M1157">
        <f>IF(AND(Colin!$G1157=$B$1,Colin!$H1157&lt;=$C$3),Colin!$I1157,)</f>
        <v>0</v>
      </c>
      <c r="N1157">
        <f>IF(AND(Colin!$G1157=$B$2,Colin!$H1157=$C$3),Colin!$I1157,)</f>
        <v>0</v>
      </c>
      <c r="O1157">
        <f>IF(AND(Colin!$G1157=$B$2,Colin!$H1157&lt;=$C$3),Colin!$I1157,)</f>
        <v>0</v>
      </c>
      <c r="P1157">
        <f>IF(Colin!$G1157&lt;$B$2,Colin!$I1157,0)</f>
        <v>0</v>
      </c>
      <c r="Q1157">
        <f>IF(Colin!$G1157&lt;$B$1,Colin!$I1157,0)</f>
        <v>0</v>
      </c>
    </row>
    <row r="1158" spans="12:17" x14ac:dyDescent="0.25">
      <c r="L1158">
        <f>IF(AND(Colin!$G1158=$B$1,Colin!$H1158=$C$3),Colin!$I1158,)</f>
        <v>0</v>
      </c>
      <c r="M1158">
        <f>IF(AND(Colin!$G1158=$B$1,Colin!$H1158&lt;=$C$3),Colin!$I1158,)</f>
        <v>0</v>
      </c>
      <c r="N1158">
        <f>IF(AND(Colin!$G1158=$B$2,Colin!$H1158=$C$3),Colin!$I1158,)</f>
        <v>0</v>
      </c>
      <c r="O1158">
        <f>IF(AND(Colin!$G1158=$B$2,Colin!$H1158&lt;=$C$3),Colin!$I1158,)</f>
        <v>0</v>
      </c>
      <c r="P1158">
        <f>IF(Colin!$G1158&lt;$B$2,Colin!$I1158,0)</f>
        <v>0</v>
      </c>
      <c r="Q1158">
        <f>IF(Colin!$G1158&lt;$B$1,Colin!$I1158,0)</f>
        <v>0</v>
      </c>
    </row>
    <row r="1159" spans="12:17" x14ac:dyDescent="0.25">
      <c r="L1159">
        <f>IF(AND(Colin!$G1159=$B$1,Colin!$H1159=$C$3),Colin!$I1159,)</f>
        <v>0</v>
      </c>
      <c r="M1159">
        <f>IF(AND(Colin!$G1159=$B$1,Colin!$H1159&lt;=$C$3),Colin!$I1159,)</f>
        <v>0</v>
      </c>
      <c r="N1159">
        <f>IF(AND(Colin!$G1159=$B$2,Colin!$H1159=$C$3),Colin!$I1159,)</f>
        <v>0</v>
      </c>
      <c r="O1159">
        <f>IF(AND(Colin!$G1159=$B$2,Colin!$H1159&lt;=$C$3),Colin!$I1159,)</f>
        <v>0</v>
      </c>
      <c r="P1159">
        <f>IF(Colin!$G1159&lt;$B$2,Colin!$I1159,0)</f>
        <v>0</v>
      </c>
      <c r="Q1159">
        <f>IF(Colin!$G1159&lt;$B$1,Colin!$I1159,0)</f>
        <v>0</v>
      </c>
    </row>
    <row r="1160" spans="12:17" x14ac:dyDescent="0.25">
      <c r="L1160">
        <f>IF(AND(Colin!$G1160=$B$1,Colin!$H1160=$C$3),Colin!$I1160,)</f>
        <v>0</v>
      </c>
      <c r="M1160">
        <f>IF(AND(Colin!$G1160=$B$1,Colin!$H1160&lt;=$C$3),Colin!$I1160,)</f>
        <v>0</v>
      </c>
      <c r="N1160">
        <f>IF(AND(Colin!$G1160=$B$2,Colin!$H1160=$C$3),Colin!$I1160,)</f>
        <v>0</v>
      </c>
      <c r="O1160">
        <f>IF(AND(Colin!$G1160=$B$2,Colin!$H1160&lt;=$C$3),Colin!$I1160,)</f>
        <v>0</v>
      </c>
      <c r="P1160">
        <f>IF(Colin!$G1160&lt;$B$2,Colin!$I1160,0)</f>
        <v>0</v>
      </c>
      <c r="Q1160">
        <f>IF(Colin!$G1160&lt;$B$1,Colin!$I1160,0)</f>
        <v>0</v>
      </c>
    </row>
    <row r="1161" spans="12:17" x14ac:dyDescent="0.25">
      <c r="L1161">
        <f>IF(AND(Colin!$G1161=$B$1,Colin!$H1161=$C$3),Colin!$I1161,)</f>
        <v>0</v>
      </c>
      <c r="M1161">
        <f>IF(AND(Colin!$G1161=$B$1,Colin!$H1161&lt;=$C$3),Colin!$I1161,)</f>
        <v>0</v>
      </c>
      <c r="N1161">
        <f>IF(AND(Colin!$G1161=$B$2,Colin!$H1161=$C$3),Colin!$I1161,)</f>
        <v>0</v>
      </c>
      <c r="O1161">
        <f>IF(AND(Colin!$G1161=$B$2,Colin!$H1161&lt;=$C$3),Colin!$I1161,)</f>
        <v>0</v>
      </c>
      <c r="P1161">
        <f>IF(Colin!$G1161&lt;$B$2,Colin!$I1161,0)</f>
        <v>0</v>
      </c>
      <c r="Q1161">
        <f>IF(Colin!$G1161&lt;$B$1,Colin!$I1161,0)</f>
        <v>0</v>
      </c>
    </row>
    <row r="1162" spans="12:17" x14ac:dyDescent="0.25">
      <c r="L1162">
        <f>IF(AND(Colin!$G1162=$B$1,Colin!$H1162=$C$3),Colin!$I1162,)</f>
        <v>0</v>
      </c>
      <c r="M1162">
        <f>IF(AND(Colin!$G1162=$B$1,Colin!$H1162&lt;=$C$3),Colin!$I1162,)</f>
        <v>0</v>
      </c>
      <c r="N1162">
        <f>IF(AND(Colin!$G1162=$B$2,Colin!$H1162=$C$3),Colin!$I1162,)</f>
        <v>0</v>
      </c>
      <c r="O1162">
        <f>IF(AND(Colin!$G1162=$B$2,Colin!$H1162&lt;=$C$3),Colin!$I1162,)</f>
        <v>0</v>
      </c>
      <c r="P1162">
        <f>IF(Colin!$G1162&lt;$B$2,Colin!$I1162,0)</f>
        <v>0</v>
      </c>
      <c r="Q1162">
        <f>IF(Colin!$G1162&lt;$B$1,Colin!$I1162,0)</f>
        <v>0</v>
      </c>
    </row>
    <row r="1163" spans="12:17" x14ac:dyDescent="0.25">
      <c r="L1163">
        <f>IF(AND(Colin!$G1163=$B$1,Colin!$H1163=$C$3),Colin!$I1163,)</f>
        <v>0</v>
      </c>
      <c r="M1163">
        <f>IF(AND(Colin!$G1163=$B$1,Colin!$H1163&lt;=$C$3),Colin!$I1163,)</f>
        <v>0</v>
      </c>
      <c r="N1163">
        <f>IF(AND(Colin!$G1163=$B$2,Colin!$H1163=$C$3),Colin!$I1163,)</f>
        <v>0</v>
      </c>
      <c r="O1163">
        <f>IF(AND(Colin!$G1163=$B$2,Colin!$H1163&lt;=$C$3),Colin!$I1163,)</f>
        <v>0</v>
      </c>
      <c r="P1163">
        <f>IF(Colin!$G1163&lt;$B$2,Colin!$I1163,0)</f>
        <v>0</v>
      </c>
      <c r="Q1163">
        <f>IF(Colin!$G1163&lt;$B$1,Colin!$I1163,0)</f>
        <v>0</v>
      </c>
    </row>
    <row r="1164" spans="12:17" x14ac:dyDescent="0.25">
      <c r="L1164">
        <f>IF(AND(Colin!$G1164=$B$1,Colin!$H1164=$C$3),Colin!$I1164,)</f>
        <v>0</v>
      </c>
      <c r="M1164">
        <f>IF(AND(Colin!$G1164=$B$1,Colin!$H1164&lt;=$C$3),Colin!$I1164,)</f>
        <v>0</v>
      </c>
      <c r="N1164">
        <f>IF(AND(Colin!$G1164=$B$2,Colin!$H1164=$C$3),Colin!$I1164,)</f>
        <v>0</v>
      </c>
      <c r="O1164">
        <f>IF(AND(Colin!$G1164=$B$2,Colin!$H1164&lt;=$C$3),Colin!$I1164,)</f>
        <v>0</v>
      </c>
      <c r="P1164">
        <f>IF(Colin!$G1164&lt;$B$2,Colin!$I1164,0)</f>
        <v>0</v>
      </c>
      <c r="Q1164">
        <f>IF(Colin!$G1164&lt;$B$1,Colin!$I1164,0)</f>
        <v>0</v>
      </c>
    </row>
    <row r="1165" spans="12:17" x14ac:dyDescent="0.25">
      <c r="L1165">
        <f>IF(AND(Colin!$G1165=$B$1,Colin!$H1165=$C$3),Colin!$I1165,)</f>
        <v>0</v>
      </c>
      <c r="M1165">
        <f>IF(AND(Colin!$G1165=$B$1,Colin!$H1165&lt;=$C$3),Colin!$I1165,)</f>
        <v>0</v>
      </c>
      <c r="N1165">
        <f>IF(AND(Colin!$G1165=$B$2,Colin!$H1165=$C$3),Colin!$I1165,)</f>
        <v>0</v>
      </c>
      <c r="O1165">
        <f>IF(AND(Colin!$G1165=$B$2,Colin!$H1165&lt;=$C$3),Colin!$I1165,)</f>
        <v>0</v>
      </c>
      <c r="P1165">
        <f>IF(Colin!$G1165&lt;$B$2,Colin!$I1165,0)</f>
        <v>0</v>
      </c>
      <c r="Q1165">
        <f>IF(Colin!$G1165&lt;$B$1,Colin!$I1165,0)</f>
        <v>0</v>
      </c>
    </row>
    <row r="1166" spans="12:17" x14ac:dyDescent="0.25">
      <c r="L1166">
        <f>IF(AND(Colin!$G1166=$B$1,Colin!$H1166=$C$3),Colin!$I1166,)</f>
        <v>0</v>
      </c>
      <c r="M1166">
        <f>IF(AND(Colin!$G1166=$B$1,Colin!$H1166&lt;=$C$3),Colin!$I1166,)</f>
        <v>0</v>
      </c>
      <c r="N1166">
        <f>IF(AND(Colin!$G1166=$B$2,Colin!$H1166=$C$3),Colin!$I1166,)</f>
        <v>0</v>
      </c>
      <c r="O1166">
        <f>IF(AND(Colin!$G1166=$B$2,Colin!$H1166&lt;=$C$3),Colin!$I1166,)</f>
        <v>0</v>
      </c>
      <c r="P1166">
        <f>IF(Colin!$G1166&lt;$B$2,Colin!$I1166,0)</f>
        <v>0</v>
      </c>
      <c r="Q1166">
        <f>IF(Colin!$G1166&lt;$B$1,Colin!$I1166,0)</f>
        <v>0</v>
      </c>
    </row>
    <row r="1167" spans="12:17" x14ac:dyDescent="0.25">
      <c r="L1167">
        <f>IF(AND(Colin!$G1167=$B$1,Colin!$H1167=$C$3),Colin!$I1167,)</f>
        <v>0</v>
      </c>
      <c r="M1167">
        <f>IF(AND(Colin!$G1167=$B$1,Colin!$H1167&lt;=$C$3),Colin!$I1167,)</f>
        <v>0</v>
      </c>
      <c r="N1167">
        <f>IF(AND(Colin!$G1167=$B$2,Colin!$H1167=$C$3),Colin!$I1167,)</f>
        <v>0</v>
      </c>
      <c r="O1167">
        <f>IF(AND(Colin!$G1167=$B$2,Colin!$H1167&lt;=$C$3),Colin!$I1167,)</f>
        <v>0</v>
      </c>
      <c r="P1167">
        <f>IF(Colin!$G1167&lt;$B$2,Colin!$I1167,0)</f>
        <v>0</v>
      </c>
      <c r="Q1167">
        <f>IF(Colin!$G1167&lt;$B$1,Colin!$I1167,0)</f>
        <v>0</v>
      </c>
    </row>
    <row r="1168" spans="12:17" x14ac:dyDescent="0.25">
      <c r="L1168">
        <f>IF(AND(Colin!$G1168=$B$1,Colin!$H1168=$C$3),Colin!$I1168,)</f>
        <v>0</v>
      </c>
      <c r="M1168">
        <f>IF(AND(Colin!$G1168=$B$1,Colin!$H1168&lt;=$C$3),Colin!$I1168,)</f>
        <v>0</v>
      </c>
      <c r="N1168">
        <f>IF(AND(Colin!$G1168=$B$2,Colin!$H1168=$C$3),Colin!$I1168,)</f>
        <v>0</v>
      </c>
      <c r="O1168">
        <f>IF(AND(Colin!$G1168=$B$2,Colin!$H1168&lt;=$C$3),Colin!$I1168,)</f>
        <v>0</v>
      </c>
      <c r="P1168">
        <f>IF(Colin!$G1168&lt;$B$2,Colin!$I1168,0)</f>
        <v>0</v>
      </c>
      <c r="Q1168">
        <f>IF(Colin!$G1168&lt;$B$1,Colin!$I1168,0)</f>
        <v>0</v>
      </c>
    </row>
    <row r="1169" spans="12:17" x14ac:dyDescent="0.25">
      <c r="L1169">
        <f>IF(AND(Colin!$G1169=$B$1,Colin!$H1169=$C$3),Colin!$I1169,)</f>
        <v>0</v>
      </c>
      <c r="M1169">
        <f>IF(AND(Colin!$G1169=$B$1,Colin!$H1169&lt;=$C$3),Colin!$I1169,)</f>
        <v>0</v>
      </c>
      <c r="N1169">
        <f>IF(AND(Colin!$G1169=$B$2,Colin!$H1169=$C$3),Colin!$I1169,)</f>
        <v>0</v>
      </c>
      <c r="O1169">
        <f>IF(AND(Colin!$G1169=$B$2,Colin!$H1169&lt;=$C$3),Colin!$I1169,)</f>
        <v>0</v>
      </c>
      <c r="P1169">
        <f>IF(Colin!$G1169&lt;$B$2,Colin!$I1169,0)</f>
        <v>0</v>
      </c>
      <c r="Q1169">
        <f>IF(Colin!$G1169&lt;$B$1,Colin!$I1169,0)</f>
        <v>0</v>
      </c>
    </row>
    <row r="1170" spans="12:17" x14ac:dyDescent="0.25">
      <c r="L1170">
        <f>IF(AND(Colin!$G1170=$B$1,Colin!$H1170=$C$3),Colin!$I1170,)</f>
        <v>0</v>
      </c>
      <c r="M1170">
        <f>IF(AND(Colin!$G1170=$B$1,Colin!$H1170&lt;=$C$3),Colin!$I1170,)</f>
        <v>0</v>
      </c>
      <c r="N1170">
        <f>IF(AND(Colin!$G1170=$B$2,Colin!$H1170=$C$3),Colin!$I1170,)</f>
        <v>0</v>
      </c>
      <c r="O1170">
        <f>IF(AND(Colin!$G1170=$B$2,Colin!$H1170&lt;=$C$3),Colin!$I1170,)</f>
        <v>0</v>
      </c>
      <c r="P1170">
        <f>IF(Colin!$G1170&lt;$B$2,Colin!$I1170,0)</f>
        <v>0</v>
      </c>
      <c r="Q1170">
        <f>IF(Colin!$G1170&lt;$B$1,Colin!$I1170,0)</f>
        <v>0</v>
      </c>
    </row>
    <row r="1171" spans="12:17" x14ac:dyDescent="0.25">
      <c r="L1171">
        <f>IF(AND(Colin!$G1171=$B$1,Colin!$H1171=$C$3),Colin!$I1171,)</f>
        <v>0</v>
      </c>
      <c r="M1171">
        <f>IF(AND(Colin!$G1171=$B$1,Colin!$H1171&lt;=$C$3),Colin!$I1171,)</f>
        <v>0</v>
      </c>
      <c r="N1171">
        <f>IF(AND(Colin!$G1171=$B$2,Colin!$H1171=$C$3),Colin!$I1171,)</f>
        <v>0</v>
      </c>
      <c r="O1171">
        <f>IF(AND(Colin!$G1171=$B$2,Colin!$H1171&lt;=$C$3),Colin!$I1171,)</f>
        <v>0</v>
      </c>
      <c r="P1171">
        <f>IF(Colin!$G1171&lt;$B$2,Colin!$I1171,0)</f>
        <v>0</v>
      </c>
      <c r="Q1171">
        <f>IF(Colin!$G1171&lt;$B$1,Colin!$I1171,0)</f>
        <v>0</v>
      </c>
    </row>
    <row r="1172" spans="12:17" x14ac:dyDescent="0.25">
      <c r="L1172">
        <f>IF(AND(Colin!$G1172=$B$1,Colin!$H1172=$C$3),Colin!$I1172,)</f>
        <v>0</v>
      </c>
      <c r="M1172">
        <f>IF(AND(Colin!$G1172=$B$1,Colin!$H1172&lt;=$C$3),Colin!$I1172,)</f>
        <v>0</v>
      </c>
      <c r="N1172">
        <f>IF(AND(Colin!$G1172=$B$2,Colin!$H1172=$C$3),Colin!$I1172,)</f>
        <v>0</v>
      </c>
      <c r="O1172">
        <f>IF(AND(Colin!$G1172=$B$2,Colin!$H1172&lt;=$C$3),Colin!$I1172,)</f>
        <v>0</v>
      </c>
      <c r="P1172">
        <f>IF(Colin!$G1172&lt;$B$2,Colin!$I1172,0)</f>
        <v>0</v>
      </c>
      <c r="Q1172">
        <f>IF(Colin!$G1172&lt;$B$1,Colin!$I1172,0)</f>
        <v>0</v>
      </c>
    </row>
    <row r="1173" spans="12:17" x14ac:dyDescent="0.25">
      <c r="L1173">
        <f>IF(AND(Colin!$G1173=$B$1,Colin!$H1173=$C$3),Colin!$I1173,)</f>
        <v>0</v>
      </c>
      <c r="M1173">
        <f>IF(AND(Colin!$G1173=$B$1,Colin!$H1173&lt;=$C$3),Colin!$I1173,)</f>
        <v>0</v>
      </c>
      <c r="N1173">
        <f>IF(AND(Colin!$G1173=$B$2,Colin!$H1173=$C$3),Colin!$I1173,)</f>
        <v>0</v>
      </c>
      <c r="O1173">
        <f>IF(AND(Colin!$G1173=$B$2,Colin!$H1173&lt;=$C$3),Colin!$I1173,)</f>
        <v>0</v>
      </c>
      <c r="P1173">
        <f>IF(Colin!$G1173&lt;$B$2,Colin!$I1173,0)</f>
        <v>0</v>
      </c>
      <c r="Q1173">
        <f>IF(Colin!$G1173&lt;$B$1,Colin!$I1173,0)</f>
        <v>0</v>
      </c>
    </row>
    <row r="1174" spans="12:17" x14ac:dyDescent="0.25">
      <c r="L1174">
        <f>IF(AND(Colin!$G1174=$B$1,Colin!$H1174=$C$3),Colin!$I1174,)</f>
        <v>0</v>
      </c>
      <c r="M1174">
        <f>IF(AND(Colin!$G1174=$B$1,Colin!$H1174&lt;=$C$3),Colin!$I1174,)</f>
        <v>0</v>
      </c>
      <c r="N1174">
        <f>IF(AND(Colin!$G1174=$B$2,Colin!$H1174=$C$3),Colin!$I1174,)</f>
        <v>0</v>
      </c>
      <c r="O1174">
        <f>IF(AND(Colin!$G1174=$B$2,Colin!$H1174&lt;=$C$3),Colin!$I1174,)</f>
        <v>0</v>
      </c>
      <c r="P1174">
        <f>IF(Colin!$G1174&lt;$B$2,Colin!$I1174,0)</f>
        <v>0</v>
      </c>
      <c r="Q1174">
        <f>IF(Colin!$G1174&lt;$B$1,Colin!$I1174,0)</f>
        <v>0</v>
      </c>
    </row>
    <row r="1175" spans="12:17" x14ac:dyDescent="0.25">
      <c r="L1175">
        <f>IF(AND(Colin!$G1175=$B$1,Colin!$H1175=$C$3),Colin!$I1175,)</f>
        <v>0</v>
      </c>
      <c r="M1175">
        <f>IF(AND(Colin!$G1175=$B$1,Colin!$H1175&lt;=$C$3),Colin!$I1175,)</f>
        <v>0</v>
      </c>
      <c r="N1175">
        <f>IF(AND(Colin!$G1175=$B$2,Colin!$H1175=$C$3),Colin!$I1175,)</f>
        <v>0</v>
      </c>
      <c r="O1175">
        <f>IF(AND(Colin!$G1175=$B$2,Colin!$H1175&lt;=$C$3),Colin!$I1175,)</f>
        <v>0</v>
      </c>
      <c r="P1175">
        <f>IF(Colin!$G1175&lt;$B$2,Colin!$I1175,0)</f>
        <v>0</v>
      </c>
      <c r="Q1175">
        <f>IF(Colin!$G1175&lt;$B$1,Colin!$I1175,0)</f>
        <v>0</v>
      </c>
    </row>
    <row r="1176" spans="12:17" x14ac:dyDescent="0.25">
      <c r="L1176">
        <f>IF(AND(Colin!$G1176=$B$1,Colin!$H1176=$C$3),Colin!$I1176,)</f>
        <v>0</v>
      </c>
      <c r="M1176">
        <f>IF(AND(Colin!$G1176=$B$1,Colin!$H1176&lt;=$C$3),Colin!$I1176,)</f>
        <v>0</v>
      </c>
      <c r="N1176">
        <f>IF(AND(Colin!$G1176=$B$2,Colin!$H1176=$C$3),Colin!$I1176,)</f>
        <v>0</v>
      </c>
      <c r="O1176">
        <f>IF(AND(Colin!$G1176=$B$2,Colin!$H1176&lt;=$C$3),Colin!$I1176,)</f>
        <v>0</v>
      </c>
      <c r="P1176">
        <f>IF(Colin!$G1176&lt;$B$2,Colin!$I1176,0)</f>
        <v>0</v>
      </c>
      <c r="Q1176">
        <f>IF(Colin!$G1176&lt;$B$1,Colin!$I1176,0)</f>
        <v>0</v>
      </c>
    </row>
    <row r="1177" spans="12:17" x14ac:dyDescent="0.25">
      <c r="L1177">
        <f>IF(AND(Colin!$G1177=$B$1,Colin!$H1177=$C$3),Colin!$I1177,)</f>
        <v>0</v>
      </c>
      <c r="M1177">
        <f>IF(AND(Colin!$G1177=$B$1,Colin!$H1177&lt;=$C$3),Colin!$I1177,)</f>
        <v>0</v>
      </c>
      <c r="N1177">
        <f>IF(AND(Colin!$G1177=$B$2,Colin!$H1177=$C$3),Colin!$I1177,)</f>
        <v>0</v>
      </c>
      <c r="O1177">
        <f>IF(AND(Colin!$G1177=$B$2,Colin!$H1177&lt;=$C$3),Colin!$I1177,)</f>
        <v>0</v>
      </c>
      <c r="P1177">
        <f>IF(Colin!$G1177&lt;$B$2,Colin!$I1177,0)</f>
        <v>0</v>
      </c>
      <c r="Q1177">
        <f>IF(Colin!$G1177&lt;$B$1,Colin!$I1177,0)</f>
        <v>0</v>
      </c>
    </row>
    <row r="1178" spans="12:17" x14ac:dyDescent="0.25">
      <c r="L1178">
        <f>IF(AND(Colin!$G1178=$B$1,Colin!$H1178=$C$3),Colin!$I1178,)</f>
        <v>0</v>
      </c>
      <c r="M1178">
        <f>IF(AND(Colin!$G1178=$B$1,Colin!$H1178&lt;=$C$3),Colin!$I1178,)</f>
        <v>0</v>
      </c>
      <c r="N1178">
        <f>IF(AND(Colin!$G1178=$B$2,Colin!$H1178=$C$3),Colin!$I1178,)</f>
        <v>0</v>
      </c>
      <c r="O1178">
        <f>IF(AND(Colin!$G1178=$B$2,Colin!$H1178&lt;=$C$3),Colin!$I1178,)</f>
        <v>0</v>
      </c>
      <c r="P1178">
        <f>IF(Colin!$G1178&lt;$B$2,Colin!$I1178,0)</f>
        <v>0</v>
      </c>
      <c r="Q1178">
        <f>IF(Colin!$G1178&lt;$B$1,Colin!$I1178,0)</f>
        <v>0</v>
      </c>
    </row>
    <row r="1179" spans="12:17" x14ac:dyDescent="0.25">
      <c r="L1179">
        <f>IF(AND(Colin!$G1179=$B$1,Colin!$H1179=$C$3),Colin!$I1179,)</f>
        <v>0</v>
      </c>
      <c r="M1179">
        <f>IF(AND(Colin!$G1179=$B$1,Colin!$H1179&lt;=$C$3),Colin!$I1179,)</f>
        <v>0</v>
      </c>
      <c r="N1179">
        <f>IF(AND(Colin!$G1179=$B$2,Colin!$H1179=$C$3),Colin!$I1179,)</f>
        <v>0</v>
      </c>
      <c r="O1179">
        <f>IF(AND(Colin!$G1179=$B$2,Colin!$H1179&lt;=$C$3),Colin!$I1179,)</f>
        <v>0</v>
      </c>
      <c r="P1179">
        <f>IF(Colin!$G1179&lt;$B$2,Colin!$I1179,0)</f>
        <v>0</v>
      </c>
      <c r="Q1179">
        <f>IF(Colin!$G1179&lt;$B$1,Colin!$I1179,0)</f>
        <v>0</v>
      </c>
    </row>
    <row r="1180" spans="12:17" x14ac:dyDescent="0.25">
      <c r="L1180">
        <f>IF(AND(Colin!$G1180=$B$1,Colin!$H1180=$C$3),Colin!$I1180,)</f>
        <v>0</v>
      </c>
      <c r="M1180">
        <f>IF(AND(Colin!$G1180=$B$1,Colin!$H1180&lt;=$C$3),Colin!$I1180,)</f>
        <v>0</v>
      </c>
      <c r="N1180">
        <f>IF(AND(Colin!$G1180=$B$2,Colin!$H1180=$C$3),Colin!$I1180,)</f>
        <v>0</v>
      </c>
      <c r="O1180">
        <f>IF(AND(Colin!$G1180=$B$2,Colin!$H1180&lt;=$C$3),Colin!$I1180,)</f>
        <v>0</v>
      </c>
      <c r="P1180">
        <f>IF(Colin!$G1180&lt;$B$2,Colin!$I1180,0)</f>
        <v>0</v>
      </c>
      <c r="Q1180">
        <f>IF(Colin!$G1180&lt;$B$1,Colin!$I1180,0)</f>
        <v>0</v>
      </c>
    </row>
    <row r="1181" spans="12:17" x14ac:dyDescent="0.25">
      <c r="L1181">
        <f>IF(AND(Colin!$G1181=$B$1,Colin!$H1181=$C$3),Colin!$I1181,)</f>
        <v>0</v>
      </c>
      <c r="M1181">
        <f>IF(AND(Colin!$G1181=$B$1,Colin!$H1181&lt;=$C$3),Colin!$I1181,)</f>
        <v>0</v>
      </c>
      <c r="N1181">
        <f>IF(AND(Colin!$G1181=$B$2,Colin!$H1181=$C$3),Colin!$I1181,)</f>
        <v>0</v>
      </c>
      <c r="O1181">
        <f>IF(AND(Colin!$G1181=$B$2,Colin!$H1181&lt;=$C$3),Colin!$I1181,)</f>
        <v>0</v>
      </c>
      <c r="P1181">
        <f>IF(Colin!$G1181&lt;$B$2,Colin!$I1181,0)</f>
        <v>0</v>
      </c>
      <c r="Q1181">
        <f>IF(Colin!$G1181&lt;$B$1,Colin!$I1181,0)</f>
        <v>0</v>
      </c>
    </row>
    <row r="1182" spans="12:17" x14ac:dyDescent="0.25">
      <c r="L1182">
        <f>IF(AND(Colin!$G1182=$B$1,Colin!$H1182=$C$3),Colin!$I1182,)</f>
        <v>0</v>
      </c>
      <c r="M1182">
        <f>IF(AND(Colin!$G1182=$B$1,Colin!$H1182&lt;=$C$3),Colin!$I1182,)</f>
        <v>0</v>
      </c>
      <c r="N1182">
        <f>IF(AND(Colin!$G1182=$B$2,Colin!$H1182=$C$3),Colin!$I1182,)</f>
        <v>0</v>
      </c>
      <c r="O1182">
        <f>IF(AND(Colin!$G1182=$B$2,Colin!$H1182&lt;=$C$3),Colin!$I1182,)</f>
        <v>0</v>
      </c>
      <c r="P1182">
        <f>IF(Colin!$G1182&lt;$B$2,Colin!$I1182,0)</f>
        <v>0</v>
      </c>
      <c r="Q1182">
        <f>IF(Colin!$G1182&lt;$B$1,Colin!$I1182,0)</f>
        <v>0</v>
      </c>
    </row>
    <row r="1183" spans="12:17" x14ac:dyDescent="0.25">
      <c r="L1183">
        <f>IF(AND(Colin!$G1183=$B$1,Colin!$H1183=$C$3),Colin!$I1183,)</f>
        <v>0</v>
      </c>
      <c r="M1183">
        <f>IF(AND(Colin!$G1183=$B$1,Colin!$H1183&lt;=$C$3),Colin!$I1183,)</f>
        <v>0</v>
      </c>
      <c r="N1183">
        <f>IF(AND(Colin!$G1183=$B$2,Colin!$H1183=$C$3),Colin!$I1183,)</f>
        <v>0</v>
      </c>
      <c r="O1183">
        <f>IF(AND(Colin!$G1183=$B$2,Colin!$H1183&lt;=$C$3),Colin!$I1183,)</f>
        <v>0</v>
      </c>
      <c r="P1183">
        <f>IF(Colin!$G1183&lt;$B$2,Colin!$I1183,0)</f>
        <v>0</v>
      </c>
      <c r="Q1183">
        <f>IF(Colin!$G1183&lt;$B$1,Colin!$I1183,0)</f>
        <v>0</v>
      </c>
    </row>
    <row r="1184" spans="12:17" x14ac:dyDescent="0.25">
      <c r="L1184">
        <f>IF(AND(Colin!$G1184=$B$1,Colin!$H1184=$C$3),Colin!$I1184,)</f>
        <v>0</v>
      </c>
      <c r="M1184">
        <f>IF(AND(Colin!$G1184=$B$1,Colin!$H1184&lt;=$C$3),Colin!$I1184,)</f>
        <v>0</v>
      </c>
      <c r="N1184">
        <f>IF(AND(Colin!$G1184=$B$2,Colin!$H1184=$C$3),Colin!$I1184,)</f>
        <v>0</v>
      </c>
      <c r="O1184">
        <f>IF(AND(Colin!$G1184=$B$2,Colin!$H1184&lt;=$C$3),Colin!$I1184,)</f>
        <v>0</v>
      </c>
      <c r="P1184">
        <f>IF(Colin!$G1184&lt;$B$2,Colin!$I1184,0)</f>
        <v>0</v>
      </c>
      <c r="Q1184">
        <f>IF(Colin!$G1184&lt;$B$1,Colin!$I1184,0)</f>
        <v>0</v>
      </c>
    </row>
    <row r="1185" spans="12:17" x14ac:dyDescent="0.25">
      <c r="L1185">
        <f>IF(AND(Colin!$G1185=$B$1,Colin!$H1185=$C$3),Colin!$I1185,)</f>
        <v>0</v>
      </c>
      <c r="M1185">
        <f>IF(AND(Colin!$G1185=$B$1,Colin!$H1185&lt;=$C$3),Colin!$I1185,)</f>
        <v>0</v>
      </c>
      <c r="N1185">
        <f>IF(AND(Colin!$G1185=$B$2,Colin!$H1185=$C$3),Colin!$I1185,)</f>
        <v>0</v>
      </c>
      <c r="O1185">
        <f>IF(AND(Colin!$G1185=$B$2,Colin!$H1185&lt;=$C$3),Colin!$I1185,)</f>
        <v>0</v>
      </c>
      <c r="P1185">
        <f>IF(Colin!$G1185&lt;$B$2,Colin!$I1185,0)</f>
        <v>0</v>
      </c>
      <c r="Q1185">
        <f>IF(Colin!$G1185&lt;$B$1,Colin!$I1185,0)</f>
        <v>0</v>
      </c>
    </row>
    <row r="1186" spans="12:17" x14ac:dyDescent="0.25">
      <c r="L1186">
        <f>IF(AND(Colin!$G1186=$B$1,Colin!$H1186=$C$3),Colin!$I1186,)</f>
        <v>0</v>
      </c>
      <c r="M1186">
        <f>IF(AND(Colin!$G1186=$B$1,Colin!$H1186&lt;=$C$3),Colin!$I1186,)</f>
        <v>0</v>
      </c>
      <c r="N1186">
        <f>IF(AND(Colin!$G1186=$B$2,Colin!$H1186=$C$3),Colin!$I1186,)</f>
        <v>0</v>
      </c>
      <c r="O1186">
        <f>IF(AND(Colin!$G1186=$B$2,Colin!$H1186&lt;=$C$3),Colin!$I1186,)</f>
        <v>0</v>
      </c>
      <c r="P1186">
        <f>IF(Colin!$G1186&lt;$B$2,Colin!$I1186,0)</f>
        <v>0</v>
      </c>
      <c r="Q1186">
        <f>IF(Colin!$G1186&lt;$B$1,Colin!$I1186,0)</f>
        <v>0</v>
      </c>
    </row>
    <row r="1187" spans="12:17" x14ac:dyDescent="0.25">
      <c r="L1187">
        <f>IF(AND(Colin!$G1187=$B$1,Colin!$H1187=$C$3),Colin!$I1187,)</f>
        <v>0</v>
      </c>
      <c r="M1187">
        <f>IF(AND(Colin!$G1187=$B$1,Colin!$H1187&lt;=$C$3),Colin!$I1187,)</f>
        <v>0</v>
      </c>
      <c r="N1187">
        <f>IF(AND(Colin!$G1187=$B$2,Colin!$H1187=$C$3),Colin!$I1187,)</f>
        <v>0</v>
      </c>
      <c r="O1187">
        <f>IF(AND(Colin!$G1187=$B$2,Colin!$H1187&lt;=$C$3),Colin!$I1187,)</f>
        <v>0</v>
      </c>
      <c r="P1187">
        <f>IF(Colin!$G1187&lt;$B$2,Colin!$I1187,0)</f>
        <v>0</v>
      </c>
      <c r="Q1187">
        <f>IF(Colin!$G1187&lt;$B$1,Colin!$I1187,0)</f>
        <v>0</v>
      </c>
    </row>
    <row r="1188" spans="12:17" x14ac:dyDescent="0.25">
      <c r="L1188">
        <f>IF(AND(Colin!$G1188=$B$1,Colin!$H1188=$C$3),Colin!$I1188,)</f>
        <v>0</v>
      </c>
      <c r="M1188">
        <f>IF(AND(Colin!$G1188=$B$1,Colin!$H1188&lt;=$C$3),Colin!$I1188,)</f>
        <v>0</v>
      </c>
      <c r="N1188">
        <f>IF(AND(Colin!$G1188=$B$2,Colin!$H1188=$C$3),Colin!$I1188,)</f>
        <v>0</v>
      </c>
      <c r="O1188">
        <f>IF(AND(Colin!$G1188=$B$2,Colin!$H1188&lt;=$C$3),Colin!$I1188,)</f>
        <v>0</v>
      </c>
      <c r="P1188">
        <f>IF(Colin!$G1188&lt;$B$2,Colin!$I1188,0)</f>
        <v>0</v>
      </c>
      <c r="Q1188">
        <f>IF(Colin!$G1188&lt;$B$1,Colin!$I1188,0)</f>
        <v>0</v>
      </c>
    </row>
    <row r="1189" spans="12:17" x14ac:dyDescent="0.25">
      <c r="L1189">
        <f>IF(AND(Colin!$G1189=$B$1,Colin!$H1189=$C$3),Colin!$I1189,)</f>
        <v>0</v>
      </c>
      <c r="M1189">
        <f>IF(AND(Colin!$G1189=$B$1,Colin!$H1189&lt;=$C$3),Colin!$I1189,)</f>
        <v>0</v>
      </c>
      <c r="N1189">
        <f>IF(AND(Colin!$G1189=$B$2,Colin!$H1189=$C$3),Colin!$I1189,)</f>
        <v>0</v>
      </c>
      <c r="O1189">
        <f>IF(AND(Colin!$G1189=$B$2,Colin!$H1189&lt;=$C$3),Colin!$I1189,)</f>
        <v>0</v>
      </c>
      <c r="P1189">
        <f>IF(Colin!$G1189&lt;$B$2,Colin!$I1189,0)</f>
        <v>0</v>
      </c>
      <c r="Q1189">
        <f>IF(Colin!$G1189&lt;$B$1,Colin!$I1189,0)</f>
        <v>0</v>
      </c>
    </row>
    <row r="1190" spans="12:17" x14ac:dyDescent="0.25">
      <c r="L1190">
        <f>IF(AND(Colin!$G1190=$B$1,Colin!$H1190=$C$3),Colin!$I1190,)</f>
        <v>0</v>
      </c>
      <c r="M1190">
        <f>IF(AND(Colin!$G1190=$B$1,Colin!$H1190&lt;=$C$3),Colin!$I1190,)</f>
        <v>0</v>
      </c>
      <c r="N1190">
        <f>IF(AND(Colin!$G1190=$B$2,Colin!$H1190=$C$3),Colin!$I1190,)</f>
        <v>0</v>
      </c>
      <c r="O1190">
        <f>IF(AND(Colin!$G1190=$B$2,Colin!$H1190&lt;=$C$3),Colin!$I1190,)</f>
        <v>0</v>
      </c>
      <c r="P1190">
        <f>IF(Colin!$G1190&lt;$B$2,Colin!$I1190,0)</f>
        <v>0</v>
      </c>
      <c r="Q1190">
        <f>IF(Colin!$G1190&lt;$B$1,Colin!$I1190,0)</f>
        <v>0</v>
      </c>
    </row>
    <row r="1191" spans="12:17" x14ac:dyDescent="0.25">
      <c r="L1191">
        <f>IF(AND(Colin!$G1191=$B$1,Colin!$H1191=$C$3),Colin!$I1191,)</f>
        <v>0</v>
      </c>
      <c r="M1191">
        <f>IF(AND(Colin!$G1191=$B$1,Colin!$H1191&lt;=$C$3),Colin!$I1191,)</f>
        <v>0</v>
      </c>
      <c r="N1191">
        <f>IF(AND(Colin!$G1191=$B$2,Colin!$H1191=$C$3),Colin!$I1191,)</f>
        <v>0</v>
      </c>
      <c r="O1191">
        <f>IF(AND(Colin!$G1191=$B$2,Colin!$H1191&lt;=$C$3),Colin!$I1191,)</f>
        <v>0</v>
      </c>
      <c r="P1191">
        <f>IF(Colin!$G1191&lt;$B$2,Colin!$I1191,0)</f>
        <v>0</v>
      </c>
      <c r="Q1191">
        <f>IF(Colin!$G1191&lt;$B$1,Colin!$I1191,0)</f>
        <v>0</v>
      </c>
    </row>
    <row r="1192" spans="12:17" x14ac:dyDescent="0.25">
      <c r="L1192">
        <f>IF(AND(Colin!$G1192=$B$1,Colin!$H1192=$C$3),Colin!$I1192,)</f>
        <v>0</v>
      </c>
      <c r="M1192">
        <f>IF(AND(Colin!$G1192=$B$1,Colin!$H1192&lt;=$C$3),Colin!$I1192,)</f>
        <v>0</v>
      </c>
      <c r="N1192">
        <f>IF(AND(Colin!$G1192=$B$2,Colin!$H1192=$C$3),Colin!$I1192,)</f>
        <v>0</v>
      </c>
      <c r="O1192">
        <f>IF(AND(Colin!$G1192=$B$2,Colin!$H1192&lt;=$C$3),Colin!$I1192,)</f>
        <v>0</v>
      </c>
      <c r="P1192">
        <f>IF(Colin!$G1192&lt;$B$2,Colin!$I1192,0)</f>
        <v>0</v>
      </c>
      <c r="Q1192">
        <f>IF(Colin!$G1192&lt;$B$1,Colin!$I1192,0)</f>
        <v>0</v>
      </c>
    </row>
    <row r="1193" spans="12:17" x14ac:dyDescent="0.25">
      <c r="L1193">
        <f>IF(AND(Colin!$G1193=$B$1,Colin!$H1193=$C$3),Colin!$I1193,)</f>
        <v>0</v>
      </c>
      <c r="M1193">
        <f>IF(AND(Colin!$G1193=$B$1,Colin!$H1193&lt;=$C$3),Colin!$I1193,)</f>
        <v>0</v>
      </c>
      <c r="N1193">
        <f>IF(AND(Colin!$G1193=$B$2,Colin!$H1193=$C$3),Colin!$I1193,)</f>
        <v>0</v>
      </c>
      <c r="O1193">
        <f>IF(AND(Colin!$G1193=$B$2,Colin!$H1193&lt;=$C$3),Colin!$I1193,)</f>
        <v>0</v>
      </c>
      <c r="P1193">
        <f>IF(Colin!$G1193&lt;$B$2,Colin!$I1193,0)</f>
        <v>0</v>
      </c>
      <c r="Q1193">
        <f>IF(Colin!$G1193&lt;$B$1,Colin!$I1193,0)</f>
        <v>0</v>
      </c>
    </row>
    <row r="1194" spans="12:17" x14ac:dyDescent="0.25">
      <c r="L1194">
        <f>IF(AND(Colin!$G1194=$B$1,Colin!$H1194=$C$3),Colin!$I1194,)</f>
        <v>0</v>
      </c>
      <c r="M1194">
        <f>IF(AND(Colin!$G1194=$B$1,Colin!$H1194&lt;=$C$3),Colin!$I1194,)</f>
        <v>0</v>
      </c>
      <c r="N1194">
        <f>IF(AND(Colin!$G1194=$B$2,Colin!$H1194=$C$3),Colin!$I1194,)</f>
        <v>0</v>
      </c>
      <c r="O1194">
        <f>IF(AND(Colin!$G1194=$B$2,Colin!$H1194&lt;=$C$3),Colin!$I1194,)</f>
        <v>0</v>
      </c>
      <c r="P1194">
        <f>IF(Colin!$G1194&lt;$B$2,Colin!$I1194,0)</f>
        <v>0</v>
      </c>
      <c r="Q1194">
        <f>IF(Colin!$G1194&lt;$B$1,Colin!$I1194,0)</f>
        <v>0</v>
      </c>
    </row>
    <row r="1195" spans="12:17" x14ac:dyDescent="0.25">
      <c r="L1195">
        <f>IF(AND(Colin!$G1195=$B$1,Colin!$H1195=$C$3),Colin!$I1195,)</f>
        <v>0</v>
      </c>
      <c r="M1195">
        <f>IF(AND(Colin!$G1195=$B$1,Colin!$H1195&lt;=$C$3),Colin!$I1195,)</f>
        <v>0</v>
      </c>
      <c r="N1195">
        <f>IF(AND(Colin!$G1195=$B$2,Colin!$H1195=$C$3),Colin!$I1195,)</f>
        <v>0</v>
      </c>
      <c r="O1195">
        <f>IF(AND(Colin!$G1195=$B$2,Colin!$H1195&lt;=$C$3),Colin!$I1195,)</f>
        <v>0</v>
      </c>
      <c r="P1195">
        <f>IF(Colin!$G1195&lt;$B$2,Colin!$I1195,0)</f>
        <v>0</v>
      </c>
      <c r="Q1195">
        <f>IF(Colin!$G1195&lt;$B$1,Colin!$I1195,0)</f>
        <v>0</v>
      </c>
    </row>
    <row r="1196" spans="12:17" x14ac:dyDescent="0.25">
      <c r="L1196">
        <f>IF(AND(Colin!$G1196=$B$1,Colin!$H1196=$C$3),Colin!$I1196,)</f>
        <v>0</v>
      </c>
      <c r="M1196">
        <f>IF(AND(Colin!$G1196=$B$1,Colin!$H1196&lt;=$C$3),Colin!$I1196,)</f>
        <v>0</v>
      </c>
      <c r="N1196">
        <f>IF(AND(Colin!$G1196=$B$2,Colin!$H1196=$C$3),Colin!$I1196,)</f>
        <v>0</v>
      </c>
      <c r="O1196">
        <f>IF(AND(Colin!$G1196=$B$2,Colin!$H1196&lt;=$C$3),Colin!$I1196,)</f>
        <v>0</v>
      </c>
      <c r="P1196">
        <f>IF(Colin!$G1196&lt;$B$2,Colin!$I1196,0)</f>
        <v>0</v>
      </c>
      <c r="Q1196">
        <f>IF(Colin!$G1196&lt;$B$1,Colin!$I1196,0)</f>
        <v>0</v>
      </c>
    </row>
    <row r="1197" spans="12:17" x14ac:dyDescent="0.25">
      <c r="L1197">
        <f>IF(AND(Colin!$G1197=$B$1,Colin!$H1197=$C$3),Colin!$I1197,)</f>
        <v>0</v>
      </c>
      <c r="M1197">
        <f>IF(AND(Colin!$G1197=$B$1,Colin!$H1197&lt;=$C$3),Colin!$I1197,)</f>
        <v>0</v>
      </c>
      <c r="N1197">
        <f>IF(AND(Colin!$G1197=$B$2,Colin!$H1197=$C$3),Colin!$I1197,)</f>
        <v>0</v>
      </c>
      <c r="O1197">
        <f>IF(AND(Colin!$G1197=$B$2,Colin!$H1197&lt;=$C$3),Colin!$I1197,)</f>
        <v>0</v>
      </c>
      <c r="P1197">
        <f>IF(Colin!$G1197&lt;$B$2,Colin!$I1197,0)</f>
        <v>0</v>
      </c>
      <c r="Q1197">
        <f>IF(Colin!$G1197&lt;$B$1,Colin!$I1197,0)</f>
        <v>0</v>
      </c>
    </row>
    <row r="1198" spans="12:17" x14ac:dyDescent="0.25">
      <c r="L1198">
        <f>IF(AND(Colin!$G1198=$B$1,Colin!$H1198=$C$3),Colin!$I1198,)</f>
        <v>0</v>
      </c>
      <c r="M1198">
        <f>IF(AND(Colin!$G1198=$B$1,Colin!$H1198&lt;=$C$3),Colin!$I1198,)</f>
        <v>0</v>
      </c>
      <c r="N1198">
        <f>IF(AND(Colin!$G1198=$B$2,Colin!$H1198=$C$3),Colin!$I1198,)</f>
        <v>0</v>
      </c>
      <c r="O1198">
        <f>IF(AND(Colin!$G1198=$B$2,Colin!$H1198&lt;=$C$3),Colin!$I1198,)</f>
        <v>0</v>
      </c>
      <c r="P1198">
        <f>IF(Colin!$G1198&lt;$B$2,Colin!$I1198,0)</f>
        <v>0</v>
      </c>
      <c r="Q1198">
        <f>IF(Colin!$G1198&lt;$B$1,Colin!$I1198,0)</f>
        <v>0</v>
      </c>
    </row>
    <row r="1199" spans="12:17" x14ac:dyDescent="0.25">
      <c r="L1199">
        <f>IF(AND(Colin!$G1199=$B$1,Colin!$H1199=$C$3),Colin!$I1199,)</f>
        <v>0</v>
      </c>
      <c r="M1199">
        <f>IF(AND(Colin!$G1199=$B$1,Colin!$H1199&lt;=$C$3),Colin!$I1199,)</f>
        <v>0</v>
      </c>
      <c r="N1199">
        <f>IF(AND(Colin!$G1199=$B$2,Colin!$H1199=$C$3),Colin!$I1199,)</f>
        <v>0</v>
      </c>
      <c r="O1199">
        <f>IF(AND(Colin!$G1199=$B$2,Colin!$H1199&lt;=$C$3),Colin!$I1199,)</f>
        <v>0</v>
      </c>
      <c r="P1199">
        <f>IF(Colin!$G1199&lt;$B$2,Colin!$I1199,0)</f>
        <v>0</v>
      </c>
      <c r="Q1199">
        <f>IF(Colin!$G1199&lt;$B$1,Colin!$I1199,0)</f>
        <v>0</v>
      </c>
    </row>
    <row r="1200" spans="12:17" x14ac:dyDescent="0.25">
      <c r="L1200">
        <f>IF(AND(Colin!$G1200=$B$1,Colin!$H1200=$C$3),Colin!$I1200,)</f>
        <v>0</v>
      </c>
      <c r="M1200">
        <f>IF(AND(Colin!$G1200=$B$1,Colin!$H1200&lt;=$C$3),Colin!$I1200,)</f>
        <v>0</v>
      </c>
      <c r="N1200">
        <f>IF(AND(Colin!$G1200=$B$2,Colin!$H1200=$C$3),Colin!$I1200,)</f>
        <v>0</v>
      </c>
      <c r="O1200">
        <f>IF(AND(Colin!$G1200=$B$2,Colin!$H1200&lt;=$C$3),Colin!$I1200,)</f>
        <v>0</v>
      </c>
      <c r="P1200">
        <f>IF(Colin!$G1200&lt;$B$2,Colin!$I1200,0)</f>
        <v>0</v>
      </c>
      <c r="Q1200">
        <f>IF(Colin!$G1200&lt;$B$1,Colin!$I1200,0)</f>
        <v>0</v>
      </c>
    </row>
    <row r="1201" spans="12:17" x14ac:dyDescent="0.25">
      <c r="L1201">
        <f>IF(AND(Colin!$G1201=$B$1,Colin!$H1201=$C$3),Colin!$I1201,)</f>
        <v>0</v>
      </c>
      <c r="M1201">
        <f>IF(AND(Colin!$G1201=$B$1,Colin!$H1201&lt;=$C$3),Colin!$I1201,)</f>
        <v>0</v>
      </c>
      <c r="N1201">
        <f>IF(AND(Colin!$G1201=$B$2,Colin!$H1201=$C$3),Colin!$I1201,)</f>
        <v>0</v>
      </c>
      <c r="O1201">
        <f>IF(AND(Colin!$G1201=$B$2,Colin!$H1201&lt;=$C$3),Colin!$I1201,)</f>
        <v>0</v>
      </c>
      <c r="P1201">
        <f>IF(Colin!$G1201&lt;$B$2,Colin!$I1201,0)</f>
        <v>0</v>
      </c>
      <c r="Q1201">
        <f>IF(Colin!$G1201&lt;$B$1,Colin!$I1201,0)</f>
        <v>0</v>
      </c>
    </row>
    <row r="1202" spans="12:17" x14ac:dyDescent="0.25">
      <c r="L1202">
        <f>IF(AND(Colin!$G1202=$B$1,Colin!$H1202=$C$3),Colin!$I1202,)</f>
        <v>0</v>
      </c>
      <c r="M1202">
        <f>IF(AND(Colin!$G1202=$B$1,Colin!$H1202&lt;=$C$3),Colin!$I1202,)</f>
        <v>0</v>
      </c>
      <c r="N1202">
        <f>IF(AND(Colin!$G1202=$B$2,Colin!$H1202=$C$3),Colin!$I1202,)</f>
        <v>0</v>
      </c>
      <c r="O1202">
        <f>IF(AND(Colin!$G1202=$B$2,Colin!$H1202&lt;=$C$3),Colin!$I1202,)</f>
        <v>0</v>
      </c>
      <c r="P1202">
        <f>IF(Colin!$G1202&lt;$B$2,Colin!$I1202,0)</f>
        <v>0</v>
      </c>
      <c r="Q1202">
        <f>IF(Colin!$G1202&lt;$B$1,Colin!$I1202,0)</f>
        <v>0</v>
      </c>
    </row>
    <row r="1203" spans="12:17" x14ac:dyDescent="0.25">
      <c r="L1203">
        <f>IF(AND(Colin!$G1203=$B$1,Colin!$H1203=$C$3),Colin!$I1203,)</f>
        <v>0</v>
      </c>
      <c r="M1203">
        <f>IF(AND(Colin!$G1203=$B$1,Colin!$H1203&lt;=$C$3),Colin!$I1203,)</f>
        <v>0</v>
      </c>
      <c r="N1203">
        <f>IF(AND(Colin!$G1203=$B$2,Colin!$H1203=$C$3),Colin!$I1203,)</f>
        <v>0</v>
      </c>
      <c r="O1203">
        <f>IF(AND(Colin!$G1203=$B$2,Colin!$H1203&lt;=$C$3),Colin!$I1203,)</f>
        <v>0</v>
      </c>
      <c r="P1203">
        <f>IF(Colin!$G1203&lt;$B$2,Colin!$I1203,0)</f>
        <v>0</v>
      </c>
      <c r="Q1203">
        <f>IF(Colin!$G1203&lt;$B$1,Colin!$I1203,0)</f>
        <v>0</v>
      </c>
    </row>
    <row r="1204" spans="12:17" x14ac:dyDescent="0.25">
      <c r="L1204">
        <f>IF(AND(Colin!$G1204=$B$1,Colin!$H1204=$C$3),Colin!$I1204,)</f>
        <v>0</v>
      </c>
      <c r="M1204">
        <f>IF(AND(Colin!$G1204=$B$1,Colin!$H1204&lt;=$C$3),Colin!$I1204,)</f>
        <v>0</v>
      </c>
      <c r="N1204">
        <f>IF(AND(Colin!$G1204=$B$2,Colin!$H1204=$C$3),Colin!$I1204,)</f>
        <v>0</v>
      </c>
      <c r="O1204">
        <f>IF(AND(Colin!$G1204=$B$2,Colin!$H1204&lt;=$C$3),Colin!$I1204,)</f>
        <v>0</v>
      </c>
      <c r="P1204">
        <f>IF(Colin!$G1204&lt;$B$2,Colin!$I1204,0)</f>
        <v>0</v>
      </c>
      <c r="Q1204">
        <f>IF(Colin!$G1204&lt;$B$1,Colin!$I1204,0)</f>
        <v>0</v>
      </c>
    </row>
    <row r="1205" spans="12:17" x14ac:dyDescent="0.25">
      <c r="L1205">
        <f>IF(AND(Colin!$G1205=$B$1,Colin!$H1205=$C$3),Colin!$I1205,)</f>
        <v>0</v>
      </c>
      <c r="M1205">
        <f>IF(AND(Colin!$G1205=$B$1,Colin!$H1205&lt;=$C$3),Colin!$I1205,)</f>
        <v>0</v>
      </c>
      <c r="N1205">
        <f>IF(AND(Colin!$G1205=$B$2,Colin!$H1205=$C$3),Colin!$I1205,)</f>
        <v>0</v>
      </c>
      <c r="O1205">
        <f>IF(AND(Colin!$G1205=$B$2,Colin!$H1205&lt;=$C$3),Colin!$I1205,)</f>
        <v>0</v>
      </c>
      <c r="P1205">
        <f>IF(Colin!$G1205&lt;$B$2,Colin!$I1205,0)</f>
        <v>0</v>
      </c>
      <c r="Q1205">
        <f>IF(Colin!$G1205&lt;$B$1,Colin!$I1205,0)</f>
        <v>0</v>
      </c>
    </row>
    <row r="1206" spans="12:17" x14ac:dyDescent="0.25">
      <c r="L1206">
        <f>IF(AND(Colin!$G1206=$B$1,Colin!$H1206=$C$3),Colin!$I1206,)</f>
        <v>0</v>
      </c>
      <c r="M1206">
        <f>IF(AND(Colin!$G1206=$B$1,Colin!$H1206&lt;=$C$3),Colin!$I1206,)</f>
        <v>0</v>
      </c>
      <c r="N1206">
        <f>IF(AND(Colin!$G1206=$B$2,Colin!$H1206=$C$3),Colin!$I1206,)</f>
        <v>0</v>
      </c>
      <c r="O1206">
        <f>IF(AND(Colin!$G1206=$B$2,Colin!$H1206&lt;=$C$3),Colin!$I1206,)</f>
        <v>0</v>
      </c>
      <c r="P1206">
        <f>IF(Colin!$G1206&lt;$B$2,Colin!$I1206,0)</f>
        <v>0</v>
      </c>
      <c r="Q1206">
        <f>IF(Colin!$G1206&lt;$B$1,Colin!$I1206,0)</f>
        <v>0</v>
      </c>
    </row>
    <row r="1207" spans="12:17" x14ac:dyDescent="0.25">
      <c r="L1207">
        <f>IF(AND(Colin!$G1207=$B$1,Colin!$H1207=$C$3),Colin!$I1207,)</f>
        <v>0</v>
      </c>
      <c r="M1207">
        <f>IF(AND(Colin!$G1207=$B$1,Colin!$H1207&lt;=$C$3),Colin!$I1207,)</f>
        <v>0</v>
      </c>
      <c r="N1207">
        <f>IF(AND(Colin!$G1207=$B$2,Colin!$H1207=$C$3),Colin!$I1207,)</f>
        <v>0</v>
      </c>
      <c r="O1207">
        <f>IF(AND(Colin!$G1207=$B$2,Colin!$H1207&lt;=$C$3),Colin!$I1207,)</f>
        <v>0</v>
      </c>
      <c r="P1207">
        <f>IF(Colin!$G1207&lt;$B$2,Colin!$I1207,0)</f>
        <v>0</v>
      </c>
      <c r="Q1207">
        <f>IF(Colin!$G1207&lt;$B$1,Colin!$I1207,0)</f>
        <v>0</v>
      </c>
    </row>
    <row r="1208" spans="12:17" x14ac:dyDescent="0.25">
      <c r="L1208">
        <f>IF(AND(Colin!$G1208=$B$1,Colin!$H1208=$C$3),Colin!$I1208,)</f>
        <v>0</v>
      </c>
      <c r="M1208">
        <f>IF(AND(Colin!$G1208=$B$1,Colin!$H1208&lt;=$C$3),Colin!$I1208,)</f>
        <v>0</v>
      </c>
      <c r="N1208">
        <f>IF(AND(Colin!$G1208=$B$2,Colin!$H1208=$C$3),Colin!$I1208,)</f>
        <v>0</v>
      </c>
      <c r="O1208">
        <f>IF(AND(Colin!$G1208=$B$2,Colin!$H1208&lt;=$C$3),Colin!$I1208,)</f>
        <v>0</v>
      </c>
      <c r="P1208">
        <f>IF(Colin!$G1208&lt;$B$2,Colin!$I1208,0)</f>
        <v>0</v>
      </c>
      <c r="Q1208">
        <f>IF(Colin!$G1208&lt;$B$1,Colin!$I1208,0)</f>
        <v>0</v>
      </c>
    </row>
    <row r="1209" spans="12:17" x14ac:dyDescent="0.25">
      <c r="L1209">
        <f>IF(AND(Colin!$G1209=$B$1,Colin!$H1209=$C$3),Colin!$I1209,)</f>
        <v>0</v>
      </c>
      <c r="M1209">
        <f>IF(AND(Colin!$G1209=$B$1,Colin!$H1209&lt;=$C$3),Colin!$I1209,)</f>
        <v>0</v>
      </c>
      <c r="N1209">
        <f>IF(AND(Colin!$G1209=$B$2,Colin!$H1209=$C$3),Colin!$I1209,)</f>
        <v>0</v>
      </c>
      <c r="O1209">
        <f>IF(AND(Colin!$G1209=$B$2,Colin!$H1209&lt;=$C$3),Colin!$I1209,)</f>
        <v>0</v>
      </c>
      <c r="P1209">
        <f>IF(Colin!$G1209&lt;$B$2,Colin!$I1209,0)</f>
        <v>0</v>
      </c>
      <c r="Q1209">
        <f>IF(Colin!$G1209&lt;$B$1,Colin!$I1209,0)</f>
        <v>0</v>
      </c>
    </row>
    <row r="1210" spans="12:17" x14ac:dyDescent="0.25">
      <c r="L1210">
        <f>IF(AND(Colin!$G1210=$B$1,Colin!$H1210=$C$3),Colin!$I1210,)</f>
        <v>0</v>
      </c>
      <c r="M1210">
        <f>IF(AND(Colin!$G1210=$B$1,Colin!$H1210&lt;=$C$3),Colin!$I1210,)</f>
        <v>0</v>
      </c>
      <c r="N1210">
        <f>IF(AND(Colin!$G1210=$B$2,Colin!$H1210=$C$3),Colin!$I1210,)</f>
        <v>0</v>
      </c>
      <c r="O1210">
        <f>IF(AND(Colin!$G1210=$B$2,Colin!$H1210&lt;=$C$3),Colin!$I1210,)</f>
        <v>0</v>
      </c>
      <c r="P1210">
        <f>IF(Colin!$G1210&lt;$B$2,Colin!$I1210,0)</f>
        <v>0</v>
      </c>
      <c r="Q1210">
        <f>IF(Colin!$G1210&lt;$B$1,Colin!$I1210,0)</f>
        <v>0</v>
      </c>
    </row>
    <row r="1211" spans="12:17" x14ac:dyDescent="0.25">
      <c r="L1211">
        <f>IF(AND(Colin!$G1211=$B$1,Colin!$H1211=$C$3),Colin!$I1211,)</f>
        <v>0</v>
      </c>
      <c r="M1211">
        <f>IF(AND(Colin!$G1211=$B$1,Colin!$H1211&lt;=$C$3),Colin!$I1211,)</f>
        <v>0</v>
      </c>
      <c r="N1211">
        <f>IF(AND(Colin!$G1211=$B$2,Colin!$H1211=$C$3),Colin!$I1211,)</f>
        <v>0</v>
      </c>
      <c r="O1211">
        <f>IF(AND(Colin!$G1211=$B$2,Colin!$H1211&lt;=$C$3),Colin!$I1211,)</f>
        <v>0</v>
      </c>
      <c r="P1211">
        <f>IF(Colin!$G1211&lt;$B$2,Colin!$I1211,0)</f>
        <v>0</v>
      </c>
      <c r="Q1211">
        <f>IF(Colin!$G1211&lt;$B$1,Colin!$I1211,0)</f>
        <v>0</v>
      </c>
    </row>
    <row r="1212" spans="12:17" x14ac:dyDescent="0.25">
      <c r="L1212">
        <f>IF(AND(Colin!$G1212=$B$1,Colin!$H1212=$C$3),Colin!$I1212,)</f>
        <v>0</v>
      </c>
      <c r="M1212">
        <f>IF(AND(Colin!$G1212=$B$1,Colin!$H1212&lt;=$C$3),Colin!$I1212,)</f>
        <v>0</v>
      </c>
      <c r="N1212">
        <f>IF(AND(Colin!$G1212=$B$2,Colin!$H1212=$C$3),Colin!$I1212,)</f>
        <v>0</v>
      </c>
      <c r="O1212">
        <f>IF(AND(Colin!$G1212=$B$2,Colin!$H1212&lt;=$C$3),Colin!$I1212,)</f>
        <v>0</v>
      </c>
      <c r="P1212">
        <f>IF(Colin!$G1212&lt;$B$2,Colin!$I1212,0)</f>
        <v>0</v>
      </c>
      <c r="Q1212">
        <f>IF(Colin!$G1212&lt;$B$1,Colin!$I1212,0)</f>
        <v>0</v>
      </c>
    </row>
    <row r="1213" spans="12:17" x14ac:dyDescent="0.25">
      <c r="L1213">
        <f>IF(AND(Colin!$G1213=$B$1,Colin!$H1213=$C$3),Colin!$I1213,)</f>
        <v>0</v>
      </c>
      <c r="M1213">
        <f>IF(AND(Colin!$G1213=$B$1,Colin!$H1213&lt;=$C$3),Colin!$I1213,)</f>
        <v>0</v>
      </c>
      <c r="N1213">
        <f>IF(AND(Colin!$G1213=$B$2,Colin!$H1213=$C$3),Colin!$I1213,)</f>
        <v>0</v>
      </c>
      <c r="O1213">
        <f>IF(AND(Colin!$G1213=$B$2,Colin!$H1213&lt;=$C$3),Colin!$I1213,)</f>
        <v>0</v>
      </c>
      <c r="P1213">
        <f>IF(Colin!$G1213&lt;$B$2,Colin!$I1213,0)</f>
        <v>0</v>
      </c>
      <c r="Q1213">
        <f>IF(Colin!$G1213&lt;$B$1,Colin!$I1213,0)</f>
        <v>0</v>
      </c>
    </row>
    <row r="1214" spans="12:17" x14ac:dyDescent="0.25">
      <c r="L1214">
        <f>IF(AND(Colin!$G1214=$B$1,Colin!$H1214=$C$3),Colin!$I1214,)</f>
        <v>0</v>
      </c>
      <c r="M1214">
        <f>IF(AND(Colin!$G1214=$B$1,Colin!$H1214&lt;=$C$3),Colin!$I1214,)</f>
        <v>0</v>
      </c>
      <c r="N1214">
        <f>IF(AND(Colin!$G1214=$B$2,Colin!$H1214=$C$3),Colin!$I1214,)</f>
        <v>0</v>
      </c>
      <c r="O1214">
        <f>IF(AND(Colin!$G1214=$B$2,Colin!$H1214&lt;=$C$3),Colin!$I1214,)</f>
        <v>0</v>
      </c>
      <c r="P1214">
        <f>IF(Colin!$G1214&lt;$B$2,Colin!$I1214,0)</f>
        <v>0</v>
      </c>
      <c r="Q1214">
        <f>IF(Colin!$G1214&lt;$B$1,Colin!$I1214,0)</f>
        <v>0</v>
      </c>
    </row>
    <row r="1215" spans="12:17" x14ac:dyDescent="0.25">
      <c r="L1215">
        <f>IF(AND(Colin!$G1215=$B$1,Colin!$H1215=$C$3),Colin!$I1215,)</f>
        <v>0</v>
      </c>
      <c r="M1215">
        <f>IF(AND(Colin!$G1215=$B$1,Colin!$H1215&lt;=$C$3),Colin!$I1215,)</f>
        <v>0</v>
      </c>
      <c r="N1215">
        <f>IF(AND(Colin!$G1215=$B$2,Colin!$H1215=$C$3),Colin!$I1215,)</f>
        <v>0</v>
      </c>
      <c r="O1215">
        <f>IF(AND(Colin!$G1215=$B$2,Colin!$H1215&lt;=$C$3),Colin!$I1215,)</f>
        <v>0</v>
      </c>
      <c r="P1215">
        <f>IF(Colin!$G1215&lt;$B$2,Colin!$I1215,0)</f>
        <v>0</v>
      </c>
      <c r="Q1215">
        <f>IF(Colin!$G1215&lt;$B$1,Colin!$I1215,0)</f>
        <v>0</v>
      </c>
    </row>
    <row r="1216" spans="12:17" x14ac:dyDescent="0.25">
      <c r="L1216">
        <f>IF(AND(Colin!$G1216=$B$1,Colin!$H1216=$C$3),Colin!$I1216,)</f>
        <v>0</v>
      </c>
      <c r="M1216">
        <f>IF(AND(Colin!$G1216=$B$1,Colin!$H1216&lt;=$C$3),Colin!$I1216,)</f>
        <v>0</v>
      </c>
      <c r="N1216">
        <f>IF(AND(Colin!$G1216=$B$2,Colin!$H1216=$C$3),Colin!$I1216,)</f>
        <v>0</v>
      </c>
      <c r="O1216">
        <f>IF(AND(Colin!$G1216=$B$2,Colin!$H1216&lt;=$C$3),Colin!$I1216,)</f>
        <v>0</v>
      </c>
      <c r="P1216">
        <f>IF(Colin!$G1216&lt;$B$2,Colin!$I1216,0)</f>
        <v>0</v>
      </c>
      <c r="Q1216">
        <f>IF(Colin!$G1216&lt;$B$1,Colin!$I1216,0)</f>
        <v>0</v>
      </c>
    </row>
    <row r="1217" spans="12:17" x14ac:dyDescent="0.25">
      <c r="L1217">
        <f>IF(AND(Colin!$G1217=$B$1,Colin!$H1217=$C$3),Colin!$I1217,)</f>
        <v>0</v>
      </c>
      <c r="M1217">
        <f>IF(AND(Colin!$G1217=$B$1,Colin!$H1217&lt;=$C$3),Colin!$I1217,)</f>
        <v>0</v>
      </c>
      <c r="N1217">
        <f>IF(AND(Colin!$G1217=$B$2,Colin!$H1217=$C$3),Colin!$I1217,)</f>
        <v>0</v>
      </c>
      <c r="O1217">
        <f>IF(AND(Colin!$G1217=$B$2,Colin!$H1217&lt;=$C$3),Colin!$I1217,)</f>
        <v>0</v>
      </c>
      <c r="P1217">
        <f>IF(Colin!$G1217&lt;$B$2,Colin!$I1217,0)</f>
        <v>0</v>
      </c>
      <c r="Q1217">
        <f>IF(Colin!$G1217&lt;$B$1,Colin!$I1217,0)</f>
        <v>0</v>
      </c>
    </row>
    <row r="1218" spans="12:17" x14ac:dyDescent="0.25">
      <c r="L1218">
        <f>IF(AND(Colin!$G1218=$B$1,Colin!$H1218=$C$3),Colin!$I1218,)</f>
        <v>0</v>
      </c>
      <c r="M1218">
        <f>IF(AND(Colin!$G1218=$B$1,Colin!$H1218&lt;=$C$3),Colin!$I1218,)</f>
        <v>0</v>
      </c>
      <c r="N1218">
        <f>IF(AND(Colin!$G1218=$B$2,Colin!$H1218=$C$3),Colin!$I1218,)</f>
        <v>0</v>
      </c>
      <c r="O1218">
        <f>IF(AND(Colin!$G1218=$B$2,Colin!$H1218&lt;=$C$3),Colin!$I1218,)</f>
        <v>0</v>
      </c>
      <c r="P1218">
        <f>IF(Colin!$G1218&lt;$B$2,Colin!$I1218,0)</f>
        <v>0</v>
      </c>
      <c r="Q1218">
        <f>IF(Colin!$G1218&lt;$B$1,Colin!$I1218,0)</f>
        <v>0</v>
      </c>
    </row>
    <row r="1219" spans="12:17" x14ac:dyDescent="0.25">
      <c r="L1219">
        <f>IF(AND(Colin!$G1219=$B$1,Colin!$H1219=$C$3),Colin!$I1219,)</f>
        <v>0</v>
      </c>
      <c r="M1219">
        <f>IF(AND(Colin!$G1219=$B$1,Colin!$H1219&lt;=$C$3),Colin!$I1219,)</f>
        <v>0</v>
      </c>
      <c r="N1219">
        <f>IF(AND(Colin!$G1219=$B$2,Colin!$H1219=$C$3),Colin!$I1219,)</f>
        <v>0</v>
      </c>
      <c r="O1219">
        <f>IF(AND(Colin!$G1219=$B$2,Colin!$H1219&lt;=$C$3),Colin!$I1219,)</f>
        <v>0</v>
      </c>
      <c r="P1219">
        <f>IF(Colin!$G1219&lt;$B$2,Colin!$I1219,0)</f>
        <v>0</v>
      </c>
      <c r="Q1219">
        <f>IF(Colin!$G1219&lt;$B$1,Colin!$I1219,0)</f>
        <v>0</v>
      </c>
    </row>
    <row r="1220" spans="12:17" x14ac:dyDescent="0.25">
      <c r="L1220">
        <f>IF(AND(Colin!$G1220=$B$1,Colin!$H1220=$C$3),Colin!$I1220,)</f>
        <v>0</v>
      </c>
      <c r="M1220">
        <f>IF(AND(Colin!$G1220=$B$1,Colin!$H1220&lt;=$C$3),Colin!$I1220,)</f>
        <v>0</v>
      </c>
      <c r="N1220">
        <f>IF(AND(Colin!$G1220=$B$2,Colin!$H1220=$C$3),Colin!$I1220,)</f>
        <v>0</v>
      </c>
      <c r="O1220">
        <f>IF(AND(Colin!$G1220=$B$2,Colin!$H1220&lt;=$C$3),Colin!$I1220,)</f>
        <v>0</v>
      </c>
      <c r="P1220">
        <f>IF(Colin!$G1220&lt;$B$2,Colin!$I1220,0)</f>
        <v>0</v>
      </c>
      <c r="Q1220">
        <f>IF(Colin!$G1220&lt;$B$1,Colin!$I1220,0)</f>
        <v>0</v>
      </c>
    </row>
    <row r="1221" spans="12:17" x14ac:dyDescent="0.25">
      <c r="L1221">
        <f>IF(AND(Colin!$G1221=$B$1,Colin!$H1221=$C$3),Colin!$I1221,)</f>
        <v>0</v>
      </c>
      <c r="M1221">
        <f>IF(AND(Colin!$G1221=$B$1,Colin!$H1221&lt;=$C$3),Colin!$I1221,)</f>
        <v>0</v>
      </c>
      <c r="N1221">
        <f>IF(AND(Colin!$G1221=$B$2,Colin!$H1221=$C$3),Colin!$I1221,)</f>
        <v>0</v>
      </c>
      <c r="O1221">
        <f>IF(AND(Colin!$G1221=$B$2,Colin!$H1221&lt;=$C$3),Colin!$I1221,)</f>
        <v>0</v>
      </c>
      <c r="P1221">
        <f>IF(Colin!$G1221&lt;$B$2,Colin!$I1221,0)</f>
        <v>0</v>
      </c>
      <c r="Q1221">
        <f>IF(Colin!$G1221&lt;$B$1,Colin!$I1221,0)</f>
        <v>0</v>
      </c>
    </row>
    <row r="1222" spans="12:17" x14ac:dyDescent="0.25">
      <c r="L1222">
        <f>IF(AND(Colin!$G1222=$B$1,Colin!$H1222=$C$3),Colin!$I1222,)</f>
        <v>0</v>
      </c>
      <c r="M1222">
        <f>IF(AND(Colin!$G1222=$B$1,Colin!$H1222&lt;=$C$3),Colin!$I1222,)</f>
        <v>0</v>
      </c>
      <c r="N1222">
        <f>IF(AND(Colin!$G1222=$B$2,Colin!$H1222=$C$3),Colin!$I1222,)</f>
        <v>0</v>
      </c>
      <c r="O1222">
        <f>IF(AND(Colin!$G1222=$B$2,Colin!$H1222&lt;=$C$3),Colin!$I1222,)</f>
        <v>0</v>
      </c>
      <c r="P1222">
        <f>IF(Colin!$G1222&lt;$B$2,Colin!$I1222,0)</f>
        <v>0</v>
      </c>
      <c r="Q1222">
        <f>IF(Colin!$G1222&lt;$B$1,Colin!$I1222,0)</f>
        <v>0</v>
      </c>
    </row>
    <row r="1223" spans="12:17" x14ac:dyDescent="0.25">
      <c r="L1223">
        <f>IF(AND(Colin!$G1223=$B$1,Colin!$H1223=$C$3),Colin!$I1223,)</f>
        <v>0</v>
      </c>
      <c r="M1223">
        <f>IF(AND(Colin!$G1223=$B$1,Colin!$H1223&lt;=$C$3),Colin!$I1223,)</f>
        <v>0</v>
      </c>
      <c r="N1223">
        <f>IF(AND(Colin!$G1223=$B$2,Colin!$H1223=$C$3),Colin!$I1223,)</f>
        <v>0</v>
      </c>
      <c r="O1223">
        <f>IF(AND(Colin!$G1223=$B$2,Colin!$H1223&lt;=$C$3),Colin!$I1223,)</f>
        <v>0</v>
      </c>
      <c r="P1223">
        <f>IF(Colin!$G1223&lt;$B$2,Colin!$I1223,0)</f>
        <v>0</v>
      </c>
      <c r="Q1223">
        <f>IF(Colin!$G1223&lt;$B$1,Colin!$I1223,0)</f>
        <v>0</v>
      </c>
    </row>
    <row r="1224" spans="12:17" x14ac:dyDescent="0.25">
      <c r="L1224">
        <f>IF(AND(Colin!$G1224=$B$1,Colin!$H1224=$C$3),Colin!$I1224,)</f>
        <v>0</v>
      </c>
      <c r="M1224">
        <f>IF(AND(Colin!$G1224=$B$1,Colin!$H1224&lt;=$C$3),Colin!$I1224,)</f>
        <v>0</v>
      </c>
      <c r="N1224">
        <f>IF(AND(Colin!$G1224=$B$2,Colin!$H1224=$C$3),Colin!$I1224,)</f>
        <v>0</v>
      </c>
      <c r="O1224">
        <f>IF(AND(Colin!$G1224=$B$2,Colin!$H1224&lt;=$C$3),Colin!$I1224,)</f>
        <v>0</v>
      </c>
      <c r="P1224">
        <f>IF(Colin!$G1224&lt;$B$2,Colin!$I1224,0)</f>
        <v>0</v>
      </c>
      <c r="Q1224">
        <f>IF(Colin!$G1224&lt;$B$1,Colin!$I1224,0)</f>
        <v>0</v>
      </c>
    </row>
    <row r="1225" spans="12:17" x14ac:dyDescent="0.25">
      <c r="L1225">
        <f>IF(AND(Colin!$G1225=$B$1,Colin!$H1225=$C$3),Colin!$I1225,)</f>
        <v>0</v>
      </c>
      <c r="M1225">
        <f>IF(AND(Colin!$G1225=$B$1,Colin!$H1225&lt;=$C$3),Colin!$I1225,)</f>
        <v>0</v>
      </c>
      <c r="N1225">
        <f>IF(AND(Colin!$G1225=$B$2,Colin!$H1225=$C$3),Colin!$I1225,)</f>
        <v>0</v>
      </c>
      <c r="O1225">
        <f>IF(AND(Colin!$G1225=$B$2,Colin!$H1225&lt;=$C$3),Colin!$I1225,)</f>
        <v>0</v>
      </c>
      <c r="P1225">
        <f>IF(Colin!$G1225&lt;$B$2,Colin!$I1225,0)</f>
        <v>0</v>
      </c>
      <c r="Q1225">
        <f>IF(Colin!$G1225&lt;$B$1,Colin!$I1225,0)</f>
        <v>0</v>
      </c>
    </row>
    <row r="1226" spans="12:17" x14ac:dyDescent="0.25">
      <c r="L1226">
        <f>IF(AND(Colin!$G1226=$B$1,Colin!$H1226=$C$3),Colin!$I1226,)</f>
        <v>0</v>
      </c>
      <c r="M1226">
        <f>IF(AND(Colin!$G1226=$B$1,Colin!$H1226&lt;=$C$3),Colin!$I1226,)</f>
        <v>0</v>
      </c>
      <c r="N1226">
        <f>IF(AND(Colin!$G1226=$B$2,Colin!$H1226=$C$3),Colin!$I1226,)</f>
        <v>0</v>
      </c>
      <c r="O1226">
        <f>IF(AND(Colin!$G1226=$B$2,Colin!$H1226&lt;=$C$3),Colin!$I1226,)</f>
        <v>0</v>
      </c>
      <c r="P1226">
        <f>IF(Colin!$G1226&lt;$B$2,Colin!$I1226,0)</f>
        <v>0</v>
      </c>
      <c r="Q1226">
        <f>IF(Colin!$G1226&lt;$B$1,Colin!$I1226,0)</f>
        <v>0</v>
      </c>
    </row>
    <row r="1227" spans="12:17" x14ac:dyDescent="0.25">
      <c r="L1227">
        <f>IF(AND(Colin!$G1227=$B$1,Colin!$H1227=$C$3),Colin!$I1227,)</f>
        <v>0</v>
      </c>
      <c r="M1227">
        <f>IF(AND(Colin!$G1227=$B$1,Colin!$H1227&lt;=$C$3),Colin!$I1227,)</f>
        <v>0</v>
      </c>
      <c r="N1227">
        <f>IF(AND(Colin!$G1227=$B$2,Colin!$H1227=$C$3),Colin!$I1227,)</f>
        <v>0</v>
      </c>
      <c r="O1227">
        <f>IF(AND(Colin!$G1227=$B$2,Colin!$H1227&lt;=$C$3),Colin!$I1227,)</f>
        <v>0</v>
      </c>
      <c r="P1227">
        <f>IF(Colin!$G1227&lt;$B$2,Colin!$I1227,0)</f>
        <v>0</v>
      </c>
      <c r="Q1227">
        <f>IF(Colin!$G1227&lt;$B$1,Colin!$I1227,0)</f>
        <v>0</v>
      </c>
    </row>
    <row r="1228" spans="12:17" x14ac:dyDescent="0.25">
      <c r="L1228">
        <f>IF(AND(Colin!$G1228=$B$1,Colin!$H1228=$C$3),Colin!$I1228,)</f>
        <v>0</v>
      </c>
      <c r="M1228">
        <f>IF(AND(Colin!$G1228=$B$1,Colin!$H1228&lt;=$C$3),Colin!$I1228,)</f>
        <v>0</v>
      </c>
      <c r="N1228">
        <f>IF(AND(Colin!$G1228=$B$2,Colin!$H1228=$C$3),Colin!$I1228,)</f>
        <v>0</v>
      </c>
      <c r="O1228">
        <f>IF(AND(Colin!$G1228=$B$2,Colin!$H1228&lt;=$C$3),Colin!$I1228,)</f>
        <v>0</v>
      </c>
      <c r="P1228">
        <f>IF(Colin!$G1228&lt;$B$2,Colin!$I1228,0)</f>
        <v>0</v>
      </c>
      <c r="Q1228">
        <f>IF(Colin!$G1228&lt;$B$1,Colin!$I1228,0)</f>
        <v>0</v>
      </c>
    </row>
    <row r="1229" spans="12:17" x14ac:dyDescent="0.25">
      <c r="L1229">
        <f>IF(AND(Colin!$G1229=$B$1,Colin!$H1229=$C$3),Colin!$I1229,)</f>
        <v>0</v>
      </c>
      <c r="M1229">
        <f>IF(AND(Colin!$G1229=$B$1,Colin!$H1229&lt;=$C$3),Colin!$I1229,)</f>
        <v>0</v>
      </c>
      <c r="N1229">
        <f>IF(AND(Colin!$G1229=$B$2,Colin!$H1229=$C$3),Colin!$I1229,)</f>
        <v>0</v>
      </c>
      <c r="O1229">
        <f>IF(AND(Colin!$G1229=$B$2,Colin!$H1229&lt;=$C$3),Colin!$I1229,)</f>
        <v>0</v>
      </c>
      <c r="P1229">
        <f>IF(Colin!$G1229&lt;$B$2,Colin!$I1229,0)</f>
        <v>0</v>
      </c>
      <c r="Q1229">
        <f>IF(Colin!$G1229&lt;$B$1,Colin!$I1229,0)</f>
        <v>0</v>
      </c>
    </row>
    <row r="1230" spans="12:17" x14ac:dyDescent="0.25">
      <c r="L1230">
        <f>IF(AND(Colin!$G1230=$B$1,Colin!$H1230=$C$3),Colin!$I1230,)</f>
        <v>0</v>
      </c>
      <c r="M1230">
        <f>IF(AND(Colin!$G1230=$B$1,Colin!$H1230&lt;=$C$3),Colin!$I1230,)</f>
        <v>0</v>
      </c>
      <c r="N1230">
        <f>IF(AND(Colin!$G1230=$B$2,Colin!$H1230=$C$3),Colin!$I1230,)</f>
        <v>0</v>
      </c>
      <c r="O1230">
        <f>IF(AND(Colin!$G1230=$B$2,Colin!$H1230&lt;=$C$3),Colin!$I1230,)</f>
        <v>0</v>
      </c>
      <c r="P1230">
        <f>IF(Colin!$G1230&lt;$B$2,Colin!$I1230,0)</f>
        <v>0</v>
      </c>
      <c r="Q1230">
        <f>IF(Colin!$G1230&lt;$B$1,Colin!$I1230,0)</f>
        <v>0</v>
      </c>
    </row>
    <row r="1231" spans="12:17" x14ac:dyDescent="0.25">
      <c r="L1231">
        <f>IF(AND(Colin!$G1231=$B$1,Colin!$H1231=$C$3),Colin!$I1231,)</f>
        <v>0</v>
      </c>
      <c r="M1231">
        <f>IF(AND(Colin!$G1231=$B$1,Colin!$H1231&lt;=$C$3),Colin!$I1231,)</f>
        <v>0</v>
      </c>
      <c r="N1231">
        <f>IF(AND(Colin!$G1231=$B$2,Colin!$H1231=$C$3),Colin!$I1231,)</f>
        <v>0</v>
      </c>
      <c r="O1231">
        <f>IF(AND(Colin!$G1231=$B$2,Colin!$H1231&lt;=$C$3),Colin!$I1231,)</f>
        <v>0</v>
      </c>
      <c r="P1231">
        <f>IF(Colin!$G1231&lt;$B$2,Colin!$I1231,0)</f>
        <v>0</v>
      </c>
      <c r="Q1231">
        <f>IF(Colin!$G1231&lt;$B$1,Colin!$I1231,0)</f>
        <v>0</v>
      </c>
    </row>
    <row r="1232" spans="12:17" x14ac:dyDescent="0.25">
      <c r="L1232">
        <f>IF(AND(Colin!$G1232=$B$1,Colin!$H1232=$C$3),Colin!$I1232,)</f>
        <v>0</v>
      </c>
      <c r="M1232">
        <f>IF(AND(Colin!$G1232=$B$1,Colin!$H1232&lt;=$C$3),Colin!$I1232,)</f>
        <v>0</v>
      </c>
      <c r="N1232">
        <f>IF(AND(Colin!$G1232=$B$2,Colin!$H1232=$C$3),Colin!$I1232,)</f>
        <v>0</v>
      </c>
      <c r="O1232">
        <f>IF(AND(Colin!$G1232=$B$2,Colin!$H1232&lt;=$C$3),Colin!$I1232,)</f>
        <v>0</v>
      </c>
      <c r="P1232">
        <f>IF(Colin!$G1232&lt;$B$2,Colin!$I1232,0)</f>
        <v>0</v>
      </c>
      <c r="Q1232">
        <f>IF(Colin!$G1232&lt;$B$1,Colin!$I1232,0)</f>
        <v>0</v>
      </c>
    </row>
    <row r="1233" spans="12:17" x14ac:dyDescent="0.25">
      <c r="L1233">
        <f>IF(AND(Colin!$G1233=$B$1,Colin!$H1233=$C$3),Colin!$I1233,)</f>
        <v>0</v>
      </c>
      <c r="M1233">
        <f>IF(AND(Colin!$G1233=$B$1,Colin!$H1233&lt;=$C$3),Colin!$I1233,)</f>
        <v>0</v>
      </c>
      <c r="N1233">
        <f>IF(AND(Colin!$G1233=$B$2,Colin!$H1233=$C$3),Colin!$I1233,)</f>
        <v>0</v>
      </c>
      <c r="O1233">
        <f>IF(AND(Colin!$G1233=$B$2,Colin!$H1233&lt;=$C$3),Colin!$I1233,)</f>
        <v>0</v>
      </c>
      <c r="P1233">
        <f>IF(Colin!$G1233&lt;$B$2,Colin!$I1233,0)</f>
        <v>0</v>
      </c>
      <c r="Q1233">
        <f>IF(Colin!$G1233&lt;$B$1,Colin!$I1233,0)</f>
        <v>0</v>
      </c>
    </row>
    <row r="1234" spans="12:17" x14ac:dyDescent="0.25">
      <c r="L1234">
        <f>IF(AND(Colin!$G1234=$B$1,Colin!$H1234=$C$3),Colin!$I1234,)</f>
        <v>0</v>
      </c>
      <c r="M1234">
        <f>IF(AND(Colin!$G1234=$B$1,Colin!$H1234&lt;=$C$3),Colin!$I1234,)</f>
        <v>0</v>
      </c>
      <c r="N1234">
        <f>IF(AND(Colin!$G1234=$B$2,Colin!$H1234=$C$3),Colin!$I1234,)</f>
        <v>0</v>
      </c>
      <c r="O1234">
        <f>IF(AND(Colin!$G1234=$B$2,Colin!$H1234&lt;=$C$3),Colin!$I1234,)</f>
        <v>0</v>
      </c>
      <c r="P1234">
        <f>IF(Colin!$G1234&lt;$B$2,Colin!$I1234,0)</f>
        <v>0</v>
      </c>
      <c r="Q1234">
        <f>IF(Colin!$G1234&lt;$B$1,Colin!$I1234,0)</f>
        <v>0</v>
      </c>
    </row>
    <row r="1235" spans="12:17" x14ac:dyDescent="0.25">
      <c r="L1235">
        <f>IF(AND(Colin!$G1235=$B$1,Colin!$H1235=$C$3),Colin!$I1235,)</f>
        <v>0</v>
      </c>
      <c r="M1235">
        <f>IF(AND(Colin!$G1235=$B$1,Colin!$H1235&lt;=$C$3),Colin!$I1235,)</f>
        <v>0</v>
      </c>
      <c r="N1235">
        <f>IF(AND(Colin!$G1235=$B$2,Colin!$H1235=$C$3),Colin!$I1235,)</f>
        <v>0</v>
      </c>
      <c r="O1235">
        <f>IF(AND(Colin!$G1235=$B$2,Colin!$H1235&lt;=$C$3),Colin!$I1235,)</f>
        <v>0</v>
      </c>
      <c r="P1235">
        <f>IF(Colin!$G1235&lt;$B$2,Colin!$I1235,0)</f>
        <v>0</v>
      </c>
      <c r="Q1235">
        <f>IF(Colin!$G1235&lt;$B$1,Colin!$I1235,0)</f>
        <v>0</v>
      </c>
    </row>
    <row r="1236" spans="12:17" x14ac:dyDescent="0.25">
      <c r="L1236">
        <f>IF(AND(Colin!$G1236=$B$1,Colin!$H1236=$C$3),Colin!$I1236,)</f>
        <v>0</v>
      </c>
      <c r="M1236">
        <f>IF(AND(Colin!$G1236=$B$1,Colin!$H1236&lt;=$C$3),Colin!$I1236,)</f>
        <v>0</v>
      </c>
      <c r="N1236">
        <f>IF(AND(Colin!$G1236=$B$2,Colin!$H1236=$C$3),Colin!$I1236,)</f>
        <v>0</v>
      </c>
      <c r="O1236">
        <f>IF(AND(Colin!$G1236=$B$2,Colin!$H1236&lt;=$C$3),Colin!$I1236,)</f>
        <v>0</v>
      </c>
      <c r="P1236">
        <f>IF(Colin!$G1236&lt;$B$2,Colin!$I1236,0)</f>
        <v>0</v>
      </c>
      <c r="Q1236">
        <f>IF(Colin!$G1236&lt;$B$1,Colin!$I1236,0)</f>
        <v>0</v>
      </c>
    </row>
    <row r="1237" spans="12:17" x14ac:dyDescent="0.25">
      <c r="L1237">
        <f>IF(AND(Colin!$G1237=$B$1,Colin!$H1237=$C$3),Colin!$I1237,)</f>
        <v>0</v>
      </c>
      <c r="M1237">
        <f>IF(AND(Colin!$G1237=$B$1,Colin!$H1237&lt;=$C$3),Colin!$I1237,)</f>
        <v>0</v>
      </c>
      <c r="N1237">
        <f>IF(AND(Colin!$G1237=$B$2,Colin!$H1237=$C$3),Colin!$I1237,)</f>
        <v>0</v>
      </c>
      <c r="O1237">
        <f>IF(AND(Colin!$G1237=$B$2,Colin!$H1237&lt;=$C$3),Colin!$I1237,)</f>
        <v>0</v>
      </c>
      <c r="P1237">
        <f>IF(Colin!$G1237&lt;$B$2,Colin!$I1237,0)</f>
        <v>0</v>
      </c>
      <c r="Q1237">
        <f>IF(Colin!$G1237&lt;$B$1,Colin!$I1237,0)</f>
        <v>0</v>
      </c>
    </row>
    <row r="1238" spans="12:17" x14ac:dyDescent="0.25">
      <c r="L1238">
        <f>IF(AND(Colin!$G1238=$B$1,Colin!$H1238=$C$3),Colin!$I1238,)</f>
        <v>0</v>
      </c>
      <c r="M1238">
        <f>IF(AND(Colin!$G1238=$B$1,Colin!$H1238&lt;=$C$3),Colin!$I1238,)</f>
        <v>0</v>
      </c>
      <c r="N1238">
        <f>IF(AND(Colin!$G1238=$B$2,Colin!$H1238=$C$3),Colin!$I1238,)</f>
        <v>0</v>
      </c>
      <c r="O1238">
        <f>IF(AND(Colin!$G1238=$B$2,Colin!$H1238&lt;=$C$3),Colin!$I1238,)</f>
        <v>0</v>
      </c>
      <c r="P1238">
        <f>IF(Colin!$G1238&lt;$B$2,Colin!$I1238,0)</f>
        <v>0</v>
      </c>
      <c r="Q1238">
        <f>IF(Colin!$G1238&lt;$B$1,Colin!$I1238,0)</f>
        <v>0</v>
      </c>
    </row>
    <row r="1239" spans="12:17" x14ac:dyDescent="0.25">
      <c r="L1239">
        <f>IF(AND(Colin!$G1239=$B$1,Colin!$H1239=$C$3),Colin!$I1239,)</f>
        <v>0</v>
      </c>
      <c r="M1239">
        <f>IF(AND(Colin!$G1239=$B$1,Colin!$H1239&lt;=$C$3),Colin!$I1239,)</f>
        <v>0</v>
      </c>
      <c r="N1239">
        <f>IF(AND(Colin!$G1239=$B$2,Colin!$H1239=$C$3),Colin!$I1239,)</f>
        <v>0</v>
      </c>
      <c r="O1239">
        <f>IF(AND(Colin!$G1239=$B$2,Colin!$H1239&lt;=$C$3),Colin!$I1239,)</f>
        <v>0</v>
      </c>
      <c r="P1239">
        <f>IF(Colin!$G1239&lt;$B$2,Colin!$I1239,0)</f>
        <v>0</v>
      </c>
      <c r="Q1239">
        <f>IF(Colin!$G1239&lt;$B$1,Colin!$I1239,0)</f>
        <v>0</v>
      </c>
    </row>
    <row r="1240" spans="12:17" x14ac:dyDescent="0.25">
      <c r="L1240">
        <f>IF(AND(Colin!$G1240=$B$1,Colin!$H1240=$C$3),Colin!$I1240,)</f>
        <v>0</v>
      </c>
      <c r="M1240">
        <f>IF(AND(Colin!$G1240=$B$1,Colin!$H1240&lt;=$C$3),Colin!$I1240,)</f>
        <v>0</v>
      </c>
      <c r="N1240">
        <f>IF(AND(Colin!$G1240=$B$2,Colin!$H1240=$C$3),Colin!$I1240,)</f>
        <v>0</v>
      </c>
      <c r="O1240">
        <f>IF(AND(Colin!$G1240=$B$2,Colin!$H1240&lt;=$C$3),Colin!$I1240,)</f>
        <v>0</v>
      </c>
      <c r="P1240">
        <f>IF(Colin!$G1240&lt;$B$2,Colin!$I1240,0)</f>
        <v>0</v>
      </c>
      <c r="Q1240">
        <f>IF(Colin!$G1240&lt;$B$1,Colin!$I1240,0)</f>
        <v>0</v>
      </c>
    </row>
    <row r="1241" spans="12:17" x14ac:dyDescent="0.25">
      <c r="L1241">
        <f>IF(AND(Colin!$G1241=$B$1,Colin!$H1241=$C$3),Colin!$I1241,)</f>
        <v>0</v>
      </c>
      <c r="M1241">
        <f>IF(AND(Colin!$G1241=$B$1,Colin!$H1241&lt;=$C$3),Colin!$I1241,)</f>
        <v>0</v>
      </c>
      <c r="N1241">
        <f>IF(AND(Colin!$G1241=$B$2,Colin!$H1241=$C$3),Colin!$I1241,)</f>
        <v>0</v>
      </c>
      <c r="O1241">
        <f>IF(AND(Colin!$G1241=$B$2,Colin!$H1241&lt;=$C$3),Colin!$I1241,)</f>
        <v>0</v>
      </c>
      <c r="P1241">
        <f>IF(Colin!$G1241&lt;$B$2,Colin!$I1241,0)</f>
        <v>0</v>
      </c>
      <c r="Q1241">
        <f>IF(Colin!$G1241&lt;$B$1,Colin!$I1241,0)</f>
        <v>0</v>
      </c>
    </row>
    <row r="1242" spans="12:17" x14ac:dyDescent="0.25">
      <c r="L1242">
        <f>IF(AND(Colin!$G1242=$B$1,Colin!$H1242=$C$3),Colin!$I1242,)</f>
        <v>0</v>
      </c>
      <c r="M1242">
        <f>IF(AND(Colin!$G1242=$B$1,Colin!$H1242&lt;=$C$3),Colin!$I1242,)</f>
        <v>0</v>
      </c>
      <c r="N1242">
        <f>IF(AND(Colin!$G1242=$B$2,Colin!$H1242=$C$3),Colin!$I1242,)</f>
        <v>0</v>
      </c>
      <c r="O1242">
        <f>IF(AND(Colin!$G1242=$B$2,Colin!$H1242&lt;=$C$3),Colin!$I1242,)</f>
        <v>0</v>
      </c>
      <c r="P1242">
        <f>IF(Colin!$G1242&lt;$B$2,Colin!$I1242,0)</f>
        <v>0</v>
      </c>
      <c r="Q1242">
        <f>IF(Colin!$G1242&lt;$B$1,Colin!$I1242,0)</f>
        <v>0</v>
      </c>
    </row>
    <row r="1243" spans="12:17" x14ac:dyDescent="0.25">
      <c r="L1243">
        <f>IF(AND(Colin!$G1243=$B$1,Colin!$H1243=$C$3),Colin!$I1243,)</f>
        <v>0</v>
      </c>
      <c r="M1243">
        <f>IF(AND(Colin!$G1243=$B$1,Colin!$H1243&lt;=$C$3),Colin!$I1243,)</f>
        <v>0</v>
      </c>
      <c r="N1243">
        <f>IF(AND(Colin!$G1243=$B$2,Colin!$H1243=$C$3),Colin!$I1243,)</f>
        <v>0</v>
      </c>
      <c r="O1243">
        <f>IF(AND(Colin!$G1243=$B$2,Colin!$H1243&lt;=$C$3),Colin!$I1243,)</f>
        <v>0</v>
      </c>
      <c r="P1243">
        <f>IF(Colin!$G1243&lt;$B$2,Colin!$I1243,0)</f>
        <v>0</v>
      </c>
      <c r="Q1243">
        <f>IF(Colin!$G1243&lt;$B$1,Colin!$I1243,0)</f>
        <v>0</v>
      </c>
    </row>
    <row r="1244" spans="12:17" x14ac:dyDescent="0.25">
      <c r="L1244">
        <f>IF(AND(Colin!$G1244=$B$1,Colin!$H1244=$C$3),Colin!$I1244,)</f>
        <v>0</v>
      </c>
      <c r="M1244">
        <f>IF(AND(Colin!$G1244=$B$1,Colin!$H1244&lt;=$C$3),Colin!$I1244,)</f>
        <v>0</v>
      </c>
      <c r="N1244">
        <f>IF(AND(Colin!$G1244=$B$2,Colin!$H1244=$C$3),Colin!$I1244,)</f>
        <v>0</v>
      </c>
      <c r="O1244">
        <f>IF(AND(Colin!$G1244=$B$2,Colin!$H1244&lt;=$C$3),Colin!$I1244,)</f>
        <v>0</v>
      </c>
      <c r="P1244">
        <f>IF(Colin!$G1244&lt;$B$2,Colin!$I1244,0)</f>
        <v>0</v>
      </c>
      <c r="Q1244">
        <f>IF(Colin!$G1244&lt;$B$1,Colin!$I1244,0)</f>
        <v>0</v>
      </c>
    </row>
    <row r="1245" spans="12:17" x14ac:dyDescent="0.25">
      <c r="L1245">
        <f>IF(AND(Colin!$G1245=$B$1,Colin!$H1245=$C$3),Colin!$I1245,)</f>
        <v>0</v>
      </c>
      <c r="M1245">
        <f>IF(AND(Colin!$G1245=$B$1,Colin!$H1245&lt;=$C$3),Colin!$I1245,)</f>
        <v>0</v>
      </c>
      <c r="N1245">
        <f>IF(AND(Colin!$G1245=$B$2,Colin!$H1245=$C$3),Colin!$I1245,)</f>
        <v>0</v>
      </c>
      <c r="O1245">
        <f>IF(AND(Colin!$G1245=$B$2,Colin!$H1245&lt;=$C$3),Colin!$I1245,)</f>
        <v>0</v>
      </c>
      <c r="P1245">
        <f>IF(Colin!$G1245&lt;$B$2,Colin!$I1245,0)</f>
        <v>0</v>
      </c>
      <c r="Q1245">
        <f>IF(Colin!$G1245&lt;$B$1,Colin!$I1245,0)</f>
        <v>0</v>
      </c>
    </row>
    <row r="1246" spans="12:17" x14ac:dyDescent="0.25">
      <c r="L1246">
        <f>IF(AND(Colin!$G1246=$B$1,Colin!$H1246=$C$3),Colin!$I1246,)</f>
        <v>0</v>
      </c>
      <c r="M1246">
        <f>IF(AND(Colin!$G1246=$B$1,Colin!$H1246&lt;=$C$3),Colin!$I1246,)</f>
        <v>0</v>
      </c>
      <c r="N1246">
        <f>IF(AND(Colin!$G1246=$B$2,Colin!$H1246=$C$3),Colin!$I1246,)</f>
        <v>0</v>
      </c>
      <c r="O1246">
        <f>IF(AND(Colin!$G1246=$B$2,Colin!$H1246&lt;=$C$3),Colin!$I1246,)</f>
        <v>0</v>
      </c>
      <c r="P1246">
        <f>IF(Colin!$G1246&lt;$B$2,Colin!$I1246,0)</f>
        <v>0</v>
      </c>
      <c r="Q1246">
        <f>IF(Colin!$G1246&lt;$B$1,Colin!$I1246,0)</f>
        <v>0</v>
      </c>
    </row>
    <row r="1247" spans="12:17" x14ac:dyDescent="0.25">
      <c r="L1247">
        <f>IF(AND(Colin!$G1247=$B$1,Colin!$H1247=$C$3),Colin!$I1247,)</f>
        <v>0</v>
      </c>
      <c r="M1247">
        <f>IF(AND(Colin!$G1247=$B$1,Colin!$H1247&lt;=$C$3),Colin!$I1247,)</f>
        <v>0</v>
      </c>
      <c r="N1247">
        <f>IF(AND(Colin!$G1247=$B$2,Colin!$H1247=$C$3),Colin!$I1247,)</f>
        <v>0</v>
      </c>
      <c r="O1247">
        <f>IF(AND(Colin!$G1247=$B$2,Colin!$H1247&lt;=$C$3),Colin!$I1247,)</f>
        <v>0</v>
      </c>
      <c r="P1247">
        <f>IF(Colin!$G1247&lt;$B$2,Colin!$I1247,0)</f>
        <v>0</v>
      </c>
      <c r="Q1247">
        <f>IF(Colin!$G1247&lt;$B$1,Colin!$I1247,0)</f>
        <v>0</v>
      </c>
    </row>
    <row r="1248" spans="12:17" x14ac:dyDescent="0.25">
      <c r="L1248">
        <f>IF(AND(Colin!$G1248=$B$1,Colin!$H1248=$C$3),Colin!$I1248,)</f>
        <v>0</v>
      </c>
      <c r="M1248">
        <f>IF(AND(Colin!$G1248=$B$1,Colin!$H1248&lt;=$C$3),Colin!$I1248,)</f>
        <v>0</v>
      </c>
      <c r="N1248">
        <f>IF(AND(Colin!$G1248=$B$2,Colin!$H1248=$C$3),Colin!$I1248,)</f>
        <v>0</v>
      </c>
      <c r="O1248">
        <f>IF(AND(Colin!$G1248=$B$2,Colin!$H1248&lt;=$C$3),Colin!$I1248,)</f>
        <v>0</v>
      </c>
      <c r="P1248">
        <f>IF(Colin!$G1248&lt;$B$2,Colin!$I1248,0)</f>
        <v>0</v>
      </c>
      <c r="Q1248">
        <f>IF(Colin!$G1248&lt;$B$1,Colin!$I1248,0)</f>
        <v>0</v>
      </c>
    </row>
    <row r="1249" spans="12:17" x14ac:dyDescent="0.25">
      <c r="L1249">
        <f>IF(AND(Colin!$G1249=$B$1,Colin!$H1249=$C$3),Colin!$I1249,)</f>
        <v>0</v>
      </c>
      <c r="M1249">
        <f>IF(AND(Colin!$G1249=$B$1,Colin!$H1249&lt;=$C$3),Colin!$I1249,)</f>
        <v>0</v>
      </c>
      <c r="N1249">
        <f>IF(AND(Colin!$G1249=$B$2,Colin!$H1249=$C$3),Colin!$I1249,)</f>
        <v>0</v>
      </c>
      <c r="O1249">
        <f>IF(AND(Colin!$G1249=$B$2,Colin!$H1249&lt;=$C$3),Colin!$I1249,)</f>
        <v>0</v>
      </c>
      <c r="P1249">
        <f>IF(Colin!$G1249&lt;$B$2,Colin!$I1249,0)</f>
        <v>0</v>
      </c>
      <c r="Q1249">
        <f>IF(Colin!$G1249&lt;$B$1,Colin!$I1249,0)</f>
        <v>0</v>
      </c>
    </row>
    <row r="1250" spans="12:17" x14ac:dyDescent="0.25">
      <c r="L1250">
        <f>IF(AND(Colin!$G1250=$B$1,Colin!$H1250=$C$3),Colin!$I1250,)</f>
        <v>0</v>
      </c>
      <c r="M1250">
        <f>IF(AND(Colin!$G1250=$B$1,Colin!$H1250&lt;=$C$3),Colin!$I1250,)</f>
        <v>0</v>
      </c>
      <c r="N1250">
        <f>IF(AND(Colin!$G1250=$B$2,Colin!$H1250=$C$3),Colin!$I1250,)</f>
        <v>0</v>
      </c>
      <c r="O1250">
        <f>IF(AND(Colin!$G1250=$B$2,Colin!$H1250&lt;=$C$3),Colin!$I1250,)</f>
        <v>0</v>
      </c>
      <c r="P1250">
        <f>IF(Colin!$G1250&lt;$B$2,Colin!$I1250,0)</f>
        <v>0</v>
      </c>
      <c r="Q1250">
        <f>IF(Colin!$G1250&lt;$B$1,Colin!$I1250,0)</f>
        <v>0</v>
      </c>
    </row>
    <row r="1251" spans="12:17" x14ac:dyDescent="0.25">
      <c r="L1251">
        <f>IF(AND(Colin!$G1251=$B$1,Colin!$H1251=$C$3),Colin!$I1251,)</f>
        <v>0</v>
      </c>
      <c r="M1251">
        <f>IF(AND(Colin!$G1251=$B$1,Colin!$H1251&lt;=$C$3),Colin!$I1251,)</f>
        <v>0</v>
      </c>
      <c r="N1251">
        <f>IF(AND(Colin!$G1251=$B$2,Colin!$H1251=$C$3),Colin!$I1251,)</f>
        <v>0</v>
      </c>
      <c r="O1251">
        <f>IF(AND(Colin!$G1251=$B$2,Colin!$H1251&lt;=$C$3),Colin!$I1251,)</f>
        <v>0</v>
      </c>
      <c r="P1251">
        <f>IF(Colin!$G1251&lt;$B$2,Colin!$I1251,0)</f>
        <v>0</v>
      </c>
      <c r="Q1251">
        <f>IF(Colin!$G1251&lt;$B$1,Colin!$I1251,0)</f>
        <v>0</v>
      </c>
    </row>
    <row r="1252" spans="12:17" x14ac:dyDescent="0.25">
      <c r="L1252">
        <f>IF(AND(Colin!$G1252=$B$1,Colin!$H1252=$C$3),Colin!$I1252,)</f>
        <v>0</v>
      </c>
      <c r="M1252">
        <f>IF(AND(Colin!$G1252=$B$1,Colin!$H1252&lt;=$C$3),Colin!$I1252,)</f>
        <v>0</v>
      </c>
      <c r="N1252">
        <f>IF(AND(Colin!$G1252=$B$2,Colin!$H1252=$C$3),Colin!$I1252,)</f>
        <v>0</v>
      </c>
      <c r="O1252">
        <f>IF(AND(Colin!$G1252=$B$2,Colin!$H1252&lt;=$C$3),Colin!$I1252,)</f>
        <v>0</v>
      </c>
      <c r="P1252">
        <f>IF(Colin!$G1252&lt;$B$2,Colin!$I1252,0)</f>
        <v>0</v>
      </c>
      <c r="Q1252">
        <f>IF(Colin!$G1252&lt;$B$1,Colin!$I1252,0)</f>
        <v>0</v>
      </c>
    </row>
    <row r="1253" spans="12:17" x14ac:dyDescent="0.25">
      <c r="L1253">
        <f>IF(AND(Colin!$G1253=$B$1,Colin!$H1253=$C$3),Colin!$I1253,)</f>
        <v>0</v>
      </c>
      <c r="M1253">
        <f>IF(AND(Colin!$G1253=$B$1,Colin!$H1253&lt;=$C$3),Colin!$I1253,)</f>
        <v>0</v>
      </c>
      <c r="N1253">
        <f>IF(AND(Colin!$G1253=$B$2,Colin!$H1253=$C$3),Colin!$I1253,)</f>
        <v>0</v>
      </c>
      <c r="O1253">
        <f>IF(AND(Colin!$G1253=$B$2,Colin!$H1253&lt;=$C$3),Colin!$I1253,)</f>
        <v>0</v>
      </c>
      <c r="P1253">
        <f>IF(Colin!$G1253&lt;$B$2,Colin!$I1253,0)</f>
        <v>0</v>
      </c>
      <c r="Q1253">
        <f>IF(Colin!$G1253&lt;$B$1,Colin!$I1253,0)</f>
        <v>0</v>
      </c>
    </row>
    <row r="1254" spans="12:17" x14ac:dyDescent="0.25">
      <c r="L1254">
        <f>IF(AND(Colin!$G1254=$B$1,Colin!$H1254=$C$3),Colin!$I1254,)</f>
        <v>0</v>
      </c>
      <c r="M1254">
        <f>IF(AND(Colin!$G1254=$B$1,Colin!$H1254&lt;=$C$3),Colin!$I1254,)</f>
        <v>0</v>
      </c>
      <c r="N1254">
        <f>IF(AND(Colin!$G1254=$B$2,Colin!$H1254=$C$3),Colin!$I1254,)</f>
        <v>0</v>
      </c>
      <c r="O1254">
        <f>IF(AND(Colin!$G1254=$B$2,Colin!$H1254&lt;=$C$3),Colin!$I1254,)</f>
        <v>0</v>
      </c>
      <c r="P1254">
        <f>IF(Colin!$G1254&lt;$B$2,Colin!$I1254,0)</f>
        <v>0</v>
      </c>
      <c r="Q1254">
        <f>IF(Colin!$G1254&lt;$B$1,Colin!$I1254,0)</f>
        <v>0</v>
      </c>
    </row>
    <row r="1255" spans="12:17" x14ac:dyDescent="0.25">
      <c r="L1255">
        <f>IF(AND(Colin!$G1255=$B$1,Colin!$H1255=$C$3),Colin!$I1255,)</f>
        <v>0</v>
      </c>
      <c r="M1255">
        <f>IF(AND(Colin!$G1255=$B$1,Colin!$H1255&lt;=$C$3),Colin!$I1255,)</f>
        <v>0</v>
      </c>
      <c r="N1255">
        <f>IF(AND(Colin!$G1255=$B$2,Colin!$H1255=$C$3),Colin!$I1255,)</f>
        <v>0</v>
      </c>
      <c r="O1255">
        <f>IF(AND(Colin!$G1255=$B$2,Colin!$H1255&lt;=$C$3),Colin!$I1255,)</f>
        <v>0</v>
      </c>
      <c r="P1255">
        <f>IF(Colin!$G1255&lt;$B$2,Colin!$I1255,0)</f>
        <v>0</v>
      </c>
      <c r="Q1255">
        <f>IF(Colin!$G1255&lt;$B$1,Colin!$I1255,0)</f>
        <v>0</v>
      </c>
    </row>
    <row r="1256" spans="12:17" x14ac:dyDescent="0.25">
      <c r="L1256">
        <f>IF(AND(Colin!$G1256=$B$1,Colin!$H1256=$C$3),Colin!$I1256,)</f>
        <v>0</v>
      </c>
      <c r="M1256">
        <f>IF(AND(Colin!$G1256=$B$1,Colin!$H1256&lt;=$C$3),Colin!$I1256,)</f>
        <v>0</v>
      </c>
      <c r="N1256">
        <f>IF(AND(Colin!$G1256=$B$2,Colin!$H1256=$C$3),Colin!$I1256,)</f>
        <v>0</v>
      </c>
      <c r="O1256">
        <f>IF(AND(Colin!$G1256=$B$2,Colin!$H1256&lt;=$C$3),Colin!$I1256,)</f>
        <v>0</v>
      </c>
      <c r="P1256">
        <f>IF(Colin!$G1256&lt;$B$2,Colin!$I1256,0)</f>
        <v>0</v>
      </c>
      <c r="Q1256">
        <f>IF(Colin!$G1256&lt;$B$1,Colin!$I1256,0)</f>
        <v>0</v>
      </c>
    </row>
    <row r="1257" spans="12:17" x14ac:dyDescent="0.25">
      <c r="L1257">
        <f>IF(AND(Colin!$G1257=$B$1,Colin!$H1257=$C$3),Colin!$I1257,)</f>
        <v>0</v>
      </c>
      <c r="M1257">
        <f>IF(AND(Colin!$G1257=$B$1,Colin!$H1257&lt;=$C$3),Colin!$I1257,)</f>
        <v>0</v>
      </c>
      <c r="N1257">
        <f>IF(AND(Colin!$G1257=$B$2,Colin!$H1257=$C$3),Colin!$I1257,)</f>
        <v>0</v>
      </c>
      <c r="O1257">
        <f>IF(AND(Colin!$G1257=$B$2,Colin!$H1257&lt;=$C$3),Colin!$I1257,)</f>
        <v>0</v>
      </c>
      <c r="P1257">
        <f>IF(Colin!$G1257&lt;$B$2,Colin!$I1257,0)</f>
        <v>0</v>
      </c>
      <c r="Q1257">
        <f>IF(Colin!$G1257&lt;$B$1,Colin!$I1257,0)</f>
        <v>0</v>
      </c>
    </row>
    <row r="1258" spans="12:17" x14ac:dyDescent="0.25">
      <c r="L1258">
        <f>IF(AND(Colin!$G1258=$B$1,Colin!$H1258=$C$3),Colin!$I1258,)</f>
        <v>0</v>
      </c>
      <c r="M1258">
        <f>IF(AND(Colin!$G1258=$B$1,Colin!$H1258&lt;=$C$3),Colin!$I1258,)</f>
        <v>0</v>
      </c>
      <c r="N1258">
        <f>IF(AND(Colin!$G1258=$B$2,Colin!$H1258=$C$3),Colin!$I1258,)</f>
        <v>0</v>
      </c>
      <c r="O1258">
        <f>IF(AND(Colin!$G1258=$B$2,Colin!$H1258&lt;=$C$3),Colin!$I1258,)</f>
        <v>0</v>
      </c>
      <c r="P1258">
        <f>IF(Colin!$G1258&lt;$B$2,Colin!$I1258,0)</f>
        <v>0</v>
      </c>
      <c r="Q1258">
        <f>IF(Colin!$G1258&lt;$B$1,Colin!$I1258,0)</f>
        <v>0</v>
      </c>
    </row>
    <row r="1259" spans="12:17" x14ac:dyDescent="0.25">
      <c r="L1259">
        <f>IF(AND(Colin!$G1259=$B$1,Colin!$H1259=$C$3),Colin!$I1259,)</f>
        <v>0</v>
      </c>
      <c r="M1259">
        <f>IF(AND(Colin!$G1259=$B$1,Colin!$H1259&lt;=$C$3),Colin!$I1259,)</f>
        <v>0</v>
      </c>
      <c r="N1259">
        <f>IF(AND(Colin!$G1259=$B$2,Colin!$H1259=$C$3),Colin!$I1259,)</f>
        <v>0</v>
      </c>
      <c r="O1259">
        <f>IF(AND(Colin!$G1259=$B$2,Colin!$H1259&lt;=$C$3),Colin!$I1259,)</f>
        <v>0</v>
      </c>
      <c r="P1259">
        <f>IF(Colin!$G1259&lt;$B$2,Colin!$I1259,0)</f>
        <v>0</v>
      </c>
      <c r="Q1259">
        <f>IF(Colin!$G1259&lt;$B$1,Colin!$I1259,0)</f>
        <v>0</v>
      </c>
    </row>
    <row r="1260" spans="12:17" x14ac:dyDescent="0.25">
      <c r="L1260">
        <f>IF(AND(Colin!$G1260=$B$1,Colin!$H1260=$C$3),Colin!$I1260,)</f>
        <v>0</v>
      </c>
      <c r="M1260">
        <f>IF(AND(Colin!$G1260=$B$1,Colin!$H1260&lt;=$C$3),Colin!$I1260,)</f>
        <v>0</v>
      </c>
      <c r="N1260">
        <f>IF(AND(Colin!$G1260=$B$2,Colin!$H1260=$C$3),Colin!$I1260,)</f>
        <v>0</v>
      </c>
      <c r="O1260">
        <f>IF(AND(Colin!$G1260=$B$2,Colin!$H1260&lt;=$C$3),Colin!$I1260,)</f>
        <v>0</v>
      </c>
      <c r="P1260">
        <f>IF(Colin!$G1260&lt;$B$2,Colin!$I1260,0)</f>
        <v>0</v>
      </c>
      <c r="Q1260">
        <f>IF(Colin!$G1260&lt;$B$1,Colin!$I1260,0)</f>
        <v>0</v>
      </c>
    </row>
    <row r="1261" spans="12:17" x14ac:dyDescent="0.25">
      <c r="L1261">
        <f>IF(AND(Colin!$G1261=$B$1,Colin!$H1261=$C$3),Colin!$I1261,)</f>
        <v>0</v>
      </c>
      <c r="M1261">
        <f>IF(AND(Colin!$G1261=$B$1,Colin!$H1261&lt;=$C$3),Colin!$I1261,)</f>
        <v>0</v>
      </c>
      <c r="N1261">
        <f>IF(AND(Colin!$G1261=$B$2,Colin!$H1261=$C$3),Colin!$I1261,)</f>
        <v>0</v>
      </c>
      <c r="O1261">
        <f>IF(AND(Colin!$G1261=$B$2,Colin!$H1261&lt;=$C$3),Colin!$I1261,)</f>
        <v>0</v>
      </c>
      <c r="P1261">
        <f>IF(Colin!$G1261&lt;$B$2,Colin!$I1261,0)</f>
        <v>0</v>
      </c>
      <c r="Q1261">
        <f>IF(Colin!$G1261&lt;$B$1,Colin!$I1261,0)</f>
        <v>0</v>
      </c>
    </row>
    <row r="1262" spans="12:17" x14ac:dyDescent="0.25">
      <c r="L1262">
        <f>IF(AND(Colin!$G1262=$B$1,Colin!$H1262=$C$3),Colin!$I1262,)</f>
        <v>0</v>
      </c>
      <c r="M1262">
        <f>IF(AND(Colin!$G1262=$B$1,Colin!$H1262&lt;=$C$3),Colin!$I1262,)</f>
        <v>0</v>
      </c>
      <c r="N1262">
        <f>IF(AND(Colin!$G1262=$B$2,Colin!$H1262=$C$3),Colin!$I1262,)</f>
        <v>0</v>
      </c>
      <c r="O1262">
        <f>IF(AND(Colin!$G1262=$B$2,Colin!$H1262&lt;=$C$3),Colin!$I1262,)</f>
        <v>0</v>
      </c>
      <c r="P1262">
        <f>IF(Colin!$G1262&lt;$B$2,Colin!$I1262,0)</f>
        <v>0</v>
      </c>
      <c r="Q1262">
        <f>IF(Colin!$G1262&lt;$B$1,Colin!$I1262,0)</f>
        <v>0</v>
      </c>
    </row>
    <row r="1263" spans="12:17" x14ac:dyDescent="0.25">
      <c r="L1263">
        <f>IF(AND(Colin!$G1263=$B$1,Colin!$H1263=$C$3),Colin!$I1263,)</f>
        <v>0</v>
      </c>
      <c r="M1263">
        <f>IF(AND(Colin!$G1263=$B$1,Colin!$H1263&lt;=$C$3),Colin!$I1263,)</f>
        <v>0</v>
      </c>
      <c r="N1263">
        <f>IF(AND(Colin!$G1263=$B$2,Colin!$H1263=$C$3),Colin!$I1263,)</f>
        <v>0</v>
      </c>
      <c r="O1263">
        <f>IF(AND(Colin!$G1263=$B$2,Colin!$H1263&lt;=$C$3),Colin!$I1263,)</f>
        <v>0</v>
      </c>
      <c r="P1263">
        <f>IF(Colin!$G1263&lt;$B$2,Colin!$I1263,0)</f>
        <v>0</v>
      </c>
      <c r="Q1263">
        <f>IF(Colin!$G1263&lt;$B$1,Colin!$I1263,0)</f>
        <v>0</v>
      </c>
    </row>
    <row r="1264" spans="12:17" x14ac:dyDescent="0.25">
      <c r="L1264">
        <f>IF(AND(Colin!$G1264=$B$1,Colin!$H1264=$C$3),Colin!$I1264,)</f>
        <v>0</v>
      </c>
      <c r="M1264">
        <f>IF(AND(Colin!$G1264=$B$1,Colin!$H1264&lt;=$C$3),Colin!$I1264,)</f>
        <v>0</v>
      </c>
      <c r="N1264">
        <f>IF(AND(Colin!$G1264=$B$2,Colin!$H1264=$C$3),Colin!$I1264,)</f>
        <v>0</v>
      </c>
      <c r="O1264">
        <f>IF(AND(Colin!$G1264=$B$2,Colin!$H1264&lt;=$C$3),Colin!$I1264,)</f>
        <v>0</v>
      </c>
      <c r="P1264">
        <f>IF(Colin!$G1264&lt;$B$2,Colin!$I1264,0)</f>
        <v>0</v>
      </c>
      <c r="Q1264">
        <f>IF(Colin!$G1264&lt;$B$1,Colin!$I1264,0)</f>
        <v>0</v>
      </c>
    </row>
    <row r="1265" spans="12:17" x14ac:dyDescent="0.25">
      <c r="L1265">
        <f>IF(AND(Colin!$G1265=$B$1,Colin!$H1265=$C$3),Colin!$I1265,)</f>
        <v>0</v>
      </c>
      <c r="M1265">
        <f>IF(AND(Colin!$G1265=$B$1,Colin!$H1265&lt;=$C$3),Colin!$I1265,)</f>
        <v>0</v>
      </c>
      <c r="N1265">
        <f>IF(AND(Colin!$G1265=$B$2,Colin!$H1265=$C$3),Colin!$I1265,)</f>
        <v>0</v>
      </c>
      <c r="O1265">
        <f>IF(AND(Colin!$G1265=$B$2,Colin!$H1265&lt;=$C$3),Colin!$I1265,)</f>
        <v>0</v>
      </c>
      <c r="P1265">
        <f>IF(Colin!$G1265&lt;$B$2,Colin!$I1265,0)</f>
        <v>0</v>
      </c>
      <c r="Q1265">
        <f>IF(Colin!$G1265&lt;$B$1,Colin!$I1265,0)</f>
        <v>0</v>
      </c>
    </row>
    <row r="1266" spans="12:17" x14ac:dyDescent="0.25">
      <c r="L1266">
        <f>IF(AND(Colin!$G1266=$B$1,Colin!$H1266=$C$3),Colin!$I1266,)</f>
        <v>0</v>
      </c>
      <c r="M1266">
        <f>IF(AND(Colin!$G1266=$B$1,Colin!$H1266&lt;=$C$3),Colin!$I1266,)</f>
        <v>0</v>
      </c>
      <c r="N1266">
        <f>IF(AND(Colin!$G1266=$B$2,Colin!$H1266=$C$3),Colin!$I1266,)</f>
        <v>0</v>
      </c>
      <c r="O1266">
        <f>IF(AND(Colin!$G1266=$B$2,Colin!$H1266&lt;=$C$3),Colin!$I1266,)</f>
        <v>0</v>
      </c>
      <c r="P1266">
        <f>IF(Colin!$G1266&lt;$B$2,Colin!$I1266,0)</f>
        <v>0</v>
      </c>
      <c r="Q1266">
        <f>IF(Colin!$G1266&lt;$B$1,Colin!$I1266,0)</f>
        <v>0</v>
      </c>
    </row>
    <row r="1267" spans="12:17" x14ac:dyDescent="0.25">
      <c r="L1267">
        <f>IF(AND(Colin!$G1267=$B$1,Colin!$H1267=$C$3),Colin!$I1267,)</f>
        <v>0</v>
      </c>
      <c r="M1267">
        <f>IF(AND(Colin!$G1267=$B$1,Colin!$H1267&lt;=$C$3),Colin!$I1267,)</f>
        <v>0</v>
      </c>
      <c r="N1267">
        <f>IF(AND(Colin!$G1267=$B$2,Colin!$H1267=$C$3),Colin!$I1267,)</f>
        <v>0</v>
      </c>
      <c r="O1267">
        <f>IF(AND(Colin!$G1267=$B$2,Colin!$H1267&lt;=$C$3),Colin!$I1267,)</f>
        <v>0</v>
      </c>
      <c r="P1267">
        <f>IF(Colin!$G1267&lt;$B$2,Colin!$I1267,0)</f>
        <v>0</v>
      </c>
      <c r="Q1267">
        <f>IF(Colin!$G1267&lt;$B$1,Colin!$I1267,0)</f>
        <v>0</v>
      </c>
    </row>
    <row r="1268" spans="12:17" x14ac:dyDescent="0.25">
      <c r="L1268">
        <f>IF(AND(Colin!$G1268=$B$1,Colin!$H1268=$C$3),Colin!$I1268,)</f>
        <v>0</v>
      </c>
      <c r="M1268">
        <f>IF(AND(Colin!$G1268=$B$1,Colin!$H1268&lt;=$C$3),Colin!$I1268,)</f>
        <v>0</v>
      </c>
      <c r="N1268">
        <f>IF(AND(Colin!$G1268=$B$2,Colin!$H1268=$C$3),Colin!$I1268,)</f>
        <v>0</v>
      </c>
      <c r="O1268">
        <f>IF(AND(Colin!$G1268=$B$2,Colin!$H1268&lt;=$C$3),Colin!$I1268,)</f>
        <v>0</v>
      </c>
      <c r="P1268">
        <f>IF(Colin!$G1268&lt;$B$2,Colin!$I1268,0)</f>
        <v>0</v>
      </c>
      <c r="Q1268">
        <f>IF(Colin!$G1268&lt;$B$1,Colin!$I1268,0)</f>
        <v>0</v>
      </c>
    </row>
    <row r="1269" spans="12:17" x14ac:dyDescent="0.25">
      <c r="L1269">
        <f>IF(AND(Colin!$G1269=$B$1,Colin!$H1269=$C$3),Colin!$I1269,)</f>
        <v>0</v>
      </c>
      <c r="M1269">
        <f>IF(AND(Colin!$G1269=$B$1,Colin!$H1269&lt;=$C$3),Colin!$I1269,)</f>
        <v>0</v>
      </c>
      <c r="N1269">
        <f>IF(AND(Colin!$G1269=$B$2,Colin!$H1269=$C$3),Colin!$I1269,)</f>
        <v>0</v>
      </c>
      <c r="O1269">
        <f>IF(AND(Colin!$G1269=$B$2,Colin!$H1269&lt;=$C$3),Colin!$I1269,)</f>
        <v>0</v>
      </c>
      <c r="P1269">
        <f>IF(Colin!$G1269&lt;$B$2,Colin!$I1269,0)</f>
        <v>0</v>
      </c>
      <c r="Q1269">
        <f>IF(Colin!$G1269&lt;$B$1,Colin!$I1269,0)</f>
        <v>0</v>
      </c>
    </row>
    <row r="1270" spans="12:17" x14ac:dyDescent="0.25">
      <c r="L1270">
        <f>IF(AND(Colin!$G1270=$B$1,Colin!$H1270=$C$3),Colin!$I1270,)</f>
        <v>0</v>
      </c>
      <c r="M1270">
        <f>IF(AND(Colin!$G1270=$B$1,Colin!$H1270&lt;=$C$3),Colin!$I1270,)</f>
        <v>0</v>
      </c>
      <c r="N1270">
        <f>IF(AND(Colin!$G1270=$B$2,Colin!$H1270=$C$3),Colin!$I1270,)</f>
        <v>0</v>
      </c>
      <c r="O1270">
        <f>IF(AND(Colin!$G1270=$B$2,Colin!$H1270&lt;=$C$3),Colin!$I1270,)</f>
        <v>0</v>
      </c>
      <c r="P1270">
        <f>IF(Colin!$G1270&lt;$B$2,Colin!$I1270,0)</f>
        <v>0</v>
      </c>
      <c r="Q1270">
        <f>IF(Colin!$G1270&lt;$B$1,Colin!$I1270,0)</f>
        <v>0</v>
      </c>
    </row>
    <row r="1271" spans="12:17" x14ac:dyDescent="0.25">
      <c r="L1271">
        <f>IF(AND(Colin!$G1271=$B$1,Colin!$H1271=$C$3),Colin!$I1271,)</f>
        <v>0</v>
      </c>
      <c r="M1271">
        <f>IF(AND(Colin!$G1271=$B$1,Colin!$H1271&lt;=$C$3),Colin!$I1271,)</f>
        <v>0</v>
      </c>
      <c r="N1271">
        <f>IF(AND(Colin!$G1271=$B$2,Colin!$H1271=$C$3),Colin!$I1271,)</f>
        <v>0</v>
      </c>
      <c r="O1271">
        <f>IF(AND(Colin!$G1271=$B$2,Colin!$H1271&lt;=$C$3),Colin!$I1271,)</f>
        <v>0</v>
      </c>
      <c r="P1271">
        <f>IF(Colin!$G1271&lt;$B$2,Colin!$I1271,0)</f>
        <v>0</v>
      </c>
      <c r="Q1271">
        <f>IF(Colin!$G1271&lt;$B$1,Colin!$I1271,0)</f>
        <v>0</v>
      </c>
    </row>
    <row r="1272" spans="12:17" x14ac:dyDescent="0.25">
      <c r="L1272">
        <f>IF(AND(Colin!$G1272=$B$1,Colin!$H1272=$C$3),Colin!$I1272,)</f>
        <v>0</v>
      </c>
      <c r="M1272">
        <f>IF(AND(Colin!$G1272=$B$1,Colin!$H1272&lt;=$C$3),Colin!$I1272,)</f>
        <v>0</v>
      </c>
      <c r="N1272">
        <f>IF(AND(Colin!$G1272=$B$2,Colin!$H1272=$C$3),Colin!$I1272,)</f>
        <v>0</v>
      </c>
      <c r="O1272">
        <f>IF(AND(Colin!$G1272=$B$2,Colin!$H1272&lt;=$C$3),Colin!$I1272,)</f>
        <v>0</v>
      </c>
      <c r="P1272">
        <f>IF(Colin!$G1272&lt;$B$2,Colin!$I1272,0)</f>
        <v>0</v>
      </c>
      <c r="Q1272">
        <f>IF(Colin!$G1272&lt;$B$1,Colin!$I1272,0)</f>
        <v>0</v>
      </c>
    </row>
    <row r="1273" spans="12:17" x14ac:dyDescent="0.25">
      <c r="L1273">
        <f>IF(AND(Colin!$G1273=$B$1,Colin!$H1273=$C$3),Colin!$I1273,)</f>
        <v>0</v>
      </c>
      <c r="M1273">
        <f>IF(AND(Colin!$G1273=$B$1,Colin!$H1273&lt;=$C$3),Colin!$I1273,)</f>
        <v>0</v>
      </c>
      <c r="N1273">
        <f>IF(AND(Colin!$G1273=$B$2,Colin!$H1273=$C$3),Colin!$I1273,)</f>
        <v>0</v>
      </c>
      <c r="O1273">
        <f>IF(AND(Colin!$G1273=$B$2,Colin!$H1273&lt;=$C$3),Colin!$I1273,)</f>
        <v>0</v>
      </c>
      <c r="P1273">
        <f>IF(Colin!$G1273&lt;$B$2,Colin!$I1273,0)</f>
        <v>0</v>
      </c>
      <c r="Q1273">
        <f>IF(Colin!$G1273&lt;$B$1,Colin!$I1273,0)</f>
        <v>0</v>
      </c>
    </row>
    <row r="1274" spans="12:17" x14ac:dyDescent="0.25">
      <c r="L1274">
        <f>IF(AND(Colin!$G1274=$B$1,Colin!$H1274=$C$3),Colin!$I1274,)</f>
        <v>0</v>
      </c>
      <c r="M1274">
        <f>IF(AND(Colin!$G1274=$B$1,Colin!$H1274&lt;=$C$3),Colin!$I1274,)</f>
        <v>0</v>
      </c>
      <c r="N1274">
        <f>IF(AND(Colin!$G1274=$B$2,Colin!$H1274=$C$3),Colin!$I1274,)</f>
        <v>0</v>
      </c>
      <c r="O1274">
        <f>IF(AND(Colin!$G1274=$B$2,Colin!$H1274&lt;=$C$3),Colin!$I1274,)</f>
        <v>0</v>
      </c>
      <c r="P1274">
        <f>IF(Colin!$G1274&lt;$B$2,Colin!$I1274,0)</f>
        <v>0</v>
      </c>
      <c r="Q1274">
        <f>IF(Colin!$G1274&lt;$B$1,Colin!$I1274,0)</f>
        <v>0</v>
      </c>
    </row>
    <row r="1275" spans="12:17" x14ac:dyDescent="0.25">
      <c r="L1275">
        <f>IF(AND(Colin!$G1275=$B$1,Colin!$H1275=$C$3),Colin!$I1275,)</f>
        <v>0</v>
      </c>
      <c r="M1275">
        <f>IF(AND(Colin!$G1275=$B$1,Colin!$H1275&lt;=$C$3),Colin!$I1275,)</f>
        <v>0</v>
      </c>
      <c r="N1275">
        <f>IF(AND(Colin!$G1275=$B$2,Colin!$H1275=$C$3),Colin!$I1275,)</f>
        <v>0</v>
      </c>
      <c r="O1275">
        <f>IF(AND(Colin!$G1275=$B$2,Colin!$H1275&lt;=$C$3),Colin!$I1275,)</f>
        <v>0</v>
      </c>
      <c r="P1275">
        <f>IF(Colin!$G1275&lt;$B$2,Colin!$I1275,0)</f>
        <v>0</v>
      </c>
      <c r="Q1275">
        <f>IF(Colin!$G1275&lt;$B$1,Colin!$I1275,0)</f>
        <v>0</v>
      </c>
    </row>
    <row r="1276" spans="12:17" x14ac:dyDescent="0.25">
      <c r="L1276">
        <f>IF(AND(Colin!$G1276=$B$1,Colin!$H1276=$C$3),Colin!$I1276,)</f>
        <v>0</v>
      </c>
      <c r="M1276">
        <f>IF(AND(Colin!$G1276=$B$1,Colin!$H1276&lt;=$C$3),Colin!$I1276,)</f>
        <v>0</v>
      </c>
      <c r="N1276">
        <f>IF(AND(Colin!$G1276=$B$2,Colin!$H1276=$C$3),Colin!$I1276,)</f>
        <v>0</v>
      </c>
      <c r="O1276">
        <f>IF(AND(Colin!$G1276=$B$2,Colin!$H1276&lt;=$C$3),Colin!$I1276,)</f>
        <v>0</v>
      </c>
      <c r="P1276">
        <f>IF(Colin!$G1276&lt;$B$2,Colin!$I1276,0)</f>
        <v>0</v>
      </c>
      <c r="Q1276">
        <f>IF(Colin!$G1276&lt;$B$1,Colin!$I1276,0)</f>
        <v>0</v>
      </c>
    </row>
    <row r="1277" spans="12:17" x14ac:dyDescent="0.25">
      <c r="L1277">
        <f>IF(AND(Colin!$G1277=$B$1,Colin!$H1277=$C$3),Colin!$I1277,)</f>
        <v>0</v>
      </c>
      <c r="M1277">
        <f>IF(AND(Colin!$G1277=$B$1,Colin!$H1277&lt;=$C$3),Colin!$I1277,)</f>
        <v>0</v>
      </c>
      <c r="N1277">
        <f>IF(AND(Colin!$G1277=$B$2,Colin!$H1277=$C$3),Colin!$I1277,)</f>
        <v>0</v>
      </c>
      <c r="O1277">
        <f>IF(AND(Colin!$G1277=$B$2,Colin!$H1277&lt;=$C$3),Colin!$I1277,)</f>
        <v>0</v>
      </c>
      <c r="P1277">
        <f>IF(Colin!$G1277&lt;$B$2,Colin!$I1277,0)</f>
        <v>0</v>
      </c>
      <c r="Q1277">
        <f>IF(Colin!$G1277&lt;$B$1,Colin!$I1277,0)</f>
        <v>0</v>
      </c>
    </row>
    <row r="1278" spans="12:17" x14ac:dyDescent="0.25">
      <c r="L1278">
        <f>IF(AND(Colin!$G1278=$B$1,Colin!$H1278=$C$3),Colin!$I1278,)</f>
        <v>0</v>
      </c>
      <c r="M1278">
        <f>IF(AND(Colin!$G1278=$B$1,Colin!$H1278&lt;=$C$3),Colin!$I1278,)</f>
        <v>0</v>
      </c>
      <c r="N1278">
        <f>IF(AND(Colin!$G1278=$B$2,Colin!$H1278=$C$3),Colin!$I1278,)</f>
        <v>0</v>
      </c>
      <c r="O1278">
        <f>IF(AND(Colin!$G1278=$B$2,Colin!$H1278&lt;=$C$3),Colin!$I1278,)</f>
        <v>0</v>
      </c>
      <c r="P1278">
        <f>IF(Colin!$G1278&lt;$B$2,Colin!$I1278,0)</f>
        <v>0</v>
      </c>
      <c r="Q1278">
        <f>IF(Colin!$G1278&lt;$B$1,Colin!$I1278,0)</f>
        <v>0</v>
      </c>
    </row>
    <row r="1279" spans="12:17" x14ac:dyDescent="0.25">
      <c r="L1279">
        <f>IF(AND(Colin!$G1279=$B$1,Colin!$H1279=$C$3),Colin!$I1279,)</f>
        <v>0</v>
      </c>
      <c r="M1279">
        <f>IF(AND(Colin!$G1279=$B$1,Colin!$H1279&lt;=$C$3),Colin!$I1279,)</f>
        <v>0</v>
      </c>
      <c r="N1279">
        <f>IF(AND(Colin!$G1279=$B$2,Colin!$H1279=$C$3),Colin!$I1279,)</f>
        <v>0</v>
      </c>
      <c r="O1279">
        <f>IF(AND(Colin!$G1279=$B$2,Colin!$H1279&lt;=$C$3),Colin!$I1279,)</f>
        <v>0</v>
      </c>
      <c r="P1279">
        <f>IF(Colin!$G1279&lt;$B$2,Colin!$I1279,0)</f>
        <v>0</v>
      </c>
      <c r="Q1279">
        <f>IF(Colin!$G1279&lt;$B$1,Colin!$I1279,0)</f>
        <v>0</v>
      </c>
    </row>
    <row r="1280" spans="12:17" x14ac:dyDescent="0.25">
      <c r="L1280">
        <f>IF(AND(Colin!$G1280=$B$1,Colin!$H1280=$C$3),Colin!$I1280,)</f>
        <v>0</v>
      </c>
      <c r="M1280">
        <f>IF(AND(Colin!$G1280=$B$1,Colin!$H1280&lt;=$C$3),Colin!$I1280,)</f>
        <v>0</v>
      </c>
      <c r="N1280">
        <f>IF(AND(Colin!$G1280=$B$2,Colin!$H1280=$C$3),Colin!$I1280,)</f>
        <v>0</v>
      </c>
      <c r="O1280">
        <f>IF(AND(Colin!$G1280=$B$2,Colin!$H1280&lt;=$C$3),Colin!$I1280,)</f>
        <v>0</v>
      </c>
      <c r="P1280">
        <f>IF(Colin!$G1280&lt;$B$2,Colin!$I1280,0)</f>
        <v>0</v>
      </c>
      <c r="Q1280">
        <f>IF(Colin!$G1280&lt;$B$1,Colin!$I1280,0)</f>
        <v>0</v>
      </c>
    </row>
    <row r="1281" spans="12:17" x14ac:dyDescent="0.25">
      <c r="L1281">
        <f>IF(AND(Colin!$G1281=$B$1,Colin!$H1281=$C$3),Colin!$I1281,)</f>
        <v>0</v>
      </c>
      <c r="M1281">
        <f>IF(AND(Colin!$G1281=$B$1,Colin!$H1281&lt;=$C$3),Colin!$I1281,)</f>
        <v>0</v>
      </c>
      <c r="N1281">
        <f>IF(AND(Colin!$G1281=$B$2,Colin!$H1281=$C$3),Colin!$I1281,)</f>
        <v>0</v>
      </c>
      <c r="O1281">
        <f>IF(AND(Colin!$G1281=$B$2,Colin!$H1281&lt;=$C$3),Colin!$I1281,)</f>
        <v>0</v>
      </c>
      <c r="P1281">
        <f>IF(Colin!$G1281&lt;$B$2,Colin!$I1281,0)</f>
        <v>0</v>
      </c>
      <c r="Q1281">
        <f>IF(Colin!$G1281&lt;$B$1,Colin!$I1281,0)</f>
        <v>0</v>
      </c>
    </row>
    <row r="1282" spans="12:17" x14ac:dyDescent="0.25">
      <c r="L1282">
        <f>IF(AND(Colin!$G1282=$B$1,Colin!$H1282=$C$3),Colin!$I1282,)</f>
        <v>0</v>
      </c>
      <c r="M1282">
        <f>IF(AND(Colin!$G1282=$B$1,Colin!$H1282&lt;=$C$3),Colin!$I1282,)</f>
        <v>0</v>
      </c>
      <c r="N1282">
        <f>IF(AND(Colin!$G1282=$B$2,Colin!$H1282=$C$3),Colin!$I1282,)</f>
        <v>0</v>
      </c>
      <c r="O1282">
        <f>IF(AND(Colin!$G1282=$B$2,Colin!$H1282&lt;=$C$3),Colin!$I1282,)</f>
        <v>0</v>
      </c>
      <c r="P1282">
        <f>IF(Colin!$G1282&lt;$B$2,Colin!$I1282,0)</f>
        <v>0</v>
      </c>
      <c r="Q1282">
        <f>IF(Colin!$G1282&lt;$B$1,Colin!$I1282,0)</f>
        <v>0</v>
      </c>
    </row>
    <row r="1283" spans="12:17" x14ac:dyDescent="0.25">
      <c r="L1283">
        <f>IF(AND(Colin!$G1283=$B$1,Colin!$H1283=$C$3),Colin!$I1283,)</f>
        <v>0</v>
      </c>
      <c r="M1283">
        <f>IF(AND(Colin!$G1283=$B$1,Colin!$H1283&lt;=$C$3),Colin!$I1283,)</f>
        <v>0</v>
      </c>
      <c r="N1283">
        <f>IF(AND(Colin!$G1283=$B$2,Colin!$H1283=$C$3),Colin!$I1283,)</f>
        <v>0</v>
      </c>
      <c r="O1283">
        <f>IF(AND(Colin!$G1283=$B$2,Colin!$H1283&lt;=$C$3),Colin!$I1283,)</f>
        <v>0</v>
      </c>
      <c r="P1283">
        <f>IF(Colin!$G1283&lt;$B$2,Colin!$I1283,0)</f>
        <v>0</v>
      </c>
      <c r="Q1283">
        <f>IF(Colin!$G1283&lt;$B$1,Colin!$I1283,0)</f>
        <v>0</v>
      </c>
    </row>
    <row r="1284" spans="12:17" x14ac:dyDescent="0.25">
      <c r="L1284">
        <f>IF(AND(Colin!$G1284=$B$1,Colin!$H1284=$C$3),Colin!$I1284,)</f>
        <v>0</v>
      </c>
      <c r="M1284">
        <f>IF(AND(Colin!$G1284=$B$1,Colin!$H1284&lt;=$C$3),Colin!$I1284,)</f>
        <v>0</v>
      </c>
      <c r="N1284">
        <f>IF(AND(Colin!$G1284=$B$2,Colin!$H1284=$C$3),Colin!$I1284,)</f>
        <v>0</v>
      </c>
      <c r="O1284">
        <f>IF(AND(Colin!$G1284=$B$2,Colin!$H1284&lt;=$C$3),Colin!$I1284,)</f>
        <v>0</v>
      </c>
      <c r="P1284">
        <f>IF(Colin!$G1284&lt;$B$2,Colin!$I1284,0)</f>
        <v>0</v>
      </c>
      <c r="Q1284">
        <f>IF(Colin!$G1284&lt;$B$1,Colin!$I1284,0)</f>
        <v>0</v>
      </c>
    </row>
    <row r="1285" spans="12:17" x14ac:dyDescent="0.25">
      <c r="L1285">
        <f>IF(AND(Colin!$G1285=$B$1,Colin!$H1285=$C$3),Colin!$I1285,)</f>
        <v>0</v>
      </c>
      <c r="M1285">
        <f>IF(AND(Colin!$G1285=$B$1,Colin!$H1285&lt;=$C$3),Colin!$I1285,)</f>
        <v>0</v>
      </c>
      <c r="N1285">
        <f>IF(AND(Colin!$G1285=$B$2,Colin!$H1285=$C$3),Colin!$I1285,)</f>
        <v>0</v>
      </c>
      <c r="O1285">
        <f>IF(AND(Colin!$G1285=$B$2,Colin!$H1285&lt;=$C$3),Colin!$I1285,)</f>
        <v>0</v>
      </c>
      <c r="P1285">
        <f>IF(Colin!$G1285&lt;$B$2,Colin!$I1285,0)</f>
        <v>0</v>
      </c>
      <c r="Q1285">
        <f>IF(Colin!$G1285&lt;$B$1,Colin!$I1285,0)</f>
        <v>0</v>
      </c>
    </row>
    <row r="1286" spans="12:17" x14ac:dyDescent="0.25">
      <c r="L1286">
        <f>IF(AND(Colin!$G1286=$B$1,Colin!$H1286=$C$3),Colin!$I1286,)</f>
        <v>0</v>
      </c>
      <c r="M1286">
        <f>IF(AND(Colin!$G1286=$B$1,Colin!$H1286&lt;=$C$3),Colin!$I1286,)</f>
        <v>0</v>
      </c>
      <c r="N1286">
        <f>IF(AND(Colin!$G1286=$B$2,Colin!$H1286=$C$3),Colin!$I1286,)</f>
        <v>0</v>
      </c>
      <c r="O1286">
        <f>IF(AND(Colin!$G1286=$B$2,Colin!$H1286&lt;=$C$3),Colin!$I1286,)</f>
        <v>0</v>
      </c>
      <c r="P1286">
        <f>IF(Colin!$G1286&lt;$B$2,Colin!$I1286,0)</f>
        <v>0</v>
      </c>
      <c r="Q1286">
        <f>IF(Colin!$G1286&lt;$B$1,Colin!$I1286,0)</f>
        <v>0</v>
      </c>
    </row>
    <row r="1287" spans="12:17" x14ac:dyDescent="0.25">
      <c r="L1287">
        <f>IF(AND(Colin!$G1287=$B$1,Colin!$H1287=$C$3),Colin!$I1287,)</f>
        <v>0</v>
      </c>
      <c r="M1287">
        <f>IF(AND(Colin!$G1287=$B$1,Colin!$H1287&lt;=$C$3),Colin!$I1287,)</f>
        <v>0</v>
      </c>
      <c r="N1287">
        <f>IF(AND(Colin!$G1287=$B$2,Colin!$H1287=$C$3),Colin!$I1287,)</f>
        <v>0</v>
      </c>
      <c r="O1287">
        <f>IF(AND(Colin!$G1287=$B$2,Colin!$H1287&lt;=$C$3),Colin!$I1287,)</f>
        <v>0</v>
      </c>
      <c r="P1287">
        <f>IF(Colin!$G1287&lt;$B$2,Colin!$I1287,0)</f>
        <v>0</v>
      </c>
      <c r="Q1287">
        <f>IF(Colin!$G1287&lt;$B$1,Colin!$I1287,0)</f>
        <v>0</v>
      </c>
    </row>
    <row r="1288" spans="12:17" x14ac:dyDescent="0.25">
      <c r="L1288">
        <f>IF(AND(Colin!$G1288=$B$1,Colin!$H1288=$C$3),Colin!$I1288,)</f>
        <v>0</v>
      </c>
      <c r="M1288">
        <f>IF(AND(Colin!$G1288=$B$1,Colin!$H1288&lt;=$C$3),Colin!$I1288,)</f>
        <v>0</v>
      </c>
      <c r="N1288">
        <f>IF(AND(Colin!$G1288=$B$2,Colin!$H1288=$C$3),Colin!$I1288,)</f>
        <v>0</v>
      </c>
      <c r="O1288">
        <f>IF(AND(Colin!$G1288=$B$2,Colin!$H1288&lt;=$C$3),Colin!$I1288,)</f>
        <v>0</v>
      </c>
      <c r="P1288">
        <f>IF(Colin!$G1288&lt;$B$2,Colin!$I1288,0)</f>
        <v>0</v>
      </c>
      <c r="Q1288">
        <f>IF(Colin!$G1288&lt;$B$1,Colin!$I1288,0)</f>
        <v>0</v>
      </c>
    </row>
    <row r="1289" spans="12:17" x14ac:dyDescent="0.25">
      <c r="L1289">
        <f>IF(AND(Colin!$G1289=$B$1,Colin!$H1289=$C$3),Colin!$I1289,)</f>
        <v>0</v>
      </c>
      <c r="M1289">
        <f>IF(AND(Colin!$G1289=$B$1,Colin!$H1289&lt;=$C$3),Colin!$I1289,)</f>
        <v>0</v>
      </c>
      <c r="N1289">
        <f>IF(AND(Colin!$G1289=$B$2,Colin!$H1289=$C$3),Colin!$I1289,)</f>
        <v>0</v>
      </c>
      <c r="O1289">
        <f>IF(AND(Colin!$G1289=$B$2,Colin!$H1289&lt;=$C$3),Colin!$I1289,)</f>
        <v>0</v>
      </c>
      <c r="P1289">
        <f>IF(Colin!$G1289&lt;$B$2,Colin!$I1289,0)</f>
        <v>0</v>
      </c>
      <c r="Q1289">
        <f>IF(Colin!$G1289&lt;$B$1,Colin!$I1289,0)</f>
        <v>0</v>
      </c>
    </row>
    <row r="1290" spans="12:17" x14ac:dyDescent="0.25">
      <c r="L1290">
        <f>IF(AND(Colin!$G1290=$B$1,Colin!$H1290=$C$3),Colin!$I1290,)</f>
        <v>0</v>
      </c>
      <c r="M1290">
        <f>IF(AND(Colin!$G1290=$B$1,Colin!$H1290&lt;=$C$3),Colin!$I1290,)</f>
        <v>0</v>
      </c>
      <c r="N1290">
        <f>IF(AND(Colin!$G1290=$B$2,Colin!$H1290=$C$3),Colin!$I1290,)</f>
        <v>0</v>
      </c>
      <c r="O1290">
        <f>IF(AND(Colin!$G1290=$B$2,Colin!$H1290&lt;=$C$3),Colin!$I1290,)</f>
        <v>0</v>
      </c>
      <c r="P1290">
        <f>IF(Colin!$G1290&lt;$B$2,Colin!$I1290,0)</f>
        <v>0</v>
      </c>
      <c r="Q1290">
        <f>IF(Colin!$G1290&lt;$B$1,Colin!$I1290,0)</f>
        <v>0</v>
      </c>
    </row>
    <row r="1291" spans="12:17" x14ac:dyDescent="0.25">
      <c r="L1291">
        <f>IF(AND(Colin!$G1291=$B$1,Colin!$H1291=$C$3),Colin!$I1291,)</f>
        <v>0</v>
      </c>
      <c r="M1291">
        <f>IF(AND(Colin!$G1291=$B$1,Colin!$H1291&lt;=$C$3),Colin!$I1291,)</f>
        <v>0</v>
      </c>
      <c r="N1291">
        <f>IF(AND(Colin!$G1291=$B$2,Colin!$H1291=$C$3),Colin!$I1291,)</f>
        <v>0</v>
      </c>
      <c r="O1291">
        <f>IF(AND(Colin!$G1291=$B$2,Colin!$H1291&lt;=$C$3),Colin!$I1291,)</f>
        <v>0</v>
      </c>
      <c r="P1291">
        <f>IF(Colin!$G1291&lt;$B$2,Colin!$I1291,0)</f>
        <v>0</v>
      </c>
      <c r="Q1291">
        <f>IF(Colin!$G1291&lt;$B$1,Colin!$I1291,0)</f>
        <v>0</v>
      </c>
    </row>
    <row r="1292" spans="12:17" x14ac:dyDescent="0.25">
      <c r="L1292">
        <f>IF(AND(Colin!$G1292=$B$1,Colin!$H1292=$C$3),Colin!$I1292,)</f>
        <v>0</v>
      </c>
      <c r="M1292">
        <f>IF(AND(Colin!$G1292=$B$1,Colin!$H1292&lt;=$C$3),Colin!$I1292,)</f>
        <v>0</v>
      </c>
      <c r="N1292">
        <f>IF(AND(Colin!$G1292=$B$2,Colin!$H1292=$C$3),Colin!$I1292,)</f>
        <v>0</v>
      </c>
      <c r="O1292">
        <f>IF(AND(Colin!$G1292=$B$2,Colin!$H1292&lt;=$C$3),Colin!$I1292,)</f>
        <v>0</v>
      </c>
      <c r="P1292">
        <f>IF(Colin!$G1292&lt;$B$2,Colin!$I1292,0)</f>
        <v>0</v>
      </c>
      <c r="Q1292">
        <f>IF(Colin!$G1292&lt;$B$1,Colin!$I1292,0)</f>
        <v>0</v>
      </c>
    </row>
    <row r="1293" spans="12:17" x14ac:dyDescent="0.25">
      <c r="L1293">
        <f>IF(AND(Colin!$G1293=$B$1,Colin!$H1293=$C$3),Colin!$I1293,)</f>
        <v>0</v>
      </c>
      <c r="M1293">
        <f>IF(AND(Colin!$G1293=$B$1,Colin!$H1293&lt;=$C$3),Colin!$I1293,)</f>
        <v>0</v>
      </c>
      <c r="N1293">
        <f>IF(AND(Colin!$G1293=$B$2,Colin!$H1293=$C$3),Colin!$I1293,)</f>
        <v>0</v>
      </c>
      <c r="O1293">
        <f>IF(AND(Colin!$G1293=$B$2,Colin!$H1293&lt;=$C$3),Colin!$I1293,)</f>
        <v>0</v>
      </c>
      <c r="P1293">
        <f>IF(Colin!$G1293&lt;$B$2,Colin!$I1293,0)</f>
        <v>0</v>
      </c>
      <c r="Q1293">
        <f>IF(Colin!$G1293&lt;$B$1,Colin!$I1293,0)</f>
        <v>0</v>
      </c>
    </row>
    <row r="1294" spans="12:17" x14ac:dyDescent="0.25">
      <c r="L1294">
        <f>IF(AND(Colin!$G1294=$B$1,Colin!$H1294=$C$3),Colin!$I1294,)</f>
        <v>0</v>
      </c>
      <c r="M1294">
        <f>IF(AND(Colin!$G1294=$B$1,Colin!$H1294&lt;=$C$3),Colin!$I1294,)</f>
        <v>0</v>
      </c>
      <c r="N1294">
        <f>IF(AND(Colin!$G1294=$B$2,Colin!$H1294=$C$3),Colin!$I1294,)</f>
        <v>0</v>
      </c>
      <c r="O1294">
        <f>IF(AND(Colin!$G1294=$B$2,Colin!$H1294&lt;=$C$3),Colin!$I1294,)</f>
        <v>0</v>
      </c>
      <c r="P1294">
        <f>IF(Colin!$G1294&lt;$B$2,Colin!$I1294,0)</f>
        <v>0</v>
      </c>
      <c r="Q1294">
        <f>IF(Colin!$G1294&lt;$B$1,Colin!$I1294,0)</f>
        <v>0</v>
      </c>
    </row>
    <row r="1295" spans="12:17" x14ac:dyDescent="0.25">
      <c r="L1295">
        <f>IF(AND(Colin!$G1295=$B$1,Colin!$H1295=$C$3),Colin!$I1295,)</f>
        <v>0</v>
      </c>
      <c r="M1295">
        <f>IF(AND(Colin!$G1295=$B$1,Colin!$H1295&lt;=$C$3),Colin!$I1295,)</f>
        <v>0</v>
      </c>
      <c r="N1295">
        <f>IF(AND(Colin!$G1295=$B$2,Colin!$H1295=$C$3),Colin!$I1295,)</f>
        <v>0</v>
      </c>
      <c r="O1295">
        <f>IF(AND(Colin!$G1295=$B$2,Colin!$H1295&lt;=$C$3),Colin!$I1295,)</f>
        <v>0</v>
      </c>
      <c r="P1295">
        <f>IF(Colin!$G1295&lt;$B$2,Colin!$I1295,0)</f>
        <v>0</v>
      </c>
      <c r="Q1295">
        <f>IF(Colin!$G1295&lt;$B$1,Colin!$I1295,0)</f>
        <v>0</v>
      </c>
    </row>
    <row r="1296" spans="12:17" x14ac:dyDescent="0.25">
      <c r="L1296">
        <f>IF(AND(Colin!$G1296=$B$1,Colin!$H1296=$C$3),Colin!$I1296,)</f>
        <v>0</v>
      </c>
      <c r="M1296">
        <f>IF(AND(Colin!$G1296=$B$1,Colin!$H1296&lt;=$C$3),Colin!$I1296,)</f>
        <v>0</v>
      </c>
      <c r="N1296">
        <f>IF(AND(Colin!$G1296=$B$2,Colin!$H1296=$C$3),Colin!$I1296,)</f>
        <v>0</v>
      </c>
      <c r="O1296">
        <f>IF(AND(Colin!$G1296=$B$2,Colin!$H1296&lt;=$C$3),Colin!$I1296,)</f>
        <v>0</v>
      </c>
      <c r="P1296">
        <f>IF(Colin!$G1296&lt;$B$2,Colin!$I1296,0)</f>
        <v>0</v>
      </c>
      <c r="Q1296">
        <f>IF(Colin!$G1296&lt;$B$1,Colin!$I1296,0)</f>
        <v>0</v>
      </c>
    </row>
    <row r="1297" spans="12:17" x14ac:dyDescent="0.25">
      <c r="L1297">
        <f>IF(AND(Colin!$G1297=$B$1,Colin!$H1297=$C$3),Colin!$I1297,)</f>
        <v>0</v>
      </c>
      <c r="M1297">
        <f>IF(AND(Colin!$G1297=$B$1,Colin!$H1297&lt;=$C$3),Colin!$I1297,)</f>
        <v>0</v>
      </c>
      <c r="N1297">
        <f>IF(AND(Colin!$G1297=$B$2,Colin!$H1297=$C$3),Colin!$I1297,)</f>
        <v>0</v>
      </c>
      <c r="O1297">
        <f>IF(AND(Colin!$G1297=$B$2,Colin!$H1297&lt;=$C$3),Colin!$I1297,)</f>
        <v>0</v>
      </c>
      <c r="P1297">
        <f>IF(Colin!$G1297&lt;$B$2,Colin!$I1297,0)</f>
        <v>0</v>
      </c>
      <c r="Q1297">
        <f>IF(Colin!$G1297&lt;$B$1,Colin!$I1297,0)</f>
        <v>0</v>
      </c>
    </row>
    <row r="1298" spans="12:17" x14ac:dyDescent="0.25">
      <c r="L1298">
        <f>IF(AND(Colin!$G1298=$B$1,Colin!$H1298=$C$3),Colin!$I1298,)</f>
        <v>0</v>
      </c>
      <c r="M1298">
        <f>IF(AND(Colin!$G1298=$B$1,Colin!$H1298&lt;=$C$3),Colin!$I1298,)</f>
        <v>0</v>
      </c>
      <c r="N1298">
        <f>IF(AND(Colin!$G1298=$B$2,Colin!$H1298=$C$3),Colin!$I1298,)</f>
        <v>0</v>
      </c>
      <c r="O1298">
        <f>IF(AND(Colin!$G1298=$B$2,Colin!$H1298&lt;=$C$3),Colin!$I1298,)</f>
        <v>0</v>
      </c>
      <c r="P1298">
        <f>IF(Colin!$G1298&lt;$B$2,Colin!$I1298,0)</f>
        <v>0</v>
      </c>
      <c r="Q1298">
        <f>IF(Colin!$G1298&lt;$B$1,Colin!$I1298,0)</f>
        <v>0</v>
      </c>
    </row>
    <row r="1299" spans="12:17" x14ac:dyDescent="0.25">
      <c r="L1299">
        <f>IF(AND(Colin!$G1299=$B$1,Colin!$H1299=$C$3),Colin!$I1299,)</f>
        <v>0</v>
      </c>
      <c r="M1299">
        <f>IF(AND(Colin!$G1299=$B$1,Colin!$H1299&lt;=$C$3),Colin!$I1299,)</f>
        <v>0</v>
      </c>
      <c r="N1299">
        <f>IF(AND(Colin!$G1299=$B$2,Colin!$H1299=$C$3),Colin!$I1299,)</f>
        <v>0</v>
      </c>
      <c r="O1299">
        <f>IF(AND(Colin!$G1299=$B$2,Colin!$H1299&lt;=$C$3),Colin!$I1299,)</f>
        <v>0</v>
      </c>
      <c r="P1299">
        <f>IF(Colin!$G1299&lt;$B$2,Colin!$I1299,0)</f>
        <v>0</v>
      </c>
      <c r="Q1299">
        <f>IF(Colin!$G1299&lt;$B$1,Colin!$I1299,0)</f>
        <v>0</v>
      </c>
    </row>
    <row r="1300" spans="12:17" x14ac:dyDescent="0.25">
      <c r="L1300">
        <f>IF(AND(Colin!$G1300=$B$1,Colin!$H1300=$C$3),Colin!$I1300,)</f>
        <v>0</v>
      </c>
      <c r="M1300">
        <f>IF(AND(Colin!$G1300=$B$1,Colin!$H1300&lt;=$C$3),Colin!$I1300,)</f>
        <v>0</v>
      </c>
      <c r="N1300">
        <f>IF(AND(Colin!$G1300=$B$2,Colin!$H1300=$C$3),Colin!$I1300,)</f>
        <v>0</v>
      </c>
      <c r="O1300">
        <f>IF(AND(Colin!$G1300=$B$2,Colin!$H1300&lt;=$C$3),Colin!$I1300,)</f>
        <v>0</v>
      </c>
      <c r="P1300">
        <f>IF(Colin!$G1300&lt;$B$2,Colin!$I1300,0)</f>
        <v>0</v>
      </c>
      <c r="Q1300">
        <f>IF(Colin!$G1300&lt;$B$1,Colin!$I1300,0)</f>
        <v>0</v>
      </c>
    </row>
    <row r="1301" spans="12:17" x14ac:dyDescent="0.25">
      <c r="L1301">
        <f>IF(AND(Colin!$G1301=$B$1,Colin!$H1301=$C$3),Colin!$I1301,)</f>
        <v>0</v>
      </c>
      <c r="M1301">
        <f>IF(AND(Colin!$G1301=$B$1,Colin!$H1301&lt;=$C$3),Colin!$I1301,)</f>
        <v>0</v>
      </c>
      <c r="N1301">
        <f>IF(AND(Colin!$G1301=$B$2,Colin!$H1301=$C$3),Colin!$I1301,)</f>
        <v>0</v>
      </c>
      <c r="O1301">
        <f>IF(AND(Colin!$G1301=$B$2,Colin!$H1301&lt;=$C$3),Colin!$I1301,)</f>
        <v>0</v>
      </c>
      <c r="P1301">
        <f>IF(Colin!$G1301&lt;$B$2,Colin!$I1301,0)</f>
        <v>0</v>
      </c>
      <c r="Q1301">
        <f>IF(Colin!$G1301&lt;$B$1,Colin!$I1301,0)</f>
        <v>0</v>
      </c>
    </row>
    <row r="1302" spans="12:17" x14ac:dyDescent="0.25">
      <c r="L1302">
        <f>IF(AND(Colin!$G1302=$B$1,Colin!$H1302=$C$3),Colin!$I1302,)</f>
        <v>0</v>
      </c>
      <c r="M1302">
        <f>IF(AND(Colin!$G1302=$B$1,Colin!$H1302&lt;=$C$3),Colin!$I1302,)</f>
        <v>0</v>
      </c>
      <c r="N1302">
        <f>IF(AND(Colin!$G1302=$B$2,Colin!$H1302=$C$3),Colin!$I1302,)</f>
        <v>0</v>
      </c>
      <c r="O1302">
        <f>IF(AND(Colin!$G1302=$B$2,Colin!$H1302&lt;=$C$3),Colin!$I1302,)</f>
        <v>0</v>
      </c>
      <c r="P1302">
        <f>IF(Colin!$G1302&lt;$B$2,Colin!$I1302,0)</f>
        <v>0</v>
      </c>
      <c r="Q1302">
        <f>IF(Colin!$G1302&lt;$B$1,Colin!$I1302,0)</f>
        <v>0</v>
      </c>
    </row>
    <row r="1303" spans="12:17" x14ac:dyDescent="0.25">
      <c r="L1303">
        <f>IF(AND(Colin!$G1303=$B$1,Colin!$H1303=$C$3),Colin!$I1303,)</f>
        <v>0</v>
      </c>
      <c r="M1303">
        <f>IF(AND(Colin!$G1303=$B$1,Colin!$H1303&lt;=$C$3),Colin!$I1303,)</f>
        <v>0</v>
      </c>
      <c r="N1303">
        <f>IF(AND(Colin!$G1303=$B$2,Colin!$H1303=$C$3),Colin!$I1303,)</f>
        <v>0</v>
      </c>
      <c r="O1303">
        <f>IF(AND(Colin!$G1303=$B$2,Colin!$H1303&lt;=$C$3),Colin!$I1303,)</f>
        <v>0</v>
      </c>
      <c r="P1303">
        <f>IF(Colin!$G1303&lt;$B$2,Colin!$I1303,0)</f>
        <v>0</v>
      </c>
      <c r="Q1303">
        <f>IF(Colin!$G1303&lt;$B$1,Colin!$I1303,0)</f>
        <v>0</v>
      </c>
    </row>
    <row r="1304" spans="12:17" x14ac:dyDescent="0.25">
      <c r="L1304">
        <f>IF(AND(Colin!$G1304=$B$1,Colin!$H1304=$C$3),Colin!$I1304,)</f>
        <v>0</v>
      </c>
      <c r="M1304">
        <f>IF(AND(Colin!$G1304=$B$1,Colin!$H1304&lt;=$C$3),Colin!$I1304,)</f>
        <v>0</v>
      </c>
      <c r="N1304">
        <f>IF(AND(Colin!$G1304=$B$2,Colin!$H1304=$C$3),Colin!$I1304,)</f>
        <v>0</v>
      </c>
      <c r="O1304">
        <f>IF(AND(Colin!$G1304=$B$2,Colin!$H1304&lt;=$C$3),Colin!$I1304,)</f>
        <v>0</v>
      </c>
      <c r="P1304">
        <f>IF(Colin!$G1304&lt;$B$2,Colin!$I1304,0)</f>
        <v>0</v>
      </c>
      <c r="Q1304">
        <f>IF(Colin!$G1304&lt;$B$1,Colin!$I1304,0)</f>
        <v>0</v>
      </c>
    </row>
    <row r="1305" spans="12:17" x14ac:dyDescent="0.25">
      <c r="L1305">
        <f>IF(AND(Colin!$G1305=$B$1,Colin!$H1305=$C$3),Colin!$I1305,)</f>
        <v>0</v>
      </c>
      <c r="M1305">
        <f>IF(AND(Colin!$G1305=$B$1,Colin!$H1305&lt;=$C$3),Colin!$I1305,)</f>
        <v>0</v>
      </c>
      <c r="N1305">
        <f>IF(AND(Colin!$G1305=$B$2,Colin!$H1305=$C$3),Colin!$I1305,)</f>
        <v>0</v>
      </c>
      <c r="O1305">
        <f>IF(AND(Colin!$G1305=$B$2,Colin!$H1305&lt;=$C$3),Colin!$I1305,)</f>
        <v>0</v>
      </c>
      <c r="P1305">
        <f>IF(Colin!$G1305&lt;$B$2,Colin!$I1305,0)</f>
        <v>0</v>
      </c>
      <c r="Q1305">
        <f>IF(Colin!$G1305&lt;$B$1,Colin!$I1305,0)</f>
        <v>0</v>
      </c>
    </row>
    <row r="1306" spans="12:17" x14ac:dyDescent="0.25">
      <c r="L1306">
        <f>IF(AND(Colin!$G1306=$B$1,Colin!$H1306=$C$3),Colin!$I1306,)</f>
        <v>0</v>
      </c>
      <c r="M1306">
        <f>IF(AND(Colin!$G1306=$B$1,Colin!$H1306&lt;=$C$3),Colin!$I1306,)</f>
        <v>0</v>
      </c>
      <c r="N1306">
        <f>IF(AND(Colin!$G1306=$B$2,Colin!$H1306=$C$3),Colin!$I1306,)</f>
        <v>0</v>
      </c>
      <c r="O1306">
        <f>IF(AND(Colin!$G1306=$B$2,Colin!$H1306&lt;=$C$3),Colin!$I1306,)</f>
        <v>0</v>
      </c>
      <c r="P1306">
        <f>IF(Colin!$G1306&lt;$B$2,Colin!$I1306,0)</f>
        <v>0</v>
      </c>
      <c r="Q1306">
        <f>IF(Colin!$G1306&lt;$B$1,Colin!$I1306,0)</f>
        <v>0</v>
      </c>
    </row>
    <row r="1307" spans="12:17" x14ac:dyDescent="0.25">
      <c r="L1307">
        <f>IF(AND(Colin!$G1307=$B$1,Colin!$H1307=$C$3),Colin!$I1307,)</f>
        <v>0</v>
      </c>
      <c r="M1307">
        <f>IF(AND(Colin!$G1307=$B$1,Colin!$H1307&lt;=$C$3),Colin!$I1307,)</f>
        <v>0</v>
      </c>
      <c r="N1307">
        <f>IF(AND(Colin!$G1307=$B$2,Colin!$H1307=$C$3),Colin!$I1307,)</f>
        <v>0</v>
      </c>
      <c r="O1307">
        <f>IF(AND(Colin!$G1307=$B$2,Colin!$H1307&lt;=$C$3),Colin!$I1307,)</f>
        <v>0</v>
      </c>
      <c r="P1307">
        <f>IF(Colin!$G1307&lt;$B$2,Colin!$I1307,0)</f>
        <v>0</v>
      </c>
      <c r="Q1307">
        <f>IF(Colin!$G1307&lt;$B$1,Colin!$I1307,0)</f>
        <v>0</v>
      </c>
    </row>
    <row r="1308" spans="12:17" x14ac:dyDescent="0.25">
      <c r="L1308">
        <f>IF(AND(Colin!$G1308=$B$1,Colin!$H1308=$C$3),Colin!$I1308,)</f>
        <v>0</v>
      </c>
      <c r="M1308">
        <f>IF(AND(Colin!$G1308=$B$1,Colin!$H1308&lt;=$C$3),Colin!$I1308,)</f>
        <v>0</v>
      </c>
      <c r="N1308">
        <f>IF(AND(Colin!$G1308=$B$2,Colin!$H1308=$C$3),Colin!$I1308,)</f>
        <v>0</v>
      </c>
      <c r="O1308">
        <f>IF(AND(Colin!$G1308=$B$2,Colin!$H1308&lt;=$C$3),Colin!$I1308,)</f>
        <v>0</v>
      </c>
      <c r="P1308">
        <f>IF(Colin!$G1308&lt;$B$2,Colin!$I1308,0)</f>
        <v>0</v>
      </c>
      <c r="Q1308">
        <f>IF(Colin!$G1308&lt;$B$1,Colin!$I1308,0)</f>
        <v>0</v>
      </c>
    </row>
    <row r="1309" spans="12:17" x14ac:dyDescent="0.25">
      <c r="L1309">
        <f>IF(AND(Colin!$G1309=$B$1,Colin!$H1309=$C$3),Colin!$I1309,)</f>
        <v>0</v>
      </c>
      <c r="M1309">
        <f>IF(AND(Colin!$G1309=$B$1,Colin!$H1309&lt;=$C$3),Colin!$I1309,)</f>
        <v>0</v>
      </c>
      <c r="N1309">
        <f>IF(AND(Colin!$G1309=$B$2,Colin!$H1309=$C$3),Colin!$I1309,)</f>
        <v>0</v>
      </c>
      <c r="O1309">
        <f>IF(AND(Colin!$G1309=$B$2,Colin!$H1309&lt;=$C$3),Colin!$I1309,)</f>
        <v>0</v>
      </c>
      <c r="P1309">
        <f>IF(Colin!$G1309&lt;$B$2,Colin!$I1309,0)</f>
        <v>0</v>
      </c>
      <c r="Q1309">
        <f>IF(Colin!$G1309&lt;$B$1,Colin!$I1309,0)</f>
        <v>0</v>
      </c>
    </row>
    <row r="1310" spans="12:17" x14ac:dyDescent="0.25">
      <c r="L1310">
        <f>IF(AND(Colin!$G1310=$B$1,Colin!$H1310=$C$3),Colin!$I1310,)</f>
        <v>0</v>
      </c>
      <c r="M1310">
        <f>IF(AND(Colin!$G1310=$B$1,Colin!$H1310&lt;=$C$3),Colin!$I1310,)</f>
        <v>0</v>
      </c>
      <c r="N1310">
        <f>IF(AND(Colin!$G1310=$B$2,Colin!$H1310=$C$3),Colin!$I1310,)</f>
        <v>0</v>
      </c>
      <c r="O1310">
        <f>IF(AND(Colin!$G1310=$B$2,Colin!$H1310&lt;=$C$3),Colin!$I1310,)</f>
        <v>0</v>
      </c>
      <c r="P1310">
        <f>IF(Colin!$G1310&lt;$B$2,Colin!$I1310,0)</f>
        <v>0</v>
      </c>
      <c r="Q1310">
        <f>IF(Colin!$G1310&lt;$B$1,Colin!$I1310,0)</f>
        <v>0</v>
      </c>
    </row>
    <row r="1311" spans="12:17" x14ac:dyDescent="0.25">
      <c r="L1311">
        <f>IF(AND(Colin!$G1311=$B$1,Colin!$H1311=$C$3),Colin!$I1311,)</f>
        <v>0</v>
      </c>
      <c r="M1311">
        <f>IF(AND(Colin!$G1311=$B$1,Colin!$H1311&lt;=$C$3),Colin!$I1311,)</f>
        <v>0</v>
      </c>
      <c r="N1311">
        <f>IF(AND(Colin!$G1311=$B$2,Colin!$H1311=$C$3),Colin!$I1311,)</f>
        <v>0</v>
      </c>
      <c r="O1311">
        <f>IF(AND(Colin!$G1311=$B$2,Colin!$H1311&lt;=$C$3),Colin!$I1311,)</f>
        <v>0</v>
      </c>
      <c r="P1311">
        <f>IF(Colin!$G1311&lt;$B$2,Colin!$I1311,0)</f>
        <v>0</v>
      </c>
      <c r="Q1311">
        <f>IF(Colin!$G1311&lt;$B$1,Colin!$I1311,0)</f>
        <v>0</v>
      </c>
    </row>
    <row r="1312" spans="12:17" x14ac:dyDescent="0.25">
      <c r="L1312">
        <f>IF(AND(Colin!$G1312=$B$1,Colin!$H1312=$C$3),Colin!$I1312,)</f>
        <v>0</v>
      </c>
      <c r="M1312">
        <f>IF(AND(Colin!$G1312=$B$1,Colin!$H1312&lt;=$C$3),Colin!$I1312,)</f>
        <v>0</v>
      </c>
      <c r="N1312">
        <f>IF(AND(Colin!$G1312=$B$2,Colin!$H1312=$C$3),Colin!$I1312,)</f>
        <v>0</v>
      </c>
      <c r="O1312">
        <f>IF(AND(Colin!$G1312=$B$2,Colin!$H1312&lt;=$C$3),Colin!$I1312,)</f>
        <v>0</v>
      </c>
      <c r="P1312">
        <f>IF(Colin!$G1312&lt;$B$2,Colin!$I1312,0)</f>
        <v>0</v>
      </c>
      <c r="Q1312">
        <f>IF(Colin!$G1312&lt;$B$1,Colin!$I1312,0)</f>
        <v>0</v>
      </c>
    </row>
    <row r="1313" spans="12:17" x14ac:dyDescent="0.25">
      <c r="L1313">
        <f>IF(AND(Colin!$G1313=$B$1,Colin!$H1313=$C$3),Colin!$I1313,)</f>
        <v>0</v>
      </c>
      <c r="M1313">
        <f>IF(AND(Colin!$G1313=$B$1,Colin!$H1313&lt;=$C$3),Colin!$I1313,)</f>
        <v>0</v>
      </c>
      <c r="N1313">
        <f>IF(AND(Colin!$G1313=$B$2,Colin!$H1313=$C$3),Colin!$I1313,)</f>
        <v>0</v>
      </c>
      <c r="O1313">
        <f>IF(AND(Colin!$G1313=$B$2,Colin!$H1313&lt;=$C$3),Colin!$I1313,)</f>
        <v>0</v>
      </c>
      <c r="P1313">
        <f>IF(Colin!$G1313&lt;$B$2,Colin!$I1313,0)</f>
        <v>0</v>
      </c>
      <c r="Q1313">
        <f>IF(Colin!$G1313&lt;$B$1,Colin!$I1313,0)</f>
        <v>0</v>
      </c>
    </row>
    <row r="1314" spans="12:17" x14ac:dyDescent="0.25">
      <c r="L1314">
        <f>IF(AND(Colin!$G1314=$B$1,Colin!$H1314=$C$3),Colin!$I1314,)</f>
        <v>0</v>
      </c>
      <c r="M1314">
        <f>IF(AND(Colin!$G1314=$B$1,Colin!$H1314&lt;=$C$3),Colin!$I1314,)</f>
        <v>0</v>
      </c>
      <c r="N1314">
        <f>IF(AND(Colin!$G1314=$B$2,Colin!$H1314=$C$3),Colin!$I1314,)</f>
        <v>0</v>
      </c>
      <c r="O1314">
        <f>IF(AND(Colin!$G1314=$B$2,Colin!$H1314&lt;=$C$3),Colin!$I1314,)</f>
        <v>0</v>
      </c>
      <c r="P1314">
        <f>IF(Colin!$G1314&lt;$B$2,Colin!$I1314,0)</f>
        <v>0</v>
      </c>
      <c r="Q1314">
        <f>IF(Colin!$G1314&lt;$B$1,Colin!$I1314,0)</f>
        <v>0</v>
      </c>
    </row>
    <row r="1315" spans="12:17" x14ac:dyDescent="0.25">
      <c r="L1315">
        <f>IF(AND(Colin!$G1315=$B$1,Colin!$H1315=$C$3),Colin!$I1315,)</f>
        <v>0</v>
      </c>
      <c r="M1315">
        <f>IF(AND(Colin!$G1315=$B$1,Colin!$H1315&lt;=$C$3),Colin!$I1315,)</f>
        <v>0</v>
      </c>
      <c r="N1315">
        <f>IF(AND(Colin!$G1315=$B$2,Colin!$H1315=$C$3),Colin!$I1315,)</f>
        <v>0</v>
      </c>
      <c r="O1315">
        <f>IF(AND(Colin!$G1315=$B$2,Colin!$H1315&lt;=$C$3),Colin!$I1315,)</f>
        <v>0</v>
      </c>
      <c r="P1315">
        <f>IF(Colin!$G1315&lt;$B$2,Colin!$I1315,0)</f>
        <v>0</v>
      </c>
      <c r="Q1315">
        <f>IF(Colin!$G1315&lt;$B$1,Colin!$I1315,0)</f>
        <v>0</v>
      </c>
    </row>
    <row r="1316" spans="12:17" x14ac:dyDescent="0.25">
      <c r="L1316">
        <f>IF(AND(Colin!$G1316=$B$1,Colin!$H1316=$C$3),Colin!$I1316,)</f>
        <v>0</v>
      </c>
      <c r="M1316">
        <f>IF(AND(Colin!$G1316=$B$1,Colin!$H1316&lt;=$C$3),Colin!$I1316,)</f>
        <v>0</v>
      </c>
      <c r="N1316">
        <f>IF(AND(Colin!$G1316=$B$2,Colin!$H1316=$C$3),Colin!$I1316,)</f>
        <v>0</v>
      </c>
      <c r="O1316">
        <f>IF(AND(Colin!$G1316=$B$2,Colin!$H1316&lt;=$C$3),Colin!$I1316,)</f>
        <v>0</v>
      </c>
      <c r="P1316">
        <f>IF(Colin!$G1316&lt;$B$2,Colin!$I1316,0)</f>
        <v>0</v>
      </c>
      <c r="Q1316">
        <f>IF(Colin!$G1316&lt;$B$1,Colin!$I1316,0)</f>
        <v>0</v>
      </c>
    </row>
    <row r="1317" spans="12:17" x14ac:dyDescent="0.25">
      <c r="L1317">
        <f>IF(AND(Colin!$G1317=$B$1,Colin!$H1317=$C$3),Colin!$I1317,)</f>
        <v>0</v>
      </c>
      <c r="M1317">
        <f>IF(AND(Colin!$G1317=$B$1,Colin!$H1317&lt;=$C$3),Colin!$I1317,)</f>
        <v>0</v>
      </c>
      <c r="N1317">
        <f>IF(AND(Colin!$G1317=$B$2,Colin!$H1317=$C$3),Colin!$I1317,)</f>
        <v>0</v>
      </c>
      <c r="O1317">
        <f>IF(AND(Colin!$G1317=$B$2,Colin!$H1317&lt;=$C$3),Colin!$I1317,)</f>
        <v>0</v>
      </c>
      <c r="P1317">
        <f>IF(Colin!$G1317&lt;$B$2,Colin!$I1317,0)</f>
        <v>0</v>
      </c>
      <c r="Q1317">
        <f>IF(Colin!$G1317&lt;$B$1,Colin!$I1317,0)</f>
        <v>0</v>
      </c>
    </row>
    <row r="1318" spans="12:17" x14ac:dyDescent="0.25">
      <c r="L1318">
        <f>IF(AND(Colin!$G1318=$B$1,Colin!$H1318=$C$3),Colin!$I1318,)</f>
        <v>0</v>
      </c>
      <c r="M1318">
        <f>IF(AND(Colin!$G1318=$B$1,Colin!$H1318&lt;=$C$3),Colin!$I1318,)</f>
        <v>0</v>
      </c>
      <c r="N1318">
        <f>IF(AND(Colin!$G1318=$B$2,Colin!$H1318=$C$3),Colin!$I1318,)</f>
        <v>0</v>
      </c>
      <c r="O1318">
        <f>IF(AND(Colin!$G1318=$B$2,Colin!$H1318&lt;=$C$3),Colin!$I1318,)</f>
        <v>0</v>
      </c>
      <c r="P1318">
        <f>IF(Colin!$G1318&lt;$B$2,Colin!$I1318,0)</f>
        <v>0</v>
      </c>
      <c r="Q1318">
        <f>IF(Colin!$G1318&lt;$B$1,Colin!$I1318,0)</f>
        <v>0</v>
      </c>
    </row>
    <row r="1319" spans="12:17" x14ac:dyDescent="0.25">
      <c r="L1319">
        <f>IF(AND(Colin!$G1319=$B$1,Colin!$H1319=$C$3),Colin!$I1319,)</f>
        <v>0</v>
      </c>
      <c r="M1319">
        <f>IF(AND(Colin!$G1319=$B$1,Colin!$H1319&lt;=$C$3),Colin!$I1319,)</f>
        <v>0</v>
      </c>
      <c r="N1319">
        <f>IF(AND(Colin!$G1319=$B$2,Colin!$H1319=$C$3),Colin!$I1319,)</f>
        <v>0</v>
      </c>
      <c r="O1319">
        <f>IF(AND(Colin!$G1319=$B$2,Colin!$H1319&lt;=$C$3),Colin!$I1319,)</f>
        <v>0</v>
      </c>
      <c r="P1319">
        <f>IF(Colin!$G1319&lt;$B$2,Colin!$I1319,0)</f>
        <v>0</v>
      </c>
      <c r="Q1319">
        <f>IF(Colin!$G1319&lt;$B$1,Colin!$I1319,0)</f>
        <v>0</v>
      </c>
    </row>
    <row r="1320" spans="12:17" x14ac:dyDescent="0.25">
      <c r="L1320">
        <f>IF(AND(Colin!$G1320=$B$1,Colin!$H1320=$C$3),Colin!$I1320,)</f>
        <v>0</v>
      </c>
      <c r="M1320">
        <f>IF(AND(Colin!$G1320=$B$1,Colin!$H1320&lt;=$C$3),Colin!$I1320,)</f>
        <v>0</v>
      </c>
      <c r="N1320">
        <f>IF(AND(Colin!$G1320=$B$2,Colin!$H1320=$C$3),Colin!$I1320,)</f>
        <v>0</v>
      </c>
      <c r="O1320">
        <f>IF(AND(Colin!$G1320=$B$2,Colin!$H1320&lt;=$C$3),Colin!$I1320,)</f>
        <v>0</v>
      </c>
      <c r="P1320">
        <f>IF(Colin!$G1320&lt;$B$2,Colin!$I1320,0)</f>
        <v>0</v>
      </c>
      <c r="Q1320">
        <f>IF(Colin!$G1320&lt;$B$1,Colin!$I1320,0)</f>
        <v>0</v>
      </c>
    </row>
    <row r="1321" spans="12:17" x14ac:dyDescent="0.25">
      <c r="L1321">
        <f>IF(AND(Colin!$G1321=$B$1,Colin!$H1321=$C$3),Colin!$I1321,)</f>
        <v>0</v>
      </c>
      <c r="M1321">
        <f>IF(AND(Colin!$G1321=$B$1,Colin!$H1321&lt;=$C$3),Colin!$I1321,)</f>
        <v>0</v>
      </c>
      <c r="N1321">
        <f>IF(AND(Colin!$G1321=$B$2,Colin!$H1321=$C$3),Colin!$I1321,)</f>
        <v>0</v>
      </c>
      <c r="O1321">
        <f>IF(AND(Colin!$G1321=$B$2,Colin!$H1321&lt;=$C$3),Colin!$I1321,)</f>
        <v>0</v>
      </c>
      <c r="P1321">
        <f>IF(Colin!$G1321&lt;$B$2,Colin!$I1321,0)</f>
        <v>0</v>
      </c>
      <c r="Q1321">
        <f>IF(Colin!$G1321&lt;$B$1,Colin!$I1321,0)</f>
        <v>0</v>
      </c>
    </row>
    <row r="1322" spans="12:17" x14ac:dyDescent="0.25">
      <c r="L1322">
        <f>IF(AND(Colin!$G1322=$B$1,Colin!$H1322=$C$3),Colin!$I1322,)</f>
        <v>0</v>
      </c>
      <c r="M1322">
        <f>IF(AND(Colin!$G1322=$B$1,Colin!$H1322&lt;=$C$3),Colin!$I1322,)</f>
        <v>0</v>
      </c>
      <c r="N1322">
        <f>IF(AND(Colin!$G1322=$B$2,Colin!$H1322=$C$3),Colin!$I1322,)</f>
        <v>0</v>
      </c>
      <c r="O1322">
        <f>IF(AND(Colin!$G1322=$B$2,Colin!$H1322&lt;=$C$3),Colin!$I1322,)</f>
        <v>0</v>
      </c>
      <c r="P1322">
        <f>IF(Colin!$G1322&lt;$B$2,Colin!$I1322,0)</f>
        <v>0</v>
      </c>
      <c r="Q1322">
        <f>IF(Colin!$G1322&lt;$B$1,Colin!$I1322,0)</f>
        <v>0</v>
      </c>
    </row>
    <row r="1323" spans="12:17" x14ac:dyDescent="0.25">
      <c r="L1323">
        <f>IF(AND(Colin!$G1323=$B$1,Colin!$H1323=$C$3),Colin!$I1323,)</f>
        <v>0</v>
      </c>
      <c r="M1323">
        <f>IF(AND(Colin!$G1323=$B$1,Colin!$H1323&lt;=$C$3),Colin!$I1323,)</f>
        <v>0</v>
      </c>
      <c r="N1323">
        <f>IF(AND(Colin!$G1323=$B$2,Colin!$H1323=$C$3),Colin!$I1323,)</f>
        <v>0</v>
      </c>
      <c r="O1323">
        <f>IF(AND(Colin!$G1323=$B$2,Colin!$H1323&lt;=$C$3),Colin!$I1323,)</f>
        <v>0</v>
      </c>
      <c r="P1323">
        <f>IF(Colin!$G1323&lt;$B$2,Colin!$I1323,0)</f>
        <v>0</v>
      </c>
      <c r="Q1323">
        <f>IF(Colin!$G1323&lt;$B$1,Colin!$I1323,0)</f>
        <v>0</v>
      </c>
    </row>
    <row r="1324" spans="12:17" x14ac:dyDescent="0.25">
      <c r="L1324">
        <f>IF(AND(Colin!$G1324=$B$1,Colin!$H1324=$C$3),Colin!$I1324,)</f>
        <v>0</v>
      </c>
      <c r="M1324">
        <f>IF(AND(Colin!$G1324=$B$1,Colin!$H1324&lt;=$C$3),Colin!$I1324,)</f>
        <v>0</v>
      </c>
      <c r="N1324">
        <f>IF(AND(Colin!$G1324=$B$2,Colin!$H1324=$C$3),Colin!$I1324,)</f>
        <v>0</v>
      </c>
      <c r="O1324">
        <f>IF(AND(Colin!$G1324=$B$2,Colin!$H1324&lt;=$C$3),Colin!$I1324,)</f>
        <v>0</v>
      </c>
      <c r="P1324">
        <f>IF(Colin!$G1324&lt;$B$2,Colin!$I1324,0)</f>
        <v>0</v>
      </c>
      <c r="Q1324">
        <f>IF(Colin!$G1324&lt;$B$1,Colin!$I1324,0)</f>
        <v>0</v>
      </c>
    </row>
    <row r="1325" spans="12:17" x14ac:dyDescent="0.25">
      <c r="L1325">
        <f>IF(AND(Colin!$G1325=$B$1,Colin!$H1325=$C$3),Colin!$I1325,)</f>
        <v>0</v>
      </c>
      <c r="M1325">
        <f>IF(AND(Colin!$G1325=$B$1,Colin!$H1325&lt;=$C$3),Colin!$I1325,)</f>
        <v>0</v>
      </c>
      <c r="N1325">
        <f>IF(AND(Colin!$G1325=$B$2,Colin!$H1325=$C$3),Colin!$I1325,)</f>
        <v>0</v>
      </c>
      <c r="O1325">
        <f>IF(AND(Colin!$G1325=$B$2,Colin!$H1325&lt;=$C$3),Colin!$I1325,)</f>
        <v>0</v>
      </c>
      <c r="P1325">
        <f>IF(Colin!$G1325&lt;$B$2,Colin!$I1325,0)</f>
        <v>0</v>
      </c>
      <c r="Q1325">
        <f>IF(Colin!$G1325&lt;$B$1,Colin!$I1325,0)</f>
        <v>0</v>
      </c>
    </row>
    <row r="1326" spans="12:17" x14ac:dyDescent="0.25">
      <c r="L1326">
        <f>IF(AND(Colin!$G1326=$B$1,Colin!$H1326=$C$3),Colin!$I1326,)</f>
        <v>0</v>
      </c>
      <c r="M1326">
        <f>IF(AND(Colin!$G1326=$B$1,Colin!$H1326&lt;=$C$3),Colin!$I1326,)</f>
        <v>0</v>
      </c>
      <c r="N1326">
        <f>IF(AND(Colin!$G1326=$B$2,Colin!$H1326=$C$3),Colin!$I1326,)</f>
        <v>0</v>
      </c>
      <c r="O1326">
        <f>IF(AND(Colin!$G1326=$B$2,Colin!$H1326&lt;=$C$3),Colin!$I1326,)</f>
        <v>0</v>
      </c>
      <c r="P1326">
        <f>IF(Colin!$G1326&lt;$B$2,Colin!$I1326,0)</f>
        <v>0</v>
      </c>
      <c r="Q1326">
        <f>IF(Colin!$G1326&lt;$B$1,Colin!$I1326,0)</f>
        <v>0</v>
      </c>
    </row>
    <row r="1327" spans="12:17" x14ac:dyDescent="0.25">
      <c r="L1327">
        <f>IF(AND(Colin!$G1327=$B$1,Colin!$H1327=$C$3),Colin!$I1327,)</f>
        <v>0</v>
      </c>
      <c r="M1327">
        <f>IF(AND(Colin!$G1327=$B$1,Colin!$H1327&lt;=$C$3),Colin!$I1327,)</f>
        <v>0</v>
      </c>
      <c r="N1327">
        <f>IF(AND(Colin!$G1327=$B$2,Colin!$H1327=$C$3),Colin!$I1327,)</f>
        <v>0</v>
      </c>
      <c r="O1327">
        <f>IF(AND(Colin!$G1327=$B$2,Colin!$H1327&lt;=$C$3),Colin!$I1327,)</f>
        <v>0</v>
      </c>
      <c r="P1327">
        <f>IF(Colin!$G1327&lt;$B$2,Colin!$I1327,0)</f>
        <v>0</v>
      </c>
      <c r="Q1327">
        <f>IF(Colin!$G1327&lt;$B$1,Colin!$I1327,0)</f>
        <v>0</v>
      </c>
    </row>
    <row r="1328" spans="12:17" x14ac:dyDescent="0.25">
      <c r="L1328">
        <f>IF(AND(Colin!$G1328=$B$1,Colin!$H1328=$C$3),Colin!$I1328,)</f>
        <v>0</v>
      </c>
      <c r="M1328">
        <f>IF(AND(Colin!$G1328=$B$1,Colin!$H1328&lt;=$C$3),Colin!$I1328,)</f>
        <v>0</v>
      </c>
      <c r="N1328">
        <f>IF(AND(Colin!$G1328=$B$2,Colin!$H1328=$C$3),Colin!$I1328,)</f>
        <v>0</v>
      </c>
      <c r="O1328">
        <f>IF(AND(Colin!$G1328=$B$2,Colin!$H1328&lt;=$C$3),Colin!$I1328,)</f>
        <v>0</v>
      </c>
      <c r="P1328">
        <f>IF(Colin!$G1328&lt;$B$2,Colin!$I1328,0)</f>
        <v>0</v>
      </c>
      <c r="Q1328">
        <f>IF(Colin!$G1328&lt;$B$1,Colin!$I1328,0)</f>
        <v>0</v>
      </c>
    </row>
    <row r="1329" spans="12:17" x14ac:dyDescent="0.25">
      <c r="L1329">
        <f>IF(AND(Colin!$G1329=$B$1,Colin!$H1329=$C$3),Colin!$I1329,)</f>
        <v>0</v>
      </c>
      <c r="M1329">
        <f>IF(AND(Colin!$G1329=$B$1,Colin!$H1329&lt;=$C$3),Colin!$I1329,)</f>
        <v>0</v>
      </c>
      <c r="N1329">
        <f>IF(AND(Colin!$G1329=$B$2,Colin!$H1329=$C$3),Colin!$I1329,)</f>
        <v>0</v>
      </c>
      <c r="O1329">
        <f>IF(AND(Colin!$G1329=$B$2,Colin!$H1329&lt;=$C$3),Colin!$I1329,)</f>
        <v>0</v>
      </c>
      <c r="P1329">
        <f>IF(Colin!$G1329&lt;$B$2,Colin!$I1329,0)</f>
        <v>0</v>
      </c>
      <c r="Q1329">
        <f>IF(Colin!$G1329&lt;$B$1,Colin!$I1329,0)</f>
        <v>0</v>
      </c>
    </row>
    <row r="1330" spans="12:17" x14ac:dyDescent="0.25">
      <c r="L1330">
        <f>IF(AND(Colin!$G1330=$B$1,Colin!$H1330=$C$3),Colin!$I1330,)</f>
        <v>0</v>
      </c>
      <c r="M1330">
        <f>IF(AND(Colin!$G1330=$B$1,Colin!$H1330&lt;=$C$3),Colin!$I1330,)</f>
        <v>0</v>
      </c>
      <c r="N1330">
        <f>IF(AND(Colin!$G1330=$B$2,Colin!$H1330=$C$3),Colin!$I1330,)</f>
        <v>0</v>
      </c>
      <c r="O1330">
        <f>IF(AND(Colin!$G1330=$B$2,Colin!$H1330&lt;=$C$3),Colin!$I1330,)</f>
        <v>0</v>
      </c>
      <c r="P1330">
        <f>IF(Colin!$G1330&lt;$B$2,Colin!$I1330,0)</f>
        <v>0</v>
      </c>
      <c r="Q1330">
        <f>IF(Colin!$G1330&lt;$B$1,Colin!$I1330,0)</f>
        <v>0</v>
      </c>
    </row>
    <row r="1331" spans="12:17" x14ac:dyDescent="0.25">
      <c r="L1331">
        <f>IF(AND(Colin!$G1331=$B$1,Colin!$H1331=$C$3),Colin!$I1331,)</f>
        <v>0</v>
      </c>
      <c r="M1331">
        <f>IF(AND(Colin!$G1331=$B$1,Colin!$H1331&lt;=$C$3),Colin!$I1331,)</f>
        <v>0</v>
      </c>
      <c r="N1331">
        <f>IF(AND(Colin!$G1331=$B$2,Colin!$H1331=$C$3),Colin!$I1331,)</f>
        <v>0</v>
      </c>
      <c r="O1331">
        <f>IF(AND(Colin!$G1331=$B$2,Colin!$H1331&lt;=$C$3),Colin!$I1331,)</f>
        <v>0</v>
      </c>
      <c r="P1331">
        <f>IF(Colin!$G1331&lt;$B$2,Colin!$I1331,0)</f>
        <v>0</v>
      </c>
      <c r="Q1331">
        <f>IF(Colin!$G1331&lt;$B$1,Colin!$I1331,0)</f>
        <v>0</v>
      </c>
    </row>
    <row r="1332" spans="12:17" x14ac:dyDescent="0.25">
      <c r="L1332">
        <f>IF(AND(Colin!$G1332=$B$1,Colin!$H1332=$C$3),Colin!$I1332,)</f>
        <v>0</v>
      </c>
      <c r="M1332">
        <f>IF(AND(Colin!$G1332=$B$1,Colin!$H1332&lt;=$C$3),Colin!$I1332,)</f>
        <v>0</v>
      </c>
      <c r="N1332">
        <f>IF(AND(Colin!$G1332=$B$2,Colin!$H1332=$C$3),Colin!$I1332,)</f>
        <v>0</v>
      </c>
      <c r="O1332">
        <f>IF(AND(Colin!$G1332=$B$2,Colin!$H1332&lt;=$C$3),Colin!$I1332,)</f>
        <v>0</v>
      </c>
      <c r="P1332">
        <f>IF(Colin!$G1332&lt;$B$2,Colin!$I1332,0)</f>
        <v>0</v>
      </c>
      <c r="Q1332">
        <f>IF(Colin!$G1332&lt;$B$1,Colin!$I1332,0)</f>
        <v>0</v>
      </c>
    </row>
    <row r="1333" spans="12:17" x14ac:dyDescent="0.25">
      <c r="L1333">
        <f>IF(AND(Colin!$G1333=$B$1,Colin!$H1333=$C$3),Colin!$I1333,)</f>
        <v>0</v>
      </c>
      <c r="M1333">
        <f>IF(AND(Colin!$G1333=$B$1,Colin!$H1333&lt;=$C$3),Colin!$I1333,)</f>
        <v>0</v>
      </c>
      <c r="N1333">
        <f>IF(AND(Colin!$G1333=$B$2,Colin!$H1333=$C$3),Colin!$I1333,)</f>
        <v>0</v>
      </c>
      <c r="O1333">
        <f>IF(AND(Colin!$G1333=$B$2,Colin!$H1333&lt;=$C$3),Colin!$I1333,)</f>
        <v>0</v>
      </c>
      <c r="P1333">
        <f>IF(Colin!$G1333&lt;$B$2,Colin!$I1333,0)</f>
        <v>0</v>
      </c>
      <c r="Q1333">
        <f>IF(Colin!$G1333&lt;$B$1,Colin!$I1333,0)</f>
        <v>0</v>
      </c>
    </row>
    <row r="1334" spans="12:17" x14ac:dyDescent="0.25">
      <c r="L1334">
        <f>IF(AND(Colin!$G1334=$B$1,Colin!$H1334=$C$3),Colin!$I1334,)</f>
        <v>0</v>
      </c>
      <c r="M1334">
        <f>IF(AND(Colin!$G1334=$B$1,Colin!$H1334&lt;=$C$3),Colin!$I1334,)</f>
        <v>0</v>
      </c>
      <c r="N1334">
        <f>IF(AND(Colin!$G1334=$B$2,Colin!$H1334=$C$3),Colin!$I1334,)</f>
        <v>0</v>
      </c>
      <c r="O1334">
        <f>IF(AND(Colin!$G1334=$B$2,Colin!$H1334&lt;=$C$3),Colin!$I1334,)</f>
        <v>0</v>
      </c>
      <c r="P1334">
        <f>IF(Colin!$G1334&lt;$B$2,Colin!$I1334,0)</f>
        <v>0</v>
      </c>
      <c r="Q1334">
        <f>IF(Colin!$G1334&lt;$B$1,Colin!$I1334,0)</f>
        <v>0</v>
      </c>
    </row>
    <row r="1335" spans="12:17" x14ac:dyDescent="0.25">
      <c r="L1335">
        <f>IF(AND(Colin!$G1335=$B$1,Colin!$H1335=$C$3),Colin!$I1335,)</f>
        <v>0</v>
      </c>
      <c r="M1335">
        <f>IF(AND(Colin!$G1335=$B$1,Colin!$H1335&lt;=$C$3),Colin!$I1335,)</f>
        <v>0</v>
      </c>
      <c r="N1335">
        <f>IF(AND(Colin!$G1335=$B$2,Colin!$H1335=$C$3),Colin!$I1335,)</f>
        <v>0</v>
      </c>
      <c r="O1335">
        <f>IF(AND(Colin!$G1335=$B$2,Colin!$H1335&lt;=$C$3),Colin!$I1335,)</f>
        <v>0</v>
      </c>
      <c r="P1335">
        <f>IF(Colin!$G1335&lt;$B$2,Colin!$I1335,0)</f>
        <v>0</v>
      </c>
      <c r="Q1335">
        <f>IF(Colin!$G1335&lt;$B$1,Colin!$I1335,0)</f>
        <v>0</v>
      </c>
    </row>
    <row r="1336" spans="12:17" x14ac:dyDescent="0.25">
      <c r="L1336">
        <f>IF(AND(Colin!$G1336=$B$1,Colin!$H1336=$C$3),Colin!$I1336,)</f>
        <v>0</v>
      </c>
      <c r="M1336">
        <f>IF(AND(Colin!$G1336=$B$1,Colin!$H1336&lt;=$C$3),Colin!$I1336,)</f>
        <v>0</v>
      </c>
      <c r="N1336">
        <f>IF(AND(Colin!$G1336=$B$2,Colin!$H1336=$C$3),Colin!$I1336,)</f>
        <v>0</v>
      </c>
      <c r="O1336">
        <f>IF(AND(Colin!$G1336=$B$2,Colin!$H1336&lt;=$C$3),Colin!$I1336,)</f>
        <v>0</v>
      </c>
      <c r="P1336">
        <f>IF(Colin!$G1336&lt;$B$2,Colin!$I1336,0)</f>
        <v>0</v>
      </c>
      <c r="Q1336">
        <f>IF(Colin!$G1336&lt;$B$1,Colin!$I1336,0)</f>
        <v>0</v>
      </c>
    </row>
    <row r="1337" spans="12:17" x14ac:dyDescent="0.25">
      <c r="L1337">
        <f>IF(AND(Colin!$G1337=$B$1,Colin!$H1337=$C$3),Colin!$I1337,)</f>
        <v>0</v>
      </c>
      <c r="M1337">
        <f>IF(AND(Colin!$G1337=$B$1,Colin!$H1337&lt;=$C$3),Colin!$I1337,)</f>
        <v>0</v>
      </c>
      <c r="N1337">
        <f>IF(AND(Colin!$G1337=$B$2,Colin!$H1337=$C$3),Colin!$I1337,)</f>
        <v>0</v>
      </c>
      <c r="O1337">
        <f>IF(AND(Colin!$G1337=$B$2,Colin!$H1337&lt;=$C$3),Colin!$I1337,)</f>
        <v>0</v>
      </c>
      <c r="P1337">
        <f>IF(Colin!$G1337&lt;$B$2,Colin!$I1337,0)</f>
        <v>0</v>
      </c>
      <c r="Q1337">
        <f>IF(Colin!$G1337&lt;$B$1,Colin!$I1337,0)</f>
        <v>0</v>
      </c>
    </row>
    <row r="1338" spans="12:17" x14ac:dyDescent="0.25">
      <c r="L1338">
        <f>IF(AND(Colin!$G1338=$B$1,Colin!$H1338=$C$3),Colin!$I1338,)</f>
        <v>0</v>
      </c>
      <c r="M1338">
        <f>IF(AND(Colin!$G1338=$B$1,Colin!$H1338&lt;=$C$3),Colin!$I1338,)</f>
        <v>0</v>
      </c>
      <c r="N1338">
        <f>IF(AND(Colin!$G1338=$B$2,Colin!$H1338=$C$3),Colin!$I1338,)</f>
        <v>0</v>
      </c>
      <c r="O1338">
        <f>IF(AND(Colin!$G1338=$B$2,Colin!$H1338&lt;=$C$3),Colin!$I1338,)</f>
        <v>0</v>
      </c>
      <c r="P1338">
        <f>IF(Colin!$G1338&lt;$B$2,Colin!$I1338,0)</f>
        <v>0</v>
      </c>
      <c r="Q1338">
        <f>IF(Colin!$G1338&lt;$B$1,Colin!$I1338,0)</f>
        <v>0</v>
      </c>
    </row>
    <row r="1339" spans="12:17" x14ac:dyDescent="0.25">
      <c r="L1339">
        <f>IF(AND(Colin!$G1339=$B$1,Colin!$H1339=$C$3),Colin!$I1339,)</f>
        <v>0</v>
      </c>
      <c r="M1339">
        <f>IF(AND(Colin!$G1339=$B$1,Colin!$H1339&lt;=$C$3),Colin!$I1339,)</f>
        <v>0</v>
      </c>
      <c r="N1339">
        <f>IF(AND(Colin!$G1339=$B$2,Colin!$H1339=$C$3),Colin!$I1339,)</f>
        <v>0</v>
      </c>
      <c r="O1339">
        <f>IF(AND(Colin!$G1339=$B$2,Colin!$H1339&lt;=$C$3),Colin!$I1339,)</f>
        <v>0</v>
      </c>
      <c r="P1339">
        <f>IF(Colin!$G1339&lt;$B$2,Colin!$I1339,0)</f>
        <v>0</v>
      </c>
      <c r="Q1339">
        <f>IF(Colin!$G1339&lt;$B$1,Colin!$I1339,0)</f>
        <v>0</v>
      </c>
    </row>
    <row r="1340" spans="12:17" x14ac:dyDescent="0.25">
      <c r="L1340">
        <f>IF(AND(Colin!$G1340=$B$1,Colin!$H1340=$C$3),Colin!$I1340,)</f>
        <v>0</v>
      </c>
      <c r="M1340">
        <f>IF(AND(Colin!$G1340=$B$1,Colin!$H1340&lt;=$C$3),Colin!$I1340,)</f>
        <v>0</v>
      </c>
      <c r="N1340">
        <f>IF(AND(Colin!$G1340=$B$2,Colin!$H1340=$C$3),Colin!$I1340,)</f>
        <v>0</v>
      </c>
      <c r="O1340">
        <f>IF(AND(Colin!$G1340=$B$2,Colin!$H1340&lt;=$C$3),Colin!$I1340,)</f>
        <v>0</v>
      </c>
      <c r="P1340">
        <f>IF(Colin!$G1340&lt;$B$2,Colin!$I1340,0)</f>
        <v>0</v>
      </c>
      <c r="Q1340">
        <f>IF(Colin!$G1340&lt;$B$1,Colin!$I1340,0)</f>
        <v>0</v>
      </c>
    </row>
    <row r="1341" spans="12:17" x14ac:dyDescent="0.25">
      <c r="L1341">
        <f>IF(AND(Colin!$G1341=$B$1,Colin!$H1341=$C$3),Colin!$I1341,)</f>
        <v>0</v>
      </c>
      <c r="M1341">
        <f>IF(AND(Colin!$G1341=$B$1,Colin!$H1341&lt;=$C$3),Colin!$I1341,)</f>
        <v>0</v>
      </c>
      <c r="N1341">
        <f>IF(AND(Colin!$G1341=$B$2,Colin!$H1341=$C$3),Colin!$I1341,)</f>
        <v>0</v>
      </c>
      <c r="O1341">
        <f>IF(AND(Colin!$G1341=$B$2,Colin!$H1341&lt;=$C$3),Colin!$I1341,)</f>
        <v>0</v>
      </c>
      <c r="P1341">
        <f>IF(Colin!$G1341&lt;$B$2,Colin!$I1341,0)</f>
        <v>0</v>
      </c>
      <c r="Q1341">
        <f>IF(Colin!$G1341&lt;$B$1,Colin!$I1341,0)</f>
        <v>0</v>
      </c>
    </row>
    <row r="1342" spans="12:17" x14ac:dyDescent="0.25">
      <c r="L1342">
        <f>IF(AND(Colin!$G1342=$B$1,Colin!$H1342=$C$3),Colin!$I1342,)</f>
        <v>0</v>
      </c>
      <c r="M1342">
        <f>IF(AND(Colin!$G1342=$B$1,Colin!$H1342&lt;=$C$3),Colin!$I1342,)</f>
        <v>0</v>
      </c>
      <c r="N1342">
        <f>IF(AND(Colin!$G1342=$B$2,Colin!$H1342=$C$3),Colin!$I1342,)</f>
        <v>0</v>
      </c>
      <c r="O1342">
        <f>IF(AND(Colin!$G1342=$B$2,Colin!$H1342&lt;=$C$3),Colin!$I1342,)</f>
        <v>0</v>
      </c>
      <c r="P1342">
        <f>IF(Colin!$G1342&lt;$B$2,Colin!$I1342,0)</f>
        <v>0</v>
      </c>
      <c r="Q1342">
        <f>IF(Colin!$G1342&lt;$B$1,Colin!$I1342,0)</f>
        <v>0</v>
      </c>
    </row>
    <row r="1343" spans="12:17" x14ac:dyDescent="0.25">
      <c r="L1343">
        <f>IF(AND(Colin!$G1343=$B$1,Colin!$H1343=$C$3),Colin!$I1343,)</f>
        <v>0</v>
      </c>
      <c r="M1343">
        <f>IF(AND(Colin!$G1343=$B$1,Colin!$H1343&lt;=$C$3),Colin!$I1343,)</f>
        <v>0</v>
      </c>
      <c r="N1343">
        <f>IF(AND(Colin!$G1343=$B$2,Colin!$H1343=$C$3),Colin!$I1343,)</f>
        <v>0</v>
      </c>
      <c r="O1343">
        <f>IF(AND(Colin!$G1343=$B$2,Colin!$H1343&lt;=$C$3),Colin!$I1343,)</f>
        <v>0</v>
      </c>
      <c r="P1343">
        <f>IF(Colin!$G1343&lt;$B$2,Colin!$I1343,0)</f>
        <v>0</v>
      </c>
      <c r="Q1343">
        <f>IF(Colin!$G1343&lt;$B$1,Colin!$I1343,0)</f>
        <v>0</v>
      </c>
    </row>
    <row r="1344" spans="12:17" x14ac:dyDescent="0.25">
      <c r="L1344">
        <f>IF(AND(Colin!$G1344=$B$1,Colin!$H1344=$C$3),Colin!$I1344,)</f>
        <v>0</v>
      </c>
      <c r="M1344">
        <f>IF(AND(Colin!$G1344=$B$1,Colin!$H1344&lt;=$C$3),Colin!$I1344,)</f>
        <v>0</v>
      </c>
      <c r="N1344">
        <f>IF(AND(Colin!$G1344=$B$2,Colin!$H1344=$C$3),Colin!$I1344,)</f>
        <v>0</v>
      </c>
      <c r="O1344">
        <f>IF(AND(Colin!$G1344=$B$2,Colin!$H1344&lt;=$C$3),Colin!$I1344,)</f>
        <v>0</v>
      </c>
      <c r="P1344">
        <f>IF(Colin!$G1344&lt;$B$2,Colin!$I1344,0)</f>
        <v>0</v>
      </c>
      <c r="Q1344">
        <f>IF(Colin!$G1344&lt;$B$1,Colin!$I1344,0)</f>
        <v>0</v>
      </c>
    </row>
    <row r="1345" spans="12:17" x14ac:dyDescent="0.25">
      <c r="L1345">
        <f>IF(AND(Colin!$G1345=$B$1,Colin!$H1345=$C$3),Colin!$I1345,)</f>
        <v>0</v>
      </c>
      <c r="M1345">
        <f>IF(AND(Colin!$G1345=$B$1,Colin!$H1345&lt;=$C$3),Colin!$I1345,)</f>
        <v>0</v>
      </c>
      <c r="N1345">
        <f>IF(AND(Colin!$G1345=$B$2,Colin!$H1345=$C$3),Colin!$I1345,)</f>
        <v>0</v>
      </c>
      <c r="O1345">
        <f>IF(AND(Colin!$G1345=$B$2,Colin!$H1345&lt;=$C$3),Colin!$I1345,)</f>
        <v>0</v>
      </c>
      <c r="P1345">
        <f>IF(Colin!$G1345&lt;$B$2,Colin!$I1345,0)</f>
        <v>0</v>
      </c>
      <c r="Q1345">
        <f>IF(Colin!$G1345&lt;$B$1,Colin!$I1345,0)</f>
        <v>0</v>
      </c>
    </row>
    <row r="1346" spans="12:17" x14ac:dyDescent="0.25">
      <c r="L1346">
        <f>IF(AND(Colin!$G1346=$B$1,Colin!$H1346=$C$3),Colin!$I1346,)</f>
        <v>0</v>
      </c>
      <c r="M1346">
        <f>IF(AND(Colin!$G1346=$B$1,Colin!$H1346&lt;=$C$3),Colin!$I1346,)</f>
        <v>0</v>
      </c>
      <c r="N1346">
        <f>IF(AND(Colin!$G1346=$B$2,Colin!$H1346=$C$3),Colin!$I1346,)</f>
        <v>0</v>
      </c>
      <c r="O1346">
        <f>IF(AND(Colin!$G1346=$B$2,Colin!$H1346&lt;=$C$3),Colin!$I1346,)</f>
        <v>0</v>
      </c>
      <c r="P1346">
        <f>IF(Colin!$G1346&lt;$B$2,Colin!$I1346,0)</f>
        <v>0</v>
      </c>
      <c r="Q1346">
        <f>IF(Colin!$G1346&lt;$B$1,Colin!$I1346,0)</f>
        <v>0</v>
      </c>
    </row>
    <row r="1347" spans="12:17" x14ac:dyDescent="0.25">
      <c r="L1347">
        <f>IF(AND(Colin!$G1347=$B$1,Colin!$H1347=$C$3),Colin!$I1347,)</f>
        <v>0</v>
      </c>
      <c r="M1347">
        <f>IF(AND(Colin!$G1347=$B$1,Colin!$H1347&lt;=$C$3),Colin!$I1347,)</f>
        <v>0</v>
      </c>
      <c r="N1347">
        <f>IF(AND(Colin!$G1347=$B$2,Colin!$H1347=$C$3),Colin!$I1347,)</f>
        <v>0</v>
      </c>
      <c r="O1347">
        <f>IF(AND(Colin!$G1347=$B$2,Colin!$H1347&lt;=$C$3),Colin!$I1347,)</f>
        <v>0</v>
      </c>
      <c r="P1347">
        <f>IF(Colin!$G1347&lt;$B$2,Colin!$I1347,0)</f>
        <v>0</v>
      </c>
      <c r="Q1347">
        <f>IF(Colin!$G1347&lt;$B$1,Colin!$I1347,0)</f>
        <v>0</v>
      </c>
    </row>
    <row r="1348" spans="12:17" x14ac:dyDescent="0.25">
      <c r="L1348">
        <f>IF(AND(Colin!$G1348=$B$1,Colin!$H1348=$C$3),Colin!$I1348,)</f>
        <v>0</v>
      </c>
      <c r="M1348">
        <f>IF(AND(Colin!$G1348=$B$1,Colin!$H1348&lt;=$C$3),Colin!$I1348,)</f>
        <v>0</v>
      </c>
      <c r="N1348">
        <f>IF(AND(Colin!$G1348=$B$2,Colin!$H1348=$C$3),Colin!$I1348,)</f>
        <v>0</v>
      </c>
      <c r="O1348">
        <f>IF(AND(Colin!$G1348=$B$2,Colin!$H1348&lt;=$C$3),Colin!$I1348,)</f>
        <v>0</v>
      </c>
      <c r="P1348">
        <f>IF(Colin!$G1348&lt;$B$2,Colin!$I1348,0)</f>
        <v>0</v>
      </c>
      <c r="Q1348">
        <f>IF(Colin!$G1348&lt;$B$1,Colin!$I1348,0)</f>
        <v>0</v>
      </c>
    </row>
    <row r="1349" spans="12:17" x14ac:dyDescent="0.25">
      <c r="L1349">
        <f>IF(AND(Colin!$G1349=$B$1,Colin!$H1349=$C$3),Colin!$I1349,)</f>
        <v>0</v>
      </c>
      <c r="M1349">
        <f>IF(AND(Colin!$G1349=$B$1,Colin!$H1349&lt;=$C$3),Colin!$I1349,)</f>
        <v>0</v>
      </c>
      <c r="N1349">
        <f>IF(AND(Colin!$G1349=$B$2,Colin!$H1349=$C$3),Colin!$I1349,)</f>
        <v>0</v>
      </c>
      <c r="O1349">
        <f>IF(AND(Colin!$G1349=$B$2,Colin!$H1349&lt;=$C$3),Colin!$I1349,)</f>
        <v>0</v>
      </c>
      <c r="P1349">
        <f>IF(Colin!$G1349&lt;$B$2,Colin!$I1349,0)</f>
        <v>0</v>
      </c>
      <c r="Q1349">
        <f>IF(Colin!$G1349&lt;$B$1,Colin!$I1349,0)</f>
        <v>0</v>
      </c>
    </row>
    <row r="1350" spans="12:17" x14ac:dyDescent="0.25">
      <c r="L1350">
        <f>IF(AND(Colin!$G1350=$B$1,Colin!$H1350=$C$3),Colin!$I1350,)</f>
        <v>0</v>
      </c>
      <c r="M1350">
        <f>IF(AND(Colin!$G1350=$B$1,Colin!$H1350&lt;=$C$3),Colin!$I1350,)</f>
        <v>0</v>
      </c>
      <c r="N1350">
        <f>IF(AND(Colin!$G1350=$B$2,Colin!$H1350=$C$3),Colin!$I1350,)</f>
        <v>0</v>
      </c>
      <c r="O1350">
        <f>IF(AND(Colin!$G1350=$B$2,Colin!$H1350&lt;=$C$3),Colin!$I1350,)</f>
        <v>0</v>
      </c>
      <c r="P1350">
        <f>IF(Colin!$G1350&lt;$B$2,Colin!$I1350,0)</f>
        <v>0</v>
      </c>
      <c r="Q1350">
        <f>IF(Colin!$G1350&lt;$B$1,Colin!$I1350,0)</f>
        <v>0</v>
      </c>
    </row>
    <row r="1351" spans="12:17" x14ac:dyDescent="0.25">
      <c r="L1351">
        <f>IF(AND(Colin!$G1351=$B$1,Colin!$H1351=$C$3),Colin!$I1351,)</f>
        <v>0</v>
      </c>
      <c r="M1351">
        <f>IF(AND(Colin!$G1351=$B$1,Colin!$H1351&lt;=$C$3),Colin!$I1351,)</f>
        <v>0</v>
      </c>
      <c r="N1351">
        <f>IF(AND(Colin!$G1351=$B$2,Colin!$H1351=$C$3),Colin!$I1351,)</f>
        <v>0</v>
      </c>
      <c r="O1351">
        <f>IF(AND(Colin!$G1351=$B$2,Colin!$H1351&lt;=$C$3),Colin!$I1351,)</f>
        <v>0</v>
      </c>
      <c r="P1351">
        <f>IF(Colin!$G1351&lt;$B$2,Colin!$I1351,0)</f>
        <v>0</v>
      </c>
      <c r="Q1351">
        <f>IF(Colin!$G1351&lt;$B$1,Colin!$I1351,0)</f>
        <v>0</v>
      </c>
    </row>
    <row r="1352" spans="12:17" x14ac:dyDescent="0.25">
      <c r="L1352">
        <f>IF(AND(Colin!$G1352=$B$1,Colin!$H1352=$C$3),Colin!$I1352,)</f>
        <v>0</v>
      </c>
      <c r="M1352">
        <f>IF(AND(Colin!$G1352=$B$1,Colin!$H1352&lt;=$C$3),Colin!$I1352,)</f>
        <v>0</v>
      </c>
      <c r="N1352">
        <f>IF(AND(Colin!$G1352=$B$2,Colin!$H1352=$C$3),Colin!$I1352,)</f>
        <v>0</v>
      </c>
      <c r="O1352">
        <f>IF(AND(Colin!$G1352=$B$2,Colin!$H1352&lt;=$C$3),Colin!$I1352,)</f>
        <v>0</v>
      </c>
      <c r="P1352">
        <f>IF(Colin!$G1352&lt;$B$2,Colin!$I1352,0)</f>
        <v>0</v>
      </c>
      <c r="Q1352">
        <f>IF(Colin!$G1352&lt;$B$1,Colin!$I1352,0)</f>
        <v>0</v>
      </c>
    </row>
    <row r="1353" spans="12:17" x14ac:dyDescent="0.25">
      <c r="L1353">
        <f>IF(AND(Colin!$G1353=$B$1,Colin!$H1353=$C$3),Colin!$I1353,)</f>
        <v>0</v>
      </c>
      <c r="M1353">
        <f>IF(AND(Colin!$G1353=$B$1,Colin!$H1353&lt;=$C$3),Colin!$I1353,)</f>
        <v>0</v>
      </c>
      <c r="N1353">
        <f>IF(AND(Colin!$G1353=$B$2,Colin!$H1353=$C$3),Colin!$I1353,)</f>
        <v>0</v>
      </c>
      <c r="O1353">
        <f>IF(AND(Colin!$G1353=$B$2,Colin!$H1353&lt;=$C$3),Colin!$I1353,)</f>
        <v>0</v>
      </c>
      <c r="P1353">
        <f>IF(Colin!$G1353&lt;$B$2,Colin!$I1353,0)</f>
        <v>0</v>
      </c>
      <c r="Q1353">
        <f>IF(Colin!$G1353&lt;$B$1,Colin!$I1353,0)</f>
        <v>0</v>
      </c>
    </row>
    <row r="1354" spans="12:17" x14ac:dyDescent="0.25">
      <c r="L1354">
        <f>IF(AND(Colin!$G1354=$B$1,Colin!$H1354=$C$3),Colin!$I1354,)</f>
        <v>0</v>
      </c>
      <c r="M1354">
        <f>IF(AND(Colin!$G1354=$B$1,Colin!$H1354&lt;=$C$3),Colin!$I1354,)</f>
        <v>0</v>
      </c>
      <c r="N1354">
        <f>IF(AND(Colin!$G1354=$B$2,Colin!$H1354=$C$3),Colin!$I1354,)</f>
        <v>0</v>
      </c>
      <c r="O1354">
        <f>IF(AND(Colin!$G1354=$B$2,Colin!$H1354&lt;=$C$3),Colin!$I1354,)</f>
        <v>0</v>
      </c>
      <c r="P1354">
        <f>IF(Colin!$G1354&lt;$B$2,Colin!$I1354,0)</f>
        <v>0</v>
      </c>
      <c r="Q1354">
        <f>IF(Colin!$G1354&lt;$B$1,Colin!$I1354,0)</f>
        <v>0</v>
      </c>
    </row>
    <row r="1355" spans="12:17" x14ac:dyDescent="0.25">
      <c r="L1355">
        <f>IF(AND(Colin!$G1355=$B$1,Colin!$H1355=$C$3),Colin!$I1355,)</f>
        <v>0</v>
      </c>
      <c r="M1355">
        <f>IF(AND(Colin!$G1355=$B$1,Colin!$H1355&lt;=$C$3),Colin!$I1355,)</f>
        <v>0</v>
      </c>
      <c r="N1355">
        <f>IF(AND(Colin!$G1355=$B$2,Colin!$H1355=$C$3),Colin!$I1355,)</f>
        <v>0</v>
      </c>
      <c r="O1355">
        <f>IF(AND(Colin!$G1355=$B$2,Colin!$H1355&lt;=$C$3),Colin!$I1355,)</f>
        <v>0</v>
      </c>
      <c r="P1355">
        <f>IF(Colin!$G1355&lt;$B$2,Colin!$I1355,0)</f>
        <v>0</v>
      </c>
      <c r="Q1355">
        <f>IF(Colin!$G1355&lt;$B$1,Colin!$I1355,0)</f>
        <v>0</v>
      </c>
    </row>
    <row r="1356" spans="12:17" x14ac:dyDescent="0.25">
      <c r="L1356">
        <f>IF(AND(Colin!$G1356=$B$1,Colin!$H1356=$C$3),Colin!$I1356,)</f>
        <v>0</v>
      </c>
      <c r="M1356">
        <f>IF(AND(Colin!$G1356=$B$1,Colin!$H1356&lt;=$C$3),Colin!$I1356,)</f>
        <v>0</v>
      </c>
      <c r="N1356">
        <f>IF(AND(Colin!$G1356=$B$2,Colin!$H1356=$C$3),Colin!$I1356,)</f>
        <v>0</v>
      </c>
      <c r="O1356">
        <f>IF(AND(Colin!$G1356=$B$2,Colin!$H1356&lt;=$C$3),Colin!$I1356,)</f>
        <v>0</v>
      </c>
      <c r="P1356">
        <f>IF(Colin!$G1356&lt;$B$2,Colin!$I1356,0)</f>
        <v>0</v>
      </c>
      <c r="Q1356">
        <f>IF(Colin!$G1356&lt;$B$1,Colin!$I1356,0)</f>
        <v>0</v>
      </c>
    </row>
    <row r="1357" spans="12:17" x14ac:dyDescent="0.25">
      <c r="L1357">
        <f>IF(AND(Colin!$G1357=$B$1,Colin!$H1357=$C$3),Colin!$I1357,)</f>
        <v>0</v>
      </c>
      <c r="M1357">
        <f>IF(AND(Colin!$G1357=$B$1,Colin!$H1357&lt;=$C$3),Colin!$I1357,)</f>
        <v>0</v>
      </c>
      <c r="N1357">
        <f>IF(AND(Colin!$G1357=$B$2,Colin!$H1357=$C$3),Colin!$I1357,)</f>
        <v>0</v>
      </c>
      <c r="O1357">
        <f>IF(AND(Colin!$G1357=$B$2,Colin!$H1357&lt;=$C$3),Colin!$I1357,)</f>
        <v>0</v>
      </c>
      <c r="P1357">
        <f>IF(Colin!$G1357&lt;$B$2,Colin!$I1357,0)</f>
        <v>0</v>
      </c>
      <c r="Q1357">
        <f>IF(Colin!$G1357&lt;$B$1,Colin!$I1357,0)</f>
        <v>0</v>
      </c>
    </row>
    <row r="1358" spans="12:17" x14ac:dyDescent="0.25">
      <c r="L1358">
        <f>IF(AND(Colin!$G1358=$B$1,Colin!$H1358=$C$3),Colin!$I1358,)</f>
        <v>0</v>
      </c>
      <c r="M1358">
        <f>IF(AND(Colin!$G1358=$B$1,Colin!$H1358&lt;=$C$3),Colin!$I1358,)</f>
        <v>0</v>
      </c>
      <c r="N1358">
        <f>IF(AND(Colin!$G1358=$B$2,Colin!$H1358=$C$3),Colin!$I1358,)</f>
        <v>0</v>
      </c>
      <c r="O1358">
        <f>IF(AND(Colin!$G1358=$B$2,Colin!$H1358&lt;=$C$3),Colin!$I1358,)</f>
        <v>0</v>
      </c>
      <c r="P1358">
        <f>IF(Colin!$G1358&lt;$B$2,Colin!$I1358,0)</f>
        <v>0</v>
      </c>
      <c r="Q1358">
        <f>IF(Colin!$G1358&lt;$B$1,Colin!$I1358,0)</f>
        <v>0</v>
      </c>
    </row>
    <row r="1359" spans="12:17" x14ac:dyDescent="0.25">
      <c r="L1359">
        <f>IF(AND(Colin!$G1359=$B$1,Colin!$H1359=$C$3),Colin!$I1359,)</f>
        <v>0</v>
      </c>
      <c r="M1359">
        <f>IF(AND(Colin!$G1359=$B$1,Colin!$H1359&lt;=$C$3),Colin!$I1359,)</f>
        <v>0</v>
      </c>
      <c r="N1359">
        <f>IF(AND(Colin!$G1359=$B$2,Colin!$H1359=$C$3),Colin!$I1359,)</f>
        <v>0</v>
      </c>
      <c r="O1359">
        <f>IF(AND(Colin!$G1359=$B$2,Colin!$H1359&lt;=$C$3),Colin!$I1359,)</f>
        <v>0</v>
      </c>
      <c r="P1359">
        <f>IF(Colin!$G1359&lt;$B$2,Colin!$I1359,0)</f>
        <v>0</v>
      </c>
      <c r="Q1359">
        <f>IF(Colin!$G1359&lt;$B$1,Colin!$I1359,0)</f>
        <v>0</v>
      </c>
    </row>
    <row r="1360" spans="12:17" x14ac:dyDescent="0.25">
      <c r="L1360">
        <f>IF(AND(Colin!$G1360=$B$1,Colin!$H1360=$C$3),Colin!$I1360,)</f>
        <v>0</v>
      </c>
      <c r="M1360">
        <f>IF(AND(Colin!$G1360=$B$1,Colin!$H1360&lt;=$C$3),Colin!$I1360,)</f>
        <v>0</v>
      </c>
      <c r="N1360">
        <f>IF(AND(Colin!$G1360=$B$2,Colin!$H1360=$C$3),Colin!$I1360,)</f>
        <v>0</v>
      </c>
      <c r="O1360">
        <f>IF(AND(Colin!$G1360=$B$2,Colin!$H1360&lt;=$C$3),Colin!$I1360,)</f>
        <v>0</v>
      </c>
      <c r="P1360">
        <f>IF(Colin!$G1360&lt;$B$2,Colin!$I1360,0)</f>
        <v>0</v>
      </c>
      <c r="Q1360">
        <f>IF(Colin!$G1360&lt;$B$1,Colin!$I1360,0)</f>
        <v>0</v>
      </c>
    </row>
    <row r="1361" spans="12:17" x14ac:dyDescent="0.25">
      <c r="L1361">
        <f>IF(AND(Colin!$G1361=$B$1,Colin!$H1361=$C$3),Colin!$I1361,)</f>
        <v>0</v>
      </c>
      <c r="M1361">
        <f>IF(AND(Colin!$G1361=$B$1,Colin!$H1361&lt;=$C$3),Colin!$I1361,)</f>
        <v>0</v>
      </c>
      <c r="N1361">
        <f>IF(AND(Colin!$G1361=$B$2,Colin!$H1361=$C$3),Colin!$I1361,)</f>
        <v>0</v>
      </c>
      <c r="O1361">
        <f>IF(AND(Colin!$G1361=$B$2,Colin!$H1361&lt;=$C$3),Colin!$I1361,)</f>
        <v>0</v>
      </c>
      <c r="P1361">
        <f>IF(Colin!$G1361&lt;$B$2,Colin!$I1361,0)</f>
        <v>0</v>
      </c>
      <c r="Q1361">
        <f>IF(Colin!$G1361&lt;$B$1,Colin!$I1361,0)</f>
        <v>0</v>
      </c>
    </row>
    <row r="1362" spans="12:17" x14ac:dyDescent="0.25">
      <c r="L1362">
        <f>IF(AND(Colin!$G1362=$B$1,Colin!$H1362=$C$3),Colin!$I1362,)</f>
        <v>0</v>
      </c>
      <c r="M1362">
        <f>IF(AND(Colin!$G1362=$B$1,Colin!$H1362&lt;=$C$3),Colin!$I1362,)</f>
        <v>0</v>
      </c>
      <c r="N1362">
        <f>IF(AND(Colin!$G1362=$B$2,Colin!$H1362=$C$3),Colin!$I1362,)</f>
        <v>0</v>
      </c>
      <c r="O1362">
        <f>IF(AND(Colin!$G1362=$B$2,Colin!$H1362&lt;=$C$3),Colin!$I1362,)</f>
        <v>0</v>
      </c>
      <c r="P1362">
        <f>IF(Colin!$G1362&lt;$B$2,Colin!$I1362,0)</f>
        <v>0</v>
      </c>
      <c r="Q1362">
        <f>IF(Colin!$G1362&lt;$B$1,Colin!$I1362,0)</f>
        <v>0</v>
      </c>
    </row>
    <row r="1363" spans="12:17" x14ac:dyDescent="0.25">
      <c r="L1363">
        <f>IF(AND(Colin!$G1363=$B$1,Colin!$H1363=$C$3),Colin!$I1363,)</f>
        <v>0</v>
      </c>
      <c r="M1363">
        <f>IF(AND(Colin!$G1363=$B$1,Colin!$H1363&lt;=$C$3),Colin!$I1363,)</f>
        <v>0</v>
      </c>
      <c r="N1363">
        <f>IF(AND(Colin!$G1363=$B$2,Colin!$H1363=$C$3),Colin!$I1363,)</f>
        <v>0</v>
      </c>
      <c r="O1363">
        <f>IF(AND(Colin!$G1363=$B$2,Colin!$H1363&lt;=$C$3),Colin!$I1363,)</f>
        <v>0</v>
      </c>
      <c r="P1363">
        <f>IF(Colin!$G1363&lt;$B$2,Colin!$I1363,0)</f>
        <v>0</v>
      </c>
      <c r="Q1363">
        <f>IF(Colin!$G1363&lt;$B$1,Colin!$I1363,0)</f>
        <v>0</v>
      </c>
    </row>
    <row r="1364" spans="12:17" x14ac:dyDescent="0.25">
      <c r="L1364">
        <f>IF(AND(Colin!$G1364=$B$1,Colin!$H1364=$C$3),Colin!$I1364,)</f>
        <v>0</v>
      </c>
      <c r="M1364">
        <f>IF(AND(Colin!$G1364=$B$1,Colin!$H1364&lt;=$C$3),Colin!$I1364,)</f>
        <v>0</v>
      </c>
      <c r="N1364">
        <f>IF(AND(Colin!$G1364=$B$2,Colin!$H1364=$C$3),Colin!$I1364,)</f>
        <v>0</v>
      </c>
      <c r="O1364">
        <f>IF(AND(Colin!$G1364=$B$2,Colin!$H1364&lt;=$C$3),Colin!$I1364,)</f>
        <v>0</v>
      </c>
      <c r="P1364">
        <f>IF(Colin!$G1364&lt;$B$2,Colin!$I1364,0)</f>
        <v>0</v>
      </c>
      <c r="Q1364">
        <f>IF(Colin!$G1364&lt;$B$1,Colin!$I1364,0)</f>
        <v>0</v>
      </c>
    </row>
    <row r="1365" spans="12:17" x14ac:dyDescent="0.25">
      <c r="L1365">
        <f>IF(AND(Colin!$G1365=$B$1,Colin!$H1365=$C$3),Colin!$I1365,)</f>
        <v>0</v>
      </c>
      <c r="M1365">
        <f>IF(AND(Colin!$G1365=$B$1,Colin!$H1365&lt;=$C$3),Colin!$I1365,)</f>
        <v>0</v>
      </c>
      <c r="N1365">
        <f>IF(AND(Colin!$G1365=$B$2,Colin!$H1365=$C$3),Colin!$I1365,)</f>
        <v>0</v>
      </c>
      <c r="O1365">
        <f>IF(AND(Colin!$G1365=$B$2,Colin!$H1365&lt;=$C$3),Colin!$I1365,)</f>
        <v>0</v>
      </c>
      <c r="P1365">
        <f>IF(Colin!$G1365&lt;$B$2,Colin!$I1365,0)</f>
        <v>0</v>
      </c>
      <c r="Q1365">
        <f>IF(Colin!$G1365&lt;$B$1,Colin!$I1365,0)</f>
        <v>0</v>
      </c>
    </row>
    <row r="1366" spans="12:17" x14ac:dyDescent="0.25">
      <c r="L1366">
        <f>IF(AND(Colin!$G1366=$B$1,Colin!$H1366=$C$3),Colin!$I1366,)</f>
        <v>0</v>
      </c>
      <c r="M1366">
        <f>IF(AND(Colin!$G1366=$B$1,Colin!$H1366&lt;=$C$3),Colin!$I1366,)</f>
        <v>0</v>
      </c>
      <c r="N1366">
        <f>IF(AND(Colin!$G1366=$B$2,Colin!$H1366=$C$3),Colin!$I1366,)</f>
        <v>0</v>
      </c>
      <c r="O1366">
        <f>IF(AND(Colin!$G1366=$B$2,Colin!$H1366&lt;=$C$3),Colin!$I1366,)</f>
        <v>0</v>
      </c>
      <c r="P1366">
        <f>IF(Colin!$G1366&lt;$B$2,Colin!$I1366,0)</f>
        <v>0</v>
      </c>
      <c r="Q1366">
        <f>IF(Colin!$G1366&lt;$B$1,Colin!$I1366,0)</f>
        <v>0</v>
      </c>
    </row>
    <row r="1367" spans="12:17" x14ac:dyDescent="0.25">
      <c r="L1367">
        <f>IF(AND(Colin!$G1367=$B$1,Colin!$H1367=$C$3),Colin!$I1367,)</f>
        <v>0</v>
      </c>
      <c r="M1367">
        <f>IF(AND(Colin!$G1367=$B$1,Colin!$H1367&lt;=$C$3),Colin!$I1367,)</f>
        <v>0</v>
      </c>
      <c r="N1367">
        <f>IF(AND(Colin!$G1367=$B$2,Colin!$H1367=$C$3),Colin!$I1367,)</f>
        <v>0</v>
      </c>
      <c r="O1367">
        <f>IF(AND(Colin!$G1367=$B$2,Colin!$H1367&lt;=$C$3),Colin!$I1367,)</f>
        <v>0</v>
      </c>
      <c r="P1367">
        <f>IF(Colin!$G1367&lt;$B$2,Colin!$I1367,0)</f>
        <v>0</v>
      </c>
      <c r="Q1367">
        <f>IF(Colin!$G1367&lt;$B$1,Colin!$I1367,0)</f>
        <v>0</v>
      </c>
    </row>
    <row r="1368" spans="12:17" x14ac:dyDescent="0.25">
      <c r="L1368">
        <f>IF(AND(Colin!$G1368=$B$1,Colin!$H1368=$C$3),Colin!$I1368,)</f>
        <v>0</v>
      </c>
      <c r="M1368">
        <f>IF(AND(Colin!$G1368=$B$1,Colin!$H1368&lt;=$C$3),Colin!$I1368,)</f>
        <v>0</v>
      </c>
      <c r="N1368">
        <f>IF(AND(Colin!$G1368=$B$2,Colin!$H1368=$C$3),Colin!$I1368,)</f>
        <v>0</v>
      </c>
      <c r="O1368">
        <f>IF(AND(Colin!$G1368=$B$2,Colin!$H1368&lt;=$C$3),Colin!$I1368,)</f>
        <v>0</v>
      </c>
      <c r="P1368">
        <f>IF(Colin!$G1368&lt;$B$2,Colin!$I1368,0)</f>
        <v>0</v>
      </c>
      <c r="Q1368">
        <f>IF(Colin!$G1368&lt;$B$1,Colin!$I1368,0)</f>
        <v>0</v>
      </c>
    </row>
    <row r="1369" spans="12:17" x14ac:dyDescent="0.25">
      <c r="L1369">
        <f>IF(AND(Colin!$G1369=$B$1,Colin!$H1369=$C$3),Colin!$I1369,)</f>
        <v>0</v>
      </c>
      <c r="M1369">
        <f>IF(AND(Colin!$G1369=$B$1,Colin!$H1369&lt;=$C$3),Colin!$I1369,)</f>
        <v>0</v>
      </c>
      <c r="N1369">
        <f>IF(AND(Colin!$G1369=$B$2,Colin!$H1369=$C$3),Colin!$I1369,)</f>
        <v>0</v>
      </c>
      <c r="O1369">
        <f>IF(AND(Colin!$G1369=$B$2,Colin!$H1369&lt;=$C$3),Colin!$I1369,)</f>
        <v>0</v>
      </c>
      <c r="P1369">
        <f>IF(Colin!$G1369&lt;$B$2,Colin!$I1369,0)</f>
        <v>0</v>
      </c>
      <c r="Q1369">
        <f>IF(Colin!$G1369&lt;$B$1,Colin!$I1369,0)</f>
        <v>0</v>
      </c>
    </row>
    <row r="1370" spans="12:17" x14ac:dyDescent="0.25">
      <c r="L1370">
        <f>IF(AND(Colin!$G1370=$B$1,Colin!$H1370=$C$3),Colin!$I1370,)</f>
        <v>0</v>
      </c>
      <c r="M1370">
        <f>IF(AND(Colin!$G1370=$B$1,Colin!$H1370&lt;=$C$3),Colin!$I1370,)</f>
        <v>0</v>
      </c>
      <c r="N1370">
        <f>IF(AND(Colin!$G1370=$B$2,Colin!$H1370=$C$3),Colin!$I1370,)</f>
        <v>0</v>
      </c>
      <c r="O1370">
        <f>IF(AND(Colin!$G1370=$B$2,Colin!$H1370&lt;=$C$3),Colin!$I1370,)</f>
        <v>0</v>
      </c>
      <c r="P1370">
        <f>IF(Colin!$G1370&lt;$B$2,Colin!$I1370,0)</f>
        <v>0</v>
      </c>
      <c r="Q1370">
        <f>IF(Colin!$G1370&lt;$B$1,Colin!$I1370,0)</f>
        <v>0</v>
      </c>
    </row>
    <row r="1371" spans="12:17" x14ac:dyDescent="0.25">
      <c r="L1371">
        <f>IF(AND(Colin!$G1371=$B$1,Colin!$H1371=$C$3),Colin!$I1371,)</f>
        <v>0</v>
      </c>
      <c r="M1371">
        <f>IF(AND(Colin!$G1371=$B$1,Colin!$H1371&lt;=$C$3),Colin!$I1371,)</f>
        <v>0</v>
      </c>
      <c r="N1371">
        <f>IF(AND(Colin!$G1371=$B$2,Colin!$H1371=$C$3),Colin!$I1371,)</f>
        <v>0</v>
      </c>
      <c r="O1371">
        <f>IF(AND(Colin!$G1371=$B$2,Colin!$H1371&lt;=$C$3),Colin!$I1371,)</f>
        <v>0</v>
      </c>
      <c r="P1371">
        <f>IF(Colin!$G1371&lt;$B$2,Colin!$I1371,0)</f>
        <v>0</v>
      </c>
      <c r="Q1371">
        <f>IF(Colin!$G1371&lt;$B$1,Colin!$I1371,0)</f>
        <v>0</v>
      </c>
    </row>
    <row r="1372" spans="12:17" x14ac:dyDescent="0.25">
      <c r="L1372">
        <f>IF(AND(Colin!$G1372=$B$1,Colin!$H1372=$C$3),Colin!$I1372,)</f>
        <v>0</v>
      </c>
      <c r="M1372">
        <f>IF(AND(Colin!$G1372=$B$1,Colin!$H1372&lt;=$C$3),Colin!$I1372,)</f>
        <v>0</v>
      </c>
      <c r="N1372">
        <f>IF(AND(Colin!$G1372=$B$2,Colin!$H1372=$C$3),Colin!$I1372,)</f>
        <v>0</v>
      </c>
      <c r="O1372">
        <f>IF(AND(Colin!$G1372=$B$2,Colin!$H1372&lt;=$C$3),Colin!$I1372,)</f>
        <v>0</v>
      </c>
      <c r="P1372">
        <f>IF(Colin!$G1372&lt;$B$2,Colin!$I1372,0)</f>
        <v>0</v>
      </c>
      <c r="Q1372">
        <f>IF(Colin!$G1372&lt;$B$1,Colin!$I1372,0)</f>
        <v>0</v>
      </c>
    </row>
    <row r="1373" spans="12:17" x14ac:dyDescent="0.25">
      <c r="L1373">
        <f>IF(AND(Colin!$G1373=$B$1,Colin!$H1373=$C$3),Colin!$I1373,)</f>
        <v>0</v>
      </c>
      <c r="M1373">
        <f>IF(AND(Colin!$G1373=$B$1,Colin!$H1373&lt;=$C$3),Colin!$I1373,)</f>
        <v>0</v>
      </c>
      <c r="N1373">
        <f>IF(AND(Colin!$G1373=$B$2,Colin!$H1373=$C$3),Colin!$I1373,)</f>
        <v>0</v>
      </c>
      <c r="O1373">
        <f>IF(AND(Colin!$G1373=$B$2,Colin!$H1373&lt;=$C$3),Colin!$I1373,)</f>
        <v>0</v>
      </c>
      <c r="P1373">
        <f>IF(Colin!$G1373&lt;$B$2,Colin!$I1373,0)</f>
        <v>0</v>
      </c>
      <c r="Q1373">
        <f>IF(Colin!$G1373&lt;$B$1,Colin!$I1373,0)</f>
        <v>0</v>
      </c>
    </row>
    <row r="1374" spans="12:17" x14ac:dyDescent="0.25">
      <c r="L1374">
        <f>IF(AND(Colin!$G1374=$B$1,Colin!$H1374=$C$3),Colin!$I1374,)</f>
        <v>0</v>
      </c>
      <c r="M1374">
        <f>IF(AND(Colin!$G1374=$B$1,Colin!$H1374&lt;=$C$3),Colin!$I1374,)</f>
        <v>0</v>
      </c>
      <c r="N1374">
        <f>IF(AND(Colin!$G1374=$B$2,Colin!$H1374=$C$3),Colin!$I1374,)</f>
        <v>0</v>
      </c>
      <c r="O1374">
        <f>IF(AND(Colin!$G1374=$B$2,Colin!$H1374&lt;=$C$3),Colin!$I1374,)</f>
        <v>0</v>
      </c>
      <c r="P1374">
        <f>IF(Colin!$G1374&lt;$B$2,Colin!$I1374,0)</f>
        <v>0</v>
      </c>
      <c r="Q1374">
        <f>IF(Colin!$G1374&lt;$B$1,Colin!$I1374,0)</f>
        <v>0</v>
      </c>
    </row>
    <row r="1375" spans="12:17" x14ac:dyDescent="0.25">
      <c r="L1375">
        <f>IF(AND(Colin!$G1375=$B$1,Colin!$H1375=$C$3),Colin!$I1375,)</f>
        <v>0</v>
      </c>
      <c r="M1375">
        <f>IF(AND(Colin!$G1375=$B$1,Colin!$H1375&lt;=$C$3),Colin!$I1375,)</f>
        <v>0</v>
      </c>
      <c r="N1375">
        <f>IF(AND(Colin!$G1375=$B$2,Colin!$H1375=$C$3),Colin!$I1375,)</f>
        <v>0</v>
      </c>
      <c r="O1375">
        <f>IF(AND(Colin!$G1375=$B$2,Colin!$H1375&lt;=$C$3),Colin!$I1375,)</f>
        <v>0</v>
      </c>
      <c r="P1375">
        <f>IF(Colin!$G1375&lt;$B$2,Colin!$I1375,0)</f>
        <v>0</v>
      </c>
      <c r="Q1375">
        <f>IF(Colin!$G1375&lt;$B$1,Colin!$I1375,0)</f>
        <v>0</v>
      </c>
    </row>
    <row r="1376" spans="12:17" x14ac:dyDescent="0.25">
      <c r="L1376">
        <f>IF(AND(Colin!$G1376=$B$1,Colin!$H1376=$C$3),Colin!$I1376,)</f>
        <v>0</v>
      </c>
      <c r="M1376">
        <f>IF(AND(Colin!$G1376=$B$1,Colin!$H1376&lt;=$C$3),Colin!$I1376,)</f>
        <v>0</v>
      </c>
      <c r="N1376">
        <f>IF(AND(Colin!$G1376=$B$2,Colin!$H1376=$C$3),Colin!$I1376,)</f>
        <v>0</v>
      </c>
      <c r="O1376">
        <f>IF(AND(Colin!$G1376=$B$2,Colin!$H1376&lt;=$C$3),Colin!$I1376,)</f>
        <v>0</v>
      </c>
      <c r="P1376">
        <f>IF(Colin!$G1376&lt;$B$2,Colin!$I1376,0)</f>
        <v>0</v>
      </c>
      <c r="Q1376">
        <f>IF(Colin!$G1376&lt;$B$1,Colin!$I1376,0)</f>
        <v>0</v>
      </c>
    </row>
    <row r="1377" spans="12:17" x14ac:dyDescent="0.25">
      <c r="L1377">
        <f>IF(AND(Colin!$G1377=$B$1,Colin!$H1377=$C$3),Colin!$I1377,)</f>
        <v>0</v>
      </c>
      <c r="M1377">
        <f>IF(AND(Colin!$G1377=$B$1,Colin!$H1377&lt;=$C$3),Colin!$I1377,)</f>
        <v>0</v>
      </c>
      <c r="N1377">
        <f>IF(AND(Colin!$G1377=$B$2,Colin!$H1377=$C$3),Colin!$I1377,)</f>
        <v>0</v>
      </c>
      <c r="O1377">
        <f>IF(AND(Colin!$G1377=$B$2,Colin!$H1377&lt;=$C$3),Colin!$I1377,)</f>
        <v>0</v>
      </c>
      <c r="P1377">
        <f>IF(Colin!$G1377&lt;$B$2,Colin!$I1377,0)</f>
        <v>0</v>
      </c>
      <c r="Q1377">
        <f>IF(Colin!$G1377&lt;$B$1,Colin!$I1377,0)</f>
        <v>0</v>
      </c>
    </row>
    <row r="1378" spans="12:17" x14ac:dyDescent="0.25">
      <c r="L1378">
        <f>IF(AND(Colin!$G1378=$B$1,Colin!$H1378=$C$3),Colin!$I1378,)</f>
        <v>0</v>
      </c>
      <c r="M1378">
        <f>IF(AND(Colin!$G1378=$B$1,Colin!$H1378&lt;=$C$3),Colin!$I1378,)</f>
        <v>0</v>
      </c>
      <c r="N1378">
        <f>IF(AND(Colin!$G1378=$B$2,Colin!$H1378=$C$3),Colin!$I1378,)</f>
        <v>0</v>
      </c>
      <c r="O1378">
        <f>IF(AND(Colin!$G1378=$B$2,Colin!$H1378&lt;=$C$3),Colin!$I1378,)</f>
        <v>0</v>
      </c>
      <c r="P1378">
        <f>IF(Colin!$G1378&lt;$B$2,Colin!$I1378,0)</f>
        <v>0</v>
      </c>
      <c r="Q1378">
        <f>IF(Colin!$G1378&lt;$B$1,Colin!$I1378,0)</f>
        <v>0</v>
      </c>
    </row>
    <row r="1379" spans="12:17" x14ac:dyDescent="0.25">
      <c r="L1379">
        <f>IF(AND(Colin!$G1379=$B$1,Colin!$H1379=$C$3),Colin!$I1379,)</f>
        <v>0</v>
      </c>
      <c r="M1379">
        <f>IF(AND(Colin!$G1379=$B$1,Colin!$H1379&lt;=$C$3),Colin!$I1379,)</f>
        <v>0</v>
      </c>
      <c r="N1379">
        <f>IF(AND(Colin!$G1379=$B$2,Colin!$H1379=$C$3),Colin!$I1379,)</f>
        <v>0</v>
      </c>
      <c r="O1379">
        <f>IF(AND(Colin!$G1379=$B$2,Colin!$H1379&lt;=$C$3),Colin!$I1379,)</f>
        <v>0</v>
      </c>
      <c r="P1379">
        <f>IF(Colin!$G1379&lt;$B$2,Colin!$I1379,0)</f>
        <v>0</v>
      </c>
      <c r="Q1379">
        <f>IF(Colin!$G1379&lt;$B$1,Colin!$I1379,0)</f>
        <v>0</v>
      </c>
    </row>
    <row r="1380" spans="12:17" x14ac:dyDescent="0.25">
      <c r="L1380">
        <f>IF(AND(Colin!$G1380=$B$1,Colin!$H1380=$C$3),Colin!$I1380,)</f>
        <v>0</v>
      </c>
      <c r="M1380">
        <f>IF(AND(Colin!$G1380=$B$1,Colin!$H1380&lt;=$C$3),Colin!$I1380,)</f>
        <v>0</v>
      </c>
      <c r="N1380">
        <f>IF(AND(Colin!$G1380=$B$2,Colin!$H1380=$C$3),Colin!$I1380,)</f>
        <v>0</v>
      </c>
      <c r="O1380">
        <f>IF(AND(Colin!$G1380=$B$2,Colin!$H1380&lt;=$C$3),Colin!$I1380,)</f>
        <v>0</v>
      </c>
      <c r="P1380">
        <f>IF(Colin!$G1380&lt;$B$2,Colin!$I1380,0)</f>
        <v>0</v>
      </c>
      <c r="Q1380">
        <f>IF(Colin!$G1380&lt;$B$1,Colin!$I1380,0)</f>
        <v>0</v>
      </c>
    </row>
    <row r="1381" spans="12:17" x14ac:dyDescent="0.25">
      <c r="L1381">
        <f>IF(AND(Colin!$G1381=$B$1,Colin!$H1381=$C$3),Colin!$I1381,)</f>
        <v>0</v>
      </c>
      <c r="M1381">
        <f>IF(AND(Colin!$G1381=$B$1,Colin!$H1381&lt;=$C$3),Colin!$I1381,)</f>
        <v>0</v>
      </c>
      <c r="N1381">
        <f>IF(AND(Colin!$G1381=$B$2,Colin!$H1381=$C$3),Colin!$I1381,)</f>
        <v>0</v>
      </c>
      <c r="O1381">
        <f>IF(AND(Colin!$G1381=$B$2,Colin!$H1381&lt;=$C$3),Colin!$I1381,)</f>
        <v>0</v>
      </c>
      <c r="P1381">
        <f>IF(Colin!$G1381&lt;$B$2,Colin!$I1381,0)</f>
        <v>0</v>
      </c>
      <c r="Q1381">
        <f>IF(Colin!$G1381&lt;$B$1,Colin!$I1381,0)</f>
        <v>0</v>
      </c>
    </row>
    <row r="1382" spans="12:17" x14ac:dyDescent="0.25">
      <c r="L1382">
        <f>IF(AND(Colin!$G1382=$B$1,Colin!$H1382=$C$3),Colin!$I1382,)</f>
        <v>0</v>
      </c>
      <c r="M1382">
        <f>IF(AND(Colin!$G1382=$B$1,Colin!$H1382&lt;=$C$3),Colin!$I1382,)</f>
        <v>0</v>
      </c>
      <c r="N1382">
        <f>IF(AND(Colin!$G1382=$B$2,Colin!$H1382=$C$3),Colin!$I1382,)</f>
        <v>0</v>
      </c>
      <c r="O1382">
        <f>IF(AND(Colin!$G1382=$B$2,Colin!$H1382&lt;=$C$3),Colin!$I1382,)</f>
        <v>0</v>
      </c>
      <c r="P1382">
        <f>IF(Colin!$G1382&lt;$B$2,Colin!$I1382,0)</f>
        <v>0</v>
      </c>
      <c r="Q1382">
        <f>IF(Colin!$G1382&lt;$B$1,Colin!$I1382,0)</f>
        <v>0</v>
      </c>
    </row>
    <row r="1383" spans="12:17" x14ac:dyDescent="0.25">
      <c r="L1383">
        <f>IF(AND(Colin!$G1383=$B$1,Colin!$H1383=$C$3),Colin!$I1383,)</f>
        <v>0</v>
      </c>
      <c r="M1383">
        <f>IF(AND(Colin!$G1383=$B$1,Colin!$H1383&lt;=$C$3),Colin!$I1383,)</f>
        <v>0</v>
      </c>
      <c r="N1383">
        <f>IF(AND(Colin!$G1383=$B$2,Colin!$H1383=$C$3),Colin!$I1383,)</f>
        <v>0</v>
      </c>
      <c r="O1383">
        <f>IF(AND(Colin!$G1383=$B$2,Colin!$H1383&lt;=$C$3),Colin!$I1383,)</f>
        <v>0</v>
      </c>
      <c r="P1383">
        <f>IF(Colin!$G1383&lt;$B$2,Colin!$I1383,0)</f>
        <v>0</v>
      </c>
      <c r="Q1383">
        <f>IF(Colin!$G1383&lt;$B$1,Colin!$I1383,0)</f>
        <v>0</v>
      </c>
    </row>
    <row r="1384" spans="12:17" x14ac:dyDescent="0.25">
      <c r="L1384">
        <f>IF(AND(Colin!$G1384=$B$1,Colin!$H1384=$C$3),Colin!$I1384,)</f>
        <v>0</v>
      </c>
      <c r="M1384">
        <f>IF(AND(Colin!$G1384=$B$1,Colin!$H1384&lt;=$C$3),Colin!$I1384,)</f>
        <v>0</v>
      </c>
      <c r="N1384">
        <f>IF(AND(Colin!$G1384=$B$2,Colin!$H1384=$C$3),Colin!$I1384,)</f>
        <v>0</v>
      </c>
      <c r="O1384">
        <f>IF(AND(Colin!$G1384=$B$2,Colin!$H1384&lt;=$C$3),Colin!$I1384,)</f>
        <v>0</v>
      </c>
      <c r="P1384">
        <f>IF(Colin!$G1384&lt;$B$2,Colin!$I1384,0)</f>
        <v>0</v>
      </c>
      <c r="Q1384">
        <f>IF(Colin!$G1384&lt;$B$1,Colin!$I1384,0)</f>
        <v>0</v>
      </c>
    </row>
    <row r="1385" spans="12:17" x14ac:dyDescent="0.25">
      <c r="L1385">
        <f>IF(AND(Colin!$G1385=$B$1,Colin!$H1385=$C$3),Colin!$I1385,)</f>
        <v>0</v>
      </c>
      <c r="M1385">
        <f>IF(AND(Colin!$G1385=$B$1,Colin!$H1385&lt;=$C$3),Colin!$I1385,)</f>
        <v>0</v>
      </c>
      <c r="N1385">
        <f>IF(AND(Colin!$G1385=$B$2,Colin!$H1385=$C$3),Colin!$I1385,)</f>
        <v>0</v>
      </c>
      <c r="O1385">
        <f>IF(AND(Colin!$G1385=$B$2,Colin!$H1385&lt;=$C$3),Colin!$I1385,)</f>
        <v>0</v>
      </c>
      <c r="P1385">
        <f>IF(Colin!$G1385&lt;$B$2,Colin!$I1385,0)</f>
        <v>0</v>
      </c>
      <c r="Q1385">
        <f>IF(Colin!$G1385&lt;$B$1,Colin!$I1385,0)</f>
        <v>0</v>
      </c>
    </row>
    <row r="1386" spans="12:17" x14ac:dyDescent="0.25">
      <c r="L1386">
        <f>IF(AND(Colin!$G1386=$B$1,Colin!$H1386=$C$3),Colin!$I1386,)</f>
        <v>0</v>
      </c>
      <c r="M1386">
        <f>IF(AND(Colin!$G1386=$B$1,Colin!$H1386&lt;=$C$3),Colin!$I1386,)</f>
        <v>0</v>
      </c>
      <c r="N1386">
        <f>IF(AND(Colin!$G1386=$B$2,Colin!$H1386=$C$3),Colin!$I1386,)</f>
        <v>0</v>
      </c>
      <c r="O1386">
        <f>IF(AND(Colin!$G1386=$B$2,Colin!$H1386&lt;=$C$3),Colin!$I1386,)</f>
        <v>0</v>
      </c>
      <c r="P1386">
        <f>IF(Colin!$G1386&lt;$B$2,Colin!$I1386,0)</f>
        <v>0</v>
      </c>
      <c r="Q1386">
        <f>IF(Colin!$G1386&lt;$B$1,Colin!$I1386,0)</f>
        <v>0</v>
      </c>
    </row>
    <row r="1387" spans="12:17" x14ac:dyDescent="0.25">
      <c r="L1387">
        <f>IF(AND(Colin!$G1387=$B$1,Colin!$H1387=$C$3),Colin!$I1387,)</f>
        <v>0</v>
      </c>
      <c r="M1387">
        <f>IF(AND(Colin!$G1387=$B$1,Colin!$H1387&lt;=$C$3),Colin!$I1387,)</f>
        <v>0</v>
      </c>
      <c r="N1387">
        <f>IF(AND(Colin!$G1387=$B$2,Colin!$H1387=$C$3),Colin!$I1387,)</f>
        <v>0</v>
      </c>
      <c r="O1387">
        <f>IF(AND(Colin!$G1387=$B$2,Colin!$H1387&lt;=$C$3),Colin!$I1387,)</f>
        <v>0</v>
      </c>
      <c r="P1387">
        <f>IF(Colin!$G1387&lt;$B$2,Colin!$I1387,0)</f>
        <v>0</v>
      </c>
      <c r="Q1387">
        <f>IF(Colin!$G1387&lt;$B$1,Colin!$I1387,0)</f>
        <v>0</v>
      </c>
    </row>
    <row r="1388" spans="12:17" x14ac:dyDescent="0.25">
      <c r="L1388">
        <f>IF(AND(Colin!$G1388=$B$1,Colin!$H1388=$C$3),Colin!$I1388,)</f>
        <v>0</v>
      </c>
      <c r="M1388">
        <f>IF(AND(Colin!$G1388=$B$1,Colin!$H1388&lt;=$C$3),Colin!$I1388,)</f>
        <v>0</v>
      </c>
      <c r="N1388">
        <f>IF(AND(Colin!$G1388=$B$2,Colin!$H1388=$C$3),Colin!$I1388,)</f>
        <v>0</v>
      </c>
      <c r="O1388">
        <f>IF(AND(Colin!$G1388=$B$2,Colin!$H1388&lt;=$C$3),Colin!$I1388,)</f>
        <v>0</v>
      </c>
      <c r="P1388">
        <f>IF(Colin!$G1388&lt;$B$2,Colin!$I1388,0)</f>
        <v>0</v>
      </c>
      <c r="Q1388">
        <f>IF(Colin!$G1388&lt;$B$1,Colin!$I1388,0)</f>
        <v>0</v>
      </c>
    </row>
    <row r="1389" spans="12:17" x14ac:dyDescent="0.25">
      <c r="L1389">
        <f>IF(AND(Colin!$G1389=$B$1,Colin!$H1389=$C$3),Colin!$I1389,)</f>
        <v>0</v>
      </c>
      <c r="M1389">
        <f>IF(AND(Colin!$G1389=$B$1,Colin!$H1389&lt;=$C$3),Colin!$I1389,)</f>
        <v>0</v>
      </c>
      <c r="N1389">
        <f>IF(AND(Colin!$G1389=$B$2,Colin!$H1389=$C$3),Colin!$I1389,)</f>
        <v>0</v>
      </c>
      <c r="O1389">
        <f>IF(AND(Colin!$G1389=$B$2,Colin!$H1389&lt;=$C$3),Colin!$I1389,)</f>
        <v>0</v>
      </c>
      <c r="P1389">
        <f>IF(Colin!$G1389&lt;$B$2,Colin!$I1389,0)</f>
        <v>0</v>
      </c>
      <c r="Q1389">
        <f>IF(Colin!$G1389&lt;$B$1,Colin!$I1389,0)</f>
        <v>0</v>
      </c>
    </row>
    <row r="1390" spans="12:17" x14ac:dyDescent="0.25">
      <c r="L1390">
        <f>IF(AND(Colin!$G1390=$B$1,Colin!$H1390=$C$3),Colin!$I1390,)</f>
        <v>0</v>
      </c>
      <c r="M1390">
        <f>IF(AND(Colin!$G1390=$B$1,Colin!$H1390&lt;=$C$3),Colin!$I1390,)</f>
        <v>0</v>
      </c>
      <c r="N1390">
        <f>IF(AND(Colin!$G1390=$B$2,Colin!$H1390=$C$3),Colin!$I1390,)</f>
        <v>0</v>
      </c>
      <c r="O1390">
        <f>IF(AND(Colin!$G1390=$B$2,Colin!$H1390&lt;=$C$3),Colin!$I1390,)</f>
        <v>0</v>
      </c>
      <c r="P1390">
        <f>IF(Colin!$G1390&lt;$B$2,Colin!$I1390,0)</f>
        <v>0</v>
      </c>
      <c r="Q1390">
        <f>IF(Colin!$G1390&lt;$B$1,Colin!$I1390,0)</f>
        <v>0</v>
      </c>
    </row>
    <row r="1391" spans="12:17" x14ac:dyDescent="0.25">
      <c r="L1391">
        <f>IF(AND(Colin!$G1391=$B$1,Colin!$H1391=$C$3),Colin!$I1391,)</f>
        <v>0</v>
      </c>
      <c r="M1391">
        <f>IF(AND(Colin!$G1391=$B$1,Colin!$H1391&lt;=$C$3),Colin!$I1391,)</f>
        <v>0</v>
      </c>
      <c r="N1391">
        <f>IF(AND(Colin!$G1391=$B$2,Colin!$H1391=$C$3),Colin!$I1391,)</f>
        <v>0</v>
      </c>
      <c r="O1391">
        <f>IF(AND(Colin!$G1391=$B$2,Colin!$H1391&lt;=$C$3),Colin!$I1391,)</f>
        <v>0</v>
      </c>
      <c r="P1391">
        <f>IF(Colin!$G1391&lt;$B$2,Colin!$I1391,0)</f>
        <v>0</v>
      </c>
      <c r="Q1391">
        <f>IF(Colin!$G1391&lt;$B$1,Colin!$I1391,0)</f>
        <v>0</v>
      </c>
    </row>
    <row r="1392" spans="12:17" x14ac:dyDescent="0.25">
      <c r="L1392">
        <f>IF(AND(Colin!$G1392=$B$1,Colin!$H1392=$C$3),Colin!$I1392,)</f>
        <v>0</v>
      </c>
      <c r="M1392">
        <f>IF(AND(Colin!$G1392=$B$1,Colin!$H1392&lt;=$C$3),Colin!$I1392,)</f>
        <v>0</v>
      </c>
      <c r="N1392">
        <f>IF(AND(Colin!$G1392=$B$2,Colin!$H1392=$C$3),Colin!$I1392,)</f>
        <v>0</v>
      </c>
      <c r="O1392">
        <f>IF(AND(Colin!$G1392=$B$2,Colin!$H1392&lt;=$C$3),Colin!$I1392,)</f>
        <v>0</v>
      </c>
      <c r="P1392">
        <f>IF(Colin!$G1392&lt;$B$2,Colin!$I1392,0)</f>
        <v>0</v>
      </c>
      <c r="Q1392">
        <f>IF(Colin!$G1392&lt;$B$1,Colin!$I1392,0)</f>
        <v>0</v>
      </c>
    </row>
    <row r="1393" spans="12:17" x14ac:dyDescent="0.25">
      <c r="L1393">
        <f>IF(AND(Colin!$G1393=$B$1,Colin!$H1393=$C$3),Colin!$I1393,)</f>
        <v>0</v>
      </c>
      <c r="M1393">
        <f>IF(AND(Colin!$G1393=$B$1,Colin!$H1393&lt;=$C$3),Colin!$I1393,)</f>
        <v>0</v>
      </c>
      <c r="N1393">
        <f>IF(AND(Colin!$G1393=$B$2,Colin!$H1393=$C$3),Colin!$I1393,)</f>
        <v>0</v>
      </c>
      <c r="O1393">
        <f>IF(AND(Colin!$G1393=$B$2,Colin!$H1393&lt;=$C$3),Colin!$I1393,)</f>
        <v>0</v>
      </c>
      <c r="P1393">
        <f>IF(Colin!$G1393&lt;$B$2,Colin!$I1393,0)</f>
        <v>0</v>
      </c>
      <c r="Q1393">
        <f>IF(Colin!$G1393&lt;$B$1,Colin!$I1393,0)</f>
        <v>0</v>
      </c>
    </row>
    <row r="1394" spans="12:17" x14ac:dyDescent="0.25">
      <c r="L1394">
        <f>IF(AND(Colin!$G1394=$B$1,Colin!$H1394=$C$3),Colin!$I1394,)</f>
        <v>0</v>
      </c>
      <c r="M1394">
        <f>IF(AND(Colin!$G1394=$B$1,Colin!$H1394&lt;=$C$3),Colin!$I1394,)</f>
        <v>0</v>
      </c>
      <c r="N1394">
        <f>IF(AND(Colin!$G1394=$B$2,Colin!$H1394=$C$3),Colin!$I1394,)</f>
        <v>0</v>
      </c>
      <c r="O1394">
        <f>IF(AND(Colin!$G1394=$B$2,Colin!$H1394&lt;=$C$3),Colin!$I1394,)</f>
        <v>0</v>
      </c>
      <c r="P1394">
        <f>IF(Colin!$G1394&lt;$B$2,Colin!$I1394,0)</f>
        <v>0</v>
      </c>
      <c r="Q1394">
        <f>IF(Colin!$G1394&lt;$B$1,Colin!$I1394,0)</f>
        <v>0</v>
      </c>
    </row>
    <row r="1395" spans="12:17" x14ac:dyDescent="0.25">
      <c r="L1395">
        <f>IF(AND(Colin!$G1395=$B$1,Colin!$H1395=$C$3),Colin!$I1395,)</f>
        <v>0</v>
      </c>
      <c r="M1395">
        <f>IF(AND(Colin!$G1395=$B$1,Colin!$H1395&lt;=$C$3),Colin!$I1395,)</f>
        <v>0</v>
      </c>
      <c r="N1395">
        <f>IF(AND(Colin!$G1395=$B$2,Colin!$H1395=$C$3),Colin!$I1395,)</f>
        <v>0</v>
      </c>
      <c r="O1395">
        <f>IF(AND(Colin!$G1395=$B$2,Colin!$H1395&lt;=$C$3),Colin!$I1395,)</f>
        <v>0</v>
      </c>
      <c r="P1395">
        <f>IF(Colin!$G1395&lt;$B$2,Colin!$I1395,0)</f>
        <v>0</v>
      </c>
      <c r="Q1395">
        <f>IF(Colin!$G1395&lt;$B$1,Colin!$I1395,0)</f>
        <v>0</v>
      </c>
    </row>
    <row r="1396" spans="12:17" x14ac:dyDescent="0.25">
      <c r="L1396">
        <f>IF(AND(Colin!$G1396=$B$1,Colin!$H1396=$C$3),Colin!$I1396,)</f>
        <v>0</v>
      </c>
      <c r="M1396">
        <f>IF(AND(Colin!$G1396=$B$1,Colin!$H1396&lt;=$C$3),Colin!$I1396,)</f>
        <v>0</v>
      </c>
      <c r="N1396">
        <f>IF(AND(Colin!$G1396=$B$2,Colin!$H1396=$C$3),Colin!$I1396,)</f>
        <v>0</v>
      </c>
      <c r="O1396">
        <f>IF(AND(Colin!$G1396=$B$2,Colin!$H1396&lt;=$C$3),Colin!$I1396,)</f>
        <v>0</v>
      </c>
      <c r="P1396">
        <f>IF(Colin!$G1396&lt;$B$2,Colin!$I1396,0)</f>
        <v>0</v>
      </c>
      <c r="Q1396">
        <f>IF(Colin!$G1396&lt;$B$1,Colin!$I1396,0)</f>
        <v>0</v>
      </c>
    </row>
    <row r="1397" spans="12:17" x14ac:dyDescent="0.25">
      <c r="L1397">
        <f>IF(AND(Colin!$G1397=$B$1,Colin!$H1397=$C$3),Colin!$I1397,)</f>
        <v>0</v>
      </c>
      <c r="M1397">
        <f>IF(AND(Colin!$G1397=$B$1,Colin!$H1397&lt;=$C$3),Colin!$I1397,)</f>
        <v>0</v>
      </c>
      <c r="N1397">
        <f>IF(AND(Colin!$G1397=$B$2,Colin!$H1397=$C$3),Colin!$I1397,)</f>
        <v>0</v>
      </c>
      <c r="O1397">
        <f>IF(AND(Colin!$G1397=$B$2,Colin!$H1397&lt;=$C$3),Colin!$I1397,)</f>
        <v>0</v>
      </c>
      <c r="P1397">
        <f>IF(Colin!$G1397&lt;$B$2,Colin!$I1397,0)</f>
        <v>0</v>
      </c>
      <c r="Q1397">
        <f>IF(Colin!$G1397&lt;$B$1,Colin!$I1397,0)</f>
        <v>0</v>
      </c>
    </row>
    <row r="1398" spans="12:17" x14ac:dyDescent="0.25">
      <c r="L1398">
        <f>IF(AND(Colin!$G1398=$B$1,Colin!$H1398=$C$3),Colin!$I1398,)</f>
        <v>0</v>
      </c>
      <c r="M1398">
        <f>IF(AND(Colin!$G1398=$B$1,Colin!$H1398&lt;=$C$3),Colin!$I1398,)</f>
        <v>0</v>
      </c>
      <c r="N1398">
        <f>IF(AND(Colin!$G1398=$B$2,Colin!$H1398=$C$3),Colin!$I1398,)</f>
        <v>0</v>
      </c>
      <c r="O1398">
        <f>IF(AND(Colin!$G1398=$B$2,Colin!$H1398&lt;=$C$3),Colin!$I1398,)</f>
        <v>0</v>
      </c>
      <c r="P1398">
        <f>IF(Colin!$G1398&lt;$B$2,Colin!$I1398,0)</f>
        <v>0</v>
      </c>
      <c r="Q1398">
        <f>IF(Colin!$G1398&lt;$B$1,Colin!$I1398,0)</f>
        <v>0</v>
      </c>
    </row>
    <row r="1399" spans="12:17" x14ac:dyDescent="0.25">
      <c r="L1399">
        <f>IF(AND(Colin!$G1399=$B$1,Colin!$H1399=$C$3),Colin!$I1399,)</f>
        <v>0</v>
      </c>
      <c r="M1399">
        <f>IF(AND(Colin!$G1399=$B$1,Colin!$H1399&lt;=$C$3),Colin!$I1399,)</f>
        <v>0</v>
      </c>
      <c r="N1399">
        <f>IF(AND(Colin!$G1399=$B$2,Colin!$H1399=$C$3),Colin!$I1399,)</f>
        <v>0</v>
      </c>
      <c r="O1399">
        <f>IF(AND(Colin!$G1399=$B$2,Colin!$H1399&lt;=$C$3),Colin!$I1399,)</f>
        <v>0</v>
      </c>
      <c r="P1399">
        <f>IF(Colin!$G1399&lt;$B$2,Colin!$I1399,0)</f>
        <v>0</v>
      </c>
      <c r="Q1399">
        <f>IF(Colin!$G1399&lt;$B$1,Colin!$I1399,0)</f>
        <v>0</v>
      </c>
    </row>
    <row r="1400" spans="12:17" x14ac:dyDescent="0.25">
      <c r="L1400">
        <f>IF(AND(Colin!$G1400=$B$1,Colin!$H1400=$C$3),Colin!$I1400,)</f>
        <v>0</v>
      </c>
      <c r="M1400">
        <f>IF(AND(Colin!$G1400=$B$1,Colin!$H1400&lt;=$C$3),Colin!$I1400,)</f>
        <v>0</v>
      </c>
      <c r="N1400">
        <f>IF(AND(Colin!$G1400=$B$2,Colin!$H1400=$C$3),Colin!$I1400,)</f>
        <v>0</v>
      </c>
      <c r="O1400">
        <f>IF(AND(Colin!$G1400=$B$2,Colin!$H1400&lt;=$C$3),Colin!$I1400,)</f>
        <v>0</v>
      </c>
      <c r="P1400">
        <f>IF(Colin!$G1400&lt;$B$2,Colin!$I1400,0)</f>
        <v>0</v>
      </c>
      <c r="Q1400">
        <f>IF(Colin!$G1400&lt;$B$1,Colin!$I1400,0)</f>
        <v>0</v>
      </c>
    </row>
    <row r="1401" spans="12:17" x14ac:dyDescent="0.25">
      <c r="L1401">
        <f>IF(AND(Colin!$G1401=$B$1,Colin!$H1401=$C$3),Colin!$I1401,)</f>
        <v>0</v>
      </c>
      <c r="M1401">
        <f>IF(AND(Colin!$G1401=$B$1,Colin!$H1401&lt;=$C$3),Colin!$I1401,)</f>
        <v>0</v>
      </c>
      <c r="N1401">
        <f>IF(AND(Colin!$G1401=$B$2,Colin!$H1401=$C$3),Colin!$I1401,)</f>
        <v>0</v>
      </c>
      <c r="O1401">
        <f>IF(AND(Colin!$G1401=$B$2,Colin!$H1401&lt;=$C$3),Colin!$I1401,)</f>
        <v>0</v>
      </c>
      <c r="P1401">
        <f>IF(Colin!$G1401&lt;$B$2,Colin!$I1401,0)</f>
        <v>0</v>
      </c>
      <c r="Q1401">
        <f>IF(Colin!$G1401&lt;$B$1,Colin!$I1401,0)</f>
        <v>0</v>
      </c>
    </row>
    <row r="1402" spans="12:17" x14ac:dyDescent="0.25">
      <c r="L1402">
        <f>IF(AND(Colin!$G1402=$B$1,Colin!$H1402=$C$3),Colin!$I1402,)</f>
        <v>0</v>
      </c>
      <c r="M1402">
        <f>IF(AND(Colin!$G1402=$B$1,Colin!$H1402&lt;=$C$3),Colin!$I1402,)</f>
        <v>0</v>
      </c>
      <c r="N1402">
        <f>IF(AND(Colin!$G1402=$B$2,Colin!$H1402=$C$3),Colin!$I1402,)</f>
        <v>0</v>
      </c>
      <c r="O1402">
        <f>IF(AND(Colin!$G1402=$B$2,Colin!$H1402&lt;=$C$3),Colin!$I1402,)</f>
        <v>0</v>
      </c>
      <c r="P1402">
        <f>IF(Colin!$G1402&lt;$B$2,Colin!$I1402,0)</f>
        <v>0</v>
      </c>
      <c r="Q1402">
        <f>IF(Colin!$G1402&lt;$B$1,Colin!$I1402,0)</f>
        <v>0</v>
      </c>
    </row>
    <row r="1403" spans="12:17" x14ac:dyDescent="0.25">
      <c r="L1403">
        <f>IF(AND(Colin!$G1403=$B$1,Colin!$H1403=$C$3),Colin!$I1403,)</f>
        <v>0</v>
      </c>
      <c r="M1403">
        <f>IF(AND(Colin!$G1403=$B$1,Colin!$H1403&lt;=$C$3),Colin!$I1403,)</f>
        <v>0</v>
      </c>
      <c r="N1403">
        <f>IF(AND(Colin!$G1403=$B$2,Colin!$H1403=$C$3),Colin!$I1403,)</f>
        <v>0</v>
      </c>
      <c r="O1403">
        <f>IF(AND(Colin!$G1403=$B$2,Colin!$H1403&lt;=$C$3),Colin!$I1403,)</f>
        <v>0</v>
      </c>
      <c r="P1403">
        <f>IF(Colin!$G1403&lt;$B$2,Colin!$I1403,0)</f>
        <v>0</v>
      </c>
      <c r="Q1403">
        <f>IF(Colin!$G1403&lt;$B$1,Colin!$I1403,0)</f>
        <v>0</v>
      </c>
    </row>
    <row r="1404" spans="12:17" x14ac:dyDescent="0.25">
      <c r="L1404">
        <f>IF(AND(Colin!$G1404=$B$1,Colin!$H1404=$C$3),Colin!$I1404,)</f>
        <v>0</v>
      </c>
      <c r="M1404">
        <f>IF(AND(Colin!$G1404=$B$1,Colin!$H1404&lt;=$C$3),Colin!$I1404,)</f>
        <v>0</v>
      </c>
      <c r="N1404">
        <f>IF(AND(Colin!$G1404=$B$2,Colin!$H1404=$C$3),Colin!$I1404,)</f>
        <v>0</v>
      </c>
      <c r="O1404">
        <f>IF(AND(Colin!$G1404=$B$2,Colin!$H1404&lt;=$C$3),Colin!$I1404,)</f>
        <v>0</v>
      </c>
      <c r="P1404">
        <f>IF(Colin!$G1404&lt;$B$2,Colin!$I1404,0)</f>
        <v>0</v>
      </c>
      <c r="Q1404">
        <f>IF(Colin!$G1404&lt;$B$1,Colin!$I1404,0)</f>
        <v>0</v>
      </c>
    </row>
    <row r="1405" spans="12:17" x14ac:dyDescent="0.25">
      <c r="L1405">
        <f>IF(AND(Colin!$G1405=$B$1,Colin!$H1405=$C$3),Colin!$I1405,)</f>
        <v>0</v>
      </c>
      <c r="M1405">
        <f>IF(AND(Colin!$G1405=$B$1,Colin!$H1405&lt;=$C$3),Colin!$I1405,)</f>
        <v>0</v>
      </c>
      <c r="N1405">
        <f>IF(AND(Colin!$G1405=$B$2,Colin!$H1405=$C$3),Colin!$I1405,)</f>
        <v>0</v>
      </c>
      <c r="O1405">
        <f>IF(AND(Colin!$G1405=$B$2,Colin!$H1405&lt;=$C$3),Colin!$I1405,)</f>
        <v>0</v>
      </c>
      <c r="P1405">
        <f>IF(Colin!$G1405&lt;$B$2,Colin!$I1405,0)</f>
        <v>0</v>
      </c>
      <c r="Q1405">
        <f>IF(Colin!$G1405&lt;$B$1,Colin!$I1405,0)</f>
        <v>0</v>
      </c>
    </row>
    <row r="1406" spans="12:17" x14ac:dyDescent="0.25">
      <c r="L1406">
        <f>IF(AND(Colin!$G1406=$B$1,Colin!$H1406=$C$3),Colin!$I1406,)</f>
        <v>0</v>
      </c>
      <c r="M1406">
        <f>IF(AND(Colin!$G1406=$B$1,Colin!$H1406&lt;=$C$3),Colin!$I1406,)</f>
        <v>0</v>
      </c>
      <c r="N1406">
        <f>IF(AND(Colin!$G1406=$B$2,Colin!$H1406=$C$3),Colin!$I1406,)</f>
        <v>0</v>
      </c>
      <c r="O1406">
        <f>IF(AND(Colin!$G1406=$B$2,Colin!$H1406&lt;=$C$3),Colin!$I1406,)</f>
        <v>0</v>
      </c>
      <c r="P1406">
        <f>IF(Colin!$G1406&lt;$B$2,Colin!$I1406,0)</f>
        <v>0</v>
      </c>
      <c r="Q1406">
        <f>IF(Colin!$G1406&lt;$B$1,Colin!$I1406,0)</f>
        <v>0</v>
      </c>
    </row>
    <row r="1407" spans="12:17" x14ac:dyDescent="0.25">
      <c r="L1407">
        <f>IF(AND(Colin!$G1407=$B$1,Colin!$H1407=$C$3),Colin!$I1407,)</f>
        <v>0</v>
      </c>
      <c r="M1407">
        <f>IF(AND(Colin!$G1407=$B$1,Colin!$H1407&lt;=$C$3),Colin!$I1407,)</f>
        <v>0</v>
      </c>
      <c r="N1407">
        <f>IF(AND(Colin!$G1407=$B$2,Colin!$H1407=$C$3),Colin!$I1407,)</f>
        <v>0</v>
      </c>
      <c r="O1407">
        <f>IF(AND(Colin!$G1407=$B$2,Colin!$H1407&lt;=$C$3),Colin!$I1407,)</f>
        <v>0</v>
      </c>
      <c r="P1407">
        <f>IF(Colin!$G1407&lt;$B$2,Colin!$I1407,0)</f>
        <v>0</v>
      </c>
      <c r="Q1407">
        <f>IF(Colin!$G1407&lt;$B$1,Colin!$I1407,0)</f>
        <v>0</v>
      </c>
    </row>
    <row r="1408" spans="12:17" x14ac:dyDescent="0.25">
      <c r="L1408">
        <f>IF(AND(Colin!$G1408=$B$1,Colin!$H1408=$C$3),Colin!$I1408,)</f>
        <v>0</v>
      </c>
      <c r="M1408">
        <f>IF(AND(Colin!$G1408=$B$1,Colin!$H1408&lt;=$C$3),Colin!$I1408,)</f>
        <v>0</v>
      </c>
      <c r="N1408">
        <f>IF(AND(Colin!$G1408=$B$2,Colin!$H1408=$C$3),Colin!$I1408,)</f>
        <v>0</v>
      </c>
      <c r="O1408">
        <f>IF(AND(Colin!$G1408=$B$2,Colin!$H1408&lt;=$C$3),Colin!$I1408,)</f>
        <v>0</v>
      </c>
      <c r="P1408">
        <f>IF(Colin!$G1408&lt;$B$2,Colin!$I1408,0)</f>
        <v>0</v>
      </c>
      <c r="Q1408">
        <f>IF(Colin!$G1408&lt;$B$1,Colin!$I1408,0)</f>
        <v>0</v>
      </c>
    </row>
    <row r="1409" spans="12:17" x14ac:dyDescent="0.25">
      <c r="L1409">
        <f>IF(AND(Colin!$G1409=$B$1,Colin!$H1409=$C$3),Colin!$I1409,)</f>
        <v>0</v>
      </c>
      <c r="M1409">
        <f>IF(AND(Colin!$G1409=$B$1,Colin!$H1409&lt;=$C$3),Colin!$I1409,)</f>
        <v>0</v>
      </c>
      <c r="N1409">
        <f>IF(AND(Colin!$G1409=$B$2,Colin!$H1409=$C$3),Colin!$I1409,)</f>
        <v>0</v>
      </c>
      <c r="O1409">
        <f>IF(AND(Colin!$G1409=$B$2,Colin!$H1409&lt;=$C$3),Colin!$I1409,)</f>
        <v>0</v>
      </c>
      <c r="P1409">
        <f>IF(Colin!$G1409&lt;$B$2,Colin!$I1409,0)</f>
        <v>0</v>
      </c>
      <c r="Q1409">
        <f>IF(Colin!$G1409&lt;$B$1,Colin!$I1409,0)</f>
        <v>0</v>
      </c>
    </row>
    <row r="1410" spans="12:17" x14ac:dyDescent="0.25">
      <c r="L1410">
        <f>IF(AND(Colin!$G1410=$B$1,Colin!$H1410=$C$3),Colin!$I1410,)</f>
        <v>0</v>
      </c>
      <c r="M1410">
        <f>IF(AND(Colin!$G1410=$B$1,Colin!$H1410&lt;=$C$3),Colin!$I1410,)</f>
        <v>0</v>
      </c>
      <c r="N1410">
        <f>IF(AND(Colin!$G1410=$B$2,Colin!$H1410=$C$3),Colin!$I1410,)</f>
        <v>0</v>
      </c>
      <c r="O1410">
        <f>IF(AND(Colin!$G1410=$B$2,Colin!$H1410&lt;=$C$3),Colin!$I1410,)</f>
        <v>0</v>
      </c>
      <c r="P1410">
        <f>IF(Colin!$G1410&lt;$B$2,Colin!$I1410,0)</f>
        <v>0</v>
      </c>
      <c r="Q1410">
        <f>IF(Colin!$G1410&lt;$B$1,Colin!$I1410,0)</f>
        <v>0</v>
      </c>
    </row>
    <row r="1411" spans="12:17" x14ac:dyDescent="0.25">
      <c r="L1411">
        <f>IF(AND(Colin!$G1411=$B$1,Colin!$H1411=$C$3),Colin!$I1411,)</f>
        <v>0</v>
      </c>
      <c r="M1411">
        <f>IF(AND(Colin!$G1411=$B$1,Colin!$H1411&lt;=$C$3),Colin!$I1411,)</f>
        <v>0</v>
      </c>
      <c r="N1411">
        <f>IF(AND(Colin!$G1411=$B$2,Colin!$H1411=$C$3),Colin!$I1411,)</f>
        <v>0</v>
      </c>
      <c r="O1411">
        <f>IF(AND(Colin!$G1411=$B$2,Colin!$H1411&lt;=$C$3),Colin!$I1411,)</f>
        <v>0</v>
      </c>
      <c r="P1411">
        <f>IF(Colin!$G1411&lt;$B$2,Colin!$I1411,0)</f>
        <v>0</v>
      </c>
      <c r="Q1411">
        <f>IF(Colin!$G1411&lt;$B$1,Colin!$I1411,0)</f>
        <v>0</v>
      </c>
    </row>
    <row r="1412" spans="12:17" x14ac:dyDescent="0.25">
      <c r="L1412">
        <f>IF(AND(Colin!$G1412=$B$1,Colin!$H1412=$C$3),Colin!$I1412,)</f>
        <v>0</v>
      </c>
      <c r="M1412">
        <f>IF(AND(Colin!$G1412=$B$1,Colin!$H1412&lt;=$C$3),Colin!$I1412,)</f>
        <v>0</v>
      </c>
      <c r="N1412">
        <f>IF(AND(Colin!$G1412=$B$2,Colin!$H1412=$C$3),Colin!$I1412,)</f>
        <v>0</v>
      </c>
      <c r="O1412">
        <f>IF(AND(Colin!$G1412=$B$2,Colin!$H1412&lt;=$C$3),Colin!$I1412,)</f>
        <v>0</v>
      </c>
      <c r="P1412">
        <f>IF(Colin!$G1412&lt;$B$2,Colin!$I1412,0)</f>
        <v>0</v>
      </c>
      <c r="Q1412">
        <f>IF(Colin!$G1412&lt;$B$1,Colin!$I1412,0)</f>
        <v>0</v>
      </c>
    </row>
    <row r="1413" spans="12:17" x14ac:dyDescent="0.25">
      <c r="L1413">
        <f>IF(AND(Colin!$G1413=$B$1,Colin!$H1413=$C$3),Colin!$I1413,)</f>
        <v>0</v>
      </c>
      <c r="M1413">
        <f>IF(AND(Colin!$G1413=$B$1,Colin!$H1413&lt;=$C$3),Colin!$I1413,)</f>
        <v>0</v>
      </c>
      <c r="N1413">
        <f>IF(AND(Colin!$G1413=$B$2,Colin!$H1413=$C$3),Colin!$I1413,)</f>
        <v>0</v>
      </c>
      <c r="O1413">
        <f>IF(AND(Colin!$G1413=$B$2,Colin!$H1413&lt;=$C$3),Colin!$I1413,)</f>
        <v>0</v>
      </c>
      <c r="P1413">
        <f>IF(Colin!$G1413&lt;$B$2,Colin!$I1413,0)</f>
        <v>0</v>
      </c>
      <c r="Q1413">
        <f>IF(Colin!$G1413&lt;$B$1,Colin!$I1413,0)</f>
        <v>0</v>
      </c>
    </row>
    <row r="1414" spans="12:17" x14ac:dyDescent="0.25">
      <c r="L1414">
        <f>IF(AND(Colin!$G1414=$B$1,Colin!$H1414=$C$3),Colin!$I1414,)</f>
        <v>0</v>
      </c>
      <c r="M1414">
        <f>IF(AND(Colin!$G1414=$B$1,Colin!$H1414&lt;=$C$3),Colin!$I1414,)</f>
        <v>0</v>
      </c>
      <c r="N1414">
        <f>IF(AND(Colin!$G1414=$B$2,Colin!$H1414=$C$3),Colin!$I1414,)</f>
        <v>0</v>
      </c>
      <c r="O1414">
        <f>IF(AND(Colin!$G1414=$B$2,Colin!$H1414&lt;=$C$3),Colin!$I1414,)</f>
        <v>0</v>
      </c>
      <c r="P1414">
        <f>IF(Colin!$G1414&lt;$B$2,Colin!$I1414,0)</f>
        <v>0</v>
      </c>
      <c r="Q1414">
        <f>IF(Colin!$G1414&lt;$B$1,Colin!$I1414,0)</f>
        <v>0</v>
      </c>
    </row>
    <row r="1415" spans="12:17" x14ac:dyDescent="0.25">
      <c r="L1415">
        <f>IF(AND(Colin!$G1415=$B$1,Colin!$H1415=$C$3),Colin!$I1415,)</f>
        <v>0</v>
      </c>
      <c r="M1415">
        <f>IF(AND(Colin!$G1415=$B$1,Colin!$H1415&lt;=$C$3),Colin!$I1415,)</f>
        <v>0</v>
      </c>
      <c r="N1415">
        <f>IF(AND(Colin!$G1415=$B$2,Colin!$H1415=$C$3),Colin!$I1415,)</f>
        <v>0</v>
      </c>
      <c r="O1415">
        <f>IF(AND(Colin!$G1415=$B$2,Colin!$H1415&lt;=$C$3),Colin!$I1415,)</f>
        <v>0</v>
      </c>
      <c r="P1415">
        <f>IF(Colin!$G1415&lt;$B$2,Colin!$I1415,0)</f>
        <v>0</v>
      </c>
      <c r="Q1415">
        <f>IF(Colin!$G1415&lt;$B$1,Colin!$I1415,0)</f>
        <v>0</v>
      </c>
    </row>
    <row r="1416" spans="12:17" x14ac:dyDescent="0.25">
      <c r="L1416">
        <f>IF(AND(Colin!$G1416=$B$1,Colin!$H1416=$C$3),Colin!$I1416,)</f>
        <v>0</v>
      </c>
      <c r="M1416">
        <f>IF(AND(Colin!$G1416=$B$1,Colin!$H1416&lt;=$C$3),Colin!$I1416,)</f>
        <v>0</v>
      </c>
      <c r="N1416">
        <f>IF(AND(Colin!$G1416=$B$2,Colin!$H1416=$C$3),Colin!$I1416,)</f>
        <v>0</v>
      </c>
      <c r="O1416">
        <f>IF(AND(Colin!$G1416=$B$2,Colin!$H1416&lt;=$C$3),Colin!$I1416,)</f>
        <v>0</v>
      </c>
      <c r="P1416">
        <f>IF(Colin!$G1416&lt;$B$2,Colin!$I1416,0)</f>
        <v>0</v>
      </c>
      <c r="Q1416">
        <f>IF(Colin!$G1416&lt;$B$1,Colin!$I1416,0)</f>
        <v>0</v>
      </c>
    </row>
    <row r="1417" spans="12:17" x14ac:dyDescent="0.25">
      <c r="L1417">
        <f>IF(AND(Colin!$G1417=$B$1,Colin!$H1417=$C$3),Colin!$I1417,)</f>
        <v>0</v>
      </c>
      <c r="M1417">
        <f>IF(AND(Colin!$G1417=$B$1,Colin!$H1417&lt;=$C$3),Colin!$I1417,)</f>
        <v>0</v>
      </c>
      <c r="N1417">
        <f>IF(AND(Colin!$G1417=$B$2,Colin!$H1417=$C$3),Colin!$I1417,)</f>
        <v>0</v>
      </c>
      <c r="O1417">
        <f>IF(AND(Colin!$G1417=$B$2,Colin!$H1417&lt;=$C$3),Colin!$I1417,)</f>
        <v>0</v>
      </c>
      <c r="P1417">
        <f>IF(Colin!$G1417&lt;$B$2,Colin!$I1417,0)</f>
        <v>0</v>
      </c>
      <c r="Q1417">
        <f>IF(Colin!$G1417&lt;$B$1,Colin!$I1417,0)</f>
        <v>0</v>
      </c>
    </row>
    <row r="1418" spans="12:17" x14ac:dyDescent="0.25">
      <c r="L1418">
        <f>IF(AND(Colin!$G1418=$B$1,Colin!$H1418=$C$3),Colin!$I1418,)</f>
        <v>0</v>
      </c>
      <c r="M1418">
        <f>IF(AND(Colin!$G1418=$B$1,Colin!$H1418&lt;=$C$3),Colin!$I1418,)</f>
        <v>0</v>
      </c>
      <c r="N1418">
        <f>IF(AND(Colin!$G1418=$B$2,Colin!$H1418=$C$3),Colin!$I1418,)</f>
        <v>0</v>
      </c>
      <c r="O1418">
        <f>IF(AND(Colin!$G1418=$B$2,Colin!$H1418&lt;=$C$3),Colin!$I1418,)</f>
        <v>0</v>
      </c>
      <c r="P1418">
        <f>IF(Colin!$G1418&lt;$B$2,Colin!$I1418,0)</f>
        <v>0</v>
      </c>
      <c r="Q1418">
        <f>IF(Colin!$G1418&lt;$B$1,Colin!$I1418,0)</f>
        <v>0</v>
      </c>
    </row>
    <row r="1419" spans="12:17" x14ac:dyDescent="0.25">
      <c r="L1419">
        <f>IF(AND(Colin!$G1419=$B$1,Colin!$H1419=$C$3),Colin!$I1419,)</f>
        <v>0</v>
      </c>
      <c r="M1419">
        <f>IF(AND(Colin!$G1419=$B$1,Colin!$H1419&lt;=$C$3),Colin!$I1419,)</f>
        <v>0</v>
      </c>
      <c r="N1419">
        <f>IF(AND(Colin!$G1419=$B$2,Colin!$H1419=$C$3),Colin!$I1419,)</f>
        <v>0</v>
      </c>
      <c r="O1419">
        <f>IF(AND(Colin!$G1419=$B$2,Colin!$H1419&lt;=$C$3),Colin!$I1419,)</f>
        <v>0</v>
      </c>
      <c r="P1419">
        <f>IF(Colin!$G1419&lt;$B$2,Colin!$I1419,0)</f>
        <v>0</v>
      </c>
      <c r="Q1419">
        <f>IF(Colin!$G1419&lt;$B$1,Colin!$I1419,0)</f>
        <v>0</v>
      </c>
    </row>
    <row r="1420" spans="12:17" x14ac:dyDescent="0.25">
      <c r="L1420">
        <f>IF(AND(Colin!$G1420=$B$1,Colin!$H1420=$C$3),Colin!$I1420,)</f>
        <v>0</v>
      </c>
      <c r="M1420">
        <f>IF(AND(Colin!$G1420=$B$1,Colin!$H1420&lt;=$C$3),Colin!$I1420,)</f>
        <v>0</v>
      </c>
      <c r="N1420">
        <f>IF(AND(Colin!$G1420=$B$2,Colin!$H1420=$C$3),Colin!$I1420,)</f>
        <v>0</v>
      </c>
      <c r="O1420">
        <f>IF(AND(Colin!$G1420=$B$2,Colin!$H1420&lt;=$C$3),Colin!$I1420,)</f>
        <v>0</v>
      </c>
      <c r="P1420">
        <f>IF(Colin!$G1420&lt;$B$2,Colin!$I1420,0)</f>
        <v>0</v>
      </c>
      <c r="Q1420">
        <f>IF(Colin!$G1420&lt;$B$1,Colin!$I1420,0)</f>
        <v>0</v>
      </c>
    </row>
    <row r="1421" spans="12:17" x14ac:dyDescent="0.25">
      <c r="L1421">
        <f>IF(AND(Colin!$G1421=$B$1,Colin!$H1421=$C$3),Colin!$I1421,)</f>
        <v>0</v>
      </c>
      <c r="M1421">
        <f>IF(AND(Colin!$G1421=$B$1,Colin!$H1421&lt;=$C$3),Colin!$I1421,)</f>
        <v>0</v>
      </c>
      <c r="N1421">
        <f>IF(AND(Colin!$G1421=$B$2,Colin!$H1421=$C$3),Colin!$I1421,)</f>
        <v>0</v>
      </c>
      <c r="O1421">
        <f>IF(AND(Colin!$G1421=$B$2,Colin!$H1421&lt;=$C$3),Colin!$I1421,)</f>
        <v>0</v>
      </c>
      <c r="P1421">
        <f>IF(Colin!$G1421&lt;$B$2,Colin!$I1421,0)</f>
        <v>0</v>
      </c>
      <c r="Q1421">
        <f>IF(Colin!$G1421&lt;$B$1,Colin!$I1421,0)</f>
        <v>0</v>
      </c>
    </row>
    <row r="1422" spans="12:17" x14ac:dyDescent="0.25">
      <c r="L1422">
        <f>IF(AND(Colin!$G1422=$B$1,Colin!$H1422=$C$3),Colin!$I1422,)</f>
        <v>0</v>
      </c>
      <c r="M1422">
        <f>IF(AND(Colin!$G1422=$B$1,Colin!$H1422&lt;=$C$3),Colin!$I1422,)</f>
        <v>0</v>
      </c>
      <c r="N1422">
        <f>IF(AND(Colin!$G1422=$B$2,Colin!$H1422=$C$3),Colin!$I1422,)</f>
        <v>0</v>
      </c>
      <c r="O1422">
        <f>IF(AND(Colin!$G1422=$B$2,Colin!$H1422&lt;=$C$3),Colin!$I1422,)</f>
        <v>0</v>
      </c>
      <c r="P1422">
        <f>IF(Colin!$G1422&lt;$B$2,Colin!$I1422,0)</f>
        <v>0</v>
      </c>
      <c r="Q1422">
        <f>IF(Colin!$G1422&lt;$B$1,Colin!$I1422,0)</f>
        <v>0</v>
      </c>
    </row>
    <row r="1423" spans="12:17" x14ac:dyDescent="0.25">
      <c r="L1423">
        <f>IF(AND(Colin!$G1423=$B$1,Colin!$H1423=$C$3),Colin!$I1423,)</f>
        <v>0</v>
      </c>
      <c r="M1423">
        <f>IF(AND(Colin!$G1423=$B$1,Colin!$H1423&lt;=$C$3),Colin!$I1423,)</f>
        <v>0</v>
      </c>
      <c r="N1423">
        <f>IF(AND(Colin!$G1423=$B$2,Colin!$H1423=$C$3),Colin!$I1423,)</f>
        <v>0</v>
      </c>
      <c r="O1423">
        <f>IF(AND(Colin!$G1423=$B$2,Colin!$H1423&lt;=$C$3),Colin!$I1423,)</f>
        <v>0</v>
      </c>
      <c r="P1423">
        <f>IF(Colin!$G1423&lt;$B$2,Colin!$I1423,0)</f>
        <v>0</v>
      </c>
      <c r="Q1423">
        <f>IF(Colin!$G1423&lt;$B$1,Colin!$I1423,0)</f>
        <v>0</v>
      </c>
    </row>
    <row r="1424" spans="12:17" x14ac:dyDescent="0.25">
      <c r="L1424">
        <f>IF(AND(Colin!$G1424=$B$1,Colin!$H1424=$C$3),Colin!$I1424,)</f>
        <v>0</v>
      </c>
      <c r="M1424">
        <f>IF(AND(Colin!$G1424=$B$1,Colin!$H1424&lt;=$C$3),Colin!$I1424,)</f>
        <v>0</v>
      </c>
      <c r="N1424">
        <f>IF(AND(Colin!$G1424=$B$2,Colin!$H1424=$C$3),Colin!$I1424,)</f>
        <v>0</v>
      </c>
      <c r="O1424">
        <f>IF(AND(Colin!$G1424=$B$2,Colin!$H1424&lt;=$C$3),Colin!$I1424,)</f>
        <v>0</v>
      </c>
      <c r="P1424">
        <f>IF(Colin!$G1424&lt;$B$2,Colin!$I1424,0)</f>
        <v>0</v>
      </c>
      <c r="Q1424">
        <f>IF(Colin!$G1424&lt;$B$1,Colin!$I1424,0)</f>
        <v>0</v>
      </c>
    </row>
    <row r="1425" spans="12:17" x14ac:dyDescent="0.25">
      <c r="L1425">
        <f>IF(AND(Colin!$G1425=$B$1,Colin!$H1425=$C$3),Colin!$I1425,)</f>
        <v>0</v>
      </c>
      <c r="M1425">
        <f>IF(AND(Colin!$G1425=$B$1,Colin!$H1425&lt;=$C$3),Colin!$I1425,)</f>
        <v>0</v>
      </c>
      <c r="N1425">
        <f>IF(AND(Colin!$G1425=$B$2,Colin!$H1425=$C$3),Colin!$I1425,)</f>
        <v>0</v>
      </c>
      <c r="O1425">
        <f>IF(AND(Colin!$G1425=$B$2,Colin!$H1425&lt;=$C$3),Colin!$I1425,)</f>
        <v>0</v>
      </c>
      <c r="P1425">
        <f>IF(Colin!$G1425&lt;$B$2,Colin!$I1425,0)</f>
        <v>0</v>
      </c>
      <c r="Q1425">
        <f>IF(Colin!$G1425&lt;$B$1,Colin!$I1425,0)</f>
        <v>0</v>
      </c>
    </row>
    <row r="1426" spans="12:17" x14ac:dyDescent="0.25">
      <c r="L1426">
        <f>IF(AND(Colin!$G1426=$B$1,Colin!$H1426=$C$3),Colin!$I1426,)</f>
        <v>0</v>
      </c>
      <c r="M1426">
        <f>IF(AND(Colin!$G1426=$B$1,Colin!$H1426&lt;=$C$3),Colin!$I1426,)</f>
        <v>0</v>
      </c>
      <c r="N1426">
        <f>IF(AND(Colin!$G1426=$B$2,Colin!$H1426=$C$3),Colin!$I1426,)</f>
        <v>0</v>
      </c>
      <c r="O1426">
        <f>IF(AND(Colin!$G1426=$B$2,Colin!$H1426&lt;=$C$3),Colin!$I1426,)</f>
        <v>0</v>
      </c>
      <c r="P1426">
        <f>IF(Colin!$G1426&lt;$B$2,Colin!$I1426,0)</f>
        <v>0</v>
      </c>
      <c r="Q1426">
        <f>IF(Colin!$G1426&lt;$B$1,Colin!$I1426,0)</f>
        <v>0</v>
      </c>
    </row>
    <row r="1427" spans="12:17" x14ac:dyDescent="0.25">
      <c r="L1427">
        <f>IF(AND(Colin!$G1427=$B$1,Colin!$H1427=$C$3),Colin!$I1427,)</f>
        <v>0</v>
      </c>
      <c r="M1427">
        <f>IF(AND(Colin!$G1427=$B$1,Colin!$H1427&lt;=$C$3),Colin!$I1427,)</f>
        <v>0</v>
      </c>
      <c r="N1427">
        <f>IF(AND(Colin!$G1427=$B$2,Colin!$H1427=$C$3),Colin!$I1427,)</f>
        <v>0</v>
      </c>
      <c r="O1427">
        <f>IF(AND(Colin!$G1427=$B$2,Colin!$H1427&lt;=$C$3),Colin!$I1427,)</f>
        <v>0</v>
      </c>
      <c r="P1427">
        <f>IF(Colin!$G1427&lt;$B$2,Colin!$I1427,0)</f>
        <v>0</v>
      </c>
      <c r="Q1427">
        <f>IF(Colin!$G1427&lt;$B$1,Colin!$I1427,0)</f>
        <v>0</v>
      </c>
    </row>
    <row r="1428" spans="12:17" x14ac:dyDescent="0.25">
      <c r="L1428">
        <f>IF(AND(Colin!$G1428=$B$1,Colin!$H1428=$C$3),Colin!$I1428,)</f>
        <v>0</v>
      </c>
      <c r="M1428">
        <f>IF(AND(Colin!$G1428=$B$1,Colin!$H1428&lt;=$C$3),Colin!$I1428,)</f>
        <v>0</v>
      </c>
      <c r="N1428">
        <f>IF(AND(Colin!$G1428=$B$2,Colin!$H1428=$C$3),Colin!$I1428,)</f>
        <v>0</v>
      </c>
      <c r="O1428">
        <f>IF(AND(Colin!$G1428=$B$2,Colin!$H1428&lt;=$C$3),Colin!$I1428,)</f>
        <v>0</v>
      </c>
      <c r="P1428">
        <f>IF(Colin!$G1428&lt;$B$2,Colin!$I1428,0)</f>
        <v>0</v>
      </c>
      <c r="Q1428">
        <f>IF(Colin!$G1428&lt;$B$1,Colin!$I1428,0)</f>
        <v>0</v>
      </c>
    </row>
    <row r="1429" spans="12:17" x14ac:dyDescent="0.25">
      <c r="L1429">
        <f>IF(AND(Colin!$G1429=$B$1,Colin!$H1429=$C$3),Colin!$I1429,)</f>
        <v>0</v>
      </c>
      <c r="M1429">
        <f>IF(AND(Colin!$G1429=$B$1,Colin!$H1429&lt;=$C$3),Colin!$I1429,)</f>
        <v>0</v>
      </c>
      <c r="N1429">
        <f>IF(AND(Colin!$G1429=$B$2,Colin!$H1429=$C$3),Colin!$I1429,)</f>
        <v>0</v>
      </c>
      <c r="O1429">
        <f>IF(AND(Colin!$G1429=$B$2,Colin!$H1429&lt;=$C$3),Colin!$I1429,)</f>
        <v>0</v>
      </c>
      <c r="P1429">
        <f>IF(Colin!$G1429&lt;$B$2,Colin!$I1429,0)</f>
        <v>0</v>
      </c>
      <c r="Q1429">
        <f>IF(Colin!$G1429&lt;$B$1,Colin!$I1429,0)</f>
        <v>0</v>
      </c>
    </row>
    <row r="1430" spans="12:17" x14ac:dyDescent="0.25">
      <c r="L1430">
        <f>IF(AND(Colin!$G1430=$B$1,Colin!$H1430=$C$3),Colin!$I1430,)</f>
        <v>0</v>
      </c>
      <c r="M1430">
        <f>IF(AND(Colin!$G1430=$B$1,Colin!$H1430&lt;=$C$3),Colin!$I1430,)</f>
        <v>0</v>
      </c>
      <c r="N1430">
        <f>IF(AND(Colin!$G1430=$B$2,Colin!$H1430=$C$3),Colin!$I1430,)</f>
        <v>0</v>
      </c>
      <c r="O1430">
        <f>IF(AND(Colin!$G1430=$B$2,Colin!$H1430&lt;=$C$3),Colin!$I1430,)</f>
        <v>0</v>
      </c>
      <c r="P1430">
        <f>IF(Colin!$G1430&lt;$B$2,Colin!$I1430,0)</f>
        <v>0</v>
      </c>
      <c r="Q1430">
        <f>IF(Colin!$G1430&lt;$B$1,Colin!$I1430,0)</f>
        <v>0</v>
      </c>
    </row>
    <row r="1431" spans="12:17" x14ac:dyDescent="0.25">
      <c r="L1431">
        <f>IF(AND(Colin!$G1431=$B$1,Colin!$H1431=$C$3),Colin!$I1431,)</f>
        <v>0</v>
      </c>
      <c r="M1431">
        <f>IF(AND(Colin!$G1431=$B$1,Colin!$H1431&lt;=$C$3),Colin!$I1431,)</f>
        <v>0</v>
      </c>
      <c r="N1431">
        <f>IF(AND(Colin!$G1431=$B$2,Colin!$H1431=$C$3),Colin!$I1431,)</f>
        <v>0</v>
      </c>
      <c r="O1431">
        <f>IF(AND(Colin!$G1431=$B$2,Colin!$H1431&lt;=$C$3),Colin!$I1431,)</f>
        <v>0</v>
      </c>
      <c r="P1431">
        <f>IF(Colin!$G1431&lt;$B$2,Colin!$I1431,0)</f>
        <v>0</v>
      </c>
      <c r="Q1431">
        <f>IF(Colin!$G1431&lt;$B$1,Colin!$I1431,0)</f>
        <v>0</v>
      </c>
    </row>
    <row r="1432" spans="12:17" x14ac:dyDescent="0.25">
      <c r="L1432">
        <f>IF(AND(Colin!$G1432=$B$1,Colin!$H1432=$C$3),Colin!$I1432,)</f>
        <v>0</v>
      </c>
      <c r="M1432">
        <f>IF(AND(Colin!$G1432=$B$1,Colin!$H1432&lt;=$C$3),Colin!$I1432,)</f>
        <v>0</v>
      </c>
      <c r="N1432">
        <f>IF(AND(Colin!$G1432=$B$2,Colin!$H1432=$C$3),Colin!$I1432,)</f>
        <v>0</v>
      </c>
      <c r="O1432">
        <f>IF(AND(Colin!$G1432=$B$2,Colin!$H1432&lt;=$C$3),Colin!$I1432,)</f>
        <v>0</v>
      </c>
      <c r="P1432">
        <f>IF(Colin!$G1432&lt;$B$2,Colin!$I1432,0)</f>
        <v>0</v>
      </c>
      <c r="Q1432">
        <f>IF(Colin!$G1432&lt;$B$1,Colin!$I1432,0)</f>
        <v>0</v>
      </c>
    </row>
    <row r="1433" spans="12:17" x14ac:dyDescent="0.25">
      <c r="L1433">
        <f>IF(AND(Colin!$G1433=$B$1,Colin!$H1433=$C$3),Colin!$I1433,)</f>
        <v>0</v>
      </c>
      <c r="M1433">
        <f>IF(AND(Colin!$G1433=$B$1,Colin!$H1433&lt;=$C$3),Colin!$I1433,)</f>
        <v>0</v>
      </c>
      <c r="N1433">
        <f>IF(AND(Colin!$G1433=$B$2,Colin!$H1433=$C$3),Colin!$I1433,)</f>
        <v>0</v>
      </c>
      <c r="O1433">
        <f>IF(AND(Colin!$G1433=$B$2,Colin!$H1433&lt;=$C$3),Colin!$I1433,)</f>
        <v>0</v>
      </c>
      <c r="P1433">
        <f>IF(Colin!$G1433&lt;$B$2,Colin!$I1433,0)</f>
        <v>0</v>
      </c>
      <c r="Q1433">
        <f>IF(Colin!$G1433&lt;$B$1,Colin!$I1433,0)</f>
        <v>0</v>
      </c>
    </row>
    <row r="1434" spans="12:17" x14ac:dyDescent="0.25">
      <c r="L1434">
        <f>IF(AND(Colin!$G1434=$B$1,Colin!$H1434=$C$3),Colin!$I1434,)</f>
        <v>0</v>
      </c>
      <c r="M1434">
        <f>IF(AND(Colin!$G1434=$B$1,Colin!$H1434&lt;=$C$3),Colin!$I1434,)</f>
        <v>0</v>
      </c>
      <c r="N1434">
        <f>IF(AND(Colin!$G1434=$B$2,Colin!$H1434=$C$3),Colin!$I1434,)</f>
        <v>0</v>
      </c>
      <c r="O1434">
        <f>IF(AND(Colin!$G1434=$B$2,Colin!$H1434&lt;=$C$3),Colin!$I1434,)</f>
        <v>0</v>
      </c>
      <c r="P1434">
        <f>IF(Colin!$G1434&lt;$B$2,Colin!$I1434,0)</f>
        <v>0</v>
      </c>
      <c r="Q1434">
        <f>IF(Colin!$G1434&lt;$B$1,Colin!$I1434,0)</f>
        <v>0</v>
      </c>
    </row>
    <row r="1435" spans="12:17" x14ac:dyDescent="0.25">
      <c r="L1435">
        <f>IF(AND(Colin!$G1435=$B$1,Colin!$H1435=$C$3),Colin!$I1435,)</f>
        <v>0</v>
      </c>
      <c r="M1435">
        <f>IF(AND(Colin!$G1435=$B$1,Colin!$H1435&lt;=$C$3),Colin!$I1435,)</f>
        <v>0</v>
      </c>
      <c r="N1435">
        <f>IF(AND(Colin!$G1435=$B$2,Colin!$H1435=$C$3),Colin!$I1435,)</f>
        <v>0</v>
      </c>
      <c r="O1435">
        <f>IF(AND(Colin!$G1435=$B$2,Colin!$H1435&lt;=$C$3),Colin!$I1435,)</f>
        <v>0</v>
      </c>
      <c r="P1435">
        <f>IF(Colin!$G1435&lt;$B$2,Colin!$I1435,0)</f>
        <v>0</v>
      </c>
      <c r="Q1435">
        <f>IF(Colin!$G1435&lt;$B$1,Colin!$I1435,0)</f>
        <v>0</v>
      </c>
    </row>
    <row r="1436" spans="12:17" x14ac:dyDescent="0.25">
      <c r="L1436">
        <f>IF(AND(Colin!$G1436=$B$1,Colin!$H1436=$C$3),Colin!$I1436,)</f>
        <v>0</v>
      </c>
      <c r="M1436">
        <f>IF(AND(Colin!$G1436=$B$1,Colin!$H1436&lt;=$C$3),Colin!$I1436,)</f>
        <v>0</v>
      </c>
      <c r="N1436">
        <f>IF(AND(Colin!$G1436=$B$2,Colin!$H1436=$C$3),Colin!$I1436,)</f>
        <v>0</v>
      </c>
      <c r="O1436">
        <f>IF(AND(Colin!$G1436=$B$2,Colin!$H1436&lt;=$C$3),Colin!$I1436,)</f>
        <v>0</v>
      </c>
      <c r="P1436">
        <f>IF(Colin!$G1436&lt;$B$2,Colin!$I1436,0)</f>
        <v>0</v>
      </c>
      <c r="Q1436">
        <f>IF(Colin!$G1436&lt;$B$1,Colin!$I1436,0)</f>
        <v>0</v>
      </c>
    </row>
    <row r="1437" spans="12:17" x14ac:dyDescent="0.25">
      <c r="L1437">
        <f>IF(AND(Colin!$G1437=$B$1,Colin!$H1437=$C$3),Colin!$I1437,)</f>
        <v>0</v>
      </c>
      <c r="M1437">
        <f>IF(AND(Colin!$G1437=$B$1,Colin!$H1437&lt;=$C$3),Colin!$I1437,)</f>
        <v>0</v>
      </c>
      <c r="N1437">
        <f>IF(AND(Colin!$G1437=$B$2,Colin!$H1437=$C$3),Colin!$I1437,)</f>
        <v>0</v>
      </c>
      <c r="O1437">
        <f>IF(AND(Colin!$G1437=$B$2,Colin!$H1437&lt;=$C$3),Colin!$I1437,)</f>
        <v>0</v>
      </c>
      <c r="P1437">
        <f>IF(Colin!$G1437&lt;$B$2,Colin!$I1437,0)</f>
        <v>0</v>
      </c>
      <c r="Q1437">
        <f>IF(Colin!$G1437&lt;$B$1,Colin!$I1437,0)</f>
        <v>0</v>
      </c>
    </row>
    <row r="1438" spans="12:17" x14ac:dyDescent="0.25">
      <c r="L1438">
        <f>IF(AND(Colin!$G1438=$B$1,Colin!$H1438=$C$3),Colin!$I1438,)</f>
        <v>0</v>
      </c>
      <c r="M1438">
        <f>IF(AND(Colin!$G1438=$B$1,Colin!$H1438&lt;=$C$3),Colin!$I1438,)</f>
        <v>0</v>
      </c>
      <c r="N1438">
        <f>IF(AND(Colin!$G1438=$B$2,Colin!$H1438=$C$3),Colin!$I1438,)</f>
        <v>0</v>
      </c>
      <c r="O1438">
        <f>IF(AND(Colin!$G1438=$B$2,Colin!$H1438&lt;=$C$3),Colin!$I1438,)</f>
        <v>0</v>
      </c>
      <c r="P1438">
        <f>IF(Colin!$G1438&lt;$B$2,Colin!$I1438,0)</f>
        <v>0</v>
      </c>
      <c r="Q1438">
        <f>IF(Colin!$G1438&lt;$B$1,Colin!$I1438,0)</f>
        <v>0</v>
      </c>
    </row>
    <row r="1439" spans="12:17" x14ac:dyDescent="0.25">
      <c r="L1439">
        <f>IF(AND(Colin!$G1439=$B$1,Colin!$H1439=$C$3),Colin!$I1439,)</f>
        <v>0</v>
      </c>
      <c r="M1439">
        <f>IF(AND(Colin!$G1439=$B$1,Colin!$H1439&lt;=$C$3),Colin!$I1439,)</f>
        <v>0</v>
      </c>
      <c r="N1439">
        <f>IF(AND(Colin!$G1439=$B$2,Colin!$H1439=$C$3),Colin!$I1439,)</f>
        <v>0</v>
      </c>
      <c r="O1439">
        <f>IF(AND(Colin!$G1439=$B$2,Colin!$H1439&lt;=$C$3),Colin!$I1439,)</f>
        <v>0</v>
      </c>
      <c r="P1439">
        <f>IF(Colin!$G1439&lt;$B$2,Colin!$I1439,0)</f>
        <v>0</v>
      </c>
      <c r="Q1439">
        <f>IF(Colin!$G1439&lt;$B$1,Colin!$I1439,0)</f>
        <v>0</v>
      </c>
    </row>
    <row r="1440" spans="12:17" x14ac:dyDescent="0.25">
      <c r="L1440">
        <f>IF(AND(Colin!$G1440=$B$1,Colin!$H1440=$C$3),Colin!$I1440,)</f>
        <v>0</v>
      </c>
      <c r="M1440">
        <f>IF(AND(Colin!$G1440=$B$1,Colin!$H1440&lt;=$C$3),Colin!$I1440,)</f>
        <v>0</v>
      </c>
      <c r="N1440">
        <f>IF(AND(Colin!$G1440=$B$2,Colin!$H1440=$C$3),Colin!$I1440,)</f>
        <v>0</v>
      </c>
      <c r="O1440">
        <f>IF(AND(Colin!$G1440=$B$2,Colin!$H1440&lt;=$C$3),Colin!$I1440,)</f>
        <v>0</v>
      </c>
      <c r="P1440">
        <f>IF(Colin!$G1440&lt;$B$2,Colin!$I1440,0)</f>
        <v>0</v>
      </c>
      <c r="Q1440">
        <f>IF(Colin!$G1440&lt;$B$1,Colin!$I1440,0)</f>
        <v>0</v>
      </c>
    </row>
    <row r="1441" spans="12:17" x14ac:dyDescent="0.25">
      <c r="L1441">
        <f>IF(AND(Colin!$G1441=$B$1,Colin!$H1441=$C$3),Colin!$I1441,)</f>
        <v>0</v>
      </c>
      <c r="M1441">
        <f>IF(AND(Colin!$G1441=$B$1,Colin!$H1441&lt;=$C$3),Colin!$I1441,)</f>
        <v>0</v>
      </c>
      <c r="N1441">
        <f>IF(AND(Colin!$G1441=$B$2,Colin!$H1441=$C$3),Colin!$I1441,)</f>
        <v>0</v>
      </c>
      <c r="O1441">
        <f>IF(AND(Colin!$G1441=$B$2,Colin!$H1441&lt;=$C$3),Colin!$I1441,)</f>
        <v>0</v>
      </c>
      <c r="P1441">
        <f>IF(Colin!$G1441&lt;$B$2,Colin!$I1441,0)</f>
        <v>0</v>
      </c>
      <c r="Q1441">
        <f>IF(Colin!$G1441&lt;$B$1,Colin!$I1441,0)</f>
        <v>0</v>
      </c>
    </row>
    <row r="1442" spans="12:17" x14ac:dyDescent="0.25">
      <c r="L1442">
        <f>IF(AND(Colin!$G1442=$B$1,Colin!$H1442=$C$3),Colin!$I1442,)</f>
        <v>0</v>
      </c>
      <c r="M1442">
        <f>IF(AND(Colin!$G1442=$B$1,Colin!$H1442&lt;=$C$3),Colin!$I1442,)</f>
        <v>0</v>
      </c>
      <c r="N1442">
        <f>IF(AND(Colin!$G1442=$B$2,Colin!$H1442=$C$3),Colin!$I1442,)</f>
        <v>0</v>
      </c>
      <c r="O1442">
        <f>IF(AND(Colin!$G1442=$B$2,Colin!$H1442&lt;=$C$3),Colin!$I1442,)</f>
        <v>0</v>
      </c>
      <c r="P1442">
        <f>IF(Colin!$G1442&lt;$B$2,Colin!$I1442,0)</f>
        <v>0</v>
      </c>
      <c r="Q1442">
        <f>IF(Colin!$G1442&lt;$B$1,Colin!$I1442,0)</f>
        <v>0</v>
      </c>
    </row>
    <row r="1443" spans="12:17" x14ac:dyDescent="0.25">
      <c r="L1443">
        <f>IF(AND(Colin!$G1443=$B$1,Colin!$H1443=$C$3),Colin!$I1443,)</f>
        <v>0</v>
      </c>
      <c r="M1443">
        <f>IF(AND(Colin!$G1443=$B$1,Colin!$H1443&lt;=$C$3),Colin!$I1443,)</f>
        <v>0</v>
      </c>
      <c r="N1443">
        <f>IF(AND(Colin!$G1443=$B$2,Colin!$H1443=$C$3),Colin!$I1443,)</f>
        <v>0</v>
      </c>
      <c r="O1443">
        <f>IF(AND(Colin!$G1443=$B$2,Colin!$H1443&lt;=$C$3),Colin!$I1443,)</f>
        <v>0</v>
      </c>
      <c r="P1443">
        <f>IF(Colin!$G1443&lt;$B$2,Colin!$I1443,0)</f>
        <v>0</v>
      </c>
      <c r="Q1443">
        <f>IF(Colin!$G1443&lt;$B$1,Colin!$I1443,0)</f>
        <v>0</v>
      </c>
    </row>
    <row r="1444" spans="12:17" x14ac:dyDescent="0.25">
      <c r="L1444">
        <f>IF(AND(Colin!$G1444=$B$1,Colin!$H1444=$C$3),Colin!$I1444,)</f>
        <v>0</v>
      </c>
      <c r="M1444">
        <f>IF(AND(Colin!$G1444=$B$1,Colin!$H1444&lt;=$C$3),Colin!$I1444,)</f>
        <v>0</v>
      </c>
      <c r="N1444">
        <f>IF(AND(Colin!$G1444=$B$2,Colin!$H1444=$C$3),Colin!$I1444,)</f>
        <v>0</v>
      </c>
      <c r="O1444">
        <f>IF(AND(Colin!$G1444=$B$2,Colin!$H1444&lt;=$C$3),Colin!$I1444,)</f>
        <v>0</v>
      </c>
      <c r="P1444">
        <f>IF(Colin!$G1444&lt;$B$2,Colin!$I1444,0)</f>
        <v>0</v>
      </c>
      <c r="Q1444">
        <f>IF(Colin!$G1444&lt;$B$1,Colin!$I1444,0)</f>
        <v>0</v>
      </c>
    </row>
    <row r="1445" spans="12:17" x14ac:dyDescent="0.25">
      <c r="L1445">
        <f>IF(AND(Colin!$G1445=$B$1,Colin!$H1445=$C$3),Colin!$I1445,)</f>
        <v>0</v>
      </c>
      <c r="M1445">
        <f>IF(AND(Colin!$G1445=$B$1,Colin!$H1445&lt;=$C$3),Colin!$I1445,)</f>
        <v>0</v>
      </c>
      <c r="N1445">
        <f>IF(AND(Colin!$G1445=$B$2,Colin!$H1445=$C$3),Colin!$I1445,)</f>
        <v>0</v>
      </c>
      <c r="O1445">
        <f>IF(AND(Colin!$G1445=$B$2,Colin!$H1445&lt;=$C$3),Colin!$I1445,)</f>
        <v>0</v>
      </c>
      <c r="P1445">
        <f>IF(Colin!$G1445&lt;$B$2,Colin!$I1445,0)</f>
        <v>0</v>
      </c>
      <c r="Q1445">
        <f>IF(Colin!$G1445&lt;$B$1,Colin!$I1445,0)</f>
        <v>0</v>
      </c>
    </row>
    <row r="1446" spans="12:17" x14ac:dyDescent="0.25">
      <c r="L1446">
        <f>IF(AND(Colin!$G1446=$B$1,Colin!$H1446=$C$3),Colin!$I1446,)</f>
        <v>0</v>
      </c>
      <c r="M1446">
        <f>IF(AND(Colin!$G1446=$B$1,Colin!$H1446&lt;=$C$3),Colin!$I1446,)</f>
        <v>0</v>
      </c>
      <c r="N1446">
        <f>IF(AND(Colin!$G1446=$B$2,Colin!$H1446=$C$3),Colin!$I1446,)</f>
        <v>0</v>
      </c>
      <c r="O1446">
        <f>IF(AND(Colin!$G1446=$B$2,Colin!$H1446&lt;=$C$3),Colin!$I1446,)</f>
        <v>0</v>
      </c>
      <c r="P1446">
        <f>IF(Colin!$G1446&lt;$B$2,Colin!$I1446,0)</f>
        <v>0</v>
      </c>
      <c r="Q1446">
        <f>IF(Colin!$G1446&lt;$B$1,Colin!$I1446,0)</f>
        <v>0</v>
      </c>
    </row>
    <row r="1447" spans="12:17" x14ac:dyDescent="0.25">
      <c r="L1447">
        <f>IF(AND(Colin!$G1447=$B$1,Colin!$H1447=$C$3),Colin!$I1447,)</f>
        <v>0</v>
      </c>
      <c r="M1447">
        <f>IF(AND(Colin!$G1447=$B$1,Colin!$H1447&lt;=$C$3),Colin!$I1447,)</f>
        <v>0</v>
      </c>
      <c r="N1447">
        <f>IF(AND(Colin!$G1447=$B$2,Colin!$H1447=$C$3),Colin!$I1447,)</f>
        <v>0</v>
      </c>
      <c r="O1447">
        <f>IF(AND(Colin!$G1447=$B$2,Colin!$H1447&lt;=$C$3),Colin!$I1447,)</f>
        <v>0</v>
      </c>
      <c r="P1447">
        <f>IF(Colin!$G1447&lt;$B$2,Colin!$I1447,0)</f>
        <v>0</v>
      </c>
      <c r="Q1447">
        <f>IF(Colin!$G1447&lt;$B$1,Colin!$I1447,0)</f>
        <v>0</v>
      </c>
    </row>
    <row r="1448" spans="12:17" x14ac:dyDescent="0.25">
      <c r="L1448">
        <f>IF(AND(Colin!$G1448=$B$1,Colin!$H1448=$C$3),Colin!$I1448,)</f>
        <v>0</v>
      </c>
      <c r="M1448">
        <f>IF(AND(Colin!$G1448=$B$1,Colin!$H1448&lt;=$C$3),Colin!$I1448,)</f>
        <v>0</v>
      </c>
      <c r="N1448">
        <f>IF(AND(Colin!$G1448=$B$2,Colin!$H1448=$C$3),Colin!$I1448,)</f>
        <v>0</v>
      </c>
      <c r="O1448">
        <f>IF(AND(Colin!$G1448=$B$2,Colin!$H1448&lt;=$C$3),Colin!$I1448,)</f>
        <v>0</v>
      </c>
      <c r="P1448">
        <f>IF(Colin!$G1448&lt;$B$2,Colin!$I1448,0)</f>
        <v>0</v>
      </c>
      <c r="Q1448">
        <f>IF(Colin!$G1448&lt;$B$1,Colin!$I1448,0)</f>
        <v>0</v>
      </c>
    </row>
    <row r="1449" spans="12:17" x14ac:dyDescent="0.25">
      <c r="L1449">
        <f>IF(AND(Colin!$G1449=$B$1,Colin!$H1449=$C$3),Colin!$I1449,)</f>
        <v>0</v>
      </c>
      <c r="M1449">
        <f>IF(AND(Colin!$G1449=$B$1,Colin!$H1449&lt;=$C$3),Colin!$I1449,)</f>
        <v>0</v>
      </c>
      <c r="N1449">
        <f>IF(AND(Colin!$G1449=$B$2,Colin!$H1449=$C$3),Colin!$I1449,)</f>
        <v>0</v>
      </c>
      <c r="O1449">
        <f>IF(AND(Colin!$G1449=$B$2,Colin!$H1449&lt;=$C$3),Colin!$I1449,)</f>
        <v>0</v>
      </c>
      <c r="P1449">
        <f>IF(Colin!$G1449&lt;$B$2,Colin!$I1449,0)</f>
        <v>0</v>
      </c>
      <c r="Q1449">
        <f>IF(Colin!$G1449&lt;$B$1,Colin!$I1449,0)</f>
        <v>0</v>
      </c>
    </row>
    <row r="1450" spans="12:17" x14ac:dyDescent="0.25">
      <c r="L1450">
        <f>IF(AND(Colin!$G1450=$B$1,Colin!$H1450=$C$3),Colin!$I1450,)</f>
        <v>0</v>
      </c>
      <c r="M1450">
        <f>IF(AND(Colin!$G1450=$B$1,Colin!$H1450&lt;=$C$3),Colin!$I1450,)</f>
        <v>0</v>
      </c>
      <c r="N1450">
        <f>IF(AND(Colin!$G1450=$B$2,Colin!$H1450=$C$3),Colin!$I1450,)</f>
        <v>0</v>
      </c>
      <c r="O1450">
        <f>IF(AND(Colin!$G1450=$B$2,Colin!$H1450&lt;=$C$3),Colin!$I1450,)</f>
        <v>0</v>
      </c>
      <c r="P1450">
        <f>IF(Colin!$G1450&lt;$B$2,Colin!$I1450,0)</f>
        <v>0</v>
      </c>
      <c r="Q1450">
        <f>IF(Colin!$G1450&lt;$B$1,Colin!$I1450,0)</f>
        <v>0</v>
      </c>
    </row>
    <row r="1451" spans="12:17" x14ac:dyDescent="0.25">
      <c r="L1451">
        <f>IF(AND(Colin!$G1451=$B$1,Colin!$H1451=$C$3),Colin!$I1451,)</f>
        <v>0</v>
      </c>
      <c r="M1451">
        <f>IF(AND(Colin!$G1451=$B$1,Colin!$H1451&lt;=$C$3),Colin!$I1451,)</f>
        <v>0</v>
      </c>
      <c r="N1451">
        <f>IF(AND(Colin!$G1451=$B$2,Colin!$H1451=$C$3),Colin!$I1451,)</f>
        <v>0</v>
      </c>
      <c r="O1451">
        <f>IF(AND(Colin!$G1451=$B$2,Colin!$H1451&lt;=$C$3),Colin!$I1451,)</f>
        <v>0</v>
      </c>
      <c r="P1451">
        <f>IF(Colin!$G1451&lt;$B$2,Colin!$I1451,0)</f>
        <v>0</v>
      </c>
      <c r="Q1451">
        <f>IF(Colin!$G1451&lt;$B$1,Colin!$I1451,0)</f>
        <v>0</v>
      </c>
    </row>
    <row r="1452" spans="12:17" x14ac:dyDescent="0.25">
      <c r="L1452">
        <f>IF(AND(Colin!$G1452=$B$1,Colin!$H1452=$C$3),Colin!$I1452,)</f>
        <v>0</v>
      </c>
      <c r="M1452">
        <f>IF(AND(Colin!$G1452=$B$1,Colin!$H1452&lt;=$C$3),Colin!$I1452,)</f>
        <v>0</v>
      </c>
      <c r="N1452">
        <f>IF(AND(Colin!$G1452=$B$2,Colin!$H1452=$C$3),Colin!$I1452,)</f>
        <v>0</v>
      </c>
      <c r="O1452">
        <f>IF(AND(Colin!$G1452=$B$2,Colin!$H1452&lt;=$C$3),Colin!$I1452,)</f>
        <v>0</v>
      </c>
      <c r="P1452">
        <f>IF(Colin!$G1452&lt;$B$2,Colin!$I1452,0)</f>
        <v>0</v>
      </c>
      <c r="Q1452">
        <f>IF(Colin!$G1452&lt;$B$1,Colin!$I1452,0)</f>
        <v>0</v>
      </c>
    </row>
    <row r="1453" spans="12:17" x14ac:dyDescent="0.25">
      <c r="L1453">
        <f>IF(AND(Colin!$G1453=$B$1,Colin!$H1453=$C$3),Colin!$I1453,)</f>
        <v>0</v>
      </c>
      <c r="M1453">
        <f>IF(AND(Colin!$G1453=$B$1,Colin!$H1453&lt;=$C$3),Colin!$I1453,)</f>
        <v>0</v>
      </c>
      <c r="N1453">
        <f>IF(AND(Colin!$G1453=$B$2,Colin!$H1453=$C$3),Colin!$I1453,)</f>
        <v>0</v>
      </c>
      <c r="O1453">
        <f>IF(AND(Colin!$G1453=$B$2,Colin!$H1453&lt;=$C$3),Colin!$I1453,)</f>
        <v>0</v>
      </c>
      <c r="P1453">
        <f>IF(Colin!$G1453&lt;$B$2,Colin!$I1453,0)</f>
        <v>0</v>
      </c>
      <c r="Q1453">
        <f>IF(Colin!$G1453&lt;$B$1,Colin!$I1453,0)</f>
        <v>0</v>
      </c>
    </row>
    <row r="1454" spans="12:17" x14ac:dyDescent="0.25">
      <c r="L1454">
        <f>IF(AND(Colin!$G1454=$B$1,Colin!$H1454=$C$3),Colin!$I1454,)</f>
        <v>0</v>
      </c>
      <c r="M1454">
        <f>IF(AND(Colin!$G1454=$B$1,Colin!$H1454&lt;=$C$3),Colin!$I1454,)</f>
        <v>0</v>
      </c>
      <c r="N1454">
        <f>IF(AND(Colin!$G1454=$B$2,Colin!$H1454=$C$3),Colin!$I1454,)</f>
        <v>0</v>
      </c>
      <c r="O1454">
        <f>IF(AND(Colin!$G1454=$B$2,Colin!$H1454&lt;=$C$3),Colin!$I1454,)</f>
        <v>0</v>
      </c>
      <c r="P1454">
        <f>IF(Colin!$G1454&lt;$B$2,Colin!$I1454,0)</f>
        <v>0</v>
      </c>
      <c r="Q1454">
        <f>IF(Colin!$G1454&lt;$B$1,Colin!$I1454,0)</f>
        <v>0</v>
      </c>
    </row>
    <row r="1455" spans="12:17" x14ac:dyDescent="0.25">
      <c r="L1455">
        <f>IF(AND(Colin!$G1455=$B$1,Colin!$H1455=$C$3),Colin!$I1455,)</f>
        <v>0</v>
      </c>
      <c r="M1455">
        <f>IF(AND(Colin!$G1455=$B$1,Colin!$H1455&lt;=$C$3),Colin!$I1455,)</f>
        <v>0</v>
      </c>
      <c r="N1455">
        <f>IF(AND(Colin!$G1455=$B$2,Colin!$H1455=$C$3),Colin!$I1455,)</f>
        <v>0</v>
      </c>
      <c r="O1455">
        <f>IF(AND(Colin!$G1455=$B$2,Colin!$H1455&lt;=$C$3),Colin!$I1455,)</f>
        <v>0</v>
      </c>
      <c r="P1455">
        <f>IF(Colin!$G1455&lt;$B$2,Colin!$I1455,0)</f>
        <v>0</v>
      </c>
      <c r="Q1455">
        <f>IF(Colin!$G1455&lt;$B$1,Colin!$I1455,0)</f>
        <v>0</v>
      </c>
    </row>
    <row r="1456" spans="12:17" x14ac:dyDescent="0.25">
      <c r="L1456">
        <f>IF(AND(Colin!$G1456=$B$1,Colin!$H1456=$C$3),Colin!$I1456,)</f>
        <v>0</v>
      </c>
      <c r="M1456">
        <f>IF(AND(Colin!$G1456=$B$1,Colin!$H1456&lt;=$C$3),Colin!$I1456,)</f>
        <v>0</v>
      </c>
      <c r="N1456">
        <f>IF(AND(Colin!$G1456=$B$2,Colin!$H1456=$C$3),Colin!$I1456,)</f>
        <v>0</v>
      </c>
      <c r="O1456">
        <f>IF(AND(Colin!$G1456=$B$2,Colin!$H1456&lt;=$C$3),Colin!$I1456,)</f>
        <v>0</v>
      </c>
      <c r="P1456">
        <f>IF(Colin!$G1456&lt;$B$2,Colin!$I1456,0)</f>
        <v>0</v>
      </c>
      <c r="Q1456">
        <f>IF(Colin!$G1456&lt;$B$1,Colin!$I1456,0)</f>
        <v>0</v>
      </c>
    </row>
    <row r="1457" spans="12:17" x14ac:dyDescent="0.25">
      <c r="L1457">
        <f>IF(AND(Colin!$G1457=$B$1,Colin!$H1457=$C$3),Colin!$I1457,)</f>
        <v>0</v>
      </c>
      <c r="M1457">
        <f>IF(AND(Colin!$G1457=$B$1,Colin!$H1457&lt;=$C$3),Colin!$I1457,)</f>
        <v>0</v>
      </c>
      <c r="N1457">
        <f>IF(AND(Colin!$G1457=$B$2,Colin!$H1457=$C$3),Colin!$I1457,)</f>
        <v>0</v>
      </c>
      <c r="O1457">
        <f>IF(AND(Colin!$G1457=$B$2,Colin!$H1457&lt;=$C$3),Colin!$I1457,)</f>
        <v>0</v>
      </c>
      <c r="P1457">
        <f>IF(Colin!$G1457&lt;$B$2,Colin!$I1457,0)</f>
        <v>0</v>
      </c>
      <c r="Q1457">
        <f>IF(Colin!$G1457&lt;$B$1,Colin!$I1457,0)</f>
        <v>0</v>
      </c>
    </row>
    <row r="1458" spans="12:17" x14ac:dyDescent="0.25">
      <c r="L1458">
        <f>IF(AND(Colin!$G1458=$B$1,Colin!$H1458=$C$3),Colin!$I1458,)</f>
        <v>0</v>
      </c>
      <c r="M1458">
        <f>IF(AND(Colin!$G1458=$B$1,Colin!$H1458&lt;=$C$3),Colin!$I1458,)</f>
        <v>0</v>
      </c>
      <c r="N1458">
        <f>IF(AND(Colin!$G1458=$B$2,Colin!$H1458=$C$3),Colin!$I1458,)</f>
        <v>0</v>
      </c>
      <c r="O1458">
        <f>IF(AND(Colin!$G1458=$B$2,Colin!$H1458&lt;=$C$3),Colin!$I1458,)</f>
        <v>0</v>
      </c>
      <c r="P1458">
        <f>IF(Colin!$G1458&lt;$B$2,Colin!$I1458,0)</f>
        <v>0</v>
      </c>
      <c r="Q1458">
        <f>IF(Colin!$G1458&lt;$B$1,Colin!$I1458,0)</f>
        <v>0</v>
      </c>
    </row>
    <row r="1459" spans="12:17" x14ac:dyDescent="0.25">
      <c r="L1459">
        <f>IF(AND(Colin!$G1459=$B$1,Colin!$H1459=$C$3),Colin!$I1459,)</f>
        <v>0</v>
      </c>
      <c r="M1459">
        <f>IF(AND(Colin!$G1459=$B$1,Colin!$H1459&lt;=$C$3),Colin!$I1459,)</f>
        <v>0</v>
      </c>
      <c r="N1459">
        <f>IF(AND(Colin!$G1459=$B$2,Colin!$H1459=$C$3),Colin!$I1459,)</f>
        <v>0</v>
      </c>
      <c r="O1459">
        <f>IF(AND(Colin!$G1459=$B$2,Colin!$H1459&lt;=$C$3),Colin!$I1459,)</f>
        <v>0</v>
      </c>
      <c r="P1459">
        <f>IF(Colin!$G1459&lt;$B$2,Colin!$I1459,0)</f>
        <v>0</v>
      </c>
      <c r="Q1459">
        <f>IF(Colin!$G1459&lt;$B$1,Colin!$I1459,0)</f>
        <v>0</v>
      </c>
    </row>
    <row r="1460" spans="12:17" x14ac:dyDescent="0.25">
      <c r="L1460">
        <f>IF(AND(Colin!$G1460=$B$1,Colin!$H1460=$C$3),Colin!$I1460,)</f>
        <v>0</v>
      </c>
      <c r="M1460">
        <f>IF(AND(Colin!$G1460=$B$1,Colin!$H1460&lt;=$C$3),Colin!$I1460,)</f>
        <v>0</v>
      </c>
      <c r="N1460">
        <f>IF(AND(Colin!$G1460=$B$2,Colin!$H1460=$C$3),Colin!$I1460,)</f>
        <v>0</v>
      </c>
      <c r="O1460">
        <f>IF(AND(Colin!$G1460=$B$2,Colin!$H1460&lt;=$C$3),Colin!$I1460,)</f>
        <v>0</v>
      </c>
      <c r="P1460">
        <f>IF(Colin!$G1460&lt;$B$2,Colin!$I1460,0)</f>
        <v>0</v>
      </c>
      <c r="Q1460">
        <f>IF(Colin!$G1460&lt;$B$1,Colin!$I1460,0)</f>
        <v>0</v>
      </c>
    </row>
    <row r="1461" spans="12:17" x14ac:dyDescent="0.25">
      <c r="L1461">
        <f>IF(AND(Colin!$G1461=$B$1,Colin!$H1461=$C$3),Colin!$I1461,)</f>
        <v>0</v>
      </c>
      <c r="M1461">
        <f>IF(AND(Colin!$G1461=$B$1,Colin!$H1461&lt;=$C$3),Colin!$I1461,)</f>
        <v>0</v>
      </c>
      <c r="N1461">
        <f>IF(AND(Colin!$G1461=$B$2,Colin!$H1461=$C$3),Colin!$I1461,)</f>
        <v>0</v>
      </c>
      <c r="O1461">
        <f>IF(AND(Colin!$G1461=$B$2,Colin!$H1461&lt;=$C$3),Colin!$I1461,)</f>
        <v>0</v>
      </c>
      <c r="P1461">
        <f>IF(Colin!$G1461&lt;$B$2,Colin!$I1461,0)</f>
        <v>0</v>
      </c>
      <c r="Q1461">
        <f>IF(Colin!$G1461&lt;$B$1,Colin!$I1461,0)</f>
        <v>0</v>
      </c>
    </row>
    <row r="1462" spans="12:17" x14ac:dyDescent="0.25">
      <c r="L1462">
        <f>IF(AND(Colin!$G1462=$B$1,Colin!$H1462=$C$3),Colin!$I1462,)</f>
        <v>0</v>
      </c>
      <c r="M1462">
        <f>IF(AND(Colin!$G1462=$B$1,Colin!$H1462&lt;=$C$3),Colin!$I1462,)</f>
        <v>0</v>
      </c>
      <c r="N1462">
        <f>IF(AND(Colin!$G1462=$B$2,Colin!$H1462=$C$3),Colin!$I1462,)</f>
        <v>0</v>
      </c>
      <c r="O1462">
        <f>IF(AND(Colin!$G1462=$B$2,Colin!$H1462&lt;=$C$3),Colin!$I1462,)</f>
        <v>0</v>
      </c>
      <c r="P1462">
        <f>IF(Colin!$G1462&lt;$B$2,Colin!$I1462,0)</f>
        <v>0</v>
      </c>
      <c r="Q1462">
        <f>IF(Colin!$G1462&lt;$B$1,Colin!$I1462,0)</f>
        <v>0</v>
      </c>
    </row>
    <row r="1463" spans="12:17" x14ac:dyDescent="0.25">
      <c r="L1463">
        <f>IF(AND(Colin!$G1463=$B$1,Colin!$H1463=$C$3),Colin!$I1463,)</f>
        <v>0</v>
      </c>
      <c r="M1463">
        <f>IF(AND(Colin!$G1463=$B$1,Colin!$H1463&lt;=$C$3),Colin!$I1463,)</f>
        <v>0</v>
      </c>
      <c r="N1463">
        <f>IF(AND(Colin!$G1463=$B$2,Colin!$H1463=$C$3),Colin!$I1463,)</f>
        <v>0</v>
      </c>
      <c r="O1463">
        <f>IF(AND(Colin!$G1463=$B$2,Colin!$H1463&lt;=$C$3),Colin!$I1463,)</f>
        <v>0</v>
      </c>
      <c r="P1463">
        <f>IF(Colin!$G1463&lt;$B$2,Colin!$I1463,0)</f>
        <v>0</v>
      </c>
      <c r="Q1463">
        <f>IF(Colin!$G1463&lt;$B$1,Colin!$I1463,0)</f>
        <v>0</v>
      </c>
    </row>
    <row r="1464" spans="12:17" x14ac:dyDescent="0.25">
      <c r="L1464">
        <f>IF(AND(Colin!$G1464=$B$1,Colin!$H1464=$C$3),Colin!$I1464,)</f>
        <v>0</v>
      </c>
      <c r="M1464">
        <f>IF(AND(Colin!$G1464=$B$1,Colin!$H1464&lt;=$C$3),Colin!$I1464,)</f>
        <v>0</v>
      </c>
      <c r="N1464">
        <f>IF(AND(Colin!$G1464=$B$2,Colin!$H1464=$C$3),Colin!$I1464,)</f>
        <v>0</v>
      </c>
      <c r="O1464">
        <f>IF(AND(Colin!$G1464=$B$2,Colin!$H1464&lt;=$C$3),Colin!$I1464,)</f>
        <v>0</v>
      </c>
      <c r="P1464">
        <f>IF(Colin!$G1464&lt;$B$2,Colin!$I1464,0)</f>
        <v>0</v>
      </c>
      <c r="Q1464">
        <f>IF(Colin!$G1464&lt;$B$1,Colin!$I1464,0)</f>
        <v>0</v>
      </c>
    </row>
    <row r="1465" spans="12:17" x14ac:dyDescent="0.25">
      <c r="L1465">
        <f>IF(AND(Colin!$G1465=$B$1,Colin!$H1465=$C$3),Colin!$I1465,)</f>
        <v>0</v>
      </c>
      <c r="M1465">
        <f>IF(AND(Colin!$G1465=$B$1,Colin!$H1465&lt;=$C$3),Colin!$I1465,)</f>
        <v>0</v>
      </c>
      <c r="N1465">
        <f>IF(AND(Colin!$G1465=$B$2,Colin!$H1465=$C$3),Colin!$I1465,)</f>
        <v>0</v>
      </c>
      <c r="O1465">
        <f>IF(AND(Colin!$G1465=$B$2,Colin!$H1465&lt;=$C$3),Colin!$I1465,)</f>
        <v>0</v>
      </c>
      <c r="P1465">
        <f>IF(Colin!$G1465&lt;$B$2,Colin!$I1465,0)</f>
        <v>0</v>
      </c>
      <c r="Q1465">
        <f>IF(Colin!$G1465&lt;$B$1,Colin!$I1465,0)</f>
        <v>0</v>
      </c>
    </row>
    <row r="1466" spans="12:17" x14ac:dyDescent="0.25">
      <c r="L1466">
        <f>IF(AND(Colin!$G1466=$B$1,Colin!$H1466=$C$3),Colin!$I1466,)</f>
        <v>0</v>
      </c>
      <c r="M1466">
        <f>IF(AND(Colin!$G1466=$B$1,Colin!$H1466&lt;=$C$3),Colin!$I1466,)</f>
        <v>0</v>
      </c>
      <c r="N1466">
        <f>IF(AND(Colin!$G1466=$B$2,Colin!$H1466=$C$3),Colin!$I1466,)</f>
        <v>0</v>
      </c>
      <c r="O1466">
        <f>IF(AND(Colin!$G1466=$B$2,Colin!$H1466&lt;=$C$3),Colin!$I1466,)</f>
        <v>0</v>
      </c>
      <c r="P1466">
        <f>IF(Colin!$G1466&lt;$B$2,Colin!$I1466,0)</f>
        <v>0</v>
      </c>
      <c r="Q1466">
        <f>IF(Colin!$G1466&lt;$B$1,Colin!$I1466,0)</f>
        <v>0</v>
      </c>
    </row>
    <row r="1467" spans="12:17" x14ac:dyDescent="0.25">
      <c r="L1467">
        <f>IF(AND(Colin!$G1467=$B$1,Colin!$H1467=$C$3),Colin!$I1467,)</f>
        <v>0</v>
      </c>
      <c r="M1467">
        <f>IF(AND(Colin!$G1467=$B$1,Colin!$H1467&lt;=$C$3),Colin!$I1467,)</f>
        <v>0</v>
      </c>
      <c r="N1467">
        <f>IF(AND(Colin!$G1467=$B$2,Colin!$H1467=$C$3),Colin!$I1467,)</f>
        <v>0</v>
      </c>
      <c r="O1467">
        <f>IF(AND(Colin!$G1467=$B$2,Colin!$H1467&lt;=$C$3),Colin!$I1467,)</f>
        <v>0</v>
      </c>
      <c r="P1467">
        <f>IF(Colin!$G1467&lt;$B$2,Colin!$I1467,0)</f>
        <v>0</v>
      </c>
      <c r="Q1467">
        <f>IF(Colin!$G1467&lt;$B$1,Colin!$I1467,0)</f>
        <v>0</v>
      </c>
    </row>
    <row r="1468" spans="12:17" x14ac:dyDescent="0.25">
      <c r="L1468">
        <f>IF(AND(Colin!$G1468=$B$1,Colin!$H1468=$C$3),Colin!$I1468,)</f>
        <v>0</v>
      </c>
      <c r="M1468">
        <f>IF(AND(Colin!$G1468=$B$1,Colin!$H1468&lt;=$C$3),Colin!$I1468,)</f>
        <v>0</v>
      </c>
      <c r="N1468">
        <f>IF(AND(Colin!$G1468=$B$2,Colin!$H1468=$C$3),Colin!$I1468,)</f>
        <v>0</v>
      </c>
      <c r="O1468">
        <f>IF(AND(Colin!$G1468=$B$2,Colin!$H1468&lt;=$C$3),Colin!$I1468,)</f>
        <v>0</v>
      </c>
      <c r="P1468">
        <f>IF(Colin!$G1468&lt;$B$2,Colin!$I1468,0)</f>
        <v>0</v>
      </c>
      <c r="Q1468">
        <f>IF(Colin!$G1468&lt;$B$1,Colin!$I1468,0)</f>
        <v>0</v>
      </c>
    </row>
    <row r="1469" spans="12:17" x14ac:dyDescent="0.25">
      <c r="L1469">
        <f>IF(AND(Colin!$G1469=$B$1,Colin!$H1469=$C$3),Colin!$I1469,)</f>
        <v>0</v>
      </c>
      <c r="M1469">
        <f>IF(AND(Colin!$G1469=$B$1,Colin!$H1469&lt;=$C$3),Colin!$I1469,)</f>
        <v>0</v>
      </c>
      <c r="N1469">
        <f>IF(AND(Colin!$G1469=$B$2,Colin!$H1469=$C$3),Colin!$I1469,)</f>
        <v>0</v>
      </c>
      <c r="O1469">
        <f>IF(AND(Colin!$G1469=$B$2,Colin!$H1469&lt;=$C$3),Colin!$I1469,)</f>
        <v>0</v>
      </c>
      <c r="P1469">
        <f>IF(Colin!$G1469&lt;$B$2,Colin!$I1469,0)</f>
        <v>0</v>
      </c>
      <c r="Q1469">
        <f>IF(Colin!$G1469&lt;$B$1,Colin!$I1469,0)</f>
        <v>0</v>
      </c>
    </row>
    <row r="1470" spans="12:17" x14ac:dyDescent="0.25">
      <c r="L1470">
        <f>IF(AND(Colin!$G1470=$B$1,Colin!$H1470=$C$3),Colin!$I1470,)</f>
        <v>0</v>
      </c>
      <c r="M1470">
        <f>IF(AND(Colin!$G1470=$B$1,Colin!$H1470&lt;=$C$3),Colin!$I1470,)</f>
        <v>0</v>
      </c>
      <c r="N1470">
        <f>IF(AND(Colin!$G1470=$B$2,Colin!$H1470=$C$3),Colin!$I1470,)</f>
        <v>0</v>
      </c>
      <c r="O1470">
        <f>IF(AND(Colin!$G1470=$B$2,Colin!$H1470&lt;=$C$3),Colin!$I1470,)</f>
        <v>0</v>
      </c>
      <c r="P1470">
        <f>IF(Colin!$G1470&lt;$B$2,Colin!$I1470,0)</f>
        <v>0</v>
      </c>
      <c r="Q1470">
        <f>IF(Colin!$G1470&lt;$B$1,Colin!$I1470,0)</f>
        <v>0</v>
      </c>
    </row>
    <row r="1471" spans="12:17" x14ac:dyDescent="0.25">
      <c r="L1471">
        <f>IF(AND(Colin!$G1471=$B$1,Colin!$H1471=$C$3),Colin!$I1471,)</f>
        <v>0</v>
      </c>
      <c r="M1471">
        <f>IF(AND(Colin!$G1471=$B$1,Colin!$H1471&lt;=$C$3),Colin!$I1471,)</f>
        <v>0</v>
      </c>
      <c r="N1471">
        <f>IF(AND(Colin!$G1471=$B$2,Colin!$H1471=$C$3),Colin!$I1471,)</f>
        <v>0</v>
      </c>
      <c r="O1471">
        <f>IF(AND(Colin!$G1471=$B$2,Colin!$H1471&lt;=$C$3),Colin!$I1471,)</f>
        <v>0</v>
      </c>
      <c r="P1471">
        <f>IF(Colin!$G1471&lt;$B$2,Colin!$I1471,0)</f>
        <v>0</v>
      </c>
      <c r="Q1471">
        <f>IF(Colin!$G1471&lt;$B$1,Colin!$I1471,0)</f>
        <v>0</v>
      </c>
    </row>
    <row r="1472" spans="12:17" x14ac:dyDescent="0.25">
      <c r="L1472">
        <f>IF(AND(Colin!$G1472=$B$1,Colin!$H1472=$C$3),Colin!$I1472,)</f>
        <v>0</v>
      </c>
      <c r="M1472">
        <f>IF(AND(Colin!$G1472=$B$1,Colin!$H1472&lt;=$C$3),Colin!$I1472,)</f>
        <v>0</v>
      </c>
      <c r="N1472">
        <f>IF(AND(Colin!$G1472=$B$2,Colin!$H1472=$C$3),Colin!$I1472,)</f>
        <v>0</v>
      </c>
      <c r="O1472">
        <f>IF(AND(Colin!$G1472=$B$2,Colin!$H1472&lt;=$C$3),Colin!$I1472,)</f>
        <v>0</v>
      </c>
      <c r="P1472">
        <f>IF(Colin!$G1472&lt;$B$2,Colin!$I1472,0)</f>
        <v>0</v>
      </c>
      <c r="Q1472">
        <f>IF(Colin!$G1472&lt;$B$1,Colin!$I1472,0)</f>
        <v>0</v>
      </c>
    </row>
    <row r="1473" spans="12:17" x14ac:dyDescent="0.25">
      <c r="L1473">
        <f>IF(AND(Colin!$G1473=$B$1,Colin!$H1473=$C$3),Colin!$I1473,)</f>
        <v>0</v>
      </c>
      <c r="M1473">
        <f>IF(AND(Colin!$G1473=$B$1,Colin!$H1473&lt;=$C$3),Colin!$I1473,)</f>
        <v>0</v>
      </c>
      <c r="N1473">
        <f>IF(AND(Colin!$G1473=$B$2,Colin!$H1473=$C$3),Colin!$I1473,)</f>
        <v>0</v>
      </c>
      <c r="O1473">
        <f>IF(AND(Colin!$G1473=$B$2,Colin!$H1473&lt;=$C$3),Colin!$I1473,)</f>
        <v>0</v>
      </c>
      <c r="P1473">
        <f>IF(Colin!$G1473&lt;$B$2,Colin!$I1473,0)</f>
        <v>0</v>
      </c>
      <c r="Q1473">
        <f>IF(Colin!$G1473&lt;$B$1,Colin!$I1473,0)</f>
        <v>0</v>
      </c>
    </row>
    <row r="1474" spans="12:17" x14ac:dyDescent="0.25">
      <c r="L1474">
        <f>IF(AND(Colin!$G1474=$B$1,Colin!$H1474=$C$3),Colin!$I1474,)</f>
        <v>0</v>
      </c>
      <c r="M1474">
        <f>IF(AND(Colin!$G1474=$B$1,Colin!$H1474&lt;=$C$3),Colin!$I1474,)</f>
        <v>0</v>
      </c>
      <c r="N1474">
        <f>IF(AND(Colin!$G1474=$B$2,Colin!$H1474=$C$3),Colin!$I1474,)</f>
        <v>0</v>
      </c>
      <c r="O1474">
        <f>IF(AND(Colin!$G1474=$B$2,Colin!$H1474&lt;=$C$3),Colin!$I1474,)</f>
        <v>0</v>
      </c>
      <c r="P1474">
        <f>IF(Colin!$G1474&lt;$B$2,Colin!$I1474,0)</f>
        <v>0</v>
      </c>
      <c r="Q1474">
        <f>IF(Colin!$G1474&lt;$B$1,Colin!$I1474,0)</f>
        <v>0</v>
      </c>
    </row>
    <row r="1475" spans="12:17" x14ac:dyDescent="0.25">
      <c r="L1475">
        <f>IF(AND(Colin!$G1475=$B$1,Colin!$H1475=$C$3),Colin!$I1475,)</f>
        <v>0</v>
      </c>
      <c r="M1475">
        <f>IF(AND(Colin!$G1475=$B$1,Colin!$H1475&lt;=$C$3),Colin!$I1475,)</f>
        <v>0</v>
      </c>
      <c r="N1475">
        <f>IF(AND(Colin!$G1475=$B$2,Colin!$H1475=$C$3),Colin!$I1475,)</f>
        <v>0</v>
      </c>
      <c r="O1475">
        <f>IF(AND(Colin!$G1475=$B$2,Colin!$H1475&lt;=$C$3),Colin!$I1475,)</f>
        <v>0</v>
      </c>
      <c r="P1475">
        <f>IF(Colin!$G1475&lt;$B$2,Colin!$I1475,0)</f>
        <v>0</v>
      </c>
      <c r="Q1475">
        <f>IF(Colin!$G1475&lt;$B$1,Colin!$I1475,0)</f>
        <v>0</v>
      </c>
    </row>
    <row r="1476" spans="12:17" x14ac:dyDescent="0.25">
      <c r="L1476">
        <f>IF(AND(Colin!$G1476=$B$1,Colin!$H1476=$C$3),Colin!$I1476,)</f>
        <v>0</v>
      </c>
      <c r="M1476">
        <f>IF(AND(Colin!$G1476=$B$1,Colin!$H1476&lt;=$C$3),Colin!$I1476,)</f>
        <v>0</v>
      </c>
      <c r="N1476">
        <f>IF(AND(Colin!$G1476=$B$2,Colin!$H1476=$C$3),Colin!$I1476,)</f>
        <v>0</v>
      </c>
      <c r="O1476">
        <f>IF(AND(Colin!$G1476=$B$2,Colin!$H1476&lt;=$C$3),Colin!$I1476,)</f>
        <v>0</v>
      </c>
      <c r="P1476">
        <f>IF(Colin!$G1476&lt;$B$2,Colin!$I1476,0)</f>
        <v>0</v>
      </c>
      <c r="Q1476">
        <f>IF(Colin!$G1476&lt;$B$1,Colin!$I1476,0)</f>
        <v>0</v>
      </c>
    </row>
    <row r="1477" spans="12:17" x14ac:dyDescent="0.25">
      <c r="L1477">
        <f>IF(AND(Colin!$G1477=$B$1,Colin!$H1477=$C$3),Colin!$I1477,)</f>
        <v>0</v>
      </c>
      <c r="M1477">
        <f>IF(AND(Colin!$G1477=$B$1,Colin!$H1477&lt;=$C$3),Colin!$I1477,)</f>
        <v>0</v>
      </c>
      <c r="N1477">
        <f>IF(AND(Colin!$G1477=$B$2,Colin!$H1477=$C$3),Colin!$I1477,)</f>
        <v>0</v>
      </c>
      <c r="O1477">
        <f>IF(AND(Colin!$G1477=$B$2,Colin!$H1477&lt;=$C$3),Colin!$I1477,)</f>
        <v>0</v>
      </c>
      <c r="P1477">
        <f>IF(Colin!$G1477&lt;$B$2,Colin!$I1477,0)</f>
        <v>0</v>
      </c>
      <c r="Q1477">
        <f>IF(Colin!$G1477&lt;$B$1,Colin!$I1477,0)</f>
        <v>0</v>
      </c>
    </row>
    <row r="1478" spans="12:17" x14ac:dyDescent="0.25">
      <c r="L1478">
        <f>IF(AND(Colin!$G1478=$B$1,Colin!$H1478=$C$3),Colin!$I1478,)</f>
        <v>0</v>
      </c>
      <c r="M1478">
        <f>IF(AND(Colin!$G1478=$B$1,Colin!$H1478&lt;=$C$3),Colin!$I1478,)</f>
        <v>0</v>
      </c>
      <c r="N1478">
        <f>IF(AND(Colin!$G1478=$B$2,Colin!$H1478=$C$3),Colin!$I1478,)</f>
        <v>0</v>
      </c>
      <c r="O1478">
        <f>IF(AND(Colin!$G1478=$B$2,Colin!$H1478&lt;=$C$3),Colin!$I1478,)</f>
        <v>0</v>
      </c>
      <c r="P1478">
        <f>IF(Colin!$G1478&lt;$B$2,Colin!$I1478,0)</f>
        <v>0</v>
      </c>
      <c r="Q1478">
        <f>IF(Colin!$G1478&lt;$B$1,Colin!$I1478,0)</f>
        <v>0</v>
      </c>
    </row>
    <row r="1479" spans="12:17" x14ac:dyDescent="0.25">
      <c r="L1479">
        <f>IF(AND(Colin!$G1479=$B$1,Colin!$H1479=$C$3),Colin!$I1479,)</f>
        <v>0</v>
      </c>
      <c r="M1479">
        <f>IF(AND(Colin!$G1479=$B$1,Colin!$H1479&lt;=$C$3),Colin!$I1479,)</f>
        <v>0</v>
      </c>
      <c r="N1479">
        <f>IF(AND(Colin!$G1479=$B$2,Colin!$H1479=$C$3),Colin!$I1479,)</f>
        <v>0</v>
      </c>
      <c r="O1479">
        <f>IF(AND(Colin!$G1479=$B$2,Colin!$H1479&lt;=$C$3),Colin!$I1479,)</f>
        <v>0</v>
      </c>
      <c r="P1479">
        <f>IF(Colin!$G1479&lt;$B$2,Colin!$I1479,0)</f>
        <v>0</v>
      </c>
      <c r="Q1479">
        <f>IF(Colin!$G1479&lt;$B$1,Colin!$I1479,0)</f>
        <v>0</v>
      </c>
    </row>
    <row r="1480" spans="12:17" x14ac:dyDescent="0.25">
      <c r="L1480">
        <f>IF(AND(Colin!$G1480=$B$1,Colin!$H1480=$C$3),Colin!$I1480,)</f>
        <v>0</v>
      </c>
      <c r="M1480">
        <f>IF(AND(Colin!$G1480=$B$1,Colin!$H1480&lt;=$C$3),Colin!$I1480,)</f>
        <v>0</v>
      </c>
      <c r="N1480">
        <f>IF(AND(Colin!$G1480=$B$2,Colin!$H1480=$C$3),Colin!$I1480,)</f>
        <v>0</v>
      </c>
      <c r="O1480">
        <f>IF(AND(Colin!$G1480=$B$2,Colin!$H1480&lt;=$C$3),Colin!$I1480,)</f>
        <v>0</v>
      </c>
      <c r="P1480">
        <f>IF(Colin!$G1480&lt;$B$2,Colin!$I1480,0)</f>
        <v>0</v>
      </c>
      <c r="Q1480">
        <f>IF(Colin!$G1480&lt;$B$1,Colin!$I1480,0)</f>
        <v>0</v>
      </c>
    </row>
    <row r="1481" spans="12:17" x14ac:dyDescent="0.25">
      <c r="L1481">
        <f>IF(AND(Colin!$G1481=$B$1,Colin!$H1481=$C$3),Colin!$I1481,)</f>
        <v>0</v>
      </c>
      <c r="M1481">
        <f>IF(AND(Colin!$G1481=$B$1,Colin!$H1481&lt;=$C$3),Colin!$I1481,)</f>
        <v>0</v>
      </c>
      <c r="N1481">
        <f>IF(AND(Colin!$G1481=$B$2,Colin!$H1481=$C$3),Colin!$I1481,)</f>
        <v>0</v>
      </c>
      <c r="O1481">
        <f>IF(AND(Colin!$G1481=$B$2,Colin!$H1481&lt;=$C$3),Colin!$I1481,)</f>
        <v>0</v>
      </c>
      <c r="P1481">
        <f>IF(Colin!$G1481&lt;$B$2,Colin!$I1481,0)</f>
        <v>0</v>
      </c>
      <c r="Q1481">
        <f>IF(Colin!$G1481&lt;$B$1,Colin!$I1481,0)</f>
        <v>0</v>
      </c>
    </row>
    <row r="1482" spans="12:17" x14ac:dyDescent="0.25">
      <c r="L1482">
        <f>IF(AND(Colin!$G1482=$B$1,Colin!$H1482=$C$3),Colin!$I1482,)</f>
        <v>0</v>
      </c>
      <c r="M1482">
        <f>IF(AND(Colin!$G1482=$B$1,Colin!$H1482&lt;=$C$3),Colin!$I1482,)</f>
        <v>0</v>
      </c>
      <c r="N1482">
        <f>IF(AND(Colin!$G1482=$B$2,Colin!$H1482=$C$3),Colin!$I1482,)</f>
        <v>0</v>
      </c>
      <c r="O1482">
        <f>IF(AND(Colin!$G1482=$B$2,Colin!$H1482&lt;=$C$3),Colin!$I1482,)</f>
        <v>0</v>
      </c>
      <c r="P1482">
        <f>IF(Colin!$G1482&lt;$B$2,Colin!$I1482,0)</f>
        <v>0</v>
      </c>
      <c r="Q1482">
        <f>IF(Colin!$G1482&lt;$B$1,Colin!$I1482,0)</f>
        <v>0</v>
      </c>
    </row>
    <row r="1483" spans="12:17" x14ac:dyDescent="0.25">
      <c r="L1483">
        <f>IF(AND(Colin!$G1483=$B$1,Colin!$H1483=$C$3),Colin!$I1483,)</f>
        <v>0</v>
      </c>
      <c r="M1483">
        <f>IF(AND(Colin!$G1483=$B$1,Colin!$H1483&lt;=$C$3),Colin!$I1483,)</f>
        <v>0</v>
      </c>
      <c r="N1483">
        <f>IF(AND(Colin!$G1483=$B$2,Colin!$H1483=$C$3),Colin!$I1483,)</f>
        <v>0</v>
      </c>
      <c r="O1483">
        <f>IF(AND(Colin!$G1483=$B$2,Colin!$H1483&lt;=$C$3),Colin!$I1483,)</f>
        <v>0</v>
      </c>
      <c r="P1483">
        <f>IF(Colin!$G1483&lt;$B$2,Colin!$I1483,0)</f>
        <v>0</v>
      </c>
      <c r="Q1483">
        <f>IF(Colin!$G1483&lt;$B$1,Colin!$I1483,0)</f>
        <v>0</v>
      </c>
    </row>
    <row r="1484" spans="12:17" x14ac:dyDescent="0.25">
      <c r="L1484">
        <f>IF(AND(Colin!$G1484=$B$1,Colin!$H1484=$C$3),Colin!$I1484,)</f>
        <v>0</v>
      </c>
      <c r="M1484">
        <f>IF(AND(Colin!$G1484=$B$1,Colin!$H1484&lt;=$C$3),Colin!$I1484,)</f>
        <v>0</v>
      </c>
      <c r="N1484">
        <f>IF(AND(Colin!$G1484=$B$2,Colin!$H1484=$C$3),Colin!$I1484,)</f>
        <v>0</v>
      </c>
      <c r="O1484">
        <f>IF(AND(Colin!$G1484=$B$2,Colin!$H1484&lt;=$C$3),Colin!$I1484,)</f>
        <v>0</v>
      </c>
      <c r="P1484">
        <f>IF(Colin!$G1484&lt;$B$2,Colin!$I1484,0)</f>
        <v>0</v>
      </c>
      <c r="Q1484">
        <f>IF(Colin!$G1484&lt;$B$1,Colin!$I1484,0)</f>
        <v>0</v>
      </c>
    </row>
    <row r="1485" spans="12:17" x14ac:dyDescent="0.25">
      <c r="L1485">
        <f>IF(AND(Colin!$G1485=$B$1,Colin!$H1485=$C$3),Colin!$I1485,)</f>
        <v>0</v>
      </c>
      <c r="M1485">
        <f>IF(AND(Colin!$G1485=$B$1,Colin!$H1485&lt;=$C$3),Colin!$I1485,)</f>
        <v>0</v>
      </c>
      <c r="N1485">
        <f>IF(AND(Colin!$G1485=$B$2,Colin!$H1485=$C$3),Colin!$I1485,)</f>
        <v>0</v>
      </c>
      <c r="O1485">
        <f>IF(AND(Colin!$G1485=$B$2,Colin!$H1485&lt;=$C$3),Colin!$I1485,)</f>
        <v>0</v>
      </c>
      <c r="P1485">
        <f>IF(Colin!$G1485&lt;$B$2,Colin!$I1485,0)</f>
        <v>0</v>
      </c>
      <c r="Q1485">
        <f>IF(Colin!$G1485&lt;$B$1,Colin!$I1485,0)</f>
        <v>0</v>
      </c>
    </row>
    <row r="1486" spans="12:17" x14ac:dyDescent="0.25">
      <c r="L1486">
        <f>IF(AND(Colin!$G1486=$B$1,Colin!$H1486=$C$3),Colin!$I1486,)</f>
        <v>0</v>
      </c>
      <c r="M1486">
        <f>IF(AND(Colin!$G1486=$B$1,Colin!$H1486&lt;=$C$3),Colin!$I1486,)</f>
        <v>0</v>
      </c>
      <c r="N1486">
        <f>IF(AND(Colin!$G1486=$B$2,Colin!$H1486=$C$3),Colin!$I1486,)</f>
        <v>0</v>
      </c>
      <c r="O1486">
        <f>IF(AND(Colin!$G1486=$B$2,Colin!$H1486&lt;=$C$3),Colin!$I1486,)</f>
        <v>0</v>
      </c>
      <c r="P1486">
        <f>IF(Colin!$G1486&lt;$B$2,Colin!$I1486,0)</f>
        <v>0</v>
      </c>
      <c r="Q1486">
        <f>IF(Colin!$G1486&lt;$B$1,Colin!$I1486,0)</f>
        <v>0</v>
      </c>
    </row>
    <row r="1487" spans="12:17" x14ac:dyDescent="0.25">
      <c r="L1487">
        <f>IF(AND(Colin!$G1487=$B$1,Colin!$H1487=$C$3),Colin!$I1487,)</f>
        <v>0</v>
      </c>
      <c r="M1487">
        <f>IF(AND(Colin!$G1487=$B$1,Colin!$H1487&lt;=$C$3),Colin!$I1487,)</f>
        <v>0</v>
      </c>
      <c r="N1487">
        <f>IF(AND(Colin!$G1487=$B$2,Colin!$H1487=$C$3),Colin!$I1487,)</f>
        <v>0</v>
      </c>
      <c r="O1487">
        <f>IF(AND(Colin!$G1487=$B$2,Colin!$H1487&lt;=$C$3),Colin!$I1487,)</f>
        <v>0</v>
      </c>
      <c r="P1487">
        <f>IF(Colin!$G1487&lt;$B$2,Colin!$I1487,0)</f>
        <v>0</v>
      </c>
      <c r="Q1487">
        <f>IF(Colin!$G1487&lt;$B$1,Colin!$I1487,0)</f>
        <v>0</v>
      </c>
    </row>
    <row r="1488" spans="12:17" x14ac:dyDescent="0.25">
      <c r="L1488">
        <f>IF(AND(Colin!$G1488=$B$1,Colin!$H1488=$C$3),Colin!$I1488,)</f>
        <v>0</v>
      </c>
      <c r="M1488">
        <f>IF(AND(Colin!$G1488=$B$1,Colin!$H1488&lt;=$C$3),Colin!$I1488,)</f>
        <v>0</v>
      </c>
      <c r="N1488">
        <f>IF(AND(Colin!$G1488=$B$2,Colin!$H1488=$C$3),Colin!$I1488,)</f>
        <v>0</v>
      </c>
      <c r="O1488">
        <f>IF(AND(Colin!$G1488=$B$2,Colin!$H1488&lt;=$C$3),Colin!$I1488,)</f>
        <v>0</v>
      </c>
      <c r="P1488">
        <f>IF(Colin!$G1488&lt;$B$2,Colin!$I1488,0)</f>
        <v>0</v>
      </c>
      <c r="Q1488">
        <f>IF(Colin!$G1488&lt;$B$1,Colin!$I1488,0)</f>
        <v>0</v>
      </c>
    </row>
    <row r="1489" spans="12:17" x14ac:dyDescent="0.25">
      <c r="L1489">
        <f>IF(AND(Colin!$G1489=$B$1,Colin!$H1489=$C$3),Colin!$I1489,)</f>
        <v>0</v>
      </c>
      <c r="M1489">
        <f>IF(AND(Colin!$G1489=$B$1,Colin!$H1489&lt;=$C$3),Colin!$I1489,)</f>
        <v>0</v>
      </c>
      <c r="N1489">
        <f>IF(AND(Colin!$G1489=$B$2,Colin!$H1489=$C$3),Colin!$I1489,)</f>
        <v>0</v>
      </c>
      <c r="O1489">
        <f>IF(AND(Colin!$G1489=$B$2,Colin!$H1489&lt;=$C$3),Colin!$I1489,)</f>
        <v>0</v>
      </c>
      <c r="P1489">
        <f>IF(Colin!$G1489&lt;$B$2,Colin!$I1489,0)</f>
        <v>0</v>
      </c>
      <c r="Q1489">
        <f>IF(Colin!$G1489&lt;$B$1,Colin!$I1489,0)</f>
        <v>0</v>
      </c>
    </row>
    <row r="1490" spans="12:17" x14ac:dyDescent="0.25">
      <c r="L1490">
        <f>IF(AND(Colin!$G1490=$B$1,Colin!$H1490=$C$3),Colin!$I1490,)</f>
        <v>0</v>
      </c>
      <c r="M1490">
        <f>IF(AND(Colin!$G1490=$B$1,Colin!$H1490&lt;=$C$3),Colin!$I1490,)</f>
        <v>0</v>
      </c>
      <c r="N1490">
        <f>IF(AND(Colin!$G1490=$B$2,Colin!$H1490=$C$3),Colin!$I1490,)</f>
        <v>0</v>
      </c>
      <c r="O1490">
        <f>IF(AND(Colin!$G1490=$B$2,Colin!$H1490&lt;=$C$3),Colin!$I1490,)</f>
        <v>0</v>
      </c>
      <c r="P1490">
        <f>IF(Colin!$G1490&lt;$B$2,Colin!$I1490,0)</f>
        <v>0</v>
      </c>
      <c r="Q1490">
        <f>IF(Colin!$G1490&lt;$B$1,Colin!$I1490,0)</f>
        <v>0</v>
      </c>
    </row>
    <row r="1491" spans="12:17" x14ac:dyDescent="0.25">
      <c r="L1491">
        <f>IF(AND(Colin!$G1491=$B$1,Colin!$H1491=$C$3),Colin!$I1491,)</f>
        <v>0</v>
      </c>
      <c r="M1491">
        <f>IF(AND(Colin!$G1491=$B$1,Colin!$H1491&lt;=$C$3),Colin!$I1491,)</f>
        <v>0</v>
      </c>
      <c r="N1491">
        <f>IF(AND(Colin!$G1491=$B$2,Colin!$H1491=$C$3),Colin!$I1491,)</f>
        <v>0</v>
      </c>
      <c r="O1491">
        <f>IF(AND(Colin!$G1491=$B$2,Colin!$H1491&lt;=$C$3),Colin!$I1491,)</f>
        <v>0</v>
      </c>
      <c r="P1491">
        <f>IF(Colin!$G1491&lt;$B$2,Colin!$I1491,0)</f>
        <v>0</v>
      </c>
      <c r="Q1491">
        <f>IF(Colin!$G1491&lt;$B$1,Colin!$I1491,0)</f>
        <v>0</v>
      </c>
    </row>
    <row r="1492" spans="12:17" x14ac:dyDescent="0.25">
      <c r="L1492">
        <f>IF(AND(Colin!$G1492=$B$1,Colin!$H1492=$C$3),Colin!$I1492,)</f>
        <v>0</v>
      </c>
      <c r="M1492">
        <f>IF(AND(Colin!$G1492=$B$1,Colin!$H1492&lt;=$C$3),Colin!$I1492,)</f>
        <v>0</v>
      </c>
      <c r="N1492">
        <f>IF(AND(Colin!$G1492=$B$2,Colin!$H1492=$C$3),Colin!$I1492,)</f>
        <v>0</v>
      </c>
      <c r="O1492">
        <f>IF(AND(Colin!$G1492=$B$2,Colin!$H1492&lt;=$C$3),Colin!$I1492,)</f>
        <v>0</v>
      </c>
      <c r="P1492">
        <f>IF(Colin!$G1492&lt;$B$2,Colin!$I1492,0)</f>
        <v>0</v>
      </c>
      <c r="Q1492">
        <f>IF(Colin!$G1492&lt;$B$1,Colin!$I1492,0)</f>
        <v>0</v>
      </c>
    </row>
    <row r="1493" spans="12:17" x14ac:dyDescent="0.25">
      <c r="L1493">
        <f>IF(AND(Colin!$G1493=$B$1,Colin!$H1493=$C$3),Colin!$I1493,)</f>
        <v>0</v>
      </c>
      <c r="M1493">
        <f>IF(AND(Colin!$G1493=$B$1,Colin!$H1493&lt;=$C$3),Colin!$I1493,)</f>
        <v>0</v>
      </c>
      <c r="N1493">
        <f>IF(AND(Colin!$G1493=$B$2,Colin!$H1493=$C$3),Colin!$I1493,)</f>
        <v>0</v>
      </c>
      <c r="O1493">
        <f>IF(AND(Colin!$G1493=$B$2,Colin!$H1493&lt;=$C$3),Colin!$I1493,)</f>
        <v>0</v>
      </c>
      <c r="P1493">
        <f>IF(Colin!$G1493&lt;$B$2,Colin!$I1493,0)</f>
        <v>0</v>
      </c>
      <c r="Q1493">
        <f>IF(Colin!$G1493&lt;$B$1,Colin!$I1493,0)</f>
        <v>0</v>
      </c>
    </row>
    <row r="1494" spans="12:17" x14ac:dyDescent="0.25">
      <c r="L1494">
        <f>IF(AND(Colin!$G1494=$B$1,Colin!$H1494=$C$3),Colin!$I1494,)</f>
        <v>0</v>
      </c>
      <c r="M1494">
        <f>IF(AND(Colin!$G1494=$B$1,Colin!$H1494&lt;=$C$3),Colin!$I1494,)</f>
        <v>0</v>
      </c>
      <c r="N1494">
        <f>IF(AND(Colin!$G1494=$B$2,Colin!$H1494=$C$3),Colin!$I1494,)</f>
        <v>0</v>
      </c>
      <c r="O1494">
        <f>IF(AND(Colin!$G1494=$B$2,Colin!$H1494&lt;=$C$3),Colin!$I1494,)</f>
        <v>0</v>
      </c>
      <c r="P1494">
        <f>IF(Colin!$G1494&lt;$B$2,Colin!$I1494,0)</f>
        <v>0</v>
      </c>
      <c r="Q1494">
        <f>IF(Colin!$G1494&lt;$B$1,Colin!$I1494,0)</f>
        <v>0</v>
      </c>
    </row>
    <row r="1495" spans="12:17" x14ac:dyDescent="0.25">
      <c r="L1495">
        <f>IF(AND(Colin!$G1495=$B$1,Colin!$H1495=$C$3),Colin!$I1495,)</f>
        <v>0</v>
      </c>
      <c r="M1495">
        <f>IF(AND(Colin!$G1495=$B$1,Colin!$H1495&lt;=$C$3),Colin!$I1495,)</f>
        <v>0</v>
      </c>
      <c r="N1495">
        <f>IF(AND(Colin!$G1495=$B$2,Colin!$H1495=$C$3),Colin!$I1495,)</f>
        <v>0</v>
      </c>
      <c r="O1495">
        <f>IF(AND(Colin!$G1495=$B$2,Colin!$H1495&lt;=$C$3),Colin!$I1495,)</f>
        <v>0</v>
      </c>
      <c r="P1495">
        <f>IF(Colin!$G1495&lt;$B$2,Colin!$I1495,0)</f>
        <v>0</v>
      </c>
      <c r="Q1495">
        <f>IF(Colin!$G1495&lt;$B$1,Colin!$I1495,0)</f>
        <v>0</v>
      </c>
    </row>
    <row r="1496" spans="12:17" x14ac:dyDescent="0.25">
      <c r="L1496">
        <f>IF(AND(Colin!$G1496=$B$1,Colin!$H1496=$C$3),Colin!$I1496,)</f>
        <v>0</v>
      </c>
      <c r="M1496">
        <f>IF(AND(Colin!$G1496=$B$1,Colin!$H1496&lt;=$C$3),Colin!$I1496,)</f>
        <v>0</v>
      </c>
      <c r="N1496">
        <f>IF(AND(Colin!$G1496=$B$2,Colin!$H1496=$C$3),Colin!$I1496,)</f>
        <v>0</v>
      </c>
      <c r="O1496">
        <f>IF(AND(Colin!$G1496=$B$2,Colin!$H1496&lt;=$C$3),Colin!$I1496,)</f>
        <v>0</v>
      </c>
      <c r="P1496">
        <f>IF(Colin!$G1496&lt;$B$2,Colin!$I1496,0)</f>
        <v>0</v>
      </c>
      <c r="Q1496">
        <f>IF(Colin!$G1496&lt;$B$1,Colin!$I1496,0)</f>
        <v>0</v>
      </c>
    </row>
    <row r="1497" spans="12:17" x14ac:dyDescent="0.25">
      <c r="L1497">
        <f>IF(AND(Colin!$G1497=$B$1,Colin!$H1497=$C$3),Colin!$I1497,)</f>
        <v>0</v>
      </c>
      <c r="M1497">
        <f>IF(AND(Colin!$G1497=$B$1,Colin!$H1497&lt;=$C$3),Colin!$I1497,)</f>
        <v>0</v>
      </c>
      <c r="N1497">
        <f>IF(AND(Colin!$G1497=$B$2,Colin!$H1497=$C$3),Colin!$I1497,)</f>
        <v>0</v>
      </c>
      <c r="O1497">
        <f>IF(AND(Colin!$G1497=$B$2,Colin!$H1497&lt;=$C$3),Colin!$I1497,)</f>
        <v>0</v>
      </c>
      <c r="P1497">
        <f>IF(Colin!$G1497&lt;$B$2,Colin!$I1497,0)</f>
        <v>0</v>
      </c>
      <c r="Q1497">
        <f>IF(Colin!$G1497&lt;$B$1,Colin!$I1497,0)</f>
        <v>0</v>
      </c>
    </row>
    <row r="1498" spans="12:17" x14ac:dyDescent="0.25">
      <c r="L1498">
        <f>IF(AND(Colin!$G1498=$B$1,Colin!$H1498=$C$3),Colin!$I1498,)</f>
        <v>0</v>
      </c>
      <c r="M1498">
        <f>IF(AND(Colin!$G1498=$B$1,Colin!$H1498&lt;=$C$3),Colin!$I1498,)</f>
        <v>0</v>
      </c>
      <c r="N1498">
        <f>IF(AND(Colin!$G1498=$B$2,Colin!$H1498=$C$3),Colin!$I1498,)</f>
        <v>0</v>
      </c>
      <c r="O1498">
        <f>IF(AND(Colin!$G1498=$B$2,Colin!$H1498&lt;=$C$3),Colin!$I1498,)</f>
        <v>0</v>
      </c>
      <c r="P1498">
        <f>IF(Colin!$G1498&lt;$B$2,Colin!$I1498,0)</f>
        <v>0</v>
      </c>
      <c r="Q1498">
        <f>IF(Colin!$G1498&lt;$B$1,Colin!$I1498,0)</f>
        <v>0</v>
      </c>
    </row>
    <row r="1499" spans="12:17" x14ac:dyDescent="0.25">
      <c r="L1499">
        <f>IF(AND(Colin!$G1499=$B$1,Colin!$H1499=$C$3),Colin!$I1499,)</f>
        <v>0</v>
      </c>
      <c r="M1499">
        <f>IF(AND(Colin!$G1499=$B$1,Colin!$H1499&lt;=$C$3),Colin!$I1499,)</f>
        <v>0</v>
      </c>
      <c r="N1499">
        <f>IF(AND(Colin!$G1499=$B$2,Colin!$H1499=$C$3),Colin!$I1499,)</f>
        <v>0</v>
      </c>
      <c r="O1499">
        <f>IF(AND(Colin!$G1499=$B$2,Colin!$H1499&lt;=$C$3),Colin!$I1499,)</f>
        <v>0</v>
      </c>
      <c r="P1499">
        <f>IF(Colin!$G1499&lt;$B$2,Colin!$I1499,0)</f>
        <v>0</v>
      </c>
      <c r="Q1499">
        <f>IF(Colin!$G1499&lt;$B$1,Colin!$I1499,0)</f>
        <v>0</v>
      </c>
    </row>
    <row r="1500" spans="12:17" x14ac:dyDescent="0.25">
      <c r="L1500">
        <f>IF(AND(Colin!$G1500=$B$1,Colin!$H1500=$C$3),Colin!$I1500,)</f>
        <v>0</v>
      </c>
      <c r="M1500">
        <f>IF(AND(Colin!$G1500=$B$1,Colin!$H1500&lt;=$C$3),Colin!$I1500,)</f>
        <v>0</v>
      </c>
      <c r="N1500">
        <f>IF(AND(Colin!$G1500=$B$2,Colin!$H1500=$C$3),Colin!$I1500,)</f>
        <v>0</v>
      </c>
      <c r="O1500">
        <f>IF(AND(Colin!$G1500=$B$2,Colin!$H1500&lt;=$C$3),Colin!$I1500,)</f>
        <v>0</v>
      </c>
      <c r="P1500">
        <f>IF(Colin!$G1500&lt;$B$2,Colin!$I1500,0)</f>
        <v>0</v>
      </c>
      <c r="Q1500">
        <f>IF(Colin!$G1500&lt;$B$1,Colin!$I1500,0)</f>
        <v>0</v>
      </c>
    </row>
    <row r="1501" spans="12:17" x14ac:dyDescent="0.25">
      <c r="L1501">
        <f>IF(AND(Colin!$G1501=$B$1,Colin!$H1501=$C$3),Colin!$I1501,)</f>
        <v>0</v>
      </c>
      <c r="M1501">
        <f>IF(AND(Colin!$G1501=$B$1,Colin!$H1501&lt;=$C$3),Colin!$I1501,)</f>
        <v>0</v>
      </c>
      <c r="N1501">
        <f>IF(AND(Colin!$G1501=$B$2,Colin!$H1501=$C$3),Colin!$I1501,)</f>
        <v>0</v>
      </c>
      <c r="O1501">
        <f>IF(AND(Colin!$G1501=$B$2,Colin!$H1501&lt;=$C$3),Colin!$I1501,)</f>
        <v>0</v>
      </c>
      <c r="P1501">
        <f>IF(Colin!$G1501&lt;$B$2,Colin!$I1501,0)</f>
        <v>0</v>
      </c>
      <c r="Q1501">
        <f>IF(Colin!$G1501&lt;$B$1,Colin!$I1501,0)</f>
        <v>0</v>
      </c>
    </row>
    <row r="1502" spans="12:17" x14ac:dyDescent="0.25">
      <c r="L1502">
        <f>IF(AND(Colin!$G1502=$B$1,Colin!$H1502=$C$3),Colin!$I1502,)</f>
        <v>0</v>
      </c>
      <c r="M1502">
        <f>IF(AND(Colin!$G1502=$B$1,Colin!$H1502&lt;=$C$3),Colin!$I1502,)</f>
        <v>0</v>
      </c>
      <c r="N1502">
        <f>IF(AND(Colin!$G1502=$B$2,Colin!$H1502=$C$3),Colin!$I1502,)</f>
        <v>0</v>
      </c>
      <c r="O1502">
        <f>IF(AND(Colin!$G1502=$B$2,Colin!$H1502&lt;=$C$3),Colin!$I1502,)</f>
        <v>0</v>
      </c>
      <c r="P1502">
        <f>IF(Colin!$G1502&lt;$B$2,Colin!$I1502,0)</f>
        <v>0</v>
      </c>
      <c r="Q1502">
        <f>IF(Colin!$G1502&lt;$B$1,Colin!$I1502,0)</f>
        <v>0</v>
      </c>
    </row>
    <row r="1503" spans="12:17" x14ac:dyDescent="0.25">
      <c r="L1503">
        <f>IF(AND(Colin!$G1503=$B$1,Colin!$H1503=$C$3),Colin!$I1503,)</f>
        <v>0</v>
      </c>
      <c r="M1503">
        <f>IF(AND(Colin!$G1503=$B$1,Colin!$H1503&lt;=$C$3),Colin!$I1503,)</f>
        <v>0</v>
      </c>
      <c r="N1503">
        <f>IF(AND(Colin!$G1503=$B$2,Colin!$H1503=$C$3),Colin!$I1503,)</f>
        <v>0</v>
      </c>
      <c r="O1503">
        <f>IF(AND(Colin!$G1503=$B$2,Colin!$H1503&lt;=$C$3),Colin!$I1503,)</f>
        <v>0</v>
      </c>
      <c r="P1503">
        <f>IF(Colin!$G1503&lt;$B$2,Colin!$I1503,0)</f>
        <v>0</v>
      </c>
      <c r="Q1503">
        <f>IF(Colin!$G1503&lt;$B$1,Colin!$I1503,0)</f>
        <v>0</v>
      </c>
    </row>
    <row r="1504" spans="12:17" x14ac:dyDescent="0.25">
      <c r="L1504">
        <f>IF(AND(Colin!$G1504=$B$1,Colin!$H1504=$C$3),Colin!$I1504,)</f>
        <v>0</v>
      </c>
      <c r="M1504">
        <f>IF(AND(Colin!$G1504=$B$1,Colin!$H1504&lt;=$C$3),Colin!$I1504,)</f>
        <v>0</v>
      </c>
      <c r="N1504">
        <f>IF(AND(Colin!$G1504=$B$2,Colin!$H1504=$C$3),Colin!$I1504,)</f>
        <v>0</v>
      </c>
      <c r="O1504">
        <f>IF(AND(Colin!$G1504=$B$2,Colin!$H1504&lt;=$C$3),Colin!$I1504,)</f>
        <v>0</v>
      </c>
      <c r="P1504">
        <f>IF(Colin!$G1504&lt;$B$2,Colin!$I1504,0)</f>
        <v>0</v>
      </c>
      <c r="Q1504">
        <f>IF(Colin!$G1504&lt;$B$1,Colin!$I1504,0)</f>
        <v>0</v>
      </c>
    </row>
    <row r="1505" spans="12:17" x14ac:dyDescent="0.25">
      <c r="L1505">
        <f>IF(AND(Colin!$G1505=$B$1,Colin!$H1505=$C$3),Colin!$I1505,)</f>
        <v>0</v>
      </c>
      <c r="M1505">
        <f>IF(AND(Colin!$G1505=$B$1,Colin!$H1505&lt;=$C$3),Colin!$I1505,)</f>
        <v>0</v>
      </c>
      <c r="N1505">
        <f>IF(AND(Colin!$G1505=$B$2,Colin!$H1505=$C$3),Colin!$I1505,)</f>
        <v>0</v>
      </c>
      <c r="O1505">
        <f>IF(AND(Colin!$G1505=$B$2,Colin!$H1505&lt;=$C$3),Colin!$I1505,)</f>
        <v>0</v>
      </c>
      <c r="P1505">
        <f>IF(Colin!$G1505&lt;$B$2,Colin!$I1505,0)</f>
        <v>0</v>
      </c>
      <c r="Q1505">
        <f>IF(Colin!$G1505&lt;$B$1,Colin!$I1505,0)</f>
        <v>0</v>
      </c>
    </row>
    <row r="1506" spans="12:17" x14ac:dyDescent="0.25">
      <c r="L1506">
        <f>IF(AND(Colin!$G1506=$B$1,Colin!$H1506=$C$3),Colin!$I1506,)</f>
        <v>0</v>
      </c>
      <c r="M1506">
        <f>IF(AND(Colin!$G1506=$B$1,Colin!$H1506&lt;=$C$3),Colin!$I1506,)</f>
        <v>0</v>
      </c>
      <c r="N1506">
        <f>IF(AND(Colin!$G1506=$B$2,Colin!$H1506=$C$3),Colin!$I1506,)</f>
        <v>0</v>
      </c>
      <c r="O1506">
        <f>IF(AND(Colin!$G1506=$B$2,Colin!$H1506&lt;=$C$3),Colin!$I1506,)</f>
        <v>0</v>
      </c>
      <c r="P1506">
        <f>IF(Colin!$G1506&lt;$B$2,Colin!$I1506,0)</f>
        <v>0</v>
      </c>
      <c r="Q1506">
        <f>IF(Colin!$G1506&lt;$B$1,Colin!$I1506,0)</f>
        <v>0</v>
      </c>
    </row>
    <row r="1507" spans="12:17" x14ac:dyDescent="0.25">
      <c r="L1507">
        <f>IF(AND(Colin!$G1507=$B$1,Colin!$H1507=$C$3),Colin!$I1507,)</f>
        <v>0</v>
      </c>
      <c r="M1507">
        <f>IF(AND(Colin!$G1507=$B$1,Colin!$H1507&lt;=$C$3),Colin!$I1507,)</f>
        <v>0</v>
      </c>
      <c r="N1507">
        <f>IF(AND(Colin!$G1507=$B$2,Colin!$H1507=$C$3),Colin!$I1507,)</f>
        <v>0</v>
      </c>
      <c r="O1507">
        <f>IF(AND(Colin!$G1507=$B$2,Colin!$H1507&lt;=$C$3),Colin!$I1507,)</f>
        <v>0</v>
      </c>
      <c r="P1507">
        <f>IF(Colin!$G1507&lt;$B$2,Colin!$I1507,0)</f>
        <v>0</v>
      </c>
      <c r="Q1507">
        <f>IF(Colin!$G1507&lt;$B$1,Colin!$I1507,0)</f>
        <v>0</v>
      </c>
    </row>
    <row r="1508" spans="12:17" x14ac:dyDescent="0.25">
      <c r="L1508">
        <f>IF(AND(Colin!$G1508=$B$1,Colin!$H1508=$C$3),Colin!$I1508,)</f>
        <v>0</v>
      </c>
      <c r="M1508">
        <f>IF(AND(Colin!$G1508=$B$1,Colin!$H1508&lt;=$C$3),Colin!$I1508,)</f>
        <v>0</v>
      </c>
      <c r="N1508">
        <f>IF(AND(Colin!$G1508=$B$2,Colin!$H1508=$C$3),Colin!$I1508,)</f>
        <v>0</v>
      </c>
      <c r="O1508">
        <f>IF(AND(Colin!$G1508=$B$2,Colin!$H1508&lt;=$C$3),Colin!$I1508,)</f>
        <v>0</v>
      </c>
      <c r="P1508">
        <f>IF(Colin!$G1508&lt;$B$2,Colin!$I1508,0)</f>
        <v>0</v>
      </c>
      <c r="Q1508">
        <f>IF(Colin!$G1508&lt;$B$1,Colin!$I1508,0)</f>
        <v>0</v>
      </c>
    </row>
    <row r="1509" spans="12:17" x14ac:dyDescent="0.25">
      <c r="L1509">
        <f>IF(AND(Colin!$G1509=$B$1,Colin!$H1509=$C$3),Colin!$I1509,)</f>
        <v>0</v>
      </c>
      <c r="M1509">
        <f>IF(AND(Colin!$G1509=$B$1,Colin!$H1509&lt;=$C$3),Colin!$I1509,)</f>
        <v>0</v>
      </c>
      <c r="N1509">
        <f>IF(AND(Colin!$G1509=$B$2,Colin!$H1509=$C$3),Colin!$I1509,)</f>
        <v>0</v>
      </c>
      <c r="O1509">
        <f>IF(AND(Colin!$G1509=$B$2,Colin!$H1509&lt;=$C$3),Colin!$I1509,)</f>
        <v>0</v>
      </c>
      <c r="P1509">
        <f>IF(Colin!$G1509&lt;$B$2,Colin!$I1509,0)</f>
        <v>0</v>
      </c>
      <c r="Q1509">
        <f>IF(Colin!$G1509&lt;$B$1,Colin!$I1509,0)</f>
        <v>0</v>
      </c>
    </row>
    <row r="1510" spans="12:17" x14ac:dyDescent="0.25">
      <c r="L1510">
        <f>IF(AND(Colin!$G1510=$B$1,Colin!$H1510=$C$3),Colin!$I1510,)</f>
        <v>0</v>
      </c>
      <c r="M1510">
        <f>IF(AND(Colin!$G1510=$B$1,Colin!$H1510&lt;=$C$3),Colin!$I1510,)</f>
        <v>0</v>
      </c>
      <c r="N1510">
        <f>IF(AND(Colin!$G1510=$B$2,Colin!$H1510=$C$3),Colin!$I1510,)</f>
        <v>0</v>
      </c>
      <c r="O1510">
        <f>IF(AND(Colin!$G1510=$B$2,Colin!$H1510&lt;=$C$3),Colin!$I1510,)</f>
        <v>0</v>
      </c>
      <c r="P1510">
        <f>IF(Colin!$G1510&lt;$B$2,Colin!$I1510,0)</f>
        <v>0</v>
      </c>
      <c r="Q1510">
        <f>IF(Colin!$G1510&lt;$B$1,Colin!$I1510,0)</f>
        <v>0</v>
      </c>
    </row>
    <row r="1511" spans="12:17" x14ac:dyDescent="0.25">
      <c r="L1511">
        <f>IF(AND(Colin!$G1511=$B$1,Colin!$H1511=$C$3),Colin!$I1511,)</f>
        <v>0</v>
      </c>
      <c r="M1511">
        <f>IF(AND(Colin!$G1511=$B$1,Colin!$H1511&lt;=$C$3),Colin!$I1511,)</f>
        <v>0</v>
      </c>
      <c r="N1511">
        <f>IF(AND(Colin!$G1511=$B$2,Colin!$H1511=$C$3),Colin!$I1511,)</f>
        <v>0</v>
      </c>
      <c r="O1511">
        <f>IF(AND(Colin!$G1511=$B$2,Colin!$H1511&lt;=$C$3),Colin!$I1511,)</f>
        <v>0</v>
      </c>
      <c r="P1511">
        <f>IF(Colin!$G1511&lt;$B$2,Colin!$I1511,0)</f>
        <v>0</v>
      </c>
      <c r="Q1511">
        <f>IF(Colin!$G1511&lt;$B$1,Colin!$I1511,0)</f>
        <v>0</v>
      </c>
    </row>
    <row r="1512" spans="12:17" x14ac:dyDescent="0.25">
      <c r="L1512">
        <f>IF(AND(Colin!$G1512=$B$1,Colin!$H1512=$C$3),Colin!$I1512,)</f>
        <v>0</v>
      </c>
      <c r="M1512">
        <f>IF(AND(Colin!$G1512=$B$1,Colin!$H1512&lt;=$C$3),Colin!$I1512,)</f>
        <v>0</v>
      </c>
      <c r="N1512">
        <f>IF(AND(Colin!$G1512=$B$2,Colin!$H1512=$C$3),Colin!$I1512,)</f>
        <v>0</v>
      </c>
      <c r="O1512">
        <f>IF(AND(Colin!$G1512=$B$2,Colin!$H1512&lt;=$C$3),Colin!$I1512,)</f>
        <v>0</v>
      </c>
      <c r="P1512">
        <f>IF(Colin!$G1512&lt;$B$2,Colin!$I1512,0)</f>
        <v>0</v>
      </c>
      <c r="Q1512">
        <f>IF(Colin!$G1512&lt;$B$1,Colin!$I1512,0)</f>
        <v>0</v>
      </c>
    </row>
    <row r="1513" spans="12:17" x14ac:dyDescent="0.25">
      <c r="L1513">
        <f>IF(AND(Colin!$G1513=$B$1,Colin!$H1513=$C$3),Colin!$I1513,)</f>
        <v>0</v>
      </c>
      <c r="M1513">
        <f>IF(AND(Colin!$G1513=$B$1,Colin!$H1513&lt;=$C$3),Colin!$I1513,)</f>
        <v>0</v>
      </c>
      <c r="N1513">
        <f>IF(AND(Colin!$G1513=$B$2,Colin!$H1513=$C$3),Colin!$I1513,)</f>
        <v>0</v>
      </c>
      <c r="O1513">
        <f>IF(AND(Colin!$G1513=$B$2,Colin!$H1513&lt;=$C$3),Colin!$I1513,)</f>
        <v>0</v>
      </c>
      <c r="P1513">
        <f>IF(Colin!$G1513&lt;$B$2,Colin!$I1513,0)</f>
        <v>0</v>
      </c>
      <c r="Q1513">
        <f>IF(Colin!$G1513&lt;$B$1,Colin!$I1513,0)</f>
        <v>0</v>
      </c>
    </row>
    <row r="1514" spans="12:17" x14ac:dyDescent="0.25">
      <c r="L1514">
        <f>IF(AND(Colin!$G1514=$B$1,Colin!$H1514=$C$3),Colin!$I1514,)</f>
        <v>0</v>
      </c>
      <c r="M1514">
        <f>IF(AND(Colin!$G1514=$B$1,Colin!$H1514&lt;=$C$3),Colin!$I1514,)</f>
        <v>0</v>
      </c>
      <c r="N1514">
        <f>IF(AND(Colin!$G1514=$B$2,Colin!$H1514=$C$3),Colin!$I1514,)</f>
        <v>0</v>
      </c>
      <c r="O1514">
        <f>IF(AND(Colin!$G1514=$B$2,Colin!$H1514&lt;=$C$3),Colin!$I1514,)</f>
        <v>0</v>
      </c>
      <c r="P1514">
        <f>IF(Colin!$G1514&lt;$B$2,Colin!$I1514,0)</f>
        <v>0</v>
      </c>
      <c r="Q1514">
        <f>IF(Colin!$G1514&lt;$B$1,Colin!$I1514,0)</f>
        <v>0</v>
      </c>
    </row>
    <row r="1515" spans="12:17" x14ac:dyDescent="0.25">
      <c r="L1515">
        <f>IF(AND(Colin!$G1515=$B$1,Colin!$H1515=$C$3),Colin!$I1515,)</f>
        <v>0</v>
      </c>
      <c r="M1515">
        <f>IF(AND(Colin!$G1515=$B$1,Colin!$H1515&lt;=$C$3),Colin!$I1515,)</f>
        <v>0</v>
      </c>
      <c r="N1515">
        <f>IF(AND(Colin!$G1515=$B$2,Colin!$H1515=$C$3),Colin!$I1515,)</f>
        <v>0</v>
      </c>
      <c r="O1515">
        <f>IF(AND(Colin!$G1515=$B$2,Colin!$H1515&lt;=$C$3),Colin!$I1515,)</f>
        <v>0</v>
      </c>
      <c r="P1515">
        <f>IF(Colin!$G1515&lt;$B$2,Colin!$I1515,0)</f>
        <v>0</v>
      </c>
      <c r="Q1515">
        <f>IF(Colin!$G1515&lt;$B$1,Colin!$I1515,0)</f>
        <v>0</v>
      </c>
    </row>
    <row r="1516" spans="12:17" x14ac:dyDescent="0.25">
      <c r="L1516">
        <f>IF(AND(Colin!$G1516=$B$1,Colin!$H1516=$C$3),Colin!$I1516,)</f>
        <v>0</v>
      </c>
      <c r="M1516">
        <f>IF(AND(Colin!$G1516=$B$1,Colin!$H1516&lt;=$C$3),Colin!$I1516,)</f>
        <v>0</v>
      </c>
      <c r="N1516">
        <f>IF(AND(Colin!$G1516=$B$2,Colin!$H1516=$C$3),Colin!$I1516,)</f>
        <v>0</v>
      </c>
      <c r="O1516">
        <f>IF(AND(Colin!$G1516=$B$2,Colin!$H1516&lt;=$C$3),Colin!$I1516,)</f>
        <v>0</v>
      </c>
      <c r="P1516">
        <f>IF(Colin!$G1516&lt;$B$2,Colin!$I1516,0)</f>
        <v>0</v>
      </c>
      <c r="Q1516">
        <f>IF(Colin!$G1516&lt;$B$1,Colin!$I1516,0)</f>
        <v>0</v>
      </c>
    </row>
    <row r="1517" spans="12:17" x14ac:dyDescent="0.25">
      <c r="L1517">
        <f>IF(AND(Colin!$G1517=$B$1,Colin!$H1517=$C$3),Colin!$I1517,)</f>
        <v>0</v>
      </c>
      <c r="M1517">
        <f>IF(AND(Colin!$G1517=$B$1,Colin!$H1517&lt;=$C$3),Colin!$I1517,)</f>
        <v>0</v>
      </c>
      <c r="N1517">
        <f>IF(AND(Colin!$G1517=$B$2,Colin!$H1517=$C$3),Colin!$I1517,)</f>
        <v>0</v>
      </c>
      <c r="O1517">
        <f>IF(AND(Colin!$G1517=$B$2,Colin!$H1517&lt;=$C$3),Colin!$I1517,)</f>
        <v>0</v>
      </c>
      <c r="P1517">
        <f>IF(Colin!$G1517&lt;$B$2,Colin!$I1517,0)</f>
        <v>0</v>
      </c>
      <c r="Q1517">
        <f>IF(Colin!$G1517&lt;$B$1,Colin!$I1517,0)</f>
        <v>0</v>
      </c>
    </row>
    <row r="1518" spans="12:17" x14ac:dyDescent="0.25">
      <c r="L1518">
        <f>IF(AND(Colin!$G1518=$B$1,Colin!$H1518=$C$3),Colin!$I1518,)</f>
        <v>0</v>
      </c>
      <c r="M1518">
        <f>IF(AND(Colin!$G1518=$B$1,Colin!$H1518&lt;=$C$3),Colin!$I1518,)</f>
        <v>0</v>
      </c>
      <c r="N1518">
        <f>IF(AND(Colin!$G1518=$B$2,Colin!$H1518=$C$3),Colin!$I1518,)</f>
        <v>0</v>
      </c>
      <c r="O1518">
        <f>IF(AND(Colin!$G1518=$B$2,Colin!$H1518&lt;=$C$3),Colin!$I1518,)</f>
        <v>0</v>
      </c>
      <c r="P1518">
        <f>IF(Colin!$G1518&lt;$B$2,Colin!$I1518,0)</f>
        <v>0</v>
      </c>
      <c r="Q1518">
        <f>IF(Colin!$G1518&lt;$B$1,Colin!$I1518,0)</f>
        <v>0</v>
      </c>
    </row>
    <row r="1519" spans="12:17" x14ac:dyDescent="0.25">
      <c r="L1519">
        <f>IF(AND(Colin!$G1519=$B$1,Colin!$H1519=$C$3),Colin!$I1519,)</f>
        <v>0</v>
      </c>
      <c r="M1519">
        <f>IF(AND(Colin!$G1519=$B$1,Colin!$H1519&lt;=$C$3),Colin!$I1519,)</f>
        <v>0</v>
      </c>
      <c r="N1519">
        <f>IF(AND(Colin!$G1519=$B$2,Colin!$H1519=$C$3),Colin!$I1519,)</f>
        <v>0</v>
      </c>
      <c r="O1519">
        <f>IF(AND(Colin!$G1519=$B$2,Colin!$H1519&lt;=$C$3),Colin!$I1519,)</f>
        <v>0</v>
      </c>
      <c r="P1519">
        <f>IF(Colin!$G1519&lt;$B$2,Colin!$I1519,0)</f>
        <v>0</v>
      </c>
      <c r="Q1519">
        <f>IF(Colin!$G1519&lt;$B$1,Colin!$I1519,0)</f>
        <v>0</v>
      </c>
    </row>
    <row r="1520" spans="12:17" x14ac:dyDescent="0.25">
      <c r="L1520">
        <f>IF(AND(Colin!$G1520=$B$1,Colin!$H1520=$C$3),Colin!$I1520,)</f>
        <v>0</v>
      </c>
      <c r="M1520">
        <f>IF(AND(Colin!$G1520=$B$1,Colin!$H1520&lt;=$C$3),Colin!$I1520,)</f>
        <v>0</v>
      </c>
      <c r="N1520">
        <f>IF(AND(Colin!$G1520=$B$2,Colin!$H1520=$C$3),Colin!$I1520,)</f>
        <v>0</v>
      </c>
      <c r="O1520">
        <f>IF(AND(Colin!$G1520=$B$2,Colin!$H1520&lt;=$C$3),Colin!$I1520,)</f>
        <v>0</v>
      </c>
      <c r="P1520">
        <f>IF(Colin!$G1520&lt;$B$2,Colin!$I1520,0)</f>
        <v>0</v>
      </c>
      <c r="Q1520">
        <f>IF(Colin!$G1520&lt;$B$1,Colin!$I1520,0)</f>
        <v>0</v>
      </c>
    </row>
    <row r="1521" spans="12:17" x14ac:dyDescent="0.25">
      <c r="L1521">
        <f>IF(AND(Colin!$G1521=$B$1,Colin!$H1521=$C$3),Colin!$I1521,)</f>
        <v>0</v>
      </c>
      <c r="M1521">
        <f>IF(AND(Colin!$G1521=$B$1,Colin!$H1521&lt;=$C$3),Colin!$I1521,)</f>
        <v>0</v>
      </c>
      <c r="N1521">
        <f>IF(AND(Colin!$G1521=$B$2,Colin!$H1521=$C$3),Colin!$I1521,)</f>
        <v>0</v>
      </c>
      <c r="O1521">
        <f>IF(AND(Colin!$G1521=$B$2,Colin!$H1521&lt;=$C$3),Colin!$I1521,)</f>
        <v>0</v>
      </c>
      <c r="P1521">
        <f>IF(Colin!$G1521&lt;$B$2,Colin!$I1521,0)</f>
        <v>0</v>
      </c>
      <c r="Q1521">
        <f>IF(Colin!$G1521&lt;$B$1,Colin!$I1521,0)</f>
        <v>0</v>
      </c>
    </row>
    <row r="1522" spans="12:17" x14ac:dyDescent="0.25">
      <c r="L1522">
        <f>IF(AND(Colin!$G1522=$B$1,Colin!$H1522=$C$3),Colin!$I1522,)</f>
        <v>0</v>
      </c>
      <c r="M1522">
        <f>IF(AND(Colin!$G1522=$B$1,Colin!$H1522&lt;=$C$3),Colin!$I1522,)</f>
        <v>0</v>
      </c>
      <c r="N1522">
        <f>IF(AND(Colin!$G1522=$B$2,Colin!$H1522=$C$3),Colin!$I1522,)</f>
        <v>0</v>
      </c>
      <c r="O1522">
        <f>IF(AND(Colin!$G1522=$B$2,Colin!$H1522&lt;=$C$3),Colin!$I1522,)</f>
        <v>0</v>
      </c>
      <c r="P1522">
        <f>IF(Colin!$G1522&lt;$B$2,Colin!$I1522,0)</f>
        <v>0</v>
      </c>
      <c r="Q1522">
        <f>IF(Colin!$G1522&lt;$B$1,Colin!$I1522,0)</f>
        <v>0</v>
      </c>
    </row>
    <row r="1523" spans="12:17" x14ac:dyDescent="0.25">
      <c r="L1523">
        <f>IF(AND(Colin!$G1523=$B$1,Colin!$H1523=$C$3),Colin!$I1523,)</f>
        <v>0</v>
      </c>
      <c r="M1523">
        <f>IF(AND(Colin!$G1523=$B$1,Colin!$H1523&lt;=$C$3),Colin!$I1523,)</f>
        <v>0</v>
      </c>
      <c r="N1523">
        <f>IF(AND(Colin!$G1523=$B$2,Colin!$H1523=$C$3),Colin!$I1523,)</f>
        <v>0</v>
      </c>
      <c r="O1523">
        <f>IF(AND(Colin!$G1523=$B$2,Colin!$H1523&lt;=$C$3),Colin!$I1523,)</f>
        <v>0</v>
      </c>
      <c r="P1523">
        <f>IF(Colin!$G1523&lt;$B$2,Colin!$I1523,0)</f>
        <v>0</v>
      </c>
      <c r="Q1523">
        <f>IF(Colin!$G1523&lt;$B$1,Colin!$I1523,0)</f>
        <v>0</v>
      </c>
    </row>
    <row r="1524" spans="12:17" x14ac:dyDescent="0.25">
      <c r="L1524">
        <f>IF(AND(Colin!$G1524=$B$1,Colin!$H1524=$C$3),Colin!$I1524,)</f>
        <v>0</v>
      </c>
      <c r="M1524">
        <f>IF(AND(Colin!$G1524=$B$1,Colin!$H1524&lt;=$C$3),Colin!$I1524,)</f>
        <v>0</v>
      </c>
      <c r="N1524">
        <f>IF(AND(Colin!$G1524=$B$2,Colin!$H1524=$C$3),Colin!$I1524,)</f>
        <v>0</v>
      </c>
      <c r="O1524">
        <f>IF(AND(Colin!$G1524=$B$2,Colin!$H1524&lt;=$C$3),Colin!$I1524,)</f>
        <v>0</v>
      </c>
      <c r="P1524">
        <f>IF(Colin!$G1524&lt;$B$2,Colin!$I1524,0)</f>
        <v>0</v>
      </c>
      <c r="Q1524">
        <f>IF(Colin!$G1524&lt;$B$1,Colin!$I1524,0)</f>
        <v>0</v>
      </c>
    </row>
    <row r="1525" spans="12:17" x14ac:dyDescent="0.25">
      <c r="L1525">
        <f>IF(AND(Colin!$G1525=$B$1,Colin!$H1525=$C$3),Colin!$I1525,)</f>
        <v>0</v>
      </c>
      <c r="M1525">
        <f>IF(AND(Colin!$G1525=$B$1,Colin!$H1525&lt;=$C$3),Colin!$I1525,)</f>
        <v>0</v>
      </c>
      <c r="N1525">
        <f>IF(AND(Colin!$G1525=$B$2,Colin!$H1525=$C$3),Colin!$I1525,)</f>
        <v>0</v>
      </c>
      <c r="O1525">
        <f>IF(AND(Colin!$G1525=$B$2,Colin!$H1525&lt;=$C$3),Colin!$I1525,)</f>
        <v>0</v>
      </c>
      <c r="P1525">
        <f>IF(Colin!$G1525&lt;$B$2,Colin!$I1525,0)</f>
        <v>0</v>
      </c>
      <c r="Q1525">
        <f>IF(Colin!$G1525&lt;$B$1,Colin!$I1525,0)</f>
        <v>0</v>
      </c>
    </row>
    <row r="1526" spans="12:17" x14ac:dyDescent="0.25">
      <c r="L1526">
        <f>IF(AND(Colin!$G1526=$B$1,Colin!$H1526=$C$3),Colin!$I1526,)</f>
        <v>0</v>
      </c>
      <c r="M1526">
        <f>IF(AND(Colin!$G1526=$B$1,Colin!$H1526&lt;=$C$3),Colin!$I1526,)</f>
        <v>0</v>
      </c>
      <c r="N1526">
        <f>IF(AND(Colin!$G1526=$B$2,Colin!$H1526=$C$3),Colin!$I1526,)</f>
        <v>0</v>
      </c>
      <c r="O1526">
        <f>IF(AND(Colin!$G1526=$B$2,Colin!$H1526&lt;=$C$3),Colin!$I1526,)</f>
        <v>0</v>
      </c>
      <c r="P1526">
        <f>IF(Colin!$G1526&lt;$B$2,Colin!$I1526,0)</f>
        <v>0</v>
      </c>
      <c r="Q1526">
        <f>IF(Colin!$G1526&lt;$B$1,Colin!$I1526,0)</f>
        <v>0</v>
      </c>
    </row>
    <row r="1527" spans="12:17" x14ac:dyDescent="0.25">
      <c r="L1527">
        <f>IF(AND(Colin!$G1527=$B$1,Colin!$H1527=$C$3),Colin!$I1527,)</f>
        <v>0</v>
      </c>
      <c r="M1527">
        <f>IF(AND(Colin!$G1527=$B$1,Colin!$H1527&lt;=$C$3),Colin!$I1527,)</f>
        <v>0</v>
      </c>
      <c r="N1527">
        <f>IF(AND(Colin!$G1527=$B$2,Colin!$H1527=$C$3),Colin!$I1527,)</f>
        <v>0</v>
      </c>
      <c r="O1527">
        <f>IF(AND(Colin!$G1527=$B$2,Colin!$H1527&lt;=$C$3),Colin!$I1527,)</f>
        <v>0</v>
      </c>
      <c r="P1527">
        <f>IF(Colin!$G1527&lt;$B$2,Colin!$I1527,0)</f>
        <v>0</v>
      </c>
      <c r="Q1527">
        <f>IF(Colin!$G1527&lt;$B$1,Colin!$I1527,0)</f>
        <v>0</v>
      </c>
    </row>
    <row r="1528" spans="12:17" x14ac:dyDescent="0.25">
      <c r="L1528">
        <f>IF(AND(Colin!$G1528=$B$1,Colin!$H1528=$C$3),Colin!$I1528,)</f>
        <v>0</v>
      </c>
      <c r="M1528">
        <f>IF(AND(Colin!$G1528=$B$1,Colin!$H1528&lt;=$C$3),Colin!$I1528,)</f>
        <v>0</v>
      </c>
      <c r="N1528">
        <f>IF(AND(Colin!$G1528=$B$2,Colin!$H1528=$C$3),Colin!$I1528,)</f>
        <v>0</v>
      </c>
      <c r="O1528">
        <f>IF(AND(Colin!$G1528=$B$2,Colin!$H1528&lt;=$C$3),Colin!$I1528,)</f>
        <v>0</v>
      </c>
      <c r="P1528">
        <f>IF(Colin!$G1528&lt;$B$2,Colin!$I1528,0)</f>
        <v>0</v>
      </c>
      <c r="Q1528">
        <f>IF(Colin!$G1528&lt;$B$1,Colin!$I1528,0)</f>
        <v>0</v>
      </c>
    </row>
    <row r="1529" spans="12:17" x14ac:dyDescent="0.25">
      <c r="L1529">
        <f>IF(AND(Colin!$G1529=$B$1,Colin!$H1529=$C$3),Colin!$I1529,)</f>
        <v>0</v>
      </c>
      <c r="M1529">
        <f>IF(AND(Colin!$G1529=$B$1,Colin!$H1529&lt;=$C$3),Colin!$I1529,)</f>
        <v>0</v>
      </c>
      <c r="N1529">
        <f>IF(AND(Colin!$G1529=$B$2,Colin!$H1529=$C$3),Colin!$I1529,)</f>
        <v>0</v>
      </c>
      <c r="O1529">
        <f>IF(AND(Colin!$G1529=$B$2,Colin!$H1529&lt;=$C$3),Colin!$I1529,)</f>
        <v>0</v>
      </c>
      <c r="P1529">
        <f>IF(Colin!$G1529&lt;$B$2,Colin!$I1529,0)</f>
        <v>0</v>
      </c>
      <c r="Q1529">
        <f>IF(Colin!$G1529&lt;$B$1,Colin!$I1529,0)</f>
        <v>0</v>
      </c>
    </row>
    <row r="1530" spans="12:17" x14ac:dyDescent="0.25">
      <c r="L1530">
        <f>IF(AND(Colin!$G1530=$B$1,Colin!$H1530=$C$3),Colin!$I1530,)</f>
        <v>0</v>
      </c>
      <c r="M1530">
        <f>IF(AND(Colin!$G1530=$B$1,Colin!$H1530&lt;=$C$3),Colin!$I1530,)</f>
        <v>0</v>
      </c>
      <c r="N1530">
        <f>IF(AND(Colin!$G1530=$B$2,Colin!$H1530=$C$3),Colin!$I1530,)</f>
        <v>0</v>
      </c>
      <c r="O1530">
        <f>IF(AND(Colin!$G1530=$B$2,Colin!$H1530&lt;=$C$3),Colin!$I1530,)</f>
        <v>0</v>
      </c>
      <c r="P1530">
        <f>IF(Colin!$G1530&lt;$B$2,Colin!$I1530,0)</f>
        <v>0</v>
      </c>
      <c r="Q1530">
        <f>IF(Colin!$G1530&lt;$B$1,Colin!$I1530,0)</f>
        <v>0</v>
      </c>
    </row>
    <row r="1531" spans="12:17" x14ac:dyDescent="0.25">
      <c r="L1531">
        <f>IF(AND(Colin!$G1531=$B$1,Colin!$H1531=$C$3),Colin!$I1531,)</f>
        <v>0</v>
      </c>
      <c r="M1531">
        <f>IF(AND(Colin!$G1531=$B$1,Colin!$H1531&lt;=$C$3),Colin!$I1531,)</f>
        <v>0</v>
      </c>
      <c r="N1531">
        <f>IF(AND(Colin!$G1531=$B$2,Colin!$H1531=$C$3),Colin!$I1531,)</f>
        <v>0</v>
      </c>
      <c r="O1531">
        <f>IF(AND(Colin!$G1531=$B$2,Colin!$H1531&lt;=$C$3),Colin!$I1531,)</f>
        <v>0</v>
      </c>
      <c r="P1531">
        <f>IF(Colin!$G1531&lt;$B$2,Colin!$I1531,0)</f>
        <v>0</v>
      </c>
      <c r="Q1531">
        <f>IF(Colin!$G1531&lt;$B$1,Colin!$I1531,0)</f>
        <v>0</v>
      </c>
    </row>
    <row r="1532" spans="12:17" x14ac:dyDescent="0.25">
      <c r="L1532">
        <f>IF(AND(Colin!$G1532=$B$1,Colin!$H1532=$C$3),Colin!$I1532,)</f>
        <v>0</v>
      </c>
      <c r="M1532">
        <f>IF(AND(Colin!$G1532=$B$1,Colin!$H1532&lt;=$C$3),Colin!$I1532,)</f>
        <v>0</v>
      </c>
      <c r="N1532">
        <f>IF(AND(Colin!$G1532=$B$2,Colin!$H1532=$C$3),Colin!$I1532,)</f>
        <v>0</v>
      </c>
      <c r="O1532">
        <f>IF(AND(Colin!$G1532=$B$2,Colin!$H1532&lt;=$C$3),Colin!$I1532,)</f>
        <v>0</v>
      </c>
      <c r="P1532">
        <f>IF(Colin!$G1532&lt;$B$2,Colin!$I1532,0)</f>
        <v>0</v>
      </c>
      <c r="Q1532">
        <f>IF(Colin!$G1532&lt;$B$1,Colin!$I1532,0)</f>
        <v>0</v>
      </c>
    </row>
    <row r="1533" spans="12:17" x14ac:dyDescent="0.25">
      <c r="L1533">
        <f>IF(AND(Colin!$G1533=$B$1,Colin!$H1533=$C$3),Colin!$I1533,)</f>
        <v>0</v>
      </c>
      <c r="M1533">
        <f>IF(AND(Colin!$G1533=$B$1,Colin!$H1533&lt;=$C$3),Colin!$I1533,)</f>
        <v>0</v>
      </c>
      <c r="N1533">
        <f>IF(AND(Colin!$G1533=$B$2,Colin!$H1533=$C$3),Colin!$I1533,)</f>
        <v>0</v>
      </c>
      <c r="O1533">
        <f>IF(AND(Colin!$G1533=$B$2,Colin!$H1533&lt;=$C$3),Colin!$I1533,)</f>
        <v>0</v>
      </c>
      <c r="P1533">
        <f>IF(Colin!$G1533&lt;$B$2,Colin!$I1533,0)</f>
        <v>0</v>
      </c>
      <c r="Q1533">
        <f>IF(Colin!$G1533&lt;$B$1,Colin!$I1533,0)</f>
        <v>0</v>
      </c>
    </row>
    <row r="1534" spans="12:17" x14ac:dyDescent="0.25">
      <c r="L1534">
        <f>IF(AND(Colin!$G1534=$B$1,Colin!$H1534=$C$3),Colin!$I1534,)</f>
        <v>0</v>
      </c>
      <c r="M1534">
        <f>IF(AND(Colin!$G1534=$B$1,Colin!$H1534&lt;=$C$3),Colin!$I1534,)</f>
        <v>0</v>
      </c>
      <c r="N1534">
        <f>IF(AND(Colin!$G1534=$B$2,Colin!$H1534=$C$3),Colin!$I1534,)</f>
        <v>0</v>
      </c>
      <c r="O1534">
        <f>IF(AND(Colin!$G1534=$B$2,Colin!$H1534&lt;=$C$3),Colin!$I1534,)</f>
        <v>0</v>
      </c>
      <c r="P1534">
        <f>IF(Colin!$G1534&lt;$B$2,Colin!$I1534,0)</f>
        <v>0</v>
      </c>
      <c r="Q1534">
        <f>IF(Colin!$G1534&lt;$B$1,Colin!$I1534,0)</f>
        <v>0</v>
      </c>
    </row>
    <row r="1535" spans="12:17" x14ac:dyDescent="0.25">
      <c r="L1535">
        <f>IF(AND(Colin!$G1535=$B$1,Colin!$H1535=$C$3),Colin!$I1535,)</f>
        <v>0</v>
      </c>
      <c r="M1535">
        <f>IF(AND(Colin!$G1535=$B$1,Colin!$H1535&lt;=$C$3),Colin!$I1535,)</f>
        <v>0</v>
      </c>
      <c r="N1535">
        <f>IF(AND(Colin!$G1535=$B$2,Colin!$H1535=$C$3),Colin!$I1535,)</f>
        <v>0</v>
      </c>
      <c r="O1535">
        <f>IF(AND(Colin!$G1535=$B$2,Colin!$H1535&lt;=$C$3),Colin!$I1535,)</f>
        <v>0</v>
      </c>
      <c r="P1535">
        <f>IF(Colin!$G1535&lt;$B$2,Colin!$I1535,0)</f>
        <v>0</v>
      </c>
      <c r="Q1535">
        <f>IF(Colin!$G1535&lt;$B$1,Colin!$I1535,0)</f>
        <v>0</v>
      </c>
    </row>
    <row r="1536" spans="12:17" x14ac:dyDescent="0.25">
      <c r="L1536">
        <f>IF(AND(Colin!$G1536=$B$1,Colin!$H1536=$C$3),Colin!$I1536,)</f>
        <v>0</v>
      </c>
      <c r="M1536">
        <f>IF(AND(Colin!$G1536=$B$1,Colin!$H1536&lt;=$C$3),Colin!$I1536,)</f>
        <v>0</v>
      </c>
      <c r="N1536">
        <f>IF(AND(Colin!$G1536=$B$2,Colin!$H1536=$C$3),Colin!$I1536,)</f>
        <v>0</v>
      </c>
      <c r="O1536">
        <f>IF(AND(Colin!$G1536=$B$2,Colin!$H1536&lt;=$C$3),Colin!$I1536,)</f>
        <v>0</v>
      </c>
      <c r="P1536">
        <f>IF(Colin!$G1536&lt;$B$2,Colin!$I1536,0)</f>
        <v>0</v>
      </c>
      <c r="Q1536">
        <f>IF(Colin!$G1536&lt;$B$1,Colin!$I1536,0)</f>
        <v>0</v>
      </c>
    </row>
    <row r="1537" spans="12:17" x14ac:dyDescent="0.25">
      <c r="L1537">
        <f>IF(AND(Colin!$G1537=$B$1,Colin!$H1537=$C$3),Colin!$I1537,)</f>
        <v>0</v>
      </c>
      <c r="M1537">
        <f>IF(AND(Colin!$G1537=$B$1,Colin!$H1537&lt;=$C$3),Colin!$I1537,)</f>
        <v>0</v>
      </c>
      <c r="N1537">
        <f>IF(AND(Colin!$G1537=$B$2,Colin!$H1537=$C$3),Colin!$I1537,)</f>
        <v>0</v>
      </c>
      <c r="O1537">
        <f>IF(AND(Colin!$G1537=$B$2,Colin!$H1537&lt;=$C$3),Colin!$I1537,)</f>
        <v>0</v>
      </c>
      <c r="P1537">
        <f>IF(Colin!$G1537&lt;$B$2,Colin!$I1537,0)</f>
        <v>0</v>
      </c>
      <c r="Q1537">
        <f>IF(Colin!$G1537&lt;$B$1,Colin!$I1537,0)</f>
        <v>0</v>
      </c>
    </row>
    <row r="1538" spans="12:17" x14ac:dyDescent="0.25">
      <c r="L1538">
        <f>IF(AND(Colin!$G1538=$B$1,Colin!$H1538=$C$3),Colin!$I1538,)</f>
        <v>0</v>
      </c>
      <c r="M1538">
        <f>IF(AND(Colin!$G1538=$B$1,Colin!$H1538&lt;=$C$3),Colin!$I1538,)</f>
        <v>0</v>
      </c>
      <c r="N1538">
        <f>IF(AND(Colin!$G1538=$B$2,Colin!$H1538=$C$3),Colin!$I1538,)</f>
        <v>0</v>
      </c>
      <c r="O1538">
        <f>IF(AND(Colin!$G1538=$B$2,Colin!$H1538&lt;=$C$3),Colin!$I1538,)</f>
        <v>0</v>
      </c>
      <c r="P1538">
        <f>IF(Colin!$G1538&lt;$B$2,Colin!$I1538,0)</f>
        <v>0</v>
      </c>
      <c r="Q1538">
        <f>IF(Colin!$G1538&lt;$B$1,Colin!$I1538,0)</f>
        <v>0</v>
      </c>
    </row>
    <row r="1539" spans="12:17" x14ac:dyDescent="0.25">
      <c r="L1539">
        <f>IF(AND(Colin!$G1539=$B$1,Colin!$H1539=$C$3),Colin!$I1539,)</f>
        <v>0</v>
      </c>
      <c r="M1539">
        <f>IF(AND(Colin!$G1539=$B$1,Colin!$H1539&lt;=$C$3),Colin!$I1539,)</f>
        <v>0</v>
      </c>
      <c r="N1539">
        <f>IF(AND(Colin!$G1539=$B$2,Colin!$H1539=$C$3),Colin!$I1539,)</f>
        <v>0</v>
      </c>
      <c r="O1539">
        <f>IF(AND(Colin!$G1539=$B$2,Colin!$H1539&lt;=$C$3),Colin!$I1539,)</f>
        <v>0</v>
      </c>
      <c r="P1539">
        <f>IF(Colin!$G1539&lt;$B$2,Colin!$I1539,0)</f>
        <v>0</v>
      </c>
      <c r="Q1539">
        <f>IF(Colin!$G1539&lt;$B$1,Colin!$I1539,0)</f>
        <v>0</v>
      </c>
    </row>
    <row r="1540" spans="12:17" x14ac:dyDescent="0.25">
      <c r="L1540">
        <f>IF(AND(Colin!$G1540=$B$1,Colin!$H1540=$C$3),Colin!$I1540,)</f>
        <v>0</v>
      </c>
      <c r="M1540">
        <f>IF(AND(Colin!$G1540=$B$1,Colin!$H1540&lt;=$C$3),Colin!$I1540,)</f>
        <v>0</v>
      </c>
      <c r="N1540">
        <f>IF(AND(Colin!$G1540=$B$2,Colin!$H1540=$C$3),Colin!$I1540,)</f>
        <v>0</v>
      </c>
      <c r="O1540">
        <f>IF(AND(Colin!$G1540=$B$2,Colin!$H1540&lt;=$C$3),Colin!$I1540,)</f>
        <v>0</v>
      </c>
      <c r="P1540">
        <f>IF(Colin!$G1540&lt;$B$2,Colin!$I1540,0)</f>
        <v>0</v>
      </c>
      <c r="Q1540">
        <f>IF(Colin!$G1540&lt;$B$1,Colin!$I1540,0)</f>
        <v>0</v>
      </c>
    </row>
    <row r="1541" spans="12:17" x14ac:dyDescent="0.25">
      <c r="L1541">
        <f>IF(AND(Colin!$G1541=$B$1,Colin!$H1541=$C$3),Colin!$I1541,)</f>
        <v>0</v>
      </c>
      <c r="M1541">
        <f>IF(AND(Colin!$G1541=$B$1,Colin!$H1541&lt;=$C$3),Colin!$I1541,)</f>
        <v>0</v>
      </c>
      <c r="N1541">
        <f>IF(AND(Colin!$G1541=$B$2,Colin!$H1541=$C$3),Colin!$I1541,)</f>
        <v>0</v>
      </c>
      <c r="O1541">
        <f>IF(AND(Colin!$G1541=$B$2,Colin!$H1541&lt;=$C$3),Colin!$I1541,)</f>
        <v>0</v>
      </c>
      <c r="P1541">
        <f>IF(Colin!$G1541&lt;$B$2,Colin!$I1541,0)</f>
        <v>0</v>
      </c>
      <c r="Q1541">
        <f>IF(Colin!$G1541&lt;$B$1,Colin!$I1541,0)</f>
        <v>0</v>
      </c>
    </row>
    <row r="1542" spans="12:17" x14ac:dyDescent="0.25">
      <c r="L1542">
        <f>IF(AND(Colin!$G1542=$B$1,Colin!$H1542=$C$3),Colin!$I1542,)</f>
        <v>0</v>
      </c>
      <c r="M1542">
        <f>IF(AND(Colin!$G1542=$B$1,Colin!$H1542&lt;=$C$3),Colin!$I1542,)</f>
        <v>0</v>
      </c>
      <c r="N1542">
        <f>IF(AND(Colin!$G1542=$B$2,Colin!$H1542=$C$3),Colin!$I1542,)</f>
        <v>0</v>
      </c>
      <c r="O1542">
        <f>IF(AND(Colin!$G1542=$B$2,Colin!$H1542&lt;=$C$3),Colin!$I1542,)</f>
        <v>0</v>
      </c>
      <c r="P1542">
        <f>IF(Colin!$G1542&lt;$B$2,Colin!$I1542,0)</f>
        <v>0</v>
      </c>
      <c r="Q1542">
        <f>IF(Colin!$G1542&lt;$B$1,Colin!$I1542,0)</f>
        <v>0</v>
      </c>
    </row>
    <row r="1543" spans="12:17" x14ac:dyDescent="0.25">
      <c r="L1543">
        <f>IF(AND(Colin!$G1543=$B$1,Colin!$H1543=$C$3),Colin!$I1543,)</f>
        <v>0</v>
      </c>
      <c r="M1543">
        <f>IF(AND(Colin!$G1543=$B$1,Colin!$H1543&lt;=$C$3),Colin!$I1543,)</f>
        <v>0</v>
      </c>
      <c r="N1543">
        <f>IF(AND(Colin!$G1543=$B$2,Colin!$H1543=$C$3),Colin!$I1543,)</f>
        <v>0</v>
      </c>
      <c r="O1543">
        <f>IF(AND(Colin!$G1543=$B$2,Colin!$H1543&lt;=$C$3),Colin!$I1543,)</f>
        <v>0</v>
      </c>
      <c r="P1543">
        <f>IF(Colin!$G1543&lt;$B$2,Colin!$I1543,0)</f>
        <v>0</v>
      </c>
      <c r="Q1543">
        <f>IF(Colin!$G1543&lt;$B$1,Colin!$I1543,0)</f>
        <v>0</v>
      </c>
    </row>
    <row r="1544" spans="12:17" x14ac:dyDescent="0.25">
      <c r="L1544">
        <f>IF(AND(Colin!$G1544=$B$1,Colin!$H1544=$C$3),Colin!$I1544,)</f>
        <v>0</v>
      </c>
      <c r="M1544">
        <f>IF(AND(Colin!$G1544=$B$1,Colin!$H1544&lt;=$C$3),Colin!$I1544,)</f>
        <v>0</v>
      </c>
      <c r="N1544">
        <f>IF(AND(Colin!$G1544=$B$2,Colin!$H1544=$C$3),Colin!$I1544,)</f>
        <v>0</v>
      </c>
      <c r="O1544">
        <f>IF(AND(Colin!$G1544=$B$2,Colin!$H1544&lt;=$C$3),Colin!$I1544,)</f>
        <v>0</v>
      </c>
      <c r="P1544">
        <f>IF(Colin!$G1544&lt;$B$2,Colin!$I1544,0)</f>
        <v>0</v>
      </c>
      <c r="Q1544">
        <f>IF(Colin!$G1544&lt;$B$1,Colin!$I1544,0)</f>
        <v>0</v>
      </c>
    </row>
    <row r="1545" spans="12:17" x14ac:dyDescent="0.25">
      <c r="L1545">
        <f>IF(AND(Colin!$G1545=$B$1,Colin!$H1545=$C$3),Colin!$I1545,)</f>
        <v>0</v>
      </c>
      <c r="M1545">
        <f>IF(AND(Colin!$G1545=$B$1,Colin!$H1545&lt;=$C$3),Colin!$I1545,)</f>
        <v>0</v>
      </c>
      <c r="N1545">
        <f>IF(AND(Colin!$G1545=$B$2,Colin!$H1545=$C$3),Colin!$I1545,)</f>
        <v>0</v>
      </c>
      <c r="O1545">
        <f>IF(AND(Colin!$G1545=$B$2,Colin!$H1545&lt;=$C$3),Colin!$I1545,)</f>
        <v>0</v>
      </c>
      <c r="P1545">
        <f>IF(Colin!$G1545&lt;$B$2,Colin!$I1545,0)</f>
        <v>0</v>
      </c>
      <c r="Q1545">
        <f>IF(Colin!$G1545&lt;$B$1,Colin!$I1545,0)</f>
        <v>0</v>
      </c>
    </row>
    <row r="1546" spans="12:17" x14ac:dyDescent="0.25">
      <c r="L1546">
        <f>IF(AND(Colin!$G1546=$B$1,Colin!$H1546=$C$3),Colin!$I1546,)</f>
        <v>0</v>
      </c>
      <c r="M1546">
        <f>IF(AND(Colin!$G1546=$B$1,Colin!$H1546&lt;=$C$3),Colin!$I1546,)</f>
        <v>0</v>
      </c>
      <c r="N1546">
        <f>IF(AND(Colin!$G1546=$B$2,Colin!$H1546=$C$3),Colin!$I1546,)</f>
        <v>0</v>
      </c>
      <c r="O1546">
        <f>IF(AND(Colin!$G1546=$B$2,Colin!$H1546&lt;=$C$3),Colin!$I1546,)</f>
        <v>0</v>
      </c>
      <c r="P1546">
        <f>IF(Colin!$G1546&lt;$B$2,Colin!$I1546,0)</f>
        <v>0</v>
      </c>
      <c r="Q1546">
        <f>IF(Colin!$G1546&lt;$B$1,Colin!$I1546,0)</f>
        <v>0</v>
      </c>
    </row>
    <row r="1547" spans="12:17" x14ac:dyDescent="0.25">
      <c r="L1547">
        <f>IF(AND(Colin!$G1547=$B$1,Colin!$H1547=$C$3),Colin!$I1547,)</f>
        <v>0</v>
      </c>
      <c r="M1547">
        <f>IF(AND(Colin!$G1547=$B$1,Colin!$H1547&lt;=$C$3),Colin!$I1547,)</f>
        <v>0</v>
      </c>
      <c r="N1547">
        <f>IF(AND(Colin!$G1547=$B$2,Colin!$H1547=$C$3),Colin!$I1547,)</f>
        <v>0</v>
      </c>
      <c r="O1547">
        <f>IF(AND(Colin!$G1547=$B$2,Colin!$H1547&lt;=$C$3),Colin!$I1547,)</f>
        <v>0</v>
      </c>
      <c r="P1547">
        <f>IF(Colin!$G1547&lt;$B$2,Colin!$I1547,0)</f>
        <v>0</v>
      </c>
      <c r="Q1547">
        <f>IF(Colin!$G1547&lt;$B$1,Colin!$I1547,0)</f>
        <v>0</v>
      </c>
    </row>
    <row r="1548" spans="12:17" x14ac:dyDescent="0.25">
      <c r="L1548">
        <f>IF(AND(Colin!$G1548=$B$1,Colin!$H1548=$C$3),Colin!$I1548,)</f>
        <v>0</v>
      </c>
      <c r="M1548">
        <f>IF(AND(Colin!$G1548=$B$1,Colin!$H1548&lt;=$C$3),Colin!$I1548,)</f>
        <v>0</v>
      </c>
      <c r="N1548">
        <f>IF(AND(Colin!$G1548=$B$2,Colin!$H1548=$C$3),Colin!$I1548,)</f>
        <v>0</v>
      </c>
      <c r="O1548">
        <f>IF(AND(Colin!$G1548=$B$2,Colin!$H1548&lt;=$C$3),Colin!$I1548,)</f>
        <v>0</v>
      </c>
      <c r="P1548">
        <f>IF(Colin!$G1548&lt;$B$2,Colin!$I1548,0)</f>
        <v>0</v>
      </c>
      <c r="Q1548">
        <f>IF(Colin!$G1548&lt;$B$1,Colin!$I1548,0)</f>
        <v>0</v>
      </c>
    </row>
    <row r="1549" spans="12:17" x14ac:dyDescent="0.25">
      <c r="L1549">
        <f>IF(AND(Colin!$G1549=$B$1,Colin!$H1549=$C$3),Colin!$I1549,)</f>
        <v>0</v>
      </c>
      <c r="M1549">
        <f>IF(AND(Colin!$G1549=$B$1,Colin!$H1549&lt;=$C$3),Colin!$I1549,)</f>
        <v>0</v>
      </c>
      <c r="N1549">
        <f>IF(AND(Colin!$G1549=$B$2,Colin!$H1549=$C$3),Colin!$I1549,)</f>
        <v>0</v>
      </c>
      <c r="O1549">
        <f>IF(AND(Colin!$G1549=$B$2,Colin!$H1549&lt;=$C$3),Colin!$I1549,)</f>
        <v>0</v>
      </c>
      <c r="P1549">
        <f>IF(Colin!$G1549&lt;$B$2,Colin!$I1549,0)</f>
        <v>0</v>
      </c>
      <c r="Q1549">
        <f>IF(Colin!$G1549&lt;$B$1,Colin!$I1549,0)</f>
        <v>0</v>
      </c>
    </row>
    <row r="1550" spans="12:17" x14ac:dyDescent="0.25">
      <c r="L1550">
        <f>IF(AND(Colin!$G1550=$B$1,Colin!$H1550=$C$3),Colin!$I1550,)</f>
        <v>0</v>
      </c>
      <c r="M1550">
        <f>IF(AND(Colin!$G1550=$B$1,Colin!$H1550&lt;=$C$3),Colin!$I1550,)</f>
        <v>0</v>
      </c>
      <c r="N1550">
        <f>IF(AND(Colin!$G1550=$B$2,Colin!$H1550=$C$3),Colin!$I1550,)</f>
        <v>0</v>
      </c>
      <c r="O1550">
        <f>IF(AND(Colin!$G1550=$B$2,Colin!$H1550&lt;=$C$3),Colin!$I1550,)</f>
        <v>0</v>
      </c>
      <c r="P1550">
        <f>IF(Colin!$G1550&lt;$B$2,Colin!$I1550,0)</f>
        <v>0</v>
      </c>
      <c r="Q1550">
        <f>IF(Colin!$G1550&lt;$B$1,Colin!$I1550,0)</f>
        <v>0</v>
      </c>
    </row>
    <row r="1551" spans="12:17" x14ac:dyDescent="0.25">
      <c r="L1551">
        <f>IF(AND(Colin!$G1551=$B$1,Colin!$H1551=$C$3),Colin!$I1551,)</f>
        <v>0</v>
      </c>
      <c r="M1551">
        <f>IF(AND(Colin!$G1551=$B$1,Colin!$H1551&lt;=$C$3),Colin!$I1551,)</f>
        <v>0</v>
      </c>
      <c r="N1551">
        <f>IF(AND(Colin!$G1551=$B$2,Colin!$H1551=$C$3),Colin!$I1551,)</f>
        <v>0</v>
      </c>
      <c r="O1551">
        <f>IF(AND(Colin!$G1551=$B$2,Colin!$H1551&lt;=$C$3),Colin!$I1551,)</f>
        <v>0</v>
      </c>
      <c r="P1551">
        <f>IF(Colin!$G1551&lt;$B$2,Colin!$I1551,0)</f>
        <v>0</v>
      </c>
      <c r="Q1551">
        <f>IF(Colin!$G1551&lt;$B$1,Colin!$I1551,0)</f>
        <v>0</v>
      </c>
    </row>
    <row r="1552" spans="12:17" x14ac:dyDescent="0.25">
      <c r="L1552">
        <f>IF(AND(Colin!$G1552=$B$1,Colin!$H1552=$C$3),Colin!$I1552,)</f>
        <v>0</v>
      </c>
      <c r="M1552">
        <f>IF(AND(Colin!$G1552=$B$1,Colin!$H1552&lt;=$C$3),Colin!$I1552,)</f>
        <v>0</v>
      </c>
      <c r="N1552">
        <f>IF(AND(Colin!$G1552=$B$2,Colin!$H1552=$C$3),Colin!$I1552,)</f>
        <v>0</v>
      </c>
      <c r="O1552">
        <f>IF(AND(Colin!$G1552=$B$2,Colin!$H1552&lt;=$C$3),Colin!$I1552,)</f>
        <v>0</v>
      </c>
      <c r="P1552">
        <f>IF(Colin!$G1552&lt;$B$2,Colin!$I1552,0)</f>
        <v>0</v>
      </c>
      <c r="Q1552">
        <f>IF(Colin!$G1552&lt;$B$1,Colin!$I1552,0)</f>
        <v>0</v>
      </c>
    </row>
    <row r="1553" spans="12:17" x14ac:dyDescent="0.25">
      <c r="L1553">
        <f>IF(AND(Colin!$G1553=$B$1,Colin!$H1553=$C$3),Colin!$I1553,)</f>
        <v>0</v>
      </c>
      <c r="M1553">
        <f>IF(AND(Colin!$G1553=$B$1,Colin!$H1553&lt;=$C$3),Colin!$I1553,)</f>
        <v>0</v>
      </c>
      <c r="N1553">
        <f>IF(AND(Colin!$G1553=$B$2,Colin!$H1553=$C$3),Colin!$I1553,)</f>
        <v>0</v>
      </c>
      <c r="O1553">
        <f>IF(AND(Colin!$G1553=$B$2,Colin!$H1553&lt;=$C$3),Colin!$I1553,)</f>
        <v>0</v>
      </c>
      <c r="P1553">
        <f>IF(Colin!$G1553&lt;$B$2,Colin!$I1553,0)</f>
        <v>0</v>
      </c>
      <c r="Q1553">
        <f>IF(Colin!$G1553&lt;$B$1,Colin!$I1553,0)</f>
        <v>0</v>
      </c>
    </row>
    <row r="1554" spans="12:17" x14ac:dyDescent="0.25">
      <c r="L1554">
        <f>IF(AND(Colin!$G1554=$B$1,Colin!$H1554=$C$3),Colin!$I1554,)</f>
        <v>0</v>
      </c>
      <c r="M1554">
        <f>IF(AND(Colin!$G1554=$B$1,Colin!$H1554&lt;=$C$3),Colin!$I1554,)</f>
        <v>0</v>
      </c>
      <c r="N1554">
        <f>IF(AND(Colin!$G1554=$B$2,Colin!$H1554=$C$3),Colin!$I1554,)</f>
        <v>0</v>
      </c>
      <c r="O1554">
        <f>IF(AND(Colin!$G1554=$B$2,Colin!$H1554&lt;=$C$3),Colin!$I1554,)</f>
        <v>0</v>
      </c>
      <c r="P1554">
        <f>IF(Colin!$G1554&lt;$B$2,Colin!$I1554,0)</f>
        <v>0</v>
      </c>
      <c r="Q1554">
        <f>IF(Colin!$G1554&lt;$B$1,Colin!$I1554,0)</f>
        <v>0</v>
      </c>
    </row>
    <row r="1555" spans="12:17" x14ac:dyDescent="0.25">
      <c r="L1555">
        <f>IF(AND(Colin!$G1555=$B$1,Colin!$H1555=$C$3),Colin!$I1555,)</f>
        <v>0</v>
      </c>
      <c r="M1555">
        <f>IF(AND(Colin!$G1555=$B$1,Colin!$H1555&lt;=$C$3),Colin!$I1555,)</f>
        <v>0</v>
      </c>
      <c r="N1555">
        <f>IF(AND(Colin!$G1555=$B$2,Colin!$H1555=$C$3),Colin!$I1555,)</f>
        <v>0</v>
      </c>
      <c r="O1555">
        <f>IF(AND(Colin!$G1555=$B$2,Colin!$H1555&lt;=$C$3),Colin!$I1555,)</f>
        <v>0</v>
      </c>
      <c r="P1555">
        <f>IF(Colin!$G1555&lt;$B$2,Colin!$I1555,0)</f>
        <v>0</v>
      </c>
      <c r="Q1555">
        <f>IF(Colin!$G1555&lt;$B$1,Colin!$I1555,0)</f>
        <v>0</v>
      </c>
    </row>
    <row r="1556" spans="12:17" x14ac:dyDescent="0.25">
      <c r="L1556">
        <f>IF(AND(Colin!$G1556=$B$1,Colin!$H1556=$C$3),Colin!$I1556,)</f>
        <v>0</v>
      </c>
      <c r="M1556">
        <f>IF(AND(Colin!$G1556=$B$1,Colin!$H1556&lt;=$C$3),Colin!$I1556,)</f>
        <v>0</v>
      </c>
      <c r="N1556">
        <f>IF(AND(Colin!$G1556=$B$2,Colin!$H1556=$C$3),Colin!$I1556,)</f>
        <v>0</v>
      </c>
      <c r="O1556">
        <f>IF(AND(Colin!$G1556=$B$2,Colin!$H1556&lt;=$C$3),Colin!$I1556,)</f>
        <v>0</v>
      </c>
      <c r="P1556">
        <f>IF(Colin!$G1556&lt;$B$2,Colin!$I1556,0)</f>
        <v>0</v>
      </c>
      <c r="Q1556">
        <f>IF(Colin!$G1556&lt;$B$1,Colin!$I1556,0)</f>
        <v>0</v>
      </c>
    </row>
    <row r="1557" spans="12:17" x14ac:dyDescent="0.25">
      <c r="L1557">
        <f>IF(AND(Colin!$G1557=$B$1,Colin!$H1557=$C$3),Colin!$I1557,)</f>
        <v>0</v>
      </c>
      <c r="M1557">
        <f>IF(AND(Colin!$G1557=$B$1,Colin!$H1557&lt;=$C$3),Colin!$I1557,)</f>
        <v>0</v>
      </c>
      <c r="N1557">
        <f>IF(AND(Colin!$G1557=$B$2,Colin!$H1557=$C$3),Colin!$I1557,)</f>
        <v>0</v>
      </c>
      <c r="O1557">
        <f>IF(AND(Colin!$G1557=$B$2,Colin!$H1557&lt;=$C$3),Colin!$I1557,)</f>
        <v>0</v>
      </c>
      <c r="P1557">
        <f>IF(Colin!$G1557&lt;$B$2,Colin!$I1557,0)</f>
        <v>0</v>
      </c>
      <c r="Q1557">
        <f>IF(Colin!$G1557&lt;$B$1,Colin!$I1557,0)</f>
        <v>0</v>
      </c>
    </row>
    <row r="1558" spans="12:17" x14ac:dyDescent="0.25">
      <c r="L1558">
        <f>IF(AND(Colin!$G1558=$B$1,Colin!$H1558=$C$3),Colin!$I1558,)</f>
        <v>0</v>
      </c>
      <c r="M1558">
        <f>IF(AND(Colin!$G1558=$B$1,Colin!$H1558&lt;=$C$3),Colin!$I1558,)</f>
        <v>0</v>
      </c>
      <c r="N1558">
        <f>IF(AND(Colin!$G1558=$B$2,Colin!$H1558=$C$3),Colin!$I1558,)</f>
        <v>0</v>
      </c>
      <c r="O1558">
        <f>IF(AND(Colin!$G1558=$B$2,Colin!$H1558&lt;=$C$3),Colin!$I1558,)</f>
        <v>0</v>
      </c>
      <c r="P1558">
        <f>IF(Colin!$G1558&lt;$B$2,Colin!$I1558,0)</f>
        <v>0</v>
      </c>
      <c r="Q1558">
        <f>IF(Colin!$G1558&lt;$B$1,Colin!$I1558,0)</f>
        <v>0</v>
      </c>
    </row>
    <row r="1559" spans="12:17" x14ac:dyDescent="0.25">
      <c r="L1559">
        <f>IF(AND(Colin!$G1559=$B$1,Colin!$H1559=$C$3),Colin!$I1559,)</f>
        <v>0</v>
      </c>
      <c r="M1559">
        <f>IF(AND(Colin!$G1559=$B$1,Colin!$H1559&lt;=$C$3),Colin!$I1559,)</f>
        <v>0</v>
      </c>
      <c r="N1559">
        <f>IF(AND(Colin!$G1559=$B$2,Colin!$H1559=$C$3),Colin!$I1559,)</f>
        <v>0</v>
      </c>
      <c r="O1559">
        <f>IF(AND(Colin!$G1559=$B$2,Colin!$H1559&lt;=$C$3),Colin!$I1559,)</f>
        <v>0</v>
      </c>
      <c r="P1559">
        <f>IF(Colin!$G1559&lt;$B$2,Colin!$I1559,0)</f>
        <v>0</v>
      </c>
      <c r="Q1559">
        <f>IF(Colin!$G1559&lt;$B$1,Colin!$I1559,0)</f>
        <v>0</v>
      </c>
    </row>
    <row r="1560" spans="12:17" x14ac:dyDescent="0.25">
      <c r="L1560">
        <f>IF(AND(Colin!$G1560=$B$1,Colin!$H1560=$C$3),Colin!$I1560,)</f>
        <v>0</v>
      </c>
      <c r="M1560">
        <f>IF(AND(Colin!$G1560=$B$1,Colin!$H1560&lt;=$C$3),Colin!$I1560,)</f>
        <v>0</v>
      </c>
      <c r="N1560">
        <f>IF(AND(Colin!$G1560=$B$2,Colin!$H1560=$C$3),Colin!$I1560,)</f>
        <v>0</v>
      </c>
      <c r="O1560">
        <f>IF(AND(Colin!$G1560=$B$2,Colin!$H1560&lt;=$C$3),Colin!$I1560,)</f>
        <v>0</v>
      </c>
      <c r="P1560">
        <f>IF(Colin!$G1560&lt;$B$2,Colin!$I1560,0)</f>
        <v>0</v>
      </c>
      <c r="Q1560">
        <f>IF(Colin!$G1560&lt;$B$1,Colin!$I1560,0)</f>
        <v>0</v>
      </c>
    </row>
    <row r="1561" spans="12:17" x14ac:dyDescent="0.25">
      <c r="L1561">
        <f>IF(AND(Colin!$G1561=$B$1,Colin!$H1561=$C$3),Colin!$I1561,)</f>
        <v>0</v>
      </c>
      <c r="M1561">
        <f>IF(AND(Colin!$G1561=$B$1,Colin!$H1561&lt;=$C$3),Colin!$I1561,)</f>
        <v>0</v>
      </c>
      <c r="N1561">
        <f>IF(AND(Colin!$G1561=$B$2,Colin!$H1561=$C$3),Colin!$I1561,)</f>
        <v>0</v>
      </c>
      <c r="O1561">
        <f>IF(AND(Colin!$G1561=$B$2,Colin!$H1561&lt;=$C$3),Colin!$I1561,)</f>
        <v>0</v>
      </c>
      <c r="P1561">
        <f>IF(Colin!$G1561&lt;$B$2,Colin!$I1561,0)</f>
        <v>0</v>
      </c>
      <c r="Q1561">
        <f>IF(Colin!$G1561&lt;$B$1,Colin!$I1561,0)</f>
        <v>0</v>
      </c>
    </row>
    <row r="1562" spans="12:17" x14ac:dyDescent="0.25">
      <c r="L1562">
        <f>IF(AND(Colin!$G1562=$B$1,Colin!$H1562=$C$3),Colin!$I1562,)</f>
        <v>0</v>
      </c>
      <c r="M1562">
        <f>IF(AND(Colin!$G1562=$B$1,Colin!$H1562&lt;=$C$3),Colin!$I1562,)</f>
        <v>0</v>
      </c>
      <c r="N1562">
        <f>IF(AND(Colin!$G1562=$B$2,Colin!$H1562=$C$3),Colin!$I1562,)</f>
        <v>0</v>
      </c>
      <c r="O1562">
        <f>IF(AND(Colin!$G1562=$B$2,Colin!$H1562&lt;=$C$3),Colin!$I1562,)</f>
        <v>0</v>
      </c>
      <c r="P1562">
        <f>IF(Colin!$G1562&lt;$B$2,Colin!$I1562,0)</f>
        <v>0</v>
      </c>
      <c r="Q1562">
        <f>IF(Colin!$G1562&lt;$B$1,Colin!$I1562,0)</f>
        <v>0</v>
      </c>
    </row>
    <row r="1563" spans="12:17" x14ac:dyDescent="0.25">
      <c r="L1563">
        <f>IF(AND(Colin!$G1563=$B$1,Colin!$H1563=$C$3),Colin!$I1563,)</f>
        <v>0</v>
      </c>
      <c r="M1563">
        <f>IF(AND(Colin!$G1563=$B$1,Colin!$H1563&lt;=$C$3),Colin!$I1563,)</f>
        <v>0</v>
      </c>
      <c r="N1563">
        <f>IF(AND(Colin!$G1563=$B$2,Colin!$H1563=$C$3),Colin!$I1563,)</f>
        <v>0</v>
      </c>
      <c r="O1563">
        <f>IF(AND(Colin!$G1563=$B$2,Colin!$H1563&lt;=$C$3),Colin!$I1563,)</f>
        <v>0</v>
      </c>
      <c r="P1563">
        <f>IF(Colin!$G1563&lt;$B$2,Colin!$I1563,0)</f>
        <v>0</v>
      </c>
      <c r="Q1563">
        <f>IF(Colin!$G1563&lt;$B$1,Colin!$I1563,0)</f>
        <v>0</v>
      </c>
    </row>
    <row r="1564" spans="12:17" x14ac:dyDescent="0.25">
      <c r="L1564">
        <f>IF(AND(Colin!$G1564=$B$1,Colin!$H1564=$C$3),Colin!$I1564,)</f>
        <v>0</v>
      </c>
      <c r="M1564">
        <f>IF(AND(Colin!$G1564=$B$1,Colin!$H1564&lt;=$C$3),Colin!$I1564,)</f>
        <v>0</v>
      </c>
      <c r="N1564">
        <f>IF(AND(Colin!$G1564=$B$2,Colin!$H1564=$C$3),Colin!$I1564,)</f>
        <v>0</v>
      </c>
      <c r="O1564">
        <f>IF(AND(Colin!$G1564=$B$2,Colin!$H1564&lt;=$C$3),Colin!$I1564,)</f>
        <v>0</v>
      </c>
      <c r="P1564">
        <f>IF(Colin!$G1564&lt;$B$2,Colin!$I1564,0)</f>
        <v>0</v>
      </c>
      <c r="Q1564">
        <f>IF(Colin!$G1564&lt;$B$1,Colin!$I1564,0)</f>
        <v>0</v>
      </c>
    </row>
    <row r="1565" spans="12:17" x14ac:dyDescent="0.25">
      <c r="L1565">
        <f>IF(AND(Colin!$G1565=$B$1,Colin!$H1565=$C$3),Colin!$I1565,)</f>
        <v>0</v>
      </c>
      <c r="M1565">
        <f>IF(AND(Colin!$G1565=$B$1,Colin!$H1565&lt;=$C$3),Colin!$I1565,)</f>
        <v>0</v>
      </c>
      <c r="N1565">
        <f>IF(AND(Colin!$G1565=$B$2,Colin!$H1565=$C$3),Colin!$I1565,)</f>
        <v>0</v>
      </c>
      <c r="O1565">
        <f>IF(AND(Colin!$G1565=$B$2,Colin!$H1565&lt;=$C$3),Colin!$I1565,)</f>
        <v>0</v>
      </c>
      <c r="P1565">
        <f>IF(Colin!$G1565&lt;$B$2,Colin!$I1565,0)</f>
        <v>0</v>
      </c>
      <c r="Q1565">
        <f>IF(Colin!$G1565&lt;$B$1,Colin!$I1565,0)</f>
        <v>0</v>
      </c>
    </row>
    <row r="1566" spans="12:17" x14ac:dyDescent="0.25">
      <c r="L1566">
        <f>IF(AND(Colin!$G1566=$B$1,Colin!$H1566=$C$3),Colin!$I1566,)</f>
        <v>0</v>
      </c>
      <c r="M1566">
        <f>IF(AND(Colin!$G1566=$B$1,Colin!$H1566&lt;=$C$3),Colin!$I1566,)</f>
        <v>0</v>
      </c>
      <c r="N1566">
        <f>IF(AND(Colin!$G1566=$B$2,Colin!$H1566=$C$3),Colin!$I1566,)</f>
        <v>0</v>
      </c>
      <c r="O1566">
        <f>IF(AND(Colin!$G1566=$B$2,Colin!$H1566&lt;=$C$3),Colin!$I1566,)</f>
        <v>0</v>
      </c>
      <c r="P1566">
        <f>IF(Colin!$G1566&lt;$B$2,Colin!$I1566,0)</f>
        <v>0</v>
      </c>
      <c r="Q1566">
        <f>IF(Colin!$G1566&lt;$B$1,Colin!$I1566,0)</f>
        <v>0</v>
      </c>
    </row>
    <row r="1567" spans="12:17" x14ac:dyDescent="0.25">
      <c r="L1567">
        <f>IF(AND(Colin!$G1567=$B$1,Colin!$H1567=$C$3),Colin!$I1567,)</f>
        <v>0</v>
      </c>
      <c r="M1567">
        <f>IF(AND(Colin!$G1567=$B$1,Colin!$H1567&lt;=$C$3),Colin!$I1567,)</f>
        <v>0</v>
      </c>
      <c r="N1567">
        <f>IF(AND(Colin!$G1567=$B$2,Colin!$H1567=$C$3),Colin!$I1567,)</f>
        <v>0</v>
      </c>
      <c r="O1567">
        <f>IF(AND(Colin!$G1567=$B$2,Colin!$H1567&lt;=$C$3),Colin!$I1567,)</f>
        <v>0</v>
      </c>
      <c r="P1567">
        <f>IF(Colin!$G1567&lt;$B$2,Colin!$I1567,0)</f>
        <v>0</v>
      </c>
      <c r="Q1567">
        <f>IF(Colin!$G1567&lt;$B$1,Colin!$I1567,0)</f>
        <v>0</v>
      </c>
    </row>
    <row r="1568" spans="12:17" x14ac:dyDescent="0.25">
      <c r="L1568">
        <f>IF(AND(Colin!$G1568=$B$1,Colin!$H1568=$C$3),Colin!$I1568,)</f>
        <v>0</v>
      </c>
      <c r="M1568">
        <f>IF(AND(Colin!$G1568=$B$1,Colin!$H1568&lt;=$C$3),Colin!$I1568,)</f>
        <v>0</v>
      </c>
      <c r="N1568">
        <f>IF(AND(Colin!$G1568=$B$2,Colin!$H1568=$C$3),Colin!$I1568,)</f>
        <v>0</v>
      </c>
      <c r="O1568">
        <f>IF(AND(Colin!$G1568=$B$2,Colin!$H1568&lt;=$C$3),Colin!$I1568,)</f>
        <v>0</v>
      </c>
      <c r="P1568">
        <f>IF(Colin!$G1568&lt;$B$2,Colin!$I1568,0)</f>
        <v>0</v>
      </c>
      <c r="Q1568">
        <f>IF(Colin!$G1568&lt;$B$1,Colin!$I1568,0)</f>
        <v>0</v>
      </c>
    </row>
    <row r="1569" spans="12:17" x14ac:dyDescent="0.25">
      <c r="L1569">
        <f>IF(AND(Colin!$G1569=$B$1,Colin!$H1569=$C$3),Colin!$I1569,)</f>
        <v>0</v>
      </c>
      <c r="M1569">
        <f>IF(AND(Colin!$G1569=$B$1,Colin!$H1569&lt;=$C$3),Colin!$I1569,)</f>
        <v>0</v>
      </c>
      <c r="N1569">
        <f>IF(AND(Colin!$G1569=$B$2,Colin!$H1569=$C$3),Colin!$I1569,)</f>
        <v>0</v>
      </c>
      <c r="O1569">
        <f>IF(AND(Colin!$G1569=$B$2,Colin!$H1569&lt;=$C$3),Colin!$I1569,)</f>
        <v>0</v>
      </c>
      <c r="P1569">
        <f>IF(Colin!$G1569&lt;$B$2,Colin!$I1569,0)</f>
        <v>0</v>
      </c>
      <c r="Q1569">
        <f>IF(Colin!$G1569&lt;$B$1,Colin!$I1569,0)</f>
        <v>0</v>
      </c>
    </row>
    <row r="1570" spans="12:17" x14ac:dyDescent="0.25">
      <c r="L1570">
        <f>IF(AND(Colin!$G1570=$B$1,Colin!$H1570=$C$3),Colin!$I1570,)</f>
        <v>0</v>
      </c>
      <c r="M1570">
        <f>IF(AND(Colin!$G1570=$B$1,Colin!$H1570&lt;=$C$3),Colin!$I1570,)</f>
        <v>0</v>
      </c>
      <c r="N1570">
        <f>IF(AND(Colin!$G1570=$B$2,Colin!$H1570=$C$3),Colin!$I1570,)</f>
        <v>0</v>
      </c>
      <c r="O1570">
        <f>IF(AND(Colin!$G1570=$B$2,Colin!$H1570&lt;=$C$3),Colin!$I1570,)</f>
        <v>0</v>
      </c>
      <c r="P1570">
        <f>IF(Colin!$G1570&lt;$B$2,Colin!$I1570,0)</f>
        <v>0</v>
      </c>
      <c r="Q1570">
        <f>IF(Colin!$G1570&lt;$B$1,Colin!$I1570,0)</f>
        <v>0</v>
      </c>
    </row>
    <row r="1571" spans="12:17" x14ac:dyDescent="0.25">
      <c r="L1571">
        <f>IF(AND(Colin!$G1571=$B$1,Colin!$H1571=$C$3),Colin!$I1571,)</f>
        <v>0</v>
      </c>
      <c r="M1571">
        <f>IF(AND(Colin!$G1571=$B$1,Colin!$H1571&lt;=$C$3),Colin!$I1571,)</f>
        <v>0</v>
      </c>
      <c r="N1571">
        <f>IF(AND(Colin!$G1571=$B$2,Colin!$H1571=$C$3),Colin!$I1571,)</f>
        <v>0</v>
      </c>
      <c r="O1571">
        <f>IF(AND(Colin!$G1571=$B$2,Colin!$H1571&lt;=$C$3),Colin!$I1571,)</f>
        <v>0</v>
      </c>
      <c r="P1571">
        <f>IF(Colin!$G1571&lt;$B$2,Colin!$I1571,0)</f>
        <v>0</v>
      </c>
      <c r="Q1571">
        <f>IF(Colin!$G1571&lt;$B$1,Colin!$I1571,0)</f>
        <v>0</v>
      </c>
    </row>
    <row r="1572" spans="12:17" x14ac:dyDescent="0.25">
      <c r="L1572">
        <f>IF(AND(Colin!$G1572=$B$1,Colin!$H1572=$C$3),Colin!$I1572,)</f>
        <v>0</v>
      </c>
      <c r="M1572">
        <f>IF(AND(Colin!$G1572=$B$1,Colin!$H1572&lt;=$C$3),Colin!$I1572,)</f>
        <v>0</v>
      </c>
      <c r="N1572">
        <f>IF(AND(Colin!$G1572=$B$2,Colin!$H1572=$C$3),Colin!$I1572,)</f>
        <v>0</v>
      </c>
      <c r="O1572">
        <f>IF(AND(Colin!$G1572=$B$2,Colin!$H1572&lt;=$C$3),Colin!$I1572,)</f>
        <v>0</v>
      </c>
      <c r="P1572">
        <f>IF(Colin!$G1572&lt;$B$2,Colin!$I1572,0)</f>
        <v>0</v>
      </c>
      <c r="Q1572">
        <f>IF(Colin!$G1572&lt;$B$1,Colin!$I1572,0)</f>
        <v>0</v>
      </c>
    </row>
    <row r="1573" spans="12:17" x14ac:dyDescent="0.25">
      <c r="L1573">
        <f>IF(AND(Colin!$G1573=$B$1,Colin!$H1573=$C$3),Colin!$I1573,)</f>
        <v>0</v>
      </c>
      <c r="M1573">
        <f>IF(AND(Colin!$G1573=$B$1,Colin!$H1573&lt;=$C$3),Colin!$I1573,)</f>
        <v>0</v>
      </c>
      <c r="N1573">
        <f>IF(AND(Colin!$G1573=$B$2,Colin!$H1573=$C$3),Colin!$I1573,)</f>
        <v>0</v>
      </c>
      <c r="O1573">
        <f>IF(AND(Colin!$G1573=$B$2,Colin!$H1573&lt;=$C$3),Colin!$I1573,)</f>
        <v>0</v>
      </c>
      <c r="P1573">
        <f>IF(Colin!$G1573&lt;$B$2,Colin!$I1573,0)</f>
        <v>0</v>
      </c>
      <c r="Q1573">
        <f>IF(Colin!$G1573&lt;$B$1,Colin!$I1573,0)</f>
        <v>0</v>
      </c>
    </row>
    <row r="1574" spans="12:17" x14ac:dyDescent="0.25">
      <c r="L1574">
        <f>IF(AND(Colin!$G1574=$B$1,Colin!$H1574=$C$3),Colin!$I1574,)</f>
        <v>0</v>
      </c>
      <c r="M1574">
        <f>IF(AND(Colin!$G1574=$B$1,Colin!$H1574&lt;=$C$3),Colin!$I1574,)</f>
        <v>0</v>
      </c>
      <c r="N1574">
        <f>IF(AND(Colin!$G1574=$B$2,Colin!$H1574=$C$3),Colin!$I1574,)</f>
        <v>0</v>
      </c>
      <c r="O1574">
        <f>IF(AND(Colin!$G1574=$B$2,Colin!$H1574&lt;=$C$3),Colin!$I1574,)</f>
        <v>0</v>
      </c>
      <c r="P1574">
        <f>IF(Colin!$G1574&lt;$B$2,Colin!$I1574,0)</f>
        <v>0</v>
      </c>
      <c r="Q1574">
        <f>IF(Colin!$G1574&lt;$B$1,Colin!$I1574,0)</f>
        <v>0</v>
      </c>
    </row>
    <row r="1575" spans="12:17" x14ac:dyDescent="0.25">
      <c r="L1575">
        <f>IF(AND(Colin!$G1575=$B$1,Colin!$H1575=$C$3),Colin!$I1575,)</f>
        <v>0</v>
      </c>
      <c r="M1575">
        <f>IF(AND(Colin!$G1575=$B$1,Colin!$H1575&lt;=$C$3),Colin!$I1575,)</f>
        <v>0</v>
      </c>
      <c r="N1575">
        <f>IF(AND(Colin!$G1575=$B$2,Colin!$H1575=$C$3),Colin!$I1575,)</f>
        <v>0</v>
      </c>
      <c r="O1575">
        <f>IF(AND(Colin!$G1575=$B$2,Colin!$H1575&lt;=$C$3),Colin!$I1575,)</f>
        <v>0</v>
      </c>
      <c r="P1575">
        <f>IF(Colin!$G1575&lt;$B$2,Colin!$I1575,0)</f>
        <v>0</v>
      </c>
      <c r="Q1575">
        <f>IF(Colin!$G1575&lt;$B$1,Colin!$I1575,0)</f>
        <v>0</v>
      </c>
    </row>
    <row r="1576" spans="12:17" x14ac:dyDescent="0.25">
      <c r="L1576">
        <f>IF(AND(Colin!$G1576=$B$1,Colin!$H1576=$C$3),Colin!$I1576,)</f>
        <v>0</v>
      </c>
      <c r="M1576">
        <f>IF(AND(Colin!$G1576=$B$1,Colin!$H1576&lt;=$C$3),Colin!$I1576,)</f>
        <v>0</v>
      </c>
      <c r="N1576">
        <f>IF(AND(Colin!$G1576=$B$2,Colin!$H1576=$C$3),Colin!$I1576,)</f>
        <v>0</v>
      </c>
      <c r="O1576">
        <f>IF(AND(Colin!$G1576=$B$2,Colin!$H1576&lt;=$C$3),Colin!$I1576,)</f>
        <v>0</v>
      </c>
      <c r="P1576">
        <f>IF(Colin!$G1576&lt;$B$2,Colin!$I1576,0)</f>
        <v>0</v>
      </c>
      <c r="Q1576">
        <f>IF(Colin!$G1576&lt;$B$1,Colin!$I1576,0)</f>
        <v>0</v>
      </c>
    </row>
    <row r="1577" spans="12:17" x14ac:dyDescent="0.25">
      <c r="L1577">
        <f>IF(AND(Colin!$G1577=$B$1,Colin!$H1577=$C$3),Colin!$I1577,)</f>
        <v>0</v>
      </c>
      <c r="M1577">
        <f>IF(AND(Colin!$G1577=$B$1,Colin!$H1577&lt;=$C$3),Colin!$I1577,)</f>
        <v>0</v>
      </c>
      <c r="N1577">
        <f>IF(AND(Colin!$G1577=$B$2,Colin!$H1577=$C$3),Colin!$I1577,)</f>
        <v>0</v>
      </c>
      <c r="O1577">
        <f>IF(AND(Colin!$G1577=$B$2,Colin!$H1577&lt;=$C$3),Colin!$I1577,)</f>
        <v>0</v>
      </c>
      <c r="P1577">
        <f>IF(Colin!$G1577&lt;$B$2,Colin!$I1577,0)</f>
        <v>0</v>
      </c>
      <c r="Q1577">
        <f>IF(Colin!$G1577&lt;$B$1,Colin!$I1577,0)</f>
        <v>0</v>
      </c>
    </row>
    <row r="1578" spans="12:17" x14ac:dyDescent="0.25">
      <c r="L1578">
        <f>IF(AND(Colin!$G1578=$B$1,Colin!$H1578=$C$3),Colin!$I1578,)</f>
        <v>0</v>
      </c>
      <c r="M1578">
        <f>IF(AND(Colin!$G1578=$B$1,Colin!$H1578&lt;=$C$3),Colin!$I1578,)</f>
        <v>0</v>
      </c>
      <c r="N1578">
        <f>IF(AND(Colin!$G1578=$B$2,Colin!$H1578=$C$3),Colin!$I1578,)</f>
        <v>0</v>
      </c>
      <c r="O1578">
        <f>IF(AND(Colin!$G1578=$B$2,Colin!$H1578&lt;=$C$3),Colin!$I1578,)</f>
        <v>0</v>
      </c>
      <c r="P1578">
        <f>IF(Colin!$G1578&lt;$B$2,Colin!$I1578,0)</f>
        <v>0</v>
      </c>
      <c r="Q1578">
        <f>IF(Colin!$G1578&lt;$B$1,Colin!$I1578,0)</f>
        <v>0</v>
      </c>
    </row>
    <row r="1579" spans="12:17" x14ac:dyDescent="0.25">
      <c r="L1579">
        <f>IF(AND(Colin!$G1579=$B$1,Colin!$H1579=$C$3),Colin!$I1579,)</f>
        <v>0</v>
      </c>
      <c r="M1579">
        <f>IF(AND(Colin!$G1579=$B$1,Colin!$H1579&lt;=$C$3),Colin!$I1579,)</f>
        <v>0</v>
      </c>
      <c r="N1579">
        <f>IF(AND(Colin!$G1579=$B$2,Colin!$H1579=$C$3),Colin!$I1579,)</f>
        <v>0</v>
      </c>
      <c r="O1579">
        <f>IF(AND(Colin!$G1579=$B$2,Colin!$H1579&lt;=$C$3),Colin!$I1579,)</f>
        <v>0</v>
      </c>
      <c r="P1579">
        <f>IF(Colin!$G1579&lt;$B$2,Colin!$I1579,0)</f>
        <v>0</v>
      </c>
      <c r="Q1579">
        <f>IF(Colin!$G1579&lt;$B$1,Colin!$I1579,0)</f>
        <v>0</v>
      </c>
    </row>
    <row r="1580" spans="12:17" x14ac:dyDescent="0.25">
      <c r="L1580">
        <f>IF(AND(Colin!$G1580=$B$1,Colin!$H1580=$C$3),Colin!$I1580,)</f>
        <v>0</v>
      </c>
      <c r="M1580">
        <f>IF(AND(Colin!$G1580=$B$1,Colin!$H1580&lt;=$C$3),Colin!$I1580,)</f>
        <v>0</v>
      </c>
      <c r="N1580">
        <f>IF(AND(Colin!$G1580=$B$2,Colin!$H1580=$C$3),Colin!$I1580,)</f>
        <v>0</v>
      </c>
      <c r="O1580">
        <f>IF(AND(Colin!$G1580=$B$2,Colin!$H1580&lt;=$C$3),Colin!$I1580,)</f>
        <v>0</v>
      </c>
      <c r="P1580">
        <f>IF(Colin!$G1580&lt;$B$2,Colin!$I1580,0)</f>
        <v>0</v>
      </c>
      <c r="Q1580">
        <f>IF(Colin!$G1580&lt;$B$1,Colin!$I1580,0)</f>
        <v>0</v>
      </c>
    </row>
    <row r="1581" spans="12:17" x14ac:dyDescent="0.25">
      <c r="L1581">
        <f>IF(AND(Colin!$G1581=$B$1,Colin!$H1581=$C$3),Colin!$I1581,)</f>
        <v>0</v>
      </c>
      <c r="M1581">
        <f>IF(AND(Colin!$G1581=$B$1,Colin!$H1581&lt;=$C$3),Colin!$I1581,)</f>
        <v>0</v>
      </c>
      <c r="N1581">
        <f>IF(AND(Colin!$G1581=$B$2,Colin!$H1581=$C$3),Colin!$I1581,)</f>
        <v>0</v>
      </c>
      <c r="O1581">
        <f>IF(AND(Colin!$G1581=$B$2,Colin!$H1581&lt;=$C$3),Colin!$I1581,)</f>
        <v>0</v>
      </c>
      <c r="P1581">
        <f>IF(Colin!$G1581&lt;$B$2,Colin!$I1581,0)</f>
        <v>0</v>
      </c>
      <c r="Q1581">
        <f>IF(Colin!$G1581&lt;$B$1,Colin!$I1581,0)</f>
        <v>0</v>
      </c>
    </row>
    <row r="1582" spans="12:17" x14ac:dyDescent="0.25">
      <c r="L1582">
        <f>IF(AND(Colin!$G1582=$B$1,Colin!$H1582=$C$3),Colin!$I1582,)</f>
        <v>0</v>
      </c>
      <c r="M1582">
        <f>IF(AND(Colin!$G1582=$B$1,Colin!$H1582&lt;=$C$3),Colin!$I1582,)</f>
        <v>0</v>
      </c>
      <c r="N1582">
        <f>IF(AND(Colin!$G1582=$B$2,Colin!$H1582=$C$3),Colin!$I1582,)</f>
        <v>0</v>
      </c>
      <c r="O1582">
        <f>IF(AND(Colin!$G1582=$B$2,Colin!$H1582&lt;=$C$3),Colin!$I1582,)</f>
        <v>0</v>
      </c>
      <c r="P1582">
        <f>IF(Colin!$G1582&lt;$B$2,Colin!$I1582,0)</f>
        <v>0</v>
      </c>
      <c r="Q1582">
        <f>IF(Colin!$G1582&lt;$B$1,Colin!$I1582,0)</f>
        <v>0</v>
      </c>
    </row>
    <row r="1583" spans="12:17" x14ac:dyDescent="0.25">
      <c r="L1583">
        <f>IF(AND(Colin!$G1583=$B$1,Colin!$H1583=$C$3),Colin!$I1583,)</f>
        <v>0</v>
      </c>
      <c r="M1583">
        <f>IF(AND(Colin!$G1583=$B$1,Colin!$H1583&lt;=$C$3),Colin!$I1583,)</f>
        <v>0</v>
      </c>
      <c r="N1583">
        <f>IF(AND(Colin!$G1583=$B$2,Colin!$H1583=$C$3),Colin!$I1583,)</f>
        <v>0</v>
      </c>
      <c r="O1583">
        <f>IF(AND(Colin!$G1583=$B$2,Colin!$H1583&lt;=$C$3),Colin!$I1583,)</f>
        <v>0</v>
      </c>
      <c r="P1583">
        <f>IF(Colin!$G1583&lt;$B$2,Colin!$I1583,0)</f>
        <v>0</v>
      </c>
      <c r="Q1583">
        <f>IF(Colin!$G1583&lt;$B$1,Colin!$I1583,0)</f>
        <v>0</v>
      </c>
    </row>
    <row r="1584" spans="12:17" x14ac:dyDescent="0.25">
      <c r="L1584">
        <f>IF(AND(Colin!$G1584=$B$1,Colin!$H1584=$C$3),Colin!$I1584,)</f>
        <v>0</v>
      </c>
      <c r="M1584">
        <f>IF(AND(Colin!$G1584=$B$1,Colin!$H1584&lt;=$C$3),Colin!$I1584,)</f>
        <v>0</v>
      </c>
      <c r="N1584">
        <f>IF(AND(Colin!$G1584=$B$2,Colin!$H1584=$C$3),Colin!$I1584,)</f>
        <v>0</v>
      </c>
      <c r="O1584">
        <f>IF(AND(Colin!$G1584=$B$2,Colin!$H1584&lt;=$C$3),Colin!$I1584,)</f>
        <v>0</v>
      </c>
      <c r="P1584">
        <f>IF(Colin!$G1584&lt;$B$2,Colin!$I1584,0)</f>
        <v>0</v>
      </c>
      <c r="Q1584">
        <f>IF(Colin!$G1584&lt;$B$1,Colin!$I1584,0)</f>
        <v>0</v>
      </c>
    </row>
    <row r="1585" spans="12:17" x14ac:dyDescent="0.25">
      <c r="L1585">
        <f>IF(AND(Colin!$G1585=$B$1,Colin!$H1585=$C$3),Colin!$I1585,)</f>
        <v>0</v>
      </c>
      <c r="M1585">
        <f>IF(AND(Colin!$G1585=$B$1,Colin!$H1585&lt;=$C$3),Colin!$I1585,)</f>
        <v>0</v>
      </c>
      <c r="N1585">
        <f>IF(AND(Colin!$G1585=$B$2,Colin!$H1585=$C$3),Colin!$I1585,)</f>
        <v>0</v>
      </c>
      <c r="O1585">
        <f>IF(AND(Colin!$G1585=$B$2,Colin!$H1585&lt;=$C$3),Colin!$I1585,)</f>
        <v>0</v>
      </c>
      <c r="P1585">
        <f>IF(Colin!$G1585&lt;$B$2,Colin!$I1585,0)</f>
        <v>0</v>
      </c>
      <c r="Q1585">
        <f>IF(Colin!$G1585&lt;$B$1,Colin!$I1585,0)</f>
        <v>0</v>
      </c>
    </row>
    <row r="1586" spans="12:17" x14ac:dyDescent="0.25">
      <c r="L1586">
        <f>IF(AND(Colin!$G1586=$B$1,Colin!$H1586=$C$3),Colin!$I1586,)</f>
        <v>0</v>
      </c>
      <c r="M1586">
        <f>IF(AND(Colin!$G1586=$B$1,Colin!$H1586&lt;=$C$3),Colin!$I1586,)</f>
        <v>0</v>
      </c>
      <c r="N1586">
        <f>IF(AND(Colin!$G1586=$B$2,Colin!$H1586=$C$3),Colin!$I1586,)</f>
        <v>0</v>
      </c>
      <c r="O1586">
        <f>IF(AND(Colin!$G1586=$B$2,Colin!$H1586&lt;=$C$3),Colin!$I1586,)</f>
        <v>0</v>
      </c>
      <c r="P1586">
        <f>IF(Colin!$G1586&lt;$B$2,Colin!$I1586,0)</f>
        <v>0</v>
      </c>
      <c r="Q1586">
        <f>IF(Colin!$G1586&lt;$B$1,Colin!$I1586,0)</f>
        <v>0</v>
      </c>
    </row>
    <row r="1587" spans="12:17" x14ac:dyDescent="0.25">
      <c r="L1587">
        <f>IF(AND(Colin!$G1587=$B$1,Colin!$H1587=$C$3),Colin!$I1587,)</f>
        <v>0</v>
      </c>
      <c r="M1587">
        <f>IF(AND(Colin!$G1587=$B$1,Colin!$H1587&lt;=$C$3),Colin!$I1587,)</f>
        <v>0</v>
      </c>
      <c r="N1587">
        <f>IF(AND(Colin!$G1587=$B$2,Colin!$H1587=$C$3),Colin!$I1587,)</f>
        <v>0</v>
      </c>
      <c r="O1587">
        <f>IF(AND(Colin!$G1587=$B$2,Colin!$H1587&lt;=$C$3),Colin!$I1587,)</f>
        <v>0</v>
      </c>
      <c r="P1587">
        <f>IF(Colin!$G1587&lt;$B$2,Colin!$I1587,0)</f>
        <v>0</v>
      </c>
      <c r="Q1587">
        <f>IF(Colin!$G1587&lt;$B$1,Colin!$I1587,0)</f>
        <v>0</v>
      </c>
    </row>
    <row r="1588" spans="12:17" x14ac:dyDescent="0.25">
      <c r="L1588">
        <f>IF(AND(Colin!$G1588=$B$1,Colin!$H1588=$C$3),Colin!$I1588,)</f>
        <v>0</v>
      </c>
      <c r="M1588">
        <f>IF(AND(Colin!$G1588=$B$1,Colin!$H1588&lt;=$C$3),Colin!$I1588,)</f>
        <v>0</v>
      </c>
      <c r="N1588">
        <f>IF(AND(Colin!$G1588=$B$2,Colin!$H1588=$C$3),Colin!$I1588,)</f>
        <v>0</v>
      </c>
      <c r="O1588">
        <f>IF(AND(Colin!$G1588=$B$2,Colin!$H1588&lt;=$C$3),Colin!$I1588,)</f>
        <v>0</v>
      </c>
      <c r="P1588">
        <f>IF(Colin!$G1588&lt;$B$2,Colin!$I1588,0)</f>
        <v>0</v>
      </c>
      <c r="Q1588">
        <f>IF(Colin!$G1588&lt;$B$1,Colin!$I1588,0)</f>
        <v>0</v>
      </c>
    </row>
    <row r="1589" spans="12:17" x14ac:dyDescent="0.25">
      <c r="L1589">
        <f>IF(AND(Colin!$G1589=$B$1,Colin!$H1589=$C$3),Colin!$I1589,)</f>
        <v>0</v>
      </c>
      <c r="M1589">
        <f>IF(AND(Colin!$G1589=$B$1,Colin!$H1589&lt;=$C$3),Colin!$I1589,)</f>
        <v>0</v>
      </c>
      <c r="N1589">
        <f>IF(AND(Colin!$G1589=$B$2,Colin!$H1589=$C$3),Colin!$I1589,)</f>
        <v>0</v>
      </c>
      <c r="O1589">
        <f>IF(AND(Colin!$G1589=$B$2,Colin!$H1589&lt;=$C$3),Colin!$I1589,)</f>
        <v>0</v>
      </c>
      <c r="P1589">
        <f>IF(Colin!$G1589&lt;$B$2,Colin!$I1589,0)</f>
        <v>0</v>
      </c>
      <c r="Q1589">
        <f>IF(Colin!$G1589&lt;$B$1,Colin!$I1589,0)</f>
        <v>0</v>
      </c>
    </row>
    <row r="1590" spans="12:17" x14ac:dyDescent="0.25">
      <c r="L1590">
        <f>IF(AND(Colin!$G1590=$B$1,Colin!$H1590=$C$3),Colin!$I1590,)</f>
        <v>0</v>
      </c>
      <c r="M1590">
        <f>IF(AND(Colin!$G1590=$B$1,Colin!$H1590&lt;=$C$3),Colin!$I1590,)</f>
        <v>0</v>
      </c>
      <c r="N1590">
        <f>IF(AND(Colin!$G1590=$B$2,Colin!$H1590=$C$3),Colin!$I1590,)</f>
        <v>0</v>
      </c>
      <c r="O1590">
        <f>IF(AND(Colin!$G1590=$B$2,Colin!$H1590&lt;=$C$3),Colin!$I1590,)</f>
        <v>0</v>
      </c>
      <c r="P1590">
        <f>IF(Colin!$G1590&lt;$B$2,Colin!$I1590,0)</f>
        <v>0</v>
      </c>
      <c r="Q1590">
        <f>IF(Colin!$G1590&lt;$B$1,Colin!$I1590,0)</f>
        <v>0</v>
      </c>
    </row>
    <row r="1591" spans="12:17" x14ac:dyDescent="0.25">
      <c r="L1591">
        <f>IF(AND(Colin!$G1591=$B$1,Colin!$H1591=$C$3),Colin!$I1591,)</f>
        <v>0</v>
      </c>
      <c r="M1591">
        <f>IF(AND(Colin!$G1591=$B$1,Colin!$H1591&lt;=$C$3),Colin!$I1591,)</f>
        <v>0</v>
      </c>
      <c r="N1591">
        <f>IF(AND(Colin!$G1591=$B$2,Colin!$H1591=$C$3),Colin!$I1591,)</f>
        <v>0</v>
      </c>
      <c r="O1591">
        <f>IF(AND(Colin!$G1591=$B$2,Colin!$H1591&lt;=$C$3),Colin!$I1591,)</f>
        <v>0</v>
      </c>
      <c r="P1591">
        <f>IF(Colin!$G1591&lt;$B$2,Colin!$I1591,0)</f>
        <v>0</v>
      </c>
      <c r="Q1591">
        <f>IF(Colin!$G1591&lt;$B$1,Colin!$I1591,0)</f>
        <v>0</v>
      </c>
    </row>
    <row r="1592" spans="12:17" x14ac:dyDescent="0.25">
      <c r="L1592">
        <f>IF(AND(Colin!$G1592=$B$1,Colin!$H1592=$C$3),Colin!$I1592,)</f>
        <v>0</v>
      </c>
      <c r="M1592">
        <f>IF(AND(Colin!$G1592=$B$1,Colin!$H1592&lt;=$C$3),Colin!$I1592,)</f>
        <v>0</v>
      </c>
      <c r="N1592">
        <f>IF(AND(Colin!$G1592=$B$2,Colin!$H1592=$C$3),Colin!$I1592,)</f>
        <v>0</v>
      </c>
      <c r="O1592">
        <f>IF(AND(Colin!$G1592=$B$2,Colin!$H1592&lt;=$C$3),Colin!$I1592,)</f>
        <v>0</v>
      </c>
      <c r="P1592">
        <f>IF(Colin!$G1592&lt;$B$2,Colin!$I1592,0)</f>
        <v>0</v>
      </c>
      <c r="Q1592">
        <f>IF(Colin!$G1592&lt;$B$1,Colin!$I1592,0)</f>
        <v>0</v>
      </c>
    </row>
    <row r="1593" spans="12:17" x14ac:dyDescent="0.25">
      <c r="L1593">
        <f>IF(AND(Colin!$G1593=$B$1,Colin!$H1593=$C$3),Colin!$I1593,)</f>
        <v>0</v>
      </c>
      <c r="M1593">
        <f>IF(AND(Colin!$G1593=$B$1,Colin!$H1593&lt;=$C$3),Colin!$I1593,)</f>
        <v>0</v>
      </c>
      <c r="N1593">
        <f>IF(AND(Colin!$G1593=$B$2,Colin!$H1593=$C$3),Colin!$I1593,)</f>
        <v>0</v>
      </c>
      <c r="O1593">
        <f>IF(AND(Colin!$G1593=$B$2,Colin!$H1593&lt;=$C$3),Colin!$I1593,)</f>
        <v>0</v>
      </c>
      <c r="P1593">
        <f>IF(Colin!$G1593&lt;$B$2,Colin!$I1593,0)</f>
        <v>0</v>
      </c>
      <c r="Q1593">
        <f>IF(Colin!$G1593&lt;$B$1,Colin!$I1593,0)</f>
        <v>0</v>
      </c>
    </row>
    <row r="1594" spans="12:17" x14ac:dyDescent="0.25">
      <c r="L1594">
        <f>IF(AND(Colin!$G1594=$B$1,Colin!$H1594=$C$3),Colin!$I1594,)</f>
        <v>0</v>
      </c>
      <c r="M1594">
        <f>IF(AND(Colin!$G1594=$B$1,Colin!$H1594&lt;=$C$3),Colin!$I1594,)</f>
        <v>0</v>
      </c>
      <c r="N1594">
        <f>IF(AND(Colin!$G1594=$B$2,Colin!$H1594=$C$3),Colin!$I1594,)</f>
        <v>0</v>
      </c>
      <c r="O1594">
        <f>IF(AND(Colin!$G1594=$B$2,Colin!$H1594&lt;=$C$3),Colin!$I1594,)</f>
        <v>0</v>
      </c>
      <c r="P1594">
        <f>IF(Colin!$G1594&lt;$B$2,Colin!$I1594,0)</f>
        <v>0</v>
      </c>
      <c r="Q1594">
        <f>IF(Colin!$G1594&lt;$B$1,Colin!$I1594,0)</f>
        <v>0</v>
      </c>
    </row>
    <row r="1595" spans="12:17" x14ac:dyDescent="0.25">
      <c r="L1595">
        <f>IF(AND(Colin!$G1595=$B$1,Colin!$H1595=$C$3),Colin!$I1595,)</f>
        <v>0</v>
      </c>
      <c r="M1595">
        <f>IF(AND(Colin!$G1595=$B$1,Colin!$H1595&lt;=$C$3),Colin!$I1595,)</f>
        <v>0</v>
      </c>
      <c r="N1595">
        <f>IF(AND(Colin!$G1595=$B$2,Colin!$H1595=$C$3),Colin!$I1595,)</f>
        <v>0</v>
      </c>
      <c r="O1595">
        <f>IF(AND(Colin!$G1595=$B$2,Colin!$H1595&lt;=$C$3),Colin!$I1595,)</f>
        <v>0</v>
      </c>
      <c r="P1595">
        <f>IF(Colin!$G1595&lt;$B$2,Colin!$I1595,0)</f>
        <v>0</v>
      </c>
      <c r="Q1595">
        <f>IF(Colin!$G1595&lt;$B$1,Colin!$I1595,0)</f>
        <v>0</v>
      </c>
    </row>
    <row r="1596" spans="12:17" x14ac:dyDescent="0.25">
      <c r="L1596">
        <f>IF(AND(Colin!$G1596=$B$1,Colin!$H1596=$C$3),Colin!$I1596,)</f>
        <v>0</v>
      </c>
      <c r="M1596">
        <f>IF(AND(Colin!$G1596=$B$1,Colin!$H1596&lt;=$C$3),Colin!$I1596,)</f>
        <v>0</v>
      </c>
      <c r="N1596">
        <f>IF(AND(Colin!$G1596=$B$2,Colin!$H1596=$C$3),Colin!$I1596,)</f>
        <v>0</v>
      </c>
      <c r="O1596">
        <f>IF(AND(Colin!$G1596=$B$2,Colin!$H1596&lt;=$C$3),Colin!$I1596,)</f>
        <v>0</v>
      </c>
      <c r="P1596">
        <f>IF(Colin!$G1596&lt;$B$2,Colin!$I1596,0)</f>
        <v>0</v>
      </c>
      <c r="Q1596">
        <f>IF(Colin!$G1596&lt;$B$1,Colin!$I1596,0)</f>
        <v>0</v>
      </c>
    </row>
    <row r="1597" spans="12:17" x14ac:dyDescent="0.25">
      <c r="L1597">
        <f>IF(AND(Colin!$G1597=$B$1,Colin!$H1597=$C$3),Colin!$I1597,)</f>
        <v>0</v>
      </c>
      <c r="M1597">
        <f>IF(AND(Colin!$G1597=$B$1,Colin!$H1597&lt;=$C$3),Colin!$I1597,)</f>
        <v>0</v>
      </c>
      <c r="N1597">
        <f>IF(AND(Colin!$G1597=$B$2,Colin!$H1597=$C$3),Colin!$I1597,)</f>
        <v>0</v>
      </c>
      <c r="O1597">
        <f>IF(AND(Colin!$G1597=$B$2,Colin!$H1597&lt;=$C$3),Colin!$I1597,)</f>
        <v>0</v>
      </c>
      <c r="P1597">
        <f>IF(Colin!$G1597&lt;$B$2,Colin!$I1597,0)</f>
        <v>0</v>
      </c>
      <c r="Q1597">
        <f>IF(Colin!$G1597&lt;$B$1,Colin!$I1597,0)</f>
        <v>0</v>
      </c>
    </row>
    <row r="1598" spans="12:17" x14ac:dyDescent="0.25">
      <c r="L1598">
        <f>IF(AND(Colin!$G1598=$B$1,Colin!$H1598=$C$3),Colin!$I1598,)</f>
        <v>0</v>
      </c>
      <c r="M1598">
        <f>IF(AND(Colin!$G1598=$B$1,Colin!$H1598&lt;=$C$3),Colin!$I1598,)</f>
        <v>0</v>
      </c>
      <c r="N1598">
        <f>IF(AND(Colin!$G1598=$B$2,Colin!$H1598=$C$3),Colin!$I1598,)</f>
        <v>0</v>
      </c>
      <c r="O1598">
        <f>IF(AND(Colin!$G1598=$B$2,Colin!$H1598&lt;=$C$3),Colin!$I1598,)</f>
        <v>0</v>
      </c>
      <c r="P1598">
        <f>IF(Colin!$G1598&lt;$B$2,Colin!$I1598,0)</f>
        <v>0</v>
      </c>
      <c r="Q1598">
        <f>IF(Colin!$G1598&lt;$B$1,Colin!$I1598,0)</f>
        <v>0</v>
      </c>
    </row>
    <row r="1599" spans="12:17" x14ac:dyDescent="0.25">
      <c r="L1599">
        <f>IF(AND(Colin!$G1599=$B$1,Colin!$H1599=$C$3),Colin!$I1599,)</f>
        <v>0</v>
      </c>
      <c r="M1599">
        <f>IF(AND(Colin!$G1599=$B$1,Colin!$H1599&lt;=$C$3),Colin!$I1599,)</f>
        <v>0</v>
      </c>
      <c r="N1599">
        <f>IF(AND(Colin!$G1599=$B$2,Colin!$H1599=$C$3),Colin!$I1599,)</f>
        <v>0</v>
      </c>
      <c r="O1599">
        <f>IF(AND(Colin!$G1599=$B$2,Colin!$H1599&lt;=$C$3),Colin!$I1599,)</f>
        <v>0</v>
      </c>
      <c r="P1599">
        <f>IF(Colin!$G1599&lt;$B$2,Colin!$I1599,0)</f>
        <v>0</v>
      </c>
      <c r="Q1599">
        <f>IF(Colin!$G1599&lt;$B$1,Colin!$I1599,0)</f>
        <v>0</v>
      </c>
    </row>
    <row r="1600" spans="12:17" x14ac:dyDescent="0.25">
      <c r="L1600">
        <f>IF(AND(Colin!$G1600=$B$1,Colin!$H1600=$C$3),Colin!$I1600,)</f>
        <v>0</v>
      </c>
      <c r="M1600">
        <f>IF(AND(Colin!$G1600=$B$1,Colin!$H1600&lt;=$C$3),Colin!$I1600,)</f>
        <v>0</v>
      </c>
      <c r="N1600">
        <f>IF(AND(Colin!$G1600=$B$2,Colin!$H1600=$C$3),Colin!$I1600,)</f>
        <v>0</v>
      </c>
      <c r="O1600">
        <f>IF(AND(Colin!$G1600=$B$2,Colin!$H1600&lt;=$C$3),Colin!$I1600,)</f>
        <v>0</v>
      </c>
      <c r="P1600">
        <f>IF(Colin!$G1600&lt;$B$2,Colin!$I1600,0)</f>
        <v>0</v>
      </c>
      <c r="Q1600">
        <f>IF(Colin!$G1600&lt;$B$1,Colin!$I1600,0)</f>
        <v>0</v>
      </c>
    </row>
    <row r="1601" spans="12:17" x14ac:dyDescent="0.25">
      <c r="L1601">
        <f>IF(AND(Colin!$G1601=$B$1,Colin!$H1601=$C$3),Colin!$I1601,)</f>
        <v>0</v>
      </c>
      <c r="M1601">
        <f>IF(AND(Colin!$G1601=$B$1,Colin!$H1601&lt;=$C$3),Colin!$I1601,)</f>
        <v>0</v>
      </c>
      <c r="N1601">
        <f>IF(AND(Colin!$G1601=$B$2,Colin!$H1601=$C$3),Colin!$I1601,)</f>
        <v>0</v>
      </c>
      <c r="O1601">
        <f>IF(AND(Colin!$G1601=$B$2,Colin!$H1601&lt;=$C$3),Colin!$I1601,)</f>
        <v>0</v>
      </c>
      <c r="P1601">
        <f>IF(Colin!$G1601&lt;$B$2,Colin!$I1601,0)</f>
        <v>0</v>
      </c>
      <c r="Q1601">
        <f>IF(Colin!$G1601&lt;$B$1,Colin!$I1601,0)</f>
        <v>0</v>
      </c>
    </row>
    <row r="1602" spans="12:17" x14ac:dyDescent="0.25">
      <c r="L1602">
        <f>IF(AND(Colin!$G1602=$B$1,Colin!$H1602=$C$3),Colin!$I1602,)</f>
        <v>0</v>
      </c>
      <c r="M1602">
        <f>IF(AND(Colin!$G1602=$B$1,Colin!$H1602&lt;=$C$3),Colin!$I1602,)</f>
        <v>0</v>
      </c>
      <c r="N1602">
        <f>IF(AND(Colin!$G1602=$B$2,Colin!$H1602=$C$3),Colin!$I1602,)</f>
        <v>0</v>
      </c>
      <c r="O1602">
        <f>IF(AND(Colin!$G1602=$B$2,Colin!$H1602&lt;=$C$3),Colin!$I1602,)</f>
        <v>0</v>
      </c>
      <c r="P1602">
        <f>IF(Colin!$G1602&lt;$B$2,Colin!$I1602,0)</f>
        <v>0</v>
      </c>
      <c r="Q1602">
        <f>IF(Colin!$G1602&lt;$B$1,Colin!$I1602,0)</f>
        <v>0</v>
      </c>
    </row>
    <row r="1603" spans="12:17" x14ac:dyDescent="0.25">
      <c r="L1603">
        <f>IF(AND(Colin!$G1603=$B$1,Colin!$H1603=$C$3),Colin!$I1603,)</f>
        <v>0</v>
      </c>
      <c r="M1603">
        <f>IF(AND(Colin!$G1603=$B$1,Colin!$H1603&lt;=$C$3),Colin!$I1603,)</f>
        <v>0</v>
      </c>
      <c r="N1603">
        <f>IF(AND(Colin!$G1603=$B$2,Colin!$H1603=$C$3),Colin!$I1603,)</f>
        <v>0</v>
      </c>
      <c r="O1603">
        <f>IF(AND(Colin!$G1603=$B$2,Colin!$H1603&lt;=$C$3),Colin!$I1603,)</f>
        <v>0</v>
      </c>
      <c r="P1603">
        <f>IF(Colin!$G1603&lt;$B$2,Colin!$I1603,0)</f>
        <v>0</v>
      </c>
      <c r="Q1603">
        <f>IF(Colin!$G1603&lt;$B$1,Colin!$I1603,0)</f>
        <v>0</v>
      </c>
    </row>
    <row r="1604" spans="12:17" x14ac:dyDescent="0.25">
      <c r="L1604">
        <f>IF(AND(Colin!$G1604=$B$1,Colin!$H1604=$C$3),Colin!$I1604,)</f>
        <v>0</v>
      </c>
      <c r="M1604">
        <f>IF(AND(Colin!$G1604=$B$1,Colin!$H1604&lt;=$C$3),Colin!$I1604,)</f>
        <v>0</v>
      </c>
      <c r="N1604">
        <f>IF(AND(Colin!$G1604=$B$2,Colin!$H1604=$C$3),Colin!$I1604,)</f>
        <v>0</v>
      </c>
      <c r="O1604">
        <f>IF(AND(Colin!$G1604=$B$2,Colin!$H1604&lt;=$C$3),Colin!$I1604,)</f>
        <v>0</v>
      </c>
      <c r="P1604">
        <f>IF(Colin!$G1604&lt;$B$2,Colin!$I1604,0)</f>
        <v>0</v>
      </c>
      <c r="Q1604">
        <f>IF(Colin!$G1604&lt;$B$1,Colin!$I1604,0)</f>
        <v>0</v>
      </c>
    </row>
    <row r="1605" spans="12:17" x14ac:dyDescent="0.25">
      <c r="L1605">
        <f>IF(AND(Colin!$G1605=$B$1,Colin!$H1605=$C$3),Colin!$I1605,)</f>
        <v>0</v>
      </c>
      <c r="M1605">
        <f>IF(AND(Colin!$G1605=$B$1,Colin!$H1605&lt;=$C$3),Colin!$I1605,)</f>
        <v>0</v>
      </c>
      <c r="N1605">
        <f>IF(AND(Colin!$G1605=$B$2,Colin!$H1605=$C$3),Colin!$I1605,)</f>
        <v>0</v>
      </c>
      <c r="O1605">
        <f>IF(AND(Colin!$G1605=$B$2,Colin!$H1605&lt;=$C$3),Colin!$I1605,)</f>
        <v>0</v>
      </c>
      <c r="P1605">
        <f>IF(Colin!$G1605&lt;$B$2,Colin!$I1605,0)</f>
        <v>0</v>
      </c>
      <c r="Q1605">
        <f>IF(Colin!$G1605&lt;$B$1,Colin!$I1605,0)</f>
        <v>0</v>
      </c>
    </row>
    <row r="1606" spans="12:17" x14ac:dyDescent="0.25">
      <c r="L1606">
        <f>IF(AND(Colin!$G1606=$B$1,Colin!$H1606=$C$3),Colin!$I1606,)</f>
        <v>0</v>
      </c>
      <c r="M1606">
        <f>IF(AND(Colin!$G1606=$B$1,Colin!$H1606&lt;=$C$3),Colin!$I1606,)</f>
        <v>0</v>
      </c>
      <c r="N1606">
        <f>IF(AND(Colin!$G1606=$B$2,Colin!$H1606=$C$3),Colin!$I1606,)</f>
        <v>0</v>
      </c>
      <c r="O1606">
        <f>IF(AND(Colin!$G1606=$B$2,Colin!$H1606&lt;=$C$3),Colin!$I1606,)</f>
        <v>0</v>
      </c>
      <c r="P1606">
        <f>IF(Colin!$G1606&lt;$B$2,Colin!$I1606,0)</f>
        <v>0</v>
      </c>
      <c r="Q1606">
        <f>IF(Colin!$G1606&lt;$B$1,Colin!$I1606,0)</f>
        <v>0</v>
      </c>
    </row>
    <row r="1607" spans="12:17" x14ac:dyDescent="0.25">
      <c r="L1607">
        <f>IF(AND(Colin!$G1607=$B$1,Colin!$H1607=$C$3),Colin!$I1607,)</f>
        <v>0</v>
      </c>
      <c r="M1607">
        <f>IF(AND(Colin!$G1607=$B$1,Colin!$H1607&lt;=$C$3),Colin!$I1607,)</f>
        <v>0</v>
      </c>
      <c r="N1607">
        <f>IF(AND(Colin!$G1607=$B$2,Colin!$H1607=$C$3),Colin!$I1607,)</f>
        <v>0</v>
      </c>
      <c r="O1607">
        <f>IF(AND(Colin!$G1607=$B$2,Colin!$H1607&lt;=$C$3),Colin!$I1607,)</f>
        <v>0</v>
      </c>
      <c r="P1607">
        <f>IF(Colin!$G1607&lt;$B$2,Colin!$I1607,0)</f>
        <v>0</v>
      </c>
      <c r="Q1607">
        <f>IF(Colin!$G1607&lt;$B$1,Colin!$I1607,0)</f>
        <v>0</v>
      </c>
    </row>
    <row r="1608" spans="12:17" x14ac:dyDescent="0.25">
      <c r="L1608">
        <f>IF(AND(Colin!$G1608=$B$1,Colin!$H1608=$C$3),Colin!$I1608,)</f>
        <v>0</v>
      </c>
      <c r="M1608">
        <f>IF(AND(Colin!$G1608=$B$1,Colin!$H1608&lt;=$C$3),Colin!$I1608,)</f>
        <v>0</v>
      </c>
      <c r="N1608">
        <f>IF(AND(Colin!$G1608=$B$2,Colin!$H1608=$C$3),Colin!$I1608,)</f>
        <v>0</v>
      </c>
      <c r="O1608">
        <f>IF(AND(Colin!$G1608=$B$2,Colin!$H1608&lt;=$C$3),Colin!$I1608,)</f>
        <v>0</v>
      </c>
      <c r="P1608">
        <f>IF(Colin!$G1608&lt;$B$2,Colin!$I1608,0)</f>
        <v>0</v>
      </c>
      <c r="Q1608">
        <f>IF(Colin!$G1608&lt;$B$1,Colin!$I1608,0)</f>
        <v>0</v>
      </c>
    </row>
    <row r="1609" spans="12:17" x14ac:dyDescent="0.25">
      <c r="L1609">
        <f>IF(AND(Colin!$G1609=$B$1,Colin!$H1609=$C$3),Colin!$I1609,)</f>
        <v>0</v>
      </c>
      <c r="M1609">
        <f>IF(AND(Colin!$G1609=$B$1,Colin!$H1609&lt;=$C$3),Colin!$I1609,)</f>
        <v>0</v>
      </c>
      <c r="N1609">
        <f>IF(AND(Colin!$G1609=$B$2,Colin!$H1609=$C$3),Colin!$I1609,)</f>
        <v>0</v>
      </c>
      <c r="O1609">
        <f>IF(AND(Colin!$G1609=$B$2,Colin!$H1609&lt;=$C$3),Colin!$I1609,)</f>
        <v>0</v>
      </c>
      <c r="P1609">
        <f>IF(Colin!$G1609&lt;$B$2,Colin!$I1609,0)</f>
        <v>0</v>
      </c>
      <c r="Q1609">
        <f>IF(Colin!$G1609&lt;$B$1,Colin!$I1609,0)</f>
        <v>0</v>
      </c>
    </row>
    <row r="1610" spans="12:17" x14ac:dyDescent="0.25">
      <c r="L1610">
        <f>IF(AND(Colin!$G1610=$B$1,Colin!$H1610=$C$3),Colin!$I1610,)</f>
        <v>0</v>
      </c>
      <c r="M1610">
        <f>IF(AND(Colin!$G1610=$B$1,Colin!$H1610&lt;=$C$3),Colin!$I1610,)</f>
        <v>0</v>
      </c>
      <c r="N1610">
        <f>IF(AND(Colin!$G1610=$B$2,Colin!$H1610=$C$3),Colin!$I1610,)</f>
        <v>0</v>
      </c>
      <c r="O1610">
        <f>IF(AND(Colin!$G1610=$B$2,Colin!$H1610&lt;=$C$3),Colin!$I1610,)</f>
        <v>0</v>
      </c>
      <c r="P1610">
        <f>IF(Colin!$G1610&lt;$B$2,Colin!$I1610,0)</f>
        <v>0</v>
      </c>
      <c r="Q1610">
        <f>IF(Colin!$G1610&lt;$B$1,Colin!$I1610,0)</f>
        <v>0</v>
      </c>
    </row>
    <row r="1611" spans="12:17" x14ac:dyDescent="0.25">
      <c r="L1611">
        <f>IF(AND(Colin!$G1611=$B$1,Colin!$H1611=$C$3),Colin!$I1611,)</f>
        <v>0</v>
      </c>
      <c r="M1611">
        <f>IF(AND(Colin!$G1611=$B$1,Colin!$H1611&lt;=$C$3),Colin!$I1611,)</f>
        <v>0</v>
      </c>
      <c r="N1611">
        <f>IF(AND(Colin!$G1611=$B$2,Colin!$H1611=$C$3),Colin!$I1611,)</f>
        <v>0</v>
      </c>
      <c r="O1611">
        <f>IF(AND(Colin!$G1611=$B$2,Colin!$H1611&lt;=$C$3),Colin!$I1611,)</f>
        <v>0</v>
      </c>
      <c r="P1611">
        <f>IF(Colin!$G1611&lt;$B$2,Colin!$I1611,0)</f>
        <v>0</v>
      </c>
      <c r="Q1611">
        <f>IF(Colin!$G1611&lt;$B$1,Colin!$I1611,0)</f>
        <v>0</v>
      </c>
    </row>
    <row r="1612" spans="12:17" x14ac:dyDescent="0.25">
      <c r="L1612">
        <f>IF(AND(Colin!$G1612=$B$1,Colin!$H1612=$C$3),Colin!$I1612,)</f>
        <v>0</v>
      </c>
      <c r="M1612">
        <f>IF(AND(Colin!$G1612=$B$1,Colin!$H1612&lt;=$C$3),Colin!$I1612,)</f>
        <v>0</v>
      </c>
      <c r="N1612">
        <f>IF(AND(Colin!$G1612=$B$2,Colin!$H1612=$C$3),Colin!$I1612,)</f>
        <v>0</v>
      </c>
      <c r="O1612">
        <f>IF(AND(Colin!$G1612=$B$2,Colin!$H1612&lt;=$C$3),Colin!$I1612,)</f>
        <v>0</v>
      </c>
      <c r="P1612">
        <f>IF(Colin!$G1612&lt;$B$2,Colin!$I1612,0)</f>
        <v>0</v>
      </c>
      <c r="Q1612">
        <f>IF(Colin!$G1612&lt;$B$1,Colin!$I1612,0)</f>
        <v>0</v>
      </c>
    </row>
    <row r="1613" spans="12:17" x14ac:dyDescent="0.25">
      <c r="L1613">
        <f>IF(AND(Colin!$G1613=$B$1,Colin!$H1613=$C$3),Colin!$I1613,)</f>
        <v>0</v>
      </c>
      <c r="M1613">
        <f>IF(AND(Colin!$G1613=$B$1,Colin!$H1613&lt;=$C$3),Colin!$I1613,)</f>
        <v>0</v>
      </c>
      <c r="N1613">
        <f>IF(AND(Colin!$G1613=$B$2,Colin!$H1613=$C$3),Colin!$I1613,)</f>
        <v>0</v>
      </c>
      <c r="O1613">
        <f>IF(AND(Colin!$G1613=$B$2,Colin!$H1613&lt;=$C$3),Colin!$I1613,)</f>
        <v>0</v>
      </c>
      <c r="P1613">
        <f>IF(Colin!$G1613&lt;$B$2,Colin!$I1613,0)</f>
        <v>0</v>
      </c>
      <c r="Q1613">
        <f>IF(Colin!$G1613&lt;$B$1,Colin!$I1613,0)</f>
        <v>0</v>
      </c>
    </row>
    <row r="1614" spans="12:17" x14ac:dyDescent="0.25">
      <c r="L1614">
        <f>IF(AND(Colin!$G1614=$B$1,Colin!$H1614=$C$3),Colin!$I1614,)</f>
        <v>0</v>
      </c>
      <c r="M1614">
        <f>IF(AND(Colin!$G1614=$B$1,Colin!$H1614&lt;=$C$3),Colin!$I1614,)</f>
        <v>0</v>
      </c>
      <c r="N1614">
        <f>IF(AND(Colin!$G1614=$B$2,Colin!$H1614=$C$3),Colin!$I1614,)</f>
        <v>0</v>
      </c>
      <c r="O1614">
        <f>IF(AND(Colin!$G1614=$B$2,Colin!$H1614&lt;=$C$3),Colin!$I1614,)</f>
        <v>0</v>
      </c>
      <c r="P1614">
        <f>IF(Colin!$G1614&lt;$B$2,Colin!$I1614,0)</f>
        <v>0</v>
      </c>
      <c r="Q1614">
        <f>IF(Colin!$G1614&lt;$B$1,Colin!$I1614,0)</f>
        <v>0</v>
      </c>
    </row>
    <row r="1615" spans="12:17" x14ac:dyDescent="0.25">
      <c r="L1615">
        <f>IF(AND(Colin!$G1615=$B$1,Colin!$H1615=$C$3),Colin!$I1615,)</f>
        <v>0</v>
      </c>
      <c r="M1615">
        <f>IF(AND(Colin!$G1615=$B$1,Colin!$H1615&lt;=$C$3),Colin!$I1615,)</f>
        <v>0</v>
      </c>
      <c r="N1615">
        <f>IF(AND(Colin!$G1615=$B$2,Colin!$H1615=$C$3),Colin!$I1615,)</f>
        <v>0</v>
      </c>
      <c r="O1615">
        <f>IF(AND(Colin!$G1615=$B$2,Colin!$H1615&lt;=$C$3),Colin!$I1615,)</f>
        <v>0</v>
      </c>
      <c r="P1615">
        <f>IF(Colin!$G1615&lt;$B$2,Colin!$I1615,0)</f>
        <v>0</v>
      </c>
      <c r="Q1615">
        <f>IF(Colin!$G1615&lt;$B$1,Colin!$I1615,0)</f>
        <v>0</v>
      </c>
    </row>
    <row r="1616" spans="12:17" x14ac:dyDescent="0.25">
      <c r="L1616">
        <f>IF(AND(Colin!$G1616=$B$1,Colin!$H1616=$C$3),Colin!$I1616,)</f>
        <v>0</v>
      </c>
      <c r="M1616">
        <f>IF(AND(Colin!$G1616=$B$1,Colin!$H1616&lt;=$C$3),Colin!$I1616,)</f>
        <v>0</v>
      </c>
      <c r="N1616">
        <f>IF(AND(Colin!$G1616=$B$2,Colin!$H1616=$C$3),Colin!$I1616,)</f>
        <v>0</v>
      </c>
      <c r="O1616">
        <f>IF(AND(Colin!$G1616=$B$2,Colin!$H1616&lt;=$C$3),Colin!$I1616,)</f>
        <v>0</v>
      </c>
      <c r="P1616">
        <f>IF(Colin!$G1616&lt;$B$2,Colin!$I1616,0)</f>
        <v>0</v>
      </c>
      <c r="Q1616">
        <f>IF(Colin!$G1616&lt;$B$1,Colin!$I1616,0)</f>
        <v>0</v>
      </c>
    </row>
    <row r="1617" spans="12:17" x14ac:dyDescent="0.25">
      <c r="L1617">
        <f>IF(AND(Colin!$G1617=$B$1,Colin!$H1617=$C$3),Colin!$I1617,)</f>
        <v>0</v>
      </c>
      <c r="M1617">
        <f>IF(AND(Colin!$G1617=$B$1,Colin!$H1617&lt;=$C$3),Colin!$I1617,)</f>
        <v>0</v>
      </c>
      <c r="N1617">
        <f>IF(AND(Colin!$G1617=$B$2,Colin!$H1617=$C$3),Colin!$I1617,)</f>
        <v>0</v>
      </c>
      <c r="O1617">
        <f>IF(AND(Colin!$G1617=$B$2,Colin!$H1617&lt;=$C$3),Colin!$I1617,)</f>
        <v>0</v>
      </c>
      <c r="P1617">
        <f>IF(Colin!$G1617&lt;$B$2,Colin!$I1617,0)</f>
        <v>0</v>
      </c>
      <c r="Q1617">
        <f>IF(Colin!$G1617&lt;$B$1,Colin!$I1617,0)</f>
        <v>0</v>
      </c>
    </row>
    <row r="1618" spans="12:17" x14ac:dyDescent="0.25">
      <c r="L1618">
        <f>IF(AND(Colin!$G1618=$B$1,Colin!$H1618=$C$3),Colin!$I1618,)</f>
        <v>0</v>
      </c>
      <c r="M1618">
        <f>IF(AND(Colin!$G1618=$B$1,Colin!$H1618&lt;=$C$3),Colin!$I1618,)</f>
        <v>0</v>
      </c>
      <c r="N1618">
        <f>IF(AND(Colin!$G1618=$B$2,Colin!$H1618=$C$3),Colin!$I1618,)</f>
        <v>0</v>
      </c>
      <c r="O1618">
        <f>IF(AND(Colin!$G1618=$B$2,Colin!$H1618&lt;=$C$3),Colin!$I1618,)</f>
        <v>0</v>
      </c>
      <c r="P1618">
        <f>IF(Colin!$G1618&lt;$B$2,Colin!$I1618,0)</f>
        <v>0</v>
      </c>
      <c r="Q1618">
        <f>IF(Colin!$G1618&lt;$B$1,Colin!$I1618,0)</f>
        <v>0</v>
      </c>
    </row>
    <row r="1619" spans="12:17" x14ac:dyDescent="0.25">
      <c r="L1619">
        <f>IF(AND(Colin!$G1619=$B$1,Colin!$H1619=$C$3),Colin!$I1619,)</f>
        <v>0</v>
      </c>
      <c r="M1619">
        <f>IF(AND(Colin!$G1619=$B$1,Colin!$H1619&lt;=$C$3),Colin!$I1619,)</f>
        <v>0</v>
      </c>
      <c r="N1619">
        <f>IF(AND(Colin!$G1619=$B$2,Colin!$H1619=$C$3),Colin!$I1619,)</f>
        <v>0</v>
      </c>
      <c r="O1619">
        <f>IF(AND(Colin!$G1619=$B$2,Colin!$H1619&lt;=$C$3),Colin!$I1619,)</f>
        <v>0</v>
      </c>
      <c r="P1619">
        <f>IF(Colin!$G1619&lt;$B$2,Colin!$I1619,0)</f>
        <v>0</v>
      </c>
      <c r="Q1619">
        <f>IF(Colin!$G1619&lt;$B$1,Colin!$I1619,0)</f>
        <v>0</v>
      </c>
    </row>
    <row r="1620" spans="12:17" x14ac:dyDescent="0.25">
      <c r="L1620">
        <f>IF(AND(Colin!$G1620=$B$1,Colin!$H1620=$C$3),Colin!$I1620,)</f>
        <v>0</v>
      </c>
      <c r="M1620">
        <f>IF(AND(Colin!$G1620=$B$1,Colin!$H1620&lt;=$C$3),Colin!$I1620,)</f>
        <v>0</v>
      </c>
      <c r="N1620">
        <f>IF(AND(Colin!$G1620=$B$2,Colin!$H1620=$C$3),Colin!$I1620,)</f>
        <v>0</v>
      </c>
      <c r="O1620">
        <f>IF(AND(Colin!$G1620=$B$2,Colin!$H1620&lt;=$C$3),Colin!$I1620,)</f>
        <v>0</v>
      </c>
      <c r="P1620">
        <f>IF(Colin!$G1620&lt;$B$2,Colin!$I1620,0)</f>
        <v>0</v>
      </c>
      <c r="Q1620">
        <f>IF(Colin!$G1620&lt;$B$1,Colin!$I1620,0)</f>
        <v>0</v>
      </c>
    </row>
    <row r="1621" spans="12:17" x14ac:dyDescent="0.25">
      <c r="L1621">
        <f>IF(AND(Colin!$G1621=$B$1,Colin!$H1621=$C$3),Colin!$I1621,)</f>
        <v>0</v>
      </c>
      <c r="M1621">
        <f>IF(AND(Colin!$G1621=$B$1,Colin!$H1621&lt;=$C$3),Colin!$I1621,)</f>
        <v>0</v>
      </c>
      <c r="N1621">
        <f>IF(AND(Colin!$G1621=$B$2,Colin!$H1621=$C$3),Colin!$I1621,)</f>
        <v>0</v>
      </c>
      <c r="O1621">
        <f>IF(AND(Colin!$G1621=$B$2,Colin!$H1621&lt;=$C$3),Colin!$I1621,)</f>
        <v>0</v>
      </c>
      <c r="P1621">
        <f>IF(Colin!$G1621&lt;$B$2,Colin!$I1621,0)</f>
        <v>0</v>
      </c>
      <c r="Q1621">
        <f>IF(Colin!$G1621&lt;$B$1,Colin!$I1621,0)</f>
        <v>0</v>
      </c>
    </row>
    <row r="1622" spans="12:17" x14ac:dyDescent="0.25">
      <c r="L1622">
        <f>IF(AND(Colin!$G1622=$B$1,Colin!$H1622=$C$3),Colin!$I1622,)</f>
        <v>0</v>
      </c>
      <c r="M1622">
        <f>IF(AND(Colin!$G1622=$B$1,Colin!$H1622&lt;=$C$3),Colin!$I1622,)</f>
        <v>0</v>
      </c>
      <c r="N1622">
        <f>IF(AND(Colin!$G1622=$B$2,Colin!$H1622=$C$3),Colin!$I1622,)</f>
        <v>0</v>
      </c>
      <c r="O1622">
        <f>IF(AND(Colin!$G1622=$B$2,Colin!$H1622&lt;=$C$3),Colin!$I1622,)</f>
        <v>0</v>
      </c>
      <c r="P1622">
        <f>IF(Colin!$G1622&lt;$B$2,Colin!$I1622,0)</f>
        <v>0</v>
      </c>
      <c r="Q1622">
        <f>IF(Colin!$G1622&lt;$B$1,Colin!$I1622,0)</f>
        <v>0</v>
      </c>
    </row>
    <row r="1623" spans="12:17" x14ac:dyDescent="0.25">
      <c r="L1623">
        <f>IF(AND(Colin!$G1623=$B$1,Colin!$H1623=$C$3),Colin!$I1623,)</f>
        <v>0</v>
      </c>
      <c r="M1623">
        <f>IF(AND(Colin!$G1623=$B$1,Colin!$H1623&lt;=$C$3),Colin!$I1623,)</f>
        <v>0</v>
      </c>
      <c r="N1623">
        <f>IF(AND(Colin!$G1623=$B$2,Colin!$H1623=$C$3),Colin!$I1623,)</f>
        <v>0</v>
      </c>
      <c r="O1623">
        <f>IF(AND(Colin!$G1623=$B$2,Colin!$H1623&lt;=$C$3),Colin!$I1623,)</f>
        <v>0</v>
      </c>
      <c r="P1623">
        <f>IF(Colin!$G1623&lt;$B$2,Colin!$I1623,0)</f>
        <v>0</v>
      </c>
      <c r="Q1623">
        <f>IF(Colin!$G1623&lt;$B$1,Colin!$I1623,0)</f>
        <v>0</v>
      </c>
    </row>
    <row r="1624" spans="12:17" x14ac:dyDescent="0.25">
      <c r="L1624">
        <f>IF(AND(Colin!$G1624=$B$1,Colin!$H1624=$C$3),Colin!$I1624,)</f>
        <v>0</v>
      </c>
      <c r="M1624">
        <f>IF(AND(Colin!$G1624=$B$1,Colin!$H1624&lt;=$C$3),Colin!$I1624,)</f>
        <v>0</v>
      </c>
      <c r="N1624">
        <f>IF(AND(Colin!$G1624=$B$2,Colin!$H1624=$C$3),Colin!$I1624,)</f>
        <v>0</v>
      </c>
      <c r="O1624">
        <f>IF(AND(Colin!$G1624=$B$2,Colin!$H1624&lt;=$C$3),Colin!$I1624,)</f>
        <v>0</v>
      </c>
      <c r="P1624">
        <f>IF(Colin!$G1624&lt;$B$2,Colin!$I1624,0)</f>
        <v>0</v>
      </c>
      <c r="Q1624">
        <f>IF(Colin!$G1624&lt;$B$1,Colin!$I1624,0)</f>
        <v>0</v>
      </c>
    </row>
    <row r="1625" spans="12:17" x14ac:dyDescent="0.25">
      <c r="L1625">
        <f>IF(AND(Colin!$G1625=$B$1,Colin!$H1625=$C$3),Colin!$I1625,)</f>
        <v>0</v>
      </c>
      <c r="M1625">
        <f>IF(AND(Colin!$G1625=$B$1,Colin!$H1625&lt;=$C$3),Colin!$I1625,)</f>
        <v>0</v>
      </c>
      <c r="N1625">
        <f>IF(AND(Colin!$G1625=$B$2,Colin!$H1625=$C$3),Colin!$I1625,)</f>
        <v>0</v>
      </c>
      <c r="O1625">
        <f>IF(AND(Colin!$G1625=$B$2,Colin!$H1625&lt;=$C$3),Colin!$I1625,)</f>
        <v>0</v>
      </c>
      <c r="P1625">
        <f>IF(Colin!$G1625&lt;$B$2,Colin!$I1625,0)</f>
        <v>0</v>
      </c>
      <c r="Q1625">
        <f>IF(Colin!$G1625&lt;$B$1,Colin!$I1625,0)</f>
        <v>0</v>
      </c>
    </row>
    <row r="1626" spans="12:17" x14ac:dyDescent="0.25">
      <c r="L1626">
        <f>IF(AND(Colin!$G1626=$B$1,Colin!$H1626=$C$3),Colin!$I1626,)</f>
        <v>0</v>
      </c>
      <c r="M1626">
        <f>IF(AND(Colin!$G1626=$B$1,Colin!$H1626&lt;=$C$3),Colin!$I1626,)</f>
        <v>0</v>
      </c>
      <c r="N1626">
        <f>IF(AND(Colin!$G1626=$B$2,Colin!$H1626=$C$3),Colin!$I1626,)</f>
        <v>0</v>
      </c>
      <c r="O1626">
        <f>IF(AND(Colin!$G1626=$B$2,Colin!$H1626&lt;=$C$3),Colin!$I1626,)</f>
        <v>0</v>
      </c>
      <c r="P1626">
        <f>IF(Colin!$G1626&lt;$B$2,Colin!$I1626,0)</f>
        <v>0</v>
      </c>
      <c r="Q1626">
        <f>IF(Colin!$G1626&lt;$B$1,Colin!$I1626,0)</f>
        <v>0</v>
      </c>
    </row>
    <row r="1627" spans="12:17" x14ac:dyDescent="0.25">
      <c r="L1627">
        <f>IF(AND(Colin!$G1627=$B$1,Colin!$H1627=$C$3),Colin!$I1627,)</f>
        <v>0</v>
      </c>
      <c r="M1627">
        <f>IF(AND(Colin!$G1627=$B$1,Colin!$H1627&lt;=$C$3),Colin!$I1627,)</f>
        <v>0</v>
      </c>
      <c r="N1627">
        <f>IF(AND(Colin!$G1627=$B$2,Colin!$H1627=$C$3),Colin!$I1627,)</f>
        <v>0</v>
      </c>
      <c r="O1627">
        <f>IF(AND(Colin!$G1627=$B$2,Colin!$H1627&lt;=$C$3),Colin!$I1627,)</f>
        <v>0</v>
      </c>
      <c r="P1627">
        <f>IF(Colin!$G1627&lt;$B$2,Colin!$I1627,0)</f>
        <v>0</v>
      </c>
      <c r="Q1627">
        <f>IF(Colin!$G1627&lt;$B$1,Colin!$I1627,0)</f>
        <v>0</v>
      </c>
    </row>
    <row r="1628" spans="12:17" x14ac:dyDescent="0.25">
      <c r="L1628">
        <f>IF(AND(Colin!$G1628=$B$1,Colin!$H1628=$C$3),Colin!$I1628,)</f>
        <v>0</v>
      </c>
      <c r="M1628">
        <f>IF(AND(Colin!$G1628=$B$1,Colin!$H1628&lt;=$C$3),Colin!$I1628,)</f>
        <v>0</v>
      </c>
      <c r="N1628">
        <f>IF(AND(Colin!$G1628=$B$2,Colin!$H1628=$C$3),Colin!$I1628,)</f>
        <v>0</v>
      </c>
      <c r="O1628">
        <f>IF(AND(Colin!$G1628=$B$2,Colin!$H1628&lt;=$C$3),Colin!$I1628,)</f>
        <v>0</v>
      </c>
      <c r="P1628">
        <f>IF(Colin!$G1628&lt;$B$2,Colin!$I1628,0)</f>
        <v>0</v>
      </c>
      <c r="Q1628">
        <f>IF(Colin!$G1628&lt;$B$1,Colin!$I1628,0)</f>
        <v>0</v>
      </c>
    </row>
    <row r="1629" spans="12:17" x14ac:dyDescent="0.25">
      <c r="L1629">
        <f>IF(AND(Colin!$G1629=$B$1,Colin!$H1629=$C$3),Colin!$I1629,)</f>
        <v>0</v>
      </c>
      <c r="M1629">
        <f>IF(AND(Colin!$G1629=$B$1,Colin!$H1629&lt;=$C$3),Colin!$I1629,)</f>
        <v>0</v>
      </c>
      <c r="N1629">
        <f>IF(AND(Colin!$G1629=$B$2,Colin!$H1629=$C$3),Colin!$I1629,)</f>
        <v>0</v>
      </c>
      <c r="O1629">
        <f>IF(AND(Colin!$G1629=$B$2,Colin!$H1629&lt;=$C$3),Colin!$I1629,)</f>
        <v>0</v>
      </c>
      <c r="P1629">
        <f>IF(Colin!$G1629&lt;$B$2,Colin!$I1629,0)</f>
        <v>0</v>
      </c>
      <c r="Q1629">
        <f>IF(Colin!$G1629&lt;$B$1,Colin!$I1629,0)</f>
        <v>0</v>
      </c>
    </row>
    <row r="1630" spans="12:17" x14ac:dyDescent="0.25">
      <c r="L1630">
        <f>IF(AND(Colin!$G1630=$B$1,Colin!$H1630=$C$3),Colin!$I1630,)</f>
        <v>0</v>
      </c>
      <c r="M1630">
        <f>IF(AND(Colin!$G1630=$B$1,Colin!$H1630&lt;=$C$3),Colin!$I1630,)</f>
        <v>0</v>
      </c>
      <c r="N1630">
        <f>IF(AND(Colin!$G1630=$B$2,Colin!$H1630=$C$3),Colin!$I1630,)</f>
        <v>0</v>
      </c>
      <c r="O1630">
        <f>IF(AND(Colin!$G1630=$B$2,Colin!$H1630&lt;=$C$3),Colin!$I1630,)</f>
        <v>0</v>
      </c>
      <c r="P1630">
        <f>IF(Colin!$G1630&lt;$B$2,Colin!$I1630,0)</f>
        <v>0</v>
      </c>
      <c r="Q1630">
        <f>IF(Colin!$G1630&lt;$B$1,Colin!$I1630,0)</f>
        <v>0</v>
      </c>
    </row>
    <row r="1631" spans="12:17" x14ac:dyDescent="0.25">
      <c r="L1631">
        <f>IF(AND(Colin!$G1631=$B$1,Colin!$H1631=$C$3),Colin!$I1631,)</f>
        <v>0</v>
      </c>
      <c r="M1631">
        <f>IF(AND(Colin!$G1631=$B$1,Colin!$H1631&lt;=$C$3),Colin!$I1631,)</f>
        <v>0</v>
      </c>
      <c r="N1631">
        <f>IF(AND(Colin!$G1631=$B$2,Colin!$H1631=$C$3),Colin!$I1631,)</f>
        <v>0</v>
      </c>
      <c r="O1631">
        <f>IF(AND(Colin!$G1631=$B$2,Colin!$H1631&lt;=$C$3),Colin!$I1631,)</f>
        <v>0</v>
      </c>
      <c r="P1631">
        <f>IF(Colin!$G1631&lt;$B$2,Colin!$I1631,0)</f>
        <v>0</v>
      </c>
      <c r="Q1631">
        <f>IF(Colin!$G1631&lt;$B$1,Colin!$I1631,0)</f>
        <v>0</v>
      </c>
    </row>
    <row r="1632" spans="12:17" x14ac:dyDescent="0.25">
      <c r="L1632">
        <f>IF(AND(Colin!$G1632=$B$1,Colin!$H1632=$C$3),Colin!$I1632,)</f>
        <v>0</v>
      </c>
      <c r="M1632">
        <f>IF(AND(Colin!$G1632=$B$1,Colin!$H1632&lt;=$C$3),Colin!$I1632,)</f>
        <v>0</v>
      </c>
      <c r="N1632">
        <f>IF(AND(Colin!$G1632=$B$2,Colin!$H1632=$C$3),Colin!$I1632,)</f>
        <v>0</v>
      </c>
      <c r="O1632">
        <f>IF(AND(Colin!$G1632=$B$2,Colin!$H1632&lt;=$C$3),Colin!$I1632,)</f>
        <v>0</v>
      </c>
      <c r="P1632">
        <f>IF(Colin!$G1632&lt;$B$2,Colin!$I1632,0)</f>
        <v>0</v>
      </c>
      <c r="Q1632">
        <f>IF(Colin!$G1632&lt;$B$1,Colin!$I1632,0)</f>
        <v>0</v>
      </c>
    </row>
    <row r="1633" spans="12:17" x14ac:dyDescent="0.25">
      <c r="L1633">
        <f>IF(AND(Colin!$G1633=$B$1,Colin!$H1633=$C$3),Colin!$I1633,)</f>
        <v>0</v>
      </c>
      <c r="M1633">
        <f>IF(AND(Colin!$G1633=$B$1,Colin!$H1633&lt;=$C$3),Colin!$I1633,)</f>
        <v>0</v>
      </c>
      <c r="N1633">
        <f>IF(AND(Colin!$G1633=$B$2,Colin!$H1633=$C$3),Colin!$I1633,)</f>
        <v>0</v>
      </c>
      <c r="O1633">
        <f>IF(AND(Colin!$G1633=$B$2,Colin!$H1633&lt;=$C$3),Colin!$I1633,)</f>
        <v>0</v>
      </c>
      <c r="P1633">
        <f>IF(Colin!$G1633&lt;$B$2,Colin!$I1633,0)</f>
        <v>0</v>
      </c>
      <c r="Q1633">
        <f>IF(Colin!$G1633&lt;$B$1,Colin!$I1633,0)</f>
        <v>0</v>
      </c>
    </row>
    <row r="1634" spans="12:17" x14ac:dyDescent="0.25">
      <c r="L1634">
        <f>IF(AND(Colin!$G1634=$B$1,Colin!$H1634=$C$3),Colin!$I1634,)</f>
        <v>0</v>
      </c>
      <c r="M1634">
        <f>IF(AND(Colin!$G1634=$B$1,Colin!$H1634&lt;=$C$3),Colin!$I1634,)</f>
        <v>0</v>
      </c>
      <c r="N1634">
        <f>IF(AND(Colin!$G1634=$B$2,Colin!$H1634=$C$3),Colin!$I1634,)</f>
        <v>0</v>
      </c>
      <c r="O1634">
        <f>IF(AND(Colin!$G1634=$B$2,Colin!$H1634&lt;=$C$3),Colin!$I1634,)</f>
        <v>0</v>
      </c>
      <c r="P1634">
        <f>IF(Colin!$G1634&lt;$B$2,Colin!$I1634,0)</f>
        <v>0</v>
      </c>
      <c r="Q1634">
        <f>IF(Colin!$G1634&lt;$B$1,Colin!$I1634,0)</f>
        <v>0</v>
      </c>
    </row>
    <row r="1635" spans="12:17" x14ac:dyDescent="0.25">
      <c r="L1635">
        <f>IF(AND(Colin!$G1635=$B$1,Colin!$H1635=$C$3),Colin!$I1635,)</f>
        <v>0</v>
      </c>
      <c r="M1635">
        <f>IF(AND(Colin!$G1635=$B$1,Colin!$H1635&lt;=$C$3),Colin!$I1635,)</f>
        <v>0</v>
      </c>
      <c r="N1635">
        <f>IF(AND(Colin!$G1635=$B$2,Colin!$H1635=$C$3),Colin!$I1635,)</f>
        <v>0</v>
      </c>
      <c r="O1635">
        <f>IF(AND(Colin!$G1635=$B$2,Colin!$H1635&lt;=$C$3),Colin!$I1635,)</f>
        <v>0</v>
      </c>
      <c r="P1635">
        <f>IF(Colin!$G1635&lt;$B$2,Colin!$I1635,0)</f>
        <v>0</v>
      </c>
      <c r="Q1635">
        <f>IF(Colin!$G1635&lt;$B$1,Colin!$I1635,0)</f>
        <v>0</v>
      </c>
    </row>
    <row r="1636" spans="12:17" x14ac:dyDescent="0.25">
      <c r="L1636">
        <f>IF(AND(Colin!$G1636=$B$1,Colin!$H1636=$C$3),Colin!$I1636,)</f>
        <v>0</v>
      </c>
      <c r="M1636">
        <f>IF(AND(Colin!$G1636=$B$1,Colin!$H1636&lt;=$C$3),Colin!$I1636,)</f>
        <v>0</v>
      </c>
      <c r="N1636">
        <f>IF(AND(Colin!$G1636=$B$2,Colin!$H1636=$C$3),Colin!$I1636,)</f>
        <v>0</v>
      </c>
      <c r="O1636">
        <f>IF(AND(Colin!$G1636=$B$2,Colin!$H1636&lt;=$C$3),Colin!$I1636,)</f>
        <v>0</v>
      </c>
      <c r="P1636">
        <f>IF(Colin!$G1636&lt;$B$2,Colin!$I1636,0)</f>
        <v>0</v>
      </c>
      <c r="Q1636">
        <f>IF(Colin!$G1636&lt;$B$1,Colin!$I1636,0)</f>
        <v>0</v>
      </c>
    </row>
    <row r="1637" spans="12:17" x14ac:dyDescent="0.25">
      <c r="L1637">
        <f>IF(AND(Colin!$G1637=$B$1,Colin!$H1637=$C$3),Colin!$I1637,)</f>
        <v>0</v>
      </c>
      <c r="M1637">
        <f>IF(AND(Colin!$G1637=$B$1,Colin!$H1637&lt;=$C$3),Colin!$I1637,)</f>
        <v>0</v>
      </c>
      <c r="N1637">
        <f>IF(AND(Colin!$G1637=$B$2,Colin!$H1637=$C$3),Colin!$I1637,)</f>
        <v>0</v>
      </c>
      <c r="O1637">
        <f>IF(AND(Colin!$G1637=$B$2,Colin!$H1637&lt;=$C$3),Colin!$I1637,)</f>
        <v>0</v>
      </c>
      <c r="P1637">
        <f>IF(Colin!$G1637&lt;$B$2,Colin!$I1637,0)</f>
        <v>0</v>
      </c>
      <c r="Q1637">
        <f>IF(Colin!$G1637&lt;$B$1,Colin!$I1637,0)</f>
        <v>0</v>
      </c>
    </row>
    <row r="1638" spans="12:17" x14ac:dyDescent="0.25">
      <c r="L1638">
        <f>IF(AND(Colin!$G1638=$B$1,Colin!$H1638=$C$3),Colin!$I1638,)</f>
        <v>0</v>
      </c>
      <c r="M1638">
        <f>IF(AND(Colin!$G1638=$B$1,Colin!$H1638&lt;=$C$3),Colin!$I1638,)</f>
        <v>0</v>
      </c>
      <c r="N1638">
        <f>IF(AND(Colin!$G1638=$B$2,Colin!$H1638=$C$3),Colin!$I1638,)</f>
        <v>0</v>
      </c>
      <c r="O1638">
        <f>IF(AND(Colin!$G1638=$B$2,Colin!$H1638&lt;=$C$3),Colin!$I1638,)</f>
        <v>0</v>
      </c>
      <c r="P1638">
        <f>IF(Colin!$G1638&lt;$B$2,Colin!$I1638,0)</f>
        <v>0</v>
      </c>
      <c r="Q1638">
        <f>IF(Colin!$G1638&lt;$B$1,Colin!$I1638,0)</f>
        <v>0</v>
      </c>
    </row>
    <row r="1639" spans="12:17" x14ac:dyDescent="0.25">
      <c r="L1639">
        <f>IF(AND(Colin!$G1639=$B$1,Colin!$H1639=$C$3),Colin!$I1639,)</f>
        <v>0</v>
      </c>
      <c r="M1639">
        <f>IF(AND(Colin!$G1639=$B$1,Colin!$H1639&lt;=$C$3),Colin!$I1639,)</f>
        <v>0</v>
      </c>
      <c r="N1639">
        <f>IF(AND(Colin!$G1639=$B$2,Colin!$H1639=$C$3),Colin!$I1639,)</f>
        <v>0</v>
      </c>
      <c r="O1639">
        <f>IF(AND(Colin!$G1639=$B$2,Colin!$H1639&lt;=$C$3),Colin!$I1639,)</f>
        <v>0</v>
      </c>
      <c r="P1639">
        <f>IF(Colin!$G1639&lt;$B$2,Colin!$I1639,0)</f>
        <v>0</v>
      </c>
      <c r="Q1639">
        <f>IF(Colin!$G1639&lt;$B$1,Colin!$I1639,0)</f>
        <v>0</v>
      </c>
    </row>
    <row r="1640" spans="12:17" x14ac:dyDescent="0.25">
      <c r="L1640">
        <f>IF(AND(Colin!$G1640=$B$1,Colin!$H1640=$C$3),Colin!$I1640,)</f>
        <v>0</v>
      </c>
      <c r="M1640">
        <f>IF(AND(Colin!$G1640=$B$1,Colin!$H1640&lt;=$C$3),Colin!$I1640,)</f>
        <v>0</v>
      </c>
      <c r="N1640">
        <f>IF(AND(Colin!$G1640=$B$2,Colin!$H1640=$C$3),Colin!$I1640,)</f>
        <v>0</v>
      </c>
      <c r="O1640">
        <f>IF(AND(Colin!$G1640=$B$2,Colin!$H1640&lt;=$C$3),Colin!$I1640,)</f>
        <v>0</v>
      </c>
      <c r="P1640">
        <f>IF(Colin!$G1640&lt;$B$2,Colin!$I1640,0)</f>
        <v>0</v>
      </c>
      <c r="Q1640">
        <f>IF(Colin!$G1640&lt;$B$1,Colin!$I1640,0)</f>
        <v>0</v>
      </c>
    </row>
    <row r="1641" spans="12:17" x14ac:dyDescent="0.25">
      <c r="L1641">
        <f>IF(AND(Colin!$G1641=$B$1,Colin!$H1641=$C$3),Colin!$I1641,)</f>
        <v>0</v>
      </c>
      <c r="M1641">
        <f>IF(AND(Colin!$G1641=$B$1,Colin!$H1641&lt;=$C$3),Colin!$I1641,)</f>
        <v>0</v>
      </c>
      <c r="N1641">
        <f>IF(AND(Colin!$G1641=$B$2,Colin!$H1641=$C$3),Colin!$I1641,)</f>
        <v>0</v>
      </c>
      <c r="O1641">
        <f>IF(AND(Colin!$G1641=$B$2,Colin!$H1641&lt;=$C$3),Colin!$I1641,)</f>
        <v>0</v>
      </c>
      <c r="P1641">
        <f>IF(Colin!$G1641&lt;$B$2,Colin!$I1641,0)</f>
        <v>0</v>
      </c>
      <c r="Q1641">
        <f>IF(Colin!$G1641&lt;$B$1,Colin!$I1641,0)</f>
        <v>0</v>
      </c>
    </row>
    <row r="1642" spans="12:17" x14ac:dyDescent="0.25">
      <c r="L1642">
        <f>IF(AND(Colin!$G1642=$B$1,Colin!$H1642=$C$3),Colin!$I1642,)</f>
        <v>0</v>
      </c>
      <c r="M1642">
        <f>IF(AND(Colin!$G1642=$B$1,Colin!$H1642&lt;=$C$3),Colin!$I1642,)</f>
        <v>0</v>
      </c>
      <c r="N1642">
        <f>IF(AND(Colin!$G1642=$B$2,Colin!$H1642=$C$3),Colin!$I1642,)</f>
        <v>0</v>
      </c>
      <c r="O1642">
        <f>IF(AND(Colin!$G1642=$B$2,Colin!$H1642&lt;=$C$3),Colin!$I1642,)</f>
        <v>0</v>
      </c>
      <c r="P1642">
        <f>IF(Colin!$G1642&lt;$B$2,Colin!$I1642,0)</f>
        <v>0</v>
      </c>
      <c r="Q1642">
        <f>IF(Colin!$G1642&lt;$B$1,Colin!$I1642,0)</f>
        <v>0</v>
      </c>
    </row>
    <row r="1643" spans="12:17" x14ac:dyDescent="0.25">
      <c r="L1643">
        <f>IF(AND(Colin!$G1643=$B$1,Colin!$H1643=$C$3),Colin!$I1643,)</f>
        <v>0</v>
      </c>
      <c r="M1643">
        <f>IF(AND(Colin!$G1643=$B$1,Colin!$H1643&lt;=$C$3),Colin!$I1643,)</f>
        <v>0</v>
      </c>
      <c r="N1643">
        <f>IF(AND(Colin!$G1643=$B$2,Colin!$H1643=$C$3),Colin!$I1643,)</f>
        <v>0</v>
      </c>
      <c r="O1643">
        <f>IF(AND(Colin!$G1643=$B$2,Colin!$H1643&lt;=$C$3),Colin!$I1643,)</f>
        <v>0</v>
      </c>
      <c r="P1643">
        <f>IF(Colin!$G1643&lt;$B$2,Colin!$I1643,0)</f>
        <v>0</v>
      </c>
      <c r="Q1643">
        <f>IF(Colin!$G1643&lt;$B$1,Colin!$I1643,0)</f>
        <v>0</v>
      </c>
    </row>
    <row r="1644" spans="12:17" x14ac:dyDescent="0.25">
      <c r="L1644">
        <f>IF(AND(Colin!$G1644=$B$1,Colin!$H1644=$C$3),Colin!$I1644,)</f>
        <v>0</v>
      </c>
      <c r="M1644">
        <f>IF(AND(Colin!$G1644=$B$1,Colin!$H1644&lt;=$C$3),Colin!$I1644,)</f>
        <v>0</v>
      </c>
      <c r="N1644">
        <f>IF(AND(Colin!$G1644=$B$2,Colin!$H1644=$C$3),Colin!$I1644,)</f>
        <v>0</v>
      </c>
      <c r="O1644">
        <f>IF(AND(Colin!$G1644=$B$2,Colin!$H1644&lt;=$C$3),Colin!$I1644,)</f>
        <v>0</v>
      </c>
      <c r="P1644">
        <f>IF(Colin!$G1644&lt;$B$2,Colin!$I1644,0)</f>
        <v>0</v>
      </c>
      <c r="Q1644">
        <f>IF(Colin!$G1644&lt;$B$1,Colin!$I1644,0)</f>
        <v>0</v>
      </c>
    </row>
    <row r="1645" spans="12:17" x14ac:dyDescent="0.25">
      <c r="L1645">
        <f>IF(AND(Colin!$G1645=$B$1,Colin!$H1645=$C$3),Colin!$I1645,)</f>
        <v>0</v>
      </c>
      <c r="M1645">
        <f>IF(AND(Colin!$G1645=$B$1,Colin!$H1645&lt;=$C$3),Colin!$I1645,)</f>
        <v>0</v>
      </c>
      <c r="N1645">
        <f>IF(AND(Colin!$G1645=$B$2,Colin!$H1645=$C$3),Colin!$I1645,)</f>
        <v>0</v>
      </c>
      <c r="O1645">
        <f>IF(AND(Colin!$G1645=$B$2,Colin!$H1645&lt;=$C$3),Colin!$I1645,)</f>
        <v>0</v>
      </c>
      <c r="P1645">
        <f>IF(Colin!$G1645&lt;$B$2,Colin!$I1645,0)</f>
        <v>0</v>
      </c>
      <c r="Q1645">
        <f>IF(Colin!$G1645&lt;$B$1,Colin!$I1645,0)</f>
        <v>0</v>
      </c>
    </row>
    <row r="1646" spans="12:17" x14ac:dyDescent="0.25">
      <c r="L1646">
        <f>IF(AND(Colin!$G1646=$B$1,Colin!$H1646=$C$3),Colin!$I1646,)</f>
        <v>0</v>
      </c>
      <c r="M1646">
        <f>IF(AND(Colin!$G1646=$B$1,Colin!$H1646&lt;=$C$3),Colin!$I1646,)</f>
        <v>0</v>
      </c>
      <c r="N1646">
        <f>IF(AND(Colin!$G1646=$B$2,Colin!$H1646=$C$3),Colin!$I1646,)</f>
        <v>0</v>
      </c>
      <c r="O1646">
        <f>IF(AND(Colin!$G1646=$B$2,Colin!$H1646&lt;=$C$3),Colin!$I1646,)</f>
        <v>0</v>
      </c>
      <c r="P1646">
        <f>IF(Colin!$G1646&lt;$B$2,Colin!$I1646,0)</f>
        <v>0</v>
      </c>
      <c r="Q1646">
        <f>IF(Colin!$G1646&lt;$B$1,Colin!$I1646,0)</f>
        <v>0</v>
      </c>
    </row>
    <row r="1647" spans="12:17" x14ac:dyDescent="0.25">
      <c r="L1647">
        <f>IF(AND(Colin!$G1647=$B$1,Colin!$H1647=$C$3),Colin!$I1647,)</f>
        <v>0</v>
      </c>
      <c r="M1647">
        <f>IF(AND(Colin!$G1647=$B$1,Colin!$H1647&lt;=$C$3),Colin!$I1647,)</f>
        <v>0</v>
      </c>
      <c r="N1647">
        <f>IF(AND(Colin!$G1647=$B$2,Colin!$H1647=$C$3),Colin!$I1647,)</f>
        <v>0</v>
      </c>
      <c r="O1647">
        <f>IF(AND(Colin!$G1647=$B$2,Colin!$H1647&lt;=$C$3),Colin!$I1647,)</f>
        <v>0</v>
      </c>
      <c r="P1647">
        <f>IF(Colin!$G1647&lt;$B$2,Colin!$I1647,0)</f>
        <v>0</v>
      </c>
      <c r="Q1647">
        <f>IF(Colin!$G1647&lt;$B$1,Colin!$I1647,0)</f>
        <v>0</v>
      </c>
    </row>
    <row r="1648" spans="12:17" x14ac:dyDescent="0.25">
      <c r="L1648">
        <f>IF(AND(Colin!$G1648=$B$1,Colin!$H1648=$C$3),Colin!$I1648,)</f>
        <v>0</v>
      </c>
      <c r="M1648">
        <f>IF(AND(Colin!$G1648=$B$1,Colin!$H1648&lt;=$C$3),Colin!$I1648,)</f>
        <v>0</v>
      </c>
      <c r="N1648">
        <f>IF(AND(Colin!$G1648=$B$2,Colin!$H1648=$C$3),Colin!$I1648,)</f>
        <v>0</v>
      </c>
      <c r="O1648">
        <f>IF(AND(Colin!$G1648=$B$2,Colin!$H1648&lt;=$C$3),Colin!$I1648,)</f>
        <v>0</v>
      </c>
      <c r="P1648">
        <f>IF(Colin!$G1648&lt;$B$2,Colin!$I1648,0)</f>
        <v>0</v>
      </c>
      <c r="Q1648">
        <f>IF(Colin!$G1648&lt;$B$1,Colin!$I1648,0)</f>
        <v>0</v>
      </c>
    </row>
    <row r="1649" spans="12:17" x14ac:dyDescent="0.25">
      <c r="L1649">
        <f>IF(AND(Colin!$G1649=$B$1,Colin!$H1649=$C$3),Colin!$I1649,)</f>
        <v>0</v>
      </c>
      <c r="M1649">
        <f>IF(AND(Colin!$G1649=$B$1,Colin!$H1649&lt;=$C$3),Colin!$I1649,)</f>
        <v>0</v>
      </c>
      <c r="N1649">
        <f>IF(AND(Colin!$G1649=$B$2,Colin!$H1649=$C$3),Colin!$I1649,)</f>
        <v>0</v>
      </c>
      <c r="O1649">
        <f>IF(AND(Colin!$G1649=$B$2,Colin!$H1649&lt;=$C$3),Colin!$I1649,)</f>
        <v>0</v>
      </c>
      <c r="P1649">
        <f>IF(Colin!$G1649&lt;$B$2,Colin!$I1649,0)</f>
        <v>0</v>
      </c>
      <c r="Q1649">
        <f>IF(Colin!$G1649&lt;$B$1,Colin!$I1649,0)</f>
        <v>0</v>
      </c>
    </row>
    <row r="1650" spans="12:17" x14ac:dyDescent="0.25">
      <c r="L1650">
        <f>IF(AND(Colin!$G1650=$B$1,Colin!$H1650=$C$3),Colin!$I1650,)</f>
        <v>0</v>
      </c>
      <c r="M1650">
        <f>IF(AND(Colin!$G1650=$B$1,Colin!$H1650&lt;=$C$3),Colin!$I1650,)</f>
        <v>0</v>
      </c>
      <c r="N1650">
        <f>IF(AND(Colin!$G1650=$B$2,Colin!$H1650=$C$3),Colin!$I1650,)</f>
        <v>0</v>
      </c>
      <c r="O1650">
        <f>IF(AND(Colin!$G1650=$B$2,Colin!$H1650&lt;=$C$3),Colin!$I1650,)</f>
        <v>0</v>
      </c>
      <c r="P1650">
        <f>IF(Colin!$G1650&lt;$B$2,Colin!$I1650,0)</f>
        <v>0</v>
      </c>
      <c r="Q1650">
        <f>IF(Colin!$G1650&lt;$B$1,Colin!$I1650,0)</f>
        <v>0</v>
      </c>
    </row>
    <row r="1651" spans="12:17" x14ac:dyDescent="0.25">
      <c r="L1651">
        <f>IF(AND(Colin!$G1651=$B$1,Colin!$H1651=$C$3),Colin!$I1651,)</f>
        <v>0</v>
      </c>
      <c r="M1651">
        <f>IF(AND(Colin!$G1651=$B$1,Colin!$H1651&lt;=$C$3),Colin!$I1651,)</f>
        <v>0</v>
      </c>
      <c r="N1651">
        <f>IF(AND(Colin!$G1651=$B$2,Colin!$H1651=$C$3),Colin!$I1651,)</f>
        <v>0</v>
      </c>
      <c r="O1651">
        <f>IF(AND(Colin!$G1651=$B$2,Colin!$H1651&lt;=$C$3),Colin!$I1651,)</f>
        <v>0</v>
      </c>
      <c r="P1651">
        <f>IF(Colin!$G1651&lt;$B$2,Colin!$I1651,0)</f>
        <v>0</v>
      </c>
      <c r="Q1651">
        <f>IF(Colin!$G1651&lt;$B$1,Colin!$I1651,0)</f>
        <v>0</v>
      </c>
    </row>
    <row r="1652" spans="12:17" x14ac:dyDescent="0.25">
      <c r="L1652">
        <f>IF(AND(Colin!$G1652=$B$1,Colin!$H1652=$C$3),Colin!$I1652,)</f>
        <v>0</v>
      </c>
      <c r="M1652">
        <f>IF(AND(Colin!$G1652=$B$1,Colin!$H1652&lt;=$C$3),Colin!$I1652,)</f>
        <v>0</v>
      </c>
      <c r="N1652">
        <f>IF(AND(Colin!$G1652=$B$2,Colin!$H1652=$C$3),Colin!$I1652,)</f>
        <v>0</v>
      </c>
      <c r="O1652">
        <f>IF(AND(Colin!$G1652=$B$2,Colin!$H1652&lt;=$C$3),Colin!$I1652,)</f>
        <v>0</v>
      </c>
      <c r="P1652">
        <f>IF(Colin!$G1652&lt;$B$2,Colin!$I1652,0)</f>
        <v>0</v>
      </c>
      <c r="Q1652">
        <f>IF(Colin!$G1652&lt;$B$1,Colin!$I1652,0)</f>
        <v>0</v>
      </c>
    </row>
    <row r="1653" spans="12:17" x14ac:dyDescent="0.25">
      <c r="L1653">
        <f>IF(AND(Colin!$G1653=$B$1,Colin!$H1653=$C$3),Colin!$I1653,)</f>
        <v>0</v>
      </c>
      <c r="M1653">
        <f>IF(AND(Colin!$G1653=$B$1,Colin!$H1653&lt;=$C$3),Colin!$I1653,)</f>
        <v>0</v>
      </c>
      <c r="N1653">
        <f>IF(AND(Colin!$G1653=$B$2,Colin!$H1653=$C$3),Colin!$I1653,)</f>
        <v>0</v>
      </c>
      <c r="O1653">
        <f>IF(AND(Colin!$G1653=$B$2,Colin!$H1653&lt;=$C$3),Colin!$I1653,)</f>
        <v>0</v>
      </c>
      <c r="P1653">
        <f>IF(Colin!$G1653&lt;$B$2,Colin!$I1653,0)</f>
        <v>0</v>
      </c>
      <c r="Q1653">
        <f>IF(Colin!$G1653&lt;$B$1,Colin!$I1653,0)</f>
        <v>0</v>
      </c>
    </row>
    <row r="1654" spans="12:17" x14ac:dyDescent="0.25">
      <c r="L1654">
        <f>IF(AND(Colin!$G1654=$B$1,Colin!$H1654=$C$3),Colin!$I1654,)</f>
        <v>0</v>
      </c>
      <c r="M1654">
        <f>IF(AND(Colin!$G1654=$B$1,Colin!$H1654&lt;=$C$3),Colin!$I1654,)</f>
        <v>0</v>
      </c>
      <c r="N1654">
        <f>IF(AND(Colin!$G1654=$B$2,Colin!$H1654=$C$3),Colin!$I1654,)</f>
        <v>0</v>
      </c>
      <c r="O1654">
        <f>IF(AND(Colin!$G1654=$B$2,Colin!$H1654&lt;=$C$3),Colin!$I1654,)</f>
        <v>0</v>
      </c>
      <c r="P1654">
        <f>IF(Colin!$G1654&lt;$B$2,Colin!$I1654,0)</f>
        <v>0</v>
      </c>
      <c r="Q1654">
        <f>IF(Colin!$G1654&lt;$B$1,Colin!$I1654,0)</f>
        <v>0</v>
      </c>
    </row>
    <row r="1655" spans="12:17" x14ac:dyDescent="0.25">
      <c r="L1655">
        <f>IF(AND(Colin!$G1655=$B$1,Colin!$H1655=$C$3),Colin!$I1655,)</f>
        <v>0</v>
      </c>
      <c r="M1655">
        <f>IF(AND(Colin!$G1655=$B$1,Colin!$H1655&lt;=$C$3),Colin!$I1655,)</f>
        <v>0</v>
      </c>
      <c r="N1655">
        <f>IF(AND(Colin!$G1655=$B$2,Colin!$H1655=$C$3),Colin!$I1655,)</f>
        <v>0</v>
      </c>
      <c r="O1655">
        <f>IF(AND(Colin!$G1655=$B$2,Colin!$H1655&lt;=$C$3),Colin!$I1655,)</f>
        <v>0</v>
      </c>
      <c r="P1655">
        <f>IF(Colin!$G1655&lt;$B$2,Colin!$I1655,0)</f>
        <v>0</v>
      </c>
      <c r="Q1655">
        <f>IF(Colin!$G1655&lt;$B$1,Colin!$I1655,0)</f>
        <v>0</v>
      </c>
    </row>
    <row r="1656" spans="12:17" x14ac:dyDescent="0.25">
      <c r="L1656">
        <f>IF(AND(Colin!$G1656=$B$1,Colin!$H1656=$C$3),Colin!$I1656,)</f>
        <v>0</v>
      </c>
      <c r="M1656">
        <f>IF(AND(Colin!$G1656=$B$1,Colin!$H1656&lt;=$C$3),Colin!$I1656,)</f>
        <v>0</v>
      </c>
      <c r="N1656">
        <f>IF(AND(Colin!$G1656=$B$2,Colin!$H1656=$C$3),Colin!$I1656,)</f>
        <v>0</v>
      </c>
      <c r="O1656">
        <f>IF(AND(Colin!$G1656=$B$2,Colin!$H1656&lt;=$C$3),Colin!$I1656,)</f>
        <v>0</v>
      </c>
      <c r="P1656">
        <f>IF(Colin!$G1656&lt;$B$2,Colin!$I1656,0)</f>
        <v>0</v>
      </c>
      <c r="Q1656">
        <f>IF(Colin!$G1656&lt;$B$1,Colin!$I1656,0)</f>
        <v>0</v>
      </c>
    </row>
    <row r="1657" spans="12:17" x14ac:dyDescent="0.25">
      <c r="L1657">
        <f>IF(AND(Colin!$G1657=$B$1,Colin!$H1657=$C$3),Colin!$I1657,)</f>
        <v>0</v>
      </c>
      <c r="M1657">
        <f>IF(AND(Colin!$G1657=$B$1,Colin!$H1657&lt;=$C$3),Colin!$I1657,)</f>
        <v>0</v>
      </c>
      <c r="N1657">
        <f>IF(AND(Colin!$G1657=$B$2,Colin!$H1657=$C$3),Colin!$I1657,)</f>
        <v>0</v>
      </c>
      <c r="O1657">
        <f>IF(AND(Colin!$G1657=$B$2,Colin!$H1657&lt;=$C$3),Colin!$I1657,)</f>
        <v>0</v>
      </c>
      <c r="P1657">
        <f>IF(Colin!$G1657&lt;$B$2,Colin!$I1657,0)</f>
        <v>0</v>
      </c>
      <c r="Q1657">
        <f>IF(Colin!$G1657&lt;$B$1,Colin!$I1657,0)</f>
        <v>0</v>
      </c>
    </row>
    <row r="1658" spans="12:17" x14ac:dyDescent="0.25">
      <c r="L1658">
        <f>IF(AND(Colin!$G1658=$B$1,Colin!$H1658=$C$3),Colin!$I1658,)</f>
        <v>0</v>
      </c>
      <c r="M1658">
        <f>IF(AND(Colin!$G1658=$B$1,Colin!$H1658&lt;=$C$3),Colin!$I1658,)</f>
        <v>0</v>
      </c>
      <c r="N1658">
        <f>IF(AND(Colin!$G1658=$B$2,Colin!$H1658=$C$3),Colin!$I1658,)</f>
        <v>0</v>
      </c>
      <c r="O1658">
        <f>IF(AND(Colin!$G1658=$B$2,Colin!$H1658&lt;=$C$3),Colin!$I1658,)</f>
        <v>0</v>
      </c>
      <c r="P1658">
        <f>IF(Colin!$G1658&lt;$B$2,Colin!$I1658,0)</f>
        <v>0</v>
      </c>
      <c r="Q1658">
        <f>IF(Colin!$G1658&lt;$B$1,Colin!$I1658,0)</f>
        <v>0</v>
      </c>
    </row>
    <row r="1659" spans="12:17" x14ac:dyDescent="0.25">
      <c r="L1659">
        <f>IF(AND(Colin!$G1659=$B$1,Colin!$H1659=$C$3),Colin!$I1659,)</f>
        <v>0</v>
      </c>
      <c r="M1659">
        <f>IF(AND(Colin!$G1659=$B$1,Colin!$H1659&lt;=$C$3),Colin!$I1659,)</f>
        <v>0</v>
      </c>
      <c r="N1659">
        <f>IF(AND(Colin!$G1659=$B$2,Colin!$H1659=$C$3),Colin!$I1659,)</f>
        <v>0</v>
      </c>
      <c r="O1659">
        <f>IF(AND(Colin!$G1659=$B$2,Colin!$H1659&lt;=$C$3),Colin!$I1659,)</f>
        <v>0</v>
      </c>
      <c r="P1659">
        <f>IF(Colin!$G1659&lt;$B$2,Colin!$I1659,0)</f>
        <v>0</v>
      </c>
      <c r="Q1659">
        <f>IF(Colin!$G1659&lt;$B$1,Colin!$I1659,0)</f>
        <v>0</v>
      </c>
    </row>
    <row r="1660" spans="12:17" x14ac:dyDescent="0.25">
      <c r="L1660">
        <f>IF(AND(Colin!$G1660=$B$1,Colin!$H1660=$C$3),Colin!$I1660,)</f>
        <v>0</v>
      </c>
      <c r="M1660">
        <f>IF(AND(Colin!$G1660=$B$1,Colin!$H1660&lt;=$C$3),Colin!$I1660,)</f>
        <v>0</v>
      </c>
      <c r="N1660">
        <f>IF(AND(Colin!$G1660=$B$2,Colin!$H1660=$C$3),Colin!$I1660,)</f>
        <v>0</v>
      </c>
      <c r="O1660">
        <f>IF(AND(Colin!$G1660=$B$2,Colin!$H1660&lt;=$C$3),Colin!$I1660,)</f>
        <v>0</v>
      </c>
      <c r="P1660">
        <f>IF(Colin!$G1660&lt;$B$2,Colin!$I1660,0)</f>
        <v>0</v>
      </c>
      <c r="Q1660">
        <f>IF(Colin!$G1660&lt;$B$1,Colin!$I1660,0)</f>
        <v>0</v>
      </c>
    </row>
    <row r="1661" spans="12:17" x14ac:dyDescent="0.25">
      <c r="L1661">
        <f>IF(AND(Colin!$G1661=$B$1,Colin!$H1661=$C$3),Colin!$I1661,)</f>
        <v>0</v>
      </c>
      <c r="M1661">
        <f>IF(AND(Colin!$G1661=$B$1,Colin!$H1661&lt;=$C$3),Colin!$I1661,)</f>
        <v>0</v>
      </c>
      <c r="N1661">
        <f>IF(AND(Colin!$G1661=$B$2,Colin!$H1661=$C$3),Colin!$I1661,)</f>
        <v>0</v>
      </c>
      <c r="O1661">
        <f>IF(AND(Colin!$G1661=$B$2,Colin!$H1661&lt;=$C$3),Colin!$I1661,)</f>
        <v>0</v>
      </c>
      <c r="P1661">
        <f>IF(Colin!$G1661&lt;$B$2,Colin!$I1661,0)</f>
        <v>0</v>
      </c>
      <c r="Q1661">
        <f>IF(Colin!$G1661&lt;$B$1,Colin!$I1661,0)</f>
        <v>0</v>
      </c>
    </row>
    <row r="1662" spans="12:17" x14ac:dyDescent="0.25">
      <c r="L1662">
        <f>IF(AND(Colin!$G1662=$B$1,Colin!$H1662=$C$3),Colin!$I1662,)</f>
        <v>0</v>
      </c>
      <c r="M1662">
        <f>IF(AND(Colin!$G1662=$B$1,Colin!$H1662&lt;=$C$3),Colin!$I1662,)</f>
        <v>0</v>
      </c>
      <c r="N1662">
        <f>IF(AND(Colin!$G1662=$B$2,Colin!$H1662=$C$3),Colin!$I1662,)</f>
        <v>0</v>
      </c>
      <c r="O1662">
        <f>IF(AND(Colin!$G1662=$B$2,Colin!$H1662&lt;=$C$3),Colin!$I1662,)</f>
        <v>0</v>
      </c>
      <c r="P1662">
        <f>IF(Colin!$G1662&lt;$B$2,Colin!$I1662,0)</f>
        <v>0</v>
      </c>
      <c r="Q1662">
        <f>IF(Colin!$G1662&lt;$B$1,Colin!$I1662,0)</f>
        <v>0</v>
      </c>
    </row>
    <row r="1663" spans="12:17" x14ac:dyDescent="0.25">
      <c r="L1663">
        <f>IF(AND(Colin!$G1663=$B$1,Colin!$H1663=$C$3),Colin!$I1663,)</f>
        <v>0</v>
      </c>
      <c r="M1663">
        <f>IF(AND(Colin!$G1663=$B$1,Colin!$H1663&lt;=$C$3),Colin!$I1663,)</f>
        <v>0</v>
      </c>
      <c r="N1663">
        <f>IF(AND(Colin!$G1663=$B$2,Colin!$H1663=$C$3),Colin!$I1663,)</f>
        <v>0</v>
      </c>
      <c r="O1663">
        <f>IF(AND(Colin!$G1663=$B$2,Colin!$H1663&lt;=$C$3),Colin!$I1663,)</f>
        <v>0</v>
      </c>
      <c r="P1663">
        <f>IF(Colin!$G1663&lt;$B$2,Colin!$I1663,0)</f>
        <v>0</v>
      </c>
      <c r="Q1663">
        <f>IF(Colin!$G1663&lt;$B$1,Colin!$I1663,0)</f>
        <v>0</v>
      </c>
    </row>
    <row r="1664" spans="12:17" x14ac:dyDescent="0.25">
      <c r="L1664">
        <f>IF(AND(Colin!$G1664=$B$1,Colin!$H1664=$C$3),Colin!$I1664,)</f>
        <v>0</v>
      </c>
      <c r="M1664">
        <f>IF(AND(Colin!$G1664=$B$1,Colin!$H1664&lt;=$C$3),Colin!$I1664,)</f>
        <v>0</v>
      </c>
      <c r="N1664">
        <f>IF(AND(Colin!$G1664=$B$2,Colin!$H1664=$C$3),Colin!$I1664,)</f>
        <v>0</v>
      </c>
      <c r="O1664">
        <f>IF(AND(Colin!$G1664=$B$2,Colin!$H1664&lt;=$C$3),Colin!$I1664,)</f>
        <v>0</v>
      </c>
      <c r="P1664">
        <f>IF(Colin!$G1664&lt;$B$2,Colin!$I1664,0)</f>
        <v>0</v>
      </c>
      <c r="Q1664">
        <f>IF(Colin!$G1664&lt;$B$1,Colin!$I1664,0)</f>
        <v>0</v>
      </c>
    </row>
    <row r="1665" spans="12:17" x14ac:dyDescent="0.25">
      <c r="L1665">
        <f>IF(AND(Colin!$G1665=$B$1,Colin!$H1665=$C$3),Colin!$I1665,)</f>
        <v>0</v>
      </c>
      <c r="M1665">
        <f>IF(AND(Colin!$G1665=$B$1,Colin!$H1665&lt;=$C$3),Colin!$I1665,)</f>
        <v>0</v>
      </c>
      <c r="N1665">
        <f>IF(AND(Colin!$G1665=$B$2,Colin!$H1665=$C$3),Colin!$I1665,)</f>
        <v>0</v>
      </c>
      <c r="O1665">
        <f>IF(AND(Colin!$G1665=$B$2,Colin!$H1665&lt;=$C$3),Colin!$I1665,)</f>
        <v>0</v>
      </c>
      <c r="P1665">
        <f>IF(Colin!$G1665&lt;$B$2,Colin!$I1665,0)</f>
        <v>0</v>
      </c>
      <c r="Q1665">
        <f>IF(Colin!$G1665&lt;$B$1,Colin!$I1665,0)</f>
        <v>0</v>
      </c>
    </row>
    <row r="1666" spans="12:17" x14ac:dyDescent="0.25">
      <c r="L1666">
        <f>IF(AND(Colin!$G1666=$B$1,Colin!$H1666=$C$3),Colin!$I1666,)</f>
        <v>0</v>
      </c>
      <c r="M1666">
        <f>IF(AND(Colin!$G1666=$B$1,Colin!$H1666&lt;=$C$3),Colin!$I1666,)</f>
        <v>0</v>
      </c>
      <c r="N1666">
        <f>IF(AND(Colin!$G1666=$B$2,Colin!$H1666=$C$3),Colin!$I1666,)</f>
        <v>0</v>
      </c>
      <c r="O1666">
        <f>IF(AND(Colin!$G1666=$B$2,Colin!$H1666&lt;=$C$3),Colin!$I1666,)</f>
        <v>0</v>
      </c>
      <c r="P1666">
        <f>IF(Colin!$G1666&lt;$B$2,Colin!$I1666,0)</f>
        <v>0</v>
      </c>
      <c r="Q1666">
        <f>IF(Colin!$G1666&lt;$B$1,Colin!$I1666,0)</f>
        <v>0</v>
      </c>
    </row>
    <row r="1667" spans="12:17" x14ac:dyDescent="0.25">
      <c r="L1667">
        <f>IF(AND(Colin!$G1667=$B$1,Colin!$H1667=$C$3),Colin!$I1667,)</f>
        <v>0</v>
      </c>
      <c r="M1667">
        <f>IF(AND(Colin!$G1667=$B$1,Colin!$H1667&lt;=$C$3),Colin!$I1667,)</f>
        <v>0</v>
      </c>
      <c r="N1667">
        <f>IF(AND(Colin!$G1667=$B$2,Colin!$H1667=$C$3),Colin!$I1667,)</f>
        <v>0</v>
      </c>
      <c r="O1667">
        <f>IF(AND(Colin!$G1667=$B$2,Colin!$H1667&lt;=$C$3),Colin!$I1667,)</f>
        <v>0</v>
      </c>
      <c r="P1667">
        <f>IF(Colin!$G1667&lt;$B$2,Colin!$I1667,0)</f>
        <v>0</v>
      </c>
      <c r="Q1667">
        <f>IF(Colin!$G1667&lt;$B$1,Colin!$I1667,0)</f>
        <v>0</v>
      </c>
    </row>
    <row r="1668" spans="12:17" x14ac:dyDescent="0.25">
      <c r="L1668">
        <f>IF(AND(Colin!$G1668=$B$1,Colin!$H1668=$C$3),Colin!$I1668,)</f>
        <v>0</v>
      </c>
      <c r="M1668">
        <f>IF(AND(Colin!$G1668=$B$1,Colin!$H1668&lt;=$C$3),Colin!$I1668,)</f>
        <v>0</v>
      </c>
      <c r="N1668">
        <f>IF(AND(Colin!$G1668=$B$2,Colin!$H1668=$C$3),Colin!$I1668,)</f>
        <v>0</v>
      </c>
      <c r="O1668">
        <f>IF(AND(Colin!$G1668=$B$2,Colin!$H1668&lt;=$C$3),Colin!$I1668,)</f>
        <v>0</v>
      </c>
      <c r="P1668">
        <f>IF(Colin!$G1668&lt;$B$2,Colin!$I1668,0)</f>
        <v>0</v>
      </c>
      <c r="Q1668">
        <f>IF(Colin!$G1668&lt;$B$1,Colin!$I1668,0)</f>
        <v>0</v>
      </c>
    </row>
    <row r="1669" spans="12:17" x14ac:dyDescent="0.25">
      <c r="L1669">
        <f>IF(AND(Colin!$G1669=$B$1,Colin!$H1669=$C$3),Colin!$I1669,)</f>
        <v>0</v>
      </c>
      <c r="M1669">
        <f>IF(AND(Colin!$G1669=$B$1,Colin!$H1669&lt;=$C$3),Colin!$I1669,)</f>
        <v>0</v>
      </c>
      <c r="N1669">
        <f>IF(AND(Colin!$G1669=$B$2,Colin!$H1669=$C$3),Colin!$I1669,)</f>
        <v>0</v>
      </c>
      <c r="O1669">
        <f>IF(AND(Colin!$G1669=$B$2,Colin!$H1669&lt;=$C$3),Colin!$I1669,)</f>
        <v>0</v>
      </c>
      <c r="P1669">
        <f>IF(Colin!$G1669&lt;$B$2,Colin!$I1669,0)</f>
        <v>0</v>
      </c>
      <c r="Q1669">
        <f>IF(Colin!$G1669&lt;$B$1,Colin!$I1669,0)</f>
        <v>0</v>
      </c>
    </row>
    <row r="1670" spans="12:17" x14ac:dyDescent="0.25">
      <c r="L1670">
        <f>IF(AND(Colin!$G1670=$B$1,Colin!$H1670=$C$3),Colin!$I1670,)</f>
        <v>0</v>
      </c>
      <c r="M1670">
        <f>IF(AND(Colin!$G1670=$B$1,Colin!$H1670&lt;=$C$3),Colin!$I1670,)</f>
        <v>0</v>
      </c>
      <c r="N1670">
        <f>IF(AND(Colin!$G1670=$B$2,Colin!$H1670=$C$3),Colin!$I1670,)</f>
        <v>0</v>
      </c>
      <c r="O1670">
        <f>IF(AND(Colin!$G1670=$B$2,Colin!$H1670&lt;=$C$3),Colin!$I1670,)</f>
        <v>0</v>
      </c>
      <c r="P1670">
        <f>IF(Colin!$G1670&lt;$B$2,Colin!$I1670,0)</f>
        <v>0</v>
      </c>
      <c r="Q1670">
        <f>IF(Colin!$G1670&lt;$B$1,Colin!$I1670,0)</f>
        <v>0</v>
      </c>
    </row>
    <row r="1671" spans="12:17" x14ac:dyDescent="0.25">
      <c r="L1671">
        <f>IF(AND(Colin!$G1671=$B$1,Colin!$H1671=$C$3),Colin!$I1671,)</f>
        <v>0</v>
      </c>
      <c r="M1671">
        <f>IF(AND(Colin!$G1671=$B$1,Colin!$H1671&lt;=$C$3),Colin!$I1671,)</f>
        <v>0</v>
      </c>
      <c r="N1671">
        <f>IF(AND(Colin!$G1671=$B$2,Colin!$H1671=$C$3),Colin!$I1671,)</f>
        <v>0</v>
      </c>
      <c r="O1671">
        <f>IF(AND(Colin!$G1671=$B$2,Colin!$H1671&lt;=$C$3),Colin!$I1671,)</f>
        <v>0</v>
      </c>
      <c r="P1671">
        <f>IF(Colin!$G1671&lt;$B$2,Colin!$I1671,0)</f>
        <v>0</v>
      </c>
      <c r="Q1671">
        <f>IF(Colin!$G1671&lt;$B$1,Colin!$I1671,0)</f>
        <v>0</v>
      </c>
    </row>
    <row r="1672" spans="12:17" x14ac:dyDescent="0.25">
      <c r="L1672">
        <f>IF(AND(Colin!$G1672=$B$1,Colin!$H1672=$C$3),Colin!$I1672,)</f>
        <v>0</v>
      </c>
      <c r="M1672">
        <f>IF(AND(Colin!$G1672=$B$1,Colin!$H1672&lt;=$C$3),Colin!$I1672,)</f>
        <v>0</v>
      </c>
      <c r="N1672">
        <f>IF(AND(Colin!$G1672=$B$2,Colin!$H1672=$C$3),Colin!$I1672,)</f>
        <v>0</v>
      </c>
      <c r="O1672">
        <f>IF(AND(Colin!$G1672=$B$2,Colin!$H1672&lt;=$C$3),Colin!$I1672,)</f>
        <v>0</v>
      </c>
      <c r="P1672">
        <f>IF(Colin!$G1672&lt;$B$2,Colin!$I1672,0)</f>
        <v>0</v>
      </c>
      <c r="Q1672">
        <f>IF(Colin!$G1672&lt;$B$1,Colin!$I1672,0)</f>
        <v>0</v>
      </c>
    </row>
    <row r="1673" spans="12:17" x14ac:dyDescent="0.25">
      <c r="L1673">
        <f>IF(AND(Colin!$G1673=$B$1,Colin!$H1673=$C$3),Colin!$I1673,)</f>
        <v>0</v>
      </c>
      <c r="M1673">
        <f>IF(AND(Colin!$G1673=$B$1,Colin!$H1673&lt;=$C$3),Colin!$I1673,)</f>
        <v>0</v>
      </c>
      <c r="N1673">
        <f>IF(AND(Colin!$G1673=$B$2,Colin!$H1673=$C$3),Colin!$I1673,)</f>
        <v>0</v>
      </c>
      <c r="O1673">
        <f>IF(AND(Colin!$G1673=$B$2,Colin!$H1673&lt;=$C$3),Colin!$I1673,)</f>
        <v>0</v>
      </c>
      <c r="P1673">
        <f>IF(Colin!$G1673&lt;$B$2,Colin!$I1673,0)</f>
        <v>0</v>
      </c>
      <c r="Q1673">
        <f>IF(Colin!$G1673&lt;$B$1,Colin!$I1673,0)</f>
        <v>0</v>
      </c>
    </row>
    <row r="1674" spans="12:17" x14ac:dyDescent="0.25">
      <c r="L1674">
        <f>IF(AND(Colin!$G1674=$B$1,Colin!$H1674=$C$3),Colin!$I1674,)</f>
        <v>0</v>
      </c>
      <c r="M1674">
        <f>IF(AND(Colin!$G1674=$B$1,Colin!$H1674&lt;=$C$3),Colin!$I1674,)</f>
        <v>0</v>
      </c>
      <c r="N1674">
        <f>IF(AND(Colin!$G1674=$B$2,Colin!$H1674=$C$3),Colin!$I1674,)</f>
        <v>0</v>
      </c>
      <c r="O1674">
        <f>IF(AND(Colin!$G1674=$B$2,Colin!$H1674&lt;=$C$3),Colin!$I1674,)</f>
        <v>0</v>
      </c>
      <c r="P1674">
        <f>IF(Colin!$G1674&lt;$B$2,Colin!$I1674,0)</f>
        <v>0</v>
      </c>
      <c r="Q1674">
        <f>IF(Colin!$G1674&lt;$B$1,Colin!$I1674,0)</f>
        <v>0</v>
      </c>
    </row>
    <row r="1675" spans="12:17" x14ac:dyDescent="0.25">
      <c r="L1675">
        <f>IF(AND(Colin!$G1675=$B$1,Colin!$H1675=$C$3),Colin!$I1675,)</f>
        <v>0</v>
      </c>
      <c r="M1675">
        <f>IF(AND(Colin!$G1675=$B$1,Colin!$H1675&lt;=$C$3),Colin!$I1675,)</f>
        <v>0</v>
      </c>
      <c r="N1675">
        <f>IF(AND(Colin!$G1675=$B$2,Colin!$H1675=$C$3),Colin!$I1675,)</f>
        <v>0</v>
      </c>
      <c r="O1675">
        <f>IF(AND(Colin!$G1675=$B$2,Colin!$H1675&lt;=$C$3),Colin!$I1675,)</f>
        <v>0</v>
      </c>
      <c r="P1675">
        <f>IF(Colin!$G1675&lt;$B$2,Colin!$I1675,0)</f>
        <v>0</v>
      </c>
      <c r="Q1675">
        <f>IF(Colin!$G1675&lt;$B$1,Colin!$I1675,0)</f>
        <v>0</v>
      </c>
    </row>
    <row r="1676" spans="12:17" x14ac:dyDescent="0.25">
      <c r="L1676">
        <f>IF(AND(Colin!$G1676=$B$1,Colin!$H1676=$C$3),Colin!$I1676,)</f>
        <v>0</v>
      </c>
      <c r="M1676">
        <f>IF(AND(Colin!$G1676=$B$1,Colin!$H1676&lt;=$C$3),Colin!$I1676,)</f>
        <v>0</v>
      </c>
      <c r="N1676">
        <f>IF(AND(Colin!$G1676=$B$2,Colin!$H1676=$C$3),Colin!$I1676,)</f>
        <v>0</v>
      </c>
      <c r="O1676">
        <f>IF(AND(Colin!$G1676=$B$2,Colin!$H1676&lt;=$C$3),Colin!$I1676,)</f>
        <v>0</v>
      </c>
      <c r="P1676">
        <f>IF(Colin!$G1676&lt;$B$2,Colin!$I1676,0)</f>
        <v>0</v>
      </c>
      <c r="Q1676">
        <f>IF(Colin!$G1676&lt;$B$1,Colin!$I1676,0)</f>
        <v>0</v>
      </c>
    </row>
    <row r="1677" spans="12:17" x14ac:dyDescent="0.25">
      <c r="L1677">
        <f>IF(AND(Colin!$G1677=$B$1,Colin!$H1677=$C$3),Colin!$I1677,)</f>
        <v>0</v>
      </c>
      <c r="M1677">
        <f>IF(AND(Colin!$G1677=$B$1,Colin!$H1677&lt;=$C$3),Colin!$I1677,)</f>
        <v>0</v>
      </c>
      <c r="N1677">
        <f>IF(AND(Colin!$G1677=$B$2,Colin!$H1677=$C$3),Colin!$I1677,)</f>
        <v>0</v>
      </c>
      <c r="O1677">
        <f>IF(AND(Colin!$G1677=$B$2,Colin!$H1677&lt;=$C$3),Colin!$I1677,)</f>
        <v>0</v>
      </c>
      <c r="P1677">
        <f>IF(Colin!$G1677&lt;$B$2,Colin!$I1677,0)</f>
        <v>0</v>
      </c>
      <c r="Q1677">
        <f>IF(Colin!$G1677&lt;$B$1,Colin!$I1677,0)</f>
        <v>0</v>
      </c>
    </row>
    <row r="1678" spans="12:17" x14ac:dyDescent="0.25">
      <c r="L1678">
        <f>IF(AND(Colin!$G1678=$B$1,Colin!$H1678=$C$3),Colin!$I1678,)</f>
        <v>0</v>
      </c>
      <c r="M1678">
        <f>IF(AND(Colin!$G1678=$B$1,Colin!$H1678&lt;=$C$3),Colin!$I1678,)</f>
        <v>0</v>
      </c>
      <c r="N1678">
        <f>IF(AND(Colin!$G1678=$B$2,Colin!$H1678=$C$3),Colin!$I1678,)</f>
        <v>0</v>
      </c>
      <c r="O1678">
        <f>IF(AND(Colin!$G1678=$B$2,Colin!$H1678&lt;=$C$3),Colin!$I1678,)</f>
        <v>0</v>
      </c>
      <c r="P1678">
        <f>IF(Colin!$G1678&lt;$B$2,Colin!$I1678,0)</f>
        <v>0</v>
      </c>
      <c r="Q1678">
        <f>IF(Colin!$G1678&lt;$B$1,Colin!$I1678,0)</f>
        <v>0</v>
      </c>
    </row>
    <row r="1679" spans="12:17" x14ac:dyDescent="0.25">
      <c r="L1679">
        <f>IF(AND(Colin!$G1679=$B$1,Colin!$H1679=$C$3),Colin!$I1679,)</f>
        <v>0</v>
      </c>
      <c r="M1679">
        <f>IF(AND(Colin!$G1679=$B$1,Colin!$H1679&lt;=$C$3),Colin!$I1679,)</f>
        <v>0</v>
      </c>
      <c r="N1679">
        <f>IF(AND(Colin!$G1679=$B$2,Colin!$H1679=$C$3),Colin!$I1679,)</f>
        <v>0</v>
      </c>
      <c r="O1679">
        <f>IF(AND(Colin!$G1679=$B$2,Colin!$H1679&lt;=$C$3),Colin!$I1679,)</f>
        <v>0</v>
      </c>
      <c r="P1679">
        <f>IF(Colin!$G1679&lt;$B$2,Colin!$I1679,0)</f>
        <v>0</v>
      </c>
      <c r="Q1679">
        <f>IF(Colin!$G1679&lt;$B$1,Colin!$I1679,0)</f>
        <v>0</v>
      </c>
    </row>
    <row r="1680" spans="12:17" x14ac:dyDescent="0.25">
      <c r="L1680">
        <f>IF(AND(Colin!$G1680=$B$1,Colin!$H1680=$C$3),Colin!$I1680,)</f>
        <v>0</v>
      </c>
      <c r="M1680">
        <f>IF(AND(Colin!$G1680=$B$1,Colin!$H1680&lt;=$C$3),Colin!$I1680,)</f>
        <v>0</v>
      </c>
      <c r="N1680">
        <f>IF(AND(Colin!$G1680=$B$2,Colin!$H1680=$C$3),Colin!$I1680,)</f>
        <v>0</v>
      </c>
      <c r="O1680">
        <f>IF(AND(Colin!$G1680=$B$2,Colin!$H1680&lt;=$C$3),Colin!$I1680,)</f>
        <v>0</v>
      </c>
      <c r="P1680">
        <f>IF(Colin!$G1680&lt;$B$2,Colin!$I1680,0)</f>
        <v>0</v>
      </c>
      <c r="Q1680">
        <f>IF(Colin!$G1680&lt;$B$1,Colin!$I1680,0)</f>
        <v>0</v>
      </c>
    </row>
    <row r="1681" spans="12:17" x14ac:dyDescent="0.25">
      <c r="L1681">
        <f>IF(AND(Colin!$G1681=$B$1,Colin!$H1681=$C$3),Colin!$I1681,)</f>
        <v>0</v>
      </c>
      <c r="M1681">
        <f>IF(AND(Colin!$G1681=$B$1,Colin!$H1681&lt;=$C$3),Colin!$I1681,)</f>
        <v>0</v>
      </c>
      <c r="N1681">
        <f>IF(AND(Colin!$G1681=$B$2,Colin!$H1681=$C$3),Colin!$I1681,)</f>
        <v>0</v>
      </c>
      <c r="O1681">
        <f>IF(AND(Colin!$G1681=$B$2,Colin!$H1681&lt;=$C$3),Colin!$I1681,)</f>
        <v>0</v>
      </c>
      <c r="P1681">
        <f>IF(Colin!$G1681&lt;$B$2,Colin!$I1681,0)</f>
        <v>0</v>
      </c>
      <c r="Q1681">
        <f>IF(Colin!$G1681&lt;$B$1,Colin!$I1681,0)</f>
        <v>0</v>
      </c>
    </row>
    <row r="1682" spans="12:17" x14ac:dyDescent="0.25">
      <c r="L1682">
        <f>IF(AND(Colin!$G1682=$B$1,Colin!$H1682=$C$3),Colin!$I1682,)</f>
        <v>0</v>
      </c>
      <c r="M1682">
        <f>IF(AND(Colin!$G1682=$B$1,Colin!$H1682&lt;=$C$3),Colin!$I1682,)</f>
        <v>0</v>
      </c>
      <c r="N1682">
        <f>IF(AND(Colin!$G1682=$B$2,Colin!$H1682=$C$3),Colin!$I1682,)</f>
        <v>0</v>
      </c>
      <c r="O1682">
        <f>IF(AND(Colin!$G1682=$B$2,Colin!$H1682&lt;=$C$3),Colin!$I1682,)</f>
        <v>0</v>
      </c>
      <c r="P1682">
        <f>IF(Colin!$G1682&lt;$B$2,Colin!$I1682,0)</f>
        <v>0</v>
      </c>
      <c r="Q1682">
        <f>IF(Colin!$G1682&lt;$B$1,Colin!$I1682,0)</f>
        <v>0</v>
      </c>
    </row>
    <row r="1683" spans="12:17" x14ac:dyDescent="0.25">
      <c r="L1683">
        <f>IF(AND(Colin!$G1683=$B$1,Colin!$H1683=$C$3),Colin!$I1683,)</f>
        <v>0</v>
      </c>
      <c r="M1683">
        <f>IF(AND(Colin!$G1683=$B$1,Colin!$H1683&lt;=$C$3),Colin!$I1683,)</f>
        <v>0</v>
      </c>
      <c r="N1683">
        <f>IF(AND(Colin!$G1683=$B$2,Colin!$H1683=$C$3),Colin!$I1683,)</f>
        <v>0</v>
      </c>
      <c r="O1683">
        <f>IF(AND(Colin!$G1683=$B$2,Colin!$H1683&lt;=$C$3),Colin!$I1683,)</f>
        <v>0</v>
      </c>
      <c r="P1683">
        <f>IF(Colin!$G1683&lt;$B$2,Colin!$I1683,0)</f>
        <v>0</v>
      </c>
      <c r="Q1683">
        <f>IF(Colin!$G1683&lt;$B$1,Colin!$I1683,0)</f>
        <v>0</v>
      </c>
    </row>
    <row r="1684" spans="12:17" x14ac:dyDescent="0.25">
      <c r="L1684">
        <f>IF(AND(Colin!$G1684=$B$1,Colin!$H1684=$C$3),Colin!$I1684,)</f>
        <v>0</v>
      </c>
      <c r="M1684">
        <f>IF(AND(Colin!$G1684=$B$1,Colin!$H1684&lt;=$C$3),Colin!$I1684,)</f>
        <v>0</v>
      </c>
      <c r="N1684">
        <f>IF(AND(Colin!$G1684=$B$2,Colin!$H1684=$C$3),Colin!$I1684,)</f>
        <v>0</v>
      </c>
      <c r="O1684">
        <f>IF(AND(Colin!$G1684=$B$2,Colin!$H1684&lt;=$C$3),Colin!$I1684,)</f>
        <v>0</v>
      </c>
      <c r="P1684">
        <f>IF(Colin!$G1684&lt;$B$2,Colin!$I1684,0)</f>
        <v>0</v>
      </c>
      <c r="Q1684">
        <f>IF(Colin!$G1684&lt;$B$1,Colin!$I1684,0)</f>
        <v>0</v>
      </c>
    </row>
    <row r="1685" spans="12:17" x14ac:dyDescent="0.25">
      <c r="L1685">
        <f>IF(AND(Colin!$G1685=$B$1,Colin!$H1685=$C$3),Colin!$I1685,)</f>
        <v>0</v>
      </c>
      <c r="M1685">
        <f>IF(AND(Colin!$G1685=$B$1,Colin!$H1685&lt;=$C$3),Colin!$I1685,)</f>
        <v>0</v>
      </c>
      <c r="N1685">
        <f>IF(AND(Colin!$G1685=$B$2,Colin!$H1685=$C$3),Colin!$I1685,)</f>
        <v>0</v>
      </c>
      <c r="O1685">
        <f>IF(AND(Colin!$G1685=$B$2,Colin!$H1685&lt;=$C$3),Colin!$I1685,)</f>
        <v>0</v>
      </c>
      <c r="P1685">
        <f>IF(Colin!$G1685&lt;$B$2,Colin!$I1685,0)</f>
        <v>0</v>
      </c>
      <c r="Q1685">
        <f>IF(Colin!$G1685&lt;$B$1,Colin!$I1685,0)</f>
        <v>0</v>
      </c>
    </row>
    <row r="1686" spans="12:17" x14ac:dyDescent="0.25">
      <c r="L1686">
        <f>IF(AND(Colin!$G1686=$B$1,Colin!$H1686=$C$3),Colin!$I1686,)</f>
        <v>0</v>
      </c>
      <c r="M1686">
        <f>IF(AND(Colin!$G1686=$B$1,Colin!$H1686&lt;=$C$3),Colin!$I1686,)</f>
        <v>0</v>
      </c>
      <c r="N1686">
        <f>IF(AND(Colin!$G1686=$B$2,Colin!$H1686=$C$3),Colin!$I1686,)</f>
        <v>0</v>
      </c>
      <c r="O1686">
        <f>IF(AND(Colin!$G1686=$B$2,Colin!$H1686&lt;=$C$3),Colin!$I1686,)</f>
        <v>0</v>
      </c>
      <c r="P1686">
        <f>IF(Colin!$G1686&lt;$B$2,Colin!$I1686,0)</f>
        <v>0</v>
      </c>
      <c r="Q1686">
        <f>IF(Colin!$G1686&lt;$B$1,Colin!$I1686,0)</f>
        <v>0</v>
      </c>
    </row>
    <row r="1687" spans="12:17" x14ac:dyDescent="0.25">
      <c r="L1687">
        <f>IF(AND(Colin!$G1687=$B$1,Colin!$H1687=$C$3),Colin!$I1687,)</f>
        <v>0</v>
      </c>
      <c r="M1687">
        <f>IF(AND(Colin!$G1687=$B$1,Colin!$H1687&lt;=$C$3),Colin!$I1687,)</f>
        <v>0</v>
      </c>
      <c r="N1687">
        <f>IF(AND(Colin!$G1687=$B$2,Colin!$H1687=$C$3),Colin!$I1687,)</f>
        <v>0</v>
      </c>
      <c r="O1687">
        <f>IF(AND(Colin!$G1687=$B$2,Colin!$H1687&lt;=$C$3),Colin!$I1687,)</f>
        <v>0</v>
      </c>
      <c r="P1687">
        <f>IF(Colin!$G1687&lt;$B$2,Colin!$I1687,0)</f>
        <v>0</v>
      </c>
      <c r="Q1687">
        <f>IF(Colin!$G1687&lt;$B$1,Colin!$I1687,0)</f>
        <v>0</v>
      </c>
    </row>
    <row r="1688" spans="12:17" x14ac:dyDescent="0.25">
      <c r="L1688">
        <f>IF(AND(Colin!$G1688=$B$1,Colin!$H1688=$C$3),Colin!$I1688,)</f>
        <v>0</v>
      </c>
      <c r="M1688">
        <f>IF(AND(Colin!$G1688=$B$1,Colin!$H1688&lt;=$C$3),Colin!$I1688,)</f>
        <v>0</v>
      </c>
      <c r="N1688">
        <f>IF(AND(Colin!$G1688=$B$2,Colin!$H1688=$C$3),Colin!$I1688,)</f>
        <v>0</v>
      </c>
      <c r="O1688">
        <f>IF(AND(Colin!$G1688=$B$2,Colin!$H1688&lt;=$C$3),Colin!$I1688,)</f>
        <v>0</v>
      </c>
      <c r="P1688">
        <f>IF(Colin!$G1688&lt;$B$2,Colin!$I1688,0)</f>
        <v>0</v>
      </c>
      <c r="Q1688">
        <f>IF(Colin!$G1688&lt;$B$1,Colin!$I1688,0)</f>
        <v>0</v>
      </c>
    </row>
    <row r="1689" spans="12:17" x14ac:dyDescent="0.25">
      <c r="L1689">
        <f>IF(AND(Colin!$G1689=$B$1,Colin!$H1689=$C$3),Colin!$I1689,)</f>
        <v>0</v>
      </c>
      <c r="M1689">
        <f>IF(AND(Colin!$G1689=$B$1,Colin!$H1689&lt;=$C$3),Colin!$I1689,)</f>
        <v>0</v>
      </c>
      <c r="N1689">
        <f>IF(AND(Colin!$G1689=$B$2,Colin!$H1689=$C$3),Colin!$I1689,)</f>
        <v>0</v>
      </c>
      <c r="O1689">
        <f>IF(AND(Colin!$G1689=$B$2,Colin!$H1689&lt;=$C$3),Colin!$I1689,)</f>
        <v>0</v>
      </c>
      <c r="P1689">
        <f>IF(Colin!$G1689&lt;$B$2,Colin!$I1689,0)</f>
        <v>0</v>
      </c>
      <c r="Q1689">
        <f>IF(Colin!$G1689&lt;$B$1,Colin!$I1689,0)</f>
        <v>0</v>
      </c>
    </row>
    <row r="1690" spans="12:17" x14ac:dyDescent="0.25">
      <c r="L1690">
        <f>IF(AND(Colin!$G1690=$B$1,Colin!$H1690=$C$3),Colin!$I1690,)</f>
        <v>0</v>
      </c>
      <c r="M1690">
        <f>IF(AND(Colin!$G1690=$B$1,Colin!$H1690&lt;=$C$3),Colin!$I1690,)</f>
        <v>0</v>
      </c>
      <c r="N1690">
        <f>IF(AND(Colin!$G1690=$B$2,Colin!$H1690=$C$3),Colin!$I1690,)</f>
        <v>0</v>
      </c>
      <c r="O1690">
        <f>IF(AND(Colin!$G1690=$B$2,Colin!$H1690&lt;=$C$3),Colin!$I1690,)</f>
        <v>0</v>
      </c>
      <c r="P1690">
        <f>IF(Colin!$G1690&lt;$B$2,Colin!$I1690,0)</f>
        <v>0</v>
      </c>
      <c r="Q1690">
        <f>IF(Colin!$G1690&lt;$B$1,Colin!$I1690,0)</f>
        <v>0</v>
      </c>
    </row>
    <row r="1691" spans="12:17" x14ac:dyDescent="0.25">
      <c r="L1691">
        <f>IF(AND(Colin!$G1691=$B$1,Colin!$H1691=$C$3),Colin!$I1691,)</f>
        <v>0</v>
      </c>
      <c r="M1691">
        <f>IF(AND(Colin!$G1691=$B$1,Colin!$H1691&lt;=$C$3),Colin!$I1691,)</f>
        <v>0</v>
      </c>
      <c r="N1691">
        <f>IF(AND(Colin!$G1691=$B$2,Colin!$H1691=$C$3),Colin!$I1691,)</f>
        <v>0</v>
      </c>
      <c r="O1691">
        <f>IF(AND(Colin!$G1691=$B$2,Colin!$H1691&lt;=$C$3),Colin!$I1691,)</f>
        <v>0</v>
      </c>
      <c r="P1691">
        <f>IF(Colin!$G1691&lt;$B$2,Colin!$I1691,0)</f>
        <v>0</v>
      </c>
      <c r="Q1691">
        <f>IF(Colin!$G1691&lt;$B$1,Colin!$I1691,0)</f>
        <v>0</v>
      </c>
    </row>
    <row r="1692" spans="12:17" x14ac:dyDescent="0.25">
      <c r="L1692">
        <f>IF(AND(Colin!$G1692=$B$1,Colin!$H1692=$C$3),Colin!$I1692,)</f>
        <v>0</v>
      </c>
      <c r="M1692">
        <f>IF(AND(Colin!$G1692=$B$1,Colin!$H1692&lt;=$C$3),Colin!$I1692,)</f>
        <v>0</v>
      </c>
      <c r="N1692">
        <f>IF(AND(Colin!$G1692=$B$2,Colin!$H1692=$C$3),Colin!$I1692,)</f>
        <v>0</v>
      </c>
      <c r="O1692">
        <f>IF(AND(Colin!$G1692=$B$2,Colin!$H1692&lt;=$C$3),Colin!$I1692,)</f>
        <v>0</v>
      </c>
      <c r="P1692">
        <f>IF(Colin!$G1692&lt;$B$2,Colin!$I1692,0)</f>
        <v>0</v>
      </c>
      <c r="Q1692">
        <f>IF(Colin!$G1692&lt;$B$1,Colin!$I1692,0)</f>
        <v>0</v>
      </c>
    </row>
    <row r="1693" spans="12:17" x14ac:dyDescent="0.25">
      <c r="L1693">
        <f>IF(AND(Colin!$G1693=$B$1,Colin!$H1693=$C$3),Colin!$I1693,)</f>
        <v>0</v>
      </c>
      <c r="M1693">
        <f>IF(AND(Colin!$G1693=$B$1,Colin!$H1693&lt;=$C$3),Colin!$I1693,)</f>
        <v>0</v>
      </c>
      <c r="N1693">
        <f>IF(AND(Colin!$G1693=$B$2,Colin!$H1693=$C$3),Colin!$I1693,)</f>
        <v>0</v>
      </c>
      <c r="O1693">
        <f>IF(AND(Colin!$G1693=$B$2,Colin!$H1693&lt;=$C$3),Colin!$I1693,)</f>
        <v>0</v>
      </c>
      <c r="P1693">
        <f>IF(Colin!$G1693&lt;$B$2,Colin!$I1693,0)</f>
        <v>0</v>
      </c>
      <c r="Q1693">
        <f>IF(Colin!$G1693&lt;$B$1,Colin!$I1693,0)</f>
        <v>0</v>
      </c>
    </row>
    <row r="1694" spans="12:17" x14ac:dyDescent="0.25">
      <c r="L1694">
        <f>IF(AND(Colin!$G1694=$B$1,Colin!$H1694=$C$3),Colin!$I1694,)</f>
        <v>0</v>
      </c>
      <c r="M1694">
        <f>IF(AND(Colin!$G1694=$B$1,Colin!$H1694&lt;=$C$3),Colin!$I1694,)</f>
        <v>0</v>
      </c>
      <c r="N1694">
        <f>IF(AND(Colin!$G1694=$B$2,Colin!$H1694=$C$3),Colin!$I1694,)</f>
        <v>0</v>
      </c>
      <c r="O1694">
        <f>IF(AND(Colin!$G1694=$B$2,Colin!$H1694&lt;=$C$3),Colin!$I1694,)</f>
        <v>0</v>
      </c>
      <c r="P1694">
        <f>IF(Colin!$G1694&lt;$B$2,Colin!$I1694,0)</f>
        <v>0</v>
      </c>
      <c r="Q1694">
        <f>IF(Colin!$G1694&lt;$B$1,Colin!$I1694,0)</f>
        <v>0</v>
      </c>
    </row>
    <row r="1695" spans="12:17" x14ac:dyDescent="0.25">
      <c r="L1695">
        <f>IF(AND(Colin!$G1695=$B$1,Colin!$H1695=$C$3),Colin!$I1695,)</f>
        <v>0</v>
      </c>
      <c r="M1695">
        <f>IF(AND(Colin!$G1695=$B$1,Colin!$H1695&lt;=$C$3),Colin!$I1695,)</f>
        <v>0</v>
      </c>
      <c r="N1695">
        <f>IF(AND(Colin!$G1695=$B$2,Colin!$H1695=$C$3),Colin!$I1695,)</f>
        <v>0</v>
      </c>
      <c r="O1695">
        <f>IF(AND(Colin!$G1695=$B$2,Colin!$H1695&lt;=$C$3),Colin!$I1695,)</f>
        <v>0</v>
      </c>
      <c r="P1695">
        <f>IF(Colin!$G1695&lt;$B$2,Colin!$I1695,0)</f>
        <v>0</v>
      </c>
      <c r="Q1695">
        <f>IF(Colin!$G1695&lt;$B$1,Colin!$I1695,0)</f>
        <v>0</v>
      </c>
    </row>
    <row r="1696" spans="12:17" x14ac:dyDescent="0.25">
      <c r="L1696">
        <f>IF(AND(Colin!$G1696=$B$1,Colin!$H1696=$C$3),Colin!$I1696,)</f>
        <v>0</v>
      </c>
      <c r="M1696">
        <f>IF(AND(Colin!$G1696=$B$1,Colin!$H1696&lt;=$C$3),Colin!$I1696,)</f>
        <v>0</v>
      </c>
      <c r="N1696">
        <f>IF(AND(Colin!$G1696=$B$2,Colin!$H1696=$C$3),Colin!$I1696,)</f>
        <v>0</v>
      </c>
      <c r="O1696">
        <f>IF(AND(Colin!$G1696=$B$2,Colin!$H1696&lt;=$C$3),Colin!$I1696,)</f>
        <v>0</v>
      </c>
      <c r="P1696">
        <f>IF(Colin!$G1696&lt;$B$2,Colin!$I1696,0)</f>
        <v>0</v>
      </c>
      <c r="Q1696">
        <f>IF(Colin!$G1696&lt;$B$1,Colin!$I1696,0)</f>
        <v>0</v>
      </c>
    </row>
    <row r="1697" spans="12:17" x14ac:dyDescent="0.25">
      <c r="L1697">
        <f>IF(AND(Colin!$G1697=$B$1,Colin!$H1697=$C$3),Colin!$I1697,)</f>
        <v>0</v>
      </c>
      <c r="M1697">
        <f>IF(AND(Colin!$G1697=$B$1,Colin!$H1697&lt;=$C$3),Colin!$I1697,)</f>
        <v>0</v>
      </c>
      <c r="N1697">
        <f>IF(AND(Colin!$G1697=$B$2,Colin!$H1697=$C$3),Colin!$I1697,)</f>
        <v>0</v>
      </c>
      <c r="O1697">
        <f>IF(AND(Colin!$G1697=$B$2,Colin!$H1697&lt;=$C$3),Colin!$I1697,)</f>
        <v>0</v>
      </c>
      <c r="P1697">
        <f>IF(Colin!$G1697&lt;$B$2,Colin!$I1697,0)</f>
        <v>0</v>
      </c>
      <c r="Q1697">
        <f>IF(Colin!$G1697&lt;$B$1,Colin!$I1697,0)</f>
        <v>0</v>
      </c>
    </row>
    <row r="1698" spans="12:17" x14ac:dyDescent="0.25">
      <c r="L1698">
        <f>IF(AND(Colin!$G1698=$B$1,Colin!$H1698=$C$3),Colin!$I1698,)</f>
        <v>0</v>
      </c>
      <c r="M1698">
        <f>IF(AND(Colin!$G1698=$B$1,Colin!$H1698&lt;=$C$3),Colin!$I1698,)</f>
        <v>0</v>
      </c>
      <c r="N1698">
        <f>IF(AND(Colin!$G1698=$B$2,Colin!$H1698=$C$3),Colin!$I1698,)</f>
        <v>0</v>
      </c>
      <c r="O1698">
        <f>IF(AND(Colin!$G1698=$B$2,Colin!$H1698&lt;=$C$3),Colin!$I1698,)</f>
        <v>0</v>
      </c>
      <c r="P1698">
        <f>IF(Colin!$G1698&lt;$B$2,Colin!$I1698,0)</f>
        <v>0</v>
      </c>
      <c r="Q1698">
        <f>IF(Colin!$G1698&lt;$B$1,Colin!$I1698,0)</f>
        <v>0</v>
      </c>
    </row>
    <row r="1699" spans="12:17" x14ac:dyDescent="0.25">
      <c r="L1699">
        <f>IF(AND(Colin!$G1699=$B$1,Colin!$H1699=$C$3),Colin!$I1699,)</f>
        <v>0</v>
      </c>
      <c r="M1699">
        <f>IF(AND(Colin!$G1699=$B$1,Colin!$H1699&lt;=$C$3),Colin!$I1699,)</f>
        <v>0</v>
      </c>
      <c r="N1699">
        <f>IF(AND(Colin!$G1699=$B$2,Colin!$H1699=$C$3),Colin!$I1699,)</f>
        <v>0</v>
      </c>
      <c r="O1699">
        <f>IF(AND(Colin!$G1699=$B$2,Colin!$H1699&lt;=$C$3),Colin!$I1699,)</f>
        <v>0</v>
      </c>
      <c r="P1699">
        <f>IF(Colin!$G1699&lt;$B$2,Colin!$I1699,0)</f>
        <v>0</v>
      </c>
      <c r="Q1699">
        <f>IF(Colin!$G1699&lt;$B$1,Colin!$I1699,0)</f>
        <v>0</v>
      </c>
    </row>
    <row r="1700" spans="12:17" x14ac:dyDescent="0.25">
      <c r="L1700">
        <f>IF(AND(Colin!$G1700=$B$1,Colin!$H1700=$C$3),Colin!$I1700,)</f>
        <v>0</v>
      </c>
      <c r="M1700">
        <f>IF(AND(Colin!$G1700=$B$1,Colin!$H1700&lt;=$C$3),Colin!$I1700,)</f>
        <v>0</v>
      </c>
      <c r="N1700">
        <f>IF(AND(Colin!$G1700=$B$2,Colin!$H1700=$C$3),Colin!$I1700,)</f>
        <v>0</v>
      </c>
      <c r="O1700">
        <f>IF(AND(Colin!$G1700=$B$2,Colin!$H1700&lt;=$C$3),Colin!$I1700,)</f>
        <v>0</v>
      </c>
      <c r="P1700">
        <f>IF(Colin!$G1700&lt;$B$2,Colin!$I1700,0)</f>
        <v>0</v>
      </c>
      <c r="Q1700">
        <f>IF(Colin!$G1700&lt;$B$1,Colin!$I1700,0)</f>
        <v>0</v>
      </c>
    </row>
    <row r="1701" spans="12:17" x14ac:dyDescent="0.25">
      <c r="L1701">
        <f>IF(AND(Colin!$G1701=$B$1,Colin!$H1701=$C$3),Colin!$I1701,)</f>
        <v>0</v>
      </c>
      <c r="M1701">
        <f>IF(AND(Colin!$G1701=$B$1,Colin!$H1701&lt;=$C$3),Colin!$I1701,)</f>
        <v>0</v>
      </c>
      <c r="N1701">
        <f>IF(AND(Colin!$G1701=$B$2,Colin!$H1701=$C$3),Colin!$I1701,)</f>
        <v>0</v>
      </c>
      <c r="O1701">
        <f>IF(AND(Colin!$G1701=$B$2,Colin!$H1701&lt;=$C$3),Colin!$I1701,)</f>
        <v>0</v>
      </c>
      <c r="P1701">
        <f>IF(Colin!$G1701&lt;$B$2,Colin!$I1701,0)</f>
        <v>0</v>
      </c>
      <c r="Q1701">
        <f>IF(Colin!$G1701&lt;$B$1,Colin!$I1701,0)</f>
        <v>0</v>
      </c>
    </row>
    <row r="1702" spans="12:17" x14ac:dyDescent="0.25">
      <c r="L1702">
        <f>IF(AND(Colin!$G1702=$B$1,Colin!$H1702=$C$3),Colin!$I1702,)</f>
        <v>0</v>
      </c>
      <c r="M1702">
        <f>IF(AND(Colin!$G1702=$B$1,Colin!$H1702&lt;=$C$3),Colin!$I1702,)</f>
        <v>0</v>
      </c>
      <c r="N1702">
        <f>IF(AND(Colin!$G1702=$B$2,Colin!$H1702=$C$3),Colin!$I1702,)</f>
        <v>0</v>
      </c>
      <c r="O1702">
        <f>IF(AND(Colin!$G1702=$B$2,Colin!$H1702&lt;=$C$3),Colin!$I1702,)</f>
        <v>0</v>
      </c>
      <c r="P1702">
        <f>IF(Colin!$G1702&lt;$B$2,Colin!$I1702,0)</f>
        <v>0</v>
      </c>
      <c r="Q1702">
        <f>IF(Colin!$G1702&lt;$B$1,Colin!$I1702,0)</f>
        <v>0</v>
      </c>
    </row>
    <row r="1703" spans="12:17" x14ac:dyDescent="0.25">
      <c r="L1703">
        <f>IF(AND(Colin!$G1703=$B$1,Colin!$H1703=$C$3),Colin!$I1703,)</f>
        <v>0</v>
      </c>
      <c r="M1703">
        <f>IF(AND(Colin!$G1703=$B$1,Colin!$H1703&lt;=$C$3),Colin!$I1703,)</f>
        <v>0</v>
      </c>
      <c r="N1703">
        <f>IF(AND(Colin!$G1703=$B$2,Colin!$H1703=$C$3),Colin!$I1703,)</f>
        <v>0</v>
      </c>
      <c r="O1703">
        <f>IF(AND(Colin!$G1703=$B$2,Colin!$H1703&lt;=$C$3),Colin!$I1703,)</f>
        <v>0</v>
      </c>
      <c r="P1703">
        <f>IF(Colin!$G1703&lt;$B$2,Colin!$I1703,0)</f>
        <v>0</v>
      </c>
      <c r="Q1703">
        <f>IF(Colin!$G1703&lt;$B$1,Colin!$I1703,0)</f>
        <v>0</v>
      </c>
    </row>
    <row r="1704" spans="12:17" x14ac:dyDescent="0.25">
      <c r="L1704">
        <f>IF(AND(Colin!$G1704=$B$1,Colin!$H1704=$C$3),Colin!$I1704,)</f>
        <v>0</v>
      </c>
      <c r="M1704">
        <f>IF(AND(Colin!$G1704=$B$1,Colin!$H1704&lt;=$C$3),Colin!$I1704,)</f>
        <v>0</v>
      </c>
      <c r="N1704">
        <f>IF(AND(Colin!$G1704=$B$2,Colin!$H1704=$C$3),Colin!$I1704,)</f>
        <v>0</v>
      </c>
      <c r="O1704">
        <f>IF(AND(Colin!$G1704=$B$2,Colin!$H1704&lt;=$C$3),Colin!$I1704,)</f>
        <v>0</v>
      </c>
      <c r="P1704">
        <f>IF(Colin!$G1704&lt;$B$2,Colin!$I1704,0)</f>
        <v>0</v>
      </c>
      <c r="Q1704">
        <f>IF(Colin!$G1704&lt;$B$1,Colin!$I1704,0)</f>
        <v>0</v>
      </c>
    </row>
    <row r="1705" spans="12:17" x14ac:dyDescent="0.25">
      <c r="L1705">
        <f>IF(AND(Colin!$G1705=$B$1,Colin!$H1705=$C$3),Colin!$I1705,)</f>
        <v>0</v>
      </c>
      <c r="M1705">
        <f>IF(AND(Colin!$G1705=$B$1,Colin!$H1705&lt;=$C$3),Colin!$I1705,)</f>
        <v>0</v>
      </c>
      <c r="N1705">
        <f>IF(AND(Colin!$G1705=$B$2,Colin!$H1705=$C$3),Colin!$I1705,)</f>
        <v>0</v>
      </c>
      <c r="O1705">
        <f>IF(AND(Colin!$G1705=$B$2,Colin!$H1705&lt;=$C$3),Colin!$I1705,)</f>
        <v>0</v>
      </c>
      <c r="P1705">
        <f>IF(Colin!$G1705&lt;$B$2,Colin!$I1705,0)</f>
        <v>0</v>
      </c>
      <c r="Q1705">
        <f>IF(Colin!$G1705&lt;$B$1,Colin!$I1705,0)</f>
        <v>0</v>
      </c>
    </row>
    <row r="1706" spans="12:17" x14ac:dyDescent="0.25">
      <c r="L1706">
        <f>IF(AND(Colin!$G1706=$B$1,Colin!$H1706=$C$3),Colin!$I1706,)</f>
        <v>0</v>
      </c>
      <c r="M1706">
        <f>IF(AND(Colin!$G1706=$B$1,Colin!$H1706&lt;=$C$3),Colin!$I1706,)</f>
        <v>0</v>
      </c>
      <c r="N1706">
        <f>IF(AND(Colin!$G1706=$B$2,Colin!$H1706=$C$3),Colin!$I1706,)</f>
        <v>0</v>
      </c>
      <c r="O1706">
        <f>IF(AND(Colin!$G1706=$B$2,Colin!$H1706&lt;=$C$3),Colin!$I1706,)</f>
        <v>0</v>
      </c>
      <c r="P1706">
        <f>IF(Colin!$G1706&lt;$B$2,Colin!$I1706,0)</f>
        <v>0</v>
      </c>
      <c r="Q1706">
        <f>IF(Colin!$G1706&lt;$B$1,Colin!$I1706,0)</f>
        <v>0</v>
      </c>
    </row>
    <row r="1707" spans="12:17" x14ac:dyDescent="0.25">
      <c r="L1707">
        <f>IF(AND(Colin!$G1707=$B$1,Colin!$H1707=$C$3),Colin!$I1707,)</f>
        <v>0</v>
      </c>
      <c r="M1707">
        <f>IF(AND(Colin!$G1707=$B$1,Colin!$H1707&lt;=$C$3),Colin!$I1707,)</f>
        <v>0</v>
      </c>
      <c r="N1707">
        <f>IF(AND(Colin!$G1707=$B$2,Colin!$H1707=$C$3),Colin!$I1707,)</f>
        <v>0</v>
      </c>
      <c r="O1707">
        <f>IF(AND(Colin!$G1707=$B$2,Colin!$H1707&lt;=$C$3),Colin!$I1707,)</f>
        <v>0</v>
      </c>
      <c r="P1707">
        <f>IF(Colin!$G1707&lt;$B$2,Colin!$I1707,0)</f>
        <v>0</v>
      </c>
      <c r="Q1707">
        <f>IF(Colin!$G1707&lt;$B$1,Colin!$I1707,0)</f>
        <v>0</v>
      </c>
    </row>
    <row r="1708" spans="12:17" x14ac:dyDescent="0.25">
      <c r="L1708">
        <f>IF(AND(Colin!$G1708=$B$1,Colin!$H1708=$C$3),Colin!$I1708,)</f>
        <v>0</v>
      </c>
      <c r="M1708">
        <f>IF(AND(Colin!$G1708=$B$1,Colin!$H1708&lt;=$C$3),Colin!$I1708,)</f>
        <v>0</v>
      </c>
      <c r="N1708">
        <f>IF(AND(Colin!$G1708=$B$2,Colin!$H1708=$C$3),Colin!$I1708,)</f>
        <v>0</v>
      </c>
      <c r="O1708">
        <f>IF(AND(Colin!$G1708=$B$2,Colin!$H1708&lt;=$C$3),Colin!$I1708,)</f>
        <v>0</v>
      </c>
      <c r="P1708">
        <f>IF(Colin!$G1708&lt;$B$2,Colin!$I1708,0)</f>
        <v>0</v>
      </c>
      <c r="Q1708">
        <f>IF(Colin!$G1708&lt;$B$1,Colin!$I1708,0)</f>
        <v>0</v>
      </c>
    </row>
    <row r="1709" spans="12:17" x14ac:dyDescent="0.25">
      <c r="L1709">
        <f>IF(AND(Colin!$G1709=$B$1,Colin!$H1709=$C$3),Colin!$I1709,)</f>
        <v>0</v>
      </c>
      <c r="M1709">
        <f>IF(AND(Colin!$G1709=$B$1,Colin!$H1709&lt;=$C$3),Colin!$I1709,)</f>
        <v>0</v>
      </c>
      <c r="N1709">
        <f>IF(AND(Colin!$G1709=$B$2,Colin!$H1709=$C$3),Colin!$I1709,)</f>
        <v>0</v>
      </c>
      <c r="O1709">
        <f>IF(AND(Colin!$G1709=$B$2,Colin!$H1709&lt;=$C$3),Colin!$I1709,)</f>
        <v>0</v>
      </c>
      <c r="P1709">
        <f>IF(Colin!$G1709&lt;$B$2,Colin!$I1709,0)</f>
        <v>0</v>
      </c>
      <c r="Q1709">
        <f>IF(Colin!$G1709&lt;$B$1,Colin!$I1709,0)</f>
        <v>0</v>
      </c>
    </row>
    <row r="1710" spans="12:17" x14ac:dyDescent="0.25">
      <c r="L1710">
        <f>IF(AND(Colin!$G1710=$B$1,Colin!$H1710=$C$3),Colin!$I1710,)</f>
        <v>0</v>
      </c>
      <c r="M1710">
        <f>IF(AND(Colin!$G1710=$B$1,Colin!$H1710&lt;=$C$3),Colin!$I1710,)</f>
        <v>0</v>
      </c>
      <c r="N1710">
        <f>IF(AND(Colin!$G1710=$B$2,Colin!$H1710=$C$3),Colin!$I1710,)</f>
        <v>0</v>
      </c>
      <c r="O1710">
        <f>IF(AND(Colin!$G1710=$B$2,Colin!$H1710&lt;=$C$3),Colin!$I1710,)</f>
        <v>0</v>
      </c>
      <c r="P1710">
        <f>IF(Colin!$G1710&lt;$B$2,Colin!$I1710,0)</f>
        <v>0</v>
      </c>
      <c r="Q1710">
        <f>IF(Colin!$G1710&lt;$B$1,Colin!$I1710,0)</f>
        <v>0</v>
      </c>
    </row>
    <row r="1711" spans="12:17" x14ac:dyDescent="0.25">
      <c r="L1711">
        <f>IF(AND(Colin!$G1711=$B$1,Colin!$H1711=$C$3),Colin!$I1711,)</f>
        <v>0</v>
      </c>
      <c r="M1711">
        <f>IF(AND(Colin!$G1711=$B$1,Colin!$H1711&lt;=$C$3),Colin!$I1711,)</f>
        <v>0</v>
      </c>
      <c r="N1711">
        <f>IF(AND(Colin!$G1711=$B$2,Colin!$H1711=$C$3),Colin!$I1711,)</f>
        <v>0</v>
      </c>
      <c r="O1711">
        <f>IF(AND(Colin!$G1711=$B$2,Colin!$H1711&lt;=$C$3),Colin!$I1711,)</f>
        <v>0</v>
      </c>
      <c r="P1711">
        <f>IF(Colin!$G1711&lt;$B$2,Colin!$I1711,0)</f>
        <v>0</v>
      </c>
      <c r="Q1711">
        <f>IF(Colin!$G1711&lt;$B$1,Colin!$I1711,0)</f>
        <v>0</v>
      </c>
    </row>
    <row r="1712" spans="12:17" x14ac:dyDescent="0.25">
      <c r="L1712">
        <f>IF(AND(Colin!$G1712=$B$1,Colin!$H1712=$C$3),Colin!$I1712,)</f>
        <v>0</v>
      </c>
      <c r="M1712">
        <f>IF(AND(Colin!$G1712=$B$1,Colin!$H1712&lt;=$C$3),Colin!$I1712,)</f>
        <v>0</v>
      </c>
      <c r="N1712">
        <f>IF(AND(Colin!$G1712=$B$2,Colin!$H1712=$C$3),Colin!$I1712,)</f>
        <v>0</v>
      </c>
      <c r="O1712">
        <f>IF(AND(Colin!$G1712=$B$2,Colin!$H1712&lt;=$C$3),Colin!$I1712,)</f>
        <v>0</v>
      </c>
      <c r="P1712">
        <f>IF(Colin!$G1712&lt;$B$2,Colin!$I1712,0)</f>
        <v>0</v>
      </c>
      <c r="Q1712">
        <f>IF(Colin!$G1712&lt;$B$1,Colin!$I1712,0)</f>
        <v>0</v>
      </c>
    </row>
    <row r="1713" spans="12:17" x14ac:dyDescent="0.25">
      <c r="L1713">
        <f>IF(AND(Colin!$G1713=$B$1,Colin!$H1713=$C$3),Colin!$I1713,)</f>
        <v>0</v>
      </c>
      <c r="M1713">
        <f>IF(AND(Colin!$G1713=$B$1,Colin!$H1713&lt;=$C$3),Colin!$I1713,)</f>
        <v>0</v>
      </c>
      <c r="N1713">
        <f>IF(AND(Colin!$G1713=$B$2,Colin!$H1713=$C$3),Colin!$I1713,)</f>
        <v>0</v>
      </c>
      <c r="O1713">
        <f>IF(AND(Colin!$G1713=$B$2,Colin!$H1713&lt;=$C$3),Colin!$I1713,)</f>
        <v>0</v>
      </c>
      <c r="P1713">
        <f>IF(Colin!$G1713&lt;$B$2,Colin!$I1713,0)</f>
        <v>0</v>
      </c>
      <c r="Q1713">
        <f>IF(Colin!$G1713&lt;$B$1,Colin!$I1713,0)</f>
        <v>0</v>
      </c>
    </row>
    <row r="1714" spans="12:17" x14ac:dyDescent="0.25">
      <c r="L1714">
        <f>IF(AND(Colin!$G1714=$B$1,Colin!$H1714=$C$3),Colin!$I1714,)</f>
        <v>0</v>
      </c>
      <c r="M1714">
        <f>IF(AND(Colin!$G1714=$B$1,Colin!$H1714&lt;=$C$3),Colin!$I1714,)</f>
        <v>0</v>
      </c>
      <c r="N1714">
        <f>IF(AND(Colin!$G1714=$B$2,Colin!$H1714=$C$3),Colin!$I1714,)</f>
        <v>0</v>
      </c>
      <c r="O1714">
        <f>IF(AND(Colin!$G1714=$B$2,Colin!$H1714&lt;=$C$3),Colin!$I1714,)</f>
        <v>0</v>
      </c>
      <c r="P1714">
        <f>IF(Colin!$G1714&lt;$B$2,Colin!$I1714,0)</f>
        <v>0</v>
      </c>
      <c r="Q1714">
        <f>IF(Colin!$G1714&lt;$B$1,Colin!$I1714,0)</f>
        <v>0</v>
      </c>
    </row>
    <row r="1715" spans="12:17" x14ac:dyDescent="0.25">
      <c r="L1715">
        <f>IF(AND(Colin!$G1715=$B$1,Colin!$H1715=$C$3),Colin!$I1715,)</f>
        <v>0</v>
      </c>
      <c r="M1715">
        <f>IF(AND(Colin!$G1715=$B$1,Colin!$H1715&lt;=$C$3),Colin!$I1715,)</f>
        <v>0</v>
      </c>
      <c r="N1715">
        <f>IF(AND(Colin!$G1715=$B$2,Colin!$H1715=$C$3),Colin!$I1715,)</f>
        <v>0</v>
      </c>
      <c r="O1715">
        <f>IF(AND(Colin!$G1715=$B$2,Colin!$H1715&lt;=$C$3),Colin!$I1715,)</f>
        <v>0</v>
      </c>
      <c r="P1715">
        <f>IF(Colin!$G1715&lt;$B$2,Colin!$I1715,0)</f>
        <v>0</v>
      </c>
      <c r="Q1715">
        <f>IF(Colin!$G1715&lt;$B$1,Colin!$I1715,0)</f>
        <v>0</v>
      </c>
    </row>
    <row r="1716" spans="12:17" x14ac:dyDescent="0.25">
      <c r="L1716">
        <f>IF(AND(Colin!$G1716=$B$1,Colin!$H1716=$C$3),Colin!$I1716,)</f>
        <v>0</v>
      </c>
      <c r="M1716">
        <f>IF(AND(Colin!$G1716=$B$1,Colin!$H1716&lt;=$C$3),Colin!$I1716,)</f>
        <v>0</v>
      </c>
      <c r="N1716">
        <f>IF(AND(Colin!$G1716=$B$2,Colin!$H1716=$C$3),Colin!$I1716,)</f>
        <v>0</v>
      </c>
      <c r="O1716">
        <f>IF(AND(Colin!$G1716=$B$2,Colin!$H1716&lt;=$C$3),Colin!$I1716,)</f>
        <v>0</v>
      </c>
      <c r="P1716">
        <f>IF(Colin!$G1716&lt;$B$2,Colin!$I1716,0)</f>
        <v>0</v>
      </c>
      <c r="Q1716">
        <f>IF(Colin!$G1716&lt;$B$1,Colin!$I1716,0)</f>
        <v>0</v>
      </c>
    </row>
    <row r="1717" spans="12:17" x14ac:dyDescent="0.25">
      <c r="L1717">
        <f>IF(AND(Colin!$G1717=$B$1,Colin!$H1717=$C$3),Colin!$I1717,)</f>
        <v>0</v>
      </c>
      <c r="M1717">
        <f>IF(AND(Colin!$G1717=$B$1,Colin!$H1717&lt;=$C$3),Colin!$I1717,)</f>
        <v>0</v>
      </c>
      <c r="N1717">
        <f>IF(AND(Colin!$G1717=$B$2,Colin!$H1717=$C$3),Colin!$I1717,)</f>
        <v>0</v>
      </c>
      <c r="O1717">
        <f>IF(AND(Colin!$G1717=$B$2,Colin!$H1717&lt;=$C$3),Colin!$I1717,)</f>
        <v>0</v>
      </c>
      <c r="P1717">
        <f>IF(Colin!$G1717&lt;$B$2,Colin!$I1717,0)</f>
        <v>0</v>
      </c>
      <c r="Q1717">
        <f>IF(Colin!$G1717&lt;$B$1,Colin!$I1717,0)</f>
        <v>0</v>
      </c>
    </row>
    <row r="1718" spans="12:17" x14ac:dyDescent="0.25">
      <c r="L1718">
        <f>IF(AND(Colin!$G1718=$B$1,Colin!$H1718=$C$3),Colin!$I1718,)</f>
        <v>0</v>
      </c>
      <c r="M1718">
        <f>IF(AND(Colin!$G1718=$B$1,Colin!$H1718&lt;=$C$3),Colin!$I1718,)</f>
        <v>0</v>
      </c>
      <c r="N1718">
        <f>IF(AND(Colin!$G1718=$B$2,Colin!$H1718=$C$3),Colin!$I1718,)</f>
        <v>0</v>
      </c>
      <c r="O1718">
        <f>IF(AND(Colin!$G1718=$B$2,Colin!$H1718&lt;=$C$3),Colin!$I1718,)</f>
        <v>0</v>
      </c>
      <c r="P1718">
        <f>IF(Colin!$G1718&lt;$B$2,Colin!$I1718,0)</f>
        <v>0</v>
      </c>
      <c r="Q1718">
        <f>IF(Colin!$G1718&lt;$B$1,Colin!$I1718,0)</f>
        <v>0</v>
      </c>
    </row>
    <row r="1719" spans="12:17" x14ac:dyDescent="0.25">
      <c r="L1719">
        <f>IF(AND(Colin!$G1719=$B$1,Colin!$H1719=$C$3),Colin!$I1719,)</f>
        <v>0</v>
      </c>
      <c r="M1719">
        <f>IF(AND(Colin!$G1719=$B$1,Colin!$H1719&lt;=$C$3),Colin!$I1719,)</f>
        <v>0</v>
      </c>
      <c r="N1719">
        <f>IF(AND(Colin!$G1719=$B$2,Colin!$H1719=$C$3),Colin!$I1719,)</f>
        <v>0</v>
      </c>
      <c r="O1719">
        <f>IF(AND(Colin!$G1719=$B$2,Colin!$H1719&lt;=$C$3),Colin!$I1719,)</f>
        <v>0</v>
      </c>
      <c r="P1719">
        <f>IF(Colin!$G1719&lt;$B$2,Colin!$I1719,0)</f>
        <v>0</v>
      </c>
      <c r="Q1719">
        <f>IF(Colin!$G1719&lt;$B$1,Colin!$I1719,0)</f>
        <v>0</v>
      </c>
    </row>
    <row r="1720" spans="12:17" x14ac:dyDescent="0.25">
      <c r="L1720">
        <f>IF(AND(Colin!$G1720=$B$1,Colin!$H1720=$C$3),Colin!$I1720,)</f>
        <v>0</v>
      </c>
      <c r="M1720">
        <f>IF(AND(Colin!$G1720=$B$1,Colin!$H1720&lt;=$C$3),Colin!$I1720,)</f>
        <v>0</v>
      </c>
      <c r="N1720">
        <f>IF(AND(Colin!$G1720=$B$2,Colin!$H1720=$C$3),Colin!$I1720,)</f>
        <v>0</v>
      </c>
      <c r="O1720">
        <f>IF(AND(Colin!$G1720=$B$2,Colin!$H1720&lt;=$C$3),Colin!$I1720,)</f>
        <v>0</v>
      </c>
      <c r="P1720">
        <f>IF(Colin!$G1720&lt;$B$2,Colin!$I1720,0)</f>
        <v>0</v>
      </c>
      <c r="Q1720">
        <f>IF(Colin!$G1720&lt;$B$1,Colin!$I1720,0)</f>
        <v>0</v>
      </c>
    </row>
    <row r="1721" spans="12:17" x14ac:dyDescent="0.25">
      <c r="L1721">
        <f>IF(AND(Colin!$G1721=$B$1,Colin!$H1721=$C$3),Colin!$I1721,)</f>
        <v>0</v>
      </c>
      <c r="M1721">
        <f>IF(AND(Colin!$G1721=$B$1,Colin!$H1721&lt;=$C$3),Colin!$I1721,)</f>
        <v>0</v>
      </c>
      <c r="N1721">
        <f>IF(AND(Colin!$G1721=$B$2,Colin!$H1721=$C$3),Colin!$I1721,)</f>
        <v>0</v>
      </c>
      <c r="O1721">
        <f>IF(AND(Colin!$G1721=$B$2,Colin!$H1721&lt;=$C$3),Colin!$I1721,)</f>
        <v>0</v>
      </c>
      <c r="P1721">
        <f>IF(Colin!$G1721&lt;$B$2,Colin!$I1721,0)</f>
        <v>0</v>
      </c>
      <c r="Q1721">
        <f>IF(Colin!$G1721&lt;$B$1,Colin!$I1721,0)</f>
        <v>0</v>
      </c>
    </row>
    <row r="1722" spans="12:17" x14ac:dyDescent="0.25">
      <c r="L1722">
        <f>IF(AND(Colin!$G1722=$B$1,Colin!$H1722=$C$3),Colin!$I1722,)</f>
        <v>0</v>
      </c>
      <c r="M1722">
        <f>IF(AND(Colin!$G1722=$B$1,Colin!$H1722&lt;=$C$3),Colin!$I1722,)</f>
        <v>0</v>
      </c>
      <c r="N1722">
        <f>IF(AND(Colin!$G1722=$B$2,Colin!$H1722=$C$3),Colin!$I1722,)</f>
        <v>0</v>
      </c>
      <c r="O1722">
        <f>IF(AND(Colin!$G1722=$B$2,Colin!$H1722&lt;=$C$3),Colin!$I1722,)</f>
        <v>0</v>
      </c>
      <c r="P1722">
        <f>IF(Colin!$G1722&lt;$B$2,Colin!$I1722,0)</f>
        <v>0</v>
      </c>
      <c r="Q1722">
        <f>IF(Colin!$G1722&lt;$B$1,Colin!$I1722,0)</f>
        <v>0</v>
      </c>
    </row>
    <row r="1723" spans="12:17" x14ac:dyDescent="0.25">
      <c r="L1723">
        <f>IF(AND(Colin!$G1723=$B$1,Colin!$H1723=$C$3),Colin!$I1723,)</f>
        <v>0</v>
      </c>
      <c r="M1723">
        <f>IF(AND(Colin!$G1723=$B$1,Colin!$H1723&lt;=$C$3),Colin!$I1723,)</f>
        <v>0</v>
      </c>
      <c r="N1723">
        <f>IF(AND(Colin!$G1723=$B$2,Colin!$H1723=$C$3),Colin!$I1723,)</f>
        <v>0</v>
      </c>
      <c r="O1723">
        <f>IF(AND(Colin!$G1723=$B$2,Colin!$H1723&lt;=$C$3),Colin!$I1723,)</f>
        <v>0</v>
      </c>
      <c r="P1723">
        <f>IF(Colin!$G1723&lt;$B$2,Colin!$I1723,0)</f>
        <v>0</v>
      </c>
      <c r="Q1723">
        <f>IF(Colin!$G1723&lt;$B$1,Colin!$I1723,0)</f>
        <v>0</v>
      </c>
    </row>
    <row r="1724" spans="12:17" x14ac:dyDescent="0.25">
      <c r="L1724">
        <f>IF(AND(Colin!$G1724=$B$1,Colin!$H1724=$C$3),Colin!$I1724,)</f>
        <v>0</v>
      </c>
      <c r="M1724">
        <f>IF(AND(Colin!$G1724=$B$1,Colin!$H1724&lt;=$C$3),Colin!$I1724,)</f>
        <v>0</v>
      </c>
      <c r="N1724">
        <f>IF(AND(Colin!$G1724=$B$2,Colin!$H1724=$C$3),Colin!$I1724,)</f>
        <v>0</v>
      </c>
      <c r="O1724">
        <f>IF(AND(Colin!$G1724=$B$2,Colin!$H1724&lt;=$C$3),Colin!$I1724,)</f>
        <v>0</v>
      </c>
      <c r="P1724">
        <f>IF(Colin!$G1724&lt;$B$2,Colin!$I1724,0)</f>
        <v>0</v>
      </c>
      <c r="Q1724">
        <f>IF(Colin!$G1724&lt;$B$1,Colin!$I1724,0)</f>
        <v>0</v>
      </c>
    </row>
    <row r="1725" spans="12:17" x14ac:dyDescent="0.25">
      <c r="L1725">
        <f>IF(AND(Colin!$G1725=$B$1,Colin!$H1725=$C$3),Colin!$I1725,)</f>
        <v>0</v>
      </c>
      <c r="M1725">
        <f>IF(AND(Colin!$G1725=$B$1,Colin!$H1725&lt;=$C$3),Colin!$I1725,)</f>
        <v>0</v>
      </c>
      <c r="N1725">
        <f>IF(AND(Colin!$G1725=$B$2,Colin!$H1725=$C$3),Colin!$I1725,)</f>
        <v>0</v>
      </c>
      <c r="O1725">
        <f>IF(AND(Colin!$G1725=$B$2,Colin!$H1725&lt;=$C$3),Colin!$I1725,)</f>
        <v>0</v>
      </c>
      <c r="P1725">
        <f>IF(Colin!$G1725&lt;$B$2,Colin!$I1725,0)</f>
        <v>0</v>
      </c>
      <c r="Q1725">
        <f>IF(Colin!$G1725&lt;$B$1,Colin!$I1725,0)</f>
        <v>0</v>
      </c>
    </row>
    <row r="1726" spans="12:17" x14ac:dyDescent="0.25">
      <c r="L1726">
        <f>IF(AND(Colin!$G1726=$B$1,Colin!$H1726=$C$3),Colin!$I1726,)</f>
        <v>0</v>
      </c>
      <c r="M1726">
        <f>IF(AND(Colin!$G1726=$B$1,Colin!$H1726&lt;=$C$3),Colin!$I1726,)</f>
        <v>0</v>
      </c>
      <c r="N1726">
        <f>IF(AND(Colin!$G1726=$B$2,Colin!$H1726=$C$3),Colin!$I1726,)</f>
        <v>0</v>
      </c>
      <c r="O1726">
        <f>IF(AND(Colin!$G1726=$B$2,Colin!$H1726&lt;=$C$3),Colin!$I1726,)</f>
        <v>0</v>
      </c>
      <c r="P1726">
        <f>IF(Colin!$G1726&lt;$B$2,Colin!$I1726,0)</f>
        <v>0</v>
      </c>
      <c r="Q1726">
        <f>IF(Colin!$G1726&lt;$B$1,Colin!$I1726,0)</f>
        <v>0</v>
      </c>
    </row>
    <row r="1727" spans="12:17" x14ac:dyDescent="0.25">
      <c r="L1727">
        <f>IF(AND(Colin!$G1727=$B$1,Colin!$H1727=$C$3),Colin!$I1727,)</f>
        <v>0</v>
      </c>
      <c r="M1727">
        <f>IF(AND(Colin!$G1727=$B$1,Colin!$H1727&lt;=$C$3),Colin!$I1727,)</f>
        <v>0</v>
      </c>
      <c r="N1727">
        <f>IF(AND(Colin!$G1727=$B$2,Colin!$H1727=$C$3),Colin!$I1727,)</f>
        <v>0</v>
      </c>
      <c r="O1727">
        <f>IF(AND(Colin!$G1727=$B$2,Colin!$H1727&lt;=$C$3),Colin!$I1727,)</f>
        <v>0</v>
      </c>
      <c r="P1727">
        <f>IF(Colin!$G1727&lt;$B$2,Colin!$I1727,0)</f>
        <v>0</v>
      </c>
      <c r="Q1727">
        <f>IF(Colin!$G1727&lt;$B$1,Colin!$I1727,0)</f>
        <v>0</v>
      </c>
    </row>
    <row r="1728" spans="12:17" x14ac:dyDescent="0.25">
      <c r="L1728">
        <f>IF(AND(Colin!$G1728=$B$1,Colin!$H1728=$C$3),Colin!$I1728,)</f>
        <v>0</v>
      </c>
      <c r="M1728">
        <f>IF(AND(Colin!$G1728=$B$1,Colin!$H1728&lt;=$C$3),Colin!$I1728,)</f>
        <v>0</v>
      </c>
      <c r="N1728">
        <f>IF(AND(Colin!$G1728=$B$2,Colin!$H1728=$C$3),Colin!$I1728,)</f>
        <v>0</v>
      </c>
      <c r="O1728">
        <f>IF(AND(Colin!$G1728=$B$2,Colin!$H1728&lt;=$C$3),Colin!$I1728,)</f>
        <v>0</v>
      </c>
      <c r="P1728">
        <f>IF(Colin!$G1728&lt;$B$2,Colin!$I1728,0)</f>
        <v>0</v>
      </c>
      <c r="Q1728">
        <f>IF(Colin!$G1728&lt;$B$1,Colin!$I1728,0)</f>
        <v>0</v>
      </c>
    </row>
    <row r="1729" spans="12:17" x14ac:dyDescent="0.25">
      <c r="L1729">
        <f>IF(AND(Colin!$G1729=$B$1,Colin!$H1729=$C$3),Colin!$I1729,)</f>
        <v>0</v>
      </c>
      <c r="M1729">
        <f>IF(AND(Colin!$G1729=$B$1,Colin!$H1729&lt;=$C$3),Colin!$I1729,)</f>
        <v>0</v>
      </c>
      <c r="N1729">
        <f>IF(AND(Colin!$G1729=$B$2,Colin!$H1729=$C$3),Colin!$I1729,)</f>
        <v>0</v>
      </c>
      <c r="O1729">
        <f>IF(AND(Colin!$G1729=$B$2,Colin!$H1729&lt;=$C$3),Colin!$I1729,)</f>
        <v>0</v>
      </c>
      <c r="P1729">
        <f>IF(Colin!$G1729&lt;$B$2,Colin!$I1729,0)</f>
        <v>0</v>
      </c>
      <c r="Q1729">
        <f>IF(Colin!$G1729&lt;$B$1,Colin!$I1729,0)</f>
        <v>0</v>
      </c>
    </row>
    <row r="1730" spans="12:17" x14ac:dyDescent="0.25">
      <c r="L1730">
        <f>IF(AND(Colin!$G1730=$B$1,Colin!$H1730=$C$3),Colin!$I1730,)</f>
        <v>0</v>
      </c>
      <c r="M1730">
        <f>IF(AND(Colin!$G1730=$B$1,Colin!$H1730&lt;=$C$3),Colin!$I1730,)</f>
        <v>0</v>
      </c>
      <c r="N1730">
        <f>IF(AND(Colin!$G1730=$B$2,Colin!$H1730=$C$3),Colin!$I1730,)</f>
        <v>0</v>
      </c>
      <c r="O1730">
        <f>IF(AND(Colin!$G1730=$B$2,Colin!$H1730&lt;=$C$3),Colin!$I1730,)</f>
        <v>0</v>
      </c>
      <c r="P1730">
        <f>IF(Colin!$G1730&lt;$B$2,Colin!$I1730,0)</f>
        <v>0</v>
      </c>
      <c r="Q1730">
        <f>IF(Colin!$G1730&lt;$B$1,Colin!$I1730,0)</f>
        <v>0</v>
      </c>
    </row>
    <row r="1731" spans="12:17" x14ac:dyDescent="0.25">
      <c r="L1731">
        <f>IF(AND(Colin!$G1731=$B$1,Colin!$H1731=$C$3),Colin!$I1731,)</f>
        <v>0</v>
      </c>
      <c r="M1731">
        <f>IF(AND(Colin!$G1731=$B$1,Colin!$H1731&lt;=$C$3),Colin!$I1731,)</f>
        <v>0</v>
      </c>
      <c r="N1731">
        <f>IF(AND(Colin!$G1731=$B$2,Colin!$H1731=$C$3),Colin!$I1731,)</f>
        <v>0</v>
      </c>
      <c r="O1731">
        <f>IF(AND(Colin!$G1731=$B$2,Colin!$H1731&lt;=$C$3),Colin!$I1731,)</f>
        <v>0</v>
      </c>
      <c r="P1731">
        <f>IF(Colin!$G1731&lt;$B$2,Colin!$I1731,0)</f>
        <v>0</v>
      </c>
      <c r="Q1731">
        <f>IF(Colin!$G1731&lt;$B$1,Colin!$I1731,0)</f>
        <v>0</v>
      </c>
    </row>
    <row r="1732" spans="12:17" x14ac:dyDescent="0.25">
      <c r="L1732">
        <f>IF(AND(Colin!$G1732=$B$1,Colin!$H1732=$C$3),Colin!$I1732,)</f>
        <v>0</v>
      </c>
      <c r="M1732">
        <f>IF(AND(Colin!$G1732=$B$1,Colin!$H1732&lt;=$C$3),Colin!$I1732,)</f>
        <v>0</v>
      </c>
      <c r="N1732">
        <f>IF(AND(Colin!$G1732=$B$2,Colin!$H1732=$C$3),Colin!$I1732,)</f>
        <v>0</v>
      </c>
      <c r="O1732">
        <f>IF(AND(Colin!$G1732=$B$2,Colin!$H1732&lt;=$C$3),Colin!$I1732,)</f>
        <v>0</v>
      </c>
      <c r="P1732">
        <f>IF(Colin!$G1732&lt;$B$2,Colin!$I1732,0)</f>
        <v>0</v>
      </c>
      <c r="Q1732">
        <f>IF(Colin!$G1732&lt;$B$1,Colin!$I1732,0)</f>
        <v>0</v>
      </c>
    </row>
    <row r="1733" spans="12:17" x14ac:dyDescent="0.25">
      <c r="L1733">
        <f>IF(AND(Colin!$G1733=$B$1,Colin!$H1733=$C$3),Colin!$I1733,)</f>
        <v>0</v>
      </c>
      <c r="M1733">
        <f>IF(AND(Colin!$G1733=$B$1,Colin!$H1733&lt;=$C$3),Colin!$I1733,)</f>
        <v>0</v>
      </c>
      <c r="N1733">
        <f>IF(AND(Colin!$G1733=$B$2,Colin!$H1733=$C$3),Colin!$I1733,)</f>
        <v>0</v>
      </c>
      <c r="O1733">
        <f>IF(AND(Colin!$G1733=$B$2,Colin!$H1733&lt;=$C$3),Colin!$I1733,)</f>
        <v>0</v>
      </c>
      <c r="P1733">
        <f>IF(Colin!$G1733&lt;$B$2,Colin!$I1733,0)</f>
        <v>0</v>
      </c>
      <c r="Q1733">
        <f>IF(Colin!$G1733&lt;$B$1,Colin!$I1733,0)</f>
        <v>0</v>
      </c>
    </row>
    <row r="1734" spans="12:17" x14ac:dyDescent="0.25">
      <c r="L1734">
        <f>IF(AND(Colin!$G1734=$B$1,Colin!$H1734=$C$3),Colin!$I1734,)</f>
        <v>0</v>
      </c>
      <c r="M1734">
        <f>IF(AND(Colin!$G1734=$B$1,Colin!$H1734&lt;=$C$3),Colin!$I1734,)</f>
        <v>0</v>
      </c>
      <c r="N1734">
        <f>IF(AND(Colin!$G1734=$B$2,Colin!$H1734=$C$3),Colin!$I1734,)</f>
        <v>0</v>
      </c>
      <c r="O1734">
        <f>IF(AND(Colin!$G1734=$B$2,Colin!$H1734&lt;=$C$3),Colin!$I1734,)</f>
        <v>0</v>
      </c>
      <c r="P1734">
        <f>IF(Colin!$G1734&lt;$B$2,Colin!$I1734,0)</f>
        <v>0</v>
      </c>
      <c r="Q1734">
        <f>IF(Colin!$G1734&lt;$B$1,Colin!$I1734,0)</f>
        <v>0</v>
      </c>
    </row>
    <row r="1735" spans="12:17" x14ac:dyDescent="0.25">
      <c r="L1735">
        <f>IF(AND(Colin!$G1735=$B$1,Colin!$H1735=$C$3),Colin!$I1735,)</f>
        <v>0</v>
      </c>
      <c r="M1735">
        <f>IF(AND(Colin!$G1735=$B$1,Colin!$H1735&lt;=$C$3),Colin!$I1735,)</f>
        <v>0</v>
      </c>
      <c r="N1735">
        <f>IF(AND(Colin!$G1735=$B$2,Colin!$H1735=$C$3),Colin!$I1735,)</f>
        <v>0</v>
      </c>
      <c r="O1735">
        <f>IF(AND(Colin!$G1735=$B$2,Colin!$H1735&lt;=$C$3),Colin!$I1735,)</f>
        <v>0</v>
      </c>
      <c r="P1735">
        <f>IF(Colin!$G1735&lt;$B$2,Colin!$I1735,0)</f>
        <v>0</v>
      </c>
      <c r="Q1735">
        <f>IF(Colin!$G1735&lt;$B$1,Colin!$I1735,0)</f>
        <v>0</v>
      </c>
    </row>
    <row r="1736" spans="12:17" x14ac:dyDescent="0.25">
      <c r="L1736">
        <f>IF(AND(Colin!$G1736=$B$1,Colin!$H1736=$C$3),Colin!$I1736,)</f>
        <v>0</v>
      </c>
      <c r="M1736">
        <f>IF(AND(Colin!$G1736=$B$1,Colin!$H1736&lt;=$C$3),Colin!$I1736,)</f>
        <v>0</v>
      </c>
      <c r="N1736">
        <f>IF(AND(Colin!$G1736=$B$2,Colin!$H1736=$C$3),Colin!$I1736,)</f>
        <v>0</v>
      </c>
      <c r="O1736">
        <f>IF(AND(Colin!$G1736=$B$2,Colin!$H1736&lt;=$C$3),Colin!$I1736,)</f>
        <v>0</v>
      </c>
      <c r="P1736">
        <f>IF(Colin!$G1736&lt;$B$2,Colin!$I1736,0)</f>
        <v>0</v>
      </c>
      <c r="Q1736">
        <f>IF(Colin!$G1736&lt;$B$1,Colin!$I1736,0)</f>
        <v>0</v>
      </c>
    </row>
    <row r="1737" spans="12:17" x14ac:dyDescent="0.25">
      <c r="L1737">
        <f>IF(AND(Colin!$G1737=$B$1,Colin!$H1737=$C$3),Colin!$I1737,)</f>
        <v>0</v>
      </c>
      <c r="M1737">
        <f>IF(AND(Colin!$G1737=$B$1,Colin!$H1737&lt;=$C$3),Colin!$I1737,)</f>
        <v>0</v>
      </c>
      <c r="N1737">
        <f>IF(AND(Colin!$G1737=$B$2,Colin!$H1737=$C$3),Colin!$I1737,)</f>
        <v>0</v>
      </c>
      <c r="O1737">
        <f>IF(AND(Colin!$G1737=$B$2,Colin!$H1737&lt;=$C$3),Colin!$I1737,)</f>
        <v>0</v>
      </c>
      <c r="P1737">
        <f>IF(Colin!$G1737&lt;$B$2,Colin!$I1737,0)</f>
        <v>0</v>
      </c>
      <c r="Q1737">
        <f>IF(Colin!$G1737&lt;$B$1,Colin!$I1737,0)</f>
        <v>0</v>
      </c>
    </row>
    <row r="1738" spans="12:17" x14ac:dyDescent="0.25">
      <c r="L1738">
        <f>IF(AND(Colin!$G1738=$B$1,Colin!$H1738=$C$3),Colin!$I1738,)</f>
        <v>0</v>
      </c>
      <c r="M1738">
        <f>IF(AND(Colin!$G1738=$B$1,Colin!$H1738&lt;=$C$3),Colin!$I1738,)</f>
        <v>0</v>
      </c>
      <c r="N1738">
        <f>IF(AND(Colin!$G1738=$B$2,Colin!$H1738=$C$3),Colin!$I1738,)</f>
        <v>0</v>
      </c>
      <c r="O1738">
        <f>IF(AND(Colin!$G1738=$B$2,Colin!$H1738&lt;=$C$3),Colin!$I1738,)</f>
        <v>0</v>
      </c>
      <c r="P1738">
        <f>IF(Colin!$G1738&lt;$B$2,Colin!$I1738,0)</f>
        <v>0</v>
      </c>
      <c r="Q1738">
        <f>IF(Colin!$G1738&lt;$B$1,Colin!$I1738,0)</f>
        <v>0</v>
      </c>
    </row>
    <row r="1739" spans="12:17" x14ac:dyDescent="0.25">
      <c r="L1739">
        <f>IF(AND(Colin!$G1739=$B$1,Colin!$H1739=$C$3),Colin!$I1739,)</f>
        <v>0</v>
      </c>
      <c r="M1739">
        <f>IF(AND(Colin!$G1739=$B$1,Colin!$H1739&lt;=$C$3),Colin!$I1739,)</f>
        <v>0</v>
      </c>
      <c r="N1739">
        <f>IF(AND(Colin!$G1739=$B$2,Colin!$H1739=$C$3),Colin!$I1739,)</f>
        <v>0</v>
      </c>
      <c r="O1739">
        <f>IF(AND(Colin!$G1739=$B$2,Colin!$H1739&lt;=$C$3),Colin!$I1739,)</f>
        <v>0</v>
      </c>
      <c r="P1739">
        <f>IF(Colin!$G1739&lt;$B$2,Colin!$I1739,0)</f>
        <v>0</v>
      </c>
      <c r="Q1739">
        <f>IF(Colin!$G1739&lt;$B$1,Colin!$I1739,0)</f>
        <v>0</v>
      </c>
    </row>
    <row r="1740" spans="12:17" x14ac:dyDescent="0.25">
      <c r="L1740">
        <f>IF(AND(Colin!$G1740=$B$1,Colin!$H1740=$C$3),Colin!$I1740,)</f>
        <v>0</v>
      </c>
      <c r="M1740">
        <f>IF(AND(Colin!$G1740=$B$1,Colin!$H1740&lt;=$C$3),Colin!$I1740,)</f>
        <v>0</v>
      </c>
      <c r="N1740">
        <f>IF(AND(Colin!$G1740=$B$2,Colin!$H1740=$C$3),Colin!$I1740,)</f>
        <v>0</v>
      </c>
      <c r="O1740">
        <f>IF(AND(Colin!$G1740=$B$2,Colin!$H1740&lt;=$C$3),Colin!$I1740,)</f>
        <v>0</v>
      </c>
      <c r="P1740">
        <f>IF(Colin!$G1740&lt;$B$2,Colin!$I1740,0)</f>
        <v>0</v>
      </c>
      <c r="Q1740">
        <f>IF(Colin!$G1740&lt;$B$1,Colin!$I1740,0)</f>
        <v>0</v>
      </c>
    </row>
    <row r="1741" spans="12:17" x14ac:dyDescent="0.25">
      <c r="L1741">
        <f>IF(AND(Colin!$G1741=$B$1,Colin!$H1741=$C$3),Colin!$I1741,)</f>
        <v>0</v>
      </c>
      <c r="M1741">
        <f>IF(AND(Colin!$G1741=$B$1,Colin!$H1741&lt;=$C$3),Colin!$I1741,)</f>
        <v>0</v>
      </c>
      <c r="N1741">
        <f>IF(AND(Colin!$G1741=$B$2,Colin!$H1741=$C$3),Colin!$I1741,)</f>
        <v>0</v>
      </c>
      <c r="O1741">
        <f>IF(AND(Colin!$G1741=$B$2,Colin!$H1741&lt;=$C$3),Colin!$I1741,)</f>
        <v>0</v>
      </c>
      <c r="P1741">
        <f>IF(Colin!$G1741&lt;$B$2,Colin!$I1741,0)</f>
        <v>0</v>
      </c>
      <c r="Q1741">
        <f>IF(Colin!$G1741&lt;$B$1,Colin!$I1741,0)</f>
        <v>0</v>
      </c>
    </row>
    <row r="1742" spans="12:17" x14ac:dyDescent="0.25">
      <c r="L1742">
        <f>IF(AND(Colin!$G1742=$B$1,Colin!$H1742=$C$3),Colin!$I1742,)</f>
        <v>0</v>
      </c>
      <c r="M1742">
        <f>IF(AND(Colin!$G1742=$B$1,Colin!$H1742&lt;=$C$3),Colin!$I1742,)</f>
        <v>0</v>
      </c>
      <c r="N1742">
        <f>IF(AND(Colin!$G1742=$B$2,Colin!$H1742=$C$3),Colin!$I1742,)</f>
        <v>0</v>
      </c>
      <c r="O1742">
        <f>IF(AND(Colin!$G1742=$B$2,Colin!$H1742&lt;=$C$3),Colin!$I1742,)</f>
        <v>0</v>
      </c>
      <c r="P1742">
        <f>IF(Colin!$G1742&lt;$B$2,Colin!$I1742,0)</f>
        <v>0</v>
      </c>
      <c r="Q1742">
        <f>IF(Colin!$G1742&lt;$B$1,Colin!$I1742,0)</f>
        <v>0</v>
      </c>
    </row>
    <row r="1743" spans="12:17" x14ac:dyDescent="0.25">
      <c r="L1743">
        <f>IF(AND(Colin!$G1743=$B$1,Colin!$H1743=$C$3),Colin!$I1743,)</f>
        <v>0</v>
      </c>
      <c r="M1743">
        <f>IF(AND(Colin!$G1743=$B$1,Colin!$H1743&lt;=$C$3),Colin!$I1743,)</f>
        <v>0</v>
      </c>
      <c r="N1743">
        <f>IF(AND(Colin!$G1743=$B$2,Colin!$H1743=$C$3),Colin!$I1743,)</f>
        <v>0</v>
      </c>
      <c r="O1743">
        <f>IF(AND(Colin!$G1743=$B$2,Colin!$H1743&lt;=$C$3),Colin!$I1743,)</f>
        <v>0</v>
      </c>
      <c r="P1743">
        <f>IF(Colin!$G1743&lt;$B$2,Colin!$I1743,0)</f>
        <v>0</v>
      </c>
      <c r="Q1743">
        <f>IF(Colin!$G1743&lt;$B$1,Colin!$I1743,0)</f>
        <v>0</v>
      </c>
    </row>
    <row r="1744" spans="12:17" x14ac:dyDescent="0.25">
      <c r="L1744">
        <f>IF(AND(Colin!$G1744=$B$1,Colin!$H1744=$C$3),Colin!$I1744,)</f>
        <v>0</v>
      </c>
      <c r="M1744">
        <f>IF(AND(Colin!$G1744=$B$1,Colin!$H1744&lt;=$C$3),Colin!$I1744,)</f>
        <v>0</v>
      </c>
      <c r="N1744">
        <f>IF(AND(Colin!$G1744=$B$2,Colin!$H1744=$C$3),Colin!$I1744,)</f>
        <v>0</v>
      </c>
      <c r="O1744">
        <f>IF(AND(Colin!$G1744=$B$2,Colin!$H1744&lt;=$C$3),Colin!$I1744,)</f>
        <v>0</v>
      </c>
      <c r="P1744">
        <f>IF(Colin!$G1744&lt;$B$2,Colin!$I1744,0)</f>
        <v>0</v>
      </c>
      <c r="Q1744">
        <f>IF(Colin!$G1744&lt;$B$1,Colin!$I1744,0)</f>
        <v>0</v>
      </c>
    </row>
    <row r="1745" spans="12:17" x14ac:dyDescent="0.25">
      <c r="L1745">
        <f>IF(AND(Colin!$G1745=$B$1,Colin!$H1745=$C$3),Colin!$I1745,)</f>
        <v>0</v>
      </c>
      <c r="M1745">
        <f>IF(AND(Colin!$G1745=$B$1,Colin!$H1745&lt;=$C$3),Colin!$I1745,)</f>
        <v>0</v>
      </c>
      <c r="N1745">
        <f>IF(AND(Colin!$G1745=$B$2,Colin!$H1745=$C$3),Colin!$I1745,)</f>
        <v>0</v>
      </c>
      <c r="O1745">
        <f>IF(AND(Colin!$G1745=$B$2,Colin!$H1745&lt;=$C$3),Colin!$I1745,)</f>
        <v>0</v>
      </c>
      <c r="P1745">
        <f>IF(Colin!$G1745&lt;$B$2,Colin!$I1745,0)</f>
        <v>0</v>
      </c>
      <c r="Q1745">
        <f>IF(Colin!$G1745&lt;$B$1,Colin!$I1745,0)</f>
        <v>0</v>
      </c>
    </row>
    <row r="1746" spans="12:17" x14ac:dyDescent="0.25">
      <c r="L1746">
        <f>IF(AND(Colin!$G1746=$B$1,Colin!$H1746=$C$3),Colin!$I1746,)</f>
        <v>0</v>
      </c>
      <c r="M1746">
        <f>IF(AND(Colin!$G1746=$B$1,Colin!$H1746&lt;=$C$3),Colin!$I1746,)</f>
        <v>0</v>
      </c>
      <c r="N1746">
        <f>IF(AND(Colin!$G1746=$B$2,Colin!$H1746=$C$3),Colin!$I1746,)</f>
        <v>0</v>
      </c>
      <c r="O1746">
        <f>IF(AND(Colin!$G1746=$B$2,Colin!$H1746&lt;=$C$3),Colin!$I1746,)</f>
        <v>0</v>
      </c>
      <c r="P1746">
        <f>IF(Colin!$G1746&lt;$B$2,Colin!$I1746,0)</f>
        <v>0</v>
      </c>
      <c r="Q1746">
        <f>IF(Colin!$G1746&lt;$B$1,Colin!$I1746,0)</f>
        <v>0</v>
      </c>
    </row>
    <row r="1747" spans="12:17" x14ac:dyDescent="0.25">
      <c r="L1747">
        <f>IF(AND(Colin!$G1747=$B$1,Colin!$H1747=$C$3),Colin!$I1747,)</f>
        <v>0</v>
      </c>
      <c r="M1747">
        <f>IF(AND(Colin!$G1747=$B$1,Colin!$H1747&lt;=$C$3),Colin!$I1747,)</f>
        <v>0</v>
      </c>
      <c r="N1747">
        <f>IF(AND(Colin!$G1747=$B$2,Colin!$H1747=$C$3),Colin!$I1747,)</f>
        <v>0</v>
      </c>
      <c r="O1747">
        <f>IF(AND(Colin!$G1747=$B$2,Colin!$H1747&lt;=$C$3),Colin!$I1747,)</f>
        <v>0</v>
      </c>
      <c r="P1747">
        <f>IF(Colin!$G1747&lt;$B$2,Colin!$I1747,0)</f>
        <v>0</v>
      </c>
      <c r="Q1747">
        <f>IF(Colin!$G1747&lt;$B$1,Colin!$I1747,0)</f>
        <v>0</v>
      </c>
    </row>
    <row r="1748" spans="12:17" x14ac:dyDescent="0.25">
      <c r="L1748">
        <f>IF(AND(Colin!$G1748=$B$1,Colin!$H1748=$C$3),Colin!$I1748,)</f>
        <v>0</v>
      </c>
      <c r="M1748">
        <f>IF(AND(Colin!$G1748=$B$1,Colin!$H1748&lt;=$C$3),Colin!$I1748,)</f>
        <v>0</v>
      </c>
      <c r="N1748">
        <f>IF(AND(Colin!$G1748=$B$2,Colin!$H1748=$C$3),Colin!$I1748,)</f>
        <v>0</v>
      </c>
      <c r="O1748">
        <f>IF(AND(Colin!$G1748=$B$2,Colin!$H1748&lt;=$C$3),Colin!$I1748,)</f>
        <v>0</v>
      </c>
      <c r="P1748">
        <f>IF(Colin!$G1748&lt;$B$2,Colin!$I1748,0)</f>
        <v>0</v>
      </c>
      <c r="Q1748">
        <f>IF(Colin!$G1748&lt;$B$1,Colin!$I1748,0)</f>
        <v>0</v>
      </c>
    </row>
    <row r="1749" spans="12:17" x14ac:dyDescent="0.25">
      <c r="L1749">
        <f>IF(AND(Colin!$G1749=$B$1,Colin!$H1749=$C$3),Colin!$I1749,)</f>
        <v>0</v>
      </c>
      <c r="M1749">
        <f>IF(AND(Colin!$G1749=$B$1,Colin!$H1749&lt;=$C$3),Colin!$I1749,)</f>
        <v>0</v>
      </c>
      <c r="N1749">
        <f>IF(AND(Colin!$G1749=$B$2,Colin!$H1749=$C$3),Colin!$I1749,)</f>
        <v>0</v>
      </c>
      <c r="O1749">
        <f>IF(AND(Colin!$G1749=$B$2,Colin!$H1749&lt;=$C$3),Colin!$I1749,)</f>
        <v>0</v>
      </c>
      <c r="P1749">
        <f>IF(Colin!$G1749&lt;$B$2,Colin!$I1749,0)</f>
        <v>0</v>
      </c>
      <c r="Q1749">
        <f>IF(Colin!$G1749&lt;$B$1,Colin!$I1749,0)</f>
        <v>0</v>
      </c>
    </row>
    <row r="1750" spans="12:17" x14ac:dyDescent="0.25">
      <c r="L1750">
        <f>IF(AND(Colin!$G1750=$B$1,Colin!$H1750=$C$3),Colin!$I1750,)</f>
        <v>0</v>
      </c>
      <c r="M1750">
        <f>IF(AND(Colin!$G1750=$B$1,Colin!$H1750&lt;=$C$3),Colin!$I1750,)</f>
        <v>0</v>
      </c>
      <c r="N1750">
        <f>IF(AND(Colin!$G1750=$B$2,Colin!$H1750=$C$3),Colin!$I1750,)</f>
        <v>0</v>
      </c>
      <c r="O1750">
        <f>IF(AND(Colin!$G1750=$B$2,Colin!$H1750&lt;=$C$3),Colin!$I1750,)</f>
        <v>0</v>
      </c>
      <c r="P1750">
        <f>IF(Colin!$G1750&lt;$B$2,Colin!$I1750,0)</f>
        <v>0</v>
      </c>
      <c r="Q1750">
        <f>IF(Colin!$G1750&lt;$B$1,Colin!$I1750,0)</f>
        <v>0</v>
      </c>
    </row>
    <row r="1751" spans="12:17" x14ac:dyDescent="0.25">
      <c r="L1751">
        <f>IF(AND(Colin!$G1751=$B$1,Colin!$H1751=$C$3),Colin!$I1751,)</f>
        <v>0</v>
      </c>
      <c r="M1751">
        <f>IF(AND(Colin!$G1751=$B$1,Colin!$H1751&lt;=$C$3),Colin!$I1751,)</f>
        <v>0</v>
      </c>
      <c r="N1751">
        <f>IF(AND(Colin!$G1751=$B$2,Colin!$H1751=$C$3),Colin!$I1751,)</f>
        <v>0</v>
      </c>
      <c r="O1751">
        <f>IF(AND(Colin!$G1751=$B$2,Colin!$H1751&lt;=$C$3),Colin!$I1751,)</f>
        <v>0</v>
      </c>
      <c r="P1751">
        <f>IF(Colin!$G1751&lt;$B$2,Colin!$I1751,0)</f>
        <v>0</v>
      </c>
      <c r="Q1751">
        <f>IF(Colin!$G1751&lt;$B$1,Colin!$I1751,0)</f>
        <v>0</v>
      </c>
    </row>
    <row r="1752" spans="12:17" x14ac:dyDescent="0.25">
      <c r="L1752">
        <f>IF(AND(Colin!$G1752=$B$1,Colin!$H1752=$C$3),Colin!$I1752,)</f>
        <v>0</v>
      </c>
      <c r="M1752">
        <f>IF(AND(Colin!$G1752=$B$1,Colin!$H1752&lt;=$C$3),Colin!$I1752,)</f>
        <v>0</v>
      </c>
      <c r="N1752">
        <f>IF(AND(Colin!$G1752=$B$2,Colin!$H1752=$C$3),Colin!$I1752,)</f>
        <v>0</v>
      </c>
      <c r="O1752">
        <f>IF(AND(Colin!$G1752=$B$2,Colin!$H1752&lt;=$C$3),Colin!$I1752,)</f>
        <v>0</v>
      </c>
      <c r="P1752">
        <f>IF(Colin!$G1752&lt;$B$2,Colin!$I1752,0)</f>
        <v>0</v>
      </c>
      <c r="Q1752">
        <f>IF(Colin!$G1752&lt;$B$1,Colin!$I1752,0)</f>
        <v>0</v>
      </c>
    </row>
    <row r="1753" spans="12:17" x14ac:dyDescent="0.25">
      <c r="L1753">
        <f>IF(AND(Colin!$G1753=$B$1,Colin!$H1753=$C$3),Colin!$I1753,)</f>
        <v>0</v>
      </c>
      <c r="M1753">
        <f>IF(AND(Colin!$G1753=$B$1,Colin!$H1753&lt;=$C$3),Colin!$I1753,)</f>
        <v>0</v>
      </c>
      <c r="N1753">
        <f>IF(AND(Colin!$G1753=$B$2,Colin!$H1753=$C$3),Colin!$I1753,)</f>
        <v>0</v>
      </c>
      <c r="O1753">
        <f>IF(AND(Colin!$G1753=$B$2,Colin!$H1753&lt;=$C$3),Colin!$I1753,)</f>
        <v>0</v>
      </c>
      <c r="P1753">
        <f>IF(Colin!$G1753&lt;$B$2,Colin!$I1753,0)</f>
        <v>0</v>
      </c>
      <c r="Q1753">
        <f>IF(Colin!$G1753&lt;$B$1,Colin!$I1753,0)</f>
        <v>0</v>
      </c>
    </row>
    <row r="1754" spans="12:17" x14ac:dyDescent="0.25">
      <c r="L1754">
        <f>IF(AND(Colin!$G1754=$B$1,Colin!$H1754=$C$3),Colin!$I1754,)</f>
        <v>0</v>
      </c>
      <c r="M1754">
        <f>IF(AND(Colin!$G1754=$B$1,Colin!$H1754&lt;=$C$3),Colin!$I1754,)</f>
        <v>0</v>
      </c>
      <c r="N1754">
        <f>IF(AND(Colin!$G1754=$B$2,Colin!$H1754=$C$3),Colin!$I1754,)</f>
        <v>0</v>
      </c>
      <c r="O1754">
        <f>IF(AND(Colin!$G1754=$B$2,Colin!$H1754&lt;=$C$3),Colin!$I1754,)</f>
        <v>0</v>
      </c>
      <c r="P1754">
        <f>IF(Colin!$G1754&lt;$B$2,Colin!$I1754,0)</f>
        <v>0</v>
      </c>
      <c r="Q1754">
        <f>IF(Colin!$G1754&lt;$B$1,Colin!$I1754,0)</f>
        <v>0</v>
      </c>
    </row>
    <row r="1755" spans="12:17" x14ac:dyDescent="0.25">
      <c r="L1755">
        <f>IF(AND(Colin!$G1755=$B$1,Colin!$H1755=$C$3),Colin!$I1755,)</f>
        <v>0</v>
      </c>
      <c r="M1755">
        <f>IF(AND(Colin!$G1755=$B$1,Colin!$H1755&lt;=$C$3),Colin!$I1755,)</f>
        <v>0</v>
      </c>
      <c r="N1755">
        <f>IF(AND(Colin!$G1755=$B$2,Colin!$H1755=$C$3),Colin!$I1755,)</f>
        <v>0</v>
      </c>
      <c r="O1755">
        <f>IF(AND(Colin!$G1755=$B$2,Colin!$H1755&lt;=$C$3),Colin!$I1755,)</f>
        <v>0</v>
      </c>
      <c r="P1755">
        <f>IF(Colin!$G1755&lt;$B$2,Colin!$I1755,0)</f>
        <v>0</v>
      </c>
      <c r="Q1755">
        <f>IF(Colin!$G1755&lt;$B$1,Colin!$I1755,0)</f>
        <v>0</v>
      </c>
    </row>
    <row r="1756" spans="12:17" x14ac:dyDescent="0.25">
      <c r="L1756">
        <f>IF(AND(Colin!$G1756=$B$1,Colin!$H1756=$C$3),Colin!$I1756,)</f>
        <v>0</v>
      </c>
      <c r="M1756">
        <f>IF(AND(Colin!$G1756=$B$1,Colin!$H1756&lt;=$C$3),Colin!$I1756,)</f>
        <v>0</v>
      </c>
      <c r="N1756">
        <f>IF(AND(Colin!$G1756=$B$2,Colin!$H1756=$C$3),Colin!$I1756,)</f>
        <v>0</v>
      </c>
      <c r="O1756">
        <f>IF(AND(Colin!$G1756=$B$2,Colin!$H1756&lt;=$C$3),Colin!$I1756,)</f>
        <v>0</v>
      </c>
      <c r="P1756">
        <f>IF(Colin!$G1756&lt;$B$2,Colin!$I1756,0)</f>
        <v>0</v>
      </c>
      <c r="Q1756">
        <f>IF(Colin!$G1756&lt;$B$1,Colin!$I1756,0)</f>
        <v>0</v>
      </c>
    </row>
    <row r="1757" spans="12:17" x14ac:dyDescent="0.25">
      <c r="L1757">
        <f>IF(AND(Colin!$G1757=$B$1,Colin!$H1757=$C$3),Colin!$I1757,)</f>
        <v>0</v>
      </c>
      <c r="M1757">
        <f>IF(AND(Colin!$G1757=$B$1,Colin!$H1757&lt;=$C$3),Colin!$I1757,)</f>
        <v>0</v>
      </c>
      <c r="N1757">
        <f>IF(AND(Colin!$G1757=$B$2,Colin!$H1757=$C$3),Colin!$I1757,)</f>
        <v>0</v>
      </c>
      <c r="O1757">
        <f>IF(AND(Colin!$G1757=$B$2,Colin!$H1757&lt;=$C$3),Colin!$I1757,)</f>
        <v>0</v>
      </c>
      <c r="P1757">
        <f>IF(Colin!$G1757&lt;$B$2,Colin!$I1757,0)</f>
        <v>0</v>
      </c>
      <c r="Q1757">
        <f>IF(Colin!$G1757&lt;$B$1,Colin!$I1757,0)</f>
        <v>0</v>
      </c>
    </row>
    <row r="1758" spans="12:17" x14ac:dyDescent="0.25">
      <c r="L1758">
        <f>IF(AND(Colin!$G1758=$B$1,Colin!$H1758=$C$3),Colin!$I1758,)</f>
        <v>0</v>
      </c>
      <c r="M1758">
        <f>IF(AND(Colin!$G1758=$B$1,Colin!$H1758&lt;=$C$3),Colin!$I1758,)</f>
        <v>0</v>
      </c>
      <c r="N1758">
        <f>IF(AND(Colin!$G1758=$B$2,Colin!$H1758=$C$3),Colin!$I1758,)</f>
        <v>0</v>
      </c>
      <c r="O1758">
        <f>IF(AND(Colin!$G1758=$B$2,Colin!$H1758&lt;=$C$3),Colin!$I1758,)</f>
        <v>0</v>
      </c>
      <c r="P1758">
        <f>IF(Colin!$G1758&lt;$B$2,Colin!$I1758,0)</f>
        <v>0</v>
      </c>
      <c r="Q1758">
        <f>IF(Colin!$G1758&lt;$B$1,Colin!$I1758,0)</f>
        <v>0</v>
      </c>
    </row>
    <row r="1759" spans="12:17" x14ac:dyDescent="0.25">
      <c r="L1759">
        <f>IF(AND(Colin!$G1759=$B$1,Colin!$H1759=$C$3),Colin!$I1759,)</f>
        <v>0</v>
      </c>
      <c r="M1759">
        <f>IF(AND(Colin!$G1759=$B$1,Colin!$H1759&lt;=$C$3),Colin!$I1759,)</f>
        <v>0</v>
      </c>
      <c r="N1759">
        <f>IF(AND(Colin!$G1759=$B$2,Colin!$H1759=$C$3),Colin!$I1759,)</f>
        <v>0</v>
      </c>
      <c r="O1759">
        <f>IF(AND(Colin!$G1759=$B$2,Colin!$H1759&lt;=$C$3),Colin!$I1759,)</f>
        <v>0</v>
      </c>
      <c r="P1759">
        <f>IF(Colin!$G1759&lt;$B$2,Colin!$I1759,0)</f>
        <v>0</v>
      </c>
      <c r="Q1759">
        <f>IF(Colin!$G1759&lt;$B$1,Colin!$I1759,0)</f>
        <v>0</v>
      </c>
    </row>
    <row r="1760" spans="12:17" x14ac:dyDescent="0.25">
      <c r="L1760">
        <f>IF(AND(Colin!$G1760=$B$1,Colin!$H1760=$C$3),Colin!$I1760,)</f>
        <v>0</v>
      </c>
      <c r="M1760">
        <f>IF(AND(Colin!$G1760=$B$1,Colin!$H1760&lt;=$C$3),Colin!$I1760,)</f>
        <v>0</v>
      </c>
      <c r="N1760">
        <f>IF(AND(Colin!$G1760=$B$2,Colin!$H1760=$C$3),Colin!$I1760,)</f>
        <v>0</v>
      </c>
      <c r="O1760">
        <f>IF(AND(Colin!$G1760=$B$2,Colin!$H1760&lt;=$C$3),Colin!$I1760,)</f>
        <v>0</v>
      </c>
      <c r="P1760">
        <f>IF(Colin!$G1760&lt;$B$2,Colin!$I1760,0)</f>
        <v>0</v>
      </c>
      <c r="Q1760">
        <f>IF(Colin!$G1760&lt;$B$1,Colin!$I1760,0)</f>
        <v>0</v>
      </c>
    </row>
    <row r="1761" spans="12:17" x14ac:dyDescent="0.25">
      <c r="L1761">
        <f>IF(AND(Colin!$G1761=$B$1,Colin!$H1761=$C$3),Colin!$I1761,)</f>
        <v>0</v>
      </c>
      <c r="M1761">
        <f>IF(AND(Colin!$G1761=$B$1,Colin!$H1761&lt;=$C$3),Colin!$I1761,)</f>
        <v>0</v>
      </c>
      <c r="N1761">
        <f>IF(AND(Colin!$G1761=$B$2,Colin!$H1761=$C$3),Colin!$I1761,)</f>
        <v>0</v>
      </c>
      <c r="O1761">
        <f>IF(AND(Colin!$G1761=$B$2,Colin!$H1761&lt;=$C$3),Colin!$I1761,)</f>
        <v>0</v>
      </c>
      <c r="P1761">
        <f>IF(Colin!$G1761&lt;$B$2,Colin!$I1761,0)</f>
        <v>0</v>
      </c>
      <c r="Q1761">
        <f>IF(Colin!$G1761&lt;$B$1,Colin!$I1761,0)</f>
        <v>0</v>
      </c>
    </row>
    <row r="1762" spans="12:17" x14ac:dyDescent="0.25">
      <c r="L1762">
        <f>IF(AND(Colin!$G1762=$B$1,Colin!$H1762=$C$3),Colin!$I1762,)</f>
        <v>0</v>
      </c>
      <c r="M1762">
        <f>IF(AND(Colin!$G1762=$B$1,Colin!$H1762&lt;=$C$3),Colin!$I1762,)</f>
        <v>0</v>
      </c>
      <c r="N1762">
        <f>IF(AND(Colin!$G1762=$B$2,Colin!$H1762=$C$3),Colin!$I1762,)</f>
        <v>0</v>
      </c>
      <c r="O1762">
        <f>IF(AND(Colin!$G1762=$B$2,Colin!$H1762&lt;=$C$3),Colin!$I1762,)</f>
        <v>0</v>
      </c>
      <c r="P1762">
        <f>IF(Colin!$G1762&lt;$B$2,Colin!$I1762,0)</f>
        <v>0</v>
      </c>
      <c r="Q1762">
        <f>IF(Colin!$G1762&lt;$B$1,Colin!$I1762,0)</f>
        <v>0</v>
      </c>
    </row>
    <row r="1763" spans="12:17" x14ac:dyDescent="0.25">
      <c r="L1763">
        <f>IF(AND(Colin!$G1763=$B$1,Colin!$H1763=$C$3),Colin!$I1763,)</f>
        <v>0</v>
      </c>
      <c r="M1763">
        <f>IF(AND(Colin!$G1763=$B$1,Colin!$H1763&lt;=$C$3),Colin!$I1763,)</f>
        <v>0</v>
      </c>
      <c r="N1763">
        <f>IF(AND(Colin!$G1763=$B$2,Colin!$H1763=$C$3),Colin!$I1763,)</f>
        <v>0</v>
      </c>
      <c r="O1763">
        <f>IF(AND(Colin!$G1763=$B$2,Colin!$H1763&lt;=$C$3),Colin!$I1763,)</f>
        <v>0</v>
      </c>
      <c r="P1763">
        <f>IF(Colin!$G1763&lt;$B$2,Colin!$I1763,0)</f>
        <v>0</v>
      </c>
      <c r="Q1763">
        <f>IF(Colin!$G1763&lt;$B$1,Colin!$I1763,0)</f>
        <v>0</v>
      </c>
    </row>
    <row r="1764" spans="12:17" x14ac:dyDescent="0.25">
      <c r="L1764">
        <f>IF(AND(Colin!$G1764=$B$1,Colin!$H1764=$C$3),Colin!$I1764,)</f>
        <v>0</v>
      </c>
      <c r="M1764">
        <f>IF(AND(Colin!$G1764=$B$1,Colin!$H1764&lt;=$C$3),Colin!$I1764,)</f>
        <v>0</v>
      </c>
      <c r="N1764">
        <f>IF(AND(Colin!$G1764=$B$2,Colin!$H1764=$C$3),Colin!$I1764,)</f>
        <v>0</v>
      </c>
      <c r="O1764">
        <f>IF(AND(Colin!$G1764=$B$2,Colin!$H1764&lt;=$C$3),Colin!$I1764,)</f>
        <v>0</v>
      </c>
      <c r="P1764">
        <f>IF(Colin!$G1764&lt;$B$2,Colin!$I1764,0)</f>
        <v>0</v>
      </c>
      <c r="Q1764">
        <f>IF(Colin!$G1764&lt;$B$1,Colin!$I1764,0)</f>
        <v>0</v>
      </c>
    </row>
    <row r="1765" spans="12:17" x14ac:dyDescent="0.25">
      <c r="L1765">
        <f>IF(AND(Colin!$G1765=$B$1,Colin!$H1765=$C$3),Colin!$I1765,)</f>
        <v>0</v>
      </c>
      <c r="M1765">
        <f>IF(AND(Colin!$G1765=$B$1,Colin!$H1765&lt;=$C$3),Colin!$I1765,)</f>
        <v>0</v>
      </c>
      <c r="N1765">
        <f>IF(AND(Colin!$G1765=$B$2,Colin!$H1765=$C$3),Colin!$I1765,)</f>
        <v>0</v>
      </c>
      <c r="O1765">
        <f>IF(AND(Colin!$G1765=$B$2,Colin!$H1765&lt;=$C$3),Colin!$I1765,)</f>
        <v>0</v>
      </c>
      <c r="P1765">
        <f>IF(Colin!$G1765&lt;$B$2,Colin!$I1765,0)</f>
        <v>0</v>
      </c>
      <c r="Q1765">
        <f>IF(Colin!$G1765&lt;$B$1,Colin!$I1765,0)</f>
        <v>0</v>
      </c>
    </row>
    <row r="1766" spans="12:17" x14ac:dyDescent="0.25">
      <c r="L1766">
        <f>IF(AND(Colin!$G1766=$B$1,Colin!$H1766=$C$3),Colin!$I1766,)</f>
        <v>0</v>
      </c>
      <c r="M1766">
        <f>IF(AND(Colin!$G1766=$B$1,Colin!$H1766&lt;=$C$3),Colin!$I1766,)</f>
        <v>0</v>
      </c>
      <c r="N1766">
        <f>IF(AND(Colin!$G1766=$B$2,Colin!$H1766=$C$3),Colin!$I1766,)</f>
        <v>0</v>
      </c>
      <c r="O1766">
        <f>IF(AND(Colin!$G1766=$B$2,Colin!$H1766&lt;=$C$3),Colin!$I1766,)</f>
        <v>0</v>
      </c>
      <c r="P1766">
        <f>IF(Colin!$G1766&lt;$B$2,Colin!$I1766,0)</f>
        <v>0</v>
      </c>
      <c r="Q1766">
        <f>IF(Colin!$G1766&lt;$B$1,Colin!$I1766,0)</f>
        <v>0</v>
      </c>
    </row>
    <row r="1767" spans="12:17" x14ac:dyDescent="0.25">
      <c r="L1767">
        <f>IF(AND(Colin!$G1767=$B$1,Colin!$H1767=$C$3),Colin!$I1767,)</f>
        <v>0</v>
      </c>
      <c r="M1767">
        <f>IF(AND(Colin!$G1767=$B$1,Colin!$H1767&lt;=$C$3),Colin!$I1767,)</f>
        <v>0</v>
      </c>
      <c r="N1767">
        <f>IF(AND(Colin!$G1767=$B$2,Colin!$H1767=$C$3),Colin!$I1767,)</f>
        <v>0</v>
      </c>
      <c r="O1767">
        <f>IF(AND(Colin!$G1767=$B$2,Colin!$H1767&lt;=$C$3),Colin!$I1767,)</f>
        <v>0</v>
      </c>
      <c r="P1767">
        <f>IF(Colin!$G1767&lt;$B$2,Colin!$I1767,0)</f>
        <v>0</v>
      </c>
      <c r="Q1767">
        <f>IF(Colin!$G1767&lt;$B$1,Colin!$I1767,0)</f>
        <v>0</v>
      </c>
    </row>
    <row r="1768" spans="12:17" x14ac:dyDescent="0.25">
      <c r="L1768">
        <f>IF(AND(Colin!$G1768=$B$1,Colin!$H1768=$C$3),Colin!$I1768,)</f>
        <v>0</v>
      </c>
      <c r="M1768">
        <f>IF(AND(Colin!$G1768=$B$1,Colin!$H1768&lt;=$C$3),Colin!$I1768,)</f>
        <v>0</v>
      </c>
      <c r="N1768">
        <f>IF(AND(Colin!$G1768=$B$2,Colin!$H1768=$C$3),Colin!$I1768,)</f>
        <v>0</v>
      </c>
      <c r="O1768">
        <f>IF(AND(Colin!$G1768=$B$2,Colin!$H1768&lt;=$C$3),Colin!$I1768,)</f>
        <v>0</v>
      </c>
      <c r="P1768">
        <f>IF(Colin!$G1768&lt;$B$2,Colin!$I1768,0)</f>
        <v>0</v>
      </c>
      <c r="Q1768">
        <f>IF(Colin!$G1768&lt;$B$1,Colin!$I1768,0)</f>
        <v>0</v>
      </c>
    </row>
    <row r="1769" spans="12:17" x14ac:dyDescent="0.25">
      <c r="L1769">
        <f>IF(AND(Colin!$G1769=$B$1,Colin!$H1769=$C$3),Colin!$I1769,)</f>
        <v>0</v>
      </c>
      <c r="M1769">
        <f>IF(AND(Colin!$G1769=$B$1,Colin!$H1769&lt;=$C$3),Colin!$I1769,)</f>
        <v>0</v>
      </c>
      <c r="N1769">
        <f>IF(AND(Colin!$G1769=$B$2,Colin!$H1769=$C$3),Colin!$I1769,)</f>
        <v>0</v>
      </c>
      <c r="O1769">
        <f>IF(AND(Colin!$G1769=$B$2,Colin!$H1769&lt;=$C$3),Colin!$I1769,)</f>
        <v>0</v>
      </c>
      <c r="P1769">
        <f>IF(Colin!$G1769&lt;$B$2,Colin!$I1769,0)</f>
        <v>0</v>
      </c>
      <c r="Q1769">
        <f>IF(Colin!$G1769&lt;$B$1,Colin!$I1769,0)</f>
        <v>0</v>
      </c>
    </row>
    <row r="1770" spans="12:17" x14ac:dyDescent="0.25">
      <c r="L1770">
        <f>IF(AND(Colin!$G1770=$B$1,Colin!$H1770=$C$3),Colin!$I1770,)</f>
        <v>0</v>
      </c>
      <c r="M1770">
        <f>IF(AND(Colin!$G1770=$B$1,Colin!$H1770&lt;=$C$3),Colin!$I1770,)</f>
        <v>0</v>
      </c>
      <c r="N1770">
        <f>IF(AND(Colin!$G1770=$B$2,Colin!$H1770=$C$3),Colin!$I1770,)</f>
        <v>0</v>
      </c>
      <c r="O1770">
        <f>IF(AND(Colin!$G1770=$B$2,Colin!$H1770&lt;=$C$3),Colin!$I1770,)</f>
        <v>0</v>
      </c>
      <c r="P1770">
        <f>IF(Colin!$G1770&lt;$B$2,Colin!$I1770,0)</f>
        <v>0</v>
      </c>
      <c r="Q1770">
        <f>IF(Colin!$G1770&lt;$B$1,Colin!$I1770,0)</f>
        <v>0</v>
      </c>
    </row>
    <row r="1771" spans="12:17" x14ac:dyDescent="0.25">
      <c r="L1771">
        <f>IF(AND(Colin!$G1771=$B$1,Colin!$H1771=$C$3),Colin!$I1771,)</f>
        <v>0</v>
      </c>
      <c r="M1771">
        <f>IF(AND(Colin!$G1771=$B$1,Colin!$H1771&lt;=$C$3),Colin!$I1771,)</f>
        <v>0</v>
      </c>
      <c r="N1771">
        <f>IF(AND(Colin!$G1771=$B$2,Colin!$H1771=$C$3),Colin!$I1771,)</f>
        <v>0</v>
      </c>
      <c r="O1771">
        <f>IF(AND(Colin!$G1771=$B$2,Colin!$H1771&lt;=$C$3),Colin!$I1771,)</f>
        <v>0</v>
      </c>
      <c r="P1771">
        <f>IF(Colin!$G1771&lt;$B$2,Colin!$I1771,0)</f>
        <v>0</v>
      </c>
      <c r="Q1771">
        <f>IF(Colin!$G1771&lt;$B$1,Colin!$I1771,0)</f>
        <v>0</v>
      </c>
    </row>
    <row r="1772" spans="12:17" x14ac:dyDescent="0.25">
      <c r="L1772">
        <f>IF(AND(Colin!$G1772=$B$1,Colin!$H1772=$C$3),Colin!$I1772,)</f>
        <v>0</v>
      </c>
      <c r="M1772">
        <f>IF(AND(Colin!$G1772=$B$1,Colin!$H1772&lt;=$C$3),Colin!$I1772,)</f>
        <v>0</v>
      </c>
      <c r="N1772">
        <f>IF(AND(Colin!$G1772=$B$2,Colin!$H1772=$C$3),Colin!$I1772,)</f>
        <v>0</v>
      </c>
      <c r="O1772">
        <f>IF(AND(Colin!$G1772=$B$2,Colin!$H1772&lt;=$C$3),Colin!$I1772,)</f>
        <v>0</v>
      </c>
      <c r="P1772">
        <f>IF(Colin!$G1772&lt;$B$2,Colin!$I1772,0)</f>
        <v>0</v>
      </c>
      <c r="Q1772">
        <f>IF(Colin!$G1772&lt;$B$1,Colin!$I1772,0)</f>
        <v>0</v>
      </c>
    </row>
    <row r="1773" spans="12:17" x14ac:dyDescent="0.25">
      <c r="L1773">
        <f>IF(AND(Colin!$G1773=$B$1,Colin!$H1773=$C$3),Colin!$I1773,)</f>
        <v>0</v>
      </c>
      <c r="M1773">
        <f>IF(AND(Colin!$G1773=$B$1,Colin!$H1773&lt;=$C$3),Colin!$I1773,)</f>
        <v>0</v>
      </c>
      <c r="N1773">
        <f>IF(AND(Colin!$G1773=$B$2,Colin!$H1773=$C$3),Colin!$I1773,)</f>
        <v>0</v>
      </c>
      <c r="O1773">
        <f>IF(AND(Colin!$G1773=$B$2,Colin!$H1773&lt;=$C$3),Colin!$I1773,)</f>
        <v>0</v>
      </c>
      <c r="P1773">
        <f>IF(Colin!$G1773&lt;$B$2,Colin!$I1773,0)</f>
        <v>0</v>
      </c>
      <c r="Q1773">
        <f>IF(Colin!$G1773&lt;$B$1,Colin!$I1773,0)</f>
        <v>0</v>
      </c>
    </row>
    <row r="1774" spans="12:17" x14ac:dyDescent="0.25">
      <c r="L1774">
        <f>IF(AND(Colin!$G1774=$B$1,Colin!$H1774=$C$3),Colin!$I1774,)</f>
        <v>0</v>
      </c>
      <c r="M1774">
        <f>IF(AND(Colin!$G1774=$B$1,Colin!$H1774&lt;=$C$3),Colin!$I1774,)</f>
        <v>0</v>
      </c>
      <c r="N1774">
        <f>IF(AND(Colin!$G1774=$B$2,Colin!$H1774=$C$3),Colin!$I1774,)</f>
        <v>0</v>
      </c>
      <c r="O1774">
        <f>IF(AND(Colin!$G1774=$B$2,Colin!$H1774&lt;=$C$3),Colin!$I1774,)</f>
        <v>0</v>
      </c>
      <c r="P1774">
        <f>IF(Colin!$G1774&lt;$B$2,Colin!$I1774,0)</f>
        <v>0</v>
      </c>
      <c r="Q1774">
        <f>IF(Colin!$G1774&lt;$B$1,Colin!$I1774,0)</f>
        <v>0</v>
      </c>
    </row>
    <row r="1775" spans="12:17" x14ac:dyDescent="0.25">
      <c r="L1775">
        <f>IF(AND(Colin!$G1775=$B$1,Colin!$H1775=$C$3),Colin!$I1775,)</f>
        <v>0</v>
      </c>
      <c r="M1775">
        <f>IF(AND(Colin!$G1775=$B$1,Colin!$H1775&lt;=$C$3),Colin!$I1775,)</f>
        <v>0</v>
      </c>
      <c r="N1775">
        <f>IF(AND(Colin!$G1775=$B$2,Colin!$H1775=$C$3),Colin!$I1775,)</f>
        <v>0</v>
      </c>
      <c r="O1775">
        <f>IF(AND(Colin!$G1775=$B$2,Colin!$H1775&lt;=$C$3),Colin!$I1775,)</f>
        <v>0</v>
      </c>
      <c r="P1775">
        <f>IF(Colin!$G1775&lt;$B$2,Colin!$I1775,0)</f>
        <v>0</v>
      </c>
      <c r="Q1775">
        <f>IF(Colin!$G1775&lt;$B$1,Colin!$I1775,0)</f>
        <v>0</v>
      </c>
    </row>
    <row r="1776" spans="12:17" x14ac:dyDescent="0.25">
      <c r="L1776">
        <f>IF(AND(Colin!$G1776=$B$1,Colin!$H1776=$C$3),Colin!$I1776,)</f>
        <v>0</v>
      </c>
      <c r="M1776">
        <f>IF(AND(Colin!$G1776=$B$1,Colin!$H1776&lt;=$C$3),Colin!$I1776,)</f>
        <v>0</v>
      </c>
      <c r="N1776">
        <f>IF(AND(Colin!$G1776=$B$2,Colin!$H1776=$C$3),Colin!$I1776,)</f>
        <v>0</v>
      </c>
      <c r="O1776">
        <f>IF(AND(Colin!$G1776=$B$2,Colin!$H1776&lt;=$C$3),Colin!$I1776,)</f>
        <v>0</v>
      </c>
      <c r="P1776">
        <f>IF(Colin!$G1776&lt;$B$2,Colin!$I1776,0)</f>
        <v>0</v>
      </c>
      <c r="Q1776">
        <f>IF(Colin!$G1776&lt;$B$1,Colin!$I1776,0)</f>
        <v>0</v>
      </c>
    </row>
    <row r="1777" spans="12:17" x14ac:dyDescent="0.25">
      <c r="L1777">
        <f>IF(AND(Colin!$G1777=$B$1,Colin!$H1777=$C$3),Colin!$I1777,)</f>
        <v>0</v>
      </c>
      <c r="M1777">
        <f>IF(AND(Colin!$G1777=$B$1,Colin!$H1777&lt;=$C$3),Colin!$I1777,)</f>
        <v>0</v>
      </c>
      <c r="N1777">
        <f>IF(AND(Colin!$G1777=$B$2,Colin!$H1777=$C$3),Colin!$I1777,)</f>
        <v>0</v>
      </c>
      <c r="O1777">
        <f>IF(AND(Colin!$G1777=$B$2,Colin!$H1777&lt;=$C$3),Colin!$I1777,)</f>
        <v>0</v>
      </c>
      <c r="P1777">
        <f>IF(Colin!$G1777&lt;$B$2,Colin!$I1777,0)</f>
        <v>0</v>
      </c>
      <c r="Q1777">
        <f>IF(Colin!$G1777&lt;$B$1,Colin!$I1777,0)</f>
        <v>0</v>
      </c>
    </row>
    <row r="1778" spans="12:17" x14ac:dyDescent="0.25">
      <c r="L1778">
        <f>IF(AND(Colin!$G1778=$B$1,Colin!$H1778=$C$3),Colin!$I1778,)</f>
        <v>0</v>
      </c>
      <c r="M1778">
        <f>IF(AND(Colin!$G1778=$B$1,Colin!$H1778&lt;=$C$3),Colin!$I1778,)</f>
        <v>0</v>
      </c>
      <c r="N1778">
        <f>IF(AND(Colin!$G1778=$B$2,Colin!$H1778=$C$3),Colin!$I1778,)</f>
        <v>0</v>
      </c>
      <c r="O1778">
        <f>IF(AND(Colin!$G1778=$B$2,Colin!$H1778&lt;=$C$3),Colin!$I1778,)</f>
        <v>0</v>
      </c>
      <c r="P1778">
        <f>IF(Colin!$G1778&lt;$B$2,Colin!$I1778,0)</f>
        <v>0</v>
      </c>
      <c r="Q1778">
        <f>IF(Colin!$G1778&lt;$B$1,Colin!$I1778,0)</f>
        <v>0</v>
      </c>
    </row>
    <row r="1779" spans="12:17" x14ac:dyDescent="0.25">
      <c r="L1779">
        <f>IF(AND(Colin!$G1779=$B$1,Colin!$H1779=$C$3),Colin!$I1779,)</f>
        <v>0</v>
      </c>
      <c r="M1779">
        <f>IF(AND(Colin!$G1779=$B$1,Colin!$H1779&lt;=$C$3),Colin!$I1779,)</f>
        <v>0</v>
      </c>
      <c r="N1779">
        <f>IF(AND(Colin!$G1779=$B$2,Colin!$H1779=$C$3),Colin!$I1779,)</f>
        <v>0</v>
      </c>
      <c r="O1779">
        <f>IF(AND(Colin!$G1779=$B$2,Colin!$H1779&lt;=$C$3),Colin!$I1779,)</f>
        <v>0</v>
      </c>
      <c r="P1779">
        <f>IF(Colin!$G1779&lt;$B$2,Colin!$I1779,0)</f>
        <v>0</v>
      </c>
      <c r="Q1779">
        <f>IF(Colin!$G1779&lt;$B$1,Colin!$I1779,0)</f>
        <v>0</v>
      </c>
    </row>
    <row r="1780" spans="12:17" x14ac:dyDescent="0.25">
      <c r="L1780">
        <f>IF(AND(Colin!$G1780=$B$1,Colin!$H1780=$C$3),Colin!$I1780,)</f>
        <v>0</v>
      </c>
      <c r="M1780">
        <f>IF(AND(Colin!$G1780=$B$1,Colin!$H1780&lt;=$C$3),Colin!$I1780,)</f>
        <v>0</v>
      </c>
      <c r="N1780">
        <f>IF(AND(Colin!$G1780=$B$2,Colin!$H1780=$C$3),Colin!$I1780,)</f>
        <v>0</v>
      </c>
      <c r="O1780">
        <f>IF(AND(Colin!$G1780=$B$2,Colin!$H1780&lt;=$C$3),Colin!$I1780,)</f>
        <v>0</v>
      </c>
      <c r="P1780">
        <f>IF(Colin!$G1780&lt;$B$2,Colin!$I1780,0)</f>
        <v>0</v>
      </c>
      <c r="Q1780">
        <f>IF(Colin!$G1780&lt;$B$1,Colin!$I1780,0)</f>
        <v>0</v>
      </c>
    </row>
    <row r="1781" spans="12:17" x14ac:dyDescent="0.25">
      <c r="L1781">
        <f>IF(AND(Colin!$G1781=$B$1,Colin!$H1781=$C$3),Colin!$I1781,)</f>
        <v>0</v>
      </c>
      <c r="M1781">
        <f>IF(AND(Colin!$G1781=$B$1,Colin!$H1781&lt;=$C$3),Colin!$I1781,)</f>
        <v>0</v>
      </c>
      <c r="N1781">
        <f>IF(AND(Colin!$G1781=$B$2,Colin!$H1781=$C$3),Colin!$I1781,)</f>
        <v>0</v>
      </c>
      <c r="O1781">
        <f>IF(AND(Colin!$G1781=$B$2,Colin!$H1781&lt;=$C$3),Colin!$I1781,)</f>
        <v>0</v>
      </c>
      <c r="P1781">
        <f>IF(Colin!$G1781&lt;$B$2,Colin!$I1781,0)</f>
        <v>0</v>
      </c>
      <c r="Q1781">
        <f>IF(Colin!$G1781&lt;$B$1,Colin!$I1781,0)</f>
        <v>0</v>
      </c>
    </row>
    <row r="1782" spans="12:17" x14ac:dyDescent="0.25">
      <c r="L1782">
        <f>IF(AND(Colin!$G1782=$B$1,Colin!$H1782=$C$3),Colin!$I1782,)</f>
        <v>0</v>
      </c>
      <c r="M1782">
        <f>IF(AND(Colin!$G1782=$B$1,Colin!$H1782&lt;=$C$3),Colin!$I1782,)</f>
        <v>0</v>
      </c>
      <c r="N1782">
        <f>IF(AND(Colin!$G1782=$B$2,Colin!$H1782=$C$3),Colin!$I1782,)</f>
        <v>0</v>
      </c>
      <c r="O1782">
        <f>IF(AND(Colin!$G1782=$B$2,Colin!$H1782&lt;=$C$3),Colin!$I1782,)</f>
        <v>0</v>
      </c>
      <c r="P1782">
        <f>IF(Colin!$G1782&lt;$B$2,Colin!$I1782,0)</f>
        <v>0</v>
      </c>
      <c r="Q1782">
        <f>IF(Colin!$G1782&lt;$B$1,Colin!$I1782,0)</f>
        <v>0</v>
      </c>
    </row>
    <row r="1783" spans="12:17" x14ac:dyDescent="0.25">
      <c r="L1783">
        <f>IF(AND(Colin!$G1783=$B$1,Colin!$H1783=$C$3),Colin!$I1783,)</f>
        <v>0</v>
      </c>
      <c r="M1783">
        <f>IF(AND(Colin!$G1783=$B$1,Colin!$H1783&lt;=$C$3),Colin!$I1783,)</f>
        <v>0</v>
      </c>
      <c r="N1783">
        <f>IF(AND(Colin!$G1783=$B$2,Colin!$H1783=$C$3),Colin!$I1783,)</f>
        <v>0</v>
      </c>
      <c r="O1783">
        <f>IF(AND(Colin!$G1783=$B$2,Colin!$H1783&lt;=$C$3),Colin!$I1783,)</f>
        <v>0</v>
      </c>
      <c r="P1783">
        <f>IF(Colin!$G1783&lt;$B$2,Colin!$I1783,0)</f>
        <v>0</v>
      </c>
      <c r="Q1783">
        <f>IF(Colin!$G1783&lt;$B$1,Colin!$I1783,0)</f>
        <v>0</v>
      </c>
    </row>
    <row r="1784" spans="12:17" x14ac:dyDescent="0.25">
      <c r="L1784">
        <f>IF(AND(Colin!$G1784=$B$1,Colin!$H1784=$C$3),Colin!$I1784,)</f>
        <v>0</v>
      </c>
      <c r="M1784">
        <f>IF(AND(Colin!$G1784=$B$1,Colin!$H1784&lt;=$C$3),Colin!$I1784,)</f>
        <v>0</v>
      </c>
      <c r="N1784">
        <f>IF(AND(Colin!$G1784=$B$2,Colin!$H1784=$C$3),Colin!$I1784,)</f>
        <v>0</v>
      </c>
      <c r="O1784">
        <f>IF(AND(Colin!$G1784=$B$2,Colin!$H1784&lt;=$C$3),Colin!$I1784,)</f>
        <v>0</v>
      </c>
      <c r="P1784">
        <f>IF(Colin!$G1784&lt;$B$2,Colin!$I1784,0)</f>
        <v>0</v>
      </c>
      <c r="Q1784">
        <f>IF(Colin!$G1784&lt;$B$1,Colin!$I1784,0)</f>
        <v>0</v>
      </c>
    </row>
    <row r="1785" spans="12:17" x14ac:dyDescent="0.25">
      <c r="L1785">
        <f>IF(AND(Colin!$G1785=$B$1,Colin!$H1785=$C$3),Colin!$I1785,)</f>
        <v>0</v>
      </c>
      <c r="M1785">
        <f>IF(AND(Colin!$G1785=$B$1,Colin!$H1785&lt;=$C$3),Colin!$I1785,)</f>
        <v>0</v>
      </c>
      <c r="N1785">
        <f>IF(AND(Colin!$G1785=$B$2,Colin!$H1785=$C$3),Colin!$I1785,)</f>
        <v>0</v>
      </c>
      <c r="O1785">
        <f>IF(AND(Colin!$G1785=$B$2,Colin!$H1785&lt;=$C$3),Colin!$I1785,)</f>
        <v>0</v>
      </c>
      <c r="P1785">
        <f>IF(Colin!$G1785&lt;$B$2,Colin!$I1785,0)</f>
        <v>0</v>
      </c>
      <c r="Q1785">
        <f>IF(Colin!$G1785&lt;$B$1,Colin!$I1785,0)</f>
        <v>0</v>
      </c>
    </row>
    <row r="1786" spans="12:17" x14ac:dyDescent="0.25">
      <c r="L1786">
        <f>IF(AND(Colin!$G1786=$B$1,Colin!$H1786=$C$3),Colin!$I1786,)</f>
        <v>0</v>
      </c>
      <c r="M1786">
        <f>IF(AND(Colin!$G1786=$B$1,Colin!$H1786&lt;=$C$3),Colin!$I1786,)</f>
        <v>0</v>
      </c>
      <c r="N1786">
        <f>IF(AND(Colin!$G1786=$B$2,Colin!$H1786=$C$3),Colin!$I1786,)</f>
        <v>0</v>
      </c>
      <c r="O1786">
        <f>IF(AND(Colin!$G1786=$B$2,Colin!$H1786&lt;=$C$3),Colin!$I1786,)</f>
        <v>0</v>
      </c>
      <c r="P1786">
        <f>IF(Colin!$G1786&lt;$B$2,Colin!$I1786,0)</f>
        <v>0</v>
      </c>
      <c r="Q1786">
        <f>IF(Colin!$G1786&lt;$B$1,Colin!$I1786,0)</f>
        <v>0</v>
      </c>
    </row>
    <row r="1787" spans="12:17" x14ac:dyDescent="0.25">
      <c r="L1787">
        <f>IF(AND(Colin!$G1787=$B$1,Colin!$H1787=$C$3),Colin!$I1787,)</f>
        <v>0</v>
      </c>
      <c r="M1787">
        <f>IF(AND(Colin!$G1787=$B$1,Colin!$H1787&lt;=$C$3),Colin!$I1787,)</f>
        <v>0</v>
      </c>
      <c r="N1787">
        <f>IF(AND(Colin!$G1787=$B$2,Colin!$H1787=$C$3),Colin!$I1787,)</f>
        <v>0</v>
      </c>
      <c r="O1787">
        <f>IF(AND(Colin!$G1787=$B$2,Colin!$H1787&lt;=$C$3),Colin!$I1787,)</f>
        <v>0</v>
      </c>
      <c r="P1787">
        <f>IF(Colin!$G1787&lt;$B$2,Colin!$I1787,0)</f>
        <v>0</v>
      </c>
      <c r="Q1787">
        <f>IF(Colin!$G1787&lt;$B$1,Colin!$I1787,0)</f>
        <v>0</v>
      </c>
    </row>
    <row r="1788" spans="12:17" x14ac:dyDescent="0.25">
      <c r="L1788">
        <f>IF(AND(Colin!$G1788=$B$1,Colin!$H1788=$C$3),Colin!$I1788,)</f>
        <v>0</v>
      </c>
      <c r="M1788">
        <f>IF(AND(Colin!$G1788=$B$1,Colin!$H1788&lt;=$C$3),Colin!$I1788,)</f>
        <v>0</v>
      </c>
      <c r="N1788">
        <f>IF(AND(Colin!$G1788=$B$2,Colin!$H1788=$C$3),Colin!$I1788,)</f>
        <v>0</v>
      </c>
      <c r="O1788">
        <f>IF(AND(Colin!$G1788=$B$2,Colin!$H1788&lt;=$C$3),Colin!$I1788,)</f>
        <v>0</v>
      </c>
      <c r="P1788">
        <f>IF(Colin!$G1788&lt;$B$2,Colin!$I1788,0)</f>
        <v>0</v>
      </c>
      <c r="Q1788">
        <f>IF(Colin!$G1788&lt;$B$1,Colin!$I1788,0)</f>
        <v>0</v>
      </c>
    </row>
    <row r="1789" spans="12:17" x14ac:dyDescent="0.25">
      <c r="L1789">
        <f>IF(AND(Colin!$G1789=$B$1,Colin!$H1789=$C$3),Colin!$I1789,)</f>
        <v>0</v>
      </c>
      <c r="M1789">
        <f>IF(AND(Colin!$G1789=$B$1,Colin!$H1789&lt;=$C$3),Colin!$I1789,)</f>
        <v>0</v>
      </c>
      <c r="N1789">
        <f>IF(AND(Colin!$G1789=$B$2,Colin!$H1789=$C$3),Colin!$I1789,)</f>
        <v>0</v>
      </c>
      <c r="O1789">
        <f>IF(AND(Colin!$G1789=$B$2,Colin!$H1789&lt;=$C$3),Colin!$I1789,)</f>
        <v>0</v>
      </c>
      <c r="P1789">
        <f>IF(Colin!$G1789&lt;$B$2,Colin!$I1789,0)</f>
        <v>0</v>
      </c>
      <c r="Q1789">
        <f>IF(Colin!$G1789&lt;$B$1,Colin!$I1789,0)</f>
        <v>0</v>
      </c>
    </row>
    <row r="1790" spans="12:17" x14ac:dyDescent="0.25">
      <c r="L1790">
        <f>IF(AND(Colin!$G1790=$B$1,Colin!$H1790=$C$3),Colin!$I1790,)</f>
        <v>0</v>
      </c>
      <c r="M1790">
        <f>IF(AND(Colin!$G1790=$B$1,Colin!$H1790&lt;=$C$3),Colin!$I1790,)</f>
        <v>0</v>
      </c>
      <c r="N1790">
        <f>IF(AND(Colin!$G1790=$B$2,Colin!$H1790=$C$3),Colin!$I1790,)</f>
        <v>0</v>
      </c>
      <c r="O1790">
        <f>IF(AND(Colin!$G1790=$B$2,Colin!$H1790&lt;=$C$3),Colin!$I1790,)</f>
        <v>0</v>
      </c>
      <c r="P1790">
        <f>IF(Colin!$G1790&lt;$B$2,Colin!$I1790,0)</f>
        <v>0</v>
      </c>
      <c r="Q1790">
        <f>IF(Colin!$G1790&lt;$B$1,Colin!$I1790,0)</f>
        <v>0</v>
      </c>
    </row>
    <row r="1791" spans="12:17" x14ac:dyDescent="0.25">
      <c r="L1791">
        <f>IF(AND(Colin!$G1791=$B$1,Colin!$H1791=$C$3),Colin!$I1791,)</f>
        <v>0</v>
      </c>
      <c r="M1791">
        <f>IF(AND(Colin!$G1791=$B$1,Colin!$H1791&lt;=$C$3),Colin!$I1791,)</f>
        <v>0</v>
      </c>
      <c r="N1791">
        <f>IF(AND(Colin!$G1791=$B$2,Colin!$H1791=$C$3),Colin!$I1791,)</f>
        <v>0</v>
      </c>
      <c r="O1791">
        <f>IF(AND(Colin!$G1791=$B$2,Colin!$H1791&lt;=$C$3),Colin!$I1791,)</f>
        <v>0</v>
      </c>
      <c r="P1791">
        <f>IF(Colin!$G1791&lt;$B$2,Colin!$I1791,0)</f>
        <v>0</v>
      </c>
      <c r="Q1791">
        <f>IF(Colin!$G1791&lt;$B$1,Colin!$I1791,0)</f>
        <v>0</v>
      </c>
    </row>
    <row r="1792" spans="12:17" x14ac:dyDescent="0.25">
      <c r="L1792">
        <f>IF(AND(Colin!$G1792=$B$1,Colin!$H1792=$C$3),Colin!$I1792,)</f>
        <v>0</v>
      </c>
      <c r="M1792">
        <f>IF(AND(Colin!$G1792=$B$1,Colin!$H1792&lt;=$C$3),Colin!$I1792,)</f>
        <v>0</v>
      </c>
      <c r="N1792">
        <f>IF(AND(Colin!$G1792=$B$2,Colin!$H1792=$C$3),Colin!$I1792,)</f>
        <v>0</v>
      </c>
      <c r="O1792">
        <f>IF(AND(Colin!$G1792=$B$2,Colin!$H1792&lt;=$C$3),Colin!$I1792,)</f>
        <v>0</v>
      </c>
      <c r="P1792">
        <f>IF(Colin!$G1792&lt;$B$2,Colin!$I1792,0)</f>
        <v>0</v>
      </c>
      <c r="Q1792">
        <f>IF(Colin!$G1792&lt;$B$1,Colin!$I1792,0)</f>
        <v>0</v>
      </c>
    </row>
    <row r="1793" spans="12:17" x14ac:dyDescent="0.25">
      <c r="L1793">
        <f>IF(AND(Colin!$G1793=$B$1,Colin!$H1793=$C$3),Colin!$I1793,)</f>
        <v>0</v>
      </c>
      <c r="M1793">
        <f>IF(AND(Colin!$G1793=$B$1,Colin!$H1793&lt;=$C$3),Colin!$I1793,)</f>
        <v>0</v>
      </c>
      <c r="N1793">
        <f>IF(AND(Colin!$G1793=$B$2,Colin!$H1793=$C$3),Colin!$I1793,)</f>
        <v>0</v>
      </c>
      <c r="O1793">
        <f>IF(AND(Colin!$G1793=$B$2,Colin!$H1793&lt;=$C$3),Colin!$I1793,)</f>
        <v>0</v>
      </c>
      <c r="P1793">
        <f>IF(Colin!$G1793&lt;$B$2,Colin!$I1793,0)</f>
        <v>0</v>
      </c>
      <c r="Q1793">
        <f>IF(Colin!$G1793&lt;$B$1,Colin!$I1793,0)</f>
        <v>0</v>
      </c>
    </row>
    <row r="1794" spans="12:17" x14ac:dyDescent="0.25">
      <c r="L1794">
        <f>IF(AND(Colin!$G1794=$B$1,Colin!$H1794=$C$3),Colin!$I1794,)</f>
        <v>0</v>
      </c>
      <c r="M1794">
        <f>IF(AND(Colin!$G1794=$B$1,Colin!$H1794&lt;=$C$3),Colin!$I1794,)</f>
        <v>0</v>
      </c>
      <c r="N1794">
        <f>IF(AND(Colin!$G1794=$B$2,Colin!$H1794=$C$3),Colin!$I1794,)</f>
        <v>0</v>
      </c>
      <c r="O1794">
        <f>IF(AND(Colin!$G1794=$B$2,Colin!$H1794&lt;=$C$3),Colin!$I1794,)</f>
        <v>0</v>
      </c>
      <c r="P1794">
        <f>IF(Colin!$G1794&lt;$B$2,Colin!$I1794,0)</f>
        <v>0</v>
      </c>
      <c r="Q1794">
        <f>IF(Colin!$G1794&lt;$B$1,Colin!$I1794,0)</f>
        <v>0</v>
      </c>
    </row>
    <row r="1795" spans="12:17" x14ac:dyDescent="0.25">
      <c r="L1795">
        <f>IF(AND(Colin!$G1795=$B$1,Colin!$H1795=$C$3),Colin!$I1795,)</f>
        <v>0</v>
      </c>
      <c r="M1795">
        <f>IF(AND(Colin!$G1795=$B$1,Colin!$H1795&lt;=$C$3),Colin!$I1795,)</f>
        <v>0</v>
      </c>
      <c r="N1795">
        <f>IF(AND(Colin!$G1795=$B$2,Colin!$H1795=$C$3),Colin!$I1795,)</f>
        <v>0</v>
      </c>
      <c r="O1795">
        <f>IF(AND(Colin!$G1795=$B$2,Colin!$H1795&lt;=$C$3),Colin!$I1795,)</f>
        <v>0</v>
      </c>
      <c r="P1795">
        <f>IF(Colin!$G1795&lt;$B$2,Colin!$I1795,0)</f>
        <v>0</v>
      </c>
      <c r="Q1795">
        <f>IF(Colin!$G1795&lt;$B$1,Colin!$I1795,0)</f>
        <v>0</v>
      </c>
    </row>
    <row r="1796" spans="12:17" x14ac:dyDescent="0.25">
      <c r="L1796">
        <f>IF(AND(Colin!$G1796=$B$1,Colin!$H1796=$C$3),Colin!$I1796,)</f>
        <v>0</v>
      </c>
      <c r="M1796">
        <f>IF(AND(Colin!$G1796=$B$1,Colin!$H1796&lt;=$C$3),Colin!$I1796,)</f>
        <v>0</v>
      </c>
      <c r="N1796">
        <f>IF(AND(Colin!$G1796=$B$2,Colin!$H1796=$C$3),Colin!$I1796,)</f>
        <v>0</v>
      </c>
      <c r="O1796">
        <f>IF(AND(Colin!$G1796=$B$2,Colin!$H1796&lt;=$C$3),Colin!$I1796,)</f>
        <v>0</v>
      </c>
      <c r="P1796">
        <f>IF(Colin!$G1796&lt;$B$2,Colin!$I1796,0)</f>
        <v>0</v>
      </c>
      <c r="Q1796">
        <f>IF(Colin!$G1796&lt;$B$1,Colin!$I1796,0)</f>
        <v>0</v>
      </c>
    </row>
    <row r="1797" spans="12:17" x14ac:dyDescent="0.25">
      <c r="L1797">
        <f>IF(AND(Colin!$G1797=$B$1,Colin!$H1797=$C$3),Colin!$I1797,)</f>
        <v>0</v>
      </c>
      <c r="M1797">
        <f>IF(AND(Colin!$G1797=$B$1,Colin!$H1797&lt;=$C$3),Colin!$I1797,)</f>
        <v>0</v>
      </c>
      <c r="N1797">
        <f>IF(AND(Colin!$G1797=$B$2,Colin!$H1797=$C$3),Colin!$I1797,)</f>
        <v>0</v>
      </c>
      <c r="O1797">
        <f>IF(AND(Colin!$G1797=$B$2,Colin!$H1797&lt;=$C$3),Colin!$I1797,)</f>
        <v>0</v>
      </c>
      <c r="P1797">
        <f>IF(Colin!$G1797&lt;$B$2,Colin!$I1797,0)</f>
        <v>0</v>
      </c>
      <c r="Q1797">
        <f>IF(Colin!$G1797&lt;$B$1,Colin!$I1797,0)</f>
        <v>0</v>
      </c>
    </row>
    <row r="1798" spans="12:17" x14ac:dyDescent="0.25">
      <c r="L1798">
        <f>IF(AND(Colin!$G1798=$B$1,Colin!$H1798=$C$3),Colin!$I1798,)</f>
        <v>0</v>
      </c>
      <c r="M1798">
        <f>IF(AND(Colin!$G1798=$B$1,Colin!$H1798&lt;=$C$3),Colin!$I1798,)</f>
        <v>0</v>
      </c>
      <c r="N1798">
        <f>IF(AND(Colin!$G1798=$B$2,Colin!$H1798=$C$3),Colin!$I1798,)</f>
        <v>0</v>
      </c>
      <c r="O1798">
        <f>IF(AND(Colin!$G1798=$B$2,Colin!$H1798&lt;=$C$3),Colin!$I1798,)</f>
        <v>0</v>
      </c>
      <c r="P1798">
        <f>IF(Colin!$G1798&lt;$B$2,Colin!$I1798,0)</f>
        <v>0</v>
      </c>
      <c r="Q1798">
        <f>IF(Colin!$G1798&lt;$B$1,Colin!$I1798,0)</f>
        <v>0</v>
      </c>
    </row>
    <row r="1799" spans="12:17" x14ac:dyDescent="0.25">
      <c r="L1799">
        <f>IF(AND(Colin!$G1799=$B$1,Colin!$H1799=$C$3),Colin!$I1799,)</f>
        <v>0</v>
      </c>
      <c r="M1799">
        <f>IF(AND(Colin!$G1799=$B$1,Colin!$H1799&lt;=$C$3),Colin!$I1799,)</f>
        <v>0</v>
      </c>
      <c r="N1799">
        <f>IF(AND(Colin!$G1799=$B$2,Colin!$H1799=$C$3),Colin!$I1799,)</f>
        <v>0</v>
      </c>
      <c r="O1799">
        <f>IF(AND(Colin!$G1799=$B$2,Colin!$H1799&lt;=$C$3),Colin!$I1799,)</f>
        <v>0</v>
      </c>
      <c r="P1799">
        <f>IF(Colin!$G1799&lt;$B$2,Colin!$I1799,0)</f>
        <v>0</v>
      </c>
      <c r="Q1799">
        <f>IF(Colin!$G1799&lt;$B$1,Colin!$I1799,0)</f>
        <v>0</v>
      </c>
    </row>
    <row r="1800" spans="12:17" x14ac:dyDescent="0.25">
      <c r="L1800">
        <f>IF(AND(Colin!$G1800=$B$1,Colin!$H1800=$C$3),Colin!$I1800,)</f>
        <v>0</v>
      </c>
      <c r="M1800">
        <f>IF(AND(Colin!$G1800=$B$1,Colin!$H1800&lt;=$C$3),Colin!$I1800,)</f>
        <v>0</v>
      </c>
      <c r="N1800">
        <f>IF(AND(Colin!$G1800=$B$2,Colin!$H1800=$C$3),Colin!$I1800,)</f>
        <v>0</v>
      </c>
      <c r="O1800">
        <f>IF(AND(Colin!$G1800=$B$2,Colin!$H1800&lt;=$C$3),Colin!$I1800,)</f>
        <v>0</v>
      </c>
      <c r="P1800">
        <f>IF(Colin!$G1800&lt;$B$2,Colin!$I1800,0)</f>
        <v>0</v>
      </c>
      <c r="Q1800">
        <f>IF(Colin!$G1800&lt;$B$1,Colin!$I1800,0)</f>
        <v>0</v>
      </c>
    </row>
    <row r="1801" spans="12:17" x14ac:dyDescent="0.25">
      <c r="L1801">
        <f>IF(AND(Colin!$G1801=$B$1,Colin!$H1801=$C$3),Colin!$I1801,)</f>
        <v>0</v>
      </c>
      <c r="M1801">
        <f>IF(AND(Colin!$G1801=$B$1,Colin!$H1801&lt;=$C$3),Colin!$I1801,)</f>
        <v>0</v>
      </c>
      <c r="N1801">
        <f>IF(AND(Colin!$G1801=$B$2,Colin!$H1801=$C$3),Colin!$I1801,)</f>
        <v>0</v>
      </c>
      <c r="O1801">
        <f>IF(AND(Colin!$G1801=$B$2,Colin!$H1801&lt;=$C$3),Colin!$I1801,)</f>
        <v>0</v>
      </c>
      <c r="P1801">
        <f>IF(Colin!$G1801&lt;$B$2,Colin!$I1801,0)</f>
        <v>0</v>
      </c>
      <c r="Q1801">
        <f>IF(Colin!$G1801&lt;$B$1,Colin!$I1801,0)</f>
        <v>0</v>
      </c>
    </row>
    <row r="1802" spans="12:17" x14ac:dyDescent="0.25">
      <c r="L1802">
        <f>IF(AND(Colin!$G1802=$B$1,Colin!$H1802=$C$3),Colin!$I1802,)</f>
        <v>0</v>
      </c>
      <c r="M1802">
        <f>IF(AND(Colin!$G1802=$B$1,Colin!$H1802&lt;=$C$3),Colin!$I1802,)</f>
        <v>0</v>
      </c>
      <c r="N1802">
        <f>IF(AND(Colin!$G1802=$B$2,Colin!$H1802=$C$3),Colin!$I1802,)</f>
        <v>0</v>
      </c>
      <c r="O1802">
        <f>IF(AND(Colin!$G1802=$B$2,Colin!$H1802&lt;=$C$3),Colin!$I1802,)</f>
        <v>0</v>
      </c>
      <c r="P1802">
        <f>IF(Colin!$G1802&lt;$B$2,Colin!$I1802,0)</f>
        <v>0</v>
      </c>
      <c r="Q1802">
        <f>IF(Colin!$G1802&lt;$B$1,Colin!$I1802,0)</f>
        <v>0</v>
      </c>
    </row>
    <row r="1803" spans="12:17" x14ac:dyDescent="0.25">
      <c r="L1803">
        <f>IF(AND(Colin!$G1803=$B$1,Colin!$H1803=$C$3),Colin!$I1803,)</f>
        <v>0</v>
      </c>
      <c r="M1803">
        <f>IF(AND(Colin!$G1803=$B$1,Colin!$H1803&lt;=$C$3),Colin!$I1803,)</f>
        <v>0</v>
      </c>
      <c r="N1803">
        <f>IF(AND(Colin!$G1803=$B$2,Colin!$H1803=$C$3),Colin!$I1803,)</f>
        <v>0</v>
      </c>
      <c r="O1803">
        <f>IF(AND(Colin!$G1803=$B$2,Colin!$H1803&lt;=$C$3),Colin!$I1803,)</f>
        <v>0</v>
      </c>
      <c r="P1803">
        <f>IF(Colin!$G1803&lt;$B$2,Colin!$I1803,0)</f>
        <v>0</v>
      </c>
      <c r="Q1803">
        <f>IF(Colin!$G1803&lt;$B$1,Colin!$I1803,0)</f>
        <v>0</v>
      </c>
    </row>
    <row r="1804" spans="12:17" x14ac:dyDescent="0.25">
      <c r="L1804">
        <f>IF(AND(Colin!$G1804=$B$1,Colin!$H1804=$C$3),Colin!$I1804,)</f>
        <v>0</v>
      </c>
      <c r="M1804">
        <f>IF(AND(Colin!$G1804=$B$1,Colin!$H1804&lt;=$C$3),Colin!$I1804,)</f>
        <v>0</v>
      </c>
      <c r="N1804">
        <f>IF(AND(Colin!$G1804=$B$2,Colin!$H1804=$C$3),Colin!$I1804,)</f>
        <v>0</v>
      </c>
      <c r="O1804">
        <f>IF(AND(Colin!$G1804=$B$2,Colin!$H1804&lt;=$C$3),Colin!$I1804,)</f>
        <v>0</v>
      </c>
      <c r="P1804">
        <f>IF(Colin!$G1804&lt;$B$2,Colin!$I1804,0)</f>
        <v>0</v>
      </c>
      <c r="Q1804">
        <f>IF(Colin!$G1804&lt;$B$1,Colin!$I1804,0)</f>
        <v>0</v>
      </c>
    </row>
    <row r="1805" spans="12:17" x14ac:dyDescent="0.25">
      <c r="L1805">
        <f>IF(AND(Colin!$G1805=$B$1,Colin!$H1805=$C$3),Colin!$I1805,)</f>
        <v>0</v>
      </c>
      <c r="M1805">
        <f>IF(AND(Colin!$G1805=$B$1,Colin!$H1805&lt;=$C$3),Colin!$I1805,)</f>
        <v>0</v>
      </c>
      <c r="N1805">
        <f>IF(AND(Colin!$G1805=$B$2,Colin!$H1805=$C$3),Colin!$I1805,)</f>
        <v>0</v>
      </c>
      <c r="O1805">
        <f>IF(AND(Colin!$G1805=$B$2,Colin!$H1805&lt;=$C$3),Colin!$I1805,)</f>
        <v>0</v>
      </c>
      <c r="P1805">
        <f>IF(Colin!$G1805&lt;$B$2,Colin!$I1805,0)</f>
        <v>0</v>
      </c>
      <c r="Q1805">
        <f>IF(Colin!$G1805&lt;$B$1,Colin!$I1805,0)</f>
        <v>0</v>
      </c>
    </row>
    <row r="1806" spans="12:17" x14ac:dyDescent="0.25">
      <c r="L1806">
        <f>IF(AND(Colin!$G1806=$B$1,Colin!$H1806=$C$3),Colin!$I1806,)</f>
        <v>0</v>
      </c>
      <c r="M1806">
        <f>IF(AND(Colin!$G1806=$B$1,Colin!$H1806&lt;=$C$3),Colin!$I1806,)</f>
        <v>0</v>
      </c>
      <c r="N1806">
        <f>IF(AND(Colin!$G1806=$B$2,Colin!$H1806=$C$3),Colin!$I1806,)</f>
        <v>0</v>
      </c>
      <c r="O1806">
        <f>IF(AND(Colin!$G1806=$B$2,Colin!$H1806&lt;=$C$3),Colin!$I1806,)</f>
        <v>0</v>
      </c>
      <c r="P1806">
        <f>IF(Colin!$G1806&lt;$B$2,Colin!$I1806,0)</f>
        <v>0</v>
      </c>
      <c r="Q1806">
        <f>IF(Colin!$G1806&lt;$B$1,Colin!$I1806,0)</f>
        <v>0</v>
      </c>
    </row>
    <row r="1807" spans="12:17" x14ac:dyDescent="0.25">
      <c r="L1807">
        <f>IF(AND(Colin!$G1807=$B$1,Colin!$H1807=$C$3),Colin!$I1807,)</f>
        <v>0</v>
      </c>
      <c r="M1807">
        <f>IF(AND(Colin!$G1807=$B$1,Colin!$H1807&lt;=$C$3),Colin!$I1807,)</f>
        <v>0</v>
      </c>
      <c r="N1807">
        <f>IF(AND(Colin!$G1807=$B$2,Colin!$H1807=$C$3),Colin!$I1807,)</f>
        <v>0</v>
      </c>
      <c r="O1807">
        <f>IF(AND(Colin!$G1807=$B$2,Colin!$H1807&lt;=$C$3),Colin!$I1807,)</f>
        <v>0</v>
      </c>
      <c r="P1807">
        <f>IF(Colin!$G1807&lt;$B$2,Colin!$I1807,0)</f>
        <v>0</v>
      </c>
      <c r="Q1807">
        <f>IF(Colin!$G1807&lt;$B$1,Colin!$I1807,0)</f>
        <v>0</v>
      </c>
    </row>
    <row r="1808" spans="12:17" x14ac:dyDescent="0.25">
      <c r="L1808">
        <f>IF(AND(Colin!$G1808=$B$1,Colin!$H1808=$C$3),Colin!$I1808,)</f>
        <v>0</v>
      </c>
      <c r="M1808">
        <f>IF(AND(Colin!$G1808=$B$1,Colin!$H1808&lt;=$C$3),Colin!$I1808,)</f>
        <v>0</v>
      </c>
      <c r="N1808">
        <f>IF(AND(Colin!$G1808=$B$2,Colin!$H1808=$C$3),Colin!$I1808,)</f>
        <v>0</v>
      </c>
      <c r="O1808">
        <f>IF(AND(Colin!$G1808=$B$2,Colin!$H1808&lt;=$C$3),Colin!$I1808,)</f>
        <v>0</v>
      </c>
      <c r="P1808">
        <f>IF(Colin!$G1808&lt;$B$2,Colin!$I1808,0)</f>
        <v>0</v>
      </c>
      <c r="Q1808">
        <f>IF(Colin!$G1808&lt;$B$1,Colin!$I1808,0)</f>
        <v>0</v>
      </c>
    </row>
    <row r="1809" spans="12:17" x14ac:dyDescent="0.25">
      <c r="L1809">
        <f>IF(AND(Colin!$G1809=$B$1,Colin!$H1809=$C$3),Colin!$I1809,)</f>
        <v>0</v>
      </c>
      <c r="M1809">
        <f>IF(AND(Colin!$G1809=$B$1,Colin!$H1809&lt;=$C$3),Colin!$I1809,)</f>
        <v>0</v>
      </c>
      <c r="N1809">
        <f>IF(AND(Colin!$G1809=$B$2,Colin!$H1809=$C$3),Colin!$I1809,)</f>
        <v>0</v>
      </c>
      <c r="O1809">
        <f>IF(AND(Colin!$G1809=$B$2,Colin!$H1809&lt;=$C$3),Colin!$I1809,)</f>
        <v>0</v>
      </c>
      <c r="P1809">
        <f>IF(Colin!$G1809&lt;$B$2,Colin!$I1809,0)</f>
        <v>0</v>
      </c>
      <c r="Q1809">
        <f>IF(Colin!$G1809&lt;$B$1,Colin!$I1809,0)</f>
        <v>0</v>
      </c>
    </row>
    <row r="1810" spans="12:17" x14ac:dyDescent="0.25">
      <c r="L1810">
        <f>IF(AND(Colin!$G1810=$B$1,Colin!$H1810=$C$3),Colin!$I1810,)</f>
        <v>0</v>
      </c>
      <c r="M1810">
        <f>IF(AND(Colin!$G1810=$B$1,Colin!$H1810&lt;=$C$3),Colin!$I1810,)</f>
        <v>0</v>
      </c>
      <c r="N1810">
        <f>IF(AND(Colin!$G1810=$B$2,Colin!$H1810=$C$3),Colin!$I1810,)</f>
        <v>0</v>
      </c>
      <c r="O1810">
        <f>IF(AND(Colin!$G1810=$B$2,Colin!$H1810&lt;=$C$3),Colin!$I1810,)</f>
        <v>0</v>
      </c>
      <c r="P1810">
        <f>IF(Colin!$G1810&lt;$B$2,Colin!$I1810,0)</f>
        <v>0</v>
      </c>
      <c r="Q1810">
        <f>IF(Colin!$G1810&lt;$B$1,Colin!$I1810,0)</f>
        <v>0</v>
      </c>
    </row>
    <row r="1811" spans="12:17" x14ac:dyDescent="0.25">
      <c r="L1811">
        <f>IF(AND(Colin!$G1811=$B$1,Colin!$H1811=$C$3),Colin!$I1811,)</f>
        <v>0</v>
      </c>
      <c r="M1811">
        <f>IF(AND(Colin!$G1811=$B$1,Colin!$H1811&lt;=$C$3),Colin!$I1811,)</f>
        <v>0</v>
      </c>
      <c r="N1811">
        <f>IF(AND(Colin!$G1811=$B$2,Colin!$H1811=$C$3),Colin!$I1811,)</f>
        <v>0</v>
      </c>
      <c r="O1811">
        <f>IF(AND(Colin!$G1811=$B$2,Colin!$H1811&lt;=$C$3),Colin!$I1811,)</f>
        <v>0</v>
      </c>
      <c r="P1811">
        <f>IF(Colin!$G1811&lt;$B$2,Colin!$I1811,0)</f>
        <v>0</v>
      </c>
      <c r="Q1811">
        <f>IF(Colin!$G1811&lt;$B$1,Colin!$I1811,0)</f>
        <v>0</v>
      </c>
    </row>
    <row r="1812" spans="12:17" x14ac:dyDescent="0.25">
      <c r="L1812">
        <f>IF(AND(Colin!$G1812=$B$1,Colin!$H1812=$C$3),Colin!$I1812,)</f>
        <v>0</v>
      </c>
      <c r="M1812">
        <f>IF(AND(Colin!$G1812=$B$1,Colin!$H1812&lt;=$C$3),Colin!$I1812,)</f>
        <v>0</v>
      </c>
      <c r="N1812">
        <f>IF(AND(Colin!$G1812=$B$2,Colin!$H1812=$C$3),Colin!$I1812,)</f>
        <v>0</v>
      </c>
      <c r="O1812">
        <f>IF(AND(Colin!$G1812=$B$2,Colin!$H1812&lt;=$C$3),Colin!$I1812,)</f>
        <v>0</v>
      </c>
      <c r="P1812">
        <f>IF(Colin!$G1812&lt;$B$2,Colin!$I1812,0)</f>
        <v>0</v>
      </c>
      <c r="Q1812">
        <f>IF(Colin!$G1812&lt;$B$1,Colin!$I1812,0)</f>
        <v>0</v>
      </c>
    </row>
    <row r="1813" spans="12:17" x14ac:dyDescent="0.25">
      <c r="L1813">
        <f>IF(AND(Colin!$G1813=$B$1,Colin!$H1813=$C$3),Colin!$I1813,)</f>
        <v>0</v>
      </c>
      <c r="M1813">
        <f>IF(AND(Colin!$G1813=$B$1,Colin!$H1813&lt;=$C$3),Colin!$I1813,)</f>
        <v>0</v>
      </c>
      <c r="N1813">
        <f>IF(AND(Colin!$G1813=$B$2,Colin!$H1813=$C$3),Colin!$I1813,)</f>
        <v>0</v>
      </c>
      <c r="O1813">
        <f>IF(AND(Colin!$G1813=$B$2,Colin!$H1813&lt;=$C$3),Colin!$I1813,)</f>
        <v>0</v>
      </c>
      <c r="P1813">
        <f>IF(Colin!$G1813&lt;$B$2,Colin!$I1813,0)</f>
        <v>0</v>
      </c>
      <c r="Q1813">
        <f>IF(Colin!$G1813&lt;$B$1,Colin!$I1813,0)</f>
        <v>0</v>
      </c>
    </row>
    <row r="1814" spans="12:17" x14ac:dyDescent="0.25">
      <c r="L1814">
        <f>IF(AND(Colin!$G1814=$B$1,Colin!$H1814=$C$3),Colin!$I1814,)</f>
        <v>0</v>
      </c>
      <c r="M1814">
        <f>IF(AND(Colin!$G1814=$B$1,Colin!$H1814&lt;=$C$3),Colin!$I1814,)</f>
        <v>0</v>
      </c>
      <c r="N1814">
        <f>IF(AND(Colin!$G1814=$B$2,Colin!$H1814=$C$3),Colin!$I1814,)</f>
        <v>0</v>
      </c>
      <c r="O1814">
        <f>IF(AND(Colin!$G1814=$B$2,Colin!$H1814&lt;=$C$3),Colin!$I1814,)</f>
        <v>0</v>
      </c>
      <c r="P1814">
        <f>IF(Colin!$G1814&lt;$B$2,Colin!$I1814,0)</f>
        <v>0</v>
      </c>
      <c r="Q1814">
        <f>IF(Colin!$G1814&lt;$B$1,Colin!$I1814,0)</f>
        <v>0</v>
      </c>
    </row>
    <row r="1815" spans="12:17" x14ac:dyDescent="0.25">
      <c r="L1815">
        <f>IF(AND(Colin!$G1815=$B$1,Colin!$H1815=$C$3),Colin!$I1815,)</f>
        <v>0</v>
      </c>
      <c r="M1815">
        <f>IF(AND(Colin!$G1815=$B$1,Colin!$H1815&lt;=$C$3),Colin!$I1815,)</f>
        <v>0</v>
      </c>
      <c r="N1815">
        <f>IF(AND(Colin!$G1815=$B$2,Colin!$H1815=$C$3),Colin!$I1815,)</f>
        <v>0</v>
      </c>
      <c r="O1815">
        <f>IF(AND(Colin!$G1815=$B$2,Colin!$H1815&lt;=$C$3),Colin!$I1815,)</f>
        <v>0</v>
      </c>
      <c r="P1815">
        <f>IF(Colin!$G1815&lt;$B$2,Colin!$I1815,0)</f>
        <v>0</v>
      </c>
      <c r="Q1815">
        <f>IF(Colin!$G1815&lt;$B$1,Colin!$I1815,0)</f>
        <v>0</v>
      </c>
    </row>
    <row r="1816" spans="12:17" x14ac:dyDescent="0.25">
      <c r="L1816">
        <f>IF(AND(Colin!$G1816=$B$1,Colin!$H1816=$C$3),Colin!$I1816,)</f>
        <v>0</v>
      </c>
      <c r="M1816">
        <f>IF(AND(Colin!$G1816=$B$1,Colin!$H1816&lt;=$C$3),Colin!$I1816,)</f>
        <v>0</v>
      </c>
      <c r="N1816">
        <f>IF(AND(Colin!$G1816=$B$2,Colin!$H1816=$C$3),Colin!$I1816,)</f>
        <v>0</v>
      </c>
      <c r="O1816">
        <f>IF(AND(Colin!$G1816=$B$2,Colin!$H1816&lt;=$C$3),Colin!$I1816,)</f>
        <v>0</v>
      </c>
      <c r="P1816">
        <f>IF(Colin!$G1816&lt;$B$2,Colin!$I1816,0)</f>
        <v>0</v>
      </c>
      <c r="Q1816">
        <f>IF(Colin!$G1816&lt;$B$1,Colin!$I1816,0)</f>
        <v>0</v>
      </c>
    </row>
    <row r="1817" spans="12:17" x14ac:dyDescent="0.25">
      <c r="L1817">
        <f>IF(AND(Colin!$G1817=$B$1,Colin!$H1817=$C$3),Colin!$I1817,)</f>
        <v>0</v>
      </c>
      <c r="M1817">
        <f>IF(AND(Colin!$G1817=$B$1,Colin!$H1817&lt;=$C$3),Colin!$I1817,)</f>
        <v>0</v>
      </c>
      <c r="N1817">
        <f>IF(AND(Colin!$G1817=$B$2,Colin!$H1817=$C$3),Colin!$I1817,)</f>
        <v>0</v>
      </c>
      <c r="O1817">
        <f>IF(AND(Colin!$G1817=$B$2,Colin!$H1817&lt;=$C$3),Colin!$I1817,)</f>
        <v>0</v>
      </c>
      <c r="P1817">
        <f>IF(Colin!$G1817&lt;$B$2,Colin!$I1817,0)</f>
        <v>0</v>
      </c>
      <c r="Q1817">
        <f>IF(Colin!$G1817&lt;$B$1,Colin!$I1817,0)</f>
        <v>0</v>
      </c>
    </row>
    <row r="1818" spans="12:17" x14ac:dyDescent="0.25">
      <c r="L1818">
        <f>IF(AND(Colin!$G1818=$B$1,Colin!$H1818=$C$3),Colin!$I1818,)</f>
        <v>0</v>
      </c>
      <c r="M1818">
        <f>IF(AND(Colin!$G1818=$B$1,Colin!$H1818&lt;=$C$3),Colin!$I1818,)</f>
        <v>0</v>
      </c>
      <c r="N1818">
        <f>IF(AND(Colin!$G1818=$B$2,Colin!$H1818=$C$3),Colin!$I1818,)</f>
        <v>0</v>
      </c>
      <c r="O1818">
        <f>IF(AND(Colin!$G1818=$B$2,Colin!$H1818&lt;=$C$3),Colin!$I1818,)</f>
        <v>0</v>
      </c>
      <c r="P1818">
        <f>IF(Colin!$G1818&lt;$B$2,Colin!$I1818,0)</f>
        <v>0</v>
      </c>
      <c r="Q1818">
        <f>IF(Colin!$G1818&lt;$B$1,Colin!$I1818,0)</f>
        <v>0</v>
      </c>
    </row>
    <row r="1819" spans="12:17" x14ac:dyDescent="0.25">
      <c r="L1819">
        <f>IF(AND(Colin!$G1819=$B$1,Colin!$H1819=$C$3),Colin!$I1819,)</f>
        <v>0</v>
      </c>
      <c r="M1819">
        <f>IF(AND(Colin!$G1819=$B$1,Colin!$H1819&lt;=$C$3),Colin!$I1819,)</f>
        <v>0</v>
      </c>
      <c r="N1819">
        <f>IF(AND(Colin!$G1819=$B$2,Colin!$H1819=$C$3),Colin!$I1819,)</f>
        <v>0</v>
      </c>
      <c r="O1819">
        <f>IF(AND(Colin!$G1819=$B$2,Colin!$H1819&lt;=$C$3),Colin!$I1819,)</f>
        <v>0</v>
      </c>
      <c r="P1819">
        <f>IF(Colin!$G1819&lt;$B$2,Colin!$I1819,0)</f>
        <v>0</v>
      </c>
      <c r="Q1819">
        <f>IF(Colin!$G1819&lt;$B$1,Colin!$I1819,0)</f>
        <v>0</v>
      </c>
    </row>
    <row r="1820" spans="12:17" x14ac:dyDescent="0.25">
      <c r="L1820">
        <f>IF(AND(Colin!$G1820=$B$1,Colin!$H1820=$C$3),Colin!$I1820,)</f>
        <v>0</v>
      </c>
      <c r="M1820">
        <f>IF(AND(Colin!$G1820=$B$1,Colin!$H1820&lt;=$C$3),Colin!$I1820,)</f>
        <v>0</v>
      </c>
      <c r="N1820">
        <f>IF(AND(Colin!$G1820=$B$2,Colin!$H1820=$C$3),Colin!$I1820,)</f>
        <v>0</v>
      </c>
      <c r="O1820">
        <f>IF(AND(Colin!$G1820=$B$2,Colin!$H1820&lt;=$C$3),Colin!$I1820,)</f>
        <v>0</v>
      </c>
      <c r="P1820">
        <f>IF(Colin!$G1820&lt;$B$2,Colin!$I1820,0)</f>
        <v>0</v>
      </c>
      <c r="Q1820">
        <f>IF(Colin!$G1820&lt;$B$1,Colin!$I1820,0)</f>
        <v>0</v>
      </c>
    </row>
    <row r="1821" spans="12:17" x14ac:dyDescent="0.25">
      <c r="L1821">
        <f>IF(AND(Colin!$G1821=$B$1,Colin!$H1821=$C$3),Colin!$I1821,)</f>
        <v>0</v>
      </c>
      <c r="M1821">
        <f>IF(AND(Colin!$G1821=$B$1,Colin!$H1821&lt;=$C$3),Colin!$I1821,)</f>
        <v>0</v>
      </c>
      <c r="N1821">
        <f>IF(AND(Colin!$G1821=$B$2,Colin!$H1821=$C$3),Colin!$I1821,)</f>
        <v>0</v>
      </c>
      <c r="O1821">
        <f>IF(AND(Colin!$G1821=$B$2,Colin!$H1821&lt;=$C$3),Colin!$I1821,)</f>
        <v>0</v>
      </c>
      <c r="P1821">
        <f>IF(Colin!$G1821&lt;$B$2,Colin!$I1821,0)</f>
        <v>0</v>
      </c>
      <c r="Q1821">
        <f>IF(Colin!$G1821&lt;$B$1,Colin!$I1821,0)</f>
        <v>0</v>
      </c>
    </row>
    <row r="1822" spans="12:17" x14ac:dyDescent="0.25">
      <c r="L1822">
        <f>IF(AND(Colin!$G1822=$B$1,Colin!$H1822=$C$3),Colin!$I1822,)</f>
        <v>0</v>
      </c>
      <c r="M1822">
        <f>IF(AND(Colin!$G1822=$B$1,Colin!$H1822&lt;=$C$3),Colin!$I1822,)</f>
        <v>0</v>
      </c>
      <c r="N1822">
        <f>IF(AND(Colin!$G1822=$B$2,Colin!$H1822=$C$3),Colin!$I1822,)</f>
        <v>0</v>
      </c>
      <c r="O1822">
        <f>IF(AND(Colin!$G1822=$B$2,Colin!$H1822&lt;=$C$3),Colin!$I1822,)</f>
        <v>0</v>
      </c>
      <c r="P1822">
        <f>IF(Colin!$G1822&lt;$B$2,Colin!$I1822,0)</f>
        <v>0</v>
      </c>
      <c r="Q1822">
        <f>IF(Colin!$G1822&lt;$B$1,Colin!$I1822,0)</f>
        <v>0</v>
      </c>
    </row>
    <row r="1823" spans="12:17" x14ac:dyDescent="0.25">
      <c r="L1823">
        <f>IF(AND(Colin!$G1823=$B$1,Colin!$H1823=$C$3),Colin!$I1823,)</f>
        <v>0</v>
      </c>
      <c r="M1823">
        <f>IF(AND(Colin!$G1823=$B$1,Colin!$H1823&lt;=$C$3),Colin!$I1823,)</f>
        <v>0</v>
      </c>
      <c r="N1823">
        <f>IF(AND(Colin!$G1823=$B$2,Colin!$H1823=$C$3),Colin!$I1823,)</f>
        <v>0</v>
      </c>
      <c r="O1823">
        <f>IF(AND(Colin!$G1823=$B$2,Colin!$H1823&lt;=$C$3),Colin!$I1823,)</f>
        <v>0</v>
      </c>
      <c r="P1823">
        <f>IF(Colin!$G1823&lt;$B$2,Colin!$I1823,0)</f>
        <v>0</v>
      </c>
      <c r="Q1823">
        <f>IF(Colin!$G1823&lt;$B$1,Colin!$I1823,0)</f>
        <v>0</v>
      </c>
    </row>
    <row r="1824" spans="12:17" x14ac:dyDescent="0.25">
      <c r="L1824">
        <f>IF(AND(Colin!$G1824=$B$1,Colin!$H1824=$C$3),Colin!$I1824,)</f>
        <v>0</v>
      </c>
      <c r="M1824">
        <f>IF(AND(Colin!$G1824=$B$1,Colin!$H1824&lt;=$C$3),Colin!$I1824,)</f>
        <v>0</v>
      </c>
      <c r="N1824">
        <f>IF(AND(Colin!$G1824=$B$2,Colin!$H1824=$C$3),Colin!$I1824,)</f>
        <v>0</v>
      </c>
      <c r="O1824">
        <f>IF(AND(Colin!$G1824=$B$2,Colin!$H1824&lt;=$C$3),Colin!$I1824,)</f>
        <v>0</v>
      </c>
      <c r="P1824">
        <f>IF(Colin!$G1824&lt;$B$2,Colin!$I1824,0)</f>
        <v>0</v>
      </c>
      <c r="Q1824">
        <f>IF(Colin!$G1824&lt;$B$1,Colin!$I1824,0)</f>
        <v>0</v>
      </c>
    </row>
    <row r="1825" spans="12:17" x14ac:dyDescent="0.25">
      <c r="L1825">
        <f>IF(AND(Colin!$G1825=$B$1,Colin!$H1825=$C$3),Colin!$I1825,)</f>
        <v>0</v>
      </c>
      <c r="M1825">
        <f>IF(AND(Colin!$G1825=$B$1,Colin!$H1825&lt;=$C$3),Colin!$I1825,)</f>
        <v>0</v>
      </c>
      <c r="N1825">
        <f>IF(AND(Colin!$G1825=$B$2,Colin!$H1825=$C$3),Colin!$I1825,)</f>
        <v>0</v>
      </c>
      <c r="O1825">
        <f>IF(AND(Colin!$G1825=$B$2,Colin!$H1825&lt;=$C$3),Colin!$I1825,)</f>
        <v>0</v>
      </c>
      <c r="P1825">
        <f>IF(Colin!$G1825&lt;$B$2,Colin!$I1825,0)</f>
        <v>0</v>
      </c>
      <c r="Q1825">
        <f>IF(Colin!$G1825&lt;$B$1,Colin!$I1825,0)</f>
        <v>0</v>
      </c>
    </row>
    <row r="1826" spans="12:17" x14ac:dyDescent="0.25">
      <c r="L1826">
        <f>IF(AND(Colin!$G1826=$B$1,Colin!$H1826=$C$3),Colin!$I1826,)</f>
        <v>0</v>
      </c>
      <c r="M1826">
        <f>IF(AND(Colin!$G1826=$B$1,Colin!$H1826&lt;=$C$3),Colin!$I1826,)</f>
        <v>0</v>
      </c>
      <c r="N1826">
        <f>IF(AND(Colin!$G1826=$B$2,Colin!$H1826=$C$3),Colin!$I1826,)</f>
        <v>0</v>
      </c>
      <c r="O1826">
        <f>IF(AND(Colin!$G1826=$B$2,Colin!$H1826&lt;=$C$3),Colin!$I1826,)</f>
        <v>0</v>
      </c>
      <c r="P1826">
        <f>IF(Colin!$G1826&lt;$B$2,Colin!$I1826,0)</f>
        <v>0</v>
      </c>
      <c r="Q1826">
        <f>IF(Colin!$G1826&lt;$B$1,Colin!$I1826,0)</f>
        <v>0</v>
      </c>
    </row>
    <row r="1827" spans="12:17" x14ac:dyDescent="0.25">
      <c r="L1827">
        <f>IF(AND(Colin!$G1827=$B$1,Colin!$H1827=$C$3),Colin!$I1827,)</f>
        <v>0</v>
      </c>
      <c r="M1827">
        <f>IF(AND(Colin!$G1827=$B$1,Colin!$H1827&lt;=$C$3),Colin!$I1827,)</f>
        <v>0</v>
      </c>
      <c r="N1827">
        <f>IF(AND(Colin!$G1827=$B$2,Colin!$H1827=$C$3),Colin!$I1827,)</f>
        <v>0</v>
      </c>
      <c r="O1827">
        <f>IF(AND(Colin!$G1827=$B$2,Colin!$H1827&lt;=$C$3),Colin!$I1827,)</f>
        <v>0</v>
      </c>
      <c r="P1827">
        <f>IF(Colin!$G1827&lt;$B$2,Colin!$I1827,0)</f>
        <v>0</v>
      </c>
      <c r="Q1827">
        <f>IF(Colin!$G1827&lt;$B$1,Colin!$I1827,0)</f>
        <v>0</v>
      </c>
    </row>
    <row r="1828" spans="12:17" x14ac:dyDescent="0.25">
      <c r="L1828">
        <f>IF(AND(Colin!$G1828=$B$1,Colin!$H1828=$C$3),Colin!$I1828,)</f>
        <v>0</v>
      </c>
      <c r="M1828">
        <f>IF(AND(Colin!$G1828=$B$1,Colin!$H1828&lt;=$C$3),Colin!$I1828,)</f>
        <v>0</v>
      </c>
      <c r="N1828">
        <f>IF(AND(Colin!$G1828=$B$2,Colin!$H1828=$C$3),Colin!$I1828,)</f>
        <v>0</v>
      </c>
      <c r="O1828">
        <f>IF(AND(Colin!$G1828=$B$2,Colin!$H1828&lt;=$C$3),Colin!$I1828,)</f>
        <v>0</v>
      </c>
      <c r="P1828">
        <f>IF(Colin!$G1828&lt;$B$2,Colin!$I1828,0)</f>
        <v>0</v>
      </c>
      <c r="Q1828">
        <f>IF(Colin!$G1828&lt;$B$1,Colin!$I1828,0)</f>
        <v>0</v>
      </c>
    </row>
    <row r="1829" spans="12:17" x14ac:dyDescent="0.25">
      <c r="L1829">
        <f>IF(AND(Colin!$G1829=$B$1,Colin!$H1829=$C$3),Colin!$I1829,)</f>
        <v>0</v>
      </c>
      <c r="M1829">
        <f>IF(AND(Colin!$G1829=$B$1,Colin!$H1829&lt;=$C$3),Colin!$I1829,)</f>
        <v>0</v>
      </c>
      <c r="N1829">
        <f>IF(AND(Colin!$G1829=$B$2,Colin!$H1829=$C$3),Colin!$I1829,)</f>
        <v>0</v>
      </c>
      <c r="O1829">
        <f>IF(AND(Colin!$G1829=$B$2,Colin!$H1829&lt;=$C$3),Colin!$I1829,)</f>
        <v>0</v>
      </c>
      <c r="P1829">
        <f>IF(Colin!$G1829&lt;$B$2,Colin!$I1829,0)</f>
        <v>0</v>
      </c>
      <c r="Q1829">
        <f>IF(Colin!$G1829&lt;$B$1,Colin!$I1829,0)</f>
        <v>0</v>
      </c>
    </row>
    <row r="1830" spans="12:17" x14ac:dyDescent="0.25">
      <c r="L1830">
        <f>IF(AND(Colin!$G1830=$B$1,Colin!$H1830=$C$3),Colin!$I1830,)</f>
        <v>0</v>
      </c>
      <c r="M1830">
        <f>IF(AND(Colin!$G1830=$B$1,Colin!$H1830&lt;=$C$3),Colin!$I1830,)</f>
        <v>0</v>
      </c>
      <c r="N1830">
        <f>IF(AND(Colin!$G1830=$B$2,Colin!$H1830=$C$3),Colin!$I1830,)</f>
        <v>0</v>
      </c>
      <c r="O1830">
        <f>IF(AND(Colin!$G1830=$B$2,Colin!$H1830&lt;=$C$3),Colin!$I1830,)</f>
        <v>0</v>
      </c>
      <c r="P1830">
        <f>IF(Colin!$G1830&lt;$B$2,Colin!$I1830,0)</f>
        <v>0</v>
      </c>
      <c r="Q1830">
        <f>IF(Colin!$G1830&lt;$B$1,Colin!$I1830,0)</f>
        <v>0</v>
      </c>
    </row>
    <row r="1831" spans="12:17" x14ac:dyDescent="0.25">
      <c r="L1831">
        <f>IF(AND(Colin!$G1831=$B$1,Colin!$H1831=$C$3),Colin!$I1831,)</f>
        <v>0</v>
      </c>
      <c r="M1831">
        <f>IF(AND(Colin!$G1831=$B$1,Colin!$H1831&lt;=$C$3),Colin!$I1831,)</f>
        <v>0</v>
      </c>
      <c r="N1831">
        <f>IF(AND(Colin!$G1831=$B$2,Colin!$H1831=$C$3),Colin!$I1831,)</f>
        <v>0</v>
      </c>
      <c r="O1831">
        <f>IF(AND(Colin!$G1831=$B$2,Colin!$H1831&lt;=$C$3),Colin!$I1831,)</f>
        <v>0</v>
      </c>
      <c r="P1831">
        <f>IF(Colin!$G1831&lt;$B$2,Colin!$I1831,0)</f>
        <v>0</v>
      </c>
      <c r="Q1831">
        <f>IF(Colin!$G1831&lt;$B$1,Colin!$I1831,0)</f>
        <v>0</v>
      </c>
    </row>
    <row r="1832" spans="12:17" x14ac:dyDescent="0.25">
      <c r="L1832">
        <f>IF(AND(Colin!$G1832=$B$1,Colin!$H1832=$C$3),Colin!$I1832,)</f>
        <v>0</v>
      </c>
      <c r="M1832">
        <f>IF(AND(Colin!$G1832=$B$1,Colin!$H1832&lt;=$C$3),Colin!$I1832,)</f>
        <v>0</v>
      </c>
      <c r="N1832">
        <f>IF(AND(Colin!$G1832=$B$2,Colin!$H1832=$C$3),Colin!$I1832,)</f>
        <v>0</v>
      </c>
      <c r="O1832">
        <f>IF(AND(Colin!$G1832=$B$2,Colin!$H1832&lt;=$C$3),Colin!$I1832,)</f>
        <v>0</v>
      </c>
      <c r="P1832">
        <f>IF(Colin!$G1832&lt;$B$2,Colin!$I1832,0)</f>
        <v>0</v>
      </c>
      <c r="Q1832">
        <f>IF(Colin!$G1832&lt;$B$1,Colin!$I1832,0)</f>
        <v>0</v>
      </c>
    </row>
    <row r="1833" spans="12:17" x14ac:dyDescent="0.25">
      <c r="L1833">
        <f>IF(AND(Colin!$G1833=$B$1,Colin!$H1833=$C$3),Colin!$I1833,)</f>
        <v>0</v>
      </c>
      <c r="M1833">
        <f>IF(AND(Colin!$G1833=$B$1,Colin!$H1833&lt;=$C$3),Colin!$I1833,)</f>
        <v>0</v>
      </c>
      <c r="N1833">
        <f>IF(AND(Colin!$G1833=$B$2,Colin!$H1833=$C$3),Colin!$I1833,)</f>
        <v>0</v>
      </c>
      <c r="O1833">
        <f>IF(AND(Colin!$G1833=$B$2,Colin!$H1833&lt;=$C$3),Colin!$I1833,)</f>
        <v>0</v>
      </c>
      <c r="P1833">
        <f>IF(Colin!$G1833&lt;$B$2,Colin!$I1833,0)</f>
        <v>0</v>
      </c>
      <c r="Q1833">
        <f>IF(Colin!$G1833&lt;$B$1,Colin!$I1833,0)</f>
        <v>0</v>
      </c>
    </row>
    <row r="1834" spans="12:17" x14ac:dyDescent="0.25">
      <c r="L1834">
        <f>IF(AND(Colin!$G1834=$B$1,Colin!$H1834=$C$3),Colin!$I1834,)</f>
        <v>0</v>
      </c>
      <c r="M1834">
        <f>IF(AND(Colin!$G1834=$B$1,Colin!$H1834&lt;=$C$3),Colin!$I1834,)</f>
        <v>0</v>
      </c>
      <c r="N1834">
        <f>IF(AND(Colin!$G1834=$B$2,Colin!$H1834=$C$3),Colin!$I1834,)</f>
        <v>0</v>
      </c>
      <c r="O1834">
        <f>IF(AND(Colin!$G1834=$B$2,Colin!$H1834&lt;=$C$3),Colin!$I1834,)</f>
        <v>0</v>
      </c>
      <c r="P1834">
        <f>IF(Colin!$G1834&lt;$B$2,Colin!$I1834,0)</f>
        <v>0</v>
      </c>
      <c r="Q1834">
        <f>IF(Colin!$G1834&lt;$B$1,Colin!$I1834,0)</f>
        <v>0</v>
      </c>
    </row>
    <row r="1835" spans="12:17" x14ac:dyDescent="0.25">
      <c r="L1835">
        <f>IF(AND(Colin!$G1835=$B$1,Colin!$H1835=$C$3),Colin!$I1835,)</f>
        <v>0</v>
      </c>
      <c r="M1835">
        <f>IF(AND(Colin!$G1835=$B$1,Colin!$H1835&lt;=$C$3),Colin!$I1835,)</f>
        <v>0</v>
      </c>
      <c r="N1835">
        <f>IF(AND(Colin!$G1835=$B$2,Colin!$H1835=$C$3),Colin!$I1835,)</f>
        <v>0</v>
      </c>
      <c r="O1835">
        <f>IF(AND(Colin!$G1835=$B$2,Colin!$H1835&lt;=$C$3),Colin!$I1835,)</f>
        <v>0</v>
      </c>
      <c r="P1835">
        <f>IF(Colin!$G1835&lt;$B$2,Colin!$I1835,0)</f>
        <v>0</v>
      </c>
      <c r="Q1835">
        <f>IF(Colin!$G1835&lt;$B$1,Colin!$I1835,0)</f>
        <v>0</v>
      </c>
    </row>
    <row r="1836" spans="12:17" x14ac:dyDescent="0.25">
      <c r="L1836">
        <f>IF(AND(Colin!$G1836=$B$1,Colin!$H1836=$C$3),Colin!$I1836,)</f>
        <v>0</v>
      </c>
      <c r="M1836">
        <f>IF(AND(Colin!$G1836=$B$1,Colin!$H1836&lt;=$C$3),Colin!$I1836,)</f>
        <v>0</v>
      </c>
      <c r="N1836">
        <f>IF(AND(Colin!$G1836=$B$2,Colin!$H1836=$C$3),Colin!$I1836,)</f>
        <v>0</v>
      </c>
      <c r="O1836">
        <f>IF(AND(Colin!$G1836=$B$2,Colin!$H1836&lt;=$C$3),Colin!$I1836,)</f>
        <v>0</v>
      </c>
      <c r="P1836">
        <f>IF(Colin!$G1836&lt;$B$2,Colin!$I1836,0)</f>
        <v>0</v>
      </c>
      <c r="Q1836">
        <f>IF(Colin!$G1836&lt;$B$1,Colin!$I1836,0)</f>
        <v>0</v>
      </c>
    </row>
    <row r="1837" spans="12:17" x14ac:dyDescent="0.25">
      <c r="L1837">
        <f>IF(AND(Colin!$G1837=$B$1,Colin!$H1837=$C$3),Colin!$I1837,)</f>
        <v>0</v>
      </c>
      <c r="M1837">
        <f>IF(AND(Colin!$G1837=$B$1,Colin!$H1837&lt;=$C$3),Colin!$I1837,)</f>
        <v>0</v>
      </c>
      <c r="N1837">
        <f>IF(AND(Colin!$G1837=$B$2,Colin!$H1837=$C$3),Colin!$I1837,)</f>
        <v>0</v>
      </c>
      <c r="O1837">
        <f>IF(AND(Colin!$G1837=$B$2,Colin!$H1837&lt;=$C$3),Colin!$I1837,)</f>
        <v>0</v>
      </c>
      <c r="P1837">
        <f>IF(Colin!$G1837&lt;$B$2,Colin!$I1837,0)</f>
        <v>0</v>
      </c>
      <c r="Q1837">
        <f>IF(Colin!$G1837&lt;$B$1,Colin!$I1837,0)</f>
        <v>0</v>
      </c>
    </row>
    <row r="1838" spans="12:17" x14ac:dyDescent="0.25">
      <c r="L1838">
        <f>IF(AND(Colin!$G1838=$B$1,Colin!$H1838=$C$3),Colin!$I1838,)</f>
        <v>0</v>
      </c>
      <c r="M1838">
        <f>IF(AND(Colin!$G1838=$B$1,Colin!$H1838&lt;=$C$3),Colin!$I1838,)</f>
        <v>0</v>
      </c>
      <c r="N1838">
        <f>IF(AND(Colin!$G1838=$B$2,Colin!$H1838=$C$3),Colin!$I1838,)</f>
        <v>0</v>
      </c>
      <c r="O1838">
        <f>IF(AND(Colin!$G1838=$B$2,Colin!$H1838&lt;=$C$3),Colin!$I1838,)</f>
        <v>0</v>
      </c>
      <c r="P1838">
        <f>IF(Colin!$G1838&lt;$B$2,Colin!$I1838,0)</f>
        <v>0</v>
      </c>
      <c r="Q1838">
        <f>IF(Colin!$G1838&lt;$B$1,Colin!$I1838,0)</f>
        <v>0</v>
      </c>
    </row>
    <row r="1839" spans="12:17" x14ac:dyDescent="0.25">
      <c r="L1839">
        <f>IF(AND(Colin!$G1839=$B$1,Colin!$H1839=$C$3),Colin!$I1839,)</f>
        <v>0</v>
      </c>
      <c r="M1839">
        <f>IF(AND(Colin!$G1839=$B$1,Colin!$H1839&lt;=$C$3),Colin!$I1839,)</f>
        <v>0</v>
      </c>
      <c r="N1839">
        <f>IF(AND(Colin!$G1839=$B$2,Colin!$H1839=$C$3),Colin!$I1839,)</f>
        <v>0</v>
      </c>
      <c r="O1839">
        <f>IF(AND(Colin!$G1839=$B$2,Colin!$H1839&lt;=$C$3),Colin!$I1839,)</f>
        <v>0</v>
      </c>
      <c r="P1839">
        <f>IF(Colin!$G1839&lt;$B$2,Colin!$I1839,0)</f>
        <v>0</v>
      </c>
      <c r="Q1839">
        <f>IF(Colin!$G1839&lt;$B$1,Colin!$I1839,0)</f>
        <v>0</v>
      </c>
    </row>
    <row r="1840" spans="12:17" x14ac:dyDescent="0.25">
      <c r="L1840">
        <f>IF(AND(Colin!$G1840=$B$1,Colin!$H1840=$C$3),Colin!$I1840,)</f>
        <v>0</v>
      </c>
      <c r="M1840">
        <f>IF(AND(Colin!$G1840=$B$1,Colin!$H1840&lt;=$C$3),Colin!$I1840,)</f>
        <v>0</v>
      </c>
      <c r="N1840">
        <f>IF(AND(Colin!$G1840=$B$2,Colin!$H1840=$C$3),Colin!$I1840,)</f>
        <v>0</v>
      </c>
      <c r="O1840">
        <f>IF(AND(Colin!$G1840=$B$2,Colin!$H1840&lt;=$C$3),Colin!$I1840,)</f>
        <v>0</v>
      </c>
      <c r="P1840">
        <f>IF(Colin!$G1840&lt;$B$2,Colin!$I1840,0)</f>
        <v>0</v>
      </c>
      <c r="Q1840">
        <f>IF(Colin!$G1840&lt;$B$1,Colin!$I1840,0)</f>
        <v>0</v>
      </c>
    </row>
    <row r="1841" spans="12:17" x14ac:dyDescent="0.25">
      <c r="L1841">
        <f>IF(AND(Colin!$G1841=$B$1,Colin!$H1841=$C$3),Colin!$I1841,)</f>
        <v>0</v>
      </c>
      <c r="M1841">
        <f>IF(AND(Colin!$G1841=$B$1,Colin!$H1841&lt;=$C$3),Colin!$I1841,)</f>
        <v>0</v>
      </c>
      <c r="N1841">
        <f>IF(AND(Colin!$G1841=$B$2,Colin!$H1841=$C$3),Colin!$I1841,)</f>
        <v>0</v>
      </c>
      <c r="O1841">
        <f>IF(AND(Colin!$G1841=$B$2,Colin!$H1841&lt;=$C$3),Colin!$I1841,)</f>
        <v>0</v>
      </c>
      <c r="P1841">
        <f>IF(Colin!$G1841&lt;$B$2,Colin!$I1841,0)</f>
        <v>0</v>
      </c>
      <c r="Q1841">
        <f>IF(Colin!$G1841&lt;$B$1,Colin!$I1841,0)</f>
        <v>0</v>
      </c>
    </row>
    <row r="1842" spans="12:17" x14ac:dyDescent="0.25">
      <c r="L1842">
        <f>IF(AND(Colin!$G1842=$B$1,Colin!$H1842=$C$3),Colin!$I1842,)</f>
        <v>0</v>
      </c>
      <c r="M1842">
        <f>IF(AND(Colin!$G1842=$B$1,Colin!$H1842&lt;=$C$3),Colin!$I1842,)</f>
        <v>0</v>
      </c>
      <c r="N1842">
        <f>IF(AND(Colin!$G1842=$B$2,Colin!$H1842=$C$3),Colin!$I1842,)</f>
        <v>0</v>
      </c>
      <c r="O1842">
        <f>IF(AND(Colin!$G1842=$B$2,Colin!$H1842&lt;=$C$3),Colin!$I1842,)</f>
        <v>0</v>
      </c>
      <c r="P1842">
        <f>IF(Colin!$G1842&lt;$B$2,Colin!$I1842,0)</f>
        <v>0</v>
      </c>
      <c r="Q1842">
        <f>IF(Colin!$G1842&lt;$B$1,Colin!$I1842,0)</f>
        <v>0</v>
      </c>
    </row>
    <row r="1843" spans="12:17" x14ac:dyDescent="0.25">
      <c r="L1843">
        <f>IF(AND(Colin!$G1843=$B$1,Colin!$H1843=$C$3),Colin!$I1843,)</f>
        <v>0</v>
      </c>
      <c r="M1843">
        <f>IF(AND(Colin!$G1843=$B$1,Colin!$H1843&lt;=$C$3),Colin!$I1843,)</f>
        <v>0</v>
      </c>
      <c r="N1843">
        <f>IF(AND(Colin!$G1843=$B$2,Colin!$H1843=$C$3),Colin!$I1843,)</f>
        <v>0</v>
      </c>
      <c r="O1843">
        <f>IF(AND(Colin!$G1843=$B$2,Colin!$H1843&lt;=$C$3),Colin!$I1843,)</f>
        <v>0</v>
      </c>
      <c r="P1843">
        <f>IF(Colin!$G1843&lt;$B$2,Colin!$I1843,0)</f>
        <v>0</v>
      </c>
      <c r="Q1843">
        <f>IF(Colin!$G1843&lt;$B$1,Colin!$I1843,0)</f>
        <v>0</v>
      </c>
    </row>
    <row r="1844" spans="12:17" x14ac:dyDescent="0.25">
      <c r="L1844">
        <f>IF(AND(Colin!$G1844=$B$1,Colin!$H1844=$C$3),Colin!$I1844,)</f>
        <v>0</v>
      </c>
      <c r="M1844">
        <f>IF(AND(Colin!$G1844=$B$1,Colin!$H1844&lt;=$C$3),Colin!$I1844,)</f>
        <v>0</v>
      </c>
      <c r="N1844">
        <f>IF(AND(Colin!$G1844=$B$2,Colin!$H1844=$C$3),Colin!$I1844,)</f>
        <v>0</v>
      </c>
      <c r="O1844">
        <f>IF(AND(Colin!$G1844=$B$2,Colin!$H1844&lt;=$C$3),Colin!$I1844,)</f>
        <v>0</v>
      </c>
      <c r="P1844">
        <f>IF(Colin!$G1844&lt;$B$2,Colin!$I1844,0)</f>
        <v>0</v>
      </c>
      <c r="Q1844">
        <f>IF(Colin!$G1844&lt;$B$1,Colin!$I1844,0)</f>
        <v>0</v>
      </c>
    </row>
    <row r="1845" spans="12:17" x14ac:dyDescent="0.25">
      <c r="L1845">
        <f>IF(AND(Colin!$G1845=$B$1,Colin!$H1845=$C$3),Colin!$I1845,)</f>
        <v>0</v>
      </c>
      <c r="M1845">
        <f>IF(AND(Colin!$G1845=$B$1,Colin!$H1845&lt;=$C$3),Colin!$I1845,)</f>
        <v>0</v>
      </c>
      <c r="N1845">
        <f>IF(AND(Colin!$G1845=$B$2,Colin!$H1845=$C$3),Colin!$I1845,)</f>
        <v>0</v>
      </c>
      <c r="O1845">
        <f>IF(AND(Colin!$G1845=$B$2,Colin!$H1845&lt;=$C$3),Colin!$I1845,)</f>
        <v>0</v>
      </c>
      <c r="P1845">
        <f>IF(Colin!$G1845&lt;$B$2,Colin!$I1845,0)</f>
        <v>0</v>
      </c>
      <c r="Q1845">
        <f>IF(Colin!$G1845&lt;$B$1,Colin!$I1845,0)</f>
        <v>0</v>
      </c>
    </row>
    <row r="1846" spans="12:17" x14ac:dyDescent="0.25">
      <c r="L1846">
        <f>IF(AND(Colin!$G1846=$B$1,Colin!$H1846=$C$3),Colin!$I1846,)</f>
        <v>0</v>
      </c>
      <c r="M1846">
        <f>IF(AND(Colin!$G1846=$B$1,Colin!$H1846&lt;=$C$3),Colin!$I1846,)</f>
        <v>0</v>
      </c>
      <c r="N1846">
        <f>IF(AND(Colin!$G1846=$B$2,Colin!$H1846=$C$3),Colin!$I1846,)</f>
        <v>0</v>
      </c>
      <c r="O1846">
        <f>IF(AND(Colin!$G1846=$B$2,Colin!$H1846&lt;=$C$3),Colin!$I1846,)</f>
        <v>0</v>
      </c>
      <c r="P1846">
        <f>IF(Colin!$G1846&lt;$B$2,Colin!$I1846,0)</f>
        <v>0</v>
      </c>
      <c r="Q1846">
        <f>IF(Colin!$G1846&lt;$B$1,Colin!$I1846,0)</f>
        <v>0</v>
      </c>
    </row>
    <row r="1847" spans="12:17" x14ac:dyDescent="0.25">
      <c r="L1847">
        <f>IF(AND(Colin!$G1847=$B$1,Colin!$H1847=$C$3),Colin!$I1847,)</f>
        <v>0</v>
      </c>
      <c r="M1847">
        <f>IF(AND(Colin!$G1847=$B$1,Colin!$H1847&lt;=$C$3),Colin!$I1847,)</f>
        <v>0</v>
      </c>
      <c r="N1847">
        <f>IF(AND(Colin!$G1847=$B$2,Colin!$H1847=$C$3),Colin!$I1847,)</f>
        <v>0</v>
      </c>
      <c r="O1847">
        <f>IF(AND(Colin!$G1847=$B$2,Colin!$H1847&lt;=$C$3),Colin!$I1847,)</f>
        <v>0</v>
      </c>
      <c r="P1847">
        <f>IF(Colin!$G1847&lt;$B$2,Colin!$I1847,0)</f>
        <v>0</v>
      </c>
      <c r="Q1847">
        <f>IF(Colin!$G1847&lt;$B$1,Colin!$I1847,0)</f>
        <v>0</v>
      </c>
    </row>
    <row r="1848" spans="12:17" x14ac:dyDescent="0.25">
      <c r="L1848">
        <f>IF(AND(Colin!$G1848=$B$1,Colin!$H1848=$C$3),Colin!$I1848,)</f>
        <v>0</v>
      </c>
      <c r="M1848">
        <f>IF(AND(Colin!$G1848=$B$1,Colin!$H1848&lt;=$C$3),Colin!$I1848,)</f>
        <v>0</v>
      </c>
      <c r="N1848">
        <f>IF(AND(Colin!$G1848=$B$2,Colin!$H1848=$C$3),Colin!$I1848,)</f>
        <v>0</v>
      </c>
      <c r="O1848">
        <f>IF(AND(Colin!$G1848=$B$2,Colin!$H1848&lt;=$C$3),Colin!$I1848,)</f>
        <v>0</v>
      </c>
      <c r="P1848">
        <f>IF(Colin!$G1848&lt;$B$2,Colin!$I1848,0)</f>
        <v>0</v>
      </c>
      <c r="Q1848">
        <f>IF(Colin!$G1848&lt;$B$1,Colin!$I1848,0)</f>
        <v>0</v>
      </c>
    </row>
    <row r="1849" spans="12:17" x14ac:dyDescent="0.25">
      <c r="L1849">
        <f>IF(AND(Colin!$G1849=$B$1,Colin!$H1849=$C$3),Colin!$I1849,)</f>
        <v>0</v>
      </c>
      <c r="M1849">
        <f>IF(AND(Colin!$G1849=$B$1,Colin!$H1849&lt;=$C$3),Colin!$I1849,)</f>
        <v>0</v>
      </c>
      <c r="N1849">
        <f>IF(AND(Colin!$G1849=$B$2,Colin!$H1849=$C$3),Colin!$I1849,)</f>
        <v>0</v>
      </c>
      <c r="O1849">
        <f>IF(AND(Colin!$G1849=$B$2,Colin!$H1849&lt;=$C$3),Colin!$I1849,)</f>
        <v>0</v>
      </c>
      <c r="P1849">
        <f>IF(Colin!$G1849&lt;$B$2,Colin!$I1849,0)</f>
        <v>0</v>
      </c>
      <c r="Q1849">
        <f>IF(Colin!$G1849&lt;$B$1,Colin!$I1849,0)</f>
        <v>0</v>
      </c>
    </row>
    <row r="1850" spans="12:17" x14ac:dyDescent="0.25">
      <c r="L1850">
        <f>IF(AND(Colin!$G1850=$B$1,Colin!$H1850=$C$3),Colin!$I1850,)</f>
        <v>0</v>
      </c>
      <c r="M1850">
        <f>IF(AND(Colin!$G1850=$B$1,Colin!$H1850&lt;=$C$3),Colin!$I1850,)</f>
        <v>0</v>
      </c>
      <c r="N1850">
        <f>IF(AND(Colin!$G1850=$B$2,Colin!$H1850=$C$3),Colin!$I1850,)</f>
        <v>0</v>
      </c>
      <c r="O1850">
        <f>IF(AND(Colin!$G1850=$B$2,Colin!$H1850&lt;=$C$3),Colin!$I1850,)</f>
        <v>0</v>
      </c>
      <c r="P1850">
        <f>IF(Colin!$G1850&lt;$B$2,Colin!$I1850,0)</f>
        <v>0</v>
      </c>
      <c r="Q1850">
        <f>IF(Colin!$G1850&lt;$B$1,Colin!$I1850,0)</f>
        <v>0</v>
      </c>
    </row>
    <row r="1851" spans="12:17" x14ac:dyDescent="0.25">
      <c r="L1851">
        <f>IF(AND(Colin!$G1851=$B$1,Colin!$H1851=$C$3),Colin!$I1851,)</f>
        <v>0</v>
      </c>
      <c r="M1851">
        <f>IF(AND(Colin!$G1851=$B$1,Colin!$H1851&lt;=$C$3),Colin!$I1851,)</f>
        <v>0</v>
      </c>
      <c r="N1851">
        <f>IF(AND(Colin!$G1851=$B$2,Colin!$H1851=$C$3),Colin!$I1851,)</f>
        <v>0</v>
      </c>
      <c r="O1851">
        <f>IF(AND(Colin!$G1851=$B$2,Colin!$H1851&lt;=$C$3),Colin!$I1851,)</f>
        <v>0</v>
      </c>
      <c r="P1851">
        <f>IF(Colin!$G1851&lt;$B$2,Colin!$I1851,0)</f>
        <v>0</v>
      </c>
      <c r="Q1851">
        <f>IF(Colin!$G1851&lt;$B$1,Colin!$I1851,0)</f>
        <v>0</v>
      </c>
    </row>
    <row r="1852" spans="12:17" x14ac:dyDescent="0.25">
      <c r="L1852">
        <f>IF(AND(Colin!$G1852=$B$1,Colin!$H1852=$C$3),Colin!$I1852,)</f>
        <v>0</v>
      </c>
      <c r="M1852">
        <f>IF(AND(Colin!$G1852=$B$1,Colin!$H1852&lt;=$C$3),Colin!$I1852,)</f>
        <v>0</v>
      </c>
      <c r="N1852">
        <f>IF(AND(Colin!$G1852=$B$2,Colin!$H1852=$C$3),Colin!$I1852,)</f>
        <v>0</v>
      </c>
      <c r="O1852">
        <f>IF(AND(Colin!$G1852=$B$2,Colin!$H1852&lt;=$C$3),Colin!$I1852,)</f>
        <v>0</v>
      </c>
      <c r="P1852">
        <f>IF(Colin!$G1852&lt;$B$2,Colin!$I1852,0)</f>
        <v>0</v>
      </c>
      <c r="Q1852">
        <f>IF(Colin!$G1852&lt;$B$1,Colin!$I1852,0)</f>
        <v>0</v>
      </c>
    </row>
    <row r="1853" spans="12:17" x14ac:dyDescent="0.25">
      <c r="L1853">
        <f>IF(AND(Colin!$G1853=$B$1,Colin!$H1853=$C$3),Colin!$I1853,)</f>
        <v>0</v>
      </c>
      <c r="M1853">
        <f>IF(AND(Colin!$G1853=$B$1,Colin!$H1853&lt;=$C$3),Colin!$I1853,)</f>
        <v>0</v>
      </c>
      <c r="N1853">
        <f>IF(AND(Colin!$G1853=$B$2,Colin!$H1853=$C$3),Colin!$I1853,)</f>
        <v>0</v>
      </c>
      <c r="O1853">
        <f>IF(AND(Colin!$G1853=$B$2,Colin!$H1853&lt;=$C$3),Colin!$I1853,)</f>
        <v>0</v>
      </c>
      <c r="P1853">
        <f>IF(Colin!$G1853&lt;$B$2,Colin!$I1853,0)</f>
        <v>0</v>
      </c>
      <c r="Q1853">
        <f>IF(Colin!$G1853&lt;$B$1,Colin!$I1853,0)</f>
        <v>0</v>
      </c>
    </row>
    <row r="1854" spans="12:17" x14ac:dyDescent="0.25">
      <c r="L1854">
        <f>IF(AND(Colin!$G1854=$B$1,Colin!$H1854=$C$3),Colin!$I1854,)</f>
        <v>0</v>
      </c>
      <c r="M1854">
        <f>IF(AND(Colin!$G1854=$B$1,Colin!$H1854&lt;=$C$3),Colin!$I1854,)</f>
        <v>0</v>
      </c>
      <c r="N1854">
        <f>IF(AND(Colin!$G1854=$B$2,Colin!$H1854=$C$3),Colin!$I1854,)</f>
        <v>0</v>
      </c>
      <c r="O1854">
        <f>IF(AND(Colin!$G1854=$B$2,Colin!$H1854&lt;=$C$3),Colin!$I1854,)</f>
        <v>0</v>
      </c>
      <c r="P1854">
        <f>IF(Colin!$G1854&lt;$B$2,Colin!$I1854,0)</f>
        <v>0</v>
      </c>
      <c r="Q1854">
        <f>IF(Colin!$G1854&lt;$B$1,Colin!$I1854,0)</f>
        <v>0</v>
      </c>
    </row>
    <row r="1855" spans="12:17" x14ac:dyDescent="0.25">
      <c r="L1855">
        <f>IF(AND(Colin!$G1855=$B$1,Colin!$H1855=$C$3),Colin!$I1855,)</f>
        <v>0</v>
      </c>
      <c r="M1855">
        <f>IF(AND(Colin!$G1855=$B$1,Colin!$H1855&lt;=$C$3),Colin!$I1855,)</f>
        <v>0</v>
      </c>
      <c r="N1855">
        <f>IF(AND(Colin!$G1855=$B$2,Colin!$H1855=$C$3),Colin!$I1855,)</f>
        <v>0</v>
      </c>
      <c r="O1855">
        <f>IF(AND(Colin!$G1855=$B$2,Colin!$H1855&lt;=$C$3),Colin!$I1855,)</f>
        <v>0</v>
      </c>
      <c r="P1855">
        <f>IF(Colin!$G1855&lt;$B$2,Colin!$I1855,0)</f>
        <v>0</v>
      </c>
      <c r="Q1855">
        <f>IF(Colin!$G1855&lt;$B$1,Colin!$I1855,0)</f>
        <v>0</v>
      </c>
    </row>
    <row r="1856" spans="12:17" x14ac:dyDescent="0.25">
      <c r="L1856">
        <f>IF(AND(Colin!$G1856=$B$1,Colin!$H1856=$C$3),Colin!$I1856,)</f>
        <v>0</v>
      </c>
      <c r="M1856">
        <f>IF(AND(Colin!$G1856=$B$1,Colin!$H1856&lt;=$C$3),Colin!$I1856,)</f>
        <v>0</v>
      </c>
      <c r="N1856">
        <f>IF(AND(Colin!$G1856=$B$2,Colin!$H1856=$C$3),Colin!$I1856,)</f>
        <v>0</v>
      </c>
      <c r="O1856">
        <f>IF(AND(Colin!$G1856=$B$2,Colin!$H1856&lt;=$C$3),Colin!$I1856,)</f>
        <v>0</v>
      </c>
      <c r="P1856">
        <f>IF(Colin!$G1856&lt;$B$2,Colin!$I1856,0)</f>
        <v>0</v>
      </c>
      <c r="Q1856">
        <f>IF(Colin!$G1856&lt;$B$1,Colin!$I1856,0)</f>
        <v>0</v>
      </c>
    </row>
    <row r="1857" spans="12:17" x14ac:dyDescent="0.25">
      <c r="L1857">
        <f>IF(AND(Colin!$G1857=$B$1,Colin!$H1857=$C$3),Colin!$I1857,)</f>
        <v>0</v>
      </c>
      <c r="M1857">
        <f>IF(AND(Colin!$G1857=$B$1,Colin!$H1857&lt;=$C$3),Colin!$I1857,)</f>
        <v>0</v>
      </c>
      <c r="N1857">
        <f>IF(AND(Colin!$G1857=$B$2,Colin!$H1857=$C$3),Colin!$I1857,)</f>
        <v>0</v>
      </c>
      <c r="O1857">
        <f>IF(AND(Colin!$G1857=$B$2,Colin!$H1857&lt;=$C$3),Colin!$I1857,)</f>
        <v>0</v>
      </c>
      <c r="P1857">
        <f>IF(Colin!$G1857&lt;$B$2,Colin!$I1857,0)</f>
        <v>0</v>
      </c>
      <c r="Q1857">
        <f>IF(Colin!$G1857&lt;$B$1,Colin!$I1857,0)</f>
        <v>0</v>
      </c>
    </row>
    <row r="1858" spans="12:17" x14ac:dyDescent="0.25">
      <c r="L1858">
        <f>IF(AND(Colin!$G1858=$B$1,Colin!$H1858=$C$3),Colin!$I1858,)</f>
        <v>0</v>
      </c>
      <c r="M1858">
        <f>IF(AND(Colin!$G1858=$B$1,Colin!$H1858&lt;=$C$3),Colin!$I1858,)</f>
        <v>0</v>
      </c>
      <c r="N1858">
        <f>IF(AND(Colin!$G1858=$B$2,Colin!$H1858=$C$3),Colin!$I1858,)</f>
        <v>0</v>
      </c>
      <c r="O1858">
        <f>IF(AND(Colin!$G1858=$B$2,Colin!$H1858&lt;=$C$3),Colin!$I1858,)</f>
        <v>0</v>
      </c>
      <c r="P1858">
        <f>IF(Colin!$G1858&lt;$B$2,Colin!$I1858,0)</f>
        <v>0</v>
      </c>
      <c r="Q1858">
        <f>IF(Colin!$G1858&lt;$B$1,Colin!$I1858,0)</f>
        <v>0</v>
      </c>
    </row>
    <row r="1859" spans="12:17" x14ac:dyDescent="0.25">
      <c r="L1859">
        <f>IF(AND(Colin!$G1859=$B$1,Colin!$H1859=$C$3),Colin!$I1859,)</f>
        <v>0</v>
      </c>
      <c r="M1859">
        <f>IF(AND(Colin!$G1859=$B$1,Colin!$H1859&lt;=$C$3),Colin!$I1859,)</f>
        <v>0</v>
      </c>
      <c r="N1859">
        <f>IF(AND(Colin!$G1859=$B$2,Colin!$H1859=$C$3),Colin!$I1859,)</f>
        <v>0</v>
      </c>
      <c r="O1859">
        <f>IF(AND(Colin!$G1859=$B$2,Colin!$H1859&lt;=$C$3),Colin!$I1859,)</f>
        <v>0</v>
      </c>
      <c r="P1859">
        <f>IF(Colin!$G1859&lt;$B$2,Colin!$I1859,0)</f>
        <v>0</v>
      </c>
      <c r="Q1859">
        <f>IF(Colin!$G1859&lt;$B$1,Colin!$I1859,0)</f>
        <v>0</v>
      </c>
    </row>
    <row r="1860" spans="12:17" x14ac:dyDescent="0.25">
      <c r="L1860">
        <f>IF(AND(Colin!$G1860=$B$1,Colin!$H1860=$C$3),Colin!$I1860,)</f>
        <v>0</v>
      </c>
      <c r="M1860">
        <f>IF(AND(Colin!$G1860=$B$1,Colin!$H1860&lt;=$C$3),Colin!$I1860,)</f>
        <v>0</v>
      </c>
      <c r="N1860">
        <f>IF(AND(Colin!$G1860=$B$2,Colin!$H1860=$C$3),Colin!$I1860,)</f>
        <v>0</v>
      </c>
      <c r="O1860">
        <f>IF(AND(Colin!$G1860=$B$2,Colin!$H1860&lt;=$C$3),Colin!$I1860,)</f>
        <v>0</v>
      </c>
      <c r="P1860">
        <f>IF(Colin!$G1860&lt;$B$2,Colin!$I1860,0)</f>
        <v>0</v>
      </c>
      <c r="Q1860">
        <f>IF(Colin!$G1860&lt;$B$1,Colin!$I1860,0)</f>
        <v>0</v>
      </c>
    </row>
    <row r="1861" spans="12:17" x14ac:dyDescent="0.25">
      <c r="L1861">
        <f>IF(AND(Colin!$G1861=$B$1,Colin!$H1861=$C$3),Colin!$I1861,)</f>
        <v>0</v>
      </c>
      <c r="M1861">
        <f>IF(AND(Colin!$G1861=$B$1,Colin!$H1861&lt;=$C$3),Colin!$I1861,)</f>
        <v>0</v>
      </c>
      <c r="N1861">
        <f>IF(AND(Colin!$G1861=$B$2,Colin!$H1861=$C$3),Colin!$I1861,)</f>
        <v>0</v>
      </c>
      <c r="O1861">
        <f>IF(AND(Colin!$G1861=$B$2,Colin!$H1861&lt;=$C$3),Colin!$I1861,)</f>
        <v>0</v>
      </c>
      <c r="P1861">
        <f>IF(Colin!$G1861&lt;$B$2,Colin!$I1861,0)</f>
        <v>0</v>
      </c>
      <c r="Q1861">
        <f>IF(Colin!$G1861&lt;$B$1,Colin!$I1861,0)</f>
        <v>0</v>
      </c>
    </row>
    <row r="1862" spans="12:17" x14ac:dyDescent="0.25">
      <c r="L1862">
        <f>IF(AND(Colin!$G1862=$B$1,Colin!$H1862=$C$3),Colin!$I1862,)</f>
        <v>0</v>
      </c>
      <c r="M1862">
        <f>IF(AND(Colin!$G1862=$B$1,Colin!$H1862&lt;=$C$3),Colin!$I1862,)</f>
        <v>0</v>
      </c>
      <c r="N1862">
        <f>IF(AND(Colin!$G1862=$B$2,Colin!$H1862=$C$3),Colin!$I1862,)</f>
        <v>0</v>
      </c>
      <c r="O1862">
        <f>IF(AND(Colin!$G1862=$B$2,Colin!$H1862&lt;=$C$3),Colin!$I1862,)</f>
        <v>0</v>
      </c>
      <c r="P1862">
        <f>IF(Colin!$G1862&lt;$B$2,Colin!$I1862,0)</f>
        <v>0</v>
      </c>
      <c r="Q1862">
        <f>IF(Colin!$G1862&lt;$B$1,Colin!$I1862,0)</f>
        <v>0</v>
      </c>
    </row>
    <row r="1863" spans="12:17" x14ac:dyDescent="0.25">
      <c r="L1863">
        <f>IF(AND(Colin!$G1863=$B$1,Colin!$H1863=$C$3),Colin!$I1863,)</f>
        <v>0</v>
      </c>
      <c r="M1863">
        <f>IF(AND(Colin!$G1863=$B$1,Colin!$H1863&lt;=$C$3),Colin!$I1863,)</f>
        <v>0</v>
      </c>
      <c r="N1863">
        <f>IF(AND(Colin!$G1863=$B$2,Colin!$H1863=$C$3),Colin!$I1863,)</f>
        <v>0</v>
      </c>
      <c r="O1863">
        <f>IF(AND(Colin!$G1863=$B$2,Colin!$H1863&lt;=$C$3),Colin!$I1863,)</f>
        <v>0</v>
      </c>
      <c r="P1863">
        <f>IF(Colin!$G1863&lt;$B$2,Colin!$I1863,0)</f>
        <v>0</v>
      </c>
      <c r="Q1863">
        <f>IF(Colin!$G1863&lt;$B$1,Colin!$I1863,0)</f>
        <v>0</v>
      </c>
    </row>
    <row r="1864" spans="12:17" x14ac:dyDescent="0.25">
      <c r="L1864">
        <f>IF(AND(Colin!$G1864=$B$1,Colin!$H1864=$C$3),Colin!$I1864,)</f>
        <v>0</v>
      </c>
      <c r="M1864">
        <f>IF(AND(Colin!$G1864=$B$1,Colin!$H1864&lt;=$C$3),Colin!$I1864,)</f>
        <v>0</v>
      </c>
      <c r="N1864">
        <f>IF(AND(Colin!$G1864=$B$2,Colin!$H1864=$C$3),Colin!$I1864,)</f>
        <v>0</v>
      </c>
      <c r="O1864">
        <f>IF(AND(Colin!$G1864=$B$2,Colin!$H1864&lt;=$C$3),Colin!$I1864,)</f>
        <v>0</v>
      </c>
      <c r="P1864">
        <f>IF(Colin!$G1864&lt;$B$2,Colin!$I1864,0)</f>
        <v>0</v>
      </c>
      <c r="Q1864">
        <f>IF(Colin!$G1864&lt;$B$1,Colin!$I1864,0)</f>
        <v>0</v>
      </c>
    </row>
    <row r="1865" spans="12:17" x14ac:dyDescent="0.25">
      <c r="L1865">
        <f>IF(AND(Colin!$G1865=$B$1,Colin!$H1865=$C$3),Colin!$I1865,)</f>
        <v>0</v>
      </c>
      <c r="M1865">
        <f>IF(AND(Colin!$G1865=$B$1,Colin!$H1865&lt;=$C$3),Colin!$I1865,)</f>
        <v>0</v>
      </c>
      <c r="N1865">
        <f>IF(AND(Colin!$G1865=$B$2,Colin!$H1865=$C$3),Colin!$I1865,)</f>
        <v>0</v>
      </c>
      <c r="O1865">
        <f>IF(AND(Colin!$G1865=$B$2,Colin!$H1865&lt;=$C$3),Colin!$I1865,)</f>
        <v>0</v>
      </c>
      <c r="P1865">
        <f>IF(Colin!$G1865&lt;$B$2,Colin!$I1865,0)</f>
        <v>0</v>
      </c>
      <c r="Q1865">
        <f>IF(Colin!$G1865&lt;$B$1,Colin!$I1865,0)</f>
        <v>0</v>
      </c>
    </row>
    <row r="1866" spans="12:17" x14ac:dyDescent="0.25">
      <c r="L1866">
        <f>IF(AND(Colin!$G1866=$B$1,Colin!$H1866=$C$3),Colin!$I1866,)</f>
        <v>0</v>
      </c>
      <c r="M1866">
        <f>IF(AND(Colin!$G1866=$B$1,Colin!$H1866&lt;=$C$3),Colin!$I1866,)</f>
        <v>0</v>
      </c>
      <c r="N1866">
        <f>IF(AND(Colin!$G1866=$B$2,Colin!$H1866=$C$3),Colin!$I1866,)</f>
        <v>0</v>
      </c>
      <c r="O1866">
        <f>IF(AND(Colin!$G1866=$B$2,Colin!$H1866&lt;=$C$3),Colin!$I1866,)</f>
        <v>0</v>
      </c>
      <c r="P1866">
        <f>IF(Colin!$G1866&lt;$B$2,Colin!$I1866,0)</f>
        <v>0</v>
      </c>
      <c r="Q1866">
        <f>IF(Colin!$G1866&lt;$B$1,Colin!$I1866,0)</f>
        <v>0</v>
      </c>
    </row>
    <row r="1867" spans="12:17" x14ac:dyDescent="0.25">
      <c r="L1867">
        <f>IF(AND(Colin!$G1867=$B$1,Colin!$H1867=$C$3),Colin!$I1867,)</f>
        <v>0</v>
      </c>
      <c r="M1867">
        <f>IF(AND(Colin!$G1867=$B$1,Colin!$H1867&lt;=$C$3),Colin!$I1867,)</f>
        <v>0</v>
      </c>
      <c r="N1867">
        <f>IF(AND(Colin!$G1867=$B$2,Colin!$H1867=$C$3),Colin!$I1867,)</f>
        <v>0</v>
      </c>
      <c r="O1867">
        <f>IF(AND(Colin!$G1867=$B$2,Colin!$H1867&lt;=$C$3),Colin!$I1867,)</f>
        <v>0</v>
      </c>
      <c r="P1867">
        <f>IF(Colin!$G1867&lt;$B$2,Colin!$I1867,0)</f>
        <v>0</v>
      </c>
      <c r="Q1867">
        <f>IF(Colin!$G1867&lt;$B$1,Colin!$I1867,0)</f>
        <v>0</v>
      </c>
    </row>
    <row r="1868" spans="12:17" x14ac:dyDescent="0.25">
      <c r="L1868">
        <f>IF(AND(Colin!$G1868=$B$1,Colin!$H1868=$C$3),Colin!$I1868,)</f>
        <v>0</v>
      </c>
      <c r="M1868">
        <f>IF(AND(Colin!$G1868=$B$1,Colin!$H1868&lt;=$C$3),Colin!$I1868,)</f>
        <v>0</v>
      </c>
      <c r="N1868">
        <f>IF(AND(Colin!$G1868=$B$2,Colin!$H1868=$C$3),Colin!$I1868,)</f>
        <v>0</v>
      </c>
      <c r="O1868">
        <f>IF(AND(Colin!$G1868=$B$2,Colin!$H1868&lt;=$C$3),Colin!$I1868,)</f>
        <v>0</v>
      </c>
      <c r="P1868">
        <f>IF(Colin!$G1868&lt;$B$2,Colin!$I1868,0)</f>
        <v>0</v>
      </c>
      <c r="Q1868">
        <f>IF(Colin!$G1868&lt;$B$1,Colin!$I1868,0)</f>
        <v>0</v>
      </c>
    </row>
    <row r="1869" spans="12:17" x14ac:dyDescent="0.25">
      <c r="L1869">
        <f>IF(AND(Colin!$G1869=$B$1,Colin!$H1869=$C$3),Colin!$I1869,)</f>
        <v>0</v>
      </c>
      <c r="M1869">
        <f>IF(AND(Colin!$G1869=$B$1,Colin!$H1869&lt;=$C$3),Colin!$I1869,)</f>
        <v>0</v>
      </c>
      <c r="N1869">
        <f>IF(AND(Colin!$G1869=$B$2,Colin!$H1869=$C$3),Colin!$I1869,)</f>
        <v>0</v>
      </c>
      <c r="O1869">
        <f>IF(AND(Colin!$G1869=$B$2,Colin!$H1869&lt;=$C$3),Colin!$I1869,)</f>
        <v>0</v>
      </c>
      <c r="P1869">
        <f>IF(Colin!$G1869&lt;$B$2,Colin!$I1869,0)</f>
        <v>0</v>
      </c>
      <c r="Q1869">
        <f>IF(Colin!$G1869&lt;$B$1,Colin!$I1869,0)</f>
        <v>0</v>
      </c>
    </row>
    <row r="1870" spans="12:17" x14ac:dyDescent="0.25">
      <c r="L1870">
        <f>IF(AND(Colin!$G1870=$B$1,Colin!$H1870=$C$3),Colin!$I1870,)</f>
        <v>0</v>
      </c>
      <c r="M1870">
        <f>IF(AND(Colin!$G1870=$B$1,Colin!$H1870&lt;=$C$3),Colin!$I1870,)</f>
        <v>0</v>
      </c>
      <c r="N1870">
        <f>IF(AND(Colin!$G1870=$B$2,Colin!$H1870=$C$3),Colin!$I1870,)</f>
        <v>0</v>
      </c>
      <c r="O1870">
        <f>IF(AND(Colin!$G1870=$B$2,Colin!$H1870&lt;=$C$3),Colin!$I1870,)</f>
        <v>0</v>
      </c>
      <c r="P1870">
        <f>IF(Colin!$G1870&lt;$B$2,Colin!$I1870,0)</f>
        <v>0</v>
      </c>
      <c r="Q1870">
        <f>IF(Colin!$G1870&lt;$B$1,Colin!$I1870,0)</f>
        <v>0</v>
      </c>
    </row>
    <row r="1871" spans="12:17" x14ac:dyDescent="0.25">
      <c r="L1871">
        <f>IF(AND(Colin!$G1871=$B$1,Colin!$H1871=$C$3),Colin!$I1871,)</f>
        <v>0</v>
      </c>
      <c r="M1871">
        <f>IF(AND(Colin!$G1871=$B$1,Colin!$H1871&lt;=$C$3),Colin!$I1871,)</f>
        <v>0</v>
      </c>
      <c r="N1871">
        <f>IF(AND(Colin!$G1871=$B$2,Colin!$H1871=$C$3),Colin!$I1871,)</f>
        <v>0</v>
      </c>
      <c r="O1871">
        <f>IF(AND(Colin!$G1871=$B$2,Colin!$H1871&lt;=$C$3),Colin!$I1871,)</f>
        <v>0</v>
      </c>
      <c r="P1871">
        <f>IF(Colin!$G1871&lt;$B$2,Colin!$I1871,0)</f>
        <v>0</v>
      </c>
      <c r="Q1871">
        <f>IF(Colin!$G1871&lt;$B$1,Colin!$I1871,0)</f>
        <v>0</v>
      </c>
    </row>
    <row r="1872" spans="12:17" x14ac:dyDescent="0.25">
      <c r="L1872">
        <f>IF(AND(Colin!$G1872=$B$1,Colin!$H1872=$C$3),Colin!$I1872,)</f>
        <v>0</v>
      </c>
      <c r="M1872">
        <f>IF(AND(Colin!$G1872=$B$1,Colin!$H1872&lt;=$C$3),Colin!$I1872,)</f>
        <v>0</v>
      </c>
      <c r="N1872">
        <f>IF(AND(Colin!$G1872=$B$2,Colin!$H1872=$C$3),Colin!$I1872,)</f>
        <v>0</v>
      </c>
      <c r="O1872">
        <f>IF(AND(Colin!$G1872=$B$2,Colin!$H1872&lt;=$C$3),Colin!$I1872,)</f>
        <v>0</v>
      </c>
      <c r="P1872">
        <f>IF(Colin!$G1872&lt;$B$2,Colin!$I1872,0)</f>
        <v>0</v>
      </c>
      <c r="Q1872">
        <f>IF(Colin!$G1872&lt;$B$1,Colin!$I1872,0)</f>
        <v>0</v>
      </c>
    </row>
    <row r="1873" spans="12:17" x14ac:dyDescent="0.25">
      <c r="L1873">
        <f>IF(AND(Colin!$G1873=$B$1,Colin!$H1873=$C$3),Colin!$I1873,)</f>
        <v>0</v>
      </c>
      <c r="M1873">
        <f>IF(AND(Colin!$G1873=$B$1,Colin!$H1873&lt;=$C$3),Colin!$I1873,)</f>
        <v>0</v>
      </c>
      <c r="N1873">
        <f>IF(AND(Colin!$G1873=$B$2,Colin!$H1873=$C$3),Colin!$I1873,)</f>
        <v>0</v>
      </c>
      <c r="O1873">
        <f>IF(AND(Colin!$G1873=$B$2,Colin!$H1873&lt;=$C$3),Colin!$I1873,)</f>
        <v>0</v>
      </c>
      <c r="P1873">
        <f>IF(Colin!$G1873&lt;$B$2,Colin!$I1873,0)</f>
        <v>0</v>
      </c>
      <c r="Q1873">
        <f>IF(Colin!$G1873&lt;$B$1,Colin!$I1873,0)</f>
        <v>0</v>
      </c>
    </row>
    <row r="1874" spans="12:17" x14ac:dyDescent="0.25">
      <c r="L1874">
        <f>IF(AND(Colin!$G1874=$B$1,Colin!$H1874=$C$3),Colin!$I1874,)</f>
        <v>0</v>
      </c>
      <c r="M1874">
        <f>IF(AND(Colin!$G1874=$B$1,Colin!$H1874&lt;=$C$3),Colin!$I1874,)</f>
        <v>0</v>
      </c>
      <c r="N1874">
        <f>IF(AND(Colin!$G1874=$B$2,Colin!$H1874=$C$3),Colin!$I1874,)</f>
        <v>0</v>
      </c>
      <c r="O1874">
        <f>IF(AND(Colin!$G1874=$B$2,Colin!$H1874&lt;=$C$3),Colin!$I1874,)</f>
        <v>0</v>
      </c>
      <c r="P1874">
        <f>IF(Colin!$G1874&lt;$B$2,Colin!$I1874,0)</f>
        <v>0</v>
      </c>
      <c r="Q1874">
        <f>IF(Colin!$G1874&lt;$B$1,Colin!$I1874,0)</f>
        <v>0</v>
      </c>
    </row>
    <row r="1875" spans="12:17" x14ac:dyDescent="0.25">
      <c r="L1875">
        <f>IF(AND(Colin!$G1875=$B$1,Colin!$H1875=$C$3),Colin!$I1875,)</f>
        <v>0</v>
      </c>
      <c r="M1875">
        <f>IF(AND(Colin!$G1875=$B$1,Colin!$H1875&lt;=$C$3),Colin!$I1875,)</f>
        <v>0</v>
      </c>
      <c r="N1875">
        <f>IF(AND(Colin!$G1875=$B$2,Colin!$H1875=$C$3),Colin!$I1875,)</f>
        <v>0</v>
      </c>
      <c r="O1875">
        <f>IF(AND(Colin!$G1875=$B$2,Colin!$H1875&lt;=$C$3),Colin!$I1875,)</f>
        <v>0</v>
      </c>
      <c r="P1875">
        <f>IF(Colin!$G1875&lt;$B$2,Colin!$I1875,0)</f>
        <v>0</v>
      </c>
      <c r="Q1875">
        <f>IF(Colin!$G1875&lt;$B$1,Colin!$I1875,0)</f>
        <v>0</v>
      </c>
    </row>
    <row r="1876" spans="12:17" x14ac:dyDescent="0.25">
      <c r="L1876">
        <f>IF(AND(Colin!$G1876=$B$1,Colin!$H1876=$C$3),Colin!$I1876,)</f>
        <v>0</v>
      </c>
      <c r="M1876">
        <f>IF(AND(Colin!$G1876=$B$1,Colin!$H1876&lt;=$C$3),Colin!$I1876,)</f>
        <v>0</v>
      </c>
      <c r="N1876">
        <f>IF(AND(Colin!$G1876=$B$2,Colin!$H1876=$C$3),Colin!$I1876,)</f>
        <v>0</v>
      </c>
      <c r="O1876">
        <f>IF(AND(Colin!$G1876=$B$2,Colin!$H1876&lt;=$C$3),Colin!$I1876,)</f>
        <v>0</v>
      </c>
      <c r="P1876">
        <f>IF(Colin!$G1876&lt;$B$2,Colin!$I1876,0)</f>
        <v>0</v>
      </c>
      <c r="Q1876">
        <f>IF(Colin!$G1876&lt;$B$1,Colin!$I1876,0)</f>
        <v>0</v>
      </c>
    </row>
    <row r="1877" spans="12:17" x14ac:dyDescent="0.25">
      <c r="L1877">
        <f>IF(AND(Colin!$G1877=$B$1,Colin!$H1877=$C$3),Colin!$I1877,)</f>
        <v>0</v>
      </c>
      <c r="M1877">
        <f>IF(AND(Colin!$G1877=$B$1,Colin!$H1877&lt;=$C$3),Colin!$I1877,)</f>
        <v>0</v>
      </c>
      <c r="N1877">
        <f>IF(AND(Colin!$G1877=$B$2,Colin!$H1877=$C$3),Colin!$I1877,)</f>
        <v>0</v>
      </c>
      <c r="O1877">
        <f>IF(AND(Colin!$G1877=$B$2,Colin!$H1877&lt;=$C$3),Colin!$I1877,)</f>
        <v>0</v>
      </c>
      <c r="P1877">
        <f>IF(Colin!$G1877&lt;$B$2,Colin!$I1877,0)</f>
        <v>0</v>
      </c>
      <c r="Q1877">
        <f>IF(Colin!$G1877&lt;$B$1,Colin!$I1877,0)</f>
        <v>0</v>
      </c>
    </row>
    <row r="1878" spans="12:17" x14ac:dyDescent="0.25">
      <c r="L1878">
        <f>IF(AND(Colin!$G1878=$B$1,Colin!$H1878=$C$3),Colin!$I1878,)</f>
        <v>0</v>
      </c>
      <c r="M1878">
        <f>IF(AND(Colin!$G1878=$B$1,Colin!$H1878&lt;=$C$3),Colin!$I1878,)</f>
        <v>0</v>
      </c>
      <c r="N1878">
        <f>IF(AND(Colin!$G1878=$B$2,Colin!$H1878=$C$3),Colin!$I1878,)</f>
        <v>0</v>
      </c>
      <c r="O1878">
        <f>IF(AND(Colin!$G1878=$B$2,Colin!$H1878&lt;=$C$3),Colin!$I1878,)</f>
        <v>0</v>
      </c>
      <c r="P1878">
        <f>IF(Colin!$G1878&lt;$B$2,Colin!$I1878,0)</f>
        <v>0</v>
      </c>
      <c r="Q1878">
        <f>IF(Colin!$G1878&lt;$B$1,Colin!$I1878,0)</f>
        <v>0</v>
      </c>
    </row>
    <row r="1879" spans="12:17" x14ac:dyDescent="0.25">
      <c r="L1879">
        <f>IF(AND(Colin!$G1879=$B$1,Colin!$H1879=$C$3),Colin!$I1879,)</f>
        <v>0</v>
      </c>
      <c r="M1879">
        <f>IF(AND(Colin!$G1879=$B$1,Colin!$H1879&lt;=$C$3),Colin!$I1879,)</f>
        <v>0</v>
      </c>
      <c r="N1879">
        <f>IF(AND(Colin!$G1879=$B$2,Colin!$H1879=$C$3),Colin!$I1879,)</f>
        <v>0</v>
      </c>
      <c r="O1879">
        <f>IF(AND(Colin!$G1879=$B$2,Colin!$H1879&lt;=$C$3),Colin!$I1879,)</f>
        <v>0</v>
      </c>
      <c r="P1879">
        <f>IF(Colin!$G1879&lt;$B$2,Colin!$I1879,0)</f>
        <v>0</v>
      </c>
      <c r="Q1879">
        <f>IF(Colin!$G1879&lt;$B$1,Colin!$I1879,0)</f>
        <v>0</v>
      </c>
    </row>
    <row r="1880" spans="12:17" x14ac:dyDescent="0.25">
      <c r="L1880">
        <f>IF(AND(Colin!$G1880=$B$1,Colin!$H1880=$C$3),Colin!$I1880,)</f>
        <v>0</v>
      </c>
      <c r="M1880">
        <f>IF(AND(Colin!$G1880=$B$1,Colin!$H1880&lt;=$C$3),Colin!$I1880,)</f>
        <v>0</v>
      </c>
      <c r="N1880">
        <f>IF(AND(Colin!$G1880=$B$2,Colin!$H1880=$C$3),Colin!$I1880,)</f>
        <v>0</v>
      </c>
      <c r="O1880">
        <f>IF(AND(Colin!$G1880=$B$2,Colin!$H1880&lt;=$C$3),Colin!$I1880,)</f>
        <v>0</v>
      </c>
      <c r="P1880">
        <f>IF(Colin!$G1880&lt;$B$2,Colin!$I1880,0)</f>
        <v>0</v>
      </c>
      <c r="Q1880">
        <f>IF(Colin!$G1880&lt;$B$1,Colin!$I1880,0)</f>
        <v>0</v>
      </c>
    </row>
    <row r="1881" spans="12:17" x14ac:dyDescent="0.25">
      <c r="L1881">
        <f>IF(AND(Colin!$G1881=$B$1,Colin!$H1881=$C$3),Colin!$I1881,)</f>
        <v>0</v>
      </c>
      <c r="M1881">
        <f>IF(AND(Colin!$G1881=$B$1,Colin!$H1881&lt;=$C$3),Colin!$I1881,)</f>
        <v>0</v>
      </c>
      <c r="N1881">
        <f>IF(AND(Colin!$G1881=$B$2,Colin!$H1881=$C$3),Colin!$I1881,)</f>
        <v>0</v>
      </c>
      <c r="O1881">
        <f>IF(AND(Colin!$G1881=$B$2,Colin!$H1881&lt;=$C$3),Colin!$I1881,)</f>
        <v>0</v>
      </c>
      <c r="P1881">
        <f>IF(Colin!$G1881&lt;$B$2,Colin!$I1881,0)</f>
        <v>0</v>
      </c>
      <c r="Q1881">
        <f>IF(Colin!$G1881&lt;$B$1,Colin!$I1881,0)</f>
        <v>0</v>
      </c>
    </row>
    <row r="1882" spans="12:17" x14ac:dyDescent="0.25">
      <c r="L1882">
        <f>IF(AND(Colin!$G1882=$B$1,Colin!$H1882=$C$3),Colin!$I1882,)</f>
        <v>0</v>
      </c>
      <c r="M1882">
        <f>IF(AND(Colin!$G1882=$B$1,Colin!$H1882&lt;=$C$3),Colin!$I1882,)</f>
        <v>0</v>
      </c>
      <c r="N1882">
        <f>IF(AND(Colin!$G1882=$B$2,Colin!$H1882=$C$3),Colin!$I1882,)</f>
        <v>0</v>
      </c>
      <c r="O1882">
        <f>IF(AND(Colin!$G1882=$B$2,Colin!$H1882&lt;=$C$3),Colin!$I1882,)</f>
        <v>0</v>
      </c>
      <c r="P1882">
        <f>IF(Colin!$G1882&lt;$B$2,Colin!$I1882,0)</f>
        <v>0</v>
      </c>
      <c r="Q1882">
        <f>IF(Colin!$G1882&lt;$B$1,Colin!$I1882,0)</f>
        <v>0</v>
      </c>
    </row>
    <row r="1883" spans="12:17" x14ac:dyDescent="0.25">
      <c r="L1883">
        <f>IF(AND(Colin!$G1883=$B$1,Colin!$H1883=$C$3),Colin!$I1883,)</f>
        <v>0</v>
      </c>
      <c r="M1883">
        <f>IF(AND(Colin!$G1883=$B$1,Colin!$H1883&lt;=$C$3),Colin!$I1883,)</f>
        <v>0</v>
      </c>
      <c r="N1883">
        <f>IF(AND(Colin!$G1883=$B$2,Colin!$H1883=$C$3),Colin!$I1883,)</f>
        <v>0</v>
      </c>
      <c r="O1883">
        <f>IF(AND(Colin!$G1883=$B$2,Colin!$H1883&lt;=$C$3),Colin!$I1883,)</f>
        <v>0</v>
      </c>
      <c r="P1883">
        <f>IF(Colin!$G1883&lt;$B$2,Colin!$I1883,0)</f>
        <v>0</v>
      </c>
      <c r="Q1883">
        <f>IF(Colin!$G1883&lt;$B$1,Colin!$I1883,0)</f>
        <v>0</v>
      </c>
    </row>
    <row r="1884" spans="12:17" x14ac:dyDescent="0.25">
      <c r="L1884">
        <f>IF(AND(Colin!$G1884=$B$1,Colin!$H1884=$C$3),Colin!$I1884,)</f>
        <v>0</v>
      </c>
      <c r="M1884">
        <f>IF(AND(Colin!$G1884=$B$1,Colin!$H1884&lt;=$C$3),Colin!$I1884,)</f>
        <v>0</v>
      </c>
      <c r="N1884">
        <f>IF(AND(Colin!$G1884=$B$2,Colin!$H1884=$C$3),Colin!$I1884,)</f>
        <v>0</v>
      </c>
      <c r="O1884">
        <f>IF(AND(Colin!$G1884=$B$2,Colin!$H1884&lt;=$C$3),Colin!$I1884,)</f>
        <v>0</v>
      </c>
      <c r="P1884">
        <f>IF(Colin!$G1884&lt;$B$2,Colin!$I1884,0)</f>
        <v>0</v>
      </c>
      <c r="Q1884">
        <f>IF(Colin!$G1884&lt;$B$1,Colin!$I1884,0)</f>
        <v>0</v>
      </c>
    </row>
    <row r="1885" spans="12:17" x14ac:dyDescent="0.25">
      <c r="L1885">
        <f>IF(AND(Colin!$G1885=$B$1,Colin!$H1885=$C$3),Colin!$I1885,)</f>
        <v>0</v>
      </c>
      <c r="M1885">
        <f>IF(AND(Colin!$G1885=$B$1,Colin!$H1885&lt;=$C$3),Colin!$I1885,)</f>
        <v>0</v>
      </c>
      <c r="N1885">
        <f>IF(AND(Colin!$G1885=$B$2,Colin!$H1885=$C$3),Colin!$I1885,)</f>
        <v>0</v>
      </c>
      <c r="O1885">
        <f>IF(AND(Colin!$G1885=$B$2,Colin!$H1885&lt;=$C$3),Colin!$I1885,)</f>
        <v>0</v>
      </c>
      <c r="P1885">
        <f>IF(Colin!$G1885&lt;$B$2,Colin!$I1885,0)</f>
        <v>0</v>
      </c>
      <c r="Q1885">
        <f>IF(Colin!$G1885&lt;$B$1,Colin!$I1885,0)</f>
        <v>0</v>
      </c>
    </row>
    <row r="1886" spans="12:17" x14ac:dyDescent="0.25">
      <c r="L1886">
        <f>IF(AND(Colin!$G1886=$B$1,Colin!$H1886=$C$3),Colin!$I1886,)</f>
        <v>0</v>
      </c>
      <c r="M1886">
        <f>IF(AND(Colin!$G1886=$B$1,Colin!$H1886&lt;=$C$3),Colin!$I1886,)</f>
        <v>0</v>
      </c>
      <c r="N1886">
        <f>IF(AND(Colin!$G1886=$B$2,Colin!$H1886=$C$3),Colin!$I1886,)</f>
        <v>0</v>
      </c>
      <c r="O1886">
        <f>IF(AND(Colin!$G1886=$B$2,Colin!$H1886&lt;=$C$3),Colin!$I1886,)</f>
        <v>0</v>
      </c>
      <c r="P1886">
        <f>IF(Colin!$G1886&lt;$B$2,Colin!$I1886,0)</f>
        <v>0</v>
      </c>
      <c r="Q1886">
        <f>IF(Colin!$G1886&lt;$B$1,Colin!$I1886,0)</f>
        <v>0</v>
      </c>
    </row>
    <row r="1887" spans="12:17" x14ac:dyDescent="0.25">
      <c r="L1887">
        <f>IF(AND(Colin!$G1887=$B$1,Colin!$H1887=$C$3),Colin!$I1887,)</f>
        <v>0</v>
      </c>
      <c r="M1887">
        <f>IF(AND(Colin!$G1887=$B$1,Colin!$H1887&lt;=$C$3),Colin!$I1887,)</f>
        <v>0</v>
      </c>
      <c r="N1887">
        <f>IF(AND(Colin!$G1887=$B$2,Colin!$H1887=$C$3),Colin!$I1887,)</f>
        <v>0</v>
      </c>
      <c r="O1887">
        <f>IF(AND(Colin!$G1887=$B$2,Colin!$H1887&lt;=$C$3),Colin!$I1887,)</f>
        <v>0</v>
      </c>
      <c r="P1887">
        <f>IF(Colin!$G1887&lt;$B$2,Colin!$I1887,0)</f>
        <v>0</v>
      </c>
      <c r="Q1887">
        <f>IF(Colin!$G1887&lt;$B$1,Colin!$I1887,0)</f>
        <v>0</v>
      </c>
    </row>
    <row r="1888" spans="12:17" x14ac:dyDescent="0.25">
      <c r="L1888">
        <f>IF(AND(Colin!$G1888=$B$1,Colin!$H1888=$C$3),Colin!$I1888,)</f>
        <v>0</v>
      </c>
      <c r="M1888">
        <f>IF(AND(Colin!$G1888=$B$1,Colin!$H1888&lt;=$C$3),Colin!$I1888,)</f>
        <v>0</v>
      </c>
      <c r="N1888">
        <f>IF(AND(Colin!$G1888=$B$2,Colin!$H1888=$C$3),Colin!$I1888,)</f>
        <v>0</v>
      </c>
      <c r="O1888">
        <f>IF(AND(Colin!$G1888=$B$2,Colin!$H1888&lt;=$C$3),Colin!$I1888,)</f>
        <v>0</v>
      </c>
      <c r="P1888">
        <f>IF(Colin!$G1888&lt;$B$2,Colin!$I1888,0)</f>
        <v>0</v>
      </c>
      <c r="Q1888">
        <f>IF(Colin!$G1888&lt;$B$1,Colin!$I1888,0)</f>
        <v>0</v>
      </c>
    </row>
    <row r="1889" spans="12:17" x14ac:dyDescent="0.25">
      <c r="L1889">
        <f>IF(AND(Colin!$G1889=$B$1,Colin!$H1889=$C$3),Colin!$I1889,)</f>
        <v>0</v>
      </c>
      <c r="M1889">
        <f>IF(AND(Colin!$G1889=$B$1,Colin!$H1889&lt;=$C$3),Colin!$I1889,)</f>
        <v>0</v>
      </c>
      <c r="N1889">
        <f>IF(AND(Colin!$G1889=$B$2,Colin!$H1889=$C$3),Colin!$I1889,)</f>
        <v>0</v>
      </c>
      <c r="O1889">
        <f>IF(AND(Colin!$G1889=$B$2,Colin!$H1889&lt;=$C$3),Colin!$I1889,)</f>
        <v>0</v>
      </c>
      <c r="P1889">
        <f>IF(Colin!$G1889&lt;$B$2,Colin!$I1889,0)</f>
        <v>0</v>
      </c>
      <c r="Q1889">
        <f>IF(Colin!$G1889&lt;$B$1,Colin!$I1889,0)</f>
        <v>0</v>
      </c>
    </row>
    <row r="1890" spans="12:17" x14ac:dyDescent="0.25">
      <c r="L1890">
        <f>IF(AND(Colin!$G1890=$B$1,Colin!$H1890=$C$3),Colin!$I1890,)</f>
        <v>0</v>
      </c>
      <c r="M1890">
        <f>IF(AND(Colin!$G1890=$B$1,Colin!$H1890&lt;=$C$3),Colin!$I1890,)</f>
        <v>0</v>
      </c>
      <c r="N1890">
        <f>IF(AND(Colin!$G1890=$B$2,Colin!$H1890=$C$3),Colin!$I1890,)</f>
        <v>0</v>
      </c>
      <c r="O1890">
        <f>IF(AND(Colin!$G1890=$B$2,Colin!$H1890&lt;=$C$3),Colin!$I1890,)</f>
        <v>0</v>
      </c>
      <c r="P1890">
        <f>IF(Colin!$G1890&lt;$B$2,Colin!$I1890,0)</f>
        <v>0</v>
      </c>
      <c r="Q1890">
        <f>IF(Colin!$G1890&lt;$B$1,Colin!$I1890,0)</f>
        <v>0</v>
      </c>
    </row>
    <row r="1891" spans="12:17" x14ac:dyDescent="0.25">
      <c r="L1891">
        <f>IF(AND(Colin!$G1891=$B$1,Colin!$H1891=$C$3),Colin!$I1891,)</f>
        <v>0</v>
      </c>
      <c r="M1891">
        <f>IF(AND(Colin!$G1891=$B$1,Colin!$H1891&lt;=$C$3),Colin!$I1891,)</f>
        <v>0</v>
      </c>
      <c r="N1891">
        <f>IF(AND(Colin!$G1891=$B$2,Colin!$H1891=$C$3),Colin!$I1891,)</f>
        <v>0</v>
      </c>
      <c r="O1891">
        <f>IF(AND(Colin!$G1891=$B$2,Colin!$H1891&lt;=$C$3),Colin!$I1891,)</f>
        <v>0</v>
      </c>
      <c r="P1891">
        <f>IF(Colin!$G1891&lt;$B$2,Colin!$I1891,0)</f>
        <v>0</v>
      </c>
      <c r="Q1891">
        <f>IF(Colin!$G1891&lt;$B$1,Colin!$I1891,0)</f>
        <v>0</v>
      </c>
    </row>
    <row r="1892" spans="12:17" x14ac:dyDescent="0.25">
      <c r="L1892">
        <f>IF(AND(Colin!$G1892=$B$1,Colin!$H1892=$C$3),Colin!$I1892,)</f>
        <v>0</v>
      </c>
      <c r="M1892">
        <f>IF(AND(Colin!$G1892=$B$1,Colin!$H1892&lt;=$C$3),Colin!$I1892,)</f>
        <v>0</v>
      </c>
      <c r="N1892">
        <f>IF(AND(Colin!$G1892=$B$2,Colin!$H1892=$C$3),Colin!$I1892,)</f>
        <v>0</v>
      </c>
      <c r="O1892">
        <f>IF(AND(Colin!$G1892=$B$2,Colin!$H1892&lt;=$C$3),Colin!$I1892,)</f>
        <v>0</v>
      </c>
      <c r="P1892">
        <f>IF(Colin!$G1892&lt;$B$2,Colin!$I1892,0)</f>
        <v>0</v>
      </c>
      <c r="Q1892">
        <f>IF(Colin!$G1892&lt;$B$1,Colin!$I1892,0)</f>
        <v>0</v>
      </c>
    </row>
    <row r="1893" spans="12:17" x14ac:dyDescent="0.25">
      <c r="L1893">
        <f>IF(AND(Colin!$G1893=$B$1,Colin!$H1893=$C$3),Colin!$I1893,)</f>
        <v>0</v>
      </c>
      <c r="M1893">
        <f>IF(AND(Colin!$G1893=$B$1,Colin!$H1893&lt;=$C$3),Colin!$I1893,)</f>
        <v>0</v>
      </c>
      <c r="N1893">
        <f>IF(AND(Colin!$G1893=$B$2,Colin!$H1893=$C$3),Colin!$I1893,)</f>
        <v>0</v>
      </c>
      <c r="O1893">
        <f>IF(AND(Colin!$G1893=$B$2,Colin!$H1893&lt;=$C$3),Colin!$I1893,)</f>
        <v>0</v>
      </c>
      <c r="P1893">
        <f>IF(Colin!$G1893&lt;$B$2,Colin!$I1893,0)</f>
        <v>0</v>
      </c>
      <c r="Q1893">
        <f>IF(Colin!$G1893&lt;$B$1,Colin!$I1893,0)</f>
        <v>0</v>
      </c>
    </row>
    <row r="1894" spans="12:17" x14ac:dyDescent="0.25">
      <c r="L1894">
        <f>IF(AND(Colin!$G1894=$B$1,Colin!$H1894=$C$3),Colin!$I1894,)</f>
        <v>0</v>
      </c>
      <c r="M1894">
        <f>IF(AND(Colin!$G1894=$B$1,Colin!$H1894&lt;=$C$3),Colin!$I1894,)</f>
        <v>0</v>
      </c>
      <c r="N1894">
        <f>IF(AND(Colin!$G1894=$B$2,Colin!$H1894=$C$3),Colin!$I1894,)</f>
        <v>0</v>
      </c>
      <c r="O1894">
        <f>IF(AND(Colin!$G1894=$B$2,Colin!$H1894&lt;=$C$3),Colin!$I1894,)</f>
        <v>0</v>
      </c>
      <c r="P1894">
        <f>IF(Colin!$G1894&lt;$B$2,Colin!$I1894,0)</f>
        <v>0</v>
      </c>
      <c r="Q1894">
        <f>IF(Colin!$G1894&lt;$B$1,Colin!$I1894,0)</f>
        <v>0</v>
      </c>
    </row>
    <row r="1895" spans="12:17" x14ac:dyDescent="0.25">
      <c r="L1895">
        <f>IF(AND(Colin!$G1895=$B$1,Colin!$H1895=$C$3),Colin!$I1895,)</f>
        <v>0</v>
      </c>
      <c r="M1895">
        <f>IF(AND(Colin!$G1895=$B$1,Colin!$H1895&lt;=$C$3),Colin!$I1895,)</f>
        <v>0</v>
      </c>
      <c r="N1895">
        <f>IF(AND(Colin!$G1895=$B$2,Colin!$H1895=$C$3),Colin!$I1895,)</f>
        <v>0</v>
      </c>
      <c r="O1895">
        <f>IF(AND(Colin!$G1895=$B$2,Colin!$H1895&lt;=$C$3),Colin!$I1895,)</f>
        <v>0</v>
      </c>
      <c r="P1895">
        <f>IF(Colin!$G1895&lt;$B$2,Colin!$I1895,0)</f>
        <v>0</v>
      </c>
      <c r="Q1895">
        <f>IF(Colin!$G1895&lt;$B$1,Colin!$I1895,0)</f>
        <v>0</v>
      </c>
    </row>
    <row r="1896" spans="12:17" x14ac:dyDescent="0.25">
      <c r="L1896">
        <f>IF(AND(Colin!$G1896=$B$1,Colin!$H1896=$C$3),Colin!$I1896,)</f>
        <v>0</v>
      </c>
      <c r="M1896">
        <f>IF(AND(Colin!$G1896=$B$1,Colin!$H1896&lt;=$C$3),Colin!$I1896,)</f>
        <v>0</v>
      </c>
      <c r="N1896">
        <f>IF(AND(Colin!$G1896=$B$2,Colin!$H1896=$C$3),Colin!$I1896,)</f>
        <v>0</v>
      </c>
      <c r="O1896">
        <f>IF(AND(Colin!$G1896=$B$2,Colin!$H1896&lt;=$C$3),Colin!$I1896,)</f>
        <v>0</v>
      </c>
      <c r="P1896">
        <f>IF(Colin!$G1896&lt;$B$2,Colin!$I1896,0)</f>
        <v>0</v>
      </c>
      <c r="Q1896">
        <f>IF(Colin!$G1896&lt;$B$1,Colin!$I1896,0)</f>
        <v>0</v>
      </c>
    </row>
    <row r="1897" spans="12:17" x14ac:dyDescent="0.25">
      <c r="L1897">
        <f>IF(AND(Colin!$G1897=$B$1,Colin!$H1897=$C$3),Colin!$I1897,)</f>
        <v>0</v>
      </c>
      <c r="M1897">
        <f>IF(AND(Colin!$G1897=$B$1,Colin!$H1897&lt;=$C$3),Colin!$I1897,)</f>
        <v>0</v>
      </c>
      <c r="N1897">
        <f>IF(AND(Colin!$G1897=$B$2,Colin!$H1897=$C$3),Colin!$I1897,)</f>
        <v>0</v>
      </c>
      <c r="O1897">
        <f>IF(AND(Colin!$G1897=$B$2,Colin!$H1897&lt;=$C$3),Colin!$I1897,)</f>
        <v>0</v>
      </c>
      <c r="P1897">
        <f>IF(Colin!$G1897&lt;$B$2,Colin!$I1897,0)</f>
        <v>0</v>
      </c>
      <c r="Q1897">
        <f>IF(Colin!$G1897&lt;$B$1,Colin!$I1897,0)</f>
        <v>0</v>
      </c>
    </row>
    <row r="1898" spans="12:17" x14ac:dyDescent="0.25">
      <c r="L1898">
        <f>IF(AND(Colin!$G1898=$B$1,Colin!$H1898=$C$3),Colin!$I1898,)</f>
        <v>0</v>
      </c>
      <c r="M1898">
        <f>IF(AND(Colin!$G1898=$B$1,Colin!$H1898&lt;=$C$3),Colin!$I1898,)</f>
        <v>0</v>
      </c>
      <c r="N1898">
        <f>IF(AND(Colin!$G1898=$B$2,Colin!$H1898=$C$3),Colin!$I1898,)</f>
        <v>0</v>
      </c>
      <c r="O1898">
        <f>IF(AND(Colin!$G1898=$B$2,Colin!$H1898&lt;=$C$3),Colin!$I1898,)</f>
        <v>0</v>
      </c>
      <c r="P1898">
        <f>IF(Colin!$G1898&lt;$B$2,Colin!$I1898,0)</f>
        <v>0</v>
      </c>
      <c r="Q1898">
        <f>IF(Colin!$G1898&lt;$B$1,Colin!$I1898,0)</f>
        <v>0</v>
      </c>
    </row>
    <row r="1899" spans="12:17" x14ac:dyDescent="0.25">
      <c r="L1899">
        <f>IF(AND(Colin!$G1899=$B$1,Colin!$H1899=$C$3),Colin!$I1899,)</f>
        <v>0</v>
      </c>
      <c r="M1899">
        <f>IF(AND(Colin!$G1899=$B$1,Colin!$H1899&lt;=$C$3),Colin!$I1899,)</f>
        <v>0</v>
      </c>
      <c r="N1899">
        <f>IF(AND(Colin!$G1899=$B$2,Colin!$H1899=$C$3),Colin!$I1899,)</f>
        <v>0</v>
      </c>
      <c r="O1899">
        <f>IF(AND(Colin!$G1899=$B$2,Colin!$H1899&lt;=$C$3),Colin!$I1899,)</f>
        <v>0</v>
      </c>
      <c r="P1899">
        <f>IF(Colin!$G1899&lt;$B$2,Colin!$I1899,0)</f>
        <v>0</v>
      </c>
      <c r="Q1899">
        <f>IF(Colin!$G1899&lt;$B$1,Colin!$I1899,0)</f>
        <v>0</v>
      </c>
    </row>
    <row r="1900" spans="12:17" x14ac:dyDescent="0.25">
      <c r="L1900">
        <f>IF(AND(Colin!$G1900=$B$1,Colin!$H1900=$C$3),Colin!$I1900,)</f>
        <v>0</v>
      </c>
      <c r="M1900">
        <f>IF(AND(Colin!$G1900=$B$1,Colin!$H1900&lt;=$C$3),Colin!$I1900,)</f>
        <v>0</v>
      </c>
      <c r="N1900">
        <f>IF(AND(Colin!$G1900=$B$2,Colin!$H1900=$C$3),Colin!$I1900,)</f>
        <v>0</v>
      </c>
      <c r="O1900">
        <f>IF(AND(Colin!$G1900=$B$2,Colin!$H1900&lt;=$C$3),Colin!$I1900,)</f>
        <v>0</v>
      </c>
      <c r="P1900">
        <f>IF(Colin!$G1900&lt;$B$2,Colin!$I1900,0)</f>
        <v>0</v>
      </c>
      <c r="Q1900">
        <f>IF(Colin!$G1900&lt;$B$1,Colin!$I1900,0)</f>
        <v>0</v>
      </c>
    </row>
    <row r="1901" spans="12:17" x14ac:dyDescent="0.25">
      <c r="L1901">
        <f>IF(AND(Colin!$G1901=$B$1,Colin!$H1901=$C$3),Colin!$I1901,)</f>
        <v>0</v>
      </c>
      <c r="M1901">
        <f>IF(AND(Colin!$G1901=$B$1,Colin!$H1901&lt;=$C$3),Colin!$I1901,)</f>
        <v>0</v>
      </c>
      <c r="N1901">
        <f>IF(AND(Colin!$G1901=$B$2,Colin!$H1901=$C$3),Colin!$I1901,)</f>
        <v>0</v>
      </c>
      <c r="O1901">
        <f>IF(AND(Colin!$G1901=$B$2,Colin!$H1901&lt;=$C$3),Colin!$I1901,)</f>
        <v>0</v>
      </c>
      <c r="P1901">
        <f>IF(Colin!$G1901&lt;$B$2,Colin!$I1901,0)</f>
        <v>0</v>
      </c>
      <c r="Q1901">
        <f>IF(Colin!$G1901&lt;$B$1,Colin!$I1901,0)</f>
        <v>0</v>
      </c>
    </row>
    <row r="1902" spans="12:17" x14ac:dyDescent="0.25">
      <c r="L1902">
        <f>IF(AND(Colin!$G1902=$B$1,Colin!$H1902=$C$3),Colin!$I1902,)</f>
        <v>0</v>
      </c>
      <c r="M1902">
        <f>IF(AND(Colin!$G1902=$B$1,Colin!$H1902&lt;=$C$3),Colin!$I1902,)</f>
        <v>0</v>
      </c>
      <c r="N1902">
        <f>IF(AND(Colin!$G1902=$B$2,Colin!$H1902=$C$3),Colin!$I1902,)</f>
        <v>0</v>
      </c>
      <c r="O1902">
        <f>IF(AND(Colin!$G1902=$B$2,Colin!$H1902&lt;=$C$3),Colin!$I1902,)</f>
        <v>0</v>
      </c>
      <c r="P1902">
        <f>IF(Colin!$G1902&lt;$B$2,Colin!$I1902,0)</f>
        <v>0</v>
      </c>
      <c r="Q1902">
        <f>IF(Colin!$G1902&lt;$B$1,Colin!$I1902,0)</f>
        <v>0</v>
      </c>
    </row>
    <row r="1903" spans="12:17" x14ac:dyDescent="0.25">
      <c r="L1903">
        <f>IF(AND(Colin!$G1903=$B$1,Colin!$H1903=$C$3),Colin!$I1903,)</f>
        <v>0</v>
      </c>
      <c r="M1903">
        <f>IF(AND(Colin!$G1903=$B$1,Colin!$H1903&lt;=$C$3),Colin!$I1903,)</f>
        <v>0</v>
      </c>
      <c r="N1903">
        <f>IF(AND(Colin!$G1903=$B$2,Colin!$H1903=$C$3),Colin!$I1903,)</f>
        <v>0</v>
      </c>
      <c r="O1903">
        <f>IF(AND(Colin!$G1903=$B$2,Colin!$H1903&lt;=$C$3),Colin!$I1903,)</f>
        <v>0</v>
      </c>
      <c r="P1903">
        <f>IF(Colin!$G1903&lt;$B$2,Colin!$I1903,0)</f>
        <v>0</v>
      </c>
      <c r="Q1903">
        <f>IF(Colin!$G1903&lt;$B$1,Colin!$I1903,0)</f>
        <v>0</v>
      </c>
    </row>
    <row r="1904" spans="12:17" x14ac:dyDescent="0.25">
      <c r="L1904">
        <f>IF(AND(Colin!$G1904=$B$1,Colin!$H1904=$C$3),Colin!$I1904,)</f>
        <v>0</v>
      </c>
      <c r="M1904">
        <f>IF(AND(Colin!$G1904=$B$1,Colin!$H1904&lt;=$C$3),Colin!$I1904,)</f>
        <v>0</v>
      </c>
      <c r="N1904">
        <f>IF(AND(Colin!$G1904=$B$2,Colin!$H1904=$C$3),Colin!$I1904,)</f>
        <v>0</v>
      </c>
      <c r="O1904">
        <f>IF(AND(Colin!$G1904=$B$2,Colin!$H1904&lt;=$C$3),Colin!$I1904,)</f>
        <v>0</v>
      </c>
      <c r="P1904">
        <f>IF(Colin!$G1904&lt;$B$2,Colin!$I1904,0)</f>
        <v>0</v>
      </c>
      <c r="Q1904">
        <f>IF(Colin!$G1904&lt;$B$1,Colin!$I1904,0)</f>
        <v>0</v>
      </c>
    </row>
    <row r="1905" spans="12:17" x14ac:dyDescent="0.25">
      <c r="L1905">
        <f>IF(AND(Colin!$G1905=$B$1,Colin!$H1905=$C$3),Colin!$I1905,)</f>
        <v>0</v>
      </c>
      <c r="M1905">
        <f>IF(AND(Colin!$G1905=$B$1,Colin!$H1905&lt;=$C$3),Colin!$I1905,)</f>
        <v>0</v>
      </c>
      <c r="N1905">
        <f>IF(AND(Colin!$G1905=$B$2,Colin!$H1905=$C$3),Colin!$I1905,)</f>
        <v>0</v>
      </c>
      <c r="O1905">
        <f>IF(AND(Colin!$G1905=$B$2,Colin!$H1905&lt;=$C$3),Colin!$I1905,)</f>
        <v>0</v>
      </c>
      <c r="P1905">
        <f>IF(Colin!$G1905&lt;$B$2,Colin!$I1905,0)</f>
        <v>0</v>
      </c>
      <c r="Q1905">
        <f>IF(Colin!$G1905&lt;$B$1,Colin!$I1905,0)</f>
        <v>0</v>
      </c>
    </row>
    <row r="1906" spans="12:17" x14ac:dyDescent="0.25">
      <c r="L1906">
        <f>IF(AND(Colin!$G1906=$B$1,Colin!$H1906=$C$3),Colin!$I1906,)</f>
        <v>0</v>
      </c>
      <c r="M1906">
        <f>IF(AND(Colin!$G1906=$B$1,Colin!$H1906&lt;=$C$3),Colin!$I1906,)</f>
        <v>0</v>
      </c>
      <c r="N1906">
        <f>IF(AND(Colin!$G1906=$B$2,Colin!$H1906=$C$3),Colin!$I1906,)</f>
        <v>0</v>
      </c>
      <c r="O1906">
        <f>IF(AND(Colin!$G1906=$B$2,Colin!$H1906&lt;=$C$3),Colin!$I1906,)</f>
        <v>0</v>
      </c>
      <c r="P1906">
        <f>IF(Colin!$G1906&lt;$B$2,Colin!$I1906,0)</f>
        <v>0</v>
      </c>
      <c r="Q1906">
        <f>IF(Colin!$G1906&lt;$B$1,Colin!$I1906,0)</f>
        <v>0</v>
      </c>
    </row>
    <row r="1907" spans="12:17" x14ac:dyDescent="0.25">
      <c r="L1907">
        <f>IF(AND(Colin!$G1907=$B$1,Colin!$H1907=$C$3),Colin!$I1907,)</f>
        <v>0</v>
      </c>
      <c r="M1907">
        <f>IF(AND(Colin!$G1907=$B$1,Colin!$H1907&lt;=$C$3),Colin!$I1907,)</f>
        <v>0</v>
      </c>
      <c r="N1907">
        <f>IF(AND(Colin!$G1907=$B$2,Colin!$H1907=$C$3),Colin!$I1907,)</f>
        <v>0</v>
      </c>
      <c r="O1907">
        <f>IF(AND(Colin!$G1907=$B$2,Colin!$H1907&lt;=$C$3),Colin!$I1907,)</f>
        <v>0</v>
      </c>
      <c r="P1907">
        <f>IF(Colin!$G1907&lt;$B$2,Colin!$I1907,0)</f>
        <v>0</v>
      </c>
      <c r="Q1907">
        <f>IF(Colin!$G1907&lt;$B$1,Colin!$I1907,0)</f>
        <v>0</v>
      </c>
    </row>
    <row r="1908" spans="12:17" x14ac:dyDescent="0.25">
      <c r="L1908">
        <f>IF(AND(Colin!$G1908=$B$1,Colin!$H1908=$C$3),Colin!$I1908,)</f>
        <v>0</v>
      </c>
      <c r="M1908">
        <f>IF(AND(Colin!$G1908=$B$1,Colin!$H1908&lt;=$C$3),Colin!$I1908,)</f>
        <v>0</v>
      </c>
      <c r="N1908">
        <f>IF(AND(Colin!$G1908=$B$2,Colin!$H1908=$C$3),Colin!$I1908,)</f>
        <v>0</v>
      </c>
      <c r="O1908">
        <f>IF(AND(Colin!$G1908=$B$2,Colin!$H1908&lt;=$C$3),Colin!$I1908,)</f>
        <v>0</v>
      </c>
      <c r="P1908">
        <f>IF(Colin!$G1908&lt;$B$2,Colin!$I1908,0)</f>
        <v>0</v>
      </c>
      <c r="Q1908">
        <f>IF(Colin!$G1908&lt;$B$1,Colin!$I1908,0)</f>
        <v>0</v>
      </c>
    </row>
    <row r="1909" spans="12:17" x14ac:dyDescent="0.25">
      <c r="L1909">
        <f>IF(AND(Colin!$G1909=$B$1,Colin!$H1909=$C$3),Colin!$I1909,)</f>
        <v>0</v>
      </c>
      <c r="M1909">
        <f>IF(AND(Colin!$G1909=$B$1,Colin!$H1909&lt;=$C$3),Colin!$I1909,)</f>
        <v>0</v>
      </c>
      <c r="N1909">
        <f>IF(AND(Colin!$G1909=$B$2,Colin!$H1909=$C$3),Colin!$I1909,)</f>
        <v>0</v>
      </c>
      <c r="O1909">
        <f>IF(AND(Colin!$G1909=$B$2,Colin!$H1909&lt;=$C$3),Colin!$I1909,)</f>
        <v>0</v>
      </c>
      <c r="P1909">
        <f>IF(Colin!$G1909&lt;$B$2,Colin!$I1909,0)</f>
        <v>0</v>
      </c>
      <c r="Q1909">
        <f>IF(Colin!$G1909&lt;$B$1,Colin!$I1909,0)</f>
        <v>0</v>
      </c>
    </row>
    <row r="1910" spans="12:17" x14ac:dyDescent="0.25">
      <c r="L1910">
        <f>IF(AND(Colin!$G1910=$B$1,Colin!$H1910=$C$3),Colin!$I1910,)</f>
        <v>0</v>
      </c>
      <c r="M1910">
        <f>IF(AND(Colin!$G1910=$B$1,Colin!$H1910&lt;=$C$3),Colin!$I1910,)</f>
        <v>0</v>
      </c>
      <c r="N1910">
        <f>IF(AND(Colin!$G1910=$B$2,Colin!$H1910=$C$3),Colin!$I1910,)</f>
        <v>0</v>
      </c>
      <c r="O1910">
        <f>IF(AND(Colin!$G1910=$B$2,Colin!$H1910&lt;=$C$3),Colin!$I1910,)</f>
        <v>0</v>
      </c>
      <c r="P1910">
        <f>IF(Colin!$G1910&lt;$B$2,Colin!$I1910,0)</f>
        <v>0</v>
      </c>
      <c r="Q1910">
        <f>IF(Colin!$G1910&lt;$B$1,Colin!$I1910,0)</f>
        <v>0</v>
      </c>
    </row>
    <row r="1911" spans="12:17" x14ac:dyDescent="0.25">
      <c r="L1911">
        <f>IF(AND(Colin!$G1911=$B$1,Colin!$H1911=$C$3),Colin!$I1911,)</f>
        <v>0</v>
      </c>
      <c r="M1911">
        <f>IF(AND(Colin!$G1911=$B$1,Colin!$H1911&lt;=$C$3),Colin!$I1911,)</f>
        <v>0</v>
      </c>
      <c r="N1911">
        <f>IF(AND(Colin!$G1911=$B$2,Colin!$H1911=$C$3),Colin!$I1911,)</f>
        <v>0</v>
      </c>
      <c r="O1911">
        <f>IF(AND(Colin!$G1911=$B$2,Colin!$H1911&lt;=$C$3),Colin!$I1911,)</f>
        <v>0</v>
      </c>
      <c r="P1911">
        <f>IF(Colin!$G1911&lt;$B$2,Colin!$I1911,0)</f>
        <v>0</v>
      </c>
      <c r="Q1911">
        <f>IF(Colin!$G1911&lt;$B$1,Colin!$I1911,0)</f>
        <v>0</v>
      </c>
    </row>
    <row r="1912" spans="12:17" x14ac:dyDescent="0.25">
      <c r="L1912">
        <f>IF(AND(Colin!$G1912=$B$1,Colin!$H1912=$C$3),Colin!$I1912,)</f>
        <v>0</v>
      </c>
      <c r="M1912">
        <f>IF(AND(Colin!$G1912=$B$1,Colin!$H1912&lt;=$C$3),Colin!$I1912,)</f>
        <v>0</v>
      </c>
      <c r="N1912">
        <f>IF(AND(Colin!$G1912=$B$2,Colin!$H1912=$C$3),Colin!$I1912,)</f>
        <v>0</v>
      </c>
      <c r="O1912">
        <f>IF(AND(Colin!$G1912=$B$2,Colin!$H1912&lt;=$C$3),Colin!$I1912,)</f>
        <v>0</v>
      </c>
      <c r="P1912">
        <f>IF(Colin!$G1912&lt;$B$2,Colin!$I1912,0)</f>
        <v>0</v>
      </c>
      <c r="Q1912">
        <f>IF(Colin!$G1912&lt;$B$1,Colin!$I1912,0)</f>
        <v>0</v>
      </c>
    </row>
    <row r="1913" spans="12:17" x14ac:dyDescent="0.25">
      <c r="L1913">
        <f>IF(AND(Colin!$G1913=$B$1,Colin!$H1913=$C$3),Colin!$I1913,)</f>
        <v>0</v>
      </c>
      <c r="M1913">
        <f>IF(AND(Colin!$G1913=$B$1,Colin!$H1913&lt;=$C$3),Colin!$I1913,)</f>
        <v>0</v>
      </c>
      <c r="N1913">
        <f>IF(AND(Colin!$G1913=$B$2,Colin!$H1913=$C$3),Colin!$I1913,)</f>
        <v>0</v>
      </c>
      <c r="O1913">
        <f>IF(AND(Colin!$G1913=$B$2,Colin!$H1913&lt;=$C$3),Colin!$I1913,)</f>
        <v>0</v>
      </c>
      <c r="P1913">
        <f>IF(Colin!$G1913&lt;$B$2,Colin!$I1913,0)</f>
        <v>0</v>
      </c>
      <c r="Q1913">
        <f>IF(Colin!$G1913&lt;$B$1,Colin!$I1913,0)</f>
        <v>0</v>
      </c>
    </row>
    <row r="1914" spans="12:17" x14ac:dyDescent="0.25">
      <c r="L1914">
        <f>IF(AND(Colin!$G1914=$B$1,Colin!$H1914=$C$3),Colin!$I1914,)</f>
        <v>0</v>
      </c>
      <c r="M1914">
        <f>IF(AND(Colin!$G1914=$B$1,Colin!$H1914&lt;=$C$3),Colin!$I1914,)</f>
        <v>0</v>
      </c>
      <c r="N1914">
        <f>IF(AND(Colin!$G1914=$B$2,Colin!$H1914=$C$3),Colin!$I1914,)</f>
        <v>0</v>
      </c>
      <c r="O1914">
        <f>IF(AND(Colin!$G1914=$B$2,Colin!$H1914&lt;=$C$3),Colin!$I1914,)</f>
        <v>0</v>
      </c>
      <c r="P1914">
        <f>IF(Colin!$G1914&lt;$B$2,Colin!$I1914,0)</f>
        <v>0</v>
      </c>
      <c r="Q1914">
        <f>IF(Colin!$G1914&lt;$B$1,Colin!$I1914,0)</f>
        <v>0</v>
      </c>
    </row>
    <row r="1915" spans="12:17" x14ac:dyDescent="0.25">
      <c r="L1915">
        <f>IF(AND(Colin!$G1915=$B$1,Colin!$H1915=$C$3),Colin!$I1915,)</f>
        <v>0</v>
      </c>
      <c r="M1915">
        <f>IF(AND(Colin!$G1915=$B$1,Colin!$H1915&lt;=$C$3),Colin!$I1915,)</f>
        <v>0</v>
      </c>
      <c r="N1915">
        <f>IF(AND(Colin!$G1915=$B$2,Colin!$H1915=$C$3),Colin!$I1915,)</f>
        <v>0</v>
      </c>
      <c r="O1915">
        <f>IF(AND(Colin!$G1915=$B$2,Colin!$H1915&lt;=$C$3),Colin!$I1915,)</f>
        <v>0</v>
      </c>
      <c r="P1915">
        <f>IF(Colin!$G1915&lt;$B$2,Colin!$I1915,0)</f>
        <v>0</v>
      </c>
      <c r="Q1915">
        <f>IF(Colin!$G1915&lt;$B$1,Colin!$I1915,0)</f>
        <v>0</v>
      </c>
    </row>
    <row r="1916" spans="12:17" x14ac:dyDescent="0.25">
      <c r="L1916">
        <f>IF(AND(Colin!$G1916=$B$1,Colin!$H1916=$C$3),Colin!$I1916,)</f>
        <v>0</v>
      </c>
      <c r="M1916">
        <f>IF(AND(Colin!$G1916=$B$1,Colin!$H1916&lt;=$C$3),Colin!$I1916,)</f>
        <v>0</v>
      </c>
      <c r="N1916">
        <f>IF(AND(Colin!$G1916=$B$2,Colin!$H1916=$C$3),Colin!$I1916,)</f>
        <v>0</v>
      </c>
      <c r="O1916">
        <f>IF(AND(Colin!$G1916=$B$2,Colin!$H1916&lt;=$C$3),Colin!$I1916,)</f>
        <v>0</v>
      </c>
      <c r="P1916">
        <f>IF(Colin!$G1916&lt;$B$2,Colin!$I1916,0)</f>
        <v>0</v>
      </c>
      <c r="Q1916">
        <f>IF(Colin!$G1916&lt;$B$1,Colin!$I1916,0)</f>
        <v>0</v>
      </c>
    </row>
    <row r="1917" spans="12:17" x14ac:dyDescent="0.25">
      <c r="L1917">
        <f>IF(AND(Colin!$G1917=$B$1,Colin!$H1917=$C$3),Colin!$I1917,)</f>
        <v>0</v>
      </c>
      <c r="M1917">
        <f>IF(AND(Colin!$G1917=$B$1,Colin!$H1917&lt;=$C$3),Colin!$I1917,)</f>
        <v>0</v>
      </c>
      <c r="N1917">
        <f>IF(AND(Colin!$G1917=$B$2,Colin!$H1917=$C$3),Colin!$I1917,)</f>
        <v>0</v>
      </c>
      <c r="O1917">
        <f>IF(AND(Colin!$G1917=$B$2,Colin!$H1917&lt;=$C$3),Colin!$I1917,)</f>
        <v>0</v>
      </c>
      <c r="P1917">
        <f>IF(Colin!$G1917&lt;$B$2,Colin!$I1917,0)</f>
        <v>0</v>
      </c>
      <c r="Q1917">
        <f>IF(Colin!$G1917&lt;$B$1,Colin!$I1917,0)</f>
        <v>0</v>
      </c>
    </row>
    <row r="1918" spans="12:17" x14ac:dyDescent="0.25">
      <c r="L1918">
        <f>IF(AND(Colin!$G1918=$B$1,Colin!$H1918=$C$3),Colin!$I1918,)</f>
        <v>0</v>
      </c>
      <c r="M1918">
        <f>IF(AND(Colin!$G1918=$B$1,Colin!$H1918&lt;=$C$3),Colin!$I1918,)</f>
        <v>0</v>
      </c>
      <c r="N1918">
        <f>IF(AND(Colin!$G1918=$B$2,Colin!$H1918=$C$3),Colin!$I1918,)</f>
        <v>0</v>
      </c>
      <c r="O1918">
        <f>IF(AND(Colin!$G1918=$B$2,Colin!$H1918&lt;=$C$3),Colin!$I1918,)</f>
        <v>0</v>
      </c>
      <c r="P1918">
        <f>IF(Colin!$G1918&lt;$B$2,Colin!$I1918,0)</f>
        <v>0</v>
      </c>
      <c r="Q1918">
        <f>IF(Colin!$G1918&lt;$B$1,Colin!$I1918,0)</f>
        <v>0</v>
      </c>
    </row>
    <row r="1919" spans="12:17" x14ac:dyDescent="0.25">
      <c r="L1919">
        <f>IF(AND(Colin!$G1919=$B$1,Colin!$H1919=$C$3),Colin!$I1919,)</f>
        <v>0</v>
      </c>
      <c r="M1919">
        <f>IF(AND(Colin!$G1919=$B$1,Colin!$H1919&lt;=$C$3),Colin!$I1919,)</f>
        <v>0</v>
      </c>
      <c r="N1919">
        <f>IF(AND(Colin!$G1919=$B$2,Colin!$H1919=$C$3),Colin!$I1919,)</f>
        <v>0</v>
      </c>
      <c r="O1919">
        <f>IF(AND(Colin!$G1919=$B$2,Colin!$H1919&lt;=$C$3),Colin!$I1919,)</f>
        <v>0</v>
      </c>
      <c r="P1919">
        <f>IF(Colin!$G1919&lt;$B$2,Colin!$I1919,0)</f>
        <v>0</v>
      </c>
      <c r="Q1919">
        <f>IF(Colin!$G1919&lt;$B$1,Colin!$I1919,0)</f>
        <v>0</v>
      </c>
    </row>
    <row r="1920" spans="12:17" x14ac:dyDescent="0.25">
      <c r="L1920">
        <f>IF(AND(Colin!$G1920=$B$1,Colin!$H1920=$C$3),Colin!$I1920,)</f>
        <v>0</v>
      </c>
      <c r="M1920">
        <f>IF(AND(Colin!$G1920=$B$1,Colin!$H1920&lt;=$C$3),Colin!$I1920,)</f>
        <v>0</v>
      </c>
      <c r="N1920">
        <f>IF(AND(Colin!$G1920=$B$2,Colin!$H1920=$C$3),Colin!$I1920,)</f>
        <v>0</v>
      </c>
      <c r="O1920">
        <f>IF(AND(Colin!$G1920=$B$2,Colin!$H1920&lt;=$C$3),Colin!$I1920,)</f>
        <v>0</v>
      </c>
      <c r="P1920">
        <f>IF(Colin!$G1920&lt;$B$2,Colin!$I1920,0)</f>
        <v>0</v>
      </c>
      <c r="Q1920">
        <f>IF(Colin!$G1920&lt;$B$1,Colin!$I1920,0)</f>
        <v>0</v>
      </c>
    </row>
    <row r="1921" spans="12:17" x14ac:dyDescent="0.25">
      <c r="L1921">
        <f>IF(AND(Colin!$G1921=$B$1,Colin!$H1921=$C$3),Colin!$I1921,)</f>
        <v>0</v>
      </c>
      <c r="M1921">
        <f>IF(AND(Colin!$G1921=$B$1,Colin!$H1921&lt;=$C$3),Colin!$I1921,)</f>
        <v>0</v>
      </c>
      <c r="N1921">
        <f>IF(AND(Colin!$G1921=$B$2,Colin!$H1921=$C$3),Colin!$I1921,)</f>
        <v>0</v>
      </c>
      <c r="O1921">
        <f>IF(AND(Colin!$G1921=$B$2,Colin!$H1921&lt;=$C$3),Colin!$I1921,)</f>
        <v>0</v>
      </c>
      <c r="P1921">
        <f>IF(Colin!$G1921&lt;$B$2,Colin!$I1921,0)</f>
        <v>0</v>
      </c>
      <c r="Q1921">
        <f>IF(Colin!$G1921&lt;$B$1,Colin!$I1921,0)</f>
        <v>0</v>
      </c>
    </row>
    <row r="1922" spans="12:17" x14ac:dyDescent="0.25">
      <c r="L1922">
        <f>IF(AND(Colin!$G1922=$B$1,Colin!$H1922=$C$3),Colin!$I1922,)</f>
        <v>0</v>
      </c>
      <c r="M1922">
        <f>IF(AND(Colin!$G1922=$B$1,Colin!$H1922&lt;=$C$3),Colin!$I1922,)</f>
        <v>0</v>
      </c>
      <c r="N1922">
        <f>IF(AND(Colin!$G1922=$B$2,Colin!$H1922=$C$3),Colin!$I1922,)</f>
        <v>0</v>
      </c>
      <c r="O1922">
        <f>IF(AND(Colin!$G1922=$B$2,Colin!$H1922&lt;=$C$3),Colin!$I1922,)</f>
        <v>0</v>
      </c>
      <c r="P1922">
        <f>IF(Colin!$G1922&lt;$B$2,Colin!$I1922,0)</f>
        <v>0</v>
      </c>
      <c r="Q1922">
        <f>IF(Colin!$G1922&lt;$B$1,Colin!$I1922,0)</f>
        <v>0</v>
      </c>
    </row>
    <row r="1923" spans="12:17" x14ac:dyDescent="0.25">
      <c r="L1923">
        <f>IF(AND(Colin!$G1923=$B$1,Colin!$H1923=$C$3),Colin!$I1923,)</f>
        <v>0</v>
      </c>
      <c r="M1923">
        <f>IF(AND(Colin!$G1923=$B$1,Colin!$H1923&lt;=$C$3),Colin!$I1923,)</f>
        <v>0</v>
      </c>
      <c r="N1923">
        <f>IF(AND(Colin!$G1923=$B$2,Colin!$H1923=$C$3),Colin!$I1923,)</f>
        <v>0</v>
      </c>
      <c r="O1923">
        <f>IF(AND(Colin!$G1923=$B$2,Colin!$H1923&lt;=$C$3),Colin!$I1923,)</f>
        <v>0</v>
      </c>
      <c r="P1923">
        <f>IF(Colin!$G1923&lt;$B$2,Colin!$I1923,0)</f>
        <v>0</v>
      </c>
      <c r="Q1923">
        <f>IF(Colin!$G1923&lt;$B$1,Colin!$I1923,0)</f>
        <v>0</v>
      </c>
    </row>
    <row r="1924" spans="12:17" x14ac:dyDescent="0.25">
      <c r="L1924">
        <f>IF(AND(Colin!$G1924=$B$1,Colin!$H1924=$C$3),Colin!$I1924,)</f>
        <v>0</v>
      </c>
      <c r="M1924">
        <f>IF(AND(Colin!$G1924=$B$1,Colin!$H1924&lt;=$C$3),Colin!$I1924,)</f>
        <v>0</v>
      </c>
      <c r="N1924">
        <f>IF(AND(Colin!$G1924=$B$2,Colin!$H1924=$C$3),Colin!$I1924,)</f>
        <v>0</v>
      </c>
      <c r="O1924">
        <f>IF(AND(Colin!$G1924=$B$2,Colin!$H1924&lt;=$C$3),Colin!$I1924,)</f>
        <v>0</v>
      </c>
      <c r="P1924">
        <f>IF(Colin!$G1924&lt;$B$2,Colin!$I1924,0)</f>
        <v>0</v>
      </c>
      <c r="Q1924">
        <f>IF(Colin!$G1924&lt;$B$1,Colin!$I1924,0)</f>
        <v>0</v>
      </c>
    </row>
    <row r="1925" spans="12:17" x14ac:dyDescent="0.25">
      <c r="L1925">
        <f>IF(AND(Colin!$G1925=$B$1,Colin!$H1925=$C$3),Colin!$I1925,)</f>
        <v>0</v>
      </c>
      <c r="M1925">
        <f>IF(AND(Colin!$G1925=$B$1,Colin!$H1925&lt;=$C$3),Colin!$I1925,)</f>
        <v>0</v>
      </c>
      <c r="N1925">
        <f>IF(AND(Colin!$G1925=$B$2,Colin!$H1925=$C$3),Colin!$I1925,)</f>
        <v>0</v>
      </c>
      <c r="O1925">
        <f>IF(AND(Colin!$G1925=$B$2,Colin!$H1925&lt;=$C$3),Colin!$I1925,)</f>
        <v>0</v>
      </c>
      <c r="P1925">
        <f>IF(Colin!$G1925&lt;$B$2,Colin!$I1925,0)</f>
        <v>0</v>
      </c>
      <c r="Q1925">
        <f>IF(Colin!$G1925&lt;$B$1,Colin!$I1925,0)</f>
        <v>0</v>
      </c>
    </row>
    <row r="1926" spans="12:17" x14ac:dyDescent="0.25">
      <c r="L1926">
        <f>IF(AND(Colin!$G1926=$B$1,Colin!$H1926=$C$3),Colin!$I1926,)</f>
        <v>0</v>
      </c>
      <c r="M1926">
        <f>IF(AND(Colin!$G1926=$B$1,Colin!$H1926&lt;=$C$3),Colin!$I1926,)</f>
        <v>0</v>
      </c>
      <c r="N1926">
        <f>IF(AND(Colin!$G1926=$B$2,Colin!$H1926=$C$3),Colin!$I1926,)</f>
        <v>0</v>
      </c>
      <c r="O1926">
        <f>IF(AND(Colin!$G1926=$B$2,Colin!$H1926&lt;=$C$3),Colin!$I1926,)</f>
        <v>0</v>
      </c>
      <c r="P1926">
        <f>IF(Colin!$G1926&lt;$B$2,Colin!$I1926,0)</f>
        <v>0</v>
      </c>
      <c r="Q1926">
        <f>IF(Colin!$G1926&lt;$B$1,Colin!$I1926,0)</f>
        <v>0</v>
      </c>
    </row>
    <row r="1927" spans="12:17" x14ac:dyDescent="0.25">
      <c r="L1927">
        <f>IF(AND(Colin!$G1927=$B$1,Colin!$H1927=$C$3),Colin!$I1927,)</f>
        <v>0</v>
      </c>
      <c r="M1927">
        <f>IF(AND(Colin!$G1927=$B$1,Colin!$H1927&lt;=$C$3),Colin!$I1927,)</f>
        <v>0</v>
      </c>
      <c r="N1927">
        <f>IF(AND(Colin!$G1927=$B$2,Colin!$H1927=$C$3),Colin!$I1927,)</f>
        <v>0</v>
      </c>
      <c r="O1927">
        <f>IF(AND(Colin!$G1927=$B$2,Colin!$H1927&lt;=$C$3),Colin!$I1927,)</f>
        <v>0</v>
      </c>
      <c r="P1927">
        <f>IF(Colin!$G1927&lt;$B$2,Colin!$I1927,0)</f>
        <v>0</v>
      </c>
      <c r="Q1927">
        <f>IF(Colin!$G1927&lt;$B$1,Colin!$I1927,0)</f>
        <v>0</v>
      </c>
    </row>
    <row r="1928" spans="12:17" x14ac:dyDescent="0.25">
      <c r="L1928">
        <f>IF(AND(Colin!$G1928=$B$1,Colin!$H1928=$C$3),Colin!$I1928,)</f>
        <v>0</v>
      </c>
      <c r="M1928">
        <f>IF(AND(Colin!$G1928=$B$1,Colin!$H1928&lt;=$C$3),Colin!$I1928,)</f>
        <v>0</v>
      </c>
      <c r="N1928">
        <f>IF(AND(Colin!$G1928=$B$2,Colin!$H1928=$C$3),Colin!$I1928,)</f>
        <v>0</v>
      </c>
      <c r="O1928">
        <f>IF(AND(Colin!$G1928=$B$2,Colin!$H1928&lt;=$C$3),Colin!$I1928,)</f>
        <v>0</v>
      </c>
      <c r="P1928">
        <f>IF(Colin!$G1928&lt;$B$2,Colin!$I1928,0)</f>
        <v>0</v>
      </c>
      <c r="Q1928">
        <f>IF(Colin!$G1928&lt;$B$1,Colin!$I1928,0)</f>
        <v>0</v>
      </c>
    </row>
    <row r="1929" spans="12:17" x14ac:dyDescent="0.25">
      <c r="L1929">
        <f>IF(AND(Colin!$G1929=$B$1,Colin!$H1929=$C$3),Colin!$I1929,)</f>
        <v>0</v>
      </c>
      <c r="M1929">
        <f>IF(AND(Colin!$G1929=$B$1,Colin!$H1929&lt;=$C$3),Colin!$I1929,)</f>
        <v>0</v>
      </c>
      <c r="N1929">
        <f>IF(AND(Colin!$G1929=$B$2,Colin!$H1929=$C$3),Colin!$I1929,)</f>
        <v>0</v>
      </c>
      <c r="O1929">
        <f>IF(AND(Colin!$G1929=$B$2,Colin!$H1929&lt;=$C$3),Colin!$I1929,)</f>
        <v>0</v>
      </c>
      <c r="P1929">
        <f>IF(Colin!$G1929&lt;$B$2,Colin!$I1929,0)</f>
        <v>0</v>
      </c>
      <c r="Q1929">
        <f>IF(Colin!$G1929&lt;$B$1,Colin!$I1929,0)</f>
        <v>0</v>
      </c>
    </row>
    <row r="1930" spans="12:17" x14ac:dyDescent="0.25">
      <c r="L1930">
        <f>IF(AND(Colin!$G1930=$B$1,Colin!$H1930=$C$3),Colin!$I1930,)</f>
        <v>0</v>
      </c>
      <c r="M1930">
        <f>IF(AND(Colin!$G1930=$B$1,Colin!$H1930&lt;=$C$3),Colin!$I1930,)</f>
        <v>0</v>
      </c>
      <c r="N1930">
        <f>IF(AND(Colin!$G1930=$B$2,Colin!$H1930=$C$3),Colin!$I1930,)</f>
        <v>0</v>
      </c>
      <c r="O1930">
        <f>IF(AND(Colin!$G1930=$B$2,Colin!$H1930&lt;=$C$3),Colin!$I1930,)</f>
        <v>0</v>
      </c>
      <c r="P1930">
        <f>IF(Colin!$G1930&lt;$B$2,Colin!$I1930,0)</f>
        <v>0</v>
      </c>
      <c r="Q1930">
        <f>IF(Colin!$G1930&lt;$B$1,Colin!$I1930,0)</f>
        <v>0</v>
      </c>
    </row>
    <row r="1931" spans="12:17" x14ac:dyDescent="0.25">
      <c r="L1931">
        <f>IF(AND(Colin!$G1931=$B$1,Colin!$H1931=$C$3),Colin!$I1931,)</f>
        <v>0</v>
      </c>
      <c r="M1931">
        <f>IF(AND(Colin!$G1931=$B$1,Colin!$H1931&lt;=$C$3),Colin!$I1931,)</f>
        <v>0</v>
      </c>
      <c r="N1931">
        <f>IF(AND(Colin!$G1931=$B$2,Colin!$H1931=$C$3),Colin!$I1931,)</f>
        <v>0</v>
      </c>
      <c r="O1931">
        <f>IF(AND(Colin!$G1931=$B$2,Colin!$H1931&lt;=$C$3),Colin!$I1931,)</f>
        <v>0</v>
      </c>
      <c r="P1931">
        <f>IF(Colin!$G1931&lt;$B$2,Colin!$I1931,0)</f>
        <v>0</v>
      </c>
      <c r="Q1931">
        <f>IF(Colin!$G1931&lt;$B$1,Colin!$I1931,0)</f>
        <v>0</v>
      </c>
    </row>
    <row r="1932" spans="12:17" x14ac:dyDescent="0.25">
      <c r="L1932">
        <f>IF(AND(Colin!$G1932=$B$1,Colin!$H1932=$C$3),Colin!$I1932,)</f>
        <v>0</v>
      </c>
      <c r="M1932">
        <f>IF(AND(Colin!$G1932=$B$1,Colin!$H1932&lt;=$C$3),Colin!$I1932,)</f>
        <v>0</v>
      </c>
      <c r="N1932">
        <f>IF(AND(Colin!$G1932=$B$2,Colin!$H1932=$C$3),Colin!$I1932,)</f>
        <v>0</v>
      </c>
      <c r="O1932">
        <f>IF(AND(Colin!$G1932=$B$2,Colin!$H1932&lt;=$C$3),Colin!$I1932,)</f>
        <v>0</v>
      </c>
      <c r="P1932">
        <f>IF(Colin!$G1932&lt;$B$2,Colin!$I1932,0)</f>
        <v>0</v>
      </c>
      <c r="Q1932">
        <f>IF(Colin!$G1932&lt;$B$1,Colin!$I1932,0)</f>
        <v>0</v>
      </c>
    </row>
    <row r="1933" spans="12:17" x14ac:dyDescent="0.25">
      <c r="L1933">
        <f>IF(AND(Colin!$G1933=$B$1,Colin!$H1933=$C$3),Colin!$I1933,)</f>
        <v>0</v>
      </c>
      <c r="M1933">
        <f>IF(AND(Colin!$G1933=$B$1,Colin!$H1933&lt;=$C$3),Colin!$I1933,)</f>
        <v>0</v>
      </c>
      <c r="N1933">
        <f>IF(AND(Colin!$G1933=$B$2,Colin!$H1933=$C$3),Colin!$I1933,)</f>
        <v>0</v>
      </c>
      <c r="O1933">
        <f>IF(AND(Colin!$G1933=$B$2,Colin!$H1933&lt;=$C$3),Colin!$I1933,)</f>
        <v>0</v>
      </c>
      <c r="P1933">
        <f>IF(Colin!$G1933&lt;$B$2,Colin!$I1933,0)</f>
        <v>0</v>
      </c>
      <c r="Q1933">
        <f>IF(Colin!$G1933&lt;$B$1,Colin!$I1933,0)</f>
        <v>0</v>
      </c>
    </row>
    <row r="1934" spans="12:17" x14ac:dyDescent="0.25">
      <c r="L1934">
        <f>IF(AND(Colin!$G1934=$B$1,Colin!$H1934=$C$3),Colin!$I1934,)</f>
        <v>0</v>
      </c>
      <c r="M1934">
        <f>IF(AND(Colin!$G1934=$B$1,Colin!$H1934&lt;=$C$3),Colin!$I1934,)</f>
        <v>0</v>
      </c>
      <c r="N1934">
        <f>IF(AND(Colin!$G1934=$B$2,Colin!$H1934=$C$3),Colin!$I1934,)</f>
        <v>0</v>
      </c>
      <c r="O1934">
        <f>IF(AND(Colin!$G1934=$B$2,Colin!$H1934&lt;=$C$3),Colin!$I1934,)</f>
        <v>0</v>
      </c>
      <c r="P1934">
        <f>IF(Colin!$G1934&lt;$B$2,Colin!$I1934,0)</f>
        <v>0</v>
      </c>
      <c r="Q1934">
        <f>IF(Colin!$G1934&lt;$B$1,Colin!$I1934,0)</f>
        <v>0</v>
      </c>
    </row>
    <row r="1935" spans="12:17" x14ac:dyDescent="0.25">
      <c r="L1935">
        <f>IF(AND(Colin!$G1935=$B$1,Colin!$H1935=$C$3),Colin!$I1935,)</f>
        <v>0</v>
      </c>
      <c r="M1935">
        <f>IF(AND(Colin!$G1935=$B$1,Colin!$H1935&lt;=$C$3),Colin!$I1935,)</f>
        <v>0</v>
      </c>
      <c r="N1935">
        <f>IF(AND(Colin!$G1935=$B$2,Colin!$H1935=$C$3),Colin!$I1935,)</f>
        <v>0</v>
      </c>
      <c r="O1935">
        <f>IF(AND(Colin!$G1935=$B$2,Colin!$H1935&lt;=$C$3),Colin!$I1935,)</f>
        <v>0</v>
      </c>
      <c r="P1935">
        <f>IF(Colin!$G1935&lt;$B$2,Colin!$I1935,0)</f>
        <v>0</v>
      </c>
      <c r="Q1935">
        <f>IF(Colin!$G1935&lt;$B$1,Colin!$I1935,0)</f>
        <v>0</v>
      </c>
    </row>
    <row r="1936" spans="12:17" x14ac:dyDescent="0.25">
      <c r="L1936">
        <f>IF(AND(Colin!$G1936=$B$1,Colin!$H1936=$C$3),Colin!$I1936,)</f>
        <v>0</v>
      </c>
      <c r="M1936">
        <f>IF(AND(Colin!$G1936=$B$1,Colin!$H1936&lt;=$C$3),Colin!$I1936,)</f>
        <v>0</v>
      </c>
      <c r="N1936">
        <f>IF(AND(Colin!$G1936=$B$2,Colin!$H1936=$C$3),Colin!$I1936,)</f>
        <v>0</v>
      </c>
      <c r="O1936">
        <f>IF(AND(Colin!$G1936=$B$2,Colin!$H1936&lt;=$C$3),Colin!$I1936,)</f>
        <v>0</v>
      </c>
      <c r="P1936">
        <f>IF(Colin!$G1936&lt;$B$2,Colin!$I1936,0)</f>
        <v>0</v>
      </c>
      <c r="Q1936">
        <f>IF(Colin!$G1936&lt;$B$1,Colin!$I1936,0)</f>
        <v>0</v>
      </c>
    </row>
    <row r="1937" spans="12:17" x14ac:dyDescent="0.25">
      <c r="L1937">
        <f>IF(AND(Colin!$G1937=$B$1,Colin!$H1937=$C$3),Colin!$I1937,)</f>
        <v>0</v>
      </c>
      <c r="M1937">
        <f>IF(AND(Colin!$G1937=$B$1,Colin!$H1937&lt;=$C$3),Colin!$I1937,)</f>
        <v>0</v>
      </c>
      <c r="N1937">
        <f>IF(AND(Colin!$G1937=$B$2,Colin!$H1937=$C$3),Colin!$I1937,)</f>
        <v>0</v>
      </c>
      <c r="O1937">
        <f>IF(AND(Colin!$G1937=$B$2,Colin!$H1937&lt;=$C$3),Colin!$I1937,)</f>
        <v>0</v>
      </c>
      <c r="P1937">
        <f>IF(Colin!$G1937&lt;$B$2,Colin!$I1937,0)</f>
        <v>0</v>
      </c>
      <c r="Q1937">
        <f>IF(Colin!$G1937&lt;$B$1,Colin!$I1937,0)</f>
        <v>0</v>
      </c>
    </row>
    <row r="1938" spans="12:17" x14ac:dyDescent="0.25">
      <c r="L1938">
        <f>IF(AND(Colin!$G1938=$B$1,Colin!$H1938=$C$3),Colin!$I1938,)</f>
        <v>0</v>
      </c>
      <c r="M1938">
        <f>IF(AND(Colin!$G1938=$B$1,Colin!$H1938&lt;=$C$3),Colin!$I1938,)</f>
        <v>0</v>
      </c>
      <c r="N1938">
        <f>IF(AND(Colin!$G1938=$B$2,Colin!$H1938=$C$3),Colin!$I1938,)</f>
        <v>0</v>
      </c>
      <c r="O1938">
        <f>IF(AND(Colin!$G1938=$B$2,Colin!$H1938&lt;=$C$3),Colin!$I1938,)</f>
        <v>0</v>
      </c>
      <c r="P1938">
        <f>IF(Colin!$G1938&lt;$B$2,Colin!$I1938,0)</f>
        <v>0</v>
      </c>
      <c r="Q1938">
        <f>IF(Colin!$G1938&lt;$B$1,Colin!$I1938,0)</f>
        <v>0</v>
      </c>
    </row>
    <row r="1939" spans="12:17" x14ac:dyDescent="0.25">
      <c r="L1939">
        <f>IF(AND(Colin!$G1939=$B$1,Colin!$H1939=$C$3),Colin!$I1939,)</f>
        <v>0</v>
      </c>
      <c r="M1939">
        <f>IF(AND(Colin!$G1939=$B$1,Colin!$H1939&lt;=$C$3),Colin!$I1939,)</f>
        <v>0</v>
      </c>
      <c r="N1939">
        <f>IF(AND(Colin!$G1939=$B$2,Colin!$H1939=$C$3),Colin!$I1939,)</f>
        <v>0</v>
      </c>
      <c r="O1939">
        <f>IF(AND(Colin!$G1939=$B$2,Colin!$H1939&lt;=$C$3),Colin!$I1939,)</f>
        <v>0</v>
      </c>
      <c r="P1939">
        <f>IF(Colin!$G1939&lt;$B$2,Colin!$I1939,0)</f>
        <v>0</v>
      </c>
      <c r="Q1939">
        <f>IF(Colin!$G1939&lt;$B$1,Colin!$I1939,0)</f>
        <v>0</v>
      </c>
    </row>
    <row r="1940" spans="12:17" x14ac:dyDescent="0.25">
      <c r="L1940">
        <f>IF(AND(Colin!$G1940=$B$1,Colin!$H1940=$C$3),Colin!$I1940,)</f>
        <v>0</v>
      </c>
      <c r="M1940">
        <f>IF(AND(Colin!$G1940=$B$1,Colin!$H1940&lt;=$C$3),Colin!$I1940,)</f>
        <v>0</v>
      </c>
      <c r="N1940">
        <f>IF(AND(Colin!$G1940=$B$2,Colin!$H1940=$C$3),Colin!$I1940,)</f>
        <v>0</v>
      </c>
      <c r="O1940">
        <f>IF(AND(Colin!$G1940=$B$2,Colin!$H1940&lt;=$C$3),Colin!$I1940,)</f>
        <v>0</v>
      </c>
      <c r="P1940">
        <f>IF(Colin!$G1940&lt;$B$2,Colin!$I1940,0)</f>
        <v>0</v>
      </c>
      <c r="Q1940">
        <f>IF(Colin!$G1940&lt;$B$1,Colin!$I1940,0)</f>
        <v>0</v>
      </c>
    </row>
    <row r="1941" spans="12:17" x14ac:dyDescent="0.25">
      <c r="L1941">
        <f>IF(AND(Colin!$G1941=$B$1,Colin!$H1941=$C$3),Colin!$I1941,)</f>
        <v>0</v>
      </c>
      <c r="M1941">
        <f>IF(AND(Colin!$G1941=$B$1,Colin!$H1941&lt;=$C$3),Colin!$I1941,)</f>
        <v>0</v>
      </c>
      <c r="N1941">
        <f>IF(AND(Colin!$G1941=$B$2,Colin!$H1941=$C$3),Colin!$I1941,)</f>
        <v>0</v>
      </c>
      <c r="O1941">
        <f>IF(AND(Colin!$G1941=$B$2,Colin!$H1941&lt;=$C$3),Colin!$I1941,)</f>
        <v>0</v>
      </c>
      <c r="P1941">
        <f>IF(Colin!$G1941&lt;$B$2,Colin!$I1941,0)</f>
        <v>0</v>
      </c>
      <c r="Q1941">
        <f>IF(Colin!$G1941&lt;$B$1,Colin!$I1941,0)</f>
        <v>0</v>
      </c>
    </row>
    <row r="1942" spans="12:17" x14ac:dyDescent="0.25">
      <c r="L1942">
        <f>IF(AND(Colin!$G1942=$B$1,Colin!$H1942=$C$3),Colin!$I1942,)</f>
        <v>0</v>
      </c>
      <c r="M1942">
        <f>IF(AND(Colin!$G1942=$B$1,Colin!$H1942&lt;=$C$3),Colin!$I1942,)</f>
        <v>0</v>
      </c>
      <c r="N1942">
        <f>IF(AND(Colin!$G1942=$B$2,Colin!$H1942=$C$3),Colin!$I1942,)</f>
        <v>0</v>
      </c>
      <c r="O1942">
        <f>IF(AND(Colin!$G1942=$B$2,Colin!$H1942&lt;=$C$3),Colin!$I1942,)</f>
        <v>0</v>
      </c>
      <c r="P1942">
        <f>IF(Colin!$G1942&lt;$B$2,Colin!$I1942,0)</f>
        <v>0</v>
      </c>
      <c r="Q1942">
        <f>IF(Colin!$G1942&lt;$B$1,Colin!$I1942,0)</f>
        <v>0</v>
      </c>
    </row>
    <row r="1943" spans="12:17" x14ac:dyDescent="0.25">
      <c r="L1943">
        <f>IF(AND(Colin!$G1943=$B$1,Colin!$H1943=$C$3),Colin!$I1943,)</f>
        <v>0</v>
      </c>
      <c r="M1943">
        <f>IF(AND(Colin!$G1943=$B$1,Colin!$H1943&lt;=$C$3),Colin!$I1943,)</f>
        <v>0</v>
      </c>
      <c r="N1943">
        <f>IF(AND(Colin!$G1943=$B$2,Colin!$H1943=$C$3),Colin!$I1943,)</f>
        <v>0</v>
      </c>
      <c r="O1943">
        <f>IF(AND(Colin!$G1943=$B$2,Colin!$H1943&lt;=$C$3),Colin!$I1943,)</f>
        <v>0</v>
      </c>
      <c r="P1943">
        <f>IF(Colin!$G1943&lt;$B$2,Colin!$I1943,0)</f>
        <v>0</v>
      </c>
      <c r="Q1943">
        <f>IF(Colin!$G1943&lt;$B$1,Colin!$I1943,0)</f>
        <v>0</v>
      </c>
    </row>
    <row r="1944" spans="12:17" x14ac:dyDescent="0.25">
      <c r="L1944">
        <f>IF(AND(Colin!$G1944=$B$1,Colin!$H1944=$C$3),Colin!$I1944,)</f>
        <v>0</v>
      </c>
      <c r="M1944">
        <f>IF(AND(Colin!$G1944=$B$1,Colin!$H1944&lt;=$C$3),Colin!$I1944,)</f>
        <v>0</v>
      </c>
      <c r="N1944">
        <f>IF(AND(Colin!$G1944=$B$2,Colin!$H1944=$C$3),Colin!$I1944,)</f>
        <v>0</v>
      </c>
      <c r="O1944">
        <f>IF(AND(Colin!$G1944=$B$2,Colin!$H1944&lt;=$C$3),Colin!$I1944,)</f>
        <v>0</v>
      </c>
      <c r="P1944">
        <f>IF(Colin!$G1944&lt;$B$2,Colin!$I1944,0)</f>
        <v>0</v>
      </c>
      <c r="Q1944">
        <f>IF(Colin!$G1944&lt;$B$1,Colin!$I1944,0)</f>
        <v>0</v>
      </c>
    </row>
    <row r="1945" spans="12:17" x14ac:dyDescent="0.25">
      <c r="L1945">
        <f>IF(AND(Colin!$G1945=$B$1,Colin!$H1945=$C$3),Colin!$I1945,)</f>
        <v>0</v>
      </c>
      <c r="M1945">
        <f>IF(AND(Colin!$G1945=$B$1,Colin!$H1945&lt;=$C$3),Colin!$I1945,)</f>
        <v>0</v>
      </c>
      <c r="N1945">
        <f>IF(AND(Colin!$G1945=$B$2,Colin!$H1945=$C$3),Colin!$I1945,)</f>
        <v>0</v>
      </c>
      <c r="O1945">
        <f>IF(AND(Colin!$G1945=$B$2,Colin!$H1945&lt;=$C$3),Colin!$I1945,)</f>
        <v>0</v>
      </c>
      <c r="P1945">
        <f>IF(Colin!$G1945&lt;$B$2,Colin!$I1945,0)</f>
        <v>0</v>
      </c>
      <c r="Q1945">
        <f>IF(Colin!$G1945&lt;$B$1,Colin!$I1945,0)</f>
        <v>0</v>
      </c>
    </row>
    <row r="1946" spans="12:17" x14ac:dyDescent="0.25">
      <c r="L1946">
        <f>IF(AND(Colin!$G1946=$B$1,Colin!$H1946=$C$3),Colin!$I1946,)</f>
        <v>0</v>
      </c>
      <c r="M1946">
        <f>IF(AND(Colin!$G1946=$B$1,Colin!$H1946&lt;=$C$3),Colin!$I1946,)</f>
        <v>0</v>
      </c>
      <c r="N1946">
        <f>IF(AND(Colin!$G1946=$B$2,Colin!$H1946=$C$3),Colin!$I1946,)</f>
        <v>0</v>
      </c>
      <c r="O1946">
        <f>IF(AND(Colin!$G1946=$B$2,Colin!$H1946&lt;=$C$3),Colin!$I1946,)</f>
        <v>0</v>
      </c>
      <c r="P1946">
        <f>IF(Colin!$G1946&lt;$B$2,Colin!$I1946,0)</f>
        <v>0</v>
      </c>
      <c r="Q1946">
        <f>IF(Colin!$G1946&lt;$B$1,Colin!$I1946,0)</f>
        <v>0</v>
      </c>
    </row>
    <row r="1947" spans="12:17" x14ac:dyDescent="0.25">
      <c r="L1947">
        <f>IF(AND(Colin!$G1947=$B$1,Colin!$H1947=$C$3),Colin!$I1947,)</f>
        <v>0</v>
      </c>
      <c r="M1947">
        <f>IF(AND(Colin!$G1947=$B$1,Colin!$H1947&lt;=$C$3),Colin!$I1947,)</f>
        <v>0</v>
      </c>
      <c r="N1947">
        <f>IF(AND(Colin!$G1947=$B$2,Colin!$H1947=$C$3),Colin!$I1947,)</f>
        <v>0</v>
      </c>
      <c r="O1947">
        <f>IF(AND(Colin!$G1947=$B$2,Colin!$H1947&lt;=$C$3),Colin!$I1947,)</f>
        <v>0</v>
      </c>
      <c r="P1947">
        <f>IF(Colin!$G1947&lt;$B$2,Colin!$I1947,0)</f>
        <v>0</v>
      </c>
      <c r="Q1947">
        <f>IF(Colin!$G1947&lt;$B$1,Colin!$I1947,0)</f>
        <v>0</v>
      </c>
    </row>
    <row r="1948" spans="12:17" x14ac:dyDescent="0.25">
      <c r="L1948">
        <f>IF(AND(Colin!$G1948=$B$1,Colin!$H1948=$C$3),Colin!$I1948,)</f>
        <v>0</v>
      </c>
      <c r="M1948">
        <f>IF(AND(Colin!$G1948=$B$1,Colin!$H1948&lt;=$C$3),Colin!$I1948,)</f>
        <v>0</v>
      </c>
      <c r="N1948">
        <f>IF(AND(Colin!$G1948=$B$2,Colin!$H1948=$C$3),Colin!$I1948,)</f>
        <v>0</v>
      </c>
      <c r="O1948">
        <f>IF(AND(Colin!$G1948=$B$2,Colin!$H1948&lt;=$C$3),Colin!$I1948,)</f>
        <v>0</v>
      </c>
      <c r="P1948">
        <f>IF(Colin!$G1948&lt;$B$2,Colin!$I1948,0)</f>
        <v>0</v>
      </c>
      <c r="Q1948">
        <f>IF(Colin!$G1948&lt;$B$1,Colin!$I1948,0)</f>
        <v>0</v>
      </c>
    </row>
    <row r="1949" spans="12:17" x14ac:dyDescent="0.25">
      <c r="L1949">
        <f>IF(AND(Colin!$G1949=$B$1,Colin!$H1949=$C$3),Colin!$I1949,)</f>
        <v>0</v>
      </c>
      <c r="M1949">
        <f>IF(AND(Colin!$G1949=$B$1,Colin!$H1949&lt;=$C$3),Colin!$I1949,)</f>
        <v>0</v>
      </c>
      <c r="N1949">
        <f>IF(AND(Colin!$G1949=$B$2,Colin!$H1949=$C$3),Colin!$I1949,)</f>
        <v>0</v>
      </c>
      <c r="O1949">
        <f>IF(AND(Colin!$G1949=$B$2,Colin!$H1949&lt;=$C$3),Colin!$I1949,)</f>
        <v>0</v>
      </c>
      <c r="P1949">
        <f>IF(Colin!$G1949&lt;$B$2,Colin!$I1949,0)</f>
        <v>0</v>
      </c>
      <c r="Q1949">
        <f>IF(Colin!$G1949&lt;$B$1,Colin!$I1949,0)</f>
        <v>0</v>
      </c>
    </row>
    <row r="1950" spans="12:17" x14ac:dyDescent="0.25">
      <c r="L1950">
        <f>IF(AND(Colin!$G1950=$B$1,Colin!$H1950=$C$3),Colin!$I1950,)</f>
        <v>0</v>
      </c>
      <c r="M1950">
        <f>IF(AND(Colin!$G1950=$B$1,Colin!$H1950&lt;=$C$3),Colin!$I1950,)</f>
        <v>0</v>
      </c>
      <c r="N1950">
        <f>IF(AND(Colin!$G1950=$B$2,Colin!$H1950=$C$3),Colin!$I1950,)</f>
        <v>0</v>
      </c>
      <c r="O1950">
        <f>IF(AND(Colin!$G1950=$B$2,Colin!$H1950&lt;=$C$3),Colin!$I1950,)</f>
        <v>0</v>
      </c>
      <c r="P1950">
        <f>IF(Colin!$G1950&lt;$B$2,Colin!$I1950,0)</f>
        <v>0</v>
      </c>
      <c r="Q1950">
        <f>IF(Colin!$G1950&lt;$B$1,Colin!$I1950,0)</f>
        <v>0</v>
      </c>
    </row>
    <row r="1951" spans="12:17" x14ac:dyDescent="0.25">
      <c r="L1951">
        <f>IF(AND(Colin!$G1951=$B$1,Colin!$H1951=$C$3),Colin!$I1951,)</f>
        <v>0</v>
      </c>
      <c r="M1951">
        <f>IF(AND(Colin!$G1951=$B$1,Colin!$H1951&lt;=$C$3),Colin!$I1951,)</f>
        <v>0</v>
      </c>
      <c r="N1951">
        <f>IF(AND(Colin!$G1951=$B$2,Colin!$H1951=$C$3),Colin!$I1951,)</f>
        <v>0</v>
      </c>
      <c r="O1951">
        <f>IF(AND(Colin!$G1951=$B$2,Colin!$H1951&lt;=$C$3),Colin!$I1951,)</f>
        <v>0</v>
      </c>
      <c r="P1951">
        <f>IF(Colin!$G1951&lt;$B$2,Colin!$I1951,0)</f>
        <v>0</v>
      </c>
      <c r="Q1951">
        <f>IF(Colin!$G1951&lt;$B$1,Colin!$I1951,0)</f>
        <v>0</v>
      </c>
    </row>
    <row r="1952" spans="12:17" x14ac:dyDescent="0.25">
      <c r="L1952">
        <f>IF(AND(Colin!$G1952=$B$1,Colin!$H1952=$C$3),Colin!$I1952,)</f>
        <v>0</v>
      </c>
      <c r="M1952">
        <f>IF(AND(Colin!$G1952=$B$1,Colin!$H1952&lt;=$C$3),Colin!$I1952,)</f>
        <v>0</v>
      </c>
      <c r="N1952">
        <f>IF(AND(Colin!$G1952=$B$2,Colin!$H1952=$C$3),Colin!$I1952,)</f>
        <v>0</v>
      </c>
      <c r="O1952">
        <f>IF(AND(Colin!$G1952=$B$2,Colin!$H1952&lt;=$C$3),Colin!$I1952,)</f>
        <v>0</v>
      </c>
      <c r="P1952">
        <f>IF(Colin!$G1952&lt;$B$2,Colin!$I1952,0)</f>
        <v>0</v>
      </c>
      <c r="Q1952">
        <f>IF(Colin!$G1952&lt;$B$1,Colin!$I1952,0)</f>
        <v>0</v>
      </c>
    </row>
    <row r="1953" spans="12:17" x14ac:dyDescent="0.25">
      <c r="L1953">
        <f>IF(AND(Colin!$G1953=$B$1,Colin!$H1953=$C$3),Colin!$I1953,)</f>
        <v>0</v>
      </c>
      <c r="M1953">
        <f>IF(AND(Colin!$G1953=$B$1,Colin!$H1953&lt;=$C$3),Colin!$I1953,)</f>
        <v>0</v>
      </c>
      <c r="N1953">
        <f>IF(AND(Colin!$G1953=$B$2,Colin!$H1953=$C$3),Colin!$I1953,)</f>
        <v>0</v>
      </c>
      <c r="O1953">
        <f>IF(AND(Colin!$G1953=$B$2,Colin!$H1953&lt;=$C$3),Colin!$I1953,)</f>
        <v>0</v>
      </c>
      <c r="P1953">
        <f>IF(Colin!$G1953&lt;$B$2,Colin!$I1953,0)</f>
        <v>0</v>
      </c>
      <c r="Q1953">
        <f>IF(Colin!$G1953&lt;$B$1,Colin!$I1953,0)</f>
        <v>0</v>
      </c>
    </row>
    <row r="1954" spans="12:17" x14ac:dyDescent="0.25">
      <c r="L1954">
        <f>IF(AND(Colin!$G1954=$B$1,Colin!$H1954=$C$3),Colin!$I1954,)</f>
        <v>0</v>
      </c>
      <c r="M1954">
        <f>IF(AND(Colin!$G1954=$B$1,Colin!$H1954&lt;=$C$3),Colin!$I1954,)</f>
        <v>0</v>
      </c>
      <c r="N1954">
        <f>IF(AND(Colin!$G1954=$B$2,Colin!$H1954=$C$3),Colin!$I1954,)</f>
        <v>0</v>
      </c>
      <c r="O1954">
        <f>IF(AND(Colin!$G1954=$B$2,Colin!$H1954&lt;=$C$3),Colin!$I1954,)</f>
        <v>0</v>
      </c>
      <c r="P1954">
        <f>IF(Colin!$G1954&lt;$B$2,Colin!$I1954,0)</f>
        <v>0</v>
      </c>
      <c r="Q1954">
        <f>IF(Colin!$G1954&lt;$B$1,Colin!$I1954,0)</f>
        <v>0</v>
      </c>
    </row>
    <row r="1955" spans="12:17" x14ac:dyDescent="0.25">
      <c r="L1955">
        <f>IF(AND(Colin!$G1955=$B$1,Colin!$H1955=$C$3),Colin!$I1955,)</f>
        <v>0</v>
      </c>
      <c r="M1955">
        <f>IF(AND(Colin!$G1955=$B$1,Colin!$H1955&lt;=$C$3),Colin!$I1955,)</f>
        <v>0</v>
      </c>
      <c r="N1955">
        <f>IF(AND(Colin!$G1955=$B$2,Colin!$H1955=$C$3),Colin!$I1955,)</f>
        <v>0</v>
      </c>
      <c r="O1955">
        <f>IF(AND(Colin!$G1955=$B$2,Colin!$H1955&lt;=$C$3),Colin!$I1955,)</f>
        <v>0</v>
      </c>
      <c r="P1955">
        <f>IF(Colin!$G1955&lt;$B$2,Colin!$I1955,0)</f>
        <v>0</v>
      </c>
      <c r="Q1955">
        <f>IF(Colin!$G1955&lt;$B$1,Colin!$I1955,0)</f>
        <v>0</v>
      </c>
    </row>
    <row r="1956" spans="12:17" x14ac:dyDescent="0.25">
      <c r="L1956">
        <f>IF(AND(Colin!$G1956=$B$1,Colin!$H1956=$C$3),Colin!$I1956,)</f>
        <v>0</v>
      </c>
      <c r="M1956">
        <f>IF(AND(Colin!$G1956=$B$1,Colin!$H1956&lt;=$C$3),Colin!$I1956,)</f>
        <v>0</v>
      </c>
      <c r="N1956">
        <f>IF(AND(Colin!$G1956=$B$2,Colin!$H1956=$C$3),Colin!$I1956,)</f>
        <v>0</v>
      </c>
      <c r="O1956">
        <f>IF(AND(Colin!$G1956=$B$2,Colin!$H1956&lt;=$C$3),Colin!$I1956,)</f>
        <v>0</v>
      </c>
      <c r="P1956">
        <f>IF(Colin!$G1956&lt;$B$2,Colin!$I1956,0)</f>
        <v>0</v>
      </c>
      <c r="Q1956">
        <f>IF(Colin!$G1956&lt;$B$1,Colin!$I1956,0)</f>
        <v>0</v>
      </c>
    </row>
    <row r="1957" spans="12:17" x14ac:dyDescent="0.25">
      <c r="L1957">
        <f>IF(AND(Colin!$G1957=$B$1,Colin!$H1957=$C$3),Colin!$I1957,)</f>
        <v>0</v>
      </c>
      <c r="M1957">
        <f>IF(AND(Colin!$G1957=$B$1,Colin!$H1957&lt;=$C$3),Colin!$I1957,)</f>
        <v>0</v>
      </c>
      <c r="N1957">
        <f>IF(AND(Colin!$G1957=$B$2,Colin!$H1957=$C$3),Colin!$I1957,)</f>
        <v>0</v>
      </c>
      <c r="O1957">
        <f>IF(AND(Colin!$G1957=$B$2,Colin!$H1957&lt;=$C$3),Colin!$I1957,)</f>
        <v>0</v>
      </c>
      <c r="P1957">
        <f>IF(Colin!$G1957&lt;$B$2,Colin!$I1957,0)</f>
        <v>0</v>
      </c>
      <c r="Q1957">
        <f>IF(Colin!$G1957&lt;$B$1,Colin!$I1957,0)</f>
        <v>0</v>
      </c>
    </row>
    <row r="1958" spans="12:17" x14ac:dyDescent="0.25">
      <c r="L1958">
        <f>IF(AND(Colin!$G1958=$B$1,Colin!$H1958=$C$3),Colin!$I1958,)</f>
        <v>0</v>
      </c>
      <c r="M1958">
        <f>IF(AND(Colin!$G1958=$B$1,Colin!$H1958&lt;=$C$3),Colin!$I1958,)</f>
        <v>0</v>
      </c>
      <c r="N1958">
        <f>IF(AND(Colin!$G1958=$B$2,Colin!$H1958=$C$3),Colin!$I1958,)</f>
        <v>0</v>
      </c>
      <c r="O1958">
        <f>IF(AND(Colin!$G1958=$B$2,Colin!$H1958&lt;=$C$3),Colin!$I1958,)</f>
        <v>0</v>
      </c>
      <c r="P1958">
        <f>IF(Colin!$G1958&lt;$B$2,Colin!$I1958,0)</f>
        <v>0</v>
      </c>
      <c r="Q1958">
        <f>IF(Colin!$G1958&lt;$B$1,Colin!$I1958,0)</f>
        <v>0</v>
      </c>
    </row>
    <row r="1959" spans="12:17" x14ac:dyDescent="0.25">
      <c r="L1959">
        <f>IF(AND(Colin!$G1959=$B$1,Colin!$H1959=$C$3),Colin!$I1959,)</f>
        <v>0</v>
      </c>
      <c r="M1959">
        <f>IF(AND(Colin!$G1959=$B$1,Colin!$H1959&lt;=$C$3),Colin!$I1959,)</f>
        <v>0</v>
      </c>
      <c r="N1959">
        <f>IF(AND(Colin!$G1959=$B$2,Colin!$H1959=$C$3),Colin!$I1959,)</f>
        <v>0</v>
      </c>
      <c r="O1959">
        <f>IF(AND(Colin!$G1959=$B$2,Colin!$H1959&lt;=$C$3),Colin!$I1959,)</f>
        <v>0</v>
      </c>
      <c r="P1959">
        <f>IF(Colin!$G1959&lt;$B$2,Colin!$I1959,0)</f>
        <v>0</v>
      </c>
      <c r="Q1959">
        <f>IF(Colin!$G1959&lt;$B$1,Colin!$I1959,0)</f>
        <v>0</v>
      </c>
    </row>
    <row r="1960" spans="12:17" x14ac:dyDescent="0.25">
      <c r="L1960">
        <f>IF(AND(Colin!$G1960=$B$1,Colin!$H1960=$C$3),Colin!$I1960,)</f>
        <v>0</v>
      </c>
      <c r="M1960">
        <f>IF(AND(Colin!$G1960=$B$1,Colin!$H1960&lt;=$C$3),Colin!$I1960,)</f>
        <v>0</v>
      </c>
      <c r="N1960">
        <f>IF(AND(Colin!$G1960=$B$2,Colin!$H1960=$C$3),Colin!$I1960,)</f>
        <v>0</v>
      </c>
      <c r="O1960">
        <f>IF(AND(Colin!$G1960=$B$2,Colin!$H1960&lt;=$C$3),Colin!$I1960,)</f>
        <v>0</v>
      </c>
      <c r="P1960">
        <f>IF(Colin!$G1960&lt;$B$2,Colin!$I1960,0)</f>
        <v>0</v>
      </c>
      <c r="Q1960">
        <f>IF(Colin!$G1960&lt;$B$1,Colin!$I1960,0)</f>
        <v>0</v>
      </c>
    </row>
    <row r="1961" spans="12:17" x14ac:dyDescent="0.25">
      <c r="L1961">
        <f>IF(AND(Colin!$G1961=$B$1,Colin!$H1961=$C$3),Colin!$I1961,)</f>
        <v>0</v>
      </c>
      <c r="M1961">
        <f>IF(AND(Colin!$G1961=$B$1,Colin!$H1961&lt;=$C$3),Colin!$I1961,)</f>
        <v>0</v>
      </c>
      <c r="N1961">
        <f>IF(AND(Colin!$G1961=$B$2,Colin!$H1961=$C$3),Colin!$I1961,)</f>
        <v>0</v>
      </c>
      <c r="O1961">
        <f>IF(AND(Colin!$G1961=$B$2,Colin!$H1961&lt;=$C$3),Colin!$I1961,)</f>
        <v>0</v>
      </c>
      <c r="P1961">
        <f>IF(Colin!$G1961&lt;$B$2,Colin!$I1961,0)</f>
        <v>0</v>
      </c>
      <c r="Q1961">
        <f>IF(Colin!$G1961&lt;$B$1,Colin!$I1961,0)</f>
        <v>0</v>
      </c>
    </row>
    <row r="1962" spans="12:17" x14ac:dyDescent="0.25">
      <c r="L1962">
        <f>IF(AND(Colin!$G1962=$B$1,Colin!$H1962=$C$3),Colin!$I1962,)</f>
        <v>0</v>
      </c>
      <c r="M1962">
        <f>IF(AND(Colin!$G1962=$B$1,Colin!$H1962&lt;=$C$3),Colin!$I1962,)</f>
        <v>0</v>
      </c>
      <c r="N1962">
        <f>IF(AND(Colin!$G1962=$B$2,Colin!$H1962=$C$3),Colin!$I1962,)</f>
        <v>0</v>
      </c>
      <c r="O1962">
        <f>IF(AND(Colin!$G1962=$B$2,Colin!$H1962&lt;=$C$3),Colin!$I1962,)</f>
        <v>0</v>
      </c>
      <c r="P1962">
        <f>IF(Colin!$G1962&lt;$B$2,Colin!$I1962,0)</f>
        <v>0</v>
      </c>
      <c r="Q1962">
        <f>IF(Colin!$G1962&lt;$B$1,Colin!$I1962,0)</f>
        <v>0</v>
      </c>
    </row>
    <row r="1963" spans="12:17" x14ac:dyDescent="0.25">
      <c r="L1963">
        <f>IF(AND(Colin!$G1963=$B$1,Colin!$H1963=$C$3),Colin!$I1963,)</f>
        <v>0</v>
      </c>
      <c r="M1963">
        <f>IF(AND(Colin!$G1963=$B$1,Colin!$H1963&lt;=$C$3),Colin!$I1963,)</f>
        <v>0</v>
      </c>
      <c r="N1963">
        <f>IF(AND(Colin!$G1963=$B$2,Colin!$H1963=$C$3),Colin!$I1963,)</f>
        <v>0</v>
      </c>
      <c r="O1963">
        <f>IF(AND(Colin!$G1963=$B$2,Colin!$H1963&lt;=$C$3),Colin!$I1963,)</f>
        <v>0</v>
      </c>
      <c r="P1963">
        <f>IF(Colin!$G1963&lt;$B$2,Colin!$I1963,0)</f>
        <v>0</v>
      </c>
      <c r="Q1963">
        <f>IF(Colin!$G1963&lt;$B$1,Colin!$I1963,0)</f>
        <v>0</v>
      </c>
    </row>
    <row r="1964" spans="12:17" x14ac:dyDescent="0.25">
      <c r="L1964">
        <f>IF(AND(Colin!$G1964=$B$1,Colin!$H1964=$C$3),Colin!$I1964,)</f>
        <v>0</v>
      </c>
      <c r="M1964">
        <f>IF(AND(Colin!$G1964=$B$1,Colin!$H1964&lt;=$C$3),Colin!$I1964,)</f>
        <v>0</v>
      </c>
      <c r="N1964">
        <f>IF(AND(Colin!$G1964=$B$2,Colin!$H1964=$C$3),Colin!$I1964,)</f>
        <v>0</v>
      </c>
      <c r="O1964">
        <f>IF(AND(Colin!$G1964=$B$2,Colin!$H1964&lt;=$C$3),Colin!$I1964,)</f>
        <v>0</v>
      </c>
      <c r="P1964">
        <f>IF(Colin!$G1964&lt;$B$2,Colin!$I1964,0)</f>
        <v>0</v>
      </c>
      <c r="Q1964">
        <f>IF(Colin!$G1964&lt;$B$1,Colin!$I1964,0)</f>
        <v>0</v>
      </c>
    </row>
    <row r="1965" spans="12:17" x14ac:dyDescent="0.25">
      <c r="L1965">
        <f>IF(AND(Colin!$G1965=$B$1,Colin!$H1965=$C$3),Colin!$I1965,)</f>
        <v>0</v>
      </c>
      <c r="M1965">
        <f>IF(AND(Colin!$G1965=$B$1,Colin!$H1965&lt;=$C$3),Colin!$I1965,)</f>
        <v>0</v>
      </c>
      <c r="N1965">
        <f>IF(AND(Colin!$G1965=$B$2,Colin!$H1965=$C$3),Colin!$I1965,)</f>
        <v>0</v>
      </c>
      <c r="O1965">
        <f>IF(AND(Colin!$G1965=$B$2,Colin!$H1965&lt;=$C$3),Colin!$I1965,)</f>
        <v>0</v>
      </c>
      <c r="P1965">
        <f>IF(Colin!$G1965&lt;$B$2,Colin!$I1965,0)</f>
        <v>0</v>
      </c>
      <c r="Q1965">
        <f>IF(Colin!$G1965&lt;$B$1,Colin!$I1965,0)</f>
        <v>0</v>
      </c>
    </row>
    <row r="1966" spans="12:17" x14ac:dyDescent="0.25">
      <c r="L1966">
        <f>IF(AND(Colin!$G1966=$B$1,Colin!$H1966=$C$3),Colin!$I1966,)</f>
        <v>0</v>
      </c>
      <c r="M1966">
        <f>IF(AND(Colin!$G1966=$B$1,Colin!$H1966&lt;=$C$3),Colin!$I1966,)</f>
        <v>0</v>
      </c>
      <c r="N1966">
        <f>IF(AND(Colin!$G1966=$B$2,Colin!$H1966=$C$3),Colin!$I1966,)</f>
        <v>0</v>
      </c>
      <c r="O1966">
        <f>IF(AND(Colin!$G1966=$B$2,Colin!$H1966&lt;=$C$3),Colin!$I1966,)</f>
        <v>0</v>
      </c>
      <c r="P1966">
        <f>IF(Colin!$G1966&lt;$B$2,Colin!$I1966,0)</f>
        <v>0</v>
      </c>
      <c r="Q1966">
        <f>IF(Colin!$G1966&lt;$B$1,Colin!$I1966,0)</f>
        <v>0</v>
      </c>
    </row>
    <row r="1967" spans="12:17" x14ac:dyDescent="0.25">
      <c r="L1967">
        <f>IF(AND(Colin!$G1967=$B$1,Colin!$H1967=$C$3),Colin!$I1967,)</f>
        <v>0</v>
      </c>
      <c r="M1967">
        <f>IF(AND(Colin!$G1967=$B$1,Colin!$H1967&lt;=$C$3),Colin!$I1967,)</f>
        <v>0</v>
      </c>
      <c r="N1967">
        <f>IF(AND(Colin!$G1967=$B$2,Colin!$H1967=$C$3),Colin!$I1967,)</f>
        <v>0</v>
      </c>
      <c r="O1967">
        <f>IF(AND(Colin!$G1967=$B$2,Colin!$H1967&lt;=$C$3),Colin!$I1967,)</f>
        <v>0</v>
      </c>
      <c r="P1967">
        <f>IF(Colin!$G1967&lt;$B$2,Colin!$I1967,0)</f>
        <v>0</v>
      </c>
      <c r="Q1967">
        <f>IF(Colin!$G1967&lt;$B$1,Colin!$I1967,0)</f>
        <v>0</v>
      </c>
    </row>
    <row r="1968" spans="12:17" x14ac:dyDescent="0.25">
      <c r="L1968">
        <f>IF(AND(Colin!$G1968=$B$1,Colin!$H1968=$C$3),Colin!$I1968,)</f>
        <v>0</v>
      </c>
      <c r="M1968">
        <f>IF(AND(Colin!$G1968=$B$1,Colin!$H1968&lt;=$C$3),Colin!$I1968,)</f>
        <v>0</v>
      </c>
      <c r="N1968">
        <f>IF(AND(Colin!$G1968=$B$2,Colin!$H1968=$C$3),Colin!$I1968,)</f>
        <v>0</v>
      </c>
      <c r="O1968">
        <f>IF(AND(Colin!$G1968=$B$2,Colin!$H1968&lt;=$C$3),Colin!$I1968,)</f>
        <v>0</v>
      </c>
      <c r="P1968">
        <f>IF(Colin!$G1968&lt;$B$2,Colin!$I1968,0)</f>
        <v>0</v>
      </c>
      <c r="Q1968">
        <f>IF(Colin!$G1968&lt;$B$1,Colin!$I1968,0)</f>
        <v>0</v>
      </c>
    </row>
    <row r="1969" spans="12:17" x14ac:dyDescent="0.25">
      <c r="L1969">
        <f>IF(AND(Colin!$G1969=$B$1,Colin!$H1969=$C$3),Colin!$I1969,)</f>
        <v>0</v>
      </c>
      <c r="M1969">
        <f>IF(AND(Colin!$G1969=$B$1,Colin!$H1969&lt;=$C$3),Colin!$I1969,)</f>
        <v>0</v>
      </c>
      <c r="N1969">
        <f>IF(AND(Colin!$G1969=$B$2,Colin!$H1969=$C$3),Colin!$I1969,)</f>
        <v>0</v>
      </c>
      <c r="O1969">
        <f>IF(AND(Colin!$G1969=$B$2,Colin!$H1969&lt;=$C$3),Colin!$I1969,)</f>
        <v>0</v>
      </c>
      <c r="P1969">
        <f>IF(Colin!$G1969&lt;$B$2,Colin!$I1969,0)</f>
        <v>0</v>
      </c>
      <c r="Q1969">
        <f>IF(Colin!$G1969&lt;$B$1,Colin!$I1969,0)</f>
        <v>0</v>
      </c>
    </row>
    <row r="1970" spans="12:17" x14ac:dyDescent="0.25">
      <c r="L1970">
        <f>IF(AND(Colin!$G1970=$B$1,Colin!$H1970=$C$3),Colin!$I1970,)</f>
        <v>0</v>
      </c>
      <c r="M1970">
        <f>IF(AND(Colin!$G1970=$B$1,Colin!$H1970&lt;=$C$3),Colin!$I1970,)</f>
        <v>0</v>
      </c>
      <c r="N1970">
        <f>IF(AND(Colin!$G1970=$B$2,Colin!$H1970=$C$3),Colin!$I1970,)</f>
        <v>0</v>
      </c>
      <c r="O1970">
        <f>IF(AND(Colin!$G1970=$B$2,Colin!$H1970&lt;=$C$3),Colin!$I1970,)</f>
        <v>0</v>
      </c>
      <c r="P1970">
        <f>IF(Colin!$G1970&lt;$B$2,Colin!$I1970,0)</f>
        <v>0</v>
      </c>
      <c r="Q1970">
        <f>IF(Colin!$G1970&lt;$B$1,Colin!$I1970,0)</f>
        <v>0</v>
      </c>
    </row>
    <row r="1971" spans="12:17" x14ac:dyDescent="0.25">
      <c r="L1971">
        <f>IF(AND(Colin!$G1971=$B$1,Colin!$H1971=$C$3),Colin!$I1971,)</f>
        <v>0</v>
      </c>
      <c r="M1971">
        <f>IF(AND(Colin!$G1971=$B$1,Colin!$H1971&lt;=$C$3),Colin!$I1971,)</f>
        <v>0</v>
      </c>
      <c r="N1971">
        <f>IF(AND(Colin!$G1971=$B$2,Colin!$H1971=$C$3),Colin!$I1971,)</f>
        <v>0</v>
      </c>
      <c r="O1971">
        <f>IF(AND(Colin!$G1971=$B$2,Colin!$H1971&lt;=$C$3),Colin!$I1971,)</f>
        <v>0</v>
      </c>
      <c r="P1971">
        <f>IF(Colin!$G1971&lt;$B$2,Colin!$I1971,0)</f>
        <v>0</v>
      </c>
      <c r="Q1971">
        <f>IF(Colin!$G1971&lt;$B$1,Colin!$I1971,0)</f>
        <v>0</v>
      </c>
    </row>
    <row r="1972" spans="12:17" x14ac:dyDescent="0.25">
      <c r="L1972">
        <f>IF(AND(Colin!$G1972=$B$1,Colin!$H1972=$C$3),Colin!$I1972,)</f>
        <v>0</v>
      </c>
      <c r="M1972">
        <f>IF(AND(Colin!$G1972=$B$1,Colin!$H1972&lt;=$C$3),Colin!$I1972,)</f>
        <v>0</v>
      </c>
      <c r="N1972">
        <f>IF(AND(Colin!$G1972=$B$2,Colin!$H1972=$C$3),Colin!$I1972,)</f>
        <v>0</v>
      </c>
      <c r="O1972">
        <f>IF(AND(Colin!$G1972=$B$2,Colin!$H1972&lt;=$C$3),Colin!$I1972,)</f>
        <v>0</v>
      </c>
      <c r="P1972">
        <f>IF(Colin!$G1972&lt;$B$2,Colin!$I1972,0)</f>
        <v>0</v>
      </c>
      <c r="Q1972">
        <f>IF(Colin!$G1972&lt;$B$1,Colin!$I1972,0)</f>
        <v>0</v>
      </c>
    </row>
    <row r="1973" spans="12:17" x14ac:dyDescent="0.25">
      <c r="L1973">
        <f>IF(AND(Colin!$G1973=$B$1,Colin!$H1973=$C$3),Colin!$I1973,)</f>
        <v>0</v>
      </c>
      <c r="M1973">
        <f>IF(AND(Colin!$G1973=$B$1,Colin!$H1973&lt;=$C$3),Colin!$I1973,)</f>
        <v>0</v>
      </c>
      <c r="N1973">
        <f>IF(AND(Colin!$G1973=$B$2,Colin!$H1973=$C$3),Colin!$I1973,)</f>
        <v>0</v>
      </c>
      <c r="O1973">
        <f>IF(AND(Colin!$G1973=$B$2,Colin!$H1973&lt;=$C$3),Colin!$I1973,)</f>
        <v>0</v>
      </c>
      <c r="P1973">
        <f>IF(Colin!$G1973&lt;$B$2,Colin!$I1973,0)</f>
        <v>0</v>
      </c>
      <c r="Q1973">
        <f>IF(Colin!$G1973&lt;$B$1,Colin!$I1973,0)</f>
        <v>0</v>
      </c>
    </row>
    <row r="1974" spans="12:17" x14ac:dyDescent="0.25">
      <c r="L1974">
        <f>IF(AND(Colin!$G1974=$B$1,Colin!$H1974=$C$3),Colin!$I1974,)</f>
        <v>0</v>
      </c>
      <c r="M1974">
        <f>IF(AND(Colin!$G1974=$B$1,Colin!$H1974&lt;=$C$3),Colin!$I1974,)</f>
        <v>0</v>
      </c>
      <c r="N1974">
        <f>IF(AND(Colin!$G1974=$B$2,Colin!$H1974=$C$3),Colin!$I1974,)</f>
        <v>0</v>
      </c>
      <c r="O1974">
        <f>IF(AND(Colin!$G1974=$B$2,Colin!$H1974&lt;=$C$3),Colin!$I1974,)</f>
        <v>0</v>
      </c>
      <c r="P1974">
        <f>IF(Colin!$G1974&lt;$B$2,Colin!$I1974,0)</f>
        <v>0</v>
      </c>
      <c r="Q1974">
        <f>IF(Colin!$G1974&lt;$B$1,Colin!$I1974,0)</f>
        <v>0</v>
      </c>
    </row>
    <row r="1975" spans="12:17" x14ac:dyDescent="0.25">
      <c r="L1975">
        <f>IF(AND(Colin!$G1975=$B$1,Colin!$H1975=$C$3),Colin!$I1975,)</f>
        <v>0</v>
      </c>
      <c r="M1975">
        <f>IF(AND(Colin!$G1975=$B$1,Colin!$H1975&lt;=$C$3),Colin!$I1975,)</f>
        <v>0</v>
      </c>
      <c r="N1975">
        <f>IF(AND(Colin!$G1975=$B$2,Colin!$H1975=$C$3),Colin!$I1975,)</f>
        <v>0</v>
      </c>
      <c r="O1975">
        <f>IF(AND(Colin!$G1975=$B$2,Colin!$H1975&lt;=$C$3),Colin!$I1975,)</f>
        <v>0</v>
      </c>
      <c r="P1975">
        <f>IF(Colin!$G1975&lt;$B$2,Colin!$I1975,0)</f>
        <v>0</v>
      </c>
      <c r="Q1975">
        <f>IF(Colin!$G1975&lt;$B$1,Colin!$I1975,0)</f>
        <v>0</v>
      </c>
    </row>
    <row r="1976" spans="12:17" x14ac:dyDescent="0.25">
      <c r="L1976">
        <f>IF(AND(Colin!$G1976=$B$1,Colin!$H1976=$C$3),Colin!$I1976,)</f>
        <v>0</v>
      </c>
      <c r="M1976">
        <f>IF(AND(Colin!$G1976=$B$1,Colin!$H1976&lt;=$C$3),Colin!$I1976,)</f>
        <v>0</v>
      </c>
      <c r="N1976">
        <f>IF(AND(Colin!$G1976=$B$2,Colin!$H1976=$C$3),Colin!$I1976,)</f>
        <v>0</v>
      </c>
      <c r="O1976">
        <f>IF(AND(Colin!$G1976=$B$2,Colin!$H1976&lt;=$C$3),Colin!$I1976,)</f>
        <v>0</v>
      </c>
      <c r="P1976">
        <f>IF(Colin!$G1976&lt;$B$2,Colin!$I1976,0)</f>
        <v>0</v>
      </c>
      <c r="Q1976">
        <f>IF(Colin!$G1976&lt;$B$1,Colin!$I1976,0)</f>
        <v>0</v>
      </c>
    </row>
    <row r="1977" spans="12:17" x14ac:dyDescent="0.25">
      <c r="L1977">
        <f>IF(AND(Colin!$G1977=$B$1,Colin!$H1977=$C$3),Colin!$I1977,)</f>
        <v>0</v>
      </c>
      <c r="M1977">
        <f>IF(AND(Colin!$G1977=$B$1,Colin!$H1977&lt;=$C$3),Colin!$I1977,)</f>
        <v>0</v>
      </c>
      <c r="N1977">
        <f>IF(AND(Colin!$G1977=$B$2,Colin!$H1977=$C$3),Colin!$I1977,)</f>
        <v>0</v>
      </c>
      <c r="O1977">
        <f>IF(AND(Colin!$G1977=$B$2,Colin!$H1977&lt;=$C$3),Colin!$I1977,)</f>
        <v>0</v>
      </c>
      <c r="P1977">
        <f>IF(Colin!$G1977&lt;$B$2,Colin!$I1977,0)</f>
        <v>0</v>
      </c>
      <c r="Q1977">
        <f>IF(Colin!$G1977&lt;$B$1,Colin!$I1977,0)</f>
        <v>0</v>
      </c>
    </row>
    <row r="1978" spans="12:17" x14ac:dyDescent="0.25">
      <c r="L1978">
        <f>IF(AND(Colin!$G1978=$B$1,Colin!$H1978=$C$3),Colin!$I1978,)</f>
        <v>0</v>
      </c>
      <c r="M1978">
        <f>IF(AND(Colin!$G1978=$B$1,Colin!$H1978&lt;=$C$3),Colin!$I1978,)</f>
        <v>0</v>
      </c>
      <c r="N1978">
        <f>IF(AND(Colin!$G1978=$B$2,Colin!$H1978=$C$3),Colin!$I1978,)</f>
        <v>0</v>
      </c>
      <c r="O1978">
        <f>IF(AND(Colin!$G1978=$B$2,Colin!$H1978&lt;=$C$3),Colin!$I1978,)</f>
        <v>0</v>
      </c>
      <c r="P1978">
        <f>IF(Colin!$G1978&lt;$B$2,Colin!$I1978,0)</f>
        <v>0</v>
      </c>
      <c r="Q1978">
        <f>IF(Colin!$G1978&lt;$B$1,Colin!$I1978,0)</f>
        <v>0</v>
      </c>
    </row>
    <row r="1979" spans="12:17" x14ac:dyDescent="0.25">
      <c r="L1979">
        <f>IF(AND(Colin!$G1979=$B$1,Colin!$H1979=$C$3),Colin!$I1979,)</f>
        <v>0</v>
      </c>
      <c r="M1979">
        <f>IF(AND(Colin!$G1979=$B$1,Colin!$H1979&lt;=$C$3),Colin!$I1979,)</f>
        <v>0</v>
      </c>
      <c r="N1979">
        <f>IF(AND(Colin!$G1979=$B$2,Colin!$H1979=$C$3),Colin!$I1979,)</f>
        <v>0</v>
      </c>
      <c r="O1979">
        <f>IF(AND(Colin!$G1979=$B$2,Colin!$H1979&lt;=$C$3),Colin!$I1979,)</f>
        <v>0</v>
      </c>
      <c r="P1979">
        <f>IF(Colin!$G1979&lt;$B$2,Colin!$I1979,0)</f>
        <v>0</v>
      </c>
      <c r="Q1979">
        <f>IF(Colin!$G1979&lt;$B$1,Colin!$I1979,0)</f>
        <v>0</v>
      </c>
    </row>
    <row r="1980" spans="12:17" x14ac:dyDescent="0.25">
      <c r="L1980">
        <f>IF(AND(Colin!$G1980=$B$1,Colin!$H1980=$C$3),Colin!$I1980,)</f>
        <v>0</v>
      </c>
      <c r="M1980">
        <f>IF(AND(Colin!$G1980=$B$1,Colin!$H1980&lt;=$C$3),Colin!$I1980,)</f>
        <v>0</v>
      </c>
      <c r="N1980">
        <f>IF(AND(Colin!$G1980=$B$2,Colin!$H1980=$C$3),Colin!$I1980,)</f>
        <v>0</v>
      </c>
      <c r="O1980">
        <f>IF(AND(Colin!$G1980=$B$2,Colin!$H1980&lt;=$C$3),Colin!$I1980,)</f>
        <v>0</v>
      </c>
      <c r="P1980">
        <f>IF(Colin!$G1980&lt;$B$2,Colin!$I1980,0)</f>
        <v>0</v>
      </c>
      <c r="Q1980">
        <f>IF(Colin!$G1980&lt;$B$1,Colin!$I1980,0)</f>
        <v>0</v>
      </c>
    </row>
    <row r="1981" spans="12:17" x14ac:dyDescent="0.25">
      <c r="L1981">
        <f>IF(AND(Colin!$G1981=$B$1,Colin!$H1981=$C$3),Colin!$I1981,)</f>
        <v>0</v>
      </c>
      <c r="M1981">
        <f>IF(AND(Colin!$G1981=$B$1,Colin!$H1981&lt;=$C$3),Colin!$I1981,)</f>
        <v>0</v>
      </c>
      <c r="N1981">
        <f>IF(AND(Colin!$G1981=$B$2,Colin!$H1981=$C$3),Colin!$I1981,)</f>
        <v>0</v>
      </c>
      <c r="O1981">
        <f>IF(AND(Colin!$G1981=$B$2,Colin!$H1981&lt;=$C$3),Colin!$I1981,)</f>
        <v>0</v>
      </c>
      <c r="P1981">
        <f>IF(Colin!$G1981&lt;$B$2,Colin!$I1981,0)</f>
        <v>0</v>
      </c>
      <c r="Q1981">
        <f>IF(Colin!$G1981&lt;$B$1,Colin!$I1981,0)</f>
        <v>0</v>
      </c>
    </row>
    <row r="1982" spans="12:17" x14ac:dyDescent="0.25">
      <c r="L1982">
        <f>IF(AND(Colin!$G1982=$B$1,Colin!$H1982=$C$3),Colin!$I1982,)</f>
        <v>0</v>
      </c>
      <c r="M1982">
        <f>IF(AND(Colin!$G1982=$B$1,Colin!$H1982&lt;=$C$3),Colin!$I1982,)</f>
        <v>0</v>
      </c>
      <c r="N1982">
        <f>IF(AND(Colin!$G1982=$B$2,Colin!$H1982=$C$3),Colin!$I1982,)</f>
        <v>0</v>
      </c>
      <c r="O1982">
        <f>IF(AND(Colin!$G1982=$B$2,Colin!$H1982&lt;=$C$3),Colin!$I1982,)</f>
        <v>0</v>
      </c>
      <c r="P1982">
        <f>IF(Colin!$G1982&lt;$B$2,Colin!$I1982,0)</f>
        <v>0</v>
      </c>
      <c r="Q1982">
        <f>IF(Colin!$G1982&lt;$B$1,Colin!$I1982,0)</f>
        <v>0</v>
      </c>
    </row>
    <row r="1983" spans="12:17" x14ac:dyDescent="0.25">
      <c r="L1983">
        <f>IF(AND(Colin!$G1983=$B$1,Colin!$H1983=$C$3),Colin!$I1983,)</f>
        <v>0</v>
      </c>
      <c r="M1983">
        <f>IF(AND(Colin!$G1983=$B$1,Colin!$H1983&lt;=$C$3),Colin!$I1983,)</f>
        <v>0</v>
      </c>
      <c r="N1983">
        <f>IF(AND(Colin!$G1983=$B$2,Colin!$H1983=$C$3),Colin!$I1983,)</f>
        <v>0</v>
      </c>
      <c r="O1983">
        <f>IF(AND(Colin!$G1983=$B$2,Colin!$H1983&lt;=$C$3),Colin!$I1983,)</f>
        <v>0</v>
      </c>
      <c r="P1983">
        <f>IF(Colin!$G1983&lt;$B$2,Colin!$I1983,0)</f>
        <v>0</v>
      </c>
      <c r="Q1983">
        <f>IF(Colin!$G1983&lt;$B$1,Colin!$I1983,0)</f>
        <v>0</v>
      </c>
    </row>
    <row r="1984" spans="12:17" x14ac:dyDescent="0.25">
      <c r="L1984">
        <f>IF(AND(Colin!$G1984=$B$1,Colin!$H1984=$C$3),Colin!$I1984,)</f>
        <v>0</v>
      </c>
      <c r="M1984">
        <f>IF(AND(Colin!$G1984=$B$1,Colin!$H1984&lt;=$C$3),Colin!$I1984,)</f>
        <v>0</v>
      </c>
      <c r="N1984">
        <f>IF(AND(Colin!$G1984=$B$2,Colin!$H1984=$C$3),Colin!$I1984,)</f>
        <v>0</v>
      </c>
      <c r="O1984">
        <f>IF(AND(Colin!$G1984=$B$2,Colin!$H1984&lt;=$C$3),Colin!$I1984,)</f>
        <v>0</v>
      </c>
      <c r="P1984">
        <f>IF(Colin!$G1984&lt;$B$2,Colin!$I1984,0)</f>
        <v>0</v>
      </c>
      <c r="Q1984">
        <f>IF(Colin!$G1984&lt;$B$1,Colin!$I1984,0)</f>
        <v>0</v>
      </c>
    </row>
    <row r="1985" spans="12:17" x14ac:dyDescent="0.25">
      <c r="L1985">
        <f>IF(AND(Colin!$G1985=$B$1,Colin!$H1985=$C$3),Colin!$I1985,)</f>
        <v>0</v>
      </c>
      <c r="M1985">
        <f>IF(AND(Colin!$G1985=$B$1,Colin!$H1985&lt;=$C$3),Colin!$I1985,)</f>
        <v>0</v>
      </c>
      <c r="N1985">
        <f>IF(AND(Colin!$G1985=$B$2,Colin!$H1985=$C$3),Colin!$I1985,)</f>
        <v>0</v>
      </c>
      <c r="O1985">
        <f>IF(AND(Colin!$G1985=$B$2,Colin!$H1985&lt;=$C$3),Colin!$I1985,)</f>
        <v>0</v>
      </c>
      <c r="P1985">
        <f>IF(Colin!$G1985&lt;$B$2,Colin!$I1985,0)</f>
        <v>0</v>
      </c>
      <c r="Q1985">
        <f>IF(Colin!$G1985&lt;$B$1,Colin!$I1985,0)</f>
        <v>0</v>
      </c>
    </row>
    <row r="1986" spans="12:17" x14ac:dyDescent="0.25">
      <c r="L1986">
        <f>IF(AND(Colin!$G1986=$B$1,Colin!$H1986=$C$3),Colin!$I1986,)</f>
        <v>0</v>
      </c>
      <c r="M1986">
        <f>IF(AND(Colin!$G1986=$B$1,Colin!$H1986&lt;=$C$3),Colin!$I1986,)</f>
        <v>0</v>
      </c>
      <c r="N1986">
        <f>IF(AND(Colin!$G1986=$B$2,Colin!$H1986=$C$3),Colin!$I1986,)</f>
        <v>0</v>
      </c>
      <c r="O1986">
        <f>IF(AND(Colin!$G1986=$B$2,Colin!$H1986&lt;=$C$3),Colin!$I1986,)</f>
        <v>0</v>
      </c>
      <c r="P1986">
        <f>IF(Colin!$G1986&lt;$B$2,Colin!$I1986,0)</f>
        <v>0</v>
      </c>
      <c r="Q1986">
        <f>IF(Colin!$G1986&lt;$B$1,Colin!$I1986,0)</f>
        <v>0</v>
      </c>
    </row>
    <row r="1987" spans="12:17" x14ac:dyDescent="0.25">
      <c r="L1987">
        <f>IF(AND(Colin!$G1987=$B$1,Colin!$H1987=$C$3),Colin!$I1987,)</f>
        <v>0</v>
      </c>
      <c r="M1987">
        <f>IF(AND(Colin!$G1987=$B$1,Colin!$H1987&lt;=$C$3),Colin!$I1987,)</f>
        <v>0</v>
      </c>
      <c r="N1987">
        <f>IF(AND(Colin!$G1987=$B$2,Colin!$H1987=$C$3),Colin!$I1987,)</f>
        <v>0</v>
      </c>
      <c r="O1987">
        <f>IF(AND(Colin!$G1987=$B$2,Colin!$H1987&lt;=$C$3),Colin!$I1987,)</f>
        <v>0</v>
      </c>
      <c r="P1987">
        <f>IF(Colin!$G1987&lt;$B$2,Colin!$I1987,0)</f>
        <v>0</v>
      </c>
      <c r="Q1987">
        <f>IF(Colin!$G1987&lt;$B$1,Colin!$I1987,0)</f>
        <v>0</v>
      </c>
    </row>
    <row r="1988" spans="12:17" x14ac:dyDescent="0.25">
      <c r="L1988">
        <f>IF(AND(Colin!$G1988=$B$1,Colin!$H1988=$C$3),Colin!$I1988,)</f>
        <v>0</v>
      </c>
      <c r="M1988">
        <f>IF(AND(Colin!$G1988=$B$1,Colin!$H1988&lt;=$C$3),Colin!$I1988,)</f>
        <v>0</v>
      </c>
      <c r="N1988">
        <f>IF(AND(Colin!$G1988=$B$2,Colin!$H1988=$C$3),Colin!$I1988,)</f>
        <v>0</v>
      </c>
      <c r="O1988">
        <f>IF(AND(Colin!$G1988=$B$2,Colin!$H1988&lt;=$C$3),Colin!$I1988,)</f>
        <v>0</v>
      </c>
      <c r="P1988">
        <f>IF(Colin!$G1988&lt;$B$2,Colin!$I1988,0)</f>
        <v>0</v>
      </c>
      <c r="Q1988">
        <f>IF(Colin!$G1988&lt;$B$1,Colin!$I1988,0)</f>
        <v>0</v>
      </c>
    </row>
    <row r="1989" spans="12:17" x14ac:dyDescent="0.25">
      <c r="L1989">
        <f>IF(AND(Colin!$G1989=$B$1,Colin!$H1989=$C$3),Colin!$I1989,)</f>
        <v>0</v>
      </c>
      <c r="M1989">
        <f>IF(AND(Colin!$G1989=$B$1,Colin!$H1989&lt;=$C$3),Colin!$I1989,)</f>
        <v>0</v>
      </c>
      <c r="N1989">
        <f>IF(AND(Colin!$G1989=$B$2,Colin!$H1989=$C$3),Colin!$I1989,)</f>
        <v>0</v>
      </c>
      <c r="O1989">
        <f>IF(AND(Colin!$G1989=$B$2,Colin!$H1989&lt;=$C$3),Colin!$I1989,)</f>
        <v>0</v>
      </c>
      <c r="P1989">
        <f>IF(Colin!$G1989&lt;$B$2,Colin!$I1989,0)</f>
        <v>0</v>
      </c>
      <c r="Q1989">
        <f>IF(Colin!$G1989&lt;$B$1,Colin!$I1989,0)</f>
        <v>0</v>
      </c>
    </row>
    <row r="1990" spans="12:17" x14ac:dyDescent="0.25">
      <c r="L1990">
        <f>IF(AND(Colin!$G1990=$B$1,Colin!$H1990=$C$3),Colin!$I1990,)</f>
        <v>0</v>
      </c>
      <c r="M1990">
        <f>IF(AND(Colin!$G1990=$B$1,Colin!$H1990&lt;=$C$3),Colin!$I1990,)</f>
        <v>0</v>
      </c>
      <c r="N1990">
        <f>IF(AND(Colin!$G1990=$B$2,Colin!$H1990=$C$3),Colin!$I1990,)</f>
        <v>0</v>
      </c>
      <c r="O1990">
        <f>IF(AND(Colin!$G1990=$B$2,Colin!$H1990&lt;=$C$3),Colin!$I1990,)</f>
        <v>0</v>
      </c>
      <c r="P1990">
        <f>IF(Colin!$G1990&lt;$B$2,Colin!$I1990,0)</f>
        <v>0</v>
      </c>
      <c r="Q1990">
        <f>IF(Colin!$G1990&lt;$B$1,Colin!$I1990,0)</f>
        <v>0</v>
      </c>
    </row>
    <row r="1991" spans="12:17" x14ac:dyDescent="0.25">
      <c r="L1991">
        <f>IF(AND(Colin!$G1991=$B$1,Colin!$H1991=$C$3),Colin!$I1991,)</f>
        <v>0</v>
      </c>
      <c r="M1991">
        <f>IF(AND(Colin!$G1991=$B$1,Colin!$H1991&lt;=$C$3),Colin!$I1991,)</f>
        <v>0</v>
      </c>
      <c r="N1991">
        <f>IF(AND(Colin!$G1991=$B$2,Colin!$H1991=$C$3),Colin!$I1991,)</f>
        <v>0</v>
      </c>
      <c r="O1991">
        <f>IF(AND(Colin!$G1991=$B$2,Colin!$H1991&lt;=$C$3),Colin!$I1991,)</f>
        <v>0</v>
      </c>
      <c r="P1991">
        <f>IF(Colin!$G1991&lt;$B$2,Colin!$I1991,0)</f>
        <v>0</v>
      </c>
      <c r="Q1991">
        <f>IF(Colin!$G1991&lt;$B$1,Colin!$I1991,0)</f>
        <v>0</v>
      </c>
    </row>
    <row r="1992" spans="12:17" x14ac:dyDescent="0.25">
      <c r="L1992">
        <f>IF(AND(Colin!$G1992=$B$1,Colin!$H1992=$C$3),Colin!$I1992,)</f>
        <v>0</v>
      </c>
      <c r="M1992">
        <f>IF(AND(Colin!$G1992=$B$1,Colin!$H1992&lt;=$C$3),Colin!$I1992,)</f>
        <v>0</v>
      </c>
      <c r="N1992">
        <f>IF(AND(Colin!$G1992=$B$2,Colin!$H1992=$C$3),Colin!$I1992,)</f>
        <v>0</v>
      </c>
      <c r="O1992">
        <f>IF(AND(Colin!$G1992=$B$2,Colin!$H1992&lt;=$C$3),Colin!$I1992,)</f>
        <v>0</v>
      </c>
      <c r="P1992">
        <f>IF(Colin!$G1992&lt;$B$2,Colin!$I1992,0)</f>
        <v>0</v>
      </c>
      <c r="Q1992">
        <f>IF(Colin!$G1992&lt;$B$1,Colin!$I1992,0)</f>
        <v>0</v>
      </c>
    </row>
    <row r="1993" spans="12:17" x14ac:dyDescent="0.25">
      <c r="L1993">
        <f>IF(AND(Colin!$G1993=$B$1,Colin!$H1993=$C$3),Colin!$I1993,)</f>
        <v>0</v>
      </c>
      <c r="M1993">
        <f>IF(AND(Colin!$G1993=$B$1,Colin!$H1993&lt;=$C$3),Colin!$I1993,)</f>
        <v>0</v>
      </c>
      <c r="N1993">
        <f>IF(AND(Colin!$G1993=$B$2,Colin!$H1993=$C$3),Colin!$I1993,)</f>
        <v>0</v>
      </c>
      <c r="O1993">
        <f>IF(AND(Colin!$G1993=$B$2,Colin!$H1993&lt;=$C$3),Colin!$I1993,)</f>
        <v>0</v>
      </c>
      <c r="P1993">
        <f>IF(Colin!$G1993&lt;$B$2,Colin!$I1993,0)</f>
        <v>0</v>
      </c>
      <c r="Q1993">
        <f>IF(Colin!$G1993&lt;$B$1,Colin!$I1993,0)</f>
        <v>0</v>
      </c>
    </row>
    <row r="1994" spans="12:17" x14ac:dyDescent="0.25">
      <c r="L1994">
        <f>IF(AND(Colin!$G1994=$B$1,Colin!$H1994=$C$3),Colin!$I1994,)</f>
        <v>0</v>
      </c>
      <c r="M1994">
        <f>IF(AND(Colin!$G1994=$B$1,Colin!$H1994&lt;=$C$3),Colin!$I1994,)</f>
        <v>0</v>
      </c>
      <c r="N1994">
        <f>IF(AND(Colin!$G1994=$B$2,Colin!$H1994=$C$3),Colin!$I1994,)</f>
        <v>0</v>
      </c>
      <c r="O1994">
        <f>IF(AND(Colin!$G1994=$B$2,Colin!$H1994&lt;=$C$3),Colin!$I1994,)</f>
        <v>0</v>
      </c>
      <c r="P1994">
        <f>IF(Colin!$G1994&lt;$B$2,Colin!$I1994,0)</f>
        <v>0</v>
      </c>
      <c r="Q1994">
        <f>IF(Colin!$G1994&lt;$B$1,Colin!$I1994,0)</f>
        <v>0</v>
      </c>
    </row>
    <row r="1995" spans="12:17" x14ac:dyDescent="0.25">
      <c r="L1995">
        <f>IF(AND(Colin!$G1995=$B$1,Colin!$H1995=$C$3),Colin!$I1995,)</f>
        <v>0</v>
      </c>
      <c r="M1995">
        <f>IF(AND(Colin!$G1995=$B$1,Colin!$H1995&lt;=$C$3),Colin!$I1995,)</f>
        <v>0</v>
      </c>
      <c r="N1995">
        <f>IF(AND(Colin!$G1995=$B$2,Colin!$H1995=$C$3),Colin!$I1995,)</f>
        <v>0</v>
      </c>
      <c r="O1995">
        <f>IF(AND(Colin!$G1995=$B$2,Colin!$H1995&lt;=$C$3),Colin!$I1995,)</f>
        <v>0</v>
      </c>
      <c r="P1995">
        <f>IF(Colin!$G1995&lt;$B$2,Colin!$I1995,0)</f>
        <v>0</v>
      </c>
      <c r="Q1995">
        <f>IF(Colin!$G1995&lt;$B$1,Colin!$I1995,0)</f>
        <v>0</v>
      </c>
    </row>
    <row r="1996" spans="12:17" x14ac:dyDescent="0.25">
      <c r="L1996">
        <f>IF(AND(Colin!$G1996=$B$1,Colin!$H1996=$C$3),Colin!$I1996,)</f>
        <v>0</v>
      </c>
      <c r="M1996">
        <f>IF(AND(Colin!$G1996=$B$1,Colin!$H1996&lt;=$C$3),Colin!$I1996,)</f>
        <v>0</v>
      </c>
      <c r="N1996">
        <f>IF(AND(Colin!$G1996=$B$2,Colin!$H1996=$C$3),Colin!$I1996,)</f>
        <v>0</v>
      </c>
      <c r="O1996">
        <f>IF(AND(Colin!$G1996=$B$2,Colin!$H1996&lt;=$C$3),Colin!$I1996,)</f>
        <v>0</v>
      </c>
      <c r="P1996">
        <f>IF(Colin!$G1996&lt;$B$2,Colin!$I1996,0)</f>
        <v>0</v>
      </c>
      <c r="Q1996">
        <f>IF(Colin!$G1996&lt;$B$1,Colin!$I1996,0)</f>
        <v>0</v>
      </c>
    </row>
    <row r="1997" spans="12:17" x14ac:dyDescent="0.25">
      <c r="L1997">
        <f>IF(AND(Colin!$G1997=$B$1,Colin!$H1997=$C$3),Colin!$I1997,)</f>
        <v>0</v>
      </c>
      <c r="M1997">
        <f>IF(AND(Colin!$G1997=$B$1,Colin!$H1997&lt;=$C$3),Colin!$I1997,)</f>
        <v>0</v>
      </c>
      <c r="N1997">
        <f>IF(AND(Colin!$G1997=$B$2,Colin!$H1997=$C$3),Colin!$I1997,)</f>
        <v>0</v>
      </c>
      <c r="O1997">
        <f>IF(AND(Colin!$G1997=$B$2,Colin!$H1997&lt;=$C$3),Colin!$I1997,)</f>
        <v>0</v>
      </c>
      <c r="P1997">
        <f>IF(Colin!$G1997&lt;$B$2,Colin!$I1997,0)</f>
        <v>0</v>
      </c>
      <c r="Q1997">
        <f>IF(Colin!$G1997&lt;$B$1,Colin!$I1997,0)</f>
        <v>0</v>
      </c>
    </row>
    <row r="1998" spans="12:17" x14ac:dyDescent="0.25">
      <c r="L1998">
        <f>IF(AND(Colin!$G1998=$B$1,Colin!$H1998=$C$3),Colin!$I1998,)</f>
        <v>0</v>
      </c>
      <c r="M1998">
        <f>IF(AND(Colin!$G1998=$B$1,Colin!$H1998&lt;=$C$3),Colin!$I1998,)</f>
        <v>0</v>
      </c>
      <c r="N1998">
        <f>IF(AND(Colin!$G1998=$B$2,Colin!$H1998=$C$3),Colin!$I1998,)</f>
        <v>0</v>
      </c>
      <c r="O1998">
        <f>IF(AND(Colin!$G1998=$B$2,Colin!$H1998&lt;=$C$3),Colin!$I1998,)</f>
        <v>0</v>
      </c>
      <c r="P1998">
        <f>IF(Colin!$G1998&lt;$B$2,Colin!$I1998,0)</f>
        <v>0</v>
      </c>
      <c r="Q1998">
        <f>IF(Colin!$G1998&lt;$B$1,Colin!$I1998,0)</f>
        <v>0</v>
      </c>
    </row>
    <row r="1999" spans="12:17" x14ac:dyDescent="0.25">
      <c r="L1999">
        <f>IF(AND(Colin!$G1999=$B$1,Colin!$H1999=$C$3),Colin!$I1999,)</f>
        <v>0</v>
      </c>
      <c r="M1999">
        <f>IF(AND(Colin!$G1999=$B$1,Colin!$H1999&lt;=$C$3),Colin!$I1999,)</f>
        <v>0</v>
      </c>
      <c r="N1999">
        <f>IF(AND(Colin!$G1999=$B$2,Colin!$H1999=$C$3),Colin!$I1999,)</f>
        <v>0</v>
      </c>
      <c r="O1999">
        <f>IF(AND(Colin!$G1999=$B$2,Colin!$H1999&lt;=$C$3),Colin!$I1999,)</f>
        <v>0</v>
      </c>
      <c r="P1999">
        <f>IF(Colin!$G1999&lt;$B$2,Colin!$I1999,0)</f>
        <v>0</v>
      </c>
      <c r="Q1999">
        <f>IF(Colin!$G1999&lt;$B$1,Colin!$I1999,0)</f>
        <v>0</v>
      </c>
    </row>
    <row r="2000" spans="12:17" x14ac:dyDescent="0.25">
      <c r="L2000">
        <f>IF(AND(Colin!$G2000=$B$1,Colin!$H2000=$C$3),Colin!$I2000,)</f>
        <v>0</v>
      </c>
      <c r="M2000">
        <f>IF(AND(Colin!$G2000=$B$1,Colin!$H2000&lt;=$C$3),Colin!$I2000,)</f>
        <v>0</v>
      </c>
      <c r="N2000">
        <f>IF(AND(Colin!$G2000=$B$2,Colin!$H2000=$C$3),Colin!$I2000,)</f>
        <v>0</v>
      </c>
      <c r="O2000">
        <f>IF(AND(Colin!$G2000=$B$2,Colin!$H2000&lt;=$C$3),Colin!$I2000,)</f>
        <v>0</v>
      </c>
      <c r="P2000">
        <f>IF(Colin!$G2000&lt;$B$2,Colin!$I2000,0)</f>
        <v>0</v>
      </c>
      <c r="Q2000">
        <f>IF(Colin!$G2000&lt;$B$1,Colin!$I2000,0)</f>
        <v>0</v>
      </c>
    </row>
    <row r="2001" spans="12:17" x14ac:dyDescent="0.25">
      <c r="L2001">
        <f>IF(AND(Colin!$G2001=$B$1,Colin!$H2001=$C$3),Colin!$I2001,)</f>
        <v>0</v>
      </c>
      <c r="M2001">
        <f>IF(AND(Colin!$G2001=$B$1,Colin!$H2001&lt;=$C$3),Colin!$I2001,)</f>
        <v>0</v>
      </c>
      <c r="N2001">
        <f>IF(AND(Colin!$G2001=$B$2,Colin!$H2001=$C$3),Colin!$I2001,)</f>
        <v>0</v>
      </c>
      <c r="O2001">
        <f>IF(AND(Colin!$G2001=$B$2,Colin!$H2001&lt;=$C$3),Colin!$I2001,)</f>
        <v>0</v>
      </c>
      <c r="P2001">
        <f>IF(Colin!$G2001&lt;$B$2,Colin!$I2001,0)</f>
        <v>0</v>
      </c>
      <c r="Q2001">
        <f>IF(Colin!$G2001&lt;$B$1,Colin!$I2001,0)</f>
        <v>0</v>
      </c>
    </row>
    <row r="2002" spans="12:17" x14ac:dyDescent="0.25">
      <c r="L2002">
        <f>IF(AND(Colin!$G2002=$B$1,Colin!$H2002=$C$3),Colin!$I2002,)</f>
        <v>0</v>
      </c>
      <c r="M2002">
        <f>IF(AND(Colin!$G2002=$B$1,Colin!$H2002&lt;=$C$3),Colin!$I2002,)</f>
        <v>0</v>
      </c>
      <c r="N2002">
        <f>IF(AND(Colin!$G2002=$B$2,Colin!$H2002=$C$3),Colin!$I2002,)</f>
        <v>0</v>
      </c>
      <c r="O2002">
        <f>IF(AND(Colin!$G2002=$B$2,Colin!$H2002&lt;=$C$3),Colin!$I2002,)</f>
        <v>0</v>
      </c>
      <c r="P2002">
        <f>IF(Colin!$G2002&lt;$B$2,Colin!$I2002,0)</f>
        <v>0</v>
      </c>
      <c r="Q2002">
        <f>IF(Colin!$G2002&lt;$B$1,Colin!$I2002,0)</f>
        <v>0</v>
      </c>
    </row>
    <row r="2003" spans="12:17" x14ac:dyDescent="0.25">
      <c r="L2003">
        <f>IF(AND(Colin!$G2003=$B$1,Colin!$H2003=$C$3),Colin!$I2003,)</f>
        <v>0</v>
      </c>
      <c r="M2003">
        <f>IF(AND(Colin!$G2003=$B$1,Colin!$H2003&lt;=$C$3),Colin!$I2003,)</f>
        <v>0</v>
      </c>
      <c r="N2003">
        <f>IF(AND(Colin!$G2003=$B$2,Colin!$H2003=$C$3),Colin!$I2003,)</f>
        <v>0</v>
      </c>
      <c r="O2003">
        <f>IF(AND(Colin!$G2003=$B$2,Colin!$H2003&lt;=$C$3),Colin!$I2003,)</f>
        <v>0</v>
      </c>
      <c r="P2003">
        <f>IF(Colin!$G2003&lt;$B$2,Colin!$I2003,0)</f>
        <v>0</v>
      </c>
      <c r="Q2003">
        <f>IF(Colin!$G2003&lt;$B$1,Colin!$I2003,0)</f>
        <v>0</v>
      </c>
    </row>
    <row r="2004" spans="12:17" x14ac:dyDescent="0.25">
      <c r="L2004">
        <f>IF(AND(Colin!$G2004=$B$1,Colin!$H2004=$C$3),Colin!$I2004,)</f>
        <v>0</v>
      </c>
      <c r="M2004">
        <f>IF(AND(Colin!$G2004=$B$1,Colin!$H2004&lt;=$C$3),Colin!$I2004,)</f>
        <v>0</v>
      </c>
      <c r="N2004">
        <f>IF(AND(Colin!$G2004=$B$2,Colin!$H2004=$C$3),Colin!$I2004,)</f>
        <v>0</v>
      </c>
      <c r="O2004">
        <f>IF(AND(Colin!$G2004=$B$2,Colin!$H2004&lt;=$C$3),Colin!$I2004,)</f>
        <v>0</v>
      </c>
      <c r="P2004">
        <f>IF(Colin!$G2004&lt;$B$2,Colin!$I2004,0)</f>
        <v>0</v>
      </c>
      <c r="Q2004">
        <f>IF(Colin!$G2004&lt;$B$1,Colin!$I2004,0)</f>
        <v>0</v>
      </c>
    </row>
    <row r="2005" spans="12:17" x14ac:dyDescent="0.25">
      <c r="L2005">
        <f>IF(AND(Colin!$G2005=$B$1,Colin!$H2005=$C$3),Colin!$I2005,)</f>
        <v>0</v>
      </c>
      <c r="M2005">
        <f>IF(AND(Colin!$G2005=$B$1,Colin!$H2005&lt;=$C$3),Colin!$I2005,)</f>
        <v>0</v>
      </c>
      <c r="N2005">
        <f>IF(AND(Colin!$G2005=$B$2,Colin!$H2005=$C$3),Colin!$I2005,)</f>
        <v>0</v>
      </c>
      <c r="O2005">
        <f>IF(AND(Colin!$G2005=$B$2,Colin!$H2005&lt;=$C$3),Colin!$I2005,)</f>
        <v>0</v>
      </c>
      <c r="P2005">
        <f>IF(Colin!$G2005&lt;$B$2,Colin!$I2005,0)</f>
        <v>0</v>
      </c>
      <c r="Q2005">
        <f>IF(Colin!$G2005&lt;$B$1,Colin!$I2005,0)</f>
        <v>0</v>
      </c>
    </row>
    <row r="2006" spans="12:17" x14ac:dyDescent="0.25">
      <c r="L2006">
        <f>IF(AND(Colin!$G2006=$B$1,Colin!$H2006=$C$3),Colin!$I2006,)</f>
        <v>0</v>
      </c>
      <c r="M2006">
        <f>IF(AND(Colin!$G2006=$B$1,Colin!$H2006&lt;=$C$3),Colin!$I2006,)</f>
        <v>0</v>
      </c>
      <c r="N2006">
        <f>IF(AND(Colin!$G2006=$B$2,Colin!$H2006=$C$3),Colin!$I2006,)</f>
        <v>0</v>
      </c>
      <c r="O2006">
        <f>IF(AND(Colin!$G2006=$B$2,Colin!$H2006&lt;=$C$3),Colin!$I2006,)</f>
        <v>0</v>
      </c>
      <c r="P2006">
        <f>IF(Colin!$G2006&lt;$B$2,Colin!$I2006,0)</f>
        <v>0</v>
      </c>
      <c r="Q2006">
        <f>IF(Colin!$G2006&lt;$B$1,Colin!$I2006,0)</f>
        <v>0</v>
      </c>
    </row>
    <row r="2007" spans="12:17" x14ac:dyDescent="0.25">
      <c r="L2007">
        <f>IF(AND(Colin!$G2007=$B$1,Colin!$H2007=$C$3),Colin!$I2007,)</f>
        <v>0</v>
      </c>
      <c r="M2007">
        <f>IF(AND(Colin!$G2007=$B$1,Colin!$H2007&lt;=$C$3),Colin!$I2007,)</f>
        <v>0</v>
      </c>
      <c r="N2007">
        <f>IF(AND(Colin!$G2007=$B$2,Colin!$H2007=$C$3),Colin!$I2007,)</f>
        <v>0</v>
      </c>
      <c r="O2007">
        <f>IF(AND(Colin!$G2007=$B$2,Colin!$H2007&lt;=$C$3),Colin!$I2007,)</f>
        <v>0</v>
      </c>
      <c r="P2007">
        <f>IF(Colin!$G2007&lt;$B$2,Colin!$I2007,0)</f>
        <v>0</v>
      </c>
      <c r="Q2007">
        <f>IF(Colin!$G2007&lt;$B$1,Colin!$I2007,0)</f>
        <v>0</v>
      </c>
    </row>
    <row r="2008" spans="12:17" x14ac:dyDescent="0.25">
      <c r="L2008">
        <f>IF(AND(Colin!$G2008=$B$1,Colin!$H2008=$C$3),Colin!$I2008,)</f>
        <v>0</v>
      </c>
      <c r="M2008">
        <f>IF(AND(Colin!$G2008=$B$1,Colin!$H2008&lt;=$C$3),Colin!$I2008,)</f>
        <v>0</v>
      </c>
      <c r="N2008">
        <f>IF(AND(Colin!$G2008=$B$2,Colin!$H2008=$C$3),Colin!$I2008,)</f>
        <v>0</v>
      </c>
      <c r="O2008">
        <f>IF(AND(Colin!$G2008=$B$2,Colin!$H2008&lt;=$C$3),Colin!$I2008,)</f>
        <v>0</v>
      </c>
      <c r="P2008">
        <f>IF(Colin!$G2008&lt;$B$2,Colin!$I2008,0)</f>
        <v>0</v>
      </c>
      <c r="Q2008">
        <f>IF(Colin!$G2008&lt;$B$1,Colin!$I2008,0)</f>
        <v>0</v>
      </c>
    </row>
    <row r="2009" spans="12:17" x14ac:dyDescent="0.25">
      <c r="L2009">
        <f>IF(AND(Colin!$G2009=$B$1,Colin!$H2009=$C$3),Colin!$I2009,)</f>
        <v>0</v>
      </c>
      <c r="M2009">
        <f>IF(AND(Colin!$G2009=$B$1,Colin!$H2009&lt;=$C$3),Colin!$I2009,)</f>
        <v>0</v>
      </c>
      <c r="N2009">
        <f>IF(AND(Colin!$G2009=$B$2,Colin!$H2009=$C$3),Colin!$I2009,)</f>
        <v>0</v>
      </c>
      <c r="O2009">
        <f>IF(AND(Colin!$G2009=$B$2,Colin!$H2009&lt;=$C$3),Colin!$I2009,)</f>
        <v>0</v>
      </c>
      <c r="P2009">
        <f>IF(Colin!$G2009&lt;$B$2,Colin!$I2009,0)</f>
        <v>0</v>
      </c>
      <c r="Q2009">
        <f>IF(Colin!$G2009&lt;$B$1,Colin!$I2009,0)</f>
        <v>0</v>
      </c>
    </row>
    <row r="2010" spans="12:17" x14ac:dyDescent="0.25">
      <c r="L2010">
        <f>IF(AND(Colin!$G2010=$B$1,Colin!$H2010=$C$3),Colin!$I2010,)</f>
        <v>0</v>
      </c>
      <c r="M2010">
        <f>IF(AND(Colin!$G2010=$B$1,Colin!$H2010&lt;=$C$3),Colin!$I2010,)</f>
        <v>0</v>
      </c>
      <c r="N2010">
        <f>IF(AND(Colin!$G2010=$B$2,Colin!$H2010=$C$3),Colin!$I2010,)</f>
        <v>0</v>
      </c>
      <c r="O2010">
        <f>IF(AND(Colin!$G2010=$B$2,Colin!$H2010&lt;=$C$3),Colin!$I2010,)</f>
        <v>0</v>
      </c>
      <c r="P2010">
        <f>IF(Colin!$G2010&lt;$B$2,Colin!$I2010,0)</f>
        <v>0</v>
      </c>
      <c r="Q2010">
        <f>IF(Colin!$G2010&lt;$B$1,Colin!$I2010,0)</f>
        <v>0</v>
      </c>
    </row>
    <row r="2011" spans="12:17" x14ac:dyDescent="0.25">
      <c r="L2011">
        <f>IF(AND(Colin!$G2011=$B$1,Colin!$H2011=$C$3),Colin!$I2011,)</f>
        <v>0</v>
      </c>
      <c r="M2011">
        <f>IF(AND(Colin!$G2011=$B$1,Colin!$H2011&lt;=$C$3),Colin!$I2011,)</f>
        <v>0</v>
      </c>
      <c r="N2011">
        <f>IF(AND(Colin!$G2011=$B$2,Colin!$H2011=$C$3),Colin!$I2011,)</f>
        <v>0</v>
      </c>
      <c r="O2011">
        <f>IF(AND(Colin!$G2011=$B$2,Colin!$H2011&lt;=$C$3),Colin!$I2011,)</f>
        <v>0</v>
      </c>
      <c r="P2011">
        <f>IF(Colin!$G2011&lt;$B$2,Colin!$I2011,0)</f>
        <v>0</v>
      </c>
      <c r="Q2011">
        <f>IF(Colin!$G2011&lt;$B$1,Colin!$I2011,0)</f>
        <v>0</v>
      </c>
    </row>
    <row r="2012" spans="12:17" x14ac:dyDescent="0.25">
      <c r="L2012">
        <f>IF(AND(Colin!$G2012=$B$1,Colin!$H2012=$C$3),Colin!$I2012,)</f>
        <v>0</v>
      </c>
      <c r="M2012">
        <f>IF(AND(Colin!$G2012=$B$1,Colin!$H2012&lt;=$C$3),Colin!$I2012,)</f>
        <v>0</v>
      </c>
      <c r="N2012">
        <f>IF(AND(Colin!$G2012=$B$2,Colin!$H2012=$C$3),Colin!$I2012,)</f>
        <v>0</v>
      </c>
      <c r="O2012">
        <f>IF(AND(Colin!$G2012=$B$2,Colin!$H2012&lt;=$C$3),Colin!$I2012,)</f>
        <v>0</v>
      </c>
      <c r="P2012">
        <f>IF(Colin!$G2012&lt;$B$2,Colin!$I2012,0)</f>
        <v>0</v>
      </c>
      <c r="Q2012">
        <f>IF(Colin!$G2012&lt;$B$1,Colin!$I2012,0)</f>
        <v>0</v>
      </c>
    </row>
    <row r="2013" spans="12:17" x14ac:dyDescent="0.25">
      <c r="L2013">
        <f>IF(AND(Colin!$G2013=$B$1,Colin!$H2013=$C$3),Colin!$I2013,)</f>
        <v>0</v>
      </c>
      <c r="M2013">
        <f>IF(AND(Colin!$G2013=$B$1,Colin!$H2013&lt;=$C$3),Colin!$I2013,)</f>
        <v>0</v>
      </c>
      <c r="N2013">
        <f>IF(AND(Colin!$G2013=$B$2,Colin!$H2013=$C$3),Colin!$I2013,)</f>
        <v>0</v>
      </c>
      <c r="O2013">
        <f>IF(AND(Colin!$G2013=$B$2,Colin!$H2013&lt;=$C$3),Colin!$I2013,)</f>
        <v>0</v>
      </c>
      <c r="P2013">
        <f>IF(Colin!$G2013&lt;$B$2,Colin!$I2013,0)</f>
        <v>0</v>
      </c>
      <c r="Q2013">
        <f>IF(Colin!$G2013&lt;$B$1,Colin!$I2013,0)</f>
        <v>0</v>
      </c>
    </row>
    <row r="2014" spans="12:17" x14ac:dyDescent="0.25">
      <c r="L2014">
        <f>IF(AND(Colin!$G2014=$B$1,Colin!$H2014=$C$3),Colin!$I2014,)</f>
        <v>0</v>
      </c>
      <c r="M2014">
        <f>IF(AND(Colin!$G2014=$B$1,Colin!$H2014&lt;=$C$3),Colin!$I2014,)</f>
        <v>0</v>
      </c>
      <c r="N2014">
        <f>IF(AND(Colin!$G2014=$B$2,Colin!$H2014=$C$3),Colin!$I2014,)</f>
        <v>0</v>
      </c>
      <c r="O2014">
        <f>IF(AND(Colin!$G2014=$B$2,Colin!$H2014&lt;=$C$3),Colin!$I2014,)</f>
        <v>0</v>
      </c>
      <c r="P2014">
        <f>IF(Colin!$G2014&lt;$B$2,Colin!$I2014,0)</f>
        <v>0</v>
      </c>
      <c r="Q2014">
        <f>IF(Colin!$G2014&lt;$B$1,Colin!$I2014,0)</f>
        <v>0</v>
      </c>
    </row>
    <row r="2015" spans="12:17" x14ac:dyDescent="0.25">
      <c r="L2015">
        <f>IF(AND(Colin!$G2015=$B$1,Colin!$H2015=$C$3),Colin!$I2015,)</f>
        <v>0</v>
      </c>
      <c r="M2015">
        <f>IF(AND(Colin!$G2015=$B$1,Colin!$H2015&lt;=$C$3),Colin!$I2015,)</f>
        <v>0</v>
      </c>
      <c r="N2015">
        <f>IF(AND(Colin!$G2015=$B$2,Colin!$H2015=$C$3),Colin!$I2015,)</f>
        <v>0</v>
      </c>
      <c r="O2015">
        <f>IF(AND(Colin!$G2015=$B$2,Colin!$H2015&lt;=$C$3),Colin!$I2015,)</f>
        <v>0</v>
      </c>
      <c r="P2015">
        <f>IF(Colin!$G2015&lt;$B$2,Colin!$I2015,0)</f>
        <v>0</v>
      </c>
      <c r="Q2015">
        <f>IF(Colin!$G2015&lt;$B$1,Colin!$I2015,0)</f>
        <v>0</v>
      </c>
    </row>
    <row r="2016" spans="12:17" x14ac:dyDescent="0.25">
      <c r="L2016">
        <f>IF(AND(Colin!$G2016=$B$1,Colin!$H2016=$C$3),Colin!$I2016,)</f>
        <v>0</v>
      </c>
      <c r="M2016">
        <f>IF(AND(Colin!$G2016=$B$1,Colin!$H2016&lt;=$C$3),Colin!$I2016,)</f>
        <v>0</v>
      </c>
      <c r="N2016">
        <f>IF(AND(Colin!$G2016=$B$2,Colin!$H2016=$C$3),Colin!$I2016,)</f>
        <v>0</v>
      </c>
      <c r="O2016">
        <f>IF(AND(Colin!$G2016=$B$2,Colin!$H2016&lt;=$C$3),Colin!$I2016,)</f>
        <v>0</v>
      </c>
      <c r="P2016">
        <f>IF(Colin!$G2016&lt;$B$2,Colin!$I2016,0)</f>
        <v>0</v>
      </c>
      <c r="Q2016">
        <f>IF(Colin!$G2016&lt;$B$1,Colin!$I2016,0)</f>
        <v>0</v>
      </c>
    </row>
    <row r="2017" spans="12:17" x14ac:dyDescent="0.25">
      <c r="L2017">
        <f>IF(AND(Colin!$G2017=$B$1,Colin!$H2017=$C$3),Colin!$I2017,)</f>
        <v>0</v>
      </c>
      <c r="M2017">
        <f>IF(AND(Colin!$G2017=$B$1,Colin!$H2017&lt;=$C$3),Colin!$I2017,)</f>
        <v>0</v>
      </c>
      <c r="N2017">
        <f>IF(AND(Colin!$G2017=$B$2,Colin!$H2017=$C$3),Colin!$I2017,)</f>
        <v>0</v>
      </c>
      <c r="O2017">
        <f>IF(AND(Colin!$G2017=$B$2,Colin!$H2017&lt;=$C$3),Colin!$I2017,)</f>
        <v>0</v>
      </c>
      <c r="P2017">
        <f>IF(Colin!$G2017&lt;$B$2,Colin!$I2017,0)</f>
        <v>0</v>
      </c>
      <c r="Q2017">
        <f>IF(Colin!$G2017&lt;$B$1,Colin!$I2017,0)</f>
        <v>0</v>
      </c>
    </row>
    <row r="2018" spans="12:17" x14ac:dyDescent="0.25">
      <c r="L2018">
        <f>IF(AND(Colin!$G2018=$B$1,Colin!$H2018=$C$3),Colin!$I2018,)</f>
        <v>0</v>
      </c>
      <c r="M2018">
        <f>IF(AND(Colin!$G2018=$B$1,Colin!$H2018&lt;=$C$3),Colin!$I2018,)</f>
        <v>0</v>
      </c>
      <c r="N2018">
        <f>IF(AND(Colin!$G2018=$B$2,Colin!$H2018=$C$3),Colin!$I2018,)</f>
        <v>0</v>
      </c>
      <c r="O2018">
        <f>IF(AND(Colin!$G2018=$B$2,Colin!$H2018&lt;=$C$3),Colin!$I2018,)</f>
        <v>0</v>
      </c>
      <c r="P2018">
        <f>IF(Colin!$G2018&lt;$B$2,Colin!$I2018,0)</f>
        <v>0</v>
      </c>
      <c r="Q2018">
        <f>IF(Colin!$G2018&lt;$B$1,Colin!$I2018,0)</f>
        <v>0</v>
      </c>
    </row>
    <row r="2019" spans="12:17" x14ac:dyDescent="0.25">
      <c r="L2019">
        <f>IF(AND(Colin!$G2019=$B$1,Colin!$H2019=$C$3),Colin!$I2019,)</f>
        <v>0</v>
      </c>
      <c r="M2019">
        <f>IF(AND(Colin!$G2019=$B$1,Colin!$H2019&lt;=$C$3),Colin!$I2019,)</f>
        <v>0</v>
      </c>
      <c r="N2019">
        <f>IF(AND(Colin!$G2019=$B$2,Colin!$H2019=$C$3),Colin!$I2019,)</f>
        <v>0</v>
      </c>
      <c r="O2019">
        <f>IF(AND(Colin!$G2019=$B$2,Colin!$H2019&lt;=$C$3),Colin!$I2019,)</f>
        <v>0</v>
      </c>
      <c r="P2019">
        <f>IF(Colin!$G2019&lt;$B$2,Colin!$I2019,0)</f>
        <v>0</v>
      </c>
      <c r="Q2019">
        <f>IF(Colin!$G2019&lt;$B$1,Colin!$I2019,0)</f>
        <v>0</v>
      </c>
    </row>
    <row r="2020" spans="12:17" x14ac:dyDescent="0.25">
      <c r="L2020">
        <f>IF(AND(Colin!$G2020=$B$1,Colin!$H2020=$C$3),Colin!$I2020,)</f>
        <v>0</v>
      </c>
      <c r="M2020">
        <f>IF(AND(Colin!$G2020=$B$1,Colin!$H2020&lt;=$C$3),Colin!$I2020,)</f>
        <v>0</v>
      </c>
      <c r="N2020">
        <f>IF(AND(Colin!$G2020=$B$2,Colin!$H2020=$C$3),Colin!$I2020,)</f>
        <v>0</v>
      </c>
      <c r="O2020">
        <f>IF(AND(Colin!$G2020=$B$2,Colin!$H2020&lt;=$C$3),Colin!$I2020,)</f>
        <v>0</v>
      </c>
      <c r="P2020">
        <f>IF(Colin!$G2020&lt;$B$2,Colin!$I2020,0)</f>
        <v>0</v>
      </c>
      <c r="Q2020">
        <f>IF(Colin!$G2020&lt;$B$1,Colin!$I2020,0)</f>
        <v>0</v>
      </c>
    </row>
    <row r="2021" spans="12:17" x14ac:dyDescent="0.25">
      <c r="L2021">
        <f>IF(AND(Colin!$G2021=$B$1,Colin!$H2021=$C$3),Colin!$I2021,)</f>
        <v>0</v>
      </c>
      <c r="M2021">
        <f>IF(AND(Colin!$G2021=$B$1,Colin!$H2021&lt;=$C$3),Colin!$I2021,)</f>
        <v>0</v>
      </c>
      <c r="N2021">
        <f>IF(AND(Colin!$G2021=$B$2,Colin!$H2021=$C$3),Colin!$I2021,)</f>
        <v>0</v>
      </c>
      <c r="O2021">
        <f>IF(AND(Colin!$G2021=$B$2,Colin!$H2021&lt;=$C$3),Colin!$I2021,)</f>
        <v>0</v>
      </c>
      <c r="P2021">
        <f>IF(Colin!$G2021&lt;$B$2,Colin!$I2021,0)</f>
        <v>0</v>
      </c>
      <c r="Q2021">
        <f>IF(Colin!$G2021&lt;$B$1,Colin!$I2021,0)</f>
        <v>0</v>
      </c>
    </row>
    <row r="2022" spans="12:17" x14ac:dyDescent="0.25">
      <c r="L2022">
        <f>IF(AND(Colin!$G2022=$B$1,Colin!$H2022=$C$3),Colin!$I2022,)</f>
        <v>0</v>
      </c>
      <c r="M2022">
        <f>IF(AND(Colin!$G2022=$B$1,Colin!$H2022&lt;=$C$3),Colin!$I2022,)</f>
        <v>0</v>
      </c>
      <c r="N2022">
        <f>IF(AND(Colin!$G2022=$B$2,Colin!$H2022=$C$3),Colin!$I2022,)</f>
        <v>0</v>
      </c>
      <c r="O2022">
        <f>IF(AND(Colin!$G2022=$B$2,Colin!$H2022&lt;=$C$3),Colin!$I2022,)</f>
        <v>0</v>
      </c>
      <c r="P2022">
        <f>IF(Colin!$G2022&lt;$B$2,Colin!$I2022,0)</f>
        <v>0</v>
      </c>
      <c r="Q2022">
        <f>IF(Colin!$G2022&lt;$B$1,Colin!$I2022,0)</f>
        <v>0</v>
      </c>
    </row>
    <row r="2023" spans="12:17" x14ac:dyDescent="0.25">
      <c r="L2023">
        <f>IF(AND(Colin!$G2023=$B$1,Colin!$H2023=$C$3),Colin!$I2023,)</f>
        <v>0</v>
      </c>
      <c r="M2023">
        <f>IF(AND(Colin!$G2023=$B$1,Colin!$H2023&lt;=$C$3),Colin!$I2023,)</f>
        <v>0</v>
      </c>
      <c r="N2023">
        <f>IF(AND(Colin!$G2023=$B$2,Colin!$H2023=$C$3),Colin!$I2023,)</f>
        <v>0</v>
      </c>
      <c r="O2023">
        <f>IF(AND(Colin!$G2023=$B$2,Colin!$H2023&lt;=$C$3),Colin!$I2023,)</f>
        <v>0</v>
      </c>
      <c r="P2023">
        <f>IF(Colin!$G2023&lt;$B$2,Colin!$I2023,0)</f>
        <v>0</v>
      </c>
      <c r="Q2023">
        <f>IF(Colin!$G2023&lt;$B$1,Colin!$I2023,0)</f>
        <v>0</v>
      </c>
    </row>
    <row r="2024" spans="12:17" x14ac:dyDescent="0.25">
      <c r="L2024">
        <f>IF(AND(Colin!$G2024=$B$1,Colin!$H2024=$C$3),Colin!$I2024,)</f>
        <v>0</v>
      </c>
      <c r="M2024">
        <f>IF(AND(Colin!$G2024=$B$1,Colin!$H2024&lt;=$C$3),Colin!$I2024,)</f>
        <v>0</v>
      </c>
      <c r="N2024">
        <f>IF(AND(Colin!$G2024=$B$2,Colin!$H2024=$C$3),Colin!$I2024,)</f>
        <v>0</v>
      </c>
      <c r="O2024">
        <f>IF(AND(Colin!$G2024=$B$2,Colin!$H2024&lt;=$C$3),Colin!$I2024,)</f>
        <v>0</v>
      </c>
      <c r="P2024">
        <f>IF(Colin!$G2024&lt;$B$2,Colin!$I2024,0)</f>
        <v>0</v>
      </c>
      <c r="Q2024">
        <f>IF(Colin!$G2024&lt;$B$1,Colin!$I2024,0)</f>
        <v>0</v>
      </c>
    </row>
    <row r="2025" spans="12:17" x14ac:dyDescent="0.25">
      <c r="L2025">
        <f>IF(AND(Colin!$G2025=$B$1,Colin!$H2025=$C$3),Colin!$I2025,)</f>
        <v>0</v>
      </c>
      <c r="M2025">
        <f>IF(AND(Colin!$G2025=$B$1,Colin!$H2025&lt;=$C$3),Colin!$I2025,)</f>
        <v>0</v>
      </c>
      <c r="N2025">
        <f>IF(AND(Colin!$G2025=$B$2,Colin!$H2025=$C$3),Colin!$I2025,)</f>
        <v>0</v>
      </c>
      <c r="O2025">
        <f>IF(AND(Colin!$G2025=$B$2,Colin!$H2025&lt;=$C$3),Colin!$I2025,)</f>
        <v>0</v>
      </c>
      <c r="P2025">
        <f>IF(Colin!$G2025&lt;$B$2,Colin!$I2025,0)</f>
        <v>0</v>
      </c>
      <c r="Q2025">
        <f>IF(Colin!$G2025&lt;$B$1,Colin!$I2025,0)</f>
        <v>0</v>
      </c>
    </row>
    <row r="2026" spans="12:17" x14ac:dyDescent="0.25">
      <c r="L2026">
        <f>IF(AND(Colin!$G2026=$B$1,Colin!$H2026=$C$3),Colin!$I2026,)</f>
        <v>0</v>
      </c>
      <c r="M2026">
        <f>IF(AND(Colin!$G2026=$B$1,Colin!$H2026&lt;=$C$3),Colin!$I2026,)</f>
        <v>0</v>
      </c>
      <c r="N2026">
        <f>IF(AND(Colin!$G2026=$B$2,Colin!$H2026=$C$3),Colin!$I2026,)</f>
        <v>0</v>
      </c>
      <c r="O2026">
        <f>IF(AND(Colin!$G2026=$B$2,Colin!$H2026&lt;=$C$3),Colin!$I2026,)</f>
        <v>0</v>
      </c>
      <c r="P2026">
        <f>IF(Colin!$G2026&lt;$B$2,Colin!$I2026,0)</f>
        <v>0</v>
      </c>
      <c r="Q2026">
        <f>IF(Colin!$G2026&lt;$B$1,Colin!$I2026,0)</f>
        <v>0</v>
      </c>
    </row>
    <row r="2027" spans="12:17" x14ac:dyDescent="0.25">
      <c r="L2027">
        <f>IF(AND(Colin!$G2027=$B$1,Colin!$H2027=$C$3),Colin!$I2027,)</f>
        <v>0</v>
      </c>
      <c r="M2027">
        <f>IF(AND(Colin!$G2027=$B$1,Colin!$H2027&lt;=$C$3),Colin!$I2027,)</f>
        <v>0</v>
      </c>
      <c r="N2027">
        <f>IF(AND(Colin!$G2027=$B$2,Colin!$H2027=$C$3),Colin!$I2027,)</f>
        <v>0</v>
      </c>
      <c r="O2027">
        <f>IF(AND(Colin!$G2027=$B$2,Colin!$H2027&lt;=$C$3),Colin!$I2027,)</f>
        <v>0</v>
      </c>
      <c r="P2027">
        <f>IF(Colin!$G2027&lt;$B$2,Colin!$I2027,0)</f>
        <v>0</v>
      </c>
      <c r="Q2027">
        <f>IF(Colin!$G2027&lt;$B$1,Colin!$I2027,0)</f>
        <v>0</v>
      </c>
    </row>
    <row r="2028" spans="12:17" x14ac:dyDescent="0.25">
      <c r="L2028">
        <f>IF(AND(Colin!$G2028=$B$1,Colin!$H2028=$C$3),Colin!$I2028,)</f>
        <v>0</v>
      </c>
      <c r="M2028">
        <f>IF(AND(Colin!$G2028=$B$1,Colin!$H2028&lt;=$C$3),Colin!$I2028,)</f>
        <v>0</v>
      </c>
      <c r="N2028">
        <f>IF(AND(Colin!$G2028=$B$2,Colin!$H2028=$C$3),Colin!$I2028,)</f>
        <v>0</v>
      </c>
      <c r="O2028">
        <f>IF(AND(Colin!$G2028=$B$2,Colin!$H2028&lt;=$C$3),Colin!$I2028,)</f>
        <v>0</v>
      </c>
      <c r="P2028">
        <f>IF(Colin!$G2028&lt;$B$2,Colin!$I2028,0)</f>
        <v>0</v>
      </c>
      <c r="Q2028">
        <f>IF(Colin!$G2028&lt;$B$1,Colin!$I2028,0)</f>
        <v>0</v>
      </c>
    </row>
    <row r="2029" spans="12:17" x14ac:dyDescent="0.25">
      <c r="L2029">
        <f>IF(AND(Colin!$G2029=$B$1,Colin!$H2029=$C$3),Colin!$I2029,)</f>
        <v>0</v>
      </c>
      <c r="M2029">
        <f>IF(AND(Colin!$G2029=$B$1,Colin!$H2029&lt;=$C$3),Colin!$I2029,)</f>
        <v>0</v>
      </c>
      <c r="N2029">
        <f>IF(AND(Colin!$G2029=$B$2,Colin!$H2029=$C$3),Colin!$I2029,)</f>
        <v>0</v>
      </c>
      <c r="O2029">
        <f>IF(AND(Colin!$G2029=$B$2,Colin!$H2029&lt;=$C$3),Colin!$I2029,)</f>
        <v>0</v>
      </c>
      <c r="P2029">
        <f>IF(Colin!$G2029&lt;$B$2,Colin!$I2029,0)</f>
        <v>0</v>
      </c>
      <c r="Q2029">
        <f>IF(Colin!$G2029&lt;$B$1,Colin!$I2029,0)</f>
        <v>0</v>
      </c>
    </row>
    <row r="2030" spans="12:17" x14ac:dyDescent="0.25">
      <c r="L2030">
        <f>IF(AND(Colin!$G2030=$B$1,Colin!$H2030=$C$3),Colin!$I2030,)</f>
        <v>0</v>
      </c>
      <c r="M2030">
        <f>IF(AND(Colin!$G2030=$B$1,Colin!$H2030&lt;=$C$3),Colin!$I2030,)</f>
        <v>0</v>
      </c>
      <c r="N2030">
        <f>IF(AND(Colin!$G2030=$B$2,Colin!$H2030=$C$3),Colin!$I2030,)</f>
        <v>0</v>
      </c>
      <c r="O2030">
        <f>IF(AND(Colin!$G2030=$B$2,Colin!$H2030&lt;=$C$3),Colin!$I2030,)</f>
        <v>0</v>
      </c>
      <c r="P2030">
        <f>IF(Colin!$G2030&lt;$B$2,Colin!$I2030,0)</f>
        <v>0</v>
      </c>
      <c r="Q2030">
        <f>IF(Colin!$G2030&lt;$B$1,Colin!$I2030,0)</f>
        <v>0</v>
      </c>
    </row>
    <row r="2031" spans="12:17" x14ac:dyDescent="0.25">
      <c r="L2031">
        <f>IF(AND(Colin!$G2031=$B$1,Colin!$H2031=$C$3),Colin!$I2031,)</f>
        <v>0</v>
      </c>
      <c r="M2031">
        <f>IF(AND(Colin!$G2031=$B$1,Colin!$H2031&lt;=$C$3),Colin!$I2031,)</f>
        <v>0</v>
      </c>
      <c r="N2031">
        <f>IF(AND(Colin!$G2031=$B$2,Colin!$H2031=$C$3),Colin!$I2031,)</f>
        <v>0</v>
      </c>
      <c r="O2031">
        <f>IF(AND(Colin!$G2031=$B$2,Colin!$H2031&lt;=$C$3),Colin!$I2031,)</f>
        <v>0</v>
      </c>
      <c r="P2031">
        <f>IF(Colin!$G2031&lt;$B$2,Colin!$I2031,0)</f>
        <v>0</v>
      </c>
      <c r="Q2031">
        <f>IF(Colin!$G2031&lt;$B$1,Colin!$I2031,0)</f>
        <v>0</v>
      </c>
    </row>
    <row r="2032" spans="12:17" x14ac:dyDescent="0.25">
      <c r="L2032">
        <f>IF(AND(Colin!$G2032=$B$1,Colin!$H2032=$C$3),Colin!$I2032,)</f>
        <v>0</v>
      </c>
      <c r="M2032">
        <f>IF(AND(Colin!$G2032=$B$1,Colin!$H2032&lt;=$C$3),Colin!$I2032,)</f>
        <v>0</v>
      </c>
      <c r="N2032">
        <f>IF(AND(Colin!$G2032=$B$2,Colin!$H2032=$C$3),Colin!$I2032,)</f>
        <v>0</v>
      </c>
      <c r="O2032">
        <f>IF(AND(Colin!$G2032=$B$2,Colin!$H2032&lt;=$C$3),Colin!$I2032,)</f>
        <v>0</v>
      </c>
      <c r="P2032">
        <f>IF(Colin!$G2032&lt;$B$2,Colin!$I2032,0)</f>
        <v>0</v>
      </c>
      <c r="Q2032">
        <f>IF(Colin!$G2032&lt;$B$1,Colin!$I2032,0)</f>
        <v>0</v>
      </c>
    </row>
    <row r="2033" spans="12:17" x14ac:dyDescent="0.25">
      <c r="L2033">
        <f>IF(AND(Colin!$G2033=$B$1,Colin!$H2033=$C$3),Colin!$I2033,)</f>
        <v>0</v>
      </c>
      <c r="M2033">
        <f>IF(AND(Colin!$G2033=$B$1,Colin!$H2033&lt;=$C$3),Colin!$I2033,)</f>
        <v>0</v>
      </c>
      <c r="N2033">
        <f>IF(AND(Colin!$G2033=$B$2,Colin!$H2033=$C$3),Colin!$I2033,)</f>
        <v>0</v>
      </c>
      <c r="O2033">
        <f>IF(AND(Colin!$G2033=$B$2,Colin!$H2033&lt;=$C$3),Colin!$I2033,)</f>
        <v>0</v>
      </c>
      <c r="P2033">
        <f>IF(Colin!$G2033&lt;$B$2,Colin!$I2033,0)</f>
        <v>0</v>
      </c>
      <c r="Q2033">
        <f>IF(Colin!$G2033&lt;$B$1,Colin!$I2033,0)</f>
        <v>0</v>
      </c>
    </row>
    <row r="2034" spans="12:17" x14ac:dyDescent="0.25">
      <c r="L2034">
        <f>IF(AND(Colin!$G2034=$B$1,Colin!$H2034=$C$3),Colin!$I2034,)</f>
        <v>0</v>
      </c>
      <c r="M2034">
        <f>IF(AND(Colin!$G2034=$B$1,Colin!$H2034&lt;=$C$3),Colin!$I2034,)</f>
        <v>0</v>
      </c>
      <c r="N2034">
        <f>IF(AND(Colin!$G2034=$B$2,Colin!$H2034=$C$3),Colin!$I2034,)</f>
        <v>0</v>
      </c>
      <c r="O2034">
        <f>IF(AND(Colin!$G2034=$B$2,Colin!$H2034&lt;=$C$3),Colin!$I2034,)</f>
        <v>0</v>
      </c>
      <c r="P2034">
        <f>IF(Colin!$G2034&lt;$B$2,Colin!$I2034,0)</f>
        <v>0</v>
      </c>
      <c r="Q2034">
        <f>IF(Colin!$G2034&lt;$B$1,Colin!$I2034,0)</f>
        <v>0</v>
      </c>
    </row>
    <row r="2035" spans="12:17" x14ac:dyDescent="0.25">
      <c r="L2035">
        <f>IF(AND(Colin!$G2035=$B$1,Colin!$H2035=$C$3),Colin!$I2035,)</f>
        <v>0</v>
      </c>
      <c r="M2035">
        <f>IF(AND(Colin!$G2035=$B$1,Colin!$H2035&lt;=$C$3),Colin!$I2035,)</f>
        <v>0</v>
      </c>
      <c r="N2035">
        <f>IF(AND(Colin!$G2035=$B$2,Colin!$H2035=$C$3),Colin!$I2035,)</f>
        <v>0</v>
      </c>
      <c r="O2035">
        <f>IF(AND(Colin!$G2035=$B$2,Colin!$H2035&lt;=$C$3),Colin!$I2035,)</f>
        <v>0</v>
      </c>
      <c r="P2035">
        <f>IF(Colin!$G2035&lt;$B$2,Colin!$I2035,0)</f>
        <v>0</v>
      </c>
      <c r="Q2035">
        <f>IF(Colin!$G2035&lt;$B$1,Colin!$I2035,0)</f>
        <v>0</v>
      </c>
    </row>
    <row r="2036" spans="12:17" x14ac:dyDescent="0.25">
      <c r="L2036">
        <f>IF(AND(Colin!$G2036=$B$1,Colin!$H2036=$C$3),Colin!$I2036,)</f>
        <v>0</v>
      </c>
      <c r="M2036">
        <f>IF(AND(Colin!$G2036=$B$1,Colin!$H2036&lt;=$C$3),Colin!$I2036,)</f>
        <v>0</v>
      </c>
      <c r="N2036">
        <f>IF(AND(Colin!$G2036=$B$2,Colin!$H2036=$C$3),Colin!$I2036,)</f>
        <v>0</v>
      </c>
      <c r="O2036">
        <f>IF(AND(Colin!$G2036=$B$2,Colin!$H2036&lt;=$C$3),Colin!$I2036,)</f>
        <v>0</v>
      </c>
      <c r="P2036">
        <f>IF(Colin!$G2036&lt;$B$2,Colin!$I2036,0)</f>
        <v>0</v>
      </c>
      <c r="Q2036">
        <f>IF(Colin!$G2036&lt;$B$1,Colin!$I2036,0)</f>
        <v>0</v>
      </c>
    </row>
    <row r="2037" spans="12:17" x14ac:dyDescent="0.25">
      <c r="L2037">
        <f>IF(AND(Colin!$G2037=$B$1,Colin!$H2037=$C$3),Colin!$I2037,)</f>
        <v>0</v>
      </c>
      <c r="M2037">
        <f>IF(AND(Colin!$G2037=$B$1,Colin!$H2037&lt;=$C$3),Colin!$I2037,)</f>
        <v>0</v>
      </c>
      <c r="N2037">
        <f>IF(AND(Colin!$G2037=$B$2,Colin!$H2037=$C$3),Colin!$I2037,)</f>
        <v>0</v>
      </c>
      <c r="O2037">
        <f>IF(AND(Colin!$G2037=$B$2,Colin!$H2037&lt;=$C$3),Colin!$I2037,)</f>
        <v>0</v>
      </c>
      <c r="P2037">
        <f>IF(Colin!$G2037&lt;$B$2,Colin!$I2037,0)</f>
        <v>0</v>
      </c>
      <c r="Q2037">
        <f>IF(Colin!$G2037&lt;$B$1,Colin!$I2037,0)</f>
        <v>0</v>
      </c>
    </row>
    <row r="2038" spans="12:17" x14ac:dyDescent="0.25">
      <c r="L2038">
        <f>IF(AND(Colin!$G2038=$B$1,Colin!$H2038=$C$3),Colin!$I2038,)</f>
        <v>0</v>
      </c>
      <c r="M2038">
        <f>IF(AND(Colin!$G2038=$B$1,Colin!$H2038&lt;=$C$3),Colin!$I2038,)</f>
        <v>0</v>
      </c>
      <c r="N2038">
        <f>IF(AND(Colin!$G2038=$B$2,Colin!$H2038=$C$3),Colin!$I2038,)</f>
        <v>0</v>
      </c>
      <c r="O2038">
        <f>IF(AND(Colin!$G2038=$B$2,Colin!$H2038&lt;=$C$3),Colin!$I2038,)</f>
        <v>0</v>
      </c>
      <c r="P2038">
        <f>IF(Colin!$G2038&lt;$B$2,Colin!$I2038,0)</f>
        <v>0</v>
      </c>
      <c r="Q2038">
        <f>IF(Colin!$G2038&lt;$B$1,Colin!$I2038,0)</f>
        <v>0</v>
      </c>
    </row>
    <row r="2039" spans="12:17" x14ac:dyDescent="0.25">
      <c r="L2039">
        <f>IF(AND(Colin!$G2039=$B$1,Colin!$H2039=$C$3),Colin!$I2039,)</f>
        <v>0</v>
      </c>
      <c r="M2039">
        <f>IF(AND(Colin!$G2039=$B$1,Colin!$H2039&lt;=$C$3),Colin!$I2039,)</f>
        <v>0</v>
      </c>
      <c r="N2039">
        <f>IF(AND(Colin!$G2039=$B$2,Colin!$H2039=$C$3),Colin!$I2039,)</f>
        <v>0</v>
      </c>
      <c r="O2039">
        <f>IF(AND(Colin!$G2039=$B$2,Colin!$H2039&lt;=$C$3),Colin!$I2039,)</f>
        <v>0</v>
      </c>
      <c r="P2039">
        <f>IF(Colin!$G2039&lt;$B$2,Colin!$I2039,0)</f>
        <v>0</v>
      </c>
      <c r="Q2039">
        <f>IF(Colin!$G2039&lt;$B$1,Colin!$I2039,0)</f>
        <v>0</v>
      </c>
    </row>
    <row r="2040" spans="12:17" x14ac:dyDescent="0.25">
      <c r="L2040">
        <f>IF(AND(Colin!$G2040=$B$1,Colin!$H2040=$C$3),Colin!$I2040,)</f>
        <v>0</v>
      </c>
      <c r="M2040">
        <f>IF(AND(Colin!$G2040=$B$1,Colin!$H2040&lt;=$C$3),Colin!$I2040,)</f>
        <v>0</v>
      </c>
      <c r="N2040">
        <f>IF(AND(Colin!$G2040=$B$2,Colin!$H2040=$C$3),Colin!$I2040,)</f>
        <v>0</v>
      </c>
      <c r="O2040">
        <f>IF(AND(Colin!$G2040=$B$2,Colin!$H2040&lt;=$C$3),Colin!$I2040,)</f>
        <v>0</v>
      </c>
      <c r="P2040">
        <f>IF(Colin!$G2040&lt;$B$2,Colin!$I2040,0)</f>
        <v>0</v>
      </c>
      <c r="Q2040">
        <f>IF(Colin!$G2040&lt;$B$1,Colin!$I2040,0)</f>
        <v>0</v>
      </c>
    </row>
    <row r="2041" spans="12:17" x14ac:dyDescent="0.25">
      <c r="L2041">
        <f>IF(AND(Colin!$G2041=$B$1,Colin!$H2041=$C$3),Colin!$I2041,)</f>
        <v>0</v>
      </c>
      <c r="M2041">
        <f>IF(AND(Colin!$G2041=$B$1,Colin!$H2041&lt;=$C$3),Colin!$I2041,)</f>
        <v>0</v>
      </c>
      <c r="N2041">
        <f>IF(AND(Colin!$G2041=$B$2,Colin!$H2041=$C$3),Colin!$I2041,)</f>
        <v>0</v>
      </c>
      <c r="O2041">
        <f>IF(AND(Colin!$G2041=$B$2,Colin!$H2041&lt;=$C$3),Colin!$I2041,)</f>
        <v>0</v>
      </c>
      <c r="P2041">
        <f>IF(Colin!$G2041&lt;$B$2,Colin!$I2041,0)</f>
        <v>0</v>
      </c>
      <c r="Q2041">
        <f>IF(Colin!$G2041&lt;$B$1,Colin!$I2041,0)</f>
        <v>0</v>
      </c>
    </row>
    <row r="2042" spans="12:17" x14ac:dyDescent="0.25">
      <c r="L2042">
        <f>IF(AND(Colin!$G2042=$B$1,Colin!$H2042=$C$3),Colin!$I2042,)</f>
        <v>0</v>
      </c>
      <c r="M2042">
        <f>IF(AND(Colin!$G2042=$B$1,Colin!$H2042&lt;=$C$3),Colin!$I2042,)</f>
        <v>0</v>
      </c>
      <c r="N2042">
        <f>IF(AND(Colin!$G2042=$B$2,Colin!$H2042=$C$3),Colin!$I2042,)</f>
        <v>0</v>
      </c>
      <c r="O2042">
        <f>IF(AND(Colin!$G2042=$B$2,Colin!$H2042&lt;=$C$3),Colin!$I2042,)</f>
        <v>0</v>
      </c>
      <c r="P2042">
        <f>IF(Colin!$G2042&lt;$B$2,Colin!$I2042,0)</f>
        <v>0</v>
      </c>
      <c r="Q2042">
        <f>IF(Colin!$G2042&lt;$B$1,Colin!$I2042,0)</f>
        <v>0</v>
      </c>
    </row>
    <row r="2043" spans="12:17" x14ac:dyDescent="0.25">
      <c r="L2043">
        <f>IF(AND(Colin!$G2043=$B$1,Colin!$H2043=$C$3),Colin!$I2043,)</f>
        <v>0</v>
      </c>
      <c r="M2043">
        <f>IF(AND(Colin!$G2043=$B$1,Colin!$H2043&lt;=$C$3),Colin!$I2043,)</f>
        <v>0</v>
      </c>
      <c r="N2043">
        <f>IF(AND(Colin!$G2043=$B$2,Colin!$H2043=$C$3),Colin!$I2043,)</f>
        <v>0</v>
      </c>
      <c r="O2043">
        <f>IF(AND(Colin!$G2043=$B$2,Colin!$H2043&lt;=$C$3),Colin!$I2043,)</f>
        <v>0</v>
      </c>
      <c r="P2043">
        <f>IF(Colin!$G2043&lt;$B$2,Colin!$I2043,0)</f>
        <v>0</v>
      </c>
      <c r="Q2043">
        <f>IF(Colin!$G2043&lt;$B$1,Colin!$I2043,0)</f>
        <v>0</v>
      </c>
    </row>
    <row r="2044" spans="12:17" x14ac:dyDescent="0.25">
      <c r="L2044">
        <f>IF(AND(Colin!$G2044=$B$1,Colin!$H2044=$C$3),Colin!$I2044,)</f>
        <v>0</v>
      </c>
      <c r="M2044">
        <f>IF(AND(Colin!$G2044=$B$1,Colin!$H2044&lt;=$C$3),Colin!$I2044,)</f>
        <v>0</v>
      </c>
      <c r="N2044">
        <f>IF(AND(Colin!$G2044=$B$2,Colin!$H2044=$C$3),Colin!$I2044,)</f>
        <v>0</v>
      </c>
      <c r="O2044">
        <f>IF(AND(Colin!$G2044=$B$2,Colin!$H2044&lt;=$C$3),Colin!$I2044,)</f>
        <v>0</v>
      </c>
      <c r="P2044">
        <f>IF(Colin!$G2044&lt;$B$2,Colin!$I2044,0)</f>
        <v>0</v>
      </c>
      <c r="Q2044">
        <f>IF(Colin!$G2044&lt;$B$1,Colin!$I2044,0)</f>
        <v>0</v>
      </c>
    </row>
    <row r="2045" spans="12:17" x14ac:dyDescent="0.25">
      <c r="L2045">
        <f>IF(AND(Colin!$G2045=$B$1,Colin!$H2045=$C$3),Colin!$I2045,)</f>
        <v>0</v>
      </c>
      <c r="M2045">
        <f>IF(AND(Colin!$G2045=$B$1,Colin!$H2045&lt;=$C$3),Colin!$I2045,)</f>
        <v>0</v>
      </c>
      <c r="N2045">
        <f>IF(AND(Colin!$G2045=$B$2,Colin!$H2045=$C$3),Colin!$I2045,)</f>
        <v>0</v>
      </c>
      <c r="O2045">
        <f>IF(AND(Colin!$G2045=$B$2,Colin!$H2045&lt;=$C$3),Colin!$I2045,)</f>
        <v>0</v>
      </c>
      <c r="P2045">
        <f>IF(Colin!$G2045&lt;$B$2,Colin!$I2045,0)</f>
        <v>0</v>
      </c>
      <c r="Q2045">
        <f>IF(Colin!$G2045&lt;$B$1,Colin!$I2045,0)</f>
        <v>0</v>
      </c>
    </row>
    <row r="2046" spans="12:17" x14ac:dyDescent="0.25">
      <c r="L2046">
        <f>IF(AND(Colin!$G2046=$B$1,Colin!$H2046=$C$3),Colin!$I2046,)</f>
        <v>0</v>
      </c>
      <c r="M2046">
        <f>IF(AND(Colin!$G2046=$B$1,Colin!$H2046&lt;=$C$3),Colin!$I2046,)</f>
        <v>0</v>
      </c>
      <c r="N2046">
        <f>IF(AND(Colin!$G2046=$B$2,Colin!$H2046=$C$3),Colin!$I2046,)</f>
        <v>0</v>
      </c>
      <c r="O2046">
        <f>IF(AND(Colin!$G2046=$B$2,Colin!$H2046&lt;=$C$3),Colin!$I2046,)</f>
        <v>0</v>
      </c>
      <c r="P2046">
        <f>IF(Colin!$G2046&lt;$B$2,Colin!$I2046,0)</f>
        <v>0</v>
      </c>
      <c r="Q2046">
        <f>IF(Colin!$G2046&lt;$B$1,Colin!$I2046,0)</f>
        <v>0</v>
      </c>
    </row>
    <row r="2047" spans="12:17" x14ac:dyDescent="0.25">
      <c r="L2047">
        <f>IF(AND(Colin!$G2047=$B$1,Colin!$H2047=$C$3),Colin!$I2047,)</f>
        <v>0</v>
      </c>
      <c r="M2047">
        <f>IF(AND(Colin!$G2047=$B$1,Colin!$H2047&lt;=$C$3),Colin!$I2047,)</f>
        <v>0</v>
      </c>
      <c r="N2047">
        <f>IF(AND(Colin!$G2047=$B$2,Colin!$H2047=$C$3),Colin!$I2047,)</f>
        <v>0</v>
      </c>
      <c r="O2047">
        <f>IF(AND(Colin!$G2047=$B$2,Colin!$H2047&lt;=$C$3),Colin!$I2047,)</f>
        <v>0</v>
      </c>
      <c r="P2047">
        <f>IF(Colin!$G2047&lt;$B$2,Colin!$I2047,0)</f>
        <v>0</v>
      </c>
      <c r="Q2047">
        <f>IF(Colin!$G2047&lt;$B$1,Colin!$I2047,0)</f>
        <v>0</v>
      </c>
    </row>
    <row r="2048" spans="12:17" x14ac:dyDescent="0.25">
      <c r="L2048">
        <f>IF(AND(Colin!$G2048=$B$1,Colin!$H2048=$C$3),Colin!$I2048,)</f>
        <v>0</v>
      </c>
      <c r="M2048">
        <f>IF(AND(Colin!$G2048=$B$1,Colin!$H2048&lt;=$C$3),Colin!$I2048,)</f>
        <v>0</v>
      </c>
      <c r="N2048">
        <f>IF(AND(Colin!$G2048=$B$2,Colin!$H2048=$C$3),Colin!$I2048,)</f>
        <v>0</v>
      </c>
      <c r="O2048">
        <f>IF(AND(Colin!$G2048=$B$2,Colin!$H2048&lt;=$C$3),Colin!$I2048,)</f>
        <v>0</v>
      </c>
      <c r="P2048">
        <f>IF(Colin!$G2048&lt;$B$2,Colin!$I2048,0)</f>
        <v>0</v>
      </c>
      <c r="Q2048">
        <f>IF(Colin!$G2048&lt;$B$1,Colin!$I2048,0)</f>
        <v>0</v>
      </c>
    </row>
    <row r="2049" spans="12:17" x14ac:dyDescent="0.25">
      <c r="L2049">
        <f>IF(AND(Colin!$G2049=$B$1,Colin!$H2049=$C$3),Colin!$I2049,)</f>
        <v>0</v>
      </c>
      <c r="M2049">
        <f>IF(AND(Colin!$G2049=$B$1,Colin!$H2049&lt;=$C$3),Colin!$I2049,)</f>
        <v>0</v>
      </c>
      <c r="N2049">
        <f>IF(AND(Colin!$G2049=$B$2,Colin!$H2049=$C$3),Colin!$I2049,)</f>
        <v>0</v>
      </c>
      <c r="O2049">
        <f>IF(AND(Colin!$G2049=$B$2,Colin!$H2049&lt;=$C$3),Colin!$I2049,)</f>
        <v>0</v>
      </c>
      <c r="P2049">
        <f>IF(Colin!$G2049&lt;$B$2,Colin!$I2049,0)</f>
        <v>0</v>
      </c>
      <c r="Q2049">
        <f>IF(Colin!$G2049&lt;$B$1,Colin!$I2049,0)</f>
        <v>0</v>
      </c>
    </row>
    <row r="2050" spans="12:17" x14ac:dyDescent="0.25">
      <c r="L2050">
        <f>IF(AND(Colin!$G2050=$B$1,Colin!$H2050=$C$3),Colin!$I2050,)</f>
        <v>0</v>
      </c>
      <c r="M2050">
        <f>IF(AND(Colin!$G2050=$B$1,Colin!$H2050&lt;=$C$3),Colin!$I2050,)</f>
        <v>0</v>
      </c>
      <c r="N2050">
        <f>IF(AND(Colin!$G2050=$B$2,Colin!$H2050=$C$3),Colin!$I2050,)</f>
        <v>0</v>
      </c>
      <c r="O2050">
        <f>IF(AND(Colin!$G2050=$B$2,Colin!$H2050&lt;=$C$3),Colin!$I2050,)</f>
        <v>0</v>
      </c>
      <c r="P2050">
        <f>IF(Colin!$G2050&lt;$B$2,Colin!$I2050,0)</f>
        <v>0</v>
      </c>
      <c r="Q2050">
        <f>IF(Colin!$G2050&lt;$B$1,Colin!$I2050,0)</f>
        <v>0</v>
      </c>
    </row>
    <row r="2051" spans="12:17" x14ac:dyDescent="0.25">
      <c r="L2051">
        <f>IF(AND(Colin!$G2051=$B$1,Colin!$H2051=$C$3),Colin!$I2051,)</f>
        <v>0</v>
      </c>
      <c r="M2051">
        <f>IF(AND(Colin!$G2051=$B$1,Colin!$H2051&lt;=$C$3),Colin!$I2051,)</f>
        <v>0</v>
      </c>
      <c r="N2051">
        <f>IF(AND(Colin!$G2051=$B$2,Colin!$H2051=$C$3),Colin!$I2051,)</f>
        <v>0</v>
      </c>
      <c r="O2051">
        <f>IF(AND(Colin!$G2051=$B$2,Colin!$H2051&lt;=$C$3),Colin!$I2051,)</f>
        <v>0</v>
      </c>
      <c r="P2051">
        <f>IF(Colin!$G2051&lt;$B$2,Colin!$I2051,0)</f>
        <v>0</v>
      </c>
      <c r="Q2051">
        <f>IF(Colin!$G2051&lt;$B$1,Colin!$I2051,0)</f>
        <v>0</v>
      </c>
    </row>
    <row r="2052" spans="12:17" x14ac:dyDescent="0.25">
      <c r="L2052">
        <f>IF(AND(Colin!$G2052=$B$1,Colin!$H2052=$C$3),Colin!$I2052,)</f>
        <v>0</v>
      </c>
      <c r="M2052">
        <f>IF(AND(Colin!$G2052=$B$1,Colin!$H2052&lt;=$C$3),Colin!$I2052,)</f>
        <v>0</v>
      </c>
      <c r="N2052">
        <f>IF(AND(Colin!$G2052=$B$2,Colin!$H2052=$C$3),Colin!$I2052,)</f>
        <v>0</v>
      </c>
      <c r="O2052">
        <f>IF(AND(Colin!$G2052=$B$2,Colin!$H2052&lt;=$C$3),Colin!$I2052,)</f>
        <v>0</v>
      </c>
      <c r="P2052">
        <f>IF(Colin!$G2052&lt;$B$2,Colin!$I2052,0)</f>
        <v>0</v>
      </c>
      <c r="Q2052">
        <f>IF(Colin!$G2052&lt;$B$1,Colin!$I2052,0)</f>
        <v>0</v>
      </c>
    </row>
    <row r="2053" spans="12:17" x14ac:dyDescent="0.25">
      <c r="L2053">
        <f>IF(AND(Colin!$G2053=$B$1,Colin!$H2053=$C$3),Colin!$I2053,)</f>
        <v>0</v>
      </c>
      <c r="M2053">
        <f>IF(AND(Colin!$G2053=$B$1,Colin!$H2053&lt;=$C$3),Colin!$I2053,)</f>
        <v>0</v>
      </c>
      <c r="N2053">
        <f>IF(AND(Colin!$G2053=$B$2,Colin!$H2053=$C$3),Colin!$I2053,)</f>
        <v>0</v>
      </c>
      <c r="O2053">
        <f>IF(AND(Colin!$G2053=$B$2,Colin!$H2053&lt;=$C$3),Colin!$I2053,)</f>
        <v>0</v>
      </c>
      <c r="P2053">
        <f>IF(Colin!$G2053&lt;$B$2,Colin!$I2053,0)</f>
        <v>0</v>
      </c>
      <c r="Q2053">
        <f>IF(Colin!$G2053&lt;$B$1,Colin!$I2053,0)</f>
        <v>0</v>
      </c>
    </row>
    <row r="2054" spans="12:17" x14ac:dyDescent="0.25">
      <c r="L2054">
        <f>IF(AND(Colin!$G2054=$B$1,Colin!$H2054=$C$3),Colin!$I2054,)</f>
        <v>0</v>
      </c>
      <c r="M2054">
        <f>IF(AND(Colin!$G2054=$B$1,Colin!$H2054&lt;=$C$3),Colin!$I2054,)</f>
        <v>0</v>
      </c>
      <c r="N2054">
        <f>IF(AND(Colin!$G2054=$B$2,Colin!$H2054=$C$3),Colin!$I2054,)</f>
        <v>0</v>
      </c>
      <c r="O2054">
        <f>IF(AND(Colin!$G2054=$B$2,Colin!$H2054&lt;=$C$3),Colin!$I2054,)</f>
        <v>0</v>
      </c>
      <c r="P2054">
        <f>IF(Colin!$G2054&lt;$B$2,Colin!$I2054,0)</f>
        <v>0</v>
      </c>
      <c r="Q2054">
        <f>IF(Colin!$G2054&lt;$B$1,Colin!$I2054,0)</f>
        <v>0</v>
      </c>
    </row>
    <row r="2055" spans="12:17" x14ac:dyDescent="0.25">
      <c r="L2055">
        <f>IF(AND(Colin!$G2055=$B$1,Colin!$H2055=$C$3),Colin!$I2055,)</f>
        <v>0</v>
      </c>
      <c r="M2055">
        <f>IF(AND(Colin!$G2055=$B$1,Colin!$H2055&lt;=$C$3),Colin!$I2055,)</f>
        <v>0</v>
      </c>
      <c r="N2055">
        <f>IF(AND(Colin!$G2055=$B$2,Colin!$H2055=$C$3),Colin!$I2055,)</f>
        <v>0</v>
      </c>
      <c r="O2055">
        <f>IF(AND(Colin!$G2055=$B$2,Colin!$H2055&lt;=$C$3),Colin!$I2055,)</f>
        <v>0</v>
      </c>
      <c r="P2055">
        <f>IF(Colin!$G2055&lt;$B$2,Colin!$I2055,0)</f>
        <v>0</v>
      </c>
      <c r="Q2055">
        <f>IF(Colin!$G2055&lt;$B$1,Colin!$I2055,0)</f>
        <v>0</v>
      </c>
    </row>
    <row r="2056" spans="12:17" x14ac:dyDescent="0.25">
      <c r="L2056">
        <f>IF(AND(Colin!$G2056=$B$1,Colin!$H2056=$C$3),Colin!$I2056,)</f>
        <v>0</v>
      </c>
      <c r="M2056">
        <f>IF(AND(Colin!$G2056=$B$1,Colin!$H2056&lt;=$C$3),Colin!$I2056,)</f>
        <v>0</v>
      </c>
      <c r="N2056">
        <f>IF(AND(Colin!$G2056=$B$2,Colin!$H2056=$C$3),Colin!$I2056,)</f>
        <v>0</v>
      </c>
      <c r="O2056">
        <f>IF(AND(Colin!$G2056=$B$2,Colin!$H2056&lt;=$C$3),Colin!$I2056,)</f>
        <v>0</v>
      </c>
      <c r="P2056">
        <f>IF(Colin!$G2056&lt;$B$2,Colin!$I2056,0)</f>
        <v>0</v>
      </c>
      <c r="Q2056">
        <f>IF(Colin!$G2056&lt;$B$1,Colin!$I2056,0)</f>
        <v>0</v>
      </c>
    </row>
    <row r="2057" spans="12:17" x14ac:dyDescent="0.25">
      <c r="L2057">
        <f>IF(AND(Colin!$G2057=$B$1,Colin!$H2057=$C$3),Colin!$I2057,)</f>
        <v>0</v>
      </c>
      <c r="M2057">
        <f>IF(AND(Colin!$G2057=$B$1,Colin!$H2057&lt;=$C$3),Colin!$I2057,)</f>
        <v>0</v>
      </c>
      <c r="N2057">
        <f>IF(AND(Colin!$G2057=$B$2,Colin!$H2057=$C$3),Colin!$I2057,)</f>
        <v>0</v>
      </c>
      <c r="O2057">
        <f>IF(AND(Colin!$G2057=$B$2,Colin!$H2057&lt;=$C$3),Colin!$I2057,)</f>
        <v>0</v>
      </c>
      <c r="P2057">
        <f>IF(Colin!$G2057&lt;$B$2,Colin!$I2057,0)</f>
        <v>0</v>
      </c>
      <c r="Q2057">
        <f>IF(Colin!$G2057&lt;$B$1,Colin!$I2057,0)</f>
        <v>0</v>
      </c>
    </row>
    <row r="2058" spans="12:17" x14ac:dyDescent="0.25">
      <c r="L2058">
        <f>IF(AND(Colin!$G2058=$B$1,Colin!$H2058=$C$3),Colin!$I2058,)</f>
        <v>0</v>
      </c>
      <c r="M2058">
        <f>IF(AND(Colin!$G2058=$B$1,Colin!$H2058&lt;=$C$3),Colin!$I2058,)</f>
        <v>0</v>
      </c>
      <c r="N2058">
        <f>IF(AND(Colin!$G2058=$B$2,Colin!$H2058=$C$3),Colin!$I2058,)</f>
        <v>0</v>
      </c>
      <c r="O2058">
        <f>IF(AND(Colin!$G2058=$B$2,Colin!$H2058&lt;=$C$3),Colin!$I2058,)</f>
        <v>0</v>
      </c>
      <c r="P2058">
        <f>IF(Colin!$G2058&lt;$B$2,Colin!$I2058,0)</f>
        <v>0</v>
      </c>
      <c r="Q2058">
        <f>IF(Colin!$G2058&lt;$B$1,Colin!$I2058,0)</f>
        <v>0</v>
      </c>
    </row>
    <row r="2059" spans="12:17" x14ac:dyDescent="0.25">
      <c r="L2059">
        <f>IF(AND(Colin!$G2059=$B$1,Colin!$H2059=$C$3),Colin!$I2059,)</f>
        <v>0</v>
      </c>
      <c r="M2059">
        <f>IF(AND(Colin!$G2059=$B$1,Colin!$H2059&lt;=$C$3),Colin!$I2059,)</f>
        <v>0</v>
      </c>
      <c r="N2059">
        <f>IF(AND(Colin!$G2059=$B$2,Colin!$H2059=$C$3),Colin!$I2059,)</f>
        <v>0</v>
      </c>
      <c r="O2059">
        <f>IF(AND(Colin!$G2059=$B$2,Colin!$H2059&lt;=$C$3),Colin!$I2059,)</f>
        <v>0</v>
      </c>
      <c r="P2059">
        <f>IF(Colin!$G2059&lt;$B$2,Colin!$I2059,0)</f>
        <v>0</v>
      </c>
      <c r="Q2059">
        <f>IF(Colin!$G2059&lt;$B$1,Colin!$I2059,0)</f>
        <v>0</v>
      </c>
    </row>
    <row r="2060" spans="12:17" x14ac:dyDescent="0.25">
      <c r="L2060">
        <f>IF(AND(Colin!$G2060=$B$1,Colin!$H2060=$C$3),Colin!$I2060,)</f>
        <v>0</v>
      </c>
      <c r="M2060">
        <f>IF(AND(Colin!$G2060=$B$1,Colin!$H2060&lt;=$C$3),Colin!$I2060,)</f>
        <v>0</v>
      </c>
      <c r="N2060">
        <f>IF(AND(Colin!$G2060=$B$2,Colin!$H2060=$C$3),Colin!$I2060,)</f>
        <v>0</v>
      </c>
      <c r="O2060">
        <f>IF(AND(Colin!$G2060=$B$2,Colin!$H2060&lt;=$C$3),Colin!$I2060,)</f>
        <v>0</v>
      </c>
      <c r="P2060">
        <f>IF(Colin!$G2060&lt;$B$2,Colin!$I2060,0)</f>
        <v>0</v>
      </c>
      <c r="Q2060">
        <f>IF(Colin!$G2060&lt;$B$1,Colin!$I2060,0)</f>
        <v>0</v>
      </c>
    </row>
    <row r="2061" spans="12:17" x14ac:dyDescent="0.25">
      <c r="L2061">
        <f>IF(AND(Colin!$G2061=$B$1,Colin!$H2061=$C$3),Colin!$I2061,)</f>
        <v>0</v>
      </c>
      <c r="M2061">
        <f>IF(AND(Colin!$G2061=$B$1,Colin!$H2061&lt;=$C$3),Colin!$I2061,)</f>
        <v>0</v>
      </c>
      <c r="N2061">
        <f>IF(AND(Colin!$G2061=$B$2,Colin!$H2061=$C$3),Colin!$I2061,)</f>
        <v>0</v>
      </c>
      <c r="O2061">
        <f>IF(AND(Colin!$G2061=$B$2,Colin!$H2061&lt;=$C$3),Colin!$I2061,)</f>
        <v>0</v>
      </c>
      <c r="P2061">
        <f>IF(Colin!$G2061&lt;$B$2,Colin!$I2061,0)</f>
        <v>0</v>
      </c>
      <c r="Q2061">
        <f>IF(Colin!$G2061&lt;$B$1,Colin!$I2061,0)</f>
        <v>0</v>
      </c>
    </row>
    <row r="2062" spans="12:17" x14ac:dyDescent="0.25">
      <c r="L2062">
        <f>IF(AND(Colin!$G2062=$B$1,Colin!$H2062=$C$3),Colin!$I2062,)</f>
        <v>0</v>
      </c>
      <c r="M2062">
        <f>IF(AND(Colin!$G2062=$B$1,Colin!$H2062&lt;=$C$3),Colin!$I2062,)</f>
        <v>0</v>
      </c>
      <c r="N2062">
        <f>IF(AND(Colin!$G2062=$B$2,Colin!$H2062=$C$3),Colin!$I2062,)</f>
        <v>0</v>
      </c>
      <c r="O2062">
        <f>IF(AND(Colin!$G2062=$B$2,Colin!$H2062&lt;=$C$3),Colin!$I2062,)</f>
        <v>0</v>
      </c>
      <c r="P2062">
        <f>IF(Colin!$G2062&lt;$B$2,Colin!$I2062,0)</f>
        <v>0</v>
      </c>
      <c r="Q2062">
        <f>IF(Colin!$G2062&lt;$B$1,Colin!$I2062,0)</f>
        <v>0</v>
      </c>
    </row>
    <row r="2063" spans="12:17" x14ac:dyDescent="0.25">
      <c r="L2063">
        <f>IF(AND(Colin!$G2063=$B$1,Colin!$H2063=$C$3),Colin!$I2063,)</f>
        <v>0</v>
      </c>
      <c r="M2063">
        <f>IF(AND(Colin!$G2063=$B$1,Colin!$H2063&lt;=$C$3),Colin!$I2063,)</f>
        <v>0</v>
      </c>
      <c r="N2063">
        <f>IF(AND(Colin!$G2063=$B$2,Colin!$H2063=$C$3),Colin!$I2063,)</f>
        <v>0</v>
      </c>
      <c r="O2063">
        <f>IF(AND(Colin!$G2063=$B$2,Colin!$H2063&lt;=$C$3),Colin!$I2063,)</f>
        <v>0</v>
      </c>
      <c r="P2063">
        <f>IF(Colin!$G2063&lt;$B$2,Colin!$I2063,0)</f>
        <v>0</v>
      </c>
      <c r="Q2063">
        <f>IF(Colin!$G2063&lt;$B$1,Colin!$I2063,0)</f>
        <v>0</v>
      </c>
    </row>
    <row r="2064" spans="12:17" x14ac:dyDescent="0.25">
      <c r="L2064">
        <f>IF(AND(Colin!$G2064=$B$1,Colin!$H2064=$C$3),Colin!$I2064,)</f>
        <v>0</v>
      </c>
      <c r="M2064">
        <f>IF(AND(Colin!$G2064=$B$1,Colin!$H2064&lt;=$C$3),Colin!$I2064,)</f>
        <v>0</v>
      </c>
      <c r="N2064">
        <f>IF(AND(Colin!$G2064=$B$2,Colin!$H2064=$C$3),Colin!$I2064,)</f>
        <v>0</v>
      </c>
      <c r="O2064">
        <f>IF(AND(Colin!$G2064=$B$2,Colin!$H2064&lt;=$C$3),Colin!$I2064,)</f>
        <v>0</v>
      </c>
      <c r="P2064">
        <f>IF(Colin!$G2064&lt;$B$2,Colin!$I2064,0)</f>
        <v>0</v>
      </c>
      <c r="Q2064">
        <f>IF(Colin!$G2064&lt;$B$1,Colin!$I2064,0)</f>
        <v>0</v>
      </c>
    </row>
    <row r="2065" spans="12:17" x14ac:dyDescent="0.25">
      <c r="L2065">
        <f>IF(AND(Colin!$G2065=$B$1,Colin!$H2065=$C$3),Colin!$I2065,)</f>
        <v>0</v>
      </c>
      <c r="M2065">
        <f>IF(AND(Colin!$G2065=$B$1,Colin!$H2065&lt;=$C$3),Colin!$I2065,)</f>
        <v>0</v>
      </c>
      <c r="N2065">
        <f>IF(AND(Colin!$G2065=$B$2,Colin!$H2065=$C$3),Colin!$I2065,)</f>
        <v>0</v>
      </c>
      <c r="O2065">
        <f>IF(AND(Colin!$G2065=$B$2,Colin!$H2065&lt;=$C$3),Colin!$I2065,)</f>
        <v>0</v>
      </c>
      <c r="P2065">
        <f>IF(Colin!$G2065&lt;$B$2,Colin!$I2065,0)</f>
        <v>0</v>
      </c>
      <c r="Q2065">
        <f>IF(Colin!$G2065&lt;$B$1,Colin!$I2065,0)</f>
        <v>0</v>
      </c>
    </row>
    <row r="2066" spans="12:17" x14ac:dyDescent="0.25">
      <c r="L2066">
        <f>IF(AND(Colin!$G2066=$B$1,Colin!$H2066=$C$3),Colin!$I2066,)</f>
        <v>0</v>
      </c>
      <c r="M2066">
        <f>IF(AND(Colin!$G2066=$B$1,Colin!$H2066&lt;=$C$3),Colin!$I2066,)</f>
        <v>0</v>
      </c>
      <c r="N2066">
        <f>IF(AND(Colin!$G2066=$B$2,Colin!$H2066=$C$3),Colin!$I2066,)</f>
        <v>0</v>
      </c>
      <c r="O2066">
        <f>IF(AND(Colin!$G2066=$B$2,Colin!$H2066&lt;=$C$3),Colin!$I2066,)</f>
        <v>0</v>
      </c>
      <c r="P2066">
        <f>IF(Colin!$G2066&lt;$B$2,Colin!$I2066,0)</f>
        <v>0</v>
      </c>
      <c r="Q2066">
        <f>IF(Colin!$G2066&lt;$B$1,Colin!$I2066,0)</f>
        <v>0</v>
      </c>
    </row>
    <row r="2067" spans="12:17" x14ac:dyDescent="0.25">
      <c r="L2067">
        <f>IF(AND(Colin!$G2067=$B$1,Colin!$H2067=$C$3),Colin!$I2067,)</f>
        <v>0</v>
      </c>
      <c r="M2067">
        <f>IF(AND(Colin!$G2067=$B$1,Colin!$H2067&lt;=$C$3),Colin!$I2067,)</f>
        <v>0</v>
      </c>
      <c r="N2067">
        <f>IF(AND(Colin!$G2067=$B$2,Colin!$H2067=$C$3),Colin!$I2067,)</f>
        <v>0</v>
      </c>
      <c r="O2067">
        <f>IF(AND(Colin!$G2067=$B$2,Colin!$H2067&lt;=$C$3),Colin!$I2067,)</f>
        <v>0</v>
      </c>
      <c r="P2067">
        <f>IF(Colin!$G2067&lt;$B$2,Colin!$I2067,0)</f>
        <v>0</v>
      </c>
      <c r="Q2067">
        <f>IF(Colin!$G2067&lt;$B$1,Colin!$I2067,0)</f>
        <v>0</v>
      </c>
    </row>
    <row r="2068" spans="12:17" x14ac:dyDescent="0.25">
      <c r="L2068">
        <f>IF(AND(Colin!$G2068=$B$1,Colin!$H2068=$C$3),Colin!$I2068,)</f>
        <v>0</v>
      </c>
      <c r="M2068">
        <f>IF(AND(Colin!$G2068=$B$1,Colin!$H2068&lt;=$C$3),Colin!$I2068,)</f>
        <v>0</v>
      </c>
      <c r="N2068">
        <f>IF(AND(Colin!$G2068=$B$2,Colin!$H2068=$C$3),Colin!$I2068,)</f>
        <v>0</v>
      </c>
      <c r="O2068">
        <f>IF(AND(Colin!$G2068=$B$2,Colin!$H2068&lt;=$C$3),Colin!$I2068,)</f>
        <v>0</v>
      </c>
      <c r="P2068">
        <f>IF(Colin!$G2068&lt;$B$2,Colin!$I2068,0)</f>
        <v>0</v>
      </c>
      <c r="Q2068">
        <f>IF(Colin!$G2068&lt;$B$1,Colin!$I2068,0)</f>
        <v>0</v>
      </c>
    </row>
    <row r="2069" spans="12:17" x14ac:dyDescent="0.25">
      <c r="L2069">
        <f>IF(AND(Colin!$G2069=$B$1,Colin!$H2069=$C$3),Colin!$I2069,)</f>
        <v>0</v>
      </c>
      <c r="M2069">
        <f>IF(AND(Colin!$G2069=$B$1,Colin!$H2069&lt;=$C$3),Colin!$I2069,)</f>
        <v>0</v>
      </c>
      <c r="N2069">
        <f>IF(AND(Colin!$G2069=$B$2,Colin!$H2069=$C$3),Colin!$I2069,)</f>
        <v>0</v>
      </c>
      <c r="O2069">
        <f>IF(AND(Colin!$G2069=$B$2,Colin!$H2069&lt;=$C$3),Colin!$I2069,)</f>
        <v>0</v>
      </c>
      <c r="P2069">
        <f>IF(Colin!$G2069&lt;$B$2,Colin!$I2069,0)</f>
        <v>0</v>
      </c>
      <c r="Q2069">
        <f>IF(Colin!$G2069&lt;$B$1,Colin!$I2069,0)</f>
        <v>0</v>
      </c>
    </row>
    <row r="2070" spans="12:17" x14ac:dyDescent="0.25">
      <c r="L2070">
        <f>IF(AND(Colin!$G2070=$B$1,Colin!$H2070=$C$3),Colin!$I2070,)</f>
        <v>0</v>
      </c>
      <c r="M2070">
        <f>IF(AND(Colin!$G2070=$B$1,Colin!$H2070&lt;=$C$3),Colin!$I2070,)</f>
        <v>0</v>
      </c>
      <c r="N2070">
        <f>IF(AND(Colin!$G2070=$B$2,Colin!$H2070=$C$3),Colin!$I2070,)</f>
        <v>0</v>
      </c>
      <c r="O2070">
        <f>IF(AND(Colin!$G2070=$B$2,Colin!$H2070&lt;=$C$3),Colin!$I2070,)</f>
        <v>0</v>
      </c>
      <c r="P2070">
        <f>IF(Colin!$G2070&lt;$B$2,Colin!$I2070,0)</f>
        <v>0</v>
      </c>
      <c r="Q2070">
        <f>IF(Colin!$G2070&lt;$B$1,Colin!$I2070,0)</f>
        <v>0</v>
      </c>
    </row>
    <row r="2071" spans="12:17" x14ac:dyDescent="0.25">
      <c r="L2071">
        <f>IF(AND(Colin!$G2071=$B$1,Colin!$H2071=$C$3),Colin!$I2071,)</f>
        <v>0</v>
      </c>
      <c r="M2071">
        <f>IF(AND(Colin!$G2071=$B$1,Colin!$H2071&lt;=$C$3),Colin!$I2071,)</f>
        <v>0</v>
      </c>
      <c r="N2071">
        <f>IF(AND(Colin!$G2071=$B$2,Colin!$H2071=$C$3),Colin!$I2071,)</f>
        <v>0</v>
      </c>
      <c r="O2071">
        <f>IF(AND(Colin!$G2071=$B$2,Colin!$H2071&lt;=$C$3),Colin!$I2071,)</f>
        <v>0</v>
      </c>
      <c r="P2071">
        <f>IF(Colin!$G2071&lt;$B$2,Colin!$I2071,0)</f>
        <v>0</v>
      </c>
      <c r="Q2071">
        <f>IF(Colin!$G2071&lt;$B$1,Colin!$I2071,0)</f>
        <v>0</v>
      </c>
    </row>
    <row r="2072" spans="12:17" x14ac:dyDescent="0.25">
      <c r="L2072">
        <f>IF(AND(Colin!$G2072=$B$1,Colin!$H2072=$C$3),Colin!$I2072,)</f>
        <v>0</v>
      </c>
      <c r="M2072">
        <f>IF(AND(Colin!$G2072=$B$1,Colin!$H2072&lt;=$C$3),Colin!$I2072,)</f>
        <v>0</v>
      </c>
      <c r="N2072">
        <f>IF(AND(Colin!$G2072=$B$2,Colin!$H2072=$C$3),Colin!$I2072,)</f>
        <v>0</v>
      </c>
      <c r="O2072">
        <f>IF(AND(Colin!$G2072=$B$2,Colin!$H2072&lt;=$C$3),Colin!$I2072,)</f>
        <v>0</v>
      </c>
      <c r="P2072">
        <f>IF(Colin!$G2072&lt;$B$2,Colin!$I2072,0)</f>
        <v>0</v>
      </c>
      <c r="Q2072">
        <f>IF(Colin!$G2072&lt;$B$1,Colin!$I2072,0)</f>
        <v>0</v>
      </c>
    </row>
    <row r="2073" spans="12:17" x14ac:dyDescent="0.25">
      <c r="L2073">
        <f>IF(AND(Colin!$G2073=$B$1,Colin!$H2073=$C$3),Colin!$I2073,)</f>
        <v>0</v>
      </c>
      <c r="M2073">
        <f>IF(AND(Colin!$G2073=$B$1,Colin!$H2073&lt;=$C$3),Colin!$I2073,)</f>
        <v>0</v>
      </c>
      <c r="N2073">
        <f>IF(AND(Colin!$G2073=$B$2,Colin!$H2073=$C$3),Colin!$I2073,)</f>
        <v>0</v>
      </c>
      <c r="O2073">
        <f>IF(AND(Colin!$G2073=$B$2,Colin!$H2073&lt;=$C$3),Colin!$I2073,)</f>
        <v>0</v>
      </c>
      <c r="P2073">
        <f>IF(Colin!$G2073&lt;$B$2,Colin!$I2073,0)</f>
        <v>0</v>
      </c>
      <c r="Q2073">
        <f>IF(Colin!$G2073&lt;$B$1,Colin!$I2073,0)</f>
        <v>0</v>
      </c>
    </row>
    <row r="2074" spans="12:17" x14ac:dyDescent="0.25">
      <c r="L2074">
        <f>IF(AND(Colin!$G2074=$B$1,Colin!$H2074=$C$3),Colin!$I2074,)</f>
        <v>0</v>
      </c>
      <c r="M2074">
        <f>IF(AND(Colin!$G2074=$B$1,Colin!$H2074&lt;=$C$3),Colin!$I2074,)</f>
        <v>0</v>
      </c>
      <c r="N2074">
        <f>IF(AND(Colin!$G2074=$B$2,Colin!$H2074=$C$3),Colin!$I2074,)</f>
        <v>0</v>
      </c>
      <c r="O2074">
        <f>IF(AND(Colin!$G2074=$B$2,Colin!$H2074&lt;=$C$3),Colin!$I2074,)</f>
        <v>0</v>
      </c>
      <c r="P2074">
        <f>IF(Colin!$G2074&lt;$B$2,Colin!$I2074,0)</f>
        <v>0</v>
      </c>
      <c r="Q2074">
        <f>IF(Colin!$G2074&lt;$B$1,Colin!$I2074,0)</f>
        <v>0</v>
      </c>
    </row>
    <row r="2075" spans="12:17" x14ac:dyDescent="0.25">
      <c r="L2075">
        <f>IF(AND(Colin!$G2075=$B$1,Colin!$H2075=$C$3),Colin!$I2075,)</f>
        <v>0</v>
      </c>
      <c r="M2075">
        <f>IF(AND(Colin!$G2075=$B$1,Colin!$H2075&lt;=$C$3),Colin!$I2075,)</f>
        <v>0</v>
      </c>
      <c r="N2075">
        <f>IF(AND(Colin!$G2075=$B$2,Colin!$H2075=$C$3),Colin!$I2075,)</f>
        <v>0</v>
      </c>
      <c r="O2075">
        <f>IF(AND(Colin!$G2075=$B$2,Colin!$H2075&lt;=$C$3),Colin!$I2075,)</f>
        <v>0</v>
      </c>
      <c r="P2075">
        <f>IF(Colin!$G2075&lt;$B$2,Colin!$I2075,0)</f>
        <v>0</v>
      </c>
      <c r="Q2075">
        <f>IF(Colin!$G2075&lt;$B$1,Colin!$I2075,0)</f>
        <v>0</v>
      </c>
    </row>
    <row r="2076" spans="12:17" x14ac:dyDescent="0.25">
      <c r="L2076">
        <f>IF(AND(Colin!$G2076=$B$1,Colin!$H2076=$C$3),Colin!$I2076,)</f>
        <v>0</v>
      </c>
      <c r="M2076">
        <f>IF(AND(Colin!$G2076=$B$1,Colin!$H2076&lt;=$C$3),Colin!$I2076,)</f>
        <v>0</v>
      </c>
      <c r="N2076">
        <f>IF(AND(Colin!$G2076=$B$2,Colin!$H2076=$C$3),Colin!$I2076,)</f>
        <v>0</v>
      </c>
      <c r="O2076">
        <f>IF(AND(Colin!$G2076=$B$2,Colin!$H2076&lt;=$C$3),Colin!$I2076,)</f>
        <v>0</v>
      </c>
      <c r="P2076">
        <f>IF(Colin!$G2076&lt;$B$2,Colin!$I2076,0)</f>
        <v>0</v>
      </c>
      <c r="Q2076">
        <f>IF(Colin!$G2076&lt;$B$1,Colin!$I2076,0)</f>
        <v>0</v>
      </c>
    </row>
    <row r="2077" spans="12:17" x14ac:dyDescent="0.25">
      <c r="L2077">
        <f>IF(AND(Colin!$G2077=$B$1,Colin!$H2077=$C$3),Colin!$I2077,)</f>
        <v>0</v>
      </c>
      <c r="M2077">
        <f>IF(AND(Colin!$G2077=$B$1,Colin!$H2077&lt;=$C$3),Colin!$I2077,)</f>
        <v>0</v>
      </c>
      <c r="N2077">
        <f>IF(AND(Colin!$G2077=$B$2,Colin!$H2077=$C$3),Colin!$I2077,)</f>
        <v>0</v>
      </c>
      <c r="O2077">
        <f>IF(AND(Colin!$G2077=$B$2,Colin!$H2077&lt;=$C$3),Colin!$I2077,)</f>
        <v>0</v>
      </c>
      <c r="P2077">
        <f>IF(Colin!$G2077&lt;$B$2,Colin!$I2077,0)</f>
        <v>0</v>
      </c>
      <c r="Q2077">
        <f>IF(Colin!$G2077&lt;$B$1,Colin!$I2077,0)</f>
        <v>0</v>
      </c>
    </row>
    <row r="2078" spans="12:17" x14ac:dyDescent="0.25">
      <c r="L2078">
        <f>IF(AND(Colin!$G2078=$B$1,Colin!$H2078=$C$3),Colin!$I2078,)</f>
        <v>0</v>
      </c>
      <c r="M2078">
        <f>IF(AND(Colin!$G2078=$B$1,Colin!$H2078&lt;=$C$3),Colin!$I2078,)</f>
        <v>0</v>
      </c>
      <c r="N2078">
        <f>IF(AND(Colin!$G2078=$B$2,Colin!$H2078=$C$3),Colin!$I2078,)</f>
        <v>0</v>
      </c>
      <c r="O2078">
        <f>IF(AND(Colin!$G2078=$B$2,Colin!$H2078&lt;=$C$3),Colin!$I2078,)</f>
        <v>0</v>
      </c>
      <c r="P2078">
        <f>IF(Colin!$G2078&lt;$B$2,Colin!$I2078,0)</f>
        <v>0</v>
      </c>
      <c r="Q2078">
        <f>IF(Colin!$G2078&lt;$B$1,Colin!$I2078,0)</f>
        <v>0</v>
      </c>
    </row>
    <row r="2079" spans="12:17" x14ac:dyDescent="0.25">
      <c r="L2079">
        <f>IF(AND(Colin!$G2079=$B$1,Colin!$H2079=$C$3),Colin!$I2079,)</f>
        <v>0</v>
      </c>
      <c r="M2079">
        <f>IF(AND(Colin!$G2079=$B$1,Colin!$H2079&lt;=$C$3),Colin!$I2079,)</f>
        <v>0</v>
      </c>
      <c r="N2079">
        <f>IF(AND(Colin!$G2079=$B$2,Colin!$H2079=$C$3),Colin!$I2079,)</f>
        <v>0</v>
      </c>
      <c r="O2079">
        <f>IF(AND(Colin!$G2079=$B$2,Colin!$H2079&lt;=$C$3),Colin!$I2079,)</f>
        <v>0</v>
      </c>
      <c r="P2079">
        <f>IF(Colin!$G2079&lt;$B$2,Colin!$I2079,0)</f>
        <v>0</v>
      </c>
      <c r="Q2079">
        <f>IF(Colin!$G2079&lt;$B$1,Colin!$I2079,0)</f>
        <v>0</v>
      </c>
    </row>
    <row r="2080" spans="12:17" x14ac:dyDescent="0.25">
      <c r="L2080">
        <f>IF(AND(Colin!$G2080=$B$1,Colin!$H2080=$C$3),Colin!$I2080,)</f>
        <v>0</v>
      </c>
      <c r="M2080">
        <f>IF(AND(Colin!$G2080=$B$1,Colin!$H2080&lt;=$C$3),Colin!$I2080,)</f>
        <v>0</v>
      </c>
      <c r="N2080">
        <f>IF(AND(Colin!$G2080=$B$2,Colin!$H2080=$C$3),Colin!$I2080,)</f>
        <v>0</v>
      </c>
      <c r="O2080">
        <f>IF(AND(Colin!$G2080=$B$2,Colin!$H2080&lt;=$C$3),Colin!$I2080,)</f>
        <v>0</v>
      </c>
      <c r="P2080">
        <f>IF(Colin!$G2080&lt;$B$2,Colin!$I2080,0)</f>
        <v>0</v>
      </c>
      <c r="Q2080">
        <f>IF(Colin!$G2080&lt;$B$1,Colin!$I2080,0)</f>
        <v>0</v>
      </c>
    </row>
    <row r="2081" spans="12:17" x14ac:dyDescent="0.25">
      <c r="L2081">
        <f>IF(AND(Colin!$G2081=$B$1,Colin!$H2081=$C$3),Colin!$I2081,)</f>
        <v>0</v>
      </c>
      <c r="M2081">
        <f>IF(AND(Colin!$G2081=$B$1,Colin!$H2081&lt;=$C$3),Colin!$I2081,)</f>
        <v>0</v>
      </c>
      <c r="N2081">
        <f>IF(AND(Colin!$G2081=$B$2,Colin!$H2081=$C$3),Colin!$I2081,)</f>
        <v>0</v>
      </c>
      <c r="O2081">
        <f>IF(AND(Colin!$G2081=$B$2,Colin!$H2081&lt;=$C$3),Colin!$I2081,)</f>
        <v>0</v>
      </c>
      <c r="P2081">
        <f>IF(Colin!$G2081&lt;$B$2,Colin!$I2081,0)</f>
        <v>0</v>
      </c>
      <c r="Q2081">
        <f>IF(Colin!$G2081&lt;$B$1,Colin!$I2081,0)</f>
        <v>0</v>
      </c>
    </row>
    <row r="2082" spans="12:17" x14ac:dyDescent="0.25">
      <c r="L2082">
        <f>IF(AND(Colin!$G2082=$B$1,Colin!$H2082=$C$3),Colin!$I2082,)</f>
        <v>0</v>
      </c>
      <c r="M2082">
        <f>IF(AND(Colin!$G2082=$B$1,Colin!$H2082&lt;=$C$3),Colin!$I2082,)</f>
        <v>0</v>
      </c>
      <c r="N2082">
        <f>IF(AND(Colin!$G2082=$B$2,Colin!$H2082=$C$3),Colin!$I2082,)</f>
        <v>0</v>
      </c>
      <c r="O2082">
        <f>IF(AND(Colin!$G2082=$B$2,Colin!$H2082&lt;=$C$3),Colin!$I2082,)</f>
        <v>0</v>
      </c>
      <c r="P2082">
        <f>IF(Colin!$G2082&lt;$B$2,Colin!$I2082,0)</f>
        <v>0</v>
      </c>
      <c r="Q2082">
        <f>IF(Colin!$G2082&lt;$B$1,Colin!$I2082,0)</f>
        <v>0</v>
      </c>
    </row>
    <row r="2083" spans="12:17" x14ac:dyDescent="0.25">
      <c r="L2083">
        <f>IF(AND(Colin!$G2083=$B$1,Colin!$H2083=$C$3),Colin!$I2083,)</f>
        <v>0</v>
      </c>
      <c r="M2083">
        <f>IF(AND(Colin!$G2083=$B$1,Colin!$H2083&lt;=$C$3),Colin!$I2083,)</f>
        <v>0</v>
      </c>
      <c r="N2083">
        <f>IF(AND(Colin!$G2083=$B$2,Colin!$H2083=$C$3),Colin!$I2083,)</f>
        <v>0</v>
      </c>
      <c r="O2083">
        <f>IF(AND(Colin!$G2083=$B$2,Colin!$H2083&lt;=$C$3),Colin!$I2083,)</f>
        <v>0</v>
      </c>
      <c r="P2083">
        <f>IF(Colin!$G2083&lt;$B$2,Colin!$I2083,0)</f>
        <v>0</v>
      </c>
      <c r="Q2083">
        <f>IF(Colin!$G2083&lt;$B$1,Colin!$I2083,0)</f>
        <v>0</v>
      </c>
    </row>
    <row r="2084" spans="12:17" x14ac:dyDescent="0.25">
      <c r="L2084">
        <f>IF(AND(Colin!$G2084=$B$1,Colin!$H2084=$C$3),Colin!$I2084,)</f>
        <v>0</v>
      </c>
      <c r="M2084">
        <f>IF(AND(Colin!$G2084=$B$1,Colin!$H2084&lt;=$C$3),Colin!$I2084,)</f>
        <v>0</v>
      </c>
      <c r="N2084">
        <f>IF(AND(Colin!$G2084=$B$2,Colin!$H2084=$C$3),Colin!$I2084,)</f>
        <v>0</v>
      </c>
      <c r="O2084">
        <f>IF(AND(Colin!$G2084=$B$2,Colin!$H2084&lt;=$C$3),Colin!$I2084,)</f>
        <v>0</v>
      </c>
      <c r="P2084">
        <f>IF(Colin!$G2084&lt;$B$2,Colin!$I2084,0)</f>
        <v>0</v>
      </c>
      <c r="Q2084">
        <f>IF(Colin!$G2084&lt;$B$1,Colin!$I2084,0)</f>
        <v>0</v>
      </c>
    </row>
    <row r="2085" spans="12:17" x14ac:dyDescent="0.25">
      <c r="L2085">
        <f>IF(AND(Colin!$G2085=$B$1,Colin!$H2085=$C$3),Colin!$I2085,)</f>
        <v>0</v>
      </c>
      <c r="M2085">
        <f>IF(AND(Colin!$G2085=$B$1,Colin!$H2085&lt;=$C$3),Colin!$I2085,)</f>
        <v>0</v>
      </c>
      <c r="N2085">
        <f>IF(AND(Colin!$G2085=$B$2,Colin!$H2085=$C$3),Colin!$I2085,)</f>
        <v>0</v>
      </c>
      <c r="O2085">
        <f>IF(AND(Colin!$G2085=$B$2,Colin!$H2085&lt;=$C$3),Colin!$I2085,)</f>
        <v>0</v>
      </c>
      <c r="P2085">
        <f>IF(Colin!$G2085&lt;$B$2,Colin!$I2085,0)</f>
        <v>0</v>
      </c>
      <c r="Q2085">
        <f>IF(Colin!$G2085&lt;$B$1,Colin!$I2085,0)</f>
        <v>0</v>
      </c>
    </row>
    <row r="2086" spans="12:17" x14ac:dyDescent="0.25">
      <c r="L2086">
        <f>IF(AND(Colin!$G2086=$B$1,Colin!$H2086=$C$3),Colin!$I2086,)</f>
        <v>0</v>
      </c>
      <c r="M2086">
        <f>IF(AND(Colin!$G2086=$B$1,Colin!$H2086&lt;=$C$3),Colin!$I2086,)</f>
        <v>0</v>
      </c>
      <c r="N2086">
        <f>IF(AND(Colin!$G2086=$B$2,Colin!$H2086=$C$3),Colin!$I2086,)</f>
        <v>0</v>
      </c>
      <c r="O2086">
        <f>IF(AND(Colin!$G2086=$B$2,Colin!$H2086&lt;=$C$3),Colin!$I2086,)</f>
        <v>0</v>
      </c>
      <c r="P2086">
        <f>IF(Colin!$G2086&lt;$B$2,Colin!$I2086,0)</f>
        <v>0</v>
      </c>
      <c r="Q2086">
        <f>IF(Colin!$G2086&lt;$B$1,Colin!$I2086,0)</f>
        <v>0</v>
      </c>
    </row>
    <row r="2087" spans="12:17" x14ac:dyDescent="0.25">
      <c r="L2087">
        <f>IF(AND(Colin!$G2087=$B$1,Colin!$H2087=$C$3),Colin!$I2087,)</f>
        <v>0</v>
      </c>
      <c r="M2087">
        <f>IF(AND(Colin!$G2087=$B$1,Colin!$H2087&lt;=$C$3),Colin!$I2087,)</f>
        <v>0</v>
      </c>
      <c r="N2087">
        <f>IF(AND(Colin!$G2087=$B$2,Colin!$H2087=$C$3),Colin!$I2087,)</f>
        <v>0</v>
      </c>
      <c r="O2087">
        <f>IF(AND(Colin!$G2087=$B$2,Colin!$H2087&lt;=$C$3),Colin!$I2087,)</f>
        <v>0</v>
      </c>
      <c r="P2087">
        <f>IF(Colin!$G2087&lt;$B$2,Colin!$I2087,0)</f>
        <v>0</v>
      </c>
      <c r="Q2087">
        <f>IF(Colin!$G2087&lt;$B$1,Colin!$I2087,0)</f>
        <v>0</v>
      </c>
    </row>
    <row r="2088" spans="12:17" x14ac:dyDescent="0.25">
      <c r="L2088">
        <f>IF(AND(Colin!$G2088=$B$1,Colin!$H2088=$C$3),Colin!$I2088,)</f>
        <v>0</v>
      </c>
      <c r="M2088">
        <f>IF(AND(Colin!$G2088=$B$1,Colin!$H2088&lt;=$C$3),Colin!$I2088,)</f>
        <v>0</v>
      </c>
      <c r="N2088">
        <f>IF(AND(Colin!$G2088=$B$2,Colin!$H2088=$C$3),Colin!$I2088,)</f>
        <v>0</v>
      </c>
      <c r="O2088">
        <f>IF(AND(Colin!$G2088=$B$2,Colin!$H2088&lt;=$C$3),Colin!$I2088,)</f>
        <v>0</v>
      </c>
      <c r="P2088">
        <f>IF(Colin!$G2088&lt;$B$2,Colin!$I2088,0)</f>
        <v>0</v>
      </c>
      <c r="Q2088">
        <f>IF(Colin!$G2088&lt;$B$1,Colin!$I2088,0)</f>
        <v>0</v>
      </c>
    </row>
    <row r="2089" spans="12:17" x14ac:dyDescent="0.25">
      <c r="L2089">
        <f>IF(AND(Colin!$G2089=$B$1,Colin!$H2089=$C$3),Colin!$I2089,)</f>
        <v>0</v>
      </c>
      <c r="M2089">
        <f>IF(AND(Colin!$G2089=$B$1,Colin!$H2089&lt;=$C$3),Colin!$I2089,)</f>
        <v>0</v>
      </c>
      <c r="N2089">
        <f>IF(AND(Colin!$G2089=$B$2,Colin!$H2089=$C$3),Colin!$I2089,)</f>
        <v>0</v>
      </c>
      <c r="O2089">
        <f>IF(AND(Colin!$G2089=$B$2,Colin!$H2089&lt;=$C$3),Colin!$I2089,)</f>
        <v>0</v>
      </c>
      <c r="P2089">
        <f>IF(Colin!$G2089&lt;$B$2,Colin!$I2089,0)</f>
        <v>0</v>
      </c>
      <c r="Q2089">
        <f>IF(Colin!$G2089&lt;$B$1,Colin!$I2089,0)</f>
        <v>0</v>
      </c>
    </row>
    <row r="2090" spans="12:17" x14ac:dyDescent="0.25">
      <c r="L2090">
        <f>IF(AND(Colin!$G2090=$B$1,Colin!$H2090=$C$3),Colin!$I2090,)</f>
        <v>0</v>
      </c>
      <c r="M2090">
        <f>IF(AND(Colin!$G2090=$B$1,Colin!$H2090&lt;=$C$3),Colin!$I2090,)</f>
        <v>0</v>
      </c>
      <c r="N2090">
        <f>IF(AND(Colin!$G2090=$B$2,Colin!$H2090=$C$3),Colin!$I2090,)</f>
        <v>0</v>
      </c>
      <c r="O2090">
        <f>IF(AND(Colin!$G2090=$B$2,Colin!$H2090&lt;=$C$3),Colin!$I2090,)</f>
        <v>0</v>
      </c>
      <c r="P2090">
        <f>IF(Colin!$G2090&lt;$B$2,Colin!$I2090,0)</f>
        <v>0</v>
      </c>
      <c r="Q2090">
        <f>IF(Colin!$G2090&lt;$B$1,Colin!$I2090,0)</f>
        <v>0</v>
      </c>
    </row>
    <row r="2091" spans="12:17" x14ac:dyDescent="0.25">
      <c r="L2091">
        <f>IF(AND(Colin!$G2091=$B$1,Colin!$H2091=$C$3),Colin!$I2091,)</f>
        <v>0</v>
      </c>
      <c r="M2091">
        <f>IF(AND(Colin!$G2091=$B$1,Colin!$H2091&lt;=$C$3),Colin!$I2091,)</f>
        <v>0</v>
      </c>
      <c r="N2091">
        <f>IF(AND(Colin!$G2091=$B$2,Colin!$H2091=$C$3),Colin!$I2091,)</f>
        <v>0</v>
      </c>
      <c r="O2091">
        <f>IF(AND(Colin!$G2091=$B$2,Colin!$H2091&lt;=$C$3),Colin!$I2091,)</f>
        <v>0</v>
      </c>
      <c r="P2091">
        <f>IF(Colin!$G2091&lt;$B$2,Colin!$I2091,0)</f>
        <v>0</v>
      </c>
      <c r="Q2091">
        <f>IF(Colin!$G2091&lt;$B$1,Colin!$I2091,0)</f>
        <v>0</v>
      </c>
    </row>
    <row r="2092" spans="12:17" x14ac:dyDescent="0.25">
      <c r="L2092">
        <f>IF(AND(Colin!$G2092=$B$1,Colin!$H2092=$C$3),Colin!$I2092,)</f>
        <v>0</v>
      </c>
      <c r="M2092">
        <f>IF(AND(Colin!$G2092=$B$1,Colin!$H2092&lt;=$C$3),Colin!$I2092,)</f>
        <v>0</v>
      </c>
      <c r="N2092">
        <f>IF(AND(Colin!$G2092=$B$2,Colin!$H2092=$C$3),Colin!$I2092,)</f>
        <v>0</v>
      </c>
      <c r="O2092">
        <f>IF(AND(Colin!$G2092=$B$2,Colin!$H2092&lt;=$C$3),Colin!$I2092,)</f>
        <v>0</v>
      </c>
      <c r="P2092">
        <f>IF(Colin!$G2092&lt;$B$2,Colin!$I2092,0)</f>
        <v>0</v>
      </c>
      <c r="Q2092">
        <f>IF(Colin!$G2092&lt;$B$1,Colin!$I2092,0)</f>
        <v>0</v>
      </c>
    </row>
    <row r="2093" spans="12:17" x14ac:dyDescent="0.25">
      <c r="L2093">
        <f>IF(AND(Colin!$G2093=$B$1,Colin!$H2093=$C$3),Colin!$I2093,)</f>
        <v>0</v>
      </c>
      <c r="M2093">
        <f>IF(AND(Colin!$G2093=$B$1,Colin!$H2093&lt;=$C$3),Colin!$I2093,)</f>
        <v>0</v>
      </c>
      <c r="N2093">
        <f>IF(AND(Colin!$G2093=$B$2,Colin!$H2093=$C$3),Colin!$I2093,)</f>
        <v>0</v>
      </c>
      <c r="O2093">
        <f>IF(AND(Colin!$G2093=$B$2,Colin!$H2093&lt;=$C$3),Colin!$I2093,)</f>
        <v>0</v>
      </c>
      <c r="P2093">
        <f>IF(Colin!$G2093&lt;$B$2,Colin!$I2093,0)</f>
        <v>0</v>
      </c>
      <c r="Q2093">
        <f>IF(Colin!$G2093&lt;$B$1,Colin!$I2093,0)</f>
        <v>0</v>
      </c>
    </row>
    <row r="2094" spans="12:17" x14ac:dyDescent="0.25">
      <c r="L2094">
        <f>IF(AND(Colin!$G2094=$B$1,Colin!$H2094=$C$3),Colin!$I2094,)</f>
        <v>0</v>
      </c>
      <c r="M2094">
        <f>IF(AND(Colin!$G2094=$B$1,Colin!$H2094&lt;=$C$3),Colin!$I2094,)</f>
        <v>0</v>
      </c>
      <c r="N2094">
        <f>IF(AND(Colin!$G2094=$B$2,Colin!$H2094=$C$3),Colin!$I2094,)</f>
        <v>0</v>
      </c>
      <c r="O2094">
        <f>IF(AND(Colin!$G2094=$B$2,Colin!$H2094&lt;=$C$3),Colin!$I2094,)</f>
        <v>0</v>
      </c>
      <c r="P2094">
        <f>IF(Colin!$G2094&lt;$B$2,Colin!$I2094,0)</f>
        <v>0</v>
      </c>
      <c r="Q2094">
        <f>IF(Colin!$G2094&lt;$B$1,Colin!$I2094,0)</f>
        <v>0</v>
      </c>
    </row>
    <row r="2095" spans="12:17" x14ac:dyDescent="0.25">
      <c r="L2095">
        <f>IF(AND(Colin!$G2095=$B$1,Colin!$H2095=$C$3),Colin!$I2095,)</f>
        <v>0</v>
      </c>
      <c r="M2095">
        <f>IF(AND(Colin!$G2095=$B$1,Colin!$H2095&lt;=$C$3),Colin!$I2095,)</f>
        <v>0</v>
      </c>
      <c r="N2095">
        <f>IF(AND(Colin!$G2095=$B$2,Colin!$H2095=$C$3),Colin!$I2095,)</f>
        <v>0</v>
      </c>
      <c r="O2095">
        <f>IF(AND(Colin!$G2095=$B$2,Colin!$H2095&lt;=$C$3),Colin!$I2095,)</f>
        <v>0</v>
      </c>
      <c r="P2095">
        <f>IF(Colin!$G2095&lt;$B$2,Colin!$I2095,0)</f>
        <v>0</v>
      </c>
      <c r="Q2095">
        <f>IF(Colin!$G2095&lt;$B$1,Colin!$I2095,0)</f>
        <v>0</v>
      </c>
    </row>
    <row r="2096" spans="12:17" x14ac:dyDescent="0.25">
      <c r="L2096">
        <f>IF(AND(Colin!$G2096=$B$1,Colin!$H2096=$C$3),Colin!$I2096,)</f>
        <v>0</v>
      </c>
      <c r="M2096">
        <f>IF(AND(Colin!$G2096=$B$1,Colin!$H2096&lt;=$C$3),Colin!$I2096,)</f>
        <v>0</v>
      </c>
      <c r="N2096">
        <f>IF(AND(Colin!$G2096=$B$2,Colin!$H2096=$C$3),Colin!$I2096,)</f>
        <v>0</v>
      </c>
      <c r="O2096">
        <f>IF(AND(Colin!$G2096=$B$2,Colin!$H2096&lt;=$C$3),Colin!$I2096,)</f>
        <v>0</v>
      </c>
      <c r="P2096">
        <f>IF(Colin!$G2096&lt;$B$2,Colin!$I2096,0)</f>
        <v>0</v>
      </c>
      <c r="Q2096">
        <f>IF(Colin!$G2096&lt;$B$1,Colin!$I2096,0)</f>
        <v>0</v>
      </c>
    </row>
    <row r="2097" spans="12:17" x14ac:dyDescent="0.25">
      <c r="L2097">
        <f>IF(AND(Colin!$G2097=$B$1,Colin!$H2097=$C$3),Colin!$I2097,)</f>
        <v>0</v>
      </c>
      <c r="M2097">
        <f>IF(AND(Colin!$G2097=$B$1,Colin!$H2097&lt;=$C$3),Colin!$I2097,)</f>
        <v>0</v>
      </c>
      <c r="N2097">
        <f>IF(AND(Colin!$G2097=$B$2,Colin!$H2097=$C$3),Colin!$I2097,)</f>
        <v>0</v>
      </c>
      <c r="O2097">
        <f>IF(AND(Colin!$G2097=$B$2,Colin!$H2097&lt;=$C$3),Colin!$I2097,)</f>
        <v>0</v>
      </c>
      <c r="P2097">
        <f>IF(Colin!$G2097&lt;$B$2,Colin!$I2097,0)</f>
        <v>0</v>
      </c>
      <c r="Q2097">
        <f>IF(Colin!$G2097&lt;$B$1,Colin!$I2097,0)</f>
        <v>0</v>
      </c>
    </row>
    <row r="2098" spans="12:17" x14ac:dyDescent="0.25">
      <c r="L2098">
        <f>IF(AND(Colin!$G2098=$B$1,Colin!$H2098=$C$3),Colin!$I2098,)</f>
        <v>0</v>
      </c>
      <c r="M2098">
        <f>IF(AND(Colin!$G2098=$B$1,Colin!$H2098&lt;=$C$3),Colin!$I2098,)</f>
        <v>0</v>
      </c>
      <c r="N2098">
        <f>IF(AND(Colin!$G2098=$B$2,Colin!$H2098=$C$3),Colin!$I2098,)</f>
        <v>0</v>
      </c>
      <c r="O2098">
        <f>IF(AND(Colin!$G2098=$B$2,Colin!$H2098&lt;=$C$3),Colin!$I2098,)</f>
        <v>0</v>
      </c>
      <c r="P2098">
        <f>IF(Colin!$G2098&lt;$B$2,Colin!$I2098,0)</f>
        <v>0</v>
      </c>
      <c r="Q2098">
        <f>IF(Colin!$G2098&lt;$B$1,Colin!$I2098,0)</f>
        <v>0</v>
      </c>
    </row>
    <row r="2099" spans="12:17" x14ac:dyDescent="0.25">
      <c r="L2099">
        <f>IF(AND(Colin!$G2099=$B$1,Colin!$H2099=$C$3),Colin!$I2099,)</f>
        <v>0</v>
      </c>
      <c r="M2099">
        <f>IF(AND(Colin!$G2099=$B$1,Colin!$H2099&lt;=$C$3),Colin!$I2099,)</f>
        <v>0</v>
      </c>
      <c r="N2099">
        <f>IF(AND(Colin!$G2099=$B$2,Colin!$H2099=$C$3),Colin!$I2099,)</f>
        <v>0</v>
      </c>
      <c r="O2099">
        <f>IF(AND(Colin!$G2099=$B$2,Colin!$H2099&lt;=$C$3),Colin!$I2099,)</f>
        <v>0</v>
      </c>
      <c r="P2099">
        <f>IF(Colin!$G2099&lt;$B$2,Colin!$I2099,0)</f>
        <v>0</v>
      </c>
      <c r="Q2099">
        <f>IF(Colin!$G2099&lt;$B$1,Colin!$I2099,0)</f>
        <v>0</v>
      </c>
    </row>
    <row r="2100" spans="12:17" x14ac:dyDescent="0.25">
      <c r="L2100">
        <f>IF(AND(Colin!$G2100=$B$1,Colin!$H2100=$C$3),Colin!$I2100,)</f>
        <v>0</v>
      </c>
      <c r="M2100">
        <f>IF(AND(Colin!$G2100=$B$1,Colin!$H2100&lt;=$C$3),Colin!$I2100,)</f>
        <v>0</v>
      </c>
      <c r="N2100">
        <f>IF(AND(Colin!$G2100=$B$2,Colin!$H2100=$C$3),Colin!$I2100,)</f>
        <v>0</v>
      </c>
      <c r="O2100">
        <f>IF(AND(Colin!$G2100=$B$2,Colin!$H2100&lt;=$C$3),Colin!$I2100,)</f>
        <v>0</v>
      </c>
      <c r="P2100">
        <f>IF(Colin!$G2100&lt;$B$2,Colin!$I2100,0)</f>
        <v>0</v>
      </c>
      <c r="Q2100">
        <f>IF(Colin!$G2100&lt;$B$1,Colin!$I2100,0)</f>
        <v>0</v>
      </c>
    </row>
    <row r="2101" spans="12:17" x14ac:dyDescent="0.25">
      <c r="L2101">
        <f>IF(AND(Colin!$G2101=$B$1,Colin!$H2101=$C$3),Colin!$I2101,)</f>
        <v>0</v>
      </c>
      <c r="M2101">
        <f>IF(AND(Colin!$G2101=$B$1,Colin!$H2101&lt;=$C$3),Colin!$I2101,)</f>
        <v>0</v>
      </c>
      <c r="N2101">
        <f>IF(AND(Colin!$G2101=$B$2,Colin!$H2101=$C$3),Colin!$I2101,)</f>
        <v>0</v>
      </c>
      <c r="O2101">
        <f>IF(AND(Colin!$G2101=$B$2,Colin!$H2101&lt;=$C$3),Colin!$I2101,)</f>
        <v>0</v>
      </c>
      <c r="P2101">
        <f>IF(Colin!$G2101&lt;$B$2,Colin!$I2101,0)</f>
        <v>0</v>
      </c>
      <c r="Q2101">
        <f>IF(Colin!$G2101&lt;$B$1,Colin!$I2101,0)</f>
        <v>0</v>
      </c>
    </row>
    <row r="2102" spans="12:17" x14ac:dyDescent="0.25">
      <c r="L2102">
        <f>IF(AND(Colin!$G2102=$B$1,Colin!$H2102=$C$3),Colin!$I2102,)</f>
        <v>0</v>
      </c>
      <c r="M2102">
        <f>IF(AND(Colin!$G2102=$B$1,Colin!$H2102&lt;=$C$3),Colin!$I2102,)</f>
        <v>0</v>
      </c>
      <c r="N2102">
        <f>IF(AND(Colin!$G2102=$B$2,Colin!$H2102=$C$3),Colin!$I2102,)</f>
        <v>0</v>
      </c>
      <c r="O2102">
        <f>IF(AND(Colin!$G2102=$B$2,Colin!$H2102&lt;=$C$3),Colin!$I2102,)</f>
        <v>0</v>
      </c>
      <c r="P2102">
        <f>IF(Colin!$G2102&lt;$B$2,Colin!$I2102,0)</f>
        <v>0</v>
      </c>
      <c r="Q2102">
        <f>IF(Colin!$G2102&lt;$B$1,Colin!$I2102,0)</f>
        <v>0</v>
      </c>
    </row>
    <row r="2103" spans="12:17" x14ac:dyDescent="0.25">
      <c r="L2103">
        <f>IF(AND(Colin!$G2103=$B$1,Colin!$H2103=$C$3),Colin!$I2103,)</f>
        <v>0</v>
      </c>
      <c r="M2103">
        <f>IF(AND(Colin!$G2103=$B$1,Colin!$H2103&lt;=$C$3),Colin!$I2103,)</f>
        <v>0</v>
      </c>
      <c r="N2103">
        <f>IF(AND(Colin!$G2103=$B$2,Colin!$H2103=$C$3),Colin!$I2103,)</f>
        <v>0</v>
      </c>
      <c r="O2103">
        <f>IF(AND(Colin!$G2103=$B$2,Colin!$H2103&lt;=$C$3),Colin!$I2103,)</f>
        <v>0</v>
      </c>
      <c r="P2103">
        <f>IF(Colin!$G2103&lt;$B$2,Colin!$I2103,0)</f>
        <v>0</v>
      </c>
      <c r="Q2103">
        <f>IF(Colin!$G2103&lt;$B$1,Colin!$I2103,0)</f>
        <v>0</v>
      </c>
    </row>
    <row r="2104" spans="12:17" x14ac:dyDescent="0.25">
      <c r="L2104">
        <f>IF(AND(Colin!$G2104=$B$1,Colin!$H2104=$C$3),Colin!$I2104,)</f>
        <v>0</v>
      </c>
      <c r="M2104">
        <f>IF(AND(Colin!$G2104=$B$1,Colin!$H2104&lt;=$C$3),Colin!$I2104,)</f>
        <v>0</v>
      </c>
      <c r="N2104">
        <f>IF(AND(Colin!$G2104=$B$2,Colin!$H2104=$C$3),Colin!$I2104,)</f>
        <v>0</v>
      </c>
      <c r="O2104">
        <f>IF(AND(Colin!$G2104=$B$2,Colin!$H2104&lt;=$C$3),Colin!$I2104,)</f>
        <v>0</v>
      </c>
      <c r="P2104">
        <f>IF(Colin!$G2104&lt;$B$2,Colin!$I2104,0)</f>
        <v>0</v>
      </c>
      <c r="Q2104">
        <f>IF(Colin!$G2104&lt;$B$1,Colin!$I2104,0)</f>
        <v>0</v>
      </c>
    </row>
    <row r="2105" spans="12:17" x14ac:dyDescent="0.25">
      <c r="L2105">
        <f>IF(AND(Colin!$G2105=$B$1,Colin!$H2105=$C$3),Colin!$I2105,)</f>
        <v>0</v>
      </c>
      <c r="M2105">
        <f>IF(AND(Colin!$G2105=$B$1,Colin!$H2105&lt;=$C$3),Colin!$I2105,)</f>
        <v>0</v>
      </c>
      <c r="N2105">
        <f>IF(AND(Colin!$G2105=$B$2,Colin!$H2105=$C$3),Colin!$I2105,)</f>
        <v>0</v>
      </c>
      <c r="O2105">
        <f>IF(AND(Colin!$G2105=$B$2,Colin!$H2105&lt;=$C$3),Colin!$I2105,)</f>
        <v>0</v>
      </c>
      <c r="P2105">
        <f>IF(Colin!$G2105&lt;$B$2,Colin!$I2105,0)</f>
        <v>0</v>
      </c>
      <c r="Q2105">
        <f>IF(Colin!$G2105&lt;$B$1,Colin!$I2105,0)</f>
        <v>0</v>
      </c>
    </row>
    <row r="2106" spans="12:17" x14ac:dyDescent="0.25">
      <c r="L2106">
        <f>IF(AND(Colin!$G2106=$B$1,Colin!$H2106=$C$3),Colin!$I2106,)</f>
        <v>0</v>
      </c>
      <c r="M2106">
        <f>IF(AND(Colin!$G2106=$B$1,Colin!$H2106&lt;=$C$3),Colin!$I2106,)</f>
        <v>0</v>
      </c>
      <c r="N2106">
        <f>IF(AND(Colin!$G2106=$B$2,Colin!$H2106=$C$3),Colin!$I2106,)</f>
        <v>0</v>
      </c>
      <c r="O2106">
        <f>IF(AND(Colin!$G2106=$B$2,Colin!$H2106&lt;=$C$3),Colin!$I2106,)</f>
        <v>0</v>
      </c>
      <c r="P2106">
        <f>IF(Colin!$G2106&lt;$B$2,Colin!$I2106,0)</f>
        <v>0</v>
      </c>
      <c r="Q2106">
        <f>IF(Colin!$G2106&lt;$B$1,Colin!$I2106,0)</f>
        <v>0</v>
      </c>
    </row>
    <row r="2107" spans="12:17" x14ac:dyDescent="0.25">
      <c r="L2107">
        <f>IF(AND(Colin!$G2107=$B$1,Colin!$H2107=$C$3),Colin!$I2107,)</f>
        <v>0</v>
      </c>
      <c r="M2107">
        <f>IF(AND(Colin!$G2107=$B$1,Colin!$H2107&lt;=$C$3),Colin!$I2107,)</f>
        <v>0</v>
      </c>
      <c r="N2107">
        <f>IF(AND(Colin!$G2107=$B$2,Colin!$H2107=$C$3),Colin!$I2107,)</f>
        <v>0</v>
      </c>
      <c r="O2107">
        <f>IF(AND(Colin!$G2107=$B$2,Colin!$H2107&lt;=$C$3),Colin!$I2107,)</f>
        <v>0</v>
      </c>
      <c r="P2107">
        <f>IF(Colin!$G2107&lt;$B$2,Colin!$I2107,0)</f>
        <v>0</v>
      </c>
      <c r="Q2107">
        <f>IF(Colin!$G2107&lt;$B$1,Colin!$I2107,0)</f>
        <v>0</v>
      </c>
    </row>
    <row r="2108" spans="12:17" x14ac:dyDescent="0.25">
      <c r="L2108">
        <f>IF(AND(Colin!$G2108=$B$1,Colin!$H2108=$C$3),Colin!$I2108,)</f>
        <v>0</v>
      </c>
      <c r="M2108">
        <f>IF(AND(Colin!$G2108=$B$1,Colin!$H2108&lt;=$C$3),Colin!$I2108,)</f>
        <v>0</v>
      </c>
      <c r="N2108">
        <f>IF(AND(Colin!$G2108=$B$2,Colin!$H2108=$C$3),Colin!$I2108,)</f>
        <v>0</v>
      </c>
      <c r="O2108">
        <f>IF(AND(Colin!$G2108=$B$2,Colin!$H2108&lt;=$C$3),Colin!$I2108,)</f>
        <v>0</v>
      </c>
      <c r="P2108">
        <f>IF(Colin!$G2108&lt;$B$2,Colin!$I2108,0)</f>
        <v>0</v>
      </c>
      <c r="Q2108">
        <f>IF(Colin!$G2108&lt;$B$1,Colin!$I2108,0)</f>
        <v>0</v>
      </c>
    </row>
    <row r="2109" spans="12:17" x14ac:dyDescent="0.25">
      <c r="L2109">
        <f>IF(AND(Colin!$G2109=$B$1,Colin!$H2109=$C$3),Colin!$I2109,)</f>
        <v>0</v>
      </c>
      <c r="M2109">
        <f>IF(AND(Colin!$G2109=$B$1,Colin!$H2109&lt;=$C$3),Colin!$I2109,)</f>
        <v>0</v>
      </c>
      <c r="N2109">
        <f>IF(AND(Colin!$G2109=$B$2,Colin!$H2109=$C$3),Colin!$I2109,)</f>
        <v>0</v>
      </c>
      <c r="O2109">
        <f>IF(AND(Colin!$G2109=$B$2,Colin!$H2109&lt;=$C$3),Colin!$I2109,)</f>
        <v>0</v>
      </c>
      <c r="P2109">
        <f>IF(Colin!$G2109&lt;$B$2,Colin!$I2109,0)</f>
        <v>0</v>
      </c>
      <c r="Q2109">
        <f>IF(Colin!$G2109&lt;$B$1,Colin!$I2109,0)</f>
        <v>0</v>
      </c>
    </row>
    <row r="2110" spans="12:17" x14ac:dyDescent="0.25">
      <c r="L2110">
        <f>IF(AND(Colin!$G2110=$B$1,Colin!$H2110=$C$3),Colin!$I2110,)</f>
        <v>0</v>
      </c>
      <c r="M2110">
        <f>IF(AND(Colin!$G2110=$B$1,Colin!$H2110&lt;=$C$3),Colin!$I2110,)</f>
        <v>0</v>
      </c>
      <c r="N2110">
        <f>IF(AND(Colin!$G2110=$B$2,Colin!$H2110=$C$3),Colin!$I2110,)</f>
        <v>0</v>
      </c>
      <c r="O2110">
        <f>IF(AND(Colin!$G2110=$B$2,Colin!$H2110&lt;=$C$3),Colin!$I2110,)</f>
        <v>0</v>
      </c>
      <c r="P2110">
        <f>IF(Colin!$G2110&lt;$B$2,Colin!$I2110,0)</f>
        <v>0</v>
      </c>
      <c r="Q2110">
        <f>IF(Colin!$G2110&lt;$B$1,Colin!$I2110,0)</f>
        <v>0</v>
      </c>
    </row>
    <row r="2111" spans="12:17" x14ac:dyDescent="0.25">
      <c r="L2111">
        <f>IF(AND(Colin!$G2111=$B$1,Colin!$H2111=$C$3),Colin!$I2111,)</f>
        <v>0</v>
      </c>
      <c r="M2111">
        <f>IF(AND(Colin!$G2111=$B$1,Colin!$H2111&lt;=$C$3),Colin!$I2111,)</f>
        <v>0</v>
      </c>
      <c r="N2111">
        <f>IF(AND(Colin!$G2111=$B$2,Colin!$H2111=$C$3),Colin!$I2111,)</f>
        <v>0</v>
      </c>
      <c r="O2111">
        <f>IF(AND(Colin!$G2111=$B$2,Colin!$H2111&lt;=$C$3),Colin!$I2111,)</f>
        <v>0</v>
      </c>
      <c r="P2111">
        <f>IF(Colin!$G2111&lt;$B$2,Colin!$I2111,0)</f>
        <v>0</v>
      </c>
      <c r="Q2111">
        <f>IF(Colin!$G2111&lt;$B$1,Colin!$I2111,0)</f>
        <v>0</v>
      </c>
    </row>
    <row r="2112" spans="12:17" x14ac:dyDescent="0.25">
      <c r="L2112">
        <f>IF(AND(Colin!$G2112=$B$1,Colin!$H2112=$C$3),Colin!$I2112,)</f>
        <v>0</v>
      </c>
      <c r="M2112">
        <f>IF(AND(Colin!$G2112=$B$1,Colin!$H2112&lt;=$C$3),Colin!$I2112,)</f>
        <v>0</v>
      </c>
      <c r="N2112">
        <f>IF(AND(Colin!$G2112=$B$2,Colin!$H2112=$C$3),Colin!$I2112,)</f>
        <v>0</v>
      </c>
      <c r="O2112">
        <f>IF(AND(Colin!$G2112=$B$2,Colin!$H2112&lt;=$C$3),Colin!$I2112,)</f>
        <v>0</v>
      </c>
      <c r="P2112">
        <f>IF(Colin!$G2112&lt;$B$2,Colin!$I2112,0)</f>
        <v>0</v>
      </c>
      <c r="Q2112">
        <f>IF(Colin!$G2112&lt;$B$1,Colin!$I2112,0)</f>
        <v>0</v>
      </c>
    </row>
    <row r="2113" spans="12:17" x14ac:dyDescent="0.25">
      <c r="L2113">
        <f>IF(AND(Colin!$G2113=$B$1,Colin!$H2113=$C$3),Colin!$I2113,)</f>
        <v>0</v>
      </c>
      <c r="M2113">
        <f>IF(AND(Colin!$G2113=$B$1,Colin!$H2113&lt;=$C$3),Colin!$I2113,)</f>
        <v>0</v>
      </c>
      <c r="N2113">
        <f>IF(AND(Colin!$G2113=$B$2,Colin!$H2113=$C$3),Colin!$I2113,)</f>
        <v>0</v>
      </c>
      <c r="O2113">
        <f>IF(AND(Colin!$G2113=$B$2,Colin!$H2113&lt;=$C$3),Colin!$I2113,)</f>
        <v>0</v>
      </c>
      <c r="P2113">
        <f>IF(Colin!$G2113&lt;$B$2,Colin!$I2113,0)</f>
        <v>0</v>
      </c>
      <c r="Q2113">
        <f>IF(Colin!$G2113&lt;$B$1,Colin!$I2113,0)</f>
        <v>0</v>
      </c>
    </row>
    <row r="2114" spans="12:17" x14ac:dyDescent="0.25">
      <c r="L2114">
        <f>IF(AND(Colin!$G2114=$B$1,Colin!$H2114=$C$3),Colin!$I2114,)</f>
        <v>0</v>
      </c>
      <c r="M2114">
        <f>IF(AND(Colin!$G2114=$B$1,Colin!$H2114&lt;=$C$3),Colin!$I2114,)</f>
        <v>0</v>
      </c>
      <c r="N2114">
        <f>IF(AND(Colin!$G2114=$B$2,Colin!$H2114=$C$3),Colin!$I2114,)</f>
        <v>0</v>
      </c>
      <c r="O2114">
        <f>IF(AND(Colin!$G2114=$B$2,Colin!$H2114&lt;=$C$3),Colin!$I2114,)</f>
        <v>0</v>
      </c>
      <c r="P2114">
        <f>IF(Colin!$G2114&lt;$B$2,Colin!$I2114,0)</f>
        <v>0</v>
      </c>
      <c r="Q2114">
        <f>IF(Colin!$G2114&lt;$B$1,Colin!$I2114,0)</f>
        <v>0</v>
      </c>
    </row>
    <row r="2115" spans="12:17" x14ac:dyDescent="0.25">
      <c r="L2115">
        <f>IF(AND(Colin!$G2115=$B$1,Colin!$H2115=$C$3),Colin!$I2115,)</f>
        <v>0</v>
      </c>
      <c r="M2115">
        <f>IF(AND(Colin!$G2115=$B$1,Colin!$H2115&lt;=$C$3),Colin!$I2115,)</f>
        <v>0</v>
      </c>
      <c r="N2115">
        <f>IF(AND(Colin!$G2115=$B$2,Colin!$H2115=$C$3),Colin!$I2115,)</f>
        <v>0</v>
      </c>
      <c r="O2115">
        <f>IF(AND(Colin!$G2115=$B$2,Colin!$H2115&lt;=$C$3),Colin!$I2115,)</f>
        <v>0</v>
      </c>
      <c r="P2115">
        <f>IF(Colin!$G2115&lt;$B$2,Colin!$I2115,0)</f>
        <v>0</v>
      </c>
      <c r="Q2115">
        <f>IF(Colin!$G2115&lt;$B$1,Colin!$I2115,0)</f>
        <v>0</v>
      </c>
    </row>
    <row r="2116" spans="12:17" x14ac:dyDescent="0.25">
      <c r="L2116">
        <f>IF(AND(Colin!$G2116=$B$1,Colin!$H2116=$C$3),Colin!$I2116,)</f>
        <v>0</v>
      </c>
      <c r="M2116">
        <f>IF(AND(Colin!$G2116=$B$1,Colin!$H2116&lt;=$C$3),Colin!$I2116,)</f>
        <v>0</v>
      </c>
      <c r="N2116">
        <f>IF(AND(Colin!$G2116=$B$2,Colin!$H2116=$C$3),Colin!$I2116,)</f>
        <v>0</v>
      </c>
      <c r="O2116">
        <f>IF(AND(Colin!$G2116=$B$2,Colin!$H2116&lt;=$C$3),Colin!$I2116,)</f>
        <v>0</v>
      </c>
      <c r="P2116">
        <f>IF(Colin!$G2116&lt;$B$2,Colin!$I2116,0)</f>
        <v>0</v>
      </c>
      <c r="Q2116">
        <f>IF(Colin!$G2116&lt;$B$1,Colin!$I2116,0)</f>
        <v>0</v>
      </c>
    </row>
    <row r="2117" spans="12:17" x14ac:dyDescent="0.25">
      <c r="L2117">
        <f>IF(AND(Colin!$G2117=$B$1,Colin!$H2117=$C$3),Colin!$I2117,)</f>
        <v>0</v>
      </c>
      <c r="M2117">
        <f>IF(AND(Colin!$G2117=$B$1,Colin!$H2117&lt;=$C$3),Colin!$I2117,)</f>
        <v>0</v>
      </c>
      <c r="N2117">
        <f>IF(AND(Colin!$G2117=$B$2,Colin!$H2117=$C$3),Colin!$I2117,)</f>
        <v>0</v>
      </c>
      <c r="O2117">
        <f>IF(AND(Colin!$G2117=$B$2,Colin!$H2117&lt;=$C$3),Colin!$I2117,)</f>
        <v>0</v>
      </c>
      <c r="P2117">
        <f>IF(Colin!$G2117&lt;$B$2,Colin!$I2117,0)</f>
        <v>0</v>
      </c>
      <c r="Q2117">
        <f>IF(Colin!$G2117&lt;$B$1,Colin!$I2117,0)</f>
        <v>0</v>
      </c>
    </row>
    <row r="2118" spans="12:17" x14ac:dyDescent="0.25">
      <c r="L2118">
        <f>IF(AND(Colin!$G2118=$B$1,Colin!$H2118=$C$3),Colin!$I2118,)</f>
        <v>0</v>
      </c>
      <c r="M2118">
        <f>IF(AND(Colin!$G2118=$B$1,Colin!$H2118&lt;=$C$3),Colin!$I2118,)</f>
        <v>0</v>
      </c>
      <c r="N2118">
        <f>IF(AND(Colin!$G2118=$B$2,Colin!$H2118=$C$3),Colin!$I2118,)</f>
        <v>0</v>
      </c>
      <c r="O2118">
        <f>IF(AND(Colin!$G2118=$B$2,Colin!$H2118&lt;=$C$3),Colin!$I2118,)</f>
        <v>0</v>
      </c>
      <c r="P2118">
        <f>IF(Colin!$G2118&lt;$B$2,Colin!$I2118,0)</f>
        <v>0</v>
      </c>
      <c r="Q2118">
        <f>IF(Colin!$G2118&lt;$B$1,Colin!$I2118,0)</f>
        <v>0</v>
      </c>
    </row>
    <row r="2119" spans="12:17" x14ac:dyDescent="0.25">
      <c r="L2119">
        <f>IF(AND(Colin!$G2119=$B$1,Colin!$H2119=$C$3),Colin!$I2119,)</f>
        <v>0</v>
      </c>
      <c r="M2119">
        <f>IF(AND(Colin!$G2119=$B$1,Colin!$H2119&lt;=$C$3),Colin!$I2119,)</f>
        <v>0</v>
      </c>
      <c r="N2119">
        <f>IF(AND(Colin!$G2119=$B$2,Colin!$H2119=$C$3),Colin!$I2119,)</f>
        <v>0</v>
      </c>
      <c r="O2119">
        <f>IF(AND(Colin!$G2119=$B$2,Colin!$H2119&lt;=$C$3),Colin!$I2119,)</f>
        <v>0</v>
      </c>
      <c r="P2119">
        <f>IF(Colin!$G2119&lt;$B$2,Colin!$I2119,0)</f>
        <v>0</v>
      </c>
      <c r="Q2119">
        <f>IF(Colin!$G2119&lt;$B$1,Colin!$I2119,0)</f>
        <v>0</v>
      </c>
    </row>
    <row r="2120" spans="12:17" x14ac:dyDescent="0.25">
      <c r="L2120">
        <f>IF(AND(Colin!$G2120=$B$1,Colin!$H2120=$C$3),Colin!$I2120,)</f>
        <v>0</v>
      </c>
      <c r="M2120">
        <f>IF(AND(Colin!$G2120=$B$1,Colin!$H2120&lt;=$C$3),Colin!$I2120,)</f>
        <v>0</v>
      </c>
      <c r="N2120">
        <f>IF(AND(Colin!$G2120=$B$2,Colin!$H2120=$C$3),Colin!$I2120,)</f>
        <v>0</v>
      </c>
      <c r="O2120">
        <f>IF(AND(Colin!$G2120=$B$2,Colin!$H2120&lt;=$C$3),Colin!$I2120,)</f>
        <v>0</v>
      </c>
      <c r="P2120">
        <f>IF(Colin!$G2120&lt;$B$2,Colin!$I2120,0)</f>
        <v>0</v>
      </c>
      <c r="Q2120">
        <f>IF(Colin!$G2120&lt;$B$1,Colin!$I2120,0)</f>
        <v>0</v>
      </c>
    </row>
    <row r="2121" spans="12:17" x14ac:dyDescent="0.25">
      <c r="L2121">
        <f>IF(AND(Colin!$G2121=$B$1,Colin!$H2121=$C$3),Colin!$I2121,)</f>
        <v>0</v>
      </c>
      <c r="M2121">
        <f>IF(AND(Colin!$G2121=$B$1,Colin!$H2121&lt;=$C$3),Colin!$I2121,)</f>
        <v>0</v>
      </c>
      <c r="N2121">
        <f>IF(AND(Colin!$G2121=$B$2,Colin!$H2121=$C$3),Colin!$I2121,)</f>
        <v>0</v>
      </c>
      <c r="O2121">
        <f>IF(AND(Colin!$G2121=$B$2,Colin!$H2121&lt;=$C$3),Colin!$I2121,)</f>
        <v>0</v>
      </c>
      <c r="P2121">
        <f>IF(Colin!$G2121&lt;$B$2,Colin!$I2121,0)</f>
        <v>0</v>
      </c>
      <c r="Q2121">
        <f>IF(Colin!$G2121&lt;$B$1,Colin!$I2121,0)</f>
        <v>0</v>
      </c>
    </row>
    <row r="2122" spans="12:17" x14ac:dyDescent="0.25">
      <c r="L2122">
        <f>IF(AND(Colin!$G2122=$B$1,Colin!$H2122=$C$3),Colin!$I2122,)</f>
        <v>0</v>
      </c>
      <c r="M2122">
        <f>IF(AND(Colin!$G2122=$B$1,Colin!$H2122&lt;=$C$3),Colin!$I2122,)</f>
        <v>0</v>
      </c>
      <c r="N2122">
        <f>IF(AND(Colin!$G2122=$B$2,Colin!$H2122=$C$3),Colin!$I2122,)</f>
        <v>0</v>
      </c>
      <c r="O2122">
        <f>IF(AND(Colin!$G2122=$B$2,Colin!$H2122&lt;=$C$3),Colin!$I2122,)</f>
        <v>0</v>
      </c>
      <c r="P2122">
        <f>IF(Colin!$G2122&lt;$B$2,Colin!$I2122,0)</f>
        <v>0</v>
      </c>
      <c r="Q2122">
        <f>IF(Colin!$G2122&lt;$B$1,Colin!$I2122,0)</f>
        <v>0</v>
      </c>
    </row>
    <row r="2123" spans="12:17" x14ac:dyDescent="0.25">
      <c r="L2123">
        <f>IF(AND(Colin!$G2123=$B$1,Colin!$H2123=$C$3),Colin!$I2123,)</f>
        <v>0</v>
      </c>
      <c r="M2123">
        <f>IF(AND(Colin!$G2123=$B$1,Colin!$H2123&lt;=$C$3),Colin!$I2123,)</f>
        <v>0</v>
      </c>
      <c r="N2123">
        <f>IF(AND(Colin!$G2123=$B$2,Colin!$H2123=$C$3),Colin!$I2123,)</f>
        <v>0</v>
      </c>
      <c r="O2123">
        <f>IF(AND(Colin!$G2123=$B$2,Colin!$H2123&lt;=$C$3),Colin!$I2123,)</f>
        <v>0</v>
      </c>
      <c r="P2123">
        <f>IF(Colin!$G2123&lt;$B$2,Colin!$I2123,0)</f>
        <v>0</v>
      </c>
      <c r="Q2123">
        <f>IF(Colin!$G2123&lt;$B$1,Colin!$I2123,0)</f>
        <v>0</v>
      </c>
    </row>
    <row r="2124" spans="12:17" x14ac:dyDescent="0.25">
      <c r="L2124">
        <f>IF(AND(Colin!$G2124=$B$1,Colin!$H2124=$C$3),Colin!$I2124,)</f>
        <v>0</v>
      </c>
      <c r="M2124">
        <f>IF(AND(Colin!$G2124=$B$1,Colin!$H2124&lt;=$C$3),Colin!$I2124,)</f>
        <v>0</v>
      </c>
      <c r="N2124">
        <f>IF(AND(Colin!$G2124=$B$2,Colin!$H2124=$C$3),Colin!$I2124,)</f>
        <v>0</v>
      </c>
      <c r="O2124">
        <f>IF(AND(Colin!$G2124=$B$2,Colin!$H2124&lt;=$C$3),Colin!$I2124,)</f>
        <v>0</v>
      </c>
      <c r="P2124">
        <f>IF(Colin!$G2124&lt;$B$2,Colin!$I2124,0)</f>
        <v>0</v>
      </c>
      <c r="Q2124">
        <f>IF(Colin!$G2124&lt;$B$1,Colin!$I2124,0)</f>
        <v>0</v>
      </c>
    </row>
    <row r="2125" spans="12:17" x14ac:dyDescent="0.25">
      <c r="L2125">
        <f>IF(AND(Colin!$G2125=$B$1,Colin!$H2125=$C$3),Colin!$I2125,)</f>
        <v>0</v>
      </c>
      <c r="M2125">
        <f>IF(AND(Colin!$G2125=$B$1,Colin!$H2125&lt;=$C$3),Colin!$I2125,)</f>
        <v>0</v>
      </c>
      <c r="N2125">
        <f>IF(AND(Colin!$G2125=$B$2,Colin!$H2125=$C$3),Colin!$I2125,)</f>
        <v>0</v>
      </c>
      <c r="O2125">
        <f>IF(AND(Colin!$G2125=$B$2,Colin!$H2125&lt;=$C$3),Colin!$I2125,)</f>
        <v>0</v>
      </c>
      <c r="P2125">
        <f>IF(Colin!$G2125&lt;$B$2,Colin!$I2125,0)</f>
        <v>0</v>
      </c>
      <c r="Q2125">
        <f>IF(Colin!$G2125&lt;$B$1,Colin!$I2125,0)</f>
        <v>0</v>
      </c>
    </row>
    <row r="2126" spans="12:17" x14ac:dyDescent="0.25">
      <c r="L2126">
        <f>IF(AND(Colin!$G2126=$B$1,Colin!$H2126=$C$3),Colin!$I2126,)</f>
        <v>0</v>
      </c>
      <c r="M2126">
        <f>IF(AND(Colin!$G2126=$B$1,Colin!$H2126&lt;=$C$3),Colin!$I2126,)</f>
        <v>0</v>
      </c>
      <c r="N2126">
        <f>IF(AND(Colin!$G2126=$B$2,Colin!$H2126=$C$3),Colin!$I2126,)</f>
        <v>0</v>
      </c>
      <c r="O2126">
        <f>IF(AND(Colin!$G2126=$B$2,Colin!$H2126&lt;=$C$3),Colin!$I2126,)</f>
        <v>0</v>
      </c>
      <c r="P2126">
        <f>IF(Colin!$G2126&lt;$B$2,Colin!$I2126,0)</f>
        <v>0</v>
      </c>
      <c r="Q2126">
        <f>IF(Colin!$G2126&lt;$B$1,Colin!$I2126,0)</f>
        <v>0</v>
      </c>
    </row>
    <row r="2127" spans="12:17" x14ac:dyDescent="0.25">
      <c r="L2127">
        <f>IF(AND(Colin!$G2127=$B$1,Colin!$H2127=$C$3),Colin!$I2127,)</f>
        <v>0</v>
      </c>
      <c r="M2127">
        <f>IF(AND(Colin!$G2127=$B$1,Colin!$H2127&lt;=$C$3),Colin!$I2127,)</f>
        <v>0</v>
      </c>
      <c r="N2127">
        <f>IF(AND(Colin!$G2127=$B$2,Colin!$H2127=$C$3),Colin!$I2127,)</f>
        <v>0</v>
      </c>
      <c r="O2127">
        <f>IF(AND(Colin!$G2127=$B$2,Colin!$H2127&lt;=$C$3),Colin!$I2127,)</f>
        <v>0</v>
      </c>
      <c r="P2127">
        <f>IF(Colin!$G2127&lt;$B$2,Colin!$I2127,0)</f>
        <v>0</v>
      </c>
      <c r="Q2127">
        <f>IF(Colin!$G2127&lt;$B$1,Colin!$I2127,0)</f>
        <v>0</v>
      </c>
    </row>
    <row r="2128" spans="12:17" x14ac:dyDescent="0.25">
      <c r="L2128">
        <f>IF(AND(Colin!$G2128=$B$1,Colin!$H2128=$C$3),Colin!$I2128,)</f>
        <v>0</v>
      </c>
      <c r="M2128">
        <f>IF(AND(Colin!$G2128=$B$1,Colin!$H2128&lt;=$C$3),Colin!$I2128,)</f>
        <v>0</v>
      </c>
      <c r="N2128">
        <f>IF(AND(Colin!$G2128=$B$2,Colin!$H2128=$C$3),Colin!$I2128,)</f>
        <v>0</v>
      </c>
      <c r="O2128">
        <f>IF(AND(Colin!$G2128=$B$2,Colin!$H2128&lt;=$C$3),Colin!$I2128,)</f>
        <v>0</v>
      </c>
      <c r="P2128">
        <f>IF(Colin!$G2128&lt;$B$2,Colin!$I2128,0)</f>
        <v>0</v>
      </c>
      <c r="Q2128">
        <f>IF(Colin!$G2128&lt;$B$1,Colin!$I2128,0)</f>
        <v>0</v>
      </c>
    </row>
    <row r="2129" spans="12:17" x14ac:dyDescent="0.25">
      <c r="L2129">
        <f>IF(AND(Colin!$G2129=$B$1,Colin!$H2129=$C$3),Colin!$I2129,)</f>
        <v>0</v>
      </c>
      <c r="M2129">
        <f>IF(AND(Colin!$G2129=$B$1,Colin!$H2129&lt;=$C$3),Colin!$I2129,)</f>
        <v>0</v>
      </c>
      <c r="N2129">
        <f>IF(AND(Colin!$G2129=$B$2,Colin!$H2129=$C$3),Colin!$I2129,)</f>
        <v>0</v>
      </c>
      <c r="O2129">
        <f>IF(AND(Colin!$G2129=$B$2,Colin!$H2129&lt;=$C$3),Colin!$I2129,)</f>
        <v>0</v>
      </c>
      <c r="P2129">
        <f>IF(Colin!$G2129&lt;$B$2,Colin!$I2129,0)</f>
        <v>0</v>
      </c>
      <c r="Q2129">
        <f>IF(Colin!$G2129&lt;$B$1,Colin!$I2129,0)</f>
        <v>0</v>
      </c>
    </row>
    <row r="2130" spans="12:17" x14ac:dyDescent="0.25">
      <c r="L2130">
        <f>IF(AND(Colin!$G2130=$B$1,Colin!$H2130=$C$3),Colin!$I2130,)</f>
        <v>0</v>
      </c>
      <c r="M2130">
        <f>IF(AND(Colin!$G2130=$B$1,Colin!$H2130&lt;=$C$3),Colin!$I2130,)</f>
        <v>0</v>
      </c>
      <c r="N2130">
        <f>IF(AND(Colin!$G2130=$B$2,Colin!$H2130=$C$3),Colin!$I2130,)</f>
        <v>0</v>
      </c>
      <c r="O2130">
        <f>IF(AND(Colin!$G2130=$B$2,Colin!$H2130&lt;=$C$3),Colin!$I2130,)</f>
        <v>0</v>
      </c>
      <c r="P2130">
        <f>IF(Colin!$G2130&lt;$B$2,Colin!$I2130,0)</f>
        <v>0</v>
      </c>
      <c r="Q2130">
        <f>IF(Colin!$G2130&lt;$B$1,Colin!$I2130,0)</f>
        <v>0</v>
      </c>
    </row>
    <row r="2131" spans="12:17" x14ac:dyDescent="0.25">
      <c r="L2131">
        <f>IF(AND(Colin!$G2131=$B$1,Colin!$H2131=$C$3),Colin!$I2131,)</f>
        <v>0</v>
      </c>
      <c r="M2131">
        <f>IF(AND(Colin!$G2131=$B$1,Colin!$H2131&lt;=$C$3),Colin!$I2131,)</f>
        <v>0</v>
      </c>
      <c r="N2131">
        <f>IF(AND(Colin!$G2131=$B$2,Colin!$H2131=$C$3),Colin!$I2131,)</f>
        <v>0</v>
      </c>
      <c r="O2131">
        <f>IF(AND(Colin!$G2131=$B$2,Colin!$H2131&lt;=$C$3),Colin!$I2131,)</f>
        <v>0</v>
      </c>
      <c r="P2131">
        <f>IF(Colin!$G2131&lt;$B$2,Colin!$I2131,0)</f>
        <v>0</v>
      </c>
      <c r="Q2131">
        <f>IF(Colin!$G2131&lt;$B$1,Colin!$I2131,0)</f>
        <v>0</v>
      </c>
    </row>
    <row r="2132" spans="12:17" x14ac:dyDescent="0.25">
      <c r="L2132">
        <f>IF(AND(Colin!$G2132=$B$1,Colin!$H2132=$C$3),Colin!$I2132,)</f>
        <v>0</v>
      </c>
      <c r="M2132">
        <f>IF(AND(Colin!$G2132=$B$1,Colin!$H2132&lt;=$C$3),Colin!$I2132,)</f>
        <v>0</v>
      </c>
      <c r="N2132">
        <f>IF(AND(Colin!$G2132=$B$2,Colin!$H2132=$C$3),Colin!$I2132,)</f>
        <v>0</v>
      </c>
      <c r="O2132">
        <f>IF(AND(Colin!$G2132=$B$2,Colin!$H2132&lt;=$C$3),Colin!$I2132,)</f>
        <v>0</v>
      </c>
      <c r="P2132">
        <f>IF(Colin!$G2132&lt;$B$2,Colin!$I2132,0)</f>
        <v>0</v>
      </c>
      <c r="Q2132">
        <f>IF(Colin!$G2132&lt;$B$1,Colin!$I2132,0)</f>
        <v>0</v>
      </c>
    </row>
    <row r="2133" spans="12:17" x14ac:dyDescent="0.25">
      <c r="L2133">
        <f>IF(AND(Colin!$G2133=$B$1,Colin!$H2133=$C$3),Colin!$I2133,)</f>
        <v>0</v>
      </c>
      <c r="M2133">
        <f>IF(AND(Colin!$G2133=$B$1,Colin!$H2133&lt;=$C$3),Colin!$I2133,)</f>
        <v>0</v>
      </c>
      <c r="N2133">
        <f>IF(AND(Colin!$G2133=$B$2,Colin!$H2133=$C$3),Colin!$I2133,)</f>
        <v>0</v>
      </c>
      <c r="O2133">
        <f>IF(AND(Colin!$G2133=$B$2,Colin!$H2133&lt;=$C$3),Colin!$I2133,)</f>
        <v>0</v>
      </c>
      <c r="P2133">
        <f>IF(Colin!$G2133&lt;$B$2,Colin!$I2133,0)</f>
        <v>0</v>
      </c>
      <c r="Q2133">
        <f>IF(Colin!$G2133&lt;$B$1,Colin!$I2133,0)</f>
        <v>0</v>
      </c>
    </row>
    <row r="2134" spans="12:17" x14ac:dyDescent="0.25">
      <c r="L2134">
        <f>IF(AND(Colin!$G2134=$B$1,Colin!$H2134=$C$3),Colin!$I2134,)</f>
        <v>0</v>
      </c>
      <c r="M2134">
        <f>IF(AND(Colin!$G2134=$B$1,Colin!$H2134&lt;=$C$3),Colin!$I2134,)</f>
        <v>0</v>
      </c>
      <c r="N2134">
        <f>IF(AND(Colin!$G2134=$B$2,Colin!$H2134=$C$3),Colin!$I2134,)</f>
        <v>0</v>
      </c>
      <c r="O2134">
        <f>IF(AND(Colin!$G2134=$B$2,Colin!$H2134&lt;=$C$3),Colin!$I2134,)</f>
        <v>0</v>
      </c>
      <c r="P2134">
        <f>IF(Colin!$G2134&lt;$B$2,Colin!$I2134,0)</f>
        <v>0</v>
      </c>
      <c r="Q2134">
        <f>IF(Colin!$G2134&lt;$B$1,Colin!$I2134,0)</f>
        <v>0</v>
      </c>
    </row>
    <row r="2135" spans="12:17" x14ac:dyDescent="0.25">
      <c r="L2135">
        <f>IF(AND(Colin!$G2135=$B$1,Colin!$H2135=$C$3),Colin!$I2135,)</f>
        <v>0</v>
      </c>
      <c r="M2135">
        <f>IF(AND(Colin!$G2135=$B$1,Colin!$H2135&lt;=$C$3),Colin!$I2135,)</f>
        <v>0</v>
      </c>
      <c r="N2135">
        <f>IF(AND(Colin!$G2135=$B$2,Colin!$H2135=$C$3),Colin!$I2135,)</f>
        <v>0</v>
      </c>
      <c r="O2135">
        <f>IF(AND(Colin!$G2135=$B$2,Colin!$H2135&lt;=$C$3),Colin!$I2135,)</f>
        <v>0</v>
      </c>
      <c r="P2135">
        <f>IF(Colin!$G2135&lt;$B$2,Colin!$I2135,0)</f>
        <v>0</v>
      </c>
      <c r="Q2135">
        <f>IF(Colin!$G2135&lt;$B$1,Colin!$I2135,0)</f>
        <v>0</v>
      </c>
    </row>
    <row r="2136" spans="12:17" x14ac:dyDescent="0.25">
      <c r="L2136">
        <f>IF(AND(Colin!$G2136=$B$1,Colin!$H2136=$C$3),Colin!$I2136,)</f>
        <v>0</v>
      </c>
      <c r="M2136">
        <f>IF(AND(Colin!$G2136=$B$1,Colin!$H2136&lt;=$C$3),Colin!$I2136,)</f>
        <v>0</v>
      </c>
      <c r="N2136">
        <f>IF(AND(Colin!$G2136=$B$2,Colin!$H2136=$C$3),Colin!$I2136,)</f>
        <v>0</v>
      </c>
      <c r="O2136">
        <f>IF(AND(Colin!$G2136=$B$2,Colin!$H2136&lt;=$C$3),Colin!$I2136,)</f>
        <v>0</v>
      </c>
      <c r="P2136">
        <f>IF(Colin!$G2136&lt;$B$2,Colin!$I2136,0)</f>
        <v>0</v>
      </c>
      <c r="Q2136">
        <f>IF(Colin!$G2136&lt;$B$1,Colin!$I2136,0)</f>
        <v>0</v>
      </c>
    </row>
    <row r="2137" spans="12:17" x14ac:dyDescent="0.25">
      <c r="L2137">
        <f>IF(AND(Colin!$G2137=$B$1,Colin!$H2137=$C$3),Colin!$I2137,)</f>
        <v>0</v>
      </c>
      <c r="M2137">
        <f>IF(AND(Colin!$G2137=$B$1,Colin!$H2137&lt;=$C$3),Colin!$I2137,)</f>
        <v>0</v>
      </c>
      <c r="N2137">
        <f>IF(AND(Colin!$G2137=$B$2,Colin!$H2137=$C$3),Colin!$I2137,)</f>
        <v>0</v>
      </c>
      <c r="O2137">
        <f>IF(AND(Colin!$G2137=$B$2,Colin!$H2137&lt;=$C$3),Colin!$I2137,)</f>
        <v>0</v>
      </c>
      <c r="P2137">
        <f>IF(Colin!$G2137&lt;$B$2,Colin!$I2137,0)</f>
        <v>0</v>
      </c>
      <c r="Q2137">
        <f>IF(Colin!$G2137&lt;$B$1,Colin!$I2137,0)</f>
        <v>0</v>
      </c>
    </row>
    <row r="2138" spans="12:17" x14ac:dyDescent="0.25">
      <c r="L2138">
        <f>IF(AND(Colin!$G2138=$B$1,Colin!$H2138=$C$3),Colin!$I2138,)</f>
        <v>0</v>
      </c>
      <c r="M2138">
        <f>IF(AND(Colin!$G2138=$B$1,Colin!$H2138&lt;=$C$3),Colin!$I2138,)</f>
        <v>0</v>
      </c>
      <c r="N2138">
        <f>IF(AND(Colin!$G2138=$B$2,Colin!$H2138=$C$3),Colin!$I2138,)</f>
        <v>0</v>
      </c>
      <c r="O2138">
        <f>IF(AND(Colin!$G2138=$B$2,Colin!$H2138&lt;=$C$3),Colin!$I2138,)</f>
        <v>0</v>
      </c>
      <c r="P2138">
        <f>IF(Colin!$G2138&lt;$B$2,Colin!$I2138,0)</f>
        <v>0</v>
      </c>
      <c r="Q2138">
        <f>IF(Colin!$G2138&lt;$B$1,Colin!$I2138,0)</f>
        <v>0</v>
      </c>
    </row>
    <row r="2139" spans="12:17" x14ac:dyDescent="0.25">
      <c r="L2139">
        <f>IF(AND(Colin!$G2139=$B$1,Colin!$H2139=$C$3),Colin!$I2139,)</f>
        <v>0</v>
      </c>
      <c r="M2139">
        <f>IF(AND(Colin!$G2139=$B$1,Colin!$H2139&lt;=$C$3),Colin!$I2139,)</f>
        <v>0</v>
      </c>
      <c r="N2139">
        <f>IF(AND(Colin!$G2139=$B$2,Colin!$H2139=$C$3),Colin!$I2139,)</f>
        <v>0</v>
      </c>
      <c r="O2139">
        <f>IF(AND(Colin!$G2139=$B$2,Colin!$H2139&lt;=$C$3),Colin!$I2139,)</f>
        <v>0</v>
      </c>
      <c r="P2139">
        <f>IF(Colin!$G2139&lt;$B$2,Colin!$I2139,0)</f>
        <v>0</v>
      </c>
      <c r="Q2139">
        <f>IF(Colin!$G2139&lt;$B$1,Colin!$I2139,0)</f>
        <v>0</v>
      </c>
    </row>
    <row r="2140" spans="12:17" x14ac:dyDescent="0.25">
      <c r="L2140">
        <f>IF(AND(Colin!$G2140=$B$1,Colin!$H2140=$C$3),Colin!$I2140,)</f>
        <v>0</v>
      </c>
      <c r="M2140">
        <f>IF(AND(Colin!$G2140=$B$1,Colin!$H2140&lt;=$C$3),Colin!$I2140,)</f>
        <v>0</v>
      </c>
      <c r="N2140">
        <f>IF(AND(Colin!$G2140=$B$2,Colin!$H2140=$C$3),Colin!$I2140,)</f>
        <v>0</v>
      </c>
      <c r="O2140">
        <f>IF(AND(Colin!$G2140=$B$2,Colin!$H2140&lt;=$C$3),Colin!$I2140,)</f>
        <v>0</v>
      </c>
      <c r="P2140">
        <f>IF(Colin!$G2140&lt;$B$2,Colin!$I2140,0)</f>
        <v>0</v>
      </c>
      <c r="Q2140">
        <f>IF(Colin!$G2140&lt;$B$1,Colin!$I2140,0)</f>
        <v>0</v>
      </c>
    </row>
    <row r="2141" spans="12:17" x14ac:dyDescent="0.25">
      <c r="L2141">
        <f>IF(AND(Colin!$G2141=$B$1,Colin!$H2141=$C$3),Colin!$I2141,)</f>
        <v>0</v>
      </c>
      <c r="M2141">
        <f>IF(AND(Colin!$G2141=$B$1,Colin!$H2141&lt;=$C$3),Colin!$I2141,)</f>
        <v>0</v>
      </c>
      <c r="N2141">
        <f>IF(AND(Colin!$G2141=$B$2,Colin!$H2141=$C$3),Colin!$I2141,)</f>
        <v>0</v>
      </c>
      <c r="O2141">
        <f>IF(AND(Colin!$G2141=$B$2,Colin!$H2141&lt;=$C$3),Colin!$I2141,)</f>
        <v>0</v>
      </c>
      <c r="P2141">
        <f>IF(Colin!$G2141&lt;$B$2,Colin!$I2141,0)</f>
        <v>0</v>
      </c>
      <c r="Q2141">
        <f>IF(Colin!$G2141&lt;$B$1,Colin!$I2141,0)</f>
        <v>0</v>
      </c>
    </row>
    <row r="2142" spans="12:17" x14ac:dyDescent="0.25">
      <c r="L2142">
        <f>IF(AND(Colin!$G2142=$B$1,Colin!$H2142=$C$3),Colin!$I2142,)</f>
        <v>0</v>
      </c>
      <c r="M2142">
        <f>IF(AND(Colin!$G2142=$B$1,Colin!$H2142&lt;=$C$3),Colin!$I2142,)</f>
        <v>0</v>
      </c>
      <c r="N2142">
        <f>IF(AND(Colin!$G2142=$B$2,Colin!$H2142=$C$3),Colin!$I2142,)</f>
        <v>0</v>
      </c>
      <c r="O2142">
        <f>IF(AND(Colin!$G2142=$B$2,Colin!$H2142&lt;=$C$3),Colin!$I2142,)</f>
        <v>0</v>
      </c>
      <c r="P2142">
        <f>IF(Colin!$G2142&lt;$B$2,Colin!$I2142,0)</f>
        <v>0</v>
      </c>
      <c r="Q2142">
        <f>IF(Colin!$G2142&lt;$B$1,Colin!$I2142,0)</f>
        <v>0</v>
      </c>
    </row>
    <row r="2143" spans="12:17" x14ac:dyDescent="0.25">
      <c r="L2143">
        <f>IF(AND(Colin!$G2143=$B$1,Colin!$H2143=$C$3),Colin!$I2143,)</f>
        <v>0</v>
      </c>
      <c r="M2143">
        <f>IF(AND(Colin!$G2143=$B$1,Colin!$H2143&lt;=$C$3),Colin!$I2143,)</f>
        <v>0</v>
      </c>
      <c r="N2143">
        <f>IF(AND(Colin!$G2143=$B$2,Colin!$H2143=$C$3),Colin!$I2143,)</f>
        <v>0</v>
      </c>
      <c r="O2143">
        <f>IF(AND(Colin!$G2143=$B$2,Colin!$H2143&lt;=$C$3),Colin!$I2143,)</f>
        <v>0</v>
      </c>
      <c r="P2143">
        <f>IF(Colin!$G2143&lt;$B$2,Colin!$I2143,0)</f>
        <v>0</v>
      </c>
      <c r="Q2143">
        <f>IF(Colin!$G2143&lt;$B$1,Colin!$I2143,0)</f>
        <v>0</v>
      </c>
    </row>
    <row r="2144" spans="12:17" x14ac:dyDescent="0.25">
      <c r="L2144">
        <f>IF(AND(Colin!$G2144=$B$1,Colin!$H2144=$C$3),Colin!$I2144,)</f>
        <v>0</v>
      </c>
      <c r="M2144">
        <f>IF(AND(Colin!$G2144=$B$1,Colin!$H2144&lt;=$C$3),Colin!$I2144,)</f>
        <v>0</v>
      </c>
      <c r="N2144">
        <f>IF(AND(Colin!$G2144=$B$2,Colin!$H2144=$C$3),Colin!$I2144,)</f>
        <v>0</v>
      </c>
      <c r="O2144">
        <f>IF(AND(Colin!$G2144=$B$2,Colin!$H2144&lt;=$C$3),Colin!$I2144,)</f>
        <v>0</v>
      </c>
      <c r="P2144">
        <f>IF(Colin!$G2144&lt;$B$2,Colin!$I2144,0)</f>
        <v>0</v>
      </c>
      <c r="Q2144">
        <f>IF(Colin!$G2144&lt;$B$1,Colin!$I2144,0)</f>
        <v>0</v>
      </c>
    </row>
    <row r="2145" spans="12:17" x14ac:dyDescent="0.25">
      <c r="L2145">
        <f>IF(AND(Colin!$G2145=$B$1,Colin!$H2145=$C$3),Colin!$I2145,)</f>
        <v>0</v>
      </c>
      <c r="M2145">
        <f>IF(AND(Colin!$G2145=$B$1,Colin!$H2145&lt;=$C$3),Colin!$I2145,)</f>
        <v>0</v>
      </c>
      <c r="N2145">
        <f>IF(AND(Colin!$G2145=$B$2,Colin!$H2145=$C$3),Colin!$I2145,)</f>
        <v>0</v>
      </c>
      <c r="O2145">
        <f>IF(AND(Colin!$G2145=$B$2,Colin!$H2145&lt;=$C$3),Colin!$I2145,)</f>
        <v>0</v>
      </c>
      <c r="P2145">
        <f>IF(Colin!$G2145&lt;$B$2,Colin!$I2145,0)</f>
        <v>0</v>
      </c>
      <c r="Q2145">
        <f>IF(Colin!$G2145&lt;$B$1,Colin!$I2145,0)</f>
        <v>0</v>
      </c>
    </row>
    <row r="2146" spans="12:17" x14ac:dyDescent="0.25">
      <c r="L2146">
        <f>IF(AND(Colin!$G2146=$B$1,Colin!$H2146=$C$3),Colin!$I2146,)</f>
        <v>0</v>
      </c>
      <c r="M2146">
        <f>IF(AND(Colin!$G2146=$B$1,Colin!$H2146&lt;=$C$3),Colin!$I2146,)</f>
        <v>0</v>
      </c>
      <c r="N2146">
        <f>IF(AND(Colin!$G2146=$B$2,Colin!$H2146=$C$3),Colin!$I2146,)</f>
        <v>0</v>
      </c>
      <c r="O2146">
        <f>IF(AND(Colin!$G2146=$B$2,Colin!$H2146&lt;=$C$3),Colin!$I2146,)</f>
        <v>0</v>
      </c>
      <c r="P2146">
        <f>IF(Colin!$G2146&lt;$B$2,Colin!$I2146,0)</f>
        <v>0</v>
      </c>
      <c r="Q2146">
        <f>IF(Colin!$G2146&lt;$B$1,Colin!$I2146,0)</f>
        <v>0</v>
      </c>
    </row>
    <row r="2147" spans="12:17" x14ac:dyDescent="0.25">
      <c r="L2147">
        <f>IF(AND(Colin!$G2147=$B$1,Colin!$H2147=$C$3),Colin!$I2147,)</f>
        <v>0</v>
      </c>
      <c r="M2147">
        <f>IF(AND(Colin!$G2147=$B$1,Colin!$H2147&lt;=$C$3),Colin!$I2147,)</f>
        <v>0</v>
      </c>
      <c r="N2147">
        <f>IF(AND(Colin!$G2147=$B$2,Colin!$H2147=$C$3),Colin!$I2147,)</f>
        <v>0</v>
      </c>
      <c r="O2147">
        <f>IF(AND(Colin!$G2147=$B$2,Colin!$H2147&lt;=$C$3),Colin!$I2147,)</f>
        <v>0</v>
      </c>
      <c r="P2147">
        <f>IF(Colin!$G2147&lt;$B$2,Colin!$I2147,0)</f>
        <v>0</v>
      </c>
      <c r="Q2147">
        <f>IF(Colin!$G2147&lt;$B$1,Colin!$I2147,0)</f>
        <v>0</v>
      </c>
    </row>
    <row r="2148" spans="12:17" x14ac:dyDescent="0.25">
      <c r="L2148">
        <f>IF(AND(Colin!$G2148=$B$1,Colin!$H2148=$C$3),Colin!$I2148,)</f>
        <v>0</v>
      </c>
      <c r="M2148">
        <f>IF(AND(Colin!$G2148=$B$1,Colin!$H2148&lt;=$C$3),Colin!$I2148,)</f>
        <v>0</v>
      </c>
      <c r="N2148">
        <f>IF(AND(Colin!$G2148=$B$2,Colin!$H2148=$C$3),Colin!$I2148,)</f>
        <v>0</v>
      </c>
      <c r="O2148">
        <f>IF(AND(Colin!$G2148=$B$2,Colin!$H2148&lt;=$C$3),Colin!$I2148,)</f>
        <v>0</v>
      </c>
      <c r="P2148">
        <f>IF(Colin!$G2148&lt;$B$2,Colin!$I2148,0)</f>
        <v>0</v>
      </c>
      <c r="Q2148">
        <f>IF(Colin!$G2148&lt;$B$1,Colin!$I2148,0)</f>
        <v>0</v>
      </c>
    </row>
    <row r="2149" spans="12:17" x14ac:dyDescent="0.25">
      <c r="L2149">
        <f>IF(AND(Colin!$G2149=$B$1,Colin!$H2149=$C$3),Colin!$I2149,)</f>
        <v>0</v>
      </c>
      <c r="M2149">
        <f>IF(AND(Colin!$G2149=$B$1,Colin!$H2149&lt;=$C$3),Colin!$I2149,)</f>
        <v>0</v>
      </c>
      <c r="N2149">
        <f>IF(AND(Colin!$G2149=$B$2,Colin!$H2149=$C$3),Colin!$I2149,)</f>
        <v>0</v>
      </c>
      <c r="O2149">
        <f>IF(AND(Colin!$G2149=$B$2,Colin!$H2149&lt;=$C$3),Colin!$I2149,)</f>
        <v>0</v>
      </c>
      <c r="P2149">
        <f>IF(Colin!$G2149&lt;$B$2,Colin!$I2149,0)</f>
        <v>0</v>
      </c>
      <c r="Q2149">
        <f>IF(Colin!$G2149&lt;$B$1,Colin!$I2149,0)</f>
        <v>0</v>
      </c>
    </row>
    <row r="2150" spans="12:17" x14ac:dyDescent="0.25">
      <c r="L2150">
        <f>IF(AND(Colin!$G2150=$B$1,Colin!$H2150=$C$3),Colin!$I2150,)</f>
        <v>0</v>
      </c>
      <c r="M2150">
        <f>IF(AND(Colin!$G2150=$B$1,Colin!$H2150&lt;=$C$3),Colin!$I2150,)</f>
        <v>0</v>
      </c>
      <c r="N2150">
        <f>IF(AND(Colin!$G2150=$B$2,Colin!$H2150=$C$3),Colin!$I2150,)</f>
        <v>0</v>
      </c>
      <c r="O2150">
        <f>IF(AND(Colin!$G2150=$B$2,Colin!$H2150&lt;=$C$3),Colin!$I2150,)</f>
        <v>0</v>
      </c>
      <c r="P2150">
        <f>IF(Colin!$G2150&lt;$B$2,Colin!$I2150,0)</f>
        <v>0</v>
      </c>
      <c r="Q2150">
        <f>IF(Colin!$G2150&lt;$B$1,Colin!$I2150,0)</f>
        <v>0</v>
      </c>
    </row>
    <row r="2151" spans="12:17" x14ac:dyDescent="0.25">
      <c r="L2151">
        <f>IF(AND(Colin!$G2151=$B$1,Colin!$H2151=$C$3),Colin!$I2151,)</f>
        <v>0</v>
      </c>
      <c r="M2151">
        <f>IF(AND(Colin!$G2151=$B$1,Colin!$H2151&lt;=$C$3),Colin!$I2151,)</f>
        <v>0</v>
      </c>
      <c r="N2151">
        <f>IF(AND(Colin!$G2151=$B$2,Colin!$H2151=$C$3),Colin!$I2151,)</f>
        <v>0</v>
      </c>
      <c r="O2151">
        <f>IF(AND(Colin!$G2151=$B$2,Colin!$H2151&lt;=$C$3),Colin!$I2151,)</f>
        <v>0</v>
      </c>
      <c r="P2151">
        <f>IF(Colin!$G2151&lt;$B$2,Colin!$I2151,0)</f>
        <v>0</v>
      </c>
      <c r="Q2151">
        <f>IF(Colin!$G2151&lt;$B$1,Colin!$I2151,0)</f>
        <v>0</v>
      </c>
    </row>
    <row r="2152" spans="12:17" x14ac:dyDescent="0.25">
      <c r="L2152">
        <f>IF(AND(Colin!$G2152=$B$1,Colin!$H2152=$C$3),Colin!$I2152,)</f>
        <v>0</v>
      </c>
      <c r="M2152">
        <f>IF(AND(Colin!$G2152=$B$1,Colin!$H2152&lt;=$C$3),Colin!$I2152,)</f>
        <v>0</v>
      </c>
      <c r="N2152">
        <f>IF(AND(Colin!$G2152=$B$2,Colin!$H2152=$C$3),Colin!$I2152,)</f>
        <v>0</v>
      </c>
      <c r="O2152">
        <f>IF(AND(Colin!$G2152=$B$2,Colin!$H2152&lt;=$C$3),Colin!$I2152,)</f>
        <v>0</v>
      </c>
      <c r="P2152">
        <f>IF(Colin!$G2152&lt;$B$2,Colin!$I2152,0)</f>
        <v>0</v>
      </c>
      <c r="Q2152">
        <f>IF(Colin!$G2152&lt;$B$1,Colin!$I2152,0)</f>
        <v>0</v>
      </c>
    </row>
    <row r="2153" spans="12:17" x14ac:dyDescent="0.25">
      <c r="L2153">
        <f>IF(AND(Colin!$G2153=$B$1,Colin!$H2153=$C$3),Colin!$I2153,)</f>
        <v>0</v>
      </c>
      <c r="M2153">
        <f>IF(AND(Colin!$G2153=$B$1,Colin!$H2153&lt;=$C$3),Colin!$I2153,)</f>
        <v>0</v>
      </c>
      <c r="N2153">
        <f>IF(AND(Colin!$G2153=$B$2,Colin!$H2153=$C$3),Colin!$I2153,)</f>
        <v>0</v>
      </c>
      <c r="O2153">
        <f>IF(AND(Colin!$G2153=$B$2,Colin!$H2153&lt;=$C$3),Colin!$I2153,)</f>
        <v>0</v>
      </c>
      <c r="P2153">
        <f>IF(Colin!$G2153&lt;$B$2,Colin!$I2153,0)</f>
        <v>0</v>
      </c>
      <c r="Q2153">
        <f>IF(Colin!$G2153&lt;$B$1,Colin!$I2153,0)</f>
        <v>0</v>
      </c>
    </row>
    <row r="2154" spans="12:17" x14ac:dyDescent="0.25">
      <c r="L2154">
        <f>IF(AND(Colin!$G2154=$B$1,Colin!$H2154=$C$3),Colin!$I2154,)</f>
        <v>0</v>
      </c>
      <c r="M2154">
        <f>IF(AND(Colin!$G2154=$B$1,Colin!$H2154&lt;=$C$3),Colin!$I2154,)</f>
        <v>0</v>
      </c>
      <c r="N2154">
        <f>IF(AND(Colin!$G2154=$B$2,Colin!$H2154=$C$3),Colin!$I2154,)</f>
        <v>0</v>
      </c>
      <c r="O2154">
        <f>IF(AND(Colin!$G2154=$B$2,Colin!$H2154&lt;=$C$3),Colin!$I2154,)</f>
        <v>0</v>
      </c>
      <c r="P2154">
        <f>IF(Colin!$G2154&lt;$B$2,Colin!$I2154,0)</f>
        <v>0</v>
      </c>
      <c r="Q2154">
        <f>IF(Colin!$G2154&lt;$B$1,Colin!$I2154,0)</f>
        <v>0</v>
      </c>
    </row>
    <row r="2155" spans="12:17" x14ac:dyDescent="0.25">
      <c r="L2155">
        <f>IF(AND(Colin!$G2155=$B$1,Colin!$H2155=$C$3),Colin!$I2155,)</f>
        <v>0</v>
      </c>
      <c r="M2155">
        <f>IF(AND(Colin!$G2155=$B$1,Colin!$H2155&lt;=$C$3),Colin!$I2155,)</f>
        <v>0</v>
      </c>
      <c r="N2155">
        <f>IF(AND(Colin!$G2155=$B$2,Colin!$H2155=$C$3),Colin!$I2155,)</f>
        <v>0</v>
      </c>
      <c r="O2155">
        <f>IF(AND(Colin!$G2155=$B$2,Colin!$H2155&lt;=$C$3),Colin!$I2155,)</f>
        <v>0</v>
      </c>
      <c r="P2155">
        <f>IF(Colin!$G2155&lt;$B$2,Colin!$I2155,0)</f>
        <v>0</v>
      </c>
      <c r="Q2155">
        <f>IF(Colin!$G2155&lt;$B$1,Colin!$I2155,0)</f>
        <v>0</v>
      </c>
    </row>
    <row r="2156" spans="12:17" x14ac:dyDescent="0.25">
      <c r="L2156">
        <f>IF(AND(Colin!$G2156=$B$1,Colin!$H2156=$C$3),Colin!$I2156,)</f>
        <v>0</v>
      </c>
      <c r="M2156">
        <f>IF(AND(Colin!$G2156=$B$1,Colin!$H2156&lt;=$C$3),Colin!$I2156,)</f>
        <v>0</v>
      </c>
      <c r="N2156">
        <f>IF(AND(Colin!$G2156=$B$2,Colin!$H2156=$C$3),Colin!$I2156,)</f>
        <v>0</v>
      </c>
      <c r="O2156">
        <f>IF(AND(Colin!$G2156=$B$2,Colin!$H2156&lt;=$C$3),Colin!$I2156,)</f>
        <v>0</v>
      </c>
      <c r="P2156">
        <f>IF(Colin!$G2156&lt;$B$2,Colin!$I2156,0)</f>
        <v>0</v>
      </c>
      <c r="Q2156">
        <f>IF(Colin!$G2156&lt;$B$1,Colin!$I2156,0)</f>
        <v>0</v>
      </c>
    </row>
    <row r="2157" spans="12:17" x14ac:dyDescent="0.25">
      <c r="L2157">
        <f>IF(AND(Colin!$G2157=$B$1,Colin!$H2157=$C$3),Colin!$I2157,)</f>
        <v>0</v>
      </c>
      <c r="M2157">
        <f>IF(AND(Colin!$G2157=$B$1,Colin!$H2157&lt;=$C$3),Colin!$I2157,)</f>
        <v>0</v>
      </c>
      <c r="N2157">
        <f>IF(AND(Colin!$G2157=$B$2,Colin!$H2157=$C$3),Colin!$I2157,)</f>
        <v>0</v>
      </c>
      <c r="O2157">
        <f>IF(AND(Colin!$G2157=$B$2,Colin!$H2157&lt;=$C$3),Colin!$I2157,)</f>
        <v>0</v>
      </c>
      <c r="P2157">
        <f>IF(Colin!$G2157&lt;$B$2,Colin!$I2157,0)</f>
        <v>0</v>
      </c>
      <c r="Q2157">
        <f>IF(Colin!$G2157&lt;$B$1,Colin!$I2157,0)</f>
        <v>0</v>
      </c>
    </row>
    <row r="2158" spans="12:17" x14ac:dyDescent="0.25">
      <c r="L2158">
        <f>IF(AND(Colin!$G2158=$B$1,Colin!$H2158=$C$3),Colin!$I2158,)</f>
        <v>0</v>
      </c>
      <c r="M2158">
        <f>IF(AND(Colin!$G2158=$B$1,Colin!$H2158&lt;=$C$3),Colin!$I2158,)</f>
        <v>0</v>
      </c>
      <c r="N2158">
        <f>IF(AND(Colin!$G2158=$B$2,Colin!$H2158=$C$3),Colin!$I2158,)</f>
        <v>0</v>
      </c>
      <c r="O2158">
        <f>IF(AND(Colin!$G2158=$B$2,Colin!$H2158&lt;=$C$3),Colin!$I2158,)</f>
        <v>0</v>
      </c>
      <c r="P2158">
        <f>IF(Colin!$G2158&lt;$B$2,Colin!$I2158,0)</f>
        <v>0</v>
      </c>
      <c r="Q2158">
        <f>IF(Colin!$G2158&lt;$B$1,Colin!$I2158,0)</f>
        <v>0</v>
      </c>
    </row>
    <row r="2159" spans="12:17" x14ac:dyDescent="0.25">
      <c r="L2159">
        <f>IF(AND(Colin!$G2159=$B$1,Colin!$H2159=$C$3),Colin!$I2159,)</f>
        <v>0</v>
      </c>
      <c r="M2159">
        <f>IF(AND(Colin!$G2159=$B$1,Colin!$H2159&lt;=$C$3),Colin!$I2159,)</f>
        <v>0</v>
      </c>
      <c r="N2159">
        <f>IF(AND(Colin!$G2159=$B$2,Colin!$H2159=$C$3),Colin!$I2159,)</f>
        <v>0</v>
      </c>
      <c r="O2159">
        <f>IF(AND(Colin!$G2159=$B$2,Colin!$H2159&lt;=$C$3),Colin!$I2159,)</f>
        <v>0</v>
      </c>
      <c r="P2159">
        <f>IF(Colin!$G2159&lt;$B$2,Colin!$I2159,0)</f>
        <v>0</v>
      </c>
      <c r="Q2159">
        <f>IF(Colin!$G2159&lt;$B$1,Colin!$I2159,0)</f>
        <v>0</v>
      </c>
    </row>
    <row r="2160" spans="12:17" x14ac:dyDescent="0.25">
      <c r="L2160">
        <f>IF(AND(Colin!$G2160=$B$1,Colin!$H2160=$C$3),Colin!$I2160,)</f>
        <v>0</v>
      </c>
      <c r="M2160">
        <f>IF(AND(Colin!$G2160=$B$1,Colin!$H2160&lt;=$C$3),Colin!$I2160,)</f>
        <v>0</v>
      </c>
      <c r="N2160">
        <f>IF(AND(Colin!$G2160=$B$2,Colin!$H2160=$C$3),Colin!$I2160,)</f>
        <v>0</v>
      </c>
      <c r="O2160">
        <f>IF(AND(Colin!$G2160=$B$2,Colin!$H2160&lt;=$C$3),Colin!$I2160,)</f>
        <v>0</v>
      </c>
      <c r="P2160">
        <f>IF(Colin!$G2160&lt;$B$2,Colin!$I2160,0)</f>
        <v>0</v>
      </c>
      <c r="Q2160">
        <f>IF(Colin!$G2160&lt;$B$1,Colin!$I2160,0)</f>
        <v>0</v>
      </c>
    </row>
    <row r="2161" spans="12:17" x14ac:dyDescent="0.25">
      <c r="L2161">
        <f>IF(AND(Colin!$G2161=$B$1,Colin!$H2161=$C$3),Colin!$I2161,)</f>
        <v>0</v>
      </c>
      <c r="M2161">
        <f>IF(AND(Colin!$G2161=$B$1,Colin!$H2161&lt;=$C$3),Colin!$I2161,)</f>
        <v>0</v>
      </c>
      <c r="N2161">
        <f>IF(AND(Colin!$G2161=$B$2,Colin!$H2161=$C$3),Colin!$I2161,)</f>
        <v>0</v>
      </c>
      <c r="O2161">
        <f>IF(AND(Colin!$G2161=$B$2,Colin!$H2161&lt;=$C$3),Colin!$I2161,)</f>
        <v>0</v>
      </c>
      <c r="P2161">
        <f>IF(Colin!$G2161&lt;$B$2,Colin!$I2161,0)</f>
        <v>0</v>
      </c>
      <c r="Q2161">
        <f>IF(Colin!$G2161&lt;$B$1,Colin!$I2161,0)</f>
        <v>0</v>
      </c>
    </row>
    <row r="2162" spans="12:17" x14ac:dyDescent="0.25">
      <c r="L2162">
        <f>IF(AND(Colin!$G2162=$B$1,Colin!$H2162=$C$3),Colin!$I2162,)</f>
        <v>0</v>
      </c>
      <c r="M2162">
        <f>IF(AND(Colin!$G2162=$B$1,Colin!$H2162&lt;=$C$3),Colin!$I2162,)</f>
        <v>0</v>
      </c>
      <c r="N2162">
        <f>IF(AND(Colin!$G2162=$B$2,Colin!$H2162=$C$3),Colin!$I2162,)</f>
        <v>0</v>
      </c>
      <c r="O2162">
        <f>IF(AND(Colin!$G2162=$B$2,Colin!$H2162&lt;=$C$3),Colin!$I2162,)</f>
        <v>0</v>
      </c>
      <c r="P2162">
        <f>IF(Colin!$G2162&lt;$B$2,Colin!$I2162,0)</f>
        <v>0</v>
      </c>
      <c r="Q2162">
        <f>IF(Colin!$G2162&lt;$B$1,Colin!$I2162,0)</f>
        <v>0</v>
      </c>
    </row>
    <row r="2163" spans="12:17" x14ac:dyDescent="0.25">
      <c r="L2163">
        <f>IF(AND(Colin!$G2163=$B$1,Colin!$H2163=$C$3),Colin!$I2163,)</f>
        <v>0</v>
      </c>
      <c r="M2163">
        <f>IF(AND(Colin!$G2163=$B$1,Colin!$H2163&lt;=$C$3),Colin!$I2163,)</f>
        <v>0</v>
      </c>
      <c r="N2163">
        <f>IF(AND(Colin!$G2163=$B$2,Colin!$H2163=$C$3),Colin!$I2163,)</f>
        <v>0</v>
      </c>
      <c r="O2163">
        <f>IF(AND(Colin!$G2163=$B$2,Colin!$H2163&lt;=$C$3),Colin!$I2163,)</f>
        <v>0</v>
      </c>
      <c r="P2163">
        <f>IF(Colin!$G2163&lt;$B$2,Colin!$I2163,0)</f>
        <v>0</v>
      </c>
      <c r="Q2163">
        <f>IF(Colin!$G2163&lt;$B$1,Colin!$I2163,0)</f>
        <v>0</v>
      </c>
    </row>
    <row r="2164" spans="12:17" x14ac:dyDescent="0.25">
      <c r="L2164">
        <f>IF(AND(Colin!$G2164=$B$1,Colin!$H2164=$C$3),Colin!$I2164,)</f>
        <v>0</v>
      </c>
      <c r="M2164">
        <f>IF(AND(Colin!$G2164=$B$1,Colin!$H2164&lt;=$C$3),Colin!$I2164,)</f>
        <v>0</v>
      </c>
      <c r="N2164">
        <f>IF(AND(Colin!$G2164=$B$2,Colin!$H2164=$C$3),Colin!$I2164,)</f>
        <v>0</v>
      </c>
      <c r="O2164">
        <f>IF(AND(Colin!$G2164=$B$2,Colin!$H2164&lt;=$C$3),Colin!$I2164,)</f>
        <v>0</v>
      </c>
      <c r="P2164">
        <f>IF(Colin!$G2164&lt;$B$2,Colin!$I2164,0)</f>
        <v>0</v>
      </c>
      <c r="Q2164">
        <f>IF(Colin!$G2164&lt;$B$1,Colin!$I2164,0)</f>
        <v>0</v>
      </c>
    </row>
    <row r="2165" spans="12:17" x14ac:dyDescent="0.25">
      <c r="L2165">
        <f>IF(AND(Colin!$G2165=$B$1,Colin!$H2165=$C$3),Colin!$I2165,)</f>
        <v>0</v>
      </c>
      <c r="M2165">
        <f>IF(AND(Colin!$G2165=$B$1,Colin!$H2165&lt;=$C$3),Colin!$I2165,)</f>
        <v>0</v>
      </c>
      <c r="N2165">
        <f>IF(AND(Colin!$G2165=$B$2,Colin!$H2165=$C$3),Colin!$I2165,)</f>
        <v>0</v>
      </c>
      <c r="O2165">
        <f>IF(AND(Colin!$G2165=$B$2,Colin!$H2165&lt;=$C$3),Colin!$I2165,)</f>
        <v>0</v>
      </c>
      <c r="P2165">
        <f>IF(Colin!$G2165&lt;$B$2,Colin!$I2165,0)</f>
        <v>0</v>
      </c>
      <c r="Q2165">
        <f>IF(Colin!$G2165&lt;$B$1,Colin!$I2165,0)</f>
        <v>0</v>
      </c>
    </row>
    <row r="2166" spans="12:17" x14ac:dyDescent="0.25">
      <c r="L2166">
        <f>IF(AND(Colin!$G2166=$B$1,Colin!$H2166=$C$3),Colin!$I2166,)</f>
        <v>0</v>
      </c>
      <c r="M2166">
        <f>IF(AND(Colin!$G2166=$B$1,Colin!$H2166&lt;=$C$3),Colin!$I2166,)</f>
        <v>0</v>
      </c>
      <c r="N2166">
        <f>IF(AND(Colin!$G2166=$B$2,Colin!$H2166=$C$3),Colin!$I2166,)</f>
        <v>0</v>
      </c>
      <c r="O2166">
        <f>IF(AND(Colin!$G2166=$B$2,Colin!$H2166&lt;=$C$3),Colin!$I2166,)</f>
        <v>0</v>
      </c>
      <c r="P2166">
        <f>IF(Colin!$G2166&lt;$B$2,Colin!$I2166,0)</f>
        <v>0</v>
      </c>
      <c r="Q2166">
        <f>IF(Colin!$G2166&lt;$B$1,Colin!$I2166,0)</f>
        <v>0</v>
      </c>
    </row>
    <row r="2167" spans="12:17" x14ac:dyDescent="0.25">
      <c r="L2167">
        <f>IF(AND(Colin!$G2167=$B$1,Colin!$H2167=$C$3),Colin!$I2167,)</f>
        <v>0</v>
      </c>
      <c r="M2167">
        <f>IF(AND(Colin!$G2167=$B$1,Colin!$H2167&lt;=$C$3),Colin!$I2167,)</f>
        <v>0</v>
      </c>
      <c r="N2167">
        <f>IF(AND(Colin!$G2167=$B$2,Colin!$H2167=$C$3),Colin!$I2167,)</f>
        <v>0</v>
      </c>
      <c r="O2167">
        <f>IF(AND(Colin!$G2167=$B$2,Colin!$H2167&lt;=$C$3),Colin!$I2167,)</f>
        <v>0</v>
      </c>
      <c r="P2167">
        <f>IF(Colin!$G2167&lt;$B$2,Colin!$I2167,0)</f>
        <v>0</v>
      </c>
      <c r="Q2167">
        <f>IF(Colin!$G2167&lt;$B$1,Colin!$I2167,0)</f>
        <v>0</v>
      </c>
    </row>
    <row r="2168" spans="12:17" x14ac:dyDescent="0.25">
      <c r="L2168">
        <f>IF(AND(Colin!$G2168=$B$1,Colin!$H2168=$C$3),Colin!$I2168,)</f>
        <v>0</v>
      </c>
      <c r="M2168">
        <f>IF(AND(Colin!$G2168=$B$1,Colin!$H2168&lt;=$C$3),Colin!$I2168,)</f>
        <v>0</v>
      </c>
      <c r="N2168">
        <f>IF(AND(Colin!$G2168=$B$2,Colin!$H2168=$C$3),Colin!$I2168,)</f>
        <v>0</v>
      </c>
      <c r="O2168">
        <f>IF(AND(Colin!$G2168=$B$2,Colin!$H2168&lt;=$C$3),Colin!$I2168,)</f>
        <v>0</v>
      </c>
      <c r="P2168">
        <f>IF(Colin!$G2168&lt;$B$2,Colin!$I2168,0)</f>
        <v>0</v>
      </c>
      <c r="Q2168">
        <f>IF(Colin!$G2168&lt;$B$1,Colin!$I2168,0)</f>
        <v>0</v>
      </c>
    </row>
    <row r="2169" spans="12:17" x14ac:dyDescent="0.25">
      <c r="L2169">
        <f>IF(AND(Colin!$G2169=$B$1,Colin!$H2169=$C$3),Colin!$I2169,)</f>
        <v>0</v>
      </c>
      <c r="M2169">
        <f>IF(AND(Colin!$G2169=$B$1,Colin!$H2169&lt;=$C$3),Colin!$I2169,)</f>
        <v>0</v>
      </c>
      <c r="N2169">
        <f>IF(AND(Colin!$G2169=$B$2,Colin!$H2169=$C$3),Colin!$I2169,)</f>
        <v>0</v>
      </c>
      <c r="O2169">
        <f>IF(AND(Colin!$G2169=$B$2,Colin!$H2169&lt;=$C$3),Colin!$I2169,)</f>
        <v>0</v>
      </c>
      <c r="P2169">
        <f>IF(Colin!$G2169&lt;$B$2,Colin!$I2169,0)</f>
        <v>0</v>
      </c>
      <c r="Q2169">
        <f>IF(Colin!$G2169&lt;$B$1,Colin!$I2169,0)</f>
        <v>0</v>
      </c>
    </row>
    <row r="2170" spans="12:17" x14ac:dyDescent="0.25">
      <c r="L2170">
        <f>IF(AND(Colin!$G2170=$B$1,Colin!$H2170=$C$3),Colin!$I2170,)</f>
        <v>0</v>
      </c>
      <c r="M2170">
        <f>IF(AND(Colin!$G2170=$B$1,Colin!$H2170&lt;=$C$3),Colin!$I2170,)</f>
        <v>0</v>
      </c>
      <c r="N2170">
        <f>IF(AND(Colin!$G2170=$B$2,Colin!$H2170=$C$3),Colin!$I2170,)</f>
        <v>0</v>
      </c>
      <c r="O2170">
        <f>IF(AND(Colin!$G2170=$B$2,Colin!$H2170&lt;=$C$3),Colin!$I2170,)</f>
        <v>0</v>
      </c>
      <c r="P2170">
        <f>IF(Colin!$G2170&lt;$B$2,Colin!$I2170,0)</f>
        <v>0</v>
      </c>
      <c r="Q2170">
        <f>IF(Colin!$G2170&lt;$B$1,Colin!$I2170,0)</f>
        <v>0</v>
      </c>
    </row>
    <row r="2171" spans="12:17" x14ac:dyDescent="0.25">
      <c r="L2171">
        <f>IF(AND(Colin!$G2171=$B$1,Colin!$H2171=$C$3),Colin!$I2171,)</f>
        <v>0</v>
      </c>
      <c r="M2171">
        <f>IF(AND(Colin!$G2171=$B$1,Colin!$H2171&lt;=$C$3),Colin!$I2171,)</f>
        <v>0</v>
      </c>
      <c r="N2171">
        <f>IF(AND(Colin!$G2171=$B$2,Colin!$H2171=$C$3),Colin!$I2171,)</f>
        <v>0</v>
      </c>
      <c r="O2171">
        <f>IF(AND(Colin!$G2171=$B$2,Colin!$H2171&lt;=$C$3),Colin!$I2171,)</f>
        <v>0</v>
      </c>
      <c r="P2171">
        <f>IF(Colin!$G2171&lt;$B$2,Colin!$I2171,0)</f>
        <v>0</v>
      </c>
      <c r="Q2171">
        <f>IF(Colin!$G2171&lt;$B$1,Colin!$I2171,0)</f>
        <v>0</v>
      </c>
    </row>
    <row r="2172" spans="12:17" x14ac:dyDescent="0.25">
      <c r="L2172">
        <f>IF(AND(Colin!$G2172=$B$1,Colin!$H2172=$C$3),Colin!$I2172,)</f>
        <v>0</v>
      </c>
      <c r="M2172">
        <f>IF(AND(Colin!$G2172=$B$1,Colin!$H2172&lt;=$C$3),Colin!$I2172,)</f>
        <v>0</v>
      </c>
      <c r="N2172">
        <f>IF(AND(Colin!$G2172=$B$2,Colin!$H2172=$C$3),Colin!$I2172,)</f>
        <v>0</v>
      </c>
      <c r="O2172">
        <f>IF(AND(Colin!$G2172=$B$2,Colin!$H2172&lt;=$C$3),Colin!$I2172,)</f>
        <v>0</v>
      </c>
      <c r="P2172">
        <f>IF(Colin!$G2172&lt;$B$2,Colin!$I2172,0)</f>
        <v>0</v>
      </c>
      <c r="Q2172">
        <f>IF(Colin!$G2172&lt;$B$1,Colin!$I2172,0)</f>
        <v>0</v>
      </c>
    </row>
    <row r="2173" spans="12:17" x14ac:dyDescent="0.25">
      <c r="L2173">
        <f>IF(AND(Colin!$G2173=$B$1,Colin!$H2173=$C$3),Colin!$I2173,)</f>
        <v>0</v>
      </c>
      <c r="M2173">
        <f>IF(AND(Colin!$G2173=$B$1,Colin!$H2173&lt;=$C$3),Colin!$I2173,)</f>
        <v>0</v>
      </c>
      <c r="N2173">
        <f>IF(AND(Colin!$G2173=$B$2,Colin!$H2173=$C$3),Colin!$I2173,)</f>
        <v>0</v>
      </c>
      <c r="O2173">
        <f>IF(AND(Colin!$G2173=$B$2,Colin!$H2173&lt;=$C$3),Colin!$I2173,)</f>
        <v>0</v>
      </c>
      <c r="P2173">
        <f>IF(Colin!$G2173&lt;$B$2,Colin!$I2173,0)</f>
        <v>0</v>
      </c>
      <c r="Q2173">
        <f>IF(Colin!$G2173&lt;$B$1,Colin!$I2173,0)</f>
        <v>0</v>
      </c>
    </row>
    <row r="2174" spans="12:17" x14ac:dyDescent="0.25">
      <c r="L2174">
        <f>IF(AND(Colin!$G2174=$B$1,Colin!$H2174=$C$3),Colin!$I2174,)</f>
        <v>0</v>
      </c>
      <c r="M2174">
        <f>IF(AND(Colin!$G2174=$B$1,Colin!$H2174&lt;=$C$3),Colin!$I2174,)</f>
        <v>0</v>
      </c>
      <c r="N2174">
        <f>IF(AND(Colin!$G2174=$B$2,Colin!$H2174=$C$3),Colin!$I2174,)</f>
        <v>0</v>
      </c>
      <c r="O2174">
        <f>IF(AND(Colin!$G2174=$B$2,Colin!$H2174&lt;=$C$3),Colin!$I2174,)</f>
        <v>0</v>
      </c>
      <c r="P2174">
        <f>IF(Colin!$G2174&lt;$B$2,Colin!$I2174,0)</f>
        <v>0</v>
      </c>
      <c r="Q2174">
        <f>IF(Colin!$G2174&lt;$B$1,Colin!$I2174,0)</f>
        <v>0</v>
      </c>
    </row>
    <row r="2175" spans="12:17" x14ac:dyDescent="0.25">
      <c r="L2175">
        <f>IF(AND(Colin!$G2175=$B$1,Colin!$H2175=$C$3),Colin!$I2175,)</f>
        <v>0</v>
      </c>
      <c r="M2175">
        <f>IF(AND(Colin!$G2175=$B$1,Colin!$H2175&lt;=$C$3),Colin!$I2175,)</f>
        <v>0</v>
      </c>
      <c r="N2175">
        <f>IF(AND(Colin!$G2175=$B$2,Colin!$H2175=$C$3),Colin!$I2175,)</f>
        <v>0</v>
      </c>
      <c r="O2175">
        <f>IF(AND(Colin!$G2175=$B$2,Colin!$H2175&lt;=$C$3),Colin!$I2175,)</f>
        <v>0</v>
      </c>
      <c r="P2175">
        <f>IF(Colin!$G2175&lt;$B$2,Colin!$I2175,0)</f>
        <v>0</v>
      </c>
      <c r="Q2175">
        <f>IF(Colin!$G2175&lt;$B$1,Colin!$I2175,0)</f>
        <v>0</v>
      </c>
    </row>
    <row r="2176" spans="12:17" x14ac:dyDescent="0.25">
      <c r="L2176">
        <f>IF(AND(Colin!$G2176=$B$1,Colin!$H2176=$C$3),Colin!$I2176,)</f>
        <v>0</v>
      </c>
      <c r="M2176">
        <f>IF(AND(Colin!$G2176=$B$1,Colin!$H2176&lt;=$C$3),Colin!$I2176,)</f>
        <v>0</v>
      </c>
      <c r="N2176">
        <f>IF(AND(Colin!$G2176=$B$2,Colin!$H2176=$C$3),Colin!$I2176,)</f>
        <v>0</v>
      </c>
      <c r="O2176">
        <f>IF(AND(Colin!$G2176=$B$2,Colin!$H2176&lt;=$C$3),Colin!$I2176,)</f>
        <v>0</v>
      </c>
      <c r="P2176">
        <f>IF(Colin!$G2176&lt;$B$2,Colin!$I2176,0)</f>
        <v>0</v>
      </c>
      <c r="Q2176">
        <f>IF(Colin!$G2176&lt;$B$1,Colin!$I2176,0)</f>
        <v>0</v>
      </c>
    </row>
    <row r="2177" spans="12:17" x14ac:dyDescent="0.25">
      <c r="L2177">
        <f>IF(AND(Colin!$G2177=$B$1,Colin!$H2177=$C$3),Colin!$I2177,)</f>
        <v>0</v>
      </c>
      <c r="M2177">
        <f>IF(AND(Colin!$G2177=$B$1,Colin!$H2177&lt;=$C$3),Colin!$I2177,)</f>
        <v>0</v>
      </c>
      <c r="N2177">
        <f>IF(AND(Colin!$G2177=$B$2,Colin!$H2177=$C$3),Colin!$I2177,)</f>
        <v>0</v>
      </c>
      <c r="O2177">
        <f>IF(AND(Colin!$G2177=$B$2,Colin!$H2177&lt;=$C$3),Colin!$I2177,)</f>
        <v>0</v>
      </c>
      <c r="P2177">
        <f>IF(Colin!$G2177&lt;$B$2,Colin!$I2177,0)</f>
        <v>0</v>
      </c>
      <c r="Q2177">
        <f>IF(Colin!$G2177&lt;$B$1,Colin!$I2177,0)</f>
        <v>0</v>
      </c>
    </row>
    <row r="2178" spans="12:17" x14ac:dyDescent="0.25">
      <c r="L2178">
        <f>IF(AND(Colin!$G2178=$B$1,Colin!$H2178=$C$3),Colin!$I2178,)</f>
        <v>0</v>
      </c>
      <c r="M2178">
        <f>IF(AND(Colin!$G2178=$B$1,Colin!$H2178&lt;=$C$3),Colin!$I2178,)</f>
        <v>0</v>
      </c>
      <c r="N2178">
        <f>IF(AND(Colin!$G2178=$B$2,Colin!$H2178=$C$3),Colin!$I2178,)</f>
        <v>0</v>
      </c>
      <c r="O2178">
        <f>IF(AND(Colin!$G2178=$B$2,Colin!$H2178&lt;=$C$3),Colin!$I2178,)</f>
        <v>0</v>
      </c>
      <c r="P2178">
        <f>IF(Colin!$G2178&lt;$B$2,Colin!$I2178,0)</f>
        <v>0</v>
      </c>
      <c r="Q2178">
        <f>IF(Colin!$G2178&lt;$B$1,Colin!$I2178,0)</f>
        <v>0</v>
      </c>
    </row>
    <row r="2179" spans="12:17" x14ac:dyDescent="0.25">
      <c r="L2179">
        <f>IF(AND(Colin!$G2179=$B$1,Colin!$H2179=$C$3),Colin!$I2179,)</f>
        <v>0</v>
      </c>
      <c r="M2179">
        <f>IF(AND(Colin!$G2179=$B$1,Colin!$H2179&lt;=$C$3),Colin!$I2179,)</f>
        <v>0</v>
      </c>
      <c r="N2179">
        <f>IF(AND(Colin!$G2179=$B$2,Colin!$H2179=$C$3),Colin!$I2179,)</f>
        <v>0</v>
      </c>
      <c r="O2179">
        <f>IF(AND(Colin!$G2179=$B$2,Colin!$H2179&lt;=$C$3),Colin!$I2179,)</f>
        <v>0</v>
      </c>
      <c r="P2179">
        <f>IF(Colin!$G2179&lt;$B$2,Colin!$I2179,0)</f>
        <v>0</v>
      </c>
      <c r="Q2179">
        <f>IF(Colin!$G2179&lt;$B$1,Colin!$I2179,0)</f>
        <v>0</v>
      </c>
    </row>
    <row r="2180" spans="12:17" x14ac:dyDescent="0.25">
      <c r="L2180">
        <f>IF(AND(Colin!$G2180=$B$1,Colin!$H2180=$C$3),Colin!$I2180,)</f>
        <v>0</v>
      </c>
      <c r="M2180">
        <f>IF(AND(Colin!$G2180=$B$1,Colin!$H2180&lt;=$C$3),Colin!$I2180,)</f>
        <v>0</v>
      </c>
      <c r="N2180">
        <f>IF(AND(Colin!$G2180=$B$2,Colin!$H2180=$C$3),Colin!$I2180,)</f>
        <v>0</v>
      </c>
      <c r="O2180">
        <f>IF(AND(Colin!$G2180=$B$2,Colin!$H2180&lt;=$C$3),Colin!$I2180,)</f>
        <v>0</v>
      </c>
      <c r="P2180">
        <f>IF(Colin!$G2180&lt;$B$2,Colin!$I2180,0)</f>
        <v>0</v>
      </c>
      <c r="Q2180">
        <f>IF(Colin!$G2180&lt;$B$1,Colin!$I2180,0)</f>
        <v>0</v>
      </c>
    </row>
    <row r="2181" spans="12:17" x14ac:dyDescent="0.25">
      <c r="L2181">
        <f>IF(AND(Colin!$G2181=$B$1,Colin!$H2181=$C$3),Colin!$I2181,)</f>
        <v>0</v>
      </c>
      <c r="M2181">
        <f>IF(AND(Colin!$G2181=$B$1,Colin!$H2181&lt;=$C$3),Colin!$I2181,)</f>
        <v>0</v>
      </c>
      <c r="N2181">
        <f>IF(AND(Colin!$G2181=$B$2,Colin!$H2181=$C$3),Colin!$I2181,)</f>
        <v>0</v>
      </c>
      <c r="O2181">
        <f>IF(AND(Colin!$G2181=$B$2,Colin!$H2181&lt;=$C$3),Colin!$I2181,)</f>
        <v>0</v>
      </c>
      <c r="P2181">
        <f>IF(Colin!$G2181&lt;$B$2,Colin!$I2181,0)</f>
        <v>0</v>
      </c>
      <c r="Q2181">
        <f>IF(Colin!$G2181&lt;$B$1,Colin!$I2181,0)</f>
        <v>0</v>
      </c>
    </row>
    <row r="2182" spans="12:17" x14ac:dyDescent="0.25">
      <c r="L2182">
        <f>IF(AND(Colin!$G2182=$B$1,Colin!$H2182=$C$3),Colin!$I2182,)</f>
        <v>0</v>
      </c>
      <c r="M2182">
        <f>IF(AND(Colin!$G2182=$B$1,Colin!$H2182&lt;=$C$3),Colin!$I2182,)</f>
        <v>0</v>
      </c>
      <c r="N2182">
        <f>IF(AND(Colin!$G2182=$B$2,Colin!$H2182=$C$3),Colin!$I2182,)</f>
        <v>0</v>
      </c>
      <c r="O2182">
        <f>IF(AND(Colin!$G2182=$B$2,Colin!$H2182&lt;=$C$3),Colin!$I2182,)</f>
        <v>0</v>
      </c>
      <c r="P2182">
        <f>IF(Colin!$G2182&lt;$B$2,Colin!$I2182,0)</f>
        <v>0</v>
      </c>
      <c r="Q2182">
        <f>IF(Colin!$G2182&lt;$B$1,Colin!$I2182,0)</f>
        <v>0</v>
      </c>
    </row>
    <row r="2183" spans="12:17" x14ac:dyDescent="0.25">
      <c r="L2183">
        <f>IF(AND(Colin!$G2183=$B$1,Colin!$H2183=$C$3),Colin!$I2183,)</f>
        <v>0</v>
      </c>
      <c r="M2183">
        <f>IF(AND(Colin!$G2183=$B$1,Colin!$H2183&lt;=$C$3),Colin!$I2183,)</f>
        <v>0</v>
      </c>
      <c r="N2183">
        <f>IF(AND(Colin!$G2183=$B$2,Colin!$H2183=$C$3),Colin!$I2183,)</f>
        <v>0</v>
      </c>
      <c r="O2183">
        <f>IF(AND(Colin!$G2183=$B$2,Colin!$H2183&lt;=$C$3),Colin!$I2183,)</f>
        <v>0</v>
      </c>
      <c r="P2183">
        <f>IF(Colin!$G2183&lt;$B$2,Colin!$I2183,0)</f>
        <v>0</v>
      </c>
      <c r="Q2183">
        <f>IF(Colin!$G2183&lt;$B$1,Colin!$I2183,0)</f>
        <v>0</v>
      </c>
    </row>
    <row r="2184" spans="12:17" x14ac:dyDescent="0.25">
      <c r="L2184">
        <f>IF(AND(Colin!$G2184=$B$1,Colin!$H2184=$C$3),Colin!$I2184,)</f>
        <v>0</v>
      </c>
      <c r="M2184">
        <f>IF(AND(Colin!$G2184=$B$1,Colin!$H2184&lt;=$C$3),Colin!$I2184,)</f>
        <v>0</v>
      </c>
      <c r="N2184">
        <f>IF(AND(Colin!$G2184=$B$2,Colin!$H2184=$C$3),Colin!$I2184,)</f>
        <v>0</v>
      </c>
      <c r="O2184">
        <f>IF(AND(Colin!$G2184=$B$2,Colin!$H2184&lt;=$C$3),Colin!$I2184,)</f>
        <v>0</v>
      </c>
      <c r="P2184">
        <f>IF(Colin!$G2184&lt;$B$2,Colin!$I2184,0)</f>
        <v>0</v>
      </c>
      <c r="Q2184">
        <f>IF(Colin!$G2184&lt;$B$1,Colin!$I2184,0)</f>
        <v>0</v>
      </c>
    </row>
    <row r="2185" spans="12:17" x14ac:dyDescent="0.25">
      <c r="L2185">
        <f>IF(AND(Colin!$G2185=$B$1,Colin!$H2185=$C$3),Colin!$I2185,)</f>
        <v>0</v>
      </c>
      <c r="M2185">
        <f>IF(AND(Colin!$G2185=$B$1,Colin!$H2185&lt;=$C$3),Colin!$I2185,)</f>
        <v>0</v>
      </c>
      <c r="N2185">
        <f>IF(AND(Colin!$G2185=$B$2,Colin!$H2185=$C$3),Colin!$I2185,)</f>
        <v>0</v>
      </c>
      <c r="O2185">
        <f>IF(AND(Colin!$G2185=$B$2,Colin!$H2185&lt;=$C$3),Colin!$I2185,)</f>
        <v>0</v>
      </c>
      <c r="P2185">
        <f>IF(Colin!$G2185&lt;$B$2,Colin!$I2185,0)</f>
        <v>0</v>
      </c>
      <c r="Q2185">
        <f>IF(Colin!$G2185&lt;$B$1,Colin!$I2185,0)</f>
        <v>0</v>
      </c>
    </row>
    <row r="2186" spans="12:17" x14ac:dyDescent="0.25">
      <c r="L2186">
        <f>IF(AND(Colin!$G2186=$B$1,Colin!$H2186=$C$3),Colin!$I2186,)</f>
        <v>0</v>
      </c>
      <c r="M2186">
        <f>IF(AND(Colin!$G2186=$B$1,Colin!$H2186&lt;=$C$3),Colin!$I2186,)</f>
        <v>0</v>
      </c>
      <c r="N2186">
        <f>IF(AND(Colin!$G2186=$B$2,Colin!$H2186=$C$3),Colin!$I2186,)</f>
        <v>0</v>
      </c>
      <c r="O2186">
        <f>IF(AND(Colin!$G2186=$B$2,Colin!$H2186&lt;=$C$3),Colin!$I2186,)</f>
        <v>0</v>
      </c>
      <c r="P2186">
        <f>IF(Colin!$G2186&lt;$B$2,Colin!$I2186,0)</f>
        <v>0</v>
      </c>
      <c r="Q2186">
        <f>IF(Colin!$G2186&lt;$B$1,Colin!$I2186,0)</f>
        <v>0</v>
      </c>
    </row>
    <row r="2187" spans="12:17" x14ac:dyDescent="0.25">
      <c r="L2187">
        <f>IF(AND(Colin!$G2187=$B$1,Colin!$H2187=$C$3),Colin!$I2187,)</f>
        <v>0</v>
      </c>
      <c r="M2187">
        <f>IF(AND(Colin!$G2187=$B$1,Colin!$H2187&lt;=$C$3),Colin!$I2187,)</f>
        <v>0</v>
      </c>
      <c r="N2187">
        <f>IF(AND(Colin!$G2187=$B$2,Colin!$H2187=$C$3),Colin!$I2187,)</f>
        <v>0</v>
      </c>
      <c r="O2187">
        <f>IF(AND(Colin!$G2187=$B$2,Colin!$H2187&lt;=$C$3),Colin!$I2187,)</f>
        <v>0</v>
      </c>
      <c r="P2187">
        <f>IF(Colin!$G2187&lt;$B$2,Colin!$I2187,0)</f>
        <v>0</v>
      </c>
      <c r="Q2187">
        <f>IF(Colin!$G2187&lt;$B$1,Colin!$I2187,0)</f>
        <v>0</v>
      </c>
    </row>
    <row r="2188" spans="12:17" x14ac:dyDescent="0.25">
      <c r="L2188">
        <f>IF(AND(Colin!$G2188=$B$1,Colin!$H2188=$C$3),Colin!$I2188,)</f>
        <v>0</v>
      </c>
      <c r="M2188">
        <f>IF(AND(Colin!$G2188=$B$1,Colin!$H2188&lt;=$C$3),Colin!$I2188,)</f>
        <v>0</v>
      </c>
      <c r="N2188">
        <f>IF(AND(Colin!$G2188=$B$2,Colin!$H2188=$C$3),Colin!$I2188,)</f>
        <v>0</v>
      </c>
      <c r="O2188">
        <f>IF(AND(Colin!$G2188=$B$2,Colin!$H2188&lt;=$C$3),Colin!$I2188,)</f>
        <v>0</v>
      </c>
      <c r="P2188">
        <f>IF(Colin!$G2188&lt;$B$2,Colin!$I2188,0)</f>
        <v>0</v>
      </c>
      <c r="Q2188">
        <f>IF(Colin!$G2188&lt;$B$1,Colin!$I2188,0)</f>
        <v>0</v>
      </c>
    </row>
    <row r="2189" spans="12:17" x14ac:dyDescent="0.25">
      <c r="L2189">
        <f>IF(AND(Colin!$G2189=$B$1,Colin!$H2189=$C$3),Colin!$I2189,)</f>
        <v>0</v>
      </c>
      <c r="M2189">
        <f>IF(AND(Colin!$G2189=$B$1,Colin!$H2189&lt;=$C$3),Colin!$I2189,)</f>
        <v>0</v>
      </c>
      <c r="N2189">
        <f>IF(AND(Colin!$G2189=$B$2,Colin!$H2189=$C$3),Colin!$I2189,)</f>
        <v>0</v>
      </c>
      <c r="O2189">
        <f>IF(AND(Colin!$G2189=$B$2,Colin!$H2189&lt;=$C$3),Colin!$I2189,)</f>
        <v>0</v>
      </c>
      <c r="P2189">
        <f>IF(Colin!$G2189&lt;$B$2,Colin!$I2189,0)</f>
        <v>0</v>
      </c>
      <c r="Q2189">
        <f>IF(Colin!$G2189&lt;$B$1,Colin!$I2189,0)</f>
        <v>0</v>
      </c>
    </row>
    <row r="2190" spans="12:17" x14ac:dyDescent="0.25">
      <c r="L2190">
        <f>IF(AND(Colin!$G2190=$B$1,Colin!$H2190=$C$3),Colin!$I2190,)</f>
        <v>0</v>
      </c>
      <c r="M2190">
        <f>IF(AND(Colin!$G2190=$B$1,Colin!$H2190&lt;=$C$3),Colin!$I2190,)</f>
        <v>0</v>
      </c>
      <c r="N2190">
        <f>IF(AND(Colin!$G2190=$B$2,Colin!$H2190=$C$3),Colin!$I2190,)</f>
        <v>0</v>
      </c>
      <c r="O2190">
        <f>IF(AND(Colin!$G2190=$B$2,Colin!$H2190&lt;=$C$3),Colin!$I2190,)</f>
        <v>0</v>
      </c>
      <c r="P2190">
        <f>IF(Colin!$G2190&lt;$B$2,Colin!$I2190,0)</f>
        <v>0</v>
      </c>
      <c r="Q2190">
        <f>IF(Colin!$G2190&lt;$B$1,Colin!$I2190,0)</f>
        <v>0</v>
      </c>
    </row>
    <row r="2191" spans="12:17" x14ac:dyDescent="0.25">
      <c r="L2191">
        <f>IF(AND(Colin!$G2191=$B$1,Colin!$H2191=$C$3),Colin!$I2191,)</f>
        <v>0</v>
      </c>
      <c r="M2191">
        <f>IF(AND(Colin!$G2191=$B$1,Colin!$H2191&lt;=$C$3),Colin!$I2191,)</f>
        <v>0</v>
      </c>
      <c r="N2191">
        <f>IF(AND(Colin!$G2191=$B$2,Colin!$H2191=$C$3),Colin!$I2191,)</f>
        <v>0</v>
      </c>
      <c r="O2191">
        <f>IF(AND(Colin!$G2191=$B$2,Colin!$H2191&lt;=$C$3),Colin!$I2191,)</f>
        <v>0</v>
      </c>
      <c r="P2191">
        <f>IF(Colin!$G2191&lt;$B$2,Colin!$I2191,0)</f>
        <v>0</v>
      </c>
      <c r="Q2191">
        <f>IF(Colin!$G2191&lt;$B$1,Colin!$I2191,0)</f>
        <v>0</v>
      </c>
    </row>
    <row r="2192" spans="12:17" x14ac:dyDescent="0.25">
      <c r="L2192">
        <f>IF(AND(Colin!$G2192=$B$1,Colin!$H2192=$C$3),Colin!$I2192,)</f>
        <v>0</v>
      </c>
      <c r="M2192">
        <f>IF(AND(Colin!$G2192=$B$1,Colin!$H2192&lt;=$C$3),Colin!$I2192,)</f>
        <v>0</v>
      </c>
      <c r="N2192">
        <f>IF(AND(Colin!$G2192=$B$2,Colin!$H2192=$C$3),Colin!$I2192,)</f>
        <v>0</v>
      </c>
      <c r="O2192">
        <f>IF(AND(Colin!$G2192=$B$2,Colin!$H2192&lt;=$C$3),Colin!$I2192,)</f>
        <v>0</v>
      </c>
      <c r="P2192">
        <f>IF(Colin!$G2192&lt;$B$2,Colin!$I2192,0)</f>
        <v>0</v>
      </c>
      <c r="Q2192">
        <f>IF(Colin!$G2192&lt;$B$1,Colin!$I2192,0)</f>
        <v>0</v>
      </c>
    </row>
    <row r="2193" spans="12:17" x14ac:dyDescent="0.25">
      <c r="L2193">
        <f>IF(AND(Colin!$G2193=$B$1,Colin!$H2193=$C$3),Colin!$I2193,)</f>
        <v>0</v>
      </c>
      <c r="M2193">
        <f>IF(AND(Colin!$G2193=$B$1,Colin!$H2193&lt;=$C$3),Colin!$I2193,)</f>
        <v>0</v>
      </c>
      <c r="N2193">
        <f>IF(AND(Colin!$G2193=$B$2,Colin!$H2193=$C$3),Colin!$I2193,)</f>
        <v>0</v>
      </c>
      <c r="O2193">
        <f>IF(AND(Colin!$G2193=$B$2,Colin!$H2193&lt;=$C$3),Colin!$I2193,)</f>
        <v>0</v>
      </c>
      <c r="P2193">
        <f>IF(Colin!$G2193&lt;$B$2,Colin!$I2193,0)</f>
        <v>0</v>
      </c>
      <c r="Q2193">
        <f>IF(Colin!$G2193&lt;$B$1,Colin!$I2193,0)</f>
        <v>0</v>
      </c>
    </row>
    <row r="2194" spans="12:17" x14ac:dyDescent="0.25">
      <c r="L2194">
        <f>IF(AND(Colin!$G2194=$B$1,Colin!$H2194=$C$3),Colin!$I2194,)</f>
        <v>0</v>
      </c>
      <c r="M2194">
        <f>IF(AND(Colin!$G2194=$B$1,Colin!$H2194&lt;=$C$3),Colin!$I2194,)</f>
        <v>0</v>
      </c>
      <c r="N2194">
        <f>IF(AND(Colin!$G2194=$B$2,Colin!$H2194=$C$3),Colin!$I2194,)</f>
        <v>0</v>
      </c>
      <c r="O2194">
        <f>IF(AND(Colin!$G2194=$B$2,Colin!$H2194&lt;=$C$3),Colin!$I2194,)</f>
        <v>0</v>
      </c>
      <c r="P2194">
        <f>IF(Colin!$G2194&lt;$B$2,Colin!$I2194,0)</f>
        <v>0</v>
      </c>
      <c r="Q2194">
        <f>IF(Colin!$G2194&lt;$B$1,Colin!$I2194,0)</f>
        <v>0</v>
      </c>
    </row>
    <row r="2195" spans="12:17" x14ac:dyDescent="0.25">
      <c r="L2195">
        <f>IF(AND(Colin!$G2195=$B$1,Colin!$H2195=$C$3),Colin!$I2195,)</f>
        <v>0</v>
      </c>
      <c r="M2195">
        <f>IF(AND(Colin!$G2195=$B$1,Colin!$H2195&lt;=$C$3),Colin!$I2195,)</f>
        <v>0</v>
      </c>
      <c r="N2195">
        <f>IF(AND(Colin!$G2195=$B$2,Colin!$H2195=$C$3),Colin!$I2195,)</f>
        <v>0</v>
      </c>
      <c r="O2195">
        <f>IF(AND(Colin!$G2195=$B$2,Colin!$H2195&lt;=$C$3),Colin!$I2195,)</f>
        <v>0</v>
      </c>
      <c r="P2195">
        <f>IF(Colin!$G2195&lt;$B$2,Colin!$I2195,0)</f>
        <v>0</v>
      </c>
      <c r="Q2195">
        <f>IF(Colin!$G2195&lt;$B$1,Colin!$I2195,0)</f>
        <v>0</v>
      </c>
    </row>
    <row r="2196" spans="12:17" x14ac:dyDescent="0.25">
      <c r="L2196">
        <f>IF(AND(Colin!$G2196=$B$1,Colin!$H2196=$C$3),Colin!$I2196,)</f>
        <v>0</v>
      </c>
      <c r="M2196">
        <f>IF(AND(Colin!$G2196=$B$1,Colin!$H2196&lt;=$C$3),Colin!$I2196,)</f>
        <v>0</v>
      </c>
      <c r="N2196">
        <f>IF(AND(Colin!$G2196=$B$2,Colin!$H2196=$C$3),Colin!$I2196,)</f>
        <v>0</v>
      </c>
      <c r="O2196">
        <f>IF(AND(Colin!$G2196=$B$2,Colin!$H2196&lt;=$C$3),Colin!$I2196,)</f>
        <v>0</v>
      </c>
      <c r="P2196">
        <f>IF(Colin!$G2196&lt;$B$2,Colin!$I2196,0)</f>
        <v>0</v>
      </c>
      <c r="Q2196">
        <f>IF(Colin!$G2196&lt;$B$1,Colin!$I2196,0)</f>
        <v>0</v>
      </c>
    </row>
    <row r="2197" spans="12:17" x14ac:dyDescent="0.25">
      <c r="L2197">
        <f>IF(AND(Colin!$G2197=$B$1,Colin!$H2197=$C$3),Colin!$I2197,)</f>
        <v>0</v>
      </c>
      <c r="M2197">
        <f>IF(AND(Colin!$G2197=$B$1,Colin!$H2197&lt;=$C$3),Colin!$I2197,)</f>
        <v>0</v>
      </c>
      <c r="N2197">
        <f>IF(AND(Colin!$G2197=$B$2,Colin!$H2197=$C$3),Colin!$I2197,)</f>
        <v>0</v>
      </c>
      <c r="O2197">
        <f>IF(AND(Colin!$G2197=$B$2,Colin!$H2197&lt;=$C$3),Colin!$I2197,)</f>
        <v>0</v>
      </c>
      <c r="P2197">
        <f>IF(Colin!$G2197&lt;$B$2,Colin!$I2197,0)</f>
        <v>0</v>
      </c>
      <c r="Q2197">
        <f>IF(Colin!$G2197&lt;$B$1,Colin!$I2197,0)</f>
        <v>0</v>
      </c>
    </row>
    <row r="2198" spans="12:17" x14ac:dyDescent="0.25">
      <c r="L2198">
        <f>IF(AND(Colin!$G2198=$B$1,Colin!$H2198=$C$3),Colin!$I2198,)</f>
        <v>0</v>
      </c>
      <c r="M2198">
        <f>IF(AND(Colin!$G2198=$B$1,Colin!$H2198&lt;=$C$3),Colin!$I2198,)</f>
        <v>0</v>
      </c>
      <c r="N2198">
        <f>IF(AND(Colin!$G2198=$B$2,Colin!$H2198=$C$3),Colin!$I2198,)</f>
        <v>0</v>
      </c>
      <c r="O2198">
        <f>IF(AND(Colin!$G2198=$B$2,Colin!$H2198&lt;=$C$3),Colin!$I2198,)</f>
        <v>0</v>
      </c>
      <c r="P2198">
        <f>IF(Colin!$G2198&lt;$B$2,Colin!$I2198,0)</f>
        <v>0</v>
      </c>
      <c r="Q2198">
        <f>IF(Colin!$G2198&lt;$B$1,Colin!$I2198,0)</f>
        <v>0</v>
      </c>
    </row>
    <row r="2199" spans="12:17" x14ac:dyDescent="0.25">
      <c r="L2199">
        <f>IF(AND(Colin!$G2199=$B$1,Colin!$H2199=$C$3),Colin!$I2199,)</f>
        <v>0</v>
      </c>
      <c r="M2199">
        <f>IF(AND(Colin!$G2199=$B$1,Colin!$H2199&lt;=$C$3),Colin!$I2199,)</f>
        <v>0</v>
      </c>
      <c r="N2199">
        <f>IF(AND(Colin!$G2199=$B$2,Colin!$H2199=$C$3),Colin!$I2199,)</f>
        <v>0</v>
      </c>
      <c r="O2199">
        <f>IF(AND(Colin!$G2199=$B$2,Colin!$H2199&lt;=$C$3),Colin!$I2199,)</f>
        <v>0</v>
      </c>
      <c r="P2199">
        <f>IF(Colin!$G2199&lt;$B$2,Colin!$I2199,0)</f>
        <v>0</v>
      </c>
      <c r="Q2199">
        <f>IF(Colin!$G2199&lt;$B$1,Colin!$I2199,0)</f>
        <v>0</v>
      </c>
    </row>
    <row r="2200" spans="12:17" x14ac:dyDescent="0.25">
      <c r="L2200">
        <f>IF(AND(Colin!$G2200=$B$1,Colin!$H2200=$C$3),Colin!$I2200,)</f>
        <v>0</v>
      </c>
      <c r="M2200">
        <f>IF(AND(Colin!$G2200=$B$1,Colin!$H2200&lt;=$C$3),Colin!$I2200,)</f>
        <v>0</v>
      </c>
      <c r="N2200">
        <f>IF(AND(Colin!$G2200=$B$2,Colin!$H2200=$C$3),Colin!$I2200,)</f>
        <v>0</v>
      </c>
      <c r="O2200">
        <f>IF(AND(Colin!$G2200=$B$2,Colin!$H2200&lt;=$C$3),Colin!$I2200,)</f>
        <v>0</v>
      </c>
      <c r="P2200">
        <f>IF(Colin!$G2200&lt;$B$2,Colin!$I2200,0)</f>
        <v>0</v>
      </c>
      <c r="Q2200">
        <f>IF(Colin!$G2200&lt;$B$1,Colin!$I2200,0)</f>
        <v>0</v>
      </c>
    </row>
    <row r="2201" spans="12:17" x14ac:dyDescent="0.25">
      <c r="L2201">
        <f>IF(AND(Colin!$G2201=$B$1,Colin!$H2201=$C$3),Colin!$I2201,)</f>
        <v>0</v>
      </c>
      <c r="M2201">
        <f>IF(AND(Colin!$G2201=$B$1,Colin!$H2201&lt;=$C$3),Colin!$I2201,)</f>
        <v>0</v>
      </c>
      <c r="N2201">
        <f>IF(AND(Colin!$G2201=$B$2,Colin!$H2201=$C$3),Colin!$I2201,)</f>
        <v>0</v>
      </c>
      <c r="O2201">
        <f>IF(AND(Colin!$G2201=$B$2,Colin!$H2201&lt;=$C$3),Colin!$I2201,)</f>
        <v>0</v>
      </c>
      <c r="P2201">
        <f>IF(Colin!$G2201&lt;$B$2,Colin!$I2201,0)</f>
        <v>0</v>
      </c>
      <c r="Q2201">
        <f>IF(Colin!$G2201&lt;$B$1,Colin!$I2201,0)</f>
        <v>0</v>
      </c>
    </row>
    <row r="2202" spans="12:17" x14ac:dyDescent="0.25">
      <c r="L2202">
        <f>IF(AND(Colin!$G2202=$B$1,Colin!$H2202=$C$3),Colin!$I2202,)</f>
        <v>0</v>
      </c>
      <c r="M2202">
        <f>IF(AND(Colin!$G2202=$B$1,Colin!$H2202&lt;=$C$3),Colin!$I2202,)</f>
        <v>0</v>
      </c>
      <c r="N2202">
        <f>IF(AND(Colin!$G2202=$B$2,Colin!$H2202=$C$3),Colin!$I2202,)</f>
        <v>0</v>
      </c>
      <c r="O2202">
        <f>IF(AND(Colin!$G2202=$B$2,Colin!$H2202&lt;=$C$3),Colin!$I2202,)</f>
        <v>0</v>
      </c>
      <c r="P2202">
        <f>IF(Colin!$G2202&lt;$B$2,Colin!$I2202,0)</f>
        <v>0</v>
      </c>
      <c r="Q2202">
        <f>IF(Colin!$G2202&lt;$B$1,Colin!$I2202,0)</f>
        <v>0</v>
      </c>
    </row>
    <row r="2203" spans="12:17" x14ac:dyDescent="0.25">
      <c r="L2203">
        <f>IF(AND(Colin!$G2203=$B$1,Colin!$H2203=$C$3),Colin!$I2203,)</f>
        <v>0</v>
      </c>
      <c r="M2203">
        <f>IF(AND(Colin!$G2203=$B$1,Colin!$H2203&lt;=$C$3),Colin!$I2203,)</f>
        <v>0</v>
      </c>
      <c r="N2203">
        <f>IF(AND(Colin!$G2203=$B$2,Colin!$H2203=$C$3),Colin!$I2203,)</f>
        <v>0</v>
      </c>
      <c r="O2203">
        <f>IF(AND(Colin!$G2203=$B$2,Colin!$H2203&lt;=$C$3),Colin!$I2203,)</f>
        <v>0</v>
      </c>
      <c r="P2203">
        <f>IF(Colin!$G2203&lt;$B$2,Colin!$I2203,0)</f>
        <v>0</v>
      </c>
      <c r="Q2203">
        <f>IF(Colin!$G2203&lt;$B$1,Colin!$I2203,0)</f>
        <v>0</v>
      </c>
    </row>
    <row r="2204" spans="12:17" x14ac:dyDescent="0.25">
      <c r="L2204">
        <f>IF(AND(Colin!$G2204=$B$1,Colin!$H2204=$C$3),Colin!$I2204,)</f>
        <v>0</v>
      </c>
      <c r="M2204">
        <f>IF(AND(Colin!$G2204=$B$1,Colin!$H2204&lt;=$C$3),Colin!$I2204,)</f>
        <v>0</v>
      </c>
      <c r="N2204">
        <f>IF(AND(Colin!$G2204=$B$2,Colin!$H2204=$C$3),Colin!$I2204,)</f>
        <v>0</v>
      </c>
      <c r="O2204">
        <f>IF(AND(Colin!$G2204=$B$2,Colin!$H2204&lt;=$C$3),Colin!$I2204,)</f>
        <v>0</v>
      </c>
      <c r="P2204">
        <f>IF(Colin!$G2204&lt;$B$2,Colin!$I2204,0)</f>
        <v>0</v>
      </c>
      <c r="Q2204">
        <f>IF(Colin!$G2204&lt;$B$1,Colin!$I2204,0)</f>
        <v>0</v>
      </c>
    </row>
    <row r="2205" spans="12:17" x14ac:dyDescent="0.25">
      <c r="L2205">
        <f>IF(AND(Colin!$G2205=$B$1,Colin!$H2205=$C$3),Colin!$I2205,)</f>
        <v>0</v>
      </c>
      <c r="M2205">
        <f>IF(AND(Colin!$G2205=$B$1,Colin!$H2205&lt;=$C$3),Colin!$I2205,)</f>
        <v>0</v>
      </c>
      <c r="N2205">
        <f>IF(AND(Colin!$G2205=$B$2,Colin!$H2205=$C$3),Colin!$I2205,)</f>
        <v>0</v>
      </c>
      <c r="O2205">
        <f>IF(AND(Colin!$G2205=$B$2,Colin!$H2205&lt;=$C$3),Colin!$I2205,)</f>
        <v>0</v>
      </c>
      <c r="P2205">
        <f>IF(Colin!$G2205&lt;$B$2,Colin!$I2205,0)</f>
        <v>0</v>
      </c>
      <c r="Q2205">
        <f>IF(Colin!$G2205&lt;$B$1,Colin!$I2205,0)</f>
        <v>0</v>
      </c>
    </row>
    <row r="2206" spans="12:17" x14ac:dyDescent="0.25">
      <c r="L2206">
        <f>IF(AND(Colin!$G2206=$B$1,Colin!$H2206=$C$3),Colin!$I2206,)</f>
        <v>0</v>
      </c>
      <c r="M2206">
        <f>IF(AND(Colin!$G2206=$B$1,Colin!$H2206&lt;=$C$3),Colin!$I2206,)</f>
        <v>0</v>
      </c>
      <c r="N2206">
        <f>IF(AND(Colin!$G2206=$B$2,Colin!$H2206=$C$3),Colin!$I2206,)</f>
        <v>0</v>
      </c>
      <c r="O2206">
        <f>IF(AND(Colin!$G2206=$B$2,Colin!$H2206&lt;=$C$3),Colin!$I2206,)</f>
        <v>0</v>
      </c>
      <c r="P2206">
        <f>IF(Colin!$G2206&lt;$B$2,Colin!$I2206,0)</f>
        <v>0</v>
      </c>
      <c r="Q2206">
        <f>IF(Colin!$G2206&lt;$B$1,Colin!$I2206,0)</f>
        <v>0</v>
      </c>
    </row>
    <row r="2207" spans="12:17" x14ac:dyDescent="0.25">
      <c r="L2207">
        <f>IF(AND(Colin!$G2207=$B$1,Colin!$H2207=$C$3),Colin!$I2207,)</f>
        <v>0</v>
      </c>
      <c r="M2207">
        <f>IF(AND(Colin!$G2207=$B$1,Colin!$H2207&lt;=$C$3),Colin!$I2207,)</f>
        <v>0</v>
      </c>
      <c r="N2207">
        <f>IF(AND(Colin!$G2207=$B$2,Colin!$H2207=$C$3),Colin!$I2207,)</f>
        <v>0</v>
      </c>
      <c r="O2207">
        <f>IF(AND(Colin!$G2207=$B$2,Colin!$H2207&lt;=$C$3),Colin!$I2207,)</f>
        <v>0</v>
      </c>
      <c r="P2207">
        <f>IF(Colin!$G2207&lt;$B$2,Colin!$I2207,0)</f>
        <v>0</v>
      </c>
      <c r="Q2207">
        <f>IF(Colin!$G2207&lt;$B$1,Colin!$I2207,0)</f>
        <v>0</v>
      </c>
    </row>
    <row r="2208" spans="12:17" x14ac:dyDescent="0.25">
      <c r="L2208">
        <f>IF(AND(Colin!$G2208=$B$1,Colin!$H2208=$C$3),Colin!$I2208,)</f>
        <v>0</v>
      </c>
      <c r="M2208">
        <f>IF(AND(Colin!$G2208=$B$1,Colin!$H2208&lt;=$C$3),Colin!$I2208,)</f>
        <v>0</v>
      </c>
      <c r="N2208">
        <f>IF(AND(Colin!$G2208=$B$2,Colin!$H2208=$C$3),Colin!$I2208,)</f>
        <v>0</v>
      </c>
      <c r="O2208">
        <f>IF(AND(Colin!$G2208=$B$2,Colin!$H2208&lt;=$C$3),Colin!$I2208,)</f>
        <v>0</v>
      </c>
      <c r="P2208">
        <f>IF(Colin!$G2208&lt;$B$2,Colin!$I2208,0)</f>
        <v>0</v>
      </c>
      <c r="Q2208">
        <f>IF(Colin!$G2208&lt;$B$1,Colin!$I2208,0)</f>
        <v>0</v>
      </c>
    </row>
    <row r="2209" spans="12:17" x14ac:dyDescent="0.25">
      <c r="L2209">
        <f>IF(AND(Colin!$G2209=$B$1,Colin!$H2209=$C$3),Colin!$I2209,)</f>
        <v>0</v>
      </c>
      <c r="M2209">
        <f>IF(AND(Colin!$G2209=$B$1,Colin!$H2209&lt;=$C$3),Colin!$I2209,)</f>
        <v>0</v>
      </c>
      <c r="N2209">
        <f>IF(AND(Colin!$G2209=$B$2,Colin!$H2209=$C$3),Colin!$I2209,)</f>
        <v>0</v>
      </c>
      <c r="O2209">
        <f>IF(AND(Colin!$G2209=$B$2,Colin!$H2209&lt;=$C$3),Colin!$I2209,)</f>
        <v>0</v>
      </c>
      <c r="P2209">
        <f>IF(Colin!$G2209&lt;$B$2,Colin!$I2209,0)</f>
        <v>0</v>
      </c>
      <c r="Q2209">
        <f>IF(Colin!$G2209&lt;$B$1,Colin!$I2209,0)</f>
        <v>0</v>
      </c>
    </row>
    <row r="2210" spans="12:17" x14ac:dyDescent="0.25">
      <c r="L2210">
        <f>IF(AND(Colin!$G2210=$B$1,Colin!$H2210=$C$3),Colin!$I2210,)</f>
        <v>0</v>
      </c>
      <c r="M2210">
        <f>IF(AND(Colin!$G2210=$B$1,Colin!$H2210&lt;=$C$3),Colin!$I2210,)</f>
        <v>0</v>
      </c>
      <c r="N2210">
        <f>IF(AND(Colin!$G2210=$B$2,Colin!$H2210=$C$3),Colin!$I2210,)</f>
        <v>0</v>
      </c>
      <c r="O2210">
        <f>IF(AND(Colin!$G2210=$B$2,Colin!$H2210&lt;=$C$3),Colin!$I2210,)</f>
        <v>0</v>
      </c>
      <c r="P2210">
        <f>IF(Colin!$G2210&lt;$B$2,Colin!$I2210,0)</f>
        <v>0</v>
      </c>
      <c r="Q2210">
        <f>IF(Colin!$G2210&lt;$B$1,Colin!$I2210,0)</f>
        <v>0</v>
      </c>
    </row>
    <row r="2211" spans="12:17" x14ac:dyDescent="0.25">
      <c r="L2211">
        <f>IF(AND(Colin!$G2211=$B$1,Colin!$H2211=$C$3),Colin!$I2211,)</f>
        <v>0</v>
      </c>
      <c r="M2211">
        <f>IF(AND(Colin!$G2211=$B$1,Colin!$H2211&lt;=$C$3),Colin!$I2211,)</f>
        <v>0</v>
      </c>
      <c r="N2211">
        <f>IF(AND(Colin!$G2211=$B$2,Colin!$H2211=$C$3),Colin!$I2211,)</f>
        <v>0</v>
      </c>
      <c r="O2211">
        <f>IF(AND(Colin!$G2211=$B$2,Colin!$H2211&lt;=$C$3),Colin!$I2211,)</f>
        <v>0</v>
      </c>
      <c r="P2211">
        <f>IF(Colin!$G2211&lt;$B$2,Colin!$I2211,0)</f>
        <v>0</v>
      </c>
      <c r="Q2211">
        <f>IF(Colin!$G2211&lt;$B$1,Colin!$I2211,0)</f>
        <v>0</v>
      </c>
    </row>
    <row r="2212" spans="12:17" x14ac:dyDescent="0.25">
      <c r="L2212">
        <f>IF(AND(Colin!$G2212=$B$1,Colin!$H2212=$C$3),Colin!$I2212,)</f>
        <v>0</v>
      </c>
      <c r="M2212">
        <f>IF(AND(Colin!$G2212=$B$1,Colin!$H2212&lt;=$C$3),Colin!$I2212,)</f>
        <v>0</v>
      </c>
      <c r="N2212">
        <f>IF(AND(Colin!$G2212=$B$2,Colin!$H2212=$C$3),Colin!$I2212,)</f>
        <v>0</v>
      </c>
      <c r="O2212">
        <f>IF(AND(Colin!$G2212=$B$2,Colin!$H2212&lt;=$C$3),Colin!$I2212,)</f>
        <v>0</v>
      </c>
      <c r="P2212">
        <f>IF(Colin!$G2212&lt;$B$2,Colin!$I2212,0)</f>
        <v>0</v>
      </c>
      <c r="Q2212">
        <f>IF(Colin!$G2212&lt;$B$1,Colin!$I2212,0)</f>
        <v>0</v>
      </c>
    </row>
    <row r="2213" spans="12:17" x14ac:dyDescent="0.25">
      <c r="L2213">
        <f>IF(AND(Colin!$G2213=$B$1,Colin!$H2213=$C$3),Colin!$I2213,)</f>
        <v>0</v>
      </c>
      <c r="M2213">
        <f>IF(AND(Colin!$G2213=$B$1,Colin!$H2213&lt;=$C$3),Colin!$I2213,)</f>
        <v>0</v>
      </c>
      <c r="N2213">
        <f>IF(AND(Colin!$G2213=$B$2,Colin!$H2213=$C$3),Colin!$I2213,)</f>
        <v>0</v>
      </c>
      <c r="O2213">
        <f>IF(AND(Colin!$G2213=$B$2,Colin!$H2213&lt;=$C$3),Colin!$I2213,)</f>
        <v>0</v>
      </c>
      <c r="P2213">
        <f>IF(Colin!$G2213&lt;$B$2,Colin!$I2213,0)</f>
        <v>0</v>
      </c>
      <c r="Q2213">
        <f>IF(Colin!$G2213&lt;$B$1,Colin!$I2213,0)</f>
        <v>0</v>
      </c>
    </row>
    <row r="2214" spans="12:17" x14ac:dyDescent="0.25">
      <c r="L2214">
        <f>IF(AND(Colin!$G2214=$B$1,Colin!$H2214=$C$3),Colin!$I2214,)</f>
        <v>0</v>
      </c>
      <c r="M2214">
        <f>IF(AND(Colin!$G2214=$B$1,Colin!$H2214&lt;=$C$3),Colin!$I2214,)</f>
        <v>0</v>
      </c>
      <c r="N2214">
        <f>IF(AND(Colin!$G2214=$B$2,Colin!$H2214=$C$3),Colin!$I2214,)</f>
        <v>0</v>
      </c>
      <c r="O2214">
        <f>IF(AND(Colin!$G2214=$B$2,Colin!$H2214&lt;=$C$3),Colin!$I2214,)</f>
        <v>0</v>
      </c>
      <c r="P2214">
        <f>IF(Colin!$G2214&lt;$B$2,Colin!$I2214,0)</f>
        <v>0</v>
      </c>
      <c r="Q2214">
        <f>IF(Colin!$G2214&lt;$B$1,Colin!$I2214,0)</f>
        <v>0</v>
      </c>
    </row>
    <row r="2215" spans="12:17" x14ac:dyDescent="0.25">
      <c r="L2215">
        <f>IF(AND(Colin!$G2215=$B$1,Colin!$H2215=$C$3),Colin!$I2215,)</f>
        <v>0</v>
      </c>
      <c r="M2215">
        <f>IF(AND(Colin!$G2215=$B$1,Colin!$H2215&lt;=$C$3),Colin!$I2215,)</f>
        <v>0</v>
      </c>
      <c r="N2215">
        <f>IF(AND(Colin!$G2215=$B$2,Colin!$H2215=$C$3),Colin!$I2215,)</f>
        <v>0</v>
      </c>
      <c r="O2215">
        <f>IF(AND(Colin!$G2215=$B$2,Colin!$H2215&lt;=$C$3),Colin!$I2215,)</f>
        <v>0</v>
      </c>
      <c r="P2215">
        <f>IF(Colin!$G2215&lt;$B$2,Colin!$I2215,0)</f>
        <v>0</v>
      </c>
      <c r="Q2215">
        <f>IF(Colin!$G2215&lt;$B$1,Colin!$I2215,0)</f>
        <v>0</v>
      </c>
    </row>
    <row r="2216" spans="12:17" x14ac:dyDescent="0.25">
      <c r="L2216">
        <f>IF(AND(Colin!$G2216=$B$1,Colin!$H2216=$C$3),Colin!$I2216,)</f>
        <v>0</v>
      </c>
      <c r="M2216">
        <f>IF(AND(Colin!$G2216=$B$1,Colin!$H2216&lt;=$C$3),Colin!$I2216,)</f>
        <v>0</v>
      </c>
      <c r="N2216">
        <f>IF(AND(Colin!$G2216=$B$2,Colin!$H2216=$C$3),Colin!$I2216,)</f>
        <v>0</v>
      </c>
      <c r="O2216">
        <f>IF(AND(Colin!$G2216=$B$2,Colin!$H2216&lt;=$C$3),Colin!$I2216,)</f>
        <v>0</v>
      </c>
      <c r="P2216">
        <f>IF(Colin!$G2216&lt;$B$2,Colin!$I2216,0)</f>
        <v>0</v>
      </c>
      <c r="Q2216">
        <f>IF(Colin!$G2216&lt;$B$1,Colin!$I2216,0)</f>
        <v>0</v>
      </c>
    </row>
    <row r="2217" spans="12:17" x14ac:dyDescent="0.25">
      <c r="L2217">
        <f>IF(AND(Colin!$G2217=$B$1,Colin!$H2217=$C$3),Colin!$I2217,)</f>
        <v>0</v>
      </c>
      <c r="M2217">
        <f>IF(AND(Colin!$G2217=$B$1,Colin!$H2217&lt;=$C$3),Colin!$I2217,)</f>
        <v>0</v>
      </c>
      <c r="N2217">
        <f>IF(AND(Colin!$G2217=$B$2,Colin!$H2217=$C$3),Colin!$I2217,)</f>
        <v>0</v>
      </c>
      <c r="O2217">
        <f>IF(AND(Colin!$G2217=$B$2,Colin!$H2217&lt;=$C$3),Colin!$I2217,)</f>
        <v>0</v>
      </c>
      <c r="P2217">
        <f>IF(Colin!$G2217&lt;$B$2,Colin!$I2217,0)</f>
        <v>0</v>
      </c>
      <c r="Q2217">
        <f>IF(Colin!$G2217&lt;$B$1,Colin!$I2217,0)</f>
        <v>0</v>
      </c>
    </row>
    <row r="2218" spans="12:17" x14ac:dyDescent="0.25">
      <c r="L2218">
        <f>IF(AND(Colin!$G2218=$B$1,Colin!$H2218=$C$3),Colin!$I2218,)</f>
        <v>0</v>
      </c>
      <c r="M2218">
        <f>IF(AND(Colin!$G2218=$B$1,Colin!$H2218&lt;=$C$3),Colin!$I2218,)</f>
        <v>0</v>
      </c>
      <c r="N2218">
        <f>IF(AND(Colin!$G2218=$B$2,Colin!$H2218=$C$3),Colin!$I2218,)</f>
        <v>0</v>
      </c>
      <c r="O2218">
        <f>IF(AND(Colin!$G2218=$B$2,Colin!$H2218&lt;=$C$3),Colin!$I2218,)</f>
        <v>0</v>
      </c>
      <c r="P2218">
        <f>IF(Colin!$G2218&lt;$B$2,Colin!$I2218,0)</f>
        <v>0</v>
      </c>
      <c r="Q2218">
        <f>IF(Colin!$G2218&lt;$B$1,Colin!$I2218,0)</f>
        <v>0</v>
      </c>
    </row>
    <row r="2219" spans="12:17" x14ac:dyDescent="0.25">
      <c r="L2219">
        <f>IF(AND(Colin!$G2219=$B$1,Colin!$H2219=$C$3),Colin!$I2219,)</f>
        <v>0</v>
      </c>
      <c r="M2219">
        <f>IF(AND(Colin!$G2219=$B$1,Colin!$H2219&lt;=$C$3),Colin!$I2219,)</f>
        <v>0</v>
      </c>
      <c r="N2219">
        <f>IF(AND(Colin!$G2219=$B$2,Colin!$H2219=$C$3),Colin!$I2219,)</f>
        <v>0</v>
      </c>
      <c r="O2219">
        <f>IF(AND(Colin!$G2219=$B$2,Colin!$H2219&lt;=$C$3),Colin!$I2219,)</f>
        <v>0</v>
      </c>
      <c r="P2219">
        <f>IF(Colin!$G2219&lt;$B$2,Colin!$I2219,0)</f>
        <v>0</v>
      </c>
      <c r="Q2219">
        <f>IF(Colin!$G2219&lt;$B$1,Colin!$I2219,0)</f>
        <v>0</v>
      </c>
    </row>
    <row r="2220" spans="12:17" x14ac:dyDescent="0.25">
      <c r="L2220">
        <f>IF(AND(Colin!$G2220=$B$1,Colin!$H2220=$C$3),Colin!$I2220,)</f>
        <v>0</v>
      </c>
      <c r="M2220">
        <f>IF(AND(Colin!$G2220=$B$1,Colin!$H2220&lt;=$C$3),Colin!$I2220,)</f>
        <v>0</v>
      </c>
      <c r="N2220">
        <f>IF(AND(Colin!$G2220=$B$2,Colin!$H2220=$C$3),Colin!$I2220,)</f>
        <v>0</v>
      </c>
      <c r="O2220">
        <f>IF(AND(Colin!$G2220=$B$2,Colin!$H2220&lt;=$C$3),Colin!$I2220,)</f>
        <v>0</v>
      </c>
      <c r="P2220">
        <f>IF(Colin!$G2220&lt;$B$2,Colin!$I2220,0)</f>
        <v>0</v>
      </c>
      <c r="Q2220">
        <f>IF(Colin!$G2220&lt;$B$1,Colin!$I2220,0)</f>
        <v>0</v>
      </c>
    </row>
    <row r="2221" spans="12:17" x14ac:dyDescent="0.25">
      <c r="L2221">
        <f>IF(AND(Colin!$G2221=$B$1,Colin!$H2221=$C$3),Colin!$I2221,)</f>
        <v>0</v>
      </c>
      <c r="M2221">
        <f>IF(AND(Colin!$G2221=$B$1,Colin!$H2221&lt;=$C$3),Colin!$I2221,)</f>
        <v>0</v>
      </c>
      <c r="N2221">
        <f>IF(AND(Colin!$G2221=$B$2,Colin!$H2221=$C$3),Colin!$I2221,)</f>
        <v>0</v>
      </c>
      <c r="O2221">
        <f>IF(AND(Colin!$G2221=$B$2,Colin!$H2221&lt;=$C$3),Colin!$I2221,)</f>
        <v>0</v>
      </c>
      <c r="P2221">
        <f>IF(Colin!$G2221&lt;$B$2,Colin!$I2221,0)</f>
        <v>0</v>
      </c>
      <c r="Q2221">
        <f>IF(Colin!$G2221&lt;$B$1,Colin!$I2221,0)</f>
        <v>0</v>
      </c>
    </row>
    <row r="2222" spans="12:17" x14ac:dyDescent="0.25">
      <c r="L2222">
        <f>IF(AND(Colin!$G2222=$B$1,Colin!$H2222=$C$3),Colin!$I2222,)</f>
        <v>0</v>
      </c>
      <c r="M2222">
        <f>IF(AND(Colin!$G2222=$B$1,Colin!$H2222&lt;=$C$3),Colin!$I2222,)</f>
        <v>0</v>
      </c>
      <c r="N2222">
        <f>IF(AND(Colin!$G2222=$B$2,Colin!$H2222=$C$3),Colin!$I2222,)</f>
        <v>0</v>
      </c>
      <c r="O2222">
        <f>IF(AND(Colin!$G2222=$B$2,Colin!$H2222&lt;=$C$3),Colin!$I2222,)</f>
        <v>0</v>
      </c>
      <c r="P2222">
        <f>IF(Colin!$G2222&lt;$B$2,Colin!$I2222,0)</f>
        <v>0</v>
      </c>
      <c r="Q2222">
        <f>IF(Colin!$G2222&lt;$B$1,Colin!$I2222,0)</f>
        <v>0</v>
      </c>
    </row>
    <row r="2223" spans="12:17" x14ac:dyDescent="0.25">
      <c r="L2223">
        <f>IF(AND(Colin!$G2223=$B$1,Colin!$H2223=$C$3),Colin!$I2223,)</f>
        <v>0</v>
      </c>
      <c r="M2223">
        <f>IF(AND(Colin!$G2223=$B$1,Colin!$H2223&lt;=$C$3),Colin!$I2223,)</f>
        <v>0</v>
      </c>
      <c r="N2223">
        <f>IF(AND(Colin!$G2223=$B$2,Colin!$H2223=$C$3),Colin!$I2223,)</f>
        <v>0</v>
      </c>
      <c r="O2223">
        <f>IF(AND(Colin!$G2223=$B$2,Colin!$H2223&lt;=$C$3),Colin!$I2223,)</f>
        <v>0</v>
      </c>
      <c r="P2223">
        <f>IF(Colin!$G2223&lt;$B$2,Colin!$I2223,0)</f>
        <v>0</v>
      </c>
      <c r="Q2223">
        <f>IF(Colin!$G2223&lt;$B$1,Colin!$I2223,0)</f>
        <v>0</v>
      </c>
    </row>
    <row r="2224" spans="12:17" x14ac:dyDescent="0.25">
      <c r="L2224">
        <f>IF(AND(Colin!$G2224=$B$1,Colin!$H2224=$C$3),Colin!$I2224,)</f>
        <v>0</v>
      </c>
      <c r="M2224">
        <f>IF(AND(Colin!$G2224=$B$1,Colin!$H2224&lt;=$C$3),Colin!$I2224,)</f>
        <v>0</v>
      </c>
      <c r="N2224">
        <f>IF(AND(Colin!$G2224=$B$2,Colin!$H2224=$C$3),Colin!$I2224,)</f>
        <v>0</v>
      </c>
      <c r="O2224">
        <f>IF(AND(Colin!$G2224=$B$2,Colin!$H2224&lt;=$C$3),Colin!$I2224,)</f>
        <v>0</v>
      </c>
      <c r="P2224">
        <f>IF(Colin!$G2224&lt;$B$2,Colin!$I2224,0)</f>
        <v>0</v>
      </c>
      <c r="Q2224">
        <f>IF(Colin!$G2224&lt;$B$1,Colin!$I2224,0)</f>
        <v>0</v>
      </c>
    </row>
    <row r="2225" spans="12:17" x14ac:dyDescent="0.25">
      <c r="L2225">
        <f>IF(AND(Colin!$G2225=$B$1,Colin!$H2225=$C$3),Colin!$I2225,)</f>
        <v>0</v>
      </c>
      <c r="M2225">
        <f>IF(AND(Colin!$G2225=$B$1,Colin!$H2225&lt;=$C$3),Colin!$I2225,)</f>
        <v>0</v>
      </c>
      <c r="N2225">
        <f>IF(AND(Colin!$G2225=$B$2,Colin!$H2225=$C$3),Colin!$I2225,)</f>
        <v>0</v>
      </c>
      <c r="O2225">
        <f>IF(AND(Colin!$G2225=$B$2,Colin!$H2225&lt;=$C$3),Colin!$I2225,)</f>
        <v>0</v>
      </c>
      <c r="P2225">
        <f>IF(Colin!$G2225&lt;$B$2,Colin!$I2225,0)</f>
        <v>0</v>
      </c>
      <c r="Q2225">
        <f>IF(Colin!$G2225&lt;$B$1,Colin!$I2225,0)</f>
        <v>0</v>
      </c>
    </row>
    <row r="2226" spans="12:17" x14ac:dyDescent="0.25">
      <c r="L2226">
        <f>IF(AND(Colin!$G2226=$B$1,Colin!$H2226=$C$3),Colin!$I2226,)</f>
        <v>0</v>
      </c>
      <c r="M2226">
        <f>IF(AND(Colin!$G2226=$B$1,Colin!$H2226&lt;=$C$3),Colin!$I2226,)</f>
        <v>0</v>
      </c>
      <c r="N2226">
        <f>IF(AND(Colin!$G2226=$B$2,Colin!$H2226=$C$3),Colin!$I2226,)</f>
        <v>0</v>
      </c>
      <c r="O2226">
        <f>IF(AND(Colin!$G2226=$B$2,Colin!$H2226&lt;=$C$3),Colin!$I2226,)</f>
        <v>0</v>
      </c>
      <c r="P2226">
        <f>IF(Colin!$G2226&lt;$B$2,Colin!$I2226,0)</f>
        <v>0</v>
      </c>
      <c r="Q2226">
        <f>IF(Colin!$G2226&lt;$B$1,Colin!$I2226,0)</f>
        <v>0</v>
      </c>
    </row>
    <row r="2227" spans="12:17" x14ac:dyDescent="0.25">
      <c r="L2227">
        <f>IF(AND(Colin!$G2227=$B$1,Colin!$H2227=$C$3),Colin!$I2227,)</f>
        <v>0</v>
      </c>
      <c r="M2227">
        <f>IF(AND(Colin!$G2227=$B$1,Colin!$H2227&lt;=$C$3),Colin!$I2227,)</f>
        <v>0</v>
      </c>
      <c r="N2227">
        <f>IF(AND(Colin!$G2227=$B$2,Colin!$H2227=$C$3),Colin!$I2227,)</f>
        <v>0</v>
      </c>
      <c r="O2227">
        <f>IF(AND(Colin!$G2227=$B$2,Colin!$H2227&lt;=$C$3),Colin!$I2227,)</f>
        <v>0</v>
      </c>
      <c r="P2227">
        <f>IF(Colin!$G2227&lt;$B$2,Colin!$I2227,0)</f>
        <v>0</v>
      </c>
      <c r="Q2227">
        <f>IF(Colin!$G2227&lt;$B$1,Colin!$I2227,0)</f>
        <v>0</v>
      </c>
    </row>
    <row r="2228" spans="12:17" x14ac:dyDescent="0.25">
      <c r="L2228">
        <f>IF(AND(Colin!$G2228=$B$1,Colin!$H2228=$C$3),Colin!$I2228,)</f>
        <v>0</v>
      </c>
      <c r="M2228">
        <f>IF(AND(Colin!$G2228=$B$1,Colin!$H2228&lt;=$C$3),Colin!$I2228,)</f>
        <v>0</v>
      </c>
      <c r="N2228">
        <f>IF(AND(Colin!$G2228=$B$2,Colin!$H2228=$C$3),Colin!$I2228,)</f>
        <v>0</v>
      </c>
      <c r="O2228">
        <f>IF(AND(Colin!$G2228=$B$2,Colin!$H2228&lt;=$C$3),Colin!$I2228,)</f>
        <v>0</v>
      </c>
      <c r="P2228">
        <f>IF(Colin!$G2228&lt;$B$2,Colin!$I2228,0)</f>
        <v>0</v>
      </c>
      <c r="Q2228">
        <f>IF(Colin!$G2228&lt;$B$1,Colin!$I2228,0)</f>
        <v>0</v>
      </c>
    </row>
    <row r="2229" spans="12:17" x14ac:dyDescent="0.25">
      <c r="L2229">
        <f>IF(AND(Colin!$G2229=$B$1,Colin!$H2229=$C$3),Colin!$I2229,)</f>
        <v>0</v>
      </c>
      <c r="M2229">
        <f>IF(AND(Colin!$G2229=$B$1,Colin!$H2229&lt;=$C$3),Colin!$I2229,)</f>
        <v>0</v>
      </c>
      <c r="N2229">
        <f>IF(AND(Colin!$G2229=$B$2,Colin!$H2229=$C$3),Colin!$I2229,)</f>
        <v>0</v>
      </c>
      <c r="O2229">
        <f>IF(AND(Colin!$G2229=$B$2,Colin!$H2229&lt;=$C$3),Colin!$I2229,)</f>
        <v>0</v>
      </c>
      <c r="P2229">
        <f>IF(Colin!$G2229&lt;$B$2,Colin!$I2229,0)</f>
        <v>0</v>
      </c>
      <c r="Q2229">
        <f>IF(Colin!$G2229&lt;$B$1,Colin!$I2229,0)</f>
        <v>0</v>
      </c>
    </row>
    <row r="2230" spans="12:17" x14ac:dyDescent="0.25">
      <c r="L2230">
        <f>IF(AND(Colin!$G2230=$B$1,Colin!$H2230=$C$3),Colin!$I2230,)</f>
        <v>0</v>
      </c>
      <c r="M2230">
        <f>IF(AND(Colin!$G2230=$B$1,Colin!$H2230&lt;=$C$3),Colin!$I2230,)</f>
        <v>0</v>
      </c>
      <c r="N2230">
        <f>IF(AND(Colin!$G2230=$B$2,Colin!$H2230=$C$3),Colin!$I2230,)</f>
        <v>0</v>
      </c>
      <c r="O2230">
        <f>IF(AND(Colin!$G2230=$B$2,Colin!$H2230&lt;=$C$3),Colin!$I2230,)</f>
        <v>0</v>
      </c>
      <c r="P2230">
        <f>IF(Colin!$G2230&lt;$B$2,Colin!$I2230,0)</f>
        <v>0</v>
      </c>
      <c r="Q2230">
        <f>IF(Colin!$G2230&lt;$B$1,Colin!$I2230,0)</f>
        <v>0</v>
      </c>
    </row>
    <row r="2231" spans="12:17" x14ac:dyDescent="0.25">
      <c r="L2231">
        <f>IF(AND(Colin!$G2231=$B$1,Colin!$H2231=$C$3),Colin!$I2231,)</f>
        <v>0</v>
      </c>
      <c r="M2231">
        <f>IF(AND(Colin!$G2231=$B$1,Colin!$H2231&lt;=$C$3),Colin!$I2231,)</f>
        <v>0</v>
      </c>
      <c r="N2231">
        <f>IF(AND(Colin!$G2231=$B$2,Colin!$H2231=$C$3),Colin!$I2231,)</f>
        <v>0</v>
      </c>
      <c r="O2231">
        <f>IF(AND(Colin!$G2231=$B$2,Colin!$H2231&lt;=$C$3),Colin!$I2231,)</f>
        <v>0</v>
      </c>
      <c r="P2231">
        <f>IF(Colin!$G2231&lt;$B$2,Colin!$I2231,0)</f>
        <v>0</v>
      </c>
      <c r="Q2231">
        <f>IF(Colin!$G2231&lt;$B$1,Colin!$I2231,0)</f>
        <v>0</v>
      </c>
    </row>
    <row r="2232" spans="12:17" x14ac:dyDescent="0.25">
      <c r="L2232">
        <f>IF(AND(Colin!$G2232=$B$1,Colin!$H2232=$C$3),Colin!$I2232,)</f>
        <v>0</v>
      </c>
      <c r="M2232">
        <f>IF(AND(Colin!$G2232=$B$1,Colin!$H2232&lt;=$C$3),Colin!$I2232,)</f>
        <v>0</v>
      </c>
      <c r="N2232">
        <f>IF(AND(Colin!$G2232=$B$2,Colin!$H2232=$C$3),Colin!$I2232,)</f>
        <v>0</v>
      </c>
      <c r="O2232">
        <f>IF(AND(Colin!$G2232=$B$2,Colin!$H2232&lt;=$C$3),Colin!$I2232,)</f>
        <v>0</v>
      </c>
      <c r="P2232">
        <f>IF(Colin!$G2232&lt;$B$2,Colin!$I2232,0)</f>
        <v>0</v>
      </c>
      <c r="Q2232">
        <f>IF(Colin!$G2232&lt;$B$1,Colin!$I2232,0)</f>
        <v>0</v>
      </c>
    </row>
    <row r="2233" spans="12:17" x14ac:dyDescent="0.25">
      <c r="L2233">
        <f>IF(AND(Colin!$G2233=$B$1,Colin!$H2233=$C$3),Colin!$I2233,)</f>
        <v>0</v>
      </c>
      <c r="M2233">
        <f>IF(AND(Colin!$G2233=$B$1,Colin!$H2233&lt;=$C$3),Colin!$I2233,)</f>
        <v>0</v>
      </c>
      <c r="N2233">
        <f>IF(AND(Colin!$G2233=$B$2,Colin!$H2233=$C$3),Colin!$I2233,)</f>
        <v>0</v>
      </c>
      <c r="O2233">
        <f>IF(AND(Colin!$G2233=$B$2,Colin!$H2233&lt;=$C$3),Colin!$I2233,)</f>
        <v>0</v>
      </c>
      <c r="P2233">
        <f>IF(Colin!$G2233&lt;$B$2,Colin!$I2233,0)</f>
        <v>0</v>
      </c>
      <c r="Q2233">
        <f>IF(Colin!$G2233&lt;$B$1,Colin!$I2233,0)</f>
        <v>0</v>
      </c>
    </row>
    <row r="2234" spans="12:17" x14ac:dyDescent="0.25">
      <c r="L2234">
        <f>IF(AND(Colin!$G2234=$B$1,Colin!$H2234=$C$3),Colin!$I2234,)</f>
        <v>0</v>
      </c>
      <c r="M2234">
        <f>IF(AND(Colin!$G2234=$B$1,Colin!$H2234&lt;=$C$3),Colin!$I2234,)</f>
        <v>0</v>
      </c>
      <c r="N2234">
        <f>IF(AND(Colin!$G2234=$B$2,Colin!$H2234=$C$3),Colin!$I2234,)</f>
        <v>0</v>
      </c>
      <c r="O2234">
        <f>IF(AND(Colin!$G2234=$B$2,Colin!$H2234&lt;=$C$3),Colin!$I2234,)</f>
        <v>0</v>
      </c>
      <c r="P2234">
        <f>IF(Colin!$G2234&lt;$B$2,Colin!$I2234,0)</f>
        <v>0</v>
      </c>
      <c r="Q2234">
        <f>IF(Colin!$G2234&lt;$B$1,Colin!$I2234,0)</f>
        <v>0</v>
      </c>
    </row>
    <row r="2235" spans="12:17" x14ac:dyDescent="0.25">
      <c r="L2235">
        <f>IF(AND(Colin!$G2235=$B$1,Colin!$H2235=$C$3),Colin!$I2235,)</f>
        <v>0</v>
      </c>
      <c r="M2235">
        <f>IF(AND(Colin!$G2235=$B$1,Colin!$H2235&lt;=$C$3),Colin!$I2235,)</f>
        <v>0</v>
      </c>
      <c r="N2235">
        <f>IF(AND(Colin!$G2235=$B$2,Colin!$H2235=$C$3),Colin!$I2235,)</f>
        <v>0</v>
      </c>
      <c r="O2235">
        <f>IF(AND(Colin!$G2235=$B$2,Colin!$H2235&lt;=$C$3),Colin!$I2235,)</f>
        <v>0</v>
      </c>
      <c r="P2235">
        <f>IF(Colin!$G2235&lt;$B$2,Colin!$I2235,0)</f>
        <v>0</v>
      </c>
      <c r="Q2235">
        <f>IF(Colin!$G2235&lt;$B$1,Colin!$I2235,0)</f>
        <v>0</v>
      </c>
    </row>
    <row r="2236" spans="12:17" x14ac:dyDescent="0.25">
      <c r="L2236">
        <f>IF(AND(Colin!$G2236=$B$1,Colin!$H2236=$C$3),Colin!$I2236,)</f>
        <v>0</v>
      </c>
      <c r="M2236">
        <f>IF(AND(Colin!$G2236=$B$1,Colin!$H2236&lt;=$C$3),Colin!$I2236,)</f>
        <v>0</v>
      </c>
      <c r="N2236">
        <f>IF(AND(Colin!$G2236=$B$2,Colin!$H2236=$C$3),Colin!$I2236,)</f>
        <v>0</v>
      </c>
      <c r="O2236">
        <f>IF(AND(Colin!$G2236=$B$2,Colin!$H2236&lt;=$C$3),Colin!$I2236,)</f>
        <v>0</v>
      </c>
      <c r="P2236">
        <f>IF(Colin!$G2236&lt;$B$2,Colin!$I2236,0)</f>
        <v>0</v>
      </c>
      <c r="Q2236">
        <f>IF(Colin!$G2236&lt;$B$1,Colin!$I2236,0)</f>
        <v>0</v>
      </c>
    </row>
    <row r="2237" spans="12:17" x14ac:dyDescent="0.25">
      <c r="L2237">
        <f>IF(AND(Colin!$G2237=$B$1,Colin!$H2237=$C$3),Colin!$I2237,)</f>
        <v>0</v>
      </c>
      <c r="M2237">
        <f>IF(AND(Colin!$G2237=$B$1,Colin!$H2237&lt;=$C$3),Colin!$I2237,)</f>
        <v>0</v>
      </c>
      <c r="N2237">
        <f>IF(AND(Colin!$G2237=$B$2,Colin!$H2237=$C$3),Colin!$I2237,)</f>
        <v>0</v>
      </c>
      <c r="O2237">
        <f>IF(AND(Colin!$G2237=$B$2,Colin!$H2237&lt;=$C$3),Colin!$I2237,)</f>
        <v>0</v>
      </c>
      <c r="P2237">
        <f>IF(Colin!$G2237&lt;$B$2,Colin!$I2237,0)</f>
        <v>0</v>
      </c>
      <c r="Q2237">
        <f>IF(Colin!$G2237&lt;$B$1,Colin!$I2237,0)</f>
        <v>0</v>
      </c>
    </row>
    <row r="2238" spans="12:17" x14ac:dyDescent="0.25">
      <c r="L2238">
        <f>IF(AND(Colin!$G2238=$B$1,Colin!$H2238=$C$3),Colin!$I2238,)</f>
        <v>0</v>
      </c>
      <c r="M2238">
        <f>IF(AND(Colin!$G2238=$B$1,Colin!$H2238&lt;=$C$3),Colin!$I2238,)</f>
        <v>0</v>
      </c>
      <c r="N2238">
        <f>IF(AND(Colin!$G2238=$B$2,Colin!$H2238=$C$3),Colin!$I2238,)</f>
        <v>0</v>
      </c>
      <c r="O2238">
        <f>IF(AND(Colin!$G2238=$B$2,Colin!$H2238&lt;=$C$3),Colin!$I2238,)</f>
        <v>0</v>
      </c>
      <c r="P2238">
        <f>IF(Colin!$G2238&lt;$B$2,Colin!$I2238,0)</f>
        <v>0</v>
      </c>
      <c r="Q2238">
        <f>IF(Colin!$G2238&lt;$B$1,Colin!$I2238,0)</f>
        <v>0</v>
      </c>
    </row>
    <row r="2239" spans="12:17" x14ac:dyDescent="0.25">
      <c r="L2239">
        <f>IF(AND(Colin!$G2239=$B$1,Colin!$H2239=$C$3),Colin!$I2239,)</f>
        <v>0</v>
      </c>
      <c r="M2239">
        <f>IF(AND(Colin!$G2239=$B$1,Colin!$H2239&lt;=$C$3),Colin!$I2239,)</f>
        <v>0</v>
      </c>
      <c r="N2239">
        <f>IF(AND(Colin!$G2239=$B$2,Colin!$H2239=$C$3),Colin!$I2239,)</f>
        <v>0</v>
      </c>
      <c r="O2239">
        <f>IF(AND(Colin!$G2239=$B$2,Colin!$H2239&lt;=$C$3),Colin!$I2239,)</f>
        <v>0</v>
      </c>
      <c r="P2239">
        <f>IF(Colin!$G2239&lt;$B$2,Colin!$I2239,0)</f>
        <v>0</v>
      </c>
      <c r="Q2239">
        <f>IF(Colin!$G2239&lt;$B$1,Colin!$I2239,0)</f>
        <v>0</v>
      </c>
    </row>
    <row r="2240" spans="12:17" x14ac:dyDescent="0.25">
      <c r="L2240">
        <f>IF(AND(Colin!$G2240=$B$1,Colin!$H2240=$C$3),Colin!$I2240,)</f>
        <v>0</v>
      </c>
      <c r="M2240">
        <f>IF(AND(Colin!$G2240=$B$1,Colin!$H2240&lt;=$C$3),Colin!$I2240,)</f>
        <v>0</v>
      </c>
      <c r="N2240">
        <f>IF(AND(Colin!$G2240=$B$2,Colin!$H2240=$C$3),Colin!$I2240,)</f>
        <v>0</v>
      </c>
      <c r="O2240">
        <f>IF(AND(Colin!$G2240=$B$2,Colin!$H2240&lt;=$C$3),Colin!$I2240,)</f>
        <v>0</v>
      </c>
      <c r="P2240">
        <f>IF(Colin!$G2240&lt;$B$2,Colin!$I2240,0)</f>
        <v>0</v>
      </c>
      <c r="Q2240">
        <f>IF(Colin!$G2240&lt;$B$1,Colin!$I2240,0)</f>
        <v>0</v>
      </c>
    </row>
    <row r="2241" spans="12:17" x14ac:dyDescent="0.25">
      <c r="L2241">
        <f>IF(AND(Colin!$G2241=$B$1,Colin!$H2241=$C$3),Colin!$I2241,)</f>
        <v>0</v>
      </c>
      <c r="M2241">
        <f>IF(AND(Colin!$G2241=$B$1,Colin!$H2241&lt;=$C$3),Colin!$I2241,)</f>
        <v>0</v>
      </c>
      <c r="N2241">
        <f>IF(AND(Colin!$G2241=$B$2,Colin!$H2241=$C$3),Colin!$I2241,)</f>
        <v>0</v>
      </c>
      <c r="O2241">
        <f>IF(AND(Colin!$G2241=$B$2,Colin!$H2241&lt;=$C$3),Colin!$I2241,)</f>
        <v>0</v>
      </c>
      <c r="P2241">
        <f>IF(Colin!$G2241&lt;$B$2,Colin!$I2241,0)</f>
        <v>0</v>
      </c>
      <c r="Q2241">
        <f>IF(Colin!$G2241&lt;$B$1,Colin!$I2241,0)</f>
        <v>0</v>
      </c>
    </row>
    <row r="2242" spans="12:17" x14ac:dyDescent="0.25">
      <c r="L2242">
        <f>IF(AND(Colin!$G2242=$B$1,Colin!$H2242=$C$3),Colin!$I2242,)</f>
        <v>0</v>
      </c>
      <c r="M2242">
        <f>IF(AND(Colin!$G2242=$B$1,Colin!$H2242&lt;=$C$3),Colin!$I2242,)</f>
        <v>0</v>
      </c>
      <c r="N2242">
        <f>IF(AND(Colin!$G2242=$B$2,Colin!$H2242=$C$3),Colin!$I2242,)</f>
        <v>0</v>
      </c>
      <c r="O2242">
        <f>IF(AND(Colin!$G2242=$B$2,Colin!$H2242&lt;=$C$3),Colin!$I2242,)</f>
        <v>0</v>
      </c>
      <c r="P2242">
        <f>IF(Colin!$G2242&lt;$B$2,Colin!$I2242,0)</f>
        <v>0</v>
      </c>
      <c r="Q2242">
        <f>IF(Colin!$G2242&lt;$B$1,Colin!$I2242,0)</f>
        <v>0</v>
      </c>
    </row>
    <row r="2243" spans="12:17" x14ac:dyDescent="0.25">
      <c r="L2243">
        <f>IF(AND(Colin!$G2243=$B$1,Colin!$H2243=$C$3),Colin!$I2243,)</f>
        <v>0</v>
      </c>
      <c r="M2243">
        <f>IF(AND(Colin!$G2243=$B$1,Colin!$H2243&lt;=$C$3),Colin!$I2243,)</f>
        <v>0</v>
      </c>
      <c r="N2243">
        <f>IF(AND(Colin!$G2243=$B$2,Colin!$H2243=$C$3),Colin!$I2243,)</f>
        <v>0</v>
      </c>
      <c r="O2243">
        <f>IF(AND(Colin!$G2243=$B$2,Colin!$H2243&lt;=$C$3),Colin!$I2243,)</f>
        <v>0</v>
      </c>
      <c r="P2243">
        <f>IF(Colin!$G2243&lt;$B$2,Colin!$I2243,0)</f>
        <v>0</v>
      </c>
      <c r="Q2243">
        <f>IF(Colin!$G2243&lt;$B$1,Colin!$I2243,0)</f>
        <v>0</v>
      </c>
    </row>
    <row r="2244" spans="12:17" x14ac:dyDescent="0.25">
      <c r="L2244">
        <f>IF(AND(Colin!$G2244=$B$1,Colin!$H2244=$C$3),Colin!$I2244,)</f>
        <v>0</v>
      </c>
      <c r="M2244">
        <f>IF(AND(Colin!$G2244=$B$1,Colin!$H2244&lt;=$C$3),Colin!$I2244,)</f>
        <v>0</v>
      </c>
      <c r="N2244">
        <f>IF(AND(Colin!$G2244=$B$2,Colin!$H2244=$C$3),Colin!$I2244,)</f>
        <v>0</v>
      </c>
      <c r="O2244">
        <f>IF(AND(Colin!$G2244=$B$2,Colin!$H2244&lt;=$C$3),Colin!$I2244,)</f>
        <v>0</v>
      </c>
      <c r="P2244">
        <f>IF(Colin!$G2244&lt;$B$2,Colin!$I2244,0)</f>
        <v>0</v>
      </c>
      <c r="Q2244">
        <f>IF(Colin!$G2244&lt;$B$1,Colin!$I2244,0)</f>
        <v>0</v>
      </c>
    </row>
    <row r="2245" spans="12:17" x14ac:dyDescent="0.25">
      <c r="L2245">
        <f>IF(AND(Colin!$G2245=$B$1,Colin!$H2245=$C$3),Colin!$I2245,)</f>
        <v>0</v>
      </c>
      <c r="M2245">
        <f>IF(AND(Colin!$G2245=$B$1,Colin!$H2245&lt;=$C$3),Colin!$I2245,)</f>
        <v>0</v>
      </c>
      <c r="N2245">
        <f>IF(AND(Colin!$G2245=$B$2,Colin!$H2245=$C$3),Colin!$I2245,)</f>
        <v>0</v>
      </c>
      <c r="O2245">
        <f>IF(AND(Colin!$G2245=$B$2,Colin!$H2245&lt;=$C$3),Colin!$I2245,)</f>
        <v>0</v>
      </c>
      <c r="P2245">
        <f>IF(Colin!$G2245&lt;$B$2,Colin!$I2245,0)</f>
        <v>0</v>
      </c>
      <c r="Q2245">
        <f>IF(Colin!$G2245&lt;$B$1,Colin!$I2245,0)</f>
        <v>0</v>
      </c>
    </row>
    <row r="2246" spans="12:17" x14ac:dyDescent="0.25">
      <c r="L2246">
        <f>IF(AND(Colin!$G2246=$B$1,Colin!$H2246=$C$3),Colin!$I2246,)</f>
        <v>0</v>
      </c>
      <c r="M2246">
        <f>IF(AND(Colin!$G2246=$B$1,Colin!$H2246&lt;=$C$3),Colin!$I2246,)</f>
        <v>0</v>
      </c>
      <c r="N2246">
        <f>IF(AND(Colin!$G2246=$B$2,Colin!$H2246=$C$3),Colin!$I2246,)</f>
        <v>0</v>
      </c>
      <c r="O2246">
        <f>IF(AND(Colin!$G2246=$B$2,Colin!$H2246&lt;=$C$3),Colin!$I2246,)</f>
        <v>0</v>
      </c>
      <c r="P2246">
        <f>IF(Colin!$G2246&lt;$B$2,Colin!$I2246,0)</f>
        <v>0</v>
      </c>
      <c r="Q2246">
        <f>IF(Colin!$G2246&lt;$B$1,Colin!$I2246,0)</f>
        <v>0</v>
      </c>
    </row>
    <row r="2247" spans="12:17" x14ac:dyDescent="0.25">
      <c r="L2247">
        <f>IF(AND(Colin!$G2247=$B$1,Colin!$H2247=$C$3),Colin!$I2247,)</f>
        <v>0</v>
      </c>
      <c r="M2247">
        <f>IF(AND(Colin!$G2247=$B$1,Colin!$H2247&lt;=$C$3),Colin!$I2247,)</f>
        <v>0</v>
      </c>
      <c r="N2247">
        <f>IF(AND(Colin!$G2247=$B$2,Colin!$H2247=$C$3),Colin!$I2247,)</f>
        <v>0</v>
      </c>
      <c r="O2247">
        <f>IF(AND(Colin!$G2247=$B$2,Colin!$H2247&lt;=$C$3),Colin!$I2247,)</f>
        <v>0</v>
      </c>
      <c r="P2247">
        <f>IF(Colin!$G2247&lt;$B$2,Colin!$I2247,0)</f>
        <v>0</v>
      </c>
      <c r="Q2247">
        <f>IF(Colin!$G2247&lt;$B$1,Colin!$I2247,0)</f>
        <v>0</v>
      </c>
    </row>
    <row r="2248" spans="12:17" x14ac:dyDescent="0.25">
      <c r="L2248">
        <f>IF(AND(Colin!$G2248=$B$1,Colin!$H2248=$C$3),Colin!$I2248,)</f>
        <v>0</v>
      </c>
      <c r="M2248">
        <f>IF(AND(Colin!$G2248=$B$1,Colin!$H2248&lt;=$C$3),Colin!$I2248,)</f>
        <v>0</v>
      </c>
      <c r="N2248">
        <f>IF(AND(Colin!$G2248=$B$2,Colin!$H2248=$C$3),Colin!$I2248,)</f>
        <v>0</v>
      </c>
      <c r="O2248">
        <f>IF(AND(Colin!$G2248=$B$2,Colin!$H2248&lt;=$C$3),Colin!$I2248,)</f>
        <v>0</v>
      </c>
      <c r="P2248">
        <f>IF(Colin!$G2248&lt;$B$2,Colin!$I2248,0)</f>
        <v>0</v>
      </c>
      <c r="Q2248">
        <f>IF(Colin!$G2248&lt;$B$1,Colin!$I2248,0)</f>
        <v>0</v>
      </c>
    </row>
    <row r="2249" spans="12:17" x14ac:dyDescent="0.25">
      <c r="L2249">
        <f>IF(AND(Colin!$G2249=$B$1,Colin!$H2249=$C$3),Colin!$I2249,)</f>
        <v>0</v>
      </c>
      <c r="M2249">
        <f>IF(AND(Colin!$G2249=$B$1,Colin!$H2249&lt;=$C$3),Colin!$I2249,)</f>
        <v>0</v>
      </c>
      <c r="N2249">
        <f>IF(AND(Colin!$G2249=$B$2,Colin!$H2249=$C$3),Colin!$I2249,)</f>
        <v>0</v>
      </c>
      <c r="O2249">
        <f>IF(AND(Colin!$G2249=$B$2,Colin!$H2249&lt;=$C$3),Colin!$I2249,)</f>
        <v>0</v>
      </c>
      <c r="P2249">
        <f>IF(Colin!$G2249&lt;$B$2,Colin!$I2249,0)</f>
        <v>0</v>
      </c>
      <c r="Q2249">
        <f>IF(Colin!$G2249&lt;$B$1,Colin!$I2249,0)</f>
        <v>0</v>
      </c>
    </row>
    <row r="2250" spans="12:17" x14ac:dyDescent="0.25">
      <c r="L2250">
        <f>IF(AND(Colin!$G2250=$B$1,Colin!$H2250=$C$3),Colin!$I2250,)</f>
        <v>0</v>
      </c>
      <c r="M2250">
        <f>IF(AND(Colin!$G2250=$B$1,Colin!$H2250&lt;=$C$3),Colin!$I2250,)</f>
        <v>0</v>
      </c>
      <c r="N2250">
        <f>IF(AND(Colin!$G2250=$B$2,Colin!$H2250=$C$3),Colin!$I2250,)</f>
        <v>0</v>
      </c>
      <c r="O2250">
        <f>IF(AND(Colin!$G2250=$B$2,Colin!$H2250&lt;=$C$3),Colin!$I2250,)</f>
        <v>0</v>
      </c>
      <c r="P2250">
        <f>IF(Colin!$G2250&lt;$B$2,Colin!$I2250,0)</f>
        <v>0</v>
      </c>
      <c r="Q2250">
        <f>IF(Colin!$G2250&lt;$B$1,Colin!$I2250,0)</f>
        <v>0</v>
      </c>
    </row>
    <row r="2251" spans="12:17" x14ac:dyDescent="0.25">
      <c r="L2251">
        <f>IF(AND(Colin!$G2251=$B$1,Colin!$H2251=$C$3),Colin!$I2251,)</f>
        <v>0</v>
      </c>
      <c r="M2251">
        <f>IF(AND(Colin!$G2251=$B$1,Colin!$H2251&lt;=$C$3),Colin!$I2251,)</f>
        <v>0</v>
      </c>
      <c r="N2251">
        <f>IF(AND(Colin!$G2251=$B$2,Colin!$H2251=$C$3),Colin!$I2251,)</f>
        <v>0</v>
      </c>
      <c r="O2251">
        <f>IF(AND(Colin!$G2251=$B$2,Colin!$H2251&lt;=$C$3),Colin!$I2251,)</f>
        <v>0</v>
      </c>
      <c r="P2251">
        <f>IF(Colin!$G2251&lt;$B$2,Colin!$I2251,0)</f>
        <v>0</v>
      </c>
      <c r="Q2251">
        <f>IF(Colin!$G2251&lt;$B$1,Colin!$I2251,0)</f>
        <v>0</v>
      </c>
    </row>
    <row r="2252" spans="12:17" x14ac:dyDescent="0.25">
      <c r="L2252">
        <f>IF(AND(Colin!$G2252=$B$1,Colin!$H2252=$C$3),Colin!$I2252,)</f>
        <v>0</v>
      </c>
      <c r="M2252">
        <f>IF(AND(Colin!$G2252=$B$1,Colin!$H2252&lt;=$C$3),Colin!$I2252,)</f>
        <v>0</v>
      </c>
      <c r="N2252">
        <f>IF(AND(Colin!$G2252=$B$2,Colin!$H2252=$C$3),Colin!$I2252,)</f>
        <v>0</v>
      </c>
      <c r="O2252">
        <f>IF(AND(Colin!$G2252=$B$2,Colin!$H2252&lt;=$C$3),Colin!$I2252,)</f>
        <v>0</v>
      </c>
      <c r="P2252">
        <f>IF(Colin!$G2252&lt;$B$2,Colin!$I2252,0)</f>
        <v>0</v>
      </c>
      <c r="Q2252">
        <f>IF(Colin!$G2252&lt;$B$1,Colin!$I2252,0)</f>
        <v>0</v>
      </c>
    </row>
    <row r="2253" spans="12:17" x14ac:dyDescent="0.25">
      <c r="L2253">
        <f>IF(AND(Colin!$G2253=$B$1,Colin!$H2253=$C$3),Colin!$I2253,)</f>
        <v>0</v>
      </c>
      <c r="M2253">
        <f>IF(AND(Colin!$G2253=$B$1,Colin!$H2253&lt;=$C$3),Colin!$I2253,)</f>
        <v>0</v>
      </c>
      <c r="N2253">
        <f>IF(AND(Colin!$G2253=$B$2,Colin!$H2253=$C$3),Colin!$I2253,)</f>
        <v>0</v>
      </c>
      <c r="O2253">
        <f>IF(AND(Colin!$G2253=$B$2,Colin!$H2253&lt;=$C$3),Colin!$I2253,)</f>
        <v>0</v>
      </c>
      <c r="P2253">
        <f>IF(Colin!$G2253&lt;$B$2,Colin!$I2253,0)</f>
        <v>0</v>
      </c>
      <c r="Q2253">
        <f>IF(Colin!$G2253&lt;$B$1,Colin!$I2253,0)</f>
        <v>0</v>
      </c>
    </row>
    <row r="2254" spans="12:17" x14ac:dyDescent="0.25">
      <c r="L2254">
        <f>IF(AND(Colin!$G2254=$B$1,Colin!$H2254=$C$3),Colin!$I2254,)</f>
        <v>0</v>
      </c>
      <c r="M2254">
        <f>IF(AND(Colin!$G2254=$B$1,Colin!$H2254&lt;=$C$3),Colin!$I2254,)</f>
        <v>0</v>
      </c>
      <c r="N2254">
        <f>IF(AND(Colin!$G2254=$B$2,Colin!$H2254=$C$3),Colin!$I2254,)</f>
        <v>0</v>
      </c>
      <c r="O2254">
        <f>IF(AND(Colin!$G2254=$B$2,Colin!$H2254&lt;=$C$3),Colin!$I2254,)</f>
        <v>0</v>
      </c>
      <c r="P2254">
        <f>IF(Colin!$G2254&lt;$B$2,Colin!$I2254,0)</f>
        <v>0</v>
      </c>
      <c r="Q2254">
        <f>IF(Colin!$G2254&lt;$B$1,Colin!$I2254,0)</f>
        <v>0</v>
      </c>
    </row>
    <row r="2255" spans="12:17" x14ac:dyDescent="0.25">
      <c r="L2255">
        <f>IF(AND(Colin!$G2255=$B$1,Colin!$H2255=$C$3),Colin!$I2255,)</f>
        <v>0</v>
      </c>
      <c r="M2255">
        <f>IF(AND(Colin!$G2255=$B$1,Colin!$H2255&lt;=$C$3),Colin!$I2255,)</f>
        <v>0</v>
      </c>
      <c r="N2255">
        <f>IF(AND(Colin!$G2255=$B$2,Colin!$H2255=$C$3),Colin!$I2255,)</f>
        <v>0</v>
      </c>
      <c r="O2255">
        <f>IF(AND(Colin!$G2255=$B$2,Colin!$H2255&lt;=$C$3),Colin!$I2255,)</f>
        <v>0</v>
      </c>
      <c r="P2255">
        <f>IF(Colin!$G2255&lt;$B$2,Colin!$I2255,0)</f>
        <v>0</v>
      </c>
      <c r="Q2255">
        <f>IF(Colin!$G2255&lt;$B$1,Colin!$I2255,0)</f>
        <v>0</v>
      </c>
    </row>
    <row r="2256" spans="12:17" x14ac:dyDescent="0.25">
      <c r="L2256">
        <f>IF(AND(Colin!$G2256=$B$1,Colin!$H2256=$C$3),Colin!$I2256,)</f>
        <v>0</v>
      </c>
      <c r="M2256">
        <f>IF(AND(Colin!$G2256=$B$1,Colin!$H2256&lt;=$C$3),Colin!$I2256,)</f>
        <v>0</v>
      </c>
      <c r="N2256">
        <f>IF(AND(Colin!$G2256=$B$2,Colin!$H2256=$C$3),Colin!$I2256,)</f>
        <v>0</v>
      </c>
      <c r="O2256">
        <f>IF(AND(Colin!$G2256=$B$2,Colin!$H2256&lt;=$C$3),Colin!$I2256,)</f>
        <v>0</v>
      </c>
      <c r="P2256">
        <f>IF(Colin!$G2256&lt;$B$2,Colin!$I2256,0)</f>
        <v>0</v>
      </c>
      <c r="Q2256">
        <f>IF(Colin!$G2256&lt;$B$1,Colin!$I2256,0)</f>
        <v>0</v>
      </c>
    </row>
    <row r="2257" spans="12:17" x14ac:dyDescent="0.25">
      <c r="L2257">
        <f>IF(AND(Colin!$G2257=$B$1,Colin!$H2257=$C$3),Colin!$I2257,)</f>
        <v>0</v>
      </c>
      <c r="M2257">
        <f>IF(AND(Colin!$G2257=$B$1,Colin!$H2257&lt;=$C$3),Colin!$I2257,)</f>
        <v>0</v>
      </c>
      <c r="N2257">
        <f>IF(AND(Colin!$G2257=$B$2,Colin!$H2257=$C$3),Colin!$I2257,)</f>
        <v>0</v>
      </c>
      <c r="O2257">
        <f>IF(AND(Colin!$G2257=$B$2,Colin!$H2257&lt;=$C$3),Colin!$I2257,)</f>
        <v>0</v>
      </c>
      <c r="P2257">
        <f>IF(Colin!$G2257&lt;$B$2,Colin!$I2257,0)</f>
        <v>0</v>
      </c>
      <c r="Q2257">
        <f>IF(Colin!$G2257&lt;$B$1,Colin!$I2257,0)</f>
        <v>0</v>
      </c>
    </row>
    <row r="2258" spans="12:17" x14ac:dyDescent="0.25">
      <c r="L2258">
        <f>IF(AND(Colin!$G2258=$B$1,Colin!$H2258=$C$3),Colin!$I2258,)</f>
        <v>0</v>
      </c>
      <c r="M2258">
        <f>IF(AND(Colin!$G2258=$B$1,Colin!$H2258&lt;=$C$3),Colin!$I2258,)</f>
        <v>0</v>
      </c>
      <c r="N2258">
        <f>IF(AND(Colin!$G2258=$B$2,Colin!$H2258=$C$3),Colin!$I2258,)</f>
        <v>0</v>
      </c>
      <c r="O2258">
        <f>IF(AND(Colin!$G2258=$B$2,Colin!$H2258&lt;=$C$3),Colin!$I2258,)</f>
        <v>0</v>
      </c>
      <c r="P2258">
        <f>IF(Colin!$G2258&lt;$B$2,Colin!$I2258,0)</f>
        <v>0</v>
      </c>
      <c r="Q2258">
        <f>IF(Colin!$G2258&lt;$B$1,Colin!$I2258,0)</f>
        <v>0</v>
      </c>
    </row>
    <row r="2259" spans="12:17" x14ac:dyDescent="0.25">
      <c r="L2259">
        <f>IF(AND(Colin!$G2259=$B$1,Colin!$H2259=$C$3),Colin!$I2259,)</f>
        <v>0</v>
      </c>
      <c r="M2259">
        <f>IF(AND(Colin!$G2259=$B$1,Colin!$H2259&lt;=$C$3),Colin!$I2259,)</f>
        <v>0</v>
      </c>
      <c r="N2259">
        <f>IF(AND(Colin!$G2259=$B$2,Colin!$H2259=$C$3),Colin!$I2259,)</f>
        <v>0</v>
      </c>
      <c r="O2259">
        <f>IF(AND(Colin!$G2259=$B$2,Colin!$H2259&lt;=$C$3),Colin!$I2259,)</f>
        <v>0</v>
      </c>
      <c r="P2259">
        <f>IF(Colin!$G2259&lt;$B$2,Colin!$I2259,0)</f>
        <v>0</v>
      </c>
      <c r="Q2259">
        <f>IF(Colin!$G2259&lt;$B$1,Colin!$I2259,0)</f>
        <v>0</v>
      </c>
    </row>
    <row r="2260" spans="12:17" x14ac:dyDescent="0.25">
      <c r="L2260">
        <f>IF(AND(Colin!$G2260=$B$1,Colin!$H2260=$C$3),Colin!$I2260,)</f>
        <v>0</v>
      </c>
      <c r="M2260">
        <f>IF(AND(Colin!$G2260=$B$1,Colin!$H2260&lt;=$C$3),Colin!$I2260,)</f>
        <v>0</v>
      </c>
      <c r="N2260">
        <f>IF(AND(Colin!$G2260=$B$2,Colin!$H2260=$C$3),Colin!$I2260,)</f>
        <v>0</v>
      </c>
      <c r="O2260">
        <f>IF(AND(Colin!$G2260=$B$2,Colin!$H2260&lt;=$C$3),Colin!$I2260,)</f>
        <v>0</v>
      </c>
      <c r="P2260">
        <f>IF(Colin!$G2260&lt;$B$2,Colin!$I2260,0)</f>
        <v>0</v>
      </c>
      <c r="Q2260">
        <f>IF(Colin!$G2260&lt;$B$1,Colin!$I2260,0)</f>
        <v>0</v>
      </c>
    </row>
    <row r="2261" spans="12:17" x14ac:dyDescent="0.25">
      <c r="L2261">
        <f>IF(AND(Colin!$G2261=$B$1,Colin!$H2261=$C$3),Colin!$I2261,)</f>
        <v>0</v>
      </c>
      <c r="M2261">
        <f>IF(AND(Colin!$G2261=$B$1,Colin!$H2261&lt;=$C$3),Colin!$I2261,)</f>
        <v>0</v>
      </c>
      <c r="N2261">
        <f>IF(AND(Colin!$G2261=$B$2,Colin!$H2261=$C$3),Colin!$I2261,)</f>
        <v>0</v>
      </c>
      <c r="O2261">
        <f>IF(AND(Colin!$G2261=$B$2,Colin!$H2261&lt;=$C$3),Colin!$I2261,)</f>
        <v>0</v>
      </c>
      <c r="P2261">
        <f>IF(Colin!$G2261&lt;$B$2,Colin!$I2261,0)</f>
        <v>0</v>
      </c>
      <c r="Q2261">
        <f>IF(Colin!$G2261&lt;$B$1,Colin!$I2261,0)</f>
        <v>0</v>
      </c>
    </row>
    <row r="2262" spans="12:17" x14ac:dyDescent="0.25">
      <c r="L2262">
        <f>IF(AND(Colin!$G2262=$B$1,Colin!$H2262=$C$3),Colin!$I2262,)</f>
        <v>0</v>
      </c>
      <c r="M2262">
        <f>IF(AND(Colin!$G2262=$B$1,Colin!$H2262&lt;=$C$3),Colin!$I2262,)</f>
        <v>0</v>
      </c>
      <c r="N2262">
        <f>IF(AND(Colin!$G2262=$B$2,Colin!$H2262=$C$3),Colin!$I2262,)</f>
        <v>0</v>
      </c>
      <c r="O2262">
        <f>IF(AND(Colin!$G2262=$B$2,Colin!$H2262&lt;=$C$3),Colin!$I2262,)</f>
        <v>0</v>
      </c>
      <c r="P2262">
        <f>IF(Colin!$G2262&lt;$B$2,Colin!$I2262,0)</f>
        <v>0</v>
      </c>
      <c r="Q2262">
        <f>IF(Colin!$G2262&lt;$B$1,Colin!$I2262,0)</f>
        <v>0</v>
      </c>
    </row>
    <row r="2263" spans="12:17" x14ac:dyDescent="0.25">
      <c r="L2263">
        <f>IF(AND(Colin!$G2263=$B$1,Colin!$H2263=$C$3),Colin!$I2263,)</f>
        <v>0</v>
      </c>
      <c r="M2263">
        <f>IF(AND(Colin!$G2263=$B$1,Colin!$H2263&lt;=$C$3),Colin!$I2263,)</f>
        <v>0</v>
      </c>
      <c r="N2263">
        <f>IF(AND(Colin!$G2263=$B$2,Colin!$H2263=$C$3),Colin!$I2263,)</f>
        <v>0</v>
      </c>
      <c r="O2263">
        <f>IF(AND(Colin!$G2263=$B$2,Colin!$H2263&lt;=$C$3),Colin!$I2263,)</f>
        <v>0</v>
      </c>
      <c r="P2263">
        <f>IF(Colin!$G2263&lt;$B$2,Colin!$I2263,0)</f>
        <v>0</v>
      </c>
      <c r="Q2263">
        <f>IF(Colin!$G2263&lt;$B$1,Colin!$I2263,0)</f>
        <v>0</v>
      </c>
    </row>
    <row r="2264" spans="12:17" x14ac:dyDescent="0.25">
      <c r="L2264">
        <f>IF(AND(Colin!$G2264=$B$1,Colin!$H2264=$C$3),Colin!$I2264,)</f>
        <v>0</v>
      </c>
      <c r="M2264">
        <f>IF(AND(Colin!$G2264=$B$1,Colin!$H2264&lt;=$C$3),Colin!$I2264,)</f>
        <v>0</v>
      </c>
      <c r="N2264">
        <f>IF(AND(Colin!$G2264=$B$2,Colin!$H2264=$C$3),Colin!$I2264,)</f>
        <v>0</v>
      </c>
      <c r="O2264">
        <f>IF(AND(Colin!$G2264=$B$2,Colin!$H2264&lt;=$C$3),Colin!$I2264,)</f>
        <v>0</v>
      </c>
      <c r="P2264">
        <f>IF(Colin!$G2264&lt;$B$2,Colin!$I2264,0)</f>
        <v>0</v>
      </c>
      <c r="Q2264">
        <f>IF(Colin!$G2264&lt;$B$1,Colin!$I2264,0)</f>
        <v>0</v>
      </c>
    </row>
    <row r="2265" spans="12:17" x14ac:dyDescent="0.25">
      <c r="L2265">
        <f>IF(AND(Colin!$G2265=$B$1,Colin!$H2265=$C$3),Colin!$I2265,)</f>
        <v>0</v>
      </c>
      <c r="M2265">
        <f>IF(AND(Colin!$G2265=$B$1,Colin!$H2265&lt;=$C$3),Colin!$I2265,)</f>
        <v>0</v>
      </c>
      <c r="N2265">
        <f>IF(AND(Colin!$G2265=$B$2,Colin!$H2265=$C$3),Colin!$I2265,)</f>
        <v>0</v>
      </c>
      <c r="O2265">
        <f>IF(AND(Colin!$G2265=$B$2,Colin!$H2265&lt;=$C$3),Colin!$I2265,)</f>
        <v>0</v>
      </c>
      <c r="P2265">
        <f>IF(Colin!$G2265&lt;$B$2,Colin!$I2265,0)</f>
        <v>0</v>
      </c>
      <c r="Q2265">
        <f>IF(Colin!$G2265&lt;$B$1,Colin!$I2265,0)</f>
        <v>0</v>
      </c>
    </row>
    <row r="2266" spans="12:17" x14ac:dyDescent="0.25">
      <c r="L2266">
        <f>IF(AND(Colin!$G2266=$B$1,Colin!$H2266=$C$3),Colin!$I2266,)</f>
        <v>0</v>
      </c>
      <c r="M2266">
        <f>IF(AND(Colin!$G2266=$B$1,Colin!$H2266&lt;=$C$3),Colin!$I2266,)</f>
        <v>0</v>
      </c>
      <c r="N2266">
        <f>IF(AND(Colin!$G2266=$B$2,Colin!$H2266=$C$3),Colin!$I2266,)</f>
        <v>0</v>
      </c>
      <c r="O2266">
        <f>IF(AND(Colin!$G2266=$B$2,Colin!$H2266&lt;=$C$3),Colin!$I2266,)</f>
        <v>0</v>
      </c>
      <c r="P2266">
        <f>IF(Colin!$G2266&lt;$B$2,Colin!$I2266,0)</f>
        <v>0</v>
      </c>
      <c r="Q2266">
        <f>IF(Colin!$G2266&lt;$B$1,Colin!$I2266,0)</f>
        <v>0</v>
      </c>
    </row>
    <row r="2267" spans="12:17" x14ac:dyDescent="0.25">
      <c r="L2267">
        <f>IF(AND(Colin!$G2267=$B$1,Colin!$H2267=$C$3),Colin!$I2267,)</f>
        <v>0</v>
      </c>
      <c r="M2267">
        <f>IF(AND(Colin!$G2267=$B$1,Colin!$H2267&lt;=$C$3),Colin!$I2267,)</f>
        <v>0</v>
      </c>
      <c r="N2267">
        <f>IF(AND(Colin!$G2267=$B$2,Colin!$H2267=$C$3),Colin!$I2267,)</f>
        <v>0</v>
      </c>
      <c r="O2267">
        <f>IF(AND(Colin!$G2267=$B$2,Colin!$H2267&lt;=$C$3),Colin!$I2267,)</f>
        <v>0</v>
      </c>
      <c r="P2267">
        <f>IF(Colin!$G2267&lt;$B$2,Colin!$I2267,0)</f>
        <v>0</v>
      </c>
      <c r="Q2267">
        <f>IF(Colin!$G2267&lt;$B$1,Colin!$I2267,0)</f>
        <v>0</v>
      </c>
    </row>
    <row r="2268" spans="12:17" x14ac:dyDescent="0.25">
      <c r="L2268">
        <f>IF(AND(Colin!$G2268=$B$1,Colin!$H2268=$C$3),Colin!$I2268,)</f>
        <v>0</v>
      </c>
      <c r="M2268">
        <f>IF(AND(Colin!$G2268=$B$1,Colin!$H2268&lt;=$C$3),Colin!$I2268,)</f>
        <v>0</v>
      </c>
      <c r="N2268">
        <f>IF(AND(Colin!$G2268=$B$2,Colin!$H2268=$C$3),Colin!$I2268,)</f>
        <v>0</v>
      </c>
      <c r="O2268">
        <f>IF(AND(Colin!$G2268=$B$2,Colin!$H2268&lt;=$C$3),Colin!$I2268,)</f>
        <v>0</v>
      </c>
      <c r="P2268">
        <f>IF(Colin!$G2268&lt;$B$2,Colin!$I2268,0)</f>
        <v>0</v>
      </c>
      <c r="Q2268">
        <f>IF(Colin!$G2268&lt;$B$1,Colin!$I2268,0)</f>
        <v>0</v>
      </c>
    </row>
    <row r="2269" spans="12:17" x14ac:dyDescent="0.25">
      <c r="L2269">
        <f>IF(AND(Colin!$G2269=$B$1,Colin!$H2269=$C$3),Colin!$I2269,)</f>
        <v>0</v>
      </c>
      <c r="M2269">
        <f>IF(AND(Colin!$G2269=$B$1,Colin!$H2269&lt;=$C$3),Colin!$I2269,)</f>
        <v>0</v>
      </c>
      <c r="N2269">
        <f>IF(AND(Colin!$G2269=$B$2,Colin!$H2269=$C$3),Colin!$I2269,)</f>
        <v>0</v>
      </c>
      <c r="O2269">
        <f>IF(AND(Colin!$G2269=$B$2,Colin!$H2269&lt;=$C$3),Colin!$I2269,)</f>
        <v>0</v>
      </c>
      <c r="P2269">
        <f>IF(Colin!$G2269&lt;$B$2,Colin!$I2269,0)</f>
        <v>0</v>
      </c>
      <c r="Q2269">
        <f>IF(Colin!$G2269&lt;$B$1,Colin!$I2269,0)</f>
        <v>0</v>
      </c>
    </row>
    <row r="2270" spans="12:17" x14ac:dyDescent="0.25">
      <c r="L2270">
        <f>IF(AND(Colin!$G2270=$B$1,Colin!$H2270=$C$3),Colin!$I2270,)</f>
        <v>0</v>
      </c>
      <c r="M2270">
        <f>IF(AND(Colin!$G2270=$B$1,Colin!$H2270&lt;=$C$3),Colin!$I2270,)</f>
        <v>0</v>
      </c>
      <c r="N2270">
        <f>IF(AND(Colin!$G2270=$B$2,Colin!$H2270=$C$3),Colin!$I2270,)</f>
        <v>0</v>
      </c>
      <c r="O2270">
        <f>IF(AND(Colin!$G2270=$B$2,Colin!$H2270&lt;=$C$3),Colin!$I2270,)</f>
        <v>0</v>
      </c>
      <c r="P2270">
        <f>IF(Colin!$G2270&lt;$B$2,Colin!$I2270,0)</f>
        <v>0</v>
      </c>
      <c r="Q2270">
        <f>IF(Colin!$G2270&lt;$B$1,Colin!$I2270,0)</f>
        <v>0</v>
      </c>
    </row>
    <row r="2271" spans="12:17" x14ac:dyDescent="0.25">
      <c r="L2271">
        <f>IF(AND(Colin!$G2271=$B$1,Colin!$H2271=$C$3),Colin!$I2271,)</f>
        <v>0</v>
      </c>
      <c r="M2271">
        <f>IF(AND(Colin!$G2271=$B$1,Colin!$H2271&lt;=$C$3),Colin!$I2271,)</f>
        <v>0</v>
      </c>
      <c r="N2271">
        <f>IF(AND(Colin!$G2271=$B$2,Colin!$H2271=$C$3),Colin!$I2271,)</f>
        <v>0</v>
      </c>
      <c r="O2271">
        <f>IF(AND(Colin!$G2271=$B$2,Colin!$H2271&lt;=$C$3),Colin!$I2271,)</f>
        <v>0</v>
      </c>
      <c r="P2271">
        <f>IF(Colin!$G2271&lt;$B$2,Colin!$I2271,0)</f>
        <v>0</v>
      </c>
      <c r="Q2271">
        <f>IF(Colin!$G2271&lt;$B$1,Colin!$I2271,0)</f>
        <v>0</v>
      </c>
    </row>
    <row r="2272" spans="12:17" x14ac:dyDescent="0.25">
      <c r="L2272">
        <f>IF(AND(Colin!$G2272=$B$1,Colin!$H2272=$C$3),Colin!$I2272,)</f>
        <v>0</v>
      </c>
      <c r="M2272">
        <f>IF(AND(Colin!$G2272=$B$1,Colin!$H2272&lt;=$C$3),Colin!$I2272,)</f>
        <v>0</v>
      </c>
      <c r="N2272">
        <f>IF(AND(Colin!$G2272=$B$2,Colin!$H2272=$C$3),Colin!$I2272,)</f>
        <v>0</v>
      </c>
      <c r="O2272">
        <f>IF(AND(Colin!$G2272=$B$2,Colin!$H2272&lt;=$C$3),Colin!$I2272,)</f>
        <v>0</v>
      </c>
      <c r="P2272">
        <f>IF(Colin!$G2272&lt;$B$2,Colin!$I2272,0)</f>
        <v>0</v>
      </c>
      <c r="Q2272">
        <f>IF(Colin!$G2272&lt;$B$1,Colin!$I2272,0)</f>
        <v>0</v>
      </c>
    </row>
    <row r="2273" spans="12:17" x14ac:dyDescent="0.25">
      <c r="L2273">
        <f>IF(AND(Colin!$G2273=$B$1,Colin!$H2273=$C$3),Colin!$I2273,)</f>
        <v>0</v>
      </c>
      <c r="M2273">
        <f>IF(AND(Colin!$G2273=$B$1,Colin!$H2273&lt;=$C$3),Colin!$I2273,)</f>
        <v>0</v>
      </c>
      <c r="N2273">
        <f>IF(AND(Colin!$G2273=$B$2,Colin!$H2273=$C$3),Colin!$I2273,)</f>
        <v>0</v>
      </c>
      <c r="O2273">
        <f>IF(AND(Colin!$G2273=$B$2,Colin!$H2273&lt;=$C$3),Colin!$I2273,)</f>
        <v>0</v>
      </c>
      <c r="P2273">
        <f>IF(Colin!$G2273&lt;$B$2,Colin!$I2273,0)</f>
        <v>0</v>
      </c>
      <c r="Q2273">
        <f>IF(Colin!$G2273&lt;$B$1,Colin!$I2273,0)</f>
        <v>0</v>
      </c>
    </row>
    <row r="2274" spans="12:17" x14ac:dyDescent="0.25">
      <c r="L2274">
        <f>IF(AND(Colin!$G2274=$B$1,Colin!$H2274=$C$3),Colin!$I2274,)</f>
        <v>0</v>
      </c>
      <c r="M2274">
        <f>IF(AND(Colin!$G2274=$B$1,Colin!$H2274&lt;=$C$3),Colin!$I2274,)</f>
        <v>0</v>
      </c>
      <c r="N2274">
        <f>IF(AND(Colin!$G2274=$B$2,Colin!$H2274=$C$3),Colin!$I2274,)</f>
        <v>0</v>
      </c>
      <c r="O2274">
        <f>IF(AND(Colin!$G2274=$B$2,Colin!$H2274&lt;=$C$3),Colin!$I2274,)</f>
        <v>0</v>
      </c>
      <c r="P2274">
        <f>IF(Colin!$G2274&lt;$B$2,Colin!$I2274,0)</f>
        <v>0</v>
      </c>
      <c r="Q2274">
        <f>IF(Colin!$G2274&lt;$B$1,Colin!$I2274,0)</f>
        <v>0</v>
      </c>
    </row>
    <row r="2275" spans="12:17" x14ac:dyDescent="0.25">
      <c r="L2275">
        <f>IF(AND(Colin!$G2275=$B$1,Colin!$H2275=$C$3),Colin!$I2275,)</f>
        <v>0</v>
      </c>
      <c r="M2275">
        <f>IF(AND(Colin!$G2275=$B$1,Colin!$H2275&lt;=$C$3),Colin!$I2275,)</f>
        <v>0</v>
      </c>
      <c r="N2275">
        <f>IF(AND(Colin!$G2275=$B$2,Colin!$H2275=$C$3),Colin!$I2275,)</f>
        <v>0</v>
      </c>
      <c r="O2275">
        <f>IF(AND(Colin!$G2275=$B$2,Colin!$H2275&lt;=$C$3),Colin!$I2275,)</f>
        <v>0</v>
      </c>
      <c r="P2275">
        <f>IF(Colin!$G2275&lt;$B$2,Colin!$I2275,0)</f>
        <v>0</v>
      </c>
      <c r="Q2275">
        <f>IF(Colin!$G2275&lt;$B$1,Colin!$I2275,0)</f>
        <v>0</v>
      </c>
    </row>
    <row r="2276" spans="12:17" x14ac:dyDescent="0.25">
      <c r="L2276">
        <f>IF(AND(Colin!$G2276=$B$1,Colin!$H2276=$C$3),Colin!$I2276,)</f>
        <v>0</v>
      </c>
      <c r="M2276">
        <f>IF(AND(Colin!$G2276=$B$1,Colin!$H2276&lt;=$C$3),Colin!$I2276,)</f>
        <v>0</v>
      </c>
      <c r="N2276">
        <f>IF(AND(Colin!$G2276=$B$2,Colin!$H2276=$C$3),Colin!$I2276,)</f>
        <v>0</v>
      </c>
      <c r="O2276">
        <f>IF(AND(Colin!$G2276=$B$2,Colin!$H2276&lt;=$C$3),Colin!$I2276,)</f>
        <v>0</v>
      </c>
      <c r="P2276">
        <f>IF(Colin!$G2276&lt;$B$2,Colin!$I2276,0)</f>
        <v>0</v>
      </c>
      <c r="Q2276">
        <f>IF(Colin!$G2276&lt;$B$1,Colin!$I2276,0)</f>
        <v>0</v>
      </c>
    </row>
    <row r="2277" spans="12:17" x14ac:dyDescent="0.25">
      <c r="L2277">
        <f>IF(AND(Colin!$G2277=$B$1,Colin!$H2277=$C$3),Colin!$I2277,)</f>
        <v>0</v>
      </c>
      <c r="M2277">
        <f>IF(AND(Colin!$G2277=$B$1,Colin!$H2277&lt;=$C$3),Colin!$I2277,)</f>
        <v>0</v>
      </c>
      <c r="N2277">
        <f>IF(AND(Colin!$G2277=$B$2,Colin!$H2277=$C$3),Colin!$I2277,)</f>
        <v>0</v>
      </c>
      <c r="O2277">
        <f>IF(AND(Colin!$G2277=$B$2,Colin!$H2277&lt;=$C$3),Colin!$I2277,)</f>
        <v>0</v>
      </c>
      <c r="P2277">
        <f>IF(Colin!$G2277&lt;$B$2,Colin!$I2277,0)</f>
        <v>0</v>
      </c>
      <c r="Q2277">
        <f>IF(Colin!$G2277&lt;$B$1,Colin!$I2277,0)</f>
        <v>0</v>
      </c>
    </row>
    <row r="2278" spans="12:17" x14ac:dyDescent="0.25">
      <c r="L2278">
        <f>IF(AND(Colin!$G2278=$B$1,Colin!$H2278=$C$3),Colin!$I2278,)</f>
        <v>0</v>
      </c>
      <c r="M2278">
        <f>IF(AND(Colin!$G2278=$B$1,Colin!$H2278&lt;=$C$3),Colin!$I2278,)</f>
        <v>0</v>
      </c>
      <c r="N2278">
        <f>IF(AND(Colin!$G2278=$B$2,Colin!$H2278=$C$3),Colin!$I2278,)</f>
        <v>0</v>
      </c>
      <c r="O2278">
        <f>IF(AND(Colin!$G2278=$B$2,Colin!$H2278&lt;=$C$3),Colin!$I2278,)</f>
        <v>0</v>
      </c>
      <c r="P2278">
        <f>IF(Colin!$G2278&lt;$B$2,Colin!$I2278,0)</f>
        <v>0</v>
      </c>
      <c r="Q2278">
        <f>IF(Colin!$G2278&lt;$B$1,Colin!$I2278,0)</f>
        <v>0</v>
      </c>
    </row>
    <row r="2279" spans="12:17" x14ac:dyDescent="0.25">
      <c r="L2279">
        <f>IF(AND(Colin!$G2279=$B$1,Colin!$H2279=$C$3),Colin!$I2279,)</f>
        <v>0</v>
      </c>
      <c r="M2279">
        <f>IF(AND(Colin!$G2279=$B$1,Colin!$H2279&lt;=$C$3),Colin!$I2279,)</f>
        <v>0</v>
      </c>
      <c r="N2279">
        <f>IF(AND(Colin!$G2279=$B$2,Colin!$H2279=$C$3),Colin!$I2279,)</f>
        <v>0</v>
      </c>
      <c r="O2279">
        <f>IF(AND(Colin!$G2279=$B$2,Colin!$H2279&lt;=$C$3),Colin!$I2279,)</f>
        <v>0</v>
      </c>
      <c r="P2279">
        <f>IF(Colin!$G2279&lt;$B$2,Colin!$I2279,0)</f>
        <v>0</v>
      </c>
      <c r="Q2279">
        <f>IF(Colin!$G2279&lt;$B$1,Colin!$I2279,0)</f>
        <v>0</v>
      </c>
    </row>
    <row r="2280" spans="12:17" x14ac:dyDescent="0.25">
      <c r="L2280">
        <f>IF(AND(Colin!$G2280=$B$1,Colin!$H2280=$C$3),Colin!$I2280,)</f>
        <v>0</v>
      </c>
      <c r="M2280">
        <f>IF(AND(Colin!$G2280=$B$1,Colin!$H2280&lt;=$C$3),Colin!$I2280,)</f>
        <v>0</v>
      </c>
      <c r="N2280">
        <f>IF(AND(Colin!$G2280=$B$2,Colin!$H2280=$C$3),Colin!$I2280,)</f>
        <v>0</v>
      </c>
      <c r="O2280">
        <f>IF(AND(Colin!$G2280=$B$2,Colin!$H2280&lt;=$C$3),Colin!$I2280,)</f>
        <v>0</v>
      </c>
      <c r="P2280">
        <f>IF(Colin!$G2280&lt;$B$2,Colin!$I2280,0)</f>
        <v>0</v>
      </c>
      <c r="Q2280">
        <f>IF(Colin!$G2280&lt;$B$1,Colin!$I2280,0)</f>
        <v>0</v>
      </c>
    </row>
    <row r="2281" spans="12:17" x14ac:dyDescent="0.25">
      <c r="L2281">
        <f>IF(AND(Colin!$G2281=$B$1,Colin!$H2281=$C$3),Colin!$I2281,)</f>
        <v>0</v>
      </c>
      <c r="M2281">
        <f>IF(AND(Colin!$G2281=$B$1,Colin!$H2281&lt;=$C$3),Colin!$I2281,)</f>
        <v>0</v>
      </c>
      <c r="N2281">
        <f>IF(AND(Colin!$G2281=$B$2,Colin!$H2281=$C$3),Colin!$I2281,)</f>
        <v>0</v>
      </c>
      <c r="O2281">
        <f>IF(AND(Colin!$G2281=$B$2,Colin!$H2281&lt;=$C$3),Colin!$I2281,)</f>
        <v>0</v>
      </c>
      <c r="P2281">
        <f>IF(Colin!$G2281&lt;$B$2,Colin!$I2281,0)</f>
        <v>0</v>
      </c>
      <c r="Q2281">
        <f>IF(Colin!$G2281&lt;$B$1,Colin!$I2281,0)</f>
        <v>0</v>
      </c>
    </row>
    <row r="2282" spans="12:17" x14ac:dyDescent="0.25">
      <c r="L2282">
        <f>IF(AND(Colin!$G2282=$B$1,Colin!$H2282=$C$3),Colin!$I2282,)</f>
        <v>0</v>
      </c>
      <c r="M2282">
        <f>IF(AND(Colin!$G2282=$B$1,Colin!$H2282&lt;=$C$3),Colin!$I2282,)</f>
        <v>0</v>
      </c>
      <c r="N2282">
        <f>IF(AND(Colin!$G2282=$B$2,Colin!$H2282=$C$3),Colin!$I2282,)</f>
        <v>0</v>
      </c>
      <c r="O2282">
        <f>IF(AND(Colin!$G2282=$B$2,Colin!$H2282&lt;=$C$3),Colin!$I2282,)</f>
        <v>0</v>
      </c>
      <c r="P2282">
        <f>IF(Colin!$G2282&lt;$B$2,Colin!$I2282,0)</f>
        <v>0</v>
      </c>
      <c r="Q2282">
        <f>IF(Colin!$G2282&lt;$B$1,Colin!$I2282,0)</f>
        <v>0</v>
      </c>
    </row>
    <row r="2283" spans="12:17" x14ac:dyDescent="0.25">
      <c r="L2283">
        <f>IF(AND(Colin!$G2283=$B$1,Colin!$H2283=$C$3),Colin!$I2283,)</f>
        <v>0</v>
      </c>
      <c r="M2283">
        <f>IF(AND(Colin!$G2283=$B$1,Colin!$H2283&lt;=$C$3),Colin!$I2283,)</f>
        <v>0</v>
      </c>
      <c r="N2283">
        <f>IF(AND(Colin!$G2283=$B$2,Colin!$H2283=$C$3),Colin!$I2283,)</f>
        <v>0</v>
      </c>
      <c r="O2283">
        <f>IF(AND(Colin!$G2283=$B$2,Colin!$H2283&lt;=$C$3),Colin!$I2283,)</f>
        <v>0</v>
      </c>
      <c r="P2283">
        <f>IF(Colin!$G2283&lt;$B$2,Colin!$I2283,0)</f>
        <v>0</v>
      </c>
      <c r="Q2283">
        <f>IF(Colin!$G2283&lt;$B$1,Colin!$I2283,0)</f>
        <v>0</v>
      </c>
    </row>
    <row r="2284" spans="12:17" x14ac:dyDescent="0.25">
      <c r="L2284">
        <f>IF(AND(Colin!$G2284=$B$1,Colin!$H2284=$C$3),Colin!$I2284,)</f>
        <v>0</v>
      </c>
      <c r="M2284">
        <f>IF(AND(Colin!$G2284=$B$1,Colin!$H2284&lt;=$C$3),Colin!$I2284,)</f>
        <v>0</v>
      </c>
      <c r="N2284">
        <f>IF(AND(Colin!$G2284=$B$2,Colin!$H2284=$C$3),Colin!$I2284,)</f>
        <v>0</v>
      </c>
      <c r="O2284">
        <f>IF(AND(Colin!$G2284=$B$2,Colin!$H2284&lt;=$C$3),Colin!$I2284,)</f>
        <v>0</v>
      </c>
      <c r="P2284">
        <f>IF(Colin!$G2284&lt;$B$2,Colin!$I2284,0)</f>
        <v>0</v>
      </c>
      <c r="Q2284">
        <f>IF(Colin!$G2284&lt;$B$1,Colin!$I2284,0)</f>
        <v>0</v>
      </c>
    </row>
    <row r="2285" spans="12:17" x14ac:dyDescent="0.25">
      <c r="L2285">
        <f>IF(AND(Colin!$G2285=$B$1,Colin!$H2285=$C$3),Colin!$I2285,)</f>
        <v>0</v>
      </c>
      <c r="M2285">
        <f>IF(AND(Colin!$G2285=$B$1,Colin!$H2285&lt;=$C$3),Colin!$I2285,)</f>
        <v>0</v>
      </c>
      <c r="N2285">
        <f>IF(AND(Colin!$G2285=$B$2,Colin!$H2285=$C$3),Colin!$I2285,)</f>
        <v>0</v>
      </c>
      <c r="O2285">
        <f>IF(AND(Colin!$G2285=$B$2,Colin!$H2285&lt;=$C$3),Colin!$I2285,)</f>
        <v>0</v>
      </c>
      <c r="P2285">
        <f>IF(Colin!$G2285&lt;$B$2,Colin!$I2285,0)</f>
        <v>0</v>
      </c>
      <c r="Q2285">
        <f>IF(Colin!$G2285&lt;$B$1,Colin!$I2285,0)</f>
        <v>0</v>
      </c>
    </row>
    <row r="2286" spans="12:17" x14ac:dyDescent="0.25">
      <c r="L2286">
        <f>IF(AND(Colin!$G2286=$B$1,Colin!$H2286=$C$3),Colin!$I2286,)</f>
        <v>0</v>
      </c>
      <c r="M2286">
        <f>IF(AND(Colin!$G2286=$B$1,Colin!$H2286&lt;=$C$3),Colin!$I2286,)</f>
        <v>0</v>
      </c>
      <c r="N2286">
        <f>IF(AND(Colin!$G2286=$B$2,Colin!$H2286=$C$3),Colin!$I2286,)</f>
        <v>0</v>
      </c>
      <c r="O2286">
        <f>IF(AND(Colin!$G2286=$B$2,Colin!$H2286&lt;=$C$3),Colin!$I2286,)</f>
        <v>0</v>
      </c>
      <c r="P2286">
        <f>IF(Colin!$G2286&lt;$B$2,Colin!$I2286,0)</f>
        <v>0</v>
      </c>
      <c r="Q2286">
        <f>IF(Colin!$G2286&lt;$B$1,Colin!$I2286,0)</f>
        <v>0</v>
      </c>
    </row>
    <row r="2287" spans="12:17" x14ac:dyDescent="0.25">
      <c r="L2287">
        <f>IF(AND(Colin!$G2287=$B$1,Colin!$H2287=$C$3),Colin!$I2287,)</f>
        <v>0</v>
      </c>
      <c r="M2287">
        <f>IF(AND(Colin!$G2287=$B$1,Colin!$H2287&lt;=$C$3),Colin!$I2287,)</f>
        <v>0</v>
      </c>
      <c r="N2287">
        <f>IF(AND(Colin!$G2287=$B$2,Colin!$H2287=$C$3),Colin!$I2287,)</f>
        <v>0</v>
      </c>
      <c r="O2287">
        <f>IF(AND(Colin!$G2287=$B$2,Colin!$H2287&lt;=$C$3),Colin!$I2287,)</f>
        <v>0</v>
      </c>
      <c r="P2287">
        <f>IF(Colin!$G2287&lt;$B$2,Colin!$I2287,0)</f>
        <v>0</v>
      </c>
      <c r="Q2287">
        <f>IF(Colin!$G2287&lt;$B$1,Colin!$I2287,0)</f>
        <v>0</v>
      </c>
    </row>
    <row r="2288" spans="12:17" x14ac:dyDescent="0.25">
      <c r="L2288">
        <f>IF(AND(Colin!$G2288=$B$1,Colin!$H2288=$C$3),Colin!$I2288,)</f>
        <v>0</v>
      </c>
      <c r="M2288">
        <f>IF(AND(Colin!$G2288=$B$1,Colin!$H2288&lt;=$C$3),Colin!$I2288,)</f>
        <v>0</v>
      </c>
      <c r="N2288">
        <f>IF(AND(Colin!$G2288=$B$2,Colin!$H2288=$C$3),Colin!$I2288,)</f>
        <v>0</v>
      </c>
      <c r="O2288">
        <f>IF(AND(Colin!$G2288=$B$2,Colin!$H2288&lt;=$C$3),Colin!$I2288,)</f>
        <v>0</v>
      </c>
      <c r="P2288">
        <f>IF(Colin!$G2288&lt;$B$2,Colin!$I2288,0)</f>
        <v>0</v>
      </c>
      <c r="Q2288">
        <f>IF(Colin!$G2288&lt;$B$1,Colin!$I2288,0)</f>
        <v>0</v>
      </c>
    </row>
    <row r="2289" spans="12:17" x14ac:dyDescent="0.25">
      <c r="L2289">
        <f>IF(AND(Colin!$G2289=$B$1,Colin!$H2289=$C$3),Colin!$I2289,)</f>
        <v>0</v>
      </c>
      <c r="M2289">
        <f>IF(AND(Colin!$G2289=$B$1,Colin!$H2289&lt;=$C$3),Colin!$I2289,)</f>
        <v>0</v>
      </c>
      <c r="N2289">
        <f>IF(AND(Colin!$G2289=$B$2,Colin!$H2289=$C$3),Colin!$I2289,)</f>
        <v>0</v>
      </c>
      <c r="O2289">
        <f>IF(AND(Colin!$G2289=$B$2,Colin!$H2289&lt;=$C$3),Colin!$I2289,)</f>
        <v>0</v>
      </c>
      <c r="P2289">
        <f>IF(Colin!$G2289&lt;$B$2,Colin!$I2289,0)</f>
        <v>0</v>
      </c>
      <c r="Q2289">
        <f>IF(Colin!$G2289&lt;$B$1,Colin!$I2289,0)</f>
        <v>0</v>
      </c>
    </row>
    <row r="2290" spans="12:17" x14ac:dyDescent="0.25">
      <c r="L2290">
        <f>IF(AND(Colin!$G2290=$B$1,Colin!$H2290=$C$3),Colin!$I2290,)</f>
        <v>0</v>
      </c>
      <c r="M2290">
        <f>IF(AND(Colin!$G2290=$B$1,Colin!$H2290&lt;=$C$3),Colin!$I2290,)</f>
        <v>0</v>
      </c>
      <c r="N2290">
        <f>IF(AND(Colin!$G2290=$B$2,Colin!$H2290=$C$3),Colin!$I2290,)</f>
        <v>0</v>
      </c>
      <c r="O2290">
        <f>IF(AND(Colin!$G2290=$B$2,Colin!$H2290&lt;=$C$3),Colin!$I2290,)</f>
        <v>0</v>
      </c>
      <c r="P2290">
        <f>IF(Colin!$G2290&lt;$B$2,Colin!$I2290,0)</f>
        <v>0</v>
      </c>
      <c r="Q2290">
        <f>IF(Colin!$G2290&lt;$B$1,Colin!$I2290,0)</f>
        <v>0</v>
      </c>
    </row>
    <row r="2291" spans="12:17" x14ac:dyDescent="0.25">
      <c r="L2291">
        <f>IF(AND(Colin!$G2291=$B$1,Colin!$H2291=$C$3),Colin!$I2291,)</f>
        <v>0</v>
      </c>
      <c r="M2291">
        <f>IF(AND(Colin!$G2291=$B$1,Colin!$H2291&lt;=$C$3),Colin!$I2291,)</f>
        <v>0</v>
      </c>
      <c r="N2291">
        <f>IF(AND(Colin!$G2291=$B$2,Colin!$H2291=$C$3),Colin!$I2291,)</f>
        <v>0</v>
      </c>
      <c r="O2291">
        <f>IF(AND(Colin!$G2291=$B$2,Colin!$H2291&lt;=$C$3),Colin!$I2291,)</f>
        <v>0</v>
      </c>
      <c r="P2291">
        <f>IF(Colin!$G2291&lt;$B$2,Colin!$I2291,0)</f>
        <v>0</v>
      </c>
      <c r="Q2291">
        <f>IF(Colin!$G2291&lt;$B$1,Colin!$I2291,0)</f>
        <v>0</v>
      </c>
    </row>
    <row r="2292" spans="12:17" x14ac:dyDescent="0.25">
      <c r="L2292">
        <f>IF(AND(Colin!$G2292=$B$1,Colin!$H2292=$C$3),Colin!$I2292,)</f>
        <v>0</v>
      </c>
      <c r="M2292">
        <f>IF(AND(Colin!$G2292=$B$1,Colin!$H2292&lt;=$C$3),Colin!$I2292,)</f>
        <v>0</v>
      </c>
      <c r="N2292">
        <f>IF(AND(Colin!$G2292=$B$2,Colin!$H2292=$C$3),Colin!$I2292,)</f>
        <v>0</v>
      </c>
      <c r="O2292">
        <f>IF(AND(Colin!$G2292=$B$2,Colin!$H2292&lt;=$C$3),Colin!$I2292,)</f>
        <v>0</v>
      </c>
      <c r="P2292">
        <f>IF(Colin!$G2292&lt;$B$2,Colin!$I2292,0)</f>
        <v>0</v>
      </c>
      <c r="Q2292">
        <f>IF(Colin!$G2292&lt;$B$1,Colin!$I2292,0)</f>
        <v>0</v>
      </c>
    </row>
    <row r="2293" spans="12:17" x14ac:dyDescent="0.25">
      <c r="L2293">
        <f>IF(AND(Colin!$G2293=$B$1,Colin!$H2293=$C$3),Colin!$I2293,)</f>
        <v>0</v>
      </c>
      <c r="M2293">
        <f>IF(AND(Colin!$G2293=$B$1,Colin!$H2293&lt;=$C$3),Colin!$I2293,)</f>
        <v>0</v>
      </c>
      <c r="N2293">
        <f>IF(AND(Colin!$G2293=$B$2,Colin!$H2293=$C$3),Colin!$I2293,)</f>
        <v>0</v>
      </c>
      <c r="O2293">
        <f>IF(AND(Colin!$G2293=$B$2,Colin!$H2293&lt;=$C$3),Colin!$I2293,)</f>
        <v>0</v>
      </c>
      <c r="P2293">
        <f>IF(Colin!$G2293&lt;$B$2,Colin!$I2293,0)</f>
        <v>0</v>
      </c>
      <c r="Q2293">
        <f>IF(Colin!$G2293&lt;$B$1,Colin!$I2293,0)</f>
        <v>0</v>
      </c>
    </row>
    <row r="2294" spans="12:17" x14ac:dyDescent="0.25">
      <c r="L2294">
        <f>IF(AND(Colin!$G2294=$B$1,Colin!$H2294=$C$3),Colin!$I2294,)</f>
        <v>0</v>
      </c>
      <c r="M2294">
        <f>IF(AND(Colin!$G2294=$B$1,Colin!$H2294&lt;=$C$3),Colin!$I2294,)</f>
        <v>0</v>
      </c>
      <c r="N2294">
        <f>IF(AND(Colin!$G2294=$B$2,Colin!$H2294=$C$3),Colin!$I2294,)</f>
        <v>0</v>
      </c>
      <c r="O2294">
        <f>IF(AND(Colin!$G2294=$B$2,Colin!$H2294&lt;=$C$3),Colin!$I2294,)</f>
        <v>0</v>
      </c>
      <c r="P2294">
        <f>IF(Colin!$G2294&lt;$B$2,Colin!$I2294,0)</f>
        <v>0</v>
      </c>
      <c r="Q2294">
        <f>IF(Colin!$G2294&lt;$B$1,Colin!$I2294,0)</f>
        <v>0</v>
      </c>
    </row>
    <row r="2295" spans="12:17" x14ac:dyDescent="0.25">
      <c r="L2295">
        <f>IF(AND(Colin!$G2295=$B$1,Colin!$H2295=$C$3),Colin!$I2295,)</f>
        <v>0</v>
      </c>
      <c r="M2295">
        <f>IF(AND(Colin!$G2295=$B$1,Colin!$H2295&lt;=$C$3),Colin!$I2295,)</f>
        <v>0</v>
      </c>
      <c r="N2295">
        <f>IF(AND(Colin!$G2295=$B$2,Colin!$H2295=$C$3),Colin!$I2295,)</f>
        <v>0</v>
      </c>
      <c r="O2295">
        <f>IF(AND(Colin!$G2295=$B$2,Colin!$H2295&lt;=$C$3),Colin!$I2295,)</f>
        <v>0</v>
      </c>
      <c r="P2295">
        <f>IF(Colin!$G2295&lt;$B$2,Colin!$I2295,0)</f>
        <v>0</v>
      </c>
      <c r="Q2295">
        <f>IF(Colin!$G2295&lt;$B$1,Colin!$I2295,0)</f>
        <v>0</v>
      </c>
    </row>
    <row r="2296" spans="12:17" x14ac:dyDescent="0.25">
      <c r="L2296">
        <f>IF(AND(Colin!$G2296=$B$1,Colin!$H2296=$C$3),Colin!$I2296,)</f>
        <v>0</v>
      </c>
      <c r="M2296">
        <f>IF(AND(Colin!$G2296=$B$1,Colin!$H2296&lt;=$C$3),Colin!$I2296,)</f>
        <v>0</v>
      </c>
      <c r="N2296">
        <f>IF(AND(Colin!$G2296=$B$2,Colin!$H2296=$C$3),Colin!$I2296,)</f>
        <v>0</v>
      </c>
      <c r="O2296">
        <f>IF(AND(Colin!$G2296=$B$2,Colin!$H2296&lt;=$C$3),Colin!$I2296,)</f>
        <v>0</v>
      </c>
      <c r="P2296">
        <f>IF(Colin!$G2296&lt;$B$2,Colin!$I2296,0)</f>
        <v>0</v>
      </c>
      <c r="Q2296">
        <f>IF(Colin!$G2296&lt;$B$1,Colin!$I2296,0)</f>
        <v>0</v>
      </c>
    </row>
    <row r="2297" spans="12:17" x14ac:dyDescent="0.25">
      <c r="L2297">
        <f>IF(AND(Colin!$G2297=$B$1,Colin!$H2297=$C$3),Colin!$I2297,)</f>
        <v>0</v>
      </c>
      <c r="M2297">
        <f>IF(AND(Colin!$G2297=$B$1,Colin!$H2297&lt;=$C$3),Colin!$I2297,)</f>
        <v>0</v>
      </c>
      <c r="N2297">
        <f>IF(AND(Colin!$G2297=$B$2,Colin!$H2297=$C$3),Colin!$I2297,)</f>
        <v>0</v>
      </c>
      <c r="O2297">
        <f>IF(AND(Colin!$G2297=$B$2,Colin!$H2297&lt;=$C$3),Colin!$I2297,)</f>
        <v>0</v>
      </c>
      <c r="P2297">
        <f>IF(Colin!$G2297&lt;$B$2,Colin!$I2297,0)</f>
        <v>0</v>
      </c>
      <c r="Q2297">
        <f>IF(Colin!$G2297&lt;$B$1,Colin!$I2297,0)</f>
        <v>0</v>
      </c>
    </row>
    <row r="2298" spans="12:17" x14ac:dyDescent="0.25">
      <c r="L2298">
        <f>IF(AND(Colin!$G2298=$B$1,Colin!$H2298=$C$3),Colin!$I2298,)</f>
        <v>0</v>
      </c>
      <c r="M2298">
        <f>IF(AND(Colin!$G2298=$B$1,Colin!$H2298&lt;=$C$3),Colin!$I2298,)</f>
        <v>0</v>
      </c>
      <c r="N2298">
        <f>IF(AND(Colin!$G2298=$B$2,Colin!$H2298=$C$3),Colin!$I2298,)</f>
        <v>0</v>
      </c>
      <c r="O2298">
        <f>IF(AND(Colin!$G2298=$B$2,Colin!$H2298&lt;=$C$3),Colin!$I2298,)</f>
        <v>0</v>
      </c>
      <c r="P2298">
        <f>IF(Colin!$G2298&lt;$B$2,Colin!$I2298,0)</f>
        <v>0</v>
      </c>
      <c r="Q2298">
        <f>IF(Colin!$G2298&lt;$B$1,Colin!$I2298,0)</f>
        <v>0</v>
      </c>
    </row>
    <row r="2299" spans="12:17" x14ac:dyDescent="0.25">
      <c r="L2299">
        <f>IF(AND(Colin!$G2299=$B$1,Colin!$H2299=$C$3),Colin!$I2299,)</f>
        <v>0</v>
      </c>
      <c r="M2299">
        <f>IF(AND(Colin!$G2299=$B$1,Colin!$H2299&lt;=$C$3),Colin!$I2299,)</f>
        <v>0</v>
      </c>
      <c r="N2299">
        <f>IF(AND(Colin!$G2299=$B$2,Colin!$H2299=$C$3),Colin!$I2299,)</f>
        <v>0</v>
      </c>
      <c r="O2299">
        <f>IF(AND(Colin!$G2299=$B$2,Colin!$H2299&lt;=$C$3),Colin!$I2299,)</f>
        <v>0</v>
      </c>
      <c r="P2299">
        <f>IF(Colin!$G2299&lt;$B$2,Colin!$I2299,0)</f>
        <v>0</v>
      </c>
      <c r="Q2299">
        <f>IF(Colin!$G2299&lt;$B$1,Colin!$I2299,0)</f>
        <v>0</v>
      </c>
    </row>
    <row r="2300" spans="12:17" x14ac:dyDescent="0.25">
      <c r="L2300">
        <f>IF(AND(Colin!$G2300=$B$1,Colin!$H2300=$C$3),Colin!$I2300,)</f>
        <v>0</v>
      </c>
      <c r="M2300">
        <f>IF(AND(Colin!$G2300=$B$1,Colin!$H2300&lt;=$C$3),Colin!$I2300,)</f>
        <v>0</v>
      </c>
      <c r="N2300">
        <f>IF(AND(Colin!$G2300=$B$2,Colin!$H2300=$C$3),Colin!$I2300,)</f>
        <v>0</v>
      </c>
      <c r="O2300">
        <f>IF(AND(Colin!$G2300=$B$2,Colin!$H2300&lt;=$C$3),Colin!$I2300,)</f>
        <v>0</v>
      </c>
      <c r="P2300">
        <f>IF(Colin!$G2300&lt;$B$2,Colin!$I2300,0)</f>
        <v>0</v>
      </c>
      <c r="Q2300">
        <f>IF(Colin!$G2300&lt;$B$1,Colin!$I2300,0)</f>
        <v>0</v>
      </c>
    </row>
    <row r="2301" spans="12:17" x14ac:dyDescent="0.25">
      <c r="L2301">
        <f>IF(AND(Colin!$G2301=$B$1,Colin!$H2301=$C$3),Colin!$I2301,)</f>
        <v>0</v>
      </c>
      <c r="M2301">
        <f>IF(AND(Colin!$G2301=$B$1,Colin!$H2301&lt;=$C$3),Colin!$I2301,)</f>
        <v>0</v>
      </c>
      <c r="N2301">
        <f>IF(AND(Colin!$G2301=$B$2,Colin!$H2301=$C$3),Colin!$I2301,)</f>
        <v>0</v>
      </c>
      <c r="O2301">
        <f>IF(AND(Colin!$G2301=$B$2,Colin!$H2301&lt;=$C$3),Colin!$I2301,)</f>
        <v>0</v>
      </c>
      <c r="P2301">
        <f>IF(Colin!$G2301&lt;$B$2,Colin!$I2301,0)</f>
        <v>0</v>
      </c>
      <c r="Q2301">
        <f>IF(Colin!$G2301&lt;$B$1,Colin!$I2301,0)</f>
        <v>0</v>
      </c>
    </row>
    <row r="2302" spans="12:17" x14ac:dyDescent="0.25">
      <c r="L2302">
        <f>IF(AND(Colin!$G2302=$B$1,Colin!$H2302=$C$3),Colin!$I2302,)</f>
        <v>0</v>
      </c>
      <c r="M2302">
        <f>IF(AND(Colin!$G2302=$B$1,Colin!$H2302&lt;=$C$3),Colin!$I2302,)</f>
        <v>0</v>
      </c>
      <c r="N2302">
        <f>IF(AND(Colin!$G2302=$B$2,Colin!$H2302=$C$3),Colin!$I2302,)</f>
        <v>0</v>
      </c>
      <c r="O2302">
        <f>IF(AND(Colin!$G2302=$B$2,Colin!$H2302&lt;=$C$3),Colin!$I2302,)</f>
        <v>0</v>
      </c>
      <c r="P2302">
        <f>IF(Colin!$G2302&lt;$B$2,Colin!$I2302,0)</f>
        <v>0</v>
      </c>
      <c r="Q2302">
        <f>IF(Colin!$G2302&lt;$B$1,Colin!$I2302,0)</f>
        <v>0</v>
      </c>
    </row>
    <row r="2303" spans="12:17" x14ac:dyDescent="0.25">
      <c r="L2303">
        <f>IF(AND(Colin!$G2303=$B$1,Colin!$H2303=$C$3),Colin!$I2303,)</f>
        <v>0</v>
      </c>
      <c r="M2303">
        <f>IF(AND(Colin!$G2303=$B$1,Colin!$H2303&lt;=$C$3),Colin!$I2303,)</f>
        <v>0</v>
      </c>
      <c r="N2303">
        <f>IF(AND(Colin!$G2303=$B$2,Colin!$H2303=$C$3),Colin!$I2303,)</f>
        <v>0</v>
      </c>
      <c r="O2303">
        <f>IF(AND(Colin!$G2303=$B$2,Colin!$H2303&lt;=$C$3),Colin!$I2303,)</f>
        <v>0</v>
      </c>
      <c r="P2303">
        <f>IF(Colin!$G2303&lt;$B$2,Colin!$I2303,0)</f>
        <v>0</v>
      </c>
      <c r="Q2303">
        <f>IF(Colin!$G2303&lt;$B$1,Colin!$I2303,0)</f>
        <v>0</v>
      </c>
    </row>
    <row r="2304" spans="12:17" x14ac:dyDescent="0.25">
      <c r="L2304">
        <f>IF(AND(Colin!$G2304=$B$1,Colin!$H2304=$C$3),Colin!$I2304,)</f>
        <v>0</v>
      </c>
      <c r="M2304">
        <f>IF(AND(Colin!$G2304=$B$1,Colin!$H2304&lt;=$C$3),Colin!$I2304,)</f>
        <v>0</v>
      </c>
      <c r="N2304">
        <f>IF(AND(Colin!$G2304=$B$2,Colin!$H2304=$C$3),Colin!$I2304,)</f>
        <v>0</v>
      </c>
      <c r="O2304">
        <f>IF(AND(Colin!$G2304=$B$2,Colin!$H2304&lt;=$C$3),Colin!$I2304,)</f>
        <v>0</v>
      </c>
      <c r="P2304">
        <f>IF(Colin!$G2304&lt;$B$2,Colin!$I2304,0)</f>
        <v>0</v>
      </c>
      <c r="Q2304">
        <f>IF(Colin!$G2304&lt;$B$1,Colin!$I2304,0)</f>
        <v>0</v>
      </c>
    </row>
    <row r="2305" spans="12:17" x14ac:dyDescent="0.25">
      <c r="L2305">
        <f>IF(AND(Colin!$G2305=$B$1,Colin!$H2305=$C$3),Colin!$I2305,)</f>
        <v>0</v>
      </c>
      <c r="M2305">
        <f>IF(AND(Colin!$G2305=$B$1,Colin!$H2305&lt;=$C$3),Colin!$I2305,)</f>
        <v>0</v>
      </c>
      <c r="N2305">
        <f>IF(AND(Colin!$G2305=$B$2,Colin!$H2305=$C$3),Colin!$I2305,)</f>
        <v>0</v>
      </c>
      <c r="O2305">
        <f>IF(AND(Colin!$G2305=$B$2,Colin!$H2305&lt;=$C$3),Colin!$I2305,)</f>
        <v>0</v>
      </c>
      <c r="P2305">
        <f>IF(Colin!$G2305&lt;$B$2,Colin!$I2305,0)</f>
        <v>0</v>
      </c>
      <c r="Q2305">
        <f>IF(Colin!$G2305&lt;$B$1,Colin!$I2305,0)</f>
        <v>0</v>
      </c>
    </row>
    <row r="2306" spans="12:17" x14ac:dyDescent="0.25">
      <c r="L2306">
        <f>IF(AND(Colin!$G2306=$B$1,Colin!$H2306=$C$3),Colin!$I2306,)</f>
        <v>0</v>
      </c>
      <c r="M2306">
        <f>IF(AND(Colin!$G2306=$B$1,Colin!$H2306&lt;=$C$3),Colin!$I2306,)</f>
        <v>0</v>
      </c>
      <c r="N2306">
        <f>IF(AND(Colin!$G2306=$B$2,Colin!$H2306=$C$3),Colin!$I2306,)</f>
        <v>0</v>
      </c>
      <c r="O2306">
        <f>IF(AND(Colin!$G2306=$B$2,Colin!$H2306&lt;=$C$3),Colin!$I2306,)</f>
        <v>0</v>
      </c>
      <c r="P2306">
        <f>IF(Colin!$G2306&lt;$B$2,Colin!$I2306,0)</f>
        <v>0</v>
      </c>
      <c r="Q2306">
        <f>IF(Colin!$G2306&lt;$B$1,Colin!$I2306,0)</f>
        <v>0</v>
      </c>
    </row>
    <row r="2307" spans="12:17" x14ac:dyDescent="0.25">
      <c r="L2307">
        <f>IF(AND(Colin!$G2307=$B$1,Colin!$H2307=$C$3),Colin!$I2307,)</f>
        <v>0</v>
      </c>
      <c r="M2307">
        <f>IF(AND(Colin!$G2307=$B$1,Colin!$H2307&lt;=$C$3),Colin!$I2307,)</f>
        <v>0</v>
      </c>
      <c r="N2307">
        <f>IF(AND(Colin!$G2307=$B$2,Colin!$H2307=$C$3),Colin!$I2307,)</f>
        <v>0</v>
      </c>
      <c r="O2307">
        <f>IF(AND(Colin!$G2307=$B$2,Colin!$H2307&lt;=$C$3),Colin!$I2307,)</f>
        <v>0</v>
      </c>
      <c r="P2307">
        <f>IF(Colin!$G2307&lt;$B$2,Colin!$I2307,0)</f>
        <v>0</v>
      </c>
      <c r="Q2307">
        <f>IF(Colin!$G2307&lt;$B$1,Colin!$I2307,0)</f>
        <v>0</v>
      </c>
    </row>
    <row r="2308" spans="12:17" x14ac:dyDescent="0.25">
      <c r="L2308">
        <f>IF(AND(Colin!$G2308=$B$1,Colin!$H2308=$C$3),Colin!$I2308,)</f>
        <v>0</v>
      </c>
      <c r="M2308">
        <f>IF(AND(Colin!$G2308=$B$1,Colin!$H2308&lt;=$C$3),Colin!$I2308,)</f>
        <v>0</v>
      </c>
      <c r="N2308">
        <f>IF(AND(Colin!$G2308=$B$2,Colin!$H2308=$C$3),Colin!$I2308,)</f>
        <v>0</v>
      </c>
      <c r="O2308">
        <f>IF(AND(Colin!$G2308=$B$2,Colin!$H2308&lt;=$C$3),Colin!$I2308,)</f>
        <v>0</v>
      </c>
      <c r="P2308">
        <f>IF(Colin!$G2308&lt;$B$2,Colin!$I2308,0)</f>
        <v>0</v>
      </c>
      <c r="Q2308">
        <f>IF(Colin!$G2308&lt;$B$1,Colin!$I2308,0)</f>
        <v>0</v>
      </c>
    </row>
    <row r="2309" spans="12:17" x14ac:dyDescent="0.25">
      <c r="L2309">
        <f>IF(AND(Colin!$G2309=$B$1,Colin!$H2309=$C$3),Colin!$I2309,)</f>
        <v>0</v>
      </c>
      <c r="M2309">
        <f>IF(AND(Colin!$G2309=$B$1,Colin!$H2309&lt;=$C$3),Colin!$I2309,)</f>
        <v>0</v>
      </c>
      <c r="N2309">
        <f>IF(AND(Colin!$G2309=$B$2,Colin!$H2309=$C$3),Colin!$I2309,)</f>
        <v>0</v>
      </c>
      <c r="O2309">
        <f>IF(AND(Colin!$G2309=$B$2,Colin!$H2309&lt;=$C$3),Colin!$I2309,)</f>
        <v>0</v>
      </c>
      <c r="P2309">
        <f>IF(Colin!$G2309&lt;$B$2,Colin!$I2309,0)</f>
        <v>0</v>
      </c>
      <c r="Q2309">
        <f>IF(Colin!$G2309&lt;$B$1,Colin!$I2309,0)</f>
        <v>0</v>
      </c>
    </row>
    <row r="2310" spans="12:17" x14ac:dyDescent="0.25">
      <c r="L2310">
        <f>IF(AND(Colin!$G2310=$B$1,Colin!$H2310=$C$3),Colin!$I2310,)</f>
        <v>0</v>
      </c>
      <c r="M2310">
        <f>IF(AND(Colin!$G2310=$B$1,Colin!$H2310&lt;=$C$3),Colin!$I2310,)</f>
        <v>0</v>
      </c>
      <c r="N2310">
        <f>IF(AND(Colin!$G2310=$B$2,Colin!$H2310=$C$3),Colin!$I2310,)</f>
        <v>0</v>
      </c>
      <c r="O2310">
        <f>IF(AND(Colin!$G2310=$B$2,Colin!$H2310&lt;=$C$3),Colin!$I2310,)</f>
        <v>0</v>
      </c>
      <c r="P2310">
        <f>IF(Colin!$G2310&lt;$B$2,Colin!$I2310,0)</f>
        <v>0</v>
      </c>
      <c r="Q2310">
        <f>IF(Colin!$G2310&lt;$B$1,Colin!$I2310,0)</f>
        <v>0</v>
      </c>
    </row>
    <row r="2311" spans="12:17" x14ac:dyDescent="0.25">
      <c r="L2311">
        <f>IF(AND(Colin!$G2311=$B$1,Colin!$H2311=$C$3),Colin!$I2311,)</f>
        <v>0</v>
      </c>
      <c r="M2311">
        <f>IF(AND(Colin!$G2311=$B$1,Colin!$H2311&lt;=$C$3),Colin!$I2311,)</f>
        <v>0</v>
      </c>
      <c r="N2311">
        <f>IF(AND(Colin!$G2311=$B$2,Colin!$H2311=$C$3),Colin!$I2311,)</f>
        <v>0</v>
      </c>
      <c r="O2311">
        <f>IF(AND(Colin!$G2311=$B$2,Colin!$H2311&lt;=$C$3),Colin!$I2311,)</f>
        <v>0</v>
      </c>
      <c r="P2311">
        <f>IF(Colin!$G2311&lt;$B$2,Colin!$I2311,0)</f>
        <v>0</v>
      </c>
      <c r="Q2311">
        <f>IF(Colin!$G2311&lt;$B$1,Colin!$I2311,0)</f>
        <v>0</v>
      </c>
    </row>
    <row r="2312" spans="12:17" x14ac:dyDescent="0.25">
      <c r="L2312">
        <f>IF(AND(Colin!$G2312=$B$1,Colin!$H2312=$C$3),Colin!$I2312,)</f>
        <v>0</v>
      </c>
      <c r="M2312">
        <f>IF(AND(Colin!$G2312=$B$1,Colin!$H2312&lt;=$C$3),Colin!$I2312,)</f>
        <v>0</v>
      </c>
      <c r="N2312">
        <f>IF(AND(Colin!$G2312=$B$2,Colin!$H2312=$C$3),Colin!$I2312,)</f>
        <v>0</v>
      </c>
      <c r="O2312">
        <f>IF(AND(Colin!$G2312=$B$2,Colin!$H2312&lt;=$C$3),Colin!$I2312,)</f>
        <v>0</v>
      </c>
      <c r="P2312">
        <f>IF(Colin!$G2312&lt;$B$2,Colin!$I2312,0)</f>
        <v>0</v>
      </c>
      <c r="Q2312">
        <f>IF(Colin!$G2312&lt;$B$1,Colin!$I2312,0)</f>
        <v>0</v>
      </c>
    </row>
    <row r="2313" spans="12:17" x14ac:dyDescent="0.25">
      <c r="L2313">
        <f>IF(AND(Colin!$G2313=$B$1,Colin!$H2313=$C$3),Colin!$I2313,)</f>
        <v>0</v>
      </c>
      <c r="M2313">
        <f>IF(AND(Colin!$G2313=$B$1,Colin!$H2313&lt;=$C$3),Colin!$I2313,)</f>
        <v>0</v>
      </c>
      <c r="N2313">
        <f>IF(AND(Colin!$G2313=$B$2,Colin!$H2313=$C$3),Colin!$I2313,)</f>
        <v>0</v>
      </c>
      <c r="O2313">
        <f>IF(AND(Colin!$G2313=$B$2,Colin!$H2313&lt;=$C$3),Colin!$I2313,)</f>
        <v>0</v>
      </c>
      <c r="P2313">
        <f>IF(Colin!$G2313&lt;$B$2,Colin!$I2313,0)</f>
        <v>0</v>
      </c>
      <c r="Q2313">
        <f>IF(Colin!$G2313&lt;$B$1,Colin!$I2313,0)</f>
        <v>0</v>
      </c>
    </row>
    <row r="2314" spans="12:17" x14ac:dyDescent="0.25">
      <c r="L2314">
        <f>IF(AND(Colin!$G2314=$B$1,Colin!$H2314=$C$3),Colin!$I2314,)</f>
        <v>0</v>
      </c>
      <c r="M2314">
        <f>IF(AND(Colin!$G2314=$B$1,Colin!$H2314&lt;=$C$3),Colin!$I2314,)</f>
        <v>0</v>
      </c>
      <c r="N2314">
        <f>IF(AND(Colin!$G2314=$B$2,Colin!$H2314=$C$3),Colin!$I2314,)</f>
        <v>0</v>
      </c>
      <c r="O2314">
        <f>IF(AND(Colin!$G2314=$B$2,Colin!$H2314&lt;=$C$3),Colin!$I2314,)</f>
        <v>0</v>
      </c>
      <c r="P2314">
        <f>IF(Colin!$G2314&lt;$B$2,Colin!$I2314,0)</f>
        <v>0</v>
      </c>
      <c r="Q2314">
        <f>IF(Colin!$G2314&lt;$B$1,Colin!$I2314,0)</f>
        <v>0</v>
      </c>
    </row>
    <row r="2315" spans="12:17" x14ac:dyDescent="0.25">
      <c r="L2315">
        <f>IF(AND(Colin!$G2315=$B$1,Colin!$H2315=$C$3),Colin!$I2315,)</f>
        <v>0</v>
      </c>
      <c r="M2315">
        <f>IF(AND(Colin!$G2315=$B$1,Colin!$H2315&lt;=$C$3),Colin!$I2315,)</f>
        <v>0</v>
      </c>
      <c r="N2315">
        <f>IF(AND(Colin!$G2315=$B$2,Colin!$H2315=$C$3),Colin!$I2315,)</f>
        <v>0</v>
      </c>
      <c r="O2315">
        <f>IF(AND(Colin!$G2315=$B$2,Colin!$H2315&lt;=$C$3),Colin!$I2315,)</f>
        <v>0</v>
      </c>
      <c r="P2315">
        <f>IF(Colin!$G2315&lt;$B$2,Colin!$I2315,0)</f>
        <v>0</v>
      </c>
      <c r="Q2315">
        <f>IF(Colin!$G2315&lt;$B$1,Colin!$I2315,0)</f>
        <v>0</v>
      </c>
    </row>
    <row r="2316" spans="12:17" x14ac:dyDescent="0.25">
      <c r="L2316">
        <f>IF(AND(Colin!$G2316=$B$1,Colin!$H2316=$C$3),Colin!$I2316,)</f>
        <v>0</v>
      </c>
      <c r="M2316">
        <f>IF(AND(Colin!$G2316=$B$1,Colin!$H2316&lt;=$C$3),Colin!$I2316,)</f>
        <v>0</v>
      </c>
      <c r="N2316">
        <f>IF(AND(Colin!$G2316=$B$2,Colin!$H2316=$C$3),Colin!$I2316,)</f>
        <v>0</v>
      </c>
      <c r="O2316">
        <f>IF(AND(Colin!$G2316=$B$2,Colin!$H2316&lt;=$C$3),Colin!$I2316,)</f>
        <v>0</v>
      </c>
      <c r="P2316">
        <f>IF(Colin!$G2316&lt;$B$2,Colin!$I2316,0)</f>
        <v>0</v>
      </c>
      <c r="Q2316">
        <f>IF(Colin!$G2316&lt;$B$1,Colin!$I2316,0)</f>
        <v>0</v>
      </c>
    </row>
    <row r="2317" spans="12:17" x14ac:dyDescent="0.25">
      <c r="L2317">
        <f>IF(AND(Colin!$G2317=$B$1,Colin!$H2317=$C$3),Colin!$I2317,)</f>
        <v>0</v>
      </c>
      <c r="M2317">
        <f>IF(AND(Colin!$G2317=$B$1,Colin!$H2317&lt;=$C$3),Colin!$I2317,)</f>
        <v>0</v>
      </c>
      <c r="N2317">
        <f>IF(AND(Colin!$G2317=$B$2,Colin!$H2317=$C$3),Colin!$I2317,)</f>
        <v>0</v>
      </c>
      <c r="O2317">
        <f>IF(AND(Colin!$G2317=$B$2,Colin!$H2317&lt;=$C$3),Colin!$I2317,)</f>
        <v>0</v>
      </c>
      <c r="P2317">
        <f>IF(Colin!$G2317&lt;$B$2,Colin!$I2317,0)</f>
        <v>0</v>
      </c>
      <c r="Q2317">
        <f>IF(Colin!$G2317&lt;$B$1,Colin!$I2317,0)</f>
        <v>0</v>
      </c>
    </row>
    <row r="2318" spans="12:17" x14ac:dyDescent="0.25">
      <c r="L2318">
        <f>IF(AND(Colin!$G2318=$B$1,Colin!$H2318=$C$3),Colin!$I2318,)</f>
        <v>0</v>
      </c>
      <c r="M2318">
        <f>IF(AND(Colin!$G2318=$B$1,Colin!$H2318&lt;=$C$3),Colin!$I2318,)</f>
        <v>0</v>
      </c>
      <c r="N2318">
        <f>IF(AND(Colin!$G2318=$B$2,Colin!$H2318=$C$3),Colin!$I2318,)</f>
        <v>0</v>
      </c>
      <c r="O2318">
        <f>IF(AND(Colin!$G2318=$B$2,Colin!$H2318&lt;=$C$3),Colin!$I2318,)</f>
        <v>0</v>
      </c>
      <c r="P2318">
        <f>IF(Colin!$G2318&lt;$B$2,Colin!$I2318,0)</f>
        <v>0</v>
      </c>
      <c r="Q2318">
        <f>IF(Colin!$G2318&lt;$B$1,Colin!$I2318,0)</f>
        <v>0</v>
      </c>
    </row>
    <row r="2319" spans="12:17" x14ac:dyDescent="0.25">
      <c r="L2319">
        <f>IF(AND(Colin!$G2319=$B$1,Colin!$H2319=$C$3),Colin!$I2319,)</f>
        <v>0</v>
      </c>
      <c r="M2319">
        <f>IF(AND(Colin!$G2319=$B$1,Colin!$H2319&lt;=$C$3),Colin!$I2319,)</f>
        <v>0</v>
      </c>
      <c r="N2319">
        <f>IF(AND(Colin!$G2319=$B$2,Colin!$H2319=$C$3),Colin!$I2319,)</f>
        <v>0</v>
      </c>
      <c r="O2319">
        <f>IF(AND(Colin!$G2319=$B$2,Colin!$H2319&lt;=$C$3),Colin!$I2319,)</f>
        <v>0</v>
      </c>
      <c r="P2319">
        <f>IF(Colin!$G2319&lt;$B$2,Colin!$I2319,0)</f>
        <v>0</v>
      </c>
      <c r="Q2319">
        <f>IF(Colin!$G2319&lt;$B$1,Colin!$I2319,0)</f>
        <v>0</v>
      </c>
    </row>
    <row r="2320" spans="12:17" x14ac:dyDescent="0.25">
      <c r="L2320">
        <f>IF(AND(Colin!$G2320=$B$1,Colin!$H2320=$C$3),Colin!$I2320,)</f>
        <v>0</v>
      </c>
      <c r="M2320">
        <f>IF(AND(Colin!$G2320=$B$1,Colin!$H2320&lt;=$C$3),Colin!$I2320,)</f>
        <v>0</v>
      </c>
      <c r="N2320">
        <f>IF(AND(Colin!$G2320=$B$2,Colin!$H2320=$C$3),Colin!$I2320,)</f>
        <v>0</v>
      </c>
      <c r="O2320">
        <f>IF(AND(Colin!$G2320=$B$2,Colin!$H2320&lt;=$C$3),Colin!$I2320,)</f>
        <v>0</v>
      </c>
      <c r="P2320">
        <f>IF(Colin!$G2320&lt;$B$2,Colin!$I2320,0)</f>
        <v>0</v>
      </c>
      <c r="Q2320">
        <f>IF(Colin!$G2320&lt;$B$1,Colin!$I2320,0)</f>
        <v>0</v>
      </c>
    </row>
    <row r="2321" spans="12:17" x14ac:dyDescent="0.25">
      <c r="L2321">
        <f>IF(AND(Colin!$G2321=$B$1,Colin!$H2321=$C$3),Colin!$I2321,)</f>
        <v>0</v>
      </c>
      <c r="M2321">
        <f>IF(AND(Colin!$G2321=$B$1,Colin!$H2321&lt;=$C$3),Colin!$I2321,)</f>
        <v>0</v>
      </c>
      <c r="N2321">
        <f>IF(AND(Colin!$G2321=$B$2,Colin!$H2321=$C$3),Colin!$I2321,)</f>
        <v>0</v>
      </c>
      <c r="O2321">
        <f>IF(AND(Colin!$G2321=$B$2,Colin!$H2321&lt;=$C$3),Colin!$I2321,)</f>
        <v>0</v>
      </c>
      <c r="P2321">
        <f>IF(Colin!$G2321&lt;$B$2,Colin!$I2321,0)</f>
        <v>0</v>
      </c>
      <c r="Q2321">
        <f>IF(Colin!$G2321&lt;$B$1,Colin!$I2321,0)</f>
        <v>0</v>
      </c>
    </row>
    <row r="2322" spans="12:17" x14ac:dyDescent="0.25">
      <c r="L2322">
        <f>IF(AND(Colin!$G2322=$B$1,Colin!$H2322=$C$3),Colin!$I2322,)</f>
        <v>0</v>
      </c>
      <c r="M2322">
        <f>IF(AND(Colin!$G2322=$B$1,Colin!$H2322&lt;=$C$3),Colin!$I2322,)</f>
        <v>0</v>
      </c>
      <c r="N2322">
        <f>IF(AND(Colin!$G2322=$B$2,Colin!$H2322=$C$3),Colin!$I2322,)</f>
        <v>0</v>
      </c>
      <c r="O2322">
        <f>IF(AND(Colin!$G2322=$B$2,Colin!$H2322&lt;=$C$3),Colin!$I2322,)</f>
        <v>0</v>
      </c>
      <c r="P2322">
        <f>IF(Colin!$G2322&lt;$B$2,Colin!$I2322,0)</f>
        <v>0</v>
      </c>
      <c r="Q2322">
        <f>IF(Colin!$G2322&lt;$B$1,Colin!$I2322,0)</f>
        <v>0</v>
      </c>
    </row>
    <row r="2323" spans="12:17" x14ac:dyDescent="0.25">
      <c r="L2323">
        <f>IF(AND(Colin!$G2323=$B$1,Colin!$H2323=$C$3),Colin!$I2323,)</f>
        <v>0</v>
      </c>
      <c r="M2323">
        <f>IF(AND(Colin!$G2323=$B$1,Colin!$H2323&lt;=$C$3),Colin!$I2323,)</f>
        <v>0</v>
      </c>
      <c r="N2323">
        <f>IF(AND(Colin!$G2323=$B$2,Colin!$H2323=$C$3),Colin!$I2323,)</f>
        <v>0</v>
      </c>
      <c r="O2323">
        <f>IF(AND(Colin!$G2323=$B$2,Colin!$H2323&lt;=$C$3),Colin!$I2323,)</f>
        <v>0</v>
      </c>
      <c r="P2323">
        <f>IF(Colin!$G2323&lt;$B$2,Colin!$I2323,0)</f>
        <v>0</v>
      </c>
      <c r="Q2323">
        <f>IF(Colin!$G2323&lt;$B$1,Colin!$I2323,0)</f>
        <v>0</v>
      </c>
    </row>
    <row r="2324" spans="12:17" x14ac:dyDescent="0.25">
      <c r="L2324">
        <f>IF(AND(Colin!$G2324=$B$1,Colin!$H2324=$C$3),Colin!$I2324,)</f>
        <v>0</v>
      </c>
      <c r="M2324">
        <f>IF(AND(Colin!$G2324=$B$1,Colin!$H2324&lt;=$C$3),Colin!$I2324,)</f>
        <v>0</v>
      </c>
      <c r="N2324">
        <f>IF(AND(Colin!$G2324=$B$2,Colin!$H2324=$C$3),Colin!$I2324,)</f>
        <v>0</v>
      </c>
      <c r="O2324">
        <f>IF(AND(Colin!$G2324=$B$2,Colin!$H2324&lt;=$C$3),Colin!$I2324,)</f>
        <v>0</v>
      </c>
      <c r="P2324">
        <f>IF(Colin!$G2324&lt;$B$2,Colin!$I2324,0)</f>
        <v>0</v>
      </c>
      <c r="Q2324">
        <f>IF(Colin!$G2324&lt;$B$1,Colin!$I2324,0)</f>
        <v>0</v>
      </c>
    </row>
    <row r="2325" spans="12:17" x14ac:dyDescent="0.25">
      <c r="L2325">
        <f>IF(AND(Colin!$G2325=$B$1,Colin!$H2325=$C$3),Colin!$I2325,)</f>
        <v>0</v>
      </c>
      <c r="M2325">
        <f>IF(AND(Colin!$G2325=$B$1,Colin!$H2325&lt;=$C$3),Colin!$I2325,)</f>
        <v>0</v>
      </c>
      <c r="N2325">
        <f>IF(AND(Colin!$G2325=$B$2,Colin!$H2325=$C$3),Colin!$I2325,)</f>
        <v>0</v>
      </c>
      <c r="O2325">
        <f>IF(AND(Colin!$G2325=$B$2,Colin!$H2325&lt;=$C$3),Colin!$I2325,)</f>
        <v>0</v>
      </c>
      <c r="P2325">
        <f>IF(Colin!$G2325&lt;$B$2,Colin!$I2325,0)</f>
        <v>0</v>
      </c>
      <c r="Q2325">
        <f>IF(Colin!$G2325&lt;$B$1,Colin!$I2325,0)</f>
        <v>0</v>
      </c>
    </row>
    <row r="2326" spans="12:17" x14ac:dyDescent="0.25">
      <c r="L2326">
        <f>IF(AND(Colin!$G2326=$B$1,Colin!$H2326=$C$3),Colin!$I2326,)</f>
        <v>0</v>
      </c>
      <c r="M2326">
        <f>IF(AND(Colin!$G2326=$B$1,Colin!$H2326&lt;=$C$3),Colin!$I2326,)</f>
        <v>0</v>
      </c>
      <c r="N2326">
        <f>IF(AND(Colin!$G2326=$B$2,Colin!$H2326=$C$3),Colin!$I2326,)</f>
        <v>0</v>
      </c>
      <c r="O2326">
        <f>IF(AND(Colin!$G2326=$B$2,Colin!$H2326&lt;=$C$3),Colin!$I2326,)</f>
        <v>0</v>
      </c>
      <c r="P2326">
        <f>IF(Colin!$G2326&lt;$B$2,Colin!$I2326,0)</f>
        <v>0</v>
      </c>
      <c r="Q2326">
        <f>IF(Colin!$G2326&lt;$B$1,Colin!$I2326,0)</f>
        <v>0</v>
      </c>
    </row>
    <row r="2327" spans="12:17" x14ac:dyDescent="0.25">
      <c r="L2327">
        <f>IF(AND(Colin!$G2327=$B$1,Colin!$H2327=$C$3),Colin!$I2327,)</f>
        <v>0</v>
      </c>
      <c r="M2327">
        <f>IF(AND(Colin!$G2327=$B$1,Colin!$H2327&lt;=$C$3),Colin!$I2327,)</f>
        <v>0</v>
      </c>
      <c r="N2327">
        <f>IF(AND(Colin!$G2327=$B$2,Colin!$H2327=$C$3),Colin!$I2327,)</f>
        <v>0</v>
      </c>
      <c r="O2327">
        <f>IF(AND(Colin!$G2327=$B$2,Colin!$H2327&lt;=$C$3),Colin!$I2327,)</f>
        <v>0</v>
      </c>
      <c r="P2327">
        <f>IF(Colin!$G2327&lt;$B$2,Colin!$I2327,0)</f>
        <v>0</v>
      </c>
      <c r="Q2327">
        <f>IF(Colin!$G2327&lt;$B$1,Colin!$I2327,0)</f>
        <v>0</v>
      </c>
    </row>
    <row r="2328" spans="12:17" x14ac:dyDescent="0.25">
      <c r="L2328">
        <f>IF(AND(Colin!$G2328=$B$1,Colin!$H2328=$C$3),Colin!$I2328,)</f>
        <v>0</v>
      </c>
      <c r="M2328">
        <f>IF(AND(Colin!$G2328=$B$1,Colin!$H2328&lt;=$C$3),Colin!$I2328,)</f>
        <v>0</v>
      </c>
      <c r="N2328">
        <f>IF(AND(Colin!$G2328=$B$2,Colin!$H2328=$C$3),Colin!$I2328,)</f>
        <v>0</v>
      </c>
      <c r="O2328">
        <f>IF(AND(Colin!$G2328=$B$2,Colin!$H2328&lt;=$C$3),Colin!$I2328,)</f>
        <v>0</v>
      </c>
      <c r="P2328">
        <f>IF(Colin!$G2328&lt;$B$2,Colin!$I2328,0)</f>
        <v>0</v>
      </c>
      <c r="Q2328">
        <f>IF(Colin!$G2328&lt;$B$1,Colin!$I2328,0)</f>
        <v>0</v>
      </c>
    </row>
    <row r="2329" spans="12:17" x14ac:dyDescent="0.25">
      <c r="L2329">
        <f>IF(AND(Colin!$G2329=$B$1,Colin!$H2329=$C$3),Colin!$I2329,)</f>
        <v>0</v>
      </c>
      <c r="M2329">
        <f>IF(AND(Colin!$G2329=$B$1,Colin!$H2329&lt;=$C$3),Colin!$I2329,)</f>
        <v>0</v>
      </c>
      <c r="N2329">
        <f>IF(AND(Colin!$G2329=$B$2,Colin!$H2329=$C$3),Colin!$I2329,)</f>
        <v>0</v>
      </c>
      <c r="O2329">
        <f>IF(AND(Colin!$G2329=$B$2,Colin!$H2329&lt;=$C$3),Colin!$I2329,)</f>
        <v>0</v>
      </c>
      <c r="P2329">
        <f>IF(Colin!$G2329&lt;$B$2,Colin!$I2329,0)</f>
        <v>0</v>
      </c>
      <c r="Q2329">
        <f>IF(Colin!$G2329&lt;$B$1,Colin!$I2329,0)</f>
        <v>0</v>
      </c>
    </row>
    <row r="2330" spans="12:17" x14ac:dyDescent="0.25">
      <c r="L2330">
        <f>IF(AND(Colin!$G2330=$B$1,Colin!$H2330=$C$3),Colin!$I2330,)</f>
        <v>0</v>
      </c>
      <c r="M2330">
        <f>IF(AND(Colin!$G2330=$B$1,Colin!$H2330&lt;=$C$3),Colin!$I2330,)</f>
        <v>0</v>
      </c>
      <c r="N2330">
        <f>IF(AND(Colin!$G2330=$B$2,Colin!$H2330=$C$3),Colin!$I2330,)</f>
        <v>0</v>
      </c>
      <c r="O2330">
        <f>IF(AND(Colin!$G2330=$B$2,Colin!$H2330&lt;=$C$3),Colin!$I2330,)</f>
        <v>0</v>
      </c>
      <c r="P2330">
        <f>IF(Colin!$G2330&lt;$B$2,Colin!$I2330,0)</f>
        <v>0</v>
      </c>
      <c r="Q2330">
        <f>IF(Colin!$G2330&lt;$B$1,Colin!$I2330,0)</f>
        <v>0</v>
      </c>
    </row>
    <row r="2331" spans="12:17" x14ac:dyDescent="0.25">
      <c r="L2331">
        <f>IF(AND(Colin!$G2331=$B$1,Colin!$H2331=$C$3),Colin!$I2331,)</f>
        <v>0</v>
      </c>
      <c r="M2331">
        <f>IF(AND(Colin!$G2331=$B$1,Colin!$H2331&lt;=$C$3),Colin!$I2331,)</f>
        <v>0</v>
      </c>
      <c r="N2331">
        <f>IF(AND(Colin!$G2331=$B$2,Colin!$H2331=$C$3),Colin!$I2331,)</f>
        <v>0</v>
      </c>
      <c r="O2331">
        <f>IF(AND(Colin!$G2331=$B$2,Colin!$H2331&lt;=$C$3),Colin!$I2331,)</f>
        <v>0</v>
      </c>
      <c r="P2331">
        <f>IF(Colin!$G2331&lt;$B$2,Colin!$I2331,0)</f>
        <v>0</v>
      </c>
      <c r="Q2331">
        <f>IF(Colin!$G2331&lt;$B$1,Colin!$I2331,0)</f>
        <v>0</v>
      </c>
    </row>
    <row r="2332" spans="12:17" x14ac:dyDescent="0.25">
      <c r="L2332">
        <f>IF(AND(Colin!$G2332=$B$1,Colin!$H2332=$C$3),Colin!$I2332,)</f>
        <v>0</v>
      </c>
      <c r="M2332">
        <f>IF(AND(Colin!$G2332=$B$1,Colin!$H2332&lt;=$C$3),Colin!$I2332,)</f>
        <v>0</v>
      </c>
      <c r="N2332">
        <f>IF(AND(Colin!$G2332=$B$2,Colin!$H2332=$C$3),Colin!$I2332,)</f>
        <v>0</v>
      </c>
      <c r="O2332">
        <f>IF(AND(Colin!$G2332=$B$2,Colin!$H2332&lt;=$C$3),Colin!$I2332,)</f>
        <v>0</v>
      </c>
      <c r="P2332">
        <f>IF(Colin!$G2332&lt;$B$2,Colin!$I2332,0)</f>
        <v>0</v>
      </c>
      <c r="Q2332">
        <f>IF(Colin!$G2332&lt;$B$1,Colin!$I2332,0)</f>
        <v>0</v>
      </c>
    </row>
    <row r="2333" spans="12:17" x14ac:dyDescent="0.25">
      <c r="L2333">
        <f>IF(AND(Colin!$G2333=$B$1,Colin!$H2333=$C$3),Colin!$I2333,)</f>
        <v>0</v>
      </c>
      <c r="M2333">
        <f>IF(AND(Colin!$G2333=$B$1,Colin!$H2333&lt;=$C$3),Colin!$I2333,)</f>
        <v>0</v>
      </c>
      <c r="N2333">
        <f>IF(AND(Colin!$G2333=$B$2,Colin!$H2333=$C$3),Colin!$I2333,)</f>
        <v>0</v>
      </c>
      <c r="O2333">
        <f>IF(AND(Colin!$G2333=$B$2,Colin!$H2333&lt;=$C$3),Colin!$I2333,)</f>
        <v>0</v>
      </c>
      <c r="P2333">
        <f>IF(Colin!$G2333&lt;$B$2,Colin!$I2333,0)</f>
        <v>0</v>
      </c>
      <c r="Q2333">
        <f>IF(Colin!$G2333&lt;$B$1,Colin!$I2333,0)</f>
        <v>0</v>
      </c>
    </row>
    <row r="2334" spans="12:17" x14ac:dyDescent="0.25">
      <c r="L2334">
        <f>IF(AND(Colin!$G2334=$B$1,Colin!$H2334=$C$3),Colin!$I2334,)</f>
        <v>0</v>
      </c>
      <c r="M2334">
        <f>IF(AND(Colin!$G2334=$B$1,Colin!$H2334&lt;=$C$3),Colin!$I2334,)</f>
        <v>0</v>
      </c>
      <c r="N2334">
        <f>IF(AND(Colin!$G2334=$B$2,Colin!$H2334=$C$3),Colin!$I2334,)</f>
        <v>0</v>
      </c>
      <c r="O2334">
        <f>IF(AND(Colin!$G2334=$B$2,Colin!$H2334&lt;=$C$3),Colin!$I2334,)</f>
        <v>0</v>
      </c>
      <c r="P2334">
        <f>IF(Colin!$G2334&lt;$B$2,Colin!$I2334,0)</f>
        <v>0</v>
      </c>
      <c r="Q2334">
        <f>IF(Colin!$G2334&lt;$B$1,Colin!$I2334,0)</f>
        <v>0</v>
      </c>
    </row>
    <row r="2335" spans="12:17" x14ac:dyDescent="0.25">
      <c r="L2335">
        <f>IF(AND(Colin!$G2335=$B$1,Colin!$H2335=$C$3),Colin!$I2335,)</f>
        <v>0</v>
      </c>
      <c r="M2335">
        <f>IF(AND(Colin!$G2335=$B$1,Colin!$H2335&lt;=$C$3),Colin!$I2335,)</f>
        <v>0</v>
      </c>
      <c r="N2335">
        <f>IF(AND(Colin!$G2335=$B$2,Colin!$H2335=$C$3),Colin!$I2335,)</f>
        <v>0</v>
      </c>
      <c r="O2335">
        <f>IF(AND(Colin!$G2335=$B$2,Colin!$H2335&lt;=$C$3),Colin!$I2335,)</f>
        <v>0</v>
      </c>
      <c r="P2335">
        <f>IF(Colin!$G2335&lt;$B$2,Colin!$I2335,0)</f>
        <v>0</v>
      </c>
      <c r="Q2335">
        <f>IF(Colin!$G2335&lt;$B$1,Colin!$I2335,0)</f>
        <v>0</v>
      </c>
    </row>
    <row r="2336" spans="12:17" x14ac:dyDescent="0.25">
      <c r="L2336">
        <f>IF(AND(Colin!$G2336=$B$1,Colin!$H2336=$C$3),Colin!$I2336,)</f>
        <v>0</v>
      </c>
      <c r="M2336">
        <f>IF(AND(Colin!$G2336=$B$1,Colin!$H2336&lt;=$C$3),Colin!$I2336,)</f>
        <v>0</v>
      </c>
      <c r="N2336">
        <f>IF(AND(Colin!$G2336=$B$2,Colin!$H2336=$C$3),Colin!$I2336,)</f>
        <v>0</v>
      </c>
      <c r="O2336">
        <f>IF(AND(Colin!$G2336=$B$2,Colin!$H2336&lt;=$C$3),Colin!$I2336,)</f>
        <v>0</v>
      </c>
      <c r="P2336">
        <f>IF(Colin!$G2336&lt;$B$2,Colin!$I2336,0)</f>
        <v>0</v>
      </c>
      <c r="Q2336">
        <f>IF(Colin!$G2336&lt;$B$1,Colin!$I2336,0)</f>
        <v>0</v>
      </c>
    </row>
    <row r="2337" spans="12:17" x14ac:dyDescent="0.25">
      <c r="L2337">
        <f>IF(AND(Colin!$G2337=$B$1,Colin!$H2337=$C$3),Colin!$I2337,)</f>
        <v>0</v>
      </c>
      <c r="M2337">
        <f>IF(AND(Colin!$G2337=$B$1,Colin!$H2337&lt;=$C$3),Colin!$I2337,)</f>
        <v>0</v>
      </c>
      <c r="N2337">
        <f>IF(AND(Colin!$G2337=$B$2,Colin!$H2337=$C$3),Colin!$I2337,)</f>
        <v>0</v>
      </c>
      <c r="O2337">
        <f>IF(AND(Colin!$G2337=$B$2,Colin!$H2337&lt;=$C$3),Colin!$I2337,)</f>
        <v>0</v>
      </c>
      <c r="P2337">
        <f>IF(Colin!$G2337&lt;$B$2,Colin!$I2337,0)</f>
        <v>0</v>
      </c>
      <c r="Q2337">
        <f>IF(Colin!$G2337&lt;$B$1,Colin!$I2337,0)</f>
        <v>0</v>
      </c>
    </row>
    <row r="2338" spans="12:17" x14ac:dyDescent="0.25">
      <c r="L2338">
        <f>IF(AND(Colin!$G2338=$B$1,Colin!$H2338=$C$3),Colin!$I2338,)</f>
        <v>0</v>
      </c>
      <c r="M2338">
        <f>IF(AND(Colin!$G2338=$B$1,Colin!$H2338&lt;=$C$3),Colin!$I2338,)</f>
        <v>0</v>
      </c>
      <c r="N2338">
        <f>IF(AND(Colin!$G2338=$B$2,Colin!$H2338=$C$3),Colin!$I2338,)</f>
        <v>0</v>
      </c>
      <c r="O2338">
        <f>IF(AND(Colin!$G2338=$B$2,Colin!$H2338&lt;=$C$3),Colin!$I2338,)</f>
        <v>0</v>
      </c>
      <c r="P2338">
        <f>IF(Colin!$G2338&lt;$B$2,Colin!$I2338,0)</f>
        <v>0</v>
      </c>
      <c r="Q2338">
        <f>IF(Colin!$G2338&lt;$B$1,Colin!$I2338,0)</f>
        <v>0</v>
      </c>
    </row>
    <row r="2339" spans="12:17" x14ac:dyDescent="0.25">
      <c r="L2339">
        <f>IF(AND(Colin!$G2339=$B$1,Colin!$H2339=$C$3),Colin!$I2339,)</f>
        <v>0</v>
      </c>
      <c r="M2339">
        <f>IF(AND(Colin!$G2339=$B$1,Colin!$H2339&lt;=$C$3),Colin!$I2339,)</f>
        <v>0</v>
      </c>
      <c r="N2339">
        <f>IF(AND(Colin!$G2339=$B$2,Colin!$H2339=$C$3),Colin!$I2339,)</f>
        <v>0</v>
      </c>
      <c r="O2339">
        <f>IF(AND(Colin!$G2339=$B$2,Colin!$H2339&lt;=$C$3),Colin!$I2339,)</f>
        <v>0</v>
      </c>
      <c r="P2339">
        <f>IF(Colin!$G2339&lt;$B$2,Colin!$I2339,0)</f>
        <v>0</v>
      </c>
      <c r="Q2339">
        <f>IF(Colin!$G2339&lt;$B$1,Colin!$I2339,0)</f>
        <v>0</v>
      </c>
    </row>
    <row r="2340" spans="12:17" x14ac:dyDescent="0.25">
      <c r="L2340">
        <f>IF(AND(Colin!$G2340=$B$1,Colin!$H2340=$C$3),Colin!$I2340,)</f>
        <v>0</v>
      </c>
      <c r="M2340">
        <f>IF(AND(Colin!$G2340=$B$1,Colin!$H2340&lt;=$C$3),Colin!$I2340,)</f>
        <v>0</v>
      </c>
      <c r="N2340">
        <f>IF(AND(Colin!$G2340=$B$2,Colin!$H2340=$C$3),Colin!$I2340,)</f>
        <v>0</v>
      </c>
      <c r="O2340">
        <f>IF(AND(Colin!$G2340=$B$2,Colin!$H2340&lt;=$C$3),Colin!$I2340,)</f>
        <v>0</v>
      </c>
      <c r="P2340">
        <f>IF(Colin!$G2340&lt;$B$2,Colin!$I2340,0)</f>
        <v>0</v>
      </c>
      <c r="Q2340">
        <f>IF(Colin!$G2340&lt;$B$1,Colin!$I2340,0)</f>
        <v>0</v>
      </c>
    </row>
    <row r="2341" spans="12:17" x14ac:dyDescent="0.25">
      <c r="L2341">
        <f>IF(AND(Colin!$G2341=$B$1,Colin!$H2341=$C$3),Colin!$I2341,)</f>
        <v>0</v>
      </c>
      <c r="M2341">
        <f>IF(AND(Colin!$G2341=$B$1,Colin!$H2341&lt;=$C$3),Colin!$I2341,)</f>
        <v>0</v>
      </c>
      <c r="N2341">
        <f>IF(AND(Colin!$G2341=$B$2,Colin!$H2341=$C$3),Colin!$I2341,)</f>
        <v>0</v>
      </c>
      <c r="O2341">
        <f>IF(AND(Colin!$G2341=$B$2,Colin!$H2341&lt;=$C$3),Colin!$I2341,)</f>
        <v>0</v>
      </c>
      <c r="P2341">
        <f>IF(Colin!$G2341&lt;$B$2,Colin!$I2341,0)</f>
        <v>0</v>
      </c>
      <c r="Q2341">
        <f>IF(Colin!$G2341&lt;$B$1,Colin!$I2341,0)</f>
        <v>0</v>
      </c>
    </row>
    <row r="2342" spans="12:17" x14ac:dyDescent="0.25">
      <c r="L2342">
        <f>IF(AND(Colin!$G2342=$B$1,Colin!$H2342=$C$3),Colin!$I2342,)</f>
        <v>0</v>
      </c>
      <c r="M2342">
        <f>IF(AND(Colin!$G2342=$B$1,Colin!$H2342&lt;=$C$3),Colin!$I2342,)</f>
        <v>0</v>
      </c>
      <c r="N2342">
        <f>IF(AND(Colin!$G2342=$B$2,Colin!$H2342=$C$3),Colin!$I2342,)</f>
        <v>0</v>
      </c>
      <c r="O2342">
        <f>IF(AND(Colin!$G2342=$B$2,Colin!$H2342&lt;=$C$3),Colin!$I2342,)</f>
        <v>0</v>
      </c>
      <c r="P2342">
        <f>IF(Colin!$G2342&lt;$B$2,Colin!$I2342,0)</f>
        <v>0</v>
      </c>
      <c r="Q2342">
        <f>IF(Colin!$G2342&lt;$B$1,Colin!$I2342,0)</f>
        <v>0</v>
      </c>
    </row>
    <row r="2343" spans="12:17" x14ac:dyDescent="0.25">
      <c r="L2343">
        <f>IF(AND(Colin!$G2343=$B$1,Colin!$H2343=$C$3),Colin!$I2343,)</f>
        <v>0</v>
      </c>
      <c r="M2343">
        <f>IF(AND(Colin!$G2343=$B$1,Colin!$H2343&lt;=$C$3),Colin!$I2343,)</f>
        <v>0</v>
      </c>
      <c r="N2343">
        <f>IF(AND(Colin!$G2343=$B$2,Colin!$H2343=$C$3),Colin!$I2343,)</f>
        <v>0</v>
      </c>
      <c r="O2343">
        <f>IF(AND(Colin!$G2343=$B$2,Colin!$H2343&lt;=$C$3),Colin!$I2343,)</f>
        <v>0</v>
      </c>
      <c r="P2343">
        <f>IF(Colin!$G2343&lt;$B$2,Colin!$I2343,0)</f>
        <v>0</v>
      </c>
      <c r="Q2343">
        <f>IF(Colin!$G2343&lt;$B$1,Colin!$I2343,0)</f>
        <v>0</v>
      </c>
    </row>
    <row r="2344" spans="12:17" x14ac:dyDescent="0.25">
      <c r="L2344">
        <f>IF(AND(Colin!$G2344=$B$1,Colin!$H2344=$C$3),Colin!$I2344,)</f>
        <v>0</v>
      </c>
      <c r="M2344">
        <f>IF(AND(Colin!$G2344=$B$1,Colin!$H2344&lt;=$C$3),Colin!$I2344,)</f>
        <v>0</v>
      </c>
      <c r="N2344">
        <f>IF(AND(Colin!$G2344=$B$2,Colin!$H2344=$C$3),Colin!$I2344,)</f>
        <v>0</v>
      </c>
      <c r="O2344">
        <f>IF(AND(Colin!$G2344=$B$2,Colin!$H2344&lt;=$C$3),Colin!$I2344,)</f>
        <v>0</v>
      </c>
      <c r="P2344">
        <f>IF(Colin!$G2344&lt;$B$2,Colin!$I2344,0)</f>
        <v>0</v>
      </c>
      <c r="Q2344">
        <f>IF(Colin!$G2344&lt;$B$1,Colin!$I2344,0)</f>
        <v>0</v>
      </c>
    </row>
    <row r="2345" spans="12:17" x14ac:dyDescent="0.25">
      <c r="L2345">
        <f>IF(AND(Colin!$G2345=$B$1,Colin!$H2345=$C$3),Colin!$I2345,)</f>
        <v>0</v>
      </c>
      <c r="M2345">
        <f>IF(AND(Colin!$G2345=$B$1,Colin!$H2345&lt;=$C$3),Colin!$I2345,)</f>
        <v>0</v>
      </c>
      <c r="N2345">
        <f>IF(AND(Colin!$G2345=$B$2,Colin!$H2345=$C$3),Colin!$I2345,)</f>
        <v>0</v>
      </c>
      <c r="O2345">
        <f>IF(AND(Colin!$G2345=$B$2,Colin!$H2345&lt;=$C$3),Colin!$I2345,)</f>
        <v>0</v>
      </c>
      <c r="P2345">
        <f>IF(Colin!$G2345&lt;$B$2,Colin!$I2345,0)</f>
        <v>0</v>
      </c>
      <c r="Q2345">
        <f>IF(Colin!$G2345&lt;$B$1,Colin!$I2345,0)</f>
        <v>0</v>
      </c>
    </row>
    <row r="2346" spans="12:17" x14ac:dyDescent="0.25">
      <c r="L2346">
        <f>IF(AND(Colin!$G2346=$B$1,Colin!$H2346=$C$3),Colin!$I2346,)</f>
        <v>0</v>
      </c>
      <c r="M2346">
        <f>IF(AND(Colin!$G2346=$B$1,Colin!$H2346&lt;=$C$3),Colin!$I2346,)</f>
        <v>0</v>
      </c>
      <c r="N2346">
        <f>IF(AND(Colin!$G2346=$B$2,Colin!$H2346=$C$3),Colin!$I2346,)</f>
        <v>0</v>
      </c>
      <c r="O2346">
        <f>IF(AND(Colin!$G2346=$B$2,Colin!$H2346&lt;=$C$3),Colin!$I2346,)</f>
        <v>0</v>
      </c>
      <c r="P2346">
        <f>IF(Colin!$G2346&lt;$B$2,Colin!$I2346,0)</f>
        <v>0</v>
      </c>
      <c r="Q2346">
        <f>IF(Colin!$G2346&lt;$B$1,Colin!$I2346,0)</f>
        <v>0</v>
      </c>
    </row>
    <row r="2347" spans="12:17" x14ac:dyDescent="0.25">
      <c r="L2347">
        <f>IF(AND(Colin!$G2347=$B$1,Colin!$H2347=$C$3),Colin!$I2347,)</f>
        <v>0</v>
      </c>
      <c r="M2347">
        <f>IF(AND(Colin!$G2347=$B$1,Colin!$H2347&lt;=$C$3),Colin!$I2347,)</f>
        <v>0</v>
      </c>
      <c r="N2347">
        <f>IF(AND(Colin!$G2347=$B$2,Colin!$H2347=$C$3),Colin!$I2347,)</f>
        <v>0</v>
      </c>
      <c r="O2347">
        <f>IF(AND(Colin!$G2347=$B$2,Colin!$H2347&lt;=$C$3),Colin!$I2347,)</f>
        <v>0</v>
      </c>
      <c r="P2347">
        <f>IF(Colin!$G2347&lt;$B$2,Colin!$I2347,0)</f>
        <v>0</v>
      </c>
      <c r="Q2347">
        <f>IF(Colin!$G2347&lt;$B$1,Colin!$I2347,0)</f>
        <v>0</v>
      </c>
    </row>
    <row r="2348" spans="12:17" x14ac:dyDescent="0.25">
      <c r="L2348">
        <f>IF(AND(Colin!$G2348=$B$1,Colin!$H2348=$C$3),Colin!$I2348,)</f>
        <v>0</v>
      </c>
      <c r="M2348">
        <f>IF(AND(Colin!$G2348=$B$1,Colin!$H2348&lt;=$C$3),Colin!$I2348,)</f>
        <v>0</v>
      </c>
      <c r="N2348">
        <f>IF(AND(Colin!$G2348=$B$2,Colin!$H2348=$C$3),Colin!$I2348,)</f>
        <v>0</v>
      </c>
      <c r="O2348">
        <f>IF(AND(Colin!$G2348=$B$2,Colin!$H2348&lt;=$C$3),Colin!$I2348,)</f>
        <v>0</v>
      </c>
      <c r="P2348">
        <f>IF(Colin!$G2348&lt;$B$2,Colin!$I2348,0)</f>
        <v>0</v>
      </c>
      <c r="Q2348">
        <f>IF(Colin!$G2348&lt;$B$1,Colin!$I2348,0)</f>
        <v>0</v>
      </c>
    </row>
    <row r="2349" spans="12:17" x14ac:dyDescent="0.25">
      <c r="L2349">
        <f>IF(AND(Colin!$G2349=$B$1,Colin!$H2349=$C$3),Colin!$I2349,)</f>
        <v>0</v>
      </c>
      <c r="M2349">
        <f>IF(AND(Colin!$G2349=$B$1,Colin!$H2349&lt;=$C$3),Colin!$I2349,)</f>
        <v>0</v>
      </c>
      <c r="N2349">
        <f>IF(AND(Colin!$G2349=$B$2,Colin!$H2349=$C$3),Colin!$I2349,)</f>
        <v>0</v>
      </c>
      <c r="O2349">
        <f>IF(AND(Colin!$G2349=$B$2,Colin!$H2349&lt;=$C$3),Colin!$I2349,)</f>
        <v>0</v>
      </c>
      <c r="P2349">
        <f>IF(Colin!$G2349&lt;$B$2,Colin!$I2349,0)</f>
        <v>0</v>
      </c>
      <c r="Q2349">
        <f>IF(Colin!$G2349&lt;$B$1,Colin!$I2349,0)</f>
        <v>0</v>
      </c>
    </row>
    <row r="2350" spans="12:17" x14ac:dyDescent="0.25">
      <c r="L2350">
        <f>IF(AND(Colin!$G2350=$B$1,Colin!$H2350=$C$3),Colin!$I2350,)</f>
        <v>0</v>
      </c>
      <c r="M2350">
        <f>IF(AND(Colin!$G2350=$B$1,Colin!$H2350&lt;=$C$3),Colin!$I2350,)</f>
        <v>0</v>
      </c>
      <c r="N2350">
        <f>IF(AND(Colin!$G2350=$B$2,Colin!$H2350=$C$3),Colin!$I2350,)</f>
        <v>0</v>
      </c>
      <c r="O2350">
        <f>IF(AND(Colin!$G2350=$B$2,Colin!$H2350&lt;=$C$3),Colin!$I2350,)</f>
        <v>0</v>
      </c>
      <c r="P2350">
        <f>IF(Colin!$G2350&lt;$B$2,Colin!$I2350,0)</f>
        <v>0</v>
      </c>
      <c r="Q2350">
        <f>IF(Colin!$G2350&lt;$B$1,Colin!$I2350,0)</f>
        <v>0</v>
      </c>
    </row>
    <row r="2351" spans="12:17" x14ac:dyDescent="0.25">
      <c r="L2351">
        <f>IF(AND(Colin!$G2351=$B$1,Colin!$H2351=$C$3),Colin!$I2351,)</f>
        <v>0</v>
      </c>
      <c r="M2351">
        <f>IF(AND(Colin!$G2351=$B$1,Colin!$H2351&lt;=$C$3),Colin!$I2351,)</f>
        <v>0</v>
      </c>
      <c r="N2351">
        <f>IF(AND(Colin!$G2351=$B$2,Colin!$H2351=$C$3),Colin!$I2351,)</f>
        <v>0</v>
      </c>
      <c r="O2351">
        <f>IF(AND(Colin!$G2351=$B$2,Colin!$H2351&lt;=$C$3),Colin!$I2351,)</f>
        <v>0</v>
      </c>
      <c r="P2351">
        <f>IF(Colin!$G2351&lt;$B$2,Colin!$I2351,0)</f>
        <v>0</v>
      </c>
      <c r="Q2351">
        <f>IF(Colin!$G2351&lt;$B$1,Colin!$I2351,0)</f>
        <v>0</v>
      </c>
    </row>
    <row r="2352" spans="12:17" x14ac:dyDescent="0.25">
      <c r="L2352">
        <f>IF(AND(Colin!$G2352=$B$1,Colin!$H2352=$C$3),Colin!$I2352,)</f>
        <v>0</v>
      </c>
      <c r="M2352">
        <f>IF(AND(Colin!$G2352=$B$1,Colin!$H2352&lt;=$C$3),Colin!$I2352,)</f>
        <v>0</v>
      </c>
      <c r="N2352">
        <f>IF(AND(Colin!$G2352=$B$2,Colin!$H2352=$C$3),Colin!$I2352,)</f>
        <v>0</v>
      </c>
      <c r="O2352">
        <f>IF(AND(Colin!$G2352=$B$2,Colin!$H2352&lt;=$C$3),Colin!$I2352,)</f>
        <v>0</v>
      </c>
      <c r="P2352">
        <f>IF(Colin!$G2352&lt;$B$2,Colin!$I2352,0)</f>
        <v>0</v>
      </c>
      <c r="Q2352">
        <f>IF(Colin!$G2352&lt;$B$1,Colin!$I2352,0)</f>
        <v>0</v>
      </c>
    </row>
    <row r="2353" spans="12:17" x14ac:dyDescent="0.25">
      <c r="L2353">
        <f>IF(AND(Colin!$G2353=$B$1,Colin!$H2353=$C$3),Colin!$I2353,)</f>
        <v>0</v>
      </c>
      <c r="M2353">
        <f>IF(AND(Colin!$G2353=$B$1,Colin!$H2353&lt;=$C$3),Colin!$I2353,)</f>
        <v>0</v>
      </c>
      <c r="N2353">
        <f>IF(AND(Colin!$G2353=$B$2,Colin!$H2353=$C$3),Colin!$I2353,)</f>
        <v>0</v>
      </c>
      <c r="O2353">
        <f>IF(AND(Colin!$G2353=$B$2,Colin!$H2353&lt;=$C$3),Colin!$I2353,)</f>
        <v>0</v>
      </c>
      <c r="P2353">
        <f>IF(Colin!$G2353&lt;$B$2,Colin!$I2353,0)</f>
        <v>0</v>
      </c>
      <c r="Q2353">
        <f>IF(Colin!$G2353&lt;$B$1,Colin!$I2353,0)</f>
        <v>0</v>
      </c>
    </row>
    <row r="2354" spans="12:17" x14ac:dyDescent="0.25">
      <c r="L2354">
        <f>IF(AND(Colin!$G2354=$B$1,Colin!$H2354=$C$3),Colin!$I2354,)</f>
        <v>0</v>
      </c>
      <c r="M2354">
        <f>IF(AND(Colin!$G2354=$B$1,Colin!$H2354&lt;=$C$3),Colin!$I2354,)</f>
        <v>0</v>
      </c>
      <c r="N2354">
        <f>IF(AND(Colin!$G2354=$B$2,Colin!$H2354=$C$3),Colin!$I2354,)</f>
        <v>0</v>
      </c>
      <c r="O2354">
        <f>IF(AND(Colin!$G2354=$B$2,Colin!$H2354&lt;=$C$3),Colin!$I2354,)</f>
        <v>0</v>
      </c>
      <c r="P2354">
        <f>IF(Colin!$G2354&lt;$B$2,Colin!$I2354,0)</f>
        <v>0</v>
      </c>
      <c r="Q2354">
        <f>IF(Colin!$G2354&lt;$B$1,Colin!$I2354,0)</f>
        <v>0</v>
      </c>
    </row>
    <row r="2355" spans="12:17" x14ac:dyDescent="0.25">
      <c r="L2355">
        <f>IF(AND(Colin!$G2355=$B$1,Colin!$H2355=$C$3),Colin!$I2355,)</f>
        <v>0</v>
      </c>
      <c r="M2355">
        <f>IF(AND(Colin!$G2355=$B$1,Colin!$H2355&lt;=$C$3),Colin!$I2355,)</f>
        <v>0</v>
      </c>
      <c r="N2355">
        <f>IF(AND(Colin!$G2355=$B$2,Colin!$H2355=$C$3),Colin!$I2355,)</f>
        <v>0</v>
      </c>
      <c r="O2355">
        <f>IF(AND(Colin!$G2355=$B$2,Colin!$H2355&lt;=$C$3),Colin!$I2355,)</f>
        <v>0</v>
      </c>
      <c r="P2355">
        <f>IF(Colin!$G2355&lt;$B$2,Colin!$I2355,0)</f>
        <v>0</v>
      </c>
      <c r="Q2355">
        <f>IF(Colin!$G2355&lt;$B$1,Colin!$I2355,0)</f>
        <v>0</v>
      </c>
    </row>
    <row r="2356" spans="12:17" x14ac:dyDescent="0.25">
      <c r="L2356">
        <f>IF(AND(Colin!$G2356=$B$1,Colin!$H2356=$C$3),Colin!$I2356,)</f>
        <v>0</v>
      </c>
      <c r="M2356">
        <f>IF(AND(Colin!$G2356=$B$1,Colin!$H2356&lt;=$C$3),Colin!$I2356,)</f>
        <v>0</v>
      </c>
      <c r="N2356">
        <f>IF(AND(Colin!$G2356=$B$2,Colin!$H2356=$C$3),Colin!$I2356,)</f>
        <v>0</v>
      </c>
      <c r="O2356">
        <f>IF(AND(Colin!$G2356=$B$2,Colin!$H2356&lt;=$C$3),Colin!$I2356,)</f>
        <v>0</v>
      </c>
      <c r="P2356">
        <f>IF(Colin!$G2356&lt;$B$2,Colin!$I2356,0)</f>
        <v>0</v>
      </c>
      <c r="Q2356">
        <f>IF(Colin!$G2356&lt;$B$1,Colin!$I2356,0)</f>
        <v>0</v>
      </c>
    </row>
    <row r="2357" spans="12:17" x14ac:dyDescent="0.25">
      <c r="L2357">
        <f>IF(AND(Colin!$G2357=$B$1,Colin!$H2357=$C$3),Colin!$I2357,)</f>
        <v>0</v>
      </c>
      <c r="M2357">
        <f>IF(AND(Colin!$G2357=$B$1,Colin!$H2357&lt;=$C$3),Colin!$I2357,)</f>
        <v>0</v>
      </c>
      <c r="N2357">
        <f>IF(AND(Colin!$G2357=$B$2,Colin!$H2357=$C$3),Colin!$I2357,)</f>
        <v>0</v>
      </c>
      <c r="O2357">
        <f>IF(AND(Colin!$G2357=$B$2,Colin!$H2357&lt;=$C$3),Colin!$I2357,)</f>
        <v>0</v>
      </c>
      <c r="P2357">
        <f>IF(Colin!$G2357&lt;$B$2,Colin!$I2357,0)</f>
        <v>0</v>
      </c>
      <c r="Q2357">
        <f>IF(Colin!$G2357&lt;$B$1,Colin!$I2357,0)</f>
        <v>0</v>
      </c>
    </row>
    <row r="2358" spans="12:17" x14ac:dyDescent="0.25">
      <c r="L2358">
        <f>IF(AND(Colin!$G2358=$B$1,Colin!$H2358=$C$3),Colin!$I2358,)</f>
        <v>0</v>
      </c>
      <c r="M2358">
        <f>IF(AND(Colin!$G2358=$B$1,Colin!$H2358&lt;=$C$3),Colin!$I2358,)</f>
        <v>0</v>
      </c>
      <c r="N2358">
        <f>IF(AND(Colin!$G2358=$B$2,Colin!$H2358=$C$3),Colin!$I2358,)</f>
        <v>0</v>
      </c>
      <c r="O2358">
        <f>IF(AND(Colin!$G2358=$B$2,Colin!$H2358&lt;=$C$3),Colin!$I2358,)</f>
        <v>0</v>
      </c>
      <c r="P2358">
        <f>IF(Colin!$G2358&lt;$B$2,Colin!$I2358,0)</f>
        <v>0</v>
      </c>
      <c r="Q2358">
        <f>IF(Colin!$G2358&lt;$B$1,Colin!$I2358,0)</f>
        <v>0</v>
      </c>
    </row>
    <row r="2359" spans="12:17" x14ac:dyDescent="0.25">
      <c r="L2359">
        <f>IF(AND(Colin!$G2359=$B$1,Colin!$H2359=$C$3),Colin!$I2359,)</f>
        <v>0</v>
      </c>
      <c r="M2359">
        <f>IF(AND(Colin!$G2359=$B$1,Colin!$H2359&lt;=$C$3),Colin!$I2359,)</f>
        <v>0</v>
      </c>
      <c r="N2359">
        <f>IF(AND(Colin!$G2359=$B$2,Colin!$H2359=$C$3),Colin!$I2359,)</f>
        <v>0</v>
      </c>
      <c r="O2359">
        <f>IF(AND(Colin!$G2359=$B$2,Colin!$H2359&lt;=$C$3),Colin!$I2359,)</f>
        <v>0</v>
      </c>
      <c r="P2359">
        <f>IF(Colin!$G2359&lt;$B$2,Colin!$I2359,0)</f>
        <v>0</v>
      </c>
      <c r="Q2359">
        <f>IF(Colin!$G2359&lt;$B$1,Colin!$I2359,0)</f>
        <v>0</v>
      </c>
    </row>
    <row r="2360" spans="12:17" x14ac:dyDescent="0.25">
      <c r="L2360">
        <f>IF(AND(Colin!$G2360=$B$1,Colin!$H2360=$C$3),Colin!$I2360,)</f>
        <v>0</v>
      </c>
      <c r="M2360">
        <f>IF(AND(Colin!$G2360=$B$1,Colin!$H2360&lt;=$C$3),Colin!$I2360,)</f>
        <v>0</v>
      </c>
      <c r="N2360">
        <f>IF(AND(Colin!$G2360=$B$2,Colin!$H2360=$C$3),Colin!$I2360,)</f>
        <v>0</v>
      </c>
      <c r="O2360">
        <f>IF(AND(Colin!$G2360=$B$2,Colin!$H2360&lt;=$C$3),Colin!$I2360,)</f>
        <v>0</v>
      </c>
      <c r="P2360">
        <f>IF(Colin!$G2360&lt;$B$2,Colin!$I2360,0)</f>
        <v>0</v>
      </c>
      <c r="Q2360">
        <f>IF(Colin!$G2360&lt;$B$1,Colin!$I2360,0)</f>
        <v>0</v>
      </c>
    </row>
    <row r="2361" spans="12:17" x14ac:dyDescent="0.25">
      <c r="L2361">
        <f>IF(AND(Colin!$G2361=$B$1,Colin!$H2361=$C$3),Colin!$I2361,)</f>
        <v>0</v>
      </c>
      <c r="M2361">
        <f>IF(AND(Colin!$G2361=$B$1,Colin!$H2361&lt;=$C$3),Colin!$I2361,)</f>
        <v>0</v>
      </c>
      <c r="N2361">
        <f>IF(AND(Colin!$G2361=$B$2,Colin!$H2361=$C$3),Colin!$I2361,)</f>
        <v>0</v>
      </c>
      <c r="O2361">
        <f>IF(AND(Colin!$G2361=$B$2,Colin!$H2361&lt;=$C$3),Colin!$I2361,)</f>
        <v>0</v>
      </c>
      <c r="P2361">
        <f>IF(Colin!$G2361&lt;$B$2,Colin!$I2361,0)</f>
        <v>0</v>
      </c>
      <c r="Q2361">
        <f>IF(Colin!$G2361&lt;$B$1,Colin!$I2361,0)</f>
        <v>0</v>
      </c>
    </row>
    <row r="2362" spans="12:17" x14ac:dyDescent="0.25">
      <c r="L2362">
        <f>IF(AND(Colin!$G2362=$B$1,Colin!$H2362=$C$3),Colin!$I2362,)</f>
        <v>0</v>
      </c>
      <c r="M2362">
        <f>IF(AND(Colin!$G2362=$B$1,Colin!$H2362&lt;=$C$3),Colin!$I2362,)</f>
        <v>0</v>
      </c>
      <c r="N2362">
        <f>IF(AND(Colin!$G2362=$B$2,Colin!$H2362=$C$3),Colin!$I2362,)</f>
        <v>0</v>
      </c>
      <c r="O2362">
        <f>IF(AND(Colin!$G2362=$B$2,Colin!$H2362&lt;=$C$3),Colin!$I2362,)</f>
        <v>0</v>
      </c>
      <c r="P2362">
        <f>IF(Colin!$G2362&lt;$B$2,Colin!$I2362,0)</f>
        <v>0</v>
      </c>
      <c r="Q2362">
        <f>IF(Colin!$G2362&lt;$B$1,Colin!$I2362,0)</f>
        <v>0</v>
      </c>
    </row>
    <row r="2363" spans="12:17" x14ac:dyDescent="0.25">
      <c r="L2363">
        <f>IF(AND(Colin!$G2363=$B$1,Colin!$H2363=$C$3),Colin!$I2363,)</f>
        <v>0</v>
      </c>
      <c r="M2363">
        <f>IF(AND(Colin!$G2363=$B$1,Colin!$H2363&lt;=$C$3),Colin!$I2363,)</f>
        <v>0</v>
      </c>
      <c r="N2363">
        <f>IF(AND(Colin!$G2363=$B$2,Colin!$H2363=$C$3),Colin!$I2363,)</f>
        <v>0</v>
      </c>
      <c r="O2363">
        <f>IF(AND(Colin!$G2363=$B$2,Colin!$H2363&lt;=$C$3),Colin!$I2363,)</f>
        <v>0</v>
      </c>
      <c r="P2363">
        <f>IF(Colin!$G2363&lt;$B$2,Colin!$I2363,0)</f>
        <v>0</v>
      </c>
      <c r="Q2363">
        <f>IF(Colin!$G2363&lt;$B$1,Colin!$I2363,0)</f>
        <v>0</v>
      </c>
    </row>
    <row r="2364" spans="12:17" x14ac:dyDescent="0.25">
      <c r="L2364">
        <f>IF(AND(Colin!$G2364=$B$1,Colin!$H2364=$C$3),Colin!$I2364,)</f>
        <v>0</v>
      </c>
      <c r="M2364">
        <f>IF(AND(Colin!$G2364=$B$1,Colin!$H2364&lt;=$C$3),Colin!$I2364,)</f>
        <v>0</v>
      </c>
      <c r="N2364">
        <f>IF(AND(Colin!$G2364=$B$2,Colin!$H2364=$C$3),Colin!$I2364,)</f>
        <v>0</v>
      </c>
      <c r="O2364">
        <f>IF(AND(Colin!$G2364=$B$2,Colin!$H2364&lt;=$C$3),Colin!$I2364,)</f>
        <v>0</v>
      </c>
      <c r="P2364">
        <f>IF(Colin!$G2364&lt;$B$2,Colin!$I2364,0)</f>
        <v>0</v>
      </c>
      <c r="Q2364">
        <f>IF(Colin!$G2364&lt;$B$1,Colin!$I2364,0)</f>
        <v>0</v>
      </c>
    </row>
    <row r="2365" spans="12:17" x14ac:dyDescent="0.25">
      <c r="L2365">
        <f>IF(AND(Colin!$G2365=$B$1,Colin!$H2365=$C$3),Colin!$I2365,)</f>
        <v>0</v>
      </c>
      <c r="M2365">
        <f>IF(AND(Colin!$G2365=$B$1,Colin!$H2365&lt;=$C$3),Colin!$I2365,)</f>
        <v>0</v>
      </c>
      <c r="N2365">
        <f>IF(AND(Colin!$G2365=$B$2,Colin!$H2365=$C$3),Colin!$I2365,)</f>
        <v>0</v>
      </c>
      <c r="O2365">
        <f>IF(AND(Colin!$G2365=$B$2,Colin!$H2365&lt;=$C$3),Colin!$I2365,)</f>
        <v>0</v>
      </c>
      <c r="P2365">
        <f>IF(Colin!$G2365&lt;$B$2,Colin!$I2365,0)</f>
        <v>0</v>
      </c>
      <c r="Q2365">
        <f>IF(Colin!$G2365&lt;$B$1,Colin!$I2365,0)</f>
        <v>0</v>
      </c>
    </row>
    <row r="2366" spans="12:17" x14ac:dyDescent="0.25">
      <c r="L2366">
        <f>IF(AND(Colin!$G2366=$B$1,Colin!$H2366=$C$3),Colin!$I2366,)</f>
        <v>0</v>
      </c>
      <c r="M2366">
        <f>IF(AND(Colin!$G2366=$B$1,Colin!$H2366&lt;=$C$3),Colin!$I2366,)</f>
        <v>0</v>
      </c>
      <c r="N2366">
        <f>IF(AND(Colin!$G2366=$B$2,Colin!$H2366=$C$3),Colin!$I2366,)</f>
        <v>0</v>
      </c>
      <c r="O2366">
        <f>IF(AND(Colin!$G2366=$B$2,Colin!$H2366&lt;=$C$3),Colin!$I2366,)</f>
        <v>0</v>
      </c>
      <c r="P2366">
        <f>IF(Colin!$G2366&lt;$B$2,Colin!$I2366,0)</f>
        <v>0</v>
      </c>
      <c r="Q2366">
        <f>IF(Colin!$G2366&lt;$B$1,Colin!$I2366,0)</f>
        <v>0</v>
      </c>
    </row>
    <row r="2367" spans="12:17" x14ac:dyDescent="0.25">
      <c r="L2367">
        <f>IF(AND(Colin!$G2367=$B$1,Colin!$H2367=$C$3),Colin!$I2367,)</f>
        <v>0</v>
      </c>
      <c r="M2367">
        <f>IF(AND(Colin!$G2367=$B$1,Colin!$H2367&lt;=$C$3),Colin!$I2367,)</f>
        <v>0</v>
      </c>
      <c r="N2367">
        <f>IF(AND(Colin!$G2367=$B$2,Colin!$H2367=$C$3),Colin!$I2367,)</f>
        <v>0</v>
      </c>
      <c r="O2367">
        <f>IF(AND(Colin!$G2367=$B$2,Colin!$H2367&lt;=$C$3),Colin!$I2367,)</f>
        <v>0</v>
      </c>
      <c r="P2367">
        <f>IF(Colin!$G2367&lt;$B$2,Colin!$I2367,0)</f>
        <v>0</v>
      </c>
      <c r="Q2367">
        <f>IF(Colin!$G2367&lt;$B$1,Colin!$I2367,0)</f>
        <v>0</v>
      </c>
    </row>
    <row r="2368" spans="12:17" x14ac:dyDescent="0.25">
      <c r="L2368">
        <f>IF(AND(Colin!$G2368=$B$1,Colin!$H2368=$C$3),Colin!$I2368,)</f>
        <v>0</v>
      </c>
      <c r="M2368">
        <f>IF(AND(Colin!$G2368=$B$1,Colin!$H2368&lt;=$C$3),Colin!$I2368,)</f>
        <v>0</v>
      </c>
      <c r="N2368">
        <f>IF(AND(Colin!$G2368=$B$2,Colin!$H2368=$C$3),Colin!$I2368,)</f>
        <v>0</v>
      </c>
      <c r="O2368">
        <f>IF(AND(Colin!$G2368=$B$2,Colin!$H2368&lt;=$C$3),Colin!$I2368,)</f>
        <v>0</v>
      </c>
      <c r="P2368">
        <f>IF(Colin!$G2368&lt;$B$2,Colin!$I2368,0)</f>
        <v>0</v>
      </c>
      <c r="Q2368">
        <f>IF(Colin!$G2368&lt;$B$1,Colin!$I2368,0)</f>
        <v>0</v>
      </c>
    </row>
    <row r="2369" spans="12:17" x14ac:dyDescent="0.25">
      <c r="L2369">
        <f>IF(AND(Colin!$G2369=$B$1,Colin!$H2369=$C$3),Colin!$I2369,)</f>
        <v>0</v>
      </c>
      <c r="M2369">
        <f>IF(AND(Colin!$G2369=$B$1,Colin!$H2369&lt;=$C$3),Colin!$I2369,)</f>
        <v>0</v>
      </c>
      <c r="N2369">
        <f>IF(AND(Colin!$G2369=$B$2,Colin!$H2369=$C$3),Colin!$I2369,)</f>
        <v>0</v>
      </c>
      <c r="O2369">
        <f>IF(AND(Colin!$G2369=$B$2,Colin!$H2369&lt;=$C$3),Colin!$I2369,)</f>
        <v>0</v>
      </c>
      <c r="P2369">
        <f>IF(Colin!$G2369&lt;$B$2,Colin!$I2369,0)</f>
        <v>0</v>
      </c>
      <c r="Q2369">
        <f>IF(Colin!$G2369&lt;$B$1,Colin!$I2369,0)</f>
        <v>0</v>
      </c>
    </row>
    <row r="2370" spans="12:17" x14ac:dyDescent="0.25">
      <c r="L2370">
        <f>IF(AND(Colin!$G2370=$B$1,Colin!$H2370=$C$3),Colin!$I2370,)</f>
        <v>0</v>
      </c>
      <c r="M2370">
        <f>IF(AND(Colin!$G2370=$B$1,Colin!$H2370&lt;=$C$3),Colin!$I2370,)</f>
        <v>0</v>
      </c>
      <c r="N2370">
        <f>IF(AND(Colin!$G2370=$B$2,Colin!$H2370=$C$3),Colin!$I2370,)</f>
        <v>0</v>
      </c>
      <c r="O2370">
        <f>IF(AND(Colin!$G2370=$B$2,Colin!$H2370&lt;=$C$3),Colin!$I2370,)</f>
        <v>0</v>
      </c>
      <c r="P2370">
        <f>IF(Colin!$G2370&lt;$B$2,Colin!$I2370,0)</f>
        <v>0</v>
      </c>
      <c r="Q2370">
        <f>IF(Colin!$G2370&lt;$B$1,Colin!$I2370,0)</f>
        <v>0</v>
      </c>
    </row>
    <row r="2371" spans="12:17" x14ac:dyDescent="0.25">
      <c r="L2371">
        <f>IF(AND(Colin!$G2371=$B$1,Colin!$H2371=$C$3),Colin!$I2371,)</f>
        <v>0</v>
      </c>
      <c r="M2371">
        <f>IF(AND(Colin!$G2371=$B$1,Colin!$H2371&lt;=$C$3),Colin!$I2371,)</f>
        <v>0</v>
      </c>
      <c r="N2371">
        <f>IF(AND(Colin!$G2371=$B$2,Colin!$H2371=$C$3),Colin!$I2371,)</f>
        <v>0</v>
      </c>
      <c r="O2371">
        <f>IF(AND(Colin!$G2371=$B$2,Colin!$H2371&lt;=$C$3),Colin!$I2371,)</f>
        <v>0</v>
      </c>
      <c r="P2371">
        <f>IF(Colin!$G2371&lt;$B$2,Colin!$I2371,0)</f>
        <v>0</v>
      </c>
      <c r="Q2371">
        <f>IF(Colin!$G2371&lt;$B$1,Colin!$I2371,0)</f>
        <v>0</v>
      </c>
    </row>
    <row r="2372" spans="12:17" x14ac:dyDescent="0.25">
      <c r="L2372">
        <f>IF(AND(Colin!$G2372=$B$1,Colin!$H2372=$C$3),Colin!$I2372,)</f>
        <v>0</v>
      </c>
      <c r="M2372">
        <f>IF(AND(Colin!$G2372=$B$1,Colin!$H2372&lt;=$C$3),Colin!$I2372,)</f>
        <v>0</v>
      </c>
      <c r="N2372">
        <f>IF(AND(Colin!$G2372=$B$2,Colin!$H2372=$C$3),Colin!$I2372,)</f>
        <v>0</v>
      </c>
      <c r="O2372">
        <f>IF(AND(Colin!$G2372=$B$2,Colin!$H2372&lt;=$C$3),Colin!$I2372,)</f>
        <v>0</v>
      </c>
      <c r="P2372">
        <f>IF(Colin!$G2372&lt;$B$2,Colin!$I2372,0)</f>
        <v>0</v>
      </c>
      <c r="Q2372">
        <f>IF(Colin!$G2372&lt;$B$1,Colin!$I2372,0)</f>
        <v>0</v>
      </c>
    </row>
    <row r="2373" spans="12:17" x14ac:dyDescent="0.25">
      <c r="L2373">
        <f>IF(AND(Colin!$G2373=$B$1,Colin!$H2373=$C$3),Colin!$I2373,)</f>
        <v>0</v>
      </c>
      <c r="M2373">
        <f>IF(AND(Colin!$G2373=$B$1,Colin!$H2373&lt;=$C$3),Colin!$I2373,)</f>
        <v>0</v>
      </c>
      <c r="N2373">
        <f>IF(AND(Colin!$G2373=$B$2,Colin!$H2373=$C$3),Colin!$I2373,)</f>
        <v>0</v>
      </c>
      <c r="O2373">
        <f>IF(AND(Colin!$G2373=$B$2,Colin!$H2373&lt;=$C$3),Colin!$I2373,)</f>
        <v>0</v>
      </c>
      <c r="P2373">
        <f>IF(Colin!$G2373&lt;$B$2,Colin!$I2373,0)</f>
        <v>0</v>
      </c>
      <c r="Q2373">
        <f>IF(Colin!$G2373&lt;$B$1,Colin!$I2373,0)</f>
        <v>0</v>
      </c>
    </row>
    <row r="2374" spans="12:17" x14ac:dyDescent="0.25">
      <c r="L2374">
        <f>IF(AND(Colin!$G2374=$B$1,Colin!$H2374=$C$3),Colin!$I2374,)</f>
        <v>0</v>
      </c>
      <c r="M2374">
        <f>IF(AND(Colin!$G2374=$B$1,Colin!$H2374&lt;=$C$3),Colin!$I2374,)</f>
        <v>0</v>
      </c>
      <c r="N2374">
        <f>IF(AND(Colin!$G2374=$B$2,Colin!$H2374=$C$3),Colin!$I2374,)</f>
        <v>0</v>
      </c>
      <c r="O2374">
        <f>IF(AND(Colin!$G2374=$B$2,Colin!$H2374&lt;=$C$3),Colin!$I2374,)</f>
        <v>0</v>
      </c>
      <c r="P2374">
        <f>IF(Colin!$G2374&lt;$B$2,Colin!$I2374,0)</f>
        <v>0</v>
      </c>
      <c r="Q2374">
        <f>IF(Colin!$G2374&lt;$B$1,Colin!$I2374,0)</f>
        <v>0</v>
      </c>
    </row>
    <row r="2375" spans="12:17" x14ac:dyDescent="0.25">
      <c r="L2375">
        <f>IF(AND(Colin!$G2375=$B$1,Colin!$H2375=$C$3),Colin!$I2375,)</f>
        <v>0</v>
      </c>
      <c r="M2375">
        <f>IF(AND(Colin!$G2375=$B$1,Colin!$H2375&lt;=$C$3),Colin!$I2375,)</f>
        <v>0</v>
      </c>
      <c r="N2375">
        <f>IF(AND(Colin!$G2375=$B$2,Colin!$H2375=$C$3),Colin!$I2375,)</f>
        <v>0</v>
      </c>
      <c r="O2375">
        <f>IF(AND(Colin!$G2375=$B$2,Colin!$H2375&lt;=$C$3),Colin!$I2375,)</f>
        <v>0</v>
      </c>
      <c r="P2375">
        <f>IF(Colin!$G2375&lt;$B$2,Colin!$I2375,0)</f>
        <v>0</v>
      </c>
      <c r="Q2375">
        <f>IF(Colin!$G2375&lt;$B$1,Colin!$I2375,0)</f>
        <v>0</v>
      </c>
    </row>
    <row r="2376" spans="12:17" x14ac:dyDescent="0.25">
      <c r="L2376">
        <f>IF(AND(Colin!$G2376=$B$1,Colin!$H2376=$C$3),Colin!$I2376,)</f>
        <v>0</v>
      </c>
      <c r="M2376">
        <f>IF(AND(Colin!$G2376=$B$1,Colin!$H2376&lt;=$C$3),Colin!$I2376,)</f>
        <v>0</v>
      </c>
      <c r="N2376">
        <f>IF(AND(Colin!$G2376=$B$2,Colin!$H2376=$C$3),Colin!$I2376,)</f>
        <v>0</v>
      </c>
      <c r="O2376">
        <f>IF(AND(Colin!$G2376=$B$2,Colin!$H2376&lt;=$C$3),Colin!$I2376,)</f>
        <v>0</v>
      </c>
      <c r="P2376">
        <f>IF(Colin!$G2376&lt;$B$2,Colin!$I2376,0)</f>
        <v>0</v>
      </c>
      <c r="Q2376">
        <f>IF(Colin!$G2376&lt;$B$1,Colin!$I2376,0)</f>
        <v>0</v>
      </c>
    </row>
    <row r="2377" spans="12:17" x14ac:dyDescent="0.25">
      <c r="L2377">
        <f>IF(AND(Colin!$G2377=$B$1,Colin!$H2377=$C$3),Colin!$I2377,)</f>
        <v>0</v>
      </c>
      <c r="M2377">
        <f>IF(AND(Colin!$G2377=$B$1,Colin!$H2377&lt;=$C$3),Colin!$I2377,)</f>
        <v>0</v>
      </c>
      <c r="N2377">
        <f>IF(AND(Colin!$G2377=$B$2,Colin!$H2377=$C$3),Colin!$I2377,)</f>
        <v>0</v>
      </c>
      <c r="O2377">
        <f>IF(AND(Colin!$G2377=$B$2,Colin!$H2377&lt;=$C$3),Colin!$I2377,)</f>
        <v>0</v>
      </c>
      <c r="P2377">
        <f>IF(Colin!$G2377&lt;$B$2,Colin!$I2377,0)</f>
        <v>0</v>
      </c>
      <c r="Q2377">
        <f>IF(Colin!$G2377&lt;$B$1,Colin!$I2377,0)</f>
        <v>0</v>
      </c>
    </row>
    <row r="2378" spans="12:17" x14ac:dyDescent="0.25">
      <c r="L2378">
        <f>IF(AND(Colin!$G2378=$B$1,Colin!$H2378=$C$3),Colin!$I2378,)</f>
        <v>0</v>
      </c>
      <c r="M2378">
        <f>IF(AND(Colin!$G2378=$B$1,Colin!$H2378&lt;=$C$3),Colin!$I2378,)</f>
        <v>0</v>
      </c>
      <c r="N2378">
        <f>IF(AND(Colin!$G2378=$B$2,Colin!$H2378=$C$3),Colin!$I2378,)</f>
        <v>0</v>
      </c>
      <c r="O2378">
        <f>IF(AND(Colin!$G2378=$B$2,Colin!$H2378&lt;=$C$3),Colin!$I2378,)</f>
        <v>0</v>
      </c>
      <c r="P2378">
        <f>IF(Colin!$G2378&lt;$B$2,Colin!$I2378,0)</f>
        <v>0</v>
      </c>
      <c r="Q2378">
        <f>IF(Colin!$G2378&lt;$B$1,Colin!$I2378,0)</f>
        <v>0</v>
      </c>
    </row>
    <row r="2379" spans="12:17" x14ac:dyDescent="0.25">
      <c r="L2379">
        <f>IF(AND(Colin!$G2379=$B$1,Colin!$H2379=$C$3),Colin!$I2379,)</f>
        <v>0</v>
      </c>
      <c r="M2379">
        <f>IF(AND(Colin!$G2379=$B$1,Colin!$H2379&lt;=$C$3),Colin!$I2379,)</f>
        <v>0</v>
      </c>
      <c r="N2379">
        <f>IF(AND(Colin!$G2379=$B$2,Colin!$H2379=$C$3),Colin!$I2379,)</f>
        <v>0</v>
      </c>
      <c r="O2379">
        <f>IF(AND(Colin!$G2379=$B$2,Colin!$H2379&lt;=$C$3),Colin!$I2379,)</f>
        <v>0</v>
      </c>
      <c r="P2379">
        <f>IF(Colin!$G2379&lt;$B$2,Colin!$I2379,0)</f>
        <v>0</v>
      </c>
      <c r="Q2379">
        <f>IF(Colin!$G2379&lt;$B$1,Colin!$I2379,0)</f>
        <v>0</v>
      </c>
    </row>
    <row r="2380" spans="12:17" x14ac:dyDescent="0.25">
      <c r="L2380">
        <f>IF(AND(Colin!$G2380=$B$1,Colin!$H2380=$C$3),Colin!$I2380,)</f>
        <v>0</v>
      </c>
      <c r="M2380">
        <f>IF(AND(Colin!$G2380=$B$1,Colin!$H2380&lt;=$C$3),Colin!$I2380,)</f>
        <v>0</v>
      </c>
      <c r="N2380">
        <f>IF(AND(Colin!$G2380=$B$2,Colin!$H2380=$C$3),Colin!$I2380,)</f>
        <v>0</v>
      </c>
      <c r="O2380">
        <f>IF(AND(Colin!$G2380=$B$2,Colin!$H2380&lt;=$C$3),Colin!$I2380,)</f>
        <v>0</v>
      </c>
      <c r="P2380">
        <f>IF(Colin!$G2380&lt;$B$2,Colin!$I2380,0)</f>
        <v>0</v>
      </c>
      <c r="Q2380">
        <f>IF(Colin!$G2380&lt;$B$1,Colin!$I2380,0)</f>
        <v>0</v>
      </c>
    </row>
    <row r="2381" spans="12:17" x14ac:dyDescent="0.25">
      <c r="L2381">
        <f>IF(AND(Colin!$G2381=$B$1,Colin!$H2381=$C$3),Colin!$I2381,)</f>
        <v>0</v>
      </c>
      <c r="M2381">
        <f>IF(AND(Colin!$G2381=$B$1,Colin!$H2381&lt;=$C$3),Colin!$I2381,)</f>
        <v>0</v>
      </c>
      <c r="N2381">
        <f>IF(AND(Colin!$G2381=$B$2,Colin!$H2381=$C$3),Colin!$I2381,)</f>
        <v>0</v>
      </c>
      <c r="O2381">
        <f>IF(AND(Colin!$G2381=$B$2,Colin!$H2381&lt;=$C$3),Colin!$I2381,)</f>
        <v>0</v>
      </c>
      <c r="P2381">
        <f>IF(Colin!$G2381&lt;$B$2,Colin!$I2381,0)</f>
        <v>0</v>
      </c>
      <c r="Q2381">
        <f>IF(Colin!$G2381&lt;$B$1,Colin!$I2381,0)</f>
        <v>0</v>
      </c>
    </row>
    <row r="2382" spans="12:17" x14ac:dyDescent="0.25">
      <c r="L2382">
        <f>IF(AND(Colin!$G2382=$B$1,Colin!$H2382=$C$3),Colin!$I2382,)</f>
        <v>0</v>
      </c>
      <c r="M2382">
        <f>IF(AND(Colin!$G2382=$B$1,Colin!$H2382&lt;=$C$3),Colin!$I2382,)</f>
        <v>0</v>
      </c>
      <c r="N2382">
        <f>IF(AND(Colin!$G2382=$B$2,Colin!$H2382=$C$3),Colin!$I2382,)</f>
        <v>0</v>
      </c>
      <c r="O2382">
        <f>IF(AND(Colin!$G2382=$B$2,Colin!$H2382&lt;=$C$3),Colin!$I2382,)</f>
        <v>0</v>
      </c>
      <c r="P2382">
        <f>IF(Colin!$G2382&lt;$B$2,Colin!$I2382,0)</f>
        <v>0</v>
      </c>
      <c r="Q2382">
        <f>IF(Colin!$G2382&lt;$B$1,Colin!$I2382,0)</f>
        <v>0</v>
      </c>
    </row>
    <row r="2383" spans="12:17" x14ac:dyDescent="0.25">
      <c r="L2383">
        <f>IF(AND(Colin!$G2383=$B$1,Colin!$H2383=$C$3),Colin!$I2383,)</f>
        <v>0</v>
      </c>
      <c r="M2383">
        <f>IF(AND(Colin!$G2383=$B$1,Colin!$H2383&lt;=$C$3),Colin!$I2383,)</f>
        <v>0</v>
      </c>
      <c r="N2383">
        <f>IF(AND(Colin!$G2383=$B$2,Colin!$H2383=$C$3),Colin!$I2383,)</f>
        <v>0</v>
      </c>
      <c r="O2383">
        <f>IF(AND(Colin!$G2383=$B$2,Colin!$H2383&lt;=$C$3),Colin!$I2383,)</f>
        <v>0</v>
      </c>
      <c r="P2383">
        <f>IF(Colin!$G2383&lt;$B$2,Colin!$I2383,0)</f>
        <v>0</v>
      </c>
      <c r="Q2383">
        <f>IF(Colin!$G2383&lt;$B$1,Colin!$I2383,0)</f>
        <v>0</v>
      </c>
    </row>
    <row r="2384" spans="12:17" x14ac:dyDescent="0.25">
      <c r="L2384">
        <f>IF(AND(Colin!$G2384=$B$1,Colin!$H2384=$C$3),Colin!$I2384,)</f>
        <v>0</v>
      </c>
      <c r="M2384">
        <f>IF(AND(Colin!$G2384=$B$1,Colin!$H2384&lt;=$C$3),Colin!$I2384,)</f>
        <v>0</v>
      </c>
      <c r="N2384">
        <f>IF(AND(Colin!$G2384=$B$2,Colin!$H2384=$C$3),Colin!$I2384,)</f>
        <v>0</v>
      </c>
      <c r="O2384">
        <f>IF(AND(Colin!$G2384=$B$2,Colin!$H2384&lt;=$C$3),Colin!$I2384,)</f>
        <v>0</v>
      </c>
      <c r="P2384">
        <f>IF(Colin!$G2384&lt;$B$2,Colin!$I2384,0)</f>
        <v>0</v>
      </c>
      <c r="Q2384">
        <f>IF(Colin!$G2384&lt;$B$1,Colin!$I2384,0)</f>
        <v>0</v>
      </c>
    </row>
    <row r="2385" spans="12:17" x14ac:dyDescent="0.25">
      <c r="L2385">
        <f>IF(AND(Colin!$G2385=$B$1,Colin!$H2385=$C$3),Colin!$I2385,)</f>
        <v>0</v>
      </c>
      <c r="M2385">
        <f>IF(AND(Colin!$G2385=$B$1,Colin!$H2385&lt;=$C$3),Colin!$I2385,)</f>
        <v>0</v>
      </c>
      <c r="N2385">
        <f>IF(AND(Colin!$G2385=$B$2,Colin!$H2385=$C$3),Colin!$I2385,)</f>
        <v>0</v>
      </c>
      <c r="O2385">
        <f>IF(AND(Colin!$G2385=$B$2,Colin!$H2385&lt;=$C$3),Colin!$I2385,)</f>
        <v>0</v>
      </c>
      <c r="P2385">
        <f>IF(Colin!$G2385&lt;$B$2,Colin!$I2385,0)</f>
        <v>0</v>
      </c>
      <c r="Q2385">
        <f>IF(Colin!$G2385&lt;$B$1,Colin!$I2385,0)</f>
        <v>0</v>
      </c>
    </row>
    <row r="2386" spans="12:17" x14ac:dyDescent="0.25">
      <c r="L2386">
        <f>IF(AND(Colin!$G2386=$B$1,Colin!$H2386=$C$3),Colin!$I2386,)</f>
        <v>0</v>
      </c>
      <c r="M2386">
        <f>IF(AND(Colin!$G2386=$B$1,Colin!$H2386&lt;=$C$3),Colin!$I2386,)</f>
        <v>0</v>
      </c>
      <c r="N2386">
        <f>IF(AND(Colin!$G2386=$B$2,Colin!$H2386=$C$3),Colin!$I2386,)</f>
        <v>0</v>
      </c>
      <c r="O2386">
        <f>IF(AND(Colin!$G2386=$B$2,Colin!$H2386&lt;=$C$3),Colin!$I2386,)</f>
        <v>0</v>
      </c>
      <c r="P2386">
        <f>IF(Colin!$G2386&lt;$B$2,Colin!$I2386,0)</f>
        <v>0</v>
      </c>
      <c r="Q2386">
        <f>IF(Colin!$G2386&lt;$B$1,Colin!$I2386,0)</f>
        <v>0</v>
      </c>
    </row>
    <row r="2387" spans="12:17" x14ac:dyDescent="0.25">
      <c r="L2387">
        <f>IF(AND(Colin!$G2387=$B$1,Colin!$H2387=$C$3),Colin!$I2387,)</f>
        <v>0</v>
      </c>
      <c r="M2387">
        <f>IF(AND(Colin!$G2387=$B$1,Colin!$H2387&lt;=$C$3),Colin!$I2387,)</f>
        <v>0</v>
      </c>
      <c r="N2387">
        <f>IF(AND(Colin!$G2387=$B$2,Colin!$H2387=$C$3),Colin!$I2387,)</f>
        <v>0</v>
      </c>
      <c r="O2387">
        <f>IF(AND(Colin!$G2387=$B$2,Colin!$H2387&lt;=$C$3),Colin!$I2387,)</f>
        <v>0</v>
      </c>
      <c r="P2387">
        <f>IF(Colin!$G2387&lt;$B$2,Colin!$I2387,0)</f>
        <v>0</v>
      </c>
      <c r="Q2387">
        <f>IF(Colin!$G2387&lt;$B$1,Colin!$I2387,0)</f>
        <v>0</v>
      </c>
    </row>
    <row r="2388" spans="12:17" x14ac:dyDescent="0.25">
      <c r="L2388">
        <f>IF(AND(Colin!$G2388=$B$1,Colin!$H2388=$C$3),Colin!$I2388,)</f>
        <v>0</v>
      </c>
      <c r="M2388">
        <f>IF(AND(Colin!$G2388=$B$1,Colin!$H2388&lt;=$C$3),Colin!$I2388,)</f>
        <v>0</v>
      </c>
      <c r="N2388">
        <f>IF(AND(Colin!$G2388=$B$2,Colin!$H2388=$C$3),Colin!$I2388,)</f>
        <v>0</v>
      </c>
      <c r="O2388">
        <f>IF(AND(Colin!$G2388=$B$2,Colin!$H2388&lt;=$C$3),Colin!$I2388,)</f>
        <v>0</v>
      </c>
      <c r="P2388">
        <f>IF(Colin!$G2388&lt;$B$2,Colin!$I2388,0)</f>
        <v>0</v>
      </c>
      <c r="Q2388">
        <f>IF(Colin!$G2388&lt;$B$1,Colin!$I2388,0)</f>
        <v>0</v>
      </c>
    </row>
    <row r="2389" spans="12:17" x14ac:dyDescent="0.25">
      <c r="L2389">
        <f>IF(AND(Colin!$G2389=$B$1,Colin!$H2389=$C$3),Colin!$I2389,)</f>
        <v>0</v>
      </c>
      <c r="M2389">
        <f>IF(AND(Colin!$G2389=$B$1,Colin!$H2389&lt;=$C$3),Colin!$I2389,)</f>
        <v>0</v>
      </c>
      <c r="N2389">
        <f>IF(AND(Colin!$G2389=$B$2,Colin!$H2389=$C$3),Colin!$I2389,)</f>
        <v>0</v>
      </c>
      <c r="O2389">
        <f>IF(AND(Colin!$G2389=$B$2,Colin!$H2389&lt;=$C$3),Colin!$I2389,)</f>
        <v>0</v>
      </c>
      <c r="P2389">
        <f>IF(Colin!$G2389&lt;$B$2,Colin!$I2389,0)</f>
        <v>0</v>
      </c>
      <c r="Q2389">
        <f>IF(Colin!$G2389&lt;$B$1,Colin!$I2389,0)</f>
        <v>0</v>
      </c>
    </row>
    <row r="2390" spans="12:17" x14ac:dyDescent="0.25">
      <c r="L2390">
        <f>IF(AND(Colin!$G2390=$B$1,Colin!$H2390=$C$3),Colin!$I2390,)</f>
        <v>0</v>
      </c>
      <c r="M2390">
        <f>IF(AND(Colin!$G2390=$B$1,Colin!$H2390&lt;=$C$3),Colin!$I2390,)</f>
        <v>0</v>
      </c>
      <c r="N2390">
        <f>IF(AND(Colin!$G2390=$B$2,Colin!$H2390=$C$3),Colin!$I2390,)</f>
        <v>0</v>
      </c>
      <c r="O2390">
        <f>IF(AND(Colin!$G2390=$B$2,Colin!$H2390&lt;=$C$3),Colin!$I2390,)</f>
        <v>0</v>
      </c>
      <c r="P2390">
        <f>IF(Colin!$G2390&lt;$B$2,Colin!$I2390,0)</f>
        <v>0</v>
      </c>
      <c r="Q2390">
        <f>IF(Colin!$G2390&lt;$B$1,Colin!$I2390,0)</f>
        <v>0</v>
      </c>
    </row>
    <row r="2391" spans="12:17" x14ac:dyDescent="0.25">
      <c r="L2391">
        <f>IF(AND(Colin!$G2391=$B$1,Colin!$H2391=$C$3),Colin!$I2391,)</f>
        <v>0</v>
      </c>
      <c r="M2391">
        <f>IF(AND(Colin!$G2391=$B$1,Colin!$H2391&lt;=$C$3),Colin!$I2391,)</f>
        <v>0</v>
      </c>
      <c r="N2391">
        <f>IF(AND(Colin!$G2391=$B$2,Colin!$H2391=$C$3),Colin!$I2391,)</f>
        <v>0</v>
      </c>
      <c r="O2391">
        <f>IF(AND(Colin!$G2391=$B$2,Colin!$H2391&lt;=$C$3),Colin!$I2391,)</f>
        <v>0</v>
      </c>
      <c r="P2391">
        <f>IF(Colin!$G2391&lt;$B$2,Colin!$I2391,0)</f>
        <v>0</v>
      </c>
      <c r="Q2391">
        <f>IF(Colin!$G2391&lt;$B$1,Colin!$I2391,0)</f>
        <v>0</v>
      </c>
    </row>
    <row r="2392" spans="12:17" x14ac:dyDescent="0.25">
      <c r="L2392">
        <f>IF(AND(Colin!$G2392=$B$1,Colin!$H2392=$C$3),Colin!$I2392,)</f>
        <v>0</v>
      </c>
      <c r="M2392">
        <f>IF(AND(Colin!$G2392=$B$1,Colin!$H2392&lt;=$C$3),Colin!$I2392,)</f>
        <v>0</v>
      </c>
      <c r="N2392">
        <f>IF(AND(Colin!$G2392=$B$2,Colin!$H2392=$C$3),Colin!$I2392,)</f>
        <v>0</v>
      </c>
      <c r="O2392">
        <f>IF(AND(Colin!$G2392=$B$2,Colin!$H2392&lt;=$C$3),Colin!$I2392,)</f>
        <v>0</v>
      </c>
      <c r="P2392">
        <f>IF(Colin!$G2392&lt;$B$2,Colin!$I2392,0)</f>
        <v>0</v>
      </c>
      <c r="Q2392">
        <f>IF(Colin!$G2392&lt;$B$1,Colin!$I2392,0)</f>
        <v>0</v>
      </c>
    </row>
    <row r="2393" spans="12:17" x14ac:dyDescent="0.25">
      <c r="L2393">
        <f>IF(AND(Colin!$G2393=$B$1,Colin!$H2393=$C$3),Colin!$I2393,)</f>
        <v>0</v>
      </c>
      <c r="M2393">
        <f>IF(AND(Colin!$G2393=$B$1,Colin!$H2393&lt;=$C$3),Colin!$I2393,)</f>
        <v>0</v>
      </c>
      <c r="N2393">
        <f>IF(AND(Colin!$G2393=$B$2,Colin!$H2393=$C$3),Colin!$I2393,)</f>
        <v>0</v>
      </c>
      <c r="O2393">
        <f>IF(AND(Colin!$G2393=$B$2,Colin!$H2393&lt;=$C$3),Colin!$I2393,)</f>
        <v>0</v>
      </c>
      <c r="P2393">
        <f>IF(Colin!$G2393&lt;$B$2,Colin!$I2393,0)</f>
        <v>0</v>
      </c>
      <c r="Q2393">
        <f>IF(Colin!$G2393&lt;$B$1,Colin!$I2393,0)</f>
        <v>0</v>
      </c>
    </row>
    <row r="2394" spans="12:17" x14ac:dyDescent="0.25">
      <c r="L2394">
        <f>IF(AND(Colin!$G2394=$B$1,Colin!$H2394=$C$3),Colin!$I2394,)</f>
        <v>0</v>
      </c>
      <c r="M2394">
        <f>IF(AND(Colin!$G2394=$B$1,Colin!$H2394&lt;=$C$3),Colin!$I2394,)</f>
        <v>0</v>
      </c>
      <c r="N2394">
        <f>IF(AND(Colin!$G2394=$B$2,Colin!$H2394=$C$3),Colin!$I2394,)</f>
        <v>0</v>
      </c>
      <c r="O2394">
        <f>IF(AND(Colin!$G2394=$B$2,Colin!$H2394&lt;=$C$3),Colin!$I2394,)</f>
        <v>0</v>
      </c>
      <c r="P2394">
        <f>IF(Colin!$G2394&lt;$B$2,Colin!$I2394,0)</f>
        <v>0</v>
      </c>
      <c r="Q2394">
        <f>IF(Colin!$G2394&lt;$B$1,Colin!$I2394,0)</f>
        <v>0</v>
      </c>
    </row>
    <row r="2395" spans="12:17" x14ac:dyDescent="0.25">
      <c r="L2395">
        <f>IF(AND(Colin!$G2395=$B$1,Colin!$H2395=$C$3),Colin!$I2395,)</f>
        <v>0</v>
      </c>
      <c r="M2395">
        <f>IF(AND(Colin!$G2395=$B$1,Colin!$H2395&lt;=$C$3),Colin!$I2395,)</f>
        <v>0</v>
      </c>
      <c r="N2395">
        <f>IF(AND(Colin!$G2395=$B$2,Colin!$H2395=$C$3),Colin!$I2395,)</f>
        <v>0</v>
      </c>
      <c r="O2395">
        <f>IF(AND(Colin!$G2395=$B$2,Colin!$H2395&lt;=$C$3),Colin!$I2395,)</f>
        <v>0</v>
      </c>
      <c r="P2395">
        <f>IF(Colin!$G2395&lt;$B$2,Colin!$I2395,0)</f>
        <v>0</v>
      </c>
      <c r="Q2395">
        <f>IF(Colin!$G2395&lt;$B$1,Colin!$I2395,0)</f>
        <v>0</v>
      </c>
    </row>
    <row r="2396" spans="12:17" x14ac:dyDescent="0.25">
      <c r="L2396">
        <f>IF(AND(Colin!$G2396=$B$1,Colin!$H2396=$C$3),Colin!$I2396,)</f>
        <v>0</v>
      </c>
      <c r="M2396">
        <f>IF(AND(Colin!$G2396=$B$1,Colin!$H2396&lt;=$C$3),Colin!$I2396,)</f>
        <v>0</v>
      </c>
      <c r="N2396">
        <f>IF(AND(Colin!$G2396=$B$2,Colin!$H2396=$C$3),Colin!$I2396,)</f>
        <v>0</v>
      </c>
      <c r="O2396">
        <f>IF(AND(Colin!$G2396=$B$2,Colin!$H2396&lt;=$C$3),Colin!$I2396,)</f>
        <v>0</v>
      </c>
      <c r="P2396">
        <f>IF(Colin!$G2396&lt;$B$2,Colin!$I2396,0)</f>
        <v>0</v>
      </c>
      <c r="Q2396">
        <f>IF(Colin!$G2396&lt;$B$1,Colin!$I2396,0)</f>
        <v>0</v>
      </c>
    </row>
    <row r="2397" spans="12:17" x14ac:dyDescent="0.25">
      <c r="L2397">
        <f>IF(AND(Colin!$G2397=$B$1,Colin!$H2397=$C$3),Colin!$I2397,)</f>
        <v>0</v>
      </c>
      <c r="M2397">
        <f>IF(AND(Colin!$G2397=$B$1,Colin!$H2397&lt;=$C$3),Colin!$I2397,)</f>
        <v>0</v>
      </c>
      <c r="N2397">
        <f>IF(AND(Colin!$G2397=$B$2,Colin!$H2397=$C$3),Colin!$I2397,)</f>
        <v>0</v>
      </c>
      <c r="O2397">
        <f>IF(AND(Colin!$G2397=$B$2,Colin!$H2397&lt;=$C$3),Colin!$I2397,)</f>
        <v>0</v>
      </c>
      <c r="P2397">
        <f>IF(Colin!$G2397&lt;$B$2,Colin!$I2397,0)</f>
        <v>0</v>
      </c>
      <c r="Q2397">
        <f>IF(Colin!$G2397&lt;$B$1,Colin!$I2397,0)</f>
        <v>0</v>
      </c>
    </row>
    <row r="2398" spans="12:17" x14ac:dyDescent="0.25">
      <c r="L2398">
        <f>IF(AND(Colin!$G2398=$B$1,Colin!$H2398=$C$3),Colin!$I2398,)</f>
        <v>0</v>
      </c>
      <c r="M2398">
        <f>IF(AND(Colin!$G2398=$B$1,Colin!$H2398&lt;=$C$3),Colin!$I2398,)</f>
        <v>0</v>
      </c>
      <c r="N2398">
        <f>IF(AND(Colin!$G2398=$B$2,Colin!$H2398=$C$3),Colin!$I2398,)</f>
        <v>0</v>
      </c>
      <c r="O2398">
        <f>IF(AND(Colin!$G2398=$B$2,Colin!$H2398&lt;=$C$3),Colin!$I2398,)</f>
        <v>0</v>
      </c>
      <c r="P2398">
        <f>IF(Colin!$G2398&lt;$B$2,Colin!$I2398,0)</f>
        <v>0</v>
      </c>
      <c r="Q2398">
        <f>IF(Colin!$G2398&lt;$B$1,Colin!$I2398,0)</f>
        <v>0</v>
      </c>
    </row>
    <row r="2399" spans="12:17" x14ac:dyDescent="0.25">
      <c r="L2399">
        <f>IF(AND(Colin!$G2399=$B$1,Colin!$H2399=$C$3),Colin!$I2399,)</f>
        <v>0</v>
      </c>
      <c r="M2399">
        <f>IF(AND(Colin!$G2399=$B$1,Colin!$H2399&lt;=$C$3),Colin!$I2399,)</f>
        <v>0</v>
      </c>
      <c r="N2399">
        <f>IF(AND(Colin!$G2399=$B$2,Colin!$H2399=$C$3),Colin!$I2399,)</f>
        <v>0</v>
      </c>
      <c r="O2399">
        <f>IF(AND(Colin!$G2399=$B$2,Colin!$H2399&lt;=$C$3),Colin!$I2399,)</f>
        <v>0</v>
      </c>
      <c r="P2399">
        <f>IF(Colin!$G2399&lt;$B$2,Colin!$I2399,0)</f>
        <v>0</v>
      </c>
      <c r="Q2399">
        <f>IF(Colin!$G2399&lt;$B$1,Colin!$I2399,0)</f>
        <v>0</v>
      </c>
    </row>
    <row r="2400" spans="12:17" x14ac:dyDescent="0.25">
      <c r="L2400">
        <f>IF(AND(Colin!$G2400=$B$1,Colin!$H2400=$C$3),Colin!$I2400,)</f>
        <v>0</v>
      </c>
      <c r="M2400">
        <f>IF(AND(Colin!$G2400=$B$1,Colin!$H2400&lt;=$C$3),Colin!$I2400,)</f>
        <v>0</v>
      </c>
      <c r="N2400">
        <f>IF(AND(Colin!$G2400=$B$2,Colin!$H2400=$C$3),Colin!$I2400,)</f>
        <v>0</v>
      </c>
      <c r="O2400">
        <f>IF(AND(Colin!$G2400=$B$2,Colin!$H2400&lt;=$C$3),Colin!$I2400,)</f>
        <v>0</v>
      </c>
      <c r="P2400">
        <f>IF(Colin!$G2400&lt;$B$2,Colin!$I2400,0)</f>
        <v>0</v>
      </c>
      <c r="Q2400">
        <f>IF(Colin!$G2400&lt;$B$1,Colin!$I2400,0)</f>
        <v>0</v>
      </c>
    </row>
    <row r="2401" spans="12:17" x14ac:dyDescent="0.25">
      <c r="L2401">
        <f>IF(AND(Colin!$G2401=$B$1,Colin!$H2401=$C$3),Colin!$I2401,)</f>
        <v>0</v>
      </c>
      <c r="M2401">
        <f>IF(AND(Colin!$G2401=$B$1,Colin!$H2401&lt;=$C$3),Colin!$I2401,)</f>
        <v>0</v>
      </c>
      <c r="N2401">
        <f>IF(AND(Colin!$G2401=$B$2,Colin!$H2401=$C$3),Colin!$I2401,)</f>
        <v>0</v>
      </c>
      <c r="O2401">
        <f>IF(AND(Colin!$G2401=$B$2,Colin!$H2401&lt;=$C$3),Colin!$I2401,)</f>
        <v>0</v>
      </c>
      <c r="P2401">
        <f>IF(Colin!$G2401&lt;$B$2,Colin!$I2401,0)</f>
        <v>0</v>
      </c>
      <c r="Q2401">
        <f>IF(Colin!$G2401&lt;$B$1,Colin!$I2401,0)</f>
        <v>0</v>
      </c>
    </row>
    <row r="2402" spans="12:17" x14ac:dyDescent="0.25">
      <c r="L2402">
        <f>IF(AND(Colin!$G2402=$B$1,Colin!$H2402=$C$3),Colin!$I2402,)</f>
        <v>0</v>
      </c>
      <c r="M2402">
        <f>IF(AND(Colin!$G2402=$B$1,Colin!$H2402&lt;=$C$3),Colin!$I2402,)</f>
        <v>0</v>
      </c>
      <c r="N2402">
        <f>IF(AND(Colin!$G2402=$B$2,Colin!$H2402=$C$3),Colin!$I2402,)</f>
        <v>0</v>
      </c>
      <c r="O2402">
        <f>IF(AND(Colin!$G2402=$B$2,Colin!$H2402&lt;=$C$3),Colin!$I2402,)</f>
        <v>0</v>
      </c>
      <c r="P2402">
        <f>IF(Colin!$G2402&lt;$B$2,Colin!$I2402,0)</f>
        <v>0</v>
      </c>
      <c r="Q2402">
        <f>IF(Colin!$G2402&lt;$B$1,Colin!$I2402,0)</f>
        <v>0</v>
      </c>
    </row>
    <row r="2403" spans="12:17" x14ac:dyDescent="0.25">
      <c r="L2403">
        <f>IF(AND(Colin!$G2403=$B$1,Colin!$H2403=$C$3),Colin!$I2403,)</f>
        <v>0</v>
      </c>
      <c r="M2403">
        <f>IF(AND(Colin!$G2403=$B$1,Colin!$H2403&lt;=$C$3),Colin!$I2403,)</f>
        <v>0</v>
      </c>
      <c r="N2403">
        <f>IF(AND(Colin!$G2403=$B$2,Colin!$H2403=$C$3),Colin!$I2403,)</f>
        <v>0</v>
      </c>
      <c r="O2403">
        <f>IF(AND(Colin!$G2403=$B$2,Colin!$H2403&lt;=$C$3),Colin!$I2403,)</f>
        <v>0</v>
      </c>
      <c r="P2403">
        <f>IF(Colin!$G2403&lt;$B$2,Colin!$I2403,0)</f>
        <v>0</v>
      </c>
      <c r="Q2403">
        <f>IF(Colin!$G2403&lt;$B$1,Colin!$I2403,0)</f>
        <v>0</v>
      </c>
    </row>
    <row r="2404" spans="12:17" x14ac:dyDescent="0.25">
      <c r="L2404">
        <f>IF(AND(Colin!$G2404=$B$1,Colin!$H2404=$C$3),Colin!$I2404,)</f>
        <v>0</v>
      </c>
      <c r="M2404">
        <f>IF(AND(Colin!$G2404=$B$1,Colin!$H2404&lt;=$C$3),Colin!$I2404,)</f>
        <v>0</v>
      </c>
      <c r="N2404">
        <f>IF(AND(Colin!$G2404=$B$2,Colin!$H2404=$C$3),Colin!$I2404,)</f>
        <v>0</v>
      </c>
      <c r="O2404">
        <f>IF(AND(Colin!$G2404=$B$2,Colin!$H2404&lt;=$C$3),Colin!$I2404,)</f>
        <v>0</v>
      </c>
      <c r="P2404">
        <f>IF(Colin!$G2404&lt;$B$2,Colin!$I2404,0)</f>
        <v>0</v>
      </c>
      <c r="Q2404">
        <f>IF(Colin!$G2404&lt;$B$1,Colin!$I2404,0)</f>
        <v>0</v>
      </c>
    </row>
    <row r="2405" spans="12:17" x14ac:dyDescent="0.25">
      <c r="L2405">
        <f>IF(AND(Colin!$G2405=$B$1,Colin!$H2405=$C$3),Colin!$I2405,)</f>
        <v>0</v>
      </c>
      <c r="M2405">
        <f>IF(AND(Colin!$G2405=$B$1,Colin!$H2405&lt;=$C$3),Colin!$I2405,)</f>
        <v>0</v>
      </c>
      <c r="N2405">
        <f>IF(AND(Colin!$G2405=$B$2,Colin!$H2405=$C$3),Colin!$I2405,)</f>
        <v>0</v>
      </c>
      <c r="O2405">
        <f>IF(AND(Colin!$G2405=$B$2,Colin!$H2405&lt;=$C$3),Colin!$I2405,)</f>
        <v>0</v>
      </c>
      <c r="P2405">
        <f>IF(Colin!$G2405&lt;$B$2,Colin!$I2405,0)</f>
        <v>0</v>
      </c>
      <c r="Q2405">
        <f>IF(Colin!$G2405&lt;$B$1,Colin!$I2405,0)</f>
        <v>0</v>
      </c>
    </row>
    <row r="2406" spans="12:17" x14ac:dyDescent="0.25">
      <c r="L2406">
        <f>IF(AND(Colin!$G2406=$B$1,Colin!$H2406=$C$3),Colin!$I2406,)</f>
        <v>0</v>
      </c>
      <c r="M2406">
        <f>IF(AND(Colin!$G2406=$B$1,Colin!$H2406&lt;=$C$3),Colin!$I2406,)</f>
        <v>0</v>
      </c>
      <c r="N2406">
        <f>IF(AND(Colin!$G2406=$B$2,Colin!$H2406=$C$3),Colin!$I2406,)</f>
        <v>0</v>
      </c>
      <c r="O2406">
        <f>IF(AND(Colin!$G2406=$B$2,Colin!$H2406&lt;=$C$3),Colin!$I2406,)</f>
        <v>0</v>
      </c>
      <c r="P2406">
        <f>IF(Colin!$G2406&lt;$B$2,Colin!$I2406,0)</f>
        <v>0</v>
      </c>
      <c r="Q2406">
        <f>IF(Colin!$G2406&lt;$B$1,Colin!$I2406,0)</f>
        <v>0</v>
      </c>
    </row>
    <row r="2407" spans="12:17" x14ac:dyDescent="0.25">
      <c r="L2407">
        <f>IF(AND(Colin!$G2407=$B$1,Colin!$H2407=$C$3),Colin!$I2407,)</f>
        <v>0</v>
      </c>
      <c r="M2407">
        <f>IF(AND(Colin!$G2407=$B$1,Colin!$H2407&lt;=$C$3),Colin!$I2407,)</f>
        <v>0</v>
      </c>
      <c r="N2407">
        <f>IF(AND(Colin!$G2407=$B$2,Colin!$H2407=$C$3),Colin!$I2407,)</f>
        <v>0</v>
      </c>
      <c r="O2407">
        <f>IF(AND(Colin!$G2407=$B$2,Colin!$H2407&lt;=$C$3),Colin!$I2407,)</f>
        <v>0</v>
      </c>
      <c r="P2407">
        <f>IF(Colin!$G2407&lt;$B$2,Colin!$I2407,0)</f>
        <v>0</v>
      </c>
      <c r="Q2407">
        <f>IF(Colin!$G2407&lt;$B$1,Colin!$I2407,0)</f>
        <v>0</v>
      </c>
    </row>
    <row r="2408" spans="12:17" x14ac:dyDescent="0.25">
      <c r="L2408">
        <f>IF(AND(Colin!$G2408=$B$1,Colin!$H2408=$C$3),Colin!$I2408,)</f>
        <v>0</v>
      </c>
      <c r="M2408">
        <f>IF(AND(Colin!$G2408=$B$1,Colin!$H2408&lt;=$C$3),Colin!$I2408,)</f>
        <v>0</v>
      </c>
      <c r="N2408">
        <f>IF(AND(Colin!$G2408=$B$2,Colin!$H2408=$C$3),Colin!$I2408,)</f>
        <v>0</v>
      </c>
      <c r="O2408">
        <f>IF(AND(Colin!$G2408=$B$2,Colin!$H2408&lt;=$C$3),Colin!$I2408,)</f>
        <v>0</v>
      </c>
      <c r="P2408">
        <f>IF(Colin!$G2408&lt;$B$2,Colin!$I2408,0)</f>
        <v>0</v>
      </c>
      <c r="Q2408">
        <f>IF(Colin!$G2408&lt;$B$1,Colin!$I2408,0)</f>
        <v>0</v>
      </c>
    </row>
    <row r="2409" spans="12:17" x14ac:dyDescent="0.25">
      <c r="L2409">
        <f>IF(AND(Colin!$G2409=$B$1,Colin!$H2409=$C$3),Colin!$I2409,)</f>
        <v>0</v>
      </c>
      <c r="M2409">
        <f>IF(AND(Colin!$G2409=$B$1,Colin!$H2409&lt;=$C$3),Colin!$I2409,)</f>
        <v>0</v>
      </c>
      <c r="N2409">
        <f>IF(AND(Colin!$G2409=$B$2,Colin!$H2409=$C$3),Colin!$I2409,)</f>
        <v>0</v>
      </c>
      <c r="O2409">
        <f>IF(AND(Colin!$G2409=$B$2,Colin!$H2409&lt;=$C$3),Colin!$I2409,)</f>
        <v>0</v>
      </c>
      <c r="P2409">
        <f>IF(Colin!$G2409&lt;$B$2,Colin!$I2409,0)</f>
        <v>0</v>
      </c>
      <c r="Q2409">
        <f>IF(Colin!$G2409&lt;$B$1,Colin!$I2409,0)</f>
        <v>0</v>
      </c>
    </row>
    <row r="2410" spans="12:17" x14ac:dyDescent="0.25">
      <c r="L2410">
        <f>IF(AND(Colin!$G2410=$B$1,Colin!$H2410=$C$3),Colin!$I2410,)</f>
        <v>0</v>
      </c>
      <c r="M2410">
        <f>IF(AND(Colin!$G2410=$B$1,Colin!$H2410&lt;=$C$3),Colin!$I2410,)</f>
        <v>0</v>
      </c>
      <c r="N2410">
        <f>IF(AND(Colin!$G2410=$B$2,Colin!$H2410=$C$3),Colin!$I2410,)</f>
        <v>0</v>
      </c>
      <c r="O2410">
        <f>IF(AND(Colin!$G2410=$B$2,Colin!$H2410&lt;=$C$3),Colin!$I2410,)</f>
        <v>0</v>
      </c>
      <c r="P2410">
        <f>IF(Colin!$G2410&lt;$B$2,Colin!$I2410,0)</f>
        <v>0</v>
      </c>
      <c r="Q2410">
        <f>IF(Colin!$G2410&lt;$B$1,Colin!$I2410,0)</f>
        <v>0</v>
      </c>
    </row>
    <row r="2411" spans="12:17" x14ac:dyDescent="0.25">
      <c r="L2411">
        <f>IF(AND(Colin!$G2411=$B$1,Colin!$H2411=$C$3),Colin!$I2411,)</f>
        <v>0</v>
      </c>
      <c r="M2411">
        <f>IF(AND(Colin!$G2411=$B$1,Colin!$H2411&lt;=$C$3),Colin!$I2411,)</f>
        <v>0</v>
      </c>
      <c r="N2411">
        <f>IF(AND(Colin!$G2411=$B$2,Colin!$H2411=$C$3),Colin!$I2411,)</f>
        <v>0</v>
      </c>
      <c r="O2411">
        <f>IF(AND(Colin!$G2411=$B$2,Colin!$H2411&lt;=$C$3),Colin!$I2411,)</f>
        <v>0</v>
      </c>
      <c r="P2411">
        <f>IF(Colin!$G2411&lt;$B$2,Colin!$I2411,0)</f>
        <v>0</v>
      </c>
      <c r="Q2411">
        <f>IF(Colin!$G2411&lt;$B$1,Colin!$I2411,0)</f>
        <v>0</v>
      </c>
    </row>
    <row r="2412" spans="12:17" x14ac:dyDescent="0.25">
      <c r="L2412">
        <f>IF(AND(Colin!$G2412=$B$1,Colin!$H2412=$C$3),Colin!$I2412,)</f>
        <v>0</v>
      </c>
      <c r="M2412">
        <f>IF(AND(Colin!$G2412=$B$1,Colin!$H2412&lt;=$C$3),Colin!$I2412,)</f>
        <v>0</v>
      </c>
      <c r="N2412">
        <f>IF(AND(Colin!$G2412=$B$2,Colin!$H2412=$C$3),Colin!$I2412,)</f>
        <v>0</v>
      </c>
      <c r="O2412">
        <f>IF(AND(Colin!$G2412=$B$2,Colin!$H2412&lt;=$C$3),Colin!$I2412,)</f>
        <v>0</v>
      </c>
      <c r="P2412">
        <f>IF(Colin!$G2412&lt;$B$2,Colin!$I2412,0)</f>
        <v>0</v>
      </c>
      <c r="Q2412">
        <f>IF(Colin!$G2412&lt;$B$1,Colin!$I2412,0)</f>
        <v>0</v>
      </c>
    </row>
    <row r="2413" spans="12:17" x14ac:dyDescent="0.25">
      <c r="L2413">
        <f>IF(AND(Colin!$G2413=$B$1,Colin!$H2413=$C$3),Colin!$I2413,)</f>
        <v>0</v>
      </c>
      <c r="M2413">
        <f>IF(AND(Colin!$G2413=$B$1,Colin!$H2413&lt;=$C$3),Colin!$I2413,)</f>
        <v>0</v>
      </c>
      <c r="N2413">
        <f>IF(AND(Colin!$G2413=$B$2,Colin!$H2413=$C$3),Colin!$I2413,)</f>
        <v>0</v>
      </c>
      <c r="O2413">
        <f>IF(AND(Colin!$G2413=$B$2,Colin!$H2413&lt;=$C$3),Colin!$I2413,)</f>
        <v>0</v>
      </c>
      <c r="P2413">
        <f>IF(Colin!$G2413&lt;$B$2,Colin!$I2413,0)</f>
        <v>0</v>
      </c>
      <c r="Q2413">
        <f>IF(Colin!$G2413&lt;$B$1,Colin!$I2413,0)</f>
        <v>0</v>
      </c>
    </row>
    <row r="2414" spans="12:17" x14ac:dyDescent="0.25">
      <c r="L2414">
        <f>IF(AND(Colin!$G2414=$B$1,Colin!$H2414=$C$3),Colin!$I2414,)</f>
        <v>0</v>
      </c>
      <c r="M2414">
        <f>IF(AND(Colin!$G2414=$B$1,Colin!$H2414&lt;=$C$3),Colin!$I2414,)</f>
        <v>0</v>
      </c>
      <c r="N2414">
        <f>IF(AND(Colin!$G2414=$B$2,Colin!$H2414=$C$3),Colin!$I2414,)</f>
        <v>0</v>
      </c>
      <c r="O2414">
        <f>IF(AND(Colin!$G2414=$B$2,Colin!$H2414&lt;=$C$3),Colin!$I2414,)</f>
        <v>0</v>
      </c>
      <c r="P2414">
        <f>IF(Colin!$G2414&lt;$B$2,Colin!$I2414,0)</f>
        <v>0</v>
      </c>
      <c r="Q2414">
        <f>IF(Colin!$G2414&lt;$B$1,Colin!$I2414,0)</f>
        <v>0</v>
      </c>
    </row>
    <row r="2415" spans="12:17" x14ac:dyDescent="0.25">
      <c r="L2415">
        <f>IF(AND(Colin!$G2415=$B$1,Colin!$H2415=$C$3),Colin!$I2415,)</f>
        <v>0</v>
      </c>
      <c r="M2415">
        <f>IF(AND(Colin!$G2415=$B$1,Colin!$H2415&lt;=$C$3),Colin!$I2415,)</f>
        <v>0</v>
      </c>
      <c r="N2415">
        <f>IF(AND(Colin!$G2415=$B$2,Colin!$H2415=$C$3),Colin!$I2415,)</f>
        <v>0</v>
      </c>
      <c r="O2415">
        <f>IF(AND(Colin!$G2415=$B$2,Colin!$H2415&lt;=$C$3),Colin!$I2415,)</f>
        <v>0</v>
      </c>
      <c r="P2415">
        <f>IF(Colin!$G2415&lt;$B$2,Colin!$I2415,0)</f>
        <v>0</v>
      </c>
      <c r="Q2415">
        <f>IF(Colin!$G2415&lt;$B$1,Colin!$I2415,0)</f>
        <v>0</v>
      </c>
    </row>
    <row r="2416" spans="12:17" x14ac:dyDescent="0.25">
      <c r="L2416">
        <f>IF(AND(Colin!$G2416=$B$1,Colin!$H2416=$C$3),Colin!$I2416,)</f>
        <v>0</v>
      </c>
      <c r="M2416">
        <f>IF(AND(Colin!$G2416=$B$1,Colin!$H2416&lt;=$C$3),Colin!$I2416,)</f>
        <v>0</v>
      </c>
      <c r="N2416">
        <f>IF(AND(Colin!$G2416=$B$2,Colin!$H2416=$C$3),Colin!$I2416,)</f>
        <v>0</v>
      </c>
      <c r="O2416">
        <f>IF(AND(Colin!$G2416=$B$2,Colin!$H2416&lt;=$C$3),Colin!$I2416,)</f>
        <v>0</v>
      </c>
      <c r="P2416">
        <f>IF(Colin!$G2416&lt;$B$2,Colin!$I2416,0)</f>
        <v>0</v>
      </c>
      <c r="Q2416">
        <f>IF(Colin!$G2416&lt;$B$1,Colin!$I2416,0)</f>
        <v>0</v>
      </c>
    </row>
    <row r="2417" spans="12:17" x14ac:dyDescent="0.25">
      <c r="L2417">
        <f>IF(AND(Colin!$G2417=$B$1,Colin!$H2417=$C$3),Colin!$I2417,)</f>
        <v>0</v>
      </c>
      <c r="M2417">
        <f>IF(AND(Colin!$G2417=$B$1,Colin!$H2417&lt;=$C$3),Colin!$I2417,)</f>
        <v>0</v>
      </c>
      <c r="N2417">
        <f>IF(AND(Colin!$G2417=$B$2,Colin!$H2417=$C$3),Colin!$I2417,)</f>
        <v>0</v>
      </c>
      <c r="O2417">
        <f>IF(AND(Colin!$G2417=$B$2,Colin!$H2417&lt;=$C$3),Colin!$I2417,)</f>
        <v>0</v>
      </c>
      <c r="P2417">
        <f>IF(Colin!$G2417&lt;$B$2,Colin!$I2417,0)</f>
        <v>0</v>
      </c>
      <c r="Q2417">
        <f>IF(Colin!$G2417&lt;$B$1,Colin!$I2417,0)</f>
        <v>0</v>
      </c>
    </row>
    <row r="2418" spans="12:17" x14ac:dyDescent="0.25">
      <c r="L2418">
        <f>IF(AND(Colin!$G2418=$B$1,Colin!$H2418=$C$3),Colin!$I2418,)</f>
        <v>0</v>
      </c>
      <c r="M2418">
        <f>IF(AND(Colin!$G2418=$B$1,Colin!$H2418&lt;=$C$3),Colin!$I2418,)</f>
        <v>0</v>
      </c>
      <c r="N2418">
        <f>IF(AND(Colin!$G2418=$B$2,Colin!$H2418=$C$3),Colin!$I2418,)</f>
        <v>0</v>
      </c>
      <c r="O2418">
        <f>IF(AND(Colin!$G2418=$B$2,Colin!$H2418&lt;=$C$3),Colin!$I2418,)</f>
        <v>0</v>
      </c>
      <c r="P2418">
        <f>IF(Colin!$G2418&lt;$B$2,Colin!$I2418,0)</f>
        <v>0</v>
      </c>
      <c r="Q2418">
        <f>IF(Colin!$G2418&lt;$B$1,Colin!$I2418,0)</f>
        <v>0</v>
      </c>
    </row>
    <row r="2419" spans="12:17" x14ac:dyDescent="0.25">
      <c r="L2419">
        <f>IF(AND(Colin!$G2419=$B$1,Colin!$H2419=$C$3),Colin!$I2419,)</f>
        <v>0</v>
      </c>
      <c r="M2419">
        <f>IF(AND(Colin!$G2419=$B$1,Colin!$H2419&lt;=$C$3),Colin!$I2419,)</f>
        <v>0</v>
      </c>
      <c r="N2419">
        <f>IF(AND(Colin!$G2419=$B$2,Colin!$H2419=$C$3),Colin!$I2419,)</f>
        <v>0</v>
      </c>
      <c r="O2419">
        <f>IF(AND(Colin!$G2419=$B$2,Colin!$H2419&lt;=$C$3),Colin!$I2419,)</f>
        <v>0</v>
      </c>
      <c r="P2419">
        <f>IF(Colin!$G2419&lt;$B$2,Colin!$I2419,0)</f>
        <v>0</v>
      </c>
      <c r="Q2419">
        <f>IF(Colin!$G2419&lt;$B$1,Colin!$I2419,0)</f>
        <v>0</v>
      </c>
    </row>
    <row r="2420" spans="12:17" x14ac:dyDescent="0.25">
      <c r="L2420">
        <f>IF(AND(Colin!$G2420=$B$1,Colin!$H2420=$C$3),Colin!$I2420,)</f>
        <v>0</v>
      </c>
      <c r="M2420">
        <f>IF(AND(Colin!$G2420=$B$1,Colin!$H2420&lt;=$C$3),Colin!$I2420,)</f>
        <v>0</v>
      </c>
      <c r="N2420">
        <f>IF(AND(Colin!$G2420=$B$2,Colin!$H2420=$C$3),Colin!$I2420,)</f>
        <v>0</v>
      </c>
      <c r="O2420">
        <f>IF(AND(Colin!$G2420=$B$2,Colin!$H2420&lt;=$C$3),Colin!$I2420,)</f>
        <v>0</v>
      </c>
      <c r="P2420">
        <f>IF(Colin!$G2420&lt;$B$2,Colin!$I2420,0)</f>
        <v>0</v>
      </c>
      <c r="Q2420">
        <f>IF(Colin!$G2420&lt;$B$1,Colin!$I2420,0)</f>
        <v>0</v>
      </c>
    </row>
    <row r="2421" spans="12:17" x14ac:dyDescent="0.25">
      <c r="L2421">
        <f>IF(AND(Colin!$G2421=$B$1,Colin!$H2421=$C$3),Colin!$I2421,)</f>
        <v>0</v>
      </c>
      <c r="M2421">
        <f>IF(AND(Colin!$G2421=$B$1,Colin!$H2421&lt;=$C$3),Colin!$I2421,)</f>
        <v>0</v>
      </c>
      <c r="N2421">
        <f>IF(AND(Colin!$G2421=$B$2,Colin!$H2421=$C$3),Colin!$I2421,)</f>
        <v>0</v>
      </c>
      <c r="O2421">
        <f>IF(AND(Colin!$G2421=$B$2,Colin!$H2421&lt;=$C$3),Colin!$I2421,)</f>
        <v>0</v>
      </c>
      <c r="P2421">
        <f>IF(Colin!$G2421&lt;$B$2,Colin!$I2421,0)</f>
        <v>0</v>
      </c>
      <c r="Q2421">
        <f>IF(Colin!$G2421&lt;$B$1,Colin!$I2421,0)</f>
        <v>0</v>
      </c>
    </row>
    <row r="2422" spans="12:17" x14ac:dyDescent="0.25">
      <c r="L2422">
        <f>IF(AND(Colin!$G2422=$B$1,Colin!$H2422=$C$3),Colin!$I2422,)</f>
        <v>0</v>
      </c>
      <c r="M2422">
        <f>IF(AND(Colin!$G2422=$B$1,Colin!$H2422&lt;=$C$3),Colin!$I2422,)</f>
        <v>0</v>
      </c>
      <c r="N2422">
        <f>IF(AND(Colin!$G2422=$B$2,Colin!$H2422=$C$3),Colin!$I2422,)</f>
        <v>0</v>
      </c>
      <c r="O2422">
        <f>IF(AND(Colin!$G2422=$B$2,Colin!$H2422&lt;=$C$3),Colin!$I2422,)</f>
        <v>0</v>
      </c>
      <c r="P2422">
        <f>IF(Colin!$G2422&lt;$B$2,Colin!$I2422,0)</f>
        <v>0</v>
      </c>
      <c r="Q2422">
        <f>IF(Colin!$G2422&lt;$B$1,Colin!$I2422,0)</f>
        <v>0</v>
      </c>
    </row>
    <row r="2423" spans="12:17" x14ac:dyDescent="0.25">
      <c r="L2423">
        <f>IF(AND(Colin!$G2423=$B$1,Colin!$H2423=$C$3),Colin!$I2423,)</f>
        <v>0</v>
      </c>
      <c r="M2423">
        <f>IF(AND(Colin!$G2423=$B$1,Colin!$H2423&lt;=$C$3),Colin!$I2423,)</f>
        <v>0</v>
      </c>
      <c r="N2423">
        <f>IF(AND(Colin!$G2423=$B$2,Colin!$H2423=$C$3),Colin!$I2423,)</f>
        <v>0</v>
      </c>
      <c r="O2423">
        <f>IF(AND(Colin!$G2423=$B$2,Colin!$H2423&lt;=$C$3),Colin!$I2423,)</f>
        <v>0</v>
      </c>
      <c r="P2423">
        <f>IF(Colin!$G2423&lt;$B$2,Colin!$I2423,0)</f>
        <v>0</v>
      </c>
      <c r="Q2423">
        <f>IF(Colin!$G2423&lt;$B$1,Colin!$I2423,0)</f>
        <v>0</v>
      </c>
    </row>
    <row r="2424" spans="12:17" x14ac:dyDescent="0.25">
      <c r="L2424">
        <f>IF(AND(Colin!$G2424=$B$1,Colin!$H2424=$C$3),Colin!$I2424,)</f>
        <v>0</v>
      </c>
      <c r="M2424">
        <f>IF(AND(Colin!$G2424=$B$1,Colin!$H2424&lt;=$C$3),Colin!$I2424,)</f>
        <v>0</v>
      </c>
      <c r="N2424">
        <f>IF(AND(Colin!$G2424=$B$2,Colin!$H2424=$C$3),Colin!$I2424,)</f>
        <v>0</v>
      </c>
      <c r="O2424">
        <f>IF(AND(Colin!$G2424=$B$2,Colin!$H2424&lt;=$C$3),Colin!$I2424,)</f>
        <v>0</v>
      </c>
      <c r="P2424">
        <f>IF(Colin!$G2424&lt;$B$2,Colin!$I2424,0)</f>
        <v>0</v>
      </c>
      <c r="Q2424">
        <f>IF(Colin!$G2424&lt;$B$1,Colin!$I2424,0)</f>
        <v>0</v>
      </c>
    </row>
    <row r="2425" spans="12:17" x14ac:dyDescent="0.25">
      <c r="L2425">
        <f>IF(AND(Colin!$G2425=$B$1,Colin!$H2425=$C$3),Colin!$I2425,)</f>
        <v>0</v>
      </c>
      <c r="M2425">
        <f>IF(AND(Colin!$G2425=$B$1,Colin!$H2425&lt;=$C$3),Colin!$I2425,)</f>
        <v>0</v>
      </c>
      <c r="N2425">
        <f>IF(AND(Colin!$G2425=$B$2,Colin!$H2425=$C$3),Colin!$I2425,)</f>
        <v>0</v>
      </c>
      <c r="O2425">
        <f>IF(AND(Colin!$G2425=$B$2,Colin!$H2425&lt;=$C$3),Colin!$I2425,)</f>
        <v>0</v>
      </c>
      <c r="P2425">
        <f>IF(Colin!$G2425&lt;$B$2,Colin!$I2425,0)</f>
        <v>0</v>
      </c>
      <c r="Q2425">
        <f>IF(Colin!$G2425&lt;$B$1,Colin!$I2425,0)</f>
        <v>0</v>
      </c>
    </row>
    <row r="2426" spans="12:17" x14ac:dyDescent="0.25">
      <c r="L2426">
        <f>IF(AND(Colin!$G2426=$B$1,Colin!$H2426=$C$3),Colin!$I2426,)</f>
        <v>0</v>
      </c>
      <c r="M2426">
        <f>IF(AND(Colin!$G2426=$B$1,Colin!$H2426&lt;=$C$3),Colin!$I2426,)</f>
        <v>0</v>
      </c>
      <c r="N2426">
        <f>IF(AND(Colin!$G2426=$B$2,Colin!$H2426=$C$3),Colin!$I2426,)</f>
        <v>0</v>
      </c>
      <c r="O2426">
        <f>IF(AND(Colin!$G2426=$B$2,Colin!$H2426&lt;=$C$3),Colin!$I2426,)</f>
        <v>0</v>
      </c>
      <c r="P2426">
        <f>IF(Colin!$G2426&lt;$B$2,Colin!$I2426,0)</f>
        <v>0</v>
      </c>
      <c r="Q2426">
        <f>IF(Colin!$G2426&lt;$B$1,Colin!$I2426,0)</f>
        <v>0</v>
      </c>
    </row>
    <row r="2427" spans="12:17" x14ac:dyDescent="0.25">
      <c r="L2427">
        <f>IF(AND(Colin!$G2427=$B$1,Colin!$H2427=$C$3),Colin!$I2427,)</f>
        <v>0</v>
      </c>
      <c r="M2427">
        <f>IF(AND(Colin!$G2427=$B$1,Colin!$H2427&lt;=$C$3),Colin!$I2427,)</f>
        <v>0</v>
      </c>
      <c r="N2427">
        <f>IF(AND(Colin!$G2427=$B$2,Colin!$H2427=$C$3),Colin!$I2427,)</f>
        <v>0</v>
      </c>
      <c r="O2427">
        <f>IF(AND(Colin!$G2427=$B$2,Colin!$H2427&lt;=$C$3),Colin!$I2427,)</f>
        <v>0</v>
      </c>
      <c r="P2427">
        <f>IF(Colin!$G2427&lt;$B$2,Colin!$I2427,0)</f>
        <v>0</v>
      </c>
      <c r="Q2427">
        <f>IF(Colin!$G2427&lt;$B$1,Colin!$I2427,0)</f>
        <v>0</v>
      </c>
    </row>
    <row r="2428" spans="12:17" x14ac:dyDescent="0.25">
      <c r="L2428">
        <f>IF(AND(Colin!$G2428=$B$1,Colin!$H2428=$C$3),Colin!$I2428,)</f>
        <v>0</v>
      </c>
      <c r="M2428">
        <f>IF(AND(Colin!$G2428=$B$1,Colin!$H2428&lt;=$C$3),Colin!$I2428,)</f>
        <v>0</v>
      </c>
      <c r="N2428">
        <f>IF(AND(Colin!$G2428=$B$2,Colin!$H2428=$C$3),Colin!$I2428,)</f>
        <v>0</v>
      </c>
      <c r="O2428">
        <f>IF(AND(Colin!$G2428=$B$2,Colin!$H2428&lt;=$C$3),Colin!$I2428,)</f>
        <v>0</v>
      </c>
      <c r="P2428">
        <f>IF(Colin!$G2428&lt;$B$2,Colin!$I2428,0)</f>
        <v>0</v>
      </c>
      <c r="Q2428">
        <f>IF(Colin!$G2428&lt;$B$1,Colin!$I2428,0)</f>
        <v>0</v>
      </c>
    </row>
    <row r="2429" spans="12:17" x14ac:dyDescent="0.25">
      <c r="L2429">
        <f>IF(AND(Colin!$G2429=$B$1,Colin!$H2429=$C$3),Colin!$I2429,)</f>
        <v>0</v>
      </c>
      <c r="M2429">
        <f>IF(AND(Colin!$G2429=$B$1,Colin!$H2429&lt;=$C$3),Colin!$I2429,)</f>
        <v>0</v>
      </c>
      <c r="N2429">
        <f>IF(AND(Colin!$G2429=$B$2,Colin!$H2429=$C$3),Colin!$I2429,)</f>
        <v>0</v>
      </c>
      <c r="O2429">
        <f>IF(AND(Colin!$G2429=$B$2,Colin!$H2429&lt;=$C$3),Colin!$I2429,)</f>
        <v>0</v>
      </c>
      <c r="P2429">
        <f>IF(Colin!$G2429&lt;$B$2,Colin!$I2429,0)</f>
        <v>0</v>
      </c>
      <c r="Q2429">
        <f>IF(Colin!$G2429&lt;$B$1,Colin!$I2429,0)</f>
        <v>0</v>
      </c>
    </row>
    <row r="2430" spans="12:17" x14ac:dyDescent="0.25">
      <c r="L2430">
        <f>IF(AND(Colin!$G2430=$B$1,Colin!$H2430=$C$3),Colin!$I2430,)</f>
        <v>0</v>
      </c>
      <c r="M2430">
        <f>IF(AND(Colin!$G2430=$B$1,Colin!$H2430&lt;=$C$3),Colin!$I2430,)</f>
        <v>0</v>
      </c>
      <c r="N2430">
        <f>IF(AND(Colin!$G2430=$B$2,Colin!$H2430=$C$3),Colin!$I2430,)</f>
        <v>0</v>
      </c>
      <c r="O2430">
        <f>IF(AND(Colin!$G2430=$B$2,Colin!$H2430&lt;=$C$3),Colin!$I2430,)</f>
        <v>0</v>
      </c>
      <c r="P2430">
        <f>IF(Colin!$G2430&lt;$B$2,Colin!$I2430,0)</f>
        <v>0</v>
      </c>
      <c r="Q2430">
        <f>IF(Colin!$G2430&lt;$B$1,Colin!$I2430,0)</f>
        <v>0</v>
      </c>
    </row>
    <row r="2431" spans="12:17" x14ac:dyDescent="0.25">
      <c r="L2431">
        <f>IF(AND(Colin!$G2431=$B$1,Colin!$H2431=$C$3),Colin!$I2431,)</f>
        <v>0</v>
      </c>
      <c r="M2431">
        <f>IF(AND(Colin!$G2431=$B$1,Colin!$H2431&lt;=$C$3),Colin!$I2431,)</f>
        <v>0</v>
      </c>
      <c r="N2431">
        <f>IF(AND(Colin!$G2431=$B$2,Colin!$H2431=$C$3),Colin!$I2431,)</f>
        <v>0</v>
      </c>
      <c r="O2431">
        <f>IF(AND(Colin!$G2431=$B$2,Colin!$H2431&lt;=$C$3),Colin!$I2431,)</f>
        <v>0</v>
      </c>
      <c r="P2431">
        <f>IF(Colin!$G2431&lt;$B$2,Colin!$I2431,0)</f>
        <v>0</v>
      </c>
      <c r="Q2431">
        <f>IF(Colin!$G2431&lt;$B$1,Colin!$I2431,0)</f>
        <v>0</v>
      </c>
    </row>
    <row r="2432" spans="12:17" x14ac:dyDescent="0.25">
      <c r="L2432">
        <f>IF(AND(Colin!$G2432=$B$1,Colin!$H2432=$C$3),Colin!$I2432,)</f>
        <v>0</v>
      </c>
      <c r="M2432">
        <f>IF(AND(Colin!$G2432=$B$1,Colin!$H2432&lt;=$C$3),Colin!$I2432,)</f>
        <v>0</v>
      </c>
      <c r="N2432">
        <f>IF(AND(Colin!$G2432=$B$2,Colin!$H2432=$C$3),Colin!$I2432,)</f>
        <v>0</v>
      </c>
      <c r="O2432">
        <f>IF(AND(Colin!$G2432=$B$2,Colin!$H2432&lt;=$C$3),Colin!$I2432,)</f>
        <v>0</v>
      </c>
      <c r="P2432">
        <f>IF(Colin!$G2432&lt;$B$2,Colin!$I2432,0)</f>
        <v>0</v>
      </c>
      <c r="Q2432">
        <f>IF(Colin!$G2432&lt;$B$1,Colin!$I2432,0)</f>
        <v>0</v>
      </c>
    </row>
    <row r="2433" spans="12:17" x14ac:dyDescent="0.25">
      <c r="L2433">
        <f>IF(AND(Colin!$G2433=$B$1,Colin!$H2433=$C$3),Colin!$I2433,)</f>
        <v>0</v>
      </c>
      <c r="M2433">
        <f>IF(AND(Colin!$G2433=$B$1,Colin!$H2433&lt;=$C$3),Colin!$I2433,)</f>
        <v>0</v>
      </c>
      <c r="N2433">
        <f>IF(AND(Colin!$G2433=$B$2,Colin!$H2433=$C$3),Colin!$I2433,)</f>
        <v>0</v>
      </c>
      <c r="O2433">
        <f>IF(AND(Colin!$G2433=$B$2,Colin!$H2433&lt;=$C$3),Colin!$I2433,)</f>
        <v>0</v>
      </c>
      <c r="P2433">
        <f>IF(Colin!$G2433&lt;$B$2,Colin!$I2433,0)</f>
        <v>0</v>
      </c>
      <c r="Q2433">
        <f>IF(Colin!$G2433&lt;$B$1,Colin!$I2433,0)</f>
        <v>0</v>
      </c>
    </row>
    <row r="2434" spans="12:17" x14ac:dyDescent="0.25">
      <c r="L2434">
        <f>IF(AND(Colin!$G2434=$B$1,Colin!$H2434=$C$3),Colin!$I2434,)</f>
        <v>0</v>
      </c>
      <c r="M2434">
        <f>IF(AND(Colin!$G2434=$B$1,Colin!$H2434&lt;=$C$3),Colin!$I2434,)</f>
        <v>0</v>
      </c>
      <c r="N2434">
        <f>IF(AND(Colin!$G2434=$B$2,Colin!$H2434=$C$3),Colin!$I2434,)</f>
        <v>0</v>
      </c>
      <c r="O2434">
        <f>IF(AND(Colin!$G2434=$B$2,Colin!$H2434&lt;=$C$3),Colin!$I2434,)</f>
        <v>0</v>
      </c>
      <c r="P2434">
        <f>IF(Colin!$G2434&lt;$B$2,Colin!$I2434,0)</f>
        <v>0</v>
      </c>
      <c r="Q2434">
        <f>IF(Colin!$G2434&lt;$B$1,Colin!$I2434,0)</f>
        <v>0</v>
      </c>
    </row>
    <row r="2435" spans="12:17" x14ac:dyDescent="0.25">
      <c r="L2435">
        <f>IF(AND(Colin!$G2435=$B$1,Colin!$H2435=$C$3),Colin!$I2435,)</f>
        <v>0</v>
      </c>
      <c r="M2435">
        <f>IF(AND(Colin!$G2435=$B$1,Colin!$H2435&lt;=$C$3),Colin!$I2435,)</f>
        <v>0</v>
      </c>
      <c r="N2435">
        <f>IF(AND(Colin!$G2435=$B$2,Colin!$H2435=$C$3),Colin!$I2435,)</f>
        <v>0</v>
      </c>
      <c r="O2435">
        <f>IF(AND(Colin!$G2435=$B$2,Colin!$H2435&lt;=$C$3),Colin!$I2435,)</f>
        <v>0</v>
      </c>
      <c r="P2435">
        <f>IF(Colin!$G2435&lt;$B$2,Colin!$I2435,0)</f>
        <v>0</v>
      </c>
      <c r="Q2435">
        <f>IF(Colin!$G2435&lt;$B$1,Colin!$I2435,0)</f>
        <v>0</v>
      </c>
    </row>
    <row r="2436" spans="12:17" x14ac:dyDescent="0.25">
      <c r="L2436">
        <f>IF(AND(Colin!$G2436=$B$1,Colin!$H2436=$C$3),Colin!$I2436,)</f>
        <v>0</v>
      </c>
      <c r="M2436">
        <f>IF(AND(Colin!$G2436=$B$1,Colin!$H2436&lt;=$C$3),Colin!$I2436,)</f>
        <v>0</v>
      </c>
      <c r="N2436">
        <f>IF(AND(Colin!$G2436=$B$2,Colin!$H2436=$C$3),Colin!$I2436,)</f>
        <v>0</v>
      </c>
      <c r="O2436">
        <f>IF(AND(Colin!$G2436=$B$2,Colin!$H2436&lt;=$C$3),Colin!$I2436,)</f>
        <v>0</v>
      </c>
      <c r="P2436">
        <f>IF(Colin!$G2436&lt;$B$2,Colin!$I2436,0)</f>
        <v>0</v>
      </c>
      <c r="Q2436">
        <f>IF(Colin!$G2436&lt;$B$1,Colin!$I2436,0)</f>
        <v>0</v>
      </c>
    </row>
    <row r="2437" spans="12:17" x14ac:dyDescent="0.25">
      <c r="L2437">
        <f>IF(AND(Colin!$G2437=$B$1,Colin!$H2437=$C$3),Colin!$I2437,)</f>
        <v>0</v>
      </c>
      <c r="M2437">
        <f>IF(AND(Colin!$G2437=$B$1,Colin!$H2437&lt;=$C$3),Colin!$I2437,)</f>
        <v>0</v>
      </c>
      <c r="N2437">
        <f>IF(AND(Colin!$G2437=$B$2,Colin!$H2437=$C$3),Colin!$I2437,)</f>
        <v>0</v>
      </c>
      <c r="O2437">
        <f>IF(AND(Colin!$G2437=$B$2,Colin!$H2437&lt;=$C$3),Colin!$I2437,)</f>
        <v>0</v>
      </c>
      <c r="P2437">
        <f>IF(Colin!$G2437&lt;$B$2,Colin!$I2437,0)</f>
        <v>0</v>
      </c>
      <c r="Q2437">
        <f>IF(Colin!$G2437&lt;$B$1,Colin!$I2437,0)</f>
        <v>0</v>
      </c>
    </row>
    <row r="2438" spans="12:17" x14ac:dyDescent="0.25">
      <c r="L2438">
        <f>IF(AND(Colin!$G2438=$B$1,Colin!$H2438=$C$3),Colin!$I2438,)</f>
        <v>0</v>
      </c>
      <c r="M2438">
        <f>IF(AND(Colin!$G2438=$B$1,Colin!$H2438&lt;=$C$3),Colin!$I2438,)</f>
        <v>0</v>
      </c>
      <c r="N2438">
        <f>IF(AND(Colin!$G2438=$B$2,Colin!$H2438=$C$3),Colin!$I2438,)</f>
        <v>0</v>
      </c>
      <c r="O2438">
        <f>IF(AND(Colin!$G2438=$B$2,Colin!$H2438&lt;=$C$3),Colin!$I2438,)</f>
        <v>0</v>
      </c>
      <c r="P2438">
        <f>IF(Colin!$G2438&lt;$B$2,Colin!$I2438,0)</f>
        <v>0</v>
      </c>
      <c r="Q2438">
        <f>IF(Colin!$G2438&lt;$B$1,Colin!$I2438,0)</f>
        <v>0</v>
      </c>
    </row>
    <row r="2439" spans="12:17" x14ac:dyDescent="0.25">
      <c r="L2439">
        <f>IF(AND(Colin!$G2439=$B$1,Colin!$H2439=$C$3),Colin!$I2439,)</f>
        <v>0</v>
      </c>
      <c r="M2439">
        <f>IF(AND(Colin!$G2439=$B$1,Colin!$H2439&lt;=$C$3),Colin!$I2439,)</f>
        <v>0</v>
      </c>
      <c r="N2439">
        <f>IF(AND(Colin!$G2439=$B$2,Colin!$H2439=$C$3),Colin!$I2439,)</f>
        <v>0</v>
      </c>
      <c r="O2439">
        <f>IF(AND(Colin!$G2439=$B$2,Colin!$H2439&lt;=$C$3),Colin!$I2439,)</f>
        <v>0</v>
      </c>
      <c r="P2439">
        <f>IF(Colin!$G2439&lt;$B$2,Colin!$I2439,0)</f>
        <v>0</v>
      </c>
      <c r="Q2439">
        <f>IF(Colin!$G2439&lt;$B$1,Colin!$I2439,0)</f>
        <v>0</v>
      </c>
    </row>
    <row r="2440" spans="12:17" x14ac:dyDescent="0.25">
      <c r="L2440">
        <f>IF(AND(Colin!$G2440=$B$1,Colin!$H2440=$C$3),Colin!$I2440,)</f>
        <v>0</v>
      </c>
      <c r="M2440">
        <f>IF(AND(Colin!$G2440=$B$1,Colin!$H2440&lt;=$C$3),Colin!$I2440,)</f>
        <v>0</v>
      </c>
      <c r="N2440">
        <f>IF(AND(Colin!$G2440=$B$2,Colin!$H2440=$C$3),Colin!$I2440,)</f>
        <v>0</v>
      </c>
      <c r="O2440">
        <f>IF(AND(Colin!$G2440=$B$2,Colin!$H2440&lt;=$C$3),Colin!$I2440,)</f>
        <v>0</v>
      </c>
      <c r="P2440">
        <f>IF(Colin!$G2440&lt;$B$2,Colin!$I2440,0)</f>
        <v>0</v>
      </c>
      <c r="Q2440">
        <f>IF(Colin!$G2440&lt;$B$1,Colin!$I2440,0)</f>
        <v>0</v>
      </c>
    </row>
    <row r="2441" spans="12:17" x14ac:dyDescent="0.25">
      <c r="L2441">
        <f>IF(AND(Colin!$G2441=$B$1,Colin!$H2441=$C$3),Colin!$I2441,)</f>
        <v>0</v>
      </c>
      <c r="M2441">
        <f>IF(AND(Colin!$G2441=$B$1,Colin!$H2441&lt;=$C$3),Colin!$I2441,)</f>
        <v>0</v>
      </c>
      <c r="N2441">
        <f>IF(AND(Colin!$G2441=$B$2,Colin!$H2441=$C$3),Colin!$I2441,)</f>
        <v>0</v>
      </c>
      <c r="O2441">
        <f>IF(AND(Colin!$G2441=$B$2,Colin!$H2441&lt;=$C$3),Colin!$I2441,)</f>
        <v>0</v>
      </c>
      <c r="P2441">
        <f>IF(Colin!$G2441&lt;$B$2,Colin!$I2441,0)</f>
        <v>0</v>
      </c>
      <c r="Q2441">
        <f>IF(Colin!$G2441&lt;$B$1,Colin!$I2441,0)</f>
        <v>0</v>
      </c>
    </row>
    <row r="2442" spans="12:17" x14ac:dyDescent="0.25">
      <c r="L2442">
        <f>IF(AND(Colin!$G2442=$B$1,Colin!$H2442=$C$3),Colin!$I2442,)</f>
        <v>0</v>
      </c>
      <c r="M2442">
        <f>IF(AND(Colin!$G2442=$B$1,Colin!$H2442&lt;=$C$3),Colin!$I2442,)</f>
        <v>0</v>
      </c>
      <c r="N2442">
        <f>IF(AND(Colin!$G2442=$B$2,Colin!$H2442=$C$3),Colin!$I2442,)</f>
        <v>0</v>
      </c>
      <c r="O2442">
        <f>IF(AND(Colin!$G2442=$B$2,Colin!$H2442&lt;=$C$3),Colin!$I2442,)</f>
        <v>0</v>
      </c>
      <c r="P2442">
        <f>IF(Colin!$G2442&lt;$B$2,Colin!$I2442,0)</f>
        <v>0</v>
      </c>
      <c r="Q2442">
        <f>IF(Colin!$G2442&lt;$B$1,Colin!$I2442,0)</f>
        <v>0</v>
      </c>
    </row>
    <row r="2443" spans="12:17" x14ac:dyDescent="0.25">
      <c r="L2443">
        <f>IF(AND(Colin!$G2443=$B$1,Colin!$H2443=$C$3),Colin!$I2443,)</f>
        <v>0</v>
      </c>
      <c r="M2443">
        <f>IF(AND(Colin!$G2443=$B$1,Colin!$H2443&lt;=$C$3),Colin!$I2443,)</f>
        <v>0</v>
      </c>
      <c r="N2443">
        <f>IF(AND(Colin!$G2443=$B$2,Colin!$H2443=$C$3),Colin!$I2443,)</f>
        <v>0</v>
      </c>
      <c r="O2443">
        <f>IF(AND(Colin!$G2443=$B$2,Colin!$H2443&lt;=$C$3),Colin!$I2443,)</f>
        <v>0</v>
      </c>
      <c r="P2443">
        <f>IF(Colin!$G2443&lt;$B$2,Colin!$I2443,0)</f>
        <v>0</v>
      </c>
      <c r="Q2443">
        <f>IF(Colin!$G2443&lt;$B$1,Colin!$I2443,0)</f>
        <v>0</v>
      </c>
    </row>
    <row r="2444" spans="12:17" x14ac:dyDescent="0.25">
      <c r="L2444">
        <f>IF(AND(Colin!$G2444=$B$1,Colin!$H2444=$C$3),Colin!$I2444,)</f>
        <v>0</v>
      </c>
      <c r="M2444">
        <f>IF(AND(Colin!$G2444=$B$1,Colin!$H2444&lt;=$C$3),Colin!$I2444,)</f>
        <v>0</v>
      </c>
      <c r="N2444">
        <f>IF(AND(Colin!$G2444=$B$2,Colin!$H2444=$C$3),Colin!$I2444,)</f>
        <v>0</v>
      </c>
      <c r="O2444">
        <f>IF(AND(Colin!$G2444=$B$2,Colin!$H2444&lt;=$C$3),Colin!$I2444,)</f>
        <v>0</v>
      </c>
      <c r="P2444">
        <f>IF(Colin!$G2444&lt;$B$2,Colin!$I2444,0)</f>
        <v>0</v>
      </c>
      <c r="Q2444">
        <f>IF(Colin!$G2444&lt;$B$1,Colin!$I2444,0)</f>
        <v>0</v>
      </c>
    </row>
    <row r="2445" spans="12:17" x14ac:dyDescent="0.25">
      <c r="L2445">
        <f>IF(AND(Colin!$G2445=$B$1,Colin!$H2445=$C$3),Colin!$I2445,)</f>
        <v>0</v>
      </c>
      <c r="M2445">
        <f>IF(AND(Colin!$G2445=$B$1,Colin!$H2445&lt;=$C$3),Colin!$I2445,)</f>
        <v>0</v>
      </c>
      <c r="N2445">
        <f>IF(AND(Colin!$G2445=$B$2,Colin!$H2445=$C$3),Colin!$I2445,)</f>
        <v>0</v>
      </c>
      <c r="O2445">
        <f>IF(AND(Colin!$G2445=$B$2,Colin!$H2445&lt;=$C$3),Colin!$I2445,)</f>
        <v>0</v>
      </c>
      <c r="P2445">
        <f>IF(Colin!$G2445&lt;$B$2,Colin!$I2445,0)</f>
        <v>0</v>
      </c>
      <c r="Q2445">
        <f>IF(Colin!$G2445&lt;$B$1,Colin!$I2445,0)</f>
        <v>0</v>
      </c>
    </row>
    <row r="2446" spans="12:17" x14ac:dyDescent="0.25">
      <c r="L2446">
        <f>IF(AND(Colin!$G2446=$B$1,Colin!$H2446=$C$3),Colin!$I2446,)</f>
        <v>0</v>
      </c>
      <c r="M2446">
        <f>IF(AND(Colin!$G2446=$B$1,Colin!$H2446&lt;=$C$3),Colin!$I2446,)</f>
        <v>0</v>
      </c>
      <c r="N2446">
        <f>IF(AND(Colin!$G2446=$B$2,Colin!$H2446=$C$3),Colin!$I2446,)</f>
        <v>0</v>
      </c>
      <c r="O2446">
        <f>IF(AND(Colin!$G2446=$B$2,Colin!$H2446&lt;=$C$3),Colin!$I2446,)</f>
        <v>0</v>
      </c>
      <c r="P2446">
        <f>IF(Colin!$G2446&lt;$B$2,Colin!$I2446,0)</f>
        <v>0</v>
      </c>
      <c r="Q2446">
        <f>IF(Colin!$G2446&lt;$B$1,Colin!$I2446,0)</f>
        <v>0</v>
      </c>
    </row>
    <row r="2447" spans="12:17" x14ac:dyDescent="0.25">
      <c r="L2447">
        <f>IF(AND(Colin!$G2447=$B$1,Colin!$H2447=$C$3),Colin!$I2447,)</f>
        <v>0</v>
      </c>
      <c r="M2447">
        <f>IF(AND(Colin!$G2447=$B$1,Colin!$H2447&lt;=$C$3),Colin!$I2447,)</f>
        <v>0</v>
      </c>
      <c r="N2447">
        <f>IF(AND(Colin!$G2447=$B$2,Colin!$H2447=$C$3),Colin!$I2447,)</f>
        <v>0</v>
      </c>
      <c r="O2447">
        <f>IF(AND(Colin!$G2447=$B$2,Colin!$H2447&lt;=$C$3),Colin!$I2447,)</f>
        <v>0</v>
      </c>
      <c r="P2447">
        <f>IF(Colin!$G2447&lt;$B$2,Colin!$I2447,0)</f>
        <v>0</v>
      </c>
      <c r="Q2447">
        <f>IF(Colin!$G2447&lt;$B$1,Colin!$I2447,0)</f>
        <v>0</v>
      </c>
    </row>
    <row r="2448" spans="12:17" x14ac:dyDescent="0.25">
      <c r="L2448">
        <f>IF(AND(Colin!$G2448=$B$1,Colin!$H2448=$C$3),Colin!$I2448,)</f>
        <v>0</v>
      </c>
      <c r="M2448">
        <f>IF(AND(Colin!$G2448=$B$1,Colin!$H2448&lt;=$C$3),Colin!$I2448,)</f>
        <v>0</v>
      </c>
      <c r="N2448">
        <f>IF(AND(Colin!$G2448=$B$2,Colin!$H2448=$C$3),Colin!$I2448,)</f>
        <v>0</v>
      </c>
      <c r="O2448">
        <f>IF(AND(Colin!$G2448=$B$2,Colin!$H2448&lt;=$C$3),Colin!$I2448,)</f>
        <v>0</v>
      </c>
      <c r="P2448">
        <f>IF(Colin!$G2448&lt;$B$2,Colin!$I2448,0)</f>
        <v>0</v>
      </c>
      <c r="Q2448">
        <f>IF(Colin!$G2448&lt;$B$1,Colin!$I2448,0)</f>
        <v>0</v>
      </c>
    </row>
    <row r="2449" spans="12:17" x14ac:dyDescent="0.25">
      <c r="L2449">
        <f>IF(AND(Colin!$G2449=$B$1,Colin!$H2449=$C$3),Colin!$I2449,)</f>
        <v>0</v>
      </c>
      <c r="M2449">
        <f>IF(AND(Colin!$G2449=$B$1,Colin!$H2449&lt;=$C$3),Colin!$I2449,)</f>
        <v>0</v>
      </c>
      <c r="N2449">
        <f>IF(AND(Colin!$G2449=$B$2,Colin!$H2449=$C$3),Colin!$I2449,)</f>
        <v>0</v>
      </c>
      <c r="O2449">
        <f>IF(AND(Colin!$G2449=$B$2,Colin!$H2449&lt;=$C$3),Colin!$I2449,)</f>
        <v>0</v>
      </c>
      <c r="P2449">
        <f>IF(Colin!$G2449&lt;$B$2,Colin!$I2449,0)</f>
        <v>0</v>
      </c>
      <c r="Q2449">
        <f>IF(Colin!$G2449&lt;$B$1,Colin!$I2449,0)</f>
        <v>0</v>
      </c>
    </row>
    <row r="2450" spans="12:17" x14ac:dyDescent="0.25">
      <c r="L2450">
        <f>IF(AND(Colin!$G2450=$B$1,Colin!$H2450=$C$3),Colin!$I2450,)</f>
        <v>0</v>
      </c>
      <c r="M2450">
        <f>IF(AND(Colin!$G2450=$B$1,Colin!$H2450&lt;=$C$3),Colin!$I2450,)</f>
        <v>0</v>
      </c>
      <c r="N2450">
        <f>IF(AND(Colin!$G2450=$B$2,Colin!$H2450=$C$3),Colin!$I2450,)</f>
        <v>0</v>
      </c>
      <c r="O2450">
        <f>IF(AND(Colin!$G2450=$B$2,Colin!$H2450&lt;=$C$3),Colin!$I2450,)</f>
        <v>0</v>
      </c>
      <c r="P2450">
        <f>IF(Colin!$G2450&lt;$B$2,Colin!$I2450,0)</f>
        <v>0</v>
      </c>
      <c r="Q2450">
        <f>IF(Colin!$G2450&lt;$B$1,Colin!$I2450,0)</f>
        <v>0</v>
      </c>
    </row>
    <row r="2451" spans="12:17" x14ac:dyDescent="0.25">
      <c r="L2451">
        <f>IF(AND(Colin!$G2451=$B$1,Colin!$H2451=$C$3),Colin!$I2451,)</f>
        <v>0</v>
      </c>
      <c r="M2451">
        <f>IF(AND(Colin!$G2451=$B$1,Colin!$H2451&lt;=$C$3),Colin!$I2451,)</f>
        <v>0</v>
      </c>
      <c r="N2451">
        <f>IF(AND(Colin!$G2451=$B$2,Colin!$H2451=$C$3),Colin!$I2451,)</f>
        <v>0</v>
      </c>
      <c r="O2451">
        <f>IF(AND(Colin!$G2451=$B$2,Colin!$H2451&lt;=$C$3),Colin!$I2451,)</f>
        <v>0</v>
      </c>
      <c r="P2451">
        <f>IF(Colin!$G2451&lt;$B$2,Colin!$I2451,0)</f>
        <v>0</v>
      </c>
      <c r="Q2451">
        <f>IF(Colin!$G2451&lt;$B$1,Colin!$I2451,0)</f>
        <v>0</v>
      </c>
    </row>
    <row r="2452" spans="12:17" x14ac:dyDescent="0.25">
      <c r="L2452">
        <f>IF(AND(Colin!$G2452=$B$1,Colin!$H2452=$C$3),Colin!$I2452,)</f>
        <v>0</v>
      </c>
      <c r="M2452">
        <f>IF(AND(Colin!$G2452=$B$1,Colin!$H2452&lt;=$C$3),Colin!$I2452,)</f>
        <v>0</v>
      </c>
      <c r="N2452">
        <f>IF(AND(Colin!$G2452=$B$2,Colin!$H2452=$C$3),Colin!$I2452,)</f>
        <v>0</v>
      </c>
      <c r="O2452">
        <f>IF(AND(Colin!$G2452=$B$2,Colin!$H2452&lt;=$C$3),Colin!$I2452,)</f>
        <v>0</v>
      </c>
      <c r="P2452">
        <f>IF(Colin!$G2452&lt;$B$2,Colin!$I2452,0)</f>
        <v>0</v>
      </c>
      <c r="Q2452">
        <f>IF(Colin!$G2452&lt;$B$1,Colin!$I2452,0)</f>
        <v>0</v>
      </c>
    </row>
    <row r="2453" spans="12:17" x14ac:dyDescent="0.25">
      <c r="L2453">
        <f>IF(AND(Colin!$G2453=$B$1,Colin!$H2453=$C$3),Colin!$I2453,)</f>
        <v>0</v>
      </c>
      <c r="M2453">
        <f>IF(AND(Colin!$G2453=$B$1,Colin!$H2453&lt;=$C$3),Colin!$I2453,)</f>
        <v>0</v>
      </c>
      <c r="N2453">
        <f>IF(AND(Colin!$G2453=$B$2,Colin!$H2453=$C$3),Colin!$I2453,)</f>
        <v>0</v>
      </c>
      <c r="O2453">
        <f>IF(AND(Colin!$G2453=$B$2,Colin!$H2453&lt;=$C$3),Colin!$I2453,)</f>
        <v>0</v>
      </c>
      <c r="P2453">
        <f>IF(Colin!$G2453&lt;$B$2,Colin!$I2453,0)</f>
        <v>0</v>
      </c>
      <c r="Q2453">
        <f>IF(Colin!$G2453&lt;$B$1,Colin!$I2453,0)</f>
        <v>0</v>
      </c>
    </row>
    <row r="2454" spans="12:17" x14ac:dyDescent="0.25">
      <c r="L2454">
        <f>IF(AND(Colin!$G2454=$B$1,Colin!$H2454=$C$3),Colin!$I2454,)</f>
        <v>0</v>
      </c>
      <c r="M2454">
        <f>IF(AND(Colin!$G2454=$B$1,Colin!$H2454&lt;=$C$3),Colin!$I2454,)</f>
        <v>0</v>
      </c>
      <c r="N2454">
        <f>IF(AND(Colin!$G2454=$B$2,Colin!$H2454=$C$3),Colin!$I2454,)</f>
        <v>0</v>
      </c>
      <c r="O2454">
        <f>IF(AND(Colin!$G2454=$B$2,Colin!$H2454&lt;=$C$3),Colin!$I2454,)</f>
        <v>0</v>
      </c>
      <c r="P2454">
        <f>IF(Colin!$G2454&lt;$B$2,Colin!$I2454,0)</f>
        <v>0</v>
      </c>
      <c r="Q2454">
        <f>IF(Colin!$G2454&lt;$B$1,Colin!$I2454,0)</f>
        <v>0</v>
      </c>
    </row>
    <row r="2455" spans="12:17" x14ac:dyDescent="0.25">
      <c r="L2455">
        <f>IF(AND(Colin!$G2455=$B$1,Colin!$H2455=$C$3),Colin!$I2455,)</f>
        <v>0</v>
      </c>
      <c r="M2455">
        <f>IF(AND(Colin!$G2455=$B$1,Colin!$H2455&lt;=$C$3),Colin!$I2455,)</f>
        <v>0</v>
      </c>
      <c r="N2455">
        <f>IF(AND(Colin!$G2455=$B$2,Colin!$H2455=$C$3),Colin!$I2455,)</f>
        <v>0</v>
      </c>
      <c r="O2455">
        <f>IF(AND(Colin!$G2455=$B$2,Colin!$H2455&lt;=$C$3),Colin!$I2455,)</f>
        <v>0</v>
      </c>
      <c r="P2455">
        <f>IF(Colin!$G2455&lt;$B$2,Colin!$I2455,0)</f>
        <v>0</v>
      </c>
      <c r="Q2455">
        <f>IF(Colin!$G2455&lt;$B$1,Colin!$I2455,0)</f>
        <v>0</v>
      </c>
    </row>
    <row r="2456" spans="12:17" x14ac:dyDescent="0.25">
      <c r="L2456">
        <f>IF(AND(Colin!$G2456=$B$1,Colin!$H2456=$C$3),Colin!$I2456,)</f>
        <v>0</v>
      </c>
      <c r="M2456">
        <f>IF(AND(Colin!$G2456=$B$1,Colin!$H2456&lt;=$C$3),Colin!$I2456,)</f>
        <v>0</v>
      </c>
      <c r="N2456">
        <f>IF(AND(Colin!$G2456=$B$2,Colin!$H2456=$C$3),Colin!$I2456,)</f>
        <v>0</v>
      </c>
      <c r="O2456">
        <f>IF(AND(Colin!$G2456=$B$2,Colin!$H2456&lt;=$C$3),Colin!$I2456,)</f>
        <v>0</v>
      </c>
      <c r="P2456">
        <f>IF(Colin!$G2456&lt;$B$2,Colin!$I2456,0)</f>
        <v>0</v>
      </c>
      <c r="Q2456">
        <f>IF(Colin!$G2456&lt;$B$1,Colin!$I2456,0)</f>
        <v>0</v>
      </c>
    </row>
    <row r="2457" spans="12:17" x14ac:dyDescent="0.25">
      <c r="L2457">
        <f>IF(AND(Colin!$G2457=$B$1,Colin!$H2457=$C$3),Colin!$I2457,)</f>
        <v>0</v>
      </c>
      <c r="M2457">
        <f>IF(AND(Colin!$G2457=$B$1,Colin!$H2457&lt;=$C$3),Colin!$I2457,)</f>
        <v>0</v>
      </c>
      <c r="N2457">
        <f>IF(AND(Colin!$G2457=$B$2,Colin!$H2457=$C$3),Colin!$I2457,)</f>
        <v>0</v>
      </c>
      <c r="O2457">
        <f>IF(AND(Colin!$G2457=$B$2,Colin!$H2457&lt;=$C$3),Colin!$I2457,)</f>
        <v>0</v>
      </c>
      <c r="P2457">
        <f>IF(Colin!$G2457&lt;$B$2,Colin!$I2457,0)</f>
        <v>0</v>
      </c>
      <c r="Q2457">
        <f>IF(Colin!$G2457&lt;$B$1,Colin!$I2457,0)</f>
        <v>0</v>
      </c>
    </row>
    <row r="2458" spans="12:17" x14ac:dyDescent="0.25">
      <c r="L2458">
        <f>IF(AND(Colin!$G2458=$B$1,Colin!$H2458=$C$3),Colin!$I2458,)</f>
        <v>0</v>
      </c>
      <c r="M2458">
        <f>IF(AND(Colin!$G2458=$B$1,Colin!$H2458&lt;=$C$3),Colin!$I2458,)</f>
        <v>0</v>
      </c>
      <c r="N2458">
        <f>IF(AND(Colin!$G2458=$B$2,Colin!$H2458=$C$3),Colin!$I2458,)</f>
        <v>0</v>
      </c>
      <c r="O2458">
        <f>IF(AND(Colin!$G2458=$B$2,Colin!$H2458&lt;=$C$3),Colin!$I2458,)</f>
        <v>0</v>
      </c>
      <c r="P2458">
        <f>IF(Colin!$G2458&lt;$B$2,Colin!$I2458,0)</f>
        <v>0</v>
      </c>
      <c r="Q2458">
        <f>IF(Colin!$G2458&lt;$B$1,Colin!$I2458,0)</f>
        <v>0</v>
      </c>
    </row>
    <row r="2459" spans="12:17" x14ac:dyDescent="0.25">
      <c r="L2459">
        <f>IF(AND(Colin!$G2459=$B$1,Colin!$H2459=$C$3),Colin!$I2459,)</f>
        <v>0</v>
      </c>
      <c r="M2459">
        <f>IF(AND(Colin!$G2459=$B$1,Colin!$H2459&lt;=$C$3),Colin!$I2459,)</f>
        <v>0</v>
      </c>
      <c r="N2459">
        <f>IF(AND(Colin!$G2459=$B$2,Colin!$H2459=$C$3),Colin!$I2459,)</f>
        <v>0</v>
      </c>
      <c r="O2459">
        <f>IF(AND(Colin!$G2459=$B$2,Colin!$H2459&lt;=$C$3),Colin!$I2459,)</f>
        <v>0</v>
      </c>
      <c r="P2459">
        <f>IF(Colin!$G2459&lt;$B$2,Colin!$I2459,0)</f>
        <v>0</v>
      </c>
      <c r="Q2459">
        <f>IF(Colin!$G2459&lt;$B$1,Colin!$I2459,0)</f>
        <v>0</v>
      </c>
    </row>
    <row r="2460" spans="12:17" x14ac:dyDescent="0.25">
      <c r="L2460">
        <f>IF(AND(Colin!$G2460=$B$1,Colin!$H2460=$C$3),Colin!$I2460,)</f>
        <v>0</v>
      </c>
      <c r="M2460">
        <f>IF(AND(Colin!$G2460=$B$1,Colin!$H2460&lt;=$C$3),Colin!$I2460,)</f>
        <v>0</v>
      </c>
      <c r="N2460">
        <f>IF(AND(Colin!$G2460=$B$2,Colin!$H2460=$C$3),Colin!$I2460,)</f>
        <v>0</v>
      </c>
      <c r="O2460">
        <f>IF(AND(Colin!$G2460=$B$2,Colin!$H2460&lt;=$C$3),Colin!$I2460,)</f>
        <v>0</v>
      </c>
      <c r="P2460">
        <f>IF(Colin!$G2460&lt;$B$2,Colin!$I2460,0)</f>
        <v>0</v>
      </c>
      <c r="Q2460">
        <f>IF(Colin!$G2460&lt;$B$1,Colin!$I2460,0)</f>
        <v>0</v>
      </c>
    </row>
    <row r="2461" spans="12:17" x14ac:dyDescent="0.25">
      <c r="L2461">
        <f>IF(AND(Colin!$G2461=$B$1,Colin!$H2461=$C$3),Colin!$I2461,)</f>
        <v>0</v>
      </c>
      <c r="M2461">
        <f>IF(AND(Colin!$G2461=$B$1,Colin!$H2461&lt;=$C$3),Colin!$I2461,)</f>
        <v>0</v>
      </c>
      <c r="N2461">
        <f>IF(AND(Colin!$G2461=$B$2,Colin!$H2461=$C$3),Colin!$I2461,)</f>
        <v>0</v>
      </c>
      <c r="O2461">
        <f>IF(AND(Colin!$G2461=$B$2,Colin!$H2461&lt;=$C$3),Colin!$I2461,)</f>
        <v>0</v>
      </c>
      <c r="P2461">
        <f>IF(Colin!$G2461&lt;$B$2,Colin!$I2461,0)</f>
        <v>0</v>
      </c>
      <c r="Q2461">
        <f>IF(Colin!$G2461&lt;$B$1,Colin!$I2461,0)</f>
        <v>0</v>
      </c>
    </row>
    <row r="2462" spans="12:17" x14ac:dyDescent="0.25">
      <c r="L2462">
        <f>IF(AND(Colin!$G2462=$B$1,Colin!$H2462=$C$3),Colin!$I2462,)</f>
        <v>0</v>
      </c>
      <c r="M2462">
        <f>IF(AND(Colin!$G2462=$B$1,Colin!$H2462&lt;=$C$3),Colin!$I2462,)</f>
        <v>0</v>
      </c>
      <c r="N2462">
        <f>IF(AND(Colin!$G2462=$B$2,Colin!$H2462=$C$3),Colin!$I2462,)</f>
        <v>0</v>
      </c>
      <c r="O2462">
        <f>IF(AND(Colin!$G2462=$B$2,Colin!$H2462&lt;=$C$3),Colin!$I2462,)</f>
        <v>0</v>
      </c>
      <c r="P2462">
        <f>IF(Colin!$G2462&lt;$B$2,Colin!$I2462,0)</f>
        <v>0</v>
      </c>
      <c r="Q2462">
        <f>IF(Colin!$G2462&lt;$B$1,Colin!$I2462,0)</f>
        <v>0</v>
      </c>
    </row>
    <row r="2463" spans="12:17" x14ac:dyDescent="0.25">
      <c r="L2463">
        <f>IF(AND(Colin!$G2463=$B$1,Colin!$H2463=$C$3),Colin!$I2463,)</f>
        <v>0</v>
      </c>
      <c r="M2463">
        <f>IF(AND(Colin!$G2463=$B$1,Colin!$H2463&lt;=$C$3),Colin!$I2463,)</f>
        <v>0</v>
      </c>
      <c r="N2463">
        <f>IF(AND(Colin!$G2463=$B$2,Colin!$H2463=$C$3),Colin!$I2463,)</f>
        <v>0</v>
      </c>
      <c r="O2463">
        <f>IF(AND(Colin!$G2463=$B$2,Colin!$H2463&lt;=$C$3),Colin!$I2463,)</f>
        <v>0</v>
      </c>
      <c r="P2463">
        <f>IF(Colin!$G2463&lt;$B$2,Colin!$I2463,0)</f>
        <v>0</v>
      </c>
      <c r="Q2463">
        <f>IF(Colin!$G2463&lt;$B$1,Colin!$I2463,0)</f>
        <v>0</v>
      </c>
    </row>
    <row r="2464" spans="12:17" x14ac:dyDescent="0.25">
      <c r="L2464">
        <f>IF(AND(Colin!$G2464=$B$1,Colin!$H2464=$C$3),Colin!$I2464,)</f>
        <v>0</v>
      </c>
      <c r="M2464">
        <f>IF(AND(Colin!$G2464=$B$1,Colin!$H2464&lt;=$C$3),Colin!$I2464,)</f>
        <v>0</v>
      </c>
      <c r="N2464">
        <f>IF(AND(Colin!$G2464=$B$2,Colin!$H2464=$C$3),Colin!$I2464,)</f>
        <v>0</v>
      </c>
      <c r="O2464">
        <f>IF(AND(Colin!$G2464=$B$2,Colin!$H2464&lt;=$C$3),Colin!$I2464,)</f>
        <v>0</v>
      </c>
      <c r="P2464">
        <f>IF(Colin!$G2464&lt;$B$2,Colin!$I2464,0)</f>
        <v>0</v>
      </c>
      <c r="Q2464">
        <f>IF(Colin!$G2464&lt;$B$1,Colin!$I2464,0)</f>
        <v>0</v>
      </c>
    </row>
    <row r="2465" spans="12:17" x14ac:dyDescent="0.25">
      <c r="L2465">
        <f>IF(AND(Colin!$G2465=$B$1,Colin!$H2465=$C$3),Colin!$I2465,)</f>
        <v>0</v>
      </c>
      <c r="M2465">
        <f>IF(AND(Colin!$G2465=$B$1,Colin!$H2465&lt;=$C$3),Colin!$I2465,)</f>
        <v>0</v>
      </c>
      <c r="N2465">
        <f>IF(AND(Colin!$G2465=$B$2,Colin!$H2465=$C$3),Colin!$I2465,)</f>
        <v>0</v>
      </c>
      <c r="O2465">
        <f>IF(AND(Colin!$G2465=$B$2,Colin!$H2465&lt;=$C$3),Colin!$I2465,)</f>
        <v>0</v>
      </c>
      <c r="P2465">
        <f>IF(Colin!$G2465&lt;$B$2,Colin!$I2465,0)</f>
        <v>0</v>
      </c>
      <c r="Q2465">
        <f>IF(Colin!$G2465&lt;$B$1,Colin!$I2465,0)</f>
        <v>0</v>
      </c>
    </row>
    <row r="2466" spans="12:17" x14ac:dyDescent="0.25">
      <c r="L2466">
        <f>IF(AND(Colin!$G2466=$B$1,Colin!$H2466=$C$3),Colin!$I2466,)</f>
        <v>0</v>
      </c>
      <c r="M2466">
        <f>IF(AND(Colin!$G2466=$B$1,Colin!$H2466&lt;=$C$3),Colin!$I2466,)</f>
        <v>0</v>
      </c>
      <c r="N2466">
        <f>IF(AND(Colin!$G2466=$B$2,Colin!$H2466=$C$3),Colin!$I2466,)</f>
        <v>0</v>
      </c>
      <c r="O2466">
        <f>IF(AND(Colin!$G2466=$B$2,Colin!$H2466&lt;=$C$3),Colin!$I2466,)</f>
        <v>0</v>
      </c>
      <c r="P2466">
        <f>IF(Colin!$G2466&lt;$B$2,Colin!$I2466,0)</f>
        <v>0</v>
      </c>
      <c r="Q2466">
        <f>IF(Colin!$G2466&lt;$B$1,Colin!$I2466,0)</f>
        <v>0</v>
      </c>
    </row>
    <row r="2467" spans="12:17" x14ac:dyDescent="0.25">
      <c r="L2467">
        <f>IF(AND(Colin!$G2467=$B$1,Colin!$H2467=$C$3),Colin!$I2467,)</f>
        <v>0</v>
      </c>
      <c r="M2467">
        <f>IF(AND(Colin!$G2467=$B$1,Colin!$H2467&lt;=$C$3),Colin!$I2467,)</f>
        <v>0</v>
      </c>
      <c r="N2467">
        <f>IF(AND(Colin!$G2467=$B$2,Colin!$H2467=$C$3),Colin!$I2467,)</f>
        <v>0</v>
      </c>
      <c r="O2467">
        <f>IF(AND(Colin!$G2467=$B$2,Colin!$H2467&lt;=$C$3),Colin!$I2467,)</f>
        <v>0</v>
      </c>
      <c r="P2467">
        <f>IF(Colin!$G2467&lt;$B$2,Colin!$I2467,0)</f>
        <v>0</v>
      </c>
      <c r="Q2467">
        <f>IF(Colin!$G2467&lt;$B$1,Colin!$I2467,0)</f>
        <v>0</v>
      </c>
    </row>
    <row r="2468" spans="12:17" x14ac:dyDescent="0.25">
      <c r="L2468">
        <f>IF(AND(Colin!$G2468=$B$1,Colin!$H2468=$C$3),Colin!$I2468,)</f>
        <v>0</v>
      </c>
      <c r="M2468">
        <f>IF(AND(Colin!$G2468=$B$1,Colin!$H2468&lt;=$C$3),Colin!$I2468,)</f>
        <v>0</v>
      </c>
      <c r="N2468">
        <f>IF(AND(Colin!$G2468=$B$2,Colin!$H2468=$C$3),Colin!$I2468,)</f>
        <v>0</v>
      </c>
      <c r="O2468">
        <f>IF(AND(Colin!$G2468=$B$2,Colin!$H2468&lt;=$C$3),Colin!$I2468,)</f>
        <v>0</v>
      </c>
      <c r="P2468">
        <f>IF(Colin!$G2468&lt;$B$2,Colin!$I2468,0)</f>
        <v>0</v>
      </c>
      <c r="Q2468">
        <f>IF(Colin!$G2468&lt;$B$1,Colin!$I2468,0)</f>
        <v>0</v>
      </c>
    </row>
    <row r="2469" spans="12:17" x14ac:dyDescent="0.25">
      <c r="L2469">
        <f>IF(AND(Colin!$G2469=$B$1,Colin!$H2469=$C$3),Colin!$I2469,)</f>
        <v>0</v>
      </c>
      <c r="M2469">
        <f>IF(AND(Colin!$G2469=$B$1,Colin!$H2469&lt;=$C$3),Colin!$I2469,)</f>
        <v>0</v>
      </c>
      <c r="N2469">
        <f>IF(AND(Colin!$G2469=$B$2,Colin!$H2469=$C$3),Colin!$I2469,)</f>
        <v>0</v>
      </c>
      <c r="O2469">
        <f>IF(AND(Colin!$G2469=$B$2,Colin!$H2469&lt;=$C$3),Colin!$I2469,)</f>
        <v>0</v>
      </c>
      <c r="P2469">
        <f>IF(Colin!$G2469&lt;$B$2,Colin!$I2469,0)</f>
        <v>0</v>
      </c>
      <c r="Q2469">
        <f>IF(Colin!$G2469&lt;$B$1,Colin!$I2469,0)</f>
        <v>0</v>
      </c>
    </row>
    <row r="2470" spans="12:17" x14ac:dyDescent="0.25">
      <c r="L2470">
        <f>IF(AND(Colin!$G2470=$B$1,Colin!$H2470=$C$3),Colin!$I2470,)</f>
        <v>0</v>
      </c>
      <c r="M2470">
        <f>IF(AND(Colin!$G2470=$B$1,Colin!$H2470&lt;=$C$3),Colin!$I2470,)</f>
        <v>0</v>
      </c>
      <c r="N2470">
        <f>IF(AND(Colin!$G2470=$B$2,Colin!$H2470=$C$3),Colin!$I2470,)</f>
        <v>0</v>
      </c>
      <c r="O2470">
        <f>IF(AND(Colin!$G2470=$B$2,Colin!$H2470&lt;=$C$3),Colin!$I2470,)</f>
        <v>0</v>
      </c>
      <c r="P2470">
        <f>IF(Colin!$G2470&lt;$B$2,Colin!$I2470,0)</f>
        <v>0</v>
      </c>
      <c r="Q2470">
        <f>IF(Colin!$G2470&lt;$B$1,Colin!$I2470,0)</f>
        <v>0</v>
      </c>
    </row>
    <row r="2471" spans="12:17" x14ac:dyDescent="0.25">
      <c r="L2471">
        <f>IF(AND(Colin!$G2471=$B$1,Colin!$H2471=$C$3),Colin!$I2471,)</f>
        <v>0</v>
      </c>
      <c r="M2471">
        <f>IF(AND(Colin!$G2471=$B$1,Colin!$H2471&lt;=$C$3),Colin!$I2471,)</f>
        <v>0</v>
      </c>
      <c r="N2471">
        <f>IF(AND(Colin!$G2471=$B$2,Colin!$H2471=$C$3),Colin!$I2471,)</f>
        <v>0</v>
      </c>
      <c r="O2471">
        <f>IF(AND(Colin!$G2471=$B$2,Colin!$H2471&lt;=$C$3),Colin!$I2471,)</f>
        <v>0</v>
      </c>
      <c r="P2471">
        <f>IF(Colin!$G2471&lt;$B$2,Colin!$I2471,0)</f>
        <v>0</v>
      </c>
      <c r="Q2471">
        <f>IF(Colin!$G2471&lt;$B$1,Colin!$I2471,0)</f>
        <v>0</v>
      </c>
    </row>
    <row r="2472" spans="12:17" x14ac:dyDescent="0.25">
      <c r="L2472">
        <f>IF(AND(Colin!$G2472=$B$1,Colin!$H2472=$C$3),Colin!$I2472,)</f>
        <v>0</v>
      </c>
      <c r="M2472">
        <f>IF(AND(Colin!$G2472=$B$1,Colin!$H2472&lt;=$C$3),Colin!$I2472,)</f>
        <v>0</v>
      </c>
      <c r="N2472">
        <f>IF(AND(Colin!$G2472=$B$2,Colin!$H2472=$C$3),Colin!$I2472,)</f>
        <v>0</v>
      </c>
      <c r="O2472">
        <f>IF(AND(Colin!$G2472=$B$2,Colin!$H2472&lt;=$C$3),Colin!$I2472,)</f>
        <v>0</v>
      </c>
      <c r="P2472">
        <f>IF(Colin!$G2472&lt;$B$2,Colin!$I2472,0)</f>
        <v>0</v>
      </c>
      <c r="Q2472">
        <f>IF(Colin!$G2472&lt;$B$1,Colin!$I2472,0)</f>
        <v>0</v>
      </c>
    </row>
    <row r="2473" spans="12:17" x14ac:dyDescent="0.25">
      <c r="L2473">
        <f>IF(AND(Colin!$G2473=$B$1,Colin!$H2473=$C$3),Colin!$I2473,)</f>
        <v>0</v>
      </c>
      <c r="M2473">
        <f>IF(AND(Colin!$G2473=$B$1,Colin!$H2473&lt;=$C$3),Colin!$I2473,)</f>
        <v>0</v>
      </c>
      <c r="N2473">
        <f>IF(AND(Colin!$G2473=$B$2,Colin!$H2473=$C$3),Colin!$I2473,)</f>
        <v>0</v>
      </c>
      <c r="O2473">
        <f>IF(AND(Colin!$G2473=$B$2,Colin!$H2473&lt;=$C$3),Colin!$I2473,)</f>
        <v>0</v>
      </c>
      <c r="P2473">
        <f>IF(Colin!$G2473&lt;$B$2,Colin!$I2473,0)</f>
        <v>0</v>
      </c>
      <c r="Q2473">
        <f>IF(Colin!$G2473&lt;$B$1,Colin!$I2473,0)</f>
        <v>0</v>
      </c>
    </row>
    <row r="2474" spans="12:17" x14ac:dyDescent="0.25">
      <c r="L2474">
        <f>IF(AND(Colin!$G2474=$B$1,Colin!$H2474=$C$3),Colin!$I2474,)</f>
        <v>0</v>
      </c>
      <c r="M2474">
        <f>IF(AND(Colin!$G2474=$B$1,Colin!$H2474&lt;=$C$3),Colin!$I2474,)</f>
        <v>0</v>
      </c>
      <c r="N2474">
        <f>IF(AND(Colin!$G2474=$B$2,Colin!$H2474=$C$3),Colin!$I2474,)</f>
        <v>0</v>
      </c>
      <c r="O2474">
        <f>IF(AND(Colin!$G2474=$B$2,Colin!$H2474&lt;=$C$3),Colin!$I2474,)</f>
        <v>0</v>
      </c>
      <c r="P2474">
        <f>IF(Colin!$G2474&lt;$B$2,Colin!$I2474,0)</f>
        <v>0</v>
      </c>
      <c r="Q2474">
        <f>IF(Colin!$G2474&lt;$B$1,Colin!$I2474,0)</f>
        <v>0</v>
      </c>
    </row>
    <row r="2475" spans="12:17" x14ac:dyDescent="0.25">
      <c r="L2475">
        <f>IF(AND(Colin!$G2475=$B$1,Colin!$H2475=$C$3),Colin!$I2475,)</f>
        <v>0</v>
      </c>
      <c r="M2475">
        <f>IF(AND(Colin!$G2475=$B$1,Colin!$H2475&lt;=$C$3),Colin!$I2475,)</f>
        <v>0</v>
      </c>
      <c r="N2475">
        <f>IF(AND(Colin!$G2475=$B$2,Colin!$H2475=$C$3),Colin!$I2475,)</f>
        <v>0</v>
      </c>
      <c r="O2475">
        <f>IF(AND(Colin!$G2475=$B$2,Colin!$H2475&lt;=$C$3),Colin!$I2475,)</f>
        <v>0</v>
      </c>
      <c r="P2475">
        <f>IF(Colin!$G2475&lt;$B$2,Colin!$I2475,0)</f>
        <v>0</v>
      </c>
      <c r="Q2475">
        <f>IF(Colin!$G2475&lt;$B$1,Colin!$I2475,0)</f>
        <v>0</v>
      </c>
    </row>
    <row r="2476" spans="12:17" x14ac:dyDescent="0.25">
      <c r="L2476">
        <f>IF(AND(Colin!$G2476=$B$1,Colin!$H2476=$C$3),Colin!$I2476,)</f>
        <v>0</v>
      </c>
      <c r="M2476">
        <f>IF(AND(Colin!$G2476=$B$1,Colin!$H2476&lt;=$C$3),Colin!$I2476,)</f>
        <v>0</v>
      </c>
      <c r="N2476">
        <f>IF(AND(Colin!$G2476=$B$2,Colin!$H2476=$C$3),Colin!$I2476,)</f>
        <v>0</v>
      </c>
      <c r="O2476">
        <f>IF(AND(Colin!$G2476=$B$2,Colin!$H2476&lt;=$C$3),Colin!$I2476,)</f>
        <v>0</v>
      </c>
      <c r="P2476">
        <f>IF(Colin!$G2476&lt;$B$2,Colin!$I2476,0)</f>
        <v>0</v>
      </c>
      <c r="Q2476">
        <f>IF(Colin!$G2476&lt;$B$1,Colin!$I2476,0)</f>
        <v>0</v>
      </c>
    </row>
    <row r="2477" spans="12:17" x14ac:dyDescent="0.25">
      <c r="L2477">
        <f>IF(AND(Colin!$G2477=$B$1,Colin!$H2477=$C$3),Colin!$I2477,)</f>
        <v>0</v>
      </c>
      <c r="M2477">
        <f>IF(AND(Colin!$G2477=$B$1,Colin!$H2477&lt;=$C$3),Colin!$I2477,)</f>
        <v>0</v>
      </c>
      <c r="N2477">
        <f>IF(AND(Colin!$G2477=$B$2,Colin!$H2477=$C$3),Colin!$I2477,)</f>
        <v>0</v>
      </c>
      <c r="O2477">
        <f>IF(AND(Colin!$G2477=$B$2,Colin!$H2477&lt;=$C$3),Colin!$I2477,)</f>
        <v>0</v>
      </c>
      <c r="P2477">
        <f>IF(Colin!$G2477&lt;$B$2,Colin!$I2477,0)</f>
        <v>0</v>
      </c>
      <c r="Q2477">
        <f>IF(Colin!$G2477&lt;$B$1,Colin!$I2477,0)</f>
        <v>0</v>
      </c>
    </row>
    <row r="2478" spans="12:17" x14ac:dyDescent="0.25">
      <c r="L2478">
        <f>IF(AND(Colin!$G2478=$B$1,Colin!$H2478=$C$3),Colin!$I2478,)</f>
        <v>0</v>
      </c>
      <c r="M2478">
        <f>IF(AND(Colin!$G2478=$B$1,Colin!$H2478&lt;=$C$3),Colin!$I2478,)</f>
        <v>0</v>
      </c>
      <c r="N2478">
        <f>IF(AND(Colin!$G2478=$B$2,Colin!$H2478=$C$3),Colin!$I2478,)</f>
        <v>0</v>
      </c>
      <c r="O2478">
        <f>IF(AND(Colin!$G2478=$B$2,Colin!$H2478&lt;=$C$3),Colin!$I2478,)</f>
        <v>0</v>
      </c>
      <c r="P2478">
        <f>IF(Colin!$G2478&lt;$B$2,Colin!$I2478,0)</f>
        <v>0</v>
      </c>
      <c r="Q2478">
        <f>IF(Colin!$G2478&lt;$B$1,Colin!$I2478,0)</f>
        <v>0</v>
      </c>
    </row>
    <row r="2479" spans="12:17" x14ac:dyDescent="0.25">
      <c r="L2479">
        <f>IF(AND(Colin!$G2479=$B$1,Colin!$H2479=$C$3),Colin!$I2479,)</f>
        <v>0</v>
      </c>
      <c r="M2479">
        <f>IF(AND(Colin!$G2479=$B$1,Colin!$H2479&lt;=$C$3),Colin!$I2479,)</f>
        <v>0</v>
      </c>
      <c r="N2479">
        <f>IF(AND(Colin!$G2479=$B$2,Colin!$H2479=$C$3),Colin!$I2479,)</f>
        <v>0</v>
      </c>
      <c r="O2479">
        <f>IF(AND(Colin!$G2479=$B$2,Colin!$H2479&lt;=$C$3),Colin!$I2479,)</f>
        <v>0</v>
      </c>
      <c r="P2479">
        <f>IF(Colin!$G2479&lt;$B$2,Colin!$I2479,0)</f>
        <v>0</v>
      </c>
      <c r="Q2479">
        <f>IF(Colin!$G2479&lt;$B$1,Colin!$I2479,0)</f>
        <v>0</v>
      </c>
    </row>
    <row r="2480" spans="12:17" x14ac:dyDescent="0.25">
      <c r="L2480">
        <f>IF(AND(Colin!$G2480=$B$1,Colin!$H2480=$C$3),Colin!$I2480,)</f>
        <v>0</v>
      </c>
      <c r="M2480">
        <f>IF(AND(Colin!$G2480=$B$1,Colin!$H2480&lt;=$C$3),Colin!$I2480,)</f>
        <v>0</v>
      </c>
      <c r="N2480">
        <f>IF(AND(Colin!$G2480=$B$2,Colin!$H2480=$C$3),Colin!$I2480,)</f>
        <v>0</v>
      </c>
      <c r="O2480">
        <f>IF(AND(Colin!$G2480=$B$2,Colin!$H2480&lt;=$C$3),Colin!$I2480,)</f>
        <v>0</v>
      </c>
      <c r="P2480">
        <f>IF(Colin!$G2480&lt;$B$2,Colin!$I2480,0)</f>
        <v>0</v>
      </c>
      <c r="Q2480">
        <f>IF(Colin!$G2480&lt;$B$1,Colin!$I2480,0)</f>
        <v>0</v>
      </c>
    </row>
    <row r="2481" spans="12:17" x14ac:dyDescent="0.25">
      <c r="L2481">
        <f>IF(AND(Colin!$G2481=$B$1,Colin!$H2481=$C$3),Colin!$I2481,)</f>
        <v>0</v>
      </c>
      <c r="M2481">
        <f>IF(AND(Colin!$G2481=$B$1,Colin!$H2481&lt;=$C$3),Colin!$I2481,)</f>
        <v>0</v>
      </c>
      <c r="N2481">
        <f>IF(AND(Colin!$G2481=$B$2,Colin!$H2481=$C$3),Colin!$I2481,)</f>
        <v>0</v>
      </c>
      <c r="O2481">
        <f>IF(AND(Colin!$G2481=$B$2,Colin!$H2481&lt;=$C$3),Colin!$I2481,)</f>
        <v>0</v>
      </c>
      <c r="P2481">
        <f>IF(Colin!$G2481&lt;$B$2,Colin!$I2481,0)</f>
        <v>0</v>
      </c>
      <c r="Q2481">
        <f>IF(Colin!$G2481&lt;$B$1,Colin!$I2481,0)</f>
        <v>0</v>
      </c>
    </row>
    <row r="2482" spans="12:17" x14ac:dyDescent="0.25">
      <c r="L2482">
        <f>IF(AND(Colin!$G2482=$B$1,Colin!$H2482=$C$3),Colin!$I2482,)</f>
        <v>0</v>
      </c>
      <c r="M2482">
        <f>IF(AND(Colin!$G2482=$B$1,Colin!$H2482&lt;=$C$3),Colin!$I2482,)</f>
        <v>0</v>
      </c>
      <c r="N2482">
        <f>IF(AND(Colin!$G2482=$B$2,Colin!$H2482=$C$3),Colin!$I2482,)</f>
        <v>0</v>
      </c>
      <c r="O2482">
        <f>IF(AND(Colin!$G2482=$B$2,Colin!$H2482&lt;=$C$3),Colin!$I2482,)</f>
        <v>0</v>
      </c>
      <c r="P2482">
        <f>IF(Colin!$G2482&lt;$B$2,Colin!$I2482,0)</f>
        <v>0</v>
      </c>
      <c r="Q2482">
        <f>IF(Colin!$G2482&lt;$B$1,Colin!$I2482,0)</f>
        <v>0</v>
      </c>
    </row>
    <row r="2483" spans="12:17" x14ac:dyDescent="0.25">
      <c r="L2483">
        <f>IF(AND(Colin!$G2483=$B$1,Colin!$H2483=$C$3),Colin!$I2483,)</f>
        <v>0</v>
      </c>
      <c r="M2483">
        <f>IF(AND(Colin!$G2483=$B$1,Colin!$H2483&lt;=$C$3),Colin!$I2483,)</f>
        <v>0</v>
      </c>
      <c r="N2483">
        <f>IF(AND(Colin!$G2483=$B$2,Colin!$H2483=$C$3),Colin!$I2483,)</f>
        <v>0</v>
      </c>
      <c r="O2483">
        <f>IF(AND(Colin!$G2483=$B$2,Colin!$H2483&lt;=$C$3),Colin!$I2483,)</f>
        <v>0</v>
      </c>
      <c r="P2483">
        <f>IF(Colin!$G2483&lt;$B$2,Colin!$I2483,0)</f>
        <v>0</v>
      </c>
      <c r="Q2483">
        <f>IF(Colin!$G2483&lt;$B$1,Colin!$I2483,0)</f>
        <v>0</v>
      </c>
    </row>
    <row r="2484" spans="12:17" x14ac:dyDescent="0.25">
      <c r="L2484">
        <f>IF(AND(Colin!$G2484=$B$1,Colin!$H2484=$C$3),Colin!$I2484,)</f>
        <v>0</v>
      </c>
      <c r="M2484">
        <f>IF(AND(Colin!$G2484=$B$1,Colin!$H2484&lt;=$C$3),Colin!$I2484,)</f>
        <v>0</v>
      </c>
      <c r="N2484">
        <f>IF(AND(Colin!$G2484=$B$2,Colin!$H2484=$C$3),Colin!$I2484,)</f>
        <v>0</v>
      </c>
      <c r="O2484">
        <f>IF(AND(Colin!$G2484=$B$2,Colin!$H2484&lt;=$C$3),Colin!$I2484,)</f>
        <v>0</v>
      </c>
      <c r="P2484">
        <f>IF(Colin!$G2484&lt;$B$2,Colin!$I2484,0)</f>
        <v>0</v>
      </c>
      <c r="Q2484">
        <f>IF(Colin!$G2484&lt;$B$1,Colin!$I2484,0)</f>
        <v>0</v>
      </c>
    </row>
    <row r="2485" spans="12:17" x14ac:dyDescent="0.25">
      <c r="L2485">
        <f>IF(AND(Colin!$G2485=$B$1,Colin!$H2485=$C$3),Colin!$I2485,)</f>
        <v>0</v>
      </c>
      <c r="M2485">
        <f>IF(AND(Colin!$G2485=$B$1,Colin!$H2485&lt;=$C$3),Colin!$I2485,)</f>
        <v>0</v>
      </c>
      <c r="N2485">
        <f>IF(AND(Colin!$G2485=$B$2,Colin!$H2485=$C$3),Colin!$I2485,)</f>
        <v>0</v>
      </c>
      <c r="O2485">
        <f>IF(AND(Colin!$G2485=$B$2,Colin!$H2485&lt;=$C$3),Colin!$I2485,)</f>
        <v>0</v>
      </c>
      <c r="P2485">
        <f>IF(Colin!$G2485&lt;$B$2,Colin!$I2485,0)</f>
        <v>0</v>
      </c>
      <c r="Q2485">
        <f>IF(Colin!$G2485&lt;$B$1,Colin!$I2485,0)</f>
        <v>0</v>
      </c>
    </row>
    <row r="2486" spans="12:17" x14ac:dyDescent="0.25">
      <c r="L2486">
        <f>IF(AND(Colin!$G2486=$B$1,Colin!$H2486=$C$3),Colin!$I2486,)</f>
        <v>0</v>
      </c>
      <c r="M2486">
        <f>IF(AND(Colin!$G2486=$B$1,Colin!$H2486&lt;=$C$3),Colin!$I2486,)</f>
        <v>0</v>
      </c>
      <c r="N2486">
        <f>IF(AND(Colin!$G2486=$B$2,Colin!$H2486=$C$3),Colin!$I2486,)</f>
        <v>0</v>
      </c>
      <c r="O2486">
        <f>IF(AND(Colin!$G2486=$B$2,Colin!$H2486&lt;=$C$3),Colin!$I2486,)</f>
        <v>0</v>
      </c>
      <c r="P2486">
        <f>IF(Colin!$G2486&lt;$B$2,Colin!$I2486,0)</f>
        <v>0</v>
      </c>
      <c r="Q2486">
        <f>IF(Colin!$G2486&lt;$B$1,Colin!$I2486,0)</f>
        <v>0</v>
      </c>
    </row>
    <row r="2487" spans="12:17" x14ac:dyDescent="0.25">
      <c r="L2487">
        <f>IF(AND(Colin!$G2487=$B$1,Colin!$H2487=$C$3),Colin!$I2487,)</f>
        <v>0</v>
      </c>
      <c r="M2487">
        <f>IF(AND(Colin!$G2487=$B$1,Colin!$H2487&lt;=$C$3),Colin!$I2487,)</f>
        <v>0</v>
      </c>
      <c r="N2487">
        <f>IF(AND(Colin!$G2487=$B$2,Colin!$H2487=$C$3),Colin!$I2487,)</f>
        <v>0</v>
      </c>
      <c r="O2487">
        <f>IF(AND(Colin!$G2487=$B$2,Colin!$H2487&lt;=$C$3),Colin!$I2487,)</f>
        <v>0</v>
      </c>
      <c r="P2487">
        <f>IF(Colin!$G2487&lt;$B$2,Colin!$I2487,0)</f>
        <v>0</v>
      </c>
      <c r="Q2487">
        <f>IF(Colin!$G2487&lt;$B$1,Colin!$I2487,0)</f>
        <v>0</v>
      </c>
    </row>
    <row r="2488" spans="12:17" x14ac:dyDescent="0.25">
      <c r="L2488">
        <f>IF(AND(Colin!$G2488=$B$1,Colin!$H2488=$C$3),Colin!$I2488,)</f>
        <v>0</v>
      </c>
      <c r="M2488">
        <f>IF(AND(Colin!$G2488=$B$1,Colin!$H2488&lt;=$C$3),Colin!$I2488,)</f>
        <v>0</v>
      </c>
      <c r="N2488">
        <f>IF(AND(Colin!$G2488=$B$2,Colin!$H2488=$C$3),Colin!$I2488,)</f>
        <v>0</v>
      </c>
      <c r="O2488">
        <f>IF(AND(Colin!$G2488=$B$2,Colin!$H2488&lt;=$C$3),Colin!$I2488,)</f>
        <v>0</v>
      </c>
      <c r="P2488">
        <f>IF(Colin!$G2488&lt;$B$2,Colin!$I2488,0)</f>
        <v>0</v>
      </c>
      <c r="Q2488">
        <f>IF(Colin!$G2488&lt;$B$1,Colin!$I2488,0)</f>
        <v>0</v>
      </c>
    </row>
    <row r="2489" spans="12:17" x14ac:dyDescent="0.25">
      <c r="L2489">
        <f>IF(AND(Colin!$G2489=$B$1,Colin!$H2489=$C$3),Colin!$I2489,)</f>
        <v>0</v>
      </c>
      <c r="M2489">
        <f>IF(AND(Colin!$G2489=$B$1,Colin!$H2489&lt;=$C$3),Colin!$I2489,)</f>
        <v>0</v>
      </c>
      <c r="N2489">
        <f>IF(AND(Colin!$G2489=$B$2,Colin!$H2489=$C$3),Colin!$I2489,)</f>
        <v>0</v>
      </c>
      <c r="O2489">
        <f>IF(AND(Colin!$G2489=$B$2,Colin!$H2489&lt;=$C$3),Colin!$I2489,)</f>
        <v>0</v>
      </c>
      <c r="P2489">
        <f>IF(Colin!$G2489&lt;$B$2,Colin!$I2489,0)</f>
        <v>0</v>
      </c>
      <c r="Q2489">
        <f>IF(Colin!$G2489&lt;$B$1,Colin!$I2489,0)</f>
        <v>0</v>
      </c>
    </row>
    <row r="2490" spans="12:17" x14ac:dyDescent="0.25">
      <c r="L2490">
        <f>IF(AND(Colin!$G2490=$B$1,Colin!$H2490=$C$3),Colin!$I2490,)</f>
        <v>0</v>
      </c>
      <c r="M2490">
        <f>IF(AND(Colin!$G2490=$B$1,Colin!$H2490&lt;=$C$3),Colin!$I2490,)</f>
        <v>0</v>
      </c>
      <c r="N2490">
        <f>IF(AND(Colin!$G2490=$B$2,Colin!$H2490=$C$3),Colin!$I2490,)</f>
        <v>0</v>
      </c>
      <c r="O2490">
        <f>IF(AND(Colin!$G2490=$B$2,Colin!$H2490&lt;=$C$3),Colin!$I2490,)</f>
        <v>0</v>
      </c>
      <c r="P2490">
        <f>IF(Colin!$G2490&lt;$B$2,Colin!$I2490,0)</f>
        <v>0</v>
      </c>
      <c r="Q2490">
        <f>IF(Colin!$G2490&lt;$B$1,Colin!$I2490,0)</f>
        <v>0</v>
      </c>
    </row>
    <row r="2491" spans="12:17" x14ac:dyDescent="0.25">
      <c r="L2491">
        <f>IF(AND(Colin!$G2491=$B$1,Colin!$H2491=$C$3),Colin!$I2491,)</f>
        <v>0</v>
      </c>
      <c r="M2491">
        <f>IF(AND(Colin!$G2491=$B$1,Colin!$H2491&lt;=$C$3),Colin!$I2491,)</f>
        <v>0</v>
      </c>
      <c r="N2491">
        <f>IF(AND(Colin!$G2491=$B$2,Colin!$H2491=$C$3),Colin!$I2491,)</f>
        <v>0</v>
      </c>
      <c r="O2491">
        <f>IF(AND(Colin!$G2491=$B$2,Colin!$H2491&lt;=$C$3),Colin!$I2491,)</f>
        <v>0</v>
      </c>
      <c r="P2491">
        <f>IF(Colin!$G2491&lt;$B$2,Colin!$I2491,0)</f>
        <v>0</v>
      </c>
      <c r="Q2491">
        <f>IF(Colin!$G2491&lt;$B$1,Colin!$I2491,0)</f>
        <v>0</v>
      </c>
    </row>
    <row r="2492" spans="12:17" x14ac:dyDescent="0.25">
      <c r="L2492">
        <f>IF(AND(Colin!$G2492=$B$1,Colin!$H2492=$C$3),Colin!$I2492,)</f>
        <v>0</v>
      </c>
      <c r="M2492">
        <f>IF(AND(Colin!$G2492=$B$1,Colin!$H2492&lt;=$C$3),Colin!$I2492,)</f>
        <v>0</v>
      </c>
      <c r="N2492">
        <f>IF(AND(Colin!$G2492=$B$2,Colin!$H2492=$C$3),Colin!$I2492,)</f>
        <v>0</v>
      </c>
      <c r="O2492">
        <f>IF(AND(Colin!$G2492=$B$2,Colin!$H2492&lt;=$C$3),Colin!$I2492,)</f>
        <v>0</v>
      </c>
      <c r="P2492">
        <f>IF(Colin!$G2492&lt;$B$2,Colin!$I2492,0)</f>
        <v>0</v>
      </c>
      <c r="Q2492">
        <f>IF(Colin!$G2492&lt;$B$1,Colin!$I2492,0)</f>
        <v>0</v>
      </c>
    </row>
    <row r="2493" spans="12:17" x14ac:dyDescent="0.25">
      <c r="L2493">
        <f>IF(AND(Colin!$G2493=$B$1,Colin!$H2493=$C$3),Colin!$I2493,)</f>
        <v>0</v>
      </c>
      <c r="M2493">
        <f>IF(AND(Colin!$G2493=$B$1,Colin!$H2493&lt;=$C$3),Colin!$I2493,)</f>
        <v>0</v>
      </c>
      <c r="N2493">
        <f>IF(AND(Colin!$G2493=$B$2,Colin!$H2493=$C$3),Colin!$I2493,)</f>
        <v>0</v>
      </c>
      <c r="O2493">
        <f>IF(AND(Colin!$G2493=$B$2,Colin!$H2493&lt;=$C$3),Colin!$I2493,)</f>
        <v>0</v>
      </c>
      <c r="P2493">
        <f>IF(Colin!$G2493&lt;$B$2,Colin!$I2493,0)</f>
        <v>0</v>
      </c>
      <c r="Q2493">
        <f>IF(Colin!$G2493&lt;$B$1,Colin!$I2493,0)</f>
        <v>0</v>
      </c>
    </row>
    <row r="2494" spans="12:17" x14ac:dyDescent="0.25">
      <c r="L2494">
        <f>IF(AND(Colin!$G2494=$B$1,Colin!$H2494=$C$3),Colin!$I2494,)</f>
        <v>0</v>
      </c>
      <c r="M2494">
        <f>IF(AND(Colin!$G2494=$B$1,Colin!$H2494&lt;=$C$3),Colin!$I2494,)</f>
        <v>0</v>
      </c>
      <c r="N2494">
        <f>IF(AND(Colin!$G2494=$B$2,Colin!$H2494=$C$3),Colin!$I2494,)</f>
        <v>0</v>
      </c>
      <c r="O2494">
        <f>IF(AND(Colin!$G2494=$B$2,Colin!$H2494&lt;=$C$3),Colin!$I2494,)</f>
        <v>0</v>
      </c>
      <c r="P2494">
        <f>IF(Colin!$G2494&lt;$B$2,Colin!$I2494,0)</f>
        <v>0</v>
      </c>
      <c r="Q2494">
        <f>IF(Colin!$G2494&lt;$B$1,Colin!$I2494,0)</f>
        <v>0</v>
      </c>
    </row>
    <row r="2495" spans="12:17" x14ac:dyDescent="0.25">
      <c r="L2495">
        <f>IF(AND(Colin!$G2495=$B$1,Colin!$H2495=$C$3),Colin!$I2495,)</f>
        <v>0</v>
      </c>
      <c r="M2495">
        <f>IF(AND(Colin!$G2495=$B$1,Colin!$H2495&lt;=$C$3),Colin!$I2495,)</f>
        <v>0</v>
      </c>
      <c r="N2495">
        <f>IF(AND(Colin!$G2495=$B$2,Colin!$H2495=$C$3),Colin!$I2495,)</f>
        <v>0</v>
      </c>
      <c r="O2495">
        <f>IF(AND(Colin!$G2495=$B$2,Colin!$H2495&lt;=$C$3),Colin!$I2495,)</f>
        <v>0</v>
      </c>
      <c r="P2495">
        <f>IF(Colin!$G2495&lt;$B$2,Colin!$I2495,0)</f>
        <v>0</v>
      </c>
      <c r="Q2495">
        <f>IF(Colin!$G2495&lt;$B$1,Colin!$I2495,0)</f>
        <v>0</v>
      </c>
    </row>
    <row r="2496" spans="12:17" x14ac:dyDescent="0.25">
      <c r="L2496">
        <f>IF(AND(Colin!$G2496=$B$1,Colin!$H2496=$C$3),Colin!$I2496,)</f>
        <v>0</v>
      </c>
      <c r="M2496">
        <f>IF(AND(Colin!$G2496=$B$1,Colin!$H2496&lt;=$C$3),Colin!$I2496,)</f>
        <v>0</v>
      </c>
      <c r="N2496">
        <f>IF(AND(Colin!$G2496=$B$2,Colin!$H2496=$C$3),Colin!$I2496,)</f>
        <v>0</v>
      </c>
      <c r="O2496">
        <f>IF(AND(Colin!$G2496=$B$2,Colin!$H2496&lt;=$C$3),Colin!$I2496,)</f>
        <v>0</v>
      </c>
      <c r="P2496">
        <f>IF(Colin!$G2496&lt;$B$2,Colin!$I2496,0)</f>
        <v>0</v>
      </c>
      <c r="Q2496">
        <f>IF(Colin!$G2496&lt;$B$1,Colin!$I2496,0)</f>
        <v>0</v>
      </c>
    </row>
    <row r="2497" spans="12:17" x14ac:dyDescent="0.25">
      <c r="L2497">
        <f>IF(AND(Colin!$G2497=$B$1,Colin!$H2497=$C$3),Colin!$I2497,)</f>
        <v>0</v>
      </c>
      <c r="M2497">
        <f>IF(AND(Colin!$G2497=$B$1,Colin!$H2497&lt;=$C$3),Colin!$I2497,)</f>
        <v>0</v>
      </c>
      <c r="N2497">
        <f>IF(AND(Colin!$G2497=$B$2,Colin!$H2497=$C$3),Colin!$I2497,)</f>
        <v>0</v>
      </c>
      <c r="O2497">
        <f>IF(AND(Colin!$G2497=$B$2,Colin!$H2497&lt;=$C$3),Colin!$I2497,)</f>
        <v>0</v>
      </c>
      <c r="P2497">
        <f>IF(Colin!$G2497&lt;$B$2,Colin!$I2497,0)</f>
        <v>0</v>
      </c>
      <c r="Q2497">
        <f>IF(Colin!$G2497&lt;$B$1,Colin!$I2497,0)</f>
        <v>0</v>
      </c>
    </row>
    <row r="2498" spans="12:17" x14ac:dyDescent="0.25">
      <c r="L2498">
        <f>IF(AND(Colin!$G2498=$B$1,Colin!$H2498=$C$3),Colin!$I2498,)</f>
        <v>0</v>
      </c>
      <c r="M2498">
        <f>IF(AND(Colin!$G2498=$B$1,Colin!$H2498&lt;=$C$3),Colin!$I2498,)</f>
        <v>0</v>
      </c>
      <c r="N2498">
        <f>IF(AND(Colin!$G2498=$B$2,Colin!$H2498=$C$3),Colin!$I2498,)</f>
        <v>0</v>
      </c>
      <c r="O2498">
        <f>IF(AND(Colin!$G2498=$B$2,Colin!$H2498&lt;=$C$3),Colin!$I2498,)</f>
        <v>0</v>
      </c>
      <c r="P2498">
        <f>IF(Colin!$G2498&lt;$B$2,Colin!$I2498,0)</f>
        <v>0</v>
      </c>
      <c r="Q2498">
        <f>IF(Colin!$G2498&lt;$B$1,Colin!$I2498,0)</f>
        <v>0</v>
      </c>
    </row>
    <row r="2499" spans="12:17" x14ac:dyDescent="0.25">
      <c r="L2499">
        <f>IF(AND(Colin!$G2499=$B$1,Colin!$H2499=$C$3),Colin!$I2499,)</f>
        <v>0</v>
      </c>
      <c r="M2499">
        <f>IF(AND(Colin!$G2499=$B$1,Colin!$H2499&lt;=$C$3),Colin!$I2499,)</f>
        <v>0</v>
      </c>
      <c r="N2499">
        <f>IF(AND(Colin!$G2499=$B$2,Colin!$H2499=$C$3),Colin!$I2499,)</f>
        <v>0</v>
      </c>
      <c r="O2499">
        <f>IF(AND(Colin!$G2499=$B$2,Colin!$H2499&lt;=$C$3),Colin!$I2499,)</f>
        <v>0</v>
      </c>
      <c r="P2499">
        <f>IF(Colin!$G2499&lt;$B$2,Colin!$I2499,0)</f>
        <v>0</v>
      </c>
      <c r="Q2499">
        <f>IF(Colin!$G2499&lt;$B$1,Colin!$I2499,0)</f>
        <v>0</v>
      </c>
    </row>
    <row r="2500" spans="12:17" x14ac:dyDescent="0.25">
      <c r="L2500">
        <f>IF(AND(Colin!$G2500=$B$1,Colin!$H2500=$C$3),Colin!$I2500,)</f>
        <v>0</v>
      </c>
      <c r="M2500">
        <f>IF(AND(Colin!$G2500=$B$1,Colin!$H2500&lt;=$C$3),Colin!$I2500,)</f>
        <v>0</v>
      </c>
      <c r="N2500">
        <f>IF(AND(Colin!$G2500=$B$2,Colin!$H2500=$C$3),Colin!$I2500,)</f>
        <v>0</v>
      </c>
      <c r="O2500">
        <f>IF(AND(Colin!$G2500=$B$2,Colin!$H2500&lt;=$C$3),Colin!$I2500,)</f>
        <v>0</v>
      </c>
      <c r="P2500">
        <f>IF(Colin!$G2500&lt;$B$2,Colin!$I2500,0)</f>
        <v>0</v>
      </c>
      <c r="Q2500">
        <f>IF(Colin!$G2500&lt;$B$1,Colin!$I2500,0)</f>
        <v>0</v>
      </c>
    </row>
    <row r="2501" spans="12:17" x14ac:dyDescent="0.25">
      <c r="L2501">
        <f>IF(AND(Colin!$G2501=$B$1,Colin!$H2501=$C$3),Colin!$I2501,)</f>
        <v>0</v>
      </c>
      <c r="M2501">
        <f>IF(AND(Colin!$G2501=$B$1,Colin!$H2501&lt;=$C$3),Colin!$I2501,)</f>
        <v>0</v>
      </c>
      <c r="N2501">
        <f>IF(AND(Colin!$G2501=$B$2,Colin!$H2501=$C$3),Colin!$I2501,)</f>
        <v>0</v>
      </c>
      <c r="O2501">
        <f>IF(AND(Colin!$G2501=$B$2,Colin!$H2501&lt;=$C$3),Colin!$I2501,)</f>
        <v>0</v>
      </c>
      <c r="P2501">
        <f>IF(Colin!$G2501&lt;$B$2,Colin!$I2501,0)</f>
        <v>0</v>
      </c>
      <c r="Q2501">
        <f>IF(Colin!$G2501&lt;$B$1,Colin!$I2501,0)</f>
        <v>0</v>
      </c>
    </row>
    <row r="2502" spans="12:17" x14ac:dyDescent="0.25">
      <c r="L2502">
        <f>IF(AND(Colin!$G2502=$B$1,Colin!$H2502=$C$3),Colin!$I2502,)</f>
        <v>0</v>
      </c>
      <c r="M2502">
        <f>IF(AND(Colin!$G2502=$B$1,Colin!$H2502&lt;=$C$3),Colin!$I2502,)</f>
        <v>0</v>
      </c>
      <c r="N2502">
        <f>IF(AND(Colin!$G2502=$B$2,Colin!$H2502=$C$3),Colin!$I2502,)</f>
        <v>0</v>
      </c>
      <c r="O2502">
        <f>IF(AND(Colin!$G2502=$B$2,Colin!$H2502&lt;=$C$3),Colin!$I2502,)</f>
        <v>0</v>
      </c>
      <c r="P2502">
        <f>IF(Colin!$G2502&lt;$B$2,Colin!$I2502,0)</f>
        <v>0</v>
      </c>
      <c r="Q2502">
        <f>IF(Colin!$G2502&lt;$B$1,Colin!$I2502,0)</f>
        <v>0</v>
      </c>
    </row>
    <row r="2503" spans="12:17" x14ac:dyDescent="0.25">
      <c r="L2503">
        <f>IF(AND(Colin!$G2503=$B$1,Colin!$H2503=$C$3),Colin!$I2503,)</f>
        <v>0</v>
      </c>
      <c r="M2503">
        <f>IF(AND(Colin!$G2503=$B$1,Colin!$H2503&lt;=$C$3),Colin!$I2503,)</f>
        <v>0</v>
      </c>
      <c r="N2503">
        <f>IF(AND(Colin!$G2503=$B$2,Colin!$H2503=$C$3),Colin!$I2503,)</f>
        <v>0</v>
      </c>
      <c r="O2503">
        <f>IF(AND(Colin!$G2503=$B$2,Colin!$H2503&lt;=$C$3),Colin!$I2503,)</f>
        <v>0</v>
      </c>
      <c r="P2503">
        <f>IF(Colin!$G2503&lt;$B$2,Colin!$I2503,0)</f>
        <v>0</v>
      </c>
      <c r="Q2503">
        <f>IF(Colin!$G2503&lt;$B$1,Colin!$I2503,0)</f>
        <v>0</v>
      </c>
    </row>
    <row r="2504" spans="12:17" x14ac:dyDescent="0.25">
      <c r="L2504">
        <f>IF(AND(Colin!$G2504=$B$1,Colin!$H2504=$C$3),Colin!$I2504,)</f>
        <v>0</v>
      </c>
      <c r="M2504">
        <f>IF(AND(Colin!$G2504=$B$1,Colin!$H2504&lt;=$C$3),Colin!$I2504,)</f>
        <v>0</v>
      </c>
      <c r="N2504">
        <f>IF(AND(Colin!$G2504=$B$2,Colin!$H2504=$C$3),Colin!$I2504,)</f>
        <v>0</v>
      </c>
      <c r="O2504">
        <f>IF(AND(Colin!$G2504=$B$2,Colin!$H2504&lt;=$C$3),Colin!$I2504,)</f>
        <v>0</v>
      </c>
      <c r="P2504">
        <f>IF(Colin!$G2504&lt;$B$2,Colin!$I2504,0)</f>
        <v>0</v>
      </c>
      <c r="Q2504">
        <f>IF(Colin!$G2504&lt;$B$1,Colin!$I2504,0)</f>
        <v>0</v>
      </c>
    </row>
    <row r="2505" spans="12:17" x14ac:dyDescent="0.25">
      <c r="L2505">
        <f>IF(AND(Colin!$G2505=$B$1,Colin!$H2505=$C$3),Colin!$I2505,)</f>
        <v>0</v>
      </c>
      <c r="M2505">
        <f>IF(AND(Colin!$G2505=$B$1,Colin!$H2505&lt;=$C$3),Colin!$I2505,)</f>
        <v>0</v>
      </c>
      <c r="N2505">
        <f>IF(AND(Colin!$G2505=$B$2,Colin!$H2505=$C$3),Colin!$I2505,)</f>
        <v>0</v>
      </c>
      <c r="O2505">
        <f>IF(AND(Colin!$G2505=$B$2,Colin!$H2505&lt;=$C$3),Colin!$I2505,)</f>
        <v>0</v>
      </c>
      <c r="P2505">
        <f>IF(Colin!$G2505&lt;$B$2,Colin!$I2505,0)</f>
        <v>0</v>
      </c>
      <c r="Q2505">
        <f>IF(Colin!$G2505&lt;$B$1,Colin!$I2505,0)</f>
        <v>0</v>
      </c>
    </row>
    <row r="2506" spans="12:17" x14ac:dyDescent="0.25">
      <c r="L2506">
        <f>IF(AND(Colin!$G2506=$B$1,Colin!$H2506=$C$3),Colin!$I2506,)</f>
        <v>0</v>
      </c>
      <c r="M2506">
        <f>IF(AND(Colin!$G2506=$B$1,Colin!$H2506&lt;=$C$3),Colin!$I2506,)</f>
        <v>0</v>
      </c>
      <c r="N2506">
        <f>IF(AND(Colin!$G2506=$B$2,Colin!$H2506=$C$3),Colin!$I2506,)</f>
        <v>0</v>
      </c>
      <c r="O2506">
        <f>IF(AND(Colin!$G2506=$B$2,Colin!$H2506&lt;=$C$3),Colin!$I2506,)</f>
        <v>0</v>
      </c>
      <c r="P2506">
        <f>IF(Colin!$G2506&lt;$B$2,Colin!$I2506,0)</f>
        <v>0</v>
      </c>
      <c r="Q2506">
        <f>IF(Colin!$G2506&lt;$B$1,Colin!$I2506,0)</f>
        <v>0</v>
      </c>
    </row>
    <row r="2507" spans="12:17" x14ac:dyDescent="0.25">
      <c r="L2507">
        <f>IF(AND(Colin!$G2507=$B$1,Colin!$H2507=$C$3),Colin!$I2507,)</f>
        <v>0</v>
      </c>
      <c r="M2507">
        <f>IF(AND(Colin!$G2507=$B$1,Colin!$H2507&lt;=$C$3),Colin!$I2507,)</f>
        <v>0</v>
      </c>
      <c r="N2507">
        <f>IF(AND(Colin!$G2507=$B$2,Colin!$H2507=$C$3),Colin!$I2507,)</f>
        <v>0</v>
      </c>
      <c r="O2507">
        <f>IF(AND(Colin!$G2507=$B$2,Colin!$H2507&lt;=$C$3),Colin!$I2507,)</f>
        <v>0</v>
      </c>
      <c r="P2507">
        <f>IF(Colin!$G2507&lt;$B$2,Colin!$I2507,0)</f>
        <v>0</v>
      </c>
      <c r="Q2507">
        <f>IF(Colin!$G2507&lt;$B$1,Colin!$I2507,0)</f>
        <v>0</v>
      </c>
    </row>
    <row r="2508" spans="12:17" x14ac:dyDescent="0.25">
      <c r="L2508">
        <f>IF(AND(Colin!$G2508=$B$1,Colin!$H2508=$C$3),Colin!$I2508,)</f>
        <v>0</v>
      </c>
      <c r="M2508">
        <f>IF(AND(Colin!$G2508=$B$1,Colin!$H2508&lt;=$C$3),Colin!$I2508,)</f>
        <v>0</v>
      </c>
      <c r="N2508">
        <f>IF(AND(Colin!$G2508=$B$2,Colin!$H2508=$C$3),Colin!$I2508,)</f>
        <v>0</v>
      </c>
      <c r="O2508">
        <f>IF(AND(Colin!$G2508=$B$2,Colin!$H2508&lt;=$C$3),Colin!$I2508,)</f>
        <v>0</v>
      </c>
      <c r="P2508">
        <f>IF(Colin!$G2508&lt;$B$2,Colin!$I2508,0)</f>
        <v>0</v>
      </c>
      <c r="Q2508">
        <f>IF(Colin!$G2508&lt;$B$1,Colin!$I2508,0)</f>
        <v>0</v>
      </c>
    </row>
    <row r="2509" spans="12:17" x14ac:dyDescent="0.25">
      <c r="L2509">
        <f>IF(AND(Colin!$G2509=$B$1,Colin!$H2509=$C$3),Colin!$I2509,)</f>
        <v>0</v>
      </c>
      <c r="M2509">
        <f>IF(AND(Colin!$G2509=$B$1,Colin!$H2509&lt;=$C$3),Colin!$I2509,)</f>
        <v>0</v>
      </c>
      <c r="N2509">
        <f>IF(AND(Colin!$G2509=$B$2,Colin!$H2509=$C$3),Colin!$I2509,)</f>
        <v>0</v>
      </c>
      <c r="O2509">
        <f>IF(AND(Colin!$G2509=$B$2,Colin!$H2509&lt;=$C$3),Colin!$I2509,)</f>
        <v>0</v>
      </c>
      <c r="P2509">
        <f>IF(Colin!$G2509&lt;$B$2,Colin!$I2509,0)</f>
        <v>0</v>
      </c>
      <c r="Q2509">
        <f>IF(Colin!$G2509&lt;$B$1,Colin!$I2509,0)</f>
        <v>0</v>
      </c>
    </row>
    <row r="2510" spans="12:17" x14ac:dyDescent="0.25">
      <c r="L2510">
        <f>IF(AND(Colin!$G2510=$B$1,Colin!$H2510=$C$3),Colin!$I2510,)</f>
        <v>0</v>
      </c>
      <c r="M2510">
        <f>IF(AND(Colin!$G2510=$B$1,Colin!$H2510&lt;=$C$3),Colin!$I2510,)</f>
        <v>0</v>
      </c>
      <c r="N2510">
        <f>IF(AND(Colin!$G2510=$B$2,Colin!$H2510=$C$3),Colin!$I2510,)</f>
        <v>0</v>
      </c>
      <c r="O2510">
        <f>IF(AND(Colin!$G2510=$B$2,Colin!$H2510&lt;=$C$3),Colin!$I2510,)</f>
        <v>0</v>
      </c>
      <c r="P2510">
        <f>IF(Colin!$G2510&lt;$B$2,Colin!$I2510,0)</f>
        <v>0</v>
      </c>
      <c r="Q2510">
        <f>IF(Colin!$G2510&lt;$B$1,Colin!$I2510,0)</f>
        <v>0</v>
      </c>
    </row>
    <row r="2511" spans="12:17" x14ac:dyDescent="0.25">
      <c r="L2511">
        <f>IF(AND(Colin!$G2511=$B$1,Colin!$H2511=$C$3),Colin!$I2511,)</f>
        <v>0</v>
      </c>
      <c r="M2511">
        <f>IF(AND(Colin!$G2511=$B$1,Colin!$H2511&lt;=$C$3),Colin!$I2511,)</f>
        <v>0</v>
      </c>
      <c r="N2511">
        <f>IF(AND(Colin!$G2511=$B$2,Colin!$H2511=$C$3),Colin!$I2511,)</f>
        <v>0</v>
      </c>
      <c r="O2511">
        <f>IF(AND(Colin!$G2511=$B$2,Colin!$H2511&lt;=$C$3),Colin!$I2511,)</f>
        <v>0</v>
      </c>
      <c r="P2511">
        <f>IF(Colin!$G2511&lt;$B$2,Colin!$I2511,0)</f>
        <v>0</v>
      </c>
      <c r="Q2511">
        <f>IF(Colin!$G2511&lt;$B$1,Colin!$I2511,0)</f>
        <v>0</v>
      </c>
    </row>
    <row r="2512" spans="12:17" x14ac:dyDescent="0.25">
      <c r="L2512">
        <f>IF(AND(Colin!$G2512=$B$1,Colin!$H2512=$C$3),Colin!$I2512,)</f>
        <v>0</v>
      </c>
      <c r="M2512">
        <f>IF(AND(Colin!$G2512=$B$1,Colin!$H2512&lt;=$C$3),Colin!$I2512,)</f>
        <v>0</v>
      </c>
      <c r="N2512">
        <f>IF(AND(Colin!$G2512=$B$2,Colin!$H2512=$C$3),Colin!$I2512,)</f>
        <v>0</v>
      </c>
      <c r="O2512">
        <f>IF(AND(Colin!$G2512=$B$2,Colin!$H2512&lt;=$C$3),Colin!$I2512,)</f>
        <v>0</v>
      </c>
      <c r="P2512">
        <f>IF(Colin!$G2512&lt;$B$2,Colin!$I2512,0)</f>
        <v>0</v>
      </c>
      <c r="Q2512">
        <f>IF(Colin!$G2512&lt;$B$1,Colin!$I2512,0)</f>
        <v>0</v>
      </c>
    </row>
    <row r="2513" spans="12:17" x14ac:dyDescent="0.25">
      <c r="L2513">
        <f>IF(AND(Colin!$G2513=$B$1,Colin!$H2513=$C$3),Colin!$I2513,)</f>
        <v>0</v>
      </c>
      <c r="M2513">
        <f>IF(AND(Colin!$G2513=$B$1,Colin!$H2513&lt;=$C$3),Colin!$I2513,)</f>
        <v>0</v>
      </c>
      <c r="N2513">
        <f>IF(AND(Colin!$G2513=$B$2,Colin!$H2513=$C$3),Colin!$I2513,)</f>
        <v>0</v>
      </c>
      <c r="O2513">
        <f>IF(AND(Colin!$G2513=$B$2,Colin!$H2513&lt;=$C$3),Colin!$I2513,)</f>
        <v>0</v>
      </c>
      <c r="P2513">
        <f>IF(Colin!$G2513&lt;$B$2,Colin!$I2513,0)</f>
        <v>0</v>
      </c>
      <c r="Q2513">
        <f>IF(Colin!$G2513&lt;$B$1,Colin!$I2513,0)</f>
        <v>0</v>
      </c>
    </row>
    <row r="2514" spans="12:17" x14ac:dyDescent="0.25">
      <c r="L2514">
        <f>IF(AND(Colin!$G2514=$B$1,Colin!$H2514=$C$3),Colin!$I2514,)</f>
        <v>0</v>
      </c>
      <c r="M2514">
        <f>IF(AND(Colin!$G2514=$B$1,Colin!$H2514&lt;=$C$3),Colin!$I2514,)</f>
        <v>0</v>
      </c>
      <c r="N2514">
        <f>IF(AND(Colin!$G2514=$B$2,Colin!$H2514=$C$3),Colin!$I2514,)</f>
        <v>0</v>
      </c>
      <c r="O2514">
        <f>IF(AND(Colin!$G2514=$B$2,Colin!$H2514&lt;=$C$3),Colin!$I2514,)</f>
        <v>0</v>
      </c>
      <c r="P2514">
        <f>IF(Colin!$G2514&lt;$B$2,Colin!$I2514,0)</f>
        <v>0</v>
      </c>
      <c r="Q2514">
        <f>IF(Colin!$G2514&lt;$B$1,Colin!$I2514,0)</f>
        <v>0</v>
      </c>
    </row>
    <row r="2515" spans="12:17" x14ac:dyDescent="0.25">
      <c r="L2515">
        <f>IF(AND(Colin!$G2515=$B$1,Colin!$H2515=$C$3),Colin!$I2515,)</f>
        <v>0</v>
      </c>
      <c r="M2515">
        <f>IF(AND(Colin!$G2515=$B$1,Colin!$H2515&lt;=$C$3),Colin!$I2515,)</f>
        <v>0</v>
      </c>
      <c r="N2515">
        <f>IF(AND(Colin!$G2515=$B$2,Colin!$H2515=$C$3),Colin!$I2515,)</f>
        <v>0</v>
      </c>
      <c r="O2515">
        <f>IF(AND(Colin!$G2515=$B$2,Colin!$H2515&lt;=$C$3),Colin!$I2515,)</f>
        <v>0</v>
      </c>
      <c r="P2515">
        <f>IF(Colin!$G2515&lt;$B$2,Colin!$I2515,0)</f>
        <v>0</v>
      </c>
      <c r="Q2515">
        <f>IF(Colin!$G2515&lt;$B$1,Colin!$I2515,0)</f>
        <v>0</v>
      </c>
    </row>
    <row r="2516" spans="12:17" x14ac:dyDescent="0.25">
      <c r="L2516">
        <f>IF(AND(Colin!$G2516=$B$1,Colin!$H2516=$C$3),Colin!$I2516,)</f>
        <v>0</v>
      </c>
      <c r="M2516">
        <f>IF(AND(Colin!$G2516=$B$1,Colin!$H2516&lt;=$C$3),Colin!$I2516,)</f>
        <v>0</v>
      </c>
      <c r="N2516">
        <f>IF(AND(Colin!$G2516=$B$2,Colin!$H2516=$C$3),Colin!$I2516,)</f>
        <v>0</v>
      </c>
      <c r="O2516">
        <f>IF(AND(Colin!$G2516=$B$2,Colin!$H2516&lt;=$C$3),Colin!$I2516,)</f>
        <v>0</v>
      </c>
      <c r="P2516">
        <f>IF(Colin!$G2516&lt;$B$2,Colin!$I2516,0)</f>
        <v>0</v>
      </c>
      <c r="Q2516">
        <f>IF(Colin!$G2516&lt;$B$1,Colin!$I2516,0)</f>
        <v>0</v>
      </c>
    </row>
    <row r="2517" spans="12:17" x14ac:dyDescent="0.25">
      <c r="L2517">
        <f>IF(AND(Colin!$G2517=$B$1,Colin!$H2517=$C$3),Colin!$I2517,)</f>
        <v>0</v>
      </c>
      <c r="M2517">
        <f>IF(AND(Colin!$G2517=$B$1,Colin!$H2517&lt;=$C$3),Colin!$I2517,)</f>
        <v>0</v>
      </c>
      <c r="N2517">
        <f>IF(AND(Colin!$G2517=$B$2,Colin!$H2517=$C$3),Colin!$I2517,)</f>
        <v>0</v>
      </c>
      <c r="O2517">
        <f>IF(AND(Colin!$G2517=$B$2,Colin!$H2517&lt;=$C$3),Colin!$I2517,)</f>
        <v>0</v>
      </c>
      <c r="P2517">
        <f>IF(Colin!$G2517&lt;$B$2,Colin!$I2517,0)</f>
        <v>0</v>
      </c>
      <c r="Q2517">
        <f>IF(Colin!$G2517&lt;$B$1,Colin!$I2517,0)</f>
        <v>0</v>
      </c>
    </row>
    <row r="2518" spans="12:17" x14ac:dyDescent="0.25">
      <c r="L2518">
        <f>IF(AND(Colin!$G2518=$B$1,Colin!$H2518=$C$3),Colin!$I2518,)</f>
        <v>0</v>
      </c>
      <c r="M2518">
        <f>IF(AND(Colin!$G2518=$B$1,Colin!$H2518&lt;=$C$3),Colin!$I2518,)</f>
        <v>0</v>
      </c>
      <c r="N2518">
        <f>IF(AND(Colin!$G2518=$B$2,Colin!$H2518=$C$3),Colin!$I2518,)</f>
        <v>0</v>
      </c>
      <c r="O2518">
        <f>IF(AND(Colin!$G2518=$B$2,Colin!$H2518&lt;=$C$3),Colin!$I2518,)</f>
        <v>0</v>
      </c>
      <c r="P2518">
        <f>IF(Colin!$G2518&lt;$B$2,Colin!$I2518,0)</f>
        <v>0</v>
      </c>
      <c r="Q2518">
        <f>IF(Colin!$G2518&lt;$B$1,Colin!$I2518,0)</f>
        <v>0</v>
      </c>
    </row>
    <row r="2519" spans="12:17" x14ac:dyDescent="0.25">
      <c r="L2519">
        <f>IF(AND(Colin!$G2519=$B$1,Colin!$H2519=$C$3),Colin!$I2519,)</f>
        <v>0</v>
      </c>
      <c r="M2519">
        <f>IF(AND(Colin!$G2519=$B$1,Colin!$H2519&lt;=$C$3),Colin!$I2519,)</f>
        <v>0</v>
      </c>
      <c r="N2519">
        <f>IF(AND(Colin!$G2519=$B$2,Colin!$H2519=$C$3),Colin!$I2519,)</f>
        <v>0</v>
      </c>
      <c r="O2519">
        <f>IF(AND(Colin!$G2519=$B$2,Colin!$H2519&lt;=$C$3),Colin!$I2519,)</f>
        <v>0</v>
      </c>
      <c r="P2519">
        <f>IF(Colin!$G2519&lt;$B$2,Colin!$I2519,0)</f>
        <v>0</v>
      </c>
      <c r="Q2519">
        <f>IF(Colin!$G2519&lt;$B$1,Colin!$I2519,0)</f>
        <v>0</v>
      </c>
    </row>
    <row r="2520" spans="12:17" x14ac:dyDescent="0.25">
      <c r="L2520">
        <f>IF(AND(Colin!$G2520=$B$1,Colin!$H2520=$C$3),Colin!$I2520,)</f>
        <v>0</v>
      </c>
      <c r="M2520">
        <f>IF(AND(Colin!$G2520=$B$1,Colin!$H2520&lt;=$C$3),Colin!$I2520,)</f>
        <v>0</v>
      </c>
      <c r="N2520">
        <f>IF(AND(Colin!$G2520=$B$2,Colin!$H2520=$C$3),Colin!$I2520,)</f>
        <v>0</v>
      </c>
      <c r="O2520">
        <f>IF(AND(Colin!$G2520=$B$2,Colin!$H2520&lt;=$C$3),Colin!$I2520,)</f>
        <v>0</v>
      </c>
      <c r="P2520">
        <f>IF(Colin!$G2520&lt;$B$2,Colin!$I2520,0)</f>
        <v>0</v>
      </c>
      <c r="Q2520">
        <f>IF(Colin!$G2520&lt;$B$1,Colin!$I2520,0)</f>
        <v>0</v>
      </c>
    </row>
    <row r="2521" spans="12:17" x14ac:dyDescent="0.25">
      <c r="L2521">
        <f>IF(AND(Colin!$G2521=$B$1,Colin!$H2521=$C$3),Colin!$I2521,)</f>
        <v>0</v>
      </c>
      <c r="M2521">
        <f>IF(AND(Colin!$G2521=$B$1,Colin!$H2521&lt;=$C$3),Colin!$I2521,)</f>
        <v>0</v>
      </c>
      <c r="N2521">
        <f>IF(AND(Colin!$G2521=$B$2,Colin!$H2521=$C$3),Colin!$I2521,)</f>
        <v>0</v>
      </c>
      <c r="O2521">
        <f>IF(AND(Colin!$G2521=$B$2,Colin!$H2521&lt;=$C$3),Colin!$I2521,)</f>
        <v>0</v>
      </c>
      <c r="P2521">
        <f>IF(Colin!$G2521&lt;$B$2,Colin!$I2521,0)</f>
        <v>0</v>
      </c>
      <c r="Q2521">
        <f>IF(Colin!$G2521&lt;$B$1,Colin!$I2521,0)</f>
        <v>0</v>
      </c>
    </row>
    <row r="2522" spans="12:17" x14ac:dyDescent="0.25">
      <c r="L2522">
        <f>IF(AND(Colin!$G2522=$B$1,Colin!$H2522=$C$3),Colin!$I2522,)</f>
        <v>0</v>
      </c>
      <c r="M2522">
        <f>IF(AND(Colin!$G2522=$B$1,Colin!$H2522&lt;=$C$3),Colin!$I2522,)</f>
        <v>0</v>
      </c>
      <c r="N2522">
        <f>IF(AND(Colin!$G2522=$B$2,Colin!$H2522=$C$3),Colin!$I2522,)</f>
        <v>0</v>
      </c>
      <c r="O2522">
        <f>IF(AND(Colin!$G2522=$B$2,Colin!$H2522&lt;=$C$3),Colin!$I2522,)</f>
        <v>0</v>
      </c>
      <c r="P2522">
        <f>IF(Colin!$G2522&lt;$B$2,Colin!$I2522,0)</f>
        <v>0</v>
      </c>
      <c r="Q2522">
        <f>IF(Colin!$G2522&lt;$B$1,Colin!$I2522,0)</f>
        <v>0</v>
      </c>
    </row>
    <row r="2523" spans="12:17" x14ac:dyDescent="0.25">
      <c r="L2523">
        <f>IF(AND(Colin!$G2523=$B$1,Colin!$H2523=$C$3),Colin!$I2523,)</f>
        <v>0</v>
      </c>
      <c r="M2523">
        <f>IF(AND(Colin!$G2523=$B$1,Colin!$H2523&lt;=$C$3),Colin!$I2523,)</f>
        <v>0</v>
      </c>
      <c r="N2523">
        <f>IF(AND(Colin!$G2523=$B$2,Colin!$H2523=$C$3),Colin!$I2523,)</f>
        <v>0</v>
      </c>
      <c r="O2523">
        <f>IF(AND(Colin!$G2523=$B$2,Colin!$H2523&lt;=$C$3),Colin!$I2523,)</f>
        <v>0</v>
      </c>
      <c r="P2523">
        <f>IF(Colin!$G2523&lt;$B$2,Colin!$I2523,0)</f>
        <v>0</v>
      </c>
      <c r="Q2523">
        <f>IF(Colin!$G2523&lt;$B$1,Colin!$I2523,0)</f>
        <v>0</v>
      </c>
    </row>
    <row r="2524" spans="12:17" x14ac:dyDescent="0.25">
      <c r="L2524">
        <f>IF(AND(Colin!$G2524=$B$1,Colin!$H2524=$C$3),Colin!$I2524,)</f>
        <v>0</v>
      </c>
      <c r="M2524">
        <f>IF(AND(Colin!$G2524=$B$1,Colin!$H2524&lt;=$C$3),Colin!$I2524,)</f>
        <v>0</v>
      </c>
      <c r="N2524">
        <f>IF(AND(Colin!$G2524=$B$2,Colin!$H2524=$C$3),Colin!$I2524,)</f>
        <v>0</v>
      </c>
      <c r="O2524">
        <f>IF(AND(Colin!$G2524=$B$2,Colin!$H2524&lt;=$C$3),Colin!$I2524,)</f>
        <v>0</v>
      </c>
      <c r="P2524">
        <f>IF(Colin!$G2524&lt;$B$2,Colin!$I2524,0)</f>
        <v>0</v>
      </c>
      <c r="Q2524">
        <f>IF(Colin!$G2524&lt;$B$1,Colin!$I2524,0)</f>
        <v>0</v>
      </c>
    </row>
    <row r="2525" spans="12:17" x14ac:dyDescent="0.25">
      <c r="L2525">
        <f>IF(AND(Colin!$G2525=$B$1,Colin!$H2525=$C$3),Colin!$I2525,)</f>
        <v>0</v>
      </c>
      <c r="M2525">
        <f>IF(AND(Colin!$G2525=$B$1,Colin!$H2525&lt;=$C$3),Colin!$I2525,)</f>
        <v>0</v>
      </c>
      <c r="N2525">
        <f>IF(AND(Colin!$G2525=$B$2,Colin!$H2525=$C$3),Colin!$I2525,)</f>
        <v>0</v>
      </c>
      <c r="O2525">
        <f>IF(AND(Colin!$G2525=$B$2,Colin!$H2525&lt;=$C$3),Colin!$I2525,)</f>
        <v>0</v>
      </c>
      <c r="P2525">
        <f>IF(Colin!$G2525&lt;$B$2,Colin!$I2525,0)</f>
        <v>0</v>
      </c>
      <c r="Q2525">
        <f>IF(Colin!$G2525&lt;$B$1,Colin!$I2525,0)</f>
        <v>0</v>
      </c>
    </row>
    <row r="2526" spans="12:17" x14ac:dyDescent="0.25">
      <c r="L2526">
        <f>IF(AND(Colin!$G2526=$B$1,Colin!$H2526=$C$3),Colin!$I2526,)</f>
        <v>0</v>
      </c>
      <c r="M2526">
        <f>IF(AND(Colin!$G2526=$B$1,Colin!$H2526&lt;=$C$3),Colin!$I2526,)</f>
        <v>0</v>
      </c>
      <c r="N2526">
        <f>IF(AND(Colin!$G2526=$B$2,Colin!$H2526=$C$3),Colin!$I2526,)</f>
        <v>0</v>
      </c>
      <c r="O2526">
        <f>IF(AND(Colin!$G2526=$B$2,Colin!$H2526&lt;=$C$3),Colin!$I2526,)</f>
        <v>0</v>
      </c>
      <c r="P2526">
        <f>IF(Colin!$G2526&lt;$B$2,Colin!$I2526,0)</f>
        <v>0</v>
      </c>
      <c r="Q2526">
        <f>IF(Colin!$G2526&lt;$B$1,Colin!$I2526,0)</f>
        <v>0</v>
      </c>
    </row>
    <row r="2527" spans="12:17" x14ac:dyDescent="0.25">
      <c r="L2527">
        <f>IF(AND(Colin!$G2527=$B$1,Colin!$H2527=$C$3),Colin!$I2527,)</f>
        <v>0</v>
      </c>
      <c r="M2527">
        <f>IF(AND(Colin!$G2527=$B$1,Colin!$H2527&lt;=$C$3),Colin!$I2527,)</f>
        <v>0</v>
      </c>
      <c r="N2527">
        <f>IF(AND(Colin!$G2527=$B$2,Colin!$H2527=$C$3),Colin!$I2527,)</f>
        <v>0</v>
      </c>
      <c r="O2527">
        <f>IF(AND(Colin!$G2527=$B$2,Colin!$H2527&lt;=$C$3),Colin!$I2527,)</f>
        <v>0</v>
      </c>
      <c r="P2527">
        <f>IF(Colin!$G2527&lt;$B$2,Colin!$I2527,0)</f>
        <v>0</v>
      </c>
      <c r="Q2527">
        <f>IF(Colin!$G2527&lt;$B$1,Colin!$I2527,0)</f>
        <v>0</v>
      </c>
    </row>
    <row r="2528" spans="12:17" x14ac:dyDescent="0.25">
      <c r="L2528">
        <f>IF(AND(Colin!$G2528=$B$1,Colin!$H2528=$C$3),Colin!$I2528,)</f>
        <v>0</v>
      </c>
      <c r="M2528">
        <f>IF(AND(Colin!$G2528=$B$1,Colin!$H2528&lt;=$C$3),Colin!$I2528,)</f>
        <v>0</v>
      </c>
      <c r="N2528">
        <f>IF(AND(Colin!$G2528=$B$2,Colin!$H2528=$C$3),Colin!$I2528,)</f>
        <v>0</v>
      </c>
      <c r="O2528">
        <f>IF(AND(Colin!$G2528=$B$2,Colin!$H2528&lt;=$C$3),Colin!$I2528,)</f>
        <v>0</v>
      </c>
      <c r="P2528">
        <f>IF(Colin!$G2528&lt;$B$2,Colin!$I2528,0)</f>
        <v>0</v>
      </c>
      <c r="Q2528">
        <f>IF(Colin!$G2528&lt;$B$1,Colin!$I2528,0)</f>
        <v>0</v>
      </c>
    </row>
    <row r="2529" spans="12:17" x14ac:dyDescent="0.25">
      <c r="L2529">
        <f>IF(AND(Colin!$G2529=$B$1,Colin!$H2529=$C$3),Colin!$I2529,)</f>
        <v>0</v>
      </c>
      <c r="M2529">
        <f>IF(AND(Colin!$G2529=$B$1,Colin!$H2529&lt;=$C$3),Colin!$I2529,)</f>
        <v>0</v>
      </c>
      <c r="N2529">
        <f>IF(AND(Colin!$G2529=$B$2,Colin!$H2529=$C$3),Colin!$I2529,)</f>
        <v>0</v>
      </c>
      <c r="O2529">
        <f>IF(AND(Colin!$G2529=$B$2,Colin!$H2529&lt;=$C$3),Colin!$I2529,)</f>
        <v>0</v>
      </c>
      <c r="P2529">
        <f>IF(Colin!$G2529&lt;$B$2,Colin!$I2529,0)</f>
        <v>0</v>
      </c>
      <c r="Q2529">
        <f>IF(Colin!$G2529&lt;$B$1,Colin!$I2529,0)</f>
        <v>0</v>
      </c>
    </row>
    <row r="2530" spans="12:17" x14ac:dyDescent="0.25">
      <c r="L2530">
        <f>IF(AND(Colin!$G2530=$B$1,Colin!$H2530=$C$3),Colin!$I2530,)</f>
        <v>0</v>
      </c>
      <c r="M2530">
        <f>IF(AND(Colin!$G2530=$B$1,Colin!$H2530&lt;=$C$3),Colin!$I2530,)</f>
        <v>0</v>
      </c>
      <c r="N2530">
        <f>IF(AND(Colin!$G2530=$B$2,Colin!$H2530=$C$3),Colin!$I2530,)</f>
        <v>0</v>
      </c>
      <c r="O2530">
        <f>IF(AND(Colin!$G2530=$B$2,Colin!$H2530&lt;=$C$3),Colin!$I2530,)</f>
        <v>0</v>
      </c>
      <c r="P2530">
        <f>IF(Colin!$G2530&lt;$B$2,Colin!$I2530,0)</f>
        <v>0</v>
      </c>
      <c r="Q2530">
        <f>IF(Colin!$G2530&lt;$B$1,Colin!$I2530,0)</f>
        <v>0</v>
      </c>
    </row>
    <row r="2531" spans="12:17" x14ac:dyDescent="0.25">
      <c r="L2531">
        <f>IF(AND(Colin!$G2531=$B$1,Colin!$H2531=$C$3),Colin!$I2531,)</f>
        <v>0</v>
      </c>
      <c r="M2531">
        <f>IF(AND(Colin!$G2531=$B$1,Colin!$H2531&lt;=$C$3),Colin!$I2531,)</f>
        <v>0</v>
      </c>
      <c r="N2531">
        <f>IF(AND(Colin!$G2531=$B$2,Colin!$H2531=$C$3),Colin!$I2531,)</f>
        <v>0</v>
      </c>
      <c r="O2531">
        <f>IF(AND(Colin!$G2531=$B$2,Colin!$H2531&lt;=$C$3),Colin!$I2531,)</f>
        <v>0</v>
      </c>
      <c r="P2531">
        <f>IF(Colin!$G2531&lt;$B$2,Colin!$I2531,0)</f>
        <v>0</v>
      </c>
      <c r="Q2531">
        <f>IF(Colin!$G2531&lt;$B$1,Colin!$I2531,0)</f>
        <v>0</v>
      </c>
    </row>
    <row r="2532" spans="12:17" x14ac:dyDescent="0.25">
      <c r="L2532">
        <f>IF(AND(Colin!$G2532=$B$1,Colin!$H2532=$C$3),Colin!$I2532,)</f>
        <v>0</v>
      </c>
      <c r="M2532">
        <f>IF(AND(Colin!$G2532=$B$1,Colin!$H2532&lt;=$C$3),Colin!$I2532,)</f>
        <v>0</v>
      </c>
      <c r="N2532">
        <f>IF(AND(Colin!$G2532=$B$2,Colin!$H2532=$C$3),Colin!$I2532,)</f>
        <v>0</v>
      </c>
      <c r="O2532">
        <f>IF(AND(Colin!$G2532=$B$2,Colin!$H2532&lt;=$C$3),Colin!$I2532,)</f>
        <v>0</v>
      </c>
      <c r="P2532">
        <f>IF(Colin!$G2532&lt;$B$2,Colin!$I2532,0)</f>
        <v>0</v>
      </c>
      <c r="Q2532">
        <f>IF(Colin!$G2532&lt;$B$1,Colin!$I2532,0)</f>
        <v>0</v>
      </c>
    </row>
    <row r="2533" spans="12:17" x14ac:dyDescent="0.25">
      <c r="L2533">
        <f>IF(AND(Colin!$G2533=$B$1,Colin!$H2533=$C$3),Colin!$I2533,)</f>
        <v>0</v>
      </c>
      <c r="M2533">
        <f>IF(AND(Colin!$G2533=$B$1,Colin!$H2533&lt;=$C$3),Colin!$I2533,)</f>
        <v>0</v>
      </c>
      <c r="N2533">
        <f>IF(AND(Colin!$G2533=$B$2,Colin!$H2533=$C$3),Colin!$I2533,)</f>
        <v>0</v>
      </c>
      <c r="O2533">
        <f>IF(AND(Colin!$G2533=$B$2,Colin!$H2533&lt;=$C$3),Colin!$I2533,)</f>
        <v>0</v>
      </c>
      <c r="P2533">
        <f>IF(Colin!$G2533&lt;$B$2,Colin!$I2533,0)</f>
        <v>0</v>
      </c>
      <c r="Q2533">
        <f>IF(Colin!$G2533&lt;$B$1,Colin!$I2533,0)</f>
        <v>0</v>
      </c>
    </row>
    <row r="2534" spans="12:17" x14ac:dyDescent="0.25">
      <c r="L2534">
        <f>IF(AND(Colin!$G2534=$B$1,Colin!$H2534=$C$3),Colin!$I2534,)</f>
        <v>0</v>
      </c>
      <c r="M2534">
        <f>IF(AND(Colin!$G2534=$B$1,Colin!$H2534&lt;=$C$3),Colin!$I2534,)</f>
        <v>0</v>
      </c>
      <c r="N2534">
        <f>IF(AND(Colin!$G2534=$B$2,Colin!$H2534=$C$3),Colin!$I2534,)</f>
        <v>0</v>
      </c>
      <c r="O2534">
        <f>IF(AND(Colin!$G2534=$B$2,Colin!$H2534&lt;=$C$3),Colin!$I2534,)</f>
        <v>0</v>
      </c>
      <c r="P2534">
        <f>IF(Colin!$G2534&lt;$B$2,Colin!$I2534,0)</f>
        <v>0</v>
      </c>
      <c r="Q2534">
        <f>IF(Colin!$G2534&lt;$B$1,Colin!$I2534,0)</f>
        <v>0</v>
      </c>
    </row>
    <row r="2535" spans="12:17" x14ac:dyDescent="0.25">
      <c r="L2535">
        <f>IF(AND(Colin!$G2535=$B$1,Colin!$H2535=$C$3),Colin!$I2535,)</f>
        <v>0</v>
      </c>
      <c r="M2535">
        <f>IF(AND(Colin!$G2535=$B$1,Colin!$H2535&lt;=$C$3),Colin!$I2535,)</f>
        <v>0</v>
      </c>
      <c r="N2535">
        <f>IF(AND(Colin!$G2535=$B$2,Colin!$H2535=$C$3),Colin!$I2535,)</f>
        <v>0</v>
      </c>
      <c r="O2535">
        <f>IF(AND(Colin!$G2535=$B$2,Colin!$H2535&lt;=$C$3),Colin!$I2535,)</f>
        <v>0</v>
      </c>
      <c r="P2535">
        <f>IF(Colin!$G2535&lt;$B$2,Colin!$I2535,0)</f>
        <v>0</v>
      </c>
      <c r="Q2535">
        <f>IF(Colin!$G2535&lt;$B$1,Colin!$I2535,0)</f>
        <v>0</v>
      </c>
    </row>
    <row r="2536" spans="12:17" x14ac:dyDescent="0.25">
      <c r="L2536">
        <f>IF(AND(Colin!$G2536=$B$1,Colin!$H2536=$C$3),Colin!$I2536,)</f>
        <v>0</v>
      </c>
      <c r="M2536">
        <f>IF(AND(Colin!$G2536=$B$1,Colin!$H2536&lt;=$C$3),Colin!$I2536,)</f>
        <v>0</v>
      </c>
      <c r="N2536">
        <f>IF(AND(Colin!$G2536=$B$2,Colin!$H2536=$C$3),Colin!$I2536,)</f>
        <v>0</v>
      </c>
      <c r="O2536">
        <f>IF(AND(Colin!$G2536=$B$2,Colin!$H2536&lt;=$C$3),Colin!$I2536,)</f>
        <v>0</v>
      </c>
      <c r="P2536">
        <f>IF(Colin!$G2536&lt;$B$2,Colin!$I2536,0)</f>
        <v>0</v>
      </c>
      <c r="Q2536">
        <f>IF(Colin!$G2536&lt;$B$1,Colin!$I2536,0)</f>
        <v>0</v>
      </c>
    </row>
    <row r="2537" spans="12:17" x14ac:dyDescent="0.25">
      <c r="L2537">
        <f>IF(AND(Colin!$G2537=$B$1,Colin!$H2537=$C$3),Colin!$I2537,)</f>
        <v>0</v>
      </c>
      <c r="M2537">
        <f>IF(AND(Colin!$G2537=$B$1,Colin!$H2537&lt;=$C$3),Colin!$I2537,)</f>
        <v>0</v>
      </c>
      <c r="N2537">
        <f>IF(AND(Colin!$G2537=$B$2,Colin!$H2537=$C$3),Colin!$I2537,)</f>
        <v>0</v>
      </c>
      <c r="O2537">
        <f>IF(AND(Colin!$G2537=$B$2,Colin!$H2537&lt;=$C$3),Colin!$I2537,)</f>
        <v>0</v>
      </c>
      <c r="P2537">
        <f>IF(Colin!$G2537&lt;$B$2,Colin!$I2537,0)</f>
        <v>0</v>
      </c>
      <c r="Q2537">
        <f>IF(Colin!$G2537&lt;$B$1,Colin!$I2537,0)</f>
        <v>0</v>
      </c>
    </row>
    <row r="2538" spans="12:17" x14ac:dyDescent="0.25">
      <c r="L2538">
        <f>IF(AND(Colin!$G2538=$B$1,Colin!$H2538=$C$3),Colin!$I2538,)</f>
        <v>0</v>
      </c>
      <c r="M2538">
        <f>IF(AND(Colin!$G2538=$B$1,Colin!$H2538&lt;=$C$3),Colin!$I2538,)</f>
        <v>0</v>
      </c>
      <c r="N2538">
        <f>IF(AND(Colin!$G2538=$B$2,Colin!$H2538=$C$3),Colin!$I2538,)</f>
        <v>0</v>
      </c>
      <c r="O2538">
        <f>IF(AND(Colin!$G2538=$B$2,Colin!$H2538&lt;=$C$3),Colin!$I2538,)</f>
        <v>0</v>
      </c>
      <c r="P2538">
        <f>IF(Colin!$G2538&lt;$B$2,Colin!$I2538,0)</f>
        <v>0</v>
      </c>
      <c r="Q2538">
        <f>IF(Colin!$G2538&lt;$B$1,Colin!$I2538,0)</f>
        <v>0</v>
      </c>
    </row>
    <row r="2539" spans="12:17" x14ac:dyDescent="0.25">
      <c r="L2539">
        <f>IF(AND(Colin!$G2539=$B$1,Colin!$H2539=$C$3),Colin!$I2539,)</f>
        <v>0</v>
      </c>
      <c r="M2539">
        <f>IF(AND(Colin!$G2539=$B$1,Colin!$H2539&lt;=$C$3),Colin!$I2539,)</f>
        <v>0</v>
      </c>
      <c r="N2539">
        <f>IF(AND(Colin!$G2539=$B$2,Colin!$H2539=$C$3),Colin!$I2539,)</f>
        <v>0</v>
      </c>
      <c r="O2539">
        <f>IF(AND(Colin!$G2539=$B$2,Colin!$H2539&lt;=$C$3),Colin!$I2539,)</f>
        <v>0</v>
      </c>
      <c r="P2539">
        <f>IF(Colin!$G2539&lt;$B$2,Colin!$I2539,0)</f>
        <v>0</v>
      </c>
      <c r="Q2539">
        <f>IF(Colin!$G2539&lt;$B$1,Colin!$I2539,0)</f>
        <v>0</v>
      </c>
    </row>
    <row r="2540" spans="12:17" x14ac:dyDescent="0.25">
      <c r="L2540">
        <f>IF(AND(Colin!$G2540=$B$1,Colin!$H2540=$C$3),Colin!$I2540,)</f>
        <v>0</v>
      </c>
      <c r="M2540">
        <f>IF(AND(Colin!$G2540=$B$1,Colin!$H2540&lt;=$C$3),Colin!$I2540,)</f>
        <v>0</v>
      </c>
      <c r="N2540">
        <f>IF(AND(Colin!$G2540=$B$2,Colin!$H2540=$C$3),Colin!$I2540,)</f>
        <v>0</v>
      </c>
      <c r="O2540">
        <f>IF(AND(Colin!$G2540=$B$2,Colin!$H2540&lt;=$C$3),Colin!$I2540,)</f>
        <v>0</v>
      </c>
      <c r="P2540">
        <f>IF(Colin!$G2540&lt;$B$2,Colin!$I2540,0)</f>
        <v>0</v>
      </c>
      <c r="Q2540">
        <f>IF(Colin!$G2540&lt;$B$1,Colin!$I2540,0)</f>
        <v>0</v>
      </c>
    </row>
    <row r="2541" spans="12:17" x14ac:dyDescent="0.25">
      <c r="L2541">
        <f>IF(AND(Colin!$G2541=$B$1,Colin!$H2541=$C$3),Colin!$I2541,)</f>
        <v>0</v>
      </c>
      <c r="M2541">
        <f>IF(AND(Colin!$G2541=$B$1,Colin!$H2541&lt;=$C$3),Colin!$I2541,)</f>
        <v>0</v>
      </c>
      <c r="N2541">
        <f>IF(AND(Colin!$G2541=$B$2,Colin!$H2541=$C$3),Colin!$I2541,)</f>
        <v>0</v>
      </c>
      <c r="O2541">
        <f>IF(AND(Colin!$G2541=$B$2,Colin!$H2541&lt;=$C$3),Colin!$I2541,)</f>
        <v>0</v>
      </c>
      <c r="P2541">
        <f>IF(Colin!$G2541&lt;$B$2,Colin!$I2541,0)</f>
        <v>0</v>
      </c>
      <c r="Q2541">
        <f>IF(Colin!$G2541&lt;$B$1,Colin!$I2541,0)</f>
        <v>0</v>
      </c>
    </row>
    <row r="2542" spans="12:17" x14ac:dyDescent="0.25">
      <c r="L2542">
        <f>IF(AND(Colin!$G2542=$B$1,Colin!$H2542=$C$3),Colin!$I2542,)</f>
        <v>0</v>
      </c>
      <c r="M2542">
        <f>IF(AND(Colin!$G2542=$B$1,Colin!$H2542&lt;=$C$3),Colin!$I2542,)</f>
        <v>0</v>
      </c>
      <c r="N2542">
        <f>IF(AND(Colin!$G2542=$B$2,Colin!$H2542=$C$3),Colin!$I2542,)</f>
        <v>0</v>
      </c>
      <c r="O2542">
        <f>IF(AND(Colin!$G2542=$B$2,Colin!$H2542&lt;=$C$3),Colin!$I2542,)</f>
        <v>0</v>
      </c>
      <c r="P2542">
        <f>IF(Colin!$G2542&lt;$B$2,Colin!$I2542,0)</f>
        <v>0</v>
      </c>
      <c r="Q2542">
        <f>IF(Colin!$G2542&lt;$B$1,Colin!$I2542,0)</f>
        <v>0</v>
      </c>
    </row>
    <row r="2543" spans="12:17" x14ac:dyDescent="0.25">
      <c r="L2543">
        <f>IF(AND(Colin!$G2543=$B$1,Colin!$H2543=$C$3),Colin!$I2543,)</f>
        <v>0</v>
      </c>
      <c r="M2543">
        <f>IF(AND(Colin!$G2543=$B$1,Colin!$H2543&lt;=$C$3),Colin!$I2543,)</f>
        <v>0</v>
      </c>
      <c r="N2543">
        <f>IF(AND(Colin!$G2543=$B$2,Colin!$H2543=$C$3),Colin!$I2543,)</f>
        <v>0</v>
      </c>
      <c r="O2543">
        <f>IF(AND(Colin!$G2543=$B$2,Colin!$H2543&lt;=$C$3),Colin!$I2543,)</f>
        <v>0</v>
      </c>
      <c r="P2543">
        <f>IF(Colin!$G2543&lt;$B$2,Colin!$I2543,0)</f>
        <v>0</v>
      </c>
      <c r="Q2543">
        <f>IF(Colin!$G2543&lt;$B$1,Colin!$I2543,0)</f>
        <v>0</v>
      </c>
    </row>
    <row r="2544" spans="12:17" x14ac:dyDescent="0.25">
      <c r="L2544">
        <f>IF(AND(Colin!$G2544=$B$1,Colin!$H2544=$C$3),Colin!$I2544,)</f>
        <v>0</v>
      </c>
      <c r="M2544">
        <f>IF(AND(Colin!$G2544=$B$1,Colin!$H2544&lt;=$C$3),Colin!$I2544,)</f>
        <v>0</v>
      </c>
      <c r="N2544">
        <f>IF(AND(Colin!$G2544=$B$2,Colin!$H2544=$C$3),Colin!$I2544,)</f>
        <v>0</v>
      </c>
      <c r="O2544">
        <f>IF(AND(Colin!$G2544=$B$2,Colin!$H2544&lt;=$C$3),Colin!$I2544,)</f>
        <v>0</v>
      </c>
      <c r="P2544">
        <f>IF(Colin!$G2544&lt;$B$2,Colin!$I2544,0)</f>
        <v>0</v>
      </c>
      <c r="Q2544">
        <f>IF(Colin!$G2544&lt;$B$1,Colin!$I2544,0)</f>
        <v>0</v>
      </c>
    </row>
    <row r="2545" spans="12:17" x14ac:dyDescent="0.25">
      <c r="L2545">
        <f>IF(AND(Colin!$G2545=$B$1,Colin!$H2545=$C$3),Colin!$I2545,)</f>
        <v>0</v>
      </c>
      <c r="M2545">
        <f>IF(AND(Colin!$G2545=$B$1,Colin!$H2545&lt;=$C$3),Colin!$I2545,)</f>
        <v>0</v>
      </c>
      <c r="N2545">
        <f>IF(AND(Colin!$G2545=$B$2,Colin!$H2545=$C$3),Colin!$I2545,)</f>
        <v>0</v>
      </c>
      <c r="O2545">
        <f>IF(AND(Colin!$G2545=$B$2,Colin!$H2545&lt;=$C$3),Colin!$I2545,)</f>
        <v>0</v>
      </c>
      <c r="P2545">
        <f>IF(Colin!$G2545&lt;$B$2,Colin!$I2545,0)</f>
        <v>0</v>
      </c>
      <c r="Q2545">
        <f>IF(Colin!$G2545&lt;$B$1,Colin!$I2545,0)</f>
        <v>0</v>
      </c>
    </row>
    <row r="2546" spans="12:17" x14ac:dyDescent="0.25">
      <c r="L2546">
        <f>IF(AND(Colin!$G2546=$B$1,Colin!$H2546=$C$3),Colin!$I2546,)</f>
        <v>0</v>
      </c>
      <c r="M2546">
        <f>IF(AND(Colin!$G2546=$B$1,Colin!$H2546&lt;=$C$3),Colin!$I2546,)</f>
        <v>0</v>
      </c>
      <c r="N2546">
        <f>IF(AND(Colin!$G2546=$B$2,Colin!$H2546=$C$3),Colin!$I2546,)</f>
        <v>0</v>
      </c>
      <c r="O2546">
        <f>IF(AND(Colin!$G2546=$B$2,Colin!$H2546&lt;=$C$3),Colin!$I2546,)</f>
        <v>0</v>
      </c>
      <c r="P2546">
        <f>IF(Colin!$G2546&lt;$B$2,Colin!$I2546,0)</f>
        <v>0</v>
      </c>
      <c r="Q2546">
        <f>IF(Colin!$G2546&lt;$B$1,Colin!$I2546,0)</f>
        <v>0</v>
      </c>
    </row>
    <row r="2547" spans="12:17" x14ac:dyDescent="0.25">
      <c r="L2547">
        <f>IF(AND(Colin!$G2547=$B$1,Colin!$H2547=$C$3),Colin!$I2547,)</f>
        <v>0</v>
      </c>
      <c r="M2547">
        <f>IF(AND(Colin!$G2547=$B$1,Colin!$H2547&lt;=$C$3),Colin!$I2547,)</f>
        <v>0</v>
      </c>
      <c r="N2547">
        <f>IF(AND(Colin!$G2547=$B$2,Colin!$H2547=$C$3),Colin!$I2547,)</f>
        <v>0</v>
      </c>
      <c r="O2547">
        <f>IF(AND(Colin!$G2547=$B$2,Colin!$H2547&lt;=$C$3),Colin!$I2547,)</f>
        <v>0</v>
      </c>
      <c r="P2547">
        <f>IF(Colin!$G2547&lt;$B$2,Colin!$I2547,0)</f>
        <v>0</v>
      </c>
      <c r="Q2547">
        <f>IF(Colin!$G2547&lt;$B$1,Colin!$I2547,0)</f>
        <v>0</v>
      </c>
    </row>
    <row r="2548" spans="12:17" x14ac:dyDescent="0.25">
      <c r="L2548">
        <f>IF(AND(Colin!$G2548=$B$1,Colin!$H2548=$C$3),Colin!$I2548,)</f>
        <v>0</v>
      </c>
      <c r="M2548">
        <f>IF(AND(Colin!$G2548=$B$1,Colin!$H2548&lt;=$C$3),Colin!$I2548,)</f>
        <v>0</v>
      </c>
      <c r="N2548">
        <f>IF(AND(Colin!$G2548=$B$2,Colin!$H2548=$C$3),Colin!$I2548,)</f>
        <v>0</v>
      </c>
      <c r="O2548">
        <f>IF(AND(Colin!$G2548=$B$2,Colin!$H2548&lt;=$C$3),Colin!$I2548,)</f>
        <v>0</v>
      </c>
      <c r="P2548">
        <f>IF(Colin!$G2548&lt;$B$2,Colin!$I2548,0)</f>
        <v>0</v>
      </c>
      <c r="Q2548">
        <f>IF(Colin!$G2548&lt;$B$1,Colin!$I2548,0)</f>
        <v>0</v>
      </c>
    </row>
    <row r="2549" spans="12:17" x14ac:dyDescent="0.25">
      <c r="L2549">
        <f>IF(AND(Colin!$G2549=$B$1,Colin!$H2549=$C$3),Colin!$I2549,)</f>
        <v>0</v>
      </c>
      <c r="M2549">
        <f>IF(AND(Colin!$G2549=$B$1,Colin!$H2549&lt;=$C$3),Colin!$I2549,)</f>
        <v>0</v>
      </c>
      <c r="N2549">
        <f>IF(AND(Colin!$G2549=$B$2,Colin!$H2549=$C$3),Colin!$I2549,)</f>
        <v>0</v>
      </c>
      <c r="O2549">
        <f>IF(AND(Colin!$G2549=$B$2,Colin!$H2549&lt;=$C$3),Colin!$I2549,)</f>
        <v>0</v>
      </c>
      <c r="P2549">
        <f>IF(Colin!$G2549&lt;$B$2,Colin!$I2549,0)</f>
        <v>0</v>
      </c>
      <c r="Q2549">
        <f>IF(Colin!$G2549&lt;$B$1,Colin!$I2549,0)</f>
        <v>0</v>
      </c>
    </row>
    <row r="2550" spans="12:17" x14ac:dyDescent="0.25">
      <c r="L2550">
        <f>IF(AND(Colin!$G2550=$B$1,Colin!$H2550=$C$3),Colin!$I2550,)</f>
        <v>0</v>
      </c>
      <c r="M2550">
        <f>IF(AND(Colin!$G2550=$B$1,Colin!$H2550&lt;=$C$3),Colin!$I2550,)</f>
        <v>0</v>
      </c>
      <c r="N2550">
        <f>IF(AND(Colin!$G2550=$B$2,Colin!$H2550=$C$3),Colin!$I2550,)</f>
        <v>0</v>
      </c>
      <c r="O2550">
        <f>IF(AND(Colin!$G2550=$B$2,Colin!$H2550&lt;=$C$3),Colin!$I2550,)</f>
        <v>0</v>
      </c>
      <c r="P2550">
        <f>IF(Colin!$G2550&lt;$B$2,Colin!$I2550,0)</f>
        <v>0</v>
      </c>
      <c r="Q2550">
        <f>IF(Colin!$G2550&lt;$B$1,Colin!$I2550,0)</f>
        <v>0</v>
      </c>
    </row>
    <row r="2551" spans="12:17" x14ac:dyDescent="0.25">
      <c r="L2551">
        <f>IF(AND(Colin!$G2551=$B$1,Colin!$H2551=$C$3),Colin!$I2551,)</f>
        <v>0</v>
      </c>
      <c r="M2551">
        <f>IF(AND(Colin!$G2551=$B$1,Colin!$H2551&lt;=$C$3),Colin!$I2551,)</f>
        <v>0</v>
      </c>
      <c r="N2551">
        <f>IF(AND(Colin!$G2551=$B$2,Colin!$H2551=$C$3),Colin!$I2551,)</f>
        <v>0</v>
      </c>
      <c r="O2551">
        <f>IF(AND(Colin!$G2551=$B$2,Colin!$H2551&lt;=$C$3),Colin!$I2551,)</f>
        <v>0</v>
      </c>
      <c r="P2551">
        <f>IF(Colin!$G2551&lt;$B$2,Colin!$I2551,0)</f>
        <v>0</v>
      </c>
      <c r="Q2551">
        <f>IF(Colin!$G2551&lt;$B$1,Colin!$I2551,0)</f>
        <v>0</v>
      </c>
    </row>
    <row r="2552" spans="12:17" x14ac:dyDescent="0.25">
      <c r="L2552">
        <f>IF(AND(Colin!$G2552=$B$1,Colin!$H2552=$C$3),Colin!$I2552,)</f>
        <v>0</v>
      </c>
      <c r="M2552">
        <f>IF(AND(Colin!$G2552=$B$1,Colin!$H2552&lt;=$C$3),Colin!$I2552,)</f>
        <v>0</v>
      </c>
      <c r="N2552">
        <f>IF(AND(Colin!$G2552=$B$2,Colin!$H2552=$C$3),Colin!$I2552,)</f>
        <v>0</v>
      </c>
      <c r="O2552">
        <f>IF(AND(Colin!$G2552=$B$2,Colin!$H2552&lt;=$C$3),Colin!$I2552,)</f>
        <v>0</v>
      </c>
      <c r="P2552">
        <f>IF(Colin!$G2552&lt;$B$2,Colin!$I2552,0)</f>
        <v>0</v>
      </c>
      <c r="Q2552">
        <f>IF(Colin!$G2552&lt;$B$1,Colin!$I2552,0)</f>
        <v>0</v>
      </c>
    </row>
    <row r="2553" spans="12:17" x14ac:dyDescent="0.25">
      <c r="L2553">
        <f>IF(AND(Colin!$G2553=$B$1,Colin!$H2553=$C$3),Colin!$I2553,)</f>
        <v>0</v>
      </c>
      <c r="M2553">
        <f>IF(AND(Colin!$G2553=$B$1,Colin!$H2553&lt;=$C$3),Colin!$I2553,)</f>
        <v>0</v>
      </c>
      <c r="N2553">
        <f>IF(AND(Colin!$G2553=$B$2,Colin!$H2553=$C$3),Colin!$I2553,)</f>
        <v>0</v>
      </c>
      <c r="O2553">
        <f>IF(AND(Colin!$G2553=$B$2,Colin!$H2553&lt;=$C$3),Colin!$I2553,)</f>
        <v>0</v>
      </c>
      <c r="P2553">
        <f>IF(Colin!$G2553&lt;$B$2,Colin!$I2553,0)</f>
        <v>0</v>
      </c>
      <c r="Q2553">
        <f>IF(Colin!$G2553&lt;$B$1,Colin!$I2553,0)</f>
        <v>0</v>
      </c>
    </row>
    <row r="2554" spans="12:17" x14ac:dyDescent="0.25">
      <c r="L2554">
        <f>IF(AND(Colin!$G2554=$B$1,Colin!$H2554=$C$3),Colin!$I2554,)</f>
        <v>0</v>
      </c>
      <c r="M2554">
        <f>IF(AND(Colin!$G2554=$B$1,Colin!$H2554&lt;=$C$3),Colin!$I2554,)</f>
        <v>0</v>
      </c>
      <c r="N2554">
        <f>IF(AND(Colin!$G2554=$B$2,Colin!$H2554=$C$3),Colin!$I2554,)</f>
        <v>0</v>
      </c>
      <c r="O2554">
        <f>IF(AND(Colin!$G2554=$B$2,Colin!$H2554&lt;=$C$3),Colin!$I2554,)</f>
        <v>0</v>
      </c>
      <c r="P2554">
        <f>IF(Colin!$G2554&lt;$B$2,Colin!$I2554,0)</f>
        <v>0</v>
      </c>
      <c r="Q2554">
        <f>IF(Colin!$G2554&lt;$B$1,Colin!$I2554,0)</f>
        <v>0</v>
      </c>
    </row>
    <row r="2555" spans="12:17" x14ac:dyDescent="0.25">
      <c r="L2555">
        <f>IF(AND(Colin!$G2555=$B$1,Colin!$H2555=$C$3),Colin!$I2555,)</f>
        <v>0</v>
      </c>
      <c r="M2555">
        <f>IF(AND(Colin!$G2555=$B$1,Colin!$H2555&lt;=$C$3),Colin!$I2555,)</f>
        <v>0</v>
      </c>
      <c r="N2555">
        <f>IF(AND(Colin!$G2555=$B$2,Colin!$H2555=$C$3),Colin!$I2555,)</f>
        <v>0</v>
      </c>
      <c r="O2555">
        <f>IF(AND(Colin!$G2555=$B$2,Colin!$H2555&lt;=$C$3),Colin!$I2555,)</f>
        <v>0</v>
      </c>
      <c r="P2555">
        <f>IF(Colin!$G2555&lt;$B$2,Colin!$I2555,0)</f>
        <v>0</v>
      </c>
      <c r="Q2555">
        <f>IF(Colin!$G2555&lt;$B$1,Colin!$I2555,0)</f>
        <v>0</v>
      </c>
    </row>
    <row r="2556" spans="12:17" x14ac:dyDescent="0.25">
      <c r="L2556">
        <f>IF(AND(Colin!$G2556=$B$1,Colin!$H2556=$C$3),Colin!$I2556,)</f>
        <v>0</v>
      </c>
      <c r="M2556">
        <f>IF(AND(Colin!$G2556=$B$1,Colin!$H2556&lt;=$C$3),Colin!$I2556,)</f>
        <v>0</v>
      </c>
      <c r="N2556">
        <f>IF(AND(Colin!$G2556=$B$2,Colin!$H2556=$C$3),Colin!$I2556,)</f>
        <v>0</v>
      </c>
      <c r="O2556">
        <f>IF(AND(Colin!$G2556=$B$2,Colin!$H2556&lt;=$C$3),Colin!$I2556,)</f>
        <v>0</v>
      </c>
      <c r="P2556">
        <f>IF(Colin!$G2556&lt;$B$2,Colin!$I2556,0)</f>
        <v>0</v>
      </c>
      <c r="Q2556">
        <f>IF(Colin!$G2556&lt;$B$1,Colin!$I2556,0)</f>
        <v>0</v>
      </c>
    </row>
    <row r="2557" spans="12:17" x14ac:dyDescent="0.25">
      <c r="L2557">
        <f>IF(AND(Colin!$G2557=$B$1,Colin!$H2557=$C$3),Colin!$I2557,)</f>
        <v>0</v>
      </c>
      <c r="M2557">
        <f>IF(AND(Colin!$G2557=$B$1,Colin!$H2557&lt;=$C$3),Colin!$I2557,)</f>
        <v>0</v>
      </c>
      <c r="N2557">
        <f>IF(AND(Colin!$G2557=$B$2,Colin!$H2557=$C$3),Colin!$I2557,)</f>
        <v>0</v>
      </c>
      <c r="O2557">
        <f>IF(AND(Colin!$G2557=$B$2,Colin!$H2557&lt;=$C$3),Colin!$I2557,)</f>
        <v>0</v>
      </c>
      <c r="P2557">
        <f>IF(Colin!$G2557&lt;$B$2,Colin!$I2557,0)</f>
        <v>0</v>
      </c>
      <c r="Q2557">
        <f>IF(Colin!$G2557&lt;$B$1,Colin!$I2557,0)</f>
        <v>0</v>
      </c>
    </row>
    <row r="2558" spans="12:17" x14ac:dyDescent="0.25">
      <c r="L2558">
        <f>IF(AND(Colin!$G2558=$B$1,Colin!$H2558=$C$3),Colin!$I2558,)</f>
        <v>0</v>
      </c>
      <c r="M2558">
        <f>IF(AND(Colin!$G2558=$B$1,Colin!$H2558&lt;=$C$3),Colin!$I2558,)</f>
        <v>0</v>
      </c>
      <c r="N2558">
        <f>IF(AND(Colin!$G2558=$B$2,Colin!$H2558=$C$3),Colin!$I2558,)</f>
        <v>0</v>
      </c>
      <c r="O2558">
        <f>IF(AND(Colin!$G2558=$B$2,Colin!$H2558&lt;=$C$3),Colin!$I2558,)</f>
        <v>0</v>
      </c>
      <c r="P2558">
        <f>IF(Colin!$G2558&lt;$B$2,Colin!$I2558,0)</f>
        <v>0</v>
      </c>
      <c r="Q2558">
        <f>IF(Colin!$G2558&lt;$B$1,Colin!$I2558,0)</f>
        <v>0</v>
      </c>
    </row>
    <row r="2559" spans="12:17" x14ac:dyDescent="0.25">
      <c r="L2559">
        <f>IF(AND(Colin!$G2559=$B$1,Colin!$H2559=$C$3),Colin!$I2559,)</f>
        <v>0</v>
      </c>
      <c r="M2559">
        <f>IF(AND(Colin!$G2559=$B$1,Colin!$H2559&lt;=$C$3),Colin!$I2559,)</f>
        <v>0</v>
      </c>
      <c r="N2559">
        <f>IF(AND(Colin!$G2559=$B$2,Colin!$H2559=$C$3),Colin!$I2559,)</f>
        <v>0</v>
      </c>
      <c r="O2559">
        <f>IF(AND(Colin!$G2559=$B$2,Colin!$H2559&lt;=$C$3),Colin!$I2559,)</f>
        <v>0</v>
      </c>
      <c r="P2559">
        <f>IF(Colin!$G2559&lt;$B$2,Colin!$I2559,0)</f>
        <v>0</v>
      </c>
      <c r="Q2559">
        <f>IF(Colin!$G2559&lt;$B$1,Colin!$I2559,0)</f>
        <v>0</v>
      </c>
    </row>
    <row r="2560" spans="12:17" x14ac:dyDescent="0.25">
      <c r="L2560">
        <f>IF(AND(Colin!$G2560=$B$1,Colin!$H2560=$C$3),Colin!$I2560,)</f>
        <v>0</v>
      </c>
      <c r="M2560">
        <f>IF(AND(Colin!$G2560=$B$1,Colin!$H2560&lt;=$C$3),Colin!$I2560,)</f>
        <v>0</v>
      </c>
      <c r="N2560">
        <f>IF(AND(Colin!$G2560=$B$2,Colin!$H2560=$C$3),Colin!$I2560,)</f>
        <v>0</v>
      </c>
      <c r="O2560">
        <f>IF(AND(Colin!$G2560=$B$2,Colin!$H2560&lt;=$C$3),Colin!$I2560,)</f>
        <v>0</v>
      </c>
      <c r="P2560">
        <f>IF(Colin!$G2560&lt;$B$2,Colin!$I2560,0)</f>
        <v>0</v>
      </c>
      <c r="Q2560">
        <f>IF(Colin!$G2560&lt;$B$1,Colin!$I2560,0)</f>
        <v>0</v>
      </c>
    </row>
    <row r="2561" spans="12:17" x14ac:dyDescent="0.25">
      <c r="L2561">
        <f>IF(AND(Colin!$G2561=$B$1,Colin!$H2561=$C$3),Colin!$I2561,)</f>
        <v>0</v>
      </c>
      <c r="M2561">
        <f>IF(AND(Colin!$G2561=$B$1,Colin!$H2561&lt;=$C$3),Colin!$I2561,)</f>
        <v>0</v>
      </c>
      <c r="N2561">
        <f>IF(AND(Colin!$G2561=$B$2,Colin!$H2561=$C$3),Colin!$I2561,)</f>
        <v>0</v>
      </c>
      <c r="O2561">
        <f>IF(AND(Colin!$G2561=$B$2,Colin!$H2561&lt;=$C$3),Colin!$I2561,)</f>
        <v>0</v>
      </c>
      <c r="P2561">
        <f>IF(Colin!$G2561&lt;$B$2,Colin!$I2561,0)</f>
        <v>0</v>
      </c>
      <c r="Q2561">
        <f>IF(Colin!$G2561&lt;$B$1,Colin!$I2561,0)</f>
        <v>0</v>
      </c>
    </row>
    <row r="2562" spans="12:17" x14ac:dyDescent="0.25">
      <c r="L2562">
        <f>IF(AND(Colin!$G2562=$B$1,Colin!$H2562=$C$3),Colin!$I2562,)</f>
        <v>0</v>
      </c>
      <c r="M2562">
        <f>IF(AND(Colin!$G2562=$B$1,Colin!$H2562&lt;=$C$3),Colin!$I2562,)</f>
        <v>0</v>
      </c>
      <c r="N2562">
        <f>IF(AND(Colin!$G2562=$B$2,Colin!$H2562=$C$3),Colin!$I2562,)</f>
        <v>0</v>
      </c>
      <c r="O2562">
        <f>IF(AND(Colin!$G2562=$B$2,Colin!$H2562&lt;=$C$3),Colin!$I2562,)</f>
        <v>0</v>
      </c>
      <c r="P2562">
        <f>IF(Colin!$G2562&lt;$B$2,Colin!$I2562,0)</f>
        <v>0</v>
      </c>
      <c r="Q2562">
        <f>IF(Colin!$G2562&lt;$B$1,Colin!$I2562,0)</f>
        <v>0</v>
      </c>
    </row>
    <row r="2563" spans="12:17" x14ac:dyDescent="0.25">
      <c r="L2563">
        <f>IF(AND(Colin!$G2563=$B$1,Colin!$H2563=$C$3),Colin!$I2563,)</f>
        <v>0</v>
      </c>
      <c r="M2563">
        <f>IF(AND(Colin!$G2563=$B$1,Colin!$H2563&lt;=$C$3),Colin!$I2563,)</f>
        <v>0</v>
      </c>
      <c r="N2563">
        <f>IF(AND(Colin!$G2563=$B$2,Colin!$H2563=$C$3),Colin!$I2563,)</f>
        <v>0</v>
      </c>
      <c r="O2563">
        <f>IF(AND(Colin!$G2563=$B$2,Colin!$H2563&lt;=$C$3),Colin!$I2563,)</f>
        <v>0</v>
      </c>
      <c r="P2563">
        <f>IF(Colin!$G2563&lt;$B$2,Colin!$I2563,0)</f>
        <v>0</v>
      </c>
      <c r="Q2563">
        <f>IF(Colin!$G2563&lt;$B$1,Colin!$I2563,0)</f>
        <v>0</v>
      </c>
    </row>
    <row r="2564" spans="12:17" x14ac:dyDescent="0.25">
      <c r="L2564">
        <f>IF(AND(Colin!$G2564=$B$1,Colin!$H2564=$C$3),Colin!$I2564,)</f>
        <v>0</v>
      </c>
      <c r="M2564">
        <f>IF(AND(Colin!$G2564=$B$1,Colin!$H2564&lt;=$C$3),Colin!$I2564,)</f>
        <v>0</v>
      </c>
      <c r="N2564">
        <f>IF(AND(Colin!$G2564=$B$2,Colin!$H2564=$C$3),Colin!$I2564,)</f>
        <v>0</v>
      </c>
      <c r="O2564">
        <f>IF(AND(Colin!$G2564=$B$2,Colin!$H2564&lt;=$C$3),Colin!$I2564,)</f>
        <v>0</v>
      </c>
      <c r="P2564">
        <f>IF(Colin!$G2564&lt;$B$2,Colin!$I2564,0)</f>
        <v>0</v>
      </c>
      <c r="Q2564">
        <f>IF(Colin!$G2564&lt;$B$1,Colin!$I2564,0)</f>
        <v>0</v>
      </c>
    </row>
    <row r="2565" spans="12:17" x14ac:dyDescent="0.25">
      <c r="L2565">
        <f>IF(AND(Colin!$G2565=$B$1,Colin!$H2565=$C$3),Colin!$I2565,)</f>
        <v>0</v>
      </c>
      <c r="M2565">
        <f>IF(AND(Colin!$G2565=$B$1,Colin!$H2565&lt;=$C$3),Colin!$I2565,)</f>
        <v>0</v>
      </c>
      <c r="N2565">
        <f>IF(AND(Colin!$G2565=$B$2,Colin!$H2565=$C$3),Colin!$I2565,)</f>
        <v>0</v>
      </c>
      <c r="O2565">
        <f>IF(AND(Colin!$G2565=$B$2,Colin!$H2565&lt;=$C$3),Colin!$I2565,)</f>
        <v>0</v>
      </c>
      <c r="P2565">
        <f>IF(Colin!$G2565&lt;$B$2,Colin!$I2565,0)</f>
        <v>0</v>
      </c>
      <c r="Q2565">
        <f>IF(Colin!$G2565&lt;$B$1,Colin!$I2565,0)</f>
        <v>0</v>
      </c>
    </row>
    <row r="2566" spans="12:17" x14ac:dyDescent="0.25">
      <c r="L2566">
        <f>IF(AND(Colin!$G2566=$B$1,Colin!$H2566=$C$3),Colin!$I2566,)</f>
        <v>0</v>
      </c>
      <c r="M2566">
        <f>IF(AND(Colin!$G2566=$B$1,Colin!$H2566&lt;=$C$3),Colin!$I2566,)</f>
        <v>0</v>
      </c>
      <c r="N2566">
        <f>IF(AND(Colin!$G2566=$B$2,Colin!$H2566=$C$3),Colin!$I2566,)</f>
        <v>0</v>
      </c>
      <c r="O2566">
        <f>IF(AND(Colin!$G2566=$B$2,Colin!$H2566&lt;=$C$3),Colin!$I2566,)</f>
        <v>0</v>
      </c>
      <c r="P2566">
        <f>IF(Colin!$G2566&lt;$B$2,Colin!$I2566,0)</f>
        <v>0</v>
      </c>
      <c r="Q2566">
        <f>IF(Colin!$G2566&lt;$B$1,Colin!$I2566,0)</f>
        <v>0</v>
      </c>
    </row>
    <row r="2567" spans="12:17" x14ac:dyDescent="0.25">
      <c r="L2567">
        <f>IF(AND(Colin!$G2567=$B$1,Colin!$H2567=$C$3),Colin!$I2567,)</f>
        <v>0</v>
      </c>
      <c r="M2567">
        <f>IF(AND(Colin!$G2567=$B$1,Colin!$H2567&lt;=$C$3),Colin!$I2567,)</f>
        <v>0</v>
      </c>
      <c r="N2567">
        <f>IF(AND(Colin!$G2567=$B$2,Colin!$H2567=$C$3),Colin!$I2567,)</f>
        <v>0</v>
      </c>
      <c r="O2567">
        <f>IF(AND(Colin!$G2567=$B$2,Colin!$H2567&lt;=$C$3),Colin!$I2567,)</f>
        <v>0</v>
      </c>
      <c r="P2567">
        <f>IF(Colin!$G2567&lt;$B$2,Colin!$I2567,0)</f>
        <v>0</v>
      </c>
      <c r="Q2567">
        <f>IF(Colin!$G2567&lt;$B$1,Colin!$I2567,0)</f>
        <v>0</v>
      </c>
    </row>
    <row r="2568" spans="12:17" x14ac:dyDescent="0.25">
      <c r="L2568">
        <f>IF(AND(Colin!$G2568=$B$1,Colin!$H2568=$C$3),Colin!$I2568,)</f>
        <v>0</v>
      </c>
      <c r="M2568">
        <f>IF(AND(Colin!$G2568=$B$1,Colin!$H2568&lt;=$C$3),Colin!$I2568,)</f>
        <v>0</v>
      </c>
      <c r="N2568">
        <f>IF(AND(Colin!$G2568=$B$2,Colin!$H2568=$C$3),Colin!$I2568,)</f>
        <v>0</v>
      </c>
      <c r="O2568">
        <f>IF(AND(Colin!$G2568=$B$2,Colin!$H2568&lt;=$C$3),Colin!$I2568,)</f>
        <v>0</v>
      </c>
      <c r="P2568">
        <f>IF(Colin!$G2568&lt;$B$2,Colin!$I2568,0)</f>
        <v>0</v>
      </c>
      <c r="Q2568">
        <f>IF(Colin!$G2568&lt;$B$1,Colin!$I2568,0)</f>
        <v>0</v>
      </c>
    </row>
    <row r="2569" spans="12:17" x14ac:dyDescent="0.25">
      <c r="L2569">
        <f>IF(AND(Colin!$G2569=$B$1,Colin!$H2569=$C$3),Colin!$I2569,)</f>
        <v>0</v>
      </c>
      <c r="M2569">
        <f>IF(AND(Colin!$G2569=$B$1,Colin!$H2569&lt;=$C$3),Colin!$I2569,)</f>
        <v>0</v>
      </c>
      <c r="N2569">
        <f>IF(AND(Colin!$G2569=$B$2,Colin!$H2569=$C$3),Colin!$I2569,)</f>
        <v>0</v>
      </c>
      <c r="O2569">
        <f>IF(AND(Colin!$G2569=$B$2,Colin!$H2569&lt;=$C$3),Colin!$I2569,)</f>
        <v>0</v>
      </c>
      <c r="P2569">
        <f>IF(Colin!$G2569&lt;$B$2,Colin!$I2569,0)</f>
        <v>0</v>
      </c>
      <c r="Q2569">
        <f>IF(Colin!$G2569&lt;$B$1,Colin!$I2569,0)</f>
        <v>0</v>
      </c>
    </row>
    <row r="2570" spans="12:17" x14ac:dyDescent="0.25">
      <c r="L2570">
        <f>IF(AND(Colin!$G2570=$B$1,Colin!$H2570=$C$3),Colin!$I2570,)</f>
        <v>0</v>
      </c>
      <c r="M2570">
        <f>IF(AND(Colin!$G2570=$B$1,Colin!$H2570&lt;=$C$3),Colin!$I2570,)</f>
        <v>0</v>
      </c>
      <c r="N2570">
        <f>IF(AND(Colin!$G2570=$B$2,Colin!$H2570=$C$3),Colin!$I2570,)</f>
        <v>0</v>
      </c>
      <c r="O2570">
        <f>IF(AND(Colin!$G2570=$B$2,Colin!$H2570&lt;=$C$3),Colin!$I2570,)</f>
        <v>0</v>
      </c>
      <c r="P2570">
        <f>IF(Colin!$G2570&lt;$B$2,Colin!$I2570,0)</f>
        <v>0</v>
      </c>
      <c r="Q2570">
        <f>IF(Colin!$G2570&lt;$B$1,Colin!$I2570,0)</f>
        <v>0</v>
      </c>
    </row>
    <row r="2571" spans="12:17" x14ac:dyDescent="0.25">
      <c r="L2571">
        <f>IF(AND(Colin!$G2571=$B$1,Colin!$H2571=$C$3),Colin!$I2571,)</f>
        <v>0</v>
      </c>
      <c r="M2571">
        <f>IF(AND(Colin!$G2571=$B$1,Colin!$H2571&lt;=$C$3),Colin!$I2571,)</f>
        <v>0</v>
      </c>
      <c r="N2571">
        <f>IF(AND(Colin!$G2571=$B$2,Colin!$H2571=$C$3),Colin!$I2571,)</f>
        <v>0</v>
      </c>
      <c r="O2571">
        <f>IF(AND(Colin!$G2571=$B$2,Colin!$H2571&lt;=$C$3),Colin!$I2571,)</f>
        <v>0</v>
      </c>
      <c r="P2571">
        <f>IF(Colin!$G2571&lt;$B$2,Colin!$I2571,0)</f>
        <v>0</v>
      </c>
      <c r="Q2571">
        <f>IF(Colin!$G2571&lt;$B$1,Colin!$I2571,0)</f>
        <v>0</v>
      </c>
    </row>
    <row r="2572" spans="12:17" x14ac:dyDescent="0.25">
      <c r="L2572">
        <f>IF(AND(Colin!$G2572=$B$1,Colin!$H2572=$C$3),Colin!$I2572,)</f>
        <v>0</v>
      </c>
      <c r="M2572">
        <f>IF(AND(Colin!$G2572=$B$1,Colin!$H2572&lt;=$C$3),Colin!$I2572,)</f>
        <v>0</v>
      </c>
      <c r="N2572">
        <f>IF(AND(Colin!$G2572=$B$2,Colin!$H2572=$C$3),Colin!$I2572,)</f>
        <v>0</v>
      </c>
      <c r="O2572">
        <f>IF(AND(Colin!$G2572=$B$2,Colin!$H2572&lt;=$C$3),Colin!$I2572,)</f>
        <v>0</v>
      </c>
      <c r="P2572">
        <f>IF(Colin!$G2572&lt;$B$2,Colin!$I2572,0)</f>
        <v>0</v>
      </c>
      <c r="Q2572">
        <f>IF(Colin!$G2572&lt;$B$1,Colin!$I2572,0)</f>
        <v>0</v>
      </c>
    </row>
    <row r="2573" spans="12:17" x14ac:dyDescent="0.25">
      <c r="L2573">
        <f>IF(AND(Colin!$G2573=$B$1,Colin!$H2573=$C$3),Colin!$I2573,)</f>
        <v>0</v>
      </c>
      <c r="M2573">
        <f>IF(AND(Colin!$G2573=$B$1,Colin!$H2573&lt;=$C$3),Colin!$I2573,)</f>
        <v>0</v>
      </c>
      <c r="N2573">
        <f>IF(AND(Colin!$G2573=$B$2,Colin!$H2573=$C$3),Colin!$I2573,)</f>
        <v>0</v>
      </c>
      <c r="O2573">
        <f>IF(AND(Colin!$G2573=$B$2,Colin!$H2573&lt;=$C$3),Colin!$I2573,)</f>
        <v>0</v>
      </c>
      <c r="P2573">
        <f>IF(Colin!$G2573&lt;$B$2,Colin!$I2573,0)</f>
        <v>0</v>
      </c>
      <c r="Q2573">
        <f>IF(Colin!$G2573&lt;$B$1,Colin!$I2573,0)</f>
        <v>0</v>
      </c>
    </row>
    <row r="2574" spans="12:17" x14ac:dyDescent="0.25">
      <c r="L2574">
        <f>IF(AND(Colin!$G2574=$B$1,Colin!$H2574=$C$3),Colin!$I2574,)</f>
        <v>0</v>
      </c>
      <c r="M2574">
        <f>IF(AND(Colin!$G2574=$B$1,Colin!$H2574&lt;=$C$3),Colin!$I2574,)</f>
        <v>0</v>
      </c>
      <c r="N2574">
        <f>IF(AND(Colin!$G2574=$B$2,Colin!$H2574=$C$3),Colin!$I2574,)</f>
        <v>0</v>
      </c>
      <c r="O2574">
        <f>IF(AND(Colin!$G2574=$B$2,Colin!$H2574&lt;=$C$3),Colin!$I2574,)</f>
        <v>0</v>
      </c>
      <c r="P2574">
        <f>IF(Colin!$G2574&lt;$B$2,Colin!$I2574,0)</f>
        <v>0</v>
      </c>
      <c r="Q2574">
        <f>IF(Colin!$G2574&lt;$B$1,Colin!$I2574,0)</f>
        <v>0</v>
      </c>
    </row>
    <row r="2575" spans="12:17" x14ac:dyDescent="0.25">
      <c r="L2575">
        <f>IF(AND(Colin!$G2575=$B$1,Colin!$H2575=$C$3),Colin!$I2575,)</f>
        <v>0</v>
      </c>
      <c r="M2575">
        <f>IF(AND(Colin!$G2575=$B$1,Colin!$H2575&lt;=$C$3),Colin!$I2575,)</f>
        <v>0</v>
      </c>
      <c r="N2575">
        <f>IF(AND(Colin!$G2575=$B$2,Colin!$H2575=$C$3),Colin!$I2575,)</f>
        <v>0</v>
      </c>
      <c r="O2575">
        <f>IF(AND(Colin!$G2575=$B$2,Colin!$H2575&lt;=$C$3),Colin!$I2575,)</f>
        <v>0</v>
      </c>
      <c r="P2575">
        <f>IF(Colin!$G2575&lt;$B$2,Colin!$I2575,0)</f>
        <v>0</v>
      </c>
      <c r="Q2575">
        <f>IF(Colin!$G2575&lt;$B$1,Colin!$I2575,0)</f>
        <v>0</v>
      </c>
    </row>
    <row r="2576" spans="12:17" x14ac:dyDescent="0.25">
      <c r="L2576">
        <f>IF(AND(Colin!$G2576=$B$1,Colin!$H2576=$C$3),Colin!$I2576,)</f>
        <v>0</v>
      </c>
      <c r="M2576">
        <f>IF(AND(Colin!$G2576=$B$1,Colin!$H2576&lt;=$C$3),Colin!$I2576,)</f>
        <v>0</v>
      </c>
      <c r="N2576">
        <f>IF(AND(Colin!$G2576=$B$2,Colin!$H2576=$C$3),Colin!$I2576,)</f>
        <v>0</v>
      </c>
      <c r="O2576">
        <f>IF(AND(Colin!$G2576=$B$2,Colin!$H2576&lt;=$C$3),Colin!$I2576,)</f>
        <v>0</v>
      </c>
      <c r="P2576">
        <f>IF(Colin!$G2576&lt;$B$2,Colin!$I2576,0)</f>
        <v>0</v>
      </c>
      <c r="Q2576">
        <f>IF(Colin!$G2576&lt;$B$1,Colin!$I2576,0)</f>
        <v>0</v>
      </c>
    </row>
    <row r="2577" spans="12:17" x14ac:dyDescent="0.25">
      <c r="L2577">
        <f>IF(AND(Colin!$G2577=$B$1,Colin!$H2577=$C$3),Colin!$I2577,)</f>
        <v>0</v>
      </c>
      <c r="M2577">
        <f>IF(AND(Colin!$G2577=$B$1,Colin!$H2577&lt;=$C$3),Colin!$I2577,)</f>
        <v>0</v>
      </c>
      <c r="N2577">
        <f>IF(AND(Colin!$G2577=$B$2,Colin!$H2577=$C$3),Colin!$I2577,)</f>
        <v>0</v>
      </c>
      <c r="O2577">
        <f>IF(AND(Colin!$G2577=$B$2,Colin!$H2577&lt;=$C$3),Colin!$I2577,)</f>
        <v>0</v>
      </c>
      <c r="P2577">
        <f>IF(Colin!$G2577&lt;$B$2,Colin!$I2577,0)</f>
        <v>0</v>
      </c>
      <c r="Q2577">
        <f>IF(Colin!$G2577&lt;$B$1,Colin!$I2577,0)</f>
        <v>0</v>
      </c>
    </row>
    <row r="2578" spans="12:17" x14ac:dyDescent="0.25">
      <c r="L2578">
        <f>IF(AND(Colin!$G2578=$B$1,Colin!$H2578=$C$3),Colin!$I2578,)</f>
        <v>0</v>
      </c>
      <c r="M2578">
        <f>IF(AND(Colin!$G2578=$B$1,Colin!$H2578&lt;=$C$3),Colin!$I2578,)</f>
        <v>0</v>
      </c>
      <c r="N2578">
        <f>IF(AND(Colin!$G2578=$B$2,Colin!$H2578=$C$3),Colin!$I2578,)</f>
        <v>0</v>
      </c>
      <c r="O2578">
        <f>IF(AND(Colin!$G2578=$B$2,Colin!$H2578&lt;=$C$3),Colin!$I2578,)</f>
        <v>0</v>
      </c>
      <c r="P2578">
        <f>IF(Colin!$G2578&lt;$B$2,Colin!$I2578,0)</f>
        <v>0</v>
      </c>
      <c r="Q2578">
        <f>IF(Colin!$G2578&lt;$B$1,Colin!$I2578,0)</f>
        <v>0</v>
      </c>
    </row>
    <row r="2579" spans="12:17" x14ac:dyDescent="0.25">
      <c r="L2579">
        <f>IF(AND(Colin!$G2579=$B$1,Colin!$H2579=$C$3),Colin!$I2579,)</f>
        <v>0</v>
      </c>
      <c r="M2579">
        <f>IF(AND(Colin!$G2579=$B$1,Colin!$H2579&lt;=$C$3),Colin!$I2579,)</f>
        <v>0</v>
      </c>
      <c r="N2579">
        <f>IF(AND(Colin!$G2579=$B$2,Colin!$H2579=$C$3),Colin!$I2579,)</f>
        <v>0</v>
      </c>
      <c r="O2579">
        <f>IF(AND(Colin!$G2579=$B$2,Colin!$H2579&lt;=$C$3),Colin!$I2579,)</f>
        <v>0</v>
      </c>
      <c r="P2579">
        <f>IF(Colin!$G2579&lt;$B$2,Colin!$I2579,0)</f>
        <v>0</v>
      </c>
      <c r="Q2579">
        <f>IF(Colin!$G2579&lt;$B$1,Colin!$I2579,0)</f>
        <v>0</v>
      </c>
    </row>
    <row r="2580" spans="12:17" x14ac:dyDescent="0.25">
      <c r="L2580">
        <f>IF(AND(Colin!$G2580=$B$1,Colin!$H2580=$C$3),Colin!$I2580,)</f>
        <v>0</v>
      </c>
      <c r="M2580">
        <f>IF(AND(Colin!$G2580=$B$1,Colin!$H2580&lt;=$C$3),Colin!$I2580,)</f>
        <v>0</v>
      </c>
      <c r="N2580">
        <f>IF(AND(Colin!$G2580=$B$2,Colin!$H2580=$C$3),Colin!$I2580,)</f>
        <v>0</v>
      </c>
      <c r="O2580">
        <f>IF(AND(Colin!$G2580=$B$2,Colin!$H2580&lt;=$C$3),Colin!$I2580,)</f>
        <v>0</v>
      </c>
      <c r="P2580">
        <f>IF(Colin!$G2580&lt;$B$2,Colin!$I2580,0)</f>
        <v>0</v>
      </c>
      <c r="Q2580">
        <f>IF(Colin!$G2580&lt;$B$1,Colin!$I2580,0)</f>
        <v>0</v>
      </c>
    </row>
    <row r="2581" spans="12:17" x14ac:dyDescent="0.25">
      <c r="L2581">
        <f>IF(AND(Colin!$G2581=$B$1,Colin!$H2581=$C$3),Colin!$I2581,)</f>
        <v>0</v>
      </c>
      <c r="M2581">
        <f>IF(AND(Colin!$G2581=$B$1,Colin!$H2581&lt;=$C$3),Colin!$I2581,)</f>
        <v>0</v>
      </c>
      <c r="N2581">
        <f>IF(AND(Colin!$G2581=$B$2,Colin!$H2581=$C$3),Colin!$I2581,)</f>
        <v>0</v>
      </c>
      <c r="O2581">
        <f>IF(AND(Colin!$G2581=$B$2,Colin!$H2581&lt;=$C$3),Colin!$I2581,)</f>
        <v>0</v>
      </c>
      <c r="P2581">
        <f>IF(Colin!$G2581&lt;$B$2,Colin!$I2581,0)</f>
        <v>0</v>
      </c>
      <c r="Q2581">
        <f>IF(Colin!$G2581&lt;$B$1,Colin!$I2581,0)</f>
        <v>0</v>
      </c>
    </row>
    <row r="2582" spans="12:17" x14ac:dyDescent="0.25">
      <c r="L2582">
        <f>IF(AND(Colin!$G2582=$B$1,Colin!$H2582=$C$3),Colin!$I2582,)</f>
        <v>0</v>
      </c>
      <c r="M2582">
        <f>IF(AND(Colin!$G2582=$B$1,Colin!$H2582&lt;=$C$3),Colin!$I2582,)</f>
        <v>0</v>
      </c>
      <c r="N2582">
        <f>IF(AND(Colin!$G2582=$B$2,Colin!$H2582=$C$3),Colin!$I2582,)</f>
        <v>0</v>
      </c>
      <c r="O2582">
        <f>IF(AND(Colin!$G2582=$B$2,Colin!$H2582&lt;=$C$3),Colin!$I2582,)</f>
        <v>0</v>
      </c>
      <c r="P2582">
        <f>IF(Colin!$G2582&lt;$B$2,Colin!$I2582,0)</f>
        <v>0</v>
      </c>
      <c r="Q2582">
        <f>IF(Colin!$G2582&lt;$B$1,Colin!$I2582,0)</f>
        <v>0</v>
      </c>
    </row>
    <row r="2583" spans="12:17" x14ac:dyDescent="0.25">
      <c r="L2583">
        <f>IF(AND(Colin!$G2583=$B$1,Colin!$H2583=$C$3),Colin!$I2583,)</f>
        <v>0</v>
      </c>
      <c r="M2583">
        <f>IF(AND(Colin!$G2583=$B$1,Colin!$H2583&lt;=$C$3),Colin!$I2583,)</f>
        <v>0</v>
      </c>
      <c r="N2583">
        <f>IF(AND(Colin!$G2583=$B$2,Colin!$H2583=$C$3),Colin!$I2583,)</f>
        <v>0</v>
      </c>
      <c r="O2583">
        <f>IF(AND(Colin!$G2583=$B$2,Colin!$H2583&lt;=$C$3),Colin!$I2583,)</f>
        <v>0</v>
      </c>
      <c r="P2583">
        <f>IF(Colin!$G2583&lt;$B$2,Colin!$I2583,0)</f>
        <v>0</v>
      </c>
      <c r="Q2583">
        <f>IF(Colin!$G2583&lt;$B$1,Colin!$I2583,0)</f>
        <v>0</v>
      </c>
    </row>
    <row r="2584" spans="12:17" x14ac:dyDescent="0.25">
      <c r="L2584">
        <f>IF(AND(Colin!$G2584=$B$1,Colin!$H2584=$C$3),Colin!$I2584,)</f>
        <v>0</v>
      </c>
      <c r="M2584">
        <f>IF(AND(Colin!$G2584=$B$1,Colin!$H2584&lt;=$C$3),Colin!$I2584,)</f>
        <v>0</v>
      </c>
      <c r="N2584">
        <f>IF(AND(Colin!$G2584=$B$2,Colin!$H2584=$C$3),Colin!$I2584,)</f>
        <v>0</v>
      </c>
      <c r="O2584">
        <f>IF(AND(Colin!$G2584=$B$2,Colin!$H2584&lt;=$C$3),Colin!$I2584,)</f>
        <v>0</v>
      </c>
      <c r="P2584">
        <f>IF(Colin!$G2584&lt;$B$2,Colin!$I2584,0)</f>
        <v>0</v>
      </c>
      <c r="Q2584">
        <f>IF(Colin!$G2584&lt;$B$1,Colin!$I2584,0)</f>
        <v>0</v>
      </c>
    </row>
    <row r="2585" spans="12:17" x14ac:dyDescent="0.25">
      <c r="L2585">
        <f>IF(AND(Colin!$G2585=$B$1,Colin!$H2585=$C$3),Colin!$I2585,)</f>
        <v>0</v>
      </c>
      <c r="M2585">
        <f>IF(AND(Colin!$G2585=$B$1,Colin!$H2585&lt;=$C$3),Colin!$I2585,)</f>
        <v>0</v>
      </c>
      <c r="N2585">
        <f>IF(AND(Colin!$G2585=$B$2,Colin!$H2585=$C$3),Colin!$I2585,)</f>
        <v>0</v>
      </c>
      <c r="O2585">
        <f>IF(AND(Colin!$G2585=$B$2,Colin!$H2585&lt;=$C$3),Colin!$I2585,)</f>
        <v>0</v>
      </c>
      <c r="P2585">
        <f>IF(Colin!$G2585&lt;$B$2,Colin!$I2585,0)</f>
        <v>0</v>
      </c>
      <c r="Q2585">
        <f>IF(Colin!$G2585&lt;$B$1,Colin!$I2585,0)</f>
        <v>0</v>
      </c>
    </row>
    <row r="2586" spans="12:17" x14ac:dyDescent="0.25">
      <c r="L2586">
        <f>IF(AND(Colin!$G2586=$B$1,Colin!$H2586=$C$3),Colin!$I2586,)</f>
        <v>0</v>
      </c>
      <c r="M2586">
        <f>IF(AND(Colin!$G2586=$B$1,Colin!$H2586&lt;=$C$3),Colin!$I2586,)</f>
        <v>0</v>
      </c>
      <c r="N2586">
        <f>IF(AND(Colin!$G2586=$B$2,Colin!$H2586=$C$3),Colin!$I2586,)</f>
        <v>0</v>
      </c>
      <c r="O2586">
        <f>IF(AND(Colin!$G2586=$B$2,Colin!$H2586&lt;=$C$3),Colin!$I2586,)</f>
        <v>0</v>
      </c>
      <c r="P2586">
        <f>IF(Colin!$G2586&lt;$B$2,Colin!$I2586,0)</f>
        <v>0</v>
      </c>
      <c r="Q2586">
        <f>IF(Colin!$G2586&lt;$B$1,Colin!$I2586,0)</f>
        <v>0</v>
      </c>
    </row>
    <row r="2587" spans="12:17" x14ac:dyDescent="0.25">
      <c r="L2587">
        <f>IF(AND(Colin!$G2587=$B$1,Colin!$H2587=$C$3),Colin!$I2587,)</f>
        <v>0</v>
      </c>
      <c r="M2587">
        <f>IF(AND(Colin!$G2587=$B$1,Colin!$H2587&lt;=$C$3),Colin!$I2587,)</f>
        <v>0</v>
      </c>
      <c r="N2587">
        <f>IF(AND(Colin!$G2587=$B$2,Colin!$H2587=$C$3),Colin!$I2587,)</f>
        <v>0</v>
      </c>
      <c r="O2587">
        <f>IF(AND(Colin!$G2587=$B$2,Colin!$H2587&lt;=$C$3),Colin!$I2587,)</f>
        <v>0</v>
      </c>
      <c r="P2587">
        <f>IF(Colin!$G2587&lt;$B$2,Colin!$I2587,0)</f>
        <v>0</v>
      </c>
      <c r="Q2587">
        <f>IF(Colin!$G2587&lt;$B$1,Colin!$I2587,0)</f>
        <v>0</v>
      </c>
    </row>
    <row r="2588" spans="12:17" x14ac:dyDescent="0.25">
      <c r="L2588">
        <f>IF(AND(Colin!$G2588=$B$1,Colin!$H2588=$C$3),Colin!$I2588,)</f>
        <v>0</v>
      </c>
      <c r="M2588">
        <f>IF(AND(Colin!$G2588=$B$1,Colin!$H2588&lt;=$C$3),Colin!$I2588,)</f>
        <v>0</v>
      </c>
      <c r="N2588">
        <f>IF(AND(Colin!$G2588=$B$2,Colin!$H2588=$C$3),Colin!$I2588,)</f>
        <v>0</v>
      </c>
      <c r="O2588">
        <f>IF(AND(Colin!$G2588=$B$2,Colin!$H2588&lt;=$C$3),Colin!$I2588,)</f>
        <v>0</v>
      </c>
      <c r="P2588">
        <f>IF(Colin!$G2588&lt;$B$2,Colin!$I2588,0)</f>
        <v>0</v>
      </c>
      <c r="Q2588">
        <f>IF(Colin!$G2588&lt;$B$1,Colin!$I2588,0)</f>
        <v>0</v>
      </c>
    </row>
    <row r="2589" spans="12:17" x14ac:dyDescent="0.25">
      <c r="L2589">
        <f>IF(AND(Colin!$G2589=$B$1,Colin!$H2589=$C$3),Colin!$I2589,)</f>
        <v>0</v>
      </c>
      <c r="M2589">
        <f>IF(AND(Colin!$G2589=$B$1,Colin!$H2589&lt;=$C$3),Colin!$I2589,)</f>
        <v>0</v>
      </c>
      <c r="N2589">
        <f>IF(AND(Colin!$G2589=$B$2,Colin!$H2589=$C$3),Colin!$I2589,)</f>
        <v>0</v>
      </c>
      <c r="O2589">
        <f>IF(AND(Colin!$G2589=$B$2,Colin!$H2589&lt;=$C$3),Colin!$I2589,)</f>
        <v>0</v>
      </c>
      <c r="P2589">
        <f>IF(Colin!$G2589&lt;$B$2,Colin!$I2589,0)</f>
        <v>0</v>
      </c>
      <c r="Q2589">
        <f>IF(Colin!$G2589&lt;$B$1,Colin!$I2589,0)</f>
        <v>0</v>
      </c>
    </row>
    <row r="2590" spans="12:17" x14ac:dyDescent="0.25">
      <c r="L2590">
        <f>IF(AND(Colin!$G2590=$B$1,Colin!$H2590=$C$3),Colin!$I2590,)</f>
        <v>0</v>
      </c>
      <c r="M2590">
        <f>IF(AND(Colin!$G2590=$B$1,Colin!$H2590&lt;=$C$3),Colin!$I2590,)</f>
        <v>0</v>
      </c>
      <c r="N2590">
        <f>IF(AND(Colin!$G2590=$B$2,Colin!$H2590=$C$3),Colin!$I2590,)</f>
        <v>0</v>
      </c>
      <c r="O2590">
        <f>IF(AND(Colin!$G2590=$B$2,Colin!$H2590&lt;=$C$3),Colin!$I2590,)</f>
        <v>0</v>
      </c>
      <c r="P2590">
        <f>IF(Colin!$G2590&lt;$B$2,Colin!$I2590,0)</f>
        <v>0</v>
      </c>
      <c r="Q2590">
        <f>IF(Colin!$G2590&lt;$B$1,Colin!$I2590,0)</f>
        <v>0</v>
      </c>
    </row>
    <row r="2591" spans="12:17" x14ac:dyDescent="0.25">
      <c r="L2591">
        <f>IF(AND(Colin!$G2591=$B$1,Colin!$H2591=$C$3),Colin!$I2591,)</f>
        <v>0</v>
      </c>
      <c r="M2591">
        <f>IF(AND(Colin!$G2591=$B$1,Colin!$H2591&lt;=$C$3),Colin!$I2591,)</f>
        <v>0</v>
      </c>
      <c r="N2591">
        <f>IF(AND(Colin!$G2591=$B$2,Colin!$H2591=$C$3),Colin!$I2591,)</f>
        <v>0</v>
      </c>
      <c r="O2591">
        <f>IF(AND(Colin!$G2591=$B$2,Colin!$H2591&lt;=$C$3),Colin!$I2591,)</f>
        <v>0</v>
      </c>
      <c r="P2591">
        <f>IF(Colin!$G2591&lt;$B$2,Colin!$I2591,0)</f>
        <v>0</v>
      </c>
      <c r="Q2591">
        <f>IF(Colin!$G2591&lt;$B$1,Colin!$I2591,0)</f>
        <v>0</v>
      </c>
    </row>
    <row r="2592" spans="12:17" x14ac:dyDescent="0.25">
      <c r="L2592">
        <f>IF(AND(Colin!$G2592=$B$1,Colin!$H2592=$C$3),Colin!$I2592,)</f>
        <v>0</v>
      </c>
      <c r="M2592">
        <f>IF(AND(Colin!$G2592=$B$1,Colin!$H2592&lt;=$C$3),Colin!$I2592,)</f>
        <v>0</v>
      </c>
      <c r="N2592">
        <f>IF(AND(Colin!$G2592=$B$2,Colin!$H2592=$C$3),Colin!$I2592,)</f>
        <v>0</v>
      </c>
      <c r="O2592">
        <f>IF(AND(Colin!$G2592=$B$2,Colin!$H2592&lt;=$C$3),Colin!$I2592,)</f>
        <v>0</v>
      </c>
      <c r="P2592">
        <f>IF(Colin!$G2592&lt;$B$2,Colin!$I2592,0)</f>
        <v>0</v>
      </c>
      <c r="Q2592">
        <f>IF(Colin!$G2592&lt;$B$1,Colin!$I2592,0)</f>
        <v>0</v>
      </c>
    </row>
    <row r="2593" spans="12:17" x14ac:dyDescent="0.25">
      <c r="L2593">
        <f>IF(AND(Colin!$G2593=$B$1,Colin!$H2593=$C$3),Colin!$I2593,)</f>
        <v>0</v>
      </c>
      <c r="M2593">
        <f>IF(AND(Colin!$G2593=$B$1,Colin!$H2593&lt;=$C$3),Colin!$I2593,)</f>
        <v>0</v>
      </c>
      <c r="N2593">
        <f>IF(AND(Colin!$G2593=$B$2,Colin!$H2593=$C$3),Colin!$I2593,)</f>
        <v>0</v>
      </c>
      <c r="O2593">
        <f>IF(AND(Colin!$G2593=$B$2,Colin!$H2593&lt;=$C$3),Colin!$I2593,)</f>
        <v>0</v>
      </c>
      <c r="P2593">
        <f>IF(Colin!$G2593&lt;$B$2,Colin!$I2593,0)</f>
        <v>0</v>
      </c>
      <c r="Q2593">
        <f>IF(Colin!$G2593&lt;$B$1,Colin!$I2593,0)</f>
        <v>0</v>
      </c>
    </row>
    <row r="2594" spans="12:17" x14ac:dyDescent="0.25">
      <c r="L2594">
        <f>IF(AND(Colin!$G2594=$B$1,Colin!$H2594=$C$3),Colin!$I2594,)</f>
        <v>0</v>
      </c>
      <c r="M2594">
        <f>IF(AND(Colin!$G2594=$B$1,Colin!$H2594&lt;=$C$3),Colin!$I2594,)</f>
        <v>0</v>
      </c>
      <c r="N2594">
        <f>IF(AND(Colin!$G2594=$B$2,Colin!$H2594=$C$3),Colin!$I2594,)</f>
        <v>0</v>
      </c>
      <c r="O2594">
        <f>IF(AND(Colin!$G2594=$B$2,Colin!$H2594&lt;=$C$3),Colin!$I2594,)</f>
        <v>0</v>
      </c>
      <c r="P2594">
        <f>IF(Colin!$G2594&lt;$B$2,Colin!$I2594,0)</f>
        <v>0</v>
      </c>
      <c r="Q2594">
        <f>IF(Colin!$G2594&lt;$B$1,Colin!$I2594,0)</f>
        <v>0</v>
      </c>
    </row>
    <row r="2595" spans="12:17" x14ac:dyDescent="0.25">
      <c r="L2595">
        <f>IF(AND(Colin!$G2595=$B$1,Colin!$H2595=$C$3),Colin!$I2595,)</f>
        <v>0</v>
      </c>
      <c r="M2595">
        <f>IF(AND(Colin!$G2595=$B$1,Colin!$H2595&lt;=$C$3),Colin!$I2595,)</f>
        <v>0</v>
      </c>
      <c r="N2595">
        <f>IF(AND(Colin!$G2595=$B$2,Colin!$H2595=$C$3),Colin!$I2595,)</f>
        <v>0</v>
      </c>
      <c r="O2595">
        <f>IF(AND(Colin!$G2595=$B$2,Colin!$H2595&lt;=$C$3),Colin!$I2595,)</f>
        <v>0</v>
      </c>
      <c r="P2595">
        <f>IF(Colin!$G2595&lt;$B$2,Colin!$I2595,0)</f>
        <v>0</v>
      </c>
      <c r="Q2595">
        <f>IF(Colin!$G2595&lt;$B$1,Colin!$I2595,0)</f>
        <v>0</v>
      </c>
    </row>
    <row r="2596" spans="12:17" x14ac:dyDescent="0.25">
      <c r="L2596">
        <f>IF(AND(Colin!$G2596=$B$1,Colin!$H2596=$C$3),Colin!$I2596,)</f>
        <v>0</v>
      </c>
      <c r="M2596">
        <f>IF(AND(Colin!$G2596=$B$1,Colin!$H2596&lt;=$C$3),Colin!$I2596,)</f>
        <v>0</v>
      </c>
      <c r="N2596">
        <f>IF(AND(Colin!$G2596=$B$2,Colin!$H2596=$C$3),Colin!$I2596,)</f>
        <v>0</v>
      </c>
      <c r="O2596">
        <f>IF(AND(Colin!$G2596=$B$2,Colin!$H2596&lt;=$C$3),Colin!$I2596,)</f>
        <v>0</v>
      </c>
      <c r="P2596">
        <f>IF(Colin!$G2596&lt;$B$2,Colin!$I2596,0)</f>
        <v>0</v>
      </c>
      <c r="Q2596">
        <f>IF(Colin!$G2596&lt;$B$1,Colin!$I2596,0)</f>
        <v>0</v>
      </c>
    </row>
    <row r="2597" spans="12:17" x14ac:dyDescent="0.25">
      <c r="L2597">
        <f>IF(AND(Colin!$G2597=$B$1,Colin!$H2597=$C$3),Colin!$I2597,)</f>
        <v>0</v>
      </c>
      <c r="M2597">
        <f>IF(AND(Colin!$G2597=$B$1,Colin!$H2597&lt;=$C$3),Colin!$I2597,)</f>
        <v>0</v>
      </c>
      <c r="N2597">
        <f>IF(AND(Colin!$G2597=$B$2,Colin!$H2597=$C$3),Colin!$I2597,)</f>
        <v>0</v>
      </c>
      <c r="O2597">
        <f>IF(AND(Colin!$G2597=$B$2,Colin!$H2597&lt;=$C$3),Colin!$I2597,)</f>
        <v>0</v>
      </c>
      <c r="P2597">
        <f>IF(Colin!$G2597&lt;$B$2,Colin!$I2597,0)</f>
        <v>0</v>
      </c>
      <c r="Q2597">
        <f>IF(Colin!$G2597&lt;$B$1,Colin!$I2597,0)</f>
        <v>0</v>
      </c>
    </row>
    <row r="2598" spans="12:17" x14ac:dyDescent="0.25">
      <c r="L2598">
        <f>IF(AND(Colin!$G2598=$B$1,Colin!$H2598=$C$3),Colin!$I2598,)</f>
        <v>0</v>
      </c>
      <c r="M2598">
        <f>IF(AND(Colin!$G2598=$B$1,Colin!$H2598&lt;=$C$3),Colin!$I2598,)</f>
        <v>0</v>
      </c>
      <c r="N2598">
        <f>IF(AND(Colin!$G2598=$B$2,Colin!$H2598=$C$3),Colin!$I2598,)</f>
        <v>0</v>
      </c>
      <c r="O2598">
        <f>IF(AND(Colin!$G2598=$B$2,Colin!$H2598&lt;=$C$3),Colin!$I2598,)</f>
        <v>0</v>
      </c>
      <c r="P2598">
        <f>IF(Colin!$G2598&lt;$B$2,Colin!$I2598,0)</f>
        <v>0</v>
      </c>
      <c r="Q2598">
        <f>IF(Colin!$G2598&lt;$B$1,Colin!$I2598,0)</f>
        <v>0</v>
      </c>
    </row>
    <row r="2599" spans="12:17" x14ac:dyDescent="0.25">
      <c r="L2599">
        <f>IF(AND(Colin!$G2599=$B$1,Colin!$H2599=$C$3),Colin!$I2599,)</f>
        <v>0</v>
      </c>
      <c r="M2599">
        <f>IF(AND(Colin!$G2599=$B$1,Colin!$H2599&lt;=$C$3),Colin!$I2599,)</f>
        <v>0</v>
      </c>
      <c r="N2599">
        <f>IF(AND(Colin!$G2599=$B$2,Colin!$H2599=$C$3),Colin!$I2599,)</f>
        <v>0</v>
      </c>
      <c r="O2599">
        <f>IF(AND(Colin!$G2599=$B$2,Colin!$H2599&lt;=$C$3),Colin!$I2599,)</f>
        <v>0</v>
      </c>
      <c r="P2599">
        <f>IF(Colin!$G2599&lt;$B$2,Colin!$I2599,0)</f>
        <v>0</v>
      </c>
      <c r="Q2599">
        <f>IF(Colin!$G2599&lt;$B$1,Colin!$I2599,0)</f>
        <v>0</v>
      </c>
    </row>
    <row r="2600" spans="12:17" x14ac:dyDescent="0.25">
      <c r="L2600">
        <f>IF(AND(Colin!$G2600=$B$1,Colin!$H2600=$C$3),Colin!$I2600,)</f>
        <v>0</v>
      </c>
      <c r="M2600">
        <f>IF(AND(Colin!$G2600=$B$1,Colin!$H2600&lt;=$C$3),Colin!$I2600,)</f>
        <v>0</v>
      </c>
      <c r="N2600">
        <f>IF(AND(Colin!$G2600=$B$2,Colin!$H2600=$C$3),Colin!$I2600,)</f>
        <v>0</v>
      </c>
      <c r="O2600">
        <f>IF(AND(Colin!$G2600=$B$2,Colin!$H2600&lt;=$C$3),Colin!$I2600,)</f>
        <v>0</v>
      </c>
      <c r="P2600">
        <f>IF(Colin!$G2600&lt;$B$2,Colin!$I2600,0)</f>
        <v>0</v>
      </c>
      <c r="Q2600">
        <f>IF(Colin!$G2600&lt;$B$1,Colin!$I2600,0)</f>
        <v>0</v>
      </c>
    </row>
    <row r="2601" spans="12:17" x14ac:dyDescent="0.25">
      <c r="L2601">
        <f>IF(AND(Colin!$G2601=$B$1,Colin!$H2601=$C$3),Colin!$I2601,)</f>
        <v>0</v>
      </c>
      <c r="M2601">
        <f>IF(AND(Colin!$G2601=$B$1,Colin!$H2601&lt;=$C$3),Colin!$I2601,)</f>
        <v>0</v>
      </c>
      <c r="N2601">
        <f>IF(AND(Colin!$G2601=$B$2,Colin!$H2601=$C$3),Colin!$I2601,)</f>
        <v>0</v>
      </c>
      <c r="O2601">
        <f>IF(AND(Colin!$G2601=$B$2,Colin!$H2601&lt;=$C$3),Colin!$I2601,)</f>
        <v>0</v>
      </c>
      <c r="P2601">
        <f>IF(Colin!$G2601&lt;$B$2,Colin!$I2601,0)</f>
        <v>0</v>
      </c>
      <c r="Q2601">
        <f>IF(Colin!$G2601&lt;$B$1,Colin!$I2601,0)</f>
        <v>0</v>
      </c>
    </row>
    <row r="2602" spans="12:17" x14ac:dyDescent="0.25">
      <c r="L2602">
        <f>IF(AND(Colin!$G2602=$B$1,Colin!$H2602=$C$3),Colin!$I2602,)</f>
        <v>0</v>
      </c>
      <c r="M2602">
        <f>IF(AND(Colin!$G2602=$B$1,Colin!$H2602&lt;=$C$3),Colin!$I2602,)</f>
        <v>0</v>
      </c>
      <c r="N2602">
        <f>IF(AND(Colin!$G2602=$B$2,Colin!$H2602=$C$3),Colin!$I2602,)</f>
        <v>0</v>
      </c>
      <c r="O2602">
        <f>IF(AND(Colin!$G2602=$B$2,Colin!$H2602&lt;=$C$3),Colin!$I2602,)</f>
        <v>0</v>
      </c>
      <c r="P2602">
        <f>IF(Colin!$G2602&lt;$B$2,Colin!$I2602,0)</f>
        <v>0</v>
      </c>
      <c r="Q2602">
        <f>IF(Colin!$G2602&lt;$B$1,Colin!$I2602,0)</f>
        <v>0</v>
      </c>
    </row>
    <row r="2603" spans="12:17" x14ac:dyDescent="0.25">
      <c r="L2603">
        <f>IF(AND(Colin!$G2603=$B$1,Colin!$H2603=$C$3),Colin!$I2603,)</f>
        <v>0</v>
      </c>
      <c r="M2603">
        <f>IF(AND(Colin!$G2603=$B$1,Colin!$H2603&lt;=$C$3),Colin!$I2603,)</f>
        <v>0</v>
      </c>
      <c r="N2603">
        <f>IF(AND(Colin!$G2603=$B$2,Colin!$H2603=$C$3),Colin!$I2603,)</f>
        <v>0</v>
      </c>
      <c r="O2603">
        <f>IF(AND(Colin!$G2603=$B$2,Colin!$H2603&lt;=$C$3),Colin!$I2603,)</f>
        <v>0</v>
      </c>
      <c r="P2603">
        <f>IF(Colin!$G2603&lt;$B$2,Colin!$I2603,0)</f>
        <v>0</v>
      </c>
      <c r="Q2603">
        <f>IF(Colin!$G2603&lt;$B$1,Colin!$I2603,0)</f>
        <v>0</v>
      </c>
    </row>
    <row r="2604" spans="12:17" x14ac:dyDescent="0.25">
      <c r="L2604">
        <f>IF(AND(Colin!$G2604=$B$1,Colin!$H2604=$C$3),Colin!$I2604,)</f>
        <v>0</v>
      </c>
      <c r="M2604">
        <f>IF(AND(Colin!$G2604=$B$1,Colin!$H2604&lt;=$C$3),Colin!$I2604,)</f>
        <v>0</v>
      </c>
      <c r="N2604">
        <f>IF(AND(Colin!$G2604=$B$2,Colin!$H2604=$C$3),Colin!$I2604,)</f>
        <v>0</v>
      </c>
      <c r="O2604">
        <f>IF(AND(Colin!$G2604=$B$2,Colin!$H2604&lt;=$C$3),Colin!$I2604,)</f>
        <v>0</v>
      </c>
      <c r="P2604">
        <f>IF(Colin!$G2604&lt;$B$2,Colin!$I2604,0)</f>
        <v>0</v>
      </c>
      <c r="Q2604">
        <f>IF(Colin!$G2604&lt;$B$1,Colin!$I2604,0)</f>
        <v>0</v>
      </c>
    </row>
    <row r="2605" spans="12:17" x14ac:dyDescent="0.25">
      <c r="L2605">
        <f>IF(AND(Colin!$G2605=$B$1,Colin!$H2605=$C$3),Colin!$I2605,)</f>
        <v>0</v>
      </c>
      <c r="M2605">
        <f>IF(AND(Colin!$G2605=$B$1,Colin!$H2605&lt;=$C$3),Colin!$I2605,)</f>
        <v>0</v>
      </c>
      <c r="N2605">
        <f>IF(AND(Colin!$G2605=$B$2,Colin!$H2605=$C$3),Colin!$I2605,)</f>
        <v>0</v>
      </c>
      <c r="O2605">
        <f>IF(AND(Colin!$G2605=$B$2,Colin!$H2605&lt;=$C$3),Colin!$I2605,)</f>
        <v>0</v>
      </c>
      <c r="P2605">
        <f>IF(Colin!$G2605&lt;$B$2,Colin!$I2605,0)</f>
        <v>0</v>
      </c>
      <c r="Q2605">
        <f>IF(Colin!$G2605&lt;$B$1,Colin!$I2605,0)</f>
        <v>0</v>
      </c>
    </row>
    <row r="2606" spans="12:17" x14ac:dyDescent="0.25">
      <c r="L2606">
        <f>IF(AND(Colin!$G2606=$B$1,Colin!$H2606=$C$3),Colin!$I2606,)</f>
        <v>0</v>
      </c>
      <c r="M2606">
        <f>IF(AND(Colin!$G2606=$B$1,Colin!$H2606&lt;=$C$3),Colin!$I2606,)</f>
        <v>0</v>
      </c>
      <c r="N2606">
        <f>IF(AND(Colin!$G2606=$B$2,Colin!$H2606=$C$3),Colin!$I2606,)</f>
        <v>0</v>
      </c>
      <c r="O2606">
        <f>IF(AND(Colin!$G2606=$B$2,Colin!$H2606&lt;=$C$3),Colin!$I2606,)</f>
        <v>0</v>
      </c>
      <c r="P2606">
        <f>IF(Colin!$G2606&lt;$B$2,Colin!$I2606,0)</f>
        <v>0</v>
      </c>
      <c r="Q2606">
        <f>IF(Colin!$G2606&lt;$B$1,Colin!$I2606,0)</f>
        <v>0</v>
      </c>
    </row>
    <row r="2607" spans="12:17" x14ac:dyDescent="0.25">
      <c r="L2607">
        <f>IF(AND(Colin!$G2607=$B$1,Colin!$H2607=$C$3),Colin!$I2607,)</f>
        <v>0</v>
      </c>
      <c r="M2607">
        <f>IF(AND(Colin!$G2607=$B$1,Colin!$H2607&lt;=$C$3),Colin!$I2607,)</f>
        <v>0</v>
      </c>
      <c r="N2607">
        <f>IF(AND(Colin!$G2607=$B$2,Colin!$H2607=$C$3),Colin!$I2607,)</f>
        <v>0</v>
      </c>
      <c r="O2607">
        <f>IF(AND(Colin!$G2607=$B$2,Colin!$H2607&lt;=$C$3),Colin!$I2607,)</f>
        <v>0</v>
      </c>
      <c r="P2607">
        <f>IF(Colin!$G2607&lt;$B$2,Colin!$I2607,0)</f>
        <v>0</v>
      </c>
      <c r="Q2607">
        <f>IF(Colin!$G2607&lt;$B$1,Colin!$I2607,0)</f>
        <v>0</v>
      </c>
    </row>
    <row r="2608" spans="12:17" x14ac:dyDescent="0.25">
      <c r="L2608">
        <f>IF(AND(Colin!$G2608=$B$1,Colin!$H2608=$C$3),Colin!$I2608,)</f>
        <v>0</v>
      </c>
      <c r="M2608">
        <f>IF(AND(Colin!$G2608=$B$1,Colin!$H2608&lt;=$C$3),Colin!$I2608,)</f>
        <v>0</v>
      </c>
      <c r="N2608">
        <f>IF(AND(Colin!$G2608=$B$2,Colin!$H2608=$C$3),Colin!$I2608,)</f>
        <v>0</v>
      </c>
      <c r="O2608">
        <f>IF(AND(Colin!$G2608=$B$2,Colin!$H2608&lt;=$C$3),Colin!$I2608,)</f>
        <v>0</v>
      </c>
      <c r="P2608">
        <f>IF(Colin!$G2608&lt;$B$2,Colin!$I2608,0)</f>
        <v>0</v>
      </c>
      <c r="Q2608">
        <f>IF(Colin!$G2608&lt;$B$1,Colin!$I2608,0)</f>
        <v>0</v>
      </c>
    </row>
    <row r="2609" spans="12:17" x14ac:dyDescent="0.25">
      <c r="L2609">
        <f>IF(AND(Colin!$G2609=$B$1,Colin!$H2609=$C$3),Colin!$I2609,)</f>
        <v>0</v>
      </c>
      <c r="M2609">
        <f>IF(AND(Colin!$G2609=$B$1,Colin!$H2609&lt;=$C$3),Colin!$I2609,)</f>
        <v>0</v>
      </c>
      <c r="N2609">
        <f>IF(AND(Colin!$G2609=$B$2,Colin!$H2609=$C$3),Colin!$I2609,)</f>
        <v>0</v>
      </c>
      <c r="O2609">
        <f>IF(AND(Colin!$G2609=$B$2,Colin!$H2609&lt;=$C$3),Colin!$I2609,)</f>
        <v>0</v>
      </c>
      <c r="P2609">
        <f>IF(Colin!$G2609&lt;$B$2,Colin!$I2609,0)</f>
        <v>0</v>
      </c>
      <c r="Q2609">
        <f>IF(Colin!$G2609&lt;$B$1,Colin!$I2609,0)</f>
        <v>0</v>
      </c>
    </row>
    <row r="2610" spans="12:17" x14ac:dyDescent="0.25">
      <c r="L2610">
        <f>IF(AND(Colin!$G2610=$B$1,Colin!$H2610=$C$3),Colin!$I2610,)</f>
        <v>0</v>
      </c>
      <c r="M2610">
        <f>IF(AND(Colin!$G2610=$B$1,Colin!$H2610&lt;=$C$3),Colin!$I2610,)</f>
        <v>0</v>
      </c>
      <c r="N2610">
        <f>IF(AND(Colin!$G2610=$B$2,Colin!$H2610=$C$3),Colin!$I2610,)</f>
        <v>0</v>
      </c>
      <c r="O2610">
        <f>IF(AND(Colin!$G2610=$B$2,Colin!$H2610&lt;=$C$3),Colin!$I2610,)</f>
        <v>0</v>
      </c>
      <c r="P2610">
        <f>IF(Colin!$G2610&lt;$B$2,Colin!$I2610,0)</f>
        <v>0</v>
      </c>
      <c r="Q2610">
        <f>IF(Colin!$G2610&lt;$B$1,Colin!$I2610,0)</f>
        <v>0</v>
      </c>
    </row>
    <row r="2611" spans="12:17" x14ac:dyDescent="0.25">
      <c r="L2611">
        <f>IF(AND(Colin!$G2611=$B$1,Colin!$H2611=$C$3),Colin!$I2611,)</f>
        <v>0</v>
      </c>
      <c r="M2611">
        <f>IF(AND(Colin!$G2611=$B$1,Colin!$H2611&lt;=$C$3),Colin!$I2611,)</f>
        <v>0</v>
      </c>
      <c r="N2611">
        <f>IF(AND(Colin!$G2611=$B$2,Colin!$H2611=$C$3),Colin!$I2611,)</f>
        <v>0</v>
      </c>
      <c r="O2611">
        <f>IF(AND(Colin!$G2611=$B$2,Colin!$H2611&lt;=$C$3),Colin!$I2611,)</f>
        <v>0</v>
      </c>
      <c r="P2611">
        <f>IF(Colin!$G2611&lt;$B$2,Colin!$I2611,0)</f>
        <v>0</v>
      </c>
      <c r="Q2611">
        <f>IF(Colin!$G2611&lt;$B$1,Colin!$I2611,0)</f>
        <v>0</v>
      </c>
    </row>
    <row r="2612" spans="12:17" x14ac:dyDescent="0.25">
      <c r="L2612">
        <f>IF(AND(Colin!$G2612=$B$1,Colin!$H2612=$C$3),Colin!$I2612,)</f>
        <v>0</v>
      </c>
      <c r="M2612">
        <f>IF(AND(Colin!$G2612=$B$1,Colin!$H2612&lt;=$C$3),Colin!$I2612,)</f>
        <v>0</v>
      </c>
      <c r="N2612">
        <f>IF(AND(Colin!$G2612=$B$2,Colin!$H2612=$C$3),Colin!$I2612,)</f>
        <v>0</v>
      </c>
      <c r="O2612">
        <f>IF(AND(Colin!$G2612=$B$2,Colin!$H2612&lt;=$C$3),Colin!$I2612,)</f>
        <v>0</v>
      </c>
      <c r="P2612">
        <f>IF(Colin!$G2612&lt;$B$2,Colin!$I2612,0)</f>
        <v>0</v>
      </c>
      <c r="Q2612">
        <f>IF(Colin!$G2612&lt;$B$1,Colin!$I2612,0)</f>
        <v>0</v>
      </c>
    </row>
    <row r="2613" spans="12:17" x14ac:dyDescent="0.25">
      <c r="L2613">
        <f>IF(AND(Colin!$G2613=$B$1,Colin!$H2613=$C$3),Colin!$I2613,)</f>
        <v>0</v>
      </c>
      <c r="M2613">
        <f>IF(AND(Colin!$G2613=$B$1,Colin!$H2613&lt;=$C$3),Colin!$I2613,)</f>
        <v>0</v>
      </c>
      <c r="N2613">
        <f>IF(AND(Colin!$G2613=$B$2,Colin!$H2613=$C$3),Colin!$I2613,)</f>
        <v>0</v>
      </c>
      <c r="O2613">
        <f>IF(AND(Colin!$G2613=$B$2,Colin!$H2613&lt;=$C$3),Colin!$I2613,)</f>
        <v>0</v>
      </c>
      <c r="P2613">
        <f>IF(Colin!$G2613&lt;$B$2,Colin!$I2613,0)</f>
        <v>0</v>
      </c>
      <c r="Q2613">
        <f>IF(Colin!$G2613&lt;$B$1,Colin!$I2613,0)</f>
        <v>0</v>
      </c>
    </row>
    <row r="2614" spans="12:17" x14ac:dyDescent="0.25">
      <c r="L2614">
        <f>IF(AND(Colin!$G2614=$B$1,Colin!$H2614=$C$3),Colin!$I2614,)</f>
        <v>0</v>
      </c>
      <c r="M2614">
        <f>IF(AND(Colin!$G2614=$B$1,Colin!$H2614&lt;=$C$3),Colin!$I2614,)</f>
        <v>0</v>
      </c>
      <c r="N2614">
        <f>IF(AND(Colin!$G2614=$B$2,Colin!$H2614=$C$3),Colin!$I2614,)</f>
        <v>0</v>
      </c>
      <c r="O2614">
        <f>IF(AND(Colin!$G2614=$B$2,Colin!$H2614&lt;=$C$3),Colin!$I2614,)</f>
        <v>0</v>
      </c>
      <c r="P2614">
        <f>IF(Colin!$G2614&lt;$B$2,Colin!$I2614,0)</f>
        <v>0</v>
      </c>
      <c r="Q2614">
        <f>IF(Colin!$G2614&lt;$B$1,Colin!$I2614,0)</f>
        <v>0</v>
      </c>
    </row>
    <row r="2615" spans="12:17" x14ac:dyDescent="0.25">
      <c r="L2615">
        <f>IF(AND(Colin!$G2615=$B$1,Colin!$H2615=$C$3),Colin!$I2615,)</f>
        <v>0</v>
      </c>
      <c r="M2615">
        <f>IF(AND(Colin!$G2615=$B$1,Colin!$H2615&lt;=$C$3),Colin!$I2615,)</f>
        <v>0</v>
      </c>
      <c r="N2615">
        <f>IF(AND(Colin!$G2615=$B$2,Colin!$H2615=$C$3),Colin!$I2615,)</f>
        <v>0</v>
      </c>
      <c r="O2615">
        <f>IF(AND(Colin!$G2615=$B$2,Colin!$H2615&lt;=$C$3),Colin!$I2615,)</f>
        <v>0</v>
      </c>
      <c r="P2615">
        <f>IF(Colin!$G2615&lt;$B$2,Colin!$I2615,0)</f>
        <v>0</v>
      </c>
      <c r="Q2615">
        <f>IF(Colin!$G2615&lt;$B$1,Colin!$I2615,0)</f>
        <v>0</v>
      </c>
    </row>
    <row r="2616" spans="12:17" x14ac:dyDescent="0.25">
      <c r="L2616">
        <f>IF(AND(Colin!$G2616=$B$1,Colin!$H2616=$C$3),Colin!$I2616,)</f>
        <v>0</v>
      </c>
      <c r="M2616">
        <f>IF(AND(Colin!$G2616=$B$1,Colin!$H2616&lt;=$C$3),Colin!$I2616,)</f>
        <v>0</v>
      </c>
      <c r="N2616">
        <f>IF(AND(Colin!$G2616=$B$2,Colin!$H2616=$C$3),Colin!$I2616,)</f>
        <v>0</v>
      </c>
      <c r="O2616">
        <f>IF(AND(Colin!$G2616=$B$2,Colin!$H2616&lt;=$C$3),Colin!$I2616,)</f>
        <v>0</v>
      </c>
      <c r="P2616">
        <f>IF(Colin!$G2616&lt;$B$2,Colin!$I2616,0)</f>
        <v>0</v>
      </c>
      <c r="Q2616">
        <f>IF(Colin!$G2616&lt;$B$1,Colin!$I2616,0)</f>
        <v>0</v>
      </c>
    </row>
    <row r="2617" spans="12:17" x14ac:dyDescent="0.25">
      <c r="L2617">
        <f>IF(AND(Colin!$G2617=$B$1,Colin!$H2617=$C$3),Colin!$I2617,)</f>
        <v>0</v>
      </c>
      <c r="M2617">
        <f>IF(AND(Colin!$G2617=$B$1,Colin!$H2617&lt;=$C$3),Colin!$I2617,)</f>
        <v>0</v>
      </c>
      <c r="N2617">
        <f>IF(AND(Colin!$G2617=$B$2,Colin!$H2617=$C$3),Colin!$I2617,)</f>
        <v>0</v>
      </c>
      <c r="O2617">
        <f>IF(AND(Colin!$G2617=$B$2,Colin!$H2617&lt;=$C$3),Colin!$I2617,)</f>
        <v>0</v>
      </c>
      <c r="P2617">
        <f>IF(Colin!$G2617&lt;$B$2,Colin!$I2617,0)</f>
        <v>0</v>
      </c>
      <c r="Q2617">
        <f>IF(Colin!$G2617&lt;$B$1,Colin!$I2617,0)</f>
        <v>0</v>
      </c>
    </row>
    <row r="2618" spans="12:17" x14ac:dyDescent="0.25">
      <c r="L2618">
        <f>IF(AND(Colin!$G2618=$B$1,Colin!$H2618=$C$3),Colin!$I2618,)</f>
        <v>0</v>
      </c>
      <c r="M2618">
        <f>IF(AND(Colin!$G2618=$B$1,Colin!$H2618&lt;=$C$3),Colin!$I2618,)</f>
        <v>0</v>
      </c>
      <c r="N2618">
        <f>IF(AND(Colin!$G2618=$B$2,Colin!$H2618=$C$3),Colin!$I2618,)</f>
        <v>0</v>
      </c>
      <c r="O2618">
        <f>IF(AND(Colin!$G2618=$B$2,Colin!$H2618&lt;=$C$3),Colin!$I2618,)</f>
        <v>0</v>
      </c>
      <c r="P2618">
        <f>IF(Colin!$G2618&lt;$B$2,Colin!$I2618,0)</f>
        <v>0</v>
      </c>
      <c r="Q2618">
        <f>IF(Colin!$G2618&lt;$B$1,Colin!$I2618,0)</f>
        <v>0</v>
      </c>
    </row>
    <row r="2619" spans="12:17" x14ac:dyDescent="0.25">
      <c r="L2619">
        <f>IF(AND(Colin!$G2619=$B$1,Colin!$H2619=$C$3),Colin!$I2619,)</f>
        <v>0</v>
      </c>
      <c r="M2619">
        <f>IF(AND(Colin!$G2619=$B$1,Colin!$H2619&lt;=$C$3),Colin!$I2619,)</f>
        <v>0</v>
      </c>
      <c r="N2619">
        <f>IF(AND(Colin!$G2619=$B$2,Colin!$H2619=$C$3),Colin!$I2619,)</f>
        <v>0</v>
      </c>
      <c r="O2619">
        <f>IF(AND(Colin!$G2619=$B$2,Colin!$H2619&lt;=$C$3),Colin!$I2619,)</f>
        <v>0</v>
      </c>
      <c r="P2619">
        <f>IF(Colin!$G2619&lt;$B$2,Colin!$I2619,0)</f>
        <v>0</v>
      </c>
      <c r="Q2619">
        <f>IF(Colin!$G2619&lt;$B$1,Colin!$I2619,0)</f>
        <v>0</v>
      </c>
    </row>
    <row r="2620" spans="12:17" x14ac:dyDescent="0.25">
      <c r="L2620">
        <f>IF(AND(Colin!$G2620=$B$1,Colin!$H2620=$C$3),Colin!$I2620,)</f>
        <v>0</v>
      </c>
      <c r="M2620">
        <f>IF(AND(Colin!$G2620=$B$1,Colin!$H2620&lt;=$C$3),Colin!$I2620,)</f>
        <v>0</v>
      </c>
      <c r="N2620">
        <f>IF(AND(Colin!$G2620=$B$2,Colin!$H2620=$C$3),Colin!$I2620,)</f>
        <v>0</v>
      </c>
      <c r="O2620">
        <f>IF(AND(Colin!$G2620=$B$2,Colin!$H2620&lt;=$C$3),Colin!$I2620,)</f>
        <v>0</v>
      </c>
      <c r="P2620">
        <f>IF(Colin!$G2620&lt;$B$2,Colin!$I2620,0)</f>
        <v>0</v>
      </c>
      <c r="Q2620">
        <f>IF(Colin!$G2620&lt;$B$1,Colin!$I2620,0)</f>
        <v>0</v>
      </c>
    </row>
    <row r="2621" spans="12:17" x14ac:dyDescent="0.25">
      <c r="L2621">
        <f>IF(AND(Colin!$G2621=$B$1,Colin!$H2621=$C$3),Colin!$I2621,)</f>
        <v>0</v>
      </c>
      <c r="M2621">
        <f>IF(AND(Colin!$G2621=$B$1,Colin!$H2621&lt;=$C$3),Colin!$I2621,)</f>
        <v>0</v>
      </c>
      <c r="N2621">
        <f>IF(AND(Colin!$G2621=$B$2,Colin!$H2621=$C$3),Colin!$I2621,)</f>
        <v>0</v>
      </c>
      <c r="O2621">
        <f>IF(AND(Colin!$G2621=$B$2,Colin!$H2621&lt;=$C$3),Colin!$I2621,)</f>
        <v>0</v>
      </c>
      <c r="P2621">
        <f>IF(Colin!$G2621&lt;$B$2,Colin!$I2621,0)</f>
        <v>0</v>
      </c>
      <c r="Q2621">
        <f>IF(Colin!$G2621&lt;$B$1,Colin!$I2621,0)</f>
        <v>0</v>
      </c>
    </row>
    <row r="2622" spans="12:17" x14ac:dyDescent="0.25">
      <c r="L2622">
        <f>IF(AND(Colin!$G2622=$B$1,Colin!$H2622=$C$3),Colin!$I2622,)</f>
        <v>0</v>
      </c>
      <c r="M2622">
        <f>IF(AND(Colin!$G2622=$B$1,Colin!$H2622&lt;=$C$3),Colin!$I2622,)</f>
        <v>0</v>
      </c>
      <c r="N2622">
        <f>IF(AND(Colin!$G2622=$B$2,Colin!$H2622=$C$3),Colin!$I2622,)</f>
        <v>0</v>
      </c>
      <c r="O2622">
        <f>IF(AND(Colin!$G2622=$B$2,Colin!$H2622&lt;=$C$3),Colin!$I2622,)</f>
        <v>0</v>
      </c>
      <c r="P2622">
        <f>IF(Colin!$G2622&lt;$B$2,Colin!$I2622,0)</f>
        <v>0</v>
      </c>
      <c r="Q2622">
        <f>IF(Colin!$G2622&lt;$B$1,Colin!$I2622,0)</f>
        <v>0</v>
      </c>
    </row>
    <row r="2623" spans="12:17" x14ac:dyDescent="0.25">
      <c r="L2623">
        <f>IF(AND(Colin!$G2623=$B$1,Colin!$H2623=$C$3),Colin!$I2623,)</f>
        <v>0</v>
      </c>
      <c r="M2623">
        <f>IF(AND(Colin!$G2623=$B$1,Colin!$H2623&lt;=$C$3),Colin!$I2623,)</f>
        <v>0</v>
      </c>
      <c r="N2623">
        <f>IF(AND(Colin!$G2623=$B$2,Colin!$H2623=$C$3),Colin!$I2623,)</f>
        <v>0</v>
      </c>
      <c r="O2623">
        <f>IF(AND(Colin!$G2623=$B$2,Colin!$H2623&lt;=$C$3),Colin!$I2623,)</f>
        <v>0</v>
      </c>
      <c r="P2623">
        <f>IF(Colin!$G2623&lt;$B$2,Colin!$I2623,0)</f>
        <v>0</v>
      </c>
      <c r="Q2623">
        <f>IF(Colin!$G2623&lt;$B$1,Colin!$I2623,0)</f>
        <v>0</v>
      </c>
    </row>
    <row r="2624" spans="12:17" x14ac:dyDescent="0.25">
      <c r="L2624">
        <f>IF(AND(Colin!$G2624=$B$1,Colin!$H2624=$C$3),Colin!$I2624,)</f>
        <v>0</v>
      </c>
      <c r="M2624">
        <f>IF(AND(Colin!$G2624=$B$1,Colin!$H2624&lt;=$C$3),Colin!$I2624,)</f>
        <v>0</v>
      </c>
      <c r="N2624">
        <f>IF(AND(Colin!$G2624=$B$2,Colin!$H2624=$C$3),Colin!$I2624,)</f>
        <v>0</v>
      </c>
      <c r="O2624">
        <f>IF(AND(Colin!$G2624=$B$2,Colin!$H2624&lt;=$C$3),Colin!$I2624,)</f>
        <v>0</v>
      </c>
      <c r="P2624">
        <f>IF(Colin!$G2624&lt;$B$2,Colin!$I2624,0)</f>
        <v>0</v>
      </c>
      <c r="Q2624">
        <f>IF(Colin!$G2624&lt;$B$1,Colin!$I2624,0)</f>
        <v>0</v>
      </c>
    </row>
    <row r="2625" spans="12:17" x14ac:dyDescent="0.25">
      <c r="L2625">
        <f>IF(AND(Colin!$G2625=$B$1,Colin!$H2625=$C$3),Colin!$I2625,)</f>
        <v>0</v>
      </c>
      <c r="M2625">
        <f>IF(AND(Colin!$G2625=$B$1,Colin!$H2625&lt;=$C$3),Colin!$I2625,)</f>
        <v>0</v>
      </c>
      <c r="N2625">
        <f>IF(AND(Colin!$G2625=$B$2,Colin!$H2625=$C$3),Colin!$I2625,)</f>
        <v>0</v>
      </c>
      <c r="O2625">
        <f>IF(AND(Colin!$G2625=$B$2,Colin!$H2625&lt;=$C$3),Colin!$I2625,)</f>
        <v>0</v>
      </c>
      <c r="P2625">
        <f>IF(Colin!$G2625&lt;$B$2,Colin!$I2625,0)</f>
        <v>0</v>
      </c>
      <c r="Q2625">
        <f>IF(Colin!$G2625&lt;$B$1,Colin!$I2625,0)</f>
        <v>0</v>
      </c>
    </row>
    <row r="2626" spans="12:17" x14ac:dyDescent="0.25">
      <c r="L2626">
        <f>IF(AND(Colin!$G2626=$B$1,Colin!$H2626=$C$3),Colin!$I2626,)</f>
        <v>0</v>
      </c>
      <c r="M2626">
        <f>IF(AND(Colin!$G2626=$B$1,Colin!$H2626&lt;=$C$3),Colin!$I2626,)</f>
        <v>0</v>
      </c>
      <c r="N2626">
        <f>IF(AND(Colin!$G2626=$B$2,Colin!$H2626=$C$3),Colin!$I2626,)</f>
        <v>0</v>
      </c>
      <c r="O2626">
        <f>IF(AND(Colin!$G2626=$B$2,Colin!$H2626&lt;=$C$3),Colin!$I2626,)</f>
        <v>0</v>
      </c>
      <c r="P2626">
        <f>IF(Colin!$G2626&lt;$B$2,Colin!$I2626,0)</f>
        <v>0</v>
      </c>
      <c r="Q2626">
        <f>IF(Colin!$G2626&lt;$B$1,Colin!$I2626,0)</f>
        <v>0</v>
      </c>
    </row>
    <row r="2627" spans="12:17" x14ac:dyDescent="0.25">
      <c r="L2627">
        <f>IF(AND(Colin!$G2627=$B$1,Colin!$H2627=$C$3),Colin!$I2627,)</f>
        <v>0</v>
      </c>
      <c r="M2627">
        <f>IF(AND(Colin!$G2627=$B$1,Colin!$H2627&lt;=$C$3),Colin!$I2627,)</f>
        <v>0</v>
      </c>
      <c r="N2627">
        <f>IF(AND(Colin!$G2627=$B$2,Colin!$H2627=$C$3),Colin!$I2627,)</f>
        <v>0</v>
      </c>
      <c r="O2627">
        <f>IF(AND(Colin!$G2627=$B$2,Colin!$H2627&lt;=$C$3),Colin!$I2627,)</f>
        <v>0</v>
      </c>
      <c r="P2627">
        <f>IF(Colin!$G2627&lt;$B$2,Colin!$I2627,0)</f>
        <v>0</v>
      </c>
      <c r="Q2627">
        <f>IF(Colin!$G2627&lt;$B$1,Colin!$I2627,0)</f>
        <v>0</v>
      </c>
    </row>
    <row r="2628" spans="12:17" x14ac:dyDescent="0.25">
      <c r="L2628">
        <f>IF(AND(Colin!$G2628=$B$1,Colin!$H2628=$C$3),Colin!$I2628,)</f>
        <v>0</v>
      </c>
      <c r="M2628">
        <f>IF(AND(Colin!$G2628=$B$1,Colin!$H2628&lt;=$C$3),Colin!$I2628,)</f>
        <v>0</v>
      </c>
      <c r="N2628">
        <f>IF(AND(Colin!$G2628=$B$2,Colin!$H2628=$C$3),Colin!$I2628,)</f>
        <v>0</v>
      </c>
      <c r="O2628">
        <f>IF(AND(Colin!$G2628=$B$2,Colin!$H2628&lt;=$C$3),Colin!$I2628,)</f>
        <v>0</v>
      </c>
      <c r="P2628">
        <f>IF(Colin!$G2628&lt;$B$2,Colin!$I2628,0)</f>
        <v>0</v>
      </c>
      <c r="Q2628">
        <f>IF(Colin!$G2628&lt;$B$1,Colin!$I2628,0)</f>
        <v>0</v>
      </c>
    </row>
    <row r="2629" spans="12:17" x14ac:dyDescent="0.25">
      <c r="L2629">
        <f>IF(AND(Colin!$G2629=$B$1,Colin!$H2629=$C$3),Colin!$I2629,)</f>
        <v>0</v>
      </c>
      <c r="M2629">
        <f>IF(AND(Colin!$G2629=$B$1,Colin!$H2629&lt;=$C$3),Colin!$I2629,)</f>
        <v>0</v>
      </c>
      <c r="N2629">
        <f>IF(AND(Colin!$G2629=$B$2,Colin!$H2629=$C$3),Colin!$I2629,)</f>
        <v>0</v>
      </c>
      <c r="O2629">
        <f>IF(AND(Colin!$G2629=$B$2,Colin!$H2629&lt;=$C$3),Colin!$I2629,)</f>
        <v>0</v>
      </c>
      <c r="P2629">
        <f>IF(Colin!$G2629&lt;$B$2,Colin!$I2629,0)</f>
        <v>0</v>
      </c>
      <c r="Q2629">
        <f>IF(Colin!$G2629&lt;$B$1,Colin!$I2629,0)</f>
        <v>0</v>
      </c>
    </row>
    <row r="2630" spans="12:17" x14ac:dyDescent="0.25">
      <c r="L2630">
        <f>IF(AND(Colin!$G2630=$B$1,Colin!$H2630=$C$3),Colin!$I2630,)</f>
        <v>0</v>
      </c>
      <c r="M2630">
        <f>IF(AND(Colin!$G2630=$B$1,Colin!$H2630&lt;=$C$3),Colin!$I2630,)</f>
        <v>0</v>
      </c>
      <c r="N2630">
        <f>IF(AND(Colin!$G2630=$B$2,Colin!$H2630=$C$3),Colin!$I2630,)</f>
        <v>0</v>
      </c>
      <c r="O2630">
        <f>IF(AND(Colin!$G2630=$B$2,Colin!$H2630&lt;=$C$3),Colin!$I2630,)</f>
        <v>0</v>
      </c>
      <c r="P2630">
        <f>IF(Colin!$G2630&lt;$B$2,Colin!$I2630,0)</f>
        <v>0</v>
      </c>
      <c r="Q2630">
        <f>IF(Colin!$G2630&lt;$B$1,Colin!$I2630,0)</f>
        <v>0</v>
      </c>
    </row>
    <row r="2631" spans="12:17" x14ac:dyDescent="0.25">
      <c r="L2631">
        <f>IF(AND(Colin!$G2631=$B$1,Colin!$H2631=$C$3),Colin!$I2631,)</f>
        <v>0</v>
      </c>
      <c r="M2631">
        <f>IF(AND(Colin!$G2631=$B$1,Colin!$H2631&lt;=$C$3),Colin!$I2631,)</f>
        <v>0</v>
      </c>
      <c r="N2631">
        <f>IF(AND(Colin!$G2631=$B$2,Colin!$H2631=$C$3),Colin!$I2631,)</f>
        <v>0</v>
      </c>
      <c r="O2631">
        <f>IF(AND(Colin!$G2631=$B$2,Colin!$H2631&lt;=$C$3),Colin!$I2631,)</f>
        <v>0</v>
      </c>
      <c r="P2631">
        <f>IF(Colin!$G2631&lt;$B$2,Colin!$I2631,0)</f>
        <v>0</v>
      </c>
      <c r="Q2631">
        <f>IF(Colin!$G2631&lt;$B$1,Colin!$I2631,0)</f>
        <v>0</v>
      </c>
    </row>
    <row r="2632" spans="12:17" x14ac:dyDescent="0.25">
      <c r="L2632">
        <f>IF(AND(Colin!$G2632=$B$1,Colin!$H2632=$C$3),Colin!$I2632,)</f>
        <v>0</v>
      </c>
      <c r="M2632">
        <f>IF(AND(Colin!$G2632=$B$1,Colin!$H2632&lt;=$C$3),Colin!$I2632,)</f>
        <v>0</v>
      </c>
      <c r="N2632">
        <f>IF(AND(Colin!$G2632=$B$2,Colin!$H2632=$C$3),Colin!$I2632,)</f>
        <v>0</v>
      </c>
      <c r="O2632">
        <f>IF(AND(Colin!$G2632=$B$2,Colin!$H2632&lt;=$C$3),Colin!$I2632,)</f>
        <v>0</v>
      </c>
      <c r="P2632">
        <f>IF(Colin!$G2632&lt;$B$2,Colin!$I2632,0)</f>
        <v>0</v>
      </c>
      <c r="Q2632">
        <f>IF(Colin!$G2632&lt;$B$1,Colin!$I2632,0)</f>
        <v>0</v>
      </c>
    </row>
    <row r="2633" spans="12:17" x14ac:dyDescent="0.25">
      <c r="L2633">
        <f>IF(AND(Colin!$G2633=$B$1,Colin!$H2633=$C$3),Colin!$I2633,)</f>
        <v>0</v>
      </c>
      <c r="M2633">
        <f>IF(AND(Colin!$G2633=$B$1,Colin!$H2633&lt;=$C$3),Colin!$I2633,)</f>
        <v>0</v>
      </c>
      <c r="N2633">
        <f>IF(AND(Colin!$G2633=$B$2,Colin!$H2633=$C$3),Colin!$I2633,)</f>
        <v>0</v>
      </c>
      <c r="O2633">
        <f>IF(AND(Colin!$G2633=$B$2,Colin!$H2633&lt;=$C$3),Colin!$I2633,)</f>
        <v>0</v>
      </c>
      <c r="P2633">
        <f>IF(Colin!$G2633&lt;$B$2,Colin!$I2633,0)</f>
        <v>0</v>
      </c>
      <c r="Q2633">
        <f>IF(Colin!$G2633&lt;$B$1,Colin!$I2633,0)</f>
        <v>0</v>
      </c>
    </row>
    <row r="2634" spans="12:17" x14ac:dyDescent="0.25">
      <c r="L2634">
        <f>IF(AND(Colin!$G2634=$B$1,Colin!$H2634=$C$3),Colin!$I2634,)</f>
        <v>0</v>
      </c>
      <c r="M2634">
        <f>IF(AND(Colin!$G2634=$B$1,Colin!$H2634&lt;=$C$3),Colin!$I2634,)</f>
        <v>0</v>
      </c>
      <c r="N2634">
        <f>IF(AND(Colin!$G2634=$B$2,Colin!$H2634=$C$3),Colin!$I2634,)</f>
        <v>0</v>
      </c>
      <c r="O2634">
        <f>IF(AND(Colin!$G2634=$B$2,Colin!$H2634&lt;=$C$3),Colin!$I2634,)</f>
        <v>0</v>
      </c>
      <c r="P2634">
        <f>IF(Colin!$G2634&lt;$B$2,Colin!$I2634,0)</f>
        <v>0</v>
      </c>
      <c r="Q2634">
        <f>IF(Colin!$G2634&lt;$B$1,Colin!$I2634,0)</f>
        <v>0</v>
      </c>
    </row>
    <row r="2635" spans="12:17" x14ac:dyDescent="0.25">
      <c r="L2635">
        <f>IF(AND(Colin!$G2635=$B$1,Colin!$H2635=$C$3),Colin!$I2635,)</f>
        <v>0</v>
      </c>
      <c r="M2635">
        <f>IF(AND(Colin!$G2635=$B$1,Colin!$H2635&lt;=$C$3),Colin!$I2635,)</f>
        <v>0</v>
      </c>
      <c r="N2635">
        <f>IF(AND(Colin!$G2635=$B$2,Colin!$H2635=$C$3),Colin!$I2635,)</f>
        <v>0</v>
      </c>
      <c r="O2635">
        <f>IF(AND(Colin!$G2635=$B$2,Colin!$H2635&lt;=$C$3),Colin!$I2635,)</f>
        <v>0</v>
      </c>
      <c r="P2635">
        <f>IF(Colin!$G2635&lt;$B$2,Colin!$I2635,0)</f>
        <v>0</v>
      </c>
      <c r="Q2635">
        <f>IF(Colin!$G2635&lt;$B$1,Colin!$I2635,0)</f>
        <v>0</v>
      </c>
    </row>
    <row r="2636" spans="12:17" x14ac:dyDescent="0.25">
      <c r="L2636">
        <f>IF(AND(Colin!$G2636=$B$1,Colin!$H2636=$C$3),Colin!$I2636,)</f>
        <v>0</v>
      </c>
      <c r="M2636">
        <f>IF(AND(Colin!$G2636=$B$1,Colin!$H2636&lt;=$C$3),Colin!$I2636,)</f>
        <v>0</v>
      </c>
      <c r="N2636">
        <f>IF(AND(Colin!$G2636=$B$2,Colin!$H2636=$C$3),Colin!$I2636,)</f>
        <v>0</v>
      </c>
      <c r="O2636">
        <f>IF(AND(Colin!$G2636=$B$2,Colin!$H2636&lt;=$C$3),Colin!$I2636,)</f>
        <v>0</v>
      </c>
      <c r="P2636">
        <f>IF(Colin!$G2636&lt;$B$2,Colin!$I2636,0)</f>
        <v>0</v>
      </c>
      <c r="Q2636">
        <f>IF(Colin!$G2636&lt;$B$1,Colin!$I2636,0)</f>
        <v>0</v>
      </c>
    </row>
    <row r="2637" spans="12:17" x14ac:dyDescent="0.25">
      <c r="L2637">
        <f>IF(AND(Colin!$G2637=$B$1,Colin!$H2637=$C$3),Colin!$I2637,)</f>
        <v>0</v>
      </c>
      <c r="M2637">
        <f>IF(AND(Colin!$G2637=$B$1,Colin!$H2637&lt;=$C$3),Colin!$I2637,)</f>
        <v>0</v>
      </c>
      <c r="N2637">
        <f>IF(AND(Colin!$G2637=$B$2,Colin!$H2637=$C$3),Colin!$I2637,)</f>
        <v>0</v>
      </c>
      <c r="O2637">
        <f>IF(AND(Colin!$G2637=$B$2,Colin!$H2637&lt;=$C$3),Colin!$I2637,)</f>
        <v>0</v>
      </c>
      <c r="P2637">
        <f>IF(Colin!$G2637&lt;$B$2,Colin!$I2637,0)</f>
        <v>0</v>
      </c>
      <c r="Q2637">
        <f>IF(Colin!$G2637&lt;$B$1,Colin!$I2637,0)</f>
        <v>0</v>
      </c>
    </row>
    <row r="2638" spans="12:17" x14ac:dyDescent="0.25">
      <c r="L2638">
        <f>IF(AND(Colin!$G2638=$B$1,Colin!$H2638=$C$3),Colin!$I2638,)</f>
        <v>0</v>
      </c>
      <c r="M2638">
        <f>IF(AND(Colin!$G2638=$B$1,Colin!$H2638&lt;=$C$3),Colin!$I2638,)</f>
        <v>0</v>
      </c>
      <c r="N2638">
        <f>IF(AND(Colin!$G2638=$B$2,Colin!$H2638=$C$3),Colin!$I2638,)</f>
        <v>0</v>
      </c>
      <c r="O2638">
        <f>IF(AND(Colin!$G2638=$B$2,Colin!$H2638&lt;=$C$3),Colin!$I2638,)</f>
        <v>0</v>
      </c>
      <c r="P2638">
        <f>IF(Colin!$G2638&lt;$B$2,Colin!$I2638,0)</f>
        <v>0</v>
      </c>
      <c r="Q2638">
        <f>IF(Colin!$G2638&lt;$B$1,Colin!$I2638,0)</f>
        <v>0</v>
      </c>
    </row>
    <row r="2639" spans="12:17" x14ac:dyDescent="0.25">
      <c r="L2639">
        <f>IF(AND(Colin!$G2639=$B$1,Colin!$H2639=$C$3),Colin!$I2639,)</f>
        <v>0</v>
      </c>
      <c r="M2639">
        <f>IF(AND(Colin!$G2639=$B$1,Colin!$H2639&lt;=$C$3),Colin!$I2639,)</f>
        <v>0</v>
      </c>
      <c r="N2639">
        <f>IF(AND(Colin!$G2639=$B$2,Colin!$H2639=$C$3),Colin!$I2639,)</f>
        <v>0</v>
      </c>
      <c r="O2639">
        <f>IF(AND(Colin!$G2639=$B$2,Colin!$H2639&lt;=$C$3),Colin!$I2639,)</f>
        <v>0</v>
      </c>
      <c r="P2639">
        <f>IF(Colin!$G2639&lt;$B$2,Colin!$I2639,0)</f>
        <v>0</v>
      </c>
      <c r="Q2639">
        <f>IF(Colin!$G2639&lt;$B$1,Colin!$I2639,0)</f>
        <v>0</v>
      </c>
    </row>
    <row r="2640" spans="12:17" x14ac:dyDescent="0.25">
      <c r="L2640">
        <f>IF(AND(Colin!$G2640=$B$1,Colin!$H2640=$C$3),Colin!$I2640,)</f>
        <v>0</v>
      </c>
      <c r="M2640">
        <f>IF(AND(Colin!$G2640=$B$1,Colin!$H2640&lt;=$C$3),Colin!$I2640,)</f>
        <v>0</v>
      </c>
      <c r="N2640">
        <f>IF(AND(Colin!$G2640=$B$2,Colin!$H2640=$C$3),Colin!$I2640,)</f>
        <v>0</v>
      </c>
      <c r="O2640">
        <f>IF(AND(Colin!$G2640=$B$2,Colin!$H2640&lt;=$C$3),Colin!$I2640,)</f>
        <v>0</v>
      </c>
      <c r="P2640">
        <f>IF(Colin!$G2640&lt;$B$2,Colin!$I2640,0)</f>
        <v>0</v>
      </c>
      <c r="Q2640">
        <f>IF(Colin!$G2640&lt;$B$1,Colin!$I2640,0)</f>
        <v>0</v>
      </c>
    </row>
    <row r="2641" spans="12:17" x14ac:dyDescent="0.25">
      <c r="L2641">
        <f>IF(AND(Colin!$G2641=$B$1,Colin!$H2641=$C$3),Colin!$I2641,)</f>
        <v>0</v>
      </c>
      <c r="M2641">
        <f>IF(AND(Colin!$G2641=$B$1,Colin!$H2641&lt;=$C$3),Colin!$I2641,)</f>
        <v>0</v>
      </c>
      <c r="N2641">
        <f>IF(AND(Colin!$G2641=$B$2,Colin!$H2641=$C$3),Colin!$I2641,)</f>
        <v>0</v>
      </c>
      <c r="O2641">
        <f>IF(AND(Colin!$G2641=$B$2,Colin!$H2641&lt;=$C$3),Colin!$I2641,)</f>
        <v>0</v>
      </c>
      <c r="P2641">
        <f>IF(Colin!$G2641&lt;$B$2,Colin!$I2641,0)</f>
        <v>0</v>
      </c>
      <c r="Q2641">
        <f>IF(Colin!$G2641&lt;$B$1,Colin!$I2641,0)</f>
        <v>0</v>
      </c>
    </row>
    <row r="2642" spans="12:17" x14ac:dyDescent="0.25">
      <c r="L2642">
        <f>IF(AND(Colin!$G2642=$B$1,Colin!$H2642=$C$3),Colin!$I2642,)</f>
        <v>0</v>
      </c>
      <c r="M2642">
        <f>IF(AND(Colin!$G2642=$B$1,Colin!$H2642&lt;=$C$3),Colin!$I2642,)</f>
        <v>0</v>
      </c>
      <c r="N2642">
        <f>IF(AND(Colin!$G2642=$B$2,Colin!$H2642=$C$3),Colin!$I2642,)</f>
        <v>0</v>
      </c>
      <c r="O2642">
        <f>IF(AND(Colin!$G2642=$B$2,Colin!$H2642&lt;=$C$3),Colin!$I2642,)</f>
        <v>0</v>
      </c>
      <c r="P2642">
        <f>IF(Colin!$G2642&lt;$B$2,Colin!$I2642,0)</f>
        <v>0</v>
      </c>
      <c r="Q2642">
        <f>IF(Colin!$G2642&lt;$B$1,Colin!$I2642,0)</f>
        <v>0</v>
      </c>
    </row>
    <row r="2643" spans="12:17" x14ac:dyDescent="0.25">
      <c r="L2643">
        <f>IF(AND(Colin!$G2643=$B$1,Colin!$H2643=$C$3),Colin!$I2643,)</f>
        <v>0</v>
      </c>
      <c r="M2643">
        <f>IF(AND(Colin!$G2643=$B$1,Colin!$H2643&lt;=$C$3),Colin!$I2643,)</f>
        <v>0</v>
      </c>
      <c r="N2643">
        <f>IF(AND(Colin!$G2643=$B$2,Colin!$H2643=$C$3),Colin!$I2643,)</f>
        <v>0</v>
      </c>
      <c r="O2643">
        <f>IF(AND(Colin!$G2643=$B$2,Colin!$H2643&lt;=$C$3),Colin!$I2643,)</f>
        <v>0</v>
      </c>
      <c r="P2643">
        <f>IF(Colin!$G2643&lt;$B$2,Colin!$I2643,0)</f>
        <v>0</v>
      </c>
      <c r="Q2643">
        <f>IF(Colin!$G2643&lt;$B$1,Colin!$I2643,0)</f>
        <v>0</v>
      </c>
    </row>
    <row r="2644" spans="12:17" x14ac:dyDescent="0.25">
      <c r="L2644">
        <f>IF(AND(Colin!$G2644=$B$1,Colin!$H2644=$C$3),Colin!$I2644,)</f>
        <v>0</v>
      </c>
      <c r="M2644">
        <f>IF(AND(Colin!$G2644=$B$1,Colin!$H2644&lt;=$C$3),Colin!$I2644,)</f>
        <v>0</v>
      </c>
      <c r="N2644">
        <f>IF(AND(Colin!$G2644=$B$2,Colin!$H2644=$C$3),Colin!$I2644,)</f>
        <v>0</v>
      </c>
      <c r="O2644">
        <f>IF(AND(Colin!$G2644=$B$2,Colin!$H2644&lt;=$C$3),Colin!$I2644,)</f>
        <v>0</v>
      </c>
      <c r="P2644">
        <f>IF(Colin!$G2644&lt;$B$2,Colin!$I2644,0)</f>
        <v>0</v>
      </c>
      <c r="Q2644">
        <f>IF(Colin!$G2644&lt;$B$1,Colin!$I2644,0)</f>
        <v>0</v>
      </c>
    </row>
    <row r="2645" spans="12:17" x14ac:dyDescent="0.25">
      <c r="L2645">
        <f>IF(AND(Colin!$G2645=$B$1,Colin!$H2645=$C$3),Colin!$I2645,)</f>
        <v>0</v>
      </c>
      <c r="M2645">
        <f>IF(AND(Colin!$G2645=$B$1,Colin!$H2645&lt;=$C$3),Colin!$I2645,)</f>
        <v>0</v>
      </c>
      <c r="N2645">
        <f>IF(AND(Colin!$G2645=$B$2,Colin!$H2645=$C$3),Colin!$I2645,)</f>
        <v>0</v>
      </c>
      <c r="O2645">
        <f>IF(AND(Colin!$G2645=$B$2,Colin!$H2645&lt;=$C$3),Colin!$I2645,)</f>
        <v>0</v>
      </c>
      <c r="P2645">
        <f>IF(Colin!$G2645&lt;$B$2,Colin!$I2645,0)</f>
        <v>0</v>
      </c>
      <c r="Q2645">
        <f>IF(Colin!$G2645&lt;$B$1,Colin!$I2645,0)</f>
        <v>0</v>
      </c>
    </row>
    <row r="2646" spans="12:17" x14ac:dyDescent="0.25">
      <c r="L2646">
        <f>IF(AND(Colin!$G2646=$B$1,Colin!$H2646=$C$3),Colin!$I2646,)</f>
        <v>0</v>
      </c>
      <c r="M2646">
        <f>IF(AND(Colin!$G2646=$B$1,Colin!$H2646&lt;=$C$3),Colin!$I2646,)</f>
        <v>0</v>
      </c>
      <c r="N2646">
        <f>IF(AND(Colin!$G2646=$B$2,Colin!$H2646=$C$3),Colin!$I2646,)</f>
        <v>0</v>
      </c>
      <c r="O2646">
        <f>IF(AND(Colin!$G2646=$B$2,Colin!$H2646&lt;=$C$3),Colin!$I2646,)</f>
        <v>0</v>
      </c>
      <c r="P2646">
        <f>IF(Colin!$G2646&lt;$B$2,Colin!$I2646,0)</f>
        <v>0</v>
      </c>
      <c r="Q2646">
        <f>IF(Colin!$G2646&lt;$B$1,Colin!$I2646,0)</f>
        <v>0</v>
      </c>
    </row>
    <row r="2647" spans="12:17" x14ac:dyDescent="0.25">
      <c r="L2647">
        <f>IF(AND(Colin!$G2647=$B$1,Colin!$H2647=$C$3),Colin!$I2647,)</f>
        <v>0</v>
      </c>
      <c r="M2647">
        <f>IF(AND(Colin!$G2647=$B$1,Colin!$H2647&lt;=$C$3),Colin!$I2647,)</f>
        <v>0</v>
      </c>
      <c r="N2647">
        <f>IF(AND(Colin!$G2647=$B$2,Colin!$H2647=$C$3),Colin!$I2647,)</f>
        <v>0</v>
      </c>
      <c r="O2647">
        <f>IF(AND(Colin!$G2647=$B$2,Colin!$H2647&lt;=$C$3),Colin!$I2647,)</f>
        <v>0</v>
      </c>
      <c r="P2647">
        <f>IF(Colin!$G2647&lt;$B$2,Colin!$I2647,0)</f>
        <v>0</v>
      </c>
      <c r="Q2647">
        <f>IF(Colin!$G2647&lt;$B$1,Colin!$I2647,0)</f>
        <v>0</v>
      </c>
    </row>
    <row r="2648" spans="12:17" x14ac:dyDescent="0.25">
      <c r="L2648">
        <f>IF(AND(Colin!$G2648=$B$1,Colin!$H2648=$C$3),Colin!$I2648,)</f>
        <v>0</v>
      </c>
      <c r="M2648">
        <f>IF(AND(Colin!$G2648=$B$1,Colin!$H2648&lt;=$C$3),Colin!$I2648,)</f>
        <v>0</v>
      </c>
      <c r="N2648">
        <f>IF(AND(Colin!$G2648=$B$2,Colin!$H2648=$C$3),Colin!$I2648,)</f>
        <v>0</v>
      </c>
      <c r="O2648">
        <f>IF(AND(Colin!$G2648=$B$2,Colin!$H2648&lt;=$C$3),Colin!$I2648,)</f>
        <v>0</v>
      </c>
      <c r="P2648">
        <f>IF(Colin!$G2648&lt;$B$2,Colin!$I2648,0)</f>
        <v>0</v>
      </c>
      <c r="Q2648">
        <f>IF(Colin!$G2648&lt;$B$1,Colin!$I2648,0)</f>
        <v>0</v>
      </c>
    </row>
    <row r="2649" spans="12:17" x14ac:dyDescent="0.25">
      <c r="L2649">
        <f>IF(AND(Colin!$G2649=$B$1,Colin!$H2649=$C$3),Colin!$I2649,)</f>
        <v>0</v>
      </c>
      <c r="M2649">
        <f>IF(AND(Colin!$G2649=$B$1,Colin!$H2649&lt;=$C$3),Colin!$I2649,)</f>
        <v>0</v>
      </c>
      <c r="N2649">
        <f>IF(AND(Colin!$G2649=$B$2,Colin!$H2649=$C$3),Colin!$I2649,)</f>
        <v>0</v>
      </c>
      <c r="O2649">
        <f>IF(AND(Colin!$G2649=$B$2,Colin!$H2649&lt;=$C$3),Colin!$I2649,)</f>
        <v>0</v>
      </c>
      <c r="P2649">
        <f>IF(Colin!$G2649&lt;$B$2,Colin!$I2649,0)</f>
        <v>0</v>
      </c>
      <c r="Q2649">
        <f>IF(Colin!$G2649&lt;$B$1,Colin!$I2649,0)</f>
        <v>0</v>
      </c>
    </row>
    <row r="2650" spans="12:17" x14ac:dyDescent="0.25">
      <c r="L2650">
        <f>IF(AND(Colin!$G2650=$B$1,Colin!$H2650=$C$3),Colin!$I2650,)</f>
        <v>0</v>
      </c>
      <c r="M2650">
        <f>IF(AND(Colin!$G2650=$B$1,Colin!$H2650&lt;=$C$3),Colin!$I2650,)</f>
        <v>0</v>
      </c>
      <c r="N2650">
        <f>IF(AND(Colin!$G2650=$B$2,Colin!$H2650=$C$3),Colin!$I2650,)</f>
        <v>0</v>
      </c>
      <c r="O2650">
        <f>IF(AND(Colin!$G2650=$B$2,Colin!$H2650&lt;=$C$3),Colin!$I2650,)</f>
        <v>0</v>
      </c>
      <c r="P2650">
        <f>IF(Colin!$G2650&lt;$B$2,Colin!$I2650,0)</f>
        <v>0</v>
      </c>
      <c r="Q2650">
        <f>IF(Colin!$G2650&lt;$B$1,Colin!$I2650,0)</f>
        <v>0</v>
      </c>
    </row>
    <row r="2651" spans="12:17" x14ac:dyDescent="0.25">
      <c r="L2651">
        <f>IF(AND(Colin!$G2651=$B$1,Colin!$H2651=$C$3),Colin!$I2651,)</f>
        <v>0</v>
      </c>
      <c r="M2651">
        <f>IF(AND(Colin!$G2651=$B$1,Colin!$H2651&lt;=$C$3),Colin!$I2651,)</f>
        <v>0</v>
      </c>
      <c r="N2651">
        <f>IF(AND(Colin!$G2651=$B$2,Colin!$H2651=$C$3),Colin!$I2651,)</f>
        <v>0</v>
      </c>
      <c r="O2651">
        <f>IF(AND(Colin!$G2651=$B$2,Colin!$H2651&lt;=$C$3),Colin!$I2651,)</f>
        <v>0</v>
      </c>
      <c r="P2651">
        <f>IF(Colin!$G2651&lt;$B$2,Colin!$I2651,0)</f>
        <v>0</v>
      </c>
      <c r="Q2651">
        <f>IF(Colin!$G2651&lt;$B$1,Colin!$I2651,0)</f>
        <v>0</v>
      </c>
    </row>
    <row r="2652" spans="12:17" x14ac:dyDescent="0.25">
      <c r="L2652">
        <f>IF(AND(Colin!$G2652=$B$1,Colin!$H2652=$C$3),Colin!$I2652,)</f>
        <v>0</v>
      </c>
      <c r="M2652">
        <f>IF(AND(Colin!$G2652=$B$1,Colin!$H2652&lt;=$C$3),Colin!$I2652,)</f>
        <v>0</v>
      </c>
      <c r="N2652">
        <f>IF(AND(Colin!$G2652=$B$2,Colin!$H2652=$C$3),Colin!$I2652,)</f>
        <v>0</v>
      </c>
      <c r="O2652">
        <f>IF(AND(Colin!$G2652=$B$2,Colin!$H2652&lt;=$C$3),Colin!$I2652,)</f>
        <v>0</v>
      </c>
      <c r="P2652">
        <f>IF(Colin!$G2652&lt;$B$2,Colin!$I2652,0)</f>
        <v>0</v>
      </c>
      <c r="Q2652">
        <f>IF(Colin!$G2652&lt;$B$1,Colin!$I2652,0)</f>
        <v>0</v>
      </c>
    </row>
    <row r="2653" spans="12:17" x14ac:dyDescent="0.25">
      <c r="L2653">
        <f>IF(AND(Colin!$G2653=$B$1,Colin!$H2653=$C$3),Colin!$I2653,)</f>
        <v>0</v>
      </c>
      <c r="M2653">
        <f>IF(AND(Colin!$G2653=$B$1,Colin!$H2653&lt;=$C$3),Colin!$I2653,)</f>
        <v>0</v>
      </c>
      <c r="N2653">
        <f>IF(AND(Colin!$G2653=$B$2,Colin!$H2653=$C$3),Colin!$I2653,)</f>
        <v>0</v>
      </c>
      <c r="O2653">
        <f>IF(AND(Colin!$G2653=$B$2,Colin!$H2653&lt;=$C$3),Colin!$I2653,)</f>
        <v>0</v>
      </c>
      <c r="P2653">
        <f>IF(Colin!$G2653&lt;$B$2,Colin!$I2653,0)</f>
        <v>0</v>
      </c>
      <c r="Q2653">
        <f>IF(Colin!$G2653&lt;$B$1,Colin!$I2653,0)</f>
        <v>0</v>
      </c>
    </row>
    <row r="2654" spans="12:17" x14ac:dyDescent="0.25">
      <c r="L2654">
        <f>IF(AND(Colin!$G2654=$B$1,Colin!$H2654=$C$3),Colin!$I2654,)</f>
        <v>0</v>
      </c>
      <c r="M2654">
        <f>IF(AND(Colin!$G2654=$B$1,Colin!$H2654&lt;=$C$3),Colin!$I2654,)</f>
        <v>0</v>
      </c>
      <c r="N2654">
        <f>IF(AND(Colin!$G2654=$B$2,Colin!$H2654=$C$3),Colin!$I2654,)</f>
        <v>0</v>
      </c>
      <c r="O2654">
        <f>IF(AND(Colin!$G2654=$B$2,Colin!$H2654&lt;=$C$3),Colin!$I2654,)</f>
        <v>0</v>
      </c>
      <c r="P2654">
        <f>IF(Colin!$G2654&lt;$B$2,Colin!$I2654,0)</f>
        <v>0</v>
      </c>
      <c r="Q2654">
        <f>IF(Colin!$G2654&lt;$B$1,Colin!$I2654,0)</f>
        <v>0</v>
      </c>
    </row>
    <row r="2655" spans="12:17" x14ac:dyDescent="0.25">
      <c r="L2655">
        <f>IF(AND(Colin!$G2655=$B$1,Colin!$H2655=$C$3),Colin!$I2655,)</f>
        <v>0</v>
      </c>
      <c r="M2655">
        <f>IF(AND(Colin!$G2655=$B$1,Colin!$H2655&lt;=$C$3),Colin!$I2655,)</f>
        <v>0</v>
      </c>
      <c r="N2655">
        <f>IF(AND(Colin!$G2655=$B$2,Colin!$H2655=$C$3),Colin!$I2655,)</f>
        <v>0</v>
      </c>
      <c r="O2655">
        <f>IF(AND(Colin!$G2655=$B$2,Colin!$H2655&lt;=$C$3),Colin!$I2655,)</f>
        <v>0</v>
      </c>
      <c r="P2655">
        <f>IF(Colin!$G2655&lt;$B$2,Colin!$I2655,0)</f>
        <v>0</v>
      </c>
      <c r="Q2655">
        <f>IF(Colin!$G2655&lt;$B$1,Colin!$I2655,0)</f>
        <v>0</v>
      </c>
    </row>
    <row r="2656" spans="12:17" x14ac:dyDescent="0.25">
      <c r="L2656">
        <f>IF(AND(Colin!$G2656=$B$1,Colin!$H2656=$C$3),Colin!$I2656,)</f>
        <v>0</v>
      </c>
      <c r="M2656">
        <f>IF(AND(Colin!$G2656=$B$1,Colin!$H2656&lt;=$C$3),Colin!$I2656,)</f>
        <v>0</v>
      </c>
      <c r="N2656">
        <f>IF(AND(Colin!$G2656=$B$2,Colin!$H2656=$C$3),Colin!$I2656,)</f>
        <v>0</v>
      </c>
      <c r="O2656">
        <f>IF(AND(Colin!$G2656=$B$2,Colin!$H2656&lt;=$C$3),Colin!$I2656,)</f>
        <v>0</v>
      </c>
      <c r="P2656">
        <f>IF(Colin!$G2656&lt;$B$2,Colin!$I2656,0)</f>
        <v>0</v>
      </c>
      <c r="Q2656">
        <f>IF(Colin!$G2656&lt;$B$1,Colin!$I2656,0)</f>
        <v>0</v>
      </c>
    </row>
    <row r="2657" spans="12:17" x14ac:dyDescent="0.25">
      <c r="L2657">
        <f>IF(AND(Colin!$G2657=$B$1,Colin!$H2657=$C$3),Colin!$I2657,)</f>
        <v>0</v>
      </c>
      <c r="M2657">
        <f>IF(AND(Colin!$G2657=$B$1,Colin!$H2657&lt;=$C$3),Colin!$I2657,)</f>
        <v>0</v>
      </c>
      <c r="N2657">
        <f>IF(AND(Colin!$G2657=$B$2,Colin!$H2657=$C$3),Colin!$I2657,)</f>
        <v>0</v>
      </c>
      <c r="O2657">
        <f>IF(AND(Colin!$G2657=$B$2,Colin!$H2657&lt;=$C$3),Colin!$I2657,)</f>
        <v>0</v>
      </c>
      <c r="P2657">
        <f>IF(Colin!$G2657&lt;$B$2,Colin!$I2657,0)</f>
        <v>0</v>
      </c>
      <c r="Q2657">
        <f>IF(Colin!$G2657&lt;$B$1,Colin!$I2657,0)</f>
        <v>0</v>
      </c>
    </row>
    <row r="2658" spans="12:17" x14ac:dyDescent="0.25">
      <c r="L2658">
        <f>IF(AND(Colin!$G2658=$B$1,Colin!$H2658=$C$3),Colin!$I2658,)</f>
        <v>0</v>
      </c>
      <c r="M2658">
        <f>IF(AND(Colin!$G2658=$B$1,Colin!$H2658&lt;=$C$3),Colin!$I2658,)</f>
        <v>0</v>
      </c>
      <c r="N2658">
        <f>IF(AND(Colin!$G2658=$B$2,Colin!$H2658=$C$3),Colin!$I2658,)</f>
        <v>0</v>
      </c>
      <c r="O2658">
        <f>IF(AND(Colin!$G2658=$B$2,Colin!$H2658&lt;=$C$3),Colin!$I2658,)</f>
        <v>0</v>
      </c>
      <c r="P2658">
        <f>IF(Colin!$G2658&lt;$B$2,Colin!$I2658,0)</f>
        <v>0</v>
      </c>
      <c r="Q2658">
        <f>IF(Colin!$G2658&lt;$B$1,Colin!$I2658,0)</f>
        <v>0</v>
      </c>
    </row>
    <row r="2659" spans="12:17" x14ac:dyDescent="0.25">
      <c r="L2659">
        <f>IF(AND(Colin!$G2659=$B$1,Colin!$H2659=$C$3),Colin!$I2659,)</f>
        <v>0</v>
      </c>
      <c r="M2659">
        <f>IF(AND(Colin!$G2659=$B$1,Colin!$H2659&lt;=$C$3),Colin!$I2659,)</f>
        <v>0</v>
      </c>
      <c r="N2659">
        <f>IF(AND(Colin!$G2659=$B$2,Colin!$H2659=$C$3),Colin!$I2659,)</f>
        <v>0</v>
      </c>
      <c r="O2659">
        <f>IF(AND(Colin!$G2659=$B$2,Colin!$H2659&lt;=$C$3),Colin!$I2659,)</f>
        <v>0</v>
      </c>
      <c r="P2659">
        <f>IF(Colin!$G2659&lt;$B$2,Colin!$I2659,0)</f>
        <v>0</v>
      </c>
      <c r="Q2659">
        <f>IF(Colin!$G2659&lt;$B$1,Colin!$I2659,0)</f>
        <v>0</v>
      </c>
    </row>
    <row r="2660" spans="12:17" x14ac:dyDescent="0.25">
      <c r="L2660">
        <f>IF(AND(Colin!$G2660=$B$1,Colin!$H2660=$C$3),Colin!$I2660,)</f>
        <v>0</v>
      </c>
      <c r="M2660">
        <f>IF(AND(Colin!$G2660=$B$1,Colin!$H2660&lt;=$C$3),Colin!$I2660,)</f>
        <v>0</v>
      </c>
      <c r="N2660">
        <f>IF(AND(Colin!$G2660=$B$2,Colin!$H2660=$C$3),Colin!$I2660,)</f>
        <v>0</v>
      </c>
      <c r="O2660">
        <f>IF(AND(Colin!$G2660=$B$2,Colin!$H2660&lt;=$C$3),Colin!$I2660,)</f>
        <v>0</v>
      </c>
      <c r="P2660">
        <f>IF(Colin!$G2660&lt;$B$2,Colin!$I2660,0)</f>
        <v>0</v>
      </c>
      <c r="Q2660">
        <f>IF(Colin!$G2660&lt;$B$1,Colin!$I2660,0)</f>
        <v>0</v>
      </c>
    </row>
    <row r="2661" spans="12:17" x14ac:dyDescent="0.25">
      <c r="L2661">
        <f>IF(AND(Colin!$G2661=$B$1,Colin!$H2661=$C$3),Colin!$I2661,)</f>
        <v>0</v>
      </c>
      <c r="M2661">
        <f>IF(AND(Colin!$G2661=$B$1,Colin!$H2661&lt;=$C$3),Colin!$I2661,)</f>
        <v>0</v>
      </c>
      <c r="N2661">
        <f>IF(AND(Colin!$G2661=$B$2,Colin!$H2661=$C$3),Colin!$I2661,)</f>
        <v>0</v>
      </c>
      <c r="O2661">
        <f>IF(AND(Colin!$G2661=$B$2,Colin!$H2661&lt;=$C$3),Colin!$I2661,)</f>
        <v>0</v>
      </c>
      <c r="P2661">
        <f>IF(Colin!$G2661&lt;$B$2,Colin!$I2661,0)</f>
        <v>0</v>
      </c>
      <c r="Q2661">
        <f>IF(Colin!$G2661&lt;$B$1,Colin!$I2661,0)</f>
        <v>0</v>
      </c>
    </row>
    <row r="2662" spans="12:17" x14ac:dyDescent="0.25">
      <c r="L2662">
        <f>IF(AND(Colin!$G2662=$B$1,Colin!$H2662=$C$3),Colin!$I2662,)</f>
        <v>0</v>
      </c>
      <c r="M2662">
        <f>IF(AND(Colin!$G2662=$B$1,Colin!$H2662&lt;=$C$3),Colin!$I2662,)</f>
        <v>0</v>
      </c>
      <c r="N2662">
        <f>IF(AND(Colin!$G2662=$B$2,Colin!$H2662=$C$3),Colin!$I2662,)</f>
        <v>0</v>
      </c>
      <c r="O2662">
        <f>IF(AND(Colin!$G2662=$B$2,Colin!$H2662&lt;=$C$3),Colin!$I2662,)</f>
        <v>0</v>
      </c>
      <c r="P2662">
        <f>IF(Colin!$G2662&lt;$B$2,Colin!$I2662,0)</f>
        <v>0</v>
      </c>
      <c r="Q2662">
        <f>IF(Colin!$G2662&lt;$B$1,Colin!$I2662,0)</f>
        <v>0</v>
      </c>
    </row>
    <row r="2663" spans="12:17" x14ac:dyDescent="0.25">
      <c r="L2663">
        <f>IF(AND(Colin!$G2663=$B$1,Colin!$H2663=$C$3),Colin!$I2663,)</f>
        <v>0</v>
      </c>
      <c r="M2663">
        <f>IF(AND(Colin!$G2663=$B$1,Colin!$H2663&lt;=$C$3),Colin!$I2663,)</f>
        <v>0</v>
      </c>
      <c r="N2663">
        <f>IF(AND(Colin!$G2663=$B$2,Colin!$H2663=$C$3),Colin!$I2663,)</f>
        <v>0</v>
      </c>
      <c r="O2663">
        <f>IF(AND(Colin!$G2663=$B$2,Colin!$H2663&lt;=$C$3),Colin!$I2663,)</f>
        <v>0</v>
      </c>
      <c r="P2663">
        <f>IF(Colin!$G2663&lt;$B$2,Colin!$I2663,0)</f>
        <v>0</v>
      </c>
      <c r="Q2663">
        <f>IF(Colin!$G2663&lt;$B$1,Colin!$I2663,0)</f>
        <v>0</v>
      </c>
    </row>
    <row r="2664" spans="12:17" x14ac:dyDescent="0.25">
      <c r="L2664">
        <f>IF(AND(Colin!$G2664=$B$1,Colin!$H2664=$C$3),Colin!$I2664,)</f>
        <v>0</v>
      </c>
      <c r="M2664">
        <f>IF(AND(Colin!$G2664=$B$1,Colin!$H2664&lt;=$C$3),Colin!$I2664,)</f>
        <v>0</v>
      </c>
      <c r="N2664">
        <f>IF(AND(Colin!$G2664=$B$2,Colin!$H2664=$C$3),Colin!$I2664,)</f>
        <v>0</v>
      </c>
      <c r="O2664">
        <f>IF(AND(Colin!$G2664=$B$2,Colin!$H2664&lt;=$C$3),Colin!$I2664,)</f>
        <v>0</v>
      </c>
      <c r="P2664">
        <f>IF(Colin!$G2664&lt;$B$2,Colin!$I2664,0)</f>
        <v>0</v>
      </c>
      <c r="Q2664">
        <f>IF(Colin!$G2664&lt;$B$1,Colin!$I2664,0)</f>
        <v>0</v>
      </c>
    </row>
    <row r="2665" spans="12:17" x14ac:dyDescent="0.25">
      <c r="L2665">
        <f>IF(AND(Colin!$G2665=$B$1,Colin!$H2665=$C$3),Colin!$I2665,)</f>
        <v>0</v>
      </c>
      <c r="M2665">
        <f>IF(AND(Colin!$G2665=$B$1,Colin!$H2665&lt;=$C$3),Colin!$I2665,)</f>
        <v>0</v>
      </c>
      <c r="N2665">
        <f>IF(AND(Colin!$G2665=$B$2,Colin!$H2665=$C$3),Colin!$I2665,)</f>
        <v>0</v>
      </c>
      <c r="O2665">
        <f>IF(AND(Colin!$G2665=$B$2,Colin!$H2665&lt;=$C$3),Colin!$I2665,)</f>
        <v>0</v>
      </c>
      <c r="P2665">
        <f>IF(Colin!$G2665&lt;$B$2,Colin!$I2665,0)</f>
        <v>0</v>
      </c>
      <c r="Q2665">
        <f>IF(Colin!$G2665&lt;$B$1,Colin!$I2665,0)</f>
        <v>0</v>
      </c>
    </row>
    <row r="2666" spans="12:17" x14ac:dyDescent="0.25">
      <c r="L2666">
        <f>IF(AND(Colin!$G2666=$B$1,Colin!$H2666=$C$3),Colin!$I2666,)</f>
        <v>0</v>
      </c>
      <c r="M2666">
        <f>IF(AND(Colin!$G2666=$B$1,Colin!$H2666&lt;=$C$3),Colin!$I2666,)</f>
        <v>0</v>
      </c>
      <c r="N2666">
        <f>IF(AND(Colin!$G2666=$B$2,Colin!$H2666=$C$3),Colin!$I2666,)</f>
        <v>0</v>
      </c>
      <c r="O2666">
        <f>IF(AND(Colin!$G2666=$B$2,Colin!$H2666&lt;=$C$3),Colin!$I2666,)</f>
        <v>0</v>
      </c>
      <c r="P2666">
        <f>IF(Colin!$G2666&lt;$B$2,Colin!$I2666,0)</f>
        <v>0</v>
      </c>
      <c r="Q2666">
        <f>IF(Colin!$G2666&lt;$B$1,Colin!$I2666,0)</f>
        <v>0</v>
      </c>
    </row>
    <row r="2667" spans="12:17" x14ac:dyDescent="0.25">
      <c r="L2667">
        <f>IF(AND(Colin!$G2667=$B$1,Colin!$H2667=$C$3),Colin!$I2667,)</f>
        <v>0</v>
      </c>
      <c r="M2667">
        <f>IF(AND(Colin!$G2667=$B$1,Colin!$H2667&lt;=$C$3),Colin!$I2667,)</f>
        <v>0</v>
      </c>
      <c r="N2667">
        <f>IF(AND(Colin!$G2667=$B$2,Colin!$H2667=$C$3),Colin!$I2667,)</f>
        <v>0</v>
      </c>
      <c r="O2667">
        <f>IF(AND(Colin!$G2667=$B$2,Colin!$H2667&lt;=$C$3),Colin!$I2667,)</f>
        <v>0</v>
      </c>
      <c r="P2667">
        <f>IF(Colin!$G2667&lt;$B$2,Colin!$I2667,0)</f>
        <v>0</v>
      </c>
      <c r="Q2667">
        <f>IF(Colin!$G2667&lt;$B$1,Colin!$I2667,0)</f>
        <v>0</v>
      </c>
    </row>
    <row r="2668" spans="12:17" x14ac:dyDescent="0.25">
      <c r="L2668">
        <f>IF(AND(Colin!$G2668=$B$1,Colin!$H2668=$C$3),Colin!$I2668,)</f>
        <v>0</v>
      </c>
      <c r="M2668">
        <f>IF(AND(Colin!$G2668=$B$1,Colin!$H2668&lt;=$C$3),Colin!$I2668,)</f>
        <v>0</v>
      </c>
      <c r="N2668">
        <f>IF(AND(Colin!$G2668=$B$2,Colin!$H2668=$C$3),Colin!$I2668,)</f>
        <v>0</v>
      </c>
      <c r="O2668">
        <f>IF(AND(Colin!$G2668=$B$2,Colin!$H2668&lt;=$C$3),Colin!$I2668,)</f>
        <v>0</v>
      </c>
      <c r="P2668">
        <f>IF(Colin!$G2668&lt;$B$2,Colin!$I2668,0)</f>
        <v>0</v>
      </c>
      <c r="Q2668">
        <f>IF(Colin!$G2668&lt;$B$1,Colin!$I2668,0)</f>
        <v>0</v>
      </c>
    </row>
    <row r="2669" spans="12:17" x14ac:dyDescent="0.25">
      <c r="L2669">
        <f>IF(AND(Colin!$G2669=$B$1,Colin!$H2669=$C$3),Colin!$I2669,)</f>
        <v>0</v>
      </c>
      <c r="M2669">
        <f>IF(AND(Colin!$G2669=$B$1,Colin!$H2669&lt;=$C$3),Colin!$I2669,)</f>
        <v>0</v>
      </c>
      <c r="N2669">
        <f>IF(AND(Colin!$G2669=$B$2,Colin!$H2669=$C$3),Colin!$I2669,)</f>
        <v>0</v>
      </c>
      <c r="O2669">
        <f>IF(AND(Colin!$G2669=$B$2,Colin!$H2669&lt;=$C$3),Colin!$I2669,)</f>
        <v>0</v>
      </c>
      <c r="P2669">
        <f>IF(Colin!$G2669&lt;$B$2,Colin!$I2669,0)</f>
        <v>0</v>
      </c>
      <c r="Q2669">
        <f>IF(Colin!$G2669&lt;$B$1,Colin!$I2669,0)</f>
        <v>0</v>
      </c>
    </row>
    <row r="2670" spans="12:17" x14ac:dyDescent="0.25">
      <c r="L2670">
        <f>IF(AND(Colin!$G2670=$B$1,Colin!$H2670=$C$3),Colin!$I2670,)</f>
        <v>0</v>
      </c>
      <c r="M2670">
        <f>IF(AND(Colin!$G2670=$B$1,Colin!$H2670&lt;=$C$3),Colin!$I2670,)</f>
        <v>0</v>
      </c>
      <c r="N2670">
        <f>IF(AND(Colin!$G2670=$B$2,Colin!$H2670=$C$3),Colin!$I2670,)</f>
        <v>0</v>
      </c>
      <c r="O2670">
        <f>IF(AND(Colin!$G2670=$B$2,Colin!$H2670&lt;=$C$3),Colin!$I2670,)</f>
        <v>0</v>
      </c>
      <c r="P2670">
        <f>IF(Colin!$G2670&lt;$B$2,Colin!$I2670,0)</f>
        <v>0</v>
      </c>
      <c r="Q2670">
        <f>IF(Colin!$G2670&lt;$B$1,Colin!$I2670,0)</f>
        <v>0</v>
      </c>
    </row>
    <row r="2671" spans="12:17" x14ac:dyDescent="0.25">
      <c r="L2671">
        <f>IF(AND(Colin!$G2671=$B$1,Colin!$H2671=$C$3),Colin!$I2671,)</f>
        <v>0</v>
      </c>
      <c r="M2671">
        <f>IF(AND(Colin!$G2671=$B$1,Colin!$H2671&lt;=$C$3),Colin!$I2671,)</f>
        <v>0</v>
      </c>
      <c r="N2671">
        <f>IF(AND(Colin!$G2671=$B$2,Colin!$H2671=$C$3),Colin!$I2671,)</f>
        <v>0</v>
      </c>
      <c r="O2671">
        <f>IF(AND(Colin!$G2671=$B$2,Colin!$H2671&lt;=$C$3),Colin!$I2671,)</f>
        <v>0</v>
      </c>
      <c r="P2671">
        <f>IF(Colin!$G2671&lt;$B$2,Colin!$I2671,0)</f>
        <v>0</v>
      </c>
      <c r="Q2671">
        <f>IF(Colin!$G2671&lt;$B$1,Colin!$I2671,0)</f>
        <v>0</v>
      </c>
    </row>
    <row r="2672" spans="12:17" x14ac:dyDescent="0.25">
      <c r="L2672">
        <f>IF(AND(Colin!$G2672=$B$1,Colin!$H2672=$C$3),Colin!$I2672,)</f>
        <v>0</v>
      </c>
      <c r="M2672">
        <f>IF(AND(Colin!$G2672=$B$1,Colin!$H2672&lt;=$C$3),Colin!$I2672,)</f>
        <v>0</v>
      </c>
      <c r="N2672">
        <f>IF(AND(Colin!$G2672=$B$2,Colin!$H2672=$C$3),Colin!$I2672,)</f>
        <v>0</v>
      </c>
      <c r="O2672">
        <f>IF(AND(Colin!$G2672=$B$2,Colin!$H2672&lt;=$C$3),Colin!$I2672,)</f>
        <v>0</v>
      </c>
      <c r="P2672">
        <f>IF(Colin!$G2672&lt;$B$2,Colin!$I2672,0)</f>
        <v>0</v>
      </c>
      <c r="Q2672">
        <f>IF(Colin!$G2672&lt;$B$1,Colin!$I2672,0)</f>
        <v>0</v>
      </c>
    </row>
    <row r="2673" spans="12:17" x14ac:dyDescent="0.25">
      <c r="L2673">
        <f>IF(AND(Colin!$G2673=$B$1,Colin!$H2673=$C$3),Colin!$I2673,)</f>
        <v>0</v>
      </c>
      <c r="M2673">
        <f>IF(AND(Colin!$G2673=$B$1,Colin!$H2673&lt;=$C$3),Colin!$I2673,)</f>
        <v>0</v>
      </c>
      <c r="N2673">
        <f>IF(AND(Colin!$G2673=$B$2,Colin!$H2673=$C$3),Colin!$I2673,)</f>
        <v>0</v>
      </c>
      <c r="O2673">
        <f>IF(AND(Colin!$G2673=$B$2,Colin!$H2673&lt;=$C$3),Colin!$I2673,)</f>
        <v>0</v>
      </c>
      <c r="P2673">
        <f>IF(Colin!$G2673&lt;$B$2,Colin!$I2673,0)</f>
        <v>0</v>
      </c>
      <c r="Q2673">
        <f>IF(Colin!$G2673&lt;$B$1,Colin!$I2673,0)</f>
        <v>0</v>
      </c>
    </row>
    <row r="2674" spans="12:17" x14ac:dyDescent="0.25">
      <c r="L2674">
        <f>IF(AND(Colin!$G2674=$B$1,Colin!$H2674=$C$3),Colin!$I2674,)</f>
        <v>0</v>
      </c>
      <c r="M2674">
        <f>IF(AND(Colin!$G2674=$B$1,Colin!$H2674&lt;=$C$3),Colin!$I2674,)</f>
        <v>0</v>
      </c>
      <c r="N2674">
        <f>IF(AND(Colin!$G2674=$B$2,Colin!$H2674=$C$3),Colin!$I2674,)</f>
        <v>0</v>
      </c>
      <c r="O2674">
        <f>IF(AND(Colin!$G2674=$B$2,Colin!$H2674&lt;=$C$3),Colin!$I2674,)</f>
        <v>0</v>
      </c>
      <c r="P2674">
        <f>IF(Colin!$G2674&lt;$B$2,Colin!$I2674,0)</f>
        <v>0</v>
      </c>
      <c r="Q2674">
        <f>IF(Colin!$G2674&lt;$B$1,Colin!$I2674,0)</f>
        <v>0</v>
      </c>
    </row>
    <row r="2675" spans="12:17" x14ac:dyDescent="0.25">
      <c r="L2675">
        <f>IF(AND(Colin!$G2675=$B$1,Colin!$H2675=$C$3),Colin!$I2675,)</f>
        <v>0</v>
      </c>
      <c r="M2675">
        <f>IF(AND(Colin!$G2675=$B$1,Colin!$H2675&lt;=$C$3),Colin!$I2675,)</f>
        <v>0</v>
      </c>
      <c r="N2675">
        <f>IF(AND(Colin!$G2675=$B$2,Colin!$H2675=$C$3),Colin!$I2675,)</f>
        <v>0</v>
      </c>
      <c r="O2675">
        <f>IF(AND(Colin!$G2675=$B$2,Colin!$H2675&lt;=$C$3),Colin!$I2675,)</f>
        <v>0</v>
      </c>
      <c r="P2675">
        <f>IF(Colin!$G2675&lt;$B$2,Colin!$I2675,0)</f>
        <v>0</v>
      </c>
      <c r="Q2675">
        <f>IF(Colin!$G2675&lt;$B$1,Colin!$I2675,0)</f>
        <v>0</v>
      </c>
    </row>
    <row r="2676" spans="12:17" x14ac:dyDescent="0.25">
      <c r="L2676">
        <f>IF(AND(Colin!$G2676=$B$1,Colin!$H2676=$C$3),Colin!$I2676,)</f>
        <v>0</v>
      </c>
      <c r="M2676">
        <f>IF(AND(Colin!$G2676=$B$1,Colin!$H2676&lt;=$C$3),Colin!$I2676,)</f>
        <v>0</v>
      </c>
      <c r="N2676">
        <f>IF(AND(Colin!$G2676=$B$2,Colin!$H2676=$C$3),Colin!$I2676,)</f>
        <v>0</v>
      </c>
      <c r="O2676">
        <f>IF(AND(Colin!$G2676=$B$2,Colin!$H2676&lt;=$C$3),Colin!$I2676,)</f>
        <v>0</v>
      </c>
      <c r="P2676">
        <f>IF(Colin!$G2676&lt;$B$2,Colin!$I2676,0)</f>
        <v>0</v>
      </c>
      <c r="Q2676">
        <f>IF(Colin!$G2676&lt;$B$1,Colin!$I2676,0)</f>
        <v>0</v>
      </c>
    </row>
    <row r="2677" spans="12:17" x14ac:dyDescent="0.25">
      <c r="L2677">
        <f>IF(AND(Colin!$G2677=$B$1,Colin!$H2677=$C$3),Colin!$I2677,)</f>
        <v>0</v>
      </c>
      <c r="M2677">
        <f>IF(AND(Colin!$G2677=$B$1,Colin!$H2677&lt;=$C$3),Colin!$I2677,)</f>
        <v>0</v>
      </c>
      <c r="N2677">
        <f>IF(AND(Colin!$G2677=$B$2,Colin!$H2677=$C$3),Colin!$I2677,)</f>
        <v>0</v>
      </c>
      <c r="O2677">
        <f>IF(AND(Colin!$G2677=$B$2,Colin!$H2677&lt;=$C$3),Colin!$I2677,)</f>
        <v>0</v>
      </c>
      <c r="P2677">
        <f>IF(Colin!$G2677&lt;$B$2,Colin!$I2677,0)</f>
        <v>0</v>
      </c>
      <c r="Q2677">
        <f>IF(Colin!$G2677&lt;$B$1,Colin!$I2677,0)</f>
        <v>0</v>
      </c>
    </row>
    <row r="2678" spans="12:17" x14ac:dyDescent="0.25">
      <c r="L2678">
        <f>IF(AND(Colin!$G2678=$B$1,Colin!$H2678=$C$3),Colin!$I2678,)</f>
        <v>0</v>
      </c>
      <c r="M2678">
        <f>IF(AND(Colin!$G2678=$B$1,Colin!$H2678&lt;=$C$3),Colin!$I2678,)</f>
        <v>0</v>
      </c>
      <c r="N2678">
        <f>IF(AND(Colin!$G2678=$B$2,Colin!$H2678=$C$3),Colin!$I2678,)</f>
        <v>0</v>
      </c>
      <c r="O2678">
        <f>IF(AND(Colin!$G2678=$B$2,Colin!$H2678&lt;=$C$3),Colin!$I2678,)</f>
        <v>0</v>
      </c>
      <c r="P2678">
        <f>IF(Colin!$G2678&lt;$B$2,Colin!$I2678,0)</f>
        <v>0</v>
      </c>
      <c r="Q2678">
        <f>IF(Colin!$G2678&lt;$B$1,Colin!$I2678,0)</f>
        <v>0</v>
      </c>
    </row>
    <row r="2679" spans="12:17" x14ac:dyDescent="0.25">
      <c r="L2679">
        <f>IF(AND(Colin!$G2679=$B$1,Colin!$H2679=$C$3),Colin!$I2679,)</f>
        <v>0</v>
      </c>
      <c r="M2679">
        <f>IF(AND(Colin!$G2679=$B$1,Colin!$H2679&lt;=$C$3),Colin!$I2679,)</f>
        <v>0</v>
      </c>
      <c r="N2679">
        <f>IF(AND(Colin!$G2679=$B$2,Colin!$H2679=$C$3),Colin!$I2679,)</f>
        <v>0</v>
      </c>
      <c r="O2679">
        <f>IF(AND(Colin!$G2679=$B$2,Colin!$H2679&lt;=$C$3),Colin!$I2679,)</f>
        <v>0</v>
      </c>
      <c r="P2679">
        <f>IF(Colin!$G2679&lt;$B$2,Colin!$I2679,0)</f>
        <v>0</v>
      </c>
      <c r="Q2679">
        <f>IF(Colin!$G2679&lt;$B$1,Colin!$I2679,0)</f>
        <v>0</v>
      </c>
    </row>
    <row r="2680" spans="12:17" x14ac:dyDescent="0.25">
      <c r="L2680">
        <f>IF(AND(Colin!$G2680=$B$1,Colin!$H2680=$C$3),Colin!$I2680,)</f>
        <v>0</v>
      </c>
      <c r="M2680">
        <f>IF(AND(Colin!$G2680=$B$1,Colin!$H2680&lt;=$C$3),Colin!$I2680,)</f>
        <v>0</v>
      </c>
      <c r="N2680">
        <f>IF(AND(Colin!$G2680=$B$2,Colin!$H2680=$C$3),Colin!$I2680,)</f>
        <v>0</v>
      </c>
      <c r="O2680">
        <f>IF(AND(Colin!$G2680=$B$2,Colin!$H2680&lt;=$C$3),Colin!$I2680,)</f>
        <v>0</v>
      </c>
      <c r="P2680">
        <f>IF(Colin!$G2680&lt;$B$2,Colin!$I2680,0)</f>
        <v>0</v>
      </c>
      <c r="Q2680">
        <f>IF(Colin!$G2680&lt;$B$1,Colin!$I2680,0)</f>
        <v>0</v>
      </c>
    </row>
    <row r="2681" spans="12:17" x14ac:dyDescent="0.25">
      <c r="L2681">
        <f>IF(AND(Colin!$G2681=$B$1,Colin!$H2681=$C$3),Colin!$I2681,)</f>
        <v>0</v>
      </c>
      <c r="M2681">
        <f>IF(AND(Colin!$G2681=$B$1,Colin!$H2681&lt;=$C$3),Colin!$I2681,)</f>
        <v>0</v>
      </c>
      <c r="N2681">
        <f>IF(AND(Colin!$G2681=$B$2,Colin!$H2681=$C$3),Colin!$I2681,)</f>
        <v>0</v>
      </c>
      <c r="O2681">
        <f>IF(AND(Colin!$G2681=$B$2,Colin!$H2681&lt;=$C$3),Colin!$I2681,)</f>
        <v>0</v>
      </c>
      <c r="P2681">
        <f>IF(Colin!$G2681&lt;$B$2,Colin!$I2681,0)</f>
        <v>0</v>
      </c>
      <c r="Q2681">
        <f>IF(Colin!$G2681&lt;$B$1,Colin!$I2681,0)</f>
        <v>0</v>
      </c>
    </row>
    <row r="2682" spans="12:17" x14ac:dyDescent="0.25">
      <c r="L2682">
        <f>IF(AND(Colin!$G2682=$B$1,Colin!$H2682=$C$3),Colin!$I2682,)</f>
        <v>0</v>
      </c>
      <c r="M2682">
        <f>IF(AND(Colin!$G2682=$B$1,Colin!$H2682&lt;=$C$3),Colin!$I2682,)</f>
        <v>0</v>
      </c>
      <c r="N2682">
        <f>IF(AND(Colin!$G2682=$B$2,Colin!$H2682=$C$3),Colin!$I2682,)</f>
        <v>0</v>
      </c>
      <c r="O2682">
        <f>IF(AND(Colin!$G2682=$B$2,Colin!$H2682&lt;=$C$3),Colin!$I2682,)</f>
        <v>0</v>
      </c>
      <c r="P2682">
        <f>IF(Colin!$G2682&lt;$B$2,Colin!$I2682,0)</f>
        <v>0</v>
      </c>
      <c r="Q2682">
        <f>IF(Colin!$G2682&lt;$B$1,Colin!$I2682,0)</f>
        <v>0</v>
      </c>
    </row>
    <row r="2683" spans="12:17" x14ac:dyDescent="0.25">
      <c r="L2683">
        <f>IF(AND(Colin!$G2683=$B$1,Colin!$H2683=$C$3),Colin!$I2683,)</f>
        <v>0</v>
      </c>
      <c r="M2683">
        <f>IF(AND(Colin!$G2683=$B$1,Colin!$H2683&lt;=$C$3),Colin!$I2683,)</f>
        <v>0</v>
      </c>
      <c r="N2683">
        <f>IF(AND(Colin!$G2683=$B$2,Colin!$H2683=$C$3),Colin!$I2683,)</f>
        <v>0</v>
      </c>
      <c r="O2683">
        <f>IF(AND(Colin!$G2683=$B$2,Colin!$H2683&lt;=$C$3),Colin!$I2683,)</f>
        <v>0</v>
      </c>
      <c r="P2683">
        <f>IF(Colin!$G2683&lt;$B$2,Colin!$I2683,0)</f>
        <v>0</v>
      </c>
      <c r="Q2683">
        <f>IF(Colin!$G2683&lt;$B$1,Colin!$I2683,0)</f>
        <v>0</v>
      </c>
    </row>
    <row r="2684" spans="12:17" x14ac:dyDescent="0.25">
      <c r="L2684">
        <f>IF(AND(Colin!$G2684=$B$1,Colin!$H2684=$C$3),Colin!$I2684,)</f>
        <v>0</v>
      </c>
      <c r="M2684">
        <f>IF(AND(Colin!$G2684=$B$1,Colin!$H2684&lt;=$C$3),Colin!$I2684,)</f>
        <v>0</v>
      </c>
      <c r="N2684">
        <f>IF(AND(Colin!$G2684=$B$2,Colin!$H2684=$C$3),Colin!$I2684,)</f>
        <v>0</v>
      </c>
      <c r="O2684">
        <f>IF(AND(Colin!$G2684=$B$2,Colin!$H2684&lt;=$C$3),Colin!$I2684,)</f>
        <v>0</v>
      </c>
      <c r="P2684">
        <f>IF(Colin!$G2684&lt;$B$2,Colin!$I2684,0)</f>
        <v>0</v>
      </c>
      <c r="Q2684">
        <f>IF(Colin!$G2684&lt;$B$1,Colin!$I2684,0)</f>
        <v>0</v>
      </c>
    </row>
    <row r="2685" spans="12:17" x14ac:dyDescent="0.25">
      <c r="L2685">
        <f>IF(AND(Colin!$G2685=$B$1,Colin!$H2685=$C$3),Colin!$I2685,)</f>
        <v>0</v>
      </c>
      <c r="M2685">
        <f>IF(AND(Colin!$G2685=$B$1,Colin!$H2685&lt;=$C$3),Colin!$I2685,)</f>
        <v>0</v>
      </c>
      <c r="N2685">
        <f>IF(AND(Colin!$G2685=$B$2,Colin!$H2685=$C$3),Colin!$I2685,)</f>
        <v>0</v>
      </c>
      <c r="O2685">
        <f>IF(AND(Colin!$G2685=$B$2,Colin!$H2685&lt;=$C$3),Colin!$I2685,)</f>
        <v>0</v>
      </c>
      <c r="P2685">
        <f>IF(Colin!$G2685&lt;$B$2,Colin!$I2685,0)</f>
        <v>0</v>
      </c>
      <c r="Q2685">
        <f>IF(Colin!$G2685&lt;$B$1,Colin!$I2685,0)</f>
        <v>0</v>
      </c>
    </row>
    <row r="2686" spans="12:17" x14ac:dyDescent="0.25">
      <c r="L2686">
        <f>IF(AND(Colin!$G2686=$B$1,Colin!$H2686=$C$3),Colin!$I2686,)</f>
        <v>0</v>
      </c>
      <c r="M2686">
        <f>IF(AND(Colin!$G2686=$B$1,Colin!$H2686&lt;=$C$3),Colin!$I2686,)</f>
        <v>0</v>
      </c>
      <c r="N2686">
        <f>IF(AND(Colin!$G2686=$B$2,Colin!$H2686=$C$3),Colin!$I2686,)</f>
        <v>0</v>
      </c>
      <c r="O2686">
        <f>IF(AND(Colin!$G2686=$B$2,Colin!$H2686&lt;=$C$3),Colin!$I2686,)</f>
        <v>0</v>
      </c>
      <c r="P2686">
        <f>IF(Colin!$G2686&lt;$B$2,Colin!$I2686,0)</f>
        <v>0</v>
      </c>
      <c r="Q2686">
        <f>IF(Colin!$G2686&lt;$B$1,Colin!$I2686,0)</f>
        <v>0</v>
      </c>
    </row>
    <row r="2687" spans="12:17" x14ac:dyDescent="0.25">
      <c r="L2687">
        <f>IF(AND(Colin!$G2687=$B$1,Colin!$H2687=$C$3),Colin!$I2687,)</f>
        <v>0</v>
      </c>
      <c r="M2687">
        <f>IF(AND(Colin!$G2687=$B$1,Colin!$H2687&lt;=$C$3),Colin!$I2687,)</f>
        <v>0</v>
      </c>
      <c r="N2687">
        <f>IF(AND(Colin!$G2687=$B$2,Colin!$H2687=$C$3),Colin!$I2687,)</f>
        <v>0</v>
      </c>
      <c r="O2687">
        <f>IF(AND(Colin!$G2687=$B$2,Colin!$H2687&lt;=$C$3),Colin!$I2687,)</f>
        <v>0</v>
      </c>
      <c r="P2687">
        <f>IF(Colin!$G2687&lt;$B$2,Colin!$I2687,0)</f>
        <v>0</v>
      </c>
      <c r="Q2687">
        <f>IF(Colin!$G2687&lt;$B$1,Colin!$I2687,0)</f>
        <v>0</v>
      </c>
    </row>
    <row r="2688" spans="12:17" x14ac:dyDescent="0.25">
      <c r="L2688">
        <f>IF(AND(Colin!$G2688=$B$1,Colin!$H2688=$C$3),Colin!$I2688,)</f>
        <v>0</v>
      </c>
      <c r="M2688">
        <f>IF(AND(Colin!$G2688=$B$1,Colin!$H2688&lt;=$C$3),Colin!$I2688,)</f>
        <v>0</v>
      </c>
      <c r="N2688">
        <f>IF(AND(Colin!$G2688=$B$2,Colin!$H2688=$C$3),Colin!$I2688,)</f>
        <v>0</v>
      </c>
      <c r="O2688">
        <f>IF(AND(Colin!$G2688=$B$2,Colin!$H2688&lt;=$C$3),Colin!$I2688,)</f>
        <v>0</v>
      </c>
      <c r="P2688">
        <f>IF(Colin!$G2688&lt;$B$2,Colin!$I2688,0)</f>
        <v>0</v>
      </c>
      <c r="Q2688">
        <f>IF(Colin!$G2688&lt;$B$1,Colin!$I2688,0)</f>
        <v>0</v>
      </c>
    </row>
    <row r="2689" spans="12:17" x14ac:dyDescent="0.25">
      <c r="L2689">
        <f>IF(AND(Colin!$G2689=$B$1,Colin!$H2689=$C$3),Colin!$I2689,)</f>
        <v>0</v>
      </c>
      <c r="M2689">
        <f>IF(AND(Colin!$G2689=$B$1,Colin!$H2689&lt;=$C$3),Colin!$I2689,)</f>
        <v>0</v>
      </c>
      <c r="N2689">
        <f>IF(AND(Colin!$G2689=$B$2,Colin!$H2689=$C$3),Colin!$I2689,)</f>
        <v>0</v>
      </c>
      <c r="O2689">
        <f>IF(AND(Colin!$G2689=$B$2,Colin!$H2689&lt;=$C$3),Colin!$I2689,)</f>
        <v>0</v>
      </c>
      <c r="P2689">
        <f>IF(Colin!$G2689&lt;$B$2,Colin!$I2689,0)</f>
        <v>0</v>
      </c>
      <c r="Q2689">
        <f>IF(Colin!$G2689&lt;$B$1,Colin!$I2689,0)</f>
        <v>0</v>
      </c>
    </row>
    <row r="2690" spans="12:17" x14ac:dyDescent="0.25">
      <c r="L2690">
        <f>IF(AND(Colin!$G2690=$B$1,Colin!$H2690=$C$3),Colin!$I2690,)</f>
        <v>0</v>
      </c>
      <c r="M2690">
        <f>IF(AND(Colin!$G2690=$B$1,Colin!$H2690&lt;=$C$3),Colin!$I2690,)</f>
        <v>0</v>
      </c>
      <c r="N2690">
        <f>IF(AND(Colin!$G2690=$B$2,Colin!$H2690=$C$3),Colin!$I2690,)</f>
        <v>0</v>
      </c>
      <c r="O2690">
        <f>IF(AND(Colin!$G2690=$B$2,Colin!$H2690&lt;=$C$3),Colin!$I2690,)</f>
        <v>0</v>
      </c>
      <c r="P2690">
        <f>IF(Colin!$G2690&lt;$B$2,Colin!$I2690,0)</f>
        <v>0</v>
      </c>
      <c r="Q2690">
        <f>IF(Colin!$G2690&lt;$B$1,Colin!$I2690,0)</f>
        <v>0</v>
      </c>
    </row>
    <row r="2691" spans="12:17" x14ac:dyDescent="0.25">
      <c r="L2691">
        <f>IF(AND(Colin!$G2691=$B$1,Colin!$H2691=$C$3),Colin!$I2691,)</f>
        <v>0</v>
      </c>
      <c r="M2691">
        <f>IF(AND(Colin!$G2691=$B$1,Colin!$H2691&lt;=$C$3),Colin!$I2691,)</f>
        <v>0</v>
      </c>
      <c r="N2691">
        <f>IF(AND(Colin!$G2691=$B$2,Colin!$H2691=$C$3),Colin!$I2691,)</f>
        <v>0</v>
      </c>
      <c r="O2691">
        <f>IF(AND(Colin!$G2691=$B$2,Colin!$H2691&lt;=$C$3),Colin!$I2691,)</f>
        <v>0</v>
      </c>
      <c r="P2691">
        <f>IF(Colin!$G2691&lt;$B$2,Colin!$I2691,0)</f>
        <v>0</v>
      </c>
      <c r="Q2691">
        <f>IF(Colin!$G2691&lt;$B$1,Colin!$I2691,0)</f>
        <v>0</v>
      </c>
    </row>
    <row r="2692" spans="12:17" x14ac:dyDescent="0.25">
      <c r="L2692">
        <f>IF(AND(Colin!$G2692=$B$1,Colin!$H2692=$C$3),Colin!$I2692,)</f>
        <v>0</v>
      </c>
      <c r="M2692">
        <f>IF(AND(Colin!$G2692=$B$1,Colin!$H2692&lt;=$C$3),Colin!$I2692,)</f>
        <v>0</v>
      </c>
      <c r="N2692">
        <f>IF(AND(Colin!$G2692=$B$2,Colin!$H2692=$C$3),Colin!$I2692,)</f>
        <v>0</v>
      </c>
      <c r="O2692">
        <f>IF(AND(Colin!$G2692=$B$2,Colin!$H2692&lt;=$C$3),Colin!$I2692,)</f>
        <v>0</v>
      </c>
      <c r="P2692">
        <f>IF(Colin!$G2692&lt;$B$2,Colin!$I2692,0)</f>
        <v>0</v>
      </c>
      <c r="Q2692">
        <f>IF(Colin!$G2692&lt;$B$1,Colin!$I2692,0)</f>
        <v>0</v>
      </c>
    </row>
    <row r="2693" spans="12:17" x14ac:dyDescent="0.25">
      <c r="L2693">
        <f>IF(AND(Colin!$G2693=$B$1,Colin!$H2693=$C$3),Colin!$I2693,)</f>
        <v>0</v>
      </c>
      <c r="M2693">
        <f>IF(AND(Colin!$G2693=$B$1,Colin!$H2693&lt;=$C$3),Colin!$I2693,)</f>
        <v>0</v>
      </c>
      <c r="N2693">
        <f>IF(AND(Colin!$G2693=$B$2,Colin!$H2693=$C$3),Colin!$I2693,)</f>
        <v>0</v>
      </c>
      <c r="O2693">
        <f>IF(AND(Colin!$G2693=$B$2,Colin!$H2693&lt;=$C$3),Colin!$I2693,)</f>
        <v>0</v>
      </c>
      <c r="P2693">
        <f>IF(Colin!$G2693&lt;$B$2,Colin!$I2693,0)</f>
        <v>0</v>
      </c>
      <c r="Q2693">
        <f>IF(Colin!$G2693&lt;$B$1,Colin!$I2693,0)</f>
        <v>0</v>
      </c>
    </row>
    <row r="2694" spans="12:17" x14ac:dyDescent="0.25">
      <c r="L2694">
        <f>IF(AND(Colin!$G2694=$B$1,Colin!$H2694=$C$3),Colin!$I2694,)</f>
        <v>0</v>
      </c>
      <c r="M2694">
        <f>IF(AND(Colin!$G2694=$B$1,Colin!$H2694&lt;=$C$3),Colin!$I2694,)</f>
        <v>0</v>
      </c>
      <c r="N2694">
        <f>IF(AND(Colin!$G2694=$B$2,Colin!$H2694=$C$3),Colin!$I2694,)</f>
        <v>0</v>
      </c>
      <c r="O2694">
        <f>IF(AND(Colin!$G2694=$B$2,Colin!$H2694&lt;=$C$3),Colin!$I2694,)</f>
        <v>0</v>
      </c>
      <c r="P2694">
        <f>IF(Colin!$G2694&lt;$B$2,Colin!$I2694,0)</f>
        <v>0</v>
      </c>
      <c r="Q2694">
        <f>IF(Colin!$G2694&lt;$B$1,Colin!$I2694,0)</f>
        <v>0</v>
      </c>
    </row>
    <row r="2695" spans="12:17" x14ac:dyDescent="0.25">
      <c r="L2695">
        <f>IF(AND(Colin!$G2695=$B$1,Colin!$H2695=$C$3),Colin!$I2695,)</f>
        <v>0</v>
      </c>
      <c r="M2695">
        <f>IF(AND(Colin!$G2695=$B$1,Colin!$H2695&lt;=$C$3),Colin!$I2695,)</f>
        <v>0</v>
      </c>
      <c r="N2695">
        <f>IF(AND(Colin!$G2695=$B$2,Colin!$H2695=$C$3),Colin!$I2695,)</f>
        <v>0</v>
      </c>
      <c r="O2695">
        <f>IF(AND(Colin!$G2695=$B$2,Colin!$H2695&lt;=$C$3),Colin!$I2695,)</f>
        <v>0</v>
      </c>
      <c r="P2695">
        <f>IF(Colin!$G2695&lt;$B$2,Colin!$I2695,0)</f>
        <v>0</v>
      </c>
      <c r="Q2695">
        <f>IF(Colin!$G2695&lt;$B$1,Colin!$I2695,0)</f>
        <v>0</v>
      </c>
    </row>
    <row r="2696" spans="12:17" x14ac:dyDescent="0.25">
      <c r="L2696">
        <f>IF(AND(Colin!$G2696=$B$1,Colin!$H2696=$C$3),Colin!$I2696,)</f>
        <v>0</v>
      </c>
      <c r="M2696">
        <f>IF(AND(Colin!$G2696=$B$1,Colin!$H2696&lt;=$C$3),Colin!$I2696,)</f>
        <v>0</v>
      </c>
      <c r="N2696">
        <f>IF(AND(Colin!$G2696=$B$2,Colin!$H2696=$C$3),Colin!$I2696,)</f>
        <v>0</v>
      </c>
      <c r="O2696">
        <f>IF(AND(Colin!$G2696=$B$2,Colin!$H2696&lt;=$C$3),Colin!$I2696,)</f>
        <v>0</v>
      </c>
      <c r="P2696">
        <f>IF(Colin!$G2696&lt;$B$2,Colin!$I2696,0)</f>
        <v>0</v>
      </c>
      <c r="Q2696">
        <f>IF(Colin!$G2696&lt;$B$1,Colin!$I2696,0)</f>
        <v>0</v>
      </c>
    </row>
    <row r="2697" spans="12:17" x14ac:dyDescent="0.25">
      <c r="L2697">
        <f>IF(AND(Colin!$G2697=$B$1,Colin!$H2697=$C$3),Colin!$I2697,)</f>
        <v>0</v>
      </c>
      <c r="M2697">
        <f>IF(AND(Colin!$G2697=$B$1,Colin!$H2697&lt;=$C$3),Colin!$I2697,)</f>
        <v>0</v>
      </c>
      <c r="N2697">
        <f>IF(AND(Colin!$G2697=$B$2,Colin!$H2697=$C$3),Colin!$I2697,)</f>
        <v>0</v>
      </c>
      <c r="O2697">
        <f>IF(AND(Colin!$G2697=$B$2,Colin!$H2697&lt;=$C$3),Colin!$I2697,)</f>
        <v>0</v>
      </c>
      <c r="P2697">
        <f>IF(Colin!$G2697&lt;$B$2,Colin!$I2697,0)</f>
        <v>0</v>
      </c>
      <c r="Q2697">
        <f>IF(Colin!$G2697&lt;$B$1,Colin!$I2697,0)</f>
        <v>0</v>
      </c>
    </row>
    <row r="2698" spans="12:17" x14ac:dyDescent="0.25">
      <c r="L2698">
        <f>IF(AND(Colin!$G2698=$B$1,Colin!$H2698=$C$3),Colin!$I2698,)</f>
        <v>0</v>
      </c>
      <c r="M2698">
        <f>IF(AND(Colin!$G2698=$B$1,Colin!$H2698&lt;=$C$3),Colin!$I2698,)</f>
        <v>0</v>
      </c>
      <c r="N2698">
        <f>IF(AND(Colin!$G2698=$B$2,Colin!$H2698=$C$3),Colin!$I2698,)</f>
        <v>0</v>
      </c>
      <c r="O2698">
        <f>IF(AND(Colin!$G2698=$B$2,Colin!$H2698&lt;=$C$3),Colin!$I2698,)</f>
        <v>0</v>
      </c>
      <c r="P2698">
        <f>IF(Colin!$G2698&lt;$B$2,Colin!$I2698,0)</f>
        <v>0</v>
      </c>
      <c r="Q2698">
        <f>IF(Colin!$G2698&lt;$B$1,Colin!$I2698,0)</f>
        <v>0</v>
      </c>
    </row>
    <row r="2699" spans="12:17" x14ac:dyDescent="0.25">
      <c r="L2699">
        <f>IF(AND(Colin!$G2699=$B$1,Colin!$H2699=$C$3),Colin!$I2699,)</f>
        <v>0</v>
      </c>
      <c r="M2699">
        <f>IF(AND(Colin!$G2699=$B$1,Colin!$H2699&lt;=$C$3),Colin!$I2699,)</f>
        <v>0</v>
      </c>
      <c r="N2699">
        <f>IF(AND(Colin!$G2699=$B$2,Colin!$H2699=$C$3),Colin!$I2699,)</f>
        <v>0</v>
      </c>
      <c r="O2699">
        <f>IF(AND(Colin!$G2699=$B$2,Colin!$H2699&lt;=$C$3),Colin!$I2699,)</f>
        <v>0</v>
      </c>
      <c r="P2699">
        <f>IF(Colin!$G2699&lt;$B$2,Colin!$I2699,0)</f>
        <v>0</v>
      </c>
      <c r="Q2699">
        <f>IF(Colin!$G2699&lt;$B$1,Colin!$I2699,0)</f>
        <v>0</v>
      </c>
    </row>
    <row r="2700" spans="12:17" x14ac:dyDescent="0.25">
      <c r="L2700">
        <f>IF(AND(Colin!$G2700=$B$1,Colin!$H2700=$C$3),Colin!$I2700,)</f>
        <v>0</v>
      </c>
      <c r="M2700">
        <f>IF(AND(Colin!$G2700=$B$1,Colin!$H2700&lt;=$C$3),Colin!$I2700,)</f>
        <v>0</v>
      </c>
      <c r="N2700">
        <f>IF(AND(Colin!$G2700=$B$2,Colin!$H2700=$C$3),Colin!$I2700,)</f>
        <v>0</v>
      </c>
      <c r="O2700">
        <f>IF(AND(Colin!$G2700=$B$2,Colin!$H2700&lt;=$C$3),Colin!$I2700,)</f>
        <v>0</v>
      </c>
      <c r="P2700">
        <f>IF(Colin!$G2700&lt;$B$2,Colin!$I2700,0)</f>
        <v>0</v>
      </c>
      <c r="Q2700">
        <f>IF(Colin!$G2700&lt;$B$1,Colin!$I2700,0)</f>
        <v>0</v>
      </c>
    </row>
    <row r="2701" spans="12:17" x14ac:dyDescent="0.25">
      <c r="L2701">
        <f>IF(AND(Colin!$G2701=$B$1,Colin!$H2701=$C$3),Colin!$I2701,)</f>
        <v>0</v>
      </c>
      <c r="M2701">
        <f>IF(AND(Colin!$G2701=$B$1,Colin!$H2701&lt;=$C$3),Colin!$I2701,)</f>
        <v>0</v>
      </c>
      <c r="N2701">
        <f>IF(AND(Colin!$G2701=$B$2,Colin!$H2701=$C$3),Colin!$I2701,)</f>
        <v>0</v>
      </c>
      <c r="O2701">
        <f>IF(AND(Colin!$G2701=$B$2,Colin!$H2701&lt;=$C$3),Colin!$I2701,)</f>
        <v>0</v>
      </c>
      <c r="P2701">
        <f>IF(Colin!$G2701&lt;$B$2,Colin!$I2701,0)</f>
        <v>0</v>
      </c>
      <c r="Q2701">
        <f>IF(Colin!$G2701&lt;$B$1,Colin!$I2701,0)</f>
        <v>0</v>
      </c>
    </row>
    <row r="2702" spans="12:17" x14ac:dyDescent="0.25">
      <c r="L2702">
        <f>IF(AND(Colin!$G2702=$B$1,Colin!$H2702=$C$3),Colin!$I2702,)</f>
        <v>0</v>
      </c>
      <c r="M2702">
        <f>IF(AND(Colin!$G2702=$B$1,Colin!$H2702&lt;=$C$3),Colin!$I2702,)</f>
        <v>0</v>
      </c>
      <c r="N2702">
        <f>IF(AND(Colin!$G2702=$B$2,Colin!$H2702=$C$3),Colin!$I2702,)</f>
        <v>0</v>
      </c>
      <c r="O2702">
        <f>IF(AND(Colin!$G2702=$B$2,Colin!$H2702&lt;=$C$3),Colin!$I2702,)</f>
        <v>0</v>
      </c>
      <c r="P2702">
        <f>IF(Colin!$G2702&lt;$B$2,Colin!$I2702,0)</f>
        <v>0</v>
      </c>
      <c r="Q2702">
        <f>IF(Colin!$G2702&lt;$B$1,Colin!$I2702,0)</f>
        <v>0</v>
      </c>
    </row>
    <row r="2703" spans="12:17" x14ac:dyDescent="0.25">
      <c r="L2703">
        <f>IF(AND(Colin!$G2703=$B$1,Colin!$H2703=$C$3),Colin!$I2703,)</f>
        <v>0</v>
      </c>
      <c r="M2703">
        <f>IF(AND(Colin!$G2703=$B$1,Colin!$H2703&lt;=$C$3),Colin!$I2703,)</f>
        <v>0</v>
      </c>
      <c r="N2703">
        <f>IF(AND(Colin!$G2703=$B$2,Colin!$H2703=$C$3),Colin!$I2703,)</f>
        <v>0</v>
      </c>
      <c r="O2703">
        <f>IF(AND(Colin!$G2703=$B$2,Colin!$H2703&lt;=$C$3),Colin!$I2703,)</f>
        <v>0</v>
      </c>
      <c r="P2703">
        <f>IF(Colin!$G2703&lt;$B$2,Colin!$I2703,0)</f>
        <v>0</v>
      </c>
      <c r="Q2703">
        <f>IF(Colin!$G2703&lt;$B$1,Colin!$I2703,0)</f>
        <v>0</v>
      </c>
    </row>
    <row r="2704" spans="12:17" x14ac:dyDescent="0.25">
      <c r="L2704">
        <f>IF(AND(Colin!$G2704=$B$1,Colin!$H2704=$C$3),Colin!$I2704,)</f>
        <v>0</v>
      </c>
      <c r="M2704">
        <f>IF(AND(Colin!$G2704=$B$1,Colin!$H2704&lt;=$C$3),Colin!$I2704,)</f>
        <v>0</v>
      </c>
      <c r="N2704">
        <f>IF(AND(Colin!$G2704=$B$2,Colin!$H2704=$C$3),Colin!$I2704,)</f>
        <v>0</v>
      </c>
      <c r="O2704">
        <f>IF(AND(Colin!$G2704=$B$2,Colin!$H2704&lt;=$C$3),Colin!$I2704,)</f>
        <v>0</v>
      </c>
      <c r="P2704">
        <f>IF(Colin!$G2704&lt;$B$2,Colin!$I2704,0)</f>
        <v>0</v>
      </c>
      <c r="Q2704">
        <f>IF(Colin!$G2704&lt;$B$1,Colin!$I2704,0)</f>
        <v>0</v>
      </c>
    </row>
    <row r="2705" spans="12:17" x14ac:dyDescent="0.25">
      <c r="L2705">
        <f>IF(AND(Colin!$G2705=$B$1,Colin!$H2705=$C$3),Colin!$I2705,)</f>
        <v>0</v>
      </c>
      <c r="M2705">
        <f>IF(AND(Colin!$G2705=$B$1,Colin!$H2705&lt;=$C$3),Colin!$I2705,)</f>
        <v>0</v>
      </c>
      <c r="N2705">
        <f>IF(AND(Colin!$G2705=$B$2,Colin!$H2705=$C$3),Colin!$I2705,)</f>
        <v>0</v>
      </c>
      <c r="O2705">
        <f>IF(AND(Colin!$G2705=$B$2,Colin!$H2705&lt;=$C$3),Colin!$I2705,)</f>
        <v>0</v>
      </c>
      <c r="P2705">
        <f>IF(Colin!$G2705&lt;$B$2,Colin!$I2705,0)</f>
        <v>0</v>
      </c>
      <c r="Q2705">
        <f>IF(Colin!$G2705&lt;$B$1,Colin!$I2705,0)</f>
        <v>0</v>
      </c>
    </row>
    <row r="2706" spans="12:17" x14ac:dyDescent="0.25">
      <c r="L2706">
        <f>IF(AND(Colin!$G2706=$B$1,Colin!$H2706=$C$3),Colin!$I2706,)</f>
        <v>0</v>
      </c>
      <c r="M2706">
        <f>IF(AND(Colin!$G2706=$B$1,Colin!$H2706&lt;=$C$3),Colin!$I2706,)</f>
        <v>0</v>
      </c>
      <c r="N2706">
        <f>IF(AND(Colin!$G2706=$B$2,Colin!$H2706=$C$3),Colin!$I2706,)</f>
        <v>0</v>
      </c>
      <c r="O2706">
        <f>IF(AND(Colin!$G2706=$B$2,Colin!$H2706&lt;=$C$3),Colin!$I2706,)</f>
        <v>0</v>
      </c>
      <c r="P2706">
        <f>IF(Colin!$G2706&lt;$B$2,Colin!$I2706,0)</f>
        <v>0</v>
      </c>
      <c r="Q2706">
        <f>IF(Colin!$G2706&lt;$B$1,Colin!$I2706,0)</f>
        <v>0</v>
      </c>
    </row>
    <row r="2707" spans="12:17" x14ac:dyDescent="0.25">
      <c r="L2707">
        <f>IF(AND(Colin!$G2707=$B$1,Colin!$H2707=$C$3),Colin!$I2707,)</f>
        <v>0</v>
      </c>
      <c r="M2707">
        <f>IF(AND(Colin!$G2707=$B$1,Colin!$H2707&lt;=$C$3),Colin!$I2707,)</f>
        <v>0</v>
      </c>
      <c r="N2707">
        <f>IF(AND(Colin!$G2707=$B$2,Colin!$H2707=$C$3),Colin!$I2707,)</f>
        <v>0</v>
      </c>
      <c r="O2707">
        <f>IF(AND(Colin!$G2707=$B$2,Colin!$H2707&lt;=$C$3),Colin!$I2707,)</f>
        <v>0</v>
      </c>
      <c r="P2707">
        <f>IF(Colin!$G2707&lt;$B$2,Colin!$I2707,0)</f>
        <v>0</v>
      </c>
      <c r="Q2707">
        <f>IF(Colin!$G2707&lt;$B$1,Colin!$I2707,0)</f>
        <v>0</v>
      </c>
    </row>
    <row r="2708" spans="12:17" x14ac:dyDescent="0.25">
      <c r="L2708">
        <f>IF(AND(Colin!$G2708=$B$1,Colin!$H2708=$C$3),Colin!$I2708,)</f>
        <v>0</v>
      </c>
      <c r="M2708">
        <f>IF(AND(Colin!$G2708=$B$1,Colin!$H2708&lt;=$C$3),Colin!$I2708,)</f>
        <v>0</v>
      </c>
      <c r="N2708">
        <f>IF(AND(Colin!$G2708=$B$2,Colin!$H2708=$C$3),Colin!$I2708,)</f>
        <v>0</v>
      </c>
      <c r="O2708">
        <f>IF(AND(Colin!$G2708=$B$2,Colin!$H2708&lt;=$C$3),Colin!$I2708,)</f>
        <v>0</v>
      </c>
      <c r="P2708">
        <f>IF(Colin!$G2708&lt;$B$2,Colin!$I2708,0)</f>
        <v>0</v>
      </c>
      <c r="Q2708">
        <f>IF(Colin!$G2708&lt;$B$1,Colin!$I2708,0)</f>
        <v>0</v>
      </c>
    </row>
    <row r="2709" spans="12:17" x14ac:dyDescent="0.25">
      <c r="L2709">
        <f>IF(AND(Colin!$G2709=$B$1,Colin!$H2709=$C$3),Colin!$I2709,)</f>
        <v>0</v>
      </c>
      <c r="M2709">
        <f>IF(AND(Colin!$G2709=$B$1,Colin!$H2709&lt;=$C$3),Colin!$I2709,)</f>
        <v>0</v>
      </c>
      <c r="N2709">
        <f>IF(AND(Colin!$G2709=$B$2,Colin!$H2709=$C$3),Colin!$I2709,)</f>
        <v>0</v>
      </c>
      <c r="O2709">
        <f>IF(AND(Colin!$G2709=$B$2,Colin!$H2709&lt;=$C$3),Colin!$I2709,)</f>
        <v>0</v>
      </c>
      <c r="P2709">
        <f>IF(Colin!$G2709&lt;$B$2,Colin!$I2709,0)</f>
        <v>0</v>
      </c>
      <c r="Q2709">
        <f>IF(Colin!$G2709&lt;$B$1,Colin!$I2709,0)</f>
        <v>0</v>
      </c>
    </row>
    <row r="2710" spans="12:17" x14ac:dyDescent="0.25">
      <c r="L2710">
        <f>IF(AND(Colin!$G2710=$B$1,Colin!$H2710=$C$3),Colin!$I2710,)</f>
        <v>0</v>
      </c>
      <c r="M2710">
        <f>IF(AND(Colin!$G2710=$B$1,Colin!$H2710&lt;=$C$3),Colin!$I2710,)</f>
        <v>0</v>
      </c>
      <c r="N2710">
        <f>IF(AND(Colin!$G2710=$B$2,Colin!$H2710=$C$3),Colin!$I2710,)</f>
        <v>0</v>
      </c>
      <c r="O2710">
        <f>IF(AND(Colin!$G2710=$B$2,Colin!$H2710&lt;=$C$3),Colin!$I2710,)</f>
        <v>0</v>
      </c>
      <c r="P2710">
        <f>IF(Colin!$G2710&lt;$B$2,Colin!$I2710,0)</f>
        <v>0</v>
      </c>
      <c r="Q2710">
        <f>IF(Colin!$G2710&lt;$B$1,Colin!$I2710,0)</f>
        <v>0</v>
      </c>
    </row>
    <row r="2711" spans="12:17" x14ac:dyDescent="0.25">
      <c r="L2711">
        <f>IF(AND(Colin!$G2711=$B$1,Colin!$H2711=$C$3),Colin!$I2711,)</f>
        <v>0</v>
      </c>
      <c r="M2711">
        <f>IF(AND(Colin!$G2711=$B$1,Colin!$H2711&lt;=$C$3),Colin!$I2711,)</f>
        <v>0</v>
      </c>
      <c r="N2711">
        <f>IF(AND(Colin!$G2711=$B$2,Colin!$H2711=$C$3),Colin!$I2711,)</f>
        <v>0</v>
      </c>
      <c r="O2711">
        <f>IF(AND(Colin!$G2711=$B$2,Colin!$H2711&lt;=$C$3),Colin!$I2711,)</f>
        <v>0</v>
      </c>
      <c r="P2711">
        <f>IF(Colin!$G2711&lt;$B$2,Colin!$I2711,0)</f>
        <v>0</v>
      </c>
      <c r="Q2711">
        <f>IF(Colin!$G2711&lt;$B$1,Colin!$I2711,0)</f>
        <v>0</v>
      </c>
    </row>
    <row r="2712" spans="12:17" x14ac:dyDescent="0.25">
      <c r="L2712">
        <f>IF(AND(Colin!$G2712=$B$1,Colin!$H2712=$C$3),Colin!$I2712,)</f>
        <v>0</v>
      </c>
      <c r="M2712">
        <f>IF(AND(Colin!$G2712=$B$1,Colin!$H2712&lt;=$C$3),Colin!$I2712,)</f>
        <v>0</v>
      </c>
      <c r="N2712">
        <f>IF(AND(Colin!$G2712=$B$2,Colin!$H2712=$C$3),Colin!$I2712,)</f>
        <v>0</v>
      </c>
      <c r="O2712">
        <f>IF(AND(Colin!$G2712=$B$2,Colin!$H2712&lt;=$C$3),Colin!$I2712,)</f>
        <v>0</v>
      </c>
      <c r="P2712">
        <f>IF(Colin!$G2712&lt;$B$2,Colin!$I2712,0)</f>
        <v>0</v>
      </c>
      <c r="Q2712">
        <f>IF(Colin!$G2712&lt;$B$1,Colin!$I2712,0)</f>
        <v>0</v>
      </c>
    </row>
    <row r="2713" spans="12:17" x14ac:dyDescent="0.25">
      <c r="L2713">
        <f>IF(AND(Colin!$G2713=$B$1,Colin!$H2713=$C$3),Colin!$I2713,)</f>
        <v>0</v>
      </c>
      <c r="M2713">
        <f>IF(AND(Colin!$G2713=$B$1,Colin!$H2713&lt;=$C$3),Colin!$I2713,)</f>
        <v>0</v>
      </c>
      <c r="N2713">
        <f>IF(AND(Colin!$G2713=$B$2,Colin!$H2713=$C$3),Colin!$I2713,)</f>
        <v>0</v>
      </c>
      <c r="O2713">
        <f>IF(AND(Colin!$G2713=$B$2,Colin!$H2713&lt;=$C$3),Colin!$I2713,)</f>
        <v>0</v>
      </c>
      <c r="P2713">
        <f>IF(Colin!$G2713&lt;$B$2,Colin!$I2713,0)</f>
        <v>0</v>
      </c>
      <c r="Q2713">
        <f>IF(Colin!$G2713&lt;$B$1,Colin!$I2713,0)</f>
        <v>0</v>
      </c>
    </row>
    <row r="2714" spans="12:17" x14ac:dyDescent="0.25">
      <c r="L2714">
        <f>IF(AND(Colin!$G2714=$B$1,Colin!$H2714=$C$3),Colin!$I2714,)</f>
        <v>0</v>
      </c>
      <c r="M2714">
        <f>IF(AND(Colin!$G2714=$B$1,Colin!$H2714&lt;=$C$3),Colin!$I2714,)</f>
        <v>0</v>
      </c>
      <c r="N2714">
        <f>IF(AND(Colin!$G2714=$B$2,Colin!$H2714=$C$3),Colin!$I2714,)</f>
        <v>0</v>
      </c>
      <c r="O2714">
        <f>IF(AND(Colin!$G2714=$B$2,Colin!$H2714&lt;=$C$3),Colin!$I2714,)</f>
        <v>0</v>
      </c>
      <c r="P2714">
        <f>IF(Colin!$G2714&lt;$B$2,Colin!$I2714,0)</f>
        <v>0</v>
      </c>
      <c r="Q2714">
        <f>IF(Colin!$G2714&lt;$B$1,Colin!$I2714,0)</f>
        <v>0</v>
      </c>
    </row>
    <row r="2715" spans="12:17" x14ac:dyDescent="0.25">
      <c r="L2715">
        <f>IF(AND(Colin!$G2715=$B$1,Colin!$H2715=$C$3),Colin!$I2715,)</f>
        <v>0</v>
      </c>
      <c r="M2715">
        <f>IF(AND(Colin!$G2715=$B$1,Colin!$H2715&lt;=$C$3),Colin!$I2715,)</f>
        <v>0</v>
      </c>
      <c r="N2715">
        <f>IF(AND(Colin!$G2715=$B$2,Colin!$H2715=$C$3),Colin!$I2715,)</f>
        <v>0</v>
      </c>
      <c r="O2715">
        <f>IF(AND(Colin!$G2715=$B$2,Colin!$H2715&lt;=$C$3),Colin!$I2715,)</f>
        <v>0</v>
      </c>
      <c r="P2715">
        <f>IF(Colin!$G2715&lt;$B$2,Colin!$I2715,0)</f>
        <v>0</v>
      </c>
      <c r="Q2715">
        <f>IF(Colin!$G2715&lt;$B$1,Colin!$I2715,0)</f>
        <v>0</v>
      </c>
    </row>
    <row r="2716" spans="12:17" x14ac:dyDescent="0.25">
      <c r="L2716">
        <f>IF(AND(Colin!$G2716=$B$1,Colin!$H2716=$C$3),Colin!$I2716,)</f>
        <v>0</v>
      </c>
      <c r="M2716">
        <f>IF(AND(Colin!$G2716=$B$1,Colin!$H2716&lt;=$C$3),Colin!$I2716,)</f>
        <v>0</v>
      </c>
      <c r="N2716">
        <f>IF(AND(Colin!$G2716=$B$2,Colin!$H2716=$C$3),Colin!$I2716,)</f>
        <v>0</v>
      </c>
      <c r="O2716">
        <f>IF(AND(Colin!$G2716=$B$2,Colin!$H2716&lt;=$C$3),Colin!$I2716,)</f>
        <v>0</v>
      </c>
      <c r="P2716">
        <f>IF(Colin!$G2716&lt;$B$2,Colin!$I2716,0)</f>
        <v>0</v>
      </c>
      <c r="Q2716">
        <f>IF(Colin!$G2716&lt;$B$1,Colin!$I2716,0)</f>
        <v>0</v>
      </c>
    </row>
    <row r="2717" spans="12:17" x14ac:dyDescent="0.25">
      <c r="L2717">
        <f>IF(AND(Colin!$G2717=$B$1,Colin!$H2717=$C$3),Colin!$I2717,)</f>
        <v>0</v>
      </c>
      <c r="M2717">
        <f>IF(AND(Colin!$G2717=$B$1,Colin!$H2717&lt;=$C$3),Colin!$I2717,)</f>
        <v>0</v>
      </c>
      <c r="N2717">
        <f>IF(AND(Colin!$G2717=$B$2,Colin!$H2717=$C$3),Colin!$I2717,)</f>
        <v>0</v>
      </c>
      <c r="O2717">
        <f>IF(AND(Colin!$G2717=$B$2,Colin!$H2717&lt;=$C$3),Colin!$I2717,)</f>
        <v>0</v>
      </c>
      <c r="P2717">
        <f>IF(Colin!$G2717&lt;$B$2,Colin!$I2717,0)</f>
        <v>0</v>
      </c>
      <c r="Q2717">
        <f>IF(Colin!$G2717&lt;$B$1,Colin!$I2717,0)</f>
        <v>0</v>
      </c>
    </row>
    <row r="2718" spans="12:17" x14ac:dyDescent="0.25">
      <c r="L2718">
        <f>IF(AND(Colin!$G2718=$B$1,Colin!$H2718=$C$3),Colin!$I2718,)</f>
        <v>0</v>
      </c>
      <c r="M2718">
        <f>IF(AND(Colin!$G2718=$B$1,Colin!$H2718&lt;=$C$3),Colin!$I2718,)</f>
        <v>0</v>
      </c>
      <c r="N2718">
        <f>IF(AND(Colin!$G2718=$B$2,Colin!$H2718=$C$3),Colin!$I2718,)</f>
        <v>0</v>
      </c>
      <c r="O2718">
        <f>IF(AND(Colin!$G2718=$B$2,Colin!$H2718&lt;=$C$3),Colin!$I2718,)</f>
        <v>0</v>
      </c>
      <c r="P2718">
        <f>IF(Colin!$G2718&lt;$B$2,Colin!$I2718,0)</f>
        <v>0</v>
      </c>
      <c r="Q2718">
        <f>IF(Colin!$G2718&lt;$B$1,Colin!$I2718,0)</f>
        <v>0</v>
      </c>
    </row>
    <row r="2719" spans="12:17" x14ac:dyDescent="0.25">
      <c r="L2719">
        <f>IF(AND(Colin!$G2719=$B$1,Colin!$H2719=$C$3),Colin!$I2719,)</f>
        <v>0</v>
      </c>
      <c r="M2719">
        <f>IF(AND(Colin!$G2719=$B$1,Colin!$H2719&lt;=$C$3),Colin!$I2719,)</f>
        <v>0</v>
      </c>
      <c r="N2719">
        <f>IF(AND(Colin!$G2719=$B$2,Colin!$H2719=$C$3),Colin!$I2719,)</f>
        <v>0</v>
      </c>
      <c r="O2719">
        <f>IF(AND(Colin!$G2719=$B$2,Colin!$H2719&lt;=$C$3),Colin!$I2719,)</f>
        <v>0</v>
      </c>
      <c r="P2719">
        <f>IF(Colin!$G2719&lt;$B$2,Colin!$I2719,0)</f>
        <v>0</v>
      </c>
      <c r="Q2719">
        <f>IF(Colin!$G2719&lt;$B$1,Colin!$I2719,0)</f>
        <v>0</v>
      </c>
    </row>
    <row r="2720" spans="12:17" x14ac:dyDescent="0.25">
      <c r="L2720">
        <f>IF(AND(Colin!$G2720=$B$1,Colin!$H2720=$C$3),Colin!$I2720,)</f>
        <v>0</v>
      </c>
      <c r="M2720">
        <f>IF(AND(Colin!$G2720=$B$1,Colin!$H2720&lt;=$C$3),Colin!$I2720,)</f>
        <v>0</v>
      </c>
      <c r="N2720">
        <f>IF(AND(Colin!$G2720=$B$2,Colin!$H2720=$C$3),Colin!$I2720,)</f>
        <v>0</v>
      </c>
      <c r="O2720">
        <f>IF(AND(Colin!$G2720=$B$2,Colin!$H2720&lt;=$C$3),Colin!$I2720,)</f>
        <v>0</v>
      </c>
      <c r="P2720">
        <f>IF(Colin!$G2720&lt;$B$2,Colin!$I2720,0)</f>
        <v>0</v>
      </c>
      <c r="Q2720">
        <f>IF(Colin!$G2720&lt;$B$1,Colin!$I2720,0)</f>
        <v>0</v>
      </c>
    </row>
    <row r="2721" spans="12:17" x14ac:dyDescent="0.25">
      <c r="L2721">
        <f>IF(AND(Colin!$G2721=$B$1,Colin!$H2721=$C$3),Colin!$I2721,)</f>
        <v>0</v>
      </c>
      <c r="M2721">
        <f>IF(AND(Colin!$G2721=$B$1,Colin!$H2721&lt;=$C$3),Colin!$I2721,)</f>
        <v>0</v>
      </c>
      <c r="N2721">
        <f>IF(AND(Colin!$G2721=$B$2,Colin!$H2721=$C$3),Colin!$I2721,)</f>
        <v>0</v>
      </c>
      <c r="O2721">
        <f>IF(AND(Colin!$G2721=$B$2,Colin!$H2721&lt;=$C$3),Colin!$I2721,)</f>
        <v>0</v>
      </c>
      <c r="P2721">
        <f>IF(Colin!$G2721&lt;$B$2,Colin!$I2721,0)</f>
        <v>0</v>
      </c>
      <c r="Q2721">
        <f>IF(Colin!$G2721&lt;$B$1,Colin!$I2721,0)</f>
        <v>0</v>
      </c>
    </row>
    <row r="2722" spans="12:17" x14ac:dyDescent="0.25">
      <c r="L2722">
        <f>IF(AND(Colin!$G2722=$B$1,Colin!$H2722=$C$3),Colin!$I2722,)</f>
        <v>0</v>
      </c>
      <c r="M2722">
        <f>IF(AND(Colin!$G2722=$B$1,Colin!$H2722&lt;=$C$3),Colin!$I2722,)</f>
        <v>0</v>
      </c>
      <c r="N2722">
        <f>IF(AND(Colin!$G2722=$B$2,Colin!$H2722=$C$3),Colin!$I2722,)</f>
        <v>0</v>
      </c>
      <c r="O2722">
        <f>IF(AND(Colin!$G2722=$B$2,Colin!$H2722&lt;=$C$3),Colin!$I2722,)</f>
        <v>0</v>
      </c>
      <c r="P2722">
        <f>IF(Colin!$G2722&lt;$B$2,Colin!$I2722,0)</f>
        <v>0</v>
      </c>
      <c r="Q2722">
        <f>IF(Colin!$G2722&lt;$B$1,Colin!$I2722,0)</f>
        <v>0</v>
      </c>
    </row>
    <row r="2723" spans="12:17" x14ac:dyDescent="0.25">
      <c r="L2723">
        <f>IF(AND(Colin!$G2723=$B$1,Colin!$H2723=$C$3),Colin!$I2723,)</f>
        <v>0</v>
      </c>
      <c r="M2723">
        <f>IF(AND(Colin!$G2723=$B$1,Colin!$H2723&lt;=$C$3),Colin!$I2723,)</f>
        <v>0</v>
      </c>
      <c r="N2723">
        <f>IF(AND(Colin!$G2723=$B$2,Colin!$H2723=$C$3),Colin!$I2723,)</f>
        <v>0</v>
      </c>
      <c r="O2723">
        <f>IF(AND(Colin!$G2723=$B$2,Colin!$H2723&lt;=$C$3),Colin!$I2723,)</f>
        <v>0</v>
      </c>
      <c r="P2723">
        <f>IF(Colin!$G2723&lt;$B$2,Colin!$I2723,0)</f>
        <v>0</v>
      </c>
      <c r="Q2723">
        <f>IF(Colin!$G2723&lt;$B$1,Colin!$I2723,0)</f>
        <v>0</v>
      </c>
    </row>
    <row r="2724" spans="12:17" x14ac:dyDescent="0.25">
      <c r="L2724">
        <f>IF(AND(Colin!$G2724=$B$1,Colin!$H2724=$C$3),Colin!$I2724,)</f>
        <v>0</v>
      </c>
      <c r="M2724">
        <f>IF(AND(Colin!$G2724=$B$1,Colin!$H2724&lt;=$C$3),Colin!$I2724,)</f>
        <v>0</v>
      </c>
      <c r="N2724">
        <f>IF(AND(Colin!$G2724=$B$2,Colin!$H2724=$C$3),Colin!$I2724,)</f>
        <v>0</v>
      </c>
      <c r="O2724">
        <f>IF(AND(Colin!$G2724=$B$2,Colin!$H2724&lt;=$C$3),Colin!$I2724,)</f>
        <v>0</v>
      </c>
      <c r="P2724">
        <f>IF(Colin!$G2724&lt;$B$2,Colin!$I2724,0)</f>
        <v>0</v>
      </c>
      <c r="Q2724">
        <f>IF(Colin!$G2724&lt;$B$1,Colin!$I2724,0)</f>
        <v>0</v>
      </c>
    </row>
    <row r="2725" spans="12:17" x14ac:dyDescent="0.25">
      <c r="L2725">
        <f>IF(AND(Colin!$G2725=$B$1,Colin!$H2725=$C$3),Colin!$I2725,)</f>
        <v>0</v>
      </c>
      <c r="M2725">
        <f>IF(AND(Colin!$G2725=$B$1,Colin!$H2725&lt;=$C$3),Colin!$I2725,)</f>
        <v>0</v>
      </c>
      <c r="N2725">
        <f>IF(AND(Colin!$G2725=$B$2,Colin!$H2725=$C$3),Colin!$I2725,)</f>
        <v>0</v>
      </c>
      <c r="O2725">
        <f>IF(AND(Colin!$G2725=$B$2,Colin!$H2725&lt;=$C$3),Colin!$I2725,)</f>
        <v>0</v>
      </c>
      <c r="P2725">
        <f>IF(Colin!$G2725&lt;$B$2,Colin!$I2725,0)</f>
        <v>0</v>
      </c>
      <c r="Q2725">
        <f>IF(Colin!$G2725&lt;$B$1,Colin!$I2725,0)</f>
        <v>0</v>
      </c>
    </row>
    <row r="2726" spans="12:17" x14ac:dyDescent="0.25">
      <c r="L2726">
        <f>IF(AND(Colin!$G2726=$B$1,Colin!$H2726=$C$3),Colin!$I2726,)</f>
        <v>0</v>
      </c>
      <c r="M2726">
        <f>IF(AND(Colin!$G2726=$B$1,Colin!$H2726&lt;=$C$3),Colin!$I2726,)</f>
        <v>0</v>
      </c>
      <c r="N2726">
        <f>IF(AND(Colin!$G2726=$B$2,Colin!$H2726=$C$3),Colin!$I2726,)</f>
        <v>0</v>
      </c>
      <c r="O2726">
        <f>IF(AND(Colin!$G2726=$B$2,Colin!$H2726&lt;=$C$3),Colin!$I2726,)</f>
        <v>0</v>
      </c>
      <c r="P2726">
        <f>IF(Colin!$G2726&lt;$B$2,Colin!$I2726,0)</f>
        <v>0</v>
      </c>
      <c r="Q2726">
        <f>IF(Colin!$G2726&lt;$B$1,Colin!$I2726,0)</f>
        <v>0</v>
      </c>
    </row>
    <row r="2727" spans="12:17" x14ac:dyDescent="0.25">
      <c r="L2727">
        <f>IF(AND(Colin!$G2727=$B$1,Colin!$H2727=$C$3),Colin!$I2727,)</f>
        <v>0</v>
      </c>
      <c r="M2727">
        <f>IF(AND(Colin!$G2727=$B$1,Colin!$H2727&lt;=$C$3),Colin!$I2727,)</f>
        <v>0</v>
      </c>
      <c r="N2727">
        <f>IF(AND(Colin!$G2727=$B$2,Colin!$H2727=$C$3),Colin!$I2727,)</f>
        <v>0</v>
      </c>
      <c r="O2727">
        <f>IF(AND(Colin!$G2727=$B$2,Colin!$H2727&lt;=$C$3),Colin!$I2727,)</f>
        <v>0</v>
      </c>
      <c r="P2727">
        <f>IF(Colin!$G2727&lt;$B$2,Colin!$I2727,0)</f>
        <v>0</v>
      </c>
      <c r="Q2727">
        <f>IF(Colin!$G2727&lt;$B$1,Colin!$I2727,0)</f>
        <v>0</v>
      </c>
    </row>
    <row r="2728" spans="12:17" x14ac:dyDescent="0.25">
      <c r="L2728">
        <f>IF(AND(Colin!$G2728=$B$1,Colin!$H2728=$C$3),Colin!$I2728,)</f>
        <v>0</v>
      </c>
      <c r="M2728">
        <f>IF(AND(Colin!$G2728=$B$1,Colin!$H2728&lt;=$C$3),Colin!$I2728,)</f>
        <v>0</v>
      </c>
      <c r="N2728">
        <f>IF(AND(Colin!$G2728=$B$2,Colin!$H2728=$C$3),Colin!$I2728,)</f>
        <v>0</v>
      </c>
      <c r="O2728">
        <f>IF(AND(Colin!$G2728=$B$2,Colin!$H2728&lt;=$C$3),Colin!$I2728,)</f>
        <v>0</v>
      </c>
      <c r="P2728">
        <f>IF(Colin!$G2728&lt;$B$2,Colin!$I2728,0)</f>
        <v>0</v>
      </c>
      <c r="Q2728">
        <f>IF(Colin!$G2728&lt;$B$1,Colin!$I2728,0)</f>
        <v>0</v>
      </c>
    </row>
    <row r="2729" spans="12:17" x14ac:dyDescent="0.25">
      <c r="L2729">
        <f>IF(AND(Colin!$G2729=$B$1,Colin!$H2729=$C$3),Colin!$I2729,)</f>
        <v>0</v>
      </c>
      <c r="M2729">
        <f>IF(AND(Colin!$G2729=$B$1,Colin!$H2729&lt;=$C$3),Colin!$I2729,)</f>
        <v>0</v>
      </c>
      <c r="N2729">
        <f>IF(AND(Colin!$G2729=$B$2,Colin!$H2729=$C$3),Colin!$I2729,)</f>
        <v>0</v>
      </c>
      <c r="O2729">
        <f>IF(AND(Colin!$G2729=$B$2,Colin!$H2729&lt;=$C$3),Colin!$I2729,)</f>
        <v>0</v>
      </c>
      <c r="P2729">
        <f>IF(Colin!$G2729&lt;$B$2,Colin!$I2729,0)</f>
        <v>0</v>
      </c>
      <c r="Q2729">
        <f>IF(Colin!$G2729&lt;$B$1,Colin!$I2729,0)</f>
        <v>0</v>
      </c>
    </row>
    <row r="2730" spans="12:17" x14ac:dyDescent="0.25">
      <c r="L2730">
        <f>IF(AND(Colin!$G2730=$B$1,Colin!$H2730=$C$3),Colin!$I2730,)</f>
        <v>0</v>
      </c>
      <c r="M2730">
        <f>IF(AND(Colin!$G2730=$B$1,Colin!$H2730&lt;=$C$3),Colin!$I2730,)</f>
        <v>0</v>
      </c>
      <c r="N2730">
        <f>IF(AND(Colin!$G2730=$B$2,Colin!$H2730=$C$3),Colin!$I2730,)</f>
        <v>0</v>
      </c>
      <c r="O2730">
        <f>IF(AND(Colin!$G2730=$B$2,Colin!$H2730&lt;=$C$3),Colin!$I2730,)</f>
        <v>0</v>
      </c>
      <c r="P2730">
        <f>IF(Colin!$G2730&lt;$B$2,Colin!$I2730,0)</f>
        <v>0</v>
      </c>
      <c r="Q2730">
        <f>IF(Colin!$G2730&lt;$B$1,Colin!$I2730,0)</f>
        <v>0</v>
      </c>
    </row>
    <row r="2731" spans="12:17" x14ac:dyDescent="0.25">
      <c r="L2731">
        <f>IF(AND(Colin!$G2731=$B$1,Colin!$H2731=$C$3),Colin!$I2731,)</f>
        <v>0</v>
      </c>
      <c r="M2731">
        <f>IF(AND(Colin!$G2731=$B$1,Colin!$H2731&lt;=$C$3),Colin!$I2731,)</f>
        <v>0</v>
      </c>
      <c r="N2731">
        <f>IF(AND(Colin!$G2731=$B$2,Colin!$H2731=$C$3),Colin!$I2731,)</f>
        <v>0</v>
      </c>
      <c r="O2731">
        <f>IF(AND(Colin!$G2731=$B$2,Colin!$H2731&lt;=$C$3),Colin!$I2731,)</f>
        <v>0</v>
      </c>
      <c r="P2731">
        <f>IF(Colin!$G2731&lt;$B$2,Colin!$I2731,0)</f>
        <v>0</v>
      </c>
      <c r="Q2731">
        <f>IF(Colin!$G2731&lt;$B$1,Colin!$I2731,0)</f>
        <v>0</v>
      </c>
    </row>
    <row r="2732" spans="12:17" x14ac:dyDescent="0.25">
      <c r="L2732">
        <f>IF(AND(Colin!$G2732=$B$1,Colin!$H2732=$C$3),Colin!$I2732,)</f>
        <v>0</v>
      </c>
      <c r="M2732">
        <f>IF(AND(Colin!$G2732=$B$1,Colin!$H2732&lt;=$C$3),Colin!$I2732,)</f>
        <v>0</v>
      </c>
      <c r="N2732">
        <f>IF(AND(Colin!$G2732=$B$2,Colin!$H2732=$C$3),Colin!$I2732,)</f>
        <v>0</v>
      </c>
      <c r="O2732">
        <f>IF(AND(Colin!$G2732=$B$2,Colin!$H2732&lt;=$C$3),Colin!$I2732,)</f>
        <v>0</v>
      </c>
      <c r="P2732">
        <f>IF(Colin!$G2732&lt;$B$2,Colin!$I2732,0)</f>
        <v>0</v>
      </c>
      <c r="Q2732">
        <f>IF(Colin!$G2732&lt;$B$1,Colin!$I2732,0)</f>
        <v>0</v>
      </c>
    </row>
    <row r="2733" spans="12:17" x14ac:dyDescent="0.25">
      <c r="L2733">
        <f>IF(AND(Colin!$G2733=$B$1,Colin!$H2733=$C$3),Colin!$I2733,)</f>
        <v>0</v>
      </c>
      <c r="M2733">
        <f>IF(AND(Colin!$G2733=$B$1,Colin!$H2733&lt;=$C$3),Colin!$I2733,)</f>
        <v>0</v>
      </c>
      <c r="N2733">
        <f>IF(AND(Colin!$G2733=$B$2,Colin!$H2733=$C$3),Colin!$I2733,)</f>
        <v>0</v>
      </c>
      <c r="O2733">
        <f>IF(AND(Colin!$G2733=$B$2,Colin!$H2733&lt;=$C$3),Colin!$I2733,)</f>
        <v>0</v>
      </c>
      <c r="P2733">
        <f>IF(Colin!$G2733&lt;$B$2,Colin!$I2733,0)</f>
        <v>0</v>
      </c>
      <c r="Q2733">
        <f>IF(Colin!$G2733&lt;$B$1,Colin!$I2733,0)</f>
        <v>0</v>
      </c>
    </row>
    <row r="2734" spans="12:17" x14ac:dyDescent="0.25">
      <c r="L2734">
        <f>IF(AND(Colin!$G2734=$B$1,Colin!$H2734=$C$3),Colin!$I2734,)</f>
        <v>0</v>
      </c>
      <c r="M2734">
        <f>IF(AND(Colin!$G2734=$B$1,Colin!$H2734&lt;=$C$3),Colin!$I2734,)</f>
        <v>0</v>
      </c>
      <c r="N2734">
        <f>IF(AND(Colin!$G2734=$B$2,Colin!$H2734=$C$3),Colin!$I2734,)</f>
        <v>0</v>
      </c>
      <c r="O2734">
        <f>IF(AND(Colin!$G2734=$B$2,Colin!$H2734&lt;=$C$3),Colin!$I2734,)</f>
        <v>0</v>
      </c>
      <c r="P2734">
        <f>IF(Colin!$G2734&lt;$B$2,Colin!$I2734,0)</f>
        <v>0</v>
      </c>
      <c r="Q2734">
        <f>IF(Colin!$G2734&lt;$B$1,Colin!$I2734,0)</f>
        <v>0</v>
      </c>
    </row>
    <row r="2735" spans="12:17" x14ac:dyDescent="0.25">
      <c r="L2735">
        <f>IF(AND(Colin!$G2735=$B$1,Colin!$H2735=$C$3),Colin!$I2735,)</f>
        <v>0</v>
      </c>
      <c r="M2735">
        <f>IF(AND(Colin!$G2735=$B$1,Colin!$H2735&lt;=$C$3),Colin!$I2735,)</f>
        <v>0</v>
      </c>
      <c r="N2735">
        <f>IF(AND(Colin!$G2735=$B$2,Colin!$H2735=$C$3),Colin!$I2735,)</f>
        <v>0</v>
      </c>
      <c r="O2735">
        <f>IF(AND(Colin!$G2735=$B$2,Colin!$H2735&lt;=$C$3),Colin!$I2735,)</f>
        <v>0</v>
      </c>
      <c r="P2735">
        <f>IF(Colin!$G2735&lt;$B$2,Colin!$I2735,0)</f>
        <v>0</v>
      </c>
      <c r="Q2735">
        <f>IF(Colin!$G2735&lt;$B$1,Colin!$I2735,0)</f>
        <v>0</v>
      </c>
    </row>
    <row r="2736" spans="12:17" x14ac:dyDescent="0.25">
      <c r="L2736">
        <f>IF(AND(Colin!$G2736=$B$1,Colin!$H2736=$C$3),Colin!$I2736,)</f>
        <v>0</v>
      </c>
      <c r="M2736">
        <f>IF(AND(Colin!$G2736=$B$1,Colin!$H2736&lt;=$C$3),Colin!$I2736,)</f>
        <v>0</v>
      </c>
      <c r="N2736">
        <f>IF(AND(Colin!$G2736=$B$2,Colin!$H2736=$C$3),Colin!$I2736,)</f>
        <v>0</v>
      </c>
      <c r="O2736">
        <f>IF(AND(Colin!$G2736=$B$2,Colin!$H2736&lt;=$C$3),Colin!$I2736,)</f>
        <v>0</v>
      </c>
      <c r="P2736">
        <f>IF(Colin!$G2736&lt;$B$2,Colin!$I2736,0)</f>
        <v>0</v>
      </c>
      <c r="Q2736">
        <f>IF(Colin!$G2736&lt;$B$1,Colin!$I2736,0)</f>
        <v>0</v>
      </c>
    </row>
    <row r="2737" spans="12:17" x14ac:dyDescent="0.25">
      <c r="L2737">
        <f>IF(AND(Colin!$G2737=$B$1,Colin!$H2737=$C$3),Colin!$I2737,)</f>
        <v>0</v>
      </c>
      <c r="M2737">
        <f>IF(AND(Colin!$G2737=$B$1,Colin!$H2737&lt;=$C$3),Colin!$I2737,)</f>
        <v>0</v>
      </c>
      <c r="N2737">
        <f>IF(AND(Colin!$G2737=$B$2,Colin!$H2737=$C$3),Colin!$I2737,)</f>
        <v>0</v>
      </c>
      <c r="O2737">
        <f>IF(AND(Colin!$G2737=$B$2,Colin!$H2737&lt;=$C$3),Colin!$I2737,)</f>
        <v>0</v>
      </c>
      <c r="P2737">
        <f>IF(Colin!$G2737&lt;$B$2,Colin!$I2737,0)</f>
        <v>0</v>
      </c>
      <c r="Q2737">
        <f>IF(Colin!$G2737&lt;$B$1,Colin!$I2737,0)</f>
        <v>0</v>
      </c>
    </row>
    <row r="2738" spans="12:17" x14ac:dyDescent="0.25">
      <c r="L2738">
        <f>IF(AND(Colin!$G2738=$B$1,Colin!$H2738=$C$3),Colin!$I2738,)</f>
        <v>0</v>
      </c>
      <c r="M2738">
        <f>IF(AND(Colin!$G2738=$B$1,Colin!$H2738&lt;=$C$3),Colin!$I2738,)</f>
        <v>0</v>
      </c>
      <c r="N2738">
        <f>IF(AND(Colin!$G2738=$B$2,Colin!$H2738=$C$3),Colin!$I2738,)</f>
        <v>0</v>
      </c>
      <c r="O2738">
        <f>IF(AND(Colin!$G2738=$B$2,Colin!$H2738&lt;=$C$3),Colin!$I2738,)</f>
        <v>0</v>
      </c>
      <c r="P2738">
        <f>IF(Colin!$G2738&lt;$B$2,Colin!$I2738,0)</f>
        <v>0</v>
      </c>
      <c r="Q2738">
        <f>IF(Colin!$G2738&lt;$B$1,Colin!$I2738,0)</f>
        <v>0</v>
      </c>
    </row>
    <row r="2739" spans="12:17" x14ac:dyDescent="0.25">
      <c r="L2739">
        <f>IF(AND(Colin!$G2739=$B$1,Colin!$H2739=$C$3),Colin!$I2739,)</f>
        <v>0</v>
      </c>
      <c r="M2739">
        <f>IF(AND(Colin!$G2739=$B$1,Colin!$H2739&lt;=$C$3),Colin!$I2739,)</f>
        <v>0</v>
      </c>
      <c r="N2739">
        <f>IF(AND(Colin!$G2739=$B$2,Colin!$H2739=$C$3),Colin!$I2739,)</f>
        <v>0</v>
      </c>
      <c r="O2739">
        <f>IF(AND(Colin!$G2739=$B$2,Colin!$H2739&lt;=$C$3),Colin!$I2739,)</f>
        <v>0</v>
      </c>
      <c r="P2739">
        <f>IF(Colin!$G2739&lt;$B$2,Colin!$I2739,0)</f>
        <v>0</v>
      </c>
      <c r="Q2739">
        <f>IF(Colin!$G2739&lt;$B$1,Colin!$I2739,0)</f>
        <v>0</v>
      </c>
    </row>
    <row r="2740" spans="12:17" x14ac:dyDescent="0.25">
      <c r="L2740">
        <f>IF(AND(Colin!$G2740=$B$1,Colin!$H2740=$C$3),Colin!$I2740,)</f>
        <v>0</v>
      </c>
      <c r="M2740">
        <f>IF(AND(Colin!$G2740=$B$1,Colin!$H2740&lt;=$C$3),Colin!$I2740,)</f>
        <v>0</v>
      </c>
      <c r="N2740">
        <f>IF(AND(Colin!$G2740=$B$2,Colin!$H2740=$C$3),Colin!$I2740,)</f>
        <v>0</v>
      </c>
      <c r="O2740">
        <f>IF(AND(Colin!$G2740=$B$2,Colin!$H2740&lt;=$C$3),Colin!$I2740,)</f>
        <v>0</v>
      </c>
      <c r="P2740">
        <f>IF(Colin!$G2740&lt;$B$2,Colin!$I2740,0)</f>
        <v>0</v>
      </c>
      <c r="Q2740">
        <f>IF(Colin!$G2740&lt;$B$1,Colin!$I2740,0)</f>
        <v>0</v>
      </c>
    </row>
    <row r="2741" spans="12:17" x14ac:dyDescent="0.25">
      <c r="L2741">
        <f>IF(AND(Colin!$G2741=$B$1,Colin!$H2741=$C$3),Colin!$I2741,)</f>
        <v>0</v>
      </c>
      <c r="M2741">
        <f>IF(AND(Colin!$G2741=$B$1,Colin!$H2741&lt;=$C$3),Colin!$I2741,)</f>
        <v>0</v>
      </c>
      <c r="N2741">
        <f>IF(AND(Colin!$G2741=$B$2,Colin!$H2741=$C$3),Colin!$I2741,)</f>
        <v>0</v>
      </c>
      <c r="O2741">
        <f>IF(AND(Colin!$G2741=$B$2,Colin!$H2741&lt;=$C$3),Colin!$I2741,)</f>
        <v>0</v>
      </c>
      <c r="P2741">
        <f>IF(Colin!$G2741&lt;$B$2,Colin!$I2741,0)</f>
        <v>0</v>
      </c>
      <c r="Q2741">
        <f>IF(Colin!$G2741&lt;$B$1,Colin!$I2741,0)</f>
        <v>0</v>
      </c>
    </row>
    <row r="2742" spans="12:17" x14ac:dyDescent="0.25">
      <c r="L2742">
        <f>IF(AND(Colin!$G2742=$B$1,Colin!$H2742=$C$3),Colin!$I2742,)</f>
        <v>0</v>
      </c>
      <c r="M2742">
        <f>IF(AND(Colin!$G2742=$B$1,Colin!$H2742&lt;=$C$3),Colin!$I2742,)</f>
        <v>0</v>
      </c>
      <c r="N2742">
        <f>IF(AND(Colin!$G2742=$B$2,Colin!$H2742=$C$3),Colin!$I2742,)</f>
        <v>0</v>
      </c>
      <c r="O2742">
        <f>IF(AND(Colin!$G2742=$B$2,Colin!$H2742&lt;=$C$3),Colin!$I2742,)</f>
        <v>0</v>
      </c>
      <c r="P2742">
        <f>IF(Colin!$G2742&lt;$B$2,Colin!$I2742,0)</f>
        <v>0</v>
      </c>
      <c r="Q2742">
        <f>IF(Colin!$G2742&lt;$B$1,Colin!$I2742,0)</f>
        <v>0</v>
      </c>
    </row>
    <row r="2743" spans="12:17" x14ac:dyDescent="0.25">
      <c r="L2743">
        <f>IF(AND(Colin!$G2743=$B$1,Colin!$H2743=$C$3),Colin!$I2743,)</f>
        <v>0</v>
      </c>
      <c r="M2743">
        <f>IF(AND(Colin!$G2743=$B$1,Colin!$H2743&lt;=$C$3),Colin!$I2743,)</f>
        <v>0</v>
      </c>
      <c r="N2743">
        <f>IF(AND(Colin!$G2743=$B$2,Colin!$H2743=$C$3),Colin!$I2743,)</f>
        <v>0</v>
      </c>
      <c r="O2743">
        <f>IF(AND(Colin!$G2743=$B$2,Colin!$H2743&lt;=$C$3),Colin!$I2743,)</f>
        <v>0</v>
      </c>
      <c r="P2743">
        <f>IF(Colin!$G2743&lt;$B$2,Colin!$I2743,0)</f>
        <v>0</v>
      </c>
      <c r="Q2743">
        <f>IF(Colin!$G2743&lt;$B$1,Colin!$I2743,0)</f>
        <v>0</v>
      </c>
    </row>
    <row r="2744" spans="12:17" x14ac:dyDescent="0.25">
      <c r="L2744">
        <f>IF(AND(Colin!$G2744=$B$1,Colin!$H2744=$C$3),Colin!$I2744,)</f>
        <v>0</v>
      </c>
      <c r="M2744">
        <f>IF(AND(Colin!$G2744=$B$1,Colin!$H2744&lt;=$C$3),Colin!$I2744,)</f>
        <v>0</v>
      </c>
      <c r="N2744">
        <f>IF(AND(Colin!$G2744=$B$2,Colin!$H2744=$C$3),Colin!$I2744,)</f>
        <v>0</v>
      </c>
      <c r="O2744">
        <f>IF(AND(Colin!$G2744=$B$2,Colin!$H2744&lt;=$C$3),Colin!$I2744,)</f>
        <v>0</v>
      </c>
      <c r="P2744">
        <f>IF(Colin!$G2744&lt;$B$2,Colin!$I2744,0)</f>
        <v>0</v>
      </c>
      <c r="Q2744">
        <f>IF(Colin!$G2744&lt;$B$1,Colin!$I2744,0)</f>
        <v>0</v>
      </c>
    </row>
    <row r="2745" spans="12:17" x14ac:dyDescent="0.25">
      <c r="L2745">
        <f>IF(AND(Colin!$G2745=$B$1,Colin!$H2745=$C$3),Colin!$I2745,)</f>
        <v>0</v>
      </c>
      <c r="M2745">
        <f>IF(AND(Colin!$G2745=$B$1,Colin!$H2745&lt;=$C$3),Colin!$I2745,)</f>
        <v>0</v>
      </c>
      <c r="N2745">
        <f>IF(AND(Colin!$G2745=$B$2,Colin!$H2745=$C$3),Colin!$I2745,)</f>
        <v>0</v>
      </c>
      <c r="O2745">
        <f>IF(AND(Colin!$G2745=$B$2,Colin!$H2745&lt;=$C$3),Colin!$I2745,)</f>
        <v>0</v>
      </c>
      <c r="P2745">
        <f>IF(Colin!$G2745&lt;$B$2,Colin!$I2745,0)</f>
        <v>0</v>
      </c>
      <c r="Q2745">
        <f>IF(Colin!$G2745&lt;$B$1,Colin!$I2745,0)</f>
        <v>0</v>
      </c>
    </row>
    <row r="2746" spans="12:17" x14ac:dyDescent="0.25">
      <c r="L2746">
        <f>IF(AND(Colin!$G2746=$B$1,Colin!$H2746=$C$3),Colin!$I2746,)</f>
        <v>0</v>
      </c>
      <c r="M2746">
        <f>IF(AND(Colin!$G2746=$B$1,Colin!$H2746&lt;=$C$3),Colin!$I2746,)</f>
        <v>0</v>
      </c>
      <c r="N2746">
        <f>IF(AND(Colin!$G2746=$B$2,Colin!$H2746=$C$3),Colin!$I2746,)</f>
        <v>0</v>
      </c>
      <c r="O2746">
        <f>IF(AND(Colin!$G2746=$B$2,Colin!$H2746&lt;=$C$3),Colin!$I2746,)</f>
        <v>0</v>
      </c>
      <c r="P2746">
        <f>IF(Colin!$G2746&lt;$B$2,Colin!$I2746,0)</f>
        <v>0</v>
      </c>
      <c r="Q2746">
        <f>IF(Colin!$G2746&lt;$B$1,Colin!$I2746,0)</f>
        <v>0</v>
      </c>
    </row>
    <row r="2747" spans="12:17" x14ac:dyDescent="0.25">
      <c r="L2747">
        <f>IF(AND(Colin!$G2747=$B$1,Colin!$H2747=$C$3),Colin!$I2747,)</f>
        <v>0</v>
      </c>
      <c r="M2747">
        <f>IF(AND(Colin!$G2747=$B$1,Colin!$H2747&lt;=$C$3),Colin!$I2747,)</f>
        <v>0</v>
      </c>
      <c r="N2747">
        <f>IF(AND(Colin!$G2747=$B$2,Colin!$H2747=$C$3),Colin!$I2747,)</f>
        <v>0</v>
      </c>
      <c r="O2747">
        <f>IF(AND(Colin!$G2747=$B$2,Colin!$H2747&lt;=$C$3),Colin!$I2747,)</f>
        <v>0</v>
      </c>
      <c r="P2747">
        <f>IF(Colin!$G2747&lt;$B$2,Colin!$I2747,0)</f>
        <v>0</v>
      </c>
      <c r="Q2747">
        <f>IF(Colin!$G2747&lt;$B$1,Colin!$I2747,0)</f>
        <v>0</v>
      </c>
    </row>
    <row r="2748" spans="12:17" x14ac:dyDescent="0.25">
      <c r="L2748">
        <f>IF(AND(Colin!$G2748=$B$1,Colin!$H2748=$C$3),Colin!$I2748,)</f>
        <v>0</v>
      </c>
      <c r="M2748">
        <f>IF(AND(Colin!$G2748=$B$1,Colin!$H2748&lt;=$C$3),Colin!$I2748,)</f>
        <v>0</v>
      </c>
      <c r="N2748">
        <f>IF(AND(Colin!$G2748=$B$2,Colin!$H2748=$C$3),Colin!$I2748,)</f>
        <v>0</v>
      </c>
      <c r="O2748">
        <f>IF(AND(Colin!$G2748=$B$2,Colin!$H2748&lt;=$C$3),Colin!$I2748,)</f>
        <v>0</v>
      </c>
      <c r="P2748">
        <f>IF(Colin!$G2748&lt;$B$2,Colin!$I2748,0)</f>
        <v>0</v>
      </c>
      <c r="Q2748">
        <f>IF(Colin!$G2748&lt;$B$1,Colin!$I2748,0)</f>
        <v>0</v>
      </c>
    </row>
    <row r="2749" spans="12:17" x14ac:dyDescent="0.25">
      <c r="L2749">
        <f>IF(AND(Colin!$G2749=$B$1,Colin!$H2749=$C$3),Colin!$I2749,)</f>
        <v>0</v>
      </c>
      <c r="M2749">
        <f>IF(AND(Colin!$G2749=$B$1,Colin!$H2749&lt;=$C$3),Colin!$I2749,)</f>
        <v>0</v>
      </c>
      <c r="N2749">
        <f>IF(AND(Colin!$G2749=$B$2,Colin!$H2749=$C$3),Colin!$I2749,)</f>
        <v>0</v>
      </c>
      <c r="O2749">
        <f>IF(AND(Colin!$G2749=$B$2,Colin!$H2749&lt;=$C$3),Colin!$I2749,)</f>
        <v>0</v>
      </c>
      <c r="P2749">
        <f>IF(Colin!$G2749&lt;$B$2,Colin!$I2749,0)</f>
        <v>0</v>
      </c>
      <c r="Q2749">
        <f>IF(Colin!$G2749&lt;$B$1,Colin!$I2749,0)</f>
        <v>0</v>
      </c>
    </row>
    <row r="2750" spans="12:17" x14ac:dyDescent="0.25">
      <c r="L2750">
        <f>IF(AND(Colin!$G2750=$B$1,Colin!$H2750=$C$3),Colin!$I2750,)</f>
        <v>0</v>
      </c>
      <c r="M2750">
        <f>IF(AND(Colin!$G2750=$B$1,Colin!$H2750&lt;=$C$3),Colin!$I2750,)</f>
        <v>0</v>
      </c>
      <c r="N2750">
        <f>IF(AND(Colin!$G2750=$B$2,Colin!$H2750=$C$3),Colin!$I2750,)</f>
        <v>0</v>
      </c>
      <c r="O2750">
        <f>IF(AND(Colin!$G2750=$B$2,Colin!$H2750&lt;=$C$3),Colin!$I2750,)</f>
        <v>0</v>
      </c>
      <c r="P2750">
        <f>IF(Colin!$G2750&lt;$B$2,Colin!$I2750,0)</f>
        <v>0</v>
      </c>
      <c r="Q2750">
        <f>IF(Colin!$G2750&lt;$B$1,Colin!$I2750,0)</f>
        <v>0</v>
      </c>
    </row>
    <row r="2751" spans="12:17" x14ac:dyDescent="0.25">
      <c r="L2751">
        <f>IF(AND(Colin!$G2751=$B$1,Colin!$H2751=$C$3),Colin!$I2751,)</f>
        <v>0</v>
      </c>
      <c r="M2751">
        <f>IF(AND(Colin!$G2751=$B$1,Colin!$H2751&lt;=$C$3),Colin!$I2751,)</f>
        <v>0</v>
      </c>
      <c r="N2751">
        <f>IF(AND(Colin!$G2751=$B$2,Colin!$H2751=$C$3),Colin!$I2751,)</f>
        <v>0</v>
      </c>
      <c r="O2751">
        <f>IF(AND(Colin!$G2751=$B$2,Colin!$H2751&lt;=$C$3),Colin!$I2751,)</f>
        <v>0</v>
      </c>
      <c r="P2751">
        <f>IF(Colin!$G2751&lt;$B$2,Colin!$I2751,0)</f>
        <v>0</v>
      </c>
      <c r="Q2751">
        <f>IF(Colin!$G2751&lt;$B$1,Colin!$I2751,0)</f>
        <v>0</v>
      </c>
    </row>
    <row r="2752" spans="12:17" x14ac:dyDescent="0.25">
      <c r="L2752">
        <f>IF(AND(Colin!$G2752=$B$1,Colin!$H2752=$C$3),Colin!$I2752,)</f>
        <v>0</v>
      </c>
      <c r="M2752">
        <f>IF(AND(Colin!$G2752=$B$1,Colin!$H2752&lt;=$C$3),Colin!$I2752,)</f>
        <v>0</v>
      </c>
      <c r="N2752">
        <f>IF(AND(Colin!$G2752=$B$2,Colin!$H2752=$C$3),Colin!$I2752,)</f>
        <v>0</v>
      </c>
      <c r="O2752">
        <f>IF(AND(Colin!$G2752=$B$2,Colin!$H2752&lt;=$C$3),Colin!$I2752,)</f>
        <v>0</v>
      </c>
      <c r="P2752">
        <f>IF(Colin!$G2752&lt;$B$2,Colin!$I2752,0)</f>
        <v>0</v>
      </c>
      <c r="Q2752">
        <f>IF(Colin!$G2752&lt;$B$1,Colin!$I2752,0)</f>
        <v>0</v>
      </c>
    </row>
    <row r="2753" spans="12:17" x14ac:dyDescent="0.25">
      <c r="L2753">
        <f>IF(AND(Colin!$G2753=$B$1,Colin!$H2753=$C$3),Colin!$I2753,)</f>
        <v>0</v>
      </c>
      <c r="M2753">
        <f>IF(AND(Colin!$G2753=$B$1,Colin!$H2753&lt;=$C$3),Colin!$I2753,)</f>
        <v>0</v>
      </c>
      <c r="N2753">
        <f>IF(AND(Colin!$G2753=$B$2,Colin!$H2753=$C$3),Colin!$I2753,)</f>
        <v>0</v>
      </c>
      <c r="O2753">
        <f>IF(AND(Colin!$G2753=$B$2,Colin!$H2753&lt;=$C$3),Colin!$I2753,)</f>
        <v>0</v>
      </c>
      <c r="P2753">
        <f>IF(Colin!$G2753&lt;$B$2,Colin!$I2753,0)</f>
        <v>0</v>
      </c>
      <c r="Q2753">
        <f>IF(Colin!$G2753&lt;$B$1,Colin!$I2753,0)</f>
        <v>0</v>
      </c>
    </row>
    <row r="2754" spans="12:17" x14ac:dyDescent="0.25">
      <c r="L2754">
        <f>IF(AND(Colin!$G2754=$B$1,Colin!$H2754=$C$3),Colin!$I2754,)</f>
        <v>0</v>
      </c>
      <c r="M2754">
        <f>IF(AND(Colin!$G2754=$B$1,Colin!$H2754&lt;=$C$3),Colin!$I2754,)</f>
        <v>0</v>
      </c>
      <c r="N2754">
        <f>IF(AND(Colin!$G2754=$B$2,Colin!$H2754=$C$3),Colin!$I2754,)</f>
        <v>0</v>
      </c>
      <c r="O2754">
        <f>IF(AND(Colin!$G2754=$B$2,Colin!$H2754&lt;=$C$3),Colin!$I2754,)</f>
        <v>0</v>
      </c>
      <c r="P2754">
        <f>IF(Colin!$G2754&lt;$B$2,Colin!$I2754,0)</f>
        <v>0</v>
      </c>
      <c r="Q2754">
        <f>IF(Colin!$G2754&lt;$B$1,Colin!$I2754,0)</f>
        <v>0</v>
      </c>
    </row>
    <row r="2755" spans="12:17" x14ac:dyDescent="0.25">
      <c r="L2755">
        <f>IF(AND(Colin!$G2755=$B$1,Colin!$H2755=$C$3),Colin!$I2755,)</f>
        <v>0</v>
      </c>
      <c r="M2755">
        <f>IF(AND(Colin!$G2755=$B$1,Colin!$H2755&lt;=$C$3),Colin!$I2755,)</f>
        <v>0</v>
      </c>
      <c r="N2755">
        <f>IF(AND(Colin!$G2755=$B$2,Colin!$H2755=$C$3),Colin!$I2755,)</f>
        <v>0</v>
      </c>
      <c r="O2755">
        <f>IF(AND(Colin!$G2755=$B$2,Colin!$H2755&lt;=$C$3),Colin!$I2755,)</f>
        <v>0</v>
      </c>
      <c r="P2755">
        <f>IF(Colin!$G2755&lt;$B$2,Colin!$I2755,0)</f>
        <v>0</v>
      </c>
      <c r="Q2755">
        <f>IF(Colin!$G2755&lt;$B$1,Colin!$I2755,0)</f>
        <v>0</v>
      </c>
    </row>
    <row r="2756" spans="12:17" x14ac:dyDescent="0.25">
      <c r="L2756">
        <f>IF(AND(Colin!$G2756=$B$1,Colin!$H2756=$C$3),Colin!$I2756,)</f>
        <v>0</v>
      </c>
      <c r="M2756">
        <f>IF(AND(Colin!$G2756=$B$1,Colin!$H2756&lt;=$C$3),Colin!$I2756,)</f>
        <v>0</v>
      </c>
      <c r="N2756">
        <f>IF(AND(Colin!$G2756=$B$2,Colin!$H2756=$C$3),Colin!$I2756,)</f>
        <v>0</v>
      </c>
      <c r="O2756">
        <f>IF(AND(Colin!$G2756=$B$2,Colin!$H2756&lt;=$C$3),Colin!$I2756,)</f>
        <v>0</v>
      </c>
      <c r="P2756">
        <f>IF(Colin!$G2756&lt;$B$2,Colin!$I2756,0)</f>
        <v>0</v>
      </c>
      <c r="Q2756">
        <f>IF(Colin!$G2756&lt;$B$1,Colin!$I2756,0)</f>
        <v>0</v>
      </c>
    </row>
    <row r="2757" spans="12:17" x14ac:dyDescent="0.25">
      <c r="L2757">
        <f>IF(AND(Colin!$G2757=$B$1,Colin!$H2757=$C$3),Colin!$I2757,)</f>
        <v>0</v>
      </c>
      <c r="M2757">
        <f>IF(AND(Colin!$G2757=$B$1,Colin!$H2757&lt;=$C$3),Colin!$I2757,)</f>
        <v>0</v>
      </c>
      <c r="N2757">
        <f>IF(AND(Colin!$G2757=$B$2,Colin!$H2757=$C$3),Colin!$I2757,)</f>
        <v>0</v>
      </c>
      <c r="O2757">
        <f>IF(AND(Colin!$G2757=$B$2,Colin!$H2757&lt;=$C$3),Colin!$I2757,)</f>
        <v>0</v>
      </c>
      <c r="P2757">
        <f>IF(Colin!$G2757&lt;$B$2,Colin!$I2757,0)</f>
        <v>0</v>
      </c>
      <c r="Q2757">
        <f>IF(Colin!$G2757&lt;$B$1,Colin!$I2757,0)</f>
        <v>0</v>
      </c>
    </row>
    <row r="2758" spans="12:17" x14ac:dyDescent="0.25">
      <c r="L2758">
        <f>IF(AND(Colin!$G2758=$B$1,Colin!$H2758=$C$3),Colin!$I2758,)</f>
        <v>0</v>
      </c>
      <c r="M2758">
        <f>IF(AND(Colin!$G2758=$B$1,Colin!$H2758&lt;=$C$3),Colin!$I2758,)</f>
        <v>0</v>
      </c>
      <c r="N2758">
        <f>IF(AND(Colin!$G2758=$B$2,Colin!$H2758=$C$3),Colin!$I2758,)</f>
        <v>0</v>
      </c>
      <c r="O2758">
        <f>IF(AND(Colin!$G2758=$B$2,Colin!$H2758&lt;=$C$3),Colin!$I2758,)</f>
        <v>0</v>
      </c>
      <c r="P2758">
        <f>IF(Colin!$G2758&lt;$B$2,Colin!$I2758,0)</f>
        <v>0</v>
      </c>
      <c r="Q2758">
        <f>IF(Colin!$G2758&lt;$B$1,Colin!$I2758,0)</f>
        <v>0</v>
      </c>
    </row>
    <row r="2759" spans="12:17" x14ac:dyDescent="0.25">
      <c r="L2759">
        <f>IF(AND(Colin!$G2759=$B$1,Colin!$H2759=$C$3),Colin!$I2759,)</f>
        <v>0</v>
      </c>
      <c r="M2759">
        <f>IF(AND(Colin!$G2759=$B$1,Colin!$H2759&lt;=$C$3),Colin!$I2759,)</f>
        <v>0</v>
      </c>
      <c r="N2759">
        <f>IF(AND(Colin!$G2759=$B$2,Colin!$H2759=$C$3),Colin!$I2759,)</f>
        <v>0</v>
      </c>
      <c r="O2759">
        <f>IF(AND(Colin!$G2759=$B$2,Colin!$H2759&lt;=$C$3),Colin!$I2759,)</f>
        <v>0</v>
      </c>
      <c r="P2759">
        <f>IF(Colin!$G2759&lt;$B$2,Colin!$I2759,0)</f>
        <v>0</v>
      </c>
      <c r="Q2759">
        <f>IF(Colin!$G2759&lt;$B$1,Colin!$I2759,0)</f>
        <v>0</v>
      </c>
    </row>
    <row r="2760" spans="12:17" x14ac:dyDescent="0.25">
      <c r="L2760">
        <f>IF(AND(Colin!$G2760=$B$1,Colin!$H2760=$C$3),Colin!$I2760,)</f>
        <v>0</v>
      </c>
      <c r="M2760">
        <f>IF(AND(Colin!$G2760=$B$1,Colin!$H2760&lt;=$C$3),Colin!$I2760,)</f>
        <v>0</v>
      </c>
      <c r="N2760">
        <f>IF(AND(Colin!$G2760=$B$2,Colin!$H2760=$C$3),Colin!$I2760,)</f>
        <v>0</v>
      </c>
      <c r="O2760">
        <f>IF(AND(Colin!$G2760=$B$2,Colin!$H2760&lt;=$C$3),Colin!$I2760,)</f>
        <v>0</v>
      </c>
      <c r="P2760">
        <f>IF(Colin!$G2760&lt;$B$2,Colin!$I2760,0)</f>
        <v>0</v>
      </c>
      <c r="Q2760">
        <f>IF(Colin!$G2760&lt;$B$1,Colin!$I2760,0)</f>
        <v>0</v>
      </c>
    </row>
    <row r="2761" spans="12:17" x14ac:dyDescent="0.25">
      <c r="L2761">
        <f>IF(AND(Colin!$G2761=$B$1,Colin!$H2761=$C$3),Colin!$I2761,)</f>
        <v>0</v>
      </c>
      <c r="M2761">
        <f>IF(AND(Colin!$G2761=$B$1,Colin!$H2761&lt;=$C$3),Colin!$I2761,)</f>
        <v>0</v>
      </c>
      <c r="N2761">
        <f>IF(AND(Colin!$G2761=$B$2,Colin!$H2761=$C$3),Colin!$I2761,)</f>
        <v>0</v>
      </c>
      <c r="O2761">
        <f>IF(AND(Colin!$G2761=$B$2,Colin!$H2761&lt;=$C$3),Colin!$I2761,)</f>
        <v>0</v>
      </c>
      <c r="P2761">
        <f>IF(Colin!$G2761&lt;$B$2,Colin!$I2761,0)</f>
        <v>0</v>
      </c>
      <c r="Q2761">
        <f>IF(Colin!$G2761&lt;$B$1,Colin!$I2761,0)</f>
        <v>0</v>
      </c>
    </row>
    <row r="2762" spans="12:17" x14ac:dyDescent="0.25">
      <c r="L2762">
        <f>IF(AND(Colin!$G2762=$B$1,Colin!$H2762=$C$3),Colin!$I2762,)</f>
        <v>0</v>
      </c>
      <c r="M2762">
        <f>IF(AND(Colin!$G2762=$B$1,Colin!$H2762&lt;=$C$3),Colin!$I2762,)</f>
        <v>0</v>
      </c>
      <c r="N2762">
        <f>IF(AND(Colin!$G2762=$B$2,Colin!$H2762=$C$3),Colin!$I2762,)</f>
        <v>0</v>
      </c>
      <c r="O2762">
        <f>IF(AND(Colin!$G2762=$B$2,Colin!$H2762&lt;=$C$3),Colin!$I2762,)</f>
        <v>0</v>
      </c>
      <c r="P2762">
        <f>IF(Colin!$G2762&lt;$B$2,Colin!$I2762,0)</f>
        <v>0</v>
      </c>
      <c r="Q2762">
        <f>IF(Colin!$G2762&lt;$B$1,Colin!$I2762,0)</f>
        <v>0</v>
      </c>
    </row>
    <row r="2763" spans="12:17" x14ac:dyDescent="0.25">
      <c r="L2763">
        <f>IF(AND(Colin!$G2763=$B$1,Colin!$H2763=$C$3),Colin!$I2763,)</f>
        <v>0</v>
      </c>
      <c r="M2763">
        <f>IF(AND(Colin!$G2763=$B$1,Colin!$H2763&lt;=$C$3),Colin!$I2763,)</f>
        <v>0</v>
      </c>
      <c r="N2763">
        <f>IF(AND(Colin!$G2763=$B$2,Colin!$H2763=$C$3),Colin!$I2763,)</f>
        <v>0</v>
      </c>
      <c r="O2763">
        <f>IF(AND(Colin!$G2763=$B$2,Colin!$H2763&lt;=$C$3),Colin!$I2763,)</f>
        <v>0</v>
      </c>
      <c r="P2763">
        <f>IF(Colin!$G2763&lt;$B$2,Colin!$I2763,0)</f>
        <v>0</v>
      </c>
      <c r="Q2763">
        <f>IF(Colin!$G2763&lt;$B$1,Colin!$I2763,0)</f>
        <v>0</v>
      </c>
    </row>
    <row r="2764" spans="12:17" x14ac:dyDescent="0.25">
      <c r="L2764">
        <f>IF(AND(Colin!$G2764=$B$1,Colin!$H2764=$C$3),Colin!$I2764,)</f>
        <v>0</v>
      </c>
      <c r="M2764">
        <f>IF(AND(Colin!$G2764=$B$1,Colin!$H2764&lt;=$C$3),Colin!$I2764,)</f>
        <v>0</v>
      </c>
      <c r="N2764">
        <f>IF(AND(Colin!$G2764=$B$2,Colin!$H2764=$C$3),Colin!$I2764,)</f>
        <v>0</v>
      </c>
      <c r="O2764">
        <f>IF(AND(Colin!$G2764=$B$2,Colin!$H2764&lt;=$C$3),Colin!$I2764,)</f>
        <v>0</v>
      </c>
      <c r="P2764">
        <f>IF(Colin!$G2764&lt;$B$2,Colin!$I2764,0)</f>
        <v>0</v>
      </c>
      <c r="Q2764">
        <f>IF(Colin!$G2764&lt;$B$1,Colin!$I2764,0)</f>
        <v>0</v>
      </c>
    </row>
    <row r="2765" spans="12:17" x14ac:dyDescent="0.25">
      <c r="L2765">
        <f>IF(AND(Colin!$G2765=$B$1,Colin!$H2765=$C$3),Colin!$I2765,)</f>
        <v>0</v>
      </c>
      <c r="M2765">
        <f>IF(AND(Colin!$G2765=$B$1,Colin!$H2765&lt;=$C$3),Colin!$I2765,)</f>
        <v>0</v>
      </c>
      <c r="N2765">
        <f>IF(AND(Colin!$G2765=$B$2,Colin!$H2765=$C$3),Colin!$I2765,)</f>
        <v>0</v>
      </c>
      <c r="O2765">
        <f>IF(AND(Colin!$G2765=$B$2,Colin!$H2765&lt;=$C$3),Colin!$I2765,)</f>
        <v>0</v>
      </c>
      <c r="P2765">
        <f>IF(Colin!$G2765&lt;$B$2,Colin!$I2765,0)</f>
        <v>0</v>
      </c>
      <c r="Q2765">
        <f>IF(Colin!$G2765&lt;$B$1,Colin!$I2765,0)</f>
        <v>0</v>
      </c>
    </row>
    <row r="2766" spans="12:17" x14ac:dyDescent="0.25">
      <c r="L2766">
        <f>IF(AND(Colin!$G2766=$B$1,Colin!$H2766=$C$3),Colin!$I2766,)</f>
        <v>0</v>
      </c>
      <c r="M2766">
        <f>IF(AND(Colin!$G2766=$B$1,Colin!$H2766&lt;=$C$3),Colin!$I2766,)</f>
        <v>0</v>
      </c>
      <c r="N2766">
        <f>IF(AND(Colin!$G2766=$B$2,Colin!$H2766=$C$3),Colin!$I2766,)</f>
        <v>0</v>
      </c>
      <c r="O2766">
        <f>IF(AND(Colin!$G2766=$B$2,Colin!$H2766&lt;=$C$3),Colin!$I2766,)</f>
        <v>0</v>
      </c>
      <c r="P2766">
        <f>IF(Colin!$G2766&lt;$B$2,Colin!$I2766,0)</f>
        <v>0</v>
      </c>
      <c r="Q2766">
        <f>IF(Colin!$G2766&lt;$B$1,Colin!$I2766,0)</f>
        <v>0</v>
      </c>
    </row>
    <row r="2767" spans="12:17" x14ac:dyDescent="0.25">
      <c r="L2767">
        <f>IF(AND(Colin!$G2767=$B$1,Colin!$H2767=$C$3),Colin!$I2767,)</f>
        <v>0</v>
      </c>
      <c r="M2767">
        <f>IF(AND(Colin!$G2767=$B$1,Colin!$H2767&lt;=$C$3),Colin!$I2767,)</f>
        <v>0</v>
      </c>
      <c r="N2767">
        <f>IF(AND(Colin!$G2767=$B$2,Colin!$H2767=$C$3),Colin!$I2767,)</f>
        <v>0</v>
      </c>
      <c r="O2767">
        <f>IF(AND(Colin!$G2767=$B$2,Colin!$H2767&lt;=$C$3),Colin!$I2767,)</f>
        <v>0</v>
      </c>
      <c r="P2767">
        <f>IF(Colin!$G2767&lt;$B$2,Colin!$I2767,0)</f>
        <v>0</v>
      </c>
      <c r="Q2767">
        <f>IF(Colin!$G2767&lt;$B$1,Colin!$I2767,0)</f>
        <v>0</v>
      </c>
    </row>
    <row r="2768" spans="12:17" x14ac:dyDescent="0.25">
      <c r="L2768">
        <f>IF(AND(Colin!$G2768=$B$1,Colin!$H2768=$C$3),Colin!$I2768,)</f>
        <v>0</v>
      </c>
      <c r="M2768">
        <f>IF(AND(Colin!$G2768=$B$1,Colin!$H2768&lt;=$C$3),Colin!$I2768,)</f>
        <v>0</v>
      </c>
      <c r="N2768">
        <f>IF(AND(Colin!$G2768=$B$2,Colin!$H2768=$C$3),Colin!$I2768,)</f>
        <v>0</v>
      </c>
      <c r="O2768">
        <f>IF(AND(Colin!$G2768=$B$2,Colin!$H2768&lt;=$C$3),Colin!$I2768,)</f>
        <v>0</v>
      </c>
      <c r="P2768">
        <f>IF(Colin!$G2768&lt;$B$2,Colin!$I2768,0)</f>
        <v>0</v>
      </c>
      <c r="Q2768">
        <f>IF(Colin!$G2768&lt;$B$1,Colin!$I2768,0)</f>
        <v>0</v>
      </c>
    </row>
    <row r="2769" spans="12:17" x14ac:dyDescent="0.25">
      <c r="L2769">
        <f>IF(AND(Colin!$G2769=$B$1,Colin!$H2769=$C$3),Colin!$I2769,)</f>
        <v>0</v>
      </c>
      <c r="M2769">
        <f>IF(AND(Colin!$G2769=$B$1,Colin!$H2769&lt;=$C$3),Colin!$I2769,)</f>
        <v>0</v>
      </c>
      <c r="N2769">
        <f>IF(AND(Colin!$G2769=$B$2,Colin!$H2769=$C$3),Colin!$I2769,)</f>
        <v>0</v>
      </c>
      <c r="O2769">
        <f>IF(AND(Colin!$G2769=$B$2,Colin!$H2769&lt;=$C$3),Colin!$I2769,)</f>
        <v>0</v>
      </c>
      <c r="P2769">
        <f>IF(Colin!$G2769&lt;$B$2,Colin!$I2769,0)</f>
        <v>0</v>
      </c>
      <c r="Q2769">
        <f>IF(Colin!$G2769&lt;$B$1,Colin!$I2769,0)</f>
        <v>0</v>
      </c>
    </row>
    <row r="2770" spans="12:17" x14ac:dyDescent="0.25">
      <c r="L2770">
        <f>IF(AND(Colin!$G2770=$B$1,Colin!$H2770=$C$3),Colin!$I2770,)</f>
        <v>0</v>
      </c>
      <c r="M2770">
        <f>IF(AND(Colin!$G2770=$B$1,Colin!$H2770&lt;=$C$3),Colin!$I2770,)</f>
        <v>0</v>
      </c>
      <c r="N2770">
        <f>IF(AND(Colin!$G2770=$B$2,Colin!$H2770=$C$3),Colin!$I2770,)</f>
        <v>0</v>
      </c>
      <c r="O2770">
        <f>IF(AND(Colin!$G2770=$B$2,Colin!$H2770&lt;=$C$3),Colin!$I2770,)</f>
        <v>0</v>
      </c>
      <c r="P2770">
        <f>IF(Colin!$G2770&lt;$B$2,Colin!$I2770,0)</f>
        <v>0</v>
      </c>
      <c r="Q2770">
        <f>IF(Colin!$G2770&lt;$B$1,Colin!$I2770,0)</f>
        <v>0</v>
      </c>
    </row>
    <row r="2771" spans="12:17" x14ac:dyDescent="0.25">
      <c r="L2771">
        <f>IF(AND(Colin!$G2771=$B$1,Colin!$H2771=$C$3),Colin!$I2771,)</f>
        <v>0</v>
      </c>
      <c r="M2771">
        <f>IF(AND(Colin!$G2771=$B$1,Colin!$H2771&lt;=$C$3),Colin!$I2771,)</f>
        <v>0</v>
      </c>
      <c r="N2771">
        <f>IF(AND(Colin!$G2771=$B$2,Colin!$H2771=$C$3),Colin!$I2771,)</f>
        <v>0</v>
      </c>
      <c r="O2771">
        <f>IF(AND(Colin!$G2771=$B$2,Colin!$H2771&lt;=$C$3),Colin!$I2771,)</f>
        <v>0</v>
      </c>
      <c r="P2771">
        <f>IF(Colin!$G2771&lt;$B$2,Colin!$I2771,0)</f>
        <v>0</v>
      </c>
      <c r="Q2771">
        <f>IF(Colin!$G2771&lt;$B$1,Colin!$I2771,0)</f>
        <v>0</v>
      </c>
    </row>
    <row r="2772" spans="12:17" x14ac:dyDescent="0.25">
      <c r="L2772">
        <f>IF(AND(Colin!$G2772=$B$1,Colin!$H2772=$C$3),Colin!$I2772,)</f>
        <v>0</v>
      </c>
      <c r="M2772">
        <f>IF(AND(Colin!$G2772=$B$1,Colin!$H2772&lt;=$C$3),Colin!$I2772,)</f>
        <v>0</v>
      </c>
      <c r="N2772">
        <f>IF(AND(Colin!$G2772=$B$2,Colin!$H2772=$C$3),Colin!$I2772,)</f>
        <v>0</v>
      </c>
      <c r="O2772">
        <f>IF(AND(Colin!$G2772=$B$2,Colin!$H2772&lt;=$C$3),Colin!$I2772,)</f>
        <v>0</v>
      </c>
      <c r="P2772">
        <f>IF(Colin!$G2772&lt;$B$2,Colin!$I2772,0)</f>
        <v>0</v>
      </c>
      <c r="Q2772">
        <f>IF(Colin!$G2772&lt;$B$1,Colin!$I2772,0)</f>
        <v>0</v>
      </c>
    </row>
    <row r="2773" spans="12:17" x14ac:dyDescent="0.25">
      <c r="L2773">
        <f>IF(AND(Colin!$G2773=$B$1,Colin!$H2773=$C$3),Colin!$I2773,)</f>
        <v>0</v>
      </c>
      <c r="M2773">
        <f>IF(AND(Colin!$G2773=$B$1,Colin!$H2773&lt;=$C$3),Colin!$I2773,)</f>
        <v>0</v>
      </c>
      <c r="N2773">
        <f>IF(AND(Colin!$G2773=$B$2,Colin!$H2773=$C$3),Colin!$I2773,)</f>
        <v>0</v>
      </c>
      <c r="O2773">
        <f>IF(AND(Colin!$G2773=$B$2,Colin!$H2773&lt;=$C$3),Colin!$I2773,)</f>
        <v>0</v>
      </c>
      <c r="P2773">
        <f>IF(Colin!$G2773&lt;$B$2,Colin!$I2773,0)</f>
        <v>0</v>
      </c>
      <c r="Q2773">
        <f>IF(Colin!$G2773&lt;$B$1,Colin!$I2773,0)</f>
        <v>0</v>
      </c>
    </row>
    <row r="2774" spans="12:17" x14ac:dyDescent="0.25">
      <c r="L2774">
        <f>IF(AND(Colin!$G2774=$B$1,Colin!$H2774=$C$3),Colin!$I2774,)</f>
        <v>0</v>
      </c>
      <c r="M2774">
        <f>IF(AND(Colin!$G2774=$B$1,Colin!$H2774&lt;=$C$3),Colin!$I2774,)</f>
        <v>0</v>
      </c>
      <c r="N2774">
        <f>IF(AND(Colin!$G2774=$B$2,Colin!$H2774=$C$3),Colin!$I2774,)</f>
        <v>0</v>
      </c>
      <c r="O2774">
        <f>IF(AND(Colin!$G2774=$B$2,Colin!$H2774&lt;=$C$3),Colin!$I2774,)</f>
        <v>0</v>
      </c>
      <c r="P2774">
        <f>IF(Colin!$G2774&lt;$B$2,Colin!$I2774,0)</f>
        <v>0</v>
      </c>
      <c r="Q2774">
        <f>IF(Colin!$G2774&lt;$B$1,Colin!$I2774,0)</f>
        <v>0</v>
      </c>
    </row>
    <row r="2775" spans="12:17" x14ac:dyDescent="0.25">
      <c r="L2775">
        <f>IF(AND(Colin!$G2775=$B$1,Colin!$H2775=$C$3),Colin!$I2775,)</f>
        <v>0</v>
      </c>
      <c r="M2775">
        <f>IF(AND(Colin!$G2775=$B$1,Colin!$H2775&lt;=$C$3),Colin!$I2775,)</f>
        <v>0</v>
      </c>
      <c r="N2775">
        <f>IF(AND(Colin!$G2775=$B$2,Colin!$H2775=$C$3),Colin!$I2775,)</f>
        <v>0</v>
      </c>
      <c r="O2775">
        <f>IF(AND(Colin!$G2775=$B$2,Colin!$H2775&lt;=$C$3),Colin!$I2775,)</f>
        <v>0</v>
      </c>
      <c r="P2775">
        <f>IF(Colin!$G2775&lt;$B$2,Colin!$I2775,0)</f>
        <v>0</v>
      </c>
      <c r="Q2775">
        <f>IF(Colin!$G2775&lt;$B$1,Colin!$I2775,0)</f>
        <v>0</v>
      </c>
    </row>
    <row r="2776" spans="12:17" x14ac:dyDescent="0.25">
      <c r="L2776">
        <f>IF(AND(Colin!$G2776=$B$1,Colin!$H2776=$C$3),Colin!$I2776,)</f>
        <v>0</v>
      </c>
      <c r="M2776">
        <f>IF(AND(Colin!$G2776=$B$1,Colin!$H2776&lt;=$C$3),Colin!$I2776,)</f>
        <v>0</v>
      </c>
      <c r="N2776">
        <f>IF(AND(Colin!$G2776=$B$2,Colin!$H2776=$C$3),Colin!$I2776,)</f>
        <v>0</v>
      </c>
      <c r="O2776">
        <f>IF(AND(Colin!$G2776=$B$2,Colin!$H2776&lt;=$C$3),Colin!$I2776,)</f>
        <v>0</v>
      </c>
      <c r="P2776">
        <f>IF(Colin!$G2776&lt;$B$2,Colin!$I2776,0)</f>
        <v>0</v>
      </c>
      <c r="Q2776">
        <f>IF(Colin!$G2776&lt;$B$1,Colin!$I2776,0)</f>
        <v>0</v>
      </c>
    </row>
    <row r="2777" spans="12:17" x14ac:dyDescent="0.25">
      <c r="L2777">
        <f>IF(AND(Colin!$G2777=$B$1,Colin!$H2777=$C$3),Colin!$I2777,)</f>
        <v>0</v>
      </c>
      <c r="M2777">
        <f>IF(AND(Colin!$G2777=$B$1,Colin!$H2777&lt;=$C$3),Colin!$I2777,)</f>
        <v>0</v>
      </c>
      <c r="N2777">
        <f>IF(AND(Colin!$G2777=$B$2,Colin!$H2777=$C$3),Colin!$I2777,)</f>
        <v>0</v>
      </c>
      <c r="O2777">
        <f>IF(AND(Colin!$G2777=$B$2,Colin!$H2777&lt;=$C$3),Colin!$I2777,)</f>
        <v>0</v>
      </c>
      <c r="P2777">
        <f>IF(Colin!$G2777&lt;$B$2,Colin!$I2777,0)</f>
        <v>0</v>
      </c>
      <c r="Q2777">
        <f>IF(Colin!$G2777&lt;$B$1,Colin!$I2777,0)</f>
        <v>0</v>
      </c>
    </row>
    <row r="2778" spans="12:17" x14ac:dyDescent="0.25">
      <c r="L2778">
        <f>IF(AND(Colin!$G2778=$B$1,Colin!$H2778=$C$3),Colin!$I2778,)</f>
        <v>0</v>
      </c>
      <c r="M2778">
        <f>IF(AND(Colin!$G2778=$B$1,Colin!$H2778&lt;=$C$3),Colin!$I2778,)</f>
        <v>0</v>
      </c>
      <c r="N2778">
        <f>IF(AND(Colin!$G2778=$B$2,Colin!$H2778=$C$3),Colin!$I2778,)</f>
        <v>0</v>
      </c>
      <c r="O2778">
        <f>IF(AND(Colin!$G2778=$B$2,Colin!$H2778&lt;=$C$3),Colin!$I2778,)</f>
        <v>0</v>
      </c>
      <c r="P2778">
        <f>IF(Colin!$G2778&lt;$B$2,Colin!$I2778,0)</f>
        <v>0</v>
      </c>
      <c r="Q2778">
        <f>IF(Colin!$G2778&lt;$B$1,Colin!$I2778,0)</f>
        <v>0</v>
      </c>
    </row>
    <row r="2779" spans="12:17" x14ac:dyDescent="0.25">
      <c r="L2779">
        <f>IF(AND(Colin!$G2779=$B$1,Colin!$H2779=$C$3),Colin!$I2779,)</f>
        <v>0</v>
      </c>
      <c r="M2779">
        <f>IF(AND(Colin!$G2779=$B$1,Colin!$H2779&lt;=$C$3),Colin!$I2779,)</f>
        <v>0</v>
      </c>
      <c r="N2779">
        <f>IF(AND(Colin!$G2779=$B$2,Colin!$H2779=$C$3),Colin!$I2779,)</f>
        <v>0</v>
      </c>
      <c r="O2779">
        <f>IF(AND(Colin!$G2779=$B$2,Colin!$H2779&lt;=$C$3),Colin!$I2779,)</f>
        <v>0</v>
      </c>
      <c r="P2779">
        <f>IF(Colin!$G2779&lt;$B$2,Colin!$I2779,0)</f>
        <v>0</v>
      </c>
      <c r="Q2779">
        <f>IF(Colin!$G2779&lt;$B$1,Colin!$I2779,0)</f>
        <v>0</v>
      </c>
    </row>
    <row r="2780" spans="12:17" x14ac:dyDescent="0.25">
      <c r="L2780">
        <f>IF(AND(Colin!$G2780=$B$1,Colin!$H2780=$C$3),Colin!$I2780,)</f>
        <v>0</v>
      </c>
      <c r="M2780">
        <f>IF(AND(Colin!$G2780=$B$1,Colin!$H2780&lt;=$C$3),Colin!$I2780,)</f>
        <v>0</v>
      </c>
      <c r="N2780">
        <f>IF(AND(Colin!$G2780=$B$2,Colin!$H2780=$C$3),Colin!$I2780,)</f>
        <v>0</v>
      </c>
      <c r="O2780">
        <f>IF(AND(Colin!$G2780=$B$2,Colin!$H2780&lt;=$C$3),Colin!$I2780,)</f>
        <v>0</v>
      </c>
      <c r="P2780">
        <f>IF(Colin!$G2780&lt;$B$2,Colin!$I2780,0)</f>
        <v>0</v>
      </c>
      <c r="Q2780">
        <f>IF(Colin!$G2780&lt;$B$1,Colin!$I2780,0)</f>
        <v>0</v>
      </c>
    </row>
    <row r="2781" spans="12:17" x14ac:dyDescent="0.25">
      <c r="L2781">
        <f>IF(AND(Colin!$G2781=$B$1,Colin!$H2781=$C$3),Colin!$I2781,)</f>
        <v>0</v>
      </c>
      <c r="M2781">
        <f>IF(AND(Colin!$G2781=$B$1,Colin!$H2781&lt;=$C$3),Colin!$I2781,)</f>
        <v>0</v>
      </c>
      <c r="N2781">
        <f>IF(AND(Colin!$G2781=$B$2,Colin!$H2781=$C$3),Colin!$I2781,)</f>
        <v>0</v>
      </c>
      <c r="O2781">
        <f>IF(AND(Colin!$G2781=$B$2,Colin!$H2781&lt;=$C$3),Colin!$I2781,)</f>
        <v>0</v>
      </c>
      <c r="P2781">
        <f>IF(Colin!$G2781&lt;$B$2,Colin!$I2781,0)</f>
        <v>0</v>
      </c>
      <c r="Q2781">
        <f>IF(Colin!$G2781&lt;$B$1,Colin!$I2781,0)</f>
        <v>0</v>
      </c>
    </row>
    <row r="2782" spans="12:17" x14ac:dyDescent="0.25">
      <c r="L2782">
        <f>IF(AND(Colin!$G2782=$B$1,Colin!$H2782=$C$3),Colin!$I2782,)</f>
        <v>0</v>
      </c>
      <c r="M2782">
        <f>IF(AND(Colin!$G2782=$B$1,Colin!$H2782&lt;=$C$3),Colin!$I2782,)</f>
        <v>0</v>
      </c>
      <c r="N2782">
        <f>IF(AND(Colin!$G2782=$B$2,Colin!$H2782=$C$3),Colin!$I2782,)</f>
        <v>0</v>
      </c>
      <c r="O2782">
        <f>IF(AND(Colin!$G2782=$B$2,Colin!$H2782&lt;=$C$3),Colin!$I2782,)</f>
        <v>0</v>
      </c>
      <c r="P2782">
        <f>IF(Colin!$G2782&lt;$B$2,Colin!$I2782,0)</f>
        <v>0</v>
      </c>
      <c r="Q2782">
        <f>IF(Colin!$G2782&lt;$B$1,Colin!$I2782,0)</f>
        <v>0</v>
      </c>
    </row>
    <row r="2783" spans="12:17" x14ac:dyDescent="0.25">
      <c r="L2783">
        <f>IF(AND(Colin!$G2783=$B$1,Colin!$H2783=$C$3),Colin!$I2783,)</f>
        <v>0</v>
      </c>
      <c r="M2783">
        <f>IF(AND(Colin!$G2783=$B$1,Colin!$H2783&lt;=$C$3),Colin!$I2783,)</f>
        <v>0</v>
      </c>
      <c r="N2783">
        <f>IF(AND(Colin!$G2783=$B$2,Colin!$H2783=$C$3),Colin!$I2783,)</f>
        <v>0</v>
      </c>
      <c r="O2783">
        <f>IF(AND(Colin!$G2783=$B$2,Colin!$H2783&lt;=$C$3),Colin!$I2783,)</f>
        <v>0</v>
      </c>
      <c r="P2783">
        <f>IF(Colin!$G2783&lt;$B$2,Colin!$I2783,0)</f>
        <v>0</v>
      </c>
      <c r="Q2783">
        <f>IF(Colin!$G2783&lt;$B$1,Colin!$I2783,0)</f>
        <v>0</v>
      </c>
    </row>
    <row r="2784" spans="12:17" x14ac:dyDescent="0.25">
      <c r="L2784">
        <f>IF(AND(Colin!$G2784=$B$1,Colin!$H2784=$C$3),Colin!$I2784,)</f>
        <v>0</v>
      </c>
      <c r="M2784">
        <f>IF(AND(Colin!$G2784=$B$1,Colin!$H2784&lt;=$C$3),Colin!$I2784,)</f>
        <v>0</v>
      </c>
      <c r="N2784">
        <f>IF(AND(Colin!$G2784=$B$2,Colin!$H2784=$C$3),Colin!$I2784,)</f>
        <v>0</v>
      </c>
      <c r="O2784">
        <f>IF(AND(Colin!$G2784=$B$2,Colin!$H2784&lt;=$C$3),Colin!$I2784,)</f>
        <v>0</v>
      </c>
      <c r="P2784">
        <f>IF(Colin!$G2784&lt;$B$2,Colin!$I2784,0)</f>
        <v>0</v>
      </c>
      <c r="Q2784">
        <f>IF(Colin!$G2784&lt;$B$1,Colin!$I2784,0)</f>
        <v>0</v>
      </c>
    </row>
    <row r="2785" spans="12:17" x14ac:dyDescent="0.25">
      <c r="L2785">
        <f>IF(AND(Colin!$G2785=$B$1,Colin!$H2785=$C$3),Colin!$I2785,)</f>
        <v>0</v>
      </c>
      <c r="M2785">
        <f>IF(AND(Colin!$G2785=$B$1,Colin!$H2785&lt;=$C$3),Colin!$I2785,)</f>
        <v>0</v>
      </c>
      <c r="N2785">
        <f>IF(AND(Colin!$G2785=$B$2,Colin!$H2785=$C$3),Colin!$I2785,)</f>
        <v>0</v>
      </c>
      <c r="O2785">
        <f>IF(AND(Colin!$G2785=$B$2,Colin!$H2785&lt;=$C$3),Colin!$I2785,)</f>
        <v>0</v>
      </c>
      <c r="P2785">
        <f>IF(Colin!$G2785&lt;$B$2,Colin!$I2785,0)</f>
        <v>0</v>
      </c>
      <c r="Q2785">
        <f>IF(Colin!$G2785&lt;$B$1,Colin!$I2785,0)</f>
        <v>0</v>
      </c>
    </row>
    <row r="2786" spans="12:17" x14ac:dyDescent="0.25">
      <c r="L2786">
        <f>IF(AND(Colin!$G2786=$B$1,Colin!$H2786=$C$3),Colin!$I2786,)</f>
        <v>0</v>
      </c>
      <c r="M2786">
        <f>IF(AND(Colin!$G2786=$B$1,Colin!$H2786&lt;=$C$3),Colin!$I2786,)</f>
        <v>0</v>
      </c>
      <c r="N2786">
        <f>IF(AND(Colin!$G2786=$B$2,Colin!$H2786=$C$3),Colin!$I2786,)</f>
        <v>0</v>
      </c>
      <c r="O2786">
        <f>IF(AND(Colin!$G2786=$B$2,Colin!$H2786&lt;=$C$3),Colin!$I2786,)</f>
        <v>0</v>
      </c>
      <c r="P2786">
        <f>IF(Colin!$G2786&lt;$B$2,Colin!$I2786,0)</f>
        <v>0</v>
      </c>
      <c r="Q2786">
        <f>IF(Colin!$G2786&lt;$B$1,Colin!$I2786,0)</f>
        <v>0</v>
      </c>
    </row>
    <row r="2787" spans="12:17" x14ac:dyDescent="0.25">
      <c r="L2787">
        <f>IF(AND(Colin!$G2787=$B$1,Colin!$H2787=$C$3),Colin!$I2787,)</f>
        <v>0</v>
      </c>
      <c r="M2787">
        <f>IF(AND(Colin!$G2787=$B$1,Colin!$H2787&lt;=$C$3),Colin!$I2787,)</f>
        <v>0</v>
      </c>
      <c r="N2787">
        <f>IF(AND(Colin!$G2787=$B$2,Colin!$H2787=$C$3),Colin!$I2787,)</f>
        <v>0</v>
      </c>
      <c r="O2787">
        <f>IF(AND(Colin!$G2787=$B$2,Colin!$H2787&lt;=$C$3),Colin!$I2787,)</f>
        <v>0</v>
      </c>
      <c r="P2787">
        <f>IF(Colin!$G2787&lt;$B$2,Colin!$I2787,0)</f>
        <v>0</v>
      </c>
      <c r="Q2787">
        <f>IF(Colin!$G2787&lt;$B$1,Colin!$I2787,0)</f>
        <v>0</v>
      </c>
    </row>
    <row r="2788" spans="12:17" x14ac:dyDescent="0.25">
      <c r="L2788">
        <f>IF(AND(Colin!$G2788=$B$1,Colin!$H2788=$C$3),Colin!$I2788,)</f>
        <v>0</v>
      </c>
      <c r="M2788">
        <f>IF(AND(Colin!$G2788=$B$1,Colin!$H2788&lt;=$C$3),Colin!$I2788,)</f>
        <v>0</v>
      </c>
      <c r="N2788">
        <f>IF(AND(Colin!$G2788=$B$2,Colin!$H2788=$C$3),Colin!$I2788,)</f>
        <v>0</v>
      </c>
      <c r="O2788">
        <f>IF(AND(Colin!$G2788=$B$2,Colin!$H2788&lt;=$C$3),Colin!$I2788,)</f>
        <v>0</v>
      </c>
      <c r="P2788">
        <f>IF(Colin!$G2788&lt;$B$2,Colin!$I2788,0)</f>
        <v>0</v>
      </c>
      <c r="Q2788">
        <f>IF(Colin!$G2788&lt;$B$1,Colin!$I2788,0)</f>
        <v>0</v>
      </c>
    </row>
    <row r="2789" spans="12:17" x14ac:dyDescent="0.25">
      <c r="L2789">
        <f>IF(AND(Colin!$G2789=$B$1,Colin!$H2789=$C$3),Colin!$I2789,)</f>
        <v>0</v>
      </c>
      <c r="M2789">
        <f>IF(AND(Colin!$G2789=$B$1,Colin!$H2789&lt;=$C$3),Colin!$I2789,)</f>
        <v>0</v>
      </c>
      <c r="N2789">
        <f>IF(AND(Colin!$G2789=$B$2,Colin!$H2789=$C$3),Colin!$I2789,)</f>
        <v>0</v>
      </c>
      <c r="O2789">
        <f>IF(AND(Colin!$G2789=$B$2,Colin!$H2789&lt;=$C$3),Colin!$I2789,)</f>
        <v>0</v>
      </c>
      <c r="P2789">
        <f>IF(Colin!$G2789&lt;$B$2,Colin!$I2789,0)</f>
        <v>0</v>
      </c>
      <c r="Q2789">
        <f>IF(Colin!$G2789&lt;$B$1,Colin!$I2789,0)</f>
        <v>0</v>
      </c>
    </row>
    <row r="2790" spans="12:17" x14ac:dyDescent="0.25">
      <c r="L2790">
        <f>IF(AND(Colin!$G2790=$B$1,Colin!$H2790=$C$3),Colin!$I2790,)</f>
        <v>0</v>
      </c>
      <c r="M2790">
        <f>IF(AND(Colin!$G2790=$B$1,Colin!$H2790&lt;=$C$3),Colin!$I2790,)</f>
        <v>0</v>
      </c>
      <c r="N2790">
        <f>IF(AND(Colin!$G2790=$B$2,Colin!$H2790=$C$3),Colin!$I2790,)</f>
        <v>0</v>
      </c>
      <c r="O2790">
        <f>IF(AND(Colin!$G2790=$B$2,Colin!$H2790&lt;=$C$3),Colin!$I2790,)</f>
        <v>0</v>
      </c>
      <c r="P2790">
        <f>IF(Colin!$G2790&lt;$B$2,Colin!$I2790,0)</f>
        <v>0</v>
      </c>
      <c r="Q2790">
        <f>IF(Colin!$G2790&lt;$B$1,Colin!$I2790,0)</f>
        <v>0</v>
      </c>
    </row>
    <row r="2791" spans="12:17" x14ac:dyDescent="0.25">
      <c r="L2791">
        <f>IF(AND(Colin!$G2791=$B$1,Colin!$H2791=$C$3),Colin!$I2791,)</f>
        <v>0</v>
      </c>
      <c r="M2791">
        <f>IF(AND(Colin!$G2791=$B$1,Colin!$H2791&lt;=$C$3),Colin!$I2791,)</f>
        <v>0</v>
      </c>
      <c r="N2791">
        <f>IF(AND(Colin!$G2791=$B$2,Colin!$H2791=$C$3),Colin!$I2791,)</f>
        <v>0</v>
      </c>
      <c r="O2791">
        <f>IF(AND(Colin!$G2791=$B$2,Colin!$H2791&lt;=$C$3),Colin!$I2791,)</f>
        <v>0</v>
      </c>
      <c r="P2791">
        <f>IF(Colin!$G2791&lt;$B$2,Colin!$I2791,0)</f>
        <v>0</v>
      </c>
      <c r="Q2791">
        <f>IF(Colin!$G2791&lt;$B$1,Colin!$I2791,0)</f>
        <v>0</v>
      </c>
    </row>
    <row r="2792" spans="12:17" x14ac:dyDescent="0.25">
      <c r="L2792">
        <f>IF(AND(Colin!$G2792=$B$1,Colin!$H2792=$C$3),Colin!$I2792,)</f>
        <v>0</v>
      </c>
      <c r="M2792">
        <f>IF(AND(Colin!$G2792=$B$1,Colin!$H2792&lt;=$C$3),Colin!$I2792,)</f>
        <v>0</v>
      </c>
      <c r="N2792">
        <f>IF(AND(Colin!$G2792=$B$2,Colin!$H2792=$C$3),Colin!$I2792,)</f>
        <v>0</v>
      </c>
      <c r="O2792">
        <f>IF(AND(Colin!$G2792=$B$2,Colin!$H2792&lt;=$C$3),Colin!$I2792,)</f>
        <v>0</v>
      </c>
      <c r="P2792">
        <f>IF(Colin!$G2792&lt;$B$2,Colin!$I2792,0)</f>
        <v>0</v>
      </c>
      <c r="Q2792">
        <f>IF(Colin!$G2792&lt;$B$1,Colin!$I2792,0)</f>
        <v>0</v>
      </c>
    </row>
    <row r="2793" spans="12:17" x14ac:dyDescent="0.25">
      <c r="L2793">
        <f>IF(AND(Colin!$G2793=$B$1,Colin!$H2793=$C$3),Colin!$I2793,)</f>
        <v>0</v>
      </c>
      <c r="M2793">
        <f>IF(AND(Colin!$G2793=$B$1,Colin!$H2793&lt;=$C$3),Colin!$I2793,)</f>
        <v>0</v>
      </c>
      <c r="N2793">
        <f>IF(AND(Colin!$G2793=$B$2,Colin!$H2793=$C$3),Colin!$I2793,)</f>
        <v>0</v>
      </c>
      <c r="O2793">
        <f>IF(AND(Colin!$G2793=$B$2,Colin!$H2793&lt;=$C$3),Colin!$I2793,)</f>
        <v>0</v>
      </c>
      <c r="P2793">
        <f>IF(Colin!$G2793&lt;$B$2,Colin!$I2793,0)</f>
        <v>0</v>
      </c>
      <c r="Q2793">
        <f>IF(Colin!$G2793&lt;$B$1,Colin!$I2793,0)</f>
        <v>0</v>
      </c>
    </row>
    <row r="2794" spans="12:17" x14ac:dyDescent="0.25">
      <c r="L2794">
        <f>IF(AND(Colin!$G2794=$B$1,Colin!$H2794=$C$3),Colin!$I2794,)</f>
        <v>0</v>
      </c>
      <c r="M2794">
        <f>IF(AND(Colin!$G2794=$B$1,Colin!$H2794&lt;=$C$3),Colin!$I2794,)</f>
        <v>0</v>
      </c>
      <c r="N2794">
        <f>IF(AND(Colin!$G2794=$B$2,Colin!$H2794=$C$3),Colin!$I2794,)</f>
        <v>0</v>
      </c>
      <c r="O2794">
        <f>IF(AND(Colin!$G2794=$B$2,Colin!$H2794&lt;=$C$3),Colin!$I2794,)</f>
        <v>0</v>
      </c>
      <c r="P2794">
        <f>IF(Colin!$G2794&lt;$B$2,Colin!$I2794,0)</f>
        <v>0</v>
      </c>
      <c r="Q2794">
        <f>IF(Colin!$G2794&lt;$B$1,Colin!$I2794,0)</f>
        <v>0</v>
      </c>
    </row>
    <row r="2795" spans="12:17" x14ac:dyDescent="0.25">
      <c r="L2795">
        <f>IF(AND(Colin!$G2795=$B$1,Colin!$H2795=$C$3),Colin!$I2795,)</f>
        <v>0</v>
      </c>
      <c r="M2795">
        <f>IF(AND(Colin!$G2795=$B$1,Colin!$H2795&lt;=$C$3),Colin!$I2795,)</f>
        <v>0</v>
      </c>
      <c r="N2795">
        <f>IF(AND(Colin!$G2795=$B$2,Colin!$H2795=$C$3),Colin!$I2795,)</f>
        <v>0</v>
      </c>
      <c r="O2795">
        <f>IF(AND(Colin!$G2795=$B$2,Colin!$H2795&lt;=$C$3),Colin!$I2795,)</f>
        <v>0</v>
      </c>
      <c r="P2795">
        <f>IF(Colin!$G2795&lt;$B$2,Colin!$I2795,0)</f>
        <v>0</v>
      </c>
      <c r="Q2795">
        <f>IF(Colin!$G2795&lt;$B$1,Colin!$I2795,0)</f>
        <v>0</v>
      </c>
    </row>
    <row r="2796" spans="12:17" x14ac:dyDescent="0.25">
      <c r="L2796">
        <f>IF(AND(Colin!$G2796=$B$1,Colin!$H2796=$C$3),Colin!$I2796,)</f>
        <v>0</v>
      </c>
      <c r="M2796">
        <f>IF(AND(Colin!$G2796=$B$1,Colin!$H2796&lt;=$C$3),Colin!$I2796,)</f>
        <v>0</v>
      </c>
      <c r="N2796">
        <f>IF(AND(Colin!$G2796=$B$2,Colin!$H2796=$C$3),Colin!$I2796,)</f>
        <v>0</v>
      </c>
      <c r="O2796">
        <f>IF(AND(Colin!$G2796=$B$2,Colin!$H2796&lt;=$C$3),Colin!$I2796,)</f>
        <v>0</v>
      </c>
      <c r="P2796">
        <f>IF(Colin!$G2796&lt;$B$2,Colin!$I2796,0)</f>
        <v>0</v>
      </c>
      <c r="Q2796">
        <f>IF(Colin!$G2796&lt;$B$1,Colin!$I2796,0)</f>
        <v>0</v>
      </c>
    </row>
    <row r="2797" spans="12:17" x14ac:dyDescent="0.25">
      <c r="L2797">
        <f>IF(AND(Colin!$G2797=$B$1,Colin!$H2797=$C$3),Colin!$I2797,)</f>
        <v>0</v>
      </c>
      <c r="M2797">
        <f>IF(AND(Colin!$G2797=$B$1,Colin!$H2797&lt;=$C$3),Colin!$I2797,)</f>
        <v>0</v>
      </c>
      <c r="N2797">
        <f>IF(AND(Colin!$G2797=$B$2,Colin!$H2797=$C$3),Colin!$I2797,)</f>
        <v>0</v>
      </c>
      <c r="O2797">
        <f>IF(AND(Colin!$G2797=$B$2,Colin!$H2797&lt;=$C$3),Colin!$I2797,)</f>
        <v>0</v>
      </c>
      <c r="P2797">
        <f>IF(Colin!$G2797&lt;$B$2,Colin!$I2797,0)</f>
        <v>0</v>
      </c>
      <c r="Q2797">
        <f>IF(Colin!$G2797&lt;$B$1,Colin!$I2797,0)</f>
        <v>0</v>
      </c>
    </row>
    <row r="2798" spans="12:17" x14ac:dyDescent="0.25">
      <c r="L2798">
        <f>IF(AND(Colin!$G2798=$B$1,Colin!$H2798=$C$3),Colin!$I2798,)</f>
        <v>0</v>
      </c>
      <c r="M2798">
        <f>IF(AND(Colin!$G2798=$B$1,Colin!$H2798&lt;=$C$3),Colin!$I2798,)</f>
        <v>0</v>
      </c>
      <c r="N2798">
        <f>IF(AND(Colin!$G2798=$B$2,Colin!$H2798=$C$3),Colin!$I2798,)</f>
        <v>0</v>
      </c>
      <c r="O2798">
        <f>IF(AND(Colin!$G2798=$B$2,Colin!$H2798&lt;=$C$3),Colin!$I2798,)</f>
        <v>0</v>
      </c>
      <c r="P2798">
        <f>IF(Colin!$G2798&lt;$B$2,Colin!$I2798,0)</f>
        <v>0</v>
      </c>
      <c r="Q2798">
        <f>IF(Colin!$G2798&lt;$B$1,Colin!$I2798,0)</f>
        <v>0</v>
      </c>
    </row>
    <row r="2799" spans="12:17" x14ac:dyDescent="0.25">
      <c r="L2799">
        <f>IF(AND(Colin!$G2799=$B$1,Colin!$H2799=$C$3),Colin!$I2799,)</f>
        <v>0</v>
      </c>
      <c r="M2799">
        <f>IF(AND(Colin!$G2799=$B$1,Colin!$H2799&lt;=$C$3),Colin!$I2799,)</f>
        <v>0</v>
      </c>
      <c r="N2799">
        <f>IF(AND(Colin!$G2799=$B$2,Colin!$H2799=$C$3),Colin!$I2799,)</f>
        <v>0</v>
      </c>
      <c r="O2799">
        <f>IF(AND(Colin!$G2799=$B$2,Colin!$H2799&lt;=$C$3),Colin!$I2799,)</f>
        <v>0</v>
      </c>
      <c r="P2799">
        <f>IF(Colin!$G2799&lt;$B$2,Colin!$I2799,0)</f>
        <v>0</v>
      </c>
      <c r="Q2799">
        <f>IF(Colin!$G2799&lt;$B$1,Colin!$I2799,0)</f>
        <v>0</v>
      </c>
    </row>
    <row r="2800" spans="12:17" x14ac:dyDescent="0.25">
      <c r="L2800">
        <f>IF(AND(Colin!$G2800=$B$1,Colin!$H2800=$C$3),Colin!$I2800,)</f>
        <v>0</v>
      </c>
      <c r="M2800">
        <f>IF(AND(Colin!$G2800=$B$1,Colin!$H2800&lt;=$C$3),Colin!$I2800,)</f>
        <v>0</v>
      </c>
      <c r="N2800">
        <f>IF(AND(Colin!$G2800=$B$2,Colin!$H2800=$C$3),Colin!$I2800,)</f>
        <v>0</v>
      </c>
      <c r="O2800">
        <f>IF(AND(Colin!$G2800=$B$2,Colin!$H2800&lt;=$C$3),Colin!$I2800,)</f>
        <v>0</v>
      </c>
      <c r="P2800">
        <f>IF(Colin!$G2800&lt;$B$2,Colin!$I2800,0)</f>
        <v>0</v>
      </c>
      <c r="Q2800">
        <f>IF(Colin!$G2800&lt;$B$1,Colin!$I2800,0)</f>
        <v>0</v>
      </c>
    </row>
    <row r="2801" spans="12:17" x14ac:dyDescent="0.25">
      <c r="L2801">
        <f>IF(AND(Colin!$G2801=$B$1,Colin!$H2801=$C$3),Colin!$I2801,)</f>
        <v>0</v>
      </c>
      <c r="M2801">
        <f>IF(AND(Colin!$G2801=$B$1,Colin!$H2801&lt;=$C$3),Colin!$I2801,)</f>
        <v>0</v>
      </c>
      <c r="N2801">
        <f>IF(AND(Colin!$G2801=$B$2,Colin!$H2801=$C$3),Colin!$I2801,)</f>
        <v>0</v>
      </c>
      <c r="O2801">
        <f>IF(AND(Colin!$G2801=$B$2,Colin!$H2801&lt;=$C$3),Colin!$I2801,)</f>
        <v>0</v>
      </c>
      <c r="P2801">
        <f>IF(Colin!$G2801&lt;$B$2,Colin!$I2801,0)</f>
        <v>0</v>
      </c>
      <c r="Q2801">
        <f>IF(Colin!$G2801&lt;$B$1,Colin!$I2801,0)</f>
        <v>0</v>
      </c>
    </row>
    <row r="2802" spans="12:17" x14ac:dyDescent="0.25">
      <c r="L2802">
        <f>IF(AND(Colin!$G2802=$B$1,Colin!$H2802=$C$3),Colin!$I2802,)</f>
        <v>0</v>
      </c>
      <c r="M2802">
        <f>IF(AND(Colin!$G2802=$B$1,Colin!$H2802&lt;=$C$3),Colin!$I2802,)</f>
        <v>0</v>
      </c>
      <c r="N2802">
        <f>IF(AND(Colin!$G2802=$B$2,Colin!$H2802=$C$3),Colin!$I2802,)</f>
        <v>0</v>
      </c>
      <c r="O2802">
        <f>IF(AND(Colin!$G2802=$B$2,Colin!$H2802&lt;=$C$3),Colin!$I2802,)</f>
        <v>0</v>
      </c>
      <c r="P2802">
        <f>IF(Colin!$G2802&lt;$B$2,Colin!$I2802,0)</f>
        <v>0</v>
      </c>
      <c r="Q2802">
        <f>IF(Colin!$G2802&lt;$B$1,Colin!$I2802,0)</f>
        <v>0</v>
      </c>
    </row>
    <row r="2803" spans="12:17" x14ac:dyDescent="0.25">
      <c r="L2803">
        <f>IF(AND(Colin!$G2803=$B$1,Colin!$H2803=$C$3),Colin!$I2803,)</f>
        <v>0</v>
      </c>
      <c r="M2803">
        <f>IF(AND(Colin!$G2803=$B$1,Colin!$H2803&lt;=$C$3),Colin!$I2803,)</f>
        <v>0</v>
      </c>
      <c r="N2803">
        <f>IF(AND(Colin!$G2803=$B$2,Colin!$H2803=$C$3),Colin!$I2803,)</f>
        <v>0</v>
      </c>
      <c r="O2803">
        <f>IF(AND(Colin!$G2803=$B$2,Colin!$H2803&lt;=$C$3),Colin!$I2803,)</f>
        <v>0</v>
      </c>
      <c r="P2803">
        <f>IF(Colin!$G2803&lt;$B$2,Colin!$I2803,0)</f>
        <v>0</v>
      </c>
      <c r="Q2803">
        <f>IF(Colin!$G2803&lt;$B$1,Colin!$I2803,0)</f>
        <v>0</v>
      </c>
    </row>
    <row r="2804" spans="12:17" x14ac:dyDescent="0.25">
      <c r="L2804">
        <f>IF(AND(Colin!$G2804=$B$1,Colin!$H2804=$C$3),Colin!$I2804,)</f>
        <v>0</v>
      </c>
      <c r="M2804">
        <f>IF(AND(Colin!$G2804=$B$1,Colin!$H2804&lt;=$C$3),Colin!$I2804,)</f>
        <v>0</v>
      </c>
      <c r="N2804">
        <f>IF(AND(Colin!$G2804=$B$2,Colin!$H2804=$C$3),Colin!$I2804,)</f>
        <v>0</v>
      </c>
      <c r="O2804">
        <f>IF(AND(Colin!$G2804=$B$2,Colin!$H2804&lt;=$C$3),Colin!$I2804,)</f>
        <v>0</v>
      </c>
      <c r="P2804">
        <f>IF(Colin!$G2804&lt;$B$2,Colin!$I2804,0)</f>
        <v>0</v>
      </c>
      <c r="Q2804">
        <f>IF(Colin!$G2804&lt;$B$1,Colin!$I2804,0)</f>
        <v>0</v>
      </c>
    </row>
    <row r="2805" spans="12:17" x14ac:dyDescent="0.25">
      <c r="L2805">
        <f>IF(AND(Colin!$G2805=$B$1,Colin!$H2805=$C$3),Colin!$I2805,)</f>
        <v>0</v>
      </c>
      <c r="M2805">
        <f>IF(AND(Colin!$G2805=$B$1,Colin!$H2805&lt;=$C$3),Colin!$I2805,)</f>
        <v>0</v>
      </c>
      <c r="N2805">
        <f>IF(AND(Colin!$G2805=$B$2,Colin!$H2805=$C$3),Colin!$I2805,)</f>
        <v>0</v>
      </c>
      <c r="O2805">
        <f>IF(AND(Colin!$G2805=$B$2,Colin!$H2805&lt;=$C$3),Colin!$I2805,)</f>
        <v>0</v>
      </c>
      <c r="P2805">
        <f>IF(Colin!$G2805&lt;$B$2,Colin!$I2805,0)</f>
        <v>0</v>
      </c>
      <c r="Q2805">
        <f>IF(Colin!$G2805&lt;$B$1,Colin!$I2805,0)</f>
        <v>0</v>
      </c>
    </row>
    <row r="2806" spans="12:17" x14ac:dyDescent="0.25">
      <c r="L2806">
        <f>IF(AND(Colin!$G2806=$B$1,Colin!$H2806=$C$3),Colin!$I2806,)</f>
        <v>0</v>
      </c>
      <c r="M2806">
        <f>IF(AND(Colin!$G2806=$B$1,Colin!$H2806&lt;=$C$3),Colin!$I2806,)</f>
        <v>0</v>
      </c>
      <c r="N2806">
        <f>IF(AND(Colin!$G2806=$B$2,Colin!$H2806=$C$3),Colin!$I2806,)</f>
        <v>0</v>
      </c>
      <c r="O2806">
        <f>IF(AND(Colin!$G2806=$B$2,Colin!$H2806&lt;=$C$3),Colin!$I2806,)</f>
        <v>0</v>
      </c>
      <c r="P2806">
        <f>IF(Colin!$G2806&lt;$B$2,Colin!$I2806,0)</f>
        <v>0</v>
      </c>
      <c r="Q2806">
        <f>IF(Colin!$G2806&lt;$B$1,Colin!$I2806,0)</f>
        <v>0</v>
      </c>
    </row>
    <row r="2807" spans="12:17" x14ac:dyDescent="0.25">
      <c r="L2807">
        <f>IF(AND(Colin!$G2807=$B$1,Colin!$H2807=$C$3),Colin!$I2807,)</f>
        <v>0</v>
      </c>
      <c r="M2807">
        <f>IF(AND(Colin!$G2807=$B$1,Colin!$H2807&lt;=$C$3),Colin!$I2807,)</f>
        <v>0</v>
      </c>
      <c r="N2807">
        <f>IF(AND(Colin!$G2807=$B$2,Colin!$H2807=$C$3),Colin!$I2807,)</f>
        <v>0</v>
      </c>
      <c r="O2807">
        <f>IF(AND(Colin!$G2807=$B$2,Colin!$H2807&lt;=$C$3),Colin!$I2807,)</f>
        <v>0</v>
      </c>
      <c r="P2807">
        <f>IF(Colin!$G2807&lt;$B$2,Colin!$I2807,0)</f>
        <v>0</v>
      </c>
      <c r="Q2807">
        <f>IF(Colin!$G2807&lt;$B$1,Colin!$I2807,0)</f>
        <v>0</v>
      </c>
    </row>
    <row r="2808" spans="12:17" x14ac:dyDescent="0.25">
      <c r="L2808">
        <f>IF(AND(Colin!$G2808=$B$1,Colin!$H2808=$C$3),Colin!$I2808,)</f>
        <v>0</v>
      </c>
      <c r="M2808">
        <f>IF(AND(Colin!$G2808=$B$1,Colin!$H2808&lt;=$C$3),Colin!$I2808,)</f>
        <v>0</v>
      </c>
      <c r="N2808">
        <f>IF(AND(Colin!$G2808=$B$2,Colin!$H2808=$C$3),Colin!$I2808,)</f>
        <v>0</v>
      </c>
      <c r="O2808">
        <f>IF(AND(Colin!$G2808=$B$2,Colin!$H2808&lt;=$C$3),Colin!$I2808,)</f>
        <v>0</v>
      </c>
      <c r="P2808">
        <f>IF(Colin!$G2808&lt;$B$2,Colin!$I2808,0)</f>
        <v>0</v>
      </c>
      <c r="Q2808">
        <f>IF(Colin!$G2808&lt;$B$1,Colin!$I2808,0)</f>
        <v>0</v>
      </c>
    </row>
    <row r="2809" spans="12:17" x14ac:dyDescent="0.25">
      <c r="L2809">
        <f>IF(AND(Colin!$G2809=$B$1,Colin!$H2809=$C$3),Colin!$I2809,)</f>
        <v>0</v>
      </c>
      <c r="M2809">
        <f>IF(AND(Colin!$G2809=$B$1,Colin!$H2809&lt;=$C$3),Colin!$I2809,)</f>
        <v>0</v>
      </c>
      <c r="N2809">
        <f>IF(AND(Colin!$G2809=$B$2,Colin!$H2809=$C$3),Colin!$I2809,)</f>
        <v>0</v>
      </c>
      <c r="O2809">
        <f>IF(AND(Colin!$G2809=$B$2,Colin!$H2809&lt;=$C$3),Colin!$I2809,)</f>
        <v>0</v>
      </c>
      <c r="P2809">
        <f>IF(Colin!$G2809&lt;$B$2,Colin!$I2809,0)</f>
        <v>0</v>
      </c>
      <c r="Q2809">
        <f>IF(Colin!$G2809&lt;$B$1,Colin!$I2809,0)</f>
        <v>0</v>
      </c>
    </row>
    <row r="2810" spans="12:17" x14ac:dyDescent="0.25">
      <c r="L2810">
        <f>IF(AND(Colin!$G2810=$B$1,Colin!$H2810=$C$3),Colin!$I2810,)</f>
        <v>0</v>
      </c>
      <c r="M2810">
        <f>IF(AND(Colin!$G2810=$B$1,Colin!$H2810&lt;=$C$3),Colin!$I2810,)</f>
        <v>0</v>
      </c>
      <c r="N2810">
        <f>IF(AND(Colin!$G2810=$B$2,Colin!$H2810=$C$3),Colin!$I2810,)</f>
        <v>0</v>
      </c>
      <c r="O2810">
        <f>IF(AND(Colin!$G2810=$B$2,Colin!$H2810&lt;=$C$3),Colin!$I2810,)</f>
        <v>0</v>
      </c>
      <c r="P2810">
        <f>IF(Colin!$G2810&lt;$B$2,Colin!$I2810,0)</f>
        <v>0</v>
      </c>
      <c r="Q2810">
        <f>IF(Colin!$G2810&lt;$B$1,Colin!$I2810,0)</f>
        <v>0</v>
      </c>
    </row>
    <row r="2811" spans="12:17" x14ac:dyDescent="0.25">
      <c r="L2811">
        <f>IF(AND(Colin!$G2811=$B$1,Colin!$H2811=$C$3),Colin!$I2811,)</f>
        <v>0</v>
      </c>
      <c r="M2811">
        <f>IF(AND(Colin!$G2811=$B$1,Colin!$H2811&lt;=$C$3),Colin!$I2811,)</f>
        <v>0</v>
      </c>
      <c r="N2811">
        <f>IF(AND(Colin!$G2811=$B$2,Colin!$H2811=$C$3),Colin!$I2811,)</f>
        <v>0</v>
      </c>
      <c r="O2811">
        <f>IF(AND(Colin!$G2811=$B$2,Colin!$H2811&lt;=$C$3),Colin!$I2811,)</f>
        <v>0</v>
      </c>
      <c r="P2811">
        <f>IF(Colin!$G2811&lt;$B$2,Colin!$I2811,0)</f>
        <v>0</v>
      </c>
      <c r="Q2811">
        <f>IF(Colin!$G2811&lt;$B$1,Colin!$I2811,0)</f>
        <v>0</v>
      </c>
    </row>
    <row r="2812" spans="12:17" x14ac:dyDescent="0.25">
      <c r="L2812">
        <f>IF(AND(Colin!$G2812=$B$1,Colin!$H2812=$C$3),Colin!$I2812,)</f>
        <v>0</v>
      </c>
      <c r="M2812">
        <f>IF(AND(Colin!$G2812=$B$1,Colin!$H2812&lt;=$C$3),Colin!$I2812,)</f>
        <v>0</v>
      </c>
      <c r="N2812">
        <f>IF(AND(Colin!$G2812=$B$2,Colin!$H2812=$C$3),Colin!$I2812,)</f>
        <v>0</v>
      </c>
      <c r="O2812">
        <f>IF(AND(Colin!$G2812=$B$2,Colin!$H2812&lt;=$C$3),Colin!$I2812,)</f>
        <v>0</v>
      </c>
      <c r="P2812">
        <f>IF(Colin!$G2812&lt;$B$2,Colin!$I2812,0)</f>
        <v>0</v>
      </c>
      <c r="Q2812">
        <f>IF(Colin!$G2812&lt;$B$1,Colin!$I2812,0)</f>
        <v>0</v>
      </c>
    </row>
    <row r="2813" spans="12:17" x14ac:dyDescent="0.25">
      <c r="L2813">
        <f>IF(AND(Colin!$G2813=$B$1,Colin!$H2813=$C$3),Colin!$I2813,)</f>
        <v>0</v>
      </c>
      <c r="M2813">
        <f>IF(AND(Colin!$G2813=$B$1,Colin!$H2813&lt;=$C$3),Colin!$I2813,)</f>
        <v>0</v>
      </c>
      <c r="N2813">
        <f>IF(AND(Colin!$G2813=$B$2,Colin!$H2813=$C$3),Colin!$I2813,)</f>
        <v>0</v>
      </c>
      <c r="O2813">
        <f>IF(AND(Colin!$G2813=$B$2,Colin!$H2813&lt;=$C$3),Colin!$I2813,)</f>
        <v>0</v>
      </c>
      <c r="P2813">
        <f>IF(Colin!$G2813&lt;$B$2,Colin!$I2813,0)</f>
        <v>0</v>
      </c>
      <c r="Q2813">
        <f>IF(Colin!$G2813&lt;$B$1,Colin!$I2813,0)</f>
        <v>0</v>
      </c>
    </row>
    <row r="2814" spans="12:17" x14ac:dyDescent="0.25">
      <c r="L2814">
        <f>IF(AND(Colin!$G2814=$B$1,Colin!$H2814=$C$3),Colin!$I2814,)</f>
        <v>0</v>
      </c>
      <c r="M2814">
        <f>IF(AND(Colin!$G2814=$B$1,Colin!$H2814&lt;=$C$3),Colin!$I2814,)</f>
        <v>0</v>
      </c>
      <c r="N2814">
        <f>IF(AND(Colin!$G2814=$B$2,Colin!$H2814=$C$3),Colin!$I2814,)</f>
        <v>0</v>
      </c>
      <c r="O2814">
        <f>IF(AND(Colin!$G2814=$B$2,Colin!$H2814&lt;=$C$3),Colin!$I2814,)</f>
        <v>0</v>
      </c>
      <c r="P2814">
        <f>IF(Colin!$G2814&lt;$B$2,Colin!$I2814,0)</f>
        <v>0</v>
      </c>
      <c r="Q2814">
        <f>IF(Colin!$G2814&lt;$B$1,Colin!$I2814,0)</f>
        <v>0</v>
      </c>
    </row>
    <row r="2815" spans="12:17" x14ac:dyDescent="0.25">
      <c r="L2815">
        <f>IF(AND(Colin!$G2815=$B$1,Colin!$H2815=$C$3),Colin!$I2815,)</f>
        <v>0</v>
      </c>
      <c r="M2815">
        <f>IF(AND(Colin!$G2815=$B$1,Colin!$H2815&lt;=$C$3),Colin!$I2815,)</f>
        <v>0</v>
      </c>
      <c r="N2815">
        <f>IF(AND(Colin!$G2815=$B$2,Colin!$H2815=$C$3),Colin!$I2815,)</f>
        <v>0</v>
      </c>
      <c r="O2815">
        <f>IF(AND(Colin!$G2815=$B$2,Colin!$H2815&lt;=$C$3),Colin!$I2815,)</f>
        <v>0</v>
      </c>
      <c r="P2815">
        <f>IF(Colin!$G2815&lt;$B$2,Colin!$I2815,0)</f>
        <v>0</v>
      </c>
      <c r="Q2815">
        <f>IF(Colin!$G2815&lt;$B$1,Colin!$I2815,0)</f>
        <v>0</v>
      </c>
    </row>
    <row r="2816" spans="12:17" x14ac:dyDescent="0.25">
      <c r="L2816">
        <f>IF(AND(Colin!$G2816=$B$1,Colin!$H2816=$C$3),Colin!$I2816,)</f>
        <v>0</v>
      </c>
      <c r="M2816">
        <f>IF(AND(Colin!$G2816=$B$1,Colin!$H2816&lt;=$C$3),Colin!$I2816,)</f>
        <v>0</v>
      </c>
      <c r="N2816">
        <f>IF(AND(Colin!$G2816=$B$2,Colin!$H2816=$C$3),Colin!$I2816,)</f>
        <v>0</v>
      </c>
      <c r="O2816">
        <f>IF(AND(Colin!$G2816=$B$2,Colin!$H2816&lt;=$C$3),Colin!$I2816,)</f>
        <v>0</v>
      </c>
      <c r="P2816">
        <f>IF(Colin!$G2816&lt;$B$2,Colin!$I2816,0)</f>
        <v>0</v>
      </c>
      <c r="Q2816">
        <f>IF(Colin!$G2816&lt;$B$1,Colin!$I2816,0)</f>
        <v>0</v>
      </c>
    </row>
    <row r="2817" spans="12:17" x14ac:dyDescent="0.25">
      <c r="L2817">
        <f>IF(AND(Colin!$G2817=$B$1,Colin!$H2817=$C$3),Colin!$I2817,)</f>
        <v>0</v>
      </c>
      <c r="M2817">
        <f>IF(AND(Colin!$G2817=$B$1,Colin!$H2817&lt;=$C$3),Colin!$I2817,)</f>
        <v>0</v>
      </c>
      <c r="N2817">
        <f>IF(AND(Colin!$G2817=$B$2,Colin!$H2817=$C$3),Colin!$I2817,)</f>
        <v>0</v>
      </c>
      <c r="O2817">
        <f>IF(AND(Colin!$G2817=$B$2,Colin!$H2817&lt;=$C$3),Colin!$I2817,)</f>
        <v>0</v>
      </c>
      <c r="P2817">
        <f>IF(Colin!$G2817&lt;$B$2,Colin!$I2817,0)</f>
        <v>0</v>
      </c>
      <c r="Q2817">
        <f>IF(Colin!$G2817&lt;$B$1,Colin!$I2817,0)</f>
        <v>0</v>
      </c>
    </row>
    <row r="2818" spans="12:17" x14ac:dyDescent="0.25">
      <c r="L2818">
        <f>IF(AND(Colin!$G2818=$B$1,Colin!$H2818=$C$3),Colin!$I2818,)</f>
        <v>0</v>
      </c>
      <c r="M2818">
        <f>IF(AND(Colin!$G2818=$B$1,Colin!$H2818&lt;=$C$3),Colin!$I2818,)</f>
        <v>0</v>
      </c>
      <c r="N2818">
        <f>IF(AND(Colin!$G2818=$B$2,Colin!$H2818=$C$3),Colin!$I2818,)</f>
        <v>0</v>
      </c>
      <c r="O2818">
        <f>IF(AND(Colin!$G2818=$B$2,Colin!$H2818&lt;=$C$3),Colin!$I2818,)</f>
        <v>0</v>
      </c>
      <c r="P2818">
        <f>IF(Colin!$G2818&lt;$B$2,Colin!$I2818,0)</f>
        <v>0</v>
      </c>
      <c r="Q2818">
        <f>IF(Colin!$G2818&lt;$B$1,Colin!$I2818,0)</f>
        <v>0</v>
      </c>
    </row>
    <row r="2819" spans="12:17" x14ac:dyDescent="0.25">
      <c r="L2819">
        <f>IF(AND(Colin!$G2819=$B$1,Colin!$H2819=$C$3),Colin!$I2819,)</f>
        <v>0</v>
      </c>
      <c r="M2819">
        <f>IF(AND(Colin!$G2819=$B$1,Colin!$H2819&lt;=$C$3),Colin!$I2819,)</f>
        <v>0</v>
      </c>
      <c r="N2819">
        <f>IF(AND(Colin!$G2819=$B$2,Colin!$H2819=$C$3),Colin!$I2819,)</f>
        <v>0</v>
      </c>
      <c r="O2819">
        <f>IF(AND(Colin!$G2819=$B$2,Colin!$H2819&lt;=$C$3),Colin!$I2819,)</f>
        <v>0</v>
      </c>
      <c r="P2819">
        <f>IF(Colin!$G2819&lt;$B$2,Colin!$I2819,0)</f>
        <v>0</v>
      </c>
      <c r="Q2819">
        <f>IF(Colin!$G2819&lt;$B$1,Colin!$I2819,0)</f>
        <v>0</v>
      </c>
    </row>
    <row r="2820" spans="12:17" x14ac:dyDescent="0.25">
      <c r="L2820">
        <f>IF(AND(Colin!$G2820=$B$1,Colin!$H2820=$C$3),Colin!$I2820,)</f>
        <v>0</v>
      </c>
      <c r="M2820">
        <f>IF(AND(Colin!$G2820=$B$1,Colin!$H2820&lt;=$C$3),Colin!$I2820,)</f>
        <v>0</v>
      </c>
      <c r="N2820">
        <f>IF(AND(Colin!$G2820=$B$2,Colin!$H2820=$C$3),Colin!$I2820,)</f>
        <v>0</v>
      </c>
      <c r="O2820">
        <f>IF(AND(Colin!$G2820=$B$2,Colin!$H2820&lt;=$C$3),Colin!$I2820,)</f>
        <v>0</v>
      </c>
      <c r="P2820">
        <f>IF(Colin!$G2820&lt;$B$2,Colin!$I2820,0)</f>
        <v>0</v>
      </c>
      <c r="Q2820">
        <f>IF(Colin!$G2820&lt;$B$1,Colin!$I2820,0)</f>
        <v>0</v>
      </c>
    </row>
    <row r="2821" spans="12:17" x14ac:dyDescent="0.25">
      <c r="L2821">
        <f>IF(AND(Colin!$G2821=$B$1,Colin!$H2821=$C$3),Colin!$I2821,)</f>
        <v>0</v>
      </c>
      <c r="M2821">
        <f>IF(AND(Colin!$G2821=$B$1,Colin!$H2821&lt;=$C$3),Colin!$I2821,)</f>
        <v>0</v>
      </c>
      <c r="N2821">
        <f>IF(AND(Colin!$G2821=$B$2,Colin!$H2821=$C$3),Colin!$I2821,)</f>
        <v>0</v>
      </c>
      <c r="O2821">
        <f>IF(AND(Colin!$G2821=$B$2,Colin!$H2821&lt;=$C$3),Colin!$I2821,)</f>
        <v>0</v>
      </c>
      <c r="P2821">
        <f>IF(Colin!$G2821&lt;$B$2,Colin!$I2821,0)</f>
        <v>0</v>
      </c>
      <c r="Q2821">
        <f>IF(Colin!$G2821&lt;$B$1,Colin!$I2821,0)</f>
        <v>0</v>
      </c>
    </row>
    <row r="2822" spans="12:17" x14ac:dyDescent="0.25">
      <c r="L2822">
        <f>IF(AND(Colin!$G2822=$B$1,Colin!$H2822=$C$3),Colin!$I2822,)</f>
        <v>0</v>
      </c>
      <c r="M2822">
        <f>IF(AND(Colin!$G2822=$B$1,Colin!$H2822&lt;=$C$3),Colin!$I2822,)</f>
        <v>0</v>
      </c>
      <c r="N2822">
        <f>IF(AND(Colin!$G2822=$B$2,Colin!$H2822=$C$3),Colin!$I2822,)</f>
        <v>0</v>
      </c>
      <c r="O2822">
        <f>IF(AND(Colin!$G2822=$B$2,Colin!$H2822&lt;=$C$3),Colin!$I2822,)</f>
        <v>0</v>
      </c>
      <c r="P2822">
        <f>IF(Colin!$G2822&lt;$B$2,Colin!$I2822,0)</f>
        <v>0</v>
      </c>
      <c r="Q2822">
        <f>IF(Colin!$G2822&lt;$B$1,Colin!$I2822,0)</f>
        <v>0</v>
      </c>
    </row>
    <row r="2823" spans="12:17" x14ac:dyDescent="0.25">
      <c r="L2823">
        <f>IF(AND(Colin!$G2823=$B$1,Colin!$H2823=$C$3),Colin!$I2823,)</f>
        <v>0</v>
      </c>
      <c r="M2823">
        <f>IF(AND(Colin!$G2823=$B$1,Colin!$H2823&lt;=$C$3),Colin!$I2823,)</f>
        <v>0</v>
      </c>
      <c r="N2823">
        <f>IF(AND(Colin!$G2823=$B$2,Colin!$H2823=$C$3),Colin!$I2823,)</f>
        <v>0</v>
      </c>
      <c r="O2823">
        <f>IF(AND(Colin!$G2823=$B$2,Colin!$H2823&lt;=$C$3),Colin!$I2823,)</f>
        <v>0</v>
      </c>
      <c r="P2823">
        <f>IF(Colin!$G2823&lt;$B$2,Colin!$I2823,0)</f>
        <v>0</v>
      </c>
      <c r="Q2823">
        <f>IF(Colin!$G2823&lt;$B$1,Colin!$I2823,0)</f>
        <v>0</v>
      </c>
    </row>
    <row r="2824" spans="12:17" x14ac:dyDescent="0.25">
      <c r="L2824">
        <f>IF(AND(Colin!$G2824=$B$1,Colin!$H2824=$C$3),Colin!$I2824,)</f>
        <v>0</v>
      </c>
      <c r="M2824">
        <f>IF(AND(Colin!$G2824=$B$1,Colin!$H2824&lt;=$C$3),Colin!$I2824,)</f>
        <v>0</v>
      </c>
      <c r="N2824">
        <f>IF(AND(Colin!$G2824=$B$2,Colin!$H2824=$C$3),Colin!$I2824,)</f>
        <v>0</v>
      </c>
      <c r="O2824">
        <f>IF(AND(Colin!$G2824=$B$2,Colin!$H2824&lt;=$C$3),Colin!$I2824,)</f>
        <v>0</v>
      </c>
      <c r="P2824">
        <f>IF(Colin!$G2824&lt;$B$2,Colin!$I2824,0)</f>
        <v>0</v>
      </c>
      <c r="Q2824">
        <f>IF(Colin!$G2824&lt;$B$1,Colin!$I2824,0)</f>
        <v>0</v>
      </c>
    </row>
    <row r="2825" spans="12:17" x14ac:dyDescent="0.25">
      <c r="L2825">
        <f>IF(AND(Colin!$G2825=$B$1,Colin!$H2825=$C$3),Colin!$I2825,)</f>
        <v>0</v>
      </c>
      <c r="M2825">
        <f>IF(AND(Colin!$G2825=$B$1,Colin!$H2825&lt;=$C$3),Colin!$I2825,)</f>
        <v>0</v>
      </c>
      <c r="N2825">
        <f>IF(AND(Colin!$G2825=$B$2,Colin!$H2825=$C$3),Colin!$I2825,)</f>
        <v>0</v>
      </c>
      <c r="O2825">
        <f>IF(AND(Colin!$G2825=$B$2,Colin!$H2825&lt;=$C$3),Colin!$I2825,)</f>
        <v>0</v>
      </c>
      <c r="P2825">
        <f>IF(Colin!$G2825&lt;$B$2,Colin!$I2825,0)</f>
        <v>0</v>
      </c>
      <c r="Q2825">
        <f>IF(Colin!$G2825&lt;$B$1,Colin!$I2825,0)</f>
        <v>0</v>
      </c>
    </row>
    <row r="2826" spans="12:17" x14ac:dyDescent="0.25">
      <c r="L2826">
        <f>IF(AND(Colin!$G2826=$B$1,Colin!$H2826=$C$3),Colin!$I2826,)</f>
        <v>0</v>
      </c>
      <c r="M2826">
        <f>IF(AND(Colin!$G2826=$B$1,Colin!$H2826&lt;=$C$3),Colin!$I2826,)</f>
        <v>0</v>
      </c>
      <c r="N2826">
        <f>IF(AND(Colin!$G2826=$B$2,Colin!$H2826=$C$3),Colin!$I2826,)</f>
        <v>0</v>
      </c>
      <c r="O2826">
        <f>IF(AND(Colin!$G2826=$B$2,Colin!$H2826&lt;=$C$3),Colin!$I2826,)</f>
        <v>0</v>
      </c>
      <c r="P2826">
        <f>IF(Colin!$G2826&lt;$B$2,Colin!$I2826,0)</f>
        <v>0</v>
      </c>
      <c r="Q2826">
        <f>IF(Colin!$G2826&lt;$B$1,Colin!$I2826,0)</f>
        <v>0</v>
      </c>
    </row>
    <row r="2827" spans="12:17" x14ac:dyDescent="0.25">
      <c r="L2827">
        <f>IF(AND(Colin!$G2827=$B$1,Colin!$H2827=$C$3),Colin!$I2827,)</f>
        <v>0</v>
      </c>
      <c r="M2827">
        <f>IF(AND(Colin!$G2827=$B$1,Colin!$H2827&lt;=$C$3),Colin!$I2827,)</f>
        <v>0</v>
      </c>
      <c r="N2827">
        <f>IF(AND(Colin!$G2827=$B$2,Colin!$H2827=$C$3),Colin!$I2827,)</f>
        <v>0</v>
      </c>
      <c r="O2827">
        <f>IF(AND(Colin!$G2827=$B$2,Colin!$H2827&lt;=$C$3),Colin!$I2827,)</f>
        <v>0</v>
      </c>
      <c r="P2827">
        <f>IF(Colin!$G2827&lt;$B$2,Colin!$I2827,0)</f>
        <v>0</v>
      </c>
      <c r="Q2827">
        <f>IF(Colin!$G2827&lt;$B$1,Colin!$I2827,0)</f>
        <v>0</v>
      </c>
    </row>
    <row r="2828" spans="12:17" x14ac:dyDescent="0.25">
      <c r="L2828">
        <f>IF(AND(Colin!$G2828=$B$1,Colin!$H2828=$C$3),Colin!$I2828,)</f>
        <v>0</v>
      </c>
      <c r="M2828">
        <f>IF(AND(Colin!$G2828=$B$1,Colin!$H2828&lt;=$C$3),Colin!$I2828,)</f>
        <v>0</v>
      </c>
      <c r="N2828">
        <f>IF(AND(Colin!$G2828=$B$2,Colin!$H2828=$C$3),Colin!$I2828,)</f>
        <v>0</v>
      </c>
      <c r="O2828">
        <f>IF(AND(Colin!$G2828=$B$2,Colin!$H2828&lt;=$C$3),Colin!$I2828,)</f>
        <v>0</v>
      </c>
      <c r="P2828">
        <f>IF(Colin!$G2828&lt;$B$2,Colin!$I2828,0)</f>
        <v>0</v>
      </c>
      <c r="Q2828">
        <f>IF(Colin!$G2828&lt;$B$1,Colin!$I2828,0)</f>
        <v>0</v>
      </c>
    </row>
    <row r="2829" spans="12:17" x14ac:dyDescent="0.25">
      <c r="L2829">
        <f>IF(AND(Colin!$G2829=$B$1,Colin!$H2829=$C$3),Colin!$I2829,)</f>
        <v>0</v>
      </c>
      <c r="M2829">
        <f>IF(AND(Colin!$G2829=$B$1,Colin!$H2829&lt;=$C$3),Colin!$I2829,)</f>
        <v>0</v>
      </c>
      <c r="N2829">
        <f>IF(AND(Colin!$G2829=$B$2,Colin!$H2829=$C$3),Colin!$I2829,)</f>
        <v>0</v>
      </c>
      <c r="O2829">
        <f>IF(AND(Colin!$G2829=$B$2,Colin!$H2829&lt;=$C$3),Colin!$I2829,)</f>
        <v>0</v>
      </c>
      <c r="P2829">
        <f>IF(Colin!$G2829&lt;$B$2,Colin!$I2829,0)</f>
        <v>0</v>
      </c>
      <c r="Q2829">
        <f>IF(Colin!$G2829&lt;$B$1,Colin!$I2829,0)</f>
        <v>0</v>
      </c>
    </row>
    <row r="2830" spans="12:17" x14ac:dyDescent="0.25">
      <c r="L2830">
        <f>IF(AND(Colin!$G2830=$B$1,Colin!$H2830=$C$3),Colin!$I2830,)</f>
        <v>0</v>
      </c>
      <c r="M2830">
        <f>IF(AND(Colin!$G2830=$B$1,Colin!$H2830&lt;=$C$3),Colin!$I2830,)</f>
        <v>0</v>
      </c>
      <c r="N2830">
        <f>IF(AND(Colin!$G2830=$B$2,Colin!$H2830=$C$3),Colin!$I2830,)</f>
        <v>0</v>
      </c>
      <c r="O2830">
        <f>IF(AND(Colin!$G2830=$B$2,Colin!$H2830&lt;=$C$3),Colin!$I2830,)</f>
        <v>0</v>
      </c>
      <c r="P2830">
        <f>IF(Colin!$G2830&lt;$B$2,Colin!$I2830,0)</f>
        <v>0</v>
      </c>
      <c r="Q2830">
        <f>IF(Colin!$G2830&lt;$B$1,Colin!$I2830,0)</f>
        <v>0</v>
      </c>
    </row>
    <row r="2831" spans="12:17" x14ac:dyDescent="0.25">
      <c r="L2831">
        <f>IF(AND(Colin!$G2831=$B$1,Colin!$H2831=$C$3),Colin!$I2831,)</f>
        <v>0</v>
      </c>
      <c r="M2831">
        <f>IF(AND(Colin!$G2831=$B$1,Colin!$H2831&lt;=$C$3),Colin!$I2831,)</f>
        <v>0</v>
      </c>
      <c r="N2831">
        <f>IF(AND(Colin!$G2831=$B$2,Colin!$H2831=$C$3),Colin!$I2831,)</f>
        <v>0</v>
      </c>
      <c r="O2831">
        <f>IF(AND(Colin!$G2831=$B$2,Colin!$H2831&lt;=$C$3),Colin!$I2831,)</f>
        <v>0</v>
      </c>
      <c r="P2831">
        <f>IF(Colin!$G2831&lt;$B$2,Colin!$I2831,0)</f>
        <v>0</v>
      </c>
      <c r="Q2831">
        <f>IF(Colin!$G2831&lt;$B$1,Colin!$I2831,0)</f>
        <v>0</v>
      </c>
    </row>
    <row r="2832" spans="12:17" x14ac:dyDescent="0.25">
      <c r="L2832">
        <f>IF(AND(Colin!$G2832=$B$1,Colin!$H2832=$C$3),Colin!$I2832,)</f>
        <v>0</v>
      </c>
      <c r="M2832">
        <f>IF(AND(Colin!$G2832=$B$1,Colin!$H2832&lt;=$C$3),Colin!$I2832,)</f>
        <v>0</v>
      </c>
      <c r="N2832">
        <f>IF(AND(Colin!$G2832=$B$2,Colin!$H2832=$C$3),Colin!$I2832,)</f>
        <v>0</v>
      </c>
      <c r="O2832">
        <f>IF(AND(Colin!$G2832=$B$2,Colin!$H2832&lt;=$C$3),Colin!$I2832,)</f>
        <v>0</v>
      </c>
      <c r="P2832">
        <f>IF(Colin!$G2832&lt;$B$2,Colin!$I2832,0)</f>
        <v>0</v>
      </c>
      <c r="Q2832">
        <f>IF(Colin!$G2832&lt;$B$1,Colin!$I2832,0)</f>
        <v>0</v>
      </c>
    </row>
    <row r="2833" spans="12:17" x14ac:dyDescent="0.25">
      <c r="L2833">
        <f>IF(AND(Colin!$G2833=$B$1,Colin!$H2833=$C$3),Colin!$I2833,)</f>
        <v>0</v>
      </c>
      <c r="M2833">
        <f>IF(AND(Colin!$G2833=$B$1,Colin!$H2833&lt;=$C$3),Colin!$I2833,)</f>
        <v>0</v>
      </c>
      <c r="N2833">
        <f>IF(AND(Colin!$G2833=$B$2,Colin!$H2833=$C$3),Colin!$I2833,)</f>
        <v>0</v>
      </c>
      <c r="O2833">
        <f>IF(AND(Colin!$G2833=$B$2,Colin!$H2833&lt;=$C$3),Colin!$I2833,)</f>
        <v>0</v>
      </c>
      <c r="P2833">
        <f>IF(Colin!$G2833&lt;$B$2,Colin!$I2833,0)</f>
        <v>0</v>
      </c>
      <c r="Q2833">
        <f>IF(Colin!$G2833&lt;$B$1,Colin!$I2833,0)</f>
        <v>0</v>
      </c>
    </row>
    <row r="2834" spans="12:17" x14ac:dyDescent="0.25">
      <c r="L2834">
        <f>IF(AND(Colin!$G2834=$B$1,Colin!$H2834=$C$3),Colin!$I2834,)</f>
        <v>0</v>
      </c>
      <c r="M2834">
        <f>IF(AND(Colin!$G2834=$B$1,Colin!$H2834&lt;=$C$3),Colin!$I2834,)</f>
        <v>0</v>
      </c>
      <c r="N2834">
        <f>IF(AND(Colin!$G2834=$B$2,Colin!$H2834=$C$3),Colin!$I2834,)</f>
        <v>0</v>
      </c>
      <c r="O2834">
        <f>IF(AND(Colin!$G2834=$B$2,Colin!$H2834&lt;=$C$3),Colin!$I2834,)</f>
        <v>0</v>
      </c>
      <c r="P2834">
        <f>IF(Colin!$G2834&lt;$B$2,Colin!$I2834,0)</f>
        <v>0</v>
      </c>
      <c r="Q2834">
        <f>IF(Colin!$G2834&lt;$B$1,Colin!$I2834,0)</f>
        <v>0</v>
      </c>
    </row>
    <row r="2835" spans="12:17" x14ac:dyDescent="0.25">
      <c r="L2835">
        <f>IF(AND(Colin!$G2835=$B$1,Colin!$H2835=$C$3),Colin!$I2835,)</f>
        <v>0</v>
      </c>
      <c r="M2835">
        <f>IF(AND(Colin!$G2835=$B$1,Colin!$H2835&lt;=$C$3),Colin!$I2835,)</f>
        <v>0</v>
      </c>
      <c r="N2835">
        <f>IF(AND(Colin!$G2835=$B$2,Colin!$H2835=$C$3),Colin!$I2835,)</f>
        <v>0</v>
      </c>
      <c r="O2835">
        <f>IF(AND(Colin!$G2835=$B$2,Colin!$H2835&lt;=$C$3),Colin!$I2835,)</f>
        <v>0</v>
      </c>
      <c r="P2835">
        <f>IF(Colin!$G2835&lt;$B$2,Colin!$I2835,0)</f>
        <v>0</v>
      </c>
      <c r="Q2835">
        <f>IF(Colin!$G2835&lt;$B$1,Colin!$I2835,0)</f>
        <v>0</v>
      </c>
    </row>
    <row r="2836" spans="12:17" x14ac:dyDescent="0.25">
      <c r="L2836">
        <f>IF(AND(Colin!$G2836=$B$1,Colin!$H2836=$C$3),Colin!$I2836,)</f>
        <v>0</v>
      </c>
      <c r="M2836">
        <f>IF(AND(Colin!$G2836=$B$1,Colin!$H2836&lt;=$C$3),Colin!$I2836,)</f>
        <v>0</v>
      </c>
      <c r="N2836">
        <f>IF(AND(Colin!$G2836=$B$2,Colin!$H2836=$C$3),Colin!$I2836,)</f>
        <v>0</v>
      </c>
      <c r="O2836">
        <f>IF(AND(Colin!$G2836=$B$2,Colin!$H2836&lt;=$C$3),Colin!$I2836,)</f>
        <v>0</v>
      </c>
      <c r="P2836">
        <f>IF(Colin!$G2836&lt;$B$2,Colin!$I2836,0)</f>
        <v>0</v>
      </c>
      <c r="Q2836">
        <f>IF(Colin!$G2836&lt;$B$1,Colin!$I2836,0)</f>
        <v>0</v>
      </c>
    </row>
    <row r="2837" spans="12:17" x14ac:dyDescent="0.25">
      <c r="L2837">
        <f>IF(AND(Colin!$G2837=$B$1,Colin!$H2837=$C$3),Colin!$I2837,)</f>
        <v>0</v>
      </c>
      <c r="M2837">
        <f>IF(AND(Colin!$G2837=$B$1,Colin!$H2837&lt;=$C$3),Colin!$I2837,)</f>
        <v>0</v>
      </c>
      <c r="N2837">
        <f>IF(AND(Colin!$G2837=$B$2,Colin!$H2837=$C$3),Colin!$I2837,)</f>
        <v>0</v>
      </c>
      <c r="O2837">
        <f>IF(AND(Colin!$G2837=$B$2,Colin!$H2837&lt;=$C$3),Colin!$I2837,)</f>
        <v>0</v>
      </c>
      <c r="P2837">
        <f>IF(Colin!$G2837&lt;$B$2,Colin!$I2837,0)</f>
        <v>0</v>
      </c>
      <c r="Q2837">
        <f>IF(Colin!$G2837&lt;$B$1,Colin!$I2837,0)</f>
        <v>0</v>
      </c>
    </row>
    <row r="2838" spans="12:17" x14ac:dyDescent="0.25">
      <c r="L2838">
        <f>IF(AND(Colin!$G2838=$B$1,Colin!$H2838=$C$3),Colin!$I2838,)</f>
        <v>0</v>
      </c>
      <c r="M2838">
        <f>IF(AND(Colin!$G2838=$B$1,Colin!$H2838&lt;=$C$3),Colin!$I2838,)</f>
        <v>0</v>
      </c>
      <c r="N2838">
        <f>IF(AND(Colin!$G2838=$B$2,Colin!$H2838=$C$3),Colin!$I2838,)</f>
        <v>0</v>
      </c>
      <c r="O2838">
        <f>IF(AND(Colin!$G2838=$B$2,Colin!$H2838&lt;=$C$3),Colin!$I2838,)</f>
        <v>0</v>
      </c>
      <c r="P2838">
        <f>IF(Colin!$G2838&lt;$B$2,Colin!$I2838,0)</f>
        <v>0</v>
      </c>
      <c r="Q2838">
        <f>IF(Colin!$G2838&lt;$B$1,Colin!$I2838,0)</f>
        <v>0</v>
      </c>
    </row>
    <row r="2839" spans="12:17" x14ac:dyDescent="0.25">
      <c r="L2839">
        <f>IF(AND(Colin!$G2839=$B$1,Colin!$H2839=$C$3),Colin!$I2839,)</f>
        <v>0</v>
      </c>
      <c r="M2839">
        <f>IF(AND(Colin!$G2839=$B$1,Colin!$H2839&lt;=$C$3),Colin!$I2839,)</f>
        <v>0</v>
      </c>
      <c r="N2839">
        <f>IF(AND(Colin!$G2839=$B$2,Colin!$H2839=$C$3),Colin!$I2839,)</f>
        <v>0</v>
      </c>
      <c r="O2839">
        <f>IF(AND(Colin!$G2839=$B$2,Colin!$H2839&lt;=$C$3),Colin!$I2839,)</f>
        <v>0</v>
      </c>
      <c r="P2839">
        <f>IF(Colin!$G2839&lt;$B$2,Colin!$I2839,0)</f>
        <v>0</v>
      </c>
      <c r="Q2839">
        <f>IF(Colin!$G2839&lt;$B$1,Colin!$I2839,0)</f>
        <v>0</v>
      </c>
    </row>
    <row r="2840" spans="12:17" x14ac:dyDescent="0.25">
      <c r="L2840">
        <f>IF(AND(Colin!$G2840=$B$1,Colin!$H2840=$C$3),Colin!$I2840,)</f>
        <v>0</v>
      </c>
      <c r="M2840">
        <f>IF(AND(Colin!$G2840=$B$1,Colin!$H2840&lt;=$C$3),Colin!$I2840,)</f>
        <v>0</v>
      </c>
      <c r="N2840">
        <f>IF(AND(Colin!$G2840=$B$2,Colin!$H2840=$C$3),Colin!$I2840,)</f>
        <v>0</v>
      </c>
      <c r="O2840">
        <f>IF(AND(Colin!$G2840=$B$2,Colin!$H2840&lt;=$C$3),Colin!$I2840,)</f>
        <v>0</v>
      </c>
      <c r="P2840">
        <f>IF(Colin!$G2840&lt;$B$2,Colin!$I2840,0)</f>
        <v>0</v>
      </c>
      <c r="Q2840">
        <f>IF(Colin!$G2840&lt;$B$1,Colin!$I2840,0)</f>
        <v>0</v>
      </c>
    </row>
    <row r="2841" spans="12:17" x14ac:dyDescent="0.25">
      <c r="L2841">
        <f>IF(AND(Colin!$G2841=$B$1,Colin!$H2841=$C$3),Colin!$I2841,)</f>
        <v>0</v>
      </c>
      <c r="M2841">
        <f>IF(AND(Colin!$G2841=$B$1,Colin!$H2841&lt;=$C$3),Colin!$I2841,)</f>
        <v>0</v>
      </c>
      <c r="N2841">
        <f>IF(AND(Colin!$G2841=$B$2,Colin!$H2841=$C$3),Colin!$I2841,)</f>
        <v>0</v>
      </c>
      <c r="O2841">
        <f>IF(AND(Colin!$G2841=$B$2,Colin!$H2841&lt;=$C$3),Colin!$I2841,)</f>
        <v>0</v>
      </c>
      <c r="P2841">
        <f>IF(Colin!$G2841&lt;$B$2,Colin!$I2841,0)</f>
        <v>0</v>
      </c>
      <c r="Q2841">
        <f>IF(Colin!$G2841&lt;$B$1,Colin!$I2841,0)</f>
        <v>0</v>
      </c>
    </row>
    <row r="2842" spans="12:17" x14ac:dyDescent="0.25">
      <c r="L2842">
        <f>IF(AND(Colin!$G2842=$B$1,Colin!$H2842=$C$3),Colin!$I2842,)</f>
        <v>0</v>
      </c>
      <c r="M2842">
        <f>IF(AND(Colin!$G2842=$B$1,Colin!$H2842&lt;=$C$3),Colin!$I2842,)</f>
        <v>0</v>
      </c>
      <c r="N2842">
        <f>IF(AND(Colin!$G2842=$B$2,Colin!$H2842=$C$3),Colin!$I2842,)</f>
        <v>0</v>
      </c>
      <c r="O2842">
        <f>IF(AND(Colin!$G2842=$B$2,Colin!$H2842&lt;=$C$3),Colin!$I2842,)</f>
        <v>0</v>
      </c>
      <c r="P2842">
        <f>IF(Colin!$G2842&lt;$B$2,Colin!$I2842,0)</f>
        <v>0</v>
      </c>
      <c r="Q2842">
        <f>IF(Colin!$G2842&lt;$B$1,Colin!$I2842,0)</f>
        <v>0</v>
      </c>
    </row>
    <row r="2843" spans="12:17" x14ac:dyDescent="0.25">
      <c r="L2843">
        <f>IF(AND(Colin!$G2843=$B$1,Colin!$H2843=$C$3),Colin!$I2843,)</f>
        <v>0</v>
      </c>
      <c r="M2843">
        <f>IF(AND(Colin!$G2843=$B$1,Colin!$H2843&lt;=$C$3),Colin!$I2843,)</f>
        <v>0</v>
      </c>
      <c r="N2843">
        <f>IF(AND(Colin!$G2843=$B$2,Colin!$H2843=$C$3),Colin!$I2843,)</f>
        <v>0</v>
      </c>
      <c r="O2843">
        <f>IF(AND(Colin!$G2843=$B$2,Colin!$H2843&lt;=$C$3),Colin!$I2843,)</f>
        <v>0</v>
      </c>
      <c r="P2843">
        <f>IF(Colin!$G2843&lt;$B$2,Colin!$I2843,0)</f>
        <v>0</v>
      </c>
      <c r="Q2843">
        <f>IF(Colin!$G2843&lt;$B$1,Colin!$I2843,0)</f>
        <v>0</v>
      </c>
    </row>
    <row r="2844" spans="12:17" x14ac:dyDescent="0.25">
      <c r="L2844">
        <f>IF(AND(Colin!$G2844=$B$1,Colin!$H2844=$C$3),Colin!$I2844,)</f>
        <v>0</v>
      </c>
      <c r="M2844">
        <f>IF(AND(Colin!$G2844=$B$1,Colin!$H2844&lt;=$C$3),Colin!$I2844,)</f>
        <v>0</v>
      </c>
      <c r="N2844">
        <f>IF(AND(Colin!$G2844=$B$2,Colin!$H2844=$C$3),Colin!$I2844,)</f>
        <v>0</v>
      </c>
      <c r="O2844">
        <f>IF(AND(Colin!$G2844=$B$2,Colin!$H2844&lt;=$C$3),Colin!$I2844,)</f>
        <v>0</v>
      </c>
      <c r="P2844">
        <f>IF(Colin!$G2844&lt;$B$2,Colin!$I2844,0)</f>
        <v>0</v>
      </c>
      <c r="Q2844">
        <f>IF(Colin!$G2844&lt;$B$1,Colin!$I2844,0)</f>
        <v>0</v>
      </c>
    </row>
    <row r="2845" spans="12:17" x14ac:dyDescent="0.25">
      <c r="L2845">
        <f>IF(AND(Colin!$G2845=$B$1,Colin!$H2845=$C$3),Colin!$I2845,)</f>
        <v>0</v>
      </c>
      <c r="M2845">
        <f>IF(AND(Colin!$G2845=$B$1,Colin!$H2845&lt;=$C$3),Colin!$I2845,)</f>
        <v>0</v>
      </c>
      <c r="N2845">
        <f>IF(AND(Colin!$G2845=$B$2,Colin!$H2845=$C$3),Colin!$I2845,)</f>
        <v>0</v>
      </c>
      <c r="O2845">
        <f>IF(AND(Colin!$G2845=$B$2,Colin!$H2845&lt;=$C$3),Colin!$I2845,)</f>
        <v>0</v>
      </c>
      <c r="P2845">
        <f>IF(Colin!$G2845&lt;$B$2,Colin!$I2845,0)</f>
        <v>0</v>
      </c>
      <c r="Q2845">
        <f>IF(Colin!$G2845&lt;$B$1,Colin!$I2845,0)</f>
        <v>0</v>
      </c>
    </row>
    <row r="2846" spans="12:17" x14ac:dyDescent="0.25">
      <c r="L2846">
        <f>IF(AND(Colin!$G2846=$B$1,Colin!$H2846=$C$3),Colin!$I2846,)</f>
        <v>0</v>
      </c>
      <c r="M2846">
        <f>IF(AND(Colin!$G2846=$B$1,Colin!$H2846&lt;=$C$3),Colin!$I2846,)</f>
        <v>0</v>
      </c>
      <c r="N2846">
        <f>IF(AND(Colin!$G2846=$B$2,Colin!$H2846=$C$3),Colin!$I2846,)</f>
        <v>0</v>
      </c>
      <c r="O2846">
        <f>IF(AND(Colin!$G2846=$B$2,Colin!$H2846&lt;=$C$3),Colin!$I2846,)</f>
        <v>0</v>
      </c>
      <c r="P2846">
        <f>IF(Colin!$G2846&lt;$B$2,Colin!$I2846,0)</f>
        <v>0</v>
      </c>
      <c r="Q2846">
        <f>IF(Colin!$G2846&lt;$B$1,Colin!$I2846,0)</f>
        <v>0</v>
      </c>
    </row>
    <row r="2847" spans="12:17" x14ac:dyDescent="0.25">
      <c r="L2847">
        <f>IF(AND(Colin!$G2847=$B$1,Colin!$H2847=$C$3),Colin!$I2847,)</f>
        <v>0</v>
      </c>
      <c r="M2847">
        <f>IF(AND(Colin!$G2847=$B$1,Colin!$H2847&lt;=$C$3),Colin!$I2847,)</f>
        <v>0</v>
      </c>
      <c r="N2847">
        <f>IF(AND(Colin!$G2847=$B$2,Colin!$H2847=$C$3),Colin!$I2847,)</f>
        <v>0</v>
      </c>
      <c r="O2847">
        <f>IF(AND(Colin!$G2847=$B$2,Colin!$H2847&lt;=$C$3),Colin!$I2847,)</f>
        <v>0</v>
      </c>
      <c r="P2847">
        <f>IF(Colin!$G2847&lt;$B$2,Colin!$I2847,0)</f>
        <v>0</v>
      </c>
      <c r="Q2847">
        <f>IF(Colin!$G2847&lt;$B$1,Colin!$I2847,0)</f>
        <v>0</v>
      </c>
    </row>
    <row r="2848" spans="12:17" x14ac:dyDescent="0.25">
      <c r="L2848">
        <f>IF(AND(Colin!$G2848=$B$1,Colin!$H2848=$C$3),Colin!$I2848,)</f>
        <v>0</v>
      </c>
      <c r="M2848">
        <f>IF(AND(Colin!$G2848=$B$1,Colin!$H2848&lt;=$C$3),Colin!$I2848,)</f>
        <v>0</v>
      </c>
      <c r="N2848">
        <f>IF(AND(Colin!$G2848=$B$2,Colin!$H2848=$C$3),Colin!$I2848,)</f>
        <v>0</v>
      </c>
      <c r="O2848">
        <f>IF(AND(Colin!$G2848=$B$2,Colin!$H2848&lt;=$C$3),Colin!$I2848,)</f>
        <v>0</v>
      </c>
      <c r="P2848">
        <f>IF(Colin!$G2848&lt;$B$2,Colin!$I2848,0)</f>
        <v>0</v>
      </c>
      <c r="Q2848">
        <f>IF(Colin!$G2848&lt;$B$1,Colin!$I2848,0)</f>
        <v>0</v>
      </c>
    </row>
    <row r="2849" spans="12:17" x14ac:dyDescent="0.25">
      <c r="L2849">
        <f>IF(AND(Colin!$G2849=$B$1,Colin!$H2849=$C$3),Colin!$I2849,)</f>
        <v>0</v>
      </c>
      <c r="M2849">
        <f>IF(AND(Colin!$G2849=$B$1,Colin!$H2849&lt;=$C$3),Colin!$I2849,)</f>
        <v>0</v>
      </c>
      <c r="N2849">
        <f>IF(AND(Colin!$G2849=$B$2,Colin!$H2849=$C$3),Colin!$I2849,)</f>
        <v>0</v>
      </c>
      <c r="O2849">
        <f>IF(AND(Colin!$G2849=$B$2,Colin!$H2849&lt;=$C$3),Colin!$I2849,)</f>
        <v>0</v>
      </c>
      <c r="P2849">
        <f>IF(Colin!$G2849&lt;$B$2,Colin!$I2849,0)</f>
        <v>0</v>
      </c>
      <c r="Q2849">
        <f>IF(Colin!$G2849&lt;$B$1,Colin!$I2849,0)</f>
        <v>0</v>
      </c>
    </row>
    <row r="2850" spans="12:17" x14ac:dyDescent="0.25">
      <c r="L2850">
        <f>IF(AND(Colin!$G2850=$B$1,Colin!$H2850=$C$3),Colin!$I2850,)</f>
        <v>0</v>
      </c>
      <c r="M2850">
        <f>IF(AND(Colin!$G2850=$B$1,Colin!$H2850&lt;=$C$3),Colin!$I2850,)</f>
        <v>0</v>
      </c>
      <c r="N2850">
        <f>IF(AND(Colin!$G2850=$B$2,Colin!$H2850=$C$3),Colin!$I2850,)</f>
        <v>0</v>
      </c>
      <c r="O2850">
        <f>IF(AND(Colin!$G2850=$B$2,Colin!$H2850&lt;=$C$3),Colin!$I2850,)</f>
        <v>0</v>
      </c>
      <c r="P2850">
        <f>IF(Colin!$G2850&lt;$B$2,Colin!$I2850,0)</f>
        <v>0</v>
      </c>
      <c r="Q2850">
        <f>IF(Colin!$G2850&lt;$B$1,Colin!$I2850,0)</f>
        <v>0</v>
      </c>
    </row>
    <row r="2851" spans="12:17" x14ac:dyDescent="0.25">
      <c r="L2851">
        <f>IF(AND(Colin!$G2851=$B$1,Colin!$H2851=$C$3),Colin!$I2851,)</f>
        <v>0</v>
      </c>
      <c r="M2851">
        <f>IF(AND(Colin!$G2851=$B$1,Colin!$H2851&lt;=$C$3),Colin!$I2851,)</f>
        <v>0</v>
      </c>
      <c r="N2851">
        <f>IF(AND(Colin!$G2851=$B$2,Colin!$H2851=$C$3),Colin!$I2851,)</f>
        <v>0</v>
      </c>
      <c r="O2851">
        <f>IF(AND(Colin!$G2851=$B$2,Colin!$H2851&lt;=$C$3),Colin!$I2851,)</f>
        <v>0</v>
      </c>
      <c r="P2851">
        <f>IF(Colin!$G2851&lt;$B$2,Colin!$I2851,0)</f>
        <v>0</v>
      </c>
      <c r="Q2851">
        <f>IF(Colin!$G2851&lt;$B$1,Colin!$I2851,0)</f>
        <v>0</v>
      </c>
    </row>
    <row r="2852" spans="12:17" x14ac:dyDescent="0.25">
      <c r="L2852">
        <f>IF(AND(Colin!$G2852=$B$1,Colin!$H2852=$C$3),Colin!$I2852,)</f>
        <v>0</v>
      </c>
      <c r="M2852">
        <f>IF(AND(Colin!$G2852=$B$1,Colin!$H2852&lt;=$C$3),Colin!$I2852,)</f>
        <v>0</v>
      </c>
      <c r="N2852">
        <f>IF(AND(Colin!$G2852=$B$2,Colin!$H2852=$C$3),Colin!$I2852,)</f>
        <v>0</v>
      </c>
      <c r="O2852">
        <f>IF(AND(Colin!$G2852=$B$2,Colin!$H2852&lt;=$C$3),Colin!$I2852,)</f>
        <v>0</v>
      </c>
      <c r="P2852">
        <f>IF(Colin!$G2852&lt;$B$2,Colin!$I2852,0)</f>
        <v>0</v>
      </c>
      <c r="Q2852">
        <f>IF(Colin!$G2852&lt;$B$1,Colin!$I2852,0)</f>
        <v>0</v>
      </c>
    </row>
    <row r="2853" spans="12:17" x14ac:dyDescent="0.25">
      <c r="L2853">
        <f>IF(AND(Colin!$G2853=$B$1,Colin!$H2853=$C$3),Colin!$I2853,)</f>
        <v>0</v>
      </c>
      <c r="M2853">
        <f>IF(AND(Colin!$G2853=$B$1,Colin!$H2853&lt;=$C$3),Colin!$I2853,)</f>
        <v>0</v>
      </c>
      <c r="N2853">
        <f>IF(AND(Colin!$G2853=$B$2,Colin!$H2853=$C$3),Colin!$I2853,)</f>
        <v>0</v>
      </c>
      <c r="O2853">
        <f>IF(AND(Colin!$G2853=$B$2,Colin!$H2853&lt;=$C$3),Colin!$I2853,)</f>
        <v>0</v>
      </c>
      <c r="P2853">
        <f>IF(Colin!$G2853&lt;$B$2,Colin!$I2853,0)</f>
        <v>0</v>
      </c>
      <c r="Q2853">
        <f>IF(Colin!$G2853&lt;$B$1,Colin!$I2853,0)</f>
        <v>0</v>
      </c>
    </row>
    <row r="2854" spans="12:17" x14ac:dyDescent="0.25">
      <c r="L2854">
        <f>IF(AND(Colin!$G2854=$B$1,Colin!$H2854=$C$3),Colin!$I2854,)</f>
        <v>0</v>
      </c>
      <c r="M2854">
        <f>IF(AND(Colin!$G2854=$B$1,Colin!$H2854&lt;=$C$3),Colin!$I2854,)</f>
        <v>0</v>
      </c>
      <c r="N2854">
        <f>IF(AND(Colin!$G2854=$B$2,Colin!$H2854=$C$3),Colin!$I2854,)</f>
        <v>0</v>
      </c>
      <c r="O2854">
        <f>IF(AND(Colin!$G2854=$B$2,Colin!$H2854&lt;=$C$3),Colin!$I2854,)</f>
        <v>0</v>
      </c>
      <c r="P2854">
        <f>IF(Colin!$G2854&lt;$B$2,Colin!$I2854,0)</f>
        <v>0</v>
      </c>
      <c r="Q2854">
        <f>IF(Colin!$G2854&lt;$B$1,Colin!$I2854,0)</f>
        <v>0</v>
      </c>
    </row>
    <row r="2855" spans="12:17" x14ac:dyDescent="0.25">
      <c r="L2855">
        <f>IF(AND(Colin!$G2855=$B$1,Colin!$H2855=$C$3),Colin!$I2855,)</f>
        <v>0</v>
      </c>
      <c r="M2855">
        <f>IF(AND(Colin!$G2855=$B$1,Colin!$H2855&lt;=$C$3),Colin!$I2855,)</f>
        <v>0</v>
      </c>
      <c r="N2855">
        <f>IF(AND(Colin!$G2855=$B$2,Colin!$H2855=$C$3),Colin!$I2855,)</f>
        <v>0</v>
      </c>
      <c r="O2855">
        <f>IF(AND(Colin!$G2855=$B$2,Colin!$H2855&lt;=$C$3),Colin!$I2855,)</f>
        <v>0</v>
      </c>
      <c r="P2855">
        <f>IF(Colin!$G2855&lt;$B$2,Colin!$I2855,0)</f>
        <v>0</v>
      </c>
      <c r="Q2855">
        <f>IF(Colin!$G2855&lt;$B$1,Colin!$I2855,0)</f>
        <v>0</v>
      </c>
    </row>
    <row r="2856" spans="12:17" x14ac:dyDescent="0.25">
      <c r="L2856">
        <f>IF(AND(Colin!$G2856=$B$1,Colin!$H2856=$C$3),Colin!$I2856,)</f>
        <v>0</v>
      </c>
      <c r="M2856">
        <f>IF(AND(Colin!$G2856=$B$1,Colin!$H2856&lt;=$C$3),Colin!$I2856,)</f>
        <v>0</v>
      </c>
      <c r="N2856">
        <f>IF(AND(Colin!$G2856=$B$2,Colin!$H2856=$C$3),Colin!$I2856,)</f>
        <v>0</v>
      </c>
      <c r="O2856">
        <f>IF(AND(Colin!$G2856=$B$2,Colin!$H2856&lt;=$C$3),Colin!$I2856,)</f>
        <v>0</v>
      </c>
      <c r="P2856">
        <f>IF(Colin!$G2856&lt;$B$2,Colin!$I2856,0)</f>
        <v>0</v>
      </c>
      <c r="Q2856">
        <f>IF(Colin!$G2856&lt;$B$1,Colin!$I2856,0)</f>
        <v>0</v>
      </c>
    </row>
    <row r="2857" spans="12:17" x14ac:dyDescent="0.25">
      <c r="L2857">
        <f>IF(AND(Colin!$G2857=$B$1,Colin!$H2857=$C$3),Colin!$I2857,)</f>
        <v>0</v>
      </c>
      <c r="M2857">
        <f>IF(AND(Colin!$G2857=$B$1,Colin!$H2857&lt;=$C$3),Colin!$I2857,)</f>
        <v>0</v>
      </c>
      <c r="N2857">
        <f>IF(AND(Colin!$G2857=$B$2,Colin!$H2857=$C$3),Colin!$I2857,)</f>
        <v>0</v>
      </c>
      <c r="O2857">
        <f>IF(AND(Colin!$G2857=$B$2,Colin!$H2857&lt;=$C$3),Colin!$I2857,)</f>
        <v>0</v>
      </c>
      <c r="P2857">
        <f>IF(Colin!$G2857&lt;$B$2,Colin!$I2857,0)</f>
        <v>0</v>
      </c>
      <c r="Q2857">
        <f>IF(Colin!$G2857&lt;$B$1,Colin!$I2857,0)</f>
        <v>0</v>
      </c>
    </row>
    <row r="2858" spans="12:17" x14ac:dyDescent="0.25">
      <c r="L2858">
        <f>IF(AND(Colin!$G2858=$B$1,Colin!$H2858=$C$3),Colin!$I2858,)</f>
        <v>0</v>
      </c>
      <c r="M2858">
        <f>IF(AND(Colin!$G2858=$B$1,Colin!$H2858&lt;=$C$3),Colin!$I2858,)</f>
        <v>0</v>
      </c>
      <c r="N2858">
        <f>IF(AND(Colin!$G2858=$B$2,Colin!$H2858=$C$3),Colin!$I2858,)</f>
        <v>0</v>
      </c>
      <c r="O2858">
        <f>IF(AND(Colin!$G2858=$B$2,Colin!$H2858&lt;=$C$3),Colin!$I2858,)</f>
        <v>0</v>
      </c>
      <c r="P2858">
        <f>IF(Colin!$G2858&lt;$B$2,Colin!$I2858,0)</f>
        <v>0</v>
      </c>
      <c r="Q2858">
        <f>IF(Colin!$G2858&lt;$B$1,Colin!$I2858,0)</f>
        <v>0</v>
      </c>
    </row>
    <row r="2859" spans="12:17" x14ac:dyDescent="0.25">
      <c r="L2859">
        <f>IF(AND(Colin!$G2859=$B$1,Colin!$H2859=$C$3),Colin!$I2859,)</f>
        <v>0</v>
      </c>
      <c r="M2859">
        <f>IF(AND(Colin!$G2859=$B$1,Colin!$H2859&lt;=$C$3),Colin!$I2859,)</f>
        <v>0</v>
      </c>
      <c r="N2859">
        <f>IF(AND(Colin!$G2859=$B$2,Colin!$H2859=$C$3),Colin!$I2859,)</f>
        <v>0</v>
      </c>
      <c r="O2859">
        <f>IF(AND(Colin!$G2859=$B$2,Colin!$H2859&lt;=$C$3),Colin!$I2859,)</f>
        <v>0</v>
      </c>
      <c r="P2859">
        <f>IF(Colin!$G2859&lt;$B$2,Colin!$I2859,0)</f>
        <v>0</v>
      </c>
      <c r="Q2859">
        <f>IF(Colin!$G2859&lt;$B$1,Colin!$I2859,0)</f>
        <v>0</v>
      </c>
    </row>
    <row r="2860" spans="12:17" x14ac:dyDescent="0.25">
      <c r="L2860">
        <f>IF(AND(Colin!$G2860=$B$1,Colin!$H2860=$C$3),Colin!$I2860,)</f>
        <v>0</v>
      </c>
      <c r="M2860">
        <f>IF(AND(Colin!$G2860=$B$1,Colin!$H2860&lt;=$C$3),Colin!$I2860,)</f>
        <v>0</v>
      </c>
      <c r="N2860">
        <f>IF(AND(Colin!$G2860=$B$2,Colin!$H2860=$C$3),Colin!$I2860,)</f>
        <v>0</v>
      </c>
      <c r="O2860">
        <f>IF(AND(Colin!$G2860=$B$2,Colin!$H2860&lt;=$C$3),Colin!$I2860,)</f>
        <v>0</v>
      </c>
      <c r="P2860">
        <f>IF(Colin!$G2860&lt;$B$2,Colin!$I2860,0)</f>
        <v>0</v>
      </c>
      <c r="Q2860">
        <f>IF(Colin!$G2860&lt;$B$1,Colin!$I2860,0)</f>
        <v>0</v>
      </c>
    </row>
    <row r="2861" spans="12:17" x14ac:dyDescent="0.25">
      <c r="L2861">
        <f>IF(AND(Colin!$G2861=$B$1,Colin!$H2861=$C$3),Colin!$I2861,)</f>
        <v>0</v>
      </c>
      <c r="M2861">
        <f>IF(AND(Colin!$G2861=$B$1,Colin!$H2861&lt;=$C$3),Colin!$I2861,)</f>
        <v>0</v>
      </c>
      <c r="N2861">
        <f>IF(AND(Colin!$G2861=$B$2,Colin!$H2861=$C$3),Colin!$I2861,)</f>
        <v>0</v>
      </c>
      <c r="O2861">
        <f>IF(AND(Colin!$G2861=$B$2,Colin!$H2861&lt;=$C$3),Colin!$I2861,)</f>
        <v>0</v>
      </c>
      <c r="P2861">
        <f>IF(Colin!$G2861&lt;$B$2,Colin!$I2861,0)</f>
        <v>0</v>
      </c>
      <c r="Q2861">
        <f>IF(Colin!$G2861&lt;$B$1,Colin!$I2861,0)</f>
        <v>0</v>
      </c>
    </row>
    <row r="2862" spans="12:17" x14ac:dyDescent="0.25">
      <c r="L2862">
        <f>IF(AND(Colin!$G2862=$B$1,Colin!$H2862=$C$3),Colin!$I2862,)</f>
        <v>0</v>
      </c>
      <c r="M2862">
        <f>IF(AND(Colin!$G2862=$B$1,Colin!$H2862&lt;=$C$3),Colin!$I2862,)</f>
        <v>0</v>
      </c>
      <c r="N2862">
        <f>IF(AND(Colin!$G2862=$B$2,Colin!$H2862=$C$3),Colin!$I2862,)</f>
        <v>0</v>
      </c>
      <c r="O2862">
        <f>IF(AND(Colin!$G2862=$B$2,Colin!$H2862&lt;=$C$3),Colin!$I2862,)</f>
        <v>0</v>
      </c>
      <c r="P2862">
        <f>IF(Colin!$G2862&lt;$B$2,Colin!$I2862,0)</f>
        <v>0</v>
      </c>
      <c r="Q2862">
        <f>IF(Colin!$G2862&lt;$B$1,Colin!$I2862,0)</f>
        <v>0</v>
      </c>
    </row>
    <row r="2863" spans="12:17" x14ac:dyDescent="0.25">
      <c r="L2863">
        <f>IF(AND(Colin!$G2863=$B$1,Colin!$H2863=$C$3),Colin!$I2863,)</f>
        <v>0</v>
      </c>
      <c r="M2863">
        <f>IF(AND(Colin!$G2863=$B$1,Colin!$H2863&lt;=$C$3),Colin!$I2863,)</f>
        <v>0</v>
      </c>
      <c r="N2863">
        <f>IF(AND(Colin!$G2863=$B$2,Colin!$H2863=$C$3),Colin!$I2863,)</f>
        <v>0</v>
      </c>
      <c r="O2863">
        <f>IF(AND(Colin!$G2863=$B$2,Colin!$H2863&lt;=$C$3),Colin!$I2863,)</f>
        <v>0</v>
      </c>
      <c r="P2863">
        <f>IF(Colin!$G2863&lt;$B$2,Colin!$I2863,0)</f>
        <v>0</v>
      </c>
      <c r="Q2863">
        <f>IF(Colin!$G2863&lt;$B$1,Colin!$I2863,0)</f>
        <v>0</v>
      </c>
    </row>
    <row r="2864" spans="12:17" x14ac:dyDescent="0.25">
      <c r="L2864">
        <f>IF(AND(Colin!$G2864=$B$1,Colin!$H2864=$C$3),Colin!$I2864,)</f>
        <v>0</v>
      </c>
      <c r="M2864">
        <f>IF(AND(Colin!$G2864=$B$1,Colin!$H2864&lt;=$C$3),Colin!$I2864,)</f>
        <v>0</v>
      </c>
      <c r="N2864">
        <f>IF(AND(Colin!$G2864=$B$2,Colin!$H2864=$C$3),Colin!$I2864,)</f>
        <v>0</v>
      </c>
      <c r="O2864">
        <f>IF(AND(Colin!$G2864=$B$2,Colin!$H2864&lt;=$C$3),Colin!$I2864,)</f>
        <v>0</v>
      </c>
      <c r="P2864">
        <f>IF(Colin!$G2864&lt;$B$2,Colin!$I2864,0)</f>
        <v>0</v>
      </c>
      <c r="Q2864">
        <f>IF(Colin!$G2864&lt;$B$1,Colin!$I2864,0)</f>
        <v>0</v>
      </c>
    </row>
    <row r="2865" spans="12:17" x14ac:dyDescent="0.25">
      <c r="L2865">
        <f>IF(AND(Colin!$G2865=$B$1,Colin!$H2865=$C$3),Colin!$I2865,)</f>
        <v>0</v>
      </c>
      <c r="M2865">
        <f>IF(AND(Colin!$G2865=$B$1,Colin!$H2865&lt;=$C$3),Colin!$I2865,)</f>
        <v>0</v>
      </c>
      <c r="N2865">
        <f>IF(AND(Colin!$G2865=$B$2,Colin!$H2865=$C$3),Colin!$I2865,)</f>
        <v>0</v>
      </c>
      <c r="O2865">
        <f>IF(AND(Colin!$G2865=$B$2,Colin!$H2865&lt;=$C$3),Colin!$I2865,)</f>
        <v>0</v>
      </c>
      <c r="P2865">
        <f>IF(Colin!$G2865&lt;$B$2,Colin!$I2865,0)</f>
        <v>0</v>
      </c>
      <c r="Q2865">
        <f>IF(Colin!$G2865&lt;$B$1,Colin!$I2865,0)</f>
        <v>0</v>
      </c>
    </row>
    <row r="2866" spans="12:17" x14ac:dyDescent="0.25">
      <c r="L2866">
        <f>IF(AND(Colin!$G2866=$B$1,Colin!$H2866=$C$3),Colin!$I2866,)</f>
        <v>0</v>
      </c>
      <c r="M2866">
        <f>IF(AND(Colin!$G2866=$B$1,Colin!$H2866&lt;=$C$3),Colin!$I2866,)</f>
        <v>0</v>
      </c>
      <c r="N2866">
        <f>IF(AND(Colin!$G2866=$B$2,Colin!$H2866=$C$3),Colin!$I2866,)</f>
        <v>0</v>
      </c>
      <c r="O2866">
        <f>IF(AND(Colin!$G2866=$B$2,Colin!$H2866&lt;=$C$3),Colin!$I2866,)</f>
        <v>0</v>
      </c>
      <c r="P2866">
        <f>IF(Colin!$G2866&lt;$B$2,Colin!$I2866,0)</f>
        <v>0</v>
      </c>
      <c r="Q2866">
        <f>IF(Colin!$G2866&lt;$B$1,Colin!$I2866,0)</f>
        <v>0</v>
      </c>
    </row>
    <row r="2867" spans="12:17" x14ac:dyDescent="0.25">
      <c r="L2867">
        <f>IF(AND(Colin!$G2867=$B$1,Colin!$H2867=$C$3),Colin!$I2867,)</f>
        <v>0</v>
      </c>
      <c r="M2867">
        <f>IF(AND(Colin!$G2867=$B$1,Colin!$H2867&lt;=$C$3),Colin!$I2867,)</f>
        <v>0</v>
      </c>
      <c r="N2867">
        <f>IF(AND(Colin!$G2867=$B$2,Colin!$H2867=$C$3),Colin!$I2867,)</f>
        <v>0</v>
      </c>
      <c r="O2867">
        <f>IF(AND(Colin!$G2867=$B$2,Colin!$H2867&lt;=$C$3),Colin!$I2867,)</f>
        <v>0</v>
      </c>
      <c r="P2867">
        <f>IF(Colin!$G2867&lt;$B$2,Colin!$I2867,0)</f>
        <v>0</v>
      </c>
      <c r="Q2867">
        <f>IF(Colin!$G2867&lt;$B$1,Colin!$I2867,0)</f>
        <v>0</v>
      </c>
    </row>
    <row r="2868" spans="12:17" x14ac:dyDescent="0.25">
      <c r="L2868">
        <f>IF(AND(Colin!$G2868=$B$1,Colin!$H2868=$C$3),Colin!$I2868,)</f>
        <v>0</v>
      </c>
      <c r="M2868">
        <f>IF(AND(Colin!$G2868=$B$1,Colin!$H2868&lt;=$C$3),Colin!$I2868,)</f>
        <v>0</v>
      </c>
      <c r="N2868">
        <f>IF(AND(Colin!$G2868=$B$2,Colin!$H2868=$C$3),Colin!$I2868,)</f>
        <v>0</v>
      </c>
      <c r="O2868">
        <f>IF(AND(Colin!$G2868=$B$2,Colin!$H2868&lt;=$C$3),Colin!$I2868,)</f>
        <v>0</v>
      </c>
      <c r="P2868">
        <f>IF(Colin!$G2868&lt;$B$2,Colin!$I2868,0)</f>
        <v>0</v>
      </c>
      <c r="Q2868">
        <f>IF(Colin!$G2868&lt;$B$1,Colin!$I2868,0)</f>
        <v>0</v>
      </c>
    </row>
    <row r="2869" spans="12:17" x14ac:dyDescent="0.25">
      <c r="L2869">
        <f>IF(AND(Colin!$G2869=$B$1,Colin!$H2869=$C$3),Colin!$I2869,)</f>
        <v>0</v>
      </c>
      <c r="M2869">
        <f>IF(AND(Colin!$G2869=$B$1,Colin!$H2869&lt;=$C$3),Colin!$I2869,)</f>
        <v>0</v>
      </c>
      <c r="N2869">
        <f>IF(AND(Colin!$G2869=$B$2,Colin!$H2869=$C$3),Colin!$I2869,)</f>
        <v>0</v>
      </c>
      <c r="O2869">
        <f>IF(AND(Colin!$G2869=$B$2,Colin!$H2869&lt;=$C$3),Colin!$I2869,)</f>
        <v>0</v>
      </c>
      <c r="P2869">
        <f>IF(Colin!$G2869&lt;$B$2,Colin!$I2869,0)</f>
        <v>0</v>
      </c>
      <c r="Q2869">
        <f>IF(Colin!$G2869&lt;$B$1,Colin!$I2869,0)</f>
        <v>0</v>
      </c>
    </row>
    <row r="2870" spans="12:17" x14ac:dyDescent="0.25">
      <c r="L2870">
        <f>IF(AND(Colin!$G2870=$B$1,Colin!$H2870=$C$3),Colin!$I2870,)</f>
        <v>0</v>
      </c>
      <c r="M2870">
        <f>IF(AND(Colin!$G2870=$B$1,Colin!$H2870&lt;=$C$3),Colin!$I2870,)</f>
        <v>0</v>
      </c>
      <c r="N2870">
        <f>IF(AND(Colin!$G2870=$B$2,Colin!$H2870=$C$3),Colin!$I2870,)</f>
        <v>0</v>
      </c>
      <c r="O2870">
        <f>IF(AND(Colin!$G2870=$B$2,Colin!$H2870&lt;=$C$3),Colin!$I2870,)</f>
        <v>0</v>
      </c>
      <c r="P2870">
        <f>IF(Colin!$G2870&lt;$B$2,Colin!$I2870,0)</f>
        <v>0</v>
      </c>
      <c r="Q2870">
        <f>IF(Colin!$G2870&lt;$B$1,Colin!$I2870,0)</f>
        <v>0</v>
      </c>
    </row>
    <row r="2871" spans="12:17" x14ac:dyDescent="0.25">
      <c r="L2871">
        <f>IF(AND(Colin!$G2871=$B$1,Colin!$H2871=$C$3),Colin!$I2871,)</f>
        <v>0</v>
      </c>
      <c r="M2871">
        <f>IF(AND(Colin!$G2871=$B$1,Colin!$H2871&lt;=$C$3),Colin!$I2871,)</f>
        <v>0</v>
      </c>
      <c r="N2871">
        <f>IF(AND(Colin!$G2871=$B$2,Colin!$H2871=$C$3),Colin!$I2871,)</f>
        <v>0</v>
      </c>
      <c r="O2871">
        <f>IF(AND(Colin!$G2871=$B$2,Colin!$H2871&lt;=$C$3),Colin!$I2871,)</f>
        <v>0</v>
      </c>
      <c r="P2871">
        <f>IF(Colin!$G2871&lt;$B$2,Colin!$I2871,0)</f>
        <v>0</v>
      </c>
      <c r="Q2871">
        <f>IF(Colin!$G2871&lt;$B$1,Colin!$I2871,0)</f>
        <v>0</v>
      </c>
    </row>
    <row r="2872" spans="12:17" x14ac:dyDescent="0.25">
      <c r="L2872">
        <f>IF(AND(Colin!$G2872=$B$1,Colin!$H2872=$C$3),Colin!$I2872,)</f>
        <v>0</v>
      </c>
      <c r="M2872">
        <f>IF(AND(Colin!$G2872=$B$1,Colin!$H2872&lt;=$C$3),Colin!$I2872,)</f>
        <v>0</v>
      </c>
      <c r="N2872">
        <f>IF(AND(Colin!$G2872=$B$2,Colin!$H2872=$C$3),Colin!$I2872,)</f>
        <v>0</v>
      </c>
      <c r="O2872">
        <f>IF(AND(Colin!$G2872=$B$2,Colin!$H2872&lt;=$C$3),Colin!$I2872,)</f>
        <v>0</v>
      </c>
      <c r="P2872">
        <f>IF(Colin!$G2872&lt;$B$2,Colin!$I2872,0)</f>
        <v>0</v>
      </c>
      <c r="Q2872">
        <f>IF(Colin!$G2872&lt;$B$1,Colin!$I2872,0)</f>
        <v>0</v>
      </c>
    </row>
    <row r="2873" spans="12:17" x14ac:dyDescent="0.25">
      <c r="L2873">
        <f>IF(AND(Colin!$G2873=$B$1,Colin!$H2873=$C$3),Colin!$I2873,)</f>
        <v>0</v>
      </c>
      <c r="M2873">
        <f>IF(AND(Colin!$G2873=$B$1,Colin!$H2873&lt;=$C$3),Colin!$I2873,)</f>
        <v>0</v>
      </c>
      <c r="N2873">
        <f>IF(AND(Colin!$G2873=$B$2,Colin!$H2873=$C$3),Colin!$I2873,)</f>
        <v>0</v>
      </c>
      <c r="O2873">
        <f>IF(AND(Colin!$G2873=$B$2,Colin!$H2873&lt;=$C$3),Colin!$I2873,)</f>
        <v>0</v>
      </c>
      <c r="P2873">
        <f>IF(Colin!$G2873&lt;$B$2,Colin!$I2873,0)</f>
        <v>0</v>
      </c>
      <c r="Q2873">
        <f>IF(Colin!$G2873&lt;$B$1,Colin!$I2873,0)</f>
        <v>0</v>
      </c>
    </row>
    <row r="2874" spans="12:17" x14ac:dyDescent="0.25">
      <c r="L2874">
        <f>IF(AND(Colin!$G2874=$B$1,Colin!$H2874=$C$3),Colin!$I2874,)</f>
        <v>0</v>
      </c>
      <c r="M2874">
        <f>IF(AND(Colin!$G2874=$B$1,Colin!$H2874&lt;=$C$3),Colin!$I2874,)</f>
        <v>0</v>
      </c>
      <c r="N2874">
        <f>IF(AND(Colin!$G2874=$B$2,Colin!$H2874=$C$3),Colin!$I2874,)</f>
        <v>0</v>
      </c>
      <c r="O2874">
        <f>IF(AND(Colin!$G2874=$B$2,Colin!$H2874&lt;=$C$3),Colin!$I2874,)</f>
        <v>0</v>
      </c>
      <c r="P2874">
        <f>IF(Colin!$G2874&lt;$B$2,Colin!$I2874,0)</f>
        <v>0</v>
      </c>
      <c r="Q2874">
        <f>IF(Colin!$G2874&lt;$B$1,Colin!$I2874,0)</f>
        <v>0</v>
      </c>
    </row>
    <row r="2875" spans="12:17" x14ac:dyDescent="0.25">
      <c r="L2875">
        <f>IF(AND(Colin!$G2875=$B$1,Colin!$H2875=$C$3),Colin!$I2875,)</f>
        <v>0</v>
      </c>
      <c r="M2875">
        <f>IF(AND(Colin!$G2875=$B$1,Colin!$H2875&lt;=$C$3),Colin!$I2875,)</f>
        <v>0</v>
      </c>
      <c r="N2875">
        <f>IF(AND(Colin!$G2875=$B$2,Colin!$H2875=$C$3),Colin!$I2875,)</f>
        <v>0</v>
      </c>
      <c r="O2875">
        <f>IF(AND(Colin!$G2875=$B$2,Colin!$H2875&lt;=$C$3),Colin!$I2875,)</f>
        <v>0</v>
      </c>
      <c r="P2875">
        <f>IF(Colin!$G2875&lt;$B$2,Colin!$I2875,0)</f>
        <v>0</v>
      </c>
      <c r="Q2875">
        <f>IF(Colin!$G2875&lt;$B$1,Colin!$I2875,0)</f>
        <v>0</v>
      </c>
    </row>
    <row r="2876" spans="12:17" x14ac:dyDescent="0.25">
      <c r="L2876">
        <f>IF(AND(Colin!$G2876=$B$1,Colin!$H2876=$C$3),Colin!$I2876,)</f>
        <v>0</v>
      </c>
      <c r="M2876">
        <f>IF(AND(Colin!$G2876=$B$1,Colin!$H2876&lt;=$C$3),Colin!$I2876,)</f>
        <v>0</v>
      </c>
      <c r="N2876">
        <f>IF(AND(Colin!$G2876=$B$2,Colin!$H2876=$C$3),Colin!$I2876,)</f>
        <v>0</v>
      </c>
      <c r="O2876">
        <f>IF(AND(Colin!$G2876=$B$2,Colin!$H2876&lt;=$C$3),Colin!$I2876,)</f>
        <v>0</v>
      </c>
      <c r="P2876">
        <f>IF(Colin!$G2876&lt;$B$2,Colin!$I2876,0)</f>
        <v>0</v>
      </c>
      <c r="Q2876">
        <f>IF(Colin!$G2876&lt;$B$1,Colin!$I2876,0)</f>
        <v>0</v>
      </c>
    </row>
    <row r="2877" spans="12:17" x14ac:dyDescent="0.25">
      <c r="L2877">
        <f>IF(AND(Colin!$G2877=$B$1,Colin!$H2877=$C$3),Colin!$I2877,)</f>
        <v>0</v>
      </c>
      <c r="M2877">
        <f>IF(AND(Colin!$G2877=$B$1,Colin!$H2877&lt;=$C$3),Colin!$I2877,)</f>
        <v>0</v>
      </c>
      <c r="N2877">
        <f>IF(AND(Colin!$G2877=$B$2,Colin!$H2877=$C$3),Colin!$I2877,)</f>
        <v>0</v>
      </c>
      <c r="O2877">
        <f>IF(AND(Colin!$G2877=$B$2,Colin!$H2877&lt;=$C$3),Colin!$I2877,)</f>
        <v>0</v>
      </c>
      <c r="P2877">
        <f>IF(Colin!$G2877&lt;$B$2,Colin!$I2877,0)</f>
        <v>0</v>
      </c>
      <c r="Q2877">
        <f>IF(Colin!$G2877&lt;$B$1,Colin!$I2877,0)</f>
        <v>0</v>
      </c>
    </row>
    <row r="2878" spans="12:17" x14ac:dyDescent="0.25">
      <c r="L2878">
        <f>IF(AND(Colin!$G2878=$B$1,Colin!$H2878=$C$3),Colin!$I2878,)</f>
        <v>0</v>
      </c>
      <c r="M2878">
        <f>IF(AND(Colin!$G2878=$B$1,Colin!$H2878&lt;=$C$3),Colin!$I2878,)</f>
        <v>0</v>
      </c>
      <c r="N2878">
        <f>IF(AND(Colin!$G2878=$B$2,Colin!$H2878=$C$3),Colin!$I2878,)</f>
        <v>0</v>
      </c>
      <c r="O2878">
        <f>IF(AND(Colin!$G2878=$B$2,Colin!$H2878&lt;=$C$3),Colin!$I2878,)</f>
        <v>0</v>
      </c>
      <c r="P2878">
        <f>IF(Colin!$G2878&lt;$B$2,Colin!$I2878,0)</f>
        <v>0</v>
      </c>
      <c r="Q2878">
        <f>IF(Colin!$G2878&lt;$B$1,Colin!$I2878,0)</f>
        <v>0</v>
      </c>
    </row>
    <row r="2879" spans="12:17" x14ac:dyDescent="0.25">
      <c r="L2879">
        <f>IF(AND(Colin!$G2879=$B$1,Colin!$H2879=$C$3),Colin!$I2879,)</f>
        <v>0</v>
      </c>
      <c r="M2879">
        <f>IF(AND(Colin!$G2879=$B$1,Colin!$H2879&lt;=$C$3),Colin!$I2879,)</f>
        <v>0</v>
      </c>
      <c r="N2879">
        <f>IF(AND(Colin!$G2879=$B$2,Colin!$H2879=$C$3),Colin!$I2879,)</f>
        <v>0</v>
      </c>
      <c r="O2879">
        <f>IF(AND(Colin!$G2879=$B$2,Colin!$H2879&lt;=$C$3),Colin!$I2879,)</f>
        <v>0</v>
      </c>
      <c r="P2879">
        <f>IF(Colin!$G2879&lt;$B$2,Colin!$I2879,0)</f>
        <v>0</v>
      </c>
      <c r="Q2879">
        <f>IF(Colin!$G2879&lt;$B$1,Colin!$I2879,0)</f>
        <v>0</v>
      </c>
    </row>
    <row r="2880" spans="12:17" x14ac:dyDescent="0.25">
      <c r="L2880">
        <f>IF(AND(Colin!$G2880=$B$1,Colin!$H2880=$C$3),Colin!$I2880,)</f>
        <v>0</v>
      </c>
      <c r="M2880">
        <f>IF(AND(Colin!$G2880=$B$1,Colin!$H2880&lt;=$C$3),Colin!$I2880,)</f>
        <v>0</v>
      </c>
      <c r="N2880">
        <f>IF(AND(Colin!$G2880=$B$2,Colin!$H2880=$C$3),Colin!$I2880,)</f>
        <v>0</v>
      </c>
      <c r="O2880">
        <f>IF(AND(Colin!$G2880=$B$2,Colin!$H2880&lt;=$C$3),Colin!$I2880,)</f>
        <v>0</v>
      </c>
      <c r="P2880">
        <f>IF(Colin!$G2880&lt;$B$2,Colin!$I2880,0)</f>
        <v>0</v>
      </c>
      <c r="Q2880">
        <f>IF(Colin!$G2880&lt;$B$1,Colin!$I2880,0)</f>
        <v>0</v>
      </c>
    </row>
    <row r="2881" spans="12:17" x14ac:dyDescent="0.25">
      <c r="L2881">
        <f>IF(AND(Colin!$G2881=$B$1,Colin!$H2881=$C$3),Colin!$I2881,)</f>
        <v>0</v>
      </c>
      <c r="M2881">
        <f>IF(AND(Colin!$G2881=$B$1,Colin!$H2881&lt;=$C$3),Colin!$I2881,)</f>
        <v>0</v>
      </c>
      <c r="N2881">
        <f>IF(AND(Colin!$G2881=$B$2,Colin!$H2881=$C$3),Colin!$I2881,)</f>
        <v>0</v>
      </c>
      <c r="O2881">
        <f>IF(AND(Colin!$G2881=$B$2,Colin!$H2881&lt;=$C$3),Colin!$I2881,)</f>
        <v>0</v>
      </c>
      <c r="P2881">
        <f>IF(Colin!$G2881&lt;$B$2,Colin!$I2881,0)</f>
        <v>0</v>
      </c>
      <c r="Q2881">
        <f>IF(Colin!$G2881&lt;$B$1,Colin!$I2881,0)</f>
        <v>0</v>
      </c>
    </row>
    <row r="2882" spans="12:17" x14ac:dyDescent="0.25">
      <c r="L2882">
        <f>IF(AND(Colin!$G2882=$B$1,Colin!$H2882=$C$3),Colin!$I2882,)</f>
        <v>0</v>
      </c>
      <c r="M2882">
        <f>IF(AND(Colin!$G2882=$B$1,Colin!$H2882&lt;=$C$3),Colin!$I2882,)</f>
        <v>0</v>
      </c>
      <c r="N2882">
        <f>IF(AND(Colin!$G2882=$B$2,Colin!$H2882=$C$3),Colin!$I2882,)</f>
        <v>0</v>
      </c>
      <c r="O2882">
        <f>IF(AND(Colin!$G2882=$B$2,Colin!$H2882&lt;=$C$3),Colin!$I2882,)</f>
        <v>0</v>
      </c>
      <c r="P2882">
        <f>IF(Colin!$G2882&lt;$B$2,Colin!$I2882,0)</f>
        <v>0</v>
      </c>
      <c r="Q2882">
        <f>IF(Colin!$G2882&lt;$B$1,Colin!$I2882,0)</f>
        <v>0</v>
      </c>
    </row>
    <row r="2883" spans="12:17" x14ac:dyDescent="0.25">
      <c r="L2883">
        <f>IF(AND(Colin!$G2883=$B$1,Colin!$H2883=$C$3),Colin!$I2883,)</f>
        <v>0</v>
      </c>
      <c r="M2883">
        <f>IF(AND(Colin!$G2883=$B$1,Colin!$H2883&lt;=$C$3),Colin!$I2883,)</f>
        <v>0</v>
      </c>
      <c r="N2883">
        <f>IF(AND(Colin!$G2883=$B$2,Colin!$H2883=$C$3),Colin!$I2883,)</f>
        <v>0</v>
      </c>
      <c r="O2883">
        <f>IF(AND(Colin!$G2883=$B$2,Colin!$H2883&lt;=$C$3),Colin!$I2883,)</f>
        <v>0</v>
      </c>
      <c r="P2883">
        <f>IF(Colin!$G2883&lt;$B$2,Colin!$I2883,0)</f>
        <v>0</v>
      </c>
      <c r="Q2883">
        <f>IF(Colin!$G2883&lt;$B$1,Colin!$I2883,0)</f>
        <v>0</v>
      </c>
    </row>
    <row r="2884" spans="12:17" x14ac:dyDescent="0.25">
      <c r="L2884">
        <f>IF(AND(Colin!$G2884=$B$1,Colin!$H2884=$C$3),Colin!$I2884,)</f>
        <v>0</v>
      </c>
      <c r="M2884">
        <f>IF(AND(Colin!$G2884=$B$1,Colin!$H2884&lt;=$C$3),Colin!$I2884,)</f>
        <v>0</v>
      </c>
      <c r="N2884">
        <f>IF(AND(Colin!$G2884=$B$2,Colin!$H2884=$C$3),Colin!$I2884,)</f>
        <v>0</v>
      </c>
      <c r="O2884">
        <f>IF(AND(Colin!$G2884=$B$2,Colin!$H2884&lt;=$C$3),Colin!$I2884,)</f>
        <v>0</v>
      </c>
      <c r="P2884">
        <f>IF(Colin!$G2884&lt;$B$2,Colin!$I2884,0)</f>
        <v>0</v>
      </c>
      <c r="Q2884">
        <f>IF(Colin!$G2884&lt;$B$1,Colin!$I2884,0)</f>
        <v>0</v>
      </c>
    </row>
    <row r="2885" spans="12:17" x14ac:dyDescent="0.25">
      <c r="L2885">
        <f>IF(AND(Colin!$G2885=$B$1,Colin!$H2885=$C$3),Colin!$I2885,)</f>
        <v>0</v>
      </c>
      <c r="M2885">
        <f>IF(AND(Colin!$G2885=$B$1,Colin!$H2885&lt;=$C$3),Colin!$I2885,)</f>
        <v>0</v>
      </c>
      <c r="N2885">
        <f>IF(AND(Colin!$G2885=$B$2,Colin!$H2885=$C$3),Colin!$I2885,)</f>
        <v>0</v>
      </c>
      <c r="O2885">
        <f>IF(AND(Colin!$G2885=$B$2,Colin!$H2885&lt;=$C$3),Colin!$I2885,)</f>
        <v>0</v>
      </c>
      <c r="P2885">
        <f>IF(Colin!$G2885&lt;$B$2,Colin!$I2885,0)</f>
        <v>0</v>
      </c>
      <c r="Q2885">
        <f>IF(Colin!$G2885&lt;$B$1,Colin!$I2885,0)</f>
        <v>0</v>
      </c>
    </row>
    <row r="2886" spans="12:17" x14ac:dyDescent="0.25">
      <c r="L2886">
        <f>IF(AND(Colin!$G2886=$B$1,Colin!$H2886=$C$3),Colin!$I2886,)</f>
        <v>0</v>
      </c>
      <c r="M2886">
        <f>IF(AND(Colin!$G2886=$B$1,Colin!$H2886&lt;=$C$3),Colin!$I2886,)</f>
        <v>0</v>
      </c>
      <c r="N2886">
        <f>IF(AND(Colin!$G2886=$B$2,Colin!$H2886=$C$3),Colin!$I2886,)</f>
        <v>0</v>
      </c>
      <c r="O2886">
        <f>IF(AND(Colin!$G2886=$B$2,Colin!$H2886&lt;=$C$3),Colin!$I2886,)</f>
        <v>0</v>
      </c>
      <c r="P2886">
        <f>IF(Colin!$G2886&lt;$B$2,Colin!$I2886,0)</f>
        <v>0</v>
      </c>
      <c r="Q2886">
        <f>IF(Colin!$G2886&lt;$B$1,Colin!$I2886,0)</f>
        <v>0</v>
      </c>
    </row>
    <row r="2887" spans="12:17" x14ac:dyDescent="0.25">
      <c r="L2887">
        <f>IF(AND(Colin!$G2887=$B$1,Colin!$H2887=$C$3),Colin!$I2887,)</f>
        <v>0</v>
      </c>
      <c r="M2887">
        <f>IF(AND(Colin!$G2887=$B$1,Colin!$H2887&lt;=$C$3),Colin!$I2887,)</f>
        <v>0</v>
      </c>
      <c r="N2887">
        <f>IF(AND(Colin!$G2887=$B$2,Colin!$H2887=$C$3),Colin!$I2887,)</f>
        <v>0</v>
      </c>
      <c r="O2887">
        <f>IF(AND(Colin!$G2887=$B$2,Colin!$H2887&lt;=$C$3),Colin!$I2887,)</f>
        <v>0</v>
      </c>
      <c r="P2887">
        <f>IF(Colin!$G2887&lt;$B$2,Colin!$I2887,0)</f>
        <v>0</v>
      </c>
      <c r="Q2887">
        <f>IF(Colin!$G2887&lt;$B$1,Colin!$I2887,0)</f>
        <v>0</v>
      </c>
    </row>
    <row r="2888" spans="12:17" x14ac:dyDescent="0.25">
      <c r="L2888">
        <f>IF(AND(Colin!$G2888=$B$1,Colin!$H2888=$C$3),Colin!$I2888,)</f>
        <v>0</v>
      </c>
      <c r="M2888">
        <f>IF(AND(Colin!$G2888=$B$1,Colin!$H2888&lt;=$C$3),Colin!$I2888,)</f>
        <v>0</v>
      </c>
      <c r="N2888">
        <f>IF(AND(Colin!$G2888=$B$2,Colin!$H2888=$C$3),Colin!$I2888,)</f>
        <v>0</v>
      </c>
      <c r="O2888">
        <f>IF(AND(Colin!$G2888=$B$2,Colin!$H2888&lt;=$C$3),Colin!$I2888,)</f>
        <v>0</v>
      </c>
      <c r="P2888">
        <f>IF(Colin!$G2888&lt;$B$2,Colin!$I2888,0)</f>
        <v>0</v>
      </c>
      <c r="Q2888">
        <f>IF(Colin!$G2888&lt;$B$1,Colin!$I2888,0)</f>
        <v>0</v>
      </c>
    </row>
    <row r="2889" spans="12:17" x14ac:dyDescent="0.25">
      <c r="L2889">
        <f>IF(AND(Colin!$G2889=$B$1,Colin!$H2889=$C$3),Colin!$I2889,)</f>
        <v>0</v>
      </c>
      <c r="M2889">
        <f>IF(AND(Colin!$G2889=$B$1,Colin!$H2889&lt;=$C$3),Colin!$I2889,)</f>
        <v>0</v>
      </c>
      <c r="N2889">
        <f>IF(AND(Colin!$G2889=$B$2,Colin!$H2889=$C$3),Colin!$I2889,)</f>
        <v>0</v>
      </c>
      <c r="O2889">
        <f>IF(AND(Colin!$G2889=$B$2,Colin!$H2889&lt;=$C$3),Colin!$I2889,)</f>
        <v>0</v>
      </c>
      <c r="P2889">
        <f>IF(Colin!$G2889&lt;$B$2,Colin!$I2889,0)</f>
        <v>0</v>
      </c>
      <c r="Q2889">
        <f>IF(Colin!$G2889&lt;$B$1,Colin!$I2889,0)</f>
        <v>0</v>
      </c>
    </row>
    <row r="2890" spans="12:17" x14ac:dyDescent="0.25">
      <c r="L2890">
        <f>IF(AND(Colin!$G2890=$B$1,Colin!$H2890=$C$3),Colin!$I2890,)</f>
        <v>0</v>
      </c>
      <c r="M2890">
        <f>IF(AND(Colin!$G2890=$B$1,Colin!$H2890&lt;=$C$3),Colin!$I2890,)</f>
        <v>0</v>
      </c>
      <c r="N2890">
        <f>IF(AND(Colin!$G2890=$B$2,Colin!$H2890=$C$3),Colin!$I2890,)</f>
        <v>0</v>
      </c>
      <c r="O2890">
        <f>IF(AND(Colin!$G2890=$B$2,Colin!$H2890&lt;=$C$3),Colin!$I2890,)</f>
        <v>0</v>
      </c>
      <c r="P2890">
        <f>IF(Colin!$G2890&lt;$B$2,Colin!$I2890,0)</f>
        <v>0</v>
      </c>
      <c r="Q2890">
        <f>IF(Colin!$G2890&lt;$B$1,Colin!$I2890,0)</f>
        <v>0</v>
      </c>
    </row>
    <row r="2891" spans="12:17" x14ac:dyDescent="0.25">
      <c r="L2891">
        <f>IF(AND(Colin!$G2891=$B$1,Colin!$H2891=$C$3),Colin!$I2891,)</f>
        <v>0</v>
      </c>
      <c r="M2891">
        <f>IF(AND(Colin!$G2891=$B$1,Colin!$H2891&lt;=$C$3),Colin!$I2891,)</f>
        <v>0</v>
      </c>
      <c r="N2891">
        <f>IF(AND(Colin!$G2891=$B$2,Colin!$H2891=$C$3),Colin!$I2891,)</f>
        <v>0</v>
      </c>
      <c r="O2891">
        <f>IF(AND(Colin!$G2891=$B$2,Colin!$H2891&lt;=$C$3),Colin!$I2891,)</f>
        <v>0</v>
      </c>
      <c r="P2891">
        <f>IF(Colin!$G2891&lt;$B$2,Colin!$I2891,0)</f>
        <v>0</v>
      </c>
      <c r="Q2891">
        <f>IF(Colin!$G2891&lt;$B$1,Colin!$I2891,0)</f>
        <v>0</v>
      </c>
    </row>
    <row r="2892" spans="12:17" x14ac:dyDescent="0.25">
      <c r="L2892">
        <f>IF(AND(Colin!$G2892=$B$1,Colin!$H2892=$C$3),Colin!$I2892,)</f>
        <v>0</v>
      </c>
      <c r="M2892">
        <f>IF(AND(Colin!$G2892=$B$1,Colin!$H2892&lt;=$C$3),Colin!$I2892,)</f>
        <v>0</v>
      </c>
      <c r="N2892">
        <f>IF(AND(Colin!$G2892=$B$2,Colin!$H2892=$C$3),Colin!$I2892,)</f>
        <v>0</v>
      </c>
      <c r="O2892">
        <f>IF(AND(Colin!$G2892=$B$2,Colin!$H2892&lt;=$C$3),Colin!$I2892,)</f>
        <v>0</v>
      </c>
      <c r="P2892">
        <f>IF(Colin!$G2892&lt;$B$2,Colin!$I2892,0)</f>
        <v>0</v>
      </c>
      <c r="Q2892">
        <f>IF(Colin!$G2892&lt;$B$1,Colin!$I2892,0)</f>
        <v>0</v>
      </c>
    </row>
    <row r="2893" spans="12:17" x14ac:dyDescent="0.25">
      <c r="L2893">
        <f>IF(AND(Colin!$G2893=$B$1,Colin!$H2893=$C$3),Colin!$I2893,)</f>
        <v>0</v>
      </c>
      <c r="M2893">
        <f>IF(AND(Colin!$G2893=$B$1,Colin!$H2893&lt;=$C$3),Colin!$I2893,)</f>
        <v>0</v>
      </c>
      <c r="N2893">
        <f>IF(AND(Colin!$G2893=$B$2,Colin!$H2893=$C$3),Colin!$I2893,)</f>
        <v>0</v>
      </c>
      <c r="O2893">
        <f>IF(AND(Colin!$G2893=$B$2,Colin!$H2893&lt;=$C$3),Colin!$I2893,)</f>
        <v>0</v>
      </c>
      <c r="P2893">
        <f>IF(Colin!$G2893&lt;$B$2,Colin!$I2893,0)</f>
        <v>0</v>
      </c>
      <c r="Q2893">
        <f>IF(Colin!$G2893&lt;$B$1,Colin!$I2893,0)</f>
        <v>0</v>
      </c>
    </row>
    <row r="2894" spans="12:17" x14ac:dyDescent="0.25">
      <c r="L2894">
        <f>IF(AND(Colin!$G2894=$B$1,Colin!$H2894=$C$3),Colin!$I2894,)</f>
        <v>0</v>
      </c>
      <c r="M2894">
        <f>IF(AND(Colin!$G2894=$B$1,Colin!$H2894&lt;=$C$3),Colin!$I2894,)</f>
        <v>0</v>
      </c>
      <c r="N2894">
        <f>IF(AND(Colin!$G2894=$B$2,Colin!$H2894=$C$3),Colin!$I2894,)</f>
        <v>0</v>
      </c>
      <c r="O2894">
        <f>IF(AND(Colin!$G2894=$B$2,Colin!$H2894&lt;=$C$3),Colin!$I2894,)</f>
        <v>0</v>
      </c>
      <c r="P2894">
        <f>IF(Colin!$G2894&lt;$B$2,Colin!$I2894,0)</f>
        <v>0</v>
      </c>
      <c r="Q2894">
        <f>IF(Colin!$G2894&lt;$B$1,Colin!$I2894,0)</f>
        <v>0</v>
      </c>
    </row>
    <row r="2895" spans="12:17" x14ac:dyDescent="0.25">
      <c r="L2895">
        <f>IF(AND(Colin!$G2895=$B$1,Colin!$H2895=$C$3),Colin!$I2895,)</f>
        <v>0</v>
      </c>
      <c r="M2895">
        <f>IF(AND(Colin!$G2895=$B$1,Colin!$H2895&lt;=$C$3),Colin!$I2895,)</f>
        <v>0</v>
      </c>
      <c r="N2895">
        <f>IF(AND(Colin!$G2895=$B$2,Colin!$H2895=$C$3),Colin!$I2895,)</f>
        <v>0</v>
      </c>
      <c r="O2895">
        <f>IF(AND(Colin!$G2895=$B$2,Colin!$H2895&lt;=$C$3),Colin!$I2895,)</f>
        <v>0</v>
      </c>
      <c r="P2895">
        <f>IF(Colin!$G2895&lt;$B$2,Colin!$I2895,0)</f>
        <v>0</v>
      </c>
      <c r="Q2895">
        <f>IF(Colin!$G2895&lt;$B$1,Colin!$I2895,0)</f>
        <v>0</v>
      </c>
    </row>
    <row r="2896" spans="12:17" x14ac:dyDescent="0.25">
      <c r="L2896">
        <f>IF(AND(Colin!$G2896=$B$1,Colin!$H2896=$C$3),Colin!$I2896,)</f>
        <v>0</v>
      </c>
      <c r="M2896">
        <f>IF(AND(Colin!$G2896=$B$1,Colin!$H2896&lt;=$C$3),Colin!$I2896,)</f>
        <v>0</v>
      </c>
      <c r="N2896">
        <f>IF(AND(Colin!$G2896=$B$2,Colin!$H2896=$C$3),Colin!$I2896,)</f>
        <v>0</v>
      </c>
      <c r="O2896">
        <f>IF(AND(Colin!$G2896=$B$2,Colin!$H2896&lt;=$C$3),Colin!$I2896,)</f>
        <v>0</v>
      </c>
      <c r="P2896">
        <f>IF(Colin!$G2896&lt;$B$2,Colin!$I2896,0)</f>
        <v>0</v>
      </c>
      <c r="Q2896">
        <f>IF(Colin!$G2896&lt;$B$1,Colin!$I2896,0)</f>
        <v>0</v>
      </c>
    </row>
    <row r="2897" spans="12:17" x14ac:dyDescent="0.25">
      <c r="L2897">
        <f>IF(AND(Colin!$G2897=$B$1,Colin!$H2897=$C$3),Colin!$I2897,)</f>
        <v>0</v>
      </c>
      <c r="M2897">
        <f>IF(AND(Colin!$G2897=$B$1,Colin!$H2897&lt;=$C$3),Colin!$I2897,)</f>
        <v>0</v>
      </c>
      <c r="N2897">
        <f>IF(AND(Colin!$G2897=$B$2,Colin!$H2897=$C$3),Colin!$I2897,)</f>
        <v>0</v>
      </c>
      <c r="O2897">
        <f>IF(AND(Colin!$G2897=$B$2,Colin!$H2897&lt;=$C$3),Colin!$I2897,)</f>
        <v>0</v>
      </c>
      <c r="P2897">
        <f>IF(Colin!$G2897&lt;$B$2,Colin!$I2897,0)</f>
        <v>0</v>
      </c>
      <c r="Q2897">
        <f>IF(Colin!$G2897&lt;$B$1,Colin!$I2897,0)</f>
        <v>0</v>
      </c>
    </row>
    <row r="2898" spans="12:17" x14ac:dyDescent="0.25">
      <c r="L2898">
        <f>IF(AND(Colin!$G2898=$B$1,Colin!$H2898=$C$3),Colin!$I2898,)</f>
        <v>0</v>
      </c>
      <c r="M2898">
        <f>IF(AND(Colin!$G2898=$B$1,Colin!$H2898&lt;=$C$3),Colin!$I2898,)</f>
        <v>0</v>
      </c>
      <c r="N2898">
        <f>IF(AND(Colin!$G2898=$B$2,Colin!$H2898=$C$3),Colin!$I2898,)</f>
        <v>0</v>
      </c>
      <c r="O2898">
        <f>IF(AND(Colin!$G2898=$B$2,Colin!$H2898&lt;=$C$3),Colin!$I2898,)</f>
        <v>0</v>
      </c>
      <c r="P2898">
        <f>IF(Colin!$G2898&lt;$B$2,Colin!$I2898,0)</f>
        <v>0</v>
      </c>
      <c r="Q2898">
        <f>IF(Colin!$G2898&lt;$B$1,Colin!$I2898,0)</f>
        <v>0</v>
      </c>
    </row>
    <row r="2899" spans="12:17" x14ac:dyDescent="0.25">
      <c r="L2899">
        <f>IF(AND(Colin!$G2899=$B$1,Colin!$H2899=$C$3),Colin!$I2899,)</f>
        <v>0</v>
      </c>
      <c r="M2899">
        <f>IF(AND(Colin!$G2899=$B$1,Colin!$H2899&lt;=$C$3),Colin!$I2899,)</f>
        <v>0</v>
      </c>
      <c r="N2899">
        <f>IF(AND(Colin!$G2899=$B$2,Colin!$H2899=$C$3),Colin!$I2899,)</f>
        <v>0</v>
      </c>
      <c r="O2899">
        <f>IF(AND(Colin!$G2899=$B$2,Colin!$H2899&lt;=$C$3),Colin!$I2899,)</f>
        <v>0</v>
      </c>
      <c r="P2899">
        <f>IF(Colin!$G2899&lt;$B$2,Colin!$I2899,0)</f>
        <v>0</v>
      </c>
      <c r="Q2899">
        <f>IF(Colin!$G2899&lt;$B$1,Colin!$I2899,0)</f>
        <v>0</v>
      </c>
    </row>
    <row r="2900" spans="12:17" x14ac:dyDescent="0.25">
      <c r="L2900">
        <f>IF(AND(Colin!$G2900=$B$1,Colin!$H2900=$C$3),Colin!$I2900,)</f>
        <v>0</v>
      </c>
      <c r="M2900">
        <f>IF(AND(Colin!$G2900=$B$1,Colin!$H2900&lt;=$C$3),Colin!$I2900,)</f>
        <v>0</v>
      </c>
      <c r="N2900">
        <f>IF(AND(Colin!$G2900=$B$2,Colin!$H2900=$C$3),Colin!$I2900,)</f>
        <v>0</v>
      </c>
      <c r="O2900">
        <f>IF(AND(Colin!$G2900=$B$2,Colin!$H2900&lt;=$C$3),Colin!$I2900,)</f>
        <v>0</v>
      </c>
      <c r="P2900">
        <f>IF(Colin!$G2900&lt;$B$2,Colin!$I2900,0)</f>
        <v>0</v>
      </c>
      <c r="Q2900">
        <f>IF(Colin!$G2900&lt;$B$1,Colin!$I2900,0)</f>
        <v>0</v>
      </c>
    </row>
    <row r="2901" spans="12:17" x14ac:dyDescent="0.25">
      <c r="L2901">
        <f>IF(AND(Colin!$G2901=$B$1,Colin!$H2901=$C$3),Colin!$I2901,)</f>
        <v>0</v>
      </c>
      <c r="M2901">
        <f>IF(AND(Colin!$G2901=$B$1,Colin!$H2901&lt;=$C$3),Colin!$I2901,)</f>
        <v>0</v>
      </c>
      <c r="N2901">
        <f>IF(AND(Colin!$G2901=$B$2,Colin!$H2901=$C$3),Colin!$I2901,)</f>
        <v>0</v>
      </c>
      <c r="O2901">
        <f>IF(AND(Colin!$G2901=$B$2,Colin!$H2901&lt;=$C$3),Colin!$I2901,)</f>
        <v>0</v>
      </c>
      <c r="P2901">
        <f>IF(Colin!$G2901&lt;$B$2,Colin!$I2901,0)</f>
        <v>0</v>
      </c>
      <c r="Q2901">
        <f>IF(Colin!$G2901&lt;$B$1,Colin!$I2901,0)</f>
        <v>0</v>
      </c>
    </row>
    <row r="2902" spans="12:17" x14ac:dyDescent="0.25">
      <c r="L2902">
        <f>IF(AND(Colin!$G2902=$B$1,Colin!$H2902=$C$3),Colin!$I2902,)</f>
        <v>0</v>
      </c>
      <c r="M2902">
        <f>IF(AND(Colin!$G2902=$B$1,Colin!$H2902&lt;=$C$3),Colin!$I2902,)</f>
        <v>0</v>
      </c>
      <c r="N2902">
        <f>IF(AND(Colin!$G2902=$B$2,Colin!$H2902=$C$3),Colin!$I2902,)</f>
        <v>0</v>
      </c>
      <c r="O2902">
        <f>IF(AND(Colin!$G2902=$B$2,Colin!$H2902&lt;=$C$3),Colin!$I2902,)</f>
        <v>0</v>
      </c>
      <c r="P2902">
        <f>IF(Colin!$G2902&lt;$B$2,Colin!$I2902,0)</f>
        <v>0</v>
      </c>
      <c r="Q2902">
        <f>IF(Colin!$G2902&lt;$B$1,Colin!$I2902,0)</f>
        <v>0</v>
      </c>
    </row>
    <row r="2903" spans="12:17" x14ac:dyDescent="0.25">
      <c r="L2903">
        <f>IF(AND(Colin!$G2903=$B$1,Colin!$H2903=$C$3),Colin!$I2903,)</f>
        <v>0</v>
      </c>
      <c r="M2903">
        <f>IF(AND(Colin!$G2903=$B$1,Colin!$H2903&lt;=$C$3),Colin!$I2903,)</f>
        <v>0</v>
      </c>
      <c r="N2903">
        <f>IF(AND(Colin!$G2903=$B$2,Colin!$H2903=$C$3),Colin!$I2903,)</f>
        <v>0</v>
      </c>
      <c r="O2903">
        <f>IF(AND(Colin!$G2903=$B$2,Colin!$H2903&lt;=$C$3),Colin!$I2903,)</f>
        <v>0</v>
      </c>
      <c r="P2903">
        <f>IF(Colin!$G2903&lt;$B$2,Colin!$I2903,0)</f>
        <v>0</v>
      </c>
      <c r="Q2903">
        <f>IF(Colin!$G2903&lt;$B$1,Colin!$I2903,0)</f>
        <v>0</v>
      </c>
    </row>
    <row r="2904" spans="12:17" x14ac:dyDescent="0.25">
      <c r="L2904">
        <f>IF(AND(Colin!$G2904=$B$1,Colin!$H2904=$C$3),Colin!$I2904,)</f>
        <v>0</v>
      </c>
      <c r="M2904">
        <f>IF(AND(Colin!$G2904=$B$1,Colin!$H2904&lt;=$C$3),Colin!$I2904,)</f>
        <v>0</v>
      </c>
      <c r="N2904">
        <f>IF(AND(Colin!$G2904=$B$2,Colin!$H2904=$C$3),Colin!$I2904,)</f>
        <v>0</v>
      </c>
      <c r="O2904">
        <f>IF(AND(Colin!$G2904=$B$2,Colin!$H2904&lt;=$C$3),Colin!$I2904,)</f>
        <v>0</v>
      </c>
      <c r="P2904">
        <f>IF(Colin!$G2904&lt;$B$2,Colin!$I2904,0)</f>
        <v>0</v>
      </c>
      <c r="Q2904">
        <f>IF(Colin!$G2904&lt;$B$1,Colin!$I2904,0)</f>
        <v>0</v>
      </c>
    </row>
    <row r="2905" spans="12:17" x14ac:dyDescent="0.25">
      <c r="L2905">
        <f>IF(AND(Colin!$G2905=$B$1,Colin!$H2905=$C$3),Colin!$I2905,)</f>
        <v>0</v>
      </c>
      <c r="M2905">
        <f>IF(AND(Colin!$G2905=$B$1,Colin!$H2905&lt;=$C$3),Colin!$I2905,)</f>
        <v>0</v>
      </c>
      <c r="N2905">
        <f>IF(AND(Colin!$G2905=$B$2,Colin!$H2905=$C$3),Colin!$I2905,)</f>
        <v>0</v>
      </c>
      <c r="O2905">
        <f>IF(AND(Colin!$G2905=$B$2,Colin!$H2905&lt;=$C$3),Colin!$I2905,)</f>
        <v>0</v>
      </c>
      <c r="P2905">
        <f>IF(Colin!$G2905&lt;$B$2,Colin!$I2905,0)</f>
        <v>0</v>
      </c>
      <c r="Q2905">
        <f>IF(Colin!$G2905&lt;$B$1,Colin!$I2905,0)</f>
        <v>0</v>
      </c>
    </row>
    <row r="2906" spans="12:17" x14ac:dyDescent="0.25">
      <c r="L2906">
        <f>IF(AND(Colin!$G2906=$B$1,Colin!$H2906=$C$3),Colin!$I2906,)</f>
        <v>0</v>
      </c>
      <c r="M2906">
        <f>IF(AND(Colin!$G2906=$B$1,Colin!$H2906&lt;=$C$3),Colin!$I2906,)</f>
        <v>0</v>
      </c>
      <c r="N2906">
        <f>IF(AND(Colin!$G2906=$B$2,Colin!$H2906=$C$3),Colin!$I2906,)</f>
        <v>0</v>
      </c>
      <c r="O2906">
        <f>IF(AND(Colin!$G2906=$B$2,Colin!$H2906&lt;=$C$3),Colin!$I2906,)</f>
        <v>0</v>
      </c>
      <c r="P2906">
        <f>IF(Colin!$G2906&lt;$B$2,Colin!$I2906,0)</f>
        <v>0</v>
      </c>
      <c r="Q2906">
        <f>IF(Colin!$G2906&lt;$B$1,Colin!$I2906,0)</f>
        <v>0</v>
      </c>
    </row>
    <row r="2907" spans="12:17" x14ac:dyDescent="0.25">
      <c r="L2907">
        <f>IF(AND(Colin!$G2907=$B$1,Colin!$H2907=$C$3),Colin!$I2907,)</f>
        <v>0</v>
      </c>
      <c r="M2907">
        <f>IF(AND(Colin!$G2907=$B$1,Colin!$H2907&lt;=$C$3),Colin!$I2907,)</f>
        <v>0</v>
      </c>
      <c r="N2907">
        <f>IF(AND(Colin!$G2907=$B$2,Colin!$H2907=$C$3),Colin!$I2907,)</f>
        <v>0</v>
      </c>
      <c r="O2907">
        <f>IF(AND(Colin!$G2907=$B$2,Colin!$H2907&lt;=$C$3),Colin!$I2907,)</f>
        <v>0</v>
      </c>
      <c r="P2907">
        <f>IF(Colin!$G2907&lt;$B$2,Colin!$I2907,0)</f>
        <v>0</v>
      </c>
      <c r="Q2907">
        <f>IF(Colin!$G2907&lt;$B$1,Colin!$I2907,0)</f>
        <v>0</v>
      </c>
    </row>
    <row r="2908" spans="12:17" x14ac:dyDescent="0.25">
      <c r="L2908">
        <f>IF(AND(Colin!$G2908=$B$1,Colin!$H2908=$C$3),Colin!$I2908,)</f>
        <v>0</v>
      </c>
      <c r="M2908">
        <f>IF(AND(Colin!$G2908=$B$1,Colin!$H2908&lt;=$C$3),Colin!$I2908,)</f>
        <v>0</v>
      </c>
      <c r="N2908">
        <f>IF(AND(Colin!$G2908=$B$2,Colin!$H2908=$C$3),Colin!$I2908,)</f>
        <v>0</v>
      </c>
      <c r="O2908">
        <f>IF(AND(Colin!$G2908=$B$2,Colin!$H2908&lt;=$C$3),Colin!$I2908,)</f>
        <v>0</v>
      </c>
      <c r="P2908">
        <f>IF(Colin!$G2908&lt;$B$2,Colin!$I2908,0)</f>
        <v>0</v>
      </c>
      <c r="Q2908">
        <f>IF(Colin!$G2908&lt;$B$1,Colin!$I2908,0)</f>
        <v>0</v>
      </c>
    </row>
    <row r="2909" spans="12:17" x14ac:dyDescent="0.25">
      <c r="L2909">
        <f>IF(AND(Colin!$G2909=$B$1,Colin!$H2909=$C$3),Colin!$I2909,)</f>
        <v>0</v>
      </c>
      <c r="M2909">
        <f>IF(AND(Colin!$G2909=$B$1,Colin!$H2909&lt;=$C$3),Colin!$I2909,)</f>
        <v>0</v>
      </c>
      <c r="N2909">
        <f>IF(AND(Colin!$G2909=$B$2,Colin!$H2909=$C$3),Colin!$I2909,)</f>
        <v>0</v>
      </c>
      <c r="O2909">
        <f>IF(AND(Colin!$G2909=$B$2,Colin!$H2909&lt;=$C$3),Colin!$I2909,)</f>
        <v>0</v>
      </c>
      <c r="P2909">
        <f>IF(Colin!$G2909&lt;$B$2,Colin!$I2909,0)</f>
        <v>0</v>
      </c>
      <c r="Q2909">
        <f>IF(Colin!$G2909&lt;$B$1,Colin!$I2909,0)</f>
        <v>0</v>
      </c>
    </row>
    <row r="2910" spans="12:17" x14ac:dyDescent="0.25">
      <c r="L2910">
        <f>IF(AND(Colin!$G2910=$B$1,Colin!$H2910=$C$3),Colin!$I2910,)</f>
        <v>0</v>
      </c>
      <c r="M2910">
        <f>IF(AND(Colin!$G2910=$B$1,Colin!$H2910&lt;=$C$3),Colin!$I2910,)</f>
        <v>0</v>
      </c>
      <c r="N2910">
        <f>IF(AND(Colin!$G2910=$B$2,Colin!$H2910=$C$3),Colin!$I2910,)</f>
        <v>0</v>
      </c>
      <c r="O2910">
        <f>IF(AND(Colin!$G2910=$B$2,Colin!$H2910&lt;=$C$3),Colin!$I2910,)</f>
        <v>0</v>
      </c>
      <c r="P2910">
        <f>IF(Colin!$G2910&lt;$B$2,Colin!$I2910,0)</f>
        <v>0</v>
      </c>
      <c r="Q2910">
        <f>IF(Colin!$G2910&lt;$B$1,Colin!$I2910,0)</f>
        <v>0</v>
      </c>
    </row>
    <row r="2911" spans="12:17" x14ac:dyDescent="0.25">
      <c r="L2911">
        <f>IF(AND(Colin!$G2911=$B$1,Colin!$H2911=$C$3),Colin!$I2911,)</f>
        <v>0</v>
      </c>
      <c r="M2911">
        <f>IF(AND(Colin!$G2911=$B$1,Colin!$H2911&lt;=$C$3),Colin!$I2911,)</f>
        <v>0</v>
      </c>
      <c r="N2911">
        <f>IF(AND(Colin!$G2911=$B$2,Colin!$H2911=$C$3),Colin!$I2911,)</f>
        <v>0</v>
      </c>
      <c r="O2911">
        <f>IF(AND(Colin!$G2911=$B$2,Colin!$H2911&lt;=$C$3),Colin!$I2911,)</f>
        <v>0</v>
      </c>
      <c r="P2911">
        <f>IF(Colin!$G2911&lt;$B$2,Colin!$I2911,0)</f>
        <v>0</v>
      </c>
      <c r="Q2911">
        <f>IF(Colin!$G2911&lt;$B$1,Colin!$I2911,0)</f>
        <v>0</v>
      </c>
    </row>
    <row r="2912" spans="12:17" x14ac:dyDescent="0.25">
      <c r="L2912">
        <f>IF(AND(Colin!$G2912=$B$1,Colin!$H2912=$C$3),Colin!$I2912,)</f>
        <v>0</v>
      </c>
      <c r="M2912">
        <f>IF(AND(Colin!$G2912=$B$1,Colin!$H2912&lt;=$C$3),Colin!$I2912,)</f>
        <v>0</v>
      </c>
      <c r="N2912">
        <f>IF(AND(Colin!$G2912=$B$2,Colin!$H2912=$C$3),Colin!$I2912,)</f>
        <v>0</v>
      </c>
      <c r="O2912">
        <f>IF(AND(Colin!$G2912=$B$2,Colin!$H2912&lt;=$C$3),Colin!$I2912,)</f>
        <v>0</v>
      </c>
      <c r="P2912">
        <f>IF(Colin!$G2912&lt;$B$2,Colin!$I2912,0)</f>
        <v>0</v>
      </c>
      <c r="Q2912">
        <f>IF(Colin!$G2912&lt;$B$1,Colin!$I2912,0)</f>
        <v>0</v>
      </c>
    </row>
    <row r="2913" spans="12:17" x14ac:dyDescent="0.25">
      <c r="L2913">
        <f>IF(AND(Colin!$G2913=$B$1,Colin!$H2913=$C$3),Colin!$I2913,)</f>
        <v>0</v>
      </c>
      <c r="M2913">
        <f>IF(AND(Colin!$G2913=$B$1,Colin!$H2913&lt;=$C$3),Colin!$I2913,)</f>
        <v>0</v>
      </c>
      <c r="N2913">
        <f>IF(AND(Colin!$G2913=$B$2,Colin!$H2913=$C$3),Colin!$I2913,)</f>
        <v>0</v>
      </c>
      <c r="O2913">
        <f>IF(AND(Colin!$G2913=$B$2,Colin!$H2913&lt;=$C$3),Colin!$I2913,)</f>
        <v>0</v>
      </c>
      <c r="P2913">
        <f>IF(Colin!$G2913&lt;$B$2,Colin!$I2913,0)</f>
        <v>0</v>
      </c>
      <c r="Q2913">
        <f>IF(Colin!$G2913&lt;$B$1,Colin!$I2913,0)</f>
        <v>0</v>
      </c>
    </row>
    <row r="2914" spans="12:17" x14ac:dyDescent="0.25">
      <c r="L2914">
        <f>IF(AND(Colin!$G2914=$B$1,Colin!$H2914=$C$3),Colin!$I2914,)</f>
        <v>0</v>
      </c>
      <c r="M2914">
        <f>IF(AND(Colin!$G2914=$B$1,Colin!$H2914&lt;=$C$3),Colin!$I2914,)</f>
        <v>0</v>
      </c>
      <c r="N2914">
        <f>IF(AND(Colin!$G2914=$B$2,Colin!$H2914=$C$3),Colin!$I2914,)</f>
        <v>0</v>
      </c>
      <c r="O2914">
        <f>IF(AND(Colin!$G2914=$B$2,Colin!$H2914&lt;=$C$3),Colin!$I2914,)</f>
        <v>0</v>
      </c>
      <c r="P2914">
        <f>IF(Colin!$G2914&lt;$B$2,Colin!$I2914,0)</f>
        <v>0</v>
      </c>
      <c r="Q2914">
        <f>IF(Colin!$G2914&lt;$B$1,Colin!$I2914,0)</f>
        <v>0</v>
      </c>
    </row>
    <row r="2915" spans="12:17" x14ac:dyDescent="0.25">
      <c r="L2915">
        <f>IF(AND(Colin!$G2915=$B$1,Colin!$H2915=$C$3),Colin!$I2915,)</f>
        <v>0</v>
      </c>
      <c r="M2915">
        <f>IF(AND(Colin!$G2915=$B$1,Colin!$H2915&lt;=$C$3),Colin!$I2915,)</f>
        <v>0</v>
      </c>
      <c r="N2915">
        <f>IF(AND(Colin!$G2915=$B$2,Colin!$H2915=$C$3),Colin!$I2915,)</f>
        <v>0</v>
      </c>
      <c r="O2915">
        <f>IF(AND(Colin!$G2915=$B$2,Colin!$H2915&lt;=$C$3),Colin!$I2915,)</f>
        <v>0</v>
      </c>
      <c r="P2915">
        <f>IF(Colin!$G2915&lt;$B$2,Colin!$I2915,0)</f>
        <v>0</v>
      </c>
      <c r="Q2915">
        <f>IF(Colin!$G2915&lt;$B$1,Colin!$I2915,0)</f>
        <v>0</v>
      </c>
    </row>
    <row r="2916" spans="12:17" x14ac:dyDescent="0.25">
      <c r="L2916">
        <f>IF(AND(Colin!$G2916=$B$1,Colin!$H2916=$C$3),Colin!$I2916,)</f>
        <v>0</v>
      </c>
      <c r="M2916">
        <f>IF(AND(Colin!$G2916=$B$1,Colin!$H2916&lt;=$C$3),Colin!$I2916,)</f>
        <v>0</v>
      </c>
      <c r="N2916">
        <f>IF(AND(Colin!$G2916=$B$2,Colin!$H2916=$C$3),Colin!$I2916,)</f>
        <v>0</v>
      </c>
      <c r="O2916">
        <f>IF(AND(Colin!$G2916=$B$2,Colin!$H2916&lt;=$C$3),Colin!$I2916,)</f>
        <v>0</v>
      </c>
      <c r="P2916">
        <f>IF(Colin!$G2916&lt;$B$2,Colin!$I2916,0)</f>
        <v>0</v>
      </c>
      <c r="Q2916">
        <f>IF(Colin!$G2916&lt;$B$1,Colin!$I2916,0)</f>
        <v>0</v>
      </c>
    </row>
    <row r="2917" spans="12:17" x14ac:dyDescent="0.25">
      <c r="L2917">
        <f>IF(AND(Colin!$G2917=$B$1,Colin!$H2917=$C$3),Colin!$I2917,)</f>
        <v>0</v>
      </c>
      <c r="M2917">
        <f>IF(AND(Colin!$G2917=$B$1,Colin!$H2917&lt;=$C$3),Colin!$I2917,)</f>
        <v>0</v>
      </c>
      <c r="N2917">
        <f>IF(AND(Colin!$G2917=$B$2,Colin!$H2917=$C$3),Colin!$I2917,)</f>
        <v>0</v>
      </c>
      <c r="O2917">
        <f>IF(AND(Colin!$G2917=$B$2,Colin!$H2917&lt;=$C$3),Colin!$I2917,)</f>
        <v>0</v>
      </c>
      <c r="P2917">
        <f>IF(Colin!$G2917&lt;$B$2,Colin!$I2917,0)</f>
        <v>0</v>
      </c>
      <c r="Q2917">
        <f>IF(Colin!$G2917&lt;$B$1,Colin!$I2917,0)</f>
        <v>0</v>
      </c>
    </row>
    <row r="2918" spans="12:17" x14ac:dyDescent="0.25">
      <c r="L2918">
        <f>IF(AND(Colin!$G2918=$B$1,Colin!$H2918=$C$3),Colin!$I2918,)</f>
        <v>0</v>
      </c>
      <c r="M2918">
        <f>IF(AND(Colin!$G2918=$B$1,Colin!$H2918&lt;=$C$3),Colin!$I2918,)</f>
        <v>0</v>
      </c>
      <c r="N2918">
        <f>IF(AND(Colin!$G2918=$B$2,Colin!$H2918=$C$3),Colin!$I2918,)</f>
        <v>0</v>
      </c>
      <c r="O2918">
        <f>IF(AND(Colin!$G2918=$B$2,Colin!$H2918&lt;=$C$3),Colin!$I2918,)</f>
        <v>0</v>
      </c>
      <c r="P2918">
        <f>IF(Colin!$G2918&lt;$B$2,Colin!$I2918,0)</f>
        <v>0</v>
      </c>
      <c r="Q2918">
        <f>IF(Colin!$G2918&lt;$B$1,Colin!$I2918,0)</f>
        <v>0</v>
      </c>
    </row>
    <row r="2919" spans="12:17" x14ac:dyDescent="0.25">
      <c r="L2919">
        <f>IF(AND(Colin!$G2919=$B$1,Colin!$H2919=$C$3),Colin!$I2919,)</f>
        <v>0</v>
      </c>
      <c r="M2919">
        <f>IF(AND(Colin!$G2919=$B$1,Colin!$H2919&lt;=$C$3),Colin!$I2919,)</f>
        <v>0</v>
      </c>
      <c r="N2919">
        <f>IF(AND(Colin!$G2919=$B$2,Colin!$H2919=$C$3),Colin!$I2919,)</f>
        <v>0</v>
      </c>
      <c r="O2919">
        <f>IF(AND(Colin!$G2919=$B$2,Colin!$H2919&lt;=$C$3),Colin!$I2919,)</f>
        <v>0</v>
      </c>
      <c r="P2919">
        <f>IF(Colin!$G2919&lt;$B$2,Colin!$I2919,0)</f>
        <v>0</v>
      </c>
      <c r="Q2919">
        <f>IF(Colin!$G2919&lt;$B$1,Colin!$I2919,0)</f>
        <v>0</v>
      </c>
    </row>
    <row r="2920" spans="12:17" x14ac:dyDescent="0.25">
      <c r="L2920">
        <f>IF(AND(Colin!$G2920=$B$1,Colin!$H2920=$C$3),Colin!$I2920,)</f>
        <v>0</v>
      </c>
      <c r="M2920">
        <f>IF(AND(Colin!$G2920=$B$1,Colin!$H2920&lt;=$C$3),Colin!$I2920,)</f>
        <v>0</v>
      </c>
      <c r="N2920">
        <f>IF(AND(Colin!$G2920=$B$2,Colin!$H2920=$C$3),Colin!$I2920,)</f>
        <v>0</v>
      </c>
      <c r="O2920">
        <f>IF(AND(Colin!$G2920=$B$2,Colin!$H2920&lt;=$C$3),Colin!$I2920,)</f>
        <v>0</v>
      </c>
      <c r="P2920">
        <f>IF(Colin!$G2920&lt;$B$2,Colin!$I2920,0)</f>
        <v>0</v>
      </c>
      <c r="Q2920">
        <f>IF(Colin!$G2920&lt;$B$1,Colin!$I2920,0)</f>
        <v>0</v>
      </c>
    </row>
    <row r="2921" spans="12:17" x14ac:dyDescent="0.25">
      <c r="L2921">
        <f>IF(AND(Colin!$G2921=$B$1,Colin!$H2921=$C$3),Colin!$I2921,)</f>
        <v>0</v>
      </c>
      <c r="M2921">
        <f>IF(AND(Colin!$G2921=$B$1,Colin!$H2921&lt;=$C$3),Colin!$I2921,)</f>
        <v>0</v>
      </c>
      <c r="N2921">
        <f>IF(AND(Colin!$G2921=$B$2,Colin!$H2921=$C$3),Colin!$I2921,)</f>
        <v>0</v>
      </c>
      <c r="O2921">
        <f>IF(AND(Colin!$G2921=$B$2,Colin!$H2921&lt;=$C$3),Colin!$I2921,)</f>
        <v>0</v>
      </c>
      <c r="P2921">
        <f>IF(Colin!$G2921&lt;$B$2,Colin!$I2921,0)</f>
        <v>0</v>
      </c>
      <c r="Q2921">
        <f>IF(Colin!$G2921&lt;$B$1,Colin!$I2921,0)</f>
        <v>0</v>
      </c>
    </row>
    <row r="2922" spans="12:17" x14ac:dyDescent="0.25">
      <c r="L2922">
        <f>IF(AND(Colin!$G2922=$B$1,Colin!$H2922=$C$3),Colin!$I2922,)</f>
        <v>0</v>
      </c>
      <c r="M2922">
        <f>IF(AND(Colin!$G2922=$B$1,Colin!$H2922&lt;=$C$3),Colin!$I2922,)</f>
        <v>0</v>
      </c>
      <c r="N2922">
        <f>IF(AND(Colin!$G2922=$B$2,Colin!$H2922=$C$3),Colin!$I2922,)</f>
        <v>0</v>
      </c>
      <c r="O2922">
        <f>IF(AND(Colin!$G2922=$B$2,Colin!$H2922&lt;=$C$3),Colin!$I2922,)</f>
        <v>0</v>
      </c>
      <c r="P2922">
        <f>IF(Colin!$G2922&lt;$B$2,Colin!$I2922,0)</f>
        <v>0</v>
      </c>
      <c r="Q2922">
        <f>IF(Colin!$G2922&lt;$B$1,Colin!$I2922,0)</f>
        <v>0</v>
      </c>
    </row>
    <row r="2923" spans="12:17" x14ac:dyDescent="0.25">
      <c r="L2923">
        <f>IF(AND(Colin!$G2923=$B$1,Colin!$H2923=$C$3),Colin!$I2923,)</f>
        <v>0</v>
      </c>
      <c r="M2923">
        <f>IF(AND(Colin!$G2923=$B$1,Colin!$H2923&lt;=$C$3),Colin!$I2923,)</f>
        <v>0</v>
      </c>
      <c r="N2923">
        <f>IF(AND(Colin!$G2923=$B$2,Colin!$H2923=$C$3),Colin!$I2923,)</f>
        <v>0</v>
      </c>
      <c r="O2923">
        <f>IF(AND(Colin!$G2923=$B$2,Colin!$H2923&lt;=$C$3),Colin!$I2923,)</f>
        <v>0</v>
      </c>
      <c r="P2923">
        <f>IF(Colin!$G2923&lt;$B$2,Colin!$I2923,0)</f>
        <v>0</v>
      </c>
      <c r="Q2923">
        <f>IF(Colin!$G2923&lt;$B$1,Colin!$I2923,0)</f>
        <v>0</v>
      </c>
    </row>
    <row r="2924" spans="12:17" x14ac:dyDescent="0.25">
      <c r="L2924">
        <f>IF(AND(Colin!$G2924=$B$1,Colin!$H2924=$C$3),Colin!$I2924,)</f>
        <v>0</v>
      </c>
      <c r="M2924">
        <f>IF(AND(Colin!$G2924=$B$1,Colin!$H2924&lt;=$C$3),Colin!$I2924,)</f>
        <v>0</v>
      </c>
      <c r="N2924">
        <f>IF(AND(Colin!$G2924=$B$2,Colin!$H2924=$C$3),Colin!$I2924,)</f>
        <v>0</v>
      </c>
      <c r="O2924">
        <f>IF(AND(Colin!$G2924=$B$2,Colin!$H2924&lt;=$C$3),Colin!$I2924,)</f>
        <v>0</v>
      </c>
      <c r="P2924">
        <f>IF(Colin!$G2924&lt;$B$2,Colin!$I2924,0)</f>
        <v>0</v>
      </c>
      <c r="Q2924">
        <f>IF(Colin!$G2924&lt;$B$1,Colin!$I2924,0)</f>
        <v>0</v>
      </c>
    </row>
    <row r="2925" spans="12:17" x14ac:dyDescent="0.25">
      <c r="L2925">
        <f>IF(AND(Colin!$G2925=$B$1,Colin!$H2925=$C$3),Colin!$I2925,)</f>
        <v>0</v>
      </c>
      <c r="M2925">
        <f>IF(AND(Colin!$G2925=$B$1,Colin!$H2925&lt;=$C$3),Colin!$I2925,)</f>
        <v>0</v>
      </c>
      <c r="N2925">
        <f>IF(AND(Colin!$G2925=$B$2,Colin!$H2925=$C$3),Colin!$I2925,)</f>
        <v>0</v>
      </c>
      <c r="O2925">
        <f>IF(AND(Colin!$G2925=$B$2,Colin!$H2925&lt;=$C$3),Colin!$I2925,)</f>
        <v>0</v>
      </c>
      <c r="P2925">
        <f>IF(Colin!$G2925&lt;$B$2,Colin!$I2925,0)</f>
        <v>0</v>
      </c>
      <c r="Q2925">
        <f>IF(Colin!$G2925&lt;$B$1,Colin!$I2925,0)</f>
        <v>0</v>
      </c>
    </row>
    <row r="2926" spans="12:17" x14ac:dyDescent="0.25">
      <c r="L2926">
        <f>IF(AND(Colin!$G2926=$B$1,Colin!$H2926=$C$3),Colin!$I2926,)</f>
        <v>0</v>
      </c>
      <c r="M2926">
        <f>IF(AND(Colin!$G2926=$B$1,Colin!$H2926&lt;=$C$3),Colin!$I2926,)</f>
        <v>0</v>
      </c>
      <c r="N2926">
        <f>IF(AND(Colin!$G2926=$B$2,Colin!$H2926=$C$3),Colin!$I2926,)</f>
        <v>0</v>
      </c>
      <c r="O2926">
        <f>IF(AND(Colin!$G2926=$B$2,Colin!$H2926&lt;=$C$3),Colin!$I2926,)</f>
        <v>0</v>
      </c>
      <c r="P2926">
        <f>IF(Colin!$G2926&lt;$B$2,Colin!$I2926,0)</f>
        <v>0</v>
      </c>
      <c r="Q2926">
        <f>IF(Colin!$G2926&lt;$B$1,Colin!$I2926,0)</f>
        <v>0</v>
      </c>
    </row>
    <row r="2927" spans="12:17" x14ac:dyDescent="0.25">
      <c r="L2927">
        <f>IF(AND(Colin!$G2927=$B$1,Colin!$H2927=$C$3),Colin!$I2927,)</f>
        <v>0</v>
      </c>
      <c r="M2927">
        <f>IF(AND(Colin!$G2927=$B$1,Colin!$H2927&lt;=$C$3),Colin!$I2927,)</f>
        <v>0</v>
      </c>
      <c r="N2927">
        <f>IF(AND(Colin!$G2927=$B$2,Colin!$H2927=$C$3),Colin!$I2927,)</f>
        <v>0</v>
      </c>
      <c r="O2927">
        <f>IF(AND(Colin!$G2927=$B$2,Colin!$H2927&lt;=$C$3),Colin!$I2927,)</f>
        <v>0</v>
      </c>
      <c r="P2927">
        <f>IF(Colin!$G2927&lt;$B$2,Colin!$I2927,0)</f>
        <v>0</v>
      </c>
      <c r="Q2927">
        <f>IF(Colin!$G2927&lt;$B$1,Colin!$I2927,0)</f>
        <v>0</v>
      </c>
    </row>
    <row r="2928" spans="12:17" x14ac:dyDescent="0.25">
      <c r="L2928">
        <f>IF(AND(Colin!$G2928=$B$1,Colin!$H2928=$C$3),Colin!$I2928,)</f>
        <v>0</v>
      </c>
      <c r="M2928">
        <f>IF(AND(Colin!$G2928=$B$1,Colin!$H2928&lt;=$C$3),Colin!$I2928,)</f>
        <v>0</v>
      </c>
      <c r="N2928">
        <f>IF(AND(Colin!$G2928=$B$2,Colin!$H2928=$C$3),Colin!$I2928,)</f>
        <v>0</v>
      </c>
      <c r="O2928">
        <f>IF(AND(Colin!$G2928=$B$2,Colin!$H2928&lt;=$C$3),Colin!$I2928,)</f>
        <v>0</v>
      </c>
      <c r="P2928">
        <f>IF(Colin!$G2928&lt;$B$2,Colin!$I2928,0)</f>
        <v>0</v>
      </c>
      <c r="Q2928">
        <f>IF(Colin!$G2928&lt;$B$1,Colin!$I2928,0)</f>
        <v>0</v>
      </c>
    </row>
    <row r="2929" spans="12:17" x14ac:dyDescent="0.25">
      <c r="L2929">
        <f>IF(AND(Colin!$G2929=$B$1,Colin!$H2929=$C$3),Colin!$I2929,)</f>
        <v>0</v>
      </c>
      <c r="M2929">
        <f>IF(AND(Colin!$G2929=$B$1,Colin!$H2929&lt;=$C$3),Colin!$I2929,)</f>
        <v>0</v>
      </c>
      <c r="N2929">
        <f>IF(AND(Colin!$G2929=$B$2,Colin!$H2929=$C$3),Colin!$I2929,)</f>
        <v>0</v>
      </c>
      <c r="O2929">
        <f>IF(AND(Colin!$G2929=$B$2,Colin!$H2929&lt;=$C$3),Colin!$I2929,)</f>
        <v>0</v>
      </c>
      <c r="P2929">
        <f>IF(Colin!$G2929&lt;$B$2,Colin!$I2929,0)</f>
        <v>0</v>
      </c>
      <c r="Q2929">
        <f>IF(Colin!$G2929&lt;$B$1,Colin!$I2929,0)</f>
        <v>0</v>
      </c>
    </row>
    <row r="2930" spans="12:17" x14ac:dyDescent="0.25">
      <c r="L2930">
        <f>IF(AND(Colin!$G2930=$B$1,Colin!$H2930=$C$3),Colin!$I2930,)</f>
        <v>0</v>
      </c>
      <c r="M2930">
        <f>IF(AND(Colin!$G2930=$B$1,Colin!$H2930&lt;=$C$3),Colin!$I2930,)</f>
        <v>0</v>
      </c>
      <c r="N2930">
        <f>IF(AND(Colin!$G2930=$B$2,Colin!$H2930=$C$3),Colin!$I2930,)</f>
        <v>0</v>
      </c>
      <c r="O2930">
        <f>IF(AND(Colin!$G2930=$B$2,Colin!$H2930&lt;=$C$3),Colin!$I2930,)</f>
        <v>0</v>
      </c>
      <c r="P2930">
        <f>IF(Colin!$G2930&lt;$B$2,Colin!$I2930,0)</f>
        <v>0</v>
      </c>
      <c r="Q2930">
        <f>IF(Colin!$G2930&lt;$B$1,Colin!$I2930,0)</f>
        <v>0</v>
      </c>
    </row>
    <row r="2931" spans="12:17" x14ac:dyDescent="0.25">
      <c r="L2931">
        <f>IF(AND(Colin!$G2931=$B$1,Colin!$H2931=$C$3),Colin!$I2931,)</f>
        <v>0</v>
      </c>
      <c r="M2931">
        <f>IF(AND(Colin!$G2931=$B$1,Colin!$H2931&lt;=$C$3),Colin!$I2931,)</f>
        <v>0</v>
      </c>
      <c r="N2931">
        <f>IF(AND(Colin!$G2931=$B$2,Colin!$H2931=$C$3),Colin!$I2931,)</f>
        <v>0</v>
      </c>
      <c r="O2931">
        <f>IF(AND(Colin!$G2931=$B$2,Colin!$H2931&lt;=$C$3),Colin!$I2931,)</f>
        <v>0</v>
      </c>
      <c r="P2931">
        <f>IF(Colin!$G2931&lt;$B$2,Colin!$I2931,0)</f>
        <v>0</v>
      </c>
      <c r="Q2931">
        <f>IF(Colin!$G2931&lt;$B$1,Colin!$I2931,0)</f>
        <v>0</v>
      </c>
    </row>
    <row r="2932" spans="12:17" x14ac:dyDescent="0.25">
      <c r="L2932">
        <f>IF(AND(Colin!$G2932=$B$1,Colin!$H2932=$C$3),Colin!$I2932,)</f>
        <v>0</v>
      </c>
      <c r="M2932">
        <f>IF(AND(Colin!$G2932=$B$1,Colin!$H2932&lt;=$C$3),Colin!$I2932,)</f>
        <v>0</v>
      </c>
      <c r="N2932">
        <f>IF(AND(Colin!$G2932=$B$2,Colin!$H2932=$C$3),Colin!$I2932,)</f>
        <v>0</v>
      </c>
      <c r="O2932">
        <f>IF(AND(Colin!$G2932=$B$2,Colin!$H2932&lt;=$C$3),Colin!$I2932,)</f>
        <v>0</v>
      </c>
      <c r="P2932">
        <f>IF(Colin!$G2932&lt;$B$2,Colin!$I2932,0)</f>
        <v>0</v>
      </c>
      <c r="Q2932">
        <f>IF(Colin!$G2932&lt;$B$1,Colin!$I2932,0)</f>
        <v>0</v>
      </c>
    </row>
    <row r="2933" spans="12:17" x14ac:dyDescent="0.25">
      <c r="L2933">
        <f>IF(AND(Colin!$G2933=$B$1,Colin!$H2933=$C$3),Colin!$I2933,)</f>
        <v>0</v>
      </c>
      <c r="M2933">
        <f>IF(AND(Colin!$G2933=$B$1,Colin!$H2933&lt;=$C$3),Colin!$I2933,)</f>
        <v>0</v>
      </c>
      <c r="N2933">
        <f>IF(AND(Colin!$G2933=$B$2,Colin!$H2933=$C$3),Colin!$I2933,)</f>
        <v>0</v>
      </c>
      <c r="O2933">
        <f>IF(AND(Colin!$G2933=$B$2,Colin!$H2933&lt;=$C$3),Colin!$I2933,)</f>
        <v>0</v>
      </c>
      <c r="P2933">
        <f>IF(Colin!$G2933&lt;$B$2,Colin!$I2933,0)</f>
        <v>0</v>
      </c>
      <c r="Q2933">
        <f>IF(Colin!$G2933&lt;$B$1,Colin!$I2933,0)</f>
        <v>0</v>
      </c>
    </row>
    <row r="2934" spans="12:17" x14ac:dyDescent="0.25">
      <c r="L2934">
        <f>IF(AND(Colin!$G2934=$B$1,Colin!$H2934=$C$3),Colin!$I2934,)</f>
        <v>0</v>
      </c>
      <c r="M2934">
        <f>IF(AND(Colin!$G2934=$B$1,Colin!$H2934&lt;=$C$3),Colin!$I2934,)</f>
        <v>0</v>
      </c>
      <c r="N2934">
        <f>IF(AND(Colin!$G2934=$B$2,Colin!$H2934=$C$3),Colin!$I2934,)</f>
        <v>0</v>
      </c>
      <c r="O2934">
        <f>IF(AND(Colin!$G2934=$B$2,Colin!$H2934&lt;=$C$3),Colin!$I2934,)</f>
        <v>0</v>
      </c>
      <c r="P2934">
        <f>IF(Colin!$G2934&lt;$B$2,Colin!$I2934,0)</f>
        <v>0</v>
      </c>
      <c r="Q2934">
        <f>IF(Colin!$G2934&lt;$B$1,Colin!$I2934,0)</f>
        <v>0</v>
      </c>
    </row>
    <row r="2935" spans="12:17" x14ac:dyDescent="0.25">
      <c r="L2935">
        <f>IF(AND(Colin!$G2935=$B$1,Colin!$H2935=$C$3),Colin!$I2935,)</f>
        <v>0</v>
      </c>
      <c r="M2935">
        <f>IF(AND(Colin!$G2935=$B$1,Colin!$H2935&lt;=$C$3),Colin!$I2935,)</f>
        <v>0</v>
      </c>
      <c r="N2935">
        <f>IF(AND(Colin!$G2935=$B$2,Colin!$H2935=$C$3),Colin!$I2935,)</f>
        <v>0</v>
      </c>
      <c r="O2935">
        <f>IF(AND(Colin!$G2935=$B$2,Colin!$H2935&lt;=$C$3),Colin!$I2935,)</f>
        <v>0</v>
      </c>
      <c r="P2935">
        <f>IF(Colin!$G2935&lt;$B$2,Colin!$I2935,0)</f>
        <v>0</v>
      </c>
      <c r="Q2935">
        <f>IF(Colin!$G2935&lt;$B$1,Colin!$I2935,0)</f>
        <v>0</v>
      </c>
    </row>
    <row r="2936" spans="12:17" x14ac:dyDescent="0.25">
      <c r="L2936">
        <f>IF(AND(Colin!$G2936=$B$1,Colin!$H2936=$C$3),Colin!$I2936,)</f>
        <v>0</v>
      </c>
      <c r="M2936">
        <f>IF(AND(Colin!$G2936=$B$1,Colin!$H2936&lt;=$C$3),Colin!$I2936,)</f>
        <v>0</v>
      </c>
      <c r="N2936">
        <f>IF(AND(Colin!$G2936=$B$2,Colin!$H2936=$C$3),Colin!$I2936,)</f>
        <v>0</v>
      </c>
      <c r="O2936">
        <f>IF(AND(Colin!$G2936=$B$2,Colin!$H2936&lt;=$C$3),Colin!$I2936,)</f>
        <v>0</v>
      </c>
      <c r="P2936">
        <f>IF(Colin!$G2936&lt;$B$2,Colin!$I2936,0)</f>
        <v>0</v>
      </c>
      <c r="Q2936">
        <f>IF(Colin!$G2936&lt;$B$1,Colin!$I2936,0)</f>
        <v>0</v>
      </c>
    </row>
    <row r="2937" spans="12:17" x14ac:dyDescent="0.25">
      <c r="L2937">
        <f>IF(AND(Colin!$G2937=$B$1,Colin!$H2937=$C$3),Colin!$I2937,)</f>
        <v>0</v>
      </c>
      <c r="M2937">
        <f>IF(AND(Colin!$G2937=$B$1,Colin!$H2937&lt;=$C$3),Colin!$I2937,)</f>
        <v>0</v>
      </c>
      <c r="N2937">
        <f>IF(AND(Colin!$G2937=$B$2,Colin!$H2937=$C$3),Colin!$I2937,)</f>
        <v>0</v>
      </c>
      <c r="O2937">
        <f>IF(AND(Colin!$G2937=$B$2,Colin!$H2937&lt;=$C$3),Colin!$I2937,)</f>
        <v>0</v>
      </c>
      <c r="P2937">
        <f>IF(Colin!$G2937&lt;$B$2,Colin!$I2937,0)</f>
        <v>0</v>
      </c>
      <c r="Q2937">
        <f>IF(Colin!$G2937&lt;$B$1,Colin!$I2937,0)</f>
        <v>0</v>
      </c>
    </row>
    <row r="2938" spans="12:17" x14ac:dyDescent="0.25">
      <c r="L2938">
        <f>IF(AND(Colin!$G2938=$B$1,Colin!$H2938=$C$3),Colin!$I2938,)</f>
        <v>0</v>
      </c>
      <c r="M2938">
        <f>IF(AND(Colin!$G2938=$B$1,Colin!$H2938&lt;=$C$3),Colin!$I2938,)</f>
        <v>0</v>
      </c>
      <c r="N2938">
        <f>IF(AND(Colin!$G2938=$B$2,Colin!$H2938=$C$3),Colin!$I2938,)</f>
        <v>0</v>
      </c>
      <c r="O2938">
        <f>IF(AND(Colin!$G2938=$B$2,Colin!$H2938&lt;=$C$3),Colin!$I2938,)</f>
        <v>0</v>
      </c>
      <c r="P2938">
        <f>IF(Colin!$G2938&lt;$B$2,Colin!$I2938,0)</f>
        <v>0</v>
      </c>
      <c r="Q2938">
        <f>IF(Colin!$G2938&lt;$B$1,Colin!$I2938,0)</f>
        <v>0</v>
      </c>
    </row>
    <row r="2939" spans="12:17" x14ac:dyDescent="0.25">
      <c r="L2939">
        <f>IF(AND(Colin!$G2939=$B$1,Colin!$H2939=$C$3),Colin!$I2939,)</f>
        <v>0</v>
      </c>
      <c r="M2939">
        <f>IF(AND(Colin!$G2939=$B$1,Colin!$H2939&lt;=$C$3),Colin!$I2939,)</f>
        <v>0</v>
      </c>
      <c r="N2939">
        <f>IF(AND(Colin!$G2939=$B$2,Colin!$H2939=$C$3),Colin!$I2939,)</f>
        <v>0</v>
      </c>
      <c r="O2939">
        <f>IF(AND(Colin!$G2939=$B$2,Colin!$H2939&lt;=$C$3),Colin!$I2939,)</f>
        <v>0</v>
      </c>
      <c r="P2939">
        <f>IF(Colin!$G2939&lt;$B$2,Colin!$I2939,0)</f>
        <v>0</v>
      </c>
      <c r="Q2939">
        <f>IF(Colin!$G2939&lt;$B$1,Colin!$I2939,0)</f>
        <v>0</v>
      </c>
    </row>
    <row r="2940" spans="12:17" x14ac:dyDescent="0.25">
      <c r="L2940">
        <f>IF(AND(Colin!$G2940=$B$1,Colin!$H2940=$C$3),Colin!$I2940,)</f>
        <v>0</v>
      </c>
      <c r="M2940">
        <f>IF(AND(Colin!$G2940=$B$1,Colin!$H2940&lt;=$C$3),Colin!$I2940,)</f>
        <v>0</v>
      </c>
      <c r="N2940">
        <f>IF(AND(Colin!$G2940=$B$2,Colin!$H2940=$C$3),Colin!$I2940,)</f>
        <v>0</v>
      </c>
      <c r="O2940">
        <f>IF(AND(Colin!$G2940=$B$2,Colin!$H2940&lt;=$C$3),Colin!$I2940,)</f>
        <v>0</v>
      </c>
      <c r="P2940">
        <f>IF(Colin!$G2940&lt;$B$2,Colin!$I2940,0)</f>
        <v>0</v>
      </c>
      <c r="Q2940">
        <f>IF(Colin!$G2940&lt;$B$1,Colin!$I2940,0)</f>
        <v>0</v>
      </c>
    </row>
    <row r="2941" spans="12:17" x14ac:dyDescent="0.25">
      <c r="L2941">
        <f>IF(AND(Colin!$G2941=$B$1,Colin!$H2941=$C$3),Colin!$I2941,)</f>
        <v>0</v>
      </c>
      <c r="M2941">
        <f>IF(AND(Colin!$G2941=$B$1,Colin!$H2941&lt;=$C$3),Colin!$I2941,)</f>
        <v>0</v>
      </c>
      <c r="N2941">
        <f>IF(AND(Colin!$G2941=$B$2,Colin!$H2941=$C$3),Colin!$I2941,)</f>
        <v>0</v>
      </c>
      <c r="O2941">
        <f>IF(AND(Colin!$G2941=$B$2,Colin!$H2941&lt;=$C$3),Colin!$I2941,)</f>
        <v>0</v>
      </c>
      <c r="P2941">
        <f>IF(Colin!$G2941&lt;$B$2,Colin!$I2941,0)</f>
        <v>0</v>
      </c>
      <c r="Q2941">
        <f>IF(Colin!$G2941&lt;$B$1,Colin!$I2941,0)</f>
        <v>0</v>
      </c>
    </row>
    <row r="2942" spans="12:17" x14ac:dyDescent="0.25">
      <c r="L2942">
        <f>IF(AND(Colin!$G2942=$B$1,Colin!$H2942=$C$3),Colin!$I2942,)</f>
        <v>0</v>
      </c>
      <c r="M2942">
        <f>IF(AND(Colin!$G2942=$B$1,Colin!$H2942&lt;=$C$3),Colin!$I2942,)</f>
        <v>0</v>
      </c>
      <c r="N2942">
        <f>IF(AND(Colin!$G2942=$B$2,Colin!$H2942=$C$3),Colin!$I2942,)</f>
        <v>0</v>
      </c>
      <c r="O2942">
        <f>IF(AND(Colin!$G2942=$B$2,Colin!$H2942&lt;=$C$3),Colin!$I2942,)</f>
        <v>0</v>
      </c>
      <c r="P2942">
        <f>IF(Colin!$G2942&lt;$B$2,Colin!$I2942,0)</f>
        <v>0</v>
      </c>
      <c r="Q2942">
        <f>IF(Colin!$G2942&lt;$B$1,Colin!$I2942,0)</f>
        <v>0</v>
      </c>
    </row>
    <row r="2943" spans="12:17" x14ac:dyDescent="0.25">
      <c r="L2943">
        <f>IF(AND(Colin!$G2943=$B$1,Colin!$H2943=$C$3),Colin!$I2943,)</f>
        <v>0</v>
      </c>
      <c r="M2943">
        <f>IF(AND(Colin!$G2943=$B$1,Colin!$H2943&lt;=$C$3),Colin!$I2943,)</f>
        <v>0</v>
      </c>
      <c r="N2943">
        <f>IF(AND(Colin!$G2943=$B$2,Colin!$H2943=$C$3),Colin!$I2943,)</f>
        <v>0</v>
      </c>
      <c r="O2943">
        <f>IF(AND(Colin!$G2943=$B$2,Colin!$H2943&lt;=$C$3),Colin!$I2943,)</f>
        <v>0</v>
      </c>
      <c r="P2943">
        <f>IF(Colin!$G2943&lt;$B$2,Colin!$I2943,0)</f>
        <v>0</v>
      </c>
      <c r="Q2943">
        <f>IF(Colin!$G2943&lt;$B$1,Colin!$I2943,0)</f>
        <v>0</v>
      </c>
    </row>
    <row r="2944" spans="12:17" x14ac:dyDescent="0.25">
      <c r="L2944">
        <f>IF(AND(Colin!$G2944=$B$1,Colin!$H2944=$C$3),Colin!$I2944,)</f>
        <v>0</v>
      </c>
      <c r="M2944">
        <f>IF(AND(Colin!$G2944=$B$1,Colin!$H2944&lt;=$C$3),Colin!$I2944,)</f>
        <v>0</v>
      </c>
      <c r="N2944">
        <f>IF(AND(Colin!$G2944=$B$2,Colin!$H2944=$C$3),Colin!$I2944,)</f>
        <v>0</v>
      </c>
      <c r="O2944">
        <f>IF(AND(Colin!$G2944=$B$2,Colin!$H2944&lt;=$C$3),Colin!$I2944,)</f>
        <v>0</v>
      </c>
      <c r="P2944">
        <f>IF(Colin!$G2944&lt;$B$2,Colin!$I2944,0)</f>
        <v>0</v>
      </c>
      <c r="Q2944">
        <f>IF(Colin!$G2944&lt;$B$1,Colin!$I2944,0)</f>
        <v>0</v>
      </c>
    </row>
    <row r="2945" spans="12:17" x14ac:dyDescent="0.25">
      <c r="L2945">
        <f>IF(AND(Colin!$G2945=$B$1,Colin!$H2945=$C$3),Colin!$I2945,)</f>
        <v>0</v>
      </c>
      <c r="M2945">
        <f>IF(AND(Colin!$G2945=$B$1,Colin!$H2945&lt;=$C$3),Colin!$I2945,)</f>
        <v>0</v>
      </c>
      <c r="N2945">
        <f>IF(AND(Colin!$G2945=$B$2,Colin!$H2945=$C$3),Colin!$I2945,)</f>
        <v>0</v>
      </c>
      <c r="O2945">
        <f>IF(AND(Colin!$G2945=$B$2,Colin!$H2945&lt;=$C$3),Colin!$I2945,)</f>
        <v>0</v>
      </c>
      <c r="P2945">
        <f>IF(Colin!$G2945&lt;$B$2,Colin!$I2945,0)</f>
        <v>0</v>
      </c>
      <c r="Q2945">
        <f>IF(Colin!$G2945&lt;$B$1,Colin!$I2945,0)</f>
        <v>0</v>
      </c>
    </row>
    <row r="2946" spans="12:17" x14ac:dyDescent="0.25">
      <c r="L2946">
        <f>IF(AND(Colin!$G2946=$B$1,Colin!$H2946=$C$3),Colin!$I2946,)</f>
        <v>0</v>
      </c>
      <c r="M2946">
        <f>IF(AND(Colin!$G2946=$B$1,Colin!$H2946&lt;=$C$3),Colin!$I2946,)</f>
        <v>0</v>
      </c>
      <c r="N2946">
        <f>IF(AND(Colin!$G2946=$B$2,Colin!$H2946=$C$3),Colin!$I2946,)</f>
        <v>0</v>
      </c>
      <c r="O2946">
        <f>IF(AND(Colin!$G2946=$B$2,Colin!$H2946&lt;=$C$3),Colin!$I2946,)</f>
        <v>0</v>
      </c>
      <c r="P2946">
        <f>IF(Colin!$G2946&lt;$B$2,Colin!$I2946,0)</f>
        <v>0</v>
      </c>
      <c r="Q2946">
        <f>IF(Colin!$G2946&lt;$B$1,Colin!$I2946,0)</f>
        <v>0</v>
      </c>
    </row>
    <row r="2947" spans="12:17" x14ac:dyDescent="0.25">
      <c r="L2947">
        <f>IF(AND(Colin!$G2947=$B$1,Colin!$H2947=$C$3),Colin!$I2947,)</f>
        <v>0</v>
      </c>
      <c r="M2947">
        <f>IF(AND(Colin!$G2947=$B$1,Colin!$H2947&lt;=$C$3),Colin!$I2947,)</f>
        <v>0</v>
      </c>
      <c r="N2947">
        <f>IF(AND(Colin!$G2947=$B$2,Colin!$H2947=$C$3),Colin!$I2947,)</f>
        <v>0</v>
      </c>
      <c r="O2947">
        <f>IF(AND(Colin!$G2947=$B$2,Colin!$H2947&lt;=$C$3),Colin!$I2947,)</f>
        <v>0</v>
      </c>
      <c r="P2947">
        <f>IF(Colin!$G2947&lt;$B$2,Colin!$I2947,0)</f>
        <v>0</v>
      </c>
      <c r="Q2947">
        <f>IF(Colin!$G2947&lt;$B$1,Colin!$I2947,0)</f>
        <v>0</v>
      </c>
    </row>
    <row r="2948" spans="12:17" x14ac:dyDescent="0.25">
      <c r="L2948">
        <f>IF(AND(Colin!$G2948=$B$1,Colin!$H2948=$C$3),Colin!$I2948,)</f>
        <v>0</v>
      </c>
      <c r="M2948">
        <f>IF(AND(Colin!$G2948=$B$1,Colin!$H2948&lt;=$C$3),Colin!$I2948,)</f>
        <v>0</v>
      </c>
      <c r="N2948">
        <f>IF(AND(Colin!$G2948=$B$2,Colin!$H2948=$C$3),Colin!$I2948,)</f>
        <v>0</v>
      </c>
      <c r="O2948">
        <f>IF(AND(Colin!$G2948=$B$2,Colin!$H2948&lt;=$C$3),Colin!$I2948,)</f>
        <v>0</v>
      </c>
      <c r="P2948">
        <f>IF(Colin!$G2948&lt;$B$2,Colin!$I2948,0)</f>
        <v>0</v>
      </c>
      <c r="Q2948">
        <f>IF(Colin!$G2948&lt;$B$1,Colin!$I2948,0)</f>
        <v>0</v>
      </c>
    </row>
    <row r="2949" spans="12:17" x14ac:dyDescent="0.25">
      <c r="L2949">
        <f>IF(AND(Colin!$G2949=$B$1,Colin!$H2949=$C$3),Colin!$I2949,)</f>
        <v>0</v>
      </c>
      <c r="M2949">
        <f>IF(AND(Colin!$G2949=$B$1,Colin!$H2949&lt;=$C$3),Colin!$I2949,)</f>
        <v>0</v>
      </c>
      <c r="N2949">
        <f>IF(AND(Colin!$G2949=$B$2,Colin!$H2949=$C$3),Colin!$I2949,)</f>
        <v>0</v>
      </c>
      <c r="O2949">
        <f>IF(AND(Colin!$G2949=$B$2,Colin!$H2949&lt;=$C$3),Colin!$I2949,)</f>
        <v>0</v>
      </c>
      <c r="P2949">
        <f>IF(Colin!$G2949&lt;$B$2,Colin!$I2949,0)</f>
        <v>0</v>
      </c>
      <c r="Q2949">
        <f>IF(Colin!$G2949&lt;$B$1,Colin!$I2949,0)</f>
        <v>0</v>
      </c>
    </row>
    <row r="2950" spans="12:17" x14ac:dyDescent="0.25">
      <c r="L2950">
        <f>IF(AND(Colin!$G2950=$B$1,Colin!$H2950=$C$3),Colin!$I2950,)</f>
        <v>0</v>
      </c>
      <c r="M2950">
        <f>IF(AND(Colin!$G2950=$B$1,Colin!$H2950&lt;=$C$3),Colin!$I2950,)</f>
        <v>0</v>
      </c>
      <c r="N2950">
        <f>IF(AND(Colin!$G2950=$B$2,Colin!$H2950=$C$3),Colin!$I2950,)</f>
        <v>0</v>
      </c>
      <c r="O2950">
        <f>IF(AND(Colin!$G2950=$B$2,Colin!$H2950&lt;=$C$3),Colin!$I2950,)</f>
        <v>0</v>
      </c>
      <c r="P2950">
        <f>IF(Colin!$G2950&lt;$B$2,Colin!$I2950,0)</f>
        <v>0</v>
      </c>
      <c r="Q2950">
        <f>IF(Colin!$G2950&lt;$B$1,Colin!$I2950,0)</f>
        <v>0</v>
      </c>
    </row>
    <row r="2951" spans="12:17" x14ac:dyDescent="0.25">
      <c r="L2951">
        <f>IF(AND(Colin!$G2951=$B$1,Colin!$H2951=$C$3),Colin!$I2951,)</f>
        <v>0</v>
      </c>
      <c r="M2951">
        <f>IF(AND(Colin!$G2951=$B$1,Colin!$H2951&lt;=$C$3),Colin!$I2951,)</f>
        <v>0</v>
      </c>
      <c r="N2951">
        <f>IF(AND(Colin!$G2951=$B$2,Colin!$H2951=$C$3),Colin!$I2951,)</f>
        <v>0</v>
      </c>
      <c r="O2951">
        <f>IF(AND(Colin!$G2951=$B$2,Colin!$H2951&lt;=$C$3),Colin!$I2951,)</f>
        <v>0</v>
      </c>
      <c r="P2951">
        <f>IF(Colin!$G2951&lt;$B$2,Colin!$I2951,0)</f>
        <v>0</v>
      </c>
      <c r="Q2951">
        <f>IF(Colin!$G2951&lt;$B$1,Colin!$I2951,0)</f>
        <v>0</v>
      </c>
    </row>
    <row r="2952" spans="12:17" x14ac:dyDescent="0.25">
      <c r="L2952">
        <f>IF(AND(Colin!$G2952=$B$1,Colin!$H2952=$C$3),Colin!$I2952,)</f>
        <v>0</v>
      </c>
      <c r="M2952">
        <f>IF(AND(Colin!$G2952=$B$1,Colin!$H2952&lt;=$C$3),Colin!$I2952,)</f>
        <v>0</v>
      </c>
      <c r="N2952">
        <f>IF(AND(Colin!$G2952=$B$2,Colin!$H2952=$C$3),Colin!$I2952,)</f>
        <v>0</v>
      </c>
      <c r="O2952">
        <f>IF(AND(Colin!$G2952=$B$2,Colin!$H2952&lt;=$C$3),Colin!$I2952,)</f>
        <v>0</v>
      </c>
      <c r="P2952">
        <f>IF(Colin!$G2952&lt;$B$2,Colin!$I2952,0)</f>
        <v>0</v>
      </c>
      <c r="Q2952">
        <f>IF(Colin!$G2952&lt;$B$1,Colin!$I2952,0)</f>
        <v>0</v>
      </c>
    </row>
    <row r="2953" spans="12:17" x14ac:dyDescent="0.25">
      <c r="L2953">
        <f>IF(AND(Colin!$G2953=$B$1,Colin!$H2953=$C$3),Colin!$I2953,)</f>
        <v>0</v>
      </c>
      <c r="M2953">
        <f>IF(AND(Colin!$G2953=$B$1,Colin!$H2953&lt;=$C$3),Colin!$I2953,)</f>
        <v>0</v>
      </c>
      <c r="N2953">
        <f>IF(AND(Colin!$G2953=$B$2,Colin!$H2953=$C$3),Colin!$I2953,)</f>
        <v>0</v>
      </c>
      <c r="O2953">
        <f>IF(AND(Colin!$G2953=$B$2,Colin!$H2953&lt;=$C$3),Colin!$I2953,)</f>
        <v>0</v>
      </c>
      <c r="P2953">
        <f>IF(Colin!$G2953&lt;$B$2,Colin!$I2953,0)</f>
        <v>0</v>
      </c>
      <c r="Q2953">
        <f>IF(Colin!$G2953&lt;$B$1,Colin!$I2953,0)</f>
        <v>0</v>
      </c>
    </row>
    <row r="2954" spans="12:17" x14ac:dyDescent="0.25">
      <c r="L2954">
        <f>IF(AND(Colin!$G2954=$B$1,Colin!$H2954=$C$3),Colin!$I2954,)</f>
        <v>0</v>
      </c>
      <c r="M2954">
        <f>IF(AND(Colin!$G2954=$B$1,Colin!$H2954&lt;=$C$3),Colin!$I2954,)</f>
        <v>0</v>
      </c>
      <c r="N2954">
        <f>IF(AND(Colin!$G2954=$B$2,Colin!$H2954=$C$3),Colin!$I2954,)</f>
        <v>0</v>
      </c>
      <c r="O2954">
        <f>IF(AND(Colin!$G2954=$B$2,Colin!$H2954&lt;=$C$3),Colin!$I2954,)</f>
        <v>0</v>
      </c>
      <c r="P2954">
        <f>IF(Colin!$G2954&lt;$B$2,Colin!$I2954,0)</f>
        <v>0</v>
      </c>
      <c r="Q2954">
        <f>IF(Colin!$G2954&lt;$B$1,Colin!$I2954,0)</f>
        <v>0</v>
      </c>
    </row>
    <row r="2955" spans="12:17" x14ac:dyDescent="0.25">
      <c r="L2955">
        <f>IF(AND(Colin!$G2955=$B$1,Colin!$H2955=$C$3),Colin!$I2955,)</f>
        <v>0</v>
      </c>
      <c r="M2955">
        <f>IF(AND(Colin!$G2955=$B$1,Colin!$H2955&lt;=$C$3),Colin!$I2955,)</f>
        <v>0</v>
      </c>
      <c r="N2955">
        <f>IF(AND(Colin!$G2955=$B$2,Colin!$H2955=$C$3),Colin!$I2955,)</f>
        <v>0</v>
      </c>
      <c r="O2955">
        <f>IF(AND(Colin!$G2955=$B$2,Colin!$H2955&lt;=$C$3),Colin!$I2955,)</f>
        <v>0</v>
      </c>
      <c r="P2955">
        <f>IF(Colin!$G2955&lt;$B$2,Colin!$I2955,0)</f>
        <v>0</v>
      </c>
      <c r="Q2955">
        <f>IF(Colin!$G2955&lt;$B$1,Colin!$I2955,0)</f>
        <v>0</v>
      </c>
    </row>
    <row r="2956" spans="12:17" x14ac:dyDescent="0.25">
      <c r="L2956">
        <f>IF(AND(Colin!$G2956=$B$1,Colin!$H2956=$C$3),Colin!$I2956,)</f>
        <v>0</v>
      </c>
      <c r="M2956">
        <f>IF(AND(Colin!$G2956=$B$1,Colin!$H2956&lt;=$C$3),Colin!$I2956,)</f>
        <v>0</v>
      </c>
      <c r="N2956">
        <f>IF(AND(Colin!$G2956=$B$2,Colin!$H2956=$C$3),Colin!$I2956,)</f>
        <v>0</v>
      </c>
      <c r="O2956">
        <f>IF(AND(Colin!$G2956=$B$2,Colin!$H2956&lt;=$C$3),Colin!$I2956,)</f>
        <v>0</v>
      </c>
      <c r="P2956">
        <f>IF(Colin!$G2956&lt;$B$2,Colin!$I2956,0)</f>
        <v>0</v>
      </c>
      <c r="Q2956">
        <f>IF(Colin!$G2956&lt;$B$1,Colin!$I2956,0)</f>
        <v>0</v>
      </c>
    </row>
    <row r="2957" spans="12:17" x14ac:dyDescent="0.25">
      <c r="L2957">
        <f>IF(AND(Colin!$G2957=$B$1,Colin!$H2957=$C$3),Colin!$I2957,)</f>
        <v>0</v>
      </c>
      <c r="M2957">
        <f>IF(AND(Colin!$G2957=$B$1,Colin!$H2957&lt;=$C$3),Colin!$I2957,)</f>
        <v>0</v>
      </c>
      <c r="N2957">
        <f>IF(AND(Colin!$G2957=$B$2,Colin!$H2957=$C$3),Colin!$I2957,)</f>
        <v>0</v>
      </c>
      <c r="O2957">
        <f>IF(AND(Colin!$G2957=$B$2,Colin!$H2957&lt;=$C$3),Colin!$I2957,)</f>
        <v>0</v>
      </c>
      <c r="P2957">
        <f>IF(Colin!$G2957&lt;$B$2,Colin!$I2957,0)</f>
        <v>0</v>
      </c>
      <c r="Q2957">
        <f>IF(Colin!$G2957&lt;$B$1,Colin!$I2957,0)</f>
        <v>0</v>
      </c>
    </row>
    <row r="2958" spans="12:17" x14ac:dyDescent="0.25">
      <c r="L2958">
        <f>IF(AND(Colin!$G2958=$B$1,Colin!$H2958=$C$3),Colin!$I2958,)</f>
        <v>0</v>
      </c>
      <c r="M2958">
        <f>IF(AND(Colin!$G2958=$B$1,Colin!$H2958&lt;=$C$3),Colin!$I2958,)</f>
        <v>0</v>
      </c>
      <c r="N2958">
        <f>IF(AND(Colin!$G2958=$B$2,Colin!$H2958=$C$3),Colin!$I2958,)</f>
        <v>0</v>
      </c>
      <c r="O2958">
        <f>IF(AND(Colin!$G2958=$B$2,Colin!$H2958&lt;=$C$3),Colin!$I2958,)</f>
        <v>0</v>
      </c>
      <c r="P2958">
        <f>IF(Colin!$G2958&lt;$B$2,Colin!$I2958,0)</f>
        <v>0</v>
      </c>
      <c r="Q2958">
        <f>IF(Colin!$G2958&lt;$B$1,Colin!$I2958,0)</f>
        <v>0</v>
      </c>
    </row>
    <row r="2959" spans="12:17" x14ac:dyDescent="0.25">
      <c r="L2959">
        <f>IF(AND(Colin!$G2959=$B$1,Colin!$H2959=$C$3),Colin!$I2959,)</f>
        <v>0</v>
      </c>
      <c r="M2959">
        <f>IF(AND(Colin!$G2959=$B$1,Colin!$H2959&lt;=$C$3),Colin!$I2959,)</f>
        <v>0</v>
      </c>
      <c r="N2959">
        <f>IF(AND(Colin!$G2959=$B$2,Colin!$H2959=$C$3),Colin!$I2959,)</f>
        <v>0</v>
      </c>
      <c r="O2959">
        <f>IF(AND(Colin!$G2959=$B$2,Colin!$H2959&lt;=$C$3),Colin!$I2959,)</f>
        <v>0</v>
      </c>
      <c r="P2959">
        <f>IF(Colin!$G2959&lt;$B$2,Colin!$I2959,0)</f>
        <v>0</v>
      </c>
      <c r="Q2959">
        <f>IF(Colin!$G2959&lt;$B$1,Colin!$I2959,0)</f>
        <v>0</v>
      </c>
    </row>
    <row r="2960" spans="12:17" x14ac:dyDescent="0.25">
      <c r="L2960">
        <f>IF(AND(Colin!$G2960=$B$1,Colin!$H2960=$C$3),Colin!$I2960,)</f>
        <v>0</v>
      </c>
      <c r="M2960">
        <f>IF(AND(Colin!$G2960=$B$1,Colin!$H2960&lt;=$C$3),Colin!$I2960,)</f>
        <v>0</v>
      </c>
      <c r="N2960">
        <f>IF(AND(Colin!$G2960=$B$2,Colin!$H2960=$C$3),Colin!$I2960,)</f>
        <v>0</v>
      </c>
      <c r="O2960">
        <f>IF(AND(Colin!$G2960=$B$2,Colin!$H2960&lt;=$C$3),Colin!$I2960,)</f>
        <v>0</v>
      </c>
      <c r="P2960">
        <f>IF(Colin!$G2960&lt;$B$2,Colin!$I2960,0)</f>
        <v>0</v>
      </c>
      <c r="Q2960">
        <f>IF(Colin!$G2960&lt;$B$1,Colin!$I2960,0)</f>
        <v>0</v>
      </c>
    </row>
    <row r="2961" spans="12:17" x14ac:dyDescent="0.25">
      <c r="L2961">
        <f>IF(AND(Colin!$G2961=$B$1,Colin!$H2961=$C$3),Colin!$I2961,)</f>
        <v>0</v>
      </c>
      <c r="M2961">
        <f>IF(AND(Colin!$G2961=$B$1,Colin!$H2961&lt;=$C$3),Colin!$I2961,)</f>
        <v>0</v>
      </c>
      <c r="N2961">
        <f>IF(AND(Colin!$G2961=$B$2,Colin!$H2961=$C$3),Colin!$I2961,)</f>
        <v>0</v>
      </c>
      <c r="O2961">
        <f>IF(AND(Colin!$G2961=$B$2,Colin!$H2961&lt;=$C$3),Colin!$I2961,)</f>
        <v>0</v>
      </c>
      <c r="P2961">
        <f>IF(Colin!$G2961&lt;$B$2,Colin!$I2961,0)</f>
        <v>0</v>
      </c>
      <c r="Q2961">
        <f>IF(Colin!$G2961&lt;$B$1,Colin!$I2961,0)</f>
        <v>0</v>
      </c>
    </row>
    <row r="2962" spans="12:17" x14ac:dyDescent="0.25">
      <c r="L2962">
        <f>IF(AND(Colin!$G2962=$B$1,Colin!$H2962=$C$3),Colin!$I2962,)</f>
        <v>0</v>
      </c>
      <c r="M2962">
        <f>IF(AND(Colin!$G2962=$B$1,Colin!$H2962&lt;=$C$3),Colin!$I2962,)</f>
        <v>0</v>
      </c>
      <c r="N2962">
        <f>IF(AND(Colin!$G2962=$B$2,Colin!$H2962=$C$3),Colin!$I2962,)</f>
        <v>0</v>
      </c>
      <c r="O2962">
        <f>IF(AND(Colin!$G2962=$B$2,Colin!$H2962&lt;=$C$3),Colin!$I2962,)</f>
        <v>0</v>
      </c>
      <c r="P2962">
        <f>IF(Colin!$G2962&lt;$B$2,Colin!$I2962,0)</f>
        <v>0</v>
      </c>
      <c r="Q2962">
        <f>IF(Colin!$G2962&lt;$B$1,Colin!$I2962,0)</f>
        <v>0</v>
      </c>
    </row>
    <row r="2963" spans="12:17" x14ac:dyDescent="0.25">
      <c r="L2963">
        <f>IF(AND(Colin!$G2963=$B$1,Colin!$H2963=$C$3),Colin!$I2963,)</f>
        <v>0</v>
      </c>
      <c r="M2963">
        <f>IF(AND(Colin!$G2963=$B$1,Colin!$H2963&lt;=$C$3),Colin!$I2963,)</f>
        <v>0</v>
      </c>
      <c r="N2963">
        <f>IF(AND(Colin!$G2963=$B$2,Colin!$H2963=$C$3),Colin!$I2963,)</f>
        <v>0</v>
      </c>
      <c r="O2963">
        <f>IF(AND(Colin!$G2963=$B$2,Colin!$H2963&lt;=$C$3),Colin!$I2963,)</f>
        <v>0</v>
      </c>
      <c r="P2963">
        <f>IF(Colin!$G2963&lt;$B$2,Colin!$I2963,0)</f>
        <v>0</v>
      </c>
      <c r="Q2963">
        <f>IF(Colin!$G2963&lt;$B$1,Colin!$I2963,0)</f>
        <v>0</v>
      </c>
    </row>
    <row r="2964" spans="12:17" x14ac:dyDescent="0.25">
      <c r="L2964">
        <f>IF(AND(Colin!$G2964=$B$1,Colin!$H2964=$C$3),Colin!$I2964,)</f>
        <v>0</v>
      </c>
      <c r="M2964">
        <f>IF(AND(Colin!$G2964=$B$1,Colin!$H2964&lt;=$C$3),Colin!$I2964,)</f>
        <v>0</v>
      </c>
      <c r="N2964">
        <f>IF(AND(Colin!$G2964=$B$2,Colin!$H2964=$C$3),Colin!$I2964,)</f>
        <v>0</v>
      </c>
      <c r="O2964">
        <f>IF(AND(Colin!$G2964=$B$2,Colin!$H2964&lt;=$C$3),Colin!$I2964,)</f>
        <v>0</v>
      </c>
      <c r="P2964">
        <f>IF(Colin!$G2964&lt;$B$2,Colin!$I2964,0)</f>
        <v>0</v>
      </c>
      <c r="Q2964">
        <f>IF(Colin!$G2964&lt;$B$1,Colin!$I2964,0)</f>
        <v>0</v>
      </c>
    </row>
    <row r="2965" spans="12:17" x14ac:dyDescent="0.25">
      <c r="L2965">
        <f>IF(AND(Colin!$G2965=$B$1,Colin!$H2965=$C$3),Colin!$I2965,)</f>
        <v>0</v>
      </c>
      <c r="M2965">
        <f>IF(AND(Colin!$G2965=$B$1,Colin!$H2965&lt;=$C$3),Colin!$I2965,)</f>
        <v>0</v>
      </c>
      <c r="N2965">
        <f>IF(AND(Colin!$G2965=$B$2,Colin!$H2965=$C$3),Colin!$I2965,)</f>
        <v>0</v>
      </c>
      <c r="O2965">
        <f>IF(AND(Colin!$G2965=$B$2,Colin!$H2965&lt;=$C$3),Colin!$I2965,)</f>
        <v>0</v>
      </c>
      <c r="P2965">
        <f>IF(Colin!$G2965&lt;$B$2,Colin!$I2965,0)</f>
        <v>0</v>
      </c>
      <c r="Q2965">
        <f>IF(Colin!$G2965&lt;$B$1,Colin!$I2965,0)</f>
        <v>0</v>
      </c>
    </row>
    <row r="2966" spans="12:17" x14ac:dyDescent="0.25">
      <c r="L2966">
        <f>IF(AND(Colin!$G2966=$B$1,Colin!$H2966=$C$3),Colin!$I2966,)</f>
        <v>0</v>
      </c>
      <c r="M2966">
        <f>IF(AND(Colin!$G2966=$B$1,Colin!$H2966&lt;=$C$3),Colin!$I2966,)</f>
        <v>0</v>
      </c>
      <c r="N2966">
        <f>IF(AND(Colin!$G2966=$B$2,Colin!$H2966=$C$3),Colin!$I2966,)</f>
        <v>0</v>
      </c>
      <c r="O2966">
        <f>IF(AND(Colin!$G2966=$B$2,Colin!$H2966&lt;=$C$3),Colin!$I2966,)</f>
        <v>0</v>
      </c>
      <c r="P2966">
        <f>IF(Colin!$G2966&lt;$B$2,Colin!$I2966,0)</f>
        <v>0</v>
      </c>
      <c r="Q2966">
        <f>IF(Colin!$G2966&lt;$B$1,Colin!$I2966,0)</f>
        <v>0</v>
      </c>
    </row>
    <row r="2967" spans="12:17" x14ac:dyDescent="0.25">
      <c r="L2967">
        <f>IF(AND(Colin!$G2967=$B$1,Colin!$H2967=$C$3),Colin!$I2967,)</f>
        <v>0</v>
      </c>
      <c r="M2967">
        <f>IF(AND(Colin!$G2967=$B$1,Colin!$H2967&lt;=$C$3),Colin!$I2967,)</f>
        <v>0</v>
      </c>
      <c r="N2967">
        <f>IF(AND(Colin!$G2967=$B$2,Colin!$H2967=$C$3),Colin!$I2967,)</f>
        <v>0</v>
      </c>
      <c r="O2967">
        <f>IF(AND(Colin!$G2967=$B$2,Colin!$H2967&lt;=$C$3),Colin!$I2967,)</f>
        <v>0</v>
      </c>
      <c r="P2967">
        <f>IF(Colin!$G2967&lt;$B$2,Colin!$I2967,0)</f>
        <v>0</v>
      </c>
      <c r="Q2967">
        <f>IF(Colin!$G2967&lt;$B$1,Colin!$I2967,0)</f>
        <v>0</v>
      </c>
    </row>
    <row r="2968" spans="12:17" x14ac:dyDescent="0.25">
      <c r="L2968">
        <f>IF(AND(Colin!$G2968=$B$1,Colin!$H2968=$C$3),Colin!$I2968,)</f>
        <v>0</v>
      </c>
      <c r="M2968">
        <f>IF(AND(Colin!$G2968=$B$1,Colin!$H2968&lt;=$C$3),Colin!$I2968,)</f>
        <v>0</v>
      </c>
      <c r="N2968">
        <f>IF(AND(Colin!$G2968=$B$2,Colin!$H2968=$C$3),Colin!$I2968,)</f>
        <v>0</v>
      </c>
      <c r="O2968">
        <f>IF(AND(Colin!$G2968=$B$2,Colin!$H2968&lt;=$C$3),Colin!$I2968,)</f>
        <v>0</v>
      </c>
      <c r="P2968">
        <f>IF(Colin!$G2968&lt;$B$2,Colin!$I2968,0)</f>
        <v>0</v>
      </c>
      <c r="Q2968">
        <f>IF(Colin!$G2968&lt;$B$1,Colin!$I2968,0)</f>
        <v>0</v>
      </c>
    </row>
    <row r="2969" spans="12:17" x14ac:dyDescent="0.25">
      <c r="L2969">
        <f>IF(AND(Colin!$G2969=$B$1,Colin!$H2969=$C$3),Colin!$I2969,)</f>
        <v>0</v>
      </c>
      <c r="M2969">
        <f>IF(AND(Colin!$G2969=$B$1,Colin!$H2969&lt;=$C$3),Colin!$I2969,)</f>
        <v>0</v>
      </c>
      <c r="N2969">
        <f>IF(AND(Colin!$G2969=$B$2,Colin!$H2969=$C$3),Colin!$I2969,)</f>
        <v>0</v>
      </c>
      <c r="O2969">
        <f>IF(AND(Colin!$G2969=$B$2,Colin!$H2969&lt;=$C$3),Colin!$I2969,)</f>
        <v>0</v>
      </c>
      <c r="P2969">
        <f>IF(Colin!$G2969&lt;$B$2,Colin!$I2969,0)</f>
        <v>0</v>
      </c>
      <c r="Q2969">
        <f>IF(Colin!$G2969&lt;$B$1,Colin!$I2969,0)</f>
        <v>0</v>
      </c>
    </row>
    <row r="2970" spans="12:17" x14ac:dyDescent="0.25">
      <c r="L2970">
        <f>IF(AND(Colin!$G2970=$B$1,Colin!$H2970=$C$3),Colin!$I2970,)</f>
        <v>0</v>
      </c>
      <c r="M2970">
        <f>IF(AND(Colin!$G2970=$B$1,Colin!$H2970&lt;=$C$3),Colin!$I2970,)</f>
        <v>0</v>
      </c>
      <c r="N2970">
        <f>IF(AND(Colin!$G2970=$B$2,Colin!$H2970=$C$3),Colin!$I2970,)</f>
        <v>0</v>
      </c>
      <c r="O2970">
        <f>IF(AND(Colin!$G2970=$B$2,Colin!$H2970&lt;=$C$3),Colin!$I2970,)</f>
        <v>0</v>
      </c>
      <c r="P2970">
        <f>IF(Colin!$G2970&lt;$B$2,Colin!$I2970,0)</f>
        <v>0</v>
      </c>
      <c r="Q2970">
        <f>IF(Colin!$G2970&lt;$B$1,Colin!$I2970,0)</f>
        <v>0</v>
      </c>
    </row>
    <row r="2971" spans="12:17" x14ac:dyDescent="0.25">
      <c r="L2971">
        <f>IF(AND(Colin!$G2971=$B$1,Colin!$H2971=$C$3),Colin!$I2971,)</f>
        <v>0</v>
      </c>
      <c r="M2971">
        <f>IF(AND(Colin!$G2971=$B$1,Colin!$H2971&lt;=$C$3),Colin!$I2971,)</f>
        <v>0</v>
      </c>
      <c r="N2971">
        <f>IF(AND(Colin!$G2971=$B$2,Colin!$H2971=$C$3),Colin!$I2971,)</f>
        <v>0</v>
      </c>
      <c r="O2971">
        <f>IF(AND(Colin!$G2971=$B$2,Colin!$H2971&lt;=$C$3),Colin!$I2971,)</f>
        <v>0</v>
      </c>
      <c r="P2971">
        <f>IF(Colin!$G2971&lt;$B$2,Colin!$I2971,0)</f>
        <v>0</v>
      </c>
      <c r="Q2971">
        <f>IF(Colin!$G2971&lt;$B$1,Colin!$I2971,0)</f>
        <v>0</v>
      </c>
    </row>
    <row r="2972" spans="12:17" x14ac:dyDescent="0.25">
      <c r="L2972">
        <f>IF(AND(Colin!$G2972=$B$1,Colin!$H2972=$C$3),Colin!$I2972,)</f>
        <v>0</v>
      </c>
      <c r="M2972">
        <f>IF(AND(Colin!$G2972=$B$1,Colin!$H2972&lt;=$C$3),Colin!$I2972,)</f>
        <v>0</v>
      </c>
      <c r="N2972">
        <f>IF(AND(Colin!$G2972=$B$2,Colin!$H2972=$C$3),Colin!$I2972,)</f>
        <v>0</v>
      </c>
      <c r="O2972">
        <f>IF(AND(Colin!$G2972=$B$2,Colin!$H2972&lt;=$C$3),Colin!$I2972,)</f>
        <v>0</v>
      </c>
      <c r="P2972">
        <f>IF(Colin!$G2972&lt;$B$2,Colin!$I2972,0)</f>
        <v>0</v>
      </c>
      <c r="Q2972">
        <f>IF(Colin!$G2972&lt;$B$1,Colin!$I2972,0)</f>
        <v>0</v>
      </c>
    </row>
    <row r="2973" spans="12:17" x14ac:dyDescent="0.25">
      <c r="L2973">
        <f>IF(AND(Colin!$G2973=$B$1,Colin!$H2973=$C$3),Colin!$I2973,)</f>
        <v>0</v>
      </c>
      <c r="M2973">
        <f>IF(AND(Colin!$G2973=$B$1,Colin!$H2973&lt;=$C$3),Colin!$I2973,)</f>
        <v>0</v>
      </c>
      <c r="N2973">
        <f>IF(AND(Colin!$G2973=$B$2,Colin!$H2973=$C$3),Colin!$I2973,)</f>
        <v>0</v>
      </c>
      <c r="O2973">
        <f>IF(AND(Colin!$G2973=$B$2,Colin!$H2973&lt;=$C$3),Colin!$I2973,)</f>
        <v>0</v>
      </c>
      <c r="P2973">
        <f>IF(Colin!$G2973&lt;$B$2,Colin!$I2973,0)</f>
        <v>0</v>
      </c>
      <c r="Q2973">
        <f>IF(Colin!$G2973&lt;$B$1,Colin!$I2973,0)</f>
        <v>0</v>
      </c>
    </row>
    <row r="2974" spans="12:17" x14ac:dyDescent="0.25">
      <c r="L2974">
        <f>IF(AND(Colin!$G2974=$B$1,Colin!$H2974=$C$3),Colin!$I2974,)</f>
        <v>0</v>
      </c>
      <c r="M2974">
        <f>IF(AND(Colin!$G2974=$B$1,Colin!$H2974&lt;=$C$3),Colin!$I2974,)</f>
        <v>0</v>
      </c>
      <c r="N2974">
        <f>IF(AND(Colin!$G2974=$B$2,Colin!$H2974=$C$3),Colin!$I2974,)</f>
        <v>0</v>
      </c>
      <c r="O2974">
        <f>IF(AND(Colin!$G2974=$B$2,Colin!$H2974&lt;=$C$3),Colin!$I2974,)</f>
        <v>0</v>
      </c>
      <c r="P2974">
        <f>IF(Colin!$G2974&lt;$B$2,Colin!$I2974,0)</f>
        <v>0</v>
      </c>
      <c r="Q2974">
        <f>IF(Colin!$G2974&lt;$B$1,Colin!$I2974,0)</f>
        <v>0</v>
      </c>
    </row>
    <row r="2975" spans="12:17" x14ac:dyDescent="0.25">
      <c r="L2975">
        <f>IF(AND(Colin!$G2975=$B$1,Colin!$H2975=$C$3),Colin!$I2975,)</f>
        <v>0</v>
      </c>
      <c r="M2975">
        <f>IF(AND(Colin!$G2975=$B$1,Colin!$H2975&lt;=$C$3),Colin!$I2975,)</f>
        <v>0</v>
      </c>
      <c r="N2975">
        <f>IF(AND(Colin!$G2975=$B$2,Colin!$H2975=$C$3),Colin!$I2975,)</f>
        <v>0</v>
      </c>
      <c r="O2975">
        <f>IF(AND(Colin!$G2975=$B$2,Colin!$H2975&lt;=$C$3),Colin!$I2975,)</f>
        <v>0</v>
      </c>
      <c r="P2975">
        <f>IF(Colin!$G2975&lt;$B$2,Colin!$I2975,0)</f>
        <v>0</v>
      </c>
      <c r="Q2975">
        <f>IF(Colin!$G2975&lt;$B$1,Colin!$I2975,0)</f>
        <v>0</v>
      </c>
    </row>
    <row r="2976" spans="12:17" x14ac:dyDescent="0.25">
      <c r="L2976">
        <f>IF(AND(Colin!$G2976=$B$1,Colin!$H2976=$C$3),Colin!$I2976,)</f>
        <v>0</v>
      </c>
      <c r="M2976">
        <f>IF(AND(Colin!$G2976=$B$1,Colin!$H2976&lt;=$C$3),Colin!$I2976,)</f>
        <v>0</v>
      </c>
      <c r="N2976">
        <f>IF(AND(Colin!$G2976=$B$2,Colin!$H2976=$C$3),Colin!$I2976,)</f>
        <v>0</v>
      </c>
      <c r="O2976">
        <f>IF(AND(Colin!$G2976=$B$2,Colin!$H2976&lt;=$C$3),Colin!$I2976,)</f>
        <v>0</v>
      </c>
      <c r="P2976">
        <f>IF(Colin!$G2976&lt;$B$2,Colin!$I2976,0)</f>
        <v>0</v>
      </c>
      <c r="Q2976">
        <f>IF(Colin!$G2976&lt;$B$1,Colin!$I2976,0)</f>
        <v>0</v>
      </c>
    </row>
    <row r="2977" spans="12:17" x14ac:dyDescent="0.25">
      <c r="L2977">
        <f>IF(AND(Colin!$G2977=$B$1,Colin!$H2977=$C$3),Colin!$I2977,)</f>
        <v>0</v>
      </c>
      <c r="M2977">
        <f>IF(AND(Colin!$G2977=$B$1,Colin!$H2977&lt;=$C$3),Colin!$I2977,)</f>
        <v>0</v>
      </c>
      <c r="N2977">
        <f>IF(AND(Colin!$G2977=$B$2,Colin!$H2977=$C$3),Colin!$I2977,)</f>
        <v>0</v>
      </c>
      <c r="O2977">
        <f>IF(AND(Colin!$G2977=$B$2,Colin!$H2977&lt;=$C$3),Colin!$I2977,)</f>
        <v>0</v>
      </c>
      <c r="P2977">
        <f>IF(Colin!$G2977&lt;$B$2,Colin!$I2977,0)</f>
        <v>0</v>
      </c>
      <c r="Q2977">
        <f>IF(Colin!$G2977&lt;$B$1,Colin!$I2977,0)</f>
        <v>0</v>
      </c>
    </row>
    <row r="2978" spans="12:17" x14ac:dyDescent="0.25">
      <c r="L2978">
        <f>IF(AND(Colin!$G2978=$B$1,Colin!$H2978=$C$3),Colin!$I2978,)</f>
        <v>0</v>
      </c>
      <c r="M2978">
        <f>IF(AND(Colin!$G2978=$B$1,Colin!$H2978&lt;=$C$3),Colin!$I2978,)</f>
        <v>0</v>
      </c>
      <c r="N2978">
        <f>IF(AND(Colin!$G2978=$B$2,Colin!$H2978=$C$3),Colin!$I2978,)</f>
        <v>0</v>
      </c>
      <c r="O2978">
        <f>IF(AND(Colin!$G2978=$B$2,Colin!$H2978&lt;=$C$3),Colin!$I2978,)</f>
        <v>0</v>
      </c>
      <c r="P2978">
        <f>IF(Colin!$G2978&lt;$B$2,Colin!$I2978,0)</f>
        <v>0</v>
      </c>
      <c r="Q2978">
        <f>IF(Colin!$G2978&lt;$B$1,Colin!$I2978,0)</f>
        <v>0</v>
      </c>
    </row>
    <row r="2979" spans="12:17" x14ac:dyDescent="0.25">
      <c r="L2979">
        <f>IF(AND(Colin!$G2979=$B$1,Colin!$H2979=$C$3),Colin!$I2979,)</f>
        <v>0</v>
      </c>
      <c r="M2979">
        <f>IF(AND(Colin!$G2979=$B$1,Colin!$H2979&lt;=$C$3),Colin!$I2979,)</f>
        <v>0</v>
      </c>
      <c r="N2979">
        <f>IF(AND(Colin!$G2979=$B$2,Colin!$H2979=$C$3),Colin!$I2979,)</f>
        <v>0</v>
      </c>
      <c r="O2979">
        <f>IF(AND(Colin!$G2979=$B$2,Colin!$H2979&lt;=$C$3),Colin!$I2979,)</f>
        <v>0</v>
      </c>
      <c r="P2979">
        <f>IF(Colin!$G2979&lt;$B$2,Colin!$I2979,0)</f>
        <v>0</v>
      </c>
      <c r="Q2979">
        <f>IF(Colin!$G2979&lt;$B$1,Colin!$I2979,0)</f>
        <v>0</v>
      </c>
    </row>
    <row r="2980" spans="12:17" x14ac:dyDescent="0.25">
      <c r="L2980">
        <f>IF(AND(Colin!$G2980=$B$1,Colin!$H2980=$C$3),Colin!$I2980,)</f>
        <v>0</v>
      </c>
      <c r="M2980">
        <f>IF(AND(Colin!$G2980=$B$1,Colin!$H2980&lt;=$C$3),Colin!$I2980,)</f>
        <v>0</v>
      </c>
      <c r="N2980">
        <f>IF(AND(Colin!$G2980=$B$2,Colin!$H2980=$C$3),Colin!$I2980,)</f>
        <v>0</v>
      </c>
      <c r="O2980">
        <f>IF(AND(Colin!$G2980=$B$2,Colin!$H2980&lt;=$C$3),Colin!$I2980,)</f>
        <v>0</v>
      </c>
      <c r="P2980">
        <f>IF(Colin!$G2980&lt;$B$2,Colin!$I2980,0)</f>
        <v>0</v>
      </c>
      <c r="Q2980">
        <f>IF(Colin!$G2980&lt;$B$1,Colin!$I2980,0)</f>
        <v>0</v>
      </c>
    </row>
    <row r="2981" spans="12:17" x14ac:dyDescent="0.25">
      <c r="L2981">
        <f>IF(AND(Colin!$G2981=$B$1,Colin!$H2981=$C$3),Colin!$I2981,)</f>
        <v>0</v>
      </c>
      <c r="M2981">
        <f>IF(AND(Colin!$G2981=$B$1,Colin!$H2981&lt;=$C$3),Colin!$I2981,)</f>
        <v>0</v>
      </c>
      <c r="N2981">
        <f>IF(AND(Colin!$G2981=$B$2,Colin!$H2981=$C$3),Colin!$I2981,)</f>
        <v>0</v>
      </c>
      <c r="O2981">
        <f>IF(AND(Colin!$G2981=$B$2,Colin!$H2981&lt;=$C$3),Colin!$I2981,)</f>
        <v>0</v>
      </c>
      <c r="P2981">
        <f>IF(Colin!$G2981&lt;$B$2,Colin!$I2981,0)</f>
        <v>0</v>
      </c>
      <c r="Q2981">
        <f>IF(Colin!$G2981&lt;$B$1,Colin!$I2981,0)</f>
        <v>0</v>
      </c>
    </row>
    <row r="2982" spans="12:17" x14ac:dyDescent="0.25">
      <c r="L2982">
        <f>IF(AND(Colin!$G2982=$B$1,Colin!$H2982=$C$3),Colin!$I2982,)</f>
        <v>0</v>
      </c>
      <c r="M2982">
        <f>IF(AND(Colin!$G2982=$B$1,Colin!$H2982&lt;=$C$3),Colin!$I2982,)</f>
        <v>0</v>
      </c>
      <c r="N2982">
        <f>IF(AND(Colin!$G2982=$B$2,Colin!$H2982=$C$3),Colin!$I2982,)</f>
        <v>0</v>
      </c>
      <c r="O2982">
        <f>IF(AND(Colin!$G2982=$B$2,Colin!$H2982&lt;=$C$3),Colin!$I2982,)</f>
        <v>0</v>
      </c>
      <c r="P2982">
        <f>IF(Colin!$G2982&lt;$B$2,Colin!$I2982,0)</f>
        <v>0</v>
      </c>
      <c r="Q2982">
        <f>IF(Colin!$G2982&lt;$B$1,Colin!$I2982,0)</f>
        <v>0</v>
      </c>
    </row>
    <row r="2983" spans="12:17" x14ac:dyDescent="0.25">
      <c r="L2983">
        <f>IF(AND(Colin!$G2983=$B$1,Colin!$H2983=$C$3),Colin!$I2983,)</f>
        <v>0</v>
      </c>
      <c r="M2983">
        <f>IF(AND(Colin!$G2983=$B$1,Colin!$H2983&lt;=$C$3),Colin!$I2983,)</f>
        <v>0</v>
      </c>
      <c r="N2983">
        <f>IF(AND(Colin!$G2983=$B$2,Colin!$H2983=$C$3),Colin!$I2983,)</f>
        <v>0</v>
      </c>
      <c r="O2983">
        <f>IF(AND(Colin!$G2983=$B$2,Colin!$H2983&lt;=$C$3),Colin!$I2983,)</f>
        <v>0</v>
      </c>
      <c r="P2983">
        <f>IF(Colin!$G2983&lt;$B$2,Colin!$I2983,0)</f>
        <v>0</v>
      </c>
      <c r="Q2983">
        <f>IF(Colin!$G2983&lt;$B$1,Colin!$I2983,0)</f>
        <v>0</v>
      </c>
    </row>
    <row r="2984" spans="12:17" x14ac:dyDescent="0.25">
      <c r="L2984">
        <f>IF(AND(Colin!$G2984=$B$1,Colin!$H2984=$C$3),Colin!$I2984,)</f>
        <v>0</v>
      </c>
      <c r="M2984">
        <f>IF(AND(Colin!$G2984=$B$1,Colin!$H2984&lt;=$C$3),Colin!$I2984,)</f>
        <v>0</v>
      </c>
      <c r="N2984">
        <f>IF(AND(Colin!$G2984=$B$2,Colin!$H2984=$C$3),Colin!$I2984,)</f>
        <v>0</v>
      </c>
      <c r="O2984">
        <f>IF(AND(Colin!$G2984=$B$2,Colin!$H2984&lt;=$C$3),Colin!$I2984,)</f>
        <v>0</v>
      </c>
      <c r="P2984">
        <f>IF(Colin!$G2984&lt;$B$2,Colin!$I2984,0)</f>
        <v>0</v>
      </c>
      <c r="Q2984">
        <f>IF(Colin!$G2984&lt;$B$1,Colin!$I2984,0)</f>
        <v>0</v>
      </c>
    </row>
    <row r="2985" spans="12:17" x14ac:dyDescent="0.25">
      <c r="L2985">
        <f>IF(AND(Colin!$G2985=$B$1,Colin!$H2985=$C$3),Colin!$I2985,)</f>
        <v>0</v>
      </c>
      <c r="M2985">
        <f>IF(AND(Colin!$G2985=$B$1,Colin!$H2985&lt;=$C$3),Colin!$I2985,)</f>
        <v>0</v>
      </c>
      <c r="N2985">
        <f>IF(AND(Colin!$G2985=$B$2,Colin!$H2985=$C$3),Colin!$I2985,)</f>
        <v>0</v>
      </c>
      <c r="O2985">
        <f>IF(AND(Colin!$G2985=$B$2,Colin!$H2985&lt;=$C$3),Colin!$I2985,)</f>
        <v>0</v>
      </c>
      <c r="P2985">
        <f>IF(Colin!$G2985&lt;$B$2,Colin!$I2985,0)</f>
        <v>0</v>
      </c>
      <c r="Q2985">
        <f>IF(Colin!$G2985&lt;$B$1,Colin!$I2985,0)</f>
        <v>0</v>
      </c>
    </row>
    <row r="2986" spans="12:17" x14ac:dyDescent="0.25">
      <c r="L2986">
        <f>IF(AND(Colin!$G2986=$B$1,Colin!$H2986=$C$3),Colin!$I2986,)</f>
        <v>0</v>
      </c>
      <c r="M2986">
        <f>IF(AND(Colin!$G2986=$B$1,Colin!$H2986&lt;=$C$3),Colin!$I2986,)</f>
        <v>0</v>
      </c>
      <c r="N2986">
        <f>IF(AND(Colin!$G2986=$B$2,Colin!$H2986=$C$3),Colin!$I2986,)</f>
        <v>0</v>
      </c>
      <c r="O2986">
        <f>IF(AND(Colin!$G2986=$B$2,Colin!$H2986&lt;=$C$3),Colin!$I2986,)</f>
        <v>0</v>
      </c>
      <c r="P2986">
        <f>IF(Colin!$G2986&lt;$B$2,Colin!$I2986,0)</f>
        <v>0</v>
      </c>
      <c r="Q2986">
        <f>IF(Colin!$G2986&lt;$B$1,Colin!$I2986,0)</f>
        <v>0</v>
      </c>
    </row>
    <row r="2987" spans="12:17" x14ac:dyDescent="0.25">
      <c r="L2987">
        <f>IF(AND(Colin!$G2987=$B$1,Colin!$H2987=$C$3),Colin!$I2987,)</f>
        <v>0</v>
      </c>
      <c r="M2987">
        <f>IF(AND(Colin!$G2987=$B$1,Colin!$H2987&lt;=$C$3),Colin!$I2987,)</f>
        <v>0</v>
      </c>
      <c r="N2987">
        <f>IF(AND(Colin!$G2987=$B$2,Colin!$H2987=$C$3),Colin!$I2987,)</f>
        <v>0</v>
      </c>
      <c r="O2987">
        <f>IF(AND(Colin!$G2987=$B$2,Colin!$H2987&lt;=$C$3),Colin!$I2987,)</f>
        <v>0</v>
      </c>
      <c r="P2987">
        <f>IF(Colin!$G2987&lt;$B$2,Colin!$I2987,0)</f>
        <v>0</v>
      </c>
      <c r="Q2987">
        <f>IF(Colin!$G2987&lt;$B$1,Colin!$I2987,0)</f>
        <v>0</v>
      </c>
    </row>
    <row r="2988" spans="12:17" x14ac:dyDescent="0.25">
      <c r="L2988">
        <f>IF(AND(Colin!$G2988=$B$1,Colin!$H2988=$C$3),Colin!$I2988,)</f>
        <v>0</v>
      </c>
      <c r="M2988">
        <f>IF(AND(Colin!$G2988=$B$1,Colin!$H2988&lt;=$C$3),Colin!$I2988,)</f>
        <v>0</v>
      </c>
      <c r="N2988">
        <f>IF(AND(Colin!$G2988=$B$2,Colin!$H2988=$C$3),Colin!$I2988,)</f>
        <v>0</v>
      </c>
      <c r="O2988">
        <f>IF(AND(Colin!$G2988=$B$2,Colin!$H2988&lt;=$C$3),Colin!$I2988,)</f>
        <v>0</v>
      </c>
      <c r="P2988">
        <f>IF(Colin!$G2988&lt;$B$2,Colin!$I2988,0)</f>
        <v>0</v>
      </c>
      <c r="Q2988">
        <f>IF(Colin!$G2988&lt;$B$1,Colin!$I2988,0)</f>
        <v>0</v>
      </c>
    </row>
    <row r="2989" spans="12:17" x14ac:dyDescent="0.25">
      <c r="L2989">
        <f>IF(AND(Colin!$G2989=$B$1,Colin!$H2989=$C$3),Colin!$I2989,)</f>
        <v>0</v>
      </c>
      <c r="M2989">
        <f>IF(AND(Colin!$G2989=$B$1,Colin!$H2989&lt;=$C$3),Colin!$I2989,)</f>
        <v>0</v>
      </c>
      <c r="N2989">
        <f>IF(AND(Colin!$G2989=$B$2,Colin!$H2989=$C$3),Colin!$I2989,)</f>
        <v>0</v>
      </c>
      <c r="O2989">
        <f>IF(AND(Colin!$G2989=$B$2,Colin!$H2989&lt;=$C$3),Colin!$I2989,)</f>
        <v>0</v>
      </c>
      <c r="P2989">
        <f>IF(Colin!$G2989&lt;$B$2,Colin!$I2989,0)</f>
        <v>0</v>
      </c>
      <c r="Q2989">
        <f>IF(Colin!$G2989&lt;$B$1,Colin!$I2989,0)</f>
        <v>0</v>
      </c>
    </row>
    <row r="2990" spans="12:17" x14ac:dyDescent="0.25">
      <c r="L2990">
        <f>IF(AND(Colin!$G2990=$B$1,Colin!$H2990=$C$3),Colin!$I2990,)</f>
        <v>0</v>
      </c>
      <c r="M2990">
        <f>IF(AND(Colin!$G2990=$B$1,Colin!$H2990&lt;=$C$3),Colin!$I2990,)</f>
        <v>0</v>
      </c>
      <c r="N2990">
        <f>IF(AND(Colin!$G2990=$B$2,Colin!$H2990=$C$3),Colin!$I2990,)</f>
        <v>0</v>
      </c>
      <c r="O2990">
        <f>IF(AND(Colin!$G2990=$B$2,Colin!$H2990&lt;=$C$3),Colin!$I2990,)</f>
        <v>0</v>
      </c>
      <c r="P2990">
        <f>IF(Colin!$G2990&lt;$B$2,Colin!$I2990,0)</f>
        <v>0</v>
      </c>
      <c r="Q2990">
        <f>IF(Colin!$G2990&lt;$B$1,Colin!$I2990,0)</f>
        <v>0</v>
      </c>
    </row>
    <row r="2991" spans="12:17" x14ac:dyDescent="0.25">
      <c r="L2991">
        <f>IF(AND(Colin!$G2991=$B$1,Colin!$H2991=$C$3),Colin!$I2991,)</f>
        <v>0</v>
      </c>
      <c r="M2991">
        <f>IF(AND(Colin!$G2991=$B$1,Colin!$H2991&lt;=$C$3),Colin!$I2991,)</f>
        <v>0</v>
      </c>
      <c r="N2991">
        <f>IF(AND(Colin!$G2991=$B$2,Colin!$H2991=$C$3),Colin!$I2991,)</f>
        <v>0</v>
      </c>
      <c r="O2991">
        <f>IF(AND(Colin!$G2991=$B$2,Colin!$H2991&lt;=$C$3),Colin!$I2991,)</f>
        <v>0</v>
      </c>
      <c r="P2991">
        <f>IF(Colin!$G2991&lt;$B$2,Colin!$I2991,0)</f>
        <v>0</v>
      </c>
      <c r="Q2991">
        <f>IF(Colin!$G2991&lt;$B$1,Colin!$I2991,0)</f>
        <v>0</v>
      </c>
    </row>
    <row r="2992" spans="12:17" x14ac:dyDescent="0.25">
      <c r="L2992">
        <f>IF(AND(Colin!$G2992=$B$1,Colin!$H2992=$C$3),Colin!$I2992,)</f>
        <v>0</v>
      </c>
      <c r="M2992">
        <f>IF(AND(Colin!$G2992=$B$1,Colin!$H2992&lt;=$C$3),Colin!$I2992,)</f>
        <v>0</v>
      </c>
      <c r="N2992">
        <f>IF(AND(Colin!$G2992=$B$2,Colin!$H2992=$C$3),Colin!$I2992,)</f>
        <v>0</v>
      </c>
      <c r="O2992">
        <f>IF(AND(Colin!$G2992=$B$2,Colin!$H2992&lt;=$C$3),Colin!$I2992,)</f>
        <v>0</v>
      </c>
      <c r="P2992">
        <f>IF(Colin!$G2992&lt;$B$2,Colin!$I2992,0)</f>
        <v>0</v>
      </c>
      <c r="Q2992">
        <f>IF(Colin!$G2992&lt;$B$1,Colin!$I2992,0)</f>
        <v>0</v>
      </c>
    </row>
    <row r="2993" spans="12:17" x14ac:dyDescent="0.25">
      <c r="L2993">
        <f>IF(AND(Colin!$G2993=$B$1,Colin!$H2993=$C$3),Colin!$I2993,)</f>
        <v>0</v>
      </c>
      <c r="M2993">
        <f>IF(AND(Colin!$G2993=$B$1,Colin!$H2993&lt;=$C$3),Colin!$I2993,)</f>
        <v>0</v>
      </c>
      <c r="N2993">
        <f>IF(AND(Colin!$G2993=$B$2,Colin!$H2993=$C$3),Colin!$I2993,)</f>
        <v>0</v>
      </c>
      <c r="O2993">
        <f>IF(AND(Colin!$G2993=$B$2,Colin!$H2993&lt;=$C$3),Colin!$I2993,)</f>
        <v>0</v>
      </c>
      <c r="P2993">
        <f>IF(Colin!$G2993&lt;$B$2,Colin!$I2993,0)</f>
        <v>0</v>
      </c>
      <c r="Q2993">
        <f>IF(Colin!$G2993&lt;$B$1,Colin!$I2993,0)</f>
        <v>0</v>
      </c>
    </row>
    <row r="2994" spans="12:17" x14ac:dyDescent="0.25">
      <c r="L2994">
        <f>IF(AND(Colin!$G2994=$B$1,Colin!$H2994=$C$3),Colin!$I2994,)</f>
        <v>0</v>
      </c>
      <c r="M2994">
        <f>IF(AND(Colin!$G2994=$B$1,Colin!$H2994&lt;=$C$3),Colin!$I2994,)</f>
        <v>0</v>
      </c>
      <c r="N2994">
        <f>IF(AND(Colin!$G2994=$B$2,Colin!$H2994=$C$3),Colin!$I2994,)</f>
        <v>0</v>
      </c>
      <c r="O2994">
        <f>IF(AND(Colin!$G2994=$B$2,Colin!$H2994&lt;=$C$3),Colin!$I2994,)</f>
        <v>0</v>
      </c>
      <c r="P2994">
        <f>IF(Colin!$G2994&lt;$B$2,Colin!$I2994,0)</f>
        <v>0</v>
      </c>
      <c r="Q2994">
        <f>IF(Colin!$G2994&lt;$B$1,Colin!$I2994,0)</f>
        <v>0</v>
      </c>
    </row>
    <row r="2995" spans="12:17" x14ac:dyDescent="0.25">
      <c r="L2995">
        <f>IF(AND(Colin!$G2995=$B$1,Colin!$H2995=$C$3),Colin!$I2995,)</f>
        <v>0</v>
      </c>
      <c r="M2995">
        <f>IF(AND(Colin!$G2995=$B$1,Colin!$H2995&lt;=$C$3),Colin!$I2995,)</f>
        <v>0</v>
      </c>
      <c r="N2995">
        <f>IF(AND(Colin!$G2995=$B$2,Colin!$H2995=$C$3),Colin!$I2995,)</f>
        <v>0</v>
      </c>
      <c r="O2995">
        <f>IF(AND(Colin!$G2995=$B$2,Colin!$H2995&lt;=$C$3),Colin!$I2995,)</f>
        <v>0</v>
      </c>
      <c r="P2995">
        <f>IF(Colin!$G2995&lt;$B$2,Colin!$I2995,0)</f>
        <v>0</v>
      </c>
      <c r="Q2995">
        <f>IF(Colin!$G2995&lt;$B$1,Colin!$I2995,0)</f>
        <v>0</v>
      </c>
    </row>
    <row r="2996" spans="12:17" x14ac:dyDescent="0.25">
      <c r="L2996">
        <f>IF(AND(Colin!$G2996=$B$1,Colin!$H2996=$C$3),Colin!$I2996,)</f>
        <v>0</v>
      </c>
      <c r="M2996">
        <f>IF(AND(Colin!$G2996=$B$1,Colin!$H2996&lt;=$C$3),Colin!$I2996,)</f>
        <v>0</v>
      </c>
      <c r="N2996">
        <f>IF(AND(Colin!$G2996=$B$2,Colin!$H2996=$C$3),Colin!$I2996,)</f>
        <v>0</v>
      </c>
      <c r="O2996">
        <f>IF(AND(Colin!$G2996=$B$2,Colin!$H2996&lt;=$C$3),Colin!$I2996,)</f>
        <v>0</v>
      </c>
      <c r="P2996">
        <f>IF(Colin!$G2996&lt;$B$2,Colin!$I2996,0)</f>
        <v>0</v>
      </c>
      <c r="Q2996">
        <f>IF(Colin!$G2996&lt;$B$1,Colin!$I2996,0)</f>
        <v>0</v>
      </c>
    </row>
    <row r="2997" spans="12:17" x14ac:dyDescent="0.25">
      <c r="L2997">
        <f>IF(AND(Colin!$G2997=$B$1,Colin!$H2997=$C$3),Colin!$I2997,)</f>
        <v>0</v>
      </c>
      <c r="M2997">
        <f>IF(AND(Colin!$G2997=$B$1,Colin!$H2997&lt;=$C$3),Colin!$I2997,)</f>
        <v>0</v>
      </c>
      <c r="N2997">
        <f>IF(AND(Colin!$G2997=$B$2,Colin!$H2997=$C$3),Colin!$I2997,)</f>
        <v>0</v>
      </c>
      <c r="O2997">
        <f>IF(AND(Colin!$G2997=$B$2,Colin!$H2997&lt;=$C$3),Colin!$I2997,)</f>
        <v>0</v>
      </c>
      <c r="P2997">
        <f>IF(Colin!$G2997&lt;$B$2,Colin!$I2997,0)</f>
        <v>0</v>
      </c>
      <c r="Q2997">
        <f>IF(Colin!$G2997&lt;$B$1,Colin!$I2997,0)</f>
        <v>0</v>
      </c>
    </row>
    <row r="2998" spans="12:17" x14ac:dyDescent="0.25">
      <c r="L2998">
        <f>IF(AND(Colin!$G2998=$B$1,Colin!$H2998=$C$3),Colin!$I2998,)</f>
        <v>0</v>
      </c>
      <c r="M2998">
        <f>IF(AND(Colin!$G2998=$B$1,Colin!$H2998&lt;=$C$3),Colin!$I2998,)</f>
        <v>0</v>
      </c>
      <c r="N2998">
        <f>IF(AND(Colin!$G2998=$B$2,Colin!$H2998=$C$3),Colin!$I2998,)</f>
        <v>0</v>
      </c>
      <c r="O2998">
        <f>IF(AND(Colin!$G2998=$B$2,Colin!$H2998&lt;=$C$3),Colin!$I2998,)</f>
        <v>0</v>
      </c>
      <c r="P2998">
        <f>IF(Colin!$G2998&lt;$B$2,Colin!$I2998,0)</f>
        <v>0</v>
      </c>
      <c r="Q2998">
        <f>IF(Colin!$G2998&lt;$B$1,Colin!$I2998,0)</f>
        <v>0</v>
      </c>
    </row>
    <row r="2999" spans="12:17" x14ac:dyDescent="0.25">
      <c r="L2999">
        <f>IF(AND(Colin!$G2999=$B$1,Colin!$H2999=$C$3),Colin!$I2999,)</f>
        <v>0</v>
      </c>
      <c r="M2999">
        <f>IF(AND(Colin!$G2999=$B$1,Colin!$H2999&lt;=$C$3),Colin!$I2999,)</f>
        <v>0</v>
      </c>
      <c r="N2999">
        <f>IF(AND(Colin!$G2999=$B$2,Colin!$H2999=$C$3),Colin!$I2999,)</f>
        <v>0</v>
      </c>
      <c r="O2999">
        <f>IF(AND(Colin!$G2999=$B$2,Colin!$H2999&lt;=$C$3),Colin!$I2999,)</f>
        <v>0</v>
      </c>
      <c r="P2999">
        <f>IF(Colin!$G2999&lt;$B$2,Colin!$I2999,0)</f>
        <v>0</v>
      </c>
      <c r="Q2999">
        <f>IF(Colin!$G2999&lt;$B$1,Colin!$I2999,0)</f>
        <v>0</v>
      </c>
    </row>
    <row r="3000" spans="12:17" x14ac:dyDescent="0.25">
      <c r="L3000">
        <f>IF(AND(Colin!$G3000=$B$1,Colin!$H3000=$C$3),Colin!$I3000,)</f>
        <v>0</v>
      </c>
      <c r="M3000">
        <f>IF(AND(Colin!$G3000=$B$1,Colin!$H3000&lt;=$C$3),Colin!$I3000,)</f>
        <v>0</v>
      </c>
      <c r="N3000">
        <f>IF(AND(Colin!$G3000=$B$2,Colin!$H3000=$C$3),Colin!$I3000,)</f>
        <v>0</v>
      </c>
      <c r="O3000">
        <f>IF(AND(Colin!$G3000=$B$2,Colin!$H3000&lt;=$C$3),Colin!$I3000,)</f>
        <v>0</v>
      </c>
      <c r="P3000">
        <f>IF(Colin!$G3000&lt;$B$2,Colin!$I3000,0)</f>
        <v>0</v>
      </c>
      <c r="Q3000">
        <f>IF(Colin!$G3000&lt;$B$1,Colin!$I3000,0)</f>
        <v>0</v>
      </c>
    </row>
    <row r="3001" spans="12:17" x14ac:dyDescent="0.25">
      <c r="L3001">
        <f>IF(AND(Colin!$G3001=$B$1,Colin!$H3001=$C$3),Colin!$I3001,)</f>
        <v>0</v>
      </c>
      <c r="M3001">
        <f>IF(AND(Colin!$G3001=$B$1,Colin!$H3001&lt;=$C$3),Colin!$I3001,)</f>
        <v>0</v>
      </c>
      <c r="N3001">
        <f>IF(AND(Colin!$G3001=$B$2,Colin!$H3001=$C$3),Colin!$I3001,)</f>
        <v>0</v>
      </c>
      <c r="O3001">
        <f>IF(AND(Colin!$G3001=$B$2,Colin!$H3001&lt;=$C$3),Colin!$I3001,)</f>
        <v>0</v>
      </c>
      <c r="P3001">
        <f>IF(Colin!$G3001&lt;$B$2,Colin!$I3001,0)</f>
        <v>0</v>
      </c>
      <c r="Q3001">
        <f>IF(Colin!$G3001&lt;$B$1,Colin!$I3001,0)</f>
        <v>0</v>
      </c>
    </row>
    <row r="3002" spans="12:17" x14ac:dyDescent="0.25">
      <c r="L3002">
        <f>IF(AND(Colin!$G3002=$B$1,Colin!$H3002=$C$3),Colin!$I3002,)</f>
        <v>0</v>
      </c>
      <c r="M3002">
        <f>IF(AND(Colin!$G3002=$B$1,Colin!$H3002&lt;=$C$3),Colin!$I3002,)</f>
        <v>0</v>
      </c>
      <c r="N3002">
        <f>IF(AND(Colin!$G3002=$B$2,Colin!$H3002=$C$3),Colin!$I3002,)</f>
        <v>0</v>
      </c>
      <c r="O3002">
        <f>IF(AND(Colin!$G3002=$B$2,Colin!$H3002&lt;=$C$3),Colin!$I3002,)</f>
        <v>0</v>
      </c>
      <c r="P3002">
        <f>IF(Colin!$G3002&lt;$B$2,Colin!$I3002,0)</f>
        <v>0</v>
      </c>
      <c r="Q3002">
        <f>IF(Colin!$G3002&lt;$B$1,Colin!$I3002,0)</f>
        <v>0</v>
      </c>
    </row>
    <row r="3003" spans="12:17" x14ac:dyDescent="0.25">
      <c r="L3003">
        <f>IF(AND(Colin!$G3003=$B$1,Colin!$H3003=$C$3),Colin!$I3003,)</f>
        <v>0</v>
      </c>
      <c r="M3003">
        <f>IF(AND(Colin!$G3003=$B$1,Colin!$H3003&lt;=$C$3),Colin!$I3003,)</f>
        <v>0</v>
      </c>
      <c r="N3003">
        <f>IF(AND(Colin!$G3003=$B$2,Colin!$H3003=$C$3),Colin!$I3003,)</f>
        <v>0</v>
      </c>
      <c r="O3003">
        <f>IF(AND(Colin!$G3003=$B$2,Colin!$H3003&lt;=$C$3),Colin!$I3003,)</f>
        <v>0</v>
      </c>
      <c r="P3003">
        <f>IF(Colin!$G3003&lt;$B$2,Colin!$I3003,0)</f>
        <v>0</v>
      </c>
      <c r="Q3003">
        <f>IF(Colin!$G3003&lt;$B$1,Colin!$I3003,0)</f>
        <v>0</v>
      </c>
    </row>
    <row r="3004" spans="12:17" x14ac:dyDescent="0.25">
      <c r="L3004">
        <f>IF(AND(Colin!$G3004=$B$1,Colin!$H3004=$C$3),Colin!$I3004,)</f>
        <v>0</v>
      </c>
      <c r="M3004">
        <f>IF(AND(Colin!$G3004=$B$1,Colin!$H3004&lt;=$C$3),Colin!$I3004,)</f>
        <v>0</v>
      </c>
      <c r="N3004">
        <f>IF(AND(Colin!$G3004=$B$2,Colin!$H3004=$C$3),Colin!$I3004,)</f>
        <v>0</v>
      </c>
      <c r="O3004">
        <f>IF(AND(Colin!$G3004=$B$2,Colin!$H3004&lt;=$C$3),Colin!$I3004,)</f>
        <v>0</v>
      </c>
      <c r="P3004">
        <f>IF(Colin!$G3004&lt;$B$2,Colin!$I3004,0)</f>
        <v>0</v>
      </c>
      <c r="Q3004">
        <f>IF(Colin!$G3004&lt;$B$1,Colin!$I3004,0)</f>
        <v>0</v>
      </c>
    </row>
    <row r="3005" spans="12:17" x14ac:dyDescent="0.25">
      <c r="L3005">
        <f>IF(AND(Colin!$G3005=$B$1,Colin!$H3005=$C$3),Colin!$I3005,)</f>
        <v>0</v>
      </c>
      <c r="M3005">
        <f>IF(AND(Colin!$G3005=$B$1,Colin!$H3005&lt;=$C$3),Colin!$I3005,)</f>
        <v>0</v>
      </c>
      <c r="N3005">
        <f>IF(AND(Colin!$G3005=$B$2,Colin!$H3005=$C$3),Colin!$I3005,)</f>
        <v>0</v>
      </c>
      <c r="O3005">
        <f>IF(AND(Colin!$G3005=$B$2,Colin!$H3005&lt;=$C$3),Colin!$I3005,)</f>
        <v>0</v>
      </c>
      <c r="P3005">
        <f>IF(Colin!$G3005&lt;$B$2,Colin!$I3005,0)</f>
        <v>0</v>
      </c>
      <c r="Q3005">
        <f>IF(Colin!$G3005&lt;$B$1,Colin!$I3005,0)</f>
        <v>0</v>
      </c>
    </row>
    <row r="3006" spans="12:17" x14ac:dyDescent="0.25">
      <c r="L3006">
        <f>IF(AND(Colin!$G3006=$B$1,Colin!$H3006=$C$3),Colin!$I3006,)</f>
        <v>0</v>
      </c>
      <c r="M3006">
        <f>IF(AND(Colin!$G3006=$B$1,Colin!$H3006&lt;=$C$3),Colin!$I3006,)</f>
        <v>0</v>
      </c>
      <c r="N3006">
        <f>IF(AND(Colin!$G3006=$B$2,Colin!$H3006=$C$3),Colin!$I3006,)</f>
        <v>0</v>
      </c>
      <c r="O3006">
        <f>IF(AND(Colin!$G3006=$B$2,Colin!$H3006&lt;=$C$3),Colin!$I3006,)</f>
        <v>0</v>
      </c>
      <c r="P3006">
        <f>IF(Colin!$G3006&lt;$B$2,Colin!$I3006,0)</f>
        <v>0</v>
      </c>
      <c r="Q3006">
        <f>IF(Colin!$G3006&lt;$B$1,Colin!$I3006,0)</f>
        <v>0</v>
      </c>
    </row>
    <row r="3007" spans="12:17" x14ac:dyDescent="0.25">
      <c r="L3007">
        <f>IF(AND(Colin!$G3007=$B$1,Colin!$H3007=$C$3),Colin!$I3007,)</f>
        <v>0</v>
      </c>
      <c r="M3007">
        <f>IF(AND(Colin!$G3007=$B$1,Colin!$H3007&lt;=$C$3),Colin!$I3007,)</f>
        <v>0</v>
      </c>
      <c r="N3007">
        <f>IF(AND(Colin!$G3007=$B$2,Colin!$H3007=$C$3),Colin!$I3007,)</f>
        <v>0</v>
      </c>
      <c r="O3007">
        <f>IF(AND(Colin!$G3007=$B$2,Colin!$H3007&lt;=$C$3),Colin!$I3007,)</f>
        <v>0</v>
      </c>
      <c r="P3007">
        <f>IF(Colin!$G3007&lt;$B$2,Colin!$I3007,0)</f>
        <v>0</v>
      </c>
      <c r="Q3007">
        <f>IF(Colin!$G3007&lt;$B$1,Colin!$I3007,0)</f>
        <v>0</v>
      </c>
    </row>
    <row r="3008" spans="12:17" x14ac:dyDescent="0.25">
      <c r="L3008">
        <f>IF(AND(Colin!$G3008=$B$1,Colin!$H3008=$C$3),Colin!$I3008,)</f>
        <v>0</v>
      </c>
      <c r="M3008">
        <f>IF(AND(Colin!$G3008=$B$1,Colin!$H3008&lt;=$C$3),Colin!$I3008,)</f>
        <v>0</v>
      </c>
      <c r="N3008">
        <f>IF(AND(Colin!$G3008=$B$2,Colin!$H3008=$C$3),Colin!$I3008,)</f>
        <v>0</v>
      </c>
      <c r="O3008">
        <f>IF(AND(Colin!$G3008=$B$2,Colin!$H3008&lt;=$C$3),Colin!$I3008,)</f>
        <v>0</v>
      </c>
      <c r="P3008">
        <f>IF(Colin!$G3008&lt;$B$2,Colin!$I3008,0)</f>
        <v>0</v>
      </c>
      <c r="Q3008">
        <f>IF(Colin!$G3008&lt;$B$1,Colin!$I3008,0)</f>
        <v>0</v>
      </c>
    </row>
    <row r="3009" spans="12:17" x14ac:dyDescent="0.25">
      <c r="L3009">
        <f>IF(AND(Colin!$G3009=$B$1,Colin!$H3009=$C$3),Colin!$I3009,)</f>
        <v>0</v>
      </c>
      <c r="M3009">
        <f>IF(AND(Colin!$G3009=$B$1,Colin!$H3009&lt;=$C$3),Colin!$I3009,)</f>
        <v>0</v>
      </c>
      <c r="N3009">
        <f>IF(AND(Colin!$G3009=$B$2,Colin!$H3009=$C$3),Colin!$I3009,)</f>
        <v>0</v>
      </c>
      <c r="O3009">
        <f>IF(AND(Colin!$G3009=$B$2,Colin!$H3009&lt;=$C$3),Colin!$I3009,)</f>
        <v>0</v>
      </c>
      <c r="P3009">
        <f>IF(Colin!$G3009&lt;$B$2,Colin!$I3009,0)</f>
        <v>0</v>
      </c>
      <c r="Q3009">
        <f>IF(Colin!$G3009&lt;$B$1,Colin!$I3009,0)</f>
        <v>0</v>
      </c>
    </row>
    <row r="3010" spans="12:17" x14ac:dyDescent="0.25">
      <c r="L3010">
        <f>IF(AND(Colin!$G3010=$B$1,Colin!$H3010=$C$3),Colin!$I3010,)</f>
        <v>0</v>
      </c>
      <c r="M3010">
        <f>IF(AND(Colin!$G3010=$B$1,Colin!$H3010&lt;=$C$3),Colin!$I3010,)</f>
        <v>0</v>
      </c>
      <c r="N3010">
        <f>IF(AND(Colin!$G3010=$B$2,Colin!$H3010=$C$3),Colin!$I3010,)</f>
        <v>0</v>
      </c>
      <c r="O3010">
        <f>IF(AND(Colin!$G3010=$B$2,Colin!$H3010&lt;=$C$3),Colin!$I3010,)</f>
        <v>0</v>
      </c>
      <c r="P3010">
        <f>IF(Colin!$G3010&lt;$B$2,Colin!$I3010,0)</f>
        <v>0</v>
      </c>
      <c r="Q3010">
        <f>IF(Colin!$G3010&lt;$B$1,Colin!$I3010,0)</f>
        <v>0</v>
      </c>
    </row>
    <row r="3011" spans="12:17" x14ac:dyDescent="0.25">
      <c r="L3011">
        <f>IF(AND(Colin!$G3011=$B$1,Colin!$H3011=$C$3),Colin!$I3011,)</f>
        <v>0</v>
      </c>
      <c r="M3011">
        <f>IF(AND(Colin!$G3011=$B$1,Colin!$H3011&lt;=$C$3),Colin!$I3011,)</f>
        <v>0</v>
      </c>
      <c r="N3011">
        <f>IF(AND(Colin!$G3011=$B$2,Colin!$H3011=$C$3),Colin!$I3011,)</f>
        <v>0</v>
      </c>
      <c r="O3011">
        <f>IF(AND(Colin!$G3011=$B$2,Colin!$H3011&lt;=$C$3),Colin!$I3011,)</f>
        <v>0</v>
      </c>
      <c r="P3011">
        <f>IF(Colin!$G3011&lt;$B$2,Colin!$I3011,0)</f>
        <v>0</v>
      </c>
      <c r="Q3011">
        <f>IF(Colin!$G3011&lt;$B$1,Colin!$I3011,0)</f>
        <v>0</v>
      </c>
    </row>
    <row r="3012" spans="12:17" x14ac:dyDescent="0.25">
      <c r="L3012">
        <f>IF(AND(Colin!$G3012=$B$1,Colin!$H3012=$C$3),Colin!$I3012,)</f>
        <v>0</v>
      </c>
      <c r="M3012">
        <f>IF(AND(Colin!$G3012=$B$1,Colin!$H3012&lt;=$C$3),Colin!$I3012,)</f>
        <v>0</v>
      </c>
      <c r="N3012">
        <f>IF(AND(Colin!$G3012=$B$2,Colin!$H3012=$C$3),Colin!$I3012,)</f>
        <v>0</v>
      </c>
      <c r="O3012">
        <f>IF(AND(Colin!$G3012=$B$2,Colin!$H3012&lt;=$C$3),Colin!$I3012,)</f>
        <v>0</v>
      </c>
      <c r="P3012">
        <f>IF(Colin!$G3012&lt;$B$2,Colin!$I3012,0)</f>
        <v>0</v>
      </c>
      <c r="Q3012">
        <f>IF(Colin!$G3012&lt;$B$1,Colin!$I3012,0)</f>
        <v>0</v>
      </c>
    </row>
    <row r="3013" spans="12:17" x14ac:dyDescent="0.25">
      <c r="L3013">
        <f>IF(AND(Colin!$G3013=$B$1,Colin!$H3013=$C$3),Colin!$I3013,)</f>
        <v>0</v>
      </c>
      <c r="M3013">
        <f>IF(AND(Colin!$G3013=$B$1,Colin!$H3013&lt;=$C$3),Colin!$I3013,)</f>
        <v>0</v>
      </c>
      <c r="N3013">
        <f>IF(AND(Colin!$G3013=$B$2,Colin!$H3013=$C$3),Colin!$I3013,)</f>
        <v>0</v>
      </c>
      <c r="O3013">
        <f>IF(AND(Colin!$G3013=$B$2,Colin!$H3013&lt;=$C$3),Colin!$I3013,)</f>
        <v>0</v>
      </c>
      <c r="P3013">
        <f>IF(Colin!$G3013&lt;$B$2,Colin!$I3013,0)</f>
        <v>0</v>
      </c>
      <c r="Q3013">
        <f>IF(Colin!$G3013&lt;$B$1,Colin!$I3013,0)</f>
        <v>0</v>
      </c>
    </row>
    <row r="3014" spans="12:17" x14ac:dyDescent="0.25">
      <c r="L3014">
        <f>IF(AND(Colin!$G3014=$B$1,Colin!$H3014=$C$3),Colin!$I3014,)</f>
        <v>0</v>
      </c>
      <c r="M3014">
        <f>IF(AND(Colin!$G3014=$B$1,Colin!$H3014&lt;=$C$3),Colin!$I3014,)</f>
        <v>0</v>
      </c>
      <c r="N3014">
        <f>IF(AND(Colin!$G3014=$B$2,Colin!$H3014=$C$3),Colin!$I3014,)</f>
        <v>0</v>
      </c>
      <c r="O3014">
        <f>IF(AND(Colin!$G3014=$B$2,Colin!$H3014&lt;=$C$3),Colin!$I3014,)</f>
        <v>0</v>
      </c>
      <c r="P3014">
        <f>IF(Colin!$G3014&lt;$B$2,Colin!$I3014,0)</f>
        <v>0</v>
      </c>
      <c r="Q3014">
        <f>IF(Colin!$G3014&lt;$B$1,Colin!$I3014,0)</f>
        <v>0</v>
      </c>
    </row>
    <row r="3015" spans="12:17" x14ac:dyDescent="0.25">
      <c r="L3015">
        <f>IF(AND(Colin!$G3015=$B$1,Colin!$H3015=$C$3),Colin!$I3015,)</f>
        <v>0</v>
      </c>
      <c r="M3015">
        <f>IF(AND(Colin!$G3015=$B$1,Colin!$H3015&lt;=$C$3),Colin!$I3015,)</f>
        <v>0</v>
      </c>
      <c r="N3015">
        <f>IF(AND(Colin!$G3015=$B$2,Colin!$H3015=$C$3),Colin!$I3015,)</f>
        <v>0</v>
      </c>
      <c r="O3015">
        <f>IF(AND(Colin!$G3015=$B$2,Colin!$H3015&lt;=$C$3),Colin!$I3015,)</f>
        <v>0</v>
      </c>
      <c r="P3015">
        <f>IF(Colin!$G3015&lt;$B$2,Colin!$I3015,0)</f>
        <v>0</v>
      </c>
      <c r="Q3015">
        <f>IF(Colin!$G3015&lt;$B$1,Colin!$I3015,0)</f>
        <v>0</v>
      </c>
    </row>
    <row r="3016" spans="12:17" x14ac:dyDescent="0.25">
      <c r="L3016">
        <f>IF(AND(Colin!$G3016=$B$1,Colin!$H3016=$C$3),Colin!$I3016,)</f>
        <v>0</v>
      </c>
      <c r="M3016">
        <f>IF(AND(Colin!$G3016=$B$1,Colin!$H3016&lt;=$C$3),Colin!$I3016,)</f>
        <v>0</v>
      </c>
      <c r="N3016">
        <f>IF(AND(Colin!$G3016=$B$2,Colin!$H3016=$C$3),Colin!$I3016,)</f>
        <v>0</v>
      </c>
      <c r="O3016">
        <f>IF(AND(Colin!$G3016=$B$2,Colin!$H3016&lt;=$C$3),Colin!$I3016,)</f>
        <v>0</v>
      </c>
      <c r="P3016">
        <f>IF(Colin!$G3016&lt;$B$2,Colin!$I3016,0)</f>
        <v>0</v>
      </c>
      <c r="Q3016">
        <f>IF(Colin!$G3016&lt;$B$1,Colin!$I3016,0)</f>
        <v>0</v>
      </c>
    </row>
    <row r="3017" spans="12:17" x14ac:dyDescent="0.25">
      <c r="L3017">
        <f>IF(AND(Colin!$G3017=$B$1,Colin!$H3017=$C$3),Colin!$I3017,)</f>
        <v>0</v>
      </c>
      <c r="M3017">
        <f>IF(AND(Colin!$G3017=$B$1,Colin!$H3017&lt;=$C$3),Colin!$I3017,)</f>
        <v>0</v>
      </c>
      <c r="N3017">
        <f>IF(AND(Colin!$G3017=$B$2,Colin!$H3017=$C$3),Colin!$I3017,)</f>
        <v>0</v>
      </c>
      <c r="O3017">
        <f>IF(AND(Colin!$G3017=$B$2,Colin!$H3017&lt;=$C$3),Colin!$I3017,)</f>
        <v>0</v>
      </c>
      <c r="P3017">
        <f>IF(Colin!$G3017&lt;$B$2,Colin!$I3017,0)</f>
        <v>0</v>
      </c>
      <c r="Q3017">
        <f>IF(Colin!$G3017&lt;$B$1,Colin!$I3017,0)</f>
        <v>0</v>
      </c>
    </row>
    <row r="3018" spans="12:17" x14ac:dyDescent="0.25">
      <c r="L3018">
        <f>IF(AND(Colin!$G3018=$B$1,Colin!$H3018=$C$3),Colin!$I3018,)</f>
        <v>0</v>
      </c>
      <c r="M3018">
        <f>IF(AND(Colin!$G3018=$B$1,Colin!$H3018&lt;=$C$3),Colin!$I3018,)</f>
        <v>0</v>
      </c>
      <c r="N3018">
        <f>IF(AND(Colin!$G3018=$B$2,Colin!$H3018=$C$3),Colin!$I3018,)</f>
        <v>0</v>
      </c>
      <c r="O3018">
        <f>IF(AND(Colin!$G3018=$B$2,Colin!$H3018&lt;=$C$3),Colin!$I3018,)</f>
        <v>0</v>
      </c>
      <c r="P3018">
        <f>IF(Colin!$G3018&lt;$B$2,Colin!$I3018,0)</f>
        <v>0</v>
      </c>
      <c r="Q3018">
        <f>IF(Colin!$G3018&lt;$B$1,Colin!$I3018,0)</f>
        <v>0</v>
      </c>
    </row>
    <row r="3019" spans="12:17" x14ac:dyDescent="0.25">
      <c r="L3019">
        <f>IF(AND(Colin!$G3019=$B$1,Colin!$H3019=$C$3),Colin!$I3019,)</f>
        <v>0</v>
      </c>
      <c r="M3019">
        <f>IF(AND(Colin!$G3019=$B$1,Colin!$H3019&lt;=$C$3),Colin!$I3019,)</f>
        <v>0</v>
      </c>
      <c r="N3019">
        <f>IF(AND(Colin!$G3019=$B$2,Colin!$H3019=$C$3),Colin!$I3019,)</f>
        <v>0</v>
      </c>
      <c r="O3019">
        <f>IF(AND(Colin!$G3019=$B$2,Colin!$H3019&lt;=$C$3),Colin!$I3019,)</f>
        <v>0</v>
      </c>
      <c r="P3019">
        <f>IF(Colin!$G3019&lt;$B$2,Colin!$I3019,0)</f>
        <v>0</v>
      </c>
      <c r="Q3019">
        <f>IF(Colin!$G3019&lt;$B$1,Colin!$I3019,0)</f>
        <v>0</v>
      </c>
    </row>
    <row r="3020" spans="12:17" x14ac:dyDescent="0.25">
      <c r="L3020">
        <f>IF(AND(Colin!$G3020=$B$1,Colin!$H3020=$C$3),Colin!$I3020,)</f>
        <v>0</v>
      </c>
      <c r="M3020">
        <f>IF(AND(Colin!$G3020=$B$1,Colin!$H3020&lt;=$C$3),Colin!$I3020,)</f>
        <v>0</v>
      </c>
      <c r="N3020">
        <f>IF(AND(Colin!$G3020=$B$2,Colin!$H3020=$C$3),Colin!$I3020,)</f>
        <v>0</v>
      </c>
      <c r="O3020">
        <f>IF(AND(Colin!$G3020=$B$2,Colin!$H3020&lt;=$C$3),Colin!$I3020,)</f>
        <v>0</v>
      </c>
      <c r="P3020">
        <f>IF(Colin!$G3020&lt;$B$2,Colin!$I3020,0)</f>
        <v>0</v>
      </c>
      <c r="Q3020">
        <f>IF(Colin!$G3020&lt;$B$1,Colin!$I3020,0)</f>
        <v>0</v>
      </c>
    </row>
    <row r="3021" spans="12:17" x14ac:dyDescent="0.25">
      <c r="L3021">
        <f>IF(AND(Colin!$G3021=$B$1,Colin!$H3021=$C$3),Colin!$I3021,)</f>
        <v>0</v>
      </c>
      <c r="M3021">
        <f>IF(AND(Colin!$G3021=$B$1,Colin!$H3021&lt;=$C$3),Colin!$I3021,)</f>
        <v>0</v>
      </c>
      <c r="N3021">
        <f>IF(AND(Colin!$G3021=$B$2,Colin!$H3021=$C$3),Colin!$I3021,)</f>
        <v>0</v>
      </c>
      <c r="O3021">
        <f>IF(AND(Colin!$G3021=$B$2,Colin!$H3021&lt;=$C$3),Colin!$I3021,)</f>
        <v>0</v>
      </c>
      <c r="P3021">
        <f>IF(Colin!$G3021&lt;$B$2,Colin!$I3021,0)</f>
        <v>0</v>
      </c>
      <c r="Q3021">
        <f>IF(Colin!$G3021&lt;$B$1,Colin!$I3021,0)</f>
        <v>0</v>
      </c>
    </row>
    <row r="3022" spans="12:17" x14ac:dyDescent="0.25">
      <c r="L3022">
        <f>IF(AND(Colin!$G3022=$B$1,Colin!$H3022=$C$3),Colin!$I3022,)</f>
        <v>0</v>
      </c>
      <c r="M3022">
        <f>IF(AND(Colin!$G3022=$B$1,Colin!$H3022&lt;=$C$3),Colin!$I3022,)</f>
        <v>0</v>
      </c>
      <c r="N3022">
        <f>IF(AND(Colin!$G3022=$B$2,Colin!$H3022=$C$3),Colin!$I3022,)</f>
        <v>0</v>
      </c>
      <c r="O3022">
        <f>IF(AND(Colin!$G3022=$B$2,Colin!$H3022&lt;=$C$3),Colin!$I3022,)</f>
        <v>0</v>
      </c>
      <c r="P3022">
        <f>IF(Colin!$G3022&lt;$B$2,Colin!$I3022,0)</f>
        <v>0</v>
      </c>
      <c r="Q3022">
        <f>IF(Colin!$G3022&lt;$B$1,Colin!$I3022,0)</f>
        <v>0</v>
      </c>
    </row>
    <row r="3023" spans="12:17" x14ac:dyDescent="0.25">
      <c r="L3023">
        <f>IF(AND(Colin!$G3023=$B$1,Colin!$H3023=$C$3),Colin!$I3023,)</f>
        <v>0</v>
      </c>
      <c r="M3023">
        <f>IF(AND(Colin!$G3023=$B$1,Colin!$H3023&lt;=$C$3),Colin!$I3023,)</f>
        <v>0</v>
      </c>
      <c r="N3023">
        <f>IF(AND(Colin!$G3023=$B$2,Colin!$H3023=$C$3),Colin!$I3023,)</f>
        <v>0</v>
      </c>
      <c r="O3023">
        <f>IF(AND(Colin!$G3023=$B$2,Colin!$H3023&lt;=$C$3),Colin!$I3023,)</f>
        <v>0</v>
      </c>
      <c r="P3023">
        <f>IF(Colin!$G3023&lt;$B$2,Colin!$I3023,0)</f>
        <v>0</v>
      </c>
      <c r="Q3023">
        <f>IF(Colin!$G3023&lt;$B$1,Colin!$I3023,0)</f>
        <v>0</v>
      </c>
    </row>
    <row r="3024" spans="12:17" x14ac:dyDescent="0.25">
      <c r="L3024">
        <f>IF(AND(Colin!$G3024=$B$1,Colin!$H3024=$C$3),Colin!$I3024,)</f>
        <v>0</v>
      </c>
      <c r="M3024">
        <f>IF(AND(Colin!$G3024=$B$1,Colin!$H3024&lt;=$C$3),Colin!$I3024,)</f>
        <v>0</v>
      </c>
      <c r="N3024">
        <f>IF(AND(Colin!$G3024=$B$2,Colin!$H3024=$C$3),Colin!$I3024,)</f>
        <v>0</v>
      </c>
      <c r="O3024">
        <f>IF(AND(Colin!$G3024=$B$2,Colin!$H3024&lt;=$C$3),Colin!$I3024,)</f>
        <v>0</v>
      </c>
      <c r="P3024">
        <f>IF(Colin!$G3024&lt;$B$2,Colin!$I3024,0)</f>
        <v>0</v>
      </c>
      <c r="Q3024">
        <f>IF(Colin!$G3024&lt;$B$1,Colin!$I3024,0)</f>
        <v>0</v>
      </c>
    </row>
    <row r="3025" spans="12:17" x14ac:dyDescent="0.25">
      <c r="L3025">
        <f>IF(AND(Colin!$G3025=$B$1,Colin!$H3025=$C$3),Colin!$I3025,)</f>
        <v>0</v>
      </c>
      <c r="M3025">
        <f>IF(AND(Colin!$G3025=$B$1,Colin!$H3025&lt;=$C$3),Colin!$I3025,)</f>
        <v>0</v>
      </c>
      <c r="N3025">
        <f>IF(AND(Colin!$G3025=$B$2,Colin!$H3025=$C$3),Colin!$I3025,)</f>
        <v>0</v>
      </c>
      <c r="O3025">
        <f>IF(AND(Colin!$G3025=$B$2,Colin!$H3025&lt;=$C$3),Colin!$I3025,)</f>
        <v>0</v>
      </c>
      <c r="P3025">
        <f>IF(Colin!$G3025&lt;$B$2,Colin!$I3025,0)</f>
        <v>0</v>
      </c>
      <c r="Q3025">
        <f>IF(Colin!$G3025&lt;$B$1,Colin!$I3025,0)</f>
        <v>0</v>
      </c>
    </row>
    <row r="3026" spans="12:17" x14ac:dyDescent="0.25">
      <c r="L3026">
        <f>IF(AND(Colin!$G3026=$B$1,Colin!$H3026=$C$3),Colin!$I3026,)</f>
        <v>0</v>
      </c>
      <c r="M3026">
        <f>IF(AND(Colin!$G3026=$B$1,Colin!$H3026&lt;=$C$3),Colin!$I3026,)</f>
        <v>0</v>
      </c>
      <c r="N3026">
        <f>IF(AND(Colin!$G3026=$B$2,Colin!$H3026=$C$3),Colin!$I3026,)</f>
        <v>0</v>
      </c>
      <c r="O3026">
        <f>IF(AND(Colin!$G3026=$B$2,Colin!$H3026&lt;=$C$3),Colin!$I3026,)</f>
        <v>0</v>
      </c>
      <c r="P3026">
        <f>IF(Colin!$G3026&lt;$B$2,Colin!$I3026,0)</f>
        <v>0</v>
      </c>
      <c r="Q3026">
        <f>IF(Colin!$G3026&lt;$B$1,Colin!$I3026,0)</f>
        <v>0</v>
      </c>
    </row>
    <row r="3027" spans="12:17" x14ac:dyDescent="0.25">
      <c r="L3027">
        <f>IF(AND(Colin!$G3027=$B$1,Colin!$H3027=$C$3),Colin!$I3027,)</f>
        <v>0</v>
      </c>
      <c r="M3027">
        <f>IF(AND(Colin!$G3027=$B$1,Colin!$H3027&lt;=$C$3),Colin!$I3027,)</f>
        <v>0</v>
      </c>
      <c r="N3027">
        <f>IF(AND(Colin!$G3027=$B$2,Colin!$H3027=$C$3),Colin!$I3027,)</f>
        <v>0</v>
      </c>
      <c r="O3027">
        <f>IF(AND(Colin!$G3027=$B$2,Colin!$H3027&lt;=$C$3),Colin!$I3027,)</f>
        <v>0</v>
      </c>
      <c r="P3027">
        <f>IF(Colin!$G3027&lt;$B$2,Colin!$I3027,0)</f>
        <v>0</v>
      </c>
      <c r="Q3027">
        <f>IF(Colin!$G3027&lt;$B$1,Colin!$I3027,0)</f>
        <v>0</v>
      </c>
    </row>
    <row r="3028" spans="12:17" x14ac:dyDescent="0.25">
      <c r="L3028">
        <f>IF(AND(Colin!$G3028=$B$1,Colin!$H3028=$C$3),Colin!$I3028,)</f>
        <v>0</v>
      </c>
      <c r="M3028">
        <f>IF(AND(Colin!$G3028=$B$1,Colin!$H3028&lt;=$C$3),Colin!$I3028,)</f>
        <v>0</v>
      </c>
      <c r="N3028">
        <f>IF(AND(Colin!$G3028=$B$2,Colin!$H3028=$C$3),Colin!$I3028,)</f>
        <v>0</v>
      </c>
      <c r="O3028">
        <f>IF(AND(Colin!$G3028=$B$2,Colin!$H3028&lt;=$C$3),Colin!$I3028,)</f>
        <v>0</v>
      </c>
      <c r="P3028">
        <f>IF(Colin!$G3028&lt;$B$2,Colin!$I3028,0)</f>
        <v>0</v>
      </c>
      <c r="Q3028">
        <f>IF(Colin!$G3028&lt;$B$1,Colin!$I3028,0)</f>
        <v>0</v>
      </c>
    </row>
    <row r="3029" spans="12:17" x14ac:dyDescent="0.25">
      <c r="L3029">
        <f>IF(AND(Colin!$G3029=$B$1,Colin!$H3029=$C$3),Colin!$I3029,)</f>
        <v>0</v>
      </c>
      <c r="M3029">
        <f>IF(AND(Colin!$G3029=$B$1,Colin!$H3029&lt;=$C$3),Colin!$I3029,)</f>
        <v>0</v>
      </c>
      <c r="N3029">
        <f>IF(AND(Colin!$G3029=$B$2,Colin!$H3029=$C$3),Colin!$I3029,)</f>
        <v>0</v>
      </c>
      <c r="O3029">
        <f>IF(AND(Colin!$G3029=$B$2,Colin!$H3029&lt;=$C$3),Colin!$I3029,)</f>
        <v>0</v>
      </c>
      <c r="P3029">
        <f>IF(Colin!$G3029&lt;$B$2,Colin!$I3029,0)</f>
        <v>0</v>
      </c>
      <c r="Q3029">
        <f>IF(Colin!$G3029&lt;$B$1,Colin!$I3029,0)</f>
        <v>0</v>
      </c>
    </row>
    <row r="3030" spans="12:17" x14ac:dyDescent="0.25">
      <c r="L3030">
        <f>IF(AND(Colin!$G3030=$B$1,Colin!$H3030=$C$3),Colin!$I3030,)</f>
        <v>0</v>
      </c>
      <c r="M3030">
        <f>IF(AND(Colin!$G3030=$B$1,Colin!$H3030&lt;=$C$3),Colin!$I3030,)</f>
        <v>0</v>
      </c>
      <c r="N3030">
        <f>IF(AND(Colin!$G3030=$B$2,Colin!$H3030=$C$3),Colin!$I3030,)</f>
        <v>0</v>
      </c>
      <c r="O3030">
        <f>IF(AND(Colin!$G3030=$B$2,Colin!$H3030&lt;=$C$3),Colin!$I3030,)</f>
        <v>0</v>
      </c>
      <c r="P3030">
        <f>IF(Colin!$G3030&lt;$B$2,Colin!$I3030,0)</f>
        <v>0</v>
      </c>
      <c r="Q3030">
        <f>IF(Colin!$G3030&lt;$B$1,Colin!$I3030,0)</f>
        <v>0</v>
      </c>
    </row>
    <row r="3031" spans="12:17" x14ac:dyDescent="0.25">
      <c r="L3031">
        <f>IF(AND(Colin!$G3031=$B$1,Colin!$H3031=$C$3),Colin!$I3031,)</f>
        <v>0</v>
      </c>
      <c r="M3031">
        <f>IF(AND(Colin!$G3031=$B$1,Colin!$H3031&lt;=$C$3),Colin!$I3031,)</f>
        <v>0</v>
      </c>
      <c r="N3031">
        <f>IF(AND(Colin!$G3031=$B$2,Colin!$H3031=$C$3),Colin!$I3031,)</f>
        <v>0</v>
      </c>
      <c r="O3031">
        <f>IF(AND(Colin!$G3031=$B$2,Colin!$H3031&lt;=$C$3),Colin!$I3031,)</f>
        <v>0</v>
      </c>
      <c r="P3031">
        <f>IF(Colin!$G3031&lt;$B$2,Colin!$I3031,0)</f>
        <v>0</v>
      </c>
      <c r="Q3031">
        <f>IF(Colin!$G3031&lt;$B$1,Colin!$I3031,0)</f>
        <v>0</v>
      </c>
    </row>
    <row r="3032" spans="12:17" x14ac:dyDescent="0.25">
      <c r="L3032">
        <f>IF(AND(Colin!$G3032=$B$1,Colin!$H3032=$C$3),Colin!$I3032,)</f>
        <v>0</v>
      </c>
      <c r="M3032">
        <f>IF(AND(Colin!$G3032=$B$1,Colin!$H3032&lt;=$C$3),Colin!$I3032,)</f>
        <v>0</v>
      </c>
      <c r="N3032">
        <f>IF(AND(Colin!$G3032=$B$2,Colin!$H3032=$C$3),Colin!$I3032,)</f>
        <v>0</v>
      </c>
      <c r="O3032">
        <f>IF(AND(Colin!$G3032=$B$2,Colin!$H3032&lt;=$C$3),Colin!$I3032,)</f>
        <v>0</v>
      </c>
      <c r="P3032">
        <f>IF(Colin!$G3032&lt;$B$2,Colin!$I3032,0)</f>
        <v>0</v>
      </c>
      <c r="Q3032">
        <f>IF(Colin!$G3032&lt;$B$1,Colin!$I3032,0)</f>
        <v>0</v>
      </c>
    </row>
    <row r="3033" spans="12:17" x14ac:dyDescent="0.25">
      <c r="L3033">
        <f>IF(AND(Colin!$G3033=$B$1,Colin!$H3033=$C$3),Colin!$I3033,)</f>
        <v>0</v>
      </c>
      <c r="M3033">
        <f>IF(AND(Colin!$G3033=$B$1,Colin!$H3033&lt;=$C$3),Colin!$I3033,)</f>
        <v>0</v>
      </c>
      <c r="N3033">
        <f>IF(AND(Colin!$G3033=$B$2,Colin!$H3033=$C$3),Colin!$I3033,)</f>
        <v>0</v>
      </c>
      <c r="O3033">
        <f>IF(AND(Colin!$G3033=$B$2,Colin!$H3033&lt;=$C$3),Colin!$I3033,)</f>
        <v>0</v>
      </c>
      <c r="P3033">
        <f>IF(Colin!$G3033&lt;$B$2,Colin!$I3033,0)</f>
        <v>0</v>
      </c>
      <c r="Q3033">
        <f>IF(Colin!$G3033&lt;$B$1,Colin!$I3033,0)</f>
        <v>0</v>
      </c>
    </row>
    <row r="3034" spans="12:17" x14ac:dyDescent="0.25">
      <c r="L3034">
        <f>IF(AND(Colin!$G3034=$B$1,Colin!$H3034=$C$3),Colin!$I3034,)</f>
        <v>0</v>
      </c>
      <c r="M3034">
        <f>IF(AND(Colin!$G3034=$B$1,Colin!$H3034&lt;=$C$3),Colin!$I3034,)</f>
        <v>0</v>
      </c>
      <c r="N3034">
        <f>IF(AND(Colin!$G3034=$B$2,Colin!$H3034=$C$3),Colin!$I3034,)</f>
        <v>0</v>
      </c>
      <c r="O3034">
        <f>IF(AND(Colin!$G3034=$B$2,Colin!$H3034&lt;=$C$3),Colin!$I3034,)</f>
        <v>0</v>
      </c>
      <c r="P3034">
        <f>IF(Colin!$G3034&lt;$B$2,Colin!$I3034,0)</f>
        <v>0</v>
      </c>
      <c r="Q3034">
        <f>IF(Colin!$G3034&lt;$B$1,Colin!$I3034,0)</f>
        <v>0</v>
      </c>
    </row>
    <row r="3035" spans="12:17" x14ac:dyDescent="0.25">
      <c r="L3035">
        <f>IF(AND(Colin!$G3035=$B$1,Colin!$H3035=$C$3),Colin!$I3035,)</f>
        <v>0</v>
      </c>
      <c r="M3035">
        <f>IF(AND(Colin!$G3035=$B$1,Colin!$H3035&lt;=$C$3),Colin!$I3035,)</f>
        <v>0</v>
      </c>
      <c r="N3035">
        <f>IF(AND(Colin!$G3035=$B$2,Colin!$H3035=$C$3),Colin!$I3035,)</f>
        <v>0</v>
      </c>
      <c r="O3035">
        <f>IF(AND(Colin!$G3035=$B$2,Colin!$H3035&lt;=$C$3),Colin!$I3035,)</f>
        <v>0</v>
      </c>
      <c r="P3035">
        <f>IF(Colin!$G3035&lt;$B$2,Colin!$I3035,0)</f>
        <v>0</v>
      </c>
      <c r="Q3035">
        <f>IF(Colin!$G3035&lt;$B$1,Colin!$I3035,0)</f>
        <v>0</v>
      </c>
    </row>
    <row r="3036" spans="12:17" x14ac:dyDescent="0.25">
      <c r="L3036">
        <f>IF(AND(Colin!$G3036=$B$1,Colin!$H3036=$C$3),Colin!$I3036,)</f>
        <v>0</v>
      </c>
      <c r="M3036">
        <f>IF(AND(Colin!$G3036=$B$1,Colin!$H3036&lt;=$C$3),Colin!$I3036,)</f>
        <v>0</v>
      </c>
      <c r="N3036">
        <f>IF(AND(Colin!$G3036=$B$2,Colin!$H3036=$C$3),Colin!$I3036,)</f>
        <v>0</v>
      </c>
      <c r="O3036">
        <f>IF(AND(Colin!$G3036=$B$2,Colin!$H3036&lt;=$C$3),Colin!$I3036,)</f>
        <v>0</v>
      </c>
      <c r="P3036">
        <f>IF(Colin!$G3036&lt;$B$2,Colin!$I3036,0)</f>
        <v>0</v>
      </c>
      <c r="Q3036">
        <f>IF(Colin!$G3036&lt;$B$1,Colin!$I3036,0)</f>
        <v>0</v>
      </c>
    </row>
    <row r="3037" spans="12:17" x14ac:dyDescent="0.25">
      <c r="L3037">
        <f>IF(AND(Colin!$G3037=$B$1,Colin!$H3037=$C$3),Colin!$I3037,)</f>
        <v>0</v>
      </c>
      <c r="M3037">
        <f>IF(AND(Colin!$G3037=$B$1,Colin!$H3037&lt;=$C$3),Colin!$I3037,)</f>
        <v>0</v>
      </c>
      <c r="N3037">
        <f>IF(AND(Colin!$G3037=$B$2,Colin!$H3037=$C$3),Colin!$I3037,)</f>
        <v>0</v>
      </c>
      <c r="O3037">
        <f>IF(AND(Colin!$G3037=$B$2,Colin!$H3037&lt;=$C$3),Colin!$I3037,)</f>
        <v>0</v>
      </c>
      <c r="P3037">
        <f>IF(Colin!$G3037&lt;$B$2,Colin!$I3037,0)</f>
        <v>0</v>
      </c>
      <c r="Q3037">
        <f>IF(Colin!$G3037&lt;$B$1,Colin!$I3037,0)</f>
        <v>0</v>
      </c>
    </row>
    <row r="3038" spans="12:17" x14ac:dyDescent="0.25">
      <c r="L3038">
        <f>IF(AND(Colin!$G3038=$B$1,Colin!$H3038=$C$3),Colin!$I3038,)</f>
        <v>0</v>
      </c>
      <c r="M3038">
        <f>IF(AND(Colin!$G3038=$B$1,Colin!$H3038&lt;=$C$3),Colin!$I3038,)</f>
        <v>0</v>
      </c>
      <c r="N3038">
        <f>IF(AND(Colin!$G3038=$B$2,Colin!$H3038=$C$3),Colin!$I3038,)</f>
        <v>0</v>
      </c>
      <c r="O3038">
        <f>IF(AND(Colin!$G3038=$B$2,Colin!$H3038&lt;=$C$3),Colin!$I3038,)</f>
        <v>0</v>
      </c>
      <c r="P3038">
        <f>IF(Colin!$G3038&lt;$B$2,Colin!$I3038,0)</f>
        <v>0</v>
      </c>
      <c r="Q3038">
        <f>IF(Colin!$G3038&lt;$B$1,Colin!$I3038,0)</f>
        <v>0</v>
      </c>
    </row>
    <row r="3039" spans="12:17" x14ac:dyDescent="0.25">
      <c r="L3039">
        <f>IF(AND(Colin!$G3039=$B$1,Colin!$H3039=$C$3),Colin!$I3039,)</f>
        <v>0</v>
      </c>
      <c r="M3039">
        <f>IF(AND(Colin!$G3039=$B$1,Colin!$H3039&lt;=$C$3),Colin!$I3039,)</f>
        <v>0</v>
      </c>
      <c r="N3039">
        <f>IF(AND(Colin!$G3039=$B$2,Colin!$H3039=$C$3),Colin!$I3039,)</f>
        <v>0</v>
      </c>
      <c r="O3039">
        <f>IF(AND(Colin!$G3039=$B$2,Colin!$H3039&lt;=$C$3),Colin!$I3039,)</f>
        <v>0</v>
      </c>
      <c r="P3039">
        <f>IF(Colin!$G3039&lt;$B$2,Colin!$I3039,0)</f>
        <v>0</v>
      </c>
      <c r="Q3039">
        <f>IF(Colin!$G3039&lt;$B$1,Colin!$I3039,0)</f>
        <v>0</v>
      </c>
    </row>
    <row r="3040" spans="12:17" x14ac:dyDescent="0.25">
      <c r="L3040">
        <f>IF(AND(Colin!$G3040=$B$1,Colin!$H3040=$C$3),Colin!$I3040,)</f>
        <v>0</v>
      </c>
      <c r="M3040">
        <f>IF(AND(Colin!$G3040=$B$1,Colin!$H3040&lt;=$C$3),Colin!$I3040,)</f>
        <v>0</v>
      </c>
      <c r="N3040">
        <f>IF(AND(Colin!$G3040=$B$2,Colin!$H3040=$C$3),Colin!$I3040,)</f>
        <v>0</v>
      </c>
      <c r="O3040">
        <f>IF(AND(Colin!$G3040=$B$2,Colin!$H3040&lt;=$C$3),Colin!$I3040,)</f>
        <v>0</v>
      </c>
      <c r="P3040">
        <f>IF(Colin!$G3040&lt;$B$2,Colin!$I3040,0)</f>
        <v>0</v>
      </c>
      <c r="Q3040">
        <f>IF(Colin!$G3040&lt;$B$1,Colin!$I3040,0)</f>
        <v>0</v>
      </c>
    </row>
    <row r="3041" spans="12:17" x14ac:dyDescent="0.25">
      <c r="L3041">
        <f>IF(AND(Colin!$G3041=$B$1,Colin!$H3041=$C$3),Colin!$I3041,)</f>
        <v>0</v>
      </c>
      <c r="M3041">
        <f>IF(AND(Colin!$G3041=$B$1,Colin!$H3041&lt;=$C$3),Colin!$I3041,)</f>
        <v>0</v>
      </c>
      <c r="N3041">
        <f>IF(AND(Colin!$G3041=$B$2,Colin!$H3041=$C$3),Colin!$I3041,)</f>
        <v>0</v>
      </c>
      <c r="O3041">
        <f>IF(AND(Colin!$G3041=$B$2,Colin!$H3041&lt;=$C$3),Colin!$I3041,)</f>
        <v>0</v>
      </c>
      <c r="P3041">
        <f>IF(Colin!$G3041&lt;$B$2,Colin!$I3041,0)</f>
        <v>0</v>
      </c>
      <c r="Q3041">
        <f>IF(Colin!$G3041&lt;$B$1,Colin!$I3041,0)</f>
        <v>0</v>
      </c>
    </row>
    <row r="3042" spans="12:17" x14ac:dyDescent="0.25">
      <c r="L3042">
        <f>IF(AND(Colin!$G3042=$B$1,Colin!$H3042=$C$3),Colin!$I3042,)</f>
        <v>0</v>
      </c>
      <c r="M3042">
        <f>IF(AND(Colin!$G3042=$B$1,Colin!$H3042&lt;=$C$3),Colin!$I3042,)</f>
        <v>0</v>
      </c>
      <c r="N3042">
        <f>IF(AND(Colin!$G3042=$B$2,Colin!$H3042=$C$3),Colin!$I3042,)</f>
        <v>0</v>
      </c>
      <c r="O3042">
        <f>IF(AND(Colin!$G3042=$B$2,Colin!$H3042&lt;=$C$3),Colin!$I3042,)</f>
        <v>0</v>
      </c>
      <c r="P3042">
        <f>IF(Colin!$G3042&lt;$B$2,Colin!$I3042,0)</f>
        <v>0</v>
      </c>
      <c r="Q3042">
        <f>IF(Colin!$G3042&lt;$B$1,Colin!$I3042,0)</f>
        <v>0</v>
      </c>
    </row>
    <row r="3043" spans="12:17" x14ac:dyDescent="0.25">
      <c r="L3043">
        <f>IF(AND(Colin!$G3043=$B$1,Colin!$H3043=$C$3),Colin!$I3043,)</f>
        <v>0</v>
      </c>
      <c r="M3043">
        <f>IF(AND(Colin!$G3043=$B$1,Colin!$H3043&lt;=$C$3),Colin!$I3043,)</f>
        <v>0</v>
      </c>
      <c r="N3043">
        <f>IF(AND(Colin!$G3043=$B$2,Colin!$H3043=$C$3),Colin!$I3043,)</f>
        <v>0</v>
      </c>
      <c r="O3043">
        <f>IF(AND(Colin!$G3043=$B$2,Colin!$H3043&lt;=$C$3),Colin!$I3043,)</f>
        <v>0</v>
      </c>
      <c r="P3043">
        <f>IF(Colin!$G3043&lt;$B$2,Colin!$I3043,0)</f>
        <v>0</v>
      </c>
      <c r="Q3043">
        <f>IF(Colin!$G3043&lt;$B$1,Colin!$I3043,0)</f>
        <v>0</v>
      </c>
    </row>
    <row r="3044" spans="12:17" x14ac:dyDescent="0.25">
      <c r="L3044">
        <f>IF(AND(Colin!$G3044=$B$1,Colin!$H3044=$C$3),Colin!$I3044,)</f>
        <v>0</v>
      </c>
      <c r="M3044">
        <f>IF(AND(Colin!$G3044=$B$1,Colin!$H3044&lt;=$C$3),Colin!$I3044,)</f>
        <v>0</v>
      </c>
      <c r="N3044">
        <f>IF(AND(Colin!$G3044=$B$2,Colin!$H3044=$C$3),Colin!$I3044,)</f>
        <v>0</v>
      </c>
      <c r="O3044">
        <f>IF(AND(Colin!$G3044=$B$2,Colin!$H3044&lt;=$C$3),Colin!$I3044,)</f>
        <v>0</v>
      </c>
      <c r="P3044">
        <f>IF(Colin!$G3044&lt;$B$2,Colin!$I3044,0)</f>
        <v>0</v>
      </c>
      <c r="Q3044">
        <f>IF(Colin!$G3044&lt;$B$1,Colin!$I3044,0)</f>
        <v>0</v>
      </c>
    </row>
    <row r="3045" spans="12:17" x14ac:dyDescent="0.25">
      <c r="L3045">
        <f>IF(AND(Colin!$G3045=$B$1,Colin!$H3045=$C$3),Colin!$I3045,)</f>
        <v>0</v>
      </c>
      <c r="M3045">
        <f>IF(AND(Colin!$G3045=$B$1,Colin!$H3045&lt;=$C$3),Colin!$I3045,)</f>
        <v>0</v>
      </c>
      <c r="N3045">
        <f>IF(AND(Colin!$G3045=$B$2,Colin!$H3045=$C$3),Colin!$I3045,)</f>
        <v>0</v>
      </c>
      <c r="O3045">
        <f>IF(AND(Colin!$G3045=$B$2,Colin!$H3045&lt;=$C$3),Colin!$I3045,)</f>
        <v>0</v>
      </c>
      <c r="P3045">
        <f>IF(Colin!$G3045&lt;$B$2,Colin!$I3045,0)</f>
        <v>0</v>
      </c>
      <c r="Q3045">
        <f>IF(Colin!$G3045&lt;$B$1,Colin!$I3045,0)</f>
        <v>0</v>
      </c>
    </row>
    <row r="3046" spans="12:17" x14ac:dyDescent="0.25">
      <c r="L3046">
        <f>IF(AND(Colin!$G3046=$B$1,Colin!$H3046=$C$3),Colin!$I3046,)</f>
        <v>0</v>
      </c>
      <c r="M3046">
        <f>IF(AND(Colin!$G3046=$B$1,Colin!$H3046&lt;=$C$3),Colin!$I3046,)</f>
        <v>0</v>
      </c>
      <c r="N3046">
        <f>IF(AND(Colin!$G3046=$B$2,Colin!$H3046=$C$3),Colin!$I3046,)</f>
        <v>0</v>
      </c>
      <c r="O3046">
        <f>IF(AND(Colin!$G3046=$B$2,Colin!$H3046&lt;=$C$3),Colin!$I3046,)</f>
        <v>0</v>
      </c>
      <c r="P3046">
        <f>IF(Colin!$G3046&lt;$B$2,Colin!$I3046,0)</f>
        <v>0</v>
      </c>
      <c r="Q3046">
        <f>IF(Colin!$G3046&lt;$B$1,Colin!$I3046,0)</f>
        <v>0</v>
      </c>
    </row>
    <row r="3047" spans="12:17" x14ac:dyDescent="0.25">
      <c r="L3047">
        <f>IF(AND(Colin!$G3047=$B$1,Colin!$H3047=$C$3),Colin!$I3047,)</f>
        <v>0</v>
      </c>
      <c r="M3047">
        <f>IF(AND(Colin!$G3047=$B$1,Colin!$H3047&lt;=$C$3),Colin!$I3047,)</f>
        <v>0</v>
      </c>
      <c r="N3047">
        <f>IF(AND(Colin!$G3047=$B$2,Colin!$H3047=$C$3),Colin!$I3047,)</f>
        <v>0</v>
      </c>
      <c r="O3047">
        <f>IF(AND(Colin!$G3047=$B$2,Colin!$H3047&lt;=$C$3),Colin!$I3047,)</f>
        <v>0</v>
      </c>
      <c r="P3047">
        <f>IF(Colin!$G3047&lt;$B$2,Colin!$I3047,0)</f>
        <v>0</v>
      </c>
      <c r="Q3047">
        <f>IF(Colin!$G3047&lt;$B$1,Colin!$I3047,0)</f>
        <v>0</v>
      </c>
    </row>
    <row r="3048" spans="12:17" x14ac:dyDescent="0.25">
      <c r="L3048">
        <f>IF(AND(Colin!$G3048=$B$1,Colin!$H3048=$C$3),Colin!$I3048,)</f>
        <v>0</v>
      </c>
      <c r="M3048">
        <f>IF(AND(Colin!$G3048=$B$1,Colin!$H3048&lt;=$C$3),Colin!$I3048,)</f>
        <v>0</v>
      </c>
      <c r="N3048">
        <f>IF(AND(Colin!$G3048=$B$2,Colin!$H3048=$C$3),Colin!$I3048,)</f>
        <v>0</v>
      </c>
      <c r="O3048">
        <f>IF(AND(Colin!$G3048=$B$2,Colin!$H3048&lt;=$C$3),Colin!$I3048,)</f>
        <v>0</v>
      </c>
      <c r="P3048">
        <f>IF(Colin!$G3048&lt;$B$2,Colin!$I3048,0)</f>
        <v>0</v>
      </c>
      <c r="Q3048">
        <f>IF(Colin!$G3048&lt;$B$1,Colin!$I3048,0)</f>
        <v>0</v>
      </c>
    </row>
    <row r="3049" spans="12:17" x14ac:dyDescent="0.25">
      <c r="L3049">
        <f>IF(AND(Colin!$G3049=$B$1,Colin!$H3049=$C$3),Colin!$I3049,)</f>
        <v>0</v>
      </c>
      <c r="M3049">
        <f>IF(AND(Colin!$G3049=$B$1,Colin!$H3049&lt;=$C$3),Colin!$I3049,)</f>
        <v>0</v>
      </c>
      <c r="N3049">
        <f>IF(AND(Colin!$G3049=$B$2,Colin!$H3049=$C$3),Colin!$I3049,)</f>
        <v>0</v>
      </c>
      <c r="O3049">
        <f>IF(AND(Colin!$G3049=$B$2,Colin!$H3049&lt;=$C$3),Colin!$I3049,)</f>
        <v>0</v>
      </c>
      <c r="P3049">
        <f>IF(Colin!$G3049&lt;$B$2,Colin!$I3049,0)</f>
        <v>0</v>
      </c>
      <c r="Q3049">
        <f>IF(Colin!$G3049&lt;$B$1,Colin!$I3049,0)</f>
        <v>0</v>
      </c>
    </row>
    <row r="3050" spans="12:17" x14ac:dyDescent="0.25">
      <c r="L3050">
        <f>IF(AND(Colin!$G3050=$B$1,Colin!$H3050=$C$3),Colin!$I3050,)</f>
        <v>0</v>
      </c>
      <c r="M3050">
        <f>IF(AND(Colin!$G3050=$B$1,Colin!$H3050&lt;=$C$3),Colin!$I3050,)</f>
        <v>0</v>
      </c>
      <c r="N3050">
        <f>IF(AND(Colin!$G3050=$B$2,Colin!$H3050=$C$3),Colin!$I3050,)</f>
        <v>0</v>
      </c>
      <c r="O3050">
        <f>IF(AND(Colin!$G3050=$B$2,Colin!$H3050&lt;=$C$3),Colin!$I3050,)</f>
        <v>0</v>
      </c>
      <c r="P3050">
        <f>IF(Colin!$G3050&lt;$B$2,Colin!$I3050,0)</f>
        <v>0</v>
      </c>
      <c r="Q3050">
        <f>IF(Colin!$G3050&lt;$B$1,Colin!$I3050,0)</f>
        <v>0</v>
      </c>
    </row>
    <row r="3051" spans="12:17" x14ac:dyDescent="0.25">
      <c r="L3051">
        <f>IF(AND(Colin!$G3051=$B$1,Colin!$H3051=$C$3),Colin!$I3051,)</f>
        <v>0</v>
      </c>
      <c r="M3051">
        <f>IF(AND(Colin!$G3051=$B$1,Colin!$H3051&lt;=$C$3),Colin!$I3051,)</f>
        <v>0</v>
      </c>
      <c r="N3051">
        <f>IF(AND(Colin!$G3051=$B$2,Colin!$H3051=$C$3),Colin!$I3051,)</f>
        <v>0</v>
      </c>
      <c r="O3051">
        <f>IF(AND(Colin!$G3051=$B$2,Colin!$H3051&lt;=$C$3),Colin!$I3051,)</f>
        <v>0</v>
      </c>
      <c r="P3051">
        <f>IF(Colin!$G3051&lt;$B$2,Colin!$I3051,0)</f>
        <v>0</v>
      </c>
      <c r="Q3051">
        <f>IF(Colin!$G3051&lt;$B$1,Colin!$I3051,0)</f>
        <v>0</v>
      </c>
    </row>
    <row r="3052" spans="12:17" x14ac:dyDescent="0.25">
      <c r="L3052">
        <f>IF(AND(Colin!$G3052=$B$1,Colin!$H3052=$C$3),Colin!$I3052,)</f>
        <v>0</v>
      </c>
      <c r="M3052">
        <f>IF(AND(Colin!$G3052=$B$1,Colin!$H3052&lt;=$C$3),Colin!$I3052,)</f>
        <v>0</v>
      </c>
      <c r="N3052">
        <f>IF(AND(Colin!$G3052=$B$2,Colin!$H3052=$C$3),Colin!$I3052,)</f>
        <v>0</v>
      </c>
      <c r="O3052">
        <f>IF(AND(Colin!$G3052=$B$2,Colin!$H3052&lt;=$C$3),Colin!$I3052,)</f>
        <v>0</v>
      </c>
      <c r="P3052">
        <f>IF(Colin!$G3052&lt;$B$2,Colin!$I3052,0)</f>
        <v>0</v>
      </c>
      <c r="Q3052">
        <f>IF(Colin!$G3052&lt;$B$1,Colin!$I3052,0)</f>
        <v>0</v>
      </c>
    </row>
    <row r="3053" spans="12:17" x14ac:dyDescent="0.25">
      <c r="L3053">
        <f>IF(AND(Colin!$G3053=$B$1,Colin!$H3053=$C$3),Colin!$I3053,)</f>
        <v>0</v>
      </c>
      <c r="M3053">
        <f>IF(AND(Colin!$G3053=$B$1,Colin!$H3053&lt;=$C$3),Colin!$I3053,)</f>
        <v>0</v>
      </c>
      <c r="N3053">
        <f>IF(AND(Colin!$G3053=$B$2,Colin!$H3053=$C$3),Colin!$I3053,)</f>
        <v>0</v>
      </c>
      <c r="O3053">
        <f>IF(AND(Colin!$G3053=$B$2,Colin!$H3053&lt;=$C$3),Colin!$I3053,)</f>
        <v>0</v>
      </c>
      <c r="P3053">
        <f>IF(Colin!$G3053&lt;$B$2,Colin!$I3053,0)</f>
        <v>0</v>
      </c>
      <c r="Q3053">
        <f>IF(Colin!$G3053&lt;$B$1,Colin!$I3053,0)</f>
        <v>0</v>
      </c>
    </row>
    <row r="3054" spans="12:17" x14ac:dyDescent="0.25">
      <c r="L3054">
        <f>IF(AND(Colin!$G3054=$B$1,Colin!$H3054=$C$3),Colin!$I3054,)</f>
        <v>0</v>
      </c>
      <c r="M3054">
        <f>IF(AND(Colin!$G3054=$B$1,Colin!$H3054&lt;=$C$3),Colin!$I3054,)</f>
        <v>0</v>
      </c>
      <c r="N3054">
        <f>IF(AND(Colin!$G3054=$B$2,Colin!$H3054=$C$3),Colin!$I3054,)</f>
        <v>0</v>
      </c>
      <c r="O3054">
        <f>IF(AND(Colin!$G3054=$B$2,Colin!$H3054&lt;=$C$3),Colin!$I3054,)</f>
        <v>0</v>
      </c>
      <c r="P3054">
        <f>IF(Colin!$G3054&lt;$B$2,Colin!$I3054,0)</f>
        <v>0</v>
      </c>
      <c r="Q3054">
        <f>IF(Colin!$G3054&lt;$B$1,Colin!$I3054,0)</f>
        <v>0</v>
      </c>
    </row>
    <row r="3055" spans="12:17" x14ac:dyDescent="0.25">
      <c r="L3055">
        <f>IF(AND(Colin!$G3055=$B$1,Colin!$H3055=$C$3),Colin!$I3055,)</f>
        <v>0</v>
      </c>
      <c r="M3055">
        <f>IF(AND(Colin!$G3055=$B$1,Colin!$H3055&lt;=$C$3),Colin!$I3055,)</f>
        <v>0</v>
      </c>
      <c r="N3055">
        <f>IF(AND(Colin!$G3055=$B$2,Colin!$H3055=$C$3),Colin!$I3055,)</f>
        <v>0</v>
      </c>
      <c r="O3055">
        <f>IF(AND(Colin!$G3055=$B$2,Colin!$H3055&lt;=$C$3),Colin!$I3055,)</f>
        <v>0</v>
      </c>
      <c r="P3055">
        <f>IF(Colin!$G3055&lt;$B$2,Colin!$I3055,0)</f>
        <v>0</v>
      </c>
      <c r="Q3055">
        <f>IF(Colin!$G3055&lt;$B$1,Colin!$I3055,0)</f>
        <v>0</v>
      </c>
    </row>
    <row r="3056" spans="12:17" x14ac:dyDescent="0.25">
      <c r="L3056">
        <f>IF(AND(Colin!$G3056=$B$1,Colin!$H3056=$C$3),Colin!$I3056,)</f>
        <v>0</v>
      </c>
      <c r="M3056">
        <f>IF(AND(Colin!$G3056=$B$1,Colin!$H3056&lt;=$C$3),Colin!$I3056,)</f>
        <v>0</v>
      </c>
      <c r="N3056">
        <f>IF(AND(Colin!$G3056=$B$2,Colin!$H3056=$C$3),Colin!$I3056,)</f>
        <v>0</v>
      </c>
      <c r="O3056">
        <f>IF(AND(Colin!$G3056=$B$2,Colin!$H3056&lt;=$C$3),Colin!$I3056,)</f>
        <v>0</v>
      </c>
      <c r="P3056">
        <f>IF(Colin!$G3056&lt;$B$2,Colin!$I3056,0)</f>
        <v>0</v>
      </c>
      <c r="Q3056">
        <f>IF(Colin!$G3056&lt;$B$1,Colin!$I3056,0)</f>
        <v>0</v>
      </c>
    </row>
    <row r="3057" spans="12:17" x14ac:dyDescent="0.25">
      <c r="L3057">
        <f>IF(AND(Colin!$G3057=$B$1,Colin!$H3057=$C$3),Colin!$I3057,)</f>
        <v>0</v>
      </c>
      <c r="M3057">
        <f>IF(AND(Colin!$G3057=$B$1,Colin!$H3057&lt;=$C$3),Colin!$I3057,)</f>
        <v>0</v>
      </c>
      <c r="N3057">
        <f>IF(AND(Colin!$G3057=$B$2,Colin!$H3057=$C$3),Colin!$I3057,)</f>
        <v>0</v>
      </c>
      <c r="O3057">
        <f>IF(AND(Colin!$G3057=$B$2,Colin!$H3057&lt;=$C$3),Colin!$I3057,)</f>
        <v>0</v>
      </c>
      <c r="P3057">
        <f>IF(Colin!$G3057&lt;$B$2,Colin!$I3057,0)</f>
        <v>0</v>
      </c>
      <c r="Q3057">
        <f>IF(Colin!$G3057&lt;$B$1,Colin!$I3057,0)</f>
        <v>0</v>
      </c>
    </row>
    <row r="3058" spans="12:17" x14ac:dyDescent="0.25">
      <c r="L3058">
        <f>IF(AND(Colin!$G3058=$B$1,Colin!$H3058=$C$3),Colin!$I3058,)</f>
        <v>0</v>
      </c>
      <c r="M3058">
        <f>IF(AND(Colin!$G3058=$B$1,Colin!$H3058&lt;=$C$3),Colin!$I3058,)</f>
        <v>0</v>
      </c>
      <c r="N3058">
        <f>IF(AND(Colin!$G3058=$B$2,Colin!$H3058=$C$3),Colin!$I3058,)</f>
        <v>0</v>
      </c>
      <c r="O3058">
        <f>IF(AND(Colin!$G3058=$B$2,Colin!$H3058&lt;=$C$3),Colin!$I3058,)</f>
        <v>0</v>
      </c>
      <c r="P3058">
        <f>IF(Colin!$G3058&lt;$B$2,Colin!$I3058,0)</f>
        <v>0</v>
      </c>
      <c r="Q3058">
        <f>IF(Colin!$G3058&lt;$B$1,Colin!$I3058,0)</f>
        <v>0</v>
      </c>
    </row>
    <row r="3059" spans="12:17" x14ac:dyDescent="0.25">
      <c r="L3059">
        <f>IF(AND(Colin!$G3059=$B$1,Colin!$H3059=$C$3),Colin!$I3059,)</f>
        <v>0</v>
      </c>
      <c r="M3059">
        <f>IF(AND(Colin!$G3059=$B$1,Colin!$H3059&lt;=$C$3),Colin!$I3059,)</f>
        <v>0</v>
      </c>
      <c r="N3059">
        <f>IF(AND(Colin!$G3059=$B$2,Colin!$H3059=$C$3),Colin!$I3059,)</f>
        <v>0</v>
      </c>
      <c r="O3059">
        <f>IF(AND(Colin!$G3059=$B$2,Colin!$H3059&lt;=$C$3),Colin!$I3059,)</f>
        <v>0</v>
      </c>
      <c r="P3059">
        <f>IF(Colin!$G3059&lt;$B$2,Colin!$I3059,0)</f>
        <v>0</v>
      </c>
      <c r="Q3059">
        <f>IF(Colin!$G3059&lt;$B$1,Colin!$I3059,0)</f>
        <v>0</v>
      </c>
    </row>
    <row r="3060" spans="12:17" x14ac:dyDescent="0.25">
      <c r="L3060">
        <f>IF(AND(Colin!$G3060=$B$1,Colin!$H3060=$C$3),Colin!$I3060,)</f>
        <v>0</v>
      </c>
      <c r="M3060">
        <f>IF(AND(Colin!$G3060=$B$1,Colin!$H3060&lt;=$C$3),Colin!$I3060,)</f>
        <v>0</v>
      </c>
      <c r="N3060">
        <f>IF(AND(Colin!$G3060=$B$2,Colin!$H3060=$C$3),Colin!$I3060,)</f>
        <v>0</v>
      </c>
      <c r="O3060">
        <f>IF(AND(Colin!$G3060=$B$2,Colin!$H3060&lt;=$C$3),Colin!$I3060,)</f>
        <v>0</v>
      </c>
      <c r="P3060">
        <f>IF(Colin!$G3060&lt;$B$2,Colin!$I3060,0)</f>
        <v>0</v>
      </c>
      <c r="Q3060">
        <f>IF(Colin!$G3060&lt;$B$1,Colin!$I3060,0)</f>
        <v>0</v>
      </c>
    </row>
    <row r="3061" spans="12:17" x14ac:dyDescent="0.25">
      <c r="L3061">
        <f>IF(AND(Colin!$G3061=$B$1,Colin!$H3061=$C$3),Colin!$I3061,)</f>
        <v>0</v>
      </c>
      <c r="M3061">
        <f>IF(AND(Colin!$G3061=$B$1,Colin!$H3061&lt;=$C$3),Colin!$I3061,)</f>
        <v>0</v>
      </c>
      <c r="N3061">
        <f>IF(AND(Colin!$G3061=$B$2,Colin!$H3061=$C$3),Colin!$I3061,)</f>
        <v>0</v>
      </c>
      <c r="O3061">
        <f>IF(AND(Colin!$G3061=$B$2,Colin!$H3061&lt;=$C$3),Colin!$I3061,)</f>
        <v>0</v>
      </c>
      <c r="P3061">
        <f>IF(Colin!$G3061&lt;$B$2,Colin!$I3061,0)</f>
        <v>0</v>
      </c>
      <c r="Q3061">
        <f>IF(Colin!$G3061&lt;$B$1,Colin!$I3061,0)</f>
        <v>0</v>
      </c>
    </row>
    <row r="3062" spans="12:17" x14ac:dyDescent="0.25">
      <c r="L3062">
        <f>IF(AND(Colin!$G3062=$B$1,Colin!$H3062=$C$3),Colin!$I3062,)</f>
        <v>0</v>
      </c>
      <c r="M3062">
        <f>IF(AND(Colin!$G3062=$B$1,Colin!$H3062&lt;=$C$3),Colin!$I3062,)</f>
        <v>0</v>
      </c>
      <c r="N3062">
        <f>IF(AND(Colin!$G3062=$B$2,Colin!$H3062=$C$3),Colin!$I3062,)</f>
        <v>0</v>
      </c>
      <c r="O3062">
        <f>IF(AND(Colin!$G3062=$B$2,Colin!$H3062&lt;=$C$3),Colin!$I3062,)</f>
        <v>0</v>
      </c>
      <c r="P3062">
        <f>IF(Colin!$G3062&lt;$B$2,Colin!$I3062,0)</f>
        <v>0</v>
      </c>
      <c r="Q3062">
        <f>IF(Colin!$G3062&lt;$B$1,Colin!$I3062,0)</f>
        <v>0</v>
      </c>
    </row>
    <row r="3063" spans="12:17" x14ac:dyDescent="0.25">
      <c r="L3063">
        <f>IF(AND(Colin!$G3063=$B$1,Colin!$H3063=$C$3),Colin!$I3063,)</f>
        <v>0</v>
      </c>
      <c r="M3063">
        <f>IF(AND(Colin!$G3063=$B$1,Colin!$H3063&lt;=$C$3),Colin!$I3063,)</f>
        <v>0</v>
      </c>
      <c r="N3063">
        <f>IF(AND(Colin!$G3063=$B$2,Colin!$H3063=$C$3),Colin!$I3063,)</f>
        <v>0</v>
      </c>
      <c r="O3063">
        <f>IF(AND(Colin!$G3063=$B$2,Colin!$H3063&lt;=$C$3),Colin!$I3063,)</f>
        <v>0</v>
      </c>
      <c r="P3063">
        <f>IF(Colin!$G3063&lt;$B$2,Colin!$I3063,0)</f>
        <v>0</v>
      </c>
      <c r="Q3063">
        <f>IF(Colin!$G3063&lt;$B$1,Colin!$I3063,0)</f>
        <v>0</v>
      </c>
    </row>
    <row r="3064" spans="12:17" x14ac:dyDescent="0.25">
      <c r="L3064">
        <f>IF(AND(Colin!$G3064=$B$1,Colin!$H3064=$C$3),Colin!$I3064,)</f>
        <v>0</v>
      </c>
      <c r="M3064">
        <f>IF(AND(Colin!$G3064=$B$1,Colin!$H3064&lt;=$C$3),Colin!$I3064,)</f>
        <v>0</v>
      </c>
      <c r="N3064">
        <f>IF(AND(Colin!$G3064=$B$2,Colin!$H3064=$C$3),Colin!$I3064,)</f>
        <v>0</v>
      </c>
      <c r="O3064">
        <f>IF(AND(Colin!$G3064=$B$2,Colin!$H3064&lt;=$C$3),Colin!$I3064,)</f>
        <v>0</v>
      </c>
      <c r="P3064">
        <f>IF(Colin!$G3064&lt;$B$2,Colin!$I3064,0)</f>
        <v>0</v>
      </c>
      <c r="Q3064">
        <f>IF(Colin!$G3064&lt;$B$1,Colin!$I3064,0)</f>
        <v>0</v>
      </c>
    </row>
    <row r="3065" spans="12:17" x14ac:dyDescent="0.25">
      <c r="L3065">
        <f>IF(AND(Colin!$G3065=$B$1,Colin!$H3065=$C$3),Colin!$I3065,)</f>
        <v>0</v>
      </c>
      <c r="M3065">
        <f>IF(AND(Colin!$G3065=$B$1,Colin!$H3065&lt;=$C$3),Colin!$I3065,)</f>
        <v>0</v>
      </c>
      <c r="N3065">
        <f>IF(AND(Colin!$G3065=$B$2,Colin!$H3065=$C$3),Colin!$I3065,)</f>
        <v>0</v>
      </c>
      <c r="O3065">
        <f>IF(AND(Colin!$G3065=$B$2,Colin!$H3065&lt;=$C$3),Colin!$I3065,)</f>
        <v>0</v>
      </c>
      <c r="P3065">
        <f>IF(Colin!$G3065&lt;$B$2,Colin!$I3065,0)</f>
        <v>0</v>
      </c>
      <c r="Q3065">
        <f>IF(Colin!$G3065&lt;$B$1,Colin!$I3065,0)</f>
        <v>0</v>
      </c>
    </row>
    <row r="3066" spans="12:17" x14ac:dyDescent="0.25">
      <c r="L3066">
        <f>IF(AND(Colin!$G3066=$B$1,Colin!$H3066=$C$3),Colin!$I3066,)</f>
        <v>0</v>
      </c>
      <c r="M3066">
        <f>IF(AND(Colin!$G3066=$B$1,Colin!$H3066&lt;=$C$3),Colin!$I3066,)</f>
        <v>0</v>
      </c>
      <c r="N3066">
        <f>IF(AND(Colin!$G3066=$B$2,Colin!$H3066=$C$3),Colin!$I3066,)</f>
        <v>0</v>
      </c>
      <c r="O3066">
        <f>IF(AND(Colin!$G3066=$B$2,Colin!$H3066&lt;=$C$3),Colin!$I3066,)</f>
        <v>0</v>
      </c>
      <c r="P3066">
        <f>IF(Colin!$G3066&lt;$B$2,Colin!$I3066,0)</f>
        <v>0</v>
      </c>
      <c r="Q3066">
        <f>IF(Colin!$G3066&lt;$B$1,Colin!$I3066,0)</f>
        <v>0</v>
      </c>
    </row>
    <row r="3067" spans="12:17" x14ac:dyDescent="0.25">
      <c r="L3067">
        <f>IF(AND(Colin!$G3067=$B$1,Colin!$H3067=$C$3),Colin!$I3067,)</f>
        <v>0</v>
      </c>
      <c r="M3067">
        <f>IF(AND(Colin!$G3067=$B$1,Colin!$H3067&lt;=$C$3),Colin!$I3067,)</f>
        <v>0</v>
      </c>
      <c r="N3067">
        <f>IF(AND(Colin!$G3067=$B$2,Colin!$H3067=$C$3),Colin!$I3067,)</f>
        <v>0</v>
      </c>
      <c r="O3067">
        <f>IF(AND(Colin!$G3067=$B$2,Colin!$H3067&lt;=$C$3),Colin!$I3067,)</f>
        <v>0</v>
      </c>
      <c r="P3067">
        <f>IF(Colin!$G3067&lt;$B$2,Colin!$I3067,0)</f>
        <v>0</v>
      </c>
      <c r="Q3067">
        <f>IF(Colin!$G3067&lt;$B$1,Colin!$I3067,0)</f>
        <v>0</v>
      </c>
    </row>
    <row r="3068" spans="12:17" x14ac:dyDescent="0.25">
      <c r="L3068">
        <f>IF(AND(Colin!$G3068=$B$1,Colin!$H3068=$C$3),Colin!$I3068,)</f>
        <v>0</v>
      </c>
      <c r="M3068">
        <f>IF(AND(Colin!$G3068=$B$1,Colin!$H3068&lt;=$C$3),Colin!$I3068,)</f>
        <v>0</v>
      </c>
      <c r="N3068">
        <f>IF(AND(Colin!$G3068=$B$2,Colin!$H3068=$C$3),Colin!$I3068,)</f>
        <v>0</v>
      </c>
      <c r="O3068">
        <f>IF(AND(Colin!$G3068=$B$2,Colin!$H3068&lt;=$C$3),Colin!$I3068,)</f>
        <v>0</v>
      </c>
      <c r="P3068">
        <f>IF(Colin!$G3068&lt;$B$2,Colin!$I3068,0)</f>
        <v>0</v>
      </c>
      <c r="Q3068">
        <f>IF(Colin!$G3068&lt;$B$1,Colin!$I3068,0)</f>
        <v>0</v>
      </c>
    </row>
    <row r="3069" spans="12:17" x14ac:dyDescent="0.25">
      <c r="L3069">
        <f>IF(AND(Colin!$G3069=$B$1,Colin!$H3069=$C$3),Colin!$I3069,)</f>
        <v>0</v>
      </c>
      <c r="M3069">
        <f>IF(AND(Colin!$G3069=$B$1,Colin!$H3069&lt;=$C$3),Colin!$I3069,)</f>
        <v>0</v>
      </c>
      <c r="N3069">
        <f>IF(AND(Colin!$G3069=$B$2,Colin!$H3069=$C$3),Colin!$I3069,)</f>
        <v>0</v>
      </c>
      <c r="O3069">
        <f>IF(AND(Colin!$G3069=$B$2,Colin!$H3069&lt;=$C$3),Colin!$I3069,)</f>
        <v>0</v>
      </c>
      <c r="P3069">
        <f>IF(Colin!$G3069&lt;$B$2,Colin!$I3069,0)</f>
        <v>0</v>
      </c>
      <c r="Q3069">
        <f>IF(Colin!$G3069&lt;$B$1,Colin!$I3069,0)</f>
        <v>0</v>
      </c>
    </row>
    <row r="3070" spans="12:17" x14ac:dyDescent="0.25">
      <c r="L3070">
        <f>IF(AND(Colin!$G3070=$B$1,Colin!$H3070=$C$3),Colin!$I3070,)</f>
        <v>0</v>
      </c>
      <c r="M3070">
        <f>IF(AND(Colin!$G3070=$B$1,Colin!$H3070&lt;=$C$3),Colin!$I3070,)</f>
        <v>0</v>
      </c>
      <c r="N3070">
        <f>IF(AND(Colin!$G3070=$B$2,Colin!$H3070=$C$3),Colin!$I3070,)</f>
        <v>0</v>
      </c>
      <c r="O3070">
        <f>IF(AND(Colin!$G3070=$B$2,Colin!$H3070&lt;=$C$3),Colin!$I3070,)</f>
        <v>0</v>
      </c>
      <c r="P3070">
        <f>IF(Colin!$G3070&lt;$B$2,Colin!$I3070,0)</f>
        <v>0</v>
      </c>
      <c r="Q3070">
        <f>IF(Colin!$G3070&lt;$B$1,Colin!$I3070,0)</f>
        <v>0</v>
      </c>
    </row>
    <row r="3071" spans="12:17" x14ac:dyDescent="0.25">
      <c r="L3071">
        <f>IF(AND(Colin!$G3071=$B$1,Colin!$H3071=$C$3),Colin!$I3071,)</f>
        <v>0</v>
      </c>
      <c r="M3071">
        <f>IF(AND(Colin!$G3071=$B$1,Colin!$H3071&lt;=$C$3),Colin!$I3071,)</f>
        <v>0</v>
      </c>
      <c r="N3071">
        <f>IF(AND(Colin!$G3071=$B$2,Colin!$H3071=$C$3),Colin!$I3071,)</f>
        <v>0</v>
      </c>
      <c r="O3071">
        <f>IF(AND(Colin!$G3071=$B$2,Colin!$H3071&lt;=$C$3),Colin!$I3071,)</f>
        <v>0</v>
      </c>
      <c r="P3071">
        <f>IF(Colin!$G3071&lt;$B$2,Colin!$I3071,0)</f>
        <v>0</v>
      </c>
      <c r="Q3071">
        <f>IF(Colin!$G3071&lt;$B$1,Colin!$I3071,0)</f>
        <v>0</v>
      </c>
    </row>
    <row r="3072" spans="12:17" x14ac:dyDescent="0.25">
      <c r="L3072">
        <f>IF(AND(Colin!$G3072=$B$1,Colin!$H3072=$C$3),Colin!$I3072,)</f>
        <v>0</v>
      </c>
      <c r="M3072">
        <f>IF(AND(Colin!$G3072=$B$1,Colin!$H3072&lt;=$C$3),Colin!$I3072,)</f>
        <v>0</v>
      </c>
      <c r="N3072">
        <f>IF(AND(Colin!$G3072=$B$2,Colin!$H3072=$C$3),Colin!$I3072,)</f>
        <v>0</v>
      </c>
      <c r="O3072">
        <f>IF(AND(Colin!$G3072=$B$2,Colin!$H3072&lt;=$C$3),Colin!$I3072,)</f>
        <v>0</v>
      </c>
      <c r="P3072">
        <f>IF(Colin!$G3072&lt;$B$2,Colin!$I3072,0)</f>
        <v>0</v>
      </c>
      <c r="Q3072">
        <f>IF(Colin!$G3072&lt;$B$1,Colin!$I3072,0)</f>
        <v>0</v>
      </c>
    </row>
    <row r="3073" spans="12:17" x14ac:dyDescent="0.25">
      <c r="L3073">
        <f>IF(AND(Colin!$G3073=$B$1,Colin!$H3073=$C$3),Colin!$I3073,)</f>
        <v>0</v>
      </c>
      <c r="M3073">
        <f>IF(AND(Colin!$G3073=$B$1,Colin!$H3073&lt;=$C$3),Colin!$I3073,)</f>
        <v>0</v>
      </c>
      <c r="N3073">
        <f>IF(AND(Colin!$G3073=$B$2,Colin!$H3073=$C$3),Colin!$I3073,)</f>
        <v>0</v>
      </c>
      <c r="O3073">
        <f>IF(AND(Colin!$G3073=$B$2,Colin!$H3073&lt;=$C$3),Colin!$I3073,)</f>
        <v>0</v>
      </c>
      <c r="P3073">
        <f>IF(Colin!$G3073&lt;$B$2,Colin!$I3073,0)</f>
        <v>0</v>
      </c>
      <c r="Q3073">
        <f>IF(Colin!$G3073&lt;$B$1,Colin!$I3073,0)</f>
        <v>0</v>
      </c>
    </row>
    <row r="3074" spans="12:17" x14ac:dyDescent="0.25">
      <c r="L3074">
        <f>IF(AND(Colin!$G3074=$B$1,Colin!$H3074=$C$3),Colin!$I3074,)</f>
        <v>0</v>
      </c>
      <c r="M3074">
        <f>IF(AND(Colin!$G3074=$B$1,Colin!$H3074&lt;=$C$3),Colin!$I3074,)</f>
        <v>0</v>
      </c>
      <c r="N3074">
        <f>IF(AND(Colin!$G3074=$B$2,Colin!$H3074=$C$3),Colin!$I3074,)</f>
        <v>0</v>
      </c>
      <c r="O3074">
        <f>IF(AND(Colin!$G3074=$B$2,Colin!$H3074&lt;=$C$3),Colin!$I3074,)</f>
        <v>0</v>
      </c>
      <c r="P3074">
        <f>IF(Colin!$G3074&lt;$B$2,Colin!$I3074,0)</f>
        <v>0</v>
      </c>
      <c r="Q3074">
        <f>IF(Colin!$G3074&lt;$B$1,Colin!$I3074,0)</f>
        <v>0</v>
      </c>
    </row>
    <row r="3075" spans="12:17" x14ac:dyDescent="0.25">
      <c r="L3075">
        <f>IF(AND(Colin!$G3075=$B$1,Colin!$H3075=$C$3),Colin!$I3075,)</f>
        <v>0</v>
      </c>
      <c r="M3075">
        <f>IF(AND(Colin!$G3075=$B$1,Colin!$H3075&lt;=$C$3),Colin!$I3075,)</f>
        <v>0</v>
      </c>
      <c r="N3075">
        <f>IF(AND(Colin!$G3075=$B$2,Colin!$H3075=$C$3),Colin!$I3075,)</f>
        <v>0</v>
      </c>
      <c r="O3075">
        <f>IF(AND(Colin!$G3075=$B$2,Colin!$H3075&lt;=$C$3),Colin!$I3075,)</f>
        <v>0</v>
      </c>
      <c r="P3075">
        <f>IF(Colin!$G3075&lt;$B$2,Colin!$I3075,0)</f>
        <v>0</v>
      </c>
      <c r="Q3075">
        <f>IF(Colin!$G3075&lt;$B$1,Colin!$I3075,0)</f>
        <v>0</v>
      </c>
    </row>
    <row r="3076" spans="12:17" x14ac:dyDescent="0.25">
      <c r="L3076">
        <f>IF(AND(Colin!$G3076=$B$1,Colin!$H3076=$C$3),Colin!$I3076,)</f>
        <v>0</v>
      </c>
      <c r="M3076">
        <f>IF(AND(Colin!$G3076=$B$1,Colin!$H3076&lt;=$C$3),Colin!$I3076,)</f>
        <v>0</v>
      </c>
      <c r="N3076">
        <f>IF(AND(Colin!$G3076=$B$2,Colin!$H3076=$C$3),Colin!$I3076,)</f>
        <v>0</v>
      </c>
      <c r="O3076">
        <f>IF(AND(Colin!$G3076=$B$2,Colin!$H3076&lt;=$C$3),Colin!$I3076,)</f>
        <v>0</v>
      </c>
      <c r="P3076">
        <f>IF(Colin!$G3076&lt;$B$2,Colin!$I3076,0)</f>
        <v>0</v>
      </c>
      <c r="Q3076">
        <f>IF(Colin!$G3076&lt;$B$1,Colin!$I3076,0)</f>
        <v>0</v>
      </c>
    </row>
    <row r="3077" spans="12:17" x14ac:dyDescent="0.25">
      <c r="L3077">
        <f>IF(AND(Colin!$G3077=$B$1,Colin!$H3077=$C$3),Colin!$I3077,)</f>
        <v>0</v>
      </c>
      <c r="M3077">
        <f>IF(AND(Colin!$G3077=$B$1,Colin!$H3077&lt;=$C$3),Colin!$I3077,)</f>
        <v>0</v>
      </c>
      <c r="N3077">
        <f>IF(AND(Colin!$G3077=$B$2,Colin!$H3077=$C$3),Colin!$I3077,)</f>
        <v>0</v>
      </c>
      <c r="O3077">
        <f>IF(AND(Colin!$G3077=$B$2,Colin!$H3077&lt;=$C$3),Colin!$I3077,)</f>
        <v>0</v>
      </c>
      <c r="P3077">
        <f>IF(Colin!$G3077&lt;$B$2,Colin!$I3077,0)</f>
        <v>0</v>
      </c>
      <c r="Q3077">
        <f>IF(Colin!$G3077&lt;$B$1,Colin!$I3077,0)</f>
        <v>0</v>
      </c>
    </row>
    <row r="3078" spans="12:17" x14ac:dyDescent="0.25">
      <c r="L3078">
        <f>IF(AND(Colin!$G3078=$B$1,Colin!$H3078=$C$3),Colin!$I3078,)</f>
        <v>0</v>
      </c>
      <c r="M3078">
        <f>IF(AND(Colin!$G3078=$B$1,Colin!$H3078&lt;=$C$3),Colin!$I3078,)</f>
        <v>0</v>
      </c>
      <c r="N3078">
        <f>IF(AND(Colin!$G3078=$B$2,Colin!$H3078=$C$3),Colin!$I3078,)</f>
        <v>0</v>
      </c>
      <c r="O3078">
        <f>IF(AND(Colin!$G3078=$B$2,Colin!$H3078&lt;=$C$3),Colin!$I3078,)</f>
        <v>0</v>
      </c>
      <c r="P3078">
        <f>IF(Colin!$G3078&lt;$B$2,Colin!$I3078,0)</f>
        <v>0</v>
      </c>
      <c r="Q3078">
        <f>IF(Colin!$G3078&lt;$B$1,Colin!$I3078,0)</f>
        <v>0</v>
      </c>
    </row>
    <row r="3079" spans="12:17" x14ac:dyDescent="0.25">
      <c r="L3079">
        <f>IF(AND(Colin!$G3079=$B$1,Colin!$H3079=$C$3),Colin!$I3079,)</f>
        <v>0</v>
      </c>
      <c r="M3079">
        <f>IF(AND(Colin!$G3079=$B$1,Colin!$H3079&lt;=$C$3),Colin!$I3079,)</f>
        <v>0</v>
      </c>
      <c r="N3079">
        <f>IF(AND(Colin!$G3079=$B$2,Colin!$H3079=$C$3),Colin!$I3079,)</f>
        <v>0</v>
      </c>
      <c r="O3079">
        <f>IF(AND(Colin!$G3079=$B$2,Colin!$H3079&lt;=$C$3),Colin!$I3079,)</f>
        <v>0</v>
      </c>
      <c r="P3079">
        <f>IF(Colin!$G3079&lt;$B$2,Colin!$I3079,0)</f>
        <v>0</v>
      </c>
      <c r="Q3079">
        <f>IF(Colin!$G3079&lt;$B$1,Colin!$I3079,0)</f>
        <v>0</v>
      </c>
    </row>
    <row r="3080" spans="12:17" x14ac:dyDescent="0.25">
      <c r="L3080">
        <f>IF(AND(Colin!$G3080=$B$1,Colin!$H3080=$C$3),Colin!$I3080,)</f>
        <v>0</v>
      </c>
      <c r="M3080">
        <f>IF(AND(Colin!$G3080=$B$1,Colin!$H3080&lt;=$C$3),Colin!$I3080,)</f>
        <v>0</v>
      </c>
      <c r="N3080">
        <f>IF(AND(Colin!$G3080=$B$2,Colin!$H3080=$C$3),Colin!$I3080,)</f>
        <v>0</v>
      </c>
      <c r="O3080">
        <f>IF(AND(Colin!$G3080=$B$2,Colin!$H3080&lt;=$C$3),Colin!$I3080,)</f>
        <v>0</v>
      </c>
      <c r="P3080">
        <f>IF(Colin!$G3080&lt;$B$2,Colin!$I3080,0)</f>
        <v>0</v>
      </c>
      <c r="Q3080">
        <f>IF(Colin!$G3080&lt;$B$1,Colin!$I3080,0)</f>
        <v>0</v>
      </c>
    </row>
    <row r="3081" spans="12:17" x14ac:dyDescent="0.25">
      <c r="L3081">
        <f>IF(AND(Colin!$G3081=$B$1,Colin!$H3081=$C$3),Colin!$I3081,)</f>
        <v>0</v>
      </c>
      <c r="M3081">
        <f>IF(AND(Colin!$G3081=$B$1,Colin!$H3081&lt;=$C$3),Colin!$I3081,)</f>
        <v>0</v>
      </c>
      <c r="N3081">
        <f>IF(AND(Colin!$G3081=$B$2,Colin!$H3081=$C$3),Colin!$I3081,)</f>
        <v>0</v>
      </c>
      <c r="O3081">
        <f>IF(AND(Colin!$G3081=$B$2,Colin!$H3081&lt;=$C$3),Colin!$I3081,)</f>
        <v>0</v>
      </c>
      <c r="P3081">
        <f>IF(Colin!$G3081&lt;$B$2,Colin!$I3081,0)</f>
        <v>0</v>
      </c>
      <c r="Q3081">
        <f>IF(Colin!$G3081&lt;$B$1,Colin!$I3081,0)</f>
        <v>0</v>
      </c>
    </row>
    <row r="3082" spans="12:17" x14ac:dyDescent="0.25">
      <c r="L3082">
        <f>IF(AND(Colin!$G3082=$B$1,Colin!$H3082=$C$3),Colin!$I3082,)</f>
        <v>0</v>
      </c>
      <c r="M3082">
        <f>IF(AND(Colin!$G3082=$B$1,Colin!$H3082&lt;=$C$3),Colin!$I3082,)</f>
        <v>0</v>
      </c>
      <c r="N3082">
        <f>IF(AND(Colin!$G3082=$B$2,Colin!$H3082=$C$3),Colin!$I3082,)</f>
        <v>0</v>
      </c>
      <c r="O3082">
        <f>IF(AND(Colin!$G3082=$B$2,Colin!$H3082&lt;=$C$3),Colin!$I3082,)</f>
        <v>0</v>
      </c>
      <c r="P3082">
        <f>IF(Colin!$G3082&lt;$B$2,Colin!$I3082,0)</f>
        <v>0</v>
      </c>
      <c r="Q3082">
        <f>IF(Colin!$G3082&lt;$B$1,Colin!$I3082,0)</f>
        <v>0</v>
      </c>
    </row>
    <row r="3083" spans="12:17" x14ac:dyDescent="0.25">
      <c r="L3083">
        <f>IF(AND(Colin!$G3083=$B$1,Colin!$H3083=$C$3),Colin!$I3083,)</f>
        <v>0</v>
      </c>
      <c r="M3083">
        <f>IF(AND(Colin!$G3083=$B$1,Colin!$H3083&lt;=$C$3),Colin!$I3083,)</f>
        <v>0</v>
      </c>
      <c r="N3083">
        <f>IF(AND(Colin!$G3083=$B$2,Colin!$H3083=$C$3),Colin!$I3083,)</f>
        <v>0</v>
      </c>
      <c r="O3083">
        <f>IF(AND(Colin!$G3083=$B$2,Colin!$H3083&lt;=$C$3),Colin!$I3083,)</f>
        <v>0</v>
      </c>
      <c r="P3083">
        <f>IF(Colin!$G3083&lt;$B$2,Colin!$I3083,0)</f>
        <v>0</v>
      </c>
      <c r="Q3083">
        <f>IF(Colin!$G3083&lt;$B$1,Colin!$I3083,0)</f>
        <v>0</v>
      </c>
    </row>
    <row r="3084" spans="12:17" x14ac:dyDescent="0.25">
      <c r="L3084">
        <f>IF(AND(Colin!$G3084=$B$1,Colin!$H3084=$C$3),Colin!$I3084,)</f>
        <v>0</v>
      </c>
      <c r="M3084">
        <f>IF(AND(Colin!$G3084=$B$1,Colin!$H3084&lt;=$C$3),Colin!$I3084,)</f>
        <v>0</v>
      </c>
      <c r="N3084">
        <f>IF(AND(Colin!$G3084=$B$2,Colin!$H3084=$C$3),Colin!$I3084,)</f>
        <v>0</v>
      </c>
      <c r="O3084">
        <f>IF(AND(Colin!$G3084=$B$2,Colin!$H3084&lt;=$C$3),Colin!$I3084,)</f>
        <v>0</v>
      </c>
      <c r="P3084">
        <f>IF(Colin!$G3084&lt;$B$2,Colin!$I3084,0)</f>
        <v>0</v>
      </c>
      <c r="Q3084">
        <f>IF(Colin!$G3084&lt;$B$1,Colin!$I3084,0)</f>
        <v>0</v>
      </c>
    </row>
    <row r="3085" spans="12:17" x14ac:dyDescent="0.25">
      <c r="L3085">
        <f>IF(AND(Colin!$G3085=$B$1,Colin!$H3085=$C$3),Colin!$I3085,)</f>
        <v>0</v>
      </c>
      <c r="M3085">
        <f>IF(AND(Colin!$G3085=$B$1,Colin!$H3085&lt;=$C$3),Colin!$I3085,)</f>
        <v>0</v>
      </c>
      <c r="N3085">
        <f>IF(AND(Colin!$G3085=$B$2,Colin!$H3085=$C$3),Colin!$I3085,)</f>
        <v>0</v>
      </c>
      <c r="O3085">
        <f>IF(AND(Colin!$G3085=$B$2,Colin!$H3085&lt;=$C$3),Colin!$I3085,)</f>
        <v>0</v>
      </c>
      <c r="P3085">
        <f>IF(Colin!$G3085&lt;$B$2,Colin!$I3085,0)</f>
        <v>0</v>
      </c>
      <c r="Q3085">
        <f>IF(Colin!$G3085&lt;$B$1,Colin!$I3085,0)</f>
        <v>0</v>
      </c>
    </row>
    <row r="3086" spans="12:17" x14ac:dyDescent="0.25">
      <c r="L3086">
        <f>IF(AND(Colin!$G3086=$B$1,Colin!$H3086=$C$3),Colin!$I3086,)</f>
        <v>0</v>
      </c>
      <c r="M3086">
        <f>IF(AND(Colin!$G3086=$B$1,Colin!$H3086&lt;=$C$3),Colin!$I3086,)</f>
        <v>0</v>
      </c>
      <c r="N3086">
        <f>IF(AND(Colin!$G3086=$B$2,Colin!$H3086=$C$3),Colin!$I3086,)</f>
        <v>0</v>
      </c>
      <c r="O3086">
        <f>IF(AND(Colin!$G3086=$B$2,Colin!$H3086&lt;=$C$3),Colin!$I3086,)</f>
        <v>0</v>
      </c>
      <c r="P3086">
        <f>IF(Colin!$G3086&lt;$B$2,Colin!$I3086,0)</f>
        <v>0</v>
      </c>
      <c r="Q3086">
        <f>IF(Colin!$G3086&lt;$B$1,Colin!$I3086,0)</f>
        <v>0</v>
      </c>
    </row>
    <row r="3087" spans="12:17" x14ac:dyDescent="0.25">
      <c r="L3087">
        <f>IF(AND(Colin!$G3087=$B$1,Colin!$H3087=$C$3),Colin!$I3087,)</f>
        <v>0</v>
      </c>
      <c r="M3087">
        <f>IF(AND(Colin!$G3087=$B$1,Colin!$H3087&lt;=$C$3),Colin!$I3087,)</f>
        <v>0</v>
      </c>
      <c r="N3087">
        <f>IF(AND(Colin!$G3087=$B$2,Colin!$H3087=$C$3),Colin!$I3087,)</f>
        <v>0</v>
      </c>
      <c r="O3087">
        <f>IF(AND(Colin!$G3087=$B$2,Colin!$H3087&lt;=$C$3),Colin!$I3087,)</f>
        <v>0</v>
      </c>
      <c r="P3087">
        <f>IF(Colin!$G3087&lt;$B$2,Colin!$I3087,0)</f>
        <v>0</v>
      </c>
      <c r="Q3087">
        <f>IF(Colin!$G3087&lt;$B$1,Colin!$I3087,0)</f>
        <v>0</v>
      </c>
    </row>
    <row r="3088" spans="12:17" x14ac:dyDescent="0.25">
      <c r="L3088">
        <f>IF(AND(Colin!$G3088=$B$1,Colin!$H3088=$C$3),Colin!$I3088,)</f>
        <v>0</v>
      </c>
      <c r="M3088">
        <f>IF(AND(Colin!$G3088=$B$1,Colin!$H3088&lt;=$C$3),Colin!$I3088,)</f>
        <v>0</v>
      </c>
      <c r="N3088">
        <f>IF(AND(Colin!$G3088=$B$2,Colin!$H3088=$C$3),Colin!$I3088,)</f>
        <v>0</v>
      </c>
      <c r="O3088">
        <f>IF(AND(Colin!$G3088=$B$2,Colin!$H3088&lt;=$C$3),Colin!$I3088,)</f>
        <v>0</v>
      </c>
      <c r="P3088">
        <f>IF(Colin!$G3088&lt;$B$2,Colin!$I3088,0)</f>
        <v>0</v>
      </c>
      <c r="Q3088">
        <f>IF(Colin!$G3088&lt;$B$1,Colin!$I3088,0)</f>
        <v>0</v>
      </c>
    </row>
    <row r="3089" spans="12:17" x14ac:dyDescent="0.25">
      <c r="L3089">
        <f>IF(AND(Colin!$G3089=$B$1,Colin!$H3089=$C$3),Colin!$I3089,)</f>
        <v>0</v>
      </c>
      <c r="M3089">
        <f>IF(AND(Colin!$G3089=$B$1,Colin!$H3089&lt;=$C$3),Colin!$I3089,)</f>
        <v>0</v>
      </c>
      <c r="N3089">
        <f>IF(AND(Colin!$G3089=$B$2,Colin!$H3089=$C$3),Colin!$I3089,)</f>
        <v>0</v>
      </c>
      <c r="O3089">
        <f>IF(AND(Colin!$G3089=$B$2,Colin!$H3089&lt;=$C$3),Colin!$I3089,)</f>
        <v>0</v>
      </c>
      <c r="P3089">
        <f>IF(Colin!$G3089&lt;$B$2,Colin!$I3089,0)</f>
        <v>0</v>
      </c>
      <c r="Q3089">
        <f>IF(Colin!$G3089&lt;$B$1,Colin!$I3089,0)</f>
        <v>0</v>
      </c>
    </row>
    <row r="3090" spans="12:17" x14ac:dyDescent="0.25">
      <c r="L3090">
        <f>IF(AND(Colin!$G3090=$B$1,Colin!$H3090=$C$3),Colin!$I3090,)</f>
        <v>0</v>
      </c>
      <c r="M3090">
        <f>IF(AND(Colin!$G3090=$B$1,Colin!$H3090&lt;=$C$3),Colin!$I3090,)</f>
        <v>0</v>
      </c>
      <c r="N3090">
        <f>IF(AND(Colin!$G3090=$B$2,Colin!$H3090=$C$3),Colin!$I3090,)</f>
        <v>0</v>
      </c>
      <c r="O3090">
        <f>IF(AND(Colin!$G3090=$B$2,Colin!$H3090&lt;=$C$3),Colin!$I3090,)</f>
        <v>0</v>
      </c>
      <c r="P3090">
        <f>IF(Colin!$G3090&lt;$B$2,Colin!$I3090,0)</f>
        <v>0</v>
      </c>
      <c r="Q3090">
        <f>IF(Colin!$G3090&lt;$B$1,Colin!$I3090,0)</f>
        <v>0</v>
      </c>
    </row>
    <row r="3091" spans="12:17" x14ac:dyDescent="0.25">
      <c r="L3091">
        <f>IF(AND(Colin!$G3091=$B$1,Colin!$H3091=$C$3),Colin!$I3091,)</f>
        <v>0</v>
      </c>
      <c r="M3091">
        <f>IF(AND(Colin!$G3091=$B$1,Colin!$H3091&lt;=$C$3),Colin!$I3091,)</f>
        <v>0</v>
      </c>
      <c r="N3091">
        <f>IF(AND(Colin!$G3091=$B$2,Colin!$H3091=$C$3),Colin!$I3091,)</f>
        <v>0</v>
      </c>
      <c r="O3091">
        <f>IF(AND(Colin!$G3091=$B$2,Colin!$H3091&lt;=$C$3),Colin!$I3091,)</f>
        <v>0</v>
      </c>
      <c r="P3091">
        <f>IF(Colin!$G3091&lt;$B$2,Colin!$I3091,0)</f>
        <v>0</v>
      </c>
      <c r="Q3091">
        <f>IF(Colin!$G3091&lt;$B$1,Colin!$I3091,0)</f>
        <v>0</v>
      </c>
    </row>
    <row r="3092" spans="12:17" x14ac:dyDescent="0.25">
      <c r="L3092">
        <f>IF(AND(Colin!$G3092=$B$1,Colin!$H3092=$C$3),Colin!$I3092,)</f>
        <v>0</v>
      </c>
      <c r="M3092">
        <f>IF(AND(Colin!$G3092=$B$1,Colin!$H3092&lt;=$C$3),Colin!$I3092,)</f>
        <v>0</v>
      </c>
      <c r="N3092">
        <f>IF(AND(Colin!$G3092=$B$2,Colin!$H3092=$C$3),Colin!$I3092,)</f>
        <v>0</v>
      </c>
      <c r="O3092">
        <f>IF(AND(Colin!$G3092=$B$2,Colin!$H3092&lt;=$C$3),Colin!$I3092,)</f>
        <v>0</v>
      </c>
      <c r="P3092">
        <f>IF(Colin!$G3092&lt;$B$2,Colin!$I3092,0)</f>
        <v>0</v>
      </c>
      <c r="Q3092">
        <f>IF(Colin!$G3092&lt;$B$1,Colin!$I3092,0)</f>
        <v>0</v>
      </c>
    </row>
    <row r="3093" spans="12:17" x14ac:dyDescent="0.25">
      <c r="L3093">
        <f>IF(AND(Colin!$G3093=$B$1,Colin!$H3093=$C$3),Colin!$I3093,)</f>
        <v>0</v>
      </c>
      <c r="M3093">
        <f>IF(AND(Colin!$G3093=$B$1,Colin!$H3093&lt;=$C$3),Colin!$I3093,)</f>
        <v>0</v>
      </c>
      <c r="N3093">
        <f>IF(AND(Colin!$G3093=$B$2,Colin!$H3093=$C$3),Colin!$I3093,)</f>
        <v>0</v>
      </c>
      <c r="O3093">
        <f>IF(AND(Colin!$G3093=$B$2,Colin!$H3093&lt;=$C$3),Colin!$I3093,)</f>
        <v>0</v>
      </c>
      <c r="P3093">
        <f>IF(Colin!$G3093&lt;$B$2,Colin!$I3093,0)</f>
        <v>0</v>
      </c>
      <c r="Q3093">
        <f>IF(Colin!$G3093&lt;$B$1,Colin!$I3093,0)</f>
        <v>0</v>
      </c>
    </row>
    <row r="3094" spans="12:17" x14ac:dyDescent="0.25">
      <c r="L3094">
        <f>IF(AND(Colin!$G3094=$B$1,Colin!$H3094=$C$3),Colin!$I3094,)</f>
        <v>0</v>
      </c>
      <c r="M3094">
        <f>IF(AND(Colin!$G3094=$B$1,Colin!$H3094&lt;=$C$3),Colin!$I3094,)</f>
        <v>0</v>
      </c>
      <c r="N3094">
        <f>IF(AND(Colin!$G3094=$B$2,Colin!$H3094=$C$3),Colin!$I3094,)</f>
        <v>0</v>
      </c>
      <c r="O3094">
        <f>IF(AND(Colin!$G3094=$B$2,Colin!$H3094&lt;=$C$3),Colin!$I3094,)</f>
        <v>0</v>
      </c>
      <c r="P3094">
        <f>IF(Colin!$G3094&lt;$B$2,Colin!$I3094,0)</f>
        <v>0</v>
      </c>
      <c r="Q3094">
        <f>IF(Colin!$G3094&lt;$B$1,Colin!$I3094,0)</f>
        <v>0</v>
      </c>
    </row>
    <row r="3095" spans="12:17" x14ac:dyDescent="0.25">
      <c r="L3095">
        <f>IF(AND(Colin!$G3095=$B$1,Colin!$H3095=$C$3),Colin!$I3095,)</f>
        <v>0</v>
      </c>
      <c r="M3095">
        <f>IF(AND(Colin!$G3095=$B$1,Colin!$H3095&lt;=$C$3),Colin!$I3095,)</f>
        <v>0</v>
      </c>
      <c r="N3095">
        <f>IF(AND(Colin!$G3095=$B$2,Colin!$H3095=$C$3),Colin!$I3095,)</f>
        <v>0</v>
      </c>
      <c r="O3095">
        <f>IF(AND(Colin!$G3095=$B$2,Colin!$H3095&lt;=$C$3),Colin!$I3095,)</f>
        <v>0</v>
      </c>
      <c r="P3095">
        <f>IF(Colin!$G3095&lt;$B$2,Colin!$I3095,0)</f>
        <v>0</v>
      </c>
      <c r="Q3095">
        <f>IF(Colin!$G3095&lt;$B$1,Colin!$I3095,0)</f>
        <v>0</v>
      </c>
    </row>
    <row r="3096" spans="12:17" x14ac:dyDescent="0.25">
      <c r="L3096">
        <f>IF(AND(Colin!$G3096=$B$1,Colin!$H3096=$C$3),Colin!$I3096,)</f>
        <v>0</v>
      </c>
      <c r="M3096">
        <f>IF(AND(Colin!$G3096=$B$1,Colin!$H3096&lt;=$C$3),Colin!$I3096,)</f>
        <v>0</v>
      </c>
      <c r="N3096">
        <f>IF(AND(Colin!$G3096=$B$2,Colin!$H3096=$C$3),Colin!$I3096,)</f>
        <v>0</v>
      </c>
      <c r="O3096">
        <f>IF(AND(Colin!$G3096=$B$2,Colin!$H3096&lt;=$C$3),Colin!$I3096,)</f>
        <v>0</v>
      </c>
      <c r="P3096">
        <f>IF(Colin!$G3096&lt;$B$2,Colin!$I3096,0)</f>
        <v>0</v>
      </c>
      <c r="Q3096">
        <f>IF(Colin!$G3096&lt;$B$1,Colin!$I3096,0)</f>
        <v>0</v>
      </c>
    </row>
    <row r="3097" spans="12:17" x14ac:dyDescent="0.25">
      <c r="L3097">
        <f>IF(AND(Colin!$G3097=$B$1,Colin!$H3097=$C$3),Colin!$I3097,)</f>
        <v>0</v>
      </c>
      <c r="M3097">
        <f>IF(AND(Colin!$G3097=$B$1,Colin!$H3097&lt;=$C$3),Colin!$I3097,)</f>
        <v>0</v>
      </c>
      <c r="N3097">
        <f>IF(AND(Colin!$G3097=$B$2,Colin!$H3097=$C$3),Colin!$I3097,)</f>
        <v>0</v>
      </c>
      <c r="O3097">
        <f>IF(AND(Colin!$G3097=$B$2,Colin!$H3097&lt;=$C$3),Colin!$I3097,)</f>
        <v>0</v>
      </c>
      <c r="P3097">
        <f>IF(Colin!$G3097&lt;$B$2,Colin!$I3097,0)</f>
        <v>0</v>
      </c>
      <c r="Q3097">
        <f>IF(Colin!$G3097&lt;$B$1,Colin!$I3097,0)</f>
        <v>0</v>
      </c>
    </row>
    <row r="3098" spans="12:17" x14ac:dyDescent="0.25">
      <c r="L3098">
        <f>IF(AND(Colin!$G3098=$B$1,Colin!$H3098=$C$3),Colin!$I3098,)</f>
        <v>0</v>
      </c>
      <c r="M3098">
        <f>IF(AND(Colin!$G3098=$B$1,Colin!$H3098&lt;=$C$3),Colin!$I3098,)</f>
        <v>0</v>
      </c>
      <c r="N3098">
        <f>IF(AND(Colin!$G3098=$B$2,Colin!$H3098=$C$3),Colin!$I3098,)</f>
        <v>0</v>
      </c>
      <c r="O3098">
        <f>IF(AND(Colin!$G3098=$B$2,Colin!$H3098&lt;=$C$3),Colin!$I3098,)</f>
        <v>0</v>
      </c>
      <c r="P3098">
        <f>IF(Colin!$G3098&lt;$B$2,Colin!$I3098,0)</f>
        <v>0</v>
      </c>
      <c r="Q3098">
        <f>IF(Colin!$G3098&lt;$B$1,Colin!$I3098,0)</f>
        <v>0</v>
      </c>
    </row>
    <row r="3099" spans="12:17" x14ac:dyDescent="0.25">
      <c r="L3099">
        <f>IF(AND(Colin!$G3099=$B$1,Colin!$H3099=$C$3),Colin!$I3099,)</f>
        <v>0</v>
      </c>
      <c r="M3099">
        <f>IF(AND(Colin!$G3099=$B$1,Colin!$H3099&lt;=$C$3),Colin!$I3099,)</f>
        <v>0</v>
      </c>
      <c r="N3099">
        <f>IF(AND(Colin!$G3099=$B$2,Colin!$H3099=$C$3),Colin!$I3099,)</f>
        <v>0</v>
      </c>
      <c r="O3099">
        <f>IF(AND(Colin!$G3099=$B$2,Colin!$H3099&lt;=$C$3),Colin!$I3099,)</f>
        <v>0</v>
      </c>
      <c r="P3099">
        <f>IF(Colin!$G3099&lt;$B$2,Colin!$I3099,0)</f>
        <v>0</v>
      </c>
      <c r="Q3099">
        <f>IF(Colin!$G3099&lt;$B$1,Colin!$I3099,0)</f>
        <v>0</v>
      </c>
    </row>
    <row r="3100" spans="12:17" x14ac:dyDescent="0.25">
      <c r="L3100">
        <f>IF(AND(Colin!$G3100=$B$1,Colin!$H3100=$C$3),Colin!$I3100,)</f>
        <v>0</v>
      </c>
      <c r="M3100">
        <f>IF(AND(Colin!$G3100=$B$1,Colin!$H3100&lt;=$C$3),Colin!$I3100,)</f>
        <v>0</v>
      </c>
      <c r="N3100">
        <f>IF(AND(Colin!$G3100=$B$2,Colin!$H3100=$C$3),Colin!$I3100,)</f>
        <v>0</v>
      </c>
      <c r="O3100">
        <f>IF(AND(Colin!$G3100=$B$2,Colin!$H3100&lt;=$C$3),Colin!$I3100,)</f>
        <v>0</v>
      </c>
      <c r="P3100">
        <f>IF(Colin!$G3100&lt;$B$2,Colin!$I3100,0)</f>
        <v>0</v>
      </c>
      <c r="Q3100">
        <f>IF(Colin!$G3100&lt;$B$1,Colin!$I3100,0)</f>
        <v>0</v>
      </c>
    </row>
    <row r="3101" spans="12:17" x14ac:dyDescent="0.25">
      <c r="L3101">
        <f>IF(AND(Colin!$G3101=$B$1,Colin!$H3101=$C$3),Colin!$I3101,)</f>
        <v>0</v>
      </c>
      <c r="M3101">
        <f>IF(AND(Colin!$G3101=$B$1,Colin!$H3101&lt;=$C$3),Colin!$I3101,)</f>
        <v>0</v>
      </c>
      <c r="N3101">
        <f>IF(AND(Colin!$G3101=$B$2,Colin!$H3101=$C$3),Colin!$I3101,)</f>
        <v>0</v>
      </c>
      <c r="O3101">
        <f>IF(AND(Colin!$G3101=$B$2,Colin!$H3101&lt;=$C$3),Colin!$I3101,)</f>
        <v>0</v>
      </c>
      <c r="P3101">
        <f>IF(Colin!$G3101&lt;$B$2,Colin!$I3101,0)</f>
        <v>0</v>
      </c>
      <c r="Q3101">
        <f>IF(Colin!$G3101&lt;$B$1,Colin!$I3101,0)</f>
        <v>0</v>
      </c>
    </row>
    <row r="3102" spans="12:17" x14ac:dyDescent="0.25">
      <c r="L3102">
        <f>IF(AND(Colin!$G3102=$B$1,Colin!$H3102=$C$3),Colin!$I3102,)</f>
        <v>0</v>
      </c>
      <c r="M3102">
        <f>IF(AND(Colin!$G3102=$B$1,Colin!$H3102&lt;=$C$3),Colin!$I3102,)</f>
        <v>0</v>
      </c>
      <c r="N3102">
        <f>IF(AND(Colin!$G3102=$B$2,Colin!$H3102=$C$3),Colin!$I3102,)</f>
        <v>0</v>
      </c>
      <c r="O3102">
        <f>IF(AND(Colin!$G3102=$B$2,Colin!$H3102&lt;=$C$3),Colin!$I3102,)</f>
        <v>0</v>
      </c>
      <c r="P3102">
        <f>IF(Colin!$G3102&lt;$B$2,Colin!$I3102,0)</f>
        <v>0</v>
      </c>
      <c r="Q3102">
        <f>IF(Colin!$G3102&lt;$B$1,Colin!$I3102,0)</f>
        <v>0</v>
      </c>
    </row>
    <row r="3103" spans="12:17" x14ac:dyDescent="0.25">
      <c r="L3103">
        <f>IF(AND(Colin!$G3103=$B$1,Colin!$H3103=$C$3),Colin!$I3103,)</f>
        <v>0</v>
      </c>
      <c r="M3103">
        <f>IF(AND(Colin!$G3103=$B$1,Colin!$H3103&lt;=$C$3),Colin!$I3103,)</f>
        <v>0</v>
      </c>
      <c r="N3103">
        <f>IF(AND(Colin!$G3103=$B$2,Colin!$H3103=$C$3),Colin!$I3103,)</f>
        <v>0</v>
      </c>
      <c r="O3103">
        <f>IF(AND(Colin!$G3103=$B$2,Colin!$H3103&lt;=$C$3),Colin!$I3103,)</f>
        <v>0</v>
      </c>
      <c r="P3103">
        <f>IF(Colin!$G3103&lt;$B$2,Colin!$I3103,0)</f>
        <v>0</v>
      </c>
      <c r="Q3103">
        <f>IF(Colin!$G3103&lt;$B$1,Colin!$I3103,0)</f>
        <v>0</v>
      </c>
    </row>
    <row r="3104" spans="12:17" x14ac:dyDescent="0.25">
      <c r="L3104">
        <f>IF(AND(Colin!$G3104=$B$1,Colin!$H3104=$C$3),Colin!$I3104,)</f>
        <v>0</v>
      </c>
      <c r="M3104">
        <f>IF(AND(Colin!$G3104=$B$1,Colin!$H3104&lt;=$C$3),Colin!$I3104,)</f>
        <v>0</v>
      </c>
      <c r="N3104">
        <f>IF(AND(Colin!$G3104=$B$2,Colin!$H3104=$C$3),Colin!$I3104,)</f>
        <v>0</v>
      </c>
      <c r="O3104">
        <f>IF(AND(Colin!$G3104=$B$2,Colin!$H3104&lt;=$C$3),Colin!$I3104,)</f>
        <v>0</v>
      </c>
      <c r="P3104">
        <f>IF(Colin!$G3104&lt;$B$2,Colin!$I3104,0)</f>
        <v>0</v>
      </c>
      <c r="Q3104">
        <f>IF(Colin!$G3104&lt;$B$1,Colin!$I3104,0)</f>
        <v>0</v>
      </c>
    </row>
    <row r="3105" spans="12:17" x14ac:dyDescent="0.25">
      <c r="L3105">
        <f>IF(AND(Colin!$G3105=$B$1,Colin!$H3105=$C$3),Colin!$I3105,)</f>
        <v>0</v>
      </c>
      <c r="M3105">
        <f>IF(AND(Colin!$G3105=$B$1,Colin!$H3105&lt;=$C$3),Colin!$I3105,)</f>
        <v>0</v>
      </c>
      <c r="N3105">
        <f>IF(AND(Colin!$G3105=$B$2,Colin!$H3105=$C$3),Colin!$I3105,)</f>
        <v>0</v>
      </c>
      <c r="O3105">
        <f>IF(AND(Colin!$G3105=$B$2,Colin!$H3105&lt;=$C$3),Colin!$I3105,)</f>
        <v>0</v>
      </c>
      <c r="P3105">
        <f>IF(Colin!$G3105&lt;$B$2,Colin!$I3105,0)</f>
        <v>0</v>
      </c>
      <c r="Q3105">
        <f>IF(Colin!$G3105&lt;$B$1,Colin!$I3105,0)</f>
        <v>0</v>
      </c>
    </row>
    <row r="3106" spans="12:17" x14ac:dyDescent="0.25">
      <c r="L3106">
        <f>IF(AND(Colin!$G3106=$B$1,Colin!$H3106=$C$3),Colin!$I3106,)</f>
        <v>0</v>
      </c>
      <c r="M3106">
        <f>IF(AND(Colin!$G3106=$B$1,Colin!$H3106&lt;=$C$3),Colin!$I3106,)</f>
        <v>0</v>
      </c>
      <c r="N3106">
        <f>IF(AND(Colin!$G3106=$B$2,Colin!$H3106=$C$3),Colin!$I3106,)</f>
        <v>0</v>
      </c>
      <c r="O3106">
        <f>IF(AND(Colin!$G3106=$B$2,Colin!$H3106&lt;=$C$3),Colin!$I3106,)</f>
        <v>0</v>
      </c>
      <c r="P3106">
        <f>IF(Colin!$G3106&lt;$B$2,Colin!$I3106,0)</f>
        <v>0</v>
      </c>
      <c r="Q3106">
        <f>IF(Colin!$G3106&lt;$B$1,Colin!$I3106,0)</f>
        <v>0</v>
      </c>
    </row>
    <row r="3107" spans="12:17" x14ac:dyDescent="0.25">
      <c r="L3107">
        <f>IF(AND(Colin!$G3107=$B$1,Colin!$H3107=$C$3),Colin!$I3107,)</f>
        <v>0</v>
      </c>
      <c r="M3107">
        <f>IF(AND(Colin!$G3107=$B$1,Colin!$H3107&lt;=$C$3),Colin!$I3107,)</f>
        <v>0</v>
      </c>
      <c r="N3107">
        <f>IF(AND(Colin!$G3107=$B$2,Colin!$H3107=$C$3),Colin!$I3107,)</f>
        <v>0</v>
      </c>
      <c r="O3107">
        <f>IF(AND(Colin!$G3107=$B$2,Colin!$H3107&lt;=$C$3),Colin!$I3107,)</f>
        <v>0</v>
      </c>
      <c r="P3107">
        <f>IF(Colin!$G3107&lt;$B$2,Colin!$I3107,0)</f>
        <v>0</v>
      </c>
      <c r="Q3107">
        <f>IF(Colin!$G3107&lt;$B$1,Colin!$I3107,0)</f>
        <v>0</v>
      </c>
    </row>
    <row r="3108" spans="12:17" x14ac:dyDescent="0.25">
      <c r="L3108">
        <f>IF(AND(Colin!$G3108=$B$1,Colin!$H3108=$C$3),Colin!$I3108,)</f>
        <v>0</v>
      </c>
      <c r="M3108">
        <f>IF(AND(Colin!$G3108=$B$1,Colin!$H3108&lt;=$C$3),Colin!$I3108,)</f>
        <v>0</v>
      </c>
      <c r="N3108">
        <f>IF(AND(Colin!$G3108=$B$2,Colin!$H3108=$C$3),Colin!$I3108,)</f>
        <v>0</v>
      </c>
      <c r="O3108">
        <f>IF(AND(Colin!$G3108=$B$2,Colin!$H3108&lt;=$C$3),Colin!$I3108,)</f>
        <v>0</v>
      </c>
      <c r="P3108">
        <f>IF(Colin!$G3108&lt;$B$2,Colin!$I3108,0)</f>
        <v>0</v>
      </c>
      <c r="Q3108">
        <f>IF(Colin!$G3108&lt;$B$1,Colin!$I3108,0)</f>
        <v>0</v>
      </c>
    </row>
    <row r="3109" spans="12:17" x14ac:dyDescent="0.25">
      <c r="L3109">
        <f>IF(AND(Colin!$G3109=$B$1,Colin!$H3109=$C$3),Colin!$I3109,)</f>
        <v>0</v>
      </c>
      <c r="M3109">
        <f>IF(AND(Colin!$G3109=$B$1,Colin!$H3109&lt;=$C$3),Colin!$I3109,)</f>
        <v>0</v>
      </c>
      <c r="N3109">
        <f>IF(AND(Colin!$G3109=$B$2,Colin!$H3109=$C$3),Colin!$I3109,)</f>
        <v>0</v>
      </c>
      <c r="O3109">
        <f>IF(AND(Colin!$G3109=$B$2,Colin!$H3109&lt;=$C$3),Colin!$I3109,)</f>
        <v>0</v>
      </c>
      <c r="P3109">
        <f>IF(Colin!$G3109&lt;$B$2,Colin!$I3109,0)</f>
        <v>0</v>
      </c>
      <c r="Q3109">
        <f>IF(Colin!$G3109&lt;$B$1,Colin!$I3109,0)</f>
        <v>0</v>
      </c>
    </row>
    <row r="3110" spans="12:17" x14ac:dyDescent="0.25">
      <c r="L3110">
        <f>IF(AND(Colin!$G3110=$B$1,Colin!$H3110=$C$3),Colin!$I3110,)</f>
        <v>0</v>
      </c>
      <c r="M3110">
        <f>IF(AND(Colin!$G3110=$B$1,Colin!$H3110&lt;=$C$3),Colin!$I3110,)</f>
        <v>0</v>
      </c>
      <c r="N3110">
        <f>IF(AND(Colin!$G3110=$B$2,Colin!$H3110=$C$3),Colin!$I3110,)</f>
        <v>0</v>
      </c>
      <c r="O3110">
        <f>IF(AND(Colin!$G3110=$B$2,Colin!$H3110&lt;=$C$3),Colin!$I3110,)</f>
        <v>0</v>
      </c>
      <c r="P3110">
        <f>IF(Colin!$G3110&lt;$B$2,Colin!$I3110,0)</f>
        <v>0</v>
      </c>
      <c r="Q3110">
        <f>IF(Colin!$G3110&lt;$B$1,Colin!$I3110,0)</f>
        <v>0</v>
      </c>
    </row>
    <row r="3111" spans="12:17" x14ac:dyDescent="0.25">
      <c r="L3111">
        <f>IF(AND(Colin!$G3111=$B$1,Colin!$H3111=$C$3),Colin!$I3111,)</f>
        <v>0</v>
      </c>
      <c r="M3111">
        <f>IF(AND(Colin!$G3111=$B$1,Colin!$H3111&lt;=$C$3),Colin!$I3111,)</f>
        <v>0</v>
      </c>
      <c r="N3111">
        <f>IF(AND(Colin!$G3111=$B$2,Colin!$H3111=$C$3),Colin!$I3111,)</f>
        <v>0</v>
      </c>
      <c r="O3111">
        <f>IF(AND(Colin!$G3111=$B$2,Colin!$H3111&lt;=$C$3),Colin!$I3111,)</f>
        <v>0</v>
      </c>
      <c r="P3111">
        <f>IF(Colin!$G3111&lt;$B$2,Colin!$I3111,0)</f>
        <v>0</v>
      </c>
      <c r="Q3111">
        <f>IF(Colin!$G3111&lt;$B$1,Colin!$I3111,0)</f>
        <v>0</v>
      </c>
    </row>
    <row r="3112" spans="12:17" x14ac:dyDescent="0.25">
      <c r="L3112">
        <f>IF(AND(Colin!$G3112=$B$1,Colin!$H3112=$C$3),Colin!$I3112,)</f>
        <v>0</v>
      </c>
      <c r="M3112">
        <f>IF(AND(Colin!$G3112=$B$1,Colin!$H3112&lt;=$C$3),Colin!$I3112,)</f>
        <v>0</v>
      </c>
      <c r="N3112">
        <f>IF(AND(Colin!$G3112=$B$2,Colin!$H3112=$C$3),Colin!$I3112,)</f>
        <v>0</v>
      </c>
      <c r="O3112">
        <f>IF(AND(Colin!$G3112=$B$2,Colin!$H3112&lt;=$C$3),Colin!$I3112,)</f>
        <v>0</v>
      </c>
      <c r="P3112">
        <f>IF(Colin!$G3112&lt;$B$2,Colin!$I3112,0)</f>
        <v>0</v>
      </c>
      <c r="Q3112">
        <f>IF(Colin!$G3112&lt;$B$1,Colin!$I3112,0)</f>
        <v>0</v>
      </c>
    </row>
    <row r="3113" spans="12:17" x14ac:dyDescent="0.25">
      <c r="L3113">
        <f>IF(AND(Colin!$G3113=$B$1,Colin!$H3113=$C$3),Colin!$I3113,)</f>
        <v>0</v>
      </c>
      <c r="M3113">
        <f>IF(AND(Colin!$G3113=$B$1,Colin!$H3113&lt;=$C$3),Colin!$I3113,)</f>
        <v>0</v>
      </c>
      <c r="N3113">
        <f>IF(AND(Colin!$G3113=$B$2,Colin!$H3113=$C$3),Colin!$I3113,)</f>
        <v>0</v>
      </c>
      <c r="O3113">
        <f>IF(AND(Colin!$G3113=$B$2,Colin!$H3113&lt;=$C$3),Colin!$I3113,)</f>
        <v>0</v>
      </c>
      <c r="P3113">
        <f>IF(Colin!$G3113&lt;$B$2,Colin!$I3113,0)</f>
        <v>0</v>
      </c>
      <c r="Q3113">
        <f>IF(Colin!$G3113&lt;$B$1,Colin!$I3113,0)</f>
        <v>0</v>
      </c>
    </row>
    <row r="3114" spans="12:17" x14ac:dyDescent="0.25">
      <c r="L3114">
        <f>IF(AND(Colin!$G3114=$B$1,Colin!$H3114=$C$3),Colin!$I3114,)</f>
        <v>0</v>
      </c>
      <c r="M3114">
        <f>IF(AND(Colin!$G3114=$B$1,Colin!$H3114&lt;=$C$3),Colin!$I3114,)</f>
        <v>0</v>
      </c>
      <c r="N3114">
        <f>IF(AND(Colin!$G3114=$B$2,Colin!$H3114=$C$3),Colin!$I3114,)</f>
        <v>0</v>
      </c>
      <c r="O3114">
        <f>IF(AND(Colin!$G3114=$B$2,Colin!$H3114&lt;=$C$3),Colin!$I3114,)</f>
        <v>0</v>
      </c>
      <c r="P3114">
        <f>IF(Colin!$G3114&lt;$B$2,Colin!$I3114,0)</f>
        <v>0</v>
      </c>
      <c r="Q3114">
        <f>IF(Colin!$G3114&lt;$B$1,Colin!$I3114,0)</f>
        <v>0</v>
      </c>
    </row>
    <row r="3115" spans="12:17" x14ac:dyDescent="0.25">
      <c r="L3115">
        <f>IF(AND(Colin!$G3115=$B$1,Colin!$H3115=$C$3),Colin!$I3115,)</f>
        <v>0</v>
      </c>
      <c r="M3115">
        <f>IF(AND(Colin!$G3115=$B$1,Colin!$H3115&lt;=$C$3),Colin!$I3115,)</f>
        <v>0</v>
      </c>
      <c r="N3115">
        <f>IF(AND(Colin!$G3115=$B$2,Colin!$H3115=$C$3),Colin!$I3115,)</f>
        <v>0</v>
      </c>
      <c r="O3115">
        <f>IF(AND(Colin!$G3115=$B$2,Colin!$H3115&lt;=$C$3),Colin!$I3115,)</f>
        <v>0</v>
      </c>
      <c r="P3115">
        <f>IF(Colin!$G3115&lt;$B$2,Colin!$I3115,0)</f>
        <v>0</v>
      </c>
      <c r="Q3115">
        <f>IF(Colin!$G3115&lt;$B$1,Colin!$I3115,0)</f>
        <v>0</v>
      </c>
    </row>
    <row r="3116" spans="12:17" x14ac:dyDescent="0.25">
      <c r="L3116">
        <f>IF(AND(Colin!$G3116=$B$1,Colin!$H3116=$C$3),Colin!$I3116,)</f>
        <v>0</v>
      </c>
      <c r="M3116">
        <f>IF(AND(Colin!$G3116=$B$1,Colin!$H3116&lt;=$C$3),Colin!$I3116,)</f>
        <v>0</v>
      </c>
      <c r="N3116">
        <f>IF(AND(Colin!$G3116=$B$2,Colin!$H3116=$C$3),Colin!$I3116,)</f>
        <v>0</v>
      </c>
      <c r="O3116">
        <f>IF(AND(Colin!$G3116=$B$2,Colin!$H3116&lt;=$C$3),Colin!$I3116,)</f>
        <v>0</v>
      </c>
      <c r="P3116">
        <f>IF(Colin!$G3116&lt;$B$2,Colin!$I3116,0)</f>
        <v>0</v>
      </c>
      <c r="Q3116">
        <f>IF(Colin!$G3116&lt;$B$1,Colin!$I3116,0)</f>
        <v>0</v>
      </c>
    </row>
    <row r="3117" spans="12:17" x14ac:dyDescent="0.25">
      <c r="L3117">
        <f>IF(AND(Colin!$G3117=$B$1,Colin!$H3117=$C$3),Colin!$I3117,)</f>
        <v>0</v>
      </c>
      <c r="M3117">
        <f>IF(AND(Colin!$G3117=$B$1,Colin!$H3117&lt;=$C$3),Colin!$I3117,)</f>
        <v>0</v>
      </c>
      <c r="N3117">
        <f>IF(AND(Colin!$G3117=$B$2,Colin!$H3117=$C$3),Colin!$I3117,)</f>
        <v>0</v>
      </c>
      <c r="O3117">
        <f>IF(AND(Colin!$G3117=$B$2,Colin!$H3117&lt;=$C$3),Colin!$I3117,)</f>
        <v>0</v>
      </c>
      <c r="P3117">
        <f>IF(Colin!$G3117&lt;$B$2,Colin!$I3117,0)</f>
        <v>0</v>
      </c>
      <c r="Q3117">
        <f>IF(Colin!$G3117&lt;$B$1,Colin!$I3117,0)</f>
        <v>0</v>
      </c>
    </row>
    <row r="3118" spans="12:17" x14ac:dyDescent="0.25">
      <c r="L3118">
        <f>IF(AND(Colin!$G3118=$B$1,Colin!$H3118=$C$3),Colin!$I3118,)</f>
        <v>0</v>
      </c>
      <c r="M3118">
        <f>IF(AND(Colin!$G3118=$B$1,Colin!$H3118&lt;=$C$3),Colin!$I3118,)</f>
        <v>0</v>
      </c>
      <c r="N3118">
        <f>IF(AND(Colin!$G3118=$B$2,Colin!$H3118=$C$3),Colin!$I3118,)</f>
        <v>0</v>
      </c>
      <c r="O3118">
        <f>IF(AND(Colin!$G3118=$B$2,Colin!$H3118&lt;=$C$3),Colin!$I3118,)</f>
        <v>0</v>
      </c>
      <c r="P3118">
        <f>IF(Colin!$G3118&lt;$B$2,Colin!$I3118,0)</f>
        <v>0</v>
      </c>
      <c r="Q3118">
        <f>IF(Colin!$G3118&lt;$B$1,Colin!$I3118,0)</f>
        <v>0</v>
      </c>
    </row>
    <row r="3119" spans="12:17" x14ac:dyDescent="0.25">
      <c r="L3119">
        <f>IF(AND(Colin!$G3119=$B$1,Colin!$H3119=$C$3),Colin!$I3119,)</f>
        <v>0</v>
      </c>
      <c r="M3119">
        <f>IF(AND(Colin!$G3119=$B$1,Colin!$H3119&lt;=$C$3),Colin!$I3119,)</f>
        <v>0</v>
      </c>
      <c r="N3119">
        <f>IF(AND(Colin!$G3119=$B$2,Colin!$H3119=$C$3),Colin!$I3119,)</f>
        <v>0</v>
      </c>
      <c r="O3119">
        <f>IF(AND(Colin!$G3119=$B$2,Colin!$H3119&lt;=$C$3),Colin!$I3119,)</f>
        <v>0</v>
      </c>
      <c r="P3119">
        <f>IF(Colin!$G3119&lt;$B$2,Colin!$I3119,0)</f>
        <v>0</v>
      </c>
      <c r="Q3119">
        <f>IF(Colin!$G3119&lt;$B$1,Colin!$I3119,0)</f>
        <v>0</v>
      </c>
    </row>
    <row r="3120" spans="12:17" x14ac:dyDescent="0.25">
      <c r="L3120">
        <f>IF(AND(Colin!$G3120=$B$1,Colin!$H3120=$C$3),Colin!$I3120,)</f>
        <v>0</v>
      </c>
      <c r="M3120">
        <f>IF(AND(Colin!$G3120=$B$1,Colin!$H3120&lt;=$C$3),Colin!$I3120,)</f>
        <v>0</v>
      </c>
      <c r="N3120">
        <f>IF(AND(Colin!$G3120=$B$2,Colin!$H3120=$C$3),Colin!$I3120,)</f>
        <v>0</v>
      </c>
      <c r="O3120">
        <f>IF(AND(Colin!$G3120=$B$2,Colin!$H3120&lt;=$C$3),Colin!$I3120,)</f>
        <v>0</v>
      </c>
      <c r="P3120">
        <f>IF(Colin!$G3120&lt;$B$2,Colin!$I3120,0)</f>
        <v>0</v>
      </c>
      <c r="Q3120">
        <f>IF(Colin!$G3120&lt;$B$1,Colin!$I3120,0)</f>
        <v>0</v>
      </c>
    </row>
    <row r="3121" spans="12:17" x14ac:dyDescent="0.25">
      <c r="L3121">
        <f>IF(AND(Colin!$G3121=$B$1,Colin!$H3121=$C$3),Colin!$I3121,)</f>
        <v>0</v>
      </c>
      <c r="M3121">
        <f>IF(AND(Colin!$G3121=$B$1,Colin!$H3121&lt;=$C$3),Colin!$I3121,)</f>
        <v>0</v>
      </c>
      <c r="N3121">
        <f>IF(AND(Colin!$G3121=$B$2,Colin!$H3121=$C$3),Colin!$I3121,)</f>
        <v>0</v>
      </c>
      <c r="O3121">
        <f>IF(AND(Colin!$G3121=$B$2,Colin!$H3121&lt;=$C$3),Colin!$I3121,)</f>
        <v>0</v>
      </c>
      <c r="P3121">
        <f>IF(Colin!$G3121&lt;$B$2,Colin!$I3121,0)</f>
        <v>0</v>
      </c>
      <c r="Q3121">
        <f>IF(Colin!$G3121&lt;$B$1,Colin!$I3121,0)</f>
        <v>0</v>
      </c>
    </row>
    <row r="3122" spans="12:17" x14ac:dyDescent="0.25">
      <c r="L3122">
        <f>IF(AND(Colin!$G3122=$B$1,Colin!$H3122=$C$3),Colin!$I3122,)</f>
        <v>0</v>
      </c>
      <c r="M3122">
        <f>IF(AND(Colin!$G3122=$B$1,Colin!$H3122&lt;=$C$3),Colin!$I3122,)</f>
        <v>0</v>
      </c>
      <c r="N3122">
        <f>IF(AND(Colin!$G3122=$B$2,Colin!$H3122=$C$3),Colin!$I3122,)</f>
        <v>0</v>
      </c>
      <c r="O3122">
        <f>IF(AND(Colin!$G3122=$B$2,Colin!$H3122&lt;=$C$3),Colin!$I3122,)</f>
        <v>0</v>
      </c>
      <c r="P3122">
        <f>IF(Colin!$G3122&lt;$B$2,Colin!$I3122,0)</f>
        <v>0</v>
      </c>
      <c r="Q3122">
        <f>IF(Colin!$G3122&lt;$B$1,Colin!$I3122,0)</f>
        <v>0</v>
      </c>
    </row>
    <row r="3123" spans="12:17" x14ac:dyDescent="0.25">
      <c r="L3123">
        <f>IF(AND(Colin!$G3123=$B$1,Colin!$H3123=$C$3),Colin!$I3123,)</f>
        <v>0</v>
      </c>
      <c r="M3123">
        <f>IF(AND(Colin!$G3123=$B$1,Colin!$H3123&lt;=$C$3),Colin!$I3123,)</f>
        <v>0</v>
      </c>
      <c r="N3123">
        <f>IF(AND(Colin!$G3123=$B$2,Colin!$H3123=$C$3),Colin!$I3123,)</f>
        <v>0</v>
      </c>
      <c r="O3123">
        <f>IF(AND(Colin!$G3123=$B$2,Colin!$H3123&lt;=$C$3),Colin!$I3123,)</f>
        <v>0</v>
      </c>
      <c r="P3123">
        <f>IF(Colin!$G3123&lt;$B$2,Colin!$I3123,0)</f>
        <v>0</v>
      </c>
      <c r="Q3123">
        <f>IF(Colin!$G3123&lt;$B$1,Colin!$I3123,0)</f>
        <v>0</v>
      </c>
    </row>
    <row r="3124" spans="12:17" x14ac:dyDescent="0.25">
      <c r="L3124">
        <f>IF(AND(Colin!$G3124=$B$1,Colin!$H3124=$C$3),Colin!$I3124,)</f>
        <v>0</v>
      </c>
      <c r="M3124">
        <f>IF(AND(Colin!$G3124=$B$1,Colin!$H3124&lt;=$C$3),Colin!$I3124,)</f>
        <v>0</v>
      </c>
      <c r="N3124">
        <f>IF(AND(Colin!$G3124=$B$2,Colin!$H3124=$C$3),Colin!$I3124,)</f>
        <v>0</v>
      </c>
      <c r="O3124">
        <f>IF(AND(Colin!$G3124=$B$2,Colin!$H3124&lt;=$C$3),Colin!$I3124,)</f>
        <v>0</v>
      </c>
      <c r="P3124">
        <f>IF(Colin!$G3124&lt;$B$2,Colin!$I3124,0)</f>
        <v>0</v>
      </c>
      <c r="Q3124">
        <f>IF(Colin!$G3124&lt;$B$1,Colin!$I3124,0)</f>
        <v>0</v>
      </c>
    </row>
    <row r="3125" spans="12:17" x14ac:dyDescent="0.25">
      <c r="L3125">
        <f>IF(AND(Colin!$G3125=$B$1,Colin!$H3125=$C$3),Colin!$I3125,)</f>
        <v>0</v>
      </c>
      <c r="M3125">
        <f>IF(AND(Colin!$G3125=$B$1,Colin!$H3125&lt;=$C$3),Colin!$I3125,)</f>
        <v>0</v>
      </c>
      <c r="N3125">
        <f>IF(AND(Colin!$G3125=$B$2,Colin!$H3125=$C$3),Colin!$I3125,)</f>
        <v>0</v>
      </c>
      <c r="O3125">
        <f>IF(AND(Colin!$G3125=$B$2,Colin!$H3125&lt;=$C$3),Colin!$I3125,)</f>
        <v>0</v>
      </c>
      <c r="P3125">
        <f>IF(Colin!$G3125&lt;$B$2,Colin!$I3125,0)</f>
        <v>0</v>
      </c>
      <c r="Q3125">
        <f>IF(Colin!$G3125&lt;$B$1,Colin!$I3125,0)</f>
        <v>0</v>
      </c>
    </row>
    <row r="3126" spans="12:17" x14ac:dyDescent="0.25">
      <c r="L3126">
        <f>IF(AND(Colin!$G3126=$B$1,Colin!$H3126=$C$3),Colin!$I3126,)</f>
        <v>0</v>
      </c>
      <c r="M3126">
        <f>IF(AND(Colin!$G3126=$B$1,Colin!$H3126&lt;=$C$3),Colin!$I3126,)</f>
        <v>0</v>
      </c>
      <c r="N3126">
        <f>IF(AND(Colin!$G3126=$B$2,Colin!$H3126=$C$3),Colin!$I3126,)</f>
        <v>0</v>
      </c>
      <c r="O3126">
        <f>IF(AND(Colin!$G3126=$B$2,Colin!$H3126&lt;=$C$3),Colin!$I3126,)</f>
        <v>0</v>
      </c>
      <c r="P3126">
        <f>IF(Colin!$G3126&lt;$B$2,Colin!$I3126,0)</f>
        <v>0</v>
      </c>
      <c r="Q3126">
        <f>IF(Colin!$G3126&lt;$B$1,Colin!$I3126,0)</f>
        <v>0</v>
      </c>
    </row>
    <row r="3127" spans="12:17" x14ac:dyDescent="0.25">
      <c r="L3127">
        <f>IF(AND(Colin!$G3127=$B$1,Colin!$H3127=$C$3),Colin!$I3127,)</f>
        <v>0</v>
      </c>
      <c r="M3127">
        <f>IF(AND(Colin!$G3127=$B$1,Colin!$H3127&lt;=$C$3),Colin!$I3127,)</f>
        <v>0</v>
      </c>
      <c r="N3127">
        <f>IF(AND(Colin!$G3127=$B$2,Colin!$H3127=$C$3),Colin!$I3127,)</f>
        <v>0</v>
      </c>
      <c r="O3127">
        <f>IF(AND(Colin!$G3127=$B$2,Colin!$H3127&lt;=$C$3),Colin!$I3127,)</f>
        <v>0</v>
      </c>
      <c r="P3127">
        <f>IF(Colin!$G3127&lt;$B$2,Colin!$I3127,0)</f>
        <v>0</v>
      </c>
      <c r="Q3127">
        <f>IF(Colin!$G3127&lt;$B$1,Colin!$I3127,0)</f>
        <v>0</v>
      </c>
    </row>
    <row r="3128" spans="12:17" x14ac:dyDescent="0.25">
      <c r="L3128">
        <f>IF(AND(Colin!$G3128=$B$1,Colin!$H3128=$C$3),Colin!$I3128,)</f>
        <v>0</v>
      </c>
      <c r="M3128">
        <f>IF(AND(Colin!$G3128=$B$1,Colin!$H3128&lt;=$C$3),Colin!$I3128,)</f>
        <v>0</v>
      </c>
      <c r="N3128">
        <f>IF(AND(Colin!$G3128=$B$2,Colin!$H3128=$C$3),Colin!$I3128,)</f>
        <v>0</v>
      </c>
      <c r="O3128">
        <f>IF(AND(Colin!$G3128=$B$2,Colin!$H3128&lt;=$C$3),Colin!$I3128,)</f>
        <v>0</v>
      </c>
      <c r="P3128">
        <f>IF(Colin!$G3128&lt;$B$2,Colin!$I3128,0)</f>
        <v>0</v>
      </c>
      <c r="Q3128">
        <f>IF(Colin!$G3128&lt;$B$1,Colin!$I3128,0)</f>
        <v>0</v>
      </c>
    </row>
    <row r="3129" spans="12:17" x14ac:dyDescent="0.25">
      <c r="L3129">
        <f>IF(AND(Colin!$G3129=$B$1,Colin!$H3129=$C$3),Colin!$I3129,)</f>
        <v>0</v>
      </c>
      <c r="M3129">
        <f>IF(AND(Colin!$G3129=$B$1,Colin!$H3129&lt;=$C$3),Colin!$I3129,)</f>
        <v>0</v>
      </c>
      <c r="N3129">
        <f>IF(AND(Colin!$G3129=$B$2,Colin!$H3129=$C$3),Colin!$I3129,)</f>
        <v>0</v>
      </c>
      <c r="O3129">
        <f>IF(AND(Colin!$G3129=$B$2,Colin!$H3129&lt;=$C$3),Colin!$I3129,)</f>
        <v>0</v>
      </c>
      <c r="P3129">
        <f>IF(Colin!$G3129&lt;$B$2,Colin!$I3129,0)</f>
        <v>0</v>
      </c>
      <c r="Q3129">
        <f>IF(Colin!$G3129&lt;$B$1,Colin!$I3129,0)</f>
        <v>0</v>
      </c>
    </row>
    <row r="3130" spans="12:17" x14ac:dyDescent="0.25">
      <c r="L3130">
        <f>IF(AND(Colin!$G3130=$B$1,Colin!$H3130=$C$3),Colin!$I3130,)</f>
        <v>0</v>
      </c>
      <c r="M3130">
        <f>IF(AND(Colin!$G3130=$B$1,Colin!$H3130&lt;=$C$3),Colin!$I3130,)</f>
        <v>0</v>
      </c>
      <c r="N3130">
        <f>IF(AND(Colin!$G3130=$B$2,Colin!$H3130=$C$3),Colin!$I3130,)</f>
        <v>0</v>
      </c>
      <c r="O3130">
        <f>IF(AND(Colin!$G3130=$B$2,Colin!$H3130&lt;=$C$3),Colin!$I3130,)</f>
        <v>0</v>
      </c>
      <c r="P3130">
        <f>IF(Colin!$G3130&lt;$B$2,Colin!$I3130,0)</f>
        <v>0</v>
      </c>
      <c r="Q3130">
        <f>IF(Colin!$G3130&lt;$B$1,Colin!$I3130,0)</f>
        <v>0</v>
      </c>
    </row>
    <row r="3131" spans="12:17" x14ac:dyDescent="0.25">
      <c r="L3131">
        <f>IF(AND(Colin!$G3131=$B$1,Colin!$H3131=$C$3),Colin!$I3131,)</f>
        <v>0</v>
      </c>
      <c r="M3131">
        <f>IF(AND(Colin!$G3131=$B$1,Colin!$H3131&lt;=$C$3),Colin!$I3131,)</f>
        <v>0</v>
      </c>
      <c r="N3131">
        <f>IF(AND(Colin!$G3131=$B$2,Colin!$H3131=$C$3),Colin!$I3131,)</f>
        <v>0</v>
      </c>
      <c r="O3131">
        <f>IF(AND(Colin!$G3131=$B$2,Colin!$H3131&lt;=$C$3),Colin!$I3131,)</f>
        <v>0</v>
      </c>
      <c r="P3131">
        <f>IF(Colin!$G3131&lt;$B$2,Colin!$I3131,0)</f>
        <v>0</v>
      </c>
      <c r="Q3131">
        <f>IF(Colin!$G3131&lt;$B$1,Colin!$I3131,0)</f>
        <v>0</v>
      </c>
    </row>
    <row r="3132" spans="12:17" x14ac:dyDescent="0.25">
      <c r="L3132">
        <f>IF(AND(Colin!$G3132=$B$1,Colin!$H3132=$C$3),Colin!$I3132,)</f>
        <v>0</v>
      </c>
      <c r="M3132">
        <f>IF(AND(Colin!$G3132=$B$1,Colin!$H3132&lt;=$C$3),Colin!$I3132,)</f>
        <v>0</v>
      </c>
      <c r="N3132">
        <f>IF(AND(Colin!$G3132=$B$2,Colin!$H3132=$C$3),Colin!$I3132,)</f>
        <v>0</v>
      </c>
      <c r="O3132">
        <f>IF(AND(Colin!$G3132=$B$2,Colin!$H3132&lt;=$C$3),Colin!$I3132,)</f>
        <v>0</v>
      </c>
      <c r="P3132">
        <f>IF(Colin!$G3132&lt;$B$2,Colin!$I3132,0)</f>
        <v>0</v>
      </c>
      <c r="Q3132">
        <f>IF(Colin!$G3132&lt;$B$1,Colin!$I3132,0)</f>
        <v>0</v>
      </c>
    </row>
    <row r="3133" spans="12:17" x14ac:dyDescent="0.25">
      <c r="L3133">
        <f>IF(AND(Colin!$G3133=$B$1,Colin!$H3133=$C$3),Colin!$I3133,)</f>
        <v>0</v>
      </c>
      <c r="M3133">
        <f>IF(AND(Colin!$G3133=$B$1,Colin!$H3133&lt;=$C$3),Colin!$I3133,)</f>
        <v>0</v>
      </c>
      <c r="N3133">
        <f>IF(AND(Colin!$G3133=$B$2,Colin!$H3133=$C$3),Colin!$I3133,)</f>
        <v>0</v>
      </c>
      <c r="O3133">
        <f>IF(AND(Colin!$G3133=$B$2,Colin!$H3133&lt;=$C$3),Colin!$I3133,)</f>
        <v>0</v>
      </c>
      <c r="P3133">
        <f>IF(Colin!$G3133&lt;$B$2,Colin!$I3133,0)</f>
        <v>0</v>
      </c>
      <c r="Q3133">
        <f>IF(Colin!$G3133&lt;$B$1,Colin!$I3133,0)</f>
        <v>0</v>
      </c>
    </row>
    <row r="3134" spans="12:17" x14ac:dyDescent="0.25">
      <c r="L3134">
        <f>IF(AND(Colin!$G3134=$B$1,Colin!$H3134=$C$3),Colin!$I3134,)</f>
        <v>0</v>
      </c>
      <c r="M3134">
        <f>IF(AND(Colin!$G3134=$B$1,Colin!$H3134&lt;=$C$3),Colin!$I3134,)</f>
        <v>0</v>
      </c>
      <c r="N3134">
        <f>IF(AND(Colin!$G3134=$B$2,Colin!$H3134=$C$3),Colin!$I3134,)</f>
        <v>0</v>
      </c>
      <c r="O3134">
        <f>IF(AND(Colin!$G3134=$B$2,Colin!$H3134&lt;=$C$3),Colin!$I3134,)</f>
        <v>0</v>
      </c>
      <c r="P3134">
        <f>IF(Colin!$G3134&lt;$B$2,Colin!$I3134,0)</f>
        <v>0</v>
      </c>
      <c r="Q3134">
        <f>IF(Colin!$G3134&lt;$B$1,Colin!$I3134,0)</f>
        <v>0</v>
      </c>
    </row>
    <row r="3135" spans="12:17" x14ac:dyDescent="0.25">
      <c r="L3135">
        <f>IF(AND(Colin!$G3135=$B$1,Colin!$H3135=$C$3),Colin!$I3135,)</f>
        <v>0</v>
      </c>
      <c r="M3135">
        <f>IF(AND(Colin!$G3135=$B$1,Colin!$H3135&lt;=$C$3),Colin!$I3135,)</f>
        <v>0</v>
      </c>
      <c r="N3135">
        <f>IF(AND(Colin!$G3135=$B$2,Colin!$H3135=$C$3),Colin!$I3135,)</f>
        <v>0</v>
      </c>
      <c r="O3135">
        <f>IF(AND(Colin!$G3135=$B$2,Colin!$H3135&lt;=$C$3),Colin!$I3135,)</f>
        <v>0</v>
      </c>
      <c r="P3135">
        <f>IF(Colin!$G3135&lt;$B$2,Colin!$I3135,0)</f>
        <v>0</v>
      </c>
      <c r="Q3135">
        <f>IF(Colin!$G3135&lt;$B$1,Colin!$I3135,0)</f>
        <v>0</v>
      </c>
    </row>
    <row r="3136" spans="12:17" x14ac:dyDescent="0.25">
      <c r="L3136">
        <f>IF(AND(Colin!$G3136=$B$1,Colin!$H3136=$C$3),Colin!$I3136,)</f>
        <v>0</v>
      </c>
      <c r="M3136">
        <f>IF(AND(Colin!$G3136=$B$1,Colin!$H3136&lt;=$C$3),Colin!$I3136,)</f>
        <v>0</v>
      </c>
      <c r="N3136">
        <f>IF(AND(Colin!$G3136=$B$2,Colin!$H3136=$C$3),Colin!$I3136,)</f>
        <v>0</v>
      </c>
      <c r="O3136">
        <f>IF(AND(Colin!$G3136=$B$2,Colin!$H3136&lt;=$C$3),Colin!$I3136,)</f>
        <v>0</v>
      </c>
      <c r="P3136">
        <f>IF(Colin!$G3136&lt;$B$2,Colin!$I3136,0)</f>
        <v>0</v>
      </c>
      <c r="Q3136">
        <f>IF(Colin!$G3136&lt;$B$1,Colin!$I3136,0)</f>
        <v>0</v>
      </c>
    </row>
    <row r="3137" spans="12:17" x14ac:dyDescent="0.25">
      <c r="L3137">
        <f>IF(AND(Colin!$G3137=$B$1,Colin!$H3137=$C$3),Colin!$I3137,)</f>
        <v>0</v>
      </c>
      <c r="M3137">
        <f>IF(AND(Colin!$G3137=$B$1,Colin!$H3137&lt;=$C$3),Colin!$I3137,)</f>
        <v>0</v>
      </c>
      <c r="N3137">
        <f>IF(AND(Colin!$G3137=$B$2,Colin!$H3137=$C$3),Colin!$I3137,)</f>
        <v>0</v>
      </c>
      <c r="O3137">
        <f>IF(AND(Colin!$G3137=$B$2,Colin!$H3137&lt;=$C$3),Colin!$I3137,)</f>
        <v>0</v>
      </c>
      <c r="P3137">
        <f>IF(Colin!$G3137&lt;$B$2,Colin!$I3137,0)</f>
        <v>0</v>
      </c>
      <c r="Q3137">
        <f>IF(Colin!$G3137&lt;$B$1,Colin!$I3137,0)</f>
        <v>0</v>
      </c>
    </row>
    <row r="3138" spans="12:17" x14ac:dyDescent="0.25">
      <c r="L3138">
        <f>IF(AND(Colin!$G3138=$B$1,Colin!$H3138=$C$3),Colin!$I3138,)</f>
        <v>0</v>
      </c>
      <c r="M3138">
        <f>IF(AND(Colin!$G3138=$B$1,Colin!$H3138&lt;=$C$3),Colin!$I3138,)</f>
        <v>0</v>
      </c>
      <c r="N3138">
        <f>IF(AND(Colin!$G3138=$B$2,Colin!$H3138=$C$3),Colin!$I3138,)</f>
        <v>0</v>
      </c>
      <c r="O3138">
        <f>IF(AND(Colin!$G3138=$B$2,Colin!$H3138&lt;=$C$3),Colin!$I3138,)</f>
        <v>0</v>
      </c>
      <c r="P3138">
        <f>IF(Colin!$G3138&lt;$B$2,Colin!$I3138,0)</f>
        <v>0</v>
      </c>
      <c r="Q3138">
        <f>IF(Colin!$G3138&lt;$B$1,Colin!$I3138,0)</f>
        <v>0</v>
      </c>
    </row>
    <row r="3139" spans="12:17" x14ac:dyDescent="0.25">
      <c r="L3139">
        <f>IF(AND(Colin!$G3139=$B$1,Colin!$H3139=$C$3),Colin!$I3139,)</f>
        <v>0</v>
      </c>
      <c r="M3139">
        <f>IF(AND(Colin!$G3139=$B$1,Colin!$H3139&lt;=$C$3),Colin!$I3139,)</f>
        <v>0</v>
      </c>
      <c r="N3139">
        <f>IF(AND(Colin!$G3139=$B$2,Colin!$H3139=$C$3),Colin!$I3139,)</f>
        <v>0</v>
      </c>
      <c r="O3139">
        <f>IF(AND(Colin!$G3139=$B$2,Colin!$H3139&lt;=$C$3),Colin!$I3139,)</f>
        <v>0</v>
      </c>
      <c r="P3139">
        <f>IF(Colin!$G3139&lt;$B$2,Colin!$I3139,0)</f>
        <v>0</v>
      </c>
      <c r="Q3139">
        <f>IF(Colin!$G3139&lt;$B$1,Colin!$I3139,0)</f>
        <v>0</v>
      </c>
    </row>
    <row r="3140" spans="12:17" x14ac:dyDescent="0.25">
      <c r="L3140">
        <f>IF(AND(Colin!$G3140=$B$1,Colin!$H3140=$C$3),Colin!$I3140,)</f>
        <v>0</v>
      </c>
      <c r="M3140">
        <f>IF(AND(Colin!$G3140=$B$1,Colin!$H3140&lt;=$C$3),Colin!$I3140,)</f>
        <v>0</v>
      </c>
      <c r="N3140">
        <f>IF(AND(Colin!$G3140=$B$2,Colin!$H3140=$C$3),Colin!$I3140,)</f>
        <v>0</v>
      </c>
      <c r="O3140">
        <f>IF(AND(Colin!$G3140=$B$2,Colin!$H3140&lt;=$C$3),Colin!$I3140,)</f>
        <v>0</v>
      </c>
      <c r="P3140">
        <f>IF(Colin!$G3140&lt;$B$2,Colin!$I3140,0)</f>
        <v>0</v>
      </c>
      <c r="Q3140">
        <f>IF(Colin!$G3140&lt;$B$1,Colin!$I3140,0)</f>
        <v>0</v>
      </c>
    </row>
    <row r="3141" spans="12:17" x14ac:dyDescent="0.25">
      <c r="L3141">
        <f>IF(AND(Colin!$G3141=$B$1,Colin!$H3141=$C$3),Colin!$I3141,)</f>
        <v>0</v>
      </c>
      <c r="M3141">
        <f>IF(AND(Colin!$G3141=$B$1,Colin!$H3141&lt;=$C$3),Colin!$I3141,)</f>
        <v>0</v>
      </c>
      <c r="N3141">
        <f>IF(AND(Colin!$G3141=$B$2,Colin!$H3141=$C$3),Colin!$I3141,)</f>
        <v>0</v>
      </c>
      <c r="O3141">
        <f>IF(AND(Colin!$G3141=$B$2,Colin!$H3141&lt;=$C$3),Colin!$I3141,)</f>
        <v>0</v>
      </c>
      <c r="P3141">
        <f>IF(Colin!$G3141&lt;$B$2,Colin!$I3141,0)</f>
        <v>0</v>
      </c>
      <c r="Q3141">
        <f>IF(Colin!$G3141&lt;$B$1,Colin!$I3141,0)</f>
        <v>0</v>
      </c>
    </row>
    <row r="3142" spans="12:17" x14ac:dyDescent="0.25">
      <c r="L3142">
        <f>IF(AND(Colin!$G3142=$B$1,Colin!$H3142=$C$3),Colin!$I3142,)</f>
        <v>0</v>
      </c>
      <c r="M3142">
        <f>IF(AND(Colin!$G3142=$B$1,Colin!$H3142&lt;=$C$3),Colin!$I3142,)</f>
        <v>0</v>
      </c>
      <c r="N3142">
        <f>IF(AND(Colin!$G3142=$B$2,Colin!$H3142=$C$3),Colin!$I3142,)</f>
        <v>0</v>
      </c>
      <c r="O3142">
        <f>IF(AND(Colin!$G3142=$B$2,Colin!$H3142&lt;=$C$3),Colin!$I3142,)</f>
        <v>0</v>
      </c>
      <c r="P3142">
        <f>IF(Colin!$G3142&lt;$B$2,Colin!$I3142,0)</f>
        <v>0</v>
      </c>
      <c r="Q3142">
        <f>IF(Colin!$G3142&lt;$B$1,Colin!$I3142,0)</f>
        <v>0</v>
      </c>
    </row>
    <row r="3143" spans="12:17" x14ac:dyDescent="0.25">
      <c r="L3143">
        <f>IF(AND(Colin!$G3143=$B$1,Colin!$H3143=$C$3),Colin!$I3143,)</f>
        <v>0</v>
      </c>
      <c r="M3143">
        <f>IF(AND(Colin!$G3143=$B$1,Colin!$H3143&lt;=$C$3),Colin!$I3143,)</f>
        <v>0</v>
      </c>
      <c r="N3143">
        <f>IF(AND(Colin!$G3143=$B$2,Colin!$H3143=$C$3),Colin!$I3143,)</f>
        <v>0</v>
      </c>
      <c r="O3143">
        <f>IF(AND(Colin!$G3143=$B$2,Colin!$H3143&lt;=$C$3),Colin!$I3143,)</f>
        <v>0</v>
      </c>
      <c r="P3143">
        <f>IF(Colin!$G3143&lt;$B$2,Colin!$I3143,0)</f>
        <v>0</v>
      </c>
      <c r="Q3143">
        <f>IF(Colin!$G3143&lt;$B$1,Colin!$I3143,0)</f>
        <v>0</v>
      </c>
    </row>
    <row r="3144" spans="12:17" x14ac:dyDescent="0.25">
      <c r="L3144">
        <f>IF(AND(Colin!$G3144=$B$1,Colin!$H3144=$C$3),Colin!$I3144,)</f>
        <v>0</v>
      </c>
      <c r="M3144">
        <f>IF(AND(Colin!$G3144=$B$1,Colin!$H3144&lt;=$C$3),Colin!$I3144,)</f>
        <v>0</v>
      </c>
      <c r="N3144">
        <f>IF(AND(Colin!$G3144=$B$2,Colin!$H3144=$C$3),Colin!$I3144,)</f>
        <v>0</v>
      </c>
      <c r="O3144">
        <f>IF(AND(Colin!$G3144=$B$2,Colin!$H3144&lt;=$C$3),Colin!$I3144,)</f>
        <v>0</v>
      </c>
      <c r="P3144">
        <f>IF(Colin!$G3144&lt;$B$2,Colin!$I3144,0)</f>
        <v>0</v>
      </c>
      <c r="Q3144">
        <f>IF(Colin!$G3144&lt;$B$1,Colin!$I3144,0)</f>
        <v>0</v>
      </c>
    </row>
    <row r="3145" spans="12:17" x14ac:dyDescent="0.25">
      <c r="L3145">
        <f>IF(AND(Colin!$G3145=$B$1,Colin!$H3145=$C$3),Colin!$I3145,)</f>
        <v>0</v>
      </c>
      <c r="M3145">
        <f>IF(AND(Colin!$G3145=$B$1,Colin!$H3145&lt;=$C$3),Colin!$I3145,)</f>
        <v>0</v>
      </c>
      <c r="N3145">
        <f>IF(AND(Colin!$G3145=$B$2,Colin!$H3145=$C$3),Colin!$I3145,)</f>
        <v>0</v>
      </c>
      <c r="O3145">
        <f>IF(AND(Colin!$G3145=$B$2,Colin!$H3145&lt;=$C$3),Colin!$I3145,)</f>
        <v>0</v>
      </c>
      <c r="P3145">
        <f>IF(Colin!$G3145&lt;$B$2,Colin!$I3145,0)</f>
        <v>0</v>
      </c>
      <c r="Q3145">
        <f>IF(Colin!$G3145&lt;$B$1,Colin!$I3145,0)</f>
        <v>0</v>
      </c>
    </row>
    <row r="3146" spans="12:17" x14ac:dyDescent="0.25">
      <c r="L3146">
        <f>IF(AND(Colin!$G3146=$B$1,Colin!$H3146=$C$3),Colin!$I3146,)</f>
        <v>0</v>
      </c>
      <c r="M3146">
        <f>IF(AND(Colin!$G3146=$B$1,Colin!$H3146&lt;=$C$3),Colin!$I3146,)</f>
        <v>0</v>
      </c>
      <c r="N3146">
        <f>IF(AND(Colin!$G3146=$B$2,Colin!$H3146=$C$3),Colin!$I3146,)</f>
        <v>0</v>
      </c>
      <c r="O3146">
        <f>IF(AND(Colin!$G3146=$B$2,Colin!$H3146&lt;=$C$3),Colin!$I3146,)</f>
        <v>0</v>
      </c>
      <c r="P3146">
        <f>IF(Colin!$G3146&lt;$B$2,Colin!$I3146,0)</f>
        <v>0</v>
      </c>
      <c r="Q3146">
        <f>IF(Colin!$G3146&lt;$B$1,Colin!$I3146,0)</f>
        <v>0</v>
      </c>
    </row>
    <row r="3147" spans="12:17" x14ac:dyDescent="0.25">
      <c r="L3147">
        <f>IF(AND(Colin!$G3147=$B$1,Colin!$H3147=$C$3),Colin!$I3147,)</f>
        <v>0</v>
      </c>
      <c r="M3147">
        <f>IF(AND(Colin!$G3147=$B$1,Colin!$H3147&lt;=$C$3),Colin!$I3147,)</f>
        <v>0</v>
      </c>
      <c r="N3147">
        <f>IF(AND(Colin!$G3147=$B$2,Colin!$H3147=$C$3),Colin!$I3147,)</f>
        <v>0</v>
      </c>
      <c r="O3147">
        <f>IF(AND(Colin!$G3147=$B$2,Colin!$H3147&lt;=$C$3),Colin!$I3147,)</f>
        <v>0</v>
      </c>
      <c r="P3147">
        <f>IF(Colin!$G3147&lt;$B$2,Colin!$I3147,0)</f>
        <v>0</v>
      </c>
      <c r="Q3147">
        <f>IF(Colin!$G3147&lt;$B$1,Colin!$I3147,0)</f>
        <v>0</v>
      </c>
    </row>
    <row r="3148" spans="12:17" x14ac:dyDescent="0.25">
      <c r="L3148">
        <f>IF(AND(Colin!$G3148=$B$1,Colin!$H3148=$C$3),Colin!$I3148,)</f>
        <v>0</v>
      </c>
      <c r="M3148">
        <f>IF(AND(Colin!$G3148=$B$1,Colin!$H3148&lt;=$C$3),Colin!$I3148,)</f>
        <v>0</v>
      </c>
      <c r="N3148">
        <f>IF(AND(Colin!$G3148=$B$2,Colin!$H3148=$C$3),Colin!$I3148,)</f>
        <v>0</v>
      </c>
      <c r="O3148">
        <f>IF(AND(Colin!$G3148=$B$2,Colin!$H3148&lt;=$C$3),Colin!$I3148,)</f>
        <v>0</v>
      </c>
      <c r="P3148">
        <f>IF(Colin!$G3148&lt;$B$2,Colin!$I3148,0)</f>
        <v>0</v>
      </c>
      <c r="Q3148">
        <f>IF(Colin!$G3148&lt;$B$1,Colin!$I3148,0)</f>
        <v>0</v>
      </c>
    </row>
    <row r="3149" spans="12:17" x14ac:dyDescent="0.25">
      <c r="L3149">
        <f>IF(AND(Colin!$G3149=$B$1,Colin!$H3149=$C$3),Colin!$I3149,)</f>
        <v>0</v>
      </c>
      <c r="M3149">
        <f>IF(AND(Colin!$G3149=$B$1,Colin!$H3149&lt;=$C$3),Colin!$I3149,)</f>
        <v>0</v>
      </c>
      <c r="N3149">
        <f>IF(AND(Colin!$G3149=$B$2,Colin!$H3149=$C$3),Colin!$I3149,)</f>
        <v>0</v>
      </c>
      <c r="O3149">
        <f>IF(AND(Colin!$G3149=$B$2,Colin!$H3149&lt;=$C$3),Colin!$I3149,)</f>
        <v>0</v>
      </c>
      <c r="P3149">
        <f>IF(Colin!$G3149&lt;$B$2,Colin!$I3149,0)</f>
        <v>0</v>
      </c>
      <c r="Q3149">
        <f>IF(Colin!$G3149&lt;$B$1,Colin!$I3149,0)</f>
        <v>0</v>
      </c>
    </row>
    <row r="3150" spans="12:17" x14ac:dyDescent="0.25">
      <c r="L3150">
        <f>IF(AND(Colin!$G3150=$B$1,Colin!$H3150=$C$3),Colin!$I3150,)</f>
        <v>0</v>
      </c>
      <c r="M3150">
        <f>IF(AND(Colin!$G3150=$B$1,Colin!$H3150&lt;=$C$3),Colin!$I3150,)</f>
        <v>0</v>
      </c>
      <c r="N3150">
        <f>IF(AND(Colin!$G3150=$B$2,Colin!$H3150=$C$3),Colin!$I3150,)</f>
        <v>0</v>
      </c>
      <c r="O3150">
        <f>IF(AND(Colin!$G3150=$B$2,Colin!$H3150&lt;=$C$3),Colin!$I3150,)</f>
        <v>0</v>
      </c>
      <c r="P3150">
        <f>IF(Colin!$G3150&lt;$B$2,Colin!$I3150,0)</f>
        <v>0</v>
      </c>
      <c r="Q3150">
        <f>IF(Colin!$G3150&lt;$B$1,Colin!$I3150,0)</f>
        <v>0</v>
      </c>
    </row>
    <row r="3151" spans="12:17" x14ac:dyDescent="0.25">
      <c r="L3151">
        <f>IF(AND(Colin!$G3151=$B$1,Colin!$H3151=$C$3),Colin!$I3151,)</f>
        <v>0</v>
      </c>
      <c r="M3151">
        <f>IF(AND(Colin!$G3151=$B$1,Colin!$H3151&lt;=$C$3),Colin!$I3151,)</f>
        <v>0</v>
      </c>
      <c r="N3151">
        <f>IF(AND(Colin!$G3151=$B$2,Colin!$H3151=$C$3),Colin!$I3151,)</f>
        <v>0</v>
      </c>
      <c r="O3151">
        <f>IF(AND(Colin!$G3151=$B$2,Colin!$H3151&lt;=$C$3),Colin!$I3151,)</f>
        <v>0</v>
      </c>
      <c r="P3151">
        <f>IF(Colin!$G3151&lt;$B$2,Colin!$I3151,0)</f>
        <v>0</v>
      </c>
      <c r="Q3151">
        <f>IF(Colin!$G3151&lt;$B$1,Colin!$I3151,0)</f>
        <v>0</v>
      </c>
    </row>
    <row r="3152" spans="12:17" x14ac:dyDescent="0.25">
      <c r="L3152">
        <f>IF(AND(Colin!$G3152=$B$1,Colin!$H3152=$C$3),Colin!$I3152,)</f>
        <v>0</v>
      </c>
      <c r="M3152">
        <f>IF(AND(Colin!$G3152=$B$1,Colin!$H3152&lt;=$C$3),Colin!$I3152,)</f>
        <v>0</v>
      </c>
      <c r="N3152">
        <f>IF(AND(Colin!$G3152=$B$2,Colin!$H3152=$C$3),Colin!$I3152,)</f>
        <v>0</v>
      </c>
      <c r="O3152">
        <f>IF(AND(Colin!$G3152=$B$2,Colin!$H3152&lt;=$C$3),Colin!$I3152,)</f>
        <v>0</v>
      </c>
      <c r="P3152">
        <f>IF(Colin!$G3152&lt;$B$2,Colin!$I3152,0)</f>
        <v>0</v>
      </c>
      <c r="Q3152">
        <f>IF(Colin!$G3152&lt;$B$1,Colin!$I3152,0)</f>
        <v>0</v>
      </c>
    </row>
    <row r="3153" spans="12:17" x14ac:dyDescent="0.25">
      <c r="L3153">
        <f>IF(AND(Colin!$G3153=$B$1,Colin!$H3153=$C$3),Colin!$I3153,)</f>
        <v>0</v>
      </c>
      <c r="M3153">
        <f>IF(AND(Colin!$G3153=$B$1,Colin!$H3153&lt;=$C$3),Colin!$I3153,)</f>
        <v>0</v>
      </c>
      <c r="N3153">
        <f>IF(AND(Colin!$G3153=$B$2,Colin!$H3153=$C$3),Colin!$I3153,)</f>
        <v>0</v>
      </c>
      <c r="O3153">
        <f>IF(AND(Colin!$G3153=$B$2,Colin!$H3153&lt;=$C$3),Colin!$I3153,)</f>
        <v>0</v>
      </c>
      <c r="P3153">
        <f>IF(Colin!$G3153&lt;$B$2,Colin!$I3153,0)</f>
        <v>0</v>
      </c>
      <c r="Q3153">
        <f>IF(Colin!$G3153&lt;$B$1,Colin!$I3153,0)</f>
        <v>0</v>
      </c>
    </row>
    <row r="3154" spans="12:17" x14ac:dyDescent="0.25">
      <c r="L3154">
        <f>IF(AND(Colin!$G3154=$B$1,Colin!$H3154=$C$3),Colin!$I3154,)</f>
        <v>0</v>
      </c>
      <c r="M3154">
        <f>IF(AND(Colin!$G3154=$B$1,Colin!$H3154&lt;=$C$3),Colin!$I3154,)</f>
        <v>0</v>
      </c>
      <c r="N3154">
        <f>IF(AND(Colin!$G3154=$B$2,Colin!$H3154=$C$3),Colin!$I3154,)</f>
        <v>0</v>
      </c>
      <c r="O3154">
        <f>IF(AND(Colin!$G3154=$B$2,Colin!$H3154&lt;=$C$3),Colin!$I3154,)</f>
        <v>0</v>
      </c>
      <c r="P3154">
        <f>IF(Colin!$G3154&lt;$B$2,Colin!$I3154,0)</f>
        <v>0</v>
      </c>
      <c r="Q3154">
        <f>IF(Colin!$G3154&lt;$B$1,Colin!$I3154,0)</f>
        <v>0</v>
      </c>
    </row>
    <row r="3155" spans="12:17" x14ac:dyDescent="0.25">
      <c r="L3155">
        <f>IF(AND(Colin!$G3155=$B$1,Colin!$H3155=$C$3),Colin!$I3155,)</f>
        <v>0</v>
      </c>
      <c r="M3155">
        <f>IF(AND(Colin!$G3155=$B$1,Colin!$H3155&lt;=$C$3),Colin!$I3155,)</f>
        <v>0</v>
      </c>
      <c r="N3155">
        <f>IF(AND(Colin!$G3155=$B$2,Colin!$H3155=$C$3),Colin!$I3155,)</f>
        <v>0</v>
      </c>
      <c r="O3155">
        <f>IF(AND(Colin!$G3155=$B$2,Colin!$H3155&lt;=$C$3),Colin!$I3155,)</f>
        <v>0</v>
      </c>
      <c r="P3155">
        <f>IF(Colin!$G3155&lt;$B$2,Colin!$I3155,0)</f>
        <v>0</v>
      </c>
      <c r="Q3155">
        <f>IF(Colin!$G3155&lt;$B$1,Colin!$I3155,0)</f>
        <v>0</v>
      </c>
    </row>
    <row r="3156" spans="12:17" x14ac:dyDescent="0.25">
      <c r="L3156">
        <f>IF(AND(Colin!$G3156=$B$1,Colin!$H3156=$C$3),Colin!$I3156,)</f>
        <v>0</v>
      </c>
      <c r="M3156">
        <f>IF(AND(Colin!$G3156=$B$1,Colin!$H3156&lt;=$C$3),Colin!$I3156,)</f>
        <v>0</v>
      </c>
      <c r="N3156">
        <f>IF(AND(Colin!$G3156=$B$2,Colin!$H3156=$C$3),Colin!$I3156,)</f>
        <v>0</v>
      </c>
      <c r="O3156">
        <f>IF(AND(Colin!$G3156=$B$2,Colin!$H3156&lt;=$C$3),Colin!$I3156,)</f>
        <v>0</v>
      </c>
      <c r="P3156">
        <f>IF(Colin!$G3156&lt;$B$2,Colin!$I3156,0)</f>
        <v>0</v>
      </c>
      <c r="Q3156">
        <f>IF(Colin!$G3156&lt;$B$1,Colin!$I3156,0)</f>
        <v>0</v>
      </c>
    </row>
    <row r="3157" spans="12:17" x14ac:dyDescent="0.25">
      <c r="L3157">
        <f>IF(AND(Colin!$G3157=$B$1,Colin!$H3157=$C$3),Colin!$I3157,)</f>
        <v>0</v>
      </c>
      <c r="M3157">
        <f>IF(AND(Colin!$G3157=$B$1,Colin!$H3157&lt;=$C$3),Colin!$I3157,)</f>
        <v>0</v>
      </c>
      <c r="N3157">
        <f>IF(AND(Colin!$G3157=$B$2,Colin!$H3157=$C$3),Colin!$I3157,)</f>
        <v>0</v>
      </c>
      <c r="O3157">
        <f>IF(AND(Colin!$G3157=$B$2,Colin!$H3157&lt;=$C$3),Colin!$I3157,)</f>
        <v>0</v>
      </c>
      <c r="P3157">
        <f>IF(Colin!$G3157&lt;$B$2,Colin!$I3157,0)</f>
        <v>0</v>
      </c>
      <c r="Q3157">
        <f>IF(Colin!$G3157&lt;$B$1,Colin!$I3157,0)</f>
        <v>0</v>
      </c>
    </row>
    <row r="3158" spans="12:17" x14ac:dyDescent="0.25">
      <c r="L3158">
        <f>IF(AND(Colin!$G3158=$B$1,Colin!$H3158=$C$3),Colin!$I3158,)</f>
        <v>0</v>
      </c>
      <c r="M3158">
        <f>IF(AND(Colin!$G3158=$B$1,Colin!$H3158&lt;=$C$3),Colin!$I3158,)</f>
        <v>0</v>
      </c>
      <c r="N3158">
        <f>IF(AND(Colin!$G3158=$B$2,Colin!$H3158=$C$3),Colin!$I3158,)</f>
        <v>0</v>
      </c>
      <c r="O3158">
        <f>IF(AND(Colin!$G3158=$B$2,Colin!$H3158&lt;=$C$3),Colin!$I3158,)</f>
        <v>0</v>
      </c>
      <c r="P3158">
        <f>IF(Colin!$G3158&lt;$B$2,Colin!$I3158,0)</f>
        <v>0</v>
      </c>
      <c r="Q3158">
        <f>IF(Colin!$G3158&lt;$B$1,Colin!$I3158,0)</f>
        <v>0</v>
      </c>
    </row>
    <row r="3159" spans="12:17" x14ac:dyDescent="0.25">
      <c r="L3159">
        <f>IF(AND(Colin!$G3159=$B$1,Colin!$H3159=$C$3),Colin!$I3159,)</f>
        <v>0</v>
      </c>
      <c r="M3159">
        <f>IF(AND(Colin!$G3159=$B$1,Colin!$H3159&lt;=$C$3),Colin!$I3159,)</f>
        <v>0</v>
      </c>
      <c r="N3159">
        <f>IF(AND(Colin!$G3159=$B$2,Colin!$H3159=$C$3),Colin!$I3159,)</f>
        <v>0</v>
      </c>
      <c r="O3159">
        <f>IF(AND(Colin!$G3159=$B$2,Colin!$H3159&lt;=$C$3),Colin!$I3159,)</f>
        <v>0</v>
      </c>
      <c r="P3159">
        <f>IF(Colin!$G3159&lt;$B$2,Colin!$I3159,0)</f>
        <v>0</v>
      </c>
      <c r="Q3159">
        <f>IF(Colin!$G3159&lt;$B$1,Colin!$I3159,0)</f>
        <v>0</v>
      </c>
    </row>
    <row r="3160" spans="12:17" x14ac:dyDescent="0.25">
      <c r="L3160">
        <f>IF(AND(Colin!$G3160=$B$1,Colin!$H3160=$C$3),Colin!$I3160,)</f>
        <v>0</v>
      </c>
      <c r="M3160">
        <f>IF(AND(Colin!$G3160=$B$1,Colin!$H3160&lt;=$C$3),Colin!$I3160,)</f>
        <v>0</v>
      </c>
      <c r="N3160">
        <f>IF(AND(Colin!$G3160=$B$2,Colin!$H3160=$C$3),Colin!$I3160,)</f>
        <v>0</v>
      </c>
      <c r="O3160">
        <f>IF(AND(Colin!$G3160=$B$2,Colin!$H3160&lt;=$C$3),Colin!$I3160,)</f>
        <v>0</v>
      </c>
      <c r="P3160">
        <f>IF(Colin!$G3160&lt;$B$2,Colin!$I3160,0)</f>
        <v>0</v>
      </c>
      <c r="Q3160">
        <f>IF(Colin!$G3160&lt;$B$1,Colin!$I3160,0)</f>
        <v>0</v>
      </c>
    </row>
    <row r="3161" spans="12:17" x14ac:dyDescent="0.25">
      <c r="L3161">
        <f>IF(AND(Colin!$G3161=$B$1,Colin!$H3161=$C$3),Colin!$I3161,)</f>
        <v>0</v>
      </c>
      <c r="M3161">
        <f>IF(AND(Colin!$G3161=$B$1,Colin!$H3161&lt;=$C$3),Colin!$I3161,)</f>
        <v>0</v>
      </c>
      <c r="N3161">
        <f>IF(AND(Colin!$G3161=$B$2,Colin!$H3161=$C$3),Colin!$I3161,)</f>
        <v>0</v>
      </c>
      <c r="O3161">
        <f>IF(AND(Colin!$G3161=$B$2,Colin!$H3161&lt;=$C$3),Colin!$I3161,)</f>
        <v>0</v>
      </c>
      <c r="P3161">
        <f>IF(Colin!$G3161&lt;$B$2,Colin!$I3161,0)</f>
        <v>0</v>
      </c>
      <c r="Q3161">
        <f>IF(Colin!$G3161&lt;$B$1,Colin!$I3161,0)</f>
        <v>0</v>
      </c>
    </row>
    <row r="3162" spans="12:17" x14ac:dyDescent="0.25">
      <c r="L3162">
        <f>IF(AND(Colin!$G3162=$B$1,Colin!$H3162=$C$3),Colin!$I3162,)</f>
        <v>0</v>
      </c>
      <c r="M3162">
        <f>IF(AND(Colin!$G3162=$B$1,Colin!$H3162&lt;=$C$3),Colin!$I3162,)</f>
        <v>0</v>
      </c>
      <c r="N3162">
        <f>IF(AND(Colin!$G3162=$B$2,Colin!$H3162=$C$3),Colin!$I3162,)</f>
        <v>0</v>
      </c>
      <c r="O3162">
        <f>IF(AND(Colin!$G3162=$B$2,Colin!$H3162&lt;=$C$3),Colin!$I3162,)</f>
        <v>0</v>
      </c>
      <c r="P3162">
        <f>IF(Colin!$G3162&lt;$B$2,Colin!$I3162,0)</f>
        <v>0</v>
      </c>
      <c r="Q3162">
        <f>IF(Colin!$G3162&lt;$B$1,Colin!$I3162,0)</f>
        <v>0</v>
      </c>
    </row>
    <row r="3163" spans="12:17" x14ac:dyDescent="0.25">
      <c r="L3163">
        <f>IF(AND(Colin!$G3163=$B$1,Colin!$H3163=$C$3),Colin!$I3163,)</f>
        <v>0</v>
      </c>
      <c r="M3163">
        <f>IF(AND(Colin!$G3163=$B$1,Colin!$H3163&lt;=$C$3),Colin!$I3163,)</f>
        <v>0</v>
      </c>
      <c r="N3163">
        <f>IF(AND(Colin!$G3163=$B$2,Colin!$H3163=$C$3),Colin!$I3163,)</f>
        <v>0</v>
      </c>
      <c r="O3163">
        <f>IF(AND(Colin!$G3163=$B$2,Colin!$H3163&lt;=$C$3),Colin!$I3163,)</f>
        <v>0</v>
      </c>
      <c r="P3163">
        <f>IF(Colin!$G3163&lt;$B$2,Colin!$I3163,0)</f>
        <v>0</v>
      </c>
      <c r="Q3163">
        <f>IF(Colin!$G3163&lt;$B$1,Colin!$I3163,0)</f>
        <v>0</v>
      </c>
    </row>
    <row r="3164" spans="12:17" x14ac:dyDescent="0.25">
      <c r="L3164">
        <f>IF(AND(Colin!$G3164=$B$1,Colin!$H3164=$C$3),Colin!$I3164,)</f>
        <v>0</v>
      </c>
      <c r="M3164">
        <f>IF(AND(Colin!$G3164=$B$1,Colin!$H3164&lt;=$C$3),Colin!$I3164,)</f>
        <v>0</v>
      </c>
      <c r="N3164">
        <f>IF(AND(Colin!$G3164=$B$2,Colin!$H3164=$C$3),Colin!$I3164,)</f>
        <v>0</v>
      </c>
      <c r="O3164">
        <f>IF(AND(Colin!$G3164=$B$2,Colin!$H3164&lt;=$C$3),Colin!$I3164,)</f>
        <v>0</v>
      </c>
      <c r="P3164">
        <f>IF(Colin!$G3164&lt;$B$2,Colin!$I3164,0)</f>
        <v>0</v>
      </c>
      <c r="Q3164">
        <f>IF(Colin!$G3164&lt;$B$1,Colin!$I3164,0)</f>
        <v>0</v>
      </c>
    </row>
    <row r="3165" spans="12:17" x14ac:dyDescent="0.25">
      <c r="L3165">
        <f>IF(AND(Colin!$G3165=$B$1,Colin!$H3165=$C$3),Colin!$I3165,)</f>
        <v>0</v>
      </c>
      <c r="M3165">
        <f>IF(AND(Colin!$G3165=$B$1,Colin!$H3165&lt;=$C$3),Colin!$I3165,)</f>
        <v>0</v>
      </c>
      <c r="N3165">
        <f>IF(AND(Colin!$G3165=$B$2,Colin!$H3165=$C$3),Colin!$I3165,)</f>
        <v>0</v>
      </c>
      <c r="O3165">
        <f>IF(AND(Colin!$G3165=$B$2,Colin!$H3165&lt;=$C$3),Colin!$I3165,)</f>
        <v>0</v>
      </c>
      <c r="P3165">
        <f>IF(Colin!$G3165&lt;$B$2,Colin!$I3165,0)</f>
        <v>0</v>
      </c>
      <c r="Q3165">
        <f>IF(Colin!$G3165&lt;$B$1,Colin!$I3165,0)</f>
        <v>0</v>
      </c>
    </row>
    <row r="3166" spans="12:17" x14ac:dyDescent="0.25">
      <c r="L3166">
        <f>IF(AND(Colin!$G3166=$B$1,Colin!$H3166=$C$3),Colin!$I3166,)</f>
        <v>0</v>
      </c>
      <c r="M3166">
        <f>IF(AND(Colin!$G3166=$B$1,Colin!$H3166&lt;=$C$3),Colin!$I3166,)</f>
        <v>0</v>
      </c>
      <c r="N3166">
        <f>IF(AND(Colin!$G3166=$B$2,Colin!$H3166=$C$3),Colin!$I3166,)</f>
        <v>0</v>
      </c>
      <c r="O3166">
        <f>IF(AND(Colin!$G3166=$B$2,Colin!$H3166&lt;=$C$3),Colin!$I3166,)</f>
        <v>0</v>
      </c>
      <c r="P3166">
        <f>IF(Colin!$G3166&lt;$B$2,Colin!$I3166,0)</f>
        <v>0</v>
      </c>
      <c r="Q3166">
        <f>IF(Colin!$G3166&lt;$B$1,Colin!$I3166,0)</f>
        <v>0</v>
      </c>
    </row>
    <row r="3167" spans="12:17" x14ac:dyDescent="0.25">
      <c r="L3167">
        <f>IF(AND(Colin!$G3167=$B$1,Colin!$H3167=$C$3),Colin!$I3167,)</f>
        <v>0</v>
      </c>
      <c r="M3167">
        <f>IF(AND(Colin!$G3167=$B$1,Colin!$H3167&lt;=$C$3),Colin!$I3167,)</f>
        <v>0</v>
      </c>
      <c r="N3167">
        <f>IF(AND(Colin!$G3167=$B$2,Colin!$H3167=$C$3),Colin!$I3167,)</f>
        <v>0</v>
      </c>
      <c r="O3167">
        <f>IF(AND(Colin!$G3167=$B$2,Colin!$H3167&lt;=$C$3),Colin!$I3167,)</f>
        <v>0</v>
      </c>
      <c r="P3167">
        <f>IF(Colin!$G3167&lt;$B$2,Colin!$I3167,0)</f>
        <v>0</v>
      </c>
      <c r="Q3167">
        <f>IF(Colin!$G3167&lt;$B$1,Colin!$I3167,0)</f>
        <v>0</v>
      </c>
    </row>
    <row r="3168" spans="12:17" x14ac:dyDescent="0.25">
      <c r="L3168">
        <f>IF(AND(Colin!$G3168=$B$1,Colin!$H3168=$C$3),Colin!$I3168,)</f>
        <v>0</v>
      </c>
      <c r="M3168">
        <f>IF(AND(Colin!$G3168=$B$1,Colin!$H3168&lt;=$C$3),Colin!$I3168,)</f>
        <v>0</v>
      </c>
      <c r="N3168">
        <f>IF(AND(Colin!$G3168=$B$2,Colin!$H3168=$C$3),Colin!$I3168,)</f>
        <v>0</v>
      </c>
      <c r="O3168">
        <f>IF(AND(Colin!$G3168=$B$2,Colin!$H3168&lt;=$C$3),Colin!$I3168,)</f>
        <v>0</v>
      </c>
      <c r="P3168">
        <f>IF(Colin!$G3168&lt;$B$2,Colin!$I3168,0)</f>
        <v>0</v>
      </c>
      <c r="Q3168">
        <f>IF(Colin!$G3168&lt;$B$1,Colin!$I3168,0)</f>
        <v>0</v>
      </c>
    </row>
    <row r="3169" spans="12:17" x14ac:dyDescent="0.25">
      <c r="L3169">
        <f>IF(AND(Colin!$G3169=$B$1,Colin!$H3169=$C$3),Colin!$I3169,)</f>
        <v>0</v>
      </c>
      <c r="M3169">
        <f>IF(AND(Colin!$G3169=$B$1,Colin!$H3169&lt;=$C$3),Colin!$I3169,)</f>
        <v>0</v>
      </c>
      <c r="N3169">
        <f>IF(AND(Colin!$G3169=$B$2,Colin!$H3169=$C$3),Colin!$I3169,)</f>
        <v>0</v>
      </c>
      <c r="O3169">
        <f>IF(AND(Colin!$G3169=$B$2,Colin!$H3169&lt;=$C$3),Colin!$I3169,)</f>
        <v>0</v>
      </c>
      <c r="P3169">
        <f>IF(Colin!$G3169&lt;$B$2,Colin!$I3169,0)</f>
        <v>0</v>
      </c>
      <c r="Q3169">
        <f>IF(Colin!$G3169&lt;$B$1,Colin!$I3169,0)</f>
        <v>0</v>
      </c>
    </row>
    <row r="3170" spans="12:17" x14ac:dyDescent="0.25">
      <c r="L3170">
        <f>IF(AND(Colin!$G3170=$B$1,Colin!$H3170=$C$3),Colin!$I3170,)</f>
        <v>0</v>
      </c>
      <c r="M3170">
        <f>IF(AND(Colin!$G3170=$B$1,Colin!$H3170&lt;=$C$3),Colin!$I3170,)</f>
        <v>0</v>
      </c>
      <c r="N3170">
        <f>IF(AND(Colin!$G3170=$B$2,Colin!$H3170=$C$3),Colin!$I3170,)</f>
        <v>0</v>
      </c>
      <c r="O3170">
        <f>IF(AND(Colin!$G3170=$B$2,Colin!$H3170&lt;=$C$3),Colin!$I3170,)</f>
        <v>0</v>
      </c>
      <c r="P3170">
        <f>IF(Colin!$G3170&lt;$B$2,Colin!$I3170,0)</f>
        <v>0</v>
      </c>
      <c r="Q3170">
        <f>IF(Colin!$G3170&lt;$B$1,Colin!$I3170,0)</f>
        <v>0</v>
      </c>
    </row>
    <row r="3171" spans="12:17" x14ac:dyDescent="0.25">
      <c r="L3171">
        <f>IF(AND(Colin!$G3171=$B$1,Colin!$H3171=$C$3),Colin!$I3171,)</f>
        <v>0</v>
      </c>
      <c r="M3171">
        <f>IF(AND(Colin!$G3171=$B$1,Colin!$H3171&lt;=$C$3),Colin!$I3171,)</f>
        <v>0</v>
      </c>
      <c r="N3171">
        <f>IF(AND(Colin!$G3171=$B$2,Colin!$H3171=$C$3),Colin!$I3171,)</f>
        <v>0</v>
      </c>
      <c r="O3171">
        <f>IF(AND(Colin!$G3171=$B$2,Colin!$H3171&lt;=$C$3),Colin!$I3171,)</f>
        <v>0</v>
      </c>
      <c r="P3171">
        <f>IF(Colin!$G3171&lt;$B$2,Colin!$I3171,0)</f>
        <v>0</v>
      </c>
      <c r="Q3171">
        <f>IF(Colin!$G3171&lt;$B$1,Colin!$I3171,0)</f>
        <v>0</v>
      </c>
    </row>
    <row r="3172" spans="12:17" x14ac:dyDescent="0.25">
      <c r="L3172">
        <f>IF(AND(Colin!$G3172=$B$1,Colin!$H3172=$C$3),Colin!$I3172,)</f>
        <v>0</v>
      </c>
      <c r="M3172">
        <f>IF(AND(Colin!$G3172=$B$1,Colin!$H3172&lt;=$C$3),Colin!$I3172,)</f>
        <v>0</v>
      </c>
      <c r="N3172">
        <f>IF(AND(Colin!$G3172=$B$2,Colin!$H3172=$C$3),Colin!$I3172,)</f>
        <v>0</v>
      </c>
      <c r="O3172">
        <f>IF(AND(Colin!$G3172=$B$2,Colin!$H3172&lt;=$C$3),Colin!$I3172,)</f>
        <v>0</v>
      </c>
      <c r="P3172">
        <f>IF(Colin!$G3172&lt;$B$2,Colin!$I3172,0)</f>
        <v>0</v>
      </c>
      <c r="Q3172">
        <f>IF(Colin!$G3172&lt;$B$1,Colin!$I3172,0)</f>
        <v>0</v>
      </c>
    </row>
    <row r="3173" spans="12:17" x14ac:dyDescent="0.25">
      <c r="L3173">
        <f>IF(AND(Colin!$G3173=$B$1,Colin!$H3173=$C$3),Colin!$I3173,)</f>
        <v>0</v>
      </c>
      <c r="M3173">
        <f>IF(AND(Colin!$G3173=$B$1,Colin!$H3173&lt;=$C$3),Colin!$I3173,)</f>
        <v>0</v>
      </c>
      <c r="N3173">
        <f>IF(AND(Colin!$G3173=$B$2,Colin!$H3173=$C$3),Colin!$I3173,)</f>
        <v>0</v>
      </c>
      <c r="O3173">
        <f>IF(AND(Colin!$G3173=$B$2,Colin!$H3173&lt;=$C$3),Colin!$I3173,)</f>
        <v>0</v>
      </c>
      <c r="P3173">
        <f>IF(Colin!$G3173&lt;$B$2,Colin!$I3173,0)</f>
        <v>0</v>
      </c>
      <c r="Q3173">
        <f>IF(Colin!$G3173&lt;$B$1,Colin!$I3173,0)</f>
        <v>0</v>
      </c>
    </row>
    <row r="3174" spans="12:17" x14ac:dyDescent="0.25">
      <c r="L3174">
        <f>IF(AND(Colin!$G3174=$B$1,Colin!$H3174=$C$3),Colin!$I3174,)</f>
        <v>0</v>
      </c>
      <c r="M3174">
        <f>IF(AND(Colin!$G3174=$B$1,Colin!$H3174&lt;=$C$3),Colin!$I3174,)</f>
        <v>0</v>
      </c>
      <c r="N3174">
        <f>IF(AND(Colin!$G3174=$B$2,Colin!$H3174=$C$3),Colin!$I3174,)</f>
        <v>0</v>
      </c>
      <c r="O3174">
        <f>IF(AND(Colin!$G3174=$B$2,Colin!$H3174&lt;=$C$3),Colin!$I3174,)</f>
        <v>0</v>
      </c>
      <c r="P3174">
        <f>IF(Colin!$G3174&lt;$B$2,Colin!$I3174,0)</f>
        <v>0</v>
      </c>
      <c r="Q3174">
        <f>IF(Colin!$G3174&lt;$B$1,Colin!$I3174,0)</f>
        <v>0</v>
      </c>
    </row>
    <row r="3175" spans="12:17" x14ac:dyDescent="0.25">
      <c r="L3175">
        <f>IF(AND(Colin!$G3175=$B$1,Colin!$H3175=$C$3),Colin!$I3175,)</f>
        <v>0</v>
      </c>
      <c r="M3175">
        <f>IF(AND(Colin!$G3175=$B$1,Colin!$H3175&lt;=$C$3),Colin!$I3175,)</f>
        <v>0</v>
      </c>
      <c r="N3175">
        <f>IF(AND(Colin!$G3175=$B$2,Colin!$H3175=$C$3),Colin!$I3175,)</f>
        <v>0</v>
      </c>
      <c r="O3175">
        <f>IF(AND(Colin!$G3175=$B$2,Colin!$H3175&lt;=$C$3),Colin!$I3175,)</f>
        <v>0</v>
      </c>
      <c r="P3175">
        <f>IF(Colin!$G3175&lt;$B$2,Colin!$I3175,0)</f>
        <v>0</v>
      </c>
      <c r="Q3175">
        <f>IF(Colin!$G3175&lt;$B$1,Colin!$I3175,0)</f>
        <v>0</v>
      </c>
    </row>
    <row r="3176" spans="12:17" x14ac:dyDescent="0.25">
      <c r="L3176">
        <f>IF(AND(Colin!$G3176=$B$1,Colin!$H3176=$C$3),Colin!$I3176,)</f>
        <v>0</v>
      </c>
      <c r="M3176">
        <f>IF(AND(Colin!$G3176=$B$1,Colin!$H3176&lt;=$C$3),Colin!$I3176,)</f>
        <v>0</v>
      </c>
      <c r="N3176">
        <f>IF(AND(Colin!$G3176=$B$2,Colin!$H3176=$C$3),Colin!$I3176,)</f>
        <v>0</v>
      </c>
      <c r="O3176">
        <f>IF(AND(Colin!$G3176=$B$2,Colin!$H3176&lt;=$C$3),Colin!$I3176,)</f>
        <v>0</v>
      </c>
      <c r="P3176">
        <f>IF(Colin!$G3176&lt;$B$2,Colin!$I3176,0)</f>
        <v>0</v>
      </c>
      <c r="Q3176">
        <f>IF(Colin!$G3176&lt;$B$1,Colin!$I3176,0)</f>
        <v>0</v>
      </c>
    </row>
    <row r="3177" spans="12:17" x14ac:dyDescent="0.25">
      <c r="L3177">
        <f>IF(AND(Colin!$G3177=$B$1,Colin!$H3177=$C$3),Colin!$I3177,)</f>
        <v>0</v>
      </c>
      <c r="M3177">
        <f>IF(AND(Colin!$G3177=$B$1,Colin!$H3177&lt;=$C$3),Colin!$I3177,)</f>
        <v>0</v>
      </c>
      <c r="N3177">
        <f>IF(AND(Colin!$G3177=$B$2,Colin!$H3177=$C$3),Colin!$I3177,)</f>
        <v>0</v>
      </c>
      <c r="O3177">
        <f>IF(AND(Colin!$G3177=$B$2,Colin!$H3177&lt;=$C$3),Colin!$I3177,)</f>
        <v>0</v>
      </c>
      <c r="P3177">
        <f>IF(Colin!$G3177&lt;$B$2,Colin!$I3177,0)</f>
        <v>0</v>
      </c>
      <c r="Q3177">
        <f>IF(Colin!$G3177&lt;$B$1,Colin!$I3177,0)</f>
        <v>0</v>
      </c>
    </row>
    <row r="3178" spans="12:17" x14ac:dyDescent="0.25">
      <c r="L3178">
        <f>IF(AND(Colin!$G3178=$B$1,Colin!$H3178=$C$3),Colin!$I3178,)</f>
        <v>0</v>
      </c>
      <c r="M3178">
        <f>IF(AND(Colin!$G3178=$B$1,Colin!$H3178&lt;=$C$3),Colin!$I3178,)</f>
        <v>0</v>
      </c>
      <c r="N3178">
        <f>IF(AND(Colin!$G3178=$B$2,Colin!$H3178=$C$3),Colin!$I3178,)</f>
        <v>0</v>
      </c>
      <c r="O3178">
        <f>IF(AND(Colin!$G3178=$B$2,Colin!$H3178&lt;=$C$3),Colin!$I3178,)</f>
        <v>0</v>
      </c>
      <c r="P3178">
        <f>IF(Colin!$G3178&lt;$B$2,Colin!$I3178,0)</f>
        <v>0</v>
      </c>
      <c r="Q3178">
        <f>IF(Colin!$G3178&lt;$B$1,Colin!$I3178,0)</f>
        <v>0</v>
      </c>
    </row>
    <row r="3179" spans="12:17" x14ac:dyDescent="0.25">
      <c r="L3179">
        <f>IF(AND(Colin!$G3179=$B$1,Colin!$H3179=$C$3),Colin!$I3179,)</f>
        <v>0</v>
      </c>
      <c r="M3179">
        <f>IF(AND(Colin!$G3179=$B$1,Colin!$H3179&lt;=$C$3),Colin!$I3179,)</f>
        <v>0</v>
      </c>
      <c r="N3179">
        <f>IF(AND(Colin!$G3179=$B$2,Colin!$H3179=$C$3),Colin!$I3179,)</f>
        <v>0</v>
      </c>
      <c r="O3179">
        <f>IF(AND(Colin!$G3179=$B$2,Colin!$H3179&lt;=$C$3),Colin!$I3179,)</f>
        <v>0</v>
      </c>
      <c r="P3179">
        <f>IF(Colin!$G3179&lt;$B$2,Colin!$I3179,0)</f>
        <v>0</v>
      </c>
      <c r="Q3179">
        <f>IF(Colin!$G3179&lt;$B$1,Colin!$I3179,0)</f>
        <v>0</v>
      </c>
    </row>
    <row r="3180" spans="12:17" x14ac:dyDescent="0.25">
      <c r="L3180">
        <f>IF(AND(Colin!$G3180=$B$1,Colin!$H3180=$C$3),Colin!$I3180,)</f>
        <v>0</v>
      </c>
      <c r="M3180">
        <f>IF(AND(Colin!$G3180=$B$1,Colin!$H3180&lt;=$C$3),Colin!$I3180,)</f>
        <v>0</v>
      </c>
      <c r="N3180">
        <f>IF(AND(Colin!$G3180=$B$2,Colin!$H3180=$C$3),Colin!$I3180,)</f>
        <v>0</v>
      </c>
      <c r="O3180">
        <f>IF(AND(Colin!$G3180=$B$2,Colin!$H3180&lt;=$C$3),Colin!$I3180,)</f>
        <v>0</v>
      </c>
      <c r="P3180">
        <f>IF(Colin!$G3180&lt;$B$2,Colin!$I3180,0)</f>
        <v>0</v>
      </c>
      <c r="Q3180">
        <f>IF(Colin!$G3180&lt;$B$1,Colin!$I3180,0)</f>
        <v>0</v>
      </c>
    </row>
    <row r="3181" spans="12:17" x14ac:dyDescent="0.25">
      <c r="L3181">
        <f>IF(AND(Colin!$G3181=$B$1,Colin!$H3181=$C$3),Colin!$I3181,)</f>
        <v>0</v>
      </c>
      <c r="M3181">
        <f>IF(AND(Colin!$G3181=$B$1,Colin!$H3181&lt;=$C$3),Colin!$I3181,)</f>
        <v>0</v>
      </c>
      <c r="N3181">
        <f>IF(AND(Colin!$G3181=$B$2,Colin!$H3181=$C$3),Colin!$I3181,)</f>
        <v>0</v>
      </c>
      <c r="O3181">
        <f>IF(AND(Colin!$G3181=$B$2,Colin!$H3181&lt;=$C$3),Colin!$I3181,)</f>
        <v>0</v>
      </c>
      <c r="P3181">
        <f>IF(Colin!$G3181&lt;$B$2,Colin!$I3181,0)</f>
        <v>0</v>
      </c>
      <c r="Q3181">
        <f>IF(Colin!$G3181&lt;$B$1,Colin!$I3181,0)</f>
        <v>0</v>
      </c>
    </row>
    <row r="3182" spans="12:17" x14ac:dyDescent="0.25">
      <c r="L3182">
        <f>IF(AND(Colin!$G3182=$B$1,Colin!$H3182=$C$3),Colin!$I3182,)</f>
        <v>0</v>
      </c>
      <c r="M3182">
        <f>IF(AND(Colin!$G3182=$B$1,Colin!$H3182&lt;=$C$3),Colin!$I3182,)</f>
        <v>0</v>
      </c>
      <c r="N3182">
        <f>IF(AND(Colin!$G3182=$B$2,Colin!$H3182=$C$3),Colin!$I3182,)</f>
        <v>0</v>
      </c>
      <c r="O3182">
        <f>IF(AND(Colin!$G3182=$B$2,Colin!$H3182&lt;=$C$3),Colin!$I3182,)</f>
        <v>0</v>
      </c>
      <c r="P3182">
        <f>IF(Colin!$G3182&lt;$B$2,Colin!$I3182,0)</f>
        <v>0</v>
      </c>
      <c r="Q3182">
        <f>IF(Colin!$G3182&lt;$B$1,Colin!$I3182,0)</f>
        <v>0</v>
      </c>
    </row>
    <row r="3183" spans="12:17" x14ac:dyDescent="0.25">
      <c r="L3183">
        <f>IF(AND(Colin!$G3183=$B$1,Colin!$H3183=$C$3),Colin!$I3183,)</f>
        <v>0</v>
      </c>
      <c r="M3183">
        <f>IF(AND(Colin!$G3183=$B$1,Colin!$H3183&lt;=$C$3),Colin!$I3183,)</f>
        <v>0</v>
      </c>
      <c r="N3183">
        <f>IF(AND(Colin!$G3183=$B$2,Colin!$H3183=$C$3),Colin!$I3183,)</f>
        <v>0</v>
      </c>
      <c r="O3183">
        <f>IF(AND(Colin!$G3183=$B$2,Colin!$H3183&lt;=$C$3),Colin!$I3183,)</f>
        <v>0</v>
      </c>
      <c r="P3183">
        <f>IF(Colin!$G3183&lt;$B$2,Colin!$I3183,0)</f>
        <v>0</v>
      </c>
      <c r="Q3183">
        <f>IF(Colin!$G3183&lt;$B$1,Colin!$I3183,0)</f>
        <v>0</v>
      </c>
    </row>
    <row r="3184" spans="12:17" x14ac:dyDescent="0.25">
      <c r="L3184">
        <f>IF(AND(Colin!$G3184=$B$1,Colin!$H3184=$C$3),Colin!$I3184,)</f>
        <v>0</v>
      </c>
      <c r="M3184">
        <f>IF(AND(Colin!$G3184=$B$1,Colin!$H3184&lt;=$C$3),Colin!$I3184,)</f>
        <v>0</v>
      </c>
      <c r="N3184">
        <f>IF(AND(Colin!$G3184=$B$2,Colin!$H3184=$C$3),Colin!$I3184,)</f>
        <v>0</v>
      </c>
      <c r="O3184">
        <f>IF(AND(Colin!$G3184=$B$2,Colin!$H3184&lt;=$C$3),Colin!$I3184,)</f>
        <v>0</v>
      </c>
      <c r="P3184">
        <f>IF(Colin!$G3184&lt;$B$2,Colin!$I3184,0)</f>
        <v>0</v>
      </c>
      <c r="Q3184">
        <f>IF(Colin!$G3184&lt;$B$1,Colin!$I3184,0)</f>
        <v>0</v>
      </c>
    </row>
    <row r="3185" spans="12:17" x14ac:dyDescent="0.25">
      <c r="L3185">
        <f>IF(AND(Colin!$G3185=$B$1,Colin!$H3185=$C$3),Colin!$I3185,)</f>
        <v>0</v>
      </c>
      <c r="M3185">
        <f>IF(AND(Colin!$G3185=$B$1,Colin!$H3185&lt;=$C$3),Colin!$I3185,)</f>
        <v>0</v>
      </c>
      <c r="N3185">
        <f>IF(AND(Colin!$G3185=$B$2,Colin!$H3185=$C$3),Colin!$I3185,)</f>
        <v>0</v>
      </c>
      <c r="O3185">
        <f>IF(AND(Colin!$G3185=$B$2,Colin!$H3185&lt;=$C$3),Colin!$I3185,)</f>
        <v>0</v>
      </c>
      <c r="P3185">
        <f>IF(Colin!$G3185&lt;$B$2,Colin!$I3185,0)</f>
        <v>0</v>
      </c>
      <c r="Q3185">
        <f>IF(Colin!$G3185&lt;$B$1,Colin!$I3185,0)</f>
        <v>0</v>
      </c>
    </row>
    <row r="3186" spans="12:17" x14ac:dyDescent="0.25">
      <c r="L3186">
        <f>IF(AND(Colin!$G3186=$B$1,Colin!$H3186=$C$3),Colin!$I3186,)</f>
        <v>0</v>
      </c>
      <c r="M3186">
        <f>IF(AND(Colin!$G3186=$B$1,Colin!$H3186&lt;=$C$3),Colin!$I3186,)</f>
        <v>0</v>
      </c>
      <c r="N3186">
        <f>IF(AND(Colin!$G3186=$B$2,Colin!$H3186=$C$3),Colin!$I3186,)</f>
        <v>0</v>
      </c>
      <c r="O3186">
        <f>IF(AND(Colin!$G3186=$B$2,Colin!$H3186&lt;=$C$3),Colin!$I3186,)</f>
        <v>0</v>
      </c>
      <c r="P3186">
        <f>IF(Colin!$G3186&lt;$B$2,Colin!$I3186,0)</f>
        <v>0</v>
      </c>
      <c r="Q3186">
        <f>IF(Colin!$G3186&lt;$B$1,Colin!$I3186,0)</f>
        <v>0</v>
      </c>
    </row>
    <row r="3187" spans="12:17" x14ac:dyDescent="0.25">
      <c r="L3187">
        <f>IF(AND(Colin!$G3187=$B$1,Colin!$H3187=$C$3),Colin!$I3187,)</f>
        <v>0</v>
      </c>
      <c r="M3187">
        <f>IF(AND(Colin!$G3187=$B$1,Colin!$H3187&lt;=$C$3),Colin!$I3187,)</f>
        <v>0</v>
      </c>
      <c r="N3187">
        <f>IF(AND(Colin!$G3187=$B$2,Colin!$H3187=$C$3),Colin!$I3187,)</f>
        <v>0</v>
      </c>
      <c r="O3187">
        <f>IF(AND(Colin!$G3187=$B$2,Colin!$H3187&lt;=$C$3),Colin!$I3187,)</f>
        <v>0</v>
      </c>
      <c r="P3187">
        <f>IF(Colin!$G3187&lt;$B$2,Colin!$I3187,0)</f>
        <v>0</v>
      </c>
      <c r="Q3187">
        <f>IF(Colin!$G3187&lt;$B$1,Colin!$I3187,0)</f>
        <v>0</v>
      </c>
    </row>
    <row r="3188" spans="12:17" x14ac:dyDescent="0.25">
      <c r="L3188">
        <f>IF(AND(Colin!$G3188=$B$1,Colin!$H3188=$C$3),Colin!$I3188,)</f>
        <v>0</v>
      </c>
      <c r="M3188">
        <f>IF(AND(Colin!$G3188=$B$1,Colin!$H3188&lt;=$C$3),Colin!$I3188,)</f>
        <v>0</v>
      </c>
      <c r="N3188">
        <f>IF(AND(Colin!$G3188=$B$2,Colin!$H3188=$C$3),Colin!$I3188,)</f>
        <v>0</v>
      </c>
      <c r="O3188">
        <f>IF(AND(Colin!$G3188=$B$2,Colin!$H3188&lt;=$C$3),Colin!$I3188,)</f>
        <v>0</v>
      </c>
      <c r="P3188">
        <f>IF(Colin!$G3188&lt;$B$2,Colin!$I3188,0)</f>
        <v>0</v>
      </c>
      <c r="Q3188">
        <f>IF(Colin!$G3188&lt;$B$1,Colin!$I3188,0)</f>
        <v>0</v>
      </c>
    </row>
    <row r="3189" spans="12:17" x14ac:dyDescent="0.25">
      <c r="L3189">
        <f>IF(AND(Colin!$G3189=$B$1,Colin!$H3189=$C$3),Colin!$I3189,)</f>
        <v>0</v>
      </c>
      <c r="M3189">
        <f>IF(AND(Colin!$G3189=$B$1,Colin!$H3189&lt;=$C$3),Colin!$I3189,)</f>
        <v>0</v>
      </c>
      <c r="N3189">
        <f>IF(AND(Colin!$G3189=$B$2,Colin!$H3189=$C$3),Colin!$I3189,)</f>
        <v>0</v>
      </c>
      <c r="O3189">
        <f>IF(AND(Colin!$G3189=$B$2,Colin!$H3189&lt;=$C$3),Colin!$I3189,)</f>
        <v>0</v>
      </c>
      <c r="P3189">
        <f>IF(Colin!$G3189&lt;$B$2,Colin!$I3189,0)</f>
        <v>0</v>
      </c>
      <c r="Q3189">
        <f>IF(Colin!$G3189&lt;$B$1,Colin!$I3189,0)</f>
        <v>0</v>
      </c>
    </row>
    <row r="3190" spans="12:17" x14ac:dyDescent="0.25">
      <c r="L3190">
        <f>IF(AND(Colin!$G3190=$B$1,Colin!$H3190=$C$3),Colin!$I3190,)</f>
        <v>0</v>
      </c>
      <c r="M3190">
        <f>IF(AND(Colin!$G3190=$B$1,Colin!$H3190&lt;=$C$3),Colin!$I3190,)</f>
        <v>0</v>
      </c>
      <c r="N3190">
        <f>IF(AND(Colin!$G3190=$B$2,Colin!$H3190=$C$3),Colin!$I3190,)</f>
        <v>0</v>
      </c>
      <c r="O3190">
        <f>IF(AND(Colin!$G3190=$B$2,Colin!$H3190&lt;=$C$3),Colin!$I3190,)</f>
        <v>0</v>
      </c>
      <c r="P3190">
        <f>IF(Colin!$G3190&lt;$B$2,Colin!$I3190,0)</f>
        <v>0</v>
      </c>
      <c r="Q3190">
        <f>IF(Colin!$G3190&lt;$B$1,Colin!$I3190,0)</f>
        <v>0</v>
      </c>
    </row>
    <row r="3191" spans="12:17" x14ac:dyDescent="0.25">
      <c r="L3191">
        <f>IF(AND(Colin!$G3191=$B$1,Colin!$H3191=$C$3),Colin!$I3191,)</f>
        <v>0</v>
      </c>
      <c r="M3191">
        <f>IF(AND(Colin!$G3191=$B$1,Colin!$H3191&lt;=$C$3),Colin!$I3191,)</f>
        <v>0</v>
      </c>
      <c r="N3191">
        <f>IF(AND(Colin!$G3191=$B$2,Colin!$H3191=$C$3),Colin!$I3191,)</f>
        <v>0</v>
      </c>
      <c r="O3191">
        <f>IF(AND(Colin!$G3191=$B$2,Colin!$H3191&lt;=$C$3),Colin!$I3191,)</f>
        <v>0</v>
      </c>
      <c r="P3191">
        <f>IF(Colin!$G3191&lt;$B$2,Colin!$I3191,0)</f>
        <v>0</v>
      </c>
      <c r="Q3191">
        <f>IF(Colin!$G3191&lt;$B$1,Colin!$I3191,0)</f>
        <v>0</v>
      </c>
    </row>
    <row r="3192" spans="12:17" x14ac:dyDescent="0.25">
      <c r="L3192">
        <f>IF(AND(Colin!$G3192=$B$1,Colin!$H3192=$C$3),Colin!$I3192,)</f>
        <v>0</v>
      </c>
      <c r="M3192">
        <f>IF(AND(Colin!$G3192=$B$1,Colin!$H3192&lt;=$C$3),Colin!$I3192,)</f>
        <v>0</v>
      </c>
      <c r="N3192">
        <f>IF(AND(Colin!$G3192=$B$2,Colin!$H3192=$C$3),Colin!$I3192,)</f>
        <v>0</v>
      </c>
      <c r="O3192">
        <f>IF(AND(Colin!$G3192=$B$2,Colin!$H3192&lt;=$C$3),Colin!$I3192,)</f>
        <v>0</v>
      </c>
      <c r="P3192">
        <f>IF(Colin!$G3192&lt;$B$2,Colin!$I3192,0)</f>
        <v>0</v>
      </c>
      <c r="Q3192">
        <f>IF(Colin!$G3192&lt;$B$1,Colin!$I3192,0)</f>
        <v>0</v>
      </c>
    </row>
    <row r="3193" spans="12:17" x14ac:dyDescent="0.25">
      <c r="L3193">
        <f>IF(AND(Colin!$G3193=$B$1,Colin!$H3193=$C$3),Colin!$I3193,)</f>
        <v>0</v>
      </c>
      <c r="M3193">
        <f>IF(AND(Colin!$G3193=$B$1,Colin!$H3193&lt;=$C$3),Colin!$I3193,)</f>
        <v>0</v>
      </c>
      <c r="N3193">
        <f>IF(AND(Colin!$G3193=$B$2,Colin!$H3193=$C$3),Colin!$I3193,)</f>
        <v>0</v>
      </c>
      <c r="O3193">
        <f>IF(AND(Colin!$G3193=$B$2,Colin!$H3193&lt;=$C$3),Colin!$I3193,)</f>
        <v>0</v>
      </c>
      <c r="P3193">
        <f>IF(Colin!$G3193&lt;$B$2,Colin!$I3193,0)</f>
        <v>0</v>
      </c>
      <c r="Q3193">
        <f>IF(Colin!$G3193&lt;$B$1,Colin!$I3193,0)</f>
        <v>0</v>
      </c>
    </row>
    <row r="3194" spans="12:17" x14ac:dyDescent="0.25">
      <c r="L3194">
        <f>IF(AND(Colin!$G3194=$B$1,Colin!$H3194=$C$3),Colin!$I3194,)</f>
        <v>0</v>
      </c>
      <c r="M3194">
        <f>IF(AND(Colin!$G3194=$B$1,Colin!$H3194&lt;=$C$3),Colin!$I3194,)</f>
        <v>0</v>
      </c>
      <c r="N3194">
        <f>IF(AND(Colin!$G3194=$B$2,Colin!$H3194=$C$3),Colin!$I3194,)</f>
        <v>0</v>
      </c>
      <c r="O3194">
        <f>IF(AND(Colin!$G3194=$B$2,Colin!$H3194&lt;=$C$3),Colin!$I3194,)</f>
        <v>0</v>
      </c>
      <c r="P3194">
        <f>IF(Colin!$G3194&lt;$B$2,Colin!$I3194,0)</f>
        <v>0</v>
      </c>
      <c r="Q3194">
        <f>IF(Colin!$G3194&lt;$B$1,Colin!$I3194,0)</f>
        <v>0</v>
      </c>
    </row>
    <row r="3195" spans="12:17" x14ac:dyDescent="0.25">
      <c r="L3195">
        <f>IF(AND(Colin!$G3195=$B$1,Colin!$H3195=$C$3),Colin!$I3195,)</f>
        <v>0</v>
      </c>
      <c r="M3195">
        <f>IF(AND(Colin!$G3195=$B$1,Colin!$H3195&lt;=$C$3),Colin!$I3195,)</f>
        <v>0</v>
      </c>
      <c r="N3195">
        <f>IF(AND(Colin!$G3195=$B$2,Colin!$H3195=$C$3),Colin!$I3195,)</f>
        <v>0</v>
      </c>
      <c r="O3195">
        <f>IF(AND(Colin!$G3195=$B$2,Colin!$H3195&lt;=$C$3),Colin!$I3195,)</f>
        <v>0</v>
      </c>
      <c r="P3195">
        <f>IF(Colin!$G3195&lt;$B$2,Colin!$I3195,0)</f>
        <v>0</v>
      </c>
      <c r="Q3195">
        <f>IF(Colin!$G3195&lt;$B$1,Colin!$I3195,0)</f>
        <v>0</v>
      </c>
    </row>
    <row r="3196" spans="12:17" x14ac:dyDescent="0.25">
      <c r="L3196">
        <f>IF(AND(Colin!$G3196=$B$1,Colin!$H3196=$C$3),Colin!$I3196,)</f>
        <v>0</v>
      </c>
      <c r="M3196">
        <f>IF(AND(Colin!$G3196=$B$1,Colin!$H3196&lt;=$C$3),Colin!$I3196,)</f>
        <v>0</v>
      </c>
      <c r="N3196">
        <f>IF(AND(Colin!$G3196=$B$2,Colin!$H3196=$C$3),Colin!$I3196,)</f>
        <v>0</v>
      </c>
      <c r="O3196">
        <f>IF(AND(Colin!$G3196=$B$2,Colin!$H3196&lt;=$C$3),Colin!$I3196,)</f>
        <v>0</v>
      </c>
      <c r="P3196">
        <f>IF(Colin!$G3196&lt;$B$2,Colin!$I3196,0)</f>
        <v>0</v>
      </c>
      <c r="Q3196">
        <f>IF(Colin!$G3196&lt;$B$1,Colin!$I3196,0)</f>
        <v>0</v>
      </c>
    </row>
    <row r="3197" spans="12:17" x14ac:dyDescent="0.25">
      <c r="L3197">
        <f>IF(AND(Colin!$G3197=$B$1,Colin!$H3197=$C$3),Colin!$I3197,)</f>
        <v>0</v>
      </c>
      <c r="M3197">
        <f>IF(AND(Colin!$G3197=$B$1,Colin!$H3197&lt;=$C$3),Colin!$I3197,)</f>
        <v>0</v>
      </c>
      <c r="N3197">
        <f>IF(AND(Colin!$G3197=$B$2,Colin!$H3197=$C$3),Colin!$I3197,)</f>
        <v>0</v>
      </c>
      <c r="O3197">
        <f>IF(AND(Colin!$G3197=$B$2,Colin!$H3197&lt;=$C$3),Colin!$I3197,)</f>
        <v>0</v>
      </c>
      <c r="P3197">
        <f>IF(Colin!$G3197&lt;$B$2,Colin!$I3197,0)</f>
        <v>0</v>
      </c>
      <c r="Q3197">
        <f>IF(Colin!$G3197&lt;$B$1,Colin!$I3197,0)</f>
        <v>0</v>
      </c>
    </row>
    <row r="3198" spans="12:17" x14ac:dyDescent="0.25">
      <c r="L3198">
        <f>IF(AND(Colin!$G3198=$B$1,Colin!$H3198=$C$3),Colin!$I3198,)</f>
        <v>0</v>
      </c>
      <c r="M3198">
        <f>IF(AND(Colin!$G3198=$B$1,Colin!$H3198&lt;=$C$3),Colin!$I3198,)</f>
        <v>0</v>
      </c>
      <c r="N3198">
        <f>IF(AND(Colin!$G3198=$B$2,Colin!$H3198=$C$3),Colin!$I3198,)</f>
        <v>0</v>
      </c>
      <c r="O3198">
        <f>IF(AND(Colin!$G3198=$B$2,Colin!$H3198&lt;=$C$3),Colin!$I3198,)</f>
        <v>0</v>
      </c>
      <c r="P3198">
        <f>IF(Colin!$G3198&lt;$B$2,Colin!$I3198,0)</f>
        <v>0</v>
      </c>
      <c r="Q3198">
        <f>IF(Colin!$G3198&lt;$B$1,Colin!$I3198,0)</f>
        <v>0</v>
      </c>
    </row>
    <row r="3199" spans="12:17" x14ac:dyDescent="0.25">
      <c r="L3199">
        <f>IF(AND(Colin!$G3199=$B$1,Colin!$H3199=$C$3),Colin!$I3199,)</f>
        <v>0</v>
      </c>
      <c r="M3199">
        <f>IF(AND(Colin!$G3199=$B$1,Colin!$H3199&lt;=$C$3),Colin!$I3199,)</f>
        <v>0</v>
      </c>
      <c r="N3199">
        <f>IF(AND(Colin!$G3199=$B$2,Colin!$H3199=$C$3),Colin!$I3199,)</f>
        <v>0</v>
      </c>
      <c r="O3199">
        <f>IF(AND(Colin!$G3199=$B$2,Colin!$H3199&lt;=$C$3),Colin!$I3199,)</f>
        <v>0</v>
      </c>
      <c r="P3199">
        <f>IF(Colin!$G3199&lt;$B$2,Colin!$I3199,0)</f>
        <v>0</v>
      </c>
      <c r="Q3199">
        <f>IF(Colin!$G3199&lt;$B$1,Colin!$I3199,0)</f>
        <v>0</v>
      </c>
    </row>
    <row r="3200" spans="12:17" x14ac:dyDescent="0.25">
      <c r="L3200">
        <f>IF(AND(Colin!$G3200=$B$1,Colin!$H3200=$C$3),Colin!$I3200,)</f>
        <v>0</v>
      </c>
      <c r="M3200">
        <f>IF(AND(Colin!$G3200=$B$1,Colin!$H3200&lt;=$C$3),Colin!$I3200,)</f>
        <v>0</v>
      </c>
      <c r="N3200">
        <f>IF(AND(Colin!$G3200=$B$2,Colin!$H3200=$C$3),Colin!$I3200,)</f>
        <v>0</v>
      </c>
      <c r="O3200">
        <f>IF(AND(Colin!$G3200=$B$2,Colin!$H3200&lt;=$C$3),Colin!$I3200,)</f>
        <v>0</v>
      </c>
      <c r="P3200">
        <f>IF(Colin!$G3200&lt;$B$2,Colin!$I3200,0)</f>
        <v>0</v>
      </c>
      <c r="Q3200">
        <f>IF(Colin!$G3200&lt;$B$1,Colin!$I3200,0)</f>
        <v>0</v>
      </c>
    </row>
    <row r="3201" spans="12:17" x14ac:dyDescent="0.25">
      <c r="L3201">
        <f>IF(AND(Colin!$G3201=$B$1,Colin!$H3201=$C$3),Colin!$I3201,)</f>
        <v>0</v>
      </c>
      <c r="M3201">
        <f>IF(AND(Colin!$G3201=$B$1,Colin!$H3201&lt;=$C$3),Colin!$I3201,)</f>
        <v>0</v>
      </c>
      <c r="N3201">
        <f>IF(AND(Colin!$G3201=$B$2,Colin!$H3201=$C$3),Colin!$I3201,)</f>
        <v>0</v>
      </c>
      <c r="O3201">
        <f>IF(AND(Colin!$G3201=$B$2,Colin!$H3201&lt;=$C$3),Colin!$I3201,)</f>
        <v>0</v>
      </c>
      <c r="P3201">
        <f>IF(Colin!$G3201&lt;$B$2,Colin!$I3201,0)</f>
        <v>0</v>
      </c>
      <c r="Q3201">
        <f>IF(Colin!$G3201&lt;$B$1,Colin!$I3201,0)</f>
        <v>0</v>
      </c>
    </row>
    <row r="3202" spans="12:17" x14ac:dyDescent="0.25">
      <c r="L3202">
        <f>IF(AND(Colin!$G3202=$B$1,Colin!$H3202=$C$3),Colin!$I3202,)</f>
        <v>0</v>
      </c>
      <c r="M3202">
        <f>IF(AND(Colin!$G3202=$B$1,Colin!$H3202&lt;=$C$3),Colin!$I3202,)</f>
        <v>0</v>
      </c>
      <c r="N3202">
        <f>IF(AND(Colin!$G3202=$B$2,Colin!$H3202=$C$3),Colin!$I3202,)</f>
        <v>0</v>
      </c>
      <c r="O3202">
        <f>IF(AND(Colin!$G3202=$B$2,Colin!$H3202&lt;=$C$3),Colin!$I3202,)</f>
        <v>0</v>
      </c>
      <c r="P3202">
        <f>IF(Colin!$G3202&lt;$B$2,Colin!$I3202,0)</f>
        <v>0</v>
      </c>
      <c r="Q3202">
        <f>IF(Colin!$G3202&lt;$B$1,Colin!$I3202,0)</f>
        <v>0</v>
      </c>
    </row>
    <row r="3203" spans="12:17" x14ac:dyDescent="0.25">
      <c r="L3203">
        <f>IF(AND(Colin!$G3203=$B$1,Colin!$H3203=$C$3),Colin!$I3203,)</f>
        <v>0</v>
      </c>
      <c r="M3203">
        <f>IF(AND(Colin!$G3203=$B$1,Colin!$H3203&lt;=$C$3),Colin!$I3203,)</f>
        <v>0</v>
      </c>
      <c r="N3203">
        <f>IF(AND(Colin!$G3203=$B$2,Colin!$H3203=$C$3),Colin!$I3203,)</f>
        <v>0</v>
      </c>
      <c r="O3203">
        <f>IF(AND(Colin!$G3203=$B$2,Colin!$H3203&lt;=$C$3),Colin!$I3203,)</f>
        <v>0</v>
      </c>
      <c r="P3203">
        <f>IF(Colin!$G3203&lt;$B$2,Colin!$I3203,0)</f>
        <v>0</v>
      </c>
      <c r="Q3203">
        <f>IF(Colin!$G3203&lt;$B$1,Colin!$I3203,0)</f>
        <v>0</v>
      </c>
    </row>
    <row r="3204" spans="12:17" x14ac:dyDescent="0.25">
      <c r="L3204">
        <f>IF(AND(Colin!$G3204=$B$1,Colin!$H3204=$C$3),Colin!$I3204,)</f>
        <v>0</v>
      </c>
      <c r="M3204">
        <f>IF(AND(Colin!$G3204=$B$1,Colin!$H3204&lt;=$C$3),Colin!$I3204,)</f>
        <v>0</v>
      </c>
      <c r="N3204">
        <f>IF(AND(Colin!$G3204=$B$2,Colin!$H3204=$C$3),Colin!$I3204,)</f>
        <v>0</v>
      </c>
      <c r="O3204">
        <f>IF(AND(Colin!$G3204=$B$2,Colin!$H3204&lt;=$C$3),Colin!$I3204,)</f>
        <v>0</v>
      </c>
      <c r="P3204">
        <f>IF(Colin!$G3204&lt;$B$2,Colin!$I3204,0)</f>
        <v>0</v>
      </c>
      <c r="Q3204">
        <f>IF(Colin!$G3204&lt;$B$1,Colin!$I3204,0)</f>
        <v>0</v>
      </c>
    </row>
    <row r="3205" spans="12:17" x14ac:dyDescent="0.25">
      <c r="L3205">
        <f>IF(AND(Colin!$G3205=$B$1,Colin!$H3205=$C$3),Colin!$I3205,)</f>
        <v>0</v>
      </c>
      <c r="M3205">
        <f>IF(AND(Colin!$G3205=$B$1,Colin!$H3205&lt;=$C$3),Colin!$I3205,)</f>
        <v>0</v>
      </c>
      <c r="N3205">
        <f>IF(AND(Colin!$G3205=$B$2,Colin!$H3205=$C$3),Colin!$I3205,)</f>
        <v>0</v>
      </c>
      <c r="O3205">
        <f>IF(AND(Colin!$G3205=$B$2,Colin!$H3205&lt;=$C$3),Colin!$I3205,)</f>
        <v>0</v>
      </c>
      <c r="P3205">
        <f>IF(Colin!$G3205&lt;$B$2,Colin!$I3205,0)</f>
        <v>0</v>
      </c>
      <c r="Q3205">
        <f>IF(Colin!$G3205&lt;$B$1,Colin!$I3205,0)</f>
        <v>0</v>
      </c>
    </row>
    <row r="3206" spans="12:17" x14ac:dyDescent="0.25">
      <c r="L3206">
        <f>IF(AND(Colin!$G3206=$B$1,Colin!$H3206=$C$3),Colin!$I3206,)</f>
        <v>0</v>
      </c>
      <c r="M3206">
        <f>IF(AND(Colin!$G3206=$B$1,Colin!$H3206&lt;=$C$3),Colin!$I3206,)</f>
        <v>0</v>
      </c>
      <c r="N3206">
        <f>IF(AND(Colin!$G3206=$B$2,Colin!$H3206=$C$3),Colin!$I3206,)</f>
        <v>0</v>
      </c>
      <c r="O3206">
        <f>IF(AND(Colin!$G3206=$B$2,Colin!$H3206&lt;=$C$3),Colin!$I3206,)</f>
        <v>0</v>
      </c>
      <c r="P3206">
        <f>IF(Colin!$G3206&lt;$B$2,Colin!$I3206,0)</f>
        <v>0</v>
      </c>
      <c r="Q3206">
        <f>IF(Colin!$G3206&lt;$B$1,Colin!$I3206,0)</f>
        <v>0</v>
      </c>
    </row>
    <row r="3207" spans="12:17" x14ac:dyDescent="0.25">
      <c r="L3207">
        <f>IF(AND(Colin!$G3207=$B$1,Colin!$H3207=$C$3),Colin!$I3207,)</f>
        <v>0</v>
      </c>
      <c r="M3207">
        <f>IF(AND(Colin!$G3207=$B$1,Colin!$H3207&lt;=$C$3),Colin!$I3207,)</f>
        <v>0</v>
      </c>
      <c r="N3207">
        <f>IF(AND(Colin!$G3207=$B$2,Colin!$H3207=$C$3),Colin!$I3207,)</f>
        <v>0</v>
      </c>
      <c r="O3207">
        <f>IF(AND(Colin!$G3207=$B$2,Colin!$H3207&lt;=$C$3),Colin!$I3207,)</f>
        <v>0</v>
      </c>
      <c r="P3207">
        <f>IF(Colin!$G3207&lt;$B$2,Colin!$I3207,0)</f>
        <v>0</v>
      </c>
      <c r="Q3207">
        <f>IF(Colin!$G3207&lt;$B$1,Colin!$I3207,0)</f>
        <v>0</v>
      </c>
    </row>
    <row r="3208" spans="12:17" x14ac:dyDescent="0.25">
      <c r="L3208">
        <f>IF(AND(Colin!$G3208=$B$1,Colin!$H3208=$C$3),Colin!$I3208,)</f>
        <v>0</v>
      </c>
      <c r="M3208">
        <f>IF(AND(Colin!$G3208=$B$1,Colin!$H3208&lt;=$C$3),Colin!$I3208,)</f>
        <v>0</v>
      </c>
      <c r="N3208">
        <f>IF(AND(Colin!$G3208=$B$2,Colin!$H3208=$C$3),Colin!$I3208,)</f>
        <v>0</v>
      </c>
      <c r="O3208">
        <f>IF(AND(Colin!$G3208=$B$2,Colin!$H3208&lt;=$C$3),Colin!$I3208,)</f>
        <v>0</v>
      </c>
      <c r="P3208">
        <f>IF(Colin!$G3208&lt;$B$2,Colin!$I3208,0)</f>
        <v>0</v>
      </c>
      <c r="Q3208">
        <f>IF(Colin!$G3208&lt;$B$1,Colin!$I3208,0)</f>
        <v>0</v>
      </c>
    </row>
    <row r="3209" spans="12:17" x14ac:dyDescent="0.25">
      <c r="L3209">
        <f>IF(AND(Colin!$G3209=$B$1,Colin!$H3209=$C$3),Colin!$I3209,)</f>
        <v>0</v>
      </c>
      <c r="M3209">
        <f>IF(AND(Colin!$G3209=$B$1,Colin!$H3209&lt;=$C$3),Colin!$I3209,)</f>
        <v>0</v>
      </c>
      <c r="N3209">
        <f>IF(AND(Colin!$G3209=$B$2,Colin!$H3209=$C$3),Colin!$I3209,)</f>
        <v>0</v>
      </c>
      <c r="O3209">
        <f>IF(AND(Colin!$G3209=$B$2,Colin!$H3209&lt;=$C$3),Colin!$I3209,)</f>
        <v>0</v>
      </c>
      <c r="P3209">
        <f>IF(Colin!$G3209&lt;$B$2,Colin!$I3209,0)</f>
        <v>0</v>
      </c>
      <c r="Q3209">
        <f>IF(Colin!$G3209&lt;$B$1,Colin!$I3209,0)</f>
        <v>0</v>
      </c>
    </row>
    <row r="3210" spans="12:17" x14ac:dyDescent="0.25">
      <c r="L3210">
        <f>IF(AND(Colin!$G3210=$B$1,Colin!$H3210=$C$3),Colin!$I3210,)</f>
        <v>0</v>
      </c>
      <c r="M3210">
        <f>IF(AND(Colin!$G3210=$B$1,Colin!$H3210&lt;=$C$3),Colin!$I3210,)</f>
        <v>0</v>
      </c>
      <c r="N3210">
        <f>IF(AND(Colin!$G3210=$B$2,Colin!$H3210=$C$3),Colin!$I3210,)</f>
        <v>0</v>
      </c>
      <c r="O3210">
        <f>IF(AND(Colin!$G3210=$B$2,Colin!$H3210&lt;=$C$3),Colin!$I3210,)</f>
        <v>0</v>
      </c>
      <c r="P3210">
        <f>IF(Colin!$G3210&lt;$B$2,Colin!$I3210,0)</f>
        <v>0</v>
      </c>
      <c r="Q3210">
        <f>IF(Colin!$G3210&lt;$B$1,Colin!$I3210,0)</f>
        <v>0</v>
      </c>
    </row>
    <row r="3211" spans="12:17" x14ac:dyDescent="0.25">
      <c r="L3211">
        <f>IF(AND(Colin!$G3211=$B$1,Colin!$H3211=$C$3),Colin!$I3211,)</f>
        <v>0</v>
      </c>
      <c r="M3211">
        <f>IF(AND(Colin!$G3211=$B$1,Colin!$H3211&lt;=$C$3),Colin!$I3211,)</f>
        <v>0</v>
      </c>
      <c r="N3211">
        <f>IF(AND(Colin!$G3211=$B$2,Colin!$H3211=$C$3),Colin!$I3211,)</f>
        <v>0</v>
      </c>
      <c r="O3211">
        <f>IF(AND(Colin!$G3211=$B$2,Colin!$H3211&lt;=$C$3),Colin!$I3211,)</f>
        <v>0</v>
      </c>
      <c r="P3211">
        <f>IF(Colin!$G3211&lt;$B$2,Colin!$I3211,0)</f>
        <v>0</v>
      </c>
      <c r="Q3211">
        <f>IF(Colin!$G3211&lt;$B$1,Colin!$I3211,0)</f>
        <v>0</v>
      </c>
    </row>
    <row r="3212" spans="12:17" x14ac:dyDescent="0.25">
      <c r="L3212">
        <f>IF(AND(Colin!$G3212=$B$1,Colin!$H3212=$C$3),Colin!$I3212,)</f>
        <v>0</v>
      </c>
      <c r="M3212">
        <f>IF(AND(Colin!$G3212=$B$1,Colin!$H3212&lt;=$C$3),Colin!$I3212,)</f>
        <v>0</v>
      </c>
      <c r="N3212">
        <f>IF(AND(Colin!$G3212=$B$2,Colin!$H3212=$C$3),Colin!$I3212,)</f>
        <v>0</v>
      </c>
      <c r="O3212">
        <f>IF(AND(Colin!$G3212=$B$2,Colin!$H3212&lt;=$C$3),Colin!$I3212,)</f>
        <v>0</v>
      </c>
      <c r="P3212">
        <f>IF(Colin!$G3212&lt;$B$2,Colin!$I3212,0)</f>
        <v>0</v>
      </c>
      <c r="Q3212">
        <f>IF(Colin!$G3212&lt;$B$1,Colin!$I3212,0)</f>
        <v>0</v>
      </c>
    </row>
    <row r="3213" spans="12:17" x14ac:dyDescent="0.25">
      <c r="L3213">
        <f>IF(AND(Colin!$G3213=$B$1,Colin!$H3213=$C$3),Colin!$I3213,)</f>
        <v>0</v>
      </c>
      <c r="M3213">
        <f>IF(AND(Colin!$G3213=$B$1,Colin!$H3213&lt;=$C$3),Colin!$I3213,)</f>
        <v>0</v>
      </c>
      <c r="N3213">
        <f>IF(AND(Colin!$G3213=$B$2,Colin!$H3213=$C$3),Colin!$I3213,)</f>
        <v>0</v>
      </c>
      <c r="O3213">
        <f>IF(AND(Colin!$G3213=$B$2,Colin!$H3213&lt;=$C$3),Colin!$I3213,)</f>
        <v>0</v>
      </c>
      <c r="P3213">
        <f>IF(Colin!$G3213&lt;$B$2,Colin!$I3213,0)</f>
        <v>0</v>
      </c>
      <c r="Q3213">
        <f>IF(Colin!$G3213&lt;$B$1,Colin!$I3213,0)</f>
        <v>0</v>
      </c>
    </row>
    <row r="3214" spans="12:17" x14ac:dyDescent="0.25">
      <c r="L3214">
        <f>IF(AND(Colin!$G3214=$B$1,Colin!$H3214=$C$3),Colin!$I3214,)</f>
        <v>0</v>
      </c>
      <c r="M3214">
        <f>IF(AND(Colin!$G3214=$B$1,Colin!$H3214&lt;=$C$3),Colin!$I3214,)</f>
        <v>0</v>
      </c>
      <c r="N3214">
        <f>IF(AND(Colin!$G3214=$B$2,Colin!$H3214=$C$3),Colin!$I3214,)</f>
        <v>0</v>
      </c>
      <c r="O3214">
        <f>IF(AND(Colin!$G3214=$B$2,Colin!$H3214&lt;=$C$3),Colin!$I3214,)</f>
        <v>0</v>
      </c>
      <c r="P3214">
        <f>IF(Colin!$G3214&lt;$B$2,Colin!$I3214,0)</f>
        <v>0</v>
      </c>
      <c r="Q3214">
        <f>IF(Colin!$G3214&lt;$B$1,Colin!$I3214,0)</f>
        <v>0</v>
      </c>
    </row>
    <row r="3215" spans="12:17" x14ac:dyDescent="0.25">
      <c r="L3215">
        <f>IF(AND(Colin!$G3215=$B$1,Colin!$H3215=$C$3),Colin!$I3215,)</f>
        <v>0</v>
      </c>
      <c r="M3215">
        <f>IF(AND(Colin!$G3215=$B$1,Colin!$H3215&lt;=$C$3),Colin!$I3215,)</f>
        <v>0</v>
      </c>
      <c r="N3215">
        <f>IF(AND(Colin!$G3215=$B$2,Colin!$H3215=$C$3),Colin!$I3215,)</f>
        <v>0</v>
      </c>
      <c r="O3215">
        <f>IF(AND(Colin!$G3215=$B$2,Colin!$H3215&lt;=$C$3),Colin!$I3215,)</f>
        <v>0</v>
      </c>
      <c r="P3215">
        <f>IF(Colin!$G3215&lt;$B$2,Colin!$I3215,0)</f>
        <v>0</v>
      </c>
      <c r="Q3215">
        <f>IF(Colin!$G3215&lt;$B$1,Colin!$I3215,0)</f>
        <v>0</v>
      </c>
    </row>
    <row r="3216" spans="12:17" x14ac:dyDescent="0.25">
      <c r="L3216">
        <f>IF(AND(Colin!$G3216=$B$1,Colin!$H3216=$C$3),Colin!$I3216,)</f>
        <v>0</v>
      </c>
      <c r="M3216">
        <f>IF(AND(Colin!$G3216=$B$1,Colin!$H3216&lt;=$C$3),Colin!$I3216,)</f>
        <v>0</v>
      </c>
      <c r="N3216">
        <f>IF(AND(Colin!$G3216=$B$2,Colin!$H3216=$C$3),Colin!$I3216,)</f>
        <v>0</v>
      </c>
      <c r="O3216">
        <f>IF(AND(Colin!$G3216=$B$2,Colin!$H3216&lt;=$C$3),Colin!$I3216,)</f>
        <v>0</v>
      </c>
      <c r="P3216">
        <f>IF(Colin!$G3216&lt;$B$2,Colin!$I3216,0)</f>
        <v>0</v>
      </c>
      <c r="Q3216">
        <f>IF(Colin!$G3216&lt;$B$1,Colin!$I3216,0)</f>
        <v>0</v>
      </c>
    </row>
    <row r="3217" spans="12:17" x14ac:dyDescent="0.25">
      <c r="L3217">
        <f>IF(AND(Colin!$G3217=$B$1,Colin!$H3217=$C$3),Colin!$I3217,)</f>
        <v>0</v>
      </c>
      <c r="M3217">
        <f>IF(AND(Colin!$G3217=$B$1,Colin!$H3217&lt;=$C$3),Colin!$I3217,)</f>
        <v>0</v>
      </c>
      <c r="N3217">
        <f>IF(AND(Colin!$G3217=$B$2,Colin!$H3217=$C$3),Colin!$I3217,)</f>
        <v>0</v>
      </c>
      <c r="O3217">
        <f>IF(AND(Colin!$G3217=$B$2,Colin!$H3217&lt;=$C$3),Colin!$I3217,)</f>
        <v>0</v>
      </c>
      <c r="P3217">
        <f>IF(Colin!$G3217&lt;$B$2,Colin!$I3217,0)</f>
        <v>0</v>
      </c>
      <c r="Q3217">
        <f>IF(Colin!$G3217&lt;$B$1,Colin!$I3217,0)</f>
        <v>0</v>
      </c>
    </row>
    <row r="3218" spans="12:17" x14ac:dyDescent="0.25">
      <c r="L3218">
        <f>IF(AND(Colin!$G3218=$B$1,Colin!$H3218=$C$3),Colin!$I3218,)</f>
        <v>0</v>
      </c>
      <c r="M3218">
        <f>IF(AND(Colin!$G3218=$B$1,Colin!$H3218&lt;=$C$3),Colin!$I3218,)</f>
        <v>0</v>
      </c>
      <c r="N3218">
        <f>IF(AND(Colin!$G3218=$B$2,Colin!$H3218=$C$3),Colin!$I3218,)</f>
        <v>0</v>
      </c>
      <c r="O3218">
        <f>IF(AND(Colin!$G3218=$B$2,Colin!$H3218&lt;=$C$3),Colin!$I3218,)</f>
        <v>0</v>
      </c>
      <c r="P3218">
        <f>IF(Colin!$G3218&lt;$B$2,Colin!$I3218,0)</f>
        <v>0</v>
      </c>
      <c r="Q3218">
        <f>IF(Colin!$G3218&lt;$B$1,Colin!$I3218,0)</f>
        <v>0</v>
      </c>
    </row>
    <row r="3219" spans="12:17" x14ac:dyDescent="0.25">
      <c r="L3219">
        <f>IF(AND(Colin!$G3219=$B$1,Colin!$H3219=$C$3),Colin!$I3219,)</f>
        <v>0</v>
      </c>
      <c r="M3219">
        <f>IF(AND(Colin!$G3219=$B$1,Colin!$H3219&lt;=$C$3),Colin!$I3219,)</f>
        <v>0</v>
      </c>
      <c r="N3219">
        <f>IF(AND(Colin!$G3219=$B$2,Colin!$H3219=$C$3),Colin!$I3219,)</f>
        <v>0</v>
      </c>
      <c r="O3219">
        <f>IF(AND(Colin!$G3219=$B$2,Colin!$H3219&lt;=$C$3),Colin!$I3219,)</f>
        <v>0</v>
      </c>
      <c r="P3219">
        <f>IF(Colin!$G3219&lt;$B$2,Colin!$I3219,0)</f>
        <v>0</v>
      </c>
      <c r="Q3219">
        <f>IF(Colin!$G3219&lt;$B$1,Colin!$I3219,0)</f>
        <v>0</v>
      </c>
    </row>
    <row r="3220" spans="12:17" x14ac:dyDescent="0.25">
      <c r="L3220">
        <f>IF(AND(Colin!$G3220=$B$1,Colin!$H3220=$C$3),Colin!$I3220,)</f>
        <v>0</v>
      </c>
      <c r="M3220">
        <f>IF(AND(Colin!$G3220=$B$1,Colin!$H3220&lt;=$C$3),Colin!$I3220,)</f>
        <v>0</v>
      </c>
      <c r="N3220">
        <f>IF(AND(Colin!$G3220=$B$2,Colin!$H3220=$C$3),Colin!$I3220,)</f>
        <v>0</v>
      </c>
      <c r="O3220">
        <f>IF(AND(Colin!$G3220=$B$2,Colin!$H3220&lt;=$C$3),Colin!$I3220,)</f>
        <v>0</v>
      </c>
      <c r="P3220">
        <f>IF(Colin!$G3220&lt;$B$2,Colin!$I3220,0)</f>
        <v>0</v>
      </c>
      <c r="Q3220">
        <f>IF(Colin!$G3220&lt;$B$1,Colin!$I3220,0)</f>
        <v>0</v>
      </c>
    </row>
    <row r="3221" spans="12:17" x14ac:dyDescent="0.25">
      <c r="L3221">
        <f>IF(AND(Colin!$G3221=$B$1,Colin!$H3221=$C$3),Colin!$I3221,)</f>
        <v>0</v>
      </c>
      <c r="M3221">
        <f>IF(AND(Colin!$G3221=$B$1,Colin!$H3221&lt;=$C$3),Colin!$I3221,)</f>
        <v>0</v>
      </c>
      <c r="N3221">
        <f>IF(AND(Colin!$G3221=$B$2,Colin!$H3221=$C$3),Colin!$I3221,)</f>
        <v>0</v>
      </c>
      <c r="O3221">
        <f>IF(AND(Colin!$G3221=$B$2,Colin!$H3221&lt;=$C$3),Colin!$I3221,)</f>
        <v>0</v>
      </c>
      <c r="P3221">
        <f>IF(Colin!$G3221&lt;$B$2,Colin!$I3221,0)</f>
        <v>0</v>
      </c>
      <c r="Q3221">
        <f>IF(Colin!$G3221&lt;$B$1,Colin!$I3221,0)</f>
        <v>0</v>
      </c>
    </row>
    <row r="3222" spans="12:17" x14ac:dyDescent="0.25">
      <c r="L3222">
        <f>IF(AND(Colin!$G3222=$B$1,Colin!$H3222=$C$3),Colin!$I3222,)</f>
        <v>0</v>
      </c>
      <c r="M3222">
        <f>IF(AND(Colin!$G3222=$B$1,Colin!$H3222&lt;=$C$3),Colin!$I3222,)</f>
        <v>0</v>
      </c>
      <c r="N3222">
        <f>IF(AND(Colin!$G3222=$B$2,Colin!$H3222=$C$3),Colin!$I3222,)</f>
        <v>0</v>
      </c>
      <c r="O3222">
        <f>IF(AND(Colin!$G3222=$B$2,Colin!$H3222&lt;=$C$3),Colin!$I3222,)</f>
        <v>0</v>
      </c>
      <c r="P3222">
        <f>IF(Colin!$G3222&lt;$B$2,Colin!$I3222,0)</f>
        <v>0</v>
      </c>
      <c r="Q3222">
        <f>IF(Colin!$G3222&lt;$B$1,Colin!$I3222,0)</f>
        <v>0</v>
      </c>
    </row>
    <row r="3223" spans="12:17" x14ac:dyDescent="0.25">
      <c r="L3223">
        <f>IF(AND(Colin!$G3223=$B$1,Colin!$H3223=$C$3),Colin!$I3223,)</f>
        <v>0</v>
      </c>
      <c r="M3223">
        <f>IF(AND(Colin!$G3223=$B$1,Colin!$H3223&lt;=$C$3),Colin!$I3223,)</f>
        <v>0</v>
      </c>
      <c r="N3223">
        <f>IF(AND(Colin!$G3223=$B$2,Colin!$H3223=$C$3),Colin!$I3223,)</f>
        <v>0</v>
      </c>
      <c r="O3223">
        <f>IF(AND(Colin!$G3223=$B$2,Colin!$H3223&lt;=$C$3),Colin!$I3223,)</f>
        <v>0</v>
      </c>
      <c r="P3223">
        <f>IF(Colin!$G3223&lt;$B$2,Colin!$I3223,0)</f>
        <v>0</v>
      </c>
      <c r="Q3223">
        <f>IF(Colin!$G3223&lt;$B$1,Colin!$I3223,0)</f>
        <v>0</v>
      </c>
    </row>
    <row r="3224" spans="12:17" x14ac:dyDescent="0.25">
      <c r="L3224">
        <f>IF(AND(Colin!$G3224=$B$1,Colin!$H3224=$C$3),Colin!$I3224,)</f>
        <v>0</v>
      </c>
      <c r="M3224">
        <f>IF(AND(Colin!$G3224=$B$1,Colin!$H3224&lt;=$C$3),Colin!$I3224,)</f>
        <v>0</v>
      </c>
      <c r="N3224">
        <f>IF(AND(Colin!$G3224=$B$2,Colin!$H3224=$C$3),Colin!$I3224,)</f>
        <v>0</v>
      </c>
      <c r="O3224">
        <f>IF(AND(Colin!$G3224=$B$2,Colin!$H3224&lt;=$C$3),Colin!$I3224,)</f>
        <v>0</v>
      </c>
      <c r="P3224">
        <f>IF(Colin!$G3224&lt;$B$2,Colin!$I3224,0)</f>
        <v>0</v>
      </c>
      <c r="Q3224">
        <f>IF(Colin!$G3224&lt;$B$1,Colin!$I3224,0)</f>
        <v>0</v>
      </c>
    </row>
    <row r="3225" spans="12:17" x14ac:dyDescent="0.25">
      <c r="L3225">
        <f>IF(AND(Colin!$G3225=$B$1,Colin!$H3225=$C$3),Colin!$I3225,)</f>
        <v>0</v>
      </c>
      <c r="M3225">
        <f>IF(AND(Colin!$G3225=$B$1,Colin!$H3225&lt;=$C$3),Colin!$I3225,)</f>
        <v>0</v>
      </c>
      <c r="N3225">
        <f>IF(AND(Colin!$G3225=$B$2,Colin!$H3225=$C$3),Colin!$I3225,)</f>
        <v>0</v>
      </c>
      <c r="O3225">
        <f>IF(AND(Colin!$G3225=$B$2,Colin!$H3225&lt;=$C$3),Colin!$I3225,)</f>
        <v>0</v>
      </c>
      <c r="P3225">
        <f>IF(Colin!$G3225&lt;$B$2,Colin!$I3225,0)</f>
        <v>0</v>
      </c>
      <c r="Q3225">
        <f>IF(Colin!$G3225&lt;$B$1,Colin!$I3225,0)</f>
        <v>0</v>
      </c>
    </row>
    <row r="3226" spans="12:17" x14ac:dyDescent="0.25">
      <c r="L3226">
        <f>IF(AND(Colin!$G3226=$B$1,Colin!$H3226=$C$3),Colin!$I3226,)</f>
        <v>0</v>
      </c>
      <c r="M3226">
        <f>IF(AND(Colin!$G3226=$B$1,Colin!$H3226&lt;=$C$3),Colin!$I3226,)</f>
        <v>0</v>
      </c>
      <c r="N3226">
        <f>IF(AND(Colin!$G3226=$B$2,Colin!$H3226=$C$3),Colin!$I3226,)</f>
        <v>0</v>
      </c>
      <c r="O3226">
        <f>IF(AND(Colin!$G3226=$B$2,Colin!$H3226&lt;=$C$3),Colin!$I3226,)</f>
        <v>0</v>
      </c>
      <c r="P3226">
        <f>IF(Colin!$G3226&lt;$B$2,Colin!$I3226,0)</f>
        <v>0</v>
      </c>
      <c r="Q3226">
        <f>IF(Colin!$G3226&lt;$B$1,Colin!$I3226,0)</f>
        <v>0</v>
      </c>
    </row>
    <row r="3227" spans="12:17" x14ac:dyDescent="0.25">
      <c r="L3227">
        <f>IF(AND(Colin!$G3227=$B$1,Colin!$H3227=$C$3),Colin!$I3227,)</f>
        <v>0</v>
      </c>
      <c r="M3227">
        <f>IF(AND(Colin!$G3227=$B$1,Colin!$H3227&lt;=$C$3),Colin!$I3227,)</f>
        <v>0</v>
      </c>
      <c r="N3227">
        <f>IF(AND(Colin!$G3227=$B$2,Colin!$H3227=$C$3),Colin!$I3227,)</f>
        <v>0</v>
      </c>
      <c r="O3227">
        <f>IF(AND(Colin!$G3227=$B$2,Colin!$H3227&lt;=$C$3),Colin!$I3227,)</f>
        <v>0</v>
      </c>
      <c r="P3227">
        <f>IF(Colin!$G3227&lt;$B$2,Colin!$I3227,0)</f>
        <v>0</v>
      </c>
      <c r="Q3227">
        <f>IF(Colin!$G3227&lt;$B$1,Colin!$I3227,0)</f>
        <v>0</v>
      </c>
    </row>
    <row r="3228" spans="12:17" x14ac:dyDescent="0.25">
      <c r="L3228">
        <f>IF(AND(Colin!$G3228=$B$1,Colin!$H3228=$C$3),Colin!$I3228,)</f>
        <v>0</v>
      </c>
      <c r="M3228">
        <f>IF(AND(Colin!$G3228=$B$1,Colin!$H3228&lt;=$C$3),Colin!$I3228,)</f>
        <v>0</v>
      </c>
      <c r="N3228">
        <f>IF(AND(Colin!$G3228=$B$2,Colin!$H3228=$C$3),Colin!$I3228,)</f>
        <v>0</v>
      </c>
      <c r="O3228">
        <f>IF(AND(Colin!$G3228=$B$2,Colin!$H3228&lt;=$C$3),Colin!$I3228,)</f>
        <v>0</v>
      </c>
      <c r="P3228">
        <f>IF(Colin!$G3228&lt;$B$2,Colin!$I3228,0)</f>
        <v>0</v>
      </c>
      <c r="Q3228">
        <f>IF(Colin!$G3228&lt;$B$1,Colin!$I3228,0)</f>
        <v>0</v>
      </c>
    </row>
    <row r="3229" spans="12:17" x14ac:dyDescent="0.25">
      <c r="L3229">
        <f>IF(AND(Colin!$G3229=$B$1,Colin!$H3229=$C$3),Colin!$I3229,)</f>
        <v>0</v>
      </c>
      <c r="M3229">
        <f>IF(AND(Colin!$G3229=$B$1,Colin!$H3229&lt;=$C$3),Colin!$I3229,)</f>
        <v>0</v>
      </c>
      <c r="N3229">
        <f>IF(AND(Colin!$G3229=$B$2,Colin!$H3229=$C$3),Colin!$I3229,)</f>
        <v>0</v>
      </c>
      <c r="O3229">
        <f>IF(AND(Colin!$G3229=$B$2,Colin!$H3229&lt;=$C$3),Colin!$I3229,)</f>
        <v>0</v>
      </c>
      <c r="P3229">
        <f>IF(Colin!$G3229&lt;$B$2,Colin!$I3229,0)</f>
        <v>0</v>
      </c>
      <c r="Q3229">
        <f>IF(Colin!$G3229&lt;$B$1,Colin!$I3229,0)</f>
        <v>0</v>
      </c>
    </row>
    <row r="3230" spans="12:17" x14ac:dyDescent="0.25">
      <c r="L3230">
        <f>IF(AND(Colin!$G3230=$B$1,Colin!$H3230=$C$3),Colin!$I3230,)</f>
        <v>0</v>
      </c>
      <c r="M3230">
        <f>IF(AND(Colin!$G3230=$B$1,Colin!$H3230&lt;=$C$3),Colin!$I3230,)</f>
        <v>0</v>
      </c>
      <c r="N3230">
        <f>IF(AND(Colin!$G3230=$B$2,Colin!$H3230=$C$3),Colin!$I3230,)</f>
        <v>0</v>
      </c>
      <c r="O3230">
        <f>IF(AND(Colin!$G3230=$B$2,Colin!$H3230&lt;=$C$3),Colin!$I3230,)</f>
        <v>0</v>
      </c>
      <c r="P3230">
        <f>IF(Colin!$G3230&lt;$B$2,Colin!$I3230,0)</f>
        <v>0</v>
      </c>
      <c r="Q3230">
        <f>IF(Colin!$G3230&lt;$B$1,Colin!$I3230,0)</f>
        <v>0</v>
      </c>
    </row>
    <row r="3231" spans="12:17" x14ac:dyDescent="0.25">
      <c r="L3231">
        <f>IF(AND(Colin!$G3231=$B$1,Colin!$H3231=$C$3),Colin!$I3231,)</f>
        <v>0</v>
      </c>
      <c r="M3231">
        <f>IF(AND(Colin!$G3231=$B$1,Colin!$H3231&lt;=$C$3),Colin!$I3231,)</f>
        <v>0</v>
      </c>
      <c r="N3231">
        <f>IF(AND(Colin!$G3231=$B$2,Colin!$H3231=$C$3),Colin!$I3231,)</f>
        <v>0</v>
      </c>
      <c r="O3231">
        <f>IF(AND(Colin!$G3231=$B$2,Colin!$H3231&lt;=$C$3),Colin!$I3231,)</f>
        <v>0</v>
      </c>
      <c r="P3231">
        <f>IF(Colin!$G3231&lt;$B$2,Colin!$I3231,0)</f>
        <v>0</v>
      </c>
      <c r="Q3231">
        <f>IF(Colin!$G3231&lt;$B$1,Colin!$I3231,0)</f>
        <v>0</v>
      </c>
    </row>
    <row r="3232" spans="12:17" x14ac:dyDescent="0.25">
      <c r="L3232">
        <f>IF(AND(Colin!$G3232=$B$1,Colin!$H3232=$C$3),Colin!$I3232,)</f>
        <v>0</v>
      </c>
      <c r="M3232">
        <f>IF(AND(Colin!$G3232=$B$1,Colin!$H3232&lt;=$C$3),Colin!$I3232,)</f>
        <v>0</v>
      </c>
      <c r="N3232">
        <f>IF(AND(Colin!$G3232=$B$2,Colin!$H3232=$C$3),Colin!$I3232,)</f>
        <v>0</v>
      </c>
      <c r="O3232">
        <f>IF(AND(Colin!$G3232=$B$2,Colin!$H3232&lt;=$C$3),Colin!$I3232,)</f>
        <v>0</v>
      </c>
      <c r="P3232">
        <f>IF(Colin!$G3232&lt;$B$2,Colin!$I3232,0)</f>
        <v>0</v>
      </c>
      <c r="Q3232">
        <f>IF(Colin!$G3232&lt;$B$1,Colin!$I3232,0)</f>
        <v>0</v>
      </c>
    </row>
    <row r="3233" spans="12:17" x14ac:dyDescent="0.25">
      <c r="L3233">
        <f>IF(AND(Colin!$G3233=$B$1,Colin!$H3233=$C$3),Colin!$I3233,)</f>
        <v>0</v>
      </c>
      <c r="M3233">
        <f>IF(AND(Colin!$G3233=$B$1,Colin!$H3233&lt;=$C$3),Colin!$I3233,)</f>
        <v>0</v>
      </c>
      <c r="N3233">
        <f>IF(AND(Colin!$G3233=$B$2,Colin!$H3233=$C$3),Colin!$I3233,)</f>
        <v>0</v>
      </c>
      <c r="O3233">
        <f>IF(AND(Colin!$G3233=$B$2,Colin!$H3233&lt;=$C$3),Colin!$I3233,)</f>
        <v>0</v>
      </c>
      <c r="P3233">
        <f>IF(Colin!$G3233&lt;$B$2,Colin!$I3233,0)</f>
        <v>0</v>
      </c>
      <c r="Q3233">
        <f>IF(Colin!$G3233&lt;$B$1,Colin!$I3233,0)</f>
        <v>0</v>
      </c>
    </row>
    <row r="3234" spans="12:17" x14ac:dyDescent="0.25">
      <c r="L3234">
        <f>IF(AND(Colin!$G3234=$B$1,Colin!$H3234=$C$3),Colin!$I3234,)</f>
        <v>0</v>
      </c>
      <c r="M3234">
        <f>IF(AND(Colin!$G3234=$B$1,Colin!$H3234&lt;=$C$3),Colin!$I3234,)</f>
        <v>0</v>
      </c>
      <c r="N3234">
        <f>IF(AND(Colin!$G3234=$B$2,Colin!$H3234=$C$3),Colin!$I3234,)</f>
        <v>0</v>
      </c>
      <c r="O3234">
        <f>IF(AND(Colin!$G3234=$B$2,Colin!$H3234&lt;=$C$3),Colin!$I3234,)</f>
        <v>0</v>
      </c>
      <c r="P3234">
        <f>IF(Colin!$G3234&lt;$B$2,Colin!$I3234,0)</f>
        <v>0</v>
      </c>
      <c r="Q3234">
        <f>IF(Colin!$G3234&lt;$B$1,Colin!$I3234,0)</f>
        <v>0</v>
      </c>
    </row>
    <row r="3235" spans="12:17" x14ac:dyDescent="0.25">
      <c r="L3235">
        <f>IF(AND(Colin!$G3235=$B$1,Colin!$H3235=$C$3),Colin!$I3235,)</f>
        <v>0</v>
      </c>
      <c r="M3235">
        <f>IF(AND(Colin!$G3235=$B$1,Colin!$H3235&lt;=$C$3),Colin!$I3235,)</f>
        <v>0</v>
      </c>
      <c r="N3235">
        <f>IF(AND(Colin!$G3235=$B$2,Colin!$H3235=$C$3),Colin!$I3235,)</f>
        <v>0</v>
      </c>
      <c r="O3235">
        <f>IF(AND(Colin!$G3235=$B$2,Colin!$H3235&lt;=$C$3),Colin!$I3235,)</f>
        <v>0</v>
      </c>
      <c r="P3235">
        <f>IF(Colin!$G3235&lt;$B$2,Colin!$I3235,0)</f>
        <v>0</v>
      </c>
      <c r="Q3235">
        <f>IF(Colin!$G3235&lt;$B$1,Colin!$I3235,0)</f>
        <v>0</v>
      </c>
    </row>
    <row r="3236" spans="12:17" x14ac:dyDescent="0.25">
      <c r="L3236">
        <f>IF(AND(Colin!$G3236=$B$1,Colin!$H3236=$C$3),Colin!$I3236,)</f>
        <v>0</v>
      </c>
      <c r="M3236">
        <f>IF(AND(Colin!$G3236=$B$1,Colin!$H3236&lt;=$C$3),Colin!$I3236,)</f>
        <v>0</v>
      </c>
      <c r="N3236">
        <f>IF(AND(Colin!$G3236=$B$2,Colin!$H3236=$C$3),Colin!$I3236,)</f>
        <v>0</v>
      </c>
      <c r="O3236">
        <f>IF(AND(Colin!$G3236=$B$2,Colin!$H3236&lt;=$C$3),Colin!$I3236,)</f>
        <v>0</v>
      </c>
      <c r="P3236">
        <f>IF(Colin!$G3236&lt;$B$2,Colin!$I3236,0)</f>
        <v>0</v>
      </c>
      <c r="Q3236">
        <f>IF(Colin!$G3236&lt;$B$1,Colin!$I3236,0)</f>
        <v>0</v>
      </c>
    </row>
    <row r="3237" spans="12:17" x14ac:dyDescent="0.25">
      <c r="L3237">
        <f>IF(AND(Colin!$G3237=$B$1,Colin!$H3237=$C$3),Colin!$I3237,)</f>
        <v>0</v>
      </c>
      <c r="M3237">
        <f>IF(AND(Colin!$G3237=$B$1,Colin!$H3237&lt;=$C$3),Colin!$I3237,)</f>
        <v>0</v>
      </c>
      <c r="N3237">
        <f>IF(AND(Colin!$G3237=$B$2,Colin!$H3237=$C$3),Colin!$I3237,)</f>
        <v>0</v>
      </c>
      <c r="O3237">
        <f>IF(AND(Colin!$G3237=$B$2,Colin!$H3237&lt;=$C$3),Colin!$I3237,)</f>
        <v>0</v>
      </c>
      <c r="P3237">
        <f>IF(Colin!$G3237&lt;$B$2,Colin!$I3237,0)</f>
        <v>0</v>
      </c>
      <c r="Q3237">
        <f>IF(Colin!$G3237&lt;$B$1,Colin!$I3237,0)</f>
        <v>0</v>
      </c>
    </row>
    <row r="3238" spans="12:17" x14ac:dyDescent="0.25">
      <c r="L3238">
        <f>IF(AND(Colin!$G3238=$B$1,Colin!$H3238=$C$3),Colin!$I3238,)</f>
        <v>0</v>
      </c>
      <c r="M3238">
        <f>IF(AND(Colin!$G3238=$B$1,Colin!$H3238&lt;=$C$3),Colin!$I3238,)</f>
        <v>0</v>
      </c>
      <c r="N3238">
        <f>IF(AND(Colin!$G3238=$B$2,Colin!$H3238=$C$3),Colin!$I3238,)</f>
        <v>0</v>
      </c>
      <c r="O3238">
        <f>IF(AND(Colin!$G3238=$B$2,Colin!$H3238&lt;=$C$3),Colin!$I3238,)</f>
        <v>0</v>
      </c>
      <c r="P3238">
        <f>IF(Colin!$G3238&lt;$B$2,Colin!$I3238,0)</f>
        <v>0</v>
      </c>
      <c r="Q3238">
        <f>IF(Colin!$G3238&lt;$B$1,Colin!$I3238,0)</f>
        <v>0</v>
      </c>
    </row>
    <row r="3239" spans="12:17" x14ac:dyDescent="0.25">
      <c r="L3239">
        <f>IF(AND(Colin!$G3239=$B$1,Colin!$H3239=$C$3),Colin!$I3239,)</f>
        <v>0</v>
      </c>
      <c r="M3239">
        <f>IF(AND(Colin!$G3239=$B$1,Colin!$H3239&lt;=$C$3),Colin!$I3239,)</f>
        <v>0</v>
      </c>
      <c r="N3239">
        <f>IF(AND(Colin!$G3239=$B$2,Colin!$H3239=$C$3),Colin!$I3239,)</f>
        <v>0</v>
      </c>
      <c r="O3239">
        <f>IF(AND(Colin!$G3239=$B$2,Colin!$H3239&lt;=$C$3),Colin!$I3239,)</f>
        <v>0</v>
      </c>
      <c r="P3239">
        <f>IF(Colin!$G3239&lt;$B$2,Colin!$I3239,0)</f>
        <v>0</v>
      </c>
      <c r="Q3239">
        <f>IF(Colin!$G3239&lt;$B$1,Colin!$I3239,0)</f>
        <v>0</v>
      </c>
    </row>
    <row r="3240" spans="12:17" x14ac:dyDescent="0.25">
      <c r="L3240">
        <f>IF(AND(Colin!$G3240=$B$1,Colin!$H3240=$C$3),Colin!$I3240,)</f>
        <v>0</v>
      </c>
      <c r="M3240">
        <f>IF(AND(Colin!$G3240=$B$1,Colin!$H3240&lt;=$C$3),Colin!$I3240,)</f>
        <v>0</v>
      </c>
      <c r="N3240">
        <f>IF(AND(Colin!$G3240=$B$2,Colin!$H3240=$C$3),Colin!$I3240,)</f>
        <v>0</v>
      </c>
      <c r="O3240">
        <f>IF(AND(Colin!$G3240=$B$2,Colin!$H3240&lt;=$C$3),Colin!$I3240,)</f>
        <v>0</v>
      </c>
      <c r="P3240">
        <f>IF(Colin!$G3240&lt;$B$2,Colin!$I3240,0)</f>
        <v>0</v>
      </c>
      <c r="Q3240">
        <f>IF(Colin!$G3240&lt;$B$1,Colin!$I3240,0)</f>
        <v>0</v>
      </c>
    </row>
    <row r="3241" spans="12:17" x14ac:dyDescent="0.25">
      <c r="L3241">
        <f>IF(AND(Colin!$G3241=$B$1,Colin!$H3241=$C$3),Colin!$I3241,)</f>
        <v>0</v>
      </c>
      <c r="M3241">
        <f>IF(AND(Colin!$G3241=$B$1,Colin!$H3241&lt;=$C$3),Colin!$I3241,)</f>
        <v>0</v>
      </c>
      <c r="N3241">
        <f>IF(AND(Colin!$G3241=$B$2,Colin!$H3241=$C$3),Colin!$I3241,)</f>
        <v>0</v>
      </c>
      <c r="O3241">
        <f>IF(AND(Colin!$G3241=$B$2,Colin!$H3241&lt;=$C$3),Colin!$I3241,)</f>
        <v>0</v>
      </c>
      <c r="P3241">
        <f>IF(Colin!$G3241&lt;$B$2,Colin!$I3241,0)</f>
        <v>0</v>
      </c>
      <c r="Q3241">
        <f>IF(Colin!$G3241&lt;$B$1,Colin!$I3241,0)</f>
        <v>0</v>
      </c>
    </row>
    <row r="3242" spans="12:17" x14ac:dyDescent="0.25">
      <c r="L3242">
        <f>IF(AND(Colin!$G3242=$B$1,Colin!$H3242=$C$3),Colin!$I3242,)</f>
        <v>0</v>
      </c>
      <c r="M3242">
        <f>IF(AND(Colin!$G3242=$B$1,Colin!$H3242&lt;=$C$3),Colin!$I3242,)</f>
        <v>0</v>
      </c>
      <c r="N3242">
        <f>IF(AND(Colin!$G3242=$B$2,Colin!$H3242=$C$3),Colin!$I3242,)</f>
        <v>0</v>
      </c>
      <c r="O3242">
        <f>IF(AND(Colin!$G3242=$B$2,Colin!$H3242&lt;=$C$3),Colin!$I3242,)</f>
        <v>0</v>
      </c>
      <c r="P3242">
        <f>IF(Colin!$G3242&lt;$B$2,Colin!$I3242,0)</f>
        <v>0</v>
      </c>
      <c r="Q3242">
        <f>IF(Colin!$G3242&lt;$B$1,Colin!$I3242,0)</f>
        <v>0</v>
      </c>
    </row>
    <row r="3243" spans="12:17" x14ac:dyDescent="0.25">
      <c r="L3243">
        <f>IF(AND(Colin!$G3243=$B$1,Colin!$H3243=$C$3),Colin!$I3243,)</f>
        <v>0</v>
      </c>
      <c r="M3243">
        <f>IF(AND(Colin!$G3243=$B$1,Colin!$H3243&lt;=$C$3),Colin!$I3243,)</f>
        <v>0</v>
      </c>
      <c r="N3243">
        <f>IF(AND(Colin!$G3243=$B$2,Colin!$H3243=$C$3),Colin!$I3243,)</f>
        <v>0</v>
      </c>
      <c r="O3243">
        <f>IF(AND(Colin!$G3243=$B$2,Colin!$H3243&lt;=$C$3),Colin!$I3243,)</f>
        <v>0</v>
      </c>
      <c r="P3243">
        <f>IF(Colin!$G3243&lt;$B$2,Colin!$I3243,0)</f>
        <v>0</v>
      </c>
      <c r="Q3243">
        <f>IF(Colin!$G3243&lt;$B$1,Colin!$I3243,0)</f>
        <v>0</v>
      </c>
    </row>
    <row r="3244" spans="12:17" x14ac:dyDescent="0.25">
      <c r="L3244">
        <f>IF(AND(Colin!$G3244=$B$1,Colin!$H3244=$C$3),Colin!$I3244,)</f>
        <v>0</v>
      </c>
      <c r="M3244">
        <f>IF(AND(Colin!$G3244=$B$1,Colin!$H3244&lt;=$C$3),Colin!$I3244,)</f>
        <v>0</v>
      </c>
      <c r="N3244">
        <f>IF(AND(Colin!$G3244=$B$2,Colin!$H3244=$C$3),Colin!$I3244,)</f>
        <v>0</v>
      </c>
      <c r="O3244">
        <f>IF(AND(Colin!$G3244=$B$2,Colin!$H3244&lt;=$C$3),Colin!$I3244,)</f>
        <v>0</v>
      </c>
      <c r="P3244">
        <f>IF(Colin!$G3244&lt;$B$2,Colin!$I3244,0)</f>
        <v>0</v>
      </c>
      <c r="Q3244">
        <f>IF(Colin!$G3244&lt;$B$1,Colin!$I3244,0)</f>
        <v>0</v>
      </c>
    </row>
    <row r="3245" spans="12:17" x14ac:dyDescent="0.25">
      <c r="L3245">
        <f>IF(AND(Colin!$G3245=$B$1,Colin!$H3245=$C$3),Colin!$I3245,)</f>
        <v>0</v>
      </c>
      <c r="M3245">
        <f>IF(AND(Colin!$G3245=$B$1,Colin!$H3245&lt;=$C$3),Colin!$I3245,)</f>
        <v>0</v>
      </c>
      <c r="N3245">
        <f>IF(AND(Colin!$G3245=$B$2,Colin!$H3245=$C$3),Colin!$I3245,)</f>
        <v>0</v>
      </c>
      <c r="O3245">
        <f>IF(AND(Colin!$G3245=$B$2,Colin!$H3245&lt;=$C$3),Colin!$I3245,)</f>
        <v>0</v>
      </c>
      <c r="P3245">
        <f>IF(Colin!$G3245&lt;$B$2,Colin!$I3245,0)</f>
        <v>0</v>
      </c>
      <c r="Q3245">
        <f>IF(Colin!$G3245&lt;$B$1,Colin!$I3245,0)</f>
        <v>0</v>
      </c>
    </row>
    <row r="3246" spans="12:17" x14ac:dyDescent="0.25">
      <c r="L3246">
        <f>IF(AND(Colin!$G3246=$B$1,Colin!$H3246=$C$3),Colin!$I3246,)</f>
        <v>0</v>
      </c>
      <c r="M3246">
        <f>IF(AND(Colin!$G3246=$B$1,Colin!$H3246&lt;=$C$3),Colin!$I3246,)</f>
        <v>0</v>
      </c>
      <c r="N3246">
        <f>IF(AND(Colin!$G3246=$B$2,Colin!$H3246=$C$3),Colin!$I3246,)</f>
        <v>0</v>
      </c>
      <c r="O3246">
        <f>IF(AND(Colin!$G3246=$B$2,Colin!$H3246&lt;=$C$3),Colin!$I3246,)</f>
        <v>0</v>
      </c>
      <c r="P3246">
        <f>IF(Colin!$G3246&lt;$B$2,Colin!$I3246,0)</f>
        <v>0</v>
      </c>
      <c r="Q3246">
        <f>IF(Colin!$G3246&lt;$B$1,Colin!$I3246,0)</f>
        <v>0</v>
      </c>
    </row>
    <row r="3247" spans="12:17" x14ac:dyDescent="0.25">
      <c r="L3247">
        <f>IF(AND(Colin!$G3247=$B$1,Colin!$H3247=$C$3),Colin!$I3247,)</f>
        <v>0</v>
      </c>
      <c r="M3247">
        <f>IF(AND(Colin!$G3247=$B$1,Colin!$H3247&lt;=$C$3),Colin!$I3247,)</f>
        <v>0</v>
      </c>
      <c r="N3247">
        <f>IF(AND(Colin!$G3247=$B$2,Colin!$H3247=$C$3),Colin!$I3247,)</f>
        <v>0</v>
      </c>
      <c r="O3247">
        <f>IF(AND(Colin!$G3247=$B$2,Colin!$H3247&lt;=$C$3),Colin!$I3247,)</f>
        <v>0</v>
      </c>
      <c r="P3247">
        <f>IF(Colin!$G3247&lt;$B$2,Colin!$I3247,0)</f>
        <v>0</v>
      </c>
      <c r="Q3247">
        <f>IF(Colin!$G3247&lt;$B$1,Colin!$I3247,0)</f>
        <v>0</v>
      </c>
    </row>
    <row r="3248" spans="12:17" x14ac:dyDescent="0.25">
      <c r="L3248">
        <f>IF(AND(Colin!$G3248=$B$1,Colin!$H3248=$C$3),Colin!$I3248,)</f>
        <v>0</v>
      </c>
      <c r="M3248">
        <f>IF(AND(Colin!$G3248=$B$1,Colin!$H3248&lt;=$C$3),Colin!$I3248,)</f>
        <v>0</v>
      </c>
      <c r="N3248">
        <f>IF(AND(Colin!$G3248=$B$2,Colin!$H3248=$C$3),Colin!$I3248,)</f>
        <v>0</v>
      </c>
      <c r="O3248">
        <f>IF(AND(Colin!$G3248=$B$2,Colin!$H3248&lt;=$C$3),Colin!$I3248,)</f>
        <v>0</v>
      </c>
      <c r="P3248">
        <f>IF(Colin!$G3248&lt;$B$2,Colin!$I3248,0)</f>
        <v>0</v>
      </c>
      <c r="Q3248">
        <f>IF(Colin!$G3248&lt;$B$1,Colin!$I3248,0)</f>
        <v>0</v>
      </c>
    </row>
    <row r="3249" spans="12:17" x14ac:dyDescent="0.25">
      <c r="L3249">
        <f>IF(AND(Colin!$G3249=$B$1,Colin!$H3249=$C$3),Colin!$I3249,)</f>
        <v>0</v>
      </c>
      <c r="M3249">
        <f>IF(AND(Colin!$G3249=$B$1,Colin!$H3249&lt;=$C$3),Colin!$I3249,)</f>
        <v>0</v>
      </c>
      <c r="N3249">
        <f>IF(AND(Colin!$G3249=$B$2,Colin!$H3249=$C$3),Colin!$I3249,)</f>
        <v>0</v>
      </c>
      <c r="O3249">
        <f>IF(AND(Colin!$G3249=$B$2,Colin!$H3249&lt;=$C$3),Colin!$I3249,)</f>
        <v>0</v>
      </c>
      <c r="P3249">
        <f>IF(Colin!$G3249&lt;$B$2,Colin!$I3249,0)</f>
        <v>0</v>
      </c>
      <c r="Q3249">
        <f>IF(Colin!$G3249&lt;$B$1,Colin!$I3249,0)</f>
        <v>0</v>
      </c>
    </row>
    <row r="3250" spans="12:17" x14ac:dyDescent="0.25">
      <c r="L3250">
        <f>IF(AND(Colin!$G3250=$B$1,Colin!$H3250=$C$3),Colin!$I3250,)</f>
        <v>0</v>
      </c>
      <c r="M3250">
        <f>IF(AND(Colin!$G3250=$B$1,Colin!$H3250&lt;=$C$3),Colin!$I3250,)</f>
        <v>0</v>
      </c>
      <c r="N3250">
        <f>IF(AND(Colin!$G3250=$B$2,Colin!$H3250=$C$3),Colin!$I3250,)</f>
        <v>0</v>
      </c>
      <c r="O3250">
        <f>IF(AND(Colin!$G3250=$B$2,Colin!$H3250&lt;=$C$3),Colin!$I3250,)</f>
        <v>0</v>
      </c>
      <c r="P3250">
        <f>IF(Colin!$G3250&lt;$B$2,Colin!$I3250,0)</f>
        <v>0</v>
      </c>
      <c r="Q3250">
        <f>IF(Colin!$G3250&lt;$B$1,Colin!$I3250,0)</f>
        <v>0</v>
      </c>
    </row>
    <row r="3251" spans="12:17" x14ac:dyDescent="0.25">
      <c r="L3251">
        <f>IF(AND(Colin!$G3251=$B$1,Colin!$H3251=$C$3),Colin!$I3251,)</f>
        <v>0</v>
      </c>
      <c r="M3251">
        <f>IF(AND(Colin!$G3251=$B$1,Colin!$H3251&lt;=$C$3),Colin!$I3251,)</f>
        <v>0</v>
      </c>
      <c r="N3251">
        <f>IF(AND(Colin!$G3251=$B$2,Colin!$H3251=$C$3),Colin!$I3251,)</f>
        <v>0</v>
      </c>
      <c r="O3251">
        <f>IF(AND(Colin!$G3251=$B$2,Colin!$H3251&lt;=$C$3),Colin!$I3251,)</f>
        <v>0</v>
      </c>
      <c r="P3251">
        <f>IF(Colin!$G3251&lt;$B$2,Colin!$I3251,0)</f>
        <v>0</v>
      </c>
      <c r="Q3251">
        <f>IF(Colin!$G3251&lt;$B$1,Colin!$I3251,0)</f>
        <v>0</v>
      </c>
    </row>
    <row r="3252" spans="12:17" x14ac:dyDescent="0.25">
      <c r="L3252">
        <f>IF(AND(Colin!$G3252=$B$1,Colin!$H3252=$C$3),Colin!$I3252,)</f>
        <v>0</v>
      </c>
      <c r="M3252">
        <f>IF(AND(Colin!$G3252=$B$1,Colin!$H3252&lt;=$C$3),Colin!$I3252,)</f>
        <v>0</v>
      </c>
      <c r="N3252">
        <f>IF(AND(Colin!$G3252=$B$2,Colin!$H3252=$C$3),Colin!$I3252,)</f>
        <v>0</v>
      </c>
      <c r="O3252">
        <f>IF(AND(Colin!$G3252=$B$2,Colin!$H3252&lt;=$C$3),Colin!$I3252,)</f>
        <v>0</v>
      </c>
      <c r="P3252">
        <f>IF(Colin!$G3252&lt;$B$2,Colin!$I3252,0)</f>
        <v>0</v>
      </c>
      <c r="Q3252">
        <f>IF(Colin!$G3252&lt;$B$1,Colin!$I3252,0)</f>
        <v>0</v>
      </c>
    </row>
    <row r="3253" spans="12:17" x14ac:dyDescent="0.25">
      <c r="L3253">
        <f>IF(AND(Colin!$G3253=$B$1,Colin!$H3253=$C$3),Colin!$I3253,)</f>
        <v>0</v>
      </c>
      <c r="M3253">
        <f>IF(AND(Colin!$G3253=$B$1,Colin!$H3253&lt;=$C$3),Colin!$I3253,)</f>
        <v>0</v>
      </c>
      <c r="N3253">
        <f>IF(AND(Colin!$G3253=$B$2,Colin!$H3253=$C$3),Colin!$I3253,)</f>
        <v>0</v>
      </c>
      <c r="O3253">
        <f>IF(AND(Colin!$G3253=$B$2,Colin!$H3253&lt;=$C$3),Colin!$I3253,)</f>
        <v>0</v>
      </c>
      <c r="P3253">
        <f>IF(Colin!$G3253&lt;$B$2,Colin!$I3253,0)</f>
        <v>0</v>
      </c>
      <c r="Q3253">
        <f>IF(Colin!$G3253&lt;$B$1,Colin!$I3253,0)</f>
        <v>0</v>
      </c>
    </row>
    <row r="3254" spans="12:17" x14ac:dyDescent="0.25">
      <c r="L3254">
        <f>IF(AND(Colin!$G3254=$B$1,Colin!$H3254=$C$3),Colin!$I3254,)</f>
        <v>0</v>
      </c>
      <c r="M3254">
        <f>IF(AND(Colin!$G3254=$B$1,Colin!$H3254&lt;=$C$3),Colin!$I3254,)</f>
        <v>0</v>
      </c>
      <c r="N3254">
        <f>IF(AND(Colin!$G3254=$B$2,Colin!$H3254=$C$3),Colin!$I3254,)</f>
        <v>0</v>
      </c>
      <c r="O3254">
        <f>IF(AND(Colin!$G3254=$B$2,Colin!$H3254&lt;=$C$3),Colin!$I3254,)</f>
        <v>0</v>
      </c>
      <c r="P3254">
        <f>IF(Colin!$G3254&lt;$B$2,Colin!$I3254,0)</f>
        <v>0</v>
      </c>
      <c r="Q3254">
        <f>IF(Colin!$G3254&lt;$B$1,Colin!$I3254,0)</f>
        <v>0</v>
      </c>
    </row>
    <row r="3255" spans="12:17" x14ac:dyDescent="0.25">
      <c r="L3255">
        <f>IF(AND(Colin!$G3255=$B$1,Colin!$H3255=$C$3),Colin!$I3255,)</f>
        <v>0</v>
      </c>
      <c r="M3255">
        <f>IF(AND(Colin!$G3255=$B$1,Colin!$H3255&lt;=$C$3),Colin!$I3255,)</f>
        <v>0</v>
      </c>
      <c r="N3255">
        <f>IF(AND(Colin!$G3255=$B$2,Colin!$H3255=$C$3),Colin!$I3255,)</f>
        <v>0</v>
      </c>
      <c r="O3255">
        <f>IF(AND(Colin!$G3255=$B$2,Colin!$H3255&lt;=$C$3),Colin!$I3255,)</f>
        <v>0</v>
      </c>
      <c r="P3255">
        <f>IF(Colin!$G3255&lt;$B$2,Colin!$I3255,0)</f>
        <v>0</v>
      </c>
      <c r="Q3255">
        <f>IF(Colin!$G3255&lt;$B$1,Colin!$I3255,0)</f>
        <v>0</v>
      </c>
    </row>
    <row r="3256" spans="12:17" x14ac:dyDescent="0.25">
      <c r="L3256">
        <f>IF(AND(Colin!$G3256=$B$1,Colin!$H3256=$C$3),Colin!$I3256,)</f>
        <v>0</v>
      </c>
      <c r="M3256">
        <f>IF(AND(Colin!$G3256=$B$1,Colin!$H3256&lt;=$C$3),Colin!$I3256,)</f>
        <v>0</v>
      </c>
      <c r="N3256">
        <f>IF(AND(Colin!$G3256=$B$2,Colin!$H3256=$C$3),Colin!$I3256,)</f>
        <v>0</v>
      </c>
      <c r="O3256">
        <f>IF(AND(Colin!$G3256=$B$2,Colin!$H3256&lt;=$C$3),Colin!$I3256,)</f>
        <v>0</v>
      </c>
      <c r="P3256">
        <f>IF(Colin!$G3256&lt;$B$2,Colin!$I3256,0)</f>
        <v>0</v>
      </c>
      <c r="Q3256">
        <f>IF(Colin!$G3256&lt;$B$1,Colin!$I3256,0)</f>
        <v>0</v>
      </c>
    </row>
    <row r="3257" spans="12:17" x14ac:dyDescent="0.25">
      <c r="L3257">
        <f>IF(AND(Colin!$G3257=$B$1,Colin!$H3257=$C$3),Colin!$I3257,)</f>
        <v>0</v>
      </c>
      <c r="M3257">
        <f>IF(AND(Colin!$G3257=$B$1,Colin!$H3257&lt;=$C$3),Colin!$I3257,)</f>
        <v>0</v>
      </c>
      <c r="N3257">
        <f>IF(AND(Colin!$G3257=$B$2,Colin!$H3257=$C$3),Colin!$I3257,)</f>
        <v>0</v>
      </c>
      <c r="O3257">
        <f>IF(AND(Colin!$G3257=$B$2,Colin!$H3257&lt;=$C$3),Colin!$I3257,)</f>
        <v>0</v>
      </c>
      <c r="P3257">
        <f>IF(Colin!$G3257&lt;$B$2,Colin!$I3257,0)</f>
        <v>0</v>
      </c>
      <c r="Q3257">
        <f>IF(Colin!$G3257&lt;$B$1,Colin!$I3257,0)</f>
        <v>0</v>
      </c>
    </row>
    <row r="3258" spans="12:17" x14ac:dyDescent="0.25">
      <c r="L3258">
        <f>IF(AND(Colin!$G3258=$B$1,Colin!$H3258=$C$3),Colin!$I3258,)</f>
        <v>0</v>
      </c>
      <c r="M3258">
        <f>IF(AND(Colin!$G3258=$B$1,Colin!$H3258&lt;=$C$3),Colin!$I3258,)</f>
        <v>0</v>
      </c>
      <c r="N3258">
        <f>IF(AND(Colin!$G3258=$B$2,Colin!$H3258=$C$3),Colin!$I3258,)</f>
        <v>0</v>
      </c>
      <c r="O3258">
        <f>IF(AND(Colin!$G3258=$B$2,Colin!$H3258&lt;=$C$3),Colin!$I3258,)</f>
        <v>0</v>
      </c>
      <c r="P3258">
        <f>IF(Colin!$G3258&lt;$B$2,Colin!$I3258,0)</f>
        <v>0</v>
      </c>
      <c r="Q3258">
        <f>IF(Colin!$G3258&lt;$B$1,Colin!$I3258,0)</f>
        <v>0</v>
      </c>
    </row>
    <row r="3259" spans="12:17" x14ac:dyDescent="0.25">
      <c r="L3259">
        <f>IF(AND(Colin!$G3259=$B$1,Colin!$H3259=$C$3),Colin!$I3259,)</f>
        <v>0</v>
      </c>
      <c r="M3259">
        <f>IF(AND(Colin!$G3259=$B$1,Colin!$H3259&lt;=$C$3),Colin!$I3259,)</f>
        <v>0</v>
      </c>
      <c r="N3259">
        <f>IF(AND(Colin!$G3259=$B$2,Colin!$H3259=$C$3),Colin!$I3259,)</f>
        <v>0</v>
      </c>
      <c r="O3259">
        <f>IF(AND(Colin!$G3259=$B$2,Colin!$H3259&lt;=$C$3),Colin!$I3259,)</f>
        <v>0</v>
      </c>
      <c r="P3259">
        <f>IF(Colin!$G3259&lt;$B$2,Colin!$I3259,0)</f>
        <v>0</v>
      </c>
      <c r="Q3259">
        <f>IF(Colin!$G3259&lt;$B$1,Colin!$I3259,0)</f>
        <v>0</v>
      </c>
    </row>
    <row r="3260" spans="12:17" x14ac:dyDescent="0.25">
      <c r="L3260">
        <f>IF(AND(Colin!$G3260=$B$1,Colin!$H3260=$C$3),Colin!$I3260,)</f>
        <v>0</v>
      </c>
      <c r="M3260">
        <f>IF(AND(Colin!$G3260=$B$1,Colin!$H3260&lt;=$C$3),Colin!$I3260,)</f>
        <v>0</v>
      </c>
      <c r="N3260">
        <f>IF(AND(Colin!$G3260=$B$2,Colin!$H3260=$C$3),Colin!$I3260,)</f>
        <v>0</v>
      </c>
      <c r="O3260">
        <f>IF(AND(Colin!$G3260=$B$2,Colin!$H3260&lt;=$C$3),Colin!$I3260,)</f>
        <v>0</v>
      </c>
      <c r="P3260">
        <f>IF(Colin!$G3260&lt;$B$2,Colin!$I3260,0)</f>
        <v>0</v>
      </c>
      <c r="Q3260">
        <f>IF(Colin!$G3260&lt;$B$1,Colin!$I3260,0)</f>
        <v>0</v>
      </c>
    </row>
    <row r="3261" spans="12:17" x14ac:dyDescent="0.25">
      <c r="L3261">
        <f>IF(AND(Colin!$G3261=$B$1,Colin!$H3261=$C$3),Colin!$I3261,)</f>
        <v>0</v>
      </c>
      <c r="M3261">
        <f>IF(AND(Colin!$G3261=$B$1,Colin!$H3261&lt;=$C$3),Colin!$I3261,)</f>
        <v>0</v>
      </c>
      <c r="N3261">
        <f>IF(AND(Colin!$G3261=$B$2,Colin!$H3261=$C$3),Colin!$I3261,)</f>
        <v>0</v>
      </c>
      <c r="O3261">
        <f>IF(AND(Colin!$G3261=$B$2,Colin!$H3261&lt;=$C$3),Colin!$I3261,)</f>
        <v>0</v>
      </c>
      <c r="P3261">
        <f>IF(Colin!$G3261&lt;$B$2,Colin!$I3261,0)</f>
        <v>0</v>
      </c>
      <c r="Q3261">
        <f>IF(Colin!$G3261&lt;$B$1,Colin!$I3261,0)</f>
        <v>0</v>
      </c>
    </row>
    <row r="3262" spans="12:17" x14ac:dyDescent="0.25">
      <c r="L3262">
        <f>IF(AND(Colin!$G3262=$B$1,Colin!$H3262=$C$3),Colin!$I3262,)</f>
        <v>0</v>
      </c>
      <c r="M3262">
        <f>IF(AND(Colin!$G3262=$B$1,Colin!$H3262&lt;=$C$3),Colin!$I3262,)</f>
        <v>0</v>
      </c>
      <c r="N3262">
        <f>IF(AND(Colin!$G3262=$B$2,Colin!$H3262=$C$3),Colin!$I3262,)</f>
        <v>0</v>
      </c>
      <c r="O3262">
        <f>IF(AND(Colin!$G3262=$B$2,Colin!$H3262&lt;=$C$3),Colin!$I3262,)</f>
        <v>0</v>
      </c>
      <c r="P3262">
        <f>IF(Colin!$G3262&lt;$B$2,Colin!$I3262,0)</f>
        <v>0</v>
      </c>
      <c r="Q3262">
        <f>IF(Colin!$G3262&lt;$B$1,Colin!$I3262,0)</f>
        <v>0</v>
      </c>
    </row>
    <row r="3263" spans="12:17" x14ac:dyDescent="0.25">
      <c r="L3263">
        <f>IF(AND(Colin!$G3263=$B$1,Colin!$H3263=$C$3),Colin!$I3263,)</f>
        <v>0</v>
      </c>
      <c r="M3263">
        <f>IF(AND(Colin!$G3263=$B$1,Colin!$H3263&lt;=$C$3),Colin!$I3263,)</f>
        <v>0</v>
      </c>
      <c r="N3263">
        <f>IF(AND(Colin!$G3263=$B$2,Colin!$H3263=$C$3),Colin!$I3263,)</f>
        <v>0</v>
      </c>
      <c r="O3263">
        <f>IF(AND(Colin!$G3263=$B$2,Colin!$H3263&lt;=$C$3),Colin!$I3263,)</f>
        <v>0</v>
      </c>
      <c r="P3263">
        <f>IF(Colin!$G3263&lt;$B$2,Colin!$I3263,0)</f>
        <v>0</v>
      </c>
      <c r="Q3263">
        <f>IF(Colin!$G3263&lt;$B$1,Colin!$I3263,0)</f>
        <v>0</v>
      </c>
    </row>
    <row r="3264" spans="12:17" x14ac:dyDescent="0.25">
      <c r="L3264">
        <f>IF(AND(Colin!$G3264=$B$1,Colin!$H3264=$C$3),Colin!$I3264,)</f>
        <v>0</v>
      </c>
      <c r="M3264">
        <f>IF(AND(Colin!$G3264=$B$1,Colin!$H3264&lt;=$C$3),Colin!$I3264,)</f>
        <v>0</v>
      </c>
      <c r="N3264">
        <f>IF(AND(Colin!$G3264=$B$2,Colin!$H3264=$C$3),Colin!$I3264,)</f>
        <v>0</v>
      </c>
      <c r="O3264">
        <f>IF(AND(Colin!$G3264=$B$2,Colin!$H3264&lt;=$C$3),Colin!$I3264,)</f>
        <v>0</v>
      </c>
      <c r="P3264">
        <f>IF(Colin!$G3264&lt;$B$2,Colin!$I3264,0)</f>
        <v>0</v>
      </c>
      <c r="Q3264">
        <f>IF(Colin!$G3264&lt;$B$1,Colin!$I3264,0)</f>
        <v>0</v>
      </c>
    </row>
    <row r="3265" spans="12:17" x14ac:dyDescent="0.25">
      <c r="L3265">
        <f>IF(AND(Colin!$G3265=$B$1,Colin!$H3265=$C$3),Colin!$I3265,)</f>
        <v>0</v>
      </c>
      <c r="M3265">
        <f>IF(AND(Colin!$G3265=$B$1,Colin!$H3265&lt;=$C$3),Colin!$I3265,)</f>
        <v>0</v>
      </c>
      <c r="N3265">
        <f>IF(AND(Colin!$G3265=$B$2,Colin!$H3265=$C$3),Colin!$I3265,)</f>
        <v>0</v>
      </c>
      <c r="O3265">
        <f>IF(AND(Colin!$G3265=$B$2,Colin!$H3265&lt;=$C$3),Colin!$I3265,)</f>
        <v>0</v>
      </c>
      <c r="P3265">
        <f>IF(Colin!$G3265&lt;$B$2,Colin!$I3265,0)</f>
        <v>0</v>
      </c>
      <c r="Q3265">
        <f>IF(Colin!$G3265&lt;$B$1,Colin!$I3265,0)</f>
        <v>0</v>
      </c>
    </row>
    <row r="3266" spans="12:17" x14ac:dyDescent="0.25">
      <c r="L3266">
        <f>IF(AND(Colin!$G3266=$B$1,Colin!$H3266=$C$3),Colin!$I3266,)</f>
        <v>0</v>
      </c>
      <c r="M3266">
        <f>IF(AND(Colin!$G3266=$B$1,Colin!$H3266&lt;=$C$3),Colin!$I3266,)</f>
        <v>0</v>
      </c>
      <c r="N3266">
        <f>IF(AND(Colin!$G3266=$B$2,Colin!$H3266=$C$3),Colin!$I3266,)</f>
        <v>0</v>
      </c>
      <c r="O3266">
        <f>IF(AND(Colin!$G3266=$B$2,Colin!$H3266&lt;=$C$3),Colin!$I3266,)</f>
        <v>0</v>
      </c>
      <c r="P3266">
        <f>IF(Colin!$G3266&lt;$B$2,Colin!$I3266,0)</f>
        <v>0</v>
      </c>
      <c r="Q3266">
        <f>IF(Colin!$G3266&lt;$B$1,Colin!$I3266,0)</f>
        <v>0</v>
      </c>
    </row>
    <row r="3267" spans="12:17" x14ac:dyDescent="0.25">
      <c r="L3267">
        <f>IF(AND(Colin!$G3267=$B$1,Colin!$H3267=$C$3),Colin!$I3267,)</f>
        <v>0</v>
      </c>
      <c r="M3267">
        <f>IF(AND(Colin!$G3267=$B$1,Colin!$H3267&lt;=$C$3),Colin!$I3267,)</f>
        <v>0</v>
      </c>
      <c r="N3267">
        <f>IF(AND(Colin!$G3267=$B$2,Colin!$H3267=$C$3),Colin!$I3267,)</f>
        <v>0</v>
      </c>
      <c r="O3267">
        <f>IF(AND(Colin!$G3267=$B$2,Colin!$H3267&lt;=$C$3),Colin!$I3267,)</f>
        <v>0</v>
      </c>
      <c r="P3267">
        <f>IF(Colin!$G3267&lt;$B$2,Colin!$I3267,0)</f>
        <v>0</v>
      </c>
      <c r="Q3267">
        <f>IF(Colin!$G3267&lt;$B$1,Colin!$I3267,0)</f>
        <v>0</v>
      </c>
    </row>
    <row r="3268" spans="12:17" x14ac:dyDescent="0.25">
      <c r="L3268">
        <f>IF(AND(Colin!$G3268=$B$1,Colin!$H3268=$C$3),Colin!$I3268,)</f>
        <v>0</v>
      </c>
      <c r="M3268">
        <f>IF(AND(Colin!$G3268=$B$1,Colin!$H3268&lt;=$C$3),Colin!$I3268,)</f>
        <v>0</v>
      </c>
      <c r="N3268">
        <f>IF(AND(Colin!$G3268=$B$2,Colin!$H3268=$C$3),Colin!$I3268,)</f>
        <v>0</v>
      </c>
      <c r="O3268">
        <f>IF(AND(Colin!$G3268=$B$2,Colin!$H3268&lt;=$C$3),Colin!$I3268,)</f>
        <v>0</v>
      </c>
      <c r="P3268">
        <f>IF(Colin!$G3268&lt;$B$2,Colin!$I3268,0)</f>
        <v>0</v>
      </c>
      <c r="Q3268">
        <f>IF(Colin!$G3268&lt;$B$1,Colin!$I3268,0)</f>
        <v>0</v>
      </c>
    </row>
    <row r="3269" spans="12:17" x14ac:dyDescent="0.25">
      <c r="L3269">
        <f>IF(AND(Colin!$G3269=$B$1,Colin!$H3269=$C$3),Colin!$I3269,)</f>
        <v>0</v>
      </c>
      <c r="M3269">
        <f>IF(AND(Colin!$G3269=$B$1,Colin!$H3269&lt;=$C$3),Colin!$I3269,)</f>
        <v>0</v>
      </c>
      <c r="N3269">
        <f>IF(AND(Colin!$G3269=$B$2,Colin!$H3269=$C$3),Colin!$I3269,)</f>
        <v>0</v>
      </c>
      <c r="O3269">
        <f>IF(AND(Colin!$G3269=$B$2,Colin!$H3269&lt;=$C$3),Colin!$I3269,)</f>
        <v>0</v>
      </c>
      <c r="P3269">
        <f>IF(Colin!$G3269&lt;$B$2,Colin!$I3269,0)</f>
        <v>0</v>
      </c>
      <c r="Q3269">
        <f>IF(Colin!$G3269&lt;$B$1,Colin!$I3269,0)</f>
        <v>0</v>
      </c>
    </row>
    <row r="3270" spans="12:17" x14ac:dyDescent="0.25">
      <c r="L3270">
        <f>IF(AND(Colin!$G3270=$B$1,Colin!$H3270=$C$3),Colin!$I3270,)</f>
        <v>0</v>
      </c>
      <c r="M3270">
        <f>IF(AND(Colin!$G3270=$B$1,Colin!$H3270&lt;=$C$3),Colin!$I3270,)</f>
        <v>0</v>
      </c>
      <c r="N3270">
        <f>IF(AND(Colin!$G3270=$B$2,Colin!$H3270=$C$3),Colin!$I3270,)</f>
        <v>0</v>
      </c>
      <c r="O3270">
        <f>IF(AND(Colin!$G3270=$B$2,Colin!$H3270&lt;=$C$3),Colin!$I3270,)</f>
        <v>0</v>
      </c>
      <c r="P3270">
        <f>IF(Colin!$G3270&lt;$B$2,Colin!$I3270,0)</f>
        <v>0</v>
      </c>
      <c r="Q3270">
        <f>IF(Colin!$G3270&lt;$B$1,Colin!$I3270,0)</f>
        <v>0</v>
      </c>
    </row>
    <row r="3271" spans="12:17" x14ac:dyDescent="0.25">
      <c r="L3271">
        <f>IF(AND(Colin!$G3271=$B$1,Colin!$H3271=$C$3),Colin!$I3271,)</f>
        <v>0</v>
      </c>
      <c r="M3271">
        <f>IF(AND(Colin!$G3271=$B$1,Colin!$H3271&lt;=$C$3),Colin!$I3271,)</f>
        <v>0</v>
      </c>
      <c r="N3271">
        <f>IF(AND(Colin!$G3271=$B$2,Colin!$H3271=$C$3),Colin!$I3271,)</f>
        <v>0</v>
      </c>
      <c r="O3271">
        <f>IF(AND(Colin!$G3271=$B$2,Colin!$H3271&lt;=$C$3),Colin!$I3271,)</f>
        <v>0</v>
      </c>
      <c r="P3271">
        <f>IF(Colin!$G3271&lt;$B$2,Colin!$I3271,0)</f>
        <v>0</v>
      </c>
      <c r="Q3271">
        <f>IF(Colin!$G3271&lt;$B$1,Colin!$I3271,0)</f>
        <v>0</v>
      </c>
    </row>
    <row r="3272" spans="12:17" x14ac:dyDescent="0.25">
      <c r="L3272">
        <f>IF(AND(Colin!$G3272=$B$1,Colin!$H3272=$C$3),Colin!$I3272,)</f>
        <v>0</v>
      </c>
      <c r="M3272">
        <f>IF(AND(Colin!$G3272=$B$1,Colin!$H3272&lt;=$C$3),Colin!$I3272,)</f>
        <v>0</v>
      </c>
      <c r="N3272">
        <f>IF(AND(Colin!$G3272=$B$2,Colin!$H3272=$C$3),Colin!$I3272,)</f>
        <v>0</v>
      </c>
      <c r="O3272">
        <f>IF(AND(Colin!$G3272=$B$2,Colin!$H3272&lt;=$C$3),Colin!$I3272,)</f>
        <v>0</v>
      </c>
      <c r="P3272">
        <f>IF(Colin!$G3272&lt;$B$2,Colin!$I3272,0)</f>
        <v>0</v>
      </c>
      <c r="Q3272">
        <f>IF(Colin!$G3272&lt;$B$1,Colin!$I3272,0)</f>
        <v>0</v>
      </c>
    </row>
    <row r="3273" spans="12:17" x14ac:dyDescent="0.25">
      <c r="L3273">
        <f>IF(AND(Colin!$G3273=$B$1,Colin!$H3273=$C$3),Colin!$I3273,)</f>
        <v>0</v>
      </c>
      <c r="M3273">
        <f>IF(AND(Colin!$G3273=$B$1,Colin!$H3273&lt;=$C$3),Colin!$I3273,)</f>
        <v>0</v>
      </c>
      <c r="N3273">
        <f>IF(AND(Colin!$G3273=$B$2,Colin!$H3273=$C$3),Colin!$I3273,)</f>
        <v>0</v>
      </c>
      <c r="O3273">
        <f>IF(AND(Colin!$G3273=$B$2,Colin!$H3273&lt;=$C$3),Colin!$I3273,)</f>
        <v>0</v>
      </c>
      <c r="P3273">
        <f>IF(Colin!$G3273&lt;$B$2,Colin!$I3273,0)</f>
        <v>0</v>
      </c>
      <c r="Q3273">
        <f>IF(Colin!$G3273&lt;$B$1,Colin!$I3273,0)</f>
        <v>0</v>
      </c>
    </row>
    <row r="3274" spans="12:17" x14ac:dyDescent="0.25">
      <c r="L3274">
        <f>IF(AND(Colin!$G3274=$B$1,Colin!$H3274=$C$3),Colin!$I3274,)</f>
        <v>0</v>
      </c>
      <c r="M3274">
        <f>IF(AND(Colin!$G3274=$B$1,Colin!$H3274&lt;=$C$3),Colin!$I3274,)</f>
        <v>0</v>
      </c>
      <c r="N3274">
        <f>IF(AND(Colin!$G3274=$B$2,Colin!$H3274=$C$3),Colin!$I3274,)</f>
        <v>0</v>
      </c>
      <c r="O3274">
        <f>IF(AND(Colin!$G3274=$B$2,Colin!$H3274&lt;=$C$3),Colin!$I3274,)</f>
        <v>0</v>
      </c>
      <c r="P3274">
        <f>IF(Colin!$G3274&lt;$B$2,Colin!$I3274,0)</f>
        <v>0</v>
      </c>
      <c r="Q3274">
        <f>IF(Colin!$G3274&lt;$B$1,Colin!$I3274,0)</f>
        <v>0</v>
      </c>
    </row>
    <row r="3275" spans="12:17" x14ac:dyDescent="0.25">
      <c r="L3275">
        <f>IF(AND(Colin!$G3275=$B$1,Colin!$H3275=$C$3),Colin!$I3275,)</f>
        <v>0</v>
      </c>
      <c r="M3275">
        <f>IF(AND(Colin!$G3275=$B$1,Colin!$H3275&lt;=$C$3),Colin!$I3275,)</f>
        <v>0</v>
      </c>
      <c r="N3275">
        <f>IF(AND(Colin!$G3275=$B$2,Colin!$H3275=$C$3),Colin!$I3275,)</f>
        <v>0</v>
      </c>
      <c r="O3275">
        <f>IF(AND(Colin!$G3275=$B$2,Colin!$H3275&lt;=$C$3),Colin!$I3275,)</f>
        <v>0</v>
      </c>
      <c r="P3275">
        <f>IF(Colin!$G3275&lt;$B$2,Colin!$I3275,0)</f>
        <v>0</v>
      </c>
      <c r="Q3275">
        <f>IF(Colin!$G3275&lt;$B$1,Colin!$I3275,0)</f>
        <v>0</v>
      </c>
    </row>
    <row r="3276" spans="12:17" x14ac:dyDescent="0.25">
      <c r="L3276">
        <f>IF(AND(Colin!$G3276=$B$1,Colin!$H3276=$C$3),Colin!$I3276,)</f>
        <v>0</v>
      </c>
      <c r="M3276">
        <f>IF(AND(Colin!$G3276=$B$1,Colin!$H3276&lt;=$C$3),Colin!$I3276,)</f>
        <v>0</v>
      </c>
      <c r="N3276">
        <f>IF(AND(Colin!$G3276=$B$2,Colin!$H3276=$C$3),Colin!$I3276,)</f>
        <v>0</v>
      </c>
      <c r="O3276">
        <f>IF(AND(Colin!$G3276=$B$2,Colin!$H3276&lt;=$C$3),Colin!$I3276,)</f>
        <v>0</v>
      </c>
      <c r="P3276">
        <f>IF(Colin!$G3276&lt;$B$2,Colin!$I3276,0)</f>
        <v>0</v>
      </c>
      <c r="Q3276">
        <f>IF(Colin!$G3276&lt;$B$1,Colin!$I3276,0)</f>
        <v>0</v>
      </c>
    </row>
    <row r="3277" spans="12:17" x14ac:dyDescent="0.25">
      <c r="L3277">
        <f>IF(AND(Colin!$G3277=$B$1,Colin!$H3277=$C$3),Colin!$I3277,)</f>
        <v>0</v>
      </c>
      <c r="M3277">
        <f>IF(AND(Colin!$G3277=$B$1,Colin!$H3277&lt;=$C$3),Colin!$I3277,)</f>
        <v>0</v>
      </c>
      <c r="N3277">
        <f>IF(AND(Colin!$G3277=$B$2,Colin!$H3277=$C$3),Colin!$I3277,)</f>
        <v>0</v>
      </c>
      <c r="O3277">
        <f>IF(AND(Colin!$G3277=$B$2,Colin!$H3277&lt;=$C$3),Colin!$I3277,)</f>
        <v>0</v>
      </c>
      <c r="P3277">
        <f>IF(Colin!$G3277&lt;$B$2,Colin!$I3277,0)</f>
        <v>0</v>
      </c>
      <c r="Q3277">
        <f>IF(Colin!$G3277&lt;$B$1,Colin!$I3277,0)</f>
        <v>0</v>
      </c>
    </row>
    <row r="3278" spans="12:17" x14ac:dyDescent="0.25">
      <c r="L3278">
        <f>IF(AND(Colin!$G3278=$B$1,Colin!$H3278=$C$3),Colin!$I3278,)</f>
        <v>0</v>
      </c>
      <c r="M3278">
        <f>IF(AND(Colin!$G3278=$B$1,Colin!$H3278&lt;=$C$3),Colin!$I3278,)</f>
        <v>0</v>
      </c>
      <c r="N3278">
        <f>IF(AND(Colin!$G3278=$B$2,Colin!$H3278=$C$3),Colin!$I3278,)</f>
        <v>0</v>
      </c>
      <c r="O3278">
        <f>IF(AND(Colin!$G3278=$B$2,Colin!$H3278&lt;=$C$3),Colin!$I3278,)</f>
        <v>0</v>
      </c>
      <c r="P3278">
        <f>IF(Colin!$G3278&lt;$B$2,Colin!$I3278,0)</f>
        <v>0</v>
      </c>
      <c r="Q3278">
        <f>IF(Colin!$G3278&lt;$B$1,Colin!$I3278,0)</f>
        <v>0</v>
      </c>
    </row>
    <row r="3279" spans="12:17" x14ac:dyDescent="0.25">
      <c r="L3279">
        <f>IF(AND(Colin!$G3279=$B$1,Colin!$H3279=$C$3),Colin!$I3279,)</f>
        <v>0</v>
      </c>
      <c r="M3279">
        <f>IF(AND(Colin!$G3279=$B$1,Colin!$H3279&lt;=$C$3),Colin!$I3279,)</f>
        <v>0</v>
      </c>
      <c r="N3279">
        <f>IF(AND(Colin!$G3279=$B$2,Colin!$H3279=$C$3),Colin!$I3279,)</f>
        <v>0</v>
      </c>
      <c r="O3279">
        <f>IF(AND(Colin!$G3279=$B$2,Colin!$H3279&lt;=$C$3),Colin!$I3279,)</f>
        <v>0</v>
      </c>
      <c r="P3279">
        <f>IF(Colin!$G3279&lt;$B$2,Colin!$I3279,0)</f>
        <v>0</v>
      </c>
      <c r="Q3279">
        <f>IF(Colin!$G3279&lt;$B$1,Colin!$I3279,0)</f>
        <v>0</v>
      </c>
    </row>
    <row r="3280" spans="12:17" x14ac:dyDescent="0.25">
      <c r="L3280">
        <f>IF(AND(Colin!$G3280=$B$1,Colin!$H3280=$C$3),Colin!$I3280,)</f>
        <v>0</v>
      </c>
      <c r="M3280">
        <f>IF(AND(Colin!$G3280=$B$1,Colin!$H3280&lt;=$C$3),Colin!$I3280,)</f>
        <v>0</v>
      </c>
      <c r="N3280">
        <f>IF(AND(Colin!$G3280=$B$2,Colin!$H3280=$C$3),Colin!$I3280,)</f>
        <v>0</v>
      </c>
      <c r="O3280">
        <f>IF(AND(Colin!$G3280=$B$2,Colin!$H3280&lt;=$C$3),Colin!$I3280,)</f>
        <v>0</v>
      </c>
      <c r="P3280">
        <f>IF(Colin!$G3280&lt;$B$2,Colin!$I3280,0)</f>
        <v>0</v>
      </c>
      <c r="Q3280">
        <f>IF(Colin!$G3280&lt;$B$1,Colin!$I3280,0)</f>
        <v>0</v>
      </c>
    </row>
    <row r="3281" spans="12:17" x14ac:dyDescent="0.25">
      <c r="L3281">
        <f>IF(AND(Colin!$G3281=$B$1,Colin!$H3281=$C$3),Colin!$I3281,)</f>
        <v>0</v>
      </c>
      <c r="M3281">
        <f>IF(AND(Colin!$G3281=$B$1,Colin!$H3281&lt;=$C$3),Colin!$I3281,)</f>
        <v>0</v>
      </c>
      <c r="N3281">
        <f>IF(AND(Colin!$G3281=$B$2,Colin!$H3281=$C$3),Colin!$I3281,)</f>
        <v>0</v>
      </c>
      <c r="O3281">
        <f>IF(AND(Colin!$G3281=$B$2,Colin!$H3281&lt;=$C$3),Colin!$I3281,)</f>
        <v>0</v>
      </c>
      <c r="P3281">
        <f>IF(Colin!$G3281&lt;$B$2,Colin!$I3281,0)</f>
        <v>0</v>
      </c>
      <c r="Q3281">
        <f>IF(Colin!$G3281&lt;$B$1,Colin!$I3281,0)</f>
        <v>0</v>
      </c>
    </row>
    <row r="3282" spans="12:17" x14ac:dyDescent="0.25">
      <c r="L3282">
        <f>IF(AND(Colin!$G3282=$B$1,Colin!$H3282=$C$3),Colin!$I3282,)</f>
        <v>0</v>
      </c>
      <c r="M3282">
        <f>IF(AND(Colin!$G3282=$B$1,Colin!$H3282&lt;=$C$3),Colin!$I3282,)</f>
        <v>0</v>
      </c>
      <c r="N3282">
        <f>IF(AND(Colin!$G3282=$B$2,Colin!$H3282=$C$3),Colin!$I3282,)</f>
        <v>0</v>
      </c>
      <c r="O3282">
        <f>IF(AND(Colin!$G3282=$B$2,Colin!$H3282&lt;=$C$3),Colin!$I3282,)</f>
        <v>0</v>
      </c>
      <c r="P3282">
        <f>IF(Colin!$G3282&lt;$B$2,Colin!$I3282,0)</f>
        <v>0</v>
      </c>
      <c r="Q3282">
        <f>IF(Colin!$G3282&lt;$B$1,Colin!$I3282,0)</f>
        <v>0</v>
      </c>
    </row>
    <row r="3283" spans="12:17" x14ac:dyDescent="0.25">
      <c r="L3283">
        <f>IF(AND(Colin!$G3283=$B$1,Colin!$H3283=$C$3),Colin!$I3283,)</f>
        <v>0</v>
      </c>
      <c r="M3283">
        <f>IF(AND(Colin!$G3283=$B$1,Colin!$H3283&lt;=$C$3),Colin!$I3283,)</f>
        <v>0</v>
      </c>
      <c r="N3283">
        <f>IF(AND(Colin!$G3283=$B$2,Colin!$H3283=$C$3),Colin!$I3283,)</f>
        <v>0</v>
      </c>
      <c r="O3283">
        <f>IF(AND(Colin!$G3283=$B$2,Colin!$H3283&lt;=$C$3),Colin!$I3283,)</f>
        <v>0</v>
      </c>
      <c r="P3283">
        <f>IF(Colin!$G3283&lt;$B$2,Colin!$I3283,0)</f>
        <v>0</v>
      </c>
      <c r="Q3283">
        <f>IF(Colin!$G3283&lt;$B$1,Colin!$I3283,0)</f>
        <v>0</v>
      </c>
    </row>
    <row r="3284" spans="12:17" x14ac:dyDescent="0.25">
      <c r="L3284">
        <f>IF(AND(Colin!$G3284=$B$1,Colin!$H3284=$C$3),Colin!$I3284,)</f>
        <v>0</v>
      </c>
      <c r="M3284">
        <f>IF(AND(Colin!$G3284=$B$1,Colin!$H3284&lt;=$C$3),Colin!$I3284,)</f>
        <v>0</v>
      </c>
      <c r="N3284">
        <f>IF(AND(Colin!$G3284=$B$2,Colin!$H3284=$C$3),Colin!$I3284,)</f>
        <v>0</v>
      </c>
      <c r="O3284">
        <f>IF(AND(Colin!$G3284=$B$2,Colin!$H3284&lt;=$C$3),Colin!$I3284,)</f>
        <v>0</v>
      </c>
      <c r="P3284">
        <f>IF(Colin!$G3284&lt;$B$2,Colin!$I3284,0)</f>
        <v>0</v>
      </c>
      <c r="Q3284">
        <f>IF(Colin!$G3284&lt;$B$1,Colin!$I3284,0)</f>
        <v>0</v>
      </c>
    </row>
    <row r="3285" spans="12:17" x14ac:dyDescent="0.25">
      <c r="L3285">
        <f>IF(AND(Colin!$G3285=$B$1,Colin!$H3285=$C$3),Colin!$I3285,)</f>
        <v>0</v>
      </c>
      <c r="M3285">
        <f>IF(AND(Colin!$G3285=$B$1,Colin!$H3285&lt;=$C$3),Colin!$I3285,)</f>
        <v>0</v>
      </c>
      <c r="N3285">
        <f>IF(AND(Colin!$G3285=$B$2,Colin!$H3285=$C$3),Colin!$I3285,)</f>
        <v>0</v>
      </c>
      <c r="O3285">
        <f>IF(AND(Colin!$G3285=$B$2,Colin!$H3285&lt;=$C$3),Colin!$I3285,)</f>
        <v>0</v>
      </c>
      <c r="P3285">
        <f>IF(Colin!$G3285&lt;$B$2,Colin!$I3285,0)</f>
        <v>0</v>
      </c>
      <c r="Q3285">
        <f>IF(Colin!$G3285&lt;$B$1,Colin!$I3285,0)</f>
        <v>0</v>
      </c>
    </row>
    <row r="3286" spans="12:17" x14ac:dyDescent="0.25">
      <c r="L3286">
        <f>IF(AND(Colin!$G3286=$B$1,Colin!$H3286=$C$3),Colin!$I3286,)</f>
        <v>0</v>
      </c>
      <c r="M3286">
        <f>IF(AND(Colin!$G3286=$B$1,Colin!$H3286&lt;=$C$3),Colin!$I3286,)</f>
        <v>0</v>
      </c>
      <c r="N3286">
        <f>IF(AND(Colin!$G3286=$B$2,Colin!$H3286=$C$3),Colin!$I3286,)</f>
        <v>0</v>
      </c>
      <c r="O3286">
        <f>IF(AND(Colin!$G3286=$B$2,Colin!$H3286&lt;=$C$3),Colin!$I3286,)</f>
        <v>0</v>
      </c>
      <c r="P3286">
        <f>IF(Colin!$G3286&lt;$B$2,Colin!$I3286,0)</f>
        <v>0</v>
      </c>
      <c r="Q3286">
        <f>IF(Colin!$G3286&lt;$B$1,Colin!$I3286,0)</f>
        <v>0</v>
      </c>
    </row>
    <row r="3287" spans="12:17" x14ac:dyDescent="0.25">
      <c r="L3287">
        <f>IF(AND(Colin!$G3287=$B$1,Colin!$H3287=$C$3),Colin!$I3287,)</f>
        <v>0</v>
      </c>
      <c r="M3287">
        <f>IF(AND(Colin!$G3287=$B$1,Colin!$H3287&lt;=$C$3),Colin!$I3287,)</f>
        <v>0</v>
      </c>
      <c r="N3287">
        <f>IF(AND(Colin!$G3287=$B$2,Colin!$H3287=$C$3),Colin!$I3287,)</f>
        <v>0</v>
      </c>
      <c r="O3287">
        <f>IF(AND(Colin!$G3287=$B$2,Colin!$H3287&lt;=$C$3),Colin!$I3287,)</f>
        <v>0</v>
      </c>
      <c r="P3287">
        <f>IF(Colin!$G3287&lt;$B$2,Colin!$I3287,0)</f>
        <v>0</v>
      </c>
      <c r="Q3287">
        <f>IF(Colin!$G3287&lt;$B$1,Colin!$I3287,0)</f>
        <v>0</v>
      </c>
    </row>
    <row r="3288" spans="12:17" x14ac:dyDescent="0.25">
      <c r="L3288">
        <f>IF(AND(Colin!$G3288=$B$1,Colin!$H3288=$C$3),Colin!$I3288,)</f>
        <v>0</v>
      </c>
      <c r="M3288">
        <f>IF(AND(Colin!$G3288=$B$1,Colin!$H3288&lt;=$C$3),Colin!$I3288,)</f>
        <v>0</v>
      </c>
      <c r="N3288">
        <f>IF(AND(Colin!$G3288=$B$2,Colin!$H3288=$C$3),Colin!$I3288,)</f>
        <v>0</v>
      </c>
      <c r="O3288">
        <f>IF(AND(Colin!$G3288=$B$2,Colin!$H3288&lt;=$C$3),Colin!$I3288,)</f>
        <v>0</v>
      </c>
      <c r="P3288">
        <f>IF(Colin!$G3288&lt;$B$2,Colin!$I3288,0)</f>
        <v>0</v>
      </c>
      <c r="Q3288">
        <f>IF(Colin!$G3288&lt;$B$1,Colin!$I3288,0)</f>
        <v>0</v>
      </c>
    </row>
    <row r="3289" spans="12:17" x14ac:dyDescent="0.25">
      <c r="L3289">
        <f>IF(AND(Colin!$G3289=$B$1,Colin!$H3289=$C$3),Colin!$I3289,)</f>
        <v>0</v>
      </c>
      <c r="M3289">
        <f>IF(AND(Colin!$G3289=$B$1,Colin!$H3289&lt;=$C$3),Colin!$I3289,)</f>
        <v>0</v>
      </c>
      <c r="N3289">
        <f>IF(AND(Colin!$G3289=$B$2,Colin!$H3289=$C$3),Colin!$I3289,)</f>
        <v>0</v>
      </c>
      <c r="O3289">
        <f>IF(AND(Colin!$G3289=$B$2,Colin!$H3289&lt;=$C$3),Colin!$I3289,)</f>
        <v>0</v>
      </c>
      <c r="P3289">
        <f>IF(Colin!$G3289&lt;$B$2,Colin!$I3289,0)</f>
        <v>0</v>
      </c>
      <c r="Q3289">
        <f>IF(Colin!$G3289&lt;$B$1,Colin!$I3289,0)</f>
        <v>0</v>
      </c>
    </row>
    <row r="3290" spans="12:17" x14ac:dyDescent="0.25">
      <c r="L3290">
        <f>IF(AND(Colin!$G3290=$B$1,Colin!$H3290=$C$3),Colin!$I3290,)</f>
        <v>0</v>
      </c>
      <c r="M3290">
        <f>IF(AND(Colin!$G3290=$B$1,Colin!$H3290&lt;=$C$3),Colin!$I3290,)</f>
        <v>0</v>
      </c>
      <c r="N3290">
        <f>IF(AND(Colin!$G3290=$B$2,Colin!$H3290=$C$3),Colin!$I3290,)</f>
        <v>0</v>
      </c>
      <c r="O3290">
        <f>IF(AND(Colin!$G3290=$B$2,Colin!$H3290&lt;=$C$3),Colin!$I3290,)</f>
        <v>0</v>
      </c>
      <c r="P3290">
        <f>IF(Colin!$G3290&lt;$B$2,Colin!$I3290,0)</f>
        <v>0</v>
      </c>
      <c r="Q3290">
        <f>IF(Colin!$G3290&lt;$B$1,Colin!$I3290,0)</f>
        <v>0</v>
      </c>
    </row>
    <row r="3291" spans="12:17" x14ac:dyDescent="0.25">
      <c r="L3291">
        <f>IF(AND(Colin!$G3291=$B$1,Colin!$H3291=$C$3),Colin!$I3291,)</f>
        <v>0</v>
      </c>
      <c r="M3291">
        <f>IF(AND(Colin!$G3291=$B$1,Colin!$H3291&lt;=$C$3),Colin!$I3291,)</f>
        <v>0</v>
      </c>
      <c r="N3291">
        <f>IF(AND(Colin!$G3291=$B$2,Colin!$H3291=$C$3),Colin!$I3291,)</f>
        <v>0</v>
      </c>
      <c r="O3291">
        <f>IF(AND(Colin!$G3291=$B$2,Colin!$H3291&lt;=$C$3),Colin!$I3291,)</f>
        <v>0</v>
      </c>
      <c r="P3291">
        <f>IF(Colin!$G3291&lt;$B$2,Colin!$I3291,0)</f>
        <v>0</v>
      </c>
      <c r="Q3291">
        <f>IF(Colin!$G3291&lt;$B$1,Colin!$I3291,0)</f>
        <v>0</v>
      </c>
    </row>
    <row r="3292" spans="12:17" x14ac:dyDescent="0.25">
      <c r="L3292">
        <f>IF(AND(Colin!$G3292=$B$1,Colin!$H3292=$C$3),Colin!$I3292,)</f>
        <v>0</v>
      </c>
      <c r="M3292">
        <f>IF(AND(Colin!$G3292=$B$1,Colin!$H3292&lt;=$C$3),Colin!$I3292,)</f>
        <v>0</v>
      </c>
      <c r="N3292">
        <f>IF(AND(Colin!$G3292=$B$2,Colin!$H3292=$C$3),Colin!$I3292,)</f>
        <v>0</v>
      </c>
      <c r="O3292">
        <f>IF(AND(Colin!$G3292=$B$2,Colin!$H3292&lt;=$C$3),Colin!$I3292,)</f>
        <v>0</v>
      </c>
      <c r="P3292">
        <f>IF(Colin!$G3292&lt;$B$2,Colin!$I3292,0)</f>
        <v>0</v>
      </c>
      <c r="Q3292">
        <f>IF(Colin!$G3292&lt;$B$1,Colin!$I3292,0)</f>
        <v>0</v>
      </c>
    </row>
    <row r="3293" spans="12:17" x14ac:dyDescent="0.25">
      <c r="L3293">
        <f>IF(AND(Colin!$G3293=$B$1,Colin!$H3293=$C$3),Colin!$I3293,)</f>
        <v>0</v>
      </c>
      <c r="M3293">
        <f>IF(AND(Colin!$G3293=$B$1,Colin!$H3293&lt;=$C$3),Colin!$I3293,)</f>
        <v>0</v>
      </c>
      <c r="N3293">
        <f>IF(AND(Colin!$G3293=$B$2,Colin!$H3293=$C$3),Colin!$I3293,)</f>
        <v>0</v>
      </c>
      <c r="O3293">
        <f>IF(AND(Colin!$G3293=$B$2,Colin!$H3293&lt;=$C$3),Colin!$I3293,)</f>
        <v>0</v>
      </c>
      <c r="P3293">
        <f>IF(Colin!$G3293&lt;$B$2,Colin!$I3293,0)</f>
        <v>0</v>
      </c>
      <c r="Q3293">
        <f>IF(Colin!$G3293&lt;$B$1,Colin!$I3293,0)</f>
        <v>0</v>
      </c>
    </row>
    <row r="3294" spans="12:17" x14ac:dyDescent="0.25">
      <c r="L3294">
        <f>IF(AND(Colin!$G3294=$B$1,Colin!$H3294=$C$3),Colin!$I3294,)</f>
        <v>0</v>
      </c>
      <c r="M3294">
        <f>IF(AND(Colin!$G3294=$B$1,Colin!$H3294&lt;=$C$3),Colin!$I3294,)</f>
        <v>0</v>
      </c>
      <c r="N3294">
        <f>IF(AND(Colin!$G3294=$B$2,Colin!$H3294=$C$3),Colin!$I3294,)</f>
        <v>0</v>
      </c>
      <c r="O3294">
        <f>IF(AND(Colin!$G3294=$B$2,Colin!$H3294&lt;=$C$3),Colin!$I3294,)</f>
        <v>0</v>
      </c>
      <c r="P3294">
        <f>IF(Colin!$G3294&lt;$B$2,Colin!$I3294,0)</f>
        <v>0</v>
      </c>
      <c r="Q3294">
        <f>IF(Colin!$G3294&lt;$B$1,Colin!$I3294,0)</f>
        <v>0</v>
      </c>
    </row>
    <row r="3295" spans="12:17" x14ac:dyDescent="0.25">
      <c r="L3295">
        <f>IF(AND(Colin!$G3295=$B$1,Colin!$H3295=$C$3),Colin!$I3295,)</f>
        <v>0</v>
      </c>
      <c r="M3295">
        <f>IF(AND(Colin!$G3295=$B$1,Colin!$H3295&lt;=$C$3),Colin!$I3295,)</f>
        <v>0</v>
      </c>
      <c r="N3295">
        <f>IF(AND(Colin!$G3295=$B$2,Colin!$H3295=$C$3),Colin!$I3295,)</f>
        <v>0</v>
      </c>
      <c r="O3295">
        <f>IF(AND(Colin!$G3295=$B$2,Colin!$H3295&lt;=$C$3),Colin!$I3295,)</f>
        <v>0</v>
      </c>
      <c r="P3295">
        <f>IF(Colin!$G3295&lt;$B$2,Colin!$I3295,0)</f>
        <v>0</v>
      </c>
      <c r="Q3295">
        <f>IF(Colin!$G3295&lt;$B$1,Colin!$I3295,0)</f>
        <v>0</v>
      </c>
    </row>
    <row r="3296" spans="12:17" x14ac:dyDescent="0.25">
      <c r="L3296">
        <f>IF(AND(Colin!$G3296=$B$1,Colin!$H3296=$C$3),Colin!$I3296,)</f>
        <v>0</v>
      </c>
      <c r="M3296">
        <f>IF(AND(Colin!$G3296=$B$1,Colin!$H3296&lt;=$C$3),Colin!$I3296,)</f>
        <v>0</v>
      </c>
      <c r="N3296">
        <f>IF(AND(Colin!$G3296=$B$2,Colin!$H3296=$C$3),Colin!$I3296,)</f>
        <v>0</v>
      </c>
      <c r="O3296">
        <f>IF(AND(Colin!$G3296=$B$2,Colin!$H3296&lt;=$C$3),Colin!$I3296,)</f>
        <v>0</v>
      </c>
      <c r="P3296">
        <f>IF(Colin!$G3296&lt;$B$2,Colin!$I3296,0)</f>
        <v>0</v>
      </c>
      <c r="Q3296">
        <f>IF(Colin!$G3296&lt;$B$1,Colin!$I3296,0)</f>
        <v>0</v>
      </c>
    </row>
    <row r="3297" spans="12:17" x14ac:dyDescent="0.25">
      <c r="L3297">
        <f>IF(AND(Colin!$G3297=$B$1,Colin!$H3297=$C$3),Colin!$I3297,)</f>
        <v>0</v>
      </c>
      <c r="M3297">
        <f>IF(AND(Colin!$G3297=$B$1,Colin!$H3297&lt;=$C$3),Colin!$I3297,)</f>
        <v>0</v>
      </c>
      <c r="N3297">
        <f>IF(AND(Colin!$G3297=$B$2,Colin!$H3297=$C$3),Colin!$I3297,)</f>
        <v>0</v>
      </c>
      <c r="O3297">
        <f>IF(AND(Colin!$G3297=$B$2,Colin!$H3297&lt;=$C$3),Colin!$I3297,)</f>
        <v>0</v>
      </c>
      <c r="P3297">
        <f>IF(Colin!$G3297&lt;$B$2,Colin!$I3297,0)</f>
        <v>0</v>
      </c>
      <c r="Q3297">
        <f>IF(Colin!$G3297&lt;$B$1,Colin!$I3297,0)</f>
        <v>0</v>
      </c>
    </row>
    <row r="3298" spans="12:17" x14ac:dyDescent="0.25">
      <c r="L3298">
        <f>IF(AND(Colin!$G3298=$B$1,Colin!$H3298=$C$3),Colin!$I3298,)</f>
        <v>0</v>
      </c>
      <c r="M3298">
        <f>IF(AND(Colin!$G3298=$B$1,Colin!$H3298&lt;=$C$3),Colin!$I3298,)</f>
        <v>0</v>
      </c>
      <c r="N3298">
        <f>IF(AND(Colin!$G3298=$B$2,Colin!$H3298=$C$3),Colin!$I3298,)</f>
        <v>0</v>
      </c>
      <c r="O3298">
        <f>IF(AND(Colin!$G3298=$B$2,Colin!$H3298&lt;=$C$3),Colin!$I3298,)</f>
        <v>0</v>
      </c>
      <c r="P3298">
        <f>IF(Colin!$G3298&lt;$B$2,Colin!$I3298,0)</f>
        <v>0</v>
      </c>
      <c r="Q3298">
        <f>IF(Colin!$G3298&lt;$B$1,Colin!$I3298,0)</f>
        <v>0</v>
      </c>
    </row>
    <row r="3299" spans="12:17" x14ac:dyDescent="0.25">
      <c r="L3299">
        <f>IF(AND(Colin!$G3299=$B$1,Colin!$H3299=$C$3),Colin!$I3299,)</f>
        <v>0</v>
      </c>
      <c r="M3299">
        <f>IF(AND(Colin!$G3299=$B$1,Colin!$H3299&lt;=$C$3),Colin!$I3299,)</f>
        <v>0</v>
      </c>
      <c r="N3299">
        <f>IF(AND(Colin!$G3299=$B$2,Colin!$H3299=$C$3),Colin!$I3299,)</f>
        <v>0</v>
      </c>
      <c r="O3299">
        <f>IF(AND(Colin!$G3299=$B$2,Colin!$H3299&lt;=$C$3),Colin!$I3299,)</f>
        <v>0</v>
      </c>
      <c r="P3299">
        <f>IF(Colin!$G3299&lt;$B$2,Colin!$I3299,0)</f>
        <v>0</v>
      </c>
      <c r="Q3299">
        <f>IF(Colin!$G3299&lt;$B$1,Colin!$I3299,0)</f>
        <v>0</v>
      </c>
    </row>
    <row r="3300" spans="12:17" x14ac:dyDescent="0.25">
      <c r="L3300">
        <f>IF(AND(Colin!$G3300=$B$1,Colin!$H3300=$C$3),Colin!$I3300,)</f>
        <v>0</v>
      </c>
      <c r="M3300">
        <f>IF(AND(Colin!$G3300=$B$1,Colin!$H3300&lt;=$C$3),Colin!$I3300,)</f>
        <v>0</v>
      </c>
      <c r="N3300">
        <f>IF(AND(Colin!$G3300=$B$2,Colin!$H3300=$C$3),Colin!$I3300,)</f>
        <v>0</v>
      </c>
      <c r="O3300">
        <f>IF(AND(Colin!$G3300=$B$2,Colin!$H3300&lt;=$C$3),Colin!$I3300,)</f>
        <v>0</v>
      </c>
      <c r="P3300">
        <f>IF(Colin!$G3300&lt;$B$2,Colin!$I3300,0)</f>
        <v>0</v>
      </c>
      <c r="Q3300">
        <f>IF(Colin!$G3300&lt;$B$1,Colin!$I3300,0)</f>
        <v>0</v>
      </c>
    </row>
    <row r="3301" spans="12:17" x14ac:dyDescent="0.25">
      <c r="L3301">
        <f>IF(AND(Colin!$G3301=$B$1,Colin!$H3301=$C$3),Colin!$I3301,)</f>
        <v>0</v>
      </c>
      <c r="M3301">
        <f>IF(AND(Colin!$G3301=$B$1,Colin!$H3301&lt;=$C$3),Colin!$I3301,)</f>
        <v>0</v>
      </c>
      <c r="N3301">
        <f>IF(AND(Colin!$G3301=$B$2,Colin!$H3301=$C$3),Colin!$I3301,)</f>
        <v>0</v>
      </c>
      <c r="O3301">
        <f>IF(AND(Colin!$G3301=$B$2,Colin!$H3301&lt;=$C$3),Colin!$I3301,)</f>
        <v>0</v>
      </c>
      <c r="P3301">
        <f>IF(Colin!$G3301&lt;$B$2,Colin!$I3301,0)</f>
        <v>0</v>
      </c>
      <c r="Q3301">
        <f>IF(Colin!$G3301&lt;$B$1,Colin!$I3301,0)</f>
        <v>0</v>
      </c>
    </row>
    <row r="3302" spans="12:17" x14ac:dyDescent="0.25">
      <c r="L3302">
        <f>IF(AND(Colin!$G3302=$B$1,Colin!$H3302=$C$3),Colin!$I3302,)</f>
        <v>0</v>
      </c>
      <c r="M3302">
        <f>IF(AND(Colin!$G3302=$B$1,Colin!$H3302&lt;=$C$3),Colin!$I3302,)</f>
        <v>0</v>
      </c>
      <c r="N3302">
        <f>IF(AND(Colin!$G3302=$B$2,Colin!$H3302=$C$3),Colin!$I3302,)</f>
        <v>0</v>
      </c>
      <c r="O3302">
        <f>IF(AND(Colin!$G3302=$B$2,Colin!$H3302&lt;=$C$3),Colin!$I3302,)</f>
        <v>0</v>
      </c>
      <c r="P3302">
        <f>IF(Colin!$G3302&lt;$B$2,Colin!$I3302,0)</f>
        <v>0</v>
      </c>
      <c r="Q3302">
        <f>IF(Colin!$G3302&lt;$B$1,Colin!$I3302,0)</f>
        <v>0</v>
      </c>
    </row>
    <row r="3303" spans="12:17" x14ac:dyDescent="0.25">
      <c r="L3303">
        <f>IF(AND(Colin!$G3303=$B$1,Colin!$H3303=$C$3),Colin!$I3303,)</f>
        <v>0</v>
      </c>
      <c r="M3303">
        <f>IF(AND(Colin!$G3303=$B$1,Colin!$H3303&lt;=$C$3),Colin!$I3303,)</f>
        <v>0</v>
      </c>
      <c r="N3303">
        <f>IF(AND(Colin!$G3303=$B$2,Colin!$H3303=$C$3),Colin!$I3303,)</f>
        <v>0</v>
      </c>
      <c r="O3303">
        <f>IF(AND(Colin!$G3303=$B$2,Colin!$H3303&lt;=$C$3),Colin!$I3303,)</f>
        <v>0</v>
      </c>
      <c r="P3303">
        <f>IF(Colin!$G3303&lt;$B$2,Colin!$I3303,0)</f>
        <v>0</v>
      </c>
      <c r="Q3303">
        <f>IF(Colin!$G3303&lt;$B$1,Colin!$I3303,0)</f>
        <v>0</v>
      </c>
    </row>
    <row r="3304" spans="12:17" x14ac:dyDescent="0.25">
      <c r="L3304">
        <f>IF(AND(Colin!$G3304=$B$1,Colin!$H3304=$C$3),Colin!$I3304,)</f>
        <v>0</v>
      </c>
      <c r="M3304">
        <f>IF(AND(Colin!$G3304=$B$1,Colin!$H3304&lt;=$C$3),Colin!$I3304,)</f>
        <v>0</v>
      </c>
      <c r="N3304">
        <f>IF(AND(Colin!$G3304=$B$2,Colin!$H3304=$C$3),Colin!$I3304,)</f>
        <v>0</v>
      </c>
      <c r="O3304">
        <f>IF(AND(Colin!$G3304=$B$2,Colin!$H3304&lt;=$C$3),Colin!$I3304,)</f>
        <v>0</v>
      </c>
      <c r="P3304">
        <f>IF(Colin!$G3304&lt;$B$2,Colin!$I3304,0)</f>
        <v>0</v>
      </c>
      <c r="Q3304">
        <f>IF(Colin!$G3304&lt;$B$1,Colin!$I3304,0)</f>
        <v>0</v>
      </c>
    </row>
    <row r="3305" spans="12:17" x14ac:dyDescent="0.25">
      <c r="L3305">
        <f>IF(AND(Colin!$G3305=$B$1,Colin!$H3305=$C$3),Colin!$I3305,)</f>
        <v>0</v>
      </c>
      <c r="M3305">
        <f>IF(AND(Colin!$G3305=$B$1,Colin!$H3305&lt;=$C$3),Colin!$I3305,)</f>
        <v>0</v>
      </c>
      <c r="N3305">
        <f>IF(AND(Colin!$G3305=$B$2,Colin!$H3305=$C$3),Colin!$I3305,)</f>
        <v>0</v>
      </c>
      <c r="O3305">
        <f>IF(AND(Colin!$G3305=$B$2,Colin!$H3305&lt;=$C$3),Colin!$I3305,)</f>
        <v>0</v>
      </c>
      <c r="P3305">
        <f>IF(Colin!$G3305&lt;$B$2,Colin!$I3305,0)</f>
        <v>0</v>
      </c>
      <c r="Q3305">
        <f>IF(Colin!$G3305&lt;$B$1,Colin!$I3305,0)</f>
        <v>0</v>
      </c>
    </row>
    <row r="3306" spans="12:17" x14ac:dyDescent="0.25">
      <c r="L3306">
        <f>IF(AND(Colin!$G3306=$B$1,Colin!$H3306=$C$3),Colin!$I3306,)</f>
        <v>0</v>
      </c>
      <c r="M3306">
        <f>IF(AND(Colin!$G3306=$B$1,Colin!$H3306&lt;=$C$3),Colin!$I3306,)</f>
        <v>0</v>
      </c>
      <c r="N3306">
        <f>IF(AND(Colin!$G3306=$B$2,Colin!$H3306=$C$3),Colin!$I3306,)</f>
        <v>0</v>
      </c>
      <c r="O3306">
        <f>IF(AND(Colin!$G3306=$B$2,Colin!$H3306&lt;=$C$3),Colin!$I3306,)</f>
        <v>0</v>
      </c>
      <c r="P3306">
        <f>IF(Colin!$G3306&lt;$B$2,Colin!$I3306,0)</f>
        <v>0</v>
      </c>
      <c r="Q3306">
        <f>IF(Colin!$G3306&lt;$B$1,Colin!$I3306,0)</f>
        <v>0</v>
      </c>
    </row>
    <row r="3307" spans="12:17" x14ac:dyDescent="0.25">
      <c r="L3307">
        <f>IF(AND(Colin!$G3307=$B$1,Colin!$H3307=$C$3),Colin!$I3307,)</f>
        <v>0</v>
      </c>
      <c r="M3307">
        <f>IF(AND(Colin!$G3307=$B$1,Colin!$H3307&lt;=$C$3),Colin!$I3307,)</f>
        <v>0</v>
      </c>
      <c r="N3307">
        <f>IF(AND(Colin!$G3307=$B$2,Colin!$H3307=$C$3),Colin!$I3307,)</f>
        <v>0</v>
      </c>
      <c r="O3307">
        <f>IF(AND(Colin!$G3307=$B$2,Colin!$H3307&lt;=$C$3),Colin!$I3307,)</f>
        <v>0</v>
      </c>
      <c r="P3307">
        <f>IF(Colin!$G3307&lt;$B$2,Colin!$I3307,0)</f>
        <v>0</v>
      </c>
      <c r="Q3307">
        <f>IF(Colin!$G3307&lt;$B$1,Colin!$I3307,0)</f>
        <v>0</v>
      </c>
    </row>
    <row r="3308" spans="12:17" x14ac:dyDescent="0.25">
      <c r="L3308">
        <f>IF(AND(Colin!$G3308=$B$1,Colin!$H3308=$C$3),Colin!$I3308,)</f>
        <v>0</v>
      </c>
      <c r="M3308">
        <f>IF(AND(Colin!$G3308=$B$1,Colin!$H3308&lt;=$C$3),Colin!$I3308,)</f>
        <v>0</v>
      </c>
      <c r="N3308">
        <f>IF(AND(Colin!$G3308=$B$2,Colin!$H3308=$C$3),Colin!$I3308,)</f>
        <v>0</v>
      </c>
      <c r="O3308">
        <f>IF(AND(Colin!$G3308=$B$2,Colin!$H3308&lt;=$C$3),Colin!$I3308,)</f>
        <v>0</v>
      </c>
      <c r="P3308">
        <f>IF(Colin!$G3308&lt;$B$2,Colin!$I3308,0)</f>
        <v>0</v>
      </c>
      <c r="Q3308">
        <f>IF(Colin!$G3308&lt;$B$1,Colin!$I3308,0)</f>
        <v>0</v>
      </c>
    </row>
    <row r="3309" spans="12:17" x14ac:dyDescent="0.25">
      <c r="L3309">
        <f>IF(AND(Colin!$G3309=$B$1,Colin!$H3309=$C$3),Colin!$I3309,)</f>
        <v>0</v>
      </c>
      <c r="M3309">
        <f>IF(AND(Colin!$G3309=$B$1,Colin!$H3309&lt;=$C$3),Colin!$I3309,)</f>
        <v>0</v>
      </c>
      <c r="N3309">
        <f>IF(AND(Colin!$G3309=$B$2,Colin!$H3309=$C$3),Colin!$I3309,)</f>
        <v>0</v>
      </c>
      <c r="O3309">
        <f>IF(AND(Colin!$G3309=$B$2,Colin!$H3309&lt;=$C$3),Colin!$I3309,)</f>
        <v>0</v>
      </c>
      <c r="P3309">
        <f>IF(Colin!$G3309&lt;$B$2,Colin!$I3309,0)</f>
        <v>0</v>
      </c>
      <c r="Q3309">
        <f>IF(Colin!$G3309&lt;$B$1,Colin!$I3309,0)</f>
        <v>0</v>
      </c>
    </row>
    <row r="3310" spans="12:17" x14ac:dyDescent="0.25">
      <c r="L3310">
        <f>IF(AND(Colin!$G3310=$B$1,Colin!$H3310=$C$3),Colin!$I3310,)</f>
        <v>0</v>
      </c>
      <c r="M3310">
        <f>IF(AND(Colin!$G3310=$B$1,Colin!$H3310&lt;=$C$3),Colin!$I3310,)</f>
        <v>0</v>
      </c>
      <c r="N3310">
        <f>IF(AND(Colin!$G3310=$B$2,Colin!$H3310=$C$3),Colin!$I3310,)</f>
        <v>0</v>
      </c>
      <c r="O3310">
        <f>IF(AND(Colin!$G3310=$B$2,Colin!$H3310&lt;=$C$3),Colin!$I3310,)</f>
        <v>0</v>
      </c>
      <c r="P3310">
        <f>IF(Colin!$G3310&lt;$B$2,Colin!$I3310,0)</f>
        <v>0</v>
      </c>
      <c r="Q3310">
        <f>IF(Colin!$G3310&lt;$B$1,Colin!$I3310,0)</f>
        <v>0</v>
      </c>
    </row>
    <row r="3311" spans="12:17" x14ac:dyDescent="0.25">
      <c r="L3311">
        <f>IF(AND(Colin!$G3311=$B$1,Colin!$H3311=$C$3),Colin!$I3311,)</f>
        <v>0</v>
      </c>
      <c r="M3311">
        <f>IF(AND(Colin!$G3311=$B$1,Colin!$H3311&lt;=$C$3),Colin!$I3311,)</f>
        <v>0</v>
      </c>
      <c r="N3311">
        <f>IF(AND(Colin!$G3311=$B$2,Colin!$H3311=$C$3),Colin!$I3311,)</f>
        <v>0</v>
      </c>
      <c r="O3311">
        <f>IF(AND(Colin!$G3311=$B$2,Colin!$H3311&lt;=$C$3),Colin!$I3311,)</f>
        <v>0</v>
      </c>
      <c r="P3311">
        <f>IF(Colin!$G3311&lt;$B$2,Colin!$I3311,0)</f>
        <v>0</v>
      </c>
      <c r="Q3311">
        <f>IF(Colin!$G3311&lt;$B$1,Colin!$I3311,0)</f>
        <v>0</v>
      </c>
    </row>
    <row r="3312" spans="12:17" x14ac:dyDescent="0.25">
      <c r="L3312">
        <f>IF(AND(Colin!$G3312=$B$1,Colin!$H3312=$C$3),Colin!$I3312,)</f>
        <v>0</v>
      </c>
      <c r="M3312">
        <f>IF(AND(Colin!$G3312=$B$1,Colin!$H3312&lt;=$C$3),Colin!$I3312,)</f>
        <v>0</v>
      </c>
      <c r="N3312">
        <f>IF(AND(Colin!$G3312=$B$2,Colin!$H3312=$C$3),Colin!$I3312,)</f>
        <v>0</v>
      </c>
      <c r="O3312">
        <f>IF(AND(Colin!$G3312=$B$2,Colin!$H3312&lt;=$C$3),Colin!$I3312,)</f>
        <v>0</v>
      </c>
      <c r="P3312">
        <f>IF(Colin!$G3312&lt;$B$2,Colin!$I3312,0)</f>
        <v>0</v>
      </c>
      <c r="Q3312">
        <f>IF(Colin!$G3312&lt;$B$1,Colin!$I3312,0)</f>
        <v>0</v>
      </c>
    </row>
    <row r="3313" spans="12:17" x14ac:dyDescent="0.25">
      <c r="L3313">
        <f>IF(AND(Colin!$G3313=$B$1,Colin!$H3313=$C$3),Colin!$I3313,)</f>
        <v>0</v>
      </c>
      <c r="M3313">
        <f>IF(AND(Colin!$G3313=$B$1,Colin!$H3313&lt;=$C$3),Colin!$I3313,)</f>
        <v>0</v>
      </c>
      <c r="N3313">
        <f>IF(AND(Colin!$G3313=$B$2,Colin!$H3313=$C$3),Colin!$I3313,)</f>
        <v>0</v>
      </c>
      <c r="O3313">
        <f>IF(AND(Colin!$G3313=$B$2,Colin!$H3313&lt;=$C$3),Colin!$I3313,)</f>
        <v>0</v>
      </c>
      <c r="P3313">
        <f>IF(Colin!$G3313&lt;$B$2,Colin!$I3313,0)</f>
        <v>0</v>
      </c>
      <c r="Q3313">
        <f>IF(Colin!$G3313&lt;$B$1,Colin!$I3313,0)</f>
        <v>0</v>
      </c>
    </row>
    <row r="3314" spans="12:17" x14ac:dyDescent="0.25">
      <c r="L3314">
        <f>IF(AND(Colin!$G3314=$B$1,Colin!$H3314=$C$3),Colin!$I3314,)</f>
        <v>0</v>
      </c>
      <c r="M3314">
        <f>IF(AND(Colin!$G3314=$B$1,Colin!$H3314&lt;=$C$3),Colin!$I3314,)</f>
        <v>0</v>
      </c>
      <c r="N3314">
        <f>IF(AND(Colin!$G3314=$B$2,Colin!$H3314=$C$3),Colin!$I3314,)</f>
        <v>0</v>
      </c>
      <c r="O3314">
        <f>IF(AND(Colin!$G3314=$B$2,Colin!$H3314&lt;=$C$3),Colin!$I3314,)</f>
        <v>0</v>
      </c>
      <c r="P3314">
        <f>IF(Colin!$G3314&lt;$B$2,Colin!$I3314,0)</f>
        <v>0</v>
      </c>
      <c r="Q3314">
        <f>IF(Colin!$G3314&lt;$B$1,Colin!$I3314,0)</f>
        <v>0</v>
      </c>
    </row>
    <row r="3315" spans="12:17" x14ac:dyDescent="0.25">
      <c r="L3315">
        <f>IF(AND(Colin!$G3315=$B$1,Colin!$H3315=$C$3),Colin!$I3315,)</f>
        <v>0</v>
      </c>
      <c r="M3315">
        <f>IF(AND(Colin!$G3315=$B$1,Colin!$H3315&lt;=$C$3),Colin!$I3315,)</f>
        <v>0</v>
      </c>
      <c r="N3315">
        <f>IF(AND(Colin!$G3315=$B$2,Colin!$H3315=$C$3),Colin!$I3315,)</f>
        <v>0</v>
      </c>
      <c r="O3315">
        <f>IF(AND(Colin!$G3315=$B$2,Colin!$H3315&lt;=$C$3),Colin!$I3315,)</f>
        <v>0</v>
      </c>
      <c r="P3315">
        <f>IF(Colin!$G3315&lt;$B$2,Colin!$I3315,0)</f>
        <v>0</v>
      </c>
      <c r="Q3315">
        <f>IF(Colin!$G3315&lt;$B$1,Colin!$I3315,0)</f>
        <v>0</v>
      </c>
    </row>
    <row r="3316" spans="12:17" x14ac:dyDescent="0.25">
      <c r="L3316">
        <f>IF(AND(Colin!$G3316=$B$1,Colin!$H3316=$C$3),Colin!$I3316,)</f>
        <v>0</v>
      </c>
      <c r="M3316">
        <f>IF(AND(Colin!$G3316=$B$1,Colin!$H3316&lt;=$C$3),Colin!$I3316,)</f>
        <v>0</v>
      </c>
      <c r="N3316">
        <f>IF(AND(Colin!$G3316=$B$2,Colin!$H3316=$C$3),Colin!$I3316,)</f>
        <v>0</v>
      </c>
      <c r="O3316">
        <f>IF(AND(Colin!$G3316=$B$2,Colin!$H3316&lt;=$C$3),Colin!$I3316,)</f>
        <v>0</v>
      </c>
      <c r="P3316">
        <f>IF(Colin!$G3316&lt;$B$2,Colin!$I3316,0)</f>
        <v>0</v>
      </c>
      <c r="Q3316">
        <f>IF(Colin!$G3316&lt;$B$1,Colin!$I3316,0)</f>
        <v>0</v>
      </c>
    </row>
    <row r="3317" spans="12:17" x14ac:dyDescent="0.25">
      <c r="L3317">
        <f>IF(AND(Colin!$G3317=$B$1,Colin!$H3317=$C$3),Colin!$I3317,)</f>
        <v>0</v>
      </c>
      <c r="M3317">
        <f>IF(AND(Colin!$G3317=$B$1,Colin!$H3317&lt;=$C$3),Colin!$I3317,)</f>
        <v>0</v>
      </c>
      <c r="N3317">
        <f>IF(AND(Colin!$G3317=$B$2,Colin!$H3317=$C$3),Colin!$I3317,)</f>
        <v>0</v>
      </c>
      <c r="O3317">
        <f>IF(AND(Colin!$G3317=$B$2,Colin!$H3317&lt;=$C$3),Colin!$I3317,)</f>
        <v>0</v>
      </c>
      <c r="P3317">
        <f>IF(Colin!$G3317&lt;$B$2,Colin!$I3317,0)</f>
        <v>0</v>
      </c>
      <c r="Q3317">
        <f>IF(Colin!$G3317&lt;$B$1,Colin!$I3317,0)</f>
        <v>0</v>
      </c>
    </row>
    <row r="3318" spans="12:17" x14ac:dyDescent="0.25">
      <c r="L3318">
        <f>IF(AND(Colin!$G3318=$B$1,Colin!$H3318=$C$3),Colin!$I3318,)</f>
        <v>0</v>
      </c>
      <c r="M3318">
        <f>IF(AND(Colin!$G3318=$B$1,Colin!$H3318&lt;=$C$3),Colin!$I3318,)</f>
        <v>0</v>
      </c>
      <c r="N3318">
        <f>IF(AND(Colin!$G3318=$B$2,Colin!$H3318=$C$3),Colin!$I3318,)</f>
        <v>0</v>
      </c>
      <c r="O3318">
        <f>IF(AND(Colin!$G3318=$B$2,Colin!$H3318&lt;=$C$3),Colin!$I3318,)</f>
        <v>0</v>
      </c>
      <c r="P3318">
        <f>IF(Colin!$G3318&lt;$B$2,Colin!$I3318,0)</f>
        <v>0</v>
      </c>
      <c r="Q3318">
        <f>IF(Colin!$G3318&lt;$B$1,Colin!$I3318,0)</f>
        <v>0</v>
      </c>
    </row>
    <row r="3319" spans="12:17" x14ac:dyDescent="0.25">
      <c r="L3319">
        <f>IF(AND(Colin!$G3319=$B$1,Colin!$H3319=$C$3),Colin!$I3319,)</f>
        <v>0</v>
      </c>
      <c r="M3319">
        <f>IF(AND(Colin!$G3319=$B$1,Colin!$H3319&lt;=$C$3),Colin!$I3319,)</f>
        <v>0</v>
      </c>
      <c r="N3319">
        <f>IF(AND(Colin!$G3319=$B$2,Colin!$H3319=$C$3),Colin!$I3319,)</f>
        <v>0</v>
      </c>
      <c r="O3319">
        <f>IF(AND(Colin!$G3319=$B$2,Colin!$H3319&lt;=$C$3),Colin!$I3319,)</f>
        <v>0</v>
      </c>
      <c r="P3319">
        <f>IF(Colin!$G3319&lt;$B$2,Colin!$I3319,0)</f>
        <v>0</v>
      </c>
      <c r="Q3319">
        <f>IF(Colin!$G3319&lt;$B$1,Colin!$I3319,0)</f>
        <v>0</v>
      </c>
    </row>
    <row r="3320" spans="12:17" x14ac:dyDescent="0.25">
      <c r="L3320">
        <f>IF(AND(Colin!$G3320=$B$1,Colin!$H3320=$C$3),Colin!$I3320,)</f>
        <v>0</v>
      </c>
      <c r="M3320">
        <f>IF(AND(Colin!$G3320=$B$1,Colin!$H3320&lt;=$C$3),Colin!$I3320,)</f>
        <v>0</v>
      </c>
      <c r="N3320">
        <f>IF(AND(Colin!$G3320=$B$2,Colin!$H3320=$C$3),Colin!$I3320,)</f>
        <v>0</v>
      </c>
      <c r="O3320">
        <f>IF(AND(Colin!$G3320=$B$2,Colin!$H3320&lt;=$C$3),Colin!$I3320,)</f>
        <v>0</v>
      </c>
      <c r="P3320">
        <f>IF(Colin!$G3320&lt;$B$2,Colin!$I3320,0)</f>
        <v>0</v>
      </c>
      <c r="Q3320">
        <f>IF(Colin!$G3320&lt;$B$1,Colin!$I3320,0)</f>
        <v>0</v>
      </c>
    </row>
    <row r="3321" spans="12:17" x14ac:dyDescent="0.25">
      <c r="L3321">
        <f>IF(AND(Colin!$G3321=$B$1,Colin!$H3321=$C$3),Colin!$I3321,)</f>
        <v>0</v>
      </c>
      <c r="M3321">
        <f>IF(AND(Colin!$G3321=$B$1,Colin!$H3321&lt;=$C$3),Colin!$I3321,)</f>
        <v>0</v>
      </c>
      <c r="N3321">
        <f>IF(AND(Colin!$G3321=$B$2,Colin!$H3321=$C$3),Colin!$I3321,)</f>
        <v>0</v>
      </c>
      <c r="O3321">
        <f>IF(AND(Colin!$G3321=$B$2,Colin!$H3321&lt;=$C$3),Colin!$I3321,)</f>
        <v>0</v>
      </c>
      <c r="P3321">
        <f>IF(Colin!$G3321&lt;$B$2,Colin!$I3321,0)</f>
        <v>0</v>
      </c>
      <c r="Q3321">
        <f>IF(Colin!$G3321&lt;$B$1,Colin!$I3321,0)</f>
        <v>0</v>
      </c>
    </row>
    <row r="3322" spans="12:17" x14ac:dyDescent="0.25">
      <c r="L3322">
        <f>IF(AND(Colin!$G3322=$B$1,Colin!$H3322=$C$3),Colin!$I3322,)</f>
        <v>0</v>
      </c>
      <c r="M3322">
        <f>IF(AND(Colin!$G3322=$B$1,Colin!$H3322&lt;=$C$3),Colin!$I3322,)</f>
        <v>0</v>
      </c>
      <c r="N3322">
        <f>IF(AND(Colin!$G3322=$B$2,Colin!$H3322=$C$3),Colin!$I3322,)</f>
        <v>0</v>
      </c>
      <c r="O3322">
        <f>IF(AND(Colin!$G3322=$B$2,Colin!$H3322&lt;=$C$3),Colin!$I3322,)</f>
        <v>0</v>
      </c>
      <c r="P3322">
        <f>IF(Colin!$G3322&lt;$B$2,Colin!$I3322,0)</f>
        <v>0</v>
      </c>
      <c r="Q3322">
        <f>IF(Colin!$G3322&lt;$B$1,Colin!$I3322,0)</f>
        <v>0</v>
      </c>
    </row>
    <row r="3323" spans="12:17" x14ac:dyDescent="0.25">
      <c r="L3323">
        <f>IF(AND(Colin!$G3323=$B$1,Colin!$H3323=$C$3),Colin!$I3323,)</f>
        <v>0</v>
      </c>
      <c r="M3323">
        <f>IF(AND(Colin!$G3323=$B$1,Colin!$H3323&lt;=$C$3),Colin!$I3323,)</f>
        <v>0</v>
      </c>
      <c r="N3323">
        <f>IF(AND(Colin!$G3323=$B$2,Colin!$H3323=$C$3),Colin!$I3323,)</f>
        <v>0</v>
      </c>
      <c r="O3323">
        <f>IF(AND(Colin!$G3323=$B$2,Colin!$H3323&lt;=$C$3),Colin!$I3323,)</f>
        <v>0</v>
      </c>
      <c r="P3323">
        <f>IF(Colin!$G3323&lt;$B$2,Colin!$I3323,0)</f>
        <v>0</v>
      </c>
      <c r="Q3323">
        <f>IF(Colin!$G3323&lt;$B$1,Colin!$I3323,0)</f>
        <v>0</v>
      </c>
    </row>
    <row r="3324" spans="12:17" x14ac:dyDescent="0.25">
      <c r="L3324">
        <f>IF(AND(Colin!$G3324=$B$1,Colin!$H3324=$C$3),Colin!$I3324,)</f>
        <v>0</v>
      </c>
      <c r="M3324">
        <f>IF(AND(Colin!$G3324=$B$1,Colin!$H3324&lt;=$C$3),Colin!$I3324,)</f>
        <v>0</v>
      </c>
      <c r="N3324">
        <f>IF(AND(Colin!$G3324=$B$2,Colin!$H3324=$C$3),Colin!$I3324,)</f>
        <v>0</v>
      </c>
      <c r="O3324">
        <f>IF(AND(Colin!$G3324=$B$2,Colin!$H3324&lt;=$C$3),Colin!$I3324,)</f>
        <v>0</v>
      </c>
      <c r="P3324">
        <f>IF(Colin!$G3324&lt;$B$2,Colin!$I3324,0)</f>
        <v>0</v>
      </c>
      <c r="Q3324">
        <f>IF(Colin!$G3324&lt;$B$1,Colin!$I3324,0)</f>
        <v>0</v>
      </c>
    </row>
    <row r="3325" spans="12:17" x14ac:dyDescent="0.25">
      <c r="L3325">
        <f>IF(AND(Colin!$G3325=$B$1,Colin!$H3325=$C$3),Colin!$I3325,)</f>
        <v>0</v>
      </c>
      <c r="M3325">
        <f>IF(AND(Colin!$G3325=$B$1,Colin!$H3325&lt;=$C$3),Colin!$I3325,)</f>
        <v>0</v>
      </c>
      <c r="N3325">
        <f>IF(AND(Colin!$G3325=$B$2,Colin!$H3325=$C$3),Colin!$I3325,)</f>
        <v>0</v>
      </c>
      <c r="O3325">
        <f>IF(AND(Colin!$G3325=$B$2,Colin!$H3325&lt;=$C$3),Colin!$I3325,)</f>
        <v>0</v>
      </c>
      <c r="P3325">
        <f>IF(Colin!$G3325&lt;$B$2,Colin!$I3325,0)</f>
        <v>0</v>
      </c>
      <c r="Q3325">
        <f>IF(Colin!$G3325&lt;$B$1,Colin!$I3325,0)</f>
        <v>0</v>
      </c>
    </row>
    <row r="3326" spans="12:17" x14ac:dyDescent="0.25">
      <c r="L3326">
        <f>IF(AND(Colin!$G3326=$B$1,Colin!$H3326=$C$3),Colin!$I3326,)</f>
        <v>0</v>
      </c>
      <c r="M3326">
        <f>IF(AND(Colin!$G3326=$B$1,Colin!$H3326&lt;=$C$3),Colin!$I3326,)</f>
        <v>0</v>
      </c>
      <c r="N3326">
        <f>IF(AND(Colin!$G3326=$B$2,Colin!$H3326=$C$3),Colin!$I3326,)</f>
        <v>0</v>
      </c>
      <c r="O3326">
        <f>IF(AND(Colin!$G3326=$B$2,Colin!$H3326&lt;=$C$3),Colin!$I3326,)</f>
        <v>0</v>
      </c>
      <c r="P3326">
        <f>IF(Colin!$G3326&lt;$B$2,Colin!$I3326,0)</f>
        <v>0</v>
      </c>
      <c r="Q3326">
        <f>IF(Colin!$G3326&lt;$B$1,Colin!$I3326,0)</f>
        <v>0</v>
      </c>
    </row>
    <row r="3327" spans="12:17" x14ac:dyDescent="0.25">
      <c r="L3327">
        <f>IF(AND(Colin!$G3327=$B$1,Colin!$H3327=$C$3),Colin!$I3327,)</f>
        <v>0</v>
      </c>
      <c r="M3327">
        <f>IF(AND(Colin!$G3327=$B$1,Colin!$H3327&lt;=$C$3),Colin!$I3327,)</f>
        <v>0</v>
      </c>
      <c r="N3327">
        <f>IF(AND(Colin!$G3327=$B$2,Colin!$H3327=$C$3),Colin!$I3327,)</f>
        <v>0</v>
      </c>
      <c r="O3327">
        <f>IF(AND(Colin!$G3327=$B$2,Colin!$H3327&lt;=$C$3),Colin!$I3327,)</f>
        <v>0</v>
      </c>
      <c r="P3327">
        <f>IF(Colin!$G3327&lt;$B$2,Colin!$I3327,0)</f>
        <v>0</v>
      </c>
      <c r="Q3327">
        <f>IF(Colin!$G3327&lt;$B$1,Colin!$I3327,0)</f>
        <v>0</v>
      </c>
    </row>
    <row r="3328" spans="12:17" x14ac:dyDescent="0.25">
      <c r="L3328">
        <f>IF(AND(Colin!$G3328=$B$1,Colin!$H3328=$C$3),Colin!$I3328,)</f>
        <v>0</v>
      </c>
      <c r="M3328">
        <f>IF(AND(Colin!$G3328=$B$1,Colin!$H3328&lt;=$C$3),Colin!$I3328,)</f>
        <v>0</v>
      </c>
      <c r="N3328">
        <f>IF(AND(Colin!$G3328=$B$2,Colin!$H3328=$C$3),Colin!$I3328,)</f>
        <v>0</v>
      </c>
      <c r="O3328">
        <f>IF(AND(Colin!$G3328=$B$2,Colin!$H3328&lt;=$C$3),Colin!$I3328,)</f>
        <v>0</v>
      </c>
      <c r="P3328">
        <f>IF(Colin!$G3328&lt;$B$2,Colin!$I3328,0)</f>
        <v>0</v>
      </c>
      <c r="Q3328">
        <f>IF(Colin!$G3328&lt;$B$1,Colin!$I3328,0)</f>
        <v>0</v>
      </c>
    </row>
    <row r="3329" spans="12:17" x14ac:dyDescent="0.25">
      <c r="L3329">
        <f>IF(AND(Colin!$G3329=$B$1,Colin!$H3329=$C$3),Colin!$I3329,)</f>
        <v>0</v>
      </c>
      <c r="M3329">
        <f>IF(AND(Colin!$G3329=$B$1,Colin!$H3329&lt;=$C$3),Colin!$I3329,)</f>
        <v>0</v>
      </c>
      <c r="N3329">
        <f>IF(AND(Colin!$G3329=$B$2,Colin!$H3329=$C$3),Colin!$I3329,)</f>
        <v>0</v>
      </c>
      <c r="O3329">
        <f>IF(AND(Colin!$G3329=$B$2,Colin!$H3329&lt;=$C$3),Colin!$I3329,)</f>
        <v>0</v>
      </c>
      <c r="P3329">
        <f>IF(Colin!$G3329&lt;$B$2,Colin!$I3329,0)</f>
        <v>0</v>
      </c>
      <c r="Q3329">
        <f>IF(Colin!$G3329&lt;$B$1,Colin!$I3329,0)</f>
        <v>0</v>
      </c>
    </row>
    <row r="3330" spans="12:17" x14ac:dyDescent="0.25">
      <c r="L3330">
        <f>IF(AND(Colin!$G3330=$B$1,Colin!$H3330=$C$3),Colin!$I3330,)</f>
        <v>0</v>
      </c>
      <c r="M3330">
        <f>IF(AND(Colin!$G3330=$B$1,Colin!$H3330&lt;=$C$3),Colin!$I3330,)</f>
        <v>0</v>
      </c>
      <c r="N3330">
        <f>IF(AND(Colin!$G3330=$B$2,Colin!$H3330=$C$3),Colin!$I3330,)</f>
        <v>0</v>
      </c>
      <c r="O3330">
        <f>IF(AND(Colin!$G3330=$B$2,Colin!$H3330&lt;=$C$3),Colin!$I3330,)</f>
        <v>0</v>
      </c>
      <c r="P3330">
        <f>IF(Colin!$G3330&lt;$B$2,Colin!$I3330,0)</f>
        <v>0</v>
      </c>
      <c r="Q3330">
        <f>IF(Colin!$G3330&lt;$B$1,Colin!$I3330,0)</f>
        <v>0</v>
      </c>
    </row>
    <row r="3331" spans="12:17" x14ac:dyDescent="0.25">
      <c r="L3331">
        <f>IF(AND(Colin!$G3331=$B$1,Colin!$H3331=$C$3),Colin!$I3331,)</f>
        <v>0</v>
      </c>
      <c r="M3331">
        <f>IF(AND(Colin!$G3331=$B$1,Colin!$H3331&lt;=$C$3),Colin!$I3331,)</f>
        <v>0</v>
      </c>
      <c r="N3331">
        <f>IF(AND(Colin!$G3331=$B$2,Colin!$H3331=$C$3),Colin!$I3331,)</f>
        <v>0</v>
      </c>
      <c r="O3331">
        <f>IF(AND(Colin!$G3331=$B$2,Colin!$H3331&lt;=$C$3),Colin!$I3331,)</f>
        <v>0</v>
      </c>
      <c r="P3331">
        <f>IF(Colin!$G3331&lt;$B$2,Colin!$I3331,0)</f>
        <v>0</v>
      </c>
      <c r="Q3331">
        <f>IF(Colin!$G3331&lt;$B$1,Colin!$I3331,0)</f>
        <v>0</v>
      </c>
    </row>
    <row r="3332" spans="12:17" x14ac:dyDescent="0.25">
      <c r="L3332">
        <f>IF(AND(Colin!$G3332=$B$1,Colin!$H3332=$C$3),Colin!$I3332,)</f>
        <v>0</v>
      </c>
      <c r="M3332">
        <f>IF(AND(Colin!$G3332=$B$1,Colin!$H3332&lt;=$C$3),Colin!$I3332,)</f>
        <v>0</v>
      </c>
      <c r="N3332">
        <f>IF(AND(Colin!$G3332=$B$2,Colin!$H3332=$C$3),Colin!$I3332,)</f>
        <v>0</v>
      </c>
      <c r="O3332">
        <f>IF(AND(Colin!$G3332=$B$2,Colin!$H3332&lt;=$C$3),Colin!$I3332,)</f>
        <v>0</v>
      </c>
      <c r="P3332">
        <f>IF(Colin!$G3332&lt;$B$2,Colin!$I3332,0)</f>
        <v>0</v>
      </c>
      <c r="Q3332">
        <f>IF(Colin!$G3332&lt;$B$1,Colin!$I3332,0)</f>
        <v>0</v>
      </c>
    </row>
    <row r="3333" spans="12:17" x14ac:dyDescent="0.25">
      <c r="L3333">
        <f>IF(AND(Colin!$G3333=$B$1,Colin!$H3333=$C$3),Colin!$I3333,)</f>
        <v>0</v>
      </c>
      <c r="M3333">
        <f>IF(AND(Colin!$G3333=$B$1,Colin!$H3333&lt;=$C$3),Colin!$I3333,)</f>
        <v>0</v>
      </c>
      <c r="N3333">
        <f>IF(AND(Colin!$G3333=$B$2,Colin!$H3333=$C$3),Colin!$I3333,)</f>
        <v>0</v>
      </c>
      <c r="O3333">
        <f>IF(AND(Colin!$G3333=$B$2,Colin!$H3333&lt;=$C$3),Colin!$I3333,)</f>
        <v>0</v>
      </c>
      <c r="P3333">
        <f>IF(Colin!$G3333&lt;$B$2,Colin!$I3333,0)</f>
        <v>0</v>
      </c>
      <c r="Q3333">
        <f>IF(Colin!$G3333&lt;$B$1,Colin!$I3333,0)</f>
        <v>0</v>
      </c>
    </row>
    <row r="3334" spans="12:17" x14ac:dyDescent="0.25">
      <c r="L3334">
        <f>IF(AND(Colin!$G3334=$B$1,Colin!$H3334=$C$3),Colin!$I3334,)</f>
        <v>0</v>
      </c>
      <c r="M3334">
        <f>IF(AND(Colin!$G3334=$B$1,Colin!$H3334&lt;=$C$3),Colin!$I3334,)</f>
        <v>0</v>
      </c>
      <c r="N3334">
        <f>IF(AND(Colin!$G3334=$B$2,Colin!$H3334=$C$3),Colin!$I3334,)</f>
        <v>0</v>
      </c>
      <c r="O3334">
        <f>IF(AND(Colin!$G3334=$B$2,Colin!$H3334&lt;=$C$3),Colin!$I3334,)</f>
        <v>0</v>
      </c>
      <c r="P3334">
        <f>IF(Colin!$G3334&lt;$B$2,Colin!$I3334,0)</f>
        <v>0</v>
      </c>
      <c r="Q3334">
        <f>IF(Colin!$G3334&lt;$B$1,Colin!$I3334,0)</f>
        <v>0</v>
      </c>
    </row>
    <row r="3335" spans="12:17" x14ac:dyDescent="0.25">
      <c r="L3335">
        <f>IF(AND(Colin!$G3335=$B$1,Colin!$H3335=$C$3),Colin!$I3335,)</f>
        <v>0</v>
      </c>
      <c r="M3335">
        <f>IF(AND(Colin!$G3335=$B$1,Colin!$H3335&lt;=$C$3),Colin!$I3335,)</f>
        <v>0</v>
      </c>
      <c r="N3335">
        <f>IF(AND(Colin!$G3335=$B$2,Colin!$H3335=$C$3),Colin!$I3335,)</f>
        <v>0</v>
      </c>
      <c r="O3335">
        <f>IF(AND(Colin!$G3335=$B$2,Colin!$H3335&lt;=$C$3),Colin!$I3335,)</f>
        <v>0</v>
      </c>
      <c r="P3335">
        <f>IF(Colin!$G3335&lt;$B$2,Colin!$I3335,0)</f>
        <v>0</v>
      </c>
      <c r="Q3335">
        <f>IF(Colin!$G3335&lt;$B$1,Colin!$I3335,0)</f>
        <v>0</v>
      </c>
    </row>
    <row r="3336" spans="12:17" x14ac:dyDescent="0.25">
      <c r="L3336">
        <f>IF(AND(Colin!$G3336=$B$1,Colin!$H3336=$C$3),Colin!$I3336,)</f>
        <v>0</v>
      </c>
      <c r="M3336">
        <f>IF(AND(Colin!$G3336=$B$1,Colin!$H3336&lt;=$C$3),Colin!$I3336,)</f>
        <v>0</v>
      </c>
      <c r="N3336">
        <f>IF(AND(Colin!$G3336=$B$2,Colin!$H3336=$C$3),Colin!$I3336,)</f>
        <v>0</v>
      </c>
      <c r="O3336">
        <f>IF(AND(Colin!$G3336=$B$2,Colin!$H3336&lt;=$C$3),Colin!$I3336,)</f>
        <v>0</v>
      </c>
      <c r="P3336">
        <f>IF(Colin!$G3336&lt;$B$2,Colin!$I3336,0)</f>
        <v>0</v>
      </c>
      <c r="Q3336">
        <f>IF(Colin!$G3336&lt;$B$1,Colin!$I3336,0)</f>
        <v>0</v>
      </c>
    </row>
    <row r="3337" spans="12:17" x14ac:dyDescent="0.25">
      <c r="L3337">
        <f>IF(AND(Colin!$G3337=$B$1,Colin!$H3337=$C$3),Colin!$I3337,)</f>
        <v>0</v>
      </c>
      <c r="M3337">
        <f>IF(AND(Colin!$G3337=$B$1,Colin!$H3337&lt;=$C$3),Colin!$I3337,)</f>
        <v>0</v>
      </c>
      <c r="N3337">
        <f>IF(AND(Colin!$G3337=$B$2,Colin!$H3337=$C$3),Colin!$I3337,)</f>
        <v>0</v>
      </c>
      <c r="O3337">
        <f>IF(AND(Colin!$G3337=$B$2,Colin!$H3337&lt;=$C$3),Colin!$I3337,)</f>
        <v>0</v>
      </c>
      <c r="P3337">
        <f>IF(Colin!$G3337&lt;$B$2,Colin!$I3337,0)</f>
        <v>0</v>
      </c>
      <c r="Q3337">
        <f>IF(Colin!$G3337&lt;$B$1,Colin!$I3337,0)</f>
        <v>0</v>
      </c>
    </row>
    <row r="3338" spans="12:17" x14ac:dyDescent="0.25">
      <c r="L3338">
        <f>IF(AND(Colin!$G3338=$B$1,Colin!$H3338=$C$3),Colin!$I3338,)</f>
        <v>0</v>
      </c>
      <c r="M3338">
        <f>IF(AND(Colin!$G3338=$B$1,Colin!$H3338&lt;=$C$3),Colin!$I3338,)</f>
        <v>0</v>
      </c>
      <c r="N3338">
        <f>IF(AND(Colin!$G3338=$B$2,Colin!$H3338=$C$3),Colin!$I3338,)</f>
        <v>0</v>
      </c>
      <c r="O3338">
        <f>IF(AND(Colin!$G3338=$B$2,Colin!$H3338&lt;=$C$3),Colin!$I3338,)</f>
        <v>0</v>
      </c>
      <c r="P3338">
        <f>IF(Colin!$G3338&lt;$B$2,Colin!$I3338,0)</f>
        <v>0</v>
      </c>
      <c r="Q3338">
        <f>IF(Colin!$G3338&lt;$B$1,Colin!$I3338,0)</f>
        <v>0</v>
      </c>
    </row>
    <row r="3339" spans="12:17" x14ac:dyDescent="0.25">
      <c r="L3339">
        <f>IF(AND(Colin!$G3339=$B$1,Colin!$H3339=$C$3),Colin!$I3339,)</f>
        <v>0</v>
      </c>
      <c r="M3339">
        <f>IF(AND(Colin!$G3339=$B$1,Colin!$H3339&lt;=$C$3),Colin!$I3339,)</f>
        <v>0</v>
      </c>
      <c r="N3339">
        <f>IF(AND(Colin!$G3339=$B$2,Colin!$H3339=$C$3),Colin!$I3339,)</f>
        <v>0</v>
      </c>
      <c r="O3339">
        <f>IF(AND(Colin!$G3339=$B$2,Colin!$H3339&lt;=$C$3),Colin!$I3339,)</f>
        <v>0</v>
      </c>
      <c r="P3339">
        <f>IF(Colin!$G3339&lt;$B$2,Colin!$I3339,0)</f>
        <v>0</v>
      </c>
      <c r="Q3339">
        <f>IF(Colin!$G3339&lt;$B$1,Colin!$I3339,0)</f>
        <v>0</v>
      </c>
    </row>
    <row r="3340" spans="12:17" x14ac:dyDescent="0.25">
      <c r="L3340">
        <f>IF(AND(Colin!$G3340=$B$1,Colin!$H3340=$C$3),Colin!$I3340,)</f>
        <v>0</v>
      </c>
      <c r="M3340">
        <f>IF(AND(Colin!$G3340=$B$1,Colin!$H3340&lt;=$C$3),Colin!$I3340,)</f>
        <v>0</v>
      </c>
      <c r="N3340">
        <f>IF(AND(Colin!$G3340=$B$2,Colin!$H3340=$C$3),Colin!$I3340,)</f>
        <v>0</v>
      </c>
      <c r="O3340">
        <f>IF(AND(Colin!$G3340=$B$2,Colin!$H3340&lt;=$C$3),Colin!$I3340,)</f>
        <v>0</v>
      </c>
      <c r="P3340">
        <f>IF(Colin!$G3340&lt;$B$2,Colin!$I3340,0)</f>
        <v>0</v>
      </c>
      <c r="Q3340">
        <f>IF(Colin!$G3340&lt;$B$1,Colin!$I3340,0)</f>
        <v>0</v>
      </c>
    </row>
    <row r="3341" spans="12:17" x14ac:dyDescent="0.25">
      <c r="L3341">
        <f>IF(AND(Colin!$G3341=$B$1,Colin!$H3341=$C$3),Colin!$I3341,)</f>
        <v>0</v>
      </c>
      <c r="M3341">
        <f>IF(AND(Colin!$G3341=$B$1,Colin!$H3341&lt;=$C$3),Colin!$I3341,)</f>
        <v>0</v>
      </c>
      <c r="N3341">
        <f>IF(AND(Colin!$G3341=$B$2,Colin!$H3341=$C$3),Colin!$I3341,)</f>
        <v>0</v>
      </c>
      <c r="O3341">
        <f>IF(AND(Colin!$G3341=$B$2,Colin!$H3341&lt;=$C$3),Colin!$I3341,)</f>
        <v>0</v>
      </c>
      <c r="P3341">
        <f>IF(Colin!$G3341&lt;$B$2,Colin!$I3341,0)</f>
        <v>0</v>
      </c>
      <c r="Q3341">
        <f>IF(Colin!$G3341&lt;$B$1,Colin!$I3341,0)</f>
        <v>0</v>
      </c>
    </row>
    <row r="3342" spans="12:17" x14ac:dyDescent="0.25">
      <c r="L3342">
        <f>IF(AND(Colin!$G3342=$B$1,Colin!$H3342=$C$3),Colin!$I3342,)</f>
        <v>0</v>
      </c>
      <c r="M3342">
        <f>IF(AND(Colin!$G3342=$B$1,Colin!$H3342&lt;=$C$3),Colin!$I3342,)</f>
        <v>0</v>
      </c>
      <c r="N3342">
        <f>IF(AND(Colin!$G3342=$B$2,Colin!$H3342=$C$3),Colin!$I3342,)</f>
        <v>0</v>
      </c>
      <c r="O3342">
        <f>IF(AND(Colin!$G3342=$B$2,Colin!$H3342&lt;=$C$3),Colin!$I3342,)</f>
        <v>0</v>
      </c>
      <c r="P3342">
        <f>IF(Colin!$G3342&lt;$B$2,Colin!$I3342,0)</f>
        <v>0</v>
      </c>
      <c r="Q3342">
        <f>IF(Colin!$G3342&lt;$B$1,Colin!$I3342,0)</f>
        <v>0</v>
      </c>
    </row>
    <row r="3343" spans="12:17" x14ac:dyDescent="0.25">
      <c r="L3343">
        <f>IF(AND(Colin!$G3343=$B$1,Colin!$H3343=$C$3),Colin!$I3343,)</f>
        <v>0</v>
      </c>
      <c r="M3343">
        <f>IF(AND(Colin!$G3343=$B$1,Colin!$H3343&lt;=$C$3),Colin!$I3343,)</f>
        <v>0</v>
      </c>
      <c r="N3343">
        <f>IF(AND(Colin!$G3343=$B$2,Colin!$H3343=$C$3),Colin!$I3343,)</f>
        <v>0</v>
      </c>
      <c r="O3343">
        <f>IF(AND(Colin!$G3343=$B$2,Colin!$H3343&lt;=$C$3),Colin!$I3343,)</f>
        <v>0</v>
      </c>
      <c r="P3343">
        <f>IF(Colin!$G3343&lt;$B$2,Colin!$I3343,0)</f>
        <v>0</v>
      </c>
      <c r="Q3343">
        <f>IF(Colin!$G3343&lt;$B$1,Colin!$I3343,0)</f>
        <v>0</v>
      </c>
    </row>
    <row r="3344" spans="12:17" x14ac:dyDescent="0.25">
      <c r="L3344">
        <f>IF(AND(Colin!$G3344=$B$1,Colin!$H3344=$C$3),Colin!$I3344,)</f>
        <v>0</v>
      </c>
      <c r="M3344">
        <f>IF(AND(Colin!$G3344=$B$1,Colin!$H3344&lt;=$C$3),Colin!$I3344,)</f>
        <v>0</v>
      </c>
      <c r="N3344">
        <f>IF(AND(Colin!$G3344=$B$2,Colin!$H3344=$C$3),Colin!$I3344,)</f>
        <v>0</v>
      </c>
      <c r="O3344">
        <f>IF(AND(Colin!$G3344=$B$2,Colin!$H3344&lt;=$C$3),Colin!$I3344,)</f>
        <v>0</v>
      </c>
      <c r="P3344">
        <f>IF(Colin!$G3344&lt;$B$2,Colin!$I3344,0)</f>
        <v>0</v>
      </c>
      <c r="Q3344">
        <f>IF(Colin!$G3344&lt;$B$1,Colin!$I3344,0)</f>
        <v>0</v>
      </c>
    </row>
    <row r="3345" spans="12:17" x14ac:dyDescent="0.25">
      <c r="L3345">
        <f>IF(AND(Colin!$G3345=$B$1,Colin!$H3345=$C$3),Colin!$I3345,)</f>
        <v>0</v>
      </c>
      <c r="M3345">
        <f>IF(AND(Colin!$G3345=$B$1,Colin!$H3345&lt;=$C$3),Colin!$I3345,)</f>
        <v>0</v>
      </c>
      <c r="N3345">
        <f>IF(AND(Colin!$G3345=$B$2,Colin!$H3345=$C$3),Colin!$I3345,)</f>
        <v>0</v>
      </c>
      <c r="O3345">
        <f>IF(AND(Colin!$G3345=$B$2,Colin!$H3345&lt;=$C$3),Colin!$I3345,)</f>
        <v>0</v>
      </c>
      <c r="P3345">
        <f>IF(Colin!$G3345&lt;$B$2,Colin!$I3345,0)</f>
        <v>0</v>
      </c>
      <c r="Q3345">
        <f>IF(Colin!$G3345&lt;$B$1,Colin!$I3345,0)</f>
        <v>0</v>
      </c>
    </row>
    <row r="3346" spans="12:17" x14ac:dyDescent="0.25">
      <c r="L3346">
        <f>IF(AND(Colin!$G3346=$B$1,Colin!$H3346=$C$3),Colin!$I3346,)</f>
        <v>0</v>
      </c>
      <c r="M3346">
        <f>IF(AND(Colin!$G3346=$B$1,Colin!$H3346&lt;=$C$3),Colin!$I3346,)</f>
        <v>0</v>
      </c>
      <c r="N3346">
        <f>IF(AND(Colin!$G3346=$B$2,Colin!$H3346=$C$3),Colin!$I3346,)</f>
        <v>0</v>
      </c>
      <c r="O3346">
        <f>IF(AND(Colin!$G3346=$B$2,Colin!$H3346&lt;=$C$3),Colin!$I3346,)</f>
        <v>0</v>
      </c>
      <c r="P3346">
        <f>IF(Colin!$G3346&lt;$B$2,Colin!$I3346,0)</f>
        <v>0</v>
      </c>
      <c r="Q3346">
        <f>IF(Colin!$G3346&lt;$B$1,Colin!$I3346,0)</f>
        <v>0</v>
      </c>
    </row>
    <row r="3347" spans="12:17" x14ac:dyDescent="0.25">
      <c r="L3347">
        <f>IF(AND(Colin!$G3347=$B$1,Colin!$H3347=$C$3),Colin!$I3347,)</f>
        <v>0</v>
      </c>
      <c r="M3347">
        <f>IF(AND(Colin!$G3347=$B$1,Colin!$H3347&lt;=$C$3),Colin!$I3347,)</f>
        <v>0</v>
      </c>
      <c r="N3347">
        <f>IF(AND(Colin!$G3347=$B$2,Colin!$H3347=$C$3),Colin!$I3347,)</f>
        <v>0</v>
      </c>
      <c r="O3347">
        <f>IF(AND(Colin!$G3347=$B$2,Colin!$H3347&lt;=$C$3),Colin!$I3347,)</f>
        <v>0</v>
      </c>
      <c r="P3347">
        <f>IF(Colin!$G3347&lt;$B$2,Colin!$I3347,0)</f>
        <v>0</v>
      </c>
      <c r="Q3347">
        <f>IF(Colin!$G3347&lt;$B$1,Colin!$I3347,0)</f>
        <v>0</v>
      </c>
    </row>
    <row r="3348" spans="12:17" x14ac:dyDescent="0.25">
      <c r="L3348">
        <f>IF(AND(Colin!$G3348=$B$1,Colin!$H3348=$C$3),Colin!$I3348,)</f>
        <v>0</v>
      </c>
      <c r="M3348">
        <f>IF(AND(Colin!$G3348=$B$1,Colin!$H3348&lt;=$C$3),Colin!$I3348,)</f>
        <v>0</v>
      </c>
      <c r="N3348">
        <f>IF(AND(Colin!$G3348=$B$2,Colin!$H3348=$C$3),Colin!$I3348,)</f>
        <v>0</v>
      </c>
      <c r="O3348">
        <f>IF(AND(Colin!$G3348=$B$2,Colin!$H3348&lt;=$C$3),Colin!$I3348,)</f>
        <v>0</v>
      </c>
      <c r="P3348">
        <f>IF(Colin!$G3348&lt;$B$2,Colin!$I3348,0)</f>
        <v>0</v>
      </c>
      <c r="Q3348">
        <f>IF(Colin!$G3348&lt;$B$1,Colin!$I3348,0)</f>
        <v>0</v>
      </c>
    </row>
    <row r="3349" spans="12:17" x14ac:dyDescent="0.25">
      <c r="L3349">
        <f>IF(AND(Colin!$G3349=$B$1,Colin!$H3349=$C$3),Colin!$I3349,)</f>
        <v>0</v>
      </c>
      <c r="M3349">
        <f>IF(AND(Colin!$G3349=$B$1,Colin!$H3349&lt;=$C$3),Colin!$I3349,)</f>
        <v>0</v>
      </c>
      <c r="N3349">
        <f>IF(AND(Colin!$G3349=$B$2,Colin!$H3349=$C$3),Colin!$I3349,)</f>
        <v>0</v>
      </c>
      <c r="O3349">
        <f>IF(AND(Colin!$G3349=$B$2,Colin!$H3349&lt;=$C$3),Colin!$I3349,)</f>
        <v>0</v>
      </c>
      <c r="P3349">
        <f>IF(Colin!$G3349&lt;$B$2,Colin!$I3349,0)</f>
        <v>0</v>
      </c>
      <c r="Q3349">
        <f>IF(Colin!$G3349&lt;$B$1,Colin!$I3349,0)</f>
        <v>0</v>
      </c>
    </row>
    <row r="3350" spans="12:17" x14ac:dyDescent="0.25">
      <c r="L3350">
        <f>IF(AND(Colin!$G3350=$B$1,Colin!$H3350=$C$3),Colin!$I3350,)</f>
        <v>0</v>
      </c>
      <c r="M3350">
        <f>IF(AND(Colin!$G3350=$B$1,Colin!$H3350&lt;=$C$3),Colin!$I3350,)</f>
        <v>0</v>
      </c>
      <c r="N3350">
        <f>IF(AND(Colin!$G3350=$B$2,Colin!$H3350=$C$3),Colin!$I3350,)</f>
        <v>0</v>
      </c>
      <c r="O3350">
        <f>IF(AND(Colin!$G3350=$B$2,Colin!$H3350&lt;=$C$3),Colin!$I3350,)</f>
        <v>0</v>
      </c>
      <c r="P3350">
        <f>IF(Colin!$G3350&lt;$B$2,Colin!$I3350,0)</f>
        <v>0</v>
      </c>
      <c r="Q3350">
        <f>IF(Colin!$G3350&lt;$B$1,Colin!$I3350,0)</f>
        <v>0</v>
      </c>
    </row>
    <row r="3351" spans="12:17" x14ac:dyDescent="0.25">
      <c r="L3351">
        <f>IF(AND(Colin!$G3351=$B$1,Colin!$H3351=$C$3),Colin!$I3351,)</f>
        <v>0</v>
      </c>
      <c r="M3351">
        <f>IF(AND(Colin!$G3351=$B$1,Colin!$H3351&lt;=$C$3),Colin!$I3351,)</f>
        <v>0</v>
      </c>
      <c r="N3351">
        <f>IF(AND(Colin!$G3351=$B$2,Colin!$H3351=$C$3),Colin!$I3351,)</f>
        <v>0</v>
      </c>
      <c r="O3351">
        <f>IF(AND(Colin!$G3351=$B$2,Colin!$H3351&lt;=$C$3),Colin!$I3351,)</f>
        <v>0</v>
      </c>
      <c r="P3351">
        <f>IF(Colin!$G3351&lt;$B$2,Colin!$I3351,0)</f>
        <v>0</v>
      </c>
      <c r="Q3351">
        <f>IF(Colin!$G3351&lt;$B$1,Colin!$I3351,0)</f>
        <v>0</v>
      </c>
    </row>
    <row r="3352" spans="12:17" x14ac:dyDescent="0.25">
      <c r="L3352">
        <f>IF(AND(Colin!$G3352=$B$1,Colin!$H3352=$C$3),Colin!$I3352,)</f>
        <v>0</v>
      </c>
      <c r="M3352">
        <f>IF(AND(Colin!$G3352=$B$1,Colin!$H3352&lt;=$C$3),Colin!$I3352,)</f>
        <v>0</v>
      </c>
      <c r="N3352">
        <f>IF(AND(Colin!$G3352=$B$2,Colin!$H3352=$C$3),Colin!$I3352,)</f>
        <v>0</v>
      </c>
      <c r="O3352">
        <f>IF(AND(Colin!$G3352=$B$2,Colin!$H3352&lt;=$C$3),Colin!$I3352,)</f>
        <v>0</v>
      </c>
      <c r="P3352">
        <f>IF(Colin!$G3352&lt;$B$2,Colin!$I3352,0)</f>
        <v>0</v>
      </c>
      <c r="Q3352">
        <f>IF(Colin!$G3352&lt;$B$1,Colin!$I3352,0)</f>
        <v>0</v>
      </c>
    </row>
    <row r="3353" spans="12:17" x14ac:dyDescent="0.25">
      <c r="L3353">
        <f>IF(AND(Colin!$G3353=$B$1,Colin!$H3353=$C$3),Colin!$I3353,)</f>
        <v>0</v>
      </c>
      <c r="M3353">
        <f>IF(AND(Colin!$G3353=$B$1,Colin!$H3353&lt;=$C$3),Colin!$I3353,)</f>
        <v>0</v>
      </c>
      <c r="N3353">
        <f>IF(AND(Colin!$G3353=$B$2,Colin!$H3353=$C$3),Colin!$I3353,)</f>
        <v>0</v>
      </c>
      <c r="O3353">
        <f>IF(AND(Colin!$G3353=$B$2,Colin!$H3353&lt;=$C$3),Colin!$I3353,)</f>
        <v>0</v>
      </c>
      <c r="P3353">
        <f>IF(Colin!$G3353&lt;$B$2,Colin!$I3353,0)</f>
        <v>0</v>
      </c>
      <c r="Q3353">
        <f>IF(Colin!$G3353&lt;$B$1,Colin!$I3353,0)</f>
        <v>0</v>
      </c>
    </row>
    <row r="3354" spans="12:17" x14ac:dyDescent="0.25">
      <c r="L3354">
        <f>IF(AND(Colin!$G3354=$B$1,Colin!$H3354=$C$3),Colin!$I3354,)</f>
        <v>0</v>
      </c>
      <c r="M3354">
        <f>IF(AND(Colin!$G3354=$B$1,Colin!$H3354&lt;=$C$3),Colin!$I3354,)</f>
        <v>0</v>
      </c>
      <c r="N3354">
        <f>IF(AND(Colin!$G3354=$B$2,Colin!$H3354=$C$3),Colin!$I3354,)</f>
        <v>0</v>
      </c>
      <c r="O3354">
        <f>IF(AND(Colin!$G3354=$B$2,Colin!$H3354&lt;=$C$3),Colin!$I3354,)</f>
        <v>0</v>
      </c>
      <c r="P3354">
        <f>IF(Colin!$G3354&lt;$B$2,Colin!$I3354,0)</f>
        <v>0</v>
      </c>
      <c r="Q3354">
        <f>IF(Colin!$G3354&lt;$B$1,Colin!$I3354,0)</f>
        <v>0</v>
      </c>
    </row>
    <row r="3355" spans="12:17" x14ac:dyDescent="0.25">
      <c r="L3355">
        <f>IF(AND(Colin!$G3355=$B$1,Colin!$H3355=$C$3),Colin!$I3355,)</f>
        <v>0</v>
      </c>
      <c r="M3355">
        <f>IF(AND(Colin!$G3355=$B$1,Colin!$H3355&lt;=$C$3),Colin!$I3355,)</f>
        <v>0</v>
      </c>
      <c r="N3355">
        <f>IF(AND(Colin!$G3355=$B$2,Colin!$H3355=$C$3),Colin!$I3355,)</f>
        <v>0</v>
      </c>
      <c r="O3355">
        <f>IF(AND(Colin!$G3355=$B$2,Colin!$H3355&lt;=$C$3),Colin!$I3355,)</f>
        <v>0</v>
      </c>
      <c r="P3355">
        <f>IF(Colin!$G3355&lt;$B$2,Colin!$I3355,0)</f>
        <v>0</v>
      </c>
      <c r="Q3355">
        <f>IF(Colin!$G3355&lt;$B$1,Colin!$I3355,0)</f>
        <v>0</v>
      </c>
    </row>
    <row r="3356" spans="12:17" x14ac:dyDescent="0.25">
      <c r="L3356">
        <f>IF(AND(Colin!$G3356=$B$1,Colin!$H3356=$C$3),Colin!$I3356,)</f>
        <v>0</v>
      </c>
      <c r="M3356">
        <f>IF(AND(Colin!$G3356=$B$1,Colin!$H3356&lt;=$C$3),Colin!$I3356,)</f>
        <v>0</v>
      </c>
      <c r="N3356">
        <f>IF(AND(Colin!$G3356=$B$2,Colin!$H3356=$C$3),Colin!$I3356,)</f>
        <v>0</v>
      </c>
      <c r="O3356">
        <f>IF(AND(Colin!$G3356=$B$2,Colin!$H3356&lt;=$C$3),Colin!$I3356,)</f>
        <v>0</v>
      </c>
      <c r="P3356">
        <f>IF(Colin!$G3356&lt;$B$2,Colin!$I3356,0)</f>
        <v>0</v>
      </c>
      <c r="Q3356">
        <f>IF(Colin!$G3356&lt;$B$1,Colin!$I3356,0)</f>
        <v>0</v>
      </c>
    </row>
    <row r="3357" spans="12:17" x14ac:dyDescent="0.25">
      <c r="L3357">
        <f>IF(AND(Colin!$G3357=$B$1,Colin!$H3357=$C$3),Colin!$I3357,)</f>
        <v>0</v>
      </c>
      <c r="M3357">
        <f>IF(AND(Colin!$G3357=$B$1,Colin!$H3357&lt;=$C$3),Colin!$I3357,)</f>
        <v>0</v>
      </c>
      <c r="N3357">
        <f>IF(AND(Colin!$G3357=$B$2,Colin!$H3357=$C$3),Colin!$I3357,)</f>
        <v>0</v>
      </c>
      <c r="O3357">
        <f>IF(AND(Colin!$G3357=$B$2,Colin!$H3357&lt;=$C$3),Colin!$I3357,)</f>
        <v>0</v>
      </c>
      <c r="P3357">
        <f>IF(Colin!$G3357&lt;$B$2,Colin!$I3357,0)</f>
        <v>0</v>
      </c>
      <c r="Q3357">
        <f>IF(Colin!$G3357&lt;$B$1,Colin!$I3357,0)</f>
        <v>0</v>
      </c>
    </row>
    <row r="3358" spans="12:17" x14ac:dyDescent="0.25">
      <c r="L3358">
        <f>IF(AND(Colin!$G3358=$B$1,Colin!$H3358=$C$3),Colin!$I3358,)</f>
        <v>0</v>
      </c>
      <c r="M3358">
        <f>IF(AND(Colin!$G3358=$B$1,Colin!$H3358&lt;=$C$3),Colin!$I3358,)</f>
        <v>0</v>
      </c>
      <c r="N3358">
        <f>IF(AND(Colin!$G3358=$B$2,Colin!$H3358=$C$3),Colin!$I3358,)</f>
        <v>0</v>
      </c>
      <c r="O3358">
        <f>IF(AND(Colin!$G3358=$B$2,Colin!$H3358&lt;=$C$3),Colin!$I3358,)</f>
        <v>0</v>
      </c>
      <c r="P3358">
        <f>IF(Colin!$G3358&lt;$B$2,Colin!$I3358,0)</f>
        <v>0</v>
      </c>
      <c r="Q3358">
        <f>IF(Colin!$G3358&lt;$B$1,Colin!$I3358,0)</f>
        <v>0</v>
      </c>
    </row>
    <row r="3359" spans="12:17" x14ac:dyDescent="0.25">
      <c r="L3359">
        <f>IF(AND(Colin!$G3359=$B$1,Colin!$H3359=$C$3),Colin!$I3359,)</f>
        <v>0</v>
      </c>
      <c r="M3359">
        <f>IF(AND(Colin!$G3359=$B$1,Colin!$H3359&lt;=$C$3),Colin!$I3359,)</f>
        <v>0</v>
      </c>
      <c r="N3359">
        <f>IF(AND(Colin!$G3359=$B$2,Colin!$H3359=$C$3),Colin!$I3359,)</f>
        <v>0</v>
      </c>
      <c r="O3359">
        <f>IF(AND(Colin!$G3359=$B$2,Colin!$H3359&lt;=$C$3),Colin!$I3359,)</f>
        <v>0</v>
      </c>
      <c r="P3359">
        <f>IF(Colin!$G3359&lt;$B$2,Colin!$I3359,0)</f>
        <v>0</v>
      </c>
      <c r="Q3359">
        <f>IF(Colin!$G3359&lt;$B$1,Colin!$I3359,0)</f>
        <v>0</v>
      </c>
    </row>
    <row r="3360" spans="12:17" x14ac:dyDescent="0.25">
      <c r="L3360">
        <f>IF(AND(Colin!$G3360=$B$1,Colin!$H3360=$C$3),Colin!$I3360,)</f>
        <v>0</v>
      </c>
      <c r="M3360">
        <f>IF(AND(Colin!$G3360=$B$1,Colin!$H3360&lt;=$C$3),Colin!$I3360,)</f>
        <v>0</v>
      </c>
      <c r="N3360">
        <f>IF(AND(Colin!$G3360=$B$2,Colin!$H3360=$C$3),Colin!$I3360,)</f>
        <v>0</v>
      </c>
      <c r="O3360">
        <f>IF(AND(Colin!$G3360=$B$2,Colin!$H3360&lt;=$C$3),Colin!$I3360,)</f>
        <v>0</v>
      </c>
      <c r="P3360">
        <f>IF(Colin!$G3360&lt;$B$2,Colin!$I3360,0)</f>
        <v>0</v>
      </c>
      <c r="Q3360">
        <f>IF(Colin!$G3360&lt;$B$1,Colin!$I3360,0)</f>
        <v>0</v>
      </c>
    </row>
    <row r="3361" spans="12:17" x14ac:dyDescent="0.25">
      <c r="L3361">
        <f>IF(AND(Colin!$G3361=$B$1,Colin!$H3361=$C$3),Colin!$I3361,)</f>
        <v>0</v>
      </c>
      <c r="M3361">
        <f>IF(AND(Colin!$G3361=$B$1,Colin!$H3361&lt;=$C$3),Colin!$I3361,)</f>
        <v>0</v>
      </c>
      <c r="N3361">
        <f>IF(AND(Colin!$G3361=$B$2,Colin!$H3361=$C$3),Colin!$I3361,)</f>
        <v>0</v>
      </c>
      <c r="O3361">
        <f>IF(AND(Colin!$G3361=$B$2,Colin!$H3361&lt;=$C$3),Colin!$I3361,)</f>
        <v>0</v>
      </c>
      <c r="P3361">
        <f>IF(Colin!$G3361&lt;$B$2,Colin!$I3361,0)</f>
        <v>0</v>
      </c>
      <c r="Q3361">
        <f>IF(Colin!$G3361&lt;$B$1,Colin!$I3361,0)</f>
        <v>0</v>
      </c>
    </row>
    <row r="3362" spans="12:17" x14ac:dyDescent="0.25">
      <c r="L3362">
        <f>IF(AND(Colin!$G3362=$B$1,Colin!$H3362=$C$3),Colin!$I3362,)</f>
        <v>0</v>
      </c>
      <c r="M3362">
        <f>IF(AND(Colin!$G3362=$B$1,Colin!$H3362&lt;=$C$3),Colin!$I3362,)</f>
        <v>0</v>
      </c>
      <c r="N3362">
        <f>IF(AND(Colin!$G3362=$B$2,Colin!$H3362=$C$3),Colin!$I3362,)</f>
        <v>0</v>
      </c>
      <c r="O3362">
        <f>IF(AND(Colin!$G3362=$B$2,Colin!$H3362&lt;=$C$3),Colin!$I3362,)</f>
        <v>0</v>
      </c>
      <c r="P3362">
        <f>IF(Colin!$G3362&lt;$B$2,Colin!$I3362,0)</f>
        <v>0</v>
      </c>
      <c r="Q3362">
        <f>IF(Colin!$G3362&lt;$B$1,Colin!$I3362,0)</f>
        <v>0</v>
      </c>
    </row>
    <row r="3363" spans="12:17" x14ac:dyDescent="0.25">
      <c r="L3363">
        <f>IF(AND(Colin!$G3363=$B$1,Colin!$H3363=$C$3),Colin!$I3363,)</f>
        <v>0</v>
      </c>
      <c r="M3363">
        <f>IF(AND(Colin!$G3363=$B$1,Colin!$H3363&lt;=$C$3),Colin!$I3363,)</f>
        <v>0</v>
      </c>
      <c r="N3363">
        <f>IF(AND(Colin!$G3363=$B$2,Colin!$H3363=$C$3),Colin!$I3363,)</f>
        <v>0</v>
      </c>
      <c r="O3363">
        <f>IF(AND(Colin!$G3363=$B$2,Colin!$H3363&lt;=$C$3),Colin!$I3363,)</f>
        <v>0</v>
      </c>
      <c r="P3363">
        <f>IF(Colin!$G3363&lt;$B$2,Colin!$I3363,0)</f>
        <v>0</v>
      </c>
      <c r="Q3363">
        <f>IF(Colin!$G3363&lt;$B$1,Colin!$I3363,0)</f>
        <v>0</v>
      </c>
    </row>
    <row r="3364" spans="12:17" x14ac:dyDescent="0.25">
      <c r="L3364">
        <f>IF(AND(Colin!$G3364=$B$1,Colin!$H3364=$C$3),Colin!$I3364,)</f>
        <v>0</v>
      </c>
      <c r="M3364">
        <f>IF(AND(Colin!$G3364=$B$1,Colin!$H3364&lt;=$C$3),Colin!$I3364,)</f>
        <v>0</v>
      </c>
      <c r="N3364">
        <f>IF(AND(Colin!$G3364=$B$2,Colin!$H3364=$C$3),Colin!$I3364,)</f>
        <v>0</v>
      </c>
      <c r="O3364">
        <f>IF(AND(Colin!$G3364=$B$2,Colin!$H3364&lt;=$C$3),Colin!$I3364,)</f>
        <v>0</v>
      </c>
      <c r="P3364">
        <f>IF(Colin!$G3364&lt;$B$2,Colin!$I3364,0)</f>
        <v>0</v>
      </c>
      <c r="Q3364">
        <f>IF(Colin!$G3364&lt;$B$1,Colin!$I3364,0)</f>
        <v>0</v>
      </c>
    </row>
    <row r="3365" spans="12:17" x14ac:dyDescent="0.25">
      <c r="L3365">
        <f>IF(AND(Colin!$G3365=$B$1,Colin!$H3365=$C$3),Colin!$I3365,)</f>
        <v>0</v>
      </c>
      <c r="M3365">
        <f>IF(AND(Colin!$G3365=$B$1,Colin!$H3365&lt;=$C$3),Colin!$I3365,)</f>
        <v>0</v>
      </c>
      <c r="N3365">
        <f>IF(AND(Colin!$G3365=$B$2,Colin!$H3365=$C$3),Colin!$I3365,)</f>
        <v>0</v>
      </c>
      <c r="O3365">
        <f>IF(AND(Colin!$G3365=$B$2,Colin!$H3365&lt;=$C$3),Colin!$I3365,)</f>
        <v>0</v>
      </c>
      <c r="P3365">
        <f>IF(Colin!$G3365&lt;$B$2,Colin!$I3365,0)</f>
        <v>0</v>
      </c>
      <c r="Q3365">
        <f>IF(Colin!$G3365&lt;$B$1,Colin!$I3365,0)</f>
        <v>0</v>
      </c>
    </row>
    <row r="3366" spans="12:17" x14ac:dyDescent="0.25">
      <c r="L3366">
        <f>IF(AND(Colin!$G3366=$B$1,Colin!$H3366=$C$3),Colin!$I3366,)</f>
        <v>0</v>
      </c>
      <c r="M3366">
        <f>IF(AND(Colin!$G3366=$B$1,Colin!$H3366&lt;=$C$3),Colin!$I3366,)</f>
        <v>0</v>
      </c>
      <c r="N3366">
        <f>IF(AND(Colin!$G3366=$B$2,Colin!$H3366=$C$3),Colin!$I3366,)</f>
        <v>0</v>
      </c>
      <c r="O3366">
        <f>IF(AND(Colin!$G3366=$B$2,Colin!$H3366&lt;=$C$3),Colin!$I3366,)</f>
        <v>0</v>
      </c>
      <c r="P3366">
        <f>IF(Colin!$G3366&lt;$B$2,Colin!$I3366,0)</f>
        <v>0</v>
      </c>
      <c r="Q3366">
        <f>IF(Colin!$G3366&lt;$B$1,Colin!$I3366,0)</f>
        <v>0</v>
      </c>
    </row>
    <row r="3367" spans="12:17" x14ac:dyDescent="0.25">
      <c r="L3367">
        <f>IF(AND(Colin!$G3367=$B$1,Colin!$H3367=$C$3),Colin!$I3367,)</f>
        <v>0</v>
      </c>
      <c r="M3367">
        <f>IF(AND(Colin!$G3367=$B$1,Colin!$H3367&lt;=$C$3),Colin!$I3367,)</f>
        <v>0</v>
      </c>
      <c r="N3367">
        <f>IF(AND(Colin!$G3367=$B$2,Colin!$H3367=$C$3),Colin!$I3367,)</f>
        <v>0</v>
      </c>
      <c r="O3367">
        <f>IF(AND(Colin!$G3367=$B$2,Colin!$H3367&lt;=$C$3),Colin!$I3367,)</f>
        <v>0</v>
      </c>
      <c r="P3367">
        <f>IF(Colin!$G3367&lt;$B$2,Colin!$I3367,0)</f>
        <v>0</v>
      </c>
      <c r="Q3367">
        <f>IF(Colin!$G3367&lt;$B$1,Colin!$I3367,0)</f>
        <v>0</v>
      </c>
    </row>
    <row r="3368" spans="12:17" x14ac:dyDescent="0.25">
      <c r="L3368">
        <f>IF(AND(Colin!$G3368=$B$1,Colin!$H3368=$C$3),Colin!$I3368,)</f>
        <v>0</v>
      </c>
      <c r="M3368">
        <f>IF(AND(Colin!$G3368=$B$1,Colin!$H3368&lt;=$C$3),Colin!$I3368,)</f>
        <v>0</v>
      </c>
      <c r="N3368">
        <f>IF(AND(Colin!$G3368=$B$2,Colin!$H3368=$C$3),Colin!$I3368,)</f>
        <v>0</v>
      </c>
      <c r="O3368">
        <f>IF(AND(Colin!$G3368=$B$2,Colin!$H3368&lt;=$C$3),Colin!$I3368,)</f>
        <v>0</v>
      </c>
      <c r="P3368">
        <f>IF(Colin!$G3368&lt;$B$2,Colin!$I3368,0)</f>
        <v>0</v>
      </c>
      <c r="Q3368">
        <f>IF(Colin!$G3368&lt;$B$1,Colin!$I3368,0)</f>
        <v>0</v>
      </c>
    </row>
    <row r="3369" spans="12:17" x14ac:dyDescent="0.25">
      <c r="L3369">
        <f>IF(AND(Colin!$G3369=$B$1,Colin!$H3369=$C$3),Colin!$I3369,)</f>
        <v>0</v>
      </c>
      <c r="M3369">
        <f>IF(AND(Colin!$G3369=$B$1,Colin!$H3369&lt;=$C$3),Colin!$I3369,)</f>
        <v>0</v>
      </c>
      <c r="N3369">
        <f>IF(AND(Colin!$G3369=$B$2,Colin!$H3369=$C$3),Colin!$I3369,)</f>
        <v>0</v>
      </c>
      <c r="O3369">
        <f>IF(AND(Colin!$G3369=$B$2,Colin!$H3369&lt;=$C$3),Colin!$I3369,)</f>
        <v>0</v>
      </c>
      <c r="P3369">
        <f>IF(Colin!$G3369&lt;$B$2,Colin!$I3369,0)</f>
        <v>0</v>
      </c>
      <c r="Q3369">
        <f>IF(Colin!$G3369&lt;$B$1,Colin!$I3369,0)</f>
        <v>0</v>
      </c>
    </row>
    <row r="3370" spans="12:17" x14ac:dyDescent="0.25">
      <c r="L3370">
        <f>IF(AND(Colin!$G3370=$B$1,Colin!$H3370=$C$3),Colin!$I3370,)</f>
        <v>0</v>
      </c>
      <c r="M3370">
        <f>IF(AND(Colin!$G3370=$B$1,Colin!$H3370&lt;=$C$3),Colin!$I3370,)</f>
        <v>0</v>
      </c>
      <c r="N3370">
        <f>IF(AND(Colin!$G3370=$B$2,Colin!$H3370=$C$3),Colin!$I3370,)</f>
        <v>0</v>
      </c>
      <c r="O3370">
        <f>IF(AND(Colin!$G3370=$B$2,Colin!$H3370&lt;=$C$3),Colin!$I3370,)</f>
        <v>0</v>
      </c>
      <c r="P3370">
        <f>IF(Colin!$G3370&lt;$B$2,Colin!$I3370,0)</f>
        <v>0</v>
      </c>
      <c r="Q3370">
        <f>IF(Colin!$G3370&lt;$B$1,Colin!$I3370,0)</f>
        <v>0</v>
      </c>
    </row>
    <row r="3371" spans="12:17" x14ac:dyDescent="0.25">
      <c r="L3371">
        <f>IF(AND(Colin!$G3371=$B$1,Colin!$H3371=$C$3),Colin!$I3371,)</f>
        <v>0</v>
      </c>
      <c r="M3371">
        <f>IF(AND(Colin!$G3371=$B$1,Colin!$H3371&lt;=$C$3),Colin!$I3371,)</f>
        <v>0</v>
      </c>
      <c r="N3371">
        <f>IF(AND(Colin!$G3371=$B$2,Colin!$H3371=$C$3),Colin!$I3371,)</f>
        <v>0</v>
      </c>
      <c r="O3371">
        <f>IF(AND(Colin!$G3371=$B$2,Colin!$H3371&lt;=$C$3),Colin!$I3371,)</f>
        <v>0</v>
      </c>
      <c r="P3371">
        <f>IF(Colin!$G3371&lt;$B$2,Colin!$I3371,0)</f>
        <v>0</v>
      </c>
      <c r="Q3371">
        <f>IF(Colin!$G3371&lt;$B$1,Colin!$I3371,0)</f>
        <v>0</v>
      </c>
    </row>
    <row r="3372" spans="12:17" x14ac:dyDescent="0.25">
      <c r="L3372">
        <f>IF(AND(Colin!$G3372=$B$1,Colin!$H3372=$C$3),Colin!$I3372,)</f>
        <v>0</v>
      </c>
      <c r="M3372">
        <f>IF(AND(Colin!$G3372=$B$1,Colin!$H3372&lt;=$C$3),Colin!$I3372,)</f>
        <v>0</v>
      </c>
      <c r="N3372">
        <f>IF(AND(Colin!$G3372=$B$2,Colin!$H3372=$C$3),Colin!$I3372,)</f>
        <v>0</v>
      </c>
      <c r="O3372">
        <f>IF(AND(Colin!$G3372=$B$2,Colin!$H3372&lt;=$C$3),Colin!$I3372,)</f>
        <v>0</v>
      </c>
      <c r="P3372">
        <f>IF(Colin!$G3372&lt;$B$2,Colin!$I3372,0)</f>
        <v>0</v>
      </c>
      <c r="Q3372">
        <f>IF(Colin!$G3372&lt;$B$1,Colin!$I3372,0)</f>
        <v>0</v>
      </c>
    </row>
    <row r="3373" spans="12:17" x14ac:dyDescent="0.25">
      <c r="L3373">
        <f>IF(AND(Colin!$G3373=$B$1,Colin!$H3373=$C$3),Colin!$I3373,)</f>
        <v>0</v>
      </c>
      <c r="M3373">
        <f>IF(AND(Colin!$G3373=$B$1,Colin!$H3373&lt;=$C$3),Colin!$I3373,)</f>
        <v>0</v>
      </c>
      <c r="N3373">
        <f>IF(AND(Colin!$G3373=$B$2,Colin!$H3373=$C$3),Colin!$I3373,)</f>
        <v>0</v>
      </c>
      <c r="O3373">
        <f>IF(AND(Colin!$G3373=$B$2,Colin!$H3373&lt;=$C$3),Colin!$I3373,)</f>
        <v>0</v>
      </c>
      <c r="P3373">
        <f>IF(Colin!$G3373&lt;$B$2,Colin!$I3373,0)</f>
        <v>0</v>
      </c>
      <c r="Q3373">
        <f>IF(Colin!$G3373&lt;$B$1,Colin!$I3373,0)</f>
        <v>0</v>
      </c>
    </row>
    <row r="3374" spans="12:17" x14ac:dyDescent="0.25">
      <c r="L3374">
        <f>IF(AND(Colin!$G3374=$B$1,Colin!$H3374=$C$3),Colin!$I3374,)</f>
        <v>0</v>
      </c>
      <c r="M3374">
        <f>IF(AND(Colin!$G3374=$B$1,Colin!$H3374&lt;=$C$3),Colin!$I3374,)</f>
        <v>0</v>
      </c>
      <c r="N3374">
        <f>IF(AND(Colin!$G3374=$B$2,Colin!$H3374=$C$3),Colin!$I3374,)</f>
        <v>0</v>
      </c>
      <c r="O3374">
        <f>IF(AND(Colin!$G3374=$B$2,Colin!$H3374&lt;=$C$3),Colin!$I3374,)</f>
        <v>0</v>
      </c>
      <c r="P3374">
        <f>IF(Colin!$G3374&lt;$B$2,Colin!$I3374,0)</f>
        <v>0</v>
      </c>
      <c r="Q3374">
        <f>IF(Colin!$G3374&lt;$B$1,Colin!$I3374,0)</f>
        <v>0</v>
      </c>
    </row>
    <row r="3375" spans="12:17" x14ac:dyDescent="0.25">
      <c r="L3375">
        <f>IF(AND(Colin!$G3375=$B$1,Colin!$H3375=$C$3),Colin!$I3375,)</f>
        <v>0</v>
      </c>
      <c r="M3375">
        <f>IF(AND(Colin!$G3375=$B$1,Colin!$H3375&lt;=$C$3),Colin!$I3375,)</f>
        <v>0</v>
      </c>
      <c r="N3375">
        <f>IF(AND(Colin!$G3375=$B$2,Colin!$H3375=$C$3),Colin!$I3375,)</f>
        <v>0</v>
      </c>
      <c r="O3375">
        <f>IF(AND(Colin!$G3375=$B$2,Colin!$H3375&lt;=$C$3),Colin!$I3375,)</f>
        <v>0</v>
      </c>
      <c r="P3375">
        <f>IF(Colin!$G3375&lt;$B$2,Colin!$I3375,0)</f>
        <v>0</v>
      </c>
      <c r="Q3375">
        <f>IF(Colin!$G3375&lt;$B$1,Colin!$I3375,0)</f>
        <v>0</v>
      </c>
    </row>
    <row r="3376" spans="12:17" x14ac:dyDescent="0.25">
      <c r="L3376">
        <f>IF(AND(Colin!$G3376=$B$1,Colin!$H3376=$C$3),Colin!$I3376,)</f>
        <v>0</v>
      </c>
      <c r="M3376">
        <f>IF(AND(Colin!$G3376=$B$1,Colin!$H3376&lt;=$C$3),Colin!$I3376,)</f>
        <v>0</v>
      </c>
      <c r="N3376">
        <f>IF(AND(Colin!$G3376=$B$2,Colin!$H3376=$C$3),Colin!$I3376,)</f>
        <v>0</v>
      </c>
      <c r="O3376">
        <f>IF(AND(Colin!$G3376=$B$2,Colin!$H3376&lt;=$C$3),Colin!$I3376,)</f>
        <v>0</v>
      </c>
      <c r="P3376">
        <f>IF(Colin!$G3376&lt;$B$2,Colin!$I3376,0)</f>
        <v>0</v>
      </c>
      <c r="Q3376">
        <f>IF(Colin!$G3376&lt;$B$1,Colin!$I3376,0)</f>
        <v>0</v>
      </c>
    </row>
    <row r="3377" spans="12:17" x14ac:dyDescent="0.25">
      <c r="L3377">
        <f>IF(AND(Colin!$G3377=$B$1,Colin!$H3377=$C$3),Colin!$I3377,)</f>
        <v>0</v>
      </c>
      <c r="M3377">
        <f>IF(AND(Colin!$G3377=$B$1,Colin!$H3377&lt;=$C$3),Colin!$I3377,)</f>
        <v>0</v>
      </c>
      <c r="N3377">
        <f>IF(AND(Colin!$G3377=$B$2,Colin!$H3377=$C$3),Colin!$I3377,)</f>
        <v>0</v>
      </c>
      <c r="O3377">
        <f>IF(AND(Colin!$G3377=$B$2,Colin!$H3377&lt;=$C$3),Colin!$I3377,)</f>
        <v>0</v>
      </c>
      <c r="P3377">
        <f>IF(Colin!$G3377&lt;$B$2,Colin!$I3377,0)</f>
        <v>0</v>
      </c>
      <c r="Q3377">
        <f>IF(Colin!$G3377&lt;$B$1,Colin!$I3377,0)</f>
        <v>0</v>
      </c>
    </row>
    <row r="3378" spans="12:17" x14ac:dyDescent="0.25">
      <c r="L3378">
        <f>IF(AND(Colin!$G3378=$B$1,Colin!$H3378=$C$3),Colin!$I3378,)</f>
        <v>0</v>
      </c>
      <c r="M3378">
        <f>IF(AND(Colin!$G3378=$B$1,Colin!$H3378&lt;=$C$3),Colin!$I3378,)</f>
        <v>0</v>
      </c>
      <c r="N3378">
        <f>IF(AND(Colin!$G3378=$B$2,Colin!$H3378=$C$3),Colin!$I3378,)</f>
        <v>0</v>
      </c>
      <c r="O3378">
        <f>IF(AND(Colin!$G3378=$B$2,Colin!$H3378&lt;=$C$3),Colin!$I3378,)</f>
        <v>0</v>
      </c>
      <c r="P3378">
        <f>IF(Colin!$G3378&lt;$B$2,Colin!$I3378,0)</f>
        <v>0</v>
      </c>
      <c r="Q3378">
        <f>IF(Colin!$G3378&lt;$B$1,Colin!$I3378,0)</f>
        <v>0</v>
      </c>
    </row>
    <row r="3379" spans="12:17" x14ac:dyDescent="0.25">
      <c r="L3379">
        <f>IF(AND(Colin!$G3379=$B$1,Colin!$H3379=$C$3),Colin!$I3379,)</f>
        <v>0</v>
      </c>
      <c r="M3379">
        <f>IF(AND(Colin!$G3379=$B$1,Colin!$H3379&lt;=$C$3),Colin!$I3379,)</f>
        <v>0</v>
      </c>
      <c r="N3379">
        <f>IF(AND(Colin!$G3379=$B$2,Colin!$H3379=$C$3),Colin!$I3379,)</f>
        <v>0</v>
      </c>
      <c r="O3379">
        <f>IF(AND(Colin!$G3379=$B$2,Colin!$H3379&lt;=$C$3),Colin!$I3379,)</f>
        <v>0</v>
      </c>
      <c r="P3379">
        <f>IF(Colin!$G3379&lt;$B$2,Colin!$I3379,0)</f>
        <v>0</v>
      </c>
      <c r="Q3379">
        <f>IF(Colin!$G3379&lt;$B$1,Colin!$I3379,0)</f>
        <v>0</v>
      </c>
    </row>
    <row r="3380" spans="12:17" x14ac:dyDescent="0.25">
      <c r="L3380">
        <f>IF(AND(Colin!$G3380=$B$1,Colin!$H3380=$C$3),Colin!$I3380,)</f>
        <v>0</v>
      </c>
      <c r="M3380">
        <f>IF(AND(Colin!$G3380=$B$1,Colin!$H3380&lt;=$C$3),Colin!$I3380,)</f>
        <v>0</v>
      </c>
      <c r="N3380">
        <f>IF(AND(Colin!$G3380=$B$2,Colin!$H3380=$C$3),Colin!$I3380,)</f>
        <v>0</v>
      </c>
      <c r="O3380">
        <f>IF(AND(Colin!$G3380=$B$2,Colin!$H3380&lt;=$C$3),Colin!$I3380,)</f>
        <v>0</v>
      </c>
      <c r="P3380">
        <f>IF(Colin!$G3380&lt;$B$2,Colin!$I3380,0)</f>
        <v>0</v>
      </c>
      <c r="Q3380">
        <f>IF(Colin!$G3380&lt;$B$1,Colin!$I3380,0)</f>
        <v>0</v>
      </c>
    </row>
    <row r="3381" spans="12:17" x14ac:dyDescent="0.25">
      <c r="L3381">
        <f>IF(AND(Colin!$G3381=$B$1,Colin!$H3381=$C$3),Colin!$I3381,)</f>
        <v>0</v>
      </c>
      <c r="M3381">
        <f>IF(AND(Colin!$G3381=$B$1,Colin!$H3381&lt;=$C$3),Colin!$I3381,)</f>
        <v>0</v>
      </c>
      <c r="N3381">
        <f>IF(AND(Colin!$G3381=$B$2,Colin!$H3381=$C$3),Colin!$I3381,)</f>
        <v>0</v>
      </c>
      <c r="O3381">
        <f>IF(AND(Colin!$G3381=$B$2,Colin!$H3381&lt;=$C$3),Colin!$I3381,)</f>
        <v>0</v>
      </c>
      <c r="P3381">
        <f>IF(Colin!$G3381&lt;$B$2,Colin!$I3381,0)</f>
        <v>0</v>
      </c>
      <c r="Q3381">
        <f>IF(Colin!$G3381&lt;$B$1,Colin!$I3381,0)</f>
        <v>0</v>
      </c>
    </row>
    <row r="3382" spans="12:17" x14ac:dyDescent="0.25">
      <c r="L3382">
        <f>IF(AND(Colin!$G3382=$B$1,Colin!$H3382=$C$3),Colin!$I3382,)</f>
        <v>0</v>
      </c>
      <c r="M3382">
        <f>IF(AND(Colin!$G3382=$B$1,Colin!$H3382&lt;=$C$3),Colin!$I3382,)</f>
        <v>0</v>
      </c>
      <c r="N3382">
        <f>IF(AND(Colin!$G3382=$B$2,Colin!$H3382=$C$3),Colin!$I3382,)</f>
        <v>0</v>
      </c>
      <c r="O3382">
        <f>IF(AND(Colin!$G3382=$B$2,Colin!$H3382&lt;=$C$3),Colin!$I3382,)</f>
        <v>0</v>
      </c>
      <c r="P3382">
        <f>IF(Colin!$G3382&lt;$B$2,Colin!$I3382,0)</f>
        <v>0</v>
      </c>
      <c r="Q3382">
        <f>IF(Colin!$G3382&lt;$B$1,Colin!$I3382,0)</f>
        <v>0</v>
      </c>
    </row>
    <row r="3383" spans="12:17" x14ac:dyDescent="0.25">
      <c r="L3383">
        <f>IF(AND(Colin!$G3383=$B$1,Colin!$H3383=$C$3),Colin!$I3383,)</f>
        <v>0</v>
      </c>
      <c r="M3383">
        <f>IF(AND(Colin!$G3383=$B$1,Colin!$H3383&lt;=$C$3),Colin!$I3383,)</f>
        <v>0</v>
      </c>
      <c r="N3383">
        <f>IF(AND(Colin!$G3383=$B$2,Colin!$H3383=$C$3),Colin!$I3383,)</f>
        <v>0</v>
      </c>
      <c r="O3383">
        <f>IF(AND(Colin!$G3383=$B$2,Colin!$H3383&lt;=$C$3),Colin!$I3383,)</f>
        <v>0</v>
      </c>
      <c r="P3383">
        <f>IF(Colin!$G3383&lt;$B$2,Colin!$I3383,0)</f>
        <v>0</v>
      </c>
      <c r="Q3383">
        <f>IF(Colin!$G3383&lt;$B$1,Colin!$I3383,0)</f>
        <v>0</v>
      </c>
    </row>
    <row r="3384" spans="12:17" x14ac:dyDescent="0.25">
      <c r="L3384">
        <f>IF(AND(Colin!$G3384=$B$1,Colin!$H3384=$C$3),Colin!$I3384,)</f>
        <v>0</v>
      </c>
      <c r="M3384">
        <f>IF(AND(Colin!$G3384=$B$1,Colin!$H3384&lt;=$C$3),Colin!$I3384,)</f>
        <v>0</v>
      </c>
      <c r="N3384">
        <f>IF(AND(Colin!$G3384=$B$2,Colin!$H3384=$C$3),Colin!$I3384,)</f>
        <v>0</v>
      </c>
      <c r="O3384">
        <f>IF(AND(Colin!$G3384=$B$2,Colin!$H3384&lt;=$C$3),Colin!$I3384,)</f>
        <v>0</v>
      </c>
      <c r="P3384">
        <f>IF(Colin!$G3384&lt;$B$2,Colin!$I3384,0)</f>
        <v>0</v>
      </c>
      <c r="Q3384">
        <f>IF(Colin!$G3384&lt;$B$1,Colin!$I3384,0)</f>
        <v>0</v>
      </c>
    </row>
    <row r="3385" spans="12:17" x14ac:dyDescent="0.25">
      <c r="L3385">
        <f>IF(AND(Colin!$G3385=$B$1,Colin!$H3385=$C$3),Colin!$I3385,)</f>
        <v>0</v>
      </c>
      <c r="M3385">
        <f>IF(AND(Colin!$G3385=$B$1,Colin!$H3385&lt;=$C$3),Colin!$I3385,)</f>
        <v>0</v>
      </c>
      <c r="N3385">
        <f>IF(AND(Colin!$G3385=$B$2,Colin!$H3385=$C$3),Colin!$I3385,)</f>
        <v>0</v>
      </c>
      <c r="O3385">
        <f>IF(AND(Colin!$G3385=$B$2,Colin!$H3385&lt;=$C$3),Colin!$I3385,)</f>
        <v>0</v>
      </c>
      <c r="P3385">
        <f>IF(Colin!$G3385&lt;$B$2,Colin!$I3385,0)</f>
        <v>0</v>
      </c>
      <c r="Q3385">
        <f>IF(Colin!$G3385&lt;$B$1,Colin!$I3385,0)</f>
        <v>0</v>
      </c>
    </row>
    <row r="3386" spans="12:17" x14ac:dyDescent="0.25">
      <c r="L3386">
        <f>IF(AND(Colin!$G3386=$B$1,Colin!$H3386=$C$3),Colin!$I3386,)</f>
        <v>0</v>
      </c>
      <c r="M3386">
        <f>IF(AND(Colin!$G3386=$B$1,Colin!$H3386&lt;=$C$3),Colin!$I3386,)</f>
        <v>0</v>
      </c>
      <c r="N3386">
        <f>IF(AND(Colin!$G3386=$B$2,Colin!$H3386=$C$3),Colin!$I3386,)</f>
        <v>0</v>
      </c>
      <c r="O3386">
        <f>IF(AND(Colin!$G3386=$B$2,Colin!$H3386&lt;=$C$3),Colin!$I3386,)</f>
        <v>0</v>
      </c>
      <c r="P3386">
        <f>IF(Colin!$G3386&lt;$B$2,Colin!$I3386,0)</f>
        <v>0</v>
      </c>
      <c r="Q3386">
        <f>IF(Colin!$G3386&lt;$B$1,Colin!$I3386,0)</f>
        <v>0</v>
      </c>
    </row>
    <row r="3387" spans="12:17" x14ac:dyDescent="0.25">
      <c r="L3387">
        <f>IF(AND(Colin!$G3387=$B$1,Colin!$H3387=$C$3),Colin!$I3387,)</f>
        <v>0</v>
      </c>
      <c r="M3387">
        <f>IF(AND(Colin!$G3387=$B$1,Colin!$H3387&lt;=$C$3),Colin!$I3387,)</f>
        <v>0</v>
      </c>
      <c r="N3387">
        <f>IF(AND(Colin!$G3387=$B$2,Colin!$H3387=$C$3),Colin!$I3387,)</f>
        <v>0</v>
      </c>
      <c r="O3387">
        <f>IF(AND(Colin!$G3387=$B$2,Colin!$H3387&lt;=$C$3),Colin!$I3387,)</f>
        <v>0</v>
      </c>
      <c r="P3387">
        <f>IF(Colin!$G3387&lt;$B$2,Colin!$I3387,0)</f>
        <v>0</v>
      </c>
      <c r="Q3387">
        <f>IF(Colin!$G3387&lt;$B$1,Colin!$I3387,0)</f>
        <v>0</v>
      </c>
    </row>
    <row r="3388" spans="12:17" x14ac:dyDescent="0.25">
      <c r="L3388">
        <f>IF(AND(Colin!$G3388=$B$1,Colin!$H3388=$C$3),Colin!$I3388,)</f>
        <v>0</v>
      </c>
      <c r="M3388">
        <f>IF(AND(Colin!$G3388=$B$1,Colin!$H3388&lt;=$C$3),Colin!$I3388,)</f>
        <v>0</v>
      </c>
      <c r="N3388">
        <f>IF(AND(Colin!$G3388=$B$2,Colin!$H3388=$C$3),Colin!$I3388,)</f>
        <v>0</v>
      </c>
      <c r="O3388">
        <f>IF(AND(Colin!$G3388=$B$2,Colin!$H3388&lt;=$C$3),Colin!$I3388,)</f>
        <v>0</v>
      </c>
      <c r="P3388">
        <f>IF(Colin!$G3388&lt;$B$2,Colin!$I3388,0)</f>
        <v>0</v>
      </c>
      <c r="Q3388">
        <f>IF(Colin!$G3388&lt;$B$1,Colin!$I3388,0)</f>
        <v>0</v>
      </c>
    </row>
    <row r="3389" spans="12:17" x14ac:dyDescent="0.25">
      <c r="L3389">
        <f>IF(AND(Colin!$G3389=$B$1,Colin!$H3389=$C$3),Colin!$I3389,)</f>
        <v>0</v>
      </c>
      <c r="M3389">
        <f>IF(AND(Colin!$G3389=$B$1,Colin!$H3389&lt;=$C$3),Colin!$I3389,)</f>
        <v>0</v>
      </c>
      <c r="N3389">
        <f>IF(AND(Colin!$G3389=$B$2,Colin!$H3389=$C$3),Colin!$I3389,)</f>
        <v>0</v>
      </c>
      <c r="O3389">
        <f>IF(AND(Colin!$G3389=$B$2,Colin!$H3389&lt;=$C$3),Colin!$I3389,)</f>
        <v>0</v>
      </c>
      <c r="P3389">
        <f>IF(Colin!$G3389&lt;$B$2,Colin!$I3389,0)</f>
        <v>0</v>
      </c>
      <c r="Q3389">
        <f>IF(Colin!$G3389&lt;$B$1,Colin!$I3389,0)</f>
        <v>0</v>
      </c>
    </row>
    <row r="3390" spans="12:17" x14ac:dyDescent="0.25">
      <c r="L3390">
        <f>IF(AND(Colin!$G3390=$B$1,Colin!$H3390=$C$3),Colin!$I3390,)</f>
        <v>0</v>
      </c>
      <c r="M3390">
        <f>IF(AND(Colin!$G3390=$B$1,Colin!$H3390&lt;=$C$3),Colin!$I3390,)</f>
        <v>0</v>
      </c>
      <c r="N3390">
        <f>IF(AND(Colin!$G3390=$B$2,Colin!$H3390=$C$3),Colin!$I3390,)</f>
        <v>0</v>
      </c>
      <c r="O3390">
        <f>IF(AND(Colin!$G3390=$B$2,Colin!$H3390&lt;=$C$3),Colin!$I3390,)</f>
        <v>0</v>
      </c>
      <c r="P3390">
        <f>IF(Colin!$G3390&lt;$B$2,Colin!$I3390,0)</f>
        <v>0</v>
      </c>
      <c r="Q3390">
        <f>IF(Colin!$G3390&lt;$B$1,Colin!$I3390,0)</f>
        <v>0</v>
      </c>
    </row>
    <row r="3391" spans="12:17" x14ac:dyDescent="0.25">
      <c r="L3391">
        <f>IF(AND(Colin!$G3391=$B$1,Colin!$H3391=$C$3),Colin!$I3391,)</f>
        <v>0</v>
      </c>
      <c r="M3391">
        <f>IF(AND(Colin!$G3391=$B$1,Colin!$H3391&lt;=$C$3),Colin!$I3391,)</f>
        <v>0</v>
      </c>
      <c r="N3391">
        <f>IF(AND(Colin!$G3391=$B$2,Colin!$H3391=$C$3),Colin!$I3391,)</f>
        <v>0</v>
      </c>
      <c r="O3391">
        <f>IF(AND(Colin!$G3391=$B$2,Colin!$H3391&lt;=$C$3),Colin!$I3391,)</f>
        <v>0</v>
      </c>
      <c r="P3391">
        <f>IF(Colin!$G3391&lt;$B$2,Colin!$I3391,0)</f>
        <v>0</v>
      </c>
      <c r="Q3391">
        <f>IF(Colin!$G3391&lt;$B$1,Colin!$I3391,0)</f>
        <v>0</v>
      </c>
    </row>
    <row r="3392" spans="12:17" x14ac:dyDescent="0.25">
      <c r="L3392">
        <f>IF(AND(Colin!$G3392=$B$1,Colin!$H3392=$C$3),Colin!$I3392,)</f>
        <v>0</v>
      </c>
      <c r="M3392">
        <f>IF(AND(Colin!$G3392=$B$1,Colin!$H3392&lt;=$C$3),Colin!$I3392,)</f>
        <v>0</v>
      </c>
      <c r="N3392">
        <f>IF(AND(Colin!$G3392=$B$2,Colin!$H3392=$C$3),Colin!$I3392,)</f>
        <v>0</v>
      </c>
      <c r="O3392">
        <f>IF(AND(Colin!$G3392=$B$2,Colin!$H3392&lt;=$C$3),Colin!$I3392,)</f>
        <v>0</v>
      </c>
      <c r="P3392">
        <f>IF(Colin!$G3392&lt;$B$2,Colin!$I3392,0)</f>
        <v>0</v>
      </c>
      <c r="Q3392">
        <f>IF(Colin!$G3392&lt;$B$1,Colin!$I3392,0)</f>
        <v>0</v>
      </c>
    </row>
    <row r="3393" spans="12:17" x14ac:dyDescent="0.25">
      <c r="L3393">
        <f>IF(AND(Colin!$G3393=$B$1,Colin!$H3393=$C$3),Colin!$I3393,)</f>
        <v>0</v>
      </c>
      <c r="M3393">
        <f>IF(AND(Colin!$G3393=$B$1,Colin!$H3393&lt;=$C$3),Colin!$I3393,)</f>
        <v>0</v>
      </c>
      <c r="N3393">
        <f>IF(AND(Colin!$G3393=$B$2,Colin!$H3393=$C$3),Colin!$I3393,)</f>
        <v>0</v>
      </c>
      <c r="O3393">
        <f>IF(AND(Colin!$G3393=$B$2,Colin!$H3393&lt;=$C$3),Colin!$I3393,)</f>
        <v>0</v>
      </c>
      <c r="P3393">
        <f>IF(Colin!$G3393&lt;$B$2,Colin!$I3393,0)</f>
        <v>0</v>
      </c>
      <c r="Q3393">
        <f>IF(Colin!$G3393&lt;$B$1,Colin!$I3393,0)</f>
        <v>0</v>
      </c>
    </row>
    <row r="3394" spans="12:17" x14ac:dyDescent="0.25">
      <c r="L3394">
        <f>IF(AND(Colin!$G3394=$B$1,Colin!$H3394=$C$3),Colin!$I3394,)</f>
        <v>0</v>
      </c>
      <c r="M3394">
        <f>IF(AND(Colin!$G3394=$B$1,Colin!$H3394&lt;=$C$3),Colin!$I3394,)</f>
        <v>0</v>
      </c>
      <c r="N3394">
        <f>IF(AND(Colin!$G3394=$B$2,Colin!$H3394=$C$3),Colin!$I3394,)</f>
        <v>0</v>
      </c>
      <c r="O3394">
        <f>IF(AND(Colin!$G3394=$B$2,Colin!$H3394&lt;=$C$3),Colin!$I3394,)</f>
        <v>0</v>
      </c>
      <c r="P3394">
        <f>IF(Colin!$G3394&lt;$B$2,Colin!$I3394,0)</f>
        <v>0</v>
      </c>
      <c r="Q3394">
        <f>IF(Colin!$G3394&lt;$B$1,Colin!$I3394,0)</f>
        <v>0</v>
      </c>
    </row>
    <row r="3395" spans="12:17" x14ac:dyDescent="0.25">
      <c r="L3395">
        <f>IF(AND(Colin!$G3395=$B$1,Colin!$H3395=$C$3),Colin!$I3395,)</f>
        <v>0</v>
      </c>
      <c r="M3395">
        <f>IF(AND(Colin!$G3395=$B$1,Colin!$H3395&lt;=$C$3),Colin!$I3395,)</f>
        <v>0</v>
      </c>
      <c r="N3395">
        <f>IF(AND(Colin!$G3395=$B$2,Colin!$H3395=$C$3),Colin!$I3395,)</f>
        <v>0</v>
      </c>
      <c r="O3395">
        <f>IF(AND(Colin!$G3395=$B$2,Colin!$H3395&lt;=$C$3),Colin!$I3395,)</f>
        <v>0</v>
      </c>
      <c r="P3395">
        <f>IF(Colin!$G3395&lt;$B$2,Colin!$I3395,0)</f>
        <v>0</v>
      </c>
      <c r="Q3395">
        <f>IF(Colin!$G3395&lt;$B$1,Colin!$I3395,0)</f>
        <v>0</v>
      </c>
    </row>
    <row r="3396" spans="12:17" x14ac:dyDescent="0.25">
      <c r="L3396">
        <f>IF(AND(Colin!$G3396=$B$1,Colin!$H3396=$C$3),Colin!$I3396,)</f>
        <v>0</v>
      </c>
      <c r="M3396">
        <f>IF(AND(Colin!$G3396=$B$1,Colin!$H3396&lt;=$C$3),Colin!$I3396,)</f>
        <v>0</v>
      </c>
      <c r="N3396">
        <f>IF(AND(Colin!$G3396=$B$2,Colin!$H3396=$C$3),Colin!$I3396,)</f>
        <v>0</v>
      </c>
      <c r="O3396">
        <f>IF(AND(Colin!$G3396=$B$2,Colin!$H3396&lt;=$C$3),Colin!$I3396,)</f>
        <v>0</v>
      </c>
      <c r="P3396">
        <f>IF(Colin!$G3396&lt;$B$2,Colin!$I3396,0)</f>
        <v>0</v>
      </c>
      <c r="Q3396">
        <f>IF(Colin!$G3396&lt;$B$1,Colin!$I3396,0)</f>
        <v>0</v>
      </c>
    </row>
    <row r="3397" spans="12:17" x14ac:dyDescent="0.25">
      <c r="L3397">
        <f>IF(AND(Colin!$G3397=$B$1,Colin!$H3397=$C$3),Colin!$I3397,)</f>
        <v>0</v>
      </c>
      <c r="M3397">
        <f>IF(AND(Colin!$G3397=$B$1,Colin!$H3397&lt;=$C$3),Colin!$I3397,)</f>
        <v>0</v>
      </c>
      <c r="N3397">
        <f>IF(AND(Colin!$G3397=$B$2,Colin!$H3397=$C$3),Colin!$I3397,)</f>
        <v>0</v>
      </c>
      <c r="O3397">
        <f>IF(AND(Colin!$G3397=$B$2,Colin!$H3397&lt;=$C$3),Colin!$I3397,)</f>
        <v>0</v>
      </c>
      <c r="P3397">
        <f>IF(Colin!$G3397&lt;$B$2,Colin!$I3397,0)</f>
        <v>0</v>
      </c>
      <c r="Q3397">
        <f>IF(Colin!$G3397&lt;$B$1,Colin!$I3397,0)</f>
        <v>0</v>
      </c>
    </row>
    <row r="3398" spans="12:17" x14ac:dyDescent="0.25">
      <c r="L3398">
        <f>IF(AND(Colin!$G3398=$B$1,Colin!$H3398=$C$3),Colin!$I3398,)</f>
        <v>0</v>
      </c>
      <c r="M3398">
        <f>IF(AND(Colin!$G3398=$B$1,Colin!$H3398&lt;=$C$3),Colin!$I3398,)</f>
        <v>0</v>
      </c>
      <c r="N3398">
        <f>IF(AND(Colin!$G3398=$B$2,Colin!$H3398=$C$3),Colin!$I3398,)</f>
        <v>0</v>
      </c>
      <c r="O3398">
        <f>IF(AND(Colin!$G3398=$B$2,Colin!$H3398&lt;=$C$3),Colin!$I3398,)</f>
        <v>0</v>
      </c>
      <c r="P3398">
        <f>IF(Colin!$G3398&lt;$B$2,Colin!$I3398,0)</f>
        <v>0</v>
      </c>
      <c r="Q3398">
        <f>IF(Colin!$G3398&lt;$B$1,Colin!$I3398,0)</f>
        <v>0</v>
      </c>
    </row>
    <row r="3399" spans="12:17" x14ac:dyDescent="0.25">
      <c r="L3399">
        <f>IF(AND(Colin!$G3399=$B$1,Colin!$H3399=$C$3),Colin!$I3399,)</f>
        <v>0</v>
      </c>
      <c r="M3399">
        <f>IF(AND(Colin!$G3399=$B$1,Colin!$H3399&lt;=$C$3),Colin!$I3399,)</f>
        <v>0</v>
      </c>
      <c r="N3399">
        <f>IF(AND(Colin!$G3399=$B$2,Colin!$H3399=$C$3),Colin!$I3399,)</f>
        <v>0</v>
      </c>
      <c r="O3399">
        <f>IF(AND(Colin!$G3399=$B$2,Colin!$H3399&lt;=$C$3),Colin!$I3399,)</f>
        <v>0</v>
      </c>
      <c r="P3399">
        <f>IF(Colin!$G3399&lt;$B$2,Colin!$I3399,0)</f>
        <v>0</v>
      </c>
      <c r="Q3399">
        <f>IF(Colin!$G3399&lt;$B$1,Colin!$I3399,0)</f>
        <v>0</v>
      </c>
    </row>
    <row r="3400" spans="12:17" x14ac:dyDescent="0.25">
      <c r="L3400">
        <f>IF(AND(Colin!$G3400=$B$1,Colin!$H3400=$C$3),Colin!$I3400,)</f>
        <v>0</v>
      </c>
      <c r="M3400">
        <f>IF(AND(Colin!$G3400=$B$1,Colin!$H3400&lt;=$C$3),Colin!$I3400,)</f>
        <v>0</v>
      </c>
      <c r="N3400">
        <f>IF(AND(Colin!$G3400=$B$2,Colin!$H3400=$C$3),Colin!$I3400,)</f>
        <v>0</v>
      </c>
      <c r="O3400">
        <f>IF(AND(Colin!$G3400=$B$2,Colin!$H3400&lt;=$C$3),Colin!$I3400,)</f>
        <v>0</v>
      </c>
      <c r="P3400">
        <f>IF(Colin!$G3400&lt;$B$2,Colin!$I3400,0)</f>
        <v>0</v>
      </c>
      <c r="Q3400">
        <f>IF(Colin!$G3400&lt;$B$1,Colin!$I3400,0)</f>
        <v>0</v>
      </c>
    </row>
    <row r="3401" spans="12:17" x14ac:dyDescent="0.25">
      <c r="L3401">
        <f>IF(AND(Colin!$G3401=$B$1,Colin!$H3401=$C$3),Colin!$I3401,)</f>
        <v>0</v>
      </c>
      <c r="M3401">
        <f>IF(AND(Colin!$G3401=$B$1,Colin!$H3401&lt;=$C$3),Colin!$I3401,)</f>
        <v>0</v>
      </c>
      <c r="N3401">
        <f>IF(AND(Colin!$G3401=$B$2,Colin!$H3401=$C$3),Colin!$I3401,)</f>
        <v>0</v>
      </c>
      <c r="O3401">
        <f>IF(AND(Colin!$G3401=$B$2,Colin!$H3401&lt;=$C$3),Colin!$I3401,)</f>
        <v>0</v>
      </c>
      <c r="P3401">
        <f>IF(Colin!$G3401&lt;$B$2,Colin!$I3401,0)</f>
        <v>0</v>
      </c>
      <c r="Q3401">
        <f>IF(Colin!$G3401&lt;$B$1,Colin!$I3401,0)</f>
        <v>0</v>
      </c>
    </row>
    <row r="3402" spans="12:17" x14ac:dyDescent="0.25">
      <c r="L3402">
        <f>IF(AND(Colin!$G3402=$B$1,Colin!$H3402=$C$3),Colin!$I3402,)</f>
        <v>0</v>
      </c>
      <c r="M3402">
        <f>IF(AND(Colin!$G3402=$B$1,Colin!$H3402&lt;=$C$3),Colin!$I3402,)</f>
        <v>0</v>
      </c>
      <c r="N3402">
        <f>IF(AND(Colin!$G3402=$B$2,Colin!$H3402=$C$3),Colin!$I3402,)</f>
        <v>0</v>
      </c>
      <c r="O3402">
        <f>IF(AND(Colin!$G3402=$B$2,Colin!$H3402&lt;=$C$3),Colin!$I3402,)</f>
        <v>0</v>
      </c>
      <c r="P3402">
        <f>IF(Colin!$G3402&lt;$B$2,Colin!$I3402,0)</f>
        <v>0</v>
      </c>
      <c r="Q3402">
        <f>IF(Colin!$G3402&lt;$B$1,Colin!$I3402,0)</f>
        <v>0</v>
      </c>
    </row>
    <row r="3403" spans="12:17" x14ac:dyDescent="0.25">
      <c r="L3403">
        <f>IF(AND(Colin!$G3403=$B$1,Colin!$H3403=$C$3),Colin!$I3403,)</f>
        <v>0</v>
      </c>
      <c r="M3403">
        <f>IF(AND(Colin!$G3403=$B$1,Colin!$H3403&lt;=$C$3),Colin!$I3403,)</f>
        <v>0</v>
      </c>
      <c r="N3403">
        <f>IF(AND(Colin!$G3403=$B$2,Colin!$H3403=$C$3),Colin!$I3403,)</f>
        <v>0</v>
      </c>
      <c r="O3403">
        <f>IF(AND(Colin!$G3403=$B$2,Colin!$H3403&lt;=$C$3),Colin!$I3403,)</f>
        <v>0</v>
      </c>
      <c r="P3403">
        <f>IF(Colin!$G3403&lt;$B$2,Colin!$I3403,0)</f>
        <v>0</v>
      </c>
      <c r="Q3403">
        <f>IF(Colin!$G3403&lt;$B$1,Colin!$I3403,0)</f>
        <v>0</v>
      </c>
    </row>
    <row r="3404" spans="12:17" x14ac:dyDescent="0.25">
      <c r="L3404">
        <f>IF(AND(Colin!$G3404=$B$1,Colin!$H3404=$C$3),Colin!$I3404,)</f>
        <v>0</v>
      </c>
      <c r="M3404">
        <f>IF(AND(Colin!$G3404=$B$1,Colin!$H3404&lt;=$C$3),Colin!$I3404,)</f>
        <v>0</v>
      </c>
      <c r="N3404">
        <f>IF(AND(Colin!$G3404=$B$2,Colin!$H3404=$C$3),Colin!$I3404,)</f>
        <v>0</v>
      </c>
      <c r="O3404">
        <f>IF(AND(Colin!$G3404=$B$2,Colin!$H3404&lt;=$C$3),Colin!$I3404,)</f>
        <v>0</v>
      </c>
      <c r="P3404">
        <f>IF(Colin!$G3404&lt;$B$2,Colin!$I3404,0)</f>
        <v>0</v>
      </c>
      <c r="Q3404">
        <f>IF(Colin!$G3404&lt;$B$1,Colin!$I3404,0)</f>
        <v>0</v>
      </c>
    </row>
    <row r="3405" spans="12:17" x14ac:dyDescent="0.25">
      <c r="L3405">
        <f>IF(AND(Colin!$G3405=$B$1,Colin!$H3405=$C$3),Colin!$I3405,)</f>
        <v>0</v>
      </c>
      <c r="M3405">
        <f>IF(AND(Colin!$G3405=$B$1,Colin!$H3405&lt;=$C$3),Colin!$I3405,)</f>
        <v>0</v>
      </c>
      <c r="N3405">
        <f>IF(AND(Colin!$G3405=$B$2,Colin!$H3405=$C$3),Colin!$I3405,)</f>
        <v>0</v>
      </c>
      <c r="O3405">
        <f>IF(AND(Colin!$G3405=$B$2,Colin!$H3405&lt;=$C$3),Colin!$I3405,)</f>
        <v>0</v>
      </c>
      <c r="P3405">
        <f>IF(Colin!$G3405&lt;$B$2,Colin!$I3405,0)</f>
        <v>0</v>
      </c>
      <c r="Q3405">
        <f>IF(Colin!$G3405&lt;$B$1,Colin!$I3405,0)</f>
        <v>0</v>
      </c>
    </row>
    <row r="3406" spans="12:17" x14ac:dyDescent="0.25">
      <c r="L3406">
        <f>IF(AND(Colin!$G3406=$B$1,Colin!$H3406=$C$3),Colin!$I3406,)</f>
        <v>0</v>
      </c>
      <c r="M3406">
        <f>IF(AND(Colin!$G3406=$B$1,Colin!$H3406&lt;=$C$3),Colin!$I3406,)</f>
        <v>0</v>
      </c>
      <c r="N3406">
        <f>IF(AND(Colin!$G3406=$B$2,Colin!$H3406=$C$3),Colin!$I3406,)</f>
        <v>0</v>
      </c>
      <c r="O3406">
        <f>IF(AND(Colin!$G3406=$B$2,Colin!$H3406&lt;=$C$3),Colin!$I3406,)</f>
        <v>0</v>
      </c>
      <c r="P3406">
        <f>IF(Colin!$G3406&lt;$B$2,Colin!$I3406,0)</f>
        <v>0</v>
      </c>
      <c r="Q3406">
        <f>IF(Colin!$G3406&lt;$B$1,Colin!$I3406,0)</f>
        <v>0</v>
      </c>
    </row>
    <row r="3407" spans="12:17" x14ac:dyDescent="0.25">
      <c r="L3407">
        <f>IF(AND(Colin!$G3407=$B$1,Colin!$H3407=$C$3),Colin!$I3407,)</f>
        <v>0</v>
      </c>
      <c r="M3407">
        <f>IF(AND(Colin!$G3407=$B$1,Colin!$H3407&lt;=$C$3),Colin!$I3407,)</f>
        <v>0</v>
      </c>
      <c r="N3407">
        <f>IF(AND(Colin!$G3407=$B$2,Colin!$H3407=$C$3),Colin!$I3407,)</f>
        <v>0</v>
      </c>
      <c r="O3407">
        <f>IF(AND(Colin!$G3407=$B$2,Colin!$H3407&lt;=$C$3),Colin!$I3407,)</f>
        <v>0</v>
      </c>
      <c r="P3407">
        <f>IF(Colin!$G3407&lt;$B$2,Colin!$I3407,0)</f>
        <v>0</v>
      </c>
      <c r="Q3407">
        <f>IF(Colin!$G3407&lt;$B$1,Colin!$I3407,0)</f>
        <v>0</v>
      </c>
    </row>
    <row r="3408" spans="12:17" x14ac:dyDescent="0.25">
      <c r="L3408">
        <f>IF(AND(Colin!$G3408=$B$1,Colin!$H3408=$C$3),Colin!$I3408,)</f>
        <v>0</v>
      </c>
      <c r="M3408">
        <f>IF(AND(Colin!$G3408=$B$1,Colin!$H3408&lt;=$C$3),Colin!$I3408,)</f>
        <v>0</v>
      </c>
      <c r="N3408">
        <f>IF(AND(Colin!$G3408=$B$2,Colin!$H3408=$C$3),Colin!$I3408,)</f>
        <v>0</v>
      </c>
      <c r="O3408">
        <f>IF(AND(Colin!$G3408=$B$2,Colin!$H3408&lt;=$C$3),Colin!$I3408,)</f>
        <v>0</v>
      </c>
      <c r="P3408">
        <f>IF(Colin!$G3408&lt;$B$2,Colin!$I3408,0)</f>
        <v>0</v>
      </c>
      <c r="Q3408">
        <f>IF(Colin!$G3408&lt;$B$1,Colin!$I3408,0)</f>
        <v>0</v>
      </c>
    </row>
    <row r="3409" spans="12:17" x14ac:dyDescent="0.25">
      <c r="L3409">
        <f>IF(AND(Colin!$G3409=$B$1,Colin!$H3409=$C$3),Colin!$I3409,)</f>
        <v>0</v>
      </c>
      <c r="M3409">
        <f>IF(AND(Colin!$G3409=$B$1,Colin!$H3409&lt;=$C$3),Colin!$I3409,)</f>
        <v>0</v>
      </c>
      <c r="N3409">
        <f>IF(AND(Colin!$G3409=$B$2,Colin!$H3409=$C$3),Colin!$I3409,)</f>
        <v>0</v>
      </c>
      <c r="O3409">
        <f>IF(AND(Colin!$G3409=$B$2,Colin!$H3409&lt;=$C$3),Colin!$I3409,)</f>
        <v>0</v>
      </c>
      <c r="P3409">
        <f>IF(Colin!$G3409&lt;$B$2,Colin!$I3409,0)</f>
        <v>0</v>
      </c>
      <c r="Q3409">
        <f>IF(Colin!$G3409&lt;$B$1,Colin!$I3409,0)</f>
        <v>0</v>
      </c>
    </row>
    <row r="3410" spans="12:17" x14ac:dyDescent="0.25">
      <c r="L3410">
        <f>IF(AND(Colin!$G3410=$B$1,Colin!$H3410=$C$3),Colin!$I3410,)</f>
        <v>0</v>
      </c>
      <c r="M3410">
        <f>IF(AND(Colin!$G3410=$B$1,Colin!$H3410&lt;=$C$3),Colin!$I3410,)</f>
        <v>0</v>
      </c>
      <c r="N3410">
        <f>IF(AND(Colin!$G3410=$B$2,Colin!$H3410=$C$3),Colin!$I3410,)</f>
        <v>0</v>
      </c>
      <c r="O3410">
        <f>IF(AND(Colin!$G3410=$B$2,Colin!$H3410&lt;=$C$3),Colin!$I3410,)</f>
        <v>0</v>
      </c>
      <c r="P3410">
        <f>IF(Colin!$G3410&lt;$B$2,Colin!$I3410,0)</f>
        <v>0</v>
      </c>
      <c r="Q3410">
        <f>IF(Colin!$G3410&lt;$B$1,Colin!$I3410,0)</f>
        <v>0</v>
      </c>
    </row>
    <row r="3411" spans="12:17" x14ac:dyDescent="0.25">
      <c r="L3411">
        <f>IF(AND(Colin!$G3411=$B$1,Colin!$H3411=$C$3),Colin!$I3411,)</f>
        <v>0</v>
      </c>
      <c r="M3411">
        <f>IF(AND(Colin!$G3411=$B$1,Colin!$H3411&lt;=$C$3),Colin!$I3411,)</f>
        <v>0</v>
      </c>
      <c r="N3411">
        <f>IF(AND(Colin!$G3411=$B$2,Colin!$H3411=$C$3),Colin!$I3411,)</f>
        <v>0</v>
      </c>
      <c r="O3411">
        <f>IF(AND(Colin!$G3411=$B$2,Colin!$H3411&lt;=$C$3),Colin!$I3411,)</f>
        <v>0</v>
      </c>
      <c r="P3411">
        <f>IF(Colin!$G3411&lt;$B$2,Colin!$I3411,0)</f>
        <v>0</v>
      </c>
      <c r="Q3411">
        <f>IF(Colin!$G3411&lt;$B$1,Colin!$I3411,0)</f>
        <v>0</v>
      </c>
    </row>
    <row r="3412" spans="12:17" x14ac:dyDescent="0.25">
      <c r="L3412">
        <f>IF(AND(Colin!$G3412=$B$1,Colin!$H3412=$C$3),Colin!$I3412,)</f>
        <v>0</v>
      </c>
      <c r="M3412">
        <f>IF(AND(Colin!$G3412=$B$1,Colin!$H3412&lt;=$C$3),Colin!$I3412,)</f>
        <v>0</v>
      </c>
      <c r="N3412">
        <f>IF(AND(Colin!$G3412=$B$2,Colin!$H3412=$C$3),Colin!$I3412,)</f>
        <v>0</v>
      </c>
      <c r="O3412">
        <f>IF(AND(Colin!$G3412=$B$2,Colin!$H3412&lt;=$C$3),Colin!$I3412,)</f>
        <v>0</v>
      </c>
      <c r="P3412">
        <f>IF(Colin!$G3412&lt;$B$2,Colin!$I3412,0)</f>
        <v>0</v>
      </c>
      <c r="Q3412">
        <f>IF(Colin!$G3412&lt;$B$1,Colin!$I3412,0)</f>
        <v>0</v>
      </c>
    </row>
    <row r="3413" spans="12:17" x14ac:dyDescent="0.25">
      <c r="L3413">
        <f>IF(AND(Colin!$G3413=$B$1,Colin!$H3413=$C$3),Colin!$I3413,)</f>
        <v>0</v>
      </c>
      <c r="M3413">
        <f>IF(AND(Colin!$G3413=$B$1,Colin!$H3413&lt;=$C$3),Colin!$I3413,)</f>
        <v>0</v>
      </c>
      <c r="N3413">
        <f>IF(AND(Colin!$G3413=$B$2,Colin!$H3413=$C$3),Colin!$I3413,)</f>
        <v>0</v>
      </c>
      <c r="O3413">
        <f>IF(AND(Colin!$G3413=$B$2,Colin!$H3413&lt;=$C$3),Colin!$I3413,)</f>
        <v>0</v>
      </c>
      <c r="P3413">
        <f>IF(Colin!$G3413&lt;$B$2,Colin!$I3413,0)</f>
        <v>0</v>
      </c>
      <c r="Q3413">
        <f>IF(Colin!$G3413&lt;$B$1,Colin!$I3413,0)</f>
        <v>0</v>
      </c>
    </row>
    <row r="3414" spans="12:17" x14ac:dyDescent="0.25">
      <c r="L3414">
        <f>IF(AND(Colin!$G3414=$B$1,Colin!$H3414=$C$3),Colin!$I3414,)</f>
        <v>0</v>
      </c>
      <c r="M3414">
        <f>IF(AND(Colin!$G3414=$B$1,Colin!$H3414&lt;=$C$3),Colin!$I3414,)</f>
        <v>0</v>
      </c>
      <c r="N3414">
        <f>IF(AND(Colin!$G3414=$B$2,Colin!$H3414=$C$3),Colin!$I3414,)</f>
        <v>0</v>
      </c>
      <c r="O3414">
        <f>IF(AND(Colin!$G3414=$B$2,Colin!$H3414&lt;=$C$3),Colin!$I3414,)</f>
        <v>0</v>
      </c>
      <c r="P3414">
        <f>IF(Colin!$G3414&lt;$B$2,Colin!$I3414,0)</f>
        <v>0</v>
      </c>
      <c r="Q3414">
        <f>IF(Colin!$G3414&lt;$B$1,Colin!$I3414,0)</f>
        <v>0</v>
      </c>
    </row>
    <row r="3415" spans="12:17" x14ac:dyDescent="0.25">
      <c r="L3415">
        <f>IF(AND(Colin!$G3415=$B$1,Colin!$H3415=$C$3),Colin!$I3415,)</f>
        <v>0</v>
      </c>
      <c r="M3415">
        <f>IF(AND(Colin!$G3415=$B$1,Colin!$H3415&lt;=$C$3),Colin!$I3415,)</f>
        <v>0</v>
      </c>
      <c r="N3415">
        <f>IF(AND(Colin!$G3415=$B$2,Colin!$H3415=$C$3),Colin!$I3415,)</f>
        <v>0</v>
      </c>
      <c r="O3415">
        <f>IF(AND(Colin!$G3415=$B$2,Colin!$H3415&lt;=$C$3),Colin!$I3415,)</f>
        <v>0</v>
      </c>
      <c r="P3415">
        <f>IF(Colin!$G3415&lt;$B$2,Colin!$I3415,0)</f>
        <v>0</v>
      </c>
      <c r="Q3415">
        <f>IF(Colin!$G3415&lt;$B$1,Colin!$I3415,0)</f>
        <v>0</v>
      </c>
    </row>
    <row r="3416" spans="12:17" x14ac:dyDescent="0.25">
      <c r="L3416">
        <f>IF(AND(Colin!$G3416=$B$1,Colin!$H3416=$C$3),Colin!$I3416,)</f>
        <v>0</v>
      </c>
      <c r="M3416">
        <f>IF(AND(Colin!$G3416=$B$1,Colin!$H3416&lt;=$C$3),Colin!$I3416,)</f>
        <v>0</v>
      </c>
      <c r="N3416">
        <f>IF(AND(Colin!$G3416=$B$2,Colin!$H3416=$C$3),Colin!$I3416,)</f>
        <v>0</v>
      </c>
      <c r="O3416">
        <f>IF(AND(Colin!$G3416=$B$2,Colin!$H3416&lt;=$C$3),Colin!$I3416,)</f>
        <v>0</v>
      </c>
      <c r="P3416">
        <f>IF(Colin!$G3416&lt;$B$2,Colin!$I3416,0)</f>
        <v>0</v>
      </c>
      <c r="Q3416">
        <f>IF(Colin!$G3416&lt;$B$1,Colin!$I3416,0)</f>
        <v>0</v>
      </c>
    </row>
    <row r="3417" spans="12:17" x14ac:dyDescent="0.25">
      <c r="L3417">
        <f>IF(AND(Colin!$G3417=$B$1,Colin!$H3417=$C$3),Colin!$I3417,)</f>
        <v>0</v>
      </c>
      <c r="M3417">
        <f>IF(AND(Colin!$G3417=$B$1,Colin!$H3417&lt;=$C$3),Colin!$I3417,)</f>
        <v>0</v>
      </c>
      <c r="N3417">
        <f>IF(AND(Colin!$G3417=$B$2,Colin!$H3417=$C$3),Colin!$I3417,)</f>
        <v>0</v>
      </c>
      <c r="O3417">
        <f>IF(AND(Colin!$G3417=$B$2,Colin!$H3417&lt;=$C$3),Colin!$I3417,)</f>
        <v>0</v>
      </c>
      <c r="P3417">
        <f>IF(Colin!$G3417&lt;$B$2,Colin!$I3417,0)</f>
        <v>0</v>
      </c>
      <c r="Q3417">
        <f>IF(Colin!$G3417&lt;$B$1,Colin!$I3417,0)</f>
        <v>0</v>
      </c>
    </row>
    <row r="3418" spans="12:17" x14ac:dyDescent="0.25">
      <c r="L3418">
        <f>IF(AND(Colin!$G3418=$B$1,Colin!$H3418=$C$3),Colin!$I3418,)</f>
        <v>0</v>
      </c>
      <c r="M3418">
        <f>IF(AND(Colin!$G3418=$B$1,Colin!$H3418&lt;=$C$3),Colin!$I3418,)</f>
        <v>0</v>
      </c>
      <c r="N3418">
        <f>IF(AND(Colin!$G3418=$B$2,Colin!$H3418=$C$3),Colin!$I3418,)</f>
        <v>0</v>
      </c>
      <c r="O3418">
        <f>IF(AND(Colin!$G3418=$B$2,Colin!$H3418&lt;=$C$3),Colin!$I3418,)</f>
        <v>0</v>
      </c>
      <c r="P3418">
        <f>IF(Colin!$G3418&lt;$B$2,Colin!$I3418,0)</f>
        <v>0</v>
      </c>
      <c r="Q3418">
        <f>IF(Colin!$G3418&lt;$B$1,Colin!$I3418,0)</f>
        <v>0</v>
      </c>
    </row>
    <row r="3419" spans="12:17" x14ac:dyDescent="0.25">
      <c r="L3419">
        <f>IF(AND(Colin!$G3419=$B$1,Colin!$H3419=$C$3),Colin!$I3419,)</f>
        <v>0</v>
      </c>
      <c r="M3419">
        <f>IF(AND(Colin!$G3419=$B$1,Colin!$H3419&lt;=$C$3),Colin!$I3419,)</f>
        <v>0</v>
      </c>
      <c r="N3419">
        <f>IF(AND(Colin!$G3419=$B$2,Colin!$H3419=$C$3),Colin!$I3419,)</f>
        <v>0</v>
      </c>
      <c r="O3419">
        <f>IF(AND(Colin!$G3419=$B$2,Colin!$H3419&lt;=$C$3),Colin!$I3419,)</f>
        <v>0</v>
      </c>
      <c r="P3419">
        <f>IF(Colin!$G3419&lt;$B$2,Colin!$I3419,0)</f>
        <v>0</v>
      </c>
      <c r="Q3419">
        <f>IF(Colin!$G3419&lt;$B$1,Colin!$I3419,0)</f>
        <v>0</v>
      </c>
    </row>
    <row r="3420" spans="12:17" x14ac:dyDescent="0.25">
      <c r="L3420">
        <f>IF(AND(Colin!$G3420=$B$1,Colin!$H3420=$C$3),Colin!$I3420,)</f>
        <v>0</v>
      </c>
      <c r="M3420">
        <f>IF(AND(Colin!$G3420=$B$1,Colin!$H3420&lt;=$C$3),Colin!$I3420,)</f>
        <v>0</v>
      </c>
      <c r="N3420">
        <f>IF(AND(Colin!$G3420=$B$2,Colin!$H3420=$C$3),Colin!$I3420,)</f>
        <v>0</v>
      </c>
      <c r="O3420">
        <f>IF(AND(Colin!$G3420=$B$2,Colin!$H3420&lt;=$C$3),Colin!$I3420,)</f>
        <v>0</v>
      </c>
      <c r="P3420">
        <f>IF(Colin!$G3420&lt;$B$2,Colin!$I3420,0)</f>
        <v>0</v>
      </c>
      <c r="Q3420">
        <f>IF(Colin!$G3420&lt;$B$1,Colin!$I3420,0)</f>
        <v>0</v>
      </c>
    </row>
    <row r="3421" spans="12:17" x14ac:dyDescent="0.25">
      <c r="L3421">
        <f>IF(AND(Colin!$G3421=$B$1,Colin!$H3421=$C$3),Colin!$I3421,)</f>
        <v>0</v>
      </c>
      <c r="M3421">
        <f>IF(AND(Colin!$G3421=$B$1,Colin!$H3421&lt;=$C$3),Colin!$I3421,)</f>
        <v>0</v>
      </c>
      <c r="N3421">
        <f>IF(AND(Colin!$G3421=$B$2,Colin!$H3421=$C$3),Colin!$I3421,)</f>
        <v>0</v>
      </c>
      <c r="O3421">
        <f>IF(AND(Colin!$G3421=$B$2,Colin!$H3421&lt;=$C$3),Colin!$I3421,)</f>
        <v>0</v>
      </c>
      <c r="P3421">
        <f>IF(Colin!$G3421&lt;$B$2,Colin!$I3421,0)</f>
        <v>0</v>
      </c>
      <c r="Q3421">
        <f>IF(Colin!$G3421&lt;$B$1,Colin!$I3421,0)</f>
        <v>0</v>
      </c>
    </row>
    <row r="3422" spans="12:17" x14ac:dyDescent="0.25">
      <c r="L3422">
        <f>IF(AND(Colin!$G3422=$B$1,Colin!$H3422=$C$3),Colin!$I3422,)</f>
        <v>0</v>
      </c>
      <c r="M3422">
        <f>IF(AND(Colin!$G3422=$B$1,Colin!$H3422&lt;=$C$3),Colin!$I3422,)</f>
        <v>0</v>
      </c>
      <c r="N3422">
        <f>IF(AND(Colin!$G3422=$B$2,Colin!$H3422=$C$3),Colin!$I3422,)</f>
        <v>0</v>
      </c>
      <c r="O3422">
        <f>IF(AND(Colin!$G3422=$B$2,Colin!$H3422&lt;=$C$3),Colin!$I3422,)</f>
        <v>0</v>
      </c>
      <c r="P3422">
        <f>IF(Colin!$G3422&lt;$B$2,Colin!$I3422,0)</f>
        <v>0</v>
      </c>
      <c r="Q3422">
        <f>IF(Colin!$G3422&lt;$B$1,Colin!$I3422,0)</f>
        <v>0</v>
      </c>
    </row>
    <row r="3423" spans="12:17" x14ac:dyDescent="0.25">
      <c r="L3423">
        <f>IF(AND(Colin!$G3423=$B$1,Colin!$H3423=$C$3),Colin!$I3423,)</f>
        <v>0</v>
      </c>
      <c r="M3423">
        <f>IF(AND(Colin!$G3423=$B$1,Colin!$H3423&lt;=$C$3),Colin!$I3423,)</f>
        <v>0</v>
      </c>
      <c r="N3423">
        <f>IF(AND(Colin!$G3423=$B$2,Colin!$H3423=$C$3),Colin!$I3423,)</f>
        <v>0</v>
      </c>
      <c r="O3423">
        <f>IF(AND(Colin!$G3423=$B$2,Colin!$H3423&lt;=$C$3),Colin!$I3423,)</f>
        <v>0</v>
      </c>
      <c r="P3423">
        <f>IF(Colin!$G3423&lt;$B$2,Colin!$I3423,0)</f>
        <v>0</v>
      </c>
      <c r="Q3423">
        <f>IF(Colin!$G3423&lt;$B$1,Colin!$I3423,0)</f>
        <v>0</v>
      </c>
    </row>
    <row r="3424" spans="12:17" x14ac:dyDescent="0.25">
      <c r="L3424">
        <f>IF(AND(Colin!$G3424=$B$1,Colin!$H3424=$C$3),Colin!$I3424,)</f>
        <v>0</v>
      </c>
      <c r="M3424">
        <f>IF(AND(Colin!$G3424=$B$1,Colin!$H3424&lt;=$C$3),Colin!$I3424,)</f>
        <v>0</v>
      </c>
      <c r="N3424">
        <f>IF(AND(Colin!$G3424=$B$2,Colin!$H3424=$C$3),Colin!$I3424,)</f>
        <v>0</v>
      </c>
      <c r="O3424">
        <f>IF(AND(Colin!$G3424=$B$2,Colin!$H3424&lt;=$C$3),Colin!$I3424,)</f>
        <v>0</v>
      </c>
      <c r="P3424">
        <f>IF(Colin!$G3424&lt;$B$2,Colin!$I3424,0)</f>
        <v>0</v>
      </c>
      <c r="Q3424">
        <f>IF(Colin!$G3424&lt;$B$1,Colin!$I3424,0)</f>
        <v>0</v>
      </c>
    </row>
    <row r="3425" spans="12:17" x14ac:dyDescent="0.25">
      <c r="L3425">
        <f>IF(AND(Colin!$G3425=$B$1,Colin!$H3425=$C$3),Colin!$I3425,)</f>
        <v>0</v>
      </c>
      <c r="M3425">
        <f>IF(AND(Colin!$G3425=$B$1,Colin!$H3425&lt;=$C$3),Colin!$I3425,)</f>
        <v>0</v>
      </c>
      <c r="N3425">
        <f>IF(AND(Colin!$G3425=$B$2,Colin!$H3425=$C$3),Colin!$I3425,)</f>
        <v>0</v>
      </c>
      <c r="O3425">
        <f>IF(AND(Colin!$G3425=$B$2,Colin!$H3425&lt;=$C$3),Colin!$I3425,)</f>
        <v>0</v>
      </c>
      <c r="P3425">
        <f>IF(Colin!$G3425&lt;$B$2,Colin!$I3425,0)</f>
        <v>0</v>
      </c>
      <c r="Q3425">
        <f>IF(Colin!$G3425&lt;$B$1,Colin!$I3425,0)</f>
        <v>0</v>
      </c>
    </row>
    <row r="3426" spans="12:17" x14ac:dyDescent="0.25">
      <c r="L3426">
        <f>IF(AND(Colin!$G3426=$B$1,Colin!$H3426=$C$3),Colin!$I3426,)</f>
        <v>0</v>
      </c>
      <c r="M3426">
        <f>IF(AND(Colin!$G3426=$B$1,Colin!$H3426&lt;=$C$3),Colin!$I3426,)</f>
        <v>0</v>
      </c>
      <c r="N3426">
        <f>IF(AND(Colin!$G3426=$B$2,Colin!$H3426=$C$3),Colin!$I3426,)</f>
        <v>0</v>
      </c>
      <c r="O3426">
        <f>IF(AND(Colin!$G3426=$B$2,Colin!$H3426&lt;=$C$3),Colin!$I3426,)</f>
        <v>0</v>
      </c>
      <c r="P3426">
        <f>IF(Colin!$G3426&lt;$B$2,Colin!$I3426,0)</f>
        <v>0</v>
      </c>
      <c r="Q3426">
        <f>IF(Colin!$G3426&lt;$B$1,Colin!$I3426,0)</f>
        <v>0</v>
      </c>
    </row>
    <row r="3427" spans="12:17" x14ac:dyDescent="0.25">
      <c r="L3427">
        <f>IF(AND(Colin!$G3427=$B$1,Colin!$H3427=$C$3),Colin!$I3427,)</f>
        <v>0</v>
      </c>
      <c r="M3427">
        <f>IF(AND(Colin!$G3427=$B$1,Colin!$H3427&lt;=$C$3),Colin!$I3427,)</f>
        <v>0</v>
      </c>
      <c r="N3427">
        <f>IF(AND(Colin!$G3427=$B$2,Colin!$H3427=$C$3),Colin!$I3427,)</f>
        <v>0</v>
      </c>
      <c r="O3427">
        <f>IF(AND(Colin!$G3427=$B$2,Colin!$H3427&lt;=$C$3),Colin!$I3427,)</f>
        <v>0</v>
      </c>
      <c r="P3427">
        <f>IF(Colin!$G3427&lt;$B$2,Colin!$I3427,0)</f>
        <v>0</v>
      </c>
      <c r="Q3427">
        <f>IF(Colin!$G3427&lt;$B$1,Colin!$I3427,0)</f>
        <v>0</v>
      </c>
    </row>
    <row r="3428" spans="12:17" x14ac:dyDescent="0.25">
      <c r="L3428">
        <f>IF(AND(Colin!$G3428=$B$1,Colin!$H3428=$C$3),Colin!$I3428,)</f>
        <v>0</v>
      </c>
      <c r="M3428">
        <f>IF(AND(Colin!$G3428=$B$1,Colin!$H3428&lt;=$C$3),Colin!$I3428,)</f>
        <v>0</v>
      </c>
      <c r="N3428">
        <f>IF(AND(Colin!$G3428=$B$2,Colin!$H3428=$C$3),Colin!$I3428,)</f>
        <v>0</v>
      </c>
      <c r="O3428">
        <f>IF(AND(Colin!$G3428=$B$2,Colin!$H3428&lt;=$C$3),Colin!$I3428,)</f>
        <v>0</v>
      </c>
      <c r="P3428">
        <f>IF(Colin!$G3428&lt;$B$2,Colin!$I3428,0)</f>
        <v>0</v>
      </c>
      <c r="Q3428">
        <f>IF(Colin!$G3428&lt;$B$1,Colin!$I3428,0)</f>
        <v>0</v>
      </c>
    </row>
    <row r="3429" spans="12:17" x14ac:dyDescent="0.25">
      <c r="L3429">
        <f>IF(AND(Colin!$G3429=$B$1,Colin!$H3429=$C$3),Colin!$I3429,)</f>
        <v>0</v>
      </c>
      <c r="M3429">
        <f>IF(AND(Colin!$G3429=$B$1,Colin!$H3429&lt;=$C$3),Colin!$I3429,)</f>
        <v>0</v>
      </c>
      <c r="N3429">
        <f>IF(AND(Colin!$G3429=$B$2,Colin!$H3429=$C$3),Colin!$I3429,)</f>
        <v>0</v>
      </c>
      <c r="O3429">
        <f>IF(AND(Colin!$G3429=$B$2,Colin!$H3429&lt;=$C$3),Colin!$I3429,)</f>
        <v>0</v>
      </c>
      <c r="P3429">
        <f>IF(Colin!$G3429&lt;$B$2,Colin!$I3429,0)</f>
        <v>0</v>
      </c>
      <c r="Q3429">
        <f>IF(Colin!$G3429&lt;$B$1,Colin!$I3429,0)</f>
        <v>0</v>
      </c>
    </row>
    <row r="3430" spans="12:17" x14ac:dyDescent="0.25">
      <c r="L3430">
        <f>IF(AND(Colin!$G3430=$B$1,Colin!$H3430=$C$3),Colin!$I3430,)</f>
        <v>0</v>
      </c>
      <c r="M3430">
        <f>IF(AND(Colin!$G3430=$B$1,Colin!$H3430&lt;=$C$3),Colin!$I3430,)</f>
        <v>0</v>
      </c>
      <c r="N3430">
        <f>IF(AND(Colin!$G3430=$B$2,Colin!$H3430=$C$3),Colin!$I3430,)</f>
        <v>0</v>
      </c>
      <c r="O3430">
        <f>IF(AND(Colin!$G3430=$B$2,Colin!$H3430&lt;=$C$3),Colin!$I3430,)</f>
        <v>0</v>
      </c>
      <c r="P3430">
        <f>IF(Colin!$G3430&lt;$B$2,Colin!$I3430,0)</f>
        <v>0</v>
      </c>
      <c r="Q3430">
        <f>IF(Colin!$G3430&lt;$B$1,Colin!$I3430,0)</f>
        <v>0</v>
      </c>
    </row>
    <row r="3431" spans="12:17" x14ac:dyDescent="0.25">
      <c r="L3431">
        <f>IF(AND(Colin!$G3431=$B$1,Colin!$H3431=$C$3),Colin!$I3431,)</f>
        <v>0</v>
      </c>
      <c r="M3431">
        <f>IF(AND(Colin!$G3431=$B$1,Colin!$H3431&lt;=$C$3),Colin!$I3431,)</f>
        <v>0</v>
      </c>
      <c r="N3431">
        <f>IF(AND(Colin!$G3431=$B$2,Colin!$H3431=$C$3),Colin!$I3431,)</f>
        <v>0</v>
      </c>
      <c r="O3431">
        <f>IF(AND(Colin!$G3431=$B$2,Colin!$H3431&lt;=$C$3),Colin!$I3431,)</f>
        <v>0</v>
      </c>
      <c r="P3431">
        <f>IF(Colin!$G3431&lt;$B$2,Colin!$I3431,0)</f>
        <v>0</v>
      </c>
      <c r="Q3431">
        <f>IF(Colin!$G3431&lt;$B$1,Colin!$I3431,0)</f>
        <v>0</v>
      </c>
    </row>
    <row r="3432" spans="12:17" x14ac:dyDescent="0.25">
      <c r="L3432">
        <f>IF(AND(Colin!$G3432=$B$1,Colin!$H3432=$C$3),Colin!$I3432,)</f>
        <v>0</v>
      </c>
      <c r="M3432">
        <f>IF(AND(Colin!$G3432=$B$1,Colin!$H3432&lt;=$C$3),Colin!$I3432,)</f>
        <v>0</v>
      </c>
      <c r="N3432">
        <f>IF(AND(Colin!$G3432=$B$2,Colin!$H3432=$C$3),Colin!$I3432,)</f>
        <v>0</v>
      </c>
      <c r="O3432">
        <f>IF(AND(Colin!$G3432=$B$2,Colin!$H3432&lt;=$C$3),Colin!$I3432,)</f>
        <v>0</v>
      </c>
      <c r="P3432">
        <f>IF(Colin!$G3432&lt;$B$2,Colin!$I3432,0)</f>
        <v>0</v>
      </c>
      <c r="Q3432">
        <f>IF(Colin!$G3432&lt;$B$1,Colin!$I3432,0)</f>
        <v>0</v>
      </c>
    </row>
    <row r="3433" spans="12:17" x14ac:dyDescent="0.25">
      <c r="L3433">
        <f>IF(AND(Colin!$G3433=$B$1,Colin!$H3433=$C$3),Colin!$I3433,)</f>
        <v>0</v>
      </c>
      <c r="M3433">
        <f>IF(AND(Colin!$G3433=$B$1,Colin!$H3433&lt;=$C$3),Colin!$I3433,)</f>
        <v>0</v>
      </c>
      <c r="N3433">
        <f>IF(AND(Colin!$G3433=$B$2,Colin!$H3433=$C$3),Colin!$I3433,)</f>
        <v>0</v>
      </c>
      <c r="O3433">
        <f>IF(AND(Colin!$G3433=$B$2,Colin!$H3433&lt;=$C$3),Colin!$I3433,)</f>
        <v>0</v>
      </c>
      <c r="P3433">
        <f>IF(Colin!$G3433&lt;$B$2,Colin!$I3433,0)</f>
        <v>0</v>
      </c>
      <c r="Q3433">
        <f>IF(Colin!$G3433&lt;$B$1,Colin!$I3433,0)</f>
        <v>0</v>
      </c>
    </row>
    <row r="3434" spans="12:17" x14ac:dyDescent="0.25">
      <c r="L3434">
        <f>IF(AND(Colin!$G3434=$B$1,Colin!$H3434=$C$3),Colin!$I3434,)</f>
        <v>0</v>
      </c>
      <c r="M3434">
        <f>IF(AND(Colin!$G3434=$B$1,Colin!$H3434&lt;=$C$3),Colin!$I3434,)</f>
        <v>0</v>
      </c>
      <c r="N3434">
        <f>IF(AND(Colin!$G3434=$B$2,Colin!$H3434=$C$3),Colin!$I3434,)</f>
        <v>0</v>
      </c>
      <c r="O3434">
        <f>IF(AND(Colin!$G3434=$B$2,Colin!$H3434&lt;=$C$3),Colin!$I3434,)</f>
        <v>0</v>
      </c>
      <c r="P3434">
        <f>IF(Colin!$G3434&lt;$B$2,Colin!$I3434,0)</f>
        <v>0</v>
      </c>
      <c r="Q3434">
        <f>IF(Colin!$G3434&lt;$B$1,Colin!$I3434,0)</f>
        <v>0</v>
      </c>
    </row>
    <row r="3435" spans="12:17" x14ac:dyDescent="0.25">
      <c r="L3435">
        <f>IF(AND(Colin!$G3435=$B$1,Colin!$H3435=$C$3),Colin!$I3435,)</f>
        <v>0</v>
      </c>
      <c r="M3435">
        <f>IF(AND(Colin!$G3435=$B$1,Colin!$H3435&lt;=$C$3),Colin!$I3435,)</f>
        <v>0</v>
      </c>
      <c r="N3435">
        <f>IF(AND(Colin!$G3435=$B$2,Colin!$H3435=$C$3),Colin!$I3435,)</f>
        <v>0</v>
      </c>
      <c r="O3435">
        <f>IF(AND(Colin!$G3435=$B$2,Colin!$H3435&lt;=$C$3),Colin!$I3435,)</f>
        <v>0</v>
      </c>
      <c r="P3435">
        <f>IF(Colin!$G3435&lt;$B$2,Colin!$I3435,0)</f>
        <v>0</v>
      </c>
      <c r="Q3435">
        <f>IF(Colin!$G3435&lt;$B$1,Colin!$I3435,0)</f>
        <v>0</v>
      </c>
    </row>
    <row r="3436" spans="12:17" x14ac:dyDescent="0.25">
      <c r="L3436">
        <f>IF(AND(Colin!$G3436=$B$1,Colin!$H3436=$C$3),Colin!$I3436,)</f>
        <v>0</v>
      </c>
      <c r="M3436">
        <f>IF(AND(Colin!$G3436=$B$1,Colin!$H3436&lt;=$C$3),Colin!$I3436,)</f>
        <v>0</v>
      </c>
      <c r="N3436">
        <f>IF(AND(Colin!$G3436=$B$2,Colin!$H3436=$C$3),Colin!$I3436,)</f>
        <v>0</v>
      </c>
      <c r="O3436">
        <f>IF(AND(Colin!$G3436=$B$2,Colin!$H3436&lt;=$C$3),Colin!$I3436,)</f>
        <v>0</v>
      </c>
      <c r="P3436">
        <f>IF(Colin!$G3436&lt;$B$2,Colin!$I3436,0)</f>
        <v>0</v>
      </c>
      <c r="Q3436">
        <f>IF(Colin!$G3436&lt;$B$1,Colin!$I3436,0)</f>
        <v>0</v>
      </c>
    </row>
    <row r="3437" spans="12:17" x14ac:dyDescent="0.25">
      <c r="L3437">
        <f>IF(AND(Colin!$G3437=$B$1,Colin!$H3437=$C$3),Colin!$I3437,)</f>
        <v>0</v>
      </c>
      <c r="M3437">
        <f>IF(AND(Colin!$G3437=$B$1,Colin!$H3437&lt;=$C$3),Colin!$I3437,)</f>
        <v>0</v>
      </c>
      <c r="N3437">
        <f>IF(AND(Colin!$G3437=$B$2,Colin!$H3437=$C$3),Colin!$I3437,)</f>
        <v>0</v>
      </c>
      <c r="O3437">
        <f>IF(AND(Colin!$G3437=$B$2,Colin!$H3437&lt;=$C$3),Colin!$I3437,)</f>
        <v>0</v>
      </c>
      <c r="P3437">
        <f>IF(Colin!$G3437&lt;$B$2,Colin!$I3437,0)</f>
        <v>0</v>
      </c>
      <c r="Q3437">
        <f>IF(Colin!$G3437&lt;$B$1,Colin!$I3437,0)</f>
        <v>0</v>
      </c>
    </row>
    <row r="3438" spans="12:17" x14ac:dyDescent="0.25">
      <c r="L3438">
        <f>IF(AND(Colin!$G3438=$B$1,Colin!$H3438=$C$3),Colin!$I3438,)</f>
        <v>0</v>
      </c>
      <c r="M3438">
        <f>IF(AND(Colin!$G3438=$B$1,Colin!$H3438&lt;=$C$3),Colin!$I3438,)</f>
        <v>0</v>
      </c>
      <c r="N3438">
        <f>IF(AND(Colin!$G3438=$B$2,Colin!$H3438=$C$3),Colin!$I3438,)</f>
        <v>0</v>
      </c>
      <c r="O3438">
        <f>IF(AND(Colin!$G3438=$B$2,Colin!$H3438&lt;=$C$3),Colin!$I3438,)</f>
        <v>0</v>
      </c>
      <c r="P3438">
        <f>IF(Colin!$G3438&lt;$B$2,Colin!$I3438,0)</f>
        <v>0</v>
      </c>
      <c r="Q3438">
        <f>IF(Colin!$G3438&lt;$B$1,Colin!$I3438,0)</f>
        <v>0</v>
      </c>
    </row>
    <row r="3439" spans="12:17" x14ac:dyDescent="0.25">
      <c r="L3439">
        <f>IF(AND(Colin!$G3439=$B$1,Colin!$H3439=$C$3),Colin!$I3439,)</f>
        <v>0</v>
      </c>
      <c r="M3439">
        <f>IF(AND(Colin!$G3439=$B$1,Colin!$H3439&lt;=$C$3),Colin!$I3439,)</f>
        <v>0</v>
      </c>
      <c r="N3439">
        <f>IF(AND(Colin!$G3439=$B$2,Colin!$H3439=$C$3),Colin!$I3439,)</f>
        <v>0</v>
      </c>
      <c r="O3439">
        <f>IF(AND(Colin!$G3439=$B$2,Colin!$H3439&lt;=$C$3),Colin!$I3439,)</f>
        <v>0</v>
      </c>
      <c r="P3439">
        <f>IF(Colin!$G3439&lt;$B$2,Colin!$I3439,0)</f>
        <v>0</v>
      </c>
      <c r="Q3439">
        <f>IF(Colin!$G3439&lt;$B$1,Colin!$I3439,0)</f>
        <v>0</v>
      </c>
    </row>
    <row r="3440" spans="12:17" x14ac:dyDescent="0.25">
      <c r="L3440">
        <f>IF(AND(Colin!$G3440=$B$1,Colin!$H3440=$C$3),Colin!$I3440,)</f>
        <v>0</v>
      </c>
      <c r="M3440">
        <f>IF(AND(Colin!$G3440=$B$1,Colin!$H3440&lt;=$C$3),Colin!$I3440,)</f>
        <v>0</v>
      </c>
      <c r="N3440">
        <f>IF(AND(Colin!$G3440=$B$2,Colin!$H3440=$C$3),Colin!$I3440,)</f>
        <v>0</v>
      </c>
      <c r="O3440">
        <f>IF(AND(Colin!$G3440=$B$2,Colin!$H3440&lt;=$C$3),Colin!$I3440,)</f>
        <v>0</v>
      </c>
      <c r="P3440">
        <f>IF(Colin!$G3440&lt;$B$2,Colin!$I3440,0)</f>
        <v>0</v>
      </c>
      <c r="Q3440">
        <f>IF(Colin!$G3440&lt;$B$1,Colin!$I3440,0)</f>
        <v>0</v>
      </c>
    </row>
    <row r="3441" spans="12:17" x14ac:dyDescent="0.25">
      <c r="L3441">
        <f>IF(AND(Colin!$G3441=$B$1,Colin!$H3441=$C$3),Colin!$I3441,)</f>
        <v>0</v>
      </c>
      <c r="M3441">
        <f>IF(AND(Colin!$G3441=$B$1,Colin!$H3441&lt;=$C$3),Colin!$I3441,)</f>
        <v>0</v>
      </c>
      <c r="N3441">
        <f>IF(AND(Colin!$G3441=$B$2,Colin!$H3441=$C$3),Colin!$I3441,)</f>
        <v>0</v>
      </c>
      <c r="O3441">
        <f>IF(AND(Colin!$G3441=$B$2,Colin!$H3441&lt;=$C$3),Colin!$I3441,)</f>
        <v>0</v>
      </c>
      <c r="P3441">
        <f>IF(Colin!$G3441&lt;$B$2,Colin!$I3441,0)</f>
        <v>0</v>
      </c>
      <c r="Q3441">
        <f>IF(Colin!$G3441&lt;$B$1,Colin!$I3441,0)</f>
        <v>0</v>
      </c>
    </row>
    <row r="3442" spans="12:17" x14ac:dyDescent="0.25">
      <c r="L3442">
        <f>IF(AND(Colin!$G3442=$B$1,Colin!$H3442=$C$3),Colin!$I3442,)</f>
        <v>0</v>
      </c>
      <c r="M3442">
        <f>IF(AND(Colin!$G3442=$B$1,Colin!$H3442&lt;=$C$3),Colin!$I3442,)</f>
        <v>0</v>
      </c>
      <c r="N3442">
        <f>IF(AND(Colin!$G3442=$B$2,Colin!$H3442=$C$3),Colin!$I3442,)</f>
        <v>0</v>
      </c>
      <c r="O3442">
        <f>IF(AND(Colin!$G3442=$B$2,Colin!$H3442&lt;=$C$3),Colin!$I3442,)</f>
        <v>0</v>
      </c>
      <c r="P3442">
        <f>IF(Colin!$G3442&lt;$B$2,Colin!$I3442,0)</f>
        <v>0</v>
      </c>
      <c r="Q3442">
        <f>IF(Colin!$G3442&lt;$B$1,Colin!$I3442,0)</f>
        <v>0</v>
      </c>
    </row>
    <row r="3443" spans="12:17" x14ac:dyDescent="0.25">
      <c r="L3443">
        <f>IF(AND(Colin!$G3443=$B$1,Colin!$H3443=$C$3),Colin!$I3443,)</f>
        <v>0</v>
      </c>
      <c r="M3443">
        <f>IF(AND(Colin!$G3443=$B$1,Colin!$H3443&lt;=$C$3),Colin!$I3443,)</f>
        <v>0</v>
      </c>
      <c r="N3443">
        <f>IF(AND(Colin!$G3443=$B$2,Colin!$H3443=$C$3),Colin!$I3443,)</f>
        <v>0</v>
      </c>
      <c r="O3443">
        <f>IF(AND(Colin!$G3443=$B$2,Colin!$H3443&lt;=$C$3),Colin!$I3443,)</f>
        <v>0</v>
      </c>
      <c r="P3443">
        <f>IF(Colin!$G3443&lt;$B$2,Colin!$I3443,0)</f>
        <v>0</v>
      </c>
      <c r="Q3443">
        <f>IF(Colin!$G3443&lt;$B$1,Colin!$I3443,0)</f>
        <v>0</v>
      </c>
    </row>
    <row r="3444" spans="12:17" x14ac:dyDescent="0.25">
      <c r="L3444">
        <f>IF(AND(Colin!$G3444=$B$1,Colin!$H3444=$C$3),Colin!$I3444,)</f>
        <v>0</v>
      </c>
      <c r="M3444">
        <f>IF(AND(Colin!$G3444=$B$1,Colin!$H3444&lt;=$C$3),Colin!$I3444,)</f>
        <v>0</v>
      </c>
      <c r="N3444">
        <f>IF(AND(Colin!$G3444=$B$2,Colin!$H3444=$C$3),Colin!$I3444,)</f>
        <v>0</v>
      </c>
      <c r="O3444">
        <f>IF(AND(Colin!$G3444=$B$2,Colin!$H3444&lt;=$C$3),Colin!$I3444,)</f>
        <v>0</v>
      </c>
      <c r="P3444">
        <f>IF(Colin!$G3444&lt;$B$2,Colin!$I3444,0)</f>
        <v>0</v>
      </c>
      <c r="Q3444">
        <f>IF(Colin!$G3444&lt;$B$1,Colin!$I3444,0)</f>
        <v>0</v>
      </c>
    </row>
    <row r="3445" spans="12:17" x14ac:dyDescent="0.25">
      <c r="L3445">
        <f>IF(AND(Colin!$G3445=$B$1,Colin!$H3445=$C$3),Colin!$I3445,)</f>
        <v>0</v>
      </c>
      <c r="M3445">
        <f>IF(AND(Colin!$G3445=$B$1,Colin!$H3445&lt;=$C$3),Colin!$I3445,)</f>
        <v>0</v>
      </c>
      <c r="N3445">
        <f>IF(AND(Colin!$G3445=$B$2,Colin!$H3445=$C$3),Colin!$I3445,)</f>
        <v>0</v>
      </c>
      <c r="O3445">
        <f>IF(AND(Colin!$G3445=$B$2,Colin!$H3445&lt;=$C$3),Colin!$I3445,)</f>
        <v>0</v>
      </c>
      <c r="P3445">
        <f>IF(Colin!$G3445&lt;$B$2,Colin!$I3445,0)</f>
        <v>0</v>
      </c>
      <c r="Q3445">
        <f>IF(Colin!$G3445&lt;$B$1,Colin!$I3445,0)</f>
        <v>0</v>
      </c>
    </row>
    <row r="3446" spans="12:17" x14ac:dyDescent="0.25">
      <c r="L3446">
        <f>IF(AND(Colin!$G3446=$B$1,Colin!$H3446=$C$3),Colin!$I3446,)</f>
        <v>0</v>
      </c>
      <c r="M3446">
        <f>IF(AND(Colin!$G3446=$B$1,Colin!$H3446&lt;=$C$3),Colin!$I3446,)</f>
        <v>0</v>
      </c>
      <c r="N3446">
        <f>IF(AND(Colin!$G3446=$B$2,Colin!$H3446=$C$3),Colin!$I3446,)</f>
        <v>0</v>
      </c>
      <c r="O3446">
        <f>IF(AND(Colin!$G3446=$B$2,Colin!$H3446&lt;=$C$3),Colin!$I3446,)</f>
        <v>0</v>
      </c>
      <c r="P3446">
        <f>IF(Colin!$G3446&lt;$B$2,Colin!$I3446,0)</f>
        <v>0</v>
      </c>
      <c r="Q3446">
        <f>IF(Colin!$G3446&lt;$B$1,Colin!$I3446,0)</f>
        <v>0</v>
      </c>
    </row>
    <row r="3447" spans="12:17" x14ac:dyDescent="0.25">
      <c r="L3447">
        <f>IF(AND(Colin!$G3447=$B$1,Colin!$H3447=$C$3),Colin!$I3447,)</f>
        <v>0</v>
      </c>
      <c r="M3447">
        <f>IF(AND(Colin!$G3447=$B$1,Colin!$H3447&lt;=$C$3),Colin!$I3447,)</f>
        <v>0</v>
      </c>
      <c r="N3447">
        <f>IF(AND(Colin!$G3447=$B$2,Colin!$H3447=$C$3),Colin!$I3447,)</f>
        <v>0</v>
      </c>
      <c r="O3447">
        <f>IF(AND(Colin!$G3447=$B$2,Colin!$H3447&lt;=$C$3),Colin!$I3447,)</f>
        <v>0</v>
      </c>
      <c r="P3447">
        <f>IF(Colin!$G3447&lt;$B$2,Colin!$I3447,0)</f>
        <v>0</v>
      </c>
      <c r="Q3447">
        <f>IF(Colin!$G3447&lt;$B$1,Colin!$I3447,0)</f>
        <v>0</v>
      </c>
    </row>
    <row r="3448" spans="12:17" x14ac:dyDescent="0.25">
      <c r="L3448">
        <f>IF(AND(Colin!$G3448=$B$1,Colin!$H3448=$C$3),Colin!$I3448,)</f>
        <v>0</v>
      </c>
      <c r="M3448">
        <f>IF(AND(Colin!$G3448=$B$1,Colin!$H3448&lt;=$C$3),Colin!$I3448,)</f>
        <v>0</v>
      </c>
      <c r="N3448">
        <f>IF(AND(Colin!$G3448=$B$2,Colin!$H3448=$C$3),Colin!$I3448,)</f>
        <v>0</v>
      </c>
      <c r="O3448">
        <f>IF(AND(Colin!$G3448=$B$2,Colin!$H3448&lt;=$C$3),Colin!$I3448,)</f>
        <v>0</v>
      </c>
      <c r="P3448">
        <f>IF(Colin!$G3448&lt;$B$2,Colin!$I3448,0)</f>
        <v>0</v>
      </c>
      <c r="Q3448">
        <f>IF(Colin!$G3448&lt;$B$1,Colin!$I3448,0)</f>
        <v>0</v>
      </c>
    </row>
    <row r="3449" spans="12:17" x14ac:dyDescent="0.25">
      <c r="L3449">
        <f>IF(AND(Colin!$G3449=$B$1,Colin!$H3449=$C$3),Colin!$I3449,)</f>
        <v>0</v>
      </c>
      <c r="M3449">
        <f>IF(AND(Colin!$G3449=$B$1,Colin!$H3449&lt;=$C$3),Colin!$I3449,)</f>
        <v>0</v>
      </c>
      <c r="N3449">
        <f>IF(AND(Colin!$G3449=$B$2,Colin!$H3449=$C$3),Colin!$I3449,)</f>
        <v>0</v>
      </c>
      <c r="O3449">
        <f>IF(AND(Colin!$G3449=$B$2,Colin!$H3449&lt;=$C$3),Colin!$I3449,)</f>
        <v>0</v>
      </c>
      <c r="P3449">
        <f>IF(Colin!$G3449&lt;$B$2,Colin!$I3449,0)</f>
        <v>0</v>
      </c>
      <c r="Q3449">
        <f>IF(Colin!$G3449&lt;$B$1,Colin!$I3449,0)</f>
        <v>0</v>
      </c>
    </row>
    <row r="3450" spans="12:17" x14ac:dyDescent="0.25">
      <c r="L3450">
        <f>IF(AND(Colin!$G3450=$B$1,Colin!$H3450=$C$3),Colin!$I3450,)</f>
        <v>0</v>
      </c>
      <c r="M3450">
        <f>IF(AND(Colin!$G3450=$B$1,Colin!$H3450&lt;=$C$3),Colin!$I3450,)</f>
        <v>0</v>
      </c>
      <c r="N3450">
        <f>IF(AND(Colin!$G3450=$B$2,Colin!$H3450=$C$3),Colin!$I3450,)</f>
        <v>0</v>
      </c>
      <c r="O3450">
        <f>IF(AND(Colin!$G3450=$B$2,Colin!$H3450&lt;=$C$3),Colin!$I3450,)</f>
        <v>0</v>
      </c>
      <c r="P3450">
        <f>IF(Colin!$G3450&lt;$B$2,Colin!$I3450,0)</f>
        <v>0</v>
      </c>
      <c r="Q3450">
        <f>IF(Colin!$G3450&lt;$B$1,Colin!$I3450,0)</f>
        <v>0</v>
      </c>
    </row>
    <row r="3451" spans="12:17" x14ac:dyDescent="0.25">
      <c r="L3451">
        <f>IF(AND(Colin!$G3451=$B$1,Colin!$H3451=$C$3),Colin!$I3451,)</f>
        <v>0</v>
      </c>
      <c r="M3451">
        <f>IF(AND(Colin!$G3451=$B$1,Colin!$H3451&lt;=$C$3),Colin!$I3451,)</f>
        <v>0</v>
      </c>
      <c r="N3451">
        <f>IF(AND(Colin!$G3451=$B$2,Colin!$H3451=$C$3),Colin!$I3451,)</f>
        <v>0</v>
      </c>
      <c r="O3451">
        <f>IF(AND(Colin!$G3451=$B$2,Colin!$H3451&lt;=$C$3),Colin!$I3451,)</f>
        <v>0</v>
      </c>
      <c r="P3451">
        <f>IF(Colin!$G3451&lt;$B$2,Colin!$I3451,0)</f>
        <v>0</v>
      </c>
      <c r="Q3451">
        <f>IF(Colin!$G3451&lt;$B$1,Colin!$I3451,0)</f>
        <v>0</v>
      </c>
    </row>
    <row r="3452" spans="12:17" x14ac:dyDescent="0.25">
      <c r="L3452">
        <f>IF(AND(Colin!$G3452=$B$1,Colin!$H3452=$C$3),Colin!$I3452,)</f>
        <v>0</v>
      </c>
      <c r="M3452">
        <f>IF(AND(Colin!$G3452=$B$1,Colin!$H3452&lt;=$C$3),Colin!$I3452,)</f>
        <v>0</v>
      </c>
      <c r="N3452">
        <f>IF(AND(Colin!$G3452=$B$2,Colin!$H3452=$C$3),Colin!$I3452,)</f>
        <v>0</v>
      </c>
      <c r="O3452">
        <f>IF(AND(Colin!$G3452=$B$2,Colin!$H3452&lt;=$C$3),Colin!$I3452,)</f>
        <v>0</v>
      </c>
      <c r="P3452">
        <f>IF(Colin!$G3452&lt;$B$2,Colin!$I3452,0)</f>
        <v>0</v>
      </c>
      <c r="Q3452">
        <f>IF(Colin!$G3452&lt;$B$1,Colin!$I3452,0)</f>
        <v>0</v>
      </c>
    </row>
    <row r="3453" spans="12:17" x14ac:dyDescent="0.25">
      <c r="L3453">
        <f>IF(AND(Colin!$G3453=$B$1,Colin!$H3453=$C$3),Colin!$I3453,)</f>
        <v>0</v>
      </c>
      <c r="M3453">
        <f>IF(AND(Colin!$G3453=$B$1,Colin!$H3453&lt;=$C$3),Colin!$I3453,)</f>
        <v>0</v>
      </c>
      <c r="N3453">
        <f>IF(AND(Colin!$G3453=$B$2,Colin!$H3453=$C$3),Colin!$I3453,)</f>
        <v>0</v>
      </c>
      <c r="O3453">
        <f>IF(AND(Colin!$G3453=$B$2,Colin!$H3453&lt;=$C$3),Colin!$I3453,)</f>
        <v>0</v>
      </c>
      <c r="P3453">
        <f>IF(Colin!$G3453&lt;$B$2,Colin!$I3453,0)</f>
        <v>0</v>
      </c>
      <c r="Q3453">
        <f>IF(Colin!$G3453&lt;$B$1,Colin!$I3453,0)</f>
        <v>0</v>
      </c>
    </row>
    <row r="3454" spans="12:17" x14ac:dyDescent="0.25">
      <c r="L3454">
        <f>IF(AND(Colin!$G3454=$B$1,Colin!$H3454=$C$3),Colin!$I3454,)</f>
        <v>0</v>
      </c>
      <c r="M3454">
        <f>IF(AND(Colin!$G3454=$B$1,Colin!$H3454&lt;=$C$3),Colin!$I3454,)</f>
        <v>0</v>
      </c>
      <c r="N3454">
        <f>IF(AND(Colin!$G3454=$B$2,Colin!$H3454=$C$3),Colin!$I3454,)</f>
        <v>0</v>
      </c>
      <c r="O3454">
        <f>IF(AND(Colin!$G3454=$B$2,Colin!$H3454&lt;=$C$3),Colin!$I3454,)</f>
        <v>0</v>
      </c>
      <c r="P3454">
        <f>IF(Colin!$G3454&lt;$B$2,Colin!$I3454,0)</f>
        <v>0</v>
      </c>
      <c r="Q3454">
        <f>IF(Colin!$G3454&lt;$B$1,Colin!$I3454,0)</f>
        <v>0</v>
      </c>
    </row>
    <row r="3455" spans="12:17" x14ac:dyDescent="0.25">
      <c r="L3455">
        <f>IF(AND(Colin!$G3455=$B$1,Colin!$H3455=$C$3),Colin!$I3455,)</f>
        <v>0</v>
      </c>
      <c r="M3455">
        <f>IF(AND(Colin!$G3455=$B$1,Colin!$H3455&lt;=$C$3),Colin!$I3455,)</f>
        <v>0</v>
      </c>
      <c r="N3455">
        <f>IF(AND(Colin!$G3455=$B$2,Colin!$H3455=$C$3),Colin!$I3455,)</f>
        <v>0</v>
      </c>
      <c r="O3455">
        <f>IF(AND(Colin!$G3455=$B$2,Colin!$H3455&lt;=$C$3),Colin!$I3455,)</f>
        <v>0</v>
      </c>
      <c r="P3455">
        <f>IF(Colin!$G3455&lt;$B$2,Colin!$I3455,0)</f>
        <v>0</v>
      </c>
      <c r="Q3455">
        <f>IF(Colin!$G3455&lt;$B$1,Colin!$I3455,0)</f>
        <v>0</v>
      </c>
    </row>
    <row r="3456" spans="12:17" x14ac:dyDescent="0.25">
      <c r="L3456">
        <f>IF(AND(Colin!$G3456=$B$1,Colin!$H3456=$C$3),Colin!$I3456,)</f>
        <v>0</v>
      </c>
      <c r="M3456">
        <f>IF(AND(Colin!$G3456=$B$1,Colin!$H3456&lt;=$C$3),Colin!$I3456,)</f>
        <v>0</v>
      </c>
      <c r="N3456">
        <f>IF(AND(Colin!$G3456=$B$2,Colin!$H3456=$C$3),Colin!$I3456,)</f>
        <v>0</v>
      </c>
      <c r="O3456">
        <f>IF(AND(Colin!$G3456=$B$2,Colin!$H3456&lt;=$C$3),Colin!$I3456,)</f>
        <v>0</v>
      </c>
      <c r="P3456">
        <f>IF(Colin!$G3456&lt;$B$2,Colin!$I3456,0)</f>
        <v>0</v>
      </c>
      <c r="Q3456">
        <f>IF(Colin!$G3456&lt;$B$1,Colin!$I3456,0)</f>
        <v>0</v>
      </c>
    </row>
    <row r="3457" spans="12:17" x14ac:dyDescent="0.25">
      <c r="L3457">
        <f>IF(AND(Colin!$G3457=$B$1,Colin!$H3457=$C$3),Colin!$I3457,)</f>
        <v>0</v>
      </c>
      <c r="M3457">
        <f>IF(AND(Colin!$G3457=$B$1,Colin!$H3457&lt;=$C$3),Colin!$I3457,)</f>
        <v>0</v>
      </c>
      <c r="N3457">
        <f>IF(AND(Colin!$G3457=$B$2,Colin!$H3457=$C$3),Colin!$I3457,)</f>
        <v>0</v>
      </c>
      <c r="O3457">
        <f>IF(AND(Colin!$G3457=$B$2,Colin!$H3457&lt;=$C$3),Colin!$I3457,)</f>
        <v>0</v>
      </c>
      <c r="P3457">
        <f>IF(Colin!$G3457&lt;$B$2,Colin!$I3457,0)</f>
        <v>0</v>
      </c>
      <c r="Q3457">
        <f>IF(Colin!$G3457&lt;$B$1,Colin!$I3457,0)</f>
        <v>0</v>
      </c>
    </row>
    <row r="3458" spans="12:17" x14ac:dyDescent="0.25">
      <c r="L3458">
        <f>IF(AND(Colin!$G3458=$B$1,Colin!$H3458=$C$3),Colin!$I3458,)</f>
        <v>0</v>
      </c>
      <c r="M3458">
        <f>IF(AND(Colin!$G3458=$B$1,Colin!$H3458&lt;=$C$3),Colin!$I3458,)</f>
        <v>0</v>
      </c>
      <c r="N3458">
        <f>IF(AND(Colin!$G3458=$B$2,Colin!$H3458=$C$3),Colin!$I3458,)</f>
        <v>0</v>
      </c>
      <c r="O3458">
        <f>IF(AND(Colin!$G3458=$B$2,Colin!$H3458&lt;=$C$3),Colin!$I3458,)</f>
        <v>0</v>
      </c>
      <c r="P3458">
        <f>IF(Colin!$G3458&lt;$B$2,Colin!$I3458,0)</f>
        <v>0</v>
      </c>
      <c r="Q3458">
        <f>IF(Colin!$G3458&lt;$B$1,Colin!$I3458,0)</f>
        <v>0</v>
      </c>
    </row>
    <row r="3459" spans="12:17" x14ac:dyDescent="0.25">
      <c r="L3459">
        <f>IF(AND(Colin!$G3459=$B$1,Colin!$H3459=$C$3),Colin!$I3459,)</f>
        <v>0</v>
      </c>
      <c r="M3459">
        <f>IF(AND(Colin!$G3459=$B$1,Colin!$H3459&lt;=$C$3),Colin!$I3459,)</f>
        <v>0</v>
      </c>
      <c r="N3459">
        <f>IF(AND(Colin!$G3459=$B$2,Colin!$H3459=$C$3),Colin!$I3459,)</f>
        <v>0</v>
      </c>
      <c r="O3459">
        <f>IF(AND(Colin!$G3459=$B$2,Colin!$H3459&lt;=$C$3),Colin!$I3459,)</f>
        <v>0</v>
      </c>
      <c r="P3459">
        <f>IF(Colin!$G3459&lt;$B$2,Colin!$I3459,0)</f>
        <v>0</v>
      </c>
      <c r="Q3459">
        <f>IF(Colin!$G3459&lt;$B$1,Colin!$I3459,0)</f>
        <v>0</v>
      </c>
    </row>
    <row r="3460" spans="12:17" x14ac:dyDescent="0.25">
      <c r="L3460">
        <f>IF(AND(Colin!$G3460=$B$1,Colin!$H3460=$C$3),Colin!$I3460,)</f>
        <v>0</v>
      </c>
      <c r="M3460">
        <f>IF(AND(Colin!$G3460=$B$1,Colin!$H3460&lt;=$C$3),Colin!$I3460,)</f>
        <v>0</v>
      </c>
      <c r="N3460">
        <f>IF(AND(Colin!$G3460=$B$2,Colin!$H3460=$C$3),Colin!$I3460,)</f>
        <v>0</v>
      </c>
      <c r="O3460">
        <f>IF(AND(Colin!$G3460=$B$2,Colin!$H3460&lt;=$C$3),Colin!$I3460,)</f>
        <v>0</v>
      </c>
      <c r="P3460">
        <f>IF(Colin!$G3460&lt;$B$2,Colin!$I3460,0)</f>
        <v>0</v>
      </c>
      <c r="Q3460">
        <f>IF(Colin!$G3460&lt;$B$1,Colin!$I3460,0)</f>
        <v>0</v>
      </c>
    </row>
    <row r="3461" spans="12:17" x14ac:dyDescent="0.25">
      <c r="L3461">
        <f>IF(AND(Colin!$G3461=$B$1,Colin!$H3461=$C$3),Colin!$I3461,)</f>
        <v>0</v>
      </c>
      <c r="M3461">
        <f>IF(AND(Colin!$G3461=$B$1,Colin!$H3461&lt;=$C$3),Colin!$I3461,)</f>
        <v>0</v>
      </c>
      <c r="N3461">
        <f>IF(AND(Colin!$G3461=$B$2,Colin!$H3461=$C$3),Colin!$I3461,)</f>
        <v>0</v>
      </c>
      <c r="O3461">
        <f>IF(AND(Colin!$G3461=$B$2,Colin!$H3461&lt;=$C$3),Colin!$I3461,)</f>
        <v>0</v>
      </c>
      <c r="P3461">
        <f>IF(Colin!$G3461&lt;$B$2,Colin!$I3461,0)</f>
        <v>0</v>
      </c>
      <c r="Q3461">
        <f>IF(Colin!$G3461&lt;$B$1,Colin!$I3461,0)</f>
        <v>0</v>
      </c>
    </row>
    <row r="3462" spans="12:17" x14ac:dyDescent="0.25">
      <c r="L3462">
        <f>IF(AND(Colin!$G3462=$B$1,Colin!$H3462=$C$3),Colin!$I3462,)</f>
        <v>0</v>
      </c>
      <c r="M3462">
        <f>IF(AND(Colin!$G3462=$B$1,Colin!$H3462&lt;=$C$3),Colin!$I3462,)</f>
        <v>0</v>
      </c>
      <c r="N3462">
        <f>IF(AND(Colin!$G3462=$B$2,Colin!$H3462=$C$3),Colin!$I3462,)</f>
        <v>0</v>
      </c>
      <c r="O3462">
        <f>IF(AND(Colin!$G3462=$B$2,Colin!$H3462&lt;=$C$3),Colin!$I3462,)</f>
        <v>0</v>
      </c>
      <c r="P3462">
        <f>IF(Colin!$G3462&lt;$B$2,Colin!$I3462,0)</f>
        <v>0</v>
      </c>
      <c r="Q3462">
        <f>IF(Colin!$G3462&lt;$B$1,Colin!$I3462,0)</f>
        <v>0</v>
      </c>
    </row>
    <row r="3463" spans="12:17" x14ac:dyDescent="0.25">
      <c r="L3463">
        <f>IF(AND(Colin!$G3463=$B$1,Colin!$H3463=$C$3),Colin!$I3463,)</f>
        <v>0</v>
      </c>
      <c r="M3463">
        <f>IF(AND(Colin!$G3463=$B$1,Colin!$H3463&lt;=$C$3),Colin!$I3463,)</f>
        <v>0</v>
      </c>
      <c r="N3463">
        <f>IF(AND(Colin!$G3463=$B$2,Colin!$H3463=$C$3),Colin!$I3463,)</f>
        <v>0</v>
      </c>
      <c r="O3463">
        <f>IF(AND(Colin!$G3463=$B$2,Colin!$H3463&lt;=$C$3),Colin!$I3463,)</f>
        <v>0</v>
      </c>
      <c r="P3463">
        <f>IF(Colin!$G3463&lt;$B$2,Colin!$I3463,0)</f>
        <v>0</v>
      </c>
      <c r="Q3463">
        <f>IF(Colin!$G3463&lt;$B$1,Colin!$I3463,0)</f>
        <v>0</v>
      </c>
    </row>
    <row r="3464" spans="12:17" x14ac:dyDescent="0.25">
      <c r="L3464">
        <f>IF(AND(Colin!$G3464=$B$1,Colin!$H3464=$C$3),Colin!$I3464,)</f>
        <v>0</v>
      </c>
      <c r="M3464">
        <f>IF(AND(Colin!$G3464=$B$1,Colin!$H3464&lt;=$C$3),Colin!$I3464,)</f>
        <v>0</v>
      </c>
      <c r="N3464">
        <f>IF(AND(Colin!$G3464=$B$2,Colin!$H3464=$C$3),Colin!$I3464,)</f>
        <v>0</v>
      </c>
      <c r="O3464">
        <f>IF(AND(Colin!$G3464=$B$2,Colin!$H3464&lt;=$C$3),Colin!$I3464,)</f>
        <v>0</v>
      </c>
      <c r="P3464">
        <f>IF(Colin!$G3464&lt;$B$2,Colin!$I3464,0)</f>
        <v>0</v>
      </c>
      <c r="Q3464">
        <f>IF(Colin!$G3464&lt;$B$1,Colin!$I3464,0)</f>
        <v>0</v>
      </c>
    </row>
    <row r="3465" spans="12:17" x14ac:dyDescent="0.25">
      <c r="L3465">
        <f>IF(AND(Colin!$G3465=$B$1,Colin!$H3465=$C$3),Colin!$I3465,)</f>
        <v>0</v>
      </c>
      <c r="M3465">
        <f>IF(AND(Colin!$G3465=$B$1,Colin!$H3465&lt;=$C$3),Colin!$I3465,)</f>
        <v>0</v>
      </c>
      <c r="N3465">
        <f>IF(AND(Colin!$G3465=$B$2,Colin!$H3465=$C$3),Colin!$I3465,)</f>
        <v>0</v>
      </c>
      <c r="O3465">
        <f>IF(AND(Colin!$G3465=$B$2,Colin!$H3465&lt;=$C$3),Colin!$I3465,)</f>
        <v>0</v>
      </c>
      <c r="P3465">
        <f>IF(Colin!$G3465&lt;$B$2,Colin!$I3465,0)</f>
        <v>0</v>
      </c>
      <c r="Q3465">
        <f>IF(Colin!$G3465&lt;$B$1,Colin!$I3465,0)</f>
        <v>0</v>
      </c>
    </row>
    <row r="3466" spans="12:17" x14ac:dyDescent="0.25">
      <c r="L3466">
        <f>IF(AND(Colin!$G3466=$B$1,Colin!$H3466=$C$3),Colin!$I3466,)</f>
        <v>0</v>
      </c>
      <c r="M3466">
        <f>IF(AND(Colin!$G3466=$B$1,Colin!$H3466&lt;=$C$3),Colin!$I3466,)</f>
        <v>0</v>
      </c>
      <c r="N3466">
        <f>IF(AND(Colin!$G3466=$B$2,Colin!$H3466=$C$3),Colin!$I3466,)</f>
        <v>0</v>
      </c>
      <c r="O3466">
        <f>IF(AND(Colin!$G3466=$B$2,Colin!$H3466&lt;=$C$3),Colin!$I3466,)</f>
        <v>0</v>
      </c>
      <c r="P3466">
        <f>IF(Colin!$G3466&lt;$B$2,Colin!$I3466,0)</f>
        <v>0</v>
      </c>
      <c r="Q3466">
        <f>IF(Colin!$G3466&lt;$B$1,Colin!$I3466,0)</f>
        <v>0</v>
      </c>
    </row>
    <row r="3467" spans="12:17" x14ac:dyDescent="0.25">
      <c r="L3467">
        <f>IF(AND(Colin!$G3467=$B$1,Colin!$H3467=$C$3),Colin!$I3467,)</f>
        <v>0</v>
      </c>
      <c r="M3467">
        <f>IF(AND(Colin!$G3467=$B$1,Colin!$H3467&lt;=$C$3),Colin!$I3467,)</f>
        <v>0</v>
      </c>
      <c r="N3467">
        <f>IF(AND(Colin!$G3467=$B$2,Colin!$H3467=$C$3),Colin!$I3467,)</f>
        <v>0</v>
      </c>
      <c r="O3467">
        <f>IF(AND(Colin!$G3467=$B$2,Colin!$H3467&lt;=$C$3),Colin!$I3467,)</f>
        <v>0</v>
      </c>
      <c r="P3467">
        <f>IF(Colin!$G3467&lt;$B$2,Colin!$I3467,0)</f>
        <v>0</v>
      </c>
      <c r="Q3467">
        <f>IF(Colin!$G3467&lt;$B$1,Colin!$I3467,0)</f>
        <v>0</v>
      </c>
    </row>
    <row r="3468" spans="12:17" x14ac:dyDescent="0.25">
      <c r="L3468">
        <f>IF(AND(Colin!$G3468=$B$1,Colin!$H3468=$C$3),Colin!$I3468,)</f>
        <v>0</v>
      </c>
      <c r="M3468">
        <f>IF(AND(Colin!$G3468=$B$1,Colin!$H3468&lt;=$C$3),Colin!$I3468,)</f>
        <v>0</v>
      </c>
      <c r="N3468">
        <f>IF(AND(Colin!$G3468=$B$2,Colin!$H3468=$C$3),Colin!$I3468,)</f>
        <v>0</v>
      </c>
      <c r="O3468">
        <f>IF(AND(Colin!$G3468=$B$2,Colin!$H3468&lt;=$C$3),Colin!$I3468,)</f>
        <v>0</v>
      </c>
      <c r="P3468">
        <f>IF(Colin!$G3468&lt;$B$2,Colin!$I3468,0)</f>
        <v>0</v>
      </c>
      <c r="Q3468">
        <f>IF(Colin!$G3468&lt;$B$1,Colin!$I3468,0)</f>
        <v>0</v>
      </c>
    </row>
    <row r="3469" spans="12:17" x14ac:dyDescent="0.25">
      <c r="L3469">
        <f>IF(AND(Colin!$G3469=$B$1,Colin!$H3469=$C$3),Colin!$I3469,)</f>
        <v>0</v>
      </c>
      <c r="M3469">
        <f>IF(AND(Colin!$G3469=$B$1,Colin!$H3469&lt;=$C$3),Colin!$I3469,)</f>
        <v>0</v>
      </c>
      <c r="N3469">
        <f>IF(AND(Colin!$G3469=$B$2,Colin!$H3469=$C$3),Colin!$I3469,)</f>
        <v>0</v>
      </c>
      <c r="O3469">
        <f>IF(AND(Colin!$G3469=$B$2,Colin!$H3469&lt;=$C$3),Colin!$I3469,)</f>
        <v>0</v>
      </c>
      <c r="P3469">
        <f>IF(Colin!$G3469&lt;$B$2,Colin!$I3469,0)</f>
        <v>0</v>
      </c>
      <c r="Q3469">
        <f>IF(Colin!$G3469&lt;$B$1,Colin!$I3469,0)</f>
        <v>0</v>
      </c>
    </row>
    <row r="3470" spans="12:17" x14ac:dyDescent="0.25">
      <c r="L3470">
        <f>IF(AND(Colin!$G3470=$B$1,Colin!$H3470=$C$3),Colin!$I3470,)</f>
        <v>0</v>
      </c>
      <c r="M3470">
        <f>IF(AND(Colin!$G3470=$B$1,Colin!$H3470&lt;=$C$3),Colin!$I3470,)</f>
        <v>0</v>
      </c>
      <c r="N3470">
        <f>IF(AND(Colin!$G3470=$B$2,Colin!$H3470=$C$3),Colin!$I3470,)</f>
        <v>0</v>
      </c>
      <c r="O3470">
        <f>IF(AND(Colin!$G3470=$B$2,Colin!$H3470&lt;=$C$3),Colin!$I3470,)</f>
        <v>0</v>
      </c>
      <c r="P3470">
        <f>IF(Colin!$G3470&lt;$B$2,Colin!$I3470,0)</f>
        <v>0</v>
      </c>
      <c r="Q3470">
        <f>IF(Colin!$G3470&lt;$B$1,Colin!$I3470,0)</f>
        <v>0</v>
      </c>
    </row>
    <row r="3471" spans="12:17" x14ac:dyDescent="0.25">
      <c r="L3471">
        <f>IF(AND(Colin!$G3471=$B$1,Colin!$H3471=$C$3),Colin!$I3471,)</f>
        <v>0</v>
      </c>
      <c r="M3471">
        <f>IF(AND(Colin!$G3471=$B$1,Colin!$H3471&lt;=$C$3),Colin!$I3471,)</f>
        <v>0</v>
      </c>
      <c r="N3471">
        <f>IF(AND(Colin!$G3471=$B$2,Colin!$H3471=$C$3),Colin!$I3471,)</f>
        <v>0</v>
      </c>
      <c r="O3471">
        <f>IF(AND(Colin!$G3471=$B$2,Colin!$H3471&lt;=$C$3),Colin!$I3471,)</f>
        <v>0</v>
      </c>
      <c r="P3471">
        <f>IF(Colin!$G3471&lt;$B$2,Colin!$I3471,0)</f>
        <v>0</v>
      </c>
      <c r="Q3471">
        <f>IF(Colin!$G3471&lt;$B$1,Colin!$I3471,0)</f>
        <v>0</v>
      </c>
    </row>
    <row r="3472" spans="12:17" x14ac:dyDescent="0.25">
      <c r="L3472">
        <f>IF(AND(Colin!$G3472=$B$1,Colin!$H3472=$C$3),Colin!$I3472,)</f>
        <v>0</v>
      </c>
      <c r="M3472">
        <f>IF(AND(Colin!$G3472=$B$1,Colin!$H3472&lt;=$C$3),Colin!$I3472,)</f>
        <v>0</v>
      </c>
      <c r="N3472">
        <f>IF(AND(Colin!$G3472=$B$2,Colin!$H3472=$C$3),Colin!$I3472,)</f>
        <v>0</v>
      </c>
      <c r="O3472">
        <f>IF(AND(Colin!$G3472=$B$2,Colin!$H3472&lt;=$C$3),Colin!$I3472,)</f>
        <v>0</v>
      </c>
      <c r="P3472">
        <f>IF(Colin!$G3472&lt;$B$2,Colin!$I3472,0)</f>
        <v>0</v>
      </c>
      <c r="Q3472">
        <f>IF(Colin!$G3472&lt;$B$1,Colin!$I3472,0)</f>
        <v>0</v>
      </c>
    </row>
    <row r="3473" spans="12:17" x14ac:dyDescent="0.25">
      <c r="L3473">
        <f>IF(AND(Colin!$G3473=$B$1,Colin!$H3473=$C$3),Colin!$I3473,)</f>
        <v>0</v>
      </c>
      <c r="M3473">
        <f>IF(AND(Colin!$G3473=$B$1,Colin!$H3473&lt;=$C$3),Colin!$I3473,)</f>
        <v>0</v>
      </c>
      <c r="N3473">
        <f>IF(AND(Colin!$G3473=$B$2,Colin!$H3473=$C$3),Colin!$I3473,)</f>
        <v>0</v>
      </c>
      <c r="O3473">
        <f>IF(AND(Colin!$G3473=$B$2,Colin!$H3473&lt;=$C$3),Colin!$I3473,)</f>
        <v>0</v>
      </c>
      <c r="P3473">
        <f>IF(Colin!$G3473&lt;$B$2,Colin!$I3473,0)</f>
        <v>0</v>
      </c>
      <c r="Q3473">
        <f>IF(Colin!$G3473&lt;$B$1,Colin!$I3473,0)</f>
        <v>0</v>
      </c>
    </row>
    <row r="3474" spans="12:17" x14ac:dyDescent="0.25">
      <c r="L3474">
        <f>IF(AND(Colin!$G3474=$B$1,Colin!$H3474=$C$3),Colin!$I3474,)</f>
        <v>0</v>
      </c>
      <c r="M3474">
        <f>IF(AND(Colin!$G3474=$B$1,Colin!$H3474&lt;=$C$3),Colin!$I3474,)</f>
        <v>0</v>
      </c>
      <c r="N3474">
        <f>IF(AND(Colin!$G3474=$B$2,Colin!$H3474=$C$3),Colin!$I3474,)</f>
        <v>0</v>
      </c>
      <c r="O3474">
        <f>IF(AND(Colin!$G3474=$B$2,Colin!$H3474&lt;=$C$3),Colin!$I3474,)</f>
        <v>0</v>
      </c>
      <c r="P3474">
        <f>IF(Colin!$G3474&lt;$B$2,Colin!$I3474,0)</f>
        <v>0</v>
      </c>
      <c r="Q3474">
        <f>IF(Colin!$G3474&lt;$B$1,Colin!$I3474,0)</f>
        <v>0</v>
      </c>
    </row>
    <row r="3475" spans="12:17" x14ac:dyDescent="0.25">
      <c r="L3475">
        <f>IF(AND(Colin!$G3475=$B$1,Colin!$H3475=$C$3),Colin!$I3475,)</f>
        <v>0</v>
      </c>
      <c r="M3475">
        <f>IF(AND(Colin!$G3475=$B$1,Colin!$H3475&lt;=$C$3),Colin!$I3475,)</f>
        <v>0</v>
      </c>
      <c r="N3475">
        <f>IF(AND(Colin!$G3475=$B$2,Colin!$H3475=$C$3),Colin!$I3475,)</f>
        <v>0</v>
      </c>
      <c r="O3475">
        <f>IF(AND(Colin!$G3475=$B$2,Colin!$H3475&lt;=$C$3),Colin!$I3475,)</f>
        <v>0</v>
      </c>
      <c r="P3475">
        <f>IF(Colin!$G3475&lt;$B$2,Colin!$I3475,0)</f>
        <v>0</v>
      </c>
      <c r="Q3475">
        <f>IF(Colin!$G3475&lt;$B$1,Colin!$I3475,0)</f>
        <v>0</v>
      </c>
    </row>
    <row r="3476" spans="12:17" x14ac:dyDescent="0.25">
      <c r="L3476">
        <f>IF(AND(Colin!$G3476=$B$1,Colin!$H3476=$C$3),Colin!$I3476,)</f>
        <v>0</v>
      </c>
      <c r="M3476">
        <f>IF(AND(Colin!$G3476=$B$1,Colin!$H3476&lt;=$C$3),Colin!$I3476,)</f>
        <v>0</v>
      </c>
      <c r="N3476">
        <f>IF(AND(Colin!$G3476=$B$2,Colin!$H3476=$C$3),Colin!$I3476,)</f>
        <v>0</v>
      </c>
      <c r="O3476">
        <f>IF(AND(Colin!$G3476=$B$2,Colin!$H3476&lt;=$C$3),Colin!$I3476,)</f>
        <v>0</v>
      </c>
      <c r="P3476">
        <f>IF(Colin!$G3476&lt;$B$2,Colin!$I3476,0)</f>
        <v>0</v>
      </c>
      <c r="Q3476">
        <f>IF(Colin!$G3476&lt;$B$1,Colin!$I3476,0)</f>
        <v>0</v>
      </c>
    </row>
    <row r="3477" spans="12:17" x14ac:dyDescent="0.25">
      <c r="L3477">
        <f>IF(AND(Colin!$G3477=$B$1,Colin!$H3477=$C$3),Colin!$I3477,)</f>
        <v>0</v>
      </c>
      <c r="M3477">
        <f>IF(AND(Colin!$G3477=$B$1,Colin!$H3477&lt;=$C$3),Colin!$I3477,)</f>
        <v>0</v>
      </c>
      <c r="N3477">
        <f>IF(AND(Colin!$G3477=$B$2,Colin!$H3477=$C$3),Colin!$I3477,)</f>
        <v>0</v>
      </c>
      <c r="O3477">
        <f>IF(AND(Colin!$G3477=$B$2,Colin!$H3477&lt;=$C$3),Colin!$I3477,)</f>
        <v>0</v>
      </c>
      <c r="P3477">
        <f>IF(Colin!$G3477&lt;$B$2,Colin!$I3477,0)</f>
        <v>0</v>
      </c>
      <c r="Q3477">
        <f>IF(Colin!$G3477&lt;$B$1,Colin!$I3477,0)</f>
        <v>0</v>
      </c>
    </row>
    <row r="3478" spans="12:17" x14ac:dyDescent="0.25">
      <c r="L3478">
        <f>IF(AND(Colin!$G3478=$B$1,Colin!$H3478=$C$3),Colin!$I3478,)</f>
        <v>0</v>
      </c>
      <c r="M3478">
        <f>IF(AND(Colin!$G3478=$B$1,Colin!$H3478&lt;=$C$3),Colin!$I3478,)</f>
        <v>0</v>
      </c>
      <c r="N3478">
        <f>IF(AND(Colin!$G3478=$B$2,Colin!$H3478=$C$3),Colin!$I3478,)</f>
        <v>0</v>
      </c>
      <c r="O3478">
        <f>IF(AND(Colin!$G3478=$B$2,Colin!$H3478&lt;=$C$3),Colin!$I3478,)</f>
        <v>0</v>
      </c>
      <c r="P3478">
        <f>IF(Colin!$G3478&lt;$B$2,Colin!$I3478,0)</f>
        <v>0</v>
      </c>
      <c r="Q3478">
        <f>IF(Colin!$G3478&lt;$B$1,Colin!$I3478,0)</f>
        <v>0</v>
      </c>
    </row>
    <row r="3479" spans="12:17" x14ac:dyDescent="0.25">
      <c r="L3479">
        <f>IF(AND(Colin!$G3479=$B$1,Colin!$H3479=$C$3),Colin!$I3479,)</f>
        <v>0</v>
      </c>
      <c r="M3479">
        <f>IF(AND(Colin!$G3479=$B$1,Colin!$H3479&lt;=$C$3),Colin!$I3479,)</f>
        <v>0</v>
      </c>
      <c r="N3479">
        <f>IF(AND(Colin!$G3479=$B$2,Colin!$H3479=$C$3),Colin!$I3479,)</f>
        <v>0</v>
      </c>
      <c r="O3479">
        <f>IF(AND(Colin!$G3479=$B$2,Colin!$H3479&lt;=$C$3),Colin!$I3479,)</f>
        <v>0</v>
      </c>
      <c r="P3479">
        <f>IF(Colin!$G3479&lt;$B$2,Colin!$I3479,0)</f>
        <v>0</v>
      </c>
      <c r="Q3479">
        <f>IF(Colin!$G3479&lt;$B$1,Colin!$I3479,0)</f>
        <v>0</v>
      </c>
    </row>
    <row r="3480" spans="12:17" x14ac:dyDescent="0.25">
      <c r="L3480">
        <f>IF(AND(Colin!$G3480=$B$1,Colin!$H3480=$C$3),Colin!$I3480,)</f>
        <v>0</v>
      </c>
      <c r="M3480">
        <f>IF(AND(Colin!$G3480=$B$1,Colin!$H3480&lt;=$C$3),Colin!$I3480,)</f>
        <v>0</v>
      </c>
      <c r="N3480">
        <f>IF(AND(Colin!$G3480=$B$2,Colin!$H3480=$C$3),Colin!$I3480,)</f>
        <v>0</v>
      </c>
      <c r="O3480">
        <f>IF(AND(Colin!$G3480=$B$2,Colin!$H3480&lt;=$C$3),Colin!$I3480,)</f>
        <v>0</v>
      </c>
      <c r="P3480">
        <f>IF(Colin!$G3480&lt;$B$2,Colin!$I3480,0)</f>
        <v>0</v>
      </c>
      <c r="Q3480">
        <f>IF(Colin!$G3480&lt;$B$1,Colin!$I3480,0)</f>
        <v>0</v>
      </c>
    </row>
    <row r="3481" spans="12:17" x14ac:dyDescent="0.25">
      <c r="L3481">
        <f>IF(AND(Colin!$G3481=$B$1,Colin!$H3481=$C$3),Colin!$I3481,)</f>
        <v>0</v>
      </c>
      <c r="M3481">
        <f>IF(AND(Colin!$G3481=$B$1,Colin!$H3481&lt;=$C$3),Colin!$I3481,)</f>
        <v>0</v>
      </c>
      <c r="N3481">
        <f>IF(AND(Colin!$G3481=$B$2,Colin!$H3481=$C$3),Colin!$I3481,)</f>
        <v>0</v>
      </c>
      <c r="O3481">
        <f>IF(AND(Colin!$G3481=$B$2,Colin!$H3481&lt;=$C$3),Colin!$I3481,)</f>
        <v>0</v>
      </c>
      <c r="P3481">
        <f>IF(Colin!$G3481&lt;$B$2,Colin!$I3481,0)</f>
        <v>0</v>
      </c>
      <c r="Q3481">
        <f>IF(Colin!$G3481&lt;$B$1,Colin!$I3481,0)</f>
        <v>0</v>
      </c>
    </row>
    <row r="3482" spans="12:17" x14ac:dyDescent="0.25">
      <c r="L3482">
        <f>IF(AND(Colin!$G3482=$B$1,Colin!$H3482=$C$3),Colin!$I3482,)</f>
        <v>0</v>
      </c>
      <c r="M3482">
        <f>IF(AND(Colin!$G3482=$B$1,Colin!$H3482&lt;=$C$3),Colin!$I3482,)</f>
        <v>0</v>
      </c>
      <c r="N3482">
        <f>IF(AND(Colin!$G3482=$B$2,Colin!$H3482=$C$3),Colin!$I3482,)</f>
        <v>0</v>
      </c>
      <c r="O3482">
        <f>IF(AND(Colin!$G3482=$B$2,Colin!$H3482&lt;=$C$3),Colin!$I3482,)</f>
        <v>0</v>
      </c>
      <c r="P3482">
        <f>IF(Colin!$G3482&lt;$B$2,Colin!$I3482,0)</f>
        <v>0</v>
      </c>
      <c r="Q3482">
        <f>IF(Colin!$G3482&lt;$B$1,Colin!$I3482,0)</f>
        <v>0</v>
      </c>
    </row>
    <row r="3483" spans="12:17" x14ac:dyDescent="0.25">
      <c r="L3483">
        <f>IF(AND(Colin!$G3483=$B$1,Colin!$H3483=$C$3),Colin!$I3483,)</f>
        <v>0</v>
      </c>
      <c r="M3483">
        <f>IF(AND(Colin!$G3483=$B$1,Colin!$H3483&lt;=$C$3),Colin!$I3483,)</f>
        <v>0</v>
      </c>
      <c r="N3483">
        <f>IF(AND(Colin!$G3483=$B$2,Colin!$H3483=$C$3),Colin!$I3483,)</f>
        <v>0</v>
      </c>
      <c r="O3483">
        <f>IF(AND(Colin!$G3483=$B$2,Colin!$H3483&lt;=$C$3),Colin!$I3483,)</f>
        <v>0</v>
      </c>
      <c r="P3483">
        <f>IF(Colin!$G3483&lt;$B$2,Colin!$I3483,0)</f>
        <v>0</v>
      </c>
      <c r="Q3483">
        <f>IF(Colin!$G3483&lt;$B$1,Colin!$I3483,0)</f>
        <v>0</v>
      </c>
    </row>
    <row r="3484" spans="12:17" x14ac:dyDescent="0.25">
      <c r="L3484">
        <f>IF(AND(Colin!$G3484=$B$1,Colin!$H3484=$C$3),Colin!$I3484,)</f>
        <v>0</v>
      </c>
      <c r="M3484">
        <f>IF(AND(Colin!$G3484=$B$1,Colin!$H3484&lt;=$C$3),Colin!$I3484,)</f>
        <v>0</v>
      </c>
      <c r="N3484">
        <f>IF(AND(Colin!$G3484=$B$2,Colin!$H3484=$C$3),Colin!$I3484,)</f>
        <v>0</v>
      </c>
      <c r="O3484">
        <f>IF(AND(Colin!$G3484=$B$2,Colin!$H3484&lt;=$C$3),Colin!$I3484,)</f>
        <v>0</v>
      </c>
      <c r="P3484">
        <f>IF(Colin!$G3484&lt;$B$2,Colin!$I3484,0)</f>
        <v>0</v>
      </c>
      <c r="Q3484">
        <f>IF(Colin!$G3484&lt;$B$1,Colin!$I3484,0)</f>
        <v>0</v>
      </c>
    </row>
    <row r="3485" spans="12:17" x14ac:dyDescent="0.25">
      <c r="L3485">
        <f>IF(AND(Colin!$G3485=$B$1,Colin!$H3485=$C$3),Colin!$I3485,)</f>
        <v>0</v>
      </c>
      <c r="M3485">
        <f>IF(AND(Colin!$G3485=$B$1,Colin!$H3485&lt;=$C$3),Colin!$I3485,)</f>
        <v>0</v>
      </c>
      <c r="N3485">
        <f>IF(AND(Colin!$G3485=$B$2,Colin!$H3485=$C$3),Colin!$I3485,)</f>
        <v>0</v>
      </c>
      <c r="O3485">
        <f>IF(AND(Colin!$G3485=$B$2,Colin!$H3485&lt;=$C$3),Colin!$I3485,)</f>
        <v>0</v>
      </c>
      <c r="P3485">
        <f>IF(Colin!$G3485&lt;$B$2,Colin!$I3485,0)</f>
        <v>0</v>
      </c>
      <c r="Q3485">
        <f>IF(Colin!$G3485&lt;$B$1,Colin!$I3485,0)</f>
        <v>0</v>
      </c>
    </row>
    <row r="3486" spans="12:17" x14ac:dyDescent="0.25">
      <c r="L3486">
        <f>IF(AND(Colin!$G3486=$B$1,Colin!$H3486=$C$3),Colin!$I3486,)</f>
        <v>0</v>
      </c>
      <c r="M3486">
        <f>IF(AND(Colin!$G3486=$B$1,Colin!$H3486&lt;=$C$3),Colin!$I3486,)</f>
        <v>0</v>
      </c>
      <c r="N3486">
        <f>IF(AND(Colin!$G3486=$B$2,Colin!$H3486=$C$3),Colin!$I3486,)</f>
        <v>0</v>
      </c>
      <c r="O3486">
        <f>IF(AND(Colin!$G3486=$B$2,Colin!$H3486&lt;=$C$3),Colin!$I3486,)</f>
        <v>0</v>
      </c>
      <c r="P3486">
        <f>IF(Colin!$G3486&lt;$B$2,Colin!$I3486,0)</f>
        <v>0</v>
      </c>
      <c r="Q3486">
        <f>IF(Colin!$G3486&lt;$B$1,Colin!$I3486,0)</f>
        <v>0</v>
      </c>
    </row>
    <row r="3487" spans="12:17" x14ac:dyDescent="0.25">
      <c r="L3487">
        <f>IF(AND(Colin!$G3487=$B$1,Colin!$H3487=$C$3),Colin!$I3487,)</f>
        <v>0</v>
      </c>
      <c r="M3487">
        <f>IF(AND(Colin!$G3487=$B$1,Colin!$H3487&lt;=$C$3),Colin!$I3487,)</f>
        <v>0</v>
      </c>
      <c r="N3487">
        <f>IF(AND(Colin!$G3487=$B$2,Colin!$H3487=$C$3),Colin!$I3487,)</f>
        <v>0</v>
      </c>
      <c r="O3487">
        <f>IF(AND(Colin!$G3487=$B$2,Colin!$H3487&lt;=$C$3),Colin!$I3487,)</f>
        <v>0</v>
      </c>
      <c r="P3487">
        <f>IF(Colin!$G3487&lt;$B$2,Colin!$I3487,0)</f>
        <v>0</v>
      </c>
      <c r="Q3487">
        <f>IF(Colin!$G3487&lt;$B$1,Colin!$I3487,0)</f>
        <v>0</v>
      </c>
    </row>
    <row r="3488" spans="12:17" x14ac:dyDescent="0.25">
      <c r="L3488">
        <f>IF(AND(Colin!$G3488=$B$1,Colin!$H3488=$C$3),Colin!$I3488,)</f>
        <v>0</v>
      </c>
      <c r="M3488">
        <f>IF(AND(Colin!$G3488=$B$1,Colin!$H3488&lt;=$C$3),Colin!$I3488,)</f>
        <v>0</v>
      </c>
      <c r="N3488">
        <f>IF(AND(Colin!$G3488=$B$2,Colin!$H3488=$C$3),Colin!$I3488,)</f>
        <v>0</v>
      </c>
      <c r="O3488">
        <f>IF(AND(Colin!$G3488=$B$2,Colin!$H3488&lt;=$C$3),Colin!$I3488,)</f>
        <v>0</v>
      </c>
      <c r="P3488">
        <f>IF(Colin!$G3488&lt;$B$2,Colin!$I3488,0)</f>
        <v>0</v>
      </c>
      <c r="Q3488">
        <f>IF(Colin!$G3488&lt;$B$1,Colin!$I3488,0)</f>
        <v>0</v>
      </c>
    </row>
    <row r="3489" spans="12:17" x14ac:dyDescent="0.25">
      <c r="L3489">
        <f>IF(AND(Colin!$G3489=$B$1,Colin!$H3489=$C$3),Colin!$I3489,)</f>
        <v>0</v>
      </c>
      <c r="M3489">
        <f>IF(AND(Colin!$G3489=$B$1,Colin!$H3489&lt;=$C$3),Colin!$I3489,)</f>
        <v>0</v>
      </c>
      <c r="N3489">
        <f>IF(AND(Colin!$G3489=$B$2,Colin!$H3489=$C$3),Colin!$I3489,)</f>
        <v>0</v>
      </c>
      <c r="O3489">
        <f>IF(AND(Colin!$G3489=$B$2,Colin!$H3489&lt;=$C$3),Colin!$I3489,)</f>
        <v>0</v>
      </c>
      <c r="P3489">
        <f>IF(Colin!$G3489&lt;$B$2,Colin!$I3489,0)</f>
        <v>0</v>
      </c>
      <c r="Q3489">
        <f>IF(Colin!$G3489&lt;$B$1,Colin!$I3489,0)</f>
        <v>0</v>
      </c>
    </row>
    <row r="3490" spans="12:17" x14ac:dyDescent="0.25">
      <c r="L3490">
        <f>IF(AND(Colin!$G3490=$B$1,Colin!$H3490=$C$3),Colin!$I3490,)</f>
        <v>0</v>
      </c>
      <c r="M3490">
        <f>IF(AND(Colin!$G3490=$B$1,Colin!$H3490&lt;=$C$3),Colin!$I3490,)</f>
        <v>0</v>
      </c>
      <c r="N3490">
        <f>IF(AND(Colin!$G3490=$B$2,Colin!$H3490=$C$3),Colin!$I3490,)</f>
        <v>0</v>
      </c>
      <c r="O3490">
        <f>IF(AND(Colin!$G3490=$B$2,Colin!$H3490&lt;=$C$3),Colin!$I3490,)</f>
        <v>0</v>
      </c>
      <c r="P3490">
        <f>IF(Colin!$G3490&lt;$B$2,Colin!$I3490,0)</f>
        <v>0</v>
      </c>
      <c r="Q3490">
        <f>IF(Colin!$G3490&lt;$B$1,Colin!$I3490,0)</f>
        <v>0</v>
      </c>
    </row>
    <row r="3491" spans="12:17" x14ac:dyDescent="0.25">
      <c r="L3491">
        <f>IF(AND(Colin!$G3491=$B$1,Colin!$H3491=$C$3),Colin!$I3491,)</f>
        <v>0</v>
      </c>
      <c r="M3491">
        <f>IF(AND(Colin!$G3491=$B$1,Colin!$H3491&lt;=$C$3),Colin!$I3491,)</f>
        <v>0</v>
      </c>
      <c r="N3491">
        <f>IF(AND(Colin!$G3491=$B$2,Colin!$H3491=$C$3),Colin!$I3491,)</f>
        <v>0</v>
      </c>
      <c r="O3491">
        <f>IF(AND(Colin!$G3491=$B$2,Colin!$H3491&lt;=$C$3),Colin!$I3491,)</f>
        <v>0</v>
      </c>
      <c r="P3491">
        <f>IF(Colin!$G3491&lt;$B$2,Colin!$I3491,0)</f>
        <v>0</v>
      </c>
      <c r="Q3491">
        <f>IF(Colin!$G3491&lt;$B$1,Colin!$I3491,0)</f>
        <v>0</v>
      </c>
    </row>
    <row r="3492" spans="12:17" x14ac:dyDescent="0.25">
      <c r="L3492">
        <f>IF(AND(Colin!$G3492=$B$1,Colin!$H3492=$C$3),Colin!$I3492,)</f>
        <v>0</v>
      </c>
      <c r="M3492">
        <f>IF(AND(Colin!$G3492=$B$1,Colin!$H3492&lt;=$C$3),Colin!$I3492,)</f>
        <v>0</v>
      </c>
      <c r="N3492">
        <f>IF(AND(Colin!$G3492=$B$2,Colin!$H3492=$C$3),Colin!$I3492,)</f>
        <v>0</v>
      </c>
      <c r="O3492">
        <f>IF(AND(Colin!$G3492=$B$2,Colin!$H3492&lt;=$C$3),Colin!$I3492,)</f>
        <v>0</v>
      </c>
      <c r="P3492">
        <f>IF(Colin!$G3492&lt;$B$2,Colin!$I3492,0)</f>
        <v>0</v>
      </c>
      <c r="Q3492">
        <f>IF(Colin!$G3492&lt;$B$1,Colin!$I3492,0)</f>
        <v>0</v>
      </c>
    </row>
    <row r="3493" spans="12:17" x14ac:dyDescent="0.25">
      <c r="L3493">
        <f>IF(AND(Colin!$G3493=$B$1,Colin!$H3493=$C$3),Colin!$I3493,)</f>
        <v>0</v>
      </c>
      <c r="M3493">
        <f>IF(AND(Colin!$G3493=$B$1,Colin!$H3493&lt;=$C$3),Colin!$I3493,)</f>
        <v>0</v>
      </c>
      <c r="N3493">
        <f>IF(AND(Colin!$G3493=$B$2,Colin!$H3493=$C$3),Colin!$I3493,)</f>
        <v>0</v>
      </c>
      <c r="O3493">
        <f>IF(AND(Colin!$G3493=$B$2,Colin!$H3493&lt;=$C$3),Colin!$I3493,)</f>
        <v>0</v>
      </c>
      <c r="P3493">
        <f>IF(Colin!$G3493&lt;$B$2,Colin!$I3493,0)</f>
        <v>0</v>
      </c>
      <c r="Q3493">
        <f>IF(Colin!$G3493&lt;$B$1,Colin!$I3493,0)</f>
        <v>0</v>
      </c>
    </row>
    <row r="3494" spans="12:17" x14ac:dyDescent="0.25">
      <c r="L3494">
        <f>IF(AND(Colin!$G3494=$B$1,Colin!$H3494=$C$3),Colin!$I3494,)</f>
        <v>0</v>
      </c>
      <c r="M3494">
        <f>IF(AND(Colin!$G3494=$B$1,Colin!$H3494&lt;=$C$3),Colin!$I3494,)</f>
        <v>0</v>
      </c>
      <c r="N3494">
        <f>IF(AND(Colin!$G3494=$B$2,Colin!$H3494=$C$3),Colin!$I3494,)</f>
        <v>0</v>
      </c>
      <c r="O3494">
        <f>IF(AND(Colin!$G3494=$B$2,Colin!$H3494&lt;=$C$3),Colin!$I3494,)</f>
        <v>0</v>
      </c>
      <c r="P3494">
        <f>IF(Colin!$G3494&lt;$B$2,Colin!$I3494,0)</f>
        <v>0</v>
      </c>
      <c r="Q3494">
        <f>IF(Colin!$G3494&lt;$B$1,Colin!$I3494,0)</f>
        <v>0</v>
      </c>
    </row>
    <row r="3495" spans="12:17" x14ac:dyDescent="0.25">
      <c r="L3495">
        <f>IF(AND(Colin!$G3495=$B$1,Colin!$H3495=$C$3),Colin!$I3495,)</f>
        <v>0</v>
      </c>
      <c r="M3495">
        <f>IF(AND(Colin!$G3495=$B$1,Colin!$H3495&lt;=$C$3),Colin!$I3495,)</f>
        <v>0</v>
      </c>
      <c r="N3495">
        <f>IF(AND(Colin!$G3495=$B$2,Colin!$H3495=$C$3),Colin!$I3495,)</f>
        <v>0</v>
      </c>
      <c r="O3495">
        <f>IF(AND(Colin!$G3495=$B$2,Colin!$H3495&lt;=$C$3),Colin!$I3495,)</f>
        <v>0</v>
      </c>
      <c r="P3495">
        <f>IF(Colin!$G3495&lt;$B$2,Colin!$I3495,0)</f>
        <v>0</v>
      </c>
      <c r="Q3495">
        <f>IF(Colin!$G3495&lt;$B$1,Colin!$I3495,0)</f>
        <v>0</v>
      </c>
    </row>
    <row r="3496" spans="12:17" x14ac:dyDescent="0.25">
      <c r="L3496">
        <f>IF(AND(Colin!$G3496=$B$1,Colin!$H3496=$C$3),Colin!$I3496,)</f>
        <v>0</v>
      </c>
      <c r="M3496">
        <f>IF(AND(Colin!$G3496=$B$1,Colin!$H3496&lt;=$C$3),Colin!$I3496,)</f>
        <v>0</v>
      </c>
      <c r="N3496">
        <f>IF(AND(Colin!$G3496=$B$2,Colin!$H3496=$C$3),Colin!$I3496,)</f>
        <v>0</v>
      </c>
      <c r="O3496">
        <f>IF(AND(Colin!$G3496=$B$2,Colin!$H3496&lt;=$C$3),Colin!$I3496,)</f>
        <v>0</v>
      </c>
      <c r="P3496">
        <f>IF(Colin!$G3496&lt;$B$2,Colin!$I3496,0)</f>
        <v>0</v>
      </c>
      <c r="Q3496">
        <f>IF(Colin!$G3496&lt;$B$1,Colin!$I3496,0)</f>
        <v>0</v>
      </c>
    </row>
    <row r="3497" spans="12:17" x14ac:dyDescent="0.25">
      <c r="L3497">
        <f>IF(AND(Colin!$G3497=$B$1,Colin!$H3497=$C$3),Colin!$I3497,)</f>
        <v>0</v>
      </c>
      <c r="M3497">
        <f>IF(AND(Colin!$G3497=$B$1,Colin!$H3497&lt;=$C$3),Colin!$I3497,)</f>
        <v>0</v>
      </c>
      <c r="N3497">
        <f>IF(AND(Colin!$G3497=$B$2,Colin!$H3497=$C$3),Colin!$I3497,)</f>
        <v>0</v>
      </c>
      <c r="O3497">
        <f>IF(AND(Colin!$G3497=$B$2,Colin!$H3497&lt;=$C$3),Colin!$I3497,)</f>
        <v>0</v>
      </c>
      <c r="P3497">
        <f>IF(Colin!$G3497&lt;$B$2,Colin!$I3497,0)</f>
        <v>0</v>
      </c>
      <c r="Q3497">
        <f>IF(Colin!$G3497&lt;$B$1,Colin!$I3497,0)</f>
        <v>0</v>
      </c>
    </row>
    <row r="3498" spans="12:17" x14ac:dyDescent="0.25">
      <c r="L3498">
        <f>IF(AND(Colin!$G3498=$B$1,Colin!$H3498=$C$3),Colin!$I3498,)</f>
        <v>0</v>
      </c>
      <c r="M3498">
        <f>IF(AND(Colin!$G3498=$B$1,Colin!$H3498&lt;=$C$3),Colin!$I3498,)</f>
        <v>0</v>
      </c>
      <c r="N3498">
        <f>IF(AND(Colin!$G3498=$B$2,Colin!$H3498=$C$3),Colin!$I3498,)</f>
        <v>0</v>
      </c>
      <c r="O3498">
        <f>IF(AND(Colin!$G3498=$B$2,Colin!$H3498&lt;=$C$3),Colin!$I3498,)</f>
        <v>0</v>
      </c>
      <c r="P3498">
        <f>IF(Colin!$G3498&lt;$B$2,Colin!$I3498,0)</f>
        <v>0</v>
      </c>
      <c r="Q3498">
        <f>IF(Colin!$G3498&lt;$B$1,Colin!$I3498,0)</f>
        <v>0</v>
      </c>
    </row>
    <row r="3499" spans="12:17" x14ac:dyDescent="0.25">
      <c r="L3499">
        <f>IF(AND(Colin!$G3499=$B$1,Colin!$H3499=$C$3),Colin!$I3499,)</f>
        <v>0</v>
      </c>
      <c r="M3499">
        <f>IF(AND(Colin!$G3499=$B$1,Colin!$H3499&lt;=$C$3),Colin!$I3499,)</f>
        <v>0</v>
      </c>
      <c r="N3499">
        <f>IF(AND(Colin!$G3499=$B$2,Colin!$H3499=$C$3),Colin!$I3499,)</f>
        <v>0</v>
      </c>
      <c r="O3499">
        <f>IF(AND(Colin!$G3499=$B$2,Colin!$H3499&lt;=$C$3),Colin!$I3499,)</f>
        <v>0</v>
      </c>
      <c r="P3499">
        <f>IF(Colin!$G3499&lt;$B$2,Colin!$I3499,0)</f>
        <v>0</v>
      </c>
      <c r="Q3499">
        <f>IF(Colin!$G3499&lt;$B$1,Colin!$I3499,0)</f>
        <v>0</v>
      </c>
    </row>
    <row r="3500" spans="12:17" x14ac:dyDescent="0.25">
      <c r="L3500">
        <f>IF(AND(Colin!$G3500=$B$1,Colin!$H3500=$C$3),Colin!$I3500,)</f>
        <v>0</v>
      </c>
      <c r="M3500">
        <f>IF(AND(Colin!$G3500=$B$1,Colin!$H3500&lt;=$C$3),Colin!$I3500,)</f>
        <v>0</v>
      </c>
      <c r="N3500">
        <f>IF(AND(Colin!$G3500=$B$2,Colin!$H3500=$C$3),Colin!$I3500,)</f>
        <v>0</v>
      </c>
      <c r="O3500">
        <f>IF(AND(Colin!$G3500=$B$2,Colin!$H3500&lt;=$C$3),Colin!$I3500,)</f>
        <v>0</v>
      </c>
      <c r="P3500">
        <f>IF(Colin!$G3500&lt;$B$2,Colin!$I3500,0)</f>
        <v>0</v>
      </c>
      <c r="Q3500">
        <f>IF(Colin!$G3500&lt;$B$1,Colin!$I3500,0)</f>
        <v>0</v>
      </c>
    </row>
    <row r="3501" spans="12:17" x14ac:dyDescent="0.25">
      <c r="L3501">
        <f>IF(AND(Colin!$G3501=$B$1,Colin!$H3501=$C$3),Colin!$I3501,)</f>
        <v>0</v>
      </c>
      <c r="M3501">
        <f>IF(AND(Colin!$G3501=$B$1,Colin!$H3501&lt;=$C$3),Colin!$I3501,)</f>
        <v>0</v>
      </c>
      <c r="N3501">
        <f>IF(AND(Colin!$G3501=$B$2,Colin!$H3501=$C$3),Colin!$I3501,)</f>
        <v>0</v>
      </c>
      <c r="O3501">
        <f>IF(AND(Colin!$G3501=$B$2,Colin!$H3501&lt;=$C$3),Colin!$I3501,)</f>
        <v>0</v>
      </c>
      <c r="P3501">
        <f>IF(Colin!$G3501&lt;$B$2,Colin!$I3501,0)</f>
        <v>0</v>
      </c>
      <c r="Q3501">
        <f>IF(Colin!$G3501&lt;$B$1,Colin!$I3501,0)</f>
        <v>0</v>
      </c>
    </row>
    <row r="3502" spans="12:17" x14ac:dyDescent="0.25">
      <c r="L3502">
        <f>IF(AND(Colin!$G3502=$B$1,Colin!$H3502=$C$3),Colin!$I3502,)</f>
        <v>0</v>
      </c>
      <c r="M3502">
        <f>IF(AND(Colin!$G3502=$B$1,Colin!$H3502&lt;=$C$3),Colin!$I3502,)</f>
        <v>0</v>
      </c>
      <c r="N3502">
        <f>IF(AND(Colin!$G3502=$B$2,Colin!$H3502=$C$3),Colin!$I3502,)</f>
        <v>0</v>
      </c>
      <c r="O3502">
        <f>IF(AND(Colin!$G3502=$B$2,Colin!$H3502&lt;=$C$3),Colin!$I3502,)</f>
        <v>0</v>
      </c>
      <c r="P3502">
        <f>IF(Colin!$G3502&lt;$B$2,Colin!$I3502,0)</f>
        <v>0</v>
      </c>
      <c r="Q3502">
        <f>IF(Colin!$G3502&lt;$B$1,Colin!$I3502,0)</f>
        <v>0</v>
      </c>
    </row>
    <row r="3503" spans="12:17" x14ac:dyDescent="0.25">
      <c r="L3503">
        <f>IF(AND(Colin!$G3503=$B$1,Colin!$H3503=$C$3),Colin!$I3503,)</f>
        <v>0</v>
      </c>
      <c r="M3503">
        <f>IF(AND(Colin!$G3503=$B$1,Colin!$H3503&lt;=$C$3),Colin!$I3503,)</f>
        <v>0</v>
      </c>
      <c r="N3503">
        <f>IF(AND(Colin!$G3503=$B$2,Colin!$H3503=$C$3),Colin!$I3503,)</f>
        <v>0</v>
      </c>
      <c r="O3503">
        <f>IF(AND(Colin!$G3503=$B$2,Colin!$H3503&lt;=$C$3),Colin!$I3503,)</f>
        <v>0</v>
      </c>
      <c r="P3503">
        <f>IF(Colin!$G3503&lt;$B$2,Colin!$I3503,0)</f>
        <v>0</v>
      </c>
      <c r="Q3503">
        <f>IF(Colin!$G3503&lt;$B$1,Colin!$I3503,0)</f>
        <v>0</v>
      </c>
    </row>
    <row r="3504" spans="12:17" x14ac:dyDescent="0.25">
      <c r="L3504">
        <f>IF(AND(Colin!$G3504=$B$1,Colin!$H3504=$C$3),Colin!$I3504,)</f>
        <v>0</v>
      </c>
      <c r="M3504">
        <f>IF(AND(Colin!$G3504=$B$1,Colin!$H3504&lt;=$C$3),Colin!$I3504,)</f>
        <v>0</v>
      </c>
      <c r="N3504">
        <f>IF(AND(Colin!$G3504=$B$2,Colin!$H3504=$C$3),Colin!$I3504,)</f>
        <v>0</v>
      </c>
      <c r="O3504">
        <f>IF(AND(Colin!$G3504=$B$2,Colin!$H3504&lt;=$C$3),Colin!$I3504,)</f>
        <v>0</v>
      </c>
      <c r="P3504">
        <f>IF(Colin!$G3504&lt;$B$2,Colin!$I3504,0)</f>
        <v>0</v>
      </c>
      <c r="Q3504">
        <f>IF(Colin!$G3504&lt;$B$1,Colin!$I3504,0)</f>
        <v>0</v>
      </c>
    </row>
    <row r="3505" spans="12:17" x14ac:dyDescent="0.25">
      <c r="L3505">
        <f>IF(AND(Colin!$G3505=$B$1,Colin!$H3505=$C$3),Colin!$I3505,)</f>
        <v>0</v>
      </c>
      <c r="M3505">
        <f>IF(AND(Colin!$G3505=$B$1,Colin!$H3505&lt;=$C$3),Colin!$I3505,)</f>
        <v>0</v>
      </c>
      <c r="N3505">
        <f>IF(AND(Colin!$G3505=$B$2,Colin!$H3505=$C$3),Colin!$I3505,)</f>
        <v>0</v>
      </c>
      <c r="O3505">
        <f>IF(AND(Colin!$G3505=$B$2,Colin!$H3505&lt;=$C$3),Colin!$I3505,)</f>
        <v>0</v>
      </c>
      <c r="P3505">
        <f>IF(Colin!$G3505&lt;$B$2,Colin!$I3505,0)</f>
        <v>0</v>
      </c>
      <c r="Q3505">
        <f>IF(Colin!$G3505&lt;$B$1,Colin!$I3505,0)</f>
        <v>0</v>
      </c>
    </row>
    <row r="3506" spans="12:17" x14ac:dyDescent="0.25">
      <c r="L3506">
        <f>IF(AND(Colin!$G3506=$B$1,Colin!$H3506=$C$3),Colin!$I3506,)</f>
        <v>0</v>
      </c>
      <c r="M3506">
        <f>IF(AND(Colin!$G3506=$B$1,Colin!$H3506&lt;=$C$3),Colin!$I3506,)</f>
        <v>0</v>
      </c>
      <c r="N3506">
        <f>IF(AND(Colin!$G3506=$B$2,Colin!$H3506=$C$3),Colin!$I3506,)</f>
        <v>0</v>
      </c>
      <c r="O3506">
        <f>IF(AND(Colin!$G3506=$B$2,Colin!$H3506&lt;=$C$3),Colin!$I3506,)</f>
        <v>0</v>
      </c>
      <c r="P3506">
        <f>IF(Colin!$G3506&lt;$B$2,Colin!$I3506,0)</f>
        <v>0</v>
      </c>
      <c r="Q3506">
        <f>IF(Colin!$G3506&lt;$B$1,Colin!$I3506,0)</f>
        <v>0</v>
      </c>
    </row>
    <row r="3507" spans="12:17" x14ac:dyDescent="0.25">
      <c r="L3507">
        <f>IF(AND(Colin!$G3507=$B$1,Colin!$H3507=$C$3),Colin!$I3507,)</f>
        <v>0</v>
      </c>
      <c r="M3507">
        <f>IF(AND(Colin!$G3507=$B$1,Colin!$H3507&lt;=$C$3),Colin!$I3507,)</f>
        <v>0</v>
      </c>
      <c r="N3507">
        <f>IF(AND(Colin!$G3507=$B$2,Colin!$H3507=$C$3),Colin!$I3507,)</f>
        <v>0</v>
      </c>
      <c r="O3507">
        <f>IF(AND(Colin!$G3507=$B$2,Colin!$H3507&lt;=$C$3),Colin!$I3507,)</f>
        <v>0</v>
      </c>
      <c r="P3507">
        <f>IF(Colin!$G3507&lt;$B$2,Colin!$I3507,0)</f>
        <v>0</v>
      </c>
      <c r="Q3507">
        <f>IF(Colin!$G3507&lt;$B$1,Colin!$I3507,0)</f>
        <v>0</v>
      </c>
    </row>
    <row r="3508" spans="12:17" x14ac:dyDescent="0.25">
      <c r="L3508">
        <f>IF(AND(Colin!$G3508=$B$1,Colin!$H3508=$C$3),Colin!$I3508,)</f>
        <v>0</v>
      </c>
      <c r="M3508">
        <f>IF(AND(Colin!$G3508=$B$1,Colin!$H3508&lt;=$C$3),Colin!$I3508,)</f>
        <v>0</v>
      </c>
      <c r="N3508">
        <f>IF(AND(Colin!$G3508=$B$2,Colin!$H3508=$C$3),Colin!$I3508,)</f>
        <v>0</v>
      </c>
      <c r="O3508">
        <f>IF(AND(Colin!$G3508=$B$2,Colin!$H3508&lt;=$C$3),Colin!$I3508,)</f>
        <v>0</v>
      </c>
      <c r="P3508">
        <f>IF(Colin!$G3508&lt;$B$2,Colin!$I3508,0)</f>
        <v>0</v>
      </c>
      <c r="Q3508">
        <f>IF(Colin!$G3508&lt;$B$1,Colin!$I3508,0)</f>
        <v>0</v>
      </c>
    </row>
    <row r="3509" spans="12:17" x14ac:dyDescent="0.25">
      <c r="L3509">
        <f>IF(AND(Colin!$G3509=$B$1,Colin!$H3509=$C$3),Colin!$I3509,)</f>
        <v>0</v>
      </c>
      <c r="M3509">
        <f>IF(AND(Colin!$G3509=$B$1,Colin!$H3509&lt;=$C$3),Colin!$I3509,)</f>
        <v>0</v>
      </c>
      <c r="N3509">
        <f>IF(AND(Colin!$G3509=$B$2,Colin!$H3509=$C$3),Colin!$I3509,)</f>
        <v>0</v>
      </c>
      <c r="O3509">
        <f>IF(AND(Colin!$G3509=$B$2,Colin!$H3509&lt;=$C$3),Colin!$I3509,)</f>
        <v>0</v>
      </c>
      <c r="P3509">
        <f>IF(Colin!$G3509&lt;$B$2,Colin!$I3509,0)</f>
        <v>0</v>
      </c>
      <c r="Q3509">
        <f>IF(Colin!$G3509&lt;$B$1,Colin!$I3509,0)</f>
        <v>0</v>
      </c>
    </row>
    <row r="3510" spans="12:17" x14ac:dyDescent="0.25">
      <c r="L3510">
        <f>IF(AND(Colin!$G3510=$B$1,Colin!$H3510=$C$3),Colin!$I3510,)</f>
        <v>0</v>
      </c>
      <c r="M3510">
        <f>IF(AND(Colin!$G3510=$B$1,Colin!$H3510&lt;=$C$3),Colin!$I3510,)</f>
        <v>0</v>
      </c>
      <c r="N3510">
        <f>IF(AND(Colin!$G3510=$B$2,Colin!$H3510=$C$3),Colin!$I3510,)</f>
        <v>0</v>
      </c>
      <c r="O3510">
        <f>IF(AND(Colin!$G3510=$B$2,Colin!$H3510&lt;=$C$3),Colin!$I3510,)</f>
        <v>0</v>
      </c>
      <c r="P3510">
        <f>IF(Colin!$G3510&lt;$B$2,Colin!$I3510,0)</f>
        <v>0</v>
      </c>
      <c r="Q3510">
        <f>IF(Colin!$G3510&lt;$B$1,Colin!$I3510,0)</f>
        <v>0</v>
      </c>
    </row>
    <row r="3511" spans="12:17" x14ac:dyDescent="0.25">
      <c r="L3511">
        <f>IF(AND(Colin!$G3511=$B$1,Colin!$H3511=$C$3),Colin!$I3511,)</f>
        <v>0</v>
      </c>
      <c r="M3511">
        <f>IF(AND(Colin!$G3511=$B$1,Colin!$H3511&lt;=$C$3),Colin!$I3511,)</f>
        <v>0</v>
      </c>
      <c r="N3511">
        <f>IF(AND(Colin!$G3511=$B$2,Colin!$H3511=$C$3),Colin!$I3511,)</f>
        <v>0</v>
      </c>
      <c r="O3511">
        <f>IF(AND(Colin!$G3511=$B$2,Colin!$H3511&lt;=$C$3),Colin!$I3511,)</f>
        <v>0</v>
      </c>
      <c r="P3511">
        <f>IF(Colin!$G3511&lt;$B$2,Colin!$I3511,0)</f>
        <v>0</v>
      </c>
      <c r="Q3511">
        <f>IF(Colin!$G3511&lt;$B$1,Colin!$I3511,0)</f>
        <v>0</v>
      </c>
    </row>
    <row r="3512" spans="12:17" x14ac:dyDescent="0.25">
      <c r="L3512">
        <f>IF(AND(Colin!$G3512=$B$1,Colin!$H3512=$C$3),Colin!$I3512,)</f>
        <v>0</v>
      </c>
      <c r="M3512">
        <f>IF(AND(Colin!$G3512=$B$1,Colin!$H3512&lt;=$C$3),Colin!$I3512,)</f>
        <v>0</v>
      </c>
      <c r="N3512">
        <f>IF(AND(Colin!$G3512=$B$2,Colin!$H3512=$C$3),Colin!$I3512,)</f>
        <v>0</v>
      </c>
      <c r="O3512">
        <f>IF(AND(Colin!$G3512=$B$2,Colin!$H3512&lt;=$C$3),Colin!$I3512,)</f>
        <v>0</v>
      </c>
      <c r="P3512">
        <f>IF(Colin!$G3512&lt;$B$2,Colin!$I3512,0)</f>
        <v>0</v>
      </c>
      <c r="Q3512">
        <f>IF(Colin!$G3512&lt;$B$1,Colin!$I3512,0)</f>
        <v>0</v>
      </c>
    </row>
    <row r="3513" spans="12:17" x14ac:dyDescent="0.25">
      <c r="L3513">
        <f>IF(AND(Colin!$G3513=$B$1,Colin!$H3513=$C$3),Colin!$I3513,)</f>
        <v>0</v>
      </c>
      <c r="M3513">
        <f>IF(AND(Colin!$G3513=$B$1,Colin!$H3513&lt;=$C$3),Colin!$I3513,)</f>
        <v>0</v>
      </c>
      <c r="N3513">
        <f>IF(AND(Colin!$G3513=$B$2,Colin!$H3513=$C$3),Colin!$I3513,)</f>
        <v>0</v>
      </c>
      <c r="O3513">
        <f>IF(AND(Colin!$G3513=$B$2,Colin!$H3513&lt;=$C$3),Colin!$I3513,)</f>
        <v>0</v>
      </c>
      <c r="P3513">
        <f>IF(Colin!$G3513&lt;$B$2,Colin!$I3513,0)</f>
        <v>0</v>
      </c>
      <c r="Q3513">
        <f>IF(Colin!$G3513&lt;$B$1,Colin!$I3513,0)</f>
        <v>0</v>
      </c>
    </row>
    <row r="3514" spans="12:17" x14ac:dyDescent="0.25">
      <c r="L3514">
        <f>IF(AND(Colin!$G3514=$B$1,Colin!$H3514=$C$3),Colin!$I3514,)</f>
        <v>0</v>
      </c>
      <c r="M3514">
        <f>IF(AND(Colin!$G3514=$B$1,Colin!$H3514&lt;=$C$3),Colin!$I3514,)</f>
        <v>0</v>
      </c>
      <c r="N3514">
        <f>IF(AND(Colin!$G3514=$B$2,Colin!$H3514=$C$3),Colin!$I3514,)</f>
        <v>0</v>
      </c>
      <c r="O3514">
        <f>IF(AND(Colin!$G3514=$B$2,Colin!$H3514&lt;=$C$3),Colin!$I3514,)</f>
        <v>0</v>
      </c>
      <c r="P3514">
        <f>IF(Colin!$G3514&lt;$B$2,Colin!$I3514,0)</f>
        <v>0</v>
      </c>
      <c r="Q3514">
        <f>IF(Colin!$G3514&lt;$B$1,Colin!$I3514,0)</f>
        <v>0</v>
      </c>
    </row>
    <row r="3515" spans="12:17" x14ac:dyDescent="0.25">
      <c r="L3515">
        <f>IF(AND(Colin!$G3515=$B$1,Colin!$H3515=$C$3),Colin!$I3515,)</f>
        <v>0</v>
      </c>
      <c r="M3515">
        <f>IF(AND(Colin!$G3515=$B$1,Colin!$H3515&lt;=$C$3),Colin!$I3515,)</f>
        <v>0</v>
      </c>
      <c r="N3515">
        <f>IF(AND(Colin!$G3515=$B$2,Colin!$H3515=$C$3),Colin!$I3515,)</f>
        <v>0</v>
      </c>
      <c r="O3515">
        <f>IF(AND(Colin!$G3515=$B$2,Colin!$H3515&lt;=$C$3),Colin!$I3515,)</f>
        <v>0</v>
      </c>
      <c r="P3515">
        <f>IF(Colin!$G3515&lt;$B$2,Colin!$I3515,0)</f>
        <v>0</v>
      </c>
      <c r="Q3515">
        <f>IF(Colin!$G3515&lt;$B$1,Colin!$I3515,0)</f>
        <v>0</v>
      </c>
    </row>
    <row r="3516" spans="12:17" x14ac:dyDescent="0.25">
      <c r="L3516">
        <f>IF(AND(Colin!$G3516=$B$1,Colin!$H3516=$C$3),Colin!$I3516,)</f>
        <v>0</v>
      </c>
      <c r="M3516">
        <f>IF(AND(Colin!$G3516=$B$1,Colin!$H3516&lt;=$C$3),Colin!$I3516,)</f>
        <v>0</v>
      </c>
      <c r="N3516">
        <f>IF(AND(Colin!$G3516=$B$2,Colin!$H3516=$C$3),Colin!$I3516,)</f>
        <v>0</v>
      </c>
      <c r="O3516">
        <f>IF(AND(Colin!$G3516=$B$2,Colin!$H3516&lt;=$C$3),Colin!$I3516,)</f>
        <v>0</v>
      </c>
      <c r="P3516">
        <f>IF(Colin!$G3516&lt;$B$2,Colin!$I3516,0)</f>
        <v>0</v>
      </c>
      <c r="Q3516">
        <f>IF(Colin!$G3516&lt;$B$1,Colin!$I3516,0)</f>
        <v>0</v>
      </c>
    </row>
    <row r="3517" spans="12:17" x14ac:dyDescent="0.25">
      <c r="L3517">
        <f>IF(AND(Colin!$G3517=$B$1,Colin!$H3517=$C$3),Colin!$I3517,)</f>
        <v>0</v>
      </c>
      <c r="M3517">
        <f>IF(AND(Colin!$G3517=$B$1,Colin!$H3517&lt;=$C$3),Colin!$I3517,)</f>
        <v>0</v>
      </c>
      <c r="N3517">
        <f>IF(AND(Colin!$G3517=$B$2,Colin!$H3517=$C$3),Colin!$I3517,)</f>
        <v>0</v>
      </c>
      <c r="O3517">
        <f>IF(AND(Colin!$G3517=$B$2,Colin!$H3517&lt;=$C$3),Colin!$I3517,)</f>
        <v>0</v>
      </c>
      <c r="P3517">
        <f>IF(Colin!$G3517&lt;$B$2,Colin!$I3517,0)</f>
        <v>0</v>
      </c>
      <c r="Q3517">
        <f>IF(Colin!$G3517&lt;$B$1,Colin!$I3517,0)</f>
        <v>0</v>
      </c>
    </row>
    <row r="3518" spans="12:17" x14ac:dyDescent="0.25">
      <c r="L3518">
        <f>IF(AND(Colin!$G3518=$B$1,Colin!$H3518=$C$3),Colin!$I3518,)</f>
        <v>0</v>
      </c>
      <c r="M3518">
        <f>IF(AND(Colin!$G3518=$B$1,Colin!$H3518&lt;=$C$3),Colin!$I3518,)</f>
        <v>0</v>
      </c>
      <c r="N3518">
        <f>IF(AND(Colin!$G3518=$B$2,Colin!$H3518=$C$3),Colin!$I3518,)</f>
        <v>0</v>
      </c>
      <c r="O3518">
        <f>IF(AND(Colin!$G3518=$B$2,Colin!$H3518&lt;=$C$3),Colin!$I3518,)</f>
        <v>0</v>
      </c>
      <c r="P3518">
        <f>IF(Colin!$G3518&lt;$B$2,Colin!$I3518,0)</f>
        <v>0</v>
      </c>
      <c r="Q3518">
        <f>IF(Colin!$G3518&lt;$B$1,Colin!$I3518,0)</f>
        <v>0</v>
      </c>
    </row>
    <row r="3519" spans="12:17" x14ac:dyDescent="0.25">
      <c r="L3519">
        <f>IF(AND(Colin!$G3519=$B$1,Colin!$H3519=$C$3),Colin!$I3519,)</f>
        <v>0</v>
      </c>
      <c r="M3519">
        <f>IF(AND(Colin!$G3519=$B$1,Colin!$H3519&lt;=$C$3),Colin!$I3519,)</f>
        <v>0</v>
      </c>
      <c r="N3519">
        <f>IF(AND(Colin!$G3519=$B$2,Colin!$H3519=$C$3),Colin!$I3519,)</f>
        <v>0</v>
      </c>
      <c r="O3519">
        <f>IF(AND(Colin!$G3519=$B$2,Colin!$H3519&lt;=$C$3),Colin!$I3519,)</f>
        <v>0</v>
      </c>
      <c r="P3519">
        <f>IF(Colin!$G3519&lt;$B$2,Colin!$I3519,0)</f>
        <v>0</v>
      </c>
      <c r="Q3519">
        <f>IF(Colin!$G3519&lt;$B$1,Colin!$I3519,0)</f>
        <v>0</v>
      </c>
    </row>
    <row r="3520" spans="12:17" x14ac:dyDescent="0.25">
      <c r="L3520">
        <f>IF(AND(Colin!$G3520=$B$1,Colin!$H3520=$C$3),Colin!$I3520,)</f>
        <v>0</v>
      </c>
      <c r="M3520">
        <f>IF(AND(Colin!$G3520=$B$1,Colin!$H3520&lt;=$C$3),Colin!$I3520,)</f>
        <v>0</v>
      </c>
      <c r="N3520">
        <f>IF(AND(Colin!$G3520=$B$2,Colin!$H3520=$C$3),Colin!$I3520,)</f>
        <v>0</v>
      </c>
      <c r="O3520">
        <f>IF(AND(Colin!$G3520=$B$2,Colin!$H3520&lt;=$C$3),Colin!$I3520,)</f>
        <v>0</v>
      </c>
      <c r="P3520">
        <f>IF(Colin!$G3520&lt;$B$2,Colin!$I3520,0)</f>
        <v>0</v>
      </c>
      <c r="Q3520">
        <f>IF(Colin!$G3520&lt;$B$1,Colin!$I3520,0)</f>
        <v>0</v>
      </c>
    </row>
    <row r="3521" spans="12:17" x14ac:dyDescent="0.25">
      <c r="L3521">
        <f>IF(AND(Colin!$G3521=$B$1,Colin!$H3521=$C$3),Colin!$I3521,)</f>
        <v>0</v>
      </c>
      <c r="M3521">
        <f>IF(AND(Colin!$G3521=$B$1,Colin!$H3521&lt;=$C$3),Colin!$I3521,)</f>
        <v>0</v>
      </c>
      <c r="N3521">
        <f>IF(AND(Colin!$G3521=$B$2,Colin!$H3521=$C$3),Colin!$I3521,)</f>
        <v>0</v>
      </c>
      <c r="O3521">
        <f>IF(AND(Colin!$G3521=$B$2,Colin!$H3521&lt;=$C$3),Colin!$I3521,)</f>
        <v>0</v>
      </c>
      <c r="P3521">
        <f>IF(Colin!$G3521&lt;$B$2,Colin!$I3521,0)</f>
        <v>0</v>
      </c>
      <c r="Q3521">
        <f>IF(Colin!$G3521&lt;$B$1,Colin!$I3521,0)</f>
        <v>0</v>
      </c>
    </row>
    <row r="3522" spans="12:17" x14ac:dyDescent="0.25">
      <c r="L3522">
        <f>IF(AND(Colin!$G3522=$B$1,Colin!$H3522=$C$3),Colin!$I3522,)</f>
        <v>0</v>
      </c>
      <c r="M3522">
        <f>IF(AND(Colin!$G3522=$B$1,Colin!$H3522&lt;=$C$3),Colin!$I3522,)</f>
        <v>0</v>
      </c>
      <c r="N3522">
        <f>IF(AND(Colin!$G3522=$B$2,Colin!$H3522=$C$3),Colin!$I3522,)</f>
        <v>0</v>
      </c>
      <c r="O3522">
        <f>IF(AND(Colin!$G3522=$B$2,Colin!$H3522&lt;=$C$3),Colin!$I3522,)</f>
        <v>0</v>
      </c>
      <c r="P3522">
        <f>IF(Colin!$G3522&lt;$B$2,Colin!$I3522,0)</f>
        <v>0</v>
      </c>
      <c r="Q3522">
        <f>IF(Colin!$G3522&lt;$B$1,Colin!$I3522,0)</f>
        <v>0</v>
      </c>
    </row>
    <row r="3523" spans="12:17" x14ac:dyDescent="0.25">
      <c r="L3523">
        <f>IF(AND(Colin!$G3523=$B$1,Colin!$H3523=$C$3),Colin!$I3523,)</f>
        <v>0</v>
      </c>
      <c r="M3523">
        <f>IF(AND(Colin!$G3523=$B$1,Colin!$H3523&lt;=$C$3),Colin!$I3523,)</f>
        <v>0</v>
      </c>
      <c r="N3523">
        <f>IF(AND(Colin!$G3523=$B$2,Colin!$H3523=$C$3),Colin!$I3523,)</f>
        <v>0</v>
      </c>
      <c r="O3523">
        <f>IF(AND(Colin!$G3523=$B$2,Colin!$H3523&lt;=$C$3),Colin!$I3523,)</f>
        <v>0</v>
      </c>
      <c r="P3523">
        <f>IF(Colin!$G3523&lt;$B$2,Colin!$I3523,0)</f>
        <v>0</v>
      </c>
      <c r="Q3523">
        <f>IF(Colin!$G3523&lt;$B$1,Colin!$I3523,0)</f>
        <v>0</v>
      </c>
    </row>
    <row r="3524" spans="12:17" x14ac:dyDescent="0.25">
      <c r="L3524">
        <f>IF(AND(Colin!$G3524=$B$1,Colin!$H3524=$C$3),Colin!$I3524,)</f>
        <v>0</v>
      </c>
      <c r="M3524">
        <f>IF(AND(Colin!$G3524=$B$1,Colin!$H3524&lt;=$C$3),Colin!$I3524,)</f>
        <v>0</v>
      </c>
      <c r="N3524">
        <f>IF(AND(Colin!$G3524=$B$2,Colin!$H3524=$C$3),Colin!$I3524,)</f>
        <v>0</v>
      </c>
      <c r="O3524">
        <f>IF(AND(Colin!$G3524=$B$2,Colin!$H3524&lt;=$C$3),Colin!$I3524,)</f>
        <v>0</v>
      </c>
      <c r="P3524">
        <f>IF(Colin!$G3524&lt;$B$2,Colin!$I3524,0)</f>
        <v>0</v>
      </c>
      <c r="Q3524">
        <f>IF(Colin!$G3524&lt;$B$1,Colin!$I3524,0)</f>
        <v>0</v>
      </c>
    </row>
    <row r="3525" spans="12:17" x14ac:dyDescent="0.25">
      <c r="L3525">
        <f>IF(AND(Colin!$G3525=$B$1,Colin!$H3525=$C$3),Colin!$I3525,)</f>
        <v>0</v>
      </c>
      <c r="M3525">
        <f>IF(AND(Colin!$G3525=$B$1,Colin!$H3525&lt;=$C$3),Colin!$I3525,)</f>
        <v>0</v>
      </c>
      <c r="N3525">
        <f>IF(AND(Colin!$G3525=$B$2,Colin!$H3525=$C$3),Colin!$I3525,)</f>
        <v>0</v>
      </c>
      <c r="O3525">
        <f>IF(AND(Colin!$G3525=$B$2,Colin!$H3525&lt;=$C$3),Colin!$I3525,)</f>
        <v>0</v>
      </c>
      <c r="P3525">
        <f>IF(Colin!$G3525&lt;$B$2,Colin!$I3525,0)</f>
        <v>0</v>
      </c>
      <c r="Q3525">
        <f>IF(Colin!$G3525&lt;$B$1,Colin!$I3525,0)</f>
        <v>0</v>
      </c>
    </row>
    <row r="3526" spans="12:17" x14ac:dyDescent="0.25">
      <c r="L3526">
        <f>IF(AND(Colin!$G3526=$B$1,Colin!$H3526=$C$3),Colin!$I3526,)</f>
        <v>0</v>
      </c>
      <c r="M3526">
        <f>IF(AND(Colin!$G3526=$B$1,Colin!$H3526&lt;=$C$3),Colin!$I3526,)</f>
        <v>0</v>
      </c>
      <c r="N3526">
        <f>IF(AND(Colin!$G3526=$B$2,Colin!$H3526=$C$3),Colin!$I3526,)</f>
        <v>0</v>
      </c>
      <c r="O3526">
        <f>IF(AND(Colin!$G3526=$B$2,Colin!$H3526&lt;=$C$3),Colin!$I3526,)</f>
        <v>0</v>
      </c>
      <c r="P3526">
        <f>IF(Colin!$G3526&lt;$B$2,Colin!$I3526,0)</f>
        <v>0</v>
      </c>
      <c r="Q3526">
        <f>IF(Colin!$G3526&lt;$B$1,Colin!$I3526,0)</f>
        <v>0</v>
      </c>
    </row>
    <row r="3527" spans="12:17" x14ac:dyDescent="0.25">
      <c r="L3527">
        <f>IF(AND(Colin!$G3527=$B$1,Colin!$H3527=$C$3),Colin!$I3527,)</f>
        <v>0</v>
      </c>
      <c r="M3527">
        <f>IF(AND(Colin!$G3527=$B$1,Colin!$H3527&lt;=$C$3),Colin!$I3527,)</f>
        <v>0</v>
      </c>
      <c r="N3527">
        <f>IF(AND(Colin!$G3527=$B$2,Colin!$H3527=$C$3),Colin!$I3527,)</f>
        <v>0</v>
      </c>
      <c r="O3527">
        <f>IF(AND(Colin!$G3527=$B$2,Colin!$H3527&lt;=$C$3),Colin!$I3527,)</f>
        <v>0</v>
      </c>
      <c r="P3527">
        <f>IF(Colin!$G3527&lt;$B$2,Colin!$I3527,0)</f>
        <v>0</v>
      </c>
      <c r="Q3527">
        <f>IF(Colin!$G3527&lt;$B$1,Colin!$I3527,0)</f>
        <v>0</v>
      </c>
    </row>
    <row r="3528" spans="12:17" x14ac:dyDescent="0.25">
      <c r="L3528">
        <f>IF(AND(Colin!$G3528=$B$1,Colin!$H3528=$C$3),Colin!$I3528,)</f>
        <v>0</v>
      </c>
      <c r="M3528">
        <f>IF(AND(Colin!$G3528=$B$1,Colin!$H3528&lt;=$C$3),Colin!$I3528,)</f>
        <v>0</v>
      </c>
      <c r="N3528">
        <f>IF(AND(Colin!$G3528=$B$2,Colin!$H3528=$C$3),Colin!$I3528,)</f>
        <v>0</v>
      </c>
      <c r="O3528">
        <f>IF(AND(Colin!$G3528=$B$2,Colin!$H3528&lt;=$C$3),Colin!$I3528,)</f>
        <v>0</v>
      </c>
      <c r="P3528">
        <f>IF(Colin!$G3528&lt;$B$2,Colin!$I3528,0)</f>
        <v>0</v>
      </c>
      <c r="Q3528">
        <f>IF(Colin!$G3528&lt;$B$1,Colin!$I3528,0)</f>
        <v>0</v>
      </c>
    </row>
    <row r="3529" spans="12:17" x14ac:dyDescent="0.25">
      <c r="L3529">
        <f>IF(AND(Colin!$G3529=$B$1,Colin!$H3529=$C$3),Colin!$I3529,)</f>
        <v>0</v>
      </c>
      <c r="M3529">
        <f>IF(AND(Colin!$G3529=$B$1,Colin!$H3529&lt;=$C$3),Colin!$I3529,)</f>
        <v>0</v>
      </c>
      <c r="N3529">
        <f>IF(AND(Colin!$G3529=$B$2,Colin!$H3529=$C$3),Colin!$I3529,)</f>
        <v>0</v>
      </c>
      <c r="O3529">
        <f>IF(AND(Colin!$G3529=$B$2,Colin!$H3529&lt;=$C$3),Colin!$I3529,)</f>
        <v>0</v>
      </c>
      <c r="P3529">
        <f>IF(Colin!$G3529&lt;$B$2,Colin!$I3529,0)</f>
        <v>0</v>
      </c>
      <c r="Q3529">
        <f>IF(Colin!$G3529&lt;$B$1,Colin!$I3529,0)</f>
        <v>0</v>
      </c>
    </row>
    <row r="3530" spans="12:17" x14ac:dyDescent="0.25">
      <c r="L3530">
        <f>IF(AND(Colin!$G3530=$B$1,Colin!$H3530=$C$3),Colin!$I3530,)</f>
        <v>0</v>
      </c>
      <c r="M3530">
        <f>IF(AND(Colin!$G3530=$B$1,Colin!$H3530&lt;=$C$3),Colin!$I3530,)</f>
        <v>0</v>
      </c>
      <c r="N3530">
        <f>IF(AND(Colin!$G3530=$B$2,Colin!$H3530=$C$3),Colin!$I3530,)</f>
        <v>0</v>
      </c>
      <c r="O3530">
        <f>IF(AND(Colin!$G3530=$B$2,Colin!$H3530&lt;=$C$3),Colin!$I3530,)</f>
        <v>0</v>
      </c>
      <c r="P3530">
        <f>IF(Colin!$G3530&lt;$B$2,Colin!$I3530,0)</f>
        <v>0</v>
      </c>
      <c r="Q3530">
        <f>IF(Colin!$G3530&lt;$B$1,Colin!$I3530,0)</f>
        <v>0</v>
      </c>
    </row>
    <row r="3531" spans="12:17" x14ac:dyDescent="0.25">
      <c r="L3531">
        <f>IF(AND(Colin!$G3531=$B$1,Colin!$H3531=$C$3),Colin!$I3531,)</f>
        <v>0</v>
      </c>
      <c r="M3531">
        <f>IF(AND(Colin!$G3531=$B$1,Colin!$H3531&lt;=$C$3),Colin!$I3531,)</f>
        <v>0</v>
      </c>
      <c r="N3531">
        <f>IF(AND(Colin!$G3531=$B$2,Colin!$H3531=$C$3),Colin!$I3531,)</f>
        <v>0</v>
      </c>
      <c r="O3531">
        <f>IF(AND(Colin!$G3531=$B$2,Colin!$H3531&lt;=$C$3),Colin!$I3531,)</f>
        <v>0</v>
      </c>
      <c r="P3531">
        <f>IF(Colin!$G3531&lt;$B$2,Colin!$I3531,0)</f>
        <v>0</v>
      </c>
      <c r="Q3531">
        <f>IF(Colin!$G3531&lt;$B$1,Colin!$I3531,0)</f>
        <v>0</v>
      </c>
    </row>
    <row r="3532" spans="12:17" x14ac:dyDescent="0.25">
      <c r="L3532">
        <f>IF(AND(Colin!$G3532=$B$1,Colin!$H3532=$C$3),Colin!$I3532,)</f>
        <v>0</v>
      </c>
      <c r="M3532">
        <f>IF(AND(Colin!$G3532=$B$1,Colin!$H3532&lt;=$C$3),Colin!$I3532,)</f>
        <v>0</v>
      </c>
      <c r="N3532">
        <f>IF(AND(Colin!$G3532=$B$2,Colin!$H3532=$C$3),Colin!$I3532,)</f>
        <v>0</v>
      </c>
      <c r="O3532">
        <f>IF(AND(Colin!$G3532=$B$2,Colin!$H3532&lt;=$C$3),Colin!$I3532,)</f>
        <v>0</v>
      </c>
      <c r="P3532">
        <f>IF(Colin!$G3532&lt;$B$2,Colin!$I3532,0)</f>
        <v>0</v>
      </c>
      <c r="Q3532">
        <f>IF(Colin!$G3532&lt;$B$1,Colin!$I3532,0)</f>
        <v>0</v>
      </c>
    </row>
    <row r="3533" spans="12:17" x14ac:dyDescent="0.25">
      <c r="L3533">
        <f>IF(AND(Colin!$G3533=$B$1,Colin!$H3533=$C$3),Colin!$I3533,)</f>
        <v>0</v>
      </c>
      <c r="M3533">
        <f>IF(AND(Colin!$G3533=$B$1,Colin!$H3533&lt;=$C$3),Colin!$I3533,)</f>
        <v>0</v>
      </c>
      <c r="N3533">
        <f>IF(AND(Colin!$G3533=$B$2,Colin!$H3533=$C$3),Colin!$I3533,)</f>
        <v>0</v>
      </c>
      <c r="O3533">
        <f>IF(AND(Colin!$G3533=$B$2,Colin!$H3533&lt;=$C$3),Colin!$I3533,)</f>
        <v>0</v>
      </c>
      <c r="P3533">
        <f>IF(Colin!$G3533&lt;$B$2,Colin!$I3533,0)</f>
        <v>0</v>
      </c>
      <c r="Q3533">
        <f>IF(Colin!$G3533&lt;$B$1,Colin!$I3533,0)</f>
        <v>0</v>
      </c>
    </row>
    <row r="3534" spans="12:17" x14ac:dyDescent="0.25">
      <c r="L3534">
        <f>IF(AND(Colin!$G3534=$B$1,Colin!$H3534=$C$3),Colin!$I3534,)</f>
        <v>0</v>
      </c>
      <c r="M3534">
        <f>IF(AND(Colin!$G3534=$B$1,Colin!$H3534&lt;=$C$3),Colin!$I3534,)</f>
        <v>0</v>
      </c>
      <c r="N3534">
        <f>IF(AND(Colin!$G3534=$B$2,Colin!$H3534=$C$3),Colin!$I3534,)</f>
        <v>0</v>
      </c>
      <c r="O3534">
        <f>IF(AND(Colin!$G3534=$B$2,Colin!$H3534&lt;=$C$3),Colin!$I3534,)</f>
        <v>0</v>
      </c>
      <c r="P3534">
        <f>IF(Colin!$G3534&lt;$B$2,Colin!$I3534,0)</f>
        <v>0</v>
      </c>
      <c r="Q3534">
        <f>IF(Colin!$G3534&lt;$B$1,Colin!$I3534,0)</f>
        <v>0</v>
      </c>
    </row>
    <row r="3535" spans="12:17" x14ac:dyDescent="0.25">
      <c r="L3535">
        <f>IF(AND(Colin!$G3535=$B$1,Colin!$H3535=$C$3),Colin!$I3535,)</f>
        <v>0</v>
      </c>
      <c r="M3535">
        <f>IF(AND(Colin!$G3535=$B$1,Colin!$H3535&lt;=$C$3),Colin!$I3535,)</f>
        <v>0</v>
      </c>
      <c r="N3535">
        <f>IF(AND(Colin!$G3535=$B$2,Colin!$H3535=$C$3),Colin!$I3535,)</f>
        <v>0</v>
      </c>
      <c r="O3535">
        <f>IF(AND(Colin!$G3535=$B$2,Colin!$H3535&lt;=$C$3),Colin!$I3535,)</f>
        <v>0</v>
      </c>
      <c r="P3535">
        <f>IF(Colin!$G3535&lt;$B$2,Colin!$I3535,0)</f>
        <v>0</v>
      </c>
      <c r="Q3535">
        <f>IF(Colin!$G3535&lt;$B$1,Colin!$I3535,0)</f>
        <v>0</v>
      </c>
    </row>
    <row r="3536" spans="12:17" x14ac:dyDescent="0.25">
      <c r="L3536">
        <f>IF(AND(Colin!$G3536=$B$1,Colin!$H3536=$C$3),Colin!$I3536,)</f>
        <v>0</v>
      </c>
      <c r="M3536">
        <f>IF(AND(Colin!$G3536=$B$1,Colin!$H3536&lt;=$C$3),Colin!$I3536,)</f>
        <v>0</v>
      </c>
      <c r="N3536">
        <f>IF(AND(Colin!$G3536=$B$2,Colin!$H3536=$C$3),Colin!$I3536,)</f>
        <v>0</v>
      </c>
      <c r="O3536">
        <f>IF(AND(Colin!$G3536=$B$2,Colin!$H3536&lt;=$C$3),Colin!$I3536,)</f>
        <v>0</v>
      </c>
      <c r="P3536">
        <f>IF(Colin!$G3536&lt;$B$2,Colin!$I3536,0)</f>
        <v>0</v>
      </c>
      <c r="Q3536">
        <f>IF(Colin!$G3536&lt;$B$1,Colin!$I3536,0)</f>
        <v>0</v>
      </c>
    </row>
    <row r="3537" spans="12:17" x14ac:dyDescent="0.25">
      <c r="L3537">
        <f>IF(AND(Colin!$G3537=$B$1,Colin!$H3537=$C$3),Colin!$I3537,)</f>
        <v>0</v>
      </c>
      <c r="M3537">
        <f>IF(AND(Colin!$G3537=$B$1,Colin!$H3537&lt;=$C$3),Colin!$I3537,)</f>
        <v>0</v>
      </c>
      <c r="N3537">
        <f>IF(AND(Colin!$G3537=$B$2,Colin!$H3537=$C$3),Colin!$I3537,)</f>
        <v>0</v>
      </c>
      <c r="O3537">
        <f>IF(AND(Colin!$G3537=$B$2,Colin!$H3537&lt;=$C$3),Colin!$I3537,)</f>
        <v>0</v>
      </c>
      <c r="P3537">
        <f>IF(Colin!$G3537&lt;$B$2,Colin!$I3537,0)</f>
        <v>0</v>
      </c>
      <c r="Q3537">
        <f>IF(Colin!$G3537&lt;$B$1,Colin!$I3537,0)</f>
        <v>0</v>
      </c>
    </row>
    <row r="3538" spans="12:17" x14ac:dyDescent="0.25">
      <c r="L3538">
        <f>IF(AND(Colin!$G3538=$B$1,Colin!$H3538=$C$3),Colin!$I3538,)</f>
        <v>0</v>
      </c>
      <c r="M3538">
        <f>IF(AND(Colin!$G3538=$B$1,Colin!$H3538&lt;=$C$3),Colin!$I3538,)</f>
        <v>0</v>
      </c>
      <c r="N3538">
        <f>IF(AND(Colin!$G3538=$B$2,Colin!$H3538=$C$3),Colin!$I3538,)</f>
        <v>0</v>
      </c>
      <c r="O3538">
        <f>IF(AND(Colin!$G3538=$B$2,Colin!$H3538&lt;=$C$3),Colin!$I3538,)</f>
        <v>0</v>
      </c>
      <c r="P3538">
        <f>IF(Colin!$G3538&lt;$B$2,Colin!$I3538,0)</f>
        <v>0</v>
      </c>
      <c r="Q3538">
        <f>IF(Colin!$G3538&lt;$B$1,Colin!$I3538,0)</f>
        <v>0</v>
      </c>
    </row>
    <row r="3539" spans="12:17" x14ac:dyDescent="0.25">
      <c r="L3539">
        <f>IF(AND(Colin!$G3539=$B$1,Colin!$H3539=$C$3),Colin!$I3539,)</f>
        <v>0</v>
      </c>
      <c r="M3539">
        <f>IF(AND(Colin!$G3539=$B$1,Colin!$H3539&lt;=$C$3),Colin!$I3539,)</f>
        <v>0</v>
      </c>
      <c r="N3539">
        <f>IF(AND(Colin!$G3539=$B$2,Colin!$H3539=$C$3),Colin!$I3539,)</f>
        <v>0</v>
      </c>
      <c r="O3539">
        <f>IF(AND(Colin!$G3539=$B$2,Colin!$H3539&lt;=$C$3),Colin!$I3539,)</f>
        <v>0</v>
      </c>
      <c r="P3539">
        <f>IF(Colin!$G3539&lt;$B$2,Colin!$I3539,0)</f>
        <v>0</v>
      </c>
      <c r="Q3539">
        <f>IF(Colin!$G3539&lt;$B$1,Colin!$I3539,0)</f>
        <v>0</v>
      </c>
    </row>
    <row r="3540" spans="12:17" x14ac:dyDescent="0.25">
      <c r="L3540">
        <f>IF(AND(Colin!$G3540=$B$1,Colin!$H3540=$C$3),Colin!$I3540,)</f>
        <v>0</v>
      </c>
      <c r="M3540">
        <f>IF(AND(Colin!$G3540=$B$1,Colin!$H3540&lt;=$C$3),Colin!$I3540,)</f>
        <v>0</v>
      </c>
      <c r="N3540">
        <f>IF(AND(Colin!$G3540=$B$2,Colin!$H3540=$C$3),Colin!$I3540,)</f>
        <v>0</v>
      </c>
      <c r="O3540">
        <f>IF(AND(Colin!$G3540=$B$2,Colin!$H3540&lt;=$C$3),Colin!$I3540,)</f>
        <v>0</v>
      </c>
      <c r="P3540">
        <f>IF(Colin!$G3540&lt;$B$2,Colin!$I3540,0)</f>
        <v>0</v>
      </c>
      <c r="Q3540">
        <f>IF(Colin!$G3540&lt;$B$1,Colin!$I3540,0)</f>
        <v>0</v>
      </c>
    </row>
    <row r="3541" spans="12:17" x14ac:dyDescent="0.25">
      <c r="L3541">
        <f>IF(AND(Colin!$G3541=$B$1,Colin!$H3541=$C$3),Colin!$I3541,)</f>
        <v>0</v>
      </c>
      <c r="M3541">
        <f>IF(AND(Colin!$G3541=$B$1,Colin!$H3541&lt;=$C$3),Colin!$I3541,)</f>
        <v>0</v>
      </c>
      <c r="N3541">
        <f>IF(AND(Colin!$G3541=$B$2,Colin!$H3541=$C$3),Colin!$I3541,)</f>
        <v>0</v>
      </c>
      <c r="O3541">
        <f>IF(AND(Colin!$G3541=$B$2,Colin!$H3541&lt;=$C$3),Colin!$I3541,)</f>
        <v>0</v>
      </c>
      <c r="P3541">
        <f>IF(Colin!$G3541&lt;$B$2,Colin!$I3541,0)</f>
        <v>0</v>
      </c>
      <c r="Q3541">
        <f>IF(Colin!$G3541&lt;$B$1,Colin!$I3541,0)</f>
        <v>0</v>
      </c>
    </row>
    <row r="3542" spans="12:17" x14ac:dyDescent="0.25">
      <c r="L3542">
        <f>IF(AND(Colin!$G3542=$B$1,Colin!$H3542=$C$3),Colin!$I3542,)</f>
        <v>0</v>
      </c>
      <c r="M3542">
        <f>IF(AND(Colin!$G3542=$B$1,Colin!$H3542&lt;=$C$3),Colin!$I3542,)</f>
        <v>0</v>
      </c>
      <c r="N3542">
        <f>IF(AND(Colin!$G3542=$B$2,Colin!$H3542=$C$3),Colin!$I3542,)</f>
        <v>0</v>
      </c>
      <c r="O3542">
        <f>IF(AND(Colin!$G3542=$B$2,Colin!$H3542&lt;=$C$3),Colin!$I3542,)</f>
        <v>0</v>
      </c>
      <c r="P3542">
        <f>IF(Colin!$G3542&lt;$B$2,Colin!$I3542,0)</f>
        <v>0</v>
      </c>
      <c r="Q3542">
        <f>IF(Colin!$G3542&lt;$B$1,Colin!$I3542,0)</f>
        <v>0</v>
      </c>
    </row>
    <row r="3543" spans="12:17" x14ac:dyDescent="0.25">
      <c r="L3543">
        <f>IF(AND(Colin!$G3543=$B$1,Colin!$H3543=$C$3),Colin!$I3543,)</f>
        <v>0</v>
      </c>
      <c r="M3543">
        <f>IF(AND(Colin!$G3543=$B$1,Colin!$H3543&lt;=$C$3),Colin!$I3543,)</f>
        <v>0</v>
      </c>
      <c r="N3543">
        <f>IF(AND(Colin!$G3543=$B$2,Colin!$H3543=$C$3),Colin!$I3543,)</f>
        <v>0</v>
      </c>
      <c r="O3543">
        <f>IF(AND(Colin!$G3543=$B$2,Colin!$H3543&lt;=$C$3),Colin!$I3543,)</f>
        <v>0</v>
      </c>
      <c r="P3543">
        <f>IF(Colin!$G3543&lt;$B$2,Colin!$I3543,0)</f>
        <v>0</v>
      </c>
      <c r="Q3543">
        <f>IF(Colin!$G3543&lt;$B$1,Colin!$I3543,0)</f>
        <v>0</v>
      </c>
    </row>
    <row r="3544" spans="12:17" x14ac:dyDescent="0.25">
      <c r="L3544">
        <f>IF(AND(Colin!$G3544=$B$1,Colin!$H3544=$C$3),Colin!$I3544,)</f>
        <v>0</v>
      </c>
      <c r="M3544">
        <f>IF(AND(Colin!$G3544=$B$1,Colin!$H3544&lt;=$C$3),Colin!$I3544,)</f>
        <v>0</v>
      </c>
      <c r="N3544">
        <f>IF(AND(Colin!$G3544=$B$2,Colin!$H3544=$C$3),Colin!$I3544,)</f>
        <v>0</v>
      </c>
      <c r="O3544">
        <f>IF(AND(Colin!$G3544=$B$2,Colin!$H3544&lt;=$C$3),Colin!$I3544,)</f>
        <v>0</v>
      </c>
      <c r="P3544">
        <f>IF(Colin!$G3544&lt;$B$2,Colin!$I3544,0)</f>
        <v>0</v>
      </c>
      <c r="Q3544">
        <f>IF(Colin!$G3544&lt;$B$1,Colin!$I3544,0)</f>
        <v>0</v>
      </c>
    </row>
    <row r="3545" spans="12:17" x14ac:dyDescent="0.25">
      <c r="L3545">
        <f>IF(AND(Colin!$G3545=$B$1,Colin!$H3545=$C$3),Colin!$I3545,)</f>
        <v>0</v>
      </c>
      <c r="M3545">
        <f>IF(AND(Colin!$G3545=$B$1,Colin!$H3545&lt;=$C$3),Colin!$I3545,)</f>
        <v>0</v>
      </c>
      <c r="N3545">
        <f>IF(AND(Colin!$G3545=$B$2,Colin!$H3545=$C$3),Colin!$I3545,)</f>
        <v>0</v>
      </c>
      <c r="O3545">
        <f>IF(AND(Colin!$G3545=$B$2,Colin!$H3545&lt;=$C$3),Colin!$I3545,)</f>
        <v>0</v>
      </c>
      <c r="P3545">
        <f>IF(Colin!$G3545&lt;$B$2,Colin!$I3545,0)</f>
        <v>0</v>
      </c>
      <c r="Q3545">
        <f>IF(Colin!$G3545&lt;$B$1,Colin!$I3545,0)</f>
        <v>0</v>
      </c>
    </row>
    <row r="3546" spans="12:17" x14ac:dyDescent="0.25">
      <c r="L3546">
        <f>IF(AND(Colin!$G3546=$B$1,Colin!$H3546=$C$3),Colin!$I3546,)</f>
        <v>0</v>
      </c>
      <c r="M3546">
        <f>IF(AND(Colin!$G3546=$B$1,Colin!$H3546&lt;=$C$3),Colin!$I3546,)</f>
        <v>0</v>
      </c>
      <c r="N3546">
        <f>IF(AND(Colin!$G3546=$B$2,Colin!$H3546=$C$3),Colin!$I3546,)</f>
        <v>0</v>
      </c>
      <c r="O3546">
        <f>IF(AND(Colin!$G3546=$B$2,Colin!$H3546&lt;=$C$3),Colin!$I3546,)</f>
        <v>0</v>
      </c>
      <c r="P3546">
        <f>IF(Colin!$G3546&lt;$B$2,Colin!$I3546,0)</f>
        <v>0</v>
      </c>
      <c r="Q3546">
        <f>IF(Colin!$G3546&lt;$B$1,Colin!$I3546,0)</f>
        <v>0</v>
      </c>
    </row>
    <row r="3547" spans="12:17" x14ac:dyDescent="0.25">
      <c r="L3547">
        <f>IF(AND(Colin!$G3547=$B$1,Colin!$H3547=$C$3),Colin!$I3547,)</f>
        <v>0</v>
      </c>
      <c r="M3547">
        <f>IF(AND(Colin!$G3547=$B$1,Colin!$H3547&lt;=$C$3),Colin!$I3547,)</f>
        <v>0</v>
      </c>
      <c r="N3547">
        <f>IF(AND(Colin!$G3547=$B$2,Colin!$H3547=$C$3),Colin!$I3547,)</f>
        <v>0</v>
      </c>
      <c r="O3547">
        <f>IF(AND(Colin!$G3547=$B$2,Colin!$H3547&lt;=$C$3),Colin!$I3547,)</f>
        <v>0</v>
      </c>
      <c r="P3547">
        <f>IF(Colin!$G3547&lt;$B$2,Colin!$I3547,0)</f>
        <v>0</v>
      </c>
      <c r="Q3547">
        <f>IF(Colin!$G3547&lt;$B$1,Colin!$I3547,0)</f>
        <v>0</v>
      </c>
    </row>
    <row r="3548" spans="12:17" x14ac:dyDescent="0.25">
      <c r="L3548">
        <f>IF(AND(Colin!$G3548=$B$1,Colin!$H3548=$C$3),Colin!$I3548,)</f>
        <v>0</v>
      </c>
      <c r="M3548">
        <f>IF(AND(Colin!$G3548=$B$1,Colin!$H3548&lt;=$C$3),Colin!$I3548,)</f>
        <v>0</v>
      </c>
      <c r="N3548">
        <f>IF(AND(Colin!$G3548=$B$2,Colin!$H3548=$C$3),Colin!$I3548,)</f>
        <v>0</v>
      </c>
      <c r="O3548">
        <f>IF(AND(Colin!$G3548=$B$2,Colin!$H3548&lt;=$C$3),Colin!$I3548,)</f>
        <v>0</v>
      </c>
      <c r="P3548">
        <f>IF(Colin!$G3548&lt;$B$2,Colin!$I3548,0)</f>
        <v>0</v>
      </c>
      <c r="Q3548">
        <f>IF(Colin!$G3548&lt;$B$1,Colin!$I3548,0)</f>
        <v>0</v>
      </c>
    </row>
    <row r="3549" spans="12:17" x14ac:dyDescent="0.25">
      <c r="L3549">
        <f>IF(AND(Colin!$G3549=$B$1,Colin!$H3549=$C$3),Colin!$I3549,)</f>
        <v>0</v>
      </c>
      <c r="M3549">
        <f>IF(AND(Colin!$G3549=$B$1,Colin!$H3549&lt;=$C$3),Colin!$I3549,)</f>
        <v>0</v>
      </c>
      <c r="N3549">
        <f>IF(AND(Colin!$G3549=$B$2,Colin!$H3549=$C$3),Colin!$I3549,)</f>
        <v>0</v>
      </c>
      <c r="O3549">
        <f>IF(AND(Colin!$G3549=$B$2,Colin!$H3549&lt;=$C$3),Colin!$I3549,)</f>
        <v>0</v>
      </c>
      <c r="P3549">
        <f>IF(Colin!$G3549&lt;$B$2,Colin!$I3549,0)</f>
        <v>0</v>
      </c>
      <c r="Q3549">
        <f>IF(Colin!$G3549&lt;$B$1,Colin!$I3549,0)</f>
        <v>0</v>
      </c>
    </row>
    <row r="3550" spans="12:17" x14ac:dyDescent="0.25">
      <c r="L3550">
        <f>IF(AND(Colin!$G3550=$B$1,Colin!$H3550=$C$3),Colin!$I3550,)</f>
        <v>0</v>
      </c>
      <c r="M3550">
        <f>IF(AND(Colin!$G3550=$B$1,Colin!$H3550&lt;=$C$3),Colin!$I3550,)</f>
        <v>0</v>
      </c>
      <c r="N3550">
        <f>IF(AND(Colin!$G3550=$B$2,Colin!$H3550=$C$3),Colin!$I3550,)</f>
        <v>0</v>
      </c>
      <c r="O3550">
        <f>IF(AND(Colin!$G3550=$B$2,Colin!$H3550&lt;=$C$3),Colin!$I3550,)</f>
        <v>0</v>
      </c>
      <c r="P3550">
        <f>IF(Colin!$G3550&lt;$B$2,Colin!$I3550,0)</f>
        <v>0</v>
      </c>
      <c r="Q3550">
        <f>IF(Colin!$G3550&lt;$B$1,Colin!$I3550,0)</f>
        <v>0</v>
      </c>
    </row>
    <row r="3551" spans="12:17" x14ac:dyDescent="0.25">
      <c r="L3551">
        <f>IF(AND(Colin!$G3551=$B$1,Colin!$H3551=$C$3),Colin!$I3551,)</f>
        <v>0</v>
      </c>
      <c r="M3551">
        <f>IF(AND(Colin!$G3551=$B$1,Colin!$H3551&lt;=$C$3),Colin!$I3551,)</f>
        <v>0</v>
      </c>
      <c r="N3551">
        <f>IF(AND(Colin!$G3551=$B$2,Colin!$H3551=$C$3),Colin!$I3551,)</f>
        <v>0</v>
      </c>
      <c r="O3551">
        <f>IF(AND(Colin!$G3551=$B$2,Colin!$H3551&lt;=$C$3),Colin!$I3551,)</f>
        <v>0</v>
      </c>
      <c r="P3551">
        <f>IF(Colin!$G3551&lt;$B$2,Colin!$I3551,0)</f>
        <v>0</v>
      </c>
      <c r="Q3551">
        <f>IF(Colin!$G3551&lt;$B$1,Colin!$I3551,0)</f>
        <v>0</v>
      </c>
    </row>
    <row r="3552" spans="12:17" x14ac:dyDescent="0.25">
      <c r="L3552">
        <f>IF(AND(Colin!$G3552=$B$1,Colin!$H3552=$C$3),Colin!$I3552,)</f>
        <v>0</v>
      </c>
      <c r="M3552">
        <f>IF(AND(Colin!$G3552=$B$1,Colin!$H3552&lt;=$C$3),Colin!$I3552,)</f>
        <v>0</v>
      </c>
      <c r="N3552">
        <f>IF(AND(Colin!$G3552=$B$2,Colin!$H3552=$C$3),Colin!$I3552,)</f>
        <v>0</v>
      </c>
      <c r="O3552">
        <f>IF(AND(Colin!$G3552=$B$2,Colin!$H3552&lt;=$C$3),Colin!$I3552,)</f>
        <v>0</v>
      </c>
      <c r="P3552">
        <f>IF(Colin!$G3552&lt;$B$2,Colin!$I3552,0)</f>
        <v>0</v>
      </c>
      <c r="Q3552">
        <f>IF(Colin!$G3552&lt;$B$1,Colin!$I3552,0)</f>
        <v>0</v>
      </c>
    </row>
    <row r="3553" spans="12:17" x14ac:dyDescent="0.25">
      <c r="L3553">
        <f>IF(AND(Colin!$G3553=$B$1,Colin!$H3553=$C$3),Colin!$I3553,)</f>
        <v>0</v>
      </c>
      <c r="M3553">
        <f>IF(AND(Colin!$G3553=$B$1,Colin!$H3553&lt;=$C$3),Colin!$I3553,)</f>
        <v>0</v>
      </c>
      <c r="N3553">
        <f>IF(AND(Colin!$G3553=$B$2,Colin!$H3553=$C$3),Colin!$I3553,)</f>
        <v>0</v>
      </c>
      <c r="O3553">
        <f>IF(AND(Colin!$G3553=$B$2,Colin!$H3553&lt;=$C$3),Colin!$I3553,)</f>
        <v>0</v>
      </c>
      <c r="P3553">
        <f>IF(Colin!$G3553&lt;$B$2,Colin!$I3553,0)</f>
        <v>0</v>
      </c>
      <c r="Q3553">
        <f>IF(Colin!$G3553&lt;$B$1,Colin!$I3553,0)</f>
        <v>0</v>
      </c>
    </row>
    <row r="3554" spans="12:17" x14ac:dyDescent="0.25">
      <c r="L3554">
        <f>IF(AND(Colin!$G3554=$B$1,Colin!$H3554=$C$3),Colin!$I3554,)</f>
        <v>0</v>
      </c>
      <c r="M3554">
        <f>IF(AND(Colin!$G3554=$B$1,Colin!$H3554&lt;=$C$3),Colin!$I3554,)</f>
        <v>0</v>
      </c>
      <c r="N3554">
        <f>IF(AND(Colin!$G3554=$B$2,Colin!$H3554=$C$3),Colin!$I3554,)</f>
        <v>0</v>
      </c>
      <c r="O3554">
        <f>IF(AND(Colin!$G3554=$B$2,Colin!$H3554&lt;=$C$3),Colin!$I3554,)</f>
        <v>0</v>
      </c>
      <c r="P3554">
        <f>IF(Colin!$G3554&lt;$B$2,Colin!$I3554,0)</f>
        <v>0</v>
      </c>
      <c r="Q3554">
        <f>IF(Colin!$G3554&lt;$B$1,Colin!$I3554,0)</f>
        <v>0</v>
      </c>
    </row>
    <row r="3555" spans="12:17" x14ac:dyDescent="0.25">
      <c r="L3555">
        <f>IF(AND(Colin!$G3555=$B$1,Colin!$H3555=$C$3),Colin!$I3555,)</f>
        <v>0</v>
      </c>
      <c r="M3555">
        <f>IF(AND(Colin!$G3555=$B$1,Colin!$H3555&lt;=$C$3),Colin!$I3555,)</f>
        <v>0</v>
      </c>
      <c r="N3555">
        <f>IF(AND(Colin!$G3555=$B$2,Colin!$H3555=$C$3),Colin!$I3555,)</f>
        <v>0</v>
      </c>
      <c r="O3555">
        <f>IF(AND(Colin!$G3555=$B$2,Colin!$H3555&lt;=$C$3),Colin!$I3555,)</f>
        <v>0</v>
      </c>
      <c r="P3555">
        <f>IF(Colin!$G3555&lt;$B$2,Colin!$I3555,0)</f>
        <v>0</v>
      </c>
      <c r="Q3555">
        <f>IF(Colin!$G3555&lt;$B$1,Colin!$I3555,0)</f>
        <v>0</v>
      </c>
    </row>
    <row r="3556" spans="12:17" x14ac:dyDescent="0.25">
      <c r="L3556">
        <f>IF(AND(Colin!$G3556=$B$1,Colin!$H3556=$C$3),Colin!$I3556,)</f>
        <v>0</v>
      </c>
      <c r="M3556">
        <f>IF(AND(Colin!$G3556=$B$1,Colin!$H3556&lt;=$C$3),Colin!$I3556,)</f>
        <v>0</v>
      </c>
      <c r="N3556">
        <f>IF(AND(Colin!$G3556=$B$2,Colin!$H3556=$C$3),Colin!$I3556,)</f>
        <v>0</v>
      </c>
      <c r="O3556">
        <f>IF(AND(Colin!$G3556=$B$2,Colin!$H3556&lt;=$C$3),Colin!$I3556,)</f>
        <v>0</v>
      </c>
      <c r="P3556">
        <f>IF(Colin!$G3556&lt;$B$2,Colin!$I3556,0)</f>
        <v>0</v>
      </c>
      <c r="Q3556">
        <f>IF(Colin!$G3556&lt;$B$1,Colin!$I3556,0)</f>
        <v>0</v>
      </c>
    </row>
    <row r="3557" spans="12:17" x14ac:dyDescent="0.25">
      <c r="L3557">
        <f>IF(AND(Colin!$G3557=$B$1,Colin!$H3557=$C$3),Colin!$I3557,)</f>
        <v>0</v>
      </c>
      <c r="M3557">
        <f>IF(AND(Colin!$G3557=$B$1,Colin!$H3557&lt;=$C$3),Colin!$I3557,)</f>
        <v>0</v>
      </c>
      <c r="N3557">
        <f>IF(AND(Colin!$G3557=$B$2,Colin!$H3557=$C$3),Colin!$I3557,)</f>
        <v>0</v>
      </c>
      <c r="O3557">
        <f>IF(AND(Colin!$G3557=$B$2,Colin!$H3557&lt;=$C$3),Colin!$I3557,)</f>
        <v>0</v>
      </c>
      <c r="P3557">
        <f>IF(Colin!$G3557&lt;$B$2,Colin!$I3557,0)</f>
        <v>0</v>
      </c>
      <c r="Q3557">
        <f>IF(Colin!$G3557&lt;$B$1,Colin!$I3557,0)</f>
        <v>0</v>
      </c>
    </row>
    <row r="3558" spans="12:17" x14ac:dyDescent="0.25">
      <c r="L3558">
        <f>IF(AND(Colin!$G3558=$B$1,Colin!$H3558=$C$3),Colin!$I3558,)</f>
        <v>0</v>
      </c>
      <c r="M3558">
        <f>IF(AND(Colin!$G3558=$B$1,Colin!$H3558&lt;=$C$3),Colin!$I3558,)</f>
        <v>0</v>
      </c>
      <c r="N3558">
        <f>IF(AND(Colin!$G3558=$B$2,Colin!$H3558=$C$3),Colin!$I3558,)</f>
        <v>0</v>
      </c>
      <c r="O3558">
        <f>IF(AND(Colin!$G3558=$B$2,Colin!$H3558&lt;=$C$3),Colin!$I3558,)</f>
        <v>0</v>
      </c>
      <c r="P3558">
        <f>IF(Colin!$G3558&lt;$B$2,Colin!$I3558,0)</f>
        <v>0</v>
      </c>
      <c r="Q3558">
        <f>IF(Colin!$G3558&lt;$B$1,Colin!$I3558,0)</f>
        <v>0</v>
      </c>
    </row>
    <row r="3559" spans="12:17" x14ac:dyDescent="0.25">
      <c r="L3559">
        <f>IF(AND(Colin!$G3559=$B$1,Colin!$H3559=$C$3),Colin!$I3559,)</f>
        <v>0</v>
      </c>
      <c r="M3559">
        <f>IF(AND(Colin!$G3559=$B$1,Colin!$H3559&lt;=$C$3),Colin!$I3559,)</f>
        <v>0</v>
      </c>
      <c r="N3559">
        <f>IF(AND(Colin!$G3559=$B$2,Colin!$H3559=$C$3),Colin!$I3559,)</f>
        <v>0</v>
      </c>
      <c r="O3559">
        <f>IF(AND(Colin!$G3559=$B$2,Colin!$H3559&lt;=$C$3),Colin!$I3559,)</f>
        <v>0</v>
      </c>
      <c r="P3559">
        <f>IF(Colin!$G3559&lt;$B$2,Colin!$I3559,0)</f>
        <v>0</v>
      </c>
      <c r="Q3559">
        <f>IF(Colin!$G3559&lt;$B$1,Colin!$I3559,0)</f>
        <v>0</v>
      </c>
    </row>
    <row r="3560" spans="12:17" x14ac:dyDescent="0.25">
      <c r="L3560">
        <f>IF(AND(Colin!$G3560=$B$1,Colin!$H3560=$C$3),Colin!$I3560,)</f>
        <v>0</v>
      </c>
      <c r="M3560">
        <f>IF(AND(Colin!$G3560=$B$1,Colin!$H3560&lt;=$C$3),Colin!$I3560,)</f>
        <v>0</v>
      </c>
      <c r="N3560">
        <f>IF(AND(Colin!$G3560=$B$2,Colin!$H3560=$C$3),Colin!$I3560,)</f>
        <v>0</v>
      </c>
      <c r="O3560">
        <f>IF(AND(Colin!$G3560=$B$2,Colin!$H3560&lt;=$C$3),Colin!$I3560,)</f>
        <v>0</v>
      </c>
      <c r="P3560">
        <f>IF(Colin!$G3560&lt;$B$2,Colin!$I3560,0)</f>
        <v>0</v>
      </c>
      <c r="Q3560">
        <f>IF(Colin!$G3560&lt;$B$1,Colin!$I3560,0)</f>
        <v>0</v>
      </c>
    </row>
    <row r="3561" spans="12:17" x14ac:dyDescent="0.25">
      <c r="L3561">
        <f>IF(AND(Colin!$G3561=$B$1,Colin!$H3561=$C$3),Colin!$I3561,)</f>
        <v>0</v>
      </c>
      <c r="M3561">
        <f>IF(AND(Colin!$G3561=$B$1,Colin!$H3561&lt;=$C$3),Colin!$I3561,)</f>
        <v>0</v>
      </c>
      <c r="N3561">
        <f>IF(AND(Colin!$G3561=$B$2,Colin!$H3561=$C$3),Colin!$I3561,)</f>
        <v>0</v>
      </c>
      <c r="O3561">
        <f>IF(AND(Colin!$G3561=$B$2,Colin!$H3561&lt;=$C$3),Colin!$I3561,)</f>
        <v>0</v>
      </c>
      <c r="P3561">
        <f>IF(Colin!$G3561&lt;$B$2,Colin!$I3561,0)</f>
        <v>0</v>
      </c>
      <c r="Q3561">
        <f>IF(Colin!$G3561&lt;$B$1,Colin!$I3561,0)</f>
        <v>0</v>
      </c>
    </row>
    <row r="3562" spans="12:17" x14ac:dyDescent="0.25">
      <c r="L3562">
        <f>IF(AND(Colin!$G3562=$B$1,Colin!$H3562=$C$3),Colin!$I3562,)</f>
        <v>0</v>
      </c>
      <c r="M3562">
        <f>IF(AND(Colin!$G3562=$B$1,Colin!$H3562&lt;=$C$3),Colin!$I3562,)</f>
        <v>0</v>
      </c>
      <c r="N3562">
        <f>IF(AND(Colin!$G3562=$B$2,Colin!$H3562=$C$3),Colin!$I3562,)</f>
        <v>0</v>
      </c>
      <c r="O3562">
        <f>IF(AND(Colin!$G3562=$B$2,Colin!$H3562&lt;=$C$3),Colin!$I3562,)</f>
        <v>0</v>
      </c>
      <c r="P3562">
        <f>IF(Colin!$G3562&lt;$B$2,Colin!$I3562,0)</f>
        <v>0</v>
      </c>
      <c r="Q3562">
        <f>IF(Colin!$G3562&lt;$B$1,Colin!$I3562,0)</f>
        <v>0</v>
      </c>
    </row>
    <row r="3563" spans="12:17" x14ac:dyDescent="0.25">
      <c r="L3563">
        <f>IF(AND(Colin!$G3563=$B$1,Colin!$H3563=$C$3),Colin!$I3563,)</f>
        <v>0</v>
      </c>
      <c r="M3563">
        <f>IF(AND(Colin!$G3563=$B$1,Colin!$H3563&lt;=$C$3),Colin!$I3563,)</f>
        <v>0</v>
      </c>
      <c r="N3563">
        <f>IF(AND(Colin!$G3563=$B$2,Colin!$H3563=$C$3),Colin!$I3563,)</f>
        <v>0</v>
      </c>
      <c r="O3563">
        <f>IF(AND(Colin!$G3563=$B$2,Colin!$H3563&lt;=$C$3),Colin!$I3563,)</f>
        <v>0</v>
      </c>
      <c r="P3563">
        <f>IF(Colin!$G3563&lt;$B$2,Colin!$I3563,0)</f>
        <v>0</v>
      </c>
      <c r="Q3563">
        <f>IF(Colin!$G3563&lt;$B$1,Colin!$I3563,0)</f>
        <v>0</v>
      </c>
    </row>
    <row r="3564" spans="12:17" x14ac:dyDescent="0.25">
      <c r="L3564">
        <f>IF(AND(Colin!$G3564=$B$1,Colin!$H3564=$C$3),Colin!$I3564,)</f>
        <v>0</v>
      </c>
      <c r="M3564">
        <f>IF(AND(Colin!$G3564=$B$1,Colin!$H3564&lt;=$C$3),Colin!$I3564,)</f>
        <v>0</v>
      </c>
      <c r="N3564">
        <f>IF(AND(Colin!$G3564=$B$2,Colin!$H3564=$C$3),Colin!$I3564,)</f>
        <v>0</v>
      </c>
      <c r="O3564">
        <f>IF(AND(Colin!$G3564=$B$2,Colin!$H3564&lt;=$C$3),Colin!$I3564,)</f>
        <v>0</v>
      </c>
      <c r="P3564">
        <f>IF(Colin!$G3564&lt;$B$2,Colin!$I3564,0)</f>
        <v>0</v>
      </c>
      <c r="Q3564">
        <f>IF(Colin!$G3564&lt;$B$1,Colin!$I3564,0)</f>
        <v>0</v>
      </c>
    </row>
    <row r="3565" spans="12:17" x14ac:dyDescent="0.25">
      <c r="L3565">
        <f>IF(AND(Colin!$G3565=$B$1,Colin!$H3565=$C$3),Colin!$I3565,)</f>
        <v>0</v>
      </c>
      <c r="M3565">
        <f>IF(AND(Colin!$G3565=$B$1,Colin!$H3565&lt;=$C$3),Colin!$I3565,)</f>
        <v>0</v>
      </c>
      <c r="N3565">
        <f>IF(AND(Colin!$G3565=$B$2,Colin!$H3565=$C$3),Colin!$I3565,)</f>
        <v>0</v>
      </c>
      <c r="O3565">
        <f>IF(AND(Colin!$G3565=$B$2,Colin!$H3565&lt;=$C$3),Colin!$I3565,)</f>
        <v>0</v>
      </c>
      <c r="P3565">
        <f>IF(Colin!$G3565&lt;$B$2,Colin!$I3565,0)</f>
        <v>0</v>
      </c>
      <c r="Q3565">
        <f>IF(Colin!$G3565&lt;$B$1,Colin!$I3565,0)</f>
        <v>0</v>
      </c>
    </row>
    <row r="3566" spans="12:17" x14ac:dyDescent="0.25">
      <c r="L3566">
        <f>IF(AND(Colin!$G3566=$B$1,Colin!$H3566=$C$3),Colin!$I3566,)</f>
        <v>0</v>
      </c>
      <c r="M3566">
        <f>IF(AND(Colin!$G3566=$B$1,Colin!$H3566&lt;=$C$3),Colin!$I3566,)</f>
        <v>0</v>
      </c>
      <c r="N3566">
        <f>IF(AND(Colin!$G3566=$B$2,Colin!$H3566=$C$3),Colin!$I3566,)</f>
        <v>0</v>
      </c>
      <c r="O3566">
        <f>IF(AND(Colin!$G3566=$B$2,Colin!$H3566&lt;=$C$3),Colin!$I3566,)</f>
        <v>0</v>
      </c>
      <c r="P3566">
        <f>IF(Colin!$G3566&lt;$B$2,Colin!$I3566,0)</f>
        <v>0</v>
      </c>
      <c r="Q3566">
        <f>IF(Colin!$G3566&lt;$B$1,Colin!$I3566,0)</f>
        <v>0</v>
      </c>
    </row>
    <row r="3567" spans="12:17" x14ac:dyDescent="0.25">
      <c r="L3567">
        <f>IF(AND(Colin!$G3567=$B$1,Colin!$H3567=$C$3),Colin!$I3567,)</f>
        <v>0</v>
      </c>
      <c r="M3567">
        <f>IF(AND(Colin!$G3567=$B$1,Colin!$H3567&lt;=$C$3),Colin!$I3567,)</f>
        <v>0</v>
      </c>
      <c r="N3567">
        <f>IF(AND(Colin!$G3567=$B$2,Colin!$H3567=$C$3),Colin!$I3567,)</f>
        <v>0</v>
      </c>
      <c r="O3567">
        <f>IF(AND(Colin!$G3567=$B$2,Colin!$H3567&lt;=$C$3),Colin!$I3567,)</f>
        <v>0</v>
      </c>
      <c r="P3567">
        <f>IF(Colin!$G3567&lt;$B$2,Colin!$I3567,0)</f>
        <v>0</v>
      </c>
      <c r="Q3567">
        <f>IF(Colin!$G3567&lt;$B$1,Colin!$I3567,0)</f>
        <v>0</v>
      </c>
    </row>
    <row r="3568" spans="12:17" x14ac:dyDescent="0.25">
      <c r="L3568">
        <f>IF(AND(Colin!$G3568=$B$1,Colin!$H3568=$C$3),Colin!$I3568,)</f>
        <v>0</v>
      </c>
      <c r="M3568">
        <f>IF(AND(Colin!$G3568=$B$1,Colin!$H3568&lt;=$C$3),Colin!$I3568,)</f>
        <v>0</v>
      </c>
      <c r="N3568">
        <f>IF(AND(Colin!$G3568=$B$2,Colin!$H3568=$C$3),Colin!$I3568,)</f>
        <v>0</v>
      </c>
      <c r="O3568">
        <f>IF(AND(Colin!$G3568=$B$2,Colin!$H3568&lt;=$C$3),Colin!$I3568,)</f>
        <v>0</v>
      </c>
      <c r="P3568">
        <f>IF(Colin!$G3568&lt;$B$2,Colin!$I3568,0)</f>
        <v>0</v>
      </c>
      <c r="Q3568">
        <f>IF(Colin!$G3568&lt;$B$1,Colin!$I3568,0)</f>
        <v>0</v>
      </c>
    </row>
    <row r="3569" spans="12:17" x14ac:dyDescent="0.25">
      <c r="L3569">
        <f>IF(AND(Colin!$G3569=$B$1,Colin!$H3569=$C$3),Colin!$I3569,)</f>
        <v>0</v>
      </c>
      <c r="M3569">
        <f>IF(AND(Colin!$G3569=$B$1,Colin!$H3569&lt;=$C$3),Colin!$I3569,)</f>
        <v>0</v>
      </c>
      <c r="N3569">
        <f>IF(AND(Colin!$G3569=$B$2,Colin!$H3569=$C$3),Colin!$I3569,)</f>
        <v>0</v>
      </c>
      <c r="O3569">
        <f>IF(AND(Colin!$G3569=$B$2,Colin!$H3569&lt;=$C$3),Colin!$I3569,)</f>
        <v>0</v>
      </c>
      <c r="P3569">
        <f>IF(Colin!$G3569&lt;$B$2,Colin!$I3569,0)</f>
        <v>0</v>
      </c>
      <c r="Q3569">
        <f>IF(Colin!$G3569&lt;$B$1,Colin!$I3569,0)</f>
        <v>0</v>
      </c>
    </row>
    <row r="3570" spans="12:17" x14ac:dyDescent="0.25">
      <c r="L3570">
        <f>IF(AND(Colin!$G3570=$B$1,Colin!$H3570=$C$3),Colin!$I3570,)</f>
        <v>0</v>
      </c>
      <c r="M3570">
        <f>IF(AND(Colin!$G3570=$B$1,Colin!$H3570&lt;=$C$3),Colin!$I3570,)</f>
        <v>0</v>
      </c>
      <c r="N3570">
        <f>IF(AND(Colin!$G3570=$B$2,Colin!$H3570=$C$3),Colin!$I3570,)</f>
        <v>0</v>
      </c>
      <c r="O3570">
        <f>IF(AND(Colin!$G3570=$B$2,Colin!$H3570&lt;=$C$3),Colin!$I3570,)</f>
        <v>0</v>
      </c>
      <c r="P3570">
        <f>IF(Colin!$G3570&lt;$B$2,Colin!$I3570,0)</f>
        <v>0</v>
      </c>
      <c r="Q3570">
        <f>IF(Colin!$G3570&lt;$B$1,Colin!$I3570,0)</f>
        <v>0</v>
      </c>
    </row>
    <row r="3571" spans="12:17" x14ac:dyDescent="0.25">
      <c r="L3571">
        <f>IF(AND(Colin!$G3571=$B$1,Colin!$H3571=$C$3),Colin!$I3571,)</f>
        <v>0</v>
      </c>
      <c r="M3571">
        <f>IF(AND(Colin!$G3571=$B$1,Colin!$H3571&lt;=$C$3),Colin!$I3571,)</f>
        <v>0</v>
      </c>
      <c r="N3571">
        <f>IF(AND(Colin!$G3571=$B$2,Colin!$H3571=$C$3),Colin!$I3571,)</f>
        <v>0</v>
      </c>
      <c r="O3571">
        <f>IF(AND(Colin!$G3571=$B$2,Colin!$H3571&lt;=$C$3),Colin!$I3571,)</f>
        <v>0</v>
      </c>
      <c r="P3571">
        <f>IF(Colin!$G3571&lt;$B$2,Colin!$I3571,0)</f>
        <v>0</v>
      </c>
      <c r="Q3571">
        <f>IF(Colin!$G3571&lt;$B$1,Colin!$I3571,0)</f>
        <v>0</v>
      </c>
    </row>
    <row r="3572" spans="12:17" x14ac:dyDescent="0.25">
      <c r="L3572">
        <f>IF(AND(Colin!$G3572=$B$1,Colin!$H3572=$C$3),Colin!$I3572,)</f>
        <v>0</v>
      </c>
      <c r="M3572">
        <f>IF(AND(Colin!$G3572=$B$1,Colin!$H3572&lt;=$C$3),Colin!$I3572,)</f>
        <v>0</v>
      </c>
      <c r="N3572">
        <f>IF(AND(Colin!$G3572=$B$2,Colin!$H3572=$C$3),Colin!$I3572,)</f>
        <v>0</v>
      </c>
      <c r="O3572">
        <f>IF(AND(Colin!$G3572=$B$2,Colin!$H3572&lt;=$C$3),Colin!$I3572,)</f>
        <v>0</v>
      </c>
      <c r="P3572">
        <f>IF(Colin!$G3572&lt;$B$2,Colin!$I3572,0)</f>
        <v>0</v>
      </c>
      <c r="Q3572">
        <f>IF(Colin!$G3572&lt;$B$1,Colin!$I3572,0)</f>
        <v>0</v>
      </c>
    </row>
    <row r="3573" spans="12:17" x14ac:dyDescent="0.25">
      <c r="L3573">
        <f>IF(AND(Colin!$G3573=$B$1,Colin!$H3573=$C$3),Colin!$I3573,)</f>
        <v>0</v>
      </c>
      <c r="M3573">
        <f>IF(AND(Colin!$G3573=$B$1,Colin!$H3573&lt;=$C$3),Colin!$I3573,)</f>
        <v>0</v>
      </c>
      <c r="N3573">
        <f>IF(AND(Colin!$G3573=$B$2,Colin!$H3573=$C$3),Colin!$I3573,)</f>
        <v>0</v>
      </c>
      <c r="O3573">
        <f>IF(AND(Colin!$G3573=$B$2,Colin!$H3573&lt;=$C$3),Colin!$I3573,)</f>
        <v>0</v>
      </c>
      <c r="P3573">
        <f>IF(Colin!$G3573&lt;$B$2,Colin!$I3573,0)</f>
        <v>0</v>
      </c>
      <c r="Q3573">
        <f>IF(Colin!$G3573&lt;$B$1,Colin!$I3573,0)</f>
        <v>0</v>
      </c>
    </row>
    <row r="3574" spans="12:17" x14ac:dyDescent="0.25">
      <c r="L3574">
        <f>IF(AND(Colin!$G3574=$B$1,Colin!$H3574=$C$3),Colin!$I3574,)</f>
        <v>0</v>
      </c>
      <c r="M3574">
        <f>IF(AND(Colin!$G3574=$B$1,Colin!$H3574&lt;=$C$3),Colin!$I3574,)</f>
        <v>0</v>
      </c>
      <c r="N3574">
        <f>IF(AND(Colin!$G3574=$B$2,Colin!$H3574=$C$3),Colin!$I3574,)</f>
        <v>0</v>
      </c>
      <c r="O3574">
        <f>IF(AND(Colin!$G3574=$B$2,Colin!$H3574&lt;=$C$3),Colin!$I3574,)</f>
        <v>0</v>
      </c>
      <c r="P3574">
        <f>IF(Colin!$G3574&lt;$B$2,Colin!$I3574,0)</f>
        <v>0</v>
      </c>
      <c r="Q3574">
        <f>IF(Colin!$G3574&lt;$B$1,Colin!$I3574,0)</f>
        <v>0</v>
      </c>
    </row>
    <row r="3575" spans="12:17" x14ac:dyDescent="0.25">
      <c r="L3575">
        <f>IF(AND(Colin!$G3575=$B$1,Colin!$H3575=$C$3),Colin!$I3575,)</f>
        <v>0</v>
      </c>
      <c r="M3575">
        <f>IF(AND(Colin!$G3575=$B$1,Colin!$H3575&lt;=$C$3),Colin!$I3575,)</f>
        <v>0</v>
      </c>
      <c r="N3575">
        <f>IF(AND(Colin!$G3575=$B$2,Colin!$H3575=$C$3),Colin!$I3575,)</f>
        <v>0</v>
      </c>
      <c r="O3575">
        <f>IF(AND(Colin!$G3575=$B$2,Colin!$H3575&lt;=$C$3),Colin!$I3575,)</f>
        <v>0</v>
      </c>
      <c r="P3575">
        <f>IF(Colin!$G3575&lt;$B$2,Colin!$I3575,0)</f>
        <v>0</v>
      </c>
      <c r="Q3575">
        <f>IF(Colin!$G3575&lt;$B$1,Colin!$I3575,0)</f>
        <v>0</v>
      </c>
    </row>
    <row r="3576" spans="12:17" x14ac:dyDescent="0.25">
      <c r="L3576">
        <f>IF(AND(Colin!$G3576=$B$1,Colin!$H3576=$C$3),Colin!$I3576,)</f>
        <v>0</v>
      </c>
      <c r="M3576">
        <f>IF(AND(Colin!$G3576=$B$1,Colin!$H3576&lt;=$C$3),Colin!$I3576,)</f>
        <v>0</v>
      </c>
      <c r="N3576">
        <f>IF(AND(Colin!$G3576=$B$2,Colin!$H3576=$C$3),Colin!$I3576,)</f>
        <v>0</v>
      </c>
      <c r="O3576">
        <f>IF(AND(Colin!$G3576=$B$2,Colin!$H3576&lt;=$C$3),Colin!$I3576,)</f>
        <v>0</v>
      </c>
      <c r="P3576">
        <f>IF(Colin!$G3576&lt;$B$2,Colin!$I3576,0)</f>
        <v>0</v>
      </c>
      <c r="Q3576">
        <f>IF(Colin!$G3576&lt;$B$1,Colin!$I3576,0)</f>
        <v>0</v>
      </c>
    </row>
    <row r="3577" spans="12:17" x14ac:dyDescent="0.25">
      <c r="L3577">
        <f>IF(AND(Colin!$G3577=$B$1,Colin!$H3577=$C$3),Colin!$I3577,)</f>
        <v>0</v>
      </c>
      <c r="M3577">
        <f>IF(AND(Colin!$G3577=$B$1,Colin!$H3577&lt;=$C$3),Colin!$I3577,)</f>
        <v>0</v>
      </c>
      <c r="N3577">
        <f>IF(AND(Colin!$G3577=$B$2,Colin!$H3577=$C$3),Colin!$I3577,)</f>
        <v>0</v>
      </c>
      <c r="O3577">
        <f>IF(AND(Colin!$G3577=$B$2,Colin!$H3577&lt;=$C$3),Colin!$I3577,)</f>
        <v>0</v>
      </c>
      <c r="P3577">
        <f>IF(Colin!$G3577&lt;$B$2,Colin!$I3577,0)</f>
        <v>0</v>
      </c>
      <c r="Q3577">
        <f>IF(Colin!$G3577&lt;$B$1,Colin!$I3577,0)</f>
        <v>0</v>
      </c>
    </row>
    <row r="3578" spans="12:17" x14ac:dyDescent="0.25">
      <c r="L3578">
        <f>IF(AND(Colin!$G3578=$B$1,Colin!$H3578=$C$3),Colin!$I3578,)</f>
        <v>0</v>
      </c>
      <c r="M3578">
        <f>IF(AND(Colin!$G3578=$B$1,Colin!$H3578&lt;=$C$3),Colin!$I3578,)</f>
        <v>0</v>
      </c>
      <c r="N3578">
        <f>IF(AND(Colin!$G3578=$B$2,Colin!$H3578=$C$3),Colin!$I3578,)</f>
        <v>0</v>
      </c>
      <c r="O3578">
        <f>IF(AND(Colin!$G3578=$B$2,Colin!$H3578&lt;=$C$3),Colin!$I3578,)</f>
        <v>0</v>
      </c>
      <c r="P3578">
        <f>IF(Colin!$G3578&lt;$B$2,Colin!$I3578,0)</f>
        <v>0</v>
      </c>
      <c r="Q3578">
        <f>IF(Colin!$G3578&lt;$B$1,Colin!$I3578,0)</f>
        <v>0</v>
      </c>
    </row>
    <row r="3579" spans="12:17" x14ac:dyDescent="0.25">
      <c r="L3579">
        <f>IF(AND(Colin!$G3579=$B$1,Colin!$H3579=$C$3),Colin!$I3579,)</f>
        <v>0</v>
      </c>
      <c r="M3579">
        <f>IF(AND(Colin!$G3579=$B$1,Colin!$H3579&lt;=$C$3),Colin!$I3579,)</f>
        <v>0</v>
      </c>
      <c r="N3579">
        <f>IF(AND(Colin!$G3579=$B$2,Colin!$H3579=$C$3),Colin!$I3579,)</f>
        <v>0</v>
      </c>
      <c r="O3579">
        <f>IF(AND(Colin!$G3579=$B$2,Colin!$H3579&lt;=$C$3),Colin!$I3579,)</f>
        <v>0</v>
      </c>
      <c r="P3579">
        <f>IF(Colin!$G3579&lt;$B$2,Colin!$I3579,0)</f>
        <v>0</v>
      </c>
      <c r="Q3579">
        <f>IF(Colin!$G3579&lt;$B$1,Colin!$I3579,0)</f>
        <v>0</v>
      </c>
    </row>
    <row r="3580" spans="12:17" x14ac:dyDescent="0.25">
      <c r="L3580">
        <f>IF(AND(Colin!$G3580=$B$1,Colin!$H3580=$C$3),Colin!$I3580,)</f>
        <v>0</v>
      </c>
      <c r="M3580">
        <f>IF(AND(Colin!$G3580=$B$1,Colin!$H3580&lt;=$C$3),Colin!$I3580,)</f>
        <v>0</v>
      </c>
      <c r="N3580">
        <f>IF(AND(Colin!$G3580=$B$2,Colin!$H3580=$C$3),Colin!$I3580,)</f>
        <v>0</v>
      </c>
      <c r="O3580">
        <f>IF(AND(Colin!$G3580=$B$2,Colin!$H3580&lt;=$C$3),Colin!$I3580,)</f>
        <v>0</v>
      </c>
      <c r="P3580">
        <f>IF(Colin!$G3580&lt;$B$2,Colin!$I3580,0)</f>
        <v>0</v>
      </c>
      <c r="Q3580">
        <f>IF(Colin!$G3580&lt;$B$1,Colin!$I3580,0)</f>
        <v>0</v>
      </c>
    </row>
    <row r="3581" spans="12:17" x14ac:dyDescent="0.25">
      <c r="L3581">
        <f>IF(AND(Colin!$G3581=$B$1,Colin!$H3581=$C$3),Colin!$I3581,)</f>
        <v>0</v>
      </c>
      <c r="M3581">
        <f>IF(AND(Colin!$G3581=$B$1,Colin!$H3581&lt;=$C$3),Colin!$I3581,)</f>
        <v>0</v>
      </c>
      <c r="N3581">
        <f>IF(AND(Colin!$G3581=$B$2,Colin!$H3581=$C$3),Colin!$I3581,)</f>
        <v>0</v>
      </c>
      <c r="O3581">
        <f>IF(AND(Colin!$G3581=$B$2,Colin!$H3581&lt;=$C$3),Colin!$I3581,)</f>
        <v>0</v>
      </c>
      <c r="P3581">
        <f>IF(Colin!$G3581&lt;$B$2,Colin!$I3581,0)</f>
        <v>0</v>
      </c>
      <c r="Q3581">
        <f>IF(Colin!$G3581&lt;$B$1,Colin!$I3581,0)</f>
        <v>0</v>
      </c>
    </row>
    <row r="3582" spans="12:17" x14ac:dyDescent="0.25">
      <c r="L3582">
        <f>IF(AND(Colin!$G3582=$B$1,Colin!$H3582=$C$3),Colin!$I3582,)</f>
        <v>0</v>
      </c>
      <c r="M3582">
        <f>IF(AND(Colin!$G3582=$B$1,Colin!$H3582&lt;=$C$3),Colin!$I3582,)</f>
        <v>0</v>
      </c>
      <c r="N3582">
        <f>IF(AND(Colin!$G3582=$B$2,Colin!$H3582=$C$3),Colin!$I3582,)</f>
        <v>0</v>
      </c>
      <c r="O3582">
        <f>IF(AND(Colin!$G3582=$B$2,Colin!$H3582&lt;=$C$3),Colin!$I3582,)</f>
        <v>0</v>
      </c>
      <c r="P3582">
        <f>IF(Colin!$G3582&lt;$B$2,Colin!$I3582,0)</f>
        <v>0</v>
      </c>
      <c r="Q3582">
        <f>IF(Colin!$G3582&lt;$B$1,Colin!$I3582,0)</f>
        <v>0</v>
      </c>
    </row>
    <row r="3583" spans="12:17" x14ac:dyDescent="0.25">
      <c r="L3583">
        <f>IF(AND(Colin!$G3583=$B$1,Colin!$H3583=$C$3),Colin!$I3583,)</f>
        <v>0</v>
      </c>
      <c r="M3583">
        <f>IF(AND(Colin!$G3583=$B$1,Colin!$H3583&lt;=$C$3),Colin!$I3583,)</f>
        <v>0</v>
      </c>
      <c r="N3583">
        <f>IF(AND(Colin!$G3583=$B$2,Colin!$H3583=$C$3),Colin!$I3583,)</f>
        <v>0</v>
      </c>
      <c r="O3583">
        <f>IF(AND(Colin!$G3583=$B$2,Colin!$H3583&lt;=$C$3),Colin!$I3583,)</f>
        <v>0</v>
      </c>
      <c r="P3583">
        <f>IF(Colin!$G3583&lt;$B$2,Colin!$I3583,0)</f>
        <v>0</v>
      </c>
      <c r="Q3583">
        <f>IF(Colin!$G3583&lt;$B$1,Colin!$I3583,0)</f>
        <v>0</v>
      </c>
    </row>
    <row r="3584" spans="12:17" x14ac:dyDescent="0.25">
      <c r="L3584">
        <f>IF(AND(Colin!$G3584=$B$1,Colin!$H3584=$C$3),Colin!$I3584,)</f>
        <v>0</v>
      </c>
      <c r="M3584">
        <f>IF(AND(Colin!$G3584=$B$1,Colin!$H3584&lt;=$C$3),Colin!$I3584,)</f>
        <v>0</v>
      </c>
      <c r="N3584">
        <f>IF(AND(Colin!$G3584=$B$2,Colin!$H3584=$C$3),Colin!$I3584,)</f>
        <v>0</v>
      </c>
      <c r="O3584">
        <f>IF(AND(Colin!$G3584=$B$2,Colin!$H3584&lt;=$C$3),Colin!$I3584,)</f>
        <v>0</v>
      </c>
      <c r="P3584">
        <f>IF(Colin!$G3584&lt;$B$2,Colin!$I3584,0)</f>
        <v>0</v>
      </c>
      <c r="Q3584">
        <f>IF(Colin!$G3584&lt;$B$1,Colin!$I3584,0)</f>
        <v>0</v>
      </c>
    </row>
    <row r="3585" spans="12:17" x14ac:dyDescent="0.25">
      <c r="L3585">
        <f>IF(AND(Colin!$G3585=$B$1,Colin!$H3585=$C$3),Colin!$I3585,)</f>
        <v>0</v>
      </c>
      <c r="M3585">
        <f>IF(AND(Colin!$G3585=$B$1,Colin!$H3585&lt;=$C$3),Colin!$I3585,)</f>
        <v>0</v>
      </c>
      <c r="N3585">
        <f>IF(AND(Colin!$G3585=$B$2,Colin!$H3585=$C$3),Colin!$I3585,)</f>
        <v>0</v>
      </c>
      <c r="O3585">
        <f>IF(AND(Colin!$G3585=$B$2,Colin!$H3585&lt;=$C$3),Colin!$I3585,)</f>
        <v>0</v>
      </c>
      <c r="P3585">
        <f>IF(Colin!$G3585&lt;$B$2,Colin!$I3585,0)</f>
        <v>0</v>
      </c>
      <c r="Q3585">
        <f>IF(Colin!$G3585&lt;$B$1,Colin!$I3585,0)</f>
        <v>0</v>
      </c>
    </row>
    <row r="3586" spans="12:17" x14ac:dyDescent="0.25">
      <c r="L3586">
        <f>IF(AND(Colin!$G3586=$B$1,Colin!$H3586=$C$3),Colin!$I3586,)</f>
        <v>0</v>
      </c>
      <c r="M3586">
        <f>IF(AND(Colin!$G3586=$B$1,Colin!$H3586&lt;=$C$3),Colin!$I3586,)</f>
        <v>0</v>
      </c>
      <c r="N3586">
        <f>IF(AND(Colin!$G3586=$B$2,Colin!$H3586=$C$3),Colin!$I3586,)</f>
        <v>0</v>
      </c>
      <c r="O3586">
        <f>IF(AND(Colin!$G3586=$B$2,Colin!$H3586&lt;=$C$3),Colin!$I3586,)</f>
        <v>0</v>
      </c>
      <c r="P3586">
        <f>IF(Colin!$G3586&lt;$B$2,Colin!$I3586,0)</f>
        <v>0</v>
      </c>
      <c r="Q3586">
        <f>IF(Colin!$G3586&lt;$B$1,Colin!$I3586,0)</f>
        <v>0</v>
      </c>
    </row>
    <row r="3587" spans="12:17" x14ac:dyDescent="0.25">
      <c r="L3587">
        <f>IF(AND(Colin!$G3587=$B$1,Colin!$H3587=$C$3),Colin!$I3587,)</f>
        <v>0</v>
      </c>
      <c r="M3587">
        <f>IF(AND(Colin!$G3587=$B$1,Colin!$H3587&lt;=$C$3),Colin!$I3587,)</f>
        <v>0</v>
      </c>
      <c r="N3587">
        <f>IF(AND(Colin!$G3587=$B$2,Colin!$H3587=$C$3),Colin!$I3587,)</f>
        <v>0</v>
      </c>
      <c r="O3587">
        <f>IF(AND(Colin!$G3587=$B$2,Colin!$H3587&lt;=$C$3),Colin!$I3587,)</f>
        <v>0</v>
      </c>
      <c r="P3587">
        <f>IF(Colin!$G3587&lt;$B$2,Colin!$I3587,0)</f>
        <v>0</v>
      </c>
      <c r="Q3587">
        <f>IF(Colin!$G3587&lt;$B$1,Colin!$I3587,0)</f>
        <v>0</v>
      </c>
    </row>
    <row r="3588" spans="12:17" x14ac:dyDescent="0.25">
      <c r="L3588">
        <f>IF(AND(Colin!$G3588=$B$1,Colin!$H3588=$C$3),Colin!$I3588,)</f>
        <v>0</v>
      </c>
      <c r="M3588">
        <f>IF(AND(Colin!$G3588=$B$1,Colin!$H3588&lt;=$C$3),Colin!$I3588,)</f>
        <v>0</v>
      </c>
      <c r="N3588">
        <f>IF(AND(Colin!$G3588=$B$2,Colin!$H3588=$C$3),Colin!$I3588,)</f>
        <v>0</v>
      </c>
      <c r="O3588">
        <f>IF(AND(Colin!$G3588=$B$2,Colin!$H3588&lt;=$C$3),Colin!$I3588,)</f>
        <v>0</v>
      </c>
      <c r="P3588">
        <f>IF(Colin!$G3588&lt;$B$2,Colin!$I3588,0)</f>
        <v>0</v>
      </c>
      <c r="Q3588">
        <f>IF(Colin!$G3588&lt;$B$1,Colin!$I3588,0)</f>
        <v>0</v>
      </c>
    </row>
    <row r="3589" spans="12:17" x14ac:dyDescent="0.25">
      <c r="L3589">
        <f>IF(AND(Colin!$G3589=$B$1,Colin!$H3589=$C$3),Colin!$I3589,)</f>
        <v>0</v>
      </c>
      <c r="M3589">
        <f>IF(AND(Colin!$G3589=$B$1,Colin!$H3589&lt;=$C$3),Colin!$I3589,)</f>
        <v>0</v>
      </c>
      <c r="N3589">
        <f>IF(AND(Colin!$G3589=$B$2,Colin!$H3589=$C$3),Colin!$I3589,)</f>
        <v>0</v>
      </c>
      <c r="O3589">
        <f>IF(AND(Colin!$G3589=$B$2,Colin!$H3589&lt;=$C$3),Colin!$I3589,)</f>
        <v>0</v>
      </c>
      <c r="P3589">
        <f>IF(Colin!$G3589&lt;$B$2,Colin!$I3589,0)</f>
        <v>0</v>
      </c>
      <c r="Q3589">
        <f>IF(Colin!$G3589&lt;$B$1,Colin!$I3589,0)</f>
        <v>0</v>
      </c>
    </row>
    <row r="3590" spans="12:17" x14ac:dyDescent="0.25">
      <c r="L3590">
        <f>IF(AND(Colin!$G3590=$B$1,Colin!$H3590=$C$3),Colin!$I3590,)</f>
        <v>0</v>
      </c>
      <c r="M3590">
        <f>IF(AND(Colin!$G3590=$B$1,Colin!$H3590&lt;=$C$3),Colin!$I3590,)</f>
        <v>0</v>
      </c>
      <c r="N3590">
        <f>IF(AND(Colin!$G3590=$B$2,Colin!$H3590=$C$3),Colin!$I3590,)</f>
        <v>0</v>
      </c>
      <c r="O3590">
        <f>IF(AND(Colin!$G3590=$B$2,Colin!$H3590&lt;=$C$3),Colin!$I3590,)</f>
        <v>0</v>
      </c>
      <c r="P3590">
        <f>IF(Colin!$G3590&lt;$B$2,Colin!$I3590,0)</f>
        <v>0</v>
      </c>
      <c r="Q3590">
        <f>IF(Colin!$G3590&lt;$B$1,Colin!$I3590,0)</f>
        <v>0</v>
      </c>
    </row>
    <row r="3591" spans="12:17" x14ac:dyDescent="0.25">
      <c r="L3591">
        <f>IF(AND(Colin!$G3591=$B$1,Colin!$H3591=$C$3),Colin!$I3591,)</f>
        <v>0</v>
      </c>
      <c r="M3591">
        <f>IF(AND(Colin!$G3591=$B$1,Colin!$H3591&lt;=$C$3),Colin!$I3591,)</f>
        <v>0</v>
      </c>
      <c r="N3591">
        <f>IF(AND(Colin!$G3591=$B$2,Colin!$H3591=$C$3),Colin!$I3591,)</f>
        <v>0</v>
      </c>
      <c r="O3591">
        <f>IF(AND(Colin!$G3591=$B$2,Colin!$H3591&lt;=$C$3),Colin!$I3591,)</f>
        <v>0</v>
      </c>
      <c r="P3591">
        <f>IF(Colin!$G3591&lt;$B$2,Colin!$I3591,0)</f>
        <v>0</v>
      </c>
      <c r="Q3591">
        <f>IF(Colin!$G3591&lt;$B$1,Colin!$I3591,0)</f>
        <v>0</v>
      </c>
    </row>
    <row r="3592" spans="12:17" x14ac:dyDescent="0.25">
      <c r="L3592">
        <f>IF(AND(Colin!$G3592=$B$1,Colin!$H3592=$C$3),Colin!$I3592,)</f>
        <v>0</v>
      </c>
      <c r="M3592">
        <f>IF(AND(Colin!$G3592=$B$1,Colin!$H3592&lt;=$C$3),Colin!$I3592,)</f>
        <v>0</v>
      </c>
      <c r="N3592">
        <f>IF(AND(Colin!$G3592=$B$2,Colin!$H3592=$C$3),Colin!$I3592,)</f>
        <v>0</v>
      </c>
      <c r="O3592">
        <f>IF(AND(Colin!$G3592=$B$2,Colin!$H3592&lt;=$C$3),Colin!$I3592,)</f>
        <v>0</v>
      </c>
      <c r="P3592">
        <f>IF(Colin!$G3592&lt;$B$2,Colin!$I3592,0)</f>
        <v>0</v>
      </c>
      <c r="Q3592">
        <f>IF(Colin!$G3592&lt;$B$1,Colin!$I3592,0)</f>
        <v>0</v>
      </c>
    </row>
    <row r="3593" spans="12:17" x14ac:dyDescent="0.25">
      <c r="L3593">
        <f>IF(AND(Colin!$G3593=$B$1,Colin!$H3593=$C$3),Colin!$I3593,)</f>
        <v>0</v>
      </c>
      <c r="M3593">
        <f>IF(AND(Colin!$G3593=$B$1,Colin!$H3593&lt;=$C$3),Colin!$I3593,)</f>
        <v>0</v>
      </c>
      <c r="N3593">
        <f>IF(AND(Colin!$G3593=$B$2,Colin!$H3593=$C$3),Colin!$I3593,)</f>
        <v>0</v>
      </c>
      <c r="O3593">
        <f>IF(AND(Colin!$G3593=$B$2,Colin!$H3593&lt;=$C$3),Colin!$I3593,)</f>
        <v>0</v>
      </c>
      <c r="P3593">
        <f>IF(Colin!$G3593&lt;$B$2,Colin!$I3593,0)</f>
        <v>0</v>
      </c>
      <c r="Q3593">
        <f>IF(Colin!$G3593&lt;$B$1,Colin!$I3593,0)</f>
        <v>0</v>
      </c>
    </row>
    <row r="3594" spans="12:17" x14ac:dyDescent="0.25">
      <c r="L3594">
        <f>IF(AND(Colin!$G3594=$B$1,Colin!$H3594=$C$3),Colin!$I3594,)</f>
        <v>0</v>
      </c>
      <c r="M3594">
        <f>IF(AND(Colin!$G3594=$B$1,Colin!$H3594&lt;=$C$3),Colin!$I3594,)</f>
        <v>0</v>
      </c>
      <c r="N3594">
        <f>IF(AND(Colin!$G3594=$B$2,Colin!$H3594=$C$3),Colin!$I3594,)</f>
        <v>0</v>
      </c>
      <c r="O3594">
        <f>IF(AND(Colin!$G3594=$B$2,Colin!$H3594&lt;=$C$3),Colin!$I3594,)</f>
        <v>0</v>
      </c>
      <c r="P3594">
        <f>IF(Colin!$G3594&lt;$B$2,Colin!$I3594,0)</f>
        <v>0</v>
      </c>
      <c r="Q3594">
        <f>IF(Colin!$G3594&lt;$B$1,Colin!$I3594,0)</f>
        <v>0</v>
      </c>
    </row>
    <row r="3595" spans="12:17" x14ac:dyDescent="0.25">
      <c r="L3595">
        <f>IF(AND(Colin!$G3595=$B$1,Colin!$H3595=$C$3),Colin!$I3595,)</f>
        <v>0</v>
      </c>
      <c r="M3595">
        <f>IF(AND(Colin!$G3595=$B$1,Colin!$H3595&lt;=$C$3),Colin!$I3595,)</f>
        <v>0</v>
      </c>
      <c r="N3595">
        <f>IF(AND(Colin!$G3595=$B$2,Colin!$H3595=$C$3),Colin!$I3595,)</f>
        <v>0</v>
      </c>
      <c r="O3595">
        <f>IF(AND(Colin!$G3595=$B$2,Colin!$H3595&lt;=$C$3),Colin!$I3595,)</f>
        <v>0</v>
      </c>
      <c r="P3595">
        <f>IF(Colin!$G3595&lt;$B$2,Colin!$I3595,0)</f>
        <v>0</v>
      </c>
      <c r="Q3595">
        <f>IF(Colin!$G3595&lt;$B$1,Colin!$I3595,0)</f>
        <v>0</v>
      </c>
    </row>
    <row r="3596" spans="12:17" x14ac:dyDescent="0.25">
      <c r="L3596">
        <f>IF(AND(Colin!$G3596=$B$1,Colin!$H3596=$C$3),Colin!$I3596,)</f>
        <v>0</v>
      </c>
      <c r="M3596">
        <f>IF(AND(Colin!$G3596=$B$1,Colin!$H3596&lt;=$C$3),Colin!$I3596,)</f>
        <v>0</v>
      </c>
      <c r="N3596">
        <f>IF(AND(Colin!$G3596=$B$2,Colin!$H3596=$C$3),Colin!$I3596,)</f>
        <v>0</v>
      </c>
      <c r="O3596">
        <f>IF(AND(Colin!$G3596=$B$2,Colin!$H3596&lt;=$C$3),Colin!$I3596,)</f>
        <v>0</v>
      </c>
      <c r="P3596">
        <f>IF(Colin!$G3596&lt;$B$2,Colin!$I3596,0)</f>
        <v>0</v>
      </c>
      <c r="Q3596">
        <f>IF(Colin!$G3596&lt;$B$1,Colin!$I3596,0)</f>
        <v>0</v>
      </c>
    </row>
    <row r="3597" spans="12:17" x14ac:dyDescent="0.25">
      <c r="L3597">
        <f>IF(AND(Colin!$G3597=$B$1,Colin!$H3597=$C$3),Colin!$I3597,)</f>
        <v>0</v>
      </c>
      <c r="M3597">
        <f>IF(AND(Colin!$G3597=$B$1,Colin!$H3597&lt;=$C$3),Colin!$I3597,)</f>
        <v>0</v>
      </c>
      <c r="N3597">
        <f>IF(AND(Colin!$G3597=$B$2,Colin!$H3597=$C$3),Colin!$I3597,)</f>
        <v>0</v>
      </c>
      <c r="O3597">
        <f>IF(AND(Colin!$G3597=$B$2,Colin!$H3597&lt;=$C$3),Colin!$I3597,)</f>
        <v>0</v>
      </c>
      <c r="P3597">
        <f>IF(Colin!$G3597&lt;$B$2,Colin!$I3597,0)</f>
        <v>0</v>
      </c>
      <c r="Q3597">
        <f>IF(Colin!$G3597&lt;$B$1,Colin!$I3597,0)</f>
        <v>0</v>
      </c>
    </row>
    <row r="3598" spans="12:17" x14ac:dyDescent="0.25">
      <c r="L3598">
        <f>IF(AND(Colin!$G3598=$B$1,Colin!$H3598=$C$3),Colin!$I3598,)</f>
        <v>0</v>
      </c>
      <c r="M3598">
        <f>IF(AND(Colin!$G3598=$B$1,Colin!$H3598&lt;=$C$3),Colin!$I3598,)</f>
        <v>0</v>
      </c>
      <c r="N3598">
        <f>IF(AND(Colin!$G3598=$B$2,Colin!$H3598=$C$3),Colin!$I3598,)</f>
        <v>0</v>
      </c>
      <c r="O3598">
        <f>IF(AND(Colin!$G3598=$B$2,Colin!$H3598&lt;=$C$3),Colin!$I3598,)</f>
        <v>0</v>
      </c>
      <c r="P3598">
        <f>IF(Colin!$G3598&lt;$B$2,Colin!$I3598,0)</f>
        <v>0</v>
      </c>
      <c r="Q3598">
        <f>IF(Colin!$G3598&lt;$B$1,Colin!$I3598,0)</f>
        <v>0</v>
      </c>
    </row>
    <row r="3599" spans="12:17" x14ac:dyDescent="0.25">
      <c r="L3599">
        <f>IF(AND(Colin!$G3599=$B$1,Colin!$H3599=$C$3),Colin!$I3599,)</f>
        <v>0</v>
      </c>
      <c r="M3599">
        <f>IF(AND(Colin!$G3599=$B$1,Colin!$H3599&lt;=$C$3),Colin!$I3599,)</f>
        <v>0</v>
      </c>
      <c r="N3599">
        <f>IF(AND(Colin!$G3599=$B$2,Colin!$H3599=$C$3),Colin!$I3599,)</f>
        <v>0</v>
      </c>
      <c r="O3599">
        <f>IF(AND(Colin!$G3599=$B$2,Colin!$H3599&lt;=$C$3),Colin!$I3599,)</f>
        <v>0</v>
      </c>
      <c r="P3599">
        <f>IF(Colin!$G3599&lt;$B$2,Colin!$I3599,0)</f>
        <v>0</v>
      </c>
      <c r="Q3599">
        <f>IF(Colin!$G3599&lt;$B$1,Colin!$I3599,0)</f>
        <v>0</v>
      </c>
    </row>
    <row r="3600" spans="12:17" x14ac:dyDescent="0.25">
      <c r="L3600">
        <f>IF(AND(Colin!$G3600=$B$1,Colin!$H3600=$C$3),Colin!$I3600,)</f>
        <v>0</v>
      </c>
      <c r="M3600">
        <f>IF(AND(Colin!$G3600=$B$1,Colin!$H3600&lt;=$C$3),Colin!$I3600,)</f>
        <v>0</v>
      </c>
      <c r="N3600">
        <f>IF(AND(Colin!$G3600=$B$2,Colin!$H3600=$C$3),Colin!$I3600,)</f>
        <v>0</v>
      </c>
      <c r="O3600">
        <f>IF(AND(Colin!$G3600=$B$2,Colin!$H3600&lt;=$C$3),Colin!$I3600,)</f>
        <v>0</v>
      </c>
      <c r="P3600">
        <f>IF(Colin!$G3600&lt;$B$2,Colin!$I3600,0)</f>
        <v>0</v>
      </c>
      <c r="Q3600">
        <f>IF(Colin!$G3600&lt;$B$1,Colin!$I3600,0)</f>
        <v>0</v>
      </c>
    </row>
    <row r="3601" spans="12:17" x14ac:dyDescent="0.25">
      <c r="L3601">
        <f>IF(AND(Colin!$G3601=$B$1,Colin!$H3601=$C$3),Colin!$I3601,)</f>
        <v>0</v>
      </c>
      <c r="M3601">
        <f>IF(AND(Colin!$G3601=$B$1,Colin!$H3601&lt;=$C$3),Colin!$I3601,)</f>
        <v>0</v>
      </c>
      <c r="N3601">
        <f>IF(AND(Colin!$G3601=$B$2,Colin!$H3601=$C$3),Colin!$I3601,)</f>
        <v>0</v>
      </c>
      <c r="O3601">
        <f>IF(AND(Colin!$G3601=$B$2,Colin!$H3601&lt;=$C$3),Colin!$I3601,)</f>
        <v>0</v>
      </c>
      <c r="P3601">
        <f>IF(Colin!$G3601&lt;$B$2,Colin!$I3601,0)</f>
        <v>0</v>
      </c>
      <c r="Q3601">
        <f>IF(Colin!$G3601&lt;$B$1,Colin!$I3601,0)</f>
        <v>0</v>
      </c>
    </row>
    <row r="3602" spans="12:17" x14ac:dyDescent="0.25">
      <c r="L3602">
        <f>IF(AND(Colin!$G3602=$B$1,Colin!$H3602=$C$3),Colin!$I3602,)</f>
        <v>0</v>
      </c>
      <c r="M3602">
        <f>IF(AND(Colin!$G3602=$B$1,Colin!$H3602&lt;=$C$3),Colin!$I3602,)</f>
        <v>0</v>
      </c>
      <c r="N3602">
        <f>IF(AND(Colin!$G3602=$B$2,Colin!$H3602=$C$3),Colin!$I3602,)</f>
        <v>0</v>
      </c>
      <c r="O3602">
        <f>IF(AND(Colin!$G3602=$B$2,Colin!$H3602&lt;=$C$3),Colin!$I3602,)</f>
        <v>0</v>
      </c>
      <c r="P3602">
        <f>IF(Colin!$G3602&lt;$B$2,Colin!$I3602,0)</f>
        <v>0</v>
      </c>
      <c r="Q3602">
        <f>IF(Colin!$G3602&lt;$B$1,Colin!$I3602,0)</f>
        <v>0</v>
      </c>
    </row>
    <row r="3603" spans="12:17" x14ac:dyDescent="0.25">
      <c r="L3603">
        <f>IF(AND(Colin!$G3603=$B$1,Colin!$H3603=$C$3),Colin!$I3603,)</f>
        <v>0</v>
      </c>
      <c r="M3603">
        <f>IF(AND(Colin!$G3603=$B$1,Colin!$H3603&lt;=$C$3),Colin!$I3603,)</f>
        <v>0</v>
      </c>
      <c r="N3603">
        <f>IF(AND(Colin!$G3603=$B$2,Colin!$H3603=$C$3),Colin!$I3603,)</f>
        <v>0</v>
      </c>
      <c r="O3603">
        <f>IF(AND(Colin!$G3603=$B$2,Colin!$H3603&lt;=$C$3),Colin!$I3603,)</f>
        <v>0</v>
      </c>
      <c r="P3603">
        <f>IF(Colin!$G3603&lt;$B$2,Colin!$I3603,0)</f>
        <v>0</v>
      </c>
      <c r="Q3603">
        <f>IF(Colin!$G3603&lt;$B$1,Colin!$I3603,0)</f>
        <v>0</v>
      </c>
    </row>
    <row r="3604" spans="12:17" x14ac:dyDescent="0.25">
      <c r="L3604">
        <f>IF(AND(Colin!$G3604=$B$1,Colin!$H3604=$C$3),Colin!$I3604,)</f>
        <v>0</v>
      </c>
      <c r="M3604">
        <f>IF(AND(Colin!$G3604=$B$1,Colin!$H3604&lt;=$C$3),Colin!$I3604,)</f>
        <v>0</v>
      </c>
      <c r="N3604">
        <f>IF(AND(Colin!$G3604=$B$2,Colin!$H3604=$C$3),Colin!$I3604,)</f>
        <v>0</v>
      </c>
      <c r="O3604">
        <f>IF(AND(Colin!$G3604=$B$2,Colin!$H3604&lt;=$C$3),Colin!$I3604,)</f>
        <v>0</v>
      </c>
      <c r="P3604">
        <f>IF(Colin!$G3604&lt;$B$2,Colin!$I3604,0)</f>
        <v>0</v>
      </c>
      <c r="Q3604">
        <f>IF(Colin!$G3604&lt;$B$1,Colin!$I3604,0)</f>
        <v>0</v>
      </c>
    </row>
    <row r="3605" spans="12:17" x14ac:dyDescent="0.25">
      <c r="L3605">
        <f>IF(AND(Colin!$G3605=$B$1,Colin!$H3605=$C$3),Colin!$I3605,)</f>
        <v>0</v>
      </c>
      <c r="M3605">
        <f>IF(AND(Colin!$G3605=$B$1,Colin!$H3605&lt;=$C$3),Colin!$I3605,)</f>
        <v>0</v>
      </c>
      <c r="N3605">
        <f>IF(AND(Colin!$G3605=$B$2,Colin!$H3605=$C$3),Colin!$I3605,)</f>
        <v>0</v>
      </c>
      <c r="O3605">
        <f>IF(AND(Colin!$G3605=$B$2,Colin!$H3605&lt;=$C$3),Colin!$I3605,)</f>
        <v>0</v>
      </c>
      <c r="P3605">
        <f>IF(Colin!$G3605&lt;$B$2,Colin!$I3605,0)</f>
        <v>0</v>
      </c>
      <c r="Q3605">
        <f>IF(Colin!$G3605&lt;$B$1,Colin!$I3605,0)</f>
        <v>0</v>
      </c>
    </row>
    <row r="3606" spans="12:17" x14ac:dyDescent="0.25">
      <c r="L3606">
        <f>IF(AND(Colin!$G3606=$B$1,Colin!$H3606=$C$3),Colin!$I3606,)</f>
        <v>0</v>
      </c>
      <c r="M3606">
        <f>IF(AND(Colin!$G3606=$B$1,Colin!$H3606&lt;=$C$3),Colin!$I3606,)</f>
        <v>0</v>
      </c>
      <c r="N3606">
        <f>IF(AND(Colin!$G3606=$B$2,Colin!$H3606=$C$3),Colin!$I3606,)</f>
        <v>0</v>
      </c>
      <c r="O3606">
        <f>IF(AND(Colin!$G3606=$B$2,Colin!$H3606&lt;=$C$3),Colin!$I3606,)</f>
        <v>0</v>
      </c>
      <c r="P3606">
        <f>IF(Colin!$G3606&lt;$B$2,Colin!$I3606,0)</f>
        <v>0</v>
      </c>
      <c r="Q3606">
        <f>IF(Colin!$G3606&lt;$B$1,Colin!$I3606,0)</f>
        <v>0</v>
      </c>
    </row>
    <row r="3607" spans="12:17" x14ac:dyDescent="0.25">
      <c r="L3607">
        <f>IF(AND(Colin!$G3607=$B$1,Colin!$H3607=$C$3),Colin!$I3607,)</f>
        <v>0</v>
      </c>
      <c r="M3607">
        <f>IF(AND(Colin!$G3607=$B$1,Colin!$H3607&lt;=$C$3),Colin!$I3607,)</f>
        <v>0</v>
      </c>
      <c r="N3607">
        <f>IF(AND(Colin!$G3607=$B$2,Colin!$H3607=$C$3),Colin!$I3607,)</f>
        <v>0</v>
      </c>
      <c r="O3607">
        <f>IF(AND(Colin!$G3607=$B$2,Colin!$H3607&lt;=$C$3),Colin!$I3607,)</f>
        <v>0</v>
      </c>
      <c r="P3607">
        <f>IF(Colin!$G3607&lt;$B$2,Colin!$I3607,0)</f>
        <v>0</v>
      </c>
      <c r="Q3607">
        <f>IF(Colin!$G3607&lt;$B$1,Colin!$I3607,0)</f>
        <v>0</v>
      </c>
    </row>
    <row r="3608" spans="12:17" x14ac:dyDescent="0.25">
      <c r="L3608">
        <f>IF(AND(Colin!$G3608=$B$1,Colin!$H3608=$C$3),Colin!$I3608,)</f>
        <v>0</v>
      </c>
      <c r="M3608">
        <f>IF(AND(Colin!$G3608=$B$1,Colin!$H3608&lt;=$C$3),Colin!$I3608,)</f>
        <v>0</v>
      </c>
      <c r="N3608">
        <f>IF(AND(Colin!$G3608=$B$2,Colin!$H3608=$C$3),Colin!$I3608,)</f>
        <v>0</v>
      </c>
      <c r="O3608">
        <f>IF(AND(Colin!$G3608=$B$2,Colin!$H3608&lt;=$C$3),Colin!$I3608,)</f>
        <v>0</v>
      </c>
      <c r="P3608">
        <f>IF(Colin!$G3608&lt;$B$2,Colin!$I3608,0)</f>
        <v>0</v>
      </c>
      <c r="Q3608">
        <f>IF(Colin!$G3608&lt;$B$1,Colin!$I3608,0)</f>
        <v>0</v>
      </c>
    </row>
    <row r="3609" spans="12:17" x14ac:dyDescent="0.25">
      <c r="L3609">
        <f>IF(AND(Colin!$G3609=$B$1,Colin!$H3609=$C$3),Colin!$I3609,)</f>
        <v>0</v>
      </c>
      <c r="M3609">
        <f>IF(AND(Colin!$G3609=$B$1,Colin!$H3609&lt;=$C$3),Colin!$I3609,)</f>
        <v>0</v>
      </c>
      <c r="N3609">
        <f>IF(AND(Colin!$G3609=$B$2,Colin!$H3609=$C$3),Colin!$I3609,)</f>
        <v>0</v>
      </c>
      <c r="O3609">
        <f>IF(AND(Colin!$G3609=$B$2,Colin!$H3609&lt;=$C$3),Colin!$I3609,)</f>
        <v>0</v>
      </c>
      <c r="P3609">
        <f>IF(Colin!$G3609&lt;$B$2,Colin!$I3609,0)</f>
        <v>0</v>
      </c>
      <c r="Q3609">
        <f>IF(Colin!$G3609&lt;$B$1,Colin!$I3609,0)</f>
        <v>0</v>
      </c>
    </row>
    <row r="3610" spans="12:17" x14ac:dyDescent="0.25">
      <c r="L3610">
        <f>IF(AND(Colin!$G3610=$B$1,Colin!$H3610=$C$3),Colin!$I3610,)</f>
        <v>0</v>
      </c>
      <c r="M3610">
        <f>IF(AND(Colin!$G3610=$B$1,Colin!$H3610&lt;=$C$3),Colin!$I3610,)</f>
        <v>0</v>
      </c>
      <c r="N3610">
        <f>IF(AND(Colin!$G3610=$B$2,Colin!$H3610=$C$3),Colin!$I3610,)</f>
        <v>0</v>
      </c>
      <c r="O3610">
        <f>IF(AND(Colin!$G3610=$B$2,Colin!$H3610&lt;=$C$3),Colin!$I3610,)</f>
        <v>0</v>
      </c>
      <c r="P3610">
        <f>IF(Colin!$G3610&lt;$B$2,Colin!$I3610,0)</f>
        <v>0</v>
      </c>
      <c r="Q3610">
        <f>IF(Colin!$G3610&lt;$B$1,Colin!$I3610,0)</f>
        <v>0</v>
      </c>
    </row>
    <row r="3611" spans="12:17" x14ac:dyDescent="0.25">
      <c r="L3611">
        <f>IF(AND(Colin!$G3611=$B$1,Colin!$H3611=$C$3),Colin!$I3611,)</f>
        <v>0</v>
      </c>
      <c r="M3611">
        <f>IF(AND(Colin!$G3611=$B$1,Colin!$H3611&lt;=$C$3),Colin!$I3611,)</f>
        <v>0</v>
      </c>
      <c r="N3611">
        <f>IF(AND(Colin!$G3611=$B$2,Colin!$H3611=$C$3),Colin!$I3611,)</f>
        <v>0</v>
      </c>
      <c r="O3611">
        <f>IF(AND(Colin!$G3611=$B$2,Colin!$H3611&lt;=$C$3),Colin!$I3611,)</f>
        <v>0</v>
      </c>
      <c r="P3611">
        <f>IF(Colin!$G3611&lt;$B$2,Colin!$I3611,0)</f>
        <v>0</v>
      </c>
      <c r="Q3611">
        <f>IF(Colin!$G3611&lt;$B$1,Colin!$I3611,0)</f>
        <v>0</v>
      </c>
    </row>
    <row r="3612" spans="12:17" x14ac:dyDescent="0.25">
      <c r="L3612">
        <f>IF(AND(Colin!$G3612=$B$1,Colin!$H3612=$C$3),Colin!$I3612,)</f>
        <v>0</v>
      </c>
      <c r="M3612">
        <f>IF(AND(Colin!$G3612=$B$1,Colin!$H3612&lt;=$C$3),Colin!$I3612,)</f>
        <v>0</v>
      </c>
      <c r="N3612">
        <f>IF(AND(Colin!$G3612=$B$2,Colin!$H3612=$C$3),Colin!$I3612,)</f>
        <v>0</v>
      </c>
      <c r="O3612">
        <f>IF(AND(Colin!$G3612=$B$2,Colin!$H3612&lt;=$C$3),Colin!$I3612,)</f>
        <v>0</v>
      </c>
      <c r="P3612">
        <f>IF(Colin!$G3612&lt;$B$2,Colin!$I3612,0)</f>
        <v>0</v>
      </c>
      <c r="Q3612">
        <f>IF(Colin!$G3612&lt;$B$1,Colin!$I3612,0)</f>
        <v>0</v>
      </c>
    </row>
    <row r="3613" spans="12:17" x14ac:dyDescent="0.25">
      <c r="L3613">
        <f>IF(AND(Colin!$G3613=$B$1,Colin!$H3613=$C$3),Colin!$I3613,)</f>
        <v>0</v>
      </c>
      <c r="M3613">
        <f>IF(AND(Colin!$G3613=$B$1,Colin!$H3613&lt;=$C$3),Colin!$I3613,)</f>
        <v>0</v>
      </c>
      <c r="N3613">
        <f>IF(AND(Colin!$G3613=$B$2,Colin!$H3613=$C$3),Colin!$I3613,)</f>
        <v>0</v>
      </c>
      <c r="O3613">
        <f>IF(AND(Colin!$G3613=$B$2,Colin!$H3613&lt;=$C$3),Colin!$I3613,)</f>
        <v>0</v>
      </c>
      <c r="P3613">
        <f>IF(Colin!$G3613&lt;$B$2,Colin!$I3613,0)</f>
        <v>0</v>
      </c>
      <c r="Q3613">
        <f>IF(Colin!$G3613&lt;$B$1,Colin!$I3613,0)</f>
        <v>0</v>
      </c>
    </row>
    <row r="3614" spans="12:17" x14ac:dyDescent="0.25">
      <c r="L3614">
        <f>IF(AND(Colin!$G3614=$B$1,Colin!$H3614=$C$3),Colin!$I3614,)</f>
        <v>0</v>
      </c>
      <c r="M3614">
        <f>IF(AND(Colin!$G3614=$B$1,Colin!$H3614&lt;=$C$3),Colin!$I3614,)</f>
        <v>0</v>
      </c>
      <c r="N3614">
        <f>IF(AND(Colin!$G3614=$B$2,Colin!$H3614=$C$3),Colin!$I3614,)</f>
        <v>0</v>
      </c>
      <c r="O3614">
        <f>IF(AND(Colin!$G3614=$B$2,Colin!$H3614&lt;=$C$3),Colin!$I3614,)</f>
        <v>0</v>
      </c>
      <c r="P3614">
        <f>IF(Colin!$G3614&lt;$B$2,Colin!$I3614,0)</f>
        <v>0</v>
      </c>
      <c r="Q3614">
        <f>IF(Colin!$G3614&lt;$B$1,Colin!$I3614,0)</f>
        <v>0</v>
      </c>
    </row>
    <row r="3615" spans="12:17" x14ac:dyDescent="0.25">
      <c r="L3615">
        <f>IF(AND(Colin!$G3615=$B$1,Colin!$H3615=$C$3),Colin!$I3615,)</f>
        <v>0</v>
      </c>
      <c r="M3615">
        <f>IF(AND(Colin!$G3615=$B$1,Colin!$H3615&lt;=$C$3),Colin!$I3615,)</f>
        <v>0</v>
      </c>
      <c r="N3615">
        <f>IF(AND(Colin!$G3615=$B$2,Colin!$H3615=$C$3),Colin!$I3615,)</f>
        <v>0</v>
      </c>
      <c r="O3615">
        <f>IF(AND(Colin!$G3615=$B$2,Colin!$H3615&lt;=$C$3),Colin!$I3615,)</f>
        <v>0</v>
      </c>
      <c r="P3615">
        <f>IF(Colin!$G3615&lt;$B$2,Colin!$I3615,0)</f>
        <v>0</v>
      </c>
      <c r="Q3615">
        <f>IF(Colin!$G3615&lt;$B$1,Colin!$I3615,0)</f>
        <v>0</v>
      </c>
    </row>
    <row r="3616" spans="12:17" x14ac:dyDescent="0.25">
      <c r="L3616">
        <f>IF(AND(Colin!$G3616=$B$1,Colin!$H3616=$C$3),Colin!$I3616,)</f>
        <v>0</v>
      </c>
      <c r="M3616">
        <f>IF(AND(Colin!$G3616=$B$1,Colin!$H3616&lt;=$C$3),Colin!$I3616,)</f>
        <v>0</v>
      </c>
      <c r="N3616">
        <f>IF(AND(Colin!$G3616=$B$2,Colin!$H3616=$C$3),Colin!$I3616,)</f>
        <v>0</v>
      </c>
      <c r="O3616">
        <f>IF(AND(Colin!$G3616=$B$2,Colin!$H3616&lt;=$C$3),Colin!$I3616,)</f>
        <v>0</v>
      </c>
      <c r="P3616">
        <f>IF(Colin!$G3616&lt;$B$2,Colin!$I3616,0)</f>
        <v>0</v>
      </c>
      <c r="Q3616">
        <f>IF(Colin!$G3616&lt;$B$1,Colin!$I3616,0)</f>
        <v>0</v>
      </c>
    </row>
    <row r="3617" spans="12:17" x14ac:dyDescent="0.25">
      <c r="L3617">
        <f>IF(AND(Colin!$G3617=$B$1,Colin!$H3617=$C$3),Colin!$I3617,)</f>
        <v>0</v>
      </c>
      <c r="M3617">
        <f>IF(AND(Colin!$G3617=$B$1,Colin!$H3617&lt;=$C$3),Colin!$I3617,)</f>
        <v>0</v>
      </c>
      <c r="N3617">
        <f>IF(AND(Colin!$G3617=$B$2,Colin!$H3617=$C$3),Colin!$I3617,)</f>
        <v>0</v>
      </c>
      <c r="O3617">
        <f>IF(AND(Colin!$G3617=$B$2,Colin!$H3617&lt;=$C$3),Colin!$I3617,)</f>
        <v>0</v>
      </c>
      <c r="P3617">
        <f>IF(Colin!$G3617&lt;$B$2,Colin!$I3617,0)</f>
        <v>0</v>
      </c>
      <c r="Q3617">
        <f>IF(Colin!$G3617&lt;$B$1,Colin!$I3617,0)</f>
        <v>0</v>
      </c>
    </row>
    <row r="3618" spans="12:17" x14ac:dyDescent="0.25">
      <c r="L3618">
        <f>IF(AND(Colin!$G3618=$B$1,Colin!$H3618=$C$3),Colin!$I3618,)</f>
        <v>0</v>
      </c>
      <c r="M3618">
        <f>IF(AND(Colin!$G3618=$B$1,Colin!$H3618&lt;=$C$3),Colin!$I3618,)</f>
        <v>0</v>
      </c>
      <c r="N3618">
        <f>IF(AND(Colin!$G3618=$B$2,Colin!$H3618=$C$3),Colin!$I3618,)</f>
        <v>0</v>
      </c>
      <c r="O3618">
        <f>IF(AND(Colin!$G3618=$B$2,Colin!$H3618&lt;=$C$3),Colin!$I3618,)</f>
        <v>0</v>
      </c>
      <c r="P3618">
        <f>IF(Colin!$G3618&lt;$B$2,Colin!$I3618,0)</f>
        <v>0</v>
      </c>
      <c r="Q3618">
        <f>IF(Colin!$G3618&lt;$B$1,Colin!$I3618,0)</f>
        <v>0</v>
      </c>
    </row>
    <row r="3619" spans="12:17" x14ac:dyDescent="0.25">
      <c r="L3619">
        <f>IF(AND(Colin!$G3619=$B$1,Colin!$H3619=$C$3),Colin!$I3619,)</f>
        <v>0</v>
      </c>
      <c r="M3619">
        <f>IF(AND(Colin!$G3619=$B$1,Colin!$H3619&lt;=$C$3),Colin!$I3619,)</f>
        <v>0</v>
      </c>
      <c r="N3619">
        <f>IF(AND(Colin!$G3619=$B$2,Colin!$H3619=$C$3),Colin!$I3619,)</f>
        <v>0</v>
      </c>
      <c r="O3619">
        <f>IF(AND(Colin!$G3619=$B$2,Colin!$H3619&lt;=$C$3),Colin!$I3619,)</f>
        <v>0</v>
      </c>
      <c r="P3619">
        <f>IF(Colin!$G3619&lt;$B$2,Colin!$I3619,0)</f>
        <v>0</v>
      </c>
      <c r="Q3619">
        <f>IF(Colin!$G3619&lt;$B$1,Colin!$I3619,0)</f>
        <v>0</v>
      </c>
    </row>
    <row r="3620" spans="12:17" x14ac:dyDescent="0.25">
      <c r="L3620">
        <f>IF(AND(Colin!$G3620=$B$1,Colin!$H3620=$C$3),Colin!$I3620,)</f>
        <v>0</v>
      </c>
      <c r="M3620">
        <f>IF(AND(Colin!$G3620=$B$1,Colin!$H3620&lt;=$C$3),Colin!$I3620,)</f>
        <v>0</v>
      </c>
      <c r="N3620">
        <f>IF(AND(Colin!$G3620=$B$2,Colin!$H3620=$C$3),Colin!$I3620,)</f>
        <v>0</v>
      </c>
      <c r="O3620">
        <f>IF(AND(Colin!$G3620=$B$2,Colin!$H3620&lt;=$C$3),Colin!$I3620,)</f>
        <v>0</v>
      </c>
      <c r="P3620">
        <f>IF(Colin!$G3620&lt;$B$2,Colin!$I3620,0)</f>
        <v>0</v>
      </c>
      <c r="Q3620">
        <f>IF(Colin!$G3620&lt;$B$1,Colin!$I3620,0)</f>
        <v>0</v>
      </c>
    </row>
    <row r="3621" spans="12:17" x14ac:dyDescent="0.25">
      <c r="L3621">
        <f>IF(AND(Colin!$G3621=$B$1,Colin!$H3621=$C$3),Colin!$I3621,)</f>
        <v>0</v>
      </c>
      <c r="M3621">
        <f>IF(AND(Colin!$G3621=$B$1,Colin!$H3621&lt;=$C$3),Colin!$I3621,)</f>
        <v>0</v>
      </c>
      <c r="N3621">
        <f>IF(AND(Colin!$G3621=$B$2,Colin!$H3621=$C$3),Colin!$I3621,)</f>
        <v>0</v>
      </c>
      <c r="O3621">
        <f>IF(AND(Colin!$G3621=$B$2,Colin!$H3621&lt;=$C$3),Colin!$I3621,)</f>
        <v>0</v>
      </c>
      <c r="P3621">
        <f>IF(Colin!$G3621&lt;$B$2,Colin!$I3621,0)</f>
        <v>0</v>
      </c>
      <c r="Q3621">
        <f>IF(Colin!$G3621&lt;$B$1,Colin!$I3621,0)</f>
        <v>0</v>
      </c>
    </row>
    <row r="3622" spans="12:17" x14ac:dyDescent="0.25">
      <c r="L3622">
        <f>IF(AND(Colin!$G3622=$B$1,Colin!$H3622=$C$3),Colin!$I3622,)</f>
        <v>0</v>
      </c>
      <c r="M3622">
        <f>IF(AND(Colin!$G3622=$B$1,Colin!$H3622&lt;=$C$3),Colin!$I3622,)</f>
        <v>0</v>
      </c>
      <c r="N3622">
        <f>IF(AND(Colin!$G3622=$B$2,Colin!$H3622=$C$3),Colin!$I3622,)</f>
        <v>0</v>
      </c>
      <c r="O3622">
        <f>IF(AND(Colin!$G3622=$B$2,Colin!$H3622&lt;=$C$3),Colin!$I3622,)</f>
        <v>0</v>
      </c>
      <c r="P3622">
        <f>IF(Colin!$G3622&lt;$B$2,Colin!$I3622,0)</f>
        <v>0</v>
      </c>
      <c r="Q3622">
        <f>IF(Colin!$G3622&lt;$B$1,Colin!$I3622,0)</f>
        <v>0</v>
      </c>
    </row>
    <row r="3623" spans="12:17" x14ac:dyDescent="0.25">
      <c r="L3623">
        <f>IF(AND(Colin!$G3623=$B$1,Colin!$H3623=$C$3),Colin!$I3623,)</f>
        <v>0</v>
      </c>
      <c r="M3623">
        <f>IF(AND(Colin!$G3623=$B$1,Colin!$H3623&lt;=$C$3),Colin!$I3623,)</f>
        <v>0</v>
      </c>
      <c r="N3623">
        <f>IF(AND(Colin!$G3623=$B$2,Colin!$H3623=$C$3),Colin!$I3623,)</f>
        <v>0</v>
      </c>
      <c r="O3623">
        <f>IF(AND(Colin!$G3623=$B$2,Colin!$H3623&lt;=$C$3),Colin!$I3623,)</f>
        <v>0</v>
      </c>
      <c r="P3623">
        <f>IF(Colin!$G3623&lt;$B$2,Colin!$I3623,0)</f>
        <v>0</v>
      </c>
      <c r="Q3623">
        <f>IF(Colin!$G3623&lt;$B$1,Colin!$I3623,0)</f>
        <v>0</v>
      </c>
    </row>
    <row r="3624" spans="12:17" x14ac:dyDescent="0.25">
      <c r="L3624">
        <f>IF(AND(Colin!$G3624=$B$1,Colin!$H3624=$C$3),Colin!$I3624,)</f>
        <v>0</v>
      </c>
      <c r="M3624">
        <f>IF(AND(Colin!$G3624=$B$1,Colin!$H3624&lt;=$C$3),Colin!$I3624,)</f>
        <v>0</v>
      </c>
      <c r="N3624">
        <f>IF(AND(Colin!$G3624=$B$2,Colin!$H3624=$C$3),Colin!$I3624,)</f>
        <v>0</v>
      </c>
      <c r="O3624">
        <f>IF(AND(Colin!$G3624=$B$2,Colin!$H3624&lt;=$C$3),Colin!$I3624,)</f>
        <v>0</v>
      </c>
      <c r="P3624">
        <f>IF(Colin!$G3624&lt;$B$2,Colin!$I3624,0)</f>
        <v>0</v>
      </c>
      <c r="Q3624">
        <f>IF(Colin!$G3624&lt;$B$1,Colin!$I3624,0)</f>
        <v>0</v>
      </c>
    </row>
    <row r="3625" spans="12:17" x14ac:dyDescent="0.25">
      <c r="L3625">
        <f>IF(AND(Colin!$G3625=$B$1,Colin!$H3625=$C$3),Colin!$I3625,)</f>
        <v>0</v>
      </c>
      <c r="M3625">
        <f>IF(AND(Colin!$G3625=$B$1,Colin!$H3625&lt;=$C$3),Colin!$I3625,)</f>
        <v>0</v>
      </c>
      <c r="N3625">
        <f>IF(AND(Colin!$G3625=$B$2,Colin!$H3625=$C$3),Colin!$I3625,)</f>
        <v>0</v>
      </c>
      <c r="O3625">
        <f>IF(AND(Colin!$G3625=$B$2,Colin!$H3625&lt;=$C$3),Colin!$I3625,)</f>
        <v>0</v>
      </c>
      <c r="P3625">
        <f>IF(Colin!$G3625&lt;$B$2,Colin!$I3625,0)</f>
        <v>0</v>
      </c>
      <c r="Q3625">
        <f>IF(Colin!$G3625&lt;$B$1,Colin!$I3625,0)</f>
        <v>0</v>
      </c>
    </row>
    <row r="3626" spans="12:17" x14ac:dyDescent="0.25">
      <c r="L3626">
        <f>IF(AND(Colin!$G3626=$B$1,Colin!$H3626=$C$3),Colin!$I3626,)</f>
        <v>0</v>
      </c>
      <c r="M3626">
        <f>IF(AND(Colin!$G3626=$B$1,Colin!$H3626&lt;=$C$3),Colin!$I3626,)</f>
        <v>0</v>
      </c>
      <c r="N3626">
        <f>IF(AND(Colin!$G3626=$B$2,Colin!$H3626=$C$3),Colin!$I3626,)</f>
        <v>0</v>
      </c>
      <c r="O3626">
        <f>IF(AND(Colin!$G3626=$B$2,Colin!$H3626&lt;=$C$3),Colin!$I3626,)</f>
        <v>0</v>
      </c>
      <c r="P3626">
        <f>IF(Colin!$G3626&lt;$B$2,Colin!$I3626,0)</f>
        <v>0</v>
      </c>
      <c r="Q3626">
        <f>IF(Colin!$G3626&lt;$B$1,Colin!$I3626,0)</f>
        <v>0</v>
      </c>
    </row>
    <row r="3627" spans="12:17" x14ac:dyDescent="0.25">
      <c r="L3627">
        <f>IF(AND(Colin!$G3627=$B$1,Colin!$H3627=$C$3),Colin!$I3627,)</f>
        <v>0</v>
      </c>
      <c r="M3627">
        <f>IF(AND(Colin!$G3627=$B$1,Colin!$H3627&lt;=$C$3),Colin!$I3627,)</f>
        <v>0</v>
      </c>
      <c r="N3627">
        <f>IF(AND(Colin!$G3627=$B$2,Colin!$H3627=$C$3),Colin!$I3627,)</f>
        <v>0</v>
      </c>
      <c r="O3627">
        <f>IF(AND(Colin!$G3627=$B$2,Colin!$H3627&lt;=$C$3),Colin!$I3627,)</f>
        <v>0</v>
      </c>
      <c r="P3627">
        <f>IF(Colin!$G3627&lt;$B$2,Colin!$I3627,0)</f>
        <v>0</v>
      </c>
      <c r="Q3627">
        <f>IF(Colin!$G3627&lt;$B$1,Colin!$I3627,0)</f>
        <v>0</v>
      </c>
    </row>
    <row r="3628" spans="12:17" x14ac:dyDescent="0.25">
      <c r="L3628">
        <f>IF(AND(Colin!$G3628=$B$1,Colin!$H3628=$C$3),Colin!$I3628,)</f>
        <v>0</v>
      </c>
      <c r="M3628">
        <f>IF(AND(Colin!$G3628=$B$1,Colin!$H3628&lt;=$C$3),Colin!$I3628,)</f>
        <v>0</v>
      </c>
      <c r="N3628">
        <f>IF(AND(Colin!$G3628=$B$2,Colin!$H3628=$C$3),Colin!$I3628,)</f>
        <v>0</v>
      </c>
      <c r="O3628">
        <f>IF(AND(Colin!$G3628=$B$2,Colin!$H3628&lt;=$C$3),Colin!$I3628,)</f>
        <v>0</v>
      </c>
      <c r="P3628">
        <f>IF(Colin!$G3628&lt;$B$2,Colin!$I3628,0)</f>
        <v>0</v>
      </c>
      <c r="Q3628">
        <f>IF(Colin!$G3628&lt;$B$1,Colin!$I3628,0)</f>
        <v>0</v>
      </c>
    </row>
    <row r="3629" spans="12:17" x14ac:dyDescent="0.25">
      <c r="L3629">
        <f>IF(AND(Colin!$G3629=$B$1,Colin!$H3629=$C$3),Colin!$I3629,)</f>
        <v>0</v>
      </c>
      <c r="M3629">
        <f>IF(AND(Colin!$G3629=$B$1,Colin!$H3629&lt;=$C$3),Colin!$I3629,)</f>
        <v>0</v>
      </c>
      <c r="N3629">
        <f>IF(AND(Colin!$G3629=$B$2,Colin!$H3629=$C$3),Colin!$I3629,)</f>
        <v>0</v>
      </c>
      <c r="O3629">
        <f>IF(AND(Colin!$G3629=$B$2,Colin!$H3629&lt;=$C$3),Colin!$I3629,)</f>
        <v>0</v>
      </c>
      <c r="P3629">
        <f>IF(Colin!$G3629&lt;$B$2,Colin!$I3629,0)</f>
        <v>0</v>
      </c>
      <c r="Q3629">
        <f>IF(Colin!$G3629&lt;$B$1,Colin!$I3629,0)</f>
        <v>0</v>
      </c>
    </row>
    <row r="3630" spans="12:17" x14ac:dyDescent="0.25">
      <c r="L3630">
        <f>IF(AND(Colin!$G3630=$B$1,Colin!$H3630=$C$3),Colin!$I3630,)</f>
        <v>0</v>
      </c>
      <c r="M3630">
        <f>IF(AND(Colin!$G3630=$B$1,Colin!$H3630&lt;=$C$3),Colin!$I3630,)</f>
        <v>0</v>
      </c>
      <c r="N3630">
        <f>IF(AND(Colin!$G3630=$B$2,Colin!$H3630=$C$3),Colin!$I3630,)</f>
        <v>0</v>
      </c>
      <c r="O3630">
        <f>IF(AND(Colin!$G3630=$B$2,Colin!$H3630&lt;=$C$3),Colin!$I3630,)</f>
        <v>0</v>
      </c>
      <c r="P3630">
        <f>IF(Colin!$G3630&lt;$B$2,Colin!$I3630,0)</f>
        <v>0</v>
      </c>
      <c r="Q3630">
        <f>IF(Colin!$G3630&lt;$B$1,Colin!$I3630,0)</f>
        <v>0</v>
      </c>
    </row>
    <row r="3631" spans="12:17" x14ac:dyDescent="0.25">
      <c r="L3631">
        <f>IF(AND(Colin!$G3631=$B$1,Colin!$H3631=$C$3),Colin!$I3631,)</f>
        <v>0</v>
      </c>
      <c r="M3631">
        <f>IF(AND(Colin!$G3631=$B$1,Colin!$H3631&lt;=$C$3),Colin!$I3631,)</f>
        <v>0</v>
      </c>
      <c r="N3631">
        <f>IF(AND(Colin!$G3631=$B$2,Colin!$H3631=$C$3),Colin!$I3631,)</f>
        <v>0</v>
      </c>
      <c r="O3631">
        <f>IF(AND(Colin!$G3631=$B$2,Colin!$H3631&lt;=$C$3),Colin!$I3631,)</f>
        <v>0</v>
      </c>
      <c r="P3631">
        <f>IF(Colin!$G3631&lt;$B$2,Colin!$I3631,0)</f>
        <v>0</v>
      </c>
      <c r="Q3631">
        <f>IF(Colin!$G3631&lt;$B$1,Colin!$I3631,0)</f>
        <v>0</v>
      </c>
    </row>
    <row r="3632" spans="12:17" x14ac:dyDescent="0.25">
      <c r="L3632">
        <f>IF(AND(Colin!$G3632=$B$1,Colin!$H3632=$C$3),Colin!$I3632,)</f>
        <v>0</v>
      </c>
      <c r="M3632">
        <f>IF(AND(Colin!$G3632=$B$1,Colin!$H3632&lt;=$C$3),Colin!$I3632,)</f>
        <v>0</v>
      </c>
      <c r="N3632">
        <f>IF(AND(Colin!$G3632=$B$2,Colin!$H3632=$C$3),Colin!$I3632,)</f>
        <v>0</v>
      </c>
      <c r="O3632">
        <f>IF(AND(Colin!$G3632=$B$2,Colin!$H3632&lt;=$C$3),Colin!$I3632,)</f>
        <v>0</v>
      </c>
      <c r="P3632">
        <f>IF(Colin!$G3632&lt;$B$2,Colin!$I3632,0)</f>
        <v>0</v>
      </c>
      <c r="Q3632">
        <f>IF(Colin!$G3632&lt;$B$1,Colin!$I3632,0)</f>
        <v>0</v>
      </c>
    </row>
    <row r="3633" spans="12:17" x14ac:dyDescent="0.25">
      <c r="L3633">
        <f>IF(AND(Colin!$G3633=$B$1,Colin!$H3633=$C$3),Colin!$I3633,)</f>
        <v>0</v>
      </c>
      <c r="M3633">
        <f>IF(AND(Colin!$G3633=$B$1,Colin!$H3633&lt;=$C$3),Colin!$I3633,)</f>
        <v>0</v>
      </c>
      <c r="N3633">
        <f>IF(AND(Colin!$G3633=$B$2,Colin!$H3633=$C$3),Colin!$I3633,)</f>
        <v>0</v>
      </c>
      <c r="O3633">
        <f>IF(AND(Colin!$G3633=$B$2,Colin!$H3633&lt;=$C$3),Colin!$I3633,)</f>
        <v>0</v>
      </c>
      <c r="P3633">
        <f>IF(Colin!$G3633&lt;$B$2,Colin!$I3633,0)</f>
        <v>0</v>
      </c>
      <c r="Q3633">
        <f>IF(Colin!$G3633&lt;$B$1,Colin!$I3633,0)</f>
        <v>0</v>
      </c>
    </row>
    <row r="3634" spans="12:17" x14ac:dyDescent="0.25">
      <c r="L3634">
        <f>IF(AND(Colin!$G3634=$B$1,Colin!$H3634=$C$3),Colin!$I3634,)</f>
        <v>0</v>
      </c>
      <c r="M3634">
        <f>IF(AND(Colin!$G3634=$B$1,Colin!$H3634&lt;=$C$3),Colin!$I3634,)</f>
        <v>0</v>
      </c>
      <c r="N3634">
        <f>IF(AND(Colin!$G3634=$B$2,Colin!$H3634=$C$3),Colin!$I3634,)</f>
        <v>0</v>
      </c>
      <c r="O3634">
        <f>IF(AND(Colin!$G3634=$B$2,Colin!$H3634&lt;=$C$3),Colin!$I3634,)</f>
        <v>0</v>
      </c>
      <c r="P3634">
        <f>IF(Colin!$G3634&lt;$B$2,Colin!$I3634,0)</f>
        <v>0</v>
      </c>
      <c r="Q3634">
        <f>IF(Colin!$G3634&lt;$B$1,Colin!$I3634,0)</f>
        <v>0</v>
      </c>
    </row>
    <row r="3635" spans="12:17" x14ac:dyDescent="0.25">
      <c r="L3635">
        <f>IF(AND(Colin!$G3635=$B$1,Colin!$H3635=$C$3),Colin!$I3635,)</f>
        <v>0</v>
      </c>
      <c r="M3635">
        <f>IF(AND(Colin!$G3635=$B$1,Colin!$H3635&lt;=$C$3),Colin!$I3635,)</f>
        <v>0</v>
      </c>
      <c r="N3635">
        <f>IF(AND(Colin!$G3635=$B$2,Colin!$H3635=$C$3),Colin!$I3635,)</f>
        <v>0</v>
      </c>
      <c r="O3635">
        <f>IF(AND(Colin!$G3635=$B$2,Colin!$H3635&lt;=$C$3),Colin!$I3635,)</f>
        <v>0</v>
      </c>
      <c r="P3635">
        <f>IF(Colin!$G3635&lt;$B$2,Colin!$I3635,0)</f>
        <v>0</v>
      </c>
      <c r="Q3635">
        <f>IF(Colin!$G3635&lt;$B$1,Colin!$I3635,0)</f>
        <v>0</v>
      </c>
    </row>
    <row r="3636" spans="12:17" x14ac:dyDescent="0.25">
      <c r="L3636">
        <f>IF(AND(Colin!$G3636=$B$1,Colin!$H3636=$C$3),Colin!$I3636,)</f>
        <v>0</v>
      </c>
      <c r="M3636">
        <f>IF(AND(Colin!$G3636=$B$1,Colin!$H3636&lt;=$C$3),Colin!$I3636,)</f>
        <v>0</v>
      </c>
      <c r="N3636">
        <f>IF(AND(Colin!$G3636=$B$2,Colin!$H3636=$C$3),Colin!$I3636,)</f>
        <v>0</v>
      </c>
      <c r="O3636">
        <f>IF(AND(Colin!$G3636=$B$2,Colin!$H3636&lt;=$C$3),Colin!$I3636,)</f>
        <v>0</v>
      </c>
      <c r="P3636">
        <f>IF(Colin!$G3636&lt;$B$2,Colin!$I3636,0)</f>
        <v>0</v>
      </c>
      <c r="Q3636">
        <f>IF(Colin!$G3636&lt;$B$1,Colin!$I3636,0)</f>
        <v>0</v>
      </c>
    </row>
    <row r="3637" spans="12:17" x14ac:dyDescent="0.25">
      <c r="L3637">
        <f>IF(AND(Colin!$G3637=$B$1,Colin!$H3637=$C$3),Colin!$I3637,)</f>
        <v>0</v>
      </c>
      <c r="M3637">
        <f>IF(AND(Colin!$G3637=$B$1,Colin!$H3637&lt;=$C$3),Colin!$I3637,)</f>
        <v>0</v>
      </c>
      <c r="N3637">
        <f>IF(AND(Colin!$G3637=$B$2,Colin!$H3637=$C$3),Colin!$I3637,)</f>
        <v>0</v>
      </c>
      <c r="O3637">
        <f>IF(AND(Colin!$G3637=$B$2,Colin!$H3637&lt;=$C$3),Colin!$I3637,)</f>
        <v>0</v>
      </c>
      <c r="P3637">
        <f>IF(Colin!$G3637&lt;$B$2,Colin!$I3637,0)</f>
        <v>0</v>
      </c>
      <c r="Q3637">
        <f>IF(Colin!$G3637&lt;$B$1,Colin!$I3637,0)</f>
        <v>0</v>
      </c>
    </row>
    <row r="3638" spans="12:17" x14ac:dyDescent="0.25">
      <c r="L3638">
        <f>IF(AND(Colin!$G3638=$B$1,Colin!$H3638=$C$3),Colin!$I3638,)</f>
        <v>0</v>
      </c>
      <c r="M3638">
        <f>IF(AND(Colin!$G3638=$B$1,Colin!$H3638&lt;=$C$3),Colin!$I3638,)</f>
        <v>0</v>
      </c>
      <c r="N3638">
        <f>IF(AND(Colin!$G3638=$B$2,Colin!$H3638=$C$3),Colin!$I3638,)</f>
        <v>0</v>
      </c>
      <c r="O3638">
        <f>IF(AND(Colin!$G3638=$B$2,Colin!$H3638&lt;=$C$3),Colin!$I3638,)</f>
        <v>0</v>
      </c>
      <c r="P3638">
        <f>IF(Colin!$G3638&lt;$B$2,Colin!$I3638,0)</f>
        <v>0</v>
      </c>
      <c r="Q3638">
        <f>IF(Colin!$G3638&lt;$B$1,Colin!$I3638,0)</f>
        <v>0</v>
      </c>
    </row>
    <row r="3639" spans="12:17" x14ac:dyDescent="0.25">
      <c r="L3639">
        <f>IF(AND(Colin!$G3639=$B$1,Colin!$H3639=$C$3),Colin!$I3639,)</f>
        <v>0</v>
      </c>
      <c r="M3639">
        <f>IF(AND(Colin!$G3639=$B$1,Colin!$H3639&lt;=$C$3),Colin!$I3639,)</f>
        <v>0</v>
      </c>
      <c r="N3639">
        <f>IF(AND(Colin!$G3639=$B$2,Colin!$H3639=$C$3),Colin!$I3639,)</f>
        <v>0</v>
      </c>
      <c r="O3639">
        <f>IF(AND(Colin!$G3639=$B$2,Colin!$H3639&lt;=$C$3),Colin!$I3639,)</f>
        <v>0</v>
      </c>
      <c r="P3639">
        <f>IF(Colin!$G3639&lt;$B$2,Colin!$I3639,0)</f>
        <v>0</v>
      </c>
      <c r="Q3639">
        <f>IF(Colin!$G3639&lt;$B$1,Colin!$I3639,0)</f>
        <v>0</v>
      </c>
    </row>
    <row r="3640" spans="12:17" x14ac:dyDescent="0.25">
      <c r="L3640">
        <f>IF(AND(Colin!$G3640=$B$1,Colin!$H3640=$C$3),Colin!$I3640,)</f>
        <v>0</v>
      </c>
      <c r="M3640">
        <f>IF(AND(Colin!$G3640=$B$1,Colin!$H3640&lt;=$C$3),Colin!$I3640,)</f>
        <v>0</v>
      </c>
      <c r="N3640">
        <f>IF(AND(Colin!$G3640=$B$2,Colin!$H3640=$C$3),Colin!$I3640,)</f>
        <v>0</v>
      </c>
      <c r="O3640">
        <f>IF(AND(Colin!$G3640=$B$2,Colin!$H3640&lt;=$C$3),Colin!$I3640,)</f>
        <v>0</v>
      </c>
      <c r="P3640">
        <f>IF(Colin!$G3640&lt;$B$2,Colin!$I3640,0)</f>
        <v>0</v>
      </c>
      <c r="Q3640">
        <f>IF(Colin!$G3640&lt;$B$1,Colin!$I3640,0)</f>
        <v>0</v>
      </c>
    </row>
    <row r="3641" spans="12:17" x14ac:dyDescent="0.25">
      <c r="L3641">
        <f>IF(AND(Colin!$G3641=$B$1,Colin!$H3641=$C$3),Colin!$I3641,)</f>
        <v>0</v>
      </c>
      <c r="M3641">
        <f>IF(AND(Colin!$G3641=$B$1,Colin!$H3641&lt;=$C$3),Colin!$I3641,)</f>
        <v>0</v>
      </c>
      <c r="N3641">
        <f>IF(AND(Colin!$G3641=$B$2,Colin!$H3641=$C$3),Colin!$I3641,)</f>
        <v>0</v>
      </c>
      <c r="O3641">
        <f>IF(AND(Colin!$G3641=$B$2,Colin!$H3641&lt;=$C$3),Colin!$I3641,)</f>
        <v>0</v>
      </c>
      <c r="P3641">
        <f>IF(Colin!$G3641&lt;$B$2,Colin!$I3641,0)</f>
        <v>0</v>
      </c>
      <c r="Q3641">
        <f>IF(Colin!$G3641&lt;$B$1,Colin!$I3641,0)</f>
        <v>0</v>
      </c>
    </row>
    <row r="3642" spans="12:17" x14ac:dyDescent="0.25">
      <c r="L3642">
        <f>IF(AND(Colin!$G3642=$B$1,Colin!$H3642=$C$3),Colin!$I3642,)</f>
        <v>0</v>
      </c>
      <c r="M3642">
        <f>IF(AND(Colin!$G3642=$B$1,Colin!$H3642&lt;=$C$3),Colin!$I3642,)</f>
        <v>0</v>
      </c>
      <c r="N3642">
        <f>IF(AND(Colin!$G3642=$B$2,Colin!$H3642=$C$3),Colin!$I3642,)</f>
        <v>0</v>
      </c>
      <c r="O3642">
        <f>IF(AND(Colin!$G3642=$B$2,Colin!$H3642&lt;=$C$3),Colin!$I3642,)</f>
        <v>0</v>
      </c>
      <c r="P3642">
        <f>IF(Colin!$G3642&lt;$B$2,Colin!$I3642,0)</f>
        <v>0</v>
      </c>
      <c r="Q3642">
        <f>IF(Colin!$G3642&lt;$B$1,Colin!$I3642,0)</f>
        <v>0</v>
      </c>
    </row>
    <row r="3643" spans="12:17" x14ac:dyDescent="0.25">
      <c r="L3643">
        <f>IF(AND(Colin!$G3643=$B$1,Colin!$H3643=$C$3),Colin!$I3643,)</f>
        <v>0</v>
      </c>
      <c r="M3643">
        <f>IF(AND(Colin!$G3643=$B$1,Colin!$H3643&lt;=$C$3),Colin!$I3643,)</f>
        <v>0</v>
      </c>
      <c r="N3643">
        <f>IF(AND(Colin!$G3643=$B$2,Colin!$H3643=$C$3),Colin!$I3643,)</f>
        <v>0</v>
      </c>
      <c r="O3643">
        <f>IF(AND(Colin!$G3643=$B$2,Colin!$H3643&lt;=$C$3),Colin!$I3643,)</f>
        <v>0</v>
      </c>
      <c r="P3643">
        <f>IF(Colin!$G3643&lt;$B$2,Colin!$I3643,0)</f>
        <v>0</v>
      </c>
      <c r="Q3643">
        <f>IF(Colin!$G3643&lt;$B$1,Colin!$I3643,0)</f>
        <v>0</v>
      </c>
    </row>
    <row r="3644" spans="12:17" x14ac:dyDescent="0.25">
      <c r="L3644">
        <f>IF(AND(Colin!$G3644=$B$1,Colin!$H3644=$C$3),Colin!$I3644,)</f>
        <v>0</v>
      </c>
      <c r="M3644">
        <f>IF(AND(Colin!$G3644=$B$1,Colin!$H3644&lt;=$C$3),Colin!$I3644,)</f>
        <v>0</v>
      </c>
      <c r="N3644">
        <f>IF(AND(Colin!$G3644=$B$2,Colin!$H3644=$C$3),Colin!$I3644,)</f>
        <v>0</v>
      </c>
      <c r="O3644">
        <f>IF(AND(Colin!$G3644=$B$2,Colin!$H3644&lt;=$C$3),Colin!$I3644,)</f>
        <v>0</v>
      </c>
      <c r="P3644">
        <f>IF(Colin!$G3644&lt;$B$2,Colin!$I3644,0)</f>
        <v>0</v>
      </c>
      <c r="Q3644">
        <f>IF(Colin!$G3644&lt;$B$1,Colin!$I3644,0)</f>
        <v>0</v>
      </c>
    </row>
    <row r="3645" spans="12:17" x14ac:dyDescent="0.25">
      <c r="L3645">
        <f>IF(AND(Colin!$G3645=$B$1,Colin!$H3645=$C$3),Colin!$I3645,)</f>
        <v>0</v>
      </c>
      <c r="M3645">
        <f>IF(AND(Colin!$G3645=$B$1,Colin!$H3645&lt;=$C$3),Colin!$I3645,)</f>
        <v>0</v>
      </c>
      <c r="N3645">
        <f>IF(AND(Colin!$G3645=$B$2,Colin!$H3645=$C$3),Colin!$I3645,)</f>
        <v>0</v>
      </c>
      <c r="O3645">
        <f>IF(AND(Colin!$G3645=$B$2,Colin!$H3645&lt;=$C$3),Colin!$I3645,)</f>
        <v>0</v>
      </c>
      <c r="P3645">
        <f>IF(Colin!$G3645&lt;$B$2,Colin!$I3645,0)</f>
        <v>0</v>
      </c>
      <c r="Q3645">
        <f>IF(Colin!$G3645&lt;$B$1,Colin!$I3645,0)</f>
        <v>0</v>
      </c>
    </row>
    <row r="3646" spans="12:17" x14ac:dyDescent="0.25">
      <c r="L3646">
        <f>IF(AND(Colin!$G3646=$B$1,Colin!$H3646=$C$3),Colin!$I3646,)</f>
        <v>0</v>
      </c>
      <c r="M3646">
        <f>IF(AND(Colin!$G3646=$B$1,Colin!$H3646&lt;=$C$3),Colin!$I3646,)</f>
        <v>0</v>
      </c>
      <c r="N3646">
        <f>IF(AND(Colin!$G3646=$B$2,Colin!$H3646=$C$3),Colin!$I3646,)</f>
        <v>0</v>
      </c>
      <c r="O3646">
        <f>IF(AND(Colin!$G3646=$B$2,Colin!$H3646&lt;=$C$3),Colin!$I3646,)</f>
        <v>0</v>
      </c>
      <c r="P3646">
        <f>IF(Colin!$G3646&lt;$B$2,Colin!$I3646,0)</f>
        <v>0</v>
      </c>
      <c r="Q3646">
        <f>IF(Colin!$G3646&lt;$B$1,Colin!$I3646,0)</f>
        <v>0</v>
      </c>
    </row>
    <row r="3647" spans="12:17" x14ac:dyDescent="0.25">
      <c r="L3647">
        <f>IF(AND(Colin!$G3647=$B$1,Colin!$H3647=$C$3),Colin!$I3647,)</f>
        <v>0</v>
      </c>
      <c r="M3647">
        <f>IF(AND(Colin!$G3647=$B$1,Colin!$H3647&lt;=$C$3),Colin!$I3647,)</f>
        <v>0</v>
      </c>
      <c r="N3647">
        <f>IF(AND(Colin!$G3647=$B$2,Colin!$H3647=$C$3),Colin!$I3647,)</f>
        <v>0</v>
      </c>
      <c r="O3647">
        <f>IF(AND(Colin!$G3647=$B$2,Colin!$H3647&lt;=$C$3),Colin!$I3647,)</f>
        <v>0</v>
      </c>
      <c r="P3647">
        <f>IF(Colin!$G3647&lt;$B$2,Colin!$I3647,0)</f>
        <v>0</v>
      </c>
      <c r="Q3647">
        <f>IF(Colin!$G3647&lt;$B$1,Colin!$I3647,0)</f>
        <v>0</v>
      </c>
    </row>
    <row r="3648" spans="12:17" x14ac:dyDescent="0.25">
      <c r="L3648">
        <f>IF(AND(Colin!$G3648=$B$1,Colin!$H3648=$C$3),Colin!$I3648,)</f>
        <v>0</v>
      </c>
      <c r="M3648">
        <f>IF(AND(Colin!$G3648=$B$1,Colin!$H3648&lt;=$C$3),Colin!$I3648,)</f>
        <v>0</v>
      </c>
      <c r="N3648">
        <f>IF(AND(Colin!$G3648=$B$2,Colin!$H3648=$C$3),Colin!$I3648,)</f>
        <v>0</v>
      </c>
      <c r="O3648">
        <f>IF(AND(Colin!$G3648=$B$2,Colin!$H3648&lt;=$C$3),Colin!$I3648,)</f>
        <v>0</v>
      </c>
      <c r="P3648">
        <f>IF(Colin!$G3648&lt;$B$2,Colin!$I3648,0)</f>
        <v>0</v>
      </c>
      <c r="Q3648">
        <f>IF(Colin!$G3648&lt;$B$1,Colin!$I3648,0)</f>
        <v>0</v>
      </c>
    </row>
    <row r="3649" spans="12:17" x14ac:dyDescent="0.25">
      <c r="L3649">
        <f>IF(AND(Colin!$G3649=$B$1,Colin!$H3649=$C$3),Colin!$I3649,)</f>
        <v>0</v>
      </c>
      <c r="M3649">
        <f>IF(AND(Colin!$G3649=$B$1,Colin!$H3649&lt;=$C$3),Colin!$I3649,)</f>
        <v>0</v>
      </c>
      <c r="N3649">
        <f>IF(AND(Colin!$G3649=$B$2,Colin!$H3649=$C$3),Colin!$I3649,)</f>
        <v>0</v>
      </c>
      <c r="O3649">
        <f>IF(AND(Colin!$G3649=$B$2,Colin!$H3649&lt;=$C$3),Colin!$I3649,)</f>
        <v>0</v>
      </c>
      <c r="P3649">
        <f>IF(Colin!$G3649&lt;$B$2,Colin!$I3649,0)</f>
        <v>0</v>
      </c>
      <c r="Q3649">
        <f>IF(Colin!$G3649&lt;$B$1,Colin!$I3649,0)</f>
        <v>0</v>
      </c>
    </row>
    <row r="3650" spans="12:17" x14ac:dyDescent="0.25">
      <c r="L3650">
        <f>IF(AND(Colin!$G3650=$B$1,Colin!$H3650=$C$3),Colin!$I3650,)</f>
        <v>0</v>
      </c>
      <c r="M3650">
        <f>IF(AND(Colin!$G3650=$B$1,Colin!$H3650&lt;=$C$3),Colin!$I3650,)</f>
        <v>0</v>
      </c>
      <c r="N3650">
        <f>IF(AND(Colin!$G3650=$B$2,Colin!$H3650=$C$3),Colin!$I3650,)</f>
        <v>0</v>
      </c>
      <c r="O3650">
        <f>IF(AND(Colin!$G3650=$B$2,Colin!$H3650&lt;=$C$3),Colin!$I3650,)</f>
        <v>0</v>
      </c>
      <c r="P3650">
        <f>IF(Colin!$G3650&lt;$B$2,Colin!$I3650,0)</f>
        <v>0</v>
      </c>
      <c r="Q3650">
        <f>IF(Colin!$G3650&lt;$B$1,Colin!$I3650,0)</f>
        <v>0</v>
      </c>
    </row>
    <row r="3651" spans="12:17" x14ac:dyDescent="0.25">
      <c r="L3651">
        <f>IF(AND(Colin!$G3651=$B$1,Colin!$H3651=$C$3),Colin!$I3651,)</f>
        <v>0</v>
      </c>
      <c r="M3651">
        <f>IF(AND(Colin!$G3651=$B$1,Colin!$H3651&lt;=$C$3),Colin!$I3651,)</f>
        <v>0</v>
      </c>
      <c r="N3651">
        <f>IF(AND(Colin!$G3651=$B$2,Colin!$H3651=$C$3),Colin!$I3651,)</f>
        <v>0</v>
      </c>
      <c r="O3651">
        <f>IF(AND(Colin!$G3651=$B$2,Colin!$H3651&lt;=$C$3),Colin!$I3651,)</f>
        <v>0</v>
      </c>
      <c r="P3651">
        <f>IF(Colin!$G3651&lt;$B$2,Colin!$I3651,0)</f>
        <v>0</v>
      </c>
      <c r="Q3651">
        <f>IF(Colin!$G3651&lt;$B$1,Colin!$I3651,0)</f>
        <v>0</v>
      </c>
    </row>
    <row r="3652" spans="12:17" x14ac:dyDescent="0.25">
      <c r="L3652">
        <f>IF(AND(Colin!$G3652=$B$1,Colin!$H3652=$C$3),Colin!$I3652,)</f>
        <v>0</v>
      </c>
      <c r="M3652">
        <f>IF(AND(Colin!$G3652=$B$1,Colin!$H3652&lt;=$C$3),Colin!$I3652,)</f>
        <v>0</v>
      </c>
      <c r="N3652">
        <f>IF(AND(Colin!$G3652=$B$2,Colin!$H3652=$C$3),Colin!$I3652,)</f>
        <v>0</v>
      </c>
      <c r="O3652">
        <f>IF(AND(Colin!$G3652=$B$2,Colin!$H3652&lt;=$C$3),Colin!$I3652,)</f>
        <v>0</v>
      </c>
      <c r="P3652">
        <f>IF(Colin!$G3652&lt;$B$2,Colin!$I3652,0)</f>
        <v>0</v>
      </c>
      <c r="Q3652">
        <f>IF(Colin!$G3652&lt;$B$1,Colin!$I3652,0)</f>
        <v>0</v>
      </c>
    </row>
    <row r="3653" spans="12:17" x14ac:dyDescent="0.25">
      <c r="L3653">
        <f>IF(AND(Colin!$G3653=$B$1,Colin!$H3653=$C$3),Colin!$I3653,)</f>
        <v>0</v>
      </c>
      <c r="M3653">
        <f>IF(AND(Colin!$G3653=$B$1,Colin!$H3653&lt;=$C$3),Colin!$I3653,)</f>
        <v>0</v>
      </c>
      <c r="N3653">
        <f>IF(AND(Colin!$G3653=$B$2,Colin!$H3653=$C$3),Colin!$I3653,)</f>
        <v>0</v>
      </c>
      <c r="O3653">
        <f>IF(AND(Colin!$G3653=$B$2,Colin!$H3653&lt;=$C$3),Colin!$I3653,)</f>
        <v>0</v>
      </c>
      <c r="P3653">
        <f>IF(Colin!$G3653&lt;$B$2,Colin!$I3653,0)</f>
        <v>0</v>
      </c>
      <c r="Q3653">
        <f>IF(Colin!$G3653&lt;$B$1,Colin!$I3653,0)</f>
        <v>0</v>
      </c>
    </row>
    <row r="3654" spans="12:17" x14ac:dyDescent="0.25">
      <c r="L3654">
        <f>IF(AND(Colin!$G3654=$B$1,Colin!$H3654=$C$3),Colin!$I3654,)</f>
        <v>0</v>
      </c>
      <c r="M3654">
        <f>IF(AND(Colin!$G3654=$B$1,Colin!$H3654&lt;=$C$3),Colin!$I3654,)</f>
        <v>0</v>
      </c>
      <c r="N3654">
        <f>IF(AND(Colin!$G3654=$B$2,Colin!$H3654=$C$3),Colin!$I3654,)</f>
        <v>0</v>
      </c>
      <c r="O3654">
        <f>IF(AND(Colin!$G3654=$B$2,Colin!$H3654&lt;=$C$3),Colin!$I3654,)</f>
        <v>0</v>
      </c>
      <c r="P3654">
        <f>IF(Colin!$G3654&lt;$B$2,Colin!$I3654,0)</f>
        <v>0</v>
      </c>
      <c r="Q3654">
        <f>IF(Colin!$G3654&lt;$B$1,Colin!$I3654,0)</f>
        <v>0</v>
      </c>
    </row>
    <row r="3655" spans="12:17" x14ac:dyDescent="0.25">
      <c r="L3655">
        <f>IF(AND(Colin!$G3655=$B$1,Colin!$H3655=$C$3),Colin!$I3655,)</f>
        <v>0</v>
      </c>
      <c r="M3655">
        <f>IF(AND(Colin!$G3655=$B$1,Colin!$H3655&lt;=$C$3),Colin!$I3655,)</f>
        <v>0</v>
      </c>
      <c r="N3655">
        <f>IF(AND(Colin!$G3655=$B$2,Colin!$H3655=$C$3),Colin!$I3655,)</f>
        <v>0</v>
      </c>
      <c r="O3655">
        <f>IF(AND(Colin!$G3655=$B$2,Colin!$H3655&lt;=$C$3),Colin!$I3655,)</f>
        <v>0</v>
      </c>
      <c r="P3655">
        <f>IF(Colin!$G3655&lt;$B$2,Colin!$I3655,0)</f>
        <v>0</v>
      </c>
      <c r="Q3655">
        <f>IF(Colin!$G3655&lt;$B$1,Colin!$I3655,0)</f>
        <v>0</v>
      </c>
    </row>
    <row r="3656" spans="12:17" x14ac:dyDescent="0.25">
      <c r="L3656">
        <f>IF(AND(Colin!$G3656=$B$1,Colin!$H3656=$C$3),Colin!$I3656,)</f>
        <v>0</v>
      </c>
      <c r="M3656">
        <f>IF(AND(Colin!$G3656=$B$1,Colin!$H3656&lt;=$C$3),Colin!$I3656,)</f>
        <v>0</v>
      </c>
      <c r="N3656">
        <f>IF(AND(Colin!$G3656=$B$2,Colin!$H3656=$C$3),Colin!$I3656,)</f>
        <v>0</v>
      </c>
      <c r="O3656">
        <f>IF(AND(Colin!$G3656=$B$2,Colin!$H3656&lt;=$C$3),Colin!$I3656,)</f>
        <v>0</v>
      </c>
      <c r="P3656">
        <f>IF(Colin!$G3656&lt;$B$2,Colin!$I3656,0)</f>
        <v>0</v>
      </c>
      <c r="Q3656">
        <f>IF(Colin!$G3656&lt;$B$1,Colin!$I3656,0)</f>
        <v>0</v>
      </c>
    </row>
    <row r="3657" spans="12:17" x14ac:dyDescent="0.25">
      <c r="L3657">
        <f>IF(AND(Colin!$G3657=$B$1,Colin!$H3657=$C$3),Colin!$I3657,)</f>
        <v>0</v>
      </c>
      <c r="M3657">
        <f>IF(AND(Colin!$G3657=$B$1,Colin!$H3657&lt;=$C$3),Colin!$I3657,)</f>
        <v>0</v>
      </c>
      <c r="N3657">
        <f>IF(AND(Colin!$G3657=$B$2,Colin!$H3657=$C$3),Colin!$I3657,)</f>
        <v>0</v>
      </c>
      <c r="O3657">
        <f>IF(AND(Colin!$G3657=$B$2,Colin!$H3657&lt;=$C$3),Colin!$I3657,)</f>
        <v>0</v>
      </c>
      <c r="P3657">
        <f>IF(Colin!$G3657&lt;$B$2,Colin!$I3657,0)</f>
        <v>0</v>
      </c>
      <c r="Q3657">
        <f>IF(Colin!$G3657&lt;$B$1,Colin!$I3657,0)</f>
        <v>0</v>
      </c>
    </row>
    <row r="3658" spans="12:17" x14ac:dyDescent="0.25">
      <c r="L3658">
        <f>IF(AND(Colin!$G3658=$B$1,Colin!$H3658=$C$3),Colin!$I3658,)</f>
        <v>0</v>
      </c>
      <c r="M3658">
        <f>IF(AND(Colin!$G3658=$B$1,Colin!$H3658&lt;=$C$3),Colin!$I3658,)</f>
        <v>0</v>
      </c>
      <c r="N3658">
        <f>IF(AND(Colin!$G3658=$B$2,Colin!$H3658=$C$3),Colin!$I3658,)</f>
        <v>0</v>
      </c>
      <c r="O3658">
        <f>IF(AND(Colin!$G3658=$B$2,Colin!$H3658&lt;=$C$3),Colin!$I3658,)</f>
        <v>0</v>
      </c>
      <c r="P3658">
        <f>IF(Colin!$G3658&lt;$B$2,Colin!$I3658,0)</f>
        <v>0</v>
      </c>
      <c r="Q3658">
        <f>IF(Colin!$G3658&lt;$B$1,Colin!$I3658,0)</f>
        <v>0</v>
      </c>
    </row>
    <row r="3659" spans="12:17" x14ac:dyDescent="0.25">
      <c r="L3659">
        <f>IF(AND(Colin!$G3659=$B$1,Colin!$H3659=$C$3),Colin!$I3659,)</f>
        <v>0</v>
      </c>
      <c r="M3659">
        <f>IF(AND(Colin!$G3659=$B$1,Colin!$H3659&lt;=$C$3),Colin!$I3659,)</f>
        <v>0</v>
      </c>
      <c r="N3659">
        <f>IF(AND(Colin!$G3659=$B$2,Colin!$H3659=$C$3),Colin!$I3659,)</f>
        <v>0</v>
      </c>
      <c r="O3659">
        <f>IF(AND(Colin!$G3659=$B$2,Colin!$H3659&lt;=$C$3),Colin!$I3659,)</f>
        <v>0</v>
      </c>
      <c r="P3659">
        <f>IF(Colin!$G3659&lt;$B$2,Colin!$I3659,0)</f>
        <v>0</v>
      </c>
      <c r="Q3659">
        <f>IF(Colin!$G3659&lt;$B$1,Colin!$I3659,0)</f>
        <v>0</v>
      </c>
    </row>
    <row r="3660" spans="12:17" x14ac:dyDescent="0.25">
      <c r="L3660">
        <f>IF(AND(Colin!$G3660=$B$1,Colin!$H3660=$C$3),Colin!$I3660,)</f>
        <v>0</v>
      </c>
      <c r="M3660">
        <f>IF(AND(Colin!$G3660=$B$1,Colin!$H3660&lt;=$C$3),Colin!$I3660,)</f>
        <v>0</v>
      </c>
      <c r="N3660">
        <f>IF(AND(Colin!$G3660=$B$2,Colin!$H3660=$C$3),Colin!$I3660,)</f>
        <v>0</v>
      </c>
      <c r="O3660">
        <f>IF(AND(Colin!$G3660=$B$2,Colin!$H3660&lt;=$C$3),Colin!$I3660,)</f>
        <v>0</v>
      </c>
      <c r="P3660">
        <f>IF(Colin!$G3660&lt;$B$2,Colin!$I3660,0)</f>
        <v>0</v>
      </c>
      <c r="Q3660">
        <f>IF(Colin!$G3660&lt;$B$1,Colin!$I3660,0)</f>
        <v>0</v>
      </c>
    </row>
    <row r="3661" spans="12:17" x14ac:dyDescent="0.25">
      <c r="L3661">
        <f>IF(AND(Colin!$G3661=$B$1,Colin!$H3661=$C$3),Colin!$I3661,)</f>
        <v>0</v>
      </c>
      <c r="M3661">
        <f>IF(AND(Colin!$G3661=$B$1,Colin!$H3661&lt;=$C$3),Colin!$I3661,)</f>
        <v>0</v>
      </c>
      <c r="N3661">
        <f>IF(AND(Colin!$G3661=$B$2,Colin!$H3661=$C$3),Colin!$I3661,)</f>
        <v>0</v>
      </c>
      <c r="O3661">
        <f>IF(AND(Colin!$G3661=$B$2,Colin!$H3661&lt;=$C$3),Colin!$I3661,)</f>
        <v>0</v>
      </c>
      <c r="P3661">
        <f>IF(Colin!$G3661&lt;$B$2,Colin!$I3661,0)</f>
        <v>0</v>
      </c>
      <c r="Q3661">
        <f>IF(Colin!$G3661&lt;$B$1,Colin!$I3661,0)</f>
        <v>0</v>
      </c>
    </row>
    <row r="3662" spans="12:17" x14ac:dyDescent="0.25">
      <c r="L3662">
        <f>IF(AND(Colin!$G3662=$B$1,Colin!$H3662=$C$3),Colin!$I3662,)</f>
        <v>0</v>
      </c>
      <c r="M3662">
        <f>IF(AND(Colin!$G3662=$B$1,Colin!$H3662&lt;=$C$3),Colin!$I3662,)</f>
        <v>0</v>
      </c>
      <c r="N3662">
        <f>IF(AND(Colin!$G3662=$B$2,Colin!$H3662=$C$3),Colin!$I3662,)</f>
        <v>0</v>
      </c>
      <c r="O3662">
        <f>IF(AND(Colin!$G3662=$B$2,Colin!$H3662&lt;=$C$3),Colin!$I3662,)</f>
        <v>0</v>
      </c>
      <c r="P3662">
        <f>IF(Colin!$G3662&lt;$B$2,Colin!$I3662,0)</f>
        <v>0</v>
      </c>
      <c r="Q3662">
        <f>IF(Colin!$G3662&lt;$B$1,Colin!$I3662,0)</f>
        <v>0</v>
      </c>
    </row>
    <row r="3663" spans="12:17" x14ac:dyDescent="0.25">
      <c r="L3663">
        <f>IF(AND(Colin!$G3663=$B$1,Colin!$H3663=$C$3),Colin!$I3663,)</f>
        <v>0</v>
      </c>
      <c r="M3663">
        <f>IF(AND(Colin!$G3663=$B$1,Colin!$H3663&lt;=$C$3),Colin!$I3663,)</f>
        <v>0</v>
      </c>
      <c r="N3663">
        <f>IF(AND(Colin!$G3663=$B$2,Colin!$H3663=$C$3),Colin!$I3663,)</f>
        <v>0</v>
      </c>
      <c r="O3663">
        <f>IF(AND(Colin!$G3663=$B$2,Colin!$H3663&lt;=$C$3),Colin!$I3663,)</f>
        <v>0</v>
      </c>
      <c r="P3663">
        <f>IF(Colin!$G3663&lt;$B$2,Colin!$I3663,0)</f>
        <v>0</v>
      </c>
      <c r="Q3663">
        <f>IF(Colin!$G3663&lt;$B$1,Colin!$I3663,0)</f>
        <v>0</v>
      </c>
    </row>
    <row r="3664" spans="12:17" x14ac:dyDescent="0.25">
      <c r="L3664">
        <f>IF(AND(Colin!$G3664=$B$1,Colin!$H3664=$C$3),Colin!$I3664,)</f>
        <v>0</v>
      </c>
      <c r="M3664">
        <f>IF(AND(Colin!$G3664=$B$1,Colin!$H3664&lt;=$C$3),Colin!$I3664,)</f>
        <v>0</v>
      </c>
      <c r="N3664">
        <f>IF(AND(Colin!$G3664=$B$2,Colin!$H3664=$C$3),Colin!$I3664,)</f>
        <v>0</v>
      </c>
      <c r="O3664">
        <f>IF(AND(Colin!$G3664=$B$2,Colin!$H3664&lt;=$C$3),Colin!$I3664,)</f>
        <v>0</v>
      </c>
      <c r="P3664">
        <f>IF(Colin!$G3664&lt;$B$2,Colin!$I3664,0)</f>
        <v>0</v>
      </c>
      <c r="Q3664">
        <f>IF(Colin!$G3664&lt;$B$1,Colin!$I3664,0)</f>
        <v>0</v>
      </c>
    </row>
    <row r="3665" spans="12:17" x14ac:dyDescent="0.25">
      <c r="L3665">
        <f>IF(AND(Colin!$G3665=$B$1,Colin!$H3665=$C$3),Colin!$I3665,)</f>
        <v>0</v>
      </c>
      <c r="M3665">
        <f>IF(AND(Colin!$G3665=$B$1,Colin!$H3665&lt;=$C$3),Colin!$I3665,)</f>
        <v>0</v>
      </c>
      <c r="N3665">
        <f>IF(AND(Colin!$G3665=$B$2,Colin!$H3665=$C$3),Colin!$I3665,)</f>
        <v>0</v>
      </c>
      <c r="O3665">
        <f>IF(AND(Colin!$G3665=$B$2,Colin!$H3665&lt;=$C$3),Colin!$I3665,)</f>
        <v>0</v>
      </c>
      <c r="P3665">
        <f>IF(Colin!$G3665&lt;$B$2,Colin!$I3665,0)</f>
        <v>0</v>
      </c>
      <c r="Q3665">
        <f>IF(Colin!$G3665&lt;$B$1,Colin!$I3665,0)</f>
        <v>0</v>
      </c>
    </row>
    <row r="3666" spans="12:17" x14ac:dyDescent="0.25">
      <c r="L3666">
        <f>IF(AND(Colin!$G3666=$B$1,Colin!$H3666=$C$3),Colin!$I3666,)</f>
        <v>0</v>
      </c>
      <c r="M3666">
        <f>IF(AND(Colin!$G3666=$B$1,Colin!$H3666&lt;=$C$3),Colin!$I3666,)</f>
        <v>0</v>
      </c>
      <c r="N3666">
        <f>IF(AND(Colin!$G3666=$B$2,Colin!$H3666=$C$3),Colin!$I3666,)</f>
        <v>0</v>
      </c>
      <c r="O3666">
        <f>IF(AND(Colin!$G3666=$B$2,Colin!$H3666&lt;=$C$3),Colin!$I3666,)</f>
        <v>0</v>
      </c>
      <c r="P3666">
        <f>IF(Colin!$G3666&lt;$B$2,Colin!$I3666,0)</f>
        <v>0</v>
      </c>
      <c r="Q3666">
        <f>IF(Colin!$G3666&lt;$B$1,Colin!$I3666,0)</f>
        <v>0</v>
      </c>
    </row>
    <row r="3667" spans="12:17" x14ac:dyDescent="0.25">
      <c r="L3667">
        <f>IF(AND(Colin!$G3667=$B$1,Colin!$H3667=$C$3),Colin!$I3667,)</f>
        <v>0</v>
      </c>
      <c r="M3667">
        <f>IF(AND(Colin!$G3667=$B$1,Colin!$H3667&lt;=$C$3),Colin!$I3667,)</f>
        <v>0</v>
      </c>
      <c r="N3667">
        <f>IF(AND(Colin!$G3667=$B$2,Colin!$H3667=$C$3),Colin!$I3667,)</f>
        <v>0</v>
      </c>
      <c r="O3667">
        <f>IF(AND(Colin!$G3667=$B$2,Colin!$H3667&lt;=$C$3),Colin!$I3667,)</f>
        <v>0</v>
      </c>
      <c r="P3667">
        <f>IF(Colin!$G3667&lt;$B$2,Colin!$I3667,0)</f>
        <v>0</v>
      </c>
      <c r="Q3667">
        <f>IF(Colin!$G3667&lt;$B$1,Colin!$I3667,0)</f>
        <v>0</v>
      </c>
    </row>
    <row r="3668" spans="12:17" x14ac:dyDescent="0.25">
      <c r="L3668">
        <f>IF(AND(Colin!$G3668=$B$1,Colin!$H3668=$C$3),Colin!$I3668,)</f>
        <v>0</v>
      </c>
      <c r="M3668">
        <f>IF(AND(Colin!$G3668=$B$1,Colin!$H3668&lt;=$C$3),Colin!$I3668,)</f>
        <v>0</v>
      </c>
      <c r="N3668">
        <f>IF(AND(Colin!$G3668=$B$2,Colin!$H3668=$C$3),Colin!$I3668,)</f>
        <v>0</v>
      </c>
      <c r="O3668">
        <f>IF(AND(Colin!$G3668=$B$2,Colin!$H3668&lt;=$C$3),Colin!$I3668,)</f>
        <v>0</v>
      </c>
      <c r="P3668">
        <f>IF(Colin!$G3668&lt;$B$2,Colin!$I3668,0)</f>
        <v>0</v>
      </c>
      <c r="Q3668">
        <f>IF(Colin!$G3668&lt;$B$1,Colin!$I3668,0)</f>
        <v>0</v>
      </c>
    </row>
    <row r="3669" spans="12:17" x14ac:dyDescent="0.25">
      <c r="L3669">
        <f>IF(AND(Colin!$G3669=$B$1,Colin!$H3669=$C$3),Colin!$I3669,)</f>
        <v>0</v>
      </c>
      <c r="M3669">
        <f>IF(AND(Colin!$G3669=$B$1,Colin!$H3669&lt;=$C$3),Colin!$I3669,)</f>
        <v>0</v>
      </c>
      <c r="N3669">
        <f>IF(AND(Colin!$G3669=$B$2,Colin!$H3669=$C$3),Colin!$I3669,)</f>
        <v>0</v>
      </c>
      <c r="O3669">
        <f>IF(AND(Colin!$G3669=$B$2,Colin!$H3669&lt;=$C$3),Colin!$I3669,)</f>
        <v>0</v>
      </c>
      <c r="P3669">
        <f>IF(Colin!$G3669&lt;$B$2,Colin!$I3669,0)</f>
        <v>0</v>
      </c>
      <c r="Q3669">
        <f>IF(Colin!$G3669&lt;$B$1,Colin!$I3669,0)</f>
        <v>0</v>
      </c>
    </row>
    <row r="3670" spans="12:17" x14ac:dyDescent="0.25">
      <c r="L3670">
        <f>IF(AND(Colin!$G3670=$B$1,Colin!$H3670=$C$3),Colin!$I3670,)</f>
        <v>0</v>
      </c>
      <c r="M3670">
        <f>IF(AND(Colin!$G3670=$B$1,Colin!$H3670&lt;=$C$3),Colin!$I3670,)</f>
        <v>0</v>
      </c>
      <c r="N3670">
        <f>IF(AND(Colin!$G3670=$B$2,Colin!$H3670=$C$3),Colin!$I3670,)</f>
        <v>0</v>
      </c>
      <c r="O3670">
        <f>IF(AND(Colin!$G3670=$B$2,Colin!$H3670&lt;=$C$3),Colin!$I3670,)</f>
        <v>0</v>
      </c>
      <c r="P3670">
        <f>IF(Colin!$G3670&lt;$B$2,Colin!$I3670,0)</f>
        <v>0</v>
      </c>
      <c r="Q3670">
        <f>IF(Colin!$G3670&lt;$B$1,Colin!$I3670,0)</f>
        <v>0</v>
      </c>
    </row>
    <row r="3671" spans="12:17" x14ac:dyDescent="0.25">
      <c r="L3671">
        <f>IF(AND(Colin!$G3671=$B$1,Colin!$H3671=$C$3),Colin!$I3671,)</f>
        <v>0</v>
      </c>
      <c r="M3671">
        <f>IF(AND(Colin!$G3671=$B$1,Colin!$H3671&lt;=$C$3),Colin!$I3671,)</f>
        <v>0</v>
      </c>
      <c r="N3671">
        <f>IF(AND(Colin!$G3671=$B$2,Colin!$H3671=$C$3),Colin!$I3671,)</f>
        <v>0</v>
      </c>
      <c r="O3671">
        <f>IF(AND(Colin!$G3671=$B$2,Colin!$H3671&lt;=$C$3),Colin!$I3671,)</f>
        <v>0</v>
      </c>
      <c r="P3671">
        <f>IF(Colin!$G3671&lt;$B$2,Colin!$I3671,0)</f>
        <v>0</v>
      </c>
      <c r="Q3671">
        <f>IF(Colin!$G3671&lt;$B$1,Colin!$I3671,0)</f>
        <v>0</v>
      </c>
    </row>
    <row r="3672" spans="12:17" x14ac:dyDescent="0.25">
      <c r="L3672">
        <f>IF(AND(Colin!$G3672=$B$1,Colin!$H3672=$C$3),Colin!$I3672,)</f>
        <v>0</v>
      </c>
      <c r="M3672">
        <f>IF(AND(Colin!$G3672=$B$1,Colin!$H3672&lt;=$C$3),Colin!$I3672,)</f>
        <v>0</v>
      </c>
      <c r="N3672">
        <f>IF(AND(Colin!$G3672=$B$2,Colin!$H3672=$C$3),Colin!$I3672,)</f>
        <v>0</v>
      </c>
      <c r="O3672">
        <f>IF(AND(Colin!$G3672=$B$2,Colin!$H3672&lt;=$C$3),Colin!$I3672,)</f>
        <v>0</v>
      </c>
      <c r="P3672">
        <f>IF(Colin!$G3672&lt;$B$2,Colin!$I3672,0)</f>
        <v>0</v>
      </c>
      <c r="Q3672">
        <f>IF(Colin!$G3672&lt;$B$1,Colin!$I3672,0)</f>
        <v>0</v>
      </c>
    </row>
    <row r="3673" spans="12:17" x14ac:dyDescent="0.25">
      <c r="L3673">
        <f>IF(AND(Colin!$G3673=$B$1,Colin!$H3673=$C$3),Colin!$I3673,)</f>
        <v>0</v>
      </c>
      <c r="M3673">
        <f>IF(AND(Colin!$G3673=$B$1,Colin!$H3673&lt;=$C$3),Colin!$I3673,)</f>
        <v>0</v>
      </c>
      <c r="N3673">
        <f>IF(AND(Colin!$G3673=$B$2,Colin!$H3673=$C$3),Colin!$I3673,)</f>
        <v>0</v>
      </c>
      <c r="O3673">
        <f>IF(AND(Colin!$G3673=$B$2,Colin!$H3673&lt;=$C$3),Colin!$I3673,)</f>
        <v>0</v>
      </c>
      <c r="P3673">
        <f>IF(Colin!$G3673&lt;$B$2,Colin!$I3673,0)</f>
        <v>0</v>
      </c>
      <c r="Q3673">
        <f>IF(Colin!$G3673&lt;$B$1,Colin!$I3673,0)</f>
        <v>0</v>
      </c>
    </row>
    <row r="3674" spans="12:17" x14ac:dyDescent="0.25">
      <c r="L3674">
        <f>IF(AND(Colin!$G3674=$B$1,Colin!$H3674=$C$3),Colin!$I3674,)</f>
        <v>0</v>
      </c>
      <c r="M3674">
        <f>IF(AND(Colin!$G3674=$B$1,Colin!$H3674&lt;=$C$3),Colin!$I3674,)</f>
        <v>0</v>
      </c>
      <c r="N3674">
        <f>IF(AND(Colin!$G3674=$B$2,Colin!$H3674=$C$3),Colin!$I3674,)</f>
        <v>0</v>
      </c>
      <c r="O3674">
        <f>IF(AND(Colin!$G3674=$B$2,Colin!$H3674&lt;=$C$3),Colin!$I3674,)</f>
        <v>0</v>
      </c>
      <c r="P3674">
        <f>IF(Colin!$G3674&lt;$B$2,Colin!$I3674,0)</f>
        <v>0</v>
      </c>
      <c r="Q3674">
        <f>IF(Colin!$G3674&lt;$B$1,Colin!$I3674,0)</f>
        <v>0</v>
      </c>
    </row>
    <row r="3675" spans="12:17" x14ac:dyDescent="0.25">
      <c r="L3675">
        <f>IF(AND(Colin!$G3675=$B$1,Colin!$H3675=$C$3),Colin!$I3675,)</f>
        <v>0</v>
      </c>
      <c r="M3675">
        <f>IF(AND(Colin!$G3675=$B$1,Colin!$H3675&lt;=$C$3),Colin!$I3675,)</f>
        <v>0</v>
      </c>
      <c r="N3675">
        <f>IF(AND(Colin!$G3675=$B$2,Colin!$H3675=$C$3),Colin!$I3675,)</f>
        <v>0</v>
      </c>
      <c r="O3675">
        <f>IF(AND(Colin!$G3675=$B$2,Colin!$H3675&lt;=$C$3),Colin!$I3675,)</f>
        <v>0</v>
      </c>
      <c r="P3675">
        <f>IF(Colin!$G3675&lt;$B$2,Colin!$I3675,0)</f>
        <v>0</v>
      </c>
      <c r="Q3675">
        <f>IF(Colin!$G3675&lt;$B$1,Colin!$I3675,0)</f>
        <v>0</v>
      </c>
    </row>
    <row r="3676" spans="12:17" x14ac:dyDescent="0.25">
      <c r="L3676">
        <f>IF(AND(Colin!$G3676=$B$1,Colin!$H3676=$C$3),Colin!$I3676,)</f>
        <v>0</v>
      </c>
      <c r="M3676">
        <f>IF(AND(Colin!$G3676=$B$1,Colin!$H3676&lt;=$C$3),Colin!$I3676,)</f>
        <v>0</v>
      </c>
      <c r="N3676">
        <f>IF(AND(Colin!$G3676=$B$2,Colin!$H3676=$C$3),Colin!$I3676,)</f>
        <v>0</v>
      </c>
      <c r="O3676">
        <f>IF(AND(Colin!$G3676=$B$2,Colin!$H3676&lt;=$C$3),Colin!$I3676,)</f>
        <v>0</v>
      </c>
      <c r="P3676">
        <f>IF(Colin!$G3676&lt;$B$2,Colin!$I3676,0)</f>
        <v>0</v>
      </c>
      <c r="Q3676">
        <f>IF(Colin!$G3676&lt;$B$1,Colin!$I3676,0)</f>
        <v>0</v>
      </c>
    </row>
    <row r="3677" spans="12:17" x14ac:dyDescent="0.25">
      <c r="L3677">
        <f>IF(AND(Colin!$G3677=$B$1,Colin!$H3677=$C$3),Colin!$I3677,)</f>
        <v>0</v>
      </c>
      <c r="M3677">
        <f>IF(AND(Colin!$G3677=$B$1,Colin!$H3677&lt;=$C$3),Colin!$I3677,)</f>
        <v>0</v>
      </c>
      <c r="N3677">
        <f>IF(AND(Colin!$G3677=$B$2,Colin!$H3677=$C$3),Colin!$I3677,)</f>
        <v>0</v>
      </c>
      <c r="O3677">
        <f>IF(AND(Colin!$G3677=$B$2,Colin!$H3677&lt;=$C$3),Colin!$I3677,)</f>
        <v>0</v>
      </c>
      <c r="P3677">
        <f>IF(Colin!$G3677&lt;$B$2,Colin!$I3677,0)</f>
        <v>0</v>
      </c>
      <c r="Q3677">
        <f>IF(Colin!$G3677&lt;$B$1,Colin!$I3677,0)</f>
        <v>0</v>
      </c>
    </row>
    <row r="3678" spans="12:17" x14ac:dyDescent="0.25">
      <c r="L3678">
        <f>IF(AND(Colin!$G3678=$B$1,Colin!$H3678=$C$3),Colin!$I3678,)</f>
        <v>0</v>
      </c>
      <c r="M3678">
        <f>IF(AND(Colin!$G3678=$B$1,Colin!$H3678&lt;=$C$3),Colin!$I3678,)</f>
        <v>0</v>
      </c>
      <c r="N3678">
        <f>IF(AND(Colin!$G3678=$B$2,Colin!$H3678=$C$3),Colin!$I3678,)</f>
        <v>0</v>
      </c>
      <c r="O3678">
        <f>IF(AND(Colin!$G3678=$B$2,Colin!$H3678&lt;=$C$3),Colin!$I3678,)</f>
        <v>0</v>
      </c>
      <c r="P3678">
        <f>IF(Colin!$G3678&lt;$B$2,Colin!$I3678,0)</f>
        <v>0</v>
      </c>
      <c r="Q3678">
        <f>IF(Colin!$G3678&lt;$B$1,Colin!$I3678,0)</f>
        <v>0</v>
      </c>
    </row>
    <row r="3679" spans="12:17" x14ac:dyDescent="0.25">
      <c r="L3679">
        <f>IF(AND(Colin!$G3679=$B$1,Colin!$H3679=$C$3),Colin!$I3679,)</f>
        <v>0</v>
      </c>
      <c r="M3679">
        <f>IF(AND(Colin!$G3679=$B$1,Colin!$H3679&lt;=$C$3),Colin!$I3679,)</f>
        <v>0</v>
      </c>
      <c r="N3679">
        <f>IF(AND(Colin!$G3679=$B$2,Colin!$H3679=$C$3),Colin!$I3679,)</f>
        <v>0</v>
      </c>
      <c r="O3679">
        <f>IF(AND(Colin!$G3679=$B$2,Colin!$H3679&lt;=$C$3),Colin!$I3679,)</f>
        <v>0</v>
      </c>
      <c r="P3679">
        <f>IF(Colin!$G3679&lt;$B$2,Colin!$I3679,0)</f>
        <v>0</v>
      </c>
      <c r="Q3679">
        <f>IF(Colin!$G3679&lt;$B$1,Colin!$I3679,0)</f>
        <v>0</v>
      </c>
    </row>
    <row r="3680" spans="12:17" x14ac:dyDescent="0.25">
      <c r="L3680">
        <f>IF(AND(Colin!$G3680=$B$1,Colin!$H3680=$C$3),Colin!$I3680,)</f>
        <v>0</v>
      </c>
      <c r="M3680">
        <f>IF(AND(Colin!$G3680=$B$1,Colin!$H3680&lt;=$C$3),Colin!$I3680,)</f>
        <v>0</v>
      </c>
      <c r="N3680">
        <f>IF(AND(Colin!$G3680=$B$2,Colin!$H3680=$C$3),Colin!$I3680,)</f>
        <v>0</v>
      </c>
      <c r="O3680">
        <f>IF(AND(Colin!$G3680=$B$2,Colin!$H3680&lt;=$C$3),Colin!$I3680,)</f>
        <v>0</v>
      </c>
      <c r="P3680">
        <f>IF(Colin!$G3680&lt;$B$2,Colin!$I3680,0)</f>
        <v>0</v>
      </c>
      <c r="Q3680">
        <f>IF(Colin!$G3680&lt;$B$1,Colin!$I3680,0)</f>
        <v>0</v>
      </c>
    </row>
    <row r="3681" spans="12:17" x14ac:dyDescent="0.25">
      <c r="L3681">
        <f>IF(AND(Colin!$G3681=$B$1,Colin!$H3681=$C$3),Colin!$I3681,)</f>
        <v>0</v>
      </c>
      <c r="M3681">
        <f>IF(AND(Colin!$G3681=$B$1,Colin!$H3681&lt;=$C$3),Colin!$I3681,)</f>
        <v>0</v>
      </c>
      <c r="N3681">
        <f>IF(AND(Colin!$G3681=$B$2,Colin!$H3681=$C$3),Colin!$I3681,)</f>
        <v>0</v>
      </c>
      <c r="O3681">
        <f>IF(AND(Colin!$G3681=$B$2,Colin!$H3681&lt;=$C$3),Colin!$I3681,)</f>
        <v>0</v>
      </c>
      <c r="P3681">
        <f>IF(Colin!$G3681&lt;$B$2,Colin!$I3681,0)</f>
        <v>0</v>
      </c>
      <c r="Q3681">
        <f>IF(Colin!$G3681&lt;$B$1,Colin!$I3681,0)</f>
        <v>0</v>
      </c>
    </row>
    <row r="3682" spans="12:17" x14ac:dyDescent="0.25">
      <c r="L3682">
        <f>IF(AND(Colin!$G3682=$B$1,Colin!$H3682=$C$3),Colin!$I3682,)</f>
        <v>0</v>
      </c>
      <c r="M3682">
        <f>IF(AND(Colin!$G3682=$B$1,Colin!$H3682&lt;=$C$3),Colin!$I3682,)</f>
        <v>0</v>
      </c>
      <c r="N3682">
        <f>IF(AND(Colin!$G3682=$B$2,Colin!$H3682=$C$3),Colin!$I3682,)</f>
        <v>0</v>
      </c>
      <c r="O3682">
        <f>IF(AND(Colin!$G3682=$B$2,Colin!$H3682&lt;=$C$3),Colin!$I3682,)</f>
        <v>0</v>
      </c>
      <c r="P3682">
        <f>IF(Colin!$G3682&lt;$B$2,Colin!$I3682,0)</f>
        <v>0</v>
      </c>
      <c r="Q3682">
        <f>IF(Colin!$G3682&lt;$B$1,Colin!$I3682,0)</f>
        <v>0</v>
      </c>
    </row>
    <row r="3683" spans="12:17" x14ac:dyDescent="0.25">
      <c r="L3683">
        <f>IF(AND(Colin!$G3683=$B$1,Colin!$H3683=$C$3),Colin!$I3683,)</f>
        <v>0</v>
      </c>
      <c r="M3683">
        <f>IF(AND(Colin!$G3683=$B$1,Colin!$H3683&lt;=$C$3),Colin!$I3683,)</f>
        <v>0</v>
      </c>
      <c r="N3683">
        <f>IF(AND(Colin!$G3683=$B$2,Colin!$H3683=$C$3),Colin!$I3683,)</f>
        <v>0</v>
      </c>
      <c r="O3683">
        <f>IF(AND(Colin!$G3683=$B$2,Colin!$H3683&lt;=$C$3),Colin!$I3683,)</f>
        <v>0</v>
      </c>
      <c r="P3683">
        <f>IF(Colin!$G3683&lt;$B$2,Colin!$I3683,0)</f>
        <v>0</v>
      </c>
      <c r="Q3683">
        <f>IF(Colin!$G3683&lt;$B$1,Colin!$I3683,0)</f>
        <v>0</v>
      </c>
    </row>
    <row r="3684" spans="12:17" x14ac:dyDescent="0.25">
      <c r="L3684">
        <f>IF(AND(Colin!$G3684=$B$1,Colin!$H3684=$C$3),Colin!$I3684,)</f>
        <v>0</v>
      </c>
      <c r="M3684">
        <f>IF(AND(Colin!$G3684=$B$1,Colin!$H3684&lt;=$C$3),Colin!$I3684,)</f>
        <v>0</v>
      </c>
      <c r="N3684">
        <f>IF(AND(Colin!$G3684=$B$2,Colin!$H3684=$C$3),Colin!$I3684,)</f>
        <v>0</v>
      </c>
      <c r="O3684">
        <f>IF(AND(Colin!$G3684=$B$2,Colin!$H3684&lt;=$C$3),Colin!$I3684,)</f>
        <v>0</v>
      </c>
      <c r="P3684">
        <f>IF(Colin!$G3684&lt;$B$2,Colin!$I3684,0)</f>
        <v>0</v>
      </c>
      <c r="Q3684">
        <f>IF(Colin!$G3684&lt;$B$1,Colin!$I3684,0)</f>
        <v>0</v>
      </c>
    </row>
    <row r="3685" spans="12:17" x14ac:dyDescent="0.25">
      <c r="L3685">
        <f>IF(AND(Colin!$G3685=$B$1,Colin!$H3685=$C$3),Colin!$I3685,)</f>
        <v>0</v>
      </c>
      <c r="M3685">
        <f>IF(AND(Colin!$G3685=$B$1,Colin!$H3685&lt;=$C$3),Colin!$I3685,)</f>
        <v>0</v>
      </c>
      <c r="N3685">
        <f>IF(AND(Colin!$G3685=$B$2,Colin!$H3685=$C$3),Colin!$I3685,)</f>
        <v>0</v>
      </c>
      <c r="O3685">
        <f>IF(AND(Colin!$G3685=$B$2,Colin!$H3685&lt;=$C$3),Colin!$I3685,)</f>
        <v>0</v>
      </c>
      <c r="P3685">
        <f>IF(Colin!$G3685&lt;$B$2,Colin!$I3685,0)</f>
        <v>0</v>
      </c>
      <c r="Q3685">
        <f>IF(Colin!$G3685&lt;$B$1,Colin!$I3685,0)</f>
        <v>0</v>
      </c>
    </row>
    <row r="3686" spans="12:17" x14ac:dyDescent="0.25">
      <c r="L3686">
        <f>IF(AND(Colin!$G3686=$B$1,Colin!$H3686=$C$3),Colin!$I3686,)</f>
        <v>0</v>
      </c>
      <c r="M3686">
        <f>IF(AND(Colin!$G3686=$B$1,Colin!$H3686&lt;=$C$3),Colin!$I3686,)</f>
        <v>0</v>
      </c>
      <c r="N3686">
        <f>IF(AND(Colin!$G3686=$B$2,Colin!$H3686=$C$3),Colin!$I3686,)</f>
        <v>0</v>
      </c>
      <c r="O3686">
        <f>IF(AND(Colin!$G3686=$B$2,Colin!$H3686&lt;=$C$3),Colin!$I3686,)</f>
        <v>0</v>
      </c>
      <c r="P3686">
        <f>IF(Colin!$G3686&lt;$B$2,Colin!$I3686,0)</f>
        <v>0</v>
      </c>
      <c r="Q3686">
        <f>IF(Colin!$G3686&lt;$B$1,Colin!$I3686,0)</f>
        <v>0</v>
      </c>
    </row>
    <row r="3687" spans="12:17" x14ac:dyDescent="0.25">
      <c r="L3687">
        <f>IF(AND(Colin!$G3687=$B$1,Colin!$H3687=$C$3),Colin!$I3687,)</f>
        <v>0</v>
      </c>
      <c r="M3687">
        <f>IF(AND(Colin!$G3687=$B$1,Colin!$H3687&lt;=$C$3),Colin!$I3687,)</f>
        <v>0</v>
      </c>
      <c r="N3687">
        <f>IF(AND(Colin!$G3687=$B$2,Colin!$H3687=$C$3),Colin!$I3687,)</f>
        <v>0</v>
      </c>
      <c r="O3687">
        <f>IF(AND(Colin!$G3687=$B$2,Colin!$H3687&lt;=$C$3),Colin!$I3687,)</f>
        <v>0</v>
      </c>
      <c r="P3687">
        <f>IF(Colin!$G3687&lt;$B$2,Colin!$I3687,0)</f>
        <v>0</v>
      </c>
      <c r="Q3687">
        <f>IF(Colin!$G3687&lt;$B$1,Colin!$I3687,0)</f>
        <v>0</v>
      </c>
    </row>
    <row r="3688" spans="12:17" x14ac:dyDescent="0.25">
      <c r="L3688">
        <f>IF(AND(Colin!$G3688=$B$1,Colin!$H3688=$C$3),Colin!$I3688,)</f>
        <v>0</v>
      </c>
      <c r="M3688">
        <f>IF(AND(Colin!$G3688=$B$1,Colin!$H3688&lt;=$C$3),Colin!$I3688,)</f>
        <v>0</v>
      </c>
      <c r="N3688">
        <f>IF(AND(Colin!$G3688=$B$2,Colin!$H3688=$C$3),Colin!$I3688,)</f>
        <v>0</v>
      </c>
      <c r="O3688">
        <f>IF(AND(Colin!$G3688=$B$2,Colin!$H3688&lt;=$C$3),Colin!$I3688,)</f>
        <v>0</v>
      </c>
      <c r="P3688">
        <f>IF(Colin!$G3688&lt;$B$2,Colin!$I3688,0)</f>
        <v>0</v>
      </c>
      <c r="Q3688">
        <f>IF(Colin!$G3688&lt;$B$1,Colin!$I3688,0)</f>
        <v>0</v>
      </c>
    </row>
    <row r="3689" spans="12:17" x14ac:dyDescent="0.25">
      <c r="L3689">
        <f>IF(AND(Colin!$G3689=$B$1,Colin!$H3689=$C$3),Colin!$I3689,)</f>
        <v>0</v>
      </c>
      <c r="M3689">
        <f>IF(AND(Colin!$G3689=$B$1,Colin!$H3689&lt;=$C$3),Colin!$I3689,)</f>
        <v>0</v>
      </c>
      <c r="N3689">
        <f>IF(AND(Colin!$G3689=$B$2,Colin!$H3689=$C$3),Colin!$I3689,)</f>
        <v>0</v>
      </c>
      <c r="O3689">
        <f>IF(AND(Colin!$G3689=$B$2,Colin!$H3689&lt;=$C$3),Colin!$I3689,)</f>
        <v>0</v>
      </c>
      <c r="P3689">
        <f>IF(Colin!$G3689&lt;$B$2,Colin!$I3689,0)</f>
        <v>0</v>
      </c>
      <c r="Q3689">
        <f>IF(Colin!$G3689&lt;$B$1,Colin!$I3689,0)</f>
        <v>0</v>
      </c>
    </row>
    <row r="3690" spans="12:17" x14ac:dyDescent="0.25">
      <c r="L3690">
        <f>IF(AND(Colin!$G3690=$B$1,Colin!$H3690=$C$3),Colin!$I3690,)</f>
        <v>0</v>
      </c>
      <c r="M3690">
        <f>IF(AND(Colin!$G3690=$B$1,Colin!$H3690&lt;=$C$3),Colin!$I3690,)</f>
        <v>0</v>
      </c>
      <c r="N3690">
        <f>IF(AND(Colin!$G3690=$B$2,Colin!$H3690=$C$3),Colin!$I3690,)</f>
        <v>0</v>
      </c>
      <c r="O3690">
        <f>IF(AND(Colin!$G3690=$B$2,Colin!$H3690&lt;=$C$3),Colin!$I3690,)</f>
        <v>0</v>
      </c>
      <c r="P3690">
        <f>IF(Colin!$G3690&lt;$B$2,Colin!$I3690,0)</f>
        <v>0</v>
      </c>
      <c r="Q3690">
        <f>IF(Colin!$G3690&lt;$B$1,Colin!$I3690,0)</f>
        <v>0</v>
      </c>
    </row>
    <row r="3691" spans="12:17" x14ac:dyDescent="0.25">
      <c r="L3691">
        <f>IF(AND(Colin!$G3691=$B$1,Colin!$H3691=$C$3),Colin!$I3691,)</f>
        <v>0</v>
      </c>
      <c r="M3691">
        <f>IF(AND(Colin!$G3691=$B$1,Colin!$H3691&lt;=$C$3),Colin!$I3691,)</f>
        <v>0</v>
      </c>
      <c r="N3691">
        <f>IF(AND(Colin!$G3691=$B$2,Colin!$H3691=$C$3),Colin!$I3691,)</f>
        <v>0</v>
      </c>
      <c r="O3691">
        <f>IF(AND(Colin!$G3691=$B$2,Colin!$H3691&lt;=$C$3),Colin!$I3691,)</f>
        <v>0</v>
      </c>
      <c r="P3691">
        <f>IF(Colin!$G3691&lt;$B$2,Colin!$I3691,0)</f>
        <v>0</v>
      </c>
      <c r="Q3691">
        <f>IF(Colin!$G3691&lt;$B$1,Colin!$I3691,0)</f>
        <v>0</v>
      </c>
    </row>
    <row r="3692" spans="12:17" x14ac:dyDescent="0.25">
      <c r="L3692">
        <f>IF(AND(Colin!$G3692=$B$1,Colin!$H3692=$C$3),Colin!$I3692,)</f>
        <v>0</v>
      </c>
      <c r="M3692">
        <f>IF(AND(Colin!$G3692=$B$1,Colin!$H3692&lt;=$C$3),Colin!$I3692,)</f>
        <v>0</v>
      </c>
      <c r="N3692">
        <f>IF(AND(Colin!$G3692=$B$2,Colin!$H3692=$C$3),Colin!$I3692,)</f>
        <v>0</v>
      </c>
      <c r="O3692">
        <f>IF(AND(Colin!$G3692=$B$2,Colin!$H3692&lt;=$C$3),Colin!$I3692,)</f>
        <v>0</v>
      </c>
      <c r="P3692">
        <f>IF(Colin!$G3692&lt;$B$2,Colin!$I3692,0)</f>
        <v>0</v>
      </c>
      <c r="Q3692">
        <f>IF(Colin!$G3692&lt;$B$1,Colin!$I3692,0)</f>
        <v>0</v>
      </c>
    </row>
    <row r="3693" spans="12:17" x14ac:dyDescent="0.25">
      <c r="L3693">
        <f>IF(AND(Colin!$G3693=$B$1,Colin!$H3693=$C$3),Colin!$I3693,)</f>
        <v>0</v>
      </c>
      <c r="M3693">
        <f>IF(AND(Colin!$G3693=$B$1,Colin!$H3693&lt;=$C$3),Colin!$I3693,)</f>
        <v>0</v>
      </c>
      <c r="N3693">
        <f>IF(AND(Colin!$G3693=$B$2,Colin!$H3693=$C$3),Colin!$I3693,)</f>
        <v>0</v>
      </c>
      <c r="O3693">
        <f>IF(AND(Colin!$G3693=$B$2,Colin!$H3693&lt;=$C$3),Colin!$I3693,)</f>
        <v>0</v>
      </c>
      <c r="P3693">
        <f>IF(Colin!$G3693&lt;$B$2,Colin!$I3693,0)</f>
        <v>0</v>
      </c>
      <c r="Q3693">
        <f>IF(Colin!$G3693&lt;$B$1,Colin!$I3693,0)</f>
        <v>0</v>
      </c>
    </row>
    <row r="3694" spans="12:17" x14ac:dyDescent="0.25">
      <c r="L3694">
        <f>IF(AND(Colin!$G3694=$B$1,Colin!$H3694=$C$3),Colin!$I3694,)</f>
        <v>0</v>
      </c>
      <c r="M3694">
        <f>IF(AND(Colin!$G3694=$B$1,Colin!$H3694&lt;=$C$3),Colin!$I3694,)</f>
        <v>0</v>
      </c>
      <c r="N3694">
        <f>IF(AND(Colin!$G3694=$B$2,Colin!$H3694=$C$3),Colin!$I3694,)</f>
        <v>0</v>
      </c>
      <c r="O3694">
        <f>IF(AND(Colin!$G3694=$B$2,Colin!$H3694&lt;=$C$3),Colin!$I3694,)</f>
        <v>0</v>
      </c>
      <c r="P3694">
        <f>IF(Colin!$G3694&lt;$B$2,Colin!$I3694,0)</f>
        <v>0</v>
      </c>
      <c r="Q3694">
        <f>IF(Colin!$G3694&lt;$B$1,Colin!$I3694,0)</f>
        <v>0</v>
      </c>
    </row>
    <row r="3695" spans="12:17" x14ac:dyDescent="0.25">
      <c r="L3695">
        <f>IF(AND(Colin!$G3695=$B$1,Colin!$H3695=$C$3),Colin!$I3695,)</f>
        <v>0</v>
      </c>
      <c r="M3695">
        <f>IF(AND(Colin!$G3695=$B$1,Colin!$H3695&lt;=$C$3),Colin!$I3695,)</f>
        <v>0</v>
      </c>
      <c r="N3695">
        <f>IF(AND(Colin!$G3695=$B$2,Colin!$H3695=$C$3),Colin!$I3695,)</f>
        <v>0</v>
      </c>
      <c r="O3695">
        <f>IF(AND(Colin!$G3695=$B$2,Colin!$H3695&lt;=$C$3),Colin!$I3695,)</f>
        <v>0</v>
      </c>
      <c r="P3695">
        <f>IF(Colin!$G3695&lt;$B$2,Colin!$I3695,0)</f>
        <v>0</v>
      </c>
      <c r="Q3695">
        <f>IF(Colin!$G3695&lt;$B$1,Colin!$I3695,0)</f>
        <v>0</v>
      </c>
    </row>
    <row r="3696" spans="12:17" x14ac:dyDescent="0.25">
      <c r="L3696">
        <f>IF(AND(Colin!$G3696=$B$1,Colin!$H3696=$C$3),Colin!$I3696,)</f>
        <v>0</v>
      </c>
      <c r="M3696">
        <f>IF(AND(Colin!$G3696=$B$1,Colin!$H3696&lt;=$C$3),Colin!$I3696,)</f>
        <v>0</v>
      </c>
      <c r="N3696">
        <f>IF(AND(Colin!$G3696=$B$2,Colin!$H3696=$C$3),Colin!$I3696,)</f>
        <v>0</v>
      </c>
      <c r="O3696">
        <f>IF(AND(Colin!$G3696=$B$2,Colin!$H3696&lt;=$C$3),Colin!$I3696,)</f>
        <v>0</v>
      </c>
      <c r="P3696">
        <f>IF(Colin!$G3696&lt;$B$2,Colin!$I3696,0)</f>
        <v>0</v>
      </c>
      <c r="Q3696">
        <f>IF(Colin!$G3696&lt;$B$1,Colin!$I3696,0)</f>
        <v>0</v>
      </c>
    </row>
    <row r="3697" spans="12:17" x14ac:dyDescent="0.25">
      <c r="L3697">
        <f>IF(AND(Colin!$G3697=$B$1,Colin!$H3697=$C$3),Colin!$I3697,)</f>
        <v>0</v>
      </c>
      <c r="M3697">
        <f>IF(AND(Colin!$G3697=$B$1,Colin!$H3697&lt;=$C$3),Colin!$I3697,)</f>
        <v>0</v>
      </c>
      <c r="N3697">
        <f>IF(AND(Colin!$G3697=$B$2,Colin!$H3697=$C$3),Colin!$I3697,)</f>
        <v>0</v>
      </c>
      <c r="O3697">
        <f>IF(AND(Colin!$G3697=$B$2,Colin!$H3697&lt;=$C$3),Colin!$I3697,)</f>
        <v>0</v>
      </c>
      <c r="P3697">
        <f>IF(Colin!$G3697&lt;$B$2,Colin!$I3697,0)</f>
        <v>0</v>
      </c>
      <c r="Q3697">
        <f>IF(Colin!$G3697&lt;$B$1,Colin!$I3697,0)</f>
        <v>0</v>
      </c>
    </row>
    <row r="3698" spans="12:17" x14ac:dyDescent="0.25">
      <c r="L3698">
        <f>IF(AND(Colin!$G3698=$B$1,Colin!$H3698=$C$3),Colin!$I3698,)</f>
        <v>0</v>
      </c>
      <c r="M3698">
        <f>IF(AND(Colin!$G3698=$B$1,Colin!$H3698&lt;=$C$3),Colin!$I3698,)</f>
        <v>0</v>
      </c>
      <c r="N3698">
        <f>IF(AND(Colin!$G3698=$B$2,Colin!$H3698=$C$3),Colin!$I3698,)</f>
        <v>0</v>
      </c>
      <c r="O3698">
        <f>IF(AND(Colin!$G3698=$B$2,Colin!$H3698&lt;=$C$3),Colin!$I3698,)</f>
        <v>0</v>
      </c>
      <c r="P3698">
        <f>IF(Colin!$G3698&lt;$B$2,Colin!$I3698,0)</f>
        <v>0</v>
      </c>
      <c r="Q3698">
        <f>IF(Colin!$G3698&lt;$B$1,Colin!$I3698,0)</f>
        <v>0</v>
      </c>
    </row>
    <row r="3699" spans="12:17" x14ac:dyDescent="0.25">
      <c r="L3699">
        <f>IF(AND(Colin!$G3699=$B$1,Colin!$H3699=$C$3),Colin!$I3699,)</f>
        <v>0</v>
      </c>
      <c r="M3699">
        <f>IF(AND(Colin!$G3699=$B$1,Colin!$H3699&lt;=$C$3),Colin!$I3699,)</f>
        <v>0</v>
      </c>
      <c r="N3699">
        <f>IF(AND(Colin!$G3699=$B$2,Colin!$H3699=$C$3),Colin!$I3699,)</f>
        <v>0</v>
      </c>
      <c r="O3699">
        <f>IF(AND(Colin!$G3699=$B$2,Colin!$H3699&lt;=$C$3),Colin!$I3699,)</f>
        <v>0</v>
      </c>
      <c r="P3699">
        <f>IF(Colin!$G3699&lt;$B$2,Colin!$I3699,0)</f>
        <v>0</v>
      </c>
      <c r="Q3699">
        <f>IF(Colin!$G3699&lt;$B$1,Colin!$I3699,0)</f>
        <v>0</v>
      </c>
    </row>
    <row r="3700" spans="12:17" x14ac:dyDescent="0.25">
      <c r="L3700">
        <f>IF(AND(Colin!$G3700=$B$1,Colin!$H3700=$C$3),Colin!$I3700,)</f>
        <v>0</v>
      </c>
      <c r="M3700">
        <f>IF(AND(Colin!$G3700=$B$1,Colin!$H3700&lt;=$C$3),Colin!$I3700,)</f>
        <v>0</v>
      </c>
      <c r="N3700">
        <f>IF(AND(Colin!$G3700=$B$2,Colin!$H3700=$C$3),Colin!$I3700,)</f>
        <v>0</v>
      </c>
      <c r="O3700">
        <f>IF(AND(Colin!$G3700=$B$2,Colin!$H3700&lt;=$C$3),Colin!$I3700,)</f>
        <v>0</v>
      </c>
      <c r="P3700">
        <f>IF(Colin!$G3700&lt;$B$2,Colin!$I3700,0)</f>
        <v>0</v>
      </c>
      <c r="Q3700">
        <f>IF(Colin!$G3700&lt;$B$1,Colin!$I3700,0)</f>
        <v>0</v>
      </c>
    </row>
    <row r="3701" spans="12:17" x14ac:dyDescent="0.25">
      <c r="L3701">
        <f>IF(AND(Colin!$G3701=$B$1,Colin!$H3701=$C$3),Colin!$I3701,)</f>
        <v>0</v>
      </c>
      <c r="M3701">
        <f>IF(AND(Colin!$G3701=$B$1,Colin!$H3701&lt;=$C$3),Colin!$I3701,)</f>
        <v>0</v>
      </c>
      <c r="N3701">
        <f>IF(AND(Colin!$G3701=$B$2,Colin!$H3701=$C$3),Colin!$I3701,)</f>
        <v>0</v>
      </c>
      <c r="O3701">
        <f>IF(AND(Colin!$G3701=$B$2,Colin!$H3701&lt;=$C$3),Colin!$I3701,)</f>
        <v>0</v>
      </c>
      <c r="P3701">
        <f>IF(Colin!$G3701&lt;$B$2,Colin!$I3701,0)</f>
        <v>0</v>
      </c>
      <c r="Q3701">
        <f>IF(Colin!$G3701&lt;$B$1,Colin!$I3701,0)</f>
        <v>0</v>
      </c>
    </row>
    <row r="3702" spans="12:17" x14ac:dyDescent="0.25">
      <c r="L3702">
        <f>IF(AND(Colin!$G3702=$B$1,Colin!$H3702=$C$3),Colin!$I3702,)</f>
        <v>0</v>
      </c>
      <c r="M3702">
        <f>IF(AND(Colin!$G3702=$B$1,Colin!$H3702&lt;=$C$3),Colin!$I3702,)</f>
        <v>0</v>
      </c>
      <c r="N3702">
        <f>IF(AND(Colin!$G3702=$B$2,Colin!$H3702=$C$3),Colin!$I3702,)</f>
        <v>0</v>
      </c>
      <c r="O3702">
        <f>IF(AND(Colin!$G3702=$B$2,Colin!$H3702&lt;=$C$3),Colin!$I3702,)</f>
        <v>0</v>
      </c>
      <c r="P3702">
        <f>IF(Colin!$G3702&lt;$B$2,Colin!$I3702,0)</f>
        <v>0</v>
      </c>
      <c r="Q3702">
        <f>IF(Colin!$G3702&lt;$B$1,Colin!$I3702,0)</f>
        <v>0</v>
      </c>
    </row>
    <row r="3703" spans="12:17" x14ac:dyDescent="0.25">
      <c r="L3703">
        <f>IF(AND(Colin!$G3703=$B$1,Colin!$H3703=$C$3),Colin!$I3703,)</f>
        <v>0</v>
      </c>
      <c r="M3703">
        <f>IF(AND(Colin!$G3703=$B$1,Colin!$H3703&lt;=$C$3),Colin!$I3703,)</f>
        <v>0</v>
      </c>
      <c r="N3703">
        <f>IF(AND(Colin!$G3703=$B$2,Colin!$H3703=$C$3),Colin!$I3703,)</f>
        <v>0</v>
      </c>
      <c r="O3703">
        <f>IF(AND(Colin!$G3703=$B$2,Colin!$H3703&lt;=$C$3),Colin!$I3703,)</f>
        <v>0</v>
      </c>
      <c r="P3703">
        <f>IF(Colin!$G3703&lt;$B$2,Colin!$I3703,0)</f>
        <v>0</v>
      </c>
      <c r="Q3703">
        <f>IF(Colin!$G3703&lt;$B$1,Colin!$I3703,0)</f>
        <v>0</v>
      </c>
    </row>
    <row r="3704" spans="12:17" x14ac:dyDescent="0.25">
      <c r="L3704">
        <f>IF(AND(Colin!$G3704=$B$1,Colin!$H3704=$C$3),Colin!$I3704,)</f>
        <v>0</v>
      </c>
      <c r="M3704">
        <f>IF(AND(Colin!$G3704=$B$1,Colin!$H3704&lt;=$C$3),Colin!$I3704,)</f>
        <v>0</v>
      </c>
      <c r="N3704">
        <f>IF(AND(Colin!$G3704=$B$2,Colin!$H3704=$C$3),Colin!$I3704,)</f>
        <v>0</v>
      </c>
      <c r="O3704">
        <f>IF(AND(Colin!$G3704=$B$2,Colin!$H3704&lt;=$C$3),Colin!$I3704,)</f>
        <v>0</v>
      </c>
      <c r="P3704">
        <f>IF(Colin!$G3704&lt;$B$2,Colin!$I3704,0)</f>
        <v>0</v>
      </c>
      <c r="Q3704">
        <f>IF(Colin!$G3704&lt;$B$1,Colin!$I3704,0)</f>
        <v>0</v>
      </c>
    </row>
    <row r="3705" spans="12:17" x14ac:dyDescent="0.25">
      <c r="L3705">
        <f>IF(AND(Colin!$G3705=$B$1,Colin!$H3705=$C$3),Colin!$I3705,)</f>
        <v>0</v>
      </c>
      <c r="M3705">
        <f>IF(AND(Colin!$G3705=$B$1,Colin!$H3705&lt;=$C$3),Colin!$I3705,)</f>
        <v>0</v>
      </c>
      <c r="N3705">
        <f>IF(AND(Colin!$G3705=$B$2,Colin!$H3705=$C$3),Colin!$I3705,)</f>
        <v>0</v>
      </c>
      <c r="O3705">
        <f>IF(AND(Colin!$G3705=$B$2,Colin!$H3705&lt;=$C$3),Colin!$I3705,)</f>
        <v>0</v>
      </c>
      <c r="P3705">
        <f>IF(Colin!$G3705&lt;$B$2,Colin!$I3705,0)</f>
        <v>0</v>
      </c>
      <c r="Q3705">
        <f>IF(Colin!$G3705&lt;$B$1,Colin!$I3705,0)</f>
        <v>0</v>
      </c>
    </row>
    <row r="3706" spans="12:17" x14ac:dyDescent="0.25">
      <c r="L3706">
        <f>IF(AND(Colin!$G3706=$B$1,Colin!$H3706=$C$3),Colin!$I3706,)</f>
        <v>0</v>
      </c>
      <c r="M3706">
        <f>IF(AND(Colin!$G3706=$B$1,Colin!$H3706&lt;=$C$3),Colin!$I3706,)</f>
        <v>0</v>
      </c>
      <c r="N3706">
        <f>IF(AND(Colin!$G3706=$B$2,Colin!$H3706=$C$3),Colin!$I3706,)</f>
        <v>0</v>
      </c>
      <c r="O3706">
        <f>IF(AND(Colin!$G3706=$B$2,Colin!$H3706&lt;=$C$3),Colin!$I3706,)</f>
        <v>0</v>
      </c>
      <c r="P3706">
        <f>IF(Colin!$G3706&lt;$B$2,Colin!$I3706,0)</f>
        <v>0</v>
      </c>
      <c r="Q3706">
        <f>IF(Colin!$G3706&lt;$B$1,Colin!$I3706,0)</f>
        <v>0</v>
      </c>
    </row>
    <row r="3707" spans="12:17" x14ac:dyDescent="0.25">
      <c r="L3707">
        <f>IF(AND(Colin!$G3707=$B$1,Colin!$H3707=$C$3),Colin!$I3707,)</f>
        <v>0</v>
      </c>
      <c r="M3707">
        <f>IF(AND(Colin!$G3707=$B$1,Colin!$H3707&lt;=$C$3),Colin!$I3707,)</f>
        <v>0</v>
      </c>
      <c r="N3707">
        <f>IF(AND(Colin!$G3707=$B$2,Colin!$H3707=$C$3),Colin!$I3707,)</f>
        <v>0</v>
      </c>
      <c r="O3707">
        <f>IF(AND(Colin!$G3707=$B$2,Colin!$H3707&lt;=$C$3),Colin!$I3707,)</f>
        <v>0</v>
      </c>
      <c r="P3707">
        <f>IF(Colin!$G3707&lt;$B$2,Colin!$I3707,0)</f>
        <v>0</v>
      </c>
      <c r="Q3707">
        <f>IF(Colin!$G3707&lt;$B$1,Colin!$I3707,0)</f>
        <v>0</v>
      </c>
    </row>
    <row r="3708" spans="12:17" x14ac:dyDescent="0.25">
      <c r="L3708">
        <f>IF(AND(Colin!$G3708=$B$1,Colin!$H3708=$C$3),Colin!$I3708,)</f>
        <v>0</v>
      </c>
      <c r="M3708">
        <f>IF(AND(Colin!$G3708=$B$1,Colin!$H3708&lt;=$C$3),Colin!$I3708,)</f>
        <v>0</v>
      </c>
      <c r="N3708">
        <f>IF(AND(Colin!$G3708=$B$2,Colin!$H3708=$C$3),Colin!$I3708,)</f>
        <v>0</v>
      </c>
      <c r="O3708">
        <f>IF(AND(Colin!$G3708=$B$2,Colin!$H3708&lt;=$C$3),Colin!$I3708,)</f>
        <v>0</v>
      </c>
      <c r="P3708">
        <f>IF(Colin!$G3708&lt;$B$2,Colin!$I3708,0)</f>
        <v>0</v>
      </c>
      <c r="Q3708">
        <f>IF(Colin!$G3708&lt;$B$1,Colin!$I3708,0)</f>
        <v>0</v>
      </c>
    </row>
    <row r="3709" spans="12:17" x14ac:dyDescent="0.25">
      <c r="L3709">
        <f>IF(AND(Colin!$G3709=$B$1,Colin!$H3709=$C$3),Colin!$I3709,)</f>
        <v>0</v>
      </c>
      <c r="M3709">
        <f>IF(AND(Colin!$G3709=$B$1,Colin!$H3709&lt;=$C$3),Colin!$I3709,)</f>
        <v>0</v>
      </c>
      <c r="N3709">
        <f>IF(AND(Colin!$G3709=$B$2,Colin!$H3709=$C$3),Colin!$I3709,)</f>
        <v>0</v>
      </c>
      <c r="O3709">
        <f>IF(AND(Colin!$G3709=$B$2,Colin!$H3709&lt;=$C$3),Colin!$I3709,)</f>
        <v>0</v>
      </c>
      <c r="P3709">
        <f>IF(Colin!$G3709&lt;$B$2,Colin!$I3709,0)</f>
        <v>0</v>
      </c>
      <c r="Q3709">
        <f>IF(Colin!$G3709&lt;$B$1,Colin!$I3709,0)</f>
        <v>0</v>
      </c>
    </row>
    <row r="3710" spans="12:17" x14ac:dyDescent="0.25">
      <c r="L3710">
        <f>IF(AND(Colin!$G3710=$B$1,Colin!$H3710=$C$3),Colin!$I3710,)</f>
        <v>0</v>
      </c>
      <c r="M3710">
        <f>IF(AND(Colin!$G3710=$B$1,Colin!$H3710&lt;=$C$3),Colin!$I3710,)</f>
        <v>0</v>
      </c>
      <c r="N3710">
        <f>IF(AND(Colin!$G3710=$B$2,Colin!$H3710=$C$3),Colin!$I3710,)</f>
        <v>0</v>
      </c>
      <c r="O3710">
        <f>IF(AND(Colin!$G3710=$B$2,Colin!$H3710&lt;=$C$3),Colin!$I3710,)</f>
        <v>0</v>
      </c>
      <c r="P3710">
        <f>IF(Colin!$G3710&lt;$B$2,Colin!$I3710,0)</f>
        <v>0</v>
      </c>
      <c r="Q3710">
        <f>IF(Colin!$G3710&lt;$B$1,Colin!$I3710,0)</f>
        <v>0</v>
      </c>
    </row>
    <row r="3711" spans="12:17" x14ac:dyDescent="0.25">
      <c r="L3711">
        <f>IF(AND(Colin!$G3711=$B$1,Colin!$H3711=$C$3),Colin!$I3711,)</f>
        <v>0</v>
      </c>
      <c r="M3711">
        <f>IF(AND(Colin!$G3711=$B$1,Colin!$H3711&lt;=$C$3),Colin!$I3711,)</f>
        <v>0</v>
      </c>
      <c r="N3711">
        <f>IF(AND(Colin!$G3711=$B$2,Colin!$H3711=$C$3),Colin!$I3711,)</f>
        <v>0</v>
      </c>
      <c r="O3711">
        <f>IF(AND(Colin!$G3711=$B$2,Colin!$H3711&lt;=$C$3),Colin!$I3711,)</f>
        <v>0</v>
      </c>
      <c r="P3711">
        <f>IF(Colin!$G3711&lt;$B$2,Colin!$I3711,0)</f>
        <v>0</v>
      </c>
      <c r="Q3711">
        <f>IF(Colin!$G3711&lt;$B$1,Colin!$I3711,0)</f>
        <v>0</v>
      </c>
    </row>
    <row r="3712" spans="12:17" x14ac:dyDescent="0.25">
      <c r="L3712">
        <f>IF(AND(Colin!$G3712=$B$1,Colin!$H3712=$C$3),Colin!$I3712,)</f>
        <v>0</v>
      </c>
      <c r="M3712">
        <f>IF(AND(Colin!$G3712=$B$1,Colin!$H3712&lt;=$C$3),Colin!$I3712,)</f>
        <v>0</v>
      </c>
      <c r="N3712">
        <f>IF(AND(Colin!$G3712=$B$2,Colin!$H3712=$C$3),Colin!$I3712,)</f>
        <v>0</v>
      </c>
      <c r="O3712">
        <f>IF(AND(Colin!$G3712=$B$2,Colin!$H3712&lt;=$C$3),Colin!$I3712,)</f>
        <v>0</v>
      </c>
      <c r="P3712">
        <f>IF(Colin!$G3712&lt;$B$2,Colin!$I3712,0)</f>
        <v>0</v>
      </c>
      <c r="Q3712">
        <f>IF(Colin!$G3712&lt;$B$1,Colin!$I3712,0)</f>
        <v>0</v>
      </c>
    </row>
    <row r="3713" spans="12:17" x14ac:dyDescent="0.25">
      <c r="L3713">
        <f>IF(AND(Colin!$G3713=$B$1,Colin!$H3713=$C$3),Colin!$I3713,)</f>
        <v>0</v>
      </c>
      <c r="M3713">
        <f>IF(AND(Colin!$G3713=$B$1,Colin!$H3713&lt;=$C$3),Colin!$I3713,)</f>
        <v>0</v>
      </c>
      <c r="N3713">
        <f>IF(AND(Colin!$G3713=$B$2,Colin!$H3713=$C$3),Colin!$I3713,)</f>
        <v>0</v>
      </c>
      <c r="O3713">
        <f>IF(AND(Colin!$G3713=$B$2,Colin!$H3713&lt;=$C$3),Colin!$I3713,)</f>
        <v>0</v>
      </c>
      <c r="P3713">
        <f>IF(Colin!$G3713&lt;$B$2,Colin!$I3713,0)</f>
        <v>0</v>
      </c>
      <c r="Q3713">
        <f>IF(Colin!$G3713&lt;$B$1,Colin!$I3713,0)</f>
        <v>0</v>
      </c>
    </row>
    <row r="3714" spans="12:17" x14ac:dyDescent="0.25">
      <c r="L3714">
        <f>IF(AND(Colin!$G3714=$B$1,Colin!$H3714=$C$3),Colin!$I3714,)</f>
        <v>0</v>
      </c>
      <c r="M3714">
        <f>IF(AND(Colin!$G3714=$B$1,Colin!$H3714&lt;=$C$3),Colin!$I3714,)</f>
        <v>0</v>
      </c>
      <c r="N3714">
        <f>IF(AND(Colin!$G3714=$B$2,Colin!$H3714=$C$3),Colin!$I3714,)</f>
        <v>0</v>
      </c>
      <c r="O3714">
        <f>IF(AND(Colin!$G3714=$B$2,Colin!$H3714&lt;=$C$3),Colin!$I3714,)</f>
        <v>0</v>
      </c>
      <c r="P3714">
        <f>IF(Colin!$G3714&lt;$B$2,Colin!$I3714,0)</f>
        <v>0</v>
      </c>
      <c r="Q3714">
        <f>IF(Colin!$G3714&lt;$B$1,Colin!$I3714,0)</f>
        <v>0</v>
      </c>
    </row>
    <row r="3715" spans="12:17" x14ac:dyDescent="0.25">
      <c r="L3715">
        <f>IF(AND(Colin!$G3715=$B$1,Colin!$H3715=$C$3),Colin!$I3715,)</f>
        <v>0</v>
      </c>
      <c r="M3715">
        <f>IF(AND(Colin!$G3715=$B$1,Colin!$H3715&lt;=$C$3),Colin!$I3715,)</f>
        <v>0</v>
      </c>
      <c r="N3715">
        <f>IF(AND(Colin!$G3715=$B$2,Colin!$H3715=$C$3),Colin!$I3715,)</f>
        <v>0</v>
      </c>
      <c r="O3715">
        <f>IF(AND(Colin!$G3715=$B$2,Colin!$H3715&lt;=$C$3),Colin!$I3715,)</f>
        <v>0</v>
      </c>
      <c r="P3715">
        <f>IF(Colin!$G3715&lt;$B$2,Colin!$I3715,0)</f>
        <v>0</v>
      </c>
      <c r="Q3715">
        <f>IF(Colin!$G3715&lt;$B$1,Colin!$I3715,0)</f>
        <v>0</v>
      </c>
    </row>
    <row r="3716" spans="12:17" x14ac:dyDescent="0.25">
      <c r="L3716">
        <f>IF(AND(Colin!$G3716=$B$1,Colin!$H3716=$C$3),Colin!$I3716,)</f>
        <v>0</v>
      </c>
      <c r="M3716">
        <f>IF(AND(Colin!$G3716=$B$1,Colin!$H3716&lt;=$C$3),Colin!$I3716,)</f>
        <v>0</v>
      </c>
      <c r="N3716">
        <f>IF(AND(Colin!$G3716=$B$2,Colin!$H3716=$C$3),Colin!$I3716,)</f>
        <v>0</v>
      </c>
      <c r="O3716">
        <f>IF(AND(Colin!$G3716=$B$2,Colin!$H3716&lt;=$C$3),Colin!$I3716,)</f>
        <v>0</v>
      </c>
      <c r="P3716">
        <f>IF(Colin!$G3716&lt;$B$2,Colin!$I3716,0)</f>
        <v>0</v>
      </c>
      <c r="Q3716">
        <f>IF(Colin!$G3716&lt;$B$1,Colin!$I3716,0)</f>
        <v>0</v>
      </c>
    </row>
    <row r="3717" spans="12:17" x14ac:dyDescent="0.25">
      <c r="L3717">
        <f>IF(AND(Colin!$G3717=$B$1,Colin!$H3717=$C$3),Colin!$I3717,)</f>
        <v>0</v>
      </c>
      <c r="M3717">
        <f>IF(AND(Colin!$G3717=$B$1,Colin!$H3717&lt;=$C$3),Colin!$I3717,)</f>
        <v>0</v>
      </c>
      <c r="N3717">
        <f>IF(AND(Colin!$G3717=$B$2,Colin!$H3717=$C$3),Colin!$I3717,)</f>
        <v>0</v>
      </c>
      <c r="O3717">
        <f>IF(AND(Colin!$G3717=$B$2,Colin!$H3717&lt;=$C$3),Colin!$I3717,)</f>
        <v>0</v>
      </c>
      <c r="P3717">
        <f>IF(Colin!$G3717&lt;$B$2,Colin!$I3717,0)</f>
        <v>0</v>
      </c>
      <c r="Q3717">
        <f>IF(Colin!$G3717&lt;$B$1,Colin!$I3717,0)</f>
        <v>0</v>
      </c>
    </row>
    <row r="3718" spans="12:17" x14ac:dyDescent="0.25">
      <c r="L3718">
        <f>IF(AND(Colin!$G3718=$B$1,Colin!$H3718=$C$3),Colin!$I3718,)</f>
        <v>0</v>
      </c>
      <c r="M3718">
        <f>IF(AND(Colin!$G3718=$B$1,Colin!$H3718&lt;=$C$3),Colin!$I3718,)</f>
        <v>0</v>
      </c>
      <c r="N3718">
        <f>IF(AND(Colin!$G3718=$B$2,Colin!$H3718=$C$3),Colin!$I3718,)</f>
        <v>0</v>
      </c>
      <c r="O3718">
        <f>IF(AND(Colin!$G3718=$B$2,Colin!$H3718&lt;=$C$3),Colin!$I3718,)</f>
        <v>0</v>
      </c>
      <c r="P3718">
        <f>IF(Colin!$G3718&lt;$B$2,Colin!$I3718,0)</f>
        <v>0</v>
      </c>
      <c r="Q3718">
        <f>IF(Colin!$G3718&lt;$B$1,Colin!$I3718,0)</f>
        <v>0</v>
      </c>
    </row>
    <row r="3719" spans="12:17" x14ac:dyDescent="0.25">
      <c r="L3719">
        <f>IF(AND(Colin!$G3719=$B$1,Colin!$H3719=$C$3),Colin!$I3719,)</f>
        <v>0</v>
      </c>
      <c r="M3719">
        <f>IF(AND(Colin!$G3719=$B$1,Colin!$H3719&lt;=$C$3),Colin!$I3719,)</f>
        <v>0</v>
      </c>
      <c r="N3719">
        <f>IF(AND(Colin!$G3719=$B$2,Colin!$H3719=$C$3),Colin!$I3719,)</f>
        <v>0</v>
      </c>
      <c r="O3719">
        <f>IF(AND(Colin!$G3719=$B$2,Colin!$H3719&lt;=$C$3),Colin!$I3719,)</f>
        <v>0</v>
      </c>
      <c r="P3719">
        <f>IF(Colin!$G3719&lt;$B$2,Colin!$I3719,0)</f>
        <v>0</v>
      </c>
      <c r="Q3719">
        <f>IF(Colin!$G3719&lt;$B$1,Colin!$I3719,0)</f>
        <v>0</v>
      </c>
    </row>
    <row r="3720" spans="12:17" x14ac:dyDescent="0.25">
      <c r="L3720">
        <f>IF(AND(Colin!$G3720=$B$1,Colin!$H3720=$C$3),Colin!$I3720,)</f>
        <v>0</v>
      </c>
      <c r="M3720">
        <f>IF(AND(Colin!$G3720=$B$1,Colin!$H3720&lt;=$C$3),Colin!$I3720,)</f>
        <v>0</v>
      </c>
      <c r="N3720">
        <f>IF(AND(Colin!$G3720=$B$2,Colin!$H3720=$C$3),Colin!$I3720,)</f>
        <v>0</v>
      </c>
      <c r="O3720">
        <f>IF(AND(Colin!$G3720=$B$2,Colin!$H3720&lt;=$C$3),Colin!$I3720,)</f>
        <v>0</v>
      </c>
      <c r="P3720">
        <f>IF(Colin!$G3720&lt;$B$2,Colin!$I3720,0)</f>
        <v>0</v>
      </c>
      <c r="Q3720">
        <f>IF(Colin!$G3720&lt;$B$1,Colin!$I3720,0)</f>
        <v>0</v>
      </c>
    </row>
    <row r="3721" spans="12:17" x14ac:dyDescent="0.25">
      <c r="L3721">
        <f>IF(AND(Colin!$G3721=$B$1,Colin!$H3721=$C$3),Colin!$I3721,)</f>
        <v>0</v>
      </c>
      <c r="M3721">
        <f>IF(AND(Colin!$G3721=$B$1,Colin!$H3721&lt;=$C$3),Colin!$I3721,)</f>
        <v>0</v>
      </c>
      <c r="N3721">
        <f>IF(AND(Colin!$G3721=$B$2,Colin!$H3721=$C$3),Colin!$I3721,)</f>
        <v>0</v>
      </c>
      <c r="O3721">
        <f>IF(AND(Colin!$G3721=$B$2,Colin!$H3721&lt;=$C$3),Colin!$I3721,)</f>
        <v>0</v>
      </c>
      <c r="P3721">
        <f>IF(Colin!$G3721&lt;$B$2,Colin!$I3721,0)</f>
        <v>0</v>
      </c>
      <c r="Q3721">
        <f>IF(Colin!$G3721&lt;$B$1,Colin!$I3721,0)</f>
        <v>0</v>
      </c>
    </row>
    <row r="3722" spans="12:17" x14ac:dyDescent="0.25">
      <c r="L3722">
        <f>IF(AND(Colin!$G3722=$B$1,Colin!$H3722=$C$3),Colin!$I3722,)</f>
        <v>0</v>
      </c>
      <c r="M3722">
        <f>IF(AND(Colin!$G3722=$B$1,Colin!$H3722&lt;=$C$3),Colin!$I3722,)</f>
        <v>0</v>
      </c>
      <c r="N3722">
        <f>IF(AND(Colin!$G3722=$B$2,Colin!$H3722=$C$3),Colin!$I3722,)</f>
        <v>0</v>
      </c>
      <c r="O3722">
        <f>IF(AND(Colin!$G3722=$B$2,Colin!$H3722&lt;=$C$3),Colin!$I3722,)</f>
        <v>0</v>
      </c>
      <c r="P3722">
        <f>IF(Colin!$G3722&lt;$B$2,Colin!$I3722,0)</f>
        <v>0</v>
      </c>
      <c r="Q3722">
        <f>IF(Colin!$G3722&lt;$B$1,Colin!$I3722,0)</f>
        <v>0</v>
      </c>
    </row>
    <row r="3723" spans="12:17" x14ac:dyDescent="0.25">
      <c r="L3723">
        <f>IF(AND(Colin!$G3723=$B$1,Colin!$H3723=$C$3),Colin!$I3723,)</f>
        <v>0</v>
      </c>
      <c r="M3723">
        <f>IF(AND(Colin!$G3723=$B$1,Colin!$H3723&lt;=$C$3),Colin!$I3723,)</f>
        <v>0</v>
      </c>
      <c r="N3723">
        <f>IF(AND(Colin!$G3723=$B$2,Colin!$H3723=$C$3),Colin!$I3723,)</f>
        <v>0</v>
      </c>
      <c r="O3723">
        <f>IF(AND(Colin!$G3723=$B$2,Colin!$H3723&lt;=$C$3),Colin!$I3723,)</f>
        <v>0</v>
      </c>
      <c r="P3723">
        <f>IF(Colin!$G3723&lt;$B$2,Colin!$I3723,0)</f>
        <v>0</v>
      </c>
      <c r="Q3723">
        <f>IF(Colin!$G3723&lt;$B$1,Colin!$I3723,0)</f>
        <v>0</v>
      </c>
    </row>
    <row r="3724" spans="12:17" x14ac:dyDescent="0.25">
      <c r="L3724">
        <f>IF(AND(Colin!$G3724=$B$1,Colin!$H3724=$C$3),Colin!$I3724,)</f>
        <v>0</v>
      </c>
      <c r="M3724">
        <f>IF(AND(Colin!$G3724=$B$1,Colin!$H3724&lt;=$C$3),Colin!$I3724,)</f>
        <v>0</v>
      </c>
      <c r="N3724">
        <f>IF(AND(Colin!$G3724=$B$2,Colin!$H3724=$C$3),Colin!$I3724,)</f>
        <v>0</v>
      </c>
      <c r="O3724">
        <f>IF(AND(Colin!$G3724=$B$2,Colin!$H3724&lt;=$C$3),Colin!$I3724,)</f>
        <v>0</v>
      </c>
      <c r="P3724">
        <f>IF(Colin!$G3724&lt;$B$2,Colin!$I3724,0)</f>
        <v>0</v>
      </c>
      <c r="Q3724">
        <f>IF(Colin!$G3724&lt;$B$1,Colin!$I3724,0)</f>
        <v>0</v>
      </c>
    </row>
    <row r="3725" spans="12:17" x14ac:dyDescent="0.25">
      <c r="L3725">
        <f>IF(AND(Colin!$G3725=$B$1,Colin!$H3725=$C$3),Colin!$I3725,)</f>
        <v>0</v>
      </c>
      <c r="M3725">
        <f>IF(AND(Colin!$G3725=$B$1,Colin!$H3725&lt;=$C$3),Colin!$I3725,)</f>
        <v>0</v>
      </c>
      <c r="N3725">
        <f>IF(AND(Colin!$G3725=$B$2,Colin!$H3725=$C$3),Colin!$I3725,)</f>
        <v>0</v>
      </c>
      <c r="O3725">
        <f>IF(AND(Colin!$G3725=$B$2,Colin!$H3725&lt;=$C$3),Colin!$I3725,)</f>
        <v>0</v>
      </c>
      <c r="P3725">
        <f>IF(Colin!$G3725&lt;$B$2,Colin!$I3725,0)</f>
        <v>0</v>
      </c>
      <c r="Q3725">
        <f>IF(Colin!$G3725&lt;$B$1,Colin!$I3725,0)</f>
        <v>0</v>
      </c>
    </row>
    <row r="3726" spans="12:17" x14ac:dyDescent="0.25">
      <c r="L3726">
        <f>IF(AND(Colin!$G3726=$B$1,Colin!$H3726=$C$3),Colin!$I3726,)</f>
        <v>0</v>
      </c>
      <c r="M3726">
        <f>IF(AND(Colin!$G3726=$B$1,Colin!$H3726&lt;=$C$3),Colin!$I3726,)</f>
        <v>0</v>
      </c>
      <c r="N3726">
        <f>IF(AND(Colin!$G3726=$B$2,Colin!$H3726=$C$3),Colin!$I3726,)</f>
        <v>0</v>
      </c>
      <c r="O3726">
        <f>IF(AND(Colin!$G3726=$B$2,Colin!$H3726&lt;=$C$3),Colin!$I3726,)</f>
        <v>0</v>
      </c>
      <c r="P3726">
        <f>IF(Colin!$G3726&lt;$B$2,Colin!$I3726,0)</f>
        <v>0</v>
      </c>
      <c r="Q3726">
        <f>IF(Colin!$G3726&lt;$B$1,Colin!$I3726,0)</f>
        <v>0</v>
      </c>
    </row>
    <row r="3727" spans="12:17" x14ac:dyDescent="0.25">
      <c r="L3727">
        <f>IF(AND(Colin!$G3727=$B$1,Colin!$H3727=$C$3),Colin!$I3727,)</f>
        <v>0</v>
      </c>
      <c r="M3727">
        <f>IF(AND(Colin!$G3727=$B$1,Colin!$H3727&lt;=$C$3),Colin!$I3727,)</f>
        <v>0</v>
      </c>
      <c r="N3727">
        <f>IF(AND(Colin!$G3727=$B$2,Colin!$H3727=$C$3),Colin!$I3727,)</f>
        <v>0</v>
      </c>
      <c r="O3727">
        <f>IF(AND(Colin!$G3727=$B$2,Colin!$H3727&lt;=$C$3),Colin!$I3727,)</f>
        <v>0</v>
      </c>
      <c r="P3727">
        <f>IF(Colin!$G3727&lt;$B$2,Colin!$I3727,0)</f>
        <v>0</v>
      </c>
      <c r="Q3727">
        <f>IF(Colin!$G3727&lt;$B$1,Colin!$I3727,0)</f>
        <v>0</v>
      </c>
    </row>
    <row r="3728" spans="12:17" x14ac:dyDescent="0.25">
      <c r="L3728">
        <f>IF(AND(Colin!$G3728=$B$1,Colin!$H3728=$C$3),Colin!$I3728,)</f>
        <v>0</v>
      </c>
      <c r="M3728">
        <f>IF(AND(Colin!$G3728=$B$1,Colin!$H3728&lt;=$C$3),Colin!$I3728,)</f>
        <v>0</v>
      </c>
      <c r="N3728">
        <f>IF(AND(Colin!$G3728=$B$2,Colin!$H3728=$C$3),Colin!$I3728,)</f>
        <v>0</v>
      </c>
      <c r="O3728">
        <f>IF(AND(Colin!$G3728=$B$2,Colin!$H3728&lt;=$C$3),Colin!$I3728,)</f>
        <v>0</v>
      </c>
      <c r="P3728">
        <f>IF(Colin!$G3728&lt;$B$2,Colin!$I3728,0)</f>
        <v>0</v>
      </c>
      <c r="Q3728">
        <f>IF(Colin!$G3728&lt;$B$1,Colin!$I3728,0)</f>
        <v>0</v>
      </c>
    </row>
    <row r="3729" spans="12:17" x14ac:dyDescent="0.25">
      <c r="L3729">
        <f>IF(AND(Colin!$G3729=$B$1,Colin!$H3729=$C$3),Colin!$I3729,)</f>
        <v>0</v>
      </c>
      <c r="M3729">
        <f>IF(AND(Colin!$G3729=$B$1,Colin!$H3729&lt;=$C$3),Colin!$I3729,)</f>
        <v>0</v>
      </c>
      <c r="N3729">
        <f>IF(AND(Colin!$G3729=$B$2,Colin!$H3729=$C$3),Colin!$I3729,)</f>
        <v>0</v>
      </c>
      <c r="O3729">
        <f>IF(AND(Colin!$G3729=$B$2,Colin!$H3729&lt;=$C$3),Colin!$I3729,)</f>
        <v>0</v>
      </c>
      <c r="P3729">
        <f>IF(Colin!$G3729&lt;$B$2,Colin!$I3729,0)</f>
        <v>0</v>
      </c>
      <c r="Q3729">
        <f>IF(Colin!$G3729&lt;$B$1,Colin!$I3729,0)</f>
        <v>0</v>
      </c>
    </row>
    <row r="3730" spans="12:17" x14ac:dyDescent="0.25">
      <c r="L3730">
        <f>IF(AND(Colin!$G3730=$B$1,Colin!$H3730=$C$3),Colin!$I3730,)</f>
        <v>0</v>
      </c>
      <c r="M3730">
        <f>IF(AND(Colin!$G3730=$B$1,Colin!$H3730&lt;=$C$3),Colin!$I3730,)</f>
        <v>0</v>
      </c>
      <c r="N3730">
        <f>IF(AND(Colin!$G3730=$B$2,Colin!$H3730=$C$3),Colin!$I3730,)</f>
        <v>0</v>
      </c>
      <c r="O3730">
        <f>IF(AND(Colin!$G3730=$B$2,Colin!$H3730&lt;=$C$3),Colin!$I3730,)</f>
        <v>0</v>
      </c>
      <c r="P3730">
        <f>IF(Colin!$G3730&lt;$B$2,Colin!$I3730,0)</f>
        <v>0</v>
      </c>
      <c r="Q3730">
        <f>IF(Colin!$G3730&lt;$B$1,Colin!$I3730,0)</f>
        <v>0</v>
      </c>
    </row>
    <row r="3731" spans="12:17" x14ac:dyDescent="0.25">
      <c r="L3731">
        <f>IF(AND(Colin!$G3731=$B$1,Colin!$H3731=$C$3),Colin!$I3731,)</f>
        <v>0</v>
      </c>
      <c r="M3731">
        <f>IF(AND(Colin!$G3731=$B$1,Colin!$H3731&lt;=$C$3),Colin!$I3731,)</f>
        <v>0</v>
      </c>
      <c r="N3731">
        <f>IF(AND(Colin!$G3731=$B$2,Colin!$H3731=$C$3),Colin!$I3731,)</f>
        <v>0</v>
      </c>
      <c r="O3731">
        <f>IF(AND(Colin!$G3731=$B$2,Colin!$H3731&lt;=$C$3),Colin!$I3731,)</f>
        <v>0</v>
      </c>
      <c r="P3731">
        <f>IF(Colin!$G3731&lt;$B$2,Colin!$I3731,0)</f>
        <v>0</v>
      </c>
      <c r="Q3731">
        <f>IF(Colin!$G3731&lt;$B$1,Colin!$I3731,0)</f>
        <v>0</v>
      </c>
    </row>
    <row r="3732" spans="12:17" x14ac:dyDescent="0.25">
      <c r="L3732">
        <f>IF(AND(Colin!$G3732=$B$1,Colin!$H3732=$C$3),Colin!$I3732,)</f>
        <v>0</v>
      </c>
      <c r="M3732">
        <f>IF(AND(Colin!$G3732=$B$1,Colin!$H3732&lt;=$C$3),Colin!$I3732,)</f>
        <v>0</v>
      </c>
      <c r="N3732">
        <f>IF(AND(Colin!$G3732=$B$2,Colin!$H3732=$C$3),Colin!$I3732,)</f>
        <v>0</v>
      </c>
      <c r="O3732">
        <f>IF(AND(Colin!$G3732=$B$2,Colin!$H3732&lt;=$C$3),Colin!$I3732,)</f>
        <v>0</v>
      </c>
      <c r="P3732">
        <f>IF(Colin!$G3732&lt;$B$2,Colin!$I3732,0)</f>
        <v>0</v>
      </c>
      <c r="Q3732">
        <f>IF(Colin!$G3732&lt;$B$1,Colin!$I3732,0)</f>
        <v>0</v>
      </c>
    </row>
    <row r="3733" spans="12:17" x14ac:dyDescent="0.25">
      <c r="L3733">
        <f>IF(AND(Colin!$G3733=$B$1,Colin!$H3733=$C$3),Colin!$I3733,)</f>
        <v>0</v>
      </c>
      <c r="M3733">
        <f>IF(AND(Colin!$G3733=$B$1,Colin!$H3733&lt;=$C$3),Colin!$I3733,)</f>
        <v>0</v>
      </c>
      <c r="N3733">
        <f>IF(AND(Colin!$G3733=$B$2,Colin!$H3733=$C$3),Colin!$I3733,)</f>
        <v>0</v>
      </c>
      <c r="O3733">
        <f>IF(AND(Colin!$G3733=$B$2,Colin!$H3733&lt;=$C$3),Colin!$I3733,)</f>
        <v>0</v>
      </c>
      <c r="P3733">
        <f>IF(Colin!$G3733&lt;$B$2,Colin!$I3733,0)</f>
        <v>0</v>
      </c>
      <c r="Q3733">
        <f>IF(Colin!$G3733&lt;$B$1,Colin!$I3733,0)</f>
        <v>0</v>
      </c>
    </row>
    <row r="3734" spans="12:17" x14ac:dyDescent="0.25">
      <c r="L3734">
        <f>IF(AND(Colin!$G3734=$B$1,Colin!$H3734=$C$3),Colin!$I3734,)</f>
        <v>0</v>
      </c>
      <c r="M3734">
        <f>IF(AND(Colin!$G3734=$B$1,Colin!$H3734&lt;=$C$3),Colin!$I3734,)</f>
        <v>0</v>
      </c>
      <c r="N3734">
        <f>IF(AND(Colin!$G3734=$B$2,Colin!$H3734=$C$3),Colin!$I3734,)</f>
        <v>0</v>
      </c>
      <c r="O3734">
        <f>IF(AND(Colin!$G3734=$B$2,Colin!$H3734&lt;=$C$3),Colin!$I3734,)</f>
        <v>0</v>
      </c>
      <c r="P3734">
        <f>IF(Colin!$G3734&lt;$B$2,Colin!$I3734,0)</f>
        <v>0</v>
      </c>
      <c r="Q3734">
        <f>IF(Colin!$G3734&lt;$B$1,Colin!$I3734,0)</f>
        <v>0</v>
      </c>
    </row>
    <row r="3735" spans="12:17" x14ac:dyDescent="0.25">
      <c r="L3735">
        <f>IF(AND(Colin!$G3735=$B$1,Colin!$H3735=$C$3),Colin!$I3735,)</f>
        <v>0</v>
      </c>
      <c r="M3735">
        <f>IF(AND(Colin!$G3735=$B$1,Colin!$H3735&lt;=$C$3),Colin!$I3735,)</f>
        <v>0</v>
      </c>
      <c r="N3735">
        <f>IF(AND(Colin!$G3735=$B$2,Colin!$H3735=$C$3),Colin!$I3735,)</f>
        <v>0</v>
      </c>
      <c r="O3735">
        <f>IF(AND(Colin!$G3735=$B$2,Colin!$H3735&lt;=$C$3),Colin!$I3735,)</f>
        <v>0</v>
      </c>
      <c r="P3735">
        <f>IF(Colin!$G3735&lt;$B$2,Colin!$I3735,0)</f>
        <v>0</v>
      </c>
      <c r="Q3735">
        <f>IF(Colin!$G3735&lt;$B$1,Colin!$I3735,0)</f>
        <v>0</v>
      </c>
    </row>
    <row r="3736" spans="12:17" x14ac:dyDescent="0.25">
      <c r="L3736">
        <f>IF(AND(Colin!$G3736=$B$1,Colin!$H3736=$C$3),Colin!$I3736,)</f>
        <v>0</v>
      </c>
      <c r="M3736">
        <f>IF(AND(Colin!$G3736=$B$1,Colin!$H3736&lt;=$C$3),Colin!$I3736,)</f>
        <v>0</v>
      </c>
      <c r="N3736">
        <f>IF(AND(Colin!$G3736=$B$2,Colin!$H3736=$C$3),Colin!$I3736,)</f>
        <v>0</v>
      </c>
      <c r="O3736">
        <f>IF(AND(Colin!$G3736=$B$2,Colin!$H3736&lt;=$C$3),Colin!$I3736,)</f>
        <v>0</v>
      </c>
      <c r="P3736">
        <f>IF(Colin!$G3736&lt;$B$2,Colin!$I3736,0)</f>
        <v>0</v>
      </c>
      <c r="Q3736">
        <f>IF(Colin!$G3736&lt;$B$1,Colin!$I3736,0)</f>
        <v>0</v>
      </c>
    </row>
    <row r="3737" spans="12:17" x14ac:dyDescent="0.25">
      <c r="L3737">
        <f>IF(AND(Colin!$G3737=$B$1,Colin!$H3737=$C$3),Colin!$I3737,)</f>
        <v>0</v>
      </c>
      <c r="M3737">
        <f>IF(AND(Colin!$G3737=$B$1,Colin!$H3737&lt;=$C$3),Colin!$I3737,)</f>
        <v>0</v>
      </c>
      <c r="N3737">
        <f>IF(AND(Colin!$G3737=$B$2,Colin!$H3737=$C$3),Colin!$I3737,)</f>
        <v>0</v>
      </c>
      <c r="O3737">
        <f>IF(AND(Colin!$G3737=$B$2,Colin!$H3737&lt;=$C$3),Colin!$I3737,)</f>
        <v>0</v>
      </c>
      <c r="P3737">
        <f>IF(Colin!$G3737&lt;$B$2,Colin!$I3737,0)</f>
        <v>0</v>
      </c>
      <c r="Q3737">
        <f>IF(Colin!$G3737&lt;$B$1,Colin!$I3737,0)</f>
        <v>0</v>
      </c>
    </row>
    <row r="3738" spans="12:17" x14ac:dyDescent="0.25">
      <c r="L3738">
        <f>IF(AND(Colin!$G3738=$B$1,Colin!$H3738=$C$3),Colin!$I3738,)</f>
        <v>0</v>
      </c>
      <c r="M3738">
        <f>IF(AND(Colin!$G3738=$B$1,Colin!$H3738&lt;=$C$3),Colin!$I3738,)</f>
        <v>0</v>
      </c>
      <c r="N3738">
        <f>IF(AND(Colin!$G3738=$B$2,Colin!$H3738=$C$3),Colin!$I3738,)</f>
        <v>0</v>
      </c>
      <c r="O3738">
        <f>IF(AND(Colin!$G3738=$B$2,Colin!$H3738&lt;=$C$3),Colin!$I3738,)</f>
        <v>0</v>
      </c>
      <c r="P3738">
        <f>IF(Colin!$G3738&lt;$B$2,Colin!$I3738,0)</f>
        <v>0</v>
      </c>
      <c r="Q3738">
        <f>IF(Colin!$G3738&lt;$B$1,Colin!$I3738,0)</f>
        <v>0</v>
      </c>
    </row>
    <row r="3739" spans="12:17" x14ac:dyDescent="0.25">
      <c r="L3739">
        <f>IF(AND(Colin!$G3739=$B$1,Colin!$H3739=$C$3),Colin!$I3739,)</f>
        <v>0</v>
      </c>
      <c r="M3739">
        <f>IF(AND(Colin!$G3739=$B$1,Colin!$H3739&lt;=$C$3),Colin!$I3739,)</f>
        <v>0</v>
      </c>
      <c r="N3739">
        <f>IF(AND(Colin!$G3739=$B$2,Colin!$H3739=$C$3),Colin!$I3739,)</f>
        <v>0</v>
      </c>
      <c r="O3739">
        <f>IF(AND(Colin!$G3739=$B$2,Colin!$H3739&lt;=$C$3),Colin!$I3739,)</f>
        <v>0</v>
      </c>
      <c r="P3739">
        <f>IF(Colin!$G3739&lt;$B$2,Colin!$I3739,0)</f>
        <v>0</v>
      </c>
      <c r="Q3739">
        <f>IF(Colin!$G3739&lt;$B$1,Colin!$I3739,0)</f>
        <v>0</v>
      </c>
    </row>
    <row r="3740" spans="12:17" x14ac:dyDescent="0.25">
      <c r="L3740">
        <f>IF(AND(Colin!$G3740=$B$1,Colin!$H3740=$C$3),Colin!$I3740,)</f>
        <v>0</v>
      </c>
      <c r="M3740">
        <f>IF(AND(Colin!$G3740=$B$1,Colin!$H3740&lt;=$C$3),Colin!$I3740,)</f>
        <v>0</v>
      </c>
      <c r="N3740">
        <f>IF(AND(Colin!$G3740=$B$2,Colin!$H3740=$C$3),Colin!$I3740,)</f>
        <v>0</v>
      </c>
      <c r="O3740">
        <f>IF(AND(Colin!$G3740=$B$2,Colin!$H3740&lt;=$C$3),Colin!$I3740,)</f>
        <v>0</v>
      </c>
      <c r="P3740">
        <f>IF(Colin!$G3740&lt;$B$2,Colin!$I3740,0)</f>
        <v>0</v>
      </c>
      <c r="Q3740">
        <f>IF(Colin!$G3740&lt;$B$1,Colin!$I3740,0)</f>
        <v>0</v>
      </c>
    </row>
    <row r="3741" spans="12:17" x14ac:dyDescent="0.25">
      <c r="L3741">
        <f>IF(AND(Colin!$G3741=$B$1,Colin!$H3741=$C$3),Colin!$I3741,)</f>
        <v>0</v>
      </c>
      <c r="M3741">
        <f>IF(AND(Colin!$G3741=$B$1,Colin!$H3741&lt;=$C$3),Colin!$I3741,)</f>
        <v>0</v>
      </c>
      <c r="N3741">
        <f>IF(AND(Colin!$G3741=$B$2,Colin!$H3741=$C$3),Colin!$I3741,)</f>
        <v>0</v>
      </c>
      <c r="O3741">
        <f>IF(AND(Colin!$G3741=$B$2,Colin!$H3741&lt;=$C$3),Colin!$I3741,)</f>
        <v>0</v>
      </c>
      <c r="P3741">
        <f>IF(Colin!$G3741&lt;$B$2,Colin!$I3741,0)</f>
        <v>0</v>
      </c>
      <c r="Q3741">
        <f>IF(Colin!$G3741&lt;$B$1,Colin!$I3741,0)</f>
        <v>0</v>
      </c>
    </row>
    <row r="3742" spans="12:17" x14ac:dyDescent="0.25">
      <c r="L3742">
        <f>IF(AND(Colin!$G3742=$B$1,Colin!$H3742=$C$3),Colin!$I3742,)</f>
        <v>0</v>
      </c>
      <c r="M3742">
        <f>IF(AND(Colin!$G3742=$B$1,Colin!$H3742&lt;=$C$3),Colin!$I3742,)</f>
        <v>0</v>
      </c>
      <c r="N3742">
        <f>IF(AND(Colin!$G3742=$B$2,Colin!$H3742=$C$3),Colin!$I3742,)</f>
        <v>0</v>
      </c>
      <c r="O3742">
        <f>IF(AND(Colin!$G3742=$B$2,Colin!$H3742&lt;=$C$3),Colin!$I3742,)</f>
        <v>0</v>
      </c>
      <c r="P3742">
        <f>IF(Colin!$G3742&lt;$B$2,Colin!$I3742,0)</f>
        <v>0</v>
      </c>
      <c r="Q3742">
        <f>IF(Colin!$G3742&lt;$B$1,Colin!$I3742,0)</f>
        <v>0</v>
      </c>
    </row>
    <row r="3743" spans="12:17" x14ac:dyDescent="0.25">
      <c r="L3743">
        <f>IF(AND(Colin!$G3743=$B$1,Colin!$H3743=$C$3),Colin!$I3743,)</f>
        <v>0</v>
      </c>
      <c r="M3743">
        <f>IF(AND(Colin!$G3743=$B$1,Colin!$H3743&lt;=$C$3),Colin!$I3743,)</f>
        <v>0</v>
      </c>
      <c r="N3743">
        <f>IF(AND(Colin!$G3743=$B$2,Colin!$H3743=$C$3),Colin!$I3743,)</f>
        <v>0</v>
      </c>
      <c r="O3743">
        <f>IF(AND(Colin!$G3743=$B$2,Colin!$H3743&lt;=$C$3),Colin!$I3743,)</f>
        <v>0</v>
      </c>
      <c r="P3743">
        <f>IF(Colin!$G3743&lt;$B$2,Colin!$I3743,0)</f>
        <v>0</v>
      </c>
      <c r="Q3743">
        <f>IF(Colin!$G3743&lt;$B$1,Colin!$I3743,0)</f>
        <v>0</v>
      </c>
    </row>
    <row r="3744" spans="12:17" x14ac:dyDescent="0.25">
      <c r="L3744">
        <f>IF(AND(Colin!$G3744=$B$1,Colin!$H3744=$C$3),Colin!$I3744,)</f>
        <v>0</v>
      </c>
      <c r="M3744">
        <f>IF(AND(Colin!$G3744=$B$1,Colin!$H3744&lt;=$C$3),Colin!$I3744,)</f>
        <v>0</v>
      </c>
      <c r="N3744">
        <f>IF(AND(Colin!$G3744=$B$2,Colin!$H3744=$C$3),Colin!$I3744,)</f>
        <v>0</v>
      </c>
      <c r="O3744">
        <f>IF(AND(Colin!$G3744=$B$2,Colin!$H3744&lt;=$C$3),Colin!$I3744,)</f>
        <v>0</v>
      </c>
      <c r="P3744">
        <f>IF(Colin!$G3744&lt;$B$2,Colin!$I3744,0)</f>
        <v>0</v>
      </c>
      <c r="Q3744">
        <f>IF(Colin!$G3744&lt;$B$1,Colin!$I3744,0)</f>
        <v>0</v>
      </c>
    </row>
    <row r="3745" spans="12:17" x14ac:dyDescent="0.25">
      <c r="L3745">
        <f>IF(AND(Colin!$G3745=$B$1,Colin!$H3745=$C$3),Colin!$I3745,)</f>
        <v>0</v>
      </c>
      <c r="M3745">
        <f>IF(AND(Colin!$G3745=$B$1,Colin!$H3745&lt;=$C$3),Colin!$I3745,)</f>
        <v>0</v>
      </c>
      <c r="N3745">
        <f>IF(AND(Colin!$G3745=$B$2,Colin!$H3745=$C$3),Colin!$I3745,)</f>
        <v>0</v>
      </c>
      <c r="O3745">
        <f>IF(AND(Colin!$G3745=$B$2,Colin!$H3745&lt;=$C$3),Colin!$I3745,)</f>
        <v>0</v>
      </c>
      <c r="P3745">
        <f>IF(Colin!$G3745&lt;$B$2,Colin!$I3745,0)</f>
        <v>0</v>
      </c>
      <c r="Q3745">
        <f>IF(Colin!$G3745&lt;$B$1,Colin!$I3745,0)</f>
        <v>0</v>
      </c>
    </row>
    <row r="3746" spans="12:17" x14ac:dyDescent="0.25">
      <c r="L3746">
        <f>IF(AND(Colin!$G3746=$B$1,Colin!$H3746=$C$3),Colin!$I3746,)</f>
        <v>0</v>
      </c>
      <c r="M3746">
        <f>IF(AND(Colin!$G3746=$B$1,Colin!$H3746&lt;=$C$3),Colin!$I3746,)</f>
        <v>0</v>
      </c>
      <c r="N3746">
        <f>IF(AND(Colin!$G3746=$B$2,Colin!$H3746=$C$3),Colin!$I3746,)</f>
        <v>0</v>
      </c>
      <c r="O3746">
        <f>IF(AND(Colin!$G3746=$B$2,Colin!$H3746&lt;=$C$3),Colin!$I3746,)</f>
        <v>0</v>
      </c>
      <c r="P3746">
        <f>IF(Colin!$G3746&lt;$B$2,Colin!$I3746,0)</f>
        <v>0</v>
      </c>
      <c r="Q3746">
        <f>IF(Colin!$G3746&lt;$B$1,Colin!$I3746,0)</f>
        <v>0</v>
      </c>
    </row>
    <row r="3747" spans="12:17" x14ac:dyDescent="0.25">
      <c r="L3747">
        <f>IF(AND(Colin!$G3747=$B$1,Colin!$H3747=$C$3),Colin!$I3747,)</f>
        <v>0</v>
      </c>
      <c r="M3747">
        <f>IF(AND(Colin!$G3747=$B$1,Colin!$H3747&lt;=$C$3),Colin!$I3747,)</f>
        <v>0</v>
      </c>
      <c r="N3747">
        <f>IF(AND(Colin!$G3747=$B$2,Colin!$H3747=$C$3),Colin!$I3747,)</f>
        <v>0</v>
      </c>
      <c r="O3747">
        <f>IF(AND(Colin!$G3747=$B$2,Colin!$H3747&lt;=$C$3),Colin!$I3747,)</f>
        <v>0</v>
      </c>
      <c r="P3747">
        <f>IF(Colin!$G3747&lt;$B$2,Colin!$I3747,0)</f>
        <v>0</v>
      </c>
      <c r="Q3747">
        <f>IF(Colin!$G3747&lt;$B$1,Colin!$I3747,0)</f>
        <v>0</v>
      </c>
    </row>
    <row r="3748" spans="12:17" x14ac:dyDescent="0.25">
      <c r="L3748">
        <f>IF(AND(Colin!$G3748=$B$1,Colin!$H3748=$C$3),Colin!$I3748,)</f>
        <v>0</v>
      </c>
      <c r="M3748">
        <f>IF(AND(Colin!$G3748=$B$1,Colin!$H3748&lt;=$C$3),Colin!$I3748,)</f>
        <v>0</v>
      </c>
      <c r="N3748">
        <f>IF(AND(Colin!$G3748=$B$2,Colin!$H3748=$C$3),Colin!$I3748,)</f>
        <v>0</v>
      </c>
      <c r="O3748">
        <f>IF(AND(Colin!$G3748=$B$2,Colin!$H3748&lt;=$C$3),Colin!$I3748,)</f>
        <v>0</v>
      </c>
      <c r="P3748">
        <f>IF(Colin!$G3748&lt;$B$2,Colin!$I3748,0)</f>
        <v>0</v>
      </c>
      <c r="Q3748">
        <f>IF(Colin!$G3748&lt;$B$1,Colin!$I3748,0)</f>
        <v>0</v>
      </c>
    </row>
    <row r="3749" spans="12:17" x14ac:dyDescent="0.25">
      <c r="L3749">
        <f>IF(AND(Colin!$G3749=$B$1,Colin!$H3749=$C$3),Colin!$I3749,)</f>
        <v>0</v>
      </c>
      <c r="M3749">
        <f>IF(AND(Colin!$G3749=$B$1,Colin!$H3749&lt;=$C$3),Colin!$I3749,)</f>
        <v>0</v>
      </c>
      <c r="N3749">
        <f>IF(AND(Colin!$G3749=$B$2,Colin!$H3749=$C$3),Colin!$I3749,)</f>
        <v>0</v>
      </c>
      <c r="O3749">
        <f>IF(AND(Colin!$G3749=$B$2,Colin!$H3749&lt;=$C$3),Colin!$I3749,)</f>
        <v>0</v>
      </c>
      <c r="P3749">
        <f>IF(Colin!$G3749&lt;$B$2,Colin!$I3749,0)</f>
        <v>0</v>
      </c>
      <c r="Q3749">
        <f>IF(Colin!$G3749&lt;$B$1,Colin!$I3749,0)</f>
        <v>0</v>
      </c>
    </row>
    <row r="3750" spans="12:17" x14ac:dyDescent="0.25">
      <c r="L3750">
        <f>IF(AND(Colin!$G3750=$B$1,Colin!$H3750=$C$3),Colin!$I3750,)</f>
        <v>0</v>
      </c>
      <c r="M3750">
        <f>IF(AND(Colin!$G3750=$B$1,Colin!$H3750&lt;=$C$3),Colin!$I3750,)</f>
        <v>0</v>
      </c>
      <c r="N3750">
        <f>IF(AND(Colin!$G3750=$B$2,Colin!$H3750=$C$3),Colin!$I3750,)</f>
        <v>0</v>
      </c>
      <c r="O3750">
        <f>IF(AND(Colin!$G3750=$B$2,Colin!$H3750&lt;=$C$3),Colin!$I3750,)</f>
        <v>0</v>
      </c>
      <c r="P3750">
        <f>IF(Colin!$G3750&lt;$B$2,Colin!$I3750,0)</f>
        <v>0</v>
      </c>
      <c r="Q3750">
        <f>IF(Colin!$G3750&lt;$B$1,Colin!$I3750,0)</f>
        <v>0</v>
      </c>
    </row>
    <row r="3751" spans="12:17" x14ac:dyDescent="0.25">
      <c r="L3751">
        <f>IF(AND(Colin!$G3751=$B$1,Colin!$H3751=$C$3),Colin!$I3751,)</f>
        <v>0</v>
      </c>
      <c r="M3751">
        <f>IF(AND(Colin!$G3751=$B$1,Colin!$H3751&lt;=$C$3),Colin!$I3751,)</f>
        <v>0</v>
      </c>
      <c r="N3751">
        <f>IF(AND(Colin!$G3751=$B$2,Colin!$H3751=$C$3),Colin!$I3751,)</f>
        <v>0</v>
      </c>
      <c r="O3751">
        <f>IF(AND(Colin!$G3751=$B$2,Colin!$H3751&lt;=$C$3),Colin!$I3751,)</f>
        <v>0</v>
      </c>
      <c r="P3751">
        <f>IF(Colin!$G3751&lt;$B$2,Colin!$I3751,0)</f>
        <v>0</v>
      </c>
      <c r="Q3751">
        <f>IF(Colin!$G3751&lt;$B$1,Colin!$I3751,0)</f>
        <v>0</v>
      </c>
    </row>
    <row r="3752" spans="12:17" x14ac:dyDescent="0.25">
      <c r="L3752">
        <f>IF(AND(Colin!$G3752=$B$1,Colin!$H3752=$C$3),Colin!$I3752,)</f>
        <v>0</v>
      </c>
      <c r="M3752">
        <f>IF(AND(Colin!$G3752=$B$1,Colin!$H3752&lt;=$C$3),Colin!$I3752,)</f>
        <v>0</v>
      </c>
      <c r="N3752">
        <f>IF(AND(Colin!$G3752=$B$2,Colin!$H3752=$C$3),Colin!$I3752,)</f>
        <v>0</v>
      </c>
      <c r="O3752">
        <f>IF(AND(Colin!$G3752=$B$2,Colin!$H3752&lt;=$C$3),Colin!$I3752,)</f>
        <v>0</v>
      </c>
      <c r="P3752">
        <f>IF(Colin!$G3752&lt;$B$2,Colin!$I3752,0)</f>
        <v>0</v>
      </c>
      <c r="Q3752">
        <f>IF(Colin!$G3752&lt;$B$1,Colin!$I3752,0)</f>
        <v>0</v>
      </c>
    </row>
    <row r="3753" spans="12:17" x14ac:dyDescent="0.25">
      <c r="L3753">
        <f>IF(AND(Colin!$G3753=$B$1,Colin!$H3753=$C$3),Colin!$I3753,)</f>
        <v>0</v>
      </c>
      <c r="M3753">
        <f>IF(AND(Colin!$G3753=$B$1,Colin!$H3753&lt;=$C$3),Colin!$I3753,)</f>
        <v>0</v>
      </c>
      <c r="N3753">
        <f>IF(AND(Colin!$G3753=$B$2,Colin!$H3753=$C$3),Colin!$I3753,)</f>
        <v>0</v>
      </c>
      <c r="O3753">
        <f>IF(AND(Colin!$G3753=$B$2,Colin!$H3753&lt;=$C$3),Colin!$I3753,)</f>
        <v>0</v>
      </c>
      <c r="P3753">
        <f>IF(Colin!$G3753&lt;$B$2,Colin!$I3753,0)</f>
        <v>0</v>
      </c>
      <c r="Q3753">
        <f>IF(Colin!$G3753&lt;$B$1,Colin!$I3753,0)</f>
        <v>0</v>
      </c>
    </row>
    <row r="3754" spans="12:17" x14ac:dyDescent="0.25">
      <c r="L3754">
        <f>IF(AND(Colin!$G3754=$B$1,Colin!$H3754=$C$3),Colin!$I3754,)</f>
        <v>0</v>
      </c>
      <c r="M3754">
        <f>IF(AND(Colin!$G3754=$B$1,Colin!$H3754&lt;=$C$3),Colin!$I3754,)</f>
        <v>0</v>
      </c>
      <c r="N3754">
        <f>IF(AND(Colin!$G3754=$B$2,Colin!$H3754=$C$3),Colin!$I3754,)</f>
        <v>0</v>
      </c>
      <c r="O3754">
        <f>IF(AND(Colin!$G3754=$B$2,Colin!$H3754&lt;=$C$3),Colin!$I3754,)</f>
        <v>0</v>
      </c>
      <c r="P3754">
        <f>IF(Colin!$G3754&lt;$B$2,Colin!$I3754,0)</f>
        <v>0</v>
      </c>
      <c r="Q3754">
        <f>IF(Colin!$G3754&lt;$B$1,Colin!$I3754,0)</f>
        <v>0</v>
      </c>
    </row>
    <row r="3755" spans="12:17" x14ac:dyDescent="0.25">
      <c r="L3755">
        <f>IF(AND(Colin!$G3755=$B$1,Colin!$H3755=$C$3),Colin!$I3755,)</f>
        <v>0</v>
      </c>
      <c r="M3755">
        <f>IF(AND(Colin!$G3755=$B$1,Colin!$H3755&lt;=$C$3),Colin!$I3755,)</f>
        <v>0</v>
      </c>
      <c r="N3755">
        <f>IF(AND(Colin!$G3755=$B$2,Colin!$H3755=$C$3),Colin!$I3755,)</f>
        <v>0</v>
      </c>
      <c r="O3755">
        <f>IF(AND(Colin!$G3755=$B$2,Colin!$H3755&lt;=$C$3),Colin!$I3755,)</f>
        <v>0</v>
      </c>
      <c r="P3755">
        <f>IF(Colin!$G3755&lt;$B$2,Colin!$I3755,0)</f>
        <v>0</v>
      </c>
      <c r="Q3755">
        <f>IF(Colin!$G3755&lt;$B$1,Colin!$I3755,0)</f>
        <v>0</v>
      </c>
    </row>
    <row r="3756" spans="12:17" x14ac:dyDescent="0.25">
      <c r="L3756">
        <f>IF(AND(Colin!$G3756=$B$1,Colin!$H3756=$C$3),Colin!$I3756,)</f>
        <v>0</v>
      </c>
      <c r="M3756">
        <f>IF(AND(Colin!$G3756=$B$1,Colin!$H3756&lt;=$C$3),Colin!$I3756,)</f>
        <v>0</v>
      </c>
      <c r="N3756">
        <f>IF(AND(Colin!$G3756=$B$2,Colin!$H3756=$C$3),Colin!$I3756,)</f>
        <v>0</v>
      </c>
      <c r="O3756">
        <f>IF(AND(Colin!$G3756=$B$2,Colin!$H3756&lt;=$C$3),Colin!$I3756,)</f>
        <v>0</v>
      </c>
      <c r="P3756">
        <f>IF(Colin!$G3756&lt;$B$2,Colin!$I3756,0)</f>
        <v>0</v>
      </c>
      <c r="Q3756">
        <f>IF(Colin!$G3756&lt;$B$1,Colin!$I3756,0)</f>
        <v>0</v>
      </c>
    </row>
    <row r="3757" spans="12:17" x14ac:dyDescent="0.25">
      <c r="L3757">
        <f>IF(AND(Colin!$G3757=$B$1,Colin!$H3757=$C$3),Colin!$I3757,)</f>
        <v>0</v>
      </c>
      <c r="M3757">
        <f>IF(AND(Colin!$G3757=$B$1,Colin!$H3757&lt;=$C$3),Colin!$I3757,)</f>
        <v>0</v>
      </c>
      <c r="N3757">
        <f>IF(AND(Colin!$G3757=$B$2,Colin!$H3757=$C$3),Colin!$I3757,)</f>
        <v>0</v>
      </c>
      <c r="O3757">
        <f>IF(AND(Colin!$G3757=$B$2,Colin!$H3757&lt;=$C$3),Colin!$I3757,)</f>
        <v>0</v>
      </c>
      <c r="P3757">
        <f>IF(Colin!$G3757&lt;$B$2,Colin!$I3757,0)</f>
        <v>0</v>
      </c>
      <c r="Q3757">
        <f>IF(Colin!$G3757&lt;$B$1,Colin!$I3757,0)</f>
        <v>0</v>
      </c>
    </row>
    <row r="3758" spans="12:17" x14ac:dyDescent="0.25">
      <c r="L3758">
        <f>IF(AND(Colin!$G3758=$B$1,Colin!$H3758=$C$3),Colin!$I3758,)</f>
        <v>0</v>
      </c>
      <c r="M3758">
        <f>IF(AND(Colin!$G3758=$B$1,Colin!$H3758&lt;=$C$3),Colin!$I3758,)</f>
        <v>0</v>
      </c>
      <c r="N3758">
        <f>IF(AND(Colin!$G3758=$B$2,Colin!$H3758=$C$3),Colin!$I3758,)</f>
        <v>0</v>
      </c>
      <c r="O3758">
        <f>IF(AND(Colin!$G3758=$B$2,Colin!$H3758&lt;=$C$3),Colin!$I3758,)</f>
        <v>0</v>
      </c>
      <c r="P3758">
        <f>IF(Colin!$G3758&lt;$B$2,Colin!$I3758,0)</f>
        <v>0</v>
      </c>
      <c r="Q3758">
        <f>IF(Colin!$G3758&lt;$B$1,Colin!$I3758,0)</f>
        <v>0</v>
      </c>
    </row>
    <row r="3759" spans="12:17" x14ac:dyDescent="0.25">
      <c r="L3759">
        <f>IF(AND(Colin!$G3759=$B$1,Colin!$H3759=$C$3),Colin!$I3759,)</f>
        <v>0</v>
      </c>
      <c r="M3759">
        <f>IF(AND(Colin!$G3759=$B$1,Colin!$H3759&lt;=$C$3),Colin!$I3759,)</f>
        <v>0</v>
      </c>
      <c r="N3759">
        <f>IF(AND(Colin!$G3759=$B$2,Colin!$H3759=$C$3),Colin!$I3759,)</f>
        <v>0</v>
      </c>
      <c r="O3759">
        <f>IF(AND(Colin!$G3759=$B$2,Colin!$H3759&lt;=$C$3),Colin!$I3759,)</f>
        <v>0</v>
      </c>
      <c r="P3759">
        <f>IF(Colin!$G3759&lt;$B$2,Colin!$I3759,0)</f>
        <v>0</v>
      </c>
      <c r="Q3759">
        <f>IF(Colin!$G3759&lt;$B$1,Colin!$I3759,0)</f>
        <v>0</v>
      </c>
    </row>
    <row r="3760" spans="12:17" x14ac:dyDescent="0.25">
      <c r="L3760">
        <f>IF(AND(Colin!$G3760=$B$1,Colin!$H3760=$C$3),Colin!$I3760,)</f>
        <v>0</v>
      </c>
      <c r="M3760">
        <f>IF(AND(Colin!$G3760=$B$1,Colin!$H3760&lt;=$C$3),Colin!$I3760,)</f>
        <v>0</v>
      </c>
      <c r="N3760">
        <f>IF(AND(Colin!$G3760=$B$2,Colin!$H3760=$C$3),Colin!$I3760,)</f>
        <v>0</v>
      </c>
      <c r="O3760">
        <f>IF(AND(Colin!$G3760=$B$2,Colin!$H3760&lt;=$C$3),Colin!$I3760,)</f>
        <v>0</v>
      </c>
      <c r="P3760">
        <f>IF(Colin!$G3760&lt;$B$2,Colin!$I3760,0)</f>
        <v>0</v>
      </c>
      <c r="Q3760">
        <f>IF(Colin!$G3760&lt;$B$1,Colin!$I3760,0)</f>
        <v>0</v>
      </c>
    </row>
    <row r="3761" spans="12:17" x14ac:dyDescent="0.25">
      <c r="L3761">
        <f>IF(AND(Colin!$G3761=$B$1,Colin!$H3761=$C$3),Colin!$I3761,)</f>
        <v>0</v>
      </c>
      <c r="M3761">
        <f>IF(AND(Colin!$G3761=$B$1,Colin!$H3761&lt;=$C$3),Colin!$I3761,)</f>
        <v>0</v>
      </c>
      <c r="N3761">
        <f>IF(AND(Colin!$G3761=$B$2,Colin!$H3761=$C$3),Colin!$I3761,)</f>
        <v>0</v>
      </c>
      <c r="O3761">
        <f>IF(AND(Colin!$G3761=$B$2,Colin!$H3761&lt;=$C$3),Colin!$I3761,)</f>
        <v>0</v>
      </c>
      <c r="P3761">
        <f>IF(Colin!$G3761&lt;$B$2,Colin!$I3761,0)</f>
        <v>0</v>
      </c>
      <c r="Q3761">
        <f>IF(Colin!$G3761&lt;$B$1,Colin!$I3761,0)</f>
        <v>0</v>
      </c>
    </row>
    <row r="3762" spans="12:17" x14ac:dyDescent="0.25">
      <c r="L3762">
        <f>IF(AND(Colin!$G3762=$B$1,Colin!$H3762=$C$3),Colin!$I3762,)</f>
        <v>0</v>
      </c>
      <c r="M3762">
        <f>IF(AND(Colin!$G3762=$B$1,Colin!$H3762&lt;=$C$3),Colin!$I3762,)</f>
        <v>0</v>
      </c>
      <c r="N3762">
        <f>IF(AND(Colin!$G3762=$B$2,Colin!$H3762=$C$3),Colin!$I3762,)</f>
        <v>0</v>
      </c>
      <c r="O3762">
        <f>IF(AND(Colin!$G3762=$B$2,Colin!$H3762&lt;=$C$3),Colin!$I3762,)</f>
        <v>0</v>
      </c>
      <c r="P3762">
        <f>IF(Colin!$G3762&lt;$B$2,Colin!$I3762,0)</f>
        <v>0</v>
      </c>
      <c r="Q3762">
        <f>IF(Colin!$G3762&lt;$B$1,Colin!$I3762,0)</f>
        <v>0</v>
      </c>
    </row>
    <row r="3763" spans="12:17" x14ac:dyDescent="0.25">
      <c r="L3763">
        <f>IF(AND(Colin!$G3763=$B$1,Colin!$H3763=$C$3),Colin!$I3763,)</f>
        <v>0</v>
      </c>
      <c r="M3763">
        <f>IF(AND(Colin!$G3763=$B$1,Colin!$H3763&lt;=$C$3),Colin!$I3763,)</f>
        <v>0</v>
      </c>
      <c r="N3763">
        <f>IF(AND(Colin!$G3763=$B$2,Colin!$H3763=$C$3),Colin!$I3763,)</f>
        <v>0</v>
      </c>
      <c r="O3763">
        <f>IF(AND(Colin!$G3763=$B$2,Colin!$H3763&lt;=$C$3),Colin!$I3763,)</f>
        <v>0</v>
      </c>
      <c r="P3763">
        <f>IF(Colin!$G3763&lt;$B$2,Colin!$I3763,0)</f>
        <v>0</v>
      </c>
      <c r="Q3763">
        <f>IF(Colin!$G3763&lt;$B$1,Colin!$I3763,0)</f>
        <v>0</v>
      </c>
    </row>
    <row r="3764" spans="12:17" x14ac:dyDescent="0.25">
      <c r="L3764">
        <f>IF(AND(Colin!$G3764=$B$1,Colin!$H3764=$C$3),Colin!$I3764,)</f>
        <v>0</v>
      </c>
      <c r="M3764">
        <f>IF(AND(Colin!$G3764=$B$1,Colin!$H3764&lt;=$C$3),Colin!$I3764,)</f>
        <v>0</v>
      </c>
      <c r="N3764">
        <f>IF(AND(Colin!$G3764=$B$2,Colin!$H3764=$C$3),Colin!$I3764,)</f>
        <v>0</v>
      </c>
      <c r="O3764">
        <f>IF(AND(Colin!$G3764=$B$2,Colin!$H3764&lt;=$C$3),Colin!$I3764,)</f>
        <v>0</v>
      </c>
      <c r="P3764">
        <f>IF(Colin!$G3764&lt;$B$2,Colin!$I3764,0)</f>
        <v>0</v>
      </c>
      <c r="Q3764">
        <f>IF(Colin!$G3764&lt;$B$1,Colin!$I3764,0)</f>
        <v>0</v>
      </c>
    </row>
    <row r="3765" spans="12:17" x14ac:dyDescent="0.25">
      <c r="L3765">
        <f>IF(AND(Colin!$G3765=$B$1,Colin!$H3765=$C$3),Colin!$I3765,)</f>
        <v>0</v>
      </c>
      <c r="M3765">
        <f>IF(AND(Colin!$G3765=$B$1,Colin!$H3765&lt;=$C$3),Colin!$I3765,)</f>
        <v>0</v>
      </c>
      <c r="N3765">
        <f>IF(AND(Colin!$G3765=$B$2,Colin!$H3765=$C$3),Colin!$I3765,)</f>
        <v>0</v>
      </c>
      <c r="O3765">
        <f>IF(AND(Colin!$G3765=$B$2,Colin!$H3765&lt;=$C$3),Colin!$I3765,)</f>
        <v>0</v>
      </c>
      <c r="P3765">
        <f>IF(Colin!$G3765&lt;$B$2,Colin!$I3765,0)</f>
        <v>0</v>
      </c>
      <c r="Q3765">
        <f>IF(Colin!$G3765&lt;$B$1,Colin!$I3765,0)</f>
        <v>0</v>
      </c>
    </row>
    <row r="3766" spans="12:17" x14ac:dyDescent="0.25">
      <c r="L3766">
        <f>IF(AND(Colin!$G3766=$B$1,Colin!$H3766=$C$3),Colin!$I3766,)</f>
        <v>0</v>
      </c>
      <c r="M3766">
        <f>IF(AND(Colin!$G3766=$B$1,Colin!$H3766&lt;=$C$3),Colin!$I3766,)</f>
        <v>0</v>
      </c>
      <c r="N3766">
        <f>IF(AND(Colin!$G3766=$B$2,Colin!$H3766=$C$3),Colin!$I3766,)</f>
        <v>0</v>
      </c>
      <c r="O3766">
        <f>IF(AND(Colin!$G3766=$B$2,Colin!$H3766&lt;=$C$3),Colin!$I3766,)</f>
        <v>0</v>
      </c>
      <c r="P3766">
        <f>IF(Colin!$G3766&lt;$B$2,Colin!$I3766,0)</f>
        <v>0</v>
      </c>
      <c r="Q3766">
        <f>IF(Colin!$G3766&lt;$B$1,Colin!$I3766,0)</f>
        <v>0</v>
      </c>
    </row>
    <row r="3767" spans="12:17" x14ac:dyDescent="0.25">
      <c r="L3767">
        <f>IF(AND(Colin!$G3767=$B$1,Colin!$H3767=$C$3),Colin!$I3767,)</f>
        <v>0</v>
      </c>
      <c r="M3767">
        <f>IF(AND(Colin!$G3767=$B$1,Colin!$H3767&lt;=$C$3),Colin!$I3767,)</f>
        <v>0</v>
      </c>
      <c r="N3767">
        <f>IF(AND(Colin!$G3767=$B$2,Colin!$H3767=$C$3),Colin!$I3767,)</f>
        <v>0</v>
      </c>
      <c r="O3767">
        <f>IF(AND(Colin!$G3767=$B$2,Colin!$H3767&lt;=$C$3),Colin!$I3767,)</f>
        <v>0</v>
      </c>
      <c r="P3767">
        <f>IF(Colin!$G3767&lt;$B$2,Colin!$I3767,0)</f>
        <v>0</v>
      </c>
      <c r="Q3767">
        <f>IF(Colin!$G3767&lt;$B$1,Colin!$I3767,0)</f>
        <v>0</v>
      </c>
    </row>
    <row r="3768" spans="12:17" x14ac:dyDescent="0.25">
      <c r="L3768">
        <f>IF(AND(Colin!$G3768=$B$1,Colin!$H3768=$C$3),Colin!$I3768,)</f>
        <v>0</v>
      </c>
      <c r="M3768">
        <f>IF(AND(Colin!$G3768=$B$1,Colin!$H3768&lt;=$C$3),Colin!$I3768,)</f>
        <v>0</v>
      </c>
      <c r="N3768">
        <f>IF(AND(Colin!$G3768=$B$2,Colin!$H3768=$C$3),Colin!$I3768,)</f>
        <v>0</v>
      </c>
      <c r="O3768">
        <f>IF(AND(Colin!$G3768=$B$2,Colin!$H3768&lt;=$C$3),Colin!$I3768,)</f>
        <v>0</v>
      </c>
      <c r="P3768">
        <f>IF(Colin!$G3768&lt;$B$2,Colin!$I3768,0)</f>
        <v>0</v>
      </c>
      <c r="Q3768">
        <f>IF(Colin!$G3768&lt;$B$1,Colin!$I3768,0)</f>
        <v>0</v>
      </c>
    </row>
    <row r="3769" spans="12:17" x14ac:dyDescent="0.25">
      <c r="L3769">
        <f>IF(AND(Colin!$G3769=$B$1,Colin!$H3769=$C$3),Colin!$I3769,)</f>
        <v>0</v>
      </c>
      <c r="M3769">
        <f>IF(AND(Colin!$G3769=$B$1,Colin!$H3769&lt;=$C$3),Colin!$I3769,)</f>
        <v>0</v>
      </c>
      <c r="N3769">
        <f>IF(AND(Colin!$G3769=$B$2,Colin!$H3769=$C$3),Colin!$I3769,)</f>
        <v>0</v>
      </c>
      <c r="O3769">
        <f>IF(AND(Colin!$G3769=$B$2,Colin!$H3769&lt;=$C$3),Colin!$I3769,)</f>
        <v>0</v>
      </c>
      <c r="P3769">
        <f>IF(Colin!$G3769&lt;$B$2,Colin!$I3769,0)</f>
        <v>0</v>
      </c>
      <c r="Q3769">
        <f>IF(Colin!$G3769&lt;$B$1,Colin!$I3769,0)</f>
        <v>0</v>
      </c>
    </row>
    <row r="3770" spans="12:17" x14ac:dyDescent="0.25">
      <c r="L3770">
        <f>IF(AND(Colin!$G3770=$B$1,Colin!$H3770=$C$3),Colin!$I3770,)</f>
        <v>0</v>
      </c>
      <c r="M3770">
        <f>IF(AND(Colin!$G3770=$B$1,Colin!$H3770&lt;=$C$3),Colin!$I3770,)</f>
        <v>0</v>
      </c>
      <c r="N3770">
        <f>IF(AND(Colin!$G3770=$B$2,Colin!$H3770=$C$3),Colin!$I3770,)</f>
        <v>0</v>
      </c>
      <c r="O3770">
        <f>IF(AND(Colin!$G3770=$B$2,Colin!$H3770&lt;=$C$3),Colin!$I3770,)</f>
        <v>0</v>
      </c>
      <c r="P3770">
        <f>IF(Colin!$G3770&lt;$B$2,Colin!$I3770,0)</f>
        <v>0</v>
      </c>
      <c r="Q3770">
        <f>IF(Colin!$G3770&lt;$B$1,Colin!$I3770,0)</f>
        <v>0</v>
      </c>
    </row>
    <row r="3771" spans="12:17" x14ac:dyDescent="0.25">
      <c r="L3771">
        <f>IF(AND(Colin!$G3771=$B$1,Colin!$H3771=$C$3),Colin!$I3771,)</f>
        <v>0</v>
      </c>
      <c r="M3771">
        <f>IF(AND(Colin!$G3771=$B$1,Colin!$H3771&lt;=$C$3),Colin!$I3771,)</f>
        <v>0</v>
      </c>
      <c r="N3771">
        <f>IF(AND(Colin!$G3771=$B$2,Colin!$H3771=$C$3),Colin!$I3771,)</f>
        <v>0</v>
      </c>
      <c r="O3771">
        <f>IF(AND(Colin!$G3771=$B$2,Colin!$H3771&lt;=$C$3),Colin!$I3771,)</f>
        <v>0</v>
      </c>
      <c r="P3771">
        <f>IF(Colin!$G3771&lt;$B$2,Colin!$I3771,0)</f>
        <v>0</v>
      </c>
      <c r="Q3771">
        <f>IF(Colin!$G3771&lt;$B$1,Colin!$I3771,0)</f>
        <v>0</v>
      </c>
    </row>
    <row r="3772" spans="12:17" x14ac:dyDescent="0.25">
      <c r="L3772">
        <f>IF(AND(Colin!$G3772=$B$1,Colin!$H3772=$C$3),Colin!$I3772,)</f>
        <v>0</v>
      </c>
      <c r="M3772">
        <f>IF(AND(Colin!$G3772=$B$1,Colin!$H3772&lt;=$C$3),Colin!$I3772,)</f>
        <v>0</v>
      </c>
      <c r="N3772">
        <f>IF(AND(Colin!$G3772=$B$2,Colin!$H3772=$C$3),Colin!$I3772,)</f>
        <v>0</v>
      </c>
      <c r="O3772">
        <f>IF(AND(Colin!$G3772=$B$2,Colin!$H3772&lt;=$C$3),Colin!$I3772,)</f>
        <v>0</v>
      </c>
      <c r="P3772">
        <f>IF(Colin!$G3772&lt;$B$2,Colin!$I3772,0)</f>
        <v>0</v>
      </c>
      <c r="Q3772">
        <f>IF(Colin!$G3772&lt;$B$1,Colin!$I3772,0)</f>
        <v>0</v>
      </c>
    </row>
    <row r="3773" spans="12:17" x14ac:dyDescent="0.25">
      <c r="L3773">
        <f>IF(AND(Colin!$G3773=$B$1,Colin!$H3773=$C$3),Colin!$I3773,)</f>
        <v>0</v>
      </c>
      <c r="M3773">
        <f>IF(AND(Colin!$G3773=$B$1,Colin!$H3773&lt;=$C$3),Colin!$I3773,)</f>
        <v>0</v>
      </c>
      <c r="N3773">
        <f>IF(AND(Colin!$G3773=$B$2,Colin!$H3773=$C$3),Colin!$I3773,)</f>
        <v>0</v>
      </c>
      <c r="O3773">
        <f>IF(AND(Colin!$G3773=$B$2,Colin!$H3773&lt;=$C$3),Colin!$I3773,)</f>
        <v>0</v>
      </c>
      <c r="P3773">
        <f>IF(Colin!$G3773&lt;$B$2,Colin!$I3773,0)</f>
        <v>0</v>
      </c>
      <c r="Q3773">
        <f>IF(Colin!$G3773&lt;$B$1,Colin!$I3773,0)</f>
        <v>0</v>
      </c>
    </row>
    <row r="3774" spans="12:17" x14ac:dyDescent="0.25">
      <c r="L3774">
        <f>IF(AND(Colin!$G3774=$B$1,Colin!$H3774=$C$3),Colin!$I3774,)</f>
        <v>0</v>
      </c>
      <c r="M3774">
        <f>IF(AND(Colin!$G3774=$B$1,Colin!$H3774&lt;=$C$3),Colin!$I3774,)</f>
        <v>0</v>
      </c>
      <c r="N3774">
        <f>IF(AND(Colin!$G3774=$B$2,Colin!$H3774=$C$3),Colin!$I3774,)</f>
        <v>0</v>
      </c>
      <c r="O3774">
        <f>IF(AND(Colin!$G3774=$B$2,Colin!$H3774&lt;=$C$3),Colin!$I3774,)</f>
        <v>0</v>
      </c>
      <c r="P3774">
        <f>IF(Colin!$G3774&lt;$B$2,Colin!$I3774,0)</f>
        <v>0</v>
      </c>
      <c r="Q3774">
        <f>IF(Colin!$G3774&lt;$B$1,Colin!$I3774,0)</f>
        <v>0</v>
      </c>
    </row>
    <row r="3775" spans="12:17" x14ac:dyDescent="0.25">
      <c r="L3775">
        <f>IF(AND(Colin!$G3775=$B$1,Colin!$H3775=$C$3),Colin!$I3775,)</f>
        <v>0</v>
      </c>
      <c r="M3775">
        <f>IF(AND(Colin!$G3775=$B$1,Colin!$H3775&lt;=$C$3),Colin!$I3775,)</f>
        <v>0</v>
      </c>
      <c r="N3775">
        <f>IF(AND(Colin!$G3775=$B$2,Colin!$H3775=$C$3),Colin!$I3775,)</f>
        <v>0</v>
      </c>
      <c r="O3775">
        <f>IF(AND(Colin!$G3775=$B$2,Colin!$H3775&lt;=$C$3),Colin!$I3775,)</f>
        <v>0</v>
      </c>
      <c r="P3775">
        <f>IF(Colin!$G3775&lt;$B$2,Colin!$I3775,0)</f>
        <v>0</v>
      </c>
      <c r="Q3775">
        <f>IF(Colin!$G3775&lt;$B$1,Colin!$I3775,0)</f>
        <v>0</v>
      </c>
    </row>
    <row r="3776" spans="12:17" x14ac:dyDescent="0.25">
      <c r="L3776">
        <f>IF(AND(Colin!$G3776=$B$1,Colin!$H3776=$C$3),Colin!$I3776,)</f>
        <v>0</v>
      </c>
      <c r="M3776">
        <f>IF(AND(Colin!$G3776=$B$1,Colin!$H3776&lt;=$C$3),Colin!$I3776,)</f>
        <v>0</v>
      </c>
      <c r="N3776">
        <f>IF(AND(Colin!$G3776=$B$2,Colin!$H3776=$C$3),Colin!$I3776,)</f>
        <v>0</v>
      </c>
      <c r="O3776">
        <f>IF(AND(Colin!$G3776=$B$2,Colin!$H3776&lt;=$C$3),Colin!$I3776,)</f>
        <v>0</v>
      </c>
      <c r="P3776">
        <f>IF(Colin!$G3776&lt;$B$2,Colin!$I3776,0)</f>
        <v>0</v>
      </c>
      <c r="Q3776">
        <f>IF(Colin!$G3776&lt;$B$1,Colin!$I3776,0)</f>
        <v>0</v>
      </c>
    </row>
    <row r="3777" spans="12:17" x14ac:dyDescent="0.25">
      <c r="L3777">
        <f>IF(AND(Colin!$G3777=$B$1,Colin!$H3777=$C$3),Colin!$I3777,)</f>
        <v>0</v>
      </c>
      <c r="M3777">
        <f>IF(AND(Colin!$G3777=$B$1,Colin!$H3777&lt;=$C$3),Colin!$I3777,)</f>
        <v>0</v>
      </c>
      <c r="N3777">
        <f>IF(AND(Colin!$G3777=$B$2,Colin!$H3777=$C$3),Colin!$I3777,)</f>
        <v>0</v>
      </c>
      <c r="O3777">
        <f>IF(AND(Colin!$G3777=$B$2,Colin!$H3777&lt;=$C$3),Colin!$I3777,)</f>
        <v>0</v>
      </c>
      <c r="P3777">
        <f>IF(Colin!$G3777&lt;$B$2,Colin!$I3777,0)</f>
        <v>0</v>
      </c>
      <c r="Q3777">
        <f>IF(Colin!$G3777&lt;$B$1,Colin!$I3777,0)</f>
        <v>0</v>
      </c>
    </row>
    <row r="3778" spans="12:17" x14ac:dyDescent="0.25">
      <c r="L3778">
        <f>IF(AND(Colin!$G3778=$B$1,Colin!$H3778=$C$3),Colin!$I3778,)</f>
        <v>0</v>
      </c>
      <c r="M3778">
        <f>IF(AND(Colin!$G3778=$B$1,Colin!$H3778&lt;=$C$3),Colin!$I3778,)</f>
        <v>0</v>
      </c>
      <c r="N3778">
        <f>IF(AND(Colin!$G3778=$B$2,Colin!$H3778=$C$3),Colin!$I3778,)</f>
        <v>0</v>
      </c>
      <c r="O3778">
        <f>IF(AND(Colin!$G3778=$B$2,Colin!$H3778&lt;=$C$3),Colin!$I3778,)</f>
        <v>0</v>
      </c>
      <c r="P3778">
        <f>IF(Colin!$G3778&lt;$B$2,Colin!$I3778,0)</f>
        <v>0</v>
      </c>
      <c r="Q3778">
        <f>IF(Colin!$G3778&lt;$B$1,Colin!$I3778,0)</f>
        <v>0</v>
      </c>
    </row>
    <row r="3779" spans="12:17" x14ac:dyDescent="0.25">
      <c r="L3779">
        <f>IF(AND(Colin!$G3779=$B$1,Colin!$H3779=$C$3),Colin!$I3779,)</f>
        <v>0</v>
      </c>
      <c r="M3779">
        <f>IF(AND(Colin!$G3779=$B$1,Colin!$H3779&lt;=$C$3),Colin!$I3779,)</f>
        <v>0</v>
      </c>
      <c r="N3779">
        <f>IF(AND(Colin!$G3779=$B$2,Colin!$H3779=$C$3),Colin!$I3779,)</f>
        <v>0</v>
      </c>
      <c r="O3779">
        <f>IF(AND(Colin!$G3779=$B$2,Colin!$H3779&lt;=$C$3),Colin!$I3779,)</f>
        <v>0</v>
      </c>
      <c r="P3779">
        <f>IF(Colin!$G3779&lt;$B$2,Colin!$I3779,0)</f>
        <v>0</v>
      </c>
      <c r="Q3779">
        <f>IF(Colin!$G3779&lt;$B$1,Colin!$I3779,0)</f>
        <v>0</v>
      </c>
    </row>
    <row r="3780" spans="12:17" x14ac:dyDescent="0.25">
      <c r="L3780">
        <f>IF(AND(Colin!$G3780=$B$1,Colin!$H3780=$C$3),Colin!$I3780,)</f>
        <v>0</v>
      </c>
      <c r="M3780">
        <f>IF(AND(Colin!$G3780=$B$1,Colin!$H3780&lt;=$C$3),Colin!$I3780,)</f>
        <v>0</v>
      </c>
      <c r="N3780">
        <f>IF(AND(Colin!$G3780=$B$2,Colin!$H3780=$C$3),Colin!$I3780,)</f>
        <v>0</v>
      </c>
      <c r="O3780">
        <f>IF(AND(Colin!$G3780=$B$2,Colin!$H3780&lt;=$C$3),Colin!$I3780,)</f>
        <v>0</v>
      </c>
      <c r="P3780">
        <f>IF(Colin!$G3780&lt;$B$2,Colin!$I3780,0)</f>
        <v>0</v>
      </c>
      <c r="Q3780">
        <f>IF(Colin!$G3780&lt;$B$1,Colin!$I3780,0)</f>
        <v>0</v>
      </c>
    </row>
    <row r="3781" spans="12:17" x14ac:dyDescent="0.25">
      <c r="L3781">
        <f>IF(AND(Colin!$G3781=$B$1,Colin!$H3781=$C$3),Colin!$I3781,)</f>
        <v>0</v>
      </c>
      <c r="M3781">
        <f>IF(AND(Colin!$G3781=$B$1,Colin!$H3781&lt;=$C$3),Colin!$I3781,)</f>
        <v>0</v>
      </c>
      <c r="N3781">
        <f>IF(AND(Colin!$G3781=$B$2,Colin!$H3781=$C$3),Colin!$I3781,)</f>
        <v>0</v>
      </c>
      <c r="O3781">
        <f>IF(AND(Colin!$G3781=$B$2,Colin!$H3781&lt;=$C$3),Colin!$I3781,)</f>
        <v>0</v>
      </c>
      <c r="P3781">
        <f>IF(Colin!$G3781&lt;$B$2,Colin!$I3781,0)</f>
        <v>0</v>
      </c>
      <c r="Q3781">
        <f>IF(Colin!$G3781&lt;$B$1,Colin!$I3781,0)</f>
        <v>0</v>
      </c>
    </row>
    <row r="3782" spans="12:17" x14ac:dyDescent="0.25">
      <c r="L3782">
        <f>IF(AND(Colin!$G3782=$B$1,Colin!$H3782=$C$3),Colin!$I3782,)</f>
        <v>0</v>
      </c>
      <c r="M3782">
        <f>IF(AND(Colin!$G3782=$B$1,Colin!$H3782&lt;=$C$3),Colin!$I3782,)</f>
        <v>0</v>
      </c>
      <c r="N3782">
        <f>IF(AND(Colin!$G3782=$B$2,Colin!$H3782=$C$3),Colin!$I3782,)</f>
        <v>0</v>
      </c>
      <c r="O3782">
        <f>IF(AND(Colin!$G3782=$B$2,Colin!$H3782&lt;=$C$3),Colin!$I3782,)</f>
        <v>0</v>
      </c>
      <c r="P3782">
        <f>IF(Colin!$G3782&lt;$B$2,Colin!$I3782,0)</f>
        <v>0</v>
      </c>
      <c r="Q3782">
        <f>IF(Colin!$G3782&lt;$B$1,Colin!$I3782,0)</f>
        <v>0</v>
      </c>
    </row>
    <row r="3783" spans="12:17" x14ac:dyDescent="0.25">
      <c r="L3783">
        <f>IF(AND(Colin!$G3783=$B$1,Colin!$H3783=$C$3),Colin!$I3783,)</f>
        <v>0</v>
      </c>
      <c r="M3783">
        <f>IF(AND(Colin!$G3783=$B$1,Colin!$H3783&lt;=$C$3),Colin!$I3783,)</f>
        <v>0</v>
      </c>
      <c r="N3783">
        <f>IF(AND(Colin!$G3783=$B$2,Colin!$H3783=$C$3),Colin!$I3783,)</f>
        <v>0</v>
      </c>
      <c r="O3783">
        <f>IF(AND(Colin!$G3783=$B$2,Colin!$H3783&lt;=$C$3),Colin!$I3783,)</f>
        <v>0</v>
      </c>
      <c r="P3783">
        <f>IF(Colin!$G3783&lt;$B$2,Colin!$I3783,0)</f>
        <v>0</v>
      </c>
      <c r="Q3783">
        <f>IF(Colin!$G3783&lt;$B$1,Colin!$I3783,0)</f>
        <v>0</v>
      </c>
    </row>
    <row r="3784" spans="12:17" x14ac:dyDescent="0.25">
      <c r="L3784">
        <f>IF(AND(Colin!$G3784=$B$1,Colin!$H3784=$C$3),Colin!$I3784,)</f>
        <v>0</v>
      </c>
      <c r="M3784">
        <f>IF(AND(Colin!$G3784=$B$1,Colin!$H3784&lt;=$C$3),Colin!$I3784,)</f>
        <v>0</v>
      </c>
      <c r="N3784">
        <f>IF(AND(Colin!$G3784=$B$2,Colin!$H3784=$C$3),Colin!$I3784,)</f>
        <v>0</v>
      </c>
      <c r="O3784">
        <f>IF(AND(Colin!$G3784=$B$2,Colin!$H3784&lt;=$C$3),Colin!$I3784,)</f>
        <v>0</v>
      </c>
      <c r="P3784">
        <f>IF(Colin!$G3784&lt;$B$2,Colin!$I3784,0)</f>
        <v>0</v>
      </c>
      <c r="Q3784">
        <f>IF(Colin!$G3784&lt;$B$1,Colin!$I3784,0)</f>
        <v>0</v>
      </c>
    </row>
    <row r="3785" spans="12:17" x14ac:dyDescent="0.25">
      <c r="L3785">
        <f>IF(AND(Colin!$G3785=$B$1,Colin!$H3785=$C$3),Colin!$I3785,)</f>
        <v>0</v>
      </c>
      <c r="M3785">
        <f>IF(AND(Colin!$G3785=$B$1,Colin!$H3785&lt;=$C$3),Colin!$I3785,)</f>
        <v>0</v>
      </c>
      <c r="N3785">
        <f>IF(AND(Colin!$G3785=$B$2,Colin!$H3785=$C$3),Colin!$I3785,)</f>
        <v>0</v>
      </c>
      <c r="O3785">
        <f>IF(AND(Colin!$G3785=$B$2,Colin!$H3785&lt;=$C$3),Colin!$I3785,)</f>
        <v>0</v>
      </c>
      <c r="P3785">
        <f>IF(Colin!$G3785&lt;$B$2,Colin!$I3785,0)</f>
        <v>0</v>
      </c>
      <c r="Q3785">
        <f>IF(Colin!$G3785&lt;$B$1,Colin!$I3785,0)</f>
        <v>0</v>
      </c>
    </row>
    <row r="3786" spans="12:17" x14ac:dyDescent="0.25">
      <c r="L3786">
        <f>IF(AND(Colin!$G3786=$B$1,Colin!$H3786=$C$3),Colin!$I3786,)</f>
        <v>0</v>
      </c>
      <c r="M3786">
        <f>IF(AND(Colin!$G3786=$B$1,Colin!$H3786&lt;=$C$3),Colin!$I3786,)</f>
        <v>0</v>
      </c>
      <c r="N3786">
        <f>IF(AND(Colin!$G3786=$B$2,Colin!$H3786=$C$3),Colin!$I3786,)</f>
        <v>0</v>
      </c>
      <c r="O3786">
        <f>IF(AND(Colin!$G3786=$B$2,Colin!$H3786&lt;=$C$3),Colin!$I3786,)</f>
        <v>0</v>
      </c>
      <c r="P3786">
        <f>IF(Colin!$G3786&lt;$B$2,Colin!$I3786,0)</f>
        <v>0</v>
      </c>
      <c r="Q3786">
        <f>IF(Colin!$G3786&lt;$B$1,Colin!$I3786,0)</f>
        <v>0</v>
      </c>
    </row>
    <row r="3787" spans="12:17" x14ac:dyDescent="0.25">
      <c r="L3787">
        <f>IF(AND(Colin!$G3787=$B$1,Colin!$H3787=$C$3),Colin!$I3787,)</f>
        <v>0</v>
      </c>
      <c r="M3787">
        <f>IF(AND(Colin!$G3787=$B$1,Colin!$H3787&lt;=$C$3),Colin!$I3787,)</f>
        <v>0</v>
      </c>
      <c r="N3787">
        <f>IF(AND(Colin!$G3787=$B$2,Colin!$H3787=$C$3),Colin!$I3787,)</f>
        <v>0</v>
      </c>
      <c r="O3787">
        <f>IF(AND(Colin!$G3787=$B$2,Colin!$H3787&lt;=$C$3),Colin!$I3787,)</f>
        <v>0</v>
      </c>
      <c r="P3787">
        <f>IF(Colin!$G3787&lt;$B$2,Colin!$I3787,0)</f>
        <v>0</v>
      </c>
      <c r="Q3787">
        <f>IF(Colin!$G3787&lt;$B$1,Colin!$I3787,0)</f>
        <v>0</v>
      </c>
    </row>
    <row r="3788" spans="12:17" x14ac:dyDescent="0.25">
      <c r="L3788">
        <f>IF(AND(Colin!$G3788=$B$1,Colin!$H3788=$C$3),Colin!$I3788,)</f>
        <v>0</v>
      </c>
      <c r="M3788">
        <f>IF(AND(Colin!$G3788=$B$1,Colin!$H3788&lt;=$C$3),Colin!$I3788,)</f>
        <v>0</v>
      </c>
      <c r="N3788">
        <f>IF(AND(Colin!$G3788=$B$2,Colin!$H3788=$C$3),Colin!$I3788,)</f>
        <v>0</v>
      </c>
      <c r="O3788">
        <f>IF(AND(Colin!$G3788=$B$2,Colin!$H3788&lt;=$C$3),Colin!$I3788,)</f>
        <v>0</v>
      </c>
      <c r="P3788">
        <f>IF(Colin!$G3788&lt;$B$2,Colin!$I3788,0)</f>
        <v>0</v>
      </c>
      <c r="Q3788">
        <f>IF(Colin!$G3788&lt;$B$1,Colin!$I3788,0)</f>
        <v>0</v>
      </c>
    </row>
    <row r="3789" spans="12:17" x14ac:dyDescent="0.25">
      <c r="L3789">
        <f>IF(AND(Colin!$G3789=$B$1,Colin!$H3789=$C$3),Colin!$I3789,)</f>
        <v>0</v>
      </c>
      <c r="M3789">
        <f>IF(AND(Colin!$G3789=$B$1,Colin!$H3789&lt;=$C$3),Colin!$I3789,)</f>
        <v>0</v>
      </c>
      <c r="N3789">
        <f>IF(AND(Colin!$G3789=$B$2,Colin!$H3789=$C$3),Colin!$I3789,)</f>
        <v>0</v>
      </c>
      <c r="O3789">
        <f>IF(AND(Colin!$G3789=$B$2,Colin!$H3789&lt;=$C$3),Colin!$I3789,)</f>
        <v>0</v>
      </c>
      <c r="P3789">
        <f>IF(Colin!$G3789&lt;$B$2,Colin!$I3789,0)</f>
        <v>0</v>
      </c>
      <c r="Q3789">
        <f>IF(Colin!$G3789&lt;$B$1,Colin!$I3789,0)</f>
        <v>0</v>
      </c>
    </row>
    <row r="3790" spans="12:17" x14ac:dyDescent="0.25">
      <c r="L3790">
        <f>IF(AND(Colin!$G3790=$B$1,Colin!$H3790=$C$3),Colin!$I3790,)</f>
        <v>0</v>
      </c>
      <c r="M3790">
        <f>IF(AND(Colin!$G3790=$B$1,Colin!$H3790&lt;=$C$3),Colin!$I3790,)</f>
        <v>0</v>
      </c>
      <c r="N3790">
        <f>IF(AND(Colin!$G3790=$B$2,Colin!$H3790=$C$3),Colin!$I3790,)</f>
        <v>0</v>
      </c>
      <c r="O3790">
        <f>IF(AND(Colin!$G3790=$B$2,Colin!$H3790&lt;=$C$3),Colin!$I3790,)</f>
        <v>0</v>
      </c>
      <c r="P3790">
        <f>IF(Colin!$G3790&lt;$B$2,Colin!$I3790,0)</f>
        <v>0</v>
      </c>
      <c r="Q3790">
        <f>IF(Colin!$G3790&lt;$B$1,Colin!$I3790,0)</f>
        <v>0</v>
      </c>
    </row>
    <row r="3791" spans="12:17" x14ac:dyDescent="0.25">
      <c r="L3791">
        <f>IF(AND(Colin!$G3791=$B$1,Colin!$H3791=$C$3),Colin!$I3791,)</f>
        <v>0</v>
      </c>
      <c r="M3791">
        <f>IF(AND(Colin!$G3791=$B$1,Colin!$H3791&lt;=$C$3),Colin!$I3791,)</f>
        <v>0</v>
      </c>
      <c r="N3791">
        <f>IF(AND(Colin!$G3791=$B$2,Colin!$H3791=$C$3),Colin!$I3791,)</f>
        <v>0</v>
      </c>
      <c r="O3791">
        <f>IF(AND(Colin!$G3791=$B$2,Colin!$H3791&lt;=$C$3),Colin!$I3791,)</f>
        <v>0</v>
      </c>
      <c r="P3791">
        <f>IF(Colin!$G3791&lt;$B$2,Colin!$I3791,0)</f>
        <v>0</v>
      </c>
      <c r="Q3791">
        <f>IF(Colin!$G3791&lt;$B$1,Colin!$I3791,0)</f>
        <v>0</v>
      </c>
    </row>
    <row r="3792" spans="12:17" x14ac:dyDescent="0.25">
      <c r="L3792">
        <f>IF(AND(Colin!$G3792=$B$1,Colin!$H3792=$C$3),Colin!$I3792,)</f>
        <v>0</v>
      </c>
      <c r="M3792">
        <f>IF(AND(Colin!$G3792=$B$1,Colin!$H3792&lt;=$C$3),Colin!$I3792,)</f>
        <v>0</v>
      </c>
      <c r="N3792">
        <f>IF(AND(Colin!$G3792=$B$2,Colin!$H3792=$C$3),Colin!$I3792,)</f>
        <v>0</v>
      </c>
      <c r="O3792">
        <f>IF(AND(Colin!$G3792=$B$2,Colin!$H3792&lt;=$C$3),Colin!$I3792,)</f>
        <v>0</v>
      </c>
      <c r="P3792">
        <f>IF(Colin!$G3792&lt;$B$2,Colin!$I3792,0)</f>
        <v>0</v>
      </c>
      <c r="Q3792">
        <f>IF(Colin!$G3792&lt;$B$1,Colin!$I3792,0)</f>
        <v>0</v>
      </c>
    </row>
    <row r="3793" spans="12:17" x14ac:dyDescent="0.25">
      <c r="L3793">
        <f>IF(AND(Colin!$G3793=$B$1,Colin!$H3793=$C$3),Colin!$I3793,)</f>
        <v>0</v>
      </c>
      <c r="M3793">
        <f>IF(AND(Colin!$G3793=$B$1,Colin!$H3793&lt;=$C$3),Colin!$I3793,)</f>
        <v>0</v>
      </c>
      <c r="N3793">
        <f>IF(AND(Colin!$G3793=$B$2,Colin!$H3793=$C$3),Colin!$I3793,)</f>
        <v>0</v>
      </c>
      <c r="O3793">
        <f>IF(AND(Colin!$G3793=$B$2,Colin!$H3793&lt;=$C$3),Colin!$I3793,)</f>
        <v>0</v>
      </c>
      <c r="P3793">
        <f>IF(Colin!$G3793&lt;$B$2,Colin!$I3793,0)</f>
        <v>0</v>
      </c>
      <c r="Q3793">
        <f>IF(Colin!$G3793&lt;$B$1,Colin!$I3793,0)</f>
        <v>0</v>
      </c>
    </row>
    <row r="3794" spans="12:17" x14ac:dyDescent="0.25">
      <c r="L3794">
        <f>IF(AND(Colin!$G3794=$B$1,Colin!$H3794=$C$3),Colin!$I3794,)</f>
        <v>0</v>
      </c>
      <c r="M3794">
        <f>IF(AND(Colin!$G3794=$B$1,Colin!$H3794&lt;=$C$3),Colin!$I3794,)</f>
        <v>0</v>
      </c>
      <c r="N3794">
        <f>IF(AND(Colin!$G3794=$B$2,Colin!$H3794=$C$3),Colin!$I3794,)</f>
        <v>0</v>
      </c>
      <c r="O3794">
        <f>IF(AND(Colin!$G3794=$B$2,Colin!$H3794&lt;=$C$3),Colin!$I3794,)</f>
        <v>0</v>
      </c>
      <c r="P3794">
        <f>IF(Colin!$G3794&lt;$B$2,Colin!$I3794,0)</f>
        <v>0</v>
      </c>
      <c r="Q3794">
        <f>IF(Colin!$G3794&lt;$B$1,Colin!$I3794,0)</f>
        <v>0</v>
      </c>
    </row>
    <row r="3795" spans="12:17" x14ac:dyDescent="0.25">
      <c r="L3795">
        <f>IF(AND(Colin!$G3795=$B$1,Colin!$H3795=$C$3),Colin!$I3795,)</f>
        <v>0</v>
      </c>
      <c r="M3795">
        <f>IF(AND(Colin!$G3795=$B$1,Colin!$H3795&lt;=$C$3),Colin!$I3795,)</f>
        <v>0</v>
      </c>
      <c r="N3795">
        <f>IF(AND(Colin!$G3795=$B$2,Colin!$H3795=$C$3),Colin!$I3795,)</f>
        <v>0</v>
      </c>
      <c r="O3795">
        <f>IF(AND(Colin!$G3795=$B$2,Colin!$H3795&lt;=$C$3),Colin!$I3795,)</f>
        <v>0</v>
      </c>
      <c r="P3795">
        <f>IF(Colin!$G3795&lt;$B$2,Colin!$I3795,0)</f>
        <v>0</v>
      </c>
      <c r="Q3795">
        <f>IF(Colin!$G3795&lt;$B$1,Colin!$I3795,0)</f>
        <v>0</v>
      </c>
    </row>
    <row r="3796" spans="12:17" x14ac:dyDescent="0.25">
      <c r="L3796">
        <f>IF(AND(Colin!$G3796=$B$1,Colin!$H3796=$C$3),Colin!$I3796,)</f>
        <v>0</v>
      </c>
      <c r="M3796">
        <f>IF(AND(Colin!$G3796=$B$1,Colin!$H3796&lt;=$C$3),Colin!$I3796,)</f>
        <v>0</v>
      </c>
      <c r="N3796">
        <f>IF(AND(Colin!$G3796=$B$2,Colin!$H3796=$C$3),Colin!$I3796,)</f>
        <v>0</v>
      </c>
      <c r="O3796">
        <f>IF(AND(Colin!$G3796=$B$2,Colin!$H3796&lt;=$C$3),Colin!$I3796,)</f>
        <v>0</v>
      </c>
      <c r="P3796">
        <f>IF(Colin!$G3796&lt;$B$2,Colin!$I3796,0)</f>
        <v>0</v>
      </c>
      <c r="Q3796">
        <f>IF(Colin!$G3796&lt;$B$1,Colin!$I3796,0)</f>
        <v>0</v>
      </c>
    </row>
    <row r="3797" spans="12:17" x14ac:dyDescent="0.25">
      <c r="L3797">
        <f>IF(AND(Colin!$G3797=$B$1,Colin!$H3797=$C$3),Colin!$I3797,)</f>
        <v>0</v>
      </c>
      <c r="M3797">
        <f>IF(AND(Colin!$G3797=$B$1,Colin!$H3797&lt;=$C$3),Colin!$I3797,)</f>
        <v>0</v>
      </c>
      <c r="N3797">
        <f>IF(AND(Colin!$G3797=$B$2,Colin!$H3797=$C$3),Colin!$I3797,)</f>
        <v>0</v>
      </c>
      <c r="O3797">
        <f>IF(AND(Colin!$G3797=$B$2,Colin!$H3797&lt;=$C$3),Colin!$I3797,)</f>
        <v>0</v>
      </c>
      <c r="P3797">
        <f>IF(Colin!$G3797&lt;$B$2,Colin!$I3797,0)</f>
        <v>0</v>
      </c>
      <c r="Q3797">
        <f>IF(Colin!$G3797&lt;$B$1,Colin!$I3797,0)</f>
        <v>0</v>
      </c>
    </row>
    <row r="3798" spans="12:17" x14ac:dyDescent="0.25">
      <c r="L3798">
        <f>IF(AND(Colin!$G3798=$B$1,Colin!$H3798=$C$3),Colin!$I3798,)</f>
        <v>0</v>
      </c>
      <c r="M3798">
        <f>IF(AND(Colin!$G3798=$B$1,Colin!$H3798&lt;=$C$3),Colin!$I3798,)</f>
        <v>0</v>
      </c>
      <c r="N3798">
        <f>IF(AND(Colin!$G3798=$B$2,Colin!$H3798=$C$3),Colin!$I3798,)</f>
        <v>0</v>
      </c>
      <c r="O3798">
        <f>IF(AND(Colin!$G3798=$B$2,Colin!$H3798&lt;=$C$3),Colin!$I3798,)</f>
        <v>0</v>
      </c>
      <c r="P3798">
        <f>IF(Colin!$G3798&lt;$B$2,Colin!$I3798,0)</f>
        <v>0</v>
      </c>
      <c r="Q3798">
        <f>IF(Colin!$G3798&lt;$B$1,Colin!$I3798,0)</f>
        <v>0</v>
      </c>
    </row>
    <row r="3799" spans="12:17" x14ac:dyDescent="0.25">
      <c r="L3799">
        <f>IF(AND(Colin!$G3799=$B$1,Colin!$H3799=$C$3),Colin!$I3799,)</f>
        <v>0</v>
      </c>
      <c r="M3799">
        <f>IF(AND(Colin!$G3799=$B$1,Colin!$H3799&lt;=$C$3),Colin!$I3799,)</f>
        <v>0</v>
      </c>
      <c r="N3799">
        <f>IF(AND(Colin!$G3799=$B$2,Colin!$H3799=$C$3),Colin!$I3799,)</f>
        <v>0</v>
      </c>
      <c r="O3799">
        <f>IF(AND(Colin!$G3799=$B$2,Colin!$H3799&lt;=$C$3),Colin!$I3799,)</f>
        <v>0</v>
      </c>
      <c r="P3799">
        <f>IF(Colin!$G3799&lt;$B$2,Colin!$I3799,0)</f>
        <v>0</v>
      </c>
      <c r="Q3799">
        <f>IF(Colin!$G3799&lt;$B$1,Colin!$I3799,0)</f>
        <v>0</v>
      </c>
    </row>
    <row r="3800" spans="12:17" x14ac:dyDescent="0.25">
      <c r="L3800">
        <f>IF(AND(Colin!$G3800=$B$1,Colin!$H3800=$C$3),Colin!$I3800,)</f>
        <v>0</v>
      </c>
      <c r="M3800">
        <f>IF(AND(Colin!$G3800=$B$1,Colin!$H3800&lt;=$C$3),Colin!$I3800,)</f>
        <v>0</v>
      </c>
      <c r="N3800">
        <f>IF(AND(Colin!$G3800=$B$2,Colin!$H3800=$C$3),Colin!$I3800,)</f>
        <v>0</v>
      </c>
      <c r="O3800">
        <f>IF(AND(Colin!$G3800=$B$2,Colin!$H3800&lt;=$C$3),Colin!$I3800,)</f>
        <v>0</v>
      </c>
      <c r="P3800">
        <f>IF(Colin!$G3800&lt;$B$2,Colin!$I3800,0)</f>
        <v>0</v>
      </c>
      <c r="Q3800">
        <f>IF(Colin!$G3800&lt;$B$1,Colin!$I3800,0)</f>
        <v>0</v>
      </c>
    </row>
    <row r="3801" spans="12:17" x14ac:dyDescent="0.25">
      <c r="L3801">
        <f>IF(AND(Colin!$G3801=$B$1,Colin!$H3801=$C$3),Colin!$I3801,)</f>
        <v>0</v>
      </c>
      <c r="M3801">
        <f>IF(AND(Colin!$G3801=$B$1,Colin!$H3801&lt;=$C$3),Colin!$I3801,)</f>
        <v>0</v>
      </c>
      <c r="N3801">
        <f>IF(AND(Colin!$G3801=$B$2,Colin!$H3801=$C$3),Colin!$I3801,)</f>
        <v>0</v>
      </c>
      <c r="O3801">
        <f>IF(AND(Colin!$G3801=$B$2,Colin!$H3801&lt;=$C$3),Colin!$I3801,)</f>
        <v>0</v>
      </c>
      <c r="P3801">
        <f>IF(Colin!$G3801&lt;$B$2,Colin!$I3801,0)</f>
        <v>0</v>
      </c>
      <c r="Q3801">
        <f>IF(Colin!$G3801&lt;$B$1,Colin!$I3801,0)</f>
        <v>0</v>
      </c>
    </row>
    <row r="3802" spans="12:17" x14ac:dyDescent="0.25">
      <c r="L3802">
        <f>IF(AND(Colin!$G3802=$B$1,Colin!$H3802=$C$3),Colin!$I3802,)</f>
        <v>0</v>
      </c>
      <c r="M3802">
        <f>IF(AND(Colin!$G3802=$B$1,Colin!$H3802&lt;=$C$3),Colin!$I3802,)</f>
        <v>0</v>
      </c>
      <c r="N3802">
        <f>IF(AND(Colin!$G3802=$B$2,Colin!$H3802=$C$3),Colin!$I3802,)</f>
        <v>0</v>
      </c>
      <c r="O3802">
        <f>IF(AND(Colin!$G3802=$B$2,Colin!$H3802&lt;=$C$3),Colin!$I3802,)</f>
        <v>0</v>
      </c>
      <c r="P3802">
        <f>IF(Colin!$G3802&lt;$B$2,Colin!$I3802,0)</f>
        <v>0</v>
      </c>
      <c r="Q3802">
        <f>IF(Colin!$G3802&lt;$B$1,Colin!$I3802,0)</f>
        <v>0</v>
      </c>
    </row>
    <row r="3803" spans="12:17" x14ac:dyDescent="0.25">
      <c r="L3803">
        <f>IF(AND(Colin!$G3803=$B$1,Colin!$H3803=$C$3),Colin!$I3803,)</f>
        <v>0</v>
      </c>
      <c r="M3803">
        <f>IF(AND(Colin!$G3803=$B$1,Colin!$H3803&lt;=$C$3),Colin!$I3803,)</f>
        <v>0</v>
      </c>
      <c r="N3803">
        <f>IF(AND(Colin!$G3803=$B$2,Colin!$H3803=$C$3),Colin!$I3803,)</f>
        <v>0</v>
      </c>
      <c r="O3803">
        <f>IF(AND(Colin!$G3803=$B$2,Colin!$H3803&lt;=$C$3),Colin!$I3803,)</f>
        <v>0</v>
      </c>
      <c r="P3803">
        <f>IF(Colin!$G3803&lt;$B$2,Colin!$I3803,0)</f>
        <v>0</v>
      </c>
      <c r="Q3803">
        <f>IF(Colin!$G3803&lt;$B$1,Colin!$I3803,0)</f>
        <v>0</v>
      </c>
    </row>
    <row r="3804" spans="12:17" x14ac:dyDescent="0.25">
      <c r="L3804">
        <f>IF(AND(Colin!$G3804=$B$1,Colin!$H3804=$C$3),Colin!$I3804,)</f>
        <v>0</v>
      </c>
      <c r="M3804">
        <f>IF(AND(Colin!$G3804=$B$1,Colin!$H3804&lt;=$C$3),Colin!$I3804,)</f>
        <v>0</v>
      </c>
      <c r="N3804">
        <f>IF(AND(Colin!$G3804=$B$2,Colin!$H3804=$C$3),Colin!$I3804,)</f>
        <v>0</v>
      </c>
      <c r="O3804">
        <f>IF(AND(Colin!$G3804=$B$2,Colin!$H3804&lt;=$C$3),Colin!$I3804,)</f>
        <v>0</v>
      </c>
      <c r="P3804">
        <f>IF(Colin!$G3804&lt;$B$2,Colin!$I3804,0)</f>
        <v>0</v>
      </c>
      <c r="Q3804">
        <f>IF(Colin!$G3804&lt;$B$1,Colin!$I3804,0)</f>
        <v>0</v>
      </c>
    </row>
    <row r="3805" spans="12:17" x14ac:dyDescent="0.25">
      <c r="L3805">
        <f>IF(AND(Colin!$G3805=$B$1,Colin!$H3805=$C$3),Colin!$I3805,)</f>
        <v>0</v>
      </c>
      <c r="M3805">
        <f>IF(AND(Colin!$G3805=$B$1,Colin!$H3805&lt;=$C$3),Colin!$I3805,)</f>
        <v>0</v>
      </c>
      <c r="N3805">
        <f>IF(AND(Colin!$G3805=$B$2,Colin!$H3805=$C$3),Colin!$I3805,)</f>
        <v>0</v>
      </c>
      <c r="O3805">
        <f>IF(AND(Colin!$G3805=$B$2,Colin!$H3805&lt;=$C$3),Colin!$I3805,)</f>
        <v>0</v>
      </c>
      <c r="P3805">
        <f>IF(Colin!$G3805&lt;$B$2,Colin!$I3805,0)</f>
        <v>0</v>
      </c>
      <c r="Q3805">
        <f>IF(Colin!$G3805&lt;$B$1,Colin!$I3805,0)</f>
        <v>0</v>
      </c>
    </row>
    <row r="3806" spans="12:17" x14ac:dyDescent="0.25">
      <c r="L3806">
        <f>IF(AND(Colin!$G3806=$B$1,Colin!$H3806=$C$3),Colin!$I3806,)</f>
        <v>0</v>
      </c>
      <c r="M3806">
        <f>IF(AND(Colin!$G3806=$B$1,Colin!$H3806&lt;=$C$3),Colin!$I3806,)</f>
        <v>0</v>
      </c>
      <c r="N3806">
        <f>IF(AND(Colin!$G3806=$B$2,Colin!$H3806=$C$3),Colin!$I3806,)</f>
        <v>0</v>
      </c>
      <c r="O3806">
        <f>IF(AND(Colin!$G3806=$B$2,Colin!$H3806&lt;=$C$3),Colin!$I3806,)</f>
        <v>0</v>
      </c>
      <c r="P3806">
        <f>IF(Colin!$G3806&lt;$B$2,Colin!$I3806,0)</f>
        <v>0</v>
      </c>
      <c r="Q3806">
        <f>IF(Colin!$G3806&lt;$B$1,Colin!$I3806,0)</f>
        <v>0</v>
      </c>
    </row>
    <row r="3807" spans="12:17" x14ac:dyDescent="0.25">
      <c r="L3807">
        <f>IF(AND(Colin!$G3807=$B$1,Colin!$H3807=$C$3),Colin!$I3807,)</f>
        <v>0</v>
      </c>
      <c r="M3807">
        <f>IF(AND(Colin!$G3807=$B$1,Colin!$H3807&lt;=$C$3),Colin!$I3807,)</f>
        <v>0</v>
      </c>
      <c r="N3807">
        <f>IF(AND(Colin!$G3807=$B$2,Colin!$H3807=$C$3),Colin!$I3807,)</f>
        <v>0</v>
      </c>
      <c r="O3807">
        <f>IF(AND(Colin!$G3807=$B$2,Colin!$H3807&lt;=$C$3),Colin!$I3807,)</f>
        <v>0</v>
      </c>
      <c r="P3807">
        <f>IF(Colin!$G3807&lt;$B$2,Colin!$I3807,0)</f>
        <v>0</v>
      </c>
      <c r="Q3807">
        <f>IF(Colin!$G3807&lt;$B$1,Colin!$I3807,0)</f>
        <v>0</v>
      </c>
    </row>
    <row r="3808" spans="12:17" x14ac:dyDescent="0.25">
      <c r="L3808">
        <f>IF(AND(Colin!$G3808=$B$1,Colin!$H3808=$C$3),Colin!$I3808,)</f>
        <v>0</v>
      </c>
      <c r="M3808">
        <f>IF(AND(Colin!$G3808=$B$1,Colin!$H3808&lt;=$C$3),Colin!$I3808,)</f>
        <v>0</v>
      </c>
      <c r="N3808">
        <f>IF(AND(Colin!$G3808=$B$2,Colin!$H3808=$C$3),Colin!$I3808,)</f>
        <v>0</v>
      </c>
      <c r="O3808">
        <f>IF(AND(Colin!$G3808=$B$2,Colin!$H3808&lt;=$C$3),Colin!$I3808,)</f>
        <v>0</v>
      </c>
      <c r="P3808">
        <f>IF(Colin!$G3808&lt;$B$2,Colin!$I3808,0)</f>
        <v>0</v>
      </c>
      <c r="Q3808">
        <f>IF(Colin!$G3808&lt;$B$1,Colin!$I3808,0)</f>
        <v>0</v>
      </c>
    </row>
    <row r="3809" spans="12:17" x14ac:dyDescent="0.25">
      <c r="L3809">
        <f>IF(AND(Colin!$G3809=$B$1,Colin!$H3809=$C$3),Colin!$I3809,)</f>
        <v>0</v>
      </c>
      <c r="M3809">
        <f>IF(AND(Colin!$G3809=$B$1,Colin!$H3809&lt;=$C$3),Colin!$I3809,)</f>
        <v>0</v>
      </c>
      <c r="N3809">
        <f>IF(AND(Colin!$G3809=$B$2,Colin!$H3809=$C$3),Colin!$I3809,)</f>
        <v>0</v>
      </c>
      <c r="O3809">
        <f>IF(AND(Colin!$G3809=$B$2,Colin!$H3809&lt;=$C$3),Colin!$I3809,)</f>
        <v>0</v>
      </c>
      <c r="P3809">
        <f>IF(Colin!$G3809&lt;$B$2,Colin!$I3809,0)</f>
        <v>0</v>
      </c>
      <c r="Q3809">
        <f>IF(Colin!$G3809&lt;$B$1,Colin!$I3809,0)</f>
        <v>0</v>
      </c>
    </row>
    <row r="3810" spans="12:17" x14ac:dyDescent="0.25">
      <c r="L3810">
        <f>IF(AND(Colin!$G3810=$B$1,Colin!$H3810=$C$3),Colin!$I3810,)</f>
        <v>0</v>
      </c>
      <c r="M3810">
        <f>IF(AND(Colin!$G3810=$B$1,Colin!$H3810&lt;=$C$3),Colin!$I3810,)</f>
        <v>0</v>
      </c>
      <c r="N3810">
        <f>IF(AND(Colin!$G3810=$B$2,Colin!$H3810=$C$3),Colin!$I3810,)</f>
        <v>0</v>
      </c>
      <c r="O3810">
        <f>IF(AND(Colin!$G3810=$B$2,Colin!$H3810&lt;=$C$3),Colin!$I3810,)</f>
        <v>0</v>
      </c>
      <c r="P3810">
        <f>IF(Colin!$G3810&lt;$B$2,Colin!$I3810,0)</f>
        <v>0</v>
      </c>
      <c r="Q3810">
        <f>IF(Colin!$G3810&lt;$B$1,Colin!$I3810,0)</f>
        <v>0</v>
      </c>
    </row>
    <row r="3811" spans="12:17" x14ac:dyDescent="0.25">
      <c r="L3811">
        <f>IF(AND(Colin!$G3811=$B$1,Colin!$H3811=$C$3),Colin!$I3811,)</f>
        <v>0</v>
      </c>
      <c r="M3811">
        <f>IF(AND(Colin!$G3811=$B$1,Colin!$H3811&lt;=$C$3),Colin!$I3811,)</f>
        <v>0</v>
      </c>
      <c r="N3811">
        <f>IF(AND(Colin!$G3811=$B$2,Colin!$H3811=$C$3),Colin!$I3811,)</f>
        <v>0</v>
      </c>
      <c r="O3811">
        <f>IF(AND(Colin!$G3811=$B$2,Colin!$H3811&lt;=$C$3),Colin!$I3811,)</f>
        <v>0</v>
      </c>
      <c r="P3811">
        <f>IF(Colin!$G3811&lt;$B$2,Colin!$I3811,0)</f>
        <v>0</v>
      </c>
      <c r="Q3811">
        <f>IF(Colin!$G3811&lt;$B$1,Colin!$I3811,0)</f>
        <v>0</v>
      </c>
    </row>
    <row r="3812" spans="12:17" x14ac:dyDescent="0.25">
      <c r="L3812">
        <f>IF(AND(Colin!$G3812=$B$1,Colin!$H3812=$C$3),Colin!$I3812,)</f>
        <v>0</v>
      </c>
      <c r="M3812">
        <f>IF(AND(Colin!$G3812=$B$1,Colin!$H3812&lt;=$C$3),Colin!$I3812,)</f>
        <v>0</v>
      </c>
      <c r="N3812">
        <f>IF(AND(Colin!$G3812=$B$2,Colin!$H3812=$C$3),Colin!$I3812,)</f>
        <v>0</v>
      </c>
      <c r="O3812">
        <f>IF(AND(Colin!$G3812=$B$2,Colin!$H3812&lt;=$C$3),Colin!$I3812,)</f>
        <v>0</v>
      </c>
      <c r="P3812">
        <f>IF(Colin!$G3812&lt;$B$2,Colin!$I3812,0)</f>
        <v>0</v>
      </c>
      <c r="Q3812">
        <f>IF(Colin!$G3812&lt;$B$1,Colin!$I3812,0)</f>
        <v>0</v>
      </c>
    </row>
    <row r="3813" spans="12:17" x14ac:dyDescent="0.25">
      <c r="L3813">
        <f>IF(AND(Colin!$G3813=$B$1,Colin!$H3813=$C$3),Colin!$I3813,)</f>
        <v>0</v>
      </c>
      <c r="M3813">
        <f>IF(AND(Colin!$G3813=$B$1,Colin!$H3813&lt;=$C$3),Colin!$I3813,)</f>
        <v>0</v>
      </c>
      <c r="N3813">
        <f>IF(AND(Colin!$G3813=$B$2,Colin!$H3813=$C$3),Colin!$I3813,)</f>
        <v>0</v>
      </c>
      <c r="O3813">
        <f>IF(AND(Colin!$G3813=$B$2,Colin!$H3813&lt;=$C$3),Colin!$I3813,)</f>
        <v>0</v>
      </c>
      <c r="P3813">
        <f>IF(Colin!$G3813&lt;$B$2,Colin!$I3813,0)</f>
        <v>0</v>
      </c>
      <c r="Q3813">
        <f>IF(Colin!$G3813&lt;$B$1,Colin!$I3813,0)</f>
        <v>0</v>
      </c>
    </row>
    <row r="3814" spans="12:17" x14ac:dyDescent="0.25">
      <c r="L3814">
        <f>IF(AND(Colin!$G3814=$B$1,Colin!$H3814=$C$3),Colin!$I3814,)</f>
        <v>0</v>
      </c>
      <c r="M3814">
        <f>IF(AND(Colin!$G3814=$B$1,Colin!$H3814&lt;=$C$3),Colin!$I3814,)</f>
        <v>0</v>
      </c>
      <c r="N3814">
        <f>IF(AND(Colin!$G3814=$B$2,Colin!$H3814=$C$3),Colin!$I3814,)</f>
        <v>0</v>
      </c>
      <c r="O3814">
        <f>IF(AND(Colin!$G3814=$B$2,Colin!$H3814&lt;=$C$3),Colin!$I3814,)</f>
        <v>0</v>
      </c>
      <c r="P3814">
        <f>IF(Colin!$G3814&lt;$B$2,Colin!$I3814,0)</f>
        <v>0</v>
      </c>
      <c r="Q3814">
        <f>IF(Colin!$G3814&lt;$B$1,Colin!$I3814,0)</f>
        <v>0</v>
      </c>
    </row>
    <row r="3815" spans="12:17" x14ac:dyDescent="0.25">
      <c r="L3815">
        <f>IF(AND(Colin!$G3815=$B$1,Colin!$H3815=$C$3),Colin!$I3815,)</f>
        <v>0</v>
      </c>
      <c r="M3815">
        <f>IF(AND(Colin!$G3815=$B$1,Colin!$H3815&lt;=$C$3),Colin!$I3815,)</f>
        <v>0</v>
      </c>
      <c r="N3815">
        <f>IF(AND(Colin!$G3815=$B$2,Colin!$H3815=$C$3),Colin!$I3815,)</f>
        <v>0</v>
      </c>
      <c r="O3815">
        <f>IF(AND(Colin!$G3815=$B$2,Colin!$H3815&lt;=$C$3),Colin!$I3815,)</f>
        <v>0</v>
      </c>
      <c r="P3815">
        <f>IF(Colin!$G3815&lt;$B$2,Colin!$I3815,0)</f>
        <v>0</v>
      </c>
      <c r="Q3815">
        <f>IF(Colin!$G3815&lt;$B$1,Colin!$I3815,0)</f>
        <v>0</v>
      </c>
    </row>
    <row r="3816" spans="12:17" x14ac:dyDescent="0.25">
      <c r="L3816">
        <f>IF(AND(Colin!$G3816=$B$1,Colin!$H3816=$C$3),Colin!$I3816,)</f>
        <v>0</v>
      </c>
      <c r="M3816">
        <f>IF(AND(Colin!$G3816=$B$1,Colin!$H3816&lt;=$C$3),Colin!$I3816,)</f>
        <v>0</v>
      </c>
      <c r="N3816">
        <f>IF(AND(Colin!$G3816=$B$2,Colin!$H3816=$C$3),Colin!$I3816,)</f>
        <v>0</v>
      </c>
      <c r="O3816">
        <f>IF(AND(Colin!$G3816=$B$2,Colin!$H3816&lt;=$C$3),Colin!$I3816,)</f>
        <v>0</v>
      </c>
      <c r="P3816">
        <f>IF(Colin!$G3816&lt;$B$2,Colin!$I3816,0)</f>
        <v>0</v>
      </c>
      <c r="Q3816">
        <f>IF(Colin!$G3816&lt;$B$1,Colin!$I3816,0)</f>
        <v>0</v>
      </c>
    </row>
    <row r="3817" spans="12:17" x14ac:dyDescent="0.25">
      <c r="L3817">
        <f>IF(AND(Colin!$G3817=$B$1,Colin!$H3817=$C$3),Colin!$I3817,)</f>
        <v>0</v>
      </c>
      <c r="M3817">
        <f>IF(AND(Colin!$G3817=$B$1,Colin!$H3817&lt;=$C$3),Colin!$I3817,)</f>
        <v>0</v>
      </c>
      <c r="N3817">
        <f>IF(AND(Colin!$G3817=$B$2,Colin!$H3817=$C$3),Colin!$I3817,)</f>
        <v>0</v>
      </c>
      <c r="O3817">
        <f>IF(AND(Colin!$G3817=$B$2,Colin!$H3817&lt;=$C$3),Colin!$I3817,)</f>
        <v>0</v>
      </c>
      <c r="P3817">
        <f>IF(Colin!$G3817&lt;$B$2,Colin!$I3817,0)</f>
        <v>0</v>
      </c>
      <c r="Q3817">
        <f>IF(Colin!$G3817&lt;$B$1,Colin!$I3817,0)</f>
        <v>0</v>
      </c>
    </row>
    <row r="3818" spans="12:17" x14ac:dyDescent="0.25">
      <c r="L3818">
        <f>IF(AND(Colin!$G3818=$B$1,Colin!$H3818=$C$3),Colin!$I3818,)</f>
        <v>0</v>
      </c>
      <c r="M3818">
        <f>IF(AND(Colin!$G3818=$B$1,Colin!$H3818&lt;=$C$3),Colin!$I3818,)</f>
        <v>0</v>
      </c>
      <c r="N3818">
        <f>IF(AND(Colin!$G3818=$B$2,Colin!$H3818=$C$3),Colin!$I3818,)</f>
        <v>0</v>
      </c>
      <c r="O3818">
        <f>IF(AND(Colin!$G3818=$B$2,Colin!$H3818&lt;=$C$3),Colin!$I3818,)</f>
        <v>0</v>
      </c>
      <c r="P3818">
        <f>IF(Colin!$G3818&lt;$B$2,Colin!$I3818,0)</f>
        <v>0</v>
      </c>
      <c r="Q3818">
        <f>IF(Colin!$G3818&lt;$B$1,Colin!$I3818,0)</f>
        <v>0</v>
      </c>
    </row>
    <row r="3819" spans="12:17" x14ac:dyDescent="0.25">
      <c r="L3819">
        <f>IF(AND(Colin!$G3819=$B$1,Colin!$H3819=$C$3),Colin!$I3819,)</f>
        <v>0</v>
      </c>
      <c r="M3819">
        <f>IF(AND(Colin!$G3819=$B$1,Colin!$H3819&lt;=$C$3),Colin!$I3819,)</f>
        <v>0</v>
      </c>
      <c r="N3819">
        <f>IF(AND(Colin!$G3819=$B$2,Colin!$H3819=$C$3),Colin!$I3819,)</f>
        <v>0</v>
      </c>
      <c r="O3819">
        <f>IF(AND(Colin!$G3819=$B$2,Colin!$H3819&lt;=$C$3),Colin!$I3819,)</f>
        <v>0</v>
      </c>
      <c r="P3819">
        <f>IF(Colin!$G3819&lt;$B$2,Colin!$I3819,0)</f>
        <v>0</v>
      </c>
      <c r="Q3819">
        <f>IF(Colin!$G3819&lt;$B$1,Colin!$I3819,0)</f>
        <v>0</v>
      </c>
    </row>
    <row r="3820" spans="12:17" x14ac:dyDescent="0.25">
      <c r="L3820">
        <f>IF(AND(Colin!$G3820=$B$1,Colin!$H3820=$C$3),Colin!$I3820,)</f>
        <v>0</v>
      </c>
      <c r="M3820">
        <f>IF(AND(Colin!$G3820=$B$1,Colin!$H3820&lt;=$C$3),Colin!$I3820,)</f>
        <v>0</v>
      </c>
      <c r="N3820">
        <f>IF(AND(Colin!$G3820=$B$2,Colin!$H3820=$C$3),Colin!$I3820,)</f>
        <v>0</v>
      </c>
      <c r="O3820">
        <f>IF(AND(Colin!$G3820=$B$2,Colin!$H3820&lt;=$C$3),Colin!$I3820,)</f>
        <v>0</v>
      </c>
      <c r="P3820">
        <f>IF(Colin!$G3820&lt;$B$2,Colin!$I3820,0)</f>
        <v>0</v>
      </c>
      <c r="Q3820">
        <f>IF(Colin!$G3820&lt;$B$1,Colin!$I3820,0)</f>
        <v>0</v>
      </c>
    </row>
    <row r="3821" spans="12:17" x14ac:dyDescent="0.25">
      <c r="L3821">
        <f>IF(AND(Colin!$G3821=$B$1,Colin!$H3821=$C$3),Colin!$I3821,)</f>
        <v>0</v>
      </c>
      <c r="M3821">
        <f>IF(AND(Colin!$G3821=$B$1,Colin!$H3821&lt;=$C$3),Colin!$I3821,)</f>
        <v>0</v>
      </c>
      <c r="N3821">
        <f>IF(AND(Colin!$G3821=$B$2,Colin!$H3821=$C$3),Colin!$I3821,)</f>
        <v>0</v>
      </c>
      <c r="O3821">
        <f>IF(AND(Colin!$G3821=$B$2,Colin!$H3821&lt;=$C$3),Colin!$I3821,)</f>
        <v>0</v>
      </c>
      <c r="P3821">
        <f>IF(Colin!$G3821&lt;$B$2,Colin!$I3821,0)</f>
        <v>0</v>
      </c>
      <c r="Q3821">
        <f>IF(Colin!$G3821&lt;$B$1,Colin!$I3821,0)</f>
        <v>0</v>
      </c>
    </row>
    <row r="3822" spans="12:17" x14ac:dyDescent="0.25">
      <c r="L3822">
        <f>IF(AND(Colin!$G3822=$B$1,Colin!$H3822=$C$3),Colin!$I3822,)</f>
        <v>0</v>
      </c>
      <c r="M3822">
        <f>IF(AND(Colin!$G3822=$B$1,Colin!$H3822&lt;=$C$3),Colin!$I3822,)</f>
        <v>0</v>
      </c>
      <c r="N3822">
        <f>IF(AND(Colin!$G3822=$B$2,Colin!$H3822=$C$3),Colin!$I3822,)</f>
        <v>0</v>
      </c>
      <c r="O3822">
        <f>IF(AND(Colin!$G3822=$B$2,Colin!$H3822&lt;=$C$3),Colin!$I3822,)</f>
        <v>0</v>
      </c>
      <c r="P3822">
        <f>IF(Colin!$G3822&lt;$B$2,Colin!$I3822,0)</f>
        <v>0</v>
      </c>
      <c r="Q3822">
        <f>IF(Colin!$G3822&lt;$B$1,Colin!$I3822,0)</f>
        <v>0</v>
      </c>
    </row>
    <row r="3823" spans="12:17" x14ac:dyDescent="0.25">
      <c r="L3823">
        <f>IF(AND(Colin!$G3823=$B$1,Colin!$H3823=$C$3),Colin!$I3823,)</f>
        <v>0</v>
      </c>
      <c r="M3823">
        <f>IF(AND(Colin!$G3823=$B$1,Colin!$H3823&lt;=$C$3),Colin!$I3823,)</f>
        <v>0</v>
      </c>
      <c r="N3823">
        <f>IF(AND(Colin!$G3823=$B$2,Colin!$H3823=$C$3),Colin!$I3823,)</f>
        <v>0</v>
      </c>
      <c r="O3823">
        <f>IF(AND(Colin!$G3823=$B$2,Colin!$H3823&lt;=$C$3),Colin!$I3823,)</f>
        <v>0</v>
      </c>
      <c r="P3823">
        <f>IF(Colin!$G3823&lt;$B$2,Colin!$I3823,0)</f>
        <v>0</v>
      </c>
      <c r="Q3823">
        <f>IF(Colin!$G3823&lt;$B$1,Colin!$I3823,0)</f>
        <v>0</v>
      </c>
    </row>
    <row r="3824" spans="12:17" x14ac:dyDescent="0.25">
      <c r="L3824">
        <f>IF(AND(Colin!$G3824=$B$1,Colin!$H3824=$C$3),Colin!$I3824,)</f>
        <v>0</v>
      </c>
      <c r="M3824">
        <f>IF(AND(Colin!$G3824=$B$1,Colin!$H3824&lt;=$C$3),Colin!$I3824,)</f>
        <v>0</v>
      </c>
      <c r="N3824">
        <f>IF(AND(Colin!$G3824=$B$2,Colin!$H3824=$C$3),Colin!$I3824,)</f>
        <v>0</v>
      </c>
      <c r="O3824">
        <f>IF(AND(Colin!$G3824=$B$2,Colin!$H3824&lt;=$C$3),Colin!$I3824,)</f>
        <v>0</v>
      </c>
      <c r="P3824">
        <f>IF(Colin!$G3824&lt;$B$2,Colin!$I3824,0)</f>
        <v>0</v>
      </c>
      <c r="Q3824">
        <f>IF(Colin!$G3824&lt;$B$1,Colin!$I3824,0)</f>
        <v>0</v>
      </c>
    </row>
    <row r="3825" spans="12:17" x14ac:dyDescent="0.25">
      <c r="L3825">
        <f>IF(AND(Colin!$G3825=$B$1,Colin!$H3825=$C$3),Colin!$I3825,)</f>
        <v>0</v>
      </c>
      <c r="M3825">
        <f>IF(AND(Colin!$G3825=$B$1,Colin!$H3825&lt;=$C$3),Colin!$I3825,)</f>
        <v>0</v>
      </c>
      <c r="N3825">
        <f>IF(AND(Colin!$G3825=$B$2,Colin!$H3825=$C$3),Colin!$I3825,)</f>
        <v>0</v>
      </c>
      <c r="O3825">
        <f>IF(AND(Colin!$G3825=$B$2,Colin!$H3825&lt;=$C$3),Colin!$I3825,)</f>
        <v>0</v>
      </c>
      <c r="P3825">
        <f>IF(Colin!$G3825&lt;$B$2,Colin!$I3825,0)</f>
        <v>0</v>
      </c>
      <c r="Q3825">
        <f>IF(Colin!$G3825&lt;$B$1,Colin!$I3825,0)</f>
        <v>0</v>
      </c>
    </row>
    <row r="3826" spans="12:17" x14ac:dyDescent="0.25">
      <c r="L3826">
        <f>IF(AND(Colin!$G3826=$B$1,Colin!$H3826=$C$3),Colin!$I3826,)</f>
        <v>0</v>
      </c>
      <c r="M3826">
        <f>IF(AND(Colin!$G3826=$B$1,Colin!$H3826&lt;=$C$3),Colin!$I3826,)</f>
        <v>0</v>
      </c>
      <c r="N3826">
        <f>IF(AND(Colin!$G3826=$B$2,Colin!$H3826=$C$3),Colin!$I3826,)</f>
        <v>0</v>
      </c>
      <c r="O3826">
        <f>IF(AND(Colin!$G3826=$B$2,Colin!$H3826&lt;=$C$3),Colin!$I3826,)</f>
        <v>0</v>
      </c>
      <c r="P3826">
        <f>IF(Colin!$G3826&lt;$B$2,Colin!$I3826,0)</f>
        <v>0</v>
      </c>
      <c r="Q3826">
        <f>IF(Colin!$G3826&lt;$B$1,Colin!$I3826,0)</f>
        <v>0</v>
      </c>
    </row>
    <row r="3827" spans="12:17" x14ac:dyDescent="0.25">
      <c r="L3827">
        <f>IF(AND(Colin!$G3827=$B$1,Colin!$H3827=$C$3),Colin!$I3827,)</f>
        <v>0</v>
      </c>
      <c r="M3827">
        <f>IF(AND(Colin!$G3827=$B$1,Colin!$H3827&lt;=$C$3),Colin!$I3827,)</f>
        <v>0</v>
      </c>
      <c r="N3827">
        <f>IF(AND(Colin!$G3827=$B$2,Colin!$H3827=$C$3),Colin!$I3827,)</f>
        <v>0</v>
      </c>
      <c r="O3827">
        <f>IF(AND(Colin!$G3827=$B$2,Colin!$H3827&lt;=$C$3),Colin!$I3827,)</f>
        <v>0</v>
      </c>
      <c r="P3827">
        <f>IF(Colin!$G3827&lt;$B$2,Colin!$I3827,0)</f>
        <v>0</v>
      </c>
      <c r="Q3827">
        <f>IF(Colin!$G3827&lt;$B$1,Colin!$I3827,0)</f>
        <v>0</v>
      </c>
    </row>
    <row r="3828" spans="12:17" x14ac:dyDescent="0.25">
      <c r="L3828">
        <f>IF(AND(Colin!$G3828=$B$1,Colin!$H3828=$C$3),Colin!$I3828,)</f>
        <v>0</v>
      </c>
      <c r="M3828">
        <f>IF(AND(Colin!$G3828=$B$1,Colin!$H3828&lt;=$C$3),Colin!$I3828,)</f>
        <v>0</v>
      </c>
      <c r="N3828">
        <f>IF(AND(Colin!$G3828=$B$2,Colin!$H3828=$C$3),Colin!$I3828,)</f>
        <v>0</v>
      </c>
      <c r="O3828">
        <f>IF(AND(Colin!$G3828=$B$2,Colin!$H3828&lt;=$C$3),Colin!$I3828,)</f>
        <v>0</v>
      </c>
      <c r="P3828">
        <f>IF(Colin!$G3828&lt;$B$2,Colin!$I3828,0)</f>
        <v>0</v>
      </c>
      <c r="Q3828">
        <f>IF(Colin!$G3828&lt;$B$1,Colin!$I3828,0)</f>
        <v>0</v>
      </c>
    </row>
    <row r="3829" spans="12:17" x14ac:dyDescent="0.25">
      <c r="L3829">
        <f>IF(AND(Colin!$G3829=$B$1,Colin!$H3829=$C$3),Colin!$I3829,)</f>
        <v>0</v>
      </c>
      <c r="M3829">
        <f>IF(AND(Colin!$G3829=$B$1,Colin!$H3829&lt;=$C$3),Colin!$I3829,)</f>
        <v>0</v>
      </c>
      <c r="N3829">
        <f>IF(AND(Colin!$G3829=$B$2,Colin!$H3829=$C$3),Colin!$I3829,)</f>
        <v>0</v>
      </c>
      <c r="O3829">
        <f>IF(AND(Colin!$G3829=$B$2,Colin!$H3829&lt;=$C$3),Colin!$I3829,)</f>
        <v>0</v>
      </c>
      <c r="P3829">
        <f>IF(Colin!$G3829&lt;$B$2,Colin!$I3829,0)</f>
        <v>0</v>
      </c>
      <c r="Q3829">
        <f>IF(Colin!$G3829&lt;$B$1,Colin!$I3829,0)</f>
        <v>0</v>
      </c>
    </row>
    <row r="3830" spans="12:17" x14ac:dyDescent="0.25">
      <c r="L3830">
        <f>IF(AND(Colin!$G3830=$B$1,Colin!$H3830=$C$3),Colin!$I3830,)</f>
        <v>0</v>
      </c>
      <c r="M3830">
        <f>IF(AND(Colin!$G3830=$B$1,Colin!$H3830&lt;=$C$3),Colin!$I3830,)</f>
        <v>0</v>
      </c>
      <c r="N3830">
        <f>IF(AND(Colin!$G3830=$B$2,Colin!$H3830=$C$3),Colin!$I3830,)</f>
        <v>0</v>
      </c>
      <c r="O3830">
        <f>IF(AND(Colin!$G3830=$B$2,Colin!$H3830&lt;=$C$3),Colin!$I3830,)</f>
        <v>0</v>
      </c>
      <c r="P3830">
        <f>IF(Colin!$G3830&lt;$B$2,Colin!$I3830,0)</f>
        <v>0</v>
      </c>
      <c r="Q3830">
        <f>IF(Colin!$G3830&lt;$B$1,Colin!$I3830,0)</f>
        <v>0</v>
      </c>
    </row>
    <row r="3831" spans="12:17" x14ac:dyDescent="0.25">
      <c r="L3831">
        <f>IF(AND(Colin!$G3831=$B$1,Colin!$H3831=$C$3),Colin!$I3831,)</f>
        <v>0</v>
      </c>
      <c r="M3831">
        <f>IF(AND(Colin!$G3831=$B$1,Colin!$H3831&lt;=$C$3),Colin!$I3831,)</f>
        <v>0</v>
      </c>
      <c r="N3831">
        <f>IF(AND(Colin!$G3831=$B$2,Colin!$H3831=$C$3),Colin!$I3831,)</f>
        <v>0</v>
      </c>
      <c r="O3831">
        <f>IF(AND(Colin!$G3831=$B$2,Colin!$H3831&lt;=$C$3),Colin!$I3831,)</f>
        <v>0</v>
      </c>
      <c r="P3831">
        <f>IF(Colin!$G3831&lt;$B$2,Colin!$I3831,0)</f>
        <v>0</v>
      </c>
      <c r="Q3831">
        <f>IF(Colin!$G3831&lt;$B$1,Colin!$I3831,0)</f>
        <v>0</v>
      </c>
    </row>
    <row r="3832" spans="12:17" x14ac:dyDescent="0.25">
      <c r="L3832">
        <f>IF(AND(Colin!$G3832=$B$1,Colin!$H3832=$C$3),Colin!$I3832,)</f>
        <v>0</v>
      </c>
      <c r="M3832">
        <f>IF(AND(Colin!$G3832=$B$1,Colin!$H3832&lt;=$C$3),Colin!$I3832,)</f>
        <v>0</v>
      </c>
      <c r="N3832">
        <f>IF(AND(Colin!$G3832=$B$2,Colin!$H3832=$C$3),Colin!$I3832,)</f>
        <v>0</v>
      </c>
      <c r="O3832">
        <f>IF(AND(Colin!$G3832=$B$2,Colin!$H3832&lt;=$C$3),Colin!$I3832,)</f>
        <v>0</v>
      </c>
      <c r="P3832">
        <f>IF(Colin!$G3832&lt;$B$2,Colin!$I3832,0)</f>
        <v>0</v>
      </c>
      <c r="Q3832">
        <f>IF(Colin!$G3832&lt;$B$1,Colin!$I3832,0)</f>
        <v>0</v>
      </c>
    </row>
    <row r="3833" spans="12:17" x14ac:dyDescent="0.25">
      <c r="L3833">
        <f>IF(AND(Colin!$G3833=$B$1,Colin!$H3833=$C$3),Colin!$I3833,)</f>
        <v>0</v>
      </c>
      <c r="M3833">
        <f>IF(AND(Colin!$G3833=$B$1,Colin!$H3833&lt;=$C$3),Colin!$I3833,)</f>
        <v>0</v>
      </c>
      <c r="N3833">
        <f>IF(AND(Colin!$G3833=$B$2,Colin!$H3833=$C$3),Colin!$I3833,)</f>
        <v>0</v>
      </c>
      <c r="O3833">
        <f>IF(AND(Colin!$G3833=$B$2,Colin!$H3833&lt;=$C$3),Colin!$I3833,)</f>
        <v>0</v>
      </c>
      <c r="P3833">
        <f>IF(Colin!$G3833&lt;$B$2,Colin!$I3833,0)</f>
        <v>0</v>
      </c>
      <c r="Q3833">
        <f>IF(Colin!$G3833&lt;$B$1,Colin!$I3833,0)</f>
        <v>0</v>
      </c>
    </row>
    <row r="3834" spans="12:17" x14ac:dyDescent="0.25">
      <c r="L3834">
        <f>IF(AND(Colin!$G3834=$B$1,Colin!$H3834=$C$3),Colin!$I3834,)</f>
        <v>0</v>
      </c>
      <c r="M3834">
        <f>IF(AND(Colin!$G3834=$B$1,Colin!$H3834&lt;=$C$3),Colin!$I3834,)</f>
        <v>0</v>
      </c>
      <c r="N3834">
        <f>IF(AND(Colin!$G3834=$B$2,Colin!$H3834=$C$3),Colin!$I3834,)</f>
        <v>0</v>
      </c>
      <c r="O3834">
        <f>IF(AND(Colin!$G3834=$B$2,Colin!$H3834&lt;=$C$3),Colin!$I3834,)</f>
        <v>0</v>
      </c>
      <c r="P3834">
        <f>IF(Colin!$G3834&lt;$B$2,Colin!$I3834,0)</f>
        <v>0</v>
      </c>
      <c r="Q3834">
        <f>IF(Colin!$G3834&lt;$B$1,Colin!$I3834,0)</f>
        <v>0</v>
      </c>
    </row>
    <row r="3835" spans="12:17" x14ac:dyDescent="0.25">
      <c r="L3835">
        <f>IF(AND(Colin!$G3835=$B$1,Colin!$H3835=$C$3),Colin!$I3835,)</f>
        <v>0</v>
      </c>
      <c r="M3835">
        <f>IF(AND(Colin!$G3835=$B$1,Colin!$H3835&lt;=$C$3),Colin!$I3835,)</f>
        <v>0</v>
      </c>
      <c r="N3835">
        <f>IF(AND(Colin!$G3835=$B$2,Colin!$H3835=$C$3),Colin!$I3835,)</f>
        <v>0</v>
      </c>
      <c r="O3835">
        <f>IF(AND(Colin!$G3835=$B$2,Colin!$H3835&lt;=$C$3),Colin!$I3835,)</f>
        <v>0</v>
      </c>
      <c r="P3835">
        <f>IF(Colin!$G3835&lt;$B$2,Colin!$I3835,0)</f>
        <v>0</v>
      </c>
      <c r="Q3835">
        <f>IF(Colin!$G3835&lt;$B$1,Colin!$I3835,0)</f>
        <v>0</v>
      </c>
    </row>
    <row r="3836" spans="12:17" x14ac:dyDescent="0.25">
      <c r="L3836">
        <f>IF(AND(Colin!$G3836=$B$1,Colin!$H3836=$C$3),Colin!$I3836,)</f>
        <v>0</v>
      </c>
      <c r="M3836">
        <f>IF(AND(Colin!$G3836=$B$1,Colin!$H3836&lt;=$C$3),Colin!$I3836,)</f>
        <v>0</v>
      </c>
      <c r="N3836">
        <f>IF(AND(Colin!$G3836=$B$2,Colin!$H3836=$C$3),Colin!$I3836,)</f>
        <v>0</v>
      </c>
      <c r="O3836">
        <f>IF(AND(Colin!$G3836=$B$2,Colin!$H3836&lt;=$C$3),Colin!$I3836,)</f>
        <v>0</v>
      </c>
      <c r="P3836">
        <f>IF(Colin!$G3836&lt;$B$2,Colin!$I3836,0)</f>
        <v>0</v>
      </c>
      <c r="Q3836">
        <f>IF(Colin!$G3836&lt;$B$1,Colin!$I3836,0)</f>
        <v>0</v>
      </c>
    </row>
    <row r="3837" spans="12:17" x14ac:dyDescent="0.25">
      <c r="L3837">
        <f>IF(AND(Colin!$G3837=$B$1,Colin!$H3837=$C$3),Colin!$I3837,)</f>
        <v>0</v>
      </c>
      <c r="M3837">
        <f>IF(AND(Colin!$G3837=$B$1,Colin!$H3837&lt;=$C$3),Colin!$I3837,)</f>
        <v>0</v>
      </c>
      <c r="N3837">
        <f>IF(AND(Colin!$G3837=$B$2,Colin!$H3837=$C$3),Colin!$I3837,)</f>
        <v>0</v>
      </c>
      <c r="O3837">
        <f>IF(AND(Colin!$G3837=$B$2,Colin!$H3837&lt;=$C$3),Colin!$I3837,)</f>
        <v>0</v>
      </c>
      <c r="P3837">
        <f>IF(Colin!$G3837&lt;$B$2,Colin!$I3837,0)</f>
        <v>0</v>
      </c>
      <c r="Q3837">
        <f>IF(Colin!$G3837&lt;$B$1,Colin!$I3837,0)</f>
        <v>0</v>
      </c>
    </row>
    <row r="3838" spans="12:17" x14ac:dyDescent="0.25">
      <c r="L3838">
        <f>IF(AND(Colin!$G3838=$B$1,Colin!$H3838=$C$3),Colin!$I3838,)</f>
        <v>0</v>
      </c>
      <c r="M3838">
        <f>IF(AND(Colin!$G3838=$B$1,Colin!$H3838&lt;=$C$3),Colin!$I3838,)</f>
        <v>0</v>
      </c>
      <c r="N3838">
        <f>IF(AND(Colin!$G3838=$B$2,Colin!$H3838=$C$3),Colin!$I3838,)</f>
        <v>0</v>
      </c>
      <c r="O3838">
        <f>IF(AND(Colin!$G3838=$B$2,Colin!$H3838&lt;=$C$3),Colin!$I3838,)</f>
        <v>0</v>
      </c>
      <c r="P3838">
        <f>IF(Colin!$G3838&lt;$B$2,Colin!$I3838,0)</f>
        <v>0</v>
      </c>
      <c r="Q3838">
        <f>IF(Colin!$G3838&lt;$B$1,Colin!$I3838,0)</f>
        <v>0</v>
      </c>
    </row>
    <row r="3839" spans="12:17" x14ac:dyDescent="0.25">
      <c r="L3839">
        <f>IF(AND(Colin!$G3839=$B$1,Colin!$H3839=$C$3),Colin!$I3839,)</f>
        <v>0</v>
      </c>
      <c r="M3839">
        <f>IF(AND(Colin!$G3839=$B$1,Colin!$H3839&lt;=$C$3),Colin!$I3839,)</f>
        <v>0</v>
      </c>
      <c r="N3839">
        <f>IF(AND(Colin!$G3839=$B$2,Colin!$H3839=$C$3),Colin!$I3839,)</f>
        <v>0</v>
      </c>
      <c r="O3839">
        <f>IF(AND(Colin!$G3839=$B$2,Colin!$H3839&lt;=$C$3),Colin!$I3839,)</f>
        <v>0</v>
      </c>
      <c r="P3839">
        <f>IF(Colin!$G3839&lt;$B$2,Colin!$I3839,0)</f>
        <v>0</v>
      </c>
      <c r="Q3839">
        <f>IF(Colin!$G3839&lt;$B$1,Colin!$I3839,0)</f>
        <v>0</v>
      </c>
    </row>
    <row r="3840" spans="12:17" x14ac:dyDescent="0.25">
      <c r="L3840">
        <f>IF(AND(Colin!$G3840=$B$1,Colin!$H3840=$C$3),Colin!$I3840,)</f>
        <v>0</v>
      </c>
      <c r="M3840">
        <f>IF(AND(Colin!$G3840=$B$1,Colin!$H3840&lt;=$C$3),Colin!$I3840,)</f>
        <v>0</v>
      </c>
      <c r="N3840">
        <f>IF(AND(Colin!$G3840=$B$2,Colin!$H3840=$C$3),Colin!$I3840,)</f>
        <v>0</v>
      </c>
      <c r="O3840">
        <f>IF(AND(Colin!$G3840=$B$2,Colin!$H3840&lt;=$C$3),Colin!$I3840,)</f>
        <v>0</v>
      </c>
      <c r="P3840">
        <f>IF(Colin!$G3840&lt;$B$2,Colin!$I3840,0)</f>
        <v>0</v>
      </c>
      <c r="Q3840">
        <f>IF(Colin!$G3840&lt;$B$1,Colin!$I3840,0)</f>
        <v>0</v>
      </c>
    </row>
    <row r="3841" spans="12:17" x14ac:dyDescent="0.25">
      <c r="L3841">
        <f>IF(AND(Colin!$G3841=$B$1,Colin!$H3841=$C$3),Colin!$I3841,)</f>
        <v>0</v>
      </c>
      <c r="M3841">
        <f>IF(AND(Colin!$G3841=$B$1,Colin!$H3841&lt;=$C$3),Colin!$I3841,)</f>
        <v>0</v>
      </c>
      <c r="N3841">
        <f>IF(AND(Colin!$G3841=$B$2,Colin!$H3841=$C$3),Colin!$I3841,)</f>
        <v>0</v>
      </c>
      <c r="O3841">
        <f>IF(AND(Colin!$G3841=$B$2,Colin!$H3841&lt;=$C$3),Colin!$I3841,)</f>
        <v>0</v>
      </c>
      <c r="P3841">
        <f>IF(Colin!$G3841&lt;$B$2,Colin!$I3841,0)</f>
        <v>0</v>
      </c>
      <c r="Q3841">
        <f>IF(Colin!$G3841&lt;$B$1,Colin!$I3841,0)</f>
        <v>0</v>
      </c>
    </row>
    <row r="3842" spans="12:17" x14ac:dyDescent="0.25">
      <c r="L3842">
        <f>IF(AND(Colin!$G3842=$B$1,Colin!$H3842=$C$3),Colin!$I3842,)</f>
        <v>0</v>
      </c>
      <c r="M3842">
        <f>IF(AND(Colin!$G3842=$B$1,Colin!$H3842&lt;=$C$3),Colin!$I3842,)</f>
        <v>0</v>
      </c>
      <c r="N3842">
        <f>IF(AND(Colin!$G3842=$B$2,Colin!$H3842=$C$3),Colin!$I3842,)</f>
        <v>0</v>
      </c>
      <c r="O3842">
        <f>IF(AND(Colin!$G3842=$B$2,Colin!$H3842&lt;=$C$3),Colin!$I3842,)</f>
        <v>0</v>
      </c>
      <c r="P3842">
        <f>IF(Colin!$G3842&lt;$B$2,Colin!$I3842,0)</f>
        <v>0</v>
      </c>
      <c r="Q3842">
        <f>IF(Colin!$G3842&lt;$B$1,Colin!$I3842,0)</f>
        <v>0</v>
      </c>
    </row>
    <row r="3843" spans="12:17" x14ac:dyDescent="0.25">
      <c r="L3843">
        <f>IF(AND(Colin!$G3843=$B$1,Colin!$H3843=$C$3),Colin!$I3843,)</f>
        <v>0</v>
      </c>
      <c r="M3843">
        <f>IF(AND(Colin!$G3843=$B$1,Colin!$H3843&lt;=$C$3),Colin!$I3843,)</f>
        <v>0</v>
      </c>
      <c r="N3843">
        <f>IF(AND(Colin!$G3843=$B$2,Colin!$H3843=$C$3),Colin!$I3843,)</f>
        <v>0</v>
      </c>
      <c r="O3843">
        <f>IF(AND(Colin!$G3843=$B$2,Colin!$H3843&lt;=$C$3),Colin!$I3843,)</f>
        <v>0</v>
      </c>
      <c r="P3843">
        <f>IF(Colin!$G3843&lt;$B$2,Colin!$I3843,0)</f>
        <v>0</v>
      </c>
      <c r="Q3843">
        <f>IF(Colin!$G3843&lt;$B$1,Colin!$I3843,0)</f>
        <v>0</v>
      </c>
    </row>
    <row r="3844" spans="12:17" x14ac:dyDescent="0.25">
      <c r="L3844">
        <f>IF(AND(Colin!$G3844=$B$1,Colin!$H3844=$C$3),Colin!$I3844,)</f>
        <v>0</v>
      </c>
      <c r="M3844">
        <f>IF(AND(Colin!$G3844=$B$1,Colin!$H3844&lt;=$C$3),Colin!$I3844,)</f>
        <v>0</v>
      </c>
      <c r="N3844">
        <f>IF(AND(Colin!$G3844=$B$2,Colin!$H3844=$C$3),Colin!$I3844,)</f>
        <v>0</v>
      </c>
      <c r="O3844">
        <f>IF(AND(Colin!$G3844=$B$2,Colin!$H3844&lt;=$C$3),Colin!$I3844,)</f>
        <v>0</v>
      </c>
      <c r="P3844">
        <f>IF(Colin!$G3844&lt;$B$2,Colin!$I3844,0)</f>
        <v>0</v>
      </c>
      <c r="Q3844">
        <f>IF(Colin!$G3844&lt;$B$1,Colin!$I3844,0)</f>
        <v>0</v>
      </c>
    </row>
    <row r="3845" spans="12:17" x14ac:dyDescent="0.25">
      <c r="L3845">
        <f>IF(AND(Colin!$G3845=$B$1,Colin!$H3845=$C$3),Colin!$I3845,)</f>
        <v>0</v>
      </c>
      <c r="M3845">
        <f>IF(AND(Colin!$G3845=$B$1,Colin!$H3845&lt;=$C$3),Colin!$I3845,)</f>
        <v>0</v>
      </c>
      <c r="N3845">
        <f>IF(AND(Colin!$G3845=$B$2,Colin!$H3845=$C$3),Colin!$I3845,)</f>
        <v>0</v>
      </c>
      <c r="O3845">
        <f>IF(AND(Colin!$G3845=$B$2,Colin!$H3845&lt;=$C$3),Colin!$I3845,)</f>
        <v>0</v>
      </c>
      <c r="P3845">
        <f>IF(Colin!$G3845&lt;$B$2,Colin!$I3845,0)</f>
        <v>0</v>
      </c>
      <c r="Q3845">
        <f>IF(Colin!$G3845&lt;$B$1,Colin!$I3845,0)</f>
        <v>0</v>
      </c>
    </row>
    <row r="3846" spans="12:17" x14ac:dyDescent="0.25">
      <c r="L3846">
        <f>IF(AND(Colin!$G3846=$B$1,Colin!$H3846=$C$3),Colin!$I3846,)</f>
        <v>0</v>
      </c>
      <c r="M3846">
        <f>IF(AND(Colin!$G3846=$B$1,Colin!$H3846&lt;=$C$3),Colin!$I3846,)</f>
        <v>0</v>
      </c>
      <c r="N3846">
        <f>IF(AND(Colin!$G3846=$B$2,Colin!$H3846=$C$3),Colin!$I3846,)</f>
        <v>0</v>
      </c>
      <c r="O3846">
        <f>IF(AND(Colin!$G3846=$B$2,Colin!$H3846&lt;=$C$3),Colin!$I3846,)</f>
        <v>0</v>
      </c>
      <c r="P3846">
        <f>IF(Colin!$G3846&lt;$B$2,Colin!$I3846,0)</f>
        <v>0</v>
      </c>
      <c r="Q3846">
        <f>IF(Colin!$G3846&lt;$B$1,Colin!$I3846,0)</f>
        <v>0</v>
      </c>
    </row>
    <row r="3847" spans="12:17" x14ac:dyDescent="0.25">
      <c r="L3847">
        <f>IF(AND(Colin!$G3847=$B$1,Colin!$H3847=$C$3),Colin!$I3847,)</f>
        <v>0</v>
      </c>
      <c r="M3847">
        <f>IF(AND(Colin!$G3847=$B$1,Colin!$H3847&lt;=$C$3),Colin!$I3847,)</f>
        <v>0</v>
      </c>
      <c r="N3847">
        <f>IF(AND(Colin!$G3847=$B$2,Colin!$H3847=$C$3),Colin!$I3847,)</f>
        <v>0</v>
      </c>
      <c r="O3847">
        <f>IF(AND(Colin!$G3847=$B$2,Colin!$H3847&lt;=$C$3),Colin!$I3847,)</f>
        <v>0</v>
      </c>
      <c r="P3847">
        <f>IF(Colin!$G3847&lt;$B$2,Colin!$I3847,0)</f>
        <v>0</v>
      </c>
      <c r="Q3847">
        <f>IF(Colin!$G3847&lt;$B$1,Colin!$I3847,0)</f>
        <v>0</v>
      </c>
    </row>
    <row r="3848" spans="12:17" x14ac:dyDescent="0.25">
      <c r="L3848">
        <f>IF(AND(Colin!$G3848=$B$1,Colin!$H3848=$C$3),Colin!$I3848,)</f>
        <v>0</v>
      </c>
      <c r="M3848">
        <f>IF(AND(Colin!$G3848=$B$1,Colin!$H3848&lt;=$C$3),Colin!$I3848,)</f>
        <v>0</v>
      </c>
      <c r="N3848">
        <f>IF(AND(Colin!$G3848=$B$2,Colin!$H3848=$C$3),Colin!$I3848,)</f>
        <v>0</v>
      </c>
      <c r="O3848">
        <f>IF(AND(Colin!$G3848=$B$2,Colin!$H3848&lt;=$C$3),Colin!$I3848,)</f>
        <v>0</v>
      </c>
      <c r="P3848">
        <f>IF(Colin!$G3848&lt;$B$2,Colin!$I3848,0)</f>
        <v>0</v>
      </c>
      <c r="Q3848">
        <f>IF(Colin!$G3848&lt;$B$1,Colin!$I3848,0)</f>
        <v>0</v>
      </c>
    </row>
    <row r="3849" spans="12:17" x14ac:dyDescent="0.25">
      <c r="L3849">
        <f>IF(AND(Colin!$G3849=$B$1,Colin!$H3849=$C$3),Colin!$I3849,)</f>
        <v>0</v>
      </c>
      <c r="M3849">
        <f>IF(AND(Colin!$G3849=$B$1,Colin!$H3849&lt;=$C$3),Colin!$I3849,)</f>
        <v>0</v>
      </c>
      <c r="N3849">
        <f>IF(AND(Colin!$G3849=$B$2,Colin!$H3849=$C$3),Colin!$I3849,)</f>
        <v>0</v>
      </c>
      <c r="O3849">
        <f>IF(AND(Colin!$G3849=$B$2,Colin!$H3849&lt;=$C$3),Colin!$I3849,)</f>
        <v>0</v>
      </c>
      <c r="P3849">
        <f>IF(Colin!$G3849&lt;$B$2,Colin!$I3849,0)</f>
        <v>0</v>
      </c>
      <c r="Q3849">
        <f>IF(Colin!$G3849&lt;$B$1,Colin!$I3849,0)</f>
        <v>0</v>
      </c>
    </row>
    <row r="3850" spans="12:17" x14ac:dyDescent="0.25">
      <c r="L3850">
        <f>IF(AND(Colin!$G3850=$B$1,Colin!$H3850=$C$3),Colin!$I3850,)</f>
        <v>0</v>
      </c>
      <c r="M3850">
        <f>IF(AND(Colin!$G3850=$B$1,Colin!$H3850&lt;=$C$3),Colin!$I3850,)</f>
        <v>0</v>
      </c>
      <c r="N3850">
        <f>IF(AND(Colin!$G3850=$B$2,Colin!$H3850=$C$3),Colin!$I3850,)</f>
        <v>0</v>
      </c>
      <c r="O3850">
        <f>IF(AND(Colin!$G3850=$B$2,Colin!$H3850&lt;=$C$3),Colin!$I3850,)</f>
        <v>0</v>
      </c>
      <c r="P3850">
        <f>IF(Colin!$G3850&lt;$B$2,Colin!$I3850,0)</f>
        <v>0</v>
      </c>
      <c r="Q3850">
        <f>IF(Colin!$G3850&lt;$B$1,Colin!$I3850,0)</f>
        <v>0</v>
      </c>
    </row>
    <row r="3851" spans="12:17" x14ac:dyDescent="0.25">
      <c r="L3851">
        <f>IF(AND(Colin!$G3851=$B$1,Colin!$H3851=$C$3),Colin!$I3851,)</f>
        <v>0</v>
      </c>
      <c r="M3851">
        <f>IF(AND(Colin!$G3851=$B$1,Colin!$H3851&lt;=$C$3),Colin!$I3851,)</f>
        <v>0</v>
      </c>
      <c r="N3851">
        <f>IF(AND(Colin!$G3851=$B$2,Colin!$H3851=$C$3),Colin!$I3851,)</f>
        <v>0</v>
      </c>
      <c r="O3851">
        <f>IF(AND(Colin!$G3851=$B$2,Colin!$H3851&lt;=$C$3),Colin!$I3851,)</f>
        <v>0</v>
      </c>
      <c r="P3851">
        <f>IF(Colin!$G3851&lt;$B$2,Colin!$I3851,0)</f>
        <v>0</v>
      </c>
      <c r="Q3851">
        <f>IF(Colin!$G3851&lt;$B$1,Colin!$I3851,0)</f>
        <v>0</v>
      </c>
    </row>
    <row r="3852" spans="12:17" x14ac:dyDescent="0.25">
      <c r="L3852">
        <f>IF(AND(Colin!$G3852=$B$1,Colin!$H3852=$C$3),Colin!$I3852,)</f>
        <v>0</v>
      </c>
      <c r="M3852">
        <f>IF(AND(Colin!$G3852=$B$1,Colin!$H3852&lt;=$C$3),Colin!$I3852,)</f>
        <v>0</v>
      </c>
      <c r="N3852">
        <f>IF(AND(Colin!$G3852=$B$2,Colin!$H3852=$C$3),Colin!$I3852,)</f>
        <v>0</v>
      </c>
      <c r="O3852">
        <f>IF(AND(Colin!$G3852=$B$2,Colin!$H3852&lt;=$C$3),Colin!$I3852,)</f>
        <v>0</v>
      </c>
      <c r="P3852">
        <f>IF(Colin!$G3852&lt;$B$2,Colin!$I3852,0)</f>
        <v>0</v>
      </c>
      <c r="Q3852">
        <f>IF(Colin!$G3852&lt;$B$1,Colin!$I3852,0)</f>
        <v>0</v>
      </c>
    </row>
    <row r="3853" spans="12:17" x14ac:dyDescent="0.25">
      <c r="L3853">
        <f>IF(AND(Colin!$G3853=$B$1,Colin!$H3853=$C$3),Colin!$I3853,)</f>
        <v>0</v>
      </c>
      <c r="M3853">
        <f>IF(AND(Colin!$G3853=$B$1,Colin!$H3853&lt;=$C$3),Colin!$I3853,)</f>
        <v>0</v>
      </c>
      <c r="N3853">
        <f>IF(AND(Colin!$G3853=$B$2,Colin!$H3853=$C$3),Colin!$I3853,)</f>
        <v>0</v>
      </c>
      <c r="O3853">
        <f>IF(AND(Colin!$G3853=$B$2,Colin!$H3853&lt;=$C$3),Colin!$I3853,)</f>
        <v>0</v>
      </c>
      <c r="P3853">
        <f>IF(Colin!$G3853&lt;$B$2,Colin!$I3853,0)</f>
        <v>0</v>
      </c>
      <c r="Q3853">
        <f>IF(Colin!$G3853&lt;$B$1,Colin!$I3853,0)</f>
        <v>0</v>
      </c>
    </row>
    <row r="3854" spans="12:17" x14ac:dyDescent="0.25">
      <c r="L3854">
        <f>IF(AND(Colin!$G3854=$B$1,Colin!$H3854=$C$3),Colin!$I3854,)</f>
        <v>0</v>
      </c>
      <c r="M3854">
        <f>IF(AND(Colin!$G3854=$B$1,Colin!$H3854&lt;=$C$3),Colin!$I3854,)</f>
        <v>0</v>
      </c>
      <c r="N3854">
        <f>IF(AND(Colin!$G3854=$B$2,Colin!$H3854=$C$3),Colin!$I3854,)</f>
        <v>0</v>
      </c>
      <c r="O3854">
        <f>IF(AND(Colin!$G3854=$B$2,Colin!$H3854&lt;=$C$3),Colin!$I3854,)</f>
        <v>0</v>
      </c>
      <c r="P3854">
        <f>IF(Colin!$G3854&lt;$B$2,Colin!$I3854,0)</f>
        <v>0</v>
      </c>
      <c r="Q3854">
        <f>IF(Colin!$G3854&lt;$B$1,Colin!$I3854,0)</f>
        <v>0</v>
      </c>
    </row>
    <row r="3855" spans="12:17" x14ac:dyDescent="0.25">
      <c r="L3855">
        <f>IF(AND(Colin!$G3855=$B$1,Colin!$H3855=$C$3),Colin!$I3855,)</f>
        <v>0</v>
      </c>
      <c r="M3855">
        <f>IF(AND(Colin!$G3855=$B$1,Colin!$H3855&lt;=$C$3),Colin!$I3855,)</f>
        <v>0</v>
      </c>
      <c r="N3855">
        <f>IF(AND(Colin!$G3855=$B$2,Colin!$H3855=$C$3),Colin!$I3855,)</f>
        <v>0</v>
      </c>
      <c r="O3855">
        <f>IF(AND(Colin!$G3855=$B$2,Colin!$H3855&lt;=$C$3),Colin!$I3855,)</f>
        <v>0</v>
      </c>
      <c r="P3855">
        <f>IF(Colin!$G3855&lt;$B$2,Colin!$I3855,0)</f>
        <v>0</v>
      </c>
      <c r="Q3855">
        <f>IF(Colin!$G3855&lt;$B$1,Colin!$I3855,0)</f>
        <v>0</v>
      </c>
    </row>
    <row r="3856" spans="12:17" x14ac:dyDescent="0.25">
      <c r="L3856">
        <f>IF(AND(Colin!$G3856=$B$1,Colin!$H3856=$C$3),Colin!$I3856,)</f>
        <v>0</v>
      </c>
      <c r="M3856">
        <f>IF(AND(Colin!$G3856=$B$1,Colin!$H3856&lt;=$C$3),Colin!$I3856,)</f>
        <v>0</v>
      </c>
      <c r="N3856">
        <f>IF(AND(Colin!$G3856=$B$2,Colin!$H3856=$C$3),Colin!$I3856,)</f>
        <v>0</v>
      </c>
      <c r="O3856">
        <f>IF(AND(Colin!$G3856=$B$2,Colin!$H3856&lt;=$C$3),Colin!$I3856,)</f>
        <v>0</v>
      </c>
      <c r="P3856">
        <f>IF(Colin!$G3856&lt;$B$2,Colin!$I3856,0)</f>
        <v>0</v>
      </c>
      <c r="Q3856">
        <f>IF(Colin!$G3856&lt;$B$1,Colin!$I3856,0)</f>
        <v>0</v>
      </c>
    </row>
    <row r="3857" spans="12:17" x14ac:dyDescent="0.25">
      <c r="L3857">
        <f>IF(AND(Colin!$G3857=$B$1,Colin!$H3857=$C$3),Colin!$I3857,)</f>
        <v>0</v>
      </c>
      <c r="M3857">
        <f>IF(AND(Colin!$G3857=$B$1,Colin!$H3857&lt;=$C$3),Colin!$I3857,)</f>
        <v>0</v>
      </c>
      <c r="N3857">
        <f>IF(AND(Colin!$G3857=$B$2,Colin!$H3857=$C$3),Colin!$I3857,)</f>
        <v>0</v>
      </c>
      <c r="O3857">
        <f>IF(AND(Colin!$G3857=$B$2,Colin!$H3857&lt;=$C$3),Colin!$I3857,)</f>
        <v>0</v>
      </c>
      <c r="P3857">
        <f>IF(Colin!$G3857&lt;$B$2,Colin!$I3857,0)</f>
        <v>0</v>
      </c>
      <c r="Q3857">
        <f>IF(Colin!$G3857&lt;$B$1,Colin!$I3857,0)</f>
        <v>0</v>
      </c>
    </row>
    <row r="3858" spans="12:17" x14ac:dyDescent="0.25">
      <c r="L3858">
        <f>IF(AND(Colin!$G3858=$B$1,Colin!$H3858=$C$3),Colin!$I3858,)</f>
        <v>0</v>
      </c>
      <c r="M3858">
        <f>IF(AND(Colin!$G3858=$B$1,Colin!$H3858&lt;=$C$3),Colin!$I3858,)</f>
        <v>0</v>
      </c>
      <c r="N3858">
        <f>IF(AND(Colin!$G3858=$B$2,Colin!$H3858=$C$3),Colin!$I3858,)</f>
        <v>0</v>
      </c>
      <c r="O3858">
        <f>IF(AND(Colin!$G3858=$B$2,Colin!$H3858&lt;=$C$3),Colin!$I3858,)</f>
        <v>0</v>
      </c>
      <c r="P3858">
        <f>IF(Colin!$G3858&lt;$B$2,Colin!$I3858,0)</f>
        <v>0</v>
      </c>
      <c r="Q3858">
        <f>IF(Colin!$G3858&lt;$B$1,Colin!$I3858,0)</f>
        <v>0</v>
      </c>
    </row>
    <row r="3859" spans="12:17" x14ac:dyDescent="0.25">
      <c r="L3859">
        <f>IF(AND(Colin!$G3859=$B$1,Colin!$H3859=$C$3),Colin!$I3859,)</f>
        <v>0</v>
      </c>
      <c r="M3859">
        <f>IF(AND(Colin!$G3859=$B$1,Colin!$H3859&lt;=$C$3),Colin!$I3859,)</f>
        <v>0</v>
      </c>
      <c r="N3859">
        <f>IF(AND(Colin!$G3859=$B$2,Colin!$H3859=$C$3),Colin!$I3859,)</f>
        <v>0</v>
      </c>
      <c r="O3859">
        <f>IF(AND(Colin!$G3859=$B$2,Colin!$H3859&lt;=$C$3),Colin!$I3859,)</f>
        <v>0</v>
      </c>
      <c r="P3859">
        <f>IF(Colin!$G3859&lt;$B$2,Colin!$I3859,0)</f>
        <v>0</v>
      </c>
      <c r="Q3859">
        <f>IF(Colin!$G3859&lt;$B$1,Colin!$I3859,0)</f>
        <v>0</v>
      </c>
    </row>
    <row r="3860" spans="12:17" x14ac:dyDescent="0.25">
      <c r="L3860">
        <f>IF(AND(Colin!$G3860=$B$1,Colin!$H3860=$C$3),Colin!$I3860,)</f>
        <v>0</v>
      </c>
      <c r="M3860">
        <f>IF(AND(Colin!$G3860=$B$1,Colin!$H3860&lt;=$C$3),Colin!$I3860,)</f>
        <v>0</v>
      </c>
      <c r="N3860">
        <f>IF(AND(Colin!$G3860=$B$2,Colin!$H3860=$C$3),Colin!$I3860,)</f>
        <v>0</v>
      </c>
      <c r="O3860">
        <f>IF(AND(Colin!$G3860=$B$2,Colin!$H3860&lt;=$C$3),Colin!$I3860,)</f>
        <v>0</v>
      </c>
      <c r="P3860">
        <f>IF(Colin!$G3860&lt;$B$2,Colin!$I3860,0)</f>
        <v>0</v>
      </c>
      <c r="Q3860">
        <f>IF(Colin!$G3860&lt;$B$1,Colin!$I3860,0)</f>
        <v>0</v>
      </c>
    </row>
    <row r="3861" spans="12:17" x14ac:dyDescent="0.25">
      <c r="L3861">
        <f>IF(AND(Colin!$G3861=$B$1,Colin!$H3861=$C$3),Colin!$I3861,)</f>
        <v>0</v>
      </c>
      <c r="M3861">
        <f>IF(AND(Colin!$G3861=$B$1,Colin!$H3861&lt;=$C$3),Colin!$I3861,)</f>
        <v>0</v>
      </c>
      <c r="N3861">
        <f>IF(AND(Colin!$G3861=$B$2,Colin!$H3861=$C$3),Colin!$I3861,)</f>
        <v>0</v>
      </c>
      <c r="O3861">
        <f>IF(AND(Colin!$G3861=$B$2,Colin!$H3861&lt;=$C$3),Colin!$I3861,)</f>
        <v>0</v>
      </c>
      <c r="P3861">
        <f>IF(Colin!$G3861&lt;$B$2,Colin!$I3861,0)</f>
        <v>0</v>
      </c>
      <c r="Q3861">
        <f>IF(Colin!$G3861&lt;$B$1,Colin!$I3861,0)</f>
        <v>0</v>
      </c>
    </row>
    <row r="3862" spans="12:17" x14ac:dyDescent="0.25">
      <c r="L3862">
        <f>IF(AND(Colin!$G3862=$B$1,Colin!$H3862=$C$3),Colin!$I3862,)</f>
        <v>0</v>
      </c>
      <c r="M3862">
        <f>IF(AND(Colin!$G3862=$B$1,Colin!$H3862&lt;=$C$3),Colin!$I3862,)</f>
        <v>0</v>
      </c>
      <c r="N3862">
        <f>IF(AND(Colin!$G3862=$B$2,Colin!$H3862=$C$3),Colin!$I3862,)</f>
        <v>0</v>
      </c>
      <c r="O3862">
        <f>IF(AND(Colin!$G3862=$B$2,Colin!$H3862&lt;=$C$3),Colin!$I3862,)</f>
        <v>0</v>
      </c>
      <c r="P3862">
        <f>IF(Colin!$G3862&lt;$B$2,Colin!$I3862,0)</f>
        <v>0</v>
      </c>
      <c r="Q3862">
        <f>IF(Colin!$G3862&lt;$B$1,Colin!$I3862,0)</f>
        <v>0</v>
      </c>
    </row>
    <row r="3863" spans="12:17" x14ac:dyDescent="0.25">
      <c r="L3863">
        <f>IF(AND(Colin!$G3863=$B$1,Colin!$H3863=$C$3),Colin!$I3863,)</f>
        <v>0</v>
      </c>
      <c r="M3863">
        <f>IF(AND(Colin!$G3863=$B$1,Colin!$H3863&lt;=$C$3),Colin!$I3863,)</f>
        <v>0</v>
      </c>
      <c r="N3863">
        <f>IF(AND(Colin!$G3863=$B$2,Colin!$H3863=$C$3),Colin!$I3863,)</f>
        <v>0</v>
      </c>
      <c r="O3863">
        <f>IF(AND(Colin!$G3863=$B$2,Colin!$H3863&lt;=$C$3),Colin!$I3863,)</f>
        <v>0</v>
      </c>
      <c r="P3863">
        <f>IF(Colin!$G3863&lt;$B$2,Colin!$I3863,0)</f>
        <v>0</v>
      </c>
      <c r="Q3863">
        <f>IF(Colin!$G3863&lt;$B$1,Colin!$I3863,0)</f>
        <v>0</v>
      </c>
    </row>
    <row r="3864" spans="12:17" x14ac:dyDescent="0.25">
      <c r="L3864">
        <f>IF(AND(Colin!$G3864=$B$1,Colin!$H3864=$C$3),Colin!$I3864,)</f>
        <v>0</v>
      </c>
      <c r="M3864">
        <f>IF(AND(Colin!$G3864=$B$1,Colin!$H3864&lt;=$C$3),Colin!$I3864,)</f>
        <v>0</v>
      </c>
      <c r="N3864">
        <f>IF(AND(Colin!$G3864=$B$2,Colin!$H3864=$C$3),Colin!$I3864,)</f>
        <v>0</v>
      </c>
      <c r="O3864">
        <f>IF(AND(Colin!$G3864=$B$2,Colin!$H3864&lt;=$C$3),Colin!$I3864,)</f>
        <v>0</v>
      </c>
      <c r="P3864">
        <f>IF(Colin!$G3864&lt;$B$2,Colin!$I3864,0)</f>
        <v>0</v>
      </c>
      <c r="Q3864">
        <f>IF(Colin!$G3864&lt;$B$1,Colin!$I3864,0)</f>
        <v>0</v>
      </c>
    </row>
    <row r="3865" spans="12:17" x14ac:dyDescent="0.25">
      <c r="L3865">
        <f>IF(AND(Colin!$G3865=$B$1,Colin!$H3865=$C$3),Colin!$I3865,)</f>
        <v>0</v>
      </c>
      <c r="M3865">
        <f>IF(AND(Colin!$G3865=$B$1,Colin!$H3865&lt;=$C$3),Colin!$I3865,)</f>
        <v>0</v>
      </c>
      <c r="N3865">
        <f>IF(AND(Colin!$G3865=$B$2,Colin!$H3865=$C$3),Colin!$I3865,)</f>
        <v>0</v>
      </c>
      <c r="O3865">
        <f>IF(AND(Colin!$G3865=$B$2,Colin!$H3865&lt;=$C$3),Colin!$I3865,)</f>
        <v>0</v>
      </c>
      <c r="P3865">
        <f>IF(Colin!$G3865&lt;$B$2,Colin!$I3865,0)</f>
        <v>0</v>
      </c>
      <c r="Q3865">
        <f>IF(Colin!$G3865&lt;$B$1,Colin!$I3865,0)</f>
        <v>0</v>
      </c>
    </row>
    <row r="3866" spans="12:17" x14ac:dyDescent="0.25">
      <c r="L3866">
        <f>IF(AND(Colin!$G3866=$B$1,Colin!$H3866=$C$3),Colin!$I3866,)</f>
        <v>0</v>
      </c>
      <c r="M3866">
        <f>IF(AND(Colin!$G3866=$B$1,Colin!$H3866&lt;=$C$3),Colin!$I3866,)</f>
        <v>0</v>
      </c>
      <c r="N3866">
        <f>IF(AND(Colin!$G3866=$B$2,Colin!$H3866=$C$3),Colin!$I3866,)</f>
        <v>0</v>
      </c>
      <c r="O3866">
        <f>IF(AND(Colin!$G3866=$B$2,Colin!$H3866&lt;=$C$3),Colin!$I3866,)</f>
        <v>0</v>
      </c>
      <c r="P3866">
        <f>IF(Colin!$G3866&lt;$B$2,Colin!$I3866,0)</f>
        <v>0</v>
      </c>
      <c r="Q3866">
        <f>IF(Colin!$G3866&lt;$B$1,Colin!$I3866,0)</f>
        <v>0</v>
      </c>
    </row>
    <row r="3867" spans="12:17" x14ac:dyDescent="0.25">
      <c r="L3867">
        <f>IF(AND(Colin!$G3867=$B$1,Colin!$H3867=$C$3),Colin!$I3867,)</f>
        <v>0</v>
      </c>
      <c r="M3867">
        <f>IF(AND(Colin!$G3867=$B$1,Colin!$H3867&lt;=$C$3),Colin!$I3867,)</f>
        <v>0</v>
      </c>
      <c r="N3867">
        <f>IF(AND(Colin!$G3867=$B$2,Colin!$H3867=$C$3),Colin!$I3867,)</f>
        <v>0</v>
      </c>
      <c r="O3867">
        <f>IF(AND(Colin!$G3867=$B$2,Colin!$H3867&lt;=$C$3),Colin!$I3867,)</f>
        <v>0</v>
      </c>
      <c r="P3867">
        <f>IF(Colin!$G3867&lt;$B$2,Colin!$I3867,0)</f>
        <v>0</v>
      </c>
      <c r="Q3867">
        <f>IF(Colin!$G3867&lt;$B$1,Colin!$I3867,0)</f>
        <v>0</v>
      </c>
    </row>
    <row r="3868" spans="12:17" x14ac:dyDescent="0.25">
      <c r="L3868">
        <f>IF(AND(Colin!$G3868=$B$1,Colin!$H3868=$C$3),Colin!$I3868,)</f>
        <v>0</v>
      </c>
      <c r="M3868">
        <f>IF(AND(Colin!$G3868=$B$1,Colin!$H3868&lt;=$C$3),Colin!$I3868,)</f>
        <v>0</v>
      </c>
      <c r="N3868">
        <f>IF(AND(Colin!$G3868=$B$2,Colin!$H3868=$C$3),Colin!$I3868,)</f>
        <v>0</v>
      </c>
      <c r="O3868">
        <f>IF(AND(Colin!$G3868=$B$2,Colin!$H3868&lt;=$C$3),Colin!$I3868,)</f>
        <v>0</v>
      </c>
      <c r="P3868">
        <f>IF(Colin!$G3868&lt;$B$2,Colin!$I3868,0)</f>
        <v>0</v>
      </c>
      <c r="Q3868">
        <f>IF(Colin!$G3868&lt;$B$1,Colin!$I3868,0)</f>
        <v>0</v>
      </c>
    </row>
    <row r="3869" spans="12:17" x14ac:dyDescent="0.25">
      <c r="L3869">
        <f>IF(AND(Colin!$G3869=$B$1,Colin!$H3869=$C$3),Colin!$I3869,)</f>
        <v>0</v>
      </c>
      <c r="M3869">
        <f>IF(AND(Colin!$G3869=$B$1,Colin!$H3869&lt;=$C$3),Colin!$I3869,)</f>
        <v>0</v>
      </c>
      <c r="N3869">
        <f>IF(AND(Colin!$G3869=$B$2,Colin!$H3869=$C$3),Colin!$I3869,)</f>
        <v>0</v>
      </c>
      <c r="O3869">
        <f>IF(AND(Colin!$G3869=$B$2,Colin!$H3869&lt;=$C$3),Colin!$I3869,)</f>
        <v>0</v>
      </c>
      <c r="P3869">
        <f>IF(Colin!$G3869&lt;$B$2,Colin!$I3869,0)</f>
        <v>0</v>
      </c>
      <c r="Q3869">
        <f>IF(Colin!$G3869&lt;$B$1,Colin!$I3869,0)</f>
        <v>0</v>
      </c>
    </row>
    <row r="3870" spans="12:17" x14ac:dyDescent="0.25">
      <c r="L3870">
        <f>IF(AND(Colin!$G3870=$B$1,Colin!$H3870=$C$3),Colin!$I3870,)</f>
        <v>0</v>
      </c>
      <c r="M3870">
        <f>IF(AND(Colin!$G3870=$B$1,Colin!$H3870&lt;=$C$3),Colin!$I3870,)</f>
        <v>0</v>
      </c>
      <c r="N3870">
        <f>IF(AND(Colin!$G3870=$B$2,Colin!$H3870=$C$3),Colin!$I3870,)</f>
        <v>0</v>
      </c>
      <c r="O3870">
        <f>IF(AND(Colin!$G3870=$B$2,Colin!$H3870&lt;=$C$3),Colin!$I3870,)</f>
        <v>0</v>
      </c>
      <c r="P3870">
        <f>IF(Colin!$G3870&lt;$B$2,Colin!$I3870,0)</f>
        <v>0</v>
      </c>
      <c r="Q3870">
        <f>IF(Colin!$G3870&lt;$B$1,Colin!$I3870,0)</f>
        <v>0</v>
      </c>
    </row>
    <row r="3871" spans="12:17" x14ac:dyDescent="0.25">
      <c r="L3871">
        <f>IF(AND(Colin!$G3871=$B$1,Colin!$H3871=$C$3),Colin!$I3871,)</f>
        <v>0</v>
      </c>
      <c r="M3871">
        <f>IF(AND(Colin!$G3871=$B$1,Colin!$H3871&lt;=$C$3),Colin!$I3871,)</f>
        <v>0</v>
      </c>
      <c r="N3871">
        <f>IF(AND(Colin!$G3871=$B$2,Colin!$H3871=$C$3),Colin!$I3871,)</f>
        <v>0</v>
      </c>
      <c r="O3871">
        <f>IF(AND(Colin!$G3871=$B$2,Colin!$H3871&lt;=$C$3),Colin!$I3871,)</f>
        <v>0</v>
      </c>
      <c r="P3871">
        <f>IF(Colin!$G3871&lt;$B$2,Colin!$I3871,0)</f>
        <v>0</v>
      </c>
      <c r="Q3871">
        <f>IF(Colin!$G3871&lt;$B$1,Colin!$I3871,0)</f>
        <v>0</v>
      </c>
    </row>
    <row r="3872" spans="12:17" x14ac:dyDescent="0.25">
      <c r="L3872">
        <f>IF(AND(Colin!$G3872=$B$1,Colin!$H3872=$C$3),Colin!$I3872,)</f>
        <v>0</v>
      </c>
      <c r="M3872">
        <f>IF(AND(Colin!$G3872=$B$1,Colin!$H3872&lt;=$C$3),Colin!$I3872,)</f>
        <v>0</v>
      </c>
      <c r="N3872">
        <f>IF(AND(Colin!$G3872=$B$2,Colin!$H3872=$C$3),Colin!$I3872,)</f>
        <v>0</v>
      </c>
      <c r="O3872">
        <f>IF(AND(Colin!$G3872=$B$2,Colin!$H3872&lt;=$C$3),Colin!$I3872,)</f>
        <v>0</v>
      </c>
      <c r="P3872">
        <f>IF(Colin!$G3872&lt;$B$2,Colin!$I3872,0)</f>
        <v>0</v>
      </c>
      <c r="Q3872">
        <f>IF(Colin!$G3872&lt;$B$1,Colin!$I3872,0)</f>
        <v>0</v>
      </c>
    </row>
    <row r="3873" spans="12:17" x14ac:dyDescent="0.25">
      <c r="L3873">
        <f>IF(AND(Colin!$G3873=$B$1,Colin!$H3873=$C$3),Colin!$I3873,)</f>
        <v>0</v>
      </c>
      <c r="M3873">
        <f>IF(AND(Colin!$G3873=$B$1,Colin!$H3873&lt;=$C$3),Colin!$I3873,)</f>
        <v>0</v>
      </c>
      <c r="N3873">
        <f>IF(AND(Colin!$G3873=$B$2,Colin!$H3873=$C$3),Colin!$I3873,)</f>
        <v>0</v>
      </c>
      <c r="O3873">
        <f>IF(AND(Colin!$G3873=$B$2,Colin!$H3873&lt;=$C$3),Colin!$I3873,)</f>
        <v>0</v>
      </c>
      <c r="P3873">
        <f>IF(Colin!$G3873&lt;$B$2,Colin!$I3873,0)</f>
        <v>0</v>
      </c>
      <c r="Q3873">
        <f>IF(Colin!$G3873&lt;$B$1,Colin!$I3873,0)</f>
        <v>0</v>
      </c>
    </row>
    <row r="3874" spans="12:17" x14ac:dyDescent="0.25">
      <c r="L3874">
        <f>IF(AND(Colin!$G3874=$B$1,Colin!$H3874=$C$3),Colin!$I3874,)</f>
        <v>0</v>
      </c>
      <c r="M3874">
        <f>IF(AND(Colin!$G3874=$B$1,Colin!$H3874&lt;=$C$3),Colin!$I3874,)</f>
        <v>0</v>
      </c>
      <c r="N3874">
        <f>IF(AND(Colin!$G3874=$B$2,Colin!$H3874=$C$3),Colin!$I3874,)</f>
        <v>0</v>
      </c>
      <c r="O3874">
        <f>IF(AND(Colin!$G3874=$B$2,Colin!$H3874&lt;=$C$3),Colin!$I3874,)</f>
        <v>0</v>
      </c>
      <c r="P3874">
        <f>IF(Colin!$G3874&lt;$B$2,Colin!$I3874,0)</f>
        <v>0</v>
      </c>
      <c r="Q3874">
        <f>IF(Colin!$G3874&lt;$B$1,Colin!$I3874,0)</f>
        <v>0</v>
      </c>
    </row>
    <row r="3875" spans="12:17" x14ac:dyDescent="0.25">
      <c r="L3875">
        <f>IF(AND(Colin!$G3875=$B$1,Colin!$H3875=$C$3),Colin!$I3875,)</f>
        <v>0</v>
      </c>
      <c r="M3875">
        <f>IF(AND(Colin!$G3875=$B$1,Colin!$H3875&lt;=$C$3),Colin!$I3875,)</f>
        <v>0</v>
      </c>
      <c r="N3875">
        <f>IF(AND(Colin!$G3875=$B$2,Colin!$H3875=$C$3),Colin!$I3875,)</f>
        <v>0</v>
      </c>
      <c r="O3875">
        <f>IF(AND(Colin!$G3875=$B$2,Colin!$H3875&lt;=$C$3),Colin!$I3875,)</f>
        <v>0</v>
      </c>
      <c r="P3875">
        <f>IF(Colin!$G3875&lt;$B$2,Colin!$I3875,0)</f>
        <v>0</v>
      </c>
      <c r="Q3875">
        <f>IF(Colin!$G3875&lt;$B$1,Colin!$I3875,0)</f>
        <v>0</v>
      </c>
    </row>
    <row r="3876" spans="12:17" x14ac:dyDescent="0.25">
      <c r="L3876">
        <f>IF(AND(Colin!$G3876=$B$1,Colin!$H3876=$C$3),Colin!$I3876,)</f>
        <v>0</v>
      </c>
      <c r="M3876">
        <f>IF(AND(Colin!$G3876=$B$1,Colin!$H3876&lt;=$C$3),Colin!$I3876,)</f>
        <v>0</v>
      </c>
      <c r="N3876">
        <f>IF(AND(Colin!$G3876=$B$2,Colin!$H3876=$C$3),Colin!$I3876,)</f>
        <v>0</v>
      </c>
      <c r="O3876">
        <f>IF(AND(Colin!$G3876=$B$2,Colin!$H3876&lt;=$C$3),Colin!$I3876,)</f>
        <v>0</v>
      </c>
      <c r="P3876">
        <f>IF(Colin!$G3876&lt;$B$2,Colin!$I3876,0)</f>
        <v>0</v>
      </c>
      <c r="Q3876">
        <f>IF(Colin!$G3876&lt;$B$1,Colin!$I3876,0)</f>
        <v>0</v>
      </c>
    </row>
    <row r="3877" spans="12:17" x14ac:dyDescent="0.25">
      <c r="L3877">
        <f>IF(AND(Colin!$G3877=$B$1,Colin!$H3877=$C$3),Colin!$I3877,)</f>
        <v>0</v>
      </c>
      <c r="M3877">
        <f>IF(AND(Colin!$G3877=$B$1,Colin!$H3877&lt;=$C$3),Colin!$I3877,)</f>
        <v>0</v>
      </c>
      <c r="N3877">
        <f>IF(AND(Colin!$G3877=$B$2,Colin!$H3877=$C$3),Colin!$I3877,)</f>
        <v>0</v>
      </c>
      <c r="O3877">
        <f>IF(AND(Colin!$G3877=$B$2,Colin!$H3877&lt;=$C$3),Colin!$I3877,)</f>
        <v>0</v>
      </c>
      <c r="P3877">
        <f>IF(Colin!$G3877&lt;$B$2,Colin!$I3877,0)</f>
        <v>0</v>
      </c>
      <c r="Q3877">
        <f>IF(Colin!$G3877&lt;$B$1,Colin!$I3877,0)</f>
        <v>0</v>
      </c>
    </row>
    <row r="3878" spans="12:17" x14ac:dyDescent="0.25">
      <c r="L3878">
        <f>IF(AND(Colin!$G3878=$B$1,Colin!$H3878=$C$3),Colin!$I3878,)</f>
        <v>0</v>
      </c>
      <c r="M3878">
        <f>IF(AND(Colin!$G3878=$B$1,Colin!$H3878&lt;=$C$3),Colin!$I3878,)</f>
        <v>0</v>
      </c>
      <c r="N3878">
        <f>IF(AND(Colin!$G3878=$B$2,Colin!$H3878=$C$3),Colin!$I3878,)</f>
        <v>0</v>
      </c>
      <c r="O3878">
        <f>IF(AND(Colin!$G3878=$B$2,Colin!$H3878&lt;=$C$3),Colin!$I3878,)</f>
        <v>0</v>
      </c>
      <c r="P3878">
        <f>IF(Colin!$G3878&lt;$B$2,Colin!$I3878,0)</f>
        <v>0</v>
      </c>
      <c r="Q3878">
        <f>IF(Colin!$G3878&lt;$B$1,Colin!$I3878,0)</f>
        <v>0</v>
      </c>
    </row>
    <row r="3879" spans="12:17" x14ac:dyDescent="0.25">
      <c r="L3879">
        <f>IF(AND(Colin!$G3879=$B$1,Colin!$H3879=$C$3),Colin!$I3879,)</f>
        <v>0</v>
      </c>
      <c r="M3879">
        <f>IF(AND(Colin!$G3879=$B$1,Colin!$H3879&lt;=$C$3),Colin!$I3879,)</f>
        <v>0</v>
      </c>
      <c r="N3879">
        <f>IF(AND(Colin!$G3879=$B$2,Colin!$H3879=$C$3),Colin!$I3879,)</f>
        <v>0</v>
      </c>
      <c r="O3879">
        <f>IF(AND(Colin!$G3879=$B$2,Colin!$H3879&lt;=$C$3),Colin!$I3879,)</f>
        <v>0</v>
      </c>
      <c r="P3879">
        <f>IF(Colin!$G3879&lt;$B$2,Colin!$I3879,0)</f>
        <v>0</v>
      </c>
      <c r="Q3879">
        <f>IF(Colin!$G3879&lt;$B$1,Colin!$I3879,0)</f>
        <v>0</v>
      </c>
    </row>
    <row r="3880" spans="12:17" x14ac:dyDescent="0.25">
      <c r="L3880">
        <f>IF(AND(Colin!$G3880=$B$1,Colin!$H3880=$C$3),Colin!$I3880,)</f>
        <v>0</v>
      </c>
      <c r="M3880">
        <f>IF(AND(Colin!$G3880=$B$1,Colin!$H3880&lt;=$C$3),Colin!$I3880,)</f>
        <v>0</v>
      </c>
      <c r="N3880">
        <f>IF(AND(Colin!$G3880=$B$2,Colin!$H3880=$C$3),Colin!$I3880,)</f>
        <v>0</v>
      </c>
      <c r="O3880">
        <f>IF(AND(Colin!$G3880=$B$2,Colin!$H3880&lt;=$C$3),Colin!$I3880,)</f>
        <v>0</v>
      </c>
      <c r="P3880">
        <f>IF(Colin!$G3880&lt;$B$2,Colin!$I3880,0)</f>
        <v>0</v>
      </c>
      <c r="Q3880">
        <f>IF(Colin!$G3880&lt;$B$1,Colin!$I3880,0)</f>
        <v>0</v>
      </c>
    </row>
    <row r="3881" spans="12:17" x14ac:dyDescent="0.25">
      <c r="L3881">
        <f>IF(AND(Colin!$G3881=$B$1,Colin!$H3881=$C$3),Colin!$I3881,)</f>
        <v>0</v>
      </c>
      <c r="M3881">
        <f>IF(AND(Colin!$G3881=$B$1,Colin!$H3881&lt;=$C$3),Colin!$I3881,)</f>
        <v>0</v>
      </c>
      <c r="N3881">
        <f>IF(AND(Colin!$G3881=$B$2,Colin!$H3881=$C$3),Colin!$I3881,)</f>
        <v>0</v>
      </c>
      <c r="O3881">
        <f>IF(AND(Colin!$G3881=$B$2,Colin!$H3881&lt;=$C$3),Colin!$I3881,)</f>
        <v>0</v>
      </c>
      <c r="P3881">
        <f>IF(Colin!$G3881&lt;$B$2,Colin!$I3881,0)</f>
        <v>0</v>
      </c>
      <c r="Q3881">
        <f>IF(Colin!$G3881&lt;$B$1,Colin!$I3881,0)</f>
        <v>0</v>
      </c>
    </row>
    <row r="3882" spans="12:17" x14ac:dyDescent="0.25">
      <c r="L3882">
        <f>IF(AND(Colin!$G3882=$B$1,Colin!$H3882=$C$3),Colin!$I3882,)</f>
        <v>0</v>
      </c>
      <c r="M3882">
        <f>IF(AND(Colin!$G3882=$B$1,Colin!$H3882&lt;=$C$3),Colin!$I3882,)</f>
        <v>0</v>
      </c>
      <c r="N3882">
        <f>IF(AND(Colin!$G3882=$B$2,Colin!$H3882=$C$3),Colin!$I3882,)</f>
        <v>0</v>
      </c>
      <c r="O3882">
        <f>IF(AND(Colin!$G3882=$B$2,Colin!$H3882&lt;=$C$3),Colin!$I3882,)</f>
        <v>0</v>
      </c>
      <c r="P3882">
        <f>IF(Colin!$G3882&lt;$B$2,Colin!$I3882,0)</f>
        <v>0</v>
      </c>
      <c r="Q3882">
        <f>IF(Colin!$G3882&lt;$B$1,Colin!$I3882,0)</f>
        <v>0</v>
      </c>
    </row>
    <row r="3883" spans="12:17" x14ac:dyDescent="0.25">
      <c r="L3883">
        <f>IF(AND(Colin!$G3883=$B$1,Colin!$H3883=$C$3),Colin!$I3883,)</f>
        <v>0</v>
      </c>
      <c r="M3883">
        <f>IF(AND(Colin!$G3883=$B$1,Colin!$H3883&lt;=$C$3),Colin!$I3883,)</f>
        <v>0</v>
      </c>
      <c r="N3883">
        <f>IF(AND(Colin!$G3883=$B$2,Colin!$H3883=$C$3),Colin!$I3883,)</f>
        <v>0</v>
      </c>
      <c r="O3883">
        <f>IF(AND(Colin!$G3883=$B$2,Colin!$H3883&lt;=$C$3),Colin!$I3883,)</f>
        <v>0</v>
      </c>
      <c r="P3883">
        <f>IF(Colin!$G3883&lt;$B$2,Colin!$I3883,0)</f>
        <v>0</v>
      </c>
      <c r="Q3883">
        <f>IF(Colin!$G3883&lt;$B$1,Colin!$I3883,0)</f>
        <v>0</v>
      </c>
    </row>
    <row r="3884" spans="12:17" x14ac:dyDescent="0.25">
      <c r="L3884">
        <f>IF(AND(Colin!$G3884=$B$1,Colin!$H3884=$C$3),Colin!$I3884,)</f>
        <v>0</v>
      </c>
      <c r="M3884">
        <f>IF(AND(Colin!$G3884=$B$1,Colin!$H3884&lt;=$C$3),Colin!$I3884,)</f>
        <v>0</v>
      </c>
      <c r="N3884">
        <f>IF(AND(Colin!$G3884=$B$2,Colin!$H3884=$C$3),Colin!$I3884,)</f>
        <v>0</v>
      </c>
      <c r="O3884">
        <f>IF(AND(Colin!$G3884=$B$2,Colin!$H3884&lt;=$C$3),Colin!$I3884,)</f>
        <v>0</v>
      </c>
      <c r="P3884">
        <f>IF(Colin!$G3884&lt;$B$2,Colin!$I3884,0)</f>
        <v>0</v>
      </c>
      <c r="Q3884">
        <f>IF(Colin!$G3884&lt;$B$1,Colin!$I3884,0)</f>
        <v>0</v>
      </c>
    </row>
    <row r="3885" spans="12:17" x14ac:dyDescent="0.25">
      <c r="L3885">
        <f>IF(AND(Colin!$G3885=$B$1,Colin!$H3885=$C$3),Colin!$I3885,)</f>
        <v>0</v>
      </c>
      <c r="M3885">
        <f>IF(AND(Colin!$G3885=$B$1,Colin!$H3885&lt;=$C$3),Colin!$I3885,)</f>
        <v>0</v>
      </c>
      <c r="N3885">
        <f>IF(AND(Colin!$G3885=$B$2,Colin!$H3885=$C$3),Colin!$I3885,)</f>
        <v>0</v>
      </c>
      <c r="O3885">
        <f>IF(AND(Colin!$G3885=$B$2,Colin!$H3885&lt;=$C$3),Colin!$I3885,)</f>
        <v>0</v>
      </c>
      <c r="P3885">
        <f>IF(Colin!$G3885&lt;$B$2,Colin!$I3885,0)</f>
        <v>0</v>
      </c>
      <c r="Q3885">
        <f>IF(Colin!$G3885&lt;$B$1,Colin!$I3885,0)</f>
        <v>0</v>
      </c>
    </row>
    <row r="3886" spans="12:17" x14ac:dyDescent="0.25">
      <c r="L3886">
        <f>IF(AND(Colin!$G3886=$B$1,Colin!$H3886=$C$3),Colin!$I3886,)</f>
        <v>0</v>
      </c>
      <c r="M3886">
        <f>IF(AND(Colin!$G3886=$B$1,Colin!$H3886&lt;=$C$3),Colin!$I3886,)</f>
        <v>0</v>
      </c>
      <c r="N3886">
        <f>IF(AND(Colin!$G3886=$B$2,Colin!$H3886=$C$3),Colin!$I3886,)</f>
        <v>0</v>
      </c>
      <c r="O3886">
        <f>IF(AND(Colin!$G3886=$B$2,Colin!$H3886&lt;=$C$3),Colin!$I3886,)</f>
        <v>0</v>
      </c>
      <c r="P3886">
        <f>IF(Colin!$G3886&lt;$B$2,Colin!$I3886,0)</f>
        <v>0</v>
      </c>
      <c r="Q3886">
        <f>IF(Colin!$G3886&lt;$B$1,Colin!$I3886,0)</f>
        <v>0</v>
      </c>
    </row>
    <row r="3887" spans="12:17" x14ac:dyDescent="0.25">
      <c r="L3887">
        <f>IF(AND(Colin!$G3887=$B$1,Colin!$H3887=$C$3),Colin!$I3887,)</f>
        <v>0</v>
      </c>
      <c r="M3887">
        <f>IF(AND(Colin!$G3887=$B$1,Colin!$H3887&lt;=$C$3),Colin!$I3887,)</f>
        <v>0</v>
      </c>
      <c r="N3887">
        <f>IF(AND(Colin!$G3887=$B$2,Colin!$H3887=$C$3),Colin!$I3887,)</f>
        <v>0</v>
      </c>
      <c r="O3887">
        <f>IF(AND(Colin!$G3887=$B$2,Colin!$H3887&lt;=$C$3),Colin!$I3887,)</f>
        <v>0</v>
      </c>
      <c r="P3887">
        <f>IF(Colin!$G3887&lt;$B$2,Colin!$I3887,0)</f>
        <v>0</v>
      </c>
      <c r="Q3887">
        <f>IF(Colin!$G3887&lt;$B$1,Colin!$I3887,0)</f>
        <v>0</v>
      </c>
    </row>
    <row r="3888" spans="12:17" x14ac:dyDescent="0.25">
      <c r="L3888">
        <f>IF(AND(Colin!$G3888=$B$1,Colin!$H3888=$C$3),Colin!$I3888,)</f>
        <v>0</v>
      </c>
      <c r="M3888">
        <f>IF(AND(Colin!$G3888=$B$1,Colin!$H3888&lt;=$C$3),Colin!$I3888,)</f>
        <v>0</v>
      </c>
      <c r="N3888">
        <f>IF(AND(Colin!$G3888=$B$2,Colin!$H3888=$C$3),Colin!$I3888,)</f>
        <v>0</v>
      </c>
      <c r="O3888">
        <f>IF(AND(Colin!$G3888=$B$2,Colin!$H3888&lt;=$C$3),Colin!$I3888,)</f>
        <v>0</v>
      </c>
      <c r="P3888">
        <f>IF(Colin!$G3888&lt;$B$2,Colin!$I3888,0)</f>
        <v>0</v>
      </c>
      <c r="Q3888">
        <f>IF(Colin!$G3888&lt;$B$1,Colin!$I3888,0)</f>
        <v>0</v>
      </c>
    </row>
    <row r="3889" spans="12:17" x14ac:dyDescent="0.25">
      <c r="L3889">
        <f>IF(AND(Colin!$G3889=$B$1,Colin!$H3889=$C$3),Colin!$I3889,)</f>
        <v>0</v>
      </c>
      <c r="M3889">
        <f>IF(AND(Colin!$G3889=$B$1,Colin!$H3889&lt;=$C$3),Colin!$I3889,)</f>
        <v>0</v>
      </c>
      <c r="N3889">
        <f>IF(AND(Colin!$G3889=$B$2,Colin!$H3889=$C$3),Colin!$I3889,)</f>
        <v>0</v>
      </c>
      <c r="O3889">
        <f>IF(AND(Colin!$G3889=$B$2,Colin!$H3889&lt;=$C$3),Colin!$I3889,)</f>
        <v>0</v>
      </c>
      <c r="P3889">
        <f>IF(Colin!$G3889&lt;$B$2,Colin!$I3889,0)</f>
        <v>0</v>
      </c>
      <c r="Q3889">
        <f>IF(Colin!$G3889&lt;$B$1,Colin!$I3889,0)</f>
        <v>0</v>
      </c>
    </row>
    <row r="3890" spans="12:17" x14ac:dyDescent="0.25">
      <c r="L3890">
        <f>IF(AND(Colin!$G3890=$B$1,Colin!$H3890=$C$3),Colin!$I3890,)</f>
        <v>0</v>
      </c>
      <c r="M3890">
        <f>IF(AND(Colin!$G3890=$B$1,Colin!$H3890&lt;=$C$3),Colin!$I3890,)</f>
        <v>0</v>
      </c>
      <c r="N3890">
        <f>IF(AND(Colin!$G3890=$B$2,Colin!$H3890=$C$3),Colin!$I3890,)</f>
        <v>0</v>
      </c>
      <c r="O3890">
        <f>IF(AND(Colin!$G3890=$B$2,Colin!$H3890&lt;=$C$3),Colin!$I3890,)</f>
        <v>0</v>
      </c>
      <c r="P3890">
        <f>IF(Colin!$G3890&lt;$B$2,Colin!$I3890,0)</f>
        <v>0</v>
      </c>
      <c r="Q3890">
        <f>IF(Colin!$G3890&lt;$B$1,Colin!$I3890,0)</f>
        <v>0</v>
      </c>
    </row>
    <row r="3891" spans="12:17" x14ac:dyDescent="0.25">
      <c r="L3891">
        <f>IF(AND(Colin!$G3891=$B$1,Colin!$H3891=$C$3),Colin!$I3891,)</f>
        <v>0</v>
      </c>
      <c r="M3891">
        <f>IF(AND(Colin!$G3891=$B$1,Colin!$H3891&lt;=$C$3),Colin!$I3891,)</f>
        <v>0</v>
      </c>
      <c r="N3891">
        <f>IF(AND(Colin!$G3891=$B$2,Colin!$H3891=$C$3),Colin!$I3891,)</f>
        <v>0</v>
      </c>
      <c r="O3891">
        <f>IF(AND(Colin!$G3891=$B$2,Colin!$H3891&lt;=$C$3),Colin!$I3891,)</f>
        <v>0</v>
      </c>
      <c r="P3891">
        <f>IF(Colin!$G3891&lt;$B$2,Colin!$I3891,0)</f>
        <v>0</v>
      </c>
      <c r="Q3891">
        <f>IF(Colin!$G3891&lt;$B$1,Colin!$I3891,0)</f>
        <v>0</v>
      </c>
    </row>
    <row r="3892" spans="12:17" x14ac:dyDescent="0.25">
      <c r="L3892">
        <f>IF(AND(Colin!$G3892=$B$1,Colin!$H3892=$C$3),Colin!$I3892,)</f>
        <v>0</v>
      </c>
      <c r="M3892">
        <f>IF(AND(Colin!$G3892=$B$1,Colin!$H3892&lt;=$C$3),Colin!$I3892,)</f>
        <v>0</v>
      </c>
      <c r="N3892">
        <f>IF(AND(Colin!$G3892=$B$2,Colin!$H3892=$C$3),Colin!$I3892,)</f>
        <v>0</v>
      </c>
      <c r="O3892">
        <f>IF(AND(Colin!$G3892=$B$2,Colin!$H3892&lt;=$C$3),Colin!$I3892,)</f>
        <v>0</v>
      </c>
      <c r="P3892">
        <f>IF(Colin!$G3892&lt;$B$2,Colin!$I3892,0)</f>
        <v>0</v>
      </c>
      <c r="Q3892">
        <f>IF(Colin!$G3892&lt;$B$1,Colin!$I3892,0)</f>
        <v>0</v>
      </c>
    </row>
    <row r="3893" spans="12:17" x14ac:dyDescent="0.25">
      <c r="L3893">
        <f>IF(AND(Colin!$G3893=$B$1,Colin!$H3893=$C$3),Colin!$I3893,)</f>
        <v>0</v>
      </c>
      <c r="M3893">
        <f>IF(AND(Colin!$G3893=$B$1,Colin!$H3893&lt;=$C$3),Colin!$I3893,)</f>
        <v>0</v>
      </c>
      <c r="N3893">
        <f>IF(AND(Colin!$G3893=$B$2,Colin!$H3893=$C$3),Colin!$I3893,)</f>
        <v>0</v>
      </c>
      <c r="O3893">
        <f>IF(AND(Colin!$G3893=$B$2,Colin!$H3893&lt;=$C$3),Colin!$I3893,)</f>
        <v>0</v>
      </c>
      <c r="P3893">
        <f>IF(Colin!$G3893&lt;$B$2,Colin!$I3893,0)</f>
        <v>0</v>
      </c>
      <c r="Q3893">
        <f>IF(Colin!$G3893&lt;$B$1,Colin!$I3893,0)</f>
        <v>0</v>
      </c>
    </row>
    <row r="3894" spans="12:17" x14ac:dyDescent="0.25">
      <c r="L3894">
        <f>IF(AND(Colin!$G3894=$B$1,Colin!$H3894=$C$3),Colin!$I3894,)</f>
        <v>0</v>
      </c>
      <c r="M3894">
        <f>IF(AND(Colin!$G3894=$B$1,Colin!$H3894&lt;=$C$3),Colin!$I3894,)</f>
        <v>0</v>
      </c>
      <c r="N3894">
        <f>IF(AND(Colin!$G3894=$B$2,Colin!$H3894=$C$3),Colin!$I3894,)</f>
        <v>0</v>
      </c>
      <c r="O3894">
        <f>IF(AND(Colin!$G3894=$B$2,Colin!$H3894&lt;=$C$3),Colin!$I3894,)</f>
        <v>0</v>
      </c>
      <c r="P3894">
        <f>IF(Colin!$G3894&lt;$B$2,Colin!$I3894,0)</f>
        <v>0</v>
      </c>
      <c r="Q3894">
        <f>IF(Colin!$G3894&lt;$B$1,Colin!$I3894,0)</f>
        <v>0</v>
      </c>
    </row>
    <row r="3895" spans="12:17" x14ac:dyDescent="0.25">
      <c r="L3895">
        <f>IF(AND(Colin!$G3895=$B$1,Colin!$H3895=$C$3),Colin!$I3895,)</f>
        <v>0</v>
      </c>
      <c r="M3895">
        <f>IF(AND(Colin!$G3895=$B$1,Colin!$H3895&lt;=$C$3),Colin!$I3895,)</f>
        <v>0</v>
      </c>
      <c r="N3895">
        <f>IF(AND(Colin!$G3895=$B$2,Colin!$H3895=$C$3),Colin!$I3895,)</f>
        <v>0</v>
      </c>
      <c r="O3895">
        <f>IF(AND(Colin!$G3895=$B$2,Colin!$H3895&lt;=$C$3),Colin!$I3895,)</f>
        <v>0</v>
      </c>
      <c r="P3895">
        <f>IF(Colin!$G3895&lt;$B$2,Colin!$I3895,0)</f>
        <v>0</v>
      </c>
      <c r="Q3895">
        <f>IF(Colin!$G3895&lt;$B$1,Colin!$I3895,0)</f>
        <v>0</v>
      </c>
    </row>
    <row r="3896" spans="12:17" x14ac:dyDescent="0.25">
      <c r="L3896">
        <f>IF(AND(Colin!$G3896=$B$1,Colin!$H3896=$C$3),Colin!$I3896,)</f>
        <v>0</v>
      </c>
      <c r="M3896">
        <f>IF(AND(Colin!$G3896=$B$1,Colin!$H3896&lt;=$C$3),Colin!$I3896,)</f>
        <v>0</v>
      </c>
      <c r="N3896">
        <f>IF(AND(Colin!$G3896=$B$2,Colin!$H3896=$C$3),Colin!$I3896,)</f>
        <v>0</v>
      </c>
      <c r="O3896">
        <f>IF(AND(Colin!$G3896=$B$2,Colin!$H3896&lt;=$C$3),Colin!$I3896,)</f>
        <v>0</v>
      </c>
      <c r="P3896">
        <f>IF(Colin!$G3896&lt;$B$2,Colin!$I3896,0)</f>
        <v>0</v>
      </c>
      <c r="Q3896">
        <f>IF(Colin!$G3896&lt;$B$1,Colin!$I3896,0)</f>
        <v>0</v>
      </c>
    </row>
    <row r="3897" spans="12:17" x14ac:dyDescent="0.25">
      <c r="L3897">
        <f>IF(AND(Colin!$G3897=$B$1,Colin!$H3897=$C$3),Colin!$I3897,)</f>
        <v>0</v>
      </c>
      <c r="M3897">
        <f>IF(AND(Colin!$G3897=$B$1,Colin!$H3897&lt;=$C$3),Colin!$I3897,)</f>
        <v>0</v>
      </c>
      <c r="N3897">
        <f>IF(AND(Colin!$G3897=$B$2,Colin!$H3897=$C$3),Colin!$I3897,)</f>
        <v>0</v>
      </c>
      <c r="O3897">
        <f>IF(AND(Colin!$G3897=$B$2,Colin!$H3897&lt;=$C$3),Colin!$I3897,)</f>
        <v>0</v>
      </c>
      <c r="P3897">
        <f>IF(Colin!$G3897&lt;$B$2,Colin!$I3897,0)</f>
        <v>0</v>
      </c>
      <c r="Q3897">
        <f>IF(Colin!$G3897&lt;$B$1,Colin!$I3897,0)</f>
        <v>0</v>
      </c>
    </row>
    <row r="3898" spans="12:17" x14ac:dyDescent="0.25">
      <c r="L3898">
        <f>IF(AND(Colin!$G3898=$B$1,Colin!$H3898=$C$3),Colin!$I3898,)</f>
        <v>0</v>
      </c>
      <c r="M3898">
        <f>IF(AND(Colin!$G3898=$B$1,Colin!$H3898&lt;=$C$3),Colin!$I3898,)</f>
        <v>0</v>
      </c>
      <c r="N3898">
        <f>IF(AND(Colin!$G3898=$B$2,Colin!$H3898=$C$3),Colin!$I3898,)</f>
        <v>0</v>
      </c>
      <c r="O3898">
        <f>IF(AND(Colin!$G3898=$B$2,Colin!$H3898&lt;=$C$3),Colin!$I3898,)</f>
        <v>0</v>
      </c>
      <c r="P3898">
        <f>IF(Colin!$G3898&lt;$B$2,Colin!$I3898,0)</f>
        <v>0</v>
      </c>
      <c r="Q3898">
        <f>IF(Colin!$G3898&lt;$B$1,Colin!$I3898,0)</f>
        <v>0</v>
      </c>
    </row>
    <row r="3899" spans="12:17" x14ac:dyDescent="0.25">
      <c r="L3899">
        <f>IF(AND(Colin!$G3899=$B$1,Colin!$H3899=$C$3),Colin!$I3899,)</f>
        <v>0</v>
      </c>
      <c r="M3899">
        <f>IF(AND(Colin!$G3899=$B$1,Colin!$H3899&lt;=$C$3),Colin!$I3899,)</f>
        <v>0</v>
      </c>
      <c r="N3899">
        <f>IF(AND(Colin!$G3899=$B$2,Colin!$H3899=$C$3),Colin!$I3899,)</f>
        <v>0</v>
      </c>
      <c r="O3899">
        <f>IF(AND(Colin!$G3899=$B$2,Colin!$H3899&lt;=$C$3),Colin!$I3899,)</f>
        <v>0</v>
      </c>
      <c r="P3899">
        <f>IF(Colin!$G3899&lt;$B$2,Colin!$I3899,0)</f>
        <v>0</v>
      </c>
      <c r="Q3899">
        <f>IF(Colin!$G3899&lt;$B$1,Colin!$I3899,0)</f>
        <v>0</v>
      </c>
    </row>
    <row r="3900" spans="12:17" x14ac:dyDescent="0.25">
      <c r="L3900">
        <f>IF(AND(Colin!$G3900=$B$1,Colin!$H3900=$C$3),Colin!$I3900,)</f>
        <v>0</v>
      </c>
      <c r="M3900">
        <f>IF(AND(Colin!$G3900=$B$1,Colin!$H3900&lt;=$C$3),Colin!$I3900,)</f>
        <v>0</v>
      </c>
      <c r="N3900">
        <f>IF(AND(Colin!$G3900=$B$2,Colin!$H3900=$C$3),Colin!$I3900,)</f>
        <v>0</v>
      </c>
      <c r="O3900">
        <f>IF(AND(Colin!$G3900=$B$2,Colin!$H3900&lt;=$C$3),Colin!$I3900,)</f>
        <v>0</v>
      </c>
      <c r="P3900">
        <f>IF(Colin!$G3900&lt;$B$2,Colin!$I3900,0)</f>
        <v>0</v>
      </c>
      <c r="Q3900">
        <f>IF(Colin!$G3900&lt;$B$1,Colin!$I3900,0)</f>
        <v>0</v>
      </c>
    </row>
    <row r="3901" spans="12:17" x14ac:dyDescent="0.25">
      <c r="L3901">
        <f>IF(AND(Colin!$G3901=$B$1,Colin!$H3901=$C$3),Colin!$I3901,)</f>
        <v>0</v>
      </c>
      <c r="M3901">
        <f>IF(AND(Colin!$G3901=$B$1,Colin!$H3901&lt;=$C$3),Colin!$I3901,)</f>
        <v>0</v>
      </c>
      <c r="N3901">
        <f>IF(AND(Colin!$G3901=$B$2,Colin!$H3901=$C$3),Colin!$I3901,)</f>
        <v>0</v>
      </c>
      <c r="O3901">
        <f>IF(AND(Colin!$G3901=$B$2,Colin!$H3901&lt;=$C$3),Colin!$I3901,)</f>
        <v>0</v>
      </c>
      <c r="P3901">
        <f>IF(Colin!$G3901&lt;$B$2,Colin!$I3901,0)</f>
        <v>0</v>
      </c>
      <c r="Q3901">
        <f>IF(Colin!$G3901&lt;$B$1,Colin!$I3901,0)</f>
        <v>0</v>
      </c>
    </row>
    <row r="3902" spans="12:17" x14ac:dyDescent="0.25">
      <c r="L3902">
        <f>IF(AND(Colin!$G3902=$B$1,Colin!$H3902=$C$3),Colin!$I3902,)</f>
        <v>0</v>
      </c>
      <c r="M3902">
        <f>IF(AND(Colin!$G3902=$B$1,Colin!$H3902&lt;=$C$3),Colin!$I3902,)</f>
        <v>0</v>
      </c>
      <c r="N3902">
        <f>IF(AND(Colin!$G3902=$B$2,Colin!$H3902=$C$3),Colin!$I3902,)</f>
        <v>0</v>
      </c>
      <c r="O3902">
        <f>IF(AND(Colin!$G3902=$B$2,Colin!$H3902&lt;=$C$3),Colin!$I3902,)</f>
        <v>0</v>
      </c>
      <c r="P3902">
        <f>IF(Colin!$G3902&lt;$B$2,Colin!$I3902,0)</f>
        <v>0</v>
      </c>
      <c r="Q3902">
        <f>IF(Colin!$G3902&lt;$B$1,Colin!$I3902,0)</f>
        <v>0</v>
      </c>
    </row>
    <row r="3903" spans="12:17" x14ac:dyDescent="0.25">
      <c r="L3903">
        <f>IF(AND(Colin!$G3903=$B$1,Colin!$H3903=$C$3),Colin!$I3903,)</f>
        <v>0</v>
      </c>
      <c r="M3903">
        <f>IF(AND(Colin!$G3903=$B$1,Colin!$H3903&lt;=$C$3),Colin!$I3903,)</f>
        <v>0</v>
      </c>
      <c r="N3903">
        <f>IF(AND(Colin!$G3903=$B$2,Colin!$H3903=$C$3),Colin!$I3903,)</f>
        <v>0</v>
      </c>
      <c r="O3903">
        <f>IF(AND(Colin!$G3903=$B$2,Colin!$H3903&lt;=$C$3),Colin!$I3903,)</f>
        <v>0</v>
      </c>
      <c r="P3903">
        <f>IF(Colin!$G3903&lt;$B$2,Colin!$I3903,0)</f>
        <v>0</v>
      </c>
      <c r="Q3903">
        <f>IF(Colin!$G3903&lt;$B$1,Colin!$I3903,0)</f>
        <v>0</v>
      </c>
    </row>
    <row r="3904" spans="12:17" x14ac:dyDescent="0.25">
      <c r="L3904">
        <f>IF(AND(Colin!$G3904=$B$1,Colin!$H3904=$C$3),Colin!$I3904,)</f>
        <v>0</v>
      </c>
      <c r="M3904">
        <f>IF(AND(Colin!$G3904=$B$1,Colin!$H3904&lt;=$C$3),Colin!$I3904,)</f>
        <v>0</v>
      </c>
      <c r="N3904">
        <f>IF(AND(Colin!$G3904=$B$2,Colin!$H3904=$C$3),Colin!$I3904,)</f>
        <v>0</v>
      </c>
      <c r="O3904">
        <f>IF(AND(Colin!$G3904=$B$2,Colin!$H3904&lt;=$C$3),Colin!$I3904,)</f>
        <v>0</v>
      </c>
      <c r="P3904">
        <f>IF(Colin!$G3904&lt;$B$2,Colin!$I3904,0)</f>
        <v>0</v>
      </c>
      <c r="Q3904">
        <f>IF(Colin!$G3904&lt;$B$1,Colin!$I3904,0)</f>
        <v>0</v>
      </c>
    </row>
    <row r="3905" spans="12:17" x14ac:dyDescent="0.25">
      <c r="L3905">
        <f>IF(AND(Colin!$G3905=$B$1,Colin!$H3905=$C$3),Colin!$I3905,)</f>
        <v>0</v>
      </c>
      <c r="M3905">
        <f>IF(AND(Colin!$G3905=$B$1,Colin!$H3905&lt;=$C$3),Colin!$I3905,)</f>
        <v>0</v>
      </c>
      <c r="N3905">
        <f>IF(AND(Colin!$G3905=$B$2,Colin!$H3905=$C$3),Colin!$I3905,)</f>
        <v>0</v>
      </c>
      <c r="O3905">
        <f>IF(AND(Colin!$G3905=$B$2,Colin!$H3905&lt;=$C$3),Colin!$I3905,)</f>
        <v>0</v>
      </c>
      <c r="P3905">
        <f>IF(Colin!$G3905&lt;$B$2,Colin!$I3905,0)</f>
        <v>0</v>
      </c>
      <c r="Q3905">
        <f>IF(Colin!$G3905&lt;$B$1,Colin!$I3905,0)</f>
        <v>0</v>
      </c>
    </row>
    <row r="3906" spans="12:17" x14ac:dyDescent="0.25">
      <c r="L3906">
        <f>IF(AND(Colin!$G3906=$B$1,Colin!$H3906=$C$3),Colin!$I3906,)</f>
        <v>0</v>
      </c>
      <c r="M3906">
        <f>IF(AND(Colin!$G3906=$B$1,Colin!$H3906&lt;=$C$3),Colin!$I3906,)</f>
        <v>0</v>
      </c>
      <c r="N3906">
        <f>IF(AND(Colin!$G3906=$B$2,Colin!$H3906=$C$3),Colin!$I3906,)</f>
        <v>0</v>
      </c>
      <c r="O3906">
        <f>IF(AND(Colin!$G3906=$B$2,Colin!$H3906&lt;=$C$3),Colin!$I3906,)</f>
        <v>0</v>
      </c>
      <c r="P3906">
        <f>IF(Colin!$G3906&lt;$B$2,Colin!$I3906,0)</f>
        <v>0</v>
      </c>
      <c r="Q3906">
        <f>IF(Colin!$G3906&lt;$B$1,Colin!$I3906,0)</f>
        <v>0</v>
      </c>
    </row>
    <row r="3907" spans="12:17" x14ac:dyDescent="0.25">
      <c r="L3907">
        <f>IF(AND(Colin!$G3907=$B$1,Colin!$H3907=$C$3),Colin!$I3907,)</f>
        <v>0</v>
      </c>
      <c r="M3907">
        <f>IF(AND(Colin!$G3907=$B$1,Colin!$H3907&lt;=$C$3),Colin!$I3907,)</f>
        <v>0</v>
      </c>
      <c r="N3907">
        <f>IF(AND(Colin!$G3907=$B$2,Colin!$H3907=$C$3),Colin!$I3907,)</f>
        <v>0</v>
      </c>
      <c r="O3907">
        <f>IF(AND(Colin!$G3907=$B$2,Colin!$H3907&lt;=$C$3),Colin!$I3907,)</f>
        <v>0</v>
      </c>
      <c r="P3907">
        <f>IF(Colin!$G3907&lt;$B$2,Colin!$I3907,0)</f>
        <v>0</v>
      </c>
      <c r="Q3907">
        <f>IF(Colin!$G3907&lt;$B$1,Colin!$I3907,0)</f>
        <v>0</v>
      </c>
    </row>
    <row r="3908" spans="12:17" x14ac:dyDescent="0.25">
      <c r="L3908">
        <f>IF(AND(Colin!$G3908=$B$1,Colin!$H3908=$C$3),Colin!$I3908,)</f>
        <v>0</v>
      </c>
      <c r="M3908">
        <f>IF(AND(Colin!$G3908=$B$1,Colin!$H3908&lt;=$C$3),Colin!$I3908,)</f>
        <v>0</v>
      </c>
      <c r="N3908">
        <f>IF(AND(Colin!$G3908=$B$2,Colin!$H3908=$C$3),Colin!$I3908,)</f>
        <v>0</v>
      </c>
      <c r="O3908">
        <f>IF(AND(Colin!$G3908=$B$2,Colin!$H3908&lt;=$C$3),Colin!$I3908,)</f>
        <v>0</v>
      </c>
      <c r="P3908">
        <f>IF(Colin!$G3908&lt;$B$2,Colin!$I3908,0)</f>
        <v>0</v>
      </c>
      <c r="Q3908">
        <f>IF(Colin!$G3908&lt;$B$1,Colin!$I3908,0)</f>
        <v>0</v>
      </c>
    </row>
    <row r="3909" spans="12:17" x14ac:dyDescent="0.25">
      <c r="L3909">
        <f>IF(AND(Colin!$G3909=$B$1,Colin!$H3909=$C$3),Colin!$I3909,)</f>
        <v>0</v>
      </c>
      <c r="M3909">
        <f>IF(AND(Colin!$G3909=$B$1,Colin!$H3909&lt;=$C$3),Colin!$I3909,)</f>
        <v>0</v>
      </c>
      <c r="N3909">
        <f>IF(AND(Colin!$G3909=$B$2,Colin!$H3909=$C$3),Colin!$I3909,)</f>
        <v>0</v>
      </c>
      <c r="O3909">
        <f>IF(AND(Colin!$G3909=$B$2,Colin!$H3909&lt;=$C$3),Colin!$I3909,)</f>
        <v>0</v>
      </c>
      <c r="P3909">
        <f>IF(Colin!$G3909&lt;$B$2,Colin!$I3909,0)</f>
        <v>0</v>
      </c>
      <c r="Q3909">
        <f>IF(Colin!$G3909&lt;$B$1,Colin!$I3909,0)</f>
        <v>0</v>
      </c>
    </row>
    <row r="3910" spans="12:17" x14ac:dyDescent="0.25">
      <c r="L3910">
        <f>IF(AND(Colin!$G3910=$B$1,Colin!$H3910=$C$3),Colin!$I3910,)</f>
        <v>0</v>
      </c>
      <c r="M3910">
        <f>IF(AND(Colin!$G3910=$B$1,Colin!$H3910&lt;=$C$3),Colin!$I3910,)</f>
        <v>0</v>
      </c>
      <c r="N3910">
        <f>IF(AND(Colin!$G3910=$B$2,Colin!$H3910=$C$3),Colin!$I3910,)</f>
        <v>0</v>
      </c>
      <c r="O3910">
        <f>IF(AND(Colin!$G3910=$B$2,Colin!$H3910&lt;=$C$3),Colin!$I3910,)</f>
        <v>0</v>
      </c>
      <c r="P3910">
        <f>IF(Colin!$G3910&lt;$B$2,Colin!$I3910,0)</f>
        <v>0</v>
      </c>
      <c r="Q3910">
        <f>IF(Colin!$G3910&lt;$B$1,Colin!$I3910,0)</f>
        <v>0</v>
      </c>
    </row>
    <row r="3911" spans="12:17" x14ac:dyDescent="0.25">
      <c r="L3911">
        <f>IF(AND(Colin!$G3911=$B$1,Colin!$H3911=$C$3),Colin!$I3911,)</f>
        <v>0</v>
      </c>
      <c r="M3911">
        <f>IF(AND(Colin!$G3911=$B$1,Colin!$H3911&lt;=$C$3),Colin!$I3911,)</f>
        <v>0</v>
      </c>
      <c r="N3911">
        <f>IF(AND(Colin!$G3911=$B$2,Colin!$H3911=$C$3),Colin!$I3911,)</f>
        <v>0</v>
      </c>
      <c r="O3911">
        <f>IF(AND(Colin!$G3911=$B$2,Colin!$H3911&lt;=$C$3),Colin!$I3911,)</f>
        <v>0</v>
      </c>
      <c r="P3911">
        <f>IF(Colin!$G3911&lt;$B$2,Colin!$I3911,0)</f>
        <v>0</v>
      </c>
      <c r="Q3911">
        <f>IF(Colin!$G3911&lt;$B$1,Colin!$I3911,0)</f>
        <v>0</v>
      </c>
    </row>
    <row r="3912" spans="12:17" x14ac:dyDescent="0.25">
      <c r="L3912">
        <f>IF(AND(Colin!$G3912=$B$1,Colin!$H3912=$C$3),Colin!$I3912,)</f>
        <v>0</v>
      </c>
      <c r="M3912">
        <f>IF(AND(Colin!$G3912=$B$1,Colin!$H3912&lt;=$C$3),Colin!$I3912,)</f>
        <v>0</v>
      </c>
      <c r="N3912">
        <f>IF(AND(Colin!$G3912=$B$2,Colin!$H3912=$C$3),Colin!$I3912,)</f>
        <v>0</v>
      </c>
      <c r="O3912">
        <f>IF(AND(Colin!$G3912=$B$2,Colin!$H3912&lt;=$C$3),Colin!$I3912,)</f>
        <v>0</v>
      </c>
      <c r="P3912">
        <f>IF(Colin!$G3912&lt;$B$2,Colin!$I3912,0)</f>
        <v>0</v>
      </c>
      <c r="Q3912">
        <f>IF(Colin!$G3912&lt;$B$1,Colin!$I3912,0)</f>
        <v>0</v>
      </c>
    </row>
    <row r="3913" spans="12:17" x14ac:dyDescent="0.25">
      <c r="L3913">
        <f>IF(AND(Colin!$G3913=$B$1,Colin!$H3913=$C$3),Colin!$I3913,)</f>
        <v>0</v>
      </c>
      <c r="M3913">
        <f>IF(AND(Colin!$G3913=$B$1,Colin!$H3913&lt;=$C$3),Colin!$I3913,)</f>
        <v>0</v>
      </c>
      <c r="N3913">
        <f>IF(AND(Colin!$G3913=$B$2,Colin!$H3913=$C$3),Colin!$I3913,)</f>
        <v>0</v>
      </c>
      <c r="O3913">
        <f>IF(AND(Colin!$G3913=$B$2,Colin!$H3913&lt;=$C$3),Colin!$I3913,)</f>
        <v>0</v>
      </c>
      <c r="P3913">
        <f>IF(Colin!$G3913&lt;$B$2,Colin!$I3913,0)</f>
        <v>0</v>
      </c>
      <c r="Q3913">
        <f>IF(Colin!$G3913&lt;$B$1,Colin!$I3913,0)</f>
        <v>0</v>
      </c>
    </row>
    <row r="3914" spans="12:17" x14ac:dyDescent="0.25">
      <c r="L3914">
        <f>IF(AND(Colin!$G3914=$B$1,Colin!$H3914=$C$3),Colin!$I3914,)</f>
        <v>0</v>
      </c>
      <c r="M3914">
        <f>IF(AND(Colin!$G3914=$B$1,Colin!$H3914&lt;=$C$3),Colin!$I3914,)</f>
        <v>0</v>
      </c>
      <c r="N3914">
        <f>IF(AND(Colin!$G3914=$B$2,Colin!$H3914=$C$3),Colin!$I3914,)</f>
        <v>0</v>
      </c>
      <c r="O3914">
        <f>IF(AND(Colin!$G3914=$B$2,Colin!$H3914&lt;=$C$3),Colin!$I3914,)</f>
        <v>0</v>
      </c>
      <c r="P3914">
        <f>IF(Colin!$G3914&lt;$B$2,Colin!$I3914,0)</f>
        <v>0</v>
      </c>
      <c r="Q3914">
        <f>IF(Colin!$G3914&lt;$B$1,Colin!$I3914,0)</f>
        <v>0</v>
      </c>
    </row>
    <row r="3915" spans="12:17" x14ac:dyDescent="0.25">
      <c r="L3915">
        <f>IF(AND(Colin!$G3915=$B$1,Colin!$H3915=$C$3),Colin!$I3915,)</f>
        <v>0</v>
      </c>
      <c r="M3915">
        <f>IF(AND(Colin!$G3915=$B$1,Colin!$H3915&lt;=$C$3),Colin!$I3915,)</f>
        <v>0</v>
      </c>
      <c r="N3915">
        <f>IF(AND(Colin!$G3915=$B$2,Colin!$H3915=$C$3),Colin!$I3915,)</f>
        <v>0</v>
      </c>
      <c r="O3915">
        <f>IF(AND(Colin!$G3915=$B$2,Colin!$H3915&lt;=$C$3),Colin!$I3915,)</f>
        <v>0</v>
      </c>
      <c r="P3915">
        <f>IF(Colin!$G3915&lt;$B$2,Colin!$I3915,0)</f>
        <v>0</v>
      </c>
      <c r="Q3915">
        <f>IF(Colin!$G3915&lt;$B$1,Colin!$I3915,0)</f>
        <v>0</v>
      </c>
    </row>
    <row r="3916" spans="12:17" x14ac:dyDescent="0.25">
      <c r="L3916">
        <f>IF(AND(Colin!$G3916=$B$1,Colin!$H3916=$C$3),Colin!$I3916,)</f>
        <v>0</v>
      </c>
      <c r="M3916">
        <f>IF(AND(Colin!$G3916=$B$1,Colin!$H3916&lt;=$C$3),Colin!$I3916,)</f>
        <v>0</v>
      </c>
      <c r="N3916">
        <f>IF(AND(Colin!$G3916=$B$2,Colin!$H3916=$C$3),Colin!$I3916,)</f>
        <v>0</v>
      </c>
      <c r="O3916">
        <f>IF(AND(Colin!$G3916=$B$2,Colin!$H3916&lt;=$C$3),Colin!$I3916,)</f>
        <v>0</v>
      </c>
      <c r="P3916">
        <f>IF(Colin!$G3916&lt;$B$2,Colin!$I3916,0)</f>
        <v>0</v>
      </c>
      <c r="Q3916">
        <f>IF(Colin!$G3916&lt;$B$1,Colin!$I3916,0)</f>
        <v>0</v>
      </c>
    </row>
    <row r="3917" spans="12:17" x14ac:dyDescent="0.25">
      <c r="L3917">
        <f>IF(AND(Colin!$G3917=$B$1,Colin!$H3917=$C$3),Colin!$I3917,)</f>
        <v>0</v>
      </c>
      <c r="M3917">
        <f>IF(AND(Colin!$G3917=$B$1,Colin!$H3917&lt;=$C$3),Colin!$I3917,)</f>
        <v>0</v>
      </c>
      <c r="N3917">
        <f>IF(AND(Colin!$G3917=$B$2,Colin!$H3917=$C$3),Colin!$I3917,)</f>
        <v>0</v>
      </c>
      <c r="O3917">
        <f>IF(AND(Colin!$G3917=$B$2,Colin!$H3917&lt;=$C$3),Colin!$I3917,)</f>
        <v>0</v>
      </c>
      <c r="P3917">
        <f>IF(Colin!$G3917&lt;$B$2,Colin!$I3917,0)</f>
        <v>0</v>
      </c>
      <c r="Q3917">
        <f>IF(Colin!$G3917&lt;$B$1,Colin!$I3917,0)</f>
        <v>0</v>
      </c>
    </row>
    <row r="3918" spans="12:17" x14ac:dyDescent="0.25">
      <c r="L3918">
        <f>IF(AND(Colin!$G3918=$B$1,Colin!$H3918=$C$3),Colin!$I3918,)</f>
        <v>0</v>
      </c>
      <c r="M3918">
        <f>IF(AND(Colin!$G3918=$B$1,Colin!$H3918&lt;=$C$3),Colin!$I3918,)</f>
        <v>0</v>
      </c>
      <c r="N3918">
        <f>IF(AND(Colin!$G3918=$B$2,Colin!$H3918=$C$3),Colin!$I3918,)</f>
        <v>0</v>
      </c>
      <c r="O3918">
        <f>IF(AND(Colin!$G3918=$B$2,Colin!$H3918&lt;=$C$3),Colin!$I3918,)</f>
        <v>0</v>
      </c>
      <c r="P3918">
        <f>IF(Colin!$G3918&lt;$B$2,Colin!$I3918,0)</f>
        <v>0</v>
      </c>
      <c r="Q3918">
        <f>IF(Colin!$G3918&lt;$B$1,Colin!$I3918,0)</f>
        <v>0</v>
      </c>
    </row>
    <row r="3919" spans="12:17" x14ac:dyDescent="0.25">
      <c r="L3919">
        <f>IF(AND(Colin!$G3919=$B$1,Colin!$H3919=$C$3),Colin!$I3919,)</f>
        <v>0</v>
      </c>
      <c r="M3919">
        <f>IF(AND(Colin!$G3919=$B$1,Colin!$H3919&lt;=$C$3),Colin!$I3919,)</f>
        <v>0</v>
      </c>
      <c r="N3919">
        <f>IF(AND(Colin!$G3919=$B$2,Colin!$H3919=$C$3),Colin!$I3919,)</f>
        <v>0</v>
      </c>
      <c r="O3919">
        <f>IF(AND(Colin!$G3919=$B$2,Colin!$H3919&lt;=$C$3),Colin!$I3919,)</f>
        <v>0</v>
      </c>
      <c r="P3919">
        <f>IF(Colin!$G3919&lt;$B$2,Colin!$I3919,0)</f>
        <v>0</v>
      </c>
      <c r="Q3919">
        <f>IF(Colin!$G3919&lt;$B$1,Colin!$I3919,0)</f>
        <v>0</v>
      </c>
    </row>
    <row r="3920" spans="12:17" x14ac:dyDescent="0.25">
      <c r="L3920">
        <f>IF(AND(Colin!$G3920=$B$1,Colin!$H3920=$C$3),Colin!$I3920,)</f>
        <v>0</v>
      </c>
      <c r="M3920">
        <f>IF(AND(Colin!$G3920=$B$1,Colin!$H3920&lt;=$C$3),Colin!$I3920,)</f>
        <v>0</v>
      </c>
      <c r="N3920">
        <f>IF(AND(Colin!$G3920=$B$2,Colin!$H3920=$C$3),Colin!$I3920,)</f>
        <v>0</v>
      </c>
      <c r="O3920">
        <f>IF(AND(Colin!$G3920=$B$2,Colin!$H3920&lt;=$C$3),Colin!$I3920,)</f>
        <v>0</v>
      </c>
      <c r="P3920">
        <f>IF(Colin!$G3920&lt;$B$2,Colin!$I3920,0)</f>
        <v>0</v>
      </c>
      <c r="Q3920">
        <f>IF(Colin!$G3920&lt;$B$1,Colin!$I3920,0)</f>
        <v>0</v>
      </c>
    </row>
    <row r="3921" spans="12:17" x14ac:dyDescent="0.25">
      <c r="L3921">
        <f>IF(AND(Colin!$G3921=$B$1,Colin!$H3921=$C$3),Colin!$I3921,)</f>
        <v>0</v>
      </c>
      <c r="M3921">
        <f>IF(AND(Colin!$G3921=$B$1,Colin!$H3921&lt;=$C$3),Colin!$I3921,)</f>
        <v>0</v>
      </c>
      <c r="N3921">
        <f>IF(AND(Colin!$G3921=$B$2,Colin!$H3921=$C$3),Colin!$I3921,)</f>
        <v>0</v>
      </c>
      <c r="O3921">
        <f>IF(AND(Colin!$G3921=$B$2,Colin!$H3921&lt;=$C$3),Colin!$I3921,)</f>
        <v>0</v>
      </c>
      <c r="P3921">
        <f>IF(Colin!$G3921&lt;$B$2,Colin!$I3921,0)</f>
        <v>0</v>
      </c>
      <c r="Q3921">
        <f>IF(Colin!$G3921&lt;$B$1,Colin!$I3921,0)</f>
        <v>0</v>
      </c>
    </row>
    <row r="3922" spans="12:17" x14ac:dyDescent="0.25">
      <c r="L3922">
        <f>IF(AND(Colin!$G3922=$B$1,Colin!$H3922=$C$3),Colin!$I3922,)</f>
        <v>0</v>
      </c>
      <c r="M3922">
        <f>IF(AND(Colin!$G3922=$B$1,Colin!$H3922&lt;=$C$3),Colin!$I3922,)</f>
        <v>0</v>
      </c>
      <c r="N3922">
        <f>IF(AND(Colin!$G3922=$B$2,Colin!$H3922=$C$3),Colin!$I3922,)</f>
        <v>0</v>
      </c>
      <c r="O3922">
        <f>IF(AND(Colin!$G3922=$B$2,Colin!$H3922&lt;=$C$3),Colin!$I3922,)</f>
        <v>0</v>
      </c>
      <c r="P3922">
        <f>IF(Colin!$G3922&lt;$B$2,Colin!$I3922,0)</f>
        <v>0</v>
      </c>
      <c r="Q3922">
        <f>IF(Colin!$G3922&lt;$B$1,Colin!$I3922,0)</f>
        <v>0</v>
      </c>
    </row>
    <row r="3923" spans="12:17" x14ac:dyDescent="0.25">
      <c r="L3923">
        <f>IF(AND(Colin!$G3923=$B$1,Colin!$H3923=$C$3),Colin!$I3923,)</f>
        <v>0</v>
      </c>
      <c r="M3923">
        <f>IF(AND(Colin!$G3923=$B$1,Colin!$H3923&lt;=$C$3),Colin!$I3923,)</f>
        <v>0</v>
      </c>
      <c r="N3923">
        <f>IF(AND(Colin!$G3923=$B$2,Colin!$H3923=$C$3),Colin!$I3923,)</f>
        <v>0</v>
      </c>
      <c r="O3923">
        <f>IF(AND(Colin!$G3923=$B$2,Colin!$H3923&lt;=$C$3),Colin!$I3923,)</f>
        <v>0</v>
      </c>
      <c r="P3923">
        <f>IF(Colin!$G3923&lt;$B$2,Colin!$I3923,0)</f>
        <v>0</v>
      </c>
      <c r="Q3923">
        <f>IF(Colin!$G3923&lt;$B$1,Colin!$I3923,0)</f>
        <v>0</v>
      </c>
    </row>
    <row r="3924" spans="12:17" x14ac:dyDescent="0.25">
      <c r="L3924">
        <f>IF(AND(Colin!$G3924=$B$1,Colin!$H3924=$C$3),Colin!$I3924,)</f>
        <v>0</v>
      </c>
      <c r="M3924">
        <f>IF(AND(Colin!$G3924=$B$1,Colin!$H3924&lt;=$C$3),Colin!$I3924,)</f>
        <v>0</v>
      </c>
      <c r="N3924">
        <f>IF(AND(Colin!$G3924=$B$2,Colin!$H3924=$C$3),Colin!$I3924,)</f>
        <v>0</v>
      </c>
      <c r="O3924">
        <f>IF(AND(Colin!$G3924=$B$2,Colin!$H3924&lt;=$C$3),Colin!$I3924,)</f>
        <v>0</v>
      </c>
      <c r="P3924">
        <f>IF(Colin!$G3924&lt;$B$2,Colin!$I3924,0)</f>
        <v>0</v>
      </c>
      <c r="Q3924">
        <f>IF(Colin!$G3924&lt;$B$1,Colin!$I3924,0)</f>
        <v>0</v>
      </c>
    </row>
    <row r="3925" spans="12:17" x14ac:dyDescent="0.25">
      <c r="L3925">
        <f>IF(AND(Colin!$G3925=$B$1,Colin!$H3925=$C$3),Colin!$I3925,)</f>
        <v>0</v>
      </c>
      <c r="M3925">
        <f>IF(AND(Colin!$G3925=$B$1,Colin!$H3925&lt;=$C$3),Colin!$I3925,)</f>
        <v>0</v>
      </c>
      <c r="N3925">
        <f>IF(AND(Colin!$G3925=$B$2,Colin!$H3925=$C$3),Colin!$I3925,)</f>
        <v>0</v>
      </c>
      <c r="O3925">
        <f>IF(AND(Colin!$G3925=$B$2,Colin!$H3925&lt;=$C$3),Colin!$I3925,)</f>
        <v>0</v>
      </c>
      <c r="P3925">
        <f>IF(Colin!$G3925&lt;$B$2,Colin!$I3925,0)</f>
        <v>0</v>
      </c>
      <c r="Q3925">
        <f>IF(Colin!$G3925&lt;$B$1,Colin!$I3925,0)</f>
        <v>0</v>
      </c>
    </row>
    <row r="3926" spans="12:17" x14ac:dyDescent="0.25">
      <c r="L3926">
        <f>IF(AND(Colin!$G3926=$B$1,Colin!$H3926=$C$3),Colin!$I3926,)</f>
        <v>0</v>
      </c>
      <c r="M3926">
        <f>IF(AND(Colin!$G3926=$B$1,Colin!$H3926&lt;=$C$3),Colin!$I3926,)</f>
        <v>0</v>
      </c>
      <c r="N3926">
        <f>IF(AND(Colin!$G3926=$B$2,Colin!$H3926=$C$3),Colin!$I3926,)</f>
        <v>0</v>
      </c>
      <c r="O3926">
        <f>IF(AND(Colin!$G3926=$B$2,Colin!$H3926&lt;=$C$3),Colin!$I3926,)</f>
        <v>0</v>
      </c>
      <c r="P3926">
        <f>IF(Colin!$G3926&lt;$B$2,Colin!$I3926,0)</f>
        <v>0</v>
      </c>
      <c r="Q3926">
        <f>IF(Colin!$G3926&lt;$B$1,Colin!$I3926,0)</f>
        <v>0</v>
      </c>
    </row>
    <row r="3927" spans="12:17" x14ac:dyDescent="0.25">
      <c r="L3927">
        <f>IF(AND(Colin!$G3927=$B$1,Colin!$H3927=$C$3),Colin!$I3927,)</f>
        <v>0</v>
      </c>
      <c r="M3927">
        <f>IF(AND(Colin!$G3927=$B$1,Colin!$H3927&lt;=$C$3),Colin!$I3927,)</f>
        <v>0</v>
      </c>
      <c r="N3927">
        <f>IF(AND(Colin!$G3927=$B$2,Colin!$H3927=$C$3),Colin!$I3927,)</f>
        <v>0</v>
      </c>
      <c r="O3927">
        <f>IF(AND(Colin!$G3927=$B$2,Colin!$H3927&lt;=$C$3),Colin!$I3927,)</f>
        <v>0</v>
      </c>
      <c r="P3927">
        <f>IF(Colin!$G3927&lt;$B$2,Colin!$I3927,0)</f>
        <v>0</v>
      </c>
      <c r="Q3927">
        <f>IF(Colin!$G3927&lt;$B$1,Colin!$I3927,0)</f>
        <v>0</v>
      </c>
    </row>
    <row r="3928" spans="12:17" x14ac:dyDescent="0.25">
      <c r="L3928">
        <f>IF(AND(Colin!$G3928=$B$1,Colin!$H3928=$C$3),Colin!$I3928,)</f>
        <v>0</v>
      </c>
      <c r="M3928">
        <f>IF(AND(Colin!$G3928=$B$1,Colin!$H3928&lt;=$C$3),Colin!$I3928,)</f>
        <v>0</v>
      </c>
      <c r="N3928">
        <f>IF(AND(Colin!$G3928=$B$2,Colin!$H3928=$C$3),Colin!$I3928,)</f>
        <v>0</v>
      </c>
      <c r="O3928">
        <f>IF(AND(Colin!$G3928=$B$2,Colin!$H3928&lt;=$C$3),Colin!$I3928,)</f>
        <v>0</v>
      </c>
      <c r="P3928">
        <f>IF(Colin!$G3928&lt;$B$2,Colin!$I3928,0)</f>
        <v>0</v>
      </c>
      <c r="Q3928">
        <f>IF(Colin!$G3928&lt;$B$1,Colin!$I3928,0)</f>
        <v>0</v>
      </c>
    </row>
    <row r="3929" spans="12:17" x14ac:dyDescent="0.25">
      <c r="L3929">
        <f>IF(AND(Colin!$G3929=$B$1,Colin!$H3929=$C$3),Colin!$I3929,)</f>
        <v>0</v>
      </c>
      <c r="M3929">
        <f>IF(AND(Colin!$G3929=$B$1,Colin!$H3929&lt;=$C$3),Colin!$I3929,)</f>
        <v>0</v>
      </c>
      <c r="N3929">
        <f>IF(AND(Colin!$G3929=$B$2,Colin!$H3929=$C$3),Colin!$I3929,)</f>
        <v>0</v>
      </c>
      <c r="O3929">
        <f>IF(AND(Colin!$G3929=$B$2,Colin!$H3929&lt;=$C$3),Colin!$I3929,)</f>
        <v>0</v>
      </c>
      <c r="P3929">
        <f>IF(Colin!$G3929&lt;$B$2,Colin!$I3929,0)</f>
        <v>0</v>
      </c>
      <c r="Q3929">
        <f>IF(Colin!$G3929&lt;$B$1,Colin!$I3929,0)</f>
        <v>0</v>
      </c>
    </row>
    <row r="3930" spans="12:17" x14ac:dyDescent="0.25">
      <c r="L3930">
        <f>IF(AND(Colin!$G3930=$B$1,Colin!$H3930=$C$3),Colin!$I3930,)</f>
        <v>0</v>
      </c>
      <c r="M3930">
        <f>IF(AND(Colin!$G3930=$B$1,Colin!$H3930&lt;=$C$3),Colin!$I3930,)</f>
        <v>0</v>
      </c>
      <c r="N3930">
        <f>IF(AND(Colin!$G3930=$B$2,Colin!$H3930=$C$3),Colin!$I3930,)</f>
        <v>0</v>
      </c>
      <c r="O3930">
        <f>IF(AND(Colin!$G3930=$B$2,Colin!$H3930&lt;=$C$3),Colin!$I3930,)</f>
        <v>0</v>
      </c>
      <c r="P3930">
        <f>IF(Colin!$G3930&lt;$B$2,Colin!$I3930,0)</f>
        <v>0</v>
      </c>
      <c r="Q3930">
        <f>IF(Colin!$G3930&lt;$B$1,Colin!$I3930,0)</f>
        <v>0</v>
      </c>
    </row>
    <row r="3931" spans="12:17" x14ac:dyDescent="0.25">
      <c r="L3931">
        <f>IF(AND(Colin!$G3931=$B$1,Colin!$H3931=$C$3),Colin!$I3931,)</f>
        <v>0</v>
      </c>
      <c r="M3931">
        <f>IF(AND(Colin!$G3931=$B$1,Colin!$H3931&lt;=$C$3),Colin!$I3931,)</f>
        <v>0</v>
      </c>
      <c r="N3931">
        <f>IF(AND(Colin!$G3931=$B$2,Colin!$H3931=$C$3),Colin!$I3931,)</f>
        <v>0</v>
      </c>
      <c r="O3931">
        <f>IF(AND(Colin!$G3931=$B$2,Colin!$H3931&lt;=$C$3),Colin!$I3931,)</f>
        <v>0</v>
      </c>
      <c r="P3931">
        <f>IF(Colin!$G3931&lt;$B$2,Colin!$I3931,0)</f>
        <v>0</v>
      </c>
      <c r="Q3931">
        <f>IF(Colin!$G3931&lt;$B$1,Colin!$I3931,0)</f>
        <v>0</v>
      </c>
    </row>
    <row r="3932" spans="12:17" x14ac:dyDescent="0.25">
      <c r="L3932">
        <f>IF(AND(Colin!$G3932=$B$1,Colin!$H3932=$C$3),Colin!$I3932,)</f>
        <v>0</v>
      </c>
      <c r="M3932">
        <f>IF(AND(Colin!$G3932=$B$1,Colin!$H3932&lt;=$C$3),Colin!$I3932,)</f>
        <v>0</v>
      </c>
      <c r="N3932">
        <f>IF(AND(Colin!$G3932=$B$2,Colin!$H3932=$C$3),Colin!$I3932,)</f>
        <v>0</v>
      </c>
      <c r="O3932">
        <f>IF(AND(Colin!$G3932=$B$2,Colin!$H3932&lt;=$C$3),Colin!$I3932,)</f>
        <v>0</v>
      </c>
      <c r="P3932">
        <f>IF(Colin!$G3932&lt;$B$2,Colin!$I3932,0)</f>
        <v>0</v>
      </c>
      <c r="Q3932">
        <f>IF(Colin!$G3932&lt;$B$1,Colin!$I3932,0)</f>
        <v>0</v>
      </c>
    </row>
    <row r="3933" spans="12:17" x14ac:dyDescent="0.25">
      <c r="L3933">
        <f>IF(AND(Colin!$G3933=$B$1,Colin!$H3933=$C$3),Colin!$I3933,)</f>
        <v>0</v>
      </c>
      <c r="M3933">
        <f>IF(AND(Colin!$G3933=$B$1,Colin!$H3933&lt;=$C$3),Colin!$I3933,)</f>
        <v>0</v>
      </c>
      <c r="N3933">
        <f>IF(AND(Colin!$G3933=$B$2,Colin!$H3933=$C$3),Colin!$I3933,)</f>
        <v>0</v>
      </c>
      <c r="O3933">
        <f>IF(AND(Colin!$G3933=$B$2,Colin!$H3933&lt;=$C$3),Colin!$I3933,)</f>
        <v>0</v>
      </c>
      <c r="P3933">
        <f>IF(Colin!$G3933&lt;$B$2,Colin!$I3933,0)</f>
        <v>0</v>
      </c>
      <c r="Q3933">
        <f>IF(Colin!$G3933&lt;$B$1,Colin!$I3933,0)</f>
        <v>0</v>
      </c>
    </row>
    <row r="3934" spans="12:17" x14ac:dyDescent="0.25">
      <c r="L3934">
        <f>IF(AND(Colin!$G3934=$B$1,Colin!$H3934=$C$3),Colin!$I3934,)</f>
        <v>0</v>
      </c>
      <c r="M3934">
        <f>IF(AND(Colin!$G3934=$B$1,Colin!$H3934&lt;=$C$3),Colin!$I3934,)</f>
        <v>0</v>
      </c>
      <c r="N3934">
        <f>IF(AND(Colin!$G3934=$B$2,Colin!$H3934=$C$3),Colin!$I3934,)</f>
        <v>0</v>
      </c>
      <c r="O3934">
        <f>IF(AND(Colin!$G3934=$B$2,Colin!$H3934&lt;=$C$3),Colin!$I3934,)</f>
        <v>0</v>
      </c>
      <c r="P3934">
        <f>IF(Colin!$G3934&lt;$B$2,Colin!$I3934,0)</f>
        <v>0</v>
      </c>
      <c r="Q3934">
        <f>IF(Colin!$G3934&lt;$B$1,Colin!$I3934,0)</f>
        <v>0</v>
      </c>
    </row>
    <row r="3935" spans="12:17" x14ac:dyDescent="0.25">
      <c r="L3935">
        <f>IF(AND(Colin!$G3935=$B$1,Colin!$H3935=$C$3),Colin!$I3935,)</f>
        <v>0</v>
      </c>
      <c r="M3935">
        <f>IF(AND(Colin!$G3935=$B$1,Colin!$H3935&lt;=$C$3),Colin!$I3935,)</f>
        <v>0</v>
      </c>
      <c r="N3935">
        <f>IF(AND(Colin!$G3935=$B$2,Colin!$H3935=$C$3),Colin!$I3935,)</f>
        <v>0</v>
      </c>
      <c r="O3935">
        <f>IF(AND(Colin!$G3935=$B$2,Colin!$H3935&lt;=$C$3),Colin!$I3935,)</f>
        <v>0</v>
      </c>
      <c r="P3935">
        <f>IF(Colin!$G3935&lt;$B$2,Colin!$I3935,0)</f>
        <v>0</v>
      </c>
      <c r="Q3935">
        <f>IF(Colin!$G3935&lt;$B$1,Colin!$I3935,0)</f>
        <v>0</v>
      </c>
    </row>
    <row r="3936" spans="12:17" x14ac:dyDescent="0.25">
      <c r="L3936">
        <f>IF(AND(Colin!$G3936=$B$1,Colin!$H3936=$C$3),Colin!$I3936,)</f>
        <v>0</v>
      </c>
      <c r="M3936">
        <f>IF(AND(Colin!$G3936=$B$1,Colin!$H3936&lt;=$C$3),Colin!$I3936,)</f>
        <v>0</v>
      </c>
      <c r="N3936">
        <f>IF(AND(Colin!$G3936=$B$2,Colin!$H3936=$C$3),Colin!$I3936,)</f>
        <v>0</v>
      </c>
      <c r="O3936">
        <f>IF(AND(Colin!$G3936=$B$2,Colin!$H3936&lt;=$C$3),Colin!$I3936,)</f>
        <v>0</v>
      </c>
      <c r="P3936">
        <f>IF(Colin!$G3936&lt;$B$2,Colin!$I3936,0)</f>
        <v>0</v>
      </c>
      <c r="Q3936">
        <f>IF(Colin!$G3936&lt;$B$1,Colin!$I3936,0)</f>
        <v>0</v>
      </c>
    </row>
    <row r="3937" spans="12:17" x14ac:dyDescent="0.25">
      <c r="L3937">
        <f>IF(AND(Colin!$G3937=$B$1,Colin!$H3937=$C$3),Colin!$I3937,)</f>
        <v>0</v>
      </c>
      <c r="M3937">
        <f>IF(AND(Colin!$G3937=$B$1,Colin!$H3937&lt;=$C$3),Colin!$I3937,)</f>
        <v>0</v>
      </c>
      <c r="N3937">
        <f>IF(AND(Colin!$G3937=$B$2,Colin!$H3937=$C$3),Colin!$I3937,)</f>
        <v>0</v>
      </c>
      <c r="O3937">
        <f>IF(AND(Colin!$G3937=$B$2,Colin!$H3937&lt;=$C$3),Colin!$I3937,)</f>
        <v>0</v>
      </c>
      <c r="P3937">
        <f>IF(Colin!$G3937&lt;$B$2,Colin!$I3937,0)</f>
        <v>0</v>
      </c>
      <c r="Q3937">
        <f>IF(Colin!$G3937&lt;$B$1,Colin!$I3937,0)</f>
        <v>0</v>
      </c>
    </row>
    <row r="3938" spans="12:17" x14ac:dyDescent="0.25">
      <c r="L3938">
        <f>IF(AND(Colin!$G3938=$B$1,Colin!$H3938=$C$3),Colin!$I3938,)</f>
        <v>0</v>
      </c>
      <c r="M3938">
        <f>IF(AND(Colin!$G3938=$B$1,Colin!$H3938&lt;=$C$3),Colin!$I3938,)</f>
        <v>0</v>
      </c>
      <c r="N3938">
        <f>IF(AND(Colin!$G3938=$B$2,Colin!$H3938=$C$3),Colin!$I3938,)</f>
        <v>0</v>
      </c>
      <c r="O3938">
        <f>IF(AND(Colin!$G3938=$B$2,Colin!$H3938&lt;=$C$3),Colin!$I3938,)</f>
        <v>0</v>
      </c>
      <c r="P3938">
        <f>IF(Colin!$G3938&lt;$B$2,Colin!$I3938,0)</f>
        <v>0</v>
      </c>
      <c r="Q3938">
        <f>IF(Colin!$G3938&lt;$B$1,Colin!$I3938,0)</f>
        <v>0</v>
      </c>
    </row>
    <row r="3939" spans="12:17" x14ac:dyDescent="0.25">
      <c r="L3939">
        <f>IF(AND(Colin!$G3939=$B$1,Colin!$H3939=$C$3),Colin!$I3939,)</f>
        <v>0</v>
      </c>
      <c r="M3939">
        <f>IF(AND(Colin!$G3939=$B$1,Colin!$H3939&lt;=$C$3),Colin!$I3939,)</f>
        <v>0</v>
      </c>
      <c r="N3939">
        <f>IF(AND(Colin!$G3939=$B$2,Colin!$H3939=$C$3),Colin!$I3939,)</f>
        <v>0</v>
      </c>
      <c r="O3939">
        <f>IF(AND(Colin!$G3939=$B$2,Colin!$H3939&lt;=$C$3),Colin!$I3939,)</f>
        <v>0</v>
      </c>
      <c r="P3939">
        <f>IF(Colin!$G3939&lt;$B$2,Colin!$I3939,0)</f>
        <v>0</v>
      </c>
      <c r="Q3939">
        <f>IF(Colin!$G3939&lt;$B$1,Colin!$I3939,0)</f>
        <v>0</v>
      </c>
    </row>
    <row r="3940" spans="12:17" x14ac:dyDescent="0.25">
      <c r="L3940">
        <f>IF(AND(Colin!$G3940=$B$1,Colin!$H3940=$C$3),Colin!$I3940,)</f>
        <v>0</v>
      </c>
      <c r="M3940">
        <f>IF(AND(Colin!$G3940=$B$1,Colin!$H3940&lt;=$C$3),Colin!$I3940,)</f>
        <v>0</v>
      </c>
      <c r="N3940">
        <f>IF(AND(Colin!$G3940=$B$2,Colin!$H3940=$C$3),Colin!$I3940,)</f>
        <v>0</v>
      </c>
      <c r="O3940">
        <f>IF(AND(Colin!$G3940=$B$2,Colin!$H3940&lt;=$C$3),Colin!$I3940,)</f>
        <v>0</v>
      </c>
      <c r="P3940">
        <f>IF(Colin!$G3940&lt;$B$2,Colin!$I3940,0)</f>
        <v>0</v>
      </c>
      <c r="Q3940">
        <f>IF(Colin!$G3940&lt;$B$1,Colin!$I3940,0)</f>
        <v>0</v>
      </c>
    </row>
    <row r="3941" spans="12:17" x14ac:dyDescent="0.25">
      <c r="L3941">
        <f>IF(AND(Colin!$G3941=$B$1,Colin!$H3941=$C$3),Colin!$I3941,)</f>
        <v>0</v>
      </c>
      <c r="M3941">
        <f>IF(AND(Colin!$G3941=$B$1,Colin!$H3941&lt;=$C$3),Colin!$I3941,)</f>
        <v>0</v>
      </c>
      <c r="N3941">
        <f>IF(AND(Colin!$G3941=$B$2,Colin!$H3941=$C$3),Colin!$I3941,)</f>
        <v>0</v>
      </c>
      <c r="O3941">
        <f>IF(AND(Colin!$G3941=$B$2,Colin!$H3941&lt;=$C$3),Colin!$I3941,)</f>
        <v>0</v>
      </c>
      <c r="P3941">
        <f>IF(Colin!$G3941&lt;$B$2,Colin!$I3941,0)</f>
        <v>0</v>
      </c>
      <c r="Q3941">
        <f>IF(Colin!$G3941&lt;$B$1,Colin!$I3941,0)</f>
        <v>0</v>
      </c>
    </row>
    <row r="3942" spans="12:17" x14ac:dyDescent="0.25">
      <c r="L3942">
        <f>IF(AND(Colin!$G3942=$B$1,Colin!$H3942=$C$3),Colin!$I3942,)</f>
        <v>0</v>
      </c>
      <c r="M3942">
        <f>IF(AND(Colin!$G3942=$B$1,Colin!$H3942&lt;=$C$3),Colin!$I3942,)</f>
        <v>0</v>
      </c>
      <c r="N3942">
        <f>IF(AND(Colin!$G3942=$B$2,Colin!$H3942=$C$3),Colin!$I3942,)</f>
        <v>0</v>
      </c>
      <c r="O3942">
        <f>IF(AND(Colin!$G3942=$B$2,Colin!$H3942&lt;=$C$3),Colin!$I3942,)</f>
        <v>0</v>
      </c>
      <c r="P3942">
        <f>IF(Colin!$G3942&lt;$B$2,Colin!$I3942,0)</f>
        <v>0</v>
      </c>
      <c r="Q3942">
        <f>IF(Colin!$G3942&lt;$B$1,Colin!$I3942,0)</f>
        <v>0</v>
      </c>
    </row>
    <row r="3943" spans="12:17" x14ac:dyDescent="0.25">
      <c r="L3943">
        <f>IF(AND(Colin!$G3943=$B$1,Colin!$H3943=$C$3),Colin!$I3943,)</f>
        <v>0</v>
      </c>
      <c r="M3943">
        <f>IF(AND(Colin!$G3943=$B$1,Colin!$H3943&lt;=$C$3),Colin!$I3943,)</f>
        <v>0</v>
      </c>
      <c r="N3943">
        <f>IF(AND(Colin!$G3943=$B$2,Colin!$H3943=$C$3),Colin!$I3943,)</f>
        <v>0</v>
      </c>
      <c r="O3943">
        <f>IF(AND(Colin!$G3943=$B$2,Colin!$H3943&lt;=$C$3),Colin!$I3943,)</f>
        <v>0</v>
      </c>
      <c r="P3943">
        <f>IF(Colin!$G3943&lt;$B$2,Colin!$I3943,0)</f>
        <v>0</v>
      </c>
      <c r="Q3943">
        <f>IF(Colin!$G3943&lt;$B$1,Colin!$I3943,0)</f>
        <v>0</v>
      </c>
    </row>
    <row r="3944" spans="12:17" x14ac:dyDescent="0.25">
      <c r="L3944">
        <f>IF(AND(Colin!$G3944=$B$1,Colin!$H3944=$C$3),Colin!$I3944,)</f>
        <v>0</v>
      </c>
      <c r="M3944">
        <f>IF(AND(Colin!$G3944=$B$1,Colin!$H3944&lt;=$C$3),Colin!$I3944,)</f>
        <v>0</v>
      </c>
      <c r="N3944">
        <f>IF(AND(Colin!$G3944=$B$2,Colin!$H3944=$C$3),Colin!$I3944,)</f>
        <v>0</v>
      </c>
      <c r="O3944">
        <f>IF(AND(Colin!$G3944=$B$2,Colin!$H3944&lt;=$C$3),Colin!$I3944,)</f>
        <v>0</v>
      </c>
      <c r="P3944">
        <f>IF(Colin!$G3944&lt;$B$2,Colin!$I3944,0)</f>
        <v>0</v>
      </c>
      <c r="Q3944">
        <f>IF(Colin!$G3944&lt;$B$1,Colin!$I3944,0)</f>
        <v>0</v>
      </c>
    </row>
    <row r="3945" spans="12:17" x14ac:dyDescent="0.25">
      <c r="L3945">
        <f>IF(AND(Colin!$G3945=$B$1,Colin!$H3945=$C$3),Colin!$I3945,)</f>
        <v>0</v>
      </c>
      <c r="M3945">
        <f>IF(AND(Colin!$G3945=$B$1,Colin!$H3945&lt;=$C$3),Colin!$I3945,)</f>
        <v>0</v>
      </c>
      <c r="N3945">
        <f>IF(AND(Colin!$G3945=$B$2,Colin!$H3945=$C$3),Colin!$I3945,)</f>
        <v>0</v>
      </c>
      <c r="O3945">
        <f>IF(AND(Colin!$G3945=$B$2,Colin!$H3945&lt;=$C$3),Colin!$I3945,)</f>
        <v>0</v>
      </c>
      <c r="P3945">
        <f>IF(Colin!$G3945&lt;$B$2,Colin!$I3945,0)</f>
        <v>0</v>
      </c>
      <c r="Q3945">
        <f>IF(Colin!$G3945&lt;$B$1,Colin!$I3945,0)</f>
        <v>0</v>
      </c>
    </row>
    <row r="3946" spans="12:17" x14ac:dyDescent="0.25">
      <c r="L3946">
        <f>IF(AND(Colin!$G3946=$B$1,Colin!$H3946=$C$3),Colin!$I3946,)</f>
        <v>0</v>
      </c>
      <c r="M3946">
        <f>IF(AND(Colin!$G3946=$B$1,Colin!$H3946&lt;=$C$3),Colin!$I3946,)</f>
        <v>0</v>
      </c>
      <c r="N3946">
        <f>IF(AND(Colin!$G3946=$B$2,Colin!$H3946=$C$3),Colin!$I3946,)</f>
        <v>0</v>
      </c>
      <c r="O3946">
        <f>IF(AND(Colin!$G3946=$B$2,Colin!$H3946&lt;=$C$3),Colin!$I3946,)</f>
        <v>0</v>
      </c>
      <c r="P3946">
        <f>IF(Colin!$G3946&lt;$B$2,Colin!$I3946,0)</f>
        <v>0</v>
      </c>
      <c r="Q3946">
        <f>IF(Colin!$G3946&lt;$B$1,Colin!$I3946,0)</f>
        <v>0</v>
      </c>
    </row>
    <row r="3947" spans="12:17" x14ac:dyDescent="0.25">
      <c r="L3947">
        <f>IF(AND(Colin!$G3947=$B$1,Colin!$H3947=$C$3),Colin!$I3947,)</f>
        <v>0</v>
      </c>
      <c r="M3947">
        <f>IF(AND(Colin!$G3947=$B$1,Colin!$H3947&lt;=$C$3),Colin!$I3947,)</f>
        <v>0</v>
      </c>
      <c r="N3947">
        <f>IF(AND(Colin!$G3947=$B$2,Colin!$H3947=$C$3),Colin!$I3947,)</f>
        <v>0</v>
      </c>
      <c r="O3947">
        <f>IF(AND(Colin!$G3947=$B$2,Colin!$H3947&lt;=$C$3),Colin!$I3947,)</f>
        <v>0</v>
      </c>
      <c r="P3947">
        <f>IF(Colin!$G3947&lt;$B$2,Colin!$I3947,0)</f>
        <v>0</v>
      </c>
      <c r="Q3947">
        <f>IF(Colin!$G3947&lt;$B$1,Colin!$I3947,0)</f>
        <v>0</v>
      </c>
    </row>
    <row r="3948" spans="12:17" x14ac:dyDescent="0.25">
      <c r="L3948">
        <f>IF(AND(Colin!$G3948=$B$1,Colin!$H3948=$C$3),Colin!$I3948,)</f>
        <v>0</v>
      </c>
      <c r="M3948">
        <f>IF(AND(Colin!$G3948=$B$1,Colin!$H3948&lt;=$C$3),Colin!$I3948,)</f>
        <v>0</v>
      </c>
      <c r="N3948">
        <f>IF(AND(Colin!$G3948=$B$2,Colin!$H3948=$C$3),Colin!$I3948,)</f>
        <v>0</v>
      </c>
      <c r="O3948">
        <f>IF(AND(Colin!$G3948=$B$2,Colin!$H3948&lt;=$C$3),Colin!$I3948,)</f>
        <v>0</v>
      </c>
      <c r="P3948">
        <f>IF(Colin!$G3948&lt;$B$2,Colin!$I3948,0)</f>
        <v>0</v>
      </c>
      <c r="Q3948">
        <f>IF(Colin!$G3948&lt;$B$1,Colin!$I3948,0)</f>
        <v>0</v>
      </c>
    </row>
    <row r="3949" spans="12:17" x14ac:dyDescent="0.25">
      <c r="L3949">
        <f>IF(AND(Colin!$G3949=$B$1,Colin!$H3949=$C$3),Colin!$I3949,)</f>
        <v>0</v>
      </c>
      <c r="M3949">
        <f>IF(AND(Colin!$G3949=$B$1,Colin!$H3949&lt;=$C$3),Colin!$I3949,)</f>
        <v>0</v>
      </c>
      <c r="N3949">
        <f>IF(AND(Colin!$G3949=$B$2,Colin!$H3949=$C$3),Colin!$I3949,)</f>
        <v>0</v>
      </c>
      <c r="O3949">
        <f>IF(AND(Colin!$G3949=$B$2,Colin!$H3949&lt;=$C$3),Colin!$I3949,)</f>
        <v>0</v>
      </c>
      <c r="P3949">
        <f>IF(Colin!$G3949&lt;$B$2,Colin!$I3949,0)</f>
        <v>0</v>
      </c>
      <c r="Q3949">
        <f>IF(Colin!$G3949&lt;$B$1,Colin!$I3949,0)</f>
        <v>0</v>
      </c>
    </row>
    <row r="3950" spans="12:17" x14ac:dyDescent="0.25">
      <c r="L3950">
        <f>IF(AND(Colin!$G3950=$B$1,Colin!$H3950=$C$3),Colin!$I3950,)</f>
        <v>0</v>
      </c>
      <c r="M3950">
        <f>IF(AND(Colin!$G3950=$B$1,Colin!$H3950&lt;=$C$3),Colin!$I3950,)</f>
        <v>0</v>
      </c>
      <c r="N3950">
        <f>IF(AND(Colin!$G3950=$B$2,Colin!$H3950=$C$3),Colin!$I3950,)</f>
        <v>0</v>
      </c>
      <c r="O3950">
        <f>IF(AND(Colin!$G3950=$B$2,Colin!$H3950&lt;=$C$3),Colin!$I3950,)</f>
        <v>0</v>
      </c>
      <c r="P3950">
        <f>IF(Colin!$G3950&lt;$B$2,Colin!$I3950,0)</f>
        <v>0</v>
      </c>
      <c r="Q3950">
        <f>IF(Colin!$G3950&lt;$B$1,Colin!$I3950,0)</f>
        <v>0</v>
      </c>
    </row>
    <row r="3951" spans="12:17" x14ac:dyDescent="0.25">
      <c r="L3951">
        <f>IF(AND(Colin!$G3951=$B$1,Colin!$H3951=$C$3),Colin!$I3951,)</f>
        <v>0</v>
      </c>
      <c r="M3951">
        <f>IF(AND(Colin!$G3951=$B$1,Colin!$H3951&lt;=$C$3),Colin!$I3951,)</f>
        <v>0</v>
      </c>
      <c r="N3951">
        <f>IF(AND(Colin!$G3951=$B$2,Colin!$H3951=$C$3),Colin!$I3951,)</f>
        <v>0</v>
      </c>
      <c r="O3951">
        <f>IF(AND(Colin!$G3951=$B$2,Colin!$H3951&lt;=$C$3),Colin!$I3951,)</f>
        <v>0</v>
      </c>
      <c r="P3951">
        <f>IF(Colin!$G3951&lt;$B$2,Colin!$I3951,0)</f>
        <v>0</v>
      </c>
      <c r="Q3951">
        <f>IF(Colin!$G3951&lt;$B$1,Colin!$I3951,0)</f>
        <v>0</v>
      </c>
    </row>
    <row r="3952" spans="12:17" x14ac:dyDescent="0.25">
      <c r="L3952">
        <f>IF(AND(Colin!$G3952=$B$1,Colin!$H3952=$C$3),Colin!$I3952,)</f>
        <v>0</v>
      </c>
      <c r="M3952">
        <f>IF(AND(Colin!$G3952=$B$1,Colin!$H3952&lt;=$C$3),Colin!$I3952,)</f>
        <v>0</v>
      </c>
      <c r="N3952">
        <f>IF(AND(Colin!$G3952=$B$2,Colin!$H3952=$C$3),Colin!$I3952,)</f>
        <v>0</v>
      </c>
      <c r="O3952">
        <f>IF(AND(Colin!$G3952=$B$2,Colin!$H3952&lt;=$C$3),Colin!$I3952,)</f>
        <v>0</v>
      </c>
      <c r="P3952">
        <f>IF(Colin!$G3952&lt;$B$2,Colin!$I3952,0)</f>
        <v>0</v>
      </c>
      <c r="Q3952">
        <f>IF(Colin!$G3952&lt;$B$1,Colin!$I3952,0)</f>
        <v>0</v>
      </c>
    </row>
    <row r="3953" spans="12:17" x14ac:dyDescent="0.25">
      <c r="L3953">
        <f>IF(AND(Colin!$G3953=$B$1,Colin!$H3953=$C$3),Colin!$I3953,)</f>
        <v>0</v>
      </c>
      <c r="M3953">
        <f>IF(AND(Colin!$G3953=$B$1,Colin!$H3953&lt;=$C$3),Colin!$I3953,)</f>
        <v>0</v>
      </c>
      <c r="N3953">
        <f>IF(AND(Colin!$G3953=$B$2,Colin!$H3953=$C$3),Colin!$I3953,)</f>
        <v>0</v>
      </c>
      <c r="O3953">
        <f>IF(AND(Colin!$G3953=$B$2,Colin!$H3953&lt;=$C$3),Colin!$I3953,)</f>
        <v>0</v>
      </c>
      <c r="P3953">
        <f>IF(Colin!$G3953&lt;$B$2,Colin!$I3953,0)</f>
        <v>0</v>
      </c>
      <c r="Q3953">
        <f>IF(Colin!$G3953&lt;$B$1,Colin!$I3953,0)</f>
        <v>0</v>
      </c>
    </row>
    <row r="3954" spans="12:17" x14ac:dyDescent="0.25">
      <c r="L3954">
        <f>IF(AND(Colin!$G3954=$B$1,Colin!$H3954=$C$3),Colin!$I3954,)</f>
        <v>0</v>
      </c>
      <c r="M3954">
        <f>IF(AND(Colin!$G3954=$B$1,Colin!$H3954&lt;=$C$3),Colin!$I3954,)</f>
        <v>0</v>
      </c>
      <c r="N3954">
        <f>IF(AND(Colin!$G3954=$B$2,Colin!$H3954=$C$3),Colin!$I3954,)</f>
        <v>0</v>
      </c>
      <c r="O3954">
        <f>IF(AND(Colin!$G3954=$B$2,Colin!$H3954&lt;=$C$3),Colin!$I3954,)</f>
        <v>0</v>
      </c>
      <c r="P3954">
        <f>IF(Colin!$G3954&lt;$B$2,Colin!$I3954,0)</f>
        <v>0</v>
      </c>
      <c r="Q3954">
        <f>IF(Colin!$G3954&lt;$B$1,Colin!$I3954,0)</f>
        <v>0</v>
      </c>
    </row>
    <row r="3955" spans="12:17" x14ac:dyDescent="0.25">
      <c r="L3955">
        <f>IF(AND(Colin!$G3955=$B$1,Colin!$H3955=$C$3),Colin!$I3955,)</f>
        <v>0</v>
      </c>
      <c r="M3955">
        <f>IF(AND(Colin!$G3955=$B$1,Colin!$H3955&lt;=$C$3),Colin!$I3955,)</f>
        <v>0</v>
      </c>
      <c r="N3955">
        <f>IF(AND(Colin!$G3955=$B$2,Colin!$H3955=$C$3),Colin!$I3955,)</f>
        <v>0</v>
      </c>
      <c r="O3955">
        <f>IF(AND(Colin!$G3955=$B$2,Colin!$H3955&lt;=$C$3),Colin!$I3955,)</f>
        <v>0</v>
      </c>
      <c r="P3955">
        <f>IF(Colin!$G3955&lt;$B$2,Colin!$I3955,0)</f>
        <v>0</v>
      </c>
      <c r="Q3955">
        <f>IF(Colin!$G3955&lt;$B$1,Colin!$I3955,0)</f>
        <v>0</v>
      </c>
    </row>
    <row r="3956" spans="12:17" x14ac:dyDescent="0.25">
      <c r="L3956">
        <f>IF(AND(Colin!$G3956=$B$1,Colin!$H3956=$C$3),Colin!$I3956,)</f>
        <v>0</v>
      </c>
      <c r="M3956">
        <f>IF(AND(Colin!$G3956=$B$1,Colin!$H3956&lt;=$C$3),Colin!$I3956,)</f>
        <v>0</v>
      </c>
      <c r="N3956">
        <f>IF(AND(Colin!$G3956=$B$2,Colin!$H3956=$C$3),Colin!$I3956,)</f>
        <v>0</v>
      </c>
      <c r="O3956">
        <f>IF(AND(Colin!$G3956=$B$2,Colin!$H3956&lt;=$C$3),Colin!$I3956,)</f>
        <v>0</v>
      </c>
      <c r="P3956">
        <f>IF(Colin!$G3956&lt;$B$2,Colin!$I3956,0)</f>
        <v>0</v>
      </c>
      <c r="Q3956">
        <f>IF(Colin!$G3956&lt;$B$1,Colin!$I3956,0)</f>
        <v>0</v>
      </c>
    </row>
    <row r="3957" spans="12:17" x14ac:dyDescent="0.25">
      <c r="L3957">
        <f>IF(AND(Colin!$G3957=$B$1,Colin!$H3957=$C$3),Colin!$I3957,)</f>
        <v>0</v>
      </c>
      <c r="M3957">
        <f>IF(AND(Colin!$G3957=$B$1,Colin!$H3957&lt;=$C$3),Colin!$I3957,)</f>
        <v>0</v>
      </c>
      <c r="N3957">
        <f>IF(AND(Colin!$G3957=$B$2,Colin!$H3957=$C$3),Colin!$I3957,)</f>
        <v>0</v>
      </c>
      <c r="O3957">
        <f>IF(AND(Colin!$G3957=$B$2,Colin!$H3957&lt;=$C$3),Colin!$I3957,)</f>
        <v>0</v>
      </c>
      <c r="P3957">
        <f>IF(Colin!$G3957&lt;$B$2,Colin!$I3957,0)</f>
        <v>0</v>
      </c>
      <c r="Q3957">
        <f>IF(Colin!$G3957&lt;$B$1,Colin!$I3957,0)</f>
        <v>0</v>
      </c>
    </row>
    <row r="3958" spans="12:17" x14ac:dyDescent="0.25">
      <c r="L3958">
        <f>IF(AND(Colin!$G3958=$B$1,Colin!$H3958=$C$3),Colin!$I3958,)</f>
        <v>0</v>
      </c>
      <c r="M3958">
        <f>IF(AND(Colin!$G3958=$B$1,Colin!$H3958&lt;=$C$3),Colin!$I3958,)</f>
        <v>0</v>
      </c>
      <c r="N3958">
        <f>IF(AND(Colin!$G3958=$B$2,Colin!$H3958=$C$3),Colin!$I3958,)</f>
        <v>0</v>
      </c>
      <c r="O3958">
        <f>IF(AND(Colin!$G3958=$B$2,Colin!$H3958&lt;=$C$3),Colin!$I3958,)</f>
        <v>0</v>
      </c>
      <c r="P3958">
        <f>IF(Colin!$G3958&lt;$B$2,Colin!$I3958,0)</f>
        <v>0</v>
      </c>
      <c r="Q3958">
        <f>IF(Colin!$G3958&lt;$B$1,Colin!$I3958,0)</f>
        <v>0</v>
      </c>
    </row>
    <row r="3959" spans="12:17" x14ac:dyDescent="0.25">
      <c r="L3959">
        <f>IF(AND(Colin!$G3959=$B$1,Colin!$H3959=$C$3),Colin!$I3959,)</f>
        <v>0</v>
      </c>
      <c r="M3959">
        <f>IF(AND(Colin!$G3959=$B$1,Colin!$H3959&lt;=$C$3),Colin!$I3959,)</f>
        <v>0</v>
      </c>
      <c r="N3959">
        <f>IF(AND(Colin!$G3959=$B$2,Colin!$H3959=$C$3),Colin!$I3959,)</f>
        <v>0</v>
      </c>
      <c r="O3959">
        <f>IF(AND(Colin!$G3959=$B$2,Colin!$H3959&lt;=$C$3),Colin!$I3959,)</f>
        <v>0</v>
      </c>
      <c r="P3959">
        <f>IF(Colin!$G3959&lt;$B$2,Colin!$I3959,0)</f>
        <v>0</v>
      </c>
      <c r="Q3959">
        <f>IF(Colin!$G3959&lt;$B$1,Colin!$I3959,0)</f>
        <v>0</v>
      </c>
    </row>
    <row r="3960" spans="12:17" x14ac:dyDescent="0.25">
      <c r="L3960">
        <f>IF(AND(Colin!$G3960=$B$1,Colin!$H3960=$C$3),Colin!$I3960,)</f>
        <v>0</v>
      </c>
      <c r="M3960">
        <f>IF(AND(Colin!$G3960=$B$1,Colin!$H3960&lt;=$C$3),Colin!$I3960,)</f>
        <v>0</v>
      </c>
      <c r="N3960">
        <f>IF(AND(Colin!$G3960=$B$2,Colin!$H3960=$C$3),Colin!$I3960,)</f>
        <v>0</v>
      </c>
      <c r="O3960">
        <f>IF(AND(Colin!$G3960=$B$2,Colin!$H3960&lt;=$C$3),Colin!$I3960,)</f>
        <v>0</v>
      </c>
      <c r="P3960">
        <f>IF(Colin!$G3960&lt;$B$2,Colin!$I3960,0)</f>
        <v>0</v>
      </c>
      <c r="Q3960">
        <f>IF(Colin!$G3960&lt;$B$1,Colin!$I3960,0)</f>
        <v>0</v>
      </c>
    </row>
    <row r="3961" spans="12:17" x14ac:dyDescent="0.25">
      <c r="L3961">
        <f>IF(AND(Colin!$G3961=$B$1,Colin!$H3961=$C$3),Colin!$I3961,)</f>
        <v>0</v>
      </c>
      <c r="M3961">
        <f>IF(AND(Colin!$G3961=$B$1,Colin!$H3961&lt;=$C$3),Colin!$I3961,)</f>
        <v>0</v>
      </c>
      <c r="N3961">
        <f>IF(AND(Colin!$G3961=$B$2,Colin!$H3961=$C$3),Colin!$I3961,)</f>
        <v>0</v>
      </c>
      <c r="O3961">
        <f>IF(AND(Colin!$G3961=$B$2,Colin!$H3961&lt;=$C$3),Colin!$I3961,)</f>
        <v>0</v>
      </c>
      <c r="P3961">
        <f>IF(Colin!$G3961&lt;$B$2,Colin!$I3961,0)</f>
        <v>0</v>
      </c>
      <c r="Q3961">
        <f>IF(Colin!$G3961&lt;$B$1,Colin!$I3961,0)</f>
        <v>0</v>
      </c>
    </row>
    <row r="3962" spans="12:17" x14ac:dyDescent="0.25">
      <c r="L3962">
        <f>IF(AND(Colin!$G3962=$B$1,Colin!$H3962=$C$3),Colin!$I3962,)</f>
        <v>0</v>
      </c>
      <c r="M3962">
        <f>IF(AND(Colin!$G3962=$B$1,Colin!$H3962&lt;=$C$3),Colin!$I3962,)</f>
        <v>0</v>
      </c>
      <c r="N3962">
        <f>IF(AND(Colin!$G3962=$B$2,Colin!$H3962=$C$3),Colin!$I3962,)</f>
        <v>0</v>
      </c>
      <c r="O3962">
        <f>IF(AND(Colin!$G3962=$B$2,Colin!$H3962&lt;=$C$3),Colin!$I3962,)</f>
        <v>0</v>
      </c>
      <c r="P3962">
        <f>IF(Colin!$G3962&lt;$B$2,Colin!$I3962,0)</f>
        <v>0</v>
      </c>
      <c r="Q3962">
        <f>IF(Colin!$G3962&lt;$B$1,Colin!$I3962,0)</f>
        <v>0</v>
      </c>
    </row>
    <row r="3963" spans="12:17" x14ac:dyDescent="0.25">
      <c r="L3963">
        <f>IF(AND(Colin!$G3963=$B$1,Colin!$H3963=$C$3),Colin!$I3963,)</f>
        <v>0</v>
      </c>
      <c r="M3963">
        <f>IF(AND(Colin!$G3963=$B$1,Colin!$H3963&lt;=$C$3),Colin!$I3963,)</f>
        <v>0</v>
      </c>
      <c r="N3963">
        <f>IF(AND(Colin!$G3963=$B$2,Colin!$H3963=$C$3),Colin!$I3963,)</f>
        <v>0</v>
      </c>
      <c r="O3963">
        <f>IF(AND(Colin!$G3963=$B$2,Colin!$H3963&lt;=$C$3),Colin!$I3963,)</f>
        <v>0</v>
      </c>
      <c r="P3963">
        <f>IF(Colin!$G3963&lt;$B$2,Colin!$I3963,0)</f>
        <v>0</v>
      </c>
      <c r="Q3963">
        <f>IF(Colin!$G3963&lt;$B$1,Colin!$I3963,0)</f>
        <v>0</v>
      </c>
    </row>
    <row r="3964" spans="12:17" x14ac:dyDescent="0.25">
      <c r="L3964">
        <f>IF(AND(Colin!$G3964=$B$1,Colin!$H3964=$C$3),Colin!$I3964,)</f>
        <v>0</v>
      </c>
      <c r="M3964">
        <f>IF(AND(Colin!$G3964=$B$1,Colin!$H3964&lt;=$C$3),Colin!$I3964,)</f>
        <v>0</v>
      </c>
      <c r="N3964">
        <f>IF(AND(Colin!$G3964=$B$2,Colin!$H3964=$C$3),Colin!$I3964,)</f>
        <v>0</v>
      </c>
      <c r="O3964">
        <f>IF(AND(Colin!$G3964=$B$2,Colin!$H3964&lt;=$C$3),Colin!$I3964,)</f>
        <v>0</v>
      </c>
      <c r="P3964">
        <f>IF(Colin!$G3964&lt;$B$2,Colin!$I3964,0)</f>
        <v>0</v>
      </c>
      <c r="Q3964">
        <f>IF(Colin!$G3964&lt;$B$1,Colin!$I3964,0)</f>
        <v>0</v>
      </c>
    </row>
    <row r="3965" spans="12:17" x14ac:dyDescent="0.25">
      <c r="L3965">
        <f>IF(AND(Colin!$G3965=$B$1,Colin!$H3965=$C$3),Colin!$I3965,)</f>
        <v>0</v>
      </c>
      <c r="M3965">
        <f>IF(AND(Colin!$G3965=$B$1,Colin!$H3965&lt;=$C$3),Colin!$I3965,)</f>
        <v>0</v>
      </c>
      <c r="N3965">
        <f>IF(AND(Colin!$G3965=$B$2,Colin!$H3965=$C$3),Colin!$I3965,)</f>
        <v>0</v>
      </c>
      <c r="O3965">
        <f>IF(AND(Colin!$G3965=$B$2,Colin!$H3965&lt;=$C$3),Colin!$I3965,)</f>
        <v>0</v>
      </c>
      <c r="P3965">
        <f>IF(Colin!$G3965&lt;$B$2,Colin!$I3965,0)</f>
        <v>0</v>
      </c>
      <c r="Q3965">
        <f>IF(Colin!$G3965&lt;$B$1,Colin!$I3965,0)</f>
        <v>0</v>
      </c>
    </row>
    <row r="3966" spans="12:17" x14ac:dyDescent="0.25">
      <c r="L3966">
        <f>IF(AND(Colin!$G3966=$B$1,Colin!$H3966=$C$3),Colin!$I3966,)</f>
        <v>0</v>
      </c>
      <c r="M3966">
        <f>IF(AND(Colin!$G3966=$B$1,Colin!$H3966&lt;=$C$3),Colin!$I3966,)</f>
        <v>0</v>
      </c>
      <c r="N3966">
        <f>IF(AND(Colin!$G3966=$B$2,Colin!$H3966=$C$3),Colin!$I3966,)</f>
        <v>0</v>
      </c>
      <c r="O3966">
        <f>IF(AND(Colin!$G3966=$B$2,Colin!$H3966&lt;=$C$3),Colin!$I3966,)</f>
        <v>0</v>
      </c>
      <c r="P3966">
        <f>IF(Colin!$G3966&lt;$B$2,Colin!$I3966,0)</f>
        <v>0</v>
      </c>
      <c r="Q3966">
        <f>IF(Colin!$G3966&lt;$B$1,Colin!$I3966,0)</f>
        <v>0</v>
      </c>
    </row>
    <row r="3967" spans="12:17" x14ac:dyDescent="0.25">
      <c r="L3967">
        <f>IF(AND(Colin!$G3967=$B$1,Colin!$H3967=$C$3),Colin!$I3967,)</f>
        <v>0</v>
      </c>
      <c r="M3967">
        <f>IF(AND(Colin!$G3967=$B$1,Colin!$H3967&lt;=$C$3),Colin!$I3967,)</f>
        <v>0</v>
      </c>
      <c r="N3967">
        <f>IF(AND(Colin!$G3967=$B$2,Colin!$H3967=$C$3),Colin!$I3967,)</f>
        <v>0</v>
      </c>
      <c r="O3967">
        <f>IF(AND(Colin!$G3967=$B$2,Colin!$H3967&lt;=$C$3),Colin!$I3967,)</f>
        <v>0</v>
      </c>
      <c r="P3967">
        <f>IF(Colin!$G3967&lt;$B$2,Colin!$I3967,0)</f>
        <v>0</v>
      </c>
      <c r="Q3967">
        <f>IF(Colin!$G3967&lt;$B$1,Colin!$I3967,0)</f>
        <v>0</v>
      </c>
    </row>
    <row r="3968" spans="12:17" x14ac:dyDescent="0.25">
      <c r="L3968">
        <f>IF(AND(Colin!$G3968=$B$1,Colin!$H3968=$C$3),Colin!$I3968,)</f>
        <v>0</v>
      </c>
      <c r="M3968">
        <f>IF(AND(Colin!$G3968=$B$1,Colin!$H3968&lt;=$C$3),Colin!$I3968,)</f>
        <v>0</v>
      </c>
      <c r="N3968">
        <f>IF(AND(Colin!$G3968=$B$2,Colin!$H3968=$C$3),Colin!$I3968,)</f>
        <v>0</v>
      </c>
      <c r="O3968">
        <f>IF(AND(Colin!$G3968=$B$2,Colin!$H3968&lt;=$C$3),Colin!$I3968,)</f>
        <v>0</v>
      </c>
      <c r="P3968">
        <f>IF(Colin!$G3968&lt;$B$2,Colin!$I3968,0)</f>
        <v>0</v>
      </c>
      <c r="Q3968">
        <f>IF(Colin!$G3968&lt;$B$1,Colin!$I3968,0)</f>
        <v>0</v>
      </c>
    </row>
    <row r="3969" spans="12:17" x14ac:dyDescent="0.25">
      <c r="L3969">
        <f>IF(AND(Colin!$G3969=$B$1,Colin!$H3969=$C$3),Colin!$I3969,)</f>
        <v>0</v>
      </c>
      <c r="M3969">
        <f>IF(AND(Colin!$G3969=$B$1,Colin!$H3969&lt;=$C$3),Colin!$I3969,)</f>
        <v>0</v>
      </c>
      <c r="N3969">
        <f>IF(AND(Colin!$G3969=$B$2,Colin!$H3969=$C$3),Colin!$I3969,)</f>
        <v>0</v>
      </c>
      <c r="O3969">
        <f>IF(AND(Colin!$G3969=$B$2,Colin!$H3969&lt;=$C$3),Colin!$I3969,)</f>
        <v>0</v>
      </c>
      <c r="P3969">
        <f>IF(Colin!$G3969&lt;$B$2,Colin!$I3969,0)</f>
        <v>0</v>
      </c>
      <c r="Q3969">
        <f>IF(Colin!$G3969&lt;$B$1,Colin!$I3969,0)</f>
        <v>0</v>
      </c>
    </row>
    <row r="3970" spans="12:17" x14ac:dyDescent="0.25">
      <c r="L3970">
        <f>IF(AND(Colin!$G3970=$B$1,Colin!$H3970=$C$3),Colin!$I3970,)</f>
        <v>0</v>
      </c>
      <c r="M3970">
        <f>IF(AND(Colin!$G3970=$B$1,Colin!$H3970&lt;=$C$3),Colin!$I3970,)</f>
        <v>0</v>
      </c>
      <c r="N3970">
        <f>IF(AND(Colin!$G3970=$B$2,Colin!$H3970=$C$3),Colin!$I3970,)</f>
        <v>0</v>
      </c>
      <c r="O3970">
        <f>IF(AND(Colin!$G3970=$B$2,Colin!$H3970&lt;=$C$3),Colin!$I3970,)</f>
        <v>0</v>
      </c>
      <c r="P3970">
        <f>IF(Colin!$G3970&lt;$B$2,Colin!$I3970,0)</f>
        <v>0</v>
      </c>
      <c r="Q3970">
        <f>IF(Colin!$G3970&lt;$B$1,Colin!$I3970,0)</f>
        <v>0</v>
      </c>
    </row>
    <row r="3971" spans="12:17" x14ac:dyDescent="0.25">
      <c r="L3971">
        <f>IF(AND(Colin!$G3971=$B$1,Colin!$H3971=$C$3),Colin!$I3971,)</f>
        <v>0</v>
      </c>
      <c r="M3971">
        <f>IF(AND(Colin!$G3971=$B$1,Colin!$H3971&lt;=$C$3),Colin!$I3971,)</f>
        <v>0</v>
      </c>
      <c r="N3971">
        <f>IF(AND(Colin!$G3971=$B$2,Colin!$H3971=$C$3),Colin!$I3971,)</f>
        <v>0</v>
      </c>
      <c r="O3971">
        <f>IF(AND(Colin!$G3971=$B$2,Colin!$H3971&lt;=$C$3),Colin!$I3971,)</f>
        <v>0</v>
      </c>
      <c r="P3971">
        <f>IF(Colin!$G3971&lt;$B$2,Colin!$I3971,0)</f>
        <v>0</v>
      </c>
      <c r="Q3971">
        <f>IF(Colin!$G3971&lt;$B$1,Colin!$I3971,0)</f>
        <v>0</v>
      </c>
    </row>
    <row r="3972" spans="12:17" x14ac:dyDescent="0.25">
      <c r="L3972">
        <f>IF(AND(Colin!$G3972=$B$1,Colin!$H3972=$C$3),Colin!$I3972,)</f>
        <v>0</v>
      </c>
      <c r="M3972">
        <f>IF(AND(Colin!$G3972=$B$1,Colin!$H3972&lt;=$C$3),Colin!$I3972,)</f>
        <v>0</v>
      </c>
      <c r="N3972">
        <f>IF(AND(Colin!$G3972=$B$2,Colin!$H3972=$C$3),Colin!$I3972,)</f>
        <v>0</v>
      </c>
      <c r="O3972">
        <f>IF(AND(Colin!$G3972=$B$2,Colin!$H3972&lt;=$C$3),Colin!$I3972,)</f>
        <v>0</v>
      </c>
      <c r="P3972">
        <f>IF(Colin!$G3972&lt;$B$2,Colin!$I3972,0)</f>
        <v>0</v>
      </c>
      <c r="Q3972">
        <f>IF(Colin!$G3972&lt;$B$1,Colin!$I3972,0)</f>
        <v>0</v>
      </c>
    </row>
    <row r="3973" spans="12:17" x14ac:dyDescent="0.25">
      <c r="L3973">
        <f>IF(AND(Colin!$G3973=$B$1,Colin!$H3973=$C$3),Colin!$I3973,)</f>
        <v>0</v>
      </c>
      <c r="M3973">
        <f>IF(AND(Colin!$G3973=$B$1,Colin!$H3973&lt;=$C$3),Colin!$I3973,)</f>
        <v>0</v>
      </c>
      <c r="N3973">
        <f>IF(AND(Colin!$G3973=$B$2,Colin!$H3973=$C$3),Colin!$I3973,)</f>
        <v>0</v>
      </c>
      <c r="O3973">
        <f>IF(AND(Colin!$G3973=$B$2,Colin!$H3973&lt;=$C$3),Colin!$I3973,)</f>
        <v>0</v>
      </c>
      <c r="P3973">
        <f>IF(Colin!$G3973&lt;$B$2,Colin!$I3973,0)</f>
        <v>0</v>
      </c>
      <c r="Q3973">
        <f>IF(Colin!$G3973&lt;$B$1,Colin!$I3973,0)</f>
        <v>0</v>
      </c>
    </row>
    <row r="3974" spans="12:17" x14ac:dyDescent="0.25">
      <c r="L3974">
        <f>IF(AND(Colin!$G3974=$B$1,Colin!$H3974=$C$3),Colin!$I3974,)</f>
        <v>0</v>
      </c>
      <c r="M3974">
        <f>IF(AND(Colin!$G3974=$B$1,Colin!$H3974&lt;=$C$3),Colin!$I3974,)</f>
        <v>0</v>
      </c>
      <c r="N3974">
        <f>IF(AND(Colin!$G3974=$B$2,Colin!$H3974=$C$3),Colin!$I3974,)</f>
        <v>0</v>
      </c>
      <c r="O3974">
        <f>IF(AND(Colin!$G3974=$B$2,Colin!$H3974&lt;=$C$3),Colin!$I3974,)</f>
        <v>0</v>
      </c>
      <c r="P3974">
        <f>IF(Colin!$G3974&lt;$B$2,Colin!$I3974,0)</f>
        <v>0</v>
      </c>
      <c r="Q3974">
        <f>IF(Colin!$G3974&lt;$B$1,Colin!$I3974,0)</f>
        <v>0</v>
      </c>
    </row>
    <row r="3975" spans="12:17" x14ac:dyDescent="0.25">
      <c r="L3975">
        <f>IF(AND(Colin!$G3975=$B$1,Colin!$H3975=$C$3),Colin!$I3975,)</f>
        <v>0</v>
      </c>
      <c r="M3975">
        <f>IF(AND(Colin!$G3975=$B$1,Colin!$H3975&lt;=$C$3),Colin!$I3975,)</f>
        <v>0</v>
      </c>
      <c r="N3975">
        <f>IF(AND(Colin!$G3975=$B$2,Colin!$H3975=$C$3),Colin!$I3975,)</f>
        <v>0</v>
      </c>
      <c r="O3975">
        <f>IF(AND(Colin!$G3975=$B$2,Colin!$H3975&lt;=$C$3),Colin!$I3975,)</f>
        <v>0</v>
      </c>
      <c r="P3975">
        <f>IF(Colin!$G3975&lt;$B$2,Colin!$I3975,0)</f>
        <v>0</v>
      </c>
      <c r="Q3975">
        <f>IF(Colin!$G3975&lt;$B$1,Colin!$I3975,0)</f>
        <v>0</v>
      </c>
    </row>
    <row r="3976" spans="12:17" x14ac:dyDescent="0.25">
      <c r="L3976">
        <f>IF(AND(Colin!$G3976=$B$1,Colin!$H3976=$C$3),Colin!$I3976,)</f>
        <v>0</v>
      </c>
      <c r="M3976">
        <f>IF(AND(Colin!$G3976=$B$1,Colin!$H3976&lt;=$C$3),Colin!$I3976,)</f>
        <v>0</v>
      </c>
      <c r="N3976">
        <f>IF(AND(Colin!$G3976=$B$2,Colin!$H3976=$C$3),Colin!$I3976,)</f>
        <v>0</v>
      </c>
      <c r="O3976">
        <f>IF(AND(Colin!$G3976=$B$2,Colin!$H3976&lt;=$C$3),Colin!$I3976,)</f>
        <v>0</v>
      </c>
      <c r="P3976">
        <f>IF(Colin!$G3976&lt;$B$2,Colin!$I3976,0)</f>
        <v>0</v>
      </c>
      <c r="Q3976">
        <f>IF(Colin!$G3976&lt;$B$1,Colin!$I3976,0)</f>
        <v>0</v>
      </c>
    </row>
    <row r="3977" spans="12:17" x14ac:dyDescent="0.25">
      <c r="L3977">
        <f>IF(AND(Colin!$G3977=$B$1,Colin!$H3977=$C$3),Colin!$I3977,)</f>
        <v>0</v>
      </c>
      <c r="M3977">
        <f>IF(AND(Colin!$G3977=$B$1,Colin!$H3977&lt;=$C$3),Colin!$I3977,)</f>
        <v>0</v>
      </c>
      <c r="N3977">
        <f>IF(AND(Colin!$G3977=$B$2,Colin!$H3977=$C$3),Colin!$I3977,)</f>
        <v>0</v>
      </c>
      <c r="O3977">
        <f>IF(AND(Colin!$G3977=$B$2,Colin!$H3977&lt;=$C$3),Colin!$I3977,)</f>
        <v>0</v>
      </c>
      <c r="P3977">
        <f>IF(Colin!$G3977&lt;$B$2,Colin!$I3977,0)</f>
        <v>0</v>
      </c>
      <c r="Q3977">
        <f>IF(Colin!$G3977&lt;$B$1,Colin!$I3977,0)</f>
        <v>0</v>
      </c>
    </row>
    <row r="3978" spans="12:17" x14ac:dyDescent="0.25">
      <c r="L3978">
        <f>IF(AND(Colin!$G3978=$B$1,Colin!$H3978=$C$3),Colin!$I3978,)</f>
        <v>0</v>
      </c>
      <c r="M3978">
        <f>IF(AND(Colin!$G3978=$B$1,Colin!$H3978&lt;=$C$3),Colin!$I3978,)</f>
        <v>0</v>
      </c>
      <c r="N3978">
        <f>IF(AND(Colin!$G3978=$B$2,Colin!$H3978=$C$3),Colin!$I3978,)</f>
        <v>0</v>
      </c>
      <c r="O3978">
        <f>IF(AND(Colin!$G3978=$B$2,Colin!$H3978&lt;=$C$3),Colin!$I3978,)</f>
        <v>0</v>
      </c>
      <c r="P3978">
        <f>IF(Colin!$G3978&lt;$B$2,Colin!$I3978,0)</f>
        <v>0</v>
      </c>
      <c r="Q3978">
        <f>IF(Colin!$G3978&lt;$B$1,Colin!$I3978,0)</f>
        <v>0</v>
      </c>
    </row>
    <row r="3979" spans="12:17" x14ac:dyDescent="0.25">
      <c r="L3979">
        <f>IF(AND(Colin!$G3979=$B$1,Colin!$H3979=$C$3),Colin!$I3979,)</f>
        <v>0</v>
      </c>
      <c r="M3979">
        <f>IF(AND(Colin!$G3979=$B$1,Colin!$H3979&lt;=$C$3),Colin!$I3979,)</f>
        <v>0</v>
      </c>
      <c r="N3979">
        <f>IF(AND(Colin!$G3979=$B$2,Colin!$H3979=$C$3),Colin!$I3979,)</f>
        <v>0</v>
      </c>
      <c r="O3979">
        <f>IF(AND(Colin!$G3979=$B$2,Colin!$H3979&lt;=$C$3),Colin!$I3979,)</f>
        <v>0</v>
      </c>
      <c r="P3979">
        <f>IF(Colin!$G3979&lt;$B$2,Colin!$I3979,0)</f>
        <v>0</v>
      </c>
      <c r="Q3979">
        <f>IF(Colin!$G3979&lt;$B$1,Colin!$I3979,0)</f>
        <v>0</v>
      </c>
    </row>
    <row r="3980" spans="12:17" x14ac:dyDescent="0.25">
      <c r="L3980">
        <f>IF(AND(Colin!$G3980=$B$1,Colin!$H3980=$C$3),Colin!$I3980,)</f>
        <v>0</v>
      </c>
      <c r="M3980">
        <f>IF(AND(Colin!$G3980=$B$1,Colin!$H3980&lt;=$C$3),Colin!$I3980,)</f>
        <v>0</v>
      </c>
      <c r="N3980">
        <f>IF(AND(Colin!$G3980=$B$2,Colin!$H3980=$C$3),Colin!$I3980,)</f>
        <v>0</v>
      </c>
      <c r="O3980">
        <f>IF(AND(Colin!$G3980=$B$2,Colin!$H3980&lt;=$C$3),Colin!$I3980,)</f>
        <v>0</v>
      </c>
      <c r="P3980">
        <f>IF(Colin!$G3980&lt;$B$2,Colin!$I3980,0)</f>
        <v>0</v>
      </c>
      <c r="Q3980">
        <f>IF(Colin!$G3980&lt;$B$1,Colin!$I3980,0)</f>
        <v>0</v>
      </c>
    </row>
    <row r="3981" spans="12:17" x14ac:dyDescent="0.25">
      <c r="L3981">
        <f>IF(AND(Colin!$G3981=$B$1,Colin!$H3981=$C$3),Colin!$I3981,)</f>
        <v>0</v>
      </c>
      <c r="M3981">
        <f>IF(AND(Colin!$G3981=$B$1,Colin!$H3981&lt;=$C$3),Colin!$I3981,)</f>
        <v>0</v>
      </c>
      <c r="N3981">
        <f>IF(AND(Colin!$G3981=$B$2,Colin!$H3981=$C$3),Colin!$I3981,)</f>
        <v>0</v>
      </c>
      <c r="O3981">
        <f>IF(AND(Colin!$G3981=$B$2,Colin!$H3981&lt;=$C$3),Colin!$I3981,)</f>
        <v>0</v>
      </c>
      <c r="P3981">
        <f>IF(Colin!$G3981&lt;$B$2,Colin!$I3981,0)</f>
        <v>0</v>
      </c>
      <c r="Q3981">
        <f>IF(Colin!$G3981&lt;$B$1,Colin!$I3981,0)</f>
        <v>0</v>
      </c>
    </row>
    <row r="3982" spans="12:17" x14ac:dyDescent="0.25">
      <c r="L3982">
        <f>IF(AND(Colin!$G3982=$B$1,Colin!$H3982=$C$3),Colin!$I3982,)</f>
        <v>0</v>
      </c>
      <c r="M3982">
        <f>IF(AND(Colin!$G3982=$B$1,Colin!$H3982&lt;=$C$3),Colin!$I3982,)</f>
        <v>0</v>
      </c>
      <c r="N3982">
        <f>IF(AND(Colin!$G3982=$B$2,Colin!$H3982=$C$3),Colin!$I3982,)</f>
        <v>0</v>
      </c>
      <c r="O3982">
        <f>IF(AND(Colin!$G3982=$B$2,Colin!$H3982&lt;=$C$3),Colin!$I3982,)</f>
        <v>0</v>
      </c>
      <c r="P3982">
        <f>IF(Colin!$G3982&lt;$B$2,Colin!$I3982,0)</f>
        <v>0</v>
      </c>
      <c r="Q3982">
        <f>IF(Colin!$G3982&lt;$B$1,Colin!$I3982,0)</f>
        <v>0</v>
      </c>
    </row>
    <row r="3983" spans="12:17" x14ac:dyDescent="0.25">
      <c r="L3983">
        <f>IF(AND(Colin!$G3983=$B$1,Colin!$H3983=$C$3),Colin!$I3983,)</f>
        <v>0</v>
      </c>
      <c r="M3983">
        <f>IF(AND(Colin!$G3983=$B$1,Colin!$H3983&lt;=$C$3),Colin!$I3983,)</f>
        <v>0</v>
      </c>
      <c r="N3983">
        <f>IF(AND(Colin!$G3983=$B$2,Colin!$H3983=$C$3),Colin!$I3983,)</f>
        <v>0</v>
      </c>
      <c r="O3983">
        <f>IF(AND(Colin!$G3983=$B$2,Colin!$H3983&lt;=$C$3),Colin!$I3983,)</f>
        <v>0</v>
      </c>
      <c r="P3983">
        <f>IF(Colin!$G3983&lt;$B$2,Colin!$I3983,0)</f>
        <v>0</v>
      </c>
      <c r="Q3983">
        <f>IF(Colin!$G3983&lt;$B$1,Colin!$I3983,0)</f>
        <v>0</v>
      </c>
    </row>
    <row r="3984" spans="12:17" x14ac:dyDescent="0.25">
      <c r="L3984">
        <f>IF(AND(Colin!$G3984=$B$1,Colin!$H3984=$C$3),Colin!$I3984,)</f>
        <v>0</v>
      </c>
      <c r="M3984">
        <f>IF(AND(Colin!$G3984=$B$1,Colin!$H3984&lt;=$C$3),Colin!$I3984,)</f>
        <v>0</v>
      </c>
      <c r="N3984">
        <f>IF(AND(Colin!$G3984=$B$2,Colin!$H3984=$C$3),Colin!$I3984,)</f>
        <v>0</v>
      </c>
      <c r="O3984">
        <f>IF(AND(Colin!$G3984=$B$2,Colin!$H3984&lt;=$C$3),Colin!$I3984,)</f>
        <v>0</v>
      </c>
      <c r="P3984">
        <f>IF(Colin!$G3984&lt;$B$2,Colin!$I3984,0)</f>
        <v>0</v>
      </c>
      <c r="Q3984">
        <f>IF(Colin!$G3984&lt;$B$1,Colin!$I3984,0)</f>
        <v>0</v>
      </c>
    </row>
    <row r="3985" spans="12:17" x14ac:dyDescent="0.25">
      <c r="L3985">
        <f>IF(AND(Colin!$G3985=$B$1,Colin!$H3985=$C$3),Colin!$I3985,)</f>
        <v>0</v>
      </c>
      <c r="M3985">
        <f>IF(AND(Colin!$G3985=$B$1,Colin!$H3985&lt;=$C$3),Colin!$I3985,)</f>
        <v>0</v>
      </c>
      <c r="N3985">
        <f>IF(AND(Colin!$G3985=$B$2,Colin!$H3985=$C$3),Colin!$I3985,)</f>
        <v>0</v>
      </c>
      <c r="O3985">
        <f>IF(AND(Colin!$G3985=$B$2,Colin!$H3985&lt;=$C$3),Colin!$I3985,)</f>
        <v>0</v>
      </c>
      <c r="P3985">
        <f>IF(Colin!$G3985&lt;$B$2,Colin!$I3985,0)</f>
        <v>0</v>
      </c>
      <c r="Q3985">
        <f>IF(Colin!$G3985&lt;$B$1,Colin!$I3985,0)</f>
        <v>0</v>
      </c>
    </row>
    <row r="3986" spans="12:17" x14ac:dyDescent="0.25">
      <c r="L3986">
        <f>IF(AND(Colin!$G3986=$B$1,Colin!$H3986=$C$3),Colin!$I3986,)</f>
        <v>0</v>
      </c>
      <c r="M3986">
        <f>IF(AND(Colin!$G3986=$B$1,Colin!$H3986&lt;=$C$3),Colin!$I3986,)</f>
        <v>0</v>
      </c>
      <c r="N3986">
        <f>IF(AND(Colin!$G3986=$B$2,Colin!$H3986=$C$3),Colin!$I3986,)</f>
        <v>0</v>
      </c>
      <c r="O3986">
        <f>IF(AND(Colin!$G3986=$B$2,Colin!$H3986&lt;=$C$3),Colin!$I3986,)</f>
        <v>0</v>
      </c>
      <c r="P3986">
        <f>IF(Colin!$G3986&lt;$B$2,Colin!$I3986,0)</f>
        <v>0</v>
      </c>
      <c r="Q3986">
        <f>IF(Colin!$G3986&lt;$B$1,Colin!$I3986,0)</f>
        <v>0</v>
      </c>
    </row>
    <row r="3987" spans="12:17" x14ac:dyDescent="0.25">
      <c r="L3987">
        <f>IF(AND(Colin!$G3987=$B$1,Colin!$H3987=$C$3),Colin!$I3987,)</f>
        <v>0</v>
      </c>
      <c r="M3987">
        <f>IF(AND(Colin!$G3987=$B$1,Colin!$H3987&lt;=$C$3),Colin!$I3987,)</f>
        <v>0</v>
      </c>
      <c r="N3987">
        <f>IF(AND(Colin!$G3987=$B$2,Colin!$H3987=$C$3),Colin!$I3987,)</f>
        <v>0</v>
      </c>
      <c r="O3987">
        <f>IF(AND(Colin!$G3987=$B$2,Colin!$H3987&lt;=$C$3),Colin!$I3987,)</f>
        <v>0</v>
      </c>
      <c r="P3987">
        <f>IF(Colin!$G3987&lt;$B$2,Colin!$I3987,0)</f>
        <v>0</v>
      </c>
      <c r="Q3987">
        <f>IF(Colin!$G3987&lt;$B$1,Colin!$I3987,0)</f>
        <v>0</v>
      </c>
    </row>
    <row r="3988" spans="12:17" x14ac:dyDescent="0.25">
      <c r="L3988">
        <f>IF(AND(Colin!$G3988=$B$1,Colin!$H3988=$C$3),Colin!$I3988,)</f>
        <v>0</v>
      </c>
      <c r="M3988">
        <f>IF(AND(Colin!$G3988=$B$1,Colin!$H3988&lt;=$C$3),Colin!$I3988,)</f>
        <v>0</v>
      </c>
      <c r="N3988">
        <f>IF(AND(Colin!$G3988=$B$2,Colin!$H3988=$C$3),Colin!$I3988,)</f>
        <v>0</v>
      </c>
      <c r="O3988">
        <f>IF(AND(Colin!$G3988=$B$2,Colin!$H3988&lt;=$C$3),Colin!$I3988,)</f>
        <v>0</v>
      </c>
      <c r="P3988">
        <f>IF(Colin!$G3988&lt;$B$2,Colin!$I3988,0)</f>
        <v>0</v>
      </c>
      <c r="Q3988">
        <f>IF(Colin!$G3988&lt;$B$1,Colin!$I3988,0)</f>
        <v>0</v>
      </c>
    </row>
    <row r="3989" spans="12:17" x14ac:dyDescent="0.25">
      <c r="L3989">
        <f>IF(AND(Colin!$G3989=$B$1,Colin!$H3989=$C$3),Colin!$I3989,)</f>
        <v>0</v>
      </c>
      <c r="M3989">
        <f>IF(AND(Colin!$G3989=$B$1,Colin!$H3989&lt;=$C$3),Colin!$I3989,)</f>
        <v>0</v>
      </c>
      <c r="N3989">
        <f>IF(AND(Colin!$G3989=$B$2,Colin!$H3989=$C$3),Colin!$I3989,)</f>
        <v>0</v>
      </c>
      <c r="O3989">
        <f>IF(AND(Colin!$G3989=$B$2,Colin!$H3989&lt;=$C$3),Colin!$I3989,)</f>
        <v>0</v>
      </c>
      <c r="P3989">
        <f>IF(Colin!$G3989&lt;$B$2,Colin!$I3989,0)</f>
        <v>0</v>
      </c>
      <c r="Q3989">
        <f>IF(Colin!$G3989&lt;$B$1,Colin!$I3989,0)</f>
        <v>0</v>
      </c>
    </row>
    <row r="3990" spans="12:17" x14ac:dyDescent="0.25">
      <c r="L3990">
        <f>IF(AND(Colin!$G3990=$B$1,Colin!$H3990=$C$3),Colin!$I3990,)</f>
        <v>0</v>
      </c>
      <c r="M3990">
        <f>IF(AND(Colin!$G3990=$B$1,Colin!$H3990&lt;=$C$3),Colin!$I3990,)</f>
        <v>0</v>
      </c>
      <c r="N3990">
        <f>IF(AND(Colin!$G3990=$B$2,Colin!$H3990=$C$3),Colin!$I3990,)</f>
        <v>0</v>
      </c>
      <c r="O3990">
        <f>IF(AND(Colin!$G3990=$B$2,Colin!$H3990&lt;=$C$3),Colin!$I3990,)</f>
        <v>0</v>
      </c>
      <c r="P3990">
        <f>IF(Colin!$G3990&lt;$B$2,Colin!$I3990,0)</f>
        <v>0</v>
      </c>
      <c r="Q3990">
        <f>IF(Colin!$G3990&lt;$B$1,Colin!$I3990,0)</f>
        <v>0</v>
      </c>
    </row>
    <row r="3991" spans="12:17" x14ac:dyDescent="0.25">
      <c r="L3991">
        <f>IF(AND(Colin!$G3991=$B$1,Colin!$H3991=$C$3),Colin!$I3991,)</f>
        <v>0</v>
      </c>
      <c r="M3991">
        <f>IF(AND(Colin!$G3991=$B$1,Colin!$H3991&lt;=$C$3),Colin!$I3991,)</f>
        <v>0</v>
      </c>
      <c r="N3991">
        <f>IF(AND(Colin!$G3991=$B$2,Colin!$H3991=$C$3),Colin!$I3991,)</f>
        <v>0</v>
      </c>
      <c r="O3991">
        <f>IF(AND(Colin!$G3991=$B$2,Colin!$H3991&lt;=$C$3),Colin!$I3991,)</f>
        <v>0</v>
      </c>
      <c r="P3991">
        <f>IF(Colin!$G3991&lt;$B$2,Colin!$I3991,0)</f>
        <v>0</v>
      </c>
      <c r="Q3991">
        <f>IF(Colin!$G3991&lt;$B$1,Colin!$I3991,0)</f>
        <v>0</v>
      </c>
    </row>
    <row r="3992" spans="12:17" x14ac:dyDescent="0.25">
      <c r="L3992">
        <f>IF(AND(Colin!$G3992=$B$1,Colin!$H3992=$C$3),Colin!$I3992,)</f>
        <v>0</v>
      </c>
      <c r="M3992">
        <f>IF(AND(Colin!$G3992=$B$1,Colin!$H3992&lt;=$C$3),Colin!$I3992,)</f>
        <v>0</v>
      </c>
      <c r="N3992">
        <f>IF(AND(Colin!$G3992=$B$2,Colin!$H3992=$C$3),Colin!$I3992,)</f>
        <v>0</v>
      </c>
      <c r="O3992">
        <f>IF(AND(Colin!$G3992=$B$2,Colin!$H3992&lt;=$C$3),Colin!$I3992,)</f>
        <v>0</v>
      </c>
      <c r="P3992">
        <f>IF(Colin!$G3992&lt;$B$2,Colin!$I3992,0)</f>
        <v>0</v>
      </c>
      <c r="Q3992">
        <f>IF(Colin!$G3992&lt;$B$1,Colin!$I3992,0)</f>
        <v>0</v>
      </c>
    </row>
    <row r="3993" spans="12:17" x14ac:dyDescent="0.25">
      <c r="L3993">
        <f>IF(AND(Colin!$G3993=$B$1,Colin!$H3993=$C$3),Colin!$I3993,)</f>
        <v>0</v>
      </c>
      <c r="M3993">
        <f>IF(AND(Colin!$G3993=$B$1,Colin!$H3993&lt;=$C$3),Colin!$I3993,)</f>
        <v>0</v>
      </c>
      <c r="N3993">
        <f>IF(AND(Colin!$G3993=$B$2,Colin!$H3993=$C$3),Colin!$I3993,)</f>
        <v>0</v>
      </c>
      <c r="O3993">
        <f>IF(AND(Colin!$G3993=$B$2,Colin!$H3993&lt;=$C$3),Colin!$I3993,)</f>
        <v>0</v>
      </c>
      <c r="P3993">
        <f>IF(Colin!$G3993&lt;$B$2,Colin!$I3993,0)</f>
        <v>0</v>
      </c>
      <c r="Q3993">
        <f>IF(Colin!$G3993&lt;$B$1,Colin!$I3993,0)</f>
        <v>0</v>
      </c>
    </row>
    <row r="3994" spans="12:17" x14ac:dyDescent="0.25">
      <c r="L3994">
        <f>IF(AND(Colin!$G3994=$B$1,Colin!$H3994=$C$3),Colin!$I3994,)</f>
        <v>0</v>
      </c>
      <c r="M3994">
        <f>IF(AND(Colin!$G3994=$B$1,Colin!$H3994&lt;=$C$3),Colin!$I3994,)</f>
        <v>0</v>
      </c>
      <c r="N3994">
        <f>IF(AND(Colin!$G3994=$B$2,Colin!$H3994=$C$3),Colin!$I3994,)</f>
        <v>0</v>
      </c>
      <c r="O3994">
        <f>IF(AND(Colin!$G3994=$B$2,Colin!$H3994&lt;=$C$3),Colin!$I3994,)</f>
        <v>0</v>
      </c>
      <c r="P3994">
        <f>IF(Colin!$G3994&lt;$B$2,Colin!$I3994,0)</f>
        <v>0</v>
      </c>
      <c r="Q3994">
        <f>IF(Colin!$G3994&lt;$B$1,Colin!$I3994,0)</f>
        <v>0</v>
      </c>
    </row>
    <row r="3995" spans="12:17" x14ac:dyDescent="0.25">
      <c r="L3995">
        <f>IF(AND(Colin!$G3995=$B$1,Colin!$H3995=$C$3),Colin!$I3995,)</f>
        <v>0</v>
      </c>
      <c r="M3995">
        <f>IF(AND(Colin!$G3995=$B$1,Colin!$H3995&lt;=$C$3),Colin!$I3995,)</f>
        <v>0</v>
      </c>
      <c r="N3995">
        <f>IF(AND(Colin!$G3995=$B$2,Colin!$H3995=$C$3),Colin!$I3995,)</f>
        <v>0</v>
      </c>
      <c r="O3995">
        <f>IF(AND(Colin!$G3995=$B$2,Colin!$H3995&lt;=$C$3),Colin!$I3995,)</f>
        <v>0</v>
      </c>
      <c r="P3995">
        <f>IF(Colin!$G3995&lt;$B$2,Colin!$I3995,0)</f>
        <v>0</v>
      </c>
      <c r="Q3995">
        <f>IF(Colin!$G3995&lt;$B$1,Colin!$I3995,0)</f>
        <v>0</v>
      </c>
    </row>
    <row r="3996" spans="12:17" x14ac:dyDescent="0.25">
      <c r="L3996">
        <f>IF(AND(Colin!$G3996=$B$1,Colin!$H3996=$C$3),Colin!$I3996,)</f>
        <v>0</v>
      </c>
      <c r="M3996">
        <f>IF(AND(Colin!$G3996=$B$1,Colin!$H3996&lt;=$C$3),Colin!$I3996,)</f>
        <v>0</v>
      </c>
      <c r="N3996">
        <f>IF(AND(Colin!$G3996=$B$2,Colin!$H3996=$C$3),Colin!$I3996,)</f>
        <v>0</v>
      </c>
      <c r="O3996">
        <f>IF(AND(Colin!$G3996=$B$2,Colin!$H3996&lt;=$C$3),Colin!$I3996,)</f>
        <v>0</v>
      </c>
      <c r="P3996">
        <f>IF(Colin!$G3996&lt;$B$2,Colin!$I3996,0)</f>
        <v>0</v>
      </c>
      <c r="Q3996">
        <f>IF(Colin!$G3996&lt;$B$1,Colin!$I3996,0)</f>
        <v>0</v>
      </c>
    </row>
    <row r="3997" spans="12:17" x14ac:dyDescent="0.25">
      <c r="L3997">
        <f>IF(AND(Colin!$G3997=$B$1,Colin!$H3997=$C$3),Colin!$I3997,)</f>
        <v>0</v>
      </c>
      <c r="M3997">
        <f>IF(AND(Colin!$G3997=$B$1,Colin!$H3997&lt;=$C$3),Colin!$I3997,)</f>
        <v>0</v>
      </c>
      <c r="N3997">
        <f>IF(AND(Colin!$G3997=$B$2,Colin!$H3997=$C$3),Colin!$I3997,)</f>
        <v>0</v>
      </c>
      <c r="O3997">
        <f>IF(AND(Colin!$G3997=$B$2,Colin!$H3997&lt;=$C$3),Colin!$I3997,)</f>
        <v>0</v>
      </c>
      <c r="P3997">
        <f>IF(Colin!$G3997&lt;$B$2,Colin!$I3997,0)</f>
        <v>0</v>
      </c>
      <c r="Q3997">
        <f>IF(Colin!$G3997&lt;$B$1,Colin!$I3997,0)</f>
        <v>0</v>
      </c>
    </row>
    <row r="3998" spans="12:17" x14ac:dyDescent="0.25">
      <c r="L3998">
        <f>IF(AND(Colin!$G3998=$B$1,Colin!$H3998=$C$3),Colin!$I3998,)</f>
        <v>0</v>
      </c>
      <c r="M3998">
        <f>IF(AND(Colin!$G3998=$B$1,Colin!$H3998&lt;=$C$3),Colin!$I3998,)</f>
        <v>0</v>
      </c>
      <c r="N3998">
        <f>IF(AND(Colin!$G3998=$B$2,Colin!$H3998=$C$3),Colin!$I3998,)</f>
        <v>0</v>
      </c>
      <c r="O3998">
        <f>IF(AND(Colin!$G3998=$B$2,Colin!$H3998&lt;=$C$3),Colin!$I3998,)</f>
        <v>0</v>
      </c>
      <c r="P3998">
        <f>IF(Colin!$G3998&lt;$B$2,Colin!$I3998,0)</f>
        <v>0</v>
      </c>
      <c r="Q3998">
        <f>IF(Colin!$G3998&lt;$B$1,Colin!$I3998,0)</f>
        <v>0</v>
      </c>
    </row>
    <row r="3999" spans="12:17" x14ac:dyDescent="0.25">
      <c r="L3999">
        <f>IF(AND(Colin!$G3999=$B$1,Colin!$H3999=$C$3),Colin!$I3999,)</f>
        <v>0</v>
      </c>
      <c r="M3999">
        <f>IF(AND(Colin!$G3999=$B$1,Colin!$H3999&lt;=$C$3),Colin!$I3999,)</f>
        <v>0</v>
      </c>
      <c r="N3999">
        <f>IF(AND(Colin!$G3999=$B$2,Colin!$H3999=$C$3),Colin!$I3999,)</f>
        <v>0</v>
      </c>
      <c r="O3999">
        <f>IF(AND(Colin!$G3999=$B$2,Colin!$H3999&lt;=$C$3),Colin!$I3999,)</f>
        <v>0</v>
      </c>
      <c r="P3999">
        <f>IF(Colin!$G3999&lt;$B$2,Colin!$I3999,0)</f>
        <v>0</v>
      </c>
      <c r="Q3999">
        <f>IF(Colin!$G3999&lt;$B$1,Colin!$I3999,0)</f>
        <v>0</v>
      </c>
    </row>
    <row r="4000" spans="12:17" x14ac:dyDescent="0.25">
      <c r="L4000">
        <f>IF(AND(Colin!$G4000=$B$1,Colin!$H4000=$C$3),Colin!$I4000,)</f>
        <v>0</v>
      </c>
      <c r="M4000">
        <f>IF(AND(Colin!$G4000=$B$1,Colin!$H4000&lt;=$C$3),Colin!$I4000,)</f>
        <v>0</v>
      </c>
      <c r="N4000">
        <f>IF(AND(Colin!$G4000=$B$2,Colin!$H4000=$C$3),Colin!$I4000,)</f>
        <v>0</v>
      </c>
      <c r="O4000">
        <f>IF(AND(Colin!$G4000=$B$2,Colin!$H4000&lt;=$C$3),Colin!$I4000,)</f>
        <v>0</v>
      </c>
      <c r="P4000">
        <f>IF(Colin!$G4000&lt;$B$2,Colin!$I4000,0)</f>
        <v>0</v>
      </c>
      <c r="Q4000">
        <f>IF(Colin!$G4000&lt;$B$1,Colin!$I4000,0)</f>
        <v>0</v>
      </c>
    </row>
    <row r="4001" spans="12:17" x14ac:dyDescent="0.25">
      <c r="L4001">
        <f>IF(AND(Colin!$G4001=$B$1,Colin!$H4001=$C$3),Colin!$I4001,)</f>
        <v>0</v>
      </c>
      <c r="M4001">
        <f>IF(AND(Colin!$G4001=$B$1,Colin!$H4001&lt;=$C$3),Colin!$I4001,)</f>
        <v>0</v>
      </c>
      <c r="N4001">
        <f>IF(AND(Colin!$G4001=$B$2,Colin!$H4001=$C$3),Colin!$I4001,)</f>
        <v>0</v>
      </c>
      <c r="O4001">
        <f>IF(AND(Colin!$G4001=$B$2,Colin!$H4001&lt;=$C$3),Colin!$I4001,)</f>
        <v>0</v>
      </c>
      <c r="P4001">
        <f>IF(Colin!$G4001&lt;$B$2,Colin!$I4001,0)</f>
        <v>0</v>
      </c>
      <c r="Q4001">
        <f>IF(Colin!$G4001&lt;$B$1,Colin!$I4001,0)</f>
        <v>0</v>
      </c>
    </row>
    <row r="4002" spans="12:17" x14ac:dyDescent="0.25">
      <c r="L4002">
        <f>IF(AND(Colin!$G4002=$B$1,Colin!$H4002=$C$3),Colin!$I4002,)</f>
        <v>0</v>
      </c>
      <c r="M4002">
        <f>IF(AND(Colin!$G4002=$B$1,Colin!$H4002&lt;=$C$3),Colin!$I4002,)</f>
        <v>0</v>
      </c>
      <c r="N4002">
        <f>IF(AND(Colin!$G4002=$B$2,Colin!$H4002=$C$3),Colin!$I4002,)</f>
        <v>0</v>
      </c>
      <c r="O4002">
        <f>IF(AND(Colin!$G4002=$B$2,Colin!$H4002&lt;=$C$3),Colin!$I4002,)</f>
        <v>0</v>
      </c>
      <c r="P4002">
        <f>IF(Colin!$G4002&lt;$B$2,Colin!$I4002,0)</f>
        <v>0</v>
      </c>
      <c r="Q4002">
        <f>IF(Colin!$G4002&lt;$B$1,Colin!$I4002,0)</f>
        <v>0</v>
      </c>
    </row>
    <row r="4003" spans="12:17" x14ac:dyDescent="0.25">
      <c r="L4003">
        <f>IF(AND(Colin!$G4003=$B$1,Colin!$H4003=$C$3),Colin!$I4003,)</f>
        <v>0</v>
      </c>
      <c r="M4003">
        <f>IF(AND(Colin!$G4003=$B$1,Colin!$H4003&lt;=$C$3),Colin!$I4003,)</f>
        <v>0</v>
      </c>
      <c r="N4003">
        <f>IF(AND(Colin!$G4003=$B$2,Colin!$H4003=$C$3),Colin!$I4003,)</f>
        <v>0</v>
      </c>
      <c r="O4003">
        <f>IF(AND(Colin!$G4003=$B$2,Colin!$H4003&lt;=$C$3),Colin!$I4003,)</f>
        <v>0</v>
      </c>
      <c r="P4003">
        <f>IF(Colin!$G4003&lt;$B$2,Colin!$I4003,0)</f>
        <v>0</v>
      </c>
      <c r="Q4003">
        <f>IF(Colin!$G4003&lt;$B$1,Colin!$I4003,0)</f>
        <v>0</v>
      </c>
    </row>
    <row r="4004" spans="12:17" x14ac:dyDescent="0.25">
      <c r="L4004">
        <f>IF(AND(Colin!$G4004=$B$1,Colin!$H4004=$C$3),Colin!$I4004,)</f>
        <v>0</v>
      </c>
      <c r="M4004">
        <f>IF(AND(Colin!$G4004=$B$1,Colin!$H4004&lt;=$C$3),Colin!$I4004,)</f>
        <v>0</v>
      </c>
      <c r="N4004">
        <f>IF(AND(Colin!$G4004=$B$2,Colin!$H4004=$C$3),Colin!$I4004,)</f>
        <v>0</v>
      </c>
      <c r="O4004">
        <f>IF(AND(Colin!$G4004=$B$2,Colin!$H4004&lt;=$C$3),Colin!$I4004,)</f>
        <v>0</v>
      </c>
      <c r="P4004">
        <f>IF(Colin!$G4004&lt;$B$2,Colin!$I4004,0)</f>
        <v>0</v>
      </c>
      <c r="Q4004">
        <f>IF(Colin!$G4004&lt;$B$1,Colin!$I4004,0)</f>
        <v>0</v>
      </c>
    </row>
    <row r="4005" spans="12:17" x14ac:dyDescent="0.25">
      <c r="L4005">
        <f>IF(AND(Colin!$G4005=$B$1,Colin!$H4005=$C$3),Colin!$I4005,)</f>
        <v>0</v>
      </c>
      <c r="M4005">
        <f>IF(AND(Colin!$G4005=$B$1,Colin!$H4005&lt;=$C$3),Colin!$I4005,)</f>
        <v>0</v>
      </c>
      <c r="N4005">
        <f>IF(AND(Colin!$G4005=$B$2,Colin!$H4005=$C$3),Colin!$I4005,)</f>
        <v>0</v>
      </c>
      <c r="O4005">
        <f>IF(AND(Colin!$G4005=$B$2,Colin!$H4005&lt;=$C$3),Colin!$I4005,)</f>
        <v>0</v>
      </c>
      <c r="P4005">
        <f>IF(Colin!$G4005&lt;$B$2,Colin!$I4005,0)</f>
        <v>0</v>
      </c>
      <c r="Q4005">
        <f>IF(Colin!$G4005&lt;$B$1,Colin!$I4005,0)</f>
        <v>0</v>
      </c>
    </row>
    <row r="4006" spans="12:17" x14ac:dyDescent="0.25">
      <c r="L4006">
        <f>IF(AND(Colin!$G4006=$B$1,Colin!$H4006=$C$3),Colin!$I4006,)</f>
        <v>0</v>
      </c>
      <c r="M4006">
        <f>IF(AND(Colin!$G4006=$B$1,Colin!$H4006&lt;=$C$3),Colin!$I4006,)</f>
        <v>0</v>
      </c>
      <c r="N4006">
        <f>IF(AND(Colin!$G4006=$B$2,Colin!$H4006=$C$3),Colin!$I4006,)</f>
        <v>0</v>
      </c>
      <c r="O4006">
        <f>IF(AND(Colin!$G4006=$B$2,Colin!$H4006&lt;=$C$3),Colin!$I4006,)</f>
        <v>0</v>
      </c>
      <c r="P4006">
        <f>IF(Colin!$G4006&lt;$B$2,Colin!$I4006,0)</f>
        <v>0</v>
      </c>
      <c r="Q4006">
        <f>IF(Colin!$G4006&lt;$B$1,Colin!$I4006,0)</f>
        <v>0</v>
      </c>
    </row>
    <row r="4007" spans="12:17" x14ac:dyDescent="0.25">
      <c r="L4007">
        <f>IF(AND(Colin!$G4007=$B$1,Colin!$H4007=$C$3),Colin!$I4007,)</f>
        <v>0</v>
      </c>
      <c r="M4007">
        <f>IF(AND(Colin!$G4007=$B$1,Colin!$H4007&lt;=$C$3),Colin!$I4007,)</f>
        <v>0</v>
      </c>
      <c r="N4007">
        <f>IF(AND(Colin!$G4007=$B$2,Colin!$H4007=$C$3),Colin!$I4007,)</f>
        <v>0</v>
      </c>
      <c r="O4007">
        <f>IF(AND(Colin!$G4007=$B$2,Colin!$H4007&lt;=$C$3),Colin!$I4007,)</f>
        <v>0</v>
      </c>
      <c r="P4007">
        <f>IF(Colin!$G4007&lt;$B$2,Colin!$I4007,0)</f>
        <v>0</v>
      </c>
      <c r="Q4007">
        <f>IF(Colin!$G4007&lt;$B$1,Colin!$I4007,0)</f>
        <v>0</v>
      </c>
    </row>
    <row r="4008" spans="12:17" x14ac:dyDescent="0.25">
      <c r="L4008">
        <f>IF(AND(Colin!$G4008=$B$1,Colin!$H4008=$C$3),Colin!$I4008,)</f>
        <v>0</v>
      </c>
      <c r="M4008">
        <f>IF(AND(Colin!$G4008=$B$1,Colin!$H4008&lt;=$C$3),Colin!$I4008,)</f>
        <v>0</v>
      </c>
      <c r="N4008">
        <f>IF(AND(Colin!$G4008=$B$2,Colin!$H4008=$C$3),Colin!$I4008,)</f>
        <v>0</v>
      </c>
      <c r="O4008">
        <f>IF(AND(Colin!$G4008=$B$2,Colin!$H4008&lt;=$C$3),Colin!$I4008,)</f>
        <v>0</v>
      </c>
      <c r="P4008">
        <f>IF(Colin!$G4008&lt;$B$2,Colin!$I4008,0)</f>
        <v>0</v>
      </c>
      <c r="Q4008">
        <f>IF(Colin!$G4008&lt;$B$1,Colin!$I4008,0)</f>
        <v>0</v>
      </c>
    </row>
    <row r="4009" spans="12:17" x14ac:dyDescent="0.25">
      <c r="L4009">
        <f>IF(AND(Colin!$G4009=$B$1,Colin!$H4009=$C$3),Colin!$I4009,)</f>
        <v>0</v>
      </c>
      <c r="M4009">
        <f>IF(AND(Colin!$G4009=$B$1,Colin!$H4009&lt;=$C$3),Colin!$I4009,)</f>
        <v>0</v>
      </c>
      <c r="N4009">
        <f>IF(AND(Colin!$G4009=$B$2,Colin!$H4009=$C$3),Colin!$I4009,)</f>
        <v>0</v>
      </c>
      <c r="O4009">
        <f>IF(AND(Colin!$G4009=$B$2,Colin!$H4009&lt;=$C$3),Colin!$I4009,)</f>
        <v>0</v>
      </c>
      <c r="P4009">
        <f>IF(Colin!$G4009&lt;$B$2,Colin!$I4009,0)</f>
        <v>0</v>
      </c>
      <c r="Q4009">
        <f>IF(Colin!$G4009&lt;$B$1,Colin!$I4009,0)</f>
        <v>0</v>
      </c>
    </row>
    <row r="4010" spans="12:17" x14ac:dyDescent="0.25">
      <c r="L4010">
        <f>IF(AND(Colin!$G4010=$B$1,Colin!$H4010=$C$3),Colin!$I4010,)</f>
        <v>0</v>
      </c>
      <c r="M4010">
        <f>IF(AND(Colin!$G4010=$B$1,Colin!$H4010&lt;=$C$3),Colin!$I4010,)</f>
        <v>0</v>
      </c>
      <c r="N4010">
        <f>IF(AND(Colin!$G4010=$B$2,Colin!$H4010=$C$3),Colin!$I4010,)</f>
        <v>0</v>
      </c>
      <c r="O4010">
        <f>IF(AND(Colin!$G4010=$B$2,Colin!$H4010&lt;=$C$3),Colin!$I4010,)</f>
        <v>0</v>
      </c>
      <c r="P4010">
        <f>IF(Colin!$G4010&lt;$B$2,Colin!$I4010,0)</f>
        <v>0</v>
      </c>
      <c r="Q4010">
        <f>IF(Colin!$G4010&lt;$B$1,Colin!$I4010,0)</f>
        <v>0</v>
      </c>
    </row>
    <row r="4011" spans="12:17" x14ac:dyDescent="0.25">
      <c r="L4011">
        <f>IF(AND(Colin!$G4011=$B$1,Colin!$H4011=$C$3),Colin!$I4011,)</f>
        <v>0</v>
      </c>
      <c r="M4011">
        <f>IF(AND(Colin!$G4011=$B$1,Colin!$H4011&lt;=$C$3),Colin!$I4011,)</f>
        <v>0</v>
      </c>
      <c r="N4011">
        <f>IF(AND(Colin!$G4011=$B$2,Colin!$H4011=$C$3),Colin!$I4011,)</f>
        <v>0</v>
      </c>
      <c r="O4011">
        <f>IF(AND(Colin!$G4011=$B$2,Colin!$H4011&lt;=$C$3),Colin!$I4011,)</f>
        <v>0</v>
      </c>
      <c r="P4011">
        <f>IF(Colin!$G4011&lt;$B$2,Colin!$I4011,0)</f>
        <v>0</v>
      </c>
      <c r="Q4011">
        <f>IF(Colin!$G4011&lt;$B$1,Colin!$I4011,0)</f>
        <v>0</v>
      </c>
    </row>
    <row r="4012" spans="12:17" x14ac:dyDescent="0.25">
      <c r="L4012">
        <f>IF(AND(Colin!$G4012=$B$1,Colin!$H4012=$C$3),Colin!$I4012,)</f>
        <v>0</v>
      </c>
      <c r="M4012">
        <f>IF(AND(Colin!$G4012=$B$1,Colin!$H4012&lt;=$C$3),Colin!$I4012,)</f>
        <v>0</v>
      </c>
      <c r="N4012">
        <f>IF(AND(Colin!$G4012=$B$2,Colin!$H4012=$C$3),Colin!$I4012,)</f>
        <v>0</v>
      </c>
      <c r="O4012">
        <f>IF(AND(Colin!$G4012=$B$2,Colin!$H4012&lt;=$C$3),Colin!$I4012,)</f>
        <v>0</v>
      </c>
      <c r="P4012">
        <f>IF(Colin!$G4012&lt;$B$2,Colin!$I4012,0)</f>
        <v>0</v>
      </c>
      <c r="Q4012">
        <f>IF(Colin!$G4012&lt;$B$1,Colin!$I4012,0)</f>
        <v>0</v>
      </c>
    </row>
    <row r="4013" spans="12:17" x14ac:dyDescent="0.25">
      <c r="L4013">
        <f>IF(AND(Colin!$G4013=$B$1,Colin!$H4013=$C$3),Colin!$I4013,)</f>
        <v>0</v>
      </c>
      <c r="M4013">
        <f>IF(AND(Colin!$G4013=$B$1,Colin!$H4013&lt;=$C$3),Colin!$I4013,)</f>
        <v>0</v>
      </c>
      <c r="N4013">
        <f>IF(AND(Colin!$G4013=$B$2,Colin!$H4013=$C$3),Colin!$I4013,)</f>
        <v>0</v>
      </c>
      <c r="O4013">
        <f>IF(AND(Colin!$G4013=$B$2,Colin!$H4013&lt;=$C$3),Colin!$I4013,)</f>
        <v>0</v>
      </c>
      <c r="P4013">
        <f>IF(Colin!$G4013&lt;$B$2,Colin!$I4013,0)</f>
        <v>0</v>
      </c>
      <c r="Q4013">
        <f>IF(Colin!$G4013&lt;$B$1,Colin!$I4013,0)</f>
        <v>0</v>
      </c>
    </row>
    <row r="4014" spans="12:17" x14ac:dyDescent="0.25">
      <c r="L4014">
        <f>IF(AND(Colin!$G4014=$B$1,Colin!$H4014=$C$3),Colin!$I4014,)</f>
        <v>0</v>
      </c>
      <c r="M4014">
        <f>IF(AND(Colin!$G4014=$B$1,Colin!$H4014&lt;=$C$3),Colin!$I4014,)</f>
        <v>0</v>
      </c>
      <c r="N4014">
        <f>IF(AND(Colin!$G4014=$B$2,Colin!$H4014=$C$3),Colin!$I4014,)</f>
        <v>0</v>
      </c>
      <c r="O4014">
        <f>IF(AND(Colin!$G4014=$B$2,Colin!$H4014&lt;=$C$3),Colin!$I4014,)</f>
        <v>0</v>
      </c>
      <c r="P4014">
        <f>IF(Colin!$G4014&lt;$B$2,Colin!$I4014,0)</f>
        <v>0</v>
      </c>
      <c r="Q4014">
        <f>IF(Colin!$G4014&lt;$B$1,Colin!$I4014,0)</f>
        <v>0</v>
      </c>
    </row>
    <row r="4015" spans="12:17" x14ac:dyDescent="0.25">
      <c r="L4015">
        <f>IF(AND(Colin!$G4015=$B$1,Colin!$H4015=$C$3),Colin!$I4015,)</f>
        <v>0</v>
      </c>
      <c r="M4015">
        <f>IF(AND(Colin!$G4015=$B$1,Colin!$H4015&lt;=$C$3),Colin!$I4015,)</f>
        <v>0</v>
      </c>
      <c r="N4015">
        <f>IF(AND(Colin!$G4015=$B$2,Colin!$H4015=$C$3),Colin!$I4015,)</f>
        <v>0</v>
      </c>
      <c r="O4015">
        <f>IF(AND(Colin!$G4015=$B$2,Colin!$H4015&lt;=$C$3),Colin!$I4015,)</f>
        <v>0</v>
      </c>
      <c r="P4015">
        <f>IF(Colin!$G4015&lt;$B$2,Colin!$I4015,0)</f>
        <v>0</v>
      </c>
      <c r="Q4015">
        <f>IF(Colin!$G4015&lt;$B$1,Colin!$I4015,0)</f>
        <v>0</v>
      </c>
    </row>
    <row r="4016" spans="12:17" x14ac:dyDescent="0.25">
      <c r="L4016">
        <f>IF(AND(Colin!$G4016=$B$1,Colin!$H4016=$C$3),Colin!$I4016,)</f>
        <v>0</v>
      </c>
      <c r="M4016">
        <f>IF(AND(Colin!$G4016=$B$1,Colin!$H4016&lt;=$C$3),Colin!$I4016,)</f>
        <v>0</v>
      </c>
      <c r="N4016">
        <f>IF(AND(Colin!$G4016=$B$2,Colin!$H4016=$C$3),Colin!$I4016,)</f>
        <v>0</v>
      </c>
      <c r="O4016">
        <f>IF(AND(Colin!$G4016=$B$2,Colin!$H4016&lt;=$C$3),Colin!$I4016,)</f>
        <v>0</v>
      </c>
      <c r="P4016">
        <f>IF(Colin!$G4016&lt;$B$2,Colin!$I4016,0)</f>
        <v>0</v>
      </c>
      <c r="Q4016">
        <f>IF(Colin!$G4016&lt;$B$1,Colin!$I4016,0)</f>
        <v>0</v>
      </c>
    </row>
    <row r="4017" spans="12:17" x14ac:dyDescent="0.25">
      <c r="L4017">
        <f>IF(AND(Colin!$G4017=$B$1,Colin!$H4017=$C$3),Colin!$I4017,)</f>
        <v>0</v>
      </c>
      <c r="M4017">
        <f>IF(AND(Colin!$G4017=$B$1,Colin!$H4017&lt;=$C$3),Colin!$I4017,)</f>
        <v>0</v>
      </c>
      <c r="N4017">
        <f>IF(AND(Colin!$G4017=$B$2,Colin!$H4017=$C$3),Colin!$I4017,)</f>
        <v>0</v>
      </c>
      <c r="O4017">
        <f>IF(AND(Colin!$G4017=$B$2,Colin!$H4017&lt;=$C$3),Colin!$I4017,)</f>
        <v>0</v>
      </c>
      <c r="P4017">
        <f>IF(Colin!$G4017&lt;$B$2,Colin!$I4017,0)</f>
        <v>0</v>
      </c>
      <c r="Q4017">
        <f>IF(Colin!$G4017&lt;$B$1,Colin!$I4017,0)</f>
        <v>0</v>
      </c>
    </row>
    <row r="4018" spans="12:17" x14ac:dyDescent="0.25">
      <c r="L4018">
        <f>IF(AND(Colin!$G4018=$B$1,Colin!$H4018=$C$3),Colin!$I4018,)</f>
        <v>0</v>
      </c>
      <c r="M4018">
        <f>IF(AND(Colin!$G4018=$B$1,Colin!$H4018&lt;=$C$3),Colin!$I4018,)</f>
        <v>0</v>
      </c>
      <c r="N4018">
        <f>IF(AND(Colin!$G4018=$B$2,Colin!$H4018=$C$3),Colin!$I4018,)</f>
        <v>0</v>
      </c>
      <c r="O4018">
        <f>IF(AND(Colin!$G4018=$B$2,Colin!$H4018&lt;=$C$3),Colin!$I4018,)</f>
        <v>0</v>
      </c>
      <c r="P4018">
        <f>IF(Colin!$G4018&lt;$B$2,Colin!$I4018,0)</f>
        <v>0</v>
      </c>
      <c r="Q4018">
        <f>IF(Colin!$G4018&lt;$B$1,Colin!$I4018,0)</f>
        <v>0</v>
      </c>
    </row>
    <row r="4019" spans="12:17" x14ac:dyDescent="0.25">
      <c r="L4019">
        <f>IF(AND(Colin!$G4019=$B$1,Colin!$H4019=$C$3),Colin!$I4019,)</f>
        <v>0</v>
      </c>
      <c r="M4019">
        <f>IF(AND(Colin!$G4019=$B$1,Colin!$H4019&lt;=$C$3),Colin!$I4019,)</f>
        <v>0</v>
      </c>
      <c r="N4019">
        <f>IF(AND(Colin!$G4019=$B$2,Colin!$H4019=$C$3),Colin!$I4019,)</f>
        <v>0</v>
      </c>
      <c r="O4019">
        <f>IF(AND(Colin!$G4019=$B$2,Colin!$H4019&lt;=$C$3),Colin!$I4019,)</f>
        <v>0</v>
      </c>
      <c r="P4019">
        <f>IF(Colin!$G4019&lt;$B$2,Colin!$I4019,0)</f>
        <v>0</v>
      </c>
      <c r="Q4019">
        <f>IF(Colin!$G4019&lt;$B$1,Colin!$I4019,0)</f>
        <v>0</v>
      </c>
    </row>
    <row r="4020" spans="12:17" x14ac:dyDescent="0.25">
      <c r="L4020">
        <f>IF(AND(Colin!$G4020=$B$1,Colin!$H4020=$C$3),Colin!$I4020,)</f>
        <v>0</v>
      </c>
      <c r="M4020">
        <f>IF(AND(Colin!$G4020=$B$1,Colin!$H4020&lt;=$C$3),Colin!$I4020,)</f>
        <v>0</v>
      </c>
      <c r="N4020">
        <f>IF(AND(Colin!$G4020=$B$2,Colin!$H4020=$C$3),Colin!$I4020,)</f>
        <v>0</v>
      </c>
      <c r="O4020">
        <f>IF(AND(Colin!$G4020=$B$2,Colin!$H4020&lt;=$C$3),Colin!$I4020,)</f>
        <v>0</v>
      </c>
      <c r="P4020">
        <f>IF(Colin!$G4020&lt;$B$2,Colin!$I4020,0)</f>
        <v>0</v>
      </c>
      <c r="Q4020">
        <f>IF(Colin!$G4020&lt;$B$1,Colin!$I4020,0)</f>
        <v>0</v>
      </c>
    </row>
    <row r="4021" spans="12:17" x14ac:dyDescent="0.25">
      <c r="L4021">
        <f>IF(AND(Colin!$G4021=$B$1,Colin!$H4021=$C$3),Colin!$I4021,)</f>
        <v>0</v>
      </c>
      <c r="M4021">
        <f>IF(AND(Colin!$G4021=$B$1,Colin!$H4021&lt;=$C$3),Colin!$I4021,)</f>
        <v>0</v>
      </c>
      <c r="N4021">
        <f>IF(AND(Colin!$G4021=$B$2,Colin!$H4021=$C$3),Colin!$I4021,)</f>
        <v>0</v>
      </c>
      <c r="O4021">
        <f>IF(AND(Colin!$G4021=$B$2,Colin!$H4021&lt;=$C$3),Colin!$I4021,)</f>
        <v>0</v>
      </c>
      <c r="P4021">
        <f>IF(Colin!$G4021&lt;$B$2,Colin!$I4021,0)</f>
        <v>0</v>
      </c>
      <c r="Q4021">
        <f>IF(Colin!$G4021&lt;$B$1,Colin!$I4021,0)</f>
        <v>0</v>
      </c>
    </row>
    <row r="4022" spans="12:17" x14ac:dyDescent="0.25">
      <c r="L4022">
        <f>IF(AND(Colin!$G4022=$B$1,Colin!$H4022=$C$3),Colin!$I4022,)</f>
        <v>0</v>
      </c>
      <c r="M4022">
        <f>IF(AND(Colin!$G4022=$B$1,Colin!$H4022&lt;=$C$3),Colin!$I4022,)</f>
        <v>0</v>
      </c>
      <c r="N4022">
        <f>IF(AND(Colin!$G4022=$B$2,Colin!$H4022=$C$3),Colin!$I4022,)</f>
        <v>0</v>
      </c>
      <c r="O4022">
        <f>IF(AND(Colin!$G4022=$B$2,Colin!$H4022&lt;=$C$3),Colin!$I4022,)</f>
        <v>0</v>
      </c>
      <c r="P4022">
        <f>IF(Colin!$G4022&lt;$B$2,Colin!$I4022,0)</f>
        <v>0</v>
      </c>
      <c r="Q4022">
        <f>IF(Colin!$G4022&lt;$B$1,Colin!$I4022,0)</f>
        <v>0</v>
      </c>
    </row>
    <row r="4023" spans="12:17" x14ac:dyDescent="0.25">
      <c r="L4023">
        <f>IF(AND(Colin!$G4023=$B$1,Colin!$H4023=$C$3),Colin!$I4023,)</f>
        <v>0</v>
      </c>
      <c r="M4023">
        <f>IF(AND(Colin!$G4023=$B$1,Colin!$H4023&lt;=$C$3),Colin!$I4023,)</f>
        <v>0</v>
      </c>
      <c r="N4023">
        <f>IF(AND(Colin!$G4023=$B$2,Colin!$H4023=$C$3),Colin!$I4023,)</f>
        <v>0</v>
      </c>
      <c r="O4023">
        <f>IF(AND(Colin!$G4023=$B$2,Colin!$H4023&lt;=$C$3),Colin!$I4023,)</f>
        <v>0</v>
      </c>
      <c r="P4023">
        <f>IF(Colin!$G4023&lt;$B$2,Colin!$I4023,0)</f>
        <v>0</v>
      </c>
      <c r="Q4023">
        <f>IF(Colin!$G4023&lt;$B$1,Colin!$I4023,0)</f>
        <v>0</v>
      </c>
    </row>
    <row r="4024" spans="12:17" x14ac:dyDescent="0.25">
      <c r="L4024">
        <f>IF(AND(Colin!$G4024=$B$1,Colin!$H4024=$C$3),Colin!$I4024,)</f>
        <v>0</v>
      </c>
      <c r="M4024">
        <f>IF(AND(Colin!$G4024=$B$1,Colin!$H4024&lt;=$C$3),Colin!$I4024,)</f>
        <v>0</v>
      </c>
      <c r="N4024">
        <f>IF(AND(Colin!$G4024=$B$2,Colin!$H4024=$C$3),Colin!$I4024,)</f>
        <v>0</v>
      </c>
      <c r="O4024">
        <f>IF(AND(Colin!$G4024=$B$2,Colin!$H4024&lt;=$C$3),Colin!$I4024,)</f>
        <v>0</v>
      </c>
      <c r="P4024">
        <f>IF(Colin!$G4024&lt;$B$2,Colin!$I4024,0)</f>
        <v>0</v>
      </c>
      <c r="Q4024">
        <f>IF(Colin!$G4024&lt;$B$1,Colin!$I4024,0)</f>
        <v>0</v>
      </c>
    </row>
    <row r="4025" spans="12:17" x14ac:dyDescent="0.25">
      <c r="L4025">
        <f>IF(AND(Colin!$G4025=$B$1,Colin!$H4025=$C$3),Colin!$I4025,)</f>
        <v>0</v>
      </c>
      <c r="M4025">
        <f>IF(AND(Colin!$G4025=$B$1,Colin!$H4025&lt;=$C$3),Colin!$I4025,)</f>
        <v>0</v>
      </c>
      <c r="N4025">
        <f>IF(AND(Colin!$G4025=$B$2,Colin!$H4025=$C$3),Colin!$I4025,)</f>
        <v>0</v>
      </c>
      <c r="O4025">
        <f>IF(AND(Colin!$G4025=$B$2,Colin!$H4025&lt;=$C$3),Colin!$I4025,)</f>
        <v>0</v>
      </c>
      <c r="P4025">
        <f>IF(Colin!$G4025&lt;$B$2,Colin!$I4025,0)</f>
        <v>0</v>
      </c>
      <c r="Q4025">
        <f>IF(Colin!$G4025&lt;$B$1,Colin!$I4025,0)</f>
        <v>0</v>
      </c>
    </row>
    <row r="4026" spans="12:17" x14ac:dyDescent="0.25">
      <c r="L4026">
        <f>IF(AND(Colin!$G4026=$B$1,Colin!$H4026=$C$3),Colin!$I4026,)</f>
        <v>0</v>
      </c>
      <c r="M4026">
        <f>IF(AND(Colin!$G4026=$B$1,Colin!$H4026&lt;=$C$3),Colin!$I4026,)</f>
        <v>0</v>
      </c>
      <c r="N4026">
        <f>IF(AND(Colin!$G4026=$B$2,Colin!$H4026=$C$3),Colin!$I4026,)</f>
        <v>0</v>
      </c>
      <c r="O4026">
        <f>IF(AND(Colin!$G4026=$B$2,Colin!$H4026&lt;=$C$3),Colin!$I4026,)</f>
        <v>0</v>
      </c>
      <c r="P4026">
        <f>IF(Colin!$G4026&lt;$B$2,Colin!$I4026,0)</f>
        <v>0</v>
      </c>
      <c r="Q4026">
        <f>IF(Colin!$G4026&lt;$B$1,Colin!$I4026,0)</f>
        <v>0</v>
      </c>
    </row>
    <row r="4027" spans="12:17" x14ac:dyDescent="0.25">
      <c r="L4027">
        <f>IF(AND(Colin!$G4027=$B$1,Colin!$H4027=$C$3),Colin!$I4027,)</f>
        <v>0</v>
      </c>
      <c r="M4027">
        <f>IF(AND(Colin!$G4027=$B$1,Colin!$H4027&lt;=$C$3),Colin!$I4027,)</f>
        <v>0</v>
      </c>
      <c r="N4027">
        <f>IF(AND(Colin!$G4027=$B$2,Colin!$H4027=$C$3),Colin!$I4027,)</f>
        <v>0</v>
      </c>
      <c r="O4027">
        <f>IF(AND(Colin!$G4027=$B$2,Colin!$H4027&lt;=$C$3),Colin!$I4027,)</f>
        <v>0</v>
      </c>
      <c r="P4027">
        <f>IF(Colin!$G4027&lt;$B$2,Colin!$I4027,0)</f>
        <v>0</v>
      </c>
      <c r="Q4027">
        <f>IF(Colin!$G4027&lt;$B$1,Colin!$I4027,0)</f>
        <v>0</v>
      </c>
    </row>
    <row r="4028" spans="12:17" x14ac:dyDescent="0.25">
      <c r="L4028">
        <f>IF(AND(Colin!$G4028=$B$1,Colin!$H4028=$C$3),Colin!$I4028,)</f>
        <v>0</v>
      </c>
      <c r="M4028">
        <f>IF(AND(Colin!$G4028=$B$1,Colin!$H4028&lt;=$C$3),Colin!$I4028,)</f>
        <v>0</v>
      </c>
      <c r="N4028">
        <f>IF(AND(Colin!$G4028=$B$2,Colin!$H4028=$C$3),Colin!$I4028,)</f>
        <v>0</v>
      </c>
      <c r="O4028">
        <f>IF(AND(Colin!$G4028=$B$2,Colin!$H4028&lt;=$C$3),Colin!$I4028,)</f>
        <v>0</v>
      </c>
      <c r="P4028">
        <f>IF(Colin!$G4028&lt;$B$2,Colin!$I4028,0)</f>
        <v>0</v>
      </c>
      <c r="Q4028">
        <f>IF(Colin!$G4028&lt;$B$1,Colin!$I4028,0)</f>
        <v>0</v>
      </c>
    </row>
    <row r="4029" spans="12:17" x14ac:dyDescent="0.25">
      <c r="L4029">
        <f>IF(AND(Colin!$G4029=$B$1,Colin!$H4029=$C$3),Colin!$I4029,)</f>
        <v>0</v>
      </c>
      <c r="M4029">
        <f>IF(AND(Colin!$G4029=$B$1,Colin!$H4029&lt;=$C$3),Colin!$I4029,)</f>
        <v>0</v>
      </c>
      <c r="N4029">
        <f>IF(AND(Colin!$G4029=$B$2,Colin!$H4029=$C$3),Colin!$I4029,)</f>
        <v>0</v>
      </c>
      <c r="O4029">
        <f>IF(AND(Colin!$G4029=$B$2,Colin!$H4029&lt;=$C$3),Colin!$I4029,)</f>
        <v>0</v>
      </c>
      <c r="P4029">
        <f>IF(Colin!$G4029&lt;$B$2,Colin!$I4029,0)</f>
        <v>0</v>
      </c>
      <c r="Q4029">
        <f>IF(Colin!$G4029&lt;$B$1,Colin!$I4029,0)</f>
        <v>0</v>
      </c>
    </row>
    <row r="4030" spans="12:17" x14ac:dyDescent="0.25">
      <c r="L4030">
        <f>IF(AND(Colin!$G4030=$B$1,Colin!$H4030=$C$3),Colin!$I4030,)</f>
        <v>0</v>
      </c>
      <c r="M4030">
        <f>IF(AND(Colin!$G4030=$B$1,Colin!$H4030&lt;=$C$3),Colin!$I4030,)</f>
        <v>0</v>
      </c>
      <c r="N4030">
        <f>IF(AND(Colin!$G4030=$B$2,Colin!$H4030=$C$3),Colin!$I4030,)</f>
        <v>0</v>
      </c>
      <c r="O4030">
        <f>IF(AND(Colin!$G4030=$B$2,Colin!$H4030&lt;=$C$3),Colin!$I4030,)</f>
        <v>0</v>
      </c>
      <c r="P4030">
        <f>IF(Colin!$G4030&lt;$B$2,Colin!$I4030,0)</f>
        <v>0</v>
      </c>
      <c r="Q4030">
        <f>IF(Colin!$G4030&lt;$B$1,Colin!$I4030,0)</f>
        <v>0</v>
      </c>
    </row>
    <row r="4031" spans="12:17" x14ac:dyDescent="0.25">
      <c r="L4031">
        <f>IF(AND(Colin!$G4031=$B$1,Colin!$H4031=$C$3),Colin!$I4031,)</f>
        <v>0</v>
      </c>
      <c r="M4031">
        <f>IF(AND(Colin!$G4031=$B$1,Colin!$H4031&lt;=$C$3),Colin!$I4031,)</f>
        <v>0</v>
      </c>
      <c r="N4031">
        <f>IF(AND(Colin!$G4031=$B$2,Colin!$H4031=$C$3),Colin!$I4031,)</f>
        <v>0</v>
      </c>
      <c r="O4031">
        <f>IF(AND(Colin!$G4031=$B$2,Colin!$H4031&lt;=$C$3),Colin!$I4031,)</f>
        <v>0</v>
      </c>
      <c r="P4031">
        <f>IF(Colin!$G4031&lt;$B$2,Colin!$I4031,0)</f>
        <v>0</v>
      </c>
      <c r="Q4031">
        <f>IF(Colin!$G4031&lt;$B$1,Colin!$I4031,0)</f>
        <v>0</v>
      </c>
    </row>
    <row r="4032" spans="12:17" x14ac:dyDescent="0.25">
      <c r="L4032">
        <f>IF(AND(Colin!$G4032=$B$1,Colin!$H4032=$C$3),Colin!$I4032,)</f>
        <v>0</v>
      </c>
      <c r="M4032">
        <f>IF(AND(Colin!$G4032=$B$1,Colin!$H4032&lt;=$C$3),Colin!$I4032,)</f>
        <v>0</v>
      </c>
      <c r="N4032">
        <f>IF(AND(Colin!$G4032=$B$2,Colin!$H4032=$C$3),Colin!$I4032,)</f>
        <v>0</v>
      </c>
      <c r="O4032">
        <f>IF(AND(Colin!$G4032=$B$2,Colin!$H4032&lt;=$C$3),Colin!$I4032,)</f>
        <v>0</v>
      </c>
      <c r="P4032">
        <f>IF(Colin!$G4032&lt;$B$2,Colin!$I4032,0)</f>
        <v>0</v>
      </c>
      <c r="Q4032">
        <f>IF(Colin!$G4032&lt;$B$1,Colin!$I4032,0)</f>
        <v>0</v>
      </c>
    </row>
    <row r="4033" spans="12:17" x14ac:dyDescent="0.25">
      <c r="L4033">
        <f>IF(AND(Colin!$G4033=$B$1,Colin!$H4033=$C$3),Colin!$I4033,)</f>
        <v>0</v>
      </c>
      <c r="M4033">
        <f>IF(AND(Colin!$G4033=$B$1,Colin!$H4033&lt;=$C$3),Colin!$I4033,)</f>
        <v>0</v>
      </c>
      <c r="N4033">
        <f>IF(AND(Colin!$G4033=$B$2,Colin!$H4033=$C$3),Colin!$I4033,)</f>
        <v>0</v>
      </c>
      <c r="O4033">
        <f>IF(AND(Colin!$G4033=$B$2,Colin!$H4033&lt;=$C$3),Colin!$I4033,)</f>
        <v>0</v>
      </c>
      <c r="P4033">
        <f>IF(Colin!$G4033&lt;$B$2,Colin!$I4033,0)</f>
        <v>0</v>
      </c>
      <c r="Q4033">
        <f>IF(Colin!$G4033&lt;$B$1,Colin!$I4033,0)</f>
        <v>0</v>
      </c>
    </row>
    <row r="4034" spans="12:17" x14ac:dyDescent="0.25">
      <c r="L4034">
        <f>IF(AND(Colin!$G4034=$B$1,Colin!$H4034=$C$3),Colin!$I4034,)</f>
        <v>0</v>
      </c>
      <c r="M4034">
        <f>IF(AND(Colin!$G4034=$B$1,Colin!$H4034&lt;=$C$3),Colin!$I4034,)</f>
        <v>0</v>
      </c>
      <c r="N4034">
        <f>IF(AND(Colin!$G4034=$B$2,Colin!$H4034=$C$3),Colin!$I4034,)</f>
        <v>0</v>
      </c>
      <c r="O4034">
        <f>IF(AND(Colin!$G4034=$B$2,Colin!$H4034&lt;=$C$3),Colin!$I4034,)</f>
        <v>0</v>
      </c>
      <c r="P4034">
        <f>IF(Colin!$G4034&lt;$B$2,Colin!$I4034,0)</f>
        <v>0</v>
      </c>
      <c r="Q4034">
        <f>IF(Colin!$G4034&lt;$B$1,Colin!$I4034,0)</f>
        <v>0</v>
      </c>
    </row>
    <row r="4035" spans="12:17" x14ac:dyDescent="0.25">
      <c r="L4035">
        <f>IF(AND(Colin!$G4035=$B$1,Colin!$H4035=$C$3),Colin!$I4035,)</f>
        <v>0</v>
      </c>
      <c r="M4035">
        <f>IF(AND(Colin!$G4035=$B$1,Colin!$H4035&lt;=$C$3),Colin!$I4035,)</f>
        <v>0</v>
      </c>
      <c r="N4035">
        <f>IF(AND(Colin!$G4035=$B$2,Colin!$H4035=$C$3),Colin!$I4035,)</f>
        <v>0</v>
      </c>
      <c r="O4035">
        <f>IF(AND(Colin!$G4035=$B$2,Colin!$H4035&lt;=$C$3),Colin!$I4035,)</f>
        <v>0</v>
      </c>
      <c r="P4035">
        <f>IF(Colin!$G4035&lt;$B$2,Colin!$I4035,0)</f>
        <v>0</v>
      </c>
      <c r="Q4035">
        <f>IF(Colin!$G4035&lt;$B$1,Colin!$I4035,0)</f>
        <v>0</v>
      </c>
    </row>
    <row r="4036" spans="12:17" x14ac:dyDescent="0.25">
      <c r="L4036">
        <f>IF(AND(Colin!$G4036=$B$1,Colin!$H4036=$C$3),Colin!$I4036,)</f>
        <v>0</v>
      </c>
      <c r="M4036">
        <f>IF(AND(Colin!$G4036=$B$1,Colin!$H4036&lt;=$C$3),Colin!$I4036,)</f>
        <v>0</v>
      </c>
      <c r="N4036">
        <f>IF(AND(Colin!$G4036=$B$2,Colin!$H4036=$C$3),Colin!$I4036,)</f>
        <v>0</v>
      </c>
      <c r="O4036">
        <f>IF(AND(Colin!$G4036=$B$2,Colin!$H4036&lt;=$C$3),Colin!$I4036,)</f>
        <v>0</v>
      </c>
      <c r="P4036">
        <f>IF(Colin!$G4036&lt;$B$2,Colin!$I4036,0)</f>
        <v>0</v>
      </c>
      <c r="Q4036">
        <f>IF(Colin!$G4036&lt;$B$1,Colin!$I4036,0)</f>
        <v>0</v>
      </c>
    </row>
    <row r="4037" spans="12:17" x14ac:dyDescent="0.25">
      <c r="L4037">
        <f>IF(AND(Colin!$G4037=$B$1,Colin!$H4037=$C$3),Colin!$I4037,)</f>
        <v>0</v>
      </c>
      <c r="M4037">
        <f>IF(AND(Colin!$G4037=$B$1,Colin!$H4037&lt;=$C$3),Colin!$I4037,)</f>
        <v>0</v>
      </c>
      <c r="N4037">
        <f>IF(AND(Colin!$G4037=$B$2,Colin!$H4037=$C$3),Colin!$I4037,)</f>
        <v>0</v>
      </c>
      <c r="O4037">
        <f>IF(AND(Colin!$G4037=$B$2,Colin!$H4037&lt;=$C$3),Colin!$I4037,)</f>
        <v>0</v>
      </c>
      <c r="P4037">
        <f>IF(Colin!$G4037&lt;$B$2,Colin!$I4037,0)</f>
        <v>0</v>
      </c>
      <c r="Q4037">
        <f>IF(Colin!$G4037&lt;$B$1,Colin!$I4037,0)</f>
        <v>0</v>
      </c>
    </row>
    <row r="4038" spans="12:17" x14ac:dyDescent="0.25">
      <c r="L4038">
        <f>IF(AND(Colin!$G4038=$B$1,Colin!$H4038=$C$3),Colin!$I4038,)</f>
        <v>0</v>
      </c>
      <c r="M4038">
        <f>IF(AND(Colin!$G4038=$B$1,Colin!$H4038&lt;=$C$3),Colin!$I4038,)</f>
        <v>0</v>
      </c>
      <c r="N4038">
        <f>IF(AND(Colin!$G4038=$B$2,Colin!$H4038=$C$3),Colin!$I4038,)</f>
        <v>0</v>
      </c>
      <c r="O4038">
        <f>IF(AND(Colin!$G4038=$B$2,Colin!$H4038&lt;=$C$3),Colin!$I4038,)</f>
        <v>0</v>
      </c>
      <c r="P4038">
        <f>IF(Colin!$G4038&lt;$B$2,Colin!$I4038,0)</f>
        <v>0</v>
      </c>
      <c r="Q4038">
        <f>IF(Colin!$G4038&lt;$B$1,Colin!$I4038,0)</f>
        <v>0</v>
      </c>
    </row>
    <row r="4039" spans="12:17" x14ac:dyDescent="0.25">
      <c r="L4039">
        <f>IF(AND(Colin!$G4039=$B$1,Colin!$H4039=$C$3),Colin!$I4039,)</f>
        <v>0</v>
      </c>
      <c r="M4039">
        <f>IF(AND(Colin!$G4039=$B$1,Colin!$H4039&lt;=$C$3),Colin!$I4039,)</f>
        <v>0</v>
      </c>
      <c r="N4039">
        <f>IF(AND(Colin!$G4039=$B$2,Colin!$H4039=$C$3),Colin!$I4039,)</f>
        <v>0</v>
      </c>
      <c r="O4039">
        <f>IF(AND(Colin!$G4039=$B$2,Colin!$H4039&lt;=$C$3),Colin!$I4039,)</f>
        <v>0</v>
      </c>
      <c r="P4039">
        <f>IF(Colin!$G4039&lt;$B$2,Colin!$I4039,0)</f>
        <v>0</v>
      </c>
      <c r="Q4039">
        <f>IF(Colin!$G4039&lt;$B$1,Colin!$I4039,0)</f>
        <v>0</v>
      </c>
    </row>
    <row r="4040" spans="12:17" x14ac:dyDescent="0.25">
      <c r="L4040">
        <f>IF(AND(Colin!$G4040=$B$1,Colin!$H4040=$C$3),Colin!$I4040,)</f>
        <v>0</v>
      </c>
      <c r="M4040">
        <f>IF(AND(Colin!$G4040=$B$1,Colin!$H4040&lt;=$C$3),Colin!$I4040,)</f>
        <v>0</v>
      </c>
      <c r="N4040">
        <f>IF(AND(Colin!$G4040=$B$2,Colin!$H4040=$C$3),Colin!$I4040,)</f>
        <v>0</v>
      </c>
      <c r="O4040">
        <f>IF(AND(Colin!$G4040=$B$2,Colin!$H4040&lt;=$C$3),Colin!$I4040,)</f>
        <v>0</v>
      </c>
      <c r="P4040">
        <f>IF(Colin!$G4040&lt;$B$2,Colin!$I4040,0)</f>
        <v>0</v>
      </c>
      <c r="Q4040">
        <f>IF(Colin!$G4040&lt;$B$1,Colin!$I4040,0)</f>
        <v>0</v>
      </c>
    </row>
    <row r="4041" spans="12:17" x14ac:dyDescent="0.25">
      <c r="L4041">
        <f>IF(AND(Colin!$G4041=$B$1,Colin!$H4041=$C$3),Colin!$I4041,)</f>
        <v>0</v>
      </c>
      <c r="M4041">
        <f>IF(AND(Colin!$G4041=$B$1,Colin!$H4041&lt;=$C$3),Colin!$I4041,)</f>
        <v>0</v>
      </c>
      <c r="N4041">
        <f>IF(AND(Colin!$G4041=$B$2,Colin!$H4041=$C$3),Colin!$I4041,)</f>
        <v>0</v>
      </c>
      <c r="O4041">
        <f>IF(AND(Colin!$G4041=$B$2,Colin!$H4041&lt;=$C$3),Colin!$I4041,)</f>
        <v>0</v>
      </c>
      <c r="P4041">
        <f>IF(Colin!$G4041&lt;$B$2,Colin!$I4041,0)</f>
        <v>0</v>
      </c>
      <c r="Q4041">
        <f>IF(Colin!$G4041&lt;$B$1,Colin!$I4041,0)</f>
        <v>0</v>
      </c>
    </row>
    <row r="4042" spans="12:17" x14ac:dyDescent="0.25">
      <c r="L4042">
        <f>IF(AND(Colin!$G4042=$B$1,Colin!$H4042=$C$3),Colin!$I4042,)</f>
        <v>0</v>
      </c>
      <c r="M4042">
        <f>IF(AND(Colin!$G4042=$B$1,Colin!$H4042&lt;=$C$3),Colin!$I4042,)</f>
        <v>0</v>
      </c>
      <c r="N4042">
        <f>IF(AND(Colin!$G4042=$B$2,Colin!$H4042=$C$3),Colin!$I4042,)</f>
        <v>0</v>
      </c>
      <c r="O4042">
        <f>IF(AND(Colin!$G4042=$B$2,Colin!$H4042&lt;=$C$3),Colin!$I4042,)</f>
        <v>0</v>
      </c>
      <c r="P4042">
        <f>IF(Colin!$G4042&lt;$B$2,Colin!$I4042,0)</f>
        <v>0</v>
      </c>
      <c r="Q4042">
        <f>IF(Colin!$G4042&lt;$B$1,Colin!$I4042,0)</f>
        <v>0</v>
      </c>
    </row>
    <row r="4043" spans="12:17" x14ac:dyDescent="0.25">
      <c r="L4043">
        <f>IF(AND(Colin!$G4043=$B$1,Colin!$H4043=$C$3),Colin!$I4043,)</f>
        <v>0</v>
      </c>
      <c r="M4043">
        <f>IF(AND(Colin!$G4043=$B$1,Colin!$H4043&lt;=$C$3),Colin!$I4043,)</f>
        <v>0</v>
      </c>
      <c r="N4043">
        <f>IF(AND(Colin!$G4043=$B$2,Colin!$H4043=$C$3),Colin!$I4043,)</f>
        <v>0</v>
      </c>
      <c r="O4043">
        <f>IF(AND(Colin!$G4043=$B$2,Colin!$H4043&lt;=$C$3),Colin!$I4043,)</f>
        <v>0</v>
      </c>
      <c r="P4043">
        <f>IF(Colin!$G4043&lt;$B$2,Colin!$I4043,0)</f>
        <v>0</v>
      </c>
      <c r="Q4043">
        <f>IF(Colin!$G4043&lt;$B$1,Colin!$I4043,0)</f>
        <v>0</v>
      </c>
    </row>
    <row r="4044" spans="12:17" x14ac:dyDescent="0.25">
      <c r="L4044">
        <f>IF(AND(Colin!$G4044=$B$1,Colin!$H4044=$C$3),Colin!$I4044,)</f>
        <v>0</v>
      </c>
      <c r="M4044">
        <f>IF(AND(Colin!$G4044=$B$1,Colin!$H4044&lt;=$C$3),Colin!$I4044,)</f>
        <v>0</v>
      </c>
      <c r="N4044">
        <f>IF(AND(Colin!$G4044=$B$2,Colin!$H4044=$C$3),Colin!$I4044,)</f>
        <v>0</v>
      </c>
      <c r="O4044">
        <f>IF(AND(Colin!$G4044=$B$2,Colin!$H4044&lt;=$C$3),Colin!$I4044,)</f>
        <v>0</v>
      </c>
      <c r="P4044">
        <f>IF(Colin!$G4044&lt;$B$2,Colin!$I4044,0)</f>
        <v>0</v>
      </c>
      <c r="Q4044">
        <f>IF(Colin!$G4044&lt;$B$1,Colin!$I4044,0)</f>
        <v>0</v>
      </c>
    </row>
    <row r="4045" spans="12:17" x14ac:dyDescent="0.25">
      <c r="L4045">
        <f>IF(AND(Colin!$G4045=$B$1,Colin!$H4045=$C$3),Colin!$I4045,)</f>
        <v>0</v>
      </c>
      <c r="M4045">
        <f>IF(AND(Colin!$G4045=$B$1,Colin!$H4045&lt;=$C$3),Colin!$I4045,)</f>
        <v>0</v>
      </c>
      <c r="N4045">
        <f>IF(AND(Colin!$G4045=$B$2,Colin!$H4045=$C$3),Colin!$I4045,)</f>
        <v>0</v>
      </c>
      <c r="O4045">
        <f>IF(AND(Colin!$G4045=$B$2,Colin!$H4045&lt;=$C$3),Colin!$I4045,)</f>
        <v>0</v>
      </c>
      <c r="P4045">
        <f>IF(Colin!$G4045&lt;$B$2,Colin!$I4045,0)</f>
        <v>0</v>
      </c>
      <c r="Q4045">
        <f>IF(Colin!$G4045&lt;$B$1,Colin!$I4045,0)</f>
        <v>0</v>
      </c>
    </row>
    <row r="4046" spans="12:17" x14ac:dyDescent="0.25">
      <c r="L4046">
        <f>IF(AND(Colin!$G4046=$B$1,Colin!$H4046=$C$3),Colin!$I4046,)</f>
        <v>0</v>
      </c>
      <c r="M4046">
        <f>IF(AND(Colin!$G4046=$B$1,Colin!$H4046&lt;=$C$3),Colin!$I4046,)</f>
        <v>0</v>
      </c>
      <c r="N4046">
        <f>IF(AND(Colin!$G4046=$B$2,Colin!$H4046=$C$3),Colin!$I4046,)</f>
        <v>0</v>
      </c>
      <c r="O4046">
        <f>IF(AND(Colin!$G4046=$B$2,Colin!$H4046&lt;=$C$3),Colin!$I4046,)</f>
        <v>0</v>
      </c>
      <c r="P4046">
        <f>IF(Colin!$G4046&lt;$B$2,Colin!$I4046,0)</f>
        <v>0</v>
      </c>
      <c r="Q4046">
        <f>IF(Colin!$G4046&lt;$B$1,Colin!$I4046,0)</f>
        <v>0</v>
      </c>
    </row>
    <row r="4047" spans="12:17" x14ac:dyDescent="0.25">
      <c r="L4047">
        <f>IF(AND(Colin!$G4047=$B$1,Colin!$H4047=$C$3),Colin!$I4047,)</f>
        <v>0</v>
      </c>
      <c r="M4047">
        <f>IF(AND(Colin!$G4047=$B$1,Colin!$H4047&lt;=$C$3),Colin!$I4047,)</f>
        <v>0</v>
      </c>
      <c r="N4047">
        <f>IF(AND(Colin!$G4047=$B$2,Colin!$H4047=$C$3),Colin!$I4047,)</f>
        <v>0</v>
      </c>
      <c r="O4047">
        <f>IF(AND(Colin!$G4047=$B$2,Colin!$H4047&lt;=$C$3),Colin!$I4047,)</f>
        <v>0</v>
      </c>
      <c r="P4047">
        <f>IF(Colin!$G4047&lt;$B$2,Colin!$I4047,0)</f>
        <v>0</v>
      </c>
      <c r="Q4047">
        <f>IF(Colin!$G4047&lt;$B$1,Colin!$I4047,0)</f>
        <v>0</v>
      </c>
    </row>
    <row r="4048" spans="12:17" x14ac:dyDescent="0.25">
      <c r="L4048">
        <f>IF(AND(Colin!$G4048=$B$1,Colin!$H4048=$C$3),Colin!$I4048,)</f>
        <v>0</v>
      </c>
      <c r="M4048">
        <f>IF(AND(Colin!$G4048=$B$1,Colin!$H4048&lt;=$C$3),Colin!$I4048,)</f>
        <v>0</v>
      </c>
      <c r="N4048">
        <f>IF(AND(Colin!$G4048=$B$2,Colin!$H4048=$C$3),Colin!$I4048,)</f>
        <v>0</v>
      </c>
      <c r="O4048">
        <f>IF(AND(Colin!$G4048=$B$2,Colin!$H4048&lt;=$C$3),Colin!$I4048,)</f>
        <v>0</v>
      </c>
      <c r="P4048">
        <f>IF(Colin!$G4048&lt;$B$2,Colin!$I4048,0)</f>
        <v>0</v>
      </c>
      <c r="Q4048">
        <f>IF(Colin!$G4048&lt;$B$1,Colin!$I4048,0)</f>
        <v>0</v>
      </c>
    </row>
    <row r="4049" spans="12:17" x14ac:dyDescent="0.25">
      <c r="L4049">
        <f>IF(AND(Colin!$G4049=$B$1,Colin!$H4049=$C$3),Colin!$I4049,)</f>
        <v>0</v>
      </c>
      <c r="M4049">
        <f>IF(AND(Colin!$G4049=$B$1,Colin!$H4049&lt;=$C$3),Colin!$I4049,)</f>
        <v>0</v>
      </c>
      <c r="N4049">
        <f>IF(AND(Colin!$G4049=$B$2,Colin!$H4049=$C$3),Colin!$I4049,)</f>
        <v>0</v>
      </c>
      <c r="O4049">
        <f>IF(AND(Colin!$G4049=$B$2,Colin!$H4049&lt;=$C$3),Colin!$I4049,)</f>
        <v>0</v>
      </c>
      <c r="P4049">
        <f>IF(Colin!$G4049&lt;$B$2,Colin!$I4049,0)</f>
        <v>0</v>
      </c>
      <c r="Q4049">
        <f>IF(Colin!$G4049&lt;$B$1,Colin!$I4049,0)</f>
        <v>0</v>
      </c>
    </row>
    <row r="4050" spans="12:17" x14ac:dyDescent="0.25">
      <c r="L4050">
        <f>IF(AND(Colin!$G4050=$B$1,Colin!$H4050=$C$3),Colin!$I4050,)</f>
        <v>0</v>
      </c>
      <c r="M4050">
        <f>IF(AND(Colin!$G4050=$B$1,Colin!$H4050&lt;=$C$3),Colin!$I4050,)</f>
        <v>0</v>
      </c>
      <c r="N4050">
        <f>IF(AND(Colin!$G4050=$B$2,Colin!$H4050=$C$3),Colin!$I4050,)</f>
        <v>0</v>
      </c>
      <c r="O4050">
        <f>IF(AND(Colin!$G4050=$B$2,Colin!$H4050&lt;=$C$3),Colin!$I4050,)</f>
        <v>0</v>
      </c>
      <c r="P4050">
        <f>IF(Colin!$G4050&lt;$B$2,Colin!$I4050,0)</f>
        <v>0</v>
      </c>
      <c r="Q4050">
        <f>IF(Colin!$G4050&lt;$B$1,Colin!$I4050,0)</f>
        <v>0</v>
      </c>
    </row>
    <row r="4051" spans="12:17" x14ac:dyDescent="0.25">
      <c r="L4051">
        <f>IF(AND(Colin!$G4051=$B$1,Colin!$H4051=$C$3),Colin!$I4051,)</f>
        <v>0</v>
      </c>
      <c r="M4051">
        <f>IF(AND(Colin!$G4051=$B$1,Colin!$H4051&lt;=$C$3),Colin!$I4051,)</f>
        <v>0</v>
      </c>
      <c r="N4051">
        <f>IF(AND(Colin!$G4051=$B$2,Colin!$H4051=$C$3),Colin!$I4051,)</f>
        <v>0</v>
      </c>
      <c r="O4051">
        <f>IF(AND(Colin!$G4051=$B$2,Colin!$H4051&lt;=$C$3),Colin!$I4051,)</f>
        <v>0</v>
      </c>
      <c r="P4051">
        <f>IF(Colin!$G4051&lt;$B$2,Colin!$I4051,0)</f>
        <v>0</v>
      </c>
      <c r="Q4051">
        <f>IF(Colin!$G4051&lt;$B$1,Colin!$I4051,0)</f>
        <v>0</v>
      </c>
    </row>
    <row r="4052" spans="12:17" x14ac:dyDescent="0.25">
      <c r="L4052">
        <f>IF(AND(Colin!$G4052=$B$1,Colin!$H4052=$C$3),Colin!$I4052,)</f>
        <v>0</v>
      </c>
      <c r="M4052">
        <f>IF(AND(Colin!$G4052=$B$1,Colin!$H4052&lt;=$C$3),Colin!$I4052,)</f>
        <v>0</v>
      </c>
      <c r="N4052">
        <f>IF(AND(Colin!$G4052=$B$2,Colin!$H4052=$C$3),Colin!$I4052,)</f>
        <v>0</v>
      </c>
      <c r="O4052">
        <f>IF(AND(Colin!$G4052=$B$2,Colin!$H4052&lt;=$C$3),Colin!$I4052,)</f>
        <v>0</v>
      </c>
      <c r="P4052">
        <f>IF(Colin!$G4052&lt;$B$2,Colin!$I4052,0)</f>
        <v>0</v>
      </c>
      <c r="Q4052">
        <f>IF(Colin!$G4052&lt;$B$1,Colin!$I4052,0)</f>
        <v>0</v>
      </c>
    </row>
    <row r="4053" spans="12:17" x14ac:dyDescent="0.25">
      <c r="L4053">
        <f>IF(AND(Colin!$G4053=$B$1,Colin!$H4053=$C$3),Colin!$I4053,)</f>
        <v>0</v>
      </c>
      <c r="M4053">
        <f>IF(AND(Colin!$G4053=$B$1,Colin!$H4053&lt;=$C$3),Colin!$I4053,)</f>
        <v>0</v>
      </c>
      <c r="N4053">
        <f>IF(AND(Colin!$G4053=$B$2,Colin!$H4053=$C$3),Colin!$I4053,)</f>
        <v>0</v>
      </c>
      <c r="O4053">
        <f>IF(AND(Colin!$G4053=$B$2,Colin!$H4053&lt;=$C$3),Colin!$I4053,)</f>
        <v>0</v>
      </c>
      <c r="P4053">
        <f>IF(Colin!$G4053&lt;$B$2,Colin!$I4053,0)</f>
        <v>0</v>
      </c>
      <c r="Q4053">
        <f>IF(Colin!$G4053&lt;$B$1,Colin!$I4053,0)</f>
        <v>0</v>
      </c>
    </row>
    <row r="4054" spans="12:17" x14ac:dyDescent="0.25">
      <c r="L4054">
        <f>IF(AND(Colin!$G4054=$B$1,Colin!$H4054=$C$3),Colin!$I4054,)</f>
        <v>0</v>
      </c>
      <c r="M4054">
        <f>IF(AND(Colin!$G4054=$B$1,Colin!$H4054&lt;=$C$3),Colin!$I4054,)</f>
        <v>0</v>
      </c>
      <c r="N4054">
        <f>IF(AND(Colin!$G4054=$B$2,Colin!$H4054=$C$3),Colin!$I4054,)</f>
        <v>0</v>
      </c>
      <c r="O4054">
        <f>IF(AND(Colin!$G4054=$B$2,Colin!$H4054&lt;=$C$3),Colin!$I4054,)</f>
        <v>0</v>
      </c>
      <c r="P4054">
        <f>IF(Colin!$G4054&lt;$B$2,Colin!$I4054,0)</f>
        <v>0</v>
      </c>
      <c r="Q4054">
        <f>IF(Colin!$G4054&lt;$B$1,Colin!$I4054,0)</f>
        <v>0</v>
      </c>
    </row>
    <row r="4055" spans="12:17" x14ac:dyDescent="0.25">
      <c r="L4055">
        <f>IF(AND(Colin!$G4055=$B$1,Colin!$H4055=$C$3),Colin!$I4055,)</f>
        <v>0</v>
      </c>
      <c r="M4055">
        <f>IF(AND(Colin!$G4055=$B$1,Colin!$H4055&lt;=$C$3),Colin!$I4055,)</f>
        <v>0</v>
      </c>
      <c r="N4055">
        <f>IF(AND(Colin!$G4055=$B$2,Colin!$H4055=$C$3),Colin!$I4055,)</f>
        <v>0</v>
      </c>
      <c r="O4055">
        <f>IF(AND(Colin!$G4055=$B$2,Colin!$H4055&lt;=$C$3),Colin!$I4055,)</f>
        <v>0</v>
      </c>
      <c r="P4055">
        <f>IF(Colin!$G4055&lt;$B$2,Colin!$I4055,0)</f>
        <v>0</v>
      </c>
      <c r="Q4055">
        <f>IF(Colin!$G4055&lt;$B$1,Colin!$I4055,0)</f>
        <v>0</v>
      </c>
    </row>
    <row r="4056" spans="12:17" x14ac:dyDescent="0.25">
      <c r="L4056">
        <f>IF(AND(Colin!$G4056=$B$1,Colin!$H4056=$C$3),Colin!$I4056,)</f>
        <v>0</v>
      </c>
      <c r="M4056">
        <f>IF(AND(Colin!$G4056=$B$1,Colin!$H4056&lt;=$C$3),Colin!$I4056,)</f>
        <v>0</v>
      </c>
      <c r="N4056">
        <f>IF(AND(Colin!$G4056=$B$2,Colin!$H4056=$C$3),Colin!$I4056,)</f>
        <v>0</v>
      </c>
      <c r="O4056">
        <f>IF(AND(Colin!$G4056=$B$2,Colin!$H4056&lt;=$C$3),Colin!$I4056,)</f>
        <v>0</v>
      </c>
      <c r="P4056">
        <f>IF(Colin!$G4056&lt;$B$2,Colin!$I4056,0)</f>
        <v>0</v>
      </c>
      <c r="Q4056">
        <f>IF(Colin!$G4056&lt;$B$1,Colin!$I4056,0)</f>
        <v>0</v>
      </c>
    </row>
    <row r="4057" spans="12:17" x14ac:dyDescent="0.25">
      <c r="L4057">
        <f>IF(AND(Colin!$G4057=$B$1,Colin!$H4057=$C$3),Colin!$I4057,)</f>
        <v>0</v>
      </c>
      <c r="M4057">
        <f>IF(AND(Colin!$G4057=$B$1,Colin!$H4057&lt;=$C$3),Colin!$I4057,)</f>
        <v>0</v>
      </c>
      <c r="N4057">
        <f>IF(AND(Colin!$G4057=$B$2,Colin!$H4057=$C$3),Colin!$I4057,)</f>
        <v>0</v>
      </c>
      <c r="O4057">
        <f>IF(AND(Colin!$G4057=$B$2,Colin!$H4057&lt;=$C$3),Colin!$I4057,)</f>
        <v>0</v>
      </c>
      <c r="P4057">
        <f>IF(Colin!$G4057&lt;$B$2,Colin!$I4057,0)</f>
        <v>0</v>
      </c>
      <c r="Q4057">
        <f>IF(Colin!$G4057&lt;$B$1,Colin!$I4057,0)</f>
        <v>0</v>
      </c>
    </row>
    <row r="4058" spans="12:17" x14ac:dyDescent="0.25">
      <c r="L4058">
        <f>IF(AND(Colin!$G4058=$B$1,Colin!$H4058=$C$3),Colin!$I4058,)</f>
        <v>0</v>
      </c>
      <c r="M4058">
        <f>IF(AND(Colin!$G4058=$B$1,Colin!$H4058&lt;=$C$3),Colin!$I4058,)</f>
        <v>0</v>
      </c>
      <c r="N4058">
        <f>IF(AND(Colin!$G4058=$B$2,Colin!$H4058=$C$3),Colin!$I4058,)</f>
        <v>0</v>
      </c>
      <c r="O4058">
        <f>IF(AND(Colin!$G4058=$B$2,Colin!$H4058&lt;=$C$3),Colin!$I4058,)</f>
        <v>0</v>
      </c>
      <c r="P4058">
        <f>IF(Colin!$G4058&lt;$B$2,Colin!$I4058,0)</f>
        <v>0</v>
      </c>
      <c r="Q4058">
        <f>IF(Colin!$G4058&lt;$B$1,Colin!$I4058,0)</f>
        <v>0</v>
      </c>
    </row>
    <row r="4059" spans="12:17" x14ac:dyDescent="0.25">
      <c r="L4059">
        <f>IF(AND(Colin!$G4059=$B$1,Colin!$H4059=$C$3),Colin!$I4059,)</f>
        <v>0</v>
      </c>
      <c r="M4059">
        <f>IF(AND(Colin!$G4059=$B$1,Colin!$H4059&lt;=$C$3),Colin!$I4059,)</f>
        <v>0</v>
      </c>
      <c r="N4059">
        <f>IF(AND(Colin!$G4059=$B$2,Colin!$H4059=$C$3),Colin!$I4059,)</f>
        <v>0</v>
      </c>
      <c r="O4059">
        <f>IF(AND(Colin!$G4059=$B$2,Colin!$H4059&lt;=$C$3),Colin!$I4059,)</f>
        <v>0</v>
      </c>
      <c r="P4059">
        <f>IF(Colin!$G4059&lt;$B$2,Colin!$I4059,0)</f>
        <v>0</v>
      </c>
      <c r="Q4059">
        <f>IF(Colin!$G4059&lt;$B$1,Colin!$I4059,0)</f>
        <v>0</v>
      </c>
    </row>
    <row r="4060" spans="12:17" x14ac:dyDescent="0.25">
      <c r="L4060">
        <f>IF(AND(Colin!$G4060=$B$1,Colin!$H4060=$C$3),Colin!$I4060,)</f>
        <v>0</v>
      </c>
      <c r="M4060">
        <f>IF(AND(Colin!$G4060=$B$1,Colin!$H4060&lt;=$C$3),Colin!$I4060,)</f>
        <v>0</v>
      </c>
      <c r="N4060">
        <f>IF(AND(Colin!$G4060=$B$2,Colin!$H4060=$C$3),Colin!$I4060,)</f>
        <v>0</v>
      </c>
      <c r="O4060">
        <f>IF(AND(Colin!$G4060=$B$2,Colin!$H4060&lt;=$C$3),Colin!$I4060,)</f>
        <v>0</v>
      </c>
      <c r="P4060">
        <f>IF(Colin!$G4060&lt;$B$2,Colin!$I4060,0)</f>
        <v>0</v>
      </c>
      <c r="Q4060">
        <f>IF(Colin!$G4060&lt;$B$1,Colin!$I4060,0)</f>
        <v>0</v>
      </c>
    </row>
    <row r="4061" spans="12:17" x14ac:dyDescent="0.25">
      <c r="L4061">
        <f>IF(AND(Colin!$G4061=$B$1,Colin!$H4061=$C$3),Colin!$I4061,)</f>
        <v>0</v>
      </c>
      <c r="M4061">
        <f>IF(AND(Colin!$G4061=$B$1,Colin!$H4061&lt;=$C$3),Colin!$I4061,)</f>
        <v>0</v>
      </c>
      <c r="N4061">
        <f>IF(AND(Colin!$G4061=$B$2,Colin!$H4061=$C$3),Colin!$I4061,)</f>
        <v>0</v>
      </c>
      <c r="O4061">
        <f>IF(AND(Colin!$G4061=$B$2,Colin!$H4061&lt;=$C$3),Colin!$I4061,)</f>
        <v>0</v>
      </c>
      <c r="P4061">
        <f>IF(Colin!$G4061&lt;$B$2,Colin!$I4061,0)</f>
        <v>0</v>
      </c>
      <c r="Q4061">
        <f>IF(Colin!$G4061&lt;$B$1,Colin!$I4061,0)</f>
        <v>0</v>
      </c>
    </row>
    <row r="4062" spans="12:17" x14ac:dyDescent="0.25">
      <c r="L4062">
        <f>IF(AND(Colin!$G4062=$B$1,Colin!$H4062=$C$3),Colin!$I4062,)</f>
        <v>0</v>
      </c>
      <c r="M4062">
        <f>IF(AND(Colin!$G4062=$B$1,Colin!$H4062&lt;=$C$3),Colin!$I4062,)</f>
        <v>0</v>
      </c>
      <c r="N4062">
        <f>IF(AND(Colin!$G4062=$B$2,Colin!$H4062=$C$3),Colin!$I4062,)</f>
        <v>0</v>
      </c>
      <c r="O4062">
        <f>IF(AND(Colin!$G4062=$B$2,Colin!$H4062&lt;=$C$3),Colin!$I4062,)</f>
        <v>0</v>
      </c>
      <c r="P4062">
        <f>IF(Colin!$G4062&lt;$B$2,Colin!$I4062,0)</f>
        <v>0</v>
      </c>
      <c r="Q4062">
        <f>IF(Colin!$G4062&lt;$B$1,Colin!$I4062,0)</f>
        <v>0</v>
      </c>
    </row>
    <row r="4063" spans="12:17" x14ac:dyDescent="0.25">
      <c r="L4063">
        <f>IF(AND(Colin!$G4063=$B$1,Colin!$H4063=$C$3),Colin!$I4063,)</f>
        <v>0</v>
      </c>
      <c r="M4063">
        <f>IF(AND(Colin!$G4063=$B$1,Colin!$H4063&lt;=$C$3),Colin!$I4063,)</f>
        <v>0</v>
      </c>
      <c r="N4063">
        <f>IF(AND(Colin!$G4063=$B$2,Colin!$H4063=$C$3),Colin!$I4063,)</f>
        <v>0</v>
      </c>
      <c r="O4063">
        <f>IF(AND(Colin!$G4063=$B$2,Colin!$H4063&lt;=$C$3),Colin!$I4063,)</f>
        <v>0</v>
      </c>
      <c r="P4063">
        <f>IF(Colin!$G4063&lt;$B$2,Colin!$I4063,0)</f>
        <v>0</v>
      </c>
      <c r="Q4063">
        <f>IF(Colin!$G4063&lt;$B$1,Colin!$I4063,0)</f>
        <v>0</v>
      </c>
    </row>
    <row r="4064" spans="12:17" x14ac:dyDescent="0.25">
      <c r="L4064">
        <f>IF(AND(Colin!$G4064=$B$1,Colin!$H4064=$C$3),Colin!$I4064,)</f>
        <v>0</v>
      </c>
      <c r="M4064">
        <f>IF(AND(Colin!$G4064=$B$1,Colin!$H4064&lt;=$C$3),Colin!$I4064,)</f>
        <v>0</v>
      </c>
      <c r="N4064">
        <f>IF(AND(Colin!$G4064=$B$2,Colin!$H4064=$C$3),Colin!$I4064,)</f>
        <v>0</v>
      </c>
      <c r="O4064">
        <f>IF(AND(Colin!$G4064=$B$2,Colin!$H4064&lt;=$C$3),Colin!$I4064,)</f>
        <v>0</v>
      </c>
      <c r="P4064">
        <f>IF(Colin!$G4064&lt;$B$2,Colin!$I4064,0)</f>
        <v>0</v>
      </c>
      <c r="Q4064">
        <f>IF(Colin!$G4064&lt;$B$1,Colin!$I4064,0)</f>
        <v>0</v>
      </c>
    </row>
    <row r="4065" spans="12:17" x14ac:dyDescent="0.25">
      <c r="L4065">
        <f>IF(AND(Colin!$G4065=$B$1,Colin!$H4065=$C$3),Colin!$I4065,)</f>
        <v>0</v>
      </c>
      <c r="M4065">
        <f>IF(AND(Colin!$G4065=$B$1,Colin!$H4065&lt;=$C$3),Colin!$I4065,)</f>
        <v>0</v>
      </c>
      <c r="N4065">
        <f>IF(AND(Colin!$G4065=$B$2,Colin!$H4065=$C$3),Colin!$I4065,)</f>
        <v>0</v>
      </c>
      <c r="O4065">
        <f>IF(AND(Colin!$G4065=$B$2,Colin!$H4065&lt;=$C$3),Colin!$I4065,)</f>
        <v>0</v>
      </c>
      <c r="P4065">
        <f>IF(Colin!$G4065&lt;$B$2,Colin!$I4065,0)</f>
        <v>0</v>
      </c>
      <c r="Q4065">
        <f>IF(Colin!$G4065&lt;$B$1,Colin!$I4065,0)</f>
        <v>0</v>
      </c>
    </row>
    <row r="4066" spans="12:17" x14ac:dyDescent="0.25">
      <c r="L4066">
        <f>IF(AND(Colin!$G4066=$B$1,Colin!$H4066=$C$3),Colin!$I4066,)</f>
        <v>0</v>
      </c>
      <c r="M4066">
        <f>IF(AND(Colin!$G4066=$B$1,Colin!$H4066&lt;=$C$3),Colin!$I4066,)</f>
        <v>0</v>
      </c>
      <c r="N4066">
        <f>IF(AND(Colin!$G4066=$B$2,Colin!$H4066=$C$3),Colin!$I4066,)</f>
        <v>0</v>
      </c>
      <c r="O4066">
        <f>IF(AND(Colin!$G4066=$B$2,Colin!$H4066&lt;=$C$3),Colin!$I4066,)</f>
        <v>0</v>
      </c>
      <c r="P4066">
        <f>IF(Colin!$G4066&lt;$B$2,Colin!$I4066,0)</f>
        <v>0</v>
      </c>
      <c r="Q4066">
        <f>IF(Colin!$G4066&lt;$B$1,Colin!$I4066,0)</f>
        <v>0</v>
      </c>
    </row>
    <row r="4067" spans="12:17" x14ac:dyDescent="0.25">
      <c r="L4067">
        <f>IF(AND(Colin!$G4067=$B$1,Colin!$H4067=$C$3),Colin!$I4067,)</f>
        <v>0</v>
      </c>
      <c r="M4067">
        <f>IF(AND(Colin!$G4067=$B$1,Colin!$H4067&lt;=$C$3),Colin!$I4067,)</f>
        <v>0</v>
      </c>
      <c r="N4067">
        <f>IF(AND(Colin!$G4067=$B$2,Colin!$H4067=$C$3),Colin!$I4067,)</f>
        <v>0</v>
      </c>
      <c r="O4067">
        <f>IF(AND(Colin!$G4067=$B$2,Colin!$H4067&lt;=$C$3),Colin!$I4067,)</f>
        <v>0</v>
      </c>
      <c r="P4067">
        <f>IF(Colin!$G4067&lt;$B$2,Colin!$I4067,0)</f>
        <v>0</v>
      </c>
      <c r="Q4067">
        <f>IF(Colin!$G4067&lt;$B$1,Colin!$I4067,0)</f>
        <v>0</v>
      </c>
    </row>
    <row r="4068" spans="12:17" x14ac:dyDescent="0.25">
      <c r="L4068">
        <f>IF(AND(Colin!$G4068=$B$1,Colin!$H4068=$C$3),Colin!$I4068,)</f>
        <v>0</v>
      </c>
      <c r="M4068">
        <f>IF(AND(Colin!$G4068=$B$1,Colin!$H4068&lt;=$C$3),Colin!$I4068,)</f>
        <v>0</v>
      </c>
      <c r="N4068">
        <f>IF(AND(Colin!$G4068=$B$2,Colin!$H4068=$C$3),Colin!$I4068,)</f>
        <v>0</v>
      </c>
      <c r="O4068">
        <f>IF(AND(Colin!$G4068=$B$2,Colin!$H4068&lt;=$C$3),Colin!$I4068,)</f>
        <v>0</v>
      </c>
      <c r="P4068">
        <f>IF(Colin!$G4068&lt;$B$2,Colin!$I4068,0)</f>
        <v>0</v>
      </c>
      <c r="Q4068">
        <f>IF(Colin!$G4068&lt;$B$1,Colin!$I4068,0)</f>
        <v>0</v>
      </c>
    </row>
    <row r="4069" spans="12:17" x14ac:dyDescent="0.25">
      <c r="L4069">
        <f>IF(AND(Colin!$G4069=$B$1,Colin!$H4069=$C$3),Colin!$I4069,)</f>
        <v>0</v>
      </c>
      <c r="M4069">
        <f>IF(AND(Colin!$G4069=$B$1,Colin!$H4069&lt;=$C$3),Colin!$I4069,)</f>
        <v>0</v>
      </c>
      <c r="N4069">
        <f>IF(AND(Colin!$G4069=$B$2,Colin!$H4069=$C$3),Colin!$I4069,)</f>
        <v>0</v>
      </c>
      <c r="O4069">
        <f>IF(AND(Colin!$G4069=$B$2,Colin!$H4069&lt;=$C$3),Colin!$I4069,)</f>
        <v>0</v>
      </c>
      <c r="P4069">
        <f>IF(Colin!$G4069&lt;$B$2,Colin!$I4069,0)</f>
        <v>0</v>
      </c>
      <c r="Q4069">
        <f>IF(Colin!$G4069&lt;$B$1,Colin!$I4069,0)</f>
        <v>0</v>
      </c>
    </row>
    <row r="4070" spans="12:17" x14ac:dyDescent="0.25">
      <c r="L4070">
        <f>IF(AND(Colin!$G4070=$B$1,Colin!$H4070=$C$3),Colin!$I4070,)</f>
        <v>0</v>
      </c>
      <c r="M4070">
        <f>IF(AND(Colin!$G4070=$B$1,Colin!$H4070&lt;=$C$3),Colin!$I4070,)</f>
        <v>0</v>
      </c>
      <c r="N4070">
        <f>IF(AND(Colin!$G4070=$B$2,Colin!$H4070=$C$3),Colin!$I4070,)</f>
        <v>0</v>
      </c>
      <c r="O4070">
        <f>IF(AND(Colin!$G4070=$B$2,Colin!$H4070&lt;=$C$3),Colin!$I4070,)</f>
        <v>0</v>
      </c>
      <c r="P4070">
        <f>IF(Colin!$G4070&lt;$B$2,Colin!$I4070,0)</f>
        <v>0</v>
      </c>
      <c r="Q4070">
        <f>IF(Colin!$G4070&lt;$B$1,Colin!$I4070,0)</f>
        <v>0</v>
      </c>
    </row>
    <row r="4071" spans="12:17" x14ac:dyDescent="0.25">
      <c r="L4071">
        <f>IF(AND(Colin!$G4071=$B$1,Colin!$H4071=$C$3),Colin!$I4071,)</f>
        <v>0</v>
      </c>
      <c r="M4071">
        <f>IF(AND(Colin!$G4071=$B$1,Colin!$H4071&lt;=$C$3),Colin!$I4071,)</f>
        <v>0</v>
      </c>
      <c r="N4071">
        <f>IF(AND(Colin!$G4071=$B$2,Colin!$H4071=$C$3),Colin!$I4071,)</f>
        <v>0</v>
      </c>
      <c r="O4071">
        <f>IF(AND(Colin!$G4071=$B$2,Colin!$H4071&lt;=$C$3),Colin!$I4071,)</f>
        <v>0</v>
      </c>
      <c r="P4071">
        <f>IF(Colin!$G4071&lt;$B$2,Colin!$I4071,0)</f>
        <v>0</v>
      </c>
      <c r="Q4071">
        <f>IF(Colin!$G4071&lt;$B$1,Colin!$I4071,0)</f>
        <v>0</v>
      </c>
    </row>
    <row r="4072" spans="12:17" x14ac:dyDescent="0.25">
      <c r="L4072">
        <f>IF(AND(Colin!$G4072=$B$1,Colin!$H4072=$C$3),Colin!$I4072,)</f>
        <v>0</v>
      </c>
      <c r="M4072">
        <f>IF(AND(Colin!$G4072=$B$1,Colin!$H4072&lt;=$C$3),Colin!$I4072,)</f>
        <v>0</v>
      </c>
      <c r="N4072">
        <f>IF(AND(Colin!$G4072=$B$2,Colin!$H4072=$C$3),Colin!$I4072,)</f>
        <v>0</v>
      </c>
      <c r="O4072">
        <f>IF(AND(Colin!$G4072=$B$2,Colin!$H4072&lt;=$C$3),Colin!$I4072,)</f>
        <v>0</v>
      </c>
      <c r="P4072">
        <f>IF(Colin!$G4072&lt;$B$2,Colin!$I4072,0)</f>
        <v>0</v>
      </c>
      <c r="Q4072">
        <f>IF(Colin!$G4072&lt;$B$1,Colin!$I4072,0)</f>
        <v>0</v>
      </c>
    </row>
    <row r="4073" spans="12:17" x14ac:dyDescent="0.25">
      <c r="L4073">
        <f>IF(AND(Colin!$G4073=$B$1,Colin!$H4073=$C$3),Colin!$I4073,)</f>
        <v>0</v>
      </c>
      <c r="M4073">
        <f>IF(AND(Colin!$G4073=$B$1,Colin!$H4073&lt;=$C$3),Colin!$I4073,)</f>
        <v>0</v>
      </c>
      <c r="N4073">
        <f>IF(AND(Colin!$G4073=$B$2,Colin!$H4073=$C$3),Colin!$I4073,)</f>
        <v>0</v>
      </c>
      <c r="O4073">
        <f>IF(AND(Colin!$G4073=$B$2,Colin!$H4073&lt;=$C$3),Colin!$I4073,)</f>
        <v>0</v>
      </c>
      <c r="P4073">
        <f>IF(Colin!$G4073&lt;$B$2,Colin!$I4073,0)</f>
        <v>0</v>
      </c>
      <c r="Q4073">
        <f>IF(Colin!$G4073&lt;$B$1,Colin!$I4073,0)</f>
        <v>0</v>
      </c>
    </row>
    <row r="4074" spans="12:17" x14ac:dyDescent="0.25">
      <c r="L4074">
        <f>IF(AND(Colin!$G4074=$B$1,Colin!$H4074=$C$3),Colin!$I4074,)</f>
        <v>0</v>
      </c>
      <c r="M4074">
        <f>IF(AND(Colin!$G4074=$B$1,Colin!$H4074&lt;=$C$3),Colin!$I4074,)</f>
        <v>0</v>
      </c>
      <c r="N4074">
        <f>IF(AND(Colin!$G4074=$B$2,Colin!$H4074=$C$3),Colin!$I4074,)</f>
        <v>0</v>
      </c>
      <c r="O4074">
        <f>IF(AND(Colin!$G4074=$B$2,Colin!$H4074&lt;=$C$3),Colin!$I4074,)</f>
        <v>0</v>
      </c>
      <c r="P4074">
        <f>IF(Colin!$G4074&lt;$B$2,Colin!$I4074,0)</f>
        <v>0</v>
      </c>
      <c r="Q4074">
        <f>IF(Colin!$G4074&lt;$B$1,Colin!$I4074,0)</f>
        <v>0</v>
      </c>
    </row>
    <row r="4075" spans="12:17" x14ac:dyDescent="0.25">
      <c r="L4075">
        <f>IF(AND(Colin!$G4075=$B$1,Colin!$H4075=$C$3),Colin!$I4075,)</f>
        <v>0</v>
      </c>
      <c r="M4075">
        <f>IF(AND(Colin!$G4075=$B$1,Colin!$H4075&lt;=$C$3),Colin!$I4075,)</f>
        <v>0</v>
      </c>
      <c r="N4075">
        <f>IF(AND(Colin!$G4075=$B$2,Colin!$H4075=$C$3),Colin!$I4075,)</f>
        <v>0</v>
      </c>
      <c r="O4075">
        <f>IF(AND(Colin!$G4075=$B$2,Colin!$H4075&lt;=$C$3),Colin!$I4075,)</f>
        <v>0</v>
      </c>
      <c r="P4075">
        <f>IF(Colin!$G4075&lt;$B$2,Colin!$I4075,0)</f>
        <v>0</v>
      </c>
      <c r="Q4075">
        <f>IF(Colin!$G4075&lt;$B$1,Colin!$I4075,0)</f>
        <v>0</v>
      </c>
    </row>
    <row r="4076" spans="12:17" x14ac:dyDescent="0.25">
      <c r="L4076">
        <f>IF(AND(Colin!$G4076=$B$1,Colin!$H4076=$C$3),Colin!$I4076,)</f>
        <v>0</v>
      </c>
      <c r="M4076">
        <f>IF(AND(Colin!$G4076=$B$1,Colin!$H4076&lt;=$C$3),Colin!$I4076,)</f>
        <v>0</v>
      </c>
      <c r="N4076">
        <f>IF(AND(Colin!$G4076=$B$2,Colin!$H4076=$C$3),Colin!$I4076,)</f>
        <v>0</v>
      </c>
      <c r="O4076">
        <f>IF(AND(Colin!$G4076=$B$2,Colin!$H4076&lt;=$C$3),Colin!$I4076,)</f>
        <v>0</v>
      </c>
      <c r="P4076">
        <f>IF(Colin!$G4076&lt;$B$2,Colin!$I4076,0)</f>
        <v>0</v>
      </c>
      <c r="Q4076">
        <f>IF(Colin!$G4076&lt;$B$1,Colin!$I4076,0)</f>
        <v>0</v>
      </c>
    </row>
    <row r="4077" spans="12:17" x14ac:dyDescent="0.25">
      <c r="L4077">
        <f>IF(AND(Colin!$G4077=$B$1,Colin!$H4077=$C$3),Colin!$I4077,)</f>
        <v>0</v>
      </c>
      <c r="M4077">
        <f>IF(AND(Colin!$G4077=$B$1,Colin!$H4077&lt;=$C$3),Colin!$I4077,)</f>
        <v>0</v>
      </c>
      <c r="N4077">
        <f>IF(AND(Colin!$G4077=$B$2,Colin!$H4077=$C$3),Colin!$I4077,)</f>
        <v>0</v>
      </c>
      <c r="O4077">
        <f>IF(AND(Colin!$G4077=$B$2,Colin!$H4077&lt;=$C$3),Colin!$I4077,)</f>
        <v>0</v>
      </c>
      <c r="P4077">
        <f>IF(Colin!$G4077&lt;$B$2,Colin!$I4077,0)</f>
        <v>0</v>
      </c>
      <c r="Q4077">
        <f>IF(Colin!$G4077&lt;$B$1,Colin!$I4077,0)</f>
        <v>0</v>
      </c>
    </row>
    <row r="4078" spans="12:17" x14ac:dyDescent="0.25">
      <c r="L4078">
        <f>IF(AND(Colin!$G4078=$B$1,Colin!$H4078=$C$3),Colin!$I4078,)</f>
        <v>0</v>
      </c>
      <c r="M4078">
        <f>IF(AND(Colin!$G4078=$B$1,Colin!$H4078&lt;=$C$3),Colin!$I4078,)</f>
        <v>0</v>
      </c>
      <c r="N4078">
        <f>IF(AND(Colin!$G4078=$B$2,Colin!$H4078=$C$3),Colin!$I4078,)</f>
        <v>0</v>
      </c>
      <c r="O4078">
        <f>IF(AND(Colin!$G4078=$B$2,Colin!$H4078&lt;=$C$3),Colin!$I4078,)</f>
        <v>0</v>
      </c>
      <c r="P4078">
        <f>IF(Colin!$G4078&lt;$B$2,Colin!$I4078,0)</f>
        <v>0</v>
      </c>
      <c r="Q4078">
        <f>IF(Colin!$G4078&lt;$B$1,Colin!$I4078,0)</f>
        <v>0</v>
      </c>
    </row>
    <row r="4079" spans="12:17" x14ac:dyDescent="0.25">
      <c r="L4079">
        <f>IF(AND(Colin!$G4079=$B$1,Colin!$H4079=$C$3),Colin!$I4079,)</f>
        <v>0</v>
      </c>
      <c r="M4079">
        <f>IF(AND(Colin!$G4079=$B$1,Colin!$H4079&lt;=$C$3),Colin!$I4079,)</f>
        <v>0</v>
      </c>
      <c r="N4079">
        <f>IF(AND(Colin!$G4079=$B$2,Colin!$H4079=$C$3),Colin!$I4079,)</f>
        <v>0</v>
      </c>
      <c r="O4079">
        <f>IF(AND(Colin!$G4079=$B$2,Colin!$H4079&lt;=$C$3),Colin!$I4079,)</f>
        <v>0</v>
      </c>
      <c r="P4079">
        <f>IF(Colin!$G4079&lt;$B$2,Colin!$I4079,0)</f>
        <v>0</v>
      </c>
      <c r="Q4079">
        <f>IF(Colin!$G4079&lt;$B$1,Colin!$I4079,0)</f>
        <v>0</v>
      </c>
    </row>
    <row r="4080" spans="12:17" x14ac:dyDescent="0.25">
      <c r="L4080">
        <f>IF(AND(Colin!$G4080=$B$1,Colin!$H4080=$C$3),Colin!$I4080,)</f>
        <v>0</v>
      </c>
      <c r="M4080">
        <f>IF(AND(Colin!$G4080=$B$1,Colin!$H4080&lt;=$C$3),Colin!$I4080,)</f>
        <v>0</v>
      </c>
      <c r="N4080">
        <f>IF(AND(Colin!$G4080=$B$2,Colin!$H4080=$C$3),Colin!$I4080,)</f>
        <v>0</v>
      </c>
      <c r="O4080">
        <f>IF(AND(Colin!$G4080=$B$2,Colin!$H4080&lt;=$C$3),Colin!$I4080,)</f>
        <v>0</v>
      </c>
      <c r="P4080">
        <f>IF(Colin!$G4080&lt;$B$2,Colin!$I4080,0)</f>
        <v>0</v>
      </c>
      <c r="Q4080">
        <f>IF(Colin!$G4080&lt;$B$1,Colin!$I4080,0)</f>
        <v>0</v>
      </c>
    </row>
    <row r="4081" spans="12:17" x14ac:dyDescent="0.25">
      <c r="L4081">
        <f>IF(AND(Colin!$G4081=$B$1,Colin!$H4081=$C$3),Colin!$I4081,)</f>
        <v>0</v>
      </c>
      <c r="M4081">
        <f>IF(AND(Colin!$G4081=$B$1,Colin!$H4081&lt;=$C$3),Colin!$I4081,)</f>
        <v>0</v>
      </c>
      <c r="N4081">
        <f>IF(AND(Colin!$G4081=$B$2,Colin!$H4081=$C$3),Colin!$I4081,)</f>
        <v>0</v>
      </c>
      <c r="O4081">
        <f>IF(AND(Colin!$G4081=$B$2,Colin!$H4081&lt;=$C$3),Colin!$I4081,)</f>
        <v>0</v>
      </c>
      <c r="P4081">
        <f>IF(Colin!$G4081&lt;$B$2,Colin!$I4081,0)</f>
        <v>0</v>
      </c>
      <c r="Q4081">
        <f>IF(Colin!$G4081&lt;$B$1,Colin!$I4081,0)</f>
        <v>0</v>
      </c>
    </row>
    <row r="4082" spans="12:17" x14ac:dyDescent="0.25">
      <c r="L4082">
        <f>IF(AND(Colin!$G4082=$B$1,Colin!$H4082=$C$3),Colin!$I4082,)</f>
        <v>0</v>
      </c>
      <c r="M4082">
        <f>IF(AND(Colin!$G4082=$B$1,Colin!$H4082&lt;=$C$3),Colin!$I4082,)</f>
        <v>0</v>
      </c>
      <c r="N4082">
        <f>IF(AND(Colin!$G4082=$B$2,Colin!$H4082=$C$3),Colin!$I4082,)</f>
        <v>0</v>
      </c>
      <c r="O4082">
        <f>IF(AND(Colin!$G4082=$B$2,Colin!$H4082&lt;=$C$3),Colin!$I4082,)</f>
        <v>0</v>
      </c>
      <c r="P4082">
        <f>IF(Colin!$G4082&lt;$B$2,Colin!$I4082,0)</f>
        <v>0</v>
      </c>
      <c r="Q4082">
        <f>IF(Colin!$G4082&lt;$B$1,Colin!$I4082,0)</f>
        <v>0</v>
      </c>
    </row>
    <row r="4083" spans="12:17" x14ac:dyDescent="0.25">
      <c r="L4083">
        <f>IF(AND(Colin!$G4083=$B$1,Colin!$H4083=$C$3),Colin!$I4083,)</f>
        <v>0</v>
      </c>
      <c r="M4083">
        <f>IF(AND(Colin!$G4083=$B$1,Colin!$H4083&lt;=$C$3),Colin!$I4083,)</f>
        <v>0</v>
      </c>
      <c r="N4083">
        <f>IF(AND(Colin!$G4083=$B$2,Colin!$H4083=$C$3),Colin!$I4083,)</f>
        <v>0</v>
      </c>
      <c r="O4083">
        <f>IF(AND(Colin!$G4083=$B$2,Colin!$H4083&lt;=$C$3),Colin!$I4083,)</f>
        <v>0</v>
      </c>
      <c r="P4083">
        <f>IF(Colin!$G4083&lt;$B$2,Colin!$I4083,0)</f>
        <v>0</v>
      </c>
      <c r="Q4083">
        <f>IF(Colin!$G4083&lt;$B$1,Colin!$I4083,0)</f>
        <v>0</v>
      </c>
    </row>
    <row r="4084" spans="12:17" x14ac:dyDescent="0.25">
      <c r="L4084">
        <f>IF(AND(Colin!$G4084=$B$1,Colin!$H4084=$C$3),Colin!$I4084,)</f>
        <v>0</v>
      </c>
      <c r="M4084">
        <f>IF(AND(Colin!$G4084=$B$1,Colin!$H4084&lt;=$C$3),Colin!$I4084,)</f>
        <v>0</v>
      </c>
      <c r="N4084">
        <f>IF(AND(Colin!$G4084=$B$2,Colin!$H4084=$C$3),Colin!$I4084,)</f>
        <v>0</v>
      </c>
      <c r="O4084">
        <f>IF(AND(Colin!$G4084=$B$2,Colin!$H4084&lt;=$C$3),Colin!$I4084,)</f>
        <v>0</v>
      </c>
      <c r="P4084">
        <f>IF(Colin!$G4084&lt;$B$2,Colin!$I4084,0)</f>
        <v>0</v>
      </c>
      <c r="Q4084">
        <f>IF(Colin!$G4084&lt;$B$1,Colin!$I4084,0)</f>
        <v>0</v>
      </c>
    </row>
    <row r="4085" spans="12:17" x14ac:dyDescent="0.25">
      <c r="L4085">
        <f>IF(AND(Colin!$G4085=$B$1,Colin!$H4085=$C$3),Colin!$I4085,)</f>
        <v>0</v>
      </c>
      <c r="M4085">
        <f>IF(AND(Colin!$G4085=$B$1,Colin!$H4085&lt;=$C$3),Colin!$I4085,)</f>
        <v>0</v>
      </c>
      <c r="N4085">
        <f>IF(AND(Colin!$G4085=$B$2,Colin!$H4085=$C$3),Colin!$I4085,)</f>
        <v>0</v>
      </c>
      <c r="O4085">
        <f>IF(AND(Colin!$G4085=$B$2,Colin!$H4085&lt;=$C$3),Colin!$I4085,)</f>
        <v>0</v>
      </c>
      <c r="P4085">
        <f>IF(Colin!$G4085&lt;$B$2,Colin!$I4085,0)</f>
        <v>0</v>
      </c>
      <c r="Q4085">
        <f>IF(Colin!$G4085&lt;$B$1,Colin!$I4085,0)</f>
        <v>0</v>
      </c>
    </row>
    <row r="4086" spans="12:17" x14ac:dyDescent="0.25">
      <c r="L4086">
        <f>IF(AND(Colin!$G4086=$B$1,Colin!$H4086=$C$3),Colin!$I4086,)</f>
        <v>0</v>
      </c>
      <c r="M4086">
        <f>IF(AND(Colin!$G4086=$B$1,Colin!$H4086&lt;=$C$3),Colin!$I4086,)</f>
        <v>0</v>
      </c>
      <c r="N4086">
        <f>IF(AND(Colin!$G4086=$B$2,Colin!$H4086=$C$3),Colin!$I4086,)</f>
        <v>0</v>
      </c>
      <c r="O4086">
        <f>IF(AND(Colin!$G4086=$B$2,Colin!$H4086&lt;=$C$3),Colin!$I4086,)</f>
        <v>0</v>
      </c>
      <c r="P4086">
        <f>IF(Colin!$G4086&lt;$B$2,Colin!$I4086,0)</f>
        <v>0</v>
      </c>
      <c r="Q4086">
        <f>IF(Colin!$G4086&lt;$B$1,Colin!$I4086,0)</f>
        <v>0</v>
      </c>
    </row>
    <row r="4087" spans="12:17" x14ac:dyDescent="0.25">
      <c r="L4087">
        <f>IF(AND(Colin!$G4087=$B$1,Colin!$H4087=$C$3),Colin!$I4087,)</f>
        <v>0</v>
      </c>
      <c r="M4087">
        <f>IF(AND(Colin!$G4087=$B$1,Colin!$H4087&lt;=$C$3),Colin!$I4087,)</f>
        <v>0</v>
      </c>
      <c r="N4087">
        <f>IF(AND(Colin!$G4087=$B$2,Colin!$H4087=$C$3),Colin!$I4087,)</f>
        <v>0</v>
      </c>
      <c r="O4087">
        <f>IF(AND(Colin!$G4087=$B$2,Colin!$H4087&lt;=$C$3),Colin!$I4087,)</f>
        <v>0</v>
      </c>
      <c r="P4087">
        <f>IF(Colin!$G4087&lt;$B$2,Colin!$I4087,0)</f>
        <v>0</v>
      </c>
      <c r="Q4087">
        <f>IF(Colin!$G4087&lt;$B$1,Colin!$I4087,0)</f>
        <v>0</v>
      </c>
    </row>
    <row r="4088" spans="12:17" x14ac:dyDescent="0.25">
      <c r="L4088">
        <f>IF(AND(Colin!$G4088=$B$1,Colin!$H4088=$C$3),Colin!$I4088,)</f>
        <v>0</v>
      </c>
      <c r="M4088">
        <f>IF(AND(Colin!$G4088=$B$1,Colin!$H4088&lt;=$C$3),Colin!$I4088,)</f>
        <v>0</v>
      </c>
      <c r="N4088">
        <f>IF(AND(Colin!$G4088=$B$2,Colin!$H4088=$C$3),Colin!$I4088,)</f>
        <v>0</v>
      </c>
      <c r="O4088">
        <f>IF(AND(Colin!$G4088=$B$2,Colin!$H4088&lt;=$C$3),Colin!$I4088,)</f>
        <v>0</v>
      </c>
      <c r="P4088">
        <f>IF(Colin!$G4088&lt;$B$2,Colin!$I4088,0)</f>
        <v>0</v>
      </c>
      <c r="Q4088">
        <f>IF(Colin!$G4088&lt;$B$1,Colin!$I4088,0)</f>
        <v>0</v>
      </c>
    </row>
    <row r="4089" spans="12:17" x14ac:dyDescent="0.25">
      <c r="L4089">
        <f>IF(AND(Colin!$G4089=$B$1,Colin!$H4089=$C$3),Colin!$I4089,)</f>
        <v>0</v>
      </c>
      <c r="M4089">
        <f>IF(AND(Colin!$G4089=$B$1,Colin!$H4089&lt;=$C$3),Colin!$I4089,)</f>
        <v>0</v>
      </c>
      <c r="N4089">
        <f>IF(AND(Colin!$G4089=$B$2,Colin!$H4089=$C$3),Colin!$I4089,)</f>
        <v>0</v>
      </c>
      <c r="O4089">
        <f>IF(AND(Colin!$G4089=$B$2,Colin!$H4089&lt;=$C$3),Colin!$I4089,)</f>
        <v>0</v>
      </c>
      <c r="P4089">
        <f>IF(Colin!$G4089&lt;$B$2,Colin!$I4089,0)</f>
        <v>0</v>
      </c>
      <c r="Q4089">
        <f>IF(Colin!$G4089&lt;$B$1,Colin!$I4089,0)</f>
        <v>0</v>
      </c>
    </row>
    <row r="4090" spans="12:17" x14ac:dyDescent="0.25">
      <c r="L4090">
        <f>IF(AND(Colin!$G4090=$B$1,Colin!$H4090=$C$3),Colin!$I4090,)</f>
        <v>0</v>
      </c>
      <c r="M4090">
        <f>IF(AND(Colin!$G4090=$B$1,Colin!$H4090&lt;=$C$3),Colin!$I4090,)</f>
        <v>0</v>
      </c>
      <c r="N4090">
        <f>IF(AND(Colin!$G4090=$B$2,Colin!$H4090=$C$3),Colin!$I4090,)</f>
        <v>0</v>
      </c>
      <c r="O4090">
        <f>IF(AND(Colin!$G4090=$B$2,Colin!$H4090&lt;=$C$3),Colin!$I4090,)</f>
        <v>0</v>
      </c>
      <c r="P4090">
        <f>IF(Colin!$G4090&lt;$B$2,Colin!$I4090,0)</f>
        <v>0</v>
      </c>
      <c r="Q4090">
        <f>IF(Colin!$G4090&lt;$B$1,Colin!$I4090,0)</f>
        <v>0</v>
      </c>
    </row>
    <row r="4091" spans="12:17" x14ac:dyDescent="0.25">
      <c r="L4091">
        <f>IF(AND(Colin!$G4091=$B$1,Colin!$H4091=$C$3),Colin!$I4091,)</f>
        <v>0</v>
      </c>
      <c r="M4091">
        <f>IF(AND(Colin!$G4091=$B$1,Colin!$H4091&lt;=$C$3),Colin!$I4091,)</f>
        <v>0</v>
      </c>
      <c r="N4091">
        <f>IF(AND(Colin!$G4091=$B$2,Colin!$H4091=$C$3),Colin!$I4091,)</f>
        <v>0</v>
      </c>
      <c r="O4091">
        <f>IF(AND(Colin!$G4091=$B$2,Colin!$H4091&lt;=$C$3),Colin!$I4091,)</f>
        <v>0</v>
      </c>
      <c r="P4091">
        <f>IF(Colin!$G4091&lt;$B$2,Colin!$I4091,0)</f>
        <v>0</v>
      </c>
      <c r="Q4091">
        <f>IF(Colin!$G4091&lt;$B$1,Colin!$I4091,0)</f>
        <v>0</v>
      </c>
    </row>
    <row r="4092" spans="12:17" x14ac:dyDescent="0.25">
      <c r="L4092">
        <f>IF(AND(Colin!$G4092=$B$1,Colin!$H4092=$C$3),Colin!$I4092,)</f>
        <v>0</v>
      </c>
      <c r="M4092">
        <f>IF(AND(Colin!$G4092=$B$1,Colin!$H4092&lt;=$C$3),Colin!$I4092,)</f>
        <v>0</v>
      </c>
      <c r="N4092">
        <f>IF(AND(Colin!$G4092=$B$2,Colin!$H4092=$C$3),Colin!$I4092,)</f>
        <v>0</v>
      </c>
      <c r="O4092">
        <f>IF(AND(Colin!$G4092=$B$2,Colin!$H4092&lt;=$C$3),Colin!$I4092,)</f>
        <v>0</v>
      </c>
      <c r="P4092">
        <f>IF(Colin!$G4092&lt;$B$2,Colin!$I4092,0)</f>
        <v>0</v>
      </c>
      <c r="Q4092">
        <f>IF(Colin!$G4092&lt;$B$1,Colin!$I4092,0)</f>
        <v>0</v>
      </c>
    </row>
    <row r="4093" spans="12:17" x14ac:dyDescent="0.25">
      <c r="L4093">
        <f>IF(AND(Colin!$G4093=$B$1,Colin!$H4093=$C$3),Colin!$I4093,)</f>
        <v>0</v>
      </c>
      <c r="M4093">
        <f>IF(AND(Colin!$G4093=$B$1,Colin!$H4093&lt;=$C$3),Colin!$I4093,)</f>
        <v>0</v>
      </c>
      <c r="N4093">
        <f>IF(AND(Colin!$G4093=$B$2,Colin!$H4093=$C$3),Colin!$I4093,)</f>
        <v>0</v>
      </c>
      <c r="O4093">
        <f>IF(AND(Colin!$G4093=$B$2,Colin!$H4093&lt;=$C$3),Colin!$I4093,)</f>
        <v>0</v>
      </c>
      <c r="P4093">
        <f>IF(Colin!$G4093&lt;$B$2,Colin!$I4093,0)</f>
        <v>0</v>
      </c>
      <c r="Q4093">
        <f>IF(Colin!$G4093&lt;$B$1,Colin!$I4093,0)</f>
        <v>0</v>
      </c>
    </row>
    <row r="4094" spans="12:17" x14ac:dyDescent="0.25">
      <c r="L4094">
        <f>IF(AND(Colin!$G4094=$B$1,Colin!$H4094=$C$3),Colin!$I4094,)</f>
        <v>0</v>
      </c>
      <c r="M4094">
        <f>IF(AND(Colin!$G4094=$B$1,Colin!$H4094&lt;=$C$3),Colin!$I4094,)</f>
        <v>0</v>
      </c>
      <c r="N4094">
        <f>IF(AND(Colin!$G4094=$B$2,Colin!$H4094=$C$3),Colin!$I4094,)</f>
        <v>0</v>
      </c>
      <c r="O4094">
        <f>IF(AND(Colin!$G4094=$B$2,Colin!$H4094&lt;=$C$3),Colin!$I4094,)</f>
        <v>0</v>
      </c>
      <c r="P4094">
        <f>IF(Colin!$G4094&lt;$B$2,Colin!$I4094,0)</f>
        <v>0</v>
      </c>
      <c r="Q4094">
        <f>IF(Colin!$G4094&lt;$B$1,Colin!$I4094,0)</f>
        <v>0</v>
      </c>
    </row>
    <row r="4095" spans="12:17" x14ac:dyDescent="0.25">
      <c r="L4095">
        <f>IF(AND(Colin!$G4095=$B$1,Colin!$H4095=$C$3),Colin!$I4095,)</f>
        <v>0</v>
      </c>
      <c r="M4095">
        <f>IF(AND(Colin!$G4095=$B$1,Colin!$H4095&lt;=$C$3),Colin!$I4095,)</f>
        <v>0</v>
      </c>
      <c r="N4095">
        <f>IF(AND(Colin!$G4095=$B$2,Colin!$H4095=$C$3),Colin!$I4095,)</f>
        <v>0</v>
      </c>
      <c r="O4095">
        <f>IF(AND(Colin!$G4095=$B$2,Colin!$H4095&lt;=$C$3),Colin!$I4095,)</f>
        <v>0</v>
      </c>
      <c r="P4095">
        <f>IF(Colin!$G4095&lt;$B$2,Colin!$I4095,0)</f>
        <v>0</v>
      </c>
      <c r="Q4095">
        <f>IF(Colin!$G4095&lt;$B$1,Colin!$I4095,0)</f>
        <v>0</v>
      </c>
    </row>
    <row r="4096" spans="12:17" x14ac:dyDescent="0.25">
      <c r="L4096">
        <f>IF(AND(Colin!$G4096=$B$1,Colin!$H4096=$C$3),Colin!$I4096,)</f>
        <v>0</v>
      </c>
      <c r="M4096">
        <f>IF(AND(Colin!$G4096=$B$1,Colin!$H4096&lt;=$C$3),Colin!$I4096,)</f>
        <v>0</v>
      </c>
      <c r="N4096">
        <f>IF(AND(Colin!$G4096=$B$2,Colin!$H4096=$C$3),Colin!$I4096,)</f>
        <v>0</v>
      </c>
      <c r="O4096">
        <f>IF(AND(Colin!$G4096=$B$2,Colin!$H4096&lt;=$C$3),Colin!$I4096,)</f>
        <v>0</v>
      </c>
      <c r="P4096">
        <f>IF(Colin!$G4096&lt;$B$2,Colin!$I4096,0)</f>
        <v>0</v>
      </c>
      <c r="Q4096">
        <f>IF(Colin!$G4096&lt;$B$1,Colin!$I4096,0)</f>
        <v>0</v>
      </c>
    </row>
    <row r="4097" spans="12:17" x14ac:dyDescent="0.25">
      <c r="L4097">
        <f>IF(AND(Colin!$G4097=$B$1,Colin!$H4097=$C$3),Colin!$I4097,)</f>
        <v>0</v>
      </c>
      <c r="M4097">
        <f>IF(AND(Colin!$G4097=$B$1,Colin!$H4097&lt;=$C$3),Colin!$I4097,)</f>
        <v>0</v>
      </c>
      <c r="N4097">
        <f>IF(AND(Colin!$G4097=$B$2,Colin!$H4097=$C$3),Colin!$I4097,)</f>
        <v>0</v>
      </c>
      <c r="O4097">
        <f>IF(AND(Colin!$G4097=$B$2,Colin!$H4097&lt;=$C$3),Colin!$I4097,)</f>
        <v>0</v>
      </c>
      <c r="P4097">
        <f>IF(Colin!$G4097&lt;$B$2,Colin!$I4097,0)</f>
        <v>0</v>
      </c>
      <c r="Q4097">
        <f>IF(Colin!$G4097&lt;$B$1,Colin!$I4097,0)</f>
        <v>0</v>
      </c>
    </row>
    <row r="4098" spans="12:17" x14ac:dyDescent="0.25">
      <c r="L4098">
        <f>IF(AND(Colin!$G4098=$B$1,Colin!$H4098=$C$3),Colin!$I4098,)</f>
        <v>0</v>
      </c>
      <c r="M4098">
        <f>IF(AND(Colin!$G4098=$B$1,Colin!$H4098&lt;=$C$3),Colin!$I4098,)</f>
        <v>0</v>
      </c>
      <c r="N4098">
        <f>IF(AND(Colin!$G4098=$B$2,Colin!$H4098=$C$3),Colin!$I4098,)</f>
        <v>0</v>
      </c>
      <c r="O4098">
        <f>IF(AND(Colin!$G4098=$B$2,Colin!$H4098&lt;=$C$3),Colin!$I4098,)</f>
        <v>0</v>
      </c>
      <c r="P4098">
        <f>IF(Colin!$G4098&lt;$B$2,Colin!$I4098,0)</f>
        <v>0</v>
      </c>
      <c r="Q4098">
        <f>IF(Colin!$G4098&lt;$B$1,Colin!$I4098,0)</f>
        <v>0</v>
      </c>
    </row>
    <row r="4099" spans="12:17" x14ac:dyDescent="0.25">
      <c r="L4099">
        <f>IF(AND(Colin!$G4099=$B$1,Colin!$H4099=$C$3),Colin!$I4099,)</f>
        <v>0</v>
      </c>
      <c r="M4099">
        <f>IF(AND(Colin!$G4099=$B$1,Colin!$H4099&lt;=$C$3),Colin!$I4099,)</f>
        <v>0</v>
      </c>
      <c r="N4099">
        <f>IF(AND(Colin!$G4099=$B$2,Colin!$H4099=$C$3),Colin!$I4099,)</f>
        <v>0</v>
      </c>
      <c r="O4099">
        <f>IF(AND(Colin!$G4099=$B$2,Colin!$H4099&lt;=$C$3),Colin!$I4099,)</f>
        <v>0</v>
      </c>
      <c r="P4099">
        <f>IF(Colin!$G4099&lt;$B$2,Colin!$I4099,0)</f>
        <v>0</v>
      </c>
      <c r="Q4099">
        <f>IF(Colin!$G4099&lt;$B$1,Colin!$I4099,0)</f>
        <v>0</v>
      </c>
    </row>
    <row r="4100" spans="12:17" x14ac:dyDescent="0.25">
      <c r="L4100">
        <f>IF(AND(Colin!$G4100=$B$1,Colin!$H4100=$C$3),Colin!$I4100,)</f>
        <v>0</v>
      </c>
      <c r="M4100">
        <f>IF(AND(Colin!$G4100=$B$1,Colin!$H4100&lt;=$C$3),Colin!$I4100,)</f>
        <v>0</v>
      </c>
      <c r="N4100">
        <f>IF(AND(Colin!$G4100=$B$2,Colin!$H4100=$C$3),Colin!$I4100,)</f>
        <v>0</v>
      </c>
      <c r="O4100">
        <f>IF(AND(Colin!$G4100=$B$2,Colin!$H4100&lt;=$C$3),Colin!$I4100,)</f>
        <v>0</v>
      </c>
      <c r="P4100">
        <f>IF(Colin!$G4100&lt;$B$2,Colin!$I4100,0)</f>
        <v>0</v>
      </c>
      <c r="Q4100">
        <f>IF(Colin!$G4100&lt;$B$1,Colin!$I4100,0)</f>
        <v>0</v>
      </c>
    </row>
    <row r="4101" spans="12:17" x14ac:dyDescent="0.25">
      <c r="L4101">
        <f>IF(AND(Colin!$G4101=$B$1,Colin!$H4101=$C$3),Colin!$I4101,)</f>
        <v>0</v>
      </c>
      <c r="M4101">
        <f>IF(AND(Colin!$G4101=$B$1,Colin!$H4101&lt;=$C$3),Colin!$I4101,)</f>
        <v>0</v>
      </c>
      <c r="N4101">
        <f>IF(AND(Colin!$G4101=$B$2,Colin!$H4101=$C$3),Colin!$I4101,)</f>
        <v>0</v>
      </c>
      <c r="O4101">
        <f>IF(AND(Colin!$G4101=$B$2,Colin!$H4101&lt;=$C$3),Colin!$I4101,)</f>
        <v>0</v>
      </c>
      <c r="P4101">
        <f>IF(Colin!$G4101&lt;$B$2,Colin!$I4101,0)</f>
        <v>0</v>
      </c>
      <c r="Q4101">
        <f>IF(Colin!$G4101&lt;$B$1,Colin!$I4101,0)</f>
        <v>0</v>
      </c>
    </row>
    <row r="4102" spans="12:17" x14ac:dyDescent="0.25">
      <c r="L4102">
        <f>IF(AND(Colin!$G4102=$B$1,Colin!$H4102=$C$3),Colin!$I4102,)</f>
        <v>0</v>
      </c>
      <c r="M4102">
        <f>IF(AND(Colin!$G4102=$B$1,Colin!$H4102&lt;=$C$3),Colin!$I4102,)</f>
        <v>0</v>
      </c>
      <c r="N4102">
        <f>IF(AND(Colin!$G4102=$B$2,Colin!$H4102=$C$3),Colin!$I4102,)</f>
        <v>0</v>
      </c>
      <c r="O4102">
        <f>IF(AND(Colin!$G4102=$B$2,Colin!$H4102&lt;=$C$3),Colin!$I4102,)</f>
        <v>0</v>
      </c>
      <c r="P4102">
        <f>IF(Colin!$G4102&lt;$B$2,Colin!$I4102,0)</f>
        <v>0</v>
      </c>
      <c r="Q4102">
        <f>IF(Colin!$G4102&lt;$B$1,Colin!$I4102,0)</f>
        <v>0</v>
      </c>
    </row>
    <row r="4103" spans="12:17" x14ac:dyDescent="0.25">
      <c r="L4103">
        <f>IF(AND(Colin!$G4103=$B$1,Colin!$H4103=$C$3),Colin!$I4103,)</f>
        <v>0</v>
      </c>
      <c r="M4103">
        <f>IF(AND(Colin!$G4103=$B$1,Colin!$H4103&lt;=$C$3),Colin!$I4103,)</f>
        <v>0</v>
      </c>
      <c r="N4103">
        <f>IF(AND(Colin!$G4103=$B$2,Colin!$H4103=$C$3),Colin!$I4103,)</f>
        <v>0</v>
      </c>
      <c r="O4103">
        <f>IF(AND(Colin!$G4103=$B$2,Colin!$H4103&lt;=$C$3),Colin!$I4103,)</f>
        <v>0</v>
      </c>
      <c r="P4103">
        <f>IF(Colin!$G4103&lt;$B$2,Colin!$I4103,0)</f>
        <v>0</v>
      </c>
      <c r="Q4103">
        <f>IF(Colin!$G4103&lt;$B$1,Colin!$I4103,0)</f>
        <v>0</v>
      </c>
    </row>
    <row r="4104" spans="12:17" x14ac:dyDescent="0.25">
      <c r="L4104">
        <f>IF(AND(Colin!$G4104=$B$1,Colin!$H4104=$C$3),Colin!$I4104,)</f>
        <v>0</v>
      </c>
      <c r="M4104">
        <f>IF(AND(Colin!$G4104=$B$1,Colin!$H4104&lt;=$C$3),Colin!$I4104,)</f>
        <v>0</v>
      </c>
      <c r="N4104">
        <f>IF(AND(Colin!$G4104=$B$2,Colin!$H4104=$C$3),Colin!$I4104,)</f>
        <v>0</v>
      </c>
      <c r="O4104">
        <f>IF(AND(Colin!$G4104=$B$2,Colin!$H4104&lt;=$C$3),Colin!$I4104,)</f>
        <v>0</v>
      </c>
      <c r="P4104">
        <f>IF(Colin!$G4104&lt;$B$2,Colin!$I4104,0)</f>
        <v>0</v>
      </c>
      <c r="Q4104">
        <f>IF(Colin!$G4104&lt;$B$1,Colin!$I4104,0)</f>
        <v>0</v>
      </c>
    </row>
    <row r="4105" spans="12:17" x14ac:dyDescent="0.25">
      <c r="L4105">
        <f>IF(AND(Colin!$G4105=$B$1,Colin!$H4105=$C$3),Colin!$I4105,)</f>
        <v>0</v>
      </c>
      <c r="M4105">
        <f>IF(AND(Colin!$G4105=$B$1,Colin!$H4105&lt;=$C$3),Colin!$I4105,)</f>
        <v>0</v>
      </c>
      <c r="N4105">
        <f>IF(AND(Colin!$G4105=$B$2,Colin!$H4105=$C$3),Colin!$I4105,)</f>
        <v>0</v>
      </c>
      <c r="O4105">
        <f>IF(AND(Colin!$G4105=$B$2,Colin!$H4105&lt;=$C$3),Colin!$I4105,)</f>
        <v>0</v>
      </c>
      <c r="P4105">
        <f>IF(Colin!$G4105&lt;$B$2,Colin!$I4105,0)</f>
        <v>0</v>
      </c>
      <c r="Q4105">
        <f>IF(Colin!$G4105&lt;$B$1,Colin!$I4105,0)</f>
        <v>0</v>
      </c>
    </row>
    <row r="4106" spans="12:17" x14ac:dyDescent="0.25">
      <c r="L4106">
        <f>IF(AND(Colin!$G4106=$B$1,Colin!$H4106=$C$3),Colin!$I4106,)</f>
        <v>0</v>
      </c>
      <c r="M4106">
        <f>IF(AND(Colin!$G4106=$B$1,Colin!$H4106&lt;=$C$3),Colin!$I4106,)</f>
        <v>0</v>
      </c>
      <c r="N4106">
        <f>IF(AND(Colin!$G4106=$B$2,Colin!$H4106=$C$3),Colin!$I4106,)</f>
        <v>0</v>
      </c>
      <c r="O4106">
        <f>IF(AND(Colin!$G4106=$B$2,Colin!$H4106&lt;=$C$3),Colin!$I4106,)</f>
        <v>0</v>
      </c>
      <c r="P4106">
        <f>IF(Colin!$G4106&lt;$B$2,Colin!$I4106,0)</f>
        <v>0</v>
      </c>
      <c r="Q4106">
        <f>IF(Colin!$G4106&lt;$B$1,Colin!$I4106,0)</f>
        <v>0</v>
      </c>
    </row>
    <row r="4107" spans="12:17" x14ac:dyDescent="0.25">
      <c r="L4107">
        <f>IF(AND(Colin!$G4107=$B$1,Colin!$H4107=$C$3),Colin!$I4107,)</f>
        <v>0</v>
      </c>
      <c r="M4107">
        <f>IF(AND(Colin!$G4107=$B$1,Colin!$H4107&lt;=$C$3),Colin!$I4107,)</f>
        <v>0</v>
      </c>
      <c r="N4107">
        <f>IF(AND(Colin!$G4107=$B$2,Colin!$H4107=$C$3),Colin!$I4107,)</f>
        <v>0</v>
      </c>
      <c r="O4107">
        <f>IF(AND(Colin!$G4107=$B$2,Colin!$H4107&lt;=$C$3),Colin!$I4107,)</f>
        <v>0</v>
      </c>
      <c r="P4107">
        <f>IF(Colin!$G4107&lt;$B$2,Colin!$I4107,0)</f>
        <v>0</v>
      </c>
      <c r="Q4107">
        <f>IF(Colin!$G4107&lt;$B$1,Colin!$I4107,0)</f>
        <v>0</v>
      </c>
    </row>
    <row r="4108" spans="12:17" x14ac:dyDescent="0.25">
      <c r="L4108">
        <f>IF(AND(Colin!$G4108=$B$1,Colin!$H4108=$C$3),Colin!$I4108,)</f>
        <v>0</v>
      </c>
      <c r="M4108">
        <f>IF(AND(Colin!$G4108=$B$1,Colin!$H4108&lt;=$C$3),Colin!$I4108,)</f>
        <v>0</v>
      </c>
      <c r="N4108">
        <f>IF(AND(Colin!$G4108=$B$2,Colin!$H4108=$C$3),Colin!$I4108,)</f>
        <v>0</v>
      </c>
      <c r="O4108">
        <f>IF(AND(Colin!$G4108=$B$2,Colin!$H4108&lt;=$C$3),Colin!$I4108,)</f>
        <v>0</v>
      </c>
      <c r="P4108">
        <f>IF(Colin!$G4108&lt;$B$2,Colin!$I4108,0)</f>
        <v>0</v>
      </c>
      <c r="Q4108">
        <f>IF(Colin!$G4108&lt;$B$1,Colin!$I4108,0)</f>
        <v>0</v>
      </c>
    </row>
    <row r="4109" spans="12:17" x14ac:dyDescent="0.25">
      <c r="L4109">
        <f>IF(AND(Colin!$G4109=$B$1,Colin!$H4109=$C$3),Colin!$I4109,)</f>
        <v>0</v>
      </c>
      <c r="M4109">
        <f>IF(AND(Colin!$G4109=$B$1,Colin!$H4109&lt;=$C$3),Colin!$I4109,)</f>
        <v>0</v>
      </c>
      <c r="N4109">
        <f>IF(AND(Colin!$G4109=$B$2,Colin!$H4109=$C$3),Colin!$I4109,)</f>
        <v>0</v>
      </c>
      <c r="O4109">
        <f>IF(AND(Colin!$G4109=$B$2,Colin!$H4109&lt;=$C$3),Colin!$I4109,)</f>
        <v>0</v>
      </c>
      <c r="P4109">
        <f>IF(Colin!$G4109&lt;$B$2,Colin!$I4109,0)</f>
        <v>0</v>
      </c>
      <c r="Q4109">
        <f>IF(Colin!$G4109&lt;$B$1,Colin!$I4109,0)</f>
        <v>0</v>
      </c>
    </row>
    <row r="4110" spans="12:17" x14ac:dyDescent="0.25">
      <c r="L4110">
        <f>IF(AND(Colin!$G4110=$B$1,Colin!$H4110=$C$3),Colin!$I4110,)</f>
        <v>0</v>
      </c>
      <c r="M4110">
        <f>IF(AND(Colin!$G4110=$B$1,Colin!$H4110&lt;=$C$3),Colin!$I4110,)</f>
        <v>0</v>
      </c>
      <c r="N4110">
        <f>IF(AND(Colin!$G4110=$B$2,Colin!$H4110=$C$3),Colin!$I4110,)</f>
        <v>0</v>
      </c>
      <c r="O4110">
        <f>IF(AND(Colin!$G4110=$B$2,Colin!$H4110&lt;=$C$3),Colin!$I4110,)</f>
        <v>0</v>
      </c>
      <c r="P4110">
        <f>IF(Colin!$G4110&lt;$B$2,Colin!$I4110,0)</f>
        <v>0</v>
      </c>
      <c r="Q4110">
        <f>IF(Colin!$G4110&lt;$B$1,Colin!$I4110,0)</f>
        <v>0</v>
      </c>
    </row>
    <row r="4111" spans="12:17" x14ac:dyDescent="0.25">
      <c r="L4111">
        <f>IF(AND(Colin!$G4111=$B$1,Colin!$H4111=$C$3),Colin!$I4111,)</f>
        <v>0</v>
      </c>
      <c r="M4111">
        <f>IF(AND(Colin!$G4111=$B$1,Colin!$H4111&lt;=$C$3),Colin!$I4111,)</f>
        <v>0</v>
      </c>
      <c r="N4111">
        <f>IF(AND(Colin!$G4111=$B$2,Colin!$H4111=$C$3),Colin!$I4111,)</f>
        <v>0</v>
      </c>
      <c r="O4111">
        <f>IF(AND(Colin!$G4111=$B$2,Colin!$H4111&lt;=$C$3),Colin!$I4111,)</f>
        <v>0</v>
      </c>
      <c r="P4111">
        <f>IF(Colin!$G4111&lt;$B$2,Colin!$I4111,0)</f>
        <v>0</v>
      </c>
      <c r="Q4111">
        <f>IF(Colin!$G4111&lt;$B$1,Colin!$I4111,0)</f>
        <v>0</v>
      </c>
    </row>
    <row r="4112" spans="12:17" x14ac:dyDescent="0.25">
      <c r="L4112">
        <f>IF(AND(Colin!$G4112=$B$1,Colin!$H4112=$C$3),Colin!$I4112,)</f>
        <v>0</v>
      </c>
      <c r="M4112">
        <f>IF(AND(Colin!$G4112=$B$1,Colin!$H4112&lt;=$C$3),Colin!$I4112,)</f>
        <v>0</v>
      </c>
      <c r="N4112">
        <f>IF(AND(Colin!$G4112=$B$2,Colin!$H4112=$C$3),Colin!$I4112,)</f>
        <v>0</v>
      </c>
      <c r="O4112">
        <f>IF(AND(Colin!$G4112=$B$2,Colin!$H4112&lt;=$C$3),Colin!$I4112,)</f>
        <v>0</v>
      </c>
      <c r="P4112">
        <f>IF(Colin!$G4112&lt;$B$2,Colin!$I4112,0)</f>
        <v>0</v>
      </c>
      <c r="Q4112">
        <f>IF(Colin!$G4112&lt;$B$1,Colin!$I4112,0)</f>
        <v>0</v>
      </c>
    </row>
    <row r="4113" spans="12:17" x14ac:dyDescent="0.25">
      <c r="L4113">
        <f>IF(AND(Colin!$G4113=$B$1,Colin!$H4113=$C$3),Colin!$I4113,)</f>
        <v>0</v>
      </c>
      <c r="M4113">
        <f>IF(AND(Colin!$G4113=$B$1,Colin!$H4113&lt;=$C$3),Colin!$I4113,)</f>
        <v>0</v>
      </c>
      <c r="N4113">
        <f>IF(AND(Colin!$G4113=$B$2,Colin!$H4113=$C$3),Colin!$I4113,)</f>
        <v>0</v>
      </c>
      <c r="O4113">
        <f>IF(AND(Colin!$G4113=$B$2,Colin!$H4113&lt;=$C$3),Colin!$I4113,)</f>
        <v>0</v>
      </c>
      <c r="P4113">
        <f>IF(Colin!$G4113&lt;$B$2,Colin!$I4113,0)</f>
        <v>0</v>
      </c>
      <c r="Q4113">
        <f>IF(Colin!$G4113&lt;$B$1,Colin!$I4113,0)</f>
        <v>0</v>
      </c>
    </row>
    <row r="4114" spans="12:17" x14ac:dyDescent="0.25">
      <c r="L4114">
        <f>IF(AND(Colin!$G4114=$B$1,Colin!$H4114=$C$3),Colin!$I4114,)</f>
        <v>0</v>
      </c>
      <c r="M4114">
        <f>IF(AND(Colin!$G4114=$B$1,Colin!$H4114&lt;=$C$3),Colin!$I4114,)</f>
        <v>0</v>
      </c>
      <c r="N4114">
        <f>IF(AND(Colin!$G4114=$B$2,Colin!$H4114=$C$3),Colin!$I4114,)</f>
        <v>0</v>
      </c>
      <c r="O4114">
        <f>IF(AND(Colin!$G4114=$B$2,Colin!$H4114&lt;=$C$3),Colin!$I4114,)</f>
        <v>0</v>
      </c>
      <c r="P4114">
        <f>IF(Colin!$G4114&lt;$B$2,Colin!$I4114,0)</f>
        <v>0</v>
      </c>
      <c r="Q4114">
        <f>IF(Colin!$G4114&lt;$B$1,Colin!$I4114,0)</f>
        <v>0</v>
      </c>
    </row>
    <row r="4115" spans="12:17" x14ac:dyDescent="0.25">
      <c r="L4115">
        <f>IF(AND(Colin!$G4115=$B$1,Colin!$H4115=$C$3),Colin!$I4115,)</f>
        <v>0</v>
      </c>
      <c r="M4115">
        <f>IF(AND(Colin!$G4115=$B$1,Colin!$H4115&lt;=$C$3),Colin!$I4115,)</f>
        <v>0</v>
      </c>
      <c r="N4115">
        <f>IF(AND(Colin!$G4115=$B$2,Colin!$H4115=$C$3),Colin!$I4115,)</f>
        <v>0</v>
      </c>
      <c r="O4115">
        <f>IF(AND(Colin!$G4115=$B$2,Colin!$H4115&lt;=$C$3),Colin!$I4115,)</f>
        <v>0</v>
      </c>
      <c r="P4115">
        <f>IF(Colin!$G4115&lt;$B$2,Colin!$I4115,0)</f>
        <v>0</v>
      </c>
      <c r="Q4115">
        <f>IF(Colin!$G4115&lt;$B$1,Colin!$I4115,0)</f>
        <v>0</v>
      </c>
    </row>
    <row r="4116" spans="12:17" x14ac:dyDescent="0.25">
      <c r="L4116">
        <f>IF(AND(Colin!$G4116=$B$1,Colin!$H4116=$C$3),Colin!$I4116,)</f>
        <v>0</v>
      </c>
      <c r="M4116">
        <f>IF(AND(Colin!$G4116=$B$1,Colin!$H4116&lt;=$C$3),Colin!$I4116,)</f>
        <v>0</v>
      </c>
      <c r="N4116">
        <f>IF(AND(Colin!$G4116=$B$2,Colin!$H4116=$C$3),Colin!$I4116,)</f>
        <v>0</v>
      </c>
      <c r="O4116">
        <f>IF(AND(Colin!$G4116=$B$2,Colin!$H4116&lt;=$C$3),Colin!$I4116,)</f>
        <v>0</v>
      </c>
      <c r="P4116">
        <f>IF(Colin!$G4116&lt;$B$2,Colin!$I4116,0)</f>
        <v>0</v>
      </c>
      <c r="Q4116">
        <f>IF(Colin!$G4116&lt;$B$1,Colin!$I4116,0)</f>
        <v>0</v>
      </c>
    </row>
    <row r="4117" spans="12:17" x14ac:dyDescent="0.25">
      <c r="L4117">
        <f>IF(AND(Colin!$G4117=$B$1,Colin!$H4117=$C$3),Colin!$I4117,)</f>
        <v>0</v>
      </c>
      <c r="M4117">
        <f>IF(AND(Colin!$G4117=$B$1,Colin!$H4117&lt;=$C$3),Colin!$I4117,)</f>
        <v>0</v>
      </c>
      <c r="N4117">
        <f>IF(AND(Colin!$G4117=$B$2,Colin!$H4117=$C$3),Colin!$I4117,)</f>
        <v>0</v>
      </c>
      <c r="O4117">
        <f>IF(AND(Colin!$G4117=$B$2,Colin!$H4117&lt;=$C$3),Colin!$I4117,)</f>
        <v>0</v>
      </c>
      <c r="P4117">
        <f>IF(Colin!$G4117&lt;$B$2,Colin!$I4117,0)</f>
        <v>0</v>
      </c>
      <c r="Q4117">
        <f>IF(Colin!$G4117&lt;$B$1,Colin!$I4117,0)</f>
        <v>0</v>
      </c>
    </row>
    <row r="4118" spans="12:17" x14ac:dyDescent="0.25">
      <c r="L4118">
        <f>IF(AND(Colin!$G4118=$B$1,Colin!$H4118=$C$3),Colin!$I4118,)</f>
        <v>0</v>
      </c>
      <c r="M4118">
        <f>IF(AND(Colin!$G4118=$B$1,Colin!$H4118&lt;=$C$3),Colin!$I4118,)</f>
        <v>0</v>
      </c>
      <c r="N4118">
        <f>IF(AND(Colin!$G4118=$B$2,Colin!$H4118=$C$3),Colin!$I4118,)</f>
        <v>0</v>
      </c>
      <c r="O4118">
        <f>IF(AND(Colin!$G4118=$B$2,Colin!$H4118&lt;=$C$3),Colin!$I4118,)</f>
        <v>0</v>
      </c>
      <c r="P4118">
        <f>IF(Colin!$G4118&lt;$B$2,Colin!$I4118,0)</f>
        <v>0</v>
      </c>
      <c r="Q4118">
        <f>IF(Colin!$G4118&lt;$B$1,Colin!$I4118,0)</f>
        <v>0</v>
      </c>
    </row>
    <row r="4119" spans="12:17" x14ac:dyDescent="0.25">
      <c r="L4119">
        <f>IF(AND(Colin!$G4119=$B$1,Colin!$H4119=$C$3),Colin!$I4119,)</f>
        <v>0</v>
      </c>
      <c r="M4119">
        <f>IF(AND(Colin!$G4119=$B$1,Colin!$H4119&lt;=$C$3),Colin!$I4119,)</f>
        <v>0</v>
      </c>
      <c r="N4119">
        <f>IF(AND(Colin!$G4119=$B$2,Colin!$H4119=$C$3),Colin!$I4119,)</f>
        <v>0</v>
      </c>
      <c r="O4119">
        <f>IF(AND(Colin!$G4119=$B$2,Colin!$H4119&lt;=$C$3),Colin!$I4119,)</f>
        <v>0</v>
      </c>
      <c r="P4119">
        <f>IF(Colin!$G4119&lt;$B$2,Colin!$I4119,0)</f>
        <v>0</v>
      </c>
      <c r="Q4119">
        <f>IF(Colin!$G4119&lt;$B$1,Colin!$I4119,0)</f>
        <v>0</v>
      </c>
    </row>
    <row r="4120" spans="12:17" x14ac:dyDescent="0.25">
      <c r="L4120">
        <f>IF(AND(Colin!$G4120=$B$1,Colin!$H4120=$C$3),Colin!$I4120,)</f>
        <v>0</v>
      </c>
      <c r="M4120">
        <f>IF(AND(Colin!$G4120=$B$1,Colin!$H4120&lt;=$C$3),Colin!$I4120,)</f>
        <v>0</v>
      </c>
      <c r="N4120">
        <f>IF(AND(Colin!$G4120=$B$2,Colin!$H4120=$C$3),Colin!$I4120,)</f>
        <v>0</v>
      </c>
      <c r="O4120">
        <f>IF(AND(Colin!$G4120=$B$2,Colin!$H4120&lt;=$C$3),Colin!$I4120,)</f>
        <v>0</v>
      </c>
      <c r="P4120">
        <f>IF(Colin!$G4120&lt;$B$2,Colin!$I4120,0)</f>
        <v>0</v>
      </c>
      <c r="Q4120">
        <f>IF(Colin!$G4120&lt;$B$1,Colin!$I4120,0)</f>
        <v>0</v>
      </c>
    </row>
    <row r="4121" spans="12:17" x14ac:dyDescent="0.25">
      <c r="L4121">
        <f>IF(AND(Colin!$G4121=$B$1,Colin!$H4121=$C$3),Colin!$I4121,)</f>
        <v>0</v>
      </c>
      <c r="M4121">
        <f>IF(AND(Colin!$G4121=$B$1,Colin!$H4121&lt;=$C$3),Colin!$I4121,)</f>
        <v>0</v>
      </c>
      <c r="N4121">
        <f>IF(AND(Colin!$G4121=$B$2,Colin!$H4121=$C$3),Colin!$I4121,)</f>
        <v>0</v>
      </c>
      <c r="O4121">
        <f>IF(AND(Colin!$G4121=$B$2,Colin!$H4121&lt;=$C$3),Colin!$I4121,)</f>
        <v>0</v>
      </c>
      <c r="P4121">
        <f>IF(Colin!$G4121&lt;$B$2,Colin!$I4121,0)</f>
        <v>0</v>
      </c>
      <c r="Q4121">
        <f>IF(Colin!$G4121&lt;$B$1,Colin!$I4121,0)</f>
        <v>0</v>
      </c>
    </row>
    <row r="4122" spans="12:17" x14ac:dyDescent="0.25">
      <c r="L4122">
        <f>IF(AND(Colin!$G4122=$B$1,Colin!$H4122=$C$3),Colin!$I4122,)</f>
        <v>0</v>
      </c>
      <c r="M4122">
        <f>IF(AND(Colin!$G4122=$B$1,Colin!$H4122&lt;=$C$3),Colin!$I4122,)</f>
        <v>0</v>
      </c>
      <c r="N4122">
        <f>IF(AND(Colin!$G4122=$B$2,Colin!$H4122=$C$3),Colin!$I4122,)</f>
        <v>0</v>
      </c>
      <c r="O4122">
        <f>IF(AND(Colin!$G4122=$B$2,Colin!$H4122&lt;=$C$3),Colin!$I4122,)</f>
        <v>0</v>
      </c>
      <c r="P4122">
        <f>IF(Colin!$G4122&lt;$B$2,Colin!$I4122,0)</f>
        <v>0</v>
      </c>
      <c r="Q4122">
        <f>IF(Colin!$G4122&lt;$B$1,Colin!$I4122,0)</f>
        <v>0</v>
      </c>
    </row>
    <row r="4123" spans="12:17" x14ac:dyDescent="0.25">
      <c r="L4123">
        <f>IF(AND(Colin!$G4123=$B$1,Colin!$H4123=$C$3),Colin!$I4123,)</f>
        <v>0</v>
      </c>
      <c r="M4123">
        <f>IF(AND(Colin!$G4123=$B$1,Colin!$H4123&lt;=$C$3),Colin!$I4123,)</f>
        <v>0</v>
      </c>
      <c r="N4123">
        <f>IF(AND(Colin!$G4123=$B$2,Colin!$H4123=$C$3),Colin!$I4123,)</f>
        <v>0</v>
      </c>
      <c r="O4123">
        <f>IF(AND(Colin!$G4123=$B$2,Colin!$H4123&lt;=$C$3),Colin!$I4123,)</f>
        <v>0</v>
      </c>
      <c r="P4123">
        <f>IF(Colin!$G4123&lt;$B$2,Colin!$I4123,0)</f>
        <v>0</v>
      </c>
      <c r="Q4123">
        <f>IF(Colin!$G4123&lt;$B$1,Colin!$I4123,0)</f>
        <v>0</v>
      </c>
    </row>
    <row r="4124" spans="12:17" x14ac:dyDescent="0.25">
      <c r="L4124">
        <f>IF(AND(Colin!$G4124=$B$1,Colin!$H4124=$C$3),Colin!$I4124,)</f>
        <v>0</v>
      </c>
      <c r="M4124">
        <f>IF(AND(Colin!$G4124=$B$1,Colin!$H4124&lt;=$C$3),Colin!$I4124,)</f>
        <v>0</v>
      </c>
      <c r="N4124">
        <f>IF(AND(Colin!$G4124=$B$2,Colin!$H4124=$C$3),Colin!$I4124,)</f>
        <v>0</v>
      </c>
      <c r="O4124">
        <f>IF(AND(Colin!$G4124=$B$2,Colin!$H4124&lt;=$C$3),Colin!$I4124,)</f>
        <v>0</v>
      </c>
      <c r="P4124">
        <f>IF(Colin!$G4124&lt;$B$2,Colin!$I4124,0)</f>
        <v>0</v>
      </c>
      <c r="Q4124">
        <f>IF(Colin!$G4124&lt;$B$1,Colin!$I4124,0)</f>
        <v>0</v>
      </c>
    </row>
    <row r="4125" spans="12:17" x14ac:dyDescent="0.25">
      <c r="L4125">
        <f>IF(AND(Colin!$G4125=$B$1,Colin!$H4125=$C$3),Colin!$I4125,)</f>
        <v>0</v>
      </c>
      <c r="M4125">
        <f>IF(AND(Colin!$G4125=$B$1,Colin!$H4125&lt;=$C$3),Colin!$I4125,)</f>
        <v>0</v>
      </c>
      <c r="N4125">
        <f>IF(AND(Colin!$G4125=$B$2,Colin!$H4125=$C$3),Colin!$I4125,)</f>
        <v>0</v>
      </c>
      <c r="O4125">
        <f>IF(AND(Colin!$G4125=$B$2,Colin!$H4125&lt;=$C$3),Colin!$I4125,)</f>
        <v>0</v>
      </c>
      <c r="P4125">
        <f>IF(Colin!$G4125&lt;$B$2,Colin!$I4125,0)</f>
        <v>0</v>
      </c>
      <c r="Q4125">
        <f>IF(Colin!$G4125&lt;$B$1,Colin!$I4125,0)</f>
        <v>0</v>
      </c>
    </row>
    <row r="4126" spans="12:17" x14ac:dyDescent="0.25">
      <c r="L4126">
        <f>IF(AND(Colin!$G4126=$B$1,Colin!$H4126=$C$3),Colin!$I4126,)</f>
        <v>0</v>
      </c>
      <c r="M4126">
        <f>IF(AND(Colin!$G4126=$B$1,Colin!$H4126&lt;=$C$3),Colin!$I4126,)</f>
        <v>0</v>
      </c>
      <c r="N4126">
        <f>IF(AND(Colin!$G4126=$B$2,Colin!$H4126=$C$3),Colin!$I4126,)</f>
        <v>0</v>
      </c>
      <c r="O4126">
        <f>IF(AND(Colin!$G4126=$B$2,Colin!$H4126&lt;=$C$3),Colin!$I4126,)</f>
        <v>0</v>
      </c>
      <c r="P4126">
        <f>IF(Colin!$G4126&lt;$B$2,Colin!$I4126,0)</f>
        <v>0</v>
      </c>
      <c r="Q4126">
        <f>IF(Colin!$G4126&lt;$B$1,Colin!$I4126,0)</f>
        <v>0</v>
      </c>
    </row>
    <row r="4127" spans="12:17" x14ac:dyDescent="0.25">
      <c r="L4127">
        <f>IF(AND(Colin!$G4127=$B$1,Colin!$H4127=$C$3),Colin!$I4127,)</f>
        <v>0</v>
      </c>
      <c r="M4127">
        <f>IF(AND(Colin!$G4127=$B$1,Colin!$H4127&lt;=$C$3),Colin!$I4127,)</f>
        <v>0</v>
      </c>
      <c r="N4127">
        <f>IF(AND(Colin!$G4127=$B$2,Colin!$H4127=$C$3),Colin!$I4127,)</f>
        <v>0</v>
      </c>
      <c r="O4127">
        <f>IF(AND(Colin!$G4127=$B$2,Colin!$H4127&lt;=$C$3),Colin!$I4127,)</f>
        <v>0</v>
      </c>
      <c r="P4127">
        <f>IF(Colin!$G4127&lt;$B$2,Colin!$I4127,0)</f>
        <v>0</v>
      </c>
      <c r="Q4127">
        <f>IF(Colin!$G4127&lt;$B$1,Colin!$I4127,0)</f>
        <v>0</v>
      </c>
    </row>
    <row r="4128" spans="12:17" x14ac:dyDescent="0.25">
      <c r="L4128">
        <f>IF(AND(Colin!$G4128=$B$1,Colin!$H4128=$C$3),Colin!$I4128,)</f>
        <v>0</v>
      </c>
      <c r="M4128">
        <f>IF(AND(Colin!$G4128=$B$1,Colin!$H4128&lt;=$C$3),Colin!$I4128,)</f>
        <v>0</v>
      </c>
      <c r="N4128">
        <f>IF(AND(Colin!$G4128=$B$2,Colin!$H4128=$C$3),Colin!$I4128,)</f>
        <v>0</v>
      </c>
      <c r="O4128">
        <f>IF(AND(Colin!$G4128=$B$2,Colin!$H4128&lt;=$C$3),Colin!$I4128,)</f>
        <v>0</v>
      </c>
      <c r="P4128">
        <f>IF(Colin!$G4128&lt;$B$2,Colin!$I4128,0)</f>
        <v>0</v>
      </c>
      <c r="Q4128">
        <f>IF(Colin!$G4128&lt;$B$1,Colin!$I4128,0)</f>
        <v>0</v>
      </c>
    </row>
    <row r="4129" spans="12:17" x14ac:dyDescent="0.25">
      <c r="L4129">
        <f>IF(AND(Colin!$G4129=$B$1,Colin!$H4129=$C$3),Colin!$I4129,)</f>
        <v>0</v>
      </c>
      <c r="M4129">
        <f>IF(AND(Colin!$G4129=$B$1,Colin!$H4129&lt;=$C$3),Colin!$I4129,)</f>
        <v>0</v>
      </c>
      <c r="N4129">
        <f>IF(AND(Colin!$G4129=$B$2,Colin!$H4129=$C$3),Colin!$I4129,)</f>
        <v>0</v>
      </c>
      <c r="O4129">
        <f>IF(AND(Colin!$G4129=$B$2,Colin!$H4129&lt;=$C$3),Colin!$I4129,)</f>
        <v>0</v>
      </c>
      <c r="P4129">
        <f>IF(Colin!$G4129&lt;$B$2,Colin!$I4129,0)</f>
        <v>0</v>
      </c>
      <c r="Q4129">
        <f>IF(Colin!$G4129&lt;$B$1,Colin!$I4129,0)</f>
        <v>0</v>
      </c>
    </row>
    <row r="4130" spans="12:17" x14ac:dyDescent="0.25">
      <c r="L4130">
        <f>IF(AND(Colin!$G4130=$B$1,Colin!$H4130=$C$3),Colin!$I4130,)</f>
        <v>0</v>
      </c>
      <c r="M4130">
        <f>IF(AND(Colin!$G4130=$B$1,Colin!$H4130&lt;=$C$3),Colin!$I4130,)</f>
        <v>0</v>
      </c>
      <c r="N4130">
        <f>IF(AND(Colin!$G4130=$B$2,Colin!$H4130=$C$3),Colin!$I4130,)</f>
        <v>0</v>
      </c>
      <c r="O4130">
        <f>IF(AND(Colin!$G4130=$B$2,Colin!$H4130&lt;=$C$3),Colin!$I4130,)</f>
        <v>0</v>
      </c>
      <c r="P4130">
        <f>IF(Colin!$G4130&lt;$B$2,Colin!$I4130,0)</f>
        <v>0</v>
      </c>
      <c r="Q4130">
        <f>IF(Colin!$G4130&lt;$B$1,Colin!$I4130,0)</f>
        <v>0</v>
      </c>
    </row>
    <row r="4131" spans="12:17" x14ac:dyDescent="0.25">
      <c r="L4131">
        <f>IF(AND(Colin!$G4131=$B$1,Colin!$H4131=$C$3),Colin!$I4131,)</f>
        <v>0</v>
      </c>
      <c r="M4131">
        <f>IF(AND(Colin!$G4131=$B$1,Colin!$H4131&lt;=$C$3),Colin!$I4131,)</f>
        <v>0</v>
      </c>
      <c r="N4131">
        <f>IF(AND(Colin!$G4131=$B$2,Colin!$H4131=$C$3),Colin!$I4131,)</f>
        <v>0</v>
      </c>
      <c r="O4131">
        <f>IF(AND(Colin!$G4131=$B$2,Colin!$H4131&lt;=$C$3),Colin!$I4131,)</f>
        <v>0</v>
      </c>
      <c r="P4131">
        <f>IF(Colin!$G4131&lt;$B$2,Colin!$I4131,0)</f>
        <v>0</v>
      </c>
      <c r="Q4131">
        <f>IF(Colin!$G4131&lt;$B$1,Colin!$I4131,0)</f>
        <v>0</v>
      </c>
    </row>
    <row r="4132" spans="12:17" x14ac:dyDescent="0.25">
      <c r="L4132">
        <f>IF(AND(Colin!$G4132=$B$1,Colin!$H4132=$C$3),Colin!$I4132,)</f>
        <v>0</v>
      </c>
      <c r="M4132">
        <f>IF(AND(Colin!$G4132=$B$1,Colin!$H4132&lt;=$C$3),Colin!$I4132,)</f>
        <v>0</v>
      </c>
      <c r="N4132">
        <f>IF(AND(Colin!$G4132=$B$2,Colin!$H4132=$C$3),Colin!$I4132,)</f>
        <v>0</v>
      </c>
      <c r="O4132">
        <f>IF(AND(Colin!$G4132=$B$2,Colin!$H4132&lt;=$C$3),Colin!$I4132,)</f>
        <v>0</v>
      </c>
      <c r="P4132">
        <f>IF(Colin!$G4132&lt;$B$2,Colin!$I4132,0)</f>
        <v>0</v>
      </c>
      <c r="Q4132">
        <f>IF(Colin!$G4132&lt;$B$1,Colin!$I4132,0)</f>
        <v>0</v>
      </c>
    </row>
    <row r="4133" spans="12:17" x14ac:dyDescent="0.25">
      <c r="L4133">
        <f>IF(AND(Colin!$G4133=$B$1,Colin!$H4133=$C$3),Colin!$I4133,)</f>
        <v>0</v>
      </c>
      <c r="M4133">
        <f>IF(AND(Colin!$G4133=$B$1,Colin!$H4133&lt;=$C$3),Colin!$I4133,)</f>
        <v>0</v>
      </c>
      <c r="N4133">
        <f>IF(AND(Colin!$G4133=$B$2,Colin!$H4133=$C$3),Colin!$I4133,)</f>
        <v>0</v>
      </c>
      <c r="O4133">
        <f>IF(AND(Colin!$G4133=$B$2,Colin!$H4133&lt;=$C$3),Colin!$I4133,)</f>
        <v>0</v>
      </c>
      <c r="P4133">
        <f>IF(Colin!$G4133&lt;$B$2,Colin!$I4133,0)</f>
        <v>0</v>
      </c>
      <c r="Q4133">
        <f>IF(Colin!$G4133&lt;$B$1,Colin!$I4133,0)</f>
        <v>0</v>
      </c>
    </row>
    <row r="4134" spans="12:17" x14ac:dyDescent="0.25">
      <c r="L4134">
        <f>IF(AND(Colin!$G4134=$B$1,Colin!$H4134=$C$3),Colin!$I4134,)</f>
        <v>0</v>
      </c>
      <c r="M4134">
        <f>IF(AND(Colin!$G4134=$B$1,Colin!$H4134&lt;=$C$3),Colin!$I4134,)</f>
        <v>0</v>
      </c>
      <c r="N4134">
        <f>IF(AND(Colin!$G4134=$B$2,Colin!$H4134=$C$3),Colin!$I4134,)</f>
        <v>0</v>
      </c>
      <c r="O4134">
        <f>IF(AND(Colin!$G4134=$B$2,Colin!$H4134&lt;=$C$3),Colin!$I4134,)</f>
        <v>0</v>
      </c>
      <c r="P4134">
        <f>IF(Colin!$G4134&lt;$B$2,Colin!$I4134,0)</f>
        <v>0</v>
      </c>
      <c r="Q4134">
        <f>IF(Colin!$G4134&lt;$B$1,Colin!$I4134,0)</f>
        <v>0</v>
      </c>
    </row>
    <row r="4135" spans="12:17" x14ac:dyDescent="0.25">
      <c r="L4135">
        <f>IF(AND(Colin!$G4135=$B$1,Colin!$H4135=$C$3),Colin!$I4135,)</f>
        <v>0</v>
      </c>
      <c r="M4135">
        <f>IF(AND(Colin!$G4135=$B$1,Colin!$H4135&lt;=$C$3),Colin!$I4135,)</f>
        <v>0</v>
      </c>
      <c r="N4135">
        <f>IF(AND(Colin!$G4135=$B$2,Colin!$H4135=$C$3),Colin!$I4135,)</f>
        <v>0</v>
      </c>
      <c r="O4135">
        <f>IF(AND(Colin!$G4135=$B$2,Colin!$H4135&lt;=$C$3),Colin!$I4135,)</f>
        <v>0</v>
      </c>
      <c r="P4135">
        <f>IF(Colin!$G4135&lt;$B$2,Colin!$I4135,0)</f>
        <v>0</v>
      </c>
      <c r="Q4135">
        <f>IF(Colin!$G4135&lt;$B$1,Colin!$I4135,0)</f>
        <v>0</v>
      </c>
    </row>
    <row r="4136" spans="12:17" x14ac:dyDescent="0.25">
      <c r="L4136">
        <f>IF(AND(Colin!$G4136=$B$1,Colin!$H4136=$C$3),Colin!$I4136,)</f>
        <v>0</v>
      </c>
      <c r="M4136">
        <f>IF(AND(Colin!$G4136=$B$1,Colin!$H4136&lt;=$C$3),Colin!$I4136,)</f>
        <v>0</v>
      </c>
      <c r="N4136">
        <f>IF(AND(Colin!$G4136=$B$2,Colin!$H4136=$C$3),Colin!$I4136,)</f>
        <v>0</v>
      </c>
      <c r="O4136">
        <f>IF(AND(Colin!$G4136=$B$2,Colin!$H4136&lt;=$C$3),Colin!$I4136,)</f>
        <v>0</v>
      </c>
      <c r="P4136">
        <f>IF(Colin!$G4136&lt;$B$2,Colin!$I4136,0)</f>
        <v>0</v>
      </c>
      <c r="Q4136">
        <f>IF(Colin!$G4136&lt;$B$1,Colin!$I4136,0)</f>
        <v>0</v>
      </c>
    </row>
    <row r="4137" spans="12:17" x14ac:dyDescent="0.25">
      <c r="L4137">
        <f>IF(AND(Colin!$G4137=$B$1,Colin!$H4137=$C$3),Colin!$I4137,)</f>
        <v>0</v>
      </c>
      <c r="M4137">
        <f>IF(AND(Colin!$G4137=$B$1,Colin!$H4137&lt;=$C$3),Colin!$I4137,)</f>
        <v>0</v>
      </c>
      <c r="N4137">
        <f>IF(AND(Colin!$G4137=$B$2,Colin!$H4137=$C$3),Colin!$I4137,)</f>
        <v>0</v>
      </c>
      <c r="O4137">
        <f>IF(AND(Colin!$G4137=$B$2,Colin!$H4137&lt;=$C$3),Colin!$I4137,)</f>
        <v>0</v>
      </c>
      <c r="P4137">
        <f>IF(Colin!$G4137&lt;$B$2,Colin!$I4137,0)</f>
        <v>0</v>
      </c>
      <c r="Q4137">
        <f>IF(Colin!$G4137&lt;$B$1,Colin!$I4137,0)</f>
        <v>0</v>
      </c>
    </row>
    <row r="4138" spans="12:17" x14ac:dyDescent="0.25">
      <c r="L4138">
        <f>IF(AND(Colin!$G4138=$B$1,Colin!$H4138=$C$3),Colin!$I4138,)</f>
        <v>0</v>
      </c>
      <c r="M4138">
        <f>IF(AND(Colin!$G4138=$B$1,Colin!$H4138&lt;=$C$3),Colin!$I4138,)</f>
        <v>0</v>
      </c>
      <c r="N4138">
        <f>IF(AND(Colin!$G4138=$B$2,Colin!$H4138=$C$3),Colin!$I4138,)</f>
        <v>0</v>
      </c>
      <c r="O4138">
        <f>IF(AND(Colin!$G4138=$B$2,Colin!$H4138&lt;=$C$3),Colin!$I4138,)</f>
        <v>0</v>
      </c>
      <c r="P4138">
        <f>IF(Colin!$G4138&lt;$B$2,Colin!$I4138,0)</f>
        <v>0</v>
      </c>
      <c r="Q4138">
        <f>IF(Colin!$G4138&lt;$B$1,Colin!$I4138,0)</f>
        <v>0</v>
      </c>
    </row>
    <row r="4139" spans="12:17" x14ac:dyDescent="0.25">
      <c r="L4139">
        <f>IF(AND(Colin!$G4139=$B$1,Colin!$H4139=$C$3),Colin!$I4139,)</f>
        <v>0</v>
      </c>
      <c r="M4139">
        <f>IF(AND(Colin!$G4139=$B$1,Colin!$H4139&lt;=$C$3),Colin!$I4139,)</f>
        <v>0</v>
      </c>
      <c r="N4139">
        <f>IF(AND(Colin!$G4139=$B$2,Colin!$H4139=$C$3),Colin!$I4139,)</f>
        <v>0</v>
      </c>
      <c r="O4139">
        <f>IF(AND(Colin!$G4139=$B$2,Colin!$H4139&lt;=$C$3),Colin!$I4139,)</f>
        <v>0</v>
      </c>
      <c r="P4139">
        <f>IF(Colin!$G4139&lt;$B$2,Colin!$I4139,0)</f>
        <v>0</v>
      </c>
      <c r="Q4139">
        <f>IF(Colin!$G4139&lt;$B$1,Colin!$I4139,0)</f>
        <v>0</v>
      </c>
    </row>
    <row r="4140" spans="12:17" x14ac:dyDescent="0.25">
      <c r="L4140">
        <f>IF(AND(Colin!$G4140=$B$1,Colin!$H4140=$C$3),Colin!$I4140,)</f>
        <v>0</v>
      </c>
      <c r="M4140">
        <f>IF(AND(Colin!$G4140=$B$1,Colin!$H4140&lt;=$C$3),Colin!$I4140,)</f>
        <v>0</v>
      </c>
      <c r="N4140">
        <f>IF(AND(Colin!$G4140=$B$2,Colin!$H4140=$C$3),Colin!$I4140,)</f>
        <v>0</v>
      </c>
      <c r="O4140">
        <f>IF(AND(Colin!$G4140=$B$2,Colin!$H4140&lt;=$C$3),Colin!$I4140,)</f>
        <v>0</v>
      </c>
      <c r="P4140">
        <f>IF(Colin!$G4140&lt;$B$2,Colin!$I4140,0)</f>
        <v>0</v>
      </c>
      <c r="Q4140">
        <f>IF(Colin!$G4140&lt;$B$1,Colin!$I4140,0)</f>
        <v>0</v>
      </c>
    </row>
    <row r="4141" spans="12:17" x14ac:dyDescent="0.25">
      <c r="L4141">
        <f>IF(AND(Colin!$G4141=$B$1,Colin!$H4141=$C$3),Colin!$I4141,)</f>
        <v>0</v>
      </c>
      <c r="M4141">
        <f>IF(AND(Colin!$G4141=$B$1,Colin!$H4141&lt;=$C$3),Colin!$I4141,)</f>
        <v>0</v>
      </c>
      <c r="N4141">
        <f>IF(AND(Colin!$G4141=$B$2,Colin!$H4141=$C$3),Colin!$I4141,)</f>
        <v>0</v>
      </c>
      <c r="O4141">
        <f>IF(AND(Colin!$G4141=$B$2,Colin!$H4141&lt;=$C$3),Colin!$I4141,)</f>
        <v>0</v>
      </c>
      <c r="P4141">
        <f>IF(Colin!$G4141&lt;$B$2,Colin!$I4141,0)</f>
        <v>0</v>
      </c>
      <c r="Q4141">
        <f>IF(Colin!$G4141&lt;$B$1,Colin!$I4141,0)</f>
        <v>0</v>
      </c>
    </row>
    <row r="4142" spans="12:17" x14ac:dyDescent="0.25">
      <c r="L4142">
        <f>IF(AND(Colin!$G4142=$B$1,Colin!$H4142=$C$3),Colin!$I4142,)</f>
        <v>0</v>
      </c>
      <c r="M4142">
        <f>IF(AND(Colin!$G4142=$B$1,Colin!$H4142&lt;=$C$3),Colin!$I4142,)</f>
        <v>0</v>
      </c>
      <c r="N4142">
        <f>IF(AND(Colin!$G4142=$B$2,Colin!$H4142=$C$3),Colin!$I4142,)</f>
        <v>0</v>
      </c>
      <c r="O4142">
        <f>IF(AND(Colin!$G4142=$B$2,Colin!$H4142&lt;=$C$3),Colin!$I4142,)</f>
        <v>0</v>
      </c>
      <c r="P4142">
        <f>IF(Colin!$G4142&lt;$B$2,Colin!$I4142,0)</f>
        <v>0</v>
      </c>
      <c r="Q4142">
        <f>IF(Colin!$G4142&lt;$B$1,Colin!$I4142,0)</f>
        <v>0</v>
      </c>
    </row>
    <row r="4143" spans="12:17" x14ac:dyDescent="0.25">
      <c r="L4143">
        <f>IF(AND(Colin!$G4143=$B$1,Colin!$H4143=$C$3),Colin!$I4143,)</f>
        <v>0</v>
      </c>
      <c r="M4143">
        <f>IF(AND(Colin!$G4143=$B$1,Colin!$H4143&lt;=$C$3),Colin!$I4143,)</f>
        <v>0</v>
      </c>
      <c r="N4143">
        <f>IF(AND(Colin!$G4143=$B$2,Colin!$H4143=$C$3),Colin!$I4143,)</f>
        <v>0</v>
      </c>
      <c r="O4143">
        <f>IF(AND(Colin!$G4143=$B$2,Colin!$H4143&lt;=$C$3),Colin!$I4143,)</f>
        <v>0</v>
      </c>
      <c r="P4143">
        <f>IF(Colin!$G4143&lt;$B$2,Colin!$I4143,0)</f>
        <v>0</v>
      </c>
      <c r="Q4143">
        <f>IF(Colin!$G4143&lt;$B$1,Colin!$I4143,0)</f>
        <v>0</v>
      </c>
    </row>
    <row r="4144" spans="12:17" x14ac:dyDescent="0.25">
      <c r="L4144">
        <f>IF(AND(Colin!$G4144=$B$1,Colin!$H4144=$C$3),Colin!$I4144,)</f>
        <v>0</v>
      </c>
      <c r="M4144">
        <f>IF(AND(Colin!$G4144=$B$1,Colin!$H4144&lt;=$C$3),Colin!$I4144,)</f>
        <v>0</v>
      </c>
      <c r="N4144">
        <f>IF(AND(Colin!$G4144=$B$2,Colin!$H4144=$C$3),Colin!$I4144,)</f>
        <v>0</v>
      </c>
      <c r="O4144">
        <f>IF(AND(Colin!$G4144=$B$2,Colin!$H4144&lt;=$C$3),Colin!$I4144,)</f>
        <v>0</v>
      </c>
      <c r="P4144">
        <f>IF(Colin!$G4144&lt;$B$2,Colin!$I4144,0)</f>
        <v>0</v>
      </c>
      <c r="Q4144">
        <f>IF(Colin!$G4144&lt;$B$1,Colin!$I4144,0)</f>
        <v>0</v>
      </c>
    </row>
    <row r="4145" spans="12:17" x14ac:dyDescent="0.25">
      <c r="L4145">
        <f>IF(AND(Colin!$G4145=$B$1,Colin!$H4145=$C$3),Colin!$I4145,)</f>
        <v>0</v>
      </c>
      <c r="M4145">
        <f>IF(AND(Colin!$G4145=$B$1,Colin!$H4145&lt;=$C$3),Colin!$I4145,)</f>
        <v>0</v>
      </c>
      <c r="N4145">
        <f>IF(AND(Colin!$G4145=$B$2,Colin!$H4145=$C$3),Colin!$I4145,)</f>
        <v>0</v>
      </c>
      <c r="O4145">
        <f>IF(AND(Colin!$G4145=$B$2,Colin!$H4145&lt;=$C$3),Colin!$I4145,)</f>
        <v>0</v>
      </c>
      <c r="P4145">
        <f>IF(Colin!$G4145&lt;$B$2,Colin!$I4145,0)</f>
        <v>0</v>
      </c>
      <c r="Q4145">
        <f>IF(Colin!$G4145&lt;$B$1,Colin!$I4145,0)</f>
        <v>0</v>
      </c>
    </row>
    <row r="4146" spans="12:17" x14ac:dyDescent="0.25">
      <c r="L4146">
        <f>IF(AND(Colin!$G4146=$B$1,Colin!$H4146=$C$3),Colin!$I4146,)</f>
        <v>0</v>
      </c>
      <c r="M4146">
        <f>IF(AND(Colin!$G4146=$B$1,Colin!$H4146&lt;=$C$3),Colin!$I4146,)</f>
        <v>0</v>
      </c>
      <c r="N4146">
        <f>IF(AND(Colin!$G4146=$B$2,Colin!$H4146=$C$3),Colin!$I4146,)</f>
        <v>0</v>
      </c>
      <c r="O4146">
        <f>IF(AND(Colin!$G4146=$B$2,Colin!$H4146&lt;=$C$3),Colin!$I4146,)</f>
        <v>0</v>
      </c>
      <c r="P4146">
        <f>IF(Colin!$G4146&lt;$B$2,Colin!$I4146,0)</f>
        <v>0</v>
      </c>
      <c r="Q4146">
        <f>IF(Colin!$G4146&lt;$B$1,Colin!$I4146,0)</f>
        <v>0</v>
      </c>
    </row>
    <row r="4147" spans="12:17" x14ac:dyDescent="0.25">
      <c r="L4147">
        <f>IF(AND(Colin!$G4147=$B$1,Colin!$H4147=$C$3),Colin!$I4147,)</f>
        <v>0</v>
      </c>
      <c r="M4147">
        <f>IF(AND(Colin!$G4147=$B$1,Colin!$H4147&lt;=$C$3),Colin!$I4147,)</f>
        <v>0</v>
      </c>
      <c r="N4147">
        <f>IF(AND(Colin!$G4147=$B$2,Colin!$H4147=$C$3),Colin!$I4147,)</f>
        <v>0</v>
      </c>
      <c r="O4147">
        <f>IF(AND(Colin!$G4147=$B$2,Colin!$H4147&lt;=$C$3),Colin!$I4147,)</f>
        <v>0</v>
      </c>
      <c r="P4147">
        <f>IF(Colin!$G4147&lt;$B$2,Colin!$I4147,0)</f>
        <v>0</v>
      </c>
      <c r="Q4147">
        <f>IF(Colin!$G4147&lt;$B$1,Colin!$I4147,0)</f>
        <v>0</v>
      </c>
    </row>
    <row r="4148" spans="12:17" x14ac:dyDescent="0.25">
      <c r="L4148">
        <f>IF(AND(Colin!$G4148=$B$1,Colin!$H4148=$C$3),Colin!$I4148,)</f>
        <v>0</v>
      </c>
      <c r="M4148">
        <f>IF(AND(Colin!$G4148=$B$1,Colin!$H4148&lt;=$C$3),Colin!$I4148,)</f>
        <v>0</v>
      </c>
      <c r="N4148">
        <f>IF(AND(Colin!$G4148=$B$2,Colin!$H4148=$C$3),Colin!$I4148,)</f>
        <v>0</v>
      </c>
      <c r="O4148">
        <f>IF(AND(Colin!$G4148=$B$2,Colin!$H4148&lt;=$C$3),Colin!$I4148,)</f>
        <v>0</v>
      </c>
      <c r="P4148">
        <f>IF(Colin!$G4148&lt;$B$2,Colin!$I4148,0)</f>
        <v>0</v>
      </c>
      <c r="Q4148">
        <f>IF(Colin!$G4148&lt;$B$1,Colin!$I4148,0)</f>
        <v>0</v>
      </c>
    </row>
    <row r="4149" spans="12:17" x14ac:dyDescent="0.25">
      <c r="L4149">
        <f>IF(AND(Colin!$G4149=$B$1,Colin!$H4149=$C$3),Colin!$I4149,)</f>
        <v>0</v>
      </c>
      <c r="M4149">
        <f>IF(AND(Colin!$G4149=$B$1,Colin!$H4149&lt;=$C$3),Colin!$I4149,)</f>
        <v>0</v>
      </c>
      <c r="N4149">
        <f>IF(AND(Colin!$G4149=$B$2,Colin!$H4149=$C$3),Colin!$I4149,)</f>
        <v>0</v>
      </c>
      <c r="O4149">
        <f>IF(AND(Colin!$G4149=$B$2,Colin!$H4149&lt;=$C$3),Colin!$I4149,)</f>
        <v>0</v>
      </c>
      <c r="P4149">
        <f>IF(Colin!$G4149&lt;$B$2,Colin!$I4149,0)</f>
        <v>0</v>
      </c>
      <c r="Q4149">
        <f>IF(Colin!$G4149&lt;$B$1,Colin!$I4149,0)</f>
        <v>0</v>
      </c>
    </row>
    <row r="4150" spans="12:17" x14ac:dyDescent="0.25">
      <c r="L4150">
        <f>IF(AND(Colin!$G4150=$B$1,Colin!$H4150=$C$3),Colin!$I4150,)</f>
        <v>0</v>
      </c>
      <c r="M4150">
        <f>IF(AND(Colin!$G4150=$B$1,Colin!$H4150&lt;=$C$3),Colin!$I4150,)</f>
        <v>0</v>
      </c>
      <c r="N4150">
        <f>IF(AND(Colin!$G4150=$B$2,Colin!$H4150=$C$3),Colin!$I4150,)</f>
        <v>0</v>
      </c>
      <c r="O4150">
        <f>IF(AND(Colin!$G4150=$B$2,Colin!$H4150&lt;=$C$3),Colin!$I4150,)</f>
        <v>0</v>
      </c>
      <c r="P4150">
        <f>IF(Colin!$G4150&lt;$B$2,Colin!$I4150,0)</f>
        <v>0</v>
      </c>
      <c r="Q4150">
        <f>IF(Colin!$G4150&lt;$B$1,Colin!$I4150,0)</f>
        <v>0</v>
      </c>
    </row>
    <row r="4151" spans="12:17" x14ac:dyDescent="0.25">
      <c r="L4151">
        <f>IF(AND(Colin!$G4151=$B$1,Colin!$H4151=$C$3),Colin!$I4151,)</f>
        <v>0</v>
      </c>
      <c r="M4151">
        <f>IF(AND(Colin!$G4151=$B$1,Colin!$H4151&lt;=$C$3),Colin!$I4151,)</f>
        <v>0</v>
      </c>
      <c r="N4151">
        <f>IF(AND(Colin!$G4151=$B$2,Colin!$H4151=$C$3),Colin!$I4151,)</f>
        <v>0</v>
      </c>
      <c r="O4151">
        <f>IF(AND(Colin!$G4151=$B$2,Colin!$H4151&lt;=$C$3),Colin!$I4151,)</f>
        <v>0</v>
      </c>
      <c r="P4151">
        <f>IF(Colin!$G4151&lt;$B$2,Colin!$I4151,0)</f>
        <v>0</v>
      </c>
      <c r="Q4151">
        <f>IF(Colin!$G4151&lt;$B$1,Colin!$I4151,0)</f>
        <v>0</v>
      </c>
    </row>
    <row r="4152" spans="12:17" x14ac:dyDescent="0.25">
      <c r="L4152">
        <f>IF(AND(Colin!$G4152=$B$1,Colin!$H4152=$C$3),Colin!$I4152,)</f>
        <v>0</v>
      </c>
      <c r="M4152">
        <f>IF(AND(Colin!$G4152=$B$1,Colin!$H4152&lt;=$C$3),Colin!$I4152,)</f>
        <v>0</v>
      </c>
      <c r="N4152">
        <f>IF(AND(Colin!$G4152=$B$2,Colin!$H4152=$C$3),Colin!$I4152,)</f>
        <v>0</v>
      </c>
      <c r="O4152">
        <f>IF(AND(Colin!$G4152=$B$2,Colin!$H4152&lt;=$C$3),Colin!$I4152,)</f>
        <v>0</v>
      </c>
      <c r="P4152">
        <f>IF(Colin!$G4152&lt;$B$2,Colin!$I4152,0)</f>
        <v>0</v>
      </c>
      <c r="Q4152">
        <f>IF(Colin!$G4152&lt;$B$1,Colin!$I4152,0)</f>
        <v>0</v>
      </c>
    </row>
    <row r="4153" spans="12:17" x14ac:dyDescent="0.25">
      <c r="L4153">
        <f>IF(AND(Colin!$G4153=$B$1,Colin!$H4153=$C$3),Colin!$I4153,)</f>
        <v>0</v>
      </c>
      <c r="M4153">
        <f>IF(AND(Colin!$G4153=$B$1,Colin!$H4153&lt;=$C$3),Colin!$I4153,)</f>
        <v>0</v>
      </c>
      <c r="N4153">
        <f>IF(AND(Colin!$G4153=$B$2,Colin!$H4153=$C$3),Colin!$I4153,)</f>
        <v>0</v>
      </c>
      <c r="O4153">
        <f>IF(AND(Colin!$G4153=$B$2,Colin!$H4153&lt;=$C$3),Colin!$I4153,)</f>
        <v>0</v>
      </c>
      <c r="P4153">
        <f>IF(Colin!$G4153&lt;$B$2,Colin!$I4153,0)</f>
        <v>0</v>
      </c>
      <c r="Q4153">
        <f>IF(Colin!$G4153&lt;$B$1,Colin!$I4153,0)</f>
        <v>0</v>
      </c>
    </row>
    <row r="4154" spans="12:17" x14ac:dyDescent="0.25">
      <c r="L4154">
        <f>IF(AND(Colin!$G4154=$B$1,Colin!$H4154=$C$3),Colin!$I4154,)</f>
        <v>0</v>
      </c>
      <c r="M4154">
        <f>IF(AND(Colin!$G4154=$B$1,Colin!$H4154&lt;=$C$3),Colin!$I4154,)</f>
        <v>0</v>
      </c>
      <c r="N4154">
        <f>IF(AND(Colin!$G4154=$B$2,Colin!$H4154=$C$3),Colin!$I4154,)</f>
        <v>0</v>
      </c>
      <c r="O4154">
        <f>IF(AND(Colin!$G4154=$B$2,Colin!$H4154&lt;=$C$3),Colin!$I4154,)</f>
        <v>0</v>
      </c>
      <c r="P4154">
        <f>IF(Colin!$G4154&lt;$B$2,Colin!$I4154,0)</f>
        <v>0</v>
      </c>
      <c r="Q4154">
        <f>IF(Colin!$G4154&lt;$B$1,Colin!$I4154,0)</f>
        <v>0</v>
      </c>
    </row>
    <row r="4155" spans="12:17" x14ac:dyDescent="0.25">
      <c r="L4155">
        <f>IF(AND(Colin!$G4155=$B$1,Colin!$H4155=$C$3),Colin!$I4155,)</f>
        <v>0</v>
      </c>
      <c r="M4155">
        <f>IF(AND(Colin!$G4155=$B$1,Colin!$H4155&lt;=$C$3),Colin!$I4155,)</f>
        <v>0</v>
      </c>
      <c r="N4155">
        <f>IF(AND(Colin!$G4155=$B$2,Colin!$H4155=$C$3),Colin!$I4155,)</f>
        <v>0</v>
      </c>
      <c r="O4155">
        <f>IF(AND(Colin!$G4155=$B$2,Colin!$H4155&lt;=$C$3),Colin!$I4155,)</f>
        <v>0</v>
      </c>
      <c r="P4155">
        <f>IF(Colin!$G4155&lt;$B$2,Colin!$I4155,0)</f>
        <v>0</v>
      </c>
      <c r="Q4155">
        <f>IF(Colin!$G4155&lt;$B$1,Colin!$I4155,0)</f>
        <v>0</v>
      </c>
    </row>
    <row r="4156" spans="12:17" x14ac:dyDescent="0.25">
      <c r="L4156">
        <f>IF(AND(Colin!$G4156=$B$1,Colin!$H4156=$C$3),Colin!$I4156,)</f>
        <v>0</v>
      </c>
      <c r="M4156">
        <f>IF(AND(Colin!$G4156=$B$1,Colin!$H4156&lt;=$C$3),Colin!$I4156,)</f>
        <v>0</v>
      </c>
      <c r="N4156">
        <f>IF(AND(Colin!$G4156=$B$2,Colin!$H4156=$C$3),Colin!$I4156,)</f>
        <v>0</v>
      </c>
      <c r="O4156">
        <f>IF(AND(Colin!$G4156=$B$2,Colin!$H4156&lt;=$C$3),Colin!$I4156,)</f>
        <v>0</v>
      </c>
      <c r="P4156">
        <f>IF(Colin!$G4156&lt;$B$2,Colin!$I4156,0)</f>
        <v>0</v>
      </c>
      <c r="Q4156">
        <f>IF(Colin!$G4156&lt;$B$1,Colin!$I4156,0)</f>
        <v>0</v>
      </c>
    </row>
    <row r="4157" spans="12:17" x14ac:dyDescent="0.25">
      <c r="L4157">
        <f>IF(AND(Colin!$G4157=$B$1,Colin!$H4157=$C$3),Colin!$I4157,)</f>
        <v>0</v>
      </c>
      <c r="M4157">
        <f>IF(AND(Colin!$G4157=$B$1,Colin!$H4157&lt;=$C$3),Colin!$I4157,)</f>
        <v>0</v>
      </c>
      <c r="N4157">
        <f>IF(AND(Colin!$G4157=$B$2,Colin!$H4157=$C$3),Colin!$I4157,)</f>
        <v>0</v>
      </c>
      <c r="O4157">
        <f>IF(AND(Colin!$G4157=$B$2,Colin!$H4157&lt;=$C$3),Colin!$I4157,)</f>
        <v>0</v>
      </c>
      <c r="P4157">
        <f>IF(Colin!$G4157&lt;$B$2,Colin!$I4157,0)</f>
        <v>0</v>
      </c>
      <c r="Q4157">
        <f>IF(Colin!$G4157&lt;$B$1,Colin!$I4157,0)</f>
        <v>0</v>
      </c>
    </row>
    <row r="4158" spans="12:17" x14ac:dyDescent="0.25">
      <c r="L4158">
        <f>IF(AND(Colin!$G4158=$B$1,Colin!$H4158=$C$3),Colin!$I4158,)</f>
        <v>0</v>
      </c>
      <c r="M4158">
        <f>IF(AND(Colin!$G4158=$B$1,Colin!$H4158&lt;=$C$3),Colin!$I4158,)</f>
        <v>0</v>
      </c>
      <c r="N4158">
        <f>IF(AND(Colin!$G4158=$B$2,Colin!$H4158=$C$3),Colin!$I4158,)</f>
        <v>0</v>
      </c>
      <c r="O4158">
        <f>IF(AND(Colin!$G4158=$B$2,Colin!$H4158&lt;=$C$3),Colin!$I4158,)</f>
        <v>0</v>
      </c>
      <c r="P4158">
        <f>IF(Colin!$G4158&lt;$B$2,Colin!$I4158,0)</f>
        <v>0</v>
      </c>
      <c r="Q4158">
        <f>IF(Colin!$G4158&lt;$B$1,Colin!$I4158,0)</f>
        <v>0</v>
      </c>
    </row>
    <row r="4159" spans="12:17" x14ac:dyDescent="0.25">
      <c r="L4159">
        <f>IF(AND(Colin!$G4159=$B$1,Colin!$H4159=$C$3),Colin!$I4159,)</f>
        <v>0</v>
      </c>
      <c r="M4159">
        <f>IF(AND(Colin!$G4159=$B$1,Colin!$H4159&lt;=$C$3),Colin!$I4159,)</f>
        <v>0</v>
      </c>
      <c r="N4159">
        <f>IF(AND(Colin!$G4159=$B$2,Colin!$H4159=$C$3),Colin!$I4159,)</f>
        <v>0</v>
      </c>
      <c r="O4159">
        <f>IF(AND(Colin!$G4159=$B$2,Colin!$H4159&lt;=$C$3),Colin!$I4159,)</f>
        <v>0</v>
      </c>
      <c r="P4159">
        <f>IF(Colin!$G4159&lt;$B$2,Colin!$I4159,0)</f>
        <v>0</v>
      </c>
      <c r="Q4159">
        <f>IF(Colin!$G4159&lt;$B$1,Colin!$I4159,0)</f>
        <v>0</v>
      </c>
    </row>
    <row r="4160" spans="12:17" x14ac:dyDescent="0.25">
      <c r="L4160">
        <f>IF(AND(Colin!$G4160=$B$1,Colin!$H4160=$C$3),Colin!$I4160,)</f>
        <v>0</v>
      </c>
      <c r="M4160">
        <f>IF(AND(Colin!$G4160=$B$1,Colin!$H4160&lt;=$C$3),Colin!$I4160,)</f>
        <v>0</v>
      </c>
      <c r="N4160">
        <f>IF(AND(Colin!$G4160=$B$2,Colin!$H4160=$C$3),Colin!$I4160,)</f>
        <v>0</v>
      </c>
      <c r="O4160">
        <f>IF(AND(Colin!$G4160=$B$2,Colin!$H4160&lt;=$C$3),Colin!$I4160,)</f>
        <v>0</v>
      </c>
      <c r="P4160">
        <f>IF(Colin!$G4160&lt;$B$2,Colin!$I4160,0)</f>
        <v>0</v>
      </c>
      <c r="Q4160">
        <f>IF(Colin!$G4160&lt;$B$1,Colin!$I4160,0)</f>
        <v>0</v>
      </c>
    </row>
    <row r="4161" spans="12:17" x14ac:dyDescent="0.25">
      <c r="L4161">
        <f>IF(AND(Colin!$G4161=$B$1,Colin!$H4161=$C$3),Colin!$I4161,)</f>
        <v>0</v>
      </c>
      <c r="M4161">
        <f>IF(AND(Colin!$G4161=$B$1,Colin!$H4161&lt;=$C$3),Colin!$I4161,)</f>
        <v>0</v>
      </c>
      <c r="N4161">
        <f>IF(AND(Colin!$G4161=$B$2,Colin!$H4161=$C$3),Colin!$I4161,)</f>
        <v>0</v>
      </c>
      <c r="O4161">
        <f>IF(AND(Colin!$G4161=$B$2,Colin!$H4161&lt;=$C$3),Colin!$I4161,)</f>
        <v>0</v>
      </c>
      <c r="P4161">
        <f>IF(Colin!$G4161&lt;$B$2,Colin!$I4161,0)</f>
        <v>0</v>
      </c>
      <c r="Q4161">
        <f>IF(Colin!$G4161&lt;$B$1,Colin!$I4161,0)</f>
        <v>0</v>
      </c>
    </row>
    <row r="4162" spans="12:17" x14ac:dyDescent="0.25">
      <c r="L4162">
        <f>IF(AND(Colin!$G4162=$B$1,Colin!$H4162=$C$3),Colin!$I4162,)</f>
        <v>0</v>
      </c>
      <c r="M4162">
        <f>IF(AND(Colin!$G4162=$B$1,Colin!$H4162&lt;=$C$3),Colin!$I4162,)</f>
        <v>0</v>
      </c>
      <c r="N4162">
        <f>IF(AND(Colin!$G4162=$B$2,Colin!$H4162=$C$3),Colin!$I4162,)</f>
        <v>0</v>
      </c>
      <c r="O4162">
        <f>IF(AND(Colin!$G4162=$B$2,Colin!$H4162&lt;=$C$3),Colin!$I4162,)</f>
        <v>0</v>
      </c>
      <c r="P4162">
        <f>IF(Colin!$G4162&lt;$B$2,Colin!$I4162,0)</f>
        <v>0</v>
      </c>
      <c r="Q4162">
        <f>IF(Colin!$G4162&lt;$B$1,Colin!$I4162,0)</f>
        <v>0</v>
      </c>
    </row>
    <row r="4163" spans="12:17" x14ac:dyDescent="0.25">
      <c r="L4163">
        <f>IF(AND(Colin!$G4163=$B$1,Colin!$H4163=$C$3),Colin!$I4163,)</f>
        <v>0</v>
      </c>
      <c r="M4163">
        <f>IF(AND(Colin!$G4163=$B$1,Colin!$H4163&lt;=$C$3),Colin!$I4163,)</f>
        <v>0</v>
      </c>
      <c r="N4163">
        <f>IF(AND(Colin!$G4163=$B$2,Colin!$H4163=$C$3),Colin!$I4163,)</f>
        <v>0</v>
      </c>
      <c r="O4163">
        <f>IF(AND(Colin!$G4163=$B$2,Colin!$H4163&lt;=$C$3),Colin!$I4163,)</f>
        <v>0</v>
      </c>
      <c r="P4163">
        <f>IF(Colin!$G4163&lt;$B$2,Colin!$I4163,0)</f>
        <v>0</v>
      </c>
      <c r="Q4163">
        <f>IF(Colin!$G4163&lt;$B$1,Colin!$I4163,0)</f>
        <v>0</v>
      </c>
    </row>
    <row r="4164" spans="12:17" x14ac:dyDescent="0.25">
      <c r="L4164">
        <f>IF(AND(Colin!$G4164=$B$1,Colin!$H4164=$C$3),Colin!$I4164,)</f>
        <v>0</v>
      </c>
      <c r="M4164">
        <f>IF(AND(Colin!$G4164=$B$1,Colin!$H4164&lt;=$C$3),Colin!$I4164,)</f>
        <v>0</v>
      </c>
      <c r="N4164">
        <f>IF(AND(Colin!$G4164=$B$2,Colin!$H4164=$C$3),Colin!$I4164,)</f>
        <v>0</v>
      </c>
      <c r="O4164">
        <f>IF(AND(Colin!$G4164=$B$2,Colin!$H4164&lt;=$C$3),Colin!$I4164,)</f>
        <v>0</v>
      </c>
      <c r="P4164">
        <f>IF(Colin!$G4164&lt;$B$2,Colin!$I4164,0)</f>
        <v>0</v>
      </c>
      <c r="Q4164">
        <f>IF(Colin!$G4164&lt;$B$1,Colin!$I4164,0)</f>
        <v>0</v>
      </c>
    </row>
    <row r="4165" spans="12:17" x14ac:dyDescent="0.25">
      <c r="L4165">
        <f>IF(AND(Colin!$G4165=$B$1,Colin!$H4165=$C$3),Colin!$I4165,)</f>
        <v>0</v>
      </c>
      <c r="M4165">
        <f>IF(AND(Colin!$G4165=$B$1,Colin!$H4165&lt;=$C$3),Colin!$I4165,)</f>
        <v>0</v>
      </c>
      <c r="N4165">
        <f>IF(AND(Colin!$G4165=$B$2,Colin!$H4165=$C$3),Colin!$I4165,)</f>
        <v>0</v>
      </c>
      <c r="O4165">
        <f>IF(AND(Colin!$G4165=$B$2,Colin!$H4165&lt;=$C$3),Colin!$I4165,)</f>
        <v>0</v>
      </c>
      <c r="P4165">
        <f>IF(Colin!$G4165&lt;$B$2,Colin!$I4165,0)</f>
        <v>0</v>
      </c>
      <c r="Q4165">
        <f>IF(Colin!$G4165&lt;$B$1,Colin!$I4165,0)</f>
        <v>0</v>
      </c>
    </row>
    <row r="4166" spans="12:17" x14ac:dyDescent="0.25">
      <c r="L4166">
        <f>IF(AND(Colin!$G4166=$B$1,Colin!$H4166=$C$3),Colin!$I4166,)</f>
        <v>0</v>
      </c>
      <c r="M4166">
        <f>IF(AND(Colin!$G4166=$B$1,Colin!$H4166&lt;=$C$3),Colin!$I4166,)</f>
        <v>0</v>
      </c>
      <c r="N4166">
        <f>IF(AND(Colin!$G4166=$B$2,Colin!$H4166=$C$3),Colin!$I4166,)</f>
        <v>0</v>
      </c>
      <c r="O4166">
        <f>IF(AND(Colin!$G4166=$B$2,Colin!$H4166&lt;=$C$3),Colin!$I4166,)</f>
        <v>0</v>
      </c>
      <c r="P4166">
        <f>IF(Colin!$G4166&lt;$B$2,Colin!$I4166,0)</f>
        <v>0</v>
      </c>
      <c r="Q4166">
        <f>IF(Colin!$G4166&lt;$B$1,Colin!$I4166,0)</f>
        <v>0</v>
      </c>
    </row>
    <row r="4167" spans="12:17" x14ac:dyDescent="0.25">
      <c r="L4167">
        <f>IF(AND(Colin!$G4167=$B$1,Colin!$H4167=$C$3),Colin!$I4167,)</f>
        <v>0</v>
      </c>
      <c r="M4167">
        <f>IF(AND(Colin!$G4167=$B$1,Colin!$H4167&lt;=$C$3),Colin!$I4167,)</f>
        <v>0</v>
      </c>
      <c r="N4167">
        <f>IF(AND(Colin!$G4167=$B$2,Colin!$H4167=$C$3),Colin!$I4167,)</f>
        <v>0</v>
      </c>
      <c r="O4167">
        <f>IF(AND(Colin!$G4167=$B$2,Colin!$H4167&lt;=$C$3),Colin!$I4167,)</f>
        <v>0</v>
      </c>
      <c r="P4167">
        <f>IF(Colin!$G4167&lt;$B$2,Colin!$I4167,0)</f>
        <v>0</v>
      </c>
      <c r="Q4167">
        <f>IF(Colin!$G4167&lt;$B$1,Colin!$I4167,0)</f>
        <v>0</v>
      </c>
    </row>
    <row r="4168" spans="12:17" x14ac:dyDescent="0.25">
      <c r="L4168">
        <f>IF(AND(Colin!$G4168=$B$1,Colin!$H4168=$C$3),Colin!$I4168,)</f>
        <v>0</v>
      </c>
      <c r="M4168">
        <f>IF(AND(Colin!$G4168=$B$1,Colin!$H4168&lt;=$C$3),Colin!$I4168,)</f>
        <v>0</v>
      </c>
      <c r="N4168">
        <f>IF(AND(Colin!$G4168=$B$2,Colin!$H4168=$C$3),Colin!$I4168,)</f>
        <v>0</v>
      </c>
      <c r="O4168">
        <f>IF(AND(Colin!$G4168=$B$2,Colin!$H4168&lt;=$C$3),Colin!$I4168,)</f>
        <v>0</v>
      </c>
      <c r="P4168">
        <f>IF(Colin!$G4168&lt;$B$2,Colin!$I4168,0)</f>
        <v>0</v>
      </c>
      <c r="Q4168">
        <f>IF(Colin!$G4168&lt;$B$1,Colin!$I4168,0)</f>
        <v>0</v>
      </c>
    </row>
    <row r="4169" spans="12:17" x14ac:dyDescent="0.25">
      <c r="L4169">
        <f>IF(AND(Colin!$G4169=$B$1,Colin!$H4169=$C$3),Colin!$I4169,)</f>
        <v>0</v>
      </c>
      <c r="M4169">
        <f>IF(AND(Colin!$G4169=$B$1,Colin!$H4169&lt;=$C$3),Colin!$I4169,)</f>
        <v>0</v>
      </c>
      <c r="N4169">
        <f>IF(AND(Colin!$G4169=$B$2,Colin!$H4169=$C$3),Colin!$I4169,)</f>
        <v>0</v>
      </c>
      <c r="O4169">
        <f>IF(AND(Colin!$G4169=$B$2,Colin!$H4169&lt;=$C$3),Colin!$I4169,)</f>
        <v>0</v>
      </c>
      <c r="P4169">
        <f>IF(Colin!$G4169&lt;$B$2,Colin!$I4169,0)</f>
        <v>0</v>
      </c>
      <c r="Q4169">
        <f>IF(Colin!$G4169&lt;$B$1,Colin!$I4169,0)</f>
        <v>0</v>
      </c>
    </row>
    <row r="4170" spans="12:17" x14ac:dyDescent="0.25">
      <c r="L4170">
        <f>IF(AND(Colin!$G4170=$B$1,Colin!$H4170=$C$3),Colin!$I4170,)</f>
        <v>0</v>
      </c>
      <c r="M4170">
        <f>IF(AND(Colin!$G4170=$B$1,Colin!$H4170&lt;=$C$3),Colin!$I4170,)</f>
        <v>0</v>
      </c>
      <c r="N4170">
        <f>IF(AND(Colin!$G4170=$B$2,Colin!$H4170=$C$3),Colin!$I4170,)</f>
        <v>0</v>
      </c>
      <c r="O4170">
        <f>IF(AND(Colin!$G4170=$B$2,Colin!$H4170&lt;=$C$3),Colin!$I4170,)</f>
        <v>0</v>
      </c>
      <c r="P4170">
        <f>IF(Colin!$G4170&lt;$B$2,Colin!$I4170,0)</f>
        <v>0</v>
      </c>
      <c r="Q4170">
        <f>IF(Colin!$G4170&lt;$B$1,Colin!$I4170,0)</f>
        <v>0</v>
      </c>
    </row>
    <row r="4171" spans="12:17" x14ac:dyDescent="0.25">
      <c r="L4171">
        <f>IF(AND(Colin!$G4171=$B$1,Colin!$H4171=$C$3),Colin!$I4171,)</f>
        <v>0</v>
      </c>
      <c r="M4171">
        <f>IF(AND(Colin!$G4171=$B$1,Colin!$H4171&lt;=$C$3),Colin!$I4171,)</f>
        <v>0</v>
      </c>
      <c r="N4171">
        <f>IF(AND(Colin!$G4171=$B$2,Colin!$H4171=$C$3),Colin!$I4171,)</f>
        <v>0</v>
      </c>
      <c r="O4171">
        <f>IF(AND(Colin!$G4171=$B$2,Colin!$H4171&lt;=$C$3),Colin!$I4171,)</f>
        <v>0</v>
      </c>
      <c r="P4171">
        <f>IF(Colin!$G4171&lt;$B$2,Colin!$I4171,0)</f>
        <v>0</v>
      </c>
      <c r="Q4171">
        <f>IF(Colin!$G4171&lt;$B$1,Colin!$I4171,0)</f>
        <v>0</v>
      </c>
    </row>
    <row r="4172" spans="12:17" x14ac:dyDescent="0.25">
      <c r="L4172">
        <f>IF(AND(Colin!$G4172=$B$1,Colin!$H4172=$C$3),Colin!$I4172,)</f>
        <v>0</v>
      </c>
      <c r="M4172">
        <f>IF(AND(Colin!$G4172=$B$1,Colin!$H4172&lt;=$C$3),Colin!$I4172,)</f>
        <v>0</v>
      </c>
      <c r="N4172">
        <f>IF(AND(Colin!$G4172=$B$2,Colin!$H4172=$C$3),Colin!$I4172,)</f>
        <v>0</v>
      </c>
      <c r="O4172">
        <f>IF(AND(Colin!$G4172=$B$2,Colin!$H4172&lt;=$C$3),Colin!$I4172,)</f>
        <v>0</v>
      </c>
      <c r="P4172">
        <f>IF(Colin!$G4172&lt;$B$2,Colin!$I4172,0)</f>
        <v>0</v>
      </c>
      <c r="Q4172">
        <f>IF(Colin!$G4172&lt;$B$1,Colin!$I4172,0)</f>
        <v>0</v>
      </c>
    </row>
    <row r="4173" spans="12:17" x14ac:dyDescent="0.25">
      <c r="L4173">
        <f>IF(AND(Colin!$G4173=$B$1,Colin!$H4173=$C$3),Colin!$I4173,)</f>
        <v>0</v>
      </c>
      <c r="M4173">
        <f>IF(AND(Colin!$G4173=$B$1,Colin!$H4173&lt;=$C$3),Colin!$I4173,)</f>
        <v>0</v>
      </c>
      <c r="N4173">
        <f>IF(AND(Colin!$G4173=$B$2,Colin!$H4173=$C$3),Colin!$I4173,)</f>
        <v>0</v>
      </c>
      <c r="O4173">
        <f>IF(AND(Colin!$G4173=$B$2,Colin!$H4173&lt;=$C$3),Colin!$I4173,)</f>
        <v>0</v>
      </c>
      <c r="P4173">
        <f>IF(Colin!$G4173&lt;$B$2,Colin!$I4173,0)</f>
        <v>0</v>
      </c>
      <c r="Q4173">
        <f>IF(Colin!$G4173&lt;$B$1,Colin!$I4173,0)</f>
        <v>0</v>
      </c>
    </row>
    <row r="4174" spans="12:17" x14ac:dyDescent="0.25">
      <c r="L4174">
        <f>IF(AND(Colin!$G4174=$B$1,Colin!$H4174=$C$3),Colin!$I4174,)</f>
        <v>0</v>
      </c>
      <c r="M4174">
        <f>IF(AND(Colin!$G4174=$B$1,Colin!$H4174&lt;=$C$3),Colin!$I4174,)</f>
        <v>0</v>
      </c>
      <c r="N4174">
        <f>IF(AND(Colin!$G4174=$B$2,Colin!$H4174=$C$3),Colin!$I4174,)</f>
        <v>0</v>
      </c>
      <c r="O4174">
        <f>IF(AND(Colin!$G4174=$B$2,Colin!$H4174&lt;=$C$3),Colin!$I4174,)</f>
        <v>0</v>
      </c>
      <c r="P4174">
        <f>IF(Colin!$G4174&lt;$B$2,Colin!$I4174,0)</f>
        <v>0</v>
      </c>
      <c r="Q4174">
        <f>IF(Colin!$G4174&lt;$B$1,Colin!$I4174,0)</f>
        <v>0</v>
      </c>
    </row>
    <row r="4175" spans="12:17" x14ac:dyDescent="0.25">
      <c r="L4175">
        <f>IF(AND(Colin!$G4175=$B$1,Colin!$H4175=$C$3),Colin!$I4175,)</f>
        <v>0</v>
      </c>
      <c r="M4175">
        <f>IF(AND(Colin!$G4175=$B$1,Colin!$H4175&lt;=$C$3),Colin!$I4175,)</f>
        <v>0</v>
      </c>
      <c r="N4175">
        <f>IF(AND(Colin!$G4175=$B$2,Colin!$H4175=$C$3),Colin!$I4175,)</f>
        <v>0</v>
      </c>
      <c r="O4175">
        <f>IF(AND(Colin!$G4175=$B$2,Colin!$H4175&lt;=$C$3),Colin!$I4175,)</f>
        <v>0</v>
      </c>
      <c r="P4175">
        <f>IF(Colin!$G4175&lt;$B$2,Colin!$I4175,0)</f>
        <v>0</v>
      </c>
      <c r="Q4175">
        <f>IF(Colin!$G4175&lt;$B$1,Colin!$I4175,0)</f>
        <v>0</v>
      </c>
    </row>
    <row r="4176" spans="12:17" x14ac:dyDescent="0.25">
      <c r="L4176">
        <f>IF(AND(Colin!$G4176=$B$1,Colin!$H4176=$C$3),Colin!$I4176,)</f>
        <v>0</v>
      </c>
      <c r="M4176">
        <f>IF(AND(Colin!$G4176=$B$1,Colin!$H4176&lt;=$C$3),Colin!$I4176,)</f>
        <v>0</v>
      </c>
      <c r="N4176">
        <f>IF(AND(Colin!$G4176=$B$2,Colin!$H4176=$C$3),Colin!$I4176,)</f>
        <v>0</v>
      </c>
      <c r="O4176">
        <f>IF(AND(Colin!$G4176=$B$2,Colin!$H4176&lt;=$C$3),Colin!$I4176,)</f>
        <v>0</v>
      </c>
      <c r="P4176">
        <f>IF(Colin!$G4176&lt;$B$2,Colin!$I4176,0)</f>
        <v>0</v>
      </c>
      <c r="Q4176">
        <f>IF(Colin!$G4176&lt;$B$1,Colin!$I4176,0)</f>
        <v>0</v>
      </c>
    </row>
    <row r="4177" spans="12:17" x14ac:dyDescent="0.25">
      <c r="L4177">
        <f>IF(AND(Colin!$G4177=$B$1,Colin!$H4177=$C$3),Colin!$I4177,)</f>
        <v>0</v>
      </c>
      <c r="M4177">
        <f>IF(AND(Colin!$G4177=$B$1,Colin!$H4177&lt;=$C$3),Colin!$I4177,)</f>
        <v>0</v>
      </c>
      <c r="N4177">
        <f>IF(AND(Colin!$G4177=$B$2,Colin!$H4177=$C$3),Colin!$I4177,)</f>
        <v>0</v>
      </c>
      <c r="O4177">
        <f>IF(AND(Colin!$G4177=$B$2,Colin!$H4177&lt;=$C$3),Colin!$I4177,)</f>
        <v>0</v>
      </c>
      <c r="P4177">
        <f>IF(Colin!$G4177&lt;$B$2,Colin!$I4177,0)</f>
        <v>0</v>
      </c>
      <c r="Q4177">
        <f>IF(Colin!$G4177&lt;$B$1,Colin!$I4177,0)</f>
        <v>0</v>
      </c>
    </row>
    <row r="4178" spans="12:17" x14ac:dyDescent="0.25">
      <c r="L4178">
        <f>IF(AND(Colin!$G4178=$B$1,Colin!$H4178=$C$3),Colin!$I4178,)</f>
        <v>0</v>
      </c>
      <c r="M4178">
        <f>IF(AND(Colin!$G4178=$B$1,Colin!$H4178&lt;=$C$3),Colin!$I4178,)</f>
        <v>0</v>
      </c>
      <c r="N4178">
        <f>IF(AND(Colin!$G4178=$B$2,Colin!$H4178=$C$3),Colin!$I4178,)</f>
        <v>0</v>
      </c>
      <c r="O4178">
        <f>IF(AND(Colin!$G4178=$B$2,Colin!$H4178&lt;=$C$3),Colin!$I4178,)</f>
        <v>0</v>
      </c>
      <c r="P4178">
        <f>IF(Colin!$G4178&lt;$B$2,Colin!$I4178,0)</f>
        <v>0</v>
      </c>
      <c r="Q4178">
        <f>IF(Colin!$G4178&lt;$B$1,Colin!$I4178,0)</f>
        <v>0</v>
      </c>
    </row>
    <row r="4179" spans="12:17" x14ac:dyDescent="0.25">
      <c r="L4179">
        <f>IF(AND(Colin!$G4179=$B$1,Colin!$H4179=$C$3),Colin!$I4179,)</f>
        <v>0</v>
      </c>
      <c r="M4179">
        <f>IF(AND(Colin!$G4179=$B$1,Colin!$H4179&lt;=$C$3),Colin!$I4179,)</f>
        <v>0</v>
      </c>
      <c r="N4179">
        <f>IF(AND(Colin!$G4179=$B$2,Colin!$H4179=$C$3),Colin!$I4179,)</f>
        <v>0</v>
      </c>
      <c r="O4179">
        <f>IF(AND(Colin!$G4179=$B$2,Colin!$H4179&lt;=$C$3),Colin!$I4179,)</f>
        <v>0</v>
      </c>
      <c r="P4179">
        <f>IF(Colin!$G4179&lt;$B$2,Colin!$I4179,0)</f>
        <v>0</v>
      </c>
      <c r="Q4179">
        <f>IF(Colin!$G4179&lt;$B$1,Colin!$I4179,0)</f>
        <v>0</v>
      </c>
    </row>
    <row r="4180" spans="12:17" x14ac:dyDescent="0.25">
      <c r="L4180">
        <f>IF(AND(Colin!$G4180=$B$1,Colin!$H4180=$C$3),Colin!$I4180,)</f>
        <v>0</v>
      </c>
      <c r="M4180">
        <f>IF(AND(Colin!$G4180=$B$1,Colin!$H4180&lt;=$C$3),Colin!$I4180,)</f>
        <v>0</v>
      </c>
      <c r="N4180">
        <f>IF(AND(Colin!$G4180=$B$2,Colin!$H4180=$C$3),Colin!$I4180,)</f>
        <v>0</v>
      </c>
      <c r="O4180">
        <f>IF(AND(Colin!$G4180=$B$2,Colin!$H4180&lt;=$C$3),Colin!$I4180,)</f>
        <v>0</v>
      </c>
      <c r="P4180">
        <f>IF(Colin!$G4180&lt;$B$2,Colin!$I4180,0)</f>
        <v>0</v>
      </c>
      <c r="Q4180">
        <f>IF(Colin!$G4180&lt;$B$1,Colin!$I4180,0)</f>
        <v>0</v>
      </c>
    </row>
    <row r="4181" spans="12:17" x14ac:dyDescent="0.25">
      <c r="L4181">
        <f>IF(AND(Colin!$G4181=$B$1,Colin!$H4181=$C$3),Colin!$I4181,)</f>
        <v>0</v>
      </c>
      <c r="M4181">
        <f>IF(AND(Colin!$G4181=$B$1,Colin!$H4181&lt;=$C$3),Colin!$I4181,)</f>
        <v>0</v>
      </c>
      <c r="N4181">
        <f>IF(AND(Colin!$G4181=$B$2,Colin!$H4181=$C$3),Colin!$I4181,)</f>
        <v>0</v>
      </c>
      <c r="O4181">
        <f>IF(AND(Colin!$G4181=$B$2,Colin!$H4181&lt;=$C$3),Colin!$I4181,)</f>
        <v>0</v>
      </c>
      <c r="P4181">
        <f>IF(Colin!$G4181&lt;$B$2,Colin!$I4181,0)</f>
        <v>0</v>
      </c>
      <c r="Q4181">
        <f>IF(Colin!$G4181&lt;$B$1,Colin!$I4181,0)</f>
        <v>0</v>
      </c>
    </row>
    <row r="4182" spans="12:17" x14ac:dyDescent="0.25">
      <c r="L4182">
        <f>IF(AND(Colin!$G4182=$B$1,Colin!$H4182=$C$3),Colin!$I4182,)</f>
        <v>0</v>
      </c>
      <c r="M4182">
        <f>IF(AND(Colin!$G4182=$B$1,Colin!$H4182&lt;=$C$3),Colin!$I4182,)</f>
        <v>0</v>
      </c>
      <c r="N4182">
        <f>IF(AND(Colin!$G4182=$B$2,Colin!$H4182=$C$3),Colin!$I4182,)</f>
        <v>0</v>
      </c>
      <c r="O4182">
        <f>IF(AND(Colin!$G4182=$B$2,Colin!$H4182&lt;=$C$3),Colin!$I4182,)</f>
        <v>0</v>
      </c>
      <c r="P4182">
        <f>IF(Colin!$G4182&lt;$B$2,Colin!$I4182,0)</f>
        <v>0</v>
      </c>
      <c r="Q4182">
        <f>IF(Colin!$G4182&lt;$B$1,Colin!$I4182,0)</f>
        <v>0</v>
      </c>
    </row>
    <row r="4183" spans="12:17" x14ac:dyDescent="0.25">
      <c r="L4183">
        <f>IF(AND(Colin!$G4183=$B$1,Colin!$H4183=$C$3),Colin!$I4183,)</f>
        <v>0</v>
      </c>
      <c r="M4183">
        <f>IF(AND(Colin!$G4183=$B$1,Colin!$H4183&lt;=$C$3),Colin!$I4183,)</f>
        <v>0</v>
      </c>
      <c r="N4183">
        <f>IF(AND(Colin!$G4183=$B$2,Colin!$H4183=$C$3),Colin!$I4183,)</f>
        <v>0</v>
      </c>
      <c r="O4183">
        <f>IF(AND(Colin!$G4183=$B$2,Colin!$H4183&lt;=$C$3),Colin!$I4183,)</f>
        <v>0</v>
      </c>
      <c r="P4183">
        <f>IF(Colin!$G4183&lt;$B$2,Colin!$I4183,0)</f>
        <v>0</v>
      </c>
      <c r="Q4183">
        <f>IF(Colin!$G4183&lt;$B$1,Colin!$I4183,0)</f>
        <v>0</v>
      </c>
    </row>
    <row r="4184" spans="12:17" x14ac:dyDescent="0.25">
      <c r="L4184">
        <f>IF(AND(Colin!$G4184=$B$1,Colin!$H4184=$C$3),Colin!$I4184,)</f>
        <v>0</v>
      </c>
      <c r="M4184">
        <f>IF(AND(Colin!$G4184=$B$1,Colin!$H4184&lt;=$C$3),Colin!$I4184,)</f>
        <v>0</v>
      </c>
      <c r="N4184">
        <f>IF(AND(Colin!$G4184=$B$2,Colin!$H4184=$C$3),Colin!$I4184,)</f>
        <v>0</v>
      </c>
      <c r="O4184">
        <f>IF(AND(Colin!$G4184=$B$2,Colin!$H4184&lt;=$C$3),Colin!$I4184,)</f>
        <v>0</v>
      </c>
      <c r="P4184">
        <f>IF(Colin!$G4184&lt;$B$2,Colin!$I4184,0)</f>
        <v>0</v>
      </c>
      <c r="Q4184">
        <f>IF(Colin!$G4184&lt;$B$1,Colin!$I4184,0)</f>
        <v>0</v>
      </c>
    </row>
    <row r="4185" spans="12:17" x14ac:dyDescent="0.25">
      <c r="L4185">
        <f>IF(AND(Colin!$G4185=$B$1,Colin!$H4185=$C$3),Colin!$I4185,)</f>
        <v>0</v>
      </c>
      <c r="M4185">
        <f>IF(AND(Colin!$G4185=$B$1,Colin!$H4185&lt;=$C$3),Colin!$I4185,)</f>
        <v>0</v>
      </c>
      <c r="N4185">
        <f>IF(AND(Colin!$G4185=$B$2,Colin!$H4185=$C$3),Colin!$I4185,)</f>
        <v>0</v>
      </c>
      <c r="O4185">
        <f>IF(AND(Colin!$G4185=$B$2,Colin!$H4185&lt;=$C$3),Colin!$I4185,)</f>
        <v>0</v>
      </c>
      <c r="P4185">
        <f>IF(Colin!$G4185&lt;$B$2,Colin!$I4185,0)</f>
        <v>0</v>
      </c>
      <c r="Q4185">
        <f>IF(Colin!$G4185&lt;$B$1,Colin!$I4185,0)</f>
        <v>0</v>
      </c>
    </row>
    <row r="4186" spans="12:17" x14ac:dyDescent="0.25">
      <c r="L4186">
        <f>IF(AND(Colin!$G4186=$B$1,Colin!$H4186=$C$3),Colin!$I4186,)</f>
        <v>0</v>
      </c>
      <c r="M4186">
        <f>IF(AND(Colin!$G4186=$B$1,Colin!$H4186&lt;=$C$3),Colin!$I4186,)</f>
        <v>0</v>
      </c>
      <c r="N4186">
        <f>IF(AND(Colin!$G4186=$B$2,Colin!$H4186=$C$3),Colin!$I4186,)</f>
        <v>0</v>
      </c>
      <c r="O4186">
        <f>IF(AND(Colin!$G4186=$B$2,Colin!$H4186&lt;=$C$3),Colin!$I4186,)</f>
        <v>0</v>
      </c>
      <c r="P4186">
        <f>IF(Colin!$G4186&lt;$B$2,Colin!$I4186,0)</f>
        <v>0</v>
      </c>
      <c r="Q4186">
        <f>IF(Colin!$G4186&lt;$B$1,Colin!$I4186,0)</f>
        <v>0</v>
      </c>
    </row>
    <row r="4187" spans="12:17" x14ac:dyDescent="0.25">
      <c r="L4187">
        <f>IF(AND(Colin!$G4187=$B$1,Colin!$H4187=$C$3),Colin!$I4187,)</f>
        <v>0</v>
      </c>
      <c r="M4187">
        <f>IF(AND(Colin!$G4187=$B$1,Colin!$H4187&lt;=$C$3),Colin!$I4187,)</f>
        <v>0</v>
      </c>
      <c r="N4187">
        <f>IF(AND(Colin!$G4187=$B$2,Colin!$H4187=$C$3),Colin!$I4187,)</f>
        <v>0</v>
      </c>
      <c r="O4187">
        <f>IF(AND(Colin!$G4187=$B$2,Colin!$H4187&lt;=$C$3),Colin!$I4187,)</f>
        <v>0</v>
      </c>
      <c r="P4187">
        <f>IF(Colin!$G4187&lt;$B$2,Colin!$I4187,0)</f>
        <v>0</v>
      </c>
      <c r="Q4187">
        <f>IF(Colin!$G4187&lt;$B$1,Colin!$I4187,0)</f>
        <v>0</v>
      </c>
    </row>
    <row r="4188" spans="12:17" x14ac:dyDescent="0.25">
      <c r="L4188">
        <f>IF(AND(Colin!$G4188=$B$1,Colin!$H4188=$C$3),Colin!$I4188,)</f>
        <v>0</v>
      </c>
      <c r="M4188">
        <f>IF(AND(Colin!$G4188=$B$1,Colin!$H4188&lt;=$C$3),Colin!$I4188,)</f>
        <v>0</v>
      </c>
      <c r="N4188">
        <f>IF(AND(Colin!$G4188=$B$2,Colin!$H4188=$C$3),Colin!$I4188,)</f>
        <v>0</v>
      </c>
      <c r="O4188">
        <f>IF(AND(Colin!$G4188=$B$2,Colin!$H4188&lt;=$C$3),Colin!$I4188,)</f>
        <v>0</v>
      </c>
      <c r="P4188">
        <f>IF(Colin!$G4188&lt;$B$2,Colin!$I4188,0)</f>
        <v>0</v>
      </c>
      <c r="Q4188">
        <f>IF(Colin!$G4188&lt;$B$1,Colin!$I4188,0)</f>
        <v>0</v>
      </c>
    </row>
    <row r="4189" spans="12:17" x14ac:dyDescent="0.25">
      <c r="L4189">
        <f>IF(AND(Colin!$G4189=$B$1,Colin!$H4189=$C$3),Colin!$I4189,)</f>
        <v>0</v>
      </c>
      <c r="M4189">
        <f>IF(AND(Colin!$G4189=$B$1,Colin!$H4189&lt;=$C$3),Colin!$I4189,)</f>
        <v>0</v>
      </c>
      <c r="N4189">
        <f>IF(AND(Colin!$G4189=$B$2,Colin!$H4189=$C$3),Colin!$I4189,)</f>
        <v>0</v>
      </c>
      <c r="O4189">
        <f>IF(AND(Colin!$G4189=$B$2,Colin!$H4189&lt;=$C$3),Colin!$I4189,)</f>
        <v>0</v>
      </c>
      <c r="P4189">
        <f>IF(Colin!$G4189&lt;$B$2,Colin!$I4189,0)</f>
        <v>0</v>
      </c>
      <c r="Q4189">
        <f>IF(Colin!$G4189&lt;$B$1,Colin!$I4189,0)</f>
        <v>0</v>
      </c>
    </row>
    <row r="4190" spans="12:17" x14ac:dyDescent="0.25">
      <c r="L4190">
        <f>IF(AND(Colin!$G4190=$B$1,Colin!$H4190=$C$3),Colin!$I4190,)</f>
        <v>0</v>
      </c>
      <c r="M4190">
        <f>IF(AND(Colin!$G4190=$B$1,Colin!$H4190&lt;=$C$3),Colin!$I4190,)</f>
        <v>0</v>
      </c>
      <c r="N4190">
        <f>IF(AND(Colin!$G4190=$B$2,Colin!$H4190=$C$3),Colin!$I4190,)</f>
        <v>0</v>
      </c>
      <c r="O4190">
        <f>IF(AND(Colin!$G4190=$B$2,Colin!$H4190&lt;=$C$3),Colin!$I4190,)</f>
        <v>0</v>
      </c>
      <c r="P4190">
        <f>IF(Colin!$G4190&lt;$B$2,Colin!$I4190,0)</f>
        <v>0</v>
      </c>
      <c r="Q4190">
        <f>IF(Colin!$G4190&lt;$B$1,Colin!$I4190,0)</f>
        <v>0</v>
      </c>
    </row>
    <row r="4191" spans="12:17" x14ac:dyDescent="0.25">
      <c r="L4191">
        <f>IF(AND(Colin!$G4191=$B$1,Colin!$H4191=$C$3),Colin!$I4191,)</f>
        <v>0</v>
      </c>
      <c r="M4191">
        <f>IF(AND(Colin!$G4191=$B$1,Colin!$H4191&lt;=$C$3),Colin!$I4191,)</f>
        <v>0</v>
      </c>
      <c r="N4191">
        <f>IF(AND(Colin!$G4191=$B$2,Colin!$H4191=$C$3),Colin!$I4191,)</f>
        <v>0</v>
      </c>
      <c r="O4191">
        <f>IF(AND(Colin!$G4191=$B$2,Colin!$H4191&lt;=$C$3),Colin!$I4191,)</f>
        <v>0</v>
      </c>
      <c r="P4191">
        <f>IF(Colin!$G4191&lt;$B$2,Colin!$I4191,0)</f>
        <v>0</v>
      </c>
      <c r="Q4191">
        <f>IF(Colin!$G4191&lt;$B$1,Colin!$I4191,0)</f>
        <v>0</v>
      </c>
    </row>
    <row r="4192" spans="12:17" x14ac:dyDescent="0.25">
      <c r="L4192">
        <f>IF(AND(Colin!$G4192=$B$1,Colin!$H4192=$C$3),Colin!$I4192,)</f>
        <v>0</v>
      </c>
      <c r="M4192">
        <f>IF(AND(Colin!$G4192=$B$1,Colin!$H4192&lt;=$C$3),Colin!$I4192,)</f>
        <v>0</v>
      </c>
      <c r="N4192">
        <f>IF(AND(Colin!$G4192=$B$2,Colin!$H4192=$C$3),Colin!$I4192,)</f>
        <v>0</v>
      </c>
      <c r="O4192">
        <f>IF(AND(Colin!$G4192=$B$2,Colin!$H4192&lt;=$C$3),Colin!$I4192,)</f>
        <v>0</v>
      </c>
      <c r="P4192">
        <f>IF(Colin!$G4192&lt;$B$2,Colin!$I4192,0)</f>
        <v>0</v>
      </c>
      <c r="Q4192">
        <f>IF(Colin!$G4192&lt;$B$1,Colin!$I4192,0)</f>
        <v>0</v>
      </c>
    </row>
    <row r="4193" spans="12:17" x14ac:dyDescent="0.25">
      <c r="L4193">
        <f>IF(AND(Colin!$G4193=$B$1,Colin!$H4193=$C$3),Colin!$I4193,)</f>
        <v>0</v>
      </c>
      <c r="M4193">
        <f>IF(AND(Colin!$G4193=$B$1,Colin!$H4193&lt;=$C$3),Colin!$I4193,)</f>
        <v>0</v>
      </c>
      <c r="N4193">
        <f>IF(AND(Colin!$G4193=$B$2,Colin!$H4193=$C$3),Colin!$I4193,)</f>
        <v>0</v>
      </c>
      <c r="O4193">
        <f>IF(AND(Colin!$G4193=$B$2,Colin!$H4193&lt;=$C$3),Colin!$I4193,)</f>
        <v>0</v>
      </c>
      <c r="P4193">
        <f>IF(Colin!$G4193&lt;$B$2,Colin!$I4193,0)</f>
        <v>0</v>
      </c>
      <c r="Q4193">
        <f>IF(Colin!$G4193&lt;$B$1,Colin!$I4193,0)</f>
        <v>0</v>
      </c>
    </row>
    <row r="4194" spans="12:17" x14ac:dyDescent="0.25">
      <c r="L4194">
        <f>IF(AND(Colin!$G4194=$B$1,Colin!$H4194=$C$3),Colin!$I4194,)</f>
        <v>0</v>
      </c>
      <c r="M4194">
        <f>IF(AND(Colin!$G4194=$B$1,Colin!$H4194&lt;=$C$3),Colin!$I4194,)</f>
        <v>0</v>
      </c>
      <c r="N4194">
        <f>IF(AND(Colin!$G4194=$B$2,Colin!$H4194=$C$3),Colin!$I4194,)</f>
        <v>0</v>
      </c>
      <c r="O4194">
        <f>IF(AND(Colin!$G4194=$B$2,Colin!$H4194&lt;=$C$3),Colin!$I4194,)</f>
        <v>0</v>
      </c>
      <c r="P4194">
        <f>IF(Colin!$G4194&lt;$B$2,Colin!$I4194,0)</f>
        <v>0</v>
      </c>
      <c r="Q4194">
        <f>IF(Colin!$G4194&lt;$B$1,Colin!$I4194,0)</f>
        <v>0</v>
      </c>
    </row>
    <row r="4195" spans="12:17" x14ac:dyDescent="0.25">
      <c r="L4195">
        <f>IF(AND(Colin!$G4195=$B$1,Colin!$H4195=$C$3),Colin!$I4195,)</f>
        <v>0</v>
      </c>
      <c r="M4195">
        <f>IF(AND(Colin!$G4195=$B$1,Colin!$H4195&lt;=$C$3),Colin!$I4195,)</f>
        <v>0</v>
      </c>
      <c r="N4195">
        <f>IF(AND(Colin!$G4195=$B$2,Colin!$H4195=$C$3),Colin!$I4195,)</f>
        <v>0</v>
      </c>
      <c r="O4195">
        <f>IF(AND(Colin!$G4195=$B$2,Colin!$H4195&lt;=$C$3),Colin!$I4195,)</f>
        <v>0</v>
      </c>
      <c r="P4195">
        <f>IF(Colin!$G4195&lt;$B$2,Colin!$I4195,0)</f>
        <v>0</v>
      </c>
      <c r="Q4195">
        <f>IF(Colin!$G4195&lt;$B$1,Colin!$I4195,0)</f>
        <v>0</v>
      </c>
    </row>
    <row r="4196" spans="12:17" x14ac:dyDescent="0.25">
      <c r="L4196">
        <f>IF(AND(Colin!$G4196=$B$1,Colin!$H4196=$C$3),Colin!$I4196,)</f>
        <v>0</v>
      </c>
      <c r="M4196">
        <f>IF(AND(Colin!$G4196=$B$1,Colin!$H4196&lt;=$C$3),Colin!$I4196,)</f>
        <v>0</v>
      </c>
      <c r="N4196">
        <f>IF(AND(Colin!$G4196=$B$2,Colin!$H4196=$C$3),Colin!$I4196,)</f>
        <v>0</v>
      </c>
      <c r="O4196">
        <f>IF(AND(Colin!$G4196=$B$2,Colin!$H4196&lt;=$C$3),Colin!$I4196,)</f>
        <v>0</v>
      </c>
      <c r="P4196">
        <f>IF(Colin!$G4196&lt;$B$2,Colin!$I4196,0)</f>
        <v>0</v>
      </c>
      <c r="Q4196">
        <f>IF(Colin!$G4196&lt;$B$1,Colin!$I4196,0)</f>
        <v>0</v>
      </c>
    </row>
    <row r="4197" spans="12:17" x14ac:dyDescent="0.25">
      <c r="L4197">
        <f>IF(AND(Colin!$G4197=$B$1,Colin!$H4197=$C$3),Colin!$I4197,)</f>
        <v>0</v>
      </c>
      <c r="M4197">
        <f>IF(AND(Colin!$G4197=$B$1,Colin!$H4197&lt;=$C$3),Colin!$I4197,)</f>
        <v>0</v>
      </c>
      <c r="N4197">
        <f>IF(AND(Colin!$G4197=$B$2,Colin!$H4197=$C$3),Colin!$I4197,)</f>
        <v>0</v>
      </c>
      <c r="O4197">
        <f>IF(AND(Colin!$G4197=$B$2,Colin!$H4197&lt;=$C$3),Colin!$I4197,)</f>
        <v>0</v>
      </c>
      <c r="P4197">
        <f>IF(Colin!$G4197&lt;$B$2,Colin!$I4197,0)</f>
        <v>0</v>
      </c>
      <c r="Q4197">
        <f>IF(Colin!$G4197&lt;$B$1,Colin!$I4197,0)</f>
        <v>0</v>
      </c>
    </row>
    <row r="4198" spans="12:17" x14ac:dyDescent="0.25">
      <c r="L4198">
        <f>IF(AND(Colin!$G4198=$B$1,Colin!$H4198=$C$3),Colin!$I4198,)</f>
        <v>0</v>
      </c>
      <c r="M4198">
        <f>IF(AND(Colin!$G4198=$B$1,Colin!$H4198&lt;=$C$3),Colin!$I4198,)</f>
        <v>0</v>
      </c>
      <c r="N4198">
        <f>IF(AND(Colin!$G4198=$B$2,Colin!$H4198=$C$3),Colin!$I4198,)</f>
        <v>0</v>
      </c>
      <c r="O4198">
        <f>IF(AND(Colin!$G4198=$B$2,Colin!$H4198&lt;=$C$3),Colin!$I4198,)</f>
        <v>0</v>
      </c>
      <c r="P4198">
        <f>IF(Colin!$G4198&lt;$B$2,Colin!$I4198,0)</f>
        <v>0</v>
      </c>
      <c r="Q4198">
        <f>IF(Colin!$G4198&lt;$B$1,Colin!$I4198,0)</f>
        <v>0</v>
      </c>
    </row>
    <row r="4199" spans="12:17" x14ac:dyDescent="0.25">
      <c r="L4199">
        <f>IF(AND(Colin!$G4199=$B$1,Colin!$H4199=$C$3),Colin!$I4199,)</f>
        <v>0</v>
      </c>
      <c r="M4199">
        <f>IF(AND(Colin!$G4199=$B$1,Colin!$H4199&lt;=$C$3),Colin!$I4199,)</f>
        <v>0</v>
      </c>
      <c r="N4199">
        <f>IF(AND(Colin!$G4199=$B$2,Colin!$H4199=$C$3),Colin!$I4199,)</f>
        <v>0</v>
      </c>
      <c r="O4199">
        <f>IF(AND(Colin!$G4199=$B$2,Colin!$H4199&lt;=$C$3),Colin!$I4199,)</f>
        <v>0</v>
      </c>
      <c r="P4199">
        <f>IF(Colin!$G4199&lt;$B$2,Colin!$I4199,0)</f>
        <v>0</v>
      </c>
      <c r="Q4199">
        <f>IF(Colin!$G4199&lt;$B$1,Colin!$I4199,0)</f>
        <v>0</v>
      </c>
    </row>
    <row r="4200" spans="12:17" x14ac:dyDescent="0.25">
      <c r="L4200">
        <f>IF(AND(Colin!$G4200=$B$1,Colin!$H4200=$C$3),Colin!$I4200,)</f>
        <v>0</v>
      </c>
      <c r="M4200">
        <f>IF(AND(Colin!$G4200=$B$1,Colin!$H4200&lt;=$C$3),Colin!$I4200,)</f>
        <v>0</v>
      </c>
      <c r="N4200">
        <f>IF(AND(Colin!$G4200=$B$2,Colin!$H4200=$C$3),Colin!$I4200,)</f>
        <v>0</v>
      </c>
      <c r="O4200">
        <f>IF(AND(Colin!$G4200=$B$2,Colin!$H4200&lt;=$C$3),Colin!$I4200,)</f>
        <v>0</v>
      </c>
      <c r="P4200">
        <f>IF(Colin!$G4200&lt;$B$2,Colin!$I4200,0)</f>
        <v>0</v>
      </c>
      <c r="Q4200">
        <f>IF(Colin!$G4200&lt;$B$1,Colin!$I4200,0)</f>
        <v>0</v>
      </c>
    </row>
    <row r="4201" spans="12:17" x14ac:dyDescent="0.25">
      <c r="L4201">
        <f>IF(AND(Colin!$G4201=$B$1,Colin!$H4201=$C$3),Colin!$I4201,)</f>
        <v>0</v>
      </c>
      <c r="M4201">
        <f>IF(AND(Colin!$G4201=$B$1,Colin!$H4201&lt;=$C$3),Colin!$I4201,)</f>
        <v>0</v>
      </c>
      <c r="N4201">
        <f>IF(AND(Colin!$G4201=$B$2,Colin!$H4201=$C$3),Colin!$I4201,)</f>
        <v>0</v>
      </c>
      <c r="O4201">
        <f>IF(AND(Colin!$G4201=$B$2,Colin!$H4201&lt;=$C$3),Colin!$I4201,)</f>
        <v>0</v>
      </c>
      <c r="P4201">
        <f>IF(Colin!$G4201&lt;$B$2,Colin!$I4201,0)</f>
        <v>0</v>
      </c>
      <c r="Q4201">
        <f>IF(Colin!$G4201&lt;$B$1,Colin!$I4201,0)</f>
        <v>0</v>
      </c>
    </row>
    <row r="4202" spans="12:17" x14ac:dyDescent="0.25">
      <c r="L4202">
        <f>IF(AND(Colin!$G4202=$B$1,Colin!$H4202=$C$3),Colin!$I4202,)</f>
        <v>0</v>
      </c>
      <c r="M4202">
        <f>IF(AND(Colin!$G4202=$B$1,Colin!$H4202&lt;=$C$3),Colin!$I4202,)</f>
        <v>0</v>
      </c>
      <c r="N4202">
        <f>IF(AND(Colin!$G4202=$B$2,Colin!$H4202=$C$3),Colin!$I4202,)</f>
        <v>0</v>
      </c>
      <c r="O4202">
        <f>IF(AND(Colin!$G4202=$B$2,Colin!$H4202&lt;=$C$3),Colin!$I4202,)</f>
        <v>0</v>
      </c>
      <c r="P4202">
        <f>IF(Colin!$G4202&lt;$B$2,Colin!$I4202,0)</f>
        <v>0</v>
      </c>
      <c r="Q4202">
        <f>IF(Colin!$G4202&lt;$B$1,Colin!$I4202,0)</f>
        <v>0</v>
      </c>
    </row>
    <row r="4203" spans="12:17" x14ac:dyDescent="0.25">
      <c r="L4203">
        <f>IF(AND(Colin!$G4203=$B$1,Colin!$H4203=$C$3),Colin!$I4203,)</f>
        <v>0</v>
      </c>
      <c r="M4203">
        <f>IF(AND(Colin!$G4203=$B$1,Colin!$H4203&lt;=$C$3),Colin!$I4203,)</f>
        <v>0</v>
      </c>
      <c r="N4203">
        <f>IF(AND(Colin!$G4203=$B$2,Colin!$H4203=$C$3),Colin!$I4203,)</f>
        <v>0</v>
      </c>
      <c r="O4203">
        <f>IF(AND(Colin!$G4203=$B$2,Colin!$H4203&lt;=$C$3),Colin!$I4203,)</f>
        <v>0</v>
      </c>
      <c r="P4203">
        <f>IF(Colin!$G4203&lt;$B$2,Colin!$I4203,0)</f>
        <v>0</v>
      </c>
      <c r="Q4203">
        <f>IF(Colin!$G4203&lt;$B$1,Colin!$I4203,0)</f>
        <v>0</v>
      </c>
    </row>
    <row r="4204" spans="12:17" x14ac:dyDescent="0.25">
      <c r="L4204">
        <f>IF(AND(Colin!$G4204=$B$1,Colin!$H4204=$C$3),Colin!$I4204,)</f>
        <v>0</v>
      </c>
      <c r="M4204">
        <f>IF(AND(Colin!$G4204=$B$1,Colin!$H4204&lt;=$C$3),Colin!$I4204,)</f>
        <v>0</v>
      </c>
      <c r="N4204">
        <f>IF(AND(Colin!$G4204=$B$2,Colin!$H4204=$C$3),Colin!$I4204,)</f>
        <v>0</v>
      </c>
      <c r="O4204">
        <f>IF(AND(Colin!$G4204=$B$2,Colin!$H4204&lt;=$C$3),Colin!$I4204,)</f>
        <v>0</v>
      </c>
      <c r="P4204">
        <f>IF(Colin!$G4204&lt;$B$2,Colin!$I4204,0)</f>
        <v>0</v>
      </c>
      <c r="Q4204">
        <f>IF(Colin!$G4204&lt;$B$1,Colin!$I4204,0)</f>
        <v>0</v>
      </c>
    </row>
    <row r="4205" spans="12:17" x14ac:dyDescent="0.25">
      <c r="L4205">
        <f>IF(AND(Colin!$G4205=$B$1,Colin!$H4205=$C$3),Colin!$I4205,)</f>
        <v>0</v>
      </c>
      <c r="M4205">
        <f>IF(AND(Colin!$G4205=$B$1,Colin!$H4205&lt;=$C$3),Colin!$I4205,)</f>
        <v>0</v>
      </c>
      <c r="N4205">
        <f>IF(AND(Colin!$G4205=$B$2,Colin!$H4205=$C$3),Colin!$I4205,)</f>
        <v>0</v>
      </c>
      <c r="O4205">
        <f>IF(AND(Colin!$G4205=$B$2,Colin!$H4205&lt;=$C$3),Colin!$I4205,)</f>
        <v>0</v>
      </c>
      <c r="P4205">
        <f>IF(Colin!$G4205&lt;$B$2,Colin!$I4205,0)</f>
        <v>0</v>
      </c>
      <c r="Q4205">
        <f>IF(Colin!$G4205&lt;$B$1,Colin!$I4205,0)</f>
        <v>0</v>
      </c>
    </row>
    <row r="4206" spans="12:17" x14ac:dyDescent="0.25">
      <c r="L4206">
        <f>IF(AND(Colin!$G4206=$B$1,Colin!$H4206=$C$3),Colin!$I4206,)</f>
        <v>0</v>
      </c>
      <c r="M4206">
        <f>IF(AND(Colin!$G4206=$B$1,Colin!$H4206&lt;=$C$3),Colin!$I4206,)</f>
        <v>0</v>
      </c>
      <c r="N4206">
        <f>IF(AND(Colin!$G4206=$B$2,Colin!$H4206=$C$3),Colin!$I4206,)</f>
        <v>0</v>
      </c>
      <c r="O4206">
        <f>IF(AND(Colin!$G4206=$B$2,Colin!$H4206&lt;=$C$3),Colin!$I4206,)</f>
        <v>0</v>
      </c>
      <c r="P4206">
        <f>IF(Colin!$G4206&lt;$B$2,Colin!$I4206,0)</f>
        <v>0</v>
      </c>
      <c r="Q4206">
        <f>IF(Colin!$G4206&lt;$B$1,Colin!$I4206,0)</f>
        <v>0</v>
      </c>
    </row>
    <row r="4207" spans="12:17" x14ac:dyDescent="0.25">
      <c r="L4207">
        <f>IF(AND(Colin!$G4207=$B$1,Colin!$H4207=$C$3),Colin!$I4207,)</f>
        <v>0</v>
      </c>
      <c r="M4207">
        <f>IF(AND(Colin!$G4207=$B$1,Colin!$H4207&lt;=$C$3),Colin!$I4207,)</f>
        <v>0</v>
      </c>
      <c r="N4207">
        <f>IF(AND(Colin!$G4207=$B$2,Colin!$H4207=$C$3),Colin!$I4207,)</f>
        <v>0</v>
      </c>
      <c r="O4207">
        <f>IF(AND(Colin!$G4207=$B$2,Colin!$H4207&lt;=$C$3),Colin!$I4207,)</f>
        <v>0</v>
      </c>
      <c r="P4207">
        <f>IF(Colin!$G4207&lt;$B$2,Colin!$I4207,0)</f>
        <v>0</v>
      </c>
      <c r="Q4207">
        <f>IF(Colin!$G4207&lt;$B$1,Colin!$I4207,0)</f>
        <v>0</v>
      </c>
    </row>
    <row r="4208" spans="12:17" x14ac:dyDescent="0.25">
      <c r="L4208">
        <f>IF(AND(Colin!$G4208=$B$1,Colin!$H4208=$C$3),Colin!$I4208,)</f>
        <v>0</v>
      </c>
      <c r="M4208">
        <f>IF(AND(Colin!$G4208=$B$1,Colin!$H4208&lt;=$C$3),Colin!$I4208,)</f>
        <v>0</v>
      </c>
      <c r="N4208">
        <f>IF(AND(Colin!$G4208=$B$2,Colin!$H4208=$C$3),Colin!$I4208,)</f>
        <v>0</v>
      </c>
      <c r="O4208">
        <f>IF(AND(Colin!$G4208=$B$2,Colin!$H4208&lt;=$C$3),Colin!$I4208,)</f>
        <v>0</v>
      </c>
      <c r="P4208">
        <f>IF(Colin!$G4208&lt;$B$2,Colin!$I4208,0)</f>
        <v>0</v>
      </c>
      <c r="Q4208">
        <f>IF(Colin!$G4208&lt;$B$1,Colin!$I4208,0)</f>
        <v>0</v>
      </c>
    </row>
    <row r="4209" spans="12:17" x14ac:dyDescent="0.25">
      <c r="L4209">
        <f>IF(AND(Colin!$G4209=$B$1,Colin!$H4209=$C$3),Colin!$I4209,)</f>
        <v>0</v>
      </c>
      <c r="M4209">
        <f>IF(AND(Colin!$G4209=$B$1,Colin!$H4209&lt;=$C$3),Colin!$I4209,)</f>
        <v>0</v>
      </c>
      <c r="N4209">
        <f>IF(AND(Colin!$G4209=$B$2,Colin!$H4209=$C$3),Colin!$I4209,)</f>
        <v>0</v>
      </c>
      <c r="O4209">
        <f>IF(AND(Colin!$G4209=$B$2,Colin!$H4209&lt;=$C$3),Colin!$I4209,)</f>
        <v>0</v>
      </c>
      <c r="P4209">
        <f>IF(Colin!$G4209&lt;$B$2,Colin!$I4209,0)</f>
        <v>0</v>
      </c>
      <c r="Q4209">
        <f>IF(Colin!$G4209&lt;$B$1,Colin!$I4209,0)</f>
        <v>0</v>
      </c>
    </row>
    <row r="4210" spans="12:17" x14ac:dyDescent="0.25">
      <c r="L4210">
        <f>IF(AND(Colin!$G4210=$B$1,Colin!$H4210=$C$3),Colin!$I4210,)</f>
        <v>0</v>
      </c>
      <c r="M4210">
        <f>IF(AND(Colin!$G4210=$B$1,Colin!$H4210&lt;=$C$3),Colin!$I4210,)</f>
        <v>0</v>
      </c>
      <c r="N4210">
        <f>IF(AND(Colin!$G4210=$B$2,Colin!$H4210=$C$3),Colin!$I4210,)</f>
        <v>0</v>
      </c>
      <c r="O4210">
        <f>IF(AND(Colin!$G4210=$B$2,Colin!$H4210&lt;=$C$3),Colin!$I4210,)</f>
        <v>0</v>
      </c>
      <c r="P4210">
        <f>IF(Colin!$G4210&lt;$B$2,Colin!$I4210,0)</f>
        <v>0</v>
      </c>
      <c r="Q4210">
        <f>IF(Colin!$G4210&lt;$B$1,Colin!$I4210,0)</f>
        <v>0</v>
      </c>
    </row>
    <row r="4211" spans="12:17" x14ac:dyDescent="0.25">
      <c r="L4211">
        <f>IF(AND(Colin!$G4211=$B$1,Colin!$H4211=$C$3),Colin!$I4211,)</f>
        <v>0</v>
      </c>
      <c r="M4211">
        <f>IF(AND(Colin!$G4211=$B$1,Colin!$H4211&lt;=$C$3),Colin!$I4211,)</f>
        <v>0</v>
      </c>
      <c r="N4211">
        <f>IF(AND(Colin!$G4211=$B$2,Colin!$H4211=$C$3),Colin!$I4211,)</f>
        <v>0</v>
      </c>
      <c r="O4211">
        <f>IF(AND(Colin!$G4211=$B$2,Colin!$H4211&lt;=$C$3),Colin!$I4211,)</f>
        <v>0</v>
      </c>
      <c r="P4211">
        <f>IF(Colin!$G4211&lt;$B$2,Colin!$I4211,0)</f>
        <v>0</v>
      </c>
      <c r="Q4211">
        <f>IF(Colin!$G4211&lt;$B$1,Colin!$I4211,0)</f>
        <v>0</v>
      </c>
    </row>
    <row r="4212" spans="12:17" x14ac:dyDescent="0.25">
      <c r="L4212">
        <f>IF(AND(Colin!$G4212=$B$1,Colin!$H4212=$C$3),Colin!$I4212,)</f>
        <v>0</v>
      </c>
      <c r="M4212">
        <f>IF(AND(Colin!$G4212=$B$1,Colin!$H4212&lt;=$C$3),Colin!$I4212,)</f>
        <v>0</v>
      </c>
      <c r="N4212">
        <f>IF(AND(Colin!$G4212=$B$2,Colin!$H4212=$C$3),Colin!$I4212,)</f>
        <v>0</v>
      </c>
      <c r="O4212">
        <f>IF(AND(Colin!$G4212=$B$2,Colin!$H4212&lt;=$C$3),Colin!$I4212,)</f>
        <v>0</v>
      </c>
      <c r="P4212">
        <f>IF(Colin!$G4212&lt;$B$2,Colin!$I4212,0)</f>
        <v>0</v>
      </c>
      <c r="Q4212">
        <f>IF(Colin!$G4212&lt;$B$1,Colin!$I4212,0)</f>
        <v>0</v>
      </c>
    </row>
    <row r="4213" spans="12:17" x14ac:dyDescent="0.25">
      <c r="L4213">
        <f>IF(AND(Colin!$G4213=$B$1,Colin!$H4213=$C$3),Colin!$I4213,)</f>
        <v>0</v>
      </c>
      <c r="M4213">
        <f>IF(AND(Colin!$G4213=$B$1,Colin!$H4213&lt;=$C$3),Colin!$I4213,)</f>
        <v>0</v>
      </c>
      <c r="N4213">
        <f>IF(AND(Colin!$G4213=$B$2,Colin!$H4213=$C$3),Colin!$I4213,)</f>
        <v>0</v>
      </c>
      <c r="O4213">
        <f>IF(AND(Colin!$G4213=$B$2,Colin!$H4213&lt;=$C$3),Colin!$I4213,)</f>
        <v>0</v>
      </c>
      <c r="P4213">
        <f>IF(Colin!$G4213&lt;$B$2,Colin!$I4213,0)</f>
        <v>0</v>
      </c>
      <c r="Q4213">
        <f>IF(Colin!$G4213&lt;$B$1,Colin!$I4213,0)</f>
        <v>0</v>
      </c>
    </row>
    <row r="4214" spans="12:17" x14ac:dyDescent="0.25">
      <c r="L4214">
        <f>IF(AND(Colin!$G4214=$B$1,Colin!$H4214=$C$3),Colin!$I4214,)</f>
        <v>0</v>
      </c>
      <c r="M4214">
        <f>IF(AND(Colin!$G4214=$B$1,Colin!$H4214&lt;=$C$3),Colin!$I4214,)</f>
        <v>0</v>
      </c>
      <c r="N4214">
        <f>IF(AND(Colin!$G4214=$B$2,Colin!$H4214=$C$3),Colin!$I4214,)</f>
        <v>0</v>
      </c>
      <c r="O4214">
        <f>IF(AND(Colin!$G4214=$B$2,Colin!$H4214&lt;=$C$3),Colin!$I4214,)</f>
        <v>0</v>
      </c>
      <c r="P4214">
        <f>IF(Colin!$G4214&lt;$B$2,Colin!$I4214,0)</f>
        <v>0</v>
      </c>
      <c r="Q4214">
        <f>IF(Colin!$G4214&lt;$B$1,Colin!$I4214,0)</f>
        <v>0</v>
      </c>
    </row>
    <row r="4215" spans="12:17" x14ac:dyDescent="0.25">
      <c r="L4215">
        <f>IF(AND(Colin!$G4215=$B$1,Colin!$H4215=$C$3),Colin!$I4215,)</f>
        <v>0</v>
      </c>
      <c r="M4215">
        <f>IF(AND(Colin!$G4215=$B$1,Colin!$H4215&lt;=$C$3),Colin!$I4215,)</f>
        <v>0</v>
      </c>
      <c r="N4215">
        <f>IF(AND(Colin!$G4215=$B$2,Colin!$H4215=$C$3),Colin!$I4215,)</f>
        <v>0</v>
      </c>
      <c r="O4215">
        <f>IF(AND(Colin!$G4215=$B$2,Colin!$H4215&lt;=$C$3),Colin!$I4215,)</f>
        <v>0</v>
      </c>
      <c r="P4215">
        <f>IF(Colin!$G4215&lt;$B$2,Colin!$I4215,0)</f>
        <v>0</v>
      </c>
      <c r="Q4215">
        <f>IF(Colin!$G4215&lt;$B$1,Colin!$I4215,0)</f>
        <v>0</v>
      </c>
    </row>
    <row r="4216" spans="12:17" x14ac:dyDescent="0.25">
      <c r="L4216">
        <f>IF(AND(Colin!$G4216=$B$1,Colin!$H4216=$C$3),Colin!$I4216,)</f>
        <v>0</v>
      </c>
      <c r="M4216">
        <f>IF(AND(Colin!$G4216=$B$1,Colin!$H4216&lt;=$C$3),Colin!$I4216,)</f>
        <v>0</v>
      </c>
      <c r="N4216">
        <f>IF(AND(Colin!$G4216=$B$2,Colin!$H4216=$C$3),Colin!$I4216,)</f>
        <v>0</v>
      </c>
      <c r="O4216">
        <f>IF(AND(Colin!$G4216=$B$2,Colin!$H4216&lt;=$C$3),Colin!$I4216,)</f>
        <v>0</v>
      </c>
      <c r="P4216">
        <f>IF(Colin!$G4216&lt;$B$2,Colin!$I4216,0)</f>
        <v>0</v>
      </c>
      <c r="Q4216">
        <f>IF(Colin!$G4216&lt;$B$1,Colin!$I4216,0)</f>
        <v>0</v>
      </c>
    </row>
    <row r="4217" spans="12:17" x14ac:dyDescent="0.25">
      <c r="L4217">
        <f>IF(AND(Colin!$G4217=$B$1,Colin!$H4217=$C$3),Colin!$I4217,)</f>
        <v>0</v>
      </c>
      <c r="M4217">
        <f>IF(AND(Colin!$G4217=$B$1,Colin!$H4217&lt;=$C$3),Colin!$I4217,)</f>
        <v>0</v>
      </c>
      <c r="N4217">
        <f>IF(AND(Colin!$G4217=$B$2,Colin!$H4217=$C$3),Colin!$I4217,)</f>
        <v>0</v>
      </c>
      <c r="O4217">
        <f>IF(AND(Colin!$G4217=$B$2,Colin!$H4217&lt;=$C$3),Colin!$I4217,)</f>
        <v>0</v>
      </c>
      <c r="P4217">
        <f>IF(Colin!$G4217&lt;$B$2,Colin!$I4217,0)</f>
        <v>0</v>
      </c>
      <c r="Q4217">
        <f>IF(Colin!$G4217&lt;$B$1,Colin!$I4217,0)</f>
        <v>0</v>
      </c>
    </row>
    <row r="4218" spans="12:17" x14ac:dyDescent="0.25">
      <c r="L4218">
        <f>IF(AND(Colin!$G4218=$B$1,Colin!$H4218=$C$3),Colin!$I4218,)</f>
        <v>0</v>
      </c>
      <c r="M4218">
        <f>IF(AND(Colin!$G4218=$B$1,Colin!$H4218&lt;=$C$3),Colin!$I4218,)</f>
        <v>0</v>
      </c>
      <c r="N4218">
        <f>IF(AND(Colin!$G4218=$B$2,Colin!$H4218=$C$3),Colin!$I4218,)</f>
        <v>0</v>
      </c>
      <c r="O4218">
        <f>IF(AND(Colin!$G4218=$B$2,Colin!$H4218&lt;=$C$3),Colin!$I4218,)</f>
        <v>0</v>
      </c>
      <c r="P4218">
        <f>IF(Colin!$G4218&lt;$B$2,Colin!$I4218,0)</f>
        <v>0</v>
      </c>
      <c r="Q4218">
        <f>IF(Colin!$G4218&lt;$B$1,Colin!$I4218,0)</f>
        <v>0</v>
      </c>
    </row>
    <row r="4219" spans="12:17" x14ac:dyDescent="0.25">
      <c r="L4219">
        <f>IF(AND(Colin!$G4219=$B$1,Colin!$H4219=$C$3),Colin!$I4219,)</f>
        <v>0</v>
      </c>
      <c r="M4219">
        <f>IF(AND(Colin!$G4219=$B$1,Colin!$H4219&lt;=$C$3),Colin!$I4219,)</f>
        <v>0</v>
      </c>
      <c r="N4219">
        <f>IF(AND(Colin!$G4219=$B$2,Colin!$H4219=$C$3),Colin!$I4219,)</f>
        <v>0</v>
      </c>
      <c r="O4219">
        <f>IF(AND(Colin!$G4219=$B$2,Colin!$H4219&lt;=$C$3),Colin!$I4219,)</f>
        <v>0</v>
      </c>
      <c r="P4219">
        <f>IF(Colin!$G4219&lt;$B$2,Colin!$I4219,0)</f>
        <v>0</v>
      </c>
      <c r="Q4219">
        <f>IF(Colin!$G4219&lt;$B$1,Colin!$I4219,0)</f>
        <v>0</v>
      </c>
    </row>
    <row r="4220" spans="12:17" x14ac:dyDescent="0.25">
      <c r="L4220">
        <f>IF(AND(Colin!$G4220=$B$1,Colin!$H4220=$C$3),Colin!$I4220,)</f>
        <v>0</v>
      </c>
      <c r="M4220">
        <f>IF(AND(Colin!$G4220=$B$1,Colin!$H4220&lt;=$C$3),Colin!$I4220,)</f>
        <v>0</v>
      </c>
      <c r="N4220">
        <f>IF(AND(Colin!$G4220=$B$2,Colin!$H4220=$C$3),Colin!$I4220,)</f>
        <v>0</v>
      </c>
      <c r="O4220">
        <f>IF(AND(Colin!$G4220=$B$2,Colin!$H4220&lt;=$C$3),Colin!$I4220,)</f>
        <v>0</v>
      </c>
      <c r="P4220">
        <f>IF(Colin!$G4220&lt;$B$2,Colin!$I4220,0)</f>
        <v>0</v>
      </c>
      <c r="Q4220">
        <f>IF(Colin!$G4220&lt;$B$1,Colin!$I4220,0)</f>
        <v>0</v>
      </c>
    </row>
    <row r="4221" spans="12:17" x14ac:dyDescent="0.25">
      <c r="L4221">
        <f>IF(AND(Colin!$G4221=$B$1,Colin!$H4221=$C$3),Colin!$I4221,)</f>
        <v>0</v>
      </c>
      <c r="M4221">
        <f>IF(AND(Colin!$G4221=$B$1,Colin!$H4221&lt;=$C$3),Colin!$I4221,)</f>
        <v>0</v>
      </c>
      <c r="N4221">
        <f>IF(AND(Colin!$G4221=$B$2,Colin!$H4221=$C$3),Colin!$I4221,)</f>
        <v>0</v>
      </c>
      <c r="O4221">
        <f>IF(AND(Colin!$G4221=$B$2,Colin!$H4221&lt;=$C$3),Colin!$I4221,)</f>
        <v>0</v>
      </c>
      <c r="P4221">
        <f>IF(Colin!$G4221&lt;$B$2,Colin!$I4221,0)</f>
        <v>0</v>
      </c>
      <c r="Q4221">
        <f>IF(Colin!$G4221&lt;$B$1,Colin!$I4221,0)</f>
        <v>0</v>
      </c>
    </row>
    <row r="4222" spans="12:17" x14ac:dyDescent="0.25">
      <c r="L4222">
        <f>IF(AND(Colin!$G4222=$B$1,Colin!$H4222=$C$3),Colin!$I4222,)</f>
        <v>0</v>
      </c>
      <c r="M4222">
        <f>IF(AND(Colin!$G4222=$B$1,Colin!$H4222&lt;=$C$3),Colin!$I4222,)</f>
        <v>0</v>
      </c>
      <c r="N4222">
        <f>IF(AND(Colin!$G4222=$B$2,Colin!$H4222=$C$3),Colin!$I4222,)</f>
        <v>0</v>
      </c>
      <c r="O4222">
        <f>IF(AND(Colin!$G4222=$B$2,Colin!$H4222&lt;=$C$3),Colin!$I4222,)</f>
        <v>0</v>
      </c>
      <c r="P4222">
        <f>IF(Colin!$G4222&lt;$B$2,Colin!$I4222,0)</f>
        <v>0</v>
      </c>
      <c r="Q4222">
        <f>IF(Colin!$G4222&lt;$B$1,Colin!$I4222,0)</f>
        <v>0</v>
      </c>
    </row>
    <row r="4223" spans="12:17" x14ac:dyDescent="0.25">
      <c r="L4223">
        <f>IF(AND(Colin!$G4223=$B$1,Colin!$H4223=$C$3),Colin!$I4223,)</f>
        <v>0</v>
      </c>
      <c r="M4223">
        <f>IF(AND(Colin!$G4223=$B$1,Colin!$H4223&lt;=$C$3),Colin!$I4223,)</f>
        <v>0</v>
      </c>
      <c r="N4223">
        <f>IF(AND(Colin!$G4223=$B$2,Colin!$H4223=$C$3),Colin!$I4223,)</f>
        <v>0</v>
      </c>
      <c r="O4223">
        <f>IF(AND(Colin!$G4223=$B$2,Colin!$H4223&lt;=$C$3),Colin!$I4223,)</f>
        <v>0</v>
      </c>
      <c r="P4223">
        <f>IF(Colin!$G4223&lt;$B$2,Colin!$I4223,0)</f>
        <v>0</v>
      </c>
      <c r="Q4223">
        <f>IF(Colin!$G4223&lt;$B$1,Colin!$I4223,0)</f>
        <v>0</v>
      </c>
    </row>
    <row r="4224" spans="12:17" x14ac:dyDescent="0.25">
      <c r="L4224">
        <f>IF(AND(Colin!$G4224=$B$1,Colin!$H4224=$C$3),Colin!$I4224,)</f>
        <v>0</v>
      </c>
      <c r="M4224">
        <f>IF(AND(Colin!$G4224=$B$1,Colin!$H4224&lt;=$C$3),Colin!$I4224,)</f>
        <v>0</v>
      </c>
      <c r="N4224">
        <f>IF(AND(Colin!$G4224=$B$2,Colin!$H4224=$C$3),Colin!$I4224,)</f>
        <v>0</v>
      </c>
      <c r="O4224">
        <f>IF(AND(Colin!$G4224=$B$2,Colin!$H4224&lt;=$C$3),Colin!$I4224,)</f>
        <v>0</v>
      </c>
      <c r="P4224">
        <f>IF(Colin!$G4224&lt;$B$2,Colin!$I4224,0)</f>
        <v>0</v>
      </c>
      <c r="Q4224">
        <f>IF(Colin!$G4224&lt;$B$1,Colin!$I4224,0)</f>
        <v>0</v>
      </c>
    </row>
    <row r="4225" spans="12:17" x14ac:dyDescent="0.25">
      <c r="L4225">
        <f>IF(AND(Colin!$G4225=$B$1,Colin!$H4225=$C$3),Colin!$I4225,)</f>
        <v>0</v>
      </c>
      <c r="M4225">
        <f>IF(AND(Colin!$G4225=$B$1,Colin!$H4225&lt;=$C$3),Colin!$I4225,)</f>
        <v>0</v>
      </c>
      <c r="N4225">
        <f>IF(AND(Colin!$G4225=$B$2,Colin!$H4225=$C$3),Colin!$I4225,)</f>
        <v>0</v>
      </c>
      <c r="O4225">
        <f>IF(AND(Colin!$G4225=$B$2,Colin!$H4225&lt;=$C$3),Colin!$I4225,)</f>
        <v>0</v>
      </c>
      <c r="P4225">
        <f>IF(Colin!$G4225&lt;$B$2,Colin!$I4225,0)</f>
        <v>0</v>
      </c>
      <c r="Q4225">
        <f>IF(Colin!$G4225&lt;$B$1,Colin!$I4225,0)</f>
        <v>0</v>
      </c>
    </row>
    <row r="4226" spans="12:17" x14ac:dyDescent="0.25">
      <c r="L4226">
        <f>IF(AND(Colin!$G4226=$B$1,Colin!$H4226=$C$3),Colin!$I4226,)</f>
        <v>0</v>
      </c>
      <c r="M4226">
        <f>IF(AND(Colin!$G4226=$B$1,Colin!$H4226&lt;=$C$3),Colin!$I4226,)</f>
        <v>0</v>
      </c>
      <c r="N4226">
        <f>IF(AND(Colin!$G4226=$B$2,Colin!$H4226=$C$3),Colin!$I4226,)</f>
        <v>0</v>
      </c>
      <c r="O4226">
        <f>IF(AND(Colin!$G4226=$B$2,Colin!$H4226&lt;=$C$3),Colin!$I4226,)</f>
        <v>0</v>
      </c>
      <c r="P4226">
        <f>IF(Colin!$G4226&lt;$B$2,Colin!$I4226,0)</f>
        <v>0</v>
      </c>
      <c r="Q4226">
        <f>IF(Colin!$G4226&lt;$B$1,Colin!$I4226,0)</f>
        <v>0</v>
      </c>
    </row>
    <row r="4227" spans="12:17" x14ac:dyDescent="0.25">
      <c r="L4227">
        <f>IF(AND(Colin!$G4227=$B$1,Colin!$H4227=$C$3),Colin!$I4227,)</f>
        <v>0</v>
      </c>
      <c r="M4227">
        <f>IF(AND(Colin!$G4227=$B$1,Colin!$H4227&lt;=$C$3),Colin!$I4227,)</f>
        <v>0</v>
      </c>
      <c r="N4227">
        <f>IF(AND(Colin!$G4227=$B$2,Colin!$H4227=$C$3),Colin!$I4227,)</f>
        <v>0</v>
      </c>
      <c r="O4227">
        <f>IF(AND(Colin!$G4227=$B$2,Colin!$H4227&lt;=$C$3),Colin!$I4227,)</f>
        <v>0</v>
      </c>
      <c r="P4227">
        <f>IF(Colin!$G4227&lt;$B$2,Colin!$I4227,0)</f>
        <v>0</v>
      </c>
      <c r="Q4227">
        <f>IF(Colin!$G4227&lt;$B$1,Colin!$I4227,0)</f>
        <v>0</v>
      </c>
    </row>
    <row r="4228" spans="12:17" x14ac:dyDescent="0.25">
      <c r="L4228">
        <f>IF(AND(Colin!$G4228=$B$1,Colin!$H4228=$C$3),Colin!$I4228,)</f>
        <v>0</v>
      </c>
      <c r="M4228">
        <f>IF(AND(Colin!$G4228=$B$1,Colin!$H4228&lt;=$C$3),Colin!$I4228,)</f>
        <v>0</v>
      </c>
      <c r="N4228">
        <f>IF(AND(Colin!$G4228=$B$2,Colin!$H4228=$C$3),Colin!$I4228,)</f>
        <v>0</v>
      </c>
      <c r="O4228">
        <f>IF(AND(Colin!$G4228=$B$2,Colin!$H4228&lt;=$C$3),Colin!$I4228,)</f>
        <v>0</v>
      </c>
      <c r="P4228">
        <f>IF(Colin!$G4228&lt;$B$2,Colin!$I4228,0)</f>
        <v>0</v>
      </c>
      <c r="Q4228">
        <f>IF(Colin!$G4228&lt;$B$1,Colin!$I4228,0)</f>
        <v>0</v>
      </c>
    </row>
    <row r="4229" spans="12:17" x14ac:dyDescent="0.25">
      <c r="L4229">
        <f>IF(AND(Colin!$G4229=$B$1,Colin!$H4229=$C$3),Colin!$I4229,)</f>
        <v>0</v>
      </c>
      <c r="M4229">
        <f>IF(AND(Colin!$G4229=$B$1,Colin!$H4229&lt;=$C$3),Colin!$I4229,)</f>
        <v>0</v>
      </c>
      <c r="N4229">
        <f>IF(AND(Colin!$G4229=$B$2,Colin!$H4229=$C$3),Colin!$I4229,)</f>
        <v>0</v>
      </c>
      <c r="O4229">
        <f>IF(AND(Colin!$G4229=$B$2,Colin!$H4229&lt;=$C$3),Colin!$I4229,)</f>
        <v>0</v>
      </c>
      <c r="P4229">
        <f>IF(Colin!$G4229&lt;$B$2,Colin!$I4229,0)</f>
        <v>0</v>
      </c>
      <c r="Q4229">
        <f>IF(Colin!$G4229&lt;$B$1,Colin!$I4229,0)</f>
        <v>0</v>
      </c>
    </row>
    <row r="4230" spans="12:17" x14ac:dyDescent="0.25">
      <c r="L4230">
        <f>IF(AND(Colin!$G4230=$B$1,Colin!$H4230=$C$3),Colin!$I4230,)</f>
        <v>0</v>
      </c>
      <c r="M4230">
        <f>IF(AND(Colin!$G4230=$B$1,Colin!$H4230&lt;=$C$3),Colin!$I4230,)</f>
        <v>0</v>
      </c>
      <c r="N4230">
        <f>IF(AND(Colin!$G4230=$B$2,Colin!$H4230=$C$3),Colin!$I4230,)</f>
        <v>0</v>
      </c>
      <c r="O4230">
        <f>IF(AND(Colin!$G4230=$B$2,Colin!$H4230&lt;=$C$3),Colin!$I4230,)</f>
        <v>0</v>
      </c>
      <c r="P4230">
        <f>IF(Colin!$G4230&lt;$B$2,Colin!$I4230,0)</f>
        <v>0</v>
      </c>
      <c r="Q4230">
        <f>IF(Colin!$G4230&lt;$B$1,Colin!$I4230,0)</f>
        <v>0</v>
      </c>
    </row>
    <row r="4231" spans="12:17" x14ac:dyDescent="0.25">
      <c r="L4231">
        <f>IF(AND(Colin!$G4231=$B$1,Colin!$H4231=$C$3),Colin!$I4231,)</f>
        <v>0</v>
      </c>
      <c r="M4231">
        <f>IF(AND(Colin!$G4231=$B$1,Colin!$H4231&lt;=$C$3),Colin!$I4231,)</f>
        <v>0</v>
      </c>
      <c r="N4231">
        <f>IF(AND(Colin!$G4231=$B$2,Colin!$H4231=$C$3),Colin!$I4231,)</f>
        <v>0</v>
      </c>
      <c r="O4231">
        <f>IF(AND(Colin!$G4231=$B$2,Colin!$H4231&lt;=$C$3),Colin!$I4231,)</f>
        <v>0</v>
      </c>
      <c r="P4231">
        <f>IF(Colin!$G4231&lt;$B$2,Colin!$I4231,0)</f>
        <v>0</v>
      </c>
      <c r="Q4231">
        <f>IF(Colin!$G4231&lt;$B$1,Colin!$I4231,0)</f>
        <v>0</v>
      </c>
    </row>
    <row r="4232" spans="12:17" x14ac:dyDescent="0.25">
      <c r="L4232">
        <f>IF(AND(Colin!$G4232=$B$1,Colin!$H4232=$C$3),Colin!$I4232,)</f>
        <v>0</v>
      </c>
      <c r="M4232">
        <f>IF(AND(Colin!$G4232=$B$1,Colin!$H4232&lt;=$C$3),Colin!$I4232,)</f>
        <v>0</v>
      </c>
      <c r="N4232">
        <f>IF(AND(Colin!$G4232=$B$2,Colin!$H4232=$C$3),Colin!$I4232,)</f>
        <v>0</v>
      </c>
      <c r="O4232">
        <f>IF(AND(Colin!$G4232=$B$2,Colin!$H4232&lt;=$C$3),Colin!$I4232,)</f>
        <v>0</v>
      </c>
      <c r="P4232">
        <f>IF(Colin!$G4232&lt;$B$2,Colin!$I4232,0)</f>
        <v>0</v>
      </c>
      <c r="Q4232">
        <f>IF(Colin!$G4232&lt;$B$1,Colin!$I4232,0)</f>
        <v>0</v>
      </c>
    </row>
    <row r="4233" spans="12:17" x14ac:dyDescent="0.25">
      <c r="L4233">
        <f>IF(AND(Colin!$G4233=$B$1,Colin!$H4233=$C$3),Colin!$I4233,)</f>
        <v>0</v>
      </c>
      <c r="M4233">
        <f>IF(AND(Colin!$G4233=$B$1,Colin!$H4233&lt;=$C$3),Colin!$I4233,)</f>
        <v>0</v>
      </c>
      <c r="N4233">
        <f>IF(AND(Colin!$G4233=$B$2,Colin!$H4233=$C$3),Colin!$I4233,)</f>
        <v>0</v>
      </c>
      <c r="O4233">
        <f>IF(AND(Colin!$G4233=$B$2,Colin!$H4233&lt;=$C$3),Colin!$I4233,)</f>
        <v>0</v>
      </c>
      <c r="P4233">
        <f>IF(Colin!$G4233&lt;$B$2,Colin!$I4233,0)</f>
        <v>0</v>
      </c>
      <c r="Q4233">
        <f>IF(Colin!$G4233&lt;$B$1,Colin!$I4233,0)</f>
        <v>0</v>
      </c>
    </row>
    <row r="4234" spans="12:17" x14ac:dyDescent="0.25">
      <c r="L4234">
        <f>IF(AND(Colin!$G4234=$B$1,Colin!$H4234=$C$3),Colin!$I4234,)</f>
        <v>0</v>
      </c>
      <c r="M4234">
        <f>IF(AND(Colin!$G4234=$B$1,Colin!$H4234&lt;=$C$3),Colin!$I4234,)</f>
        <v>0</v>
      </c>
      <c r="N4234">
        <f>IF(AND(Colin!$G4234=$B$2,Colin!$H4234=$C$3),Colin!$I4234,)</f>
        <v>0</v>
      </c>
      <c r="O4234">
        <f>IF(AND(Colin!$G4234=$B$2,Colin!$H4234&lt;=$C$3),Colin!$I4234,)</f>
        <v>0</v>
      </c>
      <c r="P4234">
        <f>IF(Colin!$G4234&lt;$B$2,Colin!$I4234,0)</f>
        <v>0</v>
      </c>
      <c r="Q4234">
        <f>IF(Colin!$G4234&lt;$B$1,Colin!$I4234,0)</f>
        <v>0</v>
      </c>
    </row>
    <row r="4235" spans="12:17" x14ac:dyDescent="0.25">
      <c r="L4235">
        <f>IF(AND(Colin!$G4235=$B$1,Colin!$H4235=$C$3),Colin!$I4235,)</f>
        <v>0</v>
      </c>
      <c r="M4235">
        <f>IF(AND(Colin!$G4235=$B$1,Colin!$H4235&lt;=$C$3),Colin!$I4235,)</f>
        <v>0</v>
      </c>
      <c r="N4235">
        <f>IF(AND(Colin!$G4235=$B$2,Colin!$H4235=$C$3),Colin!$I4235,)</f>
        <v>0</v>
      </c>
      <c r="O4235">
        <f>IF(AND(Colin!$G4235=$B$2,Colin!$H4235&lt;=$C$3),Colin!$I4235,)</f>
        <v>0</v>
      </c>
      <c r="P4235">
        <f>IF(Colin!$G4235&lt;$B$2,Colin!$I4235,0)</f>
        <v>0</v>
      </c>
      <c r="Q4235">
        <f>IF(Colin!$G4235&lt;$B$1,Colin!$I4235,0)</f>
        <v>0</v>
      </c>
    </row>
    <row r="4236" spans="12:17" x14ac:dyDescent="0.25">
      <c r="L4236">
        <f>IF(AND(Colin!$G4236=$B$1,Colin!$H4236=$C$3),Colin!$I4236,)</f>
        <v>0</v>
      </c>
      <c r="M4236">
        <f>IF(AND(Colin!$G4236=$B$1,Colin!$H4236&lt;=$C$3),Colin!$I4236,)</f>
        <v>0</v>
      </c>
      <c r="N4236">
        <f>IF(AND(Colin!$G4236=$B$2,Colin!$H4236=$C$3),Colin!$I4236,)</f>
        <v>0</v>
      </c>
      <c r="O4236">
        <f>IF(AND(Colin!$G4236=$B$2,Colin!$H4236&lt;=$C$3),Colin!$I4236,)</f>
        <v>0</v>
      </c>
      <c r="P4236">
        <f>IF(Colin!$G4236&lt;$B$2,Colin!$I4236,0)</f>
        <v>0</v>
      </c>
      <c r="Q4236">
        <f>IF(Colin!$G4236&lt;$B$1,Colin!$I4236,0)</f>
        <v>0</v>
      </c>
    </row>
    <row r="4237" spans="12:17" x14ac:dyDescent="0.25">
      <c r="L4237">
        <f>IF(AND(Colin!$G4237=$B$1,Colin!$H4237=$C$3),Colin!$I4237,)</f>
        <v>0</v>
      </c>
      <c r="M4237">
        <f>IF(AND(Colin!$G4237=$B$1,Colin!$H4237&lt;=$C$3),Colin!$I4237,)</f>
        <v>0</v>
      </c>
      <c r="N4237">
        <f>IF(AND(Colin!$G4237=$B$2,Colin!$H4237=$C$3),Colin!$I4237,)</f>
        <v>0</v>
      </c>
      <c r="O4237">
        <f>IF(AND(Colin!$G4237=$B$2,Colin!$H4237&lt;=$C$3),Colin!$I4237,)</f>
        <v>0</v>
      </c>
      <c r="P4237">
        <f>IF(Colin!$G4237&lt;$B$2,Colin!$I4237,0)</f>
        <v>0</v>
      </c>
      <c r="Q4237">
        <f>IF(Colin!$G4237&lt;$B$1,Colin!$I4237,0)</f>
        <v>0</v>
      </c>
    </row>
    <row r="4238" spans="12:17" x14ac:dyDescent="0.25">
      <c r="L4238">
        <f>IF(AND(Colin!$G4238=$B$1,Colin!$H4238=$C$3),Colin!$I4238,)</f>
        <v>0</v>
      </c>
      <c r="M4238">
        <f>IF(AND(Colin!$G4238=$B$1,Colin!$H4238&lt;=$C$3),Colin!$I4238,)</f>
        <v>0</v>
      </c>
      <c r="N4238">
        <f>IF(AND(Colin!$G4238=$B$2,Colin!$H4238=$C$3),Colin!$I4238,)</f>
        <v>0</v>
      </c>
      <c r="O4238">
        <f>IF(AND(Colin!$G4238=$B$2,Colin!$H4238&lt;=$C$3),Colin!$I4238,)</f>
        <v>0</v>
      </c>
      <c r="P4238">
        <f>IF(Colin!$G4238&lt;$B$2,Colin!$I4238,0)</f>
        <v>0</v>
      </c>
      <c r="Q4238">
        <f>IF(Colin!$G4238&lt;$B$1,Colin!$I4238,0)</f>
        <v>0</v>
      </c>
    </row>
    <row r="4239" spans="12:17" x14ac:dyDescent="0.25">
      <c r="L4239">
        <f>IF(AND(Colin!$G4239=$B$1,Colin!$H4239=$C$3),Colin!$I4239,)</f>
        <v>0</v>
      </c>
      <c r="M4239">
        <f>IF(AND(Colin!$G4239=$B$1,Colin!$H4239&lt;=$C$3),Colin!$I4239,)</f>
        <v>0</v>
      </c>
      <c r="N4239">
        <f>IF(AND(Colin!$G4239=$B$2,Colin!$H4239=$C$3),Colin!$I4239,)</f>
        <v>0</v>
      </c>
      <c r="O4239">
        <f>IF(AND(Colin!$G4239=$B$2,Colin!$H4239&lt;=$C$3),Colin!$I4239,)</f>
        <v>0</v>
      </c>
      <c r="P4239">
        <f>IF(Colin!$G4239&lt;$B$2,Colin!$I4239,0)</f>
        <v>0</v>
      </c>
      <c r="Q4239">
        <f>IF(Colin!$G4239&lt;$B$1,Colin!$I4239,0)</f>
        <v>0</v>
      </c>
    </row>
    <row r="4240" spans="12:17" x14ac:dyDescent="0.25">
      <c r="L4240">
        <f>IF(AND(Colin!$G4240=$B$1,Colin!$H4240=$C$3),Colin!$I4240,)</f>
        <v>0</v>
      </c>
      <c r="M4240">
        <f>IF(AND(Colin!$G4240=$B$1,Colin!$H4240&lt;=$C$3),Colin!$I4240,)</f>
        <v>0</v>
      </c>
      <c r="N4240">
        <f>IF(AND(Colin!$G4240=$B$2,Colin!$H4240=$C$3),Colin!$I4240,)</f>
        <v>0</v>
      </c>
      <c r="O4240">
        <f>IF(AND(Colin!$G4240=$B$2,Colin!$H4240&lt;=$C$3),Colin!$I4240,)</f>
        <v>0</v>
      </c>
      <c r="P4240">
        <f>IF(Colin!$G4240&lt;$B$2,Colin!$I4240,0)</f>
        <v>0</v>
      </c>
      <c r="Q4240">
        <f>IF(Colin!$G4240&lt;$B$1,Colin!$I4240,0)</f>
        <v>0</v>
      </c>
    </row>
    <row r="4241" spans="12:17" x14ac:dyDescent="0.25">
      <c r="L4241">
        <f>IF(AND(Colin!$G4241=$B$1,Colin!$H4241=$C$3),Colin!$I4241,)</f>
        <v>0</v>
      </c>
      <c r="M4241">
        <f>IF(AND(Colin!$G4241=$B$1,Colin!$H4241&lt;=$C$3),Colin!$I4241,)</f>
        <v>0</v>
      </c>
      <c r="N4241">
        <f>IF(AND(Colin!$G4241=$B$2,Colin!$H4241=$C$3),Colin!$I4241,)</f>
        <v>0</v>
      </c>
      <c r="O4241">
        <f>IF(AND(Colin!$G4241=$B$2,Colin!$H4241&lt;=$C$3),Colin!$I4241,)</f>
        <v>0</v>
      </c>
      <c r="P4241">
        <f>IF(Colin!$G4241&lt;$B$2,Colin!$I4241,0)</f>
        <v>0</v>
      </c>
      <c r="Q4241">
        <f>IF(Colin!$G4241&lt;$B$1,Colin!$I4241,0)</f>
        <v>0</v>
      </c>
    </row>
    <row r="4242" spans="12:17" x14ac:dyDescent="0.25">
      <c r="L4242">
        <f>IF(AND(Colin!$G4242=$B$1,Colin!$H4242=$C$3),Colin!$I4242,)</f>
        <v>0</v>
      </c>
      <c r="M4242">
        <f>IF(AND(Colin!$G4242=$B$1,Colin!$H4242&lt;=$C$3),Colin!$I4242,)</f>
        <v>0</v>
      </c>
      <c r="N4242">
        <f>IF(AND(Colin!$G4242=$B$2,Colin!$H4242=$C$3),Colin!$I4242,)</f>
        <v>0</v>
      </c>
      <c r="O4242">
        <f>IF(AND(Colin!$G4242=$B$2,Colin!$H4242&lt;=$C$3),Colin!$I4242,)</f>
        <v>0</v>
      </c>
      <c r="P4242">
        <f>IF(Colin!$G4242&lt;$B$2,Colin!$I4242,0)</f>
        <v>0</v>
      </c>
      <c r="Q4242">
        <f>IF(Colin!$G4242&lt;$B$1,Colin!$I4242,0)</f>
        <v>0</v>
      </c>
    </row>
    <row r="4243" spans="12:17" x14ac:dyDescent="0.25">
      <c r="L4243">
        <f>IF(AND(Colin!$G4243=$B$1,Colin!$H4243=$C$3),Colin!$I4243,)</f>
        <v>0</v>
      </c>
      <c r="M4243">
        <f>IF(AND(Colin!$G4243=$B$1,Colin!$H4243&lt;=$C$3),Colin!$I4243,)</f>
        <v>0</v>
      </c>
      <c r="N4243">
        <f>IF(AND(Colin!$G4243=$B$2,Colin!$H4243=$C$3),Colin!$I4243,)</f>
        <v>0</v>
      </c>
      <c r="O4243">
        <f>IF(AND(Colin!$G4243=$B$2,Colin!$H4243&lt;=$C$3),Colin!$I4243,)</f>
        <v>0</v>
      </c>
      <c r="P4243">
        <f>IF(Colin!$G4243&lt;$B$2,Colin!$I4243,0)</f>
        <v>0</v>
      </c>
      <c r="Q4243">
        <f>IF(Colin!$G4243&lt;$B$1,Colin!$I4243,0)</f>
        <v>0</v>
      </c>
    </row>
    <row r="4244" spans="12:17" x14ac:dyDescent="0.25">
      <c r="L4244">
        <f>IF(AND(Colin!$G4244=$B$1,Colin!$H4244=$C$3),Colin!$I4244,)</f>
        <v>0</v>
      </c>
      <c r="M4244">
        <f>IF(AND(Colin!$G4244=$B$1,Colin!$H4244&lt;=$C$3),Colin!$I4244,)</f>
        <v>0</v>
      </c>
      <c r="N4244">
        <f>IF(AND(Colin!$G4244=$B$2,Colin!$H4244=$C$3),Colin!$I4244,)</f>
        <v>0</v>
      </c>
      <c r="O4244">
        <f>IF(AND(Colin!$G4244=$B$2,Colin!$H4244&lt;=$C$3),Colin!$I4244,)</f>
        <v>0</v>
      </c>
      <c r="P4244">
        <f>IF(Colin!$G4244&lt;$B$2,Colin!$I4244,0)</f>
        <v>0</v>
      </c>
      <c r="Q4244">
        <f>IF(Colin!$G4244&lt;$B$1,Colin!$I4244,0)</f>
        <v>0</v>
      </c>
    </row>
    <row r="4245" spans="12:17" x14ac:dyDescent="0.25">
      <c r="L4245">
        <f>IF(AND(Colin!$G4245=$B$1,Colin!$H4245=$C$3),Colin!$I4245,)</f>
        <v>0</v>
      </c>
      <c r="M4245">
        <f>IF(AND(Colin!$G4245=$B$1,Colin!$H4245&lt;=$C$3),Colin!$I4245,)</f>
        <v>0</v>
      </c>
      <c r="N4245">
        <f>IF(AND(Colin!$G4245=$B$2,Colin!$H4245=$C$3),Colin!$I4245,)</f>
        <v>0</v>
      </c>
      <c r="O4245">
        <f>IF(AND(Colin!$G4245=$B$2,Colin!$H4245&lt;=$C$3),Colin!$I4245,)</f>
        <v>0</v>
      </c>
      <c r="P4245">
        <f>IF(Colin!$G4245&lt;$B$2,Colin!$I4245,0)</f>
        <v>0</v>
      </c>
      <c r="Q4245">
        <f>IF(Colin!$G4245&lt;$B$1,Colin!$I4245,0)</f>
        <v>0</v>
      </c>
    </row>
    <row r="4246" spans="12:17" x14ac:dyDescent="0.25">
      <c r="L4246">
        <f>IF(AND(Colin!$G4246=$B$1,Colin!$H4246=$C$3),Colin!$I4246,)</f>
        <v>0</v>
      </c>
      <c r="M4246">
        <f>IF(AND(Colin!$G4246=$B$1,Colin!$H4246&lt;=$C$3),Colin!$I4246,)</f>
        <v>0</v>
      </c>
      <c r="N4246">
        <f>IF(AND(Colin!$G4246=$B$2,Colin!$H4246=$C$3),Colin!$I4246,)</f>
        <v>0</v>
      </c>
      <c r="O4246">
        <f>IF(AND(Colin!$G4246=$B$2,Colin!$H4246&lt;=$C$3),Colin!$I4246,)</f>
        <v>0</v>
      </c>
      <c r="P4246">
        <f>IF(Colin!$G4246&lt;$B$2,Colin!$I4246,0)</f>
        <v>0</v>
      </c>
      <c r="Q4246">
        <f>IF(Colin!$G4246&lt;$B$1,Colin!$I4246,0)</f>
        <v>0</v>
      </c>
    </row>
    <row r="4247" spans="12:17" x14ac:dyDescent="0.25">
      <c r="L4247">
        <f>IF(AND(Colin!$G4247=$B$1,Colin!$H4247=$C$3),Colin!$I4247,)</f>
        <v>0</v>
      </c>
      <c r="M4247">
        <f>IF(AND(Colin!$G4247=$B$1,Colin!$H4247&lt;=$C$3),Colin!$I4247,)</f>
        <v>0</v>
      </c>
      <c r="N4247">
        <f>IF(AND(Colin!$G4247=$B$2,Colin!$H4247=$C$3),Colin!$I4247,)</f>
        <v>0</v>
      </c>
      <c r="O4247">
        <f>IF(AND(Colin!$G4247=$B$2,Colin!$H4247&lt;=$C$3),Colin!$I4247,)</f>
        <v>0</v>
      </c>
      <c r="P4247">
        <f>IF(Colin!$G4247&lt;$B$2,Colin!$I4247,0)</f>
        <v>0</v>
      </c>
      <c r="Q4247">
        <f>IF(Colin!$G4247&lt;$B$1,Colin!$I4247,0)</f>
        <v>0</v>
      </c>
    </row>
    <row r="4248" spans="12:17" x14ac:dyDescent="0.25">
      <c r="L4248">
        <f>IF(AND(Colin!$G4248=$B$1,Colin!$H4248=$C$3),Colin!$I4248,)</f>
        <v>0</v>
      </c>
      <c r="M4248">
        <f>IF(AND(Colin!$G4248=$B$1,Colin!$H4248&lt;=$C$3),Colin!$I4248,)</f>
        <v>0</v>
      </c>
      <c r="N4248">
        <f>IF(AND(Colin!$G4248=$B$2,Colin!$H4248=$C$3),Colin!$I4248,)</f>
        <v>0</v>
      </c>
      <c r="O4248">
        <f>IF(AND(Colin!$G4248=$B$2,Colin!$H4248&lt;=$C$3),Colin!$I4248,)</f>
        <v>0</v>
      </c>
      <c r="P4248">
        <f>IF(Colin!$G4248&lt;$B$2,Colin!$I4248,0)</f>
        <v>0</v>
      </c>
      <c r="Q4248">
        <f>IF(Colin!$G4248&lt;$B$1,Colin!$I4248,0)</f>
        <v>0</v>
      </c>
    </row>
    <row r="4249" spans="12:17" x14ac:dyDescent="0.25">
      <c r="L4249">
        <f>IF(AND(Colin!$G4249=$B$1,Colin!$H4249=$C$3),Colin!$I4249,)</f>
        <v>0</v>
      </c>
      <c r="M4249">
        <f>IF(AND(Colin!$G4249=$B$1,Colin!$H4249&lt;=$C$3),Colin!$I4249,)</f>
        <v>0</v>
      </c>
      <c r="N4249">
        <f>IF(AND(Colin!$G4249=$B$2,Colin!$H4249=$C$3),Colin!$I4249,)</f>
        <v>0</v>
      </c>
      <c r="O4249">
        <f>IF(AND(Colin!$G4249=$B$2,Colin!$H4249&lt;=$C$3),Colin!$I4249,)</f>
        <v>0</v>
      </c>
      <c r="P4249">
        <f>IF(Colin!$G4249&lt;$B$2,Colin!$I4249,0)</f>
        <v>0</v>
      </c>
      <c r="Q4249">
        <f>IF(Colin!$G4249&lt;$B$1,Colin!$I4249,0)</f>
        <v>0</v>
      </c>
    </row>
    <row r="4250" spans="12:17" x14ac:dyDescent="0.25">
      <c r="L4250">
        <f>IF(AND(Colin!$G4250=$B$1,Colin!$H4250=$C$3),Colin!$I4250,)</f>
        <v>0</v>
      </c>
      <c r="M4250">
        <f>IF(AND(Colin!$G4250=$B$1,Colin!$H4250&lt;=$C$3),Colin!$I4250,)</f>
        <v>0</v>
      </c>
      <c r="N4250">
        <f>IF(AND(Colin!$G4250=$B$2,Colin!$H4250=$C$3),Colin!$I4250,)</f>
        <v>0</v>
      </c>
      <c r="O4250">
        <f>IF(AND(Colin!$G4250=$B$2,Colin!$H4250&lt;=$C$3),Colin!$I4250,)</f>
        <v>0</v>
      </c>
      <c r="P4250">
        <f>IF(Colin!$G4250&lt;$B$2,Colin!$I4250,0)</f>
        <v>0</v>
      </c>
      <c r="Q4250">
        <f>IF(Colin!$G4250&lt;$B$1,Colin!$I4250,0)</f>
        <v>0</v>
      </c>
    </row>
    <row r="4251" spans="12:17" x14ac:dyDescent="0.25">
      <c r="L4251">
        <f>IF(AND(Colin!$G4251=$B$1,Colin!$H4251=$C$3),Colin!$I4251,)</f>
        <v>0</v>
      </c>
      <c r="M4251">
        <f>IF(AND(Colin!$G4251=$B$1,Colin!$H4251&lt;=$C$3),Colin!$I4251,)</f>
        <v>0</v>
      </c>
      <c r="N4251">
        <f>IF(AND(Colin!$G4251=$B$2,Colin!$H4251=$C$3),Colin!$I4251,)</f>
        <v>0</v>
      </c>
      <c r="O4251">
        <f>IF(AND(Colin!$G4251=$B$2,Colin!$H4251&lt;=$C$3),Colin!$I4251,)</f>
        <v>0</v>
      </c>
      <c r="P4251">
        <f>IF(Colin!$G4251&lt;$B$2,Colin!$I4251,0)</f>
        <v>0</v>
      </c>
      <c r="Q4251">
        <f>IF(Colin!$G4251&lt;$B$1,Colin!$I4251,0)</f>
        <v>0</v>
      </c>
    </row>
    <row r="4252" spans="12:17" x14ac:dyDescent="0.25">
      <c r="L4252">
        <f>IF(AND(Colin!$G4252=$B$1,Colin!$H4252=$C$3),Colin!$I4252,)</f>
        <v>0</v>
      </c>
      <c r="M4252">
        <f>IF(AND(Colin!$G4252=$B$1,Colin!$H4252&lt;=$C$3),Colin!$I4252,)</f>
        <v>0</v>
      </c>
      <c r="N4252">
        <f>IF(AND(Colin!$G4252=$B$2,Colin!$H4252=$C$3),Colin!$I4252,)</f>
        <v>0</v>
      </c>
      <c r="O4252">
        <f>IF(AND(Colin!$G4252=$B$2,Colin!$H4252&lt;=$C$3),Colin!$I4252,)</f>
        <v>0</v>
      </c>
      <c r="P4252">
        <f>IF(Colin!$G4252&lt;$B$2,Colin!$I4252,0)</f>
        <v>0</v>
      </c>
      <c r="Q4252">
        <f>IF(Colin!$G4252&lt;$B$1,Colin!$I4252,0)</f>
        <v>0</v>
      </c>
    </row>
    <row r="4253" spans="12:17" x14ac:dyDescent="0.25">
      <c r="L4253">
        <f>IF(AND(Colin!$G4253=$B$1,Colin!$H4253=$C$3),Colin!$I4253,)</f>
        <v>0</v>
      </c>
      <c r="M4253">
        <f>IF(AND(Colin!$G4253=$B$1,Colin!$H4253&lt;=$C$3),Colin!$I4253,)</f>
        <v>0</v>
      </c>
      <c r="N4253">
        <f>IF(AND(Colin!$G4253=$B$2,Colin!$H4253=$C$3),Colin!$I4253,)</f>
        <v>0</v>
      </c>
      <c r="O4253">
        <f>IF(AND(Colin!$G4253=$B$2,Colin!$H4253&lt;=$C$3),Colin!$I4253,)</f>
        <v>0</v>
      </c>
      <c r="P4253">
        <f>IF(Colin!$G4253&lt;$B$2,Colin!$I4253,0)</f>
        <v>0</v>
      </c>
      <c r="Q4253">
        <f>IF(Colin!$G4253&lt;$B$1,Colin!$I4253,0)</f>
        <v>0</v>
      </c>
    </row>
    <row r="4254" spans="12:17" x14ac:dyDescent="0.25">
      <c r="L4254">
        <f>IF(AND(Colin!$G4254=$B$1,Colin!$H4254=$C$3),Colin!$I4254,)</f>
        <v>0</v>
      </c>
      <c r="M4254">
        <f>IF(AND(Colin!$G4254=$B$1,Colin!$H4254&lt;=$C$3),Colin!$I4254,)</f>
        <v>0</v>
      </c>
      <c r="N4254">
        <f>IF(AND(Colin!$G4254=$B$2,Colin!$H4254=$C$3),Colin!$I4254,)</f>
        <v>0</v>
      </c>
      <c r="O4254">
        <f>IF(AND(Colin!$G4254=$B$2,Colin!$H4254&lt;=$C$3),Colin!$I4254,)</f>
        <v>0</v>
      </c>
      <c r="P4254">
        <f>IF(Colin!$G4254&lt;$B$2,Colin!$I4254,0)</f>
        <v>0</v>
      </c>
      <c r="Q4254">
        <f>IF(Colin!$G4254&lt;$B$1,Colin!$I4254,0)</f>
        <v>0</v>
      </c>
    </row>
    <row r="4255" spans="12:17" x14ac:dyDescent="0.25">
      <c r="L4255">
        <f>IF(AND(Colin!$G4255=$B$1,Colin!$H4255=$C$3),Colin!$I4255,)</f>
        <v>0</v>
      </c>
      <c r="M4255">
        <f>IF(AND(Colin!$G4255=$B$1,Colin!$H4255&lt;=$C$3),Colin!$I4255,)</f>
        <v>0</v>
      </c>
      <c r="N4255">
        <f>IF(AND(Colin!$G4255=$B$2,Colin!$H4255=$C$3),Colin!$I4255,)</f>
        <v>0</v>
      </c>
      <c r="O4255">
        <f>IF(AND(Colin!$G4255=$B$2,Colin!$H4255&lt;=$C$3),Colin!$I4255,)</f>
        <v>0</v>
      </c>
      <c r="P4255">
        <f>IF(Colin!$G4255&lt;$B$2,Colin!$I4255,0)</f>
        <v>0</v>
      </c>
      <c r="Q4255">
        <f>IF(Colin!$G4255&lt;$B$1,Colin!$I4255,0)</f>
        <v>0</v>
      </c>
    </row>
    <row r="4256" spans="12:17" x14ac:dyDescent="0.25">
      <c r="L4256">
        <f>IF(AND(Colin!$G4256=$B$1,Colin!$H4256=$C$3),Colin!$I4256,)</f>
        <v>0</v>
      </c>
      <c r="M4256">
        <f>IF(AND(Colin!$G4256=$B$1,Colin!$H4256&lt;=$C$3),Colin!$I4256,)</f>
        <v>0</v>
      </c>
      <c r="N4256">
        <f>IF(AND(Colin!$G4256=$B$2,Colin!$H4256=$C$3),Colin!$I4256,)</f>
        <v>0</v>
      </c>
      <c r="O4256">
        <f>IF(AND(Colin!$G4256=$B$2,Colin!$H4256&lt;=$C$3),Colin!$I4256,)</f>
        <v>0</v>
      </c>
      <c r="P4256">
        <f>IF(Colin!$G4256&lt;$B$2,Colin!$I4256,0)</f>
        <v>0</v>
      </c>
      <c r="Q4256">
        <f>IF(Colin!$G4256&lt;$B$1,Colin!$I4256,0)</f>
        <v>0</v>
      </c>
    </row>
    <row r="4257" spans="12:17" x14ac:dyDescent="0.25">
      <c r="L4257">
        <f>IF(AND(Colin!$G4257=$B$1,Colin!$H4257=$C$3),Colin!$I4257,)</f>
        <v>0</v>
      </c>
      <c r="M4257">
        <f>IF(AND(Colin!$G4257=$B$1,Colin!$H4257&lt;=$C$3),Colin!$I4257,)</f>
        <v>0</v>
      </c>
      <c r="N4257">
        <f>IF(AND(Colin!$G4257=$B$2,Colin!$H4257=$C$3),Colin!$I4257,)</f>
        <v>0</v>
      </c>
      <c r="O4257">
        <f>IF(AND(Colin!$G4257=$B$2,Colin!$H4257&lt;=$C$3),Colin!$I4257,)</f>
        <v>0</v>
      </c>
      <c r="P4257">
        <f>IF(Colin!$G4257&lt;$B$2,Colin!$I4257,0)</f>
        <v>0</v>
      </c>
      <c r="Q4257">
        <f>IF(Colin!$G4257&lt;$B$1,Colin!$I4257,0)</f>
        <v>0</v>
      </c>
    </row>
    <row r="4258" spans="12:17" x14ac:dyDescent="0.25">
      <c r="L4258">
        <f>IF(AND(Colin!$G4258=$B$1,Colin!$H4258=$C$3),Colin!$I4258,)</f>
        <v>0</v>
      </c>
      <c r="M4258">
        <f>IF(AND(Colin!$G4258=$B$1,Colin!$H4258&lt;=$C$3),Colin!$I4258,)</f>
        <v>0</v>
      </c>
      <c r="N4258">
        <f>IF(AND(Colin!$G4258=$B$2,Colin!$H4258=$C$3),Colin!$I4258,)</f>
        <v>0</v>
      </c>
      <c r="O4258">
        <f>IF(AND(Colin!$G4258=$B$2,Colin!$H4258&lt;=$C$3),Colin!$I4258,)</f>
        <v>0</v>
      </c>
      <c r="P4258">
        <f>IF(Colin!$G4258&lt;$B$2,Colin!$I4258,0)</f>
        <v>0</v>
      </c>
      <c r="Q4258">
        <f>IF(Colin!$G4258&lt;$B$1,Colin!$I4258,0)</f>
        <v>0</v>
      </c>
    </row>
    <row r="4259" spans="12:17" x14ac:dyDescent="0.25">
      <c r="L4259">
        <f>IF(AND(Colin!$G4259=$B$1,Colin!$H4259=$C$3),Colin!$I4259,)</f>
        <v>0</v>
      </c>
      <c r="M4259">
        <f>IF(AND(Colin!$G4259=$B$1,Colin!$H4259&lt;=$C$3),Colin!$I4259,)</f>
        <v>0</v>
      </c>
      <c r="N4259">
        <f>IF(AND(Colin!$G4259=$B$2,Colin!$H4259=$C$3),Colin!$I4259,)</f>
        <v>0</v>
      </c>
      <c r="O4259">
        <f>IF(AND(Colin!$G4259=$B$2,Colin!$H4259&lt;=$C$3),Colin!$I4259,)</f>
        <v>0</v>
      </c>
      <c r="P4259">
        <f>IF(Colin!$G4259&lt;$B$2,Colin!$I4259,0)</f>
        <v>0</v>
      </c>
      <c r="Q4259">
        <f>IF(Colin!$G4259&lt;$B$1,Colin!$I4259,0)</f>
        <v>0</v>
      </c>
    </row>
    <row r="4260" spans="12:17" x14ac:dyDescent="0.25">
      <c r="L4260">
        <f>IF(AND(Colin!$G4260=$B$1,Colin!$H4260=$C$3),Colin!$I4260,)</f>
        <v>0</v>
      </c>
      <c r="M4260">
        <f>IF(AND(Colin!$G4260=$B$1,Colin!$H4260&lt;=$C$3),Colin!$I4260,)</f>
        <v>0</v>
      </c>
      <c r="N4260">
        <f>IF(AND(Colin!$G4260=$B$2,Colin!$H4260=$C$3),Colin!$I4260,)</f>
        <v>0</v>
      </c>
      <c r="O4260">
        <f>IF(AND(Colin!$G4260=$B$2,Colin!$H4260&lt;=$C$3),Colin!$I4260,)</f>
        <v>0</v>
      </c>
      <c r="P4260">
        <f>IF(Colin!$G4260&lt;$B$2,Colin!$I4260,0)</f>
        <v>0</v>
      </c>
      <c r="Q4260">
        <f>IF(Colin!$G4260&lt;$B$1,Colin!$I4260,0)</f>
        <v>0</v>
      </c>
    </row>
    <row r="4261" spans="12:17" x14ac:dyDescent="0.25">
      <c r="L4261">
        <f>IF(AND(Colin!$G4261=$B$1,Colin!$H4261=$C$3),Colin!$I4261,)</f>
        <v>0</v>
      </c>
      <c r="M4261">
        <f>IF(AND(Colin!$G4261=$B$1,Colin!$H4261&lt;=$C$3),Colin!$I4261,)</f>
        <v>0</v>
      </c>
      <c r="N4261">
        <f>IF(AND(Colin!$G4261=$B$2,Colin!$H4261=$C$3),Colin!$I4261,)</f>
        <v>0</v>
      </c>
      <c r="O4261">
        <f>IF(AND(Colin!$G4261=$B$2,Colin!$H4261&lt;=$C$3),Colin!$I4261,)</f>
        <v>0</v>
      </c>
      <c r="P4261">
        <f>IF(Colin!$G4261&lt;$B$2,Colin!$I4261,0)</f>
        <v>0</v>
      </c>
      <c r="Q4261">
        <f>IF(Colin!$G4261&lt;$B$1,Colin!$I4261,0)</f>
        <v>0</v>
      </c>
    </row>
    <row r="4262" spans="12:17" x14ac:dyDescent="0.25">
      <c r="L4262">
        <f>IF(AND(Colin!$G4262=$B$1,Colin!$H4262=$C$3),Colin!$I4262,)</f>
        <v>0</v>
      </c>
      <c r="M4262">
        <f>IF(AND(Colin!$G4262=$B$1,Colin!$H4262&lt;=$C$3),Colin!$I4262,)</f>
        <v>0</v>
      </c>
      <c r="N4262">
        <f>IF(AND(Colin!$G4262=$B$2,Colin!$H4262=$C$3),Colin!$I4262,)</f>
        <v>0</v>
      </c>
      <c r="O4262">
        <f>IF(AND(Colin!$G4262=$B$2,Colin!$H4262&lt;=$C$3),Colin!$I4262,)</f>
        <v>0</v>
      </c>
      <c r="P4262">
        <f>IF(Colin!$G4262&lt;$B$2,Colin!$I4262,0)</f>
        <v>0</v>
      </c>
      <c r="Q4262">
        <f>IF(Colin!$G4262&lt;$B$1,Colin!$I4262,0)</f>
        <v>0</v>
      </c>
    </row>
    <row r="4263" spans="12:17" x14ac:dyDescent="0.25">
      <c r="L4263">
        <f>IF(AND(Colin!$G4263=$B$1,Colin!$H4263=$C$3),Colin!$I4263,)</f>
        <v>0</v>
      </c>
      <c r="M4263">
        <f>IF(AND(Colin!$G4263=$B$1,Colin!$H4263&lt;=$C$3),Colin!$I4263,)</f>
        <v>0</v>
      </c>
      <c r="N4263">
        <f>IF(AND(Colin!$G4263=$B$2,Colin!$H4263=$C$3),Colin!$I4263,)</f>
        <v>0</v>
      </c>
      <c r="O4263">
        <f>IF(AND(Colin!$G4263=$B$2,Colin!$H4263&lt;=$C$3),Colin!$I4263,)</f>
        <v>0</v>
      </c>
      <c r="P4263">
        <f>IF(Colin!$G4263&lt;$B$2,Colin!$I4263,0)</f>
        <v>0</v>
      </c>
      <c r="Q4263">
        <f>IF(Colin!$G4263&lt;$B$1,Colin!$I4263,0)</f>
        <v>0</v>
      </c>
    </row>
    <row r="4264" spans="12:17" x14ac:dyDescent="0.25">
      <c r="L4264">
        <f>IF(AND(Colin!$G4264=$B$1,Colin!$H4264=$C$3),Colin!$I4264,)</f>
        <v>0</v>
      </c>
      <c r="M4264">
        <f>IF(AND(Colin!$G4264=$B$1,Colin!$H4264&lt;=$C$3),Colin!$I4264,)</f>
        <v>0</v>
      </c>
      <c r="N4264">
        <f>IF(AND(Colin!$G4264=$B$2,Colin!$H4264=$C$3),Colin!$I4264,)</f>
        <v>0</v>
      </c>
      <c r="O4264">
        <f>IF(AND(Colin!$G4264=$B$2,Colin!$H4264&lt;=$C$3),Colin!$I4264,)</f>
        <v>0</v>
      </c>
      <c r="P4264">
        <f>IF(Colin!$G4264&lt;$B$2,Colin!$I4264,0)</f>
        <v>0</v>
      </c>
      <c r="Q4264">
        <f>IF(Colin!$G4264&lt;$B$1,Colin!$I4264,0)</f>
        <v>0</v>
      </c>
    </row>
    <row r="4265" spans="12:17" x14ac:dyDescent="0.25">
      <c r="L4265">
        <f>IF(AND(Colin!$G4265=$B$1,Colin!$H4265=$C$3),Colin!$I4265,)</f>
        <v>0</v>
      </c>
      <c r="M4265">
        <f>IF(AND(Colin!$G4265=$B$1,Colin!$H4265&lt;=$C$3),Colin!$I4265,)</f>
        <v>0</v>
      </c>
      <c r="N4265">
        <f>IF(AND(Colin!$G4265=$B$2,Colin!$H4265=$C$3),Colin!$I4265,)</f>
        <v>0</v>
      </c>
      <c r="O4265">
        <f>IF(AND(Colin!$G4265=$B$2,Colin!$H4265&lt;=$C$3),Colin!$I4265,)</f>
        <v>0</v>
      </c>
      <c r="P4265">
        <f>IF(Colin!$G4265&lt;$B$2,Colin!$I4265,0)</f>
        <v>0</v>
      </c>
      <c r="Q4265">
        <f>IF(Colin!$G4265&lt;$B$1,Colin!$I4265,0)</f>
        <v>0</v>
      </c>
    </row>
    <row r="4266" spans="12:17" x14ac:dyDescent="0.25">
      <c r="L4266">
        <f>IF(AND(Colin!$G4266=$B$1,Colin!$H4266=$C$3),Colin!$I4266,)</f>
        <v>0</v>
      </c>
      <c r="M4266">
        <f>IF(AND(Colin!$G4266=$B$1,Colin!$H4266&lt;=$C$3),Colin!$I4266,)</f>
        <v>0</v>
      </c>
      <c r="N4266">
        <f>IF(AND(Colin!$G4266=$B$2,Colin!$H4266=$C$3),Colin!$I4266,)</f>
        <v>0</v>
      </c>
      <c r="O4266">
        <f>IF(AND(Colin!$G4266=$B$2,Colin!$H4266&lt;=$C$3),Colin!$I4266,)</f>
        <v>0</v>
      </c>
      <c r="P4266">
        <f>IF(Colin!$G4266&lt;$B$2,Colin!$I4266,0)</f>
        <v>0</v>
      </c>
      <c r="Q4266">
        <f>IF(Colin!$G4266&lt;$B$1,Colin!$I4266,0)</f>
        <v>0</v>
      </c>
    </row>
    <row r="4267" spans="12:17" x14ac:dyDescent="0.25">
      <c r="L4267">
        <f>IF(AND(Colin!$G4267=$B$1,Colin!$H4267=$C$3),Colin!$I4267,)</f>
        <v>0</v>
      </c>
      <c r="M4267">
        <f>IF(AND(Colin!$G4267=$B$1,Colin!$H4267&lt;=$C$3),Colin!$I4267,)</f>
        <v>0</v>
      </c>
      <c r="N4267">
        <f>IF(AND(Colin!$G4267=$B$2,Colin!$H4267=$C$3),Colin!$I4267,)</f>
        <v>0</v>
      </c>
      <c r="O4267">
        <f>IF(AND(Colin!$G4267=$B$2,Colin!$H4267&lt;=$C$3),Colin!$I4267,)</f>
        <v>0</v>
      </c>
      <c r="P4267">
        <f>IF(Colin!$G4267&lt;$B$2,Colin!$I4267,0)</f>
        <v>0</v>
      </c>
      <c r="Q4267">
        <f>IF(Colin!$G4267&lt;$B$1,Colin!$I4267,0)</f>
        <v>0</v>
      </c>
    </row>
    <row r="4268" spans="12:17" x14ac:dyDescent="0.25">
      <c r="L4268">
        <f>IF(AND(Colin!$G4268=$B$1,Colin!$H4268=$C$3),Colin!$I4268,)</f>
        <v>0</v>
      </c>
      <c r="M4268">
        <f>IF(AND(Colin!$G4268=$B$1,Colin!$H4268&lt;=$C$3),Colin!$I4268,)</f>
        <v>0</v>
      </c>
      <c r="N4268">
        <f>IF(AND(Colin!$G4268=$B$2,Colin!$H4268=$C$3),Colin!$I4268,)</f>
        <v>0</v>
      </c>
      <c r="O4268">
        <f>IF(AND(Colin!$G4268=$B$2,Colin!$H4268&lt;=$C$3),Colin!$I4268,)</f>
        <v>0</v>
      </c>
      <c r="P4268">
        <f>IF(Colin!$G4268&lt;$B$2,Colin!$I4268,0)</f>
        <v>0</v>
      </c>
      <c r="Q4268">
        <f>IF(Colin!$G4268&lt;$B$1,Colin!$I4268,0)</f>
        <v>0</v>
      </c>
    </row>
    <row r="4269" spans="12:17" x14ac:dyDescent="0.25">
      <c r="L4269">
        <f>IF(AND(Colin!$G4269=$B$1,Colin!$H4269=$C$3),Colin!$I4269,)</f>
        <v>0</v>
      </c>
      <c r="M4269">
        <f>IF(AND(Colin!$G4269=$B$1,Colin!$H4269&lt;=$C$3),Colin!$I4269,)</f>
        <v>0</v>
      </c>
      <c r="N4269">
        <f>IF(AND(Colin!$G4269=$B$2,Colin!$H4269=$C$3),Colin!$I4269,)</f>
        <v>0</v>
      </c>
      <c r="O4269">
        <f>IF(AND(Colin!$G4269=$B$2,Colin!$H4269&lt;=$C$3),Colin!$I4269,)</f>
        <v>0</v>
      </c>
      <c r="P4269">
        <f>IF(Colin!$G4269&lt;$B$2,Colin!$I4269,0)</f>
        <v>0</v>
      </c>
      <c r="Q4269">
        <f>IF(Colin!$G4269&lt;$B$1,Colin!$I4269,0)</f>
        <v>0</v>
      </c>
    </row>
    <row r="4270" spans="12:17" x14ac:dyDescent="0.25">
      <c r="L4270">
        <f>IF(AND(Colin!$G4270=$B$1,Colin!$H4270=$C$3),Colin!$I4270,)</f>
        <v>0</v>
      </c>
      <c r="M4270">
        <f>IF(AND(Colin!$G4270=$B$1,Colin!$H4270&lt;=$C$3),Colin!$I4270,)</f>
        <v>0</v>
      </c>
      <c r="N4270">
        <f>IF(AND(Colin!$G4270=$B$2,Colin!$H4270=$C$3),Colin!$I4270,)</f>
        <v>0</v>
      </c>
      <c r="O4270">
        <f>IF(AND(Colin!$G4270=$B$2,Colin!$H4270&lt;=$C$3),Colin!$I4270,)</f>
        <v>0</v>
      </c>
      <c r="P4270">
        <f>IF(Colin!$G4270&lt;$B$2,Colin!$I4270,0)</f>
        <v>0</v>
      </c>
      <c r="Q4270">
        <f>IF(Colin!$G4270&lt;$B$1,Colin!$I4270,0)</f>
        <v>0</v>
      </c>
    </row>
    <row r="4271" spans="12:17" x14ac:dyDescent="0.25">
      <c r="L4271">
        <f>IF(AND(Colin!$G4271=$B$1,Colin!$H4271=$C$3),Colin!$I4271,)</f>
        <v>0</v>
      </c>
      <c r="M4271">
        <f>IF(AND(Colin!$G4271=$B$1,Colin!$H4271&lt;=$C$3),Colin!$I4271,)</f>
        <v>0</v>
      </c>
      <c r="N4271">
        <f>IF(AND(Colin!$G4271=$B$2,Colin!$H4271=$C$3),Colin!$I4271,)</f>
        <v>0</v>
      </c>
      <c r="O4271">
        <f>IF(AND(Colin!$G4271=$B$2,Colin!$H4271&lt;=$C$3),Colin!$I4271,)</f>
        <v>0</v>
      </c>
      <c r="P4271">
        <f>IF(Colin!$G4271&lt;$B$2,Colin!$I4271,0)</f>
        <v>0</v>
      </c>
      <c r="Q4271">
        <f>IF(Colin!$G4271&lt;$B$1,Colin!$I4271,0)</f>
        <v>0</v>
      </c>
    </row>
    <row r="4272" spans="12:17" x14ac:dyDescent="0.25">
      <c r="L4272">
        <f>IF(AND(Colin!$G4272=$B$1,Colin!$H4272=$C$3),Colin!$I4272,)</f>
        <v>0</v>
      </c>
      <c r="M4272">
        <f>IF(AND(Colin!$G4272=$B$1,Colin!$H4272&lt;=$C$3),Colin!$I4272,)</f>
        <v>0</v>
      </c>
      <c r="N4272">
        <f>IF(AND(Colin!$G4272=$B$2,Colin!$H4272=$C$3),Colin!$I4272,)</f>
        <v>0</v>
      </c>
      <c r="O4272">
        <f>IF(AND(Colin!$G4272=$B$2,Colin!$H4272&lt;=$C$3),Colin!$I4272,)</f>
        <v>0</v>
      </c>
      <c r="P4272">
        <f>IF(Colin!$G4272&lt;$B$2,Colin!$I4272,0)</f>
        <v>0</v>
      </c>
      <c r="Q4272">
        <f>IF(Colin!$G4272&lt;$B$1,Colin!$I4272,0)</f>
        <v>0</v>
      </c>
    </row>
    <row r="4273" spans="12:17" x14ac:dyDescent="0.25">
      <c r="L4273">
        <f>IF(AND(Colin!$G4273=$B$1,Colin!$H4273=$C$3),Colin!$I4273,)</f>
        <v>0</v>
      </c>
      <c r="M4273">
        <f>IF(AND(Colin!$G4273=$B$1,Colin!$H4273&lt;=$C$3),Colin!$I4273,)</f>
        <v>0</v>
      </c>
      <c r="N4273">
        <f>IF(AND(Colin!$G4273=$B$2,Colin!$H4273=$C$3),Colin!$I4273,)</f>
        <v>0</v>
      </c>
      <c r="O4273">
        <f>IF(AND(Colin!$G4273=$B$2,Colin!$H4273&lt;=$C$3),Colin!$I4273,)</f>
        <v>0</v>
      </c>
      <c r="P4273">
        <f>IF(Colin!$G4273&lt;$B$2,Colin!$I4273,0)</f>
        <v>0</v>
      </c>
      <c r="Q4273">
        <f>IF(Colin!$G4273&lt;$B$1,Colin!$I4273,0)</f>
        <v>0</v>
      </c>
    </row>
    <row r="4274" spans="12:17" x14ac:dyDescent="0.25">
      <c r="L4274">
        <f>IF(AND(Colin!$G4274=$B$1,Colin!$H4274=$C$3),Colin!$I4274,)</f>
        <v>0</v>
      </c>
      <c r="M4274">
        <f>IF(AND(Colin!$G4274=$B$1,Colin!$H4274&lt;=$C$3),Colin!$I4274,)</f>
        <v>0</v>
      </c>
      <c r="N4274">
        <f>IF(AND(Colin!$G4274=$B$2,Colin!$H4274=$C$3),Colin!$I4274,)</f>
        <v>0</v>
      </c>
      <c r="O4274">
        <f>IF(AND(Colin!$G4274=$B$2,Colin!$H4274&lt;=$C$3),Colin!$I4274,)</f>
        <v>0</v>
      </c>
      <c r="P4274">
        <f>IF(Colin!$G4274&lt;$B$2,Colin!$I4274,0)</f>
        <v>0</v>
      </c>
      <c r="Q4274">
        <f>IF(Colin!$G4274&lt;$B$1,Colin!$I4274,0)</f>
        <v>0</v>
      </c>
    </row>
    <row r="4275" spans="12:17" x14ac:dyDescent="0.25">
      <c r="L4275">
        <f>IF(AND(Colin!$G4275=$B$1,Colin!$H4275=$C$3),Colin!$I4275,)</f>
        <v>0</v>
      </c>
      <c r="M4275">
        <f>IF(AND(Colin!$G4275=$B$1,Colin!$H4275&lt;=$C$3),Colin!$I4275,)</f>
        <v>0</v>
      </c>
      <c r="N4275">
        <f>IF(AND(Colin!$G4275=$B$2,Colin!$H4275=$C$3),Colin!$I4275,)</f>
        <v>0</v>
      </c>
      <c r="O4275">
        <f>IF(AND(Colin!$G4275=$B$2,Colin!$H4275&lt;=$C$3),Colin!$I4275,)</f>
        <v>0</v>
      </c>
      <c r="P4275">
        <f>IF(Colin!$G4275&lt;$B$2,Colin!$I4275,0)</f>
        <v>0</v>
      </c>
      <c r="Q4275">
        <f>IF(Colin!$G4275&lt;$B$1,Colin!$I4275,0)</f>
        <v>0</v>
      </c>
    </row>
    <row r="4276" spans="12:17" x14ac:dyDescent="0.25">
      <c r="L4276">
        <f>IF(AND(Colin!$G4276=$B$1,Colin!$H4276=$C$3),Colin!$I4276,)</f>
        <v>0</v>
      </c>
      <c r="M4276">
        <f>IF(AND(Colin!$G4276=$B$1,Colin!$H4276&lt;=$C$3),Colin!$I4276,)</f>
        <v>0</v>
      </c>
      <c r="N4276">
        <f>IF(AND(Colin!$G4276=$B$2,Colin!$H4276=$C$3),Colin!$I4276,)</f>
        <v>0</v>
      </c>
      <c r="O4276">
        <f>IF(AND(Colin!$G4276=$B$2,Colin!$H4276&lt;=$C$3),Colin!$I4276,)</f>
        <v>0</v>
      </c>
      <c r="P4276">
        <f>IF(Colin!$G4276&lt;$B$2,Colin!$I4276,0)</f>
        <v>0</v>
      </c>
      <c r="Q4276">
        <f>IF(Colin!$G4276&lt;$B$1,Colin!$I4276,0)</f>
        <v>0</v>
      </c>
    </row>
    <row r="4277" spans="12:17" x14ac:dyDescent="0.25">
      <c r="L4277">
        <f>IF(AND(Colin!$G4277=$B$1,Colin!$H4277=$C$3),Colin!$I4277,)</f>
        <v>0</v>
      </c>
      <c r="M4277">
        <f>IF(AND(Colin!$G4277=$B$1,Colin!$H4277&lt;=$C$3),Colin!$I4277,)</f>
        <v>0</v>
      </c>
      <c r="N4277">
        <f>IF(AND(Colin!$G4277=$B$2,Colin!$H4277=$C$3),Colin!$I4277,)</f>
        <v>0</v>
      </c>
      <c r="O4277">
        <f>IF(AND(Colin!$G4277=$B$2,Colin!$H4277&lt;=$C$3),Colin!$I4277,)</f>
        <v>0</v>
      </c>
      <c r="P4277">
        <f>IF(Colin!$G4277&lt;$B$2,Colin!$I4277,0)</f>
        <v>0</v>
      </c>
      <c r="Q4277">
        <f>IF(Colin!$G4277&lt;$B$1,Colin!$I4277,0)</f>
        <v>0</v>
      </c>
    </row>
    <row r="4278" spans="12:17" x14ac:dyDescent="0.25">
      <c r="L4278">
        <f>IF(AND(Colin!$G4278=$B$1,Colin!$H4278=$C$3),Colin!$I4278,)</f>
        <v>0</v>
      </c>
      <c r="M4278">
        <f>IF(AND(Colin!$G4278=$B$1,Colin!$H4278&lt;=$C$3),Colin!$I4278,)</f>
        <v>0</v>
      </c>
      <c r="N4278">
        <f>IF(AND(Colin!$G4278=$B$2,Colin!$H4278=$C$3),Colin!$I4278,)</f>
        <v>0</v>
      </c>
      <c r="O4278">
        <f>IF(AND(Colin!$G4278=$B$2,Colin!$H4278&lt;=$C$3),Colin!$I4278,)</f>
        <v>0</v>
      </c>
      <c r="P4278">
        <f>IF(Colin!$G4278&lt;$B$2,Colin!$I4278,0)</f>
        <v>0</v>
      </c>
      <c r="Q4278">
        <f>IF(Colin!$G4278&lt;$B$1,Colin!$I4278,0)</f>
        <v>0</v>
      </c>
    </row>
    <row r="4279" spans="12:17" x14ac:dyDescent="0.25">
      <c r="L4279">
        <f>IF(AND(Colin!$G4279=$B$1,Colin!$H4279=$C$3),Colin!$I4279,)</f>
        <v>0</v>
      </c>
      <c r="M4279">
        <f>IF(AND(Colin!$G4279=$B$1,Colin!$H4279&lt;=$C$3),Colin!$I4279,)</f>
        <v>0</v>
      </c>
      <c r="N4279">
        <f>IF(AND(Colin!$G4279=$B$2,Colin!$H4279=$C$3),Colin!$I4279,)</f>
        <v>0</v>
      </c>
      <c r="O4279">
        <f>IF(AND(Colin!$G4279=$B$2,Colin!$H4279&lt;=$C$3),Colin!$I4279,)</f>
        <v>0</v>
      </c>
      <c r="P4279">
        <f>IF(Colin!$G4279&lt;$B$2,Colin!$I4279,0)</f>
        <v>0</v>
      </c>
      <c r="Q4279">
        <f>IF(Colin!$G4279&lt;$B$1,Colin!$I4279,0)</f>
        <v>0</v>
      </c>
    </row>
    <row r="4280" spans="12:17" x14ac:dyDescent="0.25">
      <c r="L4280">
        <f>IF(AND(Colin!$G4280=$B$1,Colin!$H4280=$C$3),Colin!$I4280,)</f>
        <v>0</v>
      </c>
      <c r="M4280">
        <f>IF(AND(Colin!$G4280=$B$1,Colin!$H4280&lt;=$C$3),Colin!$I4280,)</f>
        <v>0</v>
      </c>
      <c r="N4280">
        <f>IF(AND(Colin!$G4280=$B$2,Colin!$H4280=$C$3),Colin!$I4280,)</f>
        <v>0</v>
      </c>
      <c r="O4280">
        <f>IF(AND(Colin!$G4280=$B$2,Colin!$H4280&lt;=$C$3),Colin!$I4280,)</f>
        <v>0</v>
      </c>
      <c r="P4280">
        <f>IF(Colin!$G4280&lt;$B$2,Colin!$I4280,0)</f>
        <v>0</v>
      </c>
      <c r="Q4280">
        <f>IF(Colin!$G4280&lt;$B$1,Colin!$I4280,0)</f>
        <v>0</v>
      </c>
    </row>
    <row r="4281" spans="12:17" x14ac:dyDescent="0.25">
      <c r="L4281">
        <f>IF(AND(Colin!$G4281=$B$1,Colin!$H4281=$C$3),Colin!$I4281,)</f>
        <v>0</v>
      </c>
      <c r="M4281">
        <f>IF(AND(Colin!$G4281=$B$1,Colin!$H4281&lt;=$C$3),Colin!$I4281,)</f>
        <v>0</v>
      </c>
      <c r="N4281">
        <f>IF(AND(Colin!$G4281=$B$2,Colin!$H4281=$C$3),Colin!$I4281,)</f>
        <v>0</v>
      </c>
      <c r="O4281">
        <f>IF(AND(Colin!$G4281=$B$2,Colin!$H4281&lt;=$C$3),Colin!$I4281,)</f>
        <v>0</v>
      </c>
      <c r="P4281">
        <f>IF(Colin!$G4281&lt;$B$2,Colin!$I4281,0)</f>
        <v>0</v>
      </c>
      <c r="Q4281">
        <f>IF(Colin!$G4281&lt;$B$1,Colin!$I4281,0)</f>
        <v>0</v>
      </c>
    </row>
    <row r="4282" spans="12:17" x14ac:dyDescent="0.25">
      <c r="L4282">
        <f>IF(AND(Colin!$G4282=$B$1,Colin!$H4282=$C$3),Colin!$I4282,)</f>
        <v>0</v>
      </c>
      <c r="M4282">
        <f>IF(AND(Colin!$G4282=$B$1,Colin!$H4282&lt;=$C$3),Colin!$I4282,)</f>
        <v>0</v>
      </c>
      <c r="N4282">
        <f>IF(AND(Colin!$G4282=$B$2,Colin!$H4282=$C$3),Colin!$I4282,)</f>
        <v>0</v>
      </c>
      <c r="O4282">
        <f>IF(AND(Colin!$G4282=$B$2,Colin!$H4282&lt;=$C$3),Colin!$I4282,)</f>
        <v>0</v>
      </c>
      <c r="P4282">
        <f>IF(Colin!$G4282&lt;$B$2,Colin!$I4282,0)</f>
        <v>0</v>
      </c>
      <c r="Q4282">
        <f>IF(Colin!$G4282&lt;$B$1,Colin!$I4282,0)</f>
        <v>0</v>
      </c>
    </row>
    <row r="4283" spans="12:17" x14ac:dyDescent="0.25">
      <c r="L4283">
        <f>IF(AND(Colin!$G4283=$B$1,Colin!$H4283=$C$3),Colin!$I4283,)</f>
        <v>0</v>
      </c>
      <c r="M4283">
        <f>IF(AND(Colin!$G4283=$B$1,Colin!$H4283&lt;=$C$3),Colin!$I4283,)</f>
        <v>0</v>
      </c>
      <c r="N4283">
        <f>IF(AND(Colin!$G4283=$B$2,Colin!$H4283=$C$3),Colin!$I4283,)</f>
        <v>0</v>
      </c>
      <c r="O4283">
        <f>IF(AND(Colin!$G4283=$B$2,Colin!$H4283&lt;=$C$3),Colin!$I4283,)</f>
        <v>0</v>
      </c>
      <c r="P4283">
        <f>IF(Colin!$G4283&lt;$B$2,Colin!$I4283,0)</f>
        <v>0</v>
      </c>
      <c r="Q4283">
        <f>IF(Colin!$G4283&lt;$B$1,Colin!$I4283,0)</f>
        <v>0</v>
      </c>
    </row>
    <row r="4284" spans="12:17" x14ac:dyDescent="0.25">
      <c r="L4284">
        <f>IF(AND(Colin!$G4284=$B$1,Colin!$H4284=$C$3),Colin!$I4284,)</f>
        <v>0</v>
      </c>
      <c r="M4284">
        <f>IF(AND(Colin!$G4284=$B$1,Colin!$H4284&lt;=$C$3),Colin!$I4284,)</f>
        <v>0</v>
      </c>
      <c r="N4284">
        <f>IF(AND(Colin!$G4284=$B$2,Colin!$H4284=$C$3),Colin!$I4284,)</f>
        <v>0</v>
      </c>
      <c r="O4284">
        <f>IF(AND(Colin!$G4284=$B$2,Colin!$H4284&lt;=$C$3),Colin!$I4284,)</f>
        <v>0</v>
      </c>
      <c r="P4284">
        <f>IF(Colin!$G4284&lt;$B$2,Colin!$I4284,0)</f>
        <v>0</v>
      </c>
      <c r="Q4284">
        <f>IF(Colin!$G4284&lt;$B$1,Colin!$I4284,0)</f>
        <v>0</v>
      </c>
    </row>
    <row r="4285" spans="12:17" x14ac:dyDescent="0.25">
      <c r="L4285">
        <f>IF(AND(Colin!$G4285=$B$1,Colin!$H4285=$C$3),Colin!$I4285,)</f>
        <v>0</v>
      </c>
      <c r="M4285">
        <f>IF(AND(Colin!$G4285=$B$1,Colin!$H4285&lt;=$C$3),Colin!$I4285,)</f>
        <v>0</v>
      </c>
      <c r="N4285">
        <f>IF(AND(Colin!$G4285=$B$2,Colin!$H4285=$C$3),Colin!$I4285,)</f>
        <v>0</v>
      </c>
      <c r="O4285">
        <f>IF(AND(Colin!$G4285=$B$2,Colin!$H4285&lt;=$C$3),Colin!$I4285,)</f>
        <v>0</v>
      </c>
      <c r="P4285">
        <f>IF(Colin!$G4285&lt;$B$2,Colin!$I4285,0)</f>
        <v>0</v>
      </c>
      <c r="Q4285">
        <f>IF(Colin!$G4285&lt;$B$1,Colin!$I4285,0)</f>
        <v>0</v>
      </c>
    </row>
    <row r="4286" spans="12:17" x14ac:dyDescent="0.25">
      <c r="L4286">
        <f>IF(AND(Colin!$G4286=$B$1,Colin!$H4286=$C$3),Colin!$I4286,)</f>
        <v>0</v>
      </c>
      <c r="M4286">
        <f>IF(AND(Colin!$G4286=$B$1,Colin!$H4286&lt;=$C$3),Colin!$I4286,)</f>
        <v>0</v>
      </c>
      <c r="N4286">
        <f>IF(AND(Colin!$G4286=$B$2,Colin!$H4286=$C$3),Colin!$I4286,)</f>
        <v>0</v>
      </c>
      <c r="O4286">
        <f>IF(AND(Colin!$G4286=$B$2,Colin!$H4286&lt;=$C$3),Colin!$I4286,)</f>
        <v>0</v>
      </c>
      <c r="P4286">
        <f>IF(Colin!$G4286&lt;$B$2,Colin!$I4286,0)</f>
        <v>0</v>
      </c>
      <c r="Q4286">
        <f>IF(Colin!$G4286&lt;$B$1,Colin!$I4286,0)</f>
        <v>0</v>
      </c>
    </row>
    <row r="4287" spans="12:17" x14ac:dyDescent="0.25">
      <c r="L4287">
        <f>IF(AND(Colin!$G4287=$B$1,Colin!$H4287=$C$3),Colin!$I4287,)</f>
        <v>0</v>
      </c>
      <c r="M4287">
        <f>IF(AND(Colin!$G4287=$B$1,Colin!$H4287&lt;=$C$3),Colin!$I4287,)</f>
        <v>0</v>
      </c>
      <c r="N4287">
        <f>IF(AND(Colin!$G4287=$B$2,Colin!$H4287=$C$3),Colin!$I4287,)</f>
        <v>0</v>
      </c>
      <c r="O4287">
        <f>IF(AND(Colin!$G4287=$B$2,Colin!$H4287&lt;=$C$3),Colin!$I4287,)</f>
        <v>0</v>
      </c>
      <c r="P4287">
        <f>IF(Colin!$G4287&lt;$B$2,Colin!$I4287,0)</f>
        <v>0</v>
      </c>
      <c r="Q4287">
        <f>IF(Colin!$G4287&lt;$B$1,Colin!$I4287,0)</f>
        <v>0</v>
      </c>
    </row>
    <row r="4288" spans="12:17" x14ac:dyDescent="0.25">
      <c r="L4288">
        <f>IF(AND(Colin!$G4288=$B$1,Colin!$H4288=$C$3),Colin!$I4288,)</f>
        <v>0</v>
      </c>
      <c r="M4288">
        <f>IF(AND(Colin!$G4288=$B$1,Colin!$H4288&lt;=$C$3),Colin!$I4288,)</f>
        <v>0</v>
      </c>
      <c r="N4288">
        <f>IF(AND(Colin!$G4288=$B$2,Colin!$H4288=$C$3),Colin!$I4288,)</f>
        <v>0</v>
      </c>
      <c r="O4288">
        <f>IF(AND(Colin!$G4288=$B$2,Colin!$H4288&lt;=$C$3),Colin!$I4288,)</f>
        <v>0</v>
      </c>
      <c r="P4288">
        <f>IF(Colin!$G4288&lt;$B$2,Colin!$I4288,0)</f>
        <v>0</v>
      </c>
      <c r="Q4288">
        <f>IF(Colin!$G4288&lt;$B$1,Colin!$I4288,0)</f>
        <v>0</v>
      </c>
    </row>
    <row r="4289" spans="12:17" x14ac:dyDescent="0.25">
      <c r="L4289">
        <f>IF(AND(Colin!$G4289=$B$1,Colin!$H4289=$C$3),Colin!$I4289,)</f>
        <v>0</v>
      </c>
      <c r="M4289">
        <f>IF(AND(Colin!$G4289=$B$1,Colin!$H4289&lt;=$C$3),Colin!$I4289,)</f>
        <v>0</v>
      </c>
      <c r="N4289">
        <f>IF(AND(Colin!$G4289=$B$2,Colin!$H4289=$C$3),Colin!$I4289,)</f>
        <v>0</v>
      </c>
      <c r="O4289">
        <f>IF(AND(Colin!$G4289=$B$2,Colin!$H4289&lt;=$C$3),Colin!$I4289,)</f>
        <v>0</v>
      </c>
      <c r="P4289">
        <f>IF(Colin!$G4289&lt;$B$2,Colin!$I4289,0)</f>
        <v>0</v>
      </c>
      <c r="Q4289">
        <f>IF(Colin!$G4289&lt;$B$1,Colin!$I4289,0)</f>
        <v>0</v>
      </c>
    </row>
    <row r="4290" spans="12:17" x14ac:dyDescent="0.25">
      <c r="L4290">
        <f>IF(AND(Colin!$G4290=$B$1,Colin!$H4290=$C$3),Colin!$I4290,)</f>
        <v>0</v>
      </c>
      <c r="M4290">
        <f>IF(AND(Colin!$G4290=$B$1,Colin!$H4290&lt;=$C$3),Colin!$I4290,)</f>
        <v>0</v>
      </c>
      <c r="N4290">
        <f>IF(AND(Colin!$G4290=$B$2,Colin!$H4290=$C$3),Colin!$I4290,)</f>
        <v>0</v>
      </c>
      <c r="O4290">
        <f>IF(AND(Colin!$G4290=$B$2,Colin!$H4290&lt;=$C$3),Colin!$I4290,)</f>
        <v>0</v>
      </c>
      <c r="P4290">
        <f>IF(Colin!$G4290&lt;$B$2,Colin!$I4290,0)</f>
        <v>0</v>
      </c>
      <c r="Q4290">
        <f>IF(Colin!$G4290&lt;$B$1,Colin!$I4290,0)</f>
        <v>0</v>
      </c>
    </row>
    <row r="4291" spans="12:17" x14ac:dyDescent="0.25">
      <c r="L4291">
        <f>IF(AND(Colin!$G4291=$B$1,Colin!$H4291=$C$3),Colin!$I4291,)</f>
        <v>0</v>
      </c>
      <c r="M4291">
        <f>IF(AND(Colin!$G4291=$B$1,Colin!$H4291&lt;=$C$3),Colin!$I4291,)</f>
        <v>0</v>
      </c>
      <c r="N4291">
        <f>IF(AND(Colin!$G4291=$B$2,Colin!$H4291=$C$3),Colin!$I4291,)</f>
        <v>0</v>
      </c>
      <c r="O4291">
        <f>IF(AND(Colin!$G4291=$B$2,Colin!$H4291&lt;=$C$3),Colin!$I4291,)</f>
        <v>0</v>
      </c>
      <c r="P4291">
        <f>IF(Colin!$G4291&lt;$B$2,Colin!$I4291,0)</f>
        <v>0</v>
      </c>
      <c r="Q4291">
        <f>IF(Colin!$G4291&lt;$B$1,Colin!$I4291,0)</f>
        <v>0</v>
      </c>
    </row>
    <row r="4292" spans="12:17" x14ac:dyDescent="0.25">
      <c r="L4292">
        <f>IF(AND(Colin!$G4292=$B$1,Colin!$H4292=$C$3),Colin!$I4292,)</f>
        <v>0</v>
      </c>
      <c r="M4292">
        <f>IF(AND(Colin!$G4292=$B$1,Colin!$H4292&lt;=$C$3),Colin!$I4292,)</f>
        <v>0</v>
      </c>
      <c r="N4292">
        <f>IF(AND(Colin!$G4292=$B$2,Colin!$H4292=$C$3),Colin!$I4292,)</f>
        <v>0</v>
      </c>
      <c r="O4292">
        <f>IF(AND(Colin!$G4292=$B$2,Colin!$H4292&lt;=$C$3),Colin!$I4292,)</f>
        <v>0</v>
      </c>
      <c r="P4292">
        <f>IF(Colin!$G4292&lt;$B$2,Colin!$I4292,0)</f>
        <v>0</v>
      </c>
      <c r="Q4292">
        <f>IF(Colin!$G4292&lt;$B$1,Colin!$I4292,0)</f>
        <v>0</v>
      </c>
    </row>
    <row r="4293" spans="12:17" x14ac:dyDescent="0.25">
      <c r="L4293">
        <f>IF(AND(Colin!$G4293=$B$1,Colin!$H4293=$C$3),Colin!$I4293,)</f>
        <v>0</v>
      </c>
      <c r="M4293">
        <f>IF(AND(Colin!$G4293=$B$1,Colin!$H4293&lt;=$C$3),Colin!$I4293,)</f>
        <v>0</v>
      </c>
      <c r="N4293">
        <f>IF(AND(Colin!$G4293=$B$2,Colin!$H4293=$C$3),Colin!$I4293,)</f>
        <v>0</v>
      </c>
      <c r="O4293">
        <f>IF(AND(Colin!$G4293=$B$2,Colin!$H4293&lt;=$C$3),Colin!$I4293,)</f>
        <v>0</v>
      </c>
      <c r="P4293">
        <f>IF(Colin!$G4293&lt;$B$2,Colin!$I4293,0)</f>
        <v>0</v>
      </c>
      <c r="Q4293">
        <f>IF(Colin!$G4293&lt;$B$1,Colin!$I4293,0)</f>
        <v>0</v>
      </c>
    </row>
    <row r="4294" spans="12:17" x14ac:dyDescent="0.25">
      <c r="L4294">
        <f>IF(AND(Colin!$G4294=$B$1,Colin!$H4294=$C$3),Colin!$I4294,)</f>
        <v>0</v>
      </c>
      <c r="M4294">
        <f>IF(AND(Colin!$G4294=$B$1,Colin!$H4294&lt;=$C$3),Colin!$I4294,)</f>
        <v>0</v>
      </c>
      <c r="N4294">
        <f>IF(AND(Colin!$G4294=$B$2,Colin!$H4294=$C$3),Colin!$I4294,)</f>
        <v>0</v>
      </c>
      <c r="O4294">
        <f>IF(AND(Colin!$G4294=$B$2,Colin!$H4294&lt;=$C$3),Colin!$I4294,)</f>
        <v>0</v>
      </c>
      <c r="P4294">
        <f>IF(Colin!$G4294&lt;$B$2,Colin!$I4294,0)</f>
        <v>0</v>
      </c>
      <c r="Q4294">
        <f>IF(Colin!$G4294&lt;$B$1,Colin!$I4294,0)</f>
        <v>0</v>
      </c>
    </row>
    <row r="4295" spans="12:17" x14ac:dyDescent="0.25">
      <c r="L4295">
        <f>IF(AND(Colin!$G4295=$B$1,Colin!$H4295=$C$3),Colin!$I4295,)</f>
        <v>0</v>
      </c>
      <c r="M4295">
        <f>IF(AND(Colin!$G4295=$B$1,Colin!$H4295&lt;=$C$3),Colin!$I4295,)</f>
        <v>0</v>
      </c>
      <c r="N4295">
        <f>IF(AND(Colin!$G4295=$B$2,Colin!$H4295=$C$3),Colin!$I4295,)</f>
        <v>0</v>
      </c>
      <c r="O4295">
        <f>IF(AND(Colin!$G4295=$B$2,Colin!$H4295&lt;=$C$3),Colin!$I4295,)</f>
        <v>0</v>
      </c>
      <c r="P4295">
        <f>IF(Colin!$G4295&lt;$B$2,Colin!$I4295,0)</f>
        <v>0</v>
      </c>
      <c r="Q4295">
        <f>IF(Colin!$G4295&lt;$B$1,Colin!$I4295,0)</f>
        <v>0</v>
      </c>
    </row>
    <row r="4296" spans="12:17" x14ac:dyDescent="0.25">
      <c r="L4296">
        <f>IF(AND(Colin!$G4296=$B$1,Colin!$H4296=$C$3),Colin!$I4296,)</f>
        <v>0</v>
      </c>
      <c r="M4296">
        <f>IF(AND(Colin!$G4296=$B$1,Colin!$H4296&lt;=$C$3),Colin!$I4296,)</f>
        <v>0</v>
      </c>
      <c r="N4296">
        <f>IF(AND(Colin!$G4296=$B$2,Colin!$H4296=$C$3),Colin!$I4296,)</f>
        <v>0</v>
      </c>
      <c r="O4296">
        <f>IF(AND(Colin!$G4296=$B$2,Colin!$H4296&lt;=$C$3),Colin!$I4296,)</f>
        <v>0</v>
      </c>
      <c r="P4296">
        <f>IF(Colin!$G4296&lt;$B$2,Colin!$I4296,0)</f>
        <v>0</v>
      </c>
      <c r="Q4296">
        <f>IF(Colin!$G4296&lt;$B$1,Colin!$I4296,0)</f>
        <v>0</v>
      </c>
    </row>
    <row r="4297" spans="12:17" x14ac:dyDescent="0.25">
      <c r="L4297">
        <f>IF(AND(Colin!$G4297=$B$1,Colin!$H4297=$C$3),Colin!$I4297,)</f>
        <v>0</v>
      </c>
      <c r="M4297">
        <f>IF(AND(Colin!$G4297=$B$1,Colin!$H4297&lt;=$C$3),Colin!$I4297,)</f>
        <v>0</v>
      </c>
      <c r="N4297">
        <f>IF(AND(Colin!$G4297=$B$2,Colin!$H4297=$C$3),Colin!$I4297,)</f>
        <v>0</v>
      </c>
      <c r="O4297">
        <f>IF(AND(Colin!$G4297=$B$2,Colin!$H4297&lt;=$C$3),Colin!$I4297,)</f>
        <v>0</v>
      </c>
      <c r="P4297">
        <f>IF(Colin!$G4297&lt;$B$2,Colin!$I4297,0)</f>
        <v>0</v>
      </c>
      <c r="Q4297">
        <f>IF(Colin!$G4297&lt;$B$1,Colin!$I4297,0)</f>
        <v>0</v>
      </c>
    </row>
    <row r="4298" spans="12:17" x14ac:dyDescent="0.25">
      <c r="L4298">
        <f>IF(AND(Colin!$G4298=$B$1,Colin!$H4298=$C$3),Colin!$I4298,)</f>
        <v>0</v>
      </c>
      <c r="M4298">
        <f>IF(AND(Colin!$G4298=$B$1,Colin!$H4298&lt;=$C$3),Colin!$I4298,)</f>
        <v>0</v>
      </c>
      <c r="N4298">
        <f>IF(AND(Colin!$G4298=$B$2,Colin!$H4298=$C$3),Colin!$I4298,)</f>
        <v>0</v>
      </c>
      <c r="O4298">
        <f>IF(AND(Colin!$G4298=$B$2,Colin!$H4298&lt;=$C$3),Colin!$I4298,)</f>
        <v>0</v>
      </c>
      <c r="P4298">
        <f>IF(Colin!$G4298&lt;$B$2,Colin!$I4298,0)</f>
        <v>0</v>
      </c>
      <c r="Q4298">
        <f>IF(Colin!$G4298&lt;$B$1,Colin!$I4298,0)</f>
        <v>0</v>
      </c>
    </row>
    <row r="4299" spans="12:17" x14ac:dyDescent="0.25">
      <c r="L4299">
        <f>IF(AND(Colin!$G4299=$B$1,Colin!$H4299=$C$3),Colin!$I4299,)</f>
        <v>0</v>
      </c>
      <c r="M4299">
        <f>IF(AND(Colin!$G4299=$B$1,Colin!$H4299&lt;=$C$3),Colin!$I4299,)</f>
        <v>0</v>
      </c>
      <c r="N4299">
        <f>IF(AND(Colin!$G4299=$B$2,Colin!$H4299=$C$3),Colin!$I4299,)</f>
        <v>0</v>
      </c>
      <c r="O4299">
        <f>IF(AND(Colin!$G4299=$B$2,Colin!$H4299&lt;=$C$3),Colin!$I4299,)</f>
        <v>0</v>
      </c>
      <c r="P4299">
        <f>IF(Colin!$G4299&lt;$B$2,Colin!$I4299,0)</f>
        <v>0</v>
      </c>
      <c r="Q4299">
        <f>IF(Colin!$G4299&lt;$B$1,Colin!$I4299,0)</f>
        <v>0</v>
      </c>
    </row>
    <row r="4300" spans="12:17" x14ac:dyDescent="0.25">
      <c r="L4300">
        <f>IF(AND(Colin!$G4300=$B$1,Colin!$H4300=$C$3),Colin!$I4300,)</f>
        <v>0</v>
      </c>
      <c r="M4300">
        <f>IF(AND(Colin!$G4300=$B$1,Colin!$H4300&lt;=$C$3),Colin!$I4300,)</f>
        <v>0</v>
      </c>
      <c r="N4300">
        <f>IF(AND(Colin!$G4300=$B$2,Colin!$H4300=$C$3),Colin!$I4300,)</f>
        <v>0</v>
      </c>
      <c r="O4300">
        <f>IF(AND(Colin!$G4300=$B$2,Colin!$H4300&lt;=$C$3),Colin!$I4300,)</f>
        <v>0</v>
      </c>
      <c r="P4300">
        <f>IF(Colin!$G4300&lt;$B$2,Colin!$I4300,0)</f>
        <v>0</v>
      </c>
      <c r="Q4300">
        <f>IF(Colin!$G4300&lt;$B$1,Colin!$I4300,0)</f>
        <v>0</v>
      </c>
    </row>
    <row r="4301" spans="12:17" x14ac:dyDescent="0.25">
      <c r="L4301">
        <f>IF(AND(Colin!$G4301=$B$1,Colin!$H4301=$C$3),Colin!$I4301,)</f>
        <v>0</v>
      </c>
      <c r="M4301">
        <f>IF(AND(Colin!$G4301=$B$1,Colin!$H4301&lt;=$C$3),Colin!$I4301,)</f>
        <v>0</v>
      </c>
      <c r="N4301">
        <f>IF(AND(Colin!$G4301=$B$2,Colin!$H4301=$C$3),Colin!$I4301,)</f>
        <v>0</v>
      </c>
      <c r="O4301">
        <f>IF(AND(Colin!$G4301=$B$2,Colin!$H4301&lt;=$C$3),Colin!$I4301,)</f>
        <v>0</v>
      </c>
      <c r="P4301">
        <f>IF(Colin!$G4301&lt;$B$2,Colin!$I4301,0)</f>
        <v>0</v>
      </c>
      <c r="Q4301">
        <f>IF(Colin!$G4301&lt;$B$1,Colin!$I4301,0)</f>
        <v>0</v>
      </c>
    </row>
    <row r="4302" spans="12:17" x14ac:dyDescent="0.25">
      <c r="L4302">
        <f>IF(AND(Colin!$G4302=$B$1,Colin!$H4302=$C$3),Colin!$I4302,)</f>
        <v>0</v>
      </c>
      <c r="M4302">
        <f>IF(AND(Colin!$G4302=$B$1,Colin!$H4302&lt;=$C$3),Colin!$I4302,)</f>
        <v>0</v>
      </c>
      <c r="N4302">
        <f>IF(AND(Colin!$G4302=$B$2,Colin!$H4302=$C$3),Colin!$I4302,)</f>
        <v>0</v>
      </c>
      <c r="O4302">
        <f>IF(AND(Colin!$G4302=$B$2,Colin!$H4302&lt;=$C$3),Colin!$I4302,)</f>
        <v>0</v>
      </c>
      <c r="P4302">
        <f>IF(Colin!$G4302&lt;$B$2,Colin!$I4302,0)</f>
        <v>0</v>
      </c>
      <c r="Q4302">
        <f>IF(Colin!$G4302&lt;$B$1,Colin!$I4302,0)</f>
        <v>0</v>
      </c>
    </row>
    <row r="4303" spans="12:17" x14ac:dyDescent="0.25">
      <c r="L4303">
        <f>IF(AND(Colin!$G4303=$B$1,Colin!$H4303=$C$3),Colin!$I4303,)</f>
        <v>0</v>
      </c>
      <c r="M4303">
        <f>IF(AND(Colin!$G4303=$B$1,Colin!$H4303&lt;=$C$3),Colin!$I4303,)</f>
        <v>0</v>
      </c>
      <c r="N4303">
        <f>IF(AND(Colin!$G4303=$B$2,Colin!$H4303=$C$3),Colin!$I4303,)</f>
        <v>0</v>
      </c>
      <c r="O4303">
        <f>IF(AND(Colin!$G4303=$B$2,Colin!$H4303&lt;=$C$3),Colin!$I4303,)</f>
        <v>0</v>
      </c>
      <c r="P4303">
        <f>IF(Colin!$G4303&lt;$B$2,Colin!$I4303,0)</f>
        <v>0</v>
      </c>
      <c r="Q4303">
        <f>IF(Colin!$G4303&lt;$B$1,Colin!$I4303,0)</f>
        <v>0</v>
      </c>
    </row>
    <row r="4304" spans="12:17" x14ac:dyDescent="0.25">
      <c r="L4304">
        <f>IF(AND(Colin!$G4304=$B$1,Colin!$H4304=$C$3),Colin!$I4304,)</f>
        <v>0</v>
      </c>
      <c r="M4304">
        <f>IF(AND(Colin!$G4304=$B$1,Colin!$H4304&lt;=$C$3),Colin!$I4304,)</f>
        <v>0</v>
      </c>
      <c r="N4304">
        <f>IF(AND(Colin!$G4304=$B$2,Colin!$H4304=$C$3),Colin!$I4304,)</f>
        <v>0</v>
      </c>
      <c r="O4304">
        <f>IF(AND(Colin!$G4304=$B$2,Colin!$H4304&lt;=$C$3),Colin!$I4304,)</f>
        <v>0</v>
      </c>
      <c r="P4304">
        <f>IF(Colin!$G4304&lt;$B$2,Colin!$I4304,0)</f>
        <v>0</v>
      </c>
      <c r="Q4304">
        <f>IF(Colin!$G4304&lt;$B$1,Colin!$I4304,0)</f>
        <v>0</v>
      </c>
    </row>
    <row r="4305" spans="12:17" x14ac:dyDescent="0.25">
      <c r="L4305">
        <f>IF(AND(Colin!$G4305=$B$1,Colin!$H4305=$C$3),Colin!$I4305,)</f>
        <v>0</v>
      </c>
      <c r="M4305">
        <f>IF(AND(Colin!$G4305=$B$1,Colin!$H4305&lt;=$C$3),Colin!$I4305,)</f>
        <v>0</v>
      </c>
      <c r="N4305">
        <f>IF(AND(Colin!$G4305=$B$2,Colin!$H4305=$C$3),Colin!$I4305,)</f>
        <v>0</v>
      </c>
      <c r="O4305">
        <f>IF(AND(Colin!$G4305=$B$2,Colin!$H4305&lt;=$C$3),Colin!$I4305,)</f>
        <v>0</v>
      </c>
      <c r="P4305">
        <f>IF(Colin!$G4305&lt;$B$2,Colin!$I4305,0)</f>
        <v>0</v>
      </c>
      <c r="Q4305">
        <f>IF(Colin!$G4305&lt;$B$1,Colin!$I4305,0)</f>
        <v>0</v>
      </c>
    </row>
    <row r="4306" spans="12:17" x14ac:dyDescent="0.25">
      <c r="L4306">
        <f>IF(AND(Colin!$G4306=$B$1,Colin!$H4306=$C$3),Colin!$I4306,)</f>
        <v>0</v>
      </c>
      <c r="M4306">
        <f>IF(AND(Colin!$G4306=$B$1,Colin!$H4306&lt;=$C$3),Colin!$I4306,)</f>
        <v>0</v>
      </c>
      <c r="N4306">
        <f>IF(AND(Colin!$G4306=$B$2,Colin!$H4306=$C$3),Colin!$I4306,)</f>
        <v>0</v>
      </c>
      <c r="O4306">
        <f>IF(AND(Colin!$G4306=$B$2,Colin!$H4306&lt;=$C$3),Colin!$I4306,)</f>
        <v>0</v>
      </c>
      <c r="P4306">
        <f>IF(Colin!$G4306&lt;$B$2,Colin!$I4306,0)</f>
        <v>0</v>
      </c>
      <c r="Q4306">
        <f>IF(Colin!$G4306&lt;$B$1,Colin!$I4306,0)</f>
        <v>0</v>
      </c>
    </row>
    <row r="4307" spans="12:17" x14ac:dyDescent="0.25">
      <c r="L4307">
        <f>IF(AND(Colin!$G4307=$B$1,Colin!$H4307=$C$3),Colin!$I4307,)</f>
        <v>0</v>
      </c>
      <c r="M4307">
        <f>IF(AND(Colin!$G4307=$B$1,Colin!$H4307&lt;=$C$3),Colin!$I4307,)</f>
        <v>0</v>
      </c>
      <c r="N4307">
        <f>IF(AND(Colin!$G4307=$B$2,Colin!$H4307=$C$3),Colin!$I4307,)</f>
        <v>0</v>
      </c>
      <c r="O4307">
        <f>IF(AND(Colin!$G4307=$B$2,Colin!$H4307&lt;=$C$3),Colin!$I4307,)</f>
        <v>0</v>
      </c>
      <c r="P4307">
        <f>IF(Colin!$G4307&lt;$B$2,Colin!$I4307,0)</f>
        <v>0</v>
      </c>
      <c r="Q4307">
        <f>IF(Colin!$G4307&lt;$B$1,Colin!$I4307,0)</f>
        <v>0</v>
      </c>
    </row>
    <row r="4308" spans="12:17" x14ac:dyDescent="0.25">
      <c r="L4308">
        <f>IF(AND(Colin!$G4308=$B$1,Colin!$H4308=$C$3),Colin!$I4308,)</f>
        <v>0</v>
      </c>
      <c r="M4308">
        <f>IF(AND(Colin!$G4308=$B$1,Colin!$H4308&lt;=$C$3),Colin!$I4308,)</f>
        <v>0</v>
      </c>
      <c r="N4308">
        <f>IF(AND(Colin!$G4308=$B$2,Colin!$H4308=$C$3),Colin!$I4308,)</f>
        <v>0</v>
      </c>
      <c r="O4308">
        <f>IF(AND(Colin!$G4308=$B$2,Colin!$H4308&lt;=$C$3),Colin!$I4308,)</f>
        <v>0</v>
      </c>
      <c r="P4308">
        <f>IF(Colin!$G4308&lt;$B$2,Colin!$I4308,0)</f>
        <v>0</v>
      </c>
      <c r="Q4308">
        <f>IF(Colin!$G4308&lt;$B$1,Colin!$I4308,0)</f>
        <v>0</v>
      </c>
    </row>
    <row r="4309" spans="12:17" x14ac:dyDescent="0.25">
      <c r="L4309">
        <f>IF(AND(Colin!$G4309=$B$1,Colin!$H4309=$C$3),Colin!$I4309,)</f>
        <v>0</v>
      </c>
      <c r="M4309">
        <f>IF(AND(Colin!$G4309=$B$1,Colin!$H4309&lt;=$C$3),Colin!$I4309,)</f>
        <v>0</v>
      </c>
      <c r="N4309">
        <f>IF(AND(Colin!$G4309=$B$2,Colin!$H4309=$C$3),Colin!$I4309,)</f>
        <v>0</v>
      </c>
      <c r="O4309">
        <f>IF(AND(Colin!$G4309=$B$2,Colin!$H4309&lt;=$C$3),Colin!$I4309,)</f>
        <v>0</v>
      </c>
      <c r="P4309">
        <f>IF(Colin!$G4309&lt;$B$2,Colin!$I4309,0)</f>
        <v>0</v>
      </c>
      <c r="Q4309">
        <f>IF(Colin!$G4309&lt;$B$1,Colin!$I4309,0)</f>
        <v>0</v>
      </c>
    </row>
    <row r="4310" spans="12:17" x14ac:dyDescent="0.25">
      <c r="L4310">
        <f>IF(AND(Colin!$G4310=$B$1,Colin!$H4310=$C$3),Colin!$I4310,)</f>
        <v>0</v>
      </c>
      <c r="M4310">
        <f>IF(AND(Colin!$G4310=$B$1,Colin!$H4310&lt;=$C$3),Colin!$I4310,)</f>
        <v>0</v>
      </c>
      <c r="N4310">
        <f>IF(AND(Colin!$G4310=$B$2,Colin!$H4310=$C$3),Colin!$I4310,)</f>
        <v>0</v>
      </c>
      <c r="O4310">
        <f>IF(AND(Colin!$G4310=$B$2,Colin!$H4310&lt;=$C$3),Colin!$I4310,)</f>
        <v>0</v>
      </c>
      <c r="P4310">
        <f>IF(Colin!$G4310&lt;$B$2,Colin!$I4310,0)</f>
        <v>0</v>
      </c>
      <c r="Q4310">
        <f>IF(Colin!$G4310&lt;$B$1,Colin!$I4310,0)</f>
        <v>0</v>
      </c>
    </row>
    <row r="4311" spans="12:17" x14ac:dyDescent="0.25">
      <c r="L4311">
        <f>IF(AND(Colin!$G4311=$B$1,Colin!$H4311=$C$3),Colin!$I4311,)</f>
        <v>0</v>
      </c>
      <c r="M4311">
        <f>IF(AND(Colin!$G4311=$B$1,Colin!$H4311&lt;=$C$3),Colin!$I4311,)</f>
        <v>0</v>
      </c>
      <c r="N4311">
        <f>IF(AND(Colin!$G4311=$B$2,Colin!$H4311=$C$3),Colin!$I4311,)</f>
        <v>0</v>
      </c>
      <c r="O4311">
        <f>IF(AND(Colin!$G4311=$B$2,Colin!$H4311&lt;=$C$3),Colin!$I4311,)</f>
        <v>0</v>
      </c>
      <c r="P4311">
        <f>IF(Colin!$G4311&lt;$B$2,Colin!$I4311,0)</f>
        <v>0</v>
      </c>
      <c r="Q4311">
        <f>IF(Colin!$G4311&lt;$B$1,Colin!$I4311,0)</f>
        <v>0</v>
      </c>
    </row>
    <row r="4312" spans="12:17" x14ac:dyDescent="0.25">
      <c r="L4312">
        <f>IF(AND(Colin!$G4312=$B$1,Colin!$H4312=$C$3),Colin!$I4312,)</f>
        <v>0</v>
      </c>
      <c r="M4312">
        <f>IF(AND(Colin!$G4312=$B$1,Colin!$H4312&lt;=$C$3),Colin!$I4312,)</f>
        <v>0</v>
      </c>
      <c r="N4312">
        <f>IF(AND(Colin!$G4312=$B$2,Colin!$H4312=$C$3),Colin!$I4312,)</f>
        <v>0</v>
      </c>
      <c r="O4312">
        <f>IF(AND(Colin!$G4312=$B$2,Colin!$H4312&lt;=$C$3),Colin!$I4312,)</f>
        <v>0</v>
      </c>
      <c r="P4312">
        <f>IF(Colin!$G4312&lt;$B$2,Colin!$I4312,0)</f>
        <v>0</v>
      </c>
      <c r="Q4312">
        <f>IF(Colin!$G4312&lt;$B$1,Colin!$I4312,0)</f>
        <v>0</v>
      </c>
    </row>
    <row r="4313" spans="12:17" x14ac:dyDescent="0.25">
      <c r="L4313">
        <f>IF(AND(Colin!$G4313=$B$1,Colin!$H4313=$C$3),Colin!$I4313,)</f>
        <v>0</v>
      </c>
      <c r="M4313">
        <f>IF(AND(Colin!$G4313=$B$1,Colin!$H4313&lt;=$C$3),Colin!$I4313,)</f>
        <v>0</v>
      </c>
      <c r="N4313">
        <f>IF(AND(Colin!$G4313=$B$2,Colin!$H4313=$C$3),Colin!$I4313,)</f>
        <v>0</v>
      </c>
      <c r="O4313">
        <f>IF(AND(Colin!$G4313=$B$2,Colin!$H4313&lt;=$C$3),Colin!$I4313,)</f>
        <v>0</v>
      </c>
      <c r="P4313">
        <f>IF(Colin!$G4313&lt;$B$2,Colin!$I4313,0)</f>
        <v>0</v>
      </c>
      <c r="Q4313">
        <f>IF(Colin!$G4313&lt;$B$1,Colin!$I4313,0)</f>
        <v>0</v>
      </c>
    </row>
    <row r="4314" spans="12:17" x14ac:dyDescent="0.25">
      <c r="L4314">
        <f>IF(AND(Colin!$G4314=$B$1,Colin!$H4314=$C$3),Colin!$I4314,)</f>
        <v>0</v>
      </c>
      <c r="M4314">
        <f>IF(AND(Colin!$G4314=$B$1,Colin!$H4314&lt;=$C$3),Colin!$I4314,)</f>
        <v>0</v>
      </c>
      <c r="N4314">
        <f>IF(AND(Colin!$G4314=$B$2,Colin!$H4314=$C$3),Colin!$I4314,)</f>
        <v>0</v>
      </c>
      <c r="O4314">
        <f>IF(AND(Colin!$G4314=$B$2,Colin!$H4314&lt;=$C$3),Colin!$I4314,)</f>
        <v>0</v>
      </c>
      <c r="P4314">
        <f>IF(Colin!$G4314&lt;$B$2,Colin!$I4314,0)</f>
        <v>0</v>
      </c>
      <c r="Q4314">
        <f>IF(Colin!$G4314&lt;$B$1,Colin!$I4314,0)</f>
        <v>0</v>
      </c>
    </row>
    <row r="4315" spans="12:17" x14ac:dyDescent="0.25">
      <c r="L4315">
        <f>IF(AND(Colin!$G4315=$B$1,Colin!$H4315=$C$3),Colin!$I4315,)</f>
        <v>0</v>
      </c>
      <c r="M4315">
        <f>IF(AND(Colin!$G4315=$B$1,Colin!$H4315&lt;=$C$3),Colin!$I4315,)</f>
        <v>0</v>
      </c>
      <c r="N4315">
        <f>IF(AND(Colin!$G4315=$B$2,Colin!$H4315=$C$3),Colin!$I4315,)</f>
        <v>0</v>
      </c>
      <c r="O4315">
        <f>IF(AND(Colin!$G4315=$B$2,Colin!$H4315&lt;=$C$3),Colin!$I4315,)</f>
        <v>0</v>
      </c>
      <c r="P4315">
        <f>IF(Colin!$G4315&lt;$B$2,Colin!$I4315,0)</f>
        <v>0</v>
      </c>
      <c r="Q4315">
        <f>IF(Colin!$G4315&lt;$B$1,Colin!$I4315,0)</f>
        <v>0</v>
      </c>
    </row>
    <row r="4316" spans="12:17" x14ac:dyDescent="0.25">
      <c r="L4316">
        <f>IF(AND(Colin!$G4316=$B$1,Colin!$H4316=$C$3),Colin!$I4316,)</f>
        <v>0</v>
      </c>
      <c r="M4316">
        <f>IF(AND(Colin!$G4316=$B$1,Colin!$H4316&lt;=$C$3),Colin!$I4316,)</f>
        <v>0</v>
      </c>
      <c r="N4316">
        <f>IF(AND(Colin!$G4316=$B$2,Colin!$H4316=$C$3),Colin!$I4316,)</f>
        <v>0</v>
      </c>
      <c r="O4316">
        <f>IF(AND(Colin!$G4316=$B$2,Colin!$H4316&lt;=$C$3),Colin!$I4316,)</f>
        <v>0</v>
      </c>
      <c r="P4316">
        <f>IF(Colin!$G4316&lt;$B$2,Colin!$I4316,0)</f>
        <v>0</v>
      </c>
      <c r="Q4316">
        <f>IF(Colin!$G4316&lt;$B$1,Colin!$I4316,0)</f>
        <v>0</v>
      </c>
    </row>
    <row r="4317" spans="12:17" x14ac:dyDescent="0.25">
      <c r="L4317">
        <f>IF(AND(Colin!$G4317=$B$1,Colin!$H4317=$C$3),Colin!$I4317,)</f>
        <v>0</v>
      </c>
      <c r="M4317">
        <f>IF(AND(Colin!$G4317=$B$1,Colin!$H4317&lt;=$C$3),Colin!$I4317,)</f>
        <v>0</v>
      </c>
      <c r="N4317">
        <f>IF(AND(Colin!$G4317=$B$2,Colin!$H4317=$C$3),Colin!$I4317,)</f>
        <v>0</v>
      </c>
      <c r="O4317">
        <f>IF(AND(Colin!$G4317=$B$2,Colin!$H4317&lt;=$C$3),Colin!$I4317,)</f>
        <v>0</v>
      </c>
      <c r="P4317">
        <f>IF(Colin!$G4317&lt;$B$2,Colin!$I4317,0)</f>
        <v>0</v>
      </c>
      <c r="Q4317">
        <f>IF(Colin!$G4317&lt;$B$1,Colin!$I4317,0)</f>
        <v>0</v>
      </c>
    </row>
    <row r="4318" spans="12:17" x14ac:dyDescent="0.25">
      <c r="L4318">
        <f>IF(AND(Colin!$G4318=$B$1,Colin!$H4318=$C$3),Colin!$I4318,)</f>
        <v>0</v>
      </c>
      <c r="M4318">
        <f>IF(AND(Colin!$G4318=$B$1,Colin!$H4318&lt;=$C$3),Colin!$I4318,)</f>
        <v>0</v>
      </c>
      <c r="N4318">
        <f>IF(AND(Colin!$G4318=$B$2,Colin!$H4318=$C$3),Colin!$I4318,)</f>
        <v>0</v>
      </c>
      <c r="O4318">
        <f>IF(AND(Colin!$G4318=$B$2,Colin!$H4318&lt;=$C$3),Colin!$I4318,)</f>
        <v>0</v>
      </c>
      <c r="P4318">
        <f>IF(Colin!$G4318&lt;$B$2,Colin!$I4318,0)</f>
        <v>0</v>
      </c>
      <c r="Q4318">
        <f>IF(Colin!$G4318&lt;$B$1,Colin!$I4318,0)</f>
        <v>0</v>
      </c>
    </row>
    <row r="4319" spans="12:17" x14ac:dyDescent="0.25">
      <c r="L4319">
        <f>IF(AND(Colin!$G4319=$B$1,Colin!$H4319=$C$3),Colin!$I4319,)</f>
        <v>0</v>
      </c>
      <c r="M4319">
        <f>IF(AND(Colin!$G4319=$B$1,Colin!$H4319&lt;=$C$3),Colin!$I4319,)</f>
        <v>0</v>
      </c>
      <c r="N4319">
        <f>IF(AND(Colin!$G4319=$B$2,Colin!$H4319=$C$3),Colin!$I4319,)</f>
        <v>0</v>
      </c>
      <c r="O4319">
        <f>IF(AND(Colin!$G4319=$B$2,Colin!$H4319&lt;=$C$3),Colin!$I4319,)</f>
        <v>0</v>
      </c>
      <c r="P4319">
        <f>IF(Colin!$G4319&lt;$B$2,Colin!$I4319,0)</f>
        <v>0</v>
      </c>
      <c r="Q4319">
        <f>IF(Colin!$G4319&lt;$B$1,Colin!$I4319,0)</f>
        <v>0</v>
      </c>
    </row>
    <row r="4320" spans="12:17" x14ac:dyDescent="0.25">
      <c r="L4320">
        <f>IF(AND(Colin!$G4320=$B$1,Colin!$H4320=$C$3),Colin!$I4320,)</f>
        <v>0</v>
      </c>
      <c r="M4320">
        <f>IF(AND(Colin!$G4320=$B$1,Colin!$H4320&lt;=$C$3),Colin!$I4320,)</f>
        <v>0</v>
      </c>
      <c r="N4320">
        <f>IF(AND(Colin!$G4320=$B$2,Colin!$H4320=$C$3),Colin!$I4320,)</f>
        <v>0</v>
      </c>
      <c r="O4320">
        <f>IF(AND(Colin!$G4320=$B$2,Colin!$H4320&lt;=$C$3),Colin!$I4320,)</f>
        <v>0</v>
      </c>
      <c r="P4320">
        <f>IF(Colin!$G4320&lt;$B$2,Colin!$I4320,0)</f>
        <v>0</v>
      </c>
      <c r="Q4320">
        <f>IF(Colin!$G4320&lt;$B$1,Colin!$I4320,0)</f>
        <v>0</v>
      </c>
    </row>
    <row r="4321" spans="12:17" x14ac:dyDescent="0.25">
      <c r="L4321">
        <f>IF(AND(Colin!$G4321=$B$1,Colin!$H4321=$C$3),Colin!$I4321,)</f>
        <v>0</v>
      </c>
      <c r="M4321">
        <f>IF(AND(Colin!$G4321=$B$1,Colin!$H4321&lt;=$C$3),Colin!$I4321,)</f>
        <v>0</v>
      </c>
      <c r="N4321">
        <f>IF(AND(Colin!$G4321=$B$2,Colin!$H4321=$C$3),Colin!$I4321,)</f>
        <v>0</v>
      </c>
      <c r="O4321">
        <f>IF(AND(Colin!$G4321=$B$2,Colin!$H4321&lt;=$C$3),Colin!$I4321,)</f>
        <v>0</v>
      </c>
      <c r="P4321">
        <f>IF(Colin!$G4321&lt;$B$2,Colin!$I4321,0)</f>
        <v>0</v>
      </c>
      <c r="Q4321">
        <f>IF(Colin!$G4321&lt;$B$1,Colin!$I4321,0)</f>
        <v>0</v>
      </c>
    </row>
    <row r="4322" spans="12:17" x14ac:dyDescent="0.25">
      <c r="L4322">
        <f>IF(AND(Colin!$G4322=$B$1,Colin!$H4322=$C$3),Colin!$I4322,)</f>
        <v>0</v>
      </c>
      <c r="M4322">
        <f>IF(AND(Colin!$G4322=$B$1,Colin!$H4322&lt;=$C$3),Colin!$I4322,)</f>
        <v>0</v>
      </c>
      <c r="N4322">
        <f>IF(AND(Colin!$G4322=$B$2,Colin!$H4322=$C$3),Colin!$I4322,)</f>
        <v>0</v>
      </c>
      <c r="O4322">
        <f>IF(AND(Colin!$G4322=$B$2,Colin!$H4322&lt;=$C$3),Colin!$I4322,)</f>
        <v>0</v>
      </c>
      <c r="P4322">
        <f>IF(Colin!$G4322&lt;$B$2,Colin!$I4322,0)</f>
        <v>0</v>
      </c>
      <c r="Q4322">
        <f>IF(Colin!$G4322&lt;$B$1,Colin!$I4322,0)</f>
        <v>0</v>
      </c>
    </row>
    <row r="4323" spans="12:17" x14ac:dyDescent="0.25">
      <c r="L4323">
        <f>IF(AND(Colin!$G4323=$B$1,Colin!$H4323=$C$3),Colin!$I4323,)</f>
        <v>0</v>
      </c>
      <c r="M4323">
        <f>IF(AND(Colin!$G4323=$B$1,Colin!$H4323&lt;=$C$3),Colin!$I4323,)</f>
        <v>0</v>
      </c>
      <c r="N4323">
        <f>IF(AND(Colin!$G4323=$B$2,Colin!$H4323=$C$3),Colin!$I4323,)</f>
        <v>0</v>
      </c>
      <c r="O4323">
        <f>IF(AND(Colin!$G4323=$B$2,Colin!$H4323&lt;=$C$3),Colin!$I4323,)</f>
        <v>0</v>
      </c>
      <c r="P4323">
        <f>IF(Colin!$G4323&lt;$B$2,Colin!$I4323,0)</f>
        <v>0</v>
      </c>
      <c r="Q4323">
        <f>IF(Colin!$G4323&lt;$B$1,Colin!$I4323,0)</f>
        <v>0</v>
      </c>
    </row>
    <row r="4324" spans="12:17" x14ac:dyDescent="0.25">
      <c r="L4324">
        <f>IF(AND(Colin!$G4324=$B$1,Colin!$H4324=$C$3),Colin!$I4324,)</f>
        <v>0</v>
      </c>
      <c r="M4324">
        <f>IF(AND(Colin!$G4324=$B$1,Colin!$H4324&lt;=$C$3),Colin!$I4324,)</f>
        <v>0</v>
      </c>
      <c r="N4324">
        <f>IF(AND(Colin!$G4324=$B$2,Colin!$H4324=$C$3),Colin!$I4324,)</f>
        <v>0</v>
      </c>
      <c r="O4324">
        <f>IF(AND(Colin!$G4324=$B$2,Colin!$H4324&lt;=$C$3),Colin!$I4324,)</f>
        <v>0</v>
      </c>
      <c r="P4324">
        <f>IF(Colin!$G4324&lt;$B$2,Colin!$I4324,0)</f>
        <v>0</v>
      </c>
      <c r="Q4324">
        <f>IF(Colin!$G4324&lt;$B$1,Colin!$I4324,0)</f>
        <v>0</v>
      </c>
    </row>
    <row r="4325" spans="12:17" x14ac:dyDescent="0.25">
      <c r="L4325">
        <f>IF(AND(Colin!$G4325=$B$1,Colin!$H4325=$C$3),Colin!$I4325,)</f>
        <v>0</v>
      </c>
      <c r="M4325">
        <f>IF(AND(Colin!$G4325=$B$1,Colin!$H4325&lt;=$C$3),Colin!$I4325,)</f>
        <v>0</v>
      </c>
      <c r="N4325">
        <f>IF(AND(Colin!$G4325=$B$2,Colin!$H4325=$C$3),Colin!$I4325,)</f>
        <v>0</v>
      </c>
      <c r="O4325">
        <f>IF(AND(Colin!$G4325=$B$2,Colin!$H4325&lt;=$C$3),Colin!$I4325,)</f>
        <v>0</v>
      </c>
      <c r="P4325">
        <f>IF(Colin!$G4325&lt;$B$2,Colin!$I4325,0)</f>
        <v>0</v>
      </c>
      <c r="Q4325">
        <f>IF(Colin!$G4325&lt;$B$1,Colin!$I4325,0)</f>
        <v>0</v>
      </c>
    </row>
    <row r="4326" spans="12:17" x14ac:dyDescent="0.25">
      <c r="L4326">
        <f>IF(AND(Colin!$G4326=$B$1,Colin!$H4326=$C$3),Colin!$I4326,)</f>
        <v>0</v>
      </c>
      <c r="M4326">
        <f>IF(AND(Colin!$G4326=$B$1,Colin!$H4326&lt;=$C$3),Colin!$I4326,)</f>
        <v>0</v>
      </c>
      <c r="N4326">
        <f>IF(AND(Colin!$G4326=$B$2,Colin!$H4326=$C$3),Colin!$I4326,)</f>
        <v>0</v>
      </c>
      <c r="O4326">
        <f>IF(AND(Colin!$G4326=$B$2,Colin!$H4326&lt;=$C$3),Colin!$I4326,)</f>
        <v>0</v>
      </c>
      <c r="P4326">
        <f>IF(Colin!$G4326&lt;$B$2,Colin!$I4326,0)</f>
        <v>0</v>
      </c>
      <c r="Q4326">
        <f>IF(Colin!$G4326&lt;$B$1,Colin!$I4326,0)</f>
        <v>0</v>
      </c>
    </row>
    <row r="4327" spans="12:17" x14ac:dyDescent="0.25">
      <c r="L4327">
        <f>IF(AND(Colin!$G4327=$B$1,Colin!$H4327=$C$3),Colin!$I4327,)</f>
        <v>0</v>
      </c>
      <c r="M4327">
        <f>IF(AND(Colin!$G4327=$B$1,Colin!$H4327&lt;=$C$3),Colin!$I4327,)</f>
        <v>0</v>
      </c>
      <c r="N4327">
        <f>IF(AND(Colin!$G4327=$B$2,Colin!$H4327=$C$3),Colin!$I4327,)</f>
        <v>0</v>
      </c>
      <c r="O4327">
        <f>IF(AND(Colin!$G4327=$B$2,Colin!$H4327&lt;=$C$3),Colin!$I4327,)</f>
        <v>0</v>
      </c>
      <c r="P4327">
        <f>IF(Colin!$G4327&lt;$B$2,Colin!$I4327,0)</f>
        <v>0</v>
      </c>
      <c r="Q4327">
        <f>IF(Colin!$G4327&lt;$B$1,Colin!$I4327,0)</f>
        <v>0</v>
      </c>
    </row>
    <row r="4328" spans="12:17" x14ac:dyDescent="0.25">
      <c r="L4328">
        <f>IF(AND(Colin!$G4328=$B$1,Colin!$H4328=$C$3),Colin!$I4328,)</f>
        <v>0</v>
      </c>
      <c r="M4328">
        <f>IF(AND(Colin!$G4328=$B$1,Colin!$H4328&lt;=$C$3),Colin!$I4328,)</f>
        <v>0</v>
      </c>
      <c r="N4328">
        <f>IF(AND(Colin!$G4328=$B$2,Colin!$H4328=$C$3),Colin!$I4328,)</f>
        <v>0</v>
      </c>
      <c r="O4328">
        <f>IF(AND(Colin!$G4328=$B$2,Colin!$H4328&lt;=$C$3),Colin!$I4328,)</f>
        <v>0</v>
      </c>
      <c r="P4328">
        <f>IF(Colin!$G4328&lt;$B$2,Colin!$I4328,0)</f>
        <v>0</v>
      </c>
      <c r="Q4328">
        <f>IF(Colin!$G4328&lt;$B$1,Colin!$I4328,0)</f>
        <v>0</v>
      </c>
    </row>
    <row r="4329" spans="12:17" x14ac:dyDescent="0.25">
      <c r="L4329">
        <f>IF(AND(Colin!$G4329=$B$1,Colin!$H4329=$C$3),Colin!$I4329,)</f>
        <v>0</v>
      </c>
      <c r="M4329">
        <f>IF(AND(Colin!$G4329=$B$1,Colin!$H4329&lt;=$C$3),Colin!$I4329,)</f>
        <v>0</v>
      </c>
      <c r="N4329">
        <f>IF(AND(Colin!$G4329=$B$2,Colin!$H4329=$C$3),Colin!$I4329,)</f>
        <v>0</v>
      </c>
      <c r="O4329">
        <f>IF(AND(Colin!$G4329=$B$2,Colin!$H4329&lt;=$C$3),Colin!$I4329,)</f>
        <v>0</v>
      </c>
      <c r="P4329">
        <f>IF(Colin!$G4329&lt;$B$2,Colin!$I4329,0)</f>
        <v>0</v>
      </c>
      <c r="Q4329">
        <f>IF(Colin!$G4329&lt;$B$1,Colin!$I4329,0)</f>
        <v>0</v>
      </c>
    </row>
    <row r="4330" spans="12:17" x14ac:dyDescent="0.25">
      <c r="L4330">
        <f>IF(AND(Colin!$G4330=$B$1,Colin!$H4330=$C$3),Colin!$I4330,)</f>
        <v>0</v>
      </c>
      <c r="M4330">
        <f>IF(AND(Colin!$G4330=$B$1,Colin!$H4330&lt;=$C$3),Colin!$I4330,)</f>
        <v>0</v>
      </c>
      <c r="N4330">
        <f>IF(AND(Colin!$G4330=$B$2,Colin!$H4330=$C$3),Colin!$I4330,)</f>
        <v>0</v>
      </c>
      <c r="O4330">
        <f>IF(AND(Colin!$G4330=$B$2,Colin!$H4330&lt;=$C$3),Colin!$I4330,)</f>
        <v>0</v>
      </c>
      <c r="P4330">
        <f>IF(Colin!$G4330&lt;$B$2,Colin!$I4330,0)</f>
        <v>0</v>
      </c>
      <c r="Q4330">
        <f>IF(Colin!$G4330&lt;$B$1,Colin!$I4330,0)</f>
        <v>0</v>
      </c>
    </row>
    <row r="4331" spans="12:17" x14ac:dyDescent="0.25">
      <c r="L4331">
        <f>IF(AND(Colin!$G4331=$B$1,Colin!$H4331=$C$3),Colin!$I4331,)</f>
        <v>0</v>
      </c>
      <c r="M4331">
        <f>IF(AND(Colin!$G4331=$B$1,Colin!$H4331&lt;=$C$3),Colin!$I4331,)</f>
        <v>0</v>
      </c>
      <c r="N4331">
        <f>IF(AND(Colin!$G4331=$B$2,Colin!$H4331=$C$3),Colin!$I4331,)</f>
        <v>0</v>
      </c>
      <c r="O4331">
        <f>IF(AND(Colin!$G4331=$B$2,Colin!$H4331&lt;=$C$3),Colin!$I4331,)</f>
        <v>0</v>
      </c>
      <c r="P4331">
        <f>IF(Colin!$G4331&lt;$B$2,Colin!$I4331,0)</f>
        <v>0</v>
      </c>
      <c r="Q4331">
        <f>IF(Colin!$G4331&lt;$B$1,Colin!$I4331,0)</f>
        <v>0</v>
      </c>
    </row>
    <row r="4332" spans="12:17" x14ac:dyDescent="0.25">
      <c r="L4332">
        <f>IF(AND(Colin!$G4332=$B$1,Colin!$H4332=$C$3),Colin!$I4332,)</f>
        <v>0</v>
      </c>
      <c r="M4332">
        <f>IF(AND(Colin!$G4332=$B$1,Colin!$H4332&lt;=$C$3),Colin!$I4332,)</f>
        <v>0</v>
      </c>
      <c r="N4332">
        <f>IF(AND(Colin!$G4332=$B$2,Colin!$H4332=$C$3),Colin!$I4332,)</f>
        <v>0</v>
      </c>
      <c r="O4332">
        <f>IF(AND(Colin!$G4332=$B$2,Colin!$H4332&lt;=$C$3),Colin!$I4332,)</f>
        <v>0</v>
      </c>
      <c r="P4332">
        <f>IF(Colin!$G4332&lt;$B$2,Colin!$I4332,0)</f>
        <v>0</v>
      </c>
      <c r="Q4332">
        <f>IF(Colin!$G4332&lt;$B$1,Colin!$I4332,0)</f>
        <v>0</v>
      </c>
    </row>
    <row r="4333" spans="12:17" x14ac:dyDescent="0.25">
      <c r="L4333">
        <f>IF(AND(Colin!$G4333=$B$1,Colin!$H4333=$C$3),Colin!$I4333,)</f>
        <v>0</v>
      </c>
      <c r="M4333">
        <f>IF(AND(Colin!$G4333=$B$1,Colin!$H4333&lt;=$C$3),Colin!$I4333,)</f>
        <v>0</v>
      </c>
      <c r="N4333">
        <f>IF(AND(Colin!$G4333=$B$2,Colin!$H4333=$C$3),Colin!$I4333,)</f>
        <v>0</v>
      </c>
      <c r="O4333">
        <f>IF(AND(Colin!$G4333=$B$2,Colin!$H4333&lt;=$C$3),Colin!$I4333,)</f>
        <v>0</v>
      </c>
      <c r="P4333">
        <f>IF(Colin!$G4333&lt;$B$2,Colin!$I4333,0)</f>
        <v>0</v>
      </c>
      <c r="Q4333">
        <f>IF(Colin!$G4333&lt;$B$1,Colin!$I4333,0)</f>
        <v>0</v>
      </c>
    </row>
    <row r="4334" spans="12:17" x14ac:dyDescent="0.25">
      <c r="L4334">
        <f>IF(AND(Colin!$G4334=$B$1,Colin!$H4334=$C$3),Colin!$I4334,)</f>
        <v>0</v>
      </c>
      <c r="M4334">
        <f>IF(AND(Colin!$G4334=$B$1,Colin!$H4334&lt;=$C$3),Colin!$I4334,)</f>
        <v>0</v>
      </c>
      <c r="N4334">
        <f>IF(AND(Colin!$G4334=$B$2,Colin!$H4334=$C$3),Colin!$I4334,)</f>
        <v>0</v>
      </c>
      <c r="O4334">
        <f>IF(AND(Colin!$G4334=$B$2,Colin!$H4334&lt;=$C$3),Colin!$I4334,)</f>
        <v>0</v>
      </c>
      <c r="P4334">
        <f>IF(Colin!$G4334&lt;$B$2,Colin!$I4334,0)</f>
        <v>0</v>
      </c>
      <c r="Q4334">
        <f>IF(Colin!$G4334&lt;$B$1,Colin!$I4334,0)</f>
        <v>0</v>
      </c>
    </row>
    <row r="4335" spans="12:17" x14ac:dyDescent="0.25">
      <c r="L4335">
        <f>IF(AND(Colin!$G4335=$B$1,Colin!$H4335=$C$3),Colin!$I4335,)</f>
        <v>0</v>
      </c>
      <c r="M4335">
        <f>IF(AND(Colin!$G4335=$B$1,Colin!$H4335&lt;=$C$3),Colin!$I4335,)</f>
        <v>0</v>
      </c>
      <c r="N4335">
        <f>IF(AND(Colin!$G4335=$B$2,Colin!$H4335=$C$3),Colin!$I4335,)</f>
        <v>0</v>
      </c>
      <c r="O4335">
        <f>IF(AND(Colin!$G4335=$B$2,Colin!$H4335&lt;=$C$3),Colin!$I4335,)</f>
        <v>0</v>
      </c>
      <c r="P4335">
        <f>IF(Colin!$G4335&lt;$B$2,Colin!$I4335,0)</f>
        <v>0</v>
      </c>
      <c r="Q4335">
        <f>IF(Colin!$G4335&lt;$B$1,Colin!$I4335,0)</f>
        <v>0</v>
      </c>
    </row>
    <row r="4336" spans="12:17" x14ac:dyDescent="0.25">
      <c r="L4336">
        <f>IF(AND(Colin!$G4336=$B$1,Colin!$H4336=$C$3),Colin!$I4336,)</f>
        <v>0</v>
      </c>
      <c r="M4336">
        <f>IF(AND(Colin!$G4336=$B$1,Colin!$H4336&lt;=$C$3),Colin!$I4336,)</f>
        <v>0</v>
      </c>
      <c r="N4336">
        <f>IF(AND(Colin!$G4336=$B$2,Colin!$H4336=$C$3),Colin!$I4336,)</f>
        <v>0</v>
      </c>
      <c r="O4336">
        <f>IF(AND(Colin!$G4336=$B$2,Colin!$H4336&lt;=$C$3),Colin!$I4336,)</f>
        <v>0</v>
      </c>
      <c r="P4336">
        <f>IF(Colin!$G4336&lt;$B$2,Colin!$I4336,0)</f>
        <v>0</v>
      </c>
      <c r="Q4336">
        <f>IF(Colin!$G4336&lt;$B$1,Colin!$I4336,0)</f>
        <v>0</v>
      </c>
    </row>
    <row r="4337" spans="12:17" x14ac:dyDescent="0.25">
      <c r="L4337">
        <f>IF(AND(Colin!$G4337=$B$1,Colin!$H4337=$C$3),Colin!$I4337,)</f>
        <v>0</v>
      </c>
      <c r="M4337">
        <f>IF(AND(Colin!$G4337=$B$1,Colin!$H4337&lt;=$C$3),Colin!$I4337,)</f>
        <v>0</v>
      </c>
      <c r="N4337">
        <f>IF(AND(Colin!$G4337=$B$2,Colin!$H4337=$C$3),Colin!$I4337,)</f>
        <v>0</v>
      </c>
      <c r="O4337">
        <f>IF(AND(Colin!$G4337=$B$2,Colin!$H4337&lt;=$C$3),Colin!$I4337,)</f>
        <v>0</v>
      </c>
      <c r="P4337">
        <f>IF(Colin!$G4337&lt;$B$2,Colin!$I4337,0)</f>
        <v>0</v>
      </c>
      <c r="Q4337">
        <f>IF(Colin!$G4337&lt;$B$1,Colin!$I4337,0)</f>
        <v>0</v>
      </c>
    </row>
    <row r="4338" spans="12:17" x14ac:dyDescent="0.25">
      <c r="L4338">
        <f>IF(AND(Colin!$G4338=$B$1,Colin!$H4338=$C$3),Colin!$I4338,)</f>
        <v>0</v>
      </c>
      <c r="M4338">
        <f>IF(AND(Colin!$G4338=$B$1,Colin!$H4338&lt;=$C$3),Colin!$I4338,)</f>
        <v>0</v>
      </c>
      <c r="N4338">
        <f>IF(AND(Colin!$G4338=$B$2,Colin!$H4338=$C$3),Colin!$I4338,)</f>
        <v>0</v>
      </c>
      <c r="O4338">
        <f>IF(AND(Colin!$G4338=$B$2,Colin!$H4338&lt;=$C$3),Colin!$I4338,)</f>
        <v>0</v>
      </c>
      <c r="P4338">
        <f>IF(Colin!$G4338&lt;$B$2,Colin!$I4338,0)</f>
        <v>0</v>
      </c>
      <c r="Q4338">
        <f>IF(Colin!$G4338&lt;$B$1,Colin!$I4338,0)</f>
        <v>0</v>
      </c>
    </row>
    <row r="4339" spans="12:17" x14ac:dyDescent="0.25">
      <c r="L4339">
        <f>IF(AND(Colin!$G4339=$B$1,Colin!$H4339=$C$3),Colin!$I4339,)</f>
        <v>0</v>
      </c>
      <c r="M4339">
        <f>IF(AND(Colin!$G4339=$B$1,Colin!$H4339&lt;=$C$3),Colin!$I4339,)</f>
        <v>0</v>
      </c>
      <c r="N4339">
        <f>IF(AND(Colin!$G4339=$B$2,Colin!$H4339=$C$3),Colin!$I4339,)</f>
        <v>0</v>
      </c>
      <c r="O4339">
        <f>IF(AND(Colin!$G4339=$B$2,Colin!$H4339&lt;=$C$3),Colin!$I4339,)</f>
        <v>0</v>
      </c>
      <c r="P4339">
        <f>IF(Colin!$G4339&lt;$B$2,Colin!$I4339,0)</f>
        <v>0</v>
      </c>
      <c r="Q4339">
        <f>IF(Colin!$G4339&lt;$B$1,Colin!$I4339,0)</f>
        <v>0</v>
      </c>
    </row>
    <row r="4340" spans="12:17" x14ac:dyDescent="0.25">
      <c r="L4340">
        <f>IF(AND(Colin!$G4340=$B$1,Colin!$H4340=$C$3),Colin!$I4340,)</f>
        <v>0</v>
      </c>
      <c r="M4340">
        <f>IF(AND(Colin!$G4340=$B$1,Colin!$H4340&lt;=$C$3),Colin!$I4340,)</f>
        <v>0</v>
      </c>
      <c r="N4340">
        <f>IF(AND(Colin!$G4340=$B$2,Colin!$H4340=$C$3),Colin!$I4340,)</f>
        <v>0</v>
      </c>
      <c r="O4340">
        <f>IF(AND(Colin!$G4340=$B$2,Colin!$H4340&lt;=$C$3),Colin!$I4340,)</f>
        <v>0</v>
      </c>
      <c r="P4340">
        <f>IF(Colin!$G4340&lt;$B$2,Colin!$I4340,0)</f>
        <v>0</v>
      </c>
      <c r="Q4340">
        <f>IF(Colin!$G4340&lt;$B$1,Colin!$I4340,0)</f>
        <v>0</v>
      </c>
    </row>
    <row r="4341" spans="12:17" x14ac:dyDescent="0.25">
      <c r="L4341">
        <f>IF(AND(Colin!$G4341=$B$1,Colin!$H4341=$C$3),Colin!$I4341,)</f>
        <v>0</v>
      </c>
      <c r="M4341">
        <f>IF(AND(Colin!$G4341=$B$1,Colin!$H4341&lt;=$C$3),Colin!$I4341,)</f>
        <v>0</v>
      </c>
      <c r="N4341">
        <f>IF(AND(Colin!$G4341=$B$2,Colin!$H4341=$C$3),Colin!$I4341,)</f>
        <v>0</v>
      </c>
      <c r="O4341">
        <f>IF(AND(Colin!$G4341=$B$2,Colin!$H4341&lt;=$C$3),Colin!$I4341,)</f>
        <v>0</v>
      </c>
      <c r="P4341">
        <f>IF(Colin!$G4341&lt;$B$2,Colin!$I4341,0)</f>
        <v>0</v>
      </c>
      <c r="Q4341">
        <f>IF(Colin!$G4341&lt;$B$1,Colin!$I4341,0)</f>
        <v>0</v>
      </c>
    </row>
    <row r="4342" spans="12:17" x14ac:dyDescent="0.25">
      <c r="L4342">
        <f>IF(AND(Colin!$G4342=$B$1,Colin!$H4342=$C$3),Colin!$I4342,)</f>
        <v>0</v>
      </c>
      <c r="M4342">
        <f>IF(AND(Colin!$G4342=$B$1,Colin!$H4342&lt;=$C$3),Colin!$I4342,)</f>
        <v>0</v>
      </c>
      <c r="N4342">
        <f>IF(AND(Colin!$G4342=$B$2,Colin!$H4342=$C$3),Colin!$I4342,)</f>
        <v>0</v>
      </c>
      <c r="O4342">
        <f>IF(AND(Colin!$G4342=$B$2,Colin!$H4342&lt;=$C$3),Colin!$I4342,)</f>
        <v>0</v>
      </c>
      <c r="P4342">
        <f>IF(Colin!$G4342&lt;$B$2,Colin!$I4342,0)</f>
        <v>0</v>
      </c>
      <c r="Q4342">
        <f>IF(Colin!$G4342&lt;$B$1,Colin!$I4342,0)</f>
        <v>0</v>
      </c>
    </row>
    <row r="4343" spans="12:17" x14ac:dyDescent="0.25">
      <c r="L4343">
        <f>IF(AND(Colin!$G4343=$B$1,Colin!$H4343=$C$3),Colin!$I4343,)</f>
        <v>0</v>
      </c>
      <c r="M4343">
        <f>IF(AND(Colin!$G4343=$B$1,Colin!$H4343&lt;=$C$3),Colin!$I4343,)</f>
        <v>0</v>
      </c>
      <c r="N4343">
        <f>IF(AND(Colin!$G4343=$B$2,Colin!$H4343=$C$3),Colin!$I4343,)</f>
        <v>0</v>
      </c>
      <c r="O4343">
        <f>IF(AND(Colin!$G4343=$B$2,Colin!$H4343&lt;=$C$3),Colin!$I4343,)</f>
        <v>0</v>
      </c>
      <c r="P4343">
        <f>IF(Colin!$G4343&lt;$B$2,Colin!$I4343,0)</f>
        <v>0</v>
      </c>
      <c r="Q4343">
        <f>IF(Colin!$G4343&lt;$B$1,Colin!$I4343,0)</f>
        <v>0</v>
      </c>
    </row>
    <row r="4344" spans="12:17" x14ac:dyDescent="0.25">
      <c r="L4344">
        <f>IF(AND(Colin!$G4344=$B$1,Colin!$H4344=$C$3),Colin!$I4344,)</f>
        <v>0</v>
      </c>
      <c r="M4344">
        <f>IF(AND(Colin!$G4344=$B$1,Colin!$H4344&lt;=$C$3),Colin!$I4344,)</f>
        <v>0</v>
      </c>
      <c r="N4344">
        <f>IF(AND(Colin!$G4344=$B$2,Colin!$H4344=$C$3),Colin!$I4344,)</f>
        <v>0</v>
      </c>
      <c r="O4344">
        <f>IF(AND(Colin!$G4344=$B$2,Colin!$H4344&lt;=$C$3),Colin!$I4344,)</f>
        <v>0</v>
      </c>
      <c r="P4344">
        <f>IF(Colin!$G4344&lt;$B$2,Colin!$I4344,0)</f>
        <v>0</v>
      </c>
      <c r="Q4344">
        <f>IF(Colin!$G4344&lt;$B$1,Colin!$I4344,0)</f>
        <v>0</v>
      </c>
    </row>
    <row r="4345" spans="12:17" x14ac:dyDescent="0.25">
      <c r="L4345">
        <f>IF(AND(Colin!$G4345=$B$1,Colin!$H4345=$C$3),Colin!$I4345,)</f>
        <v>0</v>
      </c>
      <c r="M4345">
        <f>IF(AND(Colin!$G4345=$B$1,Colin!$H4345&lt;=$C$3),Colin!$I4345,)</f>
        <v>0</v>
      </c>
      <c r="N4345">
        <f>IF(AND(Colin!$G4345=$B$2,Colin!$H4345=$C$3),Colin!$I4345,)</f>
        <v>0</v>
      </c>
      <c r="O4345">
        <f>IF(AND(Colin!$G4345=$B$2,Colin!$H4345&lt;=$C$3),Colin!$I4345,)</f>
        <v>0</v>
      </c>
      <c r="P4345">
        <f>IF(Colin!$G4345&lt;$B$2,Colin!$I4345,0)</f>
        <v>0</v>
      </c>
      <c r="Q4345">
        <f>IF(Colin!$G4345&lt;$B$1,Colin!$I4345,0)</f>
        <v>0</v>
      </c>
    </row>
    <row r="4346" spans="12:17" x14ac:dyDescent="0.25">
      <c r="L4346">
        <f>IF(AND(Colin!$G4346=$B$1,Colin!$H4346=$C$3),Colin!$I4346,)</f>
        <v>0</v>
      </c>
      <c r="M4346">
        <f>IF(AND(Colin!$G4346=$B$1,Colin!$H4346&lt;=$C$3),Colin!$I4346,)</f>
        <v>0</v>
      </c>
      <c r="N4346">
        <f>IF(AND(Colin!$G4346=$B$2,Colin!$H4346=$C$3),Colin!$I4346,)</f>
        <v>0</v>
      </c>
      <c r="O4346">
        <f>IF(AND(Colin!$G4346=$B$2,Colin!$H4346&lt;=$C$3),Colin!$I4346,)</f>
        <v>0</v>
      </c>
      <c r="P4346">
        <f>IF(Colin!$G4346&lt;$B$2,Colin!$I4346,0)</f>
        <v>0</v>
      </c>
      <c r="Q4346">
        <f>IF(Colin!$G4346&lt;$B$1,Colin!$I4346,0)</f>
        <v>0</v>
      </c>
    </row>
    <row r="4347" spans="12:17" x14ac:dyDescent="0.25">
      <c r="L4347">
        <f>IF(AND(Colin!$G4347=$B$1,Colin!$H4347=$C$3),Colin!$I4347,)</f>
        <v>0</v>
      </c>
      <c r="M4347">
        <f>IF(AND(Colin!$G4347=$B$1,Colin!$H4347&lt;=$C$3),Colin!$I4347,)</f>
        <v>0</v>
      </c>
      <c r="N4347">
        <f>IF(AND(Colin!$G4347=$B$2,Colin!$H4347=$C$3),Colin!$I4347,)</f>
        <v>0</v>
      </c>
      <c r="O4347">
        <f>IF(AND(Colin!$G4347=$B$2,Colin!$H4347&lt;=$C$3),Colin!$I4347,)</f>
        <v>0</v>
      </c>
      <c r="P4347">
        <f>IF(Colin!$G4347&lt;$B$2,Colin!$I4347,0)</f>
        <v>0</v>
      </c>
      <c r="Q4347">
        <f>IF(Colin!$G4347&lt;$B$1,Colin!$I4347,0)</f>
        <v>0</v>
      </c>
    </row>
    <row r="4348" spans="12:17" x14ac:dyDescent="0.25">
      <c r="L4348">
        <f>IF(AND(Colin!$G4348=$B$1,Colin!$H4348=$C$3),Colin!$I4348,)</f>
        <v>0</v>
      </c>
      <c r="M4348">
        <f>IF(AND(Colin!$G4348=$B$1,Colin!$H4348&lt;=$C$3),Colin!$I4348,)</f>
        <v>0</v>
      </c>
      <c r="N4348">
        <f>IF(AND(Colin!$G4348=$B$2,Colin!$H4348=$C$3),Colin!$I4348,)</f>
        <v>0</v>
      </c>
      <c r="O4348">
        <f>IF(AND(Colin!$G4348=$B$2,Colin!$H4348&lt;=$C$3),Colin!$I4348,)</f>
        <v>0</v>
      </c>
      <c r="P4348">
        <f>IF(Colin!$G4348&lt;$B$2,Colin!$I4348,0)</f>
        <v>0</v>
      </c>
      <c r="Q4348">
        <f>IF(Colin!$G4348&lt;$B$1,Colin!$I4348,0)</f>
        <v>0</v>
      </c>
    </row>
    <row r="4349" spans="12:17" x14ac:dyDescent="0.25">
      <c r="L4349">
        <f>IF(AND(Colin!$G4349=$B$1,Colin!$H4349=$C$3),Colin!$I4349,)</f>
        <v>0</v>
      </c>
      <c r="M4349">
        <f>IF(AND(Colin!$G4349=$B$1,Colin!$H4349&lt;=$C$3),Colin!$I4349,)</f>
        <v>0</v>
      </c>
      <c r="N4349">
        <f>IF(AND(Colin!$G4349=$B$2,Colin!$H4349=$C$3),Colin!$I4349,)</f>
        <v>0</v>
      </c>
      <c r="O4349">
        <f>IF(AND(Colin!$G4349=$B$2,Colin!$H4349&lt;=$C$3),Colin!$I4349,)</f>
        <v>0</v>
      </c>
      <c r="P4349">
        <f>IF(Colin!$G4349&lt;$B$2,Colin!$I4349,0)</f>
        <v>0</v>
      </c>
      <c r="Q4349">
        <f>IF(Colin!$G4349&lt;$B$1,Colin!$I4349,0)</f>
        <v>0</v>
      </c>
    </row>
    <row r="4350" spans="12:17" x14ac:dyDescent="0.25">
      <c r="L4350">
        <f>IF(AND(Colin!$G4350=$B$1,Colin!$H4350=$C$3),Colin!$I4350,)</f>
        <v>0</v>
      </c>
      <c r="M4350">
        <f>IF(AND(Colin!$G4350=$B$1,Colin!$H4350&lt;=$C$3),Colin!$I4350,)</f>
        <v>0</v>
      </c>
      <c r="N4350">
        <f>IF(AND(Colin!$G4350=$B$2,Colin!$H4350=$C$3),Colin!$I4350,)</f>
        <v>0</v>
      </c>
      <c r="O4350">
        <f>IF(AND(Colin!$G4350=$B$2,Colin!$H4350&lt;=$C$3),Colin!$I4350,)</f>
        <v>0</v>
      </c>
      <c r="P4350">
        <f>IF(Colin!$G4350&lt;$B$2,Colin!$I4350,0)</f>
        <v>0</v>
      </c>
      <c r="Q4350">
        <f>IF(Colin!$G4350&lt;$B$1,Colin!$I4350,0)</f>
        <v>0</v>
      </c>
    </row>
    <row r="4351" spans="12:17" x14ac:dyDescent="0.25">
      <c r="L4351">
        <f>IF(AND(Colin!$G4351=$B$1,Colin!$H4351=$C$3),Colin!$I4351,)</f>
        <v>0</v>
      </c>
      <c r="M4351">
        <f>IF(AND(Colin!$G4351=$B$1,Colin!$H4351&lt;=$C$3),Colin!$I4351,)</f>
        <v>0</v>
      </c>
      <c r="N4351">
        <f>IF(AND(Colin!$G4351=$B$2,Colin!$H4351=$C$3),Colin!$I4351,)</f>
        <v>0</v>
      </c>
      <c r="O4351">
        <f>IF(AND(Colin!$G4351=$B$2,Colin!$H4351&lt;=$C$3),Colin!$I4351,)</f>
        <v>0</v>
      </c>
      <c r="P4351">
        <f>IF(Colin!$G4351&lt;$B$2,Colin!$I4351,0)</f>
        <v>0</v>
      </c>
      <c r="Q4351">
        <f>IF(Colin!$G4351&lt;$B$1,Colin!$I4351,0)</f>
        <v>0</v>
      </c>
    </row>
    <row r="4352" spans="12:17" x14ac:dyDescent="0.25">
      <c r="L4352">
        <f>IF(AND(Colin!$G4352=$B$1,Colin!$H4352=$C$3),Colin!$I4352,)</f>
        <v>0</v>
      </c>
      <c r="M4352">
        <f>IF(AND(Colin!$G4352=$B$1,Colin!$H4352&lt;=$C$3),Colin!$I4352,)</f>
        <v>0</v>
      </c>
      <c r="N4352">
        <f>IF(AND(Colin!$G4352=$B$2,Colin!$H4352=$C$3),Colin!$I4352,)</f>
        <v>0</v>
      </c>
      <c r="O4352">
        <f>IF(AND(Colin!$G4352=$B$2,Colin!$H4352&lt;=$C$3),Colin!$I4352,)</f>
        <v>0</v>
      </c>
      <c r="P4352">
        <f>IF(Colin!$G4352&lt;$B$2,Colin!$I4352,0)</f>
        <v>0</v>
      </c>
      <c r="Q4352">
        <f>IF(Colin!$G4352&lt;$B$1,Colin!$I4352,0)</f>
        <v>0</v>
      </c>
    </row>
    <row r="4353" spans="12:17" x14ac:dyDescent="0.25">
      <c r="L4353">
        <f>IF(AND(Colin!$G4353=$B$1,Colin!$H4353=$C$3),Colin!$I4353,)</f>
        <v>0</v>
      </c>
      <c r="M4353">
        <f>IF(AND(Colin!$G4353=$B$1,Colin!$H4353&lt;=$C$3),Colin!$I4353,)</f>
        <v>0</v>
      </c>
      <c r="N4353">
        <f>IF(AND(Colin!$G4353=$B$2,Colin!$H4353=$C$3),Colin!$I4353,)</f>
        <v>0</v>
      </c>
      <c r="O4353">
        <f>IF(AND(Colin!$G4353=$B$2,Colin!$H4353&lt;=$C$3),Colin!$I4353,)</f>
        <v>0</v>
      </c>
      <c r="P4353">
        <f>IF(Colin!$G4353&lt;$B$2,Colin!$I4353,0)</f>
        <v>0</v>
      </c>
      <c r="Q4353">
        <f>IF(Colin!$G4353&lt;$B$1,Colin!$I4353,0)</f>
        <v>0</v>
      </c>
    </row>
    <row r="4354" spans="12:17" x14ac:dyDescent="0.25">
      <c r="L4354">
        <f>IF(AND(Colin!$G4354=$B$1,Colin!$H4354=$C$3),Colin!$I4354,)</f>
        <v>0</v>
      </c>
      <c r="M4354">
        <f>IF(AND(Colin!$G4354=$B$1,Colin!$H4354&lt;=$C$3),Colin!$I4354,)</f>
        <v>0</v>
      </c>
      <c r="N4354">
        <f>IF(AND(Colin!$G4354=$B$2,Colin!$H4354=$C$3),Colin!$I4354,)</f>
        <v>0</v>
      </c>
      <c r="O4354">
        <f>IF(AND(Colin!$G4354=$B$2,Colin!$H4354&lt;=$C$3),Colin!$I4354,)</f>
        <v>0</v>
      </c>
      <c r="P4354">
        <f>IF(Colin!$G4354&lt;$B$2,Colin!$I4354,0)</f>
        <v>0</v>
      </c>
      <c r="Q4354">
        <f>IF(Colin!$G4354&lt;$B$1,Colin!$I4354,0)</f>
        <v>0</v>
      </c>
    </row>
    <row r="4355" spans="12:17" x14ac:dyDescent="0.25">
      <c r="L4355">
        <f>IF(AND(Colin!$G4355=$B$1,Colin!$H4355=$C$3),Colin!$I4355,)</f>
        <v>0</v>
      </c>
      <c r="M4355">
        <f>IF(AND(Colin!$G4355=$B$1,Colin!$H4355&lt;=$C$3),Colin!$I4355,)</f>
        <v>0</v>
      </c>
      <c r="N4355">
        <f>IF(AND(Colin!$G4355=$B$2,Colin!$H4355=$C$3),Colin!$I4355,)</f>
        <v>0</v>
      </c>
      <c r="O4355">
        <f>IF(AND(Colin!$G4355=$B$2,Colin!$H4355&lt;=$C$3),Colin!$I4355,)</f>
        <v>0</v>
      </c>
      <c r="P4355">
        <f>IF(Colin!$G4355&lt;$B$2,Colin!$I4355,0)</f>
        <v>0</v>
      </c>
      <c r="Q4355">
        <f>IF(Colin!$G4355&lt;$B$1,Colin!$I4355,0)</f>
        <v>0</v>
      </c>
    </row>
    <row r="4356" spans="12:17" x14ac:dyDescent="0.25">
      <c r="L4356">
        <f>IF(AND(Colin!$G4356=$B$1,Colin!$H4356=$C$3),Colin!$I4356,)</f>
        <v>0</v>
      </c>
      <c r="M4356">
        <f>IF(AND(Colin!$G4356=$B$1,Colin!$H4356&lt;=$C$3),Colin!$I4356,)</f>
        <v>0</v>
      </c>
      <c r="N4356">
        <f>IF(AND(Colin!$G4356=$B$2,Colin!$H4356=$C$3),Colin!$I4356,)</f>
        <v>0</v>
      </c>
      <c r="O4356">
        <f>IF(AND(Colin!$G4356=$B$2,Colin!$H4356&lt;=$C$3),Colin!$I4356,)</f>
        <v>0</v>
      </c>
      <c r="P4356">
        <f>IF(Colin!$G4356&lt;$B$2,Colin!$I4356,0)</f>
        <v>0</v>
      </c>
      <c r="Q4356">
        <f>IF(Colin!$G4356&lt;$B$1,Colin!$I4356,0)</f>
        <v>0</v>
      </c>
    </row>
    <row r="4357" spans="12:17" x14ac:dyDescent="0.25">
      <c r="L4357">
        <f>IF(AND(Colin!$G4357=$B$1,Colin!$H4357=$C$3),Colin!$I4357,)</f>
        <v>0</v>
      </c>
      <c r="M4357">
        <f>IF(AND(Colin!$G4357=$B$1,Colin!$H4357&lt;=$C$3),Colin!$I4357,)</f>
        <v>0</v>
      </c>
      <c r="N4357">
        <f>IF(AND(Colin!$G4357=$B$2,Colin!$H4357=$C$3),Colin!$I4357,)</f>
        <v>0</v>
      </c>
      <c r="O4357">
        <f>IF(AND(Colin!$G4357=$B$2,Colin!$H4357&lt;=$C$3),Colin!$I4357,)</f>
        <v>0</v>
      </c>
      <c r="P4357">
        <f>IF(Colin!$G4357&lt;$B$2,Colin!$I4357,0)</f>
        <v>0</v>
      </c>
      <c r="Q4357">
        <f>IF(Colin!$G4357&lt;$B$1,Colin!$I4357,0)</f>
        <v>0</v>
      </c>
    </row>
    <row r="4358" spans="12:17" x14ac:dyDescent="0.25">
      <c r="L4358">
        <f>IF(AND(Colin!$G4358=$B$1,Colin!$H4358=$C$3),Colin!$I4358,)</f>
        <v>0</v>
      </c>
      <c r="M4358">
        <f>IF(AND(Colin!$G4358=$B$1,Colin!$H4358&lt;=$C$3),Colin!$I4358,)</f>
        <v>0</v>
      </c>
      <c r="N4358">
        <f>IF(AND(Colin!$G4358=$B$2,Colin!$H4358=$C$3),Colin!$I4358,)</f>
        <v>0</v>
      </c>
      <c r="O4358">
        <f>IF(AND(Colin!$G4358=$B$2,Colin!$H4358&lt;=$C$3),Colin!$I4358,)</f>
        <v>0</v>
      </c>
      <c r="P4358">
        <f>IF(Colin!$G4358&lt;$B$2,Colin!$I4358,0)</f>
        <v>0</v>
      </c>
      <c r="Q4358">
        <f>IF(Colin!$G4358&lt;$B$1,Colin!$I4358,0)</f>
        <v>0</v>
      </c>
    </row>
    <row r="4359" spans="12:17" x14ac:dyDescent="0.25">
      <c r="L4359">
        <f>IF(AND(Colin!$G4359=$B$1,Colin!$H4359=$C$3),Colin!$I4359,)</f>
        <v>0</v>
      </c>
      <c r="M4359">
        <f>IF(AND(Colin!$G4359=$B$1,Colin!$H4359&lt;=$C$3),Colin!$I4359,)</f>
        <v>0</v>
      </c>
      <c r="N4359">
        <f>IF(AND(Colin!$G4359=$B$2,Colin!$H4359=$C$3),Colin!$I4359,)</f>
        <v>0</v>
      </c>
      <c r="O4359">
        <f>IF(AND(Colin!$G4359=$B$2,Colin!$H4359&lt;=$C$3),Colin!$I4359,)</f>
        <v>0</v>
      </c>
      <c r="P4359">
        <f>IF(Colin!$G4359&lt;$B$2,Colin!$I4359,0)</f>
        <v>0</v>
      </c>
      <c r="Q4359">
        <f>IF(Colin!$G4359&lt;$B$1,Colin!$I4359,0)</f>
        <v>0</v>
      </c>
    </row>
    <row r="4360" spans="12:17" x14ac:dyDescent="0.25">
      <c r="L4360">
        <f>IF(AND(Colin!$G4360=$B$1,Colin!$H4360=$C$3),Colin!$I4360,)</f>
        <v>0</v>
      </c>
      <c r="M4360">
        <f>IF(AND(Colin!$G4360=$B$1,Colin!$H4360&lt;=$C$3),Colin!$I4360,)</f>
        <v>0</v>
      </c>
      <c r="N4360">
        <f>IF(AND(Colin!$G4360=$B$2,Colin!$H4360=$C$3),Colin!$I4360,)</f>
        <v>0</v>
      </c>
      <c r="O4360">
        <f>IF(AND(Colin!$G4360=$B$2,Colin!$H4360&lt;=$C$3),Colin!$I4360,)</f>
        <v>0</v>
      </c>
      <c r="P4360">
        <f>IF(Colin!$G4360&lt;$B$2,Colin!$I4360,0)</f>
        <v>0</v>
      </c>
      <c r="Q4360">
        <f>IF(Colin!$G4360&lt;$B$1,Colin!$I4360,0)</f>
        <v>0</v>
      </c>
    </row>
    <row r="4361" spans="12:17" x14ac:dyDescent="0.25">
      <c r="L4361">
        <f>IF(AND(Colin!$G4361=$B$1,Colin!$H4361=$C$3),Colin!$I4361,)</f>
        <v>0</v>
      </c>
      <c r="M4361">
        <f>IF(AND(Colin!$G4361=$B$1,Colin!$H4361&lt;=$C$3),Colin!$I4361,)</f>
        <v>0</v>
      </c>
      <c r="N4361">
        <f>IF(AND(Colin!$G4361=$B$2,Colin!$H4361=$C$3),Colin!$I4361,)</f>
        <v>0</v>
      </c>
      <c r="O4361">
        <f>IF(AND(Colin!$G4361=$B$2,Colin!$H4361&lt;=$C$3),Colin!$I4361,)</f>
        <v>0</v>
      </c>
      <c r="P4361">
        <f>IF(Colin!$G4361&lt;$B$2,Colin!$I4361,0)</f>
        <v>0</v>
      </c>
      <c r="Q4361">
        <f>IF(Colin!$G4361&lt;$B$1,Colin!$I4361,0)</f>
        <v>0</v>
      </c>
    </row>
    <row r="4362" spans="12:17" x14ac:dyDescent="0.25">
      <c r="L4362">
        <f>IF(AND(Colin!$G4362=$B$1,Colin!$H4362=$C$3),Colin!$I4362,)</f>
        <v>0</v>
      </c>
      <c r="M4362">
        <f>IF(AND(Colin!$G4362=$B$1,Colin!$H4362&lt;=$C$3),Colin!$I4362,)</f>
        <v>0</v>
      </c>
      <c r="N4362">
        <f>IF(AND(Colin!$G4362=$B$2,Colin!$H4362=$C$3),Colin!$I4362,)</f>
        <v>0</v>
      </c>
      <c r="O4362">
        <f>IF(AND(Colin!$G4362=$B$2,Colin!$H4362&lt;=$C$3),Colin!$I4362,)</f>
        <v>0</v>
      </c>
      <c r="P4362">
        <f>IF(Colin!$G4362&lt;$B$2,Colin!$I4362,0)</f>
        <v>0</v>
      </c>
      <c r="Q4362">
        <f>IF(Colin!$G4362&lt;$B$1,Colin!$I4362,0)</f>
        <v>0</v>
      </c>
    </row>
    <row r="4363" spans="12:17" x14ac:dyDescent="0.25">
      <c r="L4363">
        <f>IF(AND(Colin!$G4363=$B$1,Colin!$H4363=$C$3),Colin!$I4363,)</f>
        <v>0</v>
      </c>
      <c r="M4363">
        <f>IF(AND(Colin!$G4363=$B$1,Colin!$H4363&lt;=$C$3),Colin!$I4363,)</f>
        <v>0</v>
      </c>
      <c r="N4363">
        <f>IF(AND(Colin!$G4363=$B$2,Colin!$H4363=$C$3),Colin!$I4363,)</f>
        <v>0</v>
      </c>
      <c r="O4363">
        <f>IF(AND(Colin!$G4363=$B$2,Colin!$H4363&lt;=$C$3),Colin!$I4363,)</f>
        <v>0</v>
      </c>
      <c r="P4363">
        <f>IF(Colin!$G4363&lt;$B$2,Colin!$I4363,0)</f>
        <v>0</v>
      </c>
      <c r="Q4363">
        <f>IF(Colin!$G4363&lt;$B$1,Colin!$I4363,0)</f>
        <v>0</v>
      </c>
    </row>
    <row r="4364" spans="12:17" x14ac:dyDescent="0.25">
      <c r="L4364">
        <f>IF(AND(Colin!$G4364=$B$1,Colin!$H4364=$C$3),Colin!$I4364,)</f>
        <v>0</v>
      </c>
      <c r="M4364">
        <f>IF(AND(Colin!$G4364=$B$1,Colin!$H4364&lt;=$C$3),Colin!$I4364,)</f>
        <v>0</v>
      </c>
      <c r="N4364">
        <f>IF(AND(Colin!$G4364=$B$2,Colin!$H4364=$C$3),Colin!$I4364,)</f>
        <v>0</v>
      </c>
      <c r="O4364">
        <f>IF(AND(Colin!$G4364=$B$2,Colin!$H4364&lt;=$C$3),Colin!$I4364,)</f>
        <v>0</v>
      </c>
      <c r="P4364">
        <f>IF(Colin!$G4364&lt;$B$2,Colin!$I4364,0)</f>
        <v>0</v>
      </c>
      <c r="Q4364">
        <f>IF(Colin!$G4364&lt;$B$1,Colin!$I4364,0)</f>
        <v>0</v>
      </c>
    </row>
    <row r="4365" spans="12:17" x14ac:dyDescent="0.25">
      <c r="L4365">
        <f>IF(AND(Colin!$G4365=$B$1,Colin!$H4365=$C$3),Colin!$I4365,)</f>
        <v>0</v>
      </c>
      <c r="M4365">
        <f>IF(AND(Colin!$G4365=$B$1,Colin!$H4365&lt;=$C$3),Colin!$I4365,)</f>
        <v>0</v>
      </c>
      <c r="N4365">
        <f>IF(AND(Colin!$G4365=$B$2,Colin!$H4365=$C$3),Colin!$I4365,)</f>
        <v>0</v>
      </c>
      <c r="O4365">
        <f>IF(AND(Colin!$G4365=$B$2,Colin!$H4365&lt;=$C$3),Colin!$I4365,)</f>
        <v>0</v>
      </c>
      <c r="P4365">
        <f>IF(Colin!$G4365&lt;$B$2,Colin!$I4365,0)</f>
        <v>0</v>
      </c>
      <c r="Q4365">
        <f>IF(Colin!$G4365&lt;$B$1,Colin!$I4365,0)</f>
        <v>0</v>
      </c>
    </row>
    <row r="4366" spans="12:17" x14ac:dyDescent="0.25">
      <c r="L4366">
        <f>IF(AND(Colin!$G4366=$B$1,Colin!$H4366=$C$3),Colin!$I4366,)</f>
        <v>0</v>
      </c>
      <c r="M4366">
        <f>IF(AND(Colin!$G4366=$B$1,Colin!$H4366&lt;=$C$3),Colin!$I4366,)</f>
        <v>0</v>
      </c>
      <c r="N4366">
        <f>IF(AND(Colin!$G4366=$B$2,Colin!$H4366=$C$3),Colin!$I4366,)</f>
        <v>0</v>
      </c>
      <c r="O4366">
        <f>IF(AND(Colin!$G4366=$B$2,Colin!$H4366&lt;=$C$3),Colin!$I4366,)</f>
        <v>0</v>
      </c>
      <c r="P4366">
        <f>IF(Colin!$G4366&lt;$B$2,Colin!$I4366,0)</f>
        <v>0</v>
      </c>
      <c r="Q4366">
        <f>IF(Colin!$G4366&lt;$B$1,Colin!$I4366,0)</f>
        <v>0</v>
      </c>
    </row>
    <row r="4367" spans="12:17" x14ac:dyDescent="0.25">
      <c r="L4367">
        <f>IF(AND(Colin!$G4367=$B$1,Colin!$H4367=$C$3),Colin!$I4367,)</f>
        <v>0</v>
      </c>
      <c r="M4367">
        <f>IF(AND(Colin!$G4367=$B$1,Colin!$H4367&lt;=$C$3),Colin!$I4367,)</f>
        <v>0</v>
      </c>
      <c r="N4367">
        <f>IF(AND(Colin!$G4367=$B$2,Colin!$H4367=$C$3),Colin!$I4367,)</f>
        <v>0</v>
      </c>
      <c r="O4367">
        <f>IF(AND(Colin!$G4367=$B$2,Colin!$H4367&lt;=$C$3),Colin!$I4367,)</f>
        <v>0</v>
      </c>
      <c r="P4367">
        <f>IF(Colin!$G4367&lt;$B$2,Colin!$I4367,0)</f>
        <v>0</v>
      </c>
      <c r="Q4367">
        <f>IF(Colin!$G4367&lt;$B$1,Colin!$I4367,0)</f>
        <v>0</v>
      </c>
    </row>
    <row r="4368" spans="12:17" x14ac:dyDescent="0.25">
      <c r="L4368">
        <f>IF(AND(Colin!$G4368=$B$1,Colin!$H4368=$C$3),Colin!$I4368,)</f>
        <v>0</v>
      </c>
      <c r="M4368">
        <f>IF(AND(Colin!$G4368=$B$1,Colin!$H4368&lt;=$C$3),Colin!$I4368,)</f>
        <v>0</v>
      </c>
      <c r="N4368">
        <f>IF(AND(Colin!$G4368=$B$2,Colin!$H4368=$C$3),Colin!$I4368,)</f>
        <v>0</v>
      </c>
      <c r="O4368">
        <f>IF(AND(Colin!$G4368=$B$2,Colin!$H4368&lt;=$C$3),Colin!$I4368,)</f>
        <v>0</v>
      </c>
      <c r="P4368">
        <f>IF(Colin!$G4368&lt;$B$2,Colin!$I4368,0)</f>
        <v>0</v>
      </c>
      <c r="Q4368">
        <f>IF(Colin!$G4368&lt;$B$1,Colin!$I4368,0)</f>
        <v>0</v>
      </c>
    </row>
    <row r="4369" spans="12:17" x14ac:dyDescent="0.25">
      <c r="L4369">
        <f>IF(AND(Colin!$G4369=$B$1,Colin!$H4369=$C$3),Colin!$I4369,)</f>
        <v>0</v>
      </c>
      <c r="M4369">
        <f>IF(AND(Colin!$G4369=$B$1,Colin!$H4369&lt;=$C$3),Colin!$I4369,)</f>
        <v>0</v>
      </c>
      <c r="N4369">
        <f>IF(AND(Colin!$G4369=$B$2,Colin!$H4369=$C$3),Colin!$I4369,)</f>
        <v>0</v>
      </c>
      <c r="O4369">
        <f>IF(AND(Colin!$G4369=$B$2,Colin!$H4369&lt;=$C$3),Colin!$I4369,)</f>
        <v>0</v>
      </c>
      <c r="P4369">
        <f>IF(Colin!$G4369&lt;$B$2,Colin!$I4369,0)</f>
        <v>0</v>
      </c>
      <c r="Q4369">
        <f>IF(Colin!$G4369&lt;$B$1,Colin!$I4369,0)</f>
        <v>0</v>
      </c>
    </row>
    <row r="4370" spans="12:17" x14ac:dyDescent="0.25">
      <c r="L4370">
        <f>IF(AND(Colin!$G4370=$B$1,Colin!$H4370=$C$3),Colin!$I4370,)</f>
        <v>0</v>
      </c>
      <c r="M4370">
        <f>IF(AND(Colin!$G4370=$B$1,Colin!$H4370&lt;=$C$3),Colin!$I4370,)</f>
        <v>0</v>
      </c>
      <c r="N4370">
        <f>IF(AND(Colin!$G4370=$B$2,Colin!$H4370=$C$3),Colin!$I4370,)</f>
        <v>0</v>
      </c>
      <c r="O4370">
        <f>IF(AND(Colin!$G4370=$B$2,Colin!$H4370&lt;=$C$3),Colin!$I4370,)</f>
        <v>0</v>
      </c>
      <c r="P4370">
        <f>IF(Colin!$G4370&lt;$B$2,Colin!$I4370,0)</f>
        <v>0</v>
      </c>
      <c r="Q4370">
        <f>IF(Colin!$G4370&lt;$B$1,Colin!$I4370,0)</f>
        <v>0</v>
      </c>
    </row>
    <row r="4371" spans="12:17" x14ac:dyDescent="0.25">
      <c r="L4371">
        <f>IF(AND(Colin!$G4371=$B$1,Colin!$H4371=$C$3),Colin!$I4371,)</f>
        <v>0</v>
      </c>
      <c r="M4371">
        <f>IF(AND(Colin!$G4371=$B$1,Colin!$H4371&lt;=$C$3),Colin!$I4371,)</f>
        <v>0</v>
      </c>
      <c r="N4371">
        <f>IF(AND(Colin!$G4371=$B$2,Colin!$H4371=$C$3),Colin!$I4371,)</f>
        <v>0</v>
      </c>
      <c r="O4371">
        <f>IF(AND(Colin!$G4371=$B$2,Colin!$H4371&lt;=$C$3),Colin!$I4371,)</f>
        <v>0</v>
      </c>
      <c r="P4371">
        <f>IF(Colin!$G4371&lt;$B$2,Colin!$I4371,0)</f>
        <v>0</v>
      </c>
      <c r="Q4371">
        <f>IF(Colin!$G4371&lt;$B$1,Colin!$I4371,0)</f>
        <v>0</v>
      </c>
    </row>
    <row r="4372" spans="12:17" x14ac:dyDescent="0.25">
      <c r="L4372">
        <f>IF(AND(Colin!$G4372=$B$1,Colin!$H4372=$C$3),Colin!$I4372,)</f>
        <v>0</v>
      </c>
      <c r="M4372">
        <f>IF(AND(Colin!$G4372=$B$1,Colin!$H4372&lt;=$C$3),Colin!$I4372,)</f>
        <v>0</v>
      </c>
      <c r="N4372">
        <f>IF(AND(Colin!$G4372=$B$2,Colin!$H4372=$C$3),Colin!$I4372,)</f>
        <v>0</v>
      </c>
      <c r="O4372">
        <f>IF(AND(Colin!$G4372=$B$2,Colin!$H4372&lt;=$C$3),Colin!$I4372,)</f>
        <v>0</v>
      </c>
      <c r="P4372">
        <f>IF(Colin!$G4372&lt;$B$2,Colin!$I4372,0)</f>
        <v>0</v>
      </c>
      <c r="Q4372">
        <f>IF(Colin!$G4372&lt;$B$1,Colin!$I4372,0)</f>
        <v>0</v>
      </c>
    </row>
    <row r="4373" spans="12:17" x14ac:dyDescent="0.25">
      <c r="L4373">
        <f>IF(AND(Colin!$G4373=$B$1,Colin!$H4373=$C$3),Colin!$I4373,)</f>
        <v>0</v>
      </c>
      <c r="M4373">
        <f>IF(AND(Colin!$G4373=$B$1,Colin!$H4373&lt;=$C$3),Colin!$I4373,)</f>
        <v>0</v>
      </c>
      <c r="N4373">
        <f>IF(AND(Colin!$G4373=$B$2,Colin!$H4373=$C$3),Colin!$I4373,)</f>
        <v>0</v>
      </c>
      <c r="O4373">
        <f>IF(AND(Colin!$G4373=$B$2,Colin!$H4373&lt;=$C$3),Colin!$I4373,)</f>
        <v>0</v>
      </c>
      <c r="P4373">
        <f>IF(Colin!$G4373&lt;$B$2,Colin!$I4373,0)</f>
        <v>0</v>
      </c>
      <c r="Q4373">
        <f>IF(Colin!$G4373&lt;$B$1,Colin!$I4373,0)</f>
        <v>0</v>
      </c>
    </row>
    <row r="4374" spans="12:17" x14ac:dyDescent="0.25">
      <c r="L4374">
        <f>IF(AND(Colin!$G4374=$B$1,Colin!$H4374=$C$3),Colin!$I4374,)</f>
        <v>0</v>
      </c>
      <c r="M4374">
        <f>IF(AND(Colin!$G4374=$B$1,Colin!$H4374&lt;=$C$3),Colin!$I4374,)</f>
        <v>0</v>
      </c>
      <c r="N4374">
        <f>IF(AND(Colin!$G4374=$B$2,Colin!$H4374=$C$3),Colin!$I4374,)</f>
        <v>0</v>
      </c>
      <c r="O4374">
        <f>IF(AND(Colin!$G4374=$B$2,Colin!$H4374&lt;=$C$3),Colin!$I4374,)</f>
        <v>0</v>
      </c>
      <c r="P4374">
        <f>IF(Colin!$G4374&lt;$B$2,Colin!$I4374,0)</f>
        <v>0</v>
      </c>
      <c r="Q4374">
        <f>IF(Colin!$G4374&lt;$B$1,Colin!$I4374,0)</f>
        <v>0</v>
      </c>
    </row>
    <row r="4375" spans="12:17" x14ac:dyDescent="0.25">
      <c r="L4375">
        <f>IF(AND(Colin!$G4375=$B$1,Colin!$H4375=$C$3),Colin!$I4375,)</f>
        <v>0</v>
      </c>
      <c r="M4375">
        <f>IF(AND(Colin!$G4375=$B$1,Colin!$H4375&lt;=$C$3),Colin!$I4375,)</f>
        <v>0</v>
      </c>
      <c r="N4375">
        <f>IF(AND(Colin!$G4375=$B$2,Colin!$H4375=$C$3),Colin!$I4375,)</f>
        <v>0</v>
      </c>
      <c r="O4375">
        <f>IF(AND(Colin!$G4375=$B$2,Colin!$H4375&lt;=$C$3),Colin!$I4375,)</f>
        <v>0</v>
      </c>
      <c r="P4375">
        <f>IF(Colin!$G4375&lt;$B$2,Colin!$I4375,0)</f>
        <v>0</v>
      </c>
      <c r="Q4375">
        <f>IF(Colin!$G4375&lt;$B$1,Colin!$I4375,0)</f>
        <v>0</v>
      </c>
    </row>
    <row r="4376" spans="12:17" x14ac:dyDescent="0.25">
      <c r="L4376">
        <f>IF(AND(Colin!$G4376=$B$1,Colin!$H4376=$C$3),Colin!$I4376,)</f>
        <v>0</v>
      </c>
      <c r="M4376">
        <f>IF(AND(Colin!$G4376=$B$1,Colin!$H4376&lt;=$C$3),Colin!$I4376,)</f>
        <v>0</v>
      </c>
      <c r="N4376">
        <f>IF(AND(Colin!$G4376=$B$2,Colin!$H4376=$C$3),Colin!$I4376,)</f>
        <v>0</v>
      </c>
      <c r="O4376">
        <f>IF(AND(Colin!$G4376=$B$2,Colin!$H4376&lt;=$C$3),Colin!$I4376,)</f>
        <v>0</v>
      </c>
      <c r="P4376">
        <f>IF(Colin!$G4376&lt;$B$2,Colin!$I4376,0)</f>
        <v>0</v>
      </c>
      <c r="Q4376">
        <f>IF(Colin!$G4376&lt;$B$1,Colin!$I4376,0)</f>
        <v>0</v>
      </c>
    </row>
    <row r="4377" spans="12:17" x14ac:dyDescent="0.25">
      <c r="L4377">
        <f>IF(AND(Colin!$G4377=$B$1,Colin!$H4377=$C$3),Colin!$I4377,)</f>
        <v>0</v>
      </c>
      <c r="M4377">
        <f>IF(AND(Colin!$G4377=$B$1,Colin!$H4377&lt;=$C$3),Colin!$I4377,)</f>
        <v>0</v>
      </c>
      <c r="N4377">
        <f>IF(AND(Colin!$G4377=$B$2,Colin!$H4377=$C$3),Colin!$I4377,)</f>
        <v>0</v>
      </c>
      <c r="O4377">
        <f>IF(AND(Colin!$G4377=$B$2,Colin!$H4377&lt;=$C$3),Colin!$I4377,)</f>
        <v>0</v>
      </c>
      <c r="P4377">
        <f>IF(Colin!$G4377&lt;$B$2,Colin!$I4377,0)</f>
        <v>0</v>
      </c>
      <c r="Q4377">
        <f>IF(Colin!$G4377&lt;$B$1,Colin!$I4377,0)</f>
        <v>0</v>
      </c>
    </row>
    <row r="4378" spans="12:17" x14ac:dyDescent="0.25">
      <c r="L4378">
        <f>IF(AND(Colin!$G4378=$B$1,Colin!$H4378=$C$3),Colin!$I4378,)</f>
        <v>0</v>
      </c>
      <c r="M4378">
        <f>IF(AND(Colin!$G4378=$B$1,Colin!$H4378&lt;=$C$3),Colin!$I4378,)</f>
        <v>0</v>
      </c>
      <c r="N4378">
        <f>IF(AND(Colin!$G4378=$B$2,Colin!$H4378=$C$3),Colin!$I4378,)</f>
        <v>0</v>
      </c>
      <c r="O4378">
        <f>IF(AND(Colin!$G4378=$B$2,Colin!$H4378&lt;=$C$3),Colin!$I4378,)</f>
        <v>0</v>
      </c>
      <c r="P4378">
        <f>IF(Colin!$G4378&lt;$B$2,Colin!$I4378,0)</f>
        <v>0</v>
      </c>
      <c r="Q4378">
        <f>IF(Colin!$G4378&lt;$B$1,Colin!$I4378,0)</f>
        <v>0</v>
      </c>
    </row>
    <row r="4379" spans="12:17" x14ac:dyDescent="0.25">
      <c r="L4379">
        <f>IF(AND(Colin!$G4379=$B$1,Colin!$H4379=$C$3),Colin!$I4379,)</f>
        <v>0</v>
      </c>
      <c r="M4379">
        <f>IF(AND(Colin!$G4379=$B$1,Colin!$H4379&lt;=$C$3),Colin!$I4379,)</f>
        <v>0</v>
      </c>
      <c r="N4379">
        <f>IF(AND(Colin!$G4379=$B$2,Colin!$H4379=$C$3),Colin!$I4379,)</f>
        <v>0</v>
      </c>
      <c r="O4379">
        <f>IF(AND(Colin!$G4379=$B$2,Colin!$H4379&lt;=$C$3),Colin!$I4379,)</f>
        <v>0</v>
      </c>
      <c r="P4379">
        <f>IF(Colin!$G4379&lt;$B$2,Colin!$I4379,0)</f>
        <v>0</v>
      </c>
      <c r="Q4379">
        <f>IF(Colin!$G4379&lt;$B$1,Colin!$I4379,0)</f>
        <v>0</v>
      </c>
    </row>
    <row r="4380" spans="12:17" x14ac:dyDescent="0.25">
      <c r="L4380">
        <f>IF(AND(Colin!$G4380=$B$1,Colin!$H4380=$C$3),Colin!$I4380,)</f>
        <v>0</v>
      </c>
      <c r="M4380">
        <f>IF(AND(Colin!$G4380=$B$1,Colin!$H4380&lt;=$C$3),Colin!$I4380,)</f>
        <v>0</v>
      </c>
      <c r="N4380">
        <f>IF(AND(Colin!$G4380=$B$2,Colin!$H4380=$C$3),Colin!$I4380,)</f>
        <v>0</v>
      </c>
      <c r="O4380">
        <f>IF(AND(Colin!$G4380=$B$2,Colin!$H4380&lt;=$C$3),Colin!$I4380,)</f>
        <v>0</v>
      </c>
      <c r="P4380">
        <f>IF(Colin!$G4380&lt;$B$2,Colin!$I4380,0)</f>
        <v>0</v>
      </c>
      <c r="Q4380">
        <f>IF(Colin!$G4380&lt;$B$1,Colin!$I4380,0)</f>
        <v>0</v>
      </c>
    </row>
    <row r="4381" spans="12:17" x14ac:dyDescent="0.25">
      <c r="L4381">
        <f>IF(AND(Colin!$G4381=$B$1,Colin!$H4381=$C$3),Colin!$I4381,)</f>
        <v>0</v>
      </c>
      <c r="M4381">
        <f>IF(AND(Colin!$G4381=$B$1,Colin!$H4381&lt;=$C$3),Colin!$I4381,)</f>
        <v>0</v>
      </c>
      <c r="N4381">
        <f>IF(AND(Colin!$G4381=$B$2,Colin!$H4381=$C$3),Colin!$I4381,)</f>
        <v>0</v>
      </c>
      <c r="O4381">
        <f>IF(AND(Colin!$G4381=$B$2,Colin!$H4381&lt;=$C$3),Colin!$I4381,)</f>
        <v>0</v>
      </c>
      <c r="P4381">
        <f>IF(Colin!$G4381&lt;$B$2,Colin!$I4381,0)</f>
        <v>0</v>
      </c>
      <c r="Q4381">
        <f>IF(Colin!$G4381&lt;$B$1,Colin!$I4381,0)</f>
        <v>0</v>
      </c>
    </row>
    <row r="4382" spans="12:17" x14ac:dyDescent="0.25">
      <c r="L4382">
        <f>IF(AND(Colin!$G4382=$B$1,Colin!$H4382=$C$3),Colin!$I4382,)</f>
        <v>0</v>
      </c>
      <c r="M4382">
        <f>IF(AND(Colin!$G4382=$B$1,Colin!$H4382&lt;=$C$3),Colin!$I4382,)</f>
        <v>0</v>
      </c>
      <c r="N4382">
        <f>IF(AND(Colin!$G4382=$B$2,Colin!$H4382=$C$3),Colin!$I4382,)</f>
        <v>0</v>
      </c>
      <c r="O4382">
        <f>IF(AND(Colin!$G4382=$B$2,Colin!$H4382&lt;=$C$3),Colin!$I4382,)</f>
        <v>0</v>
      </c>
      <c r="P4382">
        <f>IF(Colin!$G4382&lt;$B$2,Colin!$I4382,0)</f>
        <v>0</v>
      </c>
      <c r="Q4382">
        <f>IF(Colin!$G4382&lt;$B$1,Colin!$I4382,0)</f>
        <v>0</v>
      </c>
    </row>
    <row r="4383" spans="12:17" x14ac:dyDescent="0.25">
      <c r="L4383">
        <f>IF(AND(Colin!$G4383=$B$1,Colin!$H4383=$C$3),Colin!$I4383,)</f>
        <v>0</v>
      </c>
      <c r="M4383">
        <f>IF(AND(Colin!$G4383=$B$1,Colin!$H4383&lt;=$C$3),Colin!$I4383,)</f>
        <v>0</v>
      </c>
      <c r="N4383">
        <f>IF(AND(Colin!$G4383=$B$2,Colin!$H4383=$C$3),Colin!$I4383,)</f>
        <v>0</v>
      </c>
      <c r="O4383">
        <f>IF(AND(Colin!$G4383=$B$2,Colin!$H4383&lt;=$C$3),Colin!$I4383,)</f>
        <v>0</v>
      </c>
      <c r="P4383">
        <f>IF(Colin!$G4383&lt;$B$2,Colin!$I4383,0)</f>
        <v>0</v>
      </c>
      <c r="Q4383">
        <f>IF(Colin!$G4383&lt;$B$1,Colin!$I4383,0)</f>
        <v>0</v>
      </c>
    </row>
    <row r="4384" spans="12:17" x14ac:dyDescent="0.25">
      <c r="L4384">
        <f>IF(AND(Colin!$G4384=$B$1,Colin!$H4384=$C$3),Colin!$I4384,)</f>
        <v>0</v>
      </c>
      <c r="M4384">
        <f>IF(AND(Colin!$G4384=$B$1,Colin!$H4384&lt;=$C$3),Colin!$I4384,)</f>
        <v>0</v>
      </c>
      <c r="N4384">
        <f>IF(AND(Colin!$G4384=$B$2,Colin!$H4384=$C$3),Colin!$I4384,)</f>
        <v>0</v>
      </c>
      <c r="O4384">
        <f>IF(AND(Colin!$G4384=$B$2,Colin!$H4384&lt;=$C$3),Colin!$I4384,)</f>
        <v>0</v>
      </c>
      <c r="P4384">
        <f>IF(Colin!$G4384&lt;$B$2,Colin!$I4384,0)</f>
        <v>0</v>
      </c>
      <c r="Q4384">
        <f>IF(Colin!$G4384&lt;$B$1,Colin!$I4384,0)</f>
        <v>0</v>
      </c>
    </row>
    <row r="4385" spans="12:17" x14ac:dyDescent="0.25">
      <c r="L4385">
        <f>IF(AND(Colin!$G4385=$B$1,Colin!$H4385=$C$3),Colin!$I4385,)</f>
        <v>0</v>
      </c>
      <c r="M4385">
        <f>IF(AND(Colin!$G4385=$B$1,Colin!$H4385&lt;=$C$3),Colin!$I4385,)</f>
        <v>0</v>
      </c>
      <c r="N4385">
        <f>IF(AND(Colin!$G4385=$B$2,Colin!$H4385=$C$3),Colin!$I4385,)</f>
        <v>0</v>
      </c>
      <c r="O4385">
        <f>IF(AND(Colin!$G4385=$B$2,Colin!$H4385&lt;=$C$3),Colin!$I4385,)</f>
        <v>0</v>
      </c>
      <c r="P4385">
        <f>IF(Colin!$G4385&lt;$B$2,Colin!$I4385,0)</f>
        <v>0</v>
      </c>
      <c r="Q4385">
        <f>IF(Colin!$G4385&lt;$B$1,Colin!$I4385,0)</f>
        <v>0</v>
      </c>
    </row>
    <row r="4386" spans="12:17" x14ac:dyDescent="0.25">
      <c r="L4386">
        <f>IF(AND(Colin!$G4386=$B$1,Colin!$H4386=$C$3),Colin!$I4386,)</f>
        <v>0</v>
      </c>
      <c r="M4386">
        <f>IF(AND(Colin!$G4386=$B$1,Colin!$H4386&lt;=$C$3),Colin!$I4386,)</f>
        <v>0</v>
      </c>
      <c r="N4386">
        <f>IF(AND(Colin!$G4386=$B$2,Colin!$H4386=$C$3),Colin!$I4386,)</f>
        <v>0</v>
      </c>
      <c r="O4386">
        <f>IF(AND(Colin!$G4386=$B$2,Colin!$H4386&lt;=$C$3),Colin!$I4386,)</f>
        <v>0</v>
      </c>
      <c r="P4386">
        <f>IF(Colin!$G4386&lt;$B$2,Colin!$I4386,0)</f>
        <v>0</v>
      </c>
      <c r="Q4386">
        <f>IF(Colin!$G4386&lt;$B$1,Colin!$I4386,0)</f>
        <v>0</v>
      </c>
    </row>
    <row r="4387" spans="12:17" x14ac:dyDescent="0.25">
      <c r="L4387">
        <f>IF(AND(Colin!$G4387=$B$1,Colin!$H4387=$C$3),Colin!$I4387,)</f>
        <v>0</v>
      </c>
      <c r="M4387">
        <f>IF(AND(Colin!$G4387=$B$1,Colin!$H4387&lt;=$C$3),Colin!$I4387,)</f>
        <v>0</v>
      </c>
      <c r="N4387">
        <f>IF(AND(Colin!$G4387=$B$2,Colin!$H4387=$C$3),Colin!$I4387,)</f>
        <v>0</v>
      </c>
      <c r="O4387">
        <f>IF(AND(Colin!$G4387=$B$2,Colin!$H4387&lt;=$C$3),Colin!$I4387,)</f>
        <v>0</v>
      </c>
      <c r="P4387">
        <f>IF(Colin!$G4387&lt;$B$2,Colin!$I4387,0)</f>
        <v>0</v>
      </c>
      <c r="Q4387">
        <f>IF(Colin!$G4387&lt;$B$1,Colin!$I4387,0)</f>
        <v>0</v>
      </c>
    </row>
    <row r="4388" spans="12:17" x14ac:dyDescent="0.25">
      <c r="L4388">
        <f>IF(AND(Colin!$G4388=$B$1,Colin!$H4388=$C$3),Colin!$I4388,)</f>
        <v>0</v>
      </c>
      <c r="M4388">
        <f>IF(AND(Colin!$G4388=$B$1,Colin!$H4388&lt;=$C$3),Colin!$I4388,)</f>
        <v>0</v>
      </c>
      <c r="N4388">
        <f>IF(AND(Colin!$G4388=$B$2,Colin!$H4388=$C$3),Colin!$I4388,)</f>
        <v>0</v>
      </c>
      <c r="O4388">
        <f>IF(AND(Colin!$G4388=$B$2,Colin!$H4388&lt;=$C$3),Colin!$I4388,)</f>
        <v>0</v>
      </c>
      <c r="P4388">
        <f>IF(Colin!$G4388&lt;$B$2,Colin!$I4388,0)</f>
        <v>0</v>
      </c>
      <c r="Q4388">
        <f>IF(Colin!$G4388&lt;$B$1,Colin!$I4388,0)</f>
        <v>0</v>
      </c>
    </row>
    <row r="4389" spans="12:17" x14ac:dyDescent="0.25">
      <c r="L4389">
        <f>IF(AND(Colin!$G4389=$B$1,Colin!$H4389=$C$3),Colin!$I4389,)</f>
        <v>0</v>
      </c>
      <c r="M4389">
        <f>IF(AND(Colin!$G4389=$B$1,Colin!$H4389&lt;=$C$3),Colin!$I4389,)</f>
        <v>0</v>
      </c>
      <c r="N4389">
        <f>IF(AND(Colin!$G4389=$B$2,Colin!$H4389=$C$3),Colin!$I4389,)</f>
        <v>0</v>
      </c>
      <c r="O4389">
        <f>IF(AND(Colin!$G4389=$B$2,Colin!$H4389&lt;=$C$3),Colin!$I4389,)</f>
        <v>0</v>
      </c>
      <c r="P4389">
        <f>IF(Colin!$G4389&lt;$B$2,Colin!$I4389,0)</f>
        <v>0</v>
      </c>
      <c r="Q4389">
        <f>IF(Colin!$G4389&lt;$B$1,Colin!$I4389,0)</f>
        <v>0</v>
      </c>
    </row>
    <row r="4390" spans="12:17" x14ac:dyDescent="0.25">
      <c r="L4390">
        <f>IF(AND(Colin!$G4390=$B$1,Colin!$H4390=$C$3),Colin!$I4390,)</f>
        <v>0</v>
      </c>
      <c r="M4390">
        <f>IF(AND(Colin!$G4390=$B$1,Colin!$H4390&lt;=$C$3),Colin!$I4390,)</f>
        <v>0</v>
      </c>
      <c r="N4390">
        <f>IF(AND(Colin!$G4390=$B$2,Colin!$H4390=$C$3),Colin!$I4390,)</f>
        <v>0</v>
      </c>
      <c r="O4390">
        <f>IF(AND(Colin!$G4390=$B$2,Colin!$H4390&lt;=$C$3),Colin!$I4390,)</f>
        <v>0</v>
      </c>
      <c r="P4390">
        <f>IF(Colin!$G4390&lt;$B$2,Colin!$I4390,0)</f>
        <v>0</v>
      </c>
      <c r="Q4390">
        <f>IF(Colin!$G4390&lt;$B$1,Colin!$I4390,0)</f>
        <v>0</v>
      </c>
    </row>
    <row r="4391" spans="12:17" x14ac:dyDescent="0.25">
      <c r="L4391">
        <f>IF(AND(Colin!$G4391=$B$1,Colin!$H4391=$C$3),Colin!$I4391,)</f>
        <v>0</v>
      </c>
      <c r="M4391">
        <f>IF(AND(Colin!$G4391=$B$1,Colin!$H4391&lt;=$C$3),Colin!$I4391,)</f>
        <v>0</v>
      </c>
      <c r="N4391">
        <f>IF(AND(Colin!$G4391=$B$2,Colin!$H4391=$C$3),Colin!$I4391,)</f>
        <v>0</v>
      </c>
      <c r="O4391">
        <f>IF(AND(Colin!$G4391=$B$2,Colin!$H4391&lt;=$C$3),Colin!$I4391,)</f>
        <v>0</v>
      </c>
      <c r="P4391">
        <f>IF(Colin!$G4391&lt;$B$2,Colin!$I4391,0)</f>
        <v>0</v>
      </c>
      <c r="Q4391">
        <f>IF(Colin!$G4391&lt;$B$1,Colin!$I4391,0)</f>
        <v>0</v>
      </c>
    </row>
    <row r="4392" spans="12:17" x14ac:dyDescent="0.25">
      <c r="L4392">
        <f>IF(AND(Colin!$G4392=$B$1,Colin!$H4392=$C$3),Colin!$I4392,)</f>
        <v>0</v>
      </c>
      <c r="M4392">
        <f>IF(AND(Colin!$G4392=$B$1,Colin!$H4392&lt;=$C$3),Colin!$I4392,)</f>
        <v>0</v>
      </c>
      <c r="N4392">
        <f>IF(AND(Colin!$G4392=$B$2,Colin!$H4392=$C$3),Colin!$I4392,)</f>
        <v>0</v>
      </c>
      <c r="O4392">
        <f>IF(AND(Colin!$G4392=$B$2,Colin!$H4392&lt;=$C$3),Colin!$I4392,)</f>
        <v>0</v>
      </c>
      <c r="P4392">
        <f>IF(Colin!$G4392&lt;$B$2,Colin!$I4392,0)</f>
        <v>0</v>
      </c>
      <c r="Q4392">
        <f>IF(Colin!$G4392&lt;$B$1,Colin!$I4392,0)</f>
        <v>0</v>
      </c>
    </row>
    <row r="4393" spans="12:17" x14ac:dyDescent="0.25">
      <c r="L4393">
        <f>IF(AND(Colin!$G4393=$B$1,Colin!$H4393=$C$3),Colin!$I4393,)</f>
        <v>0</v>
      </c>
      <c r="M4393">
        <f>IF(AND(Colin!$G4393=$B$1,Colin!$H4393&lt;=$C$3),Colin!$I4393,)</f>
        <v>0</v>
      </c>
      <c r="N4393">
        <f>IF(AND(Colin!$G4393=$B$2,Colin!$H4393=$C$3),Colin!$I4393,)</f>
        <v>0</v>
      </c>
      <c r="O4393">
        <f>IF(AND(Colin!$G4393=$B$2,Colin!$H4393&lt;=$C$3),Colin!$I4393,)</f>
        <v>0</v>
      </c>
      <c r="P4393">
        <f>IF(Colin!$G4393&lt;$B$2,Colin!$I4393,0)</f>
        <v>0</v>
      </c>
      <c r="Q4393">
        <f>IF(Colin!$G4393&lt;$B$1,Colin!$I4393,0)</f>
        <v>0</v>
      </c>
    </row>
    <row r="4394" spans="12:17" x14ac:dyDescent="0.25">
      <c r="L4394">
        <f>IF(AND(Colin!$G4394=$B$1,Colin!$H4394=$C$3),Colin!$I4394,)</f>
        <v>0</v>
      </c>
      <c r="M4394">
        <f>IF(AND(Colin!$G4394=$B$1,Colin!$H4394&lt;=$C$3),Colin!$I4394,)</f>
        <v>0</v>
      </c>
      <c r="N4394">
        <f>IF(AND(Colin!$G4394=$B$2,Colin!$H4394=$C$3),Colin!$I4394,)</f>
        <v>0</v>
      </c>
      <c r="O4394">
        <f>IF(AND(Colin!$G4394=$B$2,Colin!$H4394&lt;=$C$3),Colin!$I4394,)</f>
        <v>0</v>
      </c>
      <c r="P4394">
        <f>IF(Colin!$G4394&lt;$B$2,Colin!$I4394,0)</f>
        <v>0</v>
      </c>
      <c r="Q4394">
        <f>IF(Colin!$G4394&lt;$B$1,Colin!$I4394,0)</f>
        <v>0</v>
      </c>
    </row>
    <row r="4395" spans="12:17" x14ac:dyDescent="0.25">
      <c r="L4395">
        <f>IF(AND(Colin!$G4395=$B$1,Colin!$H4395=$C$3),Colin!$I4395,)</f>
        <v>0</v>
      </c>
      <c r="M4395">
        <f>IF(AND(Colin!$G4395=$B$1,Colin!$H4395&lt;=$C$3),Colin!$I4395,)</f>
        <v>0</v>
      </c>
      <c r="N4395">
        <f>IF(AND(Colin!$G4395=$B$2,Colin!$H4395=$C$3),Colin!$I4395,)</f>
        <v>0</v>
      </c>
      <c r="O4395">
        <f>IF(AND(Colin!$G4395=$B$2,Colin!$H4395&lt;=$C$3),Colin!$I4395,)</f>
        <v>0</v>
      </c>
      <c r="P4395">
        <f>IF(Colin!$G4395&lt;$B$2,Colin!$I4395,0)</f>
        <v>0</v>
      </c>
      <c r="Q4395">
        <f>IF(Colin!$G4395&lt;$B$1,Colin!$I4395,0)</f>
        <v>0</v>
      </c>
    </row>
    <row r="4396" spans="12:17" x14ac:dyDescent="0.25">
      <c r="L4396">
        <f>IF(AND(Colin!$G4396=$B$1,Colin!$H4396=$C$3),Colin!$I4396,)</f>
        <v>0</v>
      </c>
      <c r="M4396">
        <f>IF(AND(Colin!$G4396=$B$1,Colin!$H4396&lt;=$C$3),Colin!$I4396,)</f>
        <v>0</v>
      </c>
      <c r="N4396">
        <f>IF(AND(Colin!$G4396=$B$2,Colin!$H4396=$C$3),Colin!$I4396,)</f>
        <v>0</v>
      </c>
      <c r="O4396">
        <f>IF(AND(Colin!$G4396=$B$2,Colin!$H4396&lt;=$C$3),Colin!$I4396,)</f>
        <v>0</v>
      </c>
      <c r="P4396">
        <f>IF(Colin!$G4396&lt;$B$2,Colin!$I4396,0)</f>
        <v>0</v>
      </c>
      <c r="Q4396">
        <f>IF(Colin!$G4396&lt;$B$1,Colin!$I4396,0)</f>
        <v>0</v>
      </c>
    </row>
    <row r="4397" spans="12:17" x14ac:dyDescent="0.25">
      <c r="L4397">
        <f>IF(AND(Colin!$G4397=$B$1,Colin!$H4397=$C$3),Colin!$I4397,)</f>
        <v>0</v>
      </c>
      <c r="M4397">
        <f>IF(AND(Colin!$G4397=$B$1,Colin!$H4397&lt;=$C$3),Colin!$I4397,)</f>
        <v>0</v>
      </c>
      <c r="N4397">
        <f>IF(AND(Colin!$G4397=$B$2,Colin!$H4397=$C$3),Colin!$I4397,)</f>
        <v>0</v>
      </c>
      <c r="O4397">
        <f>IF(AND(Colin!$G4397=$B$2,Colin!$H4397&lt;=$C$3),Colin!$I4397,)</f>
        <v>0</v>
      </c>
      <c r="P4397">
        <f>IF(Colin!$G4397&lt;$B$2,Colin!$I4397,0)</f>
        <v>0</v>
      </c>
      <c r="Q4397">
        <f>IF(Colin!$G4397&lt;$B$1,Colin!$I4397,0)</f>
        <v>0</v>
      </c>
    </row>
    <row r="4398" spans="12:17" x14ac:dyDescent="0.25">
      <c r="L4398">
        <f>IF(AND(Colin!$G4398=$B$1,Colin!$H4398=$C$3),Colin!$I4398,)</f>
        <v>0</v>
      </c>
      <c r="M4398">
        <f>IF(AND(Colin!$G4398=$B$1,Colin!$H4398&lt;=$C$3),Colin!$I4398,)</f>
        <v>0</v>
      </c>
      <c r="N4398">
        <f>IF(AND(Colin!$G4398=$B$2,Colin!$H4398=$C$3),Colin!$I4398,)</f>
        <v>0</v>
      </c>
      <c r="O4398">
        <f>IF(AND(Colin!$G4398=$B$2,Colin!$H4398&lt;=$C$3),Colin!$I4398,)</f>
        <v>0</v>
      </c>
      <c r="P4398">
        <f>IF(Colin!$G4398&lt;$B$2,Colin!$I4398,0)</f>
        <v>0</v>
      </c>
      <c r="Q4398">
        <f>IF(Colin!$G4398&lt;$B$1,Colin!$I4398,0)</f>
        <v>0</v>
      </c>
    </row>
    <row r="4399" spans="12:17" x14ac:dyDescent="0.25">
      <c r="L4399">
        <f>IF(AND(Colin!$G4399=$B$1,Colin!$H4399=$C$3),Colin!$I4399,)</f>
        <v>0</v>
      </c>
      <c r="M4399">
        <f>IF(AND(Colin!$G4399=$B$1,Colin!$H4399&lt;=$C$3),Colin!$I4399,)</f>
        <v>0</v>
      </c>
      <c r="N4399">
        <f>IF(AND(Colin!$G4399=$B$2,Colin!$H4399=$C$3),Colin!$I4399,)</f>
        <v>0</v>
      </c>
      <c r="O4399">
        <f>IF(AND(Colin!$G4399=$B$2,Colin!$H4399&lt;=$C$3),Colin!$I4399,)</f>
        <v>0</v>
      </c>
      <c r="P4399">
        <f>IF(Colin!$G4399&lt;$B$2,Colin!$I4399,0)</f>
        <v>0</v>
      </c>
      <c r="Q4399">
        <f>IF(Colin!$G4399&lt;$B$1,Colin!$I4399,0)</f>
        <v>0</v>
      </c>
    </row>
    <row r="4400" spans="12:17" x14ac:dyDescent="0.25">
      <c r="L4400">
        <f>IF(AND(Colin!$G4400=$B$1,Colin!$H4400=$C$3),Colin!$I4400,)</f>
        <v>0</v>
      </c>
      <c r="M4400">
        <f>IF(AND(Colin!$G4400=$B$1,Colin!$H4400&lt;=$C$3),Colin!$I4400,)</f>
        <v>0</v>
      </c>
      <c r="N4400">
        <f>IF(AND(Colin!$G4400=$B$2,Colin!$H4400=$C$3),Colin!$I4400,)</f>
        <v>0</v>
      </c>
      <c r="O4400">
        <f>IF(AND(Colin!$G4400=$B$2,Colin!$H4400&lt;=$C$3),Colin!$I4400,)</f>
        <v>0</v>
      </c>
      <c r="P4400">
        <f>IF(Colin!$G4400&lt;$B$2,Colin!$I4400,0)</f>
        <v>0</v>
      </c>
      <c r="Q4400">
        <f>IF(Colin!$G4400&lt;$B$1,Colin!$I4400,0)</f>
        <v>0</v>
      </c>
    </row>
    <row r="4401" spans="12:17" x14ac:dyDescent="0.25">
      <c r="L4401">
        <f>IF(AND(Colin!$G4401=$B$1,Colin!$H4401=$C$3),Colin!$I4401,)</f>
        <v>0</v>
      </c>
      <c r="M4401">
        <f>IF(AND(Colin!$G4401=$B$1,Colin!$H4401&lt;=$C$3),Colin!$I4401,)</f>
        <v>0</v>
      </c>
      <c r="N4401">
        <f>IF(AND(Colin!$G4401=$B$2,Colin!$H4401=$C$3),Colin!$I4401,)</f>
        <v>0</v>
      </c>
      <c r="O4401">
        <f>IF(AND(Colin!$G4401=$B$2,Colin!$H4401&lt;=$C$3),Colin!$I4401,)</f>
        <v>0</v>
      </c>
      <c r="P4401">
        <f>IF(Colin!$G4401&lt;$B$2,Colin!$I4401,0)</f>
        <v>0</v>
      </c>
      <c r="Q4401">
        <f>IF(Colin!$G4401&lt;$B$1,Colin!$I4401,0)</f>
        <v>0</v>
      </c>
    </row>
    <row r="4402" spans="12:17" x14ac:dyDescent="0.25">
      <c r="L4402">
        <f>IF(AND(Colin!$G4402=$B$1,Colin!$H4402=$C$3),Colin!$I4402,)</f>
        <v>0</v>
      </c>
      <c r="M4402">
        <f>IF(AND(Colin!$G4402=$B$1,Colin!$H4402&lt;=$C$3),Colin!$I4402,)</f>
        <v>0</v>
      </c>
      <c r="N4402">
        <f>IF(AND(Colin!$G4402=$B$2,Colin!$H4402=$C$3),Colin!$I4402,)</f>
        <v>0</v>
      </c>
      <c r="O4402">
        <f>IF(AND(Colin!$G4402=$B$2,Colin!$H4402&lt;=$C$3),Colin!$I4402,)</f>
        <v>0</v>
      </c>
      <c r="P4402">
        <f>IF(Colin!$G4402&lt;$B$2,Colin!$I4402,0)</f>
        <v>0</v>
      </c>
      <c r="Q4402">
        <f>IF(Colin!$G4402&lt;$B$1,Colin!$I4402,0)</f>
        <v>0</v>
      </c>
    </row>
    <row r="4403" spans="12:17" x14ac:dyDescent="0.25">
      <c r="L4403">
        <f>IF(AND(Colin!$G4403=$B$1,Colin!$H4403=$C$3),Colin!$I4403,)</f>
        <v>0</v>
      </c>
      <c r="M4403">
        <f>IF(AND(Colin!$G4403=$B$1,Colin!$H4403&lt;=$C$3),Colin!$I4403,)</f>
        <v>0</v>
      </c>
      <c r="N4403">
        <f>IF(AND(Colin!$G4403=$B$2,Colin!$H4403=$C$3),Colin!$I4403,)</f>
        <v>0</v>
      </c>
      <c r="O4403">
        <f>IF(AND(Colin!$G4403=$B$2,Colin!$H4403&lt;=$C$3),Colin!$I4403,)</f>
        <v>0</v>
      </c>
      <c r="P4403">
        <f>IF(Colin!$G4403&lt;$B$2,Colin!$I4403,0)</f>
        <v>0</v>
      </c>
      <c r="Q4403">
        <f>IF(Colin!$G4403&lt;$B$1,Colin!$I4403,0)</f>
        <v>0</v>
      </c>
    </row>
    <row r="4404" spans="12:17" x14ac:dyDescent="0.25">
      <c r="L4404">
        <f>IF(AND(Colin!$G4404=$B$1,Colin!$H4404=$C$3),Colin!$I4404,)</f>
        <v>0</v>
      </c>
      <c r="M4404">
        <f>IF(AND(Colin!$G4404=$B$1,Colin!$H4404&lt;=$C$3),Colin!$I4404,)</f>
        <v>0</v>
      </c>
      <c r="N4404">
        <f>IF(AND(Colin!$G4404=$B$2,Colin!$H4404=$C$3),Colin!$I4404,)</f>
        <v>0</v>
      </c>
      <c r="O4404">
        <f>IF(AND(Colin!$G4404=$B$2,Colin!$H4404&lt;=$C$3),Colin!$I4404,)</f>
        <v>0</v>
      </c>
      <c r="P4404">
        <f>IF(Colin!$G4404&lt;$B$2,Colin!$I4404,0)</f>
        <v>0</v>
      </c>
      <c r="Q4404">
        <f>IF(Colin!$G4404&lt;$B$1,Colin!$I4404,0)</f>
        <v>0</v>
      </c>
    </row>
    <row r="4405" spans="12:17" x14ac:dyDescent="0.25">
      <c r="L4405">
        <f>IF(AND(Colin!$G4405=$B$1,Colin!$H4405=$C$3),Colin!$I4405,)</f>
        <v>0</v>
      </c>
      <c r="M4405">
        <f>IF(AND(Colin!$G4405=$B$1,Colin!$H4405&lt;=$C$3),Colin!$I4405,)</f>
        <v>0</v>
      </c>
      <c r="N4405">
        <f>IF(AND(Colin!$G4405=$B$2,Colin!$H4405=$C$3),Colin!$I4405,)</f>
        <v>0</v>
      </c>
      <c r="O4405">
        <f>IF(AND(Colin!$G4405=$B$2,Colin!$H4405&lt;=$C$3),Colin!$I4405,)</f>
        <v>0</v>
      </c>
      <c r="P4405">
        <f>IF(Colin!$G4405&lt;$B$2,Colin!$I4405,0)</f>
        <v>0</v>
      </c>
      <c r="Q4405">
        <f>IF(Colin!$G4405&lt;$B$1,Colin!$I4405,0)</f>
        <v>0</v>
      </c>
    </row>
    <row r="4406" spans="12:17" x14ac:dyDescent="0.25">
      <c r="L4406">
        <f>IF(AND(Colin!$G4406=$B$1,Colin!$H4406=$C$3),Colin!$I4406,)</f>
        <v>0</v>
      </c>
      <c r="M4406">
        <f>IF(AND(Colin!$G4406=$B$1,Colin!$H4406&lt;=$C$3),Colin!$I4406,)</f>
        <v>0</v>
      </c>
      <c r="N4406">
        <f>IF(AND(Colin!$G4406=$B$2,Colin!$H4406=$C$3),Colin!$I4406,)</f>
        <v>0</v>
      </c>
      <c r="O4406">
        <f>IF(AND(Colin!$G4406=$B$2,Colin!$H4406&lt;=$C$3),Colin!$I4406,)</f>
        <v>0</v>
      </c>
      <c r="P4406">
        <f>IF(Colin!$G4406&lt;$B$2,Colin!$I4406,0)</f>
        <v>0</v>
      </c>
      <c r="Q4406">
        <f>IF(Colin!$G4406&lt;$B$1,Colin!$I4406,0)</f>
        <v>0</v>
      </c>
    </row>
    <row r="4407" spans="12:17" x14ac:dyDescent="0.25">
      <c r="L4407">
        <f>IF(AND(Colin!$G4407=$B$1,Colin!$H4407=$C$3),Colin!$I4407,)</f>
        <v>0</v>
      </c>
      <c r="M4407">
        <f>IF(AND(Colin!$G4407=$B$1,Colin!$H4407&lt;=$C$3),Colin!$I4407,)</f>
        <v>0</v>
      </c>
      <c r="N4407">
        <f>IF(AND(Colin!$G4407=$B$2,Colin!$H4407=$C$3),Colin!$I4407,)</f>
        <v>0</v>
      </c>
      <c r="O4407">
        <f>IF(AND(Colin!$G4407=$B$2,Colin!$H4407&lt;=$C$3),Colin!$I4407,)</f>
        <v>0</v>
      </c>
      <c r="P4407">
        <f>IF(Colin!$G4407&lt;$B$2,Colin!$I4407,0)</f>
        <v>0</v>
      </c>
      <c r="Q4407">
        <f>IF(Colin!$G4407&lt;$B$1,Colin!$I4407,0)</f>
        <v>0</v>
      </c>
    </row>
    <row r="4408" spans="12:17" x14ac:dyDescent="0.25">
      <c r="L4408">
        <f>IF(AND(Colin!$G4408=$B$1,Colin!$H4408=$C$3),Colin!$I4408,)</f>
        <v>0</v>
      </c>
      <c r="M4408">
        <f>IF(AND(Colin!$G4408=$B$1,Colin!$H4408&lt;=$C$3),Colin!$I4408,)</f>
        <v>0</v>
      </c>
      <c r="N4408">
        <f>IF(AND(Colin!$G4408=$B$2,Colin!$H4408=$C$3),Colin!$I4408,)</f>
        <v>0</v>
      </c>
      <c r="O4408">
        <f>IF(AND(Colin!$G4408=$B$2,Colin!$H4408&lt;=$C$3),Colin!$I4408,)</f>
        <v>0</v>
      </c>
      <c r="P4408">
        <f>IF(Colin!$G4408&lt;$B$2,Colin!$I4408,0)</f>
        <v>0</v>
      </c>
      <c r="Q4408">
        <f>IF(Colin!$G4408&lt;$B$1,Colin!$I4408,0)</f>
        <v>0</v>
      </c>
    </row>
    <row r="4409" spans="12:17" x14ac:dyDescent="0.25">
      <c r="L4409">
        <f>IF(AND(Colin!$G4409=$B$1,Colin!$H4409=$C$3),Colin!$I4409,)</f>
        <v>0</v>
      </c>
      <c r="M4409">
        <f>IF(AND(Colin!$G4409=$B$1,Colin!$H4409&lt;=$C$3),Colin!$I4409,)</f>
        <v>0</v>
      </c>
      <c r="N4409">
        <f>IF(AND(Colin!$G4409=$B$2,Colin!$H4409=$C$3),Colin!$I4409,)</f>
        <v>0</v>
      </c>
      <c r="O4409">
        <f>IF(AND(Colin!$G4409=$B$2,Colin!$H4409&lt;=$C$3),Colin!$I4409,)</f>
        <v>0</v>
      </c>
      <c r="P4409">
        <f>IF(Colin!$G4409&lt;$B$2,Colin!$I4409,0)</f>
        <v>0</v>
      </c>
      <c r="Q4409">
        <f>IF(Colin!$G4409&lt;$B$1,Colin!$I4409,0)</f>
        <v>0</v>
      </c>
    </row>
    <row r="4410" spans="12:17" x14ac:dyDescent="0.25">
      <c r="L4410">
        <f>IF(AND(Colin!$G4410=$B$1,Colin!$H4410=$C$3),Colin!$I4410,)</f>
        <v>0</v>
      </c>
      <c r="M4410">
        <f>IF(AND(Colin!$G4410=$B$1,Colin!$H4410&lt;=$C$3),Colin!$I4410,)</f>
        <v>0</v>
      </c>
      <c r="N4410">
        <f>IF(AND(Colin!$G4410=$B$2,Colin!$H4410=$C$3),Colin!$I4410,)</f>
        <v>0</v>
      </c>
      <c r="O4410">
        <f>IF(AND(Colin!$G4410=$B$2,Colin!$H4410&lt;=$C$3),Colin!$I4410,)</f>
        <v>0</v>
      </c>
      <c r="P4410">
        <f>IF(Colin!$G4410&lt;$B$2,Colin!$I4410,0)</f>
        <v>0</v>
      </c>
      <c r="Q4410">
        <f>IF(Colin!$G4410&lt;$B$1,Colin!$I4410,0)</f>
        <v>0</v>
      </c>
    </row>
    <row r="4411" spans="12:17" x14ac:dyDescent="0.25">
      <c r="L4411">
        <f>IF(AND(Colin!$G4411=$B$1,Colin!$H4411=$C$3),Colin!$I4411,)</f>
        <v>0</v>
      </c>
      <c r="M4411">
        <f>IF(AND(Colin!$G4411=$B$1,Colin!$H4411&lt;=$C$3),Colin!$I4411,)</f>
        <v>0</v>
      </c>
      <c r="N4411">
        <f>IF(AND(Colin!$G4411=$B$2,Colin!$H4411=$C$3),Colin!$I4411,)</f>
        <v>0</v>
      </c>
      <c r="O4411">
        <f>IF(AND(Colin!$G4411=$B$2,Colin!$H4411&lt;=$C$3),Colin!$I4411,)</f>
        <v>0</v>
      </c>
      <c r="P4411">
        <f>IF(Colin!$G4411&lt;$B$2,Colin!$I4411,0)</f>
        <v>0</v>
      </c>
      <c r="Q4411">
        <f>IF(Colin!$G4411&lt;$B$1,Colin!$I4411,0)</f>
        <v>0</v>
      </c>
    </row>
    <row r="4412" spans="12:17" x14ac:dyDescent="0.25">
      <c r="L4412">
        <f>IF(AND(Colin!$G4412=$B$1,Colin!$H4412=$C$3),Colin!$I4412,)</f>
        <v>0</v>
      </c>
      <c r="M4412">
        <f>IF(AND(Colin!$G4412=$B$1,Colin!$H4412&lt;=$C$3),Colin!$I4412,)</f>
        <v>0</v>
      </c>
      <c r="N4412">
        <f>IF(AND(Colin!$G4412=$B$2,Colin!$H4412=$C$3),Colin!$I4412,)</f>
        <v>0</v>
      </c>
      <c r="O4412">
        <f>IF(AND(Colin!$G4412=$B$2,Colin!$H4412&lt;=$C$3),Colin!$I4412,)</f>
        <v>0</v>
      </c>
      <c r="P4412">
        <f>IF(Colin!$G4412&lt;$B$2,Colin!$I4412,0)</f>
        <v>0</v>
      </c>
      <c r="Q4412">
        <f>IF(Colin!$G4412&lt;$B$1,Colin!$I4412,0)</f>
        <v>0</v>
      </c>
    </row>
    <row r="4413" spans="12:17" x14ac:dyDescent="0.25">
      <c r="L4413">
        <f>IF(AND(Colin!$G4413=$B$1,Colin!$H4413=$C$3),Colin!$I4413,)</f>
        <v>0</v>
      </c>
      <c r="M4413">
        <f>IF(AND(Colin!$G4413=$B$1,Colin!$H4413&lt;=$C$3),Colin!$I4413,)</f>
        <v>0</v>
      </c>
      <c r="N4413">
        <f>IF(AND(Colin!$G4413=$B$2,Colin!$H4413=$C$3),Colin!$I4413,)</f>
        <v>0</v>
      </c>
      <c r="O4413">
        <f>IF(AND(Colin!$G4413=$B$2,Colin!$H4413&lt;=$C$3),Colin!$I4413,)</f>
        <v>0</v>
      </c>
      <c r="P4413">
        <f>IF(Colin!$G4413&lt;$B$2,Colin!$I4413,0)</f>
        <v>0</v>
      </c>
      <c r="Q4413">
        <f>IF(Colin!$G4413&lt;$B$1,Colin!$I4413,0)</f>
        <v>0</v>
      </c>
    </row>
    <row r="4414" spans="12:17" x14ac:dyDescent="0.25">
      <c r="L4414">
        <f>IF(AND(Colin!$G4414=$B$1,Colin!$H4414=$C$3),Colin!$I4414,)</f>
        <v>0</v>
      </c>
      <c r="M4414">
        <f>IF(AND(Colin!$G4414=$B$1,Colin!$H4414&lt;=$C$3),Colin!$I4414,)</f>
        <v>0</v>
      </c>
      <c r="N4414">
        <f>IF(AND(Colin!$G4414=$B$2,Colin!$H4414=$C$3),Colin!$I4414,)</f>
        <v>0</v>
      </c>
      <c r="O4414">
        <f>IF(AND(Colin!$G4414=$B$2,Colin!$H4414&lt;=$C$3),Colin!$I4414,)</f>
        <v>0</v>
      </c>
      <c r="P4414">
        <f>IF(Colin!$G4414&lt;$B$2,Colin!$I4414,0)</f>
        <v>0</v>
      </c>
      <c r="Q4414">
        <f>IF(Colin!$G4414&lt;$B$1,Colin!$I4414,0)</f>
        <v>0</v>
      </c>
    </row>
    <row r="4415" spans="12:17" x14ac:dyDescent="0.25">
      <c r="L4415">
        <f>IF(AND(Colin!$G4415=$B$1,Colin!$H4415=$C$3),Colin!$I4415,)</f>
        <v>0</v>
      </c>
      <c r="M4415">
        <f>IF(AND(Colin!$G4415=$B$1,Colin!$H4415&lt;=$C$3),Colin!$I4415,)</f>
        <v>0</v>
      </c>
      <c r="N4415">
        <f>IF(AND(Colin!$G4415=$B$2,Colin!$H4415=$C$3),Colin!$I4415,)</f>
        <v>0</v>
      </c>
      <c r="O4415">
        <f>IF(AND(Colin!$G4415=$B$2,Colin!$H4415&lt;=$C$3),Colin!$I4415,)</f>
        <v>0</v>
      </c>
      <c r="P4415">
        <f>IF(Colin!$G4415&lt;$B$2,Colin!$I4415,0)</f>
        <v>0</v>
      </c>
      <c r="Q4415">
        <f>IF(Colin!$G4415&lt;$B$1,Colin!$I4415,0)</f>
        <v>0</v>
      </c>
    </row>
    <row r="4416" spans="12:17" x14ac:dyDescent="0.25">
      <c r="L4416">
        <f>IF(AND(Colin!$G4416=$B$1,Colin!$H4416=$C$3),Colin!$I4416,)</f>
        <v>0</v>
      </c>
      <c r="M4416">
        <f>IF(AND(Colin!$G4416=$B$1,Colin!$H4416&lt;=$C$3),Colin!$I4416,)</f>
        <v>0</v>
      </c>
      <c r="N4416">
        <f>IF(AND(Colin!$G4416=$B$2,Colin!$H4416=$C$3),Colin!$I4416,)</f>
        <v>0</v>
      </c>
      <c r="O4416">
        <f>IF(AND(Colin!$G4416=$B$2,Colin!$H4416&lt;=$C$3),Colin!$I4416,)</f>
        <v>0</v>
      </c>
      <c r="P4416">
        <f>IF(Colin!$G4416&lt;$B$2,Colin!$I4416,0)</f>
        <v>0</v>
      </c>
      <c r="Q4416">
        <f>IF(Colin!$G4416&lt;$B$1,Colin!$I4416,0)</f>
        <v>0</v>
      </c>
    </row>
    <row r="4417" spans="12:17" x14ac:dyDescent="0.25">
      <c r="L4417">
        <f>IF(AND(Colin!$G4417=$B$1,Colin!$H4417=$C$3),Colin!$I4417,)</f>
        <v>0</v>
      </c>
      <c r="M4417">
        <f>IF(AND(Colin!$G4417=$B$1,Colin!$H4417&lt;=$C$3),Colin!$I4417,)</f>
        <v>0</v>
      </c>
      <c r="N4417">
        <f>IF(AND(Colin!$G4417=$B$2,Colin!$H4417=$C$3),Colin!$I4417,)</f>
        <v>0</v>
      </c>
      <c r="O4417">
        <f>IF(AND(Colin!$G4417=$B$2,Colin!$H4417&lt;=$C$3),Colin!$I4417,)</f>
        <v>0</v>
      </c>
      <c r="P4417">
        <f>IF(Colin!$G4417&lt;$B$2,Colin!$I4417,0)</f>
        <v>0</v>
      </c>
      <c r="Q4417">
        <f>IF(Colin!$G4417&lt;$B$1,Colin!$I4417,0)</f>
        <v>0</v>
      </c>
    </row>
    <row r="4418" spans="12:17" x14ac:dyDescent="0.25">
      <c r="L4418">
        <f>IF(AND(Colin!$G4418=$B$1,Colin!$H4418=$C$3),Colin!$I4418,)</f>
        <v>0</v>
      </c>
      <c r="M4418">
        <f>IF(AND(Colin!$G4418=$B$1,Colin!$H4418&lt;=$C$3),Colin!$I4418,)</f>
        <v>0</v>
      </c>
      <c r="N4418">
        <f>IF(AND(Colin!$G4418=$B$2,Colin!$H4418=$C$3),Colin!$I4418,)</f>
        <v>0</v>
      </c>
      <c r="O4418">
        <f>IF(AND(Colin!$G4418=$B$2,Colin!$H4418&lt;=$C$3),Colin!$I4418,)</f>
        <v>0</v>
      </c>
      <c r="P4418">
        <f>IF(Colin!$G4418&lt;$B$2,Colin!$I4418,0)</f>
        <v>0</v>
      </c>
      <c r="Q4418">
        <f>IF(Colin!$G4418&lt;$B$1,Colin!$I4418,0)</f>
        <v>0</v>
      </c>
    </row>
    <row r="4419" spans="12:17" x14ac:dyDescent="0.25">
      <c r="L4419">
        <f>IF(AND(Colin!$G4419=$B$1,Colin!$H4419=$C$3),Colin!$I4419,)</f>
        <v>0</v>
      </c>
      <c r="M4419">
        <f>IF(AND(Colin!$G4419=$B$1,Colin!$H4419&lt;=$C$3),Colin!$I4419,)</f>
        <v>0</v>
      </c>
      <c r="N4419">
        <f>IF(AND(Colin!$G4419=$B$2,Colin!$H4419=$C$3),Colin!$I4419,)</f>
        <v>0</v>
      </c>
      <c r="O4419">
        <f>IF(AND(Colin!$G4419=$B$2,Colin!$H4419&lt;=$C$3),Colin!$I4419,)</f>
        <v>0</v>
      </c>
      <c r="P4419">
        <f>IF(Colin!$G4419&lt;$B$2,Colin!$I4419,0)</f>
        <v>0</v>
      </c>
      <c r="Q4419">
        <f>IF(Colin!$G4419&lt;$B$1,Colin!$I4419,0)</f>
        <v>0</v>
      </c>
    </row>
    <row r="4420" spans="12:17" x14ac:dyDescent="0.25">
      <c r="L4420">
        <f>IF(AND(Colin!$G4420=$B$1,Colin!$H4420=$C$3),Colin!$I4420,)</f>
        <v>0</v>
      </c>
      <c r="M4420">
        <f>IF(AND(Colin!$G4420=$B$1,Colin!$H4420&lt;=$C$3),Colin!$I4420,)</f>
        <v>0</v>
      </c>
      <c r="N4420">
        <f>IF(AND(Colin!$G4420=$B$2,Colin!$H4420=$C$3),Colin!$I4420,)</f>
        <v>0</v>
      </c>
      <c r="O4420">
        <f>IF(AND(Colin!$G4420=$B$2,Colin!$H4420&lt;=$C$3),Colin!$I4420,)</f>
        <v>0</v>
      </c>
      <c r="P4420">
        <f>IF(Colin!$G4420&lt;$B$2,Colin!$I4420,0)</f>
        <v>0</v>
      </c>
      <c r="Q4420">
        <f>IF(Colin!$G4420&lt;$B$1,Colin!$I4420,0)</f>
        <v>0</v>
      </c>
    </row>
    <row r="4421" spans="12:17" x14ac:dyDescent="0.25">
      <c r="L4421">
        <f>IF(AND(Colin!$G4421=$B$1,Colin!$H4421=$C$3),Colin!$I4421,)</f>
        <v>0</v>
      </c>
      <c r="M4421">
        <f>IF(AND(Colin!$G4421=$B$1,Colin!$H4421&lt;=$C$3),Colin!$I4421,)</f>
        <v>0</v>
      </c>
      <c r="N4421">
        <f>IF(AND(Colin!$G4421=$B$2,Colin!$H4421=$C$3),Colin!$I4421,)</f>
        <v>0</v>
      </c>
      <c r="O4421">
        <f>IF(AND(Colin!$G4421=$B$2,Colin!$H4421&lt;=$C$3),Colin!$I4421,)</f>
        <v>0</v>
      </c>
      <c r="P4421">
        <f>IF(Colin!$G4421&lt;$B$2,Colin!$I4421,0)</f>
        <v>0</v>
      </c>
      <c r="Q4421">
        <f>IF(Colin!$G4421&lt;$B$1,Colin!$I4421,0)</f>
        <v>0</v>
      </c>
    </row>
    <row r="4422" spans="12:17" x14ac:dyDescent="0.25">
      <c r="L4422">
        <f>IF(AND(Colin!$G4422=$B$1,Colin!$H4422=$C$3),Colin!$I4422,)</f>
        <v>0</v>
      </c>
      <c r="M4422">
        <f>IF(AND(Colin!$G4422=$B$1,Colin!$H4422&lt;=$C$3),Colin!$I4422,)</f>
        <v>0</v>
      </c>
      <c r="N4422">
        <f>IF(AND(Colin!$G4422=$B$2,Colin!$H4422=$C$3),Colin!$I4422,)</f>
        <v>0</v>
      </c>
      <c r="O4422">
        <f>IF(AND(Colin!$G4422=$B$2,Colin!$H4422&lt;=$C$3),Colin!$I4422,)</f>
        <v>0</v>
      </c>
      <c r="P4422">
        <f>IF(Colin!$G4422&lt;$B$2,Colin!$I4422,0)</f>
        <v>0</v>
      </c>
      <c r="Q4422">
        <f>IF(Colin!$G4422&lt;$B$1,Colin!$I4422,0)</f>
        <v>0</v>
      </c>
    </row>
    <row r="4423" spans="12:17" x14ac:dyDescent="0.25">
      <c r="L4423">
        <f>IF(AND(Colin!$G4423=$B$1,Colin!$H4423=$C$3),Colin!$I4423,)</f>
        <v>0</v>
      </c>
      <c r="M4423">
        <f>IF(AND(Colin!$G4423=$B$1,Colin!$H4423&lt;=$C$3),Colin!$I4423,)</f>
        <v>0</v>
      </c>
      <c r="N4423">
        <f>IF(AND(Colin!$G4423=$B$2,Colin!$H4423=$C$3),Colin!$I4423,)</f>
        <v>0</v>
      </c>
      <c r="O4423">
        <f>IF(AND(Colin!$G4423=$B$2,Colin!$H4423&lt;=$C$3),Colin!$I4423,)</f>
        <v>0</v>
      </c>
      <c r="P4423">
        <f>IF(Colin!$G4423&lt;$B$2,Colin!$I4423,0)</f>
        <v>0</v>
      </c>
      <c r="Q4423">
        <f>IF(Colin!$G4423&lt;$B$1,Colin!$I4423,0)</f>
        <v>0</v>
      </c>
    </row>
    <row r="4424" spans="12:17" x14ac:dyDescent="0.25">
      <c r="L4424">
        <f>IF(AND(Colin!$G4424=$B$1,Colin!$H4424=$C$3),Colin!$I4424,)</f>
        <v>0</v>
      </c>
      <c r="M4424">
        <f>IF(AND(Colin!$G4424=$B$1,Colin!$H4424&lt;=$C$3),Colin!$I4424,)</f>
        <v>0</v>
      </c>
      <c r="N4424">
        <f>IF(AND(Colin!$G4424=$B$2,Colin!$H4424=$C$3),Colin!$I4424,)</f>
        <v>0</v>
      </c>
      <c r="O4424">
        <f>IF(AND(Colin!$G4424=$B$2,Colin!$H4424&lt;=$C$3),Colin!$I4424,)</f>
        <v>0</v>
      </c>
      <c r="P4424">
        <f>IF(Colin!$G4424&lt;$B$2,Colin!$I4424,0)</f>
        <v>0</v>
      </c>
      <c r="Q4424">
        <f>IF(Colin!$G4424&lt;$B$1,Colin!$I4424,0)</f>
        <v>0</v>
      </c>
    </row>
    <row r="4425" spans="12:17" x14ac:dyDescent="0.25">
      <c r="L4425">
        <f>IF(AND(Colin!$G4425=$B$1,Colin!$H4425=$C$3),Colin!$I4425,)</f>
        <v>0</v>
      </c>
      <c r="M4425">
        <f>IF(AND(Colin!$G4425=$B$1,Colin!$H4425&lt;=$C$3),Colin!$I4425,)</f>
        <v>0</v>
      </c>
      <c r="N4425">
        <f>IF(AND(Colin!$G4425=$B$2,Colin!$H4425=$C$3),Colin!$I4425,)</f>
        <v>0</v>
      </c>
      <c r="O4425">
        <f>IF(AND(Colin!$G4425=$B$2,Colin!$H4425&lt;=$C$3),Colin!$I4425,)</f>
        <v>0</v>
      </c>
      <c r="P4425">
        <f>IF(Colin!$G4425&lt;$B$2,Colin!$I4425,0)</f>
        <v>0</v>
      </c>
      <c r="Q4425">
        <f>IF(Colin!$G4425&lt;$B$1,Colin!$I4425,0)</f>
        <v>0</v>
      </c>
    </row>
    <row r="4426" spans="12:17" x14ac:dyDescent="0.25">
      <c r="L4426">
        <f>IF(AND(Colin!$G4426=$B$1,Colin!$H4426=$C$3),Colin!$I4426,)</f>
        <v>0</v>
      </c>
      <c r="M4426">
        <f>IF(AND(Colin!$G4426=$B$1,Colin!$H4426&lt;=$C$3),Colin!$I4426,)</f>
        <v>0</v>
      </c>
      <c r="N4426">
        <f>IF(AND(Colin!$G4426=$B$2,Colin!$H4426=$C$3),Colin!$I4426,)</f>
        <v>0</v>
      </c>
      <c r="O4426">
        <f>IF(AND(Colin!$G4426=$B$2,Colin!$H4426&lt;=$C$3),Colin!$I4426,)</f>
        <v>0</v>
      </c>
      <c r="P4426">
        <f>IF(Colin!$G4426&lt;$B$2,Colin!$I4426,0)</f>
        <v>0</v>
      </c>
      <c r="Q4426">
        <f>IF(Colin!$G4426&lt;$B$1,Colin!$I4426,0)</f>
        <v>0</v>
      </c>
    </row>
    <row r="4427" spans="12:17" x14ac:dyDescent="0.25">
      <c r="L4427">
        <f>IF(AND(Colin!$G4427=$B$1,Colin!$H4427=$C$3),Colin!$I4427,)</f>
        <v>0</v>
      </c>
      <c r="M4427">
        <f>IF(AND(Colin!$G4427=$B$1,Colin!$H4427&lt;=$C$3),Colin!$I4427,)</f>
        <v>0</v>
      </c>
      <c r="N4427">
        <f>IF(AND(Colin!$G4427=$B$2,Colin!$H4427=$C$3),Colin!$I4427,)</f>
        <v>0</v>
      </c>
      <c r="O4427">
        <f>IF(AND(Colin!$G4427=$B$2,Colin!$H4427&lt;=$C$3),Colin!$I4427,)</f>
        <v>0</v>
      </c>
      <c r="P4427">
        <f>IF(Colin!$G4427&lt;$B$2,Colin!$I4427,0)</f>
        <v>0</v>
      </c>
      <c r="Q4427">
        <f>IF(Colin!$G4427&lt;$B$1,Colin!$I4427,0)</f>
        <v>0</v>
      </c>
    </row>
    <row r="4428" spans="12:17" x14ac:dyDescent="0.25">
      <c r="L4428">
        <f>IF(AND(Colin!$G4428=$B$1,Colin!$H4428=$C$3),Colin!$I4428,)</f>
        <v>0</v>
      </c>
      <c r="M4428">
        <f>IF(AND(Colin!$G4428=$B$1,Colin!$H4428&lt;=$C$3),Colin!$I4428,)</f>
        <v>0</v>
      </c>
      <c r="N4428">
        <f>IF(AND(Colin!$G4428=$B$2,Colin!$H4428=$C$3),Colin!$I4428,)</f>
        <v>0</v>
      </c>
      <c r="O4428">
        <f>IF(AND(Colin!$G4428=$B$2,Colin!$H4428&lt;=$C$3),Colin!$I4428,)</f>
        <v>0</v>
      </c>
      <c r="P4428">
        <f>IF(Colin!$G4428&lt;$B$2,Colin!$I4428,0)</f>
        <v>0</v>
      </c>
      <c r="Q4428">
        <f>IF(Colin!$G4428&lt;$B$1,Colin!$I4428,0)</f>
        <v>0</v>
      </c>
    </row>
    <row r="4429" spans="12:17" x14ac:dyDescent="0.25">
      <c r="L4429">
        <f>IF(AND(Colin!$G4429=$B$1,Colin!$H4429=$C$3),Colin!$I4429,)</f>
        <v>0</v>
      </c>
      <c r="M4429">
        <f>IF(AND(Colin!$G4429=$B$1,Colin!$H4429&lt;=$C$3),Colin!$I4429,)</f>
        <v>0</v>
      </c>
      <c r="N4429">
        <f>IF(AND(Colin!$G4429=$B$2,Colin!$H4429=$C$3),Colin!$I4429,)</f>
        <v>0</v>
      </c>
      <c r="O4429">
        <f>IF(AND(Colin!$G4429=$B$2,Colin!$H4429&lt;=$C$3),Colin!$I4429,)</f>
        <v>0</v>
      </c>
      <c r="P4429">
        <f>IF(Colin!$G4429&lt;$B$2,Colin!$I4429,0)</f>
        <v>0</v>
      </c>
      <c r="Q4429">
        <f>IF(Colin!$G4429&lt;$B$1,Colin!$I4429,0)</f>
        <v>0</v>
      </c>
    </row>
    <row r="4430" spans="12:17" x14ac:dyDescent="0.25">
      <c r="L4430">
        <f>IF(AND(Colin!$G4430=$B$1,Colin!$H4430=$C$3),Colin!$I4430,)</f>
        <v>0</v>
      </c>
      <c r="M4430">
        <f>IF(AND(Colin!$G4430=$B$1,Colin!$H4430&lt;=$C$3),Colin!$I4430,)</f>
        <v>0</v>
      </c>
      <c r="N4430">
        <f>IF(AND(Colin!$G4430=$B$2,Colin!$H4430=$C$3),Colin!$I4430,)</f>
        <v>0</v>
      </c>
      <c r="O4430">
        <f>IF(AND(Colin!$G4430=$B$2,Colin!$H4430&lt;=$C$3),Colin!$I4430,)</f>
        <v>0</v>
      </c>
      <c r="P4430">
        <f>IF(Colin!$G4430&lt;$B$2,Colin!$I4430,0)</f>
        <v>0</v>
      </c>
      <c r="Q4430">
        <f>IF(Colin!$G4430&lt;$B$1,Colin!$I4430,0)</f>
        <v>0</v>
      </c>
    </row>
    <row r="4431" spans="12:17" x14ac:dyDescent="0.25">
      <c r="L4431">
        <f>IF(AND(Colin!$G4431=$B$1,Colin!$H4431=$C$3),Colin!$I4431,)</f>
        <v>0</v>
      </c>
      <c r="M4431">
        <f>IF(AND(Colin!$G4431=$B$1,Colin!$H4431&lt;=$C$3),Colin!$I4431,)</f>
        <v>0</v>
      </c>
      <c r="N4431">
        <f>IF(AND(Colin!$G4431=$B$2,Colin!$H4431=$C$3),Colin!$I4431,)</f>
        <v>0</v>
      </c>
      <c r="O4431">
        <f>IF(AND(Colin!$G4431=$B$2,Colin!$H4431&lt;=$C$3),Colin!$I4431,)</f>
        <v>0</v>
      </c>
      <c r="P4431">
        <f>IF(Colin!$G4431&lt;$B$2,Colin!$I4431,0)</f>
        <v>0</v>
      </c>
      <c r="Q4431">
        <f>IF(Colin!$G4431&lt;$B$1,Colin!$I4431,0)</f>
        <v>0</v>
      </c>
    </row>
    <row r="4432" spans="12:17" x14ac:dyDescent="0.25">
      <c r="L4432">
        <f>IF(AND(Colin!$G4432=$B$1,Colin!$H4432=$C$3),Colin!$I4432,)</f>
        <v>0</v>
      </c>
      <c r="M4432">
        <f>IF(AND(Colin!$G4432=$B$1,Colin!$H4432&lt;=$C$3),Colin!$I4432,)</f>
        <v>0</v>
      </c>
      <c r="N4432">
        <f>IF(AND(Colin!$G4432=$B$2,Colin!$H4432=$C$3),Colin!$I4432,)</f>
        <v>0</v>
      </c>
      <c r="O4432">
        <f>IF(AND(Colin!$G4432=$B$2,Colin!$H4432&lt;=$C$3),Colin!$I4432,)</f>
        <v>0</v>
      </c>
      <c r="P4432">
        <f>IF(Colin!$G4432&lt;$B$2,Colin!$I4432,0)</f>
        <v>0</v>
      </c>
      <c r="Q4432">
        <f>IF(Colin!$G4432&lt;$B$1,Colin!$I4432,0)</f>
        <v>0</v>
      </c>
    </row>
    <row r="4433" spans="12:17" x14ac:dyDescent="0.25">
      <c r="L4433">
        <f>IF(AND(Colin!$G4433=$B$1,Colin!$H4433=$C$3),Colin!$I4433,)</f>
        <v>0</v>
      </c>
      <c r="M4433">
        <f>IF(AND(Colin!$G4433=$B$1,Colin!$H4433&lt;=$C$3),Colin!$I4433,)</f>
        <v>0</v>
      </c>
      <c r="N4433">
        <f>IF(AND(Colin!$G4433=$B$2,Colin!$H4433=$C$3),Colin!$I4433,)</f>
        <v>0</v>
      </c>
      <c r="O4433">
        <f>IF(AND(Colin!$G4433=$B$2,Colin!$H4433&lt;=$C$3),Colin!$I4433,)</f>
        <v>0</v>
      </c>
      <c r="P4433">
        <f>IF(Colin!$G4433&lt;$B$2,Colin!$I4433,0)</f>
        <v>0</v>
      </c>
      <c r="Q4433">
        <f>IF(Colin!$G4433&lt;$B$1,Colin!$I4433,0)</f>
        <v>0</v>
      </c>
    </row>
    <row r="4434" spans="12:17" x14ac:dyDescent="0.25">
      <c r="L4434">
        <f>IF(AND(Colin!$G4434=$B$1,Colin!$H4434=$C$3),Colin!$I4434,)</f>
        <v>0</v>
      </c>
      <c r="M4434">
        <f>IF(AND(Colin!$G4434=$B$1,Colin!$H4434&lt;=$C$3),Colin!$I4434,)</f>
        <v>0</v>
      </c>
      <c r="N4434">
        <f>IF(AND(Colin!$G4434=$B$2,Colin!$H4434=$C$3),Colin!$I4434,)</f>
        <v>0</v>
      </c>
      <c r="O4434">
        <f>IF(AND(Colin!$G4434=$B$2,Colin!$H4434&lt;=$C$3),Colin!$I4434,)</f>
        <v>0</v>
      </c>
      <c r="P4434">
        <f>IF(Colin!$G4434&lt;$B$2,Colin!$I4434,0)</f>
        <v>0</v>
      </c>
      <c r="Q4434">
        <f>IF(Colin!$G4434&lt;$B$1,Colin!$I4434,0)</f>
        <v>0</v>
      </c>
    </row>
    <row r="4435" spans="12:17" x14ac:dyDescent="0.25">
      <c r="L4435">
        <f>IF(AND(Colin!$G4435=$B$1,Colin!$H4435=$C$3),Colin!$I4435,)</f>
        <v>0</v>
      </c>
      <c r="M4435">
        <f>IF(AND(Colin!$G4435=$B$1,Colin!$H4435&lt;=$C$3),Colin!$I4435,)</f>
        <v>0</v>
      </c>
      <c r="N4435">
        <f>IF(AND(Colin!$G4435=$B$2,Colin!$H4435=$C$3),Colin!$I4435,)</f>
        <v>0</v>
      </c>
      <c r="O4435">
        <f>IF(AND(Colin!$G4435=$B$2,Colin!$H4435&lt;=$C$3),Colin!$I4435,)</f>
        <v>0</v>
      </c>
      <c r="P4435">
        <f>IF(Colin!$G4435&lt;$B$2,Colin!$I4435,0)</f>
        <v>0</v>
      </c>
      <c r="Q4435">
        <f>IF(Colin!$G4435&lt;$B$1,Colin!$I4435,0)</f>
        <v>0</v>
      </c>
    </row>
    <row r="4436" spans="12:17" x14ac:dyDescent="0.25">
      <c r="L4436">
        <f>IF(AND(Colin!$G4436=$B$1,Colin!$H4436=$C$3),Colin!$I4436,)</f>
        <v>0</v>
      </c>
      <c r="M4436">
        <f>IF(AND(Colin!$G4436=$B$1,Colin!$H4436&lt;=$C$3),Colin!$I4436,)</f>
        <v>0</v>
      </c>
      <c r="N4436">
        <f>IF(AND(Colin!$G4436=$B$2,Colin!$H4436=$C$3),Colin!$I4436,)</f>
        <v>0</v>
      </c>
      <c r="O4436">
        <f>IF(AND(Colin!$G4436=$B$2,Colin!$H4436&lt;=$C$3),Colin!$I4436,)</f>
        <v>0</v>
      </c>
      <c r="P4436">
        <f>IF(Colin!$G4436&lt;$B$2,Colin!$I4436,0)</f>
        <v>0</v>
      </c>
      <c r="Q4436">
        <f>IF(Colin!$G4436&lt;$B$1,Colin!$I4436,0)</f>
        <v>0</v>
      </c>
    </row>
    <row r="4437" spans="12:17" x14ac:dyDescent="0.25">
      <c r="L4437">
        <f>IF(AND(Colin!$G4437=$B$1,Colin!$H4437=$C$3),Colin!$I4437,)</f>
        <v>0</v>
      </c>
      <c r="M4437">
        <f>IF(AND(Colin!$G4437=$B$1,Colin!$H4437&lt;=$C$3),Colin!$I4437,)</f>
        <v>0</v>
      </c>
      <c r="N4437">
        <f>IF(AND(Colin!$G4437=$B$2,Colin!$H4437=$C$3),Colin!$I4437,)</f>
        <v>0</v>
      </c>
      <c r="O4437">
        <f>IF(AND(Colin!$G4437=$B$2,Colin!$H4437&lt;=$C$3),Colin!$I4437,)</f>
        <v>0</v>
      </c>
      <c r="P4437">
        <f>IF(Colin!$G4437&lt;$B$2,Colin!$I4437,0)</f>
        <v>0</v>
      </c>
      <c r="Q4437">
        <f>IF(Colin!$G4437&lt;$B$1,Colin!$I4437,0)</f>
        <v>0</v>
      </c>
    </row>
    <row r="4438" spans="12:17" x14ac:dyDescent="0.25">
      <c r="L4438">
        <f>IF(AND(Colin!$G4438=$B$1,Colin!$H4438=$C$3),Colin!$I4438,)</f>
        <v>0</v>
      </c>
      <c r="M4438">
        <f>IF(AND(Colin!$G4438=$B$1,Colin!$H4438&lt;=$C$3),Colin!$I4438,)</f>
        <v>0</v>
      </c>
      <c r="N4438">
        <f>IF(AND(Colin!$G4438=$B$2,Colin!$H4438=$C$3),Colin!$I4438,)</f>
        <v>0</v>
      </c>
      <c r="O4438">
        <f>IF(AND(Colin!$G4438=$B$2,Colin!$H4438&lt;=$C$3),Colin!$I4438,)</f>
        <v>0</v>
      </c>
      <c r="P4438">
        <f>IF(Colin!$G4438&lt;$B$2,Colin!$I4438,0)</f>
        <v>0</v>
      </c>
      <c r="Q4438">
        <f>IF(Colin!$G4438&lt;$B$1,Colin!$I4438,0)</f>
        <v>0</v>
      </c>
    </row>
    <row r="4439" spans="12:17" x14ac:dyDescent="0.25">
      <c r="L4439">
        <f>IF(AND(Colin!$G4439=$B$1,Colin!$H4439=$C$3),Colin!$I4439,)</f>
        <v>0</v>
      </c>
      <c r="M4439">
        <f>IF(AND(Colin!$G4439=$B$1,Colin!$H4439&lt;=$C$3),Colin!$I4439,)</f>
        <v>0</v>
      </c>
      <c r="N4439">
        <f>IF(AND(Colin!$G4439=$B$2,Colin!$H4439=$C$3),Colin!$I4439,)</f>
        <v>0</v>
      </c>
      <c r="O4439">
        <f>IF(AND(Colin!$G4439=$B$2,Colin!$H4439&lt;=$C$3),Colin!$I4439,)</f>
        <v>0</v>
      </c>
      <c r="P4439">
        <f>IF(Colin!$G4439&lt;$B$2,Colin!$I4439,0)</f>
        <v>0</v>
      </c>
      <c r="Q4439">
        <f>IF(Colin!$G4439&lt;$B$1,Colin!$I4439,0)</f>
        <v>0</v>
      </c>
    </row>
    <row r="4440" spans="12:17" x14ac:dyDescent="0.25">
      <c r="L4440">
        <f>IF(AND(Colin!$G4440=$B$1,Colin!$H4440=$C$3),Colin!$I4440,)</f>
        <v>0</v>
      </c>
      <c r="M4440">
        <f>IF(AND(Colin!$G4440=$B$1,Colin!$H4440&lt;=$C$3),Colin!$I4440,)</f>
        <v>0</v>
      </c>
      <c r="N4440">
        <f>IF(AND(Colin!$G4440=$B$2,Colin!$H4440=$C$3),Colin!$I4440,)</f>
        <v>0</v>
      </c>
      <c r="O4440">
        <f>IF(AND(Colin!$G4440=$B$2,Colin!$H4440&lt;=$C$3),Colin!$I4440,)</f>
        <v>0</v>
      </c>
      <c r="P4440">
        <f>IF(Colin!$G4440&lt;$B$2,Colin!$I4440,0)</f>
        <v>0</v>
      </c>
      <c r="Q4440">
        <f>IF(Colin!$G4440&lt;$B$1,Colin!$I4440,0)</f>
        <v>0</v>
      </c>
    </row>
    <row r="4441" spans="12:17" x14ac:dyDescent="0.25">
      <c r="L4441">
        <f>IF(AND(Colin!$G4441=$B$1,Colin!$H4441=$C$3),Colin!$I4441,)</f>
        <v>0</v>
      </c>
      <c r="M4441">
        <f>IF(AND(Colin!$G4441=$B$1,Colin!$H4441&lt;=$C$3),Colin!$I4441,)</f>
        <v>0</v>
      </c>
      <c r="N4441">
        <f>IF(AND(Colin!$G4441=$B$2,Colin!$H4441=$C$3),Colin!$I4441,)</f>
        <v>0</v>
      </c>
      <c r="O4441">
        <f>IF(AND(Colin!$G4441=$B$2,Colin!$H4441&lt;=$C$3),Colin!$I4441,)</f>
        <v>0</v>
      </c>
      <c r="P4441">
        <f>IF(Colin!$G4441&lt;$B$2,Colin!$I4441,0)</f>
        <v>0</v>
      </c>
      <c r="Q4441">
        <f>IF(Colin!$G4441&lt;$B$1,Colin!$I4441,0)</f>
        <v>0</v>
      </c>
    </row>
    <row r="4442" spans="12:17" x14ac:dyDescent="0.25">
      <c r="L4442">
        <f>IF(AND(Colin!$G4442=$B$1,Colin!$H4442=$C$3),Colin!$I4442,)</f>
        <v>0</v>
      </c>
      <c r="M4442">
        <f>IF(AND(Colin!$G4442=$B$1,Colin!$H4442&lt;=$C$3),Colin!$I4442,)</f>
        <v>0</v>
      </c>
      <c r="N4442">
        <f>IF(AND(Colin!$G4442=$B$2,Colin!$H4442=$C$3),Colin!$I4442,)</f>
        <v>0</v>
      </c>
      <c r="O4442">
        <f>IF(AND(Colin!$G4442=$B$2,Colin!$H4442&lt;=$C$3),Colin!$I4442,)</f>
        <v>0</v>
      </c>
      <c r="P4442">
        <f>IF(Colin!$G4442&lt;$B$2,Colin!$I4442,0)</f>
        <v>0</v>
      </c>
      <c r="Q4442">
        <f>IF(Colin!$G4442&lt;$B$1,Colin!$I4442,0)</f>
        <v>0</v>
      </c>
    </row>
    <row r="4443" spans="12:17" x14ac:dyDescent="0.25">
      <c r="L4443">
        <f>IF(AND(Colin!$G4443=$B$1,Colin!$H4443=$C$3),Colin!$I4443,)</f>
        <v>0</v>
      </c>
      <c r="M4443">
        <f>IF(AND(Colin!$G4443=$B$1,Colin!$H4443&lt;=$C$3),Colin!$I4443,)</f>
        <v>0</v>
      </c>
      <c r="N4443">
        <f>IF(AND(Colin!$G4443=$B$2,Colin!$H4443=$C$3),Colin!$I4443,)</f>
        <v>0</v>
      </c>
      <c r="O4443">
        <f>IF(AND(Colin!$G4443=$B$2,Colin!$H4443&lt;=$C$3),Colin!$I4443,)</f>
        <v>0</v>
      </c>
      <c r="P4443">
        <f>IF(Colin!$G4443&lt;$B$2,Colin!$I4443,0)</f>
        <v>0</v>
      </c>
      <c r="Q4443">
        <f>IF(Colin!$G4443&lt;$B$1,Colin!$I4443,0)</f>
        <v>0</v>
      </c>
    </row>
    <row r="4444" spans="12:17" x14ac:dyDescent="0.25">
      <c r="L4444">
        <f>IF(AND(Colin!$G4444=$B$1,Colin!$H4444=$C$3),Colin!$I4444,)</f>
        <v>0</v>
      </c>
      <c r="M4444">
        <f>IF(AND(Colin!$G4444=$B$1,Colin!$H4444&lt;=$C$3),Colin!$I4444,)</f>
        <v>0</v>
      </c>
      <c r="N4444">
        <f>IF(AND(Colin!$G4444=$B$2,Colin!$H4444=$C$3),Colin!$I4444,)</f>
        <v>0</v>
      </c>
      <c r="O4444">
        <f>IF(AND(Colin!$G4444=$B$2,Colin!$H4444&lt;=$C$3),Colin!$I4444,)</f>
        <v>0</v>
      </c>
      <c r="P4444">
        <f>IF(Colin!$G4444&lt;$B$2,Colin!$I4444,0)</f>
        <v>0</v>
      </c>
      <c r="Q4444">
        <f>IF(Colin!$G4444&lt;$B$1,Colin!$I4444,0)</f>
        <v>0</v>
      </c>
    </row>
    <row r="4445" spans="12:17" x14ac:dyDescent="0.25">
      <c r="L4445">
        <f>IF(AND(Colin!$G4445=$B$1,Colin!$H4445=$C$3),Colin!$I4445,)</f>
        <v>0</v>
      </c>
      <c r="M4445">
        <f>IF(AND(Colin!$G4445=$B$1,Colin!$H4445&lt;=$C$3),Colin!$I4445,)</f>
        <v>0</v>
      </c>
      <c r="N4445">
        <f>IF(AND(Colin!$G4445=$B$2,Colin!$H4445=$C$3),Colin!$I4445,)</f>
        <v>0</v>
      </c>
      <c r="O4445">
        <f>IF(AND(Colin!$G4445=$B$2,Colin!$H4445&lt;=$C$3),Colin!$I4445,)</f>
        <v>0</v>
      </c>
      <c r="P4445">
        <f>IF(Colin!$G4445&lt;$B$2,Colin!$I4445,0)</f>
        <v>0</v>
      </c>
      <c r="Q4445">
        <f>IF(Colin!$G4445&lt;$B$1,Colin!$I4445,0)</f>
        <v>0</v>
      </c>
    </row>
    <row r="4446" spans="12:17" x14ac:dyDescent="0.25">
      <c r="L4446">
        <f>IF(AND(Colin!$G4446=$B$1,Colin!$H4446=$C$3),Colin!$I4446,)</f>
        <v>0</v>
      </c>
      <c r="M4446">
        <f>IF(AND(Colin!$G4446=$B$1,Colin!$H4446&lt;=$C$3),Colin!$I4446,)</f>
        <v>0</v>
      </c>
      <c r="N4446">
        <f>IF(AND(Colin!$G4446=$B$2,Colin!$H4446=$C$3),Colin!$I4446,)</f>
        <v>0</v>
      </c>
      <c r="O4446">
        <f>IF(AND(Colin!$G4446=$B$2,Colin!$H4446&lt;=$C$3),Colin!$I4446,)</f>
        <v>0</v>
      </c>
      <c r="P4446">
        <f>IF(Colin!$G4446&lt;$B$2,Colin!$I4446,0)</f>
        <v>0</v>
      </c>
      <c r="Q4446">
        <f>IF(Colin!$G4446&lt;$B$1,Colin!$I4446,0)</f>
        <v>0</v>
      </c>
    </row>
    <row r="4447" spans="12:17" x14ac:dyDescent="0.25">
      <c r="L4447">
        <f>IF(AND(Colin!$G4447=$B$1,Colin!$H4447=$C$3),Colin!$I4447,)</f>
        <v>0</v>
      </c>
      <c r="M4447">
        <f>IF(AND(Colin!$G4447=$B$1,Colin!$H4447&lt;=$C$3),Colin!$I4447,)</f>
        <v>0</v>
      </c>
      <c r="N4447">
        <f>IF(AND(Colin!$G4447=$B$2,Colin!$H4447=$C$3),Colin!$I4447,)</f>
        <v>0</v>
      </c>
      <c r="O4447">
        <f>IF(AND(Colin!$G4447=$B$2,Colin!$H4447&lt;=$C$3),Colin!$I4447,)</f>
        <v>0</v>
      </c>
      <c r="P4447">
        <f>IF(Colin!$G4447&lt;$B$2,Colin!$I4447,0)</f>
        <v>0</v>
      </c>
      <c r="Q4447">
        <f>IF(Colin!$G4447&lt;$B$1,Colin!$I4447,0)</f>
        <v>0</v>
      </c>
    </row>
    <row r="4448" spans="12:17" x14ac:dyDescent="0.25">
      <c r="L4448">
        <f>IF(AND(Colin!$G4448=$B$1,Colin!$H4448=$C$3),Colin!$I4448,)</f>
        <v>0</v>
      </c>
      <c r="M4448">
        <f>IF(AND(Colin!$G4448=$B$1,Colin!$H4448&lt;=$C$3),Colin!$I4448,)</f>
        <v>0</v>
      </c>
      <c r="N4448">
        <f>IF(AND(Colin!$G4448=$B$2,Colin!$H4448=$C$3),Colin!$I4448,)</f>
        <v>0</v>
      </c>
      <c r="O4448">
        <f>IF(AND(Colin!$G4448=$B$2,Colin!$H4448&lt;=$C$3),Colin!$I4448,)</f>
        <v>0</v>
      </c>
      <c r="P4448">
        <f>IF(Colin!$G4448&lt;$B$2,Colin!$I4448,0)</f>
        <v>0</v>
      </c>
      <c r="Q4448">
        <f>IF(Colin!$G4448&lt;$B$1,Colin!$I4448,0)</f>
        <v>0</v>
      </c>
    </row>
    <row r="4449" spans="12:17" x14ac:dyDescent="0.25">
      <c r="L4449">
        <f>IF(AND(Colin!$G4449=$B$1,Colin!$H4449=$C$3),Colin!$I4449,)</f>
        <v>0</v>
      </c>
      <c r="M4449">
        <f>IF(AND(Colin!$G4449=$B$1,Colin!$H4449&lt;=$C$3),Colin!$I4449,)</f>
        <v>0</v>
      </c>
      <c r="N4449">
        <f>IF(AND(Colin!$G4449=$B$2,Colin!$H4449=$C$3),Colin!$I4449,)</f>
        <v>0</v>
      </c>
      <c r="O4449">
        <f>IF(AND(Colin!$G4449=$B$2,Colin!$H4449&lt;=$C$3),Colin!$I4449,)</f>
        <v>0</v>
      </c>
      <c r="P4449">
        <f>IF(Colin!$G4449&lt;$B$2,Colin!$I4449,0)</f>
        <v>0</v>
      </c>
      <c r="Q4449">
        <f>IF(Colin!$G4449&lt;$B$1,Colin!$I4449,0)</f>
        <v>0</v>
      </c>
    </row>
    <row r="4450" spans="12:17" x14ac:dyDescent="0.25">
      <c r="L4450">
        <f>IF(AND(Colin!$G4450=$B$1,Colin!$H4450=$C$3),Colin!$I4450,)</f>
        <v>0</v>
      </c>
      <c r="M4450">
        <f>IF(AND(Colin!$G4450=$B$1,Colin!$H4450&lt;=$C$3),Colin!$I4450,)</f>
        <v>0</v>
      </c>
      <c r="N4450">
        <f>IF(AND(Colin!$G4450=$B$2,Colin!$H4450=$C$3),Colin!$I4450,)</f>
        <v>0</v>
      </c>
      <c r="O4450">
        <f>IF(AND(Colin!$G4450=$B$2,Colin!$H4450&lt;=$C$3),Colin!$I4450,)</f>
        <v>0</v>
      </c>
      <c r="P4450">
        <f>IF(Colin!$G4450&lt;$B$2,Colin!$I4450,0)</f>
        <v>0</v>
      </c>
      <c r="Q4450">
        <f>IF(Colin!$G4450&lt;$B$1,Colin!$I4450,0)</f>
        <v>0</v>
      </c>
    </row>
    <row r="4451" spans="12:17" x14ac:dyDescent="0.25">
      <c r="L4451">
        <f>IF(AND(Colin!$G4451=$B$1,Colin!$H4451=$C$3),Colin!$I4451,)</f>
        <v>0</v>
      </c>
      <c r="M4451">
        <f>IF(AND(Colin!$G4451=$B$1,Colin!$H4451&lt;=$C$3),Colin!$I4451,)</f>
        <v>0</v>
      </c>
      <c r="N4451">
        <f>IF(AND(Colin!$G4451=$B$2,Colin!$H4451=$C$3),Colin!$I4451,)</f>
        <v>0</v>
      </c>
      <c r="O4451">
        <f>IF(AND(Colin!$G4451=$B$2,Colin!$H4451&lt;=$C$3),Colin!$I4451,)</f>
        <v>0</v>
      </c>
      <c r="P4451">
        <f>IF(Colin!$G4451&lt;$B$2,Colin!$I4451,0)</f>
        <v>0</v>
      </c>
      <c r="Q4451">
        <f>IF(Colin!$G4451&lt;$B$1,Colin!$I4451,0)</f>
        <v>0</v>
      </c>
    </row>
    <row r="4452" spans="12:17" x14ac:dyDescent="0.25">
      <c r="L4452">
        <f>IF(AND(Colin!$G4452=$B$1,Colin!$H4452=$C$3),Colin!$I4452,)</f>
        <v>0</v>
      </c>
      <c r="M4452">
        <f>IF(AND(Colin!$G4452=$B$1,Colin!$H4452&lt;=$C$3),Colin!$I4452,)</f>
        <v>0</v>
      </c>
      <c r="N4452">
        <f>IF(AND(Colin!$G4452=$B$2,Colin!$H4452=$C$3),Colin!$I4452,)</f>
        <v>0</v>
      </c>
      <c r="O4452">
        <f>IF(AND(Colin!$G4452=$B$2,Colin!$H4452&lt;=$C$3),Colin!$I4452,)</f>
        <v>0</v>
      </c>
      <c r="P4452">
        <f>IF(Colin!$G4452&lt;$B$2,Colin!$I4452,0)</f>
        <v>0</v>
      </c>
      <c r="Q4452">
        <f>IF(Colin!$G4452&lt;$B$1,Colin!$I4452,0)</f>
        <v>0</v>
      </c>
    </row>
    <row r="4453" spans="12:17" x14ac:dyDescent="0.25">
      <c r="L4453">
        <f>IF(AND(Colin!$G4453=$B$1,Colin!$H4453=$C$3),Colin!$I4453,)</f>
        <v>0</v>
      </c>
      <c r="M4453">
        <f>IF(AND(Colin!$G4453=$B$1,Colin!$H4453&lt;=$C$3),Colin!$I4453,)</f>
        <v>0</v>
      </c>
      <c r="N4453">
        <f>IF(AND(Colin!$G4453=$B$2,Colin!$H4453=$C$3),Colin!$I4453,)</f>
        <v>0</v>
      </c>
      <c r="O4453">
        <f>IF(AND(Colin!$G4453=$B$2,Colin!$H4453&lt;=$C$3),Colin!$I4453,)</f>
        <v>0</v>
      </c>
      <c r="P4453">
        <f>IF(Colin!$G4453&lt;$B$2,Colin!$I4453,0)</f>
        <v>0</v>
      </c>
      <c r="Q4453">
        <f>IF(Colin!$G4453&lt;$B$1,Colin!$I4453,0)</f>
        <v>0</v>
      </c>
    </row>
    <row r="4454" spans="12:17" x14ac:dyDescent="0.25">
      <c r="L4454">
        <f>IF(AND(Colin!$G4454=$B$1,Colin!$H4454=$C$3),Colin!$I4454,)</f>
        <v>0</v>
      </c>
      <c r="M4454">
        <f>IF(AND(Colin!$G4454=$B$1,Colin!$H4454&lt;=$C$3),Colin!$I4454,)</f>
        <v>0</v>
      </c>
      <c r="N4454">
        <f>IF(AND(Colin!$G4454=$B$2,Colin!$H4454=$C$3),Colin!$I4454,)</f>
        <v>0</v>
      </c>
      <c r="O4454">
        <f>IF(AND(Colin!$G4454=$B$2,Colin!$H4454&lt;=$C$3),Colin!$I4454,)</f>
        <v>0</v>
      </c>
      <c r="P4454">
        <f>IF(Colin!$G4454&lt;$B$2,Colin!$I4454,0)</f>
        <v>0</v>
      </c>
      <c r="Q4454">
        <f>IF(Colin!$G4454&lt;$B$1,Colin!$I4454,0)</f>
        <v>0</v>
      </c>
    </row>
    <row r="4455" spans="12:17" x14ac:dyDescent="0.25">
      <c r="L4455">
        <f>IF(AND(Colin!$G4455=$B$1,Colin!$H4455=$C$3),Colin!$I4455,)</f>
        <v>0</v>
      </c>
      <c r="M4455">
        <f>IF(AND(Colin!$G4455=$B$1,Colin!$H4455&lt;=$C$3),Colin!$I4455,)</f>
        <v>0</v>
      </c>
      <c r="N4455">
        <f>IF(AND(Colin!$G4455=$B$2,Colin!$H4455=$C$3),Colin!$I4455,)</f>
        <v>0</v>
      </c>
      <c r="O4455">
        <f>IF(AND(Colin!$G4455=$B$2,Colin!$H4455&lt;=$C$3),Colin!$I4455,)</f>
        <v>0</v>
      </c>
      <c r="P4455">
        <f>IF(Colin!$G4455&lt;$B$2,Colin!$I4455,0)</f>
        <v>0</v>
      </c>
      <c r="Q4455">
        <f>IF(Colin!$G4455&lt;$B$1,Colin!$I4455,0)</f>
        <v>0</v>
      </c>
    </row>
    <row r="4456" spans="12:17" x14ac:dyDescent="0.25">
      <c r="L4456">
        <f>IF(AND(Colin!$G4456=$B$1,Colin!$H4456=$C$3),Colin!$I4456,)</f>
        <v>0</v>
      </c>
      <c r="M4456">
        <f>IF(AND(Colin!$G4456=$B$1,Colin!$H4456&lt;=$C$3),Colin!$I4456,)</f>
        <v>0</v>
      </c>
      <c r="N4456">
        <f>IF(AND(Colin!$G4456=$B$2,Colin!$H4456=$C$3),Colin!$I4456,)</f>
        <v>0</v>
      </c>
      <c r="O4456">
        <f>IF(AND(Colin!$G4456=$B$2,Colin!$H4456&lt;=$C$3),Colin!$I4456,)</f>
        <v>0</v>
      </c>
      <c r="P4456">
        <f>IF(Colin!$G4456&lt;$B$2,Colin!$I4456,0)</f>
        <v>0</v>
      </c>
      <c r="Q4456">
        <f>IF(Colin!$G4456&lt;$B$1,Colin!$I4456,0)</f>
        <v>0</v>
      </c>
    </row>
    <row r="4457" spans="12:17" x14ac:dyDescent="0.25">
      <c r="L4457">
        <f>IF(AND(Colin!$G4457=$B$1,Colin!$H4457=$C$3),Colin!$I4457,)</f>
        <v>0</v>
      </c>
      <c r="M4457">
        <f>IF(AND(Colin!$G4457=$B$1,Colin!$H4457&lt;=$C$3),Colin!$I4457,)</f>
        <v>0</v>
      </c>
      <c r="N4457">
        <f>IF(AND(Colin!$G4457=$B$2,Colin!$H4457=$C$3),Colin!$I4457,)</f>
        <v>0</v>
      </c>
      <c r="O4457">
        <f>IF(AND(Colin!$G4457=$B$2,Colin!$H4457&lt;=$C$3),Colin!$I4457,)</f>
        <v>0</v>
      </c>
      <c r="P4457">
        <f>IF(Colin!$G4457&lt;$B$2,Colin!$I4457,0)</f>
        <v>0</v>
      </c>
      <c r="Q4457">
        <f>IF(Colin!$G4457&lt;$B$1,Colin!$I4457,0)</f>
        <v>0</v>
      </c>
    </row>
    <row r="4458" spans="12:17" x14ac:dyDescent="0.25">
      <c r="L4458">
        <f>IF(AND(Colin!$G4458=$B$1,Colin!$H4458=$C$3),Colin!$I4458,)</f>
        <v>0</v>
      </c>
      <c r="M4458">
        <f>IF(AND(Colin!$G4458=$B$1,Colin!$H4458&lt;=$C$3),Colin!$I4458,)</f>
        <v>0</v>
      </c>
      <c r="N4458">
        <f>IF(AND(Colin!$G4458=$B$2,Colin!$H4458=$C$3),Colin!$I4458,)</f>
        <v>0</v>
      </c>
      <c r="O4458">
        <f>IF(AND(Colin!$G4458=$B$2,Colin!$H4458&lt;=$C$3),Colin!$I4458,)</f>
        <v>0</v>
      </c>
      <c r="P4458">
        <f>IF(Colin!$G4458&lt;$B$2,Colin!$I4458,0)</f>
        <v>0</v>
      </c>
      <c r="Q4458">
        <f>IF(Colin!$G4458&lt;$B$1,Colin!$I4458,0)</f>
        <v>0</v>
      </c>
    </row>
    <row r="4459" spans="12:17" x14ac:dyDescent="0.25">
      <c r="L4459">
        <f>IF(AND(Colin!$G4459=$B$1,Colin!$H4459=$C$3),Colin!$I4459,)</f>
        <v>0</v>
      </c>
      <c r="M4459">
        <f>IF(AND(Colin!$G4459=$B$1,Colin!$H4459&lt;=$C$3),Colin!$I4459,)</f>
        <v>0</v>
      </c>
      <c r="N4459">
        <f>IF(AND(Colin!$G4459=$B$2,Colin!$H4459=$C$3),Colin!$I4459,)</f>
        <v>0</v>
      </c>
      <c r="O4459">
        <f>IF(AND(Colin!$G4459=$B$2,Colin!$H4459&lt;=$C$3),Colin!$I4459,)</f>
        <v>0</v>
      </c>
      <c r="P4459">
        <f>IF(Colin!$G4459&lt;$B$2,Colin!$I4459,0)</f>
        <v>0</v>
      </c>
      <c r="Q4459">
        <f>IF(Colin!$G4459&lt;$B$1,Colin!$I4459,0)</f>
        <v>0</v>
      </c>
    </row>
    <row r="4460" spans="12:17" x14ac:dyDescent="0.25">
      <c r="L4460">
        <f>IF(AND(Colin!$G4460=$B$1,Colin!$H4460=$C$3),Colin!$I4460,)</f>
        <v>0</v>
      </c>
      <c r="M4460">
        <f>IF(AND(Colin!$G4460=$B$1,Colin!$H4460&lt;=$C$3),Colin!$I4460,)</f>
        <v>0</v>
      </c>
      <c r="N4460">
        <f>IF(AND(Colin!$G4460=$B$2,Colin!$H4460=$C$3),Colin!$I4460,)</f>
        <v>0</v>
      </c>
      <c r="O4460">
        <f>IF(AND(Colin!$G4460=$B$2,Colin!$H4460&lt;=$C$3),Colin!$I4460,)</f>
        <v>0</v>
      </c>
      <c r="P4460">
        <f>IF(Colin!$G4460&lt;$B$2,Colin!$I4460,0)</f>
        <v>0</v>
      </c>
      <c r="Q4460">
        <f>IF(Colin!$G4460&lt;$B$1,Colin!$I4460,0)</f>
        <v>0</v>
      </c>
    </row>
    <row r="4461" spans="12:17" x14ac:dyDescent="0.25">
      <c r="L4461">
        <f>IF(AND(Colin!$G4461=$B$1,Colin!$H4461=$C$3),Colin!$I4461,)</f>
        <v>0</v>
      </c>
      <c r="M4461">
        <f>IF(AND(Colin!$G4461=$B$1,Colin!$H4461&lt;=$C$3),Colin!$I4461,)</f>
        <v>0</v>
      </c>
      <c r="N4461">
        <f>IF(AND(Colin!$G4461=$B$2,Colin!$H4461=$C$3),Colin!$I4461,)</f>
        <v>0</v>
      </c>
      <c r="O4461">
        <f>IF(AND(Colin!$G4461=$B$2,Colin!$H4461&lt;=$C$3),Colin!$I4461,)</f>
        <v>0</v>
      </c>
      <c r="P4461">
        <f>IF(Colin!$G4461&lt;$B$2,Colin!$I4461,0)</f>
        <v>0</v>
      </c>
      <c r="Q4461">
        <f>IF(Colin!$G4461&lt;$B$1,Colin!$I4461,0)</f>
        <v>0</v>
      </c>
    </row>
    <row r="4462" spans="12:17" x14ac:dyDescent="0.25">
      <c r="L4462">
        <f>IF(AND(Colin!$G4462=$B$1,Colin!$H4462=$C$3),Colin!$I4462,)</f>
        <v>0</v>
      </c>
      <c r="M4462">
        <f>IF(AND(Colin!$G4462=$B$1,Colin!$H4462&lt;=$C$3),Colin!$I4462,)</f>
        <v>0</v>
      </c>
      <c r="N4462">
        <f>IF(AND(Colin!$G4462=$B$2,Colin!$H4462=$C$3),Colin!$I4462,)</f>
        <v>0</v>
      </c>
      <c r="O4462">
        <f>IF(AND(Colin!$G4462=$B$2,Colin!$H4462&lt;=$C$3),Colin!$I4462,)</f>
        <v>0</v>
      </c>
      <c r="P4462">
        <f>IF(Colin!$G4462&lt;$B$2,Colin!$I4462,0)</f>
        <v>0</v>
      </c>
      <c r="Q4462">
        <f>IF(Colin!$G4462&lt;$B$1,Colin!$I4462,0)</f>
        <v>0</v>
      </c>
    </row>
    <row r="4463" spans="12:17" x14ac:dyDescent="0.25">
      <c r="L4463">
        <f>IF(AND(Colin!$G4463=$B$1,Colin!$H4463=$C$3),Colin!$I4463,)</f>
        <v>0</v>
      </c>
      <c r="M4463">
        <f>IF(AND(Colin!$G4463=$B$1,Colin!$H4463&lt;=$C$3),Colin!$I4463,)</f>
        <v>0</v>
      </c>
      <c r="N4463">
        <f>IF(AND(Colin!$G4463=$B$2,Colin!$H4463=$C$3),Colin!$I4463,)</f>
        <v>0</v>
      </c>
      <c r="O4463">
        <f>IF(AND(Colin!$G4463=$B$2,Colin!$H4463&lt;=$C$3),Colin!$I4463,)</f>
        <v>0</v>
      </c>
      <c r="P4463">
        <f>IF(Colin!$G4463&lt;$B$2,Colin!$I4463,0)</f>
        <v>0</v>
      </c>
      <c r="Q4463">
        <f>IF(Colin!$G4463&lt;$B$1,Colin!$I4463,0)</f>
        <v>0</v>
      </c>
    </row>
    <row r="4464" spans="12:17" x14ac:dyDescent="0.25">
      <c r="L4464">
        <f>IF(AND(Colin!$G4464=$B$1,Colin!$H4464=$C$3),Colin!$I4464,)</f>
        <v>0</v>
      </c>
      <c r="M4464">
        <f>IF(AND(Colin!$G4464=$B$1,Colin!$H4464&lt;=$C$3),Colin!$I4464,)</f>
        <v>0</v>
      </c>
      <c r="N4464">
        <f>IF(AND(Colin!$G4464=$B$2,Colin!$H4464=$C$3),Colin!$I4464,)</f>
        <v>0</v>
      </c>
      <c r="O4464">
        <f>IF(AND(Colin!$G4464=$B$2,Colin!$H4464&lt;=$C$3),Colin!$I4464,)</f>
        <v>0</v>
      </c>
      <c r="P4464">
        <f>IF(Colin!$G4464&lt;$B$2,Colin!$I4464,0)</f>
        <v>0</v>
      </c>
      <c r="Q4464">
        <f>IF(Colin!$G4464&lt;$B$1,Colin!$I4464,0)</f>
        <v>0</v>
      </c>
    </row>
    <row r="4465" spans="12:17" x14ac:dyDescent="0.25">
      <c r="L4465">
        <f>IF(AND(Colin!$G4465=$B$1,Colin!$H4465=$C$3),Colin!$I4465,)</f>
        <v>0</v>
      </c>
      <c r="M4465">
        <f>IF(AND(Colin!$G4465=$B$1,Colin!$H4465&lt;=$C$3),Colin!$I4465,)</f>
        <v>0</v>
      </c>
      <c r="N4465">
        <f>IF(AND(Colin!$G4465=$B$2,Colin!$H4465=$C$3),Colin!$I4465,)</f>
        <v>0</v>
      </c>
      <c r="O4465">
        <f>IF(AND(Colin!$G4465=$B$2,Colin!$H4465&lt;=$C$3),Colin!$I4465,)</f>
        <v>0</v>
      </c>
      <c r="P4465">
        <f>IF(Colin!$G4465&lt;$B$2,Colin!$I4465,0)</f>
        <v>0</v>
      </c>
      <c r="Q4465">
        <f>IF(Colin!$G4465&lt;$B$1,Colin!$I4465,0)</f>
        <v>0</v>
      </c>
    </row>
    <row r="4466" spans="12:17" x14ac:dyDescent="0.25">
      <c r="L4466">
        <f>IF(AND(Colin!$G4466=$B$1,Colin!$H4466=$C$3),Colin!$I4466,)</f>
        <v>0</v>
      </c>
      <c r="M4466">
        <f>IF(AND(Colin!$G4466=$B$1,Colin!$H4466&lt;=$C$3),Colin!$I4466,)</f>
        <v>0</v>
      </c>
      <c r="N4466">
        <f>IF(AND(Colin!$G4466=$B$2,Colin!$H4466=$C$3),Colin!$I4466,)</f>
        <v>0</v>
      </c>
      <c r="O4466">
        <f>IF(AND(Colin!$G4466=$B$2,Colin!$H4466&lt;=$C$3),Colin!$I4466,)</f>
        <v>0</v>
      </c>
      <c r="P4466">
        <f>IF(Colin!$G4466&lt;$B$2,Colin!$I4466,0)</f>
        <v>0</v>
      </c>
      <c r="Q4466">
        <f>IF(Colin!$G4466&lt;$B$1,Colin!$I4466,0)</f>
        <v>0</v>
      </c>
    </row>
    <row r="4467" spans="12:17" x14ac:dyDescent="0.25">
      <c r="L4467">
        <f>IF(AND(Colin!$G4467=$B$1,Colin!$H4467=$C$3),Colin!$I4467,)</f>
        <v>0</v>
      </c>
      <c r="M4467">
        <f>IF(AND(Colin!$G4467=$B$1,Colin!$H4467&lt;=$C$3),Colin!$I4467,)</f>
        <v>0</v>
      </c>
      <c r="N4467">
        <f>IF(AND(Colin!$G4467=$B$2,Colin!$H4467=$C$3),Colin!$I4467,)</f>
        <v>0</v>
      </c>
      <c r="O4467">
        <f>IF(AND(Colin!$G4467=$B$2,Colin!$H4467&lt;=$C$3),Colin!$I4467,)</f>
        <v>0</v>
      </c>
      <c r="P4467">
        <f>IF(Colin!$G4467&lt;$B$2,Colin!$I4467,0)</f>
        <v>0</v>
      </c>
      <c r="Q4467">
        <f>IF(Colin!$G4467&lt;$B$1,Colin!$I4467,0)</f>
        <v>0</v>
      </c>
    </row>
    <row r="4468" spans="12:17" x14ac:dyDescent="0.25">
      <c r="L4468">
        <f>IF(AND(Colin!$G4468=$B$1,Colin!$H4468=$C$3),Colin!$I4468,)</f>
        <v>0</v>
      </c>
      <c r="M4468">
        <f>IF(AND(Colin!$G4468=$B$1,Colin!$H4468&lt;=$C$3),Colin!$I4468,)</f>
        <v>0</v>
      </c>
      <c r="N4468">
        <f>IF(AND(Colin!$G4468=$B$2,Colin!$H4468=$C$3),Colin!$I4468,)</f>
        <v>0</v>
      </c>
      <c r="O4468">
        <f>IF(AND(Colin!$G4468=$B$2,Colin!$H4468&lt;=$C$3),Colin!$I4468,)</f>
        <v>0</v>
      </c>
      <c r="P4468">
        <f>IF(Colin!$G4468&lt;$B$2,Colin!$I4468,0)</f>
        <v>0</v>
      </c>
      <c r="Q4468">
        <f>IF(Colin!$G4468&lt;$B$1,Colin!$I4468,0)</f>
        <v>0</v>
      </c>
    </row>
    <row r="4469" spans="12:17" x14ac:dyDescent="0.25">
      <c r="L4469">
        <f>IF(AND(Colin!$G4469=$B$1,Colin!$H4469=$C$3),Colin!$I4469,)</f>
        <v>0</v>
      </c>
      <c r="M4469">
        <f>IF(AND(Colin!$G4469=$B$1,Colin!$H4469&lt;=$C$3),Colin!$I4469,)</f>
        <v>0</v>
      </c>
      <c r="N4469">
        <f>IF(AND(Colin!$G4469=$B$2,Colin!$H4469=$C$3),Colin!$I4469,)</f>
        <v>0</v>
      </c>
      <c r="O4469">
        <f>IF(AND(Colin!$G4469=$B$2,Colin!$H4469&lt;=$C$3),Colin!$I4469,)</f>
        <v>0</v>
      </c>
      <c r="P4469">
        <f>IF(Colin!$G4469&lt;$B$2,Colin!$I4469,0)</f>
        <v>0</v>
      </c>
      <c r="Q4469">
        <f>IF(Colin!$G4469&lt;$B$1,Colin!$I4469,0)</f>
        <v>0</v>
      </c>
    </row>
    <row r="4470" spans="12:17" x14ac:dyDescent="0.25">
      <c r="L4470">
        <f>IF(AND(Colin!$G4470=$B$1,Colin!$H4470=$C$3),Colin!$I4470,)</f>
        <v>0</v>
      </c>
      <c r="M4470">
        <f>IF(AND(Colin!$G4470=$B$1,Colin!$H4470&lt;=$C$3),Colin!$I4470,)</f>
        <v>0</v>
      </c>
      <c r="N4470">
        <f>IF(AND(Colin!$G4470=$B$2,Colin!$H4470=$C$3),Colin!$I4470,)</f>
        <v>0</v>
      </c>
      <c r="O4470">
        <f>IF(AND(Colin!$G4470=$B$2,Colin!$H4470&lt;=$C$3),Colin!$I4470,)</f>
        <v>0</v>
      </c>
      <c r="P4470">
        <f>IF(Colin!$G4470&lt;$B$2,Colin!$I4470,0)</f>
        <v>0</v>
      </c>
      <c r="Q4470">
        <f>IF(Colin!$G4470&lt;$B$1,Colin!$I4470,0)</f>
        <v>0</v>
      </c>
    </row>
    <row r="4471" spans="12:17" x14ac:dyDescent="0.25">
      <c r="L4471">
        <f>IF(AND(Colin!$G4471=$B$1,Colin!$H4471=$C$3),Colin!$I4471,)</f>
        <v>0</v>
      </c>
      <c r="M4471">
        <f>IF(AND(Colin!$G4471=$B$1,Colin!$H4471&lt;=$C$3),Colin!$I4471,)</f>
        <v>0</v>
      </c>
      <c r="N4471">
        <f>IF(AND(Colin!$G4471=$B$2,Colin!$H4471=$C$3),Colin!$I4471,)</f>
        <v>0</v>
      </c>
      <c r="O4471">
        <f>IF(AND(Colin!$G4471=$B$2,Colin!$H4471&lt;=$C$3),Colin!$I4471,)</f>
        <v>0</v>
      </c>
      <c r="P4471">
        <f>IF(Colin!$G4471&lt;$B$2,Colin!$I4471,0)</f>
        <v>0</v>
      </c>
      <c r="Q4471">
        <f>IF(Colin!$G4471&lt;$B$1,Colin!$I4471,0)</f>
        <v>0</v>
      </c>
    </row>
    <row r="4472" spans="12:17" x14ac:dyDescent="0.25">
      <c r="L4472">
        <f>IF(AND(Colin!$G4472=$B$1,Colin!$H4472=$C$3),Colin!$I4472,)</f>
        <v>0</v>
      </c>
      <c r="M4472">
        <f>IF(AND(Colin!$G4472=$B$1,Colin!$H4472&lt;=$C$3),Colin!$I4472,)</f>
        <v>0</v>
      </c>
      <c r="N4472">
        <f>IF(AND(Colin!$G4472=$B$2,Colin!$H4472=$C$3),Colin!$I4472,)</f>
        <v>0</v>
      </c>
      <c r="O4472">
        <f>IF(AND(Colin!$G4472=$B$2,Colin!$H4472&lt;=$C$3),Colin!$I4472,)</f>
        <v>0</v>
      </c>
      <c r="P4472">
        <f>IF(Colin!$G4472&lt;$B$2,Colin!$I4472,0)</f>
        <v>0</v>
      </c>
      <c r="Q4472">
        <f>IF(Colin!$G4472&lt;$B$1,Colin!$I4472,0)</f>
        <v>0</v>
      </c>
    </row>
    <row r="4473" spans="12:17" x14ac:dyDescent="0.25">
      <c r="L4473">
        <f>IF(AND(Colin!$G4473=$B$1,Colin!$H4473=$C$3),Colin!$I4473,)</f>
        <v>0</v>
      </c>
      <c r="M4473">
        <f>IF(AND(Colin!$G4473=$B$1,Colin!$H4473&lt;=$C$3),Colin!$I4473,)</f>
        <v>0</v>
      </c>
      <c r="N4473">
        <f>IF(AND(Colin!$G4473=$B$2,Colin!$H4473=$C$3),Colin!$I4473,)</f>
        <v>0</v>
      </c>
      <c r="O4473">
        <f>IF(AND(Colin!$G4473=$B$2,Colin!$H4473&lt;=$C$3),Colin!$I4473,)</f>
        <v>0</v>
      </c>
      <c r="P4473">
        <f>IF(Colin!$G4473&lt;$B$2,Colin!$I4473,0)</f>
        <v>0</v>
      </c>
      <c r="Q4473">
        <f>IF(Colin!$G4473&lt;$B$1,Colin!$I4473,0)</f>
        <v>0</v>
      </c>
    </row>
    <row r="4474" spans="12:17" x14ac:dyDescent="0.25">
      <c r="L4474">
        <f>IF(AND(Colin!$G4474=$B$1,Colin!$H4474=$C$3),Colin!$I4474,)</f>
        <v>0</v>
      </c>
      <c r="M4474">
        <f>IF(AND(Colin!$G4474=$B$1,Colin!$H4474&lt;=$C$3),Colin!$I4474,)</f>
        <v>0</v>
      </c>
      <c r="N4474">
        <f>IF(AND(Colin!$G4474=$B$2,Colin!$H4474=$C$3),Colin!$I4474,)</f>
        <v>0</v>
      </c>
      <c r="O4474">
        <f>IF(AND(Colin!$G4474=$B$2,Colin!$H4474&lt;=$C$3),Colin!$I4474,)</f>
        <v>0</v>
      </c>
      <c r="P4474">
        <f>IF(Colin!$G4474&lt;$B$2,Colin!$I4474,0)</f>
        <v>0</v>
      </c>
      <c r="Q4474">
        <f>IF(Colin!$G4474&lt;$B$1,Colin!$I4474,0)</f>
        <v>0</v>
      </c>
    </row>
    <row r="4475" spans="12:17" x14ac:dyDescent="0.25">
      <c r="L4475">
        <f>IF(AND(Colin!$G4475=$B$1,Colin!$H4475=$C$3),Colin!$I4475,)</f>
        <v>0</v>
      </c>
      <c r="M4475">
        <f>IF(AND(Colin!$G4475=$B$1,Colin!$H4475&lt;=$C$3),Colin!$I4475,)</f>
        <v>0</v>
      </c>
      <c r="N4475">
        <f>IF(AND(Colin!$G4475=$B$2,Colin!$H4475=$C$3),Colin!$I4475,)</f>
        <v>0</v>
      </c>
      <c r="O4475">
        <f>IF(AND(Colin!$G4475=$B$2,Colin!$H4475&lt;=$C$3),Colin!$I4475,)</f>
        <v>0</v>
      </c>
      <c r="P4475">
        <f>IF(Colin!$G4475&lt;$B$2,Colin!$I4475,0)</f>
        <v>0</v>
      </c>
      <c r="Q4475">
        <f>IF(Colin!$G4475&lt;$B$1,Colin!$I4475,0)</f>
        <v>0</v>
      </c>
    </row>
    <row r="4476" spans="12:17" x14ac:dyDescent="0.25">
      <c r="L4476">
        <f>IF(AND(Colin!$G4476=$B$1,Colin!$H4476=$C$3),Colin!$I4476,)</f>
        <v>0</v>
      </c>
      <c r="M4476">
        <f>IF(AND(Colin!$G4476=$B$1,Colin!$H4476&lt;=$C$3),Colin!$I4476,)</f>
        <v>0</v>
      </c>
      <c r="N4476">
        <f>IF(AND(Colin!$G4476=$B$2,Colin!$H4476=$C$3),Colin!$I4476,)</f>
        <v>0</v>
      </c>
      <c r="O4476">
        <f>IF(AND(Colin!$G4476=$B$2,Colin!$H4476&lt;=$C$3),Colin!$I4476,)</f>
        <v>0</v>
      </c>
      <c r="P4476">
        <f>IF(Colin!$G4476&lt;$B$2,Colin!$I4476,0)</f>
        <v>0</v>
      </c>
      <c r="Q4476">
        <f>IF(Colin!$G4476&lt;$B$1,Colin!$I4476,0)</f>
        <v>0</v>
      </c>
    </row>
    <row r="4477" spans="12:17" x14ac:dyDescent="0.25">
      <c r="L4477">
        <f>IF(AND(Colin!$G4477=$B$1,Colin!$H4477=$C$3),Colin!$I4477,)</f>
        <v>0</v>
      </c>
      <c r="M4477">
        <f>IF(AND(Colin!$G4477=$B$1,Colin!$H4477&lt;=$C$3),Colin!$I4477,)</f>
        <v>0</v>
      </c>
      <c r="N4477">
        <f>IF(AND(Colin!$G4477=$B$2,Colin!$H4477=$C$3),Colin!$I4477,)</f>
        <v>0</v>
      </c>
      <c r="O4477">
        <f>IF(AND(Colin!$G4477=$B$2,Colin!$H4477&lt;=$C$3),Colin!$I4477,)</f>
        <v>0</v>
      </c>
      <c r="P4477">
        <f>IF(Colin!$G4477&lt;$B$2,Colin!$I4477,0)</f>
        <v>0</v>
      </c>
      <c r="Q4477">
        <f>IF(Colin!$G4477&lt;$B$1,Colin!$I4477,0)</f>
        <v>0</v>
      </c>
    </row>
    <row r="4478" spans="12:17" x14ac:dyDescent="0.25">
      <c r="L4478">
        <f>IF(AND(Colin!$G4478=$B$1,Colin!$H4478=$C$3),Colin!$I4478,)</f>
        <v>0</v>
      </c>
      <c r="M4478">
        <f>IF(AND(Colin!$G4478=$B$1,Colin!$H4478&lt;=$C$3),Colin!$I4478,)</f>
        <v>0</v>
      </c>
      <c r="N4478">
        <f>IF(AND(Colin!$G4478=$B$2,Colin!$H4478=$C$3),Colin!$I4478,)</f>
        <v>0</v>
      </c>
      <c r="O4478">
        <f>IF(AND(Colin!$G4478=$B$2,Colin!$H4478&lt;=$C$3),Colin!$I4478,)</f>
        <v>0</v>
      </c>
      <c r="P4478">
        <f>IF(Colin!$G4478&lt;$B$2,Colin!$I4478,0)</f>
        <v>0</v>
      </c>
      <c r="Q4478">
        <f>IF(Colin!$G4478&lt;$B$1,Colin!$I4478,0)</f>
        <v>0</v>
      </c>
    </row>
    <row r="4479" spans="12:17" x14ac:dyDescent="0.25">
      <c r="L4479">
        <f>IF(AND(Colin!$G4479=$B$1,Colin!$H4479=$C$3),Colin!$I4479,)</f>
        <v>0</v>
      </c>
      <c r="M4479">
        <f>IF(AND(Colin!$G4479=$B$1,Colin!$H4479&lt;=$C$3),Colin!$I4479,)</f>
        <v>0</v>
      </c>
      <c r="N4479">
        <f>IF(AND(Colin!$G4479=$B$2,Colin!$H4479=$C$3),Colin!$I4479,)</f>
        <v>0</v>
      </c>
      <c r="O4479">
        <f>IF(AND(Colin!$G4479=$B$2,Colin!$H4479&lt;=$C$3),Colin!$I4479,)</f>
        <v>0</v>
      </c>
      <c r="P4479">
        <f>IF(Colin!$G4479&lt;$B$2,Colin!$I4479,0)</f>
        <v>0</v>
      </c>
      <c r="Q4479">
        <f>IF(Colin!$G4479&lt;$B$1,Colin!$I4479,0)</f>
        <v>0</v>
      </c>
    </row>
    <row r="4480" spans="12:17" x14ac:dyDescent="0.25">
      <c r="L4480">
        <f>IF(AND(Colin!$G4480=$B$1,Colin!$H4480=$C$3),Colin!$I4480,)</f>
        <v>0</v>
      </c>
      <c r="M4480">
        <f>IF(AND(Colin!$G4480=$B$1,Colin!$H4480&lt;=$C$3),Colin!$I4480,)</f>
        <v>0</v>
      </c>
      <c r="N4480">
        <f>IF(AND(Colin!$G4480=$B$2,Colin!$H4480=$C$3),Colin!$I4480,)</f>
        <v>0</v>
      </c>
      <c r="O4480">
        <f>IF(AND(Colin!$G4480=$B$2,Colin!$H4480&lt;=$C$3),Colin!$I4480,)</f>
        <v>0</v>
      </c>
      <c r="P4480">
        <f>IF(Colin!$G4480&lt;$B$2,Colin!$I4480,0)</f>
        <v>0</v>
      </c>
      <c r="Q4480">
        <f>IF(Colin!$G4480&lt;$B$1,Colin!$I4480,0)</f>
        <v>0</v>
      </c>
    </row>
    <row r="4481" spans="12:17" x14ac:dyDescent="0.25">
      <c r="L4481">
        <f>IF(AND(Colin!$G4481=$B$1,Colin!$H4481=$C$3),Colin!$I4481,)</f>
        <v>0</v>
      </c>
      <c r="M4481">
        <f>IF(AND(Colin!$G4481=$B$1,Colin!$H4481&lt;=$C$3),Colin!$I4481,)</f>
        <v>0</v>
      </c>
      <c r="N4481">
        <f>IF(AND(Colin!$G4481=$B$2,Colin!$H4481=$C$3),Colin!$I4481,)</f>
        <v>0</v>
      </c>
      <c r="O4481">
        <f>IF(AND(Colin!$G4481=$B$2,Colin!$H4481&lt;=$C$3),Colin!$I4481,)</f>
        <v>0</v>
      </c>
      <c r="P4481">
        <f>IF(Colin!$G4481&lt;$B$2,Colin!$I4481,0)</f>
        <v>0</v>
      </c>
      <c r="Q4481">
        <f>IF(Colin!$G4481&lt;$B$1,Colin!$I4481,0)</f>
        <v>0</v>
      </c>
    </row>
    <row r="4482" spans="12:17" x14ac:dyDescent="0.25">
      <c r="L4482">
        <f>IF(AND(Colin!$G4482=$B$1,Colin!$H4482=$C$3),Colin!$I4482,)</f>
        <v>0</v>
      </c>
      <c r="M4482">
        <f>IF(AND(Colin!$G4482=$B$1,Colin!$H4482&lt;=$C$3),Colin!$I4482,)</f>
        <v>0</v>
      </c>
      <c r="N4482">
        <f>IF(AND(Colin!$G4482=$B$2,Colin!$H4482=$C$3),Colin!$I4482,)</f>
        <v>0</v>
      </c>
      <c r="O4482">
        <f>IF(AND(Colin!$G4482=$B$2,Colin!$H4482&lt;=$C$3),Colin!$I4482,)</f>
        <v>0</v>
      </c>
      <c r="P4482">
        <f>IF(Colin!$G4482&lt;$B$2,Colin!$I4482,0)</f>
        <v>0</v>
      </c>
      <c r="Q4482">
        <f>IF(Colin!$G4482&lt;$B$1,Colin!$I4482,0)</f>
        <v>0</v>
      </c>
    </row>
    <row r="4483" spans="12:17" x14ac:dyDescent="0.25">
      <c r="L4483">
        <f>IF(AND(Colin!$G4483=$B$1,Colin!$H4483=$C$3),Colin!$I4483,)</f>
        <v>0</v>
      </c>
      <c r="M4483">
        <f>IF(AND(Colin!$G4483=$B$1,Colin!$H4483&lt;=$C$3),Colin!$I4483,)</f>
        <v>0</v>
      </c>
      <c r="N4483">
        <f>IF(AND(Colin!$G4483=$B$2,Colin!$H4483=$C$3),Colin!$I4483,)</f>
        <v>0</v>
      </c>
      <c r="O4483">
        <f>IF(AND(Colin!$G4483=$B$2,Colin!$H4483&lt;=$C$3),Colin!$I4483,)</f>
        <v>0</v>
      </c>
      <c r="P4483">
        <f>IF(Colin!$G4483&lt;$B$2,Colin!$I4483,0)</f>
        <v>0</v>
      </c>
      <c r="Q4483">
        <f>IF(Colin!$G4483&lt;$B$1,Colin!$I4483,0)</f>
        <v>0</v>
      </c>
    </row>
    <row r="4484" spans="12:17" x14ac:dyDescent="0.25">
      <c r="L4484">
        <f>IF(AND(Colin!$G4484=$B$1,Colin!$H4484=$C$3),Colin!$I4484,)</f>
        <v>0</v>
      </c>
      <c r="M4484">
        <f>IF(AND(Colin!$G4484=$B$1,Colin!$H4484&lt;=$C$3),Colin!$I4484,)</f>
        <v>0</v>
      </c>
      <c r="N4484">
        <f>IF(AND(Colin!$G4484=$B$2,Colin!$H4484=$C$3),Colin!$I4484,)</f>
        <v>0</v>
      </c>
      <c r="O4484">
        <f>IF(AND(Colin!$G4484=$B$2,Colin!$H4484&lt;=$C$3),Colin!$I4484,)</f>
        <v>0</v>
      </c>
      <c r="P4484">
        <f>IF(Colin!$G4484&lt;$B$2,Colin!$I4484,0)</f>
        <v>0</v>
      </c>
      <c r="Q4484">
        <f>IF(Colin!$G4484&lt;$B$1,Colin!$I4484,0)</f>
        <v>0</v>
      </c>
    </row>
    <row r="4485" spans="12:17" x14ac:dyDescent="0.25">
      <c r="L4485">
        <f>IF(AND(Colin!$G4485=$B$1,Colin!$H4485=$C$3),Colin!$I4485,)</f>
        <v>0</v>
      </c>
      <c r="M4485">
        <f>IF(AND(Colin!$G4485=$B$1,Colin!$H4485&lt;=$C$3),Colin!$I4485,)</f>
        <v>0</v>
      </c>
      <c r="N4485">
        <f>IF(AND(Colin!$G4485=$B$2,Colin!$H4485=$C$3),Colin!$I4485,)</f>
        <v>0</v>
      </c>
      <c r="O4485">
        <f>IF(AND(Colin!$G4485=$B$2,Colin!$H4485&lt;=$C$3),Colin!$I4485,)</f>
        <v>0</v>
      </c>
      <c r="P4485">
        <f>IF(Colin!$G4485&lt;$B$2,Colin!$I4485,0)</f>
        <v>0</v>
      </c>
      <c r="Q4485">
        <f>IF(Colin!$G4485&lt;$B$1,Colin!$I4485,0)</f>
        <v>0</v>
      </c>
    </row>
    <row r="4486" spans="12:17" x14ac:dyDescent="0.25">
      <c r="L4486">
        <f>IF(AND(Colin!$G4486=$B$1,Colin!$H4486=$C$3),Colin!$I4486,)</f>
        <v>0</v>
      </c>
      <c r="M4486">
        <f>IF(AND(Colin!$G4486=$B$1,Colin!$H4486&lt;=$C$3),Colin!$I4486,)</f>
        <v>0</v>
      </c>
      <c r="N4486">
        <f>IF(AND(Colin!$G4486=$B$2,Colin!$H4486=$C$3),Colin!$I4486,)</f>
        <v>0</v>
      </c>
      <c r="O4486">
        <f>IF(AND(Colin!$G4486=$B$2,Colin!$H4486&lt;=$C$3),Colin!$I4486,)</f>
        <v>0</v>
      </c>
      <c r="P4486">
        <f>IF(Colin!$G4486&lt;$B$2,Colin!$I4486,0)</f>
        <v>0</v>
      </c>
      <c r="Q4486">
        <f>IF(Colin!$G4486&lt;$B$1,Colin!$I4486,0)</f>
        <v>0</v>
      </c>
    </row>
    <row r="4487" spans="12:17" x14ac:dyDescent="0.25">
      <c r="L4487">
        <f>IF(AND(Colin!$G4487=$B$1,Colin!$H4487=$C$3),Colin!$I4487,)</f>
        <v>0</v>
      </c>
      <c r="M4487">
        <f>IF(AND(Colin!$G4487=$B$1,Colin!$H4487&lt;=$C$3),Colin!$I4487,)</f>
        <v>0</v>
      </c>
      <c r="N4487">
        <f>IF(AND(Colin!$G4487=$B$2,Colin!$H4487=$C$3),Colin!$I4487,)</f>
        <v>0</v>
      </c>
      <c r="O4487">
        <f>IF(AND(Colin!$G4487=$B$2,Colin!$H4487&lt;=$C$3),Colin!$I4487,)</f>
        <v>0</v>
      </c>
      <c r="P4487">
        <f>IF(Colin!$G4487&lt;$B$2,Colin!$I4487,0)</f>
        <v>0</v>
      </c>
      <c r="Q4487">
        <f>IF(Colin!$G4487&lt;$B$1,Colin!$I4487,0)</f>
        <v>0</v>
      </c>
    </row>
    <row r="4488" spans="12:17" x14ac:dyDescent="0.25">
      <c r="L4488">
        <f>IF(AND(Colin!$G4488=$B$1,Colin!$H4488=$C$3),Colin!$I4488,)</f>
        <v>0</v>
      </c>
      <c r="M4488">
        <f>IF(AND(Colin!$G4488=$B$1,Colin!$H4488&lt;=$C$3),Colin!$I4488,)</f>
        <v>0</v>
      </c>
      <c r="N4488">
        <f>IF(AND(Colin!$G4488=$B$2,Colin!$H4488=$C$3),Colin!$I4488,)</f>
        <v>0</v>
      </c>
      <c r="O4488">
        <f>IF(AND(Colin!$G4488=$B$2,Colin!$H4488&lt;=$C$3),Colin!$I4488,)</f>
        <v>0</v>
      </c>
      <c r="P4488">
        <f>IF(Colin!$G4488&lt;$B$2,Colin!$I4488,0)</f>
        <v>0</v>
      </c>
      <c r="Q4488">
        <f>IF(Colin!$G4488&lt;$B$1,Colin!$I4488,0)</f>
        <v>0</v>
      </c>
    </row>
    <row r="4489" spans="12:17" x14ac:dyDescent="0.25">
      <c r="L4489">
        <f>IF(AND(Colin!$G4489=$B$1,Colin!$H4489=$C$3),Colin!$I4489,)</f>
        <v>0</v>
      </c>
      <c r="M4489">
        <f>IF(AND(Colin!$G4489=$B$1,Colin!$H4489&lt;=$C$3),Colin!$I4489,)</f>
        <v>0</v>
      </c>
      <c r="N4489">
        <f>IF(AND(Colin!$G4489=$B$2,Colin!$H4489=$C$3),Colin!$I4489,)</f>
        <v>0</v>
      </c>
      <c r="O4489">
        <f>IF(AND(Colin!$G4489=$B$2,Colin!$H4489&lt;=$C$3),Colin!$I4489,)</f>
        <v>0</v>
      </c>
      <c r="P4489">
        <f>IF(Colin!$G4489&lt;$B$2,Colin!$I4489,0)</f>
        <v>0</v>
      </c>
      <c r="Q4489">
        <f>IF(Colin!$G4489&lt;$B$1,Colin!$I4489,0)</f>
        <v>0</v>
      </c>
    </row>
    <row r="4490" spans="12:17" x14ac:dyDescent="0.25">
      <c r="L4490">
        <f>IF(AND(Colin!$G4490=$B$1,Colin!$H4490=$C$3),Colin!$I4490,)</f>
        <v>0</v>
      </c>
      <c r="M4490">
        <f>IF(AND(Colin!$G4490=$B$1,Colin!$H4490&lt;=$C$3),Colin!$I4490,)</f>
        <v>0</v>
      </c>
      <c r="N4490">
        <f>IF(AND(Colin!$G4490=$B$2,Colin!$H4490=$C$3),Colin!$I4490,)</f>
        <v>0</v>
      </c>
      <c r="O4490">
        <f>IF(AND(Colin!$G4490=$B$2,Colin!$H4490&lt;=$C$3),Colin!$I4490,)</f>
        <v>0</v>
      </c>
      <c r="P4490">
        <f>IF(Colin!$G4490&lt;$B$2,Colin!$I4490,0)</f>
        <v>0</v>
      </c>
      <c r="Q4490">
        <f>IF(Colin!$G4490&lt;$B$1,Colin!$I4490,0)</f>
        <v>0</v>
      </c>
    </row>
    <row r="4491" spans="12:17" x14ac:dyDescent="0.25">
      <c r="L4491">
        <f>IF(AND(Colin!$G4491=$B$1,Colin!$H4491=$C$3),Colin!$I4491,)</f>
        <v>0</v>
      </c>
      <c r="M4491">
        <f>IF(AND(Colin!$G4491=$B$1,Colin!$H4491&lt;=$C$3),Colin!$I4491,)</f>
        <v>0</v>
      </c>
      <c r="N4491">
        <f>IF(AND(Colin!$G4491=$B$2,Colin!$H4491=$C$3),Colin!$I4491,)</f>
        <v>0</v>
      </c>
      <c r="O4491">
        <f>IF(AND(Colin!$G4491=$B$2,Colin!$H4491&lt;=$C$3),Colin!$I4491,)</f>
        <v>0</v>
      </c>
      <c r="P4491">
        <f>IF(Colin!$G4491&lt;$B$2,Colin!$I4491,0)</f>
        <v>0</v>
      </c>
      <c r="Q4491">
        <f>IF(Colin!$G4491&lt;$B$1,Colin!$I4491,0)</f>
        <v>0</v>
      </c>
    </row>
    <row r="4492" spans="12:17" x14ac:dyDescent="0.25">
      <c r="L4492">
        <f>IF(AND(Colin!$G4492=$B$1,Colin!$H4492=$C$3),Colin!$I4492,)</f>
        <v>0</v>
      </c>
      <c r="M4492">
        <f>IF(AND(Colin!$G4492=$B$1,Colin!$H4492&lt;=$C$3),Colin!$I4492,)</f>
        <v>0</v>
      </c>
      <c r="N4492">
        <f>IF(AND(Colin!$G4492=$B$2,Colin!$H4492=$C$3),Colin!$I4492,)</f>
        <v>0</v>
      </c>
      <c r="O4492">
        <f>IF(AND(Colin!$G4492=$B$2,Colin!$H4492&lt;=$C$3),Colin!$I4492,)</f>
        <v>0</v>
      </c>
      <c r="P4492">
        <f>IF(Colin!$G4492&lt;$B$2,Colin!$I4492,0)</f>
        <v>0</v>
      </c>
      <c r="Q4492">
        <f>IF(Colin!$G4492&lt;$B$1,Colin!$I4492,0)</f>
        <v>0</v>
      </c>
    </row>
    <row r="4493" spans="12:17" x14ac:dyDescent="0.25">
      <c r="L4493">
        <f>IF(AND(Colin!$G4493=$B$1,Colin!$H4493=$C$3),Colin!$I4493,)</f>
        <v>0</v>
      </c>
      <c r="M4493">
        <f>IF(AND(Colin!$G4493=$B$1,Colin!$H4493&lt;=$C$3),Colin!$I4493,)</f>
        <v>0</v>
      </c>
      <c r="N4493">
        <f>IF(AND(Colin!$G4493=$B$2,Colin!$H4493=$C$3),Colin!$I4493,)</f>
        <v>0</v>
      </c>
      <c r="O4493">
        <f>IF(AND(Colin!$G4493=$B$2,Colin!$H4493&lt;=$C$3),Colin!$I4493,)</f>
        <v>0</v>
      </c>
      <c r="P4493">
        <f>IF(Colin!$G4493&lt;$B$2,Colin!$I4493,0)</f>
        <v>0</v>
      </c>
      <c r="Q4493">
        <f>IF(Colin!$G4493&lt;$B$1,Colin!$I4493,0)</f>
        <v>0</v>
      </c>
    </row>
    <row r="4494" spans="12:17" x14ac:dyDescent="0.25">
      <c r="L4494">
        <f>IF(AND(Colin!$G4494=$B$1,Colin!$H4494=$C$3),Colin!$I4494,)</f>
        <v>0</v>
      </c>
      <c r="M4494">
        <f>IF(AND(Colin!$G4494=$B$1,Colin!$H4494&lt;=$C$3),Colin!$I4494,)</f>
        <v>0</v>
      </c>
      <c r="N4494">
        <f>IF(AND(Colin!$G4494=$B$2,Colin!$H4494=$C$3),Colin!$I4494,)</f>
        <v>0</v>
      </c>
      <c r="O4494">
        <f>IF(AND(Colin!$G4494=$B$2,Colin!$H4494&lt;=$C$3),Colin!$I4494,)</f>
        <v>0</v>
      </c>
      <c r="P4494">
        <f>IF(Colin!$G4494&lt;$B$2,Colin!$I4494,0)</f>
        <v>0</v>
      </c>
      <c r="Q4494">
        <f>IF(Colin!$G4494&lt;$B$1,Colin!$I4494,0)</f>
        <v>0</v>
      </c>
    </row>
    <row r="4495" spans="12:17" x14ac:dyDescent="0.25">
      <c r="L4495">
        <f>IF(AND(Colin!$G4495=$B$1,Colin!$H4495=$C$3),Colin!$I4495,)</f>
        <v>0</v>
      </c>
      <c r="M4495">
        <f>IF(AND(Colin!$G4495=$B$1,Colin!$H4495&lt;=$C$3),Colin!$I4495,)</f>
        <v>0</v>
      </c>
      <c r="N4495">
        <f>IF(AND(Colin!$G4495=$B$2,Colin!$H4495=$C$3),Colin!$I4495,)</f>
        <v>0</v>
      </c>
      <c r="O4495">
        <f>IF(AND(Colin!$G4495=$B$2,Colin!$H4495&lt;=$C$3),Colin!$I4495,)</f>
        <v>0</v>
      </c>
      <c r="P4495">
        <f>IF(Colin!$G4495&lt;$B$2,Colin!$I4495,0)</f>
        <v>0</v>
      </c>
      <c r="Q4495">
        <f>IF(Colin!$G4495&lt;$B$1,Colin!$I4495,0)</f>
        <v>0</v>
      </c>
    </row>
    <row r="4496" spans="12:17" x14ac:dyDescent="0.25">
      <c r="L4496">
        <f>IF(AND(Colin!$G4496=$B$1,Colin!$H4496=$C$3),Colin!$I4496,)</f>
        <v>0</v>
      </c>
      <c r="M4496">
        <f>IF(AND(Colin!$G4496=$B$1,Colin!$H4496&lt;=$C$3),Colin!$I4496,)</f>
        <v>0</v>
      </c>
      <c r="N4496">
        <f>IF(AND(Colin!$G4496=$B$2,Colin!$H4496=$C$3),Colin!$I4496,)</f>
        <v>0</v>
      </c>
      <c r="O4496">
        <f>IF(AND(Colin!$G4496=$B$2,Colin!$H4496&lt;=$C$3),Colin!$I4496,)</f>
        <v>0</v>
      </c>
      <c r="P4496">
        <f>IF(Colin!$G4496&lt;$B$2,Colin!$I4496,0)</f>
        <v>0</v>
      </c>
      <c r="Q4496">
        <f>IF(Colin!$G4496&lt;$B$1,Colin!$I4496,0)</f>
        <v>0</v>
      </c>
    </row>
    <row r="4497" spans="12:17" x14ac:dyDescent="0.25">
      <c r="L4497">
        <f>IF(AND(Colin!$G4497=$B$1,Colin!$H4497=$C$3),Colin!$I4497,)</f>
        <v>0</v>
      </c>
      <c r="M4497">
        <f>IF(AND(Colin!$G4497=$B$1,Colin!$H4497&lt;=$C$3),Colin!$I4497,)</f>
        <v>0</v>
      </c>
      <c r="N4497">
        <f>IF(AND(Colin!$G4497=$B$2,Colin!$H4497=$C$3),Colin!$I4497,)</f>
        <v>0</v>
      </c>
      <c r="O4497">
        <f>IF(AND(Colin!$G4497=$B$2,Colin!$H4497&lt;=$C$3),Colin!$I4497,)</f>
        <v>0</v>
      </c>
      <c r="P4497">
        <f>IF(Colin!$G4497&lt;$B$2,Colin!$I4497,0)</f>
        <v>0</v>
      </c>
      <c r="Q4497">
        <f>IF(Colin!$G4497&lt;$B$1,Colin!$I4497,0)</f>
        <v>0</v>
      </c>
    </row>
    <row r="4498" spans="12:17" x14ac:dyDescent="0.25">
      <c r="L4498">
        <f>IF(AND(Colin!$G4498=$B$1,Colin!$H4498=$C$3),Colin!$I4498,)</f>
        <v>0</v>
      </c>
      <c r="M4498">
        <f>IF(AND(Colin!$G4498=$B$1,Colin!$H4498&lt;=$C$3),Colin!$I4498,)</f>
        <v>0</v>
      </c>
      <c r="N4498">
        <f>IF(AND(Colin!$G4498=$B$2,Colin!$H4498=$C$3),Colin!$I4498,)</f>
        <v>0</v>
      </c>
      <c r="O4498">
        <f>IF(AND(Colin!$G4498=$B$2,Colin!$H4498&lt;=$C$3),Colin!$I4498,)</f>
        <v>0</v>
      </c>
      <c r="P4498">
        <f>IF(Colin!$G4498&lt;$B$2,Colin!$I4498,0)</f>
        <v>0</v>
      </c>
      <c r="Q4498">
        <f>IF(Colin!$G4498&lt;$B$1,Colin!$I4498,0)</f>
        <v>0</v>
      </c>
    </row>
    <row r="4499" spans="12:17" x14ac:dyDescent="0.25">
      <c r="L4499">
        <f>IF(AND(Colin!$G4499=$B$1,Colin!$H4499=$C$3),Colin!$I4499,)</f>
        <v>0</v>
      </c>
      <c r="M4499">
        <f>IF(AND(Colin!$G4499=$B$1,Colin!$H4499&lt;=$C$3),Colin!$I4499,)</f>
        <v>0</v>
      </c>
      <c r="N4499">
        <f>IF(AND(Colin!$G4499=$B$2,Colin!$H4499=$C$3),Colin!$I4499,)</f>
        <v>0</v>
      </c>
      <c r="O4499">
        <f>IF(AND(Colin!$G4499=$B$2,Colin!$H4499&lt;=$C$3),Colin!$I4499,)</f>
        <v>0</v>
      </c>
      <c r="P4499">
        <f>IF(Colin!$G4499&lt;$B$2,Colin!$I4499,0)</f>
        <v>0</v>
      </c>
      <c r="Q4499">
        <f>IF(Colin!$G4499&lt;$B$1,Colin!$I4499,0)</f>
        <v>0</v>
      </c>
    </row>
    <row r="4500" spans="12:17" x14ac:dyDescent="0.25">
      <c r="L4500">
        <f>IF(AND(Colin!$G4500=$B$1,Colin!$H4500=$C$3),Colin!$I4500,)</f>
        <v>0</v>
      </c>
      <c r="M4500">
        <f>IF(AND(Colin!$G4500=$B$1,Colin!$H4500&lt;=$C$3),Colin!$I4500,)</f>
        <v>0</v>
      </c>
      <c r="N4500">
        <f>IF(AND(Colin!$G4500=$B$2,Colin!$H4500=$C$3),Colin!$I4500,)</f>
        <v>0</v>
      </c>
      <c r="O4500">
        <f>IF(AND(Colin!$G4500=$B$2,Colin!$H4500&lt;=$C$3),Colin!$I4500,)</f>
        <v>0</v>
      </c>
      <c r="P4500">
        <f>IF(Colin!$G4500&lt;$B$2,Colin!$I4500,0)</f>
        <v>0</v>
      </c>
      <c r="Q4500">
        <f>IF(Colin!$G4500&lt;$B$1,Colin!$I4500,0)</f>
        <v>0</v>
      </c>
    </row>
    <row r="4501" spans="12:17" x14ac:dyDescent="0.25">
      <c r="L4501">
        <f>IF(AND(Colin!$G4501=$B$1,Colin!$H4501=$C$3),Colin!$I4501,)</f>
        <v>0</v>
      </c>
      <c r="M4501">
        <f>IF(AND(Colin!$G4501=$B$1,Colin!$H4501&lt;=$C$3),Colin!$I4501,)</f>
        <v>0</v>
      </c>
      <c r="N4501">
        <f>IF(AND(Colin!$G4501=$B$2,Colin!$H4501=$C$3),Colin!$I4501,)</f>
        <v>0</v>
      </c>
      <c r="O4501">
        <f>IF(AND(Colin!$G4501=$B$2,Colin!$H4501&lt;=$C$3),Colin!$I4501,)</f>
        <v>0</v>
      </c>
      <c r="P4501">
        <f>IF(Colin!$G4501&lt;$B$2,Colin!$I4501,0)</f>
        <v>0</v>
      </c>
      <c r="Q4501">
        <f>IF(Colin!$G4501&lt;$B$1,Colin!$I4501,0)</f>
        <v>0</v>
      </c>
    </row>
    <row r="4502" spans="12:17" x14ac:dyDescent="0.25">
      <c r="L4502">
        <f>IF(AND(Colin!$G4502=$B$1,Colin!$H4502=$C$3),Colin!$I4502,)</f>
        <v>0</v>
      </c>
      <c r="M4502">
        <f>IF(AND(Colin!$G4502=$B$1,Colin!$H4502&lt;=$C$3),Colin!$I4502,)</f>
        <v>0</v>
      </c>
      <c r="N4502">
        <f>IF(AND(Colin!$G4502=$B$2,Colin!$H4502=$C$3),Colin!$I4502,)</f>
        <v>0</v>
      </c>
      <c r="O4502">
        <f>IF(AND(Colin!$G4502=$B$2,Colin!$H4502&lt;=$C$3),Colin!$I4502,)</f>
        <v>0</v>
      </c>
      <c r="P4502">
        <f>IF(Colin!$G4502&lt;$B$2,Colin!$I4502,0)</f>
        <v>0</v>
      </c>
      <c r="Q4502">
        <f>IF(Colin!$G4502&lt;$B$1,Colin!$I4502,0)</f>
        <v>0</v>
      </c>
    </row>
    <row r="4503" spans="12:17" x14ac:dyDescent="0.25">
      <c r="L4503">
        <f>IF(AND(Colin!$G4503=$B$1,Colin!$H4503=$C$3),Colin!$I4503,)</f>
        <v>0</v>
      </c>
      <c r="M4503">
        <f>IF(AND(Colin!$G4503=$B$1,Colin!$H4503&lt;=$C$3),Colin!$I4503,)</f>
        <v>0</v>
      </c>
      <c r="N4503">
        <f>IF(AND(Colin!$G4503=$B$2,Colin!$H4503=$C$3),Colin!$I4503,)</f>
        <v>0</v>
      </c>
      <c r="O4503">
        <f>IF(AND(Colin!$G4503=$B$2,Colin!$H4503&lt;=$C$3),Colin!$I4503,)</f>
        <v>0</v>
      </c>
      <c r="P4503">
        <f>IF(Colin!$G4503&lt;$B$2,Colin!$I4503,0)</f>
        <v>0</v>
      </c>
      <c r="Q4503">
        <f>IF(Colin!$G4503&lt;$B$1,Colin!$I4503,0)</f>
        <v>0</v>
      </c>
    </row>
    <row r="4504" spans="12:17" x14ac:dyDescent="0.25">
      <c r="L4504">
        <f>IF(AND(Colin!$G4504=$B$1,Colin!$H4504=$C$3),Colin!$I4504,)</f>
        <v>0</v>
      </c>
      <c r="M4504">
        <f>IF(AND(Colin!$G4504=$B$1,Colin!$H4504&lt;=$C$3),Colin!$I4504,)</f>
        <v>0</v>
      </c>
      <c r="N4504">
        <f>IF(AND(Colin!$G4504=$B$2,Colin!$H4504=$C$3),Colin!$I4504,)</f>
        <v>0</v>
      </c>
      <c r="O4504">
        <f>IF(AND(Colin!$G4504=$B$2,Colin!$H4504&lt;=$C$3),Colin!$I4504,)</f>
        <v>0</v>
      </c>
      <c r="P4504">
        <f>IF(Colin!$G4504&lt;$B$2,Colin!$I4504,0)</f>
        <v>0</v>
      </c>
      <c r="Q4504">
        <f>IF(Colin!$G4504&lt;$B$1,Colin!$I4504,0)</f>
        <v>0</v>
      </c>
    </row>
    <row r="4505" spans="12:17" x14ac:dyDescent="0.25">
      <c r="L4505">
        <f>IF(AND(Colin!$G4505=$B$1,Colin!$H4505=$C$3),Colin!$I4505,)</f>
        <v>0</v>
      </c>
      <c r="M4505">
        <f>IF(AND(Colin!$G4505=$B$1,Colin!$H4505&lt;=$C$3),Colin!$I4505,)</f>
        <v>0</v>
      </c>
      <c r="N4505">
        <f>IF(AND(Colin!$G4505=$B$2,Colin!$H4505=$C$3),Colin!$I4505,)</f>
        <v>0</v>
      </c>
      <c r="O4505">
        <f>IF(AND(Colin!$G4505=$B$2,Colin!$H4505&lt;=$C$3),Colin!$I4505,)</f>
        <v>0</v>
      </c>
      <c r="P4505">
        <f>IF(Colin!$G4505&lt;$B$2,Colin!$I4505,0)</f>
        <v>0</v>
      </c>
      <c r="Q4505">
        <f>IF(Colin!$G4505&lt;$B$1,Colin!$I4505,0)</f>
        <v>0</v>
      </c>
    </row>
    <row r="4506" spans="12:17" x14ac:dyDescent="0.25">
      <c r="L4506">
        <f>IF(AND(Colin!$G4506=$B$1,Colin!$H4506=$C$3),Colin!$I4506,)</f>
        <v>0</v>
      </c>
      <c r="M4506">
        <f>IF(AND(Colin!$G4506=$B$1,Colin!$H4506&lt;=$C$3),Colin!$I4506,)</f>
        <v>0</v>
      </c>
      <c r="N4506">
        <f>IF(AND(Colin!$G4506=$B$2,Colin!$H4506=$C$3),Colin!$I4506,)</f>
        <v>0</v>
      </c>
      <c r="O4506">
        <f>IF(AND(Colin!$G4506=$B$2,Colin!$H4506&lt;=$C$3),Colin!$I4506,)</f>
        <v>0</v>
      </c>
      <c r="P4506">
        <f>IF(Colin!$G4506&lt;$B$2,Colin!$I4506,0)</f>
        <v>0</v>
      </c>
      <c r="Q4506">
        <f>IF(Colin!$G4506&lt;$B$1,Colin!$I4506,0)</f>
        <v>0</v>
      </c>
    </row>
    <row r="4507" spans="12:17" x14ac:dyDescent="0.25">
      <c r="L4507">
        <f>IF(AND(Colin!$G4507=$B$1,Colin!$H4507=$C$3),Colin!$I4507,)</f>
        <v>0</v>
      </c>
      <c r="M4507">
        <f>IF(AND(Colin!$G4507=$B$1,Colin!$H4507&lt;=$C$3),Colin!$I4507,)</f>
        <v>0</v>
      </c>
      <c r="N4507">
        <f>IF(AND(Colin!$G4507=$B$2,Colin!$H4507=$C$3),Colin!$I4507,)</f>
        <v>0</v>
      </c>
      <c r="O4507">
        <f>IF(AND(Colin!$G4507=$B$2,Colin!$H4507&lt;=$C$3),Colin!$I4507,)</f>
        <v>0</v>
      </c>
      <c r="P4507">
        <f>IF(Colin!$G4507&lt;$B$2,Colin!$I4507,0)</f>
        <v>0</v>
      </c>
      <c r="Q4507">
        <f>IF(Colin!$G4507&lt;$B$1,Colin!$I4507,0)</f>
        <v>0</v>
      </c>
    </row>
    <row r="4508" spans="12:17" x14ac:dyDescent="0.25">
      <c r="L4508">
        <f>IF(AND(Colin!$G4508=$B$1,Colin!$H4508=$C$3),Colin!$I4508,)</f>
        <v>0</v>
      </c>
      <c r="M4508">
        <f>IF(AND(Colin!$G4508=$B$1,Colin!$H4508&lt;=$C$3),Colin!$I4508,)</f>
        <v>0</v>
      </c>
      <c r="N4508">
        <f>IF(AND(Colin!$G4508=$B$2,Colin!$H4508=$C$3),Colin!$I4508,)</f>
        <v>0</v>
      </c>
      <c r="O4508">
        <f>IF(AND(Colin!$G4508=$B$2,Colin!$H4508&lt;=$C$3),Colin!$I4508,)</f>
        <v>0</v>
      </c>
      <c r="P4508">
        <f>IF(Colin!$G4508&lt;$B$2,Colin!$I4508,0)</f>
        <v>0</v>
      </c>
      <c r="Q4508">
        <f>IF(Colin!$G4508&lt;$B$1,Colin!$I4508,0)</f>
        <v>0</v>
      </c>
    </row>
    <row r="4509" spans="12:17" x14ac:dyDescent="0.25">
      <c r="L4509">
        <f>IF(AND(Colin!$G4509=$B$1,Colin!$H4509=$C$3),Colin!$I4509,)</f>
        <v>0</v>
      </c>
      <c r="M4509">
        <f>IF(AND(Colin!$G4509=$B$1,Colin!$H4509&lt;=$C$3),Colin!$I4509,)</f>
        <v>0</v>
      </c>
      <c r="N4509">
        <f>IF(AND(Colin!$G4509=$B$2,Colin!$H4509=$C$3),Colin!$I4509,)</f>
        <v>0</v>
      </c>
      <c r="O4509">
        <f>IF(AND(Colin!$G4509=$B$2,Colin!$H4509&lt;=$C$3),Colin!$I4509,)</f>
        <v>0</v>
      </c>
      <c r="P4509">
        <f>IF(Colin!$G4509&lt;$B$2,Colin!$I4509,0)</f>
        <v>0</v>
      </c>
      <c r="Q4509">
        <f>IF(Colin!$G4509&lt;$B$1,Colin!$I4509,0)</f>
        <v>0</v>
      </c>
    </row>
    <row r="4510" spans="12:17" x14ac:dyDescent="0.25">
      <c r="L4510">
        <f>IF(AND(Colin!$G4510=$B$1,Colin!$H4510=$C$3),Colin!$I4510,)</f>
        <v>0</v>
      </c>
      <c r="M4510">
        <f>IF(AND(Colin!$G4510=$B$1,Colin!$H4510&lt;=$C$3),Colin!$I4510,)</f>
        <v>0</v>
      </c>
      <c r="N4510">
        <f>IF(AND(Colin!$G4510=$B$2,Colin!$H4510=$C$3),Colin!$I4510,)</f>
        <v>0</v>
      </c>
      <c r="O4510">
        <f>IF(AND(Colin!$G4510=$B$2,Colin!$H4510&lt;=$C$3),Colin!$I4510,)</f>
        <v>0</v>
      </c>
      <c r="P4510">
        <f>IF(Colin!$G4510&lt;$B$2,Colin!$I4510,0)</f>
        <v>0</v>
      </c>
      <c r="Q4510">
        <f>IF(Colin!$G4510&lt;$B$1,Colin!$I4510,0)</f>
        <v>0</v>
      </c>
    </row>
    <row r="4511" spans="12:17" x14ac:dyDescent="0.25">
      <c r="L4511">
        <f>IF(AND(Colin!$G4511=$B$1,Colin!$H4511=$C$3),Colin!$I4511,)</f>
        <v>0</v>
      </c>
      <c r="M4511">
        <f>IF(AND(Colin!$G4511=$B$1,Colin!$H4511&lt;=$C$3),Colin!$I4511,)</f>
        <v>0</v>
      </c>
      <c r="N4511">
        <f>IF(AND(Colin!$G4511=$B$2,Colin!$H4511=$C$3),Colin!$I4511,)</f>
        <v>0</v>
      </c>
      <c r="O4511">
        <f>IF(AND(Colin!$G4511=$B$2,Colin!$H4511&lt;=$C$3),Colin!$I4511,)</f>
        <v>0</v>
      </c>
      <c r="P4511">
        <f>IF(Colin!$G4511&lt;$B$2,Colin!$I4511,0)</f>
        <v>0</v>
      </c>
      <c r="Q4511">
        <f>IF(Colin!$G4511&lt;$B$1,Colin!$I4511,0)</f>
        <v>0</v>
      </c>
    </row>
    <row r="4512" spans="12:17" x14ac:dyDescent="0.25">
      <c r="L4512">
        <f>IF(AND(Colin!$G4512=$B$1,Colin!$H4512=$C$3),Colin!$I4512,)</f>
        <v>0</v>
      </c>
      <c r="M4512">
        <f>IF(AND(Colin!$G4512=$B$1,Colin!$H4512&lt;=$C$3),Colin!$I4512,)</f>
        <v>0</v>
      </c>
      <c r="N4512">
        <f>IF(AND(Colin!$G4512=$B$2,Colin!$H4512=$C$3),Colin!$I4512,)</f>
        <v>0</v>
      </c>
      <c r="O4512">
        <f>IF(AND(Colin!$G4512=$B$2,Colin!$H4512&lt;=$C$3),Colin!$I4512,)</f>
        <v>0</v>
      </c>
      <c r="P4512">
        <f>IF(Colin!$G4512&lt;$B$2,Colin!$I4512,0)</f>
        <v>0</v>
      </c>
      <c r="Q4512">
        <f>IF(Colin!$G4512&lt;$B$1,Colin!$I4512,0)</f>
        <v>0</v>
      </c>
    </row>
    <row r="4513" spans="12:17" x14ac:dyDescent="0.25">
      <c r="L4513">
        <f>IF(AND(Colin!$G4513=$B$1,Colin!$H4513=$C$3),Colin!$I4513,)</f>
        <v>0</v>
      </c>
      <c r="M4513">
        <f>IF(AND(Colin!$G4513=$B$1,Colin!$H4513&lt;=$C$3),Colin!$I4513,)</f>
        <v>0</v>
      </c>
      <c r="N4513">
        <f>IF(AND(Colin!$G4513=$B$2,Colin!$H4513=$C$3),Colin!$I4513,)</f>
        <v>0</v>
      </c>
      <c r="O4513">
        <f>IF(AND(Colin!$G4513=$B$2,Colin!$H4513&lt;=$C$3),Colin!$I4513,)</f>
        <v>0</v>
      </c>
      <c r="P4513">
        <f>IF(Colin!$G4513&lt;$B$2,Colin!$I4513,0)</f>
        <v>0</v>
      </c>
      <c r="Q4513">
        <f>IF(Colin!$G4513&lt;$B$1,Colin!$I4513,0)</f>
        <v>0</v>
      </c>
    </row>
    <row r="4514" spans="12:17" x14ac:dyDescent="0.25">
      <c r="L4514">
        <f>IF(AND(Colin!$G4514=$B$1,Colin!$H4514=$C$3),Colin!$I4514,)</f>
        <v>0</v>
      </c>
      <c r="M4514">
        <f>IF(AND(Colin!$G4514=$B$1,Colin!$H4514&lt;=$C$3),Colin!$I4514,)</f>
        <v>0</v>
      </c>
      <c r="N4514">
        <f>IF(AND(Colin!$G4514=$B$2,Colin!$H4514=$C$3),Colin!$I4514,)</f>
        <v>0</v>
      </c>
      <c r="O4514">
        <f>IF(AND(Colin!$G4514=$B$2,Colin!$H4514&lt;=$C$3),Colin!$I4514,)</f>
        <v>0</v>
      </c>
      <c r="P4514">
        <f>IF(Colin!$G4514&lt;$B$2,Colin!$I4514,0)</f>
        <v>0</v>
      </c>
      <c r="Q4514">
        <f>IF(Colin!$G4514&lt;$B$1,Colin!$I4514,0)</f>
        <v>0</v>
      </c>
    </row>
    <row r="4515" spans="12:17" x14ac:dyDescent="0.25">
      <c r="L4515">
        <f>IF(AND(Colin!$G4515=$B$1,Colin!$H4515=$C$3),Colin!$I4515,)</f>
        <v>0</v>
      </c>
      <c r="M4515">
        <f>IF(AND(Colin!$G4515=$B$1,Colin!$H4515&lt;=$C$3),Colin!$I4515,)</f>
        <v>0</v>
      </c>
      <c r="N4515">
        <f>IF(AND(Colin!$G4515=$B$2,Colin!$H4515=$C$3),Colin!$I4515,)</f>
        <v>0</v>
      </c>
      <c r="O4515">
        <f>IF(AND(Colin!$G4515=$B$2,Colin!$H4515&lt;=$C$3),Colin!$I4515,)</f>
        <v>0</v>
      </c>
      <c r="P4515">
        <f>IF(Colin!$G4515&lt;$B$2,Colin!$I4515,0)</f>
        <v>0</v>
      </c>
      <c r="Q4515">
        <f>IF(Colin!$G4515&lt;$B$1,Colin!$I4515,0)</f>
        <v>0</v>
      </c>
    </row>
    <row r="4516" spans="12:17" x14ac:dyDescent="0.25">
      <c r="L4516">
        <f>IF(AND(Colin!$G4516=$B$1,Colin!$H4516=$C$3),Colin!$I4516,)</f>
        <v>0</v>
      </c>
      <c r="M4516">
        <f>IF(AND(Colin!$G4516=$B$1,Colin!$H4516&lt;=$C$3),Colin!$I4516,)</f>
        <v>0</v>
      </c>
      <c r="N4516">
        <f>IF(AND(Colin!$G4516=$B$2,Colin!$H4516=$C$3),Colin!$I4516,)</f>
        <v>0</v>
      </c>
      <c r="O4516">
        <f>IF(AND(Colin!$G4516=$B$2,Colin!$H4516&lt;=$C$3),Colin!$I4516,)</f>
        <v>0</v>
      </c>
      <c r="P4516">
        <f>IF(Colin!$G4516&lt;$B$2,Colin!$I4516,0)</f>
        <v>0</v>
      </c>
      <c r="Q4516">
        <f>IF(Colin!$G4516&lt;$B$1,Colin!$I4516,0)</f>
        <v>0</v>
      </c>
    </row>
    <row r="4517" spans="12:17" x14ac:dyDescent="0.25">
      <c r="L4517">
        <f>IF(AND(Colin!$G4517=$B$1,Colin!$H4517=$C$3),Colin!$I4517,)</f>
        <v>0</v>
      </c>
      <c r="M4517">
        <f>IF(AND(Colin!$G4517=$B$1,Colin!$H4517&lt;=$C$3),Colin!$I4517,)</f>
        <v>0</v>
      </c>
      <c r="N4517">
        <f>IF(AND(Colin!$G4517=$B$2,Colin!$H4517=$C$3),Colin!$I4517,)</f>
        <v>0</v>
      </c>
      <c r="O4517">
        <f>IF(AND(Colin!$G4517=$B$2,Colin!$H4517&lt;=$C$3),Colin!$I4517,)</f>
        <v>0</v>
      </c>
      <c r="P4517">
        <f>IF(Colin!$G4517&lt;$B$2,Colin!$I4517,0)</f>
        <v>0</v>
      </c>
      <c r="Q4517">
        <f>IF(Colin!$G4517&lt;$B$1,Colin!$I4517,0)</f>
        <v>0</v>
      </c>
    </row>
    <row r="4518" spans="12:17" x14ac:dyDescent="0.25">
      <c r="L4518">
        <f>IF(AND(Colin!$G4518=$B$1,Colin!$H4518=$C$3),Colin!$I4518,)</f>
        <v>0</v>
      </c>
      <c r="M4518">
        <f>IF(AND(Colin!$G4518=$B$1,Colin!$H4518&lt;=$C$3),Colin!$I4518,)</f>
        <v>0</v>
      </c>
      <c r="N4518">
        <f>IF(AND(Colin!$G4518=$B$2,Colin!$H4518=$C$3),Colin!$I4518,)</f>
        <v>0</v>
      </c>
      <c r="O4518">
        <f>IF(AND(Colin!$G4518=$B$2,Colin!$H4518&lt;=$C$3),Colin!$I4518,)</f>
        <v>0</v>
      </c>
      <c r="P4518">
        <f>IF(Colin!$G4518&lt;$B$2,Colin!$I4518,0)</f>
        <v>0</v>
      </c>
      <c r="Q4518">
        <f>IF(Colin!$G4518&lt;$B$1,Colin!$I4518,0)</f>
        <v>0</v>
      </c>
    </row>
    <row r="4519" spans="12:17" x14ac:dyDescent="0.25">
      <c r="L4519">
        <f>IF(AND(Colin!$G4519=$B$1,Colin!$H4519=$C$3),Colin!$I4519,)</f>
        <v>0</v>
      </c>
      <c r="M4519">
        <f>IF(AND(Colin!$G4519=$B$1,Colin!$H4519&lt;=$C$3),Colin!$I4519,)</f>
        <v>0</v>
      </c>
      <c r="N4519">
        <f>IF(AND(Colin!$G4519=$B$2,Colin!$H4519=$C$3),Colin!$I4519,)</f>
        <v>0</v>
      </c>
      <c r="O4519">
        <f>IF(AND(Colin!$G4519=$B$2,Colin!$H4519&lt;=$C$3),Colin!$I4519,)</f>
        <v>0</v>
      </c>
      <c r="P4519">
        <f>IF(Colin!$G4519&lt;$B$2,Colin!$I4519,0)</f>
        <v>0</v>
      </c>
      <c r="Q4519">
        <f>IF(Colin!$G4519&lt;$B$1,Colin!$I4519,0)</f>
        <v>0</v>
      </c>
    </row>
    <row r="4520" spans="12:17" x14ac:dyDescent="0.25">
      <c r="L4520">
        <f>IF(AND(Colin!$G4520=$B$1,Colin!$H4520=$C$3),Colin!$I4520,)</f>
        <v>0</v>
      </c>
      <c r="M4520">
        <f>IF(AND(Colin!$G4520=$B$1,Colin!$H4520&lt;=$C$3),Colin!$I4520,)</f>
        <v>0</v>
      </c>
      <c r="N4520">
        <f>IF(AND(Colin!$G4520=$B$2,Colin!$H4520=$C$3),Colin!$I4520,)</f>
        <v>0</v>
      </c>
      <c r="O4520">
        <f>IF(AND(Colin!$G4520=$B$2,Colin!$H4520&lt;=$C$3),Colin!$I4520,)</f>
        <v>0</v>
      </c>
      <c r="P4520">
        <f>IF(Colin!$G4520&lt;$B$2,Colin!$I4520,0)</f>
        <v>0</v>
      </c>
      <c r="Q4520">
        <f>IF(Colin!$G4520&lt;$B$1,Colin!$I4520,0)</f>
        <v>0</v>
      </c>
    </row>
    <row r="4521" spans="12:17" x14ac:dyDescent="0.25">
      <c r="L4521">
        <f>IF(AND(Colin!$G4521=$B$1,Colin!$H4521=$C$3),Colin!$I4521,)</f>
        <v>0</v>
      </c>
      <c r="M4521">
        <f>IF(AND(Colin!$G4521=$B$1,Colin!$H4521&lt;=$C$3),Colin!$I4521,)</f>
        <v>0</v>
      </c>
      <c r="N4521">
        <f>IF(AND(Colin!$G4521=$B$2,Colin!$H4521=$C$3),Colin!$I4521,)</f>
        <v>0</v>
      </c>
      <c r="O4521">
        <f>IF(AND(Colin!$G4521=$B$2,Colin!$H4521&lt;=$C$3),Colin!$I4521,)</f>
        <v>0</v>
      </c>
      <c r="P4521">
        <f>IF(Colin!$G4521&lt;$B$2,Colin!$I4521,0)</f>
        <v>0</v>
      </c>
      <c r="Q4521">
        <f>IF(Colin!$G4521&lt;$B$1,Colin!$I4521,0)</f>
        <v>0</v>
      </c>
    </row>
    <row r="4522" spans="12:17" x14ac:dyDescent="0.25">
      <c r="L4522">
        <f>IF(AND(Colin!$G4522=$B$1,Colin!$H4522=$C$3),Colin!$I4522,)</f>
        <v>0</v>
      </c>
      <c r="M4522">
        <f>IF(AND(Colin!$G4522=$B$1,Colin!$H4522&lt;=$C$3),Colin!$I4522,)</f>
        <v>0</v>
      </c>
      <c r="N4522">
        <f>IF(AND(Colin!$G4522=$B$2,Colin!$H4522=$C$3),Colin!$I4522,)</f>
        <v>0</v>
      </c>
      <c r="O4522">
        <f>IF(AND(Colin!$G4522=$B$2,Colin!$H4522&lt;=$C$3),Colin!$I4522,)</f>
        <v>0</v>
      </c>
      <c r="P4522">
        <f>IF(Colin!$G4522&lt;$B$2,Colin!$I4522,0)</f>
        <v>0</v>
      </c>
      <c r="Q4522">
        <f>IF(Colin!$G4522&lt;$B$1,Colin!$I4522,0)</f>
        <v>0</v>
      </c>
    </row>
    <row r="4523" spans="12:17" x14ac:dyDescent="0.25">
      <c r="L4523">
        <f>IF(AND(Colin!$G4523=$B$1,Colin!$H4523=$C$3),Colin!$I4523,)</f>
        <v>0</v>
      </c>
      <c r="M4523">
        <f>IF(AND(Colin!$G4523=$B$1,Colin!$H4523&lt;=$C$3),Colin!$I4523,)</f>
        <v>0</v>
      </c>
      <c r="N4523">
        <f>IF(AND(Colin!$G4523=$B$2,Colin!$H4523=$C$3),Colin!$I4523,)</f>
        <v>0</v>
      </c>
      <c r="O4523">
        <f>IF(AND(Colin!$G4523=$B$2,Colin!$H4523&lt;=$C$3),Colin!$I4523,)</f>
        <v>0</v>
      </c>
      <c r="P4523">
        <f>IF(Colin!$G4523&lt;$B$2,Colin!$I4523,0)</f>
        <v>0</v>
      </c>
      <c r="Q4523">
        <f>IF(Colin!$G4523&lt;$B$1,Colin!$I4523,0)</f>
        <v>0</v>
      </c>
    </row>
    <row r="4524" spans="12:17" x14ac:dyDescent="0.25">
      <c r="L4524">
        <f>IF(AND(Colin!$G4524=$B$1,Colin!$H4524=$C$3),Colin!$I4524,)</f>
        <v>0</v>
      </c>
      <c r="M4524">
        <f>IF(AND(Colin!$G4524=$B$1,Colin!$H4524&lt;=$C$3),Colin!$I4524,)</f>
        <v>0</v>
      </c>
      <c r="N4524">
        <f>IF(AND(Colin!$G4524=$B$2,Colin!$H4524=$C$3),Colin!$I4524,)</f>
        <v>0</v>
      </c>
      <c r="O4524">
        <f>IF(AND(Colin!$G4524=$B$2,Colin!$H4524&lt;=$C$3),Colin!$I4524,)</f>
        <v>0</v>
      </c>
      <c r="P4524">
        <f>IF(Colin!$G4524&lt;$B$2,Colin!$I4524,0)</f>
        <v>0</v>
      </c>
      <c r="Q4524">
        <f>IF(Colin!$G4524&lt;$B$1,Colin!$I4524,0)</f>
        <v>0</v>
      </c>
    </row>
    <row r="4525" spans="12:17" x14ac:dyDescent="0.25">
      <c r="L4525">
        <f>IF(AND(Colin!$G4525=$B$1,Colin!$H4525=$C$3),Colin!$I4525,)</f>
        <v>0</v>
      </c>
      <c r="M4525">
        <f>IF(AND(Colin!$G4525=$B$1,Colin!$H4525&lt;=$C$3),Colin!$I4525,)</f>
        <v>0</v>
      </c>
      <c r="N4525">
        <f>IF(AND(Colin!$G4525=$B$2,Colin!$H4525=$C$3),Colin!$I4525,)</f>
        <v>0</v>
      </c>
      <c r="O4525">
        <f>IF(AND(Colin!$G4525=$B$2,Colin!$H4525&lt;=$C$3),Colin!$I4525,)</f>
        <v>0</v>
      </c>
      <c r="P4525">
        <f>IF(Colin!$G4525&lt;$B$2,Colin!$I4525,0)</f>
        <v>0</v>
      </c>
      <c r="Q4525">
        <f>IF(Colin!$G4525&lt;$B$1,Colin!$I4525,0)</f>
        <v>0</v>
      </c>
    </row>
    <row r="4526" spans="12:17" x14ac:dyDescent="0.25">
      <c r="L4526">
        <f>IF(AND(Colin!$G4526=$B$1,Colin!$H4526=$C$3),Colin!$I4526,)</f>
        <v>0</v>
      </c>
      <c r="M4526">
        <f>IF(AND(Colin!$G4526=$B$1,Colin!$H4526&lt;=$C$3),Colin!$I4526,)</f>
        <v>0</v>
      </c>
      <c r="N4526">
        <f>IF(AND(Colin!$G4526=$B$2,Colin!$H4526=$C$3),Colin!$I4526,)</f>
        <v>0</v>
      </c>
      <c r="O4526">
        <f>IF(AND(Colin!$G4526=$B$2,Colin!$H4526&lt;=$C$3),Colin!$I4526,)</f>
        <v>0</v>
      </c>
      <c r="P4526">
        <f>IF(Colin!$G4526&lt;$B$2,Colin!$I4526,0)</f>
        <v>0</v>
      </c>
      <c r="Q4526">
        <f>IF(Colin!$G4526&lt;$B$1,Colin!$I4526,0)</f>
        <v>0</v>
      </c>
    </row>
    <row r="4527" spans="12:17" x14ac:dyDescent="0.25">
      <c r="L4527">
        <f>IF(AND(Colin!$G4527=$B$1,Colin!$H4527=$C$3),Colin!$I4527,)</f>
        <v>0</v>
      </c>
      <c r="M4527">
        <f>IF(AND(Colin!$G4527=$B$1,Colin!$H4527&lt;=$C$3),Colin!$I4527,)</f>
        <v>0</v>
      </c>
      <c r="N4527">
        <f>IF(AND(Colin!$G4527=$B$2,Colin!$H4527=$C$3),Colin!$I4527,)</f>
        <v>0</v>
      </c>
      <c r="O4527">
        <f>IF(AND(Colin!$G4527=$B$2,Colin!$H4527&lt;=$C$3),Colin!$I4527,)</f>
        <v>0</v>
      </c>
      <c r="P4527">
        <f>IF(Colin!$G4527&lt;$B$2,Colin!$I4527,0)</f>
        <v>0</v>
      </c>
      <c r="Q4527">
        <f>IF(Colin!$G4527&lt;$B$1,Colin!$I4527,0)</f>
        <v>0</v>
      </c>
    </row>
    <row r="4528" spans="12:17" x14ac:dyDescent="0.25">
      <c r="L4528">
        <f>IF(AND(Colin!$G4528=$B$1,Colin!$H4528=$C$3),Colin!$I4528,)</f>
        <v>0</v>
      </c>
      <c r="M4528">
        <f>IF(AND(Colin!$G4528=$B$1,Colin!$H4528&lt;=$C$3),Colin!$I4528,)</f>
        <v>0</v>
      </c>
      <c r="N4528">
        <f>IF(AND(Colin!$G4528=$B$2,Colin!$H4528=$C$3),Colin!$I4528,)</f>
        <v>0</v>
      </c>
      <c r="O4528">
        <f>IF(AND(Colin!$G4528=$B$2,Colin!$H4528&lt;=$C$3),Colin!$I4528,)</f>
        <v>0</v>
      </c>
      <c r="P4528">
        <f>IF(Colin!$G4528&lt;$B$2,Colin!$I4528,0)</f>
        <v>0</v>
      </c>
      <c r="Q4528">
        <f>IF(Colin!$G4528&lt;$B$1,Colin!$I4528,0)</f>
        <v>0</v>
      </c>
    </row>
    <row r="4529" spans="12:17" x14ac:dyDescent="0.25">
      <c r="L4529">
        <f>IF(AND(Colin!$G4529=$B$1,Colin!$H4529=$C$3),Colin!$I4529,)</f>
        <v>0</v>
      </c>
      <c r="M4529">
        <f>IF(AND(Colin!$G4529=$B$1,Colin!$H4529&lt;=$C$3),Colin!$I4529,)</f>
        <v>0</v>
      </c>
      <c r="N4529">
        <f>IF(AND(Colin!$G4529=$B$2,Colin!$H4529=$C$3),Colin!$I4529,)</f>
        <v>0</v>
      </c>
      <c r="O4529">
        <f>IF(AND(Colin!$G4529=$B$2,Colin!$H4529&lt;=$C$3),Colin!$I4529,)</f>
        <v>0</v>
      </c>
      <c r="P4529">
        <f>IF(Colin!$G4529&lt;$B$2,Colin!$I4529,0)</f>
        <v>0</v>
      </c>
      <c r="Q4529">
        <f>IF(Colin!$G4529&lt;$B$1,Colin!$I4529,0)</f>
        <v>0</v>
      </c>
    </row>
    <row r="4530" spans="12:17" x14ac:dyDescent="0.25">
      <c r="L4530">
        <f>IF(AND(Colin!$G4530=$B$1,Colin!$H4530=$C$3),Colin!$I4530,)</f>
        <v>0</v>
      </c>
      <c r="M4530">
        <f>IF(AND(Colin!$G4530=$B$1,Colin!$H4530&lt;=$C$3),Colin!$I4530,)</f>
        <v>0</v>
      </c>
      <c r="N4530">
        <f>IF(AND(Colin!$G4530=$B$2,Colin!$H4530=$C$3),Colin!$I4530,)</f>
        <v>0</v>
      </c>
      <c r="O4530">
        <f>IF(AND(Colin!$G4530=$B$2,Colin!$H4530&lt;=$C$3),Colin!$I4530,)</f>
        <v>0</v>
      </c>
      <c r="P4530">
        <f>IF(Colin!$G4530&lt;$B$2,Colin!$I4530,0)</f>
        <v>0</v>
      </c>
      <c r="Q4530">
        <f>IF(Colin!$G4530&lt;$B$1,Colin!$I4530,0)</f>
        <v>0</v>
      </c>
    </row>
    <row r="4531" spans="12:17" x14ac:dyDescent="0.25">
      <c r="L4531">
        <f>IF(AND(Colin!$G4531=$B$1,Colin!$H4531=$C$3),Colin!$I4531,)</f>
        <v>0</v>
      </c>
      <c r="M4531">
        <f>IF(AND(Colin!$G4531=$B$1,Colin!$H4531&lt;=$C$3),Colin!$I4531,)</f>
        <v>0</v>
      </c>
      <c r="N4531">
        <f>IF(AND(Colin!$G4531=$B$2,Colin!$H4531=$C$3),Colin!$I4531,)</f>
        <v>0</v>
      </c>
      <c r="O4531">
        <f>IF(AND(Colin!$G4531=$B$2,Colin!$H4531&lt;=$C$3),Colin!$I4531,)</f>
        <v>0</v>
      </c>
      <c r="P4531">
        <f>IF(Colin!$G4531&lt;$B$2,Colin!$I4531,0)</f>
        <v>0</v>
      </c>
      <c r="Q4531">
        <f>IF(Colin!$G4531&lt;$B$1,Colin!$I4531,0)</f>
        <v>0</v>
      </c>
    </row>
    <row r="4532" spans="12:17" x14ac:dyDescent="0.25">
      <c r="L4532">
        <f>IF(AND(Colin!$G4532=$B$1,Colin!$H4532=$C$3),Colin!$I4532,)</f>
        <v>0</v>
      </c>
      <c r="M4532">
        <f>IF(AND(Colin!$G4532=$B$1,Colin!$H4532&lt;=$C$3),Colin!$I4532,)</f>
        <v>0</v>
      </c>
      <c r="N4532">
        <f>IF(AND(Colin!$G4532=$B$2,Colin!$H4532=$C$3),Colin!$I4532,)</f>
        <v>0</v>
      </c>
      <c r="O4532">
        <f>IF(AND(Colin!$G4532=$B$2,Colin!$H4532&lt;=$C$3),Colin!$I4532,)</f>
        <v>0</v>
      </c>
      <c r="P4532">
        <f>IF(Colin!$G4532&lt;$B$2,Colin!$I4532,0)</f>
        <v>0</v>
      </c>
      <c r="Q4532">
        <f>IF(Colin!$G4532&lt;$B$1,Colin!$I4532,0)</f>
        <v>0</v>
      </c>
    </row>
    <row r="4533" spans="12:17" x14ac:dyDescent="0.25">
      <c r="L4533">
        <f>IF(AND(Colin!$G4533=$B$1,Colin!$H4533=$C$3),Colin!$I4533,)</f>
        <v>0</v>
      </c>
      <c r="M4533">
        <f>IF(AND(Colin!$G4533=$B$1,Colin!$H4533&lt;=$C$3),Colin!$I4533,)</f>
        <v>0</v>
      </c>
      <c r="N4533">
        <f>IF(AND(Colin!$G4533=$B$2,Colin!$H4533=$C$3),Colin!$I4533,)</f>
        <v>0</v>
      </c>
      <c r="O4533">
        <f>IF(AND(Colin!$G4533=$B$2,Colin!$H4533&lt;=$C$3),Colin!$I4533,)</f>
        <v>0</v>
      </c>
      <c r="P4533">
        <f>IF(Colin!$G4533&lt;$B$2,Colin!$I4533,0)</f>
        <v>0</v>
      </c>
      <c r="Q4533">
        <f>IF(Colin!$G4533&lt;$B$1,Colin!$I4533,0)</f>
        <v>0</v>
      </c>
    </row>
    <row r="4534" spans="12:17" x14ac:dyDescent="0.25">
      <c r="L4534">
        <f>IF(AND(Colin!$G4534=$B$1,Colin!$H4534=$C$3),Colin!$I4534,)</f>
        <v>0</v>
      </c>
      <c r="M4534">
        <f>IF(AND(Colin!$G4534=$B$1,Colin!$H4534&lt;=$C$3),Colin!$I4534,)</f>
        <v>0</v>
      </c>
      <c r="N4534">
        <f>IF(AND(Colin!$G4534=$B$2,Colin!$H4534=$C$3),Colin!$I4534,)</f>
        <v>0</v>
      </c>
      <c r="O4534">
        <f>IF(AND(Colin!$G4534=$B$2,Colin!$H4534&lt;=$C$3),Colin!$I4534,)</f>
        <v>0</v>
      </c>
      <c r="P4534">
        <f>IF(Colin!$G4534&lt;$B$2,Colin!$I4534,0)</f>
        <v>0</v>
      </c>
      <c r="Q4534">
        <f>IF(Colin!$G4534&lt;$B$1,Colin!$I4534,0)</f>
        <v>0</v>
      </c>
    </row>
    <row r="4535" spans="12:17" x14ac:dyDescent="0.25">
      <c r="L4535">
        <f>IF(AND(Colin!$G4535=$B$1,Colin!$H4535=$C$3),Colin!$I4535,)</f>
        <v>0</v>
      </c>
      <c r="M4535">
        <f>IF(AND(Colin!$G4535=$B$1,Colin!$H4535&lt;=$C$3),Colin!$I4535,)</f>
        <v>0</v>
      </c>
      <c r="N4535">
        <f>IF(AND(Colin!$G4535=$B$2,Colin!$H4535=$C$3),Colin!$I4535,)</f>
        <v>0</v>
      </c>
      <c r="O4535">
        <f>IF(AND(Colin!$G4535=$B$2,Colin!$H4535&lt;=$C$3),Colin!$I4535,)</f>
        <v>0</v>
      </c>
      <c r="P4535">
        <f>IF(Colin!$G4535&lt;$B$2,Colin!$I4535,0)</f>
        <v>0</v>
      </c>
      <c r="Q4535">
        <f>IF(Colin!$G4535&lt;$B$1,Colin!$I4535,0)</f>
        <v>0</v>
      </c>
    </row>
    <row r="4536" spans="12:17" x14ac:dyDescent="0.25">
      <c r="L4536">
        <f>IF(AND(Colin!$G4536=$B$1,Colin!$H4536=$C$3),Colin!$I4536,)</f>
        <v>0</v>
      </c>
      <c r="M4536">
        <f>IF(AND(Colin!$G4536=$B$1,Colin!$H4536&lt;=$C$3),Colin!$I4536,)</f>
        <v>0</v>
      </c>
      <c r="N4536">
        <f>IF(AND(Colin!$G4536=$B$2,Colin!$H4536=$C$3),Colin!$I4536,)</f>
        <v>0</v>
      </c>
      <c r="O4536">
        <f>IF(AND(Colin!$G4536=$B$2,Colin!$H4536&lt;=$C$3),Colin!$I4536,)</f>
        <v>0</v>
      </c>
      <c r="P4536">
        <f>IF(Colin!$G4536&lt;$B$2,Colin!$I4536,0)</f>
        <v>0</v>
      </c>
      <c r="Q4536">
        <f>IF(Colin!$G4536&lt;$B$1,Colin!$I4536,0)</f>
        <v>0</v>
      </c>
    </row>
    <row r="4537" spans="12:17" x14ac:dyDescent="0.25">
      <c r="L4537">
        <f>IF(AND(Colin!$G4537=$B$1,Colin!$H4537=$C$3),Colin!$I4537,)</f>
        <v>0</v>
      </c>
      <c r="M4537">
        <f>IF(AND(Colin!$G4537=$B$1,Colin!$H4537&lt;=$C$3),Colin!$I4537,)</f>
        <v>0</v>
      </c>
      <c r="N4537">
        <f>IF(AND(Colin!$G4537=$B$2,Colin!$H4537=$C$3),Colin!$I4537,)</f>
        <v>0</v>
      </c>
      <c r="O4537">
        <f>IF(AND(Colin!$G4537=$B$2,Colin!$H4537&lt;=$C$3),Colin!$I4537,)</f>
        <v>0</v>
      </c>
      <c r="P4537">
        <f>IF(Colin!$G4537&lt;$B$2,Colin!$I4537,0)</f>
        <v>0</v>
      </c>
      <c r="Q4537">
        <f>IF(Colin!$G4537&lt;$B$1,Colin!$I4537,0)</f>
        <v>0</v>
      </c>
    </row>
    <row r="4538" spans="12:17" x14ac:dyDescent="0.25">
      <c r="L4538">
        <f>IF(AND(Colin!$G4538=$B$1,Colin!$H4538=$C$3),Colin!$I4538,)</f>
        <v>0</v>
      </c>
      <c r="M4538">
        <f>IF(AND(Colin!$G4538=$B$1,Colin!$H4538&lt;=$C$3),Colin!$I4538,)</f>
        <v>0</v>
      </c>
      <c r="N4538">
        <f>IF(AND(Colin!$G4538=$B$2,Colin!$H4538=$C$3),Colin!$I4538,)</f>
        <v>0</v>
      </c>
      <c r="O4538">
        <f>IF(AND(Colin!$G4538=$B$2,Colin!$H4538&lt;=$C$3),Colin!$I4538,)</f>
        <v>0</v>
      </c>
      <c r="P4538">
        <f>IF(Colin!$G4538&lt;$B$2,Colin!$I4538,0)</f>
        <v>0</v>
      </c>
      <c r="Q4538">
        <f>IF(Colin!$G4538&lt;$B$1,Colin!$I4538,0)</f>
        <v>0</v>
      </c>
    </row>
    <row r="4539" spans="12:17" x14ac:dyDescent="0.25">
      <c r="L4539">
        <f>IF(AND(Colin!$G4539=$B$1,Colin!$H4539=$C$3),Colin!$I4539,)</f>
        <v>0</v>
      </c>
      <c r="M4539">
        <f>IF(AND(Colin!$G4539=$B$1,Colin!$H4539&lt;=$C$3),Colin!$I4539,)</f>
        <v>0</v>
      </c>
      <c r="N4539">
        <f>IF(AND(Colin!$G4539=$B$2,Colin!$H4539=$C$3),Colin!$I4539,)</f>
        <v>0</v>
      </c>
      <c r="O4539">
        <f>IF(AND(Colin!$G4539=$B$2,Colin!$H4539&lt;=$C$3),Colin!$I4539,)</f>
        <v>0</v>
      </c>
      <c r="P4539">
        <f>IF(Colin!$G4539&lt;$B$2,Colin!$I4539,0)</f>
        <v>0</v>
      </c>
      <c r="Q4539">
        <f>IF(Colin!$G4539&lt;$B$1,Colin!$I4539,0)</f>
        <v>0</v>
      </c>
    </row>
    <row r="4540" spans="12:17" x14ac:dyDescent="0.25">
      <c r="L4540">
        <f>IF(AND(Colin!$G4540=$B$1,Colin!$H4540=$C$3),Colin!$I4540,)</f>
        <v>0</v>
      </c>
      <c r="M4540">
        <f>IF(AND(Colin!$G4540=$B$1,Colin!$H4540&lt;=$C$3),Colin!$I4540,)</f>
        <v>0</v>
      </c>
      <c r="N4540">
        <f>IF(AND(Colin!$G4540=$B$2,Colin!$H4540=$C$3),Colin!$I4540,)</f>
        <v>0</v>
      </c>
      <c r="O4540">
        <f>IF(AND(Colin!$G4540=$B$2,Colin!$H4540&lt;=$C$3),Colin!$I4540,)</f>
        <v>0</v>
      </c>
      <c r="P4540">
        <f>IF(Colin!$G4540&lt;$B$2,Colin!$I4540,0)</f>
        <v>0</v>
      </c>
      <c r="Q4540">
        <f>IF(Colin!$G4540&lt;$B$1,Colin!$I4540,0)</f>
        <v>0</v>
      </c>
    </row>
    <row r="4541" spans="12:17" x14ac:dyDescent="0.25">
      <c r="L4541">
        <f>IF(AND(Colin!$G4541=$B$1,Colin!$H4541=$C$3),Colin!$I4541,)</f>
        <v>0</v>
      </c>
      <c r="M4541">
        <f>IF(AND(Colin!$G4541=$B$1,Colin!$H4541&lt;=$C$3),Colin!$I4541,)</f>
        <v>0</v>
      </c>
      <c r="N4541">
        <f>IF(AND(Colin!$G4541=$B$2,Colin!$H4541=$C$3),Colin!$I4541,)</f>
        <v>0</v>
      </c>
      <c r="O4541">
        <f>IF(AND(Colin!$G4541=$B$2,Colin!$H4541&lt;=$C$3),Colin!$I4541,)</f>
        <v>0</v>
      </c>
      <c r="P4541">
        <f>IF(Colin!$G4541&lt;$B$2,Colin!$I4541,0)</f>
        <v>0</v>
      </c>
      <c r="Q4541">
        <f>IF(Colin!$G4541&lt;$B$1,Colin!$I4541,0)</f>
        <v>0</v>
      </c>
    </row>
    <row r="4542" spans="12:17" x14ac:dyDescent="0.25">
      <c r="L4542">
        <f>IF(AND(Colin!$G4542=$B$1,Colin!$H4542=$C$3),Colin!$I4542,)</f>
        <v>0</v>
      </c>
      <c r="M4542">
        <f>IF(AND(Colin!$G4542=$B$1,Colin!$H4542&lt;=$C$3),Colin!$I4542,)</f>
        <v>0</v>
      </c>
      <c r="N4542">
        <f>IF(AND(Colin!$G4542=$B$2,Colin!$H4542=$C$3),Colin!$I4542,)</f>
        <v>0</v>
      </c>
      <c r="O4542">
        <f>IF(AND(Colin!$G4542=$B$2,Colin!$H4542&lt;=$C$3),Colin!$I4542,)</f>
        <v>0</v>
      </c>
      <c r="P4542">
        <f>IF(Colin!$G4542&lt;$B$2,Colin!$I4542,0)</f>
        <v>0</v>
      </c>
      <c r="Q4542">
        <f>IF(Colin!$G4542&lt;$B$1,Colin!$I4542,0)</f>
        <v>0</v>
      </c>
    </row>
    <row r="4543" spans="12:17" x14ac:dyDescent="0.25">
      <c r="L4543">
        <f>IF(AND(Colin!$G4543=$B$1,Colin!$H4543=$C$3),Colin!$I4543,)</f>
        <v>0</v>
      </c>
      <c r="M4543">
        <f>IF(AND(Colin!$G4543=$B$1,Colin!$H4543&lt;=$C$3),Colin!$I4543,)</f>
        <v>0</v>
      </c>
      <c r="N4543">
        <f>IF(AND(Colin!$G4543=$B$2,Colin!$H4543=$C$3),Colin!$I4543,)</f>
        <v>0</v>
      </c>
      <c r="O4543">
        <f>IF(AND(Colin!$G4543=$B$2,Colin!$H4543&lt;=$C$3),Colin!$I4543,)</f>
        <v>0</v>
      </c>
      <c r="P4543">
        <f>IF(Colin!$G4543&lt;$B$2,Colin!$I4543,0)</f>
        <v>0</v>
      </c>
      <c r="Q4543">
        <f>IF(Colin!$G4543&lt;$B$1,Colin!$I4543,0)</f>
        <v>0</v>
      </c>
    </row>
    <row r="4544" spans="12:17" x14ac:dyDescent="0.25">
      <c r="L4544">
        <f>IF(AND(Colin!$G4544=$B$1,Colin!$H4544=$C$3),Colin!$I4544,)</f>
        <v>0</v>
      </c>
      <c r="M4544">
        <f>IF(AND(Colin!$G4544=$B$1,Colin!$H4544&lt;=$C$3),Colin!$I4544,)</f>
        <v>0</v>
      </c>
      <c r="N4544">
        <f>IF(AND(Colin!$G4544=$B$2,Colin!$H4544=$C$3),Colin!$I4544,)</f>
        <v>0</v>
      </c>
      <c r="O4544">
        <f>IF(AND(Colin!$G4544=$B$2,Colin!$H4544&lt;=$C$3),Colin!$I4544,)</f>
        <v>0</v>
      </c>
      <c r="P4544">
        <f>IF(Colin!$G4544&lt;$B$2,Colin!$I4544,0)</f>
        <v>0</v>
      </c>
      <c r="Q4544">
        <f>IF(Colin!$G4544&lt;$B$1,Colin!$I4544,0)</f>
        <v>0</v>
      </c>
    </row>
    <row r="4545" spans="12:17" x14ac:dyDescent="0.25">
      <c r="L4545">
        <f>IF(AND(Colin!$G4545=$B$1,Colin!$H4545=$C$3),Colin!$I4545,)</f>
        <v>0</v>
      </c>
      <c r="M4545">
        <f>IF(AND(Colin!$G4545=$B$1,Colin!$H4545&lt;=$C$3),Colin!$I4545,)</f>
        <v>0</v>
      </c>
      <c r="N4545">
        <f>IF(AND(Colin!$G4545=$B$2,Colin!$H4545=$C$3),Colin!$I4545,)</f>
        <v>0</v>
      </c>
      <c r="O4545">
        <f>IF(AND(Colin!$G4545=$B$2,Colin!$H4545&lt;=$C$3),Colin!$I4545,)</f>
        <v>0</v>
      </c>
      <c r="P4545">
        <f>IF(Colin!$G4545&lt;$B$2,Colin!$I4545,0)</f>
        <v>0</v>
      </c>
      <c r="Q4545">
        <f>IF(Colin!$G4545&lt;$B$1,Colin!$I4545,0)</f>
        <v>0</v>
      </c>
    </row>
    <row r="4546" spans="12:17" x14ac:dyDescent="0.25">
      <c r="L4546">
        <f>IF(AND(Colin!$G4546=$B$1,Colin!$H4546=$C$3),Colin!$I4546,)</f>
        <v>0</v>
      </c>
      <c r="M4546">
        <f>IF(AND(Colin!$G4546=$B$1,Colin!$H4546&lt;=$C$3),Colin!$I4546,)</f>
        <v>0</v>
      </c>
      <c r="N4546">
        <f>IF(AND(Colin!$G4546=$B$2,Colin!$H4546=$C$3),Colin!$I4546,)</f>
        <v>0</v>
      </c>
      <c r="O4546">
        <f>IF(AND(Colin!$G4546=$B$2,Colin!$H4546&lt;=$C$3),Colin!$I4546,)</f>
        <v>0</v>
      </c>
      <c r="P4546">
        <f>IF(Colin!$G4546&lt;$B$2,Colin!$I4546,0)</f>
        <v>0</v>
      </c>
      <c r="Q4546">
        <f>IF(Colin!$G4546&lt;$B$1,Colin!$I4546,0)</f>
        <v>0</v>
      </c>
    </row>
    <row r="4547" spans="12:17" x14ac:dyDescent="0.25">
      <c r="L4547">
        <f>IF(AND(Colin!$G4547=$B$1,Colin!$H4547=$C$3),Colin!$I4547,)</f>
        <v>0</v>
      </c>
      <c r="M4547">
        <f>IF(AND(Colin!$G4547=$B$1,Colin!$H4547&lt;=$C$3),Colin!$I4547,)</f>
        <v>0</v>
      </c>
      <c r="N4547">
        <f>IF(AND(Colin!$G4547=$B$2,Colin!$H4547=$C$3),Colin!$I4547,)</f>
        <v>0</v>
      </c>
      <c r="O4547">
        <f>IF(AND(Colin!$G4547=$B$2,Colin!$H4547&lt;=$C$3),Colin!$I4547,)</f>
        <v>0</v>
      </c>
      <c r="P4547">
        <f>IF(Colin!$G4547&lt;$B$2,Colin!$I4547,0)</f>
        <v>0</v>
      </c>
      <c r="Q4547">
        <f>IF(Colin!$G4547&lt;$B$1,Colin!$I4547,0)</f>
        <v>0</v>
      </c>
    </row>
    <row r="4548" spans="12:17" x14ac:dyDescent="0.25">
      <c r="L4548">
        <f>IF(AND(Colin!$G4548=$B$1,Colin!$H4548=$C$3),Colin!$I4548,)</f>
        <v>0</v>
      </c>
      <c r="M4548">
        <f>IF(AND(Colin!$G4548=$B$1,Colin!$H4548&lt;=$C$3),Colin!$I4548,)</f>
        <v>0</v>
      </c>
      <c r="N4548">
        <f>IF(AND(Colin!$G4548=$B$2,Colin!$H4548=$C$3),Colin!$I4548,)</f>
        <v>0</v>
      </c>
      <c r="O4548">
        <f>IF(AND(Colin!$G4548=$B$2,Colin!$H4548&lt;=$C$3),Colin!$I4548,)</f>
        <v>0</v>
      </c>
      <c r="P4548">
        <f>IF(Colin!$G4548&lt;$B$2,Colin!$I4548,0)</f>
        <v>0</v>
      </c>
      <c r="Q4548">
        <f>IF(Colin!$G4548&lt;$B$1,Colin!$I4548,0)</f>
        <v>0</v>
      </c>
    </row>
    <row r="4549" spans="12:17" x14ac:dyDescent="0.25">
      <c r="L4549">
        <f>IF(AND(Colin!$G4549=$B$1,Colin!$H4549=$C$3),Colin!$I4549,)</f>
        <v>0</v>
      </c>
      <c r="M4549">
        <f>IF(AND(Colin!$G4549=$B$1,Colin!$H4549&lt;=$C$3),Colin!$I4549,)</f>
        <v>0</v>
      </c>
      <c r="N4549">
        <f>IF(AND(Colin!$G4549=$B$2,Colin!$H4549=$C$3),Colin!$I4549,)</f>
        <v>0</v>
      </c>
      <c r="O4549">
        <f>IF(AND(Colin!$G4549=$B$2,Colin!$H4549&lt;=$C$3),Colin!$I4549,)</f>
        <v>0</v>
      </c>
      <c r="P4549">
        <f>IF(Colin!$G4549&lt;$B$2,Colin!$I4549,0)</f>
        <v>0</v>
      </c>
      <c r="Q4549">
        <f>IF(Colin!$G4549&lt;$B$1,Colin!$I4549,0)</f>
        <v>0</v>
      </c>
    </row>
    <row r="4550" spans="12:17" x14ac:dyDescent="0.25">
      <c r="L4550">
        <f>IF(AND(Colin!$G4550=$B$1,Colin!$H4550=$C$3),Colin!$I4550,)</f>
        <v>0</v>
      </c>
      <c r="M4550">
        <f>IF(AND(Colin!$G4550=$B$1,Colin!$H4550&lt;=$C$3),Colin!$I4550,)</f>
        <v>0</v>
      </c>
      <c r="N4550">
        <f>IF(AND(Colin!$G4550=$B$2,Colin!$H4550=$C$3),Colin!$I4550,)</f>
        <v>0</v>
      </c>
      <c r="O4550">
        <f>IF(AND(Colin!$G4550=$B$2,Colin!$H4550&lt;=$C$3),Colin!$I4550,)</f>
        <v>0</v>
      </c>
      <c r="P4550">
        <f>IF(Colin!$G4550&lt;$B$2,Colin!$I4550,0)</f>
        <v>0</v>
      </c>
      <c r="Q4550">
        <f>IF(Colin!$G4550&lt;$B$1,Colin!$I4550,0)</f>
        <v>0</v>
      </c>
    </row>
    <row r="4551" spans="12:17" x14ac:dyDescent="0.25">
      <c r="L4551">
        <f>IF(AND(Colin!$G4551=$B$1,Colin!$H4551=$C$3),Colin!$I4551,)</f>
        <v>0</v>
      </c>
      <c r="M4551">
        <f>IF(AND(Colin!$G4551=$B$1,Colin!$H4551&lt;=$C$3),Colin!$I4551,)</f>
        <v>0</v>
      </c>
      <c r="N4551">
        <f>IF(AND(Colin!$G4551=$B$2,Colin!$H4551=$C$3),Colin!$I4551,)</f>
        <v>0</v>
      </c>
      <c r="O4551">
        <f>IF(AND(Colin!$G4551=$B$2,Colin!$H4551&lt;=$C$3),Colin!$I4551,)</f>
        <v>0</v>
      </c>
      <c r="P4551">
        <f>IF(Colin!$G4551&lt;$B$2,Colin!$I4551,0)</f>
        <v>0</v>
      </c>
      <c r="Q4551">
        <f>IF(Colin!$G4551&lt;$B$1,Colin!$I4551,0)</f>
        <v>0</v>
      </c>
    </row>
    <row r="4552" spans="12:17" x14ac:dyDescent="0.25">
      <c r="L4552">
        <f>IF(AND(Colin!$G4552=$B$1,Colin!$H4552=$C$3),Colin!$I4552,)</f>
        <v>0</v>
      </c>
      <c r="M4552">
        <f>IF(AND(Colin!$G4552=$B$1,Colin!$H4552&lt;=$C$3),Colin!$I4552,)</f>
        <v>0</v>
      </c>
      <c r="N4552">
        <f>IF(AND(Colin!$G4552=$B$2,Colin!$H4552=$C$3),Colin!$I4552,)</f>
        <v>0</v>
      </c>
      <c r="O4552">
        <f>IF(AND(Colin!$G4552=$B$2,Colin!$H4552&lt;=$C$3),Colin!$I4552,)</f>
        <v>0</v>
      </c>
      <c r="P4552">
        <f>IF(Colin!$G4552&lt;$B$2,Colin!$I4552,0)</f>
        <v>0</v>
      </c>
      <c r="Q4552">
        <f>IF(Colin!$G4552&lt;$B$1,Colin!$I4552,0)</f>
        <v>0</v>
      </c>
    </row>
    <row r="4553" spans="12:17" x14ac:dyDescent="0.25">
      <c r="L4553">
        <f>IF(AND(Colin!$G4553=$B$1,Colin!$H4553=$C$3),Colin!$I4553,)</f>
        <v>0</v>
      </c>
      <c r="M4553">
        <f>IF(AND(Colin!$G4553=$B$1,Colin!$H4553&lt;=$C$3),Colin!$I4553,)</f>
        <v>0</v>
      </c>
      <c r="N4553">
        <f>IF(AND(Colin!$G4553=$B$2,Colin!$H4553=$C$3),Colin!$I4553,)</f>
        <v>0</v>
      </c>
      <c r="O4553">
        <f>IF(AND(Colin!$G4553=$B$2,Colin!$H4553&lt;=$C$3),Colin!$I4553,)</f>
        <v>0</v>
      </c>
      <c r="P4553">
        <f>IF(Colin!$G4553&lt;$B$2,Colin!$I4553,0)</f>
        <v>0</v>
      </c>
      <c r="Q4553">
        <f>IF(Colin!$G4553&lt;$B$1,Colin!$I4553,0)</f>
        <v>0</v>
      </c>
    </row>
    <row r="4554" spans="12:17" x14ac:dyDescent="0.25">
      <c r="L4554">
        <f>IF(AND(Colin!$G4554=$B$1,Colin!$H4554=$C$3),Colin!$I4554,)</f>
        <v>0</v>
      </c>
      <c r="M4554">
        <f>IF(AND(Colin!$G4554=$B$1,Colin!$H4554&lt;=$C$3),Colin!$I4554,)</f>
        <v>0</v>
      </c>
      <c r="N4554">
        <f>IF(AND(Colin!$G4554=$B$2,Colin!$H4554=$C$3),Colin!$I4554,)</f>
        <v>0</v>
      </c>
      <c r="O4554">
        <f>IF(AND(Colin!$G4554=$B$2,Colin!$H4554&lt;=$C$3),Colin!$I4554,)</f>
        <v>0</v>
      </c>
      <c r="P4554">
        <f>IF(Colin!$G4554&lt;$B$2,Colin!$I4554,0)</f>
        <v>0</v>
      </c>
      <c r="Q4554">
        <f>IF(Colin!$G4554&lt;$B$1,Colin!$I4554,0)</f>
        <v>0</v>
      </c>
    </row>
    <row r="4555" spans="12:17" x14ac:dyDescent="0.25">
      <c r="L4555">
        <f>IF(AND(Colin!$G4555=$B$1,Colin!$H4555=$C$3),Colin!$I4555,)</f>
        <v>0</v>
      </c>
      <c r="M4555">
        <f>IF(AND(Colin!$G4555=$B$1,Colin!$H4555&lt;=$C$3),Colin!$I4555,)</f>
        <v>0</v>
      </c>
      <c r="N4555">
        <f>IF(AND(Colin!$G4555=$B$2,Colin!$H4555=$C$3),Colin!$I4555,)</f>
        <v>0</v>
      </c>
      <c r="O4555">
        <f>IF(AND(Colin!$G4555=$B$2,Colin!$H4555&lt;=$C$3),Colin!$I4555,)</f>
        <v>0</v>
      </c>
      <c r="P4555">
        <f>IF(Colin!$G4555&lt;$B$2,Colin!$I4555,0)</f>
        <v>0</v>
      </c>
      <c r="Q4555">
        <f>IF(Colin!$G4555&lt;$B$1,Colin!$I4555,0)</f>
        <v>0</v>
      </c>
    </row>
    <row r="4556" spans="12:17" x14ac:dyDescent="0.25">
      <c r="L4556">
        <f>IF(AND(Colin!$G4556=$B$1,Colin!$H4556=$C$3),Colin!$I4556,)</f>
        <v>0</v>
      </c>
      <c r="M4556">
        <f>IF(AND(Colin!$G4556=$B$1,Colin!$H4556&lt;=$C$3),Colin!$I4556,)</f>
        <v>0</v>
      </c>
      <c r="N4556">
        <f>IF(AND(Colin!$G4556=$B$2,Colin!$H4556=$C$3),Colin!$I4556,)</f>
        <v>0</v>
      </c>
      <c r="O4556">
        <f>IF(AND(Colin!$G4556=$B$2,Colin!$H4556&lt;=$C$3),Colin!$I4556,)</f>
        <v>0</v>
      </c>
      <c r="P4556">
        <f>IF(Colin!$G4556&lt;$B$2,Colin!$I4556,0)</f>
        <v>0</v>
      </c>
      <c r="Q4556">
        <f>IF(Colin!$G4556&lt;$B$1,Colin!$I4556,0)</f>
        <v>0</v>
      </c>
    </row>
    <row r="4557" spans="12:17" x14ac:dyDescent="0.25">
      <c r="L4557">
        <f>IF(AND(Colin!$G4557=$B$1,Colin!$H4557=$C$3),Colin!$I4557,)</f>
        <v>0</v>
      </c>
      <c r="M4557">
        <f>IF(AND(Colin!$G4557=$B$1,Colin!$H4557&lt;=$C$3),Colin!$I4557,)</f>
        <v>0</v>
      </c>
      <c r="N4557">
        <f>IF(AND(Colin!$G4557=$B$2,Colin!$H4557=$C$3),Colin!$I4557,)</f>
        <v>0</v>
      </c>
      <c r="O4557">
        <f>IF(AND(Colin!$G4557=$B$2,Colin!$H4557&lt;=$C$3),Colin!$I4557,)</f>
        <v>0</v>
      </c>
      <c r="P4557">
        <f>IF(Colin!$G4557&lt;$B$2,Colin!$I4557,0)</f>
        <v>0</v>
      </c>
      <c r="Q4557">
        <f>IF(Colin!$G4557&lt;$B$1,Colin!$I4557,0)</f>
        <v>0</v>
      </c>
    </row>
    <row r="4558" spans="12:17" x14ac:dyDescent="0.25">
      <c r="L4558">
        <f>IF(AND(Colin!$G4558=$B$1,Colin!$H4558=$C$3),Colin!$I4558,)</f>
        <v>0</v>
      </c>
      <c r="M4558">
        <f>IF(AND(Colin!$G4558=$B$1,Colin!$H4558&lt;=$C$3),Colin!$I4558,)</f>
        <v>0</v>
      </c>
      <c r="N4558">
        <f>IF(AND(Colin!$G4558=$B$2,Colin!$H4558=$C$3),Colin!$I4558,)</f>
        <v>0</v>
      </c>
      <c r="O4558">
        <f>IF(AND(Colin!$G4558=$B$2,Colin!$H4558&lt;=$C$3),Colin!$I4558,)</f>
        <v>0</v>
      </c>
      <c r="P4558">
        <f>IF(Colin!$G4558&lt;$B$2,Colin!$I4558,0)</f>
        <v>0</v>
      </c>
      <c r="Q4558">
        <f>IF(Colin!$G4558&lt;$B$1,Colin!$I4558,0)</f>
        <v>0</v>
      </c>
    </row>
    <row r="4559" spans="12:17" x14ac:dyDescent="0.25">
      <c r="L4559">
        <f>IF(AND(Colin!$G4559=$B$1,Colin!$H4559=$C$3),Colin!$I4559,)</f>
        <v>0</v>
      </c>
      <c r="M4559">
        <f>IF(AND(Colin!$G4559=$B$1,Colin!$H4559&lt;=$C$3),Colin!$I4559,)</f>
        <v>0</v>
      </c>
      <c r="N4559">
        <f>IF(AND(Colin!$G4559=$B$2,Colin!$H4559=$C$3),Colin!$I4559,)</f>
        <v>0</v>
      </c>
      <c r="O4559">
        <f>IF(AND(Colin!$G4559=$B$2,Colin!$H4559&lt;=$C$3),Colin!$I4559,)</f>
        <v>0</v>
      </c>
      <c r="P4559">
        <f>IF(Colin!$G4559&lt;$B$2,Colin!$I4559,0)</f>
        <v>0</v>
      </c>
      <c r="Q4559">
        <f>IF(Colin!$G4559&lt;$B$1,Colin!$I4559,0)</f>
        <v>0</v>
      </c>
    </row>
    <row r="4560" spans="12:17" x14ac:dyDescent="0.25">
      <c r="L4560">
        <f>IF(AND(Colin!$G4560=$B$1,Colin!$H4560=$C$3),Colin!$I4560,)</f>
        <v>0</v>
      </c>
      <c r="M4560">
        <f>IF(AND(Colin!$G4560=$B$1,Colin!$H4560&lt;=$C$3),Colin!$I4560,)</f>
        <v>0</v>
      </c>
      <c r="N4560">
        <f>IF(AND(Colin!$G4560=$B$2,Colin!$H4560=$C$3),Colin!$I4560,)</f>
        <v>0</v>
      </c>
      <c r="O4560">
        <f>IF(AND(Colin!$G4560=$B$2,Colin!$H4560&lt;=$C$3),Colin!$I4560,)</f>
        <v>0</v>
      </c>
      <c r="P4560">
        <f>IF(Colin!$G4560&lt;$B$2,Colin!$I4560,0)</f>
        <v>0</v>
      </c>
      <c r="Q4560">
        <f>IF(Colin!$G4560&lt;$B$1,Colin!$I4560,0)</f>
        <v>0</v>
      </c>
    </row>
    <row r="4561" spans="12:17" x14ac:dyDescent="0.25">
      <c r="L4561">
        <f>IF(AND(Colin!$G4561=$B$1,Colin!$H4561=$C$3),Colin!$I4561,)</f>
        <v>0</v>
      </c>
      <c r="M4561">
        <f>IF(AND(Colin!$G4561=$B$1,Colin!$H4561&lt;=$C$3),Colin!$I4561,)</f>
        <v>0</v>
      </c>
      <c r="N4561">
        <f>IF(AND(Colin!$G4561=$B$2,Colin!$H4561=$C$3),Colin!$I4561,)</f>
        <v>0</v>
      </c>
      <c r="O4561">
        <f>IF(AND(Colin!$G4561=$B$2,Colin!$H4561&lt;=$C$3),Colin!$I4561,)</f>
        <v>0</v>
      </c>
      <c r="P4561">
        <f>IF(Colin!$G4561&lt;$B$2,Colin!$I4561,0)</f>
        <v>0</v>
      </c>
      <c r="Q4561">
        <f>IF(Colin!$G4561&lt;$B$1,Colin!$I4561,0)</f>
        <v>0</v>
      </c>
    </row>
    <row r="4562" spans="12:17" x14ac:dyDescent="0.25">
      <c r="L4562">
        <f>IF(AND(Colin!$G4562=$B$1,Colin!$H4562=$C$3),Colin!$I4562,)</f>
        <v>0</v>
      </c>
      <c r="M4562">
        <f>IF(AND(Colin!$G4562=$B$1,Colin!$H4562&lt;=$C$3),Colin!$I4562,)</f>
        <v>0</v>
      </c>
      <c r="N4562">
        <f>IF(AND(Colin!$G4562=$B$2,Colin!$H4562=$C$3),Colin!$I4562,)</f>
        <v>0</v>
      </c>
      <c r="O4562">
        <f>IF(AND(Colin!$G4562=$B$2,Colin!$H4562&lt;=$C$3),Colin!$I4562,)</f>
        <v>0</v>
      </c>
      <c r="P4562">
        <f>IF(Colin!$G4562&lt;$B$2,Colin!$I4562,0)</f>
        <v>0</v>
      </c>
      <c r="Q4562">
        <f>IF(Colin!$G4562&lt;$B$1,Colin!$I4562,0)</f>
        <v>0</v>
      </c>
    </row>
    <row r="4563" spans="12:17" x14ac:dyDescent="0.25">
      <c r="L4563">
        <f>IF(AND(Colin!$G4563=$B$1,Colin!$H4563=$C$3),Colin!$I4563,)</f>
        <v>0</v>
      </c>
      <c r="M4563">
        <f>IF(AND(Colin!$G4563=$B$1,Colin!$H4563&lt;=$C$3),Colin!$I4563,)</f>
        <v>0</v>
      </c>
      <c r="N4563">
        <f>IF(AND(Colin!$G4563=$B$2,Colin!$H4563=$C$3),Colin!$I4563,)</f>
        <v>0</v>
      </c>
      <c r="O4563">
        <f>IF(AND(Colin!$G4563=$B$2,Colin!$H4563&lt;=$C$3),Colin!$I4563,)</f>
        <v>0</v>
      </c>
      <c r="P4563">
        <f>IF(Colin!$G4563&lt;$B$2,Colin!$I4563,0)</f>
        <v>0</v>
      </c>
      <c r="Q4563">
        <f>IF(Colin!$G4563&lt;$B$1,Colin!$I4563,0)</f>
        <v>0</v>
      </c>
    </row>
    <row r="4564" spans="12:17" x14ac:dyDescent="0.25">
      <c r="L4564">
        <f>IF(AND(Colin!$G4564=$B$1,Colin!$H4564=$C$3),Colin!$I4564,)</f>
        <v>0</v>
      </c>
      <c r="M4564">
        <f>IF(AND(Colin!$G4564=$B$1,Colin!$H4564&lt;=$C$3),Colin!$I4564,)</f>
        <v>0</v>
      </c>
      <c r="N4564">
        <f>IF(AND(Colin!$G4564=$B$2,Colin!$H4564=$C$3),Colin!$I4564,)</f>
        <v>0</v>
      </c>
      <c r="O4564">
        <f>IF(AND(Colin!$G4564=$B$2,Colin!$H4564&lt;=$C$3),Colin!$I4564,)</f>
        <v>0</v>
      </c>
      <c r="P4564">
        <f>IF(Colin!$G4564&lt;$B$2,Colin!$I4564,0)</f>
        <v>0</v>
      </c>
      <c r="Q4564">
        <f>IF(Colin!$G4564&lt;$B$1,Colin!$I4564,0)</f>
        <v>0</v>
      </c>
    </row>
    <row r="4565" spans="12:17" x14ac:dyDescent="0.25">
      <c r="L4565">
        <f>IF(AND(Colin!$G4565=$B$1,Colin!$H4565=$C$3),Colin!$I4565,)</f>
        <v>0</v>
      </c>
      <c r="M4565">
        <f>IF(AND(Colin!$G4565=$B$1,Colin!$H4565&lt;=$C$3),Colin!$I4565,)</f>
        <v>0</v>
      </c>
      <c r="N4565">
        <f>IF(AND(Colin!$G4565=$B$2,Colin!$H4565=$C$3),Colin!$I4565,)</f>
        <v>0</v>
      </c>
      <c r="O4565">
        <f>IF(AND(Colin!$G4565=$B$2,Colin!$H4565&lt;=$C$3),Colin!$I4565,)</f>
        <v>0</v>
      </c>
      <c r="P4565">
        <f>IF(Colin!$G4565&lt;$B$2,Colin!$I4565,0)</f>
        <v>0</v>
      </c>
      <c r="Q4565">
        <f>IF(Colin!$G4565&lt;$B$1,Colin!$I4565,0)</f>
        <v>0</v>
      </c>
    </row>
    <row r="4566" spans="12:17" x14ac:dyDescent="0.25">
      <c r="L4566">
        <f>IF(AND(Colin!$G4566=$B$1,Colin!$H4566=$C$3),Colin!$I4566,)</f>
        <v>0</v>
      </c>
      <c r="M4566">
        <f>IF(AND(Colin!$G4566=$B$1,Colin!$H4566&lt;=$C$3),Colin!$I4566,)</f>
        <v>0</v>
      </c>
      <c r="N4566">
        <f>IF(AND(Colin!$G4566=$B$2,Colin!$H4566=$C$3),Colin!$I4566,)</f>
        <v>0</v>
      </c>
      <c r="O4566">
        <f>IF(AND(Colin!$G4566=$B$2,Colin!$H4566&lt;=$C$3),Colin!$I4566,)</f>
        <v>0</v>
      </c>
      <c r="P4566">
        <f>IF(Colin!$G4566&lt;$B$2,Colin!$I4566,0)</f>
        <v>0</v>
      </c>
      <c r="Q4566">
        <f>IF(Colin!$G4566&lt;$B$1,Colin!$I4566,0)</f>
        <v>0</v>
      </c>
    </row>
    <row r="4567" spans="12:17" x14ac:dyDescent="0.25">
      <c r="L4567">
        <f>IF(AND(Colin!$G4567=$B$1,Colin!$H4567=$C$3),Colin!$I4567,)</f>
        <v>0</v>
      </c>
      <c r="M4567">
        <f>IF(AND(Colin!$G4567=$B$1,Colin!$H4567&lt;=$C$3),Colin!$I4567,)</f>
        <v>0</v>
      </c>
      <c r="N4567">
        <f>IF(AND(Colin!$G4567=$B$2,Colin!$H4567=$C$3),Colin!$I4567,)</f>
        <v>0</v>
      </c>
      <c r="O4567">
        <f>IF(AND(Colin!$G4567=$B$2,Colin!$H4567&lt;=$C$3),Colin!$I4567,)</f>
        <v>0</v>
      </c>
      <c r="P4567">
        <f>IF(Colin!$G4567&lt;$B$2,Colin!$I4567,0)</f>
        <v>0</v>
      </c>
      <c r="Q4567">
        <f>IF(Colin!$G4567&lt;$B$1,Colin!$I4567,0)</f>
        <v>0</v>
      </c>
    </row>
    <row r="4568" spans="12:17" x14ac:dyDescent="0.25">
      <c r="L4568">
        <f>IF(AND(Colin!$G4568=$B$1,Colin!$H4568=$C$3),Colin!$I4568,)</f>
        <v>0</v>
      </c>
      <c r="M4568">
        <f>IF(AND(Colin!$G4568=$B$1,Colin!$H4568&lt;=$C$3),Colin!$I4568,)</f>
        <v>0</v>
      </c>
      <c r="N4568">
        <f>IF(AND(Colin!$G4568=$B$2,Colin!$H4568=$C$3),Colin!$I4568,)</f>
        <v>0</v>
      </c>
      <c r="O4568">
        <f>IF(AND(Colin!$G4568=$B$2,Colin!$H4568&lt;=$C$3),Colin!$I4568,)</f>
        <v>0</v>
      </c>
      <c r="P4568">
        <f>IF(Colin!$G4568&lt;$B$2,Colin!$I4568,0)</f>
        <v>0</v>
      </c>
      <c r="Q4568">
        <f>IF(Colin!$G4568&lt;$B$1,Colin!$I4568,0)</f>
        <v>0</v>
      </c>
    </row>
    <row r="4569" spans="12:17" x14ac:dyDescent="0.25">
      <c r="L4569">
        <f>IF(AND(Colin!$G4569=$B$1,Colin!$H4569=$C$3),Colin!$I4569,)</f>
        <v>0</v>
      </c>
      <c r="M4569">
        <f>IF(AND(Colin!$G4569=$B$1,Colin!$H4569&lt;=$C$3),Colin!$I4569,)</f>
        <v>0</v>
      </c>
      <c r="N4569">
        <f>IF(AND(Colin!$G4569=$B$2,Colin!$H4569=$C$3),Colin!$I4569,)</f>
        <v>0</v>
      </c>
      <c r="O4569">
        <f>IF(AND(Colin!$G4569=$B$2,Colin!$H4569&lt;=$C$3),Colin!$I4569,)</f>
        <v>0</v>
      </c>
      <c r="P4569">
        <f>IF(Colin!$G4569&lt;$B$2,Colin!$I4569,0)</f>
        <v>0</v>
      </c>
      <c r="Q4569">
        <f>IF(Colin!$G4569&lt;$B$1,Colin!$I4569,0)</f>
        <v>0</v>
      </c>
    </row>
    <row r="4570" spans="12:17" x14ac:dyDescent="0.25">
      <c r="L4570">
        <f>IF(AND(Colin!$G4570=$B$1,Colin!$H4570=$C$3),Colin!$I4570,)</f>
        <v>0</v>
      </c>
      <c r="M4570">
        <f>IF(AND(Colin!$G4570=$B$1,Colin!$H4570&lt;=$C$3),Colin!$I4570,)</f>
        <v>0</v>
      </c>
      <c r="N4570">
        <f>IF(AND(Colin!$G4570=$B$2,Colin!$H4570=$C$3),Colin!$I4570,)</f>
        <v>0</v>
      </c>
      <c r="O4570">
        <f>IF(AND(Colin!$G4570=$B$2,Colin!$H4570&lt;=$C$3),Colin!$I4570,)</f>
        <v>0</v>
      </c>
      <c r="P4570">
        <f>IF(Colin!$G4570&lt;$B$2,Colin!$I4570,0)</f>
        <v>0</v>
      </c>
      <c r="Q4570">
        <f>IF(Colin!$G4570&lt;$B$1,Colin!$I4570,0)</f>
        <v>0</v>
      </c>
    </row>
    <row r="4571" spans="12:17" x14ac:dyDescent="0.25">
      <c r="L4571">
        <f>IF(AND(Colin!$G4571=$B$1,Colin!$H4571=$C$3),Colin!$I4571,)</f>
        <v>0</v>
      </c>
      <c r="M4571">
        <f>IF(AND(Colin!$G4571=$B$1,Colin!$H4571&lt;=$C$3),Colin!$I4571,)</f>
        <v>0</v>
      </c>
      <c r="N4571">
        <f>IF(AND(Colin!$G4571=$B$2,Colin!$H4571=$C$3),Colin!$I4571,)</f>
        <v>0</v>
      </c>
      <c r="O4571">
        <f>IF(AND(Colin!$G4571=$B$2,Colin!$H4571&lt;=$C$3),Colin!$I4571,)</f>
        <v>0</v>
      </c>
      <c r="P4571">
        <f>IF(Colin!$G4571&lt;$B$2,Colin!$I4571,0)</f>
        <v>0</v>
      </c>
      <c r="Q4571">
        <f>IF(Colin!$G4571&lt;$B$1,Colin!$I4571,0)</f>
        <v>0</v>
      </c>
    </row>
    <row r="4572" spans="12:17" x14ac:dyDescent="0.25">
      <c r="L4572">
        <f>IF(AND(Colin!$G4572=$B$1,Colin!$H4572=$C$3),Colin!$I4572,)</f>
        <v>0</v>
      </c>
      <c r="M4572">
        <f>IF(AND(Colin!$G4572=$B$1,Colin!$H4572&lt;=$C$3),Colin!$I4572,)</f>
        <v>0</v>
      </c>
      <c r="N4572">
        <f>IF(AND(Colin!$G4572=$B$2,Colin!$H4572=$C$3),Colin!$I4572,)</f>
        <v>0</v>
      </c>
      <c r="O4572">
        <f>IF(AND(Colin!$G4572=$B$2,Colin!$H4572&lt;=$C$3),Colin!$I4572,)</f>
        <v>0</v>
      </c>
      <c r="P4572">
        <f>IF(Colin!$G4572&lt;$B$2,Colin!$I4572,0)</f>
        <v>0</v>
      </c>
      <c r="Q4572">
        <f>IF(Colin!$G4572&lt;$B$1,Colin!$I4572,0)</f>
        <v>0</v>
      </c>
    </row>
    <row r="4573" spans="12:17" x14ac:dyDescent="0.25">
      <c r="L4573">
        <f>IF(AND(Colin!$G4573=$B$1,Colin!$H4573=$C$3),Colin!$I4573,)</f>
        <v>0</v>
      </c>
      <c r="M4573">
        <f>IF(AND(Colin!$G4573=$B$1,Colin!$H4573&lt;=$C$3),Colin!$I4573,)</f>
        <v>0</v>
      </c>
      <c r="N4573">
        <f>IF(AND(Colin!$G4573=$B$2,Colin!$H4573=$C$3),Colin!$I4573,)</f>
        <v>0</v>
      </c>
      <c r="O4573">
        <f>IF(AND(Colin!$G4573=$B$2,Colin!$H4573&lt;=$C$3),Colin!$I4573,)</f>
        <v>0</v>
      </c>
      <c r="P4573">
        <f>IF(Colin!$G4573&lt;$B$2,Colin!$I4573,0)</f>
        <v>0</v>
      </c>
      <c r="Q4573">
        <f>IF(Colin!$G4573&lt;$B$1,Colin!$I4573,0)</f>
        <v>0</v>
      </c>
    </row>
    <row r="4574" spans="12:17" x14ac:dyDescent="0.25">
      <c r="L4574">
        <f>IF(AND(Colin!$G4574=$B$1,Colin!$H4574=$C$3),Colin!$I4574,)</f>
        <v>0</v>
      </c>
      <c r="M4574">
        <f>IF(AND(Colin!$G4574=$B$1,Colin!$H4574&lt;=$C$3),Colin!$I4574,)</f>
        <v>0</v>
      </c>
      <c r="N4574">
        <f>IF(AND(Colin!$G4574=$B$2,Colin!$H4574=$C$3),Colin!$I4574,)</f>
        <v>0</v>
      </c>
      <c r="O4574">
        <f>IF(AND(Colin!$G4574=$B$2,Colin!$H4574&lt;=$C$3),Colin!$I4574,)</f>
        <v>0</v>
      </c>
      <c r="P4574">
        <f>IF(Colin!$G4574&lt;$B$2,Colin!$I4574,0)</f>
        <v>0</v>
      </c>
      <c r="Q4574">
        <f>IF(Colin!$G4574&lt;$B$1,Colin!$I4574,0)</f>
        <v>0</v>
      </c>
    </row>
    <row r="4575" spans="12:17" x14ac:dyDescent="0.25">
      <c r="L4575">
        <f>IF(AND(Colin!$G4575=$B$1,Colin!$H4575=$C$3),Colin!$I4575,)</f>
        <v>0</v>
      </c>
      <c r="M4575">
        <f>IF(AND(Colin!$G4575=$B$1,Colin!$H4575&lt;=$C$3),Colin!$I4575,)</f>
        <v>0</v>
      </c>
      <c r="N4575">
        <f>IF(AND(Colin!$G4575=$B$2,Colin!$H4575=$C$3),Colin!$I4575,)</f>
        <v>0</v>
      </c>
      <c r="O4575">
        <f>IF(AND(Colin!$G4575=$B$2,Colin!$H4575&lt;=$C$3),Colin!$I4575,)</f>
        <v>0</v>
      </c>
      <c r="P4575">
        <f>IF(Colin!$G4575&lt;$B$2,Colin!$I4575,0)</f>
        <v>0</v>
      </c>
      <c r="Q4575">
        <f>IF(Colin!$G4575&lt;$B$1,Colin!$I4575,0)</f>
        <v>0</v>
      </c>
    </row>
    <row r="4576" spans="12:17" x14ac:dyDescent="0.25">
      <c r="L4576">
        <f>IF(AND(Colin!$G4576=$B$1,Colin!$H4576=$C$3),Colin!$I4576,)</f>
        <v>0</v>
      </c>
      <c r="M4576">
        <f>IF(AND(Colin!$G4576=$B$1,Colin!$H4576&lt;=$C$3),Colin!$I4576,)</f>
        <v>0</v>
      </c>
      <c r="N4576">
        <f>IF(AND(Colin!$G4576=$B$2,Colin!$H4576=$C$3),Colin!$I4576,)</f>
        <v>0</v>
      </c>
      <c r="O4576">
        <f>IF(AND(Colin!$G4576=$B$2,Colin!$H4576&lt;=$C$3),Colin!$I4576,)</f>
        <v>0</v>
      </c>
      <c r="P4576">
        <f>IF(Colin!$G4576&lt;$B$2,Colin!$I4576,0)</f>
        <v>0</v>
      </c>
      <c r="Q4576">
        <f>IF(Colin!$G4576&lt;$B$1,Colin!$I4576,0)</f>
        <v>0</v>
      </c>
    </row>
    <row r="4577" spans="12:17" x14ac:dyDescent="0.25">
      <c r="L4577">
        <f>IF(AND(Colin!$G4577=$B$1,Colin!$H4577=$C$3),Colin!$I4577,)</f>
        <v>0</v>
      </c>
      <c r="M4577">
        <f>IF(AND(Colin!$G4577=$B$1,Colin!$H4577&lt;=$C$3),Colin!$I4577,)</f>
        <v>0</v>
      </c>
      <c r="N4577">
        <f>IF(AND(Colin!$G4577=$B$2,Colin!$H4577=$C$3),Colin!$I4577,)</f>
        <v>0</v>
      </c>
      <c r="O4577">
        <f>IF(AND(Colin!$G4577=$B$2,Colin!$H4577&lt;=$C$3),Colin!$I4577,)</f>
        <v>0</v>
      </c>
      <c r="P4577">
        <f>IF(Colin!$G4577&lt;$B$2,Colin!$I4577,0)</f>
        <v>0</v>
      </c>
      <c r="Q4577">
        <f>IF(Colin!$G4577&lt;$B$1,Colin!$I4577,0)</f>
        <v>0</v>
      </c>
    </row>
    <row r="4578" spans="12:17" x14ac:dyDescent="0.25">
      <c r="L4578">
        <f>IF(AND(Colin!$G4578=$B$1,Colin!$H4578=$C$3),Colin!$I4578,)</f>
        <v>0</v>
      </c>
      <c r="M4578">
        <f>IF(AND(Colin!$G4578=$B$1,Colin!$H4578&lt;=$C$3),Colin!$I4578,)</f>
        <v>0</v>
      </c>
      <c r="N4578">
        <f>IF(AND(Colin!$G4578=$B$2,Colin!$H4578=$C$3),Colin!$I4578,)</f>
        <v>0</v>
      </c>
      <c r="O4578">
        <f>IF(AND(Colin!$G4578=$B$2,Colin!$H4578&lt;=$C$3),Colin!$I4578,)</f>
        <v>0</v>
      </c>
      <c r="P4578">
        <f>IF(Colin!$G4578&lt;$B$2,Colin!$I4578,0)</f>
        <v>0</v>
      </c>
      <c r="Q4578">
        <f>IF(Colin!$G4578&lt;$B$1,Colin!$I4578,0)</f>
        <v>0</v>
      </c>
    </row>
    <row r="4579" spans="12:17" x14ac:dyDescent="0.25">
      <c r="L4579">
        <f>IF(AND(Colin!$G4579=$B$1,Colin!$H4579=$C$3),Colin!$I4579,)</f>
        <v>0</v>
      </c>
      <c r="M4579">
        <f>IF(AND(Colin!$G4579=$B$1,Colin!$H4579&lt;=$C$3),Colin!$I4579,)</f>
        <v>0</v>
      </c>
      <c r="N4579">
        <f>IF(AND(Colin!$G4579=$B$2,Colin!$H4579=$C$3),Colin!$I4579,)</f>
        <v>0</v>
      </c>
      <c r="O4579">
        <f>IF(AND(Colin!$G4579=$B$2,Colin!$H4579&lt;=$C$3),Colin!$I4579,)</f>
        <v>0</v>
      </c>
      <c r="P4579">
        <f>IF(Colin!$G4579&lt;$B$2,Colin!$I4579,0)</f>
        <v>0</v>
      </c>
      <c r="Q4579">
        <f>IF(Colin!$G4579&lt;$B$1,Colin!$I4579,0)</f>
        <v>0</v>
      </c>
    </row>
    <row r="4580" spans="12:17" x14ac:dyDescent="0.25">
      <c r="L4580">
        <f>IF(AND(Colin!$G4580=$B$1,Colin!$H4580=$C$3),Colin!$I4580,)</f>
        <v>0</v>
      </c>
      <c r="M4580">
        <f>IF(AND(Colin!$G4580=$B$1,Colin!$H4580&lt;=$C$3),Colin!$I4580,)</f>
        <v>0</v>
      </c>
      <c r="N4580">
        <f>IF(AND(Colin!$G4580=$B$2,Colin!$H4580=$C$3),Colin!$I4580,)</f>
        <v>0</v>
      </c>
      <c r="O4580">
        <f>IF(AND(Colin!$G4580=$B$2,Colin!$H4580&lt;=$C$3),Colin!$I4580,)</f>
        <v>0</v>
      </c>
      <c r="P4580">
        <f>IF(Colin!$G4580&lt;$B$2,Colin!$I4580,0)</f>
        <v>0</v>
      </c>
      <c r="Q4580">
        <f>IF(Colin!$G4580&lt;$B$1,Colin!$I4580,0)</f>
        <v>0</v>
      </c>
    </row>
    <row r="4581" spans="12:17" x14ac:dyDescent="0.25">
      <c r="L4581">
        <f>IF(AND(Colin!$G4581=$B$1,Colin!$H4581=$C$3),Colin!$I4581,)</f>
        <v>0</v>
      </c>
      <c r="M4581">
        <f>IF(AND(Colin!$G4581=$B$1,Colin!$H4581&lt;=$C$3),Colin!$I4581,)</f>
        <v>0</v>
      </c>
      <c r="N4581">
        <f>IF(AND(Colin!$G4581=$B$2,Colin!$H4581=$C$3),Colin!$I4581,)</f>
        <v>0</v>
      </c>
      <c r="O4581">
        <f>IF(AND(Colin!$G4581=$B$2,Colin!$H4581&lt;=$C$3),Colin!$I4581,)</f>
        <v>0</v>
      </c>
      <c r="P4581">
        <f>IF(Colin!$G4581&lt;$B$2,Colin!$I4581,0)</f>
        <v>0</v>
      </c>
      <c r="Q4581">
        <f>IF(Colin!$G4581&lt;$B$1,Colin!$I4581,0)</f>
        <v>0</v>
      </c>
    </row>
    <row r="4582" spans="12:17" x14ac:dyDescent="0.25">
      <c r="L4582">
        <f>IF(AND(Colin!$G4582=$B$1,Colin!$H4582=$C$3),Colin!$I4582,)</f>
        <v>0</v>
      </c>
      <c r="M4582">
        <f>IF(AND(Colin!$G4582=$B$1,Colin!$H4582&lt;=$C$3),Colin!$I4582,)</f>
        <v>0</v>
      </c>
      <c r="N4582">
        <f>IF(AND(Colin!$G4582=$B$2,Colin!$H4582=$C$3),Colin!$I4582,)</f>
        <v>0</v>
      </c>
      <c r="O4582">
        <f>IF(AND(Colin!$G4582=$B$2,Colin!$H4582&lt;=$C$3),Colin!$I4582,)</f>
        <v>0</v>
      </c>
      <c r="P4582">
        <f>IF(Colin!$G4582&lt;$B$2,Colin!$I4582,0)</f>
        <v>0</v>
      </c>
      <c r="Q4582">
        <f>IF(Colin!$G4582&lt;$B$1,Colin!$I4582,0)</f>
        <v>0</v>
      </c>
    </row>
    <row r="4583" spans="12:17" x14ac:dyDescent="0.25">
      <c r="L4583">
        <f>IF(AND(Colin!$G4583=$B$1,Colin!$H4583=$C$3),Colin!$I4583,)</f>
        <v>0</v>
      </c>
      <c r="M4583">
        <f>IF(AND(Colin!$G4583=$B$1,Colin!$H4583&lt;=$C$3),Colin!$I4583,)</f>
        <v>0</v>
      </c>
      <c r="N4583">
        <f>IF(AND(Colin!$G4583=$B$2,Colin!$H4583=$C$3),Colin!$I4583,)</f>
        <v>0</v>
      </c>
      <c r="O4583">
        <f>IF(AND(Colin!$G4583=$B$2,Colin!$H4583&lt;=$C$3),Colin!$I4583,)</f>
        <v>0</v>
      </c>
      <c r="P4583">
        <f>IF(Colin!$G4583&lt;$B$2,Colin!$I4583,0)</f>
        <v>0</v>
      </c>
      <c r="Q4583">
        <f>IF(Colin!$G4583&lt;$B$1,Colin!$I4583,0)</f>
        <v>0</v>
      </c>
    </row>
    <row r="4584" spans="12:17" x14ac:dyDescent="0.25">
      <c r="L4584">
        <f>IF(AND(Colin!$G4584=$B$1,Colin!$H4584=$C$3),Colin!$I4584,)</f>
        <v>0</v>
      </c>
      <c r="M4584">
        <f>IF(AND(Colin!$G4584=$B$1,Colin!$H4584&lt;=$C$3),Colin!$I4584,)</f>
        <v>0</v>
      </c>
      <c r="N4584">
        <f>IF(AND(Colin!$G4584=$B$2,Colin!$H4584=$C$3),Colin!$I4584,)</f>
        <v>0</v>
      </c>
      <c r="O4584">
        <f>IF(AND(Colin!$G4584=$B$2,Colin!$H4584&lt;=$C$3),Colin!$I4584,)</f>
        <v>0</v>
      </c>
      <c r="P4584">
        <f>IF(Colin!$G4584&lt;$B$2,Colin!$I4584,0)</f>
        <v>0</v>
      </c>
      <c r="Q4584">
        <f>IF(Colin!$G4584&lt;$B$1,Colin!$I4584,0)</f>
        <v>0</v>
      </c>
    </row>
    <row r="4585" spans="12:17" x14ac:dyDescent="0.25">
      <c r="L4585">
        <f>IF(AND(Colin!$G4585=$B$1,Colin!$H4585=$C$3),Colin!$I4585,)</f>
        <v>0</v>
      </c>
      <c r="M4585">
        <f>IF(AND(Colin!$G4585=$B$1,Colin!$H4585&lt;=$C$3),Colin!$I4585,)</f>
        <v>0</v>
      </c>
      <c r="N4585">
        <f>IF(AND(Colin!$G4585=$B$2,Colin!$H4585=$C$3),Colin!$I4585,)</f>
        <v>0</v>
      </c>
      <c r="O4585">
        <f>IF(AND(Colin!$G4585=$B$2,Colin!$H4585&lt;=$C$3),Colin!$I4585,)</f>
        <v>0</v>
      </c>
      <c r="P4585">
        <f>IF(Colin!$G4585&lt;$B$2,Colin!$I4585,0)</f>
        <v>0</v>
      </c>
      <c r="Q4585">
        <f>IF(Colin!$G4585&lt;$B$1,Colin!$I4585,0)</f>
        <v>0</v>
      </c>
    </row>
    <row r="4586" spans="12:17" x14ac:dyDescent="0.25">
      <c r="L4586">
        <f>IF(AND(Colin!$G4586=$B$1,Colin!$H4586=$C$3),Colin!$I4586,)</f>
        <v>0</v>
      </c>
      <c r="M4586">
        <f>IF(AND(Colin!$G4586=$B$1,Colin!$H4586&lt;=$C$3),Colin!$I4586,)</f>
        <v>0</v>
      </c>
      <c r="N4586">
        <f>IF(AND(Colin!$G4586=$B$2,Colin!$H4586=$C$3),Colin!$I4586,)</f>
        <v>0</v>
      </c>
      <c r="O4586">
        <f>IF(AND(Colin!$G4586=$B$2,Colin!$H4586&lt;=$C$3),Colin!$I4586,)</f>
        <v>0</v>
      </c>
      <c r="P4586">
        <f>IF(Colin!$G4586&lt;$B$2,Colin!$I4586,0)</f>
        <v>0</v>
      </c>
      <c r="Q4586">
        <f>IF(Colin!$G4586&lt;$B$1,Colin!$I4586,0)</f>
        <v>0</v>
      </c>
    </row>
    <row r="4587" spans="12:17" x14ac:dyDescent="0.25">
      <c r="L4587">
        <f>IF(AND(Colin!$G4587=$B$1,Colin!$H4587=$C$3),Colin!$I4587,)</f>
        <v>0</v>
      </c>
      <c r="M4587">
        <f>IF(AND(Colin!$G4587=$B$1,Colin!$H4587&lt;=$C$3),Colin!$I4587,)</f>
        <v>0</v>
      </c>
      <c r="N4587">
        <f>IF(AND(Colin!$G4587=$B$2,Colin!$H4587=$C$3),Colin!$I4587,)</f>
        <v>0</v>
      </c>
      <c r="O4587">
        <f>IF(AND(Colin!$G4587=$B$2,Colin!$H4587&lt;=$C$3),Colin!$I4587,)</f>
        <v>0</v>
      </c>
      <c r="P4587">
        <f>IF(Colin!$G4587&lt;$B$2,Colin!$I4587,0)</f>
        <v>0</v>
      </c>
      <c r="Q4587">
        <f>IF(Colin!$G4587&lt;$B$1,Colin!$I4587,0)</f>
        <v>0</v>
      </c>
    </row>
    <row r="4588" spans="12:17" x14ac:dyDescent="0.25">
      <c r="L4588">
        <f>IF(AND(Colin!$G4588=$B$1,Colin!$H4588=$C$3),Colin!$I4588,)</f>
        <v>0</v>
      </c>
      <c r="M4588">
        <f>IF(AND(Colin!$G4588=$B$1,Colin!$H4588&lt;=$C$3),Colin!$I4588,)</f>
        <v>0</v>
      </c>
      <c r="N4588">
        <f>IF(AND(Colin!$G4588=$B$2,Colin!$H4588=$C$3),Colin!$I4588,)</f>
        <v>0</v>
      </c>
      <c r="O4588">
        <f>IF(AND(Colin!$G4588=$B$2,Colin!$H4588&lt;=$C$3),Colin!$I4588,)</f>
        <v>0</v>
      </c>
      <c r="P4588">
        <f>IF(Colin!$G4588&lt;$B$2,Colin!$I4588,0)</f>
        <v>0</v>
      </c>
      <c r="Q4588">
        <f>IF(Colin!$G4588&lt;$B$1,Colin!$I4588,0)</f>
        <v>0</v>
      </c>
    </row>
    <row r="4589" spans="12:17" x14ac:dyDescent="0.25">
      <c r="L4589">
        <f>IF(AND(Colin!$G4589=$B$1,Colin!$H4589=$C$3),Colin!$I4589,)</f>
        <v>0</v>
      </c>
      <c r="M4589">
        <f>IF(AND(Colin!$G4589=$B$1,Colin!$H4589&lt;=$C$3),Colin!$I4589,)</f>
        <v>0</v>
      </c>
      <c r="N4589">
        <f>IF(AND(Colin!$G4589=$B$2,Colin!$H4589=$C$3),Colin!$I4589,)</f>
        <v>0</v>
      </c>
      <c r="O4589">
        <f>IF(AND(Colin!$G4589=$B$2,Colin!$H4589&lt;=$C$3),Colin!$I4589,)</f>
        <v>0</v>
      </c>
      <c r="P4589">
        <f>IF(Colin!$G4589&lt;$B$2,Colin!$I4589,0)</f>
        <v>0</v>
      </c>
      <c r="Q4589">
        <f>IF(Colin!$G4589&lt;$B$1,Colin!$I4589,0)</f>
        <v>0</v>
      </c>
    </row>
    <row r="4590" spans="12:17" x14ac:dyDescent="0.25">
      <c r="L4590">
        <f>IF(AND(Colin!$G4590=$B$1,Colin!$H4590=$C$3),Colin!$I4590,)</f>
        <v>0</v>
      </c>
      <c r="M4590">
        <f>IF(AND(Colin!$G4590=$B$1,Colin!$H4590&lt;=$C$3),Colin!$I4590,)</f>
        <v>0</v>
      </c>
      <c r="N4590">
        <f>IF(AND(Colin!$G4590=$B$2,Colin!$H4590=$C$3),Colin!$I4590,)</f>
        <v>0</v>
      </c>
      <c r="O4590">
        <f>IF(AND(Colin!$G4590=$B$2,Colin!$H4590&lt;=$C$3),Colin!$I4590,)</f>
        <v>0</v>
      </c>
      <c r="P4590">
        <f>IF(Colin!$G4590&lt;$B$2,Colin!$I4590,0)</f>
        <v>0</v>
      </c>
      <c r="Q4590">
        <f>IF(Colin!$G4590&lt;$B$1,Colin!$I4590,0)</f>
        <v>0</v>
      </c>
    </row>
    <row r="4591" spans="12:17" x14ac:dyDescent="0.25">
      <c r="L4591">
        <f>IF(AND(Colin!$G4591=$B$1,Colin!$H4591=$C$3),Colin!$I4591,)</f>
        <v>0</v>
      </c>
      <c r="M4591">
        <f>IF(AND(Colin!$G4591=$B$1,Colin!$H4591&lt;=$C$3),Colin!$I4591,)</f>
        <v>0</v>
      </c>
      <c r="N4591">
        <f>IF(AND(Colin!$G4591=$B$2,Colin!$H4591=$C$3),Colin!$I4591,)</f>
        <v>0</v>
      </c>
      <c r="O4591">
        <f>IF(AND(Colin!$G4591=$B$2,Colin!$H4591&lt;=$C$3),Colin!$I4591,)</f>
        <v>0</v>
      </c>
      <c r="P4591">
        <f>IF(Colin!$G4591&lt;$B$2,Colin!$I4591,0)</f>
        <v>0</v>
      </c>
      <c r="Q4591">
        <f>IF(Colin!$G4591&lt;$B$1,Colin!$I4591,0)</f>
        <v>0</v>
      </c>
    </row>
    <row r="4592" spans="12:17" x14ac:dyDescent="0.25">
      <c r="L4592">
        <f>IF(AND(Colin!$G4592=$B$1,Colin!$H4592=$C$3),Colin!$I4592,)</f>
        <v>0</v>
      </c>
      <c r="M4592">
        <f>IF(AND(Colin!$G4592=$B$1,Colin!$H4592&lt;=$C$3),Colin!$I4592,)</f>
        <v>0</v>
      </c>
      <c r="N4592">
        <f>IF(AND(Colin!$G4592=$B$2,Colin!$H4592=$C$3),Colin!$I4592,)</f>
        <v>0</v>
      </c>
      <c r="O4592">
        <f>IF(AND(Colin!$G4592=$B$2,Colin!$H4592&lt;=$C$3),Colin!$I4592,)</f>
        <v>0</v>
      </c>
      <c r="P4592">
        <f>IF(Colin!$G4592&lt;$B$2,Colin!$I4592,0)</f>
        <v>0</v>
      </c>
      <c r="Q4592">
        <f>IF(Colin!$G4592&lt;$B$1,Colin!$I4592,0)</f>
        <v>0</v>
      </c>
    </row>
    <row r="4593" spans="12:17" x14ac:dyDescent="0.25">
      <c r="L4593">
        <f>IF(AND(Colin!$G4593=$B$1,Colin!$H4593=$C$3),Colin!$I4593,)</f>
        <v>0</v>
      </c>
      <c r="M4593">
        <f>IF(AND(Colin!$G4593=$B$1,Colin!$H4593&lt;=$C$3),Colin!$I4593,)</f>
        <v>0</v>
      </c>
      <c r="N4593">
        <f>IF(AND(Colin!$G4593=$B$2,Colin!$H4593=$C$3),Colin!$I4593,)</f>
        <v>0</v>
      </c>
      <c r="O4593">
        <f>IF(AND(Colin!$G4593=$B$2,Colin!$H4593&lt;=$C$3),Colin!$I4593,)</f>
        <v>0</v>
      </c>
      <c r="P4593">
        <f>IF(Colin!$G4593&lt;$B$2,Colin!$I4593,0)</f>
        <v>0</v>
      </c>
      <c r="Q4593">
        <f>IF(Colin!$G4593&lt;$B$1,Colin!$I4593,0)</f>
        <v>0</v>
      </c>
    </row>
    <row r="4594" spans="12:17" x14ac:dyDescent="0.25">
      <c r="L4594">
        <f>IF(AND(Colin!$G4594=$B$1,Colin!$H4594=$C$3),Colin!$I4594,)</f>
        <v>0</v>
      </c>
      <c r="M4594">
        <f>IF(AND(Colin!$G4594=$B$1,Colin!$H4594&lt;=$C$3),Colin!$I4594,)</f>
        <v>0</v>
      </c>
      <c r="N4594">
        <f>IF(AND(Colin!$G4594=$B$2,Colin!$H4594=$C$3),Colin!$I4594,)</f>
        <v>0</v>
      </c>
      <c r="O4594">
        <f>IF(AND(Colin!$G4594=$B$2,Colin!$H4594&lt;=$C$3),Colin!$I4594,)</f>
        <v>0</v>
      </c>
      <c r="P4594">
        <f>IF(Colin!$G4594&lt;$B$2,Colin!$I4594,0)</f>
        <v>0</v>
      </c>
      <c r="Q4594">
        <f>IF(Colin!$G4594&lt;$B$1,Colin!$I4594,0)</f>
        <v>0</v>
      </c>
    </row>
    <row r="4595" spans="12:17" x14ac:dyDescent="0.25">
      <c r="L4595">
        <f>IF(AND(Colin!$G4595=$B$1,Colin!$H4595=$C$3),Colin!$I4595,)</f>
        <v>0</v>
      </c>
      <c r="M4595">
        <f>IF(AND(Colin!$G4595=$B$1,Colin!$H4595&lt;=$C$3),Colin!$I4595,)</f>
        <v>0</v>
      </c>
      <c r="N4595">
        <f>IF(AND(Colin!$G4595=$B$2,Colin!$H4595=$C$3),Colin!$I4595,)</f>
        <v>0</v>
      </c>
      <c r="O4595">
        <f>IF(AND(Colin!$G4595=$B$2,Colin!$H4595&lt;=$C$3),Colin!$I4595,)</f>
        <v>0</v>
      </c>
      <c r="P4595">
        <f>IF(Colin!$G4595&lt;$B$2,Colin!$I4595,0)</f>
        <v>0</v>
      </c>
      <c r="Q4595">
        <f>IF(Colin!$G4595&lt;$B$1,Colin!$I4595,0)</f>
        <v>0</v>
      </c>
    </row>
    <row r="4596" spans="12:17" x14ac:dyDescent="0.25">
      <c r="L4596">
        <f>IF(AND(Colin!$G4596=$B$1,Colin!$H4596=$C$3),Colin!$I4596,)</f>
        <v>0</v>
      </c>
      <c r="M4596">
        <f>IF(AND(Colin!$G4596=$B$1,Colin!$H4596&lt;=$C$3),Colin!$I4596,)</f>
        <v>0</v>
      </c>
      <c r="N4596">
        <f>IF(AND(Colin!$G4596=$B$2,Colin!$H4596=$C$3),Colin!$I4596,)</f>
        <v>0</v>
      </c>
      <c r="O4596">
        <f>IF(AND(Colin!$G4596=$B$2,Colin!$H4596&lt;=$C$3),Colin!$I4596,)</f>
        <v>0</v>
      </c>
      <c r="P4596">
        <f>IF(Colin!$G4596&lt;$B$2,Colin!$I4596,0)</f>
        <v>0</v>
      </c>
      <c r="Q4596">
        <f>IF(Colin!$G4596&lt;$B$1,Colin!$I4596,0)</f>
        <v>0</v>
      </c>
    </row>
    <row r="4597" spans="12:17" x14ac:dyDescent="0.25">
      <c r="L4597">
        <f>IF(AND(Colin!$G4597=$B$1,Colin!$H4597=$C$3),Colin!$I4597,)</f>
        <v>0</v>
      </c>
      <c r="M4597">
        <f>IF(AND(Colin!$G4597=$B$1,Colin!$H4597&lt;=$C$3),Colin!$I4597,)</f>
        <v>0</v>
      </c>
      <c r="N4597">
        <f>IF(AND(Colin!$G4597=$B$2,Colin!$H4597=$C$3),Colin!$I4597,)</f>
        <v>0</v>
      </c>
      <c r="O4597">
        <f>IF(AND(Colin!$G4597=$B$2,Colin!$H4597&lt;=$C$3),Colin!$I4597,)</f>
        <v>0</v>
      </c>
      <c r="P4597">
        <f>IF(Colin!$G4597&lt;$B$2,Colin!$I4597,0)</f>
        <v>0</v>
      </c>
      <c r="Q4597">
        <f>IF(Colin!$G4597&lt;$B$1,Colin!$I4597,0)</f>
        <v>0</v>
      </c>
    </row>
    <row r="4598" spans="12:17" x14ac:dyDescent="0.25">
      <c r="L4598">
        <f>IF(AND(Colin!$G4598=$B$1,Colin!$H4598=$C$3),Colin!$I4598,)</f>
        <v>0</v>
      </c>
      <c r="M4598">
        <f>IF(AND(Colin!$G4598=$B$1,Colin!$H4598&lt;=$C$3),Colin!$I4598,)</f>
        <v>0</v>
      </c>
      <c r="N4598">
        <f>IF(AND(Colin!$G4598=$B$2,Colin!$H4598=$C$3),Colin!$I4598,)</f>
        <v>0</v>
      </c>
      <c r="O4598">
        <f>IF(AND(Colin!$G4598=$B$2,Colin!$H4598&lt;=$C$3),Colin!$I4598,)</f>
        <v>0</v>
      </c>
      <c r="P4598">
        <f>IF(Colin!$G4598&lt;$B$2,Colin!$I4598,0)</f>
        <v>0</v>
      </c>
      <c r="Q4598">
        <f>IF(Colin!$G4598&lt;$B$1,Colin!$I4598,0)</f>
        <v>0</v>
      </c>
    </row>
    <row r="4599" spans="12:17" x14ac:dyDescent="0.25">
      <c r="L4599">
        <f>IF(AND(Colin!$G4599=$B$1,Colin!$H4599=$C$3),Colin!$I4599,)</f>
        <v>0</v>
      </c>
      <c r="M4599">
        <f>IF(AND(Colin!$G4599=$B$1,Colin!$H4599&lt;=$C$3),Colin!$I4599,)</f>
        <v>0</v>
      </c>
      <c r="N4599">
        <f>IF(AND(Colin!$G4599=$B$2,Colin!$H4599=$C$3),Colin!$I4599,)</f>
        <v>0</v>
      </c>
      <c r="O4599">
        <f>IF(AND(Colin!$G4599=$B$2,Colin!$H4599&lt;=$C$3),Colin!$I4599,)</f>
        <v>0</v>
      </c>
      <c r="P4599">
        <f>IF(Colin!$G4599&lt;$B$2,Colin!$I4599,0)</f>
        <v>0</v>
      </c>
      <c r="Q4599">
        <f>IF(Colin!$G4599&lt;$B$1,Colin!$I4599,0)</f>
        <v>0</v>
      </c>
    </row>
    <row r="4600" spans="12:17" x14ac:dyDescent="0.25">
      <c r="L4600">
        <f>IF(AND(Colin!$G4600=$B$1,Colin!$H4600=$C$3),Colin!$I4600,)</f>
        <v>0</v>
      </c>
      <c r="M4600">
        <f>IF(AND(Colin!$G4600=$B$1,Colin!$H4600&lt;=$C$3),Colin!$I4600,)</f>
        <v>0</v>
      </c>
      <c r="N4600">
        <f>IF(AND(Colin!$G4600=$B$2,Colin!$H4600=$C$3),Colin!$I4600,)</f>
        <v>0</v>
      </c>
      <c r="O4600">
        <f>IF(AND(Colin!$G4600=$B$2,Colin!$H4600&lt;=$C$3),Colin!$I4600,)</f>
        <v>0</v>
      </c>
      <c r="P4600">
        <f>IF(Colin!$G4600&lt;$B$2,Colin!$I4600,0)</f>
        <v>0</v>
      </c>
      <c r="Q4600">
        <f>IF(Colin!$G4600&lt;$B$1,Colin!$I4600,0)</f>
        <v>0</v>
      </c>
    </row>
    <row r="4601" spans="12:17" x14ac:dyDescent="0.25">
      <c r="L4601">
        <f>IF(AND(Colin!$G4601=$B$1,Colin!$H4601=$C$3),Colin!$I4601,)</f>
        <v>0</v>
      </c>
      <c r="M4601">
        <f>IF(AND(Colin!$G4601=$B$1,Colin!$H4601&lt;=$C$3),Colin!$I4601,)</f>
        <v>0</v>
      </c>
      <c r="N4601">
        <f>IF(AND(Colin!$G4601=$B$2,Colin!$H4601=$C$3),Colin!$I4601,)</f>
        <v>0</v>
      </c>
      <c r="O4601">
        <f>IF(AND(Colin!$G4601=$B$2,Colin!$H4601&lt;=$C$3),Colin!$I4601,)</f>
        <v>0</v>
      </c>
      <c r="P4601">
        <f>IF(Colin!$G4601&lt;$B$2,Colin!$I4601,0)</f>
        <v>0</v>
      </c>
      <c r="Q4601">
        <f>IF(Colin!$G4601&lt;$B$1,Colin!$I4601,0)</f>
        <v>0</v>
      </c>
    </row>
    <row r="4602" spans="12:17" x14ac:dyDescent="0.25">
      <c r="L4602">
        <f>IF(AND(Colin!$G4602=$B$1,Colin!$H4602=$C$3),Colin!$I4602,)</f>
        <v>0</v>
      </c>
      <c r="M4602">
        <f>IF(AND(Colin!$G4602=$B$1,Colin!$H4602&lt;=$C$3),Colin!$I4602,)</f>
        <v>0</v>
      </c>
      <c r="N4602">
        <f>IF(AND(Colin!$G4602=$B$2,Colin!$H4602=$C$3),Colin!$I4602,)</f>
        <v>0</v>
      </c>
      <c r="O4602">
        <f>IF(AND(Colin!$G4602=$B$2,Colin!$H4602&lt;=$C$3),Colin!$I4602,)</f>
        <v>0</v>
      </c>
      <c r="P4602">
        <f>IF(Colin!$G4602&lt;$B$2,Colin!$I4602,0)</f>
        <v>0</v>
      </c>
      <c r="Q4602">
        <f>IF(Colin!$G4602&lt;$B$1,Colin!$I4602,0)</f>
        <v>0</v>
      </c>
    </row>
    <row r="4603" spans="12:17" x14ac:dyDescent="0.25">
      <c r="L4603">
        <f>IF(AND(Colin!$G4603=$B$1,Colin!$H4603=$C$3),Colin!$I4603,)</f>
        <v>0</v>
      </c>
      <c r="M4603">
        <f>IF(AND(Colin!$G4603=$B$1,Colin!$H4603&lt;=$C$3),Colin!$I4603,)</f>
        <v>0</v>
      </c>
      <c r="N4603">
        <f>IF(AND(Colin!$G4603=$B$2,Colin!$H4603=$C$3),Colin!$I4603,)</f>
        <v>0</v>
      </c>
      <c r="O4603">
        <f>IF(AND(Colin!$G4603=$B$2,Colin!$H4603&lt;=$C$3),Colin!$I4603,)</f>
        <v>0</v>
      </c>
      <c r="P4603">
        <f>IF(Colin!$G4603&lt;$B$2,Colin!$I4603,0)</f>
        <v>0</v>
      </c>
      <c r="Q4603">
        <f>IF(Colin!$G4603&lt;$B$1,Colin!$I4603,0)</f>
        <v>0</v>
      </c>
    </row>
    <row r="4604" spans="12:17" x14ac:dyDescent="0.25">
      <c r="L4604">
        <f>IF(AND(Colin!$G4604=$B$1,Colin!$H4604=$C$3),Colin!$I4604,)</f>
        <v>0</v>
      </c>
      <c r="M4604">
        <f>IF(AND(Colin!$G4604=$B$1,Colin!$H4604&lt;=$C$3),Colin!$I4604,)</f>
        <v>0</v>
      </c>
      <c r="N4604">
        <f>IF(AND(Colin!$G4604=$B$2,Colin!$H4604=$C$3),Colin!$I4604,)</f>
        <v>0</v>
      </c>
      <c r="O4604">
        <f>IF(AND(Colin!$G4604=$B$2,Colin!$H4604&lt;=$C$3),Colin!$I4604,)</f>
        <v>0</v>
      </c>
      <c r="P4604">
        <f>IF(Colin!$G4604&lt;$B$2,Colin!$I4604,0)</f>
        <v>0</v>
      </c>
      <c r="Q4604">
        <f>IF(Colin!$G4604&lt;$B$1,Colin!$I4604,0)</f>
        <v>0</v>
      </c>
    </row>
    <row r="4605" spans="12:17" x14ac:dyDescent="0.25">
      <c r="L4605">
        <f>IF(AND(Colin!$G4605=$B$1,Colin!$H4605=$C$3),Colin!$I4605,)</f>
        <v>0</v>
      </c>
      <c r="M4605">
        <f>IF(AND(Colin!$G4605=$B$1,Colin!$H4605&lt;=$C$3),Colin!$I4605,)</f>
        <v>0</v>
      </c>
      <c r="N4605">
        <f>IF(AND(Colin!$G4605=$B$2,Colin!$H4605=$C$3),Colin!$I4605,)</f>
        <v>0</v>
      </c>
      <c r="O4605">
        <f>IF(AND(Colin!$G4605=$B$2,Colin!$H4605&lt;=$C$3),Colin!$I4605,)</f>
        <v>0</v>
      </c>
      <c r="P4605">
        <f>IF(Colin!$G4605&lt;$B$2,Colin!$I4605,0)</f>
        <v>0</v>
      </c>
      <c r="Q4605">
        <f>IF(Colin!$G4605&lt;$B$1,Colin!$I4605,0)</f>
        <v>0</v>
      </c>
    </row>
    <row r="4606" spans="12:17" x14ac:dyDescent="0.25">
      <c r="L4606">
        <f>IF(AND(Colin!$G4606=$B$1,Colin!$H4606=$C$3),Colin!$I4606,)</f>
        <v>0</v>
      </c>
      <c r="M4606">
        <f>IF(AND(Colin!$G4606=$B$1,Colin!$H4606&lt;=$C$3),Colin!$I4606,)</f>
        <v>0</v>
      </c>
      <c r="N4606">
        <f>IF(AND(Colin!$G4606=$B$2,Colin!$H4606=$C$3),Colin!$I4606,)</f>
        <v>0</v>
      </c>
      <c r="O4606">
        <f>IF(AND(Colin!$G4606=$B$2,Colin!$H4606&lt;=$C$3),Colin!$I4606,)</f>
        <v>0</v>
      </c>
      <c r="P4606">
        <f>IF(Colin!$G4606&lt;$B$2,Colin!$I4606,0)</f>
        <v>0</v>
      </c>
      <c r="Q4606">
        <f>IF(Colin!$G4606&lt;$B$1,Colin!$I4606,0)</f>
        <v>0</v>
      </c>
    </row>
    <row r="4607" spans="12:17" x14ac:dyDescent="0.25">
      <c r="L4607">
        <f>IF(AND(Colin!$G4607=$B$1,Colin!$H4607=$C$3),Colin!$I4607,)</f>
        <v>0</v>
      </c>
      <c r="M4607">
        <f>IF(AND(Colin!$G4607=$B$1,Colin!$H4607&lt;=$C$3),Colin!$I4607,)</f>
        <v>0</v>
      </c>
      <c r="N4607">
        <f>IF(AND(Colin!$G4607=$B$2,Colin!$H4607=$C$3),Colin!$I4607,)</f>
        <v>0</v>
      </c>
      <c r="O4607">
        <f>IF(AND(Colin!$G4607=$B$2,Colin!$H4607&lt;=$C$3),Colin!$I4607,)</f>
        <v>0</v>
      </c>
      <c r="P4607">
        <f>IF(Colin!$G4607&lt;$B$2,Colin!$I4607,0)</f>
        <v>0</v>
      </c>
      <c r="Q4607">
        <f>IF(Colin!$G4607&lt;$B$1,Colin!$I4607,0)</f>
        <v>0</v>
      </c>
    </row>
    <row r="4608" spans="12:17" x14ac:dyDescent="0.25">
      <c r="L4608">
        <f>IF(AND(Colin!$G4608=$B$1,Colin!$H4608=$C$3),Colin!$I4608,)</f>
        <v>0</v>
      </c>
      <c r="M4608">
        <f>IF(AND(Colin!$G4608=$B$1,Colin!$H4608&lt;=$C$3),Colin!$I4608,)</f>
        <v>0</v>
      </c>
      <c r="N4608">
        <f>IF(AND(Colin!$G4608=$B$2,Colin!$H4608=$C$3),Colin!$I4608,)</f>
        <v>0</v>
      </c>
      <c r="O4608">
        <f>IF(AND(Colin!$G4608=$B$2,Colin!$H4608&lt;=$C$3),Colin!$I4608,)</f>
        <v>0</v>
      </c>
      <c r="P4608">
        <f>IF(Colin!$G4608&lt;$B$2,Colin!$I4608,0)</f>
        <v>0</v>
      </c>
      <c r="Q4608">
        <f>IF(Colin!$G4608&lt;$B$1,Colin!$I4608,0)</f>
        <v>0</v>
      </c>
    </row>
    <row r="4609" spans="12:17" x14ac:dyDescent="0.25">
      <c r="L4609">
        <f>IF(AND(Colin!$G4609=$B$1,Colin!$H4609=$C$3),Colin!$I4609,)</f>
        <v>0</v>
      </c>
      <c r="M4609">
        <f>IF(AND(Colin!$G4609=$B$1,Colin!$H4609&lt;=$C$3),Colin!$I4609,)</f>
        <v>0</v>
      </c>
      <c r="N4609">
        <f>IF(AND(Colin!$G4609=$B$2,Colin!$H4609=$C$3),Colin!$I4609,)</f>
        <v>0</v>
      </c>
      <c r="O4609">
        <f>IF(AND(Colin!$G4609=$B$2,Colin!$H4609&lt;=$C$3),Colin!$I4609,)</f>
        <v>0</v>
      </c>
      <c r="P4609">
        <f>IF(Colin!$G4609&lt;$B$2,Colin!$I4609,0)</f>
        <v>0</v>
      </c>
      <c r="Q4609">
        <f>IF(Colin!$G4609&lt;$B$1,Colin!$I4609,0)</f>
        <v>0</v>
      </c>
    </row>
    <row r="4610" spans="12:17" x14ac:dyDescent="0.25">
      <c r="L4610">
        <f>IF(AND(Colin!$G4610=$B$1,Colin!$H4610=$C$3),Colin!$I4610,)</f>
        <v>0</v>
      </c>
      <c r="M4610">
        <f>IF(AND(Colin!$G4610=$B$1,Colin!$H4610&lt;=$C$3),Colin!$I4610,)</f>
        <v>0</v>
      </c>
      <c r="N4610">
        <f>IF(AND(Colin!$G4610=$B$2,Colin!$H4610=$C$3),Colin!$I4610,)</f>
        <v>0</v>
      </c>
      <c r="O4610">
        <f>IF(AND(Colin!$G4610=$B$2,Colin!$H4610&lt;=$C$3),Colin!$I4610,)</f>
        <v>0</v>
      </c>
      <c r="P4610">
        <f>IF(Colin!$G4610&lt;$B$2,Colin!$I4610,0)</f>
        <v>0</v>
      </c>
      <c r="Q4610">
        <f>IF(Colin!$G4610&lt;$B$1,Colin!$I4610,0)</f>
        <v>0</v>
      </c>
    </row>
    <row r="4611" spans="12:17" x14ac:dyDescent="0.25">
      <c r="L4611">
        <f>IF(AND(Colin!$G4611=$B$1,Colin!$H4611=$C$3),Colin!$I4611,)</f>
        <v>0</v>
      </c>
      <c r="M4611">
        <f>IF(AND(Colin!$G4611=$B$1,Colin!$H4611&lt;=$C$3),Colin!$I4611,)</f>
        <v>0</v>
      </c>
      <c r="N4611">
        <f>IF(AND(Colin!$G4611=$B$2,Colin!$H4611=$C$3),Colin!$I4611,)</f>
        <v>0</v>
      </c>
      <c r="O4611">
        <f>IF(AND(Colin!$G4611=$B$2,Colin!$H4611&lt;=$C$3),Colin!$I4611,)</f>
        <v>0</v>
      </c>
      <c r="P4611">
        <f>IF(Colin!$G4611&lt;$B$2,Colin!$I4611,0)</f>
        <v>0</v>
      </c>
      <c r="Q4611">
        <f>IF(Colin!$G4611&lt;$B$1,Colin!$I4611,0)</f>
        <v>0</v>
      </c>
    </row>
    <row r="4612" spans="12:17" x14ac:dyDescent="0.25">
      <c r="L4612">
        <f>IF(AND(Colin!$G4612=$B$1,Colin!$H4612=$C$3),Colin!$I4612,)</f>
        <v>0</v>
      </c>
      <c r="M4612">
        <f>IF(AND(Colin!$G4612=$B$1,Colin!$H4612&lt;=$C$3),Colin!$I4612,)</f>
        <v>0</v>
      </c>
      <c r="N4612">
        <f>IF(AND(Colin!$G4612=$B$2,Colin!$H4612=$C$3),Colin!$I4612,)</f>
        <v>0</v>
      </c>
      <c r="O4612">
        <f>IF(AND(Colin!$G4612=$B$2,Colin!$H4612&lt;=$C$3),Colin!$I4612,)</f>
        <v>0</v>
      </c>
      <c r="P4612">
        <f>IF(Colin!$G4612&lt;$B$2,Colin!$I4612,0)</f>
        <v>0</v>
      </c>
      <c r="Q4612">
        <f>IF(Colin!$G4612&lt;$B$1,Colin!$I4612,0)</f>
        <v>0</v>
      </c>
    </row>
    <row r="4613" spans="12:17" x14ac:dyDescent="0.25">
      <c r="L4613">
        <f>IF(AND(Colin!$G4613=$B$1,Colin!$H4613=$C$3),Colin!$I4613,)</f>
        <v>0</v>
      </c>
      <c r="M4613">
        <f>IF(AND(Colin!$G4613=$B$1,Colin!$H4613&lt;=$C$3),Colin!$I4613,)</f>
        <v>0</v>
      </c>
      <c r="N4613">
        <f>IF(AND(Colin!$G4613=$B$2,Colin!$H4613=$C$3),Colin!$I4613,)</f>
        <v>0</v>
      </c>
      <c r="O4613">
        <f>IF(AND(Colin!$G4613=$B$2,Colin!$H4613&lt;=$C$3),Colin!$I4613,)</f>
        <v>0</v>
      </c>
      <c r="P4613">
        <f>IF(Colin!$G4613&lt;$B$2,Colin!$I4613,0)</f>
        <v>0</v>
      </c>
      <c r="Q4613">
        <f>IF(Colin!$G4613&lt;$B$1,Colin!$I4613,0)</f>
        <v>0</v>
      </c>
    </row>
    <row r="4614" spans="12:17" x14ac:dyDescent="0.25">
      <c r="L4614">
        <f>IF(AND(Colin!$G4614=$B$1,Colin!$H4614=$C$3),Colin!$I4614,)</f>
        <v>0</v>
      </c>
      <c r="M4614">
        <f>IF(AND(Colin!$G4614=$B$1,Colin!$H4614&lt;=$C$3),Colin!$I4614,)</f>
        <v>0</v>
      </c>
      <c r="N4614">
        <f>IF(AND(Colin!$G4614=$B$2,Colin!$H4614=$C$3),Colin!$I4614,)</f>
        <v>0</v>
      </c>
      <c r="O4614">
        <f>IF(AND(Colin!$G4614=$B$2,Colin!$H4614&lt;=$C$3),Colin!$I4614,)</f>
        <v>0</v>
      </c>
      <c r="P4614">
        <f>IF(Colin!$G4614&lt;$B$2,Colin!$I4614,0)</f>
        <v>0</v>
      </c>
      <c r="Q4614">
        <f>IF(Colin!$G4614&lt;$B$1,Colin!$I4614,0)</f>
        <v>0</v>
      </c>
    </row>
    <row r="4615" spans="12:17" x14ac:dyDescent="0.25">
      <c r="L4615">
        <f>IF(AND(Colin!$G4615=$B$1,Colin!$H4615=$C$3),Colin!$I4615,)</f>
        <v>0</v>
      </c>
      <c r="M4615">
        <f>IF(AND(Colin!$G4615=$B$1,Colin!$H4615&lt;=$C$3),Colin!$I4615,)</f>
        <v>0</v>
      </c>
      <c r="N4615">
        <f>IF(AND(Colin!$G4615=$B$2,Colin!$H4615=$C$3),Colin!$I4615,)</f>
        <v>0</v>
      </c>
      <c r="O4615">
        <f>IF(AND(Colin!$G4615=$B$2,Colin!$H4615&lt;=$C$3),Colin!$I4615,)</f>
        <v>0</v>
      </c>
      <c r="P4615">
        <f>IF(Colin!$G4615&lt;$B$2,Colin!$I4615,0)</f>
        <v>0</v>
      </c>
      <c r="Q4615">
        <f>IF(Colin!$G4615&lt;$B$1,Colin!$I4615,0)</f>
        <v>0</v>
      </c>
    </row>
    <row r="4616" spans="12:17" x14ac:dyDescent="0.25">
      <c r="L4616">
        <f>IF(AND(Colin!$G4616=$B$1,Colin!$H4616=$C$3),Colin!$I4616,)</f>
        <v>0</v>
      </c>
      <c r="M4616">
        <f>IF(AND(Colin!$G4616=$B$1,Colin!$H4616&lt;=$C$3),Colin!$I4616,)</f>
        <v>0</v>
      </c>
      <c r="N4616">
        <f>IF(AND(Colin!$G4616=$B$2,Colin!$H4616=$C$3),Colin!$I4616,)</f>
        <v>0</v>
      </c>
      <c r="O4616">
        <f>IF(AND(Colin!$G4616=$B$2,Colin!$H4616&lt;=$C$3),Colin!$I4616,)</f>
        <v>0</v>
      </c>
      <c r="P4616">
        <f>IF(Colin!$G4616&lt;$B$2,Colin!$I4616,0)</f>
        <v>0</v>
      </c>
      <c r="Q4616">
        <f>IF(Colin!$G4616&lt;$B$1,Colin!$I4616,0)</f>
        <v>0</v>
      </c>
    </row>
    <row r="4617" spans="12:17" x14ac:dyDescent="0.25">
      <c r="L4617">
        <f>IF(AND(Colin!$G4617=$B$1,Colin!$H4617=$C$3),Colin!$I4617,)</f>
        <v>0</v>
      </c>
      <c r="M4617">
        <f>IF(AND(Colin!$G4617=$B$1,Colin!$H4617&lt;=$C$3),Colin!$I4617,)</f>
        <v>0</v>
      </c>
      <c r="N4617">
        <f>IF(AND(Colin!$G4617=$B$2,Colin!$H4617=$C$3),Colin!$I4617,)</f>
        <v>0</v>
      </c>
      <c r="O4617">
        <f>IF(AND(Colin!$G4617=$B$2,Colin!$H4617&lt;=$C$3),Colin!$I4617,)</f>
        <v>0</v>
      </c>
      <c r="P4617">
        <f>IF(Colin!$G4617&lt;$B$2,Colin!$I4617,0)</f>
        <v>0</v>
      </c>
      <c r="Q4617">
        <f>IF(Colin!$G4617&lt;$B$1,Colin!$I4617,0)</f>
        <v>0</v>
      </c>
    </row>
    <row r="4618" spans="12:17" x14ac:dyDescent="0.25">
      <c r="L4618">
        <f>IF(AND(Colin!$G4618=$B$1,Colin!$H4618=$C$3),Colin!$I4618,)</f>
        <v>0</v>
      </c>
      <c r="M4618">
        <f>IF(AND(Colin!$G4618=$B$1,Colin!$H4618&lt;=$C$3),Colin!$I4618,)</f>
        <v>0</v>
      </c>
      <c r="N4618">
        <f>IF(AND(Colin!$G4618=$B$2,Colin!$H4618=$C$3),Colin!$I4618,)</f>
        <v>0</v>
      </c>
      <c r="O4618">
        <f>IF(AND(Colin!$G4618=$B$2,Colin!$H4618&lt;=$C$3),Colin!$I4618,)</f>
        <v>0</v>
      </c>
      <c r="P4618">
        <f>IF(Colin!$G4618&lt;$B$2,Colin!$I4618,0)</f>
        <v>0</v>
      </c>
      <c r="Q4618">
        <f>IF(Colin!$G4618&lt;$B$1,Colin!$I4618,0)</f>
        <v>0</v>
      </c>
    </row>
    <row r="4619" spans="12:17" x14ac:dyDescent="0.25">
      <c r="L4619">
        <f>IF(AND(Colin!$G4619=$B$1,Colin!$H4619=$C$3),Colin!$I4619,)</f>
        <v>0</v>
      </c>
      <c r="M4619">
        <f>IF(AND(Colin!$G4619=$B$1,Colin!$H4619&lt;=$C$3),Colin!$I4619,)</f>
        <v>0</v>
      </c>
      <c r="N4619">
        <f>IF(AND(Colin!$G4619=$B$2,Colin!$H4619=$C$3),Colin!$I4619,)</f>
        <v>0</v>
      </c>
      <c r="O4619">
        <f>IF(AND(Colin!$G4619=$B$2,Colin!$H4619&lt;=$C$3),Colin!$I4619,)</f>
        <v>0</v>
      </c>
      <c r="P4619">
        <f>IF(Colin!$G4619&lt;$B$2,Colin!$I4619,0)</f>
        <v>0</v>
      </c>
      <c r="Q4619">
        <f>IF(Colin!$G4619&lt;$B$1,Colin!$I4619,0)</f>
        <v>0</v>
      </c>
    </row>
    <row r="4620" spans="12:17" x14ac:dyDescent="0.25">
      <c r="L4620">
        <f>IF(AND(Colin!$G4620=$B$1,Colin!$H4620=$C$3),Colin!$I4620,)</f>
        <v>0</v>
      </c>
      <c r="M4620">
        <f>IF(AND(Colin!$G4620=$B$1,Colin!$H4620&lt;=$C$3),Colin!$I4620,)</f>
        <v>0</v>
      </c>
      <c r="N4620">
        <f>IF(AND(Colin!$G4620=$B$2,Colin!$H4620=$C$3),Colin!$I4620,)</f>
        <v>0</v>
      </c>
      <c r="O4620">
        <f>IF(AND(Colin!$G4620=$B$2,Colin!$H4620&lt;=$C$3),Colin!$I4620,)</f>
        <v>0</v>
      </c>
      <c r="P4620">
        <f>IF(Colin!$G4620&lt;$B$2,Colin!$I4620,0)</f>
        <v>0</v>
      </c>
      <c r="Q4620">
        <f>IF(Colin!$G4620&lt;$B$1,Colin!$I4620,0)</f>
        <v>0</v>
      </c>
    </row>
    <row r="4621" spans="12:17" x14ac:dyDescent="0.25">
      <c r="L4621">
        <f>IF(AND(Colin!$G4621=$B$1,Colin!$H4621=$C$3),Colin!$I4621,)</f>
        <v>0</v>
      </c>
      <c r="M4621">
        <f>IF(AND(Colin!$G4621=$B$1,Colin!$H4621&lt;=$C$3),Colin!$I4621,)</f>
        <v>0</v>
      </c>
      <c r="N4621">
        <f>IF(AND(Colin!$G4621=$B$2,Colin!$H4621=$C$3),Colin!$I4621,)</f>
        <v>0</v>
      </c>
      <c r="O4621">
        <f>IF(AND(Colin!$G4621=$B$2,Colin!$H4621&lt;=$C$3),Colin!$I4621,)</f>
        <v>0</v>
      </c>
      <c r="P4621">
        <f>IF(Colin!$G4621&lt;$B$2,Colin!$I4621,0)</f>
        <v>0</v>
      </c>
      <c r="Q4621">
        <f>IF(Colin!$G4621&lt;$B$1,Colin!$I4621,0)</f>
        <v>0</v>
      </c>
    </row>
    <row r="4622" spans="12:17" x14ac:dyDescent="0.25">
      <c r="L4622">
        <f>IF(AND(Colin!$G4622=$B$1,Colin!$H4622=$C$3),Colin!$I4622,)</f>
        <v>0</v>
      </c>
      <c r="M4622">
        <f>IF(AND(Colin!$G4622=$B$1,Colin!$H4622&lt;=$C$3),Colin!$I4622,)</f>
        <v>0</v>
      </c>
      <c r="N4622">
        <f>IF(AND(Colin!$G4622=$B$2,Colin!$H4622=$C$3),Colin!$I4622,)</f>
        <v>0</v>
      </c>
      <c r="O4622">
        <f>IF(AND(Colin!$G4622=$B$2,Colin!$H4622&lt;=$C$3),Colin!$I4622,)</f>
        <v>0</v>
      </c>
      <c r="P4622">
        <f>IF(Colin!$G4622&lt;$B$2,Colin!$I4622,0)</f>
        <v>0</v>
      </c>
      <c r="Q4622">
        <f>IF(Colin!$G4622&lt;$B$1,Colin!$I4622,0)</f>
        <v>0</v>
      </c>
    </row>
    <row r="4623" spans="12:17" x14ac:dyDescent="0.25">
      <c r="L4623">
        <f>IF(AND(Colin!$G4623=$B$1,Colin!$H4623=$C$3),Colin!$I4623,)</f>
        <v>0</v>
      </c>
      <c r="M4623">
        <f>IF(AND(Colin!$G4623=$B$1,Colin!$H4623&lt;=$C$3),Colin!$I4623,)</f>
        <v>0</v>
      </c>
      <c r="N4623">
        <f>IF(AND(Colin!$G4623=$B$2,Colin!$H4623=$C$3),Colin!$I4623,)</f>
        <v>0</v>
      </c>
      <c r="O4623">
        <f>IF(AND(Colin!$G4623=$B$2,Colin!$H4623&lt;=$C$3),Colin!$I4623,)</f>
        <v>0</v>
      </c>
      <c r="P4623">
        <f>IF(Colin!$G4623&lt;$B$2,Colin!$I4623,0)</f>
        <v>0</v>
      </c>
      <c r="Q4623">
        <f>IF(Colin!$G4623&lt;$B$1,Colin!$I4623,0)</f>
        <v>0</v>
      </c>
    </row>
    <row r="4624" spans="12:17" x14ac:dyDescent="0.25">
      <c r="L4624">
        <f>IF(AND(Colin!$G4624=$B$1,Colin!$H4624=$C$3),Colin!$I4624,)</f>
        <v>0</v>
      </c>
      <c r="M4624">
        <f>IF(AND(Colin!$G4624=$B$1,Colin!$H4624&lt;=$C$3),Colin!$I4624,)</f>
        <v>0</v>
      </c>
      <c r="N4624">
        <f>IF(AND(Colin!$G4624=$B$2,Colin!$H4624=$C$3),Colin!$I4624,)</f>
        <v>0</v>
      </c>
      <c r="O4624">
        <f>IF(AND(Colin!$G4624=$B$2,Colin!$H4624&lt;=$C$3),Colin!$I4624,)</f>
        <v>0</v>
      </c>
      <c r="P4624">
        <f>IF(Colin!$G4624&lt;$B$2,Colin!$I4624,0)</f>
        <v>0</v>
      </c>
      <c r="Q4624">
        <f>IF(Colin!$G4624&lt;$B$1,Colin!$I4624,0)</f>
        <v>0</v>
      </c>
    </row>
    <row r="4625" spans="12:17" x14ac:dyDescent="0.25">
      <c r="L4625">
        <f>IF(AND(Colin!$G4625=$B$1,Colin!$H4625=$C$3),Colin!$I4625,)</f>
        <v>0</v>
      </c>
      <c r="M4625">
        <f>IF(AND(Colin!$G4625=$B$1,Colin!$H4625&lt;=$C$3),Colin!$I4625,)</f>
        <v>0</v>
      </c>
      <c r="N4625">
        <f>IF(AND(Colin!$G4625=$B$2,Colin!$H4625=$C$3),Colin!$I4625,)</f>
        <v>0</v>
      </c>
      <c r="O4625">
        <f>IF(AND(Colin!$G4625=$B$2,Colin!$H4625&lt;=$C$3),Colin!$I4625,)</f>
        <v>0</v>
      </c>
      <c r="P4625">
        <f>IF(Colin!$G4625&lt;$B$2,Colin!$I4625,0)</f>
        <v>0</v>
      </c>
      <c r="Q4625">
        <f>IF(Colin!$G4625&lt;$B$1,Colin!$I4625,0)</f>
        <v>0</v>
      </c>
    </row>
    <row r="4626" spans="12:17" x14ac:dyDescent="0.25">
      <c r="L4626">
        <f>IF(AND(Colin!$G4626=$B$1,Colin!$H4626=$C$3),Colin!$I4626,)</f>
        <v>0</v>
      </c>
      <c r="M4626">
        <f>IF(AND(Colin!$G4626=$B$1,Colin!$H4626&lt;=$C$3),Colin!$I4626,)</f>
        <v>0</v>
      </c>
      <c r="N4626">
        <f>IF(AND(Colin!$G4626=$B$2,Colin!$H4626=$C$3),Colin!$I4626,)</f>
        <v>0</v>
      </c>
      <c r="O4626">
        <f>IF(AND(Colin!$G4626=$B$2,Colin!$H4626&lt;=$C$3),Colin!$I4626,)</f>
        <v>0</v>
      </c>
      <c r="P4626">
        <f>IF(Colin!$G4626&lt;$B$2,Colin!$I4626,0)</f>
        <v>0</v>
      </c>
      <c r="Q4626">
        <f>IF(Colin!$G4626&lt;$B$1,Colin!$I4626,0)</f>
        <v>0</v>
      </c>
    </row>
    <row r="4627" spans="12:17" x14ac:dyDescent="0.25">
      <c r="L4627">
        <f>IF(AND(Colin!$G4627=$B$1,Colin!$H4627=$C$3),Colin!$I4627,)</f>
        <v>0</v>
      </c>
      <c r="M4627">
        <f>IF(AND(Colin!$G4627=$B$1,Colin!$H4627&lt;=$C$3),Colin!$I4627,)</f>
        <v>0</v>
      </c>
      <c r="N4627">
        <f>IF(AND(Colin!$G4627=$B$2,Colin!$H4627=$C$3),Colin!$I4627,)</f>
        <v>0</v>
      </c>
      <c r="O4627">
        <f>IF(AND(Colin!$G4627=$B$2,Colin!$H4627&lt;=$C$3),Colin!$I4627,)</f>
        <v>0</v>
      </c>
      <c r="P4627">
        <f>IF(Colin!$G4627&lt;$B$2,Colin!$I4627,0)</f>
        <v>0</v>
      </c>
      <c r="Q4627">
        <f>IF(Colin!$G4627&lt;$B$1,Colin!$I4627,0)</f>
        <v>0</v>
      </c>
    </row>
    <row r="4628" spans="12:17" x14ac:dyDescent="0.25">
      <c r="L4628">
        <f>IF(AND(Colin!$G4628=$B$1,Colin!$H4628=$C$3),Colin!$I4628,)</f>
        <v>0</v>
      </c>
      <c r="M4628">
        <f>IF(AND(Colin!$G4628=$B$1,Colin!$H4628&lt;=$C$3),Colin!$I4628,)</f>
        <v>0</v>
      </c>
      <c r="N4628">
        <f>IF(AND(Colin!$G4628=$B$2,Colin!$H4628=$C$3),Colin!$I4628,)</f>
        <v>0</v>
      </c>
      <c r="O4628">
        <f>IF(AND(Colin!$G4628=$B$2,Colin!$H4628&lt;=$C$3),Colin!$I4628,)</f>
        <v>0</v>
      </c>
      <c r="P4628">
        <f>IF(Colin!$G4628&lt;$B$2,Colin!$I4628,0)</f>
        <v>0</v>
      </c>
      <c r="Q4628">
        <f>IF(Colin!$G4628&lt;$B$1,Colin!$I4628,0)</f>
        <v>0</v>
      </c>
    </row>
    <row r="4629" spans="12:17" x14ac:dyDescent="0.25">
      <c r="L4629">
        <f>IF(AND(Colin!$G4629=$B$1,Colin!$H4629=$C$3),Colin!$I4629,)</f>
        <v>0</v>
      </c>
      <c r="M4629">
        <f>IF(AND(Colin!$G4629=$B$1,Colin!$H4629&lt;=$C$3),Colin!$I4629,)</f>
        <v>0</v>
      </c>
      <c r="N4629">
        <f>IF(AND(Colin!$G4629=$B$2,Colin!$H4629=$C$3),Colin!$I4629,)</f>
        <v>0</v>
      </c>
      <c r="O4629">
        <f>IF(AND(Colin!$G4629=$B$2,Colin!$H4629&lt;=$C$3),Colin!$I4629,)</f>
        <v>0</v>
      </c>
      <c r="P4629">
        <f>IF(Colin!$G4629&lt;$B$2,Colin!$I4629,0)</f>
        <v>0</v>
      </c>
      <c r="Q4629">
        <f>IF(Colin!$G4629&lt;$B$1,Colin!$I4629,0)</f>
        <v>0</v>
      </c>
    </row>
    <row r="4630" spans="12:17" x14ac:dyDescent="0.25">
      <c r="L4630">
        <f>IF(AND(Colin!$G4630=$B$1,Colin!$H4630=$C$3),Colin!$I4630,)</f>
        <v>0</v>
      </c>
      <c r="M4630">
        <f>IF(AND(Colin!$G4630=$B$1,Colin!$H4630&lt;=$C$3),Colin!$I4630,)</f>
        <v>0</v>
      </c>
      <c r="N4630">
        <f>IF(AND(Colin!$G4630=$B$2,Colin!$H4630=$C$3),Colin!$I4630,)</f>
        <v>0</v>
      </c>
      <c r="O4630">
        <f>IF(AND(Colin!$G4630=$B$2,Colin!$H4630&lt;=$C$3),Colin!$I4630,)</f>
        <v>0</v>
      </c>
      <c r="P4630">
        <f>IF(Colin!$G4630&lt;$B$2,Colin!$I4630,0)</f>
        <v>0</v>
      </c>
      <c r="Q4630">
        <f>IF(Colin!$G4630&lt;$B$1,Colin!$I4630,0)</f>
        <v>0</v>
      </c>
    </row>
    <row r="4631" spans="12:17" x14ac:dyDescent="0.25">
      <c r="L4631">
        <f>IF(AND(Colin!$G4631=$B$1,Colin!$H4631=$C$3),Colin!$I4631,)</f>
        <v>0</v>
      </c>
      <c r="M4631">
        <f>IF(AND(Colin!$G4631=$B$1,Colin!$H4631&lt;=$C$3),Colin!$I4631,)</f>
        <v>0</v>
      </c>
      <c r="N4631">
        <f>IF(AND(Colin!$G4631=$B$2,Colin!$H4631=$C$3),Colin!$I4631,)</f>
        <v>0</v>
      </c>
      <c r="O4631">
        <f>IF(AND(Colin!$G4631=$B$2,Colin!$H4631&lt;=$C$3),Colin!$I4631,)</f>
        <v>0</v>
      </c>
      <c r="P4631">
        <f>IF(Colin!$G4631&lt;$B$2,Colin!$I4631,0)</f>
        <v>0</v>
      </c>
      <c r="Q4631">
        <f>IF(Colin!$G4631&lt;$B$1,Colin!$I4631,0)</f>
        <v>0</v>
      </c>
    </row>
    <row r="4632" spans="12:17" x14ac:dyDescent="0.25">
      <c r="L4632">
        <f>IF(AND(Colin!$G4632=$B$1,Colin!$H4632=$C$3),Colin!$I4632,)</f>
        <v>0</v>
      </c>
      <c r="M4632">
        <f>IF(AND(Colin!$G4632=$B$1,Colin!$H4632&lt;=$C$3),Colin!$I4632,)</f>
        <v>0</v>
      </c>
      <c r="N4632">
        <f>IF(AND(Colin!$G4632=$B$2,Colin!$H4632=$C$3),Colin!$I4632,)</f>
        <v>0</v>
      </c>
      <c r="O4632">
        <f>IF(AND(Colin!$G4632=$B$2,Colin!$H4632&lt;=$C$3),Colin!$I4632,)</f>
        <v>0</v>
      </c>
      <c r="P4632">
        <f>IF(Colin!$G4632&lt;$B$2,Colin!$I4632,0)</f>
        <v>0</v>
      </c>
      <c r="Q4632">
        <f>IF(Colin!$G4632&lt;$B$1,Colin!$I4632,0)</f>
        <v>0</v>
      </c>
    </row>
    <row r="4633" spans="12:17" x14ac:dyDescent="0.25">
      <c r="L4633">
        <f>IF(AND(Colin!$G4633=$B$1,Colin!$H4633=$C$3),Colin!$I4633,)</f>
        <v>0</v>
      </c>
      <c r="M4633">
        <f>IF(AND(Colin!$G4633=$B$1,Colin!$H4633&lt;=$C$3),Colin!$I4633,)</f>
        <v>0</v>
      </c>
      <c r="N4633">
        <f>IF(AND(Colin!$G4633=$B$2,Colin!$H4633=$C$3),Colin!$I4633,)</f>
        <v>0</v>
      </c>
      <c r="O4633">
        <f>IF(AND(Colin!$G4633=$B$2,Colin!$H4633&lt;=$C$3),Colin!$I4633,)</f>
        <v>0</v>
      </c>
      <c r="P4633">
        <f>IF(Colin!$G4633&lt;$B$2,Colin!$I4633,0)</f>
        <v>0</v>
      </c>
      <c r="Q4633">
        <f>IF(Colin!$G4633&lt;$B$1,Colin!$I4633,0)</f>
        <v>0</v>
      </c>
    </row>
    <row r="4634" spans="12:17" x14ac:dyDescent="0.25">
      <c r="L4634">
        <f>IF(AND(Colin!$G4634=$B$1,Colin!$H4634=$C$3),Colin!$I4634,)</f>
        <v>0</v>
      </c>
      <c r="M4634">
        <f>IF(AND(Colin!$G4634=$B$1,Colin!$H4634&lt;=$C$3),Colin!$I4634,)</f>
        <v>0</v>
      </c>
      <c r="N4634">
        <f>IF(AND(Colin!$G4634=$B$2,Colin!$H4634=$C$3),Colin!$I4634,)</f>
        <v>0</v>
      </c>
      <c r="O4634">
        <f>IF(AND(Colin!$G4634=$B$2,Colin!$H4634&lt;=$C$3),Colin!$I4634,)</f>
        <v>0</v>
      </c>
      <c r="P4634">
        <f>IF(Colin!$G4634&lt;$B$2,Colin!$I4634,0)</f>
        <v>0</v>
      </c>
      <c r="Q4634">
        <f>IF(Colin!$G4634&lt;$B$1,Colin!$I4634,0)</f>
        <v>0</v>
      </c>
    </row>
    <row r="4635" spans="12:17" x14ac:dyDescent="0.25">
      <c r="L4635">
        <f>IF(AND(Colin!$G4635=$B$1,Colin!$H4635=$C$3),Colin!$I4635,)</f>
        <v>0</v>
      </c>
      <c r="M4635">
        <f>IF(AND(Colin!$G4635=$B$1,Colin!$H4635&lt;=$C$3),Colin!$I4635,)</f>
        <v>0</v>
      </c>
      <c r="N4635">
        <f>IF(AND(Colin!$G4635=$B$2,Colin!$H4635=$C$3),Colin!$I4635,)</f>
        <v>0</v>
      </c>
      <c r="O4635">
        <f>IF(AND(Colin!$G4635=$B$2,Colin!$H4635&lt;=$C$3),Colin!$I4635,)</f>
        <v>0</v>
      </c>
      <c r="P4635">
        <f>IF(Colin!$G4635&lt;$B$2,Colin!$I4635,0)</f>
        <v>0</v>
      </c>
      <c r="Q4635">
        <f>IF(Colin!$G4635&lt;$B$1,Colin!$I4635,0)</f>
        <v>0</v>
      </c>
    </row>
    <row r="4636" spans="12:17" x14ac:dyDescent="0.25">
      <c r="L4636">
        <f>IF(AND(Colin!$G4636=$B$1,Colin!$H4636=$C$3),Colin!$I4636,)</f>
        <v>0</v>
      </c>
      <c r="M4636">
        <f>IF(AND(Colin!$G4636=$B$1,Colin!$H4636&lt;=$C$3),Colin!$I4636,)</f>
        <v>0</v>
      </c>
      <c r="N4636">
        <f>IF(AND(Colin!$G4636=$B$2,Colin!$H4636=$C$3),Colin!$I4636,)</f>
        <v>0</v>
      </c>
      <c r="O4636">
        <f>IF(AND(Colin!$G4636=$B$2,Colin!$H4636&lt;=$C$3),Colin!$I4636,)</f>
        <v>0</v>
      </c>
      <c r="P4636">
        <f>IF(Colin!$G4636&lt;$B$2,Colin!$I4636,0)</f>
        <v>0</v>
      </c>
      <c r="Q4636">
        <f>IF(Colin!$G4636&lt;$B$1,Colin!$I4636,0)</f>
        <v>0</v>
      </c>
    </row>
    <row r="4637" spans="12:17" x14ac:dyDescent="0.25">
      <c r="L4637">
        <f>IF(AND(Colin!$G4637=$B$1,Colin!$H4637=$C$3),Colin!$I4637,)</f>
        <v>0</v>
      </c>
      <c r="M4637">
        <f>IF(AND(Colin!$G4637=$B$1,Colin!$H4637&lt;=$C$3),Colin!$I4637,)</f>
        <v>0</v>
      </c>
      <c r="N4637">
        <f>IF(AND(Colin!$G4637=$B$2,Colin!$H4637=$C$3),Colin!$I4637,)</f>
        <v>0</v>
      </c>
      <c r="O4637">
        <f>IF(AND(Colin!$G4637=$B$2,Colin!$H4637&lt;=$C$3),Colin!$I4637,)</f>
        <v>0</v>
      </c>
      <c r="P4637">
        <f>IF(Colin!$G4637&lt;$B$2,Colin!$I4637,0)</f>
        <v>0</v>
      </c>
      <c r="Q4637">
        <f>IF(Colin!$G4637&lt;$B$1,Colin!$I4637,0)</f>
        <v>0</v>
      </c>
    </row>
    <row r="4638" spans="12:17" x14ac:dyDescent="0.25">
      <c r="L4638">
        <f>IF(AND(Colin!$G4638=$B$1,Colin!$H4638=$C$3),Colin!$I4638,)</f>
        <v>0</v>
      </c>
      <c r="M4638">
        <f>IF(AND(Colin!$G4638=$B$1,Colin!$H4638&lt;=$C$3),Colin!$I4638,)</f>
        <v>0</v>
      </c>
      <c r="N4638">
        <f>IF(AND(Colin!$G4638=$B$2,Colin!$H4638=$C$3),Colin!$I4638,)</f>
        <v>0</v>
      </c>
      <c r="O4638">
        <f>IF(AND(Colin!$G4638=$B$2,Colin!$H4638&lt;=$C$3),Colin!$I4638,)</f>
        <v>0</v>
      </c>
      <c r="P4638">
        <f>IF(Colin!$G4638&lt;$B$2,Colin!$I4638,0)</f>
        <v>0</v>
      </c>
      <c r="Q4638">
        <f>IF(Colin!$G4638&lt;$B$1,Colin!$I4638,0)</f>
        <v>0</v>
      </c>
    </row>
    <row r="4639" spans="12:17" x14ac:dyDescent="0.25">
      <c r="L4639">
        <f>IF(AND(Colin!$G4639=$B$1,Colin!$H4639=$C$3),Colin!$I4639,)</f>
        <v>0</v>
      </c>
      <c r="M4639">
        <f>IF(AND(Colin!$G4639=$B$1,Colin!$H4639&lt;=$C$3),Colin!$I4639,)</f>
        <v>0</v>
      </c>
      <c r="N4639">
        <f>IF(AND(Colin!$G4639=$B$2,Colin!$H4639=$C$3),Colin!$I4639,)</f>
        <v>0</v>
      </c>
      <c r="O4639">
        <f>IF(AND(Colin!$G4639=$B$2,Colin!$H4639&lt;=$C$3),Colin!$I4639,)</f>
        <v>0</v>
      </c>
      <c r="P4639">
        <f>IF(Colin!$G4639&lt;$B$2,Colin!$I4639,0)</f>
        <v>0</v>
      </c>
      <c r="Q4639">
        <f>IF(Colin!$G4639&lt;$B$1,Colin!$I4639,0)</f>
        <v>0</v>
      </c>
    </row>
    <row r="4640" spans="12:17" x14ac:dyDescent="0.25">
      <c r="L4640">
        <f>IF(AND(Colin!$G4640=$B$1,Colin!$H4640=$C$3),Colin!$I4640,)</f>
        <v>0</v>
      </c>
      <c r="M4640">
        <f>IF(AND(Colin!$G4640=$B$1,Colin!$H4640&lt;=$C$3),Colin!$I4640,)</f>
        <v>0</v>
      </c>
      <c r="N4640">
        <f>IF(AND(Colin!$G4640=$B$2,Colin!$H4640=$C$3),Colin!$I4640,)</f>
        <v>0</v>
      </c>
      <c r="O4640">
        <f>IF(AND(Colin!$G4640=$B$2,Colin!$H4640&lt;=$C$3),Colin!$I4640,)</f>
        <v>0</v>
      </c>
      <c r="P4640">
        <f>IF(Colin!$G4640&lt;$B$2,Colin!$I4640,0)</f>
        <v>0</v>
      </c>
      <c r="Q4640">
        <f>IF(Colin!$G4640&lt;$B$1,Colin!$I4640,0)</f>
        <v>0</v>
      </c>
    </row>
    <row r="4641" spans="12:17" x14ac:dyDescent="0.25">
      <c r="L4641">
        <f>IF(AND(Colin!$G4641=$B$1,Colin!$H4641=$C$3),Colin!$I4641,)</f>
        <v>0</v>
      </c>
      <c r="M4641">
        <f>IF(AND(Colin!$G4641=$B$1,Colin!$H4641&lt;=$C$3),Colin!$I4641,)</f>
        <v>0</v>
      </c>
      <c r="N4641">
        <f>IF(AND(Colin!$G4641=$B$2,Colin!$H4641=$C$3),Colin!$I4641,)</f>
        <v>0</v>
      </c>
      <c r="O4641">
        <f>IF(AND(Colin!$G4641=$B$2,Colin!$H4641&lt;=$C$3),Colin!$I4641,)</f>
        <v>0</v>
      </c>
      <c r="P4641">
        <f>IF(Colin!$G4641&lt;$B$2,Colin!$I4641,0)</f>
        <v>0</v>
      </c>
      <c r="Q4641">
        <f>IF(Colin!$G4641&lt;$B$1,Colin!$I4641,0)</f>
        <v>0</v>
      </c>
    </row>
    <row r="4642" spans="12:17" x14ac:dyDescent="0.25">
      <c r="L4642">
        <f>IF(AND(Colin!$G4642=$B$1,Colin!$H4642=$C$3),Colin!$I4642,)</f>
        <v>0</v>
      </c>
      <c r="M4642">
        <f>IF(AND(Colin!$G4642=$B$1,Colin!$H4642&lt;=$C$3),Colin!$I4642,)</f>
        <v>0</v>
      </c>
      <c r="N4642">
        <f>IF(AND(Colin!$G4642=$B$2,Colin!$H4642=$C$3),Colin!$I4642,)</f>
        <v>0</v>
      </c>
      <c r="O4642">
        <f>IF(AND(Colin!$G4642=$B$2,Colin!$H4642&lt;=$C$3),Colin!$I4642,)</f>
        <v>0</v>
      </c>
      <c r="P4642">
        <f>IF(Colin!$G4642&lt;$B$2,Colin!$I4642,0)</f>
        <v>0</v>
      </c>
      <c r="Q4642">
        <f>IF(Colin!$G4642&lt;$B$1,Colin!$I4642,0)</f>
        <v>0</v>
      </c>
    </row>
    <row r="4643" spans="12:17" x14ac:dyDescent="0.25">
      <c r="L4643">
        <f>IF(AND(Colin!$G4643=$B$1,Colin!$H4643=$C$3),Colin!$I4643,)</f>
        <v>0</v>
      </c>
      <c r="M4643">
        <f>IF(AND(Colin!$G4643=$B$1,Colin!$H4643&lt;=$C$3),Colin!$I4643,)</f>
        <v>0</v>
      </c>
      <c r="N4643">
        <f>IF(AND(Colin!$G4643=$B$2,Colin!$H4643=$C$3),Colin!$I4643,)</f>
        <v>0</v>
      </c>
      <c r="O4643">
        <f>IF(AND(Colin!$G4643=$B$2,Colin!$H4643&lt;=$C$3),Colin!$I4643,)</f>
        <v>0</v>
      </c>
      <c r="P4643">
        <f>IF(Colin!$G4643&lt;$B$2,Colin!$I4643,0)</f>
        <v>0</v>
      </c>
      <c r="Q4643">
        <f>IF(Colin!$G4643&lt;$B$1,Colin!$I4643,0)</f>
        <v>0</v>
      </c>
    </row>
    <row r="4644" spans="12:17" x14ac:dyDescent="0.25">
      <c r="L4644">
        <f>IF(AND(Colin!$G4644=$B$1,Colin!$H4644=$C$3),Colin!$I4644,)</f>
        <v>0</v>
      </c>
      <c r="M4644">
        <f>IF(AND(Colin!$G4644=$B$1,Colin!$H4644&lt;=$C$3),Colin!$I4644,)</f>
        <v>0</v>
      </c>
      <c r="N4644">
        <f>IF(AND(Colin!$G4644=$B$2,Colin!$H4644=$C$3),Colin!$I4644,)</f>
        <v>0</v>
      </c>
      <c r="O4644">
        <f>IF(AND(Colin!$G4644=$B$2,Colin!$H4644&lt;=$C$3),Colin!$I4644,)</f>
        <v>0</v>
      </c>
      <c r="P4644">
        <f>IF(Colin!$G4644&lt;$B$2,Colin!$I4644,0)</f>
        <v>0</v>
      </c>
      <c r="Q4644">
        <f>IF(Colin!$G4644&lt;$B$1,Colin!$I4644,0)</f>
        <v>0</v>
      </c>
    </row>
    <row r="4645" spans="12:17" x14ac:dyDescent="0.25">
      <c r="L4645">
        <f>IF(AND(Colin!$G4645=$B$1,Colin!$H4645=$C$3),Colin!$I4645,)</f>
        <v>0</v>
      </c>
      <c r="M4645">
        <f>IF(AND(Colin!$G4645=$B$1,Colin!$H4645&lt;=$C$3),Colin!$I4645,)</f>
        <v>0</v>
      </c>
      <c r="N4645">
        <f>IF(AND(Colin!$G4645=$B$2,Colin!$H4645=$C$3),Colin!$I4645,)</f>
        <v>0</v>
      </c>
      <c r="O4645">
        <f>IF(AND(Colin!$G4645=$B$2,Colin!$H4645&lt;=$C$3),Colin!$I4645,)</f>
        <v>0</v>
      </c>
      <c r="P4645">
        <f>IF(Colin!$G4645&lt;$B$2,Colin!$I4645,0)</f>
        <v>0</v>
      </c>
      <c r="Q4645">
        <f>IF(Colin!$G4645&lt;$B$1,Colin!$I4645,0)</f>
        <v>0</v>
      </c>
    </row>
    <row r="4646" spans="12:17" x14ac:dyDescent="0.25">
      <c r="L4646">
        <f>IF(AND(Colin!$G4646=$B$1,Colin!$H4646=$C$3),Colin!$I4646,)</f>
        <v>0</v>
      </c>
      <c r="M4646">
        <f>IF(AND(Colin!$G4646=$B$1,Colin!$H4646&lt;=$C$3),Colin!$I4646,)</f>
        <v>0</v>
      </c>
      <c r="N4646">
        <f>IF(AND(Colin!$G4646=$B$2,Colin!$H4646=$C$3),Colin!$I4646,)</f>
        <v>0</v>
      </c>
      <c r="O4646">
        <f>IF(AND(Colin!$G4646=$B$2,Colin!$H4646&lt;=$C$3),Colin!$I4646,)</f>
        <v>0</v>
      </c>
      <c r="P4646">
        <f>IF(Colin!$G4646&lt;$B$2,Colin!$I4646,0)</f>
        <v>0</v>
      </c>
      <c r="Q4646">
        <f>IF(Colin!$G4646&lt;$B$1,Colin!$I4646,0)</f>
        <v>0</v>
      </c>
    </row>
    <row r="4647" spans="12:17" x14ac:dyDescent="0.25">
      <c r="L4647">
        <f>IF(AND(Colin!$G4647=$B$1,Colin!$H4647=$C$3),Colin!$I4647,)</f>
        <v>0</v>
      </c>
      <c r="M4647">
        <f>IF(AND(Colin!$G4647=$B$1,Colin!$H4647&lt;=$C$3),Colin!$I4647,)</f>
        <v>0</v>
      </c>
      <c r="N4647">
        <f>IF(AND(Colin!$G4647=$B$2,Colin!$H4647=$C$3),Colin!$I4647,)</f>
        <v>0</v>
      </c>
      <c r="O4647">
        <f>IF(AND(Colin!$G4647=$B$2,Colin!$H4647&lt;=$C$3),Colin!$I4647,)</f>
        <v>0</v>
      </c>
      <c r="P4647">
        <f>IF(Colin!$G4647&lt;$B$2,Colin!$I4647,0)</f>
        <v>0</v>
      </c>
      <c r="Q4647">
        <f>IF(Colin!$G4647&lt;$B$1,Colin!$I4647,0)</f>
        <v>0</v>
      </c>
    </row>
    <row r="4648" spans="12:17" x14ac:dyDescent="0.25">
      <c r="L4648">
        <f>IF(AND(Colin!$G4648=$B$1,Colin!$H4648=$C$3),Colin!$I4648,)</f>
        <v>0</v>
      </c>
      <c r="M4648">
        <f>IF(AND(Colin!$G4648=$B$1,Colin!$H4648&lt;=$C$3),Colin!$I4648,)</f>
        <v>0</v>
      </c>
      <c r="N4648">
        <f>IF(AND(Colin!$G4648=$B$2,Colin!$H4648=$C$3),Colin!$I4648,)</f>
        <v>0</v>
      </c>
      <c r="O4648">
        <f>IF(AND(Colin!$G4648=$B$2,Colin!$H4648&lt;=$C$3),Colin!$I4648,)</f>
        <v>0</v>
      </c>
      <c r="P4648">
        <f>IF(Colin!$G4648&lt;$B$2,Colin!$I4648,0)</f>
        <v>0</v>
      </c>
      <c r="Q4648">
        <f>IF(Colin!$G4648&lt;$B$1,Colin!$I4648,0)</f>
        <v>0</v>
      </c>
    </row>
    <row r="4649" spans="12:17" x14ac:dyDescent="0.25">
      <c r="L4649">
        <f>IF(AND(Colin!$G4649=$B$1,Colin!$H4649=$C$3),Colin!$I4649,)</f>
        <v>0</v>
      </c>
      <c r="M4649">
        <f>IF(AND(Colin!$G4649=$B$1,Colin!$H4649&lt;=$C$3),Colin!$I4649,)</f>
        <v>0</v>
      </c>
      <c r="N4649">
        <f>IF(AND(Colin!$G4649=$B$2,Colin!$H4649=$C$3),Colin!$I4649,)</f>
        <v>0</v>
      </c>
      <c r="O4649">
        <f>IF(AND(Colin!$G4649=$B$2,Colin!$H4649&lt;=$C$3),Colin!$I4649,)</f>
        <v>0</v>
      </c>
      <c r="P4649">
        <f>IF(Colin!$G4649&lt;$B$2,Colin!$I4649,0)</f>
        <v>0</v>
      </c>
      <c r="Q4649">
        <f>IF(Colin!$G4649&lt;$B$1,Colin!$I4649,0)</f>
        <v>0</v>
      </c>
    </row>
    <row r="4650" spans="12:17" x14ac:dyDescent="0.25">
      <c r="L4650">
        <f>IF(AND(Colin!$G4650=$B$1,Colin!$H4650=$C$3),Colin!$I4650,)</f>
        <v>0</v>
      </c>
      <c r="M4650">
        <f>IF(AND(Colin!$G4650=$B$1,Colin!$H4650&lt;=$C$3),Colin!$I4650,)</f>
        <v>0</v>
      </c>
      <c r="N4650">
        <f>IF(AND(Colin!$G4650=$B$2,Colin!$H4650=$C$3),Colin!$I4650,)</f>
        <v>0</v>
      </c>
      <c r="O4650">
        <f>IF(AND(Colin!$G4650=$B$2,Colin!$H4650&lt;=$C$3),Colin!$I4650,)</f>
        <v>0</v>
      </c>
      <c r="P4650">
        <f>IF(Colin!$G4650&lt;$B$2,Colin!$I4650,0)</f>
        <v>0</v>
      </c>
      <c r="Q4650">
        <f>IF(Colin!$G4650&lt;$B$1,Colin!$I4650,0)</f>
        <v>0</v>
      </c>
    </row>
    <row r="4651" spans="12:17" x14ac:dyDescent="0.25">
      <c r="L4651">
        <f>IF(AND(Colin!$G4651=$B$1,Colin!$H4651=$C$3),Colin!$I4651,)</f>
        <v>0</v>
      </c>
      <c r="M4651">
        <f>IF(AND(Colin!$G4651=$B$1,Colin!$H4651&lt;=$C$3),Colin!$I4651,)</f>
        <v>0</v>
      </c>
      <c r="N4651">
        <f>IF(AND(Colin!$G4651=$B$2,Colin!$H4651=$C$3),Colin!$I4651,)</f>
        <v>0</v>
      </c>
      <c r="O4651">
        <f>IF(AND(Colin!$G4651=$B$2,Colin!$H4651&lt;=$C$3),Colin!$I4651,)</f>
        <v>0</v>
      </c>
      <c r="P4651">
        <f>IF(Colin!$G4651&lt;$B$2,Colin!$I4651,0)</f>
        <v>0</v>
      </c>
      <c r="Q4651">
        <f>IF(Colin!$G4651&lt;$B$1,Colin!$I4651,0)</f>
        <v>0</v>
      </c>
    </row>
    <row r="4652" spans="12:17" x14ac:dyDescent="0.25">
      <c r="L4652">
        <f>IF(AND(Colin!$G4652=$B$1,Colin!$H4652=$C$3),Colin!$I4652,)</f>
        <v>0</v>
      </c>
      <c r="M4652">
        <f>IF(AND(Colin!$G4652=$B$1,Colin!$H4652&lt;=$C$3),Colin!$I4652,)</f>
        <v>0</v>
      </c>
      <c r="N4652">
        <f>IF(AND(Colin!$G4652=$B$2,Colin!$H4652=$C$3),Colin!$I4652,)</f>
        <v>0</v>
      </c>
      <c r="O4652">
        <f>IF(AND(Colin!$G4652=$B$2,Colin!$H4652&lt;=$C$3),Colin!$I4652,)</f>
        <v>0</v>
      </c>
      <c r="P4652">
        <f>IF(Colin!$G4652&lt;$B$2,Colin!$I4652,0)</f>
        <v>0</v>
      </c>
      <c r="Q4652">
        <f>IF(Colin!$G4652&lt;$B$1,Colin!$I4652,0)</f>
        <v>0</v>
      </c>
    </row>
    <row r="4653" spans="12:17" x14ac:dyDescent="0.25">
      <c r="L4653">
        <f>IF(AND(Colin!$G4653=$B$1,Colin!$H4653=$C$3),Colin!$I4653,)</f>
        <v>0</v>
      </c>
      <c r="M4653">
        <f>IF(AND(Colin!$G4653=$B$1,Colin!$H4653&lt;=$C$3),Colin!$I4653,)</f>
        <v>0</v>
      </c>
      <c r="N4653">
        <f>IF(AND(Colin!$G4653=$B$2,Colin!$H4653=$C$3),Colin!$I4653,)</f>
        <v>0</v>
      </c>
      <c r="O4653">
        <f>IF(AND(Colin!$G4653=$B$2,Colin!$H4653&lt;=$C$3),Colin!$I4653,)</f>
        <v>0</v>
      </c>
      <c r="P4653">
        <f>IF(Colin!$G4653&lt;$B$2,Colin!$I4653,0)</f>
        <v>0</v>
      </c>
      <c r="Q4653">
        <f>IF(Colin!$G4653&lt;$B$1,Colin!$I4653,0)</f>
        <v>0</v>
      </c>
    </row>
    <row r="4654" spans="12:17" x14ac:dyDescent="0.25">
      <c r="L4654">
        <f>IF(AND(Colin!$G4654=$B$1,Colin!$H4654=$C$3),Colin!$I4654,)</f>
        <v>0</v>
      </c>
      <c r="M4654">
        <f>IF(AND(Colin!$G4654=$B$1,Colin!$H4654&lt;=$C$3),Colin!$I4654,)</f>
        <v>0</v>
      </c>
      <c r="N4654">
        <f>IF(AND(Colin!$G4654=$B$2,Colin!$H4654=$C$3),Colin!$I4654,)</f>
        <v>0</v>
      </c>
      <c r="O4654">
        <f>IF(AND(Colin!$G4654=$B$2,Colin!$H4654&lt;=$C$3),Colin!$I4654,)</f>
        <v>0</v>
      </c>
      <c r="P4654">
        <f>IF(Colin!$G4654&lt;$B$2,Colin!$I4654,0)</f>
        <v>0</v>
      </c>
      <c r="Q4654">
        <f>IF(Colin!$G4654&lt;$B$1,Colin!$I4654,0)</f>
        <v>0</v>
      </c>
    </row>
    <row r="4655" spans="12:17" x14ac:dyDescent="0.25">
      <c r="L4655">
        <f>IF(AND(Colin!$G4655=$B$1,Colin!$H4655=$C$3),Colin!$I4655,)</f>
        <v>0</v>
      </c>
      <c r="M4655">
        <f>IF(AND(Colin!$G4655=$B$1,Colin!$H4655&lt;=$C$3),Colin!$I4655,)</f>
        <v>0</v>
      </c>
      <c r="N4655">
        <f>IF(AND(Colin!$G4655=$B$2,Colin!$H4655=$C$3),Colin!$I4655,)</f>
        <v>0</v>
      </c>
      <c r="O4655">
        <f>IF(AND(Colin!$G4655=$B$2,Colin!$H4655&lt;=$C$3),Colin!$I4655,)</f>
        <v>0</v>
      </c>
      <c r="P4655">
        <f>IF(Colin!$G4655&lt;$B$2,Colin!$I4655,0)</f>
        <v>0</v>
      </c>
      <c r="Q4655">
        <f>IF(Colin!$G4655&lt;$B$1,Colin!$I4655,0)</f>
        <v>0</v>
      </c>
    </row>
    <row r="4656" spans="12:17" x14ac:dyDescent="0.25">
      <c r="L4656">
        <f>IF(AND(Colin!$G4656=$B$1,Colin!$H4656=$C$3),Colin!$I4656,)</f>
        <v>0</v>
      </c>
      <c r="M4656">
        <f>IF(AND(Colin!$G4656=$B$1,Colin!$H4656&lt;=$C$3),Colin!$I4656,)</f>
        <v>0</v>
      </c>
      <c r="N4656">
        <f>IF(AND(Colin!$G4656=$B$2,Colin!$H4656=$C$3),Colin!$I4656,)</f>
        <v>0</v>
      </c>
      <c r="O4656">
        <f>IF(AND(Colin!$G4656=$B$2,Colin!$H4656&lt;=$C$3),Colin!$I4656,)</f>
        <v>0</v>
      </c>
      <c r="P4656">
        <f>IF(Colin!$G4656&lt;$B$2,Colin!$I4656,0)</f>
        <v>0</v>
      </c>
      <c r="Q4656">
        <f>IF(Colin!$G4656&lt;$B$1,Colin!$I4656,0)</f>
        <v>0</v>
      </c>
    </row>
    <row r="4657" spans="12:17" x14ac:dyDescent="0.25">
      <c r="L4657">
        <f>IF(AND(Colin!$G4657=$B$1,Colin!$H4657=$C$3),Colin!$I4657,)</f>
        <v>0</v>
      </c>
      <c r="M4657">
        <f>IF(AND(Colin!$G4657=$B$1,Colin!$H4657&lt;=$C$3),Colin!$I4657,)</f>
        <v>0</v>
      </c>
      <c r="N4657">
        <f>IF(AND(Colin!$G4657=$B$2,Colin!$H4657=$C$3),Colin!$I4657,)</f>
        <v>0</v>
      </c>
      <c r="O4657">
        <f>IF(AND(Colin!$G4657=$B$2,Colin!$H4657&lt;=$C$3),Colin!$I4657,)</f>
        <v>0</v>
      </c>
      <c r="P4657">
        <f>IF(Colin!$G4657&lt;$B$2,Colin!$I4657,0)</f>
        <v>0</v>
      </c>
      <c r="Q4657">
        <f>IF(Colin!$G4657&lt;$B$1,Colin!$I4657,0)</f>
        <v>0</v>
      </c>
    </row>
    <row r="4658" spans="12:17" x14ac:dyDescent="0.25">
      <c r="L4658">
        <f>IF(AND(Colin!$G4658=$B$1,Colin!$H4658=$C$3),Colin!$I4658,)</f>
        <v>0</v>
      </c>
      <c r="M4658">
        <f>IF(AND(Colin!$G4658=$B$1,Colin!$H4658&lt;=$C$3),Colin!$I4658,)</f>
        <v>0</v>
      </c>
      <c r="N4658">
        <f>IF(AND(Colin!$G4658=$B$2,Colin!$H4658=$C$3),Colin!$I4658,)</f>
        <v>0</v>
      </c>
      <c r="O4658">
        <f>IF(AND(Colin!$G4658=$B$2,Colin!$H4658&lt;=$C$3),Colin!$I4658,)</f>
        <v>0</v>
      </c>
      <c r="P4658">
        <f>IF(Colin!$G4658&lt;$B$2,Colin!$I4658,0)</f>
        <v>0</v>
      </c>
      <c r="Q4658">
        <f>IF(Colin!$G4658&lt;$B$1,Colin!$I4658,0)</f>
        <v>0</v>
      </c>
    </row>
    <row r="4659" spans="12:17" x14ac:dyDescent="0.25">
      <c r="L4659">
        <f>IF(AND(Colin!$G4659=$B$1,Colin!$H4659=$C$3),Colin!$I4659,)</f>
        <v>0</v>
      </c>
      <c r="M4659">
        <f>IF(AND(Colin!$G4659=$B$1,Colin!$H4659&lt;=$C$3),Colin!$I4659,)</f>
        <v>0</v>
      </c>
      <c r="N4659">
        <f>IF(AND(Colin!$G4659=$B$2,Colin!$H4659=$C$3),Colin!$I4659,)</f>
        <v>0</v>
      </c>
      <c r="O4659">
        <f>IF(AND(Colin!$G4659=$B$2,Colin!$H4659&lt;=$C$3),Colin!$I4659,)</f>
        <v>0</v>
      </c>
      <c r="P4659">
        <f>IF(Colin!$G4659&lt;$B$2,Colin!$I4659,0)</f>
        <v>0</v>
      </c>
      <c r="Q4659">
        <f>IF(Colin!$G4659&lt;$B$1,Colin!$I4659,0)</f>
        <v>0</v>
      </c>
    </row>
    <row r="4660" spans="12:17" x14ac:dyDescent="0.25">
      <c r="L4660">
        <f>IF(AND(Colin!$G4660=$B$1,Colin!$H4660=$C$3),Colin!$I4660,)</f>
        <v>0</v>
      </c>
      <c r="M4660">
        <f>IF(AND(Colin!$G4660=$B$1,Colin!$H4660&lt;=$C$3),Colin!$I4660,)</f>
        <v>0</v>
      </c>
      <c r="N4660">
        <f>IF(AND(Colin!$G4660=$B$2,Colin!$H4660=$C$3),Colin!$I4660,)</f>
        <v>0</v>
      </c>
      <c r="O4660">
        <f>IF(AND(Colin!$G4660=$B$2,Colin!$H4660&lt;=$C$3),Colin!$I4660,)</f>
        <v>0</v>
      </c>
      <c r="P4660">
        <f>IF(Colin!$G4660&lt;$B$2,Colin!$I4660,0)</f>
        <v>0</v>
      </c>
      <c r="Q4660">
        <f>IF(Colin!$G4660&lt;$B$1,Colin!$I4660,0)</f>
        <v>0</v>
      </c>
    </row>
    <row r="4661" spans="12:17" x14ac:dyDescent="0.25">
      <c r="L4661">
        <f>IF(AND(Colin!$G4661=$B$1,Colin!$H4661=$C$3),Colin!$I4661,)</f>
        <v>0</v>
      </c>
      <c r="M4661">
        <f>IF(AND(Colin!$G4661=$B$1,Colin!$H4661&lt;=$C$3),Colin!$I4661,)</f>
        <v>0</v>
      </c>
      <c r="N4661">
        <f>IF(AND(Colin!$G4661=$B$2,Colin!$H4661=$C$3),Colin!$I4661,)</f>
        <v>0</v>
      </c>
      <c r="O4661">
        <f>IF(AND(Colin!$G4661=$B$2,Colin!$H4661&lt;=$C$3),Colin!$I4661,)</f>
        <v>0</v>
      </c>
      <c r="P4661">
        <f>IF(Colin!$G4661&lt;$B$2,Colin!$I4661,0)</f>
        <v>0</v>
      </c>
      <c r="Q4661">
        <f>IF(Colin!$G4661&lt;$B$1,Colin!$I4661,0)</f>
        <v>0</v>
      </c>
    </row>
    <row r="4662" spans="12:17" x14ac:dyDescent="0.25">
      <c r="L4662">
        <f>IF(AND(Colin!$G4662=$B$1,Colin!$H4662=$C$3),Colin!$I4662,)</f>
        <v>0</v>
      </c>
      <c r="M4662">
        <f>IF(AND(Colin!$G4662=$B$1,Colin!$H4662&lt;=$C$3),Colin!$I4662,)</f>
        <v>0</v>
      </c>
      <c r="N4662">
        <f>IF(AND(Colin!$G4662=$B$2,Colin!$H4662=$C$3),Colin!$I4662,)</f>
        <v>0</v>
      </c>
      <c r="O4662">
        <f>IF(AND(Colin!$G4662=$B$2,Colin!$H4662&lt;=$C$3),Colin!$I4662,)</f>
        <v>0</v>
      </c>
      <c r="P4662">
        <f>IF(Colin!$G4662&lt;$B$2,Colin!$I4662,0)</f>
        <v>0</v>
      </c>
      <c r="Q4662">
        <f>IF(Colin!$G4662&lt;$B$1,Colin!$I4662,0)</f>
        <v>0</v>
      </c>
    </row>
    <row r="4663" spans="12:17" x14ac:dyDescent="0.25">
      <c r="L4663">
        <f>IF(AND(Colin!$G4663=$B$1,Colin!$H4663=$C$3),Colin!$I4663,)</f>
        <v>0</v>
      </c>
      <c r="M4663">
        <f>IF(AND(Colin!$G4663=$B$1,Colin!$H4663&lt;=$C$3),Colin!$I4663,)</f>
        <v>0</v>
      </c>
      <c r="N4663">
        <f>IF(AND(Colin!$G4663=$B$2,Colin!$H4663=$C$3),Colin!$I4663,)</f>
        <v>0</v>
      </c>
      <c r="O4663">
        <f>IF(AND(Colin!$G4663=$B$2,Colin!$H4663&lt;=$C$3),Colin!$I4663,)</f>
        <v>0</v>
      </c>
      <c r="P4663">
        <f>IF(Colin!$G4663&lt;$B$2,Colin!$I4663,0)</f>
        <v>0</v>
      </c>
      <c r="Q4663">
        <f>IF(Colin!$G4663&lt;$B$1,Colin!$I4663,0)</f>
        <v>0</v>
      </c>
    </row>
    <row r="4664" spans="12:17" x14ac:dyDescent="0.25">
      <c r="L4664">
        <f>IF(AND(Colin!$G4664=$B$1,Colin!$H4664=$C$3),Colin!$I4664,)</f>
        <v>0</v>
      </c>
      <c r="M4664">
        <f>IF(AND(Colin!$G4664=$B$1,Colin!$H4664&lt;=$C$3),Colin!$I4664,)</f>
        <v>0</v>
      </c>
      <c r="N4664">
        <f>IF(AND(Colin!$G4664=$B$2,Colin!$H4664=$C$3),Colin!$I4664,)</f>
        <v>0</v>
      </c>
      <c r="O4664">
        <f>IF(AND(Colin!$G4664=$B$2,Colin!$H4664&lt;=$C$3),Colin!$I4664,)</f>
        <v>0</v>
      </c>
      <c r="P4664">
        <f>IF(Colin!$G4664&lt;$B$2,Colin!$I4664,0)</f>
        <v>0</v>
      </c>
      <c r="Q4664">
        <f>IF(Colin!$G4664&lt;$B$1,Colin!$I4664,0)</f>
        <v>0</v>
      </c>
    </row>
    <row r="4665" spans="12:17" x14ac:dyDescent="0.25">
      <c r="L4665">
        <f>IF(AND(Colin!$G4665=$B$1,Colin!$H4665=$C$3),Colin!$I4665,)</f>
        <v>0</v>
      </c>
      <c r="M4665">
        <f>IF(AND(Colin!$G4665=$B$1,Colin!$H4665&lt;=$C$3),Colin!$I4665,)</f>
        <v>0</v>
      </c>
      <c r="N4665">
        <f>IF(AND(Colin!$G4665=$B$2,Colin!$H4665=$C$3),Colin!$I4665,)</f>
        <v>0</v>
      </c>
      <c r="O4665">
        <f>IF(AND(Colin!$G4665=$B$2,Colin!$H4665&lt;=$C$3),Colin!$I4665,)</f>
        <v>0</v>
      </c>
      <c r="P4665">
        <f>IF(Colin!$G4665&lt;$B$2,Colin!$I4665,0)</f>
        <v>0</v>
      </c>
      <c r="Q4665">
        <f>IF(Colin!$G4665&lt;$B$1,Colin!$I4665,0)</f>
        <v>0</v>
      </c>
    </row>
    <row r="4666" spans="12:17" x14ac:dyDescent="0.25">
      <c r="L4666">
        <f>IF(AND(Colin!$G4666=$B$1,Colin!$H4666=$C$3),Colin!$I4666,)</f>
        <v>0</v>
      </c>
      <c r="M4666">
        <f>IF(AND(Colin!$G4666=$B$1,Colin!$H4666&lt;=$C$3),Colin!$I4666,)</f>
        <v>0</v>
      </c>
      <c r="N4666">
        <f>IF(AND(Colin!$G4666=$B$2,Colin!$H4666=$C$3),Colin!$I4666,)</f>
        <v>0</v>
      </c>
      <c r="O4666">
        <f>IF(AND(Colin!$G4666=$B$2,Colin!$H4666&lt;=$C$3),Colin!$I4666,)</f>
        <v>0</v>
      </c>
      <c r="P4666">
        <f>IF(Colin!$G4666&lt;$B$2,Colin!$I4666,0)</f>
        <v>0</v>
      </c>
      <c r="Q4666">
        <f>IF(Colin!$G4666&lt;$B$1,Colin!$I4666,0)</f>
        <v>0</v>
      </c>
    </row>
    <row r="4667" spans="12:17" x14ac:dyDescent="0.25">
      <c r="L4667">
        <f>IF(AND(Colin!$G4667=$B$1,Colin!$H4667=$C$3),Colin!$I4667,)</f>
        <v>0</v>
      </c>
      <c r="M4667">
        <f>IF(AND(Colin!$G4667=$B$1,Colin!$H4667&lt;=$C$3),Colin!$I4667,)</f>
        <v>0</v>
      </c>
      <c r="N4667">
        <f>IF(AND(Colin!$G4667=$B$2,Colin!$H4667=$C$3),Colin!$I4667,)</f>
        <v>0</v>
      </c>
      <c r="O4667">
        <f>IF(AND(Colin!$G4667=$B$2,Colin!$H4667&lt;=$C$3),Colin!$I4667,)</f>
        <v>0</v>
      </c>
      <c r="P4667">
        <f>IF(Colin!$G4667&lt;$B$2,Colin!$I4667,0)</f>
        <v>0</v>
      </c>
      <c r="Q4667">
        <f>IF(Colin!$G4667&lt;$B$1,Colin!$I4667,0)</f>
        <v>0</v>
      </c>
    </row>
    <row r="4668" spans="12:17" x14ac:dyDescent="0.25">
      <c r="L4668">
        <f>IF(AND(Colin!$G4668=$B$1,Colin!$H4668=$C$3),Colin!$I4668,)</f>
        <v>0</v>
      </c>
      <c r="M4668">
        <f>IF(AND(Colin!$G4668=$B$1,Colin!$H4668&lt;=$C$3),Colin!$I4668,)</f>
        <v>0</v>
      </c>
      <c r="N4668">
        <f>IF(AND(Colin!$G4668=$B$2,Colin!$H4668=$C$3),Colin!$I4668,)</f>
        <v>0</v>
      </c>
      <c r="O4668">
        <f>IF(AND(Colin!$G4668=$B$2,Colin!$H4668&lt;=$C$3),Colin!$I4668,)</f>
        <v>0</v>
      </c>
      <c r="P4668">
        <f>IF(Colin!$G4668&lt;$B$2,Colin!$I4668,0)</f>
        <v>0</v>
      </c>
      <c r="Q4668">
        <f>IF(Colin!$G4668&lt;$B$1,Colin!$I4668,0)</f>
        <v>0</v>
      </c>
    </row>
    <row r="4669" spans="12:17" x14ac:dyDescent="0.25">
      <c r="L4669">
        <f>IF(AND(Colin!$G4669=$B$1,Colin!$H4669=$C$3),Colin!$I4669,)</f>
        <v>0</v>
      </c>
      <c r="M4669">
        <f>IF(AND(Colin!$G4669=$B$1,Colin!$H4669&lt;=$C$3),Colin!$I4669,)</f>
        <v>0</v>
      </c>
      <c r="N4669">
        <f>IF(AND(Colin!$G4669=$B$2,Colin!$H4669=$C$3),Colin!$I4669,)</f>
        <v>0</v>
      </c>
      <c r="O4669">
        <f>IF(AND(Colin!$G4669=$B$2,Colin!$H4669&lt;=$C$3),Colin!$I4669,)</f>
        <v>0</v>
      </c>
      <c r="P4669">
        <f>IF(Colin!$G4669&lt;$B$2,Colin!$I4669,0)</f>
        <v>0</v>
      </c>
      <c r="Q4669">
        <f>IF(Colin!$G4669&lt;$B$1,Colin!$I4669,0)</f>
        <v>0</v>
      </c>
    </row>
    <row r="4670" spans="12:17" x14ac:dyDescent="0.25">
      <c r="L4670">
        <f>IF(AND(Colin!$G4670=$B$1,Colin!$H4670=$C$3),Colin!$I4670,)</f>
        <v>0</v>
      </c>
      <c r="M4670">
        <f>IF(AND(Colin!$G4670=$B$1,Colin!$H4670&lt;=$C$3),Colin!$I4670,)</f>
        <v>0</v>
      </c>
      <c r="N4670">
        <f>IF(AND(Colin!$G4670=$B$2,Colin!$H4670=$C$3),Colin!$I4670,)</f>
        <v>0</v>
      </c>
      <c r="O4670">
        <f>IF(AND(Colin!$G4670=$B$2,Colin!$H4670&lt;=$C$3),Colin!$I4670,)</f>
        <v>0</v>
      </c>
      <c r="P4670">
        <f>IF(Colin!$G4670&lt;$B$2,Colin!$I4670,0)</f>
        <v>0</v>
      </c>
      <c r="Q4670">
        <f>IF(Colin!$G4670&lt;$B$1,Colin!$I4670,0)</f>
        <v>0</v>
      </c>
    </row>
    <row r="4671" spans="12:17" x14ac:dyDescent="0.25">
      <c r="L4671">
        <f>IF(AND(Colin!$G4671=$B$1,Colin!$H4671=$C$3),Colin!$I4671,)</f>
        <v>0</v>
      </c>
      <c r="M4671">
        <f>IF(AND(Colin!$G4671=$B$1,Colin!$H4671&lt;=$C$3),Colin!$I4671,)</f>
        <v>0</v>
      </c>
      <c r="N4671">
        <f>IF(AND(Colin!$G4671=$B$2,Colin!$H4671=$C$3),Colin!$I4671,)</f>
        <v>0</v>
      </c>
      <c r="O4671">
        <f>IF(AND(Colin!$G4671=$B$2,Colin!$H4671&lt;=$C$3),Colin!$I4671,)</f>
        <v>0</v>
      </c>
      <c r="P4671">
        <f>IF(Colin!$G4671&lt;$B$2,Colin!$I4671,0)</f>
        <v>0</v>
      </c>
      <c r="Q4671">
        <f>IF(Colin!$G4671&lt;$B$1,Colin!$I4671,0)</f>
        <v>0</v>
      </c>
    </row>
    <row r="4672" spans="12:17" x14ac:dyDescent="0.25">
      <c r="L4672">
        <f>IF(AND(Colin!$G4672=$B$1,Colin!$H4672=$C$3),Colin!$I4672,)</f>
        <v>0</v>
      </c>
      <c r="M4672">
        <f>IF(AND(Colin!$G4672=$B$1,Colin!$H4672&lt;=$C$3),Colin!$I4672,)</f>
        <v>0</v>
      </c>
      <c r="N4672">
        <f>IF(AND(Colin!$G4672=$B$2,Colin!$H4672=$C$3),Colin!$I4672,)</f>
        <v>0</v>
      </c>
      <c r="O4672">
        <f>IF(AND(Colin!$G4672=$B$2,Colin!$H4672&lt;=$C$3),Colin!$I4672,)</f>
        <v>0</v>
      </c>
      <c r="P4672">
        <f>IF(Colin!$G4672&lt;$B$2,Colin!$I4672,0)</f>
        <v>0</v>
      </c>
      <c r="Q4672">
        <f>IF(Colin!$G4672&lt;$B$1,Colin!$I4672,0)</f>
        <v>0</v>
      </c>
    </row>
    <row r="4673" spans="12:17" x14ac:dyDescent="0.25">
      <c r="L4673">
        <f>IF(AND(Colin!$G4673=$B$1,Colin!$H4673=$C$3),Colin!$I4673,)</f>
        <v>0</v>
      </c>
      <c r="M4673">
        <f>IF(AND(Colin!$G4673=$B$1,Colin!$H4673&lt;=$C$3),Colin!$I4673,)</f>
        <v>0</v>
      </c>
      <c r="N4673">
        <f>IF(AND(Colin!$G4673=$B$2,Colin!$H4673=$C$3),Colin!$I4673,)</f>
        <v>0</v>
      </c>
      <c r="O4673">
        <f>IF(AND(Colin!$G4673=$B$2,Colin!$H4673&lt;=$C$3),Colin!$I4673,)</f>
        <v>0</v>
      </c>
      <c r="P4673">
        <f>IF(Colin!$G4673&lt;$B$2,Colin!$I4673,0)</f>
        <v>0</v>
      </c>
      <c r="Q4673">
        <f>IF(Colin!$G4673&lt;$B$1,Colin!$I4673,0)</f>
        <v>0</v>
      </c>
    </row>
    <row r="4674" spans="12:17" x14ac:dyDescent="0.25">
      <c r="L4674">
        <f>IF(AND(Colin!$G4674=$B$1,Colin!$H4674=$C$3),Colin!$I4674,)</f>
        <v>0</v>
      </c>
      <c r="M4674">
        <f>IF(AND(Colin!$G4674=$B$1,Colin!$H4674&lt;=$C$3),Colin!$I4674,)</f>
        <v>0</v>
      </c>
      <c r="N4674">
        <f>IF(AND(Colin!$G4674=$B$2,Colin!$H4674=$C$3),Colin!$I4674,)</f>
        <v>0</v>
      </c>
      <c r="O4674">
        <f>IF(AND(Colin!$G4674=$B$2,Colin!$H4674&lt;=$C$3),Colin!$I4674,)</f>
        <v>0</v>
      </c>
      <c r="P4674">
        <f>IF(Colin!$G4674&lt;$B$2,Colin!$I4674,0)</f>
        <v>0</v>
      </c>
      <c r="Q4674">
        <f>IF(Colin!$G4674&lt;$B$1,Colin!$I4674,0)</f>
        <v>0</v>
      </c>
    </row>
    <row r="4675" spans="12:17" x14ac:dyDescent="0.25">
      <c r="L4675">
        <f>IF(AND(Colin!$G4675=$B$1,Colin!$H4675=$C$3),Colin!$I4675,)</f>
        <v>0</v>
      </c>
      <c r="M4675">
        <f>IF(AND(Colin!$G4675=$B$1,Colin!$H4675&lt;=$C$3),Colin!$I4675,)</f>
        <v>0</v>
      </c>
      <c r="N4675">
        <f>IF(AND(Colin!$G4675=$B$2,Colin!$H4675=$C$3),Colin!$I4675,)</f>
        <v>0</v>
      </c>
      <c r="O4675">
        <f>IF(AND(Colin!$G4675=$B$2,Colin!$H4675&lt;=$C$3),Colin!$I4675,)</f>
        <v>0</v>
      </c>
      <c r="P4675">
        <f>IF(Colin!$G4675&lt;$B$2,Colin!$I4675,0)</f>
        <v>0</v>
      </c>
      <c r="Q4675">
        <f>IF(Colin!$G4675&lt;$B$1,Colin!$I4675,0)</f>
        <v>0</v>
      </c>
    </row>
    <row r="4676" spans="12:17" x14ac:dyDescent="0.25">
      <c r="L4676">
        <f>IF(AND(Colin!$G4676=$B$1,Colin!$H4676=$C$3),Colin!$I4676,)</f>
        <v>0</v>
      </c>
      <c r="M4676">
        <f>IF(AND(Colin!$G4676=$B$1,Colin!$H4676&lt;=$C$3),Colin!$I4676,)</f>
        <v>0</v>
      </c>
      <c r="N4676">
        <f>IF(AND(Colin!$G4676=$B$2,Colin!$H4676=$C$3),Colin!$I4676,)</f>
        <v>0</v>
      </c>
      <c r="O4676">
        <f>IF(AND(Colin!$G4676=$B$2,Colin!$H4676&lt;=$C$3),Colin!$I4676,)</f>
        <v>0</v>
      </c>
      <c r="P4676">
        <f>IF(Colin!$G4676&lt;$B$2,Colin!$I4676,0)</f>
        <v>0</v>
      </c>
      <c r="Q4676">
        <f>IF(Colin!$G4676&lt;$B$1,Colin!$I4676,0)</f>
        <v>0</v>
      </c>
    </row>
    <row r="4677" spans="12:17" x14ac:dyDescent="0.25">
      <c r="L4677">
        <f>IF(AND(Colin!$G4677=$B$1,Colin!$H4677=$C$3),Colin!$I4677,)</f>
        <v>0</v>
      </c>
      <c r="M4677">
        <f>IF(AND(Colin!$G4677=$B$1,Colin!$H4677&lt;=$C$3),Colin!$I4677,)</f>
        <v>0</v>
      </c>
      <c r="N4677">
        <f>IF(AND(Colin!$G4677=$B$2,Colin!$H4677=$C$3),Colin!$I4677,)</f>
        <v>0</v>
      </c>
      <c r="O4677">
        <f>IF(AND(Colin!$G4677=$B$2,Colin!$H4677&lt;=$C$3),Colin!$I4677,)</f>
        <v>0</v>
      </c>
      <c r="P4677">
        <f>IF(Colin!$G4677&lt;$B$2,Colin!$I4677,0)</f>
        <v>0</v>
      </c>
      <c r="Q4677">
        <f>IF(Colin!$G4677&lt;$B$1,Colin!$I4677,0)</f>
        <v>0</v>
      </c>
    </row>
    <row r="4678" spans="12:17" x14ac:dyDescent="0.25">
      <c r="L4678">
        <f>IF(AND(Colin!$G4678=$B$1,Colin!$H4678=$C$3),Colin!$I4678,)</f>
        <v>0</v>
      </c>
      <c r="M4678">
        <f>IF(AND(Colin!$G4678=$B$1,Colin!$H4678&lt;=$C$3),Colin!$I4678,)</f>
        <v>0</v>
      </c>
      <c r="N4678">
        <f>IF(AND(Colin!$G4678=$B$2,Colin!$H4678=$C$3),Colin!$I4678,)</f>
        <v>0</v>
      </c>
      <c r="O4678">
        <f>IF(AND(Colin!$G4678=$B$2,Colin!$H4678&lt;=$C$3),Colin!$I4678,)</f>
        <v>0</v>
      </c>
      <c r="P4678">
        <f>IF(Colin!$G4678&lt;$B$2,Colin!$I4678,0)</f>
        <v>0</v>
      </c>
      <c r="Q4678">
        <f>IF(Colin!$G4678&lt;$B$1,Colin!$I4678,0)</f>
        <v>0</v>
      </c>
    </row>
    <row r="4679" spans="12:17" x14ac:dyDescent="0.25">
      <c r="L4679">
        <f>IF(AND(Colin!$G4679=$B$1,Colin!$H4679=$C$3),Colin!$I4679,)</f>
        <v>0</v>
      </c>
      <c r="M4679">
        <f>IF(AND(Colin!$G4679=$B$1,Colin!$H4679&lt;=$C$3),Colin!$I4679,)</f>
        <v>0</v>
      </c>
      <c r="N4679">
        <f>IF(AND(Colin!$G4679=$B$2,Colin!$H4679=$C$3),Colin!$I4679,)</f>
        <v>0</v>
      </c>
      <c r="O4679">
        <f>IF(AND(Colin!$G4679=$B$2,Colin!$H4679&lt;=$C$3),Colin!$I4679,)</f>
        <v>0</v>
      </c>
      <c r="P4679">
        <f>IF(Colin!$G4679&lt;$B$2,Colin!$I4679,0)</f>
        <v>0</v>
      </c>
      <c r="Q4679">
        <f>IF(Colin!$G4679&lt;$B$1,Colin!$I4679,0)</f>
        <v>0</v>
      </c>
    </row>
    <row r="4680" spans="12:17" x14ac:dyDescent="0.25">
      <c r="L4680">
        <f>IF(AND(Colin!$G4680=$B$1,Colin!$H4680=$C$3),Colin!$I4680,)</f>
        <v>0</v>
      </c>
      <c r="M4680">
        <f>IF(AND(Colin!$G4680=$B$1,Colin!$H4680&lt;=$C$3),Colin!$I4680,)</f>
        <v>0</v>
      </c>
      <c r="N4680">
        <f>IF(AND(Colin!$G4680=$B$2,Colin!$H4680=$C$3),Colin!$I4680,)</f>
        <v>0</v>
      </c>
      <c r="O4680">
        <f>IF(AND(Colin!$G4680=$B$2,Colin!$H4680&lt;=$C$3),Colin!$I4680,)</f>
        <v>0</v>
      </c>
      <c r="P4680">
        <f>IF(Colin!$G4680&lt;$B$2,Colin!$I4680,0)</f>
        <v>0</v>
      </c>
      <c r="Q4680">
        <f>IF(Colin!$G4680&lt;$B$1,Colin!$I4680,0)</f>
        <v>0</v>
      </c>
    </row>
    <row r="4681" spans="12:17" x14ac:dyDescent="0.25">
      <c r="L4681">
        <f>IF(AND(Colin!$G4681=$B$1,Colin!$H4681=$C$3),Colin!$I4681,)</f>
        <v>0</v>
      </c>
      <c r="M4681">
        <f>IF(AND(Colin!$G4681=$B$1,Colin!$H4681&lt;=$C$3),Colin!$I4681,)</f>
        <v>0</v>
      </c>
      <c r="N4681">
        <f>IF(AND(Colin!$G4681=$B$2,Colin!$H4681=$C$3),Colin!$I4681,)</f>
        <v>0</v>
      </c>
      <c r="O4681">
        <f>IF(AND(Colin!$G4681=$B$2,Colin!$H4681&lt;=$C$3),Colin!$I4681,)</f>
        <v>0</v>
      </c>
      <c r="P4681">
        <f>IF(Colin!$G4681&lt;$B$2,Colin!$I4681,0)</f>
        <v>0</v>
      </c>
      <c r="Q4681">
        <f>IF(Colin!$G4681&lt;$B$1,Colin!$I4681,0)</f>
        <v>0</v>
      </c>
    </row>
    <row r="4682" spans="12:17" x14ac:dyDescent="0.25">
      <c r="L4682">
        <f>IF(AND(Colin!$G4682=$B$1,Colin!$H4682=$C$3),Colin!$I4682,)</f>
        <v>0</v>
      </c>
      <c r="M4682">
        <f>IF(AND(Colin!$G4682=$B$1,Colin!$H4682&lt;=$C$3),Colin!$I4682,)</f>
        <v>0</v>
      </c>
      <c r="N4682">
        <f>IF(AND(Colin!$G4682=$B$2,Colin!$H4682=$C$3),Colin!$I4682,)</f>
        <v>0</v>
      </c>
      <c r="O4682">
        <f>IF(AND(Colin!$G4682=$B$2,Colin!$H4682&lt;=$C$3),Colin!$I4682,)</f>
        <v>0</v>
      </c>
      <c r="P4682">
        <f>IF(Colin!$G4682&lt;$B$2,Colin!$I4682,0)</f>
        <v>0</v>
      </c>
      <c r="Q4682">
        <f>IF(Colin!$G4682&lt;$B$1,Colin!$I4682,0)</f>
        <v>0</v>
      </c>
    </row>
    <row r="4683" spans="12:17" x14ac:dyDescent="0.25">
      <c r="L4683">
        <f>IF(AND(Colin!$G4683=$B$1,Colin!$H4683=$C$3),Colin!$I4683,)</f>
        <v>0</v>
      </c>
      <c r="M4683">
        <f>IF(AND(Colin!$G4683=$B$1,Colin!$H4683&lt;=$C$3),Colin!$I4683,)</f>
        <v>0</v>
      </c>
      <c r="N4683">
        <f>IF(AND(Colin!$G4683=$B$2,Colin!$H4683=$C$3),Colin!$I4683,)</f>
        <v>0</v>
      </c>
      <c r="O4683">
        <f>IF(AND(Colin!$G4683=$B$2,Colin!$H4683&lt;=$C$3),Colin!$I4683,)</f>
        <v>0</v>
      </c>
      <c r="P4683">
        <f>IF(Colin!$G4683&lt;$B$2,Colin!$I4683,0)</f>
        <v>0</v>
      </c>
      <c r="Q4683">
        <f>IF(Colin!$G4683&lt;$B$1,Colin!$I4683,0)</f>
        <v>0</v>
      </c>
    </row>
    <row r="4684" spans="12:17" x14ac:dyDescent="0.25">
      <c r="L4684">
        <f>IF(AND(Colin!$G4684=$B$1,Colin!$H4684=$C$3),Colin!$I4684,)</f>
        <v>0</v>
      </c>
      <c r="M4684">
        <f>IF(AND(Colin!$G4684=$B$1,Colin!$H4684&lt;=$C$3),Colin!$I4684,)</f>
        <v>0</v>
      </c>
      <c r="N4684">
        <f>IF(AND(Colin!$G4684=$B$2,Colin!$H4684=$C$3),Colin!$I4684,)</f>
        <v>0</v>
      </c>
      <c r="O4684">
        <f>IF(AND(Colin!$G4684=$B$2,Colin!$H4684&lt;=$C$3),Colin!$I4684,)</f>
        <v>0</v>
      </c>
      <c r="P4684">
        <f>IF(Colin!$G4684&lt;$B$2,Colin!$I4684,0)</f>
        <v>0</v>
      </c>
      <c r="Q4684">
        <f>IF(Colin!$G4684&lt;$B$1,Colin!$I4684,0)</f>
        <v>0</v>
      </c>
    </row>
    <row r="4685" spans="12:17" x14ac:dyDescent="0.25">
      <c r="L4685">
        <f>IF(AND(Colin!$G4685=$B$1,Colin!$H4685=$C$3),Colin!$I4685,)</f>
        <v>0</v>
      </c>
      <c r="M4685">
        <f>IF(AND(Colin!$G4685=$B$1,Colin!$H4685&lt;=$C$3),Colin!$I4685,)</f>
        <v>0</v>
      </c>
      <c r="N4685">
        <f>IF(AND(Colin!$G4685=$B$2,Colin!$H4685=$C$3),Colin!$I4685,)</f>
        <v>0</v>
      </c>
      <c r="O4685">
        <f>IF(AND(Colin!$G4685=$B$2,Colin!$H4685&lt;=$C$3),Colin!$I4685,)</f>
        <v>0</v>
      </c>
      <c r="P4685">
        <f>IF(Colin!$G4685&lt;$B$2,Colin!$I4685,0)</f>
        <v>0</v>
      </c>
      <c r="Q4685">
        <f>IF(Colin!$G4685&lt;$B$1,Colin!$I4685,0)</f>
        <v>0</v>
      </c>
    </row>
    <row r="4686" spans="12:17" x14ac:dyDescent="0.25">
      <c r="L4686">
        <f>IF(AND(Colin!$G4686=$B$1,Colin!$H4686=$C$3),Colin!$I4686,)</f>
        <v>0</v>
      </c>
      <c r="M4686">
        <f>IF(AND(Colin!$G4686=$B$1,Colin!$H4686&lt;=$C$3),Colin!$I4686,)</f>
        <v>0</v>
      </c>
      <c r="N4686">
        <f>IF(AND(Colin!$G4686=$B$2,Colin!$H4686=$C$3),Colin!$I4686,)</f>
        <v>0</v>
      </c>
      <c r="O4686">
        <f>IF(AND(Colin!$G4686=$B$2,Colin!$H4686&lt;=$C$3),Colin!$I4686,)</f>
        <v>0</v>
      </c>
      <c r="P4686">
        <f>IF(Colin!$G4686&lt;$B$2,Colin!$I4686,0)</f>
        <v>0</v>
      </c>
      <c r="Q4686">
        <f>IF(Colin!$G4686&lt;$B$1,Colin!$I4686,0)</f>
        <v>0</v>
      </c>
    </row>
    <row r="4687" spans="12:17" x14ac:dyDescent="0.25">
      <c r="L4687">
        <f>IF(AND(Colin!$G4687=$B$1,Colin!$H4687=$C$3),Colin!$I4687,)</f>
        <v>0</v>
      </c>
      <c r="M4687">
        <f>IF(AND(Colin!$G4687=$B$1,Colin!$H4687&lt;=$C$3),Colin!$I4687,)</f>
        <v>0</v>
      </c>
      <c r="N4687">
        <f>IF(AND(Colin!$G4687=$B$2,Colin!$H4687=$C$3),Colin!$I4687,)</f>
        <v>0</v>
      </c>
      <c r="O4687">
        <f>IF(AND(Colin!$G4687=$B$2,Colin!$H4687&lt;=$C$3),Colin!$I4687,)</f>
        <v>0</v>
      </c>
      <c r="P4687">
        <f>IF(Colin!$G4687&lt;$B$2,Colin!$I4687,0)</f>
        <v>0</v>
      </c>
      <c r="Q4687">
        <f>IF(Colin!$G4687&lt;$B$1,Colin!$I4687,0)</f>
        <v>0</v>
      </c>
    </row>
    <row r="4688" spans="12:17" x14ac:dyDescent="0.25">
      <c r="L4688">
        <f>IF(AND(Colin!$G4688=$B$1,Colin!$H4688=$C$3),Colin!$I4688,)</f>
        <v>0</v>
      </c>
      <c r="M4688">
        <f>IF(AND(Colin!$G4688=$B$1,Colin!$H4688&lt;=$C$3),Colin!$I4688,)</f>
        <v>0</v>
      </c>
      <c r="N4688">
        <f>IF(AND(Colin!$G4688=$B$2,Colin!$H4688=$C$3),Colin!$I4688,)</f>
        <v>0</v>
      </c>
      <c r="O4688">
        <f>IF(AND(Colin!$G4688=$B$2,Colin!$H4688&lt;=$C$3),Colin!$I4688,)</f>
        <v>0</v>
      </c>
      <c r="P4688">
        <f>IF(Colin!$G4688&lt;$B$2,Colin!$I4688,0)</f>
        <v>0</v>
      </c>
      <c r="Q4688">
        <f>IF(Colin!$G4688&lt;$B$1,Colin!$I4688,0)</f>
        <v>0</v>
      </c>
    </row>
    <row r="4689" spans="12:17" x14ac:dyDescent="0.25">
      <c r="L4689">
        <f>IF(AND(Colin!$G4689=$B$1,Colin!$H4689=$C$3),Colin!$I4689,)</f>
        <v>0</v>
      </c>
      <c r="M4689">
        <f>IF(AND(Colin!$G4689=$B$1,Colin!$H4689&lt;=$C$3),Colin!$I4689,)</f>
        <v>0</v>
      </c>
      <c r="N4689">
        <f>IF(AND(Colin!$G4689=$B$2,Colin!$H4689=$C$3),Colin!$I4689,)</f>
        <v>0</v>
      </c>
      <c r="O4689">
        <f>IF(AND(Colin!$G4689=$B$2,Colin!$H4689&lt;=$C$3),Colin!$I4689,)</f>
        <v>0</v>
      </c>
      <c r="P4689">
        <f>IF(Colin!$G4689&lt;$B$2,Colin!$I4689,0)</f>
        <v>0</v>
      </c>
      <c r="Q4689">
        <f>IF(Colin!$G4689&lt;$B$1,Colin!$I4689,0)</f>
        <v>0</v>
      </c>
    </row>
    <row r="4690" spans="12:17" x14ac:dyDescent="0.25">
      <c r="L4690">
        <f>IF(AND(Colin!$G4690=$B$1,Colin!$H4690=$C$3),Colin!$I4690,)</f>
        <v>0</v>
      </c>
      <c r="M4690">
        <f>IF(AND(Colin!$G4690=$B$1,Colin!$H4690&lt;=$C$3),Colin!$I4690,)</f>
        <v>0</v>
      </c>
      <c r="N4690">
        <f>IF(AND(Colin!$G4690=$B$2,Colin!$H4690=$C$3),Colin!$I4690,)</f>
        <v>0</v>
      </c>
      <c r="O4690">
        <f>IF(AND(Colin!$G4690=$B$2,Colin!$H4690&lt;=$C$3),Colin!$I4690,)</f>
        <v>0</v>
      </c>
      <c r="P4690">
        <f>IF(Colin!$G4690&lt;$B$2,Colin!$I4690,0)</f>
        <v>0</v>
      </c>
      <c r="Q4690">
        <f>IF(Colin!$G4690&lt;$B$1,Colin!$I4690,0)</f>
        <v>0</v>
      </c>
    </row>
    <row r="4691" spans="12:17" x14ac:dyDescent="0.25">
      <c r="L4691">
        <f>IF(AND(Colin!$G4691=$B$1,Colin!$H4691=$C$3),Colin!$I4691,)</f>
        <v>0</v>
      </c>
      <c r="M4691">
        <f>IF(AND(Colin!$G4691=$B$1,Colin!$H4691&lt;=$C$3),Colin!$I4691,)</f>
        <v>0</v>
      </c>
      <c r="N4691">
        <f>IF(AND(Colin!$G4691=$B$2,Colin!$H4691=$C$3),Colin!$I4691,)</f>
        <v>0</v>
      </c>
      <c r="O4691">
        <f>IF(AND(Colin!$G4691=$B$2,Colin!$H4691&lt;=$C$3),Colin!$I4691,)</f>
        <v>0</v>
      </c>
      <c r="P4691">
        <f>IF(Colin!$G4691&lt;$B$2,Colin!$I4691,0)</f>
        <v>0</v>
      </c>
      <c r="Q4691">
        <f>IF(Colin!$G4691&lt;$B$1,Colin!$I4691,0)</f>
        <v>0</v>
      </c>
    </row>
    <row r="4692" spans="12:17" x14ac:dyDescent="0.25">
      <c r="L4692">
        <f>IF(AND(Colin!$G4692=$B$1,Colin!$H4692=$C$3),Colin!$I4692,)</f>
        <v>0</v>
      </c>
      <c r="M4692">
        <f>IF(AND(Colin!$G4692=$B$1,Colin!$H4692&lt;=$C$3),Colin!$I4692,)</f>
        <v>0</v>
      </c>
      <c r="N4692">
        <f>IF(AND(Colin!$G4692=$B$2,Colin!$H4692=$C$3),Colin!$I4692,)</f>
        <v>0</v>
      </c>
      <c r="O4692">
        <f>IF(AND(Colin!$G4692=$B$2,Colin!$H4692&lt;=$C$3),Colin!$I4692,)</f>
        <v>0</v>
      </c>
      <c r="P4692">
        <f>IF(Colin!$G4692&lt;$B$2,Colin!$I4692,0)</f>
        <v>0</v>
      </c>
      <c r="Q4692">
        <f>IF(Colin!$G4692&lt;$B$1,Colin!$I4692,0)</f>
        <v>0</v>
      </c>
    </row>
    <row r="4693" spans="12:17" x14ac:dyDescent="0.25">
      <c r="L4693">
        <f>IF(AND(Colin!$G4693=$B$1,Colin!$H4693=$C$3),Colin!$I4693,)</f>
        <v>0</v>
      </c>
      <c r="M4693">
        <f>IF(AND(Colin!$G4693=$B$1,Colin!$H4693&lt;=$C$3),Colin!$I4693,)</f>
        <v>0</v>
      </c>
      <c r="N4693">
        <f>IF(AND(Colin!$G4693=$B$2,Colin!$H4693=$C$3),Colin!$I4693,)</f>
        <v>0</v>
      </c>
      <c r="O4693">
        <f>IF(AND(Colin!$G4693=$B$2,Colin!$H4693&lt;=$C$3),Colin!$I4693,)</f>
        <v>0</v>
      </c>
      <c r="P4693">
        <f>IF(Colin!$G4693&lt;$B$2,Colin!$I4693,0)</f>
        <v>0</v>
      </c>
      <c r="Q4693">
        <f>IF(Colin!$G4693&lt;$B$1,Colin!$I4693,0)</f>
        <v>0</v>
      </c>
    </row>
    <row r="4694" spans="12:17" x14ac:dyDescent="0.25">
      <c r="L4694">
        <f>IF(AND(Colin!$G4694=$B$1,Colin!$H4694=$C$3),Colin!$I4694,)</f>
        <v>0</v>
      </c>
      <c r="M4694">
        <f>IF(AND(Colin!$G4694=$B$1,Colin!$H4694&lt;=$C$3),Colin!$I4694,)</f>
        <v>0</v>
      </c>
      <c r="N4694">
        <f>IF(AND(Colin!$G4694=$B$2,Colin!$H4694=$C$3),Colin!$I4694,)</f>
        <v>0</v>
      </c>
      <c r="O4694">
        <f>IF(AND(Colin!$G4694=$B$2,Colin!$H4694&lt;=$C$3),Colin!$I4694,)</f>
        <v>0</v>
      </c>
      <c r="P4694">
        <f>IF(Colin!$G4694&lt;$B$2,Colin!$I4694,0)</f>
        <v>0</v>
      </c>
      <c r="Q4694">
        <f>IF(Colin!$G4694&lt;$B$1,Colin!$I4694,0)</f>
        <v>0</v>
      </c>
    </row>
    <row r="4695" spans="12:17" x14ac:dyDescent="0.25">
      <c r="L4695">
        <f>IF(AND(Colin!$G4695=$B$1,Colin!$H4695=$C$3),Colin!$I4695,)</f>
        <v>0</v>
      </c>
      <c r="M4695">
        <f>IF(AND(Colin!$G4695=$B$1,Colin!$H4695&lt;=$C$3),Colin!$I4695,)</f>
        <v>0</v>
      </c>
      <c r="N4695">
        <f>IF(AND(Colin!$G4695=$B$2,Colin!$H4695=$C$3),Colin!$I4695,)</f>
        <v>0</v>
      </c>
      <c r="O4695">
        <f>IF(AND(Colin!$G4695=$B$2,Colin!$H4695&lt;=$C$3),Colin!$I4695,)</f>
        <v>0</v>
      </c>
      <c r="P4695">
        <f>IF(Colin!$G4695&lt;$B$2,Colin!$I4695,0)</f>
        <v>0</v>
      </c>
      <c r="Q4695">
        <f>IF(Colin!$G4695&lt;$B$1,Colin!$I4695,0)</f>
        <v>0</v>
      </c>
    </row>
    <row r="4696" spans="12:17" x14ac:dyDescent="0.25">
      <c r="L4696">
        <f>IF(AND(Colin!$G4696=$B$1,Colin!$H4696=$C$3),Colin!$I4696,)</f>
        <v>0</v>
      </c>
      <c r="M4696">
        <f>IF(AND(Colin!$G4696=$B$1,Colin!$H4696&lt;=$C$3),Colin!$I4696,)</f>
        <v>0</v>
      </c>
      <c r="N4696">
        <f>IF(AND(Colin!$G4696=$B$2,Colin!$H4696=$C$3),Colin!$I4696,)</f>
        <v>0</v>
      </c>
      <c r="O4696">
        <f>IF(AND(Colin!$G4696=$B$2,Colin!$H4696&lt;=$C$3),Colin!$I4696,)</f>
        <v>0</v>
      </c>
      <c r="P4696">
        <f>IF(Colin!$G4696&lt;$B$2,Colin!$I4696,0)</f>
        <v>0</v>
      </c>
      <c r="Q4696">
        <f>IF(Colin!$G4696&lt;$B$1,Colin!$I4696,0)</f>
        <v>0</v>
      </c>
    </row>
    <row r="4697" spans="12:17" x14ac:dyDescent="0.25">
      <c r="L4697">
        <f>IF(AND(Colin!$G4697=$B$1,Colin!$H4697=$C$3),Colin!$I4697,)</f>
        <v>0</v>
      </c>
      <c r="M4697">
        <f>IF(AND(Colin!$G4697=$B$1,Colin!$H4697&lt;=$C$3),Colin!$I4697,)</f>
        <v>0</v>
      </c>
      <c r="N4697">
        <f>IF(AND(Colin!$G4697=$B$2,Colin!$H4697=$C$3),Colin!$I4697,)</f>
        <v>0</v>
      </c>
      <c r="O4697">
        <f>IF(AND(Colin!$G4697=$B$2,Colin!$H4697&lt;=$C$3),Colin!$I4697,)</f>
        <v>0</v>
      </c>
      <c r="P4697">
        <f>IF(Colin!$G4697&lt;$B$2,Colin!$I4697,0)</f>
        <v>0</v>
      </c>
      <c r="Q4697">
        <f>IF(Colin!$G4697&lt;$B$1,Colin!$I4697,0)</f>
        <v>0</v>
      </c>
    </row>
    <row r="4698" spans="12:17" x14ac:dyDescent="0.25">
      <c r="L4698">
        <f>IF(AND(Colin!$G4698=$B$1,Colin!$H4698=$C$3),Colin!$I4698,)</f>
        <v>0</v>
      </c>
      <c r="M4698">
        <f>IF(AND(Colin!$G4698=$B$1,Colin!$H4698&lt;=$C$3),Colin!$I4698,)</f>
        <v>0</v>
      </c>
      <c r="N4698">
        <f>IF(AND(Colin!$G4698=$B$2,Colin!$H4698=$C$3),Colin!$I4698,)</f>
        <v>0</v>
      </c>
      <c r="O4698">
        <f>IF(AND(Colin!$G4698=$B$2,Colin!$H4698&lt;=$C$3),Colin!$I4698,)</f>
        <v>0</v>
      </c>
      <c r="P4698">
        <f>IF(Colin!$G4698&lt;$B$2,Colin!$I4698,0)</f>
        <v>0</v>
      </c>
      <c r="Q4698">
        <f>IF(Colin!$G4698&lt;$B$1,Colin!$I4698,0)</f>
        <v>0</v>
      </c>
    </row>
    <row r="4699" spans="12:17" x14ac:dyDescent="0.25">
      <c r="L4699">
        <f>IF(AND(Colin!$G4699=$B$1,Colin!$H4699=$C$3),Colin!$I4699,)</f>
        <v>0</v>
      </c>
      <c r="M4699">
        <f>IF(AND(Colin!$G4699=$B$1,Colin!$H4699&lt;=$C$3),Colin!$I4699,)</f>
        <v>0</v>
      </c>
      <c r="N4699">
        <f>IF(AND(Colin!$G4699=$B$2,Colin!$H4699=$C$3),Colin!$I4699,)</f>
        <v>0</v>
      </c>
      <c r="O4699">
        <f>IF(AND(Colin!$G4699=$B$2,Colin!$H4699&lt;=$C$3),Colin!$I4699,)</f>
        <v>0</v>
      </c>
      <c r="P4699">
        <f>IF(Colin!$G4699&lt;$B$2,Colin!$I4699,0)</f>
        <v>0</v>
      </c>
      <c r="Q4699">
        <f>IF(Colin!$G4699&lt;$B$1,Colin!$I4699,0)</f>
        <v>0</v>
      </c>
    </row>
    <row r="4700" spans="12:17" x14ac:dyDescent="0.25">
      <c r="L4700">
        <f>IF(AND(Colin!$G4700=$B$1,Colin!$H4700=$C$3),Colin!$I4700,)</f>
        <v>0</v>
      </c>
      <c r="M4700">
        <f>IF(AND(Colin!$G4700=$B$1,Colin!$H4700&lt;=$C$3),Colin!$I4700,)</f>
        <v>0</v>
      </c>
      <c r="N4700">
        <f>IF(AND(Colin!$G4700=$B$2,Colin!$H4700=$C$3),Colin!$I4700,)</f>
        <v>0</v>
      </c>
      <c r="O4700">
        <f>IF(AND(Colin!$G4700=$B$2,Colin!$H4700&lt;=$C$3),Colin!$I4700,)</f>
        <v>0</v>
      </c>
      <c r="P4700">
        <f>IF(Colin!$G4700&lt;$B$2,Colin!$I4700,0)</f>
        <v>0</v>
      </c>
      <c r="Q4700">
        <f>IF(Colin!$G4700&lt;$B$1,Colin!$I4700,0)</f>
        <v>0</v>
      </c>
    </row>
    <row r="4701" spans="12:17" x14ac:dyDescent="0.25">
      <c r="L4701">
        <f>IF(AND(Colin!$G4701=$B$1,Colin!$H4701=$C$3),Colin!$I4701,)</f>
        <v>0</v>
      </c>
      <c r="M4701">
        <f>IF(AND(Colin!$G4701=$B$1,Colin!$H4701&lt;=$C$3),Colin!$I4701,)</f>
        <v>0</v>
      </c>
      <c r="N4701">
        <f>IF(AND(Colin!$G4701=$B$2,Colin!$H4701=$C$3),Colin!$I4701,)</f>
        <v>0</v>
      </c>
      <c r="O4701">
        <f>IF(AND(Colin!$G4701=$B$2,Colin!$H4701&lt;=$C$3),Colin!$I4701,)</f>
        <v>0</v>
      </c>
      <c r="P4701">
        <f>IF(Colin!$G4701&lt;$B$2,Colin!$I4701,0)</f>
        <v>0</v>
      </c>
      <c r="Q4701">
        <f>IF(Colin!$G4701&lt;$B$1,Colin!$I4701,0)</f>
        <v>0</v>
      </c>
    </row>
    <row r="4702" spans="12:17" x14ac:dyDescent="0.25">
      <c r="L4702">
        <f>IF(AND(Colin!$G4702=$B$1,Colin!$H4702=$C$3),Colin!$I4702,)</f>
        <v>0</v>
      </c>
      <c r="M4702">
        <f>IF(AND(Colin!$G4702=$B$1,Colin!$H4702&lt;=$C$3),Colin!$I4702,)</f>
        <v>0</v>
      </c>
      <c r="N4702">
        <f>IF(AND(Colin!$G4702=$B$2,Colin!$H4702=$C$3),Colin!$I4702,)</f>
        <v>0</v>
      </c>
      <c r="O4702">
        <f>IF(AND(Colin!$G4702=$B$2,Colin!$H4702&lt;=$C$3),Colin!$I4702,)</f>
        <v>0</v>
      </c>
      <c r="P4702">
        <f>IF(Colin!$G4702&lt;$B$2,Colin!$I4702,0)</f>
        <v>0</v>
      </c>
      <c r="Q4702">
        <f>IF(Colin!$G4702&lt;$B$1,Colin!$I4702,0)</f>
        <v>0</v>
      </c>
    </row>
    <row r="4703" spans="12:17" x14ac:dyDescent="0.25">
      <c r="L4703">
        <f>IF(AND(Colin!$G4703=$B$1,Colin!$H4703=$C$3),Colin!$I4703,)</f>
        <v>0</v>
      </c>
      <c r="M4703">
        <f>IF(AND(Colin!$G4703=$B$1,Colin!$H4703&lt;=$C$3),Colin!$I4703,)</f>
        <v>0</v>
      </c>
      <c r="N4703">
        <f>IF(AND(Colin!$G4703=$B$2,Colin!$H4703=$C$3),Colin!$I4703,)</f>
        <v>0</v>
      </c>
      <c r="O4703">
        <f>IF(AND(Colin!$G4703=$B$2,Colin!$H4703&lt;=$C$3),Colin!$I4703,)</f>
        <v>0</v>
      </c>
      <c r="P4703">
        <f>IF(Colin!$G4703&lt;$B$2,Colin!$I4703,0)</f>
        <v>0</v>
      </c>
      <c r="Q4703">
        <f>IF(Colin!$G4703&lt;$B$1,Colin!$I4703,0)</f>
        <v>0</v>
      </c>
    </row>
    <row r="4704" spans="12:17" x14ac:dyDescent="0.25">
      <c r="L4704">
        <f>IF(AND(Colin!$G4704=$B$1,Colin!$H4704=$C$3),Colin!$I4704,)</f>
        <v>0</v>
      </c>
      <c r="M4704">
        <f>IF(AND(Colin!$G4704=$B$1,Colin!$H4704&lt;=$C$3),Colin!$I4704,)</f>
        <v>0</v>
      </c>
      <c r="N4704">
        <f>IF(AND(Colin!$G4704=$B$2,Colin!$H4704=$C$3),Colin!$I4704,)</f>
        <v>0</v>
      </c>
      <c r="O4704">
        <f>IF(AND(Colin!$G4704=$B$2,Colin!$H4704&lt;=$C$3),Colin!$I4704,)</f>
        <v>0</v>
      </c>
      <c r="P4704">
        <f>IF(Colin!$G4704&lt;$B$2,Colin!$I4704,0)</f>
        <v>0</v>
      </c>
      <c r="Q4704">
        <f>IF(Colin!$G4704&lt;$B$1,Colin!$I4704,0)</f>
        <v>0</v>
      </c>
    </row>
    <row r="4705" spans="12:17" x14ac:dyDescent="0.25">
      <c r="L4705">
        <f>IF(AND(Colin!$G4705=$B$1,Colin!$H4705=$C$3),Colin!$I4705,)</f>
        <v>0</v>
      </c>
      <c r="M4705">
        <f>IF(AND(Colin!$G4705=$B$1,Colin!$H4705&lt;=$C$3),Colin!$I4705,)</f>
        <v>0</v>
      </c>
      <c r="N4705">
        <f>IF(AND(Colin!$G4705=$B$2,Colin!$H4705=$C$3),Colin!$I4705,)</f>
        <v>0</v>
      </c>
      <c r="O4705">
        <f>IF(AND(Colin!$G4705=$B$2,Colin!$H4705&lt;=$C$3),Colin!$I4705,)</f>
        <v>0</v>
      </c>
      <c r="P4705">
        <f>IF(Colin!$G4705&lt;$B$2,Colin!$I4705,0)</f>
        <v>0</v>
      </c>
      <c r="Q4705">
        <f>IF(Colin!$G4705&lt;$B$1,Colin!$I4705,0)</f>
        <v>0</v>
      </c>
    </row>
    <row r="4706" spans="12:17" x14ac:dyDescent="0.25">
      <c r="L4706">
        <f>IF(AND(Colin!$G4706=$B$1,Colin!$H4706=$C$3),Colin!$I4706,)</f>
        <v>0</v>
      </c>
      <c r="M4706">
        <f>IF(AND(Colin!$G4706=$B$1,Colin!$H4706&lt;=$C$3),Colin!$I4706,)</f>
        <v>0</v>
      </c>
      <c r="N4706">
        <f>IF(AND(Colin!$G4706=$B$2,Colin!$H4706=$C$3),Colin!$I4706,)</f>
        <v>0</v>
      </c>
      <c r="O4706">
        <f>IF(AND(Colin!$G4706=$B$2,Colin!$H4706&lt;=$C$3),Colin!$I4706,)</f>
        <v>0</v>
      </c>
      <c r="P4706">
        <f>IF(Colin!$G4706&lt;$B$2,Colin!$I4706,0)</f>
        <v>0</v>
      </c>
      <c r="Q4706">
        <f>IF(Colin!$G4706&lt;$B$1,Colin!$I4706,0)</f>
        <v>0</v>
      </c>
    </row>
    <row r="4707" spans="12:17" x14ac:dyDescent="0.25">
      <c r="L4707">
        <f>IF(AND(Colin!$G4707=$B$1,Colin!$H4707=$C$3),Colin!$I4707,)</f>
        <v>0</v>
      </c>
      <c r="M4707">
        <f>IF(AND(Colin!$G4707=$B$1,Colin!$H4707&lt;=$C$3),Colin!$I4707,)</f>
        <v>0</v>
      </c>
      <c r="N4707">
        <f>IF(AND(Colin!$G4707=$B$2,Colin!$H4707=$C$3),Colin!$I4707,)</f>
        <v>0</v>
      </c>
      <c r="O4707">
        <f>IF(AND(Colin!$G4707=$B$2,Colin!$H4707&lt;=$C$3),Colin!$I4707,)</f>
        <v>0</v>
      </c>
      <c r="P4707">
        <f>IF(Colin!$G4707&lt;$B$2,Colin!$I4707,0)</f>
        <v>0</v>
      </c>
      <c r="Q4707">
        <f>IF(Colin!$G4707&lt;$B$1,Colin!$I4707,0)</f>
        <v>0</v>
      </c>
    </row>
    <row r="4708" spans="12:17" x14ac:dyDescent="0.25">
      <c r="L4708">
        <f>IF(AND(Colin!$G4708=$B$1,Colin!$H4708=$C$3),Colin!$I4708,)</f>
        <v>0</v>
      </c>
      <c r="M4708">
        <f>IF(AND(Colin!$G4708=$B$1,Colin!$H4708&lt;=$C$3),Colin!$I4708,)</f>
        <v>0</v>
      </c>
      <c r="N4708">
        <f>IF(AND(Colin!$G4708=$B$2,Colin!$H4708=$C$3),Colin!$I4708,)</f>
        <v>0</v>
      </c>
      <c r="O4708">
        <f>IF(AND(Colin!$G4708=$B$2,Colin!$H4708&lt;=$C$3),Colin!$I4708,)</f>
        <v>0</v>
      </c>
      <c r="P4708">
        <f>IF(Colin!$G4708&lt;$B$2,Colin!$I4708,0)</f>
        <v>0</v>
      </c>
      <c r="Q4708">
        <f>IF(Colin!$G4708&lt;$B$1,Colin!$I4708,0)</f>
        <v>0</v>
      </c>
    </row>
    <row r="4709" spans="12:17" x14ac:dyDescent="0.25">
      <c r="L4709">
        <f>IF(AND(Colin!$G4709=$B$1,Colin!$H4709=$C$3),Colin!$I4709,)</f>
        <v>0</v>
      </c>
      <c r="M4709">
        <f>IF(AND(Colin!$G4709=$B$1,Colin!$H4709&lt;=$C$3),Colin!$I4709,)</f>
        <v>0</v>
      </c>
      <c r="N4709">
        <f>IF(AND(Colin!$G4709=$B$2,Colin!$H4709=$C$3),Colin!$I4709,)</f>
        <v>0</v>
      </c>
      <c r="O4709">
        <f>IF(AND(Colin!$G4709=$B$2,Colin!$H4709&lt;=$C$3),Colin!$I4709,)</f>
        <v>0</v>
      </c>
      <c r="P4709">
        <f>IF(Colin!$G4709&lt;$B$2,Colin!$I4709,0)</f>
        <v>0</v>
      </c>
      <c r="Q4709">
        <f>IF(Colin!$G4709&lt;$B$1,Colin!$I4709,0)</f>
        <v>0</v>
      </c>
    </row>
    <row r="4710" spans="12:17" x14ac:dyDescent="0.25">
      <c r="L4710">
        <f>IF(AND(Colin!$G4710=$B$1,Colin!$H4710=$C$3),Colin!$I4710,)</f>
        <v>0</v>
      </c>
      <c r="M4710">
        <f>IF(AND(Colin!$G4710=$B$1,Colin!$H4710&lt;=$C$3),Colin!$I4710,)</f>
        <v>0</v>
      </c>
      <c r="N4710">
        <f>IF(AND(Colin!$G4710=$B$2,Colin!$H4710=$C$3),Colin!$I4710,)</f>
        <v>0</v>
      </c>
      <c r="O4710">
        <f>IF(AND(Colin!$G4710=$B$2,Colin!$H4710&lt;=$C$3),Colin!$I4710,)</f>
        <v>0</v>
      </c>
      <c r="P4710">
        <f>IF(Colin!$G4710&lt;$B$2,Colin!$I4710,0)</f>
        <v>0</v>
      </c>
      <c r="Q4710">
        <f>IF(Colin!$G4710&lt;$B$1,Colin!$I4710,0)</f>
        <v>0</v>
      </c>
    </row>
    <row r="4711" spans="12:17" x14ac:dyDescent="0.25">
      <c r="L4711">
        <f>IF(AND(Colin!$G4711=$B$1,Colin!$H4711=$C$3),Colin!$I4711,)</f>
        <v>0</v>
      </c>
      <c r="M4711">
        <f>IF(AND(Colin!$G4711=$B$1,Colin!$H4711&lt;=$C$3),Colin!$I4711,)</f>
        <v>0</v>
      </c>
      <c r="N4711">
        <f>IF(AND(Colin!$G4711=$B$2,Colin!$H4711=$C$3),Colin!$I4711,)</f>
        <v>0</v>
      </c>
      <c r="O4711">
        <f>IF(AND(Colin!$G4711=$B$2,Colin!$H4711&lt;=$C$3),Colin!$I4711,)</f>
        <v>0</v>
      </c>
      <c r="P4711">
        <f>IF(Colin!$G4711&lt;$B$2,Colin!$I4711,0)</f>
        <v>0</v>
      </c>
      <c r="Q4711">
        <f>IF(Colin!$G4711&lt;$B$1,Colin!$I4711,0)</f>
        <v>0</v>
      </c>
    </row>
    <row r="4712" spans="12:17" x14ac:dyDescent="0.25">
      <c r="L4712">
        <f>IF(AND(Colin!$G4712=$B$1,Colin!$H4712=$C$3),Colin!$I4712,)</f>
        <v>0</v>
      </c>
      <c r="M4712">
        <f>IF(AND(Colin!$G4712=$B$1,Colin!$H4712&lt;=$C$3),Colin!$I4712,)</f>
        <v>0</v>
      </c>
      <c r="N4712">
        <f>IF(AND(Colin!$G4712=$B$2,Colin!$H4712=$C$3),Colin!$I4712,)</f>
        <v>0</v>
      </c>
      <c r="O4712">
        <f>IF(AND(Colin!$G4712=$B$2,Colin!$H4712&lt;=$C$3),Colin!$I4712,)</f>
        <v>0</v>
      </c>
      <c r="P4712">
        <f>IF(Colin!$G4712&lt;$B$2,Colin!$I4712,0)</f>
        <v>0</v>
      </c>
      <c r="Q4712">
        <f>IF(Colin!$G4712&lt;$B$1,Colin!$I4712,0)</f>
        <v>0</v>
      </c>
    </row>
    <row r="4713" spans="12:17" x14ac:dyDescent="0.25">
      <c r="L4713">
        <f>IF(AND(Colin!$G4713=$B$1,Colin!$H4713=$C$3),Colin!$I4713,)</f>
        <v>0</v>
      </c>
      <c r="M4713">
        <f>IF(AND(Colin!$G4713=$B$1,Colin!$H4713&lt;=$C$3),Colin!$I4713,)</f>
        <v>0</v>
      </c>
      <c r="N4713">
        <f>IF(AND(Colin!$G4713=$B$2,Colin!$H4713=$C$3),Colin!$I4713,)</f>
        <v>0</v>
      </c>
      <c r="O4713">
        <f>IF(AND(Colin!$G4713=$B$2,Colin!$H4713&lt;=$C$3),Colin!$I4713,)</f>
        <v>0</v>
      </c>
      <c r="P4713">
        <f>IF(Colin!$G4713&lt;$B$2,Colin!$I4713,0)</f>
        <v>0</v>
      </c>
      <c r="Q4713">
        <f>IF(Colin!$G4713&lt;$B$1,Colin!$I4713,0)</f>
        <v>0</v>
      </c>
    </row>
    <row r="4714" spans="12:17" x14ac:dyDescent="0.25">
      <c r="L4714">
        <f>IF(AND(Colin!$G4714=$B$1,Colin!$H4714=$C$3),Colin!$I4714,)</f>
        <v>0</v>
      </c>
      <c r="M4714">
        <f>IF(AND(Colin!$G4714=$B$1,Colin!$H4714&lt;=$C$3),Colin!$I4714,)</f>
        <v>0</v>
      </c>
      <c r="N4714">
        <f>IF(AND(Colin!$G4714=$B$2,Colin!$H4714=$C$3),Colin!$I4714,)</f>
        <v>0</v>
      </c>
      <c r="O4714">
        <f>IF(AND(Colin!$G4714=$B$2,Colin!$H4714&lt;=$C$3),Colin!$I4714,)</f>
        <v>0</v>
      </c>
      <c r="P4714">
        <f>IF(Colin!$G4714&lt;$B$2,Colin!$I4714,0)</f>
        <v>0</v>
      </c>
      <c r="Q4714">
        <f>IF(Colin!$G4714&lt;$B$1,Colin!$I4714,0)</f>
        <v>0</v>
      </c>
    </row>
    <row r="4715" spans="12:17" x14ac:dyDescent="0.25">
      <c r="L4715">
        <f>IF(AND(Colin!$G4715=$B$1,Colin!$H4715=$C$3),Colin!$I4715,)</f>
        <v>0</v>
      </c>
      <c r="M4715">
        <f>IF(AND(Colin!$G4715=$B$1,Colin!$H4715&lt;=$C$3),Colin!$I4715,)</f>
        <v>0</v>
      </c>
      <c r="N4715">
        <f>IF(AND(Colin!$G4715=$B$2,Colin!$H4715=$C$3),Colin!$I4715,)</f>
        <v>0</v>
      </c>
      <c r="O4715">
        <f>IF(AND(Colin!$G4715=$B$2,Colin!$H4715&lt;=$C$3),Colin!$I4715,)</f>
        <v>0</v>
      </c>
      <c r="P4715">
        <f>IF(Colin!$G4715&lt;$B$2,Colin!$I4715,0)</f>
        <v>0</v>
      </c>
      <c r="Q4715">
        <f>IF(Colin!$G4715&lt;$B$1,Colin!$I4715,0)</f>
        <v>0</v>
      </c>
    </row>
    <row r="4716" spans="12:17" x14ac:dyDescent="0.25">
      <c r="L4716">
        <f>IF(AND(Colin!$G4716=$B$1,Colin!$H4716=$C$3),Colin!$I4716,)</f>
        <v>0</v>
      </c>
      <c r="M4716">
        <f>IF(AND(Colin!$G4716=$B$1,Colin!$H4716&lt;=$C$3),Colin!$I4716,)</f>
        <v>0</v>
      </c>
      <c r="N4716">
        <f>IF(AND(Colin!$G4716=$B$2,Colin!$H4716=$C$3),Colin!$I4716,)</f>
        <v>0</v>
      </c>
      <c r="O4716">
        <f>IF(AND(Colin!$G4716=$B$2,Colin!$H4716&lt;=$C$3),Colin!$I4716,)</f>
        <v>0</v>
      </c>
      <c r="P4716">
        <f>IF(Colin!$G4716&lt;$B$2,Colin!$I4716,0)</f>
        <v>0</v>
      </c>
      <c r="Q4716">
        <f>IF(Colin!$G4716&lt;$B$1,Colin!$I4716,0)</f>
        <v>0</v>
      </c>
    </row>
    <row r="4717" spans="12:17" x14ac:dyDescent="0.25">
      <c r="L4717">
        <f>IF(AND(Colin!$G4717=$B$1,Colin!$H4717=$C$3),Colin!$I4717,)</f>
        <v>0</v>
      </c>
      <c r="M4717">
        <f>IF(AND(Colin!$G4717=$B$1,Colin!$H4717&lt;=$C$3),Colin!$I4717,)</f>
        <v>0</v>
      </c>
      <c r="N4717">
        <f>IF(AND(Colin!$G4717=$B$2,Colin!$H4717=$C$3),Colin!$I4717,)</f>
        <v>0</v>
      </c>
      <c r="O4717">
        <f>IF(AND(Colin!$G4717=$B$2,Colin!$H4717&lt;=$C$3),Colin!$I4717,)</f>
        <v>0</v>
      </c>
      <c r="P4717">
        <f>IF(Colin!$G4717&lt;$B$2,Colin!$I4717,0)</f>
        <v>0</v>
      </c>
      <c r="Q4717">
        <f>IF(Colin!$G4717&lt;$B$1,Colin!$I4717,0)</f>
        <v>0</v>
      </c>
    </row>
    <row r="4718" spans="12:17" x14ac:dyDescent="0.25">
      <c r="L4718">
        <f>IF(AND(Colin!$G4718=$B$1,Colin!$H4718=$C$3),Colin!$I4718,)</f>
        <v>0</v>
      </c>
      <c r="M4718">
        <f>IF(AND(Colin!$G4718=$B$1,Colin!$H4718&lt;=$C$3),Colin!$I4718,)</f>
        <v>0</v>
      </c>
      <c r="N4718">
        <f>IF(AND(Colin!$G4718=$B$2,Colin!$H4718=$C$3),Colin!$I4718,)</f>
        <v>0</v>
      </c>
      <c r="O4718">
        <f>IF(AND(Colin!$G4718=$B$2,Colin!$H4718&lt;=$C$3),Colin!$I4718,)</f>
        <v>0</v>
      </c>
      <c r="P4718">
        <f>IF(Colin!$G4718&lt;$B$2,Colin!$I4718,0)</f>
        <v>0</v>
      </c>
      <c r="Q4718">
        <f>IF(Colin!$G4718&lt;$B$1,Colin!$I4718,0)</f>
        <v>0</v>
      </c>
    </row>
    <row r="4719" spans="12:17" x14ac:dyDescent="0.25">
      <c r="L4719">
        <f>IF(AND(Colin!$G4719=$B$1,Colin!$H4719=$C$3),Colin!$I4719,)</f>
        <v>0</v>
      </c>
      <c r="M4719">
        <f>IF(AND(Colin!$G4719=$B$1,Colin!$H4719&lt;=$C$3),Colin!$I4719,)</f>
        <v>0</v>
      </c>
      <c r="N4719">
        <f>IF(AND(Colin!$G4719=$B$2,Colin!$H4719=$C$3),Colin!$I4719,)</f>
        <v>0</v>
      </c>
      <c r="O4719">
        <f>IF(AND(Colin!$G4719=$B$2,Colin!$H4719&lt;=$C$3),Colin!$I4719,)</f>
        <v>0</v>
      </c>
      <c r="P4719">
        <f>IF(Colin!$G4719&lt;$B$2,Colin!$I4719,0)</f>
        <v>0</v>
      </c>
      <c r="Q4719">
        <f>IF(Colin!$G4719&lt;$B$1,Colin!$I4719,0)</f>
        <v>0</v>
      </c>
    </row>
    <row r="4720" spans="12:17" x14ac:dyDescent="0.25">
      <c r="L4720">
        <f>IF(AND(Colin!$G4720=$B$1,Colin!$H4720=$C$3),Colin!$I4720,)</f>
        <v>0</v>
      </c>
      <c r="M4720">
        <f>IF(AND(Colin!$G4720=$B$1,Colin!$H4720&lt;=$C$3),Colin!$I4720,)</f>
        <v>0</v>
      </c>
      <c r="N4720">
        <f>IF(AND(Colin!$G4720=$B$2,Colin!$H4720=$C$3),Colin!$I4720,)</f>
        <v>0</v>
      </c>
      <c r="O4720">
        <f>IF(AND(Colin!$G4720=$B$2,Colin!$H4720&lt;=$C$3),Colin!$I4720,)</f>
        <v>0</v>
      </c>
      <c r="P4720">
        <f>IF(Colin!$G4720&lt;$B$2,Colin!$I4720,0)</f>
        <v>0</v>
      </c>
      <c r="Q4720">
        <f>IF(Colin!$G4720&lt;$B$1,Colin!$I4720,0)</f>
        <v>0</v>
      </c>
    </row>
    <row r="4721" spans="12:17" x14ac:dyDescent="0.25">
      <c r="L4721">
        <f>IF(AND(Colin!$G4721=$B$1,Colin!$H4721=$C$3),Colin!$I4721,)</f>
        <v>0</v>
      </c>
      <c r="M4721">
        <f>IF(AND(Colin!$G4721=$B$1,Colin!$H4721&lt;=$C$3),Colin!$I4721,)</f>
        <v>0</v>
      </c>
      <c r="N4721">
        <f>IF(AND(Colin!$G4721=$B$2,Colin!$H4721=$C$3),Colin!$I4721,)</f>
        <v>0</v>
      </c>
      <c r="O4721">
        <f>IF(AND(Colin!$G4721=$B$2,Colin!$H4721&lt;=$C$3),Colin!$I4721,)</f>
        <v>0</v>
      </c>
      <c r="P4721">
        <f>IF(Colin!$G4721&lt;$B$2,Colin!$I4721,0)</f>
        <v>0</v>
      </c>
      <c r="Q4721">
        <f>IF(Colin!$G4721&lt;$B$1,Colin!$I4721,0)</f>
        <v>0</v>
      </c>
    </row>
    <row r="4722" spans="12:17" x14ac:dyDescent="0.25">
      <c r="L4722">
        <f>IF(AND(Colin!$G4722=$B$1,Colin!$H4722=$C$3),Colin!$I4722,)</f>
        <v>0</v>
      </c>
      <c r="M4722">
        <f>IF(AND(Colin!$G4722=$B$1,Colin!$H4722&lt;=$C$3),Colin!$I4722,)</f>
        <v>0</v>
      </c>
      <c r="N4722">
        <f>IF(AND(Colin!$G4722=$B$2,Colin!$H4722=$C$3),Colin!$I4722,)</f>
        <v>0</v>
      </c>
      <c r="O4722">
        <f>IF(AND(Colin!$G4722=$B$2,Colin!$H4722&lt;=$C$3),Colin!$I4722,)</f>
        <v>0</v>
      </c>
      <c r="P4722">
        <f>IF(Colin!$G4722&lt;$B$2,Colin!$I4722,0)</f>
        <v>0</v>
      </c>
      <c r="Q4722">
        <f>IF(Colin!$G4722&lt;$B$1,Colin!$I4722,0)</f>
        <v>0</v>
      </c>
    </row>
    <row r="4723" spans="12:17" x14ac:dyDescent="0.25">
      <c r="L4723">
        <f>IF(AND(Colin!$G4723=$B$1,Colin!$H4723=$C$3),Colin!$I4723,)</f>
        <v>0</v>
      </c>
      <c r="M4723">
        <f>IF(AND(Colin!$G4723=$B$1,Colin!$H4723&lt;=$C$3),Colin!$I4723,)</f>
        <v>0</v>
      </c>
      <c r="N4723">
        <f>IF(AND(Colin!$G4723=$B$2,Colin!$H4723=$C$3),Colin!$I4723,)</f>
        <v>0</v>
      </c>
      <c r="O4723">
        <f>IF(AND(Colin!$G4723=$B$2,Colin!$H4723&lt;=$C$3),Colin!$I4723,)</f>
        <v>0</v>
      </c>
      <c r="P4723">
        <f>IF(Colin!$G4723&lt;$B$2,Colin!$I4723,0)</f>
        <v>0</v>
      </c>
      <c r="Q4723">
        <f>IF(Colin!$G4723&lt;$B$1,Colin!$I4723,0)</f>
        <v>0</v>
      </c>
    </row>
    <row r="4724" spans="12:17" x14ac:dyDescent="0.25">
      <c r="L4724">
        <f>IF(AND(Colin!$G4724=$B$1,Colin!$H4724=$C$3),Colin!$I4724,)</f>
        <v>0</v>
      </c>
      <c r="M4724">
        <f>IF(AND(Colin!$G4724=$B$1,Colin!$H4724&lt;=$C$3),Colin!$I4724,)</f>
        <v>0</v>
      </c>
      <c r="N4724">
        <f>IF(AND(Colin!$G4724=$B$2,Colin!$H4724=$C$3),Colin!$I4724,)</f>
        <v>0</v>
      </c>
      <c r="O4724">
        <f>IF(AND(Colin!$G4724=$B$2,Colin!$H4724&lt;=$C$3),Colin!$I4724,)</f>
        <v>0</v>
      </c>
      <c r="P4724">
        <f>IF(Colin!$G4724&lt;$B$2,Colin!$I4724,0)</f>
        <v>0</v>
      </c>
      <c r="Q4724">
        <f>IF(Colin!$G4724&lt;$B$1,Colin!$I4724,0)</f>
        <v>0</v>
      </c>
    </row>
    <row r="4725" spans="12:17" x14ac:dyDescent="0.25">
      <c r="L4725">
        <f>IF(AND(Colin!$G4725=$B$1,Colin!$H4725=$C$3),Colin!$I4725,)</f>
        <v>0</v>
      </c>
      <c r="M4725">
        <f>IF(AND(Colin!$G4725=$B$1,Colin!$H4725&lt;=$C$3),Colin!$I4725,)</f>
        <v>0</v>
      </c>
      <c r="N4725">
        <f>IF(AND(Colin!$G4725=$B$2,Colin!$H4725=$C$3),Colin!$I4725,)</f>
        <v>0</v>
      </c>
      <c r="O4725">
        <f>IF(AND(Colin!$G4725=$B$2,Colin!$H4725&lt;=$C$3),Colin!$I4725,)</f>
        <v>0</v>
      </c>
      <c r="P4725">
        <f>IF(Colin!$G4725&lt;$B$2,Colin!$I4725,0)</f>
        <v>0</v>
      </c>
      <c r="Q4725">
        <f>IF(Colin!$G4725&lt;$B$1,Colin!$I4725,0)</f>
        <v>0</v>
      </c>
    </row>
    <row r="4726" spans="12:17" x14ac:dyDescent="0.25">
      <c r="L4726">
        <f>IF(AND(Colin!$G4726=$B$1,Colin!$H4726=$C$3),Colin!$I4726,)</f>
        <v>0</v>
      </c>
      <c r="M4726">
        <f>IF(AND(Colin!$G4726=$B$1,Colin!$H4726&lt;=$C$3),Colin!$I4726,)</f>
        <v>0</v>
      </c>
      <c r="N4726">
        <f>IF(AND(Colin!$G4726=$B$2,Colin!$H4726=$C$3),Colin!$I4726,)</f>
        <v>0</v>
      </c>
      <c r="O4726">
        <f>IF(AND(Colin!$G4726=$B$2,Colin!$H4726&lt;=$C$3),Colin!$I4726,)</f>
        <v>0</v>
      </c>
      <c r="P4726">
        <f>IF(Colin!$G4726&lt;$B$2,Colin!$I4726,0)</f>
        <v>0</v>
      </c>
      <c r="Q4726">
        <f>IF(Colin!$G4726&lt;$B$1,Colin!$I4726,0)</f>
        <v>0</v>
      </c>
    </row>
    <row r="4727" spans="12:17" x14ac:dyDescent="0.25">
      <c r="L4727">
        <f>IF(AND(Colin!$G4727=$B$1,Colin!$H4727=$C$3),Colin!$I4727,)</f>
        <v>0</v>
      </c>
      <c r="M4727">
        <f>IF(AND(Colin!$G4727=$B$1,Colin!$H4727&lt;=$C$3),Colin!$I4727,)</f>
        <v>0</v>
      </c>
      <c r="N4727">
        <f>IF(AND(Colin!$G4727=$B$2,Colin!$H4727=$C$3),Colin!$I4727,)</f>
        <v>0</v>
      </c>
      <c r="O4727">
        <f>IF(AND(Colin!$G4727=$B$2,Colin!$H4727&lt;=$C$3),Colin!$I4727,)</f>
        <v>0</v>
      </c>
      <c r="P4727">
        <f>IF(Colin!$G4727&lt;$B$2,Colin!$I4727,0)</f>
        <v>0</v>
      </c>
      <c r="Q4727">
        <f>IF(Colin!$G4727&lt;$B$1,Colin!$I4727,0)</f>
        <v>0</v>
      </c>
    </row>
    <row r="4728" spans="12:17" x14ac:dyDescent="0.25">
      <c r="L4728">
        <f>IF(AND(Colin!$G4728=$B$1,Colin!$H4728=$C$3),Colin!$I4728,)</f>
        <v>0</v>
      </c>
      <c r="M4728">
        <f>IF(AND(Colin!$G4728=$B$1,Colin!$H4728&lt;=$C$3),Colin!$I4728,)</f>
        <v>0</v>
      </c>
      <c r="N4728">
        <f>IF(AND(Colin!$G4728=$B$2,Colin!$H4728=$C$3),Colin!$I4728,)</f>
        <v>0</v>
      </c>
      <c r="O4728">
        <f>IF(AND(Colin!$G4728=$B$2,Colin!$H4728&lt;=$C$3),Colin!$I4728,)</f>
        <v>0</v>
      </c>
      <c r="P4728">
        <f>IF(Colin!$G4728&lt;$B$2,Colin!$I4728,0)</f>
        <v>0</v>
      </c>
      <c r="Q4728">
        <f>IF(Colin!$G4728&lt;$B$1,Colin!$I4728,0)</f>
        <v>0</v>
      </c>
    </row>
    <row r="4729" spans="12:17" x14ac:dyDescent="0.25">
      <c r="L4729">
        <f>IF(AND(Colin!$G4729=$B$1,Colin!$H4729=$C$3),Colin!$I4729,)</f>
        <v>0</v>
      </c>
      <c r="M4729">
        <f>IF(AND(Colin!$G4729=$B$1,Colin!$H4729&lt;=$C$3),Colin!$I4729,)</f>
        <v>0</v>
      </c>
      <c r="N4729">
        <f>IF(AND(Colin!$G4729=$B$2,Colin!$H4729=$C$3),Colin!$I4729,)</f>
        <v>0</v>
      </c>
      <c r="O4729">
        <f>IF(AND(Colin!$G4729=$B$2,Colin!$H4729&lt;=$C$3),Colin!$I4729,)</f>
        <v>0</v>
      </c>
      <c r="P4729">
        <f>IF(Colin!$G4729&lt;$B$2,Colin!$I4729,0)</f>
        <v>0</v>
      </c>
      <c r="Q4729">
        <f>IF(Colin!$G4729&lt;$B$1,Colin!$I4729,0)</f>
        <v>0</v>
      </c>
    </row>
    <row r="4730" spans="12:17" x14ac:dyDescent="0.25">
      <c r="L4730">
        <f>IF(AND(Colin!$G4730=$B$1,Colin!$H4730=$C$3),Colin!$I4730,)</f>
        <v>0</v>
      </c>
      <c r="M4730">
        <f>IF(AND(Colin!$G4730=$B$1,Colin!$H4730&lt;=$C$3),Colin!$I4730,)</f>
        <v>0</v>
      </c>
      <c r="N4730">
        <f>IF(AND(Colin!$G4730=$B$2,Colin!$H4730=$C$3),Colin!$I4730,)</f>
        <v>0</v>
      </c>
      <c r="O4730">
        <f>IF(AND(Colin!$G4730=$B$2,Colin!$H4730&lt;=$C$3),Colin!$I4730,)</f>
        <v>0</v>
      </c>
      <c r="P4730">
        <f>IF(Colin!$G4730&lt;$B$2,Colin!$I4730,0)</f>
        <v>0</v>
      </c>
      <c r="Q4730">
        <f>IF(Colin!$G4730&lt;$B$1,Colin!$I4730,0)</f>
        <v>0</v>
      </c>
    </row>
    <row r="4731" spans="12:17" x14ac:dyDescent="0.25">
      <c r="L4731">
        <f>IF(AND(Colin!$G4731=$B$1,Colin!$H4731=$C$3),Colin!$I4731,)</f>
        <v>0</v>
      </c>
      <c r="M4731">
        <f>IF(AND(Colin!$G4731=$B$1,Colin!$H4731&lt;=$C$3),Colin!$I4731,)</f>
        <v>0</v>
      </c>
      <c r="N4731">
        <f>IF(AND(Colin!$G4731=$B$2,Colin!$H4731=$C$3),Colin!$I4731,)</f>
        <v>0</v>
      </c>
      <c r="O4731">
        <f>IF(AND(Colin!$G4731=$B$2,Colin!$H4731&lt;=$C$3),Colin!$I4731,)</f>
        <v>0</v>
      </c>
      <c r="P4731">
        <f>IF(Colin!$G4731&lt;$B$2,Colin!$I4731,0)</f>
        <v>0</v>
      </c>
      <c r="Q4731">
        <f>IF(Colin!$G4731&lt;$B$1,Colin!$I4731,0)</f>
        <v>0</v>
      </c>
    </row>
    <row r="4732" spans="12:17" x14ac:dyDescent="0.25">
      <c r="L4732">
        <f>IF(AND(Colin!$G4732=$B$1,Colin!$H4732=$C$3),Colin!$I4732,)</f>
        <v>0</v>
      </c>
      <c r="M4732">
        <f>IF(AND(Colin!$G4732=$B$1,Colin!$H4732&lt;=$C$3),Colin!$I4732,)</f>
        <v>0</v>
      </c>
      <c r="N4732">
        <f>IF(AND(Colin!$G4732=$B$2,Colin!$H4732=$C$3),Colin!$I4732,)</f>
        <v>0</v>
      </c>
      <c r="O4732">
        <f>IF(AND(Colin!$G4732=$B$2,Colin!$H4732&lt;=$C$3),Colin!$I4732,)</f>
        <v>0</v>
      </c>
      <c r="P4732">
        <f>IF(Colin!$G4732&lt;$B$2,Colin!$I4732,0)</f>
        <v>0</v>
      </c>
      <c r="Q4732">
        <f>IF(Colin!$G4732&lt;$B$1,Colin!$I4732,0)</f>
        <v>0</v>
      </c>
    </row>
    <row r="4733" spans="12:17" x14ac:dyDescent="0.25">
      <c r="L4733">
        <f>IF(AND(Colin!$G4733=$B$1,Colin!$H4733=$C$3),Colin!$I4733,)</f>
        <v>0</v>
      </c>
      <c r="M4733">
        <f>IF(AND(Colin!$G4733=$B$1,Colin!$H4733&lt;=$C$3),Colin!$I4733,)</f>
        <v>0</v>
      </c>
      <c r="N4733">
        <f>IF(AND(Colin!$G4733=$B$2,Colin!$H4733=$C$3),Colin!$I4733,)</f>
        <v>0</v>
      </c>
      <c r="O4733">
        <f>IF(AND(Colin!$G4733=$B$2,Colin!$H4733&lt;=$C$3),Colin!$I4733,)</f>
        <v>0</v>
      </c>
      <c r="P4733">
        <f>IF(Colin!$G4733&lt;$B$2,Colin!$I4733,0)</f>
        <v>0</v>
      </c>
      <c r="Q4733">
        <f>IF(Colin!$G4733&lt;$B$1,Colin!$I4733,0)</f>
        <v>0</v>
      </c>
    </row>
    <row r="4734" spans="12:17" x14ac:dyDescent="0.25">
      <c r="L4734">
        <f>IF(AND(Colin!$G4734=$B$1,Colin!$H4734=$C$3),Colin!$I4734,)</f>
        <v>0</v>
      </c>
      <c r="M4734">
        <f>IF(AND(Colin!$G4734=$B$1,Colin!$H4734&lt;=$C$3),Colin!$I4734,)</f>
        <v>0</v>
      </c>
      <c r="N4734">
        <f>IF(AND(Colin!$G4734=$B$2,Colin!$H4734=$C$3),Colin!$I4734,)</f>
        <v>0</v>
      </c>
      <c r="O4734">
        <f>IF(AND(Colin!$G4734=$B$2,Colin!$H4734&lt;=$C$3),Colin!$I4734,)</f>
        <v>0</v>
      </c>
      <c r="P4734">
        <f>IF(Colin!$G4734&lt;$B$2,Colin!$I4734,0)</f>
        <v>0</v>
      </c>
      <c r="Q4734">
        <f>IF(Colin!$G4734&lt;$B$1,Colin!$I4734,0)</f>
        <v>0</v>
      </c>
    </row>
    <row r="4735" spans="12:17" x14ac:dyDescent="0.25">
      <c r="L4735">
        <f>IF(AND(Colin!$G4735=$B$1,Colin!$H4735=$C$3),Colin!$I4735,)</f>
        <v>0</v>
      </c>
      <c r="M4735">
        <f>IF(AND(Colin!$G4735=$B$1,Colin!$H4735&lt;=$C$3),Colin!$I4735,)</f>
        <v>0</v>
      </c>
      <c r="N4735">
        <f>IF(AND(Colin!$G4735=$B$2,Colin!$H4735=$C$3),Colin!$I4735,)</f>
        <v>0</v>
      </c>
      <c r="O4735">
        <f>IF(AND(Colin!$G4735=$B$2,Colin!$H4735&lt;=$C$3),Colin!$I4735,)</f>
        <v>0</v>
      </c>
      <c r="P4735">
        <f>IF(Colin!$G4735&lt;$B$2,Colin!$I4735,0)</f>
        <v>0</v>
      </c>
      <c r="Q4735">
        <f>IF(Colin!$G4735&lt;$B$1,Colin!$I4735,0)</f>
        <v>0</v>
      </c>
    </row>
    <row r="4736" spans="12:17" x14ac:dyDescent="0.25">
      <c r="L4736">
        <f>IF(AND(Colin!$G4736=$B$1,Colin!$H4736=$C$3),Colin!$I4736,)</f>
        <v>0</v>
      </c>
      <c r="M4736">
        <f>IF(AND(Colin!$G4736=$B$1,Colin!$H4736&lt;=$C$3),Colin!$I4736,)</f>
        <v>0</v>
      </c>
      <c r="N4736">
        <f>IF(AND(Colin!$G4736=$B$2,Colin!$H4736=$C$3),Colin!$I4736,)</f>
        <v>0</v>
      </c>
      <c r="O4736">
        <f>IF(AND(Colin!$G4736=$B$2,Colin!$H4736&lt;=$C$3),Colin!$I4736,)</f>
        <v>0</v>
      </c>
      <c r="P4736">
        <f>IF(Colin!$G4736&lt;$B$2,Colin!$I4736,0)</f>
        <v>0</v>
      </c>
      <c r="Q4736">
        <f>IF(Colin!$G4736&lt;$B$1,Colin!$I4736,0)</f>
        <v>0</v>
      </c>
    </row>
    <row r="4737" spans="12:17" x14ac:dyDescent="0.25">
      <c r="L4737">
        <f>IF(AND(Colin!$G4737=$B$1,Colin!$H4737=$C$3),Colin!$I4737,)</f>
        <v>0</v>
      </c>
      <c r="M4737">
        <f>IF(AND(Colin!$G4737=$B$1,Colin!$H4737&lt;=$C$3),Colin!$I4737,)</f>
        <v>0</v>
      </c>
      <c r="N4737">
        <f>IF(AND(Colin!$G4737=$B$2,Colin!$H4737=$C$3),Colin!$I4737,)</f>
        <v>0</v>
      </c>
      <c r="O4737">
        <f>IF(AND(Colin!$G4737=$B$2,Colin!$H4737&lt;=$C$3),Colin!$I4737,)</f>
        <v>0</v>
      </c>
      <c r="P4737">
        <f>IF(Colin!$G4737&lt;$B$2,Colin!$I4737,0)</f>
        <v>0</v>
      </c>
      <c r="Q4737">
        <f>IF(Colin!$G4737&lt;$B$1,Colin!$I4737,0)</f>
        <v>0</v>
      </c>
    </row>
    <row r="4738" spans="12:17" x14ac:dyDescent="0.25">
      <c r="L4738">
        <f>IF(AND(Colin!$G4738=$B$1,Colin!$H4738=$C$3),Colin!$I4738,)</f>
        <v>0</v>
      </c>
      <c r="M4738">
        <f>IF(AND(Colin!$G4738=$B$1,Colin!$H4738&lt;=$C$3),Colin!$I4738,)</f>
        <v>0</v>
      </c>
      <c r="N4738">
        <f>IF(AND(Colin!$G4738=$B$2,Colin!$H4738=$C$3),Colin!$I4738,)</f>
        <v>0</v>
      </c>
      <c r="O4738">
        <f>IF(AND(Colin!$G4738=$B$2,Colin!$H4738&lt;=$C$3),Colin!$I4738,)</f>
        <v>0</v>
      </c>
      <c r="P4738">
        <f>IF(Colin!$G4738&lt;$B$2,Colin!$I4738,0)</f>
        <v>0</v>
      </c>
      <c r="Q4738">
        <f>IF(Colin!$G4738&lt;$B$1,Colin!$I4738,0)</f>
        <v>0</v>
      </c>
    </row>
    <row r="4739" spans="12:17" x14ac:dyDescent="0.25">
      <c r="L4739">
        <f>IF(AND(Colin!$G4739=$B$1,Colin!$H4739=$C$3),Colin!$I4739,)</f>
        <v>0</v>
      </c>
      <c r="M4739">
        <f>IF(AND(Colin!$G4739=$B$1,Colin!$H4739&lt;=$C$3),Colin!$I4739,)</f>
        <v>0</v>
      </c>
      <c r="N4739">
        <f>IF(AND(Colin!$G4739=$B$2,Colin!$H4739=$C$3),Colin!$I4739,)</f>
        <v>0</v>
      </c>
      <c r="O4739">
        <f>IF(AND(Colin!$G4739=$B$2,Colin!$H4739&lt;=$C$3),Colin!$I4739,)</f>
        <v>0</v>
      </c>
      <c r="P4739">
        <f>IF(Colin!$G4739&lt;$B$2,Colin!$I4739,0)</f>
        <v>0</v>
      </c>
      <c r="Q4739">
        <f>IF(Colin!$G4739&lt;$B$1,Colin!$I4739,0)</f>
        <v>0</v>
      </c>
    </row>
    <row r="4740" spans="12:17" x14ac:dyDescent="0.25">
      <c r="L4740">
        <f>IF(AND(Colin!$G4740=$B$1,Colin!$H4740=$C$3),Colin!$I4740,)</f>
        <v>0</v>
      </c>
      <c r="M4740">
        <f>IF(AND(Colin!$G4740=$B$1,Colin!$H4740&lt;=$C$3),Colin!$I4740,)</f>
        <v>0</v>
      </c>
      <c r="N4740">
        <f>IF(AND(Colin!$G4740=$B$2,Colin!$H4740=$C$3),Colin!$I4740,)</f>
        <v>0</v>
      </c>
      <c r="O4740">
        <f>IF(AND(Colin!$G4740=$B$2,Colin!$H4740&lt;=$C$3),Colin!$I4740,)</f>
        <v>0</v>
      </c>
      <c r="P4740">
        <f>IF(Colin!$G4740&lt;$B$2,Colin!$I4740,0)</f>
        <v>0</v>
      </c>
      <c r="Q4740">
        <f>IF(Colin!$G4740&lt;$B$1,Colin!$I4740,0)</f>
        <v>0</v>
      </c>
    </row>
    <row r="4741" spans="12:17" x14ac:dyDescent="0.25">
      <c r="L4741">
        <f>IF(AND(Colin!$G4741=$B$1,Colin!$H4741=$C$3),Colin!$I4741,)</f>
        <v>0</v>
      </c>
      <c r="M4741">
        <f>IF(AND(Colin!$G4741=$B$1,Colin!$H4741&lt;=$C$3),Colin!$I4741,)</f>
        <v>0</v>
      </c>
      <c r="N4741">
        <f>IF(AND(Colin!$G4741=$B$2,Colin!$H4741=$C$3),Colin!$I4741,)</f>
        <v>0</v>
      </c>
      <c r="O4741">
        <f>IF(AND(Colin!$G4741=$B$2,Colin!$H4741&lt;=$C$3),Colin!$I4741,)</f>
        <v>0</v>
      </c>
      <c r="P4741">
        <f>IF(Colin!$G4741&lt;$B$2,Colin!$I4741,0)</f>
        <v>0</v>
      </c>
      <c r="Q4741">
        <f>IF(Colin!$G4741&lt;$B$1,Colin!$I4741,0)</f>
        <v>0</v>
      </c>
    </row>
    <row r="4742" spans="12:17" x14ac:dyDescent="0.25">
      <c r="L4742">
        <f>IF(AND(Colin!$G4742=$B$1,Colin!$H4742=$C$3),Colin!$I4742,)</f>
        <v>0</v>
      </c>
      <c r="M4742">
        <f>IF(AND(Colin!$G4742=$B$1,Colin!$H4742&lt;=$C$3),Colin!$I4742,)</f>
        <v>0</v>
      </c>
      <c r="N4742">
        <f>IF(AND(Colin!$G4742=$B$2,Colin!$H4742=$C$3),Colin!$I4742,)</f>
        <v>0</v>
      </c>
      <c r="O4742">
        <f>IF(AND(Colin!$G4742=$B$2,Colin!$H4742&lt;=$C$3),Colin!$I4742,)</f>
        <v>0</v>
      </c>
      <c r="P4742">
        <f>IF(Colin!$G4742&lt;$B$2,Colin!$I4742,0)</f>
        <v>0</v>
      </c>
      <c r="Q4742">
        <f>IF(Colin!$G4742&lt;$B$1,Colin!$I4742,0)</f>
        <v>0</v>
      </c>
    </row>
    <row r="4743" spans="12:17" x14ac:dyDescent="0.25">
      <c r="L4743">
        <f>IF(AND(Colin!$G4743=$B$1,Colin!$H4743=$C$3),Colin!$I4743,)</f>
        <v>0</v>
      </c>
      <c r="M4743">
        <f>IF(AND(Colin!$G4743=$B$1,Colin!$H4743&lt;=$C$3),Colin!$I4743,)</f>
        <v>0</v>
      </c>
      <c r="N4743">
        <f>IF(AND(Colin!$G4743=$B$2,Colin!$H4743=$C$3),Colin!$I4743,)</f>
        <v>0</v>
      </c>
      <c r="O4743">
        <f>IF(AND(Colin!$G4743=$B$2,Colin!$H4743&lt;=$C$3),Colin!$I4743,)</f>
        <v>0</v>
      </c>
      <c r="P4743">
        <f>IF(Colin!$G4743&lt;$B$2,Colin!$I4743,0)</f>
        <v>0</v>
      </c>
      <c r="Q4743">
        <f>IF(Colin!$G4743&lt;$B$1,Colin!$I4743,0)</f>
        <v>0</v>
      </c>
    </row>
    <row r="4744" spans="12:17" x14ac:dyDescent="0.25">
      <c r="L4744">
        <f>IF(AND(Colin!$G4744=$B$1,Colin!$H4744=$C$3),Colin!$I4744,)</f>
        <v>0</v>
      </c>
      <c r="M4744">
        <f>IF(AND(Colin!$G4744=$B$1,Colin!$H4744&lt;=$C$3),Colin!$I4744,)</f>
        <v>0</v>
      </c>
      <c r="N4744">
        <f>IF(AND(Colin!$G4744=$B$2,Colin!$H4744=$C$3),Colin!$I4744,)</f>
        <v>0</v>
      </c>
      <c r="O4744">
        <f>IF(AND(Colin!$G4744=$B$2,Colin!$H4744&lt;=$C$3),Colin!$I4744,)</f>
        <v>0</v>
      </c>
      <c r="P4744">
        <f>IF(Colin!$G4744&lt;$B$2,Colin!$I4744,0)</f>
        <v>0</v>
      </c>
      <c r="Q4744">
        <f>IF(Colin!$G4744&lt;$B$1,Colin!$I4744,0)</f>
        <v>0</v>
      </c>
    </row>
    <row r="4745" spans="12:17" x14ac:dyDescent="0.25">
      <c r="L4745">
        <f>IF(AND(Colin!$G4745=$B$1,Colin!$H4745=$C$3),Colin!$I4745,)</f>
        <v>0</v>
      </c>
      <c r="M4745">
        <f>IF(AND(Colin!$G4745=$B$1,Colin!$H4745&lt;=$C$3),Colin!$I4745,)</f>
        <v>0</v>
      </c>
      <c r="N4745">
        <f>IF(AND(Colin!$G4745=$B$2,Colin!$H4745=$C$3),Colin!$I4745,)</f>
        <v>0</v>
      </c>
      <c r="O4745">
        <f>IF(AND(Colin!$G4745=$B$2,Colin!$H4745&lt;=$C$3),Colin!$I4745,)</f>
        <v>0</v>
      </c>
      <c r="P4745">
        <f>IF(Colin!$G4745&lt;$B$2,Colin!$I4745,0)</f>
        <v>0</v>
      </c>
      <c r="Q4745">
        <f>IF(Colin!$G4745&lt;$B$1,Colin!$I4745,0)</f>
        <v>0</v>
      </c>
    </row>
    <row r="4746" spans="12:17" x14ac:dyDescent="0.25">
      <c r="L4746">
        <f>IF(AND(Colin!$G4746=$B$1,Colin!$H4746=$C$3),Colin!$I4746,)</f>
        <v>0</v>
      </c>
      <c r="M4746">
        <f>IF(AND(Colin!$G4746=$B$1,Colin!$H4746&lt;=$C$3),Colin!$I4746,)</f>
        <v>0</v>
      </c>
      <c r="N4746">
        <f>IF(AND(Colin!$G4746=$B$2,Colin!$H4746=$C$3),Colin!$I4746,)</f>
        <v>0</v>
      </c>
      <c r="O4746">
        <f>IF(AND(Colin!$G4746=$B$2,Colin!$H4746&lt;=$C$3),Colin!$I4746,)</f>
        <v>0</v>
      </c>
      <c r="P4746">
        <f>IF(Colin!$G4746&lt;$B$2,Colin!$I4746,0)</f>
        <v>0</v>
      </c>
      <c r="Q4746">
        <f>IF(Colin!$G4746&lt;$B$1,Colin!$I4746,0)</f>
        <v>0</v>
      </c>
    </row>
    <row r="4747" spans="12:17" x14ac:dyDescent="0.25">
      <c r="L4747">
        <f>IF(AND(Colin!$G4747=$B$1,Colin!$H4747=$C$3),Colin!$I4747,)</f>
        <v>0</v>
      </c>
      <c r="M4747">
        <f>IF(AND(Colin!$G4747=$B$1,Colin!$H4747&lt;=$C$3),Colin!$I4747,)</f>
        <v>0</v>
      </c>
      <c r="N4747">
        <f>IF(AND(Colin!$G4747=$B$2,Colin!$H4747=$C$3),Colin!$I4747,)</f>
        <v>0</v>
      </c>
      <c r="O4747">
        <f>IF(AND(Colin!$G4747=$B$2,Colin!$H4747&lt;=$C$3),Colin!$I4747,)</f>
        <v>0</v>
      </c>
      <c r="P4747">
        <f>IF(Colin!$G4747&lt;$B$2,Colin!$I4747,0)</f>
        <v>0</v>
      </c>
      <c r="Q4747">
        <f>IF(Colin!$G4747&lt;$B$1,Colin!$I4747,0)</f>
        <v>0</v>
      </c>
    </row>
    <row r="4748" spans="12:17" x14ac:dyDescent="0.25">
      <c r="L4748">
        <f>IF(AND(Colin!$G4748=$B$1,Colin!$H4748=$C$3),Colin!$I4748,)</f>
        <v>0</v>
      </c>
      <c r="M4748">
        <f>IF(AND(Colin!$G4748=$B$1,Colin!$H4748&lt;=$C$3),Colin!$I4748,)</f>
        <v>0</v>
      </c>
      <c r="N4748">
        <f>IF(AND(Colin!$G4748=$B$2,Colin!$H4748=$C$3),Colin!$I4748,)</f>
        <v>0</v>
      </c>
      <c r="O4748">
        <f>IF(AND(Colin!$G4748=$B$2,Colin!$H4748&lt;=$C$3),Colin!$I4748,)</f>
        <v>0</v>
      </c>
      <c r="P4748">
        <f>IF(Colin!$G4748&lt;$B$2,Colin!$I4748,0)</f>
        <v>0</v>
      </c>
      <c r="Q4748">
        <f>IF(Colin!$G4748&lt;$B$1,Colin!$I4748,0)</f>
        <v>0</v>
      </c>
    </row>
    <row r="4749" spans="12:17" x14ac:dyDescent="0.25">
      <c r="L4749">
        <f>IF(AND(Colin!$G4749=$B$1,Colin!$H4749=$C$3),Colin!$I4749,)</f>
        <v>0</v>
      </c>
      <c r="M4749">
        <f>IF(AND(Colin!$G4749=$B$1,Colin!$H4749&lt;=$C$3),Colin!$I4749,)</f>
        <v>0</v>
      </c>
      <c r="N4749">
        <f>IF(AND(Colin!$G4749=$B$2,Colin!$H4749=$C$3),Colin!$I4749,)</f>
        <v>0</v>
      </c>
      <c r="O4749">
        <f>IF(AND(Colin!$G4749=$B$2,Colin!$H4749&lt;=$C$3),Colin!$I4749,)</f>
        <v>0</v>
      </c>
      <c r="P4749">
        <f>IF(Colin!$G4749&lt;$B$2,Colin!$I4749,0)</f>
        <v>0</v>
      </c>
      <c r="Q4749">
        <f>IF(Colin!$G4749&lt;$B$1,Colin!$I4749,0)</f>
        <v>0</v>
      </c>
    </row>
    <row r="4750" spans="12:17" x14ac:dyDescent="0.25">
      <c r="L4750">
        <f>IF(AND(Colin!$G4750=$B$1,Colin!$H4750=$C$3),Colin!$I4750,)</f>
        <v>0</v>
      </c>
      <c r="M4750">
        <f>IF(AND(Colin!$G4750=$B$1,Colin!$H4750&lt;=$C$3),Colin!$I4750,)</f>
        <v>0</v>
      </c>
      <c r="N4750">
        <f>IF(AND(Colin!$G4750=$B$2,Colin!$H4750=$C$3),Colin!$I4750,)</f>
        <v>0</v>
      </c>
      <c r="O4750">
        <f>IF(AND(Colin!$G4750=$B$2,Colin!$H4750&lt;=$C$3),Colin!$I4750,)</f>
        <v>0</v>
      </c>
      <c r="P4750">
        <f>IF(Colin!$G4750&lt;$B$2,Colin!$I4750,0)</f>
        <v>0</v>
      </c>
      <c r="Q4750">
        <f>IF(Colin!$G4750&lt;$B$1,Colin!$I4750,0)</f>
        <v>0</v>
      </c>
    </row>
    <row r="4751" spans="12:17" x14ac:dyDescent="0.25">
      <c r="L4751">
        <f>IF(AND(Colin!$G4751=$B$1,Colin!$H4751=$C$3),Colin!$I4751,)</f>
        <v>0</v>
      </c>
      <c r="M4751">
        <f>IF(AND(Colin!$G4751=$B$1,Colin!$H4751&lt;=$C$3),Colin!$I4751,)</f>
        <v>0</v>
      </c>
      <c r="N4751">
        <f>IF(AND(Colin!$G4751=$B$2,Colin!$H4751=$C$3),Colin!$I4751,)</f>
        <v>0</v>
      </c>
      <c r="O4751">
        <f>IF(AND(Colin!$G4751=$B$2,Colin!$H4751&lt;=$C$3),Colin!$I4751,)</f>
        <v>0</v>
      </c>
      <c r="P4751">
        <f>IF(Colin!$G4751&lt;$B$2,Colin!$I4751,0)</f>
        <v>0</v>
      </c>
      <c r="Q4751">
        <f>IF(Colin!$G4751&lt;$B$1,Colin!$I4751,0)</f>
        <v>0</v>
      </c>
    </row>
    <row r="4752" spans="12:17" x14ac:dyDescent="0.25">
      <c r="L4752">
        <f>IF(AND(Colin!$G4752=$B$1,Colin!$H4752=$C$3),Colin!$I4752,)</f>
        <v>0</v>
      </c>
      <c r="M4752">
        <f>IF(AND(Colin!$G4752=$B$1,Colin!$H4752&lt;=$C$3),Colin!$I4752,)</f>
        <v>0</v>
      </c>
      <c r="N4752">
        <f>IF(AND(Colin!$G4752=$B$2,Colin!$H4752=$C$3),Colin!$I4752,)</f>
        <v>0</v>
      </c>
      <c r="O4752">
        <f>IF(AND(Colin!$G4752=$B$2,Colin!$H4752&lt;=$C$3),Colin!$I4752,)</f>
        <v>0</v>
      </c>
      <c r="P4752">
        <f>IF(Colin!$G4752&lt;$B$2,Colin!$I4752,0)</f>
        <v>0</v>
      </c>
      <c r="Q4752">
        <f>IF(Colin!$G4752&lt;$B$1,Colin!$I4752,0)</f>
        <v>0</v>
      </c>
    </row>
    <row r="4753" spans="12:17" x14ac:dyDescent="0.25">
      <c r="L4753">
        <f>IF(AND(Colin!$G4753=$B$1,Colin!$H4753=$C$3),Colin!$I4753,)</f>
        <v>0</v>
      </c>
      <c r="M4753">
        <f>IF(AND(Colin!$G4753=$B$1,Colin!$H4753&lt;=$C$3),Colin!$I4753,)</f>
        <v>0</v>
      </c>
      <c r="N4753">
        <f>IF(AND(Colin!$G4753=$B$2,Colin!$H4753=$C$3),Colin!$I4753,)</f>
        <v>0</v>
      </c>
      <c r="O4753">
        <f>IF(AND(Colin!$G4753=$B$2,Colin!$H4753&lt;=$C$3),Colin!$I4753,)</f>
        <v>0</v>
      </c>
      <c r="P4753">
        <f>IF(Colin!$G4753&lt;$B$2,Colin!$I4753,0)</f>
        <v>0</v>
      </c>
      <c r="Q4753">
        <f>IF(Colin!$G4753&lt;$B$1,Colin!$I4753,0)</f>
        <v>0</v>
      </c>
    </row>
    <row r="4754" spans="12:17" x14ac:dyDescent="0.25">
      <c r="L4754">
        <f>IF(AND(Colin!$G4754=$B$1,Colin!$H4754=$C$3),Colin!$I4754,)</f>
        <v>0</v>
      </c>
      <c r="M4754">
        <f>IF(AND(Colin!$G4754=$B$1,Colin!$H4754&lt;=$C$3),Colin!$I4754,)</f>
        <v>0</v>
      </c>
      <c r="N4754">
        <f>IF(AND(Colin!$G4754=$B$2,Colin!$H4754=$C$3),Colin!$I4754,)</f>
        <v>0</v>
      </c>
      <c r="O4754">
        <f>IF(AND(Colin!$G4754=$B$2,Colin!$H4754&lt;=$C$3),Colin!$I4754,)</f>
        <v>0</v>
      </c>
      <c r="P4754">
        <f>IF(Colin!$G4754&lt;$B$2,Colin!$I4754,0)</f>
        <v>0</v>
      </c>
      <c r="Q4754">
        <f>IF(Colin!$G4754&lt;$B$1,Colin!$I4754,0)</f>
        <v>0</v>
      </c>
    </row>
    <row r="4755" spans="12:17" x14ac:dyDescent="0.25">
      <c r="L4755">
        <f>IF(AND(Colin!$G4755=$B$1,Colin!$H4755=$C$3),Colin!$I4755,)</f>
        <v>0</v>
      </c>
      <c r="M4755">
        <f>IF(AND(Colin!$G4755=$B$1,Colin!$H4755&lt;=$C$3),Colin!$I4755,)</f>
        <v>0</v>
      </c>
      <c r="N4755">
        <f>IF(AND(Colin!$G4755=$B$2,Colin!$H4755=$C$3),Colin!$I4755,)</f>
        <v>0</v>
      </c>
      <c r="O4755">
        <f>IF(AND(Colin!$G4755=$B$2,Colin!$H4755&lt;=$C$3),Colin!$I4755,)</f>
        <v>0</v>
      </c>
      <c r="P4755">
        <f>IF(Colin!$G4755&lt;$B$2,Colin!$I4755,0)</f>
        <v>0</v>
      </c>
      <c r="Q4755">
        <f>IF(Colin!$G4755&lt;$B$1,Colin!$I4755,0)</f>
        <v>0</v>
      </c>
    </row>
    <row r="4756" spans="12:17" x14ac:dyDescent="0.25">
      <c r="L4756">
        <f>IF(AND(Colin!$G4756=$B$1,Colin!$H4756=$C$3),Colin!$I4756,)</f>
        <v>0</v>
      </c>
      <c r="M4756">
        <f>IF(AND(Colin!$G4756=$B$1,Colin!$H4756&lt;=$C$3),Colin!$I4756,)</f>
        <v>0</v>
      </c>
      <c r="N4756">
        <f>IF(AND(Colin!$G4756=$B$2,Colin!$H4756=$C$3),Colin!$I4756,)</f>
        <v>0</v>
      </c>
      <c r="O4756">
        <f>IF(AND(Colin!$G4756=$B$2,Colin!$H4756&lt;=$C$3),Colin!$I4756,)</f>
        <v>0</v>
      </c>
      <c r="P4756">
        <f>IF(Colin!$G4756&lt;$B$2,Colin!$I4756,0)</f>
        <v>0</v>
      </c>
      <c r="Q4756">
        <f>IF(Colin!$G4756&lt;$B$1,Colin!$I4756,0)</f>
        <v>0</v>
      </c>
    </row>
    <row r="4757" spans="12:17" x14ac:dyDescent="0.25">
      <c r="L4757">
        <f>IF(AND(Colin!$G4757=$B$1,Colin!$H4757=$C$3),Colin!$I4757,)</f>
        <v>0</v>
      </c>
      <c r="M4757">
        <f>IF(AND(Colin!$G4757=$B$1,Colin!$H4757&lt;=$C$3),Colin!$I4757,)</f>
        <v>0</v>
      </c>
      <c r="N4757">
        <f>IF(AND(Colin!$G4757=$B$2,Colin!$H4757=$C$3),Colin!$I4757,)</f>
        <v>0</v>
      </c>
      <c r="O4757">
        <f>IF(AND(Colin!$G4757=$B$2,Colin!$H4757&lt;=$C$3),Colin!$I4757,)</f>
        <v>0</v>
      </c>
      <c r="P4757">
        <f>IF(Colin!$G4757&lt;$B$2,Colin!$I4757,0)</f>
        <v>0</v>
      </c>
      <c r="Q4757">
        <f>IF(Colin!$G4757&lt;$B$1,Colin!$I4757,0)</f>
        <v>0</v>
      </c>
    </row>
    <row r="4758" spans="12:17" x14ac:dyDescent="0.25">
      <c r="L4758">
        <f>IF(AND(Colin!$G4758=$B$1,Colin!$H4758=$C$3),Colin!$I4758,)</f>
        <v>0</v>
      </c>
      <c r="M4758">
        <f>IF(AND(Colin!$G4758=$B$1,Colin!$H4758&lt;=$C$3),Colin!$I4758,)</f>
        <v>0</v>
      </c>
      <c r="N4758">
        <f>IF(AND(Colin!$G4758=$B$2,Colin!$H4758=$C$3),Colin!$I4758,)</f>
        <v>0</v>
      </c>
      <c r="O4758">
        <f>IF(AND(Colin!$G4758=$B$2,Colin!$H4758&lt;=$C$3),Colin!$I4758,)</f>
        <v>0</v>
      </c>
      <c r="P4758">
        <f>IF(Colin!$G4758&lt;$B$2,Colin!$I4758,0)</f>
        <v>0</v>
      </c>
      <c r="Q4758">
        <f>IF(Colin!$G4758&lt;$B$1,Colin!$I4758,0)</f>
        <v>0</v>
      </c>
    </row>
    <row r="4759" spans="12:17" x14ac:dyDescent="0.25">
      <c r="L4759">
        <f>IF(AND(Colin!$G4759=$B$1,Colin!$H4759=$C$3),Colin!$I4759,)</f>
        <v>0</v>
      </c>
      <c r="M4759">
        <f>IF(AND(Colin!$G4759=$B$1,Colin!$H4759&lt;=$C$3),Colin!$I4759,)</f>
        <v>0</v>
      </c>
      <c r="N4759">
        <f>IF(AND(Colin!$G4759=$B$2,Colin!$H4759=$C$3),Colin!$I4759,)</f>
        <v>0</v>
      </c>
      <c r="O4759">
        <f>IF(AND(Colin!$G4759=$B$2,Colin!$H4759&lt;=$C$3),Colin!$I4759,)</f>
        <v>0</v>
      </c>
      <c r="P4759">
        <f>IF(Colin!$G4759&lt;$B$2,Colin!$I4759,0)</f>
        <v>0</v>
      </c>
      <c r="Q4759">
        <f>IF(Colin!$G4759&lt;$B$1,Colin!$I4759,0)</f>
        <v>0</v>
      </c>
    </row>
    <row r="4760" spans="12:17" x14ac:dyDescent="0.25">
      <c r="L4760">
        <f>IF(AND(Colin!$G4760=$B$1,Colin!$H4760=$C$3),Colin!$I4760,)</f>
        <v>0</v>
      </c>
      <c r="M4760">
        <f>IF(AND(Colin!$G4760=$B$1,Colin!$H4760&lt;=$C$3),Colin!$I4760,)</f>
        <v>0</v>
      </c>
      <c r="N4760">
        <f>IF(AND(Colin!$G4760=$B$2,Colin!$H4760=$C$3),Colin!$I4760,)</f>
        <v>0</v>
      </c>
      <c r="O4760">
        <f>IF(AND(Colin!$G4760=$B$2,Colin!$H4760&lt;=$C$3),Colin!$I4760,)</f>
        <v>0</v>
      </c>
      <c r="P4760">
        <f>IF(Colin!$G4760&lt;$B$2,Colin!$I4760,0)</f>
        <v>0</v>
      </c>
      <c r="Q4760">
        <f>IF(Colin!$G4760&lt;$B$1,Colin!$I4760,0)</f>
        <v>0</v>
      </c>
    </row>
    <row r="4761" spans="12:17" x14ac:dyDescent="0.25">
      <c r="L4761">
        <f>IF(AND(Colin!$G4761=$B$1,Colin!$H4761=$C$3),Colin!$I4761,)</f>
        <v>0</v>
      </c>
      <c r="M4761">
        <f>IF(AND(Colin!$G4761=$B$1,Colin!$H4761&lt;=$C$3),Colin!$I4761,)</f>
        <v>0</v>
      </c>
      <c r="N4761">
        <f>IF(AND(Colin!$G4761=$B$2,Colin!$H4761=$C$3),Colin!$I4761,)</f>
        <v>0</v>
      </c>
      <c r="O4761">
        <f>IF(AND(Colin!$G4761=$B$2,Colin!$H4761&lt;=$C$3),Colin!$I4761,)</f>
        <v>0</v>
      </c>
      <c r="P4761">
        <f>IF(Colin!$G4761&lt;$B$2,Colin!$I4761,0)</f>
        <v>0</v>
      </c>
      <c r="Q4761">
        <f>IF(Colin!$G4761&lt;$B$1,Colin!$I4761,0)</f>
        <v>0</v>
      </c>
    </row>
    <row r="4762" spans="12:17" x14ac:dyDescent="0.25">
      <c r="L4762">
        <f>IF(AND(Colin!$G4762=$B$1,Colin!$H4762=$C$3),Colin!$I4762,)</f>
        <v>0</v>
      </c>
      <c r="M4762">
        <f>IF(AND(Colin!$G4762=$B$1,Colin!$H4762&lt;=$C$3),Colin!$I4762,)</f>
        <v>0</v>
      </c>
      <c r="N4762">
        <f>IF(AND(Colin!$G4762=$B$2,Colin!$H4762=$C$3),Colin!$I4762,)</f>
        <v>0</v>
      </c>
      <c r="O4762">
        <f>IF(AND(Colin!$G4762=$B$2,Colin!$H4762&lt;=$C$3),Colin!$I4762,)</f>
        <v>0</v>
      </c>
      <c r="P4762">
        <f>IF(Colin!$G4762&lt;$B$2,Colin!$I4762,0)</f>
        <v>0</v>
      </c>
      <c r="Q4762">
        <f>IF(Colin!$G4762&lt;$B$1,Colin!$I4762,0)</f>
        <v>0</v>
      </c>
    </row>
    <row r="4763" spans="12:17" x14ac:dyDescent="0.25">
      <c r="L4763">
        <f>IF(AND(Colin!$G4763=$B$1,Colin!$H4763=$C$3),Colin!$I4763,)</f>
        <v>0</v>
      </c>
      <c r="M4763">
        <f>IF(AND(Colin!$G4763=$B$1,Colin!$H4763&lt;=$C$3),Colin!$I4763,)</f>
        <v>0</v>
      </c>
      <c r="N4763">
        <f>IF(AND(Colin!$G4763=$B$2,Colin!$H4763=$C$3),Colin!$I4763,)</f>
        <v>0</v>
      </c>
      <c r="O4763">
        <f>IF(AND(Colin!$G4763=$B$2,Colin!$H4763&lt;=$C$3),Colin!$I4763,)</f>
        <v>0</v>
      </c>
      <c r="P4763">
        <f>IF(Colin!$G4763&lt;$B$2,Colin!$I4763,0)</f>
        <v>0</v>
      </c>
      <c r="Q4763">
        <f>IF(Colin!$G4763&lt;$B$1,Colin!$I4763,0)</f>
        <v>0</v>
      </c>
    </row>
    <row r="4764" spans="12:17" x14ac:dyDescent="0.25">
      <c r="L4764">
        <f>IF(AND(Colin!$G4764=$B$1,Colin!$H4764=$C$3),Colin!$I4764,)</f>
        <v>0</v>
      </c>
      <c r="M4764">
        <f>IF(AND(Colin!$G4764=$B$1,Colin!$H4764&lt;=$C$3),Colin!$I4764,)</f>
        <v>0</v>
      </c>
      <c r="N4764">
        <f>IF(AND(Colin!$G4764=$B$2,Colin!$H4764=$C$3),Colin!$I4764,)</f>
        <v>0</v>
      </c>
      <c r="O4764">
        <f>IF(AND(Colin!$G4764=$B$2,Colin!$H4764&lt;=$C$3),Colin!$I4764,)</f>
        <v>0</v>
      </c>
      <c r="P4764">
        <f>IF(Colin!$G4764&lt;$B$2,Colin!$I4764,0)</f>
        <v>0</v>
      </c>
      <c r="Q4764">
        <f>IF(Colin!$G4764&lt;$B$1,Colin!$I4764,0)</f>
        <v>0</v>
      </c>
    </row>
    <row r="4765" spans="12:17" x14ac:dyDescent="0.25">
      <c r="L4765">
        <f>IF(AND(Colin!$G4765=$B$1,Colin!$H4765=$C$3),Colin!$I4765,)</f>
        <v>0</v>
      </c>
      <c r="M4765">
        <f>IF(AND(Colin!$G4765=$B$1,Colin!$H4765&lt;=$C$3),Colin!$I4765,)</f>
        <v>0</v>
      </c>
      <c r="N4765">
        <f>IF(AND(Colin!$G4765=$B$2,Colin!$H4765=$C$3),Colin!$I4765,)</f>
        <v>0</v>
      </c>
      <c r="O4765">
        <f>IF(AND(Colin!$G4765=$B$2,Colin!$H4765&lt;=$C$3),Colin!$I4765,)</f>
        <v>0</v>
      </c>
      <c r="P4765">
        <f>IF(Colin!$G4765&lt;$B$2,Colin!$I4765,0)</f>
        <v>0</v>
      </c>
      <c r="Q4765">
        <f>IF(Colin!$G4765&lt;$B$1,Colin!$I4765,0)</f>
        <v>0</v>
      </c>
    </row>
    <row r="4766" spans="12:17" x14ac:dyDescent="0.25">
      <c r="L4766">
        <f>IF(AND(Colin!$G4766=$B$1,Colin!$H4766=$C$3),Colin!$I4766,)</f>
        <v>0</v>
      </c>
      <c r="M4766">
        <f>IF(AND(Colin!$G4766=$B$1,Colin!$H4766&lt;=$C$3),Colin!$I4766,)</f>
        <v>0</v>
      </c>
      <c r="N4766">
        <f>IF(AND(Colin!$G4766=$B$2,Colin!$H4766=$C$3),Colin!$I4766,)</f>
        <v>0</v>
      </c>
      <c r="O4766">
        <f>IF(AND(Colin!$G4766=$B$2,Colin!$H4766&lt;=$C$3),Colin!$I4766,)</f>
        <v>0</v>
      </c>
      <c r="P4766">
        <f>IF(Colin!$G4766&lt;$B$2,Colin!$I4766,0)</f>
        <v>0</v>
      </c>
      <c r="Q4766">
        <f>IF(Colin!$G4766&lt;$B$1,Colin!$I4766,0)</f>
        <v>0</v>
      </c>
    </row>
    <row r="4767" spans="12:17" x14ac:dyDescent="0.25">
      <c r="L4767">
        <f>IF(AND(Colin!$G4767=$B$1,Colin!$H4767=$C$3),Colin!$I4767,)</f>
        <v>0</v>
      </c>
      <c r="M4767">
        <f>IF(AND(Colin!$G4767=$B$1,Colin!$H4767&lt;=$C$3),Colin!$I4767,)</f>
        <v>0</v>
      </c>
      <c r="N4767">
        <f>IF(AND(Colin!$G4767=$B$2,Colin!$H4767=$C$3),Colin!$I4767,)</f>
        <v>0</v>
      </c>
      <c r="O4767">
        <f>IF(AND(Colin!$G4767=$B$2,Colin!$H4767&lt;=$C$3),Colin!$I4767,)</f>
        <v>0</v>
      </c>
      <c r="P4767">
        <f>IF(Colin!$G4767&lt;$B$2,Colin!$I4767,0)</f>
        <v>0</v>
      </c>
      <c r="Q4767">
        <f>IF(Colin!$G4767&lt;$B$1,Colin!$I4767,0)</f>
        <v>0</v>
      </c>
    </row>
    <row r="4768" spans="12:17" x14ac:dyDescent="0.25">
      <c r="L4768">
        <f>IF(AND(Colin!$G4768=$B$1,Colin!$H4768=$C$3),Colin!$I4768,)</f>
        <v>0</v>
      </c>
      <c r="M4768">
        <f>IF(AND(Colin!$G4768=$B$1,Colin!$H4768&lt;=$C$3),Colin!$I4768,)</f>
        <v>0</v>
      </c>
      <c r="N4768">
        <f>IF(AND(Colin!$G4768=$B$2,Colin!$H4768=$C$3),Colin!$I4768,)</f>
        <v>0</v>
      </c>
      <c r="O4768">
        <f>IF(AND(Colin!$G4768=$B$2,Colin!$H4768&lt;=$C$3),Colin!$I4768,)</f>
        <v>0</v>
      </c>
      <c r="P4768">
        <f>IF(Colin!$G4768&lt;$B$2,Colin!$I4768,0)</f>
        <v>0</v>
      </c>
      <c r="Q4768">
        <f>IF(Colin!$G4768&lt;$B$1,Colin!$I4768,0)</f>
        <v>0</v>
      </c>
    </row>
    <row r="4769" spans="12:17" x14ac:dyDescent="0.25">
      <c r="L4769">
        <f>IF(AND(Colin!$G4769=$B$1,Colin!$H4769=$C$3),Colin!$I4769,)</f>
        <v>0</v>
      </c>
      <c r="M4769">
        <f>IF(AND(Colin!$G4769=$B$1,Colin!$H4769&lt;=$C$3),Colin!$I4769,)</f>
        <v>0</v>
      </c>
      <c r="N4769">
        <f>IF(AND(Colin!$G4769=$B$2,Colin!$H4769=$C$3),Colin!$I4769,)</f>
        <v>0</v>
      </c>
      <c r="O4769">
        <f>IF(AND(Colin!$G4769=$B$2,Colin!$H4769&lt;=$C$3),Colin!$I4769,)</f>
        <v>0</v>
      </c>
      <c r="P4769">
        <f>IF(Colin!$G4769&lt;$B$2,Colin!$I4769,0)</f>
        <v>0</v>
      </c>
      <c r="Q4769">
        <f>IF(Colin!$G4769&lt;$B$1,Colin!$I4769,0)</f>
        <v>0</v>
      </c>
    </row>
    <row r="4770" spans="12:17" x14ac:dyDescent="0.25">
      <c r="L4770">
        <f>IF(AND(Colin!$G4770=$B$1,Colin!$H4770=$C$3),Colin!$I4770,)</f>
        <v>0</v>
      </c>
      <c r="M4770">
        <f>IF(AND(Colin!$G4770=$B$1,Colin!$H4770&lt;=$C$3),Colin!$I4770,)</f>
        <v>0</v>
      </c>
      <c r="N4770">
        <f>IF(AND(Colin!$G4770=$B$2,Colin!$H4770=$C$3),Colin!$I4770,)</f>
        <v>0</v>
      </c>
      <c r="O4770">
        <f>IF(AND(Colin!$G4770=$B$2,Colin!$H4770&lt;=$C$3),Colin!$I4770,)</f>
        <v>0</v>
      </c>
      <c r="P4770">
        <f>IF(Colin!$G4770&lt;$B$2,Colin!$I4770,0)</f>
        <v>0</v>
      </c>
      <c r="Q4770">
        <f>IF(Colin!$G4770&lt;$B$1,Colin!$I4770,0)</f>
        <v>0</v>
      </c>
    </row>
    <row r="4771" spans="12:17" x14ac:dyDescent="0.25">
      <c r="L4771">
        <f>IF(AND(Colin!$G4771=$B$1,Colin!$H4771=$C$3),Colin!$I4771,)</f>
        <v>0</v>
      </c>
      <c r="M4771">
        <f>IF(AND(Colin!$G4771=$B$1,Colin!$H4771&lt;=$C$3),Colin!$I4771,)</f>
        <v>0</v>
      </c>
      <c r="N4771">
        <f>IF(AND(Colin!$G4771=$B$2,Colin!$H4771=$C$3),Colin!$I4771,)</f>
        <v>0</v>
      </c>
      <c r="O4771">
        <f>IF(AND(Colin!$G4771=$B$2,Colin!$H4771&lt;=$C$3),Colin!$I4771,)</f>
        <v>0</v>
      </c>
      <c r="P4771">
        <f>IF(Colin!$G4771&lt;$B$2,Colin!$I4771,0)</f>
        <v>0</v>
      </c>
      <c r="Q4771">
        <f>IF(Colin!$G4771&lt;$B$1,Colin!$I4771,0)</f>
        <v>0</v>
      </c>
    </row>
    <row r="4772" spans="12:17" x14ac:dyDescent="0.25">
      <c r="L4772">
        <f>IF(AND(Colin!$G4772=$B$1,Colin!$H4772=$C$3),Colin!$I4772,)</f>
        <v>0</v>
      </c>
      <c r="M4772">
        <f>IF(AND(Colin!$G4772=$B$1,Colin!$H4772&lt;=$C$3),Colin!$I4772,)</f>
        <v>0</v>
      </c>
      <c r="N4772">
        <f>IF(AND(Colin!$G4772=$B$2,Colin!$H4772=$C$3),Colin!$I4772,)</f>
        <v>0</v>
      </c>
      <c r="O4772">
        <f>IF(AND(Colin!$G4772=$B$2,Colin!$H4772&lt;=$C$3),Colin!$I4772,)</f>
        <v>0</v>
      </c>
      <c r="P4772">
        <f>IF(Colin!$G4772&lt;$B$2,Colin!$I4772,0)</f>
        <v>0</v>
      </c>
      <c r="Q4772">
        <f>IF(Colin!$G4772&lt;$B$1,Colin!$I4772,0)</f>
        <v>0</v>
      </c>
    </row>
    <row r="4773" spans="12:17" x14ac:dyDescent="0.25">
      <c r="L4773">
        <f>IF(AND(Colin!$G4773=$B$1,Colin!$H4773=$C$3),Colin!$I4773,)</f>
        <v>0</v>
      </c>
      <c r="M4773">
        <f>IF(AND(Colin!$G4773=$B$1,Colin!$H4773&lt;=$C$3),Colin!$I4773,)</f>
        <v>0</v>
      </c>
      <c r="N4773">
        <f>IF(AND(Colin!$G4773=$B$2,Colin!$H4773=$C$3),Colin!$I4773,)</f>
        <v>0</v>
      </c>
      <c r="O4773">
        <f>IF(AND(Colin!$G4773=$B$2,Colin!$H4773&lt;=$C$3),Colin!$I4773,)</f>
        <v>0</v>
      </c>
      <c r="P4773">
        <f>IF(Colin!$G4773&lt;$B$2,Colin!$I4773,0)</f>
        <v>0</v>
      </c>
      <c r="Q4773">
        <f>IF(Colin!$G4773&lt;$B$1,Colin!$I4773,0)</f>
        <v>0</v>
      </c>
    </row>
    <row r="4774" spans="12:17" x14ac:dyDescent="0.25">
      <c r="L4774">
        <f>IF(AND(Colin!$G4774=$B$1,Colin!$H4774=$C$3),Colin!$I4774,)</f>
        <v>0</v>
      </c>
      <c r="M4774">
        <f>IF(AND(Colin!$G4774=$B$1,Colin!$H4774&lt;=$C$3),Colin!$I4774,)</f>
        <v>0</v>
      </c>
      <c r="N4774">
        <f>IF(AND(Colin!$G4774=$B$2,Colin!$H4774=$C$3),Colin!$I4774,)</f>
        <v>0</v>
      </c>
      <c r="O4774">
        <f>IF(AND(Colin!$G4774=$B$2,Colin!$H4774&lt;=$C$3),Colin!$I4774,)</f>
        <v>0</v>
      </c>
      <c r="P4774">
        <f>IF(Colin!$G4774&lt;$B$2,Colin!$I4774,0)</f>
        <v>0</v>
      </c>
      <c r="Q4774">
        <f>IF(Colin!$G4774&lt;$B$1,Colin!$I4774,0)</f>
        <v>0</v>
      </c>
    </row>
    <row r="4775" spans="12:17" x14ac:dyDescent="0.25">
      <c r="L4775">
        <f>IF(AND(Colin!$G4775=$B$1,Colin!$H4775=$C$3),Colin!$I4775,)</f>
        <v>0</v>
      </c>
      <c r="M4775">
        <f>IF(AND(Colin!$G4775=$B$1,Colin!$H4775&lt;=$C$3),Colin!$I4775,)</f>
        <v>0</v>
      </c>
      <c r="N4775">
        <f>IF(AND(Colin!$G4775=$B$2,Colin!$H4775=$C$3),Colin!$I4775,)</f>
        <v>0</v>
      </c>
      <c r="O4775">
        <f>IF(AND(Colin!$G4775=$B$2,Colin!$H4775&lt;=$C$3),Colin!$I4775,)</f>
        <v>0</v>
      </c>
      <c r="P4775">
        <f>IF(Colin!$G4775&lt;$B$2,Colin!$I4775,0)</f>
        <v>0</v>
      </c>
      <c r="Q4775">
        <f>IF(Colin!$G4775&lt;$B$1,Colin!$I4775,0)</f>
        <v>0</v>
      </c>
    </row>
    <row r="4776" spans="12:17" x14ac:dyDescent="0.25">
      <c r="L4776">
        <f>IF(AND(Colin!$G4776=$B$1,Colin!$H4776=$C$3),Colin!$I4776,)</f>
        <v>0</v>
      </c>
      <c r="M4776">
        <f>IF(AND(Colin!$G4776=$B$1,Colin!$H4776&lt;=$C$3),Colin!$I4776,)</f>
        <v>0</v>
      </c>
      <c r="N4776">
        <f>IF(AND(Colin!$G4776=$B$2,Colin!$H4776=$C$3),Colin!$I4776,)</f>
        <v>0</v>
      </c>
      <c r="O4776">
        <f>IF(AND(Colin!$G4776=$B$2,Colin!$H4776&lt;=$C$3),Colin!$I4776,)</f>
        <v>0</v>
      </c>
      <c r="P4776">
        <f>IF(Colin!$G4776&lt;$B$2,Colin!$I4776,0)</f>
        <v>0</v>
      </c>
      <c r="Q4776">
        <f>IF(Colin!$G4776&lt;$B$1,Colin!$I4776,0)</f>
        <v>0</v>
      </c>
    </row>
    <row r="4777" spans="12:17" x14ac:dyDescent="0.25">
      <c r="L4777">
        <f>IF(AND(Colin!$G4777=$B$1,Colin!$H4777=$C$3),Colin!$I4777,)</f>
        <v>0</v>
      </c>
      <c r="M4777">
        <f>IF(AND(Colin!$G4777=$B$1,Colin!$H4777&lt;=$C$3),Colin!$I4777,)</f>
        <v>0</v>
      </c>
      <c r="N4777">
        <f>IF(AND(Colin!$G4777=$B$2,Colin!$H4777=$C$3),Colin!$I4777,)</f>
        <v>0</v>
      </c>
      <c r="O4777">
        <f>IF(AND(Colin!$G4777=$B$2,Colin!$H4777&lt;=$C$3),Colin!$I4777,)</f>
        <v>0</v>
      </c>
      <c r="P4777">
        <f>IF(Colin!$G4777&lt;$B$2,Colin!$I4777,0)</f>
        <v>0</v>
      </c>
      <c r="Q4777">
        <f>IF(Colin!$G4777&lt;$B$1,Colin!$I4777,0)</f>
        <v>0</v>
      </c>
    </row>
    <row r="4778" spans="12:17" x14ac:dyDescent="0.25">
      <c r="L4778">
        <f>IF(AND(Colin!$G4778=$B$1,Colin!$H4778=$C$3),Colin!$I4778,)</f>
        <v>0</v>
      </c>
      <c r="M4778">
        <f>IF(AND(Colin!$G4778=$B$1,Colin!$H4778&lt;=$C$3),Colin!$I4778,)</f>
        <v>0</v>
      </c>
      <c r="N4778">
        <f>IF(AND(Colin!$G4778=$B$2,Colin!$H4778=$C$3),Colin!$I4778,)</f>
        <v>0</v>
      </c>
      <c r="O4778">
        <f>IF(AND(Colin!$G4778=$B$2,Colin!$H4778&lt;=$C$3),Colin!$I4778,)</f>
        <v>0</v>
      </c>
      <c r="P4778">
        <f>IF(Colin!$G4778&lt;$B$2,Colin!$I4778,0)</f>
        <v>0</v>
      </c>
      <c r="Q4778">
        <f>IF(Colin!$G4778&lt;$B$1,Colin!$I4778,0)</f>
        <v>0</v>
      </c>
    </row>
    <row r="4779" spans="12:17" x14ac:dyDescent="0.25">
      <c r="L4779">
        <f>IF(AND(Colin!$G4779=$B$1,Colin!$H4779=$C$3),Colin!$I4779,)</f>
        <v>0</v>
      </c>
      <c r="M4779">
        <f>IF(AND(Colin!$G4779=$B$1,Colin!$H4779&lt;=$C$3),Colin!$I4779,)</f>
        <v>0</v>
      </c>
      <c r="N4779">
        <f>IF(AND(Colin!$G4779=$B$2,Colin!$H4779=$C$3),Colin!$I4779,)</f>
        <v>0</v>
      </c>
      <c r="O4779">
        <f>IF(AND(Colin!$G4779=$B$2,Colin!$H4779&lt;=$C$3),Colin!$I4779,)</f>
        <v>0</v>
      </c>
      <c r="P4779">
        <f>IF(Colin!$G4779&lt;$B$2,Colin!$I4779,0)</f>
        <v>0</v>
      </c>
      <c r="Q4779">
        <f>IF(Colin!$G4779&lt;$B$1,Colin!$I4779,0)</f>
        <v>0</v>
      </c>
    </row>
    <row r="4780" spans="12:17" x14ac:dyDescent="0.25">
      <c r="L4780">
        <f>IF(AND(Colin!$G4780=$B$1,Colin!$H4780=$C$3),Colin!$I4780,)</f>
        <v>0</v>
      </c>
      <c r="M4780">
        <f>IF(AND(Colin!$G4780=$B$1,Colin!$H4780&lt;=$C$3),Colin!$I4780,)</f>
        <v>0</v>
      </c>
      <c r="N4780">
        <f>IF(AND(Colin!$G4780=$B$2,Colin!$H4780=$C$3),Colin!$I4780,)</f>
        <v>0</v>
      </c>
      <c r="O4780">
        <f>IF(AND(Colin!$G4780=$B$2,Colin!$H4780&lt;=$C$3),Colin!$I4780,)</f>
        <v>0</v>
      </c>
      <c r="P4780">
        <f>IF(Colin!$G4780&lt;$B$2,Colin!$I4780,0)</f>
        <v>0</v>
      </c>
      <c r="Q4780">
        <f>IF(Colin!$G4780&lt;$B$1,Colin!$I4780,0)</f>
        <v>0</v>
      </c>
    </row>
    <row r="4781" spans="12:17" x14ac:dyDescent="0.25">
      <c r="L4781">
        <f>IF(AND(Colin!$G4781=$B$1,Colin!$H4781=$C$3),Colin!$I4781,)</f>
        <v>0</v>
      </c>
      <c r="M4781">
        <f>IF(AND(Colin!$G4781=$B$1,Colin!$H4781&lt;=$C$3),Colin!$I4781,)</f>
        <v>0</v>
      </c>
      <c r="N4781">
        <f>IF(AND(Colin!$G4781=$B$2,Colin!$H4781=$C$3),Colin!$I4781,)</f>
        <v>0</v>
      </c>
      <c r="O4781">
        <f>IF(AND(Colin!$G4781=$B$2,Colin!$H4781&lt;=$C$3),Colin!$I4781,)</f>
        <v>0</v>
      </c>
      <c r="P4781">
        <f>IF(Colin!$G4781&lt;$B$2,Colin!$I4781,0)</f>
        <v>0</v>
      </c>
      <c r="Q4781">
        <f>IF(Colin!$G4781&lt;$B$1,Colin!$I4781,0)</f>
        <v>0</v>
      </c>
    </row>
    <row r="4782" spans="12:17" x14ac:dyDescent="0.25">
      <c r="L4782">
        <f>IF(AND(Colin!$G4782=$B$1,Colin!$H4782=$C$3),Colin!$I4782,)</f>
        <v>0</v>
      </c>
      <c r="M4782">
        <f>IF(AND(Colin!$G4782=$B$1,Colin!$H4782&lt;=$C$3),Colin!$I4782,)</f>
        <v>0</v>
      </c>
      <c r="N4782">
        <f>IF(AND(Colin!$G4782=$B$2,Colin!$H4782=$C$3),Colin!$I4782,)</f>
        <v>0</v>
      </c>
      <c r="O4782">
        <f>IF(AND(Colin!$G4782=$B$2,Colin!$H4782&lt;=$C$3),Colin!$I4782,)</f>
        <v>0</v>
      </c>
      <c r="P4782">
        <f>IF(Colin!$G4782&lt;$B$2,Colin!$I4782,0)</f>
        <v>0</v>
      </c>
      <c r="Q4782">
        <f>IF(Colin!$G4782&lt;$B$1,Colin!$I4782,0)</f>
        <v>0</v>
      </c>
    </row>
    <row r="4783" spans="12:17" x14ac:dyDescent="0.25">
      <c r="L4783">
        <f>IF(AND(Colin!$G4783=$B$1,Colin!$H4783=$C$3),Colin!$I4783,)</f>
        <v>0</v>
      </c>
      <c r="M4783">
        <f>IF(AND(Colin!$G4783=$B$1,Colin!$H4783&lt;=$C$3),Colin!$I4783,)</f>
        <v>0</v>
      </c>
      <c r="N4783">
        <f>IF(AND(Colin!$G4783=$B$2,Colin!$H4783=$C$3),Colin!$I4783,)</f>
        <v>0</v>
      </c>
      <c r="O4783">
        <f>IF(AND(Colin!$G4783=$B$2,Colin!$H4783&lt;=$C$3),Colin!$I4783,)</f>
        <v>0</v>
      </c>
      <c r="P4783">
        <f>IF(Colin!$G4783&lt;$B$2,Colin!$I4783,0)</f>
        <v>0</v>
      </c>
      <c r="Q4783">
        <f>IF(Colin!$G4783&lt;$B$1,Colin!$I4783,0)</f>
        <v>0</v>
      </c>
    </row>
    <row r="4784" spans="12:17" x14ac:dyDescent="0.25">
      <c r="L4784">
        <f>IF(AND(Colin!$G4784=$B$1,Colin!$H4784=$C$3),Colin!$I4784,)</f>
        <v>0</v>
      </c>
      <c r="M4784">
        <f>IF(AND(Colin!$G4784=$B$1,Colin!$H4784&lt;=$C$3),Colin!$I4784,)</f>
        <v>0</v>
      </c>
      <c r="N4784">
        <f>IF(AND(Colin!$G4784=$B$2,Colin!$H4784=$C$3),Colin!$I4784,)</f>
        <v>0</v>
      </c>
      <c r="O4784">
        <f>IF(AND(Colin!$G4784=$B$2,Colin!$H4784&lt;=$C$3),Colin!$I4784,)</f>
        <v>0</v>
      </c>
      <c r="P4784">
        <f>IF(Colin!$G4784&lt;$B$2,Colin!$I4784,0)</f>
        <v>0</v>
      </c>
      <c r="Q4784">
        <f>IF(Colin!$G4784&lt;$B$1,Colin!$I4784,0)</f>
        <v>0</v>
      </c>
    </row>
    <row r="4785" spans="12:17" x14ac:dyDescent="0.25">
      <c r="L4785">
        <f>IF(AND(Colin!$G4785=$B$1,Colin!$H4785=$C$3),Colin!$I4785,)</f>
        <v>0</v>
      </c>
      <c r="M4785">
        <f>IF(AND(Colin!$G4785=$B$1,Colin!$H4785&lt;=$C$3),Colin!$I4785,)</f>
        <v>0</v>
      </c>
      <c r="N4785">
        <f>IF(AND(Colin!$G4785=$B$2,Colin!$H4785=$C$3),Colin!$I4785,)</f>
        <v>0</v>
      </c>
      <c r="O4785">
        <f>IF(AND(Colin!$G4785=$B$2,Colin!$H4785&lt;=$C$3),Colin!$I4785,)</f>
        <v>0</v>
      </c>
      <c r="P4785">
        <f>IF(Colin!$G4785&lt;$B$2,Colin!$I4785,0)</f>
        <v>0</v>
      </c>
      <c r="Q4785">
        <f>IF(Colin!$G4785&lt;$B$1,Colin!$I4785,0)</f>
        <v>0</v>
      </c>
    </row>
    <row r="4786" spans="12:17" x14ac:dyDescent="0.25">
      <c r="L4786">
        <f>IF(AND(Colin!$G4786=$B$1,Colin!$H4786=$C$3),Colin!$I4786,)</f>
        <v>0</v>
      </c>
      <c r="M4786">
        <f>IF(AND(Colin!$G4786=$B$1,Colin!$H4786&lt;=$C$3),Colin!$I4786,)</f>
        <v>0</v>
      </c>
      <c r="N4786">
        <f>IF(AND(Colin!$G4786=$B$2,Colin!$H4786=$C$3),Colin!$I4786,)</f>
        <v>0</v>
      </c>
      <c r="O4786">
        <f>IF(AND(Colin!$G4786=$B$2,Colin!$H4786&lt;=$C$3),Colin!$I4786,)</f>
        <v>0</v>
      </c>
      <c r="P4786">
        <f>IF(Colin!$G4786&lt;$B$2,Colin!$I4786,0)</f>
        <v>0</v>
      </c>
      <c r="Q4786">
        <f>IF(Colin!$G4786&lt;$B$1,Colin!$I4786,0)</f>
        <v>0</v>
      </c>
    </row>
    <row r="4787" spans="12:17" x14ac:dyDescent="0.25">
      <c r="L4787">
        <f>IF(AND(Colin!$G4787=$B$1,Colin!$H4787=$C$3),Colin!$I4787,)</f>
        <v>0</v>
      </c>
      <c r="M4787">
        <f>IF(AND(Colin!$G4787=$B$1,Colin!$H4787&lt;=$C$3),Colin!$I4787,)</f>
        <v>0</v>
      </c>
      <c r="N4787">
        <f>IF(AND(Colin!$G4787=$B$2,Colin!$H4787=$C$3),Colin!$I4787,)</f>
        <v>0</v>
      </c>
      <c r="O4787">
        <f>IF(AND(Colin!$G4787=$B$2,Colin!$H4787&lt;=$C$3),Colin!$I4787,)</f>
        <v>0</v>
      </c>
      <c r="P4787">
        <f>IF(Colin!$G4787&lt;$B$2,Colin!$I4787,0)</f>
        <v>0</v>
      </c>
      <c r="Q4787">
        <f>IF(Colin!$G4787&lt;$B$1,Colin!$I4787,0)</f>
        <v>0</v>
      </c>
    </row>
    <row r="4788" spans="12:17" x14ac:dyDescent="0.25">
      <c r="L4788">
        <f>IF(AND(Colin!$G4788=$B$1,Colin!$H4788=$C$3),Colin!$I4788,)</f>
        <v>0</v>
      </c>
      <c r="M4788">
        <f>IF(AND(Colin!$G4788=$B$1,Colin!$H4788&lt;=$C$3),Colin!$I4788,)</f>
        <v>0</v>
      </c>
      <c r="N4788">
        <f>IF(AND(Colin!$G4788=$B$2,Colin!$H4788=$C$3),Colin!$I4788,)</f>
        <v>0</v>
      </c>
      <c r="O4788">
        <f>IF(AND(Colin!$G4788=$B$2,Colin!$H4788&lt;=$C$3),Colin!$I4788,)</f>
        <v>0</v>
      </c>
      <c r="P4788">
        <f>IF(Colin!$G4788&lt;$B$2,Colin!$I4788,0)</f>
        <v>0</v>
      </c>
      <c r="Q4788">
        <f>IF(Colin!$G4788&lt;$B$1,Colin!$I4788,0)</f>
        <v>0</v>
      </c>
    </row>
    <row r="4789" spans="12:17" x14ac:dyDescent="0.25">
      <c r="L4789">
        <f>IF(AND(Colin!$G4789=$B$1,Colin!$H4789=$C$3),Colin!$I4789,)</f>
        <v>0</v>
      </c>
      <c r="M4789">
        <f>IF(AND(Colin!$G4789=$B$1,Colin!$H4789&lt;=$C$3),Colin!$I4789,)</f>
        <v>0</v>
      </c>
      <c r="N4789">
        <f>IF(AND(Colin!$G4789=$B$2,Colin!$H4789=$C$3),Colin!$I4789,)</f>
        <v>0</v>
      </c>
      <c r="O4789">
        <f>IF(AND(Colin!$G4789=$B$2,Colin!$H4789&lt;=$C$3),Colin!$I4789,)</f>
        <v>0</v>
      </c>
      <c r="P4789">
        <f>IF(Colin!$G4789&lt;$B$2,Colin!$I4789,0)</f>
        <v>0</v>
      </c>
      <c r="Q4789">
        <f>IF(Colin!$G4789&lt;$B$1,Colin!$I4789,0)</f>
        <v>0</v>
      </c>
    </row>
    <row r="4790" spans="12:17" x14ac:dyDescent="0.25">
      <c r="L4790">
        <f>IF(AND(Colin!$G4790=$B$1,Colin!$H4790=$C$3),Colin!$I4790,)</f>
        <v>0</v>
      </c>
      <c r="M4790">
        <f>IF(AND(Colin!$G4790=$B$1,Colin!$H4790&lt;=$C$3),Colin!$I4790,)</f>
        <v>0</v>
      </c>
      <c r="N4790">
        <f>IF(AND(Colin!$G4790=$B$2,Colin!$H4790=$C$3),Colin!$I4790,)</f>
        <v>0</v>
      </c>
      <c r="O4790">
        <f>IF(AND(Colin!$G4790=$B$2,Colin!$H4790&lt;=$C$3),Colin!$I4790,)</f>
        <v>0</v>
      </c>
      <c r="P4790">
        <f>IF(Colin!$G4790&lt;$B$2,Colin!$I4790,0)</f>
        <v>0</v>
      </c>
      <c r="Q4790">
        <f>IF(Colin!$G4790&lt;$B$1,Colin!$I4790,0)</f>
        <v>0</v>
      </c>
    </row>
    <row r="4791" spans="12:17" x14ac:dyDescent="0.25">
      <c r="L4791">
        <f>IF(AND(Colin!$G4791=$B$1,Colin!$H4791=$C$3),Colin!$I4791,)</f>
        <v>0</v>
      </c>
      <c r="M4791">
        <f>IF(AND(Colin!$G4791=$B$1,Colin!$H4791&lt;=$C$3),Colin!$I4791,)</f>
        <v>0</v>
      </c>
      <c r="N4791">
        <f>IF(AND(Colin!$G4791=$B$2,Colin!$H4791=$C$3),Colin!$I4791,)</f>
        <v>0</v>
      </c>
      <c r="O4791">
        <f>IF(AND(Colin!$G4791=$B$2,Colin!$H4791&lt;=$C$3),Colin!$I4791,)</f>
        <v>0</v>
      </c>
      <c r="P4791">
        <f>IF(Colin!$G4791&lt;$B$2,Colin!$I4791,0)</f>
        <v>0</v>
      </c>
      <c r="Q4791">
        <f>IF(Colin!$G4791&lt;$B$1,Colin!$I4791,0)</f>
        <v>0</v>
      </c>
    </row>
    <row r="4792" spans="12:17" x14ac:dyDescent="0.25">
      <c r="L4792">
        <f>IF(AND(Colin!$G4792=$B$1,Colin!$H4792=$C$3),Colin!$I4792,)</f>
        <v>0</v>
      </c>
      <c r="M4792">
        <f>IF(AND(Colin!$G4792=$B$1,Colin!$H4792&lt;=$C$3),Colin!$I4792,)</f>
        <v>0</v>
      </c>
      <c r="N4792">
        <f>IF(AND(Colin!$G4792=$B$2,Colin!$H4792=$C$3),Colin!$I4792,)</f>
        <v>0</v>
      </c>
      <c r="O4792">
        <f>IF(AND(Colin!$G4792=$B$2,Colin!$H4792&lt;=$C$3),Colin!$I4792,)</f>
        <v>0</v>
      </c>
      <c r="P4792">
        <f>IF(Colin!$G4792&lt;$B$2,Colin!$I4792,0)</f>
        <v>0</v>
      </c>
      <c r="Q4792">
        <f>IF(Colin!$G4792&lt;$B$1,Colin!$I4792,0)</f>
        <v>0</v>
      </c>
    </row>
    <row r="4793" spans="12:17" x14ac:dyDescent="0.25">
      <c r="L4793">
        <f>IF(AND(Colin!$G4793=$B$1,Colin!$H4793=$C$3),Colin!$I4793,)</f>
        <v>0</v>
      </c>
      <c r="M4793">
        <f>IF(AND(Colin!$G4793=$B$1,Colin!$H4793&lt;=$C$3),Colin!$I4793,)</f>
        <v>0</v>
      </c>
      <c r="N4793">
        <f>IF(AND(Colin!$G4793=$B$2,Colin!$H4793=$C$3),Colin!$I4793,)</f>
        <v>0</v>
      </c>
      <c r="O4793">
        <f>IF(AND(Colin!$G4793=$B$2,Colin!$H4793&lt;=$C$3),Colin!$I4793,)</f>
        <v>0</v>
      </c>
      <c r="P4793">
        <f>IF(Colin!$G4793&lt;$B$2,Colin!$I4793,0)</f>
        <v>0</v>
      </c>
      <c r="Q4793">
        <f>IF(Colin!$G4793&lt;$B$1,Colin!$I4793,0)</f>
        <v>0</v>
      </c>
    </row>
    <row r="4794" spans="12:17" x14ac:dyDescent="0.25">
      <c r="L4794">
        <f>IF(AND(Colin!$G4794=$B$1,Colin!$H4794=$C$3),Colin!$I4794,)</f>
        <v>0</v>
      </c>
      <c r="M4794">
        <f>IF(AND(Colin!$G4794=$B$1,Colin!$H4794&lt;=$C$3),Colin!$I4794,)</f>
        <v>0</v>
      </c>
      <c r="N4794">
        <f>IF(AND(Colin!$G4794=$B$2,Colin!$H4794=$C$3),Colin!$I4794,)</f>
        <v>0</v>
      </c>
      <c r="O4794">
        <f>IF(AND(Colin!$G4794=$B$2,Colin!$H4794&lt;=$C$3),Colin!$I4794,)</f>
        <v>0</v>
      </c>
      <c r="P4794">
        <f>IF(Colin!$G4794&lt;$B$2,Colin!$I4794,0)</f>
        <v>0</v>
      </c>
      <c r="Q4794">
        <f>IF(Colin!$G4794&lt;$B$1,Colin!$I4794,0)</f>
        <v>0</v>
      </c>
    </row>
    <row r="4795" spans="12:17" x14ac:dyDescent="0.25">
      <c r="L4795">
        <f>IF(AND(Colin!$G4795=$B$1,Colin!$H4795=$C$3),Colin!$I4795,)</f>
        <v>0</v>
      </c>
      <c r="M4795">
        <f>IF(AND(Colin!$G4795=$B$1,Colin!$H4795&lt;=$C$3),Colin!$I4795,)</f>
        <v>0</v>
      </c>
      <c r="N4795">
        <f>IF(AND(Colin!$G4795=$B$2,Colin!$H4795=$C$3),Colin!$I4795,)</f>
        <v>0</v>
      </c>
      <c r="O4795">
        <f>IF(AND(Colin!$G4795=$B$2,Colin!$H4795&lt;=$C$3),Colin!$I4795,)</f>
        <v>0</v>
      </c>
      <c r="P4795">
        <f>IF(Colin!$G4795&lt;$B$2,Colin!$I4795,0)</f>
        <v>0</v>
      </c>
      <c r="Q4795">
        <f>IF(Colin!$G4795&lt;$B$1,Colin!$I4795,0)</f>
        <v>0</v>
      </c>
    </row>
    <row r="4796" spans="12:17" x14ac:dyDescent="0.25">
      <c r="L4796">
        <f>IF(AND(Colin!$G4796=$B$1,Colin!$H4796=$C$3),Colin!$I4796,)</f>
        <v>0</v>
      </c>
      <c r="M4796">
        <f>IF(AND(Colin!$G4796=$B$1,Colin!$H4796&lt;=$C$3),Colin!$I4796,)</f>
        <v>0</v>
      </c>
      <c r="N4796">
        <f>IF(AND(Colin!$G4796=$B$2,Colin!$H4796=$C$3),Colin!$I4796,)</f>
        <v>0</v>
      </c>
      <c r="O4796">
        <f>IF(AND(Colin!$G4796=$B$2,Colin!$H4796&lt;=$C$3),Colin!$I4796,)</f>
        <v>0</v>
      </c>
      <c r="P4796">
        <f>IF(Colin!$G4796&lt;$B$2,Colin!$I4796,0)</f>
        <v>0</v>
      </c>
      <c r="Q4796">
        <f>IF(Colin!$G4796&lt;$B$1,Colin!$I4796,0)</f>
        <v>0</v>
      </c>
    </row>
    <row r="4797" spans="12:17" x14ac:dyDescent="0.25">
      <c r="L4797">
        <f>IF(AND(Colin!$G4797=$B$1,Colin!$H4797=$C$3),Colin!$I4797,)</f>
        <v>0</v>
      </c>
      <c r="M4797">
        <f>IF(AND(Colin!$G4797=$B$1,Colin!$H4797&lt;=$C$3),Colin!$I4797,)</f>
        <v>0</v>
      </c>
      <c r="N4797">
        <f>IF(AND(Colin!$G4797=$B$2,Colin!$H4797=$C$3),Colin!$I4797,)</f>
        <v>0</v>
      </c>
      <c r="O4797">
        <f>IF(AND(Colin!$G4797=$B$2,Colin!$H4797&lt;=$C$3),Colin!$I4797,)</f>
        <v>0</v>
      </c>
      <c r="P4797">
        <f>IF(Colin!$G4797&lt;$B$2,Colin!$I4797,0)</f>
        <v>0</v>
      </c>
      <c r="Q4797">
        <f>IF(Colin!$G4797&lt;$B$1,Colin!$I4797,0)</f>
        <v>0</v>
      </c>
    </row>
    <row r="4798" spans="12:17" x14ac:dyDescent="0.25">
      <c r="L4798">
        <f>IF(AND(Colin!$G4798=$B$1,Colin!$H4798=$C$3),Colin!$I4798,)</f>
        <v>0</v>
      </c>
      <c r="M4798">
        <f>IF(AND(Colin!$G4798=$B$1,Colin!$H4798&lt;=$C$3),Colin!$I4798,)</f>
        <v>0</v>
      </c>
      <c r="N4798">
        <f>IF(AND(Colin!$G4798=$B$2,Colin!$H4798=$C$3),Colin!$I4798,)</f>
        <v>0</v>
      </c>
      <c r="O4798">
        <f>IF(AND(Colin!$G4798=$B$2,Colin!$H4798&lt;=$C$3),Colin!$I4798,)</f>
        <v>0</v>
      </c>
      <c r="P4798">
        <f>IF(Colin!$G4798&lt;$B$2,Colin!$I4798,0)</f>
        <v>0</v>
      </c>
      <c r="Q4798">
        <f>IF(Colin!$G4798&lt;$B$1,Colin!$I4798,0)</f>
        <v>0</v>
      </c>
    </row>
    <row r="4799" spans="12:17" x14ac:dyDescent="0.25">
      <c r="L4799">
        <f>IF(AND(Colin!$G4799=$B$1,Colin!$H4799=$C$3),Colin!$I4799,)</f>
        <v>0</v>
      </c>
      <c r="M4799">
        <f>IF(AND(Colin!$G4799=$B$1,Colin!$H4799&lt;=$C$3),Colin!$I4799,)</f>
        <v>0</v>
      </c>
      <c r="N4799">
        <f>IF(AND(Colin!$G4799=$B$2,Colin!$H4799=$C$3),Colin!$I4799,)</f>
        <v>0</v>
      </c>
      <c r="O4799">
        <f>IF(AND(Colin!$G4799=$B$2,Colin!$H4799&lt;=$C$3),Colin!$I4799,)</f>
        <v>0</v>
      </c>
      <c r="P4799">
        <f>IF(Colin!$G4799&lt;$B$2,Colin!$I4799,0)</f>
        <v>0</v>
      </c>
      <c r="Q4799">
        <f>IF(Colin!$G4799&lt;$B$1,Colin!$I4799,0)</f>
        <v>0</v>
      </c>
    </row>
    <row r="4800" spans="12:17" x14ac:dyDescent="0.25">
      <c r="L4800">
        <f>IF(AND(Colin!$G4800=$B$1,Colin!$H4800=$C$3),Colin!$I4800,)</f>
        <v>0</v>
      </c>
      <c r="M4800">
        <f>IF(AND(Colin!$G4800=$B$1,Colin!$H4800&lt;=$C$3),Colin!$I4800,)</f>
        <v>0</v>
      </c>
      <c r="N4800">
        <f>IF(AND(Colin!$G4800=$B$2,Colin!$H4800=$C$3),Colin!$I4800,)</f>
        <v>0</v>
      </c>
      <c r="O4800">
        <f>IF(AND(Colin!$G4800=$B$2,Colin!$H4800&lt;=$C$3),Colin!$I4800,)</f>
        <v>0</v>
      </c>
      <c r="P4800">
        <f>IF(Colin!$G4800&lt;$B$2,Colin!$I4800,0)</f>
        <v>0</v>
      </c>
      <c r="Q4800">
        <f>IF(Colin!$G4800&lt;$B$1,Colin!$I4800,0)</f>
        <v>0</v>
      </c>
    </row>
    <row r="4801" spans="12:17" x14ac:dyDescent="0.25">
      <c r="L4801">
        <f>IF(AND(Colin!$G4801=$B$1,Colin!$H4801=$C$3),Colin!$I4801,)</f>
        <v>0</v>
      </c>
      <c r="M4801">
        <f>IF(AND(Colin!$G4801=$B$1,Colin!$H4801&lt;=$C$3),Colin!$I4801,)</f>
        <v>0</v>
      </c>
      <c r="N4801">
        <f>IF(AND(Colin!$G4801=$B$2,Colin!$H4801=$C$3),Colin!$I4801,)</f>
        <v>0</v>
      </c>
      <c r="O4801">
        <f>IF(AND(Colin!$G4801=$B$2,Colin!$H4801&lt;=$C$3),Colin!$I4801,)</f>
        <v>0</v>
      </c>
      <c r="P4801">
        <f>IF(Colin!$G4801&lt;$B$2,Colin!$I4801,0)</f>
        <v>0</v>
      </c>
      <c r="Q4801">
        <f>IF(Colin!$G4801&lt;$B$1,Colin!$I4801,0)</f>
        <v>0</v>
      </c>
    </row>
    <row r="4802" spans="12:17" x14ac:dyDescent="0.25">
      <c r="L4802">
        <f>IF(AND(Colin!$G4802=$B$1,Colin!$H4802=$C$3),Colin!$I4802,)</f>
        <v>0</v>
      </c>
      <c r="M4802">
        <f>IF(AND(Colin!$G4802=$B$1,Colin!$H4802&lt;=$C$3),Colin!$I4802,)</f>
        <v>0</v>
      </c>
      <c r="N4802">
        <f>IF(AND(Colin!$G4802=$B$2,Colin!$H4802=$C$3),Colin!$I4802,)</f>
        <v>0</v>
      </c>
      <c r="O4802">
        <f>IF(AND(Colin!$G4802=$B$2,Colin!$H4802&lt;=$C$3),Colin!$I4802,)</f>
        <v>0</v>
      </c>
      <c r="P4802">
        <f>IF(Colin!$G4802&lt;$B$2,Colin!$I4802,0)</f>
        <v>0</v>
      </c>
      <c r="Q4802">
        <f>IF(Colin!$G4802&lt;$B$1,Colin!$I4802,0)</f>
        <v>0</v>
      </c>
    </row>
    <row r="4803" spans="12:17" x14ac:dyDescent="0.25">
      <c r="L4803">
        <f>IF(AND(Colin!$G4803=$B$1,Colin!$H4803=$C$3),Colin!$I4803,)</f>
        <v>0</v>
      </c>
      <c r="M4803">
        <f>IF(AND(Colin!$G4803=$B$1,Colin!$H4803&lt;=$C$3),Colin!$I4803,)</f>
        <v>0</v>
      </c>
      <c r="N4803">
        <f>IF(AND(Colin!$G4803=$B$2,Colin!$H4803=$C$3),Colin!$I4803,)</f>
        <v>0</v>
      </c>
      <c r="O4803">
        <f>IF(AND(Colin!$G4803=$B$2,Colin!$H4803&lt;=$C$3),Colin!$I4803,)</f>
        <v>0</v>
      </c>
      <c r="P4803">
        <f>IF(Colin!$G4803&lt;$B$2,Colin!$I4803,0)</f>
        <v>0</v>
      </c>
      <c r="Q4803">
        <f>IF(Colin!$G4803&lt;$B$1,Colin!$I4803,0)</f>
        <v>0</v>
      </c>
    </row>
    <row r="4804" spans="12:17" x14ac:dyDescent="0.25">
      <c r="L4804">
        <f>IF(AND(Colin!$G4804=$B$1,Colin!$H4804=$C$3),Colin!$I4804,)</f>
        <v>0</v>
      </c>
      <c r="M4804">
        <f>IF(AND(Colin!$G4804=$B$1,Colin!$H4804&lt;=$C$3),Colin!$I4804,)</f>
        <v>0</v>
      </c>
      <c r="N4804">
        <f>IF(AND(Colin!$G4804=$B$2,Colin!$H4804=$C$3),Colin!$I4804,)</f>
        <v>0</v>
      </c>
      <c r="O4804">
        <f>IF(AND(Colin!$G4804=$B$2,Colin!$H4804&lt;=$C$3),Colin!$I4804,)</f>
        <v>0</v>
      </c>
      <c r="P4804">
        <f>IF(Colin!$G4804&lt;$B$2,Colin!$I4804,0)</f>
        <v>0</v>
      </c>
      <c r="Q4804">
        <f>IF(Colin!$G4804&lt;$B$1,Colin!$I4804,0)</f>
        <v>0</v>
      </c>
    </row>
    <row r="4805" spans="12:17" x14ac:dyDescent="0.25">
      <c r="L4805">
        <f>IF(AND(Colin!$G4805=$B$1,Colin!$H4805=$C$3),Colin!$I4805,)</f>
        <v>0</v>
      </c>
      <c r="M4805">
        <f>IF(AND(Colin!$G4805=$B$1,Colin!$H4805&lt;=$C$3),Colin!$I4805,)</f>
        <v>0</v>
      </c>
      <c r="N4805">
        <f>IF(AND(Colin!$G4805=$B$2,Colin!$H4805=$C$3),Colin!$I4805,)</f>
        <v>0</v>
      </c>
      <c r="O4805">
        <f>IF(AND(Colin!$G4805=$B$2,Colin!$H4805&lt;=$C$3),Colin!$I4805,)</f>
        <v>0</v>
      </c>
      <c r="P4805">
        <f>IF(Colin!$G4805&lt;$B$2,Colin!$I4805,0)</f>
        <v>0</v>
      </c>
      <c r="Q4805">
        <f>IF(Colin!$G4805&lt;$B$1,Colin!$I4805,0)</f>
        <v>0</v>
      </c>
    </row>
    <row r="4806" spans="12:17" x14ac:dyDescent="0.25">
      <c r="L4806">
        <f>IF(AND(Colin!$G4806=$B$1,Colin!$H4806=$C$3),Colin!$I4806,)</f>
        <v>0</v>
      </c>
      <c r="M4806">
        <f>IF(AND(Colin!$G4806=$B$1,Colin!$H4806&lt;=$C$3),Colin!$I4806,)</f>
        <v>0</v>
      </c>
      <c r="N4806">
        <f>IF(AND(Colin!$G4806=$B$2,Colin!$H4806=$C$3),Colin!$I4806,)</f>
        <v>0</v>
      </c>
      <c r="O4806">
        <f>IF(AND(Colin!$G4806=$B$2,Colin!$H4806&lt;=$C$3),Colin!$I4806,)</f>
        <v>0</v>
      </c>
      <c r="P4806">
        <f>IF(Colin!$G4806&lt;$B$2,Colin!$I4806,0)</f>
        <v>0</v>
      </c>
      <c r="Q4806">
        <f>IF(Colin!$G4806&lt;$B$1,Colin!$I4806,0)</f>
        <v>0</v>
      </c>
    </row>
    <row r="4807" spans="12:17" x14ac:dyDescent="0.25">
      <c r="L4807">
        <f>IF(AND(Colin!$G4807=$B$1,Colin!$H4807=$C$3),Colin!$I4807,)</f>
        <v>0</v>
      </c>
      <c r="M4807">
        <f>IF(AND(Colin!$G4807=$B$1,Colin!$H4807&lt;=$C$3),Colin!$I4807,)</f>
        <v>0</v>
      </c>
      <c r="N4807">
        <f>IF(AND(Colin!$G4807=$B$2,Colin!$H4807=$C$3),Colin!$I4807,)</f>
        <v>0</v>
      </c>
      <c r="O4807">
        <f>IF(AND(Colin!$G4807=$B$2,Colin!$H4807&lt;=$C$3),Colin!$I4807,)</f>
        <v>0</v>
      </c>
      <c r="P4807">
        <f>IF(Colin!$G4807&lt;$B$2,Colin!$I4807,0)</f>
        <v>0</v>
      </c>
      <c r="Q4807">
        <f>IF(Colin!$G4807&lt;$B$1,Colin!$I4807,0)</f>
        <v>0</v>
      </c>
    </row>
    <row r="4808" spans="12:17" x14ac:dyDescent="0.25">
      <c r="L4808">
        <f>IF(AND(Colin!$G4808=$B$1,Colin!$H4808=$C$3),Colin!$I4808,)</f>
        <v>0</v>
      </c>
      <c r="M4808">
        <f>IF(AND(Colin!$G4808=$B$1,Colin!$H4808&lt;=$C$3),Colin!$I4808,)</f>
        <v>0</v>
      </c>
      <c r="N4808">
        <f>IF(AND(Colin!$G4808=$B$2,Colin!$H4808=$C$3),Colin!$I4808,)</f>
        <v>0</v>
      </c>
      <c r="O4808">
        <f>IF(AND(Colin!$G4808=$B$2,Colin!$H4808&lt;=$C$3),Colin!$I4808,)</f>
        <v>0</v>
      </c>
      <c r="P4808">
        <f>IF(Colin!$G4808&lt;$B$2,Colin!$I4808,0)</f>
        <v>0</v>
      </c>
      <c r="Q4808">
        <f>IF(Colin!$G4808&lt;$B$1,Colin!$I4808,0)</f>
        <v>0</v>
      </c>
    </row>
    <row r="4809" spans="12:17" x14ac:dyDescent="0.25">
      <c r="L4809">
        <f>IF(AND(Colin!$G4809=$B$1,Colin!$H4809=$C$3),Colin!$I4809,)</f>
        <v>0</v>
      </c>
      <c r="M4809">
        <f>IF(AND(Colin!$G4809=$B$1,Colin!$H4809&lt;=$C$3),Colin!$I4809,)</f>
        <v>0</v>
      </c>
      <c r="N4809">
        <f>IF(AND(Colin!$G4809=$B$2,Colin!$H4809=$C$3),Colin!$I4809,)</f>
        <v>0</v>
      </c>
      <c r="O4809">
        <f>IF(AND(Colin!$G4809=$B$2,Colin!$H4809&lt;=$C$3),Colin!$I4809,)</f>
        <v>0</v>
      </c>
      <c r="P4809">
        <f>IF(Colin!$G4809&lt;$B$2,Colin!$I4809,0)</f>
        <v>0</v>
      </c>
      <c r="Q4809">
        <f>IF(Colin!$G4809&lt;$B$1,Colin!$I4809,0)</f>
        <v>0</v>
      </c>
    </row>
    <row r="4810" spans="12:17" x14ac:dyDescent="0.25">
      <c r="L4810">
        <f>IF(AND(Colin!$G4810=$B$1,Colin!$H4810=$C$3),Colin!$I4810,)</f>
        <v>0</v>
      </c>
      <c r="M4810">
        <f>IF(AND(Colin!$G4810=$B$1,Colin!$H4810&lt;=$C$3),Colin!$I4810,)</f>
        <v>0</v>
      </c>
      <c r="N4810">
        <f>IF(AND(Colin!$G4810=$B$2,Colin!$H4810=$C$3),Colin!$I4810,)</f>
        <v>0</v>
      </c>
      <c r="O4810">
        <f>IF(AND(Colin!$G4810=$B$2,Colin!$H4810&lt;=$C$3),Colin!$I4810,)</f>
        <v>0</v>
      </c>
      <c r="P4810">
        <f>IF(Colin!$G4810&lt;$B$2,Colin!$I4810,0)</f>
        <v>0</v>
      </c>
      <c r="Q4810">
        <f>IF(Colin!$G4810&lt;$B$1,Colin!$I4810,0)</f>
        <v>0</v>
      </c>
    </row>
    <row r="4811" spans="12:17" x14ac:dyDescent="0.25">
      <c r="L4811">
        <f>IF(AND(Colin!$G4811=$B$1,Colin!$H4811=$C$3),Colin!$I4811,)</f>
        <v>0</v>
      </c>
      <c r="M4811">
        <f>IF(AND(Colin!$G4811=$B$1,Colin!$H4811&lt;=$C$3),Colin!$I4811,)</f>
        <v>0</v>
      </c>
      <c r="N4811">
        <f>IF(AND(Colin!$G4811=$B$2,Colin!$H4811=$C$3),Colin!$I4811,)</f>
        <v>0</v>
      </c>
      <c r="O4811">
        <f>IF(AND(Colin!$G4811=$B$2,Colin!$H4811&lt;=$C$3),Colin!$I4811,)</f>
        <v>0</v>
      </c>
      <c r="P4811">
        <f>IF(Colin!$G4811&lt;$B$2,Colin!$I4811,0)</f>
        <v>0</v>
      </c>
      <c r="Q4811">
        <f>IF(Colin!$G4811&lt;$B$1,Colin!$I4811,0)</f>
        <v>0</v>
      </c>
    </row>
    <row r="4812" spans="12:17" x14ac:dyDescent="0.25">
      <c r="L4812">
        <f>IF(AND(Colin!$G4812=$B$1,Colin!$H4812=$C$3),Colin!$I4812,)</f>
        <v>0</v>
      </c>
      <c r="M4812">
        <f>IF(AND(Colin!$G4812=$B$1,Colin!$H4812&lt;=$C$3),Colin!$I4812,)</f>
        <v>0</v>
      </c>
      <c r="N4812">
        <f>IF(AND(Colin!$G4812=$B$2,Colin!$H4812=$C$3),Colin!$I4812,)</f>
        <v>0</v>
      </c>
      <c r="O4812">
        <f>IF(AND(Colin!$G4812=$B$2,Colin!$H4812&lt;=$C$3),Colin!$I4812,)</f>
        <v>0</v>
      </c>
      <c r="P4812">
        <f>IF(Colin!$G4812&lt;$B$2,Colin!$I4812,0)</f>
        <v>0</v>
      </c>
      <c r="Q4812">
        <f>IF(Colin!$G4812&lt;$B$1,Colin!$I4812,0)</f>
        <v>0</v>
      </c>
    </row>
    <row r="4813" spans="12:17" x14ac:dyDescent="0.25">
      <c r="L4813">
        <f>IF(AND(Colin!$G4813=$B$1,Colin!$H4813=$C$3),Colin!$I4813,)</f>
        <v>0</v>
      </c>
      <c r="M4813">
        <f>IF(AND(Colin!$G4813=$B$1,Colin!$H4813&lt;=$C$3),Colin!$I4813,)</f>
        <v>0</v>
      </c>
      <c r="N4813">
        <f>IF(AND(Colin!$G4813=$B$2,Colin!$H4813=$C$3),Colin!$I4813,)</f>
        <v>0</v>
      </c>
      <c r="O4813">
        <f>IF(AND(Colin!$G4813=$B$2,Colin!$H4813&lt;=$C$3),Colin!$I4813,)</f>
        <v>0</v>
      </c>
      <c r="P4813">
        <f>IF(Colin!$G4813&lt;$B$2,Colin!$I4813,0)</f>
        <v>0</v>
      </c>
      <c r="Q4813">
        <f>IF(Colin!$G4813&lt;$B$1,Colin!$I4813,0)</f>
        <v>0</v>
      </c>
    </row>
    <row r="4814" spans="12:17" x14ac:dyDescent="0.25">
      <c r="L4814">
        <f>IF(AND(Colin!$G4814=$B$1,Colin!$H4814=$C$3),Colin!$I4814,)</f>
        <v>0</v>
      </c>
      <c r="M4814">
        <f>IF(AND(Colin!$G4814=$B$1,Colin!$H4814&lt;=$C$3),Colin!$I4814,)</f>
        <v>0</v>
      </c>
      <c r="N4814">
        <f>IF(AND(Colin!$G4814=$B$2,Colin!$H4814=$C$3),Colin!$I4814,)</f>
        <v>0</v>
      </c>
      <c r="O4814">
        <f>IF(AND(Colin!$G4814=$B$2,Colin!$H4814&lt;=$C$3),Colin!$I4814,)</f>
        <v>0</v>
      </c>
      <c r="P4814">
        <f>IF(Colin!$G4814&lt;$B$2,Colin!$I4814,0)</f>
        <v>0</v>
      </c>
      <c r="Q4814">
        <f>IF(Colin!$G4814&lt;$B$1,Colin!$I4814,0)</f>
        <v>0</v>
      </c>
    </row>
    <row r="4815" spans="12:17" x14ac:dyDescent="0.25">
      <c r="L4815">
        <f>IF(AND(Colin!$G4815=$B$1,Colin!$H4815=$C$3),Colin!$I4815,)</f>
        <v>0</v>
      </c>
      <c r="M4815">
        <f>IF(AND(Colin!$G4815=$B$1,Colin!$H4815&lt;=$C$3),Colin!$I4815,)</f>
        <v>0</v>
      </c>
      <c r="N4815">
        <f>IF(AND(Colin!$G4815=$B$2,Colin!$H4815=$C$3),Colin!$I4815,)</f>
        <v>0</v>
      </c>
      <c r="O4815">
        <f>IF(AND(Colin!$G4815=$B$2,Colin!$H4815&lt;=$C$3),Colin!$I4815,)</f>
        <v>0</v>
      </c>
      <c r="P4815">
        <f>IF(Colin!$G4815&lt;$B$2,Colin!$I4815,0)</f>
        <v>0</v>
      </c>
      <c r="Q4815">
        <f>IF(Colin!$G4815&lt;$B$1,Colin!$I4815,0)</f>
        <v>0</v>
      </c>
    </row>
    <row r="4816" spans="12:17" x14ac:dyDescent="0.25">
      <c r="L4816">
        <f>IF(AND(Colin!$G4816=$B$1,Colin!$H4816=$C$3),Colin!$I4816,)</f>
        <v>0</v>
      </c>
      <c r="M4816">
        <f>IF(AND(Colin!$G4816=$B$1,Colin!$H4816&lt;=$C$3),Colin!$I4816,)</f>
        <v>0</v>
      </c>
      <c r="N4816">
        <f>IF(AND(Colin!$G4816=$B$2,Colin!$H4816=$C$3),Colin!$I4816,)</f>
        <v>0</v>
      </c>
      <c r="O4816">
        <f>IF(AND(Colin!$G4816=$B$2,Colin!$H4816&lt;=$C$3),Colin!$I4816,)</f>
        <v>0</v>
      </c>
      <c r="P4816">
        <f>IF(Colin!$G4816&lt;$B$2,Colin!$I4816,0)</f>
        <v>0</v>
      </c>
      <c r="Q4816">
        <f>IF(Colin!$G4816&lt;$B$1,Colin!$I4816,0)</f>
        <v>0</v>
      </c>
    </row>
    <row r="4817" spans="12:17" x14ac:dyDescent="0.25">
      <c r="L4817">
        <f>IF(AND(Colin!$G4817=$B$1,Colin!$H4817=$C$3),Colin!$I4817,)</f>
        <v>0</v>
      </c>
      <c r="M4817">
        <f>IF(AND(Colin!$G4817=$B$1,Colin!$H4817&lt;=$C$3),Colin!$I4817,)</f>
        <v>0</v>
      </c>
      <c r="N4817">
        <f>IF(AND(Colin!$G4817=$B$2,Colin!$H4817=$C$3),Colin!$I4817,)</f>
        <v>0</v>
      </c>
      <c r="O4817">
        <f>IF(AND(Colin!$G4817=$B$2,Colin!$H4817&lt;=$C$3),Colin!$I4817,)</f>
        <v>0</v>
      </c>
      <c r="P4817">
        <f>IF(Colin!$G4817&lt;$B$2,Colin!$I4817,0)</f>
        <v>0</v>
      </c>
      <c r="Q4817">
        <f>IF(Colin!$G4817&lt;$B$1,Colin!$I4817,0)</f>
        <v>0</v>
      </c>
    </row>
    <row r="4818" spans="12:17" x14ac:dyDescent="0.25">
      <c r="L4818">
        <f>IF(AND(Colin!$G4818=$B$1,Colin!$H4818=$C$3),Colin!$I4818,)</f>
        <v>0</v>
      </c>
      <c r="M4818">
        <f>IF(AND(Colin!$G4818=$B$1,Colin!$H4818&lt;=$C$3),Colin!$I4818,)</f>
        <v>0</v>
      </c>
      <c r="N4818">
        <f>IF(AND(Colin!$G4818=$B$2,Colin!$H4818=$C$3),Colin!$I4818,)</f>
        <v>0</v>
      </c>
      <c r="O4818">
        <f>IF(AND(Colin!$G4818=$B$2,Colin!$H4818&lt;=$C$3),Colin!$I4818,)</f>
        <v>0</v>
      </c>
      <c r="P4818">
        <f>IF(Colin!$G4818&lt;$B$2,Colin!$I4818,0)</f>
        <v>0</v>
      </c>
      <c r="Q4818">
        <f>IF(Colin!$G4818&lt;$B$1,Colin!$I4818,0)</f>
        <v>0</v>
      </c>
    </row>
    <row r="4819" spans="12:17" x14ac:dyDescent="0.25">
      <c r="L4819">
        <f>IF(AND(Colin!$G4819=$B$1,Colin!$H4819=$C$3),Colin!$I4819,)</f>
        <v>0</v>
      </c>
      <c r="M4819">
        <f>IF(AND(Colin!$G4819=$B$1,Colin!$H4819&lt;=$C$3),Colin!$I4819,)</f>
        <v>0</v>
      </c>
      <c r="N4819">
        <f>IF(AND(Colin!$G4819=$B$2,Colin!$H4819=$C$3),Colin!$I4819,)</f>
        <v>0</v>
      </c>
      <c r="O4819">
        <f>IF(AND(Colin!$G4819=$B$2,Colin!$H4819&lt;=$C$3),Colin!$I4819,)</f>
        <v>0</v>
      </c>
      <c r="P4819">
        <f>IF(Colin!$G4819&lt;$B$2,Colin!$I4819,0)</f>
        <v>0</v>
      </c>
      <c r="Q4819">
        <f>IF(Colin!$G4819&lt;$B$1,Colin!$I4819,0)</f>
        <v>0</v>
      </c>
    </row>
    <row r="4820" spans="12:17" x14ac:dyDescent="0.25">
      <c r="L4820">
        <f>IF(AND(Colin!$G4820=$B$1,Colin!$H4820=$C$3),Colin!$I4820,)</f>
        <v>0</v>
      </c>
      <c r="M4820">
        <f>IF(AND(Colin!$G4820=$B$1,Colin!$H4820&lt;=$C$3),Colin!$I4820,)</f>
        <v>0</v>
      </c>
      <c r="N4820">
        <f>IF(AND(Colin!$G4820=$B$2,Colin!$H4820=$C$3),Colin!$I4820,)</f>
        <v>0</v>
      </c>
      <c r="O4820">
        <f>IF(AND(Colin!$G4820=$B$2,Colin!$H4820&lt;=$C$3),Colin!$I4820,)</f>
        <v>0</v>
      </c>
      <c r="P4820">
        <f>IF(Colin!$G4820&lt;$B$2,Colin!$I4820,0)</f>
        <v>0</v>
      </c>
      <c r="Q4820">
        <f>IF(Colin!$G4820&lt;$B$1,Colin!$I4820,0)</f>
        <v>0</v>
      </c>
    </row>
    <row r="4821" spans="12:17" x14ac:dyDescent="0.25">
      <c r="L4821">
        <f>IF(AND(Colin!$G4821=$B$1,Colin!$H4821=$C$3),Colin!$I4821,)</f>
        <v>0</v>
      </c>
      <c r="M4821">
        <f>IF(AND(Colin!$G4821=$B$1,Colin!$H4821&lt;=$C$3),Colin!$I4821,)</f>
        <v>0</v>
      </c>
      <c r="N4821">
        <f>IF(AND(Colin!$G4821=$B$2,Colin!$H4821=$C$3),Colin!$I4821,)</f>
        <v>0</v>
      </c>
      <c r="O4821">
        <f>IF(AND(Colin!$G4821=$B$2,Colin!$H4821&lt;=$C$3),Colin!$I4821,)</f>
        <v>0</v>
      </c>
      <c r="P4821">
        <f>IF(Colin!$G4821&lt;$B$2,Colin!$I4821,0)</f>
        <v>0</v>
      </c>
      <c r="Q4821">
        <f>IF(Colin!$G4821&lt;$B$1,Colin!$I4821,0)</f>
        <v>0</v>
      </c>
    </row>
    <row r="4822" spans="12:17" x14ac:dyDescent="0.25">
      <c r="L4822">
        <f>IF(AND(Colin!$G4822=$B$1,Colin!$H4822=$C$3),Colin!$I4822,)</f>
        <v>0</v>
      </c>
      <c r="M4822">
        <f>IF(AND(Colin!$G4822=$B$1,Colin!$H4822&lt;=$C$3),Colin!$I4822,)</f>
        <v>0</v>
      </c>
      <c r="N4822">
        <f>IF(AND(Colin!$G4822=$B$2,Colin!$H4822=$C$3),Colin!$I4822,)</f>
        <v>0</v>
      </c>
      <c r="O4822">
        <f>IF(AND(Colin!$G4822=$B$2,Colin!$H4822&lt;=$C$3),Colin!$I4822,)</f>
        <v>0</v>
      </c>
      <c r="P4822">
        <f>IF(Colin!$G4822&lt;$B$2,Colin!$I4822,0)</f>
        <v>0</v>
      </c>
      <c r="Q4822">
        <f>IF(Colin!$G4822&lt;$B$1,Colin!$I4822,0)</f>
        <v>0</v>
      </c>
    </row>
    <row r="4823" spans="12:17" x14ac:dyDescent="0.25">
      <c r="L4823">
        <f>IF(AND(Colin!$G4823=$B$1,Colin!$H4823=$C$3),Colin!$I4823,)</f>
        <v>0</v>
      </c>
      <c r="M4823">
        <f>IF(AND(Colin!$G4823=$B$1,Colin!$H4823&lt;=$C$3),Colin!$I4823,)</f>
        <v>0</v>
      </c>
      <c r="N4823">
        <f>IF(AND(Colin!$G4823=$B$2,Colin!$H4823=$C$3),Colin!$I4823,)</f>
        <v>0</v>
      </c>
      <c r="O4823">
        <f>IF(AND(Colin!$G4823=$B$2,Colin!$H4823&lt;=$C$3),Colin!$I4823,)</f>
        <v>0</v>
      </c>
      <c r="P4823">
        <f>IF(Colin!$G4823&lt;$B$2,Colin!$I4823,0)</f>
        <v>0</v>
      </c>
      <c r="Q4823">
        <f>IF(Colin!$G4823&lt;$B$1,Colin!$I4823,0)</f>
        <v>0</v>
      </c>
    </row>
    <row r="4824" spans="12:17" x14ac:dyDescent="0.25">
      <c r="L4824">
        <f>IF(AND(Colin!$G4824=$B$1,Colin!$H4824=$C$3),Colin!$I4824,)</f>
        <v>0</v>
      </c>
      <c r="M4824">
        <f>IF(AND(Colin!$G4824=$B$1,Colin!$H4824&lt;=$C$3),Colin!$I4824,)</f>
        <v>0</v>
      </c>
      <c r="N4824">
        <f>IF(AND(Colin!$G4824=$B$2,Colin!$H4824=$C$3),Colin!$I4824,)</f>
        <v>0</v>
      </c>
      <c r="O4824">
        <f>IF(AND(Colin!$G4824=$B$2,Colin!$H4824&lt;=$C$3),Colin!$I4824,)</f>
        <v>0</v>
      </c>
      <c r="P4824">
        <f>IF(Colin!$G4824&lt;$B$2,Colin!$I4824,0)</f>
        <v>0</v>
      </c>
      <c r="Q4824">
        <f>IF(Colin!$G4824&lt;$B$1,Colin!$I4824,0)</f>
        <v>0</v>
      </c>
    </row>
    <row r="4825" spans="12:17" x14ac:dyDescent="0.25">
      <c r="L4825">
        <f>IF(AND(Colin!$G4825=$B$1,Colin!$H4825=$C$3),Colin!$I4825,)</f>
        <v>0</v>
      </c>
      <c r="M4825">
        <f>IF(AND(Colin!$G4825=$B$1,Colin!$H4825&lt;=$C$3),Colin!$I4825,)</f>
        <v>0</v>
      </c>
      <c r="N4825">
        <f>IF(AND(Colin!$G4825=$B$2,Colin!$H4825=$C$3),Colin!$I4825,)</f>
        <v>0</v>
      </c>
      <c r="O4825">
        <f>IF(AND(Colin!$G4825=$B$2,Colin!$H4825&lt;=$C$3),Colin!$I4825,)</f>
        <v>0</v>
      </c>
      <c r="P4825">
        <f>IF(Colin!$G4825&lt;$B$2,Colin!$I4825,0)</f>
        <v>0</v>
      </c>
      <c r="Q4825">
        <f>IF(Colin!$G4825&lt;$B$1,Colin!$I4825,0)</f>
        <v>0</v>
      </c>
    </row>
    <row r="4826" spans="12:17" x14ac:dyDescent="0.25">
      <c r="L4826">
        <f>IF(AND(Colin!$G4826=$B$1,Colin!$H4826=$C$3),Colin!$I4826,)</f>
        <v>0</v>
      </c>
      <c r="M4826">
        <f>IF(AND(Colin!$G4826=$B$1,Colin!$H4826&lt;=$C$3),Colin!$I4826,)</f>
        <v>0</v>
      </c>
      <c r="N4826">
        <f>IF(AND(Colin!$G4826=$B$2,Colin!$H4826=$C$3),Colin!$I4826,)</f>
        <v>0</v>
      </c>
      <c r="O4826">
        <f>IF(AND(Colin!$G4826=$B$2,Colin!$H4826&lt;=$C$3),Colin!$I4826,)</f>
        <v>0</v>
      </c>
      <c r="P4826">
        <f>IF(Colin!$G4826&lt;$B$2,Colin!$I4826,0)</f>
        <v>0</v>
      </c>
      <c r="Q4826">
        <f>IF(Colin!$G4826&lt;$B$1,Colin!$I4826,0)</f>
        <v>0</v>
      </c>
    </row>
    <row r="4827" spans="12:17" x14ac:dyDescent="0.25">
      <c r="L4827">
        <f>IF(AND(Colin!$G4827=$B$1,Colin!$H4827=$C$3),Colin!$I4827,)</f>
        <v>0</v>
      </c>
      <c r="M4827">
        <f>IF(AND(Colin!$G4827=$B$1,Colin!$H4827&lt;=$C$3),Colin!$I4827,)</f>
        <v>0</v>
      </c>
      <c r="N4827">
        <f>IF(AND(Colin!$G4827=$B$2,Colin!$H4827=$C$3),Colin!$I4827,)</f>
        <v>0</v>
      </c>
      <c r="O4827">
        <f>IF(AND(Colin!$G4827=$B$2,Colin!$H4827&lt;=$C$3),Colin!$I4827,)</f>
        <v>0</v>
      </c>
      <c r="P4827">
        <f>IF(Colin!$G4827&lt;$B$2,Colin!$I4827,0)</f>
        <v>0</v>
      </c>
      <c r="Q4827">
        <f>IF(Colin!$G4827&lt;$B$1,Colin!$I4827,0)</f>
        <v>0</v>
      </c>
    </row>
    <row r="4828" spans="12:17" x14ac:dyDescent="0.25">
      <c r="L4828">
        <f>IF(AND(Colin!$G4828=$B$1,Colin!$H4828=$C$3),Colin!$I4828,)</f>
        <v>0</v>
      </c>
      <c r="M4828">
        <f>IF(AND(Colin!$G4828=$B$1,Colin!$H4828&lt;=$C$3),Colin!$I4828,)</f>
        <v>0</v>
      </c>
      <c r="N4828">
        <f>IF(AND(Colin!$G4828=$B$2,Colin!$H4828=$C$3),Colin!$I4828,)</f>
        <v>0</v>
      </c>
      <c r="O4828">
        <f>IF(AND(Colin!$G4828=$B$2,Colin!$H4828&lt;=$C$3),Colin!$I4828,)</f>
        <v>0</v>
      </c>
      <c r="P4828">
        <f>IF(Colin!$G4828&lt;$B$2,Colin!$I4828,0)</f>
        <v>0</v>
      </c>
      <c r="Q4828">
        <f>IF(Colin!$G4828&lt;$B$1,Colin!$I4828,0)</f>
        <v>0</v>
      </c>
    </row>
    <row r="4829" spans="12:17" x14ac:dyDescent="0.25">
      <c r="L4829">
        <f>IF(AND(Colin!$G4829=$B$1,Colin!$H4829=$C$3),Colin!$I4829,)</f>
        <v>0</v>
      </c>
      <c r="M4829">
        <f>IF(AND(Colin!$G4829=$B$1,Colin!$H4829&lt;=$C$3),Colin!$I4829,)</f>
        <v>0</v>
      </c>
      <c r="N4829">
        <f>IF(AND(Colin!$G4829=$B$2,Colin!$H4829=$C$3),Colin!$I4829,)</f>
        <v>0</v>
      </c>
      <c r="O4829">
        <f>IF(AND(Colin!$G4829=$B$2,Colin!$H4829&lt;=$C$3),Colin!$I4829,)</f>
        <v>0</v>
      </c>
      <c r="P4829">
        <f>IF(Colin!$G4829&lt;$B$2,Colin!$I4829,0)</f>
        <v>0</v>
      </c>
      <c r="Q4829">
        <f>IF(Colin!$G4829&lt;$B$1,Colin!$I4829,0)</f>
        <v>0</v>
      </c>
    </row>
    <row r="4830" spans="12:17" x14ac:dyDescent="0.25">
      <c r="L4830">
        <f>IF(AND(Colin!$G4830=$B$1,Colin!$H4830=$C$3),Colin!$I4830,)</f>
        <v>0</v>
      </c>
      <c r="M4830">
        <f>IF(AND(Colin!$G4830=$B$1,Colin!$H4830&lt;=$C$3),Colin!$I4830,)</f>
        <v>0</v>
      </c>
      <c r="N4830">
        <f>IF(AND(Colin!$G4830=$B$2,Colin!$H4830=$C$3),Colin!$I4830,)</f>
        <v>0</v>
      </c>
      <c r="O4830">
        <f>IF(AND(Colin!$G4830=$B$2,Colin!$H4830&lt;=$C$3),Colin!$I4830,)</f>
        <v>0</v>
      </c>
      <c r="P4830">
        <f>IF(Colin!$G4830&lt;$B$2,Colin!$I4830,0)</f>
        <v>0</v>
      </c>
      <c r="Q4830">
        <f>IF(Colin!$G4830&lt;$B$1,Colin!$I4830,0)</f>
        <v>0</v>
      </c>
    </row>
    <row r="4831" spans="12:17" x14ac:dyDescent="0.25">
      <c r="L4831">
        <f>IF(AND(Colin!$G4831=$B$1,Colin!$H4831=$C$3),Colin!$I4831,)</f>
        <v>0</v>
      </c>
      <c r="M4831">
        <f>IF(AND(Colin!$G4831=$B$1,Colin!$H4831&lt;=$C$3),Colin!$I4831,)</f>
        <v>0</v>
      </c>
      <c r="N4831">
        <f>IF(AND(Colin!$G4831=$B$2,Colin!$H4831=$C$3),Colin!$I4831,)</f>
        <v>0</v>
      </c>
      <c r="O4831">
        <f>IF(AND(Colin!$G4831=$B$2,Colin!$H4831&lt;=$C$3),Colin!$I4831,)</f>
        <v>0</v>
      </c>
      <c r="P4831">
        <f>IF(Colin!$G4831&lt;$B$2,Colin!$I4831,0)</f>
        <v>0</v>
      </c>
      <c r="Q4831">
        <f>IF(Colin!$G4831&lt;$B$1,Colin!$I4831,0)</f>
        <v>0</v>
      </c>
    </row>
    <row r="4832" spans="12:17" x14ac:dyDescent="0.25">
      <c r="L4832">
        <f>IF(AND(Colin!$G4832=$B$1,Colin!$H4832=$C$3),Colin!$I4832,)</f>
        <v>0</v>
      </c>
      <c r="M4832">
        <f>IF(AND(Colin!$G4832=$B$1,Colin!$H4832&lt;=$C$3),Colin!$I4832,)</f>
        <v>0</v>
      </c>
      <c r="N4832">
        <f>IF(AND(Colin!$G4832=$B$2,Colin!$H4832=$C$3),Colin!$I4832,)</f>
        <v>0</v>
      </c>
      <c r="O4832">
        <f>IF(AND(Colin!$G4832=$B$2,Colin!$H4832&lt;=$C$3),Colin!$I4832,)</f>
        <v>0</v>
      </c>
      <c r="P4832">
        <f>IF(Colin!$G4832&lt;$B$2,Colin!$I4832,0)</f>
        <v>0</v>
      </c>
      <c r="Q4832">
        <f>IF(Colin!$G4832&lt;$B$1,Colin!$I4832,0)</f>
        <v>0</v>
      </c>
    </row>
    <row r="4833" spans="12:17" x14ac:dyDescent="0.25">
      <c r="L4833">
        <f>IF(AND(Colin!$G4833=$B$1,Colin!$H4833=$C$3),Colin!$I4833,)</f>
        <v>0</v>
      </c>
      <c r="M4833">
        <f>IF(AND(Colin!$G4833=$B$1,Colin!$H4833&lt;=$C$3),Colin!$I4833,)</f>
        <v>0</v>
      </c>
      <c r="N4833">
        <f>IF(AND(Colin!$G4833=$B$2,Colin!$H4833=$C$3),Colin!$I4833,)</f>
        <v>0</v>
      </c>
      <c r="O4833">
        <f>IF(AND(Colin!$G4833=$B$2,Colin!$H4833&lt;=$C$3),Colin!$I4833,)</f>
        <v>0</v>
      </c>
      <c r="P4833">
        <f>IF(Colin!$G4833&lt;$B$2,Colin!$I4833,0)</f>
        <v>0</v>
      </c>
      <c r="Q4833">
        <f>IF(Colin!$G4833&lt;$B$1,Colin!$I4833,0)</f>
        <v>0</v>
      </c>
    </row>
    <row r="4834" spans="12:17" x14ac:dyDescent="0.25">
      <c r="L4834">
        <f>IF(AND(Colin!$G4834=$B$1,Colin!$H4834=$C$3),Colin!$I4834,)</f>
        <v>0</v>
      </c>
      <c r="M4834">
        <f>IF(AND(Colin!$G4834=$B$1,Colin!$H4834&lt;=$C$3),Colin!$I4834,)</f>
        <v>0</v>
      </c>
      <c r="N4834">
        <f>IF(AND(Colin!$G4834=$B$2,Colin!$H4834=$C$3),Colin!$I4834,)</f>
        <v>0</v>
      </c>
      <c r="O4834">
        <f>IF(AND(Colin!$G4834=$B$2,Colin!$H4834&lt;=$C$3),Colin!$I4834,)</f>
        <v>0</v>
      </c>
      <c r="P4834">
        <f>IF(Colin!$G4834&lt;$B$2,Colin!$I4834,0)</f>
        <v>0</v>
      </c>
      <c r="Q4834">
        <f>IF(Colin!$G4834&lt;$B$1,Colin!$I4834,0)</f>
        <v>0</v>
      </c>
    </row>
    <row r="4835" spans="12:17" x14ac:dyDescent="0.25">
      <c r="L4835">
        <f>IF(AND(Colin!$G4835=$B$1,Colin!$H4835=$C$3),Colin!$I4835,)</f>
        <v>0</v>
      </c>
      <c r="M4835">
        <f>IF(AND(Colin!$G4835=$B$1,Colin!$H4835&lt;=$C$3),Colin!$I4835,)</f>
        <v>0</v>
      </c>
      <c r="N4835">
        <f>IF(AND(Colin!$G4835=$B$2,Colin!$H4835=$C$3),Colin!$I4835,)</f>
        <v>0</v>
      </c>
      <c r="O4835">
        <f>IF(AND(Colin!$G4835=$B$2,Colin!$H4835&lt;=$C$3),Colin!$I4835,)</f>
        <v>0</v>
      </c>
      <c r="P4835">
        <f>IF(Colin!$G4835&lt;$B$2,Colin!$I4835,0)</f>
        <v>0</v>
      </c>
      <c r="Q4835">
        <f>IF(Colin!$G4835&lt;$B$1,Colin!$I4835,0)</f>
        <v>0</v>
      </c>
    </row>
    <row r="4836" spans="12:17" x14ac:dyDescent="0.25">
      <c r="L4836">
        <f>IF(AND(Colin!$G4836=$B$1,Colin!$H4836=$C$3),Colin!$I4836,)</f>
        <v>0</v>
      </c>
      <c r="M4836">
        <f>IF(AND(Colin!$G4836=$B$1,Colin!$H4836&lt;=$C$3),Colin!$I4836,)</f>
        <v>0</v>
      </c>
      <c r="N4836">
        <f>IF(AND(Colin!$G4836=$B$2,Colin!$H4836=$C$3),Colin!$I4836,)</f>
        <v>0</v>
      </c>
      <c r="O4836">
        <f>IF(AND(Colin!$G4836=$B$2,Colin!$H4836&lt;=$C$3),Colin!$I4836,)</f>
        <v>0</v>
      </c>
      <c r="P4836">
        <f>IF(Colin!$G4836&lt;$B$2,Colin!$I4836,0)</f>
        <v>0</v>
      </c>
      <c r="Q4836">
        <f>IF(Colin!$G4836&lt;$B$1,Colin!$I4836,0)</f>
        <v>0</v>
      </c>
    </row>
    <row r="4837" spans="12:17" x14ac:dyDescent="0.25">
      <c r="L4837">
        <f>IF(AND(Colin!$G4837=$B$1,Colin!$H4837=$C$3),Colin!$I4837,)</f>
        <v>0</v>
      </c>
      <c r="M4837">
        <f>IF(AND(Colin!$G4837=$B$1,Colin!$H4837&lt;=$C$3),Colin!$I4837,)</f>
        <v>0</v>
      </c>
      <c r="N4837">
        <f>IF(AND(Colin!$G4837=$B$2,Colin!$H4837=$C$3),Colin!$I4837,)</f>
        <v>0</v>
      </c>
      <c r="O4837">
        <f>IF(AND(Colin!$G4837=$B$2,Colin!$H4837&lt;=$C$3),Colin!$I4837,)</f>
        <v>0</v>
      </c>
      <c r="P4837">
        <f>IF(Colin!$G4837&lt;$B$2,Colin!$I4837,0)</f>
        <v>0</v>
      </c>
      <c r="Q4837">
        <f>IF(Colin!$G4837&lt;$B$1,Colin!$I4837,0)</f>
        <v>0</v>
      </c>
    </row>
    <row r="4838" spans="12:17" x14ac:dyDescent="0.25">
      <c r="L4838">
        <f>IF(AND(Colin!$G4838=$B$1,Colin!$H4838=$C$3),Colin!$I4838,)</f>
        <v>0</v>
      </c>
      <c r="M4838">
        <f>IF(AND(Colin!$G4838=$B$1,Colin!$H4838&lt;=$C$3),Colin!$I4838,)</f>
        <v>0</v>
      </c>
      <c r="N4838">
        <f>IF(AND(Colin!$G4838=$B$2,Colin!$H4838=$C$3),Colin!$I4838,)</f>
        <v>0</v>
      </c>
      <c r="O4838">
        <f>IF(AND(Colin!$G4838=$B$2,Colin!$H4838&lt;=$C$3),Colin!$I4838,)</f>
        <v>0</v>
      </c>
      <c r="P4838">
        <f>IF(Colin!$G4838&lt;$B$2,Colin!$I4838,0)</f>
        <v>0</v>
      </c>
      <c r="Q4838">
        <f>IF(Colin!$G4838&lt;$B$1,Colin!$I4838,0)</f>
        <v>0</v>
      </c>
    </row>
    <row r="4839" spans="12:17" x14ac:dyDescent="0.25">
      <c r="L4839">
        <f>IF(AND(Colin!$G4839=$B$1,Colin!$H4839=$C$3),Colin!$I4839,)</f>
        <v>0</v>
      </c>
      <c r="M4839">
        <f>IF(AND(Colin!$G4839=$B$1,Colin!$H4839&lt;=$C$3),Colin!$I4839,)</f>
        <v>0</v>
      </c>
      <c r="N4839">
        <f>IF(AND(Colin!$G4839=$B$2,Colin!$H4839=$C$3),Colin!$I4839,)</f>
        <v>0</v>
      </c>
      <c r="O4839">
        <f>IF(AND(Colin!$G4839=$B$2,Colin!$H4839&lt;=$C$3),Colin!$I4839,)</f>
        <v>0</v>
      </c>
      <c r="P4839">
        <f>IF(Colin!$G4839&lt;$B$2,Colin!$I4839,0)</f>
        <v>0</v>
      </c>
      <c r="Q4839">
        <f>IF(Colin!$G4839&lt;$B$1,Colin!$I4839,0)</f>
        <v>0</v>
      </c>
    </row>
    <row r="4840" spans="12:17" x14ac:dyDescent="0.25">
      <c r="L4840">
        <f>IF(AND(Colin!$G4840=$B$1,Colin!$H4840=$C$3),Colin!$I4840,)</f>
        <v>0</v>
      </c>
      <c r="M4840">
        <f>IF(AND(Colin!$G4840=$B$1,Colin!$H4840&lt;=$C$3),Colin!$I4840,)</f>
        <v>0</v>
      </c>
      <c r="N4840">
        <f>IF(AND(Colin!$G4840=$B$2,Colin!$H4840=$C$3),Colin!$I4840,)</f>
        <v>0</v>
      </c>
      <c r="O4840">
        <f>IF(AND(Colin!$G4840=$B$2,Colin!$H4840&lt;=$C$3),Colin!$I4840,)</f>
        <v>0</v>
      </c>
      <c r="P4840">
        <f>IF(Colin!$G4840&lt;$B$2,Colin!$I4840,0)</f>
        <v>0</v>
      </c>
      <c r="Q4840">
        <f>IF(Colin!$G4840&lt;$B$1,Colin!$I4840,0)</f>
        <v>0</v>
      </c>
    </row>
    <row r="4841" spans="12:17" x14ac:dyDescent="0.25">
      <c r="L4841">
        <f>IF(AND(Colin!$G4841=$B$1,Colin!$H4841=$C$3),Colin!$I4841,)</f>
        <v>0</v>
      </c>
      <c r="M4841">
        <f>IF(AND(Colin!$G4841=$B$1,Colin!$H4841&lt;=$C$3),Colin!$I4841,)</f>
        <v>0</v>
      </c>
      <c r="N4841">
        <f>IF(AND(Colin!$G4841=$B$2,Colin!$H4841=$C$3),Colin!$I4841,)</f>
        <v>0</v>
      </c>
      <c r="O4841">
        <f>IF(AND(Colin!$G4841=$B$2,Colin!$H4841&lt;=$C$3),Colin!$I4841,)</f>
        <v>0</v>
      </c>
      <c r="P4841">
        <f>IF(Colin!$G4841&lt;$B$2,Colin!$I4841,0)</f>
        <v>0</v>
      </c>
      <c r="Q4841">
        <f>IF(Colin!$G4841&lt;$B$1,Colin!$I4841,0)</f>
        <v>0</v>
      </c>
    </row>
    <row r="4842" spans="12:17" x14ac:dyDescent="0.25">
      <c r="L4842">
        <f>IF(AND(Colin!$G4842=$B$1,Colin!$H4842=$C$3),Colin!$I4842,)</f>
        <v>0</v>
      </c>
      <c r="M4842">
        <f>IF(AND(Colin!$G4842=$B$1,Colin!$H4842&lt;=$C$3),Colin!$I4842,)</f>
        <v>0</v>
      </c>
      <c r="N4842">
        <f>IF(AND(Colin!$G4842=$B$2,Colin!$H4842=$C$3),Colin!$I4842,)</f>
        <v>0</v>
      </c>
      <c r="O4842">
        <f>IF(AND(Colin!$G4842=$B$2,Colin!$H4842&lt;=$C$3),Colin!$I4842,)</f>
        <v>0</v>
      </c>
      <c r="P4842">
        <f>IF(Colin!$G4842&lt;$B$2,Colin!$I4842,0)</f>
        <v>0</v>
      </c>
      <c r="Q4842">
        <f>IF(Colin!$G4842&lt;$B$1,Colin!$I4842,0)</f>
        <v>0</v>
      </c>
    </row>
    <row r="4843" spans="12:17" x14ac:dyDescent="0.25">
      <c r="L4843">
        <f>IF(AND(Colin!$G4843=$B$1,Colin!$H4843=$C$3),Colin!$I4843,)</f>
        <v>0</v>
      </c>
      <c r="M4843">
        <f>IF(AND(Colin!$G4843=$B$1,Colin!$H4843&lt;=$C$3),Colin!$I4843,)</f>
        <v>0</v>
      </c>
      <c r="N4843">
        <f>IF(AND(Colin!$G4843=$B$2,Colin!$H4843=$C$3),Colin!$I4843,)</f>
        <v>0</v>
      </c>
      <c r="O4843">
        <f>IF(AND(Colin!$G4843=$B$2,Colin!$H4843&lt;=$C$3),Colin!$I4843,)</f>
        <v>0</v>
      </c>
      <c r="P4843">
        <f>IF(Colin!$G4843&lt;$B$2,Colin!$I4843,0)</f>
        <v>0</v>
      </c>
      <c r="Q4843">
        <f>IF(Colin!$G4843&lt;$B$1,Colin!$I4843,0)</f>
        <v>0</v>
      </c>
    </row>
    <row r="4844" spans="12:17" x14ac:dyDescent="0.25">
      <c r="L4844">
        <f>IF(AND(Colin!$G4844=$B$1,Colin!$H4844=$C$3),Colin!$I4844,)</f>
        <v>0</v>
      </c>
      <c r="M4844">
        <f>IF(AND(Colin!$G4844=$B$1,Colin!$H4844&lt;=$C$3),Colin!$I4844,)</f>
        <v>0</v>
      </c>
      <c r="N4844">
        <f>IF(AND(Colin!$G4844=$B$2,Colin!$H4844=$C$3),Colin!$I4844,)</f>
        <v>0</v>
      </c>
      <c r="O4844">
        <f>IF(AND(Colin!$G4844=$B$2,Colin!$H4844&lt;=$C$3),Colin!$I4844,)</f>
        <v>0</v>
      </c>
      <c r="P4844">
        <f>IF(Colin!$G4844&lt;$B$2,Colin!$I4844,0)</f>
        <v>0</v>
      </c>
      <c r="Q4844">
        <f>IF(Colin!$G4844&lt;$B$1,Colin!$I4844,0)</f>
        <v>0</v>
      </c>
    </row>
    <row r="4845" spans="12:17" x14ac:dyDescent="0.25">
      <c r="L4845">
        <f>IF(AND(Colin!$G4845=$B$1,Colin!$H4845=$C$3),Colin!$I4845,)</f>
        <v>0</v>
      </c>
      <c r="M4845">
        <f>IF(AND(Colin!$G4845=$B$1,Colin!$H4845&lt;=$C$3),Colin!$I4845,)</f>
        <v>0</v>
      </c>
      <c r="N4845">
        <f>IF(AND(Colin!$G4845=$B$2,Colin!$H4845=$C$3),Colin!$I4845,)</f>
        <v>0</v>
      </c>
      <c r="O4845">
        <f>IF(AND(Colin!$G4845=$B$2,Colin!$H4845&lt;=$C$3),Colin!$I4845,)</f>
        <v>0</v>
      </c>
      <c r="P4845">
        <f>IF(Colin!$G4845&lt;$B$2,Colin!$I4845,0)</f>
        <v>0</v>
      </c>
      <c r="Q4845">
        <f>IF(Colin!$G4845&lt;$B$1,Colin!$I4845,0)</f>
        <v>0</v>
      </c>
    </row>
    <row r="4846" spans="12:17" x14ac:dyDescent="0.25">
      <c r="L4846">
        <f>IF(AND(Colin!$G4846=$B$1,Colin!$H4846=$C$3),Colin!$I4846,)</f>
        <v>0</v>
      </c>
      <c r="M4846">
        <f>IF(AND(Colin!$G4846=$B$1,Colin!$H4846&lt;=$C$3),Colin!$I4846,)</f>
        <v>0</v>
      </c>
      <c r="N4846">
        <f>IF(AND(Colin!$G4846=$B$2,Colin!$H4846=$C$3),Colin!$I4846,)</f>
        <v>0</v>
      </c>
      <c r="O4846">
        <f>IF(AND(Colin!$G4846=$B$2,Colin!$H4846&lt;=$C$3),Colin!$I4846,)</f>
        <v>0</v>
      </c>
      <c r="P4846">
        <f>IF(Colin!$G4846&lt;$B$2,Colin!$I4846,0)</f>
        <v>0</v>
      </c>
      <c r="Q4846">
        <f>IF(Colin!$G4846&lt;$B$1,Colin!$I4846,0)</f>
        <v>0</v>
      </c>
    </row>
    <row r="4847" spans="12:17" x14ac:dyDescent="0.25">
      <c r="L4847">
        <f>IF(AND(Colin!$G4847=$B$1,Colin!$H4847=$C$3),Colin!$I4847,)</f>
        <v>0</v>
      </c>
      <c r="M4847">
        <f>IF(AND(Colin!$G4847=$B$1,Colin!$H4847&lt;=$C$3),Colin!$I4847,)</f>
        <v>0</v>
      </c>
      <c r="N4847">
        <f>IF(AND(Colin!$G4847=$B$2,Colin!$H4847=$C$3),Colin!$I4847,)</f>
        <v>0</v>
      </c>
      <c r="O4847">
        <f>IF(AND(Colin!$G4847=$B$2,Colin!$H4847&lt;=$C$3),Colin!$I4847,)</f>
        <v>0</v>
      </c>
      <c r="P4847">
        <f>IF(Colin!$G4847&lt;$B$2,Colin!$I4847,0)</f>
        <v>0</v>
      </c>
      <c r="Q4847">
        <f>IF(Colin!$G4847&lt;$B$1,Colin!$I4847,0)</f>
        <v>0</v>
      </c>
    </row>
    <row r="4848" spans="12:17" x14ac:dyDescent="0.25">
      <c r="L4848">
        <f>IF(AND(Colin!$G4848=$B$1,Colin!$H4848=$C$3),Colin!$I4848,)</f>
        <v>0</v>
      </c>
      <c r="M4848">
        <f>IF(AND(Colin!$G4848=$B$1,Colin!$H4848&lt;=$C$3),Colin!$I4848,)</f>
        <v>0</v>
      </c>
      <c r="N4848">
        <f>IF(AND(Colin!$G4848=$B$2,Colin!$H4848=$C$3),Colin!$I4848,)</f>
        <v>0</v>
      </c>
      <c r="O4848">
        <f>IF(AND(Colin!$G4848=$B$2,Colin!$H4848&lt;=$C$3),Colin!$I4848,)</f>
        <v>0</v>
      </c>
      <c r="P4848">
        <f>IF(Colin!$G4848&lt;$B$2,Colin!$I4848,0)</f>
        <v>0</v>
      </c>
      <c r="Q4848">
        <f>IF(Colin!$G4848&lt;$B$1,Colin!$I4848,0)</f>
        <v>0</v>
      </c>
    </row>
    <row r="4849" spans="12:17" x14ac:dyDescent="0.25">
      <c r="L4849">
        <f>IF(AND(Colin!$G4849=$B$1,Colin!$H4849=$C$3),Colin!$I4849,)</f>
        <v>0</v>
      </c>
      <c r="M4849">
        <f>IF(AND(Colin!$G4849=$B$1,Colin!$H4849&lt;=$C$3),Colin!$I4849,)</f>
        <v>0</v>
      </c>
      <c r="N4849">
        <f>IF(AND(Colin!$G4849=$B$2,Colin!$H4849=$C$3),Colin!$I4849,)</f>
        <v>0</v>
      </c>
      <c r="O4849">
        <f>IF(AND(Colin!$G4849=$B$2,Colin!$H4849&lt;=$C$3),Colin!$I4849,)</f>
        <v>0</v>
      </c>
      <c r="P4849">
        <f>IF(Colin!$G4849&lt;$B$2,Colin!$I4849,0)</f>
        <v>0</v>
      </c>
      <c r="Q4849">
        <f>IF(Colin!$G4849&lt;$B$1,Colin!$I4849,0)</f>
        <v>0</v>
      </c>
    </row>
    <row r="4850" spans="12:17" x14ac:dyDescent="0.25">
      <c r="L4850">
        <f>IF(AND(Colin!$G4850=$B$1,Colin!$H4850=$C$3),Colin!$I4850,)</f>
        <v>0</v>
      </c>
      <c r="M4850">
        <f>IF(AND(Colin!$G4850=$B$1,Colin!$H4850&lt;=$C$3),Colin!$I4850,)</f>
        <v>0</v>
      </c>
      <c r="N4850">
        <f>IF(AND(Colin!$G4850=$B$2,Colin!$H4850=$C$3),Colin!$I4850,)</f>
        <v>0</v>
      </c>
      <c r="O4850">
        <f>IF(AND(Colin!$G4850=$B$2,Colin!$H4850&lt;=$C$3),Colin!$I4850,)</f>
        <v>0</v>
      </c>
      <c r="P4850">
        <f>IF(Colin!$G4850&lt;$B$2,Colin!$I4850,0)</f>
        <v>0</v>
      </c>
      <c r="Q4850">
        <f>IF(Colin!$G4850&lt;$B$1,Colin!$I4850,0)</f>
        <v>0</v>
      </c>
    </row>
    <row r="4851" spans="12:17" x14ac:dyDescent="0.25">
      <c r="L4851">
        <f>IF(AND(Colin!$G4851=$B$1,Colin!$H4851=$C$3),Colin!$I4851,)</f>
        <v>0</v>
      </c>
      <c r="M4851">
        <f>IF(AND(Colin!$G4851=$B$1,Colin!$H4851&lt;=$C$3),Colin!$I4851,)</f>
        <v>0</v>
      </c>
      <c r="N4851">
        <f>IF(AND(Colin!$G4851=$B$2,Colin!$H4851=$C$3),Colin!$I4851,)</f>
        <v>0</v>
      </c>
      <c r="O4851">
        <f>IF(AND(Colin!$G4851=$B$2,Colin!$H4851&lt;=$C$3),Colin!$I4851,)</f>
        <v>0</v>
      </c>
      <c r="P4851">
        <f>IF(Colin!$G4851&lt;$B$2,Colin!$I4851,0)</f>
        <v>0</v>
      </c>
      <c r="Q4851">
        <f>IF(Colin!$G4851&lt;$B$1,Colin!$I4851,0)</f>
        <v>0</v>
      </c>
    </row>
    <row r="4852" spans="12:17" x14ac:dyDescent="0.25">
      <c r="L4852">
        <f>IF(AND(Colin!$G4852=$B$1,Colin!$H4852=$C$3),Colin!$I4852,)</f>
        <v>0</v>
      </c>
      <c r="M4852">
        <f>IF(AND(Colin!$G4852=$B$1,Colin!$H4852&lt;=$C$3),Colin!$I4852,)</f>
        <v>0</v>
      </c>
      <c r="N4852">
        <f>IF(AND(Colin!$G4852=$B$2,Colin!$H4852=$C$3),Colin!$I4852,)</f>
        <v>0</v>
      </c>
      <c r="O4852">
        <f>IF(AND(Colin!$G4852=$B$2,Colin!$H4852&lt;=$C$3),Colin!$I4852,)</f>
        <v>0</v>
      </c>
      <c r="P4852">
        <f>IF(Colin!$G4852&lt;$B$2,Colin!$I4852,0)</f>
        <v>0</v>
      </c>
      <c r="Q4852">
        <f>IF(Colin!$G4852&lt;$B$1,Colin!$I4852,0)</f>
        <v>0</v>
      </c>
    </row>
    <row r="4853" spans="12:17" x14ac:dyDescent="0.25">
      <c r="L4853">
        <f>IF(AND(Colin!$G4853=$B$1,Colin!$H4853=$C$3),Colin!$I4853,)</f>
        <v>0</v>
      </c>
      <c r="M4853">
        <f>IF(AND(Colin!$G4853=$B$1,Colin!$H4853&lt;=$C$3),Colin!$I4853,)</f>
        <v>0</v>
      </c>
      <c r="N4853">
        <f>IF(AND(Colin!$G4853=$B$2,Colin!$H4853=$C$3),Colin!$I4853,)</f>
        <v>0</v>
      </c>
      <c r="O4853">
        <f>IF(AND(Colin!$G4853=$B$2,Colin!$H4853&lt;=$C$3),Colin!$I4853,)</f>
        <v>0</v>
      </c>
      <c r="P4853">
        <f>IF(Colin!$G4853&lt;$B$2,Colin!$I4853,0)</f>
        <v>0</v>
      </c>
      <c r="Q4853">
        <f>IF(Colin!$G4853&lt;$B$1,Colin!$I4853,0)</f>
        <v>0</v>
      </c>
    </row>
    <row r="4854" spans="12:17" x14ac:dyDescent="0.25">
      <c r="L4854">
        <f>IF(AND(Colin!$G4854=$B$1,Colin!$H4854=$C$3),Colin!$I4854,)</f>
        <v>0</v>
      </c>
      <c r="M4854">
        <f>IF(AND(Colin!$G4854=$B$1,Colin!$H4854&lt;=$C$3),Colin!$I4854,)</f>
        <v>0</v>
      </c>
      <c r="N4854">
        <f>IF(AND(Colin!$G4854=$B$2,Colin!$H4854=$C$3),Colin!$I4854,)</f>
        <v>0</v>
      </c>
      <c r="O4854">
        <f>IF(AND(Colin!$G4854=$B$2,Colin!$H4854&lt;=$C$3),Colin!$I4854,)</f>
        <v>0</v>
      </c>
      <c r="P4854">
        <f>IF(Colin!$G4854&lt;$B$2,Colin!$I4854,0)</f>
        <v>0</v>
      </c>
      <c r="Q4854">
        <f>IF(Colin!$G4854&lt;$B$1,Colin!$I4854,0)</f>
        <v>0</v>
      </c>
    </row>
    <row r="4855" spans="12:17" x14ac:dyDescent="0.25">
      <c r="L4855">
        <f>IF(AND(Colin!$G4855=$B$1,Colin!$H4855=$C$3),Colin!$I4855,)</f>
        <v>0</v>
      </c>
      <c r="M4855">
        <f>IF(AND(Colin!$G4855=$B$1,Colin!$H4855&lt;=$C$3),Colin!$I4855,)</f>
        <v>0</v>
      </c>
      <c r="N4855">
        <f>IF(AND(Colin!$G4855=$B$2,Colin!$H4855=$C$3),Colin!$I4855,)</f>
        <v>0</v>
      </c>
      <c r="O4855">
        <f>IF(AND(Colin!$G4855=$B$2,Colin!$H4855&lt;=$C$3),Colin!$I4855,)</f>
        <v>0</v>
      </c>
      <c r="P4855">
        <f>IF(Colin!$G4855&lt;$B$2,Colin!$I4855,0)</f>
        <v>0</v>
      </c>
      <c r="Q4855">
        <f>IF(Colin!$G4855&lt;$B$1,Colin!$I4855,0)</f>
        <v>0</v>
      </c>
    </row>
    <row r="4856" spans="12:17" x14ac:dyDescent="0.25">
      <c r="L4856">
        <f>IF(AND(Colin!$G4856=$B$1,Colin!$H4856=$C$3),Colin!$I4856,)</f>
        <v>0</v>
      </c>
      <c r="M4856">
        <f>IF(AND(Colin!$G4856=$B$1,Colin!$H4856&lt;=$C$3),Colin!$I4856,)</f>
        <v>0</v>
      </c>
      <c r="N4856">
        <f>IF(AND(Colin!$G4856=$B$2,Colin!$H4856=$C$3),Colin!$I4856,)</f>
        <v>0</v>
      </c>
      <c r="O4856">
        <f>IF(AND(Colin!$G4856=$B$2,Colin!$H4856&lt;=$C$3),Colin!$I4856,)</f>
        <v>0</v>
      </c>
      <c r="P4856">
        <f>IF(Colin!$G4856&lt;$B$2,Colin!$I4856,0)</f>
        <v>0</v>
      </c>
      <c r="Q4856">
        <f>IF(Colin!$G4856&lt;$B$1,Colin!$I4856,0)</f>
        <v>0</v>
      </c>
    </row>
    <row r="4857" spans="12:17" x14ac:dyDescent="0.25">
      <c r="L4857">
        <f>IF(AND(Colin!$G4857=$B$1,Colin!$H4857=$C$3),Colin!$I4857,)</f>
        <v>0</v>
      </c>
      <c r="M4857">
        <f>IF(AND(Colin!$G4857=$B$1,Colin!$H4857&lt;=$C$3),Colin!$I4857,)</f>
        <v>0</v>
      </c>
      <c r="N4857">
        <f>IF(AND(Colin!$G4857=$B$2,Colin!$H4857=$C$3),Colin!$I4857,)</f>
        <v>0</v>
      </c>
      <c r="O4857">
        <f>IF(AND(Colin!$G4857=$B$2,Colin!$H4857&lt;=$C$3),Colin!$I4857,)</f>
        <v>0</v>
      </c>
      <c r="P4857">
        <f>IF(Colin!$G4857&lt;$B$2,Colin!$I4857,0)</f>
        <v>0</v>
      </c>
      <c r="Q4857">
        <f>IF(Colin!$G4857&lt;$B$1,Colin!$I4857,0)</f>
        <v>0</v>
      </c>
    </row>
    <row r="4858" spans="12:17" x14ac:dyDescent="0.25">
      <c r="L4858">
        <f>IF(AND(Colin!$G4858=$B$1,Colin!$H4858=$C$3),Colin!$I4858,)</f>
        <v>0</v>
      </c>
      <c r="M4858">
        <f>IF(AND(Colin!$G4858=$B$1,Colin!$H4858&lt;=$C$3),Colin!$I4858,)</f>
        <v>0</v>
      </c>
      <c r="N4858">
        <f>IF(AND(Colin!$G4858=$B$2,Colin!$H4858=$C$3),Colin!$I4858,)</f>
        <v>0</v>
      </c>
      <c r="O4858">
        <f>IF(AND(Colin!$G4858=$B$2,Colin!$H4858&lt;=$C$3),Colin!$I4858,)</f>
        <v>0</v>
      </c>
      <c r="P4858">
        <f>IF(Colin!$G4858&lt;$B$2,Colin!$I4858,0)</f>
        <v>0</v>
      </c>
      <c r="Q4858">
        <f>IF(Colin!$G4858&lt;$B$1,Colin!$I4858,0)</f>
        <v>0</v>
      </c>
    </row>
    <row r="4859" spans="12:17" x14ac:dyDescent="0.25">
      <c r="L4859">
        <f>IF(AND(Colin!$G4859=$B$1,Colin!$H4859=$C$3),Colin!$I4859,)</f>
        <v>0</v>
      </c>
      <c r="M4859">
        <f>IF(AND(Colin!$G4859=$B$1,Colin!$H4859&lt;=$C$3),Colin!$I4859,)</f>
        <v>0</v>
      </c>
      <c r="N4859">
        <f>IF(AND(Colin!$G4859=$B$2,Colin!$H4859=$C$3),Colin!$I4859,)</f>
        <v>0</v>
      </c>
      <c r="O4859">
        <f>IF(AND(Colin!$G4859=$B$2,Colin!$H4859&lt;=$C$3),Colin!$I4859,)</f>
        <v>0</v>
      </c>
      <c r="P4859">
        <f>IF(Colin!$G4859&lt;$B$2,Colin!$I4859,0)</f>
        <v>0</v>
      </c>
      <c r="Q4859">
        <f>IF(Colin!$G4859&lt;$B$1,Colin!$I4859,0)</f>
        <v>0</v>
      </c>
    </row>
    <row r="4860" spans="12:17" x14ac:dyDescent="0.25">
      <c r="L4860">
        <f>IF(AND(Colin!$G4860=$B$1,Colin!$H4860=$C$3),Colin!$I4860,)</f>
        <v>0</v>
      </c>
      <c r="M4860">
        <f>IF(AND(Colin!$G4860=$B$1,Colin!$H4860&lt;=$C$3),Colin!$I4860,)</f>
        <v>0</v>
      </c>
      <c r="N4860">
        <f>IF(AND(Colin!$G4860=$B$2,Colin!$H4860=$C$3),Colin!$I4860,)</f>
        <v>0</v>
      </c>
      <c r="O4860">
        <f>IF(AND(Colin!$G4860=$B$2,Colin!$H4860&lt;=$C$3),Colin!$I4860,)</f>
        <v>0</v>
      </c>
      <c r="P4860">
        <f>IF(Colin!$G4860&lt;$B$2,Colin!$I4860,0)</f>
        <v>0</v>
      </c>
      <c r="Q4860">
        <f>IF(Colin!$G4860&lt;$B$1,Colin!$I4860,0)</f>
        <v>0</v>
      </c>
    </row>
    <row r="4861" spans="12:17" x14ac:dyDescent="0.25">
      <c r="L4861">
        <f>IF(AND(Colin!$G4861=$B$1,Colin!$H4861=$C$3),Colin!$I4861,)</f>
        <v>0</v>
      </c>
      <c r="M4861">
        <f>IF(AND(Colin!$G4861=$B$1,Colin!$H4861&lt;=$C$3),Colin!$I4861,)</f>
        <v>0</v>
      </c>
      <c r="N4861">
        <f>IF(AND(Colin!$G4861=$B$2,Colin!$H4861=$C$3),Colin!$I4861,)</f>
        <v>0</v>
      </c>
      <c r="O4861">
        <f>IF(AND(Colin!$G4861=$B$2,Colin!$H4861&lt;=$C$3),Colin!$I4861,)</f>
        <v>0</v>
      </c>
      <c r="P4861">
        <f>IF(Colin!$G4861&lt;$B$2,Colin!$I4861,0)</f>
        <v>0</v>
      </c>
      <c r="Q4861">
        <f>IF(Colin!$G4861&lt;$B$1,Colin!$I4861,0)</f>
        <v>0</v>
      </c>
    </row>
    <row r="4862" spans="12:17" x14ac:dyDescent="0.25">
      <c r="L4862">
        <f>IF(AND(Colin!$G4862=$B$1,Colin!$H4862=$C$3),Colin!$I4862,)</f>
        <v>0</v>
      </c>
      <c r="M4862">
        <f>IF(AND(Colin!$G4862=$B$1,Colin!$H4862&lt;=$C$3),Colin!$I4862,)</f>
        <v>0</v>
      </c>
      <c r="N4862">
        <f>IF(AND(Colin!$G4862=$B$2,Colin!$H4862=$C$3),Colin!$I4862,)</f>
        <v>0</v>
      </c>
      <c r="O4862">
        <f>IF(AND(Colin!$G4862=$B$2,Colin!$H4862&lt;=$C$3),Colin!$I4862,)</f>
        <v>0</v>
      </c>
      <c r="P4862">
        <f>IF(Colin!$G4862&lt;$B$2,Colin!$I4862,0)</f>
        <v>0</v>
      </c>
      <c r="Q4862">
        <f>IF(Colin!$G4862&lt;$B$1,Colin!$I4862,0)</f>
        <v>0</v>
      </c>
    </row>
    <row r="4863" spans="12:17" x14ac:dyDescent="0.25">
      <c r="L4863">
        <f>IF(AND(Colin!$G4863=$B$1,Colin!$H4863=$C$3),Colin!$I4863,)</f>
        <v>0</v>
      </c>
      <c r="M4863">
        <f>IF(AND(Colin!$G4863=$B$1,Colin!$H4863&lt;=$C$3),Colin!$I4863,)</f>
        <v>0</v>
      </c>
      <c r="N4863">
        <f>IF(AND(Colin!$G4863=$B$2,Colin!$H4863=$C$3),Colin!$I4863,)</f>
        <v>0</v>
      </c>
      <c r="O4863">
        <f>IF(AND(Colin!$G4863=$B$2,Colin!$H4863&lt;=$C$3),Colin!$I4863,)</f>
        <v>0</v>
      </c>
      <c r="P4863">
        <f>IF(Colin!$G4863&lt;$B$2,Colin!$I4863,0)</f>
        <v>0</v>
      </c>
      <c r="Q4863">
        <f>IF(Colin!$G4863&lt;$B$1,Colin!$I4863,0)</f>
        <v>0</v>
      </c>
    </row>
    <row r="4864" spans="12:17" x14ac:dyDescent="0.25">
      <c r="L4864">
        <f>IF(AND(Colin!$G4864=$B$1,Colin!$H4864=$C$3),Colin!$I4864,)</f>
        <v>0</v>
      </c>
      <c r="M4864">
        <f>IF(AND(Colin!$G4864=$B$1,Colin!$H4864&lt;=$C$3),Colin!$I4864,)</f>
        <v>0</v>
      </c>
      <c r="N4864">
        <f>IF(AND(Colin!$G4864=$B$2,Colin!$H4864=$C$3),Colin!$I4864,)</f>
        <v>0</v>
      </c>
      <c r="O4864">
        <f>IF(AND(Colin!$G4864=$B$2,Colin!$H4864&lt;=$C$3),Colin!$I4864,)</f>
        <v>0</v>
      </c>
      <c r="P4864">
        <f>IF(Colin!$G4864&lt;$B$2,Colin!$I4864,0)</f>
        <v>0</v>
      </c>
      <c r="Q4864">
        <f>IF(Colin!$G4864&lt;$B$1,Colin!$I4864,0)</f>
        <v>0</v>
      </c>
    </row>
    <row r="4865" spans="12:17" x14ac:dyDescent="0.25">
      <c r="L4865">
        <f>IF(AND(Colin!$G4865=$B$1,Colin!$H4865=$C$3),Colin!$I4865,)</f>
        <v>0</v>
      </c>
      <c r="M4865">
        <f>IF(AND(Colin!$G4865=$B$1,Colin!$H4865&lt;=$C$3),Colin!$I4865,)</f>
        <v>0</v>
      </c>
      <c r="N4865">
        <f>IF(AND(Colin!$G4865=$B$2,Colin!$H4865=$C$3),Colin!$I4865,)</f>
        <v>0</v>
      </c>
      <c r="O4865">
        <f>IF(AND(Colin!$G4865=$B$2,Colin!$H4865&lt;=$C$3),Colin!$I4865,)</f>
        <v>0</v>
      </c>
      <c r="P4865">
        <f>IF(Colin!$G4865&lt;$B$2,Colin!$I4865,0)</f>
        <v>0</v>
      </c>
      <c r="Q4865">
        <f>IF(Colin!$G4865&lt;$B$1,Colin!$I4865,0)</f>
        <v>0</v>
      </c>
    </row>
    <row r="4866" spans="12:17" x14ac:dyDescent="0.25">
      <c r="L4866">
        <f>IF(AND(Colin!$G4866=$B$1,Colin!$H4866=$C$3),Colin!$I4866,)</f>
        <v>0</v>
      </c>
      <c r="M4866">
        <f>IF(AND(Colin!$G4866=$B$1,Colin!$H4866&lt;=$C$3),Colin!$I4866,)</f>
        <v>0</v>
      </c>
      <c r="N4866">
        <f>IF(AND(Colin!$G4866=$B$2,Colin!$H4866=$C$3),Colin!$I4866,)</f>
        <v>0</v>
      </c>
      <c r="O4866">
        <f>IF(AND(Colin!$G4866=$B$2,Colin!$H4866&lt;=$C$3),Colin!$I4866,)</f>
        <v>0</v>
      </c>
      <c r="P4866">
        <f>IF(Colin!$G4866&lt;$B$2,Colin!$I4866,0)</f>
        <v>0</v>
      </c>
      <c r="Q4866">
        <f>IF(Colin!$G4866&lt;$B$1,Colin!$I4866,0)</f>
        <v>0</v>
      </c>
    </row>
    <row r="4867" spans="12:17" x14ac:dyDescent="0.25">
      <c r="L4867">
        <f>IF(AND(Colin!$G4867=$B$1,Colin!$H4867=$C$3),Colin!$I4867,)</f>
        <v>0</v>
      </c>
      <c r="M4867">
        <f>IF(AND(Colin!$G4867=$B$1,Colin!$H4867&lt;=$C$3),Colin!$I4867,)</f>
        <v>0</v>
      </c>
      <c r="N4867">
        <f>IF(AND(Colin!$G4867=$B$2,Colin!$H4867=$C$3),Colin!$I4867,)</f>
        <v>0</v>
      </c>
      <c r="O4867">
        <f>IF(AND(Colin!$G4867=$B$2,Colin!$H4867&lt;=$C$3),Colin!$I4867,)</f>
        <v>0</v>
      </c>
      <c r="P4867">
        <f>IF(Colin!$G4867&lt;$B$2,Colin!$I4867,0)</f>
        <v>0</v>
      </c>
      <c r="Q4867">
        <f>IF(Colin!$G4867&lt;$B$1,Colin!$I4867,0)</f>
        <v>0</v>
      </c>
    </row>
    <row r="4868" spans="12:17" x14ac:dyDescent="0.25">
      <c r="L4868">
        <f>IF(AND(Colin!$G4868=$B$1,Colin!$H4868=$C$3),Colin!$I4868,)</f>
        <v>0</v>
      </c>
      <c r="M4868">
        <f>IF(AND(Colin!$G4868=$B$1,Colin!$H4868&lt;=$C$3),Colin!$I4868,)</f>
        <v>0</v>
      </c>
      <c r="N4868">
        <f>IF(AND(Colin!$G4868=$B$2,Colin!$H4868=$C$3),Colin!$I4868,)</f>
        <v>0</v>
      </c>
      <c r="O4868">
        <f>IF(AND(Colin!$G4868=$B$2,Colin!$H4868&lt;=$C$3),Colin!$I4868,)</f>
        <v>0</v>
      </c>
      <c r="P4868">
        <f>IF(Colin!$G4868&lt;$B$2,Colin!$I4868,0)</f>
        <v>0</v>
      </c>
      <c r="Q4868">
        <f>IF(Colin!$G4868&lt;$B$1,Colin!$I4868,0)</f>
        <v>0</v>
      </c>
    </row>
    <row r="4869" spans="12:17" x14ac:dyDescent="0.25">
      <c r="L4869">
        <f>IF(AND(Colin!$G4869=$B$1,Colin!$H4869=$C$3),Colin!$I4869,)</f>
        <v>0</v>
      </c>
      <c r="M4869">
        <f>IF(AND(Colin!$G4869=$B$1,Colin!$H4869&lt;=$C$3),Colin!$I4869,)</f>
        <v>0</v>
      </c>
      <c r="N4869">
        <f>IF(AND(Colin!$G4869=$B$2,Colin!$H4869=$C$3),Colin!$I4869,)</f>
        <v>0</v>
      </c>
      <c r="O4869">
        <f>IF(AND(Colin!$G4869=$B$2,Colin!$H4869&lt;=$C$3),Colin!$I4869,)</f>
        <v>0</v>
      </c>
      <c r="P4869">
        <f>IF(Colin!$G4869&lt;$B$2,Colin!$I4869,0)</f>
        <v>0</v>
      </c>
      <c r="Q4869">
        <f>IF(Colin!$G4869&lt;$B$1,Colin!$I4869,0)</f>
        <v>0</v>
      </c>
    </row>
    <row r="4870" spans="12:17" x14ac:dyDescent="0.25">
      <c r="L4870">
        <f>IF(AND(Colin!$G4870=$B$1,Colin!$H4870=$C$3),Colin!$I4870,)</f>
        <v>0</v>
      </c>
      <c r="M4870">
        <f>IF(AND(Colin!$G4870=$B$1,Colin!$H4870&lt;=$C$3),Colin!$I4870,)</f>
        <v>0</v>
      </c>
      <c r="N4870">
        <f>IF(AND(Colin!$G4870=$B$2,Colin!$H4870=$C$3),Colin!$I4870,)</f>
        <v>0</v>
      </c>
      <c r="O4870">
        <f>IF(AND(Colin!$G4870=$B$2,Colin!$H4870&lt;=$C$3),Colin!$I4870,)</f>
        <v>0</v>
      </c>
      <c r="P4870">
        <f>IF(Colin!$G4870&lt;$B$2,Colin!$I4870,0)</f>
        <v>0</v>
      </c>
      <c r="Q4870">
        <f>IF(Colin!$G4870&lt;$B$1,Colin!$I4870,0)</f>
        <v>0</v>
      </c>
    </row>
    <row r="4871" spans="12:17" x14ac:dyDescent="0.25">
      <c r="L4871">
        <f>IF(AND(Colin!$G4871=$B$1,Colin!$H4871=$C$3),Colin!$I4871,)</f>
        <v>0</v>
      </c>
      <c r="M4871">
        <f>IF(AND(Colin!$G4871=$B$1,Colin!$H4871&lt;=$C$3),Colin!$I4871,)</f>
        <v>0</v>
      </c>
      <c r="N4871">
        <f>IF(AND(Colin!$G4871=$B$2,Colin!$H4871=$C$3),Colin!$I4871,)</f>
        <v>0</v>
      </c>
      <c r="O4871">
        <f>IF(AND(Colin!$G4871=$B$2,Colin!$H4871&lt;=$C$3),Colin!$I4871,)</f>
        <v>0</v>
      </c>
      <c r="P4871">
        <f>IF(Colin!$G4871&lt;$B$2,Colin!$I4871,0)</f>
        <v>0</v>
      </c>
      <c r="Q4871">
        <f>IF(Colin!$G4871&lt;$B$1,Colin!$I4871,0)</f>
        <v>0</v>
      </c>
    </row>
    <row r="4872" spans="12:17" x14ac:dyDescent="0.25">
      <c r="L4872">
        <f>IF(AND(Colin!$G4872=$B$1,Colin!$H4872=$C$3),Colin!$I4872,)</f>
        <v>0</v>
      </c>
      <c r="M4872">
        <f>IF(AND(Colin!$G4872=$B$1,Colin!$H4872&lt;=$C$3),Colin!$I4872,)</f>
        <v>0</v>
      </c>
      <c r="N4872">
        <f>IF(AND(Colin!$G4872=$B$2,Colin!$H4872=$C$3),Colin!$I4872,)</f>
        <v>0</v>
      </c>
      <c r="O4872">
        <f>IF(AND(Colin!$G4872=$B$2,Colin!$H4872&lt;=$C$3),Colin!$I4872,)</f>
        <v>0</v>
      </c>
      <c r="P4872">
        <f>IF(Colin!$G4872&lt;$B$2,Colin!$I4872,0)</f>
        <v>0</v>
      </c>
      <c r="Q4872">
        <f>IF(Colin!$G4872&lt;$B$1,Colin!$I4872,0)</f>
        <v>0</v>
      </c>
    </row>
    <row r="4873" spans="12:17" x14ac:dyDescent="0.25">
      <c r="L4873">
        <f>IF(AND(Colin!$G4873=$B$1,Colin!$H4873=$C$3),Colin!$I4873,)</f>
        <v>0</v>
      </c>
      <c r="M4873">
        <f>IF(AND(Colin!$G4873=$B$1,Colin!$H4873&lt;=$C$3),Colin!$I4873,)</f>
        <v>0</v>
      </c>
      <c r="N4873">
        <f>IF(AND(Colin!$G4873=$B$2,Colin!$H4873=$C$3),Colin!$I4873,)</f>
        <v>0</v>
      </c>
      <c r="O4873">
        <f>IF(AND(Colin!$G4873=$B$2,Colin!$H4873&lt;=$C$3),Colin!$I4873,)</f>
        <v>0</v>
      </c>
      <c r="P4873">
        <f>IF(Colin!$G4873&lt;$B$2,Colin!$I4873,0)</f>
        <v>0</v>
      </c>
      <c r="Q4873">
        <f>IF(Colin!$G4873&lt;$B$1,Colin!$I4873,0)</f>
        <v>0</v>
      </c>
    </row>
    <row r="4874" spans="12:17" x14ac:dyDescent="0.25">
      <c r="L4874">
        <f>IF(AND(Colin!$G4874=$B$1,Colin!$H4874=$C$3),Colin!$I4874,)</f>
        <v>0</v>
      </c>
      <c r="M4874">
        <f>IF(AND(Colin!$G4874=$B$1,Colin!$H4874&lt;=$C$3),Colin!$I4874,)</f>
        <v>0</v>
      </c>
      <c r="N4874">
        <f>IF(AND(Colin!$G4874=$B$2,Colin!$H4874=$C$3),Colin!$I4874,)</f>
        <v>0</v>
      </c>
      <c r="O4874">
        <f>IF(AND(Colin!$G4874=$B$2,Colin!$H4874&lt;=$C$3),Colin!$I4874,)</f>
        <v>0</v>
      </c>
      <c r="P4874">
        <f>IF(Colin!$G4874&lt;$B$2,Colin!$I4874,0)</f>
        <v>0</v>
      </c>
      <c r="Q4874">
        <f>IF(Colin!$G4874&lt;$B$1,Colin!$I4874,0)</f>
        <v>0</v>
      </c>
    </row>
    <row r="4875" spans="12:17" x14ac:dyDescent="0.25">
      <c r="L4875">
        <f>IF(AND(Colin!$G4875=$B$1,Colin!$H4875=$C$3),Colin!$I4875,)</f>
        <v>0</v>
      </c>
      <c r="M4875">
        <f>IF(AND(Colin!$G4875=$B$1,Colin!$H4875&lt;=$C$3),Colin!$I4875,)</f>
        <v>0</v>
      </c>
      <c r="N4875">
        <f>IF(AND(Colin!$G4875=$B$2,Colin!$H4875=$C$3),Colin!$I4875,)</f>
        <v>0</v>
      </c>
      <c r="O4875">
        <f>IF(AND(Colin!$G4875=$B$2,Colin!$H4875&lt;=$C$3),Colin!$I4875,)</f>
        <v>0</v>
      </c>
      <c r="P4875">
        <f>IF(Colin!$G4875&lt;$B$2,Colin!$I4875,0)</f>
        <v>0</v>
      </c>
      <c r="Q4875">
        <f>IF(Colin!$G4875&lt;$B$1,Colin!$I4875,0)</f>
        <v>0</v>
      </c>
    </row>
    <row r="4876" spans="12:17" x14ac:dyDescent="0.25">
      <c r="L4876">
        <f>IF(AND(Colin!$G4876=$B$1,Colin!$H4876=$C$3),Colin!$I4876,)</f>
        <v>0</v>
      </c>
      <c r="M4876">
        <f>IF(AND(Colin!$G4876=$B$1,Colin!$H4876&lt;=$C$3),Colin!$I4876,)</f>
        <v>0</v>
      </c>
      <c r="N4876">
        <f>IF(AND(Colin!$G4876=$B$2,Colin!$H4876=$C$3),Colin!$I4876,)</f>
        <v>0</v>
      </c>
      <c r="O4876">
        <f>IF(AND(Colin!$G4876=$B$2,Colin!$H4876&lt;=$C$3),Colin!$I4876,)</f>
        <v>0</v>
      </c>
      <c r="P4876">
        <f>IF(Colin!$G4876&lt;$B$2,Colin!$I4876,0)</f>
        <v>0</v>
      </c>
      <c r="Q4876">
        <f>IF(Colin!$G4876&lt;$B$1,Colin!$I4876,0)</f>
        <v>0</v>
      </c>
    </row>
    <row r="4877" spans="12:17" x14ac:dyDescent="0.25">
      <c r="L4877">
        <f>IF(AND(Colin!$G4877=$B$1,Colin!$H4877=$C$3),Colin!$I4877,)</f>
        <v>0</v>
      </c>
      <c r="M4877">
        <f>IF(AND(Colin!$G4877=$B$1,Colin!$H4877&lt;=$C$3),Colin!$I4877,)</f>
        <v>0</v>
      </c>
      <c r="N4877">
        <f>IF(AND(Colin!$G4877=$B$2,Colin!$H4877=$C$3),Colin!$I4877,)</f>
        <v>0</v>
      </c>
      <c r="O4877">
        <f>IF(AND(Colin!$G4877=$B$2,Colin!$H4877&lt;=$C$3),Colin!$I4877,)</f>
        <v>0</v>
      </c>
      <c r="P4877">
        <f>IF(Colin!$G4877&lt;$B$2,Colin!$I4877,0)</f>
        <v>0</v>
      </c>
      <c r="Q4877">
        <f>IF(Colin!$G4877&lt;$B$1,Colin!$I4877,0)</f>
        <v>0</v>
      </c>
    </row>
    <row r="4878" spans="12:17" x14ac:dyDescent="0.25">
      <c r="L4878">
        <f>IF(AND(Colin!$G4878=$B$1,Colin!$H4878=$C$3),Colin!$I4878,)</f>
        <v>0</v>
      </c>
      <c r="M4878">
        <f>IF(AND(Colin!$G4878=$B$1,Colin!$H4878&lt;=$C$3),Colin!$I4878,)</f>
        <v>0</v>
      </c>
      <c r="N4878">
        <f>IF(AND(Colin!$G4878=$B$2,Colin!$H4878=$C$3),Colin!$I4878,)</f>
        <v>0</v>
      </c>
      <c r="O4878">
        <f>IF(AND(Colin!$G4878=$B$2,Colin!$H4878&lt;=$C$3),Colin!$I4878,)</f>
        <v>0</v>
      </c>
      <c r="P4878">
        <f>IF(Colin!$G4878&lt;$B$2,Colin!$I4878,0)</f>
        <v>0</v>
      </c>
      <c r="Q4878">
        <f>IF(Colin!$G4878&lt;$B$1,Colin!$I4878,0)</f>
        <v>0</v>
      </c>
    </row>
    <row r="4879" spans="12:17" x14ac:dyDescent="0.25">
      <c r="L4879">
        <f>IF(AND(Colin!$G4879=$B$1,Colin!$H4879=$C$3),Colin!$I4879,)</f>
        <v>0</v>
      </c>
      <c r="M4879">
        <f>IF(AND(Colin!$G4879=$B$1,Colin!$H4879&lt;=$C$3),Colin!$I4879,)</f>
        <v>0</v>
      </c>
      <c r="N4879">
        <f>IF(AND(Colin!$G4879=$B$2,Colin!$H4879=$C$3),Colin!$I4879,)</f>
        <v>0</v>
      </c>
      <c r="O4879">
        <f>IF(AND(Colin!$G4879=$B$2,Colin!$H4879&lt;=$C$3),Colin!$I4879,)</f>
        <v>0</v>
      </c>
      <c r="P4879">
        <f>IF(Colin!$G4879&lt;$B$2,Colin!$I4879,0)</f>
        <v>0</v>
      </c>
      <c r="Q4879">
        <f>IF(Colin!$G4879&lt;$B$1,Colin!$I4879,0)</f>
        <v>0</v>
      </c>
    </row>
    <row r="4880" spans="12:17" x14ac:dyDescent="0.25">
      <c r="L4880">
        <f>IF(AND(Colin!$G4880=$B$1,Colin!$H4880=$C$3),Colin!$I4880,)</f>
        <v>0</v>
      </c>
      <c r="M4880">
        <f>IF(AND(Colin!$G4880=$B$1,Colin!$H4880&lt;=$C$3),Colin!$I4880,)</f>
        <v>0</v>
      </c>
      <c r="N4880">
        <f>IF(AND(Colin!$G4880=$B$2,Colin!$H4880=$C$3),Colin!$I4880,)</f>
        <v>0</v>
      </c>
      <c r="O4880">
        <f>IF(AND(Colin!$G4880=$B$2,Colin!$H4880&lt;=$C$3),Colin!$I4880,)</f>
        <v>0</v>
      </c>
      <c r="P4880">
        <f>IF(Colin!$G4880&lt;$B$2,Colin!$I4880,0)</f>
        <v>0</v>
      </c>
      <c r="Q4880">
        <f>IF(Colin!$G4880&lt;$B$1,Colin!$I4880,0)</f>
        <v>0</v>
      </c>
    </row>
    <row r="4881" spans="12:17" x14ac:dyDescent="0.25">
      <c r="L4881">
        <f>IF(AND(Colin!$G4881=$B$1,Colin!$H4881=$C$3),Colin!$I4881,)</f>
        <v>0</v>
      </c>
      <c r="M4881">
        <f>IF(AND(Colin!$G4881=$B$1,Colin!$H4881&lt;=$C$3),Colin!$I4881,)</f>
        <v>0</v>
      </c>
      <c r="N4881">
        <f>IF(AND(Colin!$G4881=$B$2,Colin!$H4881=$C$3),Colin!$I4881,)</f>
        <v>0</v>
      </c>
      <c r="O4881">
        <f>IF(AND(Colin!$G4881=$B$2,Colin!$H4881&lt;=$C$3),Colin!$I4881,)</f>
        <v>0</v>
      </c>
      <c r="P4881">
        <f>IF(Colin!$G4881&lt;$B$2,Colin!$I4881,0)</f>
        <v>0</v>
      </c>
      <c r="Q4881">
        <f>IF(Colin!$G4881&lt;$B$1,Colin!$I4881,0)</f>
        <v>0</v>
      </c>
    </row>
    <row r="4882" spans="12:17" x14ac:dyDescent="0.25">
      <c r="L4882">
        <f>IF(AND(Colin!$G4882=$B$1,Colin!$H4882=$C$3),Colin!$I4882,)</f>
        <v>0</v>
      </c>
      <c r="M4882">
        <f>IF(AND(Colin!$G4882=$B$1,Colin!$H4882&lt;=$C$3),Colin!$I4882,)</f>
        <v>0</v>
      </c>
      <c r="N4882">
        <f>IF(AND(Colin!$G4882=$B$2,Colin!$H4882=$C$3),Colin!$I4882,)</f>
        <v>0</v>
      </c>
      <c r="O4882">
        <f>IF(AND(Colin!$G4882=$B$2,Colin!$H4882&lt;=$C$3),Colin!$I4882,)</f>
        <v>0</v>
      </c>
      <c r="P4882">
        <f>IF(Colin!$G4882&lt;$B$2,Colin!$I4882,0)</f>
        <v>0</v>
      </c>
      <c r="Q4882">
        <f>IF(Colin!$G4882&lt;$B$1,Colin!$I4882,0)</f>
        <v>0</v>
      </c>
    </row>
    <row r="4883" spans="12:17" x14ac:dyDescent="0.25">
      <c r="L4883">
        <f>IF(AND(Colin!$G4883=$B$1,Colin!$H4883=$C$3),Colin!$I4883,)</f>
        <v>0</v>
      </c>
      <c r="M4883">
        <f>IF(AND(Colin!$G4883=$B$1,Colin!$H4883&lt;=$C$3),Colin!$I4883,)</f>
        <v>0</v>
      </c>
      <c r="N4883">
        <f>IF(AND(Colin!$G4883=$B$2,Colin!$H4883=$C$3),Colin!$I4883,)</f>
        <v>0</v>
      </c>
      <c r="O4883">
        <f>IF(AND(Colin!$G4883=$B$2,Colin!$H4883&lt;=$C$3),Colin!$I4883,)</f>
        <v>0</v>
      </c>
      <c r="P4883">
        <f>IF(Colin!$G4883&lt;$B$2,Colin!$I4883,0)</f>
        <v>0</v>
      </c>
      <c r="Q4883">
        <f>IF(Colin!$G4883&lt;$B$1,Colin!$I4883,0)</f>
        <v>0</v>
      </c>
    </row>
    <row r="4884" spans="12:17" x14ac:dyDescent="0.25">
      <c r="L4884">
        <f>IF(AND(Colin!$G4884=$B$1,Colin!$H4884=$C$3),Colin!$I4884,)</f>
        <v>0</v>
      </c>
      <c r="M4884">
        <f>IF(AND(Colin!$G4884=$B$1,Colin!$H4884&lt;=$C$3),Colin!$I4884,)</f>
        <v>0</v>
      </c>
      <c r="N4884">
        <f>IF(AND(Colin!$G4884=$B$2,Colin!$H4884=$C$3),Colin!$I4884,)</f>
        <v>0</v>
      </c>
      <c r="O4884">
        <f>IF(AND(Colin!$G4884=$B$2,Colin!$H4884&lt;=$C$3),Colin!$I4884,)</f>
        <v>0</v>
      </c>
      <c r="P4884">
        <f>IF(Colin!$G4884&lt;$B$2,Colin!$I4884,0)</f>
        <v>0</v>
      </c>
      <c r="Q4884">
        <f>IF(Colin!$G4884&lt;$B$1,Colin!$I4884,0)</f>
        <v>0</v>
      </c>
    </row>
    <row r="4885" spans="12:17" x14ac:dyDescent="0.25">
      <c r="L4885">
        <f>IF(AND(Colin!$G4885=$B$1,Colin!$H4885=$C$3),Colin!$I4885,)</f>
        <v>0</v>
      </c>
      <c r="M4885">
        <f>IF(AND(Colin!$G4885=$B$1,Colin!$H4885&lt;=$C$3),Colin!$I4885,)</f>
        <v>0</v>
      </c>
      <c r="N4885">
        <f>IF(AND(Colin!$G4885=$B$2,Colin!$H4885=$C$3),Colin!$I4885,)</f>
        <v>0</v>
      </c>
      <c r="O4885">
        <f>IF(AND(Colin!$G4885=$B$2,Colin!$H4885&lt;=$C$3),Colin!$I4885,)</f>
        <v>0</v>
      </c>
      <c r="P4885">
        <f>IF(Colin!$G4885&lt;$B$2,Colin!$I4885,0)</f>
        <v>0</v>
      </c>
      <c r="Q4885">
        <f>IF(Colin!$G4885&lt;$B$1,Colin!$I4885,0)</f>
        <v>0</v>
      </c>
    </row>
    <row r="4886" spans="12:17" x14ac:dyDescent="0.25">
      <c r="L4886">
        <f>IF(AND(Colin!$G4886=$B$1,Colin!$H4886=$C$3),Colin!$I4886,)</f>
        <v>0</v>
      </c>
      <c r="M4886">
        <f>IF(AND(Colin!$G4886=$B$1,Colin!$H4886&lt;=$C$3),Colin!$I4886,)</f>
        <v>0</v>
      </c>
      <c r="N4886">
        <f>IF(AND(Colin!$G4886=$B$2,Colin!$H4886=$C$3),Colin!$I4886,)</f>
        <v>0</v>
      </c>
      <c r="O4886">
        <f>IF(AND(Colin!$G4886=$B$2,Colin!$H4886&lt;=$C$3),Colin!$I4886,)</f>
        <v>0</v>
      </c>
      <c r="P4886">
        <f>IF(Colin!$G4886&lt;$B$2,Colin!$I4886,0)</f>
        <v>0</v>
      </c>
      <c r="Q4886">
        <f>IF(Colin!$G4886&lt;$B$1,Colin!$I4886,0)</f>
        <v>0</v>
      </c>
    </row>
    <row r="4887" spans="12:17" x14ac:dyDescent="0.25">
      <c r="L4887">
        <f>IF(AND(Colin!$G4887=$B$1,Colin!$H4887=$C$3),Colin!$I4887,)</f>
        <v>0</v>
      </c>
      <c r="M4887">
        <f>IF(AND(Colin!$G4887=$B$1,Colin!$H4887&lt;=$C$3),Colin!$I4887,)</f>
        <v>0</v>
      </c>
      <c r="N4887">
        <f>IF(AND(Colin!$G4887=$B$2,Colin!$H4887=$C$3),Colin!$I4887,)</f>
        <v>0</v>
      </c>
      <c r="O4887">
        <f>IF(AND(Colin!$G4887=$B$2,Colin!$H4887&lt;=$C$3),Colin!$I4887,)</f>
        <v>0</v>
      </c>
      <c r="P4887">
        <f>IF(Colin!$G4887&lt;$B$2,Colin!$I4887,0)</f>
        <v>0</v>
      </c>
      <c r="Q4887">
        <f>IF(Colin!$G4887&lt;$B$1,Colin!$I4887,0)</f>
        <v>0</v>
      </c>
    </row>
    <row r="4888" spans="12:17" x14ac:dyDescent="0.25">
      <c r="L4888">
        <f>IF(AND(Colin!$G4888=$B$1,Colin!$H4888=$C$3),Colin!$I4888,)</f>
        <v>0</v>
      </c>
      <c r="M4888">
        <f>IF(AND(Colin!$G4888=$B$1,Colin!$H4888&lt;=$C$3),Colin!$I4888,)</f>
        <v>0</v>
      </c>
      <c r="N4888">
        <f>IF(AND(Colin!$G4888=$B$2,Colin!$H4888=$C$3),Colin!$I4888,)</f>
        <v>0</v>
      </c>
      <c r="O4888">
        <f>IF(AND(Colin!$G4888=$B$2,Colin!$H4888&lt;=$C$3),Colin!$I4888,)</f>
        <v>0</v>
      </c>
      <c r="P4888">
        <f>IF(Colin!$G4888&lt;$B$2,Colin!$I4888,0)</f>
        <v>0</v>
      </c>
      <c r="Q4888">
        <f>IF(Colin!$G4888&lt;$B$1,Colin!$I4888,0)</f>
        <v>0</v>
      </c>
    </row>
    <row r="4889" spans="12:17" x14ac:dyDescent="0.25">
      <c r="L4889">
        <f>IF(AND(Colin!$G4889=$B$1,Colin!$H4889=$C$3),Colin!$I4889,)</f>
        <v>0</v>
      </c>
      <c r="M4889">
        <f>IF(AND(Colin!$G4889=$B$1,Colin!$H4889&lt;=$C$3),Colin!$I4889,)</f>
        <v>0</v>
      </c>
      <c r="N4889">
        <f>IF(AND(Colin!$G4889=$B$2,Colin!$H4889=$C$3),Colin!$I4889,)</f>
        <v>0</v>
      </c>
      <c r="O4889">
        <f>IF(AND(Colin!$G4889=$B$2,Colin!$H4889&lt;=$C$3),Colin!$I4889,)</f>
        <v>0</v>
      </c>
      <c r="P4889">
        <f>IF(Colin!$G4889&lt;$B$2,Colin!$I4889,0)</f>
        <v>0</v>
      </c>
      <c r="Q4889">
        <f>IF(Colin!$G4889&lt;$B$1,Colin!$I4889,0)</f>
        <v>0</v>
      </c>
    </row>
    <row r="4890" spans="12:17" x14ac:dyDescent="0.25">
      <c r="L4890">
        <f>IF(AND(Colin!$G4890=$B$1,Colin!$H4890=$C$3),Colin!$I4890,)</f>
        <v>0</v>
      </c>
      <c r="M4890">
        <f>IF(AND(Colin!$G4890=$B$1,Colin!$H4890&lt;=$C$3),Colin!$I4890,)</f>
        <v>0</v>
      </c>
      <c r="N4890">
        <f>IF(AND(Colin!$G4890=$B$2,Colin!$H4890=$C$3),Colin!$I4890,)</f>
        <v>0</v>
      </c>
      <c r="O4890">
        <f>IF(AND(Colin!$G4890=$B$2,Colin!$H4890&lt;=$C$3),Colin!$I4890,)</f>
        <v>0</v>
      </c>
      <c r="P4890">
        <f>IF(Colin!$G4890&lt;$B$2,Colin!$I4890,0)</f>
        <v>0</v>
      </c>
      <c r="Q4890">
        <f>IF(Colin!$G4890&lt;$B$1,Colin!$I4890,0)</f>
        <v>0</v>
      </c>
    </row>
    <row r="4891" spans="12:17" x14ac:dyDescent="0.25">
      <c r="L4891">
        <f>IF(AND(Colin!$G4891=$B$1,Colin!$H4891=$C$3),Colin!$I4891,)</f>
        <v>0</v>
      </c>
      <c r="M4891">
        <f>IF(AND(Colin!$G4891=$B$1,Colin!$H4891&lt;=$C$3),Colin!$I4891,)</f>
        <v>0</v>
      </c>
      <c r="N4891">
        <f>IF(AND(Colin!$G4891=$B$2,Colin!$H4891=$C$3),Colin!$I4891,)</f>
        <v>0</v>
      </c>
      <c r="O4891">
        <f>IF(AND(Colin!$G4891=$B$2,Colin!$H4891&lt;=$C$3),Colin!$I4891,)</f>
        <v>0</v>
      </c>
      <c r="P4891">
        <f>IF(Colin!$G4891&lt;$B$2,Colin!$I4891,0)</f>
        <v>0</v>
      </c>
      <c r="Q4891">
        <f>IF(Colin!$G4891&lt;$B$1,Colin!$I4891,0)</f>
        <v>0</v>
      </c>
    </row>
    <row r="4892" spans="12:17" x14ac:dyDescent="0.25">
      <c r="L4892">
        <f>IF(AND(Colin!$G4892=$B$1,Colin!$H4892=$C$3),Colin!$I4892,)</f>
        <v>0</v>
      </c>
      <c r="M4892">
        <f>IF(AND(Colin!$G4892=$B$1,Colin!$H4892&lt;=$C$3),Colin!$I4892,)</f>
        <v>0</v>
      </c>
      <c r="N4892">
        <f>IF(AND(Colin!$G4892=$B$2,Colin!$H4892=$C$3),Colin!$I4892,)</f>
        <v>0</v>
      </c>
      <c r="O4892">
        <f>IF(AND(Colin!$G4892=$B$2,Colin!$H4892&lt;=$C$3),Colin!$I4892,)</f>
        <v>0</v>
      </c>
      <c r="P4892">
        <f>IF(Colin!$G4892&lt;$B$2,Colin!$I4892,0)</f>
        <v>0</v>
      </c>
      <c r="Q4892">
        <f>IF(Colin!$G4892&lt;$B$1,Colin!$I4892,0)</f>
        <v>0</v>
      </c>
    </row>
    <row r="4893" spans="12:17" x14ac:dyDescent="0.25">
      <c r="L4893">
        <f>IF(AND(Colin!$G4893=$B$1,Colin!$H4893=$C$3),Colin!$I4893,)</f>
        <v>0</v>
      </c>
      <c r="M4893">
        <f>IF(AND(Colin!$G4893=$B$1,Colin!$H4893&lt;=$C$3),Colin!$I4893,)</f>
        <v>0</v>
      </c>
      <c r="N4893">
        <f>IF(AND(Colin!$G4893=$B$2,Colin!$H4893=$C$3),Colin!$I4893,)</f>
        <v>0</v>
      </c>
      <c r="O4893">
        <f>IF(AND(Colin!$G4893=$B$2,Colin!$H4893&lt;=$C$3),Colin!$I4893,)</f>
        <v>0</v>
      </c>
      <c r="P4893">
        <f>IF(Colin!$G4893&lt;$B$2,Colin!$I4893,0)</f>
        <v>0</v>
      </c>
      <c r="Q4893">
        <f>IF(Colin!$G4893&lt;$B$1,Colin!$I4893,0)</f>
        <v>0</v>
      </c>
    </row>
    <row r="4894" spans="12:17" x14ac:dyDescent="0.25">
      <c r="L4894">
        <f>IF(AND(Colin!$G4894=$B$1,Colin!$H4894=$C$3),Colin!$I4894,)</f>
        <v>0</v>
      </c>
      <c r="M4894">
        <f>IF(AND(Colin!$G4894=$B$1,Colin!$H4894&lt;=$C$3),Colin!$I4894,)</f>
        <v>0</v>
      </c>
      <c r="N4894">
        <f>IF(AND(Colin!$G4894=$B$2,Colin!$H4894=$C$3),Colin!$I4894,)</f>
        <v>0</v>
      </c>
      <c r="O4894">
        <f>IF(AND(Colin!$G4894=$B$2,Colin!$H4894&lt;=$C$3),Colin!$I4894,)</f>
        <v>0</v>
      </c>
      <c r="P4894">
        <f>IF(Colin!$G4894&lt;$B$2,Colin!$I4894,0)</f>
        <v>0</v>
      </c>
      <c r="Q4894">
        <f>IF(Colin!$G4894&lt;$B$1,Colin!$I4894,0)</f>
        <v>0</v>
      </c>
    </row>
    <row r="4895" spans="12:17" x14ac:dyDescent="0.25">
      <c r="L4895">
        <f>IF(AND(Colin!$G4895=$B$1,Colin!$H4895=$C$3),Colin!$I4895,)</f>
        <v>0</v>
      </c>
      <c r="M4895">
        <f>IF(AND(Colin!$G4895=$B$1,Colin!$H4895&lt;=$C$3),Colin!$I4895,)</f>
        <v>0</v>
      </c>
      <c r="N4895">
        <f>IF(AND(Colin!$G4895=$B$2,Colin!$H4895=$C$3),Colin!$I4895,)</f>
        <v>0</v>
      </c>
      <c r="O4895">
        <f>IF(AND(Colin!$G4895=$B$2,Colin!$H4895&lt;=$C$3),Colin!$I4895,)</f>
        <v>0</v>
      </c>
      <c r="P4895">
        <f>IF(Colin!$G4895&lt;$B$2,Colin!$I4895,0)</f>
        <v>0</v>
      </c>
      <c r="Q4895">
        <f>IF(Colin!$G4895&lt;$B$1,Colin!$I4895,0)</f>
        <v>0</v>
      </c>
    </row>
    <row r="4896" spans="12:17" x14ac:dyDescent="0.25">
      <c r="L4896">
        <f>IF(AND(Colin!$G4896=$B$1,Colin!$H4896=$C$3),Colin!$I4896,)</f>
        <v>0</v>
      </c>
      <c r="M4896">
        <f>IF(AND(Colin!$G4896=$B$1,Colin!$H4896&lt;=$C$3),Colin!$I4896,)</f>
        <v>0</v>
      </c>
      <c r="N4896">
        <f>IF(AND(Colin!$G4896=$B$2,Colin!$H4896=$C$3),Colin!$I4896,)</f>
        <v>0</v>
      </c>
      <c r="O4896">
        <f>IF(AND(Colin!$G4896=$B$2,Colin!$H4896&lt;=$C$3),Colin!$I4896,)</f>
        <v>0</v>
      </c>
      <c r="P4896">
        <f>IF(Colin!$G4896&lt;$B$2,Colin!$I4896,0)</f>
        <v>0</v>
      </c>
      <c r="Q4896">
        <f>IF(Colin!$G4896&lt;$B$1,Colin!$I4896,0)</f>
        <v>0</v>
      </c>
    </row>
    <row r="4897" spans="12:17" x14ac:dyDescent="0.25">
      <c r="L4897">
        <f>IF(AND(Colin!$G4897=$B$1,Colin!$H4897=$C$3),Colin!$I4897,)</f>
        <v>0</v>
      </c>
      <c r="M4897">
        <f>IF(AND(Colin!$G4897=$B$1,Colin!$H4897&lt;=$C$3),Colin!$I4897,)</f>
        <v>0</v>
      </c>
      <c r="N4897">
        <f>IF(AND(Colin!$G4897=$B$2,Colin!$H4897=$C$3),Colin!$I4897,)</f>
        <v>0</v>
      </c>
      <c r="O4897">
        <f>IF(AND(Colin!$G4897=$B$2,Colin!$H4897&lt;=$C$3),Colin!$I4897,)</f>
        <v>0</v>
      </c>
      <c r="P4897">
        <f>IF(Colin!$G4897&lt;$B$2,Colin!$I4897,0)</f>
        <v>0</v>
      </c>
      <c r="Q4897">
        <f>IF(Colin!$G4897&lt;$B$1,Colin!$I4897,0)</f>
        <v>0</v>
      </c>
    </row>
    <row r="4898" spans="12:17" x14ac:dyDescent="0.25">
      <c r="L4898">
        <f>IF(AND(Colin!$G4898=$B$1,Colin!$H4898=$C$3),Colin!$I4898,)</f>
        <v>0</v>
      </c>
      <c r="M4898">
        <f>IF(AND(Colin!$G4898=$B$1,Colin!$H4898&lt;=$C$3),Colin!$I4898,)</f>
        <v>0</v>
      </c>
      <c r="N4898">
        <f>IF(AND(Colin!$G4898=$B$2,Colin!$H4898=$C$3),Colin!$I4898,)</f>
        <v>0</v>
      </c>
      <c r="O4898">
        <f>IF(AND(Colin!$G4898=$B$2,Colin!$H4898&lt;=$C$3),Colin!$I4898,)</f>
        <v>0</v>
      </c>
      <c r="P4898">
        <f>IF(Colin!$G4898&lt;$B$2,Colin!$I4898,0)</f>
        <v>0</v>
      </c>
      <c r="Q4898">
        <f>IF(Colin!$G4898&lt;$B$1,Colin!$I4898,0)</f>
        <v>0</v>
      </c>
    </row>
    <row r="4899" spans="12:17" x14ac:dyDescent="0.25">
      <c r="L4899">
        <f>IF(AND(Colin!$G4899=$B$1,Colin!$H4899=$C$3),Colin!$I4899,)</f>
        <v>0</v>
      </c>
      <c r="M4899">
        <f>IF(AND(Colin!$G4899=$B$1,Colin!$H4899&lt;=$C$3),Colin!$I4899,)</f>
        <v>0</v>
      </c>
      <c r="N4899">
        <f>IF(AND(Colin!$G4899=$B$2,Colin!$H4899=$C$3),Colin!$I4899,)</f>
        <v>0</v>
      </c>
      <c r="O4899">
        <f>IF(AND(Colin!$G4899=$B$2,Colin!$H4899&lt;=$C$3),Colin!$I4899,)</f>
        <v>0</v>
      </c>
      <c r="P4899">
        <f>IF(Colin!$G4899&lt;$B$2,Colin!$I4899,0)</f>
        <v>0</v>
      </c>
      <c r="Q4899">
        <f>IF(Colin!$G4899&lt;$B$1,Colin!$I4899,0)</f>
        <v>0</v>
      </c>
    </row>
    <row r="4900" spans="12:17" x14ac:dyDescent="0.25">
      <c r="L4900">
        <f>IF(AND(Colin!$G4900=$B$1,Colin!$H4900=$C$3),Colin!$I4900,)</f>
        <v>0</v>
      </c>
      <c r="M4900">
        <f>IF(AND(Colin!$G4900=$B$1,Colin!$H4900&lt;=$C$3),Colin!$I4900,)</f>
        <v>0</v>
      </c>
      <c r="N4900">
        <f>IF(AND(Colin!$G4900=$B$2,Colin!$H4900=$C$3),Colin!$I4900,)</f>
        <v>0</v>
      </c>
      <c r="O4900">
        <f>IF(AND(Colin!$G4900=$B$2,Colin!$H4900&lt;=$C$3),Colin!$I4900,)</f>
        <v>0</v>
      </c>
      <c r="P4900">
        <f>IF(Colin!$G4900&lt;$B$2,Colin!$I4900,0)</f>
        <v>0</v>
      </c>
      <c r="Q4900">
        <f>IF(Colin!$G4900&lt;$B$1,Colin!$I4900,0)</f>
        <v>0</v>
      </c>
    </row>
    <row r="4901" spans="12:17" x14ac:dyDescent="0.25">
      <c r="L4901">
        <f>IF(AND(Colin!$G4901=$B$1,Colin!$H4901=$C$3),Colin!$I4901,)</f>
        <v>0</v>
      </c>
      <c r="M4901">
        <f>IF(AND(Colin!$G4901=$B$1,Colin!$H4901&lt;=$C$3),Colin!$I4901,)</f>
        <v>0</v>
      </c>
      <c r="N4901">
        <f>IF(AND(Colin!$G4901=$B$2,Colin!$H4901=$C$3),Colin!$I4901,)</f>
        <v>0</v>
      </c>
      <c r="O4901">
        <f>IF(AND(Colin!$G4901=$B$2,Colin!$H4901&lt;=$C$3),Colin!$I4901,)</f>
        <v>0</v>
      </c>
      <c r="P4901">
        <f>IF(Colin!$G4901&lt;$B$2,Colin!$I4901,0)</f>
        <v>0</v>
      </c>
      <c r="Q4901">
        <f>IF(Colin!$G4901&lt;$B$1,Colin!$I4901,0)</f>
        <v>0</v>
      </c>
    </row>
    <row r="4902" spans="12:17" x14ac:dyDescent="0.25">
      <c r="L4902">
        <f>IF(AND(Colin!$G4902=$B$1,Colin!$H4902=$C$3),Colin!$I4902,)</f>
        <v>0</v>
      </c>
      <c r="M4902">
        <f>IF(AND(Colin!$G4902=$B$1,Colin!$H4902&lt;=$C$3),Colin!$I4902,)</f>
        <v>0</v>
      </c>
      <c r="N4902">
        <f>IF(AND(Colin!$G4902=$B$2,Colin!$H4902=$C$3),Colin!$I4902,)</f>
        <v>0</v>
      </c>
      <c r="O4902">
        <f>IF(AND(Colin!$G4902=$B$2,Colin!$H4902&lt;=$C$3),Colin!$I4902,)</f>
        <v>0</v>
      </c>
      <c r="P4902">
        <f>IF(Colin!$G4902&lt;$B$2,Colin!$I4902,0)</f>
        <v>0</v>
      </c>
      <c r="Q4902">
        <f>IF(Colin!$G4902&lt;$B$1,Colin!$I4902,0)</f>
        <v>0</v>
      </c>
    </row>
    <row r="4903" spans="12:17" x14ac:dyDescent="0.25">
      <c r="L4903">
        <f>IF(AND(Colin!$G4903=$B$1,Colin!$H4903=$C$3),Colin!$I4903,)</f>
        <v>0</v>
      </c>
      <c r="M4903">
        <f>IF(AND(Colin!$G4903=$B$1,Colin!$H4903&lt;=$C$3),Colin!$I4903,)</f>
        <v>0</v>
      </c>
      <c r="N4903">
        <f>IF(AND(Colin!$G4903=$B$2,Colin!$H4903=$C$3),Colin!$I4903,)</f>
        <v>0</v>
      </c>
      <c r="O4903">
        <f>IF(AND(Colin!$G4903=$B$2,Colin!$H4903&lt;=$C$3),Colin!$I4903,)</f>
        <v>0</v>
      </c>
      <c r="P4903">
        <f>IF(Colin!$G4903&lt;$B$2,Colin!$I4903,0)</f>
        <v>0</v>
      </c>
      <c r="Q4903">
        <f>IF(Colin!$G4903&lt;$B$1,Colin!$I4903,0)</f>
        <v>0</v>
      </c>
    </row>
    <row r="4904" spans="12:17" x14ac:dyDescent="0.25">
      <c r="L4904">
        <f>IF(AND(Colin!$G4904=$B$1,Colin!$H4904=$C$3),Colin!$I4904,)</f>
        <v>0</v>
      </c>
      <c r="M4904">
        <f>IF(AND(Colin!$G4904=$B$1,Colin!$H4904&lt;=$C$3),Colin!$I4904,)</f>
        <v>0</v>
      </c>
      <c r="N4904">
        <f>IF(AND(Colin!$G4904=$B$2,Colin!$H4904=$C$3),Colin!$I4904,)</f>
        <v>0</v>
      </c>
      <c r="O4904">
        <f>IF(AND(Colin!$G4904=$B$2,Colin!$H4904&lt;=$C$3),Colin!$I4904,)</f>
        <v>0</v>
      </c>
      <c r="P4904">
        <f>IF(Colin!$G4904&lt;$B$2,Colin!$I4904,0)</f>
        <v>0</v>
      </c>
      <c r="Q4904">
        <f>IF(Colin!$G4904&lt;$B$1,Colin!$I4904,0)</f>
        <v>0</v>
      </c>
    </row>
    <row r="4905" spans="12:17" x14ac:dyDescent="0.25">
      <c r="L4905">
        <f>IF(AND(Colin!$G4905=$B$1,Colin!$H4905=$C$3),Colin!$I4905,)</f>
        <v>0</v>
      </c>
      <c r="M4905">
        <f>IF(AND(Colin!$G4905=$B$1,Colin!$H4905&lt;=$C$3),Colin!$I4905,)</f>
        <v>0</v>
      </c>
      <c r="N4905">
        <f>IF(AND(Colin!$G4905=$B$2,Colin!$H4905=$C$3),Colin!$I4905,)</f>
        <v>0</v>
      </c>
      <c r="O4905">
        <f>IF(AND(Colin!$G4905=$B$2,Colin!$H4905&lt;=$C$3),Colin!$I4905,)</f>
        <v>0</v>
      </c>
      <c r="P4905">
        <f>IF(Colin!$G4905&lt;$B$2,Colin!$I4905,0)</f>
        <v>0</v>
      </c>
      <c r="Q4905">
        <f>IF(Colin!$G4905&lt;$B$1,Colin!$I4905,0)</f>
        <v>0</v>
      </c>
    </row>
    <row r="4906" spans="12:17" x14ac:dyDescent="0.25">
      <c r="L4906">
        <f>IF(AND(Colin!$G4906=$B$1,Colin!$H4906=$C$3),Colin!$I4906,)</f>
        <v>0</v>
      </c>
      <c r="M4906">
        <f>IF(AND(Colin!$G4906=$B$1,Colin!$H4906&lt;=$C$3),Colin!$I4906,)</f>
        <v>0</v>
      </c>
      <c r="N4906">
        <f>IF(AND(Colin!$G4906=$B$2,Colin!$H4906=$C$3),Colin!$I4906,)</f>
        <v>0</v>
      </c>
      <c r="O4906">
        <f>IF(AND(Colin!$G4906=$B$2,Colin!$H4906&lt;=$C$3),Colin!$I4906,)</f>
        <v>0</v>
      </c>
      <c r="P4906">
        <f>IF(Colin!$G4906&lt;$B$2,Colin!$I4906,0)</f>
        <v>0</v>
      </c>
      <c r="Q4906">
        <f>IF(Colin!$G4906&lt;$B$1,Colin!$I4906,0)</f>
        <v>0</v>
      </c>
    </row>
    <row r="4907" spans="12:17" x14ac:dyDescent="0.25">
      <c r="L4907">
        <f>IF(AND(Colin!$G4907=$B$1,Colin!$H4907=$C$3),Colin!$I4907,)</f>
        <v>0</v>
      </c>
      <c r="M4907">
        <f>IF(AND(Colin!$G4907=$B$1,Colin!$H4907&lt;=$C$3),Colin!$I4907,)</f>
        <v>0</v>
      </c>
      <c r="N4907">
        <f>IF(AND(Colin!$G4907=$B$2,Colin!$H4907=$C$3),Colin!$I4907,)</f>
        <v>0</v>
      </c>
      <c r="O4907">
        <f>IF(AND(Colin!$G4907=$B$2,Colin!$H4907&lt;=$C$3),Colin!$I4907,)</f>
        <v>0</v>
      </c>
      <c r="P4907">
        <f>IF(Colin!$G4907&lt;$B$2,Colin!$I4907,0)</f>
        <v>0</v>
      </c>
      <c r="Q4907">
        <f>IF(Colin!$G4907&lt;$B$1,Colin!$I4907,0)</f>
        <v>0</v>
      </c>
    </row>
    <row r="4908" spans="12:17" x14ac:dyDescent="0.25">
      <c r="L4908">
        <f>IF(AND(Colin!$G4908=$B$1,Colin!$H4908=$C$3),Colin!$I4908,)</f>
        <v>0</v>
      </c>
      <c r="M4908">
        <f>IF(AND(Colin!$G4908=$B$1,Colin!$H4908&lt;=$C$3),Colin!$I4908,)</f>
        <v>0</v>
      </c>
      <c r="N4908">
        <f>IF(AND(Colin!$G4908=$B$2,Colin!$H4908=$C$3),Colin!$I4908,)</f>
        <v>0</v>
      </c>
      <c r="O4908">
        <f>IF(AND(Colin!$G4908=$B$2,Colin!$H4908&lt;=$C$3),Colin!$I4908,)</f>
        <v>0</v>
      </c>
      <c r="P4908">
        <f>IF(Colin!$G4908&lt;$B$2,Colin!$I4908,0)</f>
        <v>0</v>
      </c>
      <c r="Q4908">
        <f>IF(Colin!$G4908&lt;$B$1,Colin!$I4908,0)</f>
        <v>0</v>
      </c>
    </row>
    <row r="4909" spans="12:17" x14ac:dyDescent="0.25">
      <c r="L4909">
        <f>IF(AND(Colin!$G4909=$B$1,Colin!$H4909=$C$3),Colin!$I4909,)</f>
        <v>0</v>
      </c>
      <c r="M4909">
        <f>IF(AND(Colin!$G4909=$B$1,Colin!$H4909&lt;=$C$3),Colin!$I4909,)</f>
        <v>0</v>
      </c>
      <c r="N4909">
        <f>IF(AND(Colin!$G4909=$B$2,Colin!$H4909=$C$3),Colin!$I4909,)</f>
        <v>0</v>
      </c>
      <c r="O4909">
        <f>IF(AND(Colin!$G4909=$B$2,Colin!$H4909&lt;=$C$3),Colin!$I4909,)</f>
        <v>0</v>
      </c>
      <c r="P4909">
        <f>IF(Colin!$G4909&lt;$B$2,Colin!$I4909,0)</f>
        <v>0</v>
      </c>
      <c r="Q4909">
        <f>IF(Colin!$G4909&lt;$B$1,Colin!$I4909,0)</f>
        <v>0</v>
      </c>
    </row>
    <row r="4910" spans="12:17" x14ac:dyDescent="0.25">
      <c r="L4910">
        <f>IF(AND(Colin!$G4910=$B$1,Colin!$H4910=$C$3),Colin!$I4910,)</f>
        <v>0</v>
      </c>
      <c r="M4910">
        <f>IF(AND(Colin!$G4910=$B$1,Colin!$H4910&lt;=$C$3),Colin!$I4910,)</f>
        <v>0</v>
      </c>
      <c r="N4910">
        <f>IF(AND(Colin!$G4910=$B$2,Colin!$H4910=$C$3),Colin!$I4910,)</f>
        <v>0</v>
      </c>
      <c r="O4910">
        <f>IF(AND(Colin!$G4910=$B$2,Colin!$H4910&lt;=$C$3),Colin!$I4910,)</f>
        <v>0</v>
      </c>
      <c r="P4910">
        <f>IF(Colin!$G4910&lt;$B$2,Colin!$I4910,0)</f>
        <v>0</v>
      </c>
      <c r="Q4910">
        <f>IF(Colin!$G4910&lt;$B$1,Colin!$I4910,0)</f>
        <v>0</v>
      </c>
    </row>
    <row r="4911" spans="12:17" x14ac:dyDescent="0.25">
      <c r="L4911">
        <f>IF(AND(Colin!$G4911=$B$1,Colin!$H4911=$C$3),Colin!$I4911,)</f>
        <v>0</v>
      </c>
      <c r="M4911">
        <f>IF(AND(Colin!$G4911=$B$1,Colin!$H4911&lt;=$C$3),Colin!$I4911,)</f>
        <v>0</v>
      </c>
      <c r="N4911">
        <f>IF(AND(Colin!$G4911=$B$2,Colin!$H4911=$C$3),Colin!$I4911,)</f>
        <v>0</v>
      </c>
      <c r="O4911">
        <f>IF(AND(Colin!$G4911=$B$2,Colin!$H4911&lt;=$C$3),Colin!$I4911,)</f>
        <v>0</v>
      </c>
      <c r="P4911">
        <f>IF(Colin!$G4911&lt;$B$2,Colin!$I4911,0)</f>
        <v>0</v>
      </c>
      <c r="Q4911">
        <f>IF(Colin!$G4911&lt;$B$1,Colin!$I4911,0)</f>
        <v>0</v>
      </c>
    </row>
    <row r="4912" spans="12:17" x14ac:dyDescent="0.25">
      <c r="L4912">
        <f>IF(AND(Colin!$G4912=$B$1,Colin!$H4912=$C$3),Colin!$I4912,)</f>
        <v>0</v>
      </c>
      <c r="M4912">
        <f>IF(AND(Colin!$G4912=$B$1,Colin!$H4912&lt;=$C$3),Colin!$I4912,)</f>
        <v>0</v>
      </c>
      <c r="N4912">
        <f>IF(AND(Colin!$G4912=$B$2,Colin!$H4912=$C$3),Colin!$I4912,)</f>
        <v>0</v>
      </c>
      <c r="O4912">
        <f>IF(AND(Colin!$G4912=$B$2,Colin!$H4912&lt;=$C$3),Colin!$I4912,)</f>
        <v>0</v>
      </c>
      <c r="P4912">
        <f>IF(Colin!$G4912&lt;$B$2,Colin!$I4912,0)</f>
        <v>0</v>
      </c>
      <c r="Q4912">
        <f>IF(Colin!$G4912&lt;$B$1,Colin!$I4912,0)</f>
        <v>0</v>
      </c>
    </row>
    <row r="4913" spans="12:17" x14ac:dyDescent="0.25">
      <c r="L4913">
        <f>IF(AND(Colin!$G4913=$B$1,Colin!$H4913=$C$3),Colin!$I4913,)</f>
        <v>0</v>
      </c>
      <c r="M4913">
        <f>IF(AND(Colin!$G4913=$B$1,Colin!$H4913&lt;=$C$3),Colin!$I4913,)</f>
        <v>0</v>
      </c>
      <c r="N4913">
        <f>IF(AND(Colin!$G4913=$B$2,Colin!$H4913=$C$3),Colin!$I4913,)</f>
        <v>0</v>
      </c>
      <c r="O4913">
        <f>IF(AND(Colin!$G4913=$B$2,Colin!$H4913&lt;=$C$3),Colin!$I4913,)</f>
        <v>0</v>
      </c>
      <c r="P4913">
        <f>IF(Colin!$G4913&lt;$B$2,Colin!$I4913,0)</f>
        <v>0</v>
      </c>
      <c r="Q4913">
        <f>IF(Colin!$G4913&lt;$B$1,Colin!$I4913,0)</f>
        <v>0</v>
      </c>
    </row>
    <row r="4914" spans="12:17" x14ac:dyDescent="0.25">
      <c r="L4914">
        <f>IF(AND(Colin!$G4914=$B$1,Colin!$H4914=$C$3),Colin!$I4914,)</f>
        <v>0</v>
      </c>
      <c r="M4914">
        <f>IF(AND(Colin!$G4914=$B$1,Colin!$H4914&lt;=$C$3),Colin!$I4914,)</f>
        <v>0</v>
      </c>
      <c r="N4914">
        <f>IF(AND(Colin!$G4914=$B$2,Colin!$H4914=$C$3),Colin!$I4914,)</f>
        <v>0</v>
      </c>
      <c r="O4914">
        <f>IF(AND(Colin!$G4914=$B$2,Colin!$H4914&lt;=$C$3),Colin!$I4914,)</f>
        <v>0</v>
      </c>
      <c r="P4914">
        <f>IF(Colin!$G4914&lt;$B$2,Colin!$I4914,0)</f>
        <v>0</v>
      </c>
      <c r="Q4914">
        <f>IF(Colin!$G4914&lt;$B$1,Colin!$I4914,0)</f>
        <v>0</v>
      </c>
    </row>
    <row r="4915" spans="12:17" x14ac:dyDescent="0.25">
      <c r="L4915">
        <f>IF(AND(Colin!$G4915=$B$1,Colin!$H4915=$C$3),Colin!$I4915,)</f>
        <v>0</v>
      </c>
      <c r="M4915">
        <f>IF(AND(Colin!$G4915=$B$1,Colin!$H4915&lt;=$C$3),Colin!$I4915,)</f>
        <v>0</v>
      </c>
      <c r="N4915">
        <f>IF(AND(Colin!$G4915=$B$2,Colin!$H4915=$C$3),Colin!$I4915,)</f>
        <v>0</v>
      </c>
      <c r="O4915">
        <f>IF(AND(Colin!$G4915=$B$2,Colin!$H4915&lt;=$C$3),Colin!$I4915,)</f>
        <v>0</v>
      </c>
      <c r="P4915">
        <f>IF(Colin!$G4915&lt;$B$2,Colin!$I4915,0)</f>
        <v>0</v>
      </c>
      <c r="Q4915">
        <f>IF(Colin!$G4915&lt;$B$1,Colin!$I4915,0)</f>
        <v>0</v>
      </c>
    </row>
    <row r="4916" spans="12:17" x14ac:dyDescent="0.25">
      <c r="L4916">
        <f>IF(AND(Colin!$G4916=$B$1,Colin!$H4916=$C$3),Colin!$I4916,)</f>
        <v>0</v>
      </c>
      <c r="M4916">
        <f>IF(AND(Colin!$G4916=$B$1,Colin!$H4916&lt;=$C$3),Colin!$I4916,)</f>
        <v>0</v>
      </c>
      <c r="N4916">
        <f>IF(AND(Colin!$G4916=$B$2,Colin!$H4916=$C$3),Colin!$I4916,)</f>
        <v>0</v>
      </c>
      <c r="O4916">
        <f>IF(AND(Colin!$G4916=$B$2,Colin!$H4916&lt;=$C$3),Colin!$I4916,)</f>
        <v>0</v>
      </c>
      <c r="P4916">
        <f>IF(Colin!$G4916&lt;$B$2,Colin!$I4916,0)</f>
        <v>0</v>
      </c>
      <c r="Q4916">
        <f>IF(Colin!$G4916&lt;$B$1,Colin!$I4916,0)</f>
        <v>0</v>
      </c>
    </row>
    <row r="4917" spans="12:17" x14ac:dyDescent="0.25">
      <c r="L4917">
        <f>IF(AND(Colin!$G4917=$B$1,Colin!$H4917=$C$3),Colin!$I4917,)</f>
        <v>0</v>
      </c>
      <c r="M4917">
        <f>IF(AND(Colin!$G4917=$B$1,Colin!$H4917&lt;=$C$3),Colin!$I4917,)</f>
        <v>0</v>
      </c>
      <c r="N4917">
        <f>IF(AND(Colin!$G4917=$B$2,Colin!$H4917=$C$3),Colin!$I4917,)</f>
        <v>0</v>
      </c>
      <c r="O4917">
        <f>IF(AND(Colin!$G4917=$B$2,Colin!$H4917&lt;=$C$3),Colin!$I4917,)</f>
        <v>0</v>
      </c>
      <c r="P4917">
        <f>IF(Colin!$G4917&lt;$B$2,Colin!$I4917,0)</f>
        <v>0</v>
      </c>
      <c r="Q4917">
        <f>IF(Colin!$G4917&lt;$B$1,Colin!$I4917,0)</f>
        <v>0</v>
      </c>
    </row>
    <row r="4918" spans="12:17" x14ac:dyDescent="0.25">
      <c r="L4918">
        <f>IF(AND(Colin!$G4918=$B$1,Colin!$H4918=$C$3),Colin!$I4918,)</f>
        <v>0</v>
      </c>
      <c r="M4918">
        <f>IF(AND(Colin!$G4918=$B$1,Colin!$H4918&lt;=$C$3),Colin!$I4918,)</f>
        <v>0</v>
      </c>
      <c r="N4918">
        <f>IF(AND(Colin!$G4918=$B$2,Colin!$H4918=$C$3),Colin!$I4918,)</f>
        <v>0</v>
      </c>
      <c r="O4918">
        <f>IF(AND(Colin!$G4918=$B$2,Colin!$H4918&lt;=$C$3),Colin!$I4918,)</f>
        <v>0</v>
      </c>
      <c r="P4918">
        <f>IF(Colin!$G4918&lt;$B$2,Colin!$I4918,0)</f>
        <v>0</v>
      </c>
      <c r="Q4918">
        <f>IF(Colin!$G4918&lt;$B$1,Colin!$I4918,0)</f>
        <v>0</v>
      </c>
    </row>
    <row r="4919" spans="12:17" x14ac:dyDescent="0.25">
      <c r="L4919">
        <f>IF(AND(Colin!$G4919=$B$1,Colin!$H4919=$C$3),Colin!$I4919,)</f>
        <v>0</v>
      </c>
      <c r="M4919">
        <f>IF(AND(Colin!$G4919=$B$1,Colin!$H4919&lt;=$C$3),Colin!$I4919,)</f>
        <v>0</v>
      </c>
      <c r="N4919">
        <f>IF(AND(Colin!$G4919=$B$2,Colin!$H4919=$C$3),Colin!$I4919,)</f>
        <v>0</v>
      </c>
      <c r="O4919">
        <f>IF(AND(Colin!$G4919=$B$2,Colin!$H4919&lt;=$C$3),Colin!$I4919,)</f>
        <v>0</v>
      </c>
      <c r="P4919">
        <f>IF(Colin!$G4919&lt;$B$2,Colin!$I4919,0)</f>
        <v>0</v>
      </c>
      <c r="Q4919">
        <f>IF(Colin!$G4919&lt;$B$1,Colin!$I4919,0)</f>
        <v>0</v>
      </c>
    </row>
    <row r="4920" spans="12:17" x14ac:dyDescent="0.25">
      <c r="L4920">
        <f>IF(AND(Colin!$G4920=$B$1,Colin!$H4920=$C$3),Colin!$I4920,)</f>
        <v>0</v>
      </c>
      <c r="M4920">
        <f>IF(AND(Colin!$G4920=$B$1,Colin!$H4920&lt;=$C$3),Colin!$I4920,)</f>
        <v>0</v>
      </c>
      <c r="N4920">
        <f>IF(AND(Colin!$G4920=$B$2,Colin!$H4920=$C$3),Colin!$I4920,)</f>
        <v>0</v>
      </c>
      <c r="O4920">
        <f>IF(AND(Colin!$G4920=$B$2,Colin!$H4920&lt;=$C$3),Colin!$I4920,)</f>
        <v>0</v>
      </c>
      <c r="P4920">
        <f>IF(Colin!$G4920&lt;$B$2,Colin!$I4920,0)</f>
        <v>0</v>
      </c>
      <c r="Q4920">
        <f>IF(Colin!$G4920&lt;$B$1,Colin!$I4920,0)</f>
        <v>0</v>
      </c>
    </row>
    <row r="4921" spans="12:17" x14ac:dyDescent="0.25">
      <c r="L4921">
        <f>IF(AND(Colin!$G4921=$B$1,Colin!$H4921=$C$3),Colin!$I4921,)</f>
        <v>0</v>
      </c>
      <c r="M4921">
        <f>IF(AND(Colin!$G4921=$B$1,Colin!$H4921&lt;=$C$3),Colin!$I4921,)</f>
        <v>0</v>
      </c>
      <c r="N4921">
        <f>IF(AND(Colin!$G4921=$B$2,Colin!$H4921=$C$3),Colin!$I4921,)</f>
        <v>0</v>
      </c>
      <c r="O4921">
        <f>IF(AND(Colin!$G4921=$B$2,Colin!$H4921&lt;=$C$3),Colin!$I4921,)</f>
        <v>0</v>
      </c>
      <c r="P4921">
        <f>IF(Colin!$G4921&lt;$B$2,Colin!$I4921,0)</f>
        <v>0</v>
      </c>
      <c r="Q4921">
        <f>IF(Colin!$G4921&lt;$B$1,Colin!$I4921,0)</f>
        <v>0</v>
      </c>
    </row>
    <row r="4922" spans="12:17" x14ac:dyDescent="0.25">
      <c r="L4922">
        <f>IF(AND(Colin!$G4922=$B$1,Colin!$H4922=$C$3),Colin!$I4922,)</f>
        <v>0</v>
      </c>
      <c r="M4922">
        <f>IF(AND(Colin!$G4922=$B$1,Colin!$H4922&lt;=$C$3),Colin!$I4922,)</f>
        <v>0</v>
      </c>
      <c r="N4922">
        <f>IF(AND(Colin!$G4922=$B$2,Colin!$H4922=$C$3),Colin!$I4922,)</f>
        <v>0</v>
      </c>
      <c r="O4922">
        <f>IF(AND(Colin!$G4922=$B$2,Colin!$H4922&lt;=$C$3),Colin!$I4922,)</f>
        <v>0</v>
      </c>
      <c r="P4922">
        <f>IF(Colin!$G4922&lt;$B$2,Colin!$I4922,0)</f>
        <v>0</v>
      </c>
      <c r="Q4922">
        <f>IF(Colin!$G4922&lt;$B$1,Colin!$I4922,0)</f>
        <v>0</v>
      </c>
    </row>
    <row r="4923" spans="12:17" x14ac:dyDescent="0.25">
      <c r="L4923">
        <f>IF(AND(Colin!$G4923=$B$1,Colin!$H4923=$C$3),Colin!$I4923,)</f>
        <v>0</v>
      </c>
      <c r="M4923">
        <f>IF(AND(Colin!$G4923=$B$1,Colin!$H4923&lt;=$C$3),Colin!$I4923,)</f>
        <v>0</v>
      </c>
      <c r="N4923">
        <f>IF(AND(Colin!$G4923=$B$2,Colin!$H4923=$C$3),Colin!$I4923,)</f>
        <v>0</v>
      </c>
      <c r="O4923">
        <f>IF(AND(Colin!$G4923=$B$2,Colin!$H4923&lt;=$C$3),Colin!$I4923,)</f>
        <v>0</v>
      </c>
      <c r="P4923">
        <f>IF(Colin!$G4923&lt;$B$2,Colin!$I4923,0)</f>
        <v>0</v>
      </c>
      <c r="Q4923">
        <f>IF(Colin!$G4923&lt;$B$1,Colin!$I4923,0)</f>
        <v>0</v>
      </c>
    </row>
    <row r="4924" spans="12:17" x14ac:dyDescent="0.25">
      <c r="L4924">
        <f>IF(AND(Colin!$G4924=$B$1,Colin!$H4924=$C$3),Colin!$I4924,)</f>
        <v>0</v>
      </c>
      <c r="M4924">
        <f>IF(AND(Colin!$G4924=$B$1,Colin!$H4924&lt;=$C$3),Colin!$I4924,)</f>
        <v>0</v>
      </c>
      <c r="N4924">
        <f>IF(AND(Colin!$G4924=$B$2,Colin!$H4924=$C$3),Colin!$I4924,)</f>
        <v>0</v>
      </c>
      <c r="O4924">
        <f>IF(AND(Colin!$G4924=$B$2,Colin!$H4924&lt;=$C$3),Colin!$I4924,)</f>
        <v>0</v>
      </c>
      <c r="P4924">
        <f>IF(Colin!$G4924&lt;$B$2,Colin!$I4924,0)</f>
        <v>0</v>
      </c>
      <c r="Q4924">
        <f>IF(Colin!$G4924&lt;$B$1,Colin!$I4924,0)</f>
        <v>0</v>
      </c>
    </row>
    <row r="4925" spans="12:17" x14ac:dyDescent="0.25">
      <c r="L4925">
        <f>IF(AND(Colin!$G4925=$B$1,Colin!$H4925=$C$3),Colin!$I4925,)</f>
        <v>0</v>
      </c>
      <c r="M4925">
        <f>IF(AND(Colin!$G4925=$B$1,Colin!$H4925&lt;=$C$3),Colin!$I4925,)</f>
        <v>0</v>
      </c>
      <c r="N4925">
        <f>IF(AND(Colin!$G4925=$B$2,Colin!$H4925=$C$3),Colin!$I4925,)</f>
        <v>0</v>
      </c>
      <c r="O4925">
        <f>IF(AND(Colin!$G4925=$B$2,Colin!$H4925&lt;=$C$3),Colin!$I4925,)</f>
        <v>0</v>
      </c>
      <c r="P4925">
        <f>IF(Colin!$G4925&lt;$B$2,Colin!$I4925,0)</f>
        <v>0</v>
      </c>
      <c r="Q4925">
        <f>IF(Colin!$G4925&lt;$B$1,Colin!$I4925,0)</f>
        <v>0</v>
      </c>
    </row>
    <row r="4926" spans="12:17" x14ac:dyDescent="0.25">
      <c r="L4926">
        <f>IF(AND(Colin!$G4926=$B$1,Colin!$H4926=$C$3),Colin!$I4926,)</f>
        <v>0</v>
      </c>
      <c r="M4926">
        <f>IF(AND(Colin!$G4926=$B$1,Colin!$H4926&lt;=$C$3),Colin!$I4926,)</f>
        <v>0</v>
      </c>
      <c r="N4926">
        <f>IF(AND(Colin!$G4926=$B$2,Colin!$H4926=$C$3),Colin!$I4926,)</f>
        <v>0</v>
      </c>
      <c r="O4926">
        <f>IF(AND(Colin!$G4926=$B$2,Colin!$H4926&lt;=$C$3),Colin!$I4926,)</f>
        <v>0</v>
      </c>
      <c r="P4926">
        <f>IF(Colin!$G4926&lt;$B$2,Colin!$I4926,0)</f>
        <v>0</v>
      </c>
      <c r="Q4926">
        <f>IF(Colin!$G4926&lt;$B$1,Colin!$I4926,0)</f>
        <v>0</v>
      </c>
    </row>
    <row r="4927" spans="12:17" x14ac:dyDescent="0.25">
      <c r="L4927">
        <f>IF(AND(Colin!$G4927=$B$1,Colin!$H4927=$C$3),Colin!$I4927,)</f>
        <v>0</v>
      </c>
      <c r="M4927">
        <f>IF(AND(Colin!$G4927=$B$1,Colin!$H4927&lt;=$C$3),Colin!$I4927,)</f>
        <v>0</v>
      </c>
      <c r="N4927">
        <f>IF(AND(Colin!$G4927=$B$2,Colin!$H4927=$C$3),Colin!$I4927,)</f>
        <v>0</v>
      </c>
      <c r="O4927">
        <f>IF(AND(Colin!$G4927=$B$2,Colin!$H4927&lt;=$C$3),Colin!$I4927,)</f>
        <v>0</v>
      </c>
      <c r="P4927">
        <f>IF(Colin!$G4927&lt;$B$2,Colin!$I4927,0)</f>
        <v>0</v>
      </c>
      <c r="Q4927">
        <f>IF(Colin!$G4927&lt;$B$1,Colin!$I4927,0)</f>
        <v>0</v>
      </c>
    </row>
    <row r="4928" spans="12:17" x14ac:dyDescent="0.25">
      <c r="L4928">
        <f>IF(AND(Colin!$G4928=$B$1,Colin!$H4928=$C$3),Colin!$I4928,)</f>
        <v>0</v>
      </c>
      <c r="M4928">
        <f>IF(AND(Colin!$G4928=$B$1,Colin!$H4928&lt;=$C$3),Colin!$I4928,)</f>
        <v>0</v>
      </c>
      <c r="N4928">
        <f>IF(AND(Colin!$G4928=$B$2,Colin!$H4928=$C$3),Colin!$I4928,)</f>
        <v>0</v>
      </c>
      <c r="O4928">
        <f>IF(AND(Colin!$G4928=$B$2,Colin!$H4928&lt;=$C$3),Colin!$I4928,)</f>
        <v>0</v>
      </c>
      <c r="P4928">
        <f>IF(Colin!$G4928&lt;$B$2,Colin!$I4928,0)</f>
        <v>0</v>
      </c>
      <c r="Q4928">
        <f>IF(Colin!$G4928&lt;$B$1,Colin!$I4928,0)</f>
        <v>0</v>
      </c>
    </row>
    <row r="4929" spans="12:17" x14ac:dyDescent="0.25">
      <c r="L4929">
        <f>IF(AND(Colin!$G4929=$B$1,Colin!$H4929=$C$3),Colin!$I4929,)</f>
        <v>0</v>
      </c>
      <c r="M4929">
        <f>IF(AND(Colin!$G4929=$B$1,Colin!$H4929&lt;=$C$3),Colin!$I4929,)</f>
        <v>0</v>
      </c>
      <c r="N4929">
        <f>IF(AND(Colin!$G4929=$B$2,Colin!$H4929=$C$3),Colin!$I4929,)</f>
        <v>0</v>
      </c>
      <c r="O4929">
        <f>IF(AND(Colin!$G4929=$B$2,Colin!$H4929&lt;=$C$3),Colin!$I4929,)</f>
        <v>0</v>
      </c>
      <c r="P4929">
        <f>IF(Colin!$G4929&lt;$B$2,Colin!$I4929,0)</f>
        <v>0</v>
      </c>
      <c r="Q4929">
        <f>IF(Colin!$G4929&lt;$B$1,Colin!$I4929,0)</f>
        <v>0</v>
      </c>
    </row>
    <row r="4930" spans="12:17" x14ac:dyDescent="0.25">
      <c r="L4930">
        <f>IF(AND(Colin!$G4930=$B$1,Colin!$H4930=$C$3),Colin!$I4930,)</f>
        <v>0</v>
      </c>
      <c r="M4930">
        <f>IF(AND(Colin!$G4930=$B$1,Colin!$H4930&lt;=$C$3),Colin!$I4930,)</f>
        <v>0</v>
      </c>
      <c r="N4930">
        <f>IF(AND(Colin!$G4930=$B$2,Colin!$H4930=$C$3),Colin!$I4930,)</f>
        <v>0</v>
      </c>
      <c r="O4930">
        <f>IF(AND(Colin!$G4930=$B$2,Colin!$H4930&lt;=$C$3),Colin!$I4930,)</f>
        <v>0</v>
      </c>
      <c r="P4930">
        <f>IF(Colin!$G4930&lt;$B$2,Colin!$I4930,0)</f>
        <v>0</v>
      </c>
      <c r="Q4930">
        <f>IF(Colin!$G4930&lt;$B$1,Colin!$I4930,0)</f>
        <v>0</v>
      </c>
    </row>
    <row r="4931" spans="12:17" x14ac:dyDescent="0.25">
      <c r="L4931">
        <f>IF(AND(Colin!$G4931=$B$1,Colin!$H4931=$C$3),Colin!$I4931,)</f>
        <v>0</v>
      </c>
      <c r="M4931">
        <f>IF(AND(Colin!$G4931=$B$1,Colin!$H4931&lt;=$C$3),Colin!$I4931,)</f>
        <v>0</v>
      </c>
      <c r="N4931">
        <f>IF(AND(Colin!$G4931=$B$2,Colin!$H4931=$C$3),Colin!$I4931,)</f>
        <v>0</v>
      </c>
      <c r="O4931">
        <f>IF(AND(Colin!$G4931=$B$2,Colin!$H4931&lt;=$C$3),Colin!$I4931,)</f>
        <v>0</v>
      </c>
      <c r="P4931">
        <f>IF(Colin!$G4931&lt;$B$2,Colin!$I4931,0)</f>
        <v>0</v>
      </c>
      <c r="Q4931">
        <f>IF(Colin!$G4931&lt;$B$1,Colin!$I4931,0)</f>
        <v>0</v>
      </c>
    </row>
    <row r="4932" spans="12:17" x14ac:dyDescent="0.25">
      <c r="L4932">
        <f>IF(AND(Colin!$G4932=$B$1,Colin!$H4932=$C$3),Colin!$I4932,)</f>
        <v>0</v>
      </c>
      <c r="M4932">
        <f>IF(AND(Colin!$G4932=$B$1,Colin!$H4932&lt;=$C$3),Colin!$I4932,)</f>
        <v>0</v>
      </c>
      <c r="N4932">
        <f>IF(AND(Colin!$G4932=$B$2,Colin!$H4932=$C$3),Colin!$I4932,)</f>
        <v>0</v>
      </c>
      <c r="O4932">
        <f>IF(AND(Colin!$G4932=$B$2,Colin!$H4932&lt;=$C$3),Colin!$I4932,)</f>
        <v>0</v>
      </c>
      <c r="P4932">
        <f>IF(Colin!$G4932&lt;$B$2,Colin!$I4932,0)</f>
        <v>0</v>
      </c>
      <c r="Q4932">
        <f>IF(Colin!$G4932&lt;$B$1,Colin!$I4932,0)</f>
        <v>0</v>
      </c>
    </row>
    <row r="4933" spans="12:17" x14ac:dyDescent="0.25">
      <c r="L4933">
        <f>IF(AND(Colin!$G4933=$B$1,Colin!$H4933=$C$3),Colin!$I4933,)</f>
        <v>0</v>
      </c>
      <c r="M4933">
        <f>IF(AND(Colin!$G4933=$B$1,Colin!$H4933&lt;=$C$3),Colin!$I4933,)</f>
        <v>0</v>
      </c>
      <c r="N4933">
        <f>IF(AND(Colin!$G4933=$B$2,Colin!$H4933=$C$3),Colin!$I4933,)</f>
        <v>0</v>
      </c>
      <c r="O4933">
        <f>IF(AND(Colin!$G4933=$B$2,Colin!$H4933&lt;=$C$3),Colin!$I4933,)</f>
        <v>0</v>
      </c>
      <c r="P4933">
        <f>IF(Colin!$G4933&lt;$B$2,Colin!$I4933,0)</f>
        <v>0</v>
      </c>
      <c r="Q4933">
        <f>IF(Colin!$G4933&lt;$B$1,Colin!$I4933,0)</f>
        <v>0</v>
      </c>
    </row>
    <row r="4934" spans="12:17" x14ac:dyDescent="0.25">
      <c r="L4934">
        <f>IF(AND(Colin!$G4934=$B$1,Colin!$H4934=$C$3),Colin!$I4934,)</f>
        <v>0</v>
      </c>
      <c r="M4934">
        <f>IF(AND(Colin!$G4934=$B$1,Colin!$H4934&lt;=$C$3),Colin!$I4934,)</f>
        <v>0</v>
      </c>
      <c r="N4934">
        <f>IF(AND(Colin!$G4934=$B$2,Colin!$H4934=$C$3),Colin!$I4934,)</f>
        <v>0</v>
      </c>
      <c r="O4934">
        <f>IF(AND(Colin!$G4934=$B$2,Colin!$H4934&lt;=$C$3),Colin!$I4934,)</f>
        <v>0</v>
      </c>
      <c r="P4934">
        <f>IF(Colin!$G4934&lt;$B$2,Colin!$I4934,0)</f>
        <v>0</v>
      </c>
      <c r="Q4934">
        <f>IF(Colin!$G4934&lt;$B$1,Colin!$I4934,0)</f>
        <v>0</v>
      </c>
    </row>
    <row r="4935" spans="12:17" x14ac:dyDescent="0.25">
      <c r="L4935">
        <f>IF(AND(Colin!$G4935=$B$1,Colin!$H4935=$C$3),Colin!$I4935,)</f>
        <v>0</v>
      </c>
      <c r="M4935">
        <f>IF(AND(Colin!$G4935=$B$1,Colin!$H4935&lt;=$C$3),Colin!$I4935,)</f>
        <v>0</v>
      </c>
      <c r="N4935">
        <f>IF(AND(Colin!$G4935=$B$2,Colin!$H4935=$C$3),Colin!$I4935,)</f>
        <v>0</v>
      </c>
      <c r="O4935">
        <f>IF(AND(Colin!$G4935=$B$2,Colin!$H4935&lt;=$C$3),Colin!$I4935,)</f>
        <v>0</v>
      </c>
      <c r="P4935">
        <f>IF(Colin!$G4935&lt;$B$2,Colin!$I4935,0)</f>
        <v>0</v>
      </c>
      <c r="Q4935">
        <f>IF(Colin!$G4935&lt;$B$1,Colin!$I4935,0)</f>
        <v>0</v>
      </c>
    </row>
    <row r="4936" spans="12:17" x14ac:dyDescent="0.25">
      <c r="L4936">
        <f>IF(AND(Colin!$G4936=$B$1,Colin!$H4936=$C$3),Colin!$I4936,)</f>
        <v>0</v>
      </c>
      <c r="M4936">
        <f>IF(AND(Colin!$G4936=$B$1,Colin!$H4936&lt;=$C$3),Colin!$I4936,)</f>
        <v>0</v>
      </c>
      <c r="N4936">
        <f>IF(AND(Colin!$G4936=$B$2,Colin!$H4936=$C$3),Colin!$I4936,)</f>
        <v>0</v>
      </c>
      <c r="O4936">
        <f>IF(AND(Colin!$G4936=$B$2,Colin!$H4936&lt;=$C$3),Colin!$I4936,)</f>
        <v>0</v>
      </c>
      <c r="P4936">
        <f>IF(Colin!$G4936&lt;$B$2,Colin!$I4936,0)</f>
        <v>0</v>
      </c>
      <c r="Q4936">
        <f>IF(Colin!$G4936&lt;$B$1,Colin!$I4936,0)</f>
        <v>0</v>
      </c>
    </row>
    <row r="4937" spans="12:17" x14ac:dyDescent="0.25">
      <c r="L4937">
        <f>IF(AND(Colin!$G4937=$B$1,Colin!$H4937=$C$3),Colin!$I4937,)</f>
        <v>0</v>
      </c>
      <c r="M4937">
        <f>IF(AND(Colin!$G4937=$B$1,Colin!$H4937&lt;=$C$3),Colin!$I4937,)</f>
        <v>0</v>
      </c>
      <c r="N4937">
        <f>IF(AND(Colin!$G4937=$B$2,Colin!$H4937=$C$3),Colin!$I4937,)</f>
        <v>0</v>
      </c>
      <c r="O4937">
        <f>IF(AND(Colin!$G4937=$B$2,Colin!$H4937&lt;=$C$3),Colin!$I4937,)</f>
        <v>0</v>
      </c>
      <c r="P4937">
        <f>IF(Colin!$G4937&lt;$B$2,Colin!$I4937,0)</f>
        <v>0</v>
      </c>
      <c r="Q4937">
        <f>IF(Colin!$G4937&lt;$B$1,Colin!$I4937,0)</f>
        <v>0</v>
      </c>
    </row>
    <row r="4938" spans="12:17" x14ac:dyDescent="0.25">
      <c r="L4938">
        <f>IF(AND(Colin!$G4938=$B$1,Colin!$H4938=$C$3),Colin!$I4938,)</f>
        <v>0</v>
      </c>
      <c r="M4938">
        <f>IF(AND(Colin!$G4938=$B$1,Colin!$H4938&lt;=$C$3),Colin!$I4938,)</f>
        <v>0</v>
      </c>
      <c r="N4938">
        <f>IF(AND(Colin!$G4938=$B$2,Colin!$H4938=$C$3),Colin!$I4938,)</f>
        <v>0</v>
      </c>
      <c r="O4938">
        <f>IF(AND(Colin!$G4938=$B$2,Colin!$H4938&lt;=$C$3),Colin!$I4938,)</f>
        <v>0</v>
      </c>
      <c r="P4938">
        <f>IF(Colin!$G4938&lt;$B$2,Colin!$I4938,0)</f>
        <v>0</v>
      </c>
      <c r="Q4938">
        <f>IF(Colin!$G4938&lt;$B$1,Colin!$I4938,0)</f>
        <v>0</v>
      </c>
    </row>
    <row r="4939" spans="12:17" x14ac:dyDescent="0.25">
      <c r="L4939">
        <f>IF(AND(Colin!$G4939=$B$1,Colin!$H4939=$C$3),Colin!$I4939,)</f>
        <v>0</v>
      </c>
      <c r="M4939">
        <f>IF(AND(Colin!$G4939=$B$1,Colin!$H4939&lt;=$C$3),Colin!$I4939,)</f>
        <v>0</v>
      </c>
      <c r="N4939">
        <f>IF(AND(Colin!$G4939=$B$2,Colin!$H4939=$C$3),Colin!$I4939,)</f>
        <v>0</v>
      </c>
      <c r="O4939">
        <f>IF(AND(Colin!$G4939=$B$2,Colin!$H4939&lt;=$C$3),Colin!$I4939,)</f>
        <v>0</v>
      </c>
      <c r="P4939">
        <f>IF(Colin!$G4939&lt;$B$2,Colin!$I4939,0)</f>
        <v>0</v>
      </c>
      <c r="Q4939">
        <f>IF(Colin!$G4939&lt;$B$1,Colin!$I4939,0)</f>
        <v>0</v>
      </c>
    </row>
    <row r="4940" spans="12:17" x14ac:dyDescent="0.25">
      <c r="L4940">
        <f>IF(AND(Colin!$G4940=$B$1,Colin!$H4940=$C$3),Colin!$I4940,)</f>
        <v>0</v>
      </c>
      <c r="M4940">
        <f>IF(AND(Colin!$G4940=$B$1,Colin!$H4940&lt;=$C$3),Colin!$I4940,)</f>
        <v>0</v>
      </c>
      <c r="N4940">
        <f>IF(AND(Colin!$G4940=$B$2,Colin!$H4940=$C$3),Colin!$I4940,)</f>
        <v>0</v>
      </c>
      <c r="O4940">
        <f>IF(AND(Colin!$G4940=$B$2,Colin!$H4940&lt;=$C$3),Colin!$I4940,)</f>
        <v>0</v>
      </c>
      <c r="P4940">
        <f>IF(Colin!$G4940&lt;$B$2,Colin!$I4940,0)</f>
        <v>0</v>
      </c>
      <c r="Q4940">
        <f>IF(Colin!$G4940&lt;$B$1,Colin!$I4940,0)</f>
        <v>0</v>
      </c>
    </row>
    <row r="4941" spans="12:17" x14ac:dyDescent="0.25">
      <c r="L4941">
        <f>IF(AND(Colin!$G4941=$B$1,Colin!$H4941=$C$3),Colin!$I4941,)</f>
        <v>0</v>
      </c>
      <c r="M4941">
        <f>IF(AND(Colin!$G4941=$B$1,Colin!$H4941&lt;=$C$3),Colin!$I4941,)</f>
        <v>0</v>
      </c>
      <c r="N4941">
        <f>IF(AND(Colin!$G4941=$B$2,Colin!$H4941=$C$3),Colin!$I4941,)</f>
        <v>0</v>
      </c>
      <c r="O4941">
        <f>IF(AND(Colin!$G4941=$B$2,Colin!$H4941&lt;=$C$3),Colin!$I4941,)</f>
        <v>0</v>
      </c>
      <c r="P4941">
        <f>IF(Colin!$G4941&lt;$B$2,Colin!$I4941,0)</f>
        <v>0</v>
      </c>
      <c r="Q4941">
        <f>IF(Colin!$G4941&lt;$B$1,Colin!$I4941,0)</f>
        <v>0</v>
      </c>
    </row>
    <row r="4942" spans="12:17" x14ac:dyDescent="0.25">
      <c r="L4942">
        <f>IF(AND(Colin!$G4942=$B$1,Colin!$H4942=$C$3),Colin!$I4942,)</f>
        <v>0</v>
      </c>
      <c r="M4942">
        <f>IF(AND(Colin!$G4942=$B$1,Colin!$H4942&lt;=$C$3),Colin!$I4942,)</f>
        <v>0</v>
      </c>
      <c r="N4942">
        <f>IF(AND(Colin!$G4942=$B$2,Colin!$H4942=$C$3),Colin!$I4942,)</f>
        <v>0</v>
      </c>
      <c r="O4942">
        <f>IF(AND(Colin!$G4942=$B$2,Colin!$H4942&lt;=$C$3),Colin!$I4942,)</f>
        <v>0</v>
      </c>
      <c r="P4942">
        <f>IF(Colin!$G4942&lt;$B$2,Colin!$I4942,0)</f>
        <v>0</v>
      </c>
      <c r="Q4942">
        <f>IF(Colin!$G4942&lt;$B$1,Colin!$I4942,0)</f>
        <v>0</v>
      </c>
    </row>
    <row r="4943" spans="12:17" x14ac:dyDescent="0.25">
      <c r="L4943">
        <f>IF(AND(Colin!$G4943=$B$1,Colin!$H4943=$C$3),Colin!$I4943,)</f>
        <v>0</v>
      </c>
      <c r="M4943">
        <f>IF(AND(Colin!$G4943=$B$1,Colin!$H4943&lt;=$C$3),Colin!$I4943,)</f>
        <v>0</v>
      </c>
      <c r="N4943">
        <f>IF(AND(Colin!$G4943=$B$2,Colin!$H4943=$C$3),Colin!$I4943,)</f>
        <v>0</v>
      </c>
      <c r="O4943">
        <f>IF(AND(Colin!$G4943=$B$2,Colin!$H4943&lt;=$C$3),Colin!$I4943,)</f>
        <v>0</v>
      </c>
      <c r="P4943">
        <f>IF(Colin!$G4943&lt;$B$2,Colin!$I4943,0)</f>
        <v>0</v>
      </c>
      <c r="Q4943">
        <f>IF(Colin!$G4943&lt;$B$1,Colin!$I4943,0)</f>
        <v>0</v>
      </c>
    </row>
    <row r="4944" spans="12:17" x14ac:dyDescent="0.25">
      <c r="L4944">
        <f>IF(AND(Colin!$G4944=$B$1,Colin!$H4944=$C$3),Colin!$I4944,)</f>
        <v>0</v>
      </c>
      <c r="M4944">
        <f>IF(AND(Colin!$G4944=$B$1,Colin!$H4944&lt;=$C$3),Colin!$I4944,)</f>
        <v>0</v>
      </c>
      <c r="N4944">
        <f>IF(AND(Colin!$G4944=$B$2,Colin!$H4944=$C$3),Colin!$I4944,)</f>
        <v>0</v>
      </c>
      <c r="O4944">
        <f>IF(AND(Colin!$G4944=$B$2,Colin!$H4944&lt;=$C$3),Colin!$I4944,)</f>
        <v>0</v>
      </c>
      <c r="P4944">
        <f>IF(Colin!$G4944&lt;$B$2,Colin!$I4944,0)</f>
        <v>0</v>
      </c>
      <c r="Q4944">
        <f>IF(Colin!$G4944&lt;$B$1,Colin!$I4944,0)</f>
        <v>0</v>
      </c>
    </row>
    <row r="4945" spans="12:17" x14ac:dyDescent="0.25">
      <c r="L4945">
        <f>IF(AND(Colin!$G4945=$B$1,Colin!$H4945=$C$3),Colin!$I4945,)</f>
        <v>0</v>
      </c>
      <c r="M4945">
        <f>IF(AND(Colin!$G4945=$B$1,Colin!$H4945&lt;=$C$3),Colin!$I4945,)</f>
        <v>0</v>
      </c>
      <c r="N4945">
        <f>IF(AND(Colin!$G4945=$B$2,Colin!$H4945=$C$3),Colin!$I4945,)</f>
        <v>0</v>
      </c>
      <c r="O4945">
        <f>IF(AND(Colin!$G4945=$B$2,Colin!$H4945&lt;=$C$3),Colin!$I4945,)</f>
        <v>0</v>
      </c>
      <c r="P4945">
        <f>IF(Colin!$G4945&lt;$B$2,Colin!$I4945,0)</f>
        <v>0</v>
      </c>
      <c r="Q4945">
        <f>IF(Colin!$G4945&lt;$B$1,Colin!$I4945,0)</f>
        <v>0</v>
      </c>
    </row>
    <row r="4946" spans="12:17" x14ac:dyDescent="0.25">
      <c r="L4946">
        <f>IF(AND(Colin!$G4946=$B$1,Colin!$H4946=$C$3),Colin!$I4946,)</f>
        <v>0</v>
      </c>
      <c r="M4946">
        <f>IF(AND(Colin!$G4946=$B$1,Colin!$H4946&lt;=$C$3),Colin!$I4946,)</f>
        <v>0</v>
      </c>
      <c r="N4946">
        <f>IF(AND(Colin!$G4946=$B$2,Colin!$H4946=$C$3),Colin!$I4946,)</f>
        <v>0</v>
      </c>
      <c r="O4946">
        <f>IF(AND(Colin!$G4946=$B$2,Colin!$H4946&lt;=$C$3),Colin!$I4946,)</f>
        <v>0</v>
      </c>
      <c r="P4946">
        <f>IF(Colin!$G4946&lt;$B$2,Colin!$I4946,0)</f>
        <v>0</v>
      </c>
      <c r="Q4946">
        <f>IF(Colin!$G4946&lt;$B$1,Colin!$I4946,0)</f>
        <v>0</v>
      </c>
    </row>
    <row r="4947" spans="12:17" x14ac:dyDescent="0.25">
      <c r="L4947">
        <f>IF(AND(Colin!$G4947=$B$1,Colin!$H4947=$C$3),Colin!$I4947,)</f>
        <v>0</v>
      </c>
      <c r="M4947">
        <f>IF(AND(Colin!$G4947=$B$1,Colin!$H4947&lt;=$C$3),Colin!$I4947,)</f>
        <v>0</v>
      </c>
      <c r="N4947">
        <f>IF(AND(Colin!$G4947=$B$2,Colin!$H4947=$C$3),Colin!$I4947,)</f>
        <v>0</v>
      </c>
      <c r="O4947">
        <f>IF(AND(Colin!$G4947=$B$2,Colin!$H4947&lt;=$C$3),Colin!$I4947,)</f>
        <v>0</v>
      </c>
      <c r="P4947">
        <f>IF(Colin!$G4947&lt;$B$2,Colin!$I4947,0)</f>
        <v>0</v>
      </c>
      <c r="Q4947">
        <f>IF(Colin!$G4947&lt;$B$1,Colin!$I4947,0)</f>
        <v>0</v>
      </c>
    </row>
    <row r="4948" spans="12:17" x14ac:dyDescent="0.25">
      <c r="L4948">
        <f>IF(AND(Colin!$G4948=$B$1,Colin!$H4948=$C$3),Colin!$I4948,)</f>
        <v>0</v>
      </c>
      <c r="M4948">
        <f>IF(AND(Colin!$G4948=$B$1,Colin!$H4948&lt;=$C$3),Colin!$I4948,)</f>
        <v>0</v>
      </c>
      <c r="N4948">
        <f>IF(AND(Colin!$G4948=$B$2,Colin!$H4948=$C$3),Colin!$I4948,)</f>
        <v>0</v>
      </c>
      <c r="O4948">
        <f>IF(AND(Colin!$G4948=$B$2,Colin!$H4948&lt;=$C$3),Colin!$I4948,)</f>
        <v>0</v>
      </c>
      <c r="P4948">
        <f>IF(Colin!$G4948&lt;$B$2,Colin!$I4948,0)</f>
        <v>0</v>
      </c>
      <c r="Q4948">
        <f>IF(Colin!$G4948&lt;$B$1,Colin!$I4948,0)</f>
        <v>0</v>
      </c>
    </row>
    <row r="4949" spans="12:17" x14ac:dyDescent="0.25">
      <c r="L4949">
        <f>IF(AND(Colin!$G4949=$B$1,Colin!$H4949=$C$3),Colin!$I4949,)</f>
        <v>0</v>
      </c>
      <c r="M4949">
        <f>IF(AND(Colin!$G4949=$B$1,Colin!$H4949&lt;=$C$3),Colin!$I4949,)</f>
        <v>0</v>
      </c>
      <c r="N4949">
        <f>IF(AND(Colin!$G4949=$B$2,Colin!$H4949=$C$3),Colin!$I4949,)</f>
        <v>0</v>
      </c>
      <c r="O4949">
        <f>IF(AND(Colin!$G4949=$B$2,Colin!$H4949&lt;=$C$3),Colin!$I4949,)</f>
        <v>0</v>
      </c>
      <c r="P4949">
        <f>IF(Colin!$G4949&lt;$B$2,Colin!$I4949,0)</f>
        <v>0</v>
      </c>
      <c r="Q4949">
        <f>IF(Colin!$G4949&lt;$B$1,Colin!$I4949,0)</f>
        <v>0</v>
      </c>
    </row>
    <row r="4950" spans="12:17" x14ac:dyDescent="0.25">
      <c r="L4950">
        <f>IF(AND(Colin!$G4950=$B$1,Colin!$H4950=$C$3),Colin!$I4950,)</f>
        <v>0</v>
      </c>
      <c r="M4950">
        <f>IF(AND(Colin!$G4950=$B$1,Colin!$H4950&lt;=$C$3),Colin!$I4950,)</f>
        <v>0</v>
      </c>
      <c r="N4950">
        <f>IF(AND(Colin!$G4950=$B$2,Colin!$H4950=$C$3),Colin!$I4950,)</f>
        <v>0</v>
      </c>
      <c r="O4950">
        <f>IF(AND(Colin!$G4950=$B$2,Colin!$H4950&lt;=$C$3),Colin!$I4950,)</f>
        <v>0</v>
      </c>
      <c r="P4950">
        <f>IF(Colin!$G4950&lt;$B$2,Colin!$I4950,0)</f>
        <v>0</v>
      </c>
      <c r="Q4950">
        <f>IF(Colin!$G4950&lt;$B$1,Colin!$I4950,0)</f>
        <v>0</v>
      </c>
    </row>
    <row r="4951" spans="12:17" x14ac:dyDescent="0.25">
      <c r="L4951">
        <f>IF(AND(Colin!$G4951=$B$1,Colin!$H4951=$C$3),Colin!$I4951,)</f>
        <v>0</v>
      </c>
      <c r="M4951">
        <f>IF(AND(Colin!$G4951=$B$1,Colin!$H4951&lt;=$C$3),Colin!$I4951,)</f>
        <v>0</v>
      </c>
      <c r="N4951">
        <f>IF(AND(Colin!$G4951=$B$2,Colin!$H4951=$C$3),Colin!$I4951,)</f>
        <v>0</v>
      </c>
      <c r="O4951">
        <f>IF(AND(Colin!$G4951=$B$2,Colin!$H4951&lt;=$C$3),Colin!$I4951,)</f>
        <v>0</v>
      </c>
      <c r="P4951">
        <f>IF(Colin!$G4951&lt;$B$2,Colin!$I4951,0)</f>
        <v>0</v>
      </c>
      <c r="Q4951">
        <f>IF(Colin!$G4951&lt;$B$1,Colin!$I4951,0)</f>
        <v>0</v>
      </c>
    </row>
    <row r="4952" spans="12:17" x14ac:dyDescent="0.25">
      <c r="L4952">
        <f>IF(AND(Colin!$G4952=$B$1,Colin!$H4952=$C$3),Colin!$I4952,)</f>
        <v>0</v>
      </c>
      <c r="M4952">
        <f>IF(AND(Colin!$G4952=$B$1,Colin!$H4952&lt;=$C$3),Colin!$I4952,)</f>
        <v>0</v>
      </c>
      <c r="N4952">
        <f>IF(AND(Colin!$G4952=$B$2,Colin!$H4952=$C$3),Colin!$I4952,)</f>
        <v>0</v>
      </c>
      <c r="O4952">
        <f>IF(AND(Colin!$G4952=$B$2,Colin!$H4952&lt;=$C$3),Colin!$I4952,)</f>
        <v>0</v>
      </c>
      <c r="P4952">
        <f>IF(Colin!$G4952&lt;$B$2,Colin!$I4952,0)</f>
        <v>0</v>
      </c>
      <c r="Q4952">
        <f>IF(Colin!$G4952&lt;$B$1,Colin!$I4952,0)</f>
        <v>0</v>
      </c>
    </row>
    <row r="4953" spans="12:17" x14ac:dyDescent="0.25">
      <c r="L4953">
        <f>IF(AND(Colin!$G4953=$B$1,Colin!$H4953=$C$3),Colin!$I4953,)</f>
        <v>0</v>
      </c>
      <c r="M4953">
        <f>IF(AND(Colin!$G4953=$B$1,Colin!$H4953&lt;=$C$3),Colin!$I4953,)</f>
        <v>0</v>
      </c>
      <c r="N4953">
        <f>IF(AND(Colin!$G4953=$B$2,Colin!$H4953=$C$3),Colin!$I4953,)</f>
        <v>0</v>
      </c>
      <c r="O4953">
        <f>IF(AND(Colin!$G4953=$B$2,Colin!$H4953&lt;=$C$3),Colin!$I4953,)</f>
        <v>0</v>
      </c>
      <c r="P4953">
        <f>IF(Colin!$G4953&lt;$B$2,Colin!$I4953,0)</f>
        <v>0</v>
      </c>
      <c r="Q4953">
        <f>IF(Colin!$G4953&lt;$B$1,Colin!$I4953,0)</f>
        <v>0</v>
      </c>
    </row>
    <row r="4954" spans="12:17" x14ac:dyDescent="0.25">
      <c r="L4954">
        <f>IF(AND(Colin!$G4954=$B$1,Colin!$H4954=$C$3),Colin!$I4954,)</f>
        <v>0</v>
      </c>
      <c r="M4954">
        <f>IF(AND(Colin!$G4954=$B$1,Colin!$H4954&lt;=$C$3),Colin!$I4954,)</f>
        <v>0</v>
      </c>
      <c r="N4954">
        <f>IF(AND(Colin!$G4954=$B$2,Colin!$H4954=$C$3),Colin!$I4954,)</f>
        <v>0</v>
      </c>
      <c r="O4954">
        <f>IF(AND(Colin!$G4954=$B$2,Colin!$H4954&lt;=$C$3),Colin!$I4954,)</f>
        <v>0</v>
      </c>
      <c r="P4954">
        <f>IF(Colin!$G4954&lt;$B$2,Colin!$I4954,0)</f>
        <v>0</v>
      </c>
      <c r="Q4954">
        <f>IF(Colin!$G4954&lt;$B$1,Colin!$I4954,0)</f>
        <v>0</v>
      </c>
    </row>
    <row r="4955" spans="12:17" x14ac:dyDescent="0.25">
      <c r="L4955">
        <f>IF(AND(Colin!$G4955=$B$1,Colin!$H4955=$C$3),Colin!$I4955,)</f>
        <v>0</v>
      </c>
      <c r="M4955">
        <f>IF(AND(Colin!$G4955=$B$1,Colin!$H4955&lt;=$C$3),Colin!$I4955,)</f>
        <v>0</v>
      </c>
      <c r="N4955">
        <f>IF(AND(Colin!$G4955=$B$2,Colin!$H4955=$C$3),Colin!$I4955,)</f>
        <v>0</v>
      </c>
      <c r="O4955">
        <f>IF(AND(Colin!$G4955=$B$2,Colin!$H4955&lt;=$C$3),Colin!$I4955,)</f>
        <v>0</v>
      </c>
      <c r="P4955">
        <f>IF(Colin!$G4955&lt;$B$2,Colin!$I4955,0)</f>
        <v>0</v>
      </c>
      <c r="Q4955">
        <f>IF(Colin!$G4955&lt;$B$1,Colin!$I4955,0)</f>
        <v>0</v>
      </c>
    </row>
    <row r="4956" spans="12:17" x14ac:dyDescent="0.25">
      <c r="L4956">
        <f>IF(AND(Colin!$G4956=$B$1,Colin!$H4956=$C$3),Colin!$I4956,)</f>
        <v>0</v>
      </c>
      <c r="M4956">
        <f>IF(AND(Colin!$G4956=$B$1,Colin!$H4956&lt;=$C$3),Colin!$I4956,)</f>
        <v>0</v>
      </c>
      <c r="N4956">
        <f>IF(AND(Colin!$G4956=$B$2,Colin!$H4956=$C$3),Colin!$I4956,)</f>
        <v>0</v>
      </c>
      <c r="O4956">
        <f>IF(AND(Colin!$G4956=$B$2,Colin!$H4956&lt;=$C$3),Colin!$I4956,)</f>
        <v>0</v>
      </c>
      <c r="P4956">
        <f>IF(Colin!$G4956&lt;$B$2,Colin!$I4956,0)</f>
        <v>0</v>
      </c>
      <c r="Q4956">
        <f>IF(Colin!$G4956&lt;$B$1,Colin!$I4956,0)</f>
        <v>0</v>
      </c>
    </row>
    <row r="4957" spans="12:17" x14ac:dyDescent="0.25">
      <c r="L4957">
        <f>IF(AND(Colin!$G4957=$B$1,Colin!$H4957=$C$3),Colin!$I4957,)</f>
        <v>0</v>
      </c>
      <c r="M4957">
        <f>IF(AND(Colin!$G4957=$B$1,Colin!$H4957&lt;=$C$3),Colin!$I4957,)</f>
        <v>0</v>
      </c>
      <c r="N4957">
        <f>IF(AND(Colin!$G4957=$B$2,Colin!$H4957=$C$3),Colin!$I4957,)</f>
        <v>0</v>
      </c>
      <c r="O4957">
        <f>IF(AND(Colin!$G4957=$B$2,Colin!$H4957&lt;=$C$3),Colin!$I4957,)</f>
        <v>0</v>
      </c>
      <c r="P4957">
        <f>IF(Colin!$G4957&lt;$B$2,Colin!$I4957,0)</f>
        <v>0</v>
      </c>
      <c r="Q4957">
        <f>IF(Colin!$G4957&lt;$B$1,Colin!$I4957,0)</f>
        <v>0</v>
      </c>
    </row>
    <row r="4958" spans="12:17" x14ac:dyDescent="0.25">
      <c r="L4958">
        <f>IF(AND(Colin!$G4958=$B$1,Colin!$H4958=$C$3),Colin!$I4958,)</f>
        <v>0</v>
      </c>
      <c r="M4958">
        <f>IF(AND(Colin!$G4958=$B$1,Colin!$H4958&lt;=$C$3),Colin!$I4958,)</f>
        <v>0</v>
      </c>
      <c r="N4958">
        <f>IF(AND(Colin!$G4958=$B$2,Colin!$H4958=$C$3),Colin!$I4958,)</f>
        <v>0</v>
      </c>
      <c r="O4958">
        <f>IF(AND(Colin!$G4958=$B$2,Colin!$H4958&lt;=$C$3),Colin!$I4958,)</f>
        <v>0</v>
      </c>
      <c r="P4958">
        <f>IF(Colin!$G4958&lt;$B$2,Colin!$I4958,0)</f>
        <v>0</v>
      </c>
      <c r="Q4958">
        <f>IF(Colin!$G4958&lt;$B$1,Colin!$I4958,0)</f>
        <v>0</v>
      </c>
    </row>
    <row r="4959" spans="12:17" x14ac:dyDescent="0.25">
      <c r="L4959">
        <f>IF(AND(Colin!$G4959=$B$1,Colin!$H4959=$C$3),Colin!$I4959,)</f>
        <v>0</v>
      </c>
      <c r="M4959">
        <f>IF(AND(Colin!$G4959=$B$1,Colin!$H4959&lt;=$C$3),Colin!$I4959,)</f>
        <v>0</v>
      </c>
      <c r="N4959">
        <f>IF(AND(Colin!$G4959=$B$2,Colin!$H4959=$C$3),Colin!$I4959,)</f>
        <v>0</v>
      </c>
      <c r="O4959">
        <f>IF(AND(Colin!$G4959=$B$2,Colin!$H4959&lt;=$C$3),Colin!$I4959,)</f>
        <v>0</v>
      </c>
      <c r="P4959">
        <f>IF(Colin!$G4959&lt;$B$2,Colin!$I4959,0)</f>
        <v>0</v>
      </c>
      <c r="Q4959">
        <f>IF(Colin!$G4959&lt;$B$1,Colin!$I4959,0)</f>
        <v>0</v>
      </c>
    </row>
    <row r="4960" spans="12:17" x14ac:dyDescent="0.25">
      <c r="L4960">
        <f>IF(AND(Colin!$G4960=$B$1,Colin!$H4960=$C$3),Colin!$I4960,)</f>
        <v>0</v>
      </c>
      <c r="M4960">
        <f>IF(AND(Colin!$G4960=$B$1,Colin!$H4960&lt;=$C$3),Colin!$I4960,)</f>
        <v>0</v>
      </c>
      <c r="N4960">
        <f>IF(AND(Colin!$G4960=$B$2,Colin!$H4960=$C$3),Colin!$I4960,)</f>
        <v>0</v>
      </c>
      <c r="O4960">
        <f>IF(AND(Colin!$G4960=$B$2,Colin!$H4960&lt;=$C$3),Colin!$I4960,)</f>
        <v>0</v>
      </c>
      <c r="P4960">
        <f>IF(Colin!$G4960&lt;$B$2,Colin!$I4960,0)</f>
        <v>0</v>
      </c>
      <c r="Q4960">
        <f>IF(Colin!$G4960&lt;$B$1,Colin!$I4960,0)</f>
        <v>0</v>
      </c>
    </row>
    <row r="4961" spans="12:17" x14ac:dyDescent="0.25">
      <c r="L4961">
        <f>IF(AND(Colin!$G4961=$B$1,Colin!$H4961=$C$3),Colin!$I4961,)</f>
        <v>0</v>
      </c>
      <c r="M4961">
        <f>IF(AND(Colin!$G4961=$B$1,Colin!$H4961&lt;=$C$3),Colin!$I4961,)</f>
        <v>0</v>
      </c>
      <c r="N4961">
        <f>IF(AND(Colin!$G4961=$B$2,Colin!$H4961=$C$3),Colin!$I4961,)</f>
        <v>0</v>
      </c>
      <c r="O4961">
        <f>IF(AND(Colin!$G4961=$B$2,Colin!$H4961&lt;=$C$3),Colin!$I4961,)</f>
        <v>0</v>
      </c>
      <c r="P4961">
        <f>IF(Colin!$G4961&lt;$B$2,Colin!$I4961,0)</f>
        <v>0</v>
      </c>
      <c r="Q4961">
        <f>IF(Colin!$G4961&lt;$B$1,Colin!$I4961,0)</f>
        <v>0</v>
      </c>
    </row>
    <row r="4962" spans="12:17" x14ac:dyDescent="0.25">
      <c r="L4962">
        <f>IF(AND(Colin!$G4962=$B$1,Colin!$H4962=$C$3),Colin!$I4962,)</f>
        <v>0</v>
      </c>
      <c r="M4962">
        <f>IF(AND(Colin!$G4962=$B$1,Colin!$H4962&lt;=$C$3),Colin!$I4962,)</f>
        <v>0</v>
      </c>
      <c r="N4962">
        <f>IF(AND(Colin!$G4962=$B$2,Colin!$H4962=$C$3),Colin!$I4962,)</f>
        <v>0</v>
      </c>
      <c r="O4962">
        <f>IF(AND(Colin!$G4962=$B$2,Colin!$H4962&lt;=$C$3),Colin!$I4962,)</f>
        <v>0</v>
      </c>
      <c r="P4962">
        <f>IF(Colin!$G4962&lt;$B$2,Colin!$I4962,0)</f>
        <v>0</v>
      </c>
      <c r="Q4962">
        <f>IF(Colin!$G4962&lt;$B$1,Colin!$I4962,0)</f>
        <v>0</v>
      </c>
    </row>
    <row r="4963" spans="12:17" x14ac:dyDescent="0.25">
      <c r="L4963">
        <f>IF(AND(Colin!$G4963=$B$1,Colin!$H4963=$C$3),Colin!$I4963,)</f>
        <v>0</v>
      </c>
      <c r="M4963">
        <f>IF(AND(Colin!$G4963=$B$1,Colin!$H4963&lt;=$C$3),Colin!$I4963,)</f>
        <v>0</v>
      </c>
      <c r="N4963">
        <f>IF(AND(Colin!$G4963=$B$2,Colin!$H4963=$C$3),Colin!$I4963,)</f>
        <v>0</v>
      </c>
      <c r="O4963">
        <f>IF(AND(Colin!$G4963=$B$2,Colin!$H4963&lt;=$C$3),Colin!$I4963,)</f>
        <v>0</v>
      </c>
      <c r="P4963">
        <f>IF(Colin!$G4963&lt;$B$2,Colin!$I4963,0)</f>
        <v>0</v>
      </c>
      <c r="Q4963">
        <f>IF(Colin!$G4963&lt;$B$1,Colin!$I4963,0)</f>
        <v>0</v>
      </c>
    </row>
    <row r="4964" spans="12:17" x14ac:dyDescent="0.25">
      <c r="L4964">
        <f>IF(AND(Colin!$G4964=$B$1,Colin!$H4964=$C$3),Colin!$I4964,)</f>
        <v>0</v>
      </c>
      <c r="M4964">
        <f>IF(AND(Colin!$G4964=$B$1,Colin!$H4964&lt;=$C$3),Colin!$I4964,)</f>
        <v>0</v>
      </c>
      <c r="N4964">
        <f>IF(AND(Colin!$G4964=$B$2,Colin!$H4964=$C$3),Colin!$I4964,)</f>
        <v>0</v>
      </c>
      <c r="O4964">
        <f>IF(AND(Colin!$G4964=$B$2,Colin!$H4964&lt;=$C$3),Colin!$I4964,)</f>
        <v>0</v>
      </c>
      <c r="P4964">
        <f>IF(Colin!$G4964&lt;$B$2,Colin!$I4964,0)</f>
        <v>0</v>
      </c>
      <c r="Q4964">
        <f>IF(Colin!$G4964&lt;$B$1,Colin!$I4964,0)</f>
        <v>0</v>
      </c>
    </row>
    <row r="4965" spans="12:17" x14ac:dyDescent="0.25">
      <c r="L4965">
        <f>IF(AND(Colin!$G4965=$B$1,Colin!$H4965=$C$3),Colin!$I4965,)</f>
        <v>0</v>
      </c>
      <c r="M4965">
        <f>IF(AND(Colin!$G4965=$B$1,Colin!$H4965&lt;=$C$3),Colin!$I4965,)</f>
        <v>0</v>
      </c>
      <c r="N4965">
        <f>IF(AND(Colin!$G4965=$B$2,Colin!$H4965=$C$3),Colin!$I4965,)</f>
        <v>0</v>
      </c>
      <c r="O4965">
        <f>IF(AND(Colin!$G4965=$B$2,Colin!$H4965&lt;=$C$3),Colin!$I4965,)</f>
        <v>0</v>
      </c>
      <c r="P4965">
        <f>IF(Colin!$G4965&lt;$B$2,Colin!$I4965,0)</f>
        <v>0</v>
      </c>
      <c r="Q4965">
        <f>IF(Colin!$G4965&lt;$B$1,Colin!$I4965,0)</f>
        <v>0</v>
      </c>
    </row>
    <row r="4966" spans="12:17" x14ac:dyDescent="0.25">
      <c r="L4966">
        <f>IF(AND(Colin!$G4966=$B$1,Colin!$H4966=$C$3),Colin!$I4966,)</f>
        <v>0</v>
      </c>
      <c r="M4966">
        <f>IF(AND(Colin!$G4966=$B$1,Colin!$H4966&lt;=$C$3),Colin!$I4966,)</f>
        <v>0</v>
      </c>
      <c r="N4966">
        <f>IF(AND(Colin!$G4966=$B$2,Colin!$H4966=$C$3),Colin!$I4966,)</f>
        <v>0</v>
      </c>
      <c r="O4966">
        <f>IF(AND(Colin!$G4966=$B$2,Colin!$H4966&lt;=$C$3),Colin!$I4966,)</f>
        <v>0</v>
      </c>
      <c r="P4966">
        <f>IF(Colin!$G4966&lt;$B$2,Colin!$I4966,0)</f>
        <v>0</v>
      </c>
      <c r="Q4966">
        <f>IF(Colin!$G4966&lt;$B$1,Colin!$I4966,0)</f>
        <v>0</v>
      </c>
    </row>
    <row r="4967" spans="12:17" x14ac:dyDescent="0.25">
      <c r="L4967">
        <f>IF(AND(Colin!$G4967=$B$1,Colin!$H4967=$C$3),Colin!$I4967,)</f>
        <v>0</v>
      </c>
      <c r="M4967">
        <f>IF(AND(Colin!$G4967=$B$1,Colin!$H4967&lt;=$C$3),Colin!$I4967,)</f>
        <v>0</v>
      </c>
      <c r="N4967">
        <f>IF(AND(Colin!$G4967=$B$2,Colin!$H4967=$C$3),Colin!$I4967,)</f>
        <v>0</v>
      </c>
      <c r="O4967">
        <f>IF(AND(Colin!$G4967=$B$2,Colin!$H4967&lt;=$C$3),Colin!$I4967,)</f>
        <v>0</v>
      </c>
      <c r="P4967">
        <f>IF(Colin!$G4967&lt;$B$2,Colin!$I4967,0)</f>
        <v>0</v>
      </c>
      <c r="Q4967">
        <f>IF(Colin!$G4967&lt;$B$1,Colin!$I4967,0)</f>
        <v>0</v>
      </c>
    </row>
    <row r="4968" spans="12:17" x14ac:dyDescent="0.25">
      <c r="L4968">
        <f>IF(AND(Colin!$G4968=$B$1,Colin!$H4968=$C$3),Colin!$I4968,)</f>
        <v>0</v>
      </c>
      <c r="M4968">
        <f>IF(AND(Colin!$G4968=$B$1,Colin!$H4968&lt;=$C$3),Colin!$I4968,)</f>
        <v>0</v>
      </c>
      <c r="N4968">
        <f>IF(AND(Colin!$G4968=$B$2,Colin!$H4968=$C$3),Colin!$I4968,)</f>
        <v>0</v>
      </c>
      <c r="O4968">
        <f>IF(AND(Colin!$G4968=$B$2,Colin!$H4968&lt;=$C$3),Colin!$I4968,)</f>
        <v>0</v>
      </c>
      <c r="P4968">
        <f>IF(Colin!$G4968&lt;$B$2,Colin!$I4968,0)</f>
        <v>0</v>
      </c>
      <c r="Q4968">
        <f>IF(Colin!$G4968&lt;$B$1,Colin!$I4968,0)</f>
        <v>0</v>
      </c>
    </row>
    <row r="4969" spans="12:17" x14ac:dyDescent="0.25">
      <c r="L4969">
        <f>IF(AND(Colin!$G4969=$B$1,Colin!$H4969=$C$3),Colin!$I4969,)</f>
        <v>0</v>
      </c>
      <c r="M4969">
        <f>IF(AND(Colin!$G4969=$B$1,Colin!$H4969&lt;=$C$3),Colin!$I4969,)</f>
        <v>0</v>
      </c>
      <c r="N4969">
        <f>IF(AND(Colin!$G4969=$B$2,Colin!$H4969=$C$3),Colin!$I4969,)</f>
        <v>0</v>
      </c>
      <c r="O4969">
        <f>IF(AND(Colin!$G4969=$B$2,Colin!$H4969&lt;=$C$3),Colin!$I4969,)</f>
        <v>0</v>
      </c>
      <c r="P4969">
        <f>IF(Colin!$G4969&lt;$B$2,Colin!$I4969,0)</f>
        <v>0</v>
      </c>
      <c r="Q4969">
        <f>IF(Colin!$G4969&lt;$B$1,Colin!$I4969,0)</f>
        <v>0</v>
      </c>
    </row>
    <row r="4970" spans="12:17" x14ac:dyDescent="0.25">
      <c r="L4970">
        <f>IF(AND(Colin!$G4970=$B$1,Colin!$H4970=$C$3),Colin!$I4970,)</f>
        <v>0</v>
      </c>
      <c r="M4970">
        <f>IF(AND(Colin!$G4970=$B$1,Colin!$H4970&lt;=$C$3),Colin!$I4970,)</f>
        <v>0</v>
      </c>
      <c r="N4970">
        <f>IF(AND(Colin!$G4970=$B$2,Colin!$H4970=$C$3),Colin!$I4970,)</f>
        <v>0</v>
      </c>
      <c r="O4970">
        <f>IF(AND(Colin!$G4970=$B$2,Colin!$H4970&lt;=$C$3),Colin!$I4970,)</f>
        <v>0</v>
      </c>
      <c r="P4970">
        <f>IF(Colin!$G4970&lt;$B$2,Colin!$I4970,0)</f>
        <v>0</v>
      </c>
      <c r="Q4970">
        <f>IF(Colin!$G4970&lt;$B$1,Colin!$I4970,0)</f>
        <v>0</v>
      </c>
    </row>
    <row r="4971" spans="12:17" x14ac:dyDescent="0.25">
      <c r="L4971">
        <f>IF(AND(Colin!$G4971=$B$1,Colin!$H4971=$C$3),Colin!$I4971,)</f>
        <v>0</v>
      </c>
      <c r="M4971">
        <f>IF(AND(Colin!$G4971=$B$1,Colin!$H4971&lt;=$C$3),Colin!$I4971,)</f>
        <v>0</v>
      </c>
      <c r="N4971">
        <f>IF(AND(Colin!$G4971=$B$2,Colin!$H4971=$C$3),Colin!$I4971,)</f>
        <v>0</v>
      </c>
      <c r="O4971">
        <f>IF(AND(Colin!$G4971=$B$2,Colin!$H4971&lt;=$C$3),Colin!$I4971,)</f>
        <v>0</v>
      </c>
      <c r="P4971">
        <f>IF(Colin!$G4971&lt;$B$2,Colin!$I4971,0)</f>
        <v>0</v>
      </c>
      <c r="Q4971">
        <f>IF(Colin!$G4971&lt;$B$1,Colin!$I4971,0)</f>
        <v>0</v>
      </c>
    </row>
    <row r="4972" spans="12:17" x14ac:dyDescent="0.25">
      <c r="L4972">
        <f>IF(AND(Colin!$G4972=$B$1,Colin!$H4972=$C$3),Colin!$I4972,)</f>
        <v>0</v>
      </c>
      <c r="M4972">
        <f>IF(AND(Colin!$G4972=$B$1,Colin!$H4972&lt;=$C$3),Colin!$I4972,)</f>
        <v>0</v>
      </c>
      <c r="N4972">
        <f>IF(AND(Colin!$G4972=$B$2,Colin!$H4972=$C$3),Colin!$I4972,)</f>
        <v>0</v>
      </c>
      <c r="O4972">
        <f>IF(AND(Colin!$G4972=$B$2,Colin!$H4972&lt;=$C$3),Colin!$I4972,)</f>
        <v>0</v>
      </c>
      <c r="P4972">
        <f>IF(Colin!$G4972&lt;$B$2,Colin!$I4972,0)</f>
        <v>0</v>
      </c>
      <c r="Q4972">
        <f>IF(Colin!$G4972&lt;$B$1,Colin!$I4972,0)</f>
        <v>0</v>
      </c>
    </row>
    <row r="4973" spans="12:17" x14ac:dyDescent="0.25">
      <c r="L4973">
        <f>IF(AND(Colin!$G4973=$B$1,Colin!$H4973=$C$3),Colin!$I4973,)</f>
        <v>0</v>
      </c>
      <c r="M4973">
        <f>IF(AND(Colin!$G4973=$B$1,Colin!$H4973&lt;=$C$3),Colin!$I4973,)</f>
        <v>0</v>
      </c>
      <c r="N4973">
        <f>IF(AND(Colin!$G4973=$B$2,Colin!$H4973=$C$3),Colin!$I4973,)</f>
        <v>0</v>
      </c>
      <c r="O4973">
        <f>IF(AND(Colin!$G4973=$B$2,Colin!$H4973&lt;=$C$3),Colin!$I4973,)</f>
        <v>0</v>
      </c>
      <c r="P4973">
        <f>IF(Colin!$G4973&lt;$B$2,Colin!$I4973,0)</f>
        <v>0</v>
      </c>
      <c r="Q4973">
        <f>IF(Colin!$G4973&lt;$B$1,Colin!$I4973,0)</f>
        <v>0</v>
      </c>
    </row>
    <row r="4974" spans="12:17" x14ac:dyDescent="0.25">
      <c r="L4974">
        <f>IF(AND(Colin!$G4974=$B$1,Colin!$H4974=$C$3),Colin!$I4974,)</f>
        <v>0</v>
      </c>
      <c r="M4974">
        <f>IF(AND(Colin!$G4974=$B$1,Colin!$H4974&lt;=$C$3),Colin!$I4974,)</f>
        <v>0</v>
      </c>
      <c r="N4974">
        <f>IF(AND(Colin!$G4974=$B$2,Colin!$H4974=$C$3),Colin!$I4974,)</f>
        <v>0</v>
      </c>
      <c r="O4974">
        <f>IF(AND(Colin!$G4974=$B$2,Colin!$H4974&lt;=$C$3),Colin!$I4974,)</f>
        <v>0</v>
      </c>
      <c r="P4974">
        <f>IF(Colin!$G4974&lt;$B$2,Colin!$I4974,0)</f>
        <v>0</v>
      </c>
      <c r="Q4974">
        <f>IF(Colin!$G4974&lt;$B$1,Colin!$I4974,0)</f>
        <v>0</v>
      </c>
    </row>
    <row r="4975" spans="12:17" x14ac:dyDescent="0.25">
      <c r="L4975">
        <f>IF(AND(Colin!$G4975=$B$1,Colin!$H4975=$C$3),Colin!$I4975,)</f>
        <v>0</v>
      </c>
      <c r="M4975">
        <f>IF(AND(Colin!$G4975=$B$1,Colin!$H4975&lt;=$C$3),Colin!$I4975,)</f>
        <v>0</v>
      </c>
      <c r="N4975">
        <f>IF(AND(Colin!$G4975=$B$2,Colin!$H4975=$C$3),Colin!$I4975,)</f>
        <v>0</v>
      </c>
      <c r="O4975">
        <f>IF(AND(Colin!$G4975=$B$2,Colin!$H4975&lt;=$C$3),Colin!$I4975,)</f>
        <v>0</v>
      </c>
      <c r="P4975">
        <f>IF(Colin!$G4975&lt;$B$2,Colin!$I4975,0)</f>
        <v>0</v>
      </c>
      <c r="Q4975">
        <f>IF(Colin!$G4975&lt;$B$1,Colin!$I4975,0)</f>
        <v>0</v>
      </c>
    </row>
    <row r="4976" spans="12:17" x14ac:dyDescent="0.25">
      <c r="L4976">
        <f>IF(AND(Colin!$G4976=$B$1,Colin!$H4976=$C$3),Colin!$I4976,)</f>
        <v>0</v>
      </c>
      <c r="M4976">
        <f>IF(AND(Colin!$G4976=$B$1,Colin!$H4976&lt;=$C$3),Colin!$I4976,)</f>
        <v>0</v>
      </c>
      <c r="N4976">
        <f>IF(AND(Colin!$G4976=$B$2,Colin!$H4976=$C$3),Colin!$I4976,)</f>
        <v>0</v>
      </c>
      <c r="O4976">
        <f>IF(AND(Colin!$G4976=$B$2,Colin!$H4976&lt;=$C$3),Colin!$I4976,)</f>
        <v>0</v>
      </c>
      <c r="P4976">
        <f>IF(Colin!$G4976&lt;$B$2,Colin!$I4976,0)</f>
        <v>0</v>
      </c>
      <c r="Q4976">
        <f>IF(Colin!$G4976&lt;$B$1,Colin!$I4976,0)</f>
        <v>0</v>
      </c>
    </row>
    <row r="4977" spans="12:17" x14ac:dyDescent="0.25">
      <c r="L4977">
        <f>IF(AND(Colin!$G4977=$B$1,Colin!$H4977=$C$3),Colin!$I4977,)</f>
        <v>0</v>
      </c>
      <c r="M4977">
        <f>IF(AND(Colin!$G4977=$B$1,Colin!$H4977&lt;=$C$3),Colin!$I4977,)</f>
        <v>0</v>
      </c>
      <c r="N4977">
        <f>IF(AND(Colin!$G4977=$B$2,Colin!$H4977=$C$3),Colin!$I4977,)</f>
        <v>0</v>
      </c>
      <c r="O4977">
        <f>IF(AND(Colin!$G4977=$B$2,Colin!$H4977&lt;=$C$3),Colin!$I4977,)</f>
        <v>0</v>
      </c>
      <c r="P4977">
        <f>IF(Colin!$G4977&lt;$B$2,Colin!$I4977,0)</f>
        <v>0</v>
      </c>
      <c r="Q4977">
        <f>IF(Colin!$G4977&lt;$B$1,Colin!$I4977,0)</f>
        <v>0</v>
      </c>
    </row>
    <row r="4978" spans="12:17" x14ac:dyDescent="0.25">
      <c r="L4978">
        <f>IF(AND(Colin!$G4978=$B$1,Colin!$H4978=$C$3),Colin!$I4978,)</f>
        <v>0</v>
      </c>
      <c r="M4978">
        <f>IF(AND(Colin!$G4978=$B$1,Colin!$H4978&lt;=$C$3),Colin!$I4978,)</f>
        <v>0</v>
      </c>
      <c r="N4978">
        <f>IF(AND(Colin!$G4978=$B$2,Colin!$H4978=$C$3),Colin!$I4978,)</f>
        <v>0</v>
      </c>
      <c r="O4978">
        <f>IF(AND(Colin!$G4978=$B$2,Colin!$H4978&lt;=$C$3),Colin!$I4978,)</f>
        <v>0</v>
      </c>
      <c r="P4978">
        <f>IF(Colin!$G4978&lt;$B$2,Colin!$I4978,0)</f>
        <v>0</v>
      </c>
      <c r="Q4978">
        <f>IF(Colin!$G4978&lt;$B$1,Colin!$I4978,0)</f>
        <v>0</v>
      </c>
    </row>
    <row r="4979" spans="12:17" x14ac:dyDescent="0.25">
      <c r="L4979">
        <f>IF(AND(Colin!$G4979=$B$1,Colin!$H4979=$C$3),Colin!$I4979,)</f>
        <v>0</v>
      </c>
      <c r="M4979">
        <f>IF(AND(Colin!$G4979=$B$1,Colin!$H4979&lt;=$C$3),Colin!$I4979,)</f>
        <v>0</v>
      </c>
      <c r="N4979">
        <f>IF(AND(Colin!$G4979=$B$2,Colin!$H4979=$C$3),Colin!$I4979,)</f>
        <v>0</v>
      </c>
      <c r="O4979">
        <f>IF(AND(Colin!$G4979=$B$2,Colin!$H4979&lt;=$C$3),Colin!$I4979,)</f>
        <v>0</v>
      </c>
      <c r="P4979">
        <f>IF(Colin!$G4979&lt;$B$2,Colin!$I4979,0)</f>
        <v>0</v>
      </c>
      <c r="Q4979">
        <f>IF(Colin!$G4979&lt;$B$1,Colin!$I4979,0)</f>
        <v>0</v>
      </c>
    </row>
    <row r="4980" spans="12:17" x14ac:dyDescent="0.25">
      <c r="L4980">
        <f>IF(AND(Colin!$G4980=$B$1,Colin!$H4980=$C$3),Colin!$I4980,)</f>
        <v>0</v>
      </c>
      <c r="M4980">
        <f>IF(AND(Colin!$G4980=$B$1,Colin!$H4980&lt;=$C$3),Colin!$I4980,)</f>
        <v>0</v>
      </c>
      <c r="N4980">
        <f>IF(AND(Colin!$G4980=$B$2,Colin!$H4980=$C$3),Colin!$I4980,)</f>
        <v>0</v>
      </c>
      <c r="O4980">
        <f>IF(AND(Colin!$G4980=$B$2,Colin!$H4980&lt;=$C$3),Colin!$I4980,)</f>
        <v>0</v>
      </c>
      <c r="P4980">
        <f>IF(Colin!$G4980&lt;$B$2,Colin!$I4980,0)</f>
        <v>0</v>
      </c>
      <c r="Q4980">
        <f>IF(Colin!$G4980&lt;$B$1,Colin!$I4980,0)</f>
        <v>0</v>
      </c>
    </row>
    <row r="4981" spans="12:17" x14ac:dyDescent="0.25">
      <c r="L4981">
        <f>IF(AND(Colin!$G4981=$B$1,Colin!$H4981=$C$3),Colin!$I4981,)</f>
        <v>0</v>
      </c>
      <c r="M4981">
        <f>IF(AND(Colin!$G4981=$B$1,Colin!$H4981&lt;=$C$3),Colin!$I4981,)</f>
        <v>0</v>
      </c>
      <c r="N4981">
        <f>IF(AND(Colin!$G4981=$B$2,Colin!$H4981=$C$3),Colin!$I4981,)</f>
        <v>0</v>
      </c>
      <c r="O4981">
        <f>IF(AND(Colin!$G4981=$B$2,Colin!$H4981&lt;=$C$3),Colin!$I4981,)</f>
        <v>0</v>
      </c>
      <c r="P4981">
        <f>IF(Colin!$G4981&lt;$B$2,Colin!$I4981,0)</f>
        <v>0</v>
      </c>
      <c r="Q4981">
        <f>IF(Colin!$G4981&lt;$B$1,Colin!$I4981,0)</f>
        <v>0</v>
      </c>
    </row>
    <row r="4982" spans="12:17" x14ac:dyDescent="0.25">
      <c r="L4982">
        <f>IF(AND(Colin!$G4982=$B$1,Colin!$H4982=$C$3),Colin!$I4982,)</f>
        <v>0</v>
      </c>
      <c r="M4982">
        <f>IF(AND(Colin!$G4982=$B$1,Colin!$H4982&lt;=$C$3),Colin!$I4982,)</f>
        <v>0</v>
      </c>
      <c r="N4982">
        <f>IF(AND(Colin!$G4982=$B$2,Colin!$H4982=$C$3),Colin!$I4982,)</f>
        <v>0</v>
      </c>
      <c r="O4982">
        <f>IF(AND(Colin!$G4982=$B$2,Colin!$H4982&lt;=$C$3),Colin!$I4982,)</f>
        <v>0</v>
      </c>
      <c r="P4982">
        <f>IF(Colin!$G4982&lt;$B$2,Colin!$I4982,0)</f>
        <v>0</v>
      </c>
      <c r="Q4982">
        <f>IF(Colin!$G4982&lt;$B$1,Colin!$I4982,0)</f>
        <v>0</v>
      </c>
    </row>
    <row r="4983" spans="12:17" x14ac:dyDescent="0.25">
      <c r="L4983">
        <f>IF(AND(Colin!$G4983=$B$1,Colin!$H4983=$C$3),Colin!$I4983,)</f>
        <v>0</v>
      </c>
      <c r="M4983">
        <f>IF(AND(Colin!$G4983=$B$1,Colin!$H4983&lt;=$C$3),Colin!$I4983,)</f>
        <v>0</v>
      </c>
      <c r="N4983">
        <f>IF(AND(Colin!$G4983=$B$2,Colin!$H4983=$C$3),Colin!$I4983,)</f>
        <v>0</v>
      </c>
      <c r="O4983">
        <f>IF(AND(Colin!$G4983=$B$2,Colin!$H4983&lt;=$C$3),Colin!$I4983,)</f>
        <v>0</v>
      </c>
      <c r="P4983">
        <f>IF(Colin!$G4983&lt;$B$2,Colin!$I4983,0)</f>
        <v>0</v>
      </c>
      <c r="Q4983">
        <f>IF(Colin!$G4983&lt;$B$1,Colin!$I4983,0)</f>
        <v>0</v>
      </c>
    </row>
    <row r="4984" spans="12:17" x14ac:dyDescent="0.25">
      <c r="L4984">
        <f>IF(AND(Colin!$G4984=$B$1,Colin!$H4984=$C$3),Colin!$I4984,)</f>
        <v>0</v>
      </c>
      <c r="M4984">
        <f>IF(AND(Colin!$G4984=$B$1,Colin!$H4984&lt;=$C$3),Colin!$I4984,)</f>
        <v>0</v>
      </c>
      <c r="N4984">
        <f>IF(AND(Colin!$G4984=$B$2,Colin!$H4984=$C$3),Colin!$I4984,)</f>
        <v>0</v>
      </c>
      <c r="O4984">
        <f>IF(AND(Colin!$G4984=$B$2,Colin!$H4984&lt;=$C$3),Colin!$I4984,)</f>
        <v>0</v>
      </c>
      <c r="P4984">
        <f>IF(Colin!$G4984&lt;$B$2,Colin!$I4984,0)</f>
        <v>0</v>
      </c>
      <c r="Q4984">
        <f>IF(Colin!$G4984&lt;$B$1,Colin!$I4984,0)</f>
        <v>0</v>
      </c>
    </row>
    <row r="4985" spans="12:17" x14ac:dyDescent="0.25">
      <c r="L4985">
        <f>IF(AND(Colin!$G4985=$B$1,Colin!$H4985=$C$3),Colin!$I4985,)</f>
        <v>0</v>
      </c>
      <c r="M4985">
        <f>IF(AND(Colin!$G4985=$B$1,Colin!$H4985&lt;=$C$3),Colin!$I4985,)</f>
        <v>0</v>
      </c>
      <c r="N4985">
        <f>IF(AND(Colin!$G4985=$B$2,Colin!$H4985=$C$3),Colin!$I4985,)</f>
        <v>0</v>
      </c>
      <c r="O4985">
        <f>IF(AND(Colin!$G4985=$B$2,Colin!$H4985&lt;=$C$3),Colin!$I4985,)</f>
        <v>0</v>
      </c>
      <c r="P4985">
        <f>IF(Colin!$G4985&lt;$B$2,Colin!$I4985,0)</f>
        <v>0</v>
      </c>
      <c r="Q4985">
        <f>IF(Colin!$G4985&lt;$B$1,Colin!$I4985,0)</f>
        <v>0</v>
      </c>
    </row>
    <row r="4986" spans="12:17" x14ac:dyDescent="0.25">
      <c r="L4986">
        <f>IF(AND(Colin!$G4986=$B$1,Colin!$H4986=$C$3),Colin!$I4986,)</f>
        <v>0</v>
      </c>
      <c r="M4986">
        <f>IF(AND(Colin!$G4986=$B$1,Colin!$H4986&lt;=$C$3),Colin!$I4986,)</f>
        <v>0</v>
      </c>
      <c r="N4986">
        <f>IF(AND(Colin!$G4986=$B$2,Colin!$H4986=$C$3),Colin!$I4986,)</f>
        <v>0</v>
      </c>
      <c r="O4986">
        <f>IF(AND(Colin!$G4986=$B$2,Colin!$H4986&lt;=$C$3),Colin!$I4986,)</f>
        <v>0</v>
      </c>
      <c r="P4986">
        <f>IF(Colin!$G4986&lt;$B$2,Colin!$I4986,0)</f>
        <v>0</v>
      </c>
      <c r="Q4986">
        <f>IF(Colin!$G4986&lt;$B$1,Colin!$I4986,0)</f>
        <v>0</v>
      </c>
    </row>
    <row r="4987" spans="12:17" x14ac:dyDescent="0.25">
      <c r="L4987">
        <f>IF(AND(Colin!$G4987=$B$1,Colin!$H4987=$C$3),Colin!$I4987,)</f>
        <v>0</v>
      </c>
      <c r="M4987">
        <f>IF(AND(Colin!$G4987=$B$1,Colin!$H4987&lt;=$C$3),Colin!$I4987,)</f>
        <v>0</v>
      </c>
      <c r="N4987">
        <f>IF(AND(Colin!$G4987=$B$2,Colin!$H4987=$C$3),Colin!$I4987,)</f>
        <v>0</v>
      </c>
      <c r="O4987">
        <f>IF(AND(Colin!$G4987=$B$2,Colin!$H4987&lt;=$C$3),Colin!$I4987,)</f>
        <v>0</v>
      </c>
      <c r="P4987">
        <f>IF(Colin!$G4987&lt;$B$2,Colin!$I4987,0)</f>
        <v>0</v>
      </c>
      <c r="Q4987">
        <f>IF(Colin!$G4987&lt;$B$1,Colin!$I4987,0)</f>
        <v>0</v>
      </c>
    </row>
    <row r="4988" spans="12:17" x14ac:dyDescent="0.25">
      <c r="L4988">
        <f>IF(AND(Colin!$G4988=$B$1,Colin!$H4988=$C$3),Colin!$I4988,)</f>
        <v>0</v>
      </c>
      <c r="M4988">
        <f>IF(AND(Colin!$G4988=$B$1,Colin!$H4988&lt;=$C$3),Colin!$I4988,)</f>
        <v>0</v>
      </c>
      <c r="N4988">
        <f>IF(AND(Colin!$G4988=$B$2,Colin!$H4988=$C$3),Colin!$I4988,)</f>
        <v>0</v>
      </c>
      <c r="O4988">
        <f>IF(AND(Colin!$G4988=$B$2,Colin!$H4988&lt;=$C$3),Colin!$I4988,)</f>
        <v>0</v>
      </c>
      <c r="P4988">
        <f>IF(Colin!$G4988&lt;$B$2,Colin!$I4988,0)</f>
        <v>0</v>
      </c>
      <c r="Q4988">
        <f>IF(Colin!$G4988&lt;$B$1,Colin!$I4988,0)</f>
        <v>0</v>
      </c>
    </row>
    <row r="4989" spans="12:17" x14ac:dyDescent="0.25">
      <c r="L4989">
        <f>IF(AND(Colin!$G4989=$B$1,Colin!$H4989=$C$3),Colin!$I4989,)</f>
        <v>0</v>
      </c>
      <c r="M4989">
        <f>IF(AND(Colin!$G4989=$B$1,Colin!$H4989&lt;=$C$3),Colin!$I4989,)</f>
        <v>0</v>
      </c>
      <c r="N4989">
        <f>IF(AND(Colin!$G4989=$B$2,Colin!$H4989=$C$3),Colin!$I4989,)</f>
        <v>0</v>
      </c>
      <c r="O4989">
        <f>IF(AND(Colin!$G4989=$B$2,Colin!$H4989&lt;=$C$3),Colin!$I4989,)</f>
        <v>0</v>
      </c>
      <c r="P4989">
        <f>IF(Colin!$G4989&lt;$B$2,Colin!$I4989,0)</f>
        <v>0</v>
      </c>
      <c r="Q4989">
        <f>IF(Colin!$G4989&lt;$B$1,Colin!$I4989,0)</f>
        <v>0</v>
      </c>
    </row>
    <row r="4990" spans="12:17" x14ac:dyDescent="0.25">
      <c r="L4990">
        <f>IF(AND(Colin!$G4990=$B$1,Colin!$H4990=$C$3),Colin!$I4990,)</f>
        <v>0</v>
      </c>
      <c r="M4990">
        <f>IF(AND(Colin!$G4990=$B$1,Colin!$H4990&lt;=$C$3),Colin!$I4990,)</f>
        <v>0</v>
      </c>
      <c r="N4990">
        <f>IF(AND(Colin!$G4990=$B$2,Colin!$H4990=$C$3),Colin!$I4990,)</f>
        <v>0</v>
      </c>
      <c r="O4990">
        <f>IF(AND(Colin!$G4990=$B$2,Colin!$H4990&lt;=$C$3),Colin!$I4990,)</f>
        <v>0</v>
      </c>
      <c r="P4990">
        <f>IF(Colin!$G4990&lt;$B$2,Colin!$I4990,0)</f>
        <v>0</v>
      </c>
      <c r="Q4990">
        <f>IF(Colin!$G4990&lt;$B$1,Colin!$I4990,0)</f>
        <v>0</v>
      </c>
    </row>
    <row r="4991" spans="12:17" x14ac:dyDescent="0.25">
      <c r="L4991">
        <f>IF(AND(Colin!$G4991=$B$1,Colin!$H4991=$C$3),Colin!$I4991,)</f>
        <v>0</v>
      </c>
      <c r="M4991">
        <f>IF(AND(Colin!$G4991=$B$1,Colin!$H4991&lt;=$C$3),Colin!$I4991,)</f>
        <v>0</v>
      </c>
      <c r="N4991">
        <f>IF(AND(Colin!$G4991=$B$2,Colin!$H4991=$C$3),Colin!$I4991,)</f>
        <v>0</v>
      </c>
      <c r="O4991">
        <f>IF(AND(Colin!$G4991=$B$2,Colin!$H4991&lt;=$C$3),Colin!$I4991,)</f>
        <v>0</v>
      </c>
      <c r="P4991">
        <f>IF(Colin!$G4991&lt;$B$2,Colin!$I4991,0)</f>
        <v>0</v>
      </c>
      <c r="Q4991">
        <f>IF(Colin!$G4991&lt;$B$1,Colin!$I4991,0)</f>
        <v>0</v>
      </c>
    </row>
    <row r="4992" spans="12:17" x14ac:dyDescent="0.25">
      <c r="L4992">
        <f>IF(AND(Colin!$G4992=$B$1,Colin!$H4992=$C$3),Colin!$I4992,)</f>
        <v>0</v>
      </c>
      <c r="M4992">
        <f>IF(AND(Colin!$G4992=$B$1,Colin!$H4992&lt;=$C$3),Colin!$I4992,)</f>
        <v>0</v>
      </c>
      <c r="N4992">
        <f>IF(AND(Colin!$G4992=$B$2,Colin!$H4992=$C$3),Colin!$I4992,)</f>
        <v>0</v>
      </c>
      <c r="O4992">
        <f>IF(AND(Colin!$G4992=$B$2,Colin!$H4992&lt;=$C$3),Colin!$I4992,)</f>
        <v>0</v>
      </c>
      <c r="P4992">
        <f>IF(Colin!$G4992&lt;$B$2,Colin!$I4992,0)</f>
        <v>0</v>
      </c>
      <c r="Q4992">
        <f>IF(Colin!$G4992&lt;$B$1,Colin!$I4992,0)</f>
        <v>0</v>
      </c>
    </row>
    <row r="4993" spans="12:17" x14ac:dyDescent="0.25">
      <c r="L4993">
        <f>IF(AND(Colin!$G4993=$B$1,Colin!$H4993=$C$3),Colin!$I4993,)</f>
        <v>0</v>
      </c>
      <c r="M4993">
        <f>IF(AND(Colin!$G4993=$B$1,Colin!$H4993&lt;=$C$3),Colin!$I4993,)</f>
        <v>0</v>
      </c>
      <c r="N4993">
        <f>IF(AND(Colin!$G4993=$B$2,Colin!$H4993=$C$3),Colin!$I4993,)</f>
        <v>0</v>
      </c>
      <c r="O4993">
        <f>IF(AND(Colin!$G4993=$B$2,Colin!$H4993&lt;=$C$3),Colin!$I4993,)</f>
        <v>0</v>
      </c>
      <c r="P4993">
        <f>IF(Colin!$G4993&lt;$B$2,Colin!$I4993,0)</f>
        <v>0</v>
      </c>
      <c r="Q4993">
        <f>IF(Colin!$G4993&lt;$B$1,Colin!$I4993,0)</f>
        <v>0</v>
      </c>
    </row>
    <row r="4994" spans="12:17" x14ac:dyDescent="0.25">
      <c r="L4994">
        <f>IF(AND(Colin!$G4994=$B$1,Colin!$H4994=$C$3),Colin!$I4994,)</f>
        <v>0</v>
      </c>
      <c r="M4994">
        <f>IF(AND(Colin!$G4994=$B$1,Colin!$H4994&lt;=$C$3),Colin!$I4994,)</f>
        <v>0</v>
      </c>
      <c r="N4994">
        <f>IF(AND(Colin!$G4994=$B$2,Colin!$H4994=$C$3),Colin!$I4994,)</f>
        <v>0</v>
      </c>
      <c r="O4994">
        <f>IF(AND(Colin!$G4994=$B$2,Colin!$H4994&lt;=$C$3),Colin!$I4994,)</f>
        <v>0</v>
      </c>
      <c r="P4994">
        <f>IF(Colin!$G4994&lt;$B$2,Colin!$I4994,0)</f>
        <v>0</v>
      </c>
      <c r="Q4994">
        <f>IF(Colin!$G4994&lt;$B$1,Colin!$I4994,0)</f>
        <v>0</v>
      </c>
    </row>
    <row r="4995" spans="12:17" x14ac:dyDescent="0.25">
      <c r="L4995">
        <f>IF(AND(Colin!$G4995=$B$1,Colin!$H4995=$C$3),Colin!$I4995,)</f>
        <v>0</v>
      </c>
      <c r="M4995">
        <f>IF(AND(Colin!$G4995=$B$1,Colin!$H4995&lt;=$C$3),Colin!$I4995,)</f>
        <v>0</v>
      </c>
      <c r="N4995">
        <f>IF(AND(Colin!$G4995=$B$2,Colin!$H4995=$C$3),Colin!$I4995,)</f>
        <v>0</v>
      </c>
      <c r="O4995">
        <f>IF(AND(Colin!$G4995=$B$2,Colin!$H4995&lt;=$C$3),Colin!$I4995,)</f>
        <v>0</v>
      </c>
      <c r="P4995">
        <f>IF(Colin!$G4995&lt;$B$2,Colin!$I4995,0)</f>
        <v>0</v>
      </c>
      <c r="Q4995">
        <f>IF(Colin!$G4995&lt;$B$1,Colin!$I4995,0)</f>
        <v>0</v>
      </c>
    </row>
    <row r="4996" spans="12:17" x14ac:dyDescent="0.25">
      <c r="L4996">
        <f>IF(AND(Colin!$G4996=$B$1,Colin!$H4996=$C$3),Colin!$I4996,)</f>
        <v>0</v>
      </c>
      <c r="M4996">
        <f>IF(AND(Colin!$G4996=$B$1,Colin!$H4996&lt;=$C$3),Colin!$I4996,)</f>
        <v>0</v>
      </c>
      <c r="N4996">
        <f>IF(AND(Colin!$G4996=$B$2,Colin!$H4996=$C$3),Colin!$I4996,)</f>
        <v>0</v>
      </c>
      <c r="O4996">
        <f>IF(AND(Colin!$G4996=$B$2,Colin!$H4996&lt;=$C$3),Colin!$I4996,)</f>
        <v>0</v>
      </c>
      <c r="P4996">
        <f>IF(Colin!$G4996&lt;$B$2,Colin!$I4996,0)</f>
        <v>0</v>
      </c>
      <c r="Q4996">
        <f>IF(Colin!$G4996&lt;$B$1,Colin!$I4996,0)</f>
        <v>0</v>
      </c>
    </row>
    <row r="4997" spans="12:17" x14ac:dyDescent="0.25">
      <c r="L4997">
        <f>IF(AND(Colin!$G4997=$B$1,Colin!$H4997=$C$3),Colin!$I4997,)</f>
        <v>0</v>
      </c>
      <c r="M4997">
        <f>IF(AND(Colin!$G4997=$B$1,Colin!$H4997&lt;=$C$3),Colin!$I4997,)</f>
        <v>0</v>
      </c>
      <c r="N4997">
        <f>IF(AND(Colin!$G4997=$B$2,Colin!$H4997=$C$3),Colin!$I4997,)</f>
        <v>0</v>
      </c>
      <c r="O4997">
        <f>IF(AND(Colin!$G4997=$B$2,Colin!$H4997&lt;=$C$3),Colin!$I4997,)</f>
        <v>0</v>
      </c>
      <c r="P4997">
        <f>IF(Colin!$G4997&lt;$B$2,Colin!$I4997,0)</f>
        <v>0</v>
      </c>
      <c r="Q4997">
        <f>IF(Colin!$G4997&lt;$B$1,Colin!$I4997,0)</f>
        <v>0</v>
      </c>
    </row>
    <row r="4998" spans="12:17" x14ac:dyDescent="0.25">
      <c r="L4998">
        <f>IF(AND(Colin!$G4998=$B$1,Colin!$H4998=$C$3),Colin!$I4998,)</f>
        <v>0</v>
      </c>
      <c r="M4998">
        <f>IF(AND(Colin!$G4998=$B$1,Colin!$H4998&lt;=$C$3),Colin!$I4998,)</f>
        <v>0</v>
      </c>
      <c r="N4998">
        <f>IF(AND(Colin!$G4998=$B$2,Colin!$H4998=$C$3),Colin!$I4998,)</f>
        <v>0</v>
      </c>
      <c r="O4998">
        <f>IF(AND(Colin!$G4998=$B$2,Colin!$H4998&lt;=$C$3),Colin!$I4998,)</f>
        <v>0</v>
      </c>
      <c r="P4998">
        <f>IF(Colin!$G4998&lt;$B$2,Colin!$I4998,0)</f>
        <v>0</v>
      </c>
      <c r="Q4998">
        <f>IF(Colin!$G4998&lt;$B$1,Colin!$I4998,0)</f>
        <v>0</v>
      </c>
    </row>
    <row r="4999" spans="12:17" x14ac:dyDescent="0.25">
      <c r="L4999">
        <f>IF(AND(Colin!$G4999=$B$1,Colin!$H4999=$C$3),Colin!$I4999,)</f>
        <v>0</v>
      </c>
      <c r="M4999">
        <f>IF(AND(Colin!$G4999=$B$1,Colin!$H4999&lt;=$C$3),Colin!$I4999,)</f>
        <v>0</v>
      </c>
      <c r="N4999">
        <f>IF(AND(Colin!$G4999=$B$2,Colin!$H4999=$C$3),Colin!$I4999,)</f>
        <v>0</v>
      </c>
      <c r="O4999">
        <f>IF(AND(Colin!$G4999=$B$2,Colin!$H4999&lt;=$C$3),Colin!$I4999,)</f>
        <v>0</v>
      </c>
      <c r="P4999">
        <f>IF(Colin!$G4999&lt;$B$2,Colin!$I4999,0)</f>
        <v>0</v>
      </c>
      <c r="Q4999">
        <f>IF(Colin!$G4999&lt;$B$1,Colin!$I4999,0)</f>
        <v>0</v>
      </c>
    </row>
    <row r="5000" spans="12:17" x14ac:dyDescent="0.25">
      <c r="L5000">
        <f>IF(AND(Colin!$G5000=$B$1,Colin!$H5000=$C$3),Colin!$I5000,)</f>
        <v>0</v>
      </c>
      <c r="M5000">
        <f>IF(AND(Colin!$G5000=$B$1,Colin!$H5000&lt;=$C$3),Colin!$I5000,)</f>
        <v>0</v>
      </c>
      <c r="N5000">
        <f>IF(AND(Colin!$G5000=$B$2,Colin!$H5000=$C$3),Colin!$I5000,)</f>
        <v>0</v>
      </c>
      <c r="O5000">
        <f>IF(AND(Colin!$G5000=$B$2,Colin!$H5000&lt;=$C$3),Colin!$I5000,)</f>
        <v>0</v>
      </c>
      <c r="P5000">
        <f>IF(Colin!$G5000&lt;$B$2,Colin!$I5000,0)</f>
        <v>0</v>
      </c>
      <c r="Q5000">
        <f>IF(Colin!$G5000&lt;$B$1,Colin!$I5000,0)</f>
        <v>0</v>
      </c>
    </row>
    <row r="5001" spans="12:17" x14ac:dyDescent="0.25">
      <c r="L5001">
        <f>IF(AND(Colin!$G5001=$B$1,Colin!$H5001=$C$3),Colin!$I5001,)</f>
        <v>0</v>
      </c>
      <c r="M5001">
        <f>IF(AND(Colin!$G5001=$B$1,Colin!$H5001&lt;=$C$3),Colin!$I5001,)</f>
        <v>0</v>
      </c>
      <c r="N5001">
        <f>IF(AND(Colin!$G5001=$B$2,Colin!$H5001=$C$3),Colin!$I5001,)</f>
        <v>0</v>
      </c>
      <c r="O5001">
        <f>IF(AND(Colin!$G5001=$B$2,Colin!$H5001&lt;=$C$3),Colin!$I5001,)</f>
        <v>0</v>
      </c>
      <c r="P5001">
        <f>IF(Colin!$G5001&lt;$B$2,Colin!$I5001,0)</f>
        <v>0</v>
      </c>
      <c r="Q5001">
        <f>IF(Colin!$G5001&lt;$B$1,Colin!$I5001,0)</f>
        <v>0</v>
      </c>
    </row>
    <row r="5002" spans="12:17" x14ac:dyDescent="0.25">
      <c r="L5002">
        <f>IF(AND(Colin!$G5002=$B$1,Colin!$H5002=$C$3),Colin!$I5002,)</f>
        <v>0</v>
      </c>
      <c r="M5002">
        <f>IF(AND(Colin!$G5002=$B$1,Colin!$H5002&lt;=$C$3),Colin!$I5002,)</f>
        <v>0</v>
      </c>
      <c r="N5002">
        <f>IF(AND(Colin!$G5002=$B$2,Colin!$H5002=$C$3),Colin!$I5002,)</f>
        <v>0</v>
      </c>
      <c r="O5002">
        <f>IF(AND(Colin!$G5002=$B$2,Colin!$H5002&lt;=$C$3),Colin!$I5002,)</f>
        <v>0</v>
      </c>
      <c r="P5002">
        <f>IF(Colin!$G5002&lt;$B$2,Colin!$I5002,0)</f>
        <v>0</v>
      </c>
      <c r="Q5002">
        <f>IF(Colin!$G5002&lt;$B$1,Colin!$I5002,0)</f>
        <v>0</v>
      </c>
    </row>
    <row r="5003" spans="12:17" x14ac:dyDescent="0.25">
      <c r="L5003">
        <f>IF(AND(Colin!$G5003=$B$1,Colin!$H5003=$C$3),Colin!$I5003,)</f>
        <v>0</v>
      </c>
      <c r="M5003">
        <f>IF(AND(Colin!$G5003=$B$1,Colin!$H5003&lt;=$C$3),Colin!$I5003,)</f>
        <v>0</v>
      </c>
      <c r="N5003">
        <f>IF(AND(Colin!$G5003=$B$2,Colin!$H5003=$C$3),Colin!$I5003,)</f>
        <v>0</v>
      </c>
      <c r="O5003">
        <f>IF(AND(Colin!$G5003=$B$2,Colin!$H5003&lt;=$C$3),Colin!$I5003,)</f>
        <v>0</v>
      </c>
      <c r="P5003">
        <f>IF(Colin!$G5003&lt;$B$2,Colin!$I5003,0)</f>
        <v>0</v>
      </c>
      <c r="Q5003">
        <f>IF(Colin!$G5003&lt;$B$1,Colin!$I5003,0)</f>
        <v>0</v>
      </c>
    </row>
    <row r="5004" spans="12:17" x14ac:dyDescent="0.25">
      <c r="L5004">
        <f>IF(AND(Colin!$G5004=$B$1,Colin!$H5004=$C$3),Colin!$I5004,)</f>
        <v>0</v>
      </c>
      <c r="M5004">
        <f>IF(AND(Colin!$G5004=$B$1,Colin!$H5004&lt;=$C$3),Colin!$I5004,)</f>
        <v>0</v>
      </c>
      <c r="N5004">
        <f>IF(AND(Colin!$G5004=$B$2,Colin!$H5004=$C$3),Colin!$I5004,)</f>
        <v>0</v>
      </c>
      <c r="O5004">
        <f>IF(AND(Colin!$G5004=$B$2,Colin!$H5004&lt;=$C$3),Colin!$I5004,)</f>
        <v>0</v>
      </c>
      <c r="P5004">
        <f>IF(Colin!$G5004&lt;$B$2,Colin!$I5004,0)</f>
        <v>0</v>
      </c>
      <c r="Q5004">
        <f>IF(Colin!$G5004&lt;$B$1,Colin!$I5004,0)</f>
        <v>0</v>
      </c>
    </row>
    <row r="5005" spans="12:17" x14ac:dyDescent="0.25">
      <c r="L5005">
        <f>IF(AND(Colin!$G5005=$B$1,Colin!$H5005=$C$3),Colin!$I5005,)</f>
        <v>0</v>
      </c>
      <c r="M5005">
        <f>IF(AND(Colin!$G5005=$B$1,Colin!$H5005&lt;=$C$3),Colin!$I5005,)</f>
        <v>0</v>
      </c>
      <c r="N5005">
        <f>IF(AND(Colin!$G5005=$B$2,Colin!$H5005=$C$3),Colin!$I5005,)</f>
        <v>0</v>
      </c>
      <c r="O5005">
        <f>IF(AND(Colin!$G5005=$B$2,Colin!$H5005&lt;=$C$3),Colin!$I5005,)</f>
        <v>0</v>
      </c>
      <c r="P5005">
        <f>IF(Colin!$G5005&lt;$B$2,Colin!$I5005,0)</f>
        <v>0</v>
      </c>
      <c r="Q5005">
        <f>IF(Colin!$G5005&lt;$B$1,Colin!$I5005,0)</f>
        <v>0</v>
      </c>
    </row>
    <row r="5006" spans="12:17" x14ac:dyDescent="0.25">
      <c r="L5006">
        <f>IF(AND(Colin!$G5006=$B$1,Colin!$H5006=$C$3),Colin!$I5006,)</f>
        <v>0</v>
      </c>
      <c r="M5006">
        <f>IF(AND(Colin!$G5006=$B$1,Colin!$H5006&lt;=$C$3),Colin!$I5006,)</f>
        <v>0</v>
      </c>
      <c r="N5006">
        <f>IF(AND(Colin!$G5006=$B$2,Colin!$H5006=$C$3),Colin!$I5006,)</f>
        <v>0</v>
      </c>
      <c r="O5006">
        <f>IF(AND(Colin!$G5006=$B$2,Colin!$H5006&lt;=$C$3),Colin!$I5006,)</f>
        <v>0</v>
      </c>
      <c r="P5006">
        <f>IF(Colin!$G5006&lt;$B$2,Colin!$I5006,0)</f>
        <v>0</v>
      </c>
      <c r="Q5006">
        <f>IF(Colin!$G5006&lt;$B$1,Colin!$I5006,0)</f>
        <v>0</v>
      </c>
    </row>
    <row r="5007" spans="12:17" x14ac:dyDescent="0.25">
      <c r="L5007">
        <f>IF(AND(Colin!$G5007=$B$1,Colin!$H5007=$C$3),Colin!$I5007,)</f>
        <v>0</v>
      </c>
      <c r="M5007">
        <f>IF(AND(Colin!$G5007=$B$1,Colin!$H5007&lt;=$C$3),Colin!$I5007,)</f>
        <v>0</v>
      </c>
      <c r="N5007">
        <f>IF(AND(Colin!$G5007=$B$2,Colin!$H5007=$C$3),Colin!$I5007,)</f>
        <v>0</v>
      </c>
      <c r="O5007">
        <f>IF(AND(Colin!$G5007=$B$2,Colin!$H5007&lt;=$C$3),Colin!$I5007,)</f>
        <v>0</v>
      </c>
      <c r="P5007">
        <f>IF(Colin!$G5007&lt;$B$2,Colin!$I5007,0)</f>
        <v>0</v>
      </c>
      <c r="Q5007">
        <f>IF(Colin!$G5007&lt;$B$1,Colin!$I5007,0)</f>
        <v>0</v>
      </c>
    </row>
    <row r="5008" spans="12:17" x14ac:dyDescent="0.25">
      <c r="L5008">
        <f>IF(AND(Colin!$G5008=$B$1,Colin!$H5008=$C$3),Colin!$I5008,)</f>
        <v>0</v>
      </c>
      <c r="M5008">
        <f>IF(AND(Colin!$G5008=$B$1,Colin!$H5008&lt;=$C$3),Colin!$I5008,)</f>
        <v>0</v>
      </c>
      <c r="N5008">
        <f>IF(AND(Colin!$G5008=$B$2,Colin!$H5008=$C$3),Colin!$I5008,)</f>
        <v>0</v>
      </c>
      <c r="O5008">
        <f>IF(AND(Colin!$G5008=$B$2,Colin!$H5008&lt;=$C$3),Colin!$I5008,)</f>
        <v>0</v>
      </c>
      <c r="P5008">
        <f>IF(Colin!$G5008&lt;$B$2,Colin!$I5008,0)</f>
        <v>0</v>
      </c>
      <c r="Q5008">
        <f>IF(Colin!$G5008&lt;$B$1,Colin!$I5008,0)</f>
        <v>0</v>
      </c>
    </row>
    <row r="5009" spans="12:17" x14ac:dyDescent="0.25">
      <c r="L5009">
        <f>IF(AND(Colin!$G5009=$B$1,Colin!$H5009=$C$3),Colin!$I5009,)</f>
        <v>0</v>
      </c>
      <c r="M5009">
        <f>IF(AND(Colin!$G5009=$B$1,Colin!$H5009&lt;=$C$3),Colin!$I5009,)</f>
        <v>0</v>
      </c>
      <c r="N5009">
        <f>IF(AND(Colin!$G5009=$B$2,Colin!$H5009=$C$3),Colin!$I5009,)</f>
        <v>0</v>
      </c>
      <c r="O5009">
        <f>IF(AND(Colin!$G5009=$B$2,Colin!$H5009&lt;=$C$3),Colin!$I5009,)</f>
        <v>0</v>
      </c>
      <c r="P5009">
        <f>IF(Colin!$G5009&lt;$B$2,Colin!$I5009,0)</f>
        <v>0</v>
      </c>
      <c r="Q5009">
        <f>IF(Colin!$G5009&lt;$B$1,Colin!$I5009,0)</f>
        <v>0</v>
      </c>
    </row>
    <row r="5010" spans="12:17" x14ac:dyDescent="0.25">
      <c r="L5010">
        <f>IF(AND(Colin!$G5010=$B$1,Colin!$H5010=$C$3),Colin!$I5010,)</f>
        <v>0</v>
      </c>
      <c r="M5010">
        <f>IF(AND(Colin!$G5010=$B$1,Colin!$H5010&lt;=$C$3),Colin!$I5010,)</f>
        <v>0</v>
      </c>
      <c r="N5010">
        <f>IF(AND(Colin!$G5010=$B$2,Colin!$H5010=$C$3),Colin!$I5010,)</f>
        <v>0</v>
      </c>
      <c r="O5010">
        <f>IF(AND(Colin!$G5010=$B$2,Colin!$H5010&lt;=$C$3),Colin!$I5010,)</f>
        <v>0</v>
      </c>
      <c r="P5010">
        <f>IF(Colin!$G5010&lt;$B$2,Colin!$I5010,0)</f>
        <v>0</v>
      </c>
      <c r="Q5010">
        <f>IF(Colin!$G5010&lt;$B$1,Colin!$I5010,0)</f>
        <v>0</v>
      </c>
    </row>
    <row r="5011" spans="12:17" x14ac:dyDescent="0.25">
      <c r="L5011">
        <f>IF(AND(Colin!$G5011=$B$1,Colin!$H5011=$C$3),Colin!$I5011,)</f>
        <v>0</v>
      </c>
      <c r="M5011">
        <f>IF(AND(Colin!$G5011=$B$1,Colin!$H5011&lt;=$C$3),Colin!$I5011,)</f>
        <v>0</v>
      </c>
      <c r="N5011">
        <f>IF(AND(Colin!$G5011=$B$2,Colin!$H5011=$C$3),Colin!$I5011,)</f>
        <v>0</v>
      </c>
      <c r="O5011">
        <f>IF(AND(Colin!$G5011=$B$2,Colin!$H5011&lt;=$C$3),Colin!$I5011,)</f>
        <v>0</v>
      </c>
      <c r="P5011">
        <f>IF(Colin!$G5011&lt;$B$2,Colin!$I5011,0)</f>
        <v>0</v>
      </c>
      <c r="Q5011">
        <f>IF(Colin!$G5011&lt;$B$1,Colin!$I5011,0)</f>
        <v>0</v>
      </c>
    </row>
    <row r="5012" spans="12:17" x14ac:dyDescent="0.25">
      <c r="L5012">
        <f>IF(AND(Colin!$G5012=$B$1,Colin!$H5012=$C$3),Colin!$I5012,)</f>
        <v>0</v>
      </c>
      <c r="M5012">
        <f>IF(AND(Colin!$G5012=$B$1,Colin!$H5012&lt;=$C$3),Colin!$I5012,)</f>
        <v>0</v>
      </c>
      <c r="N5012">
        <f>IF(AND(Colin!$G5012=$B$2,Colin!$H5012=$C$3),Colin!$I5012,)</f>
        <v>0</v>
      </c>
      <c r="O5012">
        <f>IF(AND(Colin!$G5012=$B$2,Colin!$H5012&lt;=$C$3),Colin!$I5012,)</f>
        <v>0</v>
      </c>
      <c r="P5012">
        <f>IF(Colin!$G5012&lt;$B$2,Colin!$I5012,0)</f>
        <v>0</v>
      </c>
      <c r="Q5012">
        <f>IF(Colin!$G5012&lt;$B$1,Colin!$I5012,0)</f>
        <v>0</v>
      </c>
    </row>
    <row r="5013" spans="12:17" x14ac:dyDescent="0.25">
      <c r="L5013">
        <f>IF(AND(Colin!$G5013=$B$1,Colin!$H5013=$C$3),Colin!$I5013,)</f>
        <v>0</v>
      </c>
      <c r="M5013">
        <f>IF(AND(Colin!$G5013=$B$1,Colin!$H5013&lt;=$C$3),Colin!$I5013,)</f>
        <v>0</v>
      </c>
      <c r="N5013">
        <f>IF(AND(Colin!$G5013=$B$2,Colin!$H5013=$C$3),Colin!$I5013,)</f>
        <v>0</v>
      </c>
      <c r="O5013">
        <f>IF(AND(Colin!$G5013=$B$2,Colin!$H5013&lt;=$C$3),Colin!$I5013,)</f>
        <v>0</v>
      </c>
      <c r="P5013">
        <f>IF(Colin!$G5013&lt;$B$2,Colin!$I5013,0)</f>
        <v>0</v>
      </c>
      <c r="Q5013">
        <f>IF(Colin!$G5013&lt;$B$1,Colin!$I5013,0)</f>
        <v>0</v>
      </c>
    </row>
    <row r="5014" spans="12:17" x14ac:dyDescent="0.25">
      <c r="L5014">
        <f>IF(AND(Colin!$G5014=$B$1,Colin!$H5014=$C$3),Colin!$I5014,)</f>
        <v>0</v>
      </c>
      <c r="M5014">
        <f>IF(AND(Colin!$G5014=$B$1,Colin!$H5014&lt;=$C$3),Colin!$I5014,)</f>
        <v>0</v>
      </c>
      <c r="N5014">
        <f>IF(AND(Colin!$G5014=$B$2,Colin!$H5014=$C$3),Colin!$I5014,)</f>
        <v>0</v>
      </c>
      <c r="O5014">
        <f>IF(AND(Colin!$G5014=$B$2,Colin!$H5014&lt;=$C$3),Colin!$I5014,)</f>
        <v>0</v>
      </c>
      <c r="P5014">
        <f>IF(Colin!$G5014&lt;$B$2,Colin!$I5014,0)</f>
        <v>0</v>
      </c>
      <c r="Q5014">
        <f>IF(Colin!$G5014&lt;$B$1,Colin!$I5014,0)</f>
        <v>0</v>
      </c>
    </row>
    <row r="5015" spans="12:17" x14ac:dyDescent="0.25">
      <c r="L5015">
        <f>IF(AND(Colin!$G5015=$B$1,Colin!$H5015=$C$3),Colin!$I5015,)</f>
        <v>0</v>
      </c>
      <c r="M5015">
        <f>IF(AND(Colin!$G5015=$B$1,Colin!$H5015&lt;=$C$3),Colin!$I5015,)</f>
        <v>0</v>
      </c>
      <c r="N5015">
        <f>IF(AND(Colin!$G5015=$B$2,Colin!$H5015=$C$3),Colin!$I5015,)</f>
        <v>0</v>
      </c>
      <c r="O5015">
        <f>IF(AND(Colin!$G5015=$B$2,Colin!$H5015&lt;=$C$3),Colin!$I5015,)</f>
        <v>0</v>
      </c>
      <c r="P5015">
        <f>IF(Colin!$G5015&lt;$B$2,Colin!$I5015,0)</f>
        <v>0</v>
      </c>
      <c r="Q5015">
        <f>IF(Colin!$G5015&lt;$B$1,Colin!$I5015,0)</f>
        <v>0</v>
      </c>
    </row>
    <row r="5016" spans="12:17" x14ac:dyDescent="0.25">
      <c r="L5016">
        <f>IF(AND(Colin!$G5016=$B$1,Colin!$H5016=$C$3),Colin!$I5016,)</f>
        <v>0</v>
      </c>
      <c r="M5016">
        <f>IF(AND(Colin!$G5016=$B$1,Colin!$H5016&lt;=$C$3),Colin!$I5016,)</f>
        <v>0</v>
      </c>
      <c r="N5016">
        <f>IF(AND(Colin!$G5016=$B$2,Colin!$H5016=$C$3),Colin!$I5016,)</f>
        <v>0</v>
      </c>
      <c r="O5016">
        <f>IF(AND(Colin!$G5016=$B$2,Colin!$H5016&lt;=$C$3),Colin!$I5016,)</f>
        <v>0</v>
      </c>
      <c r="P5016">
        <f>IF(Colin!$G5016&lt;$B$2,Colin!$I5016,0)</f>
        <v>0</v>
      </c>
      <c r="Q5016">
        <f>IF(Colin!$G5016&lt;$B$1,Colin!$I5016,0)</f>
        <v>0</v>
      </c>
    </row>
    <row r="5017" spans="12:17" x14ac:dyDescent="0.25">
      <c r="L5017">
        <f>IF(AND(Colin!$G5017=$B$1,Colin!$H5017=$C$3),Colin!$I5017,)</f>
        <v>0</v>
      </c>
      <c r="M5017">
        <f>IF(AND(Colin!$G5017=$B$1,Colin!$H5017&lt;=$C$3),Colin!$I5017,)</f>
        <v>0</v>
      </c>
      <c r="N5017">
        <f>IF(AND(Colin!$G5017=$B$2,Colin!$H5017=$C$3),Colin!$I5017,)</f>
        <v>0</v>
      </c>
      <c r="O5017">
        <f>IF(AND(Colin!$G5017=$B$2,Colin!$H5017&lt;=$C$3),Colin!$I5017,)</f>
        <v>0</v>
      </c>
      <c r="P5017">
        <f>IF(Colin!$G5017&lt;$B$2,Colin!$I5017,0)</f>
        <v>0</v>
      </c>
      <c r="Q5017">
        <f>IF(Colin!$G5017&lt;$B$1,Colin!$I5017,0)</f>
        <v>0</v>
      </c>
    </row>
    <row r="5018" spans="12:17" x14ac:dyDescent="0.25">
      <c r="L5018">
        <f>IF(AND(Colin!$G5018=$B$1,Colin!$H5018=$C$3),Colin!$I5018,)</f>
        <v>0</v>
      </c>
      <c r="M5018">
        <f>IF(AND(Colin!$G5018=$B$1,Colin!$H5018&lt;=$C$3),Colin!$I5018,)</f>
        <v>0</v>
      </c>
      <c r="N5018">
        <f>IF(AND(Colin!$G5018=$B$2,Colin!$H5018=$C$3),Colin!$I5018,)</f>
        <v>0</v>
      </c>
      <c r="O5018">
        <f>IF(AND(Colin!$G5018=$B$2,Colin!$H5018&lt;=$C$3),Colin!$I5018,)</f>
        <v>0</v>
      </c>
      <c r="P5018">
        <f>IF(Colin!$G5018&lt;$B$2,Colin!$I5018,0)</f>
        <v>0</v>
      </c>
      <c r="Q5018">
        <f>IF(Colin!$G5018&lt;$B$1,Colin!$I5018,0)</f>
        <v>0</v>
      </c>
    </row>
    <row r="5019" spans="12:17" x14ac:dyDescent="0.25">
      <c r="L5019">
        <f>IF(AND(Colin!$G5019=$B$1,Colin!$H5019=$C$3),Colin!$I5019,)</f>
        <v>0</v>
      </c>
      <c r="M5019">
        <f>IF(AND(Colin!$G5019=$B$1,Colin!$H5019&lt;=$C$3),Colin!$I5019,)</f>
        <v>0</v>
      </c>
      <c r="N5019">
        <f>IF(AND(Colin!$G5019=$B$2,Colin!$H5019=$C$3),Colin!$I5019,)</f>
        <v>0</v>
      </c>
      <c r="O5019">
        <f>IF(AND(Colin!$G5019=$B$2,Colin!$H5019&lt;=$C$3),Colin!$I5019,)</f>
        <v>0</v>
      </c>
      <c r="P5019">
        <f>IF(Colin!$G5019&lt;$B$2,Colin!$I5019,0)</f>
        <v>0</v>
      </c>
      <c r="Q5019">
        <f>IF(Colin!$G5019&lt;$B$1,Colin!$I5019,0)</f>
        <v>0</v>
      </c>
    </row>
    <row r="5020" spans="12:17" x14ac:dyDescent="0.25">
      <c r="L5020">
        <f>IF(AND(Colin!$G5020=$B$1,Colin!$H5020=$C$3),Colin!$I5020,)</f>
        <v>0</v>
      </c>
      <c r="M5020">
        <f>IF(AND(Colin!$G5020=$B$1,Colin!$H5020&lt;=$C$3),Colin!$I5020,)</f>
        <v>0</v>
      </c>
      <c r="N5020">
        <f>IF(AND(Colin!$G5020=$B$2,Colin!$H5020=$C$3),Colin!$I5020,)</f>
        <v>0</v>
      </c>
      <c r="O5020">
        <f>IF(AND(Colin!$G5020=$B$2,Colin!$H5020&lt;=$C$3),Colin!$I5020,)</f>
        <v>0</v>
      </c>
      <c r="P5020">
        <f>IF(Colin!$G5020&lt;$B$2,Colin!$I5020,0)</f>
        <v>0</v>
      </c>
      <c r="Q5020">
        <f>IF(Colin!$G5020&lt;$B$1,Colin!$I5020,0)</f>
        <v>0</v>
      </c>
    </row>
    <row r="5021" spans="12:17" x14ac:dyDescent="0.25">
      <c r="L5021">
        <f>IF(AND(Colin!$G5021=$B$1,Colin!$H5021=$C$3),Colin!$I5021,)</f>
        <v>0</v>
      </c>
      <c r="M5021">
        <f>IF(AND(Colin!$G5021=$B$1,Colin!$H5021&lt;=$C$3),Colin!$I5021,)</f>
        <v>0</v>
      </c>
      <c r="N5021">
        <f>IF(AND(Colin!$G5021=$B$2,Colin!$H5021=$C$3),Colin!$I5021,)</f>
        <v>0</v>
      </c>
      <c r="O5021">
        <f>IF(AND(Colin!$G5021=$B$2,Colin!$H5021&lt;=$C$3),Colin!$I5021,)</f>
        <v>0</v>
      </c>
      <c r="P5021">
        <f>IF(Colin!$G5021&lt;$B$2,Colin!$I5021,0)</f>
        <v>0</v>
      </c>
      <c r="Q5021">
        <f>IF(Colin!$G5021&lt;$B$1,Colin!$I5021,0)</f>
        <v>0</v>
      </c>
    </row>
    <row r="5022" spans="12:17" x14ac:dyDescent="0.25">
      <c r="L5022">
        <f>IF(AND(Colin!$G5022=$B$1,Colin!$H5022=$C$3),Colin!$I5022,)</f>
        <v>0</v>
      </c>
      <c r="M5022">
        <f>IF(AND(Colin!$G5022=$B$1,Colin!$H5022&lt;=$C$3),Colin!$I5022,)</f>
        <v>0</v>
      </c>
      <c r="N5022">
        <f>IF(AND(Colin!$G5022=$B$2,Colin!$H5022=$C$3),Colin!$I5022,)</f>
        <v>0</v>
      </c>
      <c r="O5022">
        <f>IF(AND(Colin!$G5022=$B$2,Colin!$H5022&lt;=$C$3),Colin!$I5022,)</f>
        <v>0</v>
      </c>
      <c r="P5022">
        <f>IF(Colin!$G5022&lt;$B$2,Colin!$I5022,0)</f>
        <v>0</v>
      </c>
      <c r="Q5022">
        <f>IF(Colin!$G5022&lt;$B$1,Colin!$I5022,0)</f>
        <v>0</v>
      </c>
    </row>
    <row r="5023" spans="12:17" x14ac:dyDescent="0.25">
      <c r="L5023">
        <f>IF(AND(Colin!$G5023=$B$1,Colin!$H5023=$C$3),Colin!$I5023,)</f>
        <v>0</v>
      </c>
      <c r="M5023">
        <f>IF(AND(Colin!$G5023=$B$1,Colin!$H5023&lt;=$C$3),Colin!$I5023,)</f>
        <v>0</v>
      </c>
      <c r="N5023">
        <f>IF(AND(Colin!$G5023=$B$2,Colin!$H5023=$C$3),Colin!$I5023,)</f>
        <v>0</v>
      </c>
      <c r="O5023">
        <f>IF(AND(Colin!$G5023=$B$2,Colin!$H5023&lt;=$C$3),Colin!$I5023,)</f>
        <v>0</v>
      </c>
      <c r="P5023">
        <f>IF(Colin!$G5023&lt;$B$2,Colin!$I5023,0)</f>
        <v>0</v>
      </c>
      <c r="Q5023">
        <f>IF(Colin!$G5023&lt;$B$1,Colin!$I5023,0)</f>
        <v>0</v>
      </c>
    </row>
    <row r="5024" spans="12:17" x14ac:dyDescent="0.25">
      <c r="L5024">
        <f>IF(AND(Colin!$G5024=$B$1,Colin!$H5024=$C$3),Colin!$I5024,)</f>
        <v>0</v>
      </c>
      <c r="M5024">
        <f>IF(AND(Colin!$G5024=$B$1,Colin!$H5024&lt;=$C$3),Colin!$I5024,)</f>
        <v>0</v>
      </c>
      <c r="N5024">
        <f>IF(AND(Colin!$G5024=$B$2,Colin!$H5024=$C$3),Colin!$I5024,)</f>
        <v>0</v>
      </c>
      <c r="O5024">
        <f>IF(AND(Colin!$G5024=$B$2,Colin!$H5024&lt;=$C$3),Colin!$I5024,)</f>
        <v>0</v>
      </c>
      <c r="P5024">
        <f>IF(Colin!$G5024&lt;$B$2,Colin!$I5024,0)</f>
        <v>0</v>
      </c>
      <c r="Q5024">
        <f>IF(Colin!$G5024&lt;$B$1,Colin!$I5024,0)</f>
        <v>0</v>
      </c>
    </row>
    <row r="5025" spans="12:17" x14ac:dyDescent="0.25">
      <c r="L5025">
        <f>IF(AND(Colin!$G5025=$B$1,Colin!$H5025=$C$3),Colin!$I5025,)</f>
        <v>0</v>
      </c>
      <c r="M5025">
        <f>IF(AND(Colin!$G5025=$B$1,Colin!$H5025&lt;=$C$3),Colin!$I5025,)</f>
        <v>0</v>
      </c>
      <c r="N5025">
        <f>IF(AND(Colin!$G5025=$B$2,Colin!$H5025=$C$3),Colin!$I5025,)</f>
        <v>0</v>
      </c>
      <c r="O5025">
        <f>IF(AND(Colin!$G5025=$B$2,Colin!$H5025&lt;=$C$3),Colin!$I5025,)</f>
        <v>0</v>
      </c>
      <c r="P5025">
        <f>IF(Colin!$G5025&lt;$B$2,Colin!$I5025,0)</f>
        <v>0</v>
      </c>
      <c r="Q5025">
        <f>IF(Colin!$G5025&lt;$B$1,Colin!$I5025,0)</f>
        <v>0</v>
      </c>
    </row>
    <row r="5026" spans="12:17" x14ac:dyDescent="0.25">
      <c r="L5026">
        <f>IF(AND(Colin!$G5026=$B$1,Colin!$H5026=$C$3),Colin!$I5026,)</f>
        <v>0</v>
      </c>
      <c r="M5026">
        <f>IF(AND(Colin!$G5026=$B$1,Colin!$H5026&lt;=$C$3),Colin!$I5026,)</f>
        <v>0</v>
      </c>
      <c r="N5026">
        <f>IF(AND(Colin!$G5026=$B$2,Colin!$H5026=$C$3),Colin!$I5026,)</f>
        <v>0</v>
      </c>
      <c r="O5026">
        <f>IF(AND(Colin!$G5026=$B$2,Colin!$H5026&lt;=$C$3),Colin!$I5026,)</f>
        <v>0</v>
      </c>
      <c r="P5026">
        <f>IF(Colin!$G5026&lt;$B$2,Colin!$I5026,0)</f>
        <v>0</v>
      </c>
      <c r="Q5026">
        <f>IF(Colin!$G5026&lt;$B$1,Colin!$I5026,0)</f>
        <v>0</v>
      </c>
    </row>
    <row r="5027" spans="12:17" x14ac:dyDescent="0.25">
      <c r="L5027">
        <f>IF(AND(Colin!$G5027=$B$1,Colin!$H5027=$C$3),Colin!$I5027,)</f>
        <v>0</v>
      </c>
      <c r="M5027">
        <f>IF(AND(Colin!$G5027=$B$1,Colin!$H5027&lt;=$C$3),Colin!$I5027,)</f>
        <v>0</v>
      </c>
      <c r="N5027">
        <f>IF(AND(Colin!$G5027=$B$2,Colin!$H5027=$C$3),Colin!$I5027,)</f>
        <v>0</v>
      </c>
      <c r="O5027">
        <f>IF(AND(Colin!$G5027=$B$2,Colin!$H5027&lt;=$C$3),Colin!$I5027,)</f>
        <v>0</v>
      </c>
      <c r="P5027">
        <f>IF(Colin!$G5027&lt;$B$2,Colin!$I5027,0)</f>
        <v>0</v>
      </c>
      <c r="Q5027">
        <f>IF(Colin!$G5027&lt;$B$1,Colin!$I5027,0)</f>
        <v>0</v>
      </c>
    </row>
    <row r="5028" spans="12:17" x14ac:dyDescent="0.25">
      <c r="L5028">
        <f>IF(AND(Colin!$G5028=$B$1,Colin!$H5028=$C$3),Colin!$I5028,)</f>
        <v>0</v>
      </c>
      <c r="M5028">
        <f>IF(AND(Colin!$G5028=$B$1,Colin!$H5028&lt;=$C$3),Colin!$I5028,)</f>
        <v>0</v>
      </c>
      <c r="N5028">
        <f>IF(AND(Colin!$G5028=$B$2,Colin!$H5028=$C$3),Colin!$I5028,)</f>
        <v>0</v>
      </c>
      <c r="O5028">
        <f>IF(AND(Colin!$G5028=$B$2,Colin!$H5028&lt;=$C$3),Colin!$I5028,)</f>
        <v>0</v>
      </c>
      <c r="P5028">
        <f>IF(Colin!$G5028&lt;$B$2,Colin!$I5028,0)</f>
        <v>0</v>
      </c>
      <c r="Q5028">
        <f>IF(Colin!$G5028&lt;$B$1,Colin!$I5028,0)</f>
        <v>0</v>
      </c>
    </row>
    <row r="5029" spans="12:17" x14ac:dyDescent="0.25">
      <c r="L5029">
        <f>IF(AND(Colin!$G5029=$B$1,Colin!$H5029=$C$3),Colin!$I5029,)</f>
        <v>0</v>
      </c>
      <c r="M5029">
        <f>IF(AND(Colin!$G5029=$B$1,Colin!$H5029&lt;=$C$3),Colin!$I5029,)</f>
        <v>0</v>
      </c>
      <c r="N5029">
        <f>IF(AND(Colin!$G5029=$B$2,Colin!$H5029=$C$3),Colin!$I5029,)</f>
        <v>0</v>
      </c>
      <c r="O5029">
        <f>IF(AND(Colin!$G5029=$B$2,Colin!$H5029&lt;=$C$3),Colin!$I5029,)</f>
        <v>0</v>
      </c>
      <c r="P5029">
        <f>IF(Colin!$G5029&lt;$B$2,Colin!$I5029,0)</f>
        <v>0</v>
      </c>
      <c r="Q5029">
        <f>IF(Colin!$G5029&lt;$B$1,Colin!$I5029,0)</f>
        <v>0</v>
      </c>
    </row>
    <row r="5030" spans="12:17" x14ac:dyDescent="0.25">
      <c r="L5030">
        <f>IF(AND(Colin!$G5030=$B$1,Colin!$H5030=$C$3),Colin!$I5030,)</f>
        <v>0</v>
      </c>
      <c r="M5030">
        <f>IF(AND(Colin!$G5030=$B$1,Colin!$H5030&lt;=$C$3),Colin!$I5030,)</f>
        <v>0</v>
      </c>
      <c r="N5030">
        <f>IF(AND(Colin!$G5030=$B$2,Colin!$H5030=$C$3),Colin!$I5030,)</f>
        <v>0</v>
      </c>
      <c r="O5030">
        <f>IF(AND(Colin!$G5030=$B$2,Colin!$H5030&lt;=$C$3),Colin!$I5030,)</f>
        <v>0</v>
      </c>
      <c r="P5030">
        <f>IF(Colin!$G5030&lt;$B$2,Colin!$I5030,0)</f>
        <v>0</v>
      </c>
      <c r="Q5030">
        <f>IF(Colin!$G5030&lt;$B$1,Colin!$I5030,0)</f>
        <v>0</v>
      </c>
    </row>
    <row r="5031" spans="12:17" x14ac:dyDescent="0.25">
      <c r="L5031">
        <f>IF(AND(Colin!$G5031=$B$1,Colin!$H5031=$C$3),Colin!$I5031,)</f>
        <v>0</v>
      </c>
      <c r="M5031">
        <f>IF(AND(Colin!$G5031=$B$1,Colin!$H5031&lt;=$C$3),Colin!$I5031,)</f>
        <v>0</v>
      </c>
      <c r="N5031">
        <f>IF(AND(Colin!$G5031=$B$2,Colin!$H5031=$C$3),Colin!$I5031,)</f>
        <v>0</v>
      </c>
      <c r="O5031">
        <f>IF(AND(Colin!$G5031=$B$2,Colin!$H5031&lt;=$C$3),Colin!$I5031,)</f>
        <v>0</v>
      </c>
      <c r="P5031">
        <f>IF(Colin!$G5031&lt;$B$2,Colin!$I5031,0)</f>
        <v>0</v>
      </c>
      <c r="Q5031">
        <f>IF(Colin!$G5031&lt;$B$1,Colin!$I5031,0)</f>
        <v>0</v>
      </c>
    </row>
    <row r="5032" spans="12:17" x14ac:dyDescent="0.25">
      <c r="L5032">
        <f>IF(AND(Colin!$G5032=$B$1,Colin!$H5032=$C$3),Colin!$I5032,)</f>
        <v>0</v>
      </c>
      <c r="M5032">
        <f>IF(AND(Colin!$G5032=$B$1,Colin!$H5032&lt;=$C$3),Colin!$I5032,)</f>
        <v>0</v>
      </c>
      <c r="N5032">
        <f>IF(AND(Colin!$G5032=$B$2,Colin!$H5032=$C$3),Colin!$I5032,)</f>
        <v>0</v>
      </c>
      <c r="O5032">
        <f>IF(AND(Colin!$G5032=$B$2,Colin!$H5032&lt;=$C$3),Colin!$I5032,)</f>
        <v>0</v>
      </c>
      <c r="P5032">
        <f>IF(Colin!$G5032&lt;$B$2,Colin!$I5032,0)</f>
        <v>0</v>
      </c>
      <c r="Q5032">
        <f>IF(Colin!$G5032&lt;$B$1,Colin!$I5032,0)</f>
        <v>0</v>
      </c>
    </row>
    <row r="5033" spans="12:17" x14ac:dyDescent="0.25">
      <c r="L5033">
        <f>IF(AND(Colin!$G5033=$B$1,Colin!$H5033=$C$3),Colin!$I5033,)</f>
        <v>0</v>
      </c>
      <c r="M5033">
        <f>IF(AND(Colin!$G5033=$B$1,Colin!$H5033&lt;=$C$3),Colin!$I5033,)</f>
        <v>0</v>
      </c>
      <c r="N5033">
        <f>IF(AND(Colin!$G5033=$B$2,Colin!$H5033=$C$3),Colin!$I5033,)</f>
        <v>0</v>
      </c>
      <c r="O5033">
        <f>IF(AND(Colin!$G5033=$B$2,Colin!$H5033&lt;=$C$3),Colin!$I5033,)</f>
        <v>0</v>
      </c>
      <c r="P5033">
        <f>IF(Colin!$G5033&lt;$B$2,Colin!$I5033,0)</f>
        <v>0</v>
      </c>
      <c r="Q5033">
        <f>IF(Colin!$G5033&lt;$B$1,Colin!$I5033,0)</f>
        <v>0</v>
      </c>
    </row>
    <row r="5034" spans="12:17" x14ac:dyDescent="0.25">
      <c r="L5034">
        <f>IF(AND(Colin!$G5034=$B$1,Colin!$H5034=$C$3),Colin!$I5034,)</f>
        <v>0</v>
      </c>
      <c r="M5034">
        <f>IF(AND(Colin!$G5034=$B$1,Colin!$H5034&lt;=$C$3),Colin!$I5034,)</f>
        <v>0</v>
      </c>
      <c r="N5034">
        <f>IF(AND(Colin!$G5034=$B$2,Colin!$H5034=$C$3),Colin!$I5034,)</f>
        <v>0</v>
      </c>
      <c r="O5034">
        <f>IF(AND(Colin!$G5034=$B$2,Colin!$H5034&lt;=$C$3),Colin!$I5034,)</f>
        <v>0</v>
      </c>
      <c r="P5034">
        <f>IF(Colin!$G5034&lt;$B$2,Colin!$I5034,0)</f>
        <v>0</v>
      </c>
      <c r="Q5034">
        <f>IF(Colin!$G5034&lt;$B$1,Colin!$I5034,0)</f>
        <v>0</v>
      </c>
    </row>
    <row r="5035" spans="12:17" x14ac:dyDescent="0.25">
      <c r="L5035">
        <f>IF(AND(Colin!$G5035=$B$1,Colin!$H5035=$C$3),Colin!$I5035,)</f>
        <v>0</v>
      </c>
      <c r="M5035">
        <f>IF(AND(Colin!$G5035=$B$1,Colin!$H5035&lt;=$C$3),Colin!$I5035,)</f>
        <v>0</v>
      </c>
      <c r="N5035">
        <f>IF(AND(Colin!$G5035=$B$2,Colin!$H5035=$C$3),Colin!$I5035,)</f>
        <v>0</v>
      </c>
      <c r="O5035">
        <f>IF(AND(Colin!$G5035=$B$2,Colin!$H5035&lt;=$C$3),Colin!$I5035,)</f>
        <v>0</v>
      </c>
      <c r="P5035">
        <f>IF(Colin!$G5035&lt;$B$2,Colin!$I5035,0)</f>
        <v>0</v>
      </c>
      <c r="Q5035">
        <f>IF(Colin!$G5035&lt;$B$1,Colin!$I5035,0)</f>
        <v>0</v>
      </c>
    </row>
    <row r="5036" spans="12:17" x14ac:dyDescent="0.25">
      <c r="L5036">
        <f>IF(AND(Colin!$G5036=$B$1,Colin!$H5036=$C$3),Colin!$I5036,)</f>
        <v>0</v>
      </c>
      <c r="M5036">
        <f>IF(AND(Colin!$G5036=$B$1,Colin!$H5036&lt;=$C$3),Colin!$I5036,)</f>
        <v>0</v>
      </c>
      <c r="N5036">
        <f>IF(AND(Colin!$G5036=$B$2,Colin!$H5036=$C$3),Colin!$I5036,)</f>
        <v>0</v>
      </c>
      <c r="O5036">
        <f>IF(AND(Colin!$G5036=$B$2,Colin!$H5036&lt;=$C$3),Colin!$I5036,)</f>
        <v>0</v>
      </c>
      <c r="P5036">
        <f>IF(Colin!$G5036&lt;$B$2,Colin!$I5036,0)</f>
        <v>0</v>
      </c>
      <c r="Q5036">
        <f>IF(Colin!$G5036&lt;$B$1,Colin!$I5036,0)</f>
        <v>0</v>
      </c>
    </row>
    <row r="5037" spans="12:17" x14ac:dyDescent="0.25">
      <c r="L5037">
        <f>IF(AND(Colin!$G5037=$B$1,Colin!$H5037=$C$3),Colin!$I5037,)</f>
        <v>0</v>
      </c>
      <c r="M5037">
        <f>IF(AND(Colin!$G5037=$B$1,Colin!$H5037&lt;=$C$3),Colin!$I5037,)</f>
        <v>0</v>
      </c>
      <c r="N5037">
        <f>IF(AND(Colin!$G5037=$B$2,Colin!$H5037=$C$3),Colin!$I5037,)</f>
        <v>0</v>
      </c>
      <c r="O5037">
        <f>IF(AND(Colin!$G5037=$B$2,Colin!$H5037&lt;=$C$3),Colin!$I5037,)</f>
        <v>0</v>
      </c>
      <c r="P5037">
        <f>IF(Colin!$G5037&lt;$B$2,Colin!$I5037,0)</f>
        <v>0</v>
      </c>
      <c r="Q5037">
        <f>IF(Colin!$G5037&lt;$B$1,Colin!$I5037,0)</f>
        <v>0</v>
      </c>
    </row>
    <row r="5038" spans="12:17" x14ac:dyDescent="0.25">
      <c r="L5038">
        <f>IF(AND(Colin!$G5038=$B$1,Colin!$H5038=$C$3),Colin!$I5038,)</f>
        <v>0</v>
      </c>
      <c r="M5038">
        <f>IF(AND(Colin!$G5038=$B$1,Colin!$H5038&lt;=$C$3),Colin!$I5038,)</f>
        <v>0</v>
      </c>
      <c r="N5038">
        <f>IF(AND(Colin!$G5038=$B$2,Colin!$H5038=$C$3),Colin!$I5038,)</f>
        <v>0</v>
      </c>
      <c r="O5038">
        <f>IF(AND(Colin!$G5038=$B$2,Colin!$H5038&lt;=$C$3),Colin!$I5038,)</f>
        <v>0</v>
      </c>
      <c r="P5038">
        <f>IF(Colin!$G5038&lt;$B$2,Colin!$I5038,0)</f>
        <v>0</v>
      </c>
      <c r="Q5038">
        <f>IF(Colin!$G5038&lt;$B$1,Colin!$I5038,0)</f>
        <v>0</v>
      </c>
    </row>
    <row r="5039" spans="12:17" x14ac:dyDescent="0.25">
      <c r="L5039">
        <f>IF(AND(Colin!$G5039=$B$1,Colin!$H5039=$C$3),Colin!$I5039,)</f>
        <v>0</v>
      </c>
      <c r="M5039">
        <f>IF(AND(Colin!$G5039=$B$1,Colin!$H5039&lt;=$C$3),Colin!$I5039,)</f>
        <v>0</v>
      </c>
      <c r="N5039">
        <f>IF(AND(Colin!$G5039=$B$2,Colin!$H5039=$C$3),Colin!$I5039,)</f>
        <v>0</v>
      </c>
      <c r="O5039">
        <f>IF(AND(Colin!$G5039=$B$2,Colin!$H5039&lt;=$C$3),Colin!$I5039,)</f>
        <v>0</v>
      </c>
      <c r="P5039">
        <f>IF(Colin!$G5039&lt;$B$2,Colin!$I5039,0)</f>
        <v>0</v>
      </c>
      <c r="Q5039">
        <f>IF(Colin!$G5039&lt;$B$1,Colin!$I5039,0)</f>
        <v>0</v>
      </c>
    </row>
    <row r="5040" spans="12:17" x14ac:dyDescent="0.25">
      <c r="L5040">
        <f>IF(AND(Colin!$G5040=$B$1,Colin!$H5040=$C$3),Colin!$I5040,)</f>
        <v>0</v>
      </c>
      <c r="M5040">
        <f>IF(AND(Colin!$G5040=$B$1,Colin!$H5040&lt;=$C$3),Colin!$I5040,)</f>
        <v>0</v>
      </c>
      <c r="N5040">
        <f>IF(AND(Colin!$G5040=$B$2,Colin!$H5040=$C$3),Colin!$I5040,)</f>
        <v>0</v>
      </c>
      <c r="O5040">
        <f>IF(AND(Colin!$G5040=$B$2,Colin!$H5040&lt;=$C$3),Colin!$I5040,)</f>
        <v>0</v>
      </c>
      <c r="P5040">
        <f>IF(Colin!$G5040&lt;$B$2,Colin!$I5040,0)</f>
        <v>0</v>
      </c>
      <c r="Q5040">
        <f>IF(Colin!$G5040&lt;$B$1,Colin!$I5040,0)</f>
        <v>0</v>
      </c>
    </row>
    <row r="5041" spans="12:17" x14ac:dyDescent="0.25">
      <c r="L5041">
        <f>IF(AND(Colin!$G5041=$B$1,Colin!$H5041=$C$3),Colin!$I5041,)</f>
        <v>0</v>
      </c>
      <c r="M5041">
        <f>IF(AND(Colin!$G5041=$B$1,Colin!$H5041&lt;=$C$3),Colin!$I5041,)</f>
        <v>0</v>
      </c>
      <c r="N5041">
        <f>IF(AND(Colin!$G5041=$B$2,Colin!$H5041=$C$3),Colin!$I5041,)</f>
        <v>0</v>
      </c>
      <c r="O5041">
        <f>IF(AND(Colin!$G5041=$B$2,Colin!$H5041&lt;=$C$3),Colin!$I5041,)</f>
        <v>0</v>
      </c>
      <c r="P5041">
        <f>IF(Colin!$G5041&lt;$B$2,Colin!$I5041,0)</f>
        <v>0</v>
      </c>
      <c r="Q5041">
        <f>IF(Colin!$G5041&lt;$B$1,Colin!$I5041,0)</f>
        <v>0</v>
      </c>
    </row>
    <row r="5042" spans="12:17" x14ac:dyDescent="0.25">
      <c r="L5042">
        <f>IF(AND(Colin!$G5042=$B$1,Colin!$H5042=$C$3),Colin!$I5042,)</f>
        <v>0</v>
      </c>
      <c r="M5042">
        <f>IF(AND(Colin!$G5042=$B$1,Colin!$H5042&lt;=$C$3),Colin!$I5042,)</f>
        <v>0</v>
      </c>
      <c r="N5042">
        <f>IF(AND(Colin!$G5042=$B$2,Colin!$H5042=$C$3),Colin!$I5042,)</f>
        <v>0</v>
      </c>
      <c r="O5042">
        <f>IF(AND(Colin!$G5042=$B$2,Colin!$H5042&lt;=$C$3),Colin!$I5042,)</f>
        <v>0</v>
      </c>
      <c r="P5042">
        <f>IF(Colin!$G5042&lt;$B$2,Colin!$I5042,0)</f>
        <v>0</v>
      </c>
      <c r="Q5042">
        <f>IF(Colin!$G5042&lt;$B$1,Colin!$I5042,0)</f>
        <v>0</v>
      </c>
    </row>
    <row r="5043" spans="12:17" x14ac:dyDescent="0.25">
      <c r="L5043">
        <f>IF(AND(Colin!$G5043=$B$1,Colin!$H5043=$C$3),Colin!$I5043,)</f>
        <v>0</v>
      </c>
      <c r="M5043">
        <f>IF(AND(Colin!$G5043=$B$1,Colin!$H5043&lt;=$C$3),Colin!$I5043,)</f>
        <v>0</v>
      </c>
      <c r="N5043">
        <f>IF(AND(Colin!$G5043=$B$2,Colin!$H5043=$C$3),Colin!$I5043,)</f>
        <v>0</v>
      </c>
      <c r="O5043">
        <f>IF(AND(Colin!$G5043=$B$2,Colin!$H5043&lt;=$C$3),Colin!$I5043,)</f>
        <v>0</v>
      </c>
      <c r="P5043">
        <f>IF(Colin!$G5043&lt;$B$2,Colin!$I5043,0)</f>
        <v>0</v>
      </c>
      <c r="Q5043">
        <f>IF(Colin!$G5043&lt;$B$1,Colin!$I5043,0)</f>
        <v>0</v>
      </c>
    </row>
    <row r="5044" spans="12:17" x14ac:dyDescent="0.25">
      <c r="L5044">
        <f>IF(AND(Colin!$G5044=$B$1,Colin!$H5044=$C$3),Colin!$I5044,)</f>
        <v>0</v>
      </c>
      <c r="M5044">
        <f>IF(AND(Colin!$G5044=$B$1,Colin!$H5044&lt;=$C$3),Colin!$I5044,)</f>
        <v>0</v>
      </c>
      <c r="N5044">
        <f>IF(AND(Colin!$G5044=$B$2,Colin!$H5044=$C$3),Colin!$I5044,)</f>
        <v>0</v>
      </c>
      <c r="O5044">
        <f>IF(AND(Colin!$G5044=$B$2,Colin!$H5044&lt;=$C$3),Colin!$I5044,)</f>
        <v>0</v>
      </c>
      <c r="P5044">
        <f>IF(Colin!$G5044&lt;$B$2,Colin!$I5044,0)</f>
        <v>0</v>
      </c>
      <c r="Q5044">
        <f>IF(Colin!$G5044&lt;$B$1,Colin!$I5044,0)</f>
        <v>0</v>
      </c>
    </row>
    <row r="5045" spans="12:17" x14ac:dyDescent="0.25">
      <c r="L5045">
        <f>IF(AND(Colin!$G5045=$B$1,Colin!$H5045=$C$3),Colin!$I5045,)</f>
        <v>0</v>
      </c>
      <c r="M5045">
        <f>IF(AND(Colin!$G5045=$B$1,Colin!$H5045&lt;=$C$3),Colin!$I5045,)</f>
        <v>0</v>
      </c>
      <c r="N5045">
        <f>IF(AND(Colin!$G5045=$B$2,Colin!$H5045=$C$3),Colin!$I5045,)</f>
        <v>0</v>
      </c>
      <c r="O5045">
        <f>IF(AND(Colin!$G5045=$B$2,Colin!$H5045&lt;=$C$3),Colin!$I5045,)</f>
        <v>0</v>
      </c>
      <c r="P5045">
        <f>IF(Colin!$G5045&lt;$B$2,Colin!$I5045,0)</f>
        <v>0</v>
      </c>
      <c r="Q5045">
        <f>IF(Colin!$G5045&lt;$B$1,Colin!$I5045,0)</f>
        <v>0</v>
      </c>
    </row>
    <row r="5046" spans="12:17" x14ac:dyDescent="0.25">
      <c r="L5046">
        <f>IF(AND(Colin!$G5046=$B$1,Colin!$H5046=$C$3),Colin!$I5046,)</f>
        <v>0</v>
      </c>
      <c r="M5046">
        <f>IF(AND(Colin!$G5046=$B$1,Colin!$H5046&lt;=$C$3),Colin!$I5046,)</f>
        <v>0</v>
      </c>
      <c r="N5046">
        <f>IF(AND(Colin!$G5046=$B$2,Colin!$H5046=$C$3),Colin!$I5046,)</f>
        <v>0</v>
      </c>
      <c r="O5046">
        <f>IF(AND(Colin!$G5046=$B$2,Colin!$H5046&lt;=$C$3),Colin!$I5046,)</f>
        <v>0</v>
      </c>
      <c r="P5046">
        <f>IF(Colin!$G5046&lt;$B$2,Colin!$I5046,0)</f>
        <v>0</v>
      </c>
      <c r="Q5046">
        <f>IF(Colin!$G5046&lt;$B$1,Colin!$I5046,0)</f>
        <v>0</v>
      </c>
    </row>
    <row r="5047" spans="12:17" x14ac:dyDescent="0.25">
      <c r="L5047">
        <f>IF(AND(Colin!$G5047=$B$1,Colin!$H5047=$C$3),Colin!$I5047,)</f>
        <v>0</v>
      </c>
      <c r="M5047">
        <f>IF(AND(Colin!$G5047=$B$1,Colin!$H5047&lt;=$C$3),Colin!$I5047,)</f>
        <v>0</v>
      </c>
      <c r="N5047">
        <f>IF(AND(Colin!$G5047=$B$2,Colin!$H5047=$C$3),Colin!$I5047,)</f>
        <v>0</v>
      </c>
      <c r="O5047">
        <f>IF(AND(Colin!$G5047=$B$2,Colin!$H5047&lt;=$C$3),Colin!$I5047,)</f>
        <v>0</v>
      </c>
      <c r="P5047">
        <f>IF(Colin!$G5047&lt;$B$2,Colin!$I5047,0)</f>
        <v>0</v>
      </c>
      <c r="Q5047">
        <f>IF(Colin!$G5047&lt;$B$1,Colin!$I5047,0)</f>
        <v>0</v>
      </c>
    </row>
    <row r="5048" spans="12:17" x14ac:dyDescent="0.25">
      <c r="L5048">
        <f>IF(AND(Colin!$G5048=$B$1,Colin!$H5048=$C$3),Colin!$I5048,)</f>
        <v>0</v>
      </c>
      <c r="M5048">
        <f>IF(AND(Colin!$G5048=$B$1,Colin!$H5048&lt;=$C$3),Colin!$I5048,)</f>
        <v>0</v>
      </c>
      <c r="N5048">
        <f>IF(AND(Colin!$G5048=$B$2,Colin!$H5048=$C$3),Colin!$I5048,)</f>
        <v>0</v>
      </c>
      <c r="O5048">
        <f>IF(AND(Colin!$G5048=$B$2,Colin!$H5048&lt;=$C$3),Colin!$I5048,)</f>
        <v>0</v>
      </c>
      <c r="P5048">
        <f>IF(Colin!$G5048&lt;$B$2,Colin!$I5048,0)</f>
        <v>0</v>
      </c>
      <c r="Q5048">
        <f>IF(Colin!$G5048&lt;$B$1,Colin!$I5048,0)</f>
        <v>0</v>
      </c>
    </row>
    <row r="5049" spans="12:17" x14ac:dyDescent="0.25">
      <c r="L5049">
        <f>IF(AND(Colin!$G5049=$B$1,Colin!$H5049=$C$3),Colin!$I5049,)</f>
        <v>0</v>
      </c>
      <c r="M5049">
        <f>IF(AND(Colin!$G5049=$B$1,Colin!$H5049&lt;=$C$3),Colin!$I5049,)</f>
        <v>0</v>
      </c>
      <c r="N5049">
        <f>IF(AND(Colin!$G5049=$B$2,Colin!$H5049=$C$3),Colin!$I5049,)</f>
        <v>0</v>
      </c>
      <c r="O5049">
        <f>IF(AND(Colin!$G5049=$B$2,Colin!$H5049&lt;=$C$3),Colin!$I5049,)</f>
        <v>0</v>
      </c>
      <c r="P5049">
        <f>IF(Colin!$G5049&lt;$B$2,Colin!$I5049,0)</f>
        <v>0</v>
      </c>
      <c r="Q5049">
        <f>IF(Colin!$G5049&lt;$B$1,Colin!$I5049,0)</f>
        <v>0</v>
      </c>
    </row>
    <row r="5050" spans="12:17" x14ac:dyDescent="0.25">
      <c r="L5050">
        <f>IF(AND(Colin!$G5050=$B$1,Colin!$H5050=$C$3),Colin!$I5050,)</f>
        <v>0</v>
      </c>
      <c r="M5050">
        <f>IF(AND(Colin!$G5050=$B$1,Colin!$H5050&lt;=$C$3),Colin!$I5050,)</f>
        <v>0</v>
      </c>
      <c r="N5050">
        <f>IF(AND(Colin!$G5050=$B$2,Colin!$H5050=$C$3),Colin!$I5050,)</f>
        <v>0</v>
      </c>
      <c r="O5050">
        <f>IF(AND(Colin!$G5050=$B$2,Colin!$H5050&lt;=$C$3),Colin!$I5050,)</f>
        <v>0</v>
      </c>
      <c r="P5050">
        <f>IF(Colin!$G5050&lt;$B$2,Colin!$I5050,0)</f>
        <v>0</v>
      </c>
      <c r="Q5050">
        <f>IF(Colin!$G5050&lt;$B$1,Colin!$I5050,0)</f>
        <v>0</v>
      </c>
    </row>
    <row r="5051" spans="12:17" x14ac:dyDescent="0.25">
      <c r="L5051">
        <f>IF(AND(Colin!$G5051=$B$1,Colin!$H5051=$C$3),Colin!$I5051,)</f>
        <v>0</v>
      </c>
      <c r="M5051">
        <f>IF(AND(Colin!$G5051=$B$1,Colin!$H5051&lt;=$C$3),Colin!$I5051,)</f>
        <v>0</v>
      </c>
      <c r="N5051">
        <f>IF(AND(Colin!$G5051=$B$2,Colin!$H5051=$C$3),Colin!$I5051,)</f>
        <v>0</v>
      </c>
      <c r="O5051">
        <f>IF(AND(Colin!$G5051=$B$2,Colin!$H5051&lt;=$C$3),Colin!$I5051,)</f>
        <v>0</v>
      </c>
      <c r="P5051">
        <f>IF(Colin!$G5051&lt;$B$2,Colin!$I5051,0)</f>
        <v>0</v>
      </c>
      <c r="Q5051">
        <f>IF(Colin!$G5051&lt;$B$1,Colin!$I5051,0)</f>
        <v>0</v>
      </c>
    </row>
    <row r="5052" spans="12:17" x14ac:dyDescent="0.25">
      <c r="L5052">
        <f>IF(AND(Colin!$G5052=$B$1,Colin!$H5052=$C$3),Colin!$I5052,)</f>
        <v>0</v>
      </c>
      <c r="M5052">
        <f>IF(AND(Colin!$G5052=$B$1,Colin!$H5052&lt;=$C$3),Colin!$I5052,)</f>
        <v>0</v>
      </c>
      <c r="N5052">
        <f>IF(AND(Colin!$G5052=$B$2,Colin!$H5052=$C$3),Colin!$I5052,)</f>
        <v>0</v>
      </c>
      <c r="O5052">
        <f>IF(AND(Colin!$G5052=$B$2,Colin!$H5052&lt;=$C$3),Colin!$I5052,)</f>
        <v>0</v>
      </c>
      <c r="P5052">
        <f>IF(Colin!$G5052&lt;$B$2,Colin!$I5052,0)</f>
        <v>0</v>
      </c>
      <c r="Q5052">
        <f>IF(Colin!$G5052&lt;$B$1,Colin!$I5052,0)</f>
        <v>0</v>
      </c>
    </row>
    <row r="5053" spans="12:17" x14ac:dyDescent="0.25">
      <c r="L5053">
        <f>IF(AND(Colin!$G5053=$B$1,Colin!$H5053=$C$3),Colin!$I5053,)</f>
        <v>0</v>
      </c>
      <c r="M5053">
        <f>IF(AND(Colin!$G5053=$B$1,Colin!$H5053&lt;=$C$3),Colin!$I5053,)</f>
        <v>0</v>
      </c>
      <c r="N5053">
        <f>IF(AND(Colin!$G5053=$B$2,Colin!$H5053=$C$3),Colin!$I5053,)</f>
        <v>0</v>
      </c>
      <c r="O5053">
        <f>IF(AND(Colin!$G5053=$B$2,Colin!$H5053&lt;=$C$3),Colin!$I5053,)</f>
        <v>0</v>
      </c>
      <c r="P5053">
        <f>IF(Colin!$G5053&lt;$B$2,Colin!$I5053,0)</f>
        <v>0</v>
      </c>
      <c r="Q5053">
        <f>IF(Colin!$G5053&lt;$B$1,Colin!$I5053,0)</f>
        <v>0</v>
      </c>
    </row>
    <row r="5054" spans="12:17" x14ac:dyDescent="0.25">
      <c r="L5054">
        <f>IF(AND(Colin!$G5054=$B$1,Colin!$H5054=$C$3),Colin!$I5054,)</f>
        <v>0</v>
      </c>
      <c r="M5054">
        <f>IF(AND(Colin!$G5054=$B$1,Colin!$H5054&lt;=$C$3),Colin!$I5054,)</f>
        <v>0</v>
      </c>
      <c r="N5054">
        <f>IF(AND(Colin!$G5054=$B$2,Colin!$H5054=$C$3),Colin!$I5054,)</f>
        <v>0</v>
      </c>
      <c r="O5054">
        <f>IF(AND(Colin!$G5054=$B$2,Colin!$H5054&lt;=$C$3),Colin!$I5054,)</f>
        <v>0</v>
      </c>
      <c r="P5054">
        <f>IF(Colin!$G5054&lt;$B$2,Colin!$I5054,0)</f>
        <v>0</v>
      </c>
      <c r="Q5054">
        <f>IF(Colin!$G5054&lt;$B$1,Colin!$I5054,0)</f>
        <v>0</v>
      </c>
    </row>
    <row r="5055" spans="12:17" x14ac:dyDescent="0.25">
      <c r="L5055">
        <f>IF(AND(Colin!$G5055=$B$1,Colin!$H5055=$C$3),Colin!$I5055,)</f>
        <v>0</v>
      </c>
      <c r="M5055">
        <f>IF(AND(Colin!$G5055=$B$1,Colin!$H5055&lt;=$C$3),Colin!$I5055,)</f>
        <v>0</v>
      </c>
      <c r="N5055">
        <f>IF(AND(Colin!$G5055=$B$2,Colin!$H5055=$C$3),Colin!$I5055,)</f>
        <v>0</v>
      </c>
      <c r="O5055">
        <f>IF(AND(Colin!$G5055=$B$2,Colin!$H5055&lt;=$C$3),Colin!$I5055,)</f>
        <v>0</v>
      </c>
      <c r="P5055">
        <f>IF(Colin!$G5055&lt;$B$2,Colin!$I5055,0)</f>
        <v>0</v>
      </c>
      <c r="Q5055">
        <f>IF(Colin!$G5055&lt;$B$1,Colin!$I5055,0)</f>
        <v>0</v>
      </c>
    </row>
    <row r="5056" spans="12:17" x14ac:dyDescent="0.25">
      <c r="L5056">
        <f>IF(AND(Colin!$G5056=$B$1,Colin!$H5056=$C$3),Colin!$I5056,)</f>
        <v>0</v>
      </c>
      <c r="M5056">
        <f>IF(AND(Colin!$G5056=$B$1,Colin!$H5056&lt;=$C$3),Colin!$I5056,)</f>
        <v>0</v>
      </c>
      <c r="N5056">
        <f>IF(AND(Colin!$G5056=$B$2,Colin!$H5056=$C$3),Colin!$I5056,)</f>
        <v>0</v>
      </c>
      <c r="O5056">
        <f>IF(AND(Colin!$G5056=$B$2,Colin!$H5056&lt;=$C$3),Colin!$I5056,)</f>
        <v>0</v>
      </c>
      <c r="P5056">
        <f>IF(Colin!$G5056&lt;$B$2,Colin!$I5056,0)</f>
        <v>0</v>
      </c>
      <c r="Q5056">
        <f>IF(Colin!$G5056&lt;$B$1,Colin!$I5056,0)</f>
        <v>0</v>
      </c>
    </row>
    <row r="5057" spans="12:17" x14ac:dyDescent="0.25">
      <c r="L5057">
        <f>IF(AND(Colin!$G5057=$B$1,Colin!$H5057=$C$3),Colin!$I5057,)</f>
        <v>0</v>
      </c>
      <c r="M5057">
        <f>IF(AND(Colin!$G5057=$B$1,Colin!$H5057&lt;=$C$3),Colin!$I5057,)</f>
        <v>0</v>
      </c>
      <c r="N5057">
        <f>IF(AND(Colin!$G5057=$B$2,Colin!$H5057=$C$3),Colin!$I5057,)</f>
        <v>0</v>
      </c>
      <c r="O5057">
        <f>IF(AND(Colin!$G5057=$B$2,Colin!$H5057&lt;=$C$3),Colin!$I5057,)</f>
        <v>0</v>
      </c>
      <c r="P5057">
        <f>IF(Colin!$G5057&lt;$B$2,Colin!$I5057,0)</f>
        <v>0</v>
      </c>
      <c r="Q5057">
        <f>IF(Colin!$G5057&lt;$B$1,Colin!$I5057,0)</f>
        <v>0</v>
      </c>
    </row>
    <row r="5058" spans="12:17" x14ac:dyDescent="0.25">
      <c r="L5058">
        <f>IF(AND(Colin!$G5058=$B$1,Colin!$H5058=$C$3),Colin!$I5058,)</f>
        <v>0</v>
      </c>
      <c r="M5058">
        <f>IF(AND(Colin!$G5058=$B$1,Colin!$H5058&lt;=$C$3),Colin!$I5058,)</f>
        <v>0</v>
      </c>
      <c r="N5058">
        <f>IF(AND(Colin!$G5058=$B$2,Colin!$H5058=$C$3),Colin!$I5058,)</f>
        <v>0</v>
      </c>
      <c r="O5058">
        <f>IF(AND(Colin!$G5058=$B$2,Colin!$H5058&lt;=$C$3),Colin!$I5058,)</f>
        <v>0</v>
      </c>
      <c r="P5058">
        <f>IF(Colin!$G5058&lt;$B$2,Colin!$I5058,0)</f>
        <v>0</v>
      </c>
      <c r="Q5058">
        <f>IF(Colin!$G5058&lt;$B$1,Colin!$I5058,0)</f>
        <v>0</v>
      </c>
    </row>
    <row r="5059" spans="12:17" x14ac:dyDescent="0.25">
      <c r="L5059">
        <f>IF(AND(Colin!$G5059=$B$1,Colin!$H5059=$C$3),Colin!$I5059,)</f>
        <v>0</v>
      </c>
      <c r="M5059">
        <f>IF(AND(Colin!$G5059=$B$1,Colin!$H5059&lt;=$C$3),Colin!$I5059,)</f>
        <v>0</v>
      </c>
      <c r="N5059">
        <f>IF(AND(Colin!$G5059=$B$2,Colin!$H5059=$C$3),Colin!$I5059,)</f>
        <v>0</v>
      </c>
      <c r="O5059">
        <f>IF(AND(Colin!$G5059=$B$2,Colin!$H5059&lt;=$C$3),Colin!$I5059,)</f>
        <v>0</v>
      </c>
      <c r="P5059">
        <f>IF(Colin!$G5059&lt;$B$2,Colin!$I5059,0)</f>
        <v>0</v>
      </c>
      <c r="Q5059">
        <f>IF(Colin!$G5059&lt;$B$1,Colin!$I5059,0)</f>
        <v>0</v>
      </c>
    </row>
    <row r="5060" spans="12:17" x14ac:dyDescent="0.25">
      <c r="L5060">
        <f>IF(AND(Colin!$G5060=$B$1,Colin!$H5060=$C$3),Colin!$I5060,)</f>
        <v>0</v>
      </c>
      <c r="M5060">
        <f>IF(AND(Colin!$G5060=$B$1,Colin!$H5060&lt;=$C$3),Colin!$I5060,)</f>
        <v>0</v>
      </c>
      <c r="N5060">
        <f>IF(AND(Colin!$G5060=$B$2,Colin!$H5060=$C$3),Colin!$I5060,)</f>
        <v>0</v>
      </c>
      <c r="O5060">
        <f>IF(AND(Colin!$G5060=$B$2,Colin!$H5060&lt;=$C$3),Colin!$I5060,)</f>
        <v>0</v>
      </c>
      <c r="P5060">
        <f>IF(Colin!$G5060&lt;$B$2,Colin!$I5060,0)</f>
        <v>0</v>
      </c>
      <c r="Q5060">
        <f>IF(Colin!$G5060&lt;$B$1,Colin!$I5060,0)</f>
        <v>0</v>
      </c>
    </row>
    <row r="5061" spans="12:17" x14ac:dyDescent="0.25">
      <c r="L5061">
        <f>IF(AND(Colin!$G5061=$B$1,Colin!$H5061=$C$3),Colin!$I5061,)</f>
        <v>0</v>
      </c>
      <c r="M5061">
        <f>IF(AND(Colin!$G5061=$B$1,Colin!$H5061&lt;=$C$3),Colin!$I5061,)</f>
        <v>0</v>
      </c>
      <c r="N5061">
        <f>IF(AND(Colin!$G5061=$B$2,Colin!$H5061=$C$3),Colin!$I5061,)</f>
        <v>0</v>
      </c>
      <c r="O5061">
        <f>IF(AND(Colin!$G5061=$B$2,Colin!$H5061&lt;=$C$3),Colin!$I5061,)</f>
        <v>0</v>
      </c>
      <c r="P5061">
        <f>IF(Colin!$G5061&lt;$B$2,Colin!$I5061,0)</f>
        <v>0</v>
      </c>
      <c r="Q5061">
        <f>IF(Colin!$G5061&lt;$B$1,Colin!$I5061,0)</f>
        <v>0</v>
      </c>
    </row>
    <row r="5062" spans="12:17" x14ac:dyDescent="0.25">
      <c r="L5062">
        <f>IF(AND(Colin!$G5062=$B$1,Colin!$H5062=$C$3),Colin!$I5062,)</f>
        <v>0</v>
      </c>
      <c r="M5062">
        <f>IF(AND(Colin!$G5062=$B$1,Colin!$H5062&lt;=$C$3),Colin!$I5062,)</f>
        <v>0</v>
      </c>
      <c r="N5062">
        <f>IF(AND(Colin!$G5062=$B$2,Colin!$H5062=$C$3),Colin!$I5062,)</f>
        <v>0</v>
      </c>
      <c r="O5062">
        <f>IF(AND(Colin!$G5062=$B$2,Colin!$H5062&lt;=$C$3),Colin!$I5062,)</f>
        <v>0</v>
      </c>
      <c r="P5062">
        <f>IF(Colin!$G5062&lt;$B$2,Colin!$I5062,0)</f>
        <v>0</v>
      </c>
      <c r="Q5062">
        <f>IF(Colin!$G5062&lt;$B$1,Colin!$I5062,0)</f>
        <v>0</v>
      </c>
    </row>
    <row r="5063" spans="12:17" x14ac:dyDescent="0.25">
      <c r="L5063">
        <f>IF(AND(Colin!$G5063=$B$1,Colin!$H5063=$C$3),Colin!$I5063,)</f>
        <v>0</v>
      </c>
      <c r="M5063">
        <f>IF(AND(Colin!$G5063=$B$1,Colin!$H5063&lt;=$C$3),Colin!$I5063,)</f>
        <v>0</v>
      </c>
      <c r="N5063">
        <f>IF(AND(Colin!$G5063=$B$2,Colin!$H5063=$C$3),Colin!$I5063,)</f>
        <v>0</v>
      </c>
      <c r="O5063">
        <f>IF(AND(Colin!$G5063=$B$2,Colin!$H5063&lt;=$C$3),Colin!$I5063,)</f>
        <v>0</v>
      </c>
      <c r="P5063">
        <f>IF(Colin!$G5063&lt;$B$2,Colin!$I5063,0)</f>
        <v>0</v>
      </c>
      <c r="Q5063">
        <f>IF(Colin!$G5063&lt;$B$1,Colin!$I5063,0)</f>
        <v>0</v>
      </c>
    </row>
    <row r="5064" spans="12:17" x14ac:dyDescent="0.25">
      <c r="L5064">
        <f>IF(AND(Colin!$G5064=$B$1,Colin!$H5064=$C$3),Colin!$I5064,)</f>
        <v>0</v>
      </c>
      <c r="M5064">
        <f>IF(AND(Colin!$G5064=$B$1,Colin!$H5064&lt;=$C$3),Colin!$I5064,)</f>
        <v>0</v>
      </c>
      <c r="N5064">
        <f>IF(AND(Colin!$G5064=$B$2,Colin!$H5064=$C$3),Colin!$I5064,)</f>
        <v>0</v>
      </c>
      <c r="O5064">
        <f>IF(AND(Colin!$G5064=$B$2,Colin!$H5064&lt;=$C$3),Colin!$I5064,)</f>
        <v>0</v>
      </c>
      <c r="P5064">
        <f>IF(Colin!$G5064&lt;$B$2,Colin!$I5064,0)</f>
        <v>0</v>
      </c>
      <c r="Q5064">
        <f>IF(Colin!$G5064&lt;$B$1,Colin!$I5064,0)</f>
        <v>0</v>
      </c>
    </row>
    <row r="5065" spans="12:17" x14ac:dyDescent="0.25">
      <c r="L5065">
        <f>IF(AND(Colin!$G5065=$B$1,Colin!$H5065=$C$3),Colin!$I5065,)</f>
        <v>0</v>
      </c>
      <c r="M5065">
        <f>IF(AND(Colin!$G5065=$B$1,Colin!$H5065&lt;=$C$3),Colin!$I5065,)</f>
        <v>0</v>
      </c>
      <c r="N5065">
        <f>IF(AND(Colin!$G5065=$B$2,Colin!$H5065=$C$3),Colin!$I5065,)</f>
        <v>0</v>
      </c>
      <c r="O5065">
        <f>IF(AND(Colin!$G5065=$B$2,Colin!$H5065&lt;=$C$3),Colin!$I5065,)</f>
        <v>0</v>
      </c>
      <c r="P5065">
        <f>IF(Colin!$G5065&lt;$B$2,Colin!$I5065,0)</f>
        <v>0</v>
      </c>
      <c r="Q5065">
        <f>IF(Colin!$G5065&lt;$B$1,Colin!$I5065,0)</f>
        <v>0</v>
      </c>
    </row>
    <row r="5066" spans="12:17" x14ac:dyDescent="0.25">
      <c r="L5066">
        <f>IF(AND(Colin!$G5066=$B$1,Colin!$H5066=$C$3),Colin!$I5066,)</f>
        <v>0</v>
      </c>
      <c r="M5066">
        <f>IF(AND(Colin!$G5066=$B$1,Colin!$H5066&lt;=$C$3),Colin!$I5066,)</f>
        <v>0</v>
      </c>
      <c r="N5066">
        <f>IF(AND(Colin!$G5066=$B$2,Colin!$H5066=$C$3),Colin!$I5066,)</f>
        <v>0</v>
      </c>
      <c r="O5066">
        <f>IF(AND(Colin!$G5066=$B$2,Colin!$H5066&lt;=$C$3),Colin!$I5066,)</f>
        <v>0</v>
      </c>
      <c r="P5066">
        <f>IF(Colin!$G5066&lt;$B$2,Colin!$I5066,0)</f>
        <v>0</v>
      </c>
      <c r="Q5066">
        <f>IF(Colin!$G5066&lt;$B$1,Colin!$I5066,0)</f>
        <v>0</v>
      </c>
    </row>
    <row r="5067" spans="12:17" x14ac:dyDescent="0.25">
      <c r="L5067">
        <f>IF(AND(Colin!$G5067=$B$1,Colin!$H5067=$C$3),Colin!$I5067,)</f>
        <v>0</v>
      </c>
      <c r="M5067">
        <f>IF(AND(Colin!$G5067=$B$1,Colin!$H5067&lt;=$C$3),Colin!$I5067,)</f>
        <v>0</v>
      </c>
      <c r="N5067">
        <f>IF(AND(Colin!$G5067=$B$2,Colin!$H5067=$C$3),Colin!$I5067,)</f>
        <v>0</v>
      </c>
      <c r="O5067">
        <f>IF(AND(Colin!$G5067=$B$2,Colin!$H5067&lt;=$C$3),Colin!$I5067,)</f>
        <v>0</v>
      </c>
      <c r="P5067">
        <f>IF(Colin!$G5067&lt;$B$2,Colin!$I5067,0)</f>
        <v>0</v>
      </c>
      <c r="Q5067">
        <f>IF(Colin!$G5067&lt;$B$1,Colin!$I5067,0)</f>
        <v>0</v>
      </c>
    </row>
    <row r="5068" spans="12:17" x14ac:dyDescent="0.25">
      <c r="L5068">
        <f>IF(AND(Colin!$G5068=$B$1,Colin!$H5068=$C$3),Colin!$I5068,)</f>
        <v>0</v>
      </c>
      <c r="M5068">
        <f>IF(AND(Colin!$G5068=$B$1,Colin!$H5068&lt;=$C$3),Colin!$I5068,)</f>
        <v>0</v>
      </c>
      <c r="N5068">
        <f>IF(AND(Colin!$G5068=$B$2,Colin!$H5068=$C$3),Colin!$I5068,)</f>
        <v>0</v>
      </c>
      <c r="O5068">
        <f>IF(AND(Colin!$G5068=$B$2,Colin!$H5068&lt;=$C$3),Colin!$I5068,)</f>
        <v>0</v>
      </c>
      <c r="P5068">
        <f>IF(Colin!$G5068&lt;$B$2,Colin!$I5068,0)</f>
        <v>0</v>
      </c>
      <c r="Q5068">
        <f>IF(Colin!$G5068&lt;$B$1,Colin!$I5068,0)</f>
        <v>0</v>
      </c>
    </row>
    <row r="5069" spans="12:17" x14ac:dyDescent="0.25">
      <c r="L5069">
        <f>IF(AND(Colin!$G5069=$B$1,Colin!$H5069=$C$3),Colin!$I5069,)</f>
        <v>0</v>
      </c>
      <c r="M5069">
        <f>IF(AND(Colin!$G5069=$B$1,Colin!$H5069&lt;=$C$3),Colin!$I5069,)</f>
        <v>0</v>
      </c>
      <c r="N5069">
        <f>IF(AND(Colin!$G5069=$B$2,Colin!$H5069=$C$3),Colin!$I5069,)</f>
        <v>0</v>
      </c>
      <c r="O5069">
        <f>IF(AND(Colin!$G5069=$B$2,Colin!$H5069&lt;=$C$3),Colin!$I5069,)</f>
        <v>0</v>
      </c>
      <c r="P5069">
        <f>IF(Colin!$G5069&lt;$B$2,Colin!$I5069,0)</f>
        <v>0</v>
      </c>
      <c r="Q5069">
        <f>IF(Colin!$G5069&lt;$B$1,Colin!$I5069,0)</f>
        <v>0</v>
      </c>
    </row>
    <row r="5070" spans="12:17" x14ac:dyDescent="0.25">
      <c r="L5070">
        <f>IF(AND(Colin!$G5070=$B$1,Colin!$H5070=$C$3),Colin!$I5070,)</f>
        <v>0</v>
      </c>
      <c r="M5070">
        <f>IF(AND(Colin!$G5070=$B$1,Colin!$H5070&lt;=$C$3),Colin!$I5070,)</f>
        <v>0</v>
      </c>
      <c r="N5070">
        <f>IF(AND(Colin!$G5070=$B$2,Colin!$H5070=$C$3),Colin!$I5070,)</f>
        <v>0</v>
      </c>
      <c r="O5070">
        <f>IF(AND(Colin!$G5070=$B$2,Colin!$H5070&lt;=$C$3),Colin!$I5070,)</f>
        <v>0</v>
      </c>
      <c r="P5070">
        <f>IF(Colin!$G5070&lt;$B$2,Colin!$I5070,0)</f>
        <v>0</v>
      </c>
      <c r="Q5070">
        <f>IF(Colin!$G5070&lt;$B$1,Colin!$I5070,0)</f>
        <v>0</v>
      </c>
    </row>
    <row r="5071" spans="12:17" x14ac:dyDescent="0.25">
      <c r="L5071">
        <f>IF(AND(Colin!$G5071=$B$1,Colin!$H5071=$C$3),Colin!$I5071,)</f>
        <v>0</v>
      </c>
      <c r="M5071">
        <f>IF(AND(Colin!$G5071=$B$1,Colin!$H5071&lt;=$C$3),Colin!$I5071,)</f>
        <v>0</v>
      </c>
      <c r="N5071">
        <f>IF(AND(Colin!$G5071=$B$2,Colin!$H5071=$C$3),Colin!$I5071,)</f>
        <v>0</v>
      </c>
      <c r="O5071">
        <f>IF(AND(Colin!$G5071=$B$2,Colin!$H5071&lt;=$C$3),Colin!$I5071,)</f>
        <v>0</v>
      </c>
      <c r="P5071">
        <f>IF(Colin!$G5071&lt;$B$2,Colin!$I5071,0)</f>
        <v>0</v>
      </c>
      <c r="Q5071">
        <f>IF(Colin!$G5071&lt;$B$1,Colin!$I5071,0)</f>
        <v>0</v>
      </c>
    </row>
    <row r="5072" spans="12:17" x14ac:dyDescent="0.25">
      <c r="L5072">
        <f>IF(AND(Colin!$G5072=$B$1,Colin!$H5072=$C$3),Colin!$I5072,)</f>
        <v>0</v>
      </c>
      <c r="M5072">
        <f>IF(AND(Colin!$G5072=$B$1,Colin!$H5072&lt;=$C$3),Colin!$I5072,)</f>
        <v>0</v>
      </c>
      <c r="N5072">
        <f>IF(AND(Colin!$G5072=$B$2,Colin!$H5072=$C$3),Colin!$I5072,)</f>
        <v>0</v>
      </c>
      <c r="O5072">
        <f>IF(AND(Colin!$G5072=$B$2,Colin!$H5072&lt;=$C$3),Colin!$I5072,)</f>
        <v>0</v>
      </c>
      <c r="P5072">
        <f>IF(Colin!$G5072&lt;$B$2,Colin!$I5072,0)</f>
        <v>0</v>
      </c>
      <c r="Q5072">
        <f>IF(Colin!$G5072&lt;$B$1,Colin!$I5072,0)</f>
        <v>0</v>
      </c>
    </row>
    <row r="5073" spans="12:17" x14ac:dyDescent="0.25">
      <c r="L5073">
        <f>IF(AND(Colin!$G5073=$B$1,Colin!$H5073=$C$3),Colin!$I5073,)</f>
        <v>0</v>
      </c>
      <c r="M5073">
        <f>IF(AND(Colin!$G5073=$B$1,Colin!$H5073&lt;=$C$3),Colin!$I5073,)</f>
        <v>0</v>
      </c>
      <c r="N5073">
        <f>IF(AND(Colin!$G5073=$B$2,Colin!$H5073=$C$3),Colin!$I5073,)</f>
        <v>0</v>
      </c>
      <c r="O5073">
        <f>IF(AND(Colin!$G5073=$B$2,Colin!$H5073&lt;=$C$3),Colin!$I5073,)</f>
        <v>0</v>
      </c>
      <c r="P5073">
        <f>IF(Colin!$G5073&lt;$B$2,Colin!$I5073,0)</f>
        <v>0</v>
      </c>
      <c r="Q5073">
        <f>IF(Colin!$G5073&lt;$B$1,Colin!$I5073,0)</f>
        <v>0</v>
      </c>
    </row>
    <row r="5074" spans="12:17" x14ac:dyDescent="0.25">
      <c r="L5074">
        <f>IF(AND(Colin!$G5074=$B$1,Colin!$H5074=$C$3),Colin!$I5074,)</f>
        <v>0</v>
      </c>
      <c r="M5074">
        <f>IF(AND(Colin!$G5074=$B$1,Colin!$H5074&lt;=$C$3),Colin!$I5074,)</f>
        <v>0</v>
      </c>
      <c r="N5074">
        <f>IF(AND(Colin!$G5074=$B$2,Colin!$H5074=$C$3),Colin!$I5074,)</f>
        <v>0</v>
      </c>
      <c r="O5074">
        <f>IF(AND(Colin!$G5074=$B$2,Colin!$H5074&lt;=$C$3),Colin!$I5074,)</f>
        <v>0</v>
      </c>
      <c r="P5074">
        <f>IF(Colin!$G5074&lt;$B$2,Colin!$I5074,0)</f>
        <v>0</v>
      </c>
      <c r="Q5074">
        <f>IF(Colin!$G5074&lt;$B$1,Colin!$I5074,0)</f>
        <v>0</v>
      </c>
    </row>
    <row r="5075" spans="12:17" x14ac:dyDescent="0.25">
      <c r="L5075">
        <f>IF(AND(Colin!$G5075=$B$1,Colin!$H5075=$C$3),Colin!$I5075,)</f>
        <v>0</v>
      </c>
      <c r="M5075">
        <f>IF(AND(Colin!$G5075=$B$1,Colin!$H5075&lt;=$C$3),Colin!$I5075,)</f>
        <v>0</v>
      </c>
      <c r="N5075">
        <f>IF(AND(Colin!$G5075=$B$2,Colin!$H5075=$C$3),Colin!$I5075,)</f>
        <v>0</v>
      </c>
      <c r="O5075">
        <f>IF(AND(Colin!$G5075=$B$2,Colin!$H5075&lt;=$C$3),Colin!$I5075,)</f>
        <v>0</v>
      </c>
      <c r="P5075">
        <f>IF(Colin!$G5075&lt;$B$2,Colin!$I5075,0)</f>
        <v>0</v>
      </c>
      <c r="Q5075">
        <f>IF(Colin!$G5075&lt;$B$1,Colin!$I5075,0)</f>
        <v>0</v>
      </c>
    </row>
    <row r="5076" spans="12:17" x14ac:dyDescent="0.25">
      <c r="L5076">
        <f>IF(AND(Colin!$G5076=$B$1,Colin!$H5076=$C$3),Colin!$I5076,)</f>
        <v>0</v>
      </c>
      <c r="M5076">
        <f>IF(AND(Colin!$G5076=$B$1,Colin!$H5076&lt;=$C$3),Colin!$I5076,)</f>
        <v>0</v>
      </c>
      <c r="N5076">
        <f>IF(AND(Colin!$G5076=$B$2,Colin!$H5076=$C$3),Colin!$I5076,)</f>
        <v>0</v>
      </c>
      <c r="O5076">
        <f>IF(AND(Colin!$G5076=$B$2,Colin!$H5076&lt;=$C$3),Colin!$I5076,)</f>
        <v>0</v>
      </c>
      <c r="P5076">
        <f>IF(Colin!$G5076&lt;$B$2,Colin!$I5076,0)</f>
        <v>0</v>
      </c>
      <c r="Q5076">
        <f>IF(Colin!$G5076&lt;$B$1,Colin!$I5076,0)</f>
        <v>0</v>
      </c>
    </row>
    <row r="5077" spans="12:17" x14ac:dyDescent="0.25">
      <c r="L5077">
        <f>IF(AND(Colin!$G5077=$B$1,Colin!$H5077=$C$3),Colin!$I5077,)</f>
        <v>0</v>
      </c>
      <c r="M5077">
        <f>IF(AND(Colin!$G5077=$B$1,Colin!$H5077&lt;=$C$3),Colin!$I5077,)</f>
        <v>0</v>
      </c>
      <c r="N5077">
        <f>IF(AND(Colin!$G5077=$B$2,Colin!$H5077=$C$3),Colin!$I5077,)</f>
        <v>0</v>
      </c>
      <c r="O5077">
        <f>IF(AND(Colin!$G5077=$B$2,Colin!$H5077&lt;=$C$3),Colin!$I5077,)</f>
        <v>0</v>
      </c>
      <c r="P5077">
        <f>IF(Colin!$G5077&lt;$B$2,Colin!$I5077,0)</f>
        <v>0</v>
      </c>
      <c r="Q5077">
        <f>IF(Colin!$G5077&lt;$B$1,Colin!$I5077,0)</f>
        <v>0</v>
      </c>
    </row>
    <row r="5078" spans="12:17" x14ac:dyDescent="0.25">
      <c r="L5078">
        <f>IF(AND(Colin!$G5078=$B$1,Colin!$H5078=$C$3),Colin!$I5078,)</f>
        <v>0</v>
      </c>
      <c r="M5078">
        <f>IF(AND(Colin!$G5078=$B$1,Colin!$H5078&lt;=$C$3),Colin!$I5078,)</f>
        <v>0</v>
      </c>
      <c r="N5078">
        <f>IF(AND(Colin!$G5078=$B$2,Colin!$H5078=$C$3),Colin!$I5078,)</f>
        <v>0</v>
      </c>
      <c r="O5078">
        <f>IF(AND(Colin!$G5078=$B$2,Colin!$H5078&lt;=$C$3),Colin!$I5078,)</f>
        <v>0</v>
      </c>
      <c r="P5078">
        <f>IF(Colin!$G5078&lt;$B$2,Colin!$I5078,0)</f>
        <v>0</v>
      </c>
      <c r="Q5078">
        <f>IF(Colin!$G5078&lt;$B$1,Colin!$I5078,0)</f>
        <v>0</v>
      </c>
    </row>
    <row r="5079" spans="12:17" x14ac:dyDescent="0.25">
      <c r="L5079">
        <f>IF(AND(Colin!$G5079=$B$1,Colin!$H5079=$C$3),Colin!$I5079,)</f>
        <v>0</v>
      </c>
      <c r="M5079">
        <f>IF(AND(Colin!$G5079=$B$1,Colin!$H5079&lt;=$C$3),Colin!$I5079,)</f>
        <v>0</v>
      </c>
      <c r="N5079">
        <f>IF(AND(Colin!$G5079=$B$2,Colin!$H5079=$C$3),Colin!$I5079,)</f>
        <v>0</v>
      </c>
      <c r="O5079">
        <f>IF(AND(Colin!$G5079=$B$2,Colin!$H5079&lt;=$C$3),Colin!$I5079,)</f>
        <v>0</v>
      </c>
      <c r="P5079">
        <f>IF(Colin!$G5079&lt;$B$2,Colin!$I5079,0)</f>
        <v>0</v>
      </c>
      <c r="Q5079">
        <f>IF(Colin!$G5079&lt;$B$1,Colin!$I5079,0)</f>
        <v>0</v>
      </c>
    </row>
    <row r="5080" spans="12:17" x14ac:dyDescent="0.25">
      <c r="L5080">
        <f>IF(AND(Colin!$G5080=$B$1,Colin!$H5080=$C$3),Colin!$I5080,)</f>
        <v>0</v>
      </c>
      <c r="M5080">
        <f>IF(AND(Colin!$G5080=$B$1,Colin!$H5080&lt;=$C$3),Colin!$I5080,)</f>
        <v>0</v>
      </c>
      <c r="N5080">
        <f>IF(AND(Colin!$G5080=$B$2,Colin!$H5080=$C$3),Colin!$I5080,)</f>
        <v>0</v>
      </c>
      <c r="O5080">
        <f>IF(AND(Colin!$G5080=$B$2,Colin!$H5080&lt;=$C$3),Colin!$I5080,)</f>
        <v>0</v>
      </c>
      <c r="P5080">
        <f>IF(Colin!$G5080&lt;$B$2,Colin!$I5080,0)</f>
        <v>0</v>
      </c>
      <c r="Q5080">
        <f>IF(Colin!$G5080&lt;$B$1,Colin!$I5080,0)</f>
        <v>0</v>
      </c>
    </row>
    <row r="5081" spans="12:17" x14ac:dyDescent="0.25">
      <c r="L5081">
        <f>IF(AND(Colin!$G5081=$B$1,Colin!$H5081=$C$3),Colin!$I5081,)</f>
        <v>0</v>
      </c>
      <c r="M5081">
        <f>IF(AND(Colin!$G5081=$B$1,Colin!$H5081&lt;=$C$3),Colin!$I5081,)</f>
        <v>0</v>
      </c>
      <c r="N5081">
        <f>IF(AND(Colin!$G5081=$B$2,Colin!$H5081=$C$3),Colin!$I5081,)</f>
        <v>0</v>
      </c>
      <c r="O5081">
        <f>IF(AND(Colin!$G5081=$B$2,Colin!$H5081&lt;=$C$3),Colin!$I5081,)</f>
        <v>0</v>
      </c>
      <c r="P5081">
        <f>IF(Colin!$G5081&lt;$B$2,Colin!$I5081,0)</f>
        <v>0</v>
      </c>
      <c r="Q5081">
        <f>IF(Colin!$G5081&lt;$B$1,Colin!$I5081,0)</f>
        <v>0</v>
      </c>
    </row>
    <row r="5082" spans="12:17" x14ac:dyDescent="0.25">
      <c r="L5082">
        <f>IF(AND(Colin!$G5082=$B$1,Colin!$H5082=$C$3),Colin!$I5082,)</f>
        <v>0</v>
      </c>
      <c r="M5082">
        <f>IF(AND(Colin!$G5082=$B$1,Colin!$H5082&lt;=$C$3),Colin!$I5082,)</f>
        <v>0</v>
      </c>
      <c r="N5082">
        <f>IF(AND(Colin!$G5082=$B$2,Colin!$H5082=$C$3),Colin!$I5082,)</f>
        <v>0</v>
      </c>
      <c r="O5082">
        <f>IF(AND(Colin!$G5082=$B$2,Colin!$H5082&lt;=$C$3),Colin!$I5082,)</f>
        <v>0</v>
      </c>
      <c r="P5082">
        <f>IF(Colin!$G5082&lt;$B$2,Colin!$I5082,0)</f>
        <v>0</v>
      </c>
      <c r="Q5082">
        <f>IF(Colin!$G5082&lt;$B$1,Colin!$I5082,0)</f>
        <v>0</v>
      </c>
    </row>
    <row r="5083" spans="12:17" x14ac:dyDescent="0.25">
      <c r="L5083">
        <f>IF(AND(Colin!$G5083=$B$1,Colin!$H5083=$C$3),Colin!$I5083,)</f>
        <v>0</v>
      </c>
      <c r="M5083">
        <f>IF(AND(Colin!$G5083=$B$1,Colin!$H5083&lt;=$C$3),Colin!$I5083,)</f>
        <v>0</v>
      </c>
      <c r="N5083">
        <f>IF(AND(Colin!$G5083=$B$2,Colin!$H5083=$C$3),Colin!$I5083,)</f>
        <v>0</v>
      </c>
      <c r="O5083">
        <f>IF(AND(Colin!$G5083=$B$2,Colin!$H5083&lt;=$C$3),Colin!$I5083,)</f>
        <v>0</v>
      </c>
      <c r="P5083">
        <f>IF(Colin!$G5083&lt;$B$2,Colin!$I5083,0)</f>
        <v>0</v>
      </c>
      <c r="Q5083">
        <f>IF(Colin!$G5083&lt;$B$1,Colin!$I5083,0)</f>
        <v>0</v>
      </c>
    </row>
    <row r="5084" spans="12:17" x14ac:dyDescent="0.25">
      <c r="L5084">
        <f>IF(AND(Colin!$G5084=$B$1,Colin!$H5084=$C$3),Colin!$I5084,)</f>
        <v>0</v>
      </c>
      <c r="M5084">
        <f>IF(AND(Colin!$G5084=$B$1,Colin!$H5084&lt;=$C$3),Colin!$I5084,)</f>
        <v>0</v>
      </c>
      <c r="N5084">
        <f>IF(AND(Colin!$G5084=$B$2,Colin!$H5084=$C$3),Colin!$I5084,)</f>
        <v>0</v>
      </c>
      <c r="O5084">
        <f>IF(AND(Colin!$G5084=$B$2,Colin!$H5084&lt;=$C$3),Colin!$I5084,)</f>
        <v>0</v>
      </c>
      <c r="P5084">
        <f>IF(Colin!$G5084&lt;$B$2,Colin!$I5084,0)</f>
        <v>0</v>
      </c>
      <c r="Q5084">
        <f>IF(Colin!$G5084&lt;$B$1,Colin!$I5084,0)</f>
        <v>0</v>
      </c>
    </row>
    <row r="5085" spans="12:17" x14ac:dyDescent="0.25">
      <c r="L5085">
        <f>IF(AND(Colin!$G5085=$B$1,Colin!$H5085=$C$3),Colin!$I5085,)</f>
        <v>0</v>
      </c>
      <c r="M5085">
        <f>IF(AND(Colin!$G5085=$B$1,Colin!$H5085&lt;=$C$3),Colin!$I5085,)</f>
        <v>0</v>
      </c>
      <c r="N5085">
        <f>IF(AND(Colin!$G5085=$B$2,Colin!$H5085=$C$3),Colin!$I5085,)</f>
        <v>0</v>
      </c>
      <c r="O5085">
        <f>IF(AND(Colin!$G5085=$B$2,Colin!$H5085&lt;=$C$3),Colin!$I5085,)</f>
        <v>0</v>
      </c>
      <c r="P5085">
        <f>IF(Colin!$G5085&lt;$B$2,Colin!$I5085,0)</f>
        <v>0</v>
      </c>
      <c r="Q5085">
        <f>IF(Colin!$G5085&lt;$B$1,Colin!$I5085,0)</f>
        <v>0</v>
      </c>
    </row>
    <row r="5086" spans="12:17" x14ac:dyDescent="0.25">
      <c r="L5086">
        <f>IF(AND(Colin!$G5086=$B$1,Colin!$H5086=$C$3),Colin!$I5086,)</f>
        <v>0</v>
      </c>
      <c r="M5086">
        <f>IF(AND(Colin!$G5086=$B$1,Colin!$H5086&lt;=$C$3),Colin!$I5086,)</f>
        <v>0</v>
      </c>
      <c r="N5086">
        <f>IF(AND(Colin!$G5086=$B$2,Colin!$H5086=$C$3),Colin!$I5086,)</f>
        <v>0</v>
      </c>
      <c r="O5086">
        <f>IF(AND(Colin!$G5086=$B$2,Colin!$H5086&lt;=$C$3),Colin!$I5086,)</f>
        <v>0</v>
      </c>
      <c r="P5086">
        <f>IF(Colin!$G5086&lt;$B$2,Colin!$I5086,0)</f>
        <v>0</v>
      </c>
      <c r="Q5086">
        <f>IF(Colin!$G5086&lt;$B$1,Colin!$I5086,0)</f>
        <v>0</v>
      </c>
    </row>
    <row r="5087" spans="12:17" x14ac:dyDescent="0.25">
      <c r="L5087">
        <f>IF(AND(Colin!$G5087=$B$1,Colin!$H5087=$C$3),Colin!$I5087,)</f>
        <v>0</v>
      </c>
      <c r="M5087">
        <f>IF(AND(Colin!$G5087=$B$1,Colin!$H5087&lt;=$C$3),Colin!$I5087,)</f>
        <v>0</v>
      </c>
      <c r="N5087">
        <f>IF(AND(Colin!$G5087=$B$2,Colin!$H5087=$C$3),Colin!$I5087,)</f>
        <v>0</v>
      </c>
      <c r="O5087">
        <f>IF(AND(Colin!$G5087=$B$2,Colin!$H5087&lt;=$C$3),Colin!$I5087,)</f>
        <v>0</v>
      </c>
      <c r="P5087">
        <f>IF(Colin!$G5087&lt;$B$2,Colin!$I5087,0)</f>
        <v>0</v>
      </c>
      <c r="Q5087">
        <f>IF(Colin!$G5087&lt;$B$1,Colin!$I5087,0)</f>
        <v>0</v>
      </c>
    </row>
    <row r="5088" spans="12:17" x14ac:dyDescent="0.25">
      <c r="L5088">
        <f>IF(AND(Colin!$G5088=$B$1,Colin!$H5088=$C$3),Colin!$I5088,)</f>
        <v>0</v>
      </c>
      <c r="M5088">
        <f>IF(AND(Colin!$G5088=$B$1,Colin!$H5088&lt;=$C$3),Colin!$I5088,)</f>
        <v>0</v>
      </c>
      <c r="N5088">
        <f>IF(AND(Colin!$G5088=$B$2,Colin!$H5088=$C$3),Colin!$I5088,)</f>
        <v>0</v>
      </c>
      <c r="O5088">
        <f>IF(AND(Colin!$G5088=$B$2,Colin!$H5088&lt;=$C$3),Colin!$I5088,)</f>
        <v>0</v>
      </c>
      <c r="P5088">
        <f>IF(Colin!$G5088&lt;$B$2,Colin!$I5088,0)</f>
        <v>0</v>
      </c>
      <c r="Q5088">
        <f>IF(Colin!$G5088&lt;$B$1,Colin!$I5088,0)</f>
        <v>0</v>
      </c>
    </row>
    <row r="5089" spans="12:17" x14ac:dyDescent="0.25">
      <c r="L5089">
        <f>IF(AND(Colin!$G5089=$B$1,Colin!$H5089=$C$3),Colin!$I5089,)</f>
        <v>0</v>
      </c>
      <c r="M5089">
        <f>IF(AND(Colin!$G5089=$B$1,Colin!$H5089&lt;=$C$3),Colin!$I5089,)</f>
        <v>0</v>
      </c>
      <c r="N5089">
        <f>IF(AND(Colin!$G5089=$B$2,Colin!$H5089=$C$3),Colin!$I5089,)</f>
        <v>0</v>
      </c>
      <c r="O5089">
        <f>IF(AND(Colin!$G5089=$B$2,Colin!$H5089&lt;=$C$3),Colin!$I5089,)</f>
        <v>0</v>
      </c>
      <c r="P5089">
        <f>IF(Colin!$G5089&lt;$B$2,Colin!$I5089,0)</f>
        <v>0</v>
      </c>
      <c r="Q5089">
        <f>IF(Colin!$G5089&lt;$B$1,Colin!$I5089,0)</f>
        <v>0</v>
      </c>
    </row>
    <row r="5090" spans="12:17" x14ac:dyDescent="0.25">
      <c r="L5090">
        <f>IF(AND(Colin!$G5090=$B$1,Colin!$H5090=$C$3),Colin!$I5090,)</f>
        <v>0</v>
      </c>
      <c r="M5090">
        <f>IF(AND(Colin!$G5090=$B$1,Colin!$H5090&lt;=$C$3),Colin!$I5090,)</f>
        <v>0</v>
      </c>
      <c r="N5090">
        <f>IF(AND(Colin!$G5090=$B$2,Colin!$H5090=$C$3),Colin!$I5090,)</f>
        <v>0</v>
      </c>
      <c r="O5090">
        <f>IF(AND(Colin!$G5090=$B$2,Colin!$H5090&lt;=$C$3),Colin!$I5090,)</f>
        <v>0</v>
      </c>
      <c r="P5090">
        <f>IF(Colin!$G5090&lt;$B$2,Colin!$I5090,0)</f>
        <v>0</v>
      </c>
      <c r="Q5090">
        <f>IF(Colin!$G5090&lt;$B$1,Colin!$I5090,0)</f>
        <v>0</v>
      </c>
    </row>
    <row r="5091" spans="12:17" x14ac:dyDescent="0.25">
      <c r="L5091">
        <f>IF(AND(Colin!$G5091=$B$1,Colin!$H5091=$C$3),Colin!$I5091,)</f>
        <v>0</v>
      </c>
      <c r="M5091">
        <f>IF(AND(Colin!$G5091=$B$1,Colin!$H5091&lt;=$C$3),Colin!$I5091,)</f>
        <v>0</v>
      </c>
      <c r="N5091">
        <f>IF(AND(Colin!$G5091=$B$2,Colin!$H5091=$C$3),Colin!$I5091,)</f>
        <v>0</v>
      </c>
      <c r="O5091">
        <f>IF(AND(Colin!$G5091=$B$2,Colin!$H5091&lt;=$C$3),Colin!$I5091,)</f>
        <v>0</v>
      </c>
      <c r="P5091">
        <f>IF(Colin!$G5091&lt;$B$2,Colin!$I5091,0)</f>
        <v>0</v>
      </c>
      <c r="Q5091">
        <f>IF(Colin!$G5091&lt;$B$1,Colin!$I5091,0)</f>
        <v>0</v>
      </c>
    </row>
    <row r="5092" spans="12:17" x14ac:dyDescent="0.25">
      <c r="L5092">
        <f>IF(AND(Colin!$G5092=$B$1,Colin!$H5092=$C$3),Colin!$I5092,)</f>
        <v>0</v>
      </c>
      <c r="M5092">
        <f>IF(AND(Colin!$G5092=$B$1,Colin!$H5092&lt;=$C$3),Colin!$I5092,)</f>
        <v>0</v>
      </c>
      <c r="N5092">
        <f>IF(AND(Colin!$G5092=$B$2,Colin!$H5092=$C$3),Colin!$I5092,)</f>
        <v>0</v>
      </c>
      <c r="O5092">
        <f>IF(AND(Colin!$G5092=$B$2,Colin!$H5092&lt;=$C$3),Colin!$I5092,)</f>
        <v>0</v>
      </c>
      <c r="P5092">
        <f>IF(Colin!$G5092&lt;$B$2,Colin!$I5092,0)</f>
        <v>0</v>
      </c>
      <c r="Q5092">
        <f>IF(Colin!$G5092&lt;$B$1,Colin!$I5092,0)</f>
        <v>0</v>
      </c>
    </row>
    <row r="5093" spans="12:17" x14ac:dyDescent="0.25">
      <c r="L5093">
        <f>IF(AND(Colin!$G5093=$B$1,Colin!$H5093=$C$3),Colin!$I5093,)</f>
        <v>0</v>
      </c>
      <c r="M5093">
        <f>IF(AND(Colin!$G5093=$B$1,Colin!$H5093&lt;=$C$3),Colin!$I5093,)</f>
        <v>0</v>
      </c>
      <c r="N5093">
        <f>IF(AND(Colin!$G5093=$B$2,Colin!$H5093=$C$3),Colin!$I5093,)</f>
        <v>0</v>
      </c>
      <c r="O5093">
        <f>IF(AND(Colin!$G5093=$B$2,Colin!$H5093&lt;=$C$3),Colin!$I5093,)</f>
        <v>0</v>
      </c>
      <c r="P5093">
        <f>IF(Colin!$G5093&lt;$B$2,Colin!$I5093,0)</f>
        <v>0</v>
      </c>
      <c r="Q5093">
        <f>IF(Colin!$G5093&lt;$B$1,Colin!$I5093,0)</f>
        <v>0</v>
      </c>
    </row>
    <row r="5094" spans="12:17" x14ac:dyDescent="0.25">
      <c r="L5094">
        <f>IF(AND(Colin!$G5094=$B$1,Colin!$H5094=$C$3),Colin!$I5094,)</f>
        <v>0</v>
      </c>
      <c r="M5094">
        <f>IF(AND(Colin!$G5094=$B$1,Colin!$H5094&lt;=$C$3),Colin!$I5094,)</f>
        <v>0</v>
      </c>
      <c r="N5094">
        <f>IF(AND(Colin!$G5094=$B$2,Colin!$H5094=$C$3),Colin!$I5094,)</f>
        <v>0</v>
      </c>
      <c r="O5094">
        <f>IF(AND(Colin!$G5094=$B$2,Colin!$H5094&lt;=$C$3),Colin!$I5094,)</f>
        <v>0</v>
      </c>
      <c r="P5094">
        <f>IF(Colin!$G5094&lt;$B$2,Colin!$I5094,0)</f>
        <v>0</v>
      </c>
      <c r="Q5094">
        <f>IF(Colin!$G5094&lt;$B$1,Colin!$I5094,0)</f>
        <v>0</v>
      </c>
    </row>
    <row r="5095" spans="12:17" x14ac:dyDescent="0.25">
      <c r="L5095">
        <f>IF(AND(Colin!$G5095=$B$1,Colin!$H5095=$C$3),Colin!$I5095,)</f>
        <v>0</v>
      </c>
      <c r="M5095">
        <f>IF(AND(Colin!$G5095=$B$1,Colin!$H5095&lt;=$C$3),Colin!$I5095,)</f>
        <v>0</v>
      </c>
      <c r="N5095">
        <f>IF(AND(Colin!$G5095=$B$2,Colin!$H5095=$C$3),Colin!$I5095,)</f>
        <v>0</v>
      </c>
      <c r="O5095">
        <f>IF(AND(Colin!$G5095=$B$2,Colin!$H5095&lt;=$C$3),Colin!$I5095,)</f>
        <v>0</v>
      </c>
      <c r="P5095">
        <f>IF(Colin!$G5095&lt;$B$2,Colin!$I5095,0)</f>
        <v>0</v>
      </c>
      <c r="Q5095">
        <f>IF(Colin!$G5095&lt;$B$1,Colin!$I5095,0)</f>
        <v>0</v>
      </c>
    </row>
    <row r="5096" spans="12:17" x14ac:dyDescent="0.25">
      <c r="L5096">
        <f>IF(AND(Colin!$G5096=$B$1,Colin!$H5096=$C$3),Colin!$I5096,)</f>
        <v>0</v>
      </c>
      <c r="M5096">
        <f>IF(AND(Colin!$G5096=$B$1,Colin!$H5096&lt;=$C$3),Colin!$I5096,)</f>
        <v>0</v>
      </c>
      <c r="N5096">
        <f>IF(AND(Colin!$G5096=$B$2,Colin!$H5096=$C$3),Colin!$I5096,)</f>
        <v>0</v>
      </c>
      <c r="O5096">
        <f>IF(AND(Colin!$G5096=$B$2,Colin!$H5096&lt;=$C$3),Colin!$I5096,)</f>
        <v>0</v>
      </c>
      <c r="P5096">
        <f>IF(Colin!$G5096&lt;$B$2,Colin!$I5096,0)</f>
        <v>0</v>
      </c>
      <c r="Q5096">
        <f>IF(Colin!$G5096&lt;$B$1,Colin!$I5096,0)</f>
        <v>0</v>
      </c>
    </row>
    <row r="5097" spans="12:17" x14ac:dyDescent="0.25">
      <c r="L5097">
        <f>IF(AND(Colin!$G5097=$B$1,Colin!$H5097=$C$3),Colin!$I5097,)</f>
        <v>0</v>
      </c>
      <c r="M5097">
        <f>IF(AND(Colin!$G5097=$B$1,Colin!$H5097&lt;=$C$3),Colin!$I5097,)</f>
        <v>0</v>
      </c>
      <c r="N5097">
        <f>IF(AND(Colin!$G5097=$B$2,Colin!$H5097=$C$3),Colin!$I5097,)</f>
        <v>0</v>
      </c>
      <c r="O5097">
        <f>IF(AND(Colin!$G5097=$B$2,Colin!$H5097&lt;=$C$3),Colin!$I5097,)</f>
        <v>0</v>
      </c>
      <c r="P5097">
        <f>IF(Colin!$G5097&lt;$B$2,Colin!$I5097,0)</f>
        <v>0</v>
      </c>
      <c r="Q5097">
        <f>IF(Colin!$G5097&lt;$B$1,Colin!$I5097,0)</f>
        <v>0</v>
      </c>
    </row>
    <row r="5098" spans="12:17" x14ac:dyDescent="0.25">
      <c r="L5098">
        <f>IF(AND(Colin!$G5098=$B$1,Colin!$H5098=$C$3),Colin!$I5098,)</f>
        <v>0</v>
      </c>
      <c r="M5098">
        <f>IF(AND(Colin!$G5098=$B$1,Colin!$H5098&lt;=$C$3),Colin!$I5098,)</f>
        <v>0</v>
      </c>
      <c r="N5098">
        <f>IF(AND(Colin!$G5098=$B$2,Colin!$H5098=$C$3),Colin!$I5098,)</f>
        <v>0</v>
      </c>
      <c r="O5098">
        <f>IF(AND(Colin!$G5098=$B$2,Colin!$H5098&lt;=$C$3),Colin!$I5098,)</f>
        <v>0</v>
      </c>
      <c r="P5098">
        <f>IF(Colin!$G5098&lt;$B$2,Colin!$I5098,0)</f>
        <v>0</v>
      </c>
      <c r="Q5098">
        <f>IF(Colin!$G5098&lt;$B$1,Colin!$I5098,0)</f>
        <v>0</v>
      </c>
    </row>
    <row r="5099" spans="12:17" x14ac:dyDescent="0.25">
      <c r="L5099">
        <f>IF(AND(Colin!$G5099=$B$1,Colin!$H5099=$C$3),Colin!$I5099,)</f>
        <v>0</v>
      </c>
      <c r="M5099">
        <f>IF(AND(Colin!$G5099=$B$1,Colin!$H5099&lt;=$C$3),Colin!$I5099,)</f>
        <v>0</v>
      </c>
      <c r="N5099">
        <f>IF(AND(Colin!$G5099=$B$2,Colin!$H5099=$C$3),Colin!$I5099,)</f>
        <v>0</v>
      </c>
      <c r="O5099">
        <f>IF(AND(Colin!$G5099=$B$2,Colin!$H5099&lt;=$C$3),Colin!$I5099,)</f>
        <v>0</v>
      </c>
      <c r="P5099">
        <f>IF(Colin!$G5099&lt;$B$2,Colin!$I5099,0)</f>
        <v>0</v>
      </c>
      <c r="Q5099">
        <f>IF(Colin!$G5099&lt;$B$1,Colin!$I5099,0)</f>
        <v>0</v>
      </c>
    </row>
    <row r="5100" spans="12:17" x14ac:dyDescent="0.25">
      <c r="L5100">
        <f>IF(AND(Colin!$G5100=$B$1,Colin!$H5100=$C$3),Colin!$I5100,)</f>
        <v>0</v>
      </c>
      <c r="M5100">
        <f>IF(AND(Colin!$G5100=$B$1,Colin!$H5100&lt;=$C$3),Colin!$I5100,)</f>
        <v>0</v>
      </c>
      <c r="N5100">
        <f>IF(AND(Colin!$G5100=$B$2,Colin!$H5100=$C$3),Colin!$I5100,)</f>
        <v>0</v>
      </c>
      <c r="O5100">
        <f>IF(AND(Colin!$G5100=$B$2,Colin!$H5100&lt;=$C$3),Colin!$I5100,)</f>
        <v>0</v>
      </c>
      <c r="P5100">
        <f>IF(Colin!$G5100&lt;$B$2,Colin!$I5100,0)</f>
        <v>0</v>
      </c>
      <c r="Q5100">
        <f>IF(Colin!$G5100&lt;$B$1,Colin!$I5100,0)</f>
        <v>0</v>
      </c>
    </row>
    <row r="5101" spans="12:17" x14ac:dyDescent="0.25">
      <c r="L5101">
        <f>IF(AND(Colin!$G5101=$B$1,Colin!$H5101=$C$3),Colin!$I5101,)</f>
        <v>0</v>
      </c>
      <c r="M5101">
        <f>IF(AND(Colin!$G5101=$B$1,Colin!$H5101&lt;=$C$3),Colin!$I5101,)</f>
        <v>0</v>
      </c>
      <c r="N5101">
        <f>IF(AND(Colin!$G5101=$B$2,Colin!$H5101=$C$3),Colin!$I5101,)</f>
        <v>0</v>
      </c>
      <c r="O5101">
        <f>IF(AND(Colin!$G5101=$B$2,Colin!$H5101&lt;=$C$3),Colin!$I5101,)</f>
        <v>0</v>
      </c>
      <c r="P5101">
        <f>IF(Colin!$G5101&lt;$B$2,Colin!$I5101,0)</f>
        <v>0</v>
      </c>
      <c r="Q5101">
        <f>IF(Colin!$G5101&lt;$B$1,Colin!$I5101,0)</f>
        <v>0</v>
      </c>
    </row>
    <row r="5102" spans="12:17" x14ac:dyDescent="0.25">
      <c r="L5102">
        <f>IF(AND(Colin!$G5102=$B$1,Colin!$H5102=$C$3),Colin!$I5102,)</f>
        <v>0</v>
      </c>
      <c r="M5102">
        <f>IF(AND(Colin!$G5102=$B$1,Colin!$H5102&lt;=$C$3),Colin!$I5102,)</f>
        <v>0</v>
      </c>
      <c r="N5102">
        <f>IF(AND(Colin!$G5102=$B$2,Colin!$H5102=$C$3),Colin!$I5102,)</f>
        <v>0</v>
      </c>
      <c r="O5102">
        <f>IF(AND(Colin!$G5102=$B$2,Colin!$H5102&lt;=$C$3),Colin!$I5102,)</f>
        <v>0</v>
      </c>
      <c r="P5102">
        <f>IF(Colin!$G5102&lt;$B$2,Colin!$I5102,0)</f>
        <v>0</v>
      </c>
      <c r="Q5102">
        <f>IF(Colin!$G5102&lt;$B$1,Colin!$I5102,0)</f>
        <v>0</v>
      </c>
    </row>
    <row r="5103" spans="12:17" x14ac:dyDescent="0.25">
      <c r="L5103">
        <f>IF(AND(Colin!$G5103=$B$1,Colin!$H5103=$C$3),Colin!$I5103,)</f>
        <v>0</v>
      </c>
      <c r="M5103">
        <f>IF(AND(Colin!$G5103=$B$1,Colin!$H5103&lt;=$C$3),Colin!$I5103,)</f>
        <v>0</v>
      </c>
      <c r="N5103">
        <f>IF(AND(Colin!$G5103=$B$2,Colin!$H5103=$C$3),Colin!$I5103,)</f>
        <v>0</v>
      </c>
      <c r="O5103">
        <f>IF(AND(Colin!$G5103=$B$2,Colin!$H5103&lt;=$C$3),Colin!$I5103,)</f>
        <v>0</v>
      </c>
      <c r="P5103">
        <f>IF(Colin!$G5103&lt;$B$2,Colin!$I5103,0)</f>
        <v>0</v>
      </c>
      <c r="Q5103">
        <f>IF(Colin!$G5103&lt;$B$1,Colin!$I5103,0)</f>
        <v>0</v>
      </c>
    </row>
    <row r="5104" spans="12:17" x14ac:dyDescent="0.25">
      <c r="L5104">
        <f>IF(AND(Colin!$G5104=$B$1,Colin!$H5104=$C$3),Colin!$I5104,)</f>
        <v>0</v>
      </c>
      <c r="M5104">
        <f>IF(AND(Colin!$G5104=$B$1,Colin!$H5104&lt;=$C$3),Colin!$I5104,)</f>
        <v>0</v>
      </c>
      <c r="N5104">
        <f>IF(AND(Colin!$G5104=$B$2,Colin!$H5104=$C$3),Colin!$I5104,)</f>
        <v>0</v>
      </c>
      <c r="O5104">
        <f>IF(AND(Colin!$G5104=$B$2,Colin!$H5104&lt;=$C$3),Colin!$I5104,)</f>
        <v>0</v>
      </c>
      <c r="P5104">
        <f>IF(Colin!$G5104&lt;$B$2,Colin!$I5104,0)</f>
        <v>0</v>
      </c>
      <c r="Q5104">
        <f>IF(Colin!$G5104&lt;$B$1,Colin!$I5104,0)</f>
        <v>0</v>
      </c>
    </row>
    <row r="5105" spans="12:17" x14ac:dyDescent="0.25">
      <c r="L5105">
        <f>IF(AND(Colin!$G5105=$B$1,Colin!$H5105=$C$3),Colin!$I5105,)</f>
        <v>0</v>
      </c>
      <c r="M5105">
        <f>IF(AND(Colin!$G5105=$B$1,Colin!$H5105&lt;=$C$3),Colin!$I5105,)</f>
        <v>0</v>
      </c>
      <c r="N5105">
        <f>IF(AND(Colin!$G5105=$B$2,Colin!$H5105=$C$3),Colin!$I5105,)</f>
        <v>0</v>
      </c>
      <c r="O5105">
        <f>IF(AND(Colin!$G5105=$B$2,Colin!$H5105&lt;=$C$3),Colin!$I5105,)</f>
        <v>0</v>
      </c>
      <c r="P5105">
        <f>IF(Colin!$G5105&lt;$B$2,Colin!$I5105,0)</f>
        <v>0</v>
      </c>
      <c r="Q5105">
        <f>IF(Colin!$G5105&lt;$B$1,Colin!$I5105,0)</f>
        <v>0</v>
      </c>
    </row>
    <row r="5106" spans="12:17" x14ac:dyDescent="0.25">
      <c r="L5106">
        <f>IF(AND(Colin!$G5106=$B$1,Colin!$H5106=$C$3),Colin!$I5106,)</f>
        <v>0</v>
      </c>
      <c r="M5106">
        <f>IF(AND(Colin!$G5106=$B$1,Colin!$H5106&lt;=$C$3),Colin!$I5106,)</f>
        <v>0</v>
      </c>
      <c r="N5106">
        <f>IF(AND(Colin!$G5106=$B$2,Colin!$H5106=$C$3),Colin!$I5106,)</f>
        <v>0</v>
      </c>
      <c r="O5106">
        <f>IF(AND(Colin!$G5106=$B$2,Colin!$H5106&lt;=$C$3),Colin!$I5106,)</f>
        <v>0</v>
      </c>
      <c r="P5106">
        <f>IF(Colin!$G5106&lt;$B$2,Colin!$I5106,0)</f>
        <v>0</v>
      </c>
      <c r="Q5106">
        <f>IF(Colin!$G5106&lt;$B$1,Colin!$I5106,0)</f>
        <v>0</v>
      </c>
    </row>
    <row r="5107" spans="12:17" x14ac:dyDescent="0.25">
      <c r="L5107">
        <f>IF(AND(Colin!$G5107=$B$1,Colin!$H5107=$C$3),Colin!$I5107,)</f>
        <v>0</v>
      </c>
      <c r="M5107">
        <f>IF(AND(Colin!$G5107=$B$1,Colin!$H5107&lt;=$C$3),Colin!$I5107,)</f>
        <v>0</v>
      </c>
      <c r="N5107">
        <f>IF(AND(Colin!$G5107=$B$2,Colin!$H5107=$C$3),Colin!$I5107,)</f>
        <v>0</v>
      </c>
      <c r="O5107">
        <f>IF(AND(Colin!$G5107=$B$2,Colin!$H5107&lt;=$C$3),Colin!$I5107,)</f>
        <v>0</v>
      </c>
      <c r="P5107">
        <f>IF(Colin!$G5107&lt;$B$2,Colin!$I5107,0)</f>
        <v>0</v>
      </c>
      <c r="Q5107">
        <f>IF(Colin!$G5107&lt;$B$1,Colin!$I5107,0)</f>
        <v>0</v>
      </c>
    </row>
    <row r="5108" spans="12:17" x14ac:dyDescent="0.25">
      <c r="L5108">
        <f>IF(AND(Colin!$G5108=$B$1,Colin!$H5108=$C$3),Colin!$I5108,)</f>
        <v>0</v>
      </c>
      <c r="M5108">
        <f>IF(AND(Colin!$G5108=$B$1,Colin!$H5108&lt;=$C$3),Colin!$I5108,)</f>
        <v>0</v>
      </c>
      <c r="N5108">
        <f>IF(AND(Colin!$G5108=$B$2,Colin!$H5108=$C$3),Colin!$I5108,)</f>
        <v>0</v>
      </c>
      <c r="O5108">
        <f>IF(AND(Colin!$G5108=$B$2,Colin!$H5108&lt;=$C$3),Colin!$I5108,)</f>
        <v>0</v>
      </c>
      <c r="P5108">
        <f>IF(Colin!$G5108&lt;$B$2,Colin!$I5108,0)</f>
        <v>0</v>
      </c>
      <c r="Q5108">
        <f>IF(Colin!$G5108&lt;$B$1,Colin!$I5108,0)</f>
        <v>0</v>
      </c>
    </row>
    <row r="5109" spans="12:17" x14ac:dyDescent="0.25">
      <c r="L5109">
        <f>IF(AND(Colin!$G5109=$B$1,Colin!$H5109=$C$3),Colin!$I5109,)</f>
        <v>0</v>
      </c>
      <c r="M5109">
        <f>IF(AND(Colin!$G5109=$B$1,Colin!$H5109&lt;=$C$3),Colin!$I5109,)</f>
        <v>0</v>
      </c>
      <c r="N5109">
        <f>IF(AND(Colin!$G5109=$B$2,Colin!$H5109=$C$3),Colin!$I5109,)</f>
        <v>0</v>
      </c>
      <c r="O5109">
        <f>IF(AND(Colin!$G5109=$B$2,Colin!$H5109&lt;=$C$3),Colin!$I5109,)</f>
        <v>0</v>
      </c>
      <c r="P5109">
        <f>IF(Colin!$G5109&lt;$B$2,Colin!$I5109,0)</f>
        <v>0</v>
      </c>
      <c r="Q5109">
        <f>IF(Colin!$G5109&lt;$B$1,Colin!$I5109,0)</f>
        <v>0</v>
      </c>
    </row>
    <row r="5110" spans="12:17" x14ac:dyDescent="0.25">
      <c r="L5110">
        <f>IF(AND(Colin!$G5110=$B$1,Colin!$H5110=$C$3),Colin!$I5110,)</f>
        <v>0</v>
      </c>
      <c r="M5110">
        <f>IF(AND(Colin!$G5110=$B$1,Colin!$H5110&lt;=$C$3),Colin!$I5110,)</f>
        <v>0</v>
      </c>
      <c r="N5110">
        <f>IF(AND(Colin!$G5110=$B$2,Colin!$H5110=$C$3),Colin!$I5110,)</f>
        <v>0</v>
      </c>
      <c r="O5110">
        <f>IF(AND(Colin!$G5110=$B$2,Colin!$H5110&lt;=$C$3),Colin!$I5110,)</f>
        <v>0</v>
      </c>
      <c r="P5110">
        <f>IF(Colin!$G5110&lt;$B$2,Colin!$I5110,0)</f>
        <v>0</v>
      </c>
      <c r="Q5110">
        <f>IF(Colin!$G5110&lt;$B$1,Colin!$I5110,0)</f>
        <v>0</v>
      </c>
    </row>
    <row r="5111" spans="12:17" x14ac:dyDescent="0.25">
      <c r="L5111">
        <f>IF(AND(Colin!$G5111=$B$1,Colin!$H5111=$C$3),Colin!$I5111,)</f>
        <v>0</v>
      </c>
      <c r="M5111">
        <f>IF(AND(Colin!$G5111=$B$1,Colin!$H5111&lt;=$C$3),Colin!$I5111,)</f>
        <v>0</v>
      </c>
      <c r="N5111">
        <f>IF(AND(Colin!$G5111=$B$2,Colin!$H5111=$C$3),Colin!$I5111,)</f>
        <v>0</v>
      </c>
      <c r="O5111">
        <f>IF(AND(Colin!$G5111=$B$2,Colin!$H5111&lt;=$C$3),Colin!$I5111,)</f>
        <v>0</v>
      </c>
      <c r="P5111">
        <f>IF(Colin!$G5111&lt;$B$2,Colin!$I5111,0)</f>
        <v>0</v>
      </c>
      <c r="Q5111">
        <f>IF(Colin!$G5111&lt;$B$1,Colin!$I5111,0)</f>
        <v>0</v>
      </c>
    </row>
    <row r="5112" spans="12:17" x14ac:dyDescent="0.25">
      <c r="L5112">
        <f>IF(AND(Colin!$G5112=$B$1,Colin!$H5112=$C$3),Colin!$I5112,)</f>
        <v>0</v>
      </c>
      <c r="M5112">
        <f>IF(AND(Colin!$G5112=$B$1,Colin!$H5112&lt;=$C$3),Colin!$I5112,)</f>
        <v>0</v>
      </c>
      <c r="N5112">
        <f>IF(AND(Colin!$G5112=$B$2,Colin!$H5112=$C$3),Colin!$I5112,)</f>
        <v>0</v>
      </c>
      <c r="O5112">
        <f>IF(AND(Colin!$G5112=$B$2,Colin!$H5112&lt;=$C$3),Colin!$I5112,)</f>
        <v>0</v>
      </c>
      <c r="P5112">
        <f>IF(Colin!$G5112&lt;$B$2,Colin!$I5112,0)</f>
        <v>0</v>
      </c>
      <c r="Q5112">
        <f>IF(Colin!$G5112&lt;$B$1,Colin!$I5112,0)</f>
        <v>0</v>
      </c>
    </row>
    <row r="5113" spans="12:17" x14ac:dyDescent="0.25">
      <c r="L5113">
        <f>IF(AND(Colin!$G5113=$B$1,Colin!$H5113=$C$3),Colin!$I5113,)</f>
        <v>0</v>
      </c>
      <c r="M5113">
        <f>IF(AND(Colin!$G5113=$B$1,Colin!$H5113&lt;=$C$3),Colin!$I5113,)</f>
        <v>0</v>
      </c>
      <c r="N5113">
        <f>IF(AND(Colin!$G5113=$B$2,Colin!$H5113=$C$3),Colin!$I5113,)</f>
        <v>0</v>
      </c>
      <c r="O5113">
        <f>IF(AND(Colin!$G5113=$B$2,Colin!$H5113&lt;=$C$3),Colin!$I5113,)</f>
        <v>0</v>
      </c>
      <c r="P5113">
        <f>IF(Colin!$G5113&lt;$B$2,Colin!$I5113,0)</f>
        <v>0</v>
      </c>
      <c r="Q5113">
        <f>IF(Colin!$G5113&lt;$B$1,Colin!$I5113,0)</f>
        <v>0</v>
      </c>
    </row>
    <row r="5114" spans="12:17" x14ac:dyDescent="0.25">
      <c r="L5114">
        <f>IF(AND(Colin!$G5114=$B$1,Colin!$H5114=$C$3),Colin!$I5114,)</f>
        <v>0</v>
      </c>
      <c r="M5114">
        <f>IF(AND(Colin!$G5114=$B$1,Colin!$H5114&lt;=$C$3),Colin!$I5114,)</f>
        <v>0</v>
      </c>
      <c r="N5114">
        <f>IF(AND(Colin!$G5114=$B$2,Colin!$H5114=$C$3),Colin!$I5114,)</f>
        <v>0</v>
      </c>
      <c r="O5114">
        <f>IF(AND(Colin!$G5114=$B$2,Colin!$H5114&lt;=$C$3),Colin!$I5114,)</f>
        <v>0</v>
      </c>
      <c r="P5114">
        <f>IF(Colin!$G5114&lt;$B$2,Colin!$I5114,0)</f>
        <v>0</v>
      </c>
      <c r="Q5114">
        <f>IF(Colin!$G5114&lt;$B$1,Colin!$I5114,0)</f>
        <v>0</v>
      </c>
    </row>
    <row r="5115" spans="12:17" x14ac:dyDescent="0.25">
      <c r="L5115">
        <f>IF(AND(Colin!$G5115=$B$1,Colin!$H5115=$C$3),Colin!$I5115,)</f>
        <v>0</v>
      </c>
      <c r="M5115">
        <f>IF(AND(Colin!$G5115=$B$1,Colin!$H5115&lt;=$C$3),Colin!$I5115,)</f>
        <v>0</v>
      </c>
      <c r="N5115">
        <f>IF(AND(Colin!$G5115=$B$2,Colin!$H5115=$C$3),Colin!$I5115,)</f>
        <v>0</v>
      </c>
      <c r="O5115">
        <f>IF(AND(Colin!$G5115=$B$2,Colin!$H5115&lt;=$C$3),Colin!$I5115,)</f>
        <v>0</v>
      </c>
      <c r="P5115">
        <f>IF(Colin!$G5115&lt;$B$2,Colin!$I5115,0)</f>
        <v>0</v>
      </c>
      <c r="Q5115">
        <f>IF(Colin!$G5115&lt;$B$1,Colin!$I5115,0)</f>
        <v>0</v>
      </c>
    </row>
    <row r="5116" spans="12:17" x14ac:dyDescent="0.25">
      <c r="L5116">
        <f>IF(AND(Colin!$G5116=$B$1,Colin!$H5116=$C$3),Colin!$I5116,)</f>
        <v>0</v>
      </c>
      <c r="M5116">
        <f>IF(AND(Colin!$G5116=$B$1,Colin!$H5116&lt;=$C$3),Colin!$I5116,)</f>
        <v>0</v>
      </c>
      <c r="N5116">
        <f>IF(AND(Colin!$G5116=$B$2,Colin!$H5116=$C$3),Colin!$I5116,)</f>
        <v>0</v>
      </c>
      <c r="O5116">
        <f>IF(AND(Colin!$G5116=$B$2,Colin!$H5116&lt;=$C$3),Colin!$I5116,)</f>
        <v>0</v>
      </c>
      <c r="P5116">
        <f>IF(Colin!$G5116&lt;$B$2,Colin!$I5116,0)</f>
        <v>0</v>
      </c>
      <c r="Q5116">
        <f>IF(Colin!$G5116&lt;$B$1,Colin!$I5116,0)</f>
        <v>0</v>
      </c>
    </row>
    <row r="5117" spans="12:17" x14ac:dyDescent="0.25">
      <c r="L5117">
        <f>IF(AND(Colin!$G5117=$B$1,Colin!$H5117=$C$3),Colin!$I5117,)</f>
        <v>0</v>
      </c>
      <c r="M5117">
        <f>IF(AND(Colin!$G5117=$B$1,Colin!$H5117&lt;=$C$3),Colin!$I5117,)</f>
        <v>0</v>
      </c>
      <c r="N5117">
        <f>IF(AND(Colin!$G5117=$B$2,Colin!$H5117=$C$3),Colin!$I5117,)</f>
        <v>0</v>
      </c>
      <c r="O5117">
        <f>IF(AND(Colin!$G5117=$B$2,Colin!$H5117&lt;=$C$3),Colin!$I5117,)</f>
        <v>0</v>
      </c>
      <c r="P5117">
        <f>IF(Colin!$G5117&lt;$B$2,Colin!$I5117,0)</f>
        <v>0</v>
      </c>
      <c r="Q5117">
        <f>IF(Colin!$G5117&lt;$B$1,Colin!$I5117,0)</f>
        <v>0</v>
      </c>
    </row>
    <row r="5118" spans="12:17" x14ac:dyDescent="0.25">
      <c r="L5118">
        <f>IF(AND(Colin!$G5118=$B$1,Colin!$H5118=$C$3),Colin!$I5118,)</f>
        <v>0</v>
      </c>
      <c r="M5118">
        <f>IF(AND(Colin!$G5118=$B$1,Colin!$H5118&lt;=$C$3),Colin!$I5118,)</f>
        <v>0</v>
      </c>
      <c r="N5118">
        <f>IF(AND(Colin!$G5118=$B$2,Colin!$H5118=$C$3),Colin!$I5118,)</f>
        <v>0</v>
      </c>
      <c r="O5118">
        <f>IF(AND(Colin!$G5118=$B$2,Colin!$H5118&lt;=$C$3),Colin!$I5118,)</f>
        <v>0</v>
      </c>
      <c r="P5118">
        <f>IF(Colin!$G5118&lt;$B$2,Colin!$I5118,0)</f>
        <v>0</v>
      </c>
      <c r="Q5118">
        <f>IF(Colin!$G5118&lt;$B$1,Colin!$I5118,0)</f>
        <v>0</v>
      </c>
    </row>
    <row r="5119" spans="12:17" x14ac:dyDescent="0.25">
      <c r="L5119">
        <f>IF(AND(Colin!$G5119=$B$1,Colin!$H5119=$C$3),Colin!$I5119,)</f>
        <v>0</v>
      </c>
      <c r="M5119">
        <f>IF(AND(Colin!$G5119=$B$1,Colin!$H5119&lt;=$C$3),Colin!$I5119,)</f>
        <v>0</v>
      </c>
      <c r="N5119">
        <f>IF(AND(Colin!$G5119=$B$2,Colin!$H5119=$C$3),Colin!$I5119,)</f>
        <v>0</v>
      </c>
      <c r="O5119">
        <f>IF(AND(Colin!$G5119=$B$2,Colin!$H5119&lt;=$C$3),Colin!$I5119,)</f>
        <v>0</v>
      </c>
      <c r="P5119">
        <f>IF(Colin!$G5119&lt;$B$2,Colin!$I5119,0)</f>
        <v>0</v>
      </c>
      <c r="Q5119">
        <f>IF(Colin!$G5119&lt;$B$1,Colin!$I5119,0)</f>
        <v>0</v>
      </c>
    </row>
    <row r="5120" spans="12:17" x14ac:dyDescent="0.25">
      <c r="L5120">
        <f>IF(AND(Colin!$G5120=$B$1,Colin!$H5120=$C$3),Colin!$I5120,)</f>
        <v>0</v>
      </c>
      <c r="M5120">
        <f>IF(AND(Colin!$G5120=$B$1,Colin!$H5120&lt;=$C$3),Colin!$I5120,)</f>
        <v>0</v>
      </c>
      <c r="N5120">
        <f>IF(AND(Colin!$G5120=$B$2,Colin!$H5120=$C$3),Colin!$I5120,)</f>
        <v>0</v>
      </c>
      <c r="O5120">
        <f>IF(AND(Colin!$G5120=$B$2,Colin!$H5120&lt;=$C$3),Colin!$I5120,)</f>
        <v>0</v>
      </c>
      <c r="P5120">
        <f>IF(Colin!$G5120&lt;$B$2,Colin!$I5120,0)</f>
        <v>0</v>
      </c>
      <c r="Q5120">
        <f>IF(Colin!$G5120&lt;$B$1,Colin!$I5120,0)</f>
        <v>0</v>
      </c>
    </row>
    <row r="5121" spans="12:17" x14ac:dyDescent="0.25">
      <c r="L5121">
        <f>IF(AND(Colin!$G5121=$B$1,Colin!$H5121=$C$3),Colin!$I5121,)</f>
        <v>0</v>
      </c>
      <c r="M5121">
        <f>IF(AND(Colin!$G5121=$B$1,Colin!$H5121&lt;=$C$3),Colin!$I5121,)</f>
        <v>0</v>
      </c>
      <c r="N5121">
        <f>IF(AND(Colin!$G5121=$B$2,Colin!$H5121=$C$3),Colin!$I5121,)</f>
        <v>0</v>
      </c>
      <c r="O5121">
        <f>IF(AND(Colin!$G5121=$B$2,Colin!$H5121&lt;=$C$3),Colin!$I5121,)</f>
        <v>0</v>
      </c>
      <c r="P5121">
        <f>IF(Colin!$G5121&lt;$B$2,Colin!$I5121,0)</f>
        <v>0</v>
      </c>
      <c r="Q5121">
        <f>IF(Colin!$G5121&lt;$B$1,Colin!$I5121,0)</f>
        <v>0</v>
      </c>
    </row>
    <row r="5122" spans="12:17" x14ac:dyDescent="0.25">
      <c r="L5122">
        <f>IF(AND(Colin!$G5122=$B$1,Colin!$H5122=$C$3),Colin!$I5122,)</f>
        <v>0</v>
      </c>
      <c r="M5122">
        <f>IF(AND(Colin!$G5122=$B$1,Colin!$H5122&lt;=$C$3),Colin!$I5122,)</f>
        <v>0</v>
      </c>
      <c r="N5122">
        <f>IF(AND(Colin!$G5122=$B$2,Colin!$H5122=$C$3),Colin!$I5122,)</f>
        <v>0</v>
      </c>
      <c r="O5122">
        <f>IF(AND(Colin!$G5122=$B$2,Colin!$H5122&lt;=$C$3),Colin!$I5122,)</f>
        <v>0</v>
      </c>
      <c r="P5122">
        <f>IF(Colin!$G5122&lt;$B$2,Colin!$I5122,0)</f>
        <v>0</v>
      </c>
      <c r="Q5122">
        <f>IF(Colin!$G5122&lt;$B$1,Colin!$I5122,0)</f>
        <v>0</v>
      </c>
    </row>
    <row r="5123" spans="12:17" x14ac:dyDescent="0.25">
      <c r="L5123">
        <f>IF(AND(Colin!$G5123=$B$1,Colin!$H5123=$C$3),Colin!$I5123,)</f>
        <v>0</v>
      </c>
      <c r="M5123">
        <f>IF(AND(Colin!$G5123=$B$1,Colin!$H5123&lt;=$C$3),Colin!$I5123,)</f>
        <v>0</v>
      </c>
      <c r="N5123">
        <f>IF(AND(Colin!$G5123=$B$2,Colin!$H5123=$C$3),Colin!$I5123,)</f>
        <v>0</v>
      </c>
      <c r="O5123">
        <f>IF(AND(Colin!$G5123=$B$2,Colin!$H5123&lt;=$C$3),Colin!$I5123,)</f>
        <v>0</v>
      </c>
      <c r="P5123">
        <f>IF(Colin!$G5123&lt;$B$2,Colin!$I5123,0)</f>
        <v>0</v>
      </c>
      <c r="Q5123">
        <f>IF(Colin!$G5123&lt;$B$1,Colin!$I5123,0)</f>
        <v>0</v>
      </c>
    </row>
    <row r="5124" spans="12:17" x14ac:dyDescent="0.25">
      <c r="L5124">
        <f>IF(AND(Colin!$G5124=$B$1,Colin!$H5124=$C$3),Colin!$I5124,)</f>
        <v>0</v>
      </c>
      <c r="M5124">
        <f>IF(AND(Colin!$G5124=$B$1,Colin!$H5124&lt;=$C$3),Colin!$I5124,)</f>
        <v>0</v>
      </c>
      <c r="N5124">
        <f>IF(AND(Colin!$G5124=$B$2,Colin!$H5124=$C$3),Colin!$I5124,)</f>
        <v>0</v>
      </c>
      <c r="O5124">
        <f>IF(AND(Colin!$G5124=$B$2,Colin!$H5124&lt;=$C$3),Colin!$I5124,)</f>
        <v>0</v>
      </c>
      <c r="P5124">
        <f>IF(Colin!$G5124&lt;$B$2,Colin!$I5124,0)</f>
        <v>0</v>
      </c>
      <c r="Q5124">
        <f>IF(Colin!$G5124&lt;$B$1,Colin!$I5124,0)</f>
        <v>0</v>
      </c>
    </row>
    <row r="5125" spans="12:17" x14ac:dyDescent="0.25">
      <c r="L5125">
        <f>IF(AND(Colin!$G5125=$B$1,Colin!$H5125=$C$3),Colin!$I5125,)</f>
        <v>0</v>
      </c>
      <c r="M5125">
        <f>IF(AND(Colin!$G5125=$B$1,Colin!$H5125&lt;=$C$3),Colin!$I5125,)</f>
        <v>0</v>
      </c>
      <c r="N5125">
        <f>IF(AND(Colin!$G5125=$B$2,Colin!$H5125=$C$3),Colin!$I5125,)</f>
        <v>0</v>
      </c>
      <c r="O5125">
        <f>IF(AND(Colin!$G5125=$B$2,Colin!$H5125&lt;=$C$3),Colin!$I5125,)</f>
        <v>0</v>
      </c>
      <c r="P5125">
        <f>IF(Colin!$G5125&lt;$B$2,Colin!$I5125,0)</f>
        <v>0</v>
      </c>
      <c r="Q5125">
        <f>IF(Colin!$G5125&lt;$B$1,Colin!$I5125,0)</f>
        <v>0</v>
      </c>
    </row>
    <row r="5126" spans="12:17" x14ac:dyDescent="0.25">
      <c r="L5126">
        <f>IF(AND(Colin!$G5126=$B$1,Colin!$H5126=$C$3),Colin!$I5126,)</f>
        <v>0</v>
      </c>
      <c r="M5126">
        <f>IF(AND(Colin!$G5126=$B$1,Colin!$H5126&lt;=$C$3),Colin!$I5126,)</f>
        <v>0</v>
      </c>
      <c r="N5126">
        <f>IF(AND(Colin!$G5126=$B$2,Colin!$H5126=$C$3),Colin!$I5126,)</f>
        <v>0</v>
      </c>
      <c r="O5126">
        <f>IF(AND(Colin!$G5126=$B$2,Colin!$H5126&lt;=$C$3),Colin!$I5126,)</f>
        <v>0</v>
      </c>
      <c r="P5126">
        <f>IF(Colin!$G5126&lt;$B$2,Colin!$I5126,0)</f>
        <v>0</v>
      </c>
      <c r="Q5126">
        <f>IF(Colin!$G5126&lt;$B$1,Colin!$I5126,0)</f>
        <v>0</v>
      </c>
    </row>
    <row r="5127" spans="12:17" x14ac:dyDescent="0.25">
      <c r="L5127">
        <f>IF(AND(Colin!$G5127=$B$1,Colin!$H5127=$C$3),Colin!$I5127,)</f>
        <v>0</v>
      </c>
      <c r="M5127">
        <f>IF(AND(Colin!$G5127=$B$1,Colin!$H5127&lt;=$C$3),Colin!$I5127,)</f>
        <v>0</v>
      </c>
      <c r="N5127">
        <f>IF(AND(Colin!$G5127=$B$2,Colin!$H5127=$C$3),Colin!$I5127,)</f>
        <v>0</v>
      </c>
      <c r="O5127">
        <f>IF(AND(Colin!$G5127=$B$2,Colin!$H5127&lt;=$C$3),Colin!$I5127,)</f>
        <v>0</v>
      </c>
      <c r="P5127">
        <f>IF(Colin!$G5127&lt;$B$2,Colin!$I5127,0)</f>
        <v>0</v>
      </c>
      <c r="Q5127">
        <f>IF(Colin!$G5127&lt;$B$1,Colin!$I5127,0)</f>
        <v>0</v>
      </c>
    </row>
    <row r="5128" spans="12:17" x14ac:dyDescent="0.25">
      <c r="L5128">
        <f>IF(AND(Colin!$G5128=$B$1,Colin!$H5128=$C$3),Colin!$I5128,)</f>
        <v>0</v>
      </c>
      <c r="M5128">
        <f>IF(AND(Colin!$G5128=$B$1,Colin!$H5128&lt;=$C$3),Colin!$I5128,)</f>
        <v>0</v>
      </c>
      <c r="N5128">
        <f>IF(AND(Colin!$G5128=$B$2,Colin!$H5128=$C$3),Colin!$I5128,)</f>
        <v>0</v>
      </c>
      <c r="O5128">
        <f>IF(AND(Colin!$G5128=$B$2,Colin!$H5128&lt;=$C$3),Colin!$I5128,)</f>
        <v>0</v>
      </c>
      <c r="P5128">
        <f>IF(Colin!$G5128&lt;$B$2,Colin!$I5128,0)</f>
        <v>0</v>
      </c>
      <c r="Q5128">
        <f>IF(Colin!$G5128&lt;$B$1,Colin!$I5128,0)</f>
        <v>0</v>
      </c>
    </row>
    <row r="5129" spans="12:17" x14ac:dyDescent="0.25">
      <c r="L5129">
        <f>IF(AND(Colin!$G5129=$B$1,Colin!$H5129=$C$3),Colin!$I5129,)</f>
        <v>0</v>
      </c>
      <c r="M5129">
        <f>IF(AND(Colin!$G5129=$B$1,Colin!$H5129&lt;=$C$3),Colin!$I5129,)</f>
        <v>0</v>
      </c>
      <c r="N5129">
        <f>IF(AND(Colin!$G5129=$B$2,Colin!$H5129=$C$3),Colin!$I5129,)</f>
        <v>0</v>
      </c>
      <c r="O5129">
        <f>IF(AND(Colin!$G5129=$B$2,Colin!$H5129&lt;=$C$3),Colin!$I5129,)</f>
        <v>0</v>
      </c>
      <c r="P5129">
        <f>IF(Colin!$G5129&lt;$B$2,Colin!$I5129,0)</f>
        <v>0</v>
      </c>
      <c r="Q5129">
        <f>IF(Colin!$G5129&lt;$B$1,Colin!$I5129,0)</f>
        <v>0</v>
      </c>
    </row>
    <row r="5130" spans="12:17" x14ac:dyDescent="0.25">
      <c r="L5130">
        <f>IF(AND(Colin!$G5130=$B$1,Colin!$H5130=$C$3),Colin!$I5130,)</f>
        <v>0</v>
      </c>
      <c r="M5130">
        <f>IF(AND(Colin!$G5130=$B$1,Colin!$H5130&lt;=$C$3),Colin!$I5130,)</f>
        <v>0</v>
      </c>
      <c r="N5130">
        <f>IF(AND(Colin!$G5130=$B$2,Colin!$H5130=$C$3),Colin!$I5130,)</f>
        <v>0</v>
      </c>
      <c r="O5130">
        <f>IF(AND(Colin!$G5130=$B$2,Colin!$H5130&lt;=$C$3),Colin!$I5130,)</f>
        <v>0</v>
      </c>
      <c r="P5130">
        <f>IF(Colin!$G5130&lt;$B$2,Colin!$I5130,0)</f>
        <v>0</v>
      </c>
      <c r="Q5130">
        <f>IF(Colin!$G5130&lt;$B$1,Colin!$I5130,0)</f>
        <v>0</v>
      </c>
    </row>
    <row r="5131" spans="12:17" x14ac:dyDescent="0.25">
      <c r="L5131">
        <f>IF(AND(Colin!$G5131=$B$1,Colin!$H5131=$C$3),Colin!$I5131,)</f>
        <v>0</v>
      </c>
      <c r="M5131">
        <f>IF(AND(Colin!$G5131=$B$1,Colin!$H5131&lt;=$C$3),Colin!$I5131,)</f>
        <v>0</v>
      </c>
      <c r="N5131">
        <f>IF(AND(Colin!$G5131=$B$2,Colin!$H5131=$C$3),Colin!$I5131,)</f>
        <v>0</v>
      </c>
      <c r="O5131">
        <f>IF(AND(Colin!$G5131=$B$2,Colin!$H5131&lt;=$C$3),Colin!$I5131,)</f>
        <v>0</v>
      </c>
      <c r="P5131">
        <f>IF(Colin!$G5131&lt;$B$2,Colin!$I5131,0)</f>
        <v>0</v>
      </c>
      <c r="Q5131">
        <f>IF(Colin!$G5131&lt;$B$1,Colin!$I5131,0)</f>
        <v>0</v>
      </c>
    </row>
    <row r="5132" spans="12:17" x14ac:dyDescent="0.25">
      <c r="L5132">
        <f>IF(AND(Colin!$G5132=$B$1,Colin!$H5132=$C$3),Colin!$I5132,)</f>
        <v>0</v>
      </c>
      <c r="M5132">
        <f>IF(AND(Colin!$G5132=$B$1,Colin!$H5132&lt;=$C$3),Colin!$I5132,)</f>
        <v>0</v>
      </c>
      <c r="N5132">
        <f>IF(AND(Colin!$G5132=$B$2,Colin!$H5132=$C$3),Colin!$I5132,)</f>
        <v>0</v>
      </c>
      <c r="O5132">
        <f>IF(AND(Colin!$G5132=$B$2,Colin!$H5132&lt;=$C$3),Colin!$I5132,)</f>
        <v>0</v>
      </c>
      <c r="P5132">
        <f>IF(Colin!$G5132&lt;$B$2,Colin!$I5132,0)</f>
        <v>0</v>
      </c>
      <c r="Q5132">
        <f>IF(Colin!$G5132&lt;$B$1,Colin!$I5132,0)</f>
        <v>0</v>
      </c>
    </row>
    <row r="5133" spans="12:17" x14ac:dyDescent="0.25">
      <c r="L5133">
        <f>IF(AND(Colin!$G5133=$B$1,Colin!$H5133=$C$3),Colin!$I5133,)</f>
        <v>0</v>
      </c>
      <c r="M5133">
        <f>IF(AND(Colin!$G5133=$B$1,Colin!$H5133&lt;=$C$3),Colin!$I5133,)</f>
        <v>0</v>
      </c>
      <c r="N5133">
        <f>IF(AND(Colin!$G5133=$B$2,Colin!$H5133=$C$3),Colin!$I5133,)</f>
        <v>0</v>
      </c>
      <c r="O5133">
        <f>IF(AND(Colin!$G5133=$B$2,Colin!$H5133&lt;=$C$3),Colin!$I5133,)</f>
        <v>0</v>
      </c>
      <c r="P5133">
        <f>IF(Colin!$G5133&lt;$B$2,Colin!$I5133,0)</f>
        <v>0</v>
      </c>
      <c r="Q5133">
        <f>IF(Colin!$G5133&lt;$B$1,Colin!$I5133,0)</f>
        <v>0</v>
      </c>
    </row>
    <row r="5134" spans="12:17" x14ac:dyDescent="0.25">
      <c r="L5134">
        <f>IF(AND(Colin!$G5134=$B$1,Colin!$H5134=$C$3),Colin!$I5134,)</f>
        <v>0</v>
      </c>
      <c r="M5134">
        <f>IF(AND(Colin!$G5134=$B$1,Colin!$H5134&lt;=$C$3),Colin!$I5134,)</f>
        <v>0</v>
      </c>
      <c r="N5134">
        <f>IF(AND(Colin!$G5134=$B$2,Colin!$H5134=$C$3),Colin!$I5134,)</f>
        <v>0</v>
      </c>
      <c r="O5134">
        <f>IF(AND(Colin!$G5134=$B$2,Colin!$H5134&lt;=$C$3),Colin!$I5134,)</f>
        <v>0</v>
      </c>
      <c r="P5134">
        <f>IF(Colin!$G5134&lt;$B$2,Colin!$I5134,0)</f>
        <v>0</v>
      </c>
      <c r="Q5134">
        <f>IF(Colin!$G5134&lt;$B$1,Colin!$I5134,0)</f>
        <v>0</v>
      </c>
    </row>
    <row r="5135" spans="12:17" x14ac:dyDescent="0.25">
      <c r="L5135">
        <f>IF(AND(Colin!$G5135=$B$1,Colin!$H5135=$C$3),Colin!$I5135,)</f>
        <v>0</v>
      </c>
      <c r="M5135">
        <f>IF(AND(Colin!$G5135=$B$1,Colin!$H5135&lt;=$C$3),Colin!$I5135,)</f>
        <v>0</v>
      </c>
      <c r="N5135">
        <f>IF(AND(Colin!$G5135=$B$2,Colin!$H5135=$C$3),Colin!$I5135,)</f>
        <v>0</v>
      </c>
      <c r="O5135">
        <f>IF(AND(Colin!$G5135=$B$2,Colin!$H5135&lt;=$C$3),Colin!$I5135,)</f>
        <v>0</v>
      </c>
      <c r="P5135">
        <f>IF(Colin!$G5135&lt;$B$2,Colin!$I5135,0)</f>
        <v>0</v>
      </c>
      <c r="Q5135">
        <f>IF(Colin!$G5135&lt;$B$1,Colin!$I5135,0)</f>
        <v>0</v>
      </c>
    </row>
    <row r="5136" spans="12:17" x14ac:dyDescent="0.25">
      <c r="L5136">
        <f>IF(AND(Colin!$G5136=$B$1,Colin!$H5136=$C$3),Colin!$I5136,)</f>
        <v>0</v>
      </c>
      <c r="M5136">
        <f>IF(AND(Colin!$G5136=$B$1,Colin!$H5136&lt;=$C$3),Colin!$I5136,)</f>
        <v>0</v>
      </c>
      <c r="N5136">
        <f>IF(AND(Colin!$G5136=$B$2,Colin!$H5136=$C$3),Colin!$I5136,)</f>
        <v>0</v>
      </c>
      <c r="O5136">
        <f>IF(AND(Colin!$G5136=$B$2,Colin!$H5136&lt;=$C$3),Colin!$I5136,)</f>
        <v>0</v>
      </c>
      <c r="P5136">
        <f>IF(Colin!$G5136&lt;$B$2,Colin!$I5136,0)</f>
        <v>0</v>
      </c>
      <c r="Q5136">
        <f>IF(Colin!$G5136&lt;$B$1,Colin!$I5136,0)</f>
        <v>0</v>
      </c>
    </row>
    <row r="5137" spans="12:17" x14ac:dyDescent="0.25">
      <c r="L5137">
        <f>IF(AND(Colin!$G5137=$B$1,Colin!$H5137=$C$3),Colin!$I5137,)</f>
        <v>0</v>
      </c>
      <c r="M5137">
        <f>IF(AND(Colin!$G5137=$B$1,Colin!$H5137&lt;=$C$3),Colin!$I5137,)</f>
        <v>0</v>
      </c>
      <c r="N5137">
        <f>IF(AND(Colin!$G5137=$B$2,Colin!$H5137=$C$3),Colin!$I5137,)</f>
        <v>0</v>
      </c>
      <c r="O5137">
        <f>IF(AND(Colin!$G5137=$B$2,Colin!$H5137&lt;=$C$3),Colin!$I5137,)</f>
        <v>0</v>
      </c>
      <c r="P5137">
        <f>IF(Colin!$G5137&lt;$B$2,Colin!$I5137,0)</f>
        <v>0</v>
      </c>
      <c r="Q5137">
        <f>IF(Colin!$G5137&lt;$B$1,Colin!$I5137,0)</f>
        <v>0</v>
      </c>
    </row>
    <row r="5138" spans="12:17" x14ac:dyDescent="0.25">
      <c r="L5138">
        <f>IF(AND(Colin!$G5138=$B$1,Colin!$H5138=$C$3),Colin!$I5138,)</f>
        <v>0</v>
      </c>
      <c r="M5138">
        <f>IF(AND(Colin!$G5138=$B$1,Colin!$H5138&lt;=$C$3),Colin!$I5138,)</f>
        <v>0</v>
      </c>
      <c r="N5138">
        <f>IF(AND(Colin!$G5138=$B$2,Colin!$H5138=$C$3),Colin!$I5138,)</f>
        <v>0</v>
      </c>
      <c r="O5138">
        <f>IF(AND(Colin!$G5138=$B$2,Colin!$H5138&lt;=$C$3),Colin!$I5138,)</f>
        <v>0</v>
      </c>
      <c r="P5138">
        <f>IF(Colin!$G5138&lt;$B$2,Colin!$I5138,0)</f>
        <v>0</v>
      </c>
      <c r="Q5138">
        <f>IF(Colin!$G5138&lt;$B$1,Colin!$I5138,0)</f>
        <v>0</v>
      </c>
    </row>
    <row r="5139" spans="12:17" x14ac:dyDescent="0.25">
      <c r="L5139">
        <f>IF(AND(Colin!$G5139=$B$1,Colin!$H5139=$C$3),Colin!$I5139,)</f>
        <v>0</v>
      </c>
      <c r="M5139">
        <f>IF(AND(Colin!$G5139=$B$1,Colin!$H5139&lt;=$C$3),Colin!$I5139,)</f>
        <v>0</v>
      </c>
      <c r="N5139">
        <f>IF(AND(Colin!$G5139=$B$2,Colin!$H5139=$C$3),Colin!$I5139,)</f>
        <v>0</v>
      </c>
      <c r="O5139">
        <f>IF(AND(Colin!$G5139=$B$2,Colin!$H5139&lt;=$C$3),Colin!$I5139,)</f>
        <v>0</v>
      </c>
      <c r="P5139">
        <f>IF(Colin!$G5139&lt;$B$2,Colin!$I5139,0)</f>
        <v>0</v>
      </c>
      <c r="Q5139">
        <f>IF(Colin!$G5139&lt;$B$1,Colin!$I5139,0)</f>
        <v>0</v>
      </c>
    </row>
    <row r="5140" spans="12:17" x14ac:dyDescent="0.25">
      <c r="L5140">
        <f>IF(AND(Colin!$G5140=$B$1,Colin!$H5140=$C$3),Colin!$I5140,)</f>
        <v>0</v>
      </c>
      <c r="M5140">
        <f>IF(AND(Colin!$G5140=$B$1,Colin!$H5140&lt;=$C$3),Colin!$I5140,)</f>
        <v>0</v>
      </c>
      <c r="N5140">
        <f>IF(AND(Colin!$G5140=$B$2,Colin!$H5140=$C$3),Colin!$I5140,)</f>
        <v>0</v>
      </c>
      <c r="O5140">
        <f>IF(AND(Colin!$G5140=$B$2,Colin!$H5140&lt;=$C$3),Colin!$I5140,)</f>
        <v>0</v>
      </c>
      <c r="P5140">
        <f>IF(Colin!$G5140&lt;$B$2,Colin!$I5140,0)</f>
        <v>0</v>
      </c>
      <c r="Q5140">
        <f>IF(Colin!$G5140&lt;$B$1,Colin!$I5140,0)</f>
        <v>0</v>
      </c>
    </row>
    <row r="5141" spans="12:17" x14ac:dyDescent="0.25">
      <c r="L5141">
        <f>IF(AND(Colin!$G5141=$B$1,Colin!$H5141=$C$3),Colin!$I5141,)</f>
        <v>0</v>
      </c>
      <c r="M5141">
        <f>IF(AND(Colin!$G5141=$B$1,Colin!$H5141&lt;=$C$3),Colin!$I5141,)</f>
        <v>0</v>
      </c>
      <c r="N5141">
        <f>IF(AND(Colin!$G5141=$B$2,Colin!$H5141=$C$3),Colin!$I5141,)</f>
        <v>0</v>
      </c>
      <c r="O5141">
        <f>IF(AND(Colin!$G5141=$B$2,Colin!$H5141&lt;=$C$3),Colin!$I5141,)</f>
        <v>0</v>
      </c>
      <c r="P5141">
        <f>IF(Colin!$G5141&lt;$B$2,Colin!$I5141,0)</f>
        <v>0</v>
      </c>
      <c r="Q5141">
        <f>IF(Colin!$G5141&lt;$B$1,Colin!$I5141,0)</f>
        <v>0</v>
      </c>
    </row>
    <row r="5142" spans="12:17" x14ac:dyDescent="0.25">
      <c r="L5142">
        <f>IF(AND(Colin!$G5142=$B$1,Colin!$H5142=$C$3),Colin!$I5142,)</f>
        <v>0</v>
      </c>
      <c r="M5142">
        <f>IF(AND(Colin!$G5142=$B$1,Colin!$H5142&lt;=$C$3),Colin!$I5142,)</f>
        <v>0</v>
      </c>
      <c r="N5142">
        <f>IF(AND(Colin!$G5142=$B$2,Colin!$H5142=$C$3),Colin!$I5142,)</f>
        <v>0</v>
      </c>
      <c r="O5142">
        <f>IF(AND(Colin!$G5142=$B$2,Colin!$H5142&lt;=$C$3),Colin!$I5142,)</f>
        <v>0</v>
      </c>
      <c r="P5142">
        <f>IF(Colin!$G5142&lt;$B$2,Colin!$I5142,0)</f>
        <v>0</v>
      </c>
      <c r="Q5142">
        <f>IF(Colin!$G5142&lt;$B$1,Colin!$I5142,0)</f>
        <v>0</v>
      </c>
    </row>
    <row r="5143" spans="12:17" x14ac:dyDescent="0.25">
      <c r="L5143">
        <f>IF(AND(Colin!$G5143=$B$1,Colin!$H5143=$C$3),Colin!$I5143,)</f>
        <v>0</v>
      </c>
      <c r="M5143">
        <f>IF(AND(Colin!$G5143=$B$1,Colin!$H5143&lt;=$C$3),Colin!$I5143,)</f>
        <v>0</v>
      </c>
      <c r="N5143">
        <f>IF(AND(Colin!$G5143=$B$2,Colin!$H5143=$C$3),Colin!$I5143,)</f>
        <v>0</v>
      </c>
      <c r="O5143">
        <f>IF(AND(Colin!$G5143=$B$2,Colin!$H5143&lt;=$C$3),Colin!$I5143,)</f>
        <v>0</v>
      </c>
      <c r="P5143">
        <f>IF(Colin!$G5143&lt;$B$2,Colin!$I5143,0)</f>
        <v>0</v>
      </c>
      <c r="Q5143">
        <f>IF(Colin!$G5143&lt;$B$1,Colin!$I5143,0)</f>
        <v>0</v>
      </c>
    </row>
    <row r="5144" spans="12:17" x14ac:dyDescent="0.25">
      <c r="L5144">
        <f>IF(AND(Colin!$G5144=$B$1,Colin!$H5144=$C$3),Colin!$I5144,)</f>
        <v>0</v>
      </c>
      <c r="M5144">
        <f>IF(AND(Colin!$G5144=$B$1,Colin!$H5144&lt;=$C$3),Colin!$I5144,)</f>
        <v>0</v>
      </c>
      <c r="N5144">
        <f>IF(AND(Colin!$G5144=$B$2,Colin!$H5144=$C$3),Colin!$I5144,)</f>
        <v>0</v>
      </c>
      <c r="O5144">
        <f>IF(AND(Colin!$G5144=$B$2,Colin!$H5144&lt;=$C$3),Colin!$I5144,)</f>
        <v>0</v>
      </c>
      <c r="P5144">
        <f>IF(Colin!$G5144&lt;$B$2,Colin!$I5144,0)</f>
        <v>0</v>
      </c>
      <c r="Q5144">
        <f>IF(Colin!$G5144&lt;$B$1,Colin!$I5144,0)</f>
        <v>0</v>
      </c>
    </row>
    <row r="5145" spans="12:17" x14ac:dyDescent="0.25">
      <c r="L5145">
        <f>IF(AND(Colin!$G5145=$B$1,Colin!$H5145=$C$3),Colin!$I5145,)</f>
        <v>0</v>
      </c>
      <c r="M5145">
        <f>IF(AND(Colin!$G5145=$B$1,Colin!$H5145&lt;=$C$3),Colin!$I5145,)</f>
        <v>0</v>
      </c>
      <c r="N5145">
        <f>IF(AND(Colin!$G5145=$B$2,Colin!$H5145=$C$3),Colin!$I5145,)</f>
        <v>0</v>
      </c>
      <c r="O5145">
        <f>IF(AND(Colin!$G5145=$B$2,Colin!$H5145&lt;=$C$3),Colin!$I5145,)</f>
        <v>0</v>
      </c>
      <c r="P5145">
        <f>IF(Colin!$G5145&lt;$B$2,Colin!$I5145,0)</f>
        <v>0</v>
      </c>
      <c r="Q5145">
        <f>IF(Colin!$G5145&lt;$B$1,Colin!$I5145,0)</f>
        <v>0</v>
      </c>
    </row>
    <row r="5146" spans="12:17" x14ac:dyDescent="0.25">
      <c r="L5146">
        <f>IF(AND(Colin!$G5146=$B$1,Colin!$H5146=$C$3),Colin!$I5146,)</f>
        <v>0</v>
      </c>
      <c r="M5146">
        <f>IF(AND(Colin!$G5146=$B$1,Colin!$H5146&lt;=$C$3),Colin!$I5146,)</f>
        <v>0</v>
      </c>
      <c r="N5146">
        <f>IF(AND(Colin!$G5146=$B$2,Colin!$H5146=$C$3),Colin!$I5146,)</f>
        <v>0</v>
      </c>
      <c r="O5146">
        <f>IF(AND(Colin!$G5146=$B$2,Colin!$H5146&lt;=$C$3),Colin!$I5146,)</f>
        <v>0</v>
      </c>
      <c r="P5146">
        <f>IF(Colin!$G5146&lt;$B$2,Colin!$I5146,0)</f>
        <v>0</v>
      </c>
      <c r="Q5146">
        <f>IF(Colin!$G5146&lt;$B$1,Colin!$I5146,0)</f>
        <v>0</v>
      </c>
    </row>
    <row r="5147" spans="12:17" x14ac:dyDescent="0.25">
      <c r="L5147">
        <f>IF(AND(Colin!$G5147=$B$1,Colin!$H5147=$C$3),Colin!$I5147,)</f>
        <v>0</v>
      </c>
      <c r="M5147">
        <f>IF(AND(Colin!$G5147=$B$1,Colin!$H5147&lt;=$C$3),Colin!$I5147,)</f>
        <v>0</v>
      </c>
      <c r="N5147">
        <f>IF(AND(Colin!$G5147=$B$2,Colin!$H5147=$C$3),Colin!$I5147,)</f>
        <v>0</v>
      </c>
      <c r="O5147">
        <f>IF(AND(Colin!$G5147=$B$2,Colin!$H5147&lt;=$C$3),Colin!$I5147,)</f>
        <v>0</v>
      </c>
      <c r="P5147">
        <f>IF(Colin!$G5147&lt;$B$2,Colin!$I5147,0)</f>
        <v>0</v>
      </c>
      <c r="Q5147">
        <f>IF(Colin!$G5147&lt;$B$1,Colin!$I5147,0)</f>
        <v>0</v>
      </c>
    </row>
    <row r="5148" spans="12:17" x14ac:dyDescent="0.25">
      <c r="L5148">
        <f>IF(AND(Colin!$G5148=$B$1,Colin!$H5148=$C$3),Colin!$I5148,)</f>
        <v>0</v>
      </c>
      <c r="M5148">
        <f>IF(AND(Colin!$G5148=$B$1,Colin!$H5148&lt;=$C$3),Colin!$I5148,)</f>
        <v>0</v>
      </c>
      <c r="N5148">
        <f>IF(AND(Colin!$G5148=$B$2,Colin!$H5148=$C$3),Colin!$I5148,)</f>
        <v>0</v>
      </c>
      <c r="O5148">
        <f>IF(AND(Colin!$G5148=$B$2,Colin!$H5148&lt;=$C$3),Colin!$I5148,)</f>
        <v>0</v>
      </c>
      <c r="P5148">
        <f>IF(Colin!$G5148&lt;$B$2,Colin!$I5148,0)</f>
        <v>0</v>
      </c>
      <c r="Q5148">
        <f>IF(Colin!$G5148&lt;$B$1,Colin!$I5148,0)</f>
        <v>0</v>
      </c>
    </row>
    <row r="5149" spans="12:17" x14ac:dyDescent="0.25">
      <c r="L5149">
        <f>IF(AND(Colin!$G5149=$B$1,Colin!$H5149=$C$3),Colin!$I5149,)</f>
        <v>0</v>
      </c>
      <c r="M5149">
        <f>IF(AND(Colin!$G5149=$B$1,Colin!$H5149&lt;=$C$3),Colin!$I5149,)</f>
        <v>0</v>
      </c>
      <c r="N5149">
        <f>IF(AND(Colin!$G5149=$B$2,Colin!$H5149=$C$3),Colin!$I5149,)</f>
        <v>0</v>
      </c>
      <c r="O5149">
        <f>IF(AND(Colin!$G5149=$B$2,Colin!$H5149&lt;=$C$3),Colin!$I5149,)</f>
        <v>0</v>
      </c>
      <c r="P5149">
        <f>IF(Colin!$G5149&lt;$B$2,Colin!$I5149,0)</f>
        <v>0</v>
      </c>
      <c r="Q5149">
        <f>IF(Colin!$G5149&lt;$B$1,Colin!$I5149,0)</f>
        <v>0</v>
      </c>
    </row>
    <row r="5150" spans="12:17" x14ac:dyDescent="0.25">
      <c r="L5150">
        <f>IF(AND(Colin!$G5150=$B$1,Colin!$H5150=$C$3),Colin!$I5150,)</f>
        <v>0</v>
      </c>
      <c r="M5150">
        <f>IF(AND(Colin!$G5150=$B$1,Colin!$H5150&lt;=$C$3),Colin!$I5150,)</f>
        <v>0</v>
      </c>
      <c r="N5150">
        <f>IF(AND(Colin!$G5150=$B$2,Colin!$H5150=$C$3),Colin!$I5150,)</f>
        <v>0</v>
      </c>
      <c r="O5150">
        <f>IF(AND(Colin!$G5150=$B$2,Colin!$H5150&lt;=$C$3),Colin!$I5150,)</f>
        <v>0</v>
      </c>
      <c r="P5150">
        <f>IF(Colin!$G5150&lt;$B$2,Colin!$I5150,0)</f>
        <v>0</v>
      </c>
      <c r="Q5150">
        <f>IF(Colin!$G5150&lt;$B$1,Colin!$I5150,0)</f>
        <v>0</v>
      </c>
    </row>
    <row r="5151" spans="12:17" x14ac:dyDescent="0.25">
      <c r="L5151">
        <f>IF(AND(Colin!$G5151=$B$1,Colin!$H5151=$C$3),Colin!$I5151,)</f>
        <v>0</v>
      </c>
      <c r="M5151">
        <f>IF(AND(Colin!$G5151=$B$1,Colin!$H5151&lt;=$C$3),Colin!$I5151,)</f>
        <v>0</v>
      </c>
      <c r="N5151">
        <f>IF(AND(Colin!$G5151=$B$2,Colin!$H5151=$C$3),Colin!$I5151,)</f>
        <v>0</v>
      </c>
      <c r="O5151">
        <f>IF(AND(Colin!$G5151=$B$2,Colin!$H5151&lt;=$C$3),Colin!$I5151,)</f>
        <v>0</v>
      </c>
      <c r="P5151">
        <f>IF(Colin!$G5151&lt;$B$2,Colin!$I5151,0)</f>
        <v>0</v>
      </c>
      <c r="Q5151">
        <f>IF(Colin!$G5151&lt;$B$1,Colin!$I5151,0)</f>
        <v>0</v>
      </c>
    </row>
    <row r="5152" spans="12:17" x14ac:dyDescent="0.25">
      <c r="L5152">
        <f>IF(AND(Colin!$G5152=$B$1,Colin!$H5152=$C$3),Colin!$I5152,)</f>
        <v>0</v>
      </c>
      <c r="M5152">
        <f>IF(AND(Colin!$G5152=$B$1,Colin!$H5152&lt;=$C$3),Colin!$I5152,)</f>
        <v>0</v>
      </c>
      <c r="N5152">
        <f>IF(AND(Colin!$G5152=$B$2,Colin!$H5152=$C$3),Colin!$I5152,)</f>
        <v>0</v>
      </c>
      <c r="O5152">
        <f>IF(AND(Colin!$G5152=$B$2,Colin!$H5152&lt;=$C$3),Colin!$I5152,)</f>
        <v>0</v>
      </c>
      <c r="P5152">
        <f>IF(Colin!$G5152&lt;$B$2,Colin!$I5152,0)</f>
        <v>0</v>
      </c>
      <c r="Q5152">
        <f>IF(Colin!$G5152&lt;$B$1,Colin!$I5152,0)</f>
        <v>0</v>
      </c>
    </row>
    <row r="5153" spans="12:17" x14ac:dyDescent="0.25">
      <c r="L5153">
        <f>IF(AND(Colin!$G5153=$B$1,Colin!$H5153=$C$3),Colin!$I5153,)</f>
        <v>0</v>
      </c>
      <c r="M5153">
        <f>IF(AND(Colin!$G5153=$B$1,Colin!$H5153&lt;=$C$3),Colin!$I5153,)</f>
        <v>0</v>
      </c>
      <c r="N5153">
        <f>IF(AND(Colin!$G5153=$B$2,Colin!$H5153=$C$3),Colin!$I5153,)</f>
        <v>0</v>
      </c>
      <c r="O5153">
        <f>IF(AND(Colin!$G5153=$B$2,Colin!$H5153&lt;=$C$3),Colin!$I5153,)</f>
        <v>0</v>
      </c>
      <c r="P5153">
        <f>IF(Colin!$G5153&lt;$B$2,Colin!$I5153,0)</f>
        <v>0</v>
      </c>
      <c r="Q5153">
        <f>IF(Colin!$G5153&lt;$B$1,Colin!$I5153,0)</f>
        <v>0</v>
      </c>
    </row>
    <row r="5154" spans="12:17" x14ac:dyDescent="0.25">
      <c r="L5154">
        <f>IF(AND(Colin!$G5154=$B$1,Colin!$H5154=$C$3),Colin!$I5154,)</f>
        <v>0</v>
      </c>
      <c r="M5154">
        <f>IF(AND(Colin!$G5154=$B$1,Colin!$H5154&lt;=$C$3),Colin!$I5154,)</f>
        <v>0</v>
      </c>
      <c r="N5154">
        <f>IF(AND(Colin!$G5154=$B$2,Colin!$H5154=$C$3),Colin!$I5154,)</f>
        <v>0</v>
      </c>
      <c r="O5154">
        <f>IF(AND(Colin!$G5154=$B$2,Colin!$H5154&lt;=$C$3),Colin!$I5154,)</f>
        <v>0</v>
      </c>
      <c r="P5154">
        <f>IF(Colin!$G5154&lt;$B$2,Colin!$I5154,0)</f>
        <v>0</v>
      </c>
      <c r="Q5154">
        <f>IF(Colin!$G5154&lt;$B$1,Colin!$I5154,0)</f>
        <v>0</v>
      </c>
    </row>
    <row r="5155" spans="12:17" x14ac:dyDescent="0.25">
      <c r="L5155">
        <f>IF(AND(Colin!$G5155=$B$1,Colin!$H5155=$C$3),Colin!$I5155,)</f>
        <v>0</v>
      </c>
      <c r="M5155">
        <f>IF(AND(Colin!$G5155=$B$1,Colin!$H5155&lt;=$C$3),Colin!$I5155,)</f>
        <v>0</v>
      </c>
      <c r="N5155">
        <f>IF(AND(Colin!$G5155=$B$2,Colin!$H5155=$C$3),Colin!$I5155,)</f>
        <v>0</v>
      </c>
      <c r="O5155">
        <f>IF(AND(Colin!$G5155=$B$2,Colin!$H5155&lt;=$C$3),Colin!$I5155,)</f>
        <v>0</v>
      </c>
      <c r="P5155">
        <f>IF(Colin!$G5155&lt;$B$2,Colin!$I5155,0)</f>
        <v>0</v>
      </c>
      <c r="Q5155">
        <f>IF(Colin!$G5155&lt;$B$1,Colin!$I5155,0)</f>
        <v>0</v>
      </c>
    </row>
    <row r="5156" spans="12:17" x14ac:dyDescent="0.25">
      <c r="L5156">
        <f>IF(AND(Colin!$G5156=$B$1,Colin!$H5156=$C$3),Colin!$I5156,)</f>
        <v>0</v>
      </c>
      <c r="M5156">
        <f>IF(AND(Colin!$G5156=$B$1,Colin!$H5156&lt;=$C$3),Colin!$I5156,)</f>
        <v>0</v>
      </c>
      <c r="N5156">
        <f>IF(AND(Colin!$G5156=$B$2,Colin!$H5156=$C$3),Colin!$I5156,)</f>
        <v>0</v>
      </c>
      <c r="O5156">
        <f>IF(AND(Colin!$G5156=$B$2,Colin!$H5156&lt;=$C$3),Colin!$I5156,)</f>
        <v>0</v>
      </c>
      <c r="P5156">
        <f>IF(Colin!$G5156&lt;$B$2,Colin!$I5156,0)</f>
        <v>0</v>
      </c>
      <c r="Q5156">
        <f>IF(Colin!$G5156&lt;$B$1,Colin!$I5156,0)</f>
        <v>0</v>
      </c>
    </row>
    <row r="5157" spans="12:17" x14ac:dyDescent="0.25">
      <c r="L5157">
        <f>IF(AND(Colin!$G5157=$B$1,Colin!$H5157=$C$3),Colin!$I5157,)</f>
        <v>0</v>
      </c>
      <c r="M5157">
        <f>IF(AND(Colin!$G5157=$B$1,Colin!$H5157&lt;=$C$3),Colin!$I5157,)</f>
        <v>0</v>
      </c>
      <c r="N5157">
        <f>IF(AND(Colin!$G5157=$B$2,Colin!$H5157=$C$3),Colin!$I5157,)</f>
        <v>0</v>
      </c>
      <c r="O5157">
        <f>IF(AND(Colin!$G5157=$B$2,Colin!$H5157&lt;=$C$3),Colin!$I5157,)</f>
        <v>0</v>
      </c>
      <c r="P5157">
        <f>IF(Colin!$G5157&lt;$B$2,Colin!$I5157,0)</f>
        <v>0</v>
      </c>
      <c r="Q5157">
        <f>IF(Colin!$G5157&lt;$B$1,Colin!$I5157,0)</f>
        <v>0</v>
      </c>
    </row>
    <row r="5158" spans="12:17" x14ac:dyDescent="0.25">
      <c r="L5158">
        <f>IF(AND(Colin!$G5158=$B$1,Colin!$H5158=$C$3),Colin!$I5158,)</f>
        <v>0</v>
      </c>
      <c r="M5158">
        <f>IF(AND(Colin!$G5158=$B$1,Colin!$H5158&lt;=$C$3),Colin!$I5158,)</f>
        <v>0</v>
      </c>
      <c r="N5158">
        <f>IF(AND(Colin!$G5158=$B$2,Colin!$H5158=$C$3),Colin!$I5158,)</f>
        <v>0</v>
      </c>
      <c r="O5158">
        <f>IF(AND(Colin!$G5158=$B$2,Colin!$H5158&lt;=$C$3),Colin!$I5158,)</f>
        <v>0</v>
      </c>
      <c r="P5158">
        <f>IF(Colin!$G5158&lt;$B$2,Colin!$I5158,0)</f>
        <v>0</v>
      </c>
      <c r="Q5158">
        <f>IF(Colin!$G5158&lt;$B$1,Colin!$I5158,0)</f>
        <v>0</v>
      </c>
    </row>
    <row r="5159" spans="12:17" x14ac:dyDescent="0.25">
      <c r="L5159">
        <f>IF(AND(Colin!$G5159=$B$1,Colin!$H5159=$C$3),Colin!$I5159,)</f>
        <v>0</v>
      </c>
      <c r="M5159">
        <f>IF(AND(Colin!$G5159=$B$1,Colin!$H5159&lt;=$C$3),Colin!$I5159,)</f>
        <v>0</v>
      </c>
      <c r="N5159">
        <f>IF(AND(Colin!$G5159=$B$2,Colin!$H5159=$C$3),Colin!$I5159,)</f>
        <v>0</v>
      </c>
      <c r="O5159">
        <f>IF(AND(Colin!$G5159=$B$2,Colin!$H5159&lt;=$C$3),Colin!$I5159,)</f>
        <v>0</v>
      </c>
      <c r="P5159">
        <f>IF(Colin!$G5159&lt;$B$2,Colin!$I5159,0)</f>
        <v>0</v>
      </c>
      <c r="Q5159">
        <f>IF(Colin!$G5159&lt;$B$1,Colin!$I5159,0)</f>
        <v>0</v>
      </c>
    </row>
    <row r="5160" spans="12:17" x14ac:dyDescent="0.25">
      <c r="L5160">
        <f>IF(AND(Colin!$G5160=$B$1,Colin!$H5160=$C$3),Colin!$I5160,)</f>
        <v>0</v>
      </c>
      <c r="M5160">
        <f>IF(AND(Colin!$G5160=$B$1,Colin!$H5160&lt;=$C$3),Colin!$I5160,)</f>
        <v>0</v>
      </c>
      <c r="N5160">
        <f>IF(AND(Colin!$G5160=$B$2,Colin!$H5160=$C$3),Colin!$I5160,)</f>
        <v>0</v>
      </c>
      <c r="O5160">
        <f>IF(AND(Colin!$G5160=$B$2,Colin!$H5160&lt;=$C$3),Colin!$I5160,)</f>
        <v>0</v>
      </c>
      <c r="P5160">
        <f>IF(Colin!$G5160&lt;$B$2,Colin!$I5160,0)</f>
        <v>0</v>
      </c>
      <c r="Q5160">
        <f>IF(Colin!$G5160&lt;$B$1,Colin!$I5160,0)</f>
        <v>0</v>
      </c>
    </row>
    <row r="5161" spans="12:17" x14ac:dyDescent="0.25">
      <c r="L5161">
        <f>IF(AND(Colin!$G5161=$B$1,Colin!$H5161=$C$3),Colin!$I5161,)</f>
        <v>0</v>
      </c>
      <c r="M5161">
        <f>IF(AND(Colin!$G5161=$B$1,Colin!$H5161&lt;=$C$3),Colin!$I5161,)</f>
        <v>0</v>
      </c>
      <c r="N5161">
        <f>IF(AND(Colin!$G5161=$B$2,Colin!$H5161=$C$3),Colin!$I5161,)</f>
        <v>0</v>
      </c>
      <c r="O5161">
        <f>IF(AND(Colin!$G5161=$B$2,Colin!$H5161&lt;=$C$3),Colin!$I5161,)</f>
        <v>0</v>
      </c>
      <c r="P5161">
        <f>IF(Colin!$G5161&lt;$B$2,Colin!$I5161,0)</f>
        <v>0</v>
      </c>
      <c r="Q5161">
        <f>IF(Colin!$G5161&lt;$B$1,Colin!$I5161,0)</f>
        <v>0</v>
      </c>
    </row>
    <row r="5162" spans="12:17" x14ac:dyDescent="0.25">
      <c r="L5162">
        <f>IF(AND(Colin!$G5162=$B$1,Colin!$H5162=$C$3),Colin!$I5162,)</f>
        <v>0</v>
      </c>
      <c r="M5162">
        <f>IF(AND(Colin!$G5162=$B$1,Colin!$H5162&lt;=$C$3),Colin!$I5162,)</f>
        <v>0</v>
      </c>
      <c r="N5162">
        <f>IF(AND(Colin!$G5162=$B$2,Colin!$H5162=$C$3),Colin!$I5162,)</f>
        <v>0</v>
      </c>
      <c r="O5162">
        <f>IF(AND(Colin!$G5162=$B$2,Colin!$H5162&lt;=$C$3),Colin!$I5162,)</f>
        <v>0</v>
      </c>
      <c r="P5162">
        <f>IF(Colin!$G5162&lt;$B$2,Colin!$I5162,0)</f>
        <v>0</v>
      </c>
      <c r="Q5162">
        <f>IF(Colin!$G5162&lt;$B$1,Colin!$I5162,0)</f>
        <v>0</v>
      </c>
    </row>
    <row r="5163" spans="12:17" x14ac:dyDescent="0.25">
      <c r="L5163">
        <f>IF(AND(Colin!$G5163=$B$1,Colin!$H5163=$C$3),Colin!$I5163,)</f>
        <v>0</v>
      </c>
      <c r="M5163">
        <f>IF(AND(Colin!$G5163=$B$1,Colin!$H5163&lt;=$C$3),Colin!$I5163,)</f>
        <v>0</v>
      </c>
      <c r="N5163">
        <f>IF(AND(Colin!$G5163=$B$2,Colin!$H5163=$C$3),Colin!$I5163,)</f>
        <v>0</v>
      </c>
      <c r="O5163">
        <f>IF(AND(Colin!$G5163=$B$2,Colin!$H5163&lt;=$C$3),Colin!$I5163,)</f>
        <v>0</v>
      </c>
      <c r="P5163">
        <f>IF(Colin!$G5163&lt;$B$2,Colin!$I5163,0)</f>
        <v>0</v>
      </c>
      <c r="Q5163">
        <f>IF(Colin!$G5163&lt;$B$1,Colin!$I5163,0)</f>
        <v>0</v>
      </c>
    </row>
    <row r="5164" spans="12:17" x14ac:dyDescent="0.25">
      <c r="L5164">
        <f>IF(AND(Colin!$G5164=$B$1,Colin!$H5164=$C$3),Colin!$I5164,)</f>
        <v>0</v>
      </c>
      <c r="M5164">
        <f>IF(AND(Colin!$G5164=$B$1,Colin!$H5164&lt;=$C$3),Colin!$I5164,)</f>
        <v>0</v>
      </c>
      <c r="N5164">
        <f>IF(AND(Colin!$G5164=$B$2,Colin!$H5164=$C$3),Colin!$I5164,)</f>
        <v>0</v>
      </c>
      <c r="O5164">
        <f>IF(AND(Colin!$G5164=$B$2,Colin!$H5164&lt;=$C$3),Colin!$I5164,)</f>
        <v>0</v>
      </c>
      <c r="P5164">
        <f>IF(Colin!$G5164&lt;$B$2,Colin!$I5164,0)</f>
        <v>0</v>
      </c>
      <c r="Q5164">
        <f>IF(Colin!$G5164&lt;$B$1,Colin!$I5164,0)</f>
        <v>0</v>
      </c>
    </row>
    <row r="5165" spans="12:17" x14ac:dyDescent="0.25">
      <c r="L5165">
        <f>IF(AND(Colin!$G5165=$B$1,Colin!$H5165=$C$3),Colin!$I5165,)</f>
        <v>0</v>
      </c>
      <c r="M5165">
        <f>IF(AND(Colin!$G5165=$B$1,Colin!$H5165&lt;=$C$3),Colin!$I5165,)</f>
        <v>0</v>
      </c>
      <c r="N5165">
        <f>IF(AND(Colin!$G5165=$B$2,Colin!$H5165=$C$3),Colin!$I5165,)</f>
        <v>0</v>
      </c>
      <c r="O5165">
        <f>IF(AND(Colin!$G5165=$B$2,Colin!$H5165&lt;=$C$3),Colin!$I5165,)</f>
        <v>0</v>
      </c>
      <c r="P5165">
        <f>IF(Colin!$G5165&lt;$B$2,Colin!$I5165,0)</f>
        <v>0</v>
      </c>
      <c r="Q5165">
        <f>IF(Colin!$G5165&lt;$B$1,Colin!$I5165,0)</f>
        <v>0</v>
      </c>
    </row>
    <row r="5166" spans="12:17" x14ac:dyDescent="0.25">
      <c r="L5166">
        <f>IF(AND(Colin!$G5166=$B$1,Colin!$H5166=$C$3),Colin!$I5166,)</f>
        <v>0</v>
      </c>
      <c r="M5166">
        <f>IF(AND(Colin!$G5166=$B$1,Colin!$H5166&lt;=$C$3),Colin!$I5166,)</f>
        <v>0</v>
      </c>
      <c r="N5166">
        <f>IF(AND(Colin!$G5166=$B$2,Colin!$H5166=$C$3),Colin!$I5166,)</f>
        <v>0</v>
      </c>
      <c r="O5166">
        <f>IF(AND(Colin!$G5166=$B$2,Colin!$H5166&lt;=$C$3),Colin!$I5166,)</f>
        <v>0</v>
      </c>
      <c r="P5166">
        <f>IF(Colin!$G5166&lt;$B$2,Colin!$I5166,0)</f>
        <v>0</v>
      </c>
      <c r="Q5166">
        <f>IF(Colin!$G5166&lt;$B$1,Colin!$I5166,0)</f>
        <v>0</v>
      </c>
    </row>
    <row r="5167" spans="12:17" x14ac:dyDescent="0.25">
      <c r="L5167">
        <f>IF(AND(Colin!$G5167=$B$1,Colin!$H5167=$C$3),Colin!$I5167,)</f>
        <v>0</v>
      </c>
      <c r="M5167">
        <f>IF(AND(Colin!$G5167=$B$1,Colin!$H5167&lt;=$C$3),Colin!$I5167,)</f>
        <v>0</v>
      </c>
      <c r="N5167">
        <f>IF(AND(Colin!$G5167=$B$2,Colin!$H5167=$C$3),Colin!$I5167,)</f>
        <v>0</v>
      </c>
      <c r="O5167">
        <f>IF(AND(Colin!$G5167=$B$2,Colin!$H5167&lt;=$C$3),Colin!$I5167,)</f>
        <v>0</v>
      </c>
      <c r="P5167">
        <f>IF(Colin!$G5167&lt;$B$2,Colin!$I5167,0)</f>
        <v>0</v>
      </c>
      <c r="Q5167">
        <f>IF(Colin!$G5167&lt;$B$1,Colin!$I5167,0)</f>
        <v>0</v>
      </c>
    </row>
    <row r="5168" spans="12:17" x14ac:dyDescent="0.25">
      <c r="L5168">
        <f>IF(AND(Colin!$G5168=$B$1,Colin!$H5168=$C$3),Colin!$I5168,)</f>
        <v>0</v>
      </c>
      <c r="M5168">
        <f>IF(AND(Colin!$G5168=$B$1,Colin!$H5168&lt;=$C$3),Colin!$I5168,)</f>
        <v>0</v>
      </c>
      <c r="N5168">
        <f>IF(AND(Colin!$G5168=$B$2,Colin!$H5168=$C$3),Colin!$I5168,)</f>
        <v>0</v>
      </c>
      <c r="O5168">
        <f>IF(AND(Colin!$G5168=$B$2,Colin!$H5168&lt;=$C$3),Colin!$I5168,)</f>
        <v>0</v>
      </c>
      <c r="P5168">
        <f>IF(Colin!$G5168&lt;$B$2,Colin!$I5168,0)</f>
        <v>0</v>
      </c>
      <c r="Q5168">
        <f>IF(Colin!$G5168&lt;$B$1,Colin!$I5168,0)</f>
        <v>0</v>
      </c>
    </row>
    <row r="5169" spans="12:17" x14ac:dyDescent="0.25">
      <c r="L5169">
        <f>IF(AND(Colin!$G5169=$B$1,Colin!$H5169=$C$3),Colin!$I5169,)</f>
        <v>0</v>
      </c>
      <c r="M5169">
        <f>IF(AND(Colin!$G5169=$B$1,Colin!$H5169&lt;=$C$3),Colin!$I5169,)</f>
        <v>0</v>
      </c>
      <c r="N5169">
        <f>IF(AND(Colin!$G5169=$B$2,Colin!$H5169=$C$3),Colin!$I5169,)</f>
        <v>0</v>
      </c>
      <c r="O5169">
        <f>IF(AND(Colin!$G5169=$B$2,Colin!$H5169&lt;=$C$3),Colin!$I5169,)</f>
        <v>0</v>
      </c>
      <c r="P5169">
        <f>IF(Colin!$G5169&lt;$B$2,Colin!$I5169,0)</f>
        <v>0</v>
      </c>
      <c r="Q5169">
        <f>IF(Colin!$G5169&lt;$B$1,Colin!$I5169,0)</f>
        <v>0</v>
      </c>
    </row>
    <row r="5170" spans="12:17" x14ac:dyDescent="0.25">
      <c r="L5170">
        <f>IF(AND(Colin!$G5170=$B$1,Colin!$H5170=$C$3),Colin!$I5170,)</f>
        <v>0</v>
      </c>
      <c r="M5170">
        <f>IF(AND(Colin!$G5170=$B$1,Colin!$H5170&lt;=$C$3),Colin!$I5170,)</f>
        <v>0</v>
      </c>
      <c r="N5170">
        <f>IF(AND(Colin!$G5170=$B$2,Colin!$H5170=$C$3),Colin!$I5170,)</f>
        <v>0</v>
      </c>
      <c r="O5170">
        <f>IF(AND(Colin!$G5170=$B$2,Colin!$H5170&lt;=$C$3),Colin!$I5170,)</f>
        <v>0</v>
      </c>
      <c r="P5170">
        <f>IF(Colin!$G5170&lt;$B$2,Colin!$I5170,0)</f>
        <v>0</v>
      </c>
      <c r="Q5170">
        <f>IF(Colin!$G5170&lt;$B$1,Colin!$I5170,0)</f>
        <v>0</v>
      </c>
    </row>
    <row r="5171" spans="12:17" x14ac:dyDescent="0.25">
      <c r="L5171">
        <f>IF(AND(Colin!$G5171=$B$1,Colin!$H5171=$C$3),Colin!$I5171,)</f>
        <v>0</v>
      </c>
      <c r="M5171">
        <f>IF(AND(Colin!$G5171=$B$1,Colin!$H5171&lt;=$C$3),Colin!$I5171,)</f>
        <v>0</v>
      </c>
      <c r="N5171">
        <f>IF(AND(Colin!$G5171=$B$2,Colin!$H5171=$C$3),Colin!$I5171,)</f>
        <v>0</v>
      </c>
      <c r="O5171">
        <f>IF(AND(Colin!$G5171=$B$2,Colin!$H5171&lt;=$C$3),Colin!$I5171,)</f>
        <v>0</v>
      </c>
      <c r="P5171">
        <f>IF(Colin!$G5171&lt;$B$2,Colin!$I5171,0)</f>
        <v>0</v>
      </c>
      <c r="Q5171">
        <f>IF(Colin!$G5171&lt;$B$1,Colin!$I5171,0)</f>
        <v>0</v>
      </c>
    </row>
    <row r="5172" spans="12:17" x14ac:dyDescent="0.25">
      <c r="L5172">
        <f>IF(AND(Colin!$G5172=$B$1,Colin!$H5172=$C$3),Colin!$I5172,)</f>
        <v>0</v>
      </c>
      <c r="M5172">
        <f>IF(AND(Colin!$G5172=$B$1,Colin!$H5172&lt;=$C$3),Colin!$I5172,)</f>
        <v>0</v>
      </c>
      <c r="N5172">
        <f>IF(AND(Colin!$G5172=$B$2,Colin!$H5172=$C$3),Colin!$I5172,)</f>
        <v>0</v>
      </c>
      <c r="O5172">
        <f>IF(AND(Colin!$G5172=$B$2,Colin!$H5172&lt;=$C$3),Colin!$I5172,)</f>
        <v>0</v>
      </c>
      <c r="P5172">
        <f>IF(Colin!$G5172&lt;$B$2,Colin!$I5172,0)</f>
        <v>0</v>
      </c>
      <c r="Q5172">
        <f>IF(Colin!$G5172&lt;$B$1,Colin!$I5172,0)</f>
        <v>0</v>
      </c>
    </row>
    <row r="5173" spans="12:17" x14ac:dyDescent="0.25">
      <c r="L5173">
        <f>IF(AND(Colin!$G5173=$B$1,Colin!$H5173=$C$3),Colin!$I5173,)</f>
        <v>0</v>
      </c>
      <c r="M5173">
        <f>IF(AND(Colin!$G5173=$B$1,Colin!$H5173&lt;=$C$3),Colin!$I5173,)</f>
        <v>0</v>
      </c>
      <c r="N5173">
        <f>IF(AND(Colin!$G5173=$B$2,Colin!$H5173=$C$3),Colin!$I5173,)</f>
        <v>0</v>
      </c>
      <c r="O5173">
        <f>IF(AND(Colin!$G5173=$B$2,Colin!$H5173&lt;=$C$3),Colin!$I5173,)</f>
        <v>0</v>
      </c>
      <c r="P5173">
        <f>IF(Colin!$G5173&lt;$B$2,Colin!$I5173,0)</f>
        <v>0</v>
      </c>
      <c r="Q5173">
        <f>IF(Colin!$G5173&lt;$B$1,Colin!$I5173,0)</f>
        <v>0</v>
      </c>
    </row>
    <row r="5174" spans="12:17" x14ac:dyDescent="0.25">
      <c r="L5174">
        <f>IF(AND(Colin!$G5174=$B$1,Colin!$H5174=$C$3),Colin!$I5174,)</f>
        <v>0</v>
      </c>
      <c r="M5174">
        <f>IF(AND(Colin!$G5174=$B$1,Colin!$H5174&lt;=$C$3),Colin!$I5174,)</f>
        <v>0</v>
      </c>
      <c r="N5174">
        <f>IF(AND(Colin!$G5174=$B$2,Colin!$H5174=$C$3),Colin!$I5174,)</f>
        <v>0</v>
      </c>
      <c r="O5174">
        <f>IF(AND(Colin!$G5174=$B$2,Colin!$H5174&lt;=$C$3),Colin!$I5174,)</f>
        <v>0</v>
      </c>
      <c r="P5174">
        <f>IF(Colin!$G5174&lt;$B$2,Colin!$I5174,0)</f>
        <v>0</v>
      </c>
      <c r="Q5174">
        <f>IF(Colin!$G5174&lt;$B$1,Colin!$I5174,0)</f>
        <v>0</v>
      </c>
    </row>
    <row r="5175" spans="12:17" x14ac:dyDescent="0.25">
      <c r="L5175">
        <f>IF(AND(Colin!$G5175=$B$1,Colin!$H5175=$C$3),Colin!$I5175,)</f>
        <v>0</v>
      </c>
      <c r="M5175">
        <f>IF(AND(Colin!$G5175=$B$1,Colin!$H5175&lt;=$C$3),Colin!$I5175,)</f>
        <v>0</v>
      </c>
      <c r="N5175">
        <f>IF(AND(Colin!$G5175=$B$2,Colin!$H5175=$C$3),Colin!$I5175,)</f>
        <v>0</v>
      </c>
      <c r="O5175">
        <f>IF(AND(Colin!$G5175=$B$2,Colin!$H5175&lt;=$C$3),Colin!$I5175,)</f>
        <v>0</v>
      </c>
      <c r="P5175">
        <f>IF(Colin!$G5175&lt;$B$2,Colin!$I5175,0)</f>
        <v>0</v>
      </c>
      <c r="Q5175">
        <f>IF(Colin!$G5175&lt;$B$1,Colin!$I5175,0)</f>
        <v>0</v>
      </c>
    </row>
    <row r="5176" spans="12:17" x14ac:dyDescent="0.25">
      <c r="L5176">
        <f>IF(AND(Colin!$G5176=$B$1,Colin!$H5176=$C$3),Colin!$I5176,)</f>
        <v>0</v>
      </c>
      <c r="M5176">
        <f>IF(AND(Colin!$G5176=$B$1,Colin!$H5176&lt;=$C$3),Colin!$I5176,)</f>
        <v>0</v>
      </c>
      <c r="N5176">
        <f>IF(AND(Colin!$G5176=$B$2,Colin!$H5176=$C$3),Colin!$I5176,)</f>
        <v>0</v>
      </c>
      <c r="O5176">
        <f>IF(AND(Colin!$G5176=$B$2,Colin!$H5176&lt;=$C$3),Colin!$I5176,)</f>
        <v>0</v>
      </c>
      <c r="P5176">
        <f>IF(Colin!$G5176&lt;$B$2,Colin!$I5176,0)</f>
        <v>0</v>
      </c>
      <c r="Q5176">
        <f>IF(Colin!$G5176&lt;$B$1,Colin!$I5176,0)</f>
        <v>0</v>
      </c>
    </row>
    <row r="5177" spans="12:17" x14ac:dyDescent="0.25">
      <c r="L5177">
        <f>IF(AND(Colin!$G5177=$B$1,Colin!$H5177=$C$3),Colin!$I5177,)</f>
        <v>0</v>
      </c>
      <c r="M5177">
        <f>IF(AND(Colin!$G5177=$B$1,Colin!$H5177&lt;=$C$3),Colin!$I5177,)</f>
        <v>0</v>
      </c>
      <c r="N5177">
        <f>IF(AND(Colin!$G5177=$B$2,Colin!$H5177=$C$3),Colin!$I5177,)</f>
        <v>0</v>
      </c>
      <c r="O5177">
        <f>IF(AND(Colin!$G5177=$B$2,Colin!$H5177&lt;=$C$3),Colin!$I5177,)</f>
        <v>0</v>
      </c>
      <c r="P5177">
        <f>IF(Colin!$G5177&lt;$B$2,Colin!$I5177,0)</f>
        <v>0</v>
      </c>
      <c r="Q5177">
        <f>IF(Colin!$G5177&lt;$B$1,Colin!$I5177,0)</f>
        <v>0</v>
      </c>
    </row>
    <row r="5178" spans="12:17" x14ac:dyDescent="0.25">
      <c r="L5178">
        <f>IF(AND(Colin!$G5178=$B$1,Colin!$H5178=$C$3),Colin!$I5178,)</f>
        <v>0</v>
      </c>
      <c r="M5178">
        <f>IF(AND(Colin!$G5178=$B$1,Colin!$H5178&lt;=$C$3),Colin!$I5178,)</f>
        <v>0</v>
      </c>
      <c r="N5178">
        <f>IF(AND(Colin!$G5178=$B$2,Colin!$H5178=$C$3),Colin!$I5178,)</f>
        <v>0</v>
      </c>
      <c r="O5178">
        <f>IF(AND(Colin!$G5178=$B$2,Colin!$H5178&lt;=$C$3),Colin!$I5178,)</f>
        <v>0</v>
      </c>
      <c r="P5178">
        <f>IF(Colin!$G5178&lt;$B$2,Colin!$I5178,0)</f>
        <v>0</v>
      </c>
      <c r="Q5178">
        <f>IF(Colin!$G5178&lt;$B$1,Colin!$I5178,0)</f>
        <v>0</v>
      </c>
    </row>
    <row r="5179" spans="12:17" x14ac:dyDescent="0.25">
      <c r="L5179">
        <f>IF(AND(Colin!$G5179=$B$1,Colin!$H5179=$C$3),Colin!$I5179,)</f>
        <v>0</v>
      </c>
      <c r="M5179">
        <f>IF(AND(Colin!$G5179=$B$1,Colin!$H5179&lt;=$C$3),Colin!$I5179,)</f>
        <v>0</v>
      </c>
      <c r="N5179">
        <f>IF(AND(Colin!$G5179=$B$2,Colin!$H5179=$C$3),Colin!$I5179,)</f>
        <v>0</v>
      </c>
      <c r="O5179">
        <f>IF(AND(Colin!$G5179=$B$2,Colin!$H5179&lt;=$C$3),Colin!$I5179,)</f>
        <v>0</v>
      </c>
      <c r="P5179">
        <f>IF(Colin!$G5179&lt;$B$2,Colin!$I5179,0)</f>
        <v>0</v>
      </c>
      <c r="Q5179">
        <f>IF(Colin!$G5179&lt;$B$1,Colin!$I5179,0)</f>
        <v>0</v>
      </c>
    </row>
    <row r="5180" spans="12:17" x14ac:dyDescent="0.25">
      <c r="L5180">
        <f>IF(AND(Colin!$G5180=$B$1,Colin!$H5180=$C$3),Colin!$I5180,)</f>
        <v>0</v>
      </c>
      <c r="M5180">
        <f>IF(AND(Colin!$G5180=$B$1,Colin!$H5180&lt;=$C$3),Colin!$I5180,)</f>
        <v>0</v>
      </c>
      <c r="N5180">
        <f>IF(AND(Colin!$G5180=$B$2,Colin!$H5180=$C$3),Colin!$I5180,)</f>
        <v>0</v>
      </c>
      <c r="O5180">
        <f>IF(AND(Colin!$G5180=$B$2,Colin!$H5180&lt;=$C$3),Colin!$I5180,)</f>
        <v>0</v>
      </c>
      <c r="P5180">
        <f>IF(Colin!$G5180&lt;$B$2,Colin!$I5180,0)</f>
        <v>0</v>
      </c>
      <c r="Q5180">
        <f>IF(Colin!$G5180&lt;$B$1,Colin!$I5180,0)</f>
        <v>0</v>
      </c>
    </row>
    <row r="5181" spans="12:17" x14ac:dyDescent="0.25">
      <c r="L5181">
        <f>IF(AND(Colin!$G5181=$B$1,Colin!$H5181=$C$3),Colin!$I5181,)</f>
        <v>0</v>
      </c>
      <c r="M5181">
        <f>IF(AND(Colin!$G5181=$B$1,Colin!$H5181&lt;=$C$3),Colin!$I5181,)</f>
        <v>0</v>
      </c>
      <c r="N5181">
        <f>IF(AND(Colin!$G5181=$B$2,Colin!$H5181=$C$3),Colin!$I5181,)</f>
        <v>0</v>
      </c>
      <c r="O5181">
        <f>IF(AND(Colin!$G5181=$B$2,Colin!$H5181&lt;=$C$3),Colin!$I5181,)</f>
        <v>0</v>
      </c>
      <c r="P5181">
        <f>IF(Colin!$G5181&lt;$B$2,Colin!$I5181,0)</f>
        <v>0</v>
      </c>
      <c r="Q5181">
        <f>IF(Colin!$G5181&lt;$B$1,Colin!$I5181,0)</f>
        <v>0</v>
      </c>
    </row>
    <row r="5182" spans="12:17" x14ac:dyDescent="0.25">
      <c r="L5182">
        <f>IF(AND(Colin!$G5182=$B$1,Colin!$H5182=$C$3),Colin!$I5182,)</f>
        <v>0</v>
      </c>
      <c r="M5182">
        <f>IF(AND(Colin!$G5182=$B$1,Colin!$H5182&lt;=$C$3),Colin!$I5182,)</f>
        <v>0</v>
      </c>
      <c r="N5182">
        <f>IF(AND(Colin!$G5182=$B$2,Colin!$H5182=$C$3),Colin!$I5182,)</f>
        <v>0</v>
      </c>
      <c r="O5182">
        <f>IF(AND(Colin!$G5182=$B$2,Colin!$H5182&lt;=$C$3),Colin!$I5182,)</f>
        <v>0</v>
      </c>
      <c r="P5182">
        <f>IF(Colin!$G5182&lt;$B$2,Colin!$I5182,0)</f>
        <v>0</v>
      </c>
      <c r="Q5182">
        <f>IF(Colin!$G5182&lt;$B$1,Colin!$I5182,0)</f>
        <v>0</v>
      </c>
    </row>
    <row r="5183" spans="12:17" x14ac:dyDescent="0.25">
      <c r="L5183">
        <f>IF(AND(Colin!$G5183=$B$1,Colin!$H5183=$C$3),Colin!$I5183,)</f>
        <v>0</v>
      </c>
      <c r="M5183">
        <f>IF(AND(Colin!$G5183=$B$1,Colin!$H5183&lt;=$C$3),Colin!$I5183,)</f>
        <v>0</v>
      </c>
      <c r="N5183">
        <f>IF(AND(Colin!$G5183=$B$2,Colin!$H5183=$C$3),Colin!$I5183,)</f>
        <v>0</v>
      </c>
      <c r="O5183">
        <f>IF(AND(Colin!$G5183=$B$2,Colin!$H5183&lt;=$C$3),Colin!$I5183,)</f>
        <v>0</v>
      </c>
      <c r="P5183">
        <f>IF(Colin!$G5183&lt;$B$2,Colin!$I5183,0)</f>
        <v>0</v>
      </c>
      <c r="Q5183">
        <f>IF(Colin!$G5183&lt;$B$1,Colin!$I5183,0)</f>
        <v>0</v>
      </c>
    </row>
    <row r="5184" spans="12:17" x14ac:dyDescent="0.25">
      <c r="L5184">
        <f>IF(AND(Colin!$G5184=$B$1,Colin!$H5184=$C$3),Colin!$I5184,)</f>
        <v>0</v>
      </c>
      <c r="M5184">
        <f>IF(AND(Colin!$G5184=$B$1,Colin!$H5184&lt;=$C$3),Colin!$I5184,)</f>
        <v>0</v>
      </c>
      <c r="N5184">
        <f>IF(AND(Colin!$G5184=$B$2,Colin!$H5184=$C$3),Colin!$I5184,)</f>
        <v>0</v>
      </c>
      <c r="O5184">
        <f>IF(AND(Colin!$G5184=$B$2,Colin!$H5184&lt;=$C$3),Colin!$I5184,)</f>
        <v>0</v>
      </c>
      <c r="P5184">
        <f>IF(Colin!$G5184&lt;$B$2,Colin!$I5184,0)</f>
        <v>0</v>
      </c>
      <c r="Q5184">
        <f>IF(Colin!$G5184&lt;$B$1,Colin!$I5184,0)</f>
        <v>0</v>
      </c>
    </row>
    <row r="5185" spans="12:17" x14ac:dyDescent="0.25">
      <c r="L5185">
        <f>IF(AND(Colin!$G5185=$B$1,Colin!$H5185=$C$3),Colin!$I5185,)</f>
        <v>0</v>
      </c>
      <c r="M5185">
        <f>IF(AND(Colin!$G5185=$B$1,Colin!$H5185&lt;=$C$3),Colin!$I5185,)</f>
        <v>0</v>
      </c>
      <c r="N5185">
        <f>IF(AND(Colin!$G5185=$B$2,Colin!$H5185=$C$3),Colin!$I5185,)</f>
        <v>0</v>
      </c>
      <c r="O5185">
        <f>IF(AND(Colin!$G5185=$B$2,Colin!$H5185&lt;=$C$3),Colin!$I5185,)</f>
        <v>0</v>
      </c>
      <c r="P5185">
        <f>IF(Colin!$G5185&lt;$B$2,Colin!$I5185,0)</f>
        <v>0</v>
      </c>
      <c r="Q5185">
        <f>IF(Colin!$G5185&lt;$B$1,Colin!$I5185,0)</f>
        <v>0</v>
      </c>
    </row>
    <row r="5186" spans="12:17" x14ac:dyDescent="0.25">
      <c r="L5186">
        <f>IF(AND(Colin!$G5186=$B$1,Colin!$H5186=$C$3),Colin!$I5186,)</f>
        <v>0</v>
      </c>
      <c r="M5186">
        <f>IF(AND(Colin!$G5186=$B$1,Colin!$H5186&lt;=$C$3),Colin!$I5186,)</f>
        <v>0</v>
      </c>
      <c r="N5186">
        <f>IF(AND(Colin!$G5186=$B$2,Colin!$H5186=$C$3),Colin!$I5186,)</f>
        <v>0</v>
      </c>
      <c r="O5186">
        <f>IF(AND(Colin!$G5186=$B$2,Colin!$H5186&lt;=$C$3),Colin!$I5186,)</f>
        <v>0</v>
      </c>
      <c r="P5186">
        <f>IF(Colin!$G5186&lt;$B$2,Colin!$I5186,0)</f>
        <v>0</v>
      </c>
      <c r="Q5186">
        <f>IF(Colin!$G5186&lt;$B$1,Colin!$I5186,0)</f>
        <v>0</v>
      </c>
    </row>
    <row r="5187" spans="12:17" x14ac:dyDescent="0.25">
      <c r="L5187">
        <f>IF(AND(Colin!$G5187=$B$1,Colin!$H5187=$C$3),Colin!$I5187,)</f>
        <v>0</v>
      </c>
      <c r="M5187">
        <f>IF(AND(Colin!$G5187=$B$1,Colin!$H5187&lt;=$C$3),Colin!$I5187,)</f>
        <v>0</v>
      </c>
      <c r="N5187">
        <f>IF(AND(Colin!$G5187=$B$2,Colin!$H5187=$C$3),Colin!$I5187,)</f>
        <v>0</v>
      </c>
      <c r="O5187">
        <f>IF(AND(Colin!$G5187=$B$2,Colin!$H5187&lt;=$C$3),Colin!$I5187,)</f>
        <v>0</v>
      </c>
      <c r="P5187">
        <f>IF(Colin!$G5187&lt;$B$2,Colin!$I5187,0)</f>
        <v>0</v>
      </c>
      <c r="Q5187">
        <f>IF(Colin!$G5187&lt;$B$1,Colin!$I5187,0)</f>
        <v>0</v>
      </c>
    </row>
    <row r="5188" spans="12:17" x14ac:dyDescent="0.25">
      <c r="L5188">
        <f>IF(AND(Colin!$G5188=$B$1,Colin!$H5188=$C$3),Colin!$I5188,)</f>
        <v>0</v>
      </c>
      <c r="M5188">
        <f>IF(AND(Colin!$G5188=$B$1,Colin!$H5188&lt;=$C$3),Colin!$I5188,)</f>
        <v>0</v>
      </c>
      <c r="N5188">
        <f>IF(AND(Colin!$G5188=$B$2,Colin!$H5188=$C$3),Colin!$I5188,)</f>
        <v>0</v>
      </c>
      <c r="O5188">
        <f>IF(AND(Colin!$G5188=$B$2,Colin!$H5188&lt;=$C$3),Colin!$I5188,)</f>
        <v>0</v>
      </c>
      <c r="P5188">
        <f>IF(Colin!$G5188&lt;$B$2,Colin!$I5188,0)</f>
        <v>0</v>
      </c>
      <c r="Q5188">
        <f>IF(Colin!$G5188&lt;$B$1,Colin!$I5188,0)</f>
        <v>0</v>
      </c>
    </row>
    <row r="5189" spans="12:17" x14ac:dyDescent="0.25">
      <c r="L5189">
        <f>IF(AND(Colin!$G5189=$B$1,Colin!$H5189=$C$3),Colin!$I5189,)</f>
        <v>0</v>
      </c>
      <c r="M5189">
        <f>IF(AND(Colin!$G5189=$B$1,Colin!$H5189&lt;=$C$3),Colin!$I5189,)</f>
        <v>0</v>
      </c>
      <c r="N5189">
        <f>IF(AND(Colin!$G5189=$B$2,Colin!$H5189=$C$3),Colin!$I5189,)</f>
        <v>0</v>
      </c>
      <c r="O5189">
        <f>IF(AND(Colin!$G5189=$B$2,Colin!$H5189&lt;=$C$3),Colin!$I5189,)</f>
        <v>0</v>
      </c>
      <c r="P5189">
        <f>IF(Colin!$G5189&lt;$B$2,Colin!$I5189,0)</f>
        <v>0</v>
      </c>
      <c r="Q5189">
        <f>IF(Colin!$G5189&lt;$B$1,Colin!$I5189,0)</f>
        <v>0</v>
      </c>
    </row>
    <row r="5190" spans="12:17" x14ac:dyDescent="0.25">
      <c r="L5190">
        <f>IF(AND(Colin!$G5190=$B$1,Colin!$H5190=$C$3),Colin!$I5190,)</f>
        <v>0</v>
      </c>
      <c r="M5190">
        <f>IF(AND(Colin!$G5190=$B$1,Colin!$H5190&lt;=$C$3),Colin!$I5190,)</f>
        <v>0</v>
      </c>
      <c r="N5190">
        <f>IF(AND(Colin!$G5190=$B$2,Colin!$H5190=$C$3),Colin!$I5190,)</f>
        <v>0</v>
      </c>
      <c r="O5190">
        <f>IF(AND(Colin!$G5190=$B$2,Colin!$H5190&lt;=$C$3),Colin!$I5190,)</f>
        <v>0</v>
      </c>
      <c r="P5190">
        <f>IF(Colin!$G5190&lt;$B$2,Colin!$I5190,0)</f>
        <v>0</v>
      </c>
      <c r="Q5190">
        <f>IF(Colin!$G5190&lt;$B$1,Colin!$I5190,0)</f>
        <v>0</v>
      </c>
    </row>
    <row r="5191" spans="12:17" x14ac:dyDescent="0.25">
      <c r="L5191">
        <f>IF(AND(Colin!$G5191=$B$1,Colin!$H5191=$C$3),Colin!$I5191,)</f>
        <v>0</v>
      </c>
      <c r="M5191">
        <f>IF(AND(Colin!$G5191=$B$1,Colin!$H5191&lt;=$C$3),Colin!$I5191,)</f>
        <v>0</v>
      </c>
      <c r="N5191">
        <f>IF(AND(Colin!$G5191=$B$2,Colin!$H5191=$C$3),Colin!$I5191,)</f>
        <v>0</v>
      </c>
      <c r="O5191">
        <f>IF(AND(Colin!$G5191=$B$2,Colin!$H5191&lt;=$C$3),Colin!$I5191,)</f>
        <v>0</v>
      </c>
      <c r="P5191">
        <f>IF(Colin!$G5191&lt;$B$2,Colin!$I5191,0)</f>
        <v>0</v>
      </c>
      <c r="Q5191">
        <f>IF(Colin!$G5191&lt;$B$1,Colin!$I5191,0)</f>
        <v>0</v>
      </c>
    </row>
    <row r="5192" spans="12:17" x14ac:dyDescent="0.25">
      <c r="L5192">
        <f>IF(AND(Colin!$G5192=$B$1,Colin!$H5192=$C$3),Colin!$I5192,)</f>
        <v>0</v>
      </c>
      <c r="M5192">
        <f>IF(AND(Colin!$G5192=$B$1,Colin!$H5192&lt;=$C$3),Colin!$I5192,)</f>
        <v>0</v>
      </c>
      <c r="N5192">
        <f>IF(AND(Colin!$G5192=$B$2,Colin!$H5192=$C$3),Colin!$I5192,)</f>
        <v>0</v>
      </c>
      <c r="O5192">
        <f>IF(AND(Colin!$G5192=$B$2,Colin!$H5192&lt;=$C$3),Colin!$I5192,)</f>
        <v>0</v>
      </c>
      <c r="P5192">
        <f>IF(Colin!$G5192&lt;$B$2,Colin!$I5192,0)</f>
        <v>0</v>
      </c>
      <c r="Q5192">
        <f>IF(Colin!$G5192&lt;$B$1,Colin!$I5192,0)</f>
        <v>0</v>
      </c>
    </row>
    <row r="5193" spans="12:17" x14ac:dyDescent="0.25">
      <c r="L5193">
        <f>IF(AND(Colin!$G5193=$B$1,Colin!$H5193=$C$3),Colin!$I5193,)</f>
        <v>0</v>
      </c>
      <c r="M5193">
        <f>IF(AND(Colin!$G5193=$B$1,Colin!$H5193&lt;=$C$3),Colin!$I5193,)</f>
        <v>0</v>
      </c>
      <c r="N5193">
        <f>IF(AND(Colin!$G5193=$B$2,Colin!$H5193=$C$3),Colin!$I5193,)</f>
        <v>0</v>
      </c>
      <c r="O5193">
        <f>IF(AND(Colin!$G5193=$B$2,Colin!$H5193&lt;=$C$3),Colin!$I5193,)</f>
        <v>0</v>
      </c>
      <c r="P5193">
        <f>IF(Colin!$G5193&lt;$B$2,Colin!$I5193,0)</f>
        <v>0</v>
      </c>
      <c r="Q5193">
        <f>IF(Colin!$G5193&lt;$B$1,Colin!$I5193,0)</f>
        <v>0</v>
      </c>
    </row>
    <row r="5194" spans="12:17" x14ac:dyDescent="0.25">
      <c r="L5194">
        <f>IF(AND(Colin!$G5194=$B$1,Colin!$H5194=$C$3),Colin!$I5194,)</f>
        <v>0</v>
      </c>
      <c r="M5194">
        <f>IF(AND(Colin!$G5194=$B$1,Colin!$H5194&lt;=$C$3),Colin!$I5194,)</f>
        <v>0</v>
      </c>
      <c r="N5194">
        <f>IF(AND(Colin!$G5194=$B$2,Colin!$H5194=$C$3),Colin!$I5194,)</f>
        <v>0</v>
      </c>
      <c r="O5194">
        <f>IF(AND(Colin!$G5194=$B$2,Colin!$H5194&lt;=$C$3),Colin!$I5194,)</f>
        <v>0</v>
      </c>
      <c r="P5194">
        <f>IF(Colin!$G5194&lt;$B$2,Colin!$I5194,0)</f>
        <v>0</v>
      </c>
      <c r="Q5194">
        <f>IF(Colin!$G5194&lt;$B$1,Colin!$I5194,0)</f>
        <v>0</v>
      </c>
    </row>
    <row r="5195" spans="12:17" x14ac:dyDescent="0.25">
      <c r="L5195">
        <f>IF(AND(Colin!$G5195=$B$1,Colin!$H5195=$C$3),Colin!$I5195,)</f>
        <v>0</v>
      </c>
      <c r="M5195">
        <f>IF(AND(Colin!$G5195=$B$1,Colin!$H5195&lt;=$C$3),Colin!$I5195,)</f>
        <v>0</v>
      </c>
      <c r="N5195">
        <f>IF(AND(Colin!$G5195=$B$2,Colin!$H5195=$C$3),Colin!$I5195,)</f>
        <v>0</v>
      </c>
      <c r="O5195">
        <f>IF(AND(Colin!$G5195=$B$2,Colin!$H5195&lt;=$C$3),Colin!$I5195,)</f>
        <v>0</v>
      </c>
      <c r="P5195">
        <f>IF(Colin!$G5195&lt;$B$2,Colin!$I5195,0)</f>
        <v>0</v>
      </c>
      <c r="Q5195">
        <f>IF(Colin!$G5195&lt;$B$1,Colin!$I5195,0)</f>
        <v>0</v>
      </c>
    </row>
    <row r="5196" spans="12:17" x14ac:dyDescent="0.25">
      <c r="L5196">
        <f>IF(AND(Colin!$G5196=$B$1,Colin!$H5196=$C$3),Colin!$I5196,)</f>
        <v>0</v>
      </c>
      <c r="M5196">
        <f>IF(AND(Colin!$G5196=$B$1,Colin!$H5196&lt;=$C$3),Colin!$I5196,)</f>
        <v>0</v>
      </c>
      <c r="N5196">
        <f>IF(AND(Colin!$G5196=$B$2,Colin!$H5196=$C$3),Colin!$I5196,)</f>
        <v>0</v>
      </c>
      <c r="O5196">
        <f>IF(AND(Colin!$G5196=$B$2,Colin!$H5196&lt;=$C$3),Colin!$I5196,)</f>
        <v>0</v>
      </c>
      <c r="P5196">
        <f>IF(Colin!$G5196&lt;$B$2,Colin!$I5196,0)</f>
        <v>0</v>
      </c>
      <c r="Q5196">
        <f>IF(Colin!$G5196&lt;$B$1,Colin!$I5196,0)</f>
        <v>0</v>
      </c>
    </row>
    <row r="5197" spans="12:17" x14ac:dyDescent="0.25">
      <c r="L5197">
        <f>IF(AND(Colin!$G5197=$B$1,Colin!$H5197=$C$3),Colin!$I5197,)</f>
        <v>0</v>
      </c>
      <c r="M5197">
        <f>IF(AND(Colin!$G5197=$B$1,Colin!$H5197&lt;=$C$3),Colin!$I5197,)</f>
        <v>0</v>
      </c>
      <c r="N5197">
        <f>IF(AND(Colin!$G5197=$B$2,Colin!$H5197=$C$3),Colin!$I5197,)</f>
        <v>0</v>
      </c>
      <c r="O5197">
        <f>IF(AND(Colin!$G5197=$B$2,Colin!$H5197&lt;=$C$3),Colin!$I5197,)</f>
        <v>0</v>
      </c>
      <c r="P5197">
        <f>IF(Colin!$G5197&lt;$B$2,Colin!$I5197,0)</f>
        <v>0</v>
      </c>
      <c r="Q5197">
        <f>IF(Colin!$G5197&lt;$B$1,Colin!$I5197,0)</f>
        <v>0</v>
      </c>
    </row>
    <row r="5198" spans="12:17" x14ac:dyDescent="0.25">
      <c r="L5198">
        <f>IF(AND(Colin!$G5198=$B$1,Colin!$H5198=$C$3),Colin!$I5198,)</f>
        <v>0</v>
      </c>
      <c r="M5198">
        <f>IF(AND(Colin!$G5198=$B$1,Colin!$H5198&lt;=$C$3),Colin!$I5198,)</f>
        <v>0</v>
      </c>
      <c r="N5198">
        <f>IF(AND(Colin!$G5198=$B$2,Colin!$H5198=$C$3),Colin!$I5198,)</f>
        <v>0</v>
      </c>
      <c r="O5198">
        <f>IF(AND(Colin!$G5198=$B$2,Colin!$H5198&lt;=$C$3),Colin!$I5198,)</f>
        <v>0</v>
      </c>
      <c r="P5198">
        <f>IF(Colin!$G5198&lt;$B$2,Colin!$I5198,0)</f>
        <v>0</v>
      </c>
      <c r="Q5198">
        <f>IF(Colin!$G5198&lt;$B$1,Colin!$I5198,0)</f>
        <v>0</v>
      </c>
    </row>
    <row r="5199" spans="12:17" x14ac:dyDescent="0.25">
      <c r="L5199">
        <f>IF(AND(Colin!$G5199=$B$1,Colin!$H5199=$C$3),Colin!$I5199,)</f>
        <v>0</v>
      </c>
      <c r="M5199">
        <f>IF(AND(Colin!$G5199=$B$1,Colin!$H5199&lt;=$C$3),Colin!$I5199,)</f>
        <v>0</v>
      </c>
      <c r="N5199">
        <f>IF(AND(Colin!$G5199=$B$2,Colin!$H5199=$C$3),Colin!$I5199,)</f>
        <v>0</v>
      </c>
      <c r="O5199">
        <f>IF(AND(Colin!$G5199=$B$2,Colin!$H5199&lt;=$C$3),Colin!$I5199,)</f>
        <v>0</v>
      </c>
      <c r="P5199">
        <f>IF(Colin!$G5199&lt;$B$2,Colin!$I5199,0)</f>
        <v>0</v>
      </c>
      <c r="Q5199">
        <f>IF(Colin!$G5199&lt;$B$1,Colin!$I5199,0)</f>
        <v>0</v>
      </c>
    </row>
    <row r="5200" spans="12:17" x14ac:dyDescent="0.25">
      <c r="L5200">
        <f>IF(AND(Colin!$G5200=$B$1,Colin!$H5200=$C$3),Colin!$I5200,)</f>
        <v>0</v>
      </c>
      <c r="M5200">
        <f>IF(AND(Colin!$G5200=$B$1,Colin!$H5200&lt;=$C$3),Colin!$I5200,)</f>
        <v>0</v>
      </c>
      <c r="N5200">
        <f>IF(AND(Colin!$G5200=$B$2,Colin!$H5200=$C$3),Colin!$I5200,)</f>
        <v>0</v>
      </c>
      <c r="O5200">
        <f>IF(AND(Colin!$G5200=$B$2,Colin!$H5200&lt;=$C$3),Colin!$I5200,)</f>
        <v>0</v>
      </c>
      <c r="P5200">
        <f>IF(Colin!$G5200&lt;$B$2,Colin!$I5200,0)</f>
        <v>0</v>
      </c>
      <c r="Q5200">
        <f>IF(Colin!$G5200&lt;$B$1,Colin!$I5200,0)</f>
        <v>0</v>
      </c>
    </row>
    <row r="5201" spans="12:17" x14ac:dyDescent="0.25">
      <c r="L5201">
        <f>IF(AND(Colin!$G5201=$B$1,Colin!$H5201=$C$3),Colin!$I5201,)</f>
        <v>0</v>
      </c>
      <c r="M5201">
        <f>IF(AND(Colin!$G5201=$B$1,Colin!$H5201&lt;=$C$3),Colin!$I5201,)</f>
        <v>0</v>
      </c>
      <c r="N5201">
        <f>IF(AND(Colin!$G5201=$B$2,Colin!$H5201=$C$3),Colin!$I5201,)</f>
        <v>0</v>
      </c>
      <c r="O5201">
        <f>IF(AND(Colin!$G5201=$B$2,Colin!$H5201&lt;=$C$3),Colin!$I5201,)</f>
        <v>0</v>
      </c>
      <c r="P5201">
        <f>IF(Colin!$G5201&lt;$B$2,Colin!$I5201,0)</f>
        <v>0</v>
      </c>
      <c r="Q5201">
        <f>IF(Colin!$G5201&lt;$B$1,Colin!$I5201,0)</f>
        <v>0</v>
      </c>
    </row>
    <row r="5202" spans="12:17" x14ac:dyDescent="0.25">
      <c r="L5202">
        <f>IF(AND(Colin!$G5202=$B$1,Colin!$H5202=$C$3),Colin!$I5202,)</f>
        <v>0</v>
      </c>
      <c r="M5202">
        <f>IF(AND(Colin!$G5202=$B$1,Colin!$H5202&lt;=$C$3),Colin!$I5202,)</f>
        <v>0</v>
      </c>
      <c r="N5202">
        <f>IF(AND(Colin!$G5202=$B$2,Colin!$H5202=$C$3),Colin!$I5202,)</f>
        <v>0</v>
      </c>
      <c r="O5202">
        <f>IF(AND(Colin!$G5202=$B$2,Colin!$H5202&lt;=$C$3),Colin!$I5202,)</f>
        <v>0</v>
      </c>
      <c r="P5202">
        <f>IF(Colin!$G5202&lt;$B$2,Colin!$I5202,0)</f>
        <v>0</v>
      </c>
      <c r="Q5202">
        <f>IF(Colin!$G5202&lt;$B$1,Colin!$I5202,0)</f>
        <v>0</v>
      </c>
    </row>
    <row r="5203" spans="12:17" x14ac:dyDescent="0.25">
      <c r="L5203">
        <f>IF(AND(Colin!$G5203=$B$1,Colin!$H5203=$C$3),Colin!$I5203,)</f>
        <v>0</v>
      </c>
      <c r="M5203">
        <f>IF(AND(Colin!$G5203=$B$1,Colin!$H5203&lt;=$C$3),Colin!$I5203,)</f>
        <v>0</v>
      </c>
      <c r="N5203">
        <f>IF(AND(Colin!$G5203=$B$2,Colin!$H5203=$C$3),Colin!$I5203,)</f>
        <v>0</v>
      </c>
      <c r="O5203">
        <f>IF(AND(Colin!$G5203=$B$2,Colin!$H5203&lt;=$C$3),Colin!$I5203,)</f>
        <v>0</v>
      </c>
      <c r="P5203">
        <f>IF(Colin!$G5203&lt;$B$2,Colin!$I5203,0)</f>
        <v>0</v>
      </c>
      <c r="Q5203">
        <f>IF(Colin!$G5203&lt;$B$1,Colin!$I5203,0)</f>
        <v>0</v>
      </c>
    </row>
    <row r="5204" spans="12:17" x14ac:dyDescent="0.25">
      <c r="L5204">
        <f>IF(AND(Colin!$G5204=$B$1,Colin!$H5204=$C$3),Colin!$I5204,)</f>
        <v>0</v>
      </c>
      <c r="M5204">
        <f>IF(AND(Colin!$G5204=$B$1,Colin!$H5204&lt;=$C$3),Colin!$I5204,)</f>
        <v>0</v>
      </c>
      <c r="N5204">
        <f>IF(AND(Colin!$G5204=$B$2,Colin!$H5204=$C$3),Colin!$I5204,)</f>
        <v>0</v>
      </c>
      <c r="O5204">
        <f>IF(AND(Colin!$G5204=$B$2,Colin!$H5204&lt;=$C$3),Colin!$I5204,)</f>
        <v>0</v>
      </c>
      <c r="P5204">
        <f>IF(Colin!$G5204&lt;$B$2,Colin!$I5204,0)</f>
        <v>0</v>
      </c>
      <c r="Q5204">
        <f>IF(Colin!$G5204&lt;$B$1,Colin!$I5204,0)</f>
        <v>0</v>
      </c>
    </row>
    <row r="5205" spans="12:17" x14ac:dyDescent="0.25">
      <c r="L5205">
        <f>IF(AND(Colin!$G5205=$B$1,Colin!$H5205=$C$3),Colin!$I5205,)</f>
        <v>0</v>
      </c>
      <c r="M5205">
        <f>IF(AND(Colin!$G5205=$B$1,Colin!$H5205&lt;=$C$3),Colin!$I5205,)</f>
        <v>0</v>
      </c>
      <c r="N5205">
        <f>IF(AND(Colin!$G5205=$B$2,Colin!$H5205=$C$3),Colin!$I5205,)</f>
        <v>0</v>
      </c>
      <c r="O5205">
        <f>IF(AND(Colin!$G5205=$B$2,Colin!$H5205&lt;=$C$3),Colin!$I5205,)</f>
        <v>0</v>
      </c>
      <c r="P5205">
        <f>IF(Colin!$G5205&lt;$B$2,Colin!$I5205,0)</f>
        <v>0</v>
      </c>
      <c r="Q5205">
        <f>IF(Colin!$G5205&lt;$B$1,Colin!$I5205,0)</f>
        <v>0</v>
      </c>
    </row>
    <row r="5206" spans="12:17" x14ac:dyDescent="0.25">
      <c r="L5206">
        <f>IF(AND(Colin!$G5206=$B$1,Colin!$H5206=$C$3),Colin!$I5206,)</f>
        <v>0</v>
      </c>
      <c r="M5206">
        <f>IF(AND(Colin!$G5206=$B$1,Colin!$H5206&lt;=$C$3),Colin!$I5206,)</f>
        <v>0</v>
      </c>
      <c r="N5206">
        <f>IF(AND(Colin!$G5206=$B$2,Colin!$H5206=$C$3),Colin!$I5206,)</f>
        <v>0</v>
      </c>
      <c r="O5206">
        <f>IF(AND(Colin!$G5206=$B$2,Colin!$H5206&lt;=$C$3),Colin!$I5206,)</f>
        <v>0</v>
      </c>
      <c r="P5206">
        <f>IF(Colin!$G5206&lt;$B$2,Colin!$I5206,0)</f>
        <v>0</v>
      </c>
      <c r="Q5206">
        <f>IF(Colin!$G5206&lt;$B$1,Colin!$I5206,0)</f>
        <v>0</v>
      </c>
    </row>
    <row r="5207" spans="12:17" x14ac:dyDescent="0.25">
      <c r="L5207">
        <f>IF(AND(Colin!$G5207=$B$1,Colin!$H5207=$C$3),Colin!$I5207,)</f>
        <v>0</v>
      </c>
      <c r="M5207">
        <f>IF(AND(Colin!$G5207=$B$1,Colin!$H5207&lt;=$C$3),Colin!$I5207,)</f>
        <v>0</v>
      </c>
      <c r="N5207">
        <f>IF(AND(Colin!$G5207=$B$2,Colin!$H5207=$C$3),Colin!$I5207,)</f>
        <v>0</v>
      </c>
      <c r="O5207">
        <f>IF(AND(Colin!$G5207=$B$2,Colin!$H5207&lt;=$C$3),Colin!$I5207,)</f>
        <v>0</v>
      </c>
      <c r="P5207">
        <f>IF(Colin!$G5207&lt;$B$2,Colin!$I5207,0)</f>
        <v>0</v>
      </c>
      <c r="Q5207">
        <f>IF(Colin!$G5207&lt;$B$1,Colin!$I5207,0)</f>
        <v>0</v>
      </c>
    </row>
    <row r="5208" spans="12:17" x14ac:dyDescent="0.25">
      <c r="L5208">
        <f>IF(AND(Colin!$G5208=$B$1,Colin!$H5208=$C$3),Colin!$I5208,)</f>
        <v>0</v>
      </c>
      <c r="M5208">
        <f>IF(AND(Colin!$G5208=$B$1,Colin!$H5208&lt;=$C$3),Colin!$I5208,)</f>
        <v>0</v>
      </c>
      <c r="N5208">
        <f>IF(AND(Colin!$G5208=$B$2,Colin!$H5208=$C$3),Colin!$I5208,)</f>
        <v>0</v>
      </c>
      <c r="O5208">
        <f>IF(AND(Colin!$G5208=$B$2,Colin!$H5208&lt;=$C$3),Colin!$I5208,)</f>
        <v>0</v>
      </c>
      <c r="P5208">
        <f>IF(Colin!$G5208&lt;$B$2,Colin!$I5208,0)</f>
        <v>0</v>
      </c>
      <c r="Q5208">
        <f>IF(Colin!$G5208&lt;$B$1,Colin!$I5208,0)</f>
        <v>0</v>
      </c>
    </row>
    <row r="5209" spans="12:17" x14ac:dyDescent="0.25">
      <c r="L5209">
        <f>IF(AND(Colin!$G5209=$B$1,Colin!$H5209=$C$3),Colin!$I5209,)</f>
        <v>0</v>
      </c>
      <c r="M5209">
        <f>IF(AND(Colin!$G5209=$B$1,Colin!$H5209&lt;=$C$3),Colin!$I5209,)</f>
        <v>0</v>
      </c>
      <c r="N5209">
        <f>IF(AND(Colin!$G5209=$B$2,Colin!$H5209=$C$3),Colin!$I5209,)</f>
        <v>0</v>
      </c>
      <c r="O5209">
        <f>IF(AND(Colin!$G5209=$B$2,Colin!$H5209&lt;=$C$3),Colin!$I5209,)</f>
        <v>0</v>
      </c>
      <c r="P5209">
        <f>IF(Colin!$G5209&lt;$B$2,Colin!$I5209,0)</f>
        <v>0</v>
      </c>
      <c r="Q5209">
        <f>IF(Colin!$G5209&lt;$B$1,Colin!$I5209,0)</f>
        <v>0</v>
      </c>
    </row>
    <row r="5210" spans="12:17" x14ac:dyDescent="0.25">
      <c r="L5210">
        <f>IF(AND(Colin!$G5210=$B$1,Colin!$H5210=$C$3),Colin!$I5210,)</f>
        <v>0</v>
      </c>
      <c r="M5210">
        <f>IF(AND(Colin!$G5210=$B$1,Colin!$H5210&lt;=$C$3),Colin!$I5210,)</f>
        <v>0</v>
      </c>
      <c r="N5210">
        <f>IF(AND(Colin!$G5210=$B$2,Colin!$H5210=$C$3),Colin!$I5210,)</f>
        <v>0</v>
      </c>
      <c r="O5210">
        <f>IF(AND(Colin!$G5210=$B$2,Colin!$H5210&lt;=$C$3),Colin!$I5210,)</f>
        <v>0</v>
      </c>
      <c r="P5210">
        <f>IF(Colin!$G5210&lt;$B$2,Colin!$I5210,0)</f>
        <v>0</v>
      </c>
      <c r="Q5210">
        <f>IF(Colin!$G5210&lt;$B$1,Colin!$I5210,0)</f>
        <v>0</v>
      </c>
    </row>
    <row r="5211" spans="12:17" x14ac:dyDescent="0.25">
      <c r="L5211">
        <f>IF(AND(Colin!$G5211=$B$1,Colin!$H5211=$C$3),Colin!$I5211,)</f>
        <v>0</v>
      </c>
      <c r="M5211">
        <f>IF(AND(Colin!$G5211=$B$1,Colin!$H5211&lt;=$C$3),Colin!$I5211,)</f>
        <v>0</v>
      </c>
      <c r="N5211">
        <f>IF(AND(Colin!$G5211=$B$2,Colin!$H5211=$C$3),Colin!$I5211,)</f>
        <v>0</v>
      </c>
      <c r="O5211">
        <f>IF(AND(Colin!$G5211=$B$2,Colin!$H5211&lt;=$C$3),Colin!$I5211,)</f>
        <v>0</v>
      </c>
      <c r="P5211">
        <f>IF(Colin!$G5211&lt;$B$2,Colin!$I5211,0)</f>
        <v>0</v>
      </c>
      <c r="Q5211">
        <f>IF(Colin!$G5211&lt;$B$1,Colin!$I5211,0)</f>
        <v>0</v>
      </c>
    </row>
    <row r="5212" spans="12:17" x14ac:dyDescent="0.25">
      <c r="L5212">
        <f>IF(AND(Colin!$G5212=$B$1,Colin!$H5212=$C$3),Colin!$I5212,)</f>
        <v>0</v>
      </c>
      <c r="M5212">
        <f>IF(AND(Colin!$G5212=$B$1,Colin!$H5212&lt;=$C$3),Colin!$I5212,)</f>
        <v>0</v>
      </c>
      <c r="N5212">
        <f>IF(AND(Colin!$G5212=$B$2,Colin!$H5212=$C$3),Colin!$I5212,)</f>
        <v>0</v>
      </c>
      <c r="O5212">
        <f>IF(AND(Colin!$G5212=$B$2,Colin!$H5212&lt;=$C$3),Colin!$I5212,)</f>
        <v>0</v>
      </c>
      <c r="P5212">
        <f>IF(Colin!$G5212&lt;$B$2,Colin!$I5212,0)</f>
        <v>0</v>
      </c>
      <c r="Q5212">
        <f>IF(Colin!$G5212&lt;$B$1,Colin!$I5212,0)</f>
        <v>0</v>
      </c>
    </row>
    <row r="5213" spans="12:17" x14ac:dyDescent="0.25">
      <c r="L5213">
        <f>IF(AND(Colin!$G5213=$B$1,Colin!$H5213=$C$3),Colin!$I5213,)</f>
        <v>0</v>
      </c>
      <c r="M5213">
        <f>IF(AND(Colin!$G5213=$B$1,Colin!$H5213&lt;=$C$3),Colin!$I5213,)</f>
        <v>0</v>
      </c>
      <c r="N5213">
        <f>IF(AND(Colin!$G5213=$B$2,Colin!$H5213=$C$3),Colin!$I5213,)</f>
        <v>0</v>
      </c>
      <c r="O5213">
        <f>IF(AND(Colin!$G5213=$B$2,Colin!$H5213&lt;=$C$3),Colin!$I5213,)</f>
        <v>0</v>
      </c>
      <c r="P5213">
        <f>IF(Colin!$G5213&lt;$B$2,Colin!$I5213,0)</f>
        <v>0</v>
      </c>
      <c r="Q5213">
        <f>IF(Colin!$G5213&lt;$B$1,Colin!$I5213,0)</f>
        <v>0</v>
      </c>
    </row>
    <row r="5214" spans="12:17" x14ac:dyDescent="0.25">
      <c r="L5214">
        <f>IF(AND(Colin!$G5214=$B$1,Colin!$H5214=$C$3),Colin!$I5214,)</f>
        <v>0</v>
      </c>
      <c r="M5214">
        <f>IF(AND(Colin!$G5214=$B$1,Colin!$H5214&lt;=$C$3),Colin!$I5214,)</f>
        <v>0</v>
      </c>
      <c r="N5214">
        <f>IF(AND(Colin!$G5214=$B$2,Colin!$H5214=$C$3),Colin!$I5214,)</f>
        <v>0</v>
      </c>
      <c r="O5214">
        <f>IF(AND(Colin!$G5214=$B$2,Colin!$H5214&lt;=$C$3),Colin!$I5214,)</f>
        <v>0</v>
      </c>
      <c r="P5214">
        <f>IF(Colin!$G5214&lt;$B$2,Colin!$I5214,0)</f>
        <v>0</v>
      </c>
      <c r="Q5214">
        <f>IF(Colin!$G5214&lt;$B$1,Colin!$I5214,0)</f>
        <v>0</v>
      </c>
    </row>
    <row r="5215" spans="12:17" x14ac:dyDescent="0.25">
      <c r="L5215">
        <f>IF(AND(Colin!$G5215=$B$1,Colin!$H5215=$C$3),Colin!$I5215,)</f>
        <v>0</v>
      </c>
      <c r="M5215">
        <f>IF(AND(Colin!$G5215=$B$1,Colin!$H5215&lt;=$C$3),Colin!$I5215,)</f>
        <v>0</v>
      </c>
      <c r="N5215">
        <f>IF(AND(Colin!$G5215=$B$2,Colin!$H5215=$C$3),Colin!$I5215,)</f>
        <v>0</v>
      </c>
      <c r="O5215">
        <f>IF(AND(Colin!$G5215=$B$2,Colin!$H5215&lt;=$C$3),Colin!$I5215,)</f>
        <v>0</v>
      </c>
      <c r="P5215">
        <f>IF(Colin!$G5215&lt;$B$2,Colin!$I5215,0)</f>
        <v>0</v>
      </c>
      <c r="Q5215">
        <f>IF(Colin!$G5215&lt;$B$1,Colin!$I5215,0)</f>
        <v>0</v>
      </c>
    </row>
    <row r="5216" spans="12:17" x14ac:dyDescent="0.25">
      <c r="L5216">
        <f>IF(AND(Colin!$G5216=$B$1,Colin!$H5216=$C$3),Colin!$I5216,)</f>
        <v>0</v>
      </c>
      <c r="M5216">
        <f>IF(AND(Colin!$G5216=$B$1,Colin!$H5216&lt;=$C$3),Colin!$I5216,)</f>
        <v>0</v>
      </c>
      <c r="N5216">
        <f>IF(AND(Colin!$G5216=$B$2,Colin!$H5216=$C$3),Colin!$I5216,)</f>
        <v>0</v>
      </c>
      <c r="O5216">
        <f>IF(AND(Colin!$G5216=$B$2,Colin!$H5216&lt;=$C$3),Colin!$I5216,)</f>
        <v>0</v>
      </c>
      <c r="P5216">
        <f>IF(Colin!$G5216&lt;$B$2,Colin!$I5216,0)</f>
        <v>0</v>
      </c>
      <c r="Q5216">
        <f>IF(Colin!$G5216&lt;$B$1,Colin!$I5216,0)</f>
        <v>0</v>
      </c>
    </row>
    <row r="5217" spans="12:17" x14ac:dyDescent="0.25">
      <c r="L5217">
        <f>IF(AND(Colin!$G5217=$B$1,Colin!$H5217=$C$3),Colin!$I5217,)</f>
        <v>0</v>
      </c>
      <c r="M5217">
        <f>IF(AND(Colin!$G5217=$B$1,Colin!$H5217&lt;=$C$3),Colin!$I5217,)</f>
        <v>0</v>
      </c>
      <c r="N5217">
        <f>IF(AND(Colin!$G5217=$B$2,Colin!$H5217=$C$3),Colin!$I5217,)</f>
        <v>0</v>
      </c>
      <c r="O5217">
        <f>IF(AND(Colin!$G5217=$B$2,Colin!$H5217&lt;=$C$3),Colin!$I5217,)</f>
        <v>0</v>
      </c>
      <c r="P5217">
        <f>IF(Colin!$G5217&lt;$B$2,Colin!$I5217,0)</f>
        <v>0</v>
      </c>
      <c r="Q5217">
        <f>IF(Colin!$G5217&lt;$B$1,Colin!$I5217,0)</f>
        <v>0</v>
      </c>
    </row>
    <row r="5218" spans="12:17" x14ac:dyDescent="0.25">
      <c r="L5218">
        <f>IF(AND(Colin!$G5218=$B$1,Colin!$H5218=$C$3),Colin!$I5218,)</f>
        <v>0</v>
      </c>
      <c r="M5218">
        <f>IF(AND(Colin!$G5218=$B$1,Colin!$H5218&lt;=$C$3),Colin!$I5218,)</f>
        <v>0</v>
      </c>
      <c r="N5218">
        <f>IF(AND(Colin!$G5218=$B$2,Colin!$H5218=$C$3),Colin!$I5218,)</f>
        <v>0</v>
      </c>
      <c r="O5218">
        <f>IF(AND(Colin!$G5218=$B$2,Colin!$H5218&lt;=$C$3),Colin!$I5218,)</f>
        <v>0</v>
      </c>
      <c r="P5218">
        <f>IF(Colin!$G5218&lt;$B$2,Colin!$I5218,0)</f>
        <v>0</v>
      </c>
      <c r="Q5218">
        <f>IF(Colin!$G5218&lt;$B$1,Colin!$I5218,0)</f>
        <v>0</v>
      </c>
    </row>
    <row r="5219" spans="12:17" x14ac:dyDescent="0.25">
      <c r="L5219">
        <f>IF(AND(Colin!$G5219=$B$1,Colin!$H5219=$C$3),Colin!$I5219,)</f>
        <v>0</v>
      </c>
      <c r="M5219">
        <f>IF(AND(Colin!$G5219=$B$1,Colin!$H5219&lt;=$C$3),Colin!$I5219,)</f>
        <v>0</v>
      </c>
      <c r="N5219">
        <f>IF(AND(Colin!$G5219=$B$2,Colin!$H5219=$C$3),Colin!$I5219,)</f>
        <v>0</v>
      </c>
      <c r="O5219">
        <f>IF(AND(Colin!$G5219=$B$2,Colin!$H5219&lt;=$C$3),Colin!$I5219,)</f>
        <v>0</v>
      </c>
      <c r="P5219">
        <f>IF(Colin!$G5219&lt;$B$2,Colin!$I5219,0)</f>
        <v>0</v>
      </c>
      <c r="Q5219">
        <f>IF(Colin!$G5219&lt;$B$1,Colin!$I5219,0)</f>
        <v>0</v>
      </c>
    </row>
    <row r="5220" spans="12:17" x14ac:dyDescent="0.25">
      <c r="L5220">
        <f>IF(AND(Colin!$G5220=$B$1,Colin!$H5220=$C$3),Colin!$I5220,)</f>
        <v>0</v>
      </c>
      <c r="M5220">
        <f>IF(AND(Colin!$G5220=$B$1,Colin!$H5220&lt;=$C$3),Colin!$I5220,)</f>
        <v>0</v>
      </c>
      <c r="N5220">
        <f>IF(AND(Colin!$G5220=$B$2,Colin!$H5220=$C$3),Colin!$I5220,)</f>
        <v>0</v>
      </c>
      <c r="O5220">
        <f>IF(AND(Colin!$G5220=$B$2,Colin!$H5220&lt;=$C$3),Colin!$I5220,)</f>
        <v>0</v>
      </c>
      <c r="P5220">
        <f>IF(Colin!$G5220&lt;$B$2,Colin!$I5220,0)</f>
        <v>0</v>
      </c>
      <c r="Q5220">
        <f>IF(Colin!$G5220&lt;$B$1,Colin!$I5220,0)</f>
        <v>0</v>
      </c>
    </row>
    <row r="5221" spans="12:17" x14ac:dyDescent="0.25">
      <c r="L5221">
        <f>IF(AND(Colin!$G5221=$B$1,Colin!$H5221=$C$3),Colin!$I5221,)</f>
        <v>0</v>
      </c>
      <c r="M5221">
        <f>IF(AND(Colin!$G5221=$B$1,Colin!$H5221&lt;=$C$3),Colin!$I5221,)</f>
        <v>0</v>
      </c>
      <c r="N5221">
        <f>IF(AND(Colin!$G5221=$B$2,Colin!$H5221=$C$3),Colin!$I5221,)</f>
        <v>0</v>
      </c>
      <c r="O5221">
        <f>IF(AND(Colin!$G5221=$B$2,Colin!$H5221&lt;=$C$3),Colin!$I5221,)</f>
        <v>0</v>
      </c>
      <c r="P5221">
        <f>IF(Colin!$G5221&lt;$B$2,Colin!$I5221,0)</f>
        <v>0</v>
      </c>
      <c r="Q5221">
        <f>IF(Colin!$G5221&lt;$B$1,Colin!$I5221,0)</f>
        <v>0</v>
      </c>
    </row>
    <row r="5222" spans="12:17" x14ac:dyDescent="0.25">
      <c r="L5222">
        <f>IF(AND(Colin!$G5222=$B$1,Colin!$H5222=$C$3),Colin!$I5222,)</f>
        <v>0</v>
      </c>
      <c r="M5222">
        <f>IF(AND(Colin!$G5222=$B$1,Colin!$H5222&lt;=$C$3),Colin!$I5222,)</f>
        <v>0</v>
      </c>
      <c r="N5222">
        <f>IF(AND(Colin!$G5222=$B$2,Colin!$H5222=$C$3),Colin!$I5222,)</f>
        <v>0</v>
      </c>
      <c r="O5222">
        <f>IF(AND(Colin!$G5222=$B$2,Colin!$H5222&lt;=$C$3),Colin!$I5222,)</f>
        <v>0</v>
      </c>
      <c r="P5222">
        <f>IF(Colin!$G5222&lt;$B$2,Colin!$I5222,0)</f>
        <v>0</v>
      </c>
      <c r="Q5222">
        <f>IF(Colin!$G5222&lt;$B$1,Colin!$I5222,0)</f>
        <v>0</v>
      </c>
    </row>
    <row r="5223" spans="12:17" x14ac:dyDescent="0.25">
      <c r="L5223">
        <f>IF(AND(Colin!$G5223=$B$1,Colin!$H5223=$C$3),Colin!$I5223,)</f>
        <v>0</v>
      </c>
      <c r="M5223">
        <f>IF(AND(Colin!$G5223=$B$1,Colin!$H5223&lt;=$C$3),Colin!$I5223,)</f>
        <v>0</v>
      </c>
      <c r="N5223">
        <f>IF(AND(Colin!$G5223=$B$2,Colin!$H5223=$C$3),Colin!$I5223,)</f>
        <v>0</v>
      </c>
      <c r="O5223">
        <f>IF(AND(Colin!$G5223=$B$2,Colin!$H5223&lt;=$C$3),Colin!$I5223,)</f>
        <v>0</v>
      </c>
      <c r="P5223">
        <f>IF(Colin!$G5223&lt;$B$2,Colin!$I5223,0)</f>
        <v>0</v>
      </c>
      <c r="Q5223">
        <f>IF(Colin!$G5223&lt;$B$1,Colin!$I5223,0)</f>
        <v>0</v>
      </c>
    </row>
    <row r="5224" spans="12:17" x14ac:dyDescent="0.25">
      <c r="L5224">
        <f>IF(AND(Colin!$G5224=$B$1,Colin!$H5224=$C$3),Colin!$I5224,)</f>
        <v>0</v>
      </c>
      <c r="M5224">
        <f>IF(AND(Colin!$G5224=$B$1,Colin!$H5224&lt;=$C$3),Colin!$I5224,)</f>
        <v>0</v>
      </c>
      <c r="N5224">
        <f>IF(AND(Colin!$G5224=$B$2,Colin!$H5224=$C$3),Colin!$I5224,)</f>
        <v>0</v>
      </c>
      <c r="O5224">
        <f>IF(AND(Colin!$G5224=$B$2,Colin!$H5224&lt;=$C$3),Colin!$I5224,)</f>
        <v>0</v>
      </c>
      <c r="P5224">
        <f>IF(Colin!$G5224&lt;$B$2,Colin!$I5224,0)</f>
        <v>0</v>
      </c>
      <c r="Q5224">
        <f>IF(Colin!$G5224&lt;$B$1,Colin!$I5224,0)</f>
        <v>0</v>
      </c>
    </row>
    <row r="5225" spans="12:17" x14ac:dyDescent="0.25">
      <c r="L5225">
        <f>IF(AND(Colin!$G5225=$B$1,Colin!$H5225=$C$3),Colin!$I5225,)</f>
        <v>0</v>
      </c>
      <c r="M5225">
        <f>IF(AND(Colin!$G5225=$B$1,Colin!$H5225&lt;=$C$3),Colin!$I5225,)</f>
        <v>0</v>
      </c>
      <c r="N5225">
        <f>IF(AND(Colin!$G5225=$B$2,Colin!$H5225=$C$3),Colin!$I5225,)</f>
        <v>0</v>
      </c>
      <c r="O5225">
        <f>IF(AND(Colin!$G5225=$B$2,Colin!$H5225&lt;=$C$3),Colin!$I5225,)</f>
        <v>0</v>
      </c>
      <c r="P5225">
        <f>IF(Colin!$G5225&lt;$B$2,Colin!$I5225,0)</f>
        <v>0</v>
      </c>
      <c r="Q5225">
        <f>IF(Colin!$G5225&lt;$B$1,Colin!$I5225,0)</f>
        <v>0</v>
      </c>
    </row>
    <row r="5226" spans="12:17" x14ac:dyDescent="0.25">
      <c r="L5226">
        <f>IF(AND(Colin!$G5226=$B$1,Colin!$H5226=$C$3),Colin!$I5226,)</f>
        <v>0</v>
      </c>
      <c r="M5226">
        <f>IF(AND(Colin!$G5226=$B$1,Colin!$H5226&lt;=$C$3),Colin!$I5226,)</f>
        <v>0</v>
      </c>
      <c r="N5226">
        <f>IF(AND(Colin!$G5226=$B$2,Colin!$H5226=$C$3),Colin!$I5226,)</f>
        <v>0</v>
      </c>
      <c r="O5226">
        <f>IF(AND(Colin!$G5226=$B$2,Colin!$H5226&lt;=$C$3),Colin!$I5226,)</f>
        <v>0</v>
      </c>
      <c r="P5226">
        <f>IF(Colin!$G5226&lt;$B$2,Colin!$I5226,0)</f>
        <v>0</v>
      </c>
      <c r="Q5226">
        <f>IF(Colin!$G5226&lt;$B$1,Colin!$I5226,0)</f>
        <v>0</v>
      </c>
    </row>
    <row r="5227" spans="12:17" x14ac:dyDescent="0.25">
      <c r="L5227">
        <f>IF(AND(Colin!$G5227=$B$1,Colin!$H5227=$C$3),Colin!$I5227,)</f>
        <v>0</v>
      </c>
      <c r="M5227">
        <f>IF(AND(Colin!$G5227=$B$1,Colin!$H5227&lt;=$C$3),Colin!$I5227,)</f>
        <v>0</v>
      </c>
      <c r="N5227">
        <f>IF(AND(Colin!$G5227=$B$2,Colin!$H5227=$C$3),Colin!$I5227,)</f>
        <v>0</v>
      </c>
      <c r="O5227">
        <f>IF(AND(Colin!$G5227=$B$2,Colin!$H5227&lt;=$C$3),Colin!$I5227,)</f>
        <v>0</v>
      </c>
      <c r="P5227">
        <f>IF(Colin!$G5227&lt;$B$2,Colin!$I5227,0)</f>
        <v>0</v>
      </c>
      <c r="Q5227">
        <f>IF(Colin!$G5227&lt;$B$1,Colin!$I5227,0)</f>
        <v>0</v>
      </c>
    </row>
    <row r="5228" spans="12:17" x14ac:dyDescent="0.25">
      <c r="L5228">
        <f>IF(AND(Colin!$G5228=$B$1,Colin!$H5228=$C$3),Colin!$I5228,)</f>
        <v>0</v>
      </c>
      <c r="M5228">
        <f>IF(AND(Colin!$G5228=$B$1,Colin!$H5228&lt;=$C$3),Colin!$I5228,)</f>
        <v>0</v>
      </c>
      <c r="N5228">
        <f>IF(AND(Colin!$G5228=$B$2,Colin!$H5228=$C$3),Colin!$I5228,)</f>
        <v>0</v>
      </c>
      <c r="O5228">
        <f>IF(AND(Colin!$G5228=$B$2,Colin!$H5228&lt;=$C$3),Colin!$I5228,)</f>
        <v>0</v>
      </c>
      <c r="P5228">
        <f>IF(Colin!$G5228&lt;$B$2,Colin!$I5228,0)</f>
        <v>0</v>
      </c>
      <c r="Q5228">
        <f>IF(Colin!$G5228&lt;$B$1,Colin!$I5228,0)</f>
        <v>0</v>
      </c>
    </row>
    <row r="5229" spans="12:17" x14ac:dyDescent="0.25">
      <c r="L5229">
        <f>IF(AND(Colin!$G5229=$B$1,Colin!$H5229=$C$3),Colin!$I5229,)</f>
        <v>0</v>
      </c>
      <c r="M5229">
        <f>IF(AND(Colin!$G5229=$B$1,Colin!$H5229&lt;=$C$3),Colin!$I5229,)</f>
        <v>0</v>
      </c>
      <c r="N5229">
        <f>IF(AND(Colin!$G5229=$B$2,Colin!$H5229=$C$3),Colin!$I5229,)</f>
        <v>0</v>
      </c>
      <c r="O5229">
        <f>IF(AND(Colin!$G5229=$B$2,Colin!$H5229&lt;=$C$3),Colin!$I5229,)</f>
        <v>0</v>
      </c>
      <c r="P5229">
        <f>IF(Colin!$G5229&lt;$B$2,Colin!$I5229,0)</f>
        <v>0</v>
      </c>
      <c r="Q5229">
        <f>IF(Colin!$G5229&lt;$B$1,Colin!$I5229,0)</f>
        <v>0</v>
      </c>
    </row>
    <row r="5230" spans="12:17" x14ac:dyDescent="0.25">
      <c r="L5230">
        <f>IF(AND(Colin!$G5230=$B$1,Colin!$H5230=$C$3),Colin!$I5230,)</f>
        <v>0</v>
      </c>
      <c r="M5230">
        <f>IF(AND(Colin!$G5230=$B$1,Colin!$H5230&lt;=$C$3),Colin!$I5230,)</f>
        <v>0</v>
      </c>
      <c r="N5230">
        <f>IF(AND(Colin!$G5230=$B$2,Colin!$H5230=$C$3),Colin!$I5230,)</f>
        <v>0</v>
      </c>
      <c r="O5230">
        <f>IF(AND(Colin!$G5230=$B$2,Colin!$H5230&lt;=$C$3),Colin!$I5230,)</f>
        <v>0</v>
      </c>
      <c r="P5230">
        <f>IF(Colin!$G5230&lt;$B$2,Colin!$I5230,0)</f>
        <v>0</v>
      </c>
      <c r="Q5230">
        <f>IF(Colin!$G5230&lt;$B$1,Colin!$I5230,0)</f>
        <v>0</v>
      </c>
    </row>
    <row r="5231" spans="12:17" x14ac:dyDescent="0.25">
      <c r="L5231">
        <f>IF(AND(Colin!$G5231=$B$1,Colin!$H5231=$C$3),Colin!$I5231,)</f>
        <v>0</v>
      </c>
      <c r="M5231">
        <f>IF(AND(Colin!$G5231=$B$1,Colin!$H5231&lt;=$C$3),Colin!$I5231,)</f>
        <v>0</v>
      </c>
      <c r="N5231">
        <f>IF(AND(Colin!$G5231=$B$2,Colin!$H5231=$C$3),Colin!$I5231,)</f>
        <v>0</v>
      </c>
      <c r="O5231">
        <f>IF(AND(Colin!$G5231=$B$2,Colin!$H5231&lt;=$C$3),Colin!$I5231,)</f>
        <v>0</v>
      </c>
      <c r="P5231">
        <f>IF(Colin!$G5231&lt;$B$2,Colin!$I5231,0)</f>
        <v>0</v>
      </c>
      <c r="Q5231">
        <f>IF(Colin!$G5231&lt;$B$1,Colin!$I5231,0)</f>
        <v>0</v>
      </c>
    </row>
    <row r="5232" spans="12:17" x14ac:dyDescent="0.25">
      <c r="L5232">
        <f>IF(AND(Colin!$G5232=$B$1,Colin!$H5232=$C$3),Colin!$I5232,)</f>
        <v>0</v>
      </c>
      <c r="M5232">
        <f>IF(AND(Colin!$G5232=$B$1,Colin!$H5232&lt;=$C$3),Colin!$I5232,)</f>
        <v>0</v>
      </c>
      <c r="N5232">
        <f>IF(AND(Colin!$G5232=$B$2,Colin!$H5232=$C$3),Colin!$I5232,)</f>
        <v>0</v>
      </c>
      <c r="O5232">
        <f>IF(AND(Colin!$G5232=$B$2,Colin!$H5232&lt;=$C$3),Colin!$I5232,)</f>
        <v>0</v>
      </c>
      <c r="P5232">
        <f>IF(Colin!$G5232&lt;$B$2,Colin!$I5232,0)</f>
        <v>0</v>
      </c>
      <c r="Q5232">
        <f>IF(Colin!$G5232&lt;$B$1,Colin!$I5232,0)</f>
        <v>0</v>
      </c>
    </row>
    <row r="5233" spans="12:17" x14ac:dyDescent="0.25">
      <c r="L5233">
        <f>IF(AND(Colin!$G5233=$B$1,Colin!$H5233=$C$3),Colin!$I5233,)</f>
        <v>0</v>
      </c>
      <c r="M5233">
        <f>IF(AND(Colin!$G5233=$B$1,Colin!$H5233&lt;=$C$3),Colin!$I5233,)</f>
        <v>0</v>
      </c>
      <c r="N5233">
        <f>IF(AND(Colin!$G5233=$B$2,Colin!$H5233=$C$3),Colin!$I5233,)</f>
        <v>0</v>
      </c>
      <c r="O5233">
        <f>IF(AND(Colin!$G5233=$B$2,Colin!$H5233&lt;=$C$3),Colin!$I5233,)</f>
        <v>0</v>
      </c>
      <c r="P5233">
        <f>IF(Colin!$G5233&lt;$B$2,Colin!$I5233,0)</f>
        <v>0</v>
      </c>
      <c r="Q5233">
        <f>IF(Colin!$G5233&lt;$B$1,Colin!$I5233,0)</f>
        <v>0</v>
      </c>
    </row>
    <row r="5234" spans="12:17" x14ac:dyDescent="0.25">
      <c r="L5234">
        <f>IF(AND(Colin!$G5234=$B$1,Colin!$H5234=$C$3),Colin!$I5234,)</f>
        <v>0</v>
      </c>
      <c r="M5234">
        <f>IF(AND(Colin!$G5234=$B$1,Colin!$H5234&lt;=$C$3),Colin!$I5234,)</f>
        <v>0</v>
      </c>
      <c r="N5234">
        <f>IF(AND(Colin!$G5234=$B$2,Colin!$H5234=$C$3),Colin!$I5234,)</f>
        <v>0</v>
      </c>
      <c r="O5234">
        <f>IF(AND(Colin!$G5234=$B$2,Colin!$H5234&lt;=$C$3),Colin!$I5234,)</f>
        <v>0</v>
      </c>
      <c r="P5234">
        <f>IF(Colin!$G5234&lt;$B$2,Colin!$I5234,0)</f>
        <v>0</v>
      </c>
      <c r="Q5234">
        <f>IF(Colin!$G5234&lt;$B$1,Colin!$I5234,0)</f>
        <v>0</v>
      </c>
    </row>
    <row r="5235" spans="12:17" x14ac:dyDescent="0.25">
      <c r="L5235">
        <f>IF(AND(Colin!$G5235=$B$1,Colin!$H5235=$C$3),Colin!$I5235,)</f>
        <v>0</v>
      </c>
      <c r="M5235">
        <f>IF(AND(Colin!$G5235=$B$1,Colin!$H5235&lt;=$C$3),Colin!$I5235,)</f>
        <v>0</v>
      </c>
      <c r="N5235">
        <f>IF(AND(Colin!$G5235=$B$2,Colin!$H5235=$C$3),Colin!$I5235,)</f>
        <v>0</v>
      </c>
      <c r="O5235">
        <f>IF(AND(Colin!$G5235=$B$2,Colin!$H5235&lt;=$C$3),Colin!$I5235,)</f>
        <v>0</v>
      </c>
      <c r="P5235">
        <f>IF(Colin!$G5235&lt;$B$2,Colin!$I5235,0)</f>
        <v>0</v>
      </c>
      <c r="Q5235">
        <f>IF(Colin!$G5235&lt;$B$1,Colin!$I5235,0)</f>
        <v>0</v>
      </c>
    </row>
    <row r="5236" spans="12:17" x14ac:dyDescent="0.25">
      <c r="L5236">
        <f>IF(AND(Colin!$G5236=$B$1,Colin!$H5236=$C$3),Colin!$I5236,)</f>
        <v>0</v>
      </c>
      <c r="M5236">
        <f>IF(AND(Colin!$G5236=$B$1,Colin!$H5236&lt;=$C$3),Colin!$I5236,)</f>
        <v>0</v>
      </c>
      <c r="N5236">
        <f>IF(AND(Colin!$G5236=$B$2,Colin!$H5236=$C$3),Colin!$I5236,)</f>
        <v>0</v>
      </c>
      <c r="O5236">
        <f>IF(AND(Colin!$G5236=$B$2,Colin!$H5236&lt;=$C$3),Colin!$I5236,)</f>
        <v>0</v>
      </c>
      <c r="P5236">
        <f>IF(Colin!$G5236&lt;$B$2,Colin!$I5236,0)</f>
        <v>0</v>
      </c>
      <c r="Q5236">
        <f>IF(Colin!$G5236&lt;$B$1,Colin!$I5236,0)</f>
        <v>0</v>
      </c>
    </row>
    <row r="5237" spans="12:17" x14ac:dyDescent="0.25">
      <c r="L5237">
        <f>IF(AND(Colin!$G5237=$B$1,Colin!$H5237=$C$3),Colin!$I5237,)</f>
        <v>0</v>
      </c>
      <c r="M5237">
        <f>IF(AND(Colin!$G5237=$B$1,Colin!$H5237&lt;=$C$3),Colin!$I5237,)</f>
        <v>0</v>
      </c>
      <c r="N5237">
        <f>IF(AND(Colin!$G5237=$B$2,Colin!$H5237=$C$3),Colin!$I5237,)</f>
        <v>0</v>
      </c>
      <c r="O5237">
        <f>IF(AND(Colin!$G5237=$B$2,Colin!$H5237&lt;=$C$3),Colin!$I5237,)</f>
        <v>0</v>
      </c>
      <c r="P5237">
        <f>IF(Colin!$G5237&lt;$B$2,Colin!$I5237,0)</f>
        <v>0</v>
      </c>
      <c r="Q5237">
        <f>IF(Colin!$G5237&lt;$B$1,Colin!$I5237,0)</f>
        <v>0</v>
      </c>
    </row>
    <row r="5238" spans="12:17" x14ac:dyDescent="0.25">
      <c r="L5238">
        <f>IF(AND(Colin!$G5238=$B$1,Colin!$H5238=$C$3),Colin!$I5238,)</f>
        <v>0</v>
      </c>
      <c r="M5238">
        <f>IF(AND(Colin!$G5238=$B$1,Colin!$H5238&lt;=$C$3),Colin!$I5238,)</f>
        <v>0</v>
      </c>
      <c r="N5238">
        <f>IF(AND(Colin!$G5238=$B$2,Colin!$H5238=$C$3),Colin!$I5238,)</f>
        <v>0</v>
      </c>
      <c r="O5238">
        <f>IF(AND(Colin!$G5238=$B$2,Colin!$H5238&lt;=$C$3),Colin!$I5238,)</f>
        <v>0</v>
      </c>
      <c r="P5238">
        <f>IF(Colin!$G5238&lt;$B$2,Colin!$I5238,0)</f>
        <v>0</v>
      </c>
      <c r="Q5238">
        <f>IF(Colin!$G5238&lt;$B$1,Colin!$I5238,0)</f>
        <v>0</v>
      </c>
    </row>
    <row r="5239" spans="12:17" x14ac:dyDescent="0.25">
      <c r="L5239">
        <f>IF(AND(Colin!$G5239=$B$1,Colin!$H5239=$C$3),Colin!$I5239,)</f>
        <v>0</v>
      </c>
      <c r="M5239">
        <f>IF(AND(Colin!$G5239=$B$1,Colin!$H5239&lt;=$C$3),Colin!$I5239,)</f>
        <v>0</v>
      </c>
      <c r="N5239">
        <f>IF(AND(Colin!$G5239=$B$2,Colin!$H5239=$C$3),Colin!$I5239,)</f>
        <v>0</v>
      </c>
      <c r="O5239">
        <f>IF(AND(Colin!$G5239=$B$2,Colin!$H5239&lt;=$C$3),Colin!$I5239,)</f>
        <v>0</v>
      </c>
      <c r="P5239">
        <f>IF(Colin!$G5239&lt;$B$2,Colin!$I5239,0)</f>
        <v>0</v>
      </c>
      <c r="Q5239">
        <f>IF(Colin!$G5239&lt;$B$1,Colin!$I5239,0)</f>
        <v>0</v>
      </c>
    </row>
    <row r="5240" spans="12:17" x14ac:dyDescent="0.25">
      <c r="L5240">
        <f>IF(AND(Colin!$G5240=$B$1,Colin!$H5240=$C$3),Colin!$I5240,)</f>
        <v>0</v>
      </c>
      <c r="M5240">
        <f>IF(AND(Colin!$G5240=$B$1,Colin!$H5240&lt;=$C$3),Colin!$I5240,)</f>
        <v>0</v>
      </c>
      <c r="N5240">
        <f>IF(AND(Colin!$G5240=$B$2,Colin!$H5240=$C$3),Colin!$I5240,)</f>
        <v>0</v>
      </c>
      <c r="O5240">
        <f>IF(AND(Colin!$G5240=$B$2,Colin!$H5240&lt;=$C$3),Colin!$I5240,)</f>
        <v>0</v>
      </c>
      <c r="P5240">
        <f>IF(Colin!$G5240&lt;$B$2,Colin!$I5240,0)</f>
        <v>0</v>
      </c>
      <c r="Q5240">
        <f>IF(Colin!$G5240&lt;$B$1,Colin!$I5240,0)</f>
        <v>0</v>
      </c>
    </row>
    <row r="5241" spans="12:17" x14ac:dyDescent="0.25">
      <c r="L5241">
        <f>IF(AND(Colin!$G5241=$B$1,Colin!$H5241=$C$3),Colin!$I5241,)</f>
        <v>0</v>
      </c>
      <c r="M5241">
        <f>IF(AND(Colin!$G5241=$B$1,Colin!$H5241&lt;=$C$3),Colin!$I5241,)</f>
        <v>0</v>
      </c>
      <c r="N5241">
        <f>IF(AND(Colin!$G5241=$B$2,Colin!$H5241=$C$3),Colin!$I5241,)</f>
        <v>0</v>
      </c>
      <c r="O5241">
        <f>IF(AND(Colin!$G5241=$B$2,Colin!$H5241&lt;=$C$3),Colin!$I5241,)</f>
        <v>0</v>
      </c>
      <c r="P5241">
        <f>IF(Colin!$G5241&lt;$B$2,Colin!$I5241,0)</f>
        <v>0</v>
      </c>
      <c r="Q5241">
        <f>IF(Colin!$G5241&lt;$B$1,Colin!$I5241,0)</f>
        <v>0</v>
      </c>
    </row>
    <row r="5242" spans="12:17" x14ac:dyDescent="0.25">
      <c r="L5242">
        <f>IF(AND(Colin!$G5242=$B$1,Colin!$H5242=$C$3),Colin!$I5242,)</f>
        <v>0</v>
      </c>
      <c r="M5242">
        <f>IF(AND(Colin!$G5242=$B$1,Colin!$H5242&lt;=$C$3),Colin!$I5242,)</f>
        <v>0</v>
      </c>
      <c r="N5242">
        <f>IF(AND(Colin!$G5242=$B$2,Colin!$H5242=$C$3),Colin!$I5242,)</f>
        <v>0</v>
      </c>
      <c r="O5242">
        <f>IF(AND(Colin!$G5242=$B$2,Colin!$H5242&lt;=$C$3),Colin!$I5242,)</f>
        <v>0</v>
      </c>
      <c r="P5242">
        <f>IF(Colin!$G5242&lt;$B$2,Colin!$I5242,0)</f>
        <v>0</v>
      </c>
      <c r="Q5242">
        <f>IF(Colin!$G5242&lt;$B$1,Colin!$I5242,0)</f>
        <v>0</v>
      </c>
    </row>
    <row r="5243" spans="12:17" x14ac:dyDescent="0.25">
      <c r="L5243">
        <f>IF(AND(Colin!$G5243=$B$1,Colin!$H5243=$C$3),Colin!$I5243,)</f>
        <v>0</v>
      </c>
      <c r="M5243">
        <f>IF(AND(Colin!$G5243=$B$1,Colin!$H5243&lt;=$C$3),Colin!$I5243,)</f>
        <v>0</v>
      </c>
      <c r="N5243">
        <f>IF(AND(Colin!$G5243=$B$2,Colin!$H5243=$C$3),Colin!$I5243,)</f>
        <v>0</v>
      </c>
      <c r="O5243">
        <f>IF(AND(Colin!$G5243=$B$2,Colin!$H5243&lt;=$C$3),Colin!$I5243,)</f>
        <v>0</v>
      </c>
      <c r="P5243">
        <f>IF(Colin!$G5243&lt;$B$2,Colin!$I5243,0)</f>
        <v>0</v>
      </c>
      <c r="Q5243">
        <f>IF(Colin!$G5243&lt;$B$1,Colin!$I5243,0)</f>
        <v>0</v>
      </c>
    </row>
    <row r="5244" spans="12:17" x14ac:dyDescent="0.25">
      <c r="L5244">
        <f>IF(AND(Colin!$G5244=$B$1,Colin!$H5244=$C$3),Colin!$I5244,)</f>
        <v>0</v>
      </c>
      <c r="M5244">
        <f>IF(AND(Colin!$G5244=$B$1,Colin!$H5244&lt;=$C$3),Colin!$I5244,)</f>
        <v>0</v>
      </c>
      <c r="N5244">
        <f>IF(AND(Colin!$G5244=$B$2,Colin!$H5244=$C$3),Colin!$I5244,)</f>
        <v>0</v>
      </c>
      <c r="O5244">
        <f>IF(AND(Colin!$G5244=$B$2,Colin!$H5244&lt;=$C$3),Colin!$I5244,)</f>
        <v>0</v>
      </c>
      <c r="P5244">
        <f>IF(Colin!$G5244&lt;$B$2,Colin!$I5244,0)</f>
        <v>0</v>
      </c>
      <c r="Q5244">
        <f>IF(Colin!$G5244&lt;$B$1,Colin!$I5244,0)</f>
        <v>0</v>
      </c>
    </row>
    <row r="5245" spans="12:17" x14ac:dyDescent="0.25">
      <c r="L5245">
        <f>IF(AND(Colin!$G5245=$B$1,Colin!$H5245=$C$3),Colin!$I5245,)</f>
        <v>0</v>
      </c>
      <c r="M5245">
        <f>IF(AND(Colin!$G5245=$B$1,Colin!$H5245&lt;=$C$3),Colin!$I5245,)</f>
        <v>0</v>
      </c>
      <c r="N5245">
        <f>IF(AND(Colin!$G5245=$B$2,Colin!$H5245=$C$3),Colin!$I5245,)</f>
        <v>0</v>
      </c>
      <c r="O5245">
        <f>IF(AND(Colin!$G5245=$B$2,Colin!$H5245&lt;=$C$3),Colin!$I5245,)</f>
        <v>0</v>
      </c>
      <c r="P5245">
        <f>IF(Colin!$G5245&lt;$B$2,Colin!$I5245,0)</f>
        <v>0</v>
      </c>
      <c r="Q5245">
        <f>IF(Colin!$G5245&lt;$B$1,Colin!$I5245,0)</f>
        <v>0</v>
      </c>
    </row>
    <row r="5246" spans="12:17" x14ac:dyDescent="0.25">
      <c r="L5246">
        <f>IF(AND(Colin!$G5246=$B$1,Colin!$H5246=$C$3),Colin!$I5246,)</f>
        <v>0</v>
      </c>
      <c r="M5246">
        <f>IF(AND(Colin!$G5246=$B$1,Colin!$H5246&lt;=$C$3),Colin!$I5246,)</f>
        <v>0</v>
      </c>
      <c r="N5246">
        <f>IF(AND(Colin!$G5246=$B$2,Colin!$H5246=$C$3),Colin!$I5246,)</f>
        <v>0</v>
      </c>
      <c r="O5246">
        <f>IF(AND(Colin!$G5246=$B$2,Colin!$H5246&lt;=$C$3),Colin!$I5246,)</f>
        <v>0</v>
      </c>
      <c r="P5246">
        <f>IF(Colin!$G5246&lt;$B$2,Colin!$I5246,0)</f>
        <v>0</v>
      </c>
      <c r="Q5246">
        <f>IF(Colin!$G5246&lt;$B$1,Colin!$I5246,0)</f>
        <v>0</v>
      </c>
    </row>
    <row r="5247" spans="12:17" x14ac:dyDescent="0.25">
      <c r="L5247">
        <f>IF(AND(Colin!$G5247=$B$1,Colin!$H5247=$C$3),Colin!$I5247,)</f>
        <v>0</v>
      </c>
      <c r="M5247">
        <f>IF(AND(Colin!$G5247=$B$1,Colin!$H5247&lt;=$C$3),Colin!$I5247,)</f>
        <v>0</v>
      </c>
      <c r="N5247">
        <f>IF(AND(Colin!$G5247=$B$2,Colin!$H5247=$C$3),Colin!$I5247,)</f>
        <v>0</v>
      </c>
      <c r="O5247">
        <f>IF(AND(Colin!$G5247=$B$2,Colin!$H5247&lt;=$C$3),Colin!$I5247,)</f>
        <v>0</v>
      </c>
      <c r="P5247">
        <f>IF(Colin!$G5247&lt;$B$2,Colin!$I5247,0)</f>
        <v>0</v>
      </c>
      <c r="Q5247">
        <f>IF(Colin!$G5247&lt;$B$1,Colin!$I5247,0)</f>
        <v>0</v>
      </c>
    </row>
    <row r="5248" spans="12:17" x14ac:dyDescent="0.25">
      <c r="L5248">
        <f>IF(AND(Colin!$G5248=$B$1,Colin!$H5248=$C$3),Colin!$I5248,)</f>
        <v>0</v>
      </c>
      <c r="M5248">
        <f>IF(AND(Colin!$G5248=$B$1,Colin!$H5248&lt;=$C$3),Colin!$I5248,)</f>
        <v>0</v>
      </c>
      <c r="N5248">
        <f>IF(AND(Colin!$G5248=$B$2,Colin!$H5248=$C$3),Colin!$I5248,)</f>
        <v>0</v>
      </c>
      <c r="O5248">
        <f>IF(AND(Colin!$G5248=$B$2,Colin!$H5248&lt;=$C$3),Colin!$I5248,)</f>
        <v>0</v>
      </c>
      <c r="P5248">
        <f>IF(Colin!$G5248&lt;$B$2,Colin!$I5248,0)</f>
        <v>0</v>
      </c>
      <c r="Q5248">
        <f>IF(Colin!$G5248&lt;$B$1,Colin!$I5248,0)</f>
        <v>0</v>
      </c>
    </row>
    <row r="5249" spans="12:17" x14ac:dyDescent="0.25">
      <c r="L5249">
        <f>IF(AND(Colin!$G5249=$B$1,Colin!$H5249=$C$3),Colin!$I5249,)</f>
        <v>0</v>
      </c>
      <c r="M5249">
        <f>IF(AND(Colin!$G5249=$B$1,Colin!$H5249&lt;=$C$3),Colin!$I5249,)</f>
        <v>0</v>
      </c>
      <c r="N5249">
        <f>IF(AND(Colin!$G5249=$B$2,Colin!$H5249=$C$3),Colin!$I5249,)</f>
        <v>0</v>
      </c>
      <c r="O5249">
        <f>IF(AND(Colin!$G5249=$B$2,Colin!$H5249&lt;=$C$3),Colin!$I5249,)</f>
        <v>0</v>
      </c>
      <c r="P5249">
        <f>IF(Colin!$G5249&lt;$B$2,Colin!$I5249,0)</f>
        <v>0</v>
      </c>
      <c r="Q5249">
        <f>IF(Colin!$G5249&lt;$B$1,Colin!$I5249,0)</f>
        <v>0</v>
      </c>
    </row>
    <row r="5250" spans="12:17" x14ac:dyDescent="0.25">
      <c r="L5250">
        <f>IF(AND(Colin!$G5250=$B$1,Colin!$H5250=$C$3),Colin!$I5250,)</f>
        <v>0</v>
      </c>
      <c r="M5250">
        <f>IF(AND(Colin!$G5250=$B$1,Colin!$H5250&lt;=$C$3),Colin!$I5250,)</f>
        <v>0</v>
      </c>
      <c r="N5250">
        <f>IF(AND(Colin!$G5250=$B$2,Colin!$H5250=$C$3),Colin!$I5250,)</f>
        <v>0</v>
      </c>
      <c r="O5250">
        <f>IF(AND(Colin!$G5250=$B$2,Colin!$H5250&lt;=$C$3),Colin!$I5250,)</f>
        <v>0</v>
      </c>
      <c r="P5250">
        <f>IF(Colin!$G5250&lt;$B$2,Colin!$I5250,0)</f>
        <v>0</v>
      </c>
      <c r="Q5250">
        <f>IF(Colin!$G5250&lt;$B$1,Colin!$I5250,0)</f>
        <v>0</v>
      </c>
    </row>
    <row r="5251" spans="12:17" x14ac:dyDescent="0.25">
      <c r="L5251">
        <f>IF(AND(Colin!$G5251=$B$1,Colin!$H5251=$C$3),Colin!$I5251,)</f>
        <v>0</v>
      </c>
      <c r="M5251">
        <f>IF(AND(Colin!$G5251=$B$1,Colin!$H5251&lt;=$C$3),Colin!$I5251,)</f>
        <v>0</v>
      </c>
      <c r="N5251">
        <f>IF(AND(Colin!$G5251=$B$2,Colin!$H5251=$C$3),Colin!$I5251,)</f>
        <v>0</v>
      </c>
      <c r="O5251">
        <f>IF(AND(Colin!$G5251=$B$2,Colin!$H5251&lt;=$C$3),Colin!$I5251,)</f>
        <v>0</v>
      </c>
      <c r="P5251">
        <f>IF(Colin!$G5251&lt;$B$2,Colin!$I5251,0)</f>
        <v>0</v>
      </c>
      <c r="Q5251">
        <f>IF(Colin!$G5251&lt;$B$1,Colin!$I5251,0)</f>
        <v>0</v>
      </c>
    </row>
    <row r="5252" spans="12:17" x14ac:dyDescent="0.25">
      <c r="L5252">
        <f>IF(AND(Colin!$G5252=$B$1,Colin!$H5252=$C$3),Colin!$I5252,)</f>
        <v>0</v>
      </c>
      <c r="M5252">
        <f>IF(AND(Colin!$G5252=$B$1,Colin!$H5252&lt;=$C$3),Colin!$I5252,)</f>
        <v>0</v>
      </c>
      <c r="N5252">
        <f>IF(AND(Colin!$G5252=$B$2,Colin!$H5252=$C$3),Colin!$I5252,)</f>
        <v>0</v>
      </c>
      <c r="O5252">
        <f>IF(AND(Colin!$G5252=$B$2,Colin!$H5252&lt;=$C$3),Colin!$I5252,)</f>
        <v>0</v>
      </c>
      <c r="P5252">
        <f>IF(Colin!$G5252&lt;$B$2,Colin!$I5252,0)</f>
        <v>0</v>
      </c>
      <c r="Q5252">
        <f>IF(Colin!$G5252&lt;$B$1,Colin!$I5252,0)</f>
        <v>0</v>
      </c>
    </row>
    <row r="5253" spans="12:17" x14ac:dyDescent="0.25">
      <c r="L5253">
        <f>IF(AND(Colin!$G5253=$B$1,Colin!$H5253=$C$3),Colin!$I5253,)</f>
        <v>0</v>
      </c>
      <c r="M5253">
        <f>IF(AND(Colin!$G5253=$B$1,Colin!$H5253&lt;=$C$3),Colin!$I5253,)</f>
        <v>0</v>
      </c>
      <c r="N5253">
        <f>IF(AND(Colin!$G5253=$B$2,Colin!$H5253=$C$3),Colin!$I5253,)</f>
        <v>0</v>
      </c>
      <c r="O5253">
        <f>IF(AND(Colin!$G5253=$B$2,Colin!$H5253&lt;=$C$3),Colin!$I5253,)</f>
        <v>0</v>
      </c>
      <c r="P5253">
        <f>IF(Colin!$G5253&lt;$B$2,Colin!$I5253,0)</f>
        <v>0</v>
      </c>
      <c r="Q5253">
        <f>IF(Colin!$G5253&lt;$B$1,Colin!$I5253,0)</f>
        <v>0</v>
      </c>
    </row>
    <row r="5254" spans="12:17" x14ac:dyDescent="0.25">
      <c r="L5254">
        <f>IF(AND(Colin!$G5254=$B$1,Colin!$H5254=$C$3),Colin!$I5254,)</f>
        <v>0</v>
      </c>
      <c r="M5254">
        <f>IF(AND(Colin!$G5254=$B$1,Colin!$H5254&lt;=$C$3),Colin!$I5254,)</f>
        <v>0</v>
      </c>
      <c r="N5254">
        <f>IF(AND(Colin!$G5254=$B$2,Colin!$H5254=$C$3),Colin!$I5254,)</f>
        <v>0</v>
      </c>
      <c r="O5254">
        <f>IF(AND(Colin!$G5254=$B$2,Colin!$H5254&lt;=$C$3),Colin!$I5254,)</f>
        <v>0</v>
      </c>
      <c r="P5254">
        <f>IF(Colin!$G5254&lt;$B$2,Colin!$I5254,0)</f>
        <v>0</v>
      </c>
      <c r="Q5254">
        <f>IF(Colin!$G5254&lt;$B$1,Colin!$I5254,0)</f>
        <v>0</v>
      </c>
    </row>
    <row r="5255" spans="12:17" x14ac:dyDescent="0.25">
      <c r="L5255">
        <f>IF(AND(Colin!$G5255=$B$1,Colin!$H5255=$C$3),Colin!$I5255,)</f>
        <v>0</v>
      </c>
      <c r="M5255">
        <f>IF(AND(Colin!$G5255=$B$1,Colin!$H5255&lt;=$C$3),Colin!$I5255,)</f>
        <v>0</v>
      </c>
      <c r="N5255">
        <f>IF(AND(Colin!$G5255=$B$2,Colin!$H5255=$C$3),Colin!$I5255,)</f>
        <v>0</v>
      </c>
      <c r="O5255">
        <f>IF(AND(Colin!$G5255=$B$2,Colin!$H5255&lt;=$C$3),Colin!$I5255,)</f>
        <v>0</v>
      </c>
      <c r="P5255">
        <f>IF(Colin!$G5255&lt;$B$2,Colin!$I5255,0)</f>
        <v>0</v>
      </c>
      <c r="Q5255">
        <f>IF(Colin!$G5255&lt;$B$1,Colin!$I5255,0)</f>
        <v>0</v>
      </c>
    </row>
    <row r="5256" spans="12:17" x14ac:dyDescent="0.25">
      <c r="L5256">
        <f>IF(AND(Colin!$G5256=$B$1,Colin!$H5256=$C$3),Colin!$I5256,)</f>
        <v>0</v>
      </c>
      <c r="M5256">
        <f>IF(AND(Colin!$G5256=$B$1,Colin!$H5256&lt;=$C$3),Colin!$I5256,)</f>
        <v>0</v>
      </c>
      <c r="N5256">
        <f>IF(AND(Colin!$G5256=$B$2,Colin!$H5256=$C$3),Colin!$I5256,)</f>
        <v>0</v>
      </c>
      <c r="O5256">
        <f>IF(AND(Colin!$G5256=$B$2,Colin!$H5256&lt;=$C$3),Colin!$I5256,)</f>
        <v>0</v>
      </c>
      <c r="P5256">
        <f>IF(Colin!$G5256&lt;$B$2,Colin!$I5256,0)</f>
        <v>0</v>
      </c>
      <c r="Q5256">
        <f>IF(Colin!$G5256&lt;$B$1,Colin!$I5256,0)</f>
        <v>0</v>
      </c>
    </row>
    <row r="5257" spans="12:17" x14ac:dyDescent="0.25">
      <c r="L5257">
        <f>IF(AND(Colin!$G5257=$B$1,Colin!$H5257=$C$3),Colin!$I5257,)</f>
        <v>0</v>
      </c>
      <c r="M5257">
        <f>IF(AND(Colin!$G5257=$B$1,Colin!$H5257&lt;=$C$3),Colin!$I5257,)</f>
        <v>0</v>
      </c>
      <c r="N5257">
        <f>IF(AND(Colin!$G5257=$B$2,Colin!$H5257=$C$3),Colin!$I5257,)</f>
        <v>0</v>
      </c>
      <c r="O5257">
        <f>IF(AND(Colin!$G5257=$B$2,Colin!$H5257&lt;=$C$3),Colin!$I5257,)</f>
        <v>0</v>
      </c>
      <c r="P5257">
        <f>IF(Colin!$G5257&lt;$B$2,Colin!$I5257,0)</f>
        <v>0</v>
      </c>
      <c r="Q5257">
        <f>IF(Colin!$G5257&lt;$B$1,Colin!$I5257,0)</f>
        <v>0</v>
      </c>
    </row>
    <row r="5258" spans="12:17" x14ac:dyDescent="0.25">
      <c r="L5258">
        <f>IF(AND(Colin!$G5258=$B$1,Colin!$H5258=$C$3),Colin!$I5258,)</f>
        <v>0</v>
      </c>
      <c r="M5258">
        <f>IF(AND(Colin!$G5258=$B$1,Colin!$H5258&lt;=$C$3),Colin!$I5258,)</f>
        <v>0</v>
      </c>
      <c r="N5258">
        <f>IF(AND(Colin!$G5258=$B$2,Colin!$H5258=$C$3),Colin!$I5258,)</f>
        <v>0</v>
      </c>
      <c r="O5258">
        <f>IF(AND(Colin!$G5258=$B$2,Colin!$H5258&lt;=$C$3),Colin!$I5258,)</f>
        <v>0</v>
      </c>
      <c r="P5258">
        <f>IF(Colin!$G5258&lt;$B$2,Colin!$I5258,0)</f>
        <v>0</v>
      </c>
      <c r="Q5258">
        <f>IF(Colin!$G5258&lt;$B$1,Colin!$I5258,0)</f>
        <v>0</v>
      </c>
    </row>
    <row r="5259" spans="12:17" x14ac:dyDescent="0.25">
      <c r="L5259">
        <f>IF(AND(Colin!$G5259=$B$1,Colin!$H5259=$C$3),Colin!$I5259,)</f>
        <v>0</v>
      </c>
      <c r="M5259">
        <f>IF(AND(Colin!$G5259=$B$1,Colin!$H5259&lt;=$C$3),Colin!$I5259,)</f>
        <v>0</v>
      </c>
      <c r="N5259">
        <f>IF(AND(Colin!$G5259=$B$2,Colin!$H5259=$C$3),Colin!$I5259,)</f>
        <v>0</v>
      </c>
      <c r="O5259">
        <f>IF(AND(Colin!$G5259=$B$2,Colin!$H5259&lt;=$C$3),Colin!$I5259,)</f>
        <v>0</v>
      </c>
      <c r="P5259">
        <f>IF(Colin!$G5259&lt;$B$2,Colin!$I5259,0)</f>
        <v>0</v>
      </c>
      <c r="Q5259">
        <f>IF(Colin!$G5259&lt;$B$1,Colin!$I5259,0)</f>
        <v>0</v>
      </c>
    </row>
    <row r="5260" spans="12:17" x14ac:dyDescent="0.25">
      <c r="L5260">
        <f>IF(AND(Colin!$G5260=$B$1,Colin!$H5260=$C$3),Colin!$I5260,)</f>
        <v>0</v>
      </c>
      <c r="M5260">
        <f>IF(AND(Colin!$G5260=$B$1,Colin!$H5260&lt;=$C$3),Colin!$I5260,)</f>
        <v>0</v>
      </c>
      <c r="N5260">
        <f>IF(AND(Colin!$G5260=$B$2,Colin!$H5260=$C$3),Colin!$I5260,)</f>
        <v>0</v>
      </c>
      <c r="O5260">
        <f>IF(AND(Colin!$G5260=$B$2,Colin!$H5260&lt;=$C$3),Colin!$I5260,)</f>
        <v>0</v>
      </c>
      <c r="P5260">
        <f>IF(Colin!$G5260&lt;$B$2,Colin!$I5260,0)</f>
        <v>0</v>
      </c>
      <c r="Q5260">
        <f>IF(Colin!$G5260&lt;$B$1,Colin!$I5260,0)</f>
        <v>0</v>
      </c>
    </row>
    <row r="5261" spans="12:17" x14ac:dyDescent="0.25">
      <c r="L5261">
        <f>IF(AND(Colin!$G5261=$B$1,Colin!$H5261=$C$3),Colin!$I5261,)</f>
        <v>0</v>
      </c>
      <c r="M5261">
        <f>IF(AND(Colin!$G5261=$B$1,Colin!$H5261&lt;=$C$3),Colin!$I5261,)</f>
        <v>0</v>
      </c>
      <c r="N5261">
        <f>IF(AND(Colin!$G5261=$B$2,Colin!$H5261=$C$3),Colin!$I5261,)</f>
        <v>0</v>
      </c>
      <c r="O5261">
        <f>IF(AND(Colin!$G5261=$B$2,Colin!$H5261&lt;=$C$3),Colin!$I5261,)</f>
        <v>0</v>
      </c>
      <c r="P5261">
        <f>IF(Colin!$G5261&lt;$B$2,Colin!$I5261,0)</f>
        <v>0</v>
      </c>
      <c r="Q5261">
        <f>IF(Colin!$G5261&lt;$B$1,Colin!$I5261,0)</f>
        <v>0</v>
      </c>
    </row>
    <row r="5262" spans="12:17" x14ac:dyDescent="0.25">
      <c r="L5262">
        <f>IF(AND(Colin!$G5262=$B$1,Colin!$H5262=$C$3),Colin!$I5262,)</f>
        <v>0</v>
      </c>
      <c r="M5262">
        <f>IF(AND(Colin!$G5262=$B$1,Colin!$H5262&lt;=$C$3),Colin!$I5262,)</f>
        <v>0</v>
      </c>
      <c r="N5262">
        <f>IF(AND(Colin!$G5262=$B$2,Colin!$H5262=$C$3),Colin!$I5262,)</f>
        <v>0</v>
      </c>
      <c r="O5262">
        <f>IF(AND(Colin!$G5262=$B$2,Colin!$H5262&lt;=$C$3),Colin!$I5262,)</f>
        <v>0</v>
      </c>
      <c r="P5262">
        <f>IF(Colin!$G5262&lt;$B$2,Colin!$I5262,0)</f>
        <v>0</v>
      </c>
      <c r="Q5262">
        <f>IF(Colin!$G5262&lt;$B$1,Colin!$I5262,0)</f>
        <v>0</v>
      </c>
    </row>
    <row r="5263" spans="12:17" x14ac:dyDescent="0.25">
      <c r="L5263">
        <f>IF(AND(Colin!$G5263=$B$1,Colin!$H5263=$C$3),Colin!$I5263,)</f>
        <v>0</v>
      </c>
      <c r="M5263">
        <f>IF(AND(Colin!$G5263=$B$1,Colin!$H5263&lt;=$C$3),Colin!$I5263,)</f>
        <v>0</v>
      </c>
      <c r="N5263">
        <f>IF(AND(Colin!$G5263=$B$2,Colin!$H5263=$C$3),Colin!$I5263,)</f>
        <v>0</v>
      </c>
      <c r="O5263">
        <f>IF(AND(Colin!$G5263=$B$2,Colin!$H5263&lt;=$C$3),Colin!$I5263,)</f>
        <v>0</v>
      </c>
      <c r="P5263">
        <f>IF(Colin!$G5263&lt;$B$2,Colin!$I5263,0)</f>
        <v>0</v>
      </c>
      <c r="Q5263">
        <f>IF(Colin!$G5263&lt;$B$1,Colin!$I5263,0)</f>
        <v>0</v>
      </c>
    </row>
    <row r="5264" spans="12:17" x14ac:dyDescent="0.25">
      <c r="L5264">
        <f>IF(AND(Colin!$G5264=$B$1,Colin!$H5264=$C$3),Colin!$I5264,)</f>
        <v>0</v>
      </c>
      <c r="M5264">
        <f>IF(AND(Colin!$G5264=$B$1,Colin!$H5264&lt;=$C$3),Colin!$I5264,)</f>
        <v>0</v>
      </c>
      <c r="N5264">
        <f>IF(AND(Colin!$G5264=$B$2,Colin!$H5264=$C$3),Colin!$I5264,)</f>
        <v>0</v>
      </c>
      <c r="O5264">
        <f>IF(AND(Colin!$G5264=$B$2,Colin!$H5264&lt;=$C$3),Colin!$I5264,)</f>
        <v>0</v>
      </c>
      <c r="P5264">
        <f>IF(Colin!$G5264&lt;$B$2,Colin!$I5264,0)</f>
        <v>0</v>
      </c>
      <c r="Q5264">
        <f>IF(Colin!$G5264&lt;$B$1,Colin!$I5264,0)</f>
        <v>0</v>
      </c>
    </row>
    <row r="5265" spans="12:17" x14ac:dyDescent="0.25">
      <c r="L5265">
        <f>IF(AND(Colin!$G5265=$B$1,Colin!$H5265=$C$3),Colin!$I5265,)</f>
        <v>0</v>
      </c>
      <c r="M5265">
        <f>IF(AND(Colin!$G5265=$B$1,Colin!$H5265&lt;=$C$3),Colin!$I5265,)</f>
        <v>0</v>
      </c>
      <c r="N5265">
        <f>IF(AND(Colin!$G5265=$B$2,Colin!$H5265=$C$3),Colin!$I5265,)</f>
        <v>0</v>
      </c>
      <c r="O5265">
        <f>IF(AND(Colin!$G5265=$B$2,Colin!$H5265&lt;=$C$3),Colin!$I5265,)</f>
        <v>0</v>
      </c>
      <c r="P5265">
        <f>IF(Colin!$G5265&lt;$B$2,Colin!$I5265,0)</f>
        <v>0</v>
      </c>
      <c r="Q5265">
        <f>IF(Colin!$G5265&lt;$B$1,Colin!$I5265,0)</f>
        <v>0</v>
      </c>
    </row>
    <row r="5266" spans="12:17" x14ac:dyDescent="0.25">
      <c r="L5266">
        <f>IF(AND(Colin!$G5266=$B$1,Colin!$H5266=$C$3),Colin!$I5266,)</f>
        <v>0</v>
      </c>
      <c r="M5266">
        <f>IF(AND(Colin!$G5266=$B$1,Colin!$H5266&lt;=$C$3),Colin!$I5266,)</f>
        <v>0</v>
      </c>
      <c r="N5266">
        <f>IF(AND(Colin!$G5266=$B$2,Colin!$H5266=$C$3),Colin!$I5266,)</f>
        <v>0</v>
      </c>
      <c r="O5266">
        <f>IF(AND(Colin!$G5266=$B$2,Colin!$H5266&lt;=$C$3),Colin!$I5266,)</f>
        <v>0</v>
      </c>
      <c r="P5266">
        <f>IF(Colin!$G5266&lt;$B$2,Colin!$I5266,0)</f>
        <v>0</v>
      </c>
      <c r="Q5266">
        <f>IF(Colin!$G5266&lt;$B$1,Colin!$I5266,0)</f>
        <v>0</v>
      </c>
    </row>
    <row r="5267" spans="12:17" x14ac:dyDescent="0.25">
      <c r="L5267">
        <f>IF(AND(Colin!$G5267=$B$1,Colin!$H5267=$C$3),Colin!$I5267,)</f>
        <v>0</v>
      </c>
      <c r="M5267">
        <f>IF(AND(Colin!$G5267=$B$1,Colin!$H5267&lt;=$C$3),Colin!$I5267,)</f>
        <v>0</v>
      </c>
      <c r="N5267">
        <f>IF(AND(Colin!$G5267=$B$2,Colin!$H5267=$C$3),Colin!$I5267,)</f>
        <v>0</v>
      </c>
      <c r="O5267">
        <f>IF(AND(Colin!$G5267=$B$2,Colin!$H5267&lt;=$C$3),Colin!$I5267,)</f>
        <v>0</v>
      </c>
      <c r="P5267">
        <f>IF(Colin!$G5267&lt;$B$2,Colin!$I5267,0)</f>
        <v>0</v>
      </c>
      <c r="Q5267">
        <f>IF(Colin!$G5267&lt;$B$1,Colin!$I5267,0)</f>
        <v>0</v>
      </c>
    </row>
    <row r="5268" spans="12:17" x14ac:dyDescent="0.25">
      <c r="L5268">
        <f>IF(AND(Colin!$G5268=$B$1,Colin!$H5268=$C$3),Colin!$I5268,)</f>
        <v>0</v>
      </c>
      <c r="M5268">
        <f>IF(AND(Colin!$G5268=$B$1,Colin!$H5268&lt;=$C$3),Colin!$I5268,)</f>
        <v>0</v>
      </c>
      <c r="N5268">
        <f>IF(AND(Colin!$G5268=$B$2,Colin!$H5268=$C$3),Colin!$I5268,)</f>
        <v>0</v>
      </c>
      <c r="O5268">
        <f>IF(AND(Colin!$G5268=$B$2,Colin!$H5268&lt;=$C$3),Colin!$I5268,)</f>
        <v>0</v>
      </c>
      <c r="P5268">
        <f>IF(Colin!$G5268&lt;$B$2,Colin!$I5268,0)</f>
        <v>0</v>
      </c>
      <c r="Q5268">
        <f>IF(Colin!$G5268&lt;$B$1,Colin!$I5268,0)</f>
        <v>0</v>
      </c>
    </row>
    <row r="5269" spans="12:17" x14ac:dyDescent="0.25">
      <c r="L5269">
        <f>IF(AND(Colin!$G5269=$B$1,Colin!$H5269=$C$3),Colin!$I5269,)</f>
        <v>0</v>
      </c>
      <c r="M5269">
        <f>IF(AND(Colin!$G5269=$B$1,Colin!$H5269&lt;=$C$3),Colin!$I5269,)</f>
        <v>0</v>
      </c>
      <c r="N5269">
        <f>IF(AND(Colin!$G5269=$B$2,Colin!$H5269=$C$3),Colin!$I5269,)</f>
        <v>0</v>
      </c>
      <c r="O5269">
        <f>IF(AND(Colin!$G5269=$B$2,Colin!$H5269&lt;=$C$3),Colin!$I5269,)</f>
        <v>0</v>
      </c>
      <c r="P5269">
        <f>IF(Colin!$G5269&lt;$B$2,Colin!$I5269,0)</f>
        <v>0</v>
      </c>
      <c r="Q5269">
        <f>IF(Colin!$G5269&lt;$B$1,Colin!$I5269,0)</f>
        <v>0</v>
      </c>
    </row>
    <row r="5270" spans="12:17" x14ac:dyDescent="0.25">
      <c r="L5270">
        <f>IF(AND(Colin!$G5270=$B$1,Colin!$H5270=$C$3),Colin!$I5270,)</f>
        <v>0</v>
      </c>
      <c r="M5270">
        <f>IF(AND(Colin!$G5270=$B$1,Colin!$H5270&lt;=$C$3),Colin!$I5270,)</f>
        <v>0</v>
      </c>
      <c r="N5270">
        <f>IF(AND(Colin!$G5270=$B$2,Colin!$H5270=$C$3),Colin!$I5270,)</f>
        <v>0</v>
      </c>
      <c r="O5270">
        <f>IF(AND(Colin!$G5270=$B$2,Colin!$H5270&lt;=$C$3),Colin!$I5270,)</f>
        <v>0</v>
      </c>
      <c r="P5270">
        <f>IF(Colin!$G5270&lt;$B$2,Colin!$I5270,0)</f>
        <v>0</v>
      </c>
      <c r="Q5270">
        <f>IF(Colin!$G5270&lt;$B$1,Colin!$I5270,0)</f>
        <v>0</v>
      </c>
    </row>
    <row r="5271" spans="12:17" x14ac:dyDescent="0.25">
      <c r="L5271">
        <f>IF(AND(Colin!$G5271=$B$1,Colin!$H5271=$C$3),Colin!$I5271,)</f>
        <v>0</v>
      </c>
      <c r="M5271">
        <f>IF(AND(Colin!$G5271=$B$1,Colin!$H5271&lt;=$C$3),Colin!$I5271,)</f>
        <v>0</v>
      </c>
      <c r="N5271">
        <f>IF(AND(Colin!$G5271=$B$2,Colin!$H5271=$C$3),Colin!$I5271,)</f>
        <v>0</v>
      </c>
      <c r="O5271">
        <f>IF(AND(Colin!$G5271=$B$2,Colin!$H5271&lt;=$C$3),Colin!$I5271,)</f>
        <v>0</v>
      </c>
      <c r="P5271">
        <f>IF(Colin!$G5271&lt;$B$2,Colin!$I5271,0)</f>
        <v>0</v>
      </c>
      <c r="Q5271">
        <f>IF(Colin!$G5271&lt;$B$1,Colin!$I5271,0)</f>
        <v>0</v>
      </c>
    </row>
    <row r="5272" spans="12:17" x14ac:dyDescent="0.25">
      <c r="L5272">
        <f>IF(AND(Colin!$G5272=$B$1,Colin!$H5272=$C$3),Colin!$I5272,)</f>
        <v>0</v>
      </c>
      <c r="M5272">
        <f>IF(AND(Colin!$G5272=$B$1,Colin!$H5272&lt;=$C$3),Colin!$I5272,)</f>
        <v>0</v>
      </c>
      <c r="N5272">
        <f>IF(AND(Colin!$G5272=$B$2,Colin!$H5272=$C$3),Colin!$I5272,)</f>
        <v>0</v>
      </c>
      <c r="O5272">
        <f>IF(AND(Colin!$G5272=$B$2,Colin!$H5272&lt;=$C$3),Colin!$I5272,)</f>
        <v>0</v>
      </c>
      <c r="P5272">
        <f>IF(Colin!$G5272&lt;$B$2,Colin!$I5272,0)</f>
        <v>0</v>
      </c>
      <c r="Q5272">
        <f>IF(Colin!$G5272&lt;$B$1,Colin!$I5272,0)</f>
        <v>0</v>
      </c>
    </row>
    <row r="5273" spans="12:17" x14ac:dyDescent="0.25">
      <c r="L5273">
        <f>IF(AND(Colin!$G5273=$B$1,Colin!$H5273=$C$3),Colin!$I5273,)</f>
        <v>0</v>
      </c>
      <c r="M5273">
        <f>IF(AND(Colin!$G5273=$B$1,Colin!$H5273&lt;=$C$3),Colin!$I5273,)</f>
        <v>0</v>
      </c>
      <c r="N5273">
        <f>IF(AND(Colin!$G5273=$B$2,Colin!$H5273=$C$3),Colin!$I5273,)</f>
        <v>0</v>
      </c>
      <c r="O5273">
        <f>IF(AND(Colin!$G5273=$B$2,Colin!$H5273&lt;=$C$3),Colin!$I5273,)</f>
        <v>0</v>
      </c>
      <c r="P5273">
        <f>IF(Colin!$G5273&lt;$B$2,Colin!$I5273,0)</f>
        <v>0</v>
      </c>
      <c r="Q5273">
        <f>IF(Colin!$G5273&lt;$B$1,Colin!$I5273,0)</f>
        <v>0</v>
      </c>
    </row>
    <row r="5274" spans="12:17" x14ac:dyDescent="0.25">
      <c r="L5274">
        <f>IF(AND(Colin!$G5274=$B$1,Colin!$H5274=$C$3),Colin!$I5274,)</f>
        <v>0</v>
      </c>
      <c r="M5274">
        <f>IF(AND(Colin!$G5274=$B$1,Colin!$H5274&lt;=$C$3),Colin!$I5274,)</f>
        <v>0</v>
      </c>
      <c r="N5274">
        <f>IF(AND(Colin!$G5274=$B$2,Colin!$H5274=$C$3),Colin!$I5274,)</f>
        <v>0</v>
      </c>
      <c r="O5274">
        <f>IF(AND(Colin!$G5274=$B$2,Colin!$H5274&lt;=$C$3),Colin!$I5274,)</f>
        <v>0</v>
      </c>
      <c r="P5274">
        <f>IF(Colin!$G5274&lt;$B$2,Colin!$I5274,0)</f>
        <v>0</v>
      </c>
      <c r="Q5274">
        <f>IF(Colin!$G5274&lt;$B$1,Colin!$I5274,0)</f>
        <v>0</v>
      </c>
    </row>
    <row r="5275" spans="12:17" x14ac:dyDescent="0.25">
      <c r="L5275">
        <f>IF(AND(Colin!$G5275=$B$1,Colin!$H5275=$C$3),Colin!$I5275,)</f>
        <v>0</v>
      </c>
      <c r="M5275">
        <f>IF(AND(Colin!$G5275=$B$1,Colin!$H5275&lt;=$C$3),Colin!$I5275,)</f>
        <v>0</v>
      </c>
      <c r="N5275">
        <f>IF(AND(Colin!$G5275=$B$2,Colin!$H5275=$C$3),Colin!$I5275,)</f>
        <v>0</v>
      </c>
      <c r="O5275">
        <f>IF(AND(Colin!$G5275=$B$2,Colin!$H5275&lt;=$C$3),Colin!$I5275,)</f>
        <v>0</v>
      </c>
      <c r="P5275">
        <f>IF(Colin!$G5275&lt;$B$2,Colin!$I5275,0)</f>
        <v>0</v>
      </c>
      <c r="Q5275">
        <f>IF(Colin!$G5275&lt;$B$1,Colin!$I5275,0)</f>
        <v>0</v>
      </c>
    </row>
    <row r="5276" spans="12:17" x14ac:dyDescent="0.25">
      <c r="L5276">
        <f>IF(AND(Colin!$G5276=$B$1,Colin!$H5276=$C$3),Colin!$I5276,)</f>
        <v>0</v>
      </c>
      <c r="M5276">
        <f>IF(AND(Colin!$G5276=$B$1,Colin!$H5276&lt;=$C$3),Colin!$I5276,)</f>
        <v>0</v>
      </c>
      <c r="N5276">
        <f>IF(AND(Colin!$G5276=$B$2,Colin!$H5276=$C$3),Colin!$I5276,)</f>
        <v>0</v>
      </c>
      <c r="O5276">
        <f>IF(AND(Colin!$G5276=$B$2,Colin!$H5276&lt;=$C$3),Colin!$I5276,)</f>
        <v>0</v>
      </c>
      <c r="P5276">
        <f>IF(Colin!$G5276&lt;$B$2,Colin!$I5276,0)</f>
        <v>0</v>
      </c>
      <c r="Q5276">
        <f>IF(Colin!$G5276&lt;$B$1,Colin!$I5276,0)</f>
        <v>0</v>
      </c>
    </row>
    <row r="5277" spans="12:17" x14ac:dyDescent="0.25">
      <c r="L5277">
        <f>IF(AND(Colin!$G5277=$B$1,Colin!$H5277=$C$3),Colin!$I5277,)</f>
        <v>0</v>
      </c>
      <c r="M5277">
        <f>IF(AND(Colin!$G5277=$B$1,Colin!$H5277&lt;=$C$3),Colin!$I5277,)</f>
        <v>0</v>
      </c>
      <c r="N5277">
        <f>IF(AND(Colin!$G5277=$B$2,Colin!$H5277=$C$3),Colin!$I5277,)</f>
        <v>0</v>
      </c>
      <c r="O5277">
        <f>IF(AND(Colin!$G5277=$B$2,Colin!$H5277&lt;=$C$3),Colin!$I5277,)</f>
        <v>0</v>
      </c>
      <c r="P5277">
        <f>IF(Colin!$G5277&lt;$B$2,Colin!$I5277,0)</f>
        <v>0</v>
      </c>
      <c r="Q5277">
        <f>IF(Colin!$G5277&lt;$B$1,Colin!$I5277,0)</f>
        <v>0</v>
      </c>
    </row>
    <row r="5278" spans="12:17" x14ac:dyDescent="0.25">
      <c r="L5278">
        <f>IF(AND(Colin!$G5278=$B$1,Colin!$H5278=$C$3),Colin!$I5278,)</f>
        <v>0</v>
      </c>
      <c r="M5278">
        <f>IF(AND(Colin!$G5278=$B$1,Colin!$H5278&lt;=$C$3),Colin!$I5278,)</f>
        <v>0</v>
      </c>
      <c r="N5278">
        <f>IF(AND(Colin!$G5278=$B$2,Colin!$H5278=$C$3),Colin!$I5278,)</f>
        <v>0</v>
      </c>
      <c r="O5278">
        <f>IF(AND(Colin!$G5278=$B$2,Colin!$H5278&lt;=$C$3),Colin!$I5278,)</f>
        <v>0</v>
      </c>
      <c r="P5278">
        <f>IF(Colin!$G5278&lt;$B$2,Colin!$I5278,0)</f>
        <v>0</v>
      </c>
      <c r="Q5278">
        <f>IF(Colin!$G5278&lt;$B$1,Colin!$I5278,0)</f>
        <v>0</v>
      </c>
    </row>
    <row r="5279" spans="12:17" x14ac:dyDescent="0.25">
      <c r="L5279">
        <f>IF(AND(Colin!$G5279=$B$1,Colin!$H5279=$C$3),Colin!$I5279,)</f>
        <v>0</v>
      </c>
      <c r="M5279">
        <f>IF(AND(Colin!$G5279=$B$1,Colin!$H5279&lt;=$C$3),Colin!$I5279,)</f>
        <v>0</v>
      </c>
      <c r="N5279">
        <f>IF(AND(Colin!$G5279=$B$2,Colin!$H5279=$C$3),Colin!$I5279,)</f>
        <v>0</v>
      </c>
      <c r="O5279">
        <f>IF(AND(Colin!$G5279=$B$2,Colin!$H5279&lt;=$C$3),Colin!$I5279,)</f>
        <v>0</v>
      </c>
      <c r="P5279">
        <f>IF(Colin!$G5279&lt;$B$2,Colin!$I5279,0)</f>
        <v>0</v>
      </c>
      <c r="Q5279">
        <f>IF(Colin!$G5279&lt;$B$1,Colin!$I5279,0)</f>
        <v>0</v>
      </c>
    </row>
    <row r="5280" spans="12:17" x14ac:dyDescent="0.25">
      <c r="L5280">
        <f>IF(AND(Colin!$G5280=$B$1,Colin!$H5280=$C$3),Colin!$I5280,)</f>
        <v>0</v>
      </c>
      <c r="M5280">
        <f>IF(AND(Colin!$G5280=$B$1,Colin!$H5280&lt;=$C$3),Colin!$I5280,)</f>
        <v>0</v>
      </c>
      <c r="N5280">
        <f>IF(AND(Colin!$G5280=$B$2,Colin!$H5280=$C$3),Colin!$I5280,)</f>
        <v>0</v>
      </c>
      <c r="O5280">
        <f>IF(AND(Colin!$G5280=$B$2,Colin!$H5280&lt;=$C$3),Colin!$I5280,)</f>
        <v>0</v>
      </c>
      <c r="P5280">
        <f>IF(Colin!$G5280&lt;$B$2,Colin!$I5280,0)</f>
        <v>0</v>
      </c>
      <c r="Q5280">
        <f>IF(Colin!$G5280&lt;$B$1,Colin!$I5280,0)</f>
        <v>0</v>
      </c>
    </row>
    <row r="5281" spans="12:17" x14ac:dyDescent="0.25">
      <c r="L5281">
        <f>IF(AND(Colin!$G5281=$B$1,Colin!$H5281=$C$3),Colin!$I5281,)</f>
        <v>0</v>
      </c>
      <c r="M5281">
        <f>IF(AND(Colin!$G5281=$B$1,Colin!$H5281&lt;=$C$3),Colin!$I5281,)</f>
        <v>0</v>
      </c>
      <c r="N5281">
        <f>IF(AND(Colin!$G5281=$B$2,Colin!$H5281=$C$3),Colin!$I5281,)</f>
        <v>0</v>
      </c>
      <c r="O5281">
        <f>IF(AND(Colin!$G5281=$B$2,Colin!$H5281&lt;=$C$3),Colin!$I5281,)</f>
        <v>0</v>
      </c>
      <c r="P5281">
        <f>IF(Colin!$G5281&lt;$B$2,Colin!$I5281,0)</f>
        <v>0</v>
      </c>
      <c r="Q5281">
        <f>IF(Colin!$G5281&lt;$B$1,Colin!$I5281,0)</f>
        <v>0</v>
      </c>
    </row>
    <row r="5282" spans="12:17" x14ac:dyDescent="0.25">
      <c r="L5282">
        <f>IF(AND(Colin!$G5282=$B$1,Colin!$H5282=$C$3),Colin!$I5282,)</f>
        <v>0</v>
      </c>
      <c r="M5282">
        <f>IF(AND(Colin!$G5282=$B$1,Colin!$H5282&lt;=$C$3),Colin!$I5282,)</f>
        <v>0</v>
      </c>
      <c r="N5282">
        <f>IF(AND(Colin!$G5282=$B$2,Colin!$H5282=$C$3),Colin!$I5282,)</f>
        <v>0</v>
      </c>
      <c r="O5282">
        <f>IF(AND(Colin!$G5282=$B$2,Colin!$H5282&lt;=$C$3),Colin!$I5282,)</f>
        <v>0</v>
      </c>
      <c r="P5282">
        <f>IF(Colin!$G5282&lt;$B$2,Colin!$I5282,0)</f>
        <v>0</v>
      </c>
      <c r="Q5282">
        <f>IF(Colin!$G5282&lt;$B$1,Colin!$I5282,0)</f>
        <v>0</v>
      </c>
    </row>
    <row r="5283" spans="12:17" x14ac:dyDescent="0.25">
      <c r="L5283">
        <f>IF(AND(Colin!$G5283=$B$1,Colin!$H5283=$C$3),Colin!$I5283,)</f>
        <v>0</v>
      </c>
      <c r="M5283">
        <f>IF(AND(Colin!$G5283=$B$1,Colin!$H5283&lt;=$C$3),Colin!$I5283,)</f>
        <v>0</v>
      </c>
      <c r="N5283">
        <f>IF(AND(Colin!$G5283=$B$2,Colin!$H5283=$C$3),Colin!$I5283,)</f>
        <v>0</v>
      </c>
      <c r="O5283">
        <f>IF(AND(Colin!$G5283=$B$2,Colin!$H5283&lt;=$C$3),Colin!$I5283,)</f>
        <v>0</v>
      </c>
      <c r="P5283">
        <f>IF(Colin!$G5283&lt;$B$2,Colin!$I5283,0)</f>
        <v>0</v>
      </c>
      <c r="Q5283">
        <f>IF(Colin!$G5283&lt;$B$1,Colin!$I5283,0)</f>
        <v>0</v>
      </c>
    </row>
    <row r="5284" spans="12:17" x14ac:dyDescent="0.25">
      <c r="L5284">
        <f>IF(AND(Colin!$G5284=$B$1,Colin!$H5284=$C$3),Colin!$I5284,)</f>
        <v>0</v>
      </c>
      <c r="M5284">
        <f>IF(AND(Colin!$G5284=$B$1,Colin!$H5284&lt;=$C$3),Colin!$I5284,)</f>
        <v>0</v>
      </c>
      <c r="N5284">
        <f>IF(AND(Colin!$G5284=$B$2,Colin!$H5284=$C$3),Colin!$I5284,)</f>
        <v>0</v>
      </c>
      <c r="O5284">
        <f>IF(AND(Colin!$G5284=$B$2,Colin!$H5284&lt;=$C$3),Colin!$I5284,)</f>
        <v>0</v>
      </c>
      <c r="P5284">
        <f>IF(Colin!$G5284&lt;$B$2,Colin!$I5284,0)</f>
        <v>0</v>
      </c>
      <c r="Q5284">
        <f>IF(Colin!$G5284&lt;$B$1,Colin!$I5284,0)</f>
        <v>0</v>
      </c>
    </row>
    <row r="5285" spans="12:17" x14ac:dyDescent="0.25">
      <c r="L5285">
        <f>IF(AND(Colin!$G5285=$B$1,Colin!$H5285=$C$3),Colin!$I5285,)</f>
        <v>0</v>
      </c>
      <c r="M5285">
        <f>IF(AND(Colin!$G5285=$B$1,Colin!$H5285&lt;=$C$3),Colin!$I5285,)</f>
        <v>0</v>
      </c>
      <c r="N5285">
        <f>IF(AND(Colin!$G5285=$B$2,Colin!$H5285=$C$3),Colin!$I5285,)</f>
        <v>0</v>
      </c>
      <c r="O5285">
        <f>IF(AND(Colin!$G5285=$B$2,Colin!$H5285&lt;=$C$3),Colin!$I5285,)</f>
        <v>0</v>
      </c>
      <c r="P5285">
        <f>IF(Colin!$G5285&lt;$B$2,Colin!$I5285,0)</f>
        <v>0</v>
      </c>
      <c r="Q5285">
        <f>IF(Colin!$G5285&lt;$B$1,Colin!$I5285,0)</f>
        <v>0</v>
      </c>
    </row>
    <row r="5286" spans="12:17" x14ac:dyDescent="0.25">
      <c r="L5286">
        <f>IF(AND(Colin!$G5286=$B$1,Colin!$H5286=$C$3),Colin!$I5286,)</f>
        <v>0</v>
      </c>
      <c r="M5286">
        <f>IF(AND(Colin!$G5286=$B$1,Colin!$H5286&lt;=$C$3),Colin!$I5286,)</f>
        <v>0</v>
      </c>
      <c r="N5286">
        <f>IF(AND(Colin!$G5286=$B$2,Colin!$H5286=$C$3),Colin!$I5286,)</f>
        <v>0</v>
      </c>
      <c r="O5286">
        <f>IF(AND(Colin!$G5286=$B$2,Colin!$H5286&lt;=$C$3),Colin!$I5286,)</f>
        <v>0</v>
      </c>
      <c r="P5286">
        <f>IF(Colin!$G5286&lt;$B$2,Colin!$I5286,0)</f>
        <v>0</v>
      </c>
      <c r="Q5286">
        <f>IF(Colin!$G5286&lt;$B$1,Colin!$I5286,0)</f>
        <v>0</v>
      </c>
    </row>
    <row r="5287" spans="12:17" x14ac:dyDescent="0.25">
      <c r="L5287">
        <f>IF(AND(Colin!$G5287=$B$1,Colin!$H5287=$C$3),Colin!$I5287,)</f>
        <v>0</v>
      </c>
      <c r="M5287">
        <f>IF(AND(Colin!$G5287=$B$1,Colin!$H5287&lt;=$C$3),Colin!$I5287,)</f>
        <v>0</v>
      </c>
      <c r="N5287">
        <f>IF(AND(Colin!$G5287=$B$2,Colin!$H5287=$C$3),Colin!$I5287,)</f>
        <v>0</v>
      </c>
      <c r="O5287">
        <f>IF(AND(Colin!$G5287=$B$2,Colin!$H5287&lt;=$C$3),Colin!$I5287,)</f>
        <v>0</v>
      </c>
      <c r="P5287">
        <f>IF(Colin!$G5287&lt;$B$2,Colin!$I5287,0)</f>
        <v>0</v>
      </c>
      <c r="Q5287">
        <f>IF(Colin!$G5287&lt;$B$1,Colin!$I5287,0)</f>
        <v>0</v>
      </c>
    </row>
    <row r="5288" spans="12:17" x14ac:dyDescent="0.25">
      <c r="L5288">
        <f>IF(AND(Colin!$G5288=$B$1,Colin!$H5288=$C$3),Colin!$I5288,)</f>
        <v>0</v>
      </c>
      <c r="M5288">
        <f>IF(AND(Colin!$G5288=$B$1,Colin!$H5288&lt;=$C$3),Colin!$I5288,)</f>
        <v>0</v>
      </c>
      <c r="N5288">
        <f>IF(AND(Colin!$G5288=$B$2,Colin!$H5288=$C$3),Colin!$I5288,)</f>
        <v>0</v>
      </c>
      <c r="O5288">
        <f>IF(AND(Colin!$G5288=$B$2,Colin!$H5288&lt;=$C$3),Colin!$I5288,)</f>
        <v>0</v>
      </c>
      <c r="P5288">
        <f>IF(Colin!$G5288&lt;$B$2,Colin!$I5288,0)</f>
        <v>0</v>
      </c>
      <c r="Q5288">
        <f>IF(Colin!$G5288&lt;$B$1,Colin!$I5288,0)</f>
        <v>0</v>
      </c>
    </row>
    <row r="5289" spans="12:17" x14ac:dyDescent="0.25">
      <c r="L5289">
        <f>IF(AND(Colin!$G5289=$B$1,Colin!$H5289=$C$3),Colin!$I5289,)</f>
        <v>0</v>
      </c>
      <c r="M5289">
        <f>IF(AND(Colin!$G5289=$B$1,Colin!$H5289&lt;=$C$3),Colin!$I5289,)</f>
        <v>0</v>
      </c>
      <c r="N5289">
        <f>IF(AND(Colin!$G5289=$B$2,Colin!$H5289=$C$3),Colin!$I5289,)</f>
        <v>0</v>
      </c>
      <c r="O5289">
        <f>IF(AND(Colin!$G5289=$B$2,Colin!$H5289&lt;=$C$3),Colin!$I5289,)</f>
        <v>0</v>
      </c>
      <c r="P5289">
        <f>IF(Colin!$G5289&lt;$B$2,Colin!$I5289,0)</f>
        <v>0</v>
      </c>
      <c r="Q5289">
        <f>IF(Colin!$G5289&lt;$B$1,Colin!$I5289,0)</f>
        <v>0</v>
      </c>
    </row>
    <row r="5290" spans="12:17" x14ac:dyDescent="0.25">
      <c r="L5290">
        <f>IF(AND(Colin!$G5290=$B$1,Colin!$H5290=$C$3),Colin!$I5290,)</f>
        <v>0</v>
      </c>
      <c r="M5290">
        <f>IF(AND(Colin!$G5290=$B$1,Colin!$H5290&lt;=$C$3),Colin!$I5290,)</f>
        <v>0</v>
      </c>
      <c r="N5290">
        <f>IF(AND(Colin!$G5290=$B$2,Colin!$H5290=$C$3),Colin!$I5290,)</f>
        <v>0</v>
      </c>
      <c r="O5290">
        <f>IF(AND(Colin!$G5290=$B$2,Colin!$H5290&lt;=$C$3),Colin!$I5290,)</f>
        <v>0</v>
      </c>
      <c r="P5290">
        <f>IF(Colin!$G5290&lt;$B$2,Colin!$I5290,0)</f>
        <v>0</v>
      </c>
      <c r="Q5290">
        <f>IF(Colin!$G5290&lt;$B$1,Colin!$I5290,0)</f>
        <v>0</v>
      </c>
    </row>
    <row r="5291" spans="12:17" x14ac:dyDescent="0.25">
      <c r="L5291">
        <f>IF(AND(Colin!$G5291=$B$1,Colin!$H5291=$C$3),Colin!$I5291,)</f>
        <v>0</v>
      </c>
      <c r="M5291">
        <f>IF(AND(Colin!$G5291=$B$1,Colin!$H5291&lt;=$C$3),Colin!$I5291,)</f>
        <v>0</v>
      </c>
      <c r="N5291">
        <f>IF(AND(Colin!$G5291=$B$2,Colin!$H5291=$C$3),Colin!$I5291,)</f>
        <v>0</v>
      </c>
      <c r="O5291">
        <f>IF(AND(Colin!$G5291=$B$2,Colin!$H5291&lt;=$C$3),Colin!$I5291,)</f>
        <v>0</v>
      </c>
      <c r="P5291">
        <f>IF(Colin!$G5291&lt;$B$2,Colin!$I5291,0)</f>
        <v>0</v>
      </c>
      <c r="Q5291">
        <f>IF(Colin!$G5291&lt;$B$1,Colin!$I5291,0)</f>
        <v>0</v>
      </c>
    </row>
    <row r="5292" spans="12:17" x14ac:dyDescent="0.25">
      <c r="L5292">
        <f>IF(AND(Colin!$G5292=$B$1,Colin!$H5292=$C$3),Colin!$I5292,)</f>
        <v>0</v>
      </c>
      <c r="M5292">
        <f>IF(AND(Colin!$G5292=$B$1,Colin!$H5292&lt;=$C$3),Colin!$I5292,)</f>
        <v>0</v>
      </c>
      <c r="N5292">
        <f>IF(AND(Colin!$G5292=$B$2,Colin!$H5292=$C$3),Colin!$I5292,)</f>
        <v>0</v>
      </c>
      <c r="O5292">
        <f>IF(AND(Colin!$G5292=$B$2,Colin!$H5292&lt;=$C$3),Colin!$I5292,)</f>
        <v>0</v>
      </c>
      <c r="P5292">
        <f>IF(Colin!$G5292&lt;$B$2,Colin!$I5292,0)</f>
        <v>0</v>
      </c>
      <c r="Q5292">
        <f>IF(Colin!$G5292&lt;$B$1,Colin!$I5292,0)</f>
        <v>0</v>
      </c>
    </row>
    <row r="5293" spans="12:17" x14ac:dyDescent="0.25">
      <c r="L5293">
        <f>IF(AND(Colin!$G5293=$B$1,Colin!$H5293=$C$3),Colin!$I5293,)</f>
        <v>0</v>
      </c>
      <c r="M5293">
        <f>IF(AND(Colin!$G5293=$B$1,Colin!$H5293&lt;=$C$3),Colin!$I5293,)</f>
        <v>0</v>
      </c>
      <c r="N5293">
        <f>IF(AND(Colin!$G5293=$B$2,Colin!$H5293=$C$3),Colin!$I5293,)</f>
        <v>0</v>
      </c>
      <c r="O5293">
        <f>IF(AND(Colin!$G5293=$B$2,Colin!$H5293&lt;=$C$3),Colin!$I5293,)</f>
        <v>0</v>
      </c>
      <c r="P5293">
        <f>IF(Colin!$G5293&lt;$B$2,Colin!$I5293,0)</f>
        <v>0</v>
      </c>
      <c r="Q5293">
        <f>IF(Colin!$G5293&lt;$B$1,Colin!$I5293,0)</f>
        <v>0</v>
      </c>
    </row>
    <row r="5294" spans="12:17" x14ac:dyDescent="0.25">
      <c r="L5294">
        <f>IF(AND(Colin!$G5294=$B$1,Colin!$H5294=$C$3),Colin!$I5294,)</f>
        <v>0</v>
      </c>
      <c r="M5294">
        <f>IF(AND(Colin!$G5294=$B$1,Colin!$H5294&lt;=$C$3),Colin!$I5294,)</f>
        <v>0</v>
      </c>
      <c r="N5294">
        <f>IF(AND(Colin!$G5294=$B$2,Colin!$H5294=$C$3),Colin!$I5294,)</f>
        <v>0</v>
      </c>
      <c r="O5294">
        <f>IF(AND(Colin!$G5294=$B$2,Colin!$H5294&lt;=$C$3),Colin!$I5294,)</f>
        <v>0</v>
      </c>
      <c r="P5294">
        <f>IF(Colin!$G5294&lt;$B$2,Colin!$I5294,0)</f>
        <v>0</v>
      </c>
      <c r="Q5294">
        <f>IF(Colin!$G5294&lt;$B$1,Colin!$I5294,0)</f>
        <v>0</v>
      </c>
    </row>
    <row r="5295" spans="12:17" x14ac:dyDescent="0.25">
      <c r="L5295">
        <f>IF(AND(Colin!$G5295=$B$1,Colin!$H5295=$C$3),Colin!$I5295,)</f>
        <v>0</v>
      </c>
      <c r="M5295">
        <f>IF(AND(Colin!$G5295=$B$1,Colin!$H5295&lt;=$C$3),Colin!$I5295,)</f>
        <v>0</v>
      </c>
      <c r="N5295">
        <f>IF(AND(Colin!$G5295=$B$2,Colin!$H5295=$C$3),Colin!$I5295,)</f>
        <v>0</v>
      </c>
      <c r="O5295">
        <f>IF(AND(Colin!$G5295=$B$2,Colin!$H5295&lt;=$C$3),Colin!$I5295,)</f>
        <v>0</v>
      </c>
      <c r="P5295">
        <f>IF(Colin!$G5295&lt;$B$2,Colin!$I5295,0)</f>
        <v>0</v>
      </c>
      <c r="Q5295">
        <f>IF(Colin!$G5295&lt;$B$1,Colin!$I5295,0)</f>
        <v>0</v>
      </c>
    </row>
    <row r="5296" spans="12:17" x14ac:dyDescent="0.25">
      <c r="L5296">
        <f>IF(AND(Colin!$G5296=$B$1,Colin!$H5296=$C$3),Colin!$I5296,)</f>
        <v>0</v>
      </c>
      <c r="M5296">
        <f>IF(AND(Colin!$G5296=$B$1,Colin!$H5296&lt;=$C$3),Colin!$I5296,)</f>
        <v>0</v>
      </c>
      <c r="N5296">
        <f>IF(AND(Colin!$G5296=$B$2,Colin!$H5296=$C$3),Colin!$I5296,)</f>
        <v>0</v>
      </c>
      <c r="O5296">
        <f>IF(AND(Colin!$G5296=$B$2,Colin!$H5296&lt;=$C$3),Colin!$I5296,)</f>
        <v>0</v>
      </c>
      <c r="P5296">
        <f>IF(Colin!$G5296&lt;$B$2,Colin!$I5296,0)</f>
        <v>0</v>
      </c>
      <c r="Q5296">
        <f>IF(Colin!$G5296&lt;$B$1,Colin!$I5296,0)</f>
        <v>0</v>
      </c>
    </row>
    <row r="5297" spans="12:17" x14ac:dyDescent="0.25">
      <c r="L5297">
        <f>IF(AND(Colin!$G5297=$B$1,Colin!$H5297=$C$3),Colin!$I5297,)</f>
        <v>0</v>
      </c>
      <c r="M5297">
        <f>IF(AND(Colin!$G5297=$B$1,Colin!$H5297&lt;=$C$3),Colin!$I5297,)</f>
        <v>0</v>
      </c>
      <c r="N5297">
        <f>IF(AND(Colin!$G5297=$B$2,Colin!$H5297=$C$3),Colin!$I5297,)</f>
        <v>0</v>
      </c>
      <c r="O5297">
        <f>IF(AND(Colin!$G5297=$B$2,Colin!$H5297&lt;=$C$3),Colin!$I5297,)</f>
        <v>0</v>
      </c>
      <c r="P5297">
        <f>IF(Colin!$G5297&lt;$B$2,Colin!$I5297,0)</f>
        <v>0</v>
      </c>
      <c r="Q5297">
        <f>IF(Colin!$G5297&lt;$B$1,Colin!$I5297,0)</f>
        <v>0</v>
      </c>
    </row>
    <row r="5298" spans="12:17" x14ac:dyDescent="0.25">
      <c r="L5298">
        <f>IF(AND(Colin!$G5298=$B$1,Colin!$H5298=$C$3),Colin!$I5298,)</f>
        <v>0</v>
      </c>
      <c r="M5298">
        <f>IF(AND(Colin!$G5298=$B$1,Colin!$H5298&lt;=$C$3),Colin!$I5298,)</f>
        <v>0</v>
      </c>
      <c r="N5298">
        <f>IF(AND(Colin!$G5298=$B$2,Colin!$H5298=$C$3),Colin!$I5298,)</f>
        <v>0</v>
      </c>
      <c r="O5298">
        <f>IF(AND(Colin!$G5298=$B$2,Colin!$H5298&lt;=$C$3),Colin!$I5298,)</f>
        <v>0</v>
      </c>
      <c r="P5298">
        <f>IF(Colin!$G5298&lt;$B$2,Colin!$I5298,0)</f>
        <v>0</v>
      </c>
      <c r="Q5298">
        <f>IF(Colin!$G5298&lt;$B$1,Colin!$I5298,0)</f>
        <v>0</v>
      </c>
    </row>
    <row r="5299" spans="12:17" x14ac:dyDescent="0.25">
      <c r="L5299">
        <f>IF(AND(Colin!$G5299=$B$1,Colin!$H5299=$C$3),Colin!$I5299,)</f>
        <v>0</v>
      </c>
      <c r="M5299">
        <f>IF(AND(Colin!$G5299=$B$1,Colin!$H5299&lt;=$C$3),Colin!$I5299,)</f>
        <v>0</v>
      </c>
      <c r="N5299">
        <f>IF(AND(Colin!$G5299=$B$2,Colin!$H5299=$C$3),Colin!$I5299,)</f>
        <v>0</v>
      </c>
      <c r="O5299">
        <f>IF(AND(Colin!$G5299=$B$2,Colin!$H5299&lt;=$C$3),Colin!$I5299,)</f>
        <v>0</v>
      </c>
      <c r="P5299">
        <f>IF(Colin!$G5299&lt;$B$2,Colin!$I5299,0)</f>
        <v>0</v>
      </c>
      <c r="Q5299">
        <f>IF(Colin!$G5299&lt;$B$1,Colin!$I5299,0)</f>
        <v>0</v>
      </c>
    </row>
    <row r="5300" spans="12:17" x14ac:dyDescent="0.25">
      <c r="L5300">
        <f>IF(AND(Colin!$G5300=$B$1,Colin!$H5300=$C$3),Colin!$I5300,)</f>
        <v>0</v>
      </c>
      <c r="M5300">
        <f>IF(AND(Colin!$G5300=$B$1,Colin!$H5300&lt;=$C$3),Colin!$I5300,)</f>
        <v>0</v>
      </c>
      <c r="N5300">
        <f>IF(AND(Colin!$G5300=$B$2,Colin!$H5300=$C$3),Colin!$I5300,)</f>
        <v>0</v>
      </c>
      <c r="O5300">
        <f>IF(AND(Colin!$G5300=$B$2,Colin!$H5300&lt;=$C$3),Colin!$I5300,)</f>
        <v>0</v>
      </c>
      <c r="P5300">
        <f>IF(Colin!$G5300&lt;$B$2,Colin!$I5300,0)</f>
        <v>0</v>
      </c>
      <c r="Q5300">
        <f>IF(Colin!$G5300&lt;$B$1,Colin!$I5300,0)</f>
        <v>0</v>
      </c>
    </row>
    <row r="5301" spans="12:17" x14ac:dyDescent="0.25">
      <c r="L5301">
        <f>IF(AND(Colin!$G5301=$B$1,Colin!$H5301=$C$3),Colin!$I5301,)</f>
        <v>0</v>
      </c>
      <c r="M5301">
        <f>IF(AND(Colin!$G5301=$B$1,Colin!$H5301&lt;=$C$3),Colin!$I5301,)</f>
        <v>0</v>
      </c>
      <c r="N5301">
        <f>IF(AND(Colin!$G5301=$B$2,Colin!$H5301=$C$3),Colin!$I5301,)</f>
        <v>0</v>
      </c>
      <c r="O5301">
        <f>IF(AND(Colin!$G5301=$B$2,Colin!$H5301&lt;=$C$3),Colin!$I5301,)</f>
        <v>0</v>
      </c>
      <c r="P5301">
        <f>IF(Colin!$G5301&lt;$B$2,Colin!$I5301,0)</f>
        <v>0</v>
      </c>
      <c r="Q5301">
        <f>IF(Colin!$G5301&lt;$B$1,Colin!$I5301,0)</f>
        <v>0</v>
      </c>
    </row>
    <row r="5302" spans="12:17" x14ac:dyDescent="0.25">
      <c r="L5302">
        <f>IF(AND(Colin!$G5302=$B$1,Colin!$H5302=$C$3),Colin!$I5302,)</f>
        <v>0</v>
      </c>
      <c r="M5302">
        <f>IF(AND(Colin!$G5302=$B$1,Colin!$H5302&lt;=$C$3),Colin!$I5302,)</f>
        <v>0</v>
      </c>
      <c r="N5302">
        <f>IF(AND(Colin!$G5302=$B$2,Colin!$H5302=$C$3),Colin!$I5302,)</f>
        <v>0</v>
      </c>
      <c r="O5302">
        <f>IF(AND(Colin!$G5302=$B$2,Colin!$H5302&lt;=$C$3),Colin!$I5302,)</f>
        <v>0</v>
      </c>
      <c r="P5302">
        <f>IF(Colin!$G5302&lt;$B$2,Colin!$I5302,0)</f>
        <v>0</v>
      </c>
      <c r="Q5302">
        <f>IF(Colin!$G5302&lt;$B$1,Colin!$I5302,0)</f>
        <v>0</v>
      </c>
    </row>
    <row r="5303" spans="12:17" x14ac:dyDescent="0.25">
      <c r="L5303">
        <f>IF(AND(Colin!$G5303=$B$1,Colin!$H5303=$C$3),Colin!$I5303,)</f>
        <v>0</v>
      </c>
      <c r="M5303">
        <f>IF(AND(Colin!$G5303=$B$1,Colin!$H5303&lt;=$C$3),Colin!$I5303,)</f>
        <v>0</v>
      </c>
      <c r="N5303">
        <f>IF(AND(Colin!$G5303=$B$2,Colin!$H5303=$C$3),Colin!$I5303,)</f>
        <v>0</v>
      </c>
      <c r="O5303">
        <f>IF(AND(Colin!$G5303=$B$2,Colin!$H5303&lt;=$C$3),Colin!$I5303,)</f>
        <v>0</v>
      </c>
      <c r="P5303">
        <f>IF(Colin!$G5303&lt;$B$2,Colin!$I5303,0)</f>
        <v>0</v>
      </c>
      <c r="Q5303">
        <f>IF(Colin!$G5303&lt;$B$1,Colin!$I5303,0)</f>
        <v>0</v>
      </c>
    </row>
    <row r="5304" spans="12:17" x14ac:dyDescent="0.25">
      <c r="L5304">
        <f>IF(AND(Colin!$G5304=$B$1,Colin!$H5304=$C$3),Colin!$I5304,)</f>
        <v>0</v>
      </c>
      <c r="M5304">
        <f>IF(AND(Colin!$G5304=$B$1,Colin!$H5304&lt;=$C$3),Colin!$I5304,)</f>
        <v>0</v>
      </c>
      <c r="N5304">
        <f>IF(AND(Colin!$G5304=$B$2,Colin!$H5304=$C$3),Colin!$I5304,)</f>
        <v>0</v>
      </c>
      <c r="O5304">
        <f>IF(AND(Colin!$G5304=$B$2,Colin!$H5304&lt;=$C$3),Colin!$I5304,)</f>
        <v>0</v>
      </c>
      <c r="P5304">
        <f>IF(Colin!$G5304&lt;$B$2,Colin!$I5304,0)</f>
        <v>0</v>
      </c>
      <c r="Q5304">
        <f>IF(Colin!$G5304&lt;$B$1,Colin!$I5304,0)</f>
        <v>0</v>
      </c>
    </row>
    <row r="5305" spans="12:17" x14ac:dyDescent="0.25">
      <c r="L5305">
        <f>IF(AND(Colin!$G5305=$B$1,Colin!$H5305=$C$3),Colin!$I5305,)</f>
        <v>0</v>
      </c>
      <c r="M5305">
        <f>IF(AND(Colin!$G5305=$B$1,Colin!$H5305&lt;=$C$3),Colin!$I5305,)</f>
        <v>0</v>
      </c>
      <c r="N5305">
        <f>IF(AND(Colin!$G5305=$B$2,Colin!$H5305=$C$3),Colin!$I5305,)</f>
        <v>0</v>
      </c>
      <c r="O5305">
        <f>IF(AND(Colin!$G5305=$B$2,Colin!$H5305&lt;=$C$3),Colin!$I5305,)</f>
        <v>0</v>
      </c>
      <c r="P5305">
        <f>IF(Colin!$G5305&lt;$B$2,Colin!$I5305,0)</f>
        <v>0</v>
      </c>
      <c r="Q5305">
        <f>IF(Colin!$G5305&lt;$B$1,Colin!$I5305,0)</f>
        <v>0</v>
      </c>
    </row>
    <row r="5306" spans="12:17" x14ac:dyDescent="0.25">
      <c r="L5306">
        <f>IF(AND(Colin!$G5306=$B$1,Colin!$H5306=$C$3),Colin!$I5306,)</f>
        <v>0</v>
      </c>
      <c r="M5306">
        <f>IF(AND(Colin!$G5306=$B$1,Colin!$H5306&lt;=$C$3),Colin!$I5306,)</f>
        <v>0</v>
      </c>
      <c r="N5306">
        <f>IF(AND(Colin!$G5306=$B$2,Colin!$H5306=$C$3),Colin!$I5306,)</f>
        <v>0</v>
      </c>
      <c r="O5306">
        <f>IF(AND(Colin!$G5306=$B$2,Colin!$H5306&lt;=$C$3),Colin!$I5306,)</f>
        <v>0</v>
      </c>
      <c r="P5306">
        <f>IF(Colin!$G5306&lt;$B$2,Colin!$I5306,0)</f>
        <v>0</v>
      </c>
      <c r="Q5306">
        <f>IF(Colin!$G5306&lt;$B$1,Colin!$I5306,0)</f>
        <v>0</v>
      </c>
    </row>
    <row r="5307" spans="12:17" x14ac:dyDescent="0.25">
      <c r="L5307">
        <f>IF(AND(Colin!$G5307=$B$1,Colin!$H5307=$C$3),Colin!$I5307,)</f>
        <v>0</v>
      </c>
      <c r="M5307">
        <f>IF(AND(Colin!$G5307=$B$1,Colin!$H5307&lt;=$C$3),Colin!$I5307,)</f>
        <v>0</v>
      </c>
      <c r="N5307">
        <f>IF(AND(Colin!$G5307=$B$2,Colin!$H5307=$C$3),Colin!$I5307,)</f>
        <v>0</v>
      </c>
      <c r="O5307">
        <f>IF(AND(Colin!$G5307=$B$2,Colin!$H5307&lt;=$C$3),Colin!$I5307,)</f>
        <v>0</v>
      </c>
      <c r="P5307">
        <f>IF(Colin!$G5307&lt;$B$2,Colin!$I5307,0)</f>
        <v>0</v>
      </c>
      <c r="Q5307">
        <f>IF(Colin!$G5307&lt;$B$1,Colin!$I5307,0)</f>
        <v>0</v>
      </c>
    </row>
    <row r="5308" spans="12:17" x14ac:dyDescent="0.25">
      <c r="L5308">
        <f>IF(AND(Colin!$G5308=$B$1,Colin!$H5308=$C$3),Colin!$I5308,)</f>
        <v>0</v>
      </c>
      <c r="M5308">
        <f>IF(AND(Colin!$G5308=$B$1,Colin!$H5308&lt;=$C$3),Colin!$I5308,)</f>
        <v>0</v>
      </c>
      <c r="N5308">
        <f>IF(AND(Colin!$G5308=$B$2,Colin!$H5308=$C$3),Colin!$I5308,)</f>
        <v>0</v>
      </c>
      <c r="O5308">
        <f>IF(AND(Colin!$G5308=$B$2,Colin!$H5308&lt;=$C$3),Colin!$I5308,)</f>
        <v>0</v>
      </c>
      <c r="P5308">
        <f>IF(Colin!$G5308&lt;$B$2,Colin!$I5308,0)</f>
        <v>0</v>
      </c>
      <c r="Q5308">
        <f>IF(Colin!$G5308&lt;$B$1,Colin!$I5308,0)</f>
        <v>0</v>
      </c>
    </row>
    <row r="5309" spans="12:17" x14ac:dyDescent="0.25">
      <c r="L5309">
        <f>IF(AND(Colin!$G5309=$B$1,Colin!$H5309=$C$3),Colin!$I5309,)</f>
        <v>0</v>
      </c>
      <c r="M5309">
        <f>IF(AND(Colin!$G5309=$B$1,Colin!$H5309&lt;=$C$3),Colin!$I5309,)</f>
        <v>0</v>
      </c>
      <c r="N5309">
        <f>IF(AND(Colin!$G5309=$B$2,Colin!$H5309=$C$3),Colin!$I5309,)</f>
        <v>0</v>
      </c>
      <c r="O5309">
        <f>IF(AND(Colin!$G5309=$B$2,Colin!$H5309&lt;=$C$3),Colin!$I5309,)</f>
        <v>0</v>
      </c>
      <c r="P5309">
        <f>IF(Colin!$G5309&lt;$B$2,Colin!$I5309,0)</f>
        <v>0</v>
      </c>
      <c r="Q5309">
        <f>IF(Colin!$G5309&lt;$B$1,Colin!$I5309,0)</f>
        <v>0</v>
      </c>
    </row>
    <row r="5310" spans="12:17" x14ac:dyDescent="0.25">
      <c r="L5310">
        <f>IF(AND(Colin!$G5310=$B$1,Colin!$H5310=$C$3),Colin!$I5310,)</f>
        <v>0</v>
      </c>
      <c r="M5310">
        <f>IF(AND(Colin!$G5310=$B$1,Colin!$H5310&lt;=$C$3),Colin!$I5310,)</f>
        <v>0</v>
      </c>
      <c r="N5310">
        <f>IF(AND(Colin!$G5310=$B$2,Colin!$H5310=$C$3),Colin!$I5310,)</f>
        <v>0</v>
      </c>
      <c r="O5310">
        <f>IF(AND(Colin!$G5310=$B$2,Colin!$H5310&lt;=$C$3),Colin!$I5310,)</f>
        <v>0</v>
      </c>
      <c r="P5310">
        <f>IF(Colin!$G5310&lt;$B$2,Colin!$I5310,0)</f>
        <v>0</v>
      </c>
      <c r="Q5310">
        <f>IF(Colin!$G5310&lt;$B$1,Colin!$I5310,0)</f>
        <v>0</v>
      </c>
    </row>
    <row r="5311" spans="12:17" x14ac:dyDescent="0.25">
      <c r="L5311">
        <f>IF(AND(Colin!$G5311=$B$1,Colin!$H5311=$C$3),Colin!$I5311,)</f>
        <v>0</v>
      </c>
      <c r="M5311">
        <f>IF(AND(Colin!$G5311=$B$1,Colin!$H5311&lt;=$C$3),Colin!$I5311,)</f>
        <v>0</v>
      </c>
      <c r="N5311">
        <f>IF(AND(Colin!$G5311=$B$2,Colin!$H5311=$C$3),Colin!$I5311,)</f>
        <v>0</v>
      </c>
      <c r="O5311">
        <f>IF(AND(Colin!$G5311=$B$2,Colin!$H5311&lt;=$C$3),Colin!$I5311,)</f>
        <v>0</v>
      </c>
      <c r="P5311">
        <f>IF(Colin!$G5311&lt;$B$2,Colin!$I5311,0)</f>
        <v>0</v>
      </c>
      <c r="Q5311">
        <f>IF(Colin!$G5311&lt;$B$1,Colin!$I5311,0)</f>
        <v>0</v>
      </c>
    </row>
    <row r="5312" spans="12:17" x14ac:dyDescent="0.25">
      <c r="L5312">
        <f>IF(AND(Colin!$G5312=$B$1,Colin!$H5312=$C$3),Colin!$I5312,)</f>
        <v>0</v>
      </c>
      <c r="M5312">
        <f>IF(AND(Colin!$G5312=$B$1,Colin!$H5312&lt;=$C$3),Colin!$I5312,)</f>
        <v>0</v>
      </c>
      <c r="N5312">
        <f>IF(AND(Colin!$G5312=$B$2,Colin!$H5312=$C$3),Colin!$I5312,)</f>
        <v>0</v>
      </c>
      <c r="O5312">
        <f>IF(AND(Colin!$G5312=$B$2,Colin!$H5312&lt;=$C$3),Colin!$I5312,)</f>
        <v>0</v>
      </c>
      <c r="P5312">
        <f>IF(Colin!$G5312&lt;$B$2,Colin!$I5312,0)</f>
        <v>0</v>
      </c>
      <c r="Q5312">
        <f>IF(Colin!$G5312&lt;$B$1,Colin!$I5312,0)</f>
        <v>0</v>
      </c>
    </row>
    <row r="5313" spans="12:17" x14ac:dyDescent="0.25">
      <c r="L5313">
        <f>IF(AND(Colin!$G5313=$B$1,Colin!$H5313=$C$3),Colin!$I5313,)</f>
        <v>0</v>
      </c>
      <c r="M5313">
        <f>IF(AND(Colin!$G5313=$B$1,Colin!$H5313&lt;=$C$3),Colin!$I5313,)</f>
        <v>0</v>
      </c>
      <c r="N5313">
        <f>IF(AND(Colin!$G5313=$B$2,Colin!$H5313=$C$3),Colin!$I5313,)</f>
        <v>0</v>
      </c>
      <c r="O5313">
        <f>IF(AND(Colin!$G5313=$B$2,Colin!$H5313&lt;=$C$3),Colin!$I5313,)</f>
        <v>0</v>
      </c>
      <c r="P5313">
        <f>IF(Colin!$G5313&lt;$B$2,Colin!$I5313,0)</f>
        <v>0</v>
      </c>
      <c r="Q5313">
        <f>IF(Colin!$G5313&lt;$B$1,Colin!$I5313,0)</f>
        <v>0</v>
      </c>
    </row>
    <row r="5314" spans="12:17" x14ac:dyDescent="0.25">
      <c r="L5314">
        <f>IF(AND(Colin!$G5314=$B$1,Colin!$H5314=$C$3),Colin!$I5314,)</f>
        <v>0</v>
      </c>
      <c r="M5314">
        <f>IF(AND(Colin!$G5314=$B$1,Colin!$H5314&lt;=$C$3),Colin!$I5314,)</f>
        <v>0</v>
      </c>
      <c r="N5314">
        <f>IF(AND(Colin!$G5314=$B$2,Colin!$H5314=$C$3),Colin!$I5314,)</f>
        <v>0</v>
      </c>
      <c r="O5314">
        <f>IF(AND(Colin!$G5314=$B$2,Colin!$H5314&lt;=$C$3),Colin!$I5314,)</f>
        <v>0</v>
      </c>
      <c r="P5314">
        <f>IF(Colin!$G5314&lt;$B$2,Colin!$I5314,0)</f>
        <v>0</v>
      </c>
      <c r="Q5314">
        <f>IF(Colin!$G5314&lt;$B$1,Colin!$I5314,0)</f>
        <v>0</v>
      </c>
    </row>
    <row r="5315" spans="12:17" x14ac:dyDescent="0.25">
      <c r="L5315">
        <f>IF(AND(Colin!$G5315=$B$1,Colin!$H5315=$C$3),Colin!$I5315,)</f>
        <v>0</v>
      </c>
      <c r="M5315">
        <f>IF(AND(Colin!$G5315=$B$1,Colin!$H5315&lt;=$C$3),Colin!$I5315,)</f>
        <v>0</v>
      </c>
      <c r="N5315">
        <f>IF(AND(Colin!$G5315=$B$2,Colin!$H5315=$C$3),Colin!$I5315,)</f>
        <v>0</v>
      </c>
      <c r="O5315">
        <f>IF(AND(Colin!$G5315=$B$2,Colin!$H5315&lt;=$C$3),Colin!$I5315,)</f>
        <v>0</v>
      </c>
      <c r="P5315">
        <f>IF(Colin!$G5315&lt;$B$2,Colin!$I5315,0)</f>
        <v>0</v>
      </c>
      <c r="Q5315">
        <f>IF(Colin!$G5315&lt;$B$1,Colin!$I5315,0)</f>
        <v>0</v>
      </c>
    </row>
    <row r="5316" spans="12:17" x14ac:dyDescent="0.25">
      <c r="L5316">
        <f>IF(AND(Colin!$G5316=$B$1,Colin!$H5316=$C$3),Colin!$I5316,)</f>
        <v>0</v>
      </c>
      <c r="M5316">
        <f>IF(AND(Colin!$G5316=$B$1,Colin!$H5316&lt;=$C$3),Colin!$I5316,)</f>
        <v>0</v>
      </c>
      <c r="N5316">
        <f>IF(AND(Colin!$G5316=$B$2,Colin!$H5316=$C$3),Colin!$I5316,)</f>
        <v>0</v>
      </c>
      <c r="O5316">
        <f>IF(AND(Colin!$G5316=$B$2,Colin!$H5316&lt;=$C$3),Colin!$I5316,)</f>
        <v>0</v>
      </c>
      <c r="P5316">
        <f>IF(Colin!$G5316&lt;$B$2,Colin!$I5316,0)</f>
        <v>0</v>
      </c>
      <c r="Q5316">
        <f>IF(Colin!$G5316&lt;$B$1,Colin!$I5316,0)</f>
        <v>0</v>
      </c>
    </row>
    <row r="5317" spans="12:17" x14ac:dyDescent="0.25">
      <c r="L5317">
        <f>IF(AND(Colin!$G5317=$B$1,Colin!$H5317=$C$3),Colin!$I5317,)</f>
        <v>0</v>
      </c>
      <c r="M5317">
        <f>IF(AND(Colin!$G5317=$B$1,Colin!$H5317&lt;=$C$3),Colin!$I5317,)</f>
        <v>0</v>
      </c>
      <c r="N5317">
        <f>IF(AND(Colin!$G5317=$B$2,Colin!$H5317=$C$3),Colin!$I5317,)</f>
        <v>0</v>
      </c>
      <c r="O5317">
        <f>IF(AND(Colin!$G5317=$B$2,Colin!$H5317&lt;=$C$3),Colin!$I5317,)</f>
        <v>0</v>
      </c>
      <c r="P5317">
        <f>IF(Colin!$G5317&lt;$B$2,Colin!$I5317,0)</f>
        <v>0</v>
      </c>
      <c r="Q5317">
        <f>IF(Colin!$G5317&lt;$B$1,Colin!$I5317,0)</f>
        <v>0</v>
      </c>
    </row>
    <row r="5318" spans="12:17" x14ac:dyDescent="0.25">
      <c r="L5318">
        <f>IF(AND(Colin!$G5318=$B$1,Colin!$H5318=$C$3),Colin!$I5318,)</f>
        <v>0</v>
      </c>
      <c r="M5318">
        <f>IF(AND(Colin!$G5318=$B$1,Colin!$H5318&lt;=$C$3),Colin!$I5318,)</f>
        <v>0</v>
      </c>
      <c r="N5318">
        <f>IF(AND(Colin!$G5318=$B$2,Colin!$H5318=$C$3),Colin!$I5318,)</f>
        <v>0</v>
      </c>
      <c r="O5318">
        <f>IF(AND(Colin!$G5318=$B$2,Colin!$H5318&lt;=$C$3),Colin!$I5318,)</f>
        <v>0</v>
      </c>
      <c r="P5318">
        <f>IF(Colin!$G5318&lt;$B$2,Colin!$I5318,0)</f>
        <v>0</v>
      </c>
      <c r="Q5318">
        <f>IF(Colin!$G5318&lt;$B$1,Colin!$I5318,0)</f>
        <v>0</v>
      </c>
    </row>
    <row r="5319" spans="12:17" x14ac:dyDescent="0.25">
      <c r="L5319">
        <f>IF(AND(Colin!$G5319=$B$1,Colin!$H5319=$C$3),Colin!$I5319,)</f>
        <v>0</v>
      </c>
      <c r="M5319">
        <f>IF(AND(Colin!$G5319=$B$1,Colin!$H5319&lt;=$C$3),Colin!$I5319,)</f>
        <v>0</v>
      </c>
      <c r="N5319">
        <f>IF(AND(Colin!$G5319=$B$2,Colin!$H5319=$C$3),Colin!$I5319,)</f>
        <v>0</v>
      </c>
      <c r="O5319">
        <f>IF(AND(Colin!$G5319=$B$2,Colin!$H5319&lt;=$C$3),Colin!$I5319,)</f>
        <v>0</v>
      </c>
      <c r="P5319">
        <f>IF(Colin!$G5319&lt;$B$2,Colin!$I5319,0)</f>
        <v>0</v>
      </c>
      <c r="Q5319">
        <f>IF(Colin!$G5319&lt;$B$1,Colin!$I5319,0)</f>
        <v>0</v>
      </c>
    </row>
    <row r="5320" spans="12:17" x14ac:dyDescent="0.25">
      <c r="L5320">
        <f>IF(AND(Colin!$G5320=$B$1,Colin!$H5320=$C$3),Colin!$I5320,)</f>
        <v>0</v>
      </c>
      <c r="M5320">
        <f>IF(AND(Colin!$G5320=$B$1,Colin!$H5320&lt;=$C$3),Colin!$I5320,)</f>
        <v>0</v>
      </c>
      <c r="N5320">
        <f>IF(AND(Colin!$G5320=$B$2,Colin!$H5320=$C$3),Colin!$I5320,)</f>
        <v>0</v>
      </c>
      <c r="O5320">
        <f>IF(AND(Colin!$G5320=$B$2,Colin!$H5320&lt;=$C$3),Colin!$I5320,)</f>
        <v>0</v>
      </c>
      <c r="P5320">
        <f>IF(Colin!$G5320&lt;$B$2,Colin!$I5320,0)</f>
        <v>0</v>
      </c>
      <c r="Q5320">
        <f>IF(Colin!$G5320&lt;$B$1,Colin!$I5320,0)</f>
        <v>0</v>
      </c>
    </row>
    <row r="5321" spans="12:17" x14ac:dyDescent="0.25">
      <c r="L5321">
        <f>IF(AND(Colin!$G5321=$B$1,Colin!$H5321=$C$3),Colin!$I5321,)</f>
        <v>0</v>
      </c>
      <c r="M5321">
        <f>IF(AND(Colin!$G5321=$B$1,Colin!$H5321&lt;=$C$3),Colin!$I5321,)</f>
        <v>0</v>
      </c>
      <c r="N5321">
        <f>IF(AND(Colin!$G5321=$B$2,Colin!$H5321=$C$3),Colin!$I5321,)</f>
        <v>0</v>
      </c>
      <c r="O5321">
        <f>IF(AND(Colin!$G5321=$B$2,Colin!$H5321&lt;=$C$3),Colin!$I5321,)</f>
        <v>0</v>
      </c>
      <c r="P5321">
        <f>IF(Colin!$G5321&lt;$B$2,Colin!$I5321,0)</f>
        <v>0</v>
      </c>
      <c r="Q5321">
        <f>IF(Colin!$G5321&lt;$B$1,Colin!$I5321,0)</f>
        <v>0</v>
      </c>
    </row>
    <row r="5322" spans="12:17" x14ac:dyDescent="0.25">
      <c r="L5322">
        <f>IF(AND(Colin!$G5322=$B$1,Colin!$H5322=$C$3),Colin!$I5322,)</f>
        <v>0</v>
      </c>
      <c r="M5322">
        <f>IF(AND(Colin!$G5322=$B$1,Colin!$H5322&lt;=$C$3),Colin!$I5322,)</f>
        <v>0</v>
      </c>
      <c r="N5322">
        <f>IF(AND(Colin!$G5322=$B$2,Colin!$H5322=$C$3),Colin!$I5322,)</f>
        <v>0</v>
      </c>
      <c r="O5322">
        <f>IF(AND(Colin!$G5322=$B$2,Colin!$H5322&lt;=$C$3),Colin!$I5322,)</f>
        <v>0</v>
      </c>
      <c r="P5322">
        <f>IF(Colin!$G5322&lt;$B$2,Colin!$I5322,0)</f>
        <v>0</v>
      </c>
      <c r="Q5322">
        <f>IF(Colin!$G5322&lt;$B$1,Colin!$I5322,0)</f>
        <v>0</v>
      </c>
    </row>
    <row r="5323" spans="12:17" x14ac:dyDescent="0.25">
      <c r="L5323">
        <f>IF(AND(Colin!$G5323=$B$1,Colin!$H5323=$C$3),Colin!$I5323,)</f>
        <v>0</v>
      </c>
      <c r="M5323">
        <f>IF(AND(Colin!$G5323=$B$1,Colin!$H5323&lt;=$C$3),Colin!$I5323,)</f>
        <v>0</v>
      </c>
      <c r="N5323">
        <f>IF(AND(Colin!$G5323=$B$2,Colin!$H5323=$C$3),Colin!$I5323,)</f>
        <v>0</v>
      </c>
      <c r="O5323">
        <f>IF(AND(Colin!$G5323=$B$2,Colin!$H5323&lt;=$C$3),Colin!$I5323,)</f>
        <v>0</v>
      </c>
      <c r="P5323">
        <f>IF(Colin!$G5323&lt;$B$2,Colin!$I5323,0)</f>
        <v>0</v>
      </c>
      <c r="Q5323">
        <f>IF(Colin!$G5323&lt;$B$1,Colin!$I5323,0)</f>
        <v>0</v>
      </c>
    </row>
    <row r="5324" spans="12:17" x14ac:dyDescent="0.25">
      <c r="L5324">
        <f>IF(AND(Colin!$G5324=$B$1,Colin!$H5324=$C$3),Colin!$I5324,)</f>
        <v>0</v>
      </c>
      <c r="M5324">
        <f>IF(AND(Colin!$G5324=$B$1,Colin!$H5324&lt;=$C$3),Colin!$I5324,)</f>
        <v>0</v>
      </c>
      <c r="N5324">
        <f>IF(AND(Colin!$G5324=$B$2,Colin!$H5324=$C$3),Colin!$I5324,)</f>
        <v>0</v>
      </c>
      <c r="O5324">
        <f>IF(AND(Colin!$G5324=$B$2,Colin!$H5324&lt;=$C$3),Colin!$I5324,)</f>
        <v>0</v>
      </c>
      <c r="P5324">
        <f>IF(Colin!$G5324&lt;$B$2,Colin!$I5324,0)</f>
        <v>0</v>
      </c>
      <c r="Q5324">
        <f>IF(Colin!$G5324&lt;$B$1,Colin!$I5324,0)</f>
        <v>0</v>
      </c>
    </row>
    <row r="5325" spans="12:17" x14ac:dyDescent="0.25">
      <c r="L5325">
        <f>IF(AND(Colin!$G5325=$B$1,Colin!$H5325=$C$3),Colin!$I5325,)</f>
        <v>0</v>
      </c>
      <c r="M5325">
        <f>IF(AND(Colin!$G5325=$B$1,Colin!$H5325&lt;=$C$3),Colin!$I5325,)</f>
        <v>0</v>
      </c>
      <c r="N5325">
        <f>IF(AND(Colin!$G5325=$B$2,Colin!$H5325=$C$3),Colin!$I5325,)</f>
        <v>0</v>
      </c>
      <c r="O5325">
        <f>IF(AND(Colin!$G5325=$B$2,Colin!$H5325&lt;=$C$3),Colin!$I5325,)</f>
        <v>0</v>
      </c>
      <c r="P5325">
        <f>IF(Colin!$G5325&lt;$B$2,Colin!$I5325,0)</f>
        <v>0</v>
      </c>
      <c r="Q5325">
        <f>IF(Colin!$G5325&lt;$B$1,Colin!$I5325,0)</f>
        <v>0</v>
      </c>
    </row>
    <row r="5326" spans="12:17" x14ac:dyDescent="0.25">
      <c r="L5326">
        <f>IF(AND(Colin!$G5326=$B$1,Colin!$H5326=$C$3),Colin!$I5326,)</f>
        <v>0</v>
      </c>
      <c r="M5326">
        <f>IF(AND(Colin!$G5326=$B$1,Colin!$H5326&lt;=$C$3),Colin!$I5326,)</f>
        <v>0</v>
      </c>
      <c r="N5326">
        <f>IF(AND(Colin!$G5326=$B$2,Colin!$H5326=$C$3),Colin!$I5326,)</f>
        <v>0</v>
      </c>
      <c r="O5326">
        <f>IF(AND(Colin!$G5326=$B$2,Colin!$H5326&lt;=$C$3),Colin!$I5326,)</f>
        <v>0</v>
      </c>
      <c r="P5326">
        <f>IF(Colin!$G5326&lt;$B$2,Colin!$I5326,0)</f>
        <v>0</v>
      </c>
      <c r="Q5326">
        <f>IF(Colin!$G5326&lt;$B$1,Colin!$I5326,0)</f>
        <v>0</v>
      </c>
    </row>
    <row r="5327" spans="12:17" x14ac:dyDescent="0.25">
      <c r="L5327">
        <f>IF(AND(Colin!$G5327=$B$1,Colin!$H5327=$C$3),Colin!$I5327,)</f>
        <v>0</v>
      </c>
      <c r="M5327">
        <f>IF(AND(Colin!$G5327=$B$1,Colin!$H5327&lt;=$C$3),Colin!$I5327,)</f>
        <v>0</v>
      </c>
      <c r="N5327">
        <f>IF(AND(Colin!$G5327=$B$2,Colin!$H5327=$C$3),Colin!$I5327,)</f>
        <v>0</v>
      </c>
      <c r="O5327">
        <f>IF(AND(Colin!$G5327=$B$2,Colin!$H5327&lt;=$C$3),Colin!$I5327,)</f>
        <v>0</v>
      </c>
      <c r="P5327">
        <f>IF(Colin!$G5327&lt;$B$2,Colin!$I5327,0)</f>
        <v>0</v>
      </c>
      <c r="Q5327">
        <f>IF(Colin!$G5327&lt;$B$1,Colin!$I5327,0)</f>
        <v>0</v>
      </c>
    </row>
    <row r="5328" spans="12:17" x14ac:dyDescent="0.25">
      <c r="L5328">
        <f>IF(AND(Colin!$G5328=$B$1,Colin!$H5328=$C$3),Colin!$I5328,)</f>
        <v>0</v>
      </c>
      <c r="M5328">
        <f>IF(AND(Colin!$G5328=$B$1,Colin!$H5328&lt;=$C$3),Colin!$I5328,)</f>
        <v>0</v>
      </c>
      <c r="N5328">
        <f>IF(AND(Colin!$G5328=$B$2,Colin!$H5328=$C$3),Colin!$I5328,)</f>
        <v>0</v>
      </c>
      <c r="O5328">
        <f>IF(AND(Colin!$G5328=$B$2,Colin!$H5328&lt;=$C$3),Colin!$I5328,)</f>
        <v>0</v>
      </c>
      <c r="P5328">
        <f>IF(Colin!$G5328&lt;$B$2,Colin!$I5328,0)</f>
        <v>0</v>
      </c>
      <c r="Q5328">
        <f>IF(Colin!$G5328&lt;$B$1,Colin!$I5328,0)</f>
        <v>0</v>
      </c>
    </row>
    <row r="5329" spans="12:17" x14ac:dyDescent="0.25">
      <c r="L5329">
        <f>IF(AND(Colin!$G5329=$B$1,Colin!$H5329=$C$3),Colin!$I5329,)</f>
        <v>0</v>
      </c>
      <c r="M5329">
        <f>IF(AND(Colin!$G5329=$B$1,Colin!$H5329&lt;=$C$3),Colin!$I5329,)</f>
        <v>0</v>
      </c>
      <c r="N5329">
        <f>IF(AND(Colin!$G5329=$B$2,Colin!$H5329=$C$3),Colin!$I5329,)</f>
        <v>0</v>
      </c>
      <c r="O5329">
        <f>IF(AND(Colin!$G5329=$B$2,Colin!$H5329&lt;=$C$3),Colin!$I5329,)</f>
        <v>0</v>
      </c>
      <c r="P5329">
        <f>IF(Colin!$G5329&lt;$B$2,Colin!$I5329,0)</f>
        <v>0</v>
      </c>
      <c r="Q5329">
        <f>IF(Colin!$G5329&lt;$B$1,Colin!$I5329,0)</f>
        <v>0</v>
      </c>
    </row>
    <row r="5330" spans="12:17" x14ac:dyDescent="0.25">
      <c r="L5330">
        <f>IF(AND(Colin!$G5330=$B$1,Colin!$H5330=$C$3),Colin!$I5330,)</f>
        <v>0</v>
      </c>
      <c r="M5330">
        <f>IF(AND(Colin!$G5330=$B$1,Colin!$H5330&lt;=$C$3),Colin!$I5330,)</f>
        <v>0</v>
      </c>
      <c r="N5330">
        <f>IF(AND(Colin!$G5330=$B$2,Colin!$H5330=$C$3),Colin!$I5330,)</f>
        <v>0</v>
      </c>
      <c r="O5330">
        <f>IF(AND(Colin!$G5330=$B$2,Colin!$H5330&lt;=$C$3),Colin!$I5330,)</f>
        <v>0</v>
      </c>
      <c r="P5330">
        <f>IF(Colin!$G5330&lt;$B$2,Colin!$I5330,0)</f>
        <v>0</v>
      </c>
      <c r="Q5330">
        <f>IF(Colin!$G5330&lt;$B$1,Colin!$I5330,0)</f>
        <v>0</v>
      </c>
    </row>
    <row r="5331" spans="12:17" x14ac:dyDescent="0.25">
      <c r="L5331">
        <f>IF(AND(Colin!$G5331=$B$1,Colin!$H5331=$C$3),Colin!$I5331,)</f>
        <v>0</v>
      </c>
      <c r="M5331">
        <f>IF(AND(Colin!$G5331=$B$1,Colin!$H5331&lt;=$C$3),Colin!$I5331,)</f>
        <v>0</v>
      </c>
      <c r="N5331">
        <f>IF(AND(Colin!$G5331=$B$2,Colin!$H5331=$C$3),Colin!$I5331,)</f>
        <v>0</v>
      </c>
      <c r="O5331">
        <f>IF(AND(Colin!$G5331=$B$2,Colin!$H5331&lt;=$C$3),Colin!$I5331,)</f>
        <v>0</v>
      </c>
      <c r="P5331">
        <f>IF(Colin!$G5331&lt;$B$2,Colin!$I5331,0)</f>
        <v>0</v>
      </c>
      <c r="Q5331">
        <f>IF(Colin!$G5331&lt;$B$1,Colin!$I5331,0)</f>
        <v>0</v>
      </c>
    </row>
    <row r="5332" spans="12:17" x14ac:dyDescent="0.25">
      <c r="L5332">
        <f>IF(AND(Colin!$G5332=$B$1,Colin!$H5332=$C$3),Colin!$I5332,)</f>
        <v>0</v>
      </c>
      <c r="M5332">
        <f>IF(AND(Colin!$G5332=$B$1,Colin!$H5332&lt;=$C$3),Colin!$I5332,)</f>
        <v>0</v>
      </c>
      <c r="N5332">
        <f>IF(AND(Colin!$G5332=$B$2,Colin!$H5332=$C$3),Colin!$I5332,)</f>
        <v>0</v>
      </c>
      <c r="O5332">
        <f>IF(AND(Colin!$G5332=$B$2,Colin!$H5332&lt;=$C$3),Colin!$I5332,)</f>
        <v>0</v>
      </c>
      <c r="P5332">
        <f>IF(Colin!$G5332&lt;$B$2,Colin!$I5332,0)</f>
        <v>0</v>
      </c>
      <c r="Q5332">
        <f>IF(Colin!$G5332&lt;$B$1,Colin!$I5332,0)</f>
        <v>0</v>
      </c>
    </row>
    <row r="5333" spans="12:17" x14ac:dyDescent="0.25">
      <c r="L5333">
        <f>IF(AND(Colin!$G5333=$B$1,Colin!$H5333=$C$3),Colin!$I5333,)</f>
        <v>0</v>
      </c>
      <c r="M5333">
        <f>IF(AND(Colin!$G5333=$B$1,Colin!$H5333&lt;=$C$3),Colin!$I5333,)</f>
        <v>0</v>
      </c>
      <c r="N5333">
        <f>IF(AND(Colin!$G5333=$B$2,Colin!$H5333=$C$3),Colin!$I5333,)</f>
        <v>0</v>
      </c>
      <c r="O5333">
        <f>IF(AND(Colin!$G5333=$B$2,Colin!$H5333&lt;=$C$3),Colin!$I5333,)</f>
        <v>0</v>
      </c>
      <c r="P5333">
        <f>IF(Colin!$G5333&lt;$B$2,Colin!$I5333,0)</f>
        <v>0</v>
      </c>
      <c r="Q5333">
        <f>IF(Colin!$G5333&lt;$B$1,Colin!$I5333,0)</f>
        <v>0</v>
      </c>
    </row>
    <row r="5334" spans="12:17" x14ac:dyDescent="0.25">
      <c r="L5334">
        <f>IF(AND(Colin!$G5334=$B$1,Colin!$H5334=$C$3),Colin!$I5334,)</f>
        <v>0</v>
      </c>
      <c r="M5334">
        <f>IF(AND(Colin!$G5334=$B$1,Colin!$H5334&lt;=$C$3),Colin!$I5334,)</f>
        <v>0</v>
      </c>
      <c r="N5334">
        <f>IF(AND(Colin!$G5334=$B$2,Colin!$H5334=$C$3),Colin!$I5334,)</f>
        <v>0</v>
      </c>
      <c r="O5334">
        <f>IF(AND(Colin!$G5334=$B$2,Colin!$H5334&lt;=$C$3),Colin!$I5334,)</f>
        <v>0</v>
      </c>
      <c r="P5334">
        <f>IF(Colin!$G5334&lt;$B$2,Colin!$I5334,0)</f>
        <v>0</v>
      </c>
      <c r="Q5334">
        <f>IF(Colin!$G5334&lt;$B$1,Colin!$I5334,0)</f>
        <v>0</v>
      </c>
    </row>
    <row r="5335" spans="12:17" x14ac:dyDescent="0.25">
      <c r="L5335">
        <f>IF(AND(Colin!$G5335=$B$1,Colin!$H5335=$C$3),Colin!$I5335,)</f>
        <v>0</v>
      </c>
      <c r="M5335">
        <f>IF(AND(Colin!$G5335=$B$1,Colin!$H5335&lt;=$C$3),Colin!$I5335,)</f>
        <v>0</v>
      </c>
      <c r="N5335">
        <f>IF(AND(Colin!$G5335=$B$2,Colin!$H5335=$C$3),Colin!$I5335,)</f>
        <v>0</v>
      </c>
      <c r="O5335">
        <f>IF(AND(Colin!$G5335=$B$2,Colin!$H5335&lt;=$C$3),Colin!$I5335,)</f>
        <v>0</v>
      </c>
      <c r="P5335">
        <f>IF(Colin!$G5335&lt;$B$2,Colin!$I5335,0)</f>
        <v>0</v>
      </c>
      <c r="Q5335">
        <f>IF(Colin!$G5335&lt;$B$1,Colin!$I5335,0)</f>
        <v>0</v>
      </c>
    </row>
    <row r="5336" spans="12:17" x14ac:dyDescent="0.25">
      <c r="L5336">
        <f>IF(AND(Colin!$G5336=$B$1,Colin!$H5336=$C$3),Colin!$I5336,)</f>
        <v>0</v>
      </c>
      <c r="M5336">
        <f>IF(AND(Colin!$G5336=$B$1,Colin!$H5336&lt;=$C$3),Colin!$I5336,)</f>
        <v>0</v>
      </c>
      <c r="N5336">
        <f>IF(AND(Colin!$G5336=$B$2,Colin!$H5336=$C$3),Colin!$I5336,)</f>
        <v>0</v>
      </c>
      <c r="O5336">
        <f>IF(AND(Colin!$G5336=$B$2,Colin!$H5336&lt;=$C$3),Colin!$I5336,)</f>
        <v>0</v>
      </c>
      <c r="P5336">
        <f>IF(Colin!$G5336&lt;$B$2,Colin!$I5336,0)</f>
        <v>0</v>
      </c>
      <c r="Q5336">
        <f>IF(Colin!$G5336&lt;$B$1,Colin!$I5336,0)</f>
        <v>0</v>
      </c>
    </row>
    <row r="5337" spans="12:17" x14ac:dyDescent="0.25">
      <c r="L5337">
        <f>IF(AND(Colin!$G5337=$B$1,Colin!$H5337=$C$3),Colin!$I5337,)</f>
        <v>0</v>
      </c>
      <c r="M5337">
        <f>IF(AND(Colin!$G5337=$B$1,Colin!$H5337&lt;=$C$3),Colin!$I5337,)</f>
        <v>0</v>
      </c>
      <c r="N5337">
        <f>IF(AND(Colin!$G5337=$B$2,Colin!$H5337=$C$3),Colin!$I5337,)</f>
        <v>0</v>
      </c>
      <c r="O5337">
        <f>IF(AND(Colin!$G5337=$B$2,Colin!$H5337&lt;=$C$3),Colin!$I5337,)</f>
        <v>0</v>
      </c>
      <c r="P5337">
        <f>IF(Colin!$G5337&lt;$B$2,Colin!$I5337,0)</f>
        <v>0</v>
      </c>
      <c r="Q5337">
        <f>IF(Colin!$G5337&lt;$B$1,Colin!$I5337,0)</f>
        <v>0</v>
      </c>
    </row>
    <row r="5338" spans="12:17" x14ac:dyDescent="0.25">
      <c r="L5338">
        <f>IF(AND(Colin!$G5338=$B$1,Colin!$H5338=$C$3),Colin!$I5338,)</f>
        <v>0</v>
      </c>
      <c r="M5338">
        <f>IF(AND(Colin!$G5338=$B$1,Colin!$H5338&lt;=$C$3),Colin!$I5338,)</f>
        <v>0</v>
      </c>
      <c r="N5338">
        <f>IF(AND(Colin!$G5338=$B$2,Colin!$H5338=$C$3),Colin!$I5338,)</f>
        <v>0</v>
      </c>
      <c r="O5338">
        <f>IF(AND(Colin!$G5338=$B$2,Colin!$H5338&lt;=$C$3),Colin!$I5338,)</f>
        <v>0</v>
      </c>
      <c r="P5338">
        <f>IF(Colin!$G5338&lt;$B$2,Colin!$I5338,0)</f>
        <v>0</v>
      </c>
      <c r="Q5338">
        <f>IF(Colin!$G5338&lt;$B$1,Colin!$I5338,0)</f>
        <v>0</v>
      </c>
    </row>
    <row r="5339" spans="12:17" x14ac:dyDescent="0.25">
      <c r="L5339">
        <f>IF(AND(Colin!$G5339=$B$1,Colin!$H5339=$C$3),Colin!$I5339,)</f>
        <v>0</v>
      </c>
      <c r="M5339">
        <f>IF(AND(Colin!$G5339=$B$1,Colin!$H5339&lt;=$C$3),Colin!$I5339,)</f>
        <v>0</v>
      </c>
      <c r="N5339">
        <f>IF(AND(Colin!$G5339=$B$2,Colin!$H5339=$C$3),Colin!$I5339,)</f>
        <v>0</v>
      </c>
      <c r="O5339">
        <f>IF(AND(Colin!$G5339=$B$2,Colin!$H5339&lt;=$C$3),Colin!$I5339,)</f>
        <v>0</v>
      </c>
      <c r="P5339">
        <f>IF(Colin!$G5339&lt;$B$2,Colin!$I5339,0)</f>
        <v>0</v>
      </c>
      <c r="Q5339">
        <f>IF(Colin!$G5339&lt;$B$1,Colin!$I5339,0)</f>
        <v>0</v>
      </c>
    </row>
    <row r="5340" spans="12:17" x14ac:dyDescent="0.25">
      <c r="L5340">
        <f>IF(AND(Colin!$G5340=$B$1,Colin!$H5340=$C$3),Colin!$I5340,)</f>
        <v>0</v>
      </c>
      <c r="M5340">
        <f>IF(AND(Colin!$G5340=$B$1,Colin!$H5340&lt;=$C$3),Colin!$I5340,)</f>
        <v>0</v>
      </c>
      <c r="N5340">
        <f>IF(AND(Colin!$G5340=$B$2,Colin!$H5340=$C$3),Colin!$I5340,)</f>
        <v>0</v>
      </c>
      <c r="O5340">
        <f>IF(AND(Colin!$G5340=$B$2,Colin!$H5340&lt;=$C$3),Colin!$I5340,)</f>
        <v>0</v>
      </c>
      <c r="P5340">
        <f>IF(Colin!$G5340&lt;$B$2,Colin!$I5340,0)</f>
        <v>0</v>
      </c>
      <c r="Q5340">
        <f>IF(Colin!$G5340&lt;$B$1,Colin!$I5340,0)</f>
        <v>0</v>
      </c>
    </row>
    <row r="5341" spans="12:17" x14ac:dyDescent="0.25">
      <c r="L5341">
        <f>IF(AND(Colin!$G5341=$B$1,Colin!$H5341=$C$3),Colin!$I5341,)</f>
        <v>0</v>
      </c>
      <c r="M5341">
        <f>IF(AND(Colin!$G5341=$B$1,Colin!$H5341&lt;=$C$3),Colin!$I5341,)</f>
        <v>0</v>
      </c>
      <c r="N5341">
        <f>IF(AND(Colin!$G5341=$B$2,Colin!$H5341=$C$3),Colin!$I5341,)</f>
        <v>0</v>
      </c>
      <c r="O5341">
        <f>IF(AND(Colin!$G5341=$B$2,Colin!$H5341&lt;=$C$3),Colin!$I5341,)</f>
        <v>0</v>
      </c>
      <c r="P5341">
        <f>IF(Colin!$G5341&lt;$B$2,Colin!$I5341,0)</f>
        <v>0</v>
      </c>
      <c r="Q5341">
        <f>IF(Colin!$G5341&lt;$B$1,Colin!$I5341,0)</f>
        <v>0</v>
      </c>
    </row>
    <row r="5342" spans="12:17" x14ac:dyDescent="0.25">
      <c r="L5342">
        <f>IF(AND(Colin!$G5342=$B$1,Colin!$H5342=$C$3),Colin!$I5342,)</f>
        <v>0</v>
      </c>
      <c r="M5342">
        <f>IF(AND(Colin!$G5342=$B$1,Colin!$H5342&lt;=$C$3),Colin!$I5342,)</f>
        <v>0</v>
      </c>
      <c r="N5342">
        <f>IF(AND(Colin!$G5342=$B$2,Colin!$H5342=$C$3),Colin!$I5342,)</f>
        <v>0</v>
      </c>
      <c r="O5342">
        <f>IF(AND(Colin!$G5342=$B$2,Colin!$H5342&lt;=$C$3),Colin!$I5342,)</f>
        <v>0</v>
      </c>
      <c r="P5342">
        <f>IF(Colin!$G5342&lt;$B$2,Colin!$I5342,0)</f>
        <v>0</v>
      </c>
      <c r="Q5342">
        <f>IF(Colin!$G5342&lt;$B$1,Colin!$I5342,0)</f>
        <v>0</v>
      </c>
    </row>
    <row r="5343" spans="12:17" x14ac:dyDescent="0.25">
      <c r="L5343">
        <f>IF(AND(Colin!$G5343=$B$1,Colin!$H5343=$C$3),Colin!$I5343,)</f>
        <v>0</v>
      </c>
      <c r="M5343">
        <f>IF(AND(Colin!$G5343=$B$1,Colin!$H5343&lt;=$C$3),Colin!$I5343,)</f>
        <v>0</v>
      </c>
      <c r="N5343">
        <f>IF(AND(Colin!$G5343=$B$2,Colin!$H5343=$C$3),Colin!$I5343,)</f>
        <v>0</v>
      </c>
      <c r="O5343">
        <f>IF(AND(Colin!$G5343=$B$2,Colin!$H5343&lt;=$C$3),Colin!$I5343,)</f>
        <v>0</v>
      </c>
      <c r="P5343">
        <f>IF(Colin!$G5343&lt;$B$2,Colin!$I5343,0)</f>
        <v>0</v>
      </c>
      <c r="Q5343">
        <f>IF(Colin!$G5343&lt;$B$1,Colin!$I5343,0)</f>
        <v>0</v>
      </c>
    </row>
    <row r="5344" spans="12:17" x14ac:dyDescent="0.25">
      <c r="L5344">
        <f>IF(AND(Colin!$G5344=$B$1,Colin!$H5344=$C$3),Colin!$I5344,)</f>
        <v>0</v>
      </c>
      <c r="M5344">
        <f>IF(AND(Colin!$G5344=$B$1,Colin!$H5344&lt;=$C$3),Colin!$I5344,)</f>
        <v>0</v>
      </c>
      <c r="N5344">
        <f>IF(AND(Colin!$G5344=$B$2,Colin!$H5344=$C$3),Colin!$I5344,)</f>
        <v>0</v>
      </c>
      <c r="O5344">
        <f>IF(AND(Colin!$G5344=$B$2,Colin!$H5344&lt;=$C$3),Colin!$I5344,)</f>
        <v>0</v>
      </c>
      <c r="P5344">
        <f>IF(Colin!$G5344&lt;$B$2,Colin!$I5344,0)</f>
        <v>0</v>
      </c>
      <c r="Q5344">
        <f>IF(Colin!$G5344&lt;$B$1,Colin!$I5344,0)</f>
        <v>0</v>
      </c>
    </row>
    <row r="5345" spans="12:17" x14ac:dyDescent="0.25">
      <c r="L5345">
        <f>IF(AND(Colin!$G5345=$B$1,Colin!$H5345=$C$3),Colin!$I5345,)</f>
        <v>0</v>
      </c>
      <c r="M5345">
        <f>IF(AND(Colin!$G5345=$B$1,Colin!$H5345&lt;=$C$3),Colin!$I5345,)</f>
        <v>0</v>
      </c>
      <c r="N5345">
        <f>IF(AND(Colin!$G5345=$B$2,Colin!$H5345=$C$3),Colin!$I5345,)</f>
        <v>0</v>
      </c>
      <c r="O5345">
        <f>IF(AND(Colin!$G5345=$B$2,Colin!$H5345&lt;=$C$3),Colin!$I5345,)</f>
        <v>0</v>
      </c>
      <c r="P5345">
        <f>IF(Colin!$G5345&lt;$B$2,Colin!$I5345,0)</f>
        <v>0</v>
      </c>
      <c r="Q5345">
        <f>IF(Colin!$G5345&lt;$B$1,Colin!$I5345,0)</f>
        <v>0</v>
      </c>
    </row>
    <row r="5346" spans="12:17" x14ac:dyDescent="0.25">
      <c r="L5346">
        <f>IF(AND(Colin!$G5346=$B$1,Colin!$H5346=$C$3),Colin!$I5346,)</f>
        <v>0</v>
      </c>
      <c r="M5346">
        <f>IF(AND(Colin!$G5346=$B$1,Colin!$H5346&lt;=$C$3),Colin!$I5346,)</f>
        <v>0</v>
      </c>
      <c r="N5346">
        <f>IF(AND(Colin!$G5346=$B$2,Colin!$H5346=$C$3),Colin!$I5346,)</f>
        <v>0</v>
      </c>
      <c r="O5346">
        <f>IF(AND(Colin!$G5346=$B$2,Colin!$H5346&lt;=$C$3),Colin!$I5346,)</f>
        <v>0</v>
      </c>
      <c r="P5346">
        <f>IF(Colin!$G5346&lt;$B$2,Colin!$I5346,0)</f>
        <v>0</v>
      </c>
      <c r="Q5346">
        <f>IF(Colin!$G5346&lt;$B$1,Colin!$I5346,0)</f>
        <v>0</v>
      </c>
    </row>
    <row r="5347" spans="12:17" x14ac:dyDescent="0.25">
      <c r="L5347">
        <f>IF(AND(Colin!$G5347=$B$1,Colin!$H5347=$C$3),Colin!$I5347,)</f>
        <v>0</v>
      </c>
      <c r="M5347">
        <f>IF(AND(Colin!$G5347=$B$1,Colin!$H5347&lt;=$C$3),Colin!$I5347,)</f>
        <v>0</v>
      </c>
      <c r="N5347">
        <f>IF(AND(Colin!$G5347=$B$2,Colin!$H5347=$C$3),Colin!$I5347,)</f>
        <v>0</v>
      </c>
      <c r="O5347">
        <f>IF(AND(Colin!$G5347=$B$2,Colin!$H5347&lt;=$C$3),Colin!$I5347,)</f>
        <v>0</v>
      </c>
      <c r="P5347">
        <f>IF(Colin!$G5347&lt;$B$2,Colin!$I5347,0)</f>
        <v>0</v>
      </c>
      <c r="Q5347">
        <f>IF(Colin!$G5347&lt;$B$1,Colin!$I5347,0)</f>
        <v>0</v>
      </c>
    </row>
    <row r="5348" spans="12:17" x14ac:dyDescent="0.25">
      <c r="L5348">
        <f>IF(AND(Colin!$G5348=$B$1,Colin!$H5348=$C$3),Colin!$I5348,)</f>
        <v>0</v>
      </c>
      <c r="M5348">
        <f>IF(AND(Colin!$G5348=$B$1,Colin!$H5348&lt;=$C$3),Colin!$I5348,)</f>
        <v>0</v>
      </c>
      <c r="N5348">
        <f>IF(AND(Colin!$G5348=$B$2,Colin!$H5348=$C$3),Colin!$I5348,)</f>
        <v>0</v>
      </c>
      <c r="O5348">
        <f>IF(AND(Colin!$G5348=$B$2,Colin!$H5348&lt;=$C$3),Colin!$I5348,)</f>
        <v>0</v>
      </c>
      <c r="P5348">
        <f>IF(Colin!$G5348&lt;$B$2,Colin!$I5348,0)</f>
        <v>0</v>
      </c>
      <c r="Q5348">
        <f>IF(Colin!$G5348&lt;$B$1,Colin!$I5348,0)</f>
        <v>0</v>
      </c>
    </row>
    <row r="5349" spans="12:17" x14ac:dyDescent="0.25">
      <c r="L5349">
        <f>IF(AND(Colin!$G5349=$B$1,Colin!$H5349=$C$3),Colin!$I5349,)</f>
        <v>0</v>
      </c>
      <c r="M5349">
        <f>IF(AND(Colin!$G5349=$B$1,Colin!$H5349&lt;=$C$3),Colin!$I5349,)</f>
        <v>0</v>
      </c>
      <c r="N5349">
        <f>IF(AND(Colin!$G5349=$B$2,Colin!$H5349=$C$3),Colin!$I5349,)</f>
        <v>0</v>
      </c>
      <c r="O5349">
        <f>IF(AND(Colin!$G5349=$B$2,Colin!$H5349&lt;=$C$3),Colin!$I5349,)</f>
        <v>0</v>
      </c>
      <c r="P5349">
        <f>IF(Colin!$G5349&lt;$B$2,Colin!$I5349,0)</f>
        <v>0</v>
      </c>
      <c r="Q5349">
        <f>IF(Colin!$G5349&lt;$B$1,Colin!$I5349,0)</f>
        <v>0</v>
      </c>
    </row>
    <row r="5350" spans="12:17" x14ac:dyDescent="0.25">
      <c r="L5350">
        <f>IF(AND(Colin!$G5350=$B$1,Colin!$H5350=$C$3),Colin!$I5350,)</f>
        <v>0</v>
      </c>
      <c r="M5350">
        <f>IF(AND(Colin!$G5350=$B$1,Colin!$H5350&lt;=$C$3),Colin!$I5350,)</f>
        <v>0</v>
      </c>
      <c r="N5350">
        <f>IF(AND(Colin!$G5350=$B$2,Colin!$H5350=$C$3),Colin!$I5350,)</f>
        <v>0</v>
      </c>
      <c r="O5350">
        <f>IF(AND(Colin!$G5350=$B$2,Colin!$H5350&lt;=$C$3),Colin!$I5350,)</f>
        <v>0</v>
      </c>
      <c r="P5350">
        <f>IF(Colin!$G5350&lt;$B$2,Colin!$I5350,0)</f>
        <v>0</v>
      </c>
      <c r="Q5350">
        <f>IF(Colin!$G5350&lt;$B$1,Colin!$I5350,0)</f>
        <v>0</v>
      </c>
    </row>
    <row r="5351" spans="12:17" x14ac:dyDescent="0.25">
      <c r="L5351">
        <f>IF(AND(Colin!$G5351=$B$1,Colin!$H5351=$C$3),Colin!$I5351,)</f>
        <v>0</v>
      </c>
      <c r="M5351">
        <f>IF(AND(Colin!$G5351=$B$1,Colin!$H5351&lt;=$C$3),Colin!$I5351,)</f>
        <v>0</v>
      </c>
      <c r="N5351">
        <f>IF(AND(Colin!$G5351=$B$2,Colin!$H5351=$C$3),Colin!$I5351,)</f>
        <v>0</v>
      </c>
      <c r="O5351">
        <f>IF(AND(Colin!$G5351=$B$2,Colin!$H5351&lt;=$C$3),Colin!$I5351,)</f>
        <v>0</v>
      </c>
      <c r="P5351">
        <f>IF(Colin!$G5351&lt;$B$2,Colin!$I5351,0)</f>
        <v>0</v>
      </c>
      <c r="Q5351">
        <f>IF(Colin!$G5351&lt;$B$1,Colin!$I5351,0)</f>
        <v>0</v>
      </c>
    </row>
    <row r="5352" spans="12:17" x14ac:dyDescent="0.25">
      <c r="L5352">
        <f>IF(AND(Colin!$G5352=$B$1,Colin!$H5352=$C$3),Colin!$I5352,)</f>
        <v>0</v>
      </c>
      <c r="M5352">
        <f>IF(AND(Colin!$G5352=$B$1,Colin!$H5352&lt;=$C$3),Colin!$I5352,)</f>
        <v>0</v>
      </c>
      <c r="N5352">
        <f>IF(AND(Colin!$G5352=$B$2,Colin!$H5352=$C$3),Colin!$I5352,)</f>
        <v>0</v>
      </c>
      <c r="O5352">
        <f>IF(AND(Colin!$G5352=$B$2,Colin!$H5352&lt;=$C$3),Colin!$I5352,)</f>
        <v>0</v>
      </c>
      <c r="P5352">
        <f>IF(Colin!$G5352&lt;$B$2,Colin!$I5352,0)</f>
        <v>0</v>
      </c>
      <c r="Q5352">
        <f>IF(Colin!$G5352&lt;$B$1,Colin!$I5352,0)</f>
        <v>0</v>
      </c>
    </row>
    <row r="5353" spans="12:17" x14ac:dyDescent="0.25">
      <c r="L5353">
        <f>IF(AND(Colin!$G5353=$B$1,Colin!$H5353=$C$3),Colin!$I5353,)</f>
        <v>0</v>
      </c>
      <c r="M5353">
        <f>IF(AND(Colin!$G5353=$B$1,Colin!$H5353&lt;=$C$3),Colin!$I5353,)</f>
        <v>0</v>
      </c>
      <c r="N5353">
        <f>IF(AND(Colin!$G5353=$B$2,Colin!$H5353=$C$3),Colin!$I5353,)</f>
        <v>0</v>
      </c>
      <c r="O5353">
        <f>IF(AND(Colin!$G5353=$B$2,Colin!$H5353&lt;=$C$3),Colin!$I5353,)</f>
        <v>0</v>
      </c>
      <c r="P5353">
        <f>IF(Colin!$G5353&lt;$B$2,Colin!$I5353,0)</f>
        <v>0</v>
      </c>
      <c r="Q5353">
        <f>IF(Colin!$G5353&lt;$B$1,Colin!$I5353,0)</f>
        <v>0</v>
      </c>
    </row>
    <row r="5354" spans="12:17" x14ac:dyDescent="0.25">
      <c r="L5354">
        <f>IF(AND(Colin!$G5354=$B$1,Colin!$H5354=$C$3),Colin!$I5354,)</f>
        <v>0</v>
      </c>
      <c r="M5354">
        <f>IF(AND(Colin!$G5354=$B$1,Colin!$H5354&lt;=$C$3),Colin!$I5354,)</f>
        <v>0</v>
      </c>
      <c r="N5354">
        <f>IF(AND(Colin!$G5354=$B$2,Colin!$H5354=$C$3),Colin!$I5354,)</f>
        <v>0</v>
      </c>
      <c r="O5354">
        <f>IF(AND(Colin!$G5354=$B$2,Colin!$H5354&lt;=$C$3),Colin!$I5354,)</f>
        <v>0</v>
      </c>
      <c r="P5354">
        <f>IF(Colin!$G5354&lt;$B$2,Colin!$I5354,0)</f>
        <v>0</v>
      </c>
      <c r="Q5354">
        <f>IF(Colin!$G5354&lt;$B$1,Colin!$I5354,0)</f>
        <v>0</v>
      </c>
    </row>
    <row r="5355" spans="12:17" x14ac:dyDescent="0.25">
      <c r="L5355">
        <f>IF(AND(Colin!$G5355=$B$1,Colin!$H5355=$C$3),Colin!$I5355,)</f>
        <v>0</v>
      </c>
      <c r="M5355">
        <f>IF(AND(Colin!$G5355=$B$1,Colin!$H5355&lt;=$C$3),Colin!$I5355,)</f>
        <v>0</v>
      </c>
      <c r="N5355">
        <f>IF(AND(Colin!$G5355=$B$2,Colin!$H5355=$C$3),Colin!$I5355,)</f>
        <v>0</v>
      </c>
      <c r="O5355">
        <f>IF(AND(Colin!$G5355=$B$2,Colin!$H5355&lt;=$C$3),Colin!$I5355,)</f>
        <v>0</v>
      </c>
      <c r="P5355">
        <f>IF(Colin!$G5355&lt;$B$2,Colin!$I5355,0)</f>
        <v>0</v>
      </c>
      <c r="Q5355">
        <f>IF(Colin!$G5355&lt;$B$1,Colin!$I5355,0)</f>
        <v>0</v>
      </c>
    </row>
    <row r="5356" spans="12:17" x14ac:dyDescent="0.25">
      <c r="L5356">
        <f>IF(AND(Colin!$G5356=$B$1,Colin!$H5356=$C$3),Colin!$I5356,)</f>
        <v>0</v>
      </c>
      <c r="M5356">
        <f>IF(AND(Colin!$G5356=$B$1,Colin!$H5356&lt;=$C$3),Colin!$I5356,)</f>
        <v>0</v>
      </c>
      <c r="N5356">
        <f>IF(AND(Colin!$G5356=$B$2,Colin!$H5356=$C$3),Colin!$I5356,)</f>
        <v>0</v>
      </c>
      <c r="O5356">
        <f>IF(AND(Colin!$G5356=$B$2,Colin!$H5356&lt;=$C$3),Colin!$I5356,)</f>
        <v>0</v>
      </c>
      <c r="P5356">
        <f>IF(Colin!$G5356&lt;$B$2,Colin!$I5356,0)</f>
        <v>0</v>
      </c>
      <c r="Q5356">
        <f>IF(Colin!$G5356&lt;$B$1,Colin!$I5356,0)</f>
        <v>0</v>
      </c>
    </row>
    <row r="5357" spans="12:17" x14ac:dyDescent="0.25">
      <c r="L5357">
        <f>IF(AND(Colin!$G5357=$B$1,Colin!$H5357=$C$3),Colin!$I5357,)</f>
        <v>0</v>
      </c>
      <c r="M5357">
        <f>IF(AND(Colin!$G5357=$B$1,Colin!$H5357&lt;=$C$3),Colin!$I5357,)</f>
        <v>0</v>
      </c>
      <c r="N5357">
        <f>IF(AND(Colin!$G5357=$B$2,Colin!$H5357=$C$3),Colin!$I5357,)</f>
        <v>0</v>
      </c>
      <c r="O5357">
        <f>IF(AND(Colin!$G5357=$B$2,Colin!$H5357&lt;=$C$3),Colin!$I5357,)</f>
        <v>0</v>
      </c>
      <c r="P5357">
        <f>IF(Colin!$G5357&lt;$B$2,Colin!$I5357,0)</f>
        <v>0</v>
      </c>
      <c r="Q5357">
        <f>IF(Colin!$G5357&lt;$B$1,Colin!$I5357,0)</f>
        <v>0</v>
      </c>
    </row>
    <row r="5358" spans="12:17" x14ac:dyDescent="0.25">
      <c r="L5358">
        <f>IF(AND(Colin!$G5358=$B$1,Colin!$H5358=$C$3),Colin!$I5358,)</f>
        <v>0</v>
      </c>
      <c r="M5358">
        <f>IF(AND(Colin!$G5358=$B$1,Colin!$H5358&lt;=$C$3),Colin!$I5358,)</f>
        <v>0</v>
      </c>
      <c r="N5358">
        <f>IF(AND(Colin!$G5358=$B$2,Colin!$H5358=$C$3),Colin!$I5358,)</f>
        <v>0</v>
      </c>
      <c r="O5358">
        <f>IF(AND(Colin!$G5358=$B$2,Colin!$H5358&lt;=$C$3),Colin!$I5358,)</f>
        <v>0</v>
      </c>
      <c r="P5358">
        <f>IF(Colin!$G5358&lt;$B$2,Colin!$I5358,0)</f>
        <v>0</v>
      </c>
      <c r="Q5358">
        <f>IF(Colin!$G5358&lt;$B$1,Colin!$I5358,0)</f>
        <v>0</v>
      </c>
    </row>
    <row r="5359" spans="12:17" x14ac:dyDescent="0.25">
      <c r="L5359">
        <f>IF(AND(Colin!$G5359=$B$1,Colin!$H5359=$C$3),Colin!$I5359,)</f>
        <v>0</v>
      </c>
      <c r="M5359">
        <f>IF(AND(Colin!$G5359=$B$1,Colin!$H5359&lt;=$C$3),Colin!$I5359,)</f>
        <v>0</v>
      </c>
      <c r="N5359">
        <f>IF(AND(Colin!$G5359=$B$2,Colin!$H5359=$C$3),Colin!$I5359,)</f>
        <v>0</v>
      </c>
      <c r="O5359">
        <f>IF(AND(Colin!$G5359=$B$2,Colin!$H5359&lt;=$C$3),Colin!$I5359,)</f>
        <v>0</v>
      </c>
      <c r="P5359">
        <f>IF(Colin!$G5359&lt;$B$2,Colin!$I5359,0)</f>
        <v>0</v>
      </c>
      <c r="Q5359">
        <f>IF(Colin!$G5359&lt;$B$1,Colin!$I5359,0)</f>
        <v>0</v>
      </c>
    </row>
    <row r="5360" spans="12:17" x14ac:dyDescent="0.25">
      <c r="L5360">
        <f>IF(AND(Colin!$G5360=$B$1,Colin!$H5360=$C$3),Colin!$I5360,)</f>
        <v>0</v>
      </c>
      <c r="M5360">
        <f>IF(AND(Colin!$G5360=$B$1,Colin!$H5360&lt;=$C$3),Colin!$I5360,)</f>
        <v>0</v>
      </c>
      <c r="N5360">
        <f>IF(AND(Colin!$G5360=$B$2,Colin!$H5360=$C$3),Colin!$I5360,)</f>
        <v>0</v>
      </c>
      <c r="O5360">
        <f>IF(AND(Colin!$G5360=$B$2,Colin!$H5360&lt;=$C$3),Colin!$I5360,)</f>
        <v>0</v>
      </c>
      <c r="P5360">
        <f>IF(Colin!$G5360&lt;$B$2,Colin!$I5360,0)</f>
        <v>0</v>
      </c>
      <c r="Q5360">
        <f>IF(Colin!$G5360&lt;$B$1,Colin!$I5360,0)</f>
        <v>0</v>
      </c>
    </row>
    <row r="5361" spans="12:17" x14ac:dyDescent="0.25">
      <c r="L5361">
        <f>IF(AND(Colin!$G5361=$B$1,Colin!$H5361=$C$3),Colin!$I5361,)</f>
        <v>0</v>
      </c>
      <c r="M5361">
        <f>IF(AND(Colin!$G5361=$B$1,Colin!$H5361&lt;=$C$3),Colin!$I5361,)</f>
        <v>0</v>
      </c>
      <c r="N5361">
        <f>IF(AND(Colin!$G5361=$B$2,Colin!$H5361=$C$3),Colin!$I5361,)</f>
        <v>0</v>
      </c>
      <c r="O5361">
        <f>IF(AND(Colin!$G5361=$B$2,Colin!$H5361&lt;=$C$3),Colin!$I5361,)</f>
        <v>0</v>
      </c>
      <c r="P5361">
        <f>IF(Colin!$G5361&lt;$B$2,Colin!$I5361,0)</f>
        <v>0</v>
      </c>
      <c r="Q5361">
        <f>IF(Colin!$G5361&lt;$B$1,Colin!$I5361,0)</f>
        <v>0</v>
      </c>
    </row>
    <row r="5362" spans="12:17" x14ac:dyDescent="0.25">
      <c r="L5362">
        <f>IF(AND(Colin!$G5362=$B$1,Colin!$H5362=$C$3),Colin!$I5362,)</f>
        <v>0</v>
      </c>
      <c r="M5362">
        <f>IF(AND(Colin!$G5362=$B$1,Colin!$H5362&lt;=$C$3),Colin!$I5362,)</f>
        <v>0</v>
      </c>
      <c r="N5362">
        <f>IF(AND(Colin!$G5362=$B$2,Colin!$H5362=$C$3),Colin!$I5362,)</f>
        <v>0</v>
      </c>
      <c r="O5362">
        <f>IF(AND(Colin!$G5362=$B$2,Colin!$H5362&lt;=$C$3),Colin!$I5362,)</f>
        <v>0</v>
      </c>
      <c r="P5362">
        <f>IF(Colin!$G5362&lt;$B$2,Colin!$I5362,0)</f>
        <v>0</v>
      </c>
      <c r="Q5362">
        <f>IF(Colin!$G5362&lt;$B$1,Colin!$I5362,0)</f>
        <v>0</v>
      </c>
    </row>
    <row r="5363" spans="12:17" x14ac:dyDescent="0.25">
      <c r="L5363">
        <f>IF(AND(Colin!$G5363=$B$1,Colin!$H5363=$C$3),Colin!$I5363,)</f>
        <v>0</v>
      </c>
      <c r="M5363">
        <f>IF(AND(Colin!$G5363=$B$1,Colin!$H5363&lt;=$C$3),Colin!$I5363,)</f>
        <v>0</v>
      </c>
      <c r="N5363">
        <f>IF(AND(Colin!$G5363=$B$2,Colin!$H5363=$C$3),Colin!$I5363,)</f>
        <v>0</v>
      </c>
      <c r="O5363">
        <f>IF(AND(Colin!$G5363=$B$2,Colin!$H5363&lt;=$C$3),Colin!$I5363,)</f>
        <v>0</v>
      </c>
      <c r="P5363">
        <f>IF(Colin!$G5363&lt;$B$2,Colin!$I5363,0)</f>
        <v>0</v>
      </c>
      <c r="Q5363">
        <f>IF(Colin!$G5363&lt;$B$1,Colin!$I5363,0)</f>
        <v>0</v>
      </c>
    </row>
    <row r="5364" spans="12:17" x14ac:dyDescent="0.25">
      <c r="L5364">
        <f>IF(AND(Colin!$G5364=$B$1,Colin!$H5364=$C$3),Colin!$I5364,)</f>
        <v>0</v>
      </c>
      <c r="M5364">
        <f>IF(AND(Colin!$G5364=$B$1,Colin!$H5364&lt;=$C$3),Colin!$I5364,)</f>
        <v>0</v>
      </c>
      <c r="N5364">
        <f>IF(AND(Colin!$G5364=$B$2,Colin!$H5364=$C$3),Colin!$I5364,)</f>
        <v>0</v>
      </c>
      <c r="O5364">
        <f>IF(AND(Colin!$G5364=$B$2,Colin!$H5364&lt;=$C$3),Colin!$I5364,)</f>
        <v>0</v>
      </c>
      <c r="P5364">
        <f>IF(Colin!$G5364&lt;$B$2,Colin!$I5364,0)</f>
        <v>0</v>
      </c>
      <c r="Q5364">
        <f>IF(Colin!$G5364&lt;$B$1,Colin!$I5364,0)</f>
        <v>0</v>
      </c>
    </row>
    <row r="5365" spans="12:17" x14ac:dyDescent="0.25">
      <c r="L5365">
        <f>IF(AND(Colin!$G5365=$B$1,Colin!$H5365=$C$3),Colin!$I5365,)</f>
        <v>0</v>
      </c>
      <c r="M5365">
        <f>IF(AND(Colin!$G5365=$B$1,Colin!$H5365&lt;=$C$3),Colin!$I5365,)</f>
        <v>0</v>
      </c>
      <c r="N5365">
        <f>IF(AND(Colin!$G5365=$B$2,Colin!$H5365=$C$3),Colin!$I5365,)</f>
        <v>0</v>
      </c>
      <c r="O5365">
        <f>IF(AND(Colin!$G5365=$B$2,Colin!$H5365&lt;=$C$3),Colin!$I5365,)</f>
        <v>0</v>
      </c>
      <c r="P5365">
        <f>IF(Colin!$G5365&lt;$B$2,Colin!$I5365,0)</f>
        <v>0</v>
      </c>
      <c r="Q5365">
        <f>IF(Colin!$G5365&lt;$B$1,Colin!$I5365,0)</f>
        <v>0</v>
      </c>
    </row>
    <row r="5366" spans="12:17" x14ac:dyDescent="0.25">
      <c r="L5366">
        <f>IF(AND(Colin!$G5366=$B$1,Colin!$H5366=$C$3),Colin!$I5366,)</f>
        <v>0</v>
      </c>
      <c r="M5366">
        <f>IF(AND(Colin!$G5366=$B$1,Colin!$H5366&lt;=$C$3),Colin!$I5366,)</f>
        <v>0</v>
      </c>
      <c r="N5366">
        <f>IF(AND(Colin!$G5366=$B$2,Colin!$H5366=$C$3),Colin!$I5366,)</f>
        <v>0</v>
      </c>
      <c r="O5366">
        <f>IF(AND(Colin!$G5366=$B$2,Colin!$H5366&lt;=$C$3),Colin!$I5366,)</f>
        <v>0</v>
      </c>
      <c r="P5366">
        <f>IF(Colin!$G5366&lt;$B$2,Colin!$I5366,0)</f>
        <v>0</v>
      </c>
      <c r="Q5366">
        <f>IF(Colin!$G5366&lt;$B$1,Colin!$I5366,0)</f>
        <v>0</v>
      </c>
    </row>
    <row r="5367" spans="12:17" x14ac:dyDescent="0.25">
      <c r="L5367">
        <f>IF(AND(Colin!$G5367=$B$1,Colin!$H5367=$C$3),Colin!$I5367,)</f>
        <v>0</v>
      </c>
      <c r="M5367">
        <f>IF(AND(Colin!$G5367=$B$1,Colin!$H5367&lt;=$C$3),Colin!$I5367,)</f>
        <v>0</v>
      </c>
      <c r="N5367">
        <f>IF(AND(Colin!$G5367=$B$2,Colin!$H5367=$C$3),Colin!$I5367,)</f>
        <v>0</v>
      </c>
      <c r="O5367">
        <f>IF(AND(Colin!$G5367=$B$2,Colin!$H5367&lt;=$C$3),Colin!$I5367,)</f>
        <v>0</v>
      </c>
      <c r="P5367">
        <f>IF(Colin!$G5367&lt;$B$2,Colin!$I5367,0)</f>
        <v>0</v>
      </c>
      <c r="Q5367">
        <f>IF(Colin!$G5367&lt;$B$1,Colin!$I5367,0)</f>
        <v>0</v>
      </c>
    </row>
    <row r="5368" spans="12:17" x14ac:dyDescent="0.25">
      <c r="L5368">
        <f>IF(AND(Colin!$G5368=$B$1,Colin!$H5368=$C$3),Colin!$I5368,)</f>
        <v>0</v>
      </c>
      <c r="M5368">
        <f>IF(AND(Colin!$G5368=$B$1,Colin!$H5368&lt;=$C$3),Colin!$I5368,)</f>
        <v>0</v>
      </c>
      <c r="N5368">
        <f>IF(AND(Colin!$G5368=$B$2,Colin!$H5368=$C$3),Colin!$I5368,)</f>
        <v>0</v>
      </c>
      <c r="O5368">
        <f>IF(AND(Colin!$G5368=$B$2,Colin!$H5368&lt;=$C$3),Colin!$I5368,)</f>
        <v>0</v>
      </c>
      <c r="P5368">
        <f>IF(Colin!$G5368&lt;$B$2,Colin!$I5368,0)</f>
        <v>0</v>
      </c>
      <c r="Q5368">
        <f>IF(Colin!$G5368&lt;$B$1,Colin!$I5368,0)</f>
        <v>0</v>
      </c>
    </row>
    <row r="5369" spans="12:17" x14ac:dyDescent="0.25">
      <c r="L5369">
        <f>IF(AND(Colin!$G5369=$B$1,Colin!$H5369=$C$3),Colin!$I5369,)</f>
        <v>0</v>
      </c>
      <c r="M5369">
        <f>IF(AND(Colin!$G5369=$B$1,Colin!$H5369&lt;=$C$3),Colin!$I5369,)</f>
        <v>0</v>
      </c>
      <c r="N5369">
        <f>IF(AND(Colin!$G5369=$B$2,Colin!$H5369=$C$3),Colin!$I5369,)</f>
        <v>0</v>
      </c>
      <c r="O5369">
        <f>IF(AND(Colin!$G5369=$B$2,Colin!$H5369&lt;=$C$3),Colin!$I5369,)</f>
        <v>0</v>
      </c>
      <c r="P5369">
        <f>IF(Colin!$G5369&lt;$B$2,Colin!$I5369,0)</f>
        <v>0</v>
      </c>
      <c r="Q5369">
        <f>IF(Colin!$G5369&lt;$B$1,Colin!$I5369,0)</f>
        <v>0</v>
      </c>
    </row>
    <row r="5370" spans="12:17" x14ac:dyDescent="0.25">
      <c r="L5370">
        <f>IF(AND(Colin!$G5370=$B$1,Colin!$H5370=$C$3),Colin!$I5370,)</f>
        <v>0</v>
      </c>
      <c r="M5370">
        <f>IF(AND(Colin!$G5370=$B$1,Colin!$H5370&lt;=$C$3),Colin!$I5370,)</f>
        <v>0</v>
      </c>
      <c r="N5370">
        <f>IF(AND(Colin!$G5370=$B$2,Colin!$H5370=$C$3),Colin!$I5370,)</f>
        <v>0</v>
      </c>
      <c r="O5370">
        <f>IF(AND(Colin!$G5370=$B$2,Colin!$H5370&lt;=$C$3),Colin!$I5370,)</f>
        <v>0</v>
      </c>
      <c r="P5370">
        <f>IF(Colin!$G5370&lt;$B$2,Colin!$I5370,0)</f>
        <v>0</v>
      </c>
      <c r="Q5370">
        <f>IF(Colin!$G5370&lt;$B$1,Colin!$I5370,0)</f>
        <v>0</v>
      </c>
    </row>
    <row r="5371" spans="12:17" x14ac:dyDescent="0.25">
      <c r="L5371">
        <f>IF(AND(Colin!$G5371=$B$1,Colin!$H5371=$C$3),Colin!$I5371,)</f>
        <v>0</v>
      </c>
      <c r="M5371">
        <f>IF(AND(Colin!$G5371=$B$1,Colin!$H5371&lt;=$C$3),Colin!$I5371,)</f>
        <v>0</v>
      </c>
      <c r="N5371">
        <f>IF(AND(Colin!$G5371=$B$2,Colin!$H5371=$C$3),Colin!$I5371,)</f>
        <v>0</v>
      </c>
      <c r="O5371">
        <f>IF(AND(Colin!$G5371=$B$2,Colin!$H5371&lt;=$C$3),Colin!$I5371,)</f>
        <v>0</v>
      </c>
      <c r="P5371">
        <f>IF(Colin!$G5371&lt;$B$2,Colin!$I5371,0)</f>
        <v>0</v>
      </c>
      <c r="Q5371">
        <f>IF(Colin!$G5371&lt;$B$1,Colin!$I5371,0)</f>
        <v>0</v>
      </c>
    </row>
    <row r="5372" spans="12:17" x14ac:dyDescent="0.25">
      <c r="L5372">
        <f>IF(AND(Colin!$G5372=$B$1,Colin!$H5372=$C$3),Colin!$I5372,)</f>
        <v>0</v>
      </c>
      <c r="M5372">
        <f>IF(AND(Colin!$G5372=$B$1,Colin!$H5372&lt;=$C$3),Colin!$I5372,)</f>
        <v>0</v>
      </c>
      <c r="N5372">
        <f>IF(AND(Colin!$G5372=$B$2,Colin!$H5372=$C$3),Colin!$I5372,)</f>
        <v>0</v>
      </c>
      <c r="O5372">
        <f>IF(AND(Colin!$G5372=$B$2,Colin!$H5372&lt;=$C$3),Colin!$I5372,)</f>
        <v>0</v>
      </c>
      <c r="P5372">
        <f>IF(Colin!$G5372&lt;$B$2,Colin!$I5372,0)</f>
        <v>0</v>
      </c>
      <c r="Q5372">
        <f>IF(Colin!$G5372&lt;$B$1,Colin!$I5372,0)</f>
        <v>0</v>
      </c>
    </row>
    <row r="5373" spans="12:17" x14ac:dyDescent="0.25">
      <c r="L5373">
        <f>IF(AND(Colin!$G5373=$B$1,Colin!$H5373=$C$3),Colin!$I5373,)</f>
        <v>0</v>
      </c>
      <c r="M5373">
        <f>IF(AND(Colin!$G5373=$B$1,Colin!$H5373&lt;=$C$3),Colin!$I5373,)</f>
        <v>0</v>
      </c>
      <c r="N5373">
        <f>IF(AND(Colin!$G5373=$B$2,Colin!$H5373=$C$3),Colin!$I5373,)</f>
        <v>0</v>
      </c>
      <c r="O5373">
        <f>IF(AND(Colin!$G5373=$B$2,Colin!$H5373&lt;=$C$3),Colin!$I5373,)</f>
        <v>0</v>
      </c>
      <c r="P5373">
        <f>IF(Colin!$G5373&lt;$B$2,Colin!$I5373,0)</f>
        <v>0</v>
      </c>
      <c r="Q5373">
        <f>IF(Colin!$G5373&lt;$B$1,Colin!$I5373,0)</f>
        <v>0</v>
      </c>
    </row>
    <row r="5374" spans="12:17" x14ac:dyDescent="0.25">
      <c r="L5374">
        <f>IF(AND(Colin!$G5374=$B$1,Colin!$H5374=$C$3),Colin!$I5374,)</f>
        <v>0</v>
      </c>
      <c r="M5374">
        <f>IF(AND(Colin!$G5374=$B$1,Colin!$H5374&lt;=$C$3),Colin!$I5374,)</f>
        <v>0</v>
      </c>
      <c r="N5374">
        <f>IF(AND(Colin!$G5374=$B$2,Colin!$H5374=$C$3),Colin!$I5374,)</f>
        <v>0</v>
      </c>
      <c r="O5374">
        <f>IF(AND(Colin!$G5374=$B$2,Colin!$H5374&lt;=$C$3),Colin!$I5374,)</f>
        <v>0</v>
      </c>
      <c r="P5374">
        <f>IF(Colin!$G5374&lt;$B$2,Colin!$I5374,0)</f>
        <v>0</v>
      </c>
      <c r="Q5374">
        <f>IF(Colin!$G5374&lt;$B$1,Colin!$I5374,0)</f>
        <v>0</v>
      </c>
    </row>
    <row r="5375" spans="12:17" x14ac:dyDescent="0.25">
      <c r="L5375">
        <f>IF(AND(Colin!$G5375=$B$1,Colin!$H5375=$C$3),Colin!$I5375,)</f>
        <v>0</v>
      </c>
      <c r="M5375">
        <f>IF(AND(Colin!$G5375=$B$1,Colin!$H5375&lt;=$C$3),Colin!$I5375,)</f>
        <v>0</v>
      </c>
      <c r="N5375">
        <f>IF(AND(Colin!$G5375=$B$2,Colin!$H5375=$C$3),Colin!$I5375,)</f>
        <v>0</v>
      </c>
      <c r="O5375">
        <f>IF(AND(Colin!$G5375=$B$2,Colin!$H5375&lt;=$C$3),Colin!$I5375,)</f>
        <v>0</v>
      </c>
      <c r="P5375">
        <f>IF(Colin!$G5375&lt;$B$2,Colin!$I5375,0)</f>
        <v>0</v>
      </c>
      <c r="Q5375">
        <f>IF(Colin!$G5375&lt;$B$1,Colin!$I5375,0)</f>
        <v>0</v>
      </c>
    </row>
    <row r="5376" spans="12:17" x14ac:dyDescent="0.25">
      <c r="L5376">
        <f>IF(AND(Colin!$G5376=$B$1,Colin!$H5376=$C$3),Colin!$I5376,)</f>
        <v>0</v>
      </c>
      <c r="M5376">
        <f>IF(AND(Colin!$G5376=$B$1,Colin!$H5376&lt;=$C$3),Colin!$I5376,)</f>
        <v>0</v>
      </c>
      <c r="N5376">
        <f>IF(AND(Colin!$G5376=$B$2,Colin!$H5376=$C$3),Colin!$I5376,)</f>
        <v>0</v>
      </c>
      <c r="O5376">
        <f>IF(AND(Colin!$G5376=$B$2,Colin!$H5376&lt;=$C$3),Colin!$I5376,)</f>
        <v>0</v>
      </c>
      <c r="P5376">
        <f>IF(Colin!$G5376&lt;$B$2,Colin!$I5376,0)</f>
        <v>0</v>
      </c>
      <c r="Q5376">
        <f>IF(Colin!$G5376&lt;$B$1,Colin!$I5376,0)</f>
        <v>0</v>
      </c>
    </row>
    <row r="5377" spans="12:17" x14ac:dyDescent="0.25">
      <c r="L5377">
        <f>IF(AND(Colin!$G5377=$B$1,Colin!$H5377=$C$3),Colin!$I5377,)</f>
        <v>0</v>
      </c>
      <c r="M5377">
        <f>IF(AND(Colin!$G5377=$B$1,Colin!$H5377&lt;=$C$3),Colin!$I5377,)</f>
        <v>0</v>
      </c>
      <c r="N5377">
        <f>IF(AND(Colin!$G5377=$B$2,Colin!$H5377=$C$3),Colin!$I5377,)</f>
        <v>0</v>
      </c>
      <c r="O5377">
        <f>IF(AND(Colin!$G5377=$B$2,Colin!$H5377&lt;=$C$3),Colin!$I5377,)</f>
        <v>0</v>
      </c>
      <c r="P5377">
        <f>IF(Colin!$G5377&lt;$B$2,Colin!$I5377,0)</f>
        <v>0</v>
      </c>
      <c r="Q5377">
        <f>IF(Colin!$G5377&lt;$B$1,Colin!$I5377,0)</f>
        <v>0</v>
      </c>
    </row>
    <row r="5378" spans="12:17" x14ac:dyDescent="0.25">
      <c r="L5378">
        <f>IF(AND(Colin!$G5378=$B$1,Colin!$H5378=$C$3),Colin!$I5378,)</f>
        <v>0</v>
      </c>
      <c r="M5378">
        <f>IF(AND(Colin!$G5378=$B$1,Colin!$H5378&lt;=$C$3),Colin!$I5378,)</f>
        <v>0</v>
      </c>
      <c r="N5378">
        <f>IF(AND(Colin!$G5378=$B$2,Colin!$H5378=$C$3),Colin!$I5378,)</f>
        <v>0</v>
      </c>
      <c r="O5378">
        <f>IF(AND(Colin!$G5378=$B$2,Colin!$H5378&lt;=$C$3),Colin!$I5378,)</f>
        <v>0</v>
      </c>
      <c r="P5378">
        <f>IF(Colin!$G5378&lt;$B$2,Colin!$I5378,0)</f>
        <v>0</v>
      </c>
      <c r="Q5378">
        <f>IF(Colin!$G5378&lt;$B$1,Colin!$I5378,0)</f>
        <v>0</v>
      </c>
    </row>
    <row r="5379" spans="12:17" x14ac:dyDescent="0.25">
      <c r="L5379">
        <f>IF(AND(Colin!$G5379=$B$1,Colin!$H5379=$C$3),Colin!$I5379,)</f>
        <v>0</v>
      </c>
      <c r="M5379">
        <f>IF(AND(Colin!$G5379=$B$1,Colin!$H5379&lt;=$C$3),Colin!$I5379,)</f>
        <v>0</v>
      </c>
      <c r="N5379">
        <f>IF(AND(Colin!$G5379=$B$2,Colin!$H5379=$C$3),Colin!$I5379,)</f>
        <v>0</v>
      </c>
      <c r="O5379">
        <f>IF(AND(Colin!$G5379=$B$2,Colin!$H5379&lt;=$C$3),Colin!$I5379,)</f>
        <v>0</v>
      </c>
      <c r="P5379">
        <f>IF(Colin!$G5379&lt;$B$2,Colin!$I5379,0)</f>
        <v>0</v>
      </c>
      <c r="Q5379">
        <f>IF(Colin!$G5379&lt;$B$1,Colin!$I5379,0)</f>
        <v>0</v>
      </c>
    </row>
    <row r="5380" spans="12:17" x14ac:dyDescent="0.25">
      <c r="L5380">
        <f>IF(AND(Colin!$G5380=$B$1,Colin!$H5380=$C$3),Colin!$I5380,)</f>
        <v>0</v>
      </c>
      <c r="M5380">
        <f>IF(AND(Colin!$G5380=$B$1,Colin!$H5380&lt;=$C$3),Colin!$I5380,)</f>
        <v>0</v>
      </c>
      <c r="N5380">
        <f>IF(AND(Colin!$G5380=$B$2,Colin!$H5380=$C$3),Colin!$I5380,)</f>
        <v>0</v>
      </c>
      <c r="O5380">
        <f>IF(AND(Colin!$G5380=$B$2,Colin!$H5380&lt;=$C$3),Colin!$I5380,)</f>
        <v>0</v>
      </c>
      <c r="P5380">
        <f>IF(Colin!$G5380&lt;$B$2,Colin!$I5380,0)</f>
        <v>0</v>
      </c>
      <c r="Q5380">
        <f>IF(Colin!$G5380&lt;$B$1,Colin!$I5380,0)</f>
        <v>0</v>
      </c>
    </row>
    <row r="5381" spans="12:17" x14ac:dyDescent="0.25">
      <c r="L5381">
        <f>IF(AND(Colin!$G5381=$B$1,Colin!$H5381=$C$3),Colin!$I5381,)</f>
        <v>0</v>
      </c>
      <c r="M5381">
        <f>IF(AND(Colin!$G5381=$B$1,Colin!$H5381&lt;=$C$3),Colin!$I5381,)</f>
        <v>0</v>
      </c>
      <c r="N5381">
        <f>IF(AND(Colin!$G5381=$B$2,Colin!$H5381=$C$3),Colin!$I5381,)</f>
        <v>0</v>
      </c>
      <c r="O5381">
        <f>IF(AND(Colin!$G5381=$B$2,Colin!$H5381&lt;=$C$3),Colin!$I5381,)</f>
        <v>0</v>
      </c>
      <c r="P5381">
        <f>IF(Colin!$G5381&lt;$B$2,Colin!$I5381,0)</f>
        <v>0</v>
      </c>
      <c r="Q5381">
        <f>IF(Colin!$G5381&lt;$B$1,Colin!$I5381,0)</f>
        <v>0</v>
      </c>
    </row>
    <row r="5382" spans="12:17" x14ac:dyDescent="0.25">
      <c r="L5382">
        <f>IF(AND(Colin!$G5382=$B$1,Colin!$H5382=$C$3),Colin!$I5382,)</f>
        <v>0</v>
      </c>
      <c r="M5382">
        <f>IF(AND(Colin!$G5382=$B$1,Colin!$H5382&lt;=$C$3),Colin!$I5382,)</f>
        <v>0</v>
      </c>
      <c r="N5382">
        <f>IF(AND(Colin!$G5382=$B$2,Colin!$H5382=$C$3),Colin!$I5382,)</f>
        <v>0</v>
      </c>
      <c r="O5382">
        <f>IF(AND(Colin!$G5382=$B$2,Colin!$H5382&lt;=$C$3),Colin!$I5382,)</f>
        <v>0</v>
      </c>
      <c r="P5382">
        <f>IF(Colin!$G5382&lt;$B$2,Colin!$I5382,0)</f>
        <v>0</v>
      </c>
      <c r="Q5382">
        <f>IF(Colin!$G5382&lt;$B$1,Colin!$I5382,0)</f>
        <v>0</v>
      </c>
    </row>
    <row r="5383" spans="12:17" x14ac:dyDescent="0.25">
      <c r="L5383">
        <f>IF(AND(Colin!$G5383=$B$1,Colin!$H5383=$C$3),Colin!$I5383,)</f>
        <v>0</v>
      </c>
      <c r="M5383">
        <f>IF(AND(Colin!$G5383=$B$1,Colin!$H5383&lt;=$C$3),Colin!$I5383,)</f>
        <v>0</v>
      </c>
      <c r="N5383">
        <f>IF(AND(Colin!$G5383=$B$2,Colin!$H5383=$C$3),Colin!$I5383,)</f>
        <v>0</v>
      </c>
      <c r="O5383">
        <f>IF(AND(Colin!$G5383=$B$2,Colin!$H5383&lt;=$C$3),Colin!$I5383,)</f>
        <v>0</v>
      </c>
      <c r="P5383">
        <f>IF(Colin!$G5383&lt;$B$2,Colin!$I5383,0)</f>
        <v>0</v>
      </c>
      <c r="Q5383">
        <f>IF(Colin!$G5383&lt;$B$1,Colin!$I5383,0)</f>
        <v>0</v>
      </c>
    </row>
    <row r="5384" spans="12:17" x14ac:dyDescent="0.25">
      <c r="L5384">
        <f>IF(AND(Colin!$G5384=$B$1,Colin!$H5384=$C$3),Colin!$I5384,)</f>
        <v>0</v>
      </c>
      <c r="M5384">
        <f>IF(AND(Colin!$G5384=$B$1,Colin!$H5384&lt;=$C$3),Colin!$I5384,)</f>
        <v>0</v>
      </c>
      <c r="N5384">
        <f>IF(AND(Colin!$G5384=$B$2,Colin!$H5384=$C$3),Colin!$I5384,)</f>
        <v>0</v>
      </c>
      <c r="O5384">
        <f>IF(AND(Colin!$G5384=$B$2,Colin!$H5384&lt;=$C$3),Colin!$I5384,)</f>
        <v>0</v>
      </c>
      <c r="P5384">
        <f>IF(Colin!$G5384&lt;$B$2,Colin!$I5384,0)</f>
        <v>0</v>
      </c>
      <c r="Q5384">
        <f>IF(Colin!$G5384&lt;$B$1,Colin!$I5384,0)</f>
        <v>0</v>
      </c>
    </row>
    <row r="5385" spans="12:17" x14ac:dyDescent="0.25">
      <c r="L5385">
        <f>IF(AND(Colin!$G5385=$B$1,Colin!$H5385=$C$3),Colin!$I5385,)</f>
        <v>0</v>
      </c>
      <c r="M5385">
        <f>IF(AND(Colin!$G5385=$B$1,Colin!$H5385&lt;=$C$3),Colin!$I5385,)</f>
        <v>0</v>
      </c>
      <c r="N5385">
        <f>IF(AND(Colin!$G5385=$B$2,Colin!$H5385=$C$3),Colin!$I5385,)</f>
        <v>0</v>
      </c>
      <c r="O5385">
        <f>IF(AND(Colin!$G5385=$B$2,Colin!$H5385&lt;=$C$3),Colin!$I5385,)</f>
        <v>0</v>
      </c>
      <c r="P5385">
        <f>IF(Colin!$G5385&lt;$B$2,Colin!$I5385,0)</f>
        <v>0</v>
      </c>
      <c r="Q5385">
        <f>IF(Colin!$G5385&lt;$B$1,Colin!$I5385,0)</f>
        <v>0</v>
      </c>
    </row>
    <row r="5386" spans="12:17" x14ac:dyDescent="0.25">
      <c r="L5386">
        <f>IF(AND(Colin!$G5386=$B$1,Colin!$H5386=$C$3),Colin!$I5386,)</f>
        <v>0</v>
      </c>
      <c r="M5386">
        <f>IF(AND(Colin!$G5386=$B$1,Colin!$H5386&lt;=$C$3),Colin!$I5386,)</f>
        <v>0</v>
      </c>
      <c r="N5386">
        <f>IF(AND(Colin!$G5386=$B$2,Colin!$H5386=$C$3),Colin!$I5386,)</f>
        <v>0</v>
      </c>
      <c r="O5386">
        <f>IF(AND(Colin!$G5386=$B$2,Colin!$H5386&lt;=$C$3),Colin!$I5386,)</f>
        <v>0</v>
      </c>
      <c r="P5386">
        <f>IF(Colin!$G5386&lt;$B$2,Colin!$I5386,0)</f>
        <v>0</v>
      </c>
      <c r="Q5386">
        <f>IF(Colin!$G5386&lt;$B$1,Colin!$I5386,0)</f>
        <v>0</v>
      </c>
    </row>
    <row r="5387" spans="12:17" x14ac:dyDescent="0.25">
      <c r="L5387">
        <f>IF(AND(Colin!$G5387=$B$1,Colin!$H5387=$C$3),Colin!$I5387,)</f>
        <v>0</v>
      </c>
      <c r="M5387">
        <f>IF(AND(Colin!$G5387=$B$1,Colin!$H5387&lt;=$C$3),Colin!$I5387,)</f>
        <v>0</v>
      </c>
      <c r="N5387">
        <f>IF(AND(Colin!$G5387=$B$2,Colin!$H5387=$C$3),Colin!$I5387,)</f>
        <v>0</v>
      </c>
      <c r="O5387">
        <f>IF(AND(Colin!$G5387=$B$2,Colin!$H5387&lt;=$C$3),Colin!$I5387,)</f>
        <v>0</v>
      </c>
      <c r="P5387">
        <f>IF(Colin!$G5387&lt;$B$2,Colin!$I5387,0)</f>
        <v>0</v>
      </c>
      <c r="Q5387">
        <f>IF(Colin!$G5387&lt;$B$1,Colin!$I5387,0)</f>
        <v>0</v>
      </c>
    </row>
    <row r="5388" spans="12:17" x14ac:dyDescent="0.25">
      <c r="L5388">
        <f>IF(AND(Colin!$G5388=$B$1,Colin!$H5388=$C$3),Colin!$I5388,)</f>
        <v>0</v>
      </c>
      <c r="M5388">
        <f>IF(AND(Colin!$G5388=$B$1,Colin!$H5388&lt;=$C$3),Colin!$I5388,)</f>
        <v>0</v>
      </c>
      <c r="N5388">
        <f>IF(AND(Colin!$G5388=$B$2,Colin!$H5388=$C$3),Colin!$I5388,)</f>
        <v>0</v>
      </c>
      <c r="O5388">
        <f>IF(AND(Colin!$G5388=$B$2,Colin!$H5388&lt;=$C$3),Colin!$I5388,)</f>
        <v>0</v>
      </c>
      <c r="P5388">
        <f>IF(Colin!$G5388&lt;$B$2,Colin!$I5388,0)</f>
        <v>0</v>
      </c>
      <c r="Q5388">
        <f>IF(Colin!$G5388&lt;$B$1,Colin!$I5388,0)</f>
        <v>0</v>
      </c>
    </row>
    <row r="5389" spans="12:17" x14ac:dyDescent="0.25">
      <c r="L5389">
        <f>IF(AND(Colin!$G5389=$B$1,Colin!$H5389=$C$3),Colin!$I5389,)</f>
        <v>0</v>
      </c>
      <c r="M5389">
        <f>IF(AND(Colin!$G5389=$B$1,Colin!$H5389&lt;=$C$3),Colin!$I5389,)</f>
        <v>0</v>
      </c>
      <c r="N5389">
        <f>IF(AND(Colin!$G5389=$B$2,Colin!$H5389=$C$3),Colin!$I5389,)</f>
        <v>0</v>
      </c>
      <c r="O5389">
        <f>IF(AND(Colin!$G5389=$B$2,Colin!$H5389&lt;=$C$3),Colin!$I5389,)</f>
        <v>0</v>
      </c>
      <c r="P5389">
        <f>IF(Colin!$G5389&lt;$B$2,Colin!$I5389,0)</f>
        <v>0</v>
      </c>
      <c r="Q5389">
        <f>IF(Colin!$G5389&lt;$B$1,Colin!$I5389,0)</f>
        <v>0</v>
      </c>
    </row>
    <row r="5390" spans="12:17" x14ac:dyDescent="0.25">
      <c r="L5390">
        <f>IF(AND(Colin!$G5390=$B$1,Colin!$H5390=$C$3),Colin!$I5390,)</f>
        <v>0</v>
      </c>
      <c r="M5390">
        <f>IF(AND(Colin!$G5390=$B$1,Colin!$H5390&lt;=$C$3),Colin!$I5390,)</f>
        <v>0</v>
      </c>
      <c r="N5390">
        <f>IF(AND(Colin!$G5390=$B$2,Colin!$H5390=$C$3),Colin!$I5390,)</f>
        <v>0</v>
      </c>
      <c r="O5390">
        <f>IF(AND(Colin!$G5390=$B$2,Colin!$H5390&lt;=$C$3),Colin!$I5390,)</f>
        <v>0</v>
      </c>
      <c r="P5390">
        <f>IF(Colin!$G5390&lt;$B$2,Colin!$I5390,0)</f>
        <v>0</v>
      </c>
      <c r="Q5390">
        <f>IF(Colin!$G5390&lt;$B$1,Colin!$I5390,0)</f>
        <v>0</v>
      </c>
    </row>
    <row r="5391" spans="12:17" x14ac:dyDescent="0.25">
      <c r="L5391">
        <f>IF(AND(Colin!$G5391=$B$1,Colin!$H5391=$C$3),Colin!$I5391,)</f>
        <v>0</v>
      </c>
      <c r="M5391">
        <f>IF(AND(Colin!$G5391=$B$1,Colin!$H5391&lt;=$C$3),Colin!$I5391,)</f>
        <v>0</v>
      </c>
      <c r="N5391">
        <f>IF(AND(Colin!$G5391=$B$2,Colin!$H5391=$C$3),Colin!$I5391,)</f>
        <v>0</v>
      </c>
      <c r="O5391">
        <f>IF(AND(Colin!$G5391=$B$2,Colin!$H5391&lt;=$C$3),Colin!$I5391,)</f>
        <v>0</v>
      </c>
      <c r="P5391">
        <f>IF(Colin!$G5391&lt;$B$2,Colin!$I5391,0)</f>
        <v>0</v>
      </c>
      <c r="Q5391">
        <f>IF(Colin!$G5391&lt;$B$1,Colin!$I5391,0)</f>
        <v>0</v>
      </c>
    </row>
    <row r="5392" spans="12:17" x14ac:dyDescent="0.25">
      <c r="L5392">
        <f>IF(AND(Colin!$G5392=$B$1,Colin!$H5392=$C$3),Colin!$I5392,)</f>
        <v>0</v>
      </c>
      <c r="M5392">
        <f>IF(AND(Colin!$G5392=$B$1,Colin!$H5392&lt;=$C$3),Colin!$I5392,)</f>
        <v>0</v>
      </c>
      <c r="N5392">
        <f>IF(AND(Colin!$G5392=$B$2,Colin!$H5392=$C$3),Colin!$I5392,)</f>
        <v>0</v>
      </c>
      <c r="O5392">
        <f>IF(AND(Colin!$G5392=$B$2,Colin!$H5392&lt;=$C$3),Colin!$I5392,)</f>
        <v>0</v>
      </c>
      <c r="P5392">
        <f>IF(Colin!$G5392&lt;$B$2,Colin!$I5392,0)</f>
        <v>0</v>
      </c>
      <c r="Q5392">
        <f>IF(Colin!$G5392&lt;$B$1,Colin!$I5392,0)</f>
        <v>0</v>
      </c>
    </row>
    <row r="5393" spans="12:17" x14ac:dyDescent="0.25">
      <c r="L5393">
        <f>IF(AND(Colin!$G5393=$B$1,Colin!$H5393=$C$3),Colin!$I5393,)</f>
        <v>0</v>
      </c>
      <c r="M5393">
        <f>IF(AND(Colin!$G5393=$B$1,Colin!$H5393&lt;=$C$3),Colin!$I5393,)</f>
        <v>0</v>
      </c>
      <c r="N5393">
        <f>IF(AND(Colin!$G5393=$B$2,Colin!$H5393=$C$3),Colin!$I5393,)</f>
        <v>0</v>
      </c>
      <c r="O5393">
        <f>IF(AND(Colin!$G5393=$B$2,Colin!$H5393&lt;=$C$3),Colin!$I5393,)</f>
        <v>0</v>
      </c>
      <c r="P5393">
        <f>IF(Colin!$G5393&lt;$B$2,Colin!$I5393,0)</f>
        <v>0</v>
      </c>
      <c r="Q5393">
        <f>IF(Colin!$G5393&lt;$B$1,Colin!$I5393,0)</f>
        <v>0</v>
      </c>
    </row>
    <row r="5394" spans="12:17" x14ac:dyDescent="0.25">
      <c r="L5394">
        <f>IF(AND(Colin!$G5394=$B$1,Colin!$H5394=$C$3),Colin!$I5394,)</f>
        <v>0</v>
      </c>
      <c r="M5394">
        <f>IF(AND(Colin!$G5394=$B$1,Colin!$H5394&lt;=$C$3),Colin!$I5394,)</f>
        <v>0</v>
      </c>
      <c r="N5394">
        <f>IF(AND(Colin!$G5394=$B$2,Colin!$H5394=$C$3),Colin!$I5394,)</f>
        <v>0</v>
      </c>
      <c r="O5394">
        <f>IF(AND(Colin!$G5394=$B$2,Colin!$H5394&lt;=$C$3),Colin!$I5394,)</f>
        <v>0</v>
      </c>
      <c r="P5394">
        <f>IF(Colin!$G5394&lt;$B$2,Colin!$I5394,0)</f>
        <v>0</v>
      </c>
      <c r="Q5394">
        <f>IF(Colin!$G5394&lt;$B$1,Colin!$I5394,0)</f>
        <v>0</v>
      </c>
    </row>
    <row r="5395" spans="12:17" x14ac:dyDescent="0.25">
      <c r="L5395">
        <f>IF(AND(Colin!$G5395=$B$1,Colin!$H5395=$C$3),Colin!$I5395,)</f>
        <v>0</v>
      </c>
      <c r="M5395">
        <f>IF(AND(Colin!$G5395=$B$1,Colin!$H5395&lt;=$C$3),Colin!$I5395,)</f>
        <v>0</v>
      </c>
      <c r="N5395">
        <f>IF(AND(Colin!$G5395=$B$2,Colin!$H5395=$C$3),Colin!$I5395,)</f>
        <v>0</v>
      </c>
      <c r="O5395">
        <f>IF(AND(Colin!$G5395=$B$2,Colin!$H5395&lt;=$C$3),Colin!$I5395,)</f>
        <v>0</v>
      </c>
      <c r="P5395">
        <f>IF(Colin!$G5395&lt;$B$2,Colin!$I5395,0)</f>
        <v>0</v>
      </c>
      <c r="Q5395">
        <f>IF(Colin!$G5395&lt;$B$1,Colin!$I5395,0)</f>
        <v>0</v>
      </c>
    </row>
    <row r="5396" spans="12:17" x14ac:dyDescent="0.25">
      <c r="L5396">
        <f>IF(AND(Colin!$G5396=$B$1,Colin!$H5396=$C$3),Colin!$I5396,)</f>
        <v>0</v>
      </c>
      <c r="M5396">
        <f>IF(AND(Colin!$G5396=$B$1,Colin!$H5396&lt;=$C$3),Colin!$I5396,)</f>
        <v>0</v>
      </c>
      <c r="N5396">
        <f>IF(AND(Colin!$G5396=$B$2,Colin!$H5396=$C$3),Colin!$I5396,)</f>
        <v>0</v>
      </c>
      <c r="O5396">
        <f>IF(AND(Colin!$G5396=$B$2,Colin!$H5396&lt;=$C$3),Colin!$I5396,)</f>
        <v>0</v>
      </c>
      <c r="P5396">
        <f>IF(Colin!$G5396&lt;$B$2,Colin!$I5396,0)</f>
        <v>0</v>
      </c>
      <c r="Q5396">
        <f>IF(Colin!$G5396&lt;$B$1,Colin!$I5396,0)</f>
        <v>0</v>
      </c>
    </row>
    <row r="5397" spans="12:17" x14ac:dyDescent="0.25">
      <c r="L5397">
        <f>IF(AND(Colin!$G5397=$B$1,Colin!$H5397=$C$3),Colin!$I5397,)</f>
        <v>0</v>
      </c>
      <c r="M5397">
        <f>IF(AND(Colin!$G5397=$B$1,Colin!$H5397&lt;=$C$3),Colin!$I5397,)</f>
        <v>0</v>
      </c>
      <c r="N5397">
        <f>IF(AND(Colin!$G5397=$B$2,Colin!$H5397=$C$3),Colin!$I5397,)</f>
        <v>0</v>
      </c>
      <c r="O5397">
        <f>IF(AND(Colin!$G5397=$B$2,Colin!$H5397&lt;=$C$3),Colin!$I5397,)</f>
        <v>0</v>
      </c>
      <c r="P5397">
        <f>IF(Colin!$G5397&lt;$B$2,Colin!$I5397,0)</f>
        <v>0</v>
      </c>
      <c r="Q5397">
        <f>IF(Colin!$G5397&lt;$B$1,Colin!$I5397,0)</f>
        <v>0</v>
      </c>
    </row>
    <row r="5398" spans="12:17" x14ac:dyDescent="0.25">
      <c r="L5398">
        <f>IF(AND(Colin!$G5398=$B$1,Colin!$H5398=$C$3),Colin!$I5398,)</f>
        <v>0</v>
      </c>
      <c r="M5398">
        <f>IF(AND(Colin!$G5398=$B$1,Colin!$H5398&lt;=$C$3),Colin!$I5398,)</f>
        <v>0</v>
      </c>
      <c r="N5398">
        <f>IF(AND(Colin!$G5398=$B$2,Colin!$H5398=$C$3),Colin!$I5398,)</f>
        <v>0</v>
      </c>
      <c r="O5398">
        <f>IF(AND(Colin!$G5398=$B$2,Colin!$H5398&lt;=$C$3),Colin!$I5398,)</f>
        <v>0</v>
      </c>
      <c r="P5398">
        <f>IF(Colin!$G5398&lt;$B$2,Colin!$I5398,0)</f>
        <v>0</v>
      </c>
      <c r="Q5398">
        <f>IF(Colin!$G5398&lt;$B$1,Colin!$I5398,0)</f>
        <v>0</v>
      </c>
    </row>
    <row r="5399" spans="12:17" x14ac:dyDescent="0.25">
      <c r="L5399">
        <f>IF(AND(Colin!$G5399=$B$1,Colin!$H5399=$C$3),Colin!$I5399,)</f>
        <v>0</v>
      </c>
      <c r="M5399">
        <f>IF(AND(Colin!$G5399=$B$1,Colin!$H5399&lt;=$C$3),Colin!$I5399,)</f>
        <v>0</v>
      </c>
      <c r="N5399">
        <f>IF(AND(Colin!$G5399=$B$2,Colin!$H5399=$C$3),Colin!$I5399,)</f>
        <v>0</v>
      </c>
      <c r="O5399">
        <f>IF(AND(Colin!$G5399=$B$2,Colin!$H5399&lt;=$C$3),Colin!$I5399,)</f>
        <v>0</v>
      </c>
      <c r="P5399">
        <f>IF(Colin!$G5399&lt;$B$2,Colin!$I5399,0)</f>
        <v>0</v>
      </c>
      <c r="Q5399">
        <f>IF(Colin!$G5399&lt;$B$1,Colin!$I5399,0)</f>
        <v>0</v>
      </c>
    </row>
    <row r="5400" spans="12:17" x14ac:dyDescent="0.25">
      <c r="L5400">
        <f>IF(AND(Colin!$G5400=$B$1,Colin!$H5400=$C$3),Colin!$I5400,)</f>
        <v>0</v>
      </c>
      <c r="M5400">
        <f>IF(AND(Colin!$G5400=$B$1,Colin!$H5400&lt;=$C$3),Colin!$I5400,)</f>
        <v>0</v>
      </c>
      <c r="N5400">
        <f>IF(AND(Colin!$G5400=$B$2,Colin!$H5400=$C$3),Colin!$I5400,)</f>
        <v>0</v>
      </c>
      <c r="O5400">
        <f>IF(AND(Colin!$G5400=$B$2,Colin!$H5400&lt;=$C$3),Colin!$I5400,)</f>
        <v>0</v>
      </c>
      <c r="P5400">
        <f>IF(Colin!$G5400&lt;$B$2,Colin!$I5400,0)</f>
        <v>0</v>
      </c>
      <c r="Q5400">
        <f>IF(Colin!$G5400&lt;$B$1,Colin!$I5400,0)</f>
        <v>0</v>
      </c>
    </row>
    <row r="5401" spans="12:17" x14ac:dyDescent="0.25">
      <c r="L5401">
        <f>IF(AND(Colin!$G5401=$B$1,Colin!$H5401=$C$3),Colin!$I5401,)</f>
        <v>0</v>
      </c>
      <c r="M5401">
        <f>IF(AND(Colin!$G5401=$B$1,Colin!$H5401&lt;=$C$3),Colin!$I5401,)</f>
        <v>0</v>
      </c>
      <c r="N5401">
        <f>IF(AND(Colin!$G5401=$B$2,Colin!$H5401=$C$3),Colin!$I5401,)</f>
        <v>0</v>
      </c>
      <c r="O5401">
        <f>IF(AND(Colin!$G5401=$B$2,Colin!$H5401&lt;=$C$3),Colin!$I5401,)</f>
        <v>0</v>
      </c>
      <c r="P5401">
        <f>IF(Colin!$G5401&lt;$B$2,Colin!$I5401,0)</f>
        <v>0</v>
      </c>
      <c r="Q5401">
        <f>IF(Colin!$G5401&lt;$B$1,Colin!$I5401,0)</f>
        <v>0</v>
      </c>
    </row>
    <row r="5402" spans="12:17" x14ac:dyDescent="0.25">
      <c r="L5402">
        <f>IF(AND(Colin!$G5402=$B$1,Colin!$H5402=$C$3),Colin!$I5402,)</f>
        <v>0</v>
      </c>
      <c r="M5402">
        <f>IF(AND(Colin!$G5402=$B$1,Colin!$H5402&lt;=$C$3),Colin!$I5402,)</f>
        <v>0</v>
      </c>
      <c r="N5402">
        <f>IF(AND(Colin!$G5402=$B$2,Colin!$H5402=$C$3),Colin!$I5402,)</f>
        <v>0</v>
      </c>
      <c r="O5402">
        <f>IF(AND(Colin!$G5402=$B$2,Colin!$H5402&lt;=$C$3),Colin!$I5402,)</f>
        <v>0</v>
      </c>
      <c r="P5402">
        <f>IF(Colin!$G5402&lt;$B$2,Colin!$I5402,0)</f>
        <v>0</v>
      </c>
      <c r="Q5402">
        <f>IF(Colin!$G5402&lt;$B$1,Colin!$I5402,0)</f>
        <v>0</v>
      </c>
    </row>
    <row r="5403" spans="12:17" x14ac:dyDescent="0.25">
      <c r="L5403">
        <f>IF(AND(Colin!$G5403=$B$1,Colin!$H5403=$C$3),Colin!$I5403,)</f>
        <v>0</v>
      </c>
      <c r="M5403">
        <f>IF(AND(Colin!$G5403=$B$1,Colin!$H5403&lt;=$C$3),Colin!$I5403,)</f>
        <v>0</v>
      </c>
      <c r="N5403">
        <f>IF(AND(Colin!$G5403=$B$2,Colin!$H5403=$C$3),Colin!$I5403,)</f>
        <v>0</v>
      </c>
      <c r="O5403">
        <f>IF(AND(Colin!$G5403=$B$2,Colin!$H5403&lt;=$C$3),Colin!$I5403,)</f>
        <v>0</v>
      </c>
      <c r="P5403">
        <f>IF(Colin!$G5403&lt;$B$2,Colin!$I5403,0)</f>
        <v>0</v>
      </c>
      <c r="Q5403">
        <f>IF(Colin!$G5403&lt;$B$1,Colin!$I5403,0)</f>
        <v>0</v>
      </c>
    </row>
    <row r="5404" spans="12:17" x14ac:dyDescent="0.25">
      <c r="L5404">
        <f>IF(AND(Colin!$G5404=$B$1,Colin!$H5404=$C$3),Colin!$I5404,)</f>
        <v>0</v>
      </c>
      <c r="M5404">
        <f>IF(AND(Colin!$G5404=$B$1,Colin!$H5404&lt;=$C$3),Colin!$I5404,)</f>
        <v>0</v>
      </c>
      <c r="N5404">
        <f>IF(AND(Colin!$G5404=$B$2,Colin!$H5404=$C$3),Colin!$I5404,)</f>
        <v>0</v>
      </c>
      <c r="O5404">
        <f>IF(AND(Colin!$G5404=$B$2,Colin!$H5404&lt;=$C$3),Colin!$I5404,)</f>
        <v>0</v>
      </c>
      <c r="P5404">
        <f>IF(Colin!$G5404&lt;$B$2,Colin!$I5404,0)</f>
        <v>0</v>
      </c>
      <c r="Q5404">
        <f>IF(Colin!$G5404&lt;$B$1,Colin!$I5404,0)</f>
        <v>0</v>
      </c>
    </row>
    <row r="5405" spans="12:17" x14ac:dyDescent="0.25">
      <c r="L5405">
        <f>IF(AND(Colin!$G5405=$B$1,Colin!$H5405=$C$3),Colin!$I5405,)</f>
        <v>0</v>
      </c>
      <c r="M5405">
        <f>IF(AND(Colin!$G5405=$B$1,Colin!$H5405&lt;=$C$3),Colin!$I5405,)</f>
        <v>0</v>
      </c>
      <c r="N5405">
        <f>IF(AND(Colin!$G5405=$B$2,Colin!$H5405=$C$3),Colin!$I5405,)</f>
        <v>0</v>
      </c>
      <c r="O5405">
        <f>IF(AND(Colin!$G5405=$B$2,Colin!$H5405&lt;=$C$3),Colin!$I5405,)</f>
        <v>0</v>
      </c>
      <c r="P5405">
        <f>IF(Colin!$G5405&lt;$B$2,Colin!$I5405,0)</f>
        <v>0</v>
      </c>
      <c r="Q5405">
        <f>IF(Colin!$G5405&lt;$B$1,Colin!$I5405,0)</f>
        <v>0</v>
      </c>
    </row>
    <row r="5406" spans="12:17" x14ac:dyDescent="0.25">
      <c r="L5406">
        <f>IF(AND(Colin!$G5406=$B$1,Colin!$H5406=$C$3),Colin!$I5406,)</f>
        <v>0</v>
      </c>
      <c r="M5406">
        <f>IF(AND(Colin!$G5406=$B$1,Colin!$H5406&lt;=$C$3),Colin!$I5406,)</f>
        <v>0</v>
      </c>
      <c r="N5406">
        <f>IF(AND(Colin!$G5406=$B$2,Colin!$H5406=$C$3),Colin!$I5406,)</f>
        <v>0</v>
      </c>
      <c r="O5406">
        <f>IF(AND(Colin!$G5406=$B$2,Colin!$H5406&lt;=$C$3),Colin!$I5406,)</f>
        <v>0</v>
      </c>
      <c r="P5406">
        <f>IF(Colin!$G5406&lt;$B$2,Colin!$I5406,0)</f>
        <v>0</v>
      </c>
      <c r="Q5406">
        <f>IF(Colin!$G5406&lt;$B$1,Colin!$I5406,0)</f>
        <v>0</v>
      </c>
    </row>
    <row r="5407" spans="12:17" x14ac:dyDescent="0.25">
      <c r="L5407">
        <f>IF(AND(Colin!$G5407=$B$1,Colin!$H5407=$C$3),Colin!$I5407,)</f>
        <v>0</v>
      </c>
      <c r="M5407">
        <f>IF(AND(Colin!$G5407=$B$1,Colin!$H5407&lt;=$C$3),Colin!$I5407,)</f>
        <v>0</v>
      </c>
      <c r="N5407">
        <f>IF(AND(Colin!$G5407=$B$2,Colin!$H5407=$C$3),Colin!$I5407,)</f>
        <v>0</v>
      </c>
      <c r="O5407">
        <f>IF(AND(Colin!$G5407=$B$2,Colin!$H5407&lt;=$C$3),Colin!$I5407,)</f>
        <v>0</v>
      </c>
      <c r="P5407">
        <f>IF(Colin!$G5407&lt;$B$2,Colin!$I5407,0)</f>
        <v>0</v>
      </c>
      <c r="Q5407">
        <f>IF(Colin!$G5407&lt;$B$1,Colin!$I5407,0)</f>
        <v>0</v>
      </c>
    </row>
    <row r="5408" spans="12:17" x14ac:dyDescent="0.25">
      <c r="L5408">
        <f>IF(AND(Colin!$G5408=$B$1,Colin!$H5408=$C$3),Colin!$I5408,)</f>
        <v>0</v>
      </c>
      <c r="M5408">
        <f>IF(AND(Colin!$G5408=$B$1,Colin!$H5408&lt;=$C$3),Colin!$I5408,)</f>
        <v>0</v>
      </c>
      <c r="N5408">
        <f>IF(AND(Colin!$G5408=$B$2,Colin!$H5408=$C$3),Colin!$I5408,)</f>
        <v>0</v>
      </c>
      <c r="O5408">
        <f>IF(AND(Colin!$G5408=$B$2,Colin!$H5408&lt;=$C$3),Colin!$I5408,)</f>
        <v>0</v>
      </c>
      <c r="P5408">
        <f>IF(Colin!$G5408&lt;$B$2,Colin!$I5408,0)</f>
        <v>0</v>
      </c>
      <c r="Q5408">
        <f>IF(Colin!$G5408&lt;$B$1,Colin!$I5408,0)</f>
        <v>0</v>
      </c>
    </row>
    <row r="5409" spans="12:17" x14ac:dyDescent="0.25">
      <c r="L5409">
        <f>IF(AND(Colin!$G5409=$B$1,Colin!$H5409=$C$3),Colin!$I5409,)</f>
        <v>0</v>
      </c>
      <c r="M5409">
        <f>IF(AND(Colin!$G5409=$B$1,Colin!$H5409&lt;=$C$3),Colin!$I5409,)</f>
        <v>0</v>
      </c>
      <c r="N5409">
        <f>IF(AND(Colin!$G5409=$B$2,Colin!$H5409=$C$3),Colin!$I5409,)</f>
        <v>0</v>
      </c>
      <c r="O5409">
        <f>IF(AND(Colin!$G5409=$B$2,Colin!$H5409&lt;=$C$3),Colin!$I5409,)</f>
        <v>0</v>
      </c>
      <c r="P5409">
        <f>IF(Colin!$G5409&lt;$B$2,Colin!$I5409,0)</f>
        <v>0</v>
      </c>
      <c r="Q5409">
        <f>IF(Colin!$G5409&lt;$B$1,Colin!$I5409,0)</f>
        <v>0</v>
      </c>
    </row>
    <row r="5410" spans="12:17" x14ac:dyDescent="0.25">
      <c r="L5410">
        <f>IF(AND(Colin!$G5410=$B$1,Colin!$H5410=$C$3),Colin!$I5410,)</f>
        <v>0</v>
      </c>
      <c r="M5410">
        <f>IF(AND(Colin!$G5410=$B$1,Colin!$H5410&lt;=$C$3),Colin!$I5410,)</f>
        <v>0</v>
      </c>
      <c r="N5410">
        <f>IF(AND(Colin!$G5410=$B$2,Colin!$H5410=$C$3),Colin!$I5410,)</f>
        <v>0</v>
      </c>
      <c r="O5410">
        <f>IF(AND(Colin!$G5410=$B$2,Colin!$H5410&lt;=$C$3),Colin!$I5410,)</f>
        <v>0</v>
      </c>
      <c r="P5410">
        <f>IF(Colin!$G5410&lt;$B$2,Colin!$I5410,0)</f>
        <v>0</v>
      </c>
      <c r="Q5410">
        <f>IF(Colin!$G5410&lt;$B$1,Colin!$I5410,0)</f>
        <v>0</v>
      </c>
    </row>
    <row r="5411" spans="12:17" x14ac:dyDescent="0.25">
      <c r="L5411">
        <f>IF(AND(Colin!$G5411=$B$1,Colin!$H5411=$C$3),Colin!$I5411,)</f>
        <v>0</v>
      </c>
      <c r="M5411">
        <f>IF(AND(Colin!$G5411=$B$1,Colin!$H5411&lt;=$C$3),Colin!$I5411,)</f>
        <v>0</v>
      </c>
      <c r="N5411">
        <f>IF(AND(Colin!$G5411=$B$2,Colin!$H5411=$C$3),Colin!$I5411,)</f>
        <v>0</v>
      </c>
      <c r="O5411">
        <f>IF(AND(Colin!$G5411=$B$2,Colin!$H5411&lt;=$C$3),Colin!$I5411,)</f>
        <v>0</v>
      </c>
      <c r="P5411">
        <f>IF(Colin!$G5411&lt;$B$2,Colin!$I5411,0)</f>
        <v>0</v>
      </c>
      <c r="Q5411">
        <f>IF(Colin!$G5411&lt;$B$1,Colin!$I5411,0)</f>
        <v>0</v>
      </c>
    </row>
    <row r="5412" spans="12:17" x14ac:dyDescent="0.25">
      <c r="L5412">
        <f>IF(AND(Colin!$G5412=$B$1,Colin!$H5412=$C$3),Colin!$I5412,)</f>
        <v>0</v>
      </c>
      <c r="M5412">
        <f>IF(AND(Colin!$G5412=$B$1,Colin!$H5412&lt;=$C$3),Colin!$I5412,)</f>
        <v>0</v>
      </c>
      <c r="N5412">
        <f>IF(AND(Colin!$G5412=$B$2,Colin!$H5412=$C$3),Colin!$I5412,)</f>
        <v>0</v>
      </c>
      <c r="O5412">
        <f>IF(AND(Colin!$G5412=$B$2,Colin!$H5412&lt;=$C$3),Colin!$I5412,)</f>
        <v>0</v>
      </c>
      <c r="P5412">
        <f>IF(Colin!$G5412&lt;$B$2,Colin!$I5412,0)</f>
        <v>0</v>
      </c>
      <c r="Q5412">
        <f>IF(Colin!$G5412&lt;$B$1,Colin!$I5412,0)</f>
        <v>0</v>
      </c>
    </row>
    <row r="5413" spans="12:17" x14ac:dyDescent="0.25">
      <c r="L5413">
        <f>IF(AND(Colin!$G5413=$B$1,Colin!$H5413=$C$3),Colin!$I5413,)</f>
        <v>0</v>
      </c>
      <c r="M5413">
        <f>IF(AND(Colin!$G5413=$B$1,Colin!$H5413&lt;=$C$3),Colin!$I5413,)</f>
        <v>0</v>
      </c>
      <c r="N5413">
        <f>IF(AND(Colin!$G5413=$B$2,Colin!$H5413=$C$3),Colin!$I5413,)</f>
        <v>0</v>
      </c>
      <c r="O5413">
        <f>IF(AND(Colin!$G5413=$B$2,Colin!$H5413&lt;=$C$3),Colin!$I5413,)</f>
        <v>0</v>
      </c>
      <c r="P5413">
        <f>IF(Colin!$G5413&lt;$B$2,Colin!$I5413,0)</f>
        <v>0</v>
      </c>
      <c r="Q5413">
        <f>IF(Colin!$G5413&lt;$B$1,Colin!$I5413,0)</f>
        <v>0</v>
      </c>
    </row>
    <row r="5414" spans="12:17" x14ac:dyDescent="0.25">
      <c r="L5414">
        <f>IF(AND(Colin!$G5414=$B$1,Colin!$H5414=$C$3),Colin!$I5414,)</f>
        <v>0</v>
      </c>
      <c r="M5414">
        <f>IF(AND(Colin!$G5414=$B$1,Colin!$H5414&lt;=$C$3),Colin!$I5414,)</f>
        <v>0</v>
      </c>
      <c r="N5414">
        <f>IF(AND(Colin!$G5414=$B$2,Colin!$H5414=$C$3),Colin!$I5414,)</f>
        <v>0</v>
      </c>
      <c r="O5414">
        <f>IF(AND(Colin!$G5414=$B$2,Colin!$H5414&lt;=$C$3),Colin!$I5414,)</f>
        <v>0</v>
      </c>
      <c r="P5414">
        <f>IF(Colin!$G5414&lt;$B$2,Colin!$I5414,0)</f>
        <v>0</v>
      </c>
      <c r="Q5414">
        <f>IF(Colin!$G5414&lt;$B$1,Colin!$I5414,0)</f>
        <v>0</v>
      </c>
    </row>
    <row r="5415" spans="12:17" x14ac:dyDescent="0.25">
      <c r="L5415">
        <f>IF(AND(Colin!$G5415=$B$1,Colin!$H5415=$C$3),Colin!$I5415,)</f>
        <v>0</v>
      </c>
      <c r="M5415">
        <f>IF(AND(Colin!$G5415=$B$1,Colin!$H5415&lt;=$C$3),Colin!$I5415,)</f>
        <v>0</v>
      </c>
      <c r="N5415">
        <f>IF(AND(Colin!$G5415=$B$2,Colin!$H5415=$C$3),Colin!$I5415,)</f>
        <v>0</v>
      </c>
      <c r="O5415">
        <f>IF(AND(Colin!$G5415=$B$2,Colin!$H5415&lt;=$C$3),Colin!$I5415,)</f>
        <v>0</v>
      </c>
      <c r="P5415">
        <f>IF(Colin!$G5415&lt;$B$2,Colin!$I5415,0)</f>
        <v>0</v>
      </c>
      <c r="Q5415">
        <f>IF(Colin!$G5415&lt;$B$1,Colin!$I5415,0)</f>
        <v>0</v>
      </c>
    </row>
    <row r="5416" spans="12:17" x14ac:dyDescent="0.25">
      <c r="L5416">
        <f>IF(AND(Colin!$G5416=$B$1,Colin!$H5416=$C$3),Colin!$I5416,)</f>
        <v>0</v>
      </c>
      <c r="M5416">
        <f>IF(AND(Colin!$G5416=$B$1,Colin!$H5416&lt;=$C$3),Colin!$I5416,)</f>
        <v>0</v>
      </c>
      <c r="N5416">
        <f>IF(AND(Colin!$G5416=$B$2,Colin!$H5416=$C$3),Colin!$I5416,)</f>
        <v>0</v>
      </c>
      <c r="O5416">
        <f>IF(AND(Colin!$G5416=$B$2,Colin!$H5416&lt;=$C$3),Colin!$I5416,)</f>
        <v>0</v>
      </c>
      <c r="P5416">
        <f>IF(Colin!$G5416&lt;$B$2,Colin!$I5416,0)</f>
        <v>0</v>
      </c>
      <c r="Q5416">
        <f>IF(Colin!$G5416&lt;$B$1,Colin!$I5416,0)</f>
        <v>0</v>
      </c>
    </row>
    <row r="5417" spans="12:17" x14ac:dyDescent="0.25">
      <c r="L5417">
        <f>IF(AND(Colin!$G5417=$B$1,Colin!$H5417=$C$3),Colin!$I5417,)</f>
        <v>0</v>
      </c>
      <c r="M5417">
        <f>IF(AND(Colin!$G5417=$B$1,Colin!$H5417&lt;=$C$3),Colin!$I5417,)</f>
        <v>0</v>
      </c>
      <c r="N5417">
        <f>IF(AND(Colin!$G5417=$B$2,Colin!$H5417=$C$3),Colin!$I5417,)</f>
        <v>0</v>
      </c>
      <c r="O5417">
        <f>IF(AND(Colin!$G5417=$B$2,Colin!$H5417&lt;=$C$3),Colin!$I5417,)</f>
        <v>0</v>
      </c>
      <c r="P5417">
        <f>IF(Colin!$G5417&lt;$B$2,Colin!$I5417,0)</f>
        <v>0</v>
      </c>
      <c r="Q5417">
        <f>IF(Colin!$G5417&lt;$B$1,Colin!$I5417,0)</f>
        <v>0</v>
      </c>
    </row>
    <row r="5418" spans="12:17" x14ac:dyDescent="0.25">
      <c r="L5418">
        <f>IF(AND(Colin!$G5418=$B$1,Colin!$H5418=$C$3),Colin!$I5418,)</f>
        <v>0</v>
      </c>
      <c r="M5418">
        <f>IF(AND(Colin!$G5418=$B$1,Colin!$H5418&lt;=$C$3),Colin!$I5418,)</f>
        <v>0</v>
      </c>
      <c r="N5418">
        <f>IF(AND(Colin!$G5418=$B$2,Colin!$H5418=$C$3),Colin!$I5418,)</f>
        <v>0</v>
      </c>
      <c r="O5418">
        <f>IF(AND(Colin!$G5418=$B$2,Colin!$H5418&lt;=$C$3),Colin!$I5418,)</f>
        <v>0</v>
      </c>
      <c r="P5418">
        <f>IF(Colin!$G5418&lt;$B$2,Colin!$I5418,0)</f>
        <v>0</v>
      </c>
      <c r="Q5418">
        <f>IF(Colin!$G5418&lt;$B$1,Colin!$I5418,0)</f>
        <v>0</v>
      </c>
    </row>
    <row r="5419" spans="12:17" x14ac:dyDescent="0.25">
      <c r="L5419">
        <f>IF(AND(Colin!$G5419=$B$1,Colin!$H5419=$C$3),Colin!$I5419,)</f>
        <v>0</v>
      </c>
      <c r="M5419">
        <f>IF(AND(Colin!$G5419=$B$1,Colin!$H5419&lt;=$C$3),Colin!$I5419,)</f>
        <v>0</v>
      </c>
      <c r="N5419">
        <f>IF(AND(Colin!$G5419=$B$2,Colin!$H5419=$C$3),Colin!$I5419,)</f>
        <v>0</v>
      </c>
      <c r="O5419">
        <f>IF(AND(Colin!$G5419=$B$2,Colin!$H5419&lt;=$C$3),Colin!$I5419,)</f>
        <v>0</v>
      </c>
      <c r="P5419">
        <f>IF(Colin!$G5419&lt;$B$2,Colin!$I5419,0)</f>
        <v>0</v>
      </c>
      <c r="Q5419">
        <f>IF(Colin!$G5419&lt;$B$1,Colin!$I5419,0)</f>
        <v>0</v>
      </c>
    </row>
    <row r="5420" spans="12:17" x14ac:dyDescent="0.25">
      <c r="L5420">
        <f>IF(AND(Colin!$G5420=$B$1,Colin!$H5420=$C$3),Colin!$I5420,)</f>
        <v>0</v>
      </c>
      <c r="M5420">
        <f>IF(AND(Colin!$G5420=$B$1,Colin!$H5420&lt;=$C$3),Colin!$I5420,)</f>
        <v>0</v>
      </c>
      <c r="N5420">
        <f>IF(AND(Colin!$G5420=$B$2,Colin!$H5420=$C$3),Colin!$I5420,)</f>
        <v>0</v>
      </c>
      <c r="O5420">
        <f>IF(AND(Colin!$G5420=$B$2,Colin!$H5420&lt;=$C$3),Colin!$I5420,)</f>
        <v>0</v>
      </c>
      <c r="P5420">
        <f>IF(Colin!$G5420&lt;$B$2,Colin!$I5420,0)</f>
        <v>0</v>
      </c>
      <c r="Q5420">
        <f>IF(Colin!$G5420&lt;$B$1,Colin!$I5420,0)</f>
        <v>0</v>
      </c>
    </row>
    <row r="5421" spans="12:17" x14ac:dyDescent="0.25">
      <c r="L5421">
        <f>IF(AND(Colin!$G5421=$B$1,Colin!$H5421=$C$3),Colin!$I5421,)</f>
        <v>0</v>
      </c>
      <c r="M5421">
        <f>IF(AND(Colin!$G5421=$B$1,Colin!$H5421&lt;=$C$3),Colin!$I5421,)</f>
        <v>0</v>
      </c>
      <c r="N5421">
        <f>IF(AND(Colin!$G5421=$B$2,Colin!$H5421=$C$3),Colin!$I5421,)</f>
        <v>0</v>
      </c>
      <c r="O5421">
        <f>IF(AND(Colin!$G5421=$B$2,Colin!$H5421&lt;=$C$3),Colin!$I5421,)</f>
        <v>0</v>
      </c>
      <c r="P5421">
        <f>IF(Colin!$G5421&lt;$B$2,Colin!$I5421,0)</f>
        <v>0</v>
      </c>
      <c r="Q5421">
        <f>IF(Colin!$G5421&lt;$B$1,Colin!$I5421,0)</f>
        <v>0</v>
      </c>
    </row>
    <row r="5422" spans="12:17" x14ac:dyDescent="0.25">
      <c r="L5422">
        <f>IF(AND(Colin!$G5422=$B$1,Colin!$H5422=$C$3),Colin!$I5422,)</f>
        <v>0</v>
      </c>
      <c r="M5422">
        <f>IF(AND(Colin!$G5422=$B$1,Colin!$H5422&lt;=$C$3),Colin!$I5422,)</f>
        <v>0</v>
      </c>
      <c r="N5422">
        <f>IF(AND(Colin!$G5422=$B$2,Colin!$H5422=$C$3),Colin!$I5422,)</f>
        <v>0</v>
      </c>
      <c r="O5422">
        <f>IF(AND(Colin!$G5422=$B$2,Colin!$H5422&lt;=$C$3),Colin!$I5422,)</f>
        <v>0</v>
      </c>
      <c r="P5422">
        <f>IF(Colin!$G5422&lt;$B$2,Colin!$I5422,0)</f>
        <v>0</v>
      </c>
      <c r="Q5422">
        <f>IF(Colin!$G5422&lt;$B$1,Colin!$I5422,0)</f>
        <v>0</v>
      </c>
    </row>
    <row r="5423" spans="12:17" x14ac:dyDescent="0.25">
      <c r="L5423">
        <f>IF(AND(Colin!$G5423=$B$1,Colin!$H5423=$C$3),Colin!$I5423,)</f>
        <v>0</v>
      </c>
      <c r="M5423">
        <f>IF(AND(Colin!$G5423=$B$1,Colin!$H5423&lt;=$C$3),Colin!$I5423,)</f>
        <v>0</v>
      </c>
      <c r="N5423">
        <f>IF(AND(Colin!$G5423=$B$2,Colin!$H5423=$C$3),Colin!$I5423,)</f>
        <v>0</v>
      </c>
      <c r="O5423">
        <f>IF(AND(Colin!$G5423=$B$2,Colin!$H5423&lt;=$C$3),Colin!$I5423,)</f>
        <v>0</v>
      </c>
      <c r="P5423">
        <f>IF(Colin!$G5423&lt;$B$2,Colin!$I5423,0)</f>
        <v>0</v>
      </c>
      <c r="Q5423">
        <f>IF(Colin!$G5423&lt;$B$1,Colin!$I5423,0)</f>
        <v>0</v>
      </c>
    </row>
    <row r="5424" spans="12:17" x14ac:dyDescent="0.25">
      <c r="L5424">
        <f>IF(AND(Colin!$G5424=$B$1,Colin!$H5424=$C$3),Colin!$I5424,)</f>
        <v>0</v>
      </c>
      <c r="M5424">
        <f>IF(AND(Colin!$G5424=$B$1,Colin!$H5424&lt;=$C$3),Colin!$I5424,)</f>
        <v>0</v>
      </c>
      <c r="N5424">
        <f>IF(AND(Colin!$G5424=$B$2,Colin!$H5424=$C$3),Colin!$I5424,)</f>
        <v>0</v>
      </c>
      <c r="O5424">
        <f>IF(AND(Colin!$G5424=$B$2,Colin!$H5424&lt;=$C$3),Colin!$I5424,)</f>
        <v>0</v>
      </c>
      <c r="P5424">
        <f>IF(Colin!$G5424&lt;$B$2,Colin!$I5424,0)</f>
        <v>0</v>
      </c>
      <c r="Q5424">
        <f>IF(Colin!$G5424&lt;$B$1,Colin!$I5424,0)</f>
        <v>0</v>
      </c>
    </row>
    <row r="5425" spans="12:17" x14ac:dyDescent="0.25">
      <c r="L5425">
        <f>IF(AND(Colin!$G5425=$B$1,Colin!$H5425=$C$3),Colin!$I5425,)</f>
        <v>0</v>
      </c>
      <c r="M5425">
        <f>IF(AND(Colin!$G5425=$B$1,Colin!$H5425&lt;=$C$3),Colin!$I5425,)</f>
        <v>0</v>
      </c>
      <c r="N5425">
        <f>IF(AND(Colin!$G5425=$B$2,Colin!$H5425=$C$3),Colin!$I5425,)</f>
        <v>0</v>
      </c>
      <c r="O5425">
        <f>IF(AND(Colin!$G5425=$B$2,Colin!$H5425&lt;=$C$3),Colin!$I5425,)</f>
        <v>0</v>
      </c>
      <c r="P5425">
        <f>IF(Colin!$G5425&lt;$B$2,Colin!$I5425,0)</f>
        <v>0</v>
      </c>
      <c r="Q5425">
        <f>IF(Colin!$G5425&lt;$B$1,Colin!$I5425,0)</f>
        <v>0</v>
      </c>
    </row>
    <row r="5426" spans="12:17" x14ac:dyDescent="0.25">
      <c r="L5426">
        <f>IF(AND(Colin!$G5426=$B$1,Colin!$H5426=$C$3),Colin!$I5426,)</f>
        <v>0</v>
      </c>
      <c r="M5426">
        <f>IF(AND(Colin!$G5426=$B$1,Colin!$H5426&lt;=$C$3),Colin!$I5426,)</f>
        <v>0</v>
      </c>
      <c r="N5426">
        <f>IF(AND(Colin!$G5426=$B$2,Colin!$H5426=$C$3),Colin!$I5426,)</f>
        <v>0</v>
      </c>
      <c r="O5426">
        <f>IF(AND(Colin!$G5426=$B$2,Colin!$H5426&lt;=$C$3),Colin!$I5426,)</f>
        <v>0</v>
      </c>
      <c r="P5426">
        <f>IF(Colin!$G5426&lt;$B$2,Colin!$I5426,0)</f>
        <v>0</v>
      </c>
      <c r="Q5426">
        <f>IF(Colin!$G5426&lt;$B$1,Colin!$I5426,0)</f>
        <v>0</v>
      </c>
    </row>
    <row r="5427" spans="12:17" x14ac:dyDescent="0.25">
      <c r="L5427">
        <f>IF(AND(Colin!$G5427=$B$1,Colin!$H5427=$C$3),Colin!$I5427,)</f>
        <v>0</v>
      </c>
      <c r="M5427">
        <f>IF(AND(Colin!$G5427=$B$1,Colin!$H5427&lt;=$C$3),Colin!$I5427,)</f>
        <v>0</v>
      </c>
      <c r="N5427">
        <f>IF(AND(Colin!$G5427=$B$2,Colin!$H5427=$C$3),Colin!$I5427,)</f>
        <v>0</v>
      </c>
      <c r="O5427">
        <f>IF(AND(Colin!$G5427=$B$2,Colin!$H5427&lt;=$C$3),Colin!$I5427,)</f>
        <v>0</v>
      </c>
      <c r="P5427">
        <f>IF(Colin!$G5427&lt;$B$2,Colin!$I5427,0)</f>
        <v>0</v>
      </c>
      <c r="Q5427">
        <f>IF(Colin!$G5427&lt;$B$1,Colin!$I5427,0)</f>
        <v>0</v>
      </c>
    </row>
    <row r="5428" spans="12:17" x14ac:dyDescent="0.25">
      <c r="L5428">
        <f>IF(AND(Colin!$G5428=$B$1,Colin!$H5428=$C$3),Colin!$I5428,)</f>
        <v>0</v>
      </c>
      <c r="M5428">
        <f>IF(AND(Colin!$G5428=$B$1,Colin!$H5428&lt;=$C$3),Colin!$I5428,)</f>
        <v>0</v>
      </c>
      <c r="N5428">
        <f>IF(AND(Colin!$G5428=$B$2,Colin!$H5428=$C$3),Colin!$I5428,)</f>
        <v>0</v>
      </c>
      <c r="O5428">
        <f>IF(AND(Colin!$G5428=$B$2,Colin!$H5428&lt;=$C$3),Colin!$I5428,)</f>
        <v>0</v>
      </c>
      <c r="P5428">
        <f>IF(Colin!$G5428&lt;$B$2,Colin!$I5428,0)</f>
        <v>0</v>
      </c>
      <c r="Q5428">
        <f>IF(Colin!$G5428&lt;$B$1,Colin!$I5428,0)</f>
        <v>0</v>
      </c>
    </row>
    <row r="5429" spans="12:17" x14ac:dyDescent="0.25">
      <c r="L5429">
        <f>IF(AND(Colin!$G5429=$B$1,Colin!$H5429=$C$3),Colin!$I5429,)</f>
        <v>0</v>
      </c>
      <c r="M5429">
        <f>IF(AND(Colin!$G5429=$B$1,Colin!$H5429&lt;=$C$3),Colin!$I5429,)</f>
        <v>0</v>
      </c>
      <c r="N5429">
        <f>IF(AND(Colin!$G5429=$B$2,Colin!$H5429=$C$3),Colin!$I5429,)</f>
        <v>0</v>
      </c>
      <c r="O5429">
        <f>IF(AND(Colin!$G5429=$B$2,Colin!$H5429&lt;=$C$3),Colin!$I5429,)</f>
        <v>0</v>
      </c>
      <c r="P5429">
        <f>IF(Colin!$G5429&lt;$B$2,Colin!$I5429,0)</f>
        <v>0</v>
      </c>
      <c r="Q5429">
        <f>IF(Colin!$G5429&lt;$B$1,Colin!$I5429,0)</f>
        <v>0</v>
      </c>
    </row>
    <row r="5430" spans="12:17" x14ac:dyDescent="0.25">
      <c r="L5430">
        <f>IF(AND(Colin!$G5430=$B$1,Colin!$H5430=$C$3),Colin!$I5430,)</f>
        <v>0</v>
      </c>
      <c r="M5430">
        <f>IF(AND(Colin!$G5430=$B$1,Colin!$H5430&lt;=$C$3),Colin!$I5430,)</f>
        <v>0</v>
      </c>
      <c r="N5430">
        <f>IF(AND(Colin!$G5430=$B$2,Colin!$H5430=$C$3),Colin!$I5430,)</f>
        <v>0</v>
      </c>
      <c r="O5430">
        <f>IF(AND(Colin!$G5430=$B$2,Colin!$H5430&lt;=$C$3),Colin!$I5430,)</f>
        <v>0</v>
      </c>
      <c r="P5430">
        <f>IF(Colin!$G5430&lt;$B$2,Colin!$I5430,0)</f>
        <v>0</v>
      </c>
      <c r="Q5430">
        <f>IF(Colin!$G5430&lt;$B$1,Colin!$I5430,0)</f>
        <v>0</v>
      </c>
    </row>
    <row r="5431" spans="12:17" x14ac:dyDescent="0.25">
      <c r="L5431">
        <f>IF(AND(Colin!$G5431=$B$1,Colin!$H5431=$C$3),Colin!$I5431,)</f>
        <v>0</v>
      </c>
      <c r="M5431">
        <f>IF(AND(Colin!$G5431=$B$1,Colin!$H5431&lt;=$C$3),Colin!$I5431,)</f>
        <v>0</v>
      </c>
      <c r="N5431">
        <f>IF(AND(Colin!$G5431=$B$2,Colin!$H5431=$C$3),Colin!$I5431,)</f>
        <v>0</v>
      </c>
      <c r="O5431">
        <f>IF(AND(Colin!$G5431=$B$2,Colin!$H5431&lt;=$C$3),Colin!$I5431,)</f>
        <v>0</v>
      </c>
      <c r="P5431">
        <f>IF(Colin!$G5431&lt;$B$2,Colin!$I5431,0)</f>
        <v>0</v>
      </c>
      <c r="Q5431">
        <f>IF(Colin!$G5431&lt;$B$1,Colin!$I5431,0)</f>
        <v>0</v>
      </c>
    </row>
    <row r="5432" spans="12:17" x14ac:dyDescent="0.25">
      <c r="L5432">
        <f>IF(AND(Colin!$G5432=$B$1,Colin!$H5432=$C$3),Colin!$I5432,)</f>
        <v>0</v>
      </c>
      <c r="M5432">
        <f>IF(AND(Colin!$G5432=$B$1,Colin!$H5432&lt;=$C$3),Colin!$I5432,)</f>
        <v>0</v>
      </c>
      <c r="N5432">
        <f>IF(AND(Colin!$G5432=$B$2,Colin!$H5432=$C$3),Colin!$I5432,)</f>
        <v>0</v>
      </c>
      <c r="O5432">
        <f>IF(AND(Colin!$G5432=$B$2,Colin!$H5432&lt;=$C$3),Colin!$I5432,)</f>
        <v>0</v>
      </c>
      <c r="P5432">
        <f>IF(Colin!$G5432&lt;$B$2,Colin!$I5432,0)</f>
        <v>0</v>
      </c>
      <c r="Q5432">
        <f>IF(Colin!$G5432&lt;$B$1,Colin!$I5432,0)</f>
        <v>0</v>
      </c>
    </row>
    <row r="5433" spans="12:17" x14ac:dyDescent="0.25">
      <c r="L5433">
        <f>IF(AND(Colin!$G5433=$B$1,Colin!$H5433=$C$3),Colin!$I5433,)</f>
        <v>0</v>
      </c>
      <c r="M5433">
        <f>IF(AND(Colin!$G5433=$B$1,Colin!$H5433&lt;=$C$3),Colin!$I5433,)</f>
        <v>0</v>
      </c>
      <c r="N5433">
        <f>IF(AND(Colin!$G5433=$B$2,Colin!$H5433=$C$3),Colin!$I5433,)</f>
        <v>0</v>
      </c>
      <c r="O5433">
        <f>IF(AND(Colin!$G5433=$B$2,Colin!$H5433&lt;=$C$3),Colin!$I5433,)</f>
        <v>0</v>
      </c>
      <c r="P5433">
        <f>IF(Colin!$G5433&lt;$B$2,Colin!$I5433,0)</f>
        <v>0</v>
      </c>
      <c r="Q5433">
        <f>IF(Colin!$G5433&lt;$B$1,Colin!$I5433,0)</f>
        <v>0</v>
      </c>
    </row>
    <row r="5434" spans="12:17" x14ac:dyDescent="0.25">
      <c r="L5434">
        <f>IF(AND(Colin!$G5434=$B$1,Colin!$H5434=$C$3),Colin!$I5434,)</f>
        <v>0</v>
      </c>
      <c r="M5434">
        <f>IF(AND(Colin!$G5434=$B$1,Colin!$H5434&lt;=$C$3),Colin!$I5434,)</f>
        <v>0</v>
      </c>
      <c r="N5434">
        <f>IF(AND(Colin!$G5434=$B$2,Colin!$H5434=$C$3),Colin!$I5434,)</f>
        <v>0</v>
      </c>
      <c r="O5434">
        <f>IF(AND(Colin!$G5434=$B$2,Colin!$H5434&lt;=$C$3),Colin!$I5434,)</f>
        <v>0</v>
      </c>
      <c r="P5434">
        <f>IF(Colin!$G5434&lt;$B$2,Colin!$I5434,0)</f>
        <v>0</v>
      </c>
      <c r="Q5434">
        <f>IF(Colin!$G5434&lt;$B$1,Colin!$I5434,0)</f>
        <v>0</v>
      </c>
    </row>
    <row r="5435" spans="12:17" x14ac:dyDescent="0.25">
      <c r="L5435">
        <f>IF(AND(Colin!$G5435=$B$1,Colin!$H5435=$C$3),Colin!$I5435,)</f>
        <v>0</v>
      </c>
      <c r="M5435">
        <f>IF(AND(Colin!$G5435=$B$1,Colin!$H5435&lt;=$C$3),Colin!$I5435,)</f>
        <v>0</v>
      </c>
      <c r="N5435">
        <f>IF(AND(Colin!$G5435=$B$2,Colin!$H5435=$C$3),Colin!$I5435,)</f>
        <v>0</v>
      </c>
      <c r="O5435">
        <f>IF(AND(Colin!$G5435=$B$2,Colin!$H5435&lt;=$C$3),Colin!$I5435,)</f>
        <v>0</v>
      </c>
      <c r="P5435">
        <f>IF(Colin!$G5435&lt;$B$2,Colin!$I5435,0)</f>
        <v>0</v>
      </c>
      <c r="Q5435">
        <f>IF(Colin!$G5435&lt;$B$1,Colin!$I5435,0)</f>
        <v>0</v>
      </c>
    </row>
    <row r="5436" spans="12:17" x14ac:dyDescent="0.25">
      <c r="L5436">
        <f>IF(AND(Colin!$G5436=$B$1,Colin!$H5436=$C$3),Colin!$I5436,)</f>
        <v>0</v>
      </c>
      <c r="M5436">
        <f>IF(AND(Colin!$G5436=$B$1,Colin!$H5436&lt;=$C$3),Colin!$I5436,)</f>
        <v>0</v>
      </c>
      <c r="N5436">
        <f>IF(AND(Colin!$G5436=$B$2,Colin!$H5436=$C$3),Colin!$I5436,)</f>
        <v>0</v>
      </c>
      <c r="O5436">
        <f>IF(AND(Colin!$G5436=$B$2,Colin!$H5436&lt;=$C$3),Colin!$I5436,)</f>
        <v>0</v>
      </c>
      <c r="P5436">
        <f>IF(Colin!$G5436&lt;$B$2,Colin!$I5436,0)</f>
        <v>0</v>
      </c>
      <c r="Q5436">
        <f>IF(Colin!$G5436&lt;$B$1,Colin!$I5436,0)</f>
        <v>0</v>
      </c>
    </row>
    <row r="5437" spans="12:17" x14ac:dyDescent="0.25">
      <c r="L5437">
        <f>IF(AND(Colin!$G5437=$B$1,Colin!$H5437=$C$3),Colin!$I5437,)</f>
        <v>0</v>
      </c>
      <c r="M5437">
        <f>IF(AND(Colin!$G5437=$B$1,Colin!$H5437&lt;=$C$3),Colin!$I5437,)</f>
        <v>0</v>
      </c>
      <c r="N5437">
        <f>IF(AND(Colin!$G5437=$B$2,Colin!$H5437=$C$3),Colin!$I5437,)</f>
        <v>0</v>
      </c>
      <c r="O5437">
        <f>IF(AND(Colin!$G5437=$B$2,Colin!$H5437&lt;=$C$3),Colin!$I5437,)</f>
        <v>0</v>
      </c>
      <c r="P5437">
        <f>IF(Colin!$G5437&lt;$B$2,Colin!$I5437,0)</f>
        <v>0</v>
      </c>
      <c r="Q5437">
        <f>IF(Colin!$G5437&lt;$B$1,Colin!$I5437,0)</f>
        <v>0</v>
      </c>
    </row>
    <row r="5438" spans="12:17" x14ac:dyDescent="0.25">
      <c r="L5438">
        <f>IF(AND(Colin!$G5438=$B$1,Colin!$H5438=$C$3),Colin!$I5438,)</f>
        <v>0</v>
      </c>
      <c r="M5438">
        <f>IF(AND(Colin!$G5438=$B$1,Colin!$H5438&lt;=$C$3),Colin!$I5438,)</f>
        <v>0</v>
      </c>
      <c r="N5438">
        <f>IF(AND(Colin!$G5438=$B$2,Colin!$H5438=$C$3),Colin!$I5438,)</f>
        <v>0</v>
      </c>
      <c r="O5438">
        <f>IF(AND(Colin!$G5438=$B$2,Colin!$H5438&lt;=$C$3),Colin!$I5438,)</f>
        <v>0</v>
      </c>
      <c r="P5438">
        <f>IF(Colin!$G5438&lt;$B$2,Colin!$I5438,0)</f>
        <v>0</v>
      </c>
      <c r="Q5438">
        <f>IF(Colin!$G5438&lt;$B$1,Colin!$I5438,0)</f>
        <v>0</v>
      </c>
    </row>
    <row r="5439" spans="12:17" x14ac:dyDescent="0.25">
      <c r="L5439">
        <f>IF(AND(Colin!$G5439=$B$1,Colin!$H5439=$C$3),Colin!$I5439,)</f>
        <v>0</v>
      </c>
      <c r="M5439">
        <f>IF(AND(Colin!$G5439=$B$1,Colin!$H5439&lt;=$C$3),Colin!$I5439,)</f>
        <v>0</v>
      </c>
      <c r="N5439">
        <f>IF(AND(Colin!$G5439=$B$2,Colin!$H5439=$C$3),Colin!$I5439,)</f>
        <v>0</v>
      </c>
      <c r="O5439">
        <f>IF(AND(Colin!$G5439=$B$2,Colin!$H5439&lt;=$C$3),Colin!$I5439,)</f>
        <v>0</v>
      </c>
      <c r="P5439">
        <f>IF(Colin!$G5439&lt;$B$2,Colin!$I5439,0)</f>
        <v>0</v>
      </c>
      <c r="Q5439">
        <f>IF(Colin!$G5439&lt;$B$1,Colin!$I5439,0)</f>
        <v>0</v>
      </c>
    </row>
    <row r="5440" spans="12:17" x14ac:dyDescent="0.25">
      <c r="L5440">
        <f>IF(AND(Colin!$G5440=$B$1,Colin!$H5440=$C$3),Colin!$I5440,)</f>
        <v>0</v>
      </c>
      <c r="M5440">
        <f>IF(AND(Colin!$G5440=$B$1,Colin!$H5440&lt;=$C$3),Colin!$I5440,)</f>
        <v>0</v>
      </c>
      <c r="N5440">
        <f>IF(AND(Colin!$G5440=$B$2,Colin!$H5440=$C$3),Colin!$I5440,)</f>
        <v>0</v>
      </c>
      <c r="O5440">
        <f>IF(AND(Colin!$G5440=$B$2,Colin!$H5440&lt;=$C$3),Colin!$I5440,)</f>
        <v>0</v>
      </c>
      <c r="P5440">
        <f>IF(Colin!$G5440&lt;$B$2,Colin!$I5440,0)</f>
        <v>0</v>
      </c>
      <c r="Q5440">
        <f>IF(Colin!$G5440&lt;$B$1,Colin!$I5440,0)</f>
        <v>0</v>
      </c>
    </row>
    <row r="5441" spans="12:17" x14ac:dyDescent="0.25">
      <c r="L5441">
        <f>IF(AND(Colin!$G5441=$B$1,Colin!$H5441=$C$3),Colin!$I5441,)</f>
        <v>0</v>
      </c>
      <c r="M5441">
        <f>IF(AND(Colin!$G5441=$B$1,Colin!$H5441&lt;=$C$3),Colin!$I5441,)</f>
        <v>0</v>
      </c>
      <c r="N5441">
        <f>IF(AND(Colin!$G5441=$B$2,Colin!$H5441=$C$3),Colin!$I5441,)</f>
        <v>0</v>
      </c>
      <c r="O5441">
        <f>IF(AND(Colin!$G5441=$B$2,Colin!$H5441&lt;=$C$3),Colin!$I5441,)</f>
        <v>0</v>
      </c>
      <c r="P5441">
        <f>IF(Colin!$G5441&lt;$B$2,Colin!$I5441,0)</f>
        <v>0</v>
      </c>
      <c r="Q5441">
        <f>IF(Colin!$G5441&lt;$B$1,Colin!$I5441,0)</f>
        <v>0</v>
      </c>
    </row>
    <row r="5442" spans="12:17" x14ac:dyDescent="0.25">
      <c r="L5442">
        <f>IF(AND(Colin!$G5442=$B$1,Colin!$H5442=$C$3),Colin!$I5442,)</f>
        <v>0</v>
      </c>
      <c r="M5442">
        <f>IF(AND(Colin!$G5442=$B$1,Colin!$H5442&lt;=$C$3),Colin!$I5442,)</f>
        <v>0</v>
      </c>
      <c r="N5442">
        <f>IF(AND(Colin!$G5442=$B$2,Colin!$H5442=$C$3),Colin!$I5442,)</f>
        <v>0</v>
      </c>
      <c r="O5442">
        <f>IF(AND(Colin!$G5442=$B$2,Colin!$H5442&lt;=$C$3),Colin!$I5442,)</f>
        <v>0</v>
      </c>
      <c r="P5442">
        <f>IF(Colin!$G5442&lt;$B$2,Colin!$I5442,0)</f>
        <v>0</v>
      </c>
      <c r="Q5442">
        <f>IF(Colin!$G5442&lt;$B$1,Colin!$I5442,0)</f>
        <v>0</v>
      </c>
    </row>
    <row r="5443" spans="12:17" x14ac:dyDescent="0.25">
      <c r="L5443">
        <f>IF(AND(Colin!$G5443=$B$1,Colin!$H5443=$C$3),Colin!$I5443,)</f>
        <v>0</v>
      </c>
      <c r="M5443">
        <f>IF(AND(Colin!$G5443=$B$1,Colin!$H5443&lt;=$C$3),Colin!$I5443,)</f>
        <v>0</v>
      </c>
      <c r="N5443">
        <f>IF(AND(Colin!$G5443=$B$2,Colin!$H5443=$C$3),Colin!$I5443,)</f>
        <v>0</v>
      </c>
      <c r="O5443">
        <f>IF(AND(Colin!$G5443=$B$2,Colin!$H5443&lt;=$C$3),Colin!$I5443,)</f>
        <v>0</v>
      </c>
      <c r="P5443">
        <f>IF(Colin!$G5443&lt;$B$2,Colin!$I5443,0)</f>
        <v>0</v>
      </c>
      <c r="Q5443">
        <f>IF(Colin!$G5443&lt;$B$1,Colin!$I5443,0)</f>
        <v>0</v>
      </c>
    </row>
    <row r="5444" spans="12:17" x14ac:dyDescent="0.25">
      <c r="L5444">
        <f>IF(AND(Colin!$G5444=$B$1,Colin!$H5444=$C$3),Colin!$I5444,)</f>
        <v>0</v>
      </c>
      <c r="M5444">
        <f>IF(AND(Colin!$G5444=$B$1,Colin!$H5444&lt;=$C$3),Colin!$I5444,)</f>
        <v>0</v>
      </c>
      <c r="N5444">
        <f>IF(AND(Colin!$G5444=$B$2,Colin!$H5444=$C$3),Colin!$I5444,)</f>
        <v>0</v>
      </c>
      <c r="O5444">
        <f>IF(AND(Colin!$G5444=$B$2,Colin!$H5444&lt;=$C$3),Colin!$I5444,)</f>
        <v>0</v>
      </c>
      <c r="P5444">
        <f>IF(Colin!$G5444&lt;$B$2,Colin!$I5444,0)</f>
        <v>0</v>
      </c>
      <c r="Q5444">
        <f>IF(Colin!$G5444&lt;$B$1,Colin!$I5444,0)</f>
        <v>0</v>
      </c>
    </row>
    <row r="5445" spans="12:17" x14ac:dyDescent="0.25">
      <c r="L5445">
        <f>IF(AND(Colin!$G5445=$B$1,Colin!$H5445=$C$3),Colin!$I5445,)</f>
        <v>0</v>
      </c>
      <c r="M5445">
        <f>IF(AND(Colin!$G5445=$B$1,Colin!$H5445&lt;=$C$3),Colin!$I5445,)</f>
        <v>0</v>
      </c>
      <c r="N5445">
        <f>IF(AND(Colin!$G5445=$B$2,Colin!$H5445=$C$3),Colin!$I5445,)</f>
        <v>0</v>
      </c>
      <c r="O5445">
        <f>IF(AND(Colin!$G5445=$B$2,Colin!$H5445&lt;=$C$3),Colin!$I5445,)</f>
        <v>0</v>
      </c>
      <c r="P5445">
        <f>IF(Colin!$G5445&lt;$B$2,Colin!$I5445,0)</f>
        <v>0</v>
      </c>
      <c r="Q5445">
        <f>IF(Colin!$G5445&lt;$B$1,Colin!$I5445,0)</f>
        <v>0</v>
      </c>
    </row>
    <row r="5446" spans="12:17" x14ac:dyDescent="0.25">
      <c r="L5446">
        <f>IF(AND(Colin!$G5446=$B$1,Colin!$H5446=$C$3),Colin!$I5446,)</f>
        <v>0</v>
      </c>
      <c r="M5446">
        <f>IF(AND(Colin!$G5446=$B$1,Colin!$H5446&lt;=$C$3),Colin!$I5446,)</f>
        <v>0</v>
      </c>
      <c r="N5446">
        <f>IF(AND(Colin!$G5446=$B$2,Colin!$H5446=$C$3),Colin!$I5446,)</f>
        <v>0</v>
      </c>
      <c r="O5446">
        <f>IF(AND(Colin!$G5446=$B$2,Colin!$H5446&lt;=$C$3),Colin!$I5446,)</f>
        <v>0</v>
      </c>
      <c r="P5446">
        <f>IF(Colin!$G5446&lt;$B$2,Colin!$I5446,0)</f>
        <v>0</v>
      </c>
      <c r="Q5446">
        <f>IF(Colin!$G5446&lt;$B$1,Colin!$I5446,0)</f>
        <v>0</v>
      </c>
    </row>
    <row r="5447" spans="12:17" x14ac:dyDescent="0.25">
      <c r="L5447">
        <f>IF(AND(Colin!$G5447=$B$1,Colin!$H5447=$C$3),Colin!$I5447,)</f>
        <v>0</v>
      </c>
      <c r="M5447">
        <f>IF(AND(Colin!$G5447=$B$1,Colin!$H5447&lt;=$C$3),Colin!$I5447,)</f>
        <v>0</v>
      </c>
      <c r="N5447">
        <f>IF(AND(Colin!$G5447=$B$2,Colin!$H5447=$C$3),Colin!$I5447,)</f>
        <v>0</v>
      </c>
      <c r="O5447">
        <f>IF(AND(Colin!$G5447=$B$2,Colin!$H5447&lt;=$C$3),Colin!$I5447,)</f>
        <v>0</v>
      </c>
      <c r="P5447">
        <f>IF(Colin!$G5447&lt;$B$2,Colin!$I5447,0)</f>
        <v>0</v>
      </c>
      <c r="Q5447">
        <f>IF(Colin!$G5447&lt;$B$1,Colin!$I5447,0)</f>
        <v>0</v>
      </c>
    </row>
    <row r="5448" spans="12:17" x14ac:dyDescent="0.25">
      <c r="L5448">
        <f>IF(AND(Colin!$G5448=$B$1,Colin!$H5448=$C$3),Colin!$I5448,)</f>
        <v>0</v>
      </c>
      <c r="M5448">
        <f>IF(AND(Colin!$G5448=$B$1,Colin!$H5448&lt;=$C$3),Colin!$I5448,)</f>
        <v>0</v>
      </c>
      <c r="N5448">
        <f>IF(AND(Colin!$G5448=$B$2,Colin!$H5448=$C$3),Colin!$I5448,)</f>
        <v>0</v>
      </c>
      <c r="O5448">
        <f>IF(AND(Colin!$G5448=$B$2,Colin!$H5448&lt;=$C$3),Colin!$I5448,)</f>
        <v>0</v>
      </c>
      <c r="P5448">
        <f>IF(Colin!$G5448&lt;$B$2,Colin!$I5448,0)</f>
        <v>0</v>
      </c>
      <c r="Q5448">
        <f>IF(Colin!$G5448&lt;$B$1,Colin!$I5448,0)</f>
        <v>0</v>
      </c>
    </row>
    <row r="5449" spans="12:17" x14ac:dyDescent="0.25">
      <c r="L5449">
        <f>IF(AND(Colin!$G5449=$B$1,Colin!$H5449=$C$3),Colin!$I5449,)</f>
        <v>0</v>
      </c>
      <c r="M5449">
        <f>IF(AND(Colin!$G5449=$B$1,Colin!$H5449&lt;=$C$3),Colin!$I5449,)</f>
        <v>0</v>
      </c>
      <c r="N5449">
        <f>IF(AND(Colin!$G5449=$B$2,Colin!$H5449=$C$3),Colin!$I5449,)</f>
        <v>0</v>
      </c>
      <c r="O5449">
        <f>IF(AND(Colin!$G5449=$B$2,Colin!$H5449&lt;=$C$3),Colin!$I5449,)</f>
        <v>0</v>
      </c>
      <c r="P5449">
        <f>IF(Colin!$G5449&lt;$B$2,Colin!$I5449,0)</f>
        <v>0</v>
      </c>
      <c r="Q5449">
        <f>IF(Colin!$G5449&lt;$B$1,Colin!$I5449,0)</f>
        <v>0</v>
      </c>
    </row>
    <row r="5450" spans="12:17" x14ac:dyDescent="0.25">
      <c r="L5450">
        <f>IF(AND(Colin!$G5450=$B$1,Colin!$H5450=$C$3),Colin!$I5450,)</f>
        <v>0</v>
      </c>
      <c r="M5450">
        <f>IF(AND(Colin!$G5450=$B$1,Colin!$H5450&lt;=$C$3),Colin!$I5450,)</f>
        <v>0</v>
      </c>
      <c r="N5450">
        <f>IF(AND(Colin!$G5450=$B$2,Colin!$H5450=$C$3),Colin!$I5450,)</f>
        <v>0</v>
      </c>
      <c r="O5450">
        <f>IF(AND(Colin!$G5450=$B$2,Colin!$H5450&lt;=$C$3),Colin!$I5450,)</f>
        <v>0</v>
      </c>
      <c r="P5450">
        <f>IF(Colin!$G5450&lt;$B$2,Colin!$I5450,0)</f>
        <v>0</v>
      </c>
      <c r="Q5450">
        <f>IF(Colin!$G5450&lt;$B$1,Colin!$I5450,0)</f>
        <v>0</v>
      </c>
    </row>
    <row r="5451" spans="12:17" x14ac:dyDescent="0.25">
      <c r="L5451">
        <f>IF(AND(Colin!$G5451=$B$1,Colin!$H5451=$C$3),Colin!$I5451,)</f>
        <v>0</v>
      </c>
      <c r="M5451">
        <f>IF(AND(Colin!$G5451=$B$1,Colin!$H5451&lt;=$C$3),Colin!$I5451,)</f>
        <v>0</v>
      </c>
      <c r="N5451">
        <f>IF(AND(Colin!$G5451=$B$2,Colin!$H5451=$C$3),Colin!$I5451,)</f>
        <v>0</v>
      </c>
      <c r="O5451">
        <f>IF(AND(Colin!$G5451=$B$2,Colin!$H5451&lt;=$C$3),Colin!$I5451,)</f>
        <v>0</v>
      </c>
      <c r="P5451">
        <f>IF(Colin!$G5451&lt;$B$2,Colin!$I5451,0)</f>
        <v>0</v>
      </c>
      <c r="Q5451">
        <f>IF(Colin!$G5451&lt;$B$1,Colin!$I5451,0)</f>
        <v>0</v>
      </c>
    </row>
    <row r="5452" spans="12:17" x14ac:dyDescent="0.25">
      <c r="L5452">
        <f>IF(AND(Colin!$G5452=$B$1,Colin!$H5452=$C$3),Colin!$I5452,)</f>
        <v>0</v>
      </c>
      <c r="M5452">
        <f>IF(AND(Colin!$G5452=$B$1,Colin!$H5452&lt;=$C$3),Colin!$I5452,)</f>
        <v>0</v>
      </c>
      <c r="N5452">
        <f>IF(AND(Colin!$G5452=$B$2,Colin!$H5452=$C$3),Colin!$I5452,)</f>
        <v>0</v>
      </c>
      <c r="O5452">
        <f>IF(AND(Colin!$G5452=$B$2,Colin!$H5452&lt;=$C$3),Colin!$I5452,)</f>
        <v>0</v>
      </c>
      <c r="P5452">
        <f>IF(Colin!$G5452&lt;$B$2,Colin!$I5452,0)</f>
        <v>0</v>
      </c>
      <c r="Q5452">
        <f>IF(Colin!$G5452&lt;$B$1,Colin!$I5452,0)</f>
        <v>0</v>
      </c>
    </row>
    <row r="5453" spans="12:17" x14ac:dyDescent="0.25">
      <c r="L5453">
        <f>IF(AND(Colin!$G5453=$B$1,Colin!$H5453=$C$3),Colin!$I5453,)</f>
        <v>0</v>
      </c>
      <c r="M5453">
        <f>IF(AND(Colin!$G5453=$B$1,Colin!$H5453&lt;=$C$3),Colin!$I5453,)</f>
        <v>0</v>
      </c>
      <c r="N5453">
        <f>IF(AND(Colin!$G5453=$B$2,Colin!$H5453=$C$3),Colin!$I5453,)</f>
        <v>0</v>
      </c>
      <c r="O5453">
        <f>IF(AND(Colin!$G5453=$B$2,Colin!$H5453&lt;=$C$3),Colin!$I5453,)</f>
        <v>0</v>
      </c>
      <c r="P5453">
        <f>IF(Colin!$G5453&lt;$B$2,Colin!$I5453,0)</f>
        <v>0</v>
      </c>
      <c r="Q5453">
        <f>IF(Colin!$G5453&lt;$B$1,Colin!$I5453,0)</f>
        <v>0</v>
      </c>
    </row>
    <row r="5454" spans="12:17" x14ac:dyDescent="0.25">
      <c r="L5454">
        <f>IF(AND(Colin!$G5454=$B$1,Colin!$H5454=$C$3),Colin!$I5454,)</f>
        <v>0</v>
      </c>
      <c r="M5454">
        <f>IF(AND(Colin!$G5454=$B$1,Colin!$H5454&lt;=$C$3),Colin!$I5454,)</f>
        <v>0</v>
      </c>
      <c r="N5454">
        <f>IF(AND(Colin!$G5454=$B$2,Colin!$H5454=$C$3),Colin!$I5454,)</f>
        <v>0</v>
      </c>
      <c r="O5454">
        <f>IF(AND(Colin!$G5454=$B$2,Colin!$H5454&lt;=$C$3),Colin!$I5454,)</f>
        <v>0</v>
      </c>
      <c r="P5454">
        <f>IF(Colin!$G5454&lt;$B$2,Colin!$I5454,0)</f>
        <v>0</v>
      </c>
      <c r="Q5454">
        <f>IF(Colin!$G5454&lt;$B$1,Colin!$I5454,0)</f>
        <v>0</v>
      </c>
    </row>
    <row r="5455" spans="12:17" x14ac:dyDescent="0.25">
      <c r="L5455">
        <f>IF(AND(Colin!$G5455=$B$1,Colin!$H5455=$C$3),Colin!$I5455,)</f>
        <v>0</v>
      </c>
      <c r="M5455">
        <f>IF(AND(Colin!$G5455=$B$1,Colin!$H5455&lt;=$C$3),Colin!$I5455,)</f>
        <v>0</v>
      </c>
      <c r="N5455">
        <f>IF(AND(Colin!$G5455=$B$2,Colin!$H5455=$C$3),Colin!$I5455,)</f>
        <v>0</v>
      </c>
      <c r="O5455">
        <f>IF(AND(Colin!$G5455=$B$2,Colin!$H5455&lt;=$C$3),Colin!$I5455,)</f>
        <v>0</v>
      </c>
      <c r="P5455">
        <f>IF(Colin!$G5455&lt;$B$2,Colin!$I5455,0)</f>
        <v>0</v>
      </c>
      <c r="Q5455">
        <f>IF(Colin!$G5455&lt;$B$1,Colin!$I5455,0)</f>
        <v>0</v>
      </c>
    </row>
    <row r="5456" spans="12:17" x14ac:dyDescent="0.25">
      <c r="L5456">
        <f>IF(AND(Colin!$G5456=$B$1,Colin!$H5456=$C$3),Colin!$I5456,)</f>
        <v>0</v>
      </c>
      <c r="M5456">
        <f>IF(AND(Colin!$G5456=$B$1,Colin!$H5456&lt;=$C$3),Colin!$I5456,)</f>
        <v>0</v>
      </c>
      <c r="N5456">
        <f>IF(AND(Colin!$G5456=$B$2,Colin!$H5456=$C$3),Colin!$I5456,)</f>
        <v>0</v>
      </c>
      <c r="O5456">
        <f>IF(AND(Colin!$G5456=$B$2,Colin!$H5456&lt;=$C$3),Colin!$I5456,)</f>
        <v>0</v>
      </c>
      <c r="P5456">
        <f>IF(Colin!$G5456&lt;$B$2,Colin!$I5456,0)</f>
        <v>0</v>
      </c>
      <c r="Q5456">
        <f>IF(Colin!$G5456&lt;$B$1,Colin!$I5456,0)</f>
        <v>0</v>
      </c>
    </row>
    <row r="5457" spans="12:17" x14ac:dyDescent="0.25">
      <c r="L5457">
        <f>IF(AND(Colin!$G5457=$B$1,Colin!$H5457=$C$3),Colin!$I5457,)</f>
        <v>0</v>
      </c>
      <c r="M5457">
        <f>IF(AND(Colin!$G5457=$B$1,Colin!$H5457&lt;=$C$3),Colin!$I5457,)</f>
        <v>0</v>
      </c>
      <c r="N5457">
        <f>IF(AND(Colin!$G5457=$B$2,Colin!$H5457=$C$3),Colin!$I5457,)</f>
        <v>0</v>
      </c>
      <c r="O5457">
        <f>IF(AND(Colin!$G5457=$B$2,Colin!$H5457&lt;=$C$3),Colin!$I5457,)</f>
        <v>0</v>
      </c>
      <c r="P5457">
        <f>IF(Colin!$G5457&lt;$B$2,Colin!$I5457,0)</f>
        <v>0</v>
      </c>
      <c r="Q5457">
        <f>IF(Colin!$G5457&lt;$B$1,Colin!$I5457,0)</f>
        <v>0</v>
      </c>
    </row>
    <row r="5458" spans="12:17" x14ac:dyDescent="0.25">
      <c r="L5458">
        <f>IF(AND(Colin!$G5458=$B$1,Colin!$H5458=$C$3),Colin!$I5458,)</f>
        <v>0</v>
      </c>
      <c r="M5458">
        <f>IF(AND(Colin!$G5458=$B$1,Colin!$H5458&lt;=$C$3),Colin!$I5458,)</f>
        <v>0</v>
      </c>
      <c r="N5458">
        <f>IF(AND(Colin!$G5458=$B$2,Colin!$H5458=$C$3),Colin!$I5458,)</f>
        <v>0</v>
      </c>
      <c r="O5458">
        <f>IF(AND(Colin!$G5458=$B$2,Colin!$H5458&lt;=$C$3),Colin!$I5458,)</f>
        <v>0</v>
      </c>
      <c r="P5458">
        <f>IF(Colin!$G5458&lt;$B$2,Colin!$I5458,0)</f>
        <v>0</v>
      </c>
      <c r="Q5458">
        <f>IF(Colin!$G5458&lt;$B$1,Colin!$I5458,0)</f>
        <v>0</v>
      </c>
    </row>
    <row r="5459" spans="12:17" x14ac:dyDescent="0.25">
      <c r="L5459">
        <f>IF(AND(Colin!$G5459=$B$1,Colin!$H5459=$C$3),Colin!$I5459,)</f>
        <v>0</v>
      </c>
      <c r="M5459">
        <f>IF(AND(Colin!$G5459=$B$1,Colin!$H5459&lt;=$C$3),Colin!$I5459,)</f>
        <v>0</v>
      </c>
      <c r="N5459">
        <f>IF(AND(Colin!$G5459=$B$2,Colin!$H5459=$C$3),Colin!$I5459,)</f>
        <v>0</v>
      </c>
      <c r="O5459">
        <f>IF(AND(Colin!$G5459=$B$2,Colin!$H5459&lt;=$C$3),Colin!$I5459,)</f>
        <v>0</v>
      </c>
      <c r="P5459">
        <f>IF(Colin!$G5459&lt;$B$2,Colin!$I5459,0)</f>
        <v>0</v>
      </c>
      <c r="Q5459">
        <f>IF(Colin!$G5459&lt;$B$1,Colin!$I5459,0)</f>
        <v>0</v>
      </c>
    </row>
    <row r="5460" spans="12:17" x14ac:dyDescent="0.25">
      <c r="L5460">
        <f>IF(AND(Colin!$G5460=$B$1,Colin!$H5460=$C$3),Colin!$I5460,)</f>
        <v>0</v>
      </c>
      <c r="M5460">
        <f>IF(AND(Colin!$G5460=$B$1,Colin!$H5460&lt;=$C$3),Colin!$I5460,)</f>
        <v>0</v>
      </c>
      <c r="N5460">
        <f>IF(AND(Colin!$G5460=$B$2,Colin!$H5460=$C$3),Colin!$I5460,)</f>
        <v>0</v>
      </c>
      <c r="O5460">
        <f>IF(AND(Colin!$G5460=$B$2,Colin!$H5460&lt;=$C$3),Colin!$I5460,)</f>
        <v>0</v>
      </c>
      <c r="P5460">
        <f>IF(Colin!$G5460&lt;$B$2,Colin!$I5460,0)</f>
        <v>0</v>
      </c>
      <c r="Q5460">
        <f>IF(Colin!$G5460&lt;$B$1,Colin!$I5460,0)</f>
        <v>0</v>
      </c>
    </row>
    <row r="5461" spans="12:17" x14ac:dyDescent="0.25">
      <c r="L5461">
        <f>IF(AND(Colin!$G5461=$B$1,Colin!$H5461=$C$3),Colin!$I5461,)</f>
        <v>0</v>
      </c>
      <c r="M5461">
        <f>IF(AND(Colin!$G5461=$B$1,Colin!$H5461&lt;=$C$3),Colin!$I5461,)</f>
        <v>0</v>
      </c>
      <c r="N5461">
        <f>IF(AND(Colin!$G5461=$B$2,Colin!$H5461=$C$3),Colin!$I5461,)</f>
        <v>0</v>
      </c>
      <c r="O5461">
        <f>IF(AND(Colin!$G5461=$B$2,Colin!$H5461&lt;=$C$3),Colin!$I5461,)</f>
        <v>0</v>
      </c>
      <c r="P5461">
        <f>IF(Colin!$G5461&lt;$B$2,Colin!$I5461,0)</f>
        <v>0</v>
      </c>
      <c r="Q5461">
        <f>IF(Colin!$G5461&lt;$B$1,Colin!$I5461,0)</f>
        <v>0</v>
      </c>
    </row>
    <row r="5462" spans="12:17" x14ac:dyDescent="0.25">
      <c r="L5462">
        <f>IF(AND(Colin!$G5462=$B$1,Colin!$H5462=$C$3),Colin!$I5462,)</f>
        <v>0</v>
      </c>
      <c r="M5462">
        <f>IF(AND(Colin!$G5462=$B$1,Colin!$H5462&lt;=$C$3),Colin!$I5462,)</f>
        <v>0</v>
      </c>
      <c r="N5462">
        <f>IF(AND(Colin!$G5462=$B$2,Colin!$H5462=$C$3),Colin!$I5462,)</f>
        <v>0</v>
      </c>
      <c r="O5462">
        <f>IF(AND(Colin!$G5462=$B$2,Colin!$H5462&lt;=$C$3),Colin!$I5462,)</f>
        <v>0</v>
      </c>
      <c r="P5462">
        <f>IF(Colin!$G5462&lt;$B$2,Colin!$I5462,0)</f>
        <v>0</v>
      </c>
      <c r="Q5462">
        <f>IF(Colin!$G5462&lt;$B$1,Colin!$I5462,0)</f>
        <v>0</v>
      </c>
    </row>
    <row r="5463" spans="12:17" x14ac:dyDescent="0.25">
      <c r="L5463">
        <f>IF(AND(Colin!$G5463=$B$1,Colin!$H5463=$C$3),Colin!$I5463,)</f>
        <v>0</v>
      </c>
      <c r="M5463">
        <f>IF(AND(Colin!$G5463=$B$1,Colin!$H5463&lt;=$C$3),Colin!$I5463,)</f>
        <v>0</v>
      </c>
      <c r="N5463">
        <f>IF(AND(Colin!$G5463=$B$2,Colin!$H5463=$C$3),Colin!$I5463,)</f>
        <v>0</v>
      </c>
      <c r="O5463">
        <f>IF(AND(Colin!$G5463=$B$2,Colin!$H5463&lt;=$C$3),Colin!$I5463,)</f>
        <v>0</v>
      </c>
      <c r="P5463">
        <f>IF(Colin!$G5463&lt;$B$2,Colin!$I5463,0)</f>
        <v>0</v>
      </c>
      <c r="Q5463">
        <f>IF(Colin!$G5463&lt;$B$1,Colin!$I5463,0)</f>
        <v>0</v>
      </c>
    </row>
    <row r="5464" spans="12:17" x14ac:dyDescent="0.25">
      <c r="L5464">
        <f>IF(AND(Colin!$G5464=$B$1,Colin!$H5464=$C$3),Colin!$I5464,)</f>
        <v>0</v>
      </c>
      <c r="M5464">
        <f>IF(AND(Colin!$G5464=$B$1,Colin!$H5464&lt;=$C$3),Colin!$I5464,)</f>
        <v>0</v>
      </c>
      <c r="N5464">
        <f>IF(AND(Colin!$G5464=$B$2,Colin!$H5464=$C$3),Colin!$I5464,)</f>
        <v>0</v>
      </c>
      <c r="O5464">
        <f>IF(AND(Colin!$G5464=$B$2,Colin!$H5464&lt;=$C$3),Colin!$I5464,)</f>
        <v>0</v>
      </c>
      <c r="P5464">
        <f>IF(Colin!$G5464&lt;$B$2,Colin!$I5464,0)</f>
        <v>0</v>
      </c>
      <c r="Q5464">
        <f>IF(Colin!$G5464&lt;$B$1,Colin!$I5464,0)</f>
        <v>0</v>
      </c>
    </row>
    <row r="5465" spans="12:17" x14ac:dyDescent="0.25">
      <c r="L5465">
        <f>IF(AND(Colin!$G5465=$B$1,Colin!$H5465=$C$3),Colin!$I5465,)</f>
        <v>0</v>
      </c>
      <c r="M5465">
        <f>IF(AND(Colin!$G5465=$B$1,Colin!$H5465&lt;=$C$3),Colin!$I5465,)</f>
        <v>0</v>
      </c>
      <c r="N5465">
        <f>IF(AND(Colin!$G5465=$B$2,Colin!$H5465=$C$3),Colin!$I5465,)</f>
        <v>0</v>
      </c>
      <c r="O5465">
        <f>IF(AND(Colin!$G5465=$B$2,Colin!$H5465&lt;=$C$3),Colin!$I5465,)</f>
        <v>0</v>
      </c>
      <c r="P5465">
        <f>IF(Colin!$G5465&lt;$B$2,Colin!$I5465,0)</f>
        <v>0</v>
      </c>
      <c r="Q5465">
        <f>IF(Colin!$G5465&lt;$B$1,Colin!$I5465,0)</f>
        <v>0</v>
      </c>
    </row>
    <row r="5466" spans="12:17" x14ac:dyDescent="0.25">
      <c r="L5466">
        <f>IF(AND(Colin!$G5466=$B$1,Colin!$H5466=$C$3),Colin!$I5466,)</f>
        <v>0</v>
      </c>
      <c r="M5466">
        <f>IF(AND(Colin!$G5466=$B$1,Colin!$H5466&lt;=$C$3),Colin!$I5466,)</f>
        <v>0</v>
      </c>
      <c r="N5466">
        <f>IF(AND(Colin!$G5466=$B$2,Colin!$H5466=$C$3),Colin!$I5466,)</f>
        <v>0</v>
      </c>
      <c r="O5466">
        <f>IF(AND(Colin!$G5466=$B$2,Colin!$H5466&lt;=$C$3),Colin!$I5466,)</f>
        <v>0</v>
      </c>
      <c r="P5466">
        <f>IF(Colin!$G5466&lt;$B$2,Colin!$I5466,0)</f>
        <v>0</v>
      </c>
      <c r="Q5466">
        <f>IF(Colin!$G5466&lt;$B$1,Colin!$I5466,0)</f>
        <v>0</v>
      </c>
    </row>
    <row r="5467" spans="12:17" x14ac:dyDescent="0.25">
      <c r="L5467">
        <f>IF(AND(Colin!$G5467=$B$1,Colin!$H5467=$C$3),Colin!$I5467,)</f>
        <v>0</v>
      </c>
      <c r="M5467">
        <f>IF(AND(Colin!$G5467=$B$1,Colin!$H5467&lt;=$C$3),Colin!$I5467,)</f>
        <v>0</v>
      </c>
      <c r="N5467">
        <f>IF(AND(Colin!$G5467=$B$2,Colin!$H5467=$C$3),Colin!$I5467,)</f>
        <v>0</v>
      </c>
      <c r="O5467">
        <f>IF(AND(Colin!$G5467=$B$2,Colin!$H5467&lt;=$C$3),Colin!$I5467,)</f>
        <v>0</v>
      </c>
      <c r="P5467">
        <f>IF(Colin!$G5467&lt;$B$2,Colin!$I5467,0)</f>
        <v>0</v>
      </c>
      <c r="Q5467">
        <f>IF(Colin!$G5467&lt;$B$1,Colin!$I5467,0)</f>
        <v>0</v>
      </c>
    </row>
    <row r="5468" spans="12:17" x14ac:dyDescent="0.25">
      <c r="L5468">
        <f>IF(AND(Colin!$G5468=$B$1,Colin!$H5468=$C$3),Colin!$I5468,)</f>
        <v>0</v>
      </c>
      <c r="M5468">
        <f>IF(AND(Colin!$G5468=$B$1,Colin!$H5468&lt;=$C$3),Colin!$I5468,)</f>
        <v>0</v>
      </c>
      <c r="N5468">
        <f>IF(AND(Colin!$G5468=$B$2,Colin!$H5468=$C$3),Colin!$I5468,)</f>
        <v>0</v>
      </c>
      <c r="O5468">
        <f>IF(AND(Colin!$G5468=$B$2,Colin!$H5468&lt;=$C$3),Colin!$I5468,)</f>
        <v>0</v>
      </c>
      <c r="P5468">
        <f>IF(Colin!$G5468&lt;$B$2,Colin!$I5468,0)</f>
        <v>0</v>
      </c>
      <c r="Q5468">
        <f>IF(Colin!$G5468&lt;$B$1,Colin!$I5468,0)</f>
        <v>0</v>
      </c>
    </row>
    <row r="5469" spans="12:17" x14ac:dyDescent="0.25">
      <c r="L5469">
        <f>IF(AND(Colin!$G5469=$B$1,Colin!$H5469=$C$3),Colin!$I5469,)</f>
        <v>0</v>
      </c>
      <c r="M5469">
        <f>IF(AND(Colin!$G5469=$B$1,Colin!$H5469&lt;=$C$3),Colin!$I5469,)</f>
        <v>0</v>
      </c>
      <c r="N5469">
        <f>IF(AND(Colin!$G5469=$B$2,Colin!$H5469=$C$3),Colin!$I5469,)</f>
        <v>0</v>
      </c>
      <c r="O5469">
        <f>IF(AND(Colin!$G5469=$B$2,Colin!$H5469&lt;=$C$3),Colin!$I5469,)</f>
        <v>0</v>
      </c>
      <c r="P5469">
        <f>IF(Colin!$G5469&lt;$B$2,Colin!$I5469,0)</f>
        <v>0</v>
      </c>
      <c r="Q5469">
        <f>IF(Colin!$G5469&lt;$B$1,Colin!$I5469,0)</f>
        <v>0</v>
      </c>
    </row>
    <row r="5470" spans="12:17" x14ac:dyDescent="0.25">
      <c r="L5470">
        <f>IF(AND(Colin!$G5470=$B$1,Colin!$H5470=$C$3),Colin!$I5470,)</f>
        <v>0</v>
      </c>
      <c r="M5470">
        <f>IF(AND(Colin!$G5470=$B$1,Colin!$H5470&lt;=$C$3),Colin!$I5470,)</f>
        <v>0</v>
      </c>
      <c r="N5470">
        <f>IF(AND(Colin!$G5470=$B$2,Colin!$H5470=$C$3),Colin!$I5470,)</f>
        <v>0</v>
      </c>
      <c r="O5470">
        <f>IF(AND(Colin!$G5470=$B$2,Colin!$H5470&lt;=$C$3),Colin!$I5470,)</f>
        <v>0</v>
      </c>
      <c r="P5470">
        <f>IF(Colin!$G5470&lt;$B$2,Colin!$I5470,0)</f>
        <v>0</v>
      </c>
      <c r="Q5470">
        <f>IF(Colin!$G5470&lt;$B$1,Colin!$I5470,0)</f>
        <v>0</v>
      </c>
    </row>
    <row r="5471" spans="12:17" x14ac:dyDescent="0.25">
      <c r="L5471">
        <f>IF(AND(Colin!$G5471=$B$1,Colin!$H5471=$C$3),Colin!$I5471,)</f>
        <v>0</v>
      </c>
      <c r="M5471">
        <f>IF(AND(Colin!$G5471=$B$1,Colin!$H5471&lt;=$C$3),Colin!$I5471,)</f>
        <v>0</v>
      </c>
      <c r="N5471">
        <f>IF(AND(Colin!$G5471=$B$2,Colin!$H5471=$C$3),Colin!$I5471,)</f>
        <v>0</v>
      </c>
      <c r="O5471">
        <f>IF(AND(Colin!$G5471=$B$2,Colin!$H5471&lt;=$C$3),Colin!$I5471,)</f>
        <v>0</v>
      </c>
      <c r="P5471">
        <f>IF(Colin!$G5471&lt;$B$2,Colin!$I5471,0)</f>
        <v>0</v>
      </c>
      <c r="Q5471">
        <f>IF(Colin!$G5471&lt;$B$1,Colin!$I5471,0)</f>
        <v>0</v>
      </c>
    </row>
    <row r="5472" spans="12:17" x14ac:dyDescent="0.25">
      <c r="L5472">
        <f>IF(AND(Colin!$G5472=$B$1,Colin!$H5472=$C$3),Colin!$I5472,)</f>
        <v>0</v>
      </c>
      <c r="M5472">
        <f>IF(AND(Colin!$G5472=$B$1,Colin!$H5472&lt;=$C$3),Colin!$I5472,)</f>
        <v>0</v>
      </c>
      <c r="N5472">
        <f>IF(AND(Colin!$G5472=$B$2,Colin!$H5472=$C$3),Colin!$I5472,)</f>
        <v>0</v>
      </c>
      <c r="O5472">
        <f>IF(AND(Colin!$G5472=$B$2,Colin!$H5472&lt;=$C$3),Colin!$I5472,)</f>
        <v>0</v>
      </c>
      <c r="P5472">
        <f>IF(Colin!$G5472&lt;$B$2,Colin!$I5472,0)</f>
        <v>0</v>
      </c>
      <c r="Q5472">
        <f>IF(Colin!$G5472&lt;$B$1,Colin!$I5472,0)</f>
        <v>0</v>
      </c>
    </row>
    <row r="5473" spans="12:17" x14ac:dyDescent="0.25">
      <c r="L5473">
        <f>IF(AND(Colin!$G5473=$B$1,Colin!$H5473=$C$3),Colin!$I5473,)</f>
        <v>0</v>
      </c>
      <c r="M5473">
        <f>IF(AND(Colin!$G5473=$B$1,Colin!$H5473&lt;=$C$3),Colin!$I5473,)</f>
        <v>0</v>
      </c>
      <c r="N5473">
        <f>IF(AND(Colin!$G5473=$B$2,Colin!$H5473=$C$3),Colin!$I5473,)</f>
        <v>0</v>
      </c>
      <c r="O5473">
        <f>IF(AND(Colin!$G5473=$B$2,Colin!$H5473&lt;=$C$3),Colin!$I5473,)</f>
        <v>0</v>
      </c>
      <c r="P5473">
        <f>IF(Colin!$G5473&lt;$B$2,Colin!$I5473,0)</f>
        <v>0</v>
      </c>
      <c r="Q5473">
        <f>IF(Colin!$G5473&lt;$B$1,Colin!$I5473,0)</f>
        <v>0</v>
      </c>
    </row>
    <row r="5474" spans="12:17" x14ac:dyDescent="0.25">
      <c r="L5474">
        <f>IF(AND(Colin!$G5474=$B$1,Colin!$H5474=$C$3),Colin!$I5474,)</f>
        <v>0</v>
      </c>
      <c r="M5474">
        <f>IF(AND(Colin!$G5474=$B$1,Colin!$H5474&lt;=$C$3),Colin!$I5474,)</f>
        <v>0</v>
      </c>
      <c r="N5474">
        <f>IF(AND(Colin!$G5474=$B$2,Colin!$H5474=$C$3),Colin!$I5474,)</f>
        <v>0</v>
      </c>
      <c r="O5474">
        <f>IF(AND(Colin!$G5474=$B$2,Colin!$H5474&lt;=$C$3),Colin!$I5474,)</f>
        <v>0</v>
      </c>
      <c r="P5474">
        <f>IF(Colin!$G5474&lt;$B$2,Colin!$I5474,0)</f>
        <v>0</v>
      </c>
      <c r="Q5474">
        <f>IF(Colin!$G5474&lt;$B$1,Colin!$I5474,0)</f>
        <v>0</v>
      </c>
    </row>
    <row r="5475" spans="12:17" x14ac:dyDescent="0.25">
      <c r="L5475">
        <f>IF(AND(Colin!$G5475=$B$1,Colin!$H5475=$C$3),Colin!$I5475,)</f>
        <v>0</v>
      </c>
      <c r="M5475">
        <f>IF(AND(Colin!$G5475=$B$1,Colin!$H5475&lt;=$C$3),Colin!$I5475,)</f>
        <v>0</v>
      </c>
      <c r="N5475">
        <f>IF(AND(Colin!$G5475=$B$2,Colin!$H5475=$C$3),Colin!$I5475,)</f>
        <v>0</v>
      </c>
      <c r="O5475">
        <f>IF(AND(Colin!$G5475=$B$2,Colin!$H5475&lt;=$C$3),Colin!$I5475,)</f>
        <v>0</v>
      </c>
      <c r="P5475">
        <f>IF(Colin!$G5475&lt;$B$2,Colin!$I5475,0)</f>
        <v>0</v>
      </c>
      <c r="Q5475">
        <f>IF(Colin!$G5475&lt;$B$1,Colin!$I5475,0)</f>
        <v>0</v>
      </c>
    </row>
    <row r="5476" spans="12:17" x14ac:dyDescent="0.25">
      <c r="L5476">
        <f>IF(AND(Colin!$G5476=$B$1,Colin!$H5476=$C$3),Colin!$I5476,)</f>
        <v>0</v>
      </c>
      <c r="M5476">
        <f>IF(AND(Colin!$G5476=$B$1,Colin!$H5476&lt;=$C$3),Colin!$I5476,)</f>
        <v>0</v>
      </c>
      <c r="N5476">
        <f>IF(AND(Colin!$G5476=$B$2,Colin!$H5476=$C$3),Colin!$I5476,)</f>
        <v>0</v>
      </c>
      <c r="O5476">
        <f>IF(AND(Colin!$G5476=$B$2,Colin!$H5476&lt;=$C$3),Colin!$I5476,)</f>
        <v>0</v>
      </c>
      <c r="P5476">
        <f>IF(Colin!$G5476&lt;$B$2,Colin!$I5476,0)</f>
        <v>0</v>
      </c>
      <c r="Q5476">
        <f>IF(Colin!$G5476&lt;$B$1,Colin!$I5476,0)</f>
        <v>0</v>
      </c>
    </row>
    <row r="5477" spans="12:17" x14ac:dyDescent="0.25">
      <c r="L5477">
        <f>IF(AND(Colin!$G5477=$B$1,Colin!$H5477=$C$3),Colin!$I5477,)</f>
        <v>0</v>
      </c>
      <c r="M5477">
        <f>IF(AND(Colin!$G5477=$B$1,Colin!$H5477&lt;=$C$3),Colin!$I5477,)</f>
        <v>0</v>
      </c>
      <c r="N5477">
        <f>IF(AND(Colin!$G5477=$B$2,Colin!$H5477=$C$3),Colin!$I5477,)</f>
        <v>0</v>
      </c>
      <c r="O5477">
        <f>IF(AND(Colin!$G5477=$B$2,Colin!$H5477&lt;=$C$3),Colin!$I5477,)</f>
        <v>0</v>
      </c>
      <c r="P5477">
        <f>IF(Colin!$G5477&lt;$B$2,Colin!$I5477,0)</f>
        <v>0</v>
      </c>
      <c r="Q5477">
        <f>IF(Colin!$G5477&lt;$B$1,Colin!$I5477,0)</f>
        <v>0</v>
      </c>
    </row>
    <row r="5478" spans="12:17" x14ac:dyDescent="0.25">
      <c r="L5478">
        <f>IF(AND(Colin!$G5478=$B$1,Colin!$H5478=$C$3),Colin!$I5478,)</f>
        <v>0</v>
      </c>
      <c r="M5478">
        <f>IF(AND(Colin!$G5478=$B$1,Colin!$H5478&lt;=$C$3),Colin!$I5478,)</f>
        <v>0</v>
      </c>
      <c r="N5478">
        <f>IF(AND(Colin!$G5478=$B$2,Colin!$H5478=$C$3),Colin!$I5478,)</f>
        <v>0</v>
      </c>
      <c r="O5478">
        <f>IF(AND(Colin!$G5478=$B$2,Colin!$H5478&lt;=$C$3),Colin!$I5478,)</f>
        <v>0</v>
      </c>
      <c r="P5478">
        <f>IF(Colin!$G5478&lt;$B$2,Colin!$I5478,0)</f>
        <v>0</v>
      </c>
      <c r="Q5478">
        <f>IF(Colin!$G5478&lt;$B$1,Colin!$I5478,0)</f>
        <v>0</v>
      </c>
    </row>
    <row r="5479" spans="12:17" x14ac:dyDescent="0.25">
      <c r="L5479">
        <f>IF(AND(Colin!$G5479=$B$1,Colin!$H5479=$C$3),Colin!$I5479,)</f>
        <v>0</v>
      </c>
      <c r="M5479">
        <f>IF(AND(Colin!$G5479=$B$1,Colin!$H5479&lt;=$C$3),Colin!$I5479,)</f>
        <v>0</v>
      </c>
      <c r="N5479">
        <f>IF(AND(Colin!$G5479=$B$2,Colin!$H5479=$C$3),Colin!$I5479,)</f>
        <v>0</v>
      </c>
      <c r="O5479">
        <f>IF(AND(Colin!$G5479=$B$2,Colin!$H5479&lt;=$C$3),Colin!$I5479,)</f>
        <v>0</v>
      </c>
      <c r="P5479">
        <f>IF(Colin!$G5479&lt;$B$2,Colin!$I5479,0)</f>
        <v>0</v>
      </c>
      <c r="Q5479">
        <f>IF(Colin!$G5479&lt;$B$1,Colin!$I5479,0)</f>
        <v>0</v>
      </c>
    </row>
    <row r="5480" spans="12:17" x14ac:dyDescent="0.25">
      <c r="L5480">
        <f>IF(AND(Colin!$G5480=$B$1,Colin!$H5480=$C$3),Colin!$I5480,)</f>
        <v>0</v>
      </c>
      <c r="M5480">
        <f>IF(AND(Colin!$G5480=$B$1,Colin!$H5480&lt;=$C$3),Colin!$I5480,)</f>
        <v>0</v>
      </c>
      <c r="N5480">
        <f>IF(AND(Colin!$G5480=$B$2,Colin!$H5480=$C$3),Colin!$I5480,)</f>
        <v>0</v>
      </c>
      <c r="O5480">
        <f>IF(AND(Colin!$G5480=$B$2,Colin!$H5480&lt;=$C$3),Colin!$I5480,)</f>
        <v>0</v>
      </c>
      <c r="P5480">
        <f>IF(Colin!$G5480&lt;$B$2,Colin!$I5480,0)</f>
        <v>0</v>
      </c>
      <c r="Q5480">
        <f>IF(Colin!$G5480&lt;$B$1,Colin!$I5480,0)</f>
        <v>0</v>
      </c>
    </row>
    <row r="5481" spans="12:17" x14ac:dyDescent="0.25">
      <c r="L5481">
        <f>IF(AND(Colin!$G5481=$B$1,Colin!$H5481=$C$3),Colin!$I5481,)</f>
        <v>0</v>
      </c>
      <c r="M5481">
        <f>IF(AND(Colin!$G5481=$B$1,Colin!$H5481&lt;=$C$3),Colin!$I5481,)</f>
        <v>0</v>
      </c>
      <c r="N5481">
        <f>IF(AND(Colin!$G5481=$B$2,Colin!$H5481=$C$3),Colin!$I5481,)</f>
        <v>0</v>
      </c>
      <c r="O5481">
        <f>IF(AND(Colin!$G5481=$B$2,Colin!$H5481&lt;=$C$3),Colin!$I5481,)</f>
        <v>0</v>
      </c>
      <c r="P5481">
        <f>IF(Colin!$G5481&lt;$B$2,Colin!$I5481,0)</f>
        <v>0</v>
      </c>
      <c r="Q5481">
        <f>IF(Colin!$G5481&lt;$B$1,Colin!$I5481,0)</f>
        <v>0</v>
      </c>
    </row>
    <row r="5482" spans="12:17" x14ac:dyDescent="0.25">
      <c r="L5482">
        <f>IF(AND(Colin!$G5482=$B$1,Colin!$H5482=$C$3),Colin!$I5482,)</f>
        <v>0</v>
      </c>
      <c r="M5482">
        <f>IF(AND(Colin!$G5482=$B$1,Colin!$H5482&lt;=$C$3),Colin!$I5482,)</f>
        <v>0</v>
      </c>
      <c r="N5482">
        <f>IF(AND(Colin!$G5482=$B$2,Colin!$H5482=$C$3),Colin!$I5482,)</f>
        <v>0</v>
      </c>
      <c r="O5482">
        <f>IF(AND(Colin!$G5482=$B$2,Colin!$H5482&lt;=$C$3),Colin!$I5482,)</f>
        <v>0</v>
      </c>
      <c r="P5482">
        <f>IF(Colin!$G5482&lt;$B$2,Colin!$I5482,0)</f>
        <v>0</v>
      </c>
      <c r="Q5482">
        <f>IF(Colin!$G5482&lt;$B$1,Colin!$I5482,0)</f>
        <v>0</v>
      </c>
    </row>
    <row r="5483" spans="12:17" x14ac:dyDescent="0.25">
      <c r="L5483">
        <f>IF(AND(Colin!$G5483=$B$1,Colin!$H5483=$C$3),Colin!$I5483,)</f>
        <v>0</v>
      </c>
      <c r="M5483">
        <f>IF(AND(Colin!$G5483=$B$1,Colin!$H5483&lt;=$C$3),Colin!$I5483,)</f>
        <v>0</v>
      </c>
      <c r="N5483">
        <f>IF(AND(Colin!$G5483=$B$2,Colin!$H5483=$C$3),Colin!$I5483,)</f>
        <v>0</v>
      </c>
      <c r="O5483">
        <f>IF(AND(Colin!$G5483=$B$2,Colin!$H5483&lt;=$C$3),Colin!$I5483,)</f>
        <v>0</v>
      </c>
      <c r="P5483">
        <f>IF(Colin!$G5483&lt;$B$2,Colin!$I5483,0)</f>
        <v>0</v>
      </c>
      <c r="Q5483">
        <f>IF(Colin!$G5483&lt;$B$1,Colin!$I5483,0)</f>
        <v>0</v>
      </c>
    </row>
    <row r="5484" spans="12:17" x14ac:dyDescent="0.25">
      <c r="L5484">
        <f>IF(AND(Colin!$G5484=$B$1,Colin!$H5484=$C$3),Colin!$I5484,)</f>
        <v>0</v>
      </c>
      <c r="M5484">
        <f>IF(AND(Colin!$G5484=$B$1,Colin!$H5484&lt;=$C$3),Colin!$I5484,)</f>
        <v>0</v>
      </c>
      <c r="N5484">
        <f>IF(AND(Colin!$G5484=$B$2,Colin!$H5484=$C$3),Colin!$I5484,)</f>
        <v>0</v>
      </c>
      <c r="O5484">
        <f>IF(AND(Colin!$G5484=$B$2,Colin!$H5484&lt;=$C$3),Colin!$I5484,)</f>
        <v>0</v>
      </c>
      <c r="P5484">
        <f>IF(Colin!$G5484&lt;$B$2,Colin!$I5484,0)</f>
        <v>0</v>
      </c>
      <c r="Q5484">
        <f>IF(Colin!$G5484&lt;$B$1,Colin!$I5484,0)</f>
        <v>0</v>
      </c>
    </row>
    <row r="5485" spans="12:17" x14ac:dyDescent="0.25">
      <c r="L5485">
        <f>IF(AND(Colin!$G5485=$B$1,Colin!$H5485=$C$3),Colin!$I5485,)</f>
        <v>0</v>
      </c>
      <c r="M5485">
        <f>IF(AND(Colin!$G5485=$B$1,Colin!$H5485&lt;=$C$3),Colin!$I5485,)</f>
        <v>0</v>
      </c>
      <c r="N5485">
        <f>IF(AND(Colin!$G5485=$B$2,Colin!$H5485=$C$3),Colin!$I5485,)</f>
        <v>0</v>
      </c>
      <c r="O5485">
        <f>IF(AND(Colin!$G5485=$B$2,Colin!$H5485&lt;=$C$3),Colin!$I5485,)</f>
        <v>0</v>
      </c>
      <c r="P5485">
        <f>IF(Colin!$G5485&lt;$B$2,Colin!$I5485,0)</f>
        <v>0</v>
      </c>
      <c r="Q5485">
        <f>IF(Colin!$G5485&lt;$B$1,Colin!$I5485,0)</f>
        <v>0</v>
      </c>
    </row>
    <row r="5486" spans="12:17" x14ac:dyDescent="0.25">
      <c r="L5486">
        <f>IF(AND(Colin!$G5486=$B$1,Colin!$H5486=$C$3),Colin!$I5486,)</f>
        <v>0</v>
      </c>
      <c r="M5486">
        <f>IF(AND(Colin!$G5486=$B$1,Colin!$H5486&lt;=$C$3),Colin!$I5486,)</f>
        <v>0</v>
      </c>
      <c r="N5486">
        <f>IF(AND(Colin!$G5486=$B$2,Colin!$H5486=$C$3),Colin!$I5486,)</f>
        <v>0</v>
      </c>
      <c r="O5486">
        <f>IF(AND(Colin!$G5486=$B$2,Colin!$H5486&lt;=$C$3),Colin!$I5486,)</f>
        <v>0</v>
      </c>
      <c r="P5486">
        <f>IF(Colin!$G5486&lt;$B$2,Colin!$I5486,0)</f>
        <v>0</v>
      </c>
      <c r="Q5486">
        <f>IF(Colin!$G5486&lt;$B$1,Colin!$I5486,0)</f>
        <v>0</v>
      </c>
    </row>
    <row r="5487" spans="12:17" x14ac:dyDescent="0.25">
      <c r="L5487">
        <f>IF(AND(Colin!$G5487=$B$1,Colin!$H5487=$C$3),Colin!$I5487,)</f>
        <v>0</v>
      </c>
      <c r="M5487">
        <f>IF(AND(Colin!$G5487=$B$1,Colin!$H5487&lt;=$C$3),Colin!$I5487,)</f>
        <v>0</v>
      </c>
      <c r="N5487">
        <f>IF(AND(Colin!$G5487=$B$2,Colin!$H5487=$C$3),Colin!$I5487,)</f>
        <v>0</v>
      </c>
      <c r="O5487">
        <f>IF(AND(Colin!$G5487=$B$2,Colin!$H5487&lt;=$C$3),Colin!$I5487,)</f>
        <v>0</v>
      </c>
      <c r="P5487">
        <f>IF(Colin!$G5487&lt;$B$2,Colin!$I5487,0)</f>
        <v>0</v>
      </c>
      <c r="Q5487">
        <f>IF(Colin!$G5487&lt;$B$1,Colin!$I5487,0)</f>
        <v>0</v>
      </c>
    </row>
    <row r="5488" spans="12:17" x14ac:dyDescent="0.25">
      <c r="L5488">
        <f>IF(AND(Colin!$G5488=$B$1,Colin!$H5488=$C$3),Colin!$I5488,)</f>
        <v>0</v>
      </c>
      <c r="M5488">
        <f>IF(AND(Colin!$G5488=$B$1,Colin!$H5488&lt;=$C$3),Colin!$I5488,)</f>
        <v>0</v>
      </c>
      <c r="N5488">
        <f>IF(AND(Colin!$G5488=$B$2,Colin!$H5488=$C$3),Colin!$I5488,)</f>
        <v>0</v>
      </c>
      <c r="O5488">
        <f>IF(AND(Colin!$G5488=$B$2,Colin!$H5488&lt;=$C$3),Colin!$I5488,)</f>
        <v>0</v>
      </c>
      <c r="P5488">
        <f>IF(Colin!$G5488&lt;$B$2,Colin!$I5488,0)</f>
        <v>0</v>
      </c>
      <c r="Q5488">
        <f>IF(Colin!$G5488&lt;$B$1,Colin!$I5488,0)</f>
        <v>0</v>
      </c>
    </row>
    <row r="5489" spans="12:17" x14ac:dyDescent="0.25">
      <c r="L5489">
        <f>IF(AND(Colin!$G5489=$B$1,Colin!$H5489=$C$3),Colin!$I5489,)</f>
        <v>0</v>
      </c>
      <c r="M5489">
        <f>IF(AND(Colin!$G5489=$B$1,Colin!$H5489&lt;=$C$3),Colin!$I5489,)</f>
        <v>0</v>
      </c>
      <c r="N5489">
        <f>IF(AND(Colin!$G5489=$B$2,Colin!$H5489=$C$3),Colin!$I5489,)</f>
        <v>0</v>
      </c>
      <c r="O5489">
        <f>IF(AND(Colin!$G5489=$B$2,Colin!$H5489&lt;=$C$3),Colin!$I5489,)</f>
        <v>0</v>
      </c>
      <c r="P5489">
        <f>IF(Colin!$G5489&lt;$B$2,Colin!$I5489,0)</f>
        <v>0</v>
      </c>
      <c r="Q5489">
        <f>IF(Colin!$G5489&lt;$B$1,Colin!$I5489,0)</f>
        <v>0</v>
      </c>
    </row>
    <row r="5490" spans="12:17" x14ac:dyDescent="0.25">
      <c r="L5490">
        <f>IF(AND(Colin!$G5490=$B$1,Colin!$H5490=$C$3),Colin!$I5490,)</f>
        <v>0</v>
      </c>
      <c r="M5490">
        <f>IF(AND(Colin!$G5490=$B$1,Colin!$H5490&lt;=$C$3),Colin!$I5490,)</f>
        <v>0</v>
      </c>
      <c r="N5490">
        <f>IF(AND(Colin!$G5490=$B$2,Colin!$H5490=$C$3),Colin!$I5490,)</f>
        <v>0</v>
      </c>
      <c r="O5490">
        <f>IF(AND(Colin!$G5490=$B$2,Colin!$H5490&lt;=$C$3),Colin!$I5490,)</f>
        <v>0</v>
      </c>
      <c r="P5490">
        <f>IF(Colin!$G5490&lt;$B$2,Colin!$I5490,0)</f>
        <v>0</v>
      </c>
      <c r="Q5490">
        <f>IF(Colin!$G5490&lt;$B$1,Colin!$I5490,0)</f>
        <v>0</v>
      </c>
    </row>
    <row r="5491" spans="12:17" x14ac:dyDescent="0.25">
      <c r="L5491">
        <f>IF(AND(Colin!$G5491=$B$1,Colin!$H5491=$C$3),Colin!$I5491,)</f>
        <v>0</v>
      </c>
      <c r="M5491">
        <f>IF(AND(Colin!$G5491=$B$1,Colin!$H5491&lt;=$C$3),Colin!$I5491,)</f>
        <v>0</v>
      </c>
      <c r="N5491">
        <f>IF(AND(Colin!$G5491=$B$2,Colin!$H5491=$C$3),Colin!$I5491,)</f>
        <v>0</v>
      </c>
      <c r="O5491">
        <f>IF(AND(Colin!$G5491=$B$2,Colin!$H5491&lt;=$C$3),Colin!$I5491,)</f>
        <v>0</v>
      </c>
      <c r="P5491">
        <f>IF(Colin!$G5491&lt;$B$2,Colin!$I5491,0)</f>
        <v>0</v>
      </c>
      <c r="Q5491">
        <f>IF(Colin!$G5491&lt;$B$1,Colin!$I5491,0)</f>
        <v>0</v>
      </c>
    </row>
    <row r="5492" spans="12:17" x14ac:dyDescent="0.25">
      <c r="L5492">
        <f>IF(AND(Colin!$G5492=$B$1,Colin!$H5492=$C$3),Colin!$I5492,)</f>
        <v>0</v>
      </c>
      <c r="M5492">
        <f>IF(AND(Colin!$G5492=$B$1,Colin!$H5492&lt;=$C$3),Colin!$I5492,)</f>
        <v>0</v>
      </c>
      <c r="N5492">
        <f>IF(AND(Colin!$G5492=$B$2,Colin!$H5492=$C$3),Colin!$I5492,)</f>
        <v>0</v>
      </c>
      <c r="O5492">
        <f>IF(AND(Colin!$G5492=$B$2,Colin!$H5492&lt;=$C$3),Colin!$I5492,)</f>
        <v>0</v>
      </c>
      <c r="P5492">
        <f>IF(Colin!$G5492&lt;$B$2,Colin!$I5492,0)</f>
        <v>0</v>
      </c>
      <c r="Q5492">
        <f>IF(Colin!$G5492&lt;$B$1,Colin!$I5492,0)</f>
        <v>0</v>
      </c>
    </row>
    <row r="5493" spans="12:17" x14ac:dyDescent="0.25">
      <c r="L5493">
        <f>IF(AND(Colin!$G5493=$B$1,Colin!$H5493=$C$3),Colin!$I5493,)</f>
        <v>0</v>
      </c>
      <c r="M5493">
        <f>IF(AND(Colin!$G5493=$B$1,Colin!$H5493&lt;=$C$3),Colin!$I5493,)</f>
        <v>0</v>
      </c>
      <c r="N5493">
        <f>IF(AND(Colin!$G5493=$B$2,Colin!$H5493=$C$3),Colin!$I5493,)</f>
        <v>0</v>
      </c>
      <c r="O5493">
        <f>IF(AND(Colin!$G5493=$B$2,Colin!$H5493&lt;=$C$3),Colin!$I5493,)</f>
        <v>0</v>
      </c>
      <c r="P5493">
        <f>IF(Colin!$G5493&lt;$B$2,Colin!$I5493,0)</f>
        <v>0</v>
      </c>
      <c r="Q5493">
        <f>IF(Colin!$G5493&lt;$B$1,Colin!$I5493,0)</f>
        <v>0</v>
      </c>
    </row>
    <row r="5494" spans="12:17" x14ac:dyDescent="0.25">
      <c r="L5494">
        <f>IF(AND(Colin!$G5494=$B$1,Colin!$H5494=$C$3),Colin!$I5494,)</f>
        <v>0</v>
      </c>
      <c r="M5494">
        <f>IF(AND(Colin!$G5494=$B$1,Colin!$H5494&lt;=$C$3),Colin!$I5494,)</f>
        <v>0</v>
      </c>
      <c r="N5494">
        <f>IF(AND(Colin!$G5494=$B$2,Colin!$H5494=$C$3),Colin!$I5494,)</f>
        <v>0</v>
      </c>
      <c r="O5494">
        <f>IF(AND(Colin!$G5494=$B$2,Colin!$H5494&lt;=$C$3),Colin!$I5494,)</f>
        <v>0</v>
      </c>
      <c r="P5494">
        <f>IF(Colin!$G5494&lt;$B$2,Colin!$I5494,0)</f>
        <v>0</v>
      </c>
      <c r="Q5494">
        <f>IF(Colin!$G5494&lt;$B$1,Colin!$I5494,0)</f>
        <v>0</v>
      </c>
    </row>
    <row r="5495" spans="12:17" x14ac:dyDescent="0.25">
      <c r="L5495">
        <f>IF(AND(Colin!$G5495=$B$1,Colin!$H5495=$C$3),Colin!$I5495,)</f>
        <v>0</v>
      </c>
      <c r="M5495">
        <f>IF(AND(Colin!$G5495=$B$1,Colin!$H5495&lt;=$C$3),Colin!$I5495,)</f>
        <v>0</v>
      </c>
      <c r="N5495">
        <f>IF(AND(Colin!$G5495=$B$2,Colin!$H5495=$C$3),Colin!$I5495,)</f>
        <v>0</v>
      </c>
      <c r="O5495">
        <f>IF(AND(Colin!$G5495=$B$2,Colin!$H5495&lt;=$C$3),Colin!$I5495,)</f>
        <v>0</v>
      </c>
      <c r="P5495">
        <f>IF(Colin!$G5495&lt;$B$2,Colin!$I5495,0)</f>
        <v>0</v>
      </c>
      <c r="Q5495">
        <f>IF(Colin!$G5495&lt;$B$1,Colin!$I5495,0)</f>
        <v>0</v>
      </c>
    </row>
    <row r="5496" spans="12:17" x14ac:dyDescent="0.25">
      <c r="L5496">
        <f>IF(AND(Colin!$G5496=$B$1,Colin!$H5496=$C$3),Colin!$I5496,)</f>
        <v>0</v>
      </c>
      <c r="M5496">
        <f>IF(AND(Colin!$G5496=$B$1,Colin!$H5496&lt;=$C$3),Colin!$I5496,)</f>
        <v>0</v>
      </c>
      <c r="N5496">
        <f>IF(AND(Colin!$G5496=$B$2,Colin!$H5496=$C$3),Colin!$I5496,)</f>
        <v>0</v>
      </c>
      <c r="O5496">
        <f>IF(AND(Colin!$G5496=$B$2,Colin!$H5496&lt;=$C$3),Colin!$I5496,)</f>
        <v>0</v>
      </c>
      <c r="P5496">
        <f>IF(Colin!$G5496&lt;$B$2,Colin!$I5496,0)</f>
        <v>0</v>
      </c>
      <c r="Q5496">
        <f>IF(Colin!$G5496&lt;$B$1,Colin!$I5496,0)</f>
        <v>0</v>
      </c>
    </row>
    <row r="5497" spans="12:17" x14ac:dyDescent="0.25">
      <c r="L5497">
        <f>IF(AND(Colin!$G5497=$B$1,Colin!$H5497=$C$3),Colin!$I5497,)</f>
        <v>0</v>
      </c>
      <c r="M5497">
        <f>IF(AND(Colin!$G5497=$B$1,Colin!$H5497&lt;=$C$3),Colin!$I5497,)</f>
        <v>0</v>
      </c>
      <c r="N5497">
        <f>IF(AND(Colin!$G5497=$B$2,Colin!$H5497=$C$3),Colin!$I5497,)</f>
        <v>0</v>
      </c>
      <c r="O5497">
        <f>IF(AND(Colin!$G5497=$B$2,Colin!$H5497&lt;=$C$3),Colin!$I5497,)</f>
        <v>0</v>
      </c>
      <c r="P5497">
        <f>IF(Colin!$G5497&lt;$B$2,Colin!$I5497,0)</f>
        <v>0</v>
      </c>
      <c r="Q5497">
        <f>IF(Colin!$G5497&lt;$B$1,Colin!$I5497,0)</f>
        <v>0</v>
      </c>
    </row>
    <row r="5498" spans="12:17" x14ac:dyDescent="0.25">
      <c r="L5498">
        <f>IF(AND(Colin!$G5498=$B$1,Colin!$H5498=$C$3),Colin!$I5498,)</f>
        <v>0</v>
      </c>
      <c r="M5498">
        <f>IF(AND(Colin!$G5498=$B$1,Colin!$H5498&lt;=$C$3),Colin!$I5498,)</f>
        <v>0</v>
      </c>
      <c r="N5498">
        <f>IF(AND(Colin!$G5498=$B$2,Colin!$H5498=$C$3),Colin!$I5498,)</f>
        <v>0</v>
      </c>
      <c r="O5498">
        <f>IF(AND(Colin!$G5498=$B$2,Colin!$H5498&lt;=$C$3),Colin!$I5498,)</f>
        <v>0</v>
      </c>
      <c r="P5498">
        <f>IF(Colin!$G5498&lt;$B$2,Colin!$I5498,0)</f>
        <v>0</v>
      </c>
      <c r="Q5498">
        <f>IF(Colin!$G5498&lt;$B$1,Colin!$I5498,0)</f>
        <v>0</v>
      </c>
    </row>
    <row r="5499" spans="12:17" x14ac:dyDescent="0.25">
      <c r="L5499">
        <f>IF(AND(Colin!$G5499=$B$1,Colin!$H5499=$C$3),Colin!$I5499,)</f>
        <v>0</v>
      </c>
      <c r="M5499">
        <f>IF(AND(Colin!$G5499=$B$1,Colin!$H5499&lt;=$C$3),Colin!$I5499,)</f>
        <v>0</v>
      </c>
      <c r="N5499">
        <f>IF(AND(Colin!$G5499=$B$2,Colin!$H5499=$C$3),Colin!$I5499,)</f>
        <v>0</v>
      </c>
      <c r="O5499">
        <f>IF(AND(Colin!$G5499=$B$2,Colin!$H5499&lt;=$C$3),Colin!$I5499,)</f>
        <v>0</v>
      </c>
      <c r="P5499">
        <f>IF(Colin!$G5499&lt;$B$2,Colin!$I5499,0)</f>
        <v>0</v>
      </c>
      <c r="Q5499">
        <f>IF(Colin!$G5499&lt;$B$1,Colin!$I5499,0)</f>
        <v>0</v>
      </c>
    </row>
    <row r="5500" spans="12:17" x14ac:dyDescent="0.25">
      <c r="L5500">
        <f>IF(AND(Colin!$G5500=$B$1,Colin!$H5500=$C$3),Colin!$I5500,)</f>
        <v>0</v>
      </c>
      <c r="M5500">
        <f>IF(AND(Colin!$G5500=$B$1,Colin!$H5500&lt;=$C$3),Colin!$I5500,)</f>
        <v>0</v>
      </c>
      <c r="N5500">
        <f>IF(AND(Colin!$G5500=$B$2,Colin!$H5500=$C$3),Colin!$I5500,)</f>
        <v>0</v>
      </c>
      <c r="O5500">
        <f>IF(AND(Colin!$G5500=$B$2,Colin!$H5500&lt;=$C$3),Colin!$I5500,)</f>
        <v>0</v>
      </c>
      <c r="P5500">
        <f>IF(Colin!$G5500&lt;$B$2,Colin!$I5500,0)</f>
        <v>0</v>
      </c>
      <c r="Q5500">
        <f>IF(Colin!$G5500&lt;$B$1,Colin!$I5500,0)</f>
        <v>0</v>
      </c>
    </row>
    <row r="5501" spans="12:17" x14ac:dyDescent="0.25">
      <c r="L5501">
        <f>IF(AND(Colin!$G5501=$B$1,Colin!$H5501=$C$3),Colin!$I5501,)</f>
        <v>0</v>
      </c>
      <c r="M5501">
        <f>IF(AND(Colin!$G5501=$B$1,Colin!$H5501&lt;=$C$3),Colin!$I5501,)</f>
        <v>0</v>
      </c>
      <c r="N5501">
        <f>IF(AND(Colin!$G5501=$B$2,Colin!$H5501=$C$3),Colin!$I5501,)</f>
        <v>0</v>
      </c>
      <c r="O5501">
        <f>IF(AND(Colin!$G5501=$B$2,Colin!$H5501&lt;=$C$3),Colin!$I5501,)</f>
        <v>0</v>
      </c>
      <c r="P5501">
        <f>IF(Colin!$G5501&lt;$B$2,Colin!$I5501,0)</f>
        <v>0</v>
      </c>
      <c r="Q5501">
        <f>IF(Colin!$G5501&lt;$B$1,Colin!$I5501,0)</f>
        <v>0</v>
      </c>
    </row>
    <row r="5502" spans="12:17" x14ac:dyDescent="0.25">
      <c r="L5502">
        <f>IF(AND(Colin!$G5502=$B$1,Colin!$H5502=$C$3),Colin!$I5502,)</f>
        <v>0</v>
      </c>
      <c r="M5502">
        <f>IF(AND(Colin!$G5502=$B$1,Colin!$H5502&lt;=$C$3),Colin!$I5502,)</f>
        <v>0</v>
      </c>
      <c r="N5502">
        <f>IF(AND(Colin!$G5502=$B$2,Colin!$H5502=$C$3),Colin!$I5502,)</f>
        <v>0</v>
      </c>
      <c r="O5502">
        <f>IF(AND(Colin!$G5502=$B$2,Colin!$H5502&lt;=$C$3),Colin!$I5502,)</f>
        <v>0</v>
      </c>
      <c r="P5502">
        <f>IF(Colin!$G5502&lt;$B$2,Colin!$I5502,0)</f>
        <v>0</v>
      </c>
      <c r="Q5502">
        <f>IF(Colin!$G5502&lt;$B$1,Colin!$I5502,0)</f>
        <v>0</v>
      </c>
    </row>
    <row r="5503" spans="12:17" x14ac:dyDescent="0.25">
      <c r="L5503">
        <f>IF(AND(Colin!$G5503=$B$1,Colin!$H5503=$C$3),Colin!$I5503,)</f>
        <v>0</v>
      </c>
      <c r="M5503">
        <f>IF(AND(Colin!$G5503=$B$1,Colin!$H5503&lt;=$C$3),Colin!$I5503,)</f>
        <v>0</v>
      </c>
      <c r="N5503">
        <f>IF(AND(Colin!$G5503=$B$2,Colin!$H5503=$C$3),Colin!$I5503,)</f>
        <v>0</v>
      </c>
      <c r="O5503">
        <f>IF(AND(Colin!$G5503=$B$2,Colin!$H5503&lt;=$C$3),Colin!$I5503,)</f>
        <v>0</v>
      </c>
      <c r="P5503">
        <f>IF(Colin!$G5503&lt;$B$2,Colin!$I5503,0)</f>
        <v>0</v>
      </c>
      <c r="Q5503">
        <f>IF(Colin!$G5503&lt;$B$1,Colin!$I5503,0)</f>
        <v>0</v>
      </c>
    </row>
    <row r="5504" spans="12:17" x14ac:dyDescent="0.25">
      <c r="L5504">
        <f>IF(AND(Colin!$G5504=$B$1,Colin!$H5504=$C$3),Colin!$I5504,)</f>
        <v>0</v>
      </c>
      <c r="M5504">
        <f>IF(AND(Colin!$G5504=$B$1,Colin!$H5504&lt;=$C$3),Colin!$I5504,)</f>
        <v>0</v>
      </c>
      <c r="N5504">
        <f>IF(AND(Colin!$G5504=$B$2,Colin!$H5504=$C$3),Colin!$I5504,)</f>
        <v>0</v>
      </c>
      <c r="O5504">
        <f>IF(AND(Colin!$G5504=$B$2,Colin!$H5504&lt;=$C$3),Colin!$I5504,)</f>
        <v>0</v>
      </c>
      <c r="P5504">
        <f>IF(Colin!$G5504&lt;$B$2,Colin!$I5504,0)</f>
        <v>0</v>
      </c>
      <c r="Q5504">
        <f>IF(Colin!$G5504&lt;$B$1,Colin!$I5504,0)</f>
        <v>0</v>
      </c>
    </row>
    <row r="5505" spans="12:17" x14ac:dyDescent="0.25">
      <c r="L5505">
        <f>IF(AND(Colin!$G5505=$B$1,Colin!$H5505=$C$3),Colin!$I5505,)</f>
        <v>0</v>
      </c>
      <c r="M5505">
        <f>IF(AND(Colin!$G5505=$B$1,Colin!$H5505&lt;=$C$3),Colin!$I5505,)</f>
        <v>0</v>
      </c>
      <c r="N5505">
        <f>IF(AND(Colin!$G5505=$B$2,Colin!$H5505=$C$3),Colin!$I5505,)</f>
        <v>0</v>
      </c>
      <c r="O5505">
        <f>IF(AND(Colin!$G5505=$B$2,Colin!$H5505&lt;=$C$3),Colin!$I5505,)</f>
        <v>0</v>
      </c>
      <c r="P5505">
        <f>IF(Colin!$G5505&lt;$B$2,Colin!$I5505,0)</f>
        <v>0</v>
      </c>
      <c r="Q5505">
        <f>IF(Colin!$G5505&lt;$B$1,Colin!$I5505,0)</f>
        <v>0</v>
      </c>
    </row>
    <row r="5506" spans="12:17" x14ac:dyDescent="0.25">
      <c r="L5506">
        <f>IF(AND(Colin!$G5506=$B$1,Colin!$H5506=$C$3),Colin!$I5506,)</f>
        <v>0</v>
      </c>
      <c r="M5506">
        <f>IF(AND(Colin!$G5506=$B$1,Colin!$H5506&lt;=$C$3),Colin!$I5506,)</f>
        <v>0</v>
      </c>
      <c r="N5506">
        <f>IF(AND(Colin!$G5506=$B$2,Colin!$H5506=$C$3),Colin!$I5506,)</f>
        <v>0</v>
      </c>
      <c r="O5506">
        <f>IF(AND(Colin!$G5506=$B$2,Colin!$H5506&lt;=$C$3),Colin!$I5506,)</f>
        <v>0</v>
      </c>
      <c r="P5506">
        <f>IF(Colin!$G5506&lt;$B$2,Colin!$I5506,0)</f>
        <v>0</v>
      </c>
      <c r="Q5506">
        <f>IF(Colin!$G5506&lt;$B$1,Colin!$I5506,0)</f>
        <v>0</v>
      </c>
    </row>
    <row r="5507" spans="12:17" x14ac:dyDescent="0.25">
      <c r="L5507">
        <f>IF(AND(Colin!$G5507=$B$1,Colin!$H5507=$C$3),Colin!$I5507,)</f>
        <v>0</v>
      </c>
      <c r="M5507">
        <f>IF(AND(Colin!$G5507=$B$1,Colin!$H5507&lt;=$C$3),Colin!$I5507,)</f>
        <v>0</v>
      </c>
      <c r="N5507">
        <f>IF(AND(Colin!$G5507=$B$2,Colin!$H5507=$C$3),Colin!$I5507,)</f>
        <v>0</v>
      </c>
      <c r="O5507">
        <f>IF(AND(Colin!$G5507=$B$2,Colin!$H5507&lt;=$C$3),Colin!$I5507,)</f>
        <v>0</v>
      </c>
      <c r="P5507">
        <f>IF(Colin!$G5507&lt;$B$2,Colin!$I5507,0)</f>
        <v>0</v>
      </c>
      <c r="Q5507">
        <f>IF(Colin!$G5507&lt;$B$1,Colin!$I5507,0)</f>
        <v>0</v>
      </c>
    </row>
    <row r="5508" spans="12:17" x14ac:dyDescent="0.25">
      <c r="L5508">
        <f>IF(AND(Colin!$G5508=$B$1,Colin!$H5508=$C$3),Colin!$I5508,)</f>
        <v>0</v>
      </c>
      <c r="M5508">
        <f>IF(AND(Colin!$G5508=$B$1,Colin!$H5508&lt;=$C$3),Colin!$I5508,)</f>
        <v>0</v>
      </c>
      <c r="N5508">
        <f>IF(AND(Colin!$G5508=$B$2,Colin!$H5508=$C$3),Colin!$I5508,)</f>
        <v>0</v>
      </c>
      <c r="O5508">
        <f>IF(AND(Colin!$G5508=$B$2,Colin!$H5508&lt;=$C$3),Colin!$I5508,)</f>
        <v>0</v>
      </c>
      <c r="P5508">
        <f>IF(Colin!$G5508&lt;$B$2,Colin!$I5508,0)</f>
        <v>0</v>
      </c>
      <c r="Q5508">
        <f>IF(Colin!$G5508&lt;$B$1,Colin!$I5508,0)</f>
        <v>0</v>
      </c>
    </row>
    <row r="5509" spans="12:17" x14ac:dyDescent="0.25">
      <c r="L5509">
        <f>IF(AND(Colin!$G5509=$B$1,Colin!$H5509=$C$3),Colin!$I5509,)</f>
        <v>0</v>
      </c>
      <c r="M5509">
        <f>IF(AND(Colin!$G5509=$B$1,Colin!$H5509&lt;=$C$3),Colin!$I5509,)</f>
        <v>0</v>
      </c>
      <c r="N5509">
        <f>IF(AND(Colin!$G5509=$B$2,Colin!$H5509=$C$3),Colin!$I5509,)</f>
        <v>0</v>
      </c>
      <c r="O5509">
        <f>IF(AND(Colin!$G5509=$B$2,Colin!$H5509&lt;=$C$3),Colin!$I5509,)</f>
        <v>0</v>
      </c>
      <c r="P5509">
        <f>IF(Colin!$G5509&lt;$B$2,Colin!$I5509,0)</f>
        <v>0</v>
      </c>
      <c r="Q5509">
        <f>IF(Colin!$G5509&lt;$B$1,Colin!$I5509,0)</f>
        <v>0</v>
      </c>
    </row>
    <row r="5510" spans="12:17" x14ac:dyDescent="0.25">
      <c r="L5510">
        <f>IF(AND(Colin!$G5510=$B$1,Colin!$H5510=$C$3),Colin!$I5510,)</f>
        <v>0</v>
      </c>
      <c r="M5510">
        <f>IF(AND(Colin!$G5510=$B$1,Colin!$H5510&lt;=$C$3),Colin!$I5510,)</f>
        <v>0</v>
      </c>
      <c r="N5510">
        <f>IF(AND(Colin!$G5510=$B$2,Colin!$H5510=$C$3),Colin!$I5510,)</f>
        <v>0</v>
      </c>
      <c r="O5510">
        <f>IF(AND(Colin!$G5510=$B$2,Colin!$H5510&lt;=$C$3),Colin!$I5510,)</f>
        <v>0</v>
      </c>
      <c r="P5510">
        <f>IF(Colin!$G5510&lt;$B$2,Colin!$I5510,0)</f>
        <v>0</v>
      </c>
      <c r="Q5510">
        <f>IF(Colin!$G5510&lt;$B$1,Colin!$I5510,0)</f>
        <v>0</v>
      </c>
    </row>
    <row r="5511" spans="12:17" x14ac:dyDescent="0.25">
      <c r="L5511">
        <f>IF(AND(Colin!$G5511=$B$1,Colin!$H5511=$C$3),Colin!$I5511,)</f>
        <v>0</v>
      </c>
      <c r="M5511">
        <f>IF(AND(Colin!$G5511=$B$1,Colin!$H5511&lt;=$C$3),Colin!$I5511,)</f>
        <v>0</v>
      </c>
      <c r="N5511">
        <f>IF(AND(Colin!$G5511=$B$2,Colin!$H5511=$C$3),Colin!$I5511,)</f>
        <v>0</v>
      </c>
      <c r="O5511">
        <f>IF(AND(Colin!$G5511=$B$2,Colin!$H5511&lt;=$C$3),Colin!$I5511,)</f>
        <v>0</v>
      </c>
      <c r="P5511">
        <f>IF(Colin!$G5511&lt;$B$2,Colin!$I5511,0)</f>
        <v>0</v>
      </c>
      <c r="Q5511">
        <f>IF(Colin!$G5511&lt;$B$1,Colin!$I5511,0)</f>
        <v>0</v>
      </c>
    </row>
    <row r="5512" spans="12:17" x14ac:dyDescent="0.25">
      <c r="L5512">
        <f>IF(AND(Colin!$G5512=$B$1,Colin!$H5512=$C$3),Colin!$I5512,)</f>
        <v>0</v>
      </c>
      <c r="M5512">
        <f>IF(AND(Colin!$G5512=$B$1,Colin!$H5512&lt;=$C$3),Colin!$I5512,)</f>
        <v>0</v>
      </c>
      <c r="N5512">
        <f>IF(AND(Colin!$G5512=$B$2,Colin!$H5512=$C$3),Colin!$I5512,)</f>
        <v>0</v>
      </c>
      <c r="O5512">
        <f>IF(AND(Colin!$G5512=$B$2,Colin!$H5512&lt;=$C$3),Colin!$I5512,)</f>
        <v>0</v>
      </c>
      <c r="P5512">
        <f>IF(Colin!$G5512&lt;$B$2,Colin!$I5512,0)</f>
        <v>0</v>
      </c>
      <c r="Q5512">
        <f>IF(Colin!$G5512&lt;$B$1,Colin!$I5512,0)</f>
        <v>0</v>
      </c>
    </row>
    <row r="5513" spans="12:17" x14ac:dyDescent="0.25">
      <c r="L5513">
        <f>IF(AND(Colin!$G5513=$B$1,Colin!$H5513=$C$3),Colin!$I5513,)</f>
        <v>0</v>
      </c>
      <c r="M5513">
        <f>IF(AND(Colin!$G5513=$B$1,Colin!$H5513&lt;=$C$3),Colin!$I5513,)</f>
        <v>0</v>
      </c>
      <c r="N5513">
        <f>IF(AND(Colin!$G5513=$B$2,Colin!$H5513=$C$3),Colin!$I5513,)</f>
        <v>0</v>
      </c>
      <c r="O5513">
        <f>IF(AND(Colin!$G5513=$B$2,Colin!$H5513&lt;=$C$3),Colin!$I5513,)</f>
        <v>0</v>
      </c>
      <c r="P5513">
        <f>IF(Colin!$G5513&lt;$B$2,Colin!$I5513,0)</f>
        <v>0</v>
      </c>
      <c r="Q5513">
        <f>IF(Colin!$G5513&lt;$B$1,Colin!$I5513,0)</f>
        <v>0</v>
      </c>
    </row>
    <row r="5514" spans="12:17" x14ac:dyDescent="0.25">
      <c r="L5514">
        <f>IF(AND(Colin!$G5514=$B$1,Colin!$H5514=$C$3),Colin!$I5514,)</f>
        <v>0</v>
      </c>
      <c r="M5514">
        <f>IF(AND(Colin!$G5514=$B$1,Colin!$H5514&lt;=$C$3),Colin!$I5514,)</f>
        <v>0</v>
      </c>
      <c r="N5514">
        <f>IF(AND(Colin!$G5514=$B$2,Colin!$H5514=$C$3),Colin!$I5514,)</f>
        <v>0</v>
      </c>
      <c r="O5514">
        <f>IF(AND(Colin!$G5514=$B$2,Colin!$H5514&lt;=$C$3),Colin!$I5514,)</f>
        <v>0</v>
      </c>
      <c r="P5514">
        <f>IF(Colin!$G5514&lt;$B$2,Colin!$I5514,0)</f>
        <v>0</v>
      </c>
      <c r="Q5514">
        <f>IF(Colin!$G5514&lt;$B$1,Colin!$I5514,0)</f>
        <v>0</v>
      </c>
    </row>
    <row r="5515" spans="12:17" x14ac:dyDescent="0.25">
      <c r="L5515">
        <f>IF(AND(Colin!$G5515=$B$1,Colin!$H5515=$C$3),Colin!$I5515,)</f>
        <v>0</v>
      </c>
      <c r="M5515">
        <f>IF(AND(Colin!$G5515=$B$1,Colin!$H5515&lt;=$C$3),Colin!$I5515,)</f>
        <v>0</v>
      </c>
      <c r="N5515">
        <f>IF(AND(Colin!$G5515=$B$2,Colin!$H5515=$C$3),Colin!$I5515,)</f>
        <v>0</v>
      </c>
      <c r="O5515">
        <f>IF(AND(Colin!$G5515=$B$2,Colin!$H5515&lt;=$C$3),Colin!$I5515,)</f>
        <v>0</v>
      </c>
      <c r="P5515">
        <f>IF(Colin!$G5515&lt;$B$2,Colin!$I5515,0)</f>
        <v>0</v>
      </c>
      <c r="Q5515">
        <f>IF(Colin!$G5515&lt;$B$1,Colin!$I5515,0)</f>
        <v>0</v>
      </c>
    </row>
    <row r="5516" spans="12:17" x14ac:dyDescent="0.25">
      <c r="L5516">
        <f>IF(AND(Colin!$G5516=$B$1,Colin!$H5516=$C$3),Colin!$I5516,)</f>
        <v>0</v>
      </c>
      <c r="M5516">
        <f>IF(AND(Colin!$G5516=$B$1,Colin!$H5516&lt;=$C$3),Colin!$I5516,)</f>
        <v>0</v>
      </c>
      <c r="N5516">
        <f>IF(AND(Colin!$G5516=$B$2,Colin!$H5516=$C$3),Colin!$I5516,)</f>
        <v>0</v>
      </c>
      <c r="O5516">
        <f>IF(AND(Colin!$G5516=$B$2,Colin!$H5516&lt;=$C$3),Colin!$I5516,)</f>
        <v>0</v>
      </c>
      <c r="P5516">
        <f>IF(Colin!$G5516&lt;$B$2,Colin!$I5516,0)</f>
        <v>0</v>
      </c>
      <c r="Q5516">
        <f>IF(Colin!$G5516&lt;$B$1,Colin!$I5516,0)</f>
        <v>0</v>
      </c>
    </row>
    <row r="5517" spans="12:17" x14ac:dyDescent="0.25">
      <c r="L5517">
        <f>IF(AND(Colin!$G5517=$B$1,Colin!$H5517=$C$3),Colin!$I5517,)</f>
        <v>0</v>
      </c>
      <c r="M5517">
        <f>IF(AND(Colin!$G5517=$B$1,Colin!$H5517&lt;=$C$3),Colin!$I5517,)</f>
        <v>0</v>
      </c>
      <c r="N5517">
        <f>IF(AND(Colin!$G5517=$B$2,Colin!$H5517=$C$3),Colin!$I5517,)</f>
        <v>0</v>
      </c>
      <c r="O5517">
        <f>IF(AND(Colin!$G5517=$B$2,Colin!$H5517&lt;=$C$3),Colin!$I5517,)</f>
        <v>0</v>
      </c>
      <c r="P5517">
        <f>IF(Colin!$G5517&lt;$B$2,Colin!$I5517,0)</f>
        <v>0</v>
      </c>
      <c r="Q5517">
        <f>IF(Colin!$G5517&lt;$B$1,Colin!$I5517,0)</f>
        <v>0</v>
      </c>
    </row>
    <row r="5518" spans="12:17" x14ac:dyDescent="0.25">
      <c r="L5518">
        <f>IF(AND(Colin!$G5518=$B$1,Colin!$H5518=$C$3),Colin!$I5518,)</f>
        <v>0</v>
      </c>
      <c r="M5518">
        <f>IF(AND(Colin!$G5518=$B$1,Colin!$H5518&lt;=$C$3),Colin!$I5518,)</f>
        <v>0</v>
      </c>
      <c r="N5518">
        <f>IF(AND(Colin!$G5518=$B$2,Colin!$H5518=$C$3),Colin!$I5518,)</f>
        <v>0</v>
      </c>
      <c r="O5518">
        <f>IF(AND(Colin!$G5518=$B$2,Colin!$H5518&lt;=$C$3),Colin!$I5518,)</f>
        <v>0</v>
      </c>
      <c r="P5518">
        <f>IF(Colin!$G5518&lt;$B$2,Colin!$I5518,0)</f>
        <v>0</v>
      </c>
      <c r="Q5518">
        <f>IF(Colin!$G5518&lt;$B$1,Colin!$I5518,0)</f>
        <v>0</v>
      </c>
    </row>
    <row r="5519" spans="12:17" x14ac:dyDescent="0.25">
      <c r="L5519">
        <f>IF(AND(Colin!$G5519=$B$1,Colin!$H5519=$C$3),Colin!$I5519,)</f>
        <v>0</v>
      </c>
      <c r="M5519">
        <f>IF(AND(Colin!$G5519=$B$1,Colin!$H5519&lt;=$C$3),Colin!$I5519,)</f>
        <v>0</v>
      </c>
      <c r="N5519">
        <f>IF(AND(Colin!$G5519=$B$2,Colin!$H5519=$C$3),Colin!$I5519,)</f>
        <v>0</v>
      </c>
      <c r="O5519">
        <f>IF(AND(Colin!$G5519=$B$2,Colin!$H5519&lt;=$C$3),Colin!$I5519,)</f>
        <v>0</v>
      </c>
      <c r="P5519">
        <f>IF(Colin!$G5519&lt;$B$2,Colin!$I5519,0)</f>
        <v>0</v>
      </c>
      <c r="Q5519">
        <f>IF(Colin!$G5519&lt;$B$1,Colin!$I5519,0)</f>
        <v>0</v>
      </c>
    </row>
    <row r="5520" spans="12:17" x14ac:dyDescent="0.25">
      <c r="L5520">
        <f>IF(AND(Colin!$G5520=$B$1,Colin!$H5520=$C$3),Colin!$I5520,)</f>
        <v>0</v>
      </c>
      <c r="M5520">
        <f>IF(AND(Colin!$G5520=$B$1,Colin!$H5520&lt;=$C$3),Colin!$I5520,)</f>
        <v>0</v>
      </c>
      <c r="N5520">
        <f>IF(AND(Colin!$G5520=$B$2,Colin!$H5520=$C$3),Colin!$I5520,)</f>
        <v>0</v>
      </c>
      <c r="O5520">
        <f>IF(AND(Colin!$G5520=$B$2,Colin!$H5520&lt;=$C$3),Colin!$I5520,)</f>
        <v>0</v>
      </c>
      <c r="P5520">
        <f>IF(Colin!$G5520&lt;$B$2,Colin!$I5520,0)</f>
        <v>0</v>
      </c>
      <c r="Q5520">
        <f>IF(Colin!$G5520&lt;$B$1,Colin!$I5520,0)</f>
        <v>0</v>
      </c>
    </row>
    <row r="5521" spans="12:17" x14ac:dyDescent="0.25">
      <c r="L5521">
        <f>IF(AND(Colin!$G5521=$B$1,Colin!$H5521=$C$3),Colin!$I5521,)</f>
        <v>0</v>
      </c>
      <c r="M5521">
        <f>IF(AND(Colin!$G5521=$B$1,Colin!$H5521&lt;=$C$3),Colin!$I5521,)</f>
        <v>0</v>
      </c>
      <c r="N5521">
        <f>IF(AND(Colin!$G5521=$B$2,Colin!$H5521=$C$3),Colin!$I5521,)</f>
        <v>0</v>
      </c>
      <c r="O5521">
        <f>IF(AND(Colin!$G5521=$B$2,Colin!$H5521&lt;=$C$3),Colin!$I5521,)</f>
        <v>0</v>
      </c>
      <c r="P5521">
        <f>IF(Colin!$G5521&lt;$B$2,Colin!$I5521,0)</f>
        <v>0</v>
      </c>
      <c r="Q5521">
        <f>IF(Colin!$G5521&lt;$B$1,Colin!$I5521,0)</f>
        <v>0</v>
      </c>
    </row>
    <row r="5522" spans="12:17" x14ac:dyDescent="0.25">
      <c r="L5522">
        <f>IF(AND(Colin!$G5522=$B$1,Colin!$H5522=$C$3),Colin!$I5522,)</f>
        <v>0</v>
      </c>
      <c r="M5522">
        <f>IF(AND(Colin!$G5522=$B$1,Colin!$H5522&lt;=$C$3),Colin!$I5522,)</f>
        <v>0</v>
      </c>
      <c r="N5522">
        <f>IF(AND(Colin!$G5522=$B$2,Colin!$H5522=$C$3),Colin!$I5522,)</f>
        <v>0</v>
      </c>
      <c r="O5522">
        <f>IF(AND(Colin!$G5522=$B$2,Colin!$H5522&lt;=$C$3),Colin!$I5522,)</f>
        <v>0</v>
      </c>
      <c r="P5522">
        <f>IF(Colin!$G5522&lt;$B$2,Colin!$I5522,0)</f>
        <v>0</v>
      </c>
      <c r="Q5522">
        <f>IF(Colin!$G5522&lt;$B$1,Colin!$I5522,0)</f>
        <v>0</v>
      </c>
    </row>
    <row r="5523" spans="12:17" x14ac:dyDescent="0.25">
      <c r="L5523">
        <f>IF(AND(Colin!$G5523=$B$1,Colin!$H5523=$C$3),Colin!$I5523,)</f>
        <v>0</v>
      </c>
      <c r="M5523">
        <f>IF(AND(Colin!$G5523=$B$1,Colin!$H5523&lt;=$C$3),Colin!$I5523,)</f>
        <v>0</v>
      </c>
      <c r="N5523">
        <f>IF(AND(Colin!$G5523=$B$2,Colin!$H5523=$C$3),Colin!$I5523,)</f>
        <v>0</v>
      </c>
      <c r="O5523">
        <f>IF(AND(Colin!$G5523=$B$2,Colin!$H5523&lt;=$C$3),Colin!$I5523,)</f>
        <v>0</v>
      </c>
      <c r="P5523">
        <f>IF(Colin!$G5523&lt;$B$2,Colin!$I5523,0)</f>
        <v>0</v>
      </c>
      <c r="Q5523">
        <f>IF(Colin!$G5523&lt;$B$1,Colin!$I5523,0)</f>
        <v>0</v>
      </c>
    </row>
    <row r="5524" spans="12:17" x14ac:dyDescent="0.25">
      <c r="L5524">
        <f>IF(AND(Colin!$G5524=$B$1,Colin!$H5524=$C$3),Colin!$I5524,)</f>
        <v>0</v>
      </c>
      <c r="M5524">
        <f>IF(AND(Colin!$G5524=$B$1,Colin!$H5524&lt;=$C$3),Colin!$I5524,)</f>
        <v>0</v>
      </c>
      <c r="N5524">
        <f>IF(AND(Colin!$G5524=$B$2,Colin!$H5524=$C$3),Colin!$I5524,)</f>
        <v>0</v>
      </c>
      <c r="O5524">
        <f>IF(AND(Colin!$G5524=$B$2,Colin!$H5524&lt;=$C$3),Colin!$I5524,)</f>
        <v>0</v>
      </c>
      <c r="P5524">
        <f>IF(Colin!$G5524&lt;$B$2,Colin!$I5524,0)</f>
        <v>0</v>
      </c>
      <c r="Q5524">
        <f>IF(Colin!$G5524&lt;$B$1,Colin!$I5524,0)</f>
        <v>0</v>
      </c>
    </row>
    <row r="5525" spans="12:17" x14ac:dyDescent="0.25">
      <c r="L5525">
        <f>IF(AND(Colin!$G5525=$B$1,Colin!$H5525=$C$3),Colin!$I5525,)</f>
        <v>0</v>
      </c>
      <c r="M5525">
        <f>IF(AND(Colin!$G5525=$B$1,Colin!$H5525&lt;=$C$3),Colin!$I5525,)</f>
        <v>0</v>
      </c>
      <c r="N5525">
        <f>IF(AND(Colin!$G5525=$B$2,Colin!$H5525=$C$3),Colin!$I5525,)</f>
        <v>0</v>
      </c>
      <c r="O5525">
        <f>IF(AND(Colin!$G5525=$B$2,Colin!$H5525&lt;=$C$3),Colin!$I5525,)</f>
        <v>0</v>
      </c>
      <c r="P5525">
        <f>IF(Colin!$G5525&lt;$B$2,Colin!$I5525,0)</f>
        <v>0</v>
      </c>
      <c r="Q5525">
        <f>IF(Colin!$G5525&lt;$B$1,Colin!$I5525,0)</f>
        <v>0</v>
      </c>
    </row>
    <row r="5526" spans="12:17" x14ac:dyDescent="0.25">
      <c r="L5526">
        <f>IF(AND(Colin!$G5526=$B$1,Colin!$H5526=$C$3),Colin!$I5526,)</f>
        <v>0</v>
      </c>
      <c r="M5526">
        <f>IF(AND(Colin!$G5526=$B$1,Colin!$H5526&lt;=$C$3),Colin!$I5526,)</f>
        <v>0</v>
      </c>
      <c r="N5526">
        <f>IF(AND(Colin!$G5526=$B$2,Colin!$H5526=$C$3),Colin!$I5526,)</f>
        <v>0</v>
      </c>
      <c r="O5526">
        <f>IF(AND(Colin!$G5526=$B$2,Colin!$H5526&lt;=$C$3),Colin!$I5526,)</f>
        <v>0</v>
      </c>
      <c r="P5526">
        <f>IF(Colin!$G5526&lt;$B$2,Colin!$I5526,0)</f>
        <v>0</v>
      </c>
      <c r="Q5526">
        <f>IF(Colin!$G5526&lt;$B$1,Colin!$I5526,0)</f>
        <v>0</v>
      </c>
    </row>
    <row r="5527" spans="12:17" x14ac:dyDescent="0.25">
      <c r="L5527">
        <f>IF(AND(Colin!$G5527=$B$1,Colin!$H5527=$C$3),Colin!$I5527,)</f>
        <v>0</v>
      </c>
      <c r="M5527">
        <f>IF(AND(Colin!$G5527=$B$1,Colin!$H5527&lt;=$C$3),Colin!$I5527,)</f>
        <v>0</v>
      </c>
      <c r="N5527">
        <f>IF(AND(Colin!$G5527=$B$2,Colin!$H5527=$C$3),Colin!$I5527,)</f>
        <v>0</v>
      </c>
      <c r="O5527">
        <f>IF(AND(Colin!$G5527=$B$2,Colin!$H5527&lt;=$C$3),Colin!$I5527,)</f>
        <v>0</v>
      </c>
      <c r="P5527">
        <f>IF(Colin!$G5527&lt;$B$2,Colin!$I5527,0)</f>
        <v>0</v>
      </c>
      <c r="Q5527">
        <f>IF(Colin!$G5527&lt;$B$1,Colin!$I5527,0)</f>
        <v>0</v>
      </c>
    </row>
    <row r="5528" spans="12:17" x14ac:dyDescent="0.25">
      <c r="L5528">
        <f>IF(AND(Colin!$G5528=$B$1,Colin!$H5528=$C$3),Colin!$I5528,)</f>
        <v>0</v>
      </c>
      <c r="M5528">
        <f>IF(AND(Colin!$G5528=$B$1,Colin!$H5528&lt;=$C$3),Colin!$I5528,)</f>
        <v>0</v>
      </c>
      <c r="N5528">
        <f>IF(AND(Colin!$G5528=$B$2,Colin!$H5528=$C$3),Colin!$I5528,)</f>
        <v>0</v>
      </c>
      <c r="O5528">
        <f>IF(AND(Colin!$G5528=$B$2,Colin!$H5528&lt;=$C$3),Colin!$I5528,)</f>
        <v>0</v>
      </c>
      <c r="P5528">
        <f>IF(Colin!$G5528&lt;$B$2,Colin!$I5528,0)</f>
        <v>0</v>
      </c>
      <c r="Q5528">
        <f>IF(Colin!$G5528&lt;$B$1,Colin!$I5528,0)</f>
        <v>0</v>
      </c>
    </row>
    <row r="5529" spans="12:17" x14ac:dyDescent="0.25">
      <c r="L5529">
        <f>IF(AND(Colin!$G5529=$B$1,Colin!$H5529=$C$3),Colin!$I5529,)</f>
        <v>0</v>
      </c>
      <c r="M5529">
        <f>IF(AND(Colin!$G5529=$B$1,Colin!$H5529&lt;=$C$3),Colin!$I5529,)</f>
        <v>0</v>
      </c>
      <c r="N5529">
        <f>IF(AND(Colin!$G5529=$B$2,Colin!$H5529=$C$3),Colin!$I5529,)</f>
        <v>0</v>
      </c>
      <c r="O5529">
        <f>IF(AND(Colin!$G5529=$B$2,Colin!$H5529&lt;=$C$3),Colin!$I5529,)</f>
        <v>0</v>
      </c>
      <c r="P5529">
        <f>IF(Colin!$G5529&lt;$B$2,Colin!$I5529,0)</f>
        <v>0</v>
      </c>
      <c r="Q5529">
        <f>IF(Colin!$G5529&lt;$B$1,Colin!$I5529,0)</f>
        <v>0</v>
      </c>
    </row>
    <row r="5530" spans="12:17" x14ac:dyDescent="0.25">
      <c r="L5530">
        <f>IF(AND(Colin!$G5530=$B$1,Colin!$H5530=$C$3),Colin!$I5530,)</f>
        <v>0</v>
      </c>
      <c r="M5530">
        <f>IF(AND(Colin!$G5530=$B$1,Colin!$H5530&lt;=$C$3),Colin!$I5530,)</f>
        <v>0</v>
      </c>
      <c r="N5530">
        <f>IF(AND(Colin!$G5530=$B$2,Colin!$H5530=$C$3),Colin!$I5530,)</f>
        <v>0</v>
      </c>
      <c r="O5530">
        <f>IF(AND(Colin!$G5530=$B$2,Colin!$H5530&lt;=$C$3),Colin!$I5530,)</f>
        <v>0</v>
      </c>
      <c r="P5530">
        <f>IF(Colin!$G5530&lt;$B$2,Colin!$I5530,0)</f>
        <v>0</v>
      </c>
      <c r="Q5530">
        <f>IF(Colin!$G5530&lt;$B$1,Colin!$I5530,0)</f>
        <v>0</v>
      </c>
    </row>
    <row r="5531" spans="12:17" x14ac:dyDescent="0.25">
      <c r="L5531">
        <f>IF(AND(Colin!$G5531=$B$1,Colin!$H5531=$C$3),Colin!$I5531,)</f>
        <v>0</v>
      </c>
      <c r="M5531">
        <f>IF(AND(Colin!$G5531=$B$1,Colin!$H5531&lt;=$C$3),Colin!$I5531,)</f>
        <v>0</v>
      </c>
      <c r="N5531">
        <f>IF(AND(Colin!$G5531=$B$2,Colin!$H5531=$C$3),Colin!$I5531,)</f>
        <v>0</v>
      </c>
      <c r="O5531">
        <f>IF(AND(Colin!$G5531=$B$2,Colin!$H5531&lt;=$C$3),Colin!$I5531,)</f>
        <v>0</v>
      </c>
      <c r="P5531">
        <f>IF(Colin!$G5531&lt;$B$2,Colin!$I5531,0)</f>
        <v>0</v>
      </c>
      <c r="Q5531">
        <f>IF(Colin!$G5531&lt;$B$1,Colin!$I5531,0)</f>
        <v>0</v>
      </c>
    </row>
    <row r="5532" spans="12:17" x14ac:dyDescent="0.25">
      <c r="L5532">
        <f>IF(AND(Colin!$G5532=$B$1,Colin!$H5532=$C$3),Colin!$I5532,)</f>
        <v>0</v>
      </c>
      <c r="M5532">
        <f>IF(AND(Colin!$G5532=$B$1,Colin!$H5532&lt;=$C$3),Colin!$I5532,)</f>
        <v>0</v>
      </c>
      <c r="N5532">
        <f>IF(AND(Colin!$G5532=$B$2,Colin!$H5532=$C$3),Colin!$I5532,)</f>
        <v>0</v>
      </c>
      <c r="O5532">
        <f>IF(AND(Colin!$G5532=$B$2,Colin!$H5532&lt;=$C$3),Colin!$I5532,)</f>
        <v>0</v>
      </c>
      <c r="P5532">
        <f>IF(Colin!$G5532&lt;$B$2,Colin!$I5532,0)</f>
        <v>0</v>
      </c>
      <c r="Q5532">
        <f>IF(Colin!$G5532&lt;$B$1,Colin!$I5532,0)</f>
        <v>0</v>
      </c>
    </row>
    <row r="5533" spans="12:17" x14ac:dyDescent="0.25">
      <c r="L5533">
        <f>IF(AND(Colin!$G5533=$B$1,Colin!$H5533=$C$3),Colin!$I5533,)</f>
        <v>0</v>
      </c>
      <c r="M5533">
        <f>IF(AND(Colin!$G5533=$B$1,Colin!$H5533&lt;=$C$3),Colin!$I5533,)</f>
        <v>0</v>
      </c>
      <c r="N5533">
        <f>IF(AND(Colin!$G5533=$B$2,Colin!$H5533=$C$3),Colin!$I5533,)</f>
        <v>0</v>
      </c>
      <c r="O5533">
        <f>IF(AND(Colin!$G5533=$B$2,Colin!$H5533&lt;=$C$3),Colin!$I5533,)</f>
        <v>0</v>
      </c>
      <c r="P5533">
        <f>IF(Colin!$G5533&lt;$B$2,Colin!$I5533,0)</f>
        <v>0</v>
      </c>
      <c r="Q5533">
        <f>IF(Colin!$G5533&lt;$B$1,Colin!$I5533,0)</f>
        <v>0</v>
      </c>
    </row>
    <row r="5534" spans="12:17" x14ac:dyDescent="0.25">
      <c r="L5534">
        <f>IF(AND(Colin!$G5534=$B$1,Colin!$H5534=$C$3),Colin!$I5534,)</f>
        <v>0</v>
      </c>
      <c r="M5534">
        <f>IF(AND(Colin!$G5534=$B$1,Colin!$H5534&lt;=$C$3),Colin!$I5534,)</f>
        <v>0</v>
      </c>
      <c r="N5534">
        <f>IF(AND(Colin!$G5534=$B$2,Colin!$H5534=$C$3),Colin!$I5534,)</f>
        <v>0</v>
      </c>
      <c r="O5534">
        <f>IF(AND(Colin!$G5534=$B$2,Colin!$H5534&lt;=$C$3),Colin!$I5534,)</f>
        <v>0</v>
      </c>
      <c r="P5534">
        <f>IF(Colin!$G5534&lt;$B$2,Colin!$I5534,0)</f>
        <v>0</v>
      </c>
      <c r="Q5534">
        <f>IF(Colin!$G5534&lt;$B$1,Colin!$I5534,0)</f>
        <v>0</v>
      </c>
    </row>
    <row r="5535" spans="12:17" x14ac:dyDescent="0.25">
      <c r="L5535">
        <f>IF(AND(Colin!$G5535=$B$1,Colin!$H5535=$C$3),Colin!$I5535,)</f>
        <v>0</v>
      </c>
      <c r="M5535">
        <f>IF(AND(Colin!$G5535=$B$1,Colin!$H5535&lt;=$C$3),Colin!$I5535,)</f>
        <v>0</v>
      </c>
      <c r="N5535">
        <f>IF(AND(Colin!$G5535=$B$2,Colin!$H5535=$C$3),Colin!$I5535,)</f>
        <v>0</v>
      </c>
      <c r="O5535">
        <f>IF(AND(Colin!$G5535=$B$2,Colin!$H5535&lt;=$C$3),Colin!$I5535,)</f>
        <v>0</v>
      </c>
      <c r="P5535">
        <f>IF(Colin!$G5535&lt;$B$2,Colin!$I5535,0)</f>
        <v>0</v>
      </c>
      <c r="Q5535">
        <f>IF(Colin!$G5535&lt;$B$1,Colin!$I5535,0)</f>
        <v>0</v>
      </c>
    </row>
    <row r="5536" spans="12:17" x14ac:dyDescent="0.25">
      <c r="L5536">
        <f>IF(AND(Colin!$G5536=$B$1,Colin!$H5536=$C$3),Colin!$I5536,)</f>
        <v>0</v>
      </c>
      <c r="M5536">
        <f>IF(AND(Colin!$G5536=$B$1,Colin!$H5536&lt;=$C$3),Colin!$I5536,)</f>
        <v>0</v>
      </c>
      <c r="N5536">
        <f>IF(AND(Colin!$G5536=$B$2,Colin!$H5536=$C$3),Colin!$I5536,)</f>
        <v>0</v>
      </c>
      <c r="O5536">
        <f>IF(AND(Colin!$G5536=$B$2,Colin!$H5536&lt;=$C$3),Colin!$I5536,)</f>
        <v>0</v>
      </c>
      <c r="P5536">
        <f>IF(Colin!$G5536&lt;$B$2,Colin!$I5536,0)</f>
        <v>0</v>
      </c>
      <c r="Q5536">
        <f>IF(Colin!$G5536&lt;$B$1,Colin!$I5536,0)</f>
        <v>0</v>
      </c>
    </row>
    <row r="5537" spans="12:17" x14ac:dyDescent="0.25">
      <c r="L5537">
        <f>IF(AND(Colin!$G5537=$B$1,Colin!$H5537=$C$3),Colin!$I5537,)</f>
        <v>0</v>
      </c>
      <c r="M5537">
        <f>IF(AND(Colin!$G5537=$B$1,Colin!$H5537&lt;=$C$3),Colin!$I5537,)</f>
        <v>0</v>
      </c>
      <c r="N5537">
        <f>IF(AND(Colin!$G5537=$B$2,Colin!$H5537=$C$3),Colin!$I5537,)</f>
        <v>0</v>
      </c>
      <c r="O5537">
        <f>IF(AND(Colin!$G5537=$B$2,Colin!$H5537&lt;=$C$3),Colin!$I5537,)</f>
        <v>0</v>
      </c>
      <c r="P5537">
        <f>IF(Colin!$G5537&lt;$B$2,Colin!$I5537,0)</f>
        <v>0</v>
      </c>
      <c r="Q5537">
        <f>IF(Colin!$G5537&lt;$B$1,Colin!$I5537,0)</f>
        <v>0</v>
      </c>
    </row>
    <row r="5538" spans="12:17" x14ac:dyDescent="0.25">
      <c r="L5538">
        <f>IF(AND(Colin!$G5538=$B$1,Colin!$H5538=$C$3),Colin!$I5538,)</f>
        <v>0</v>
      </c>
      <c r="M5538">
        <f>IF(AND(Colin!$G5538=$B$1,Colin!$H5538&lt;=$C$3),Colin!$I5538,)</f>
        <v>0</v>
      </c>
      <c r="N5538">
        <f>IF(AND(Colin!$G5538=$B$2,Colin!$H5538=$C$3),Colin!$I5538,)</f>
        <v>0</v>
      </c>
      <c r="O5538">
        <f>IF(AND(Colin!$G5538=$B$2,Colin!$H5538&lt;=$C$3),Colin!$I5538,)</f>
        <v>0</v>
      </c>
      <c r="P5538">
        <f>IF(Colin!$G5538&lt;$B$2,Colin!$I5538,0)</f>
        <v>0</v>
      </c>
      <c r="Q5538">
        <f>IF(Colin!$G5538&lt;$B$1,Colin!$I5538,0)</f>
        <v>0</v>
      </c>
    </row>
    <row r="5539" spans="12:17" x14ac:dyDescent="0.25">
      <c r="L5539">
        <f>IF(AND(Colin!$G5539=$B$1,Colin!$H5539=$C$3),Colin!$I5539,)</f>
        <v>0</v>
      </c>
      <c r="M5539">
        <f>IF(AND(Colin!$G5539=$B$1,Colin!$H5539&lt;=$C$3),Colin!$I5539,)</f>
        <v>0</v>
      </c>
      <c r="N5539">
        <f>IF(AND(Colin!$G5539=$B$2,Colin!$H5539=$C$3),Colin!$I5539,)</f>
        <v>0</v>
      </c>
      <c r="O5539">
        <f>IF(AND(Colin!$G5539=$B$2,Colin!$H5539&lt;=$C$3),Colin!$I5539,)</f>
        <v>0</v>
      </c>
      <c r="P5539">
        <f>IF(Colin!$G5539&lt;$B$2,Colin!$I5539,0)</f>
        <v>0</v>
      </c>
      <c r="Q5539">
        <f>IF(Colin!$G5539&lt;$B$1,Colin!$I5539,0)</f>
        <v>0</v>
      </c>
    </row>
    <row r="5540" spans="12:17" x14ac:dyDescent="0.25">
      <c r="L5540">
        <f>IF(AND(Colin!$G5540=$B$1,Colin!$H5540=$C$3),Colin!$I5540,)</f>
        <v>0</v>
      </c>
      <c r="M5540">
        <f>IF(AND(Colin!$G5540=$B$1,Colin!$H5540&lt;=$C$3),Colin!$I5540,)</f>
        <v>0</v>
      </c>
      <c r="N5540">
        <f>IF(AND(Colin!$G5540=$B$2,Colin!$H5540=$C$3),Colin!$I5540,)</f>
        <v>0</v>
      </c>
      <c r="O5540">
        <f>IF(AND(Colin!$G5540=$B$2,Colin!$H5540&lt;=$C$3),Colin!$I5540,)</f>
        <v>0</v>
      </c>
      <c r="P5540">
        <f>IF(Colin!$G5540&lt;$B$2,Colin!$I5540,0)</f>
        <v>0</v>
      </c>
      <c r="Q5540">
        <f>IF(Colin!$G5540&lt;$B$1,Colin!$I5540,0)</f>
        <v>0</v>
      </c>
    </row>
    <row r="5541" spans="12:17" x14ac:dyDescent="0.25">
      <c r="L5541">
        <f>IF(AND(Colin!$G5541=$B$1,Colin!$H5541=$C$3),Colin!$I5541,)</f>
        <v>0</v>
      </c>
      <c r="M5541">
        <f>IF(AND(Colin!$G5541=$B$1,Colin!$H5541&lt;=$C$3),Colin!$I5541,)</f>
        <v>0</v>
      </c>
      <c r="N5541">
        <f>IF(AND(Colin!$G5541=$B$2,Colin!$H5541=$C$3),Colin!$I5541,)</f>
        <v>0</v>
      </c>
      <c r="O5541">
        <f>IF(AND(Colin!$G5541=$B$2,Colin!$H5541&lt;=$C$3),Colin!$I5541,)</f>
        <v>0</v>
      </c>
      <c r="P5541">
        <f>IF(Colin!$G5541&lt;$B$2,Colin!$I5541,0)</f>
        <v>0</v>
      </c>
      <c r="Q5541">
        <f>IF(Colin!$G5541&lt;$B$1,Colin!$I5541,0)</f>
        <v>0</v>
      </c>
    </row>
    <row r="5542" spans="12:17" x14ac:dyDescent="0.25">
      <c r="L5542">
        <f>IF(AND(Colin!$G5542=$B$1,Colin!$H5542=$C$3),Colin!$I5542,)</f>
        <v>0</v>
      </c>
      <c r="M5542">
        <f>IF(AND(Colin!$G5542=$B$1,Colin!$H5542&lt;=$C$3),Colin!$I5542,)</f>
        <v>0</v>
      </c>
      <c r="N5542">
        <f>IF(AND(Colin!$G5542=$B$2,Colin!$H5542=$C$3),Colin!$I5542,)</f>
        <v>0</v>
      </c>
      <c r="O5542">
        <f>IF(AND(Colin!$G5542=$B$2,Colin!$H5542&lt;=$C$3),Colin!$I5542,)</f>
        <v>0</v>
      </c>
      <c r="P5542">
        <f>IF(Colin!$G5542&lt;$B$2,Colin!$I5542,0)</f>
        <v>0</v>
      </c>
      <c r="Q5542">
        <f>IF(Colin!$G5542&lt;$B$1,Colin!$I5542,0)</f>
        <v>0</v>
      </c>
    </row>
    <row r="5543" spans="12:17" x14ac:dyDescent="0.25">
      <c r="L5543">
        <f>IF(AND(Colin!$G5543=$B$1,Colin!$H5543=$C$3),Colin!$I5543,)</f>
        <v>0</v>
      </c>
      <c r="M5543">
        <f>IF(AND(Colin!$G5543=$B$1,Colin!$H5543&lt;=$C$3),Colin!$I5543,)</f>
        <v>0</v>
      </c>
      <c r="N5543">
        <f>IF(AND(Colin!$G5543=$B$2,Colin!$H5543=$C$3),Colin!$I5543,)</f>
        <v>0</v>
      </c>
      <c r="O5543">
        <f>IF(AND(Colin!$G5543=$B$2,Colin!$H5543&lt;=$C$3),Colin!$I5543,)</f>
        <v>0</v>
      </c>
      <c r="P5543">
        <f>IF(Colin!$G5543&lt;$B$2,Colin!$I5543,0)</f>
        <v>0</v>
      </c>
      <c r="Q5543">
        <f>IF(Colin!$G5543&lt;$B$1,Colin!$I5543,0)</f>
        <v>0</v>
      </c>
    </row>
    <row r="5544" spans="12:17" x14ac:dyDescent="0.25">
      <c r="L5544">
        <f>IF(AND(Colin!$G5544=$B$1,Colin!$H5544=$C$3),Colin!$I5544,)</f>
        <v>0</v>
      </c>
      <c r="M5544">
        <f>IF(AND(Colin!$G5544=$B$1,Colin!$H5544&lt;=$C$3),Colin!$I5544,)</f>
        <v>0</v>
      </c>
      <c r="N5544">
        <f>IF(AND(Colin!$G5544=$B$2,Colin!$H5544=$C$3),Colin!$I5544,)</f>
        <v>0</v>
      </c>
      <c r="O5544">
        <f>IF(AND(Colin!$G5544=$B$2,Colin!$H5544&lt;=$C$3),Colin!$I5544,)</f>
        <v>0</v>
      </c>
      <c r="P5544">
        <f>IF(Colin!$G5544&lt;$B$2,Colin!$I5544,0)</f>
        <v>0</v>
      </c>
      <c r="Q5544">
        <f>IF(Colin!$G5544&lt;$B$1,Colin!$I5544,0)</f>
        <v>0</v>
      </c>
    </row>
    <row r="5545" spans="12:17" x14ac:dyDescent="0.25">
      <c r="L5545">
        <f>IF(AND(Colin!$G5545=$B$1,Colin!$H5545=$C$3),Colin!$I5545,)</f>
        <v>0</v>
      </c>
      <c r="M5545">
        <f>IF(AND(Colin!$G5545=$B$1,Colin!$H5545&lt;=$C$3),Colin!$I5545,)</f>
        <v>0</v>
      </c>
      <c r="N5545">
        <f>IF(AND(Colin!$G5545=$B$2,Colin!$H5545=$C$3),Colin!$I5545,)</f>
        <v>0</v>
      </c>
      <c r="O5545">
        <f>IF(AND(Colin!$G5545=$B$2,Colin!$H5545&lt;=$C$3),Colin!$I5545,)</f>
        <v>0</v>
      </c>
      <c r="P5545">
        <f>IF(Colin!$G5545&lt;$B$2,Colin!$I5545,0)</f>
        <v>0</v>
      </c>
      <c r="Q5545">
        <f>IF(Colin!$G5545&lt;$B$1,Colin!$I5545,0)</f>
        <v>0</v>
      </c>
    </row>
    <row r="5546" spans="12:17" x14ac:dyDescent="0.25">
      <c r="L5546">
        <f>IF(AND(Colin!$G5546=$B$1,Colin!$H5546=$C$3),Colin!$I5546,)</f>
        <v>0</v>
      </c>
      <c r="M5546">
        <f>IF(AND(Colin!$G5546=$B$1,Colin!$H5546&lt;=$C$3),Colin!$I5546,)</f>
        <v>0</v>
      </c>
      <c r="N5546">
        <f>IF(AND(Colin!$G5546=$B$2,Colin!$H5546=$C$3),Colin!$I5546,)</f>
        <v>0</v>
      </c>
      <c r="O5546">
        <f>IF(AND(Colin!$G5546=$B$2,Colin!$H5546&lt;=$C$3),Colin!$I5546,)</f>
        <v>0</v>
      </c>
      <c r="P5546">
        <f>IF(Colin!$G5546&lt;$B$2,Colin!$I5546,0)</f>
        <v>0</v>
      </c>
      <c r="Q5546">
        <f>IF(Colin!$G5546&lt;$B$1,Colin!$I5546,0)</f>
        <v>0</v>
      </c>
    </row>
    <row r="5547" spans="12:17" x14ac:dyDescent="0.25">
      <c r="L5547">
        <f>IF(AND(Colin!$G5547=$B$1,Colin!$H5547=$C$3),Colin!$I5547,)</f>
        <v>0</v>
      </c>
      <c r="M5547">
        <f>IF(AND(Colin!$G5547=$B$1,Colin!$H5547&lt;=$C$3),Colin!$I5547,)</f>
        <v>0</v>
      </c>
      <c r="N5547">
        <f>IF(AND(Colin!$G5547=$B$2,Colin!$H5547=$C$3),Colin!$I5547,)</f>
        <v>0</v>
      </c>
      <c r="O5547">
        <f>IF(AND(Colin!$G5547=$B$2,Colin!$H5547&lt;=$C$3),Colin!$I5547,)</f>
        <v>0</v>
      </c>
      <c r="P5547">
        <f>IF(Colin!$G5547&lt;$B$2,Colin!$I5547,0)</f>
        <v>0</v>
      </c>
      <c r="Q5547">
        <f>IF(Colin!$G5547&lt;$B$1,Colin!$I5547,0)</f>
        <v>0</v>
      </c>
    </row>
    <row r="5548" spans="12:17" x14ac:dyDescent="0.25">
      <c r="L5548">
        <f>IF(AND(Colin!$G5548=$B$1,Colin!$H5548=$C$3),Colin!$I5548,)</f>
        <v>0</v>
      </c>
      <c r="M5548">
        <f>IF(AND(Colin!$G5548=$B$1,Colin!$H5548&lt;=$C$3),Colin!$I5548,)</f>
        <v>0</v>
      </c>
      <c r="N5548">
        <f>IF(AND(Colin!$G5548=$B$2,Colin!$H5548=$C$3),Colin!$I5548,)</f>
        <v>0</v>
      </c>
      <c r="O5548">
        <f>IF(AND(Colin!$G5548=$B$2,Colin!$H5548&lt;=$C$3),Colin!$I5548,)</f>
        <v>0</v>
      </c>
      <c r="P5548">
        <f>IF(Colin!$G5548&lt;$B$2,Colin!$I5548,0)</f>
        <v>0</v>
      </c>
      <c r="Q5548">
        <f>IF(Colin!$G5548&lt;$B$1,Colin!$I5548,0)</f>
        <v>0</v>
      </c>
    </row>
    <row r="5549" spans="12:17" x14ac:dyDescent="0.25">
      <c r="L5549">
        <f>IF(AND(Colin!$G5549=$B$1,Colin!$H5549=$C$3),Colin!$I5549,)</f>
        <v>0</v>
      </c>
      <c r="M5549">
        <f>IF(AND(Colin!$G5549=$B$1,Colin!$H5549&lt;=$C$3),Colin!$I5549,)</f>
        <v>0</v>
      </c>
      <c r="N5549">
        <f>IF(AND(Colin!$G5549=$B$2,Colin!$H5549=$C$3),Colin!$I5549,)</f>
        <v>0</v>
      </c>
      <c r="O5549">
        <f>IF(AND(Colin!$G5549=$B$2,Colin!$H5549&lt;=$C$3),Colin!$I5549,)</f>
        <v>0</v>
      </c>
      <c r="P5549">
        <f>IF(Colin!$G5549&lt;$B$2,Colin!$I5549,0)</f>
        <v>0</v>
      </c>
      <c r="Q5549">
        <f>IF(Colin!$G5549&lt;$B$1,Colin!$I5549,0)</f>
        <v>0</v>
      </c>
    </row>
    <row r="5550" spans="12:17" x14ac:dyDescent="0.25">
      <c r="L5550">
        <f>IF(AND(Colin!$G5550=$B$1,Colin!$H5550=$C$3),Colin!$I5550,)</f>
        <v>0</v>
      </c>
      <c r="M5550">
        <f>IF(AND(Colin!$G5550=$B$1,Colin!$H5550&lt;=$C$3),Colin!$I5550,)</f>
        <v>0</v>
      </c>
      <c r="N5550">
        <f>IF(AND(Colin!$G5550=$B$2,Colin!$H5550=$C$3),Colin!$I5550,)</f>
        <v>0</v>
      </c>
      <c r="O5550">
        <f>IF(AND(Colin!$G5550=$B$2,Colin!$H5550&lt;=$C$3),Colin!$I5550,)</f>
        <v>0</v>
      </c>
      <c r="P5550">
        <f>IF(Colin!$G5550&lt;$B$2,Colin!$I5550,0)</f>
        <v>0</v>
      </c>
      <c r="Q5550">
        <f>IF(Colin!$G5550&lt;$B$1,Colin!$I5550,0)</f>
        <v>0</v>
      </c>
    </row>
    <row r="5551" spans="12:17" x14ac:dyDescent="0.25">
      <c r="L5551">
        <f>IF(AND(Colin!$G5551=$B$1,Colin!$H5551=$C$3),Colin!$I5551,)</f>
        <v>0</v>
      </c>
      <c r="M5551">
        <f>IF(AND(Colin!$G5551=$B$1,Colin!$H5551&lt;=$C$3),Colin!$I5551,)</f>
        <v>0</v>
      </c>
      <c r="N5551">
        <f>IF(AND(Colin!$G5551=$B$2,Colin!$H5551=$C$3),Colin!$I5551,)</f>
        <v>0</v>
      </c>
      <c r="O5551">
        <f>IF(AND(Colin!$G5551=$B$2,Colin!$H5551&lt;=$C$3),Colin!$I5551,)</f>
        <v>0</v>
      </c>
      <c r="P5551">
        <f>IF(Colin!$G5551&lt;$B$2,Colin!$I5551,0)</f>
        <v>0</v>
      </c>
      <c r="Q5551">
        <f>IF(Colin!$G5551&lt;$B$1,Colin!$I5551,0)</f>
        <v>0</v>
      </c>
    </row>
    <row r="5552" spans="12:17" x14ac:dyDescent="0.25">
      <c r="L5552">
        <f>IF(AND(Colin!$G5552=$B$1,Colin!$H5552=$C$3),Colin!$I5552,)</f>
        <v>0</v>
      </c>
      <c r="M5552">
        <f>IF(AND(Colin!$G5552=$B$1,Colin!$H5552&lt;=$C$3),Colin!$I5552,)</f>
        <v>0</v>
      </c>
      <c r="N5552">
        <f>IF(AND(Colin!$G5552=$B$2,Colin!$H5552=$C$3),Colin!$I5552,)</f>
        <v>0</v>
      </c>
      <c r="O5552">
        <f>IF(AND(Colin!$G5552=$B$2,Colin!$H5552&lt;=$C$3),Colin!$I5552,)</f>
        <v>0</v>
      </c>
      <c r="P5552">
        <f>IF(Colin!$G5552&lt;$B$2,Colin!$I5552,0)</f>
        <v>0</v>
      </c>
      <c r="Q5552">
        <f>IF(Colin!$G5552&lt;$B$1,Colin!$I5552,0)</f>
        <v>0</v>
      </c>
    </row>
    <row r="5553" spans="12:17" x14ac:dyDescent="0.25">
      <c r="L5553">
        <f>IF(AND(Colin!$G5553=$B$1,Colin!$H5553=$C$3),Colin!$I5553,)</f>
        <v>0</v>
      </c>
      <c r="M5553">
        <f>IF(AND(Colin!$G5553=$B$1,Colin!$H5553&lt;=$C$3),Colin!$I5553,)</f>
        <v>0</v>
      </c>
      <c r="N5553">
        <f>IF(AND(Colin!$G5553=$B$2,Colin!$H5553=$C$3),Colin!$I5553,)</f>
        <v>0</v>
      </c>
      <c r="O5553">
        <f>IF(AND(Colin!$G5553=$B$2,Colin!$H5553&lt;=$C$3),Colin!$I5553,)</f>
        <v>0</v>
      </c>
      <c r="P5553">
        <f>IF(Colin!$G5553&lt;$B$2,Colin!$I5553,0)</f>
        <v>0</v>
      </c>
      <c r="Q5553">
        <f>IF(Colin!$G5553&lt;$B$1,Colin!$I5553,0)</f>
        <v>0</v>
      </c>
    </row>
    <row r="5554" spans="12:17" x14ac:dyDescent="0.25">
      <c r="L5554">
        <f>IF(AND(Colin!$G5554=$B$1,Colin!$H5554=$C$3),Colin!$I5554,)</f>
        <v>0</v>
      </c>
      <c r="M5554">
        <f>IF(AND(Colin!$G5554=$B$1,Colin!$H5554&lt;=$C$3),Colin!$I5554,)</f>
        <v>0</v>
      </c>
      <c r="N5554">
        <f>IF(AND(Colin!$G5554=$B$2,Colin!$H5554=$C$3),Colin!$I5554,)</f>
        <v>0</v>
      </c>
      <c r="O5554">
        <f>IF(AND(Colin!$G5554=$B$2,Colin!$H5554&lt;=$C$3),Colin!$I5554,)</f>
        <v>0</v>
      </c>
      <c r="P5554">
        <f>IF(Colin!$G5554&lt;$B$2,Colin!$I5554,0)</f>
        <v>0</v>
      </c>
      <c r="Q5554">
        <f>IF(Colin!$G5554&lt;$B$1,Colin!$I5554,0)</f>
        <v>0</v>
      </c>
    </row>
    <row r="5555" spans="12:17" x14ac:dyDescent="0.25">
      <c r="L5555">
        <f>IF(AND(Colin!$G5555=$B$1,Colin!$H5555=$C$3),Colin!$I5555,)</f>
        <v>0</v>
      </c>
      <c r="M5555">
        <f>IF(AND(Colin!$G5555=$B$1,Colin!$H5555&lt;=$C$3),Colin!$I5555,)</f>
        <v>0</v>
      </c>
      <c r="N5555">
        <f>IF(AND(Colin!$G5555=$B$2,Colin!$H5555=$C$3),Colin!$I5555,)</f>
        <v>0</v>
      </c>
      <c r="O5555">
        <f>IF(AND(Colin!$G5555=$B$2,Colin!$H5555&lt;=$C$3),Colin!$I5555,)</f>
        <v>0</v>
      </c>
      <c r="P5555">
        <f>IF(Colin!$G5555&lt;$B$2,Colin!$I5555,0)</f>
        <v>0</v>
      </c>
      <c r="Q5555">
        <f>IF(Colin!$G5555&lt;$B$1,Colin!$I5555,0)</f>
        <v>0</v>
      </c>
    </row>
    <row r="5556" spans="12:17" x14ac:dyDescent="0.25">
      <c r="L5556">
        <f>IF(AND(Colin!$G5556=$B$1,Colin!$H5556=$C$3),Colin!$I5556,)</f>
        <v>0</v>
      </c>
      <c r="M5556">
        <f>IF(AND(Colin!$G5556=$B$1,Colin!$H5556&lt;=$C$3),Colin!$I5556,)</f>
        <v>0</v>
      </c>
      <c r="N5556">
        <f>IF(AND(Colin!$G5556=$B$2,Colin!$H5556=$C$3),Colin!$I5556,)</f>
        <v>0</v>
      </c>
      <c r="O5556">
        <f>IF(AND(Colin!$G5556=$B$2,Colin!$H5556&lt;=$C$3),Colin!$I5556,)</f>
        <v>0</v>
      </c>
      <c r="P5556">
        <f>IF(Colin!$G5556&lt;$B$2,Colin!$I5556,0)</f>
        <v>0</v>
      </c>
      <c r="Q5556">
        <f>IF(Colin!$G5556&lt;$B$1,Colin!$I5556,0)</f>
        <v>0</v>
      </c>
    </row>
    <row r="5557" spans="12:17" x14ac:dyDescent="0.25">
      <c r="L5557" s="38">
        <f>IF(AND(Colin!$G5557=$B$1,Colin!$H5557=$C$3),Colin!$I5557,)</f>
        <v>0</v>
      </c>
      <c r="M5557" s="38">
        <f>IF(AND(Colin!$G5557=$B$1,Colin!$H5557&lt;=$C$3),Colin!$I5557,)</f>
        <v>0</v>
      </c>
      <c r="N5557" s="38">
        <f>IF(AND(Colin!$G5557=$B$2,Colin!$H5557=$C$3),Colin!$I5557,)</f>
        <v>0</v>
      </c>
      <c r="O5557" s="38">
        <f>IF(AND(Colin!$G5557=$B$2,Colin!$H5557&lt;=$C$3),Colin!$I5557,)</f>
        <v>0</v>
      </c>
      <c r="P5557" s="38">
        <f>IF(Colin!$G5557&lt;$B$2,Colin!$I5557,0)</f>
        <v>0</v>
      </c>
      <c r="Q5557" s="38">
        <f>IF(Colin!$G5557&lt;$B$1,Colin!$I5557,0)</f>
        <v>0</v>
      </c>
    </row>
    <row r="5558" spans="12:17" x14ac:dyDescent="0.25">
      <c r="L5558" s="38">
        <f>IF(AND(Colin!$G5558=$B$1,Colin!$H5558=$C$3),Colin!$I5558,)</f>
        <v>0</v>
      </c>
      <c r="M5558" s="38">
        <f>IF(AND(Colin!$G5558=$B$1,Colin!$H5558&lt;=$C$3),Colin!$I5558,)</f>
        <v>0</v>
      </c>
      <c r="N5558" s="38">
        <f>IF(AND(Colin!$G5558=$B$2,Colin!$H5558=$C$3),Colin!$I5558,)</f>
        <v>0</v>
      </c>
      <c r="O5558" s="38">
        <f>IF(AND(Colin!$G5558=$B$2,Colin!$H5558&lt;=$C$3),Colin!$I5558,)</f>
        <v>0</v>
      </c>
      <c r="P5558" s="38">
        <f>IF(Colin!$G5558&lt;$B$2,Colin!$I5558,0)</f>
        <v>0</v>
      </c>
      <c r="Q5558" s="38">
        <f>IF(Colin!$G5558&lt;$B$1,Colin!$I5558,0)</f>
        <v>0</v>
      </c>
    </row>
    <row r="5559" spans="12:17" x14ac:dyDescent="0.25">
      <c r="L5559" s="38">
        <f>IF(AND(Colin!$G5559=$B$1,Colin!$H5559=$C$3),Colin!$I5559,)</f>
        <v>0</v>
      </c>
      <c r="M5559" s="38">
        <f>IF(AND(Colin!$G5559=$B$1,Colin!$H5559&lt;=$C$3),Colin!$I5559,)</f>
        <v>0</v>
      </c>
      <c r="N5559" s="38">
        <f>IF(AND(Colin!$G5559=$B$2,Colin!$H5559=$C$3),Colin!$I5559,)</f>
        <v>0</v>
      </c>
      <c r="O5559" s="38">
        <f>IF(AND(Colin!$G5559=$B$2,Colin!$H5559&lt;=$C$3),Colin!$I5559,)</f>
        <v>0</v>
      </c>
      <c r="P5559" s="38">
        <f>IF(Colin!$G5559&lt;$B$2,Colin!$I5559,0)</f>
        <v>0</v>
      </c>
      <c r="Q5559" s="38">
        <f>IF(Colin!$G5559&lt;$B$1,Colin!$I5559,0)</f>
        <v>0</v>
      </c>
    </row>
    <row r="5560" spans="12:17" x14ac:dyDescent="0.25">
      <c r="L5560" s="38">
        <f>IF(AND(Colin!$G5560=$B$1,Colin!$H5560=$C$3),Colin!$I5560,)</f>
        <v>0</v>
      </c>
      <c r="M5560" s="38">
        <f>IF(AND(Colin!$G5560=$B$1,Colin!$H5560&lt;=$C$3),Colin!$I5560,)</f>
        <v>0</v>
      </c>
      <c r="N5560" s="38">
        <f>IF(AND(Colin!$G5560=$B$2,Colin!$H5560=$C$3),Colin!$I5560,)</f>
        <v>0</v>
      </c>
      <c r="O5560" s="38">
        <f>IF(AND(Colin!$G5560=$B$2,Colin!$H5560&lt;=$C$3),Colin!$I5560,)</f>
        <v>0</v>
      </c>
      <c r="P5560" s="38">
        <f>IF(Colin!$G5560&lt;$B$2,Colin!$I5560,0)</f>
        <v>0</v>
      </c>
      <c r="Q5560" s="38">
        <f>IF(Colin!$G5560&lt;$B$1,Colin!$I5560,0)</f>
        <v>0</v>
      </c>
    </row>
    <row r="5561" spans="12:17" x14ac:dyDescent="0.25">
      <c r="L5561" s="38">
        <f>IF(AND(Colin!$G5561=$B$1,Colin!$H5561=$C$3),Colin!$I5561,)</f>
        <v>0</v>
      </c>
      <c r="M5561" s="38">
        <f>IF(AND(Colin!$G5561=$B$1,Colin!$H5561&lt;=$C$3),Colin!$I5561,)</f>
        <v>0</v>
      </c>
      <c r="N5561" s="38">
        <f>IF(AND(Colin!$G5561=$B$2,Colin!$H5561=$C$3),Colin!$I5561,)</f>
        <v>0</v>
      </c>
      <c r="O5561" s="38">
        <f>IF(AND(Colin!$G5561=$B$2,Colin!$H5561&lt;=$C$3),Colin!$I5561,)</f>
        <v>0</v>
      </c>
      <c r="P5561" s="38">
        <f>IF(Colin!$G5561&lt;$B$2,Colin!$I5561,0)</f>
        <v>0</v>
      </c>
      <c r="Q5561" s="38">
        <f>IF(Colin!$G5561&lt;$B$1,Colin!$I5561,0)</f>
        <v>0</v>
      </c>
    </row>
    <row r="5562" spans="12:17" x14ac:dyDescent="0.25">
      <c r="L5562" s="38">
        <f>IF(AND(Colin!$G5562=$B$1,Colin!$H5562=$C$3),Colin!$I5562,)</f>
        <v>0</v>
      </c>
      <c r="M5562" s="38">
        <f>IF(AND(Colin!$G5562=$B$1,Colin!$H5562&lt;=$C$3),Colin!$I5562,)</f>
        <v>0</v>
      </c>
      <c r="N5562" s="38">
        <f>IF(AND(Colin!$G5562=$B$2,Colin!$H5562=$C$3),Colin!$I5562,)</f>
        <v>0</v>
      </c>
      <c r="O5562" s="38">
        <f>IF(AND(Colin!$G5562=$B$2,Colin!$H5562&lt;=$C$3),Colin!$I5562,)</f>
        <v>0</v>
      </c>
      <c r="P5562" s="38">
        <f>IF(Colin!$G5562&lt;$B$2,Colin!$I5562,0)</f>
        <v>0</v>
      </c>
      <c r="Q5562" s="38">
        <f>IF(Colin!$G5562&lt;$B$1,Colin!$I5562,0)</f>
        <v>0</v>
      </c>
    </row>
    <row r="5563" spans="12:17" x14ac:dyDescent="0.25">
      <c r="L5563" s="38">
        <f>IF(AND(Colin!$G5563=$B$1,Colin!$H5563=$C$3),Colin!$I5563,)</f>
        <v>0</v>
      </c>
      <c r="M5563" s="38">
        <f>IF(AND(Colin!$G5563=$B$1,Colin!$H5563&lt;=$C$3),Colin!$I5563,)</f>
        <v>0</v>
      </c>
      <c r="N5563" s="38">
        <f>IF(AND(Colin!$G5563=$B$2,Colin!$H5563=$C$3),Colin!$I5563,)</f>
        <v>0</v>
      </c>
      <c r="O5563" s="38">
        <f>IF(AND(Colin!$G5563=$B$2,Colin!$H5563&lt;=$C$3),Colin!$I5563,)</f>
        <v>0</v>
      </c>
      <c r="P5563" s="38">
        <f>IF(Colin!$G5563&lt;$B$2,Colin!$I5563,0)</f>
        <v>0</v>
      </c>
      <c r="Q5563" s="38">
        <f>IF(Colin!$G5563&lt;$B$1,Colin!$I5563,0)</f>
        <v>0</v>
      </c>
    </row>
    <row r="5564" spans="12:17" x14ac:dyDescent="0.25">
      <c r="L5564" s="38">
        <f>IF(AND(Colin!$G5564=$B$1,Colin!$H5564=$C$3),Colin!$I5564,)</f>
        <v>0</v>
      </c>
      <c r="M5564" s="38">
        <f>IF(AND(Colin!$G5564=$B$1,Colin!$H5564&lt;=$C$3),Colin!$I5564,)</f>
        <v>0</v>
      </c>
      <c r="N5564" s="38">
        <f>IF(AND(Colin!$G5564=$B$2,Colin!$H5564=$C$3),Colin!$I5564,)</f>
        <v>0</v>
      </c>
      <c r="O5564" s="38">
        <f>IF(AND(Colin!$G5564=$B$2,Colin!$H5564&lt;=$C$3),Colin!$I5564,)</f>
        <v>0</v>
      </c>
      <c r="P5564" s="38">
        <f>IF(Colin!$G5564&lt;$B$2,Colin!$I5564,0)</f>
        <v>0</v>
      </c>
      <c r="Q5564" s="38">
        <f>IF(Colin!$G5564&lt;$B$1,Colin!$I5564,0)</f>
        <v>0</v>
      </c>
    </row>
    <row r="5565" spans="12:17" x14ac:dyDescent="0.25">
      <c r="L5565" s="38">
        <f>IF(AND(Colin!$G5565=$B$1,Colin!$H5565=$C$3),Colin!$I5565,)</f>
        <v>0</v>
      </c>
      <c r="M5565" s="38">
        <f>IF(AND(Colin!$G5565=$B$1,Colin!$H5565&lt;=$C$3),Colin!$I5565,)</f>
        <v>0</v>
      </c>
      <c r="N5565" s="38">
        <f>IF(AND(Colin!$G5565=$B$2,Colin!$H5565=$C$3),Colin!$I5565,)</f>
        <v>0</v>
      </c>
      <c r="O5565" s="38">
        <f>IF(AND(Colin!$G5565=$B$2,Colin!$H5565&lt;=$C$3),Colin!$I5565,)</f>
        <v>0</v>
      </c>
      <c r="P5565" s="38">
        <f>IF(Colin!$G5565&lt;$B$2,Colin!$I5565,0)</f>
        <v>0</v>
      </c>
      <c r="Q5565" s="38">
        <f>IF(Colin!$G5565&lt;$B$1,Colin!$I5565,0)</f>
        <v>0</v>
      </c>
    </row>
    <row r="5566" spans="12:17" x14ac:dyDescent="0.25">
      <c r="L5566" s="38">
        <f>IF(AND(Colin!$G5566=$B$1,Colin!$H5566=$C$3),Colin!$I5566,)</f>
        <v>0</v>
      </c>
      <c r="M5566" s="38">
        <f>IF(AND(Colin!$G5566=$B$1,Colin!$H5566&lt;=$C$3),Colin!$I5566,)</f>
        <v>0</v>
      </c>
      <c r="N5566" s="38">
        <f>IF(AND(Colin!$G5566=$B$2,Colin!$H5566=$C$3),Colin!$I5566,)</f>
        <v>0</v>
      </c>
      <c r="O5566" s="38">
        <f>IF(AND(Colin!$G5566=$B$2,Colin!$H5566&lt;=$C$3),Colin!$I5566,)</f>
        <v>0</v>
      </c>
      <c r="P5566" s="38">
        <f>IF(Colin!$G5566&lt;$B$2,Colin!$I5566,0)</f>
        <v>0</v>
      </c>
      <c r="Q5566" s="38">
        <f>IF(Colin!$G5566&lt;$B$1,Colin!$I5566,0)</f>
        <v>0</v>
      </c>
    </row>
    <row r="5567" spans="12:17" x14ac:dyDescent="0.25">
      <c r="L5567" s="38">
        <f>IF(AND(Colin!$G5567=$B$1,Colin!$H5567=$C$3),Colin!$I5567,)</f>
        <v>0</v>
      </c>
      <c r="M5567" s="38">
        <f>IF(AND(Colin!$G5567=$B$1,Colin!$H5567&lt;=$C$3),Colin!$I5567,)</f>
        <v>0</v>
      </c>
      <c r="N5567" s="38">
        <f>IF(AND(Colin!$G5567=$B$2,Colin!$H5567=$C$3),Colin!$I5567,)</f>
        <v>0</v>
      </c>
      <c r="O5567" s="38">
        <f>IF(AND(Colin!$G5567=$B$2,Colin!$H5567&lt;=$C$3),Colin!$I5567,)</f>
        <v>0</v>
      </c>
      <c r="P5567" s="38">
        <f>IF(Colin!$G5567&lt;$B$2,Colin!$I5567,0)</f>
        <v>0</v>
      </c>
      <c r="Q5567" s="38">
        <f>IF(Colin!$G5567&lt;$B$1,Colin!$I5567,0)</f>
        <v>0</v>
      </c>
    </row>
    <row r="5568" spans="12:17" x14ac:dyDescent="0.25">
      <c r="L5568" s="38">
        <f>IF(AND(Colin!$G5568=$B$1,Colin!$H5568=$C$3),Colin!$I5568,)</f>
        <v>0</v>
      </c>
      <c r="M5568" s="38">
        <f>IF(AND(Colin!$G5568=$B$1,Colin!$H5568&lt;=$C$3),Colin!$I5568,)</f>
        <v>0</v>
      </c>
      <c r="N5568" s="38">
        <f>IF(AND(Colin!$G5568=$B$2,Colin!$H5568=$C$3),Colin!$I5568,)</f>
        <v>0</v>
      </c>
      <c r="O5568" s="38">
        <f>IF(AND(Colin!$G5568=$B$2,Colin!$H5568&lt;=$C$3),Colin!$I5568,)</f>
        <v>0</v>
      </c>
      <c r="P5568" s="38">
        <f>IF(Colin!$G5568&lt;$B$2,Colin!$I5568,0)</f>
        <v>0</v>
      </c>
      <c r="Q5568" s="38">
        <f>IF(Colin!$G5568&lt;$B$1,Colin!$I5568,0)</f>
        <v>0</v>
      </c>
    </row>
    <row r="5569" spans="12:17" x14ac:dyDescent="0.25">
      <c r="L5569" s="38">
        <f>IF(AND(Colin!$G5569=$B$1,Colin!$H5569=$C$3),Colin!$I5569,)</f>
        <v>0</v>
      </c>
      <c r="M5569" s="38">
        <f>IF(AND(Colin!$G5569=$B$1,Colin!$H5569&lt;=$C$3),Colin!$I5569,)</f>
        <v>0</v>
      </c>
      <c r="N5569" s="38">
        <f>IF(AND(Colin!$G5569=$B$2,Colin!$H5569=$C$3),Colin!$I5569,)</f>
        <v>0</v>
      </c>
      <c r="O5569" s="38">
        <f>IF(AND(Colin!$G5569=$B$2,Colin!$H5569&lt;=$C$3),Colin!$I5569,)</f>
        <v>0</v>
      </c>
      <c r="P5569" s="38">
        <f>IF(Colin!$G5569&lt;$B$2,Colin!$I5569,0)</f>
        <v>0</v>
      </c>
      <c r="Q5569" s="38">
        <f>IF(Colin!$G5569&lt;$B$1,Colin!$I5569,0)</f>
        <v>0</v>
      </c>
    </row>
    <row r="5570" spans="12:17" x14ac:dyDescent="0.25">
      <c r="L5570" s="38">
        <f>IF(AND(Colin!$G5570=$B$1,Colin!$H5570=$C$3),Colin!$I5570,)</f>
        <v>0</v>
      </c>
      <c r="M5570" s="38">
        <f>IF(AND(Colin!$G5570=$B$1,Colin!$H5570&lt;=$C$3),Colin!$I5570,)</f>
        <v>0</v>
      </c>
      <c r="N5570" s="38">
        <f>IF(AND(Colin!$G5570=$B$2,Colin!$H5570=$C$3),Colin!$I5570,)</f>
        <v>0</v>
      </c>
      <c r="O5570" s="38">
        <f>IF(AND(Colin!$G5570=$B$2,Colin!$H5570&lt;=$C$3),Colin!$I5570,)</f>
        <v>0</v>
      </c>
      <c r="P5570" s="38">
        <f>IF(Colin!$G5570&lt;$B$2,Colin!$I5570,0)</f>
        <v>0</v>
      </c>
      <c r="Q5570" s="38">
        <f>IF(Colin!$G5570&lt;$B$1,Colin!$I5570,0)</f>
        <v>0</v>
      </c>
    </row>
    <row r="5571" spans="12:17" x14ac:dyDescent="0.25">
      <c r="L5571" s="38">
        <f>IF(AND(Colin!$G5571=$B$1,Colin!$H5571=$C$3),Colin!$I5571,)</f>
        <v>0</v>
      </c>
      <c r="M5571" s="38">
        <f>IF(AND(Colin!$G5571=$B$1,Colin!$H5571&lt;=$C$3),Colin!$I5571,)</f>
        <v>0</v>
      </c>
      <c r="N5571" s="38">
        <f>IF(AND(Colin!$G5571=$B$2,Colin!$H5571=$C$3),Colin!$I5571,)</f>
        <v>0</v>
      </c>
      <c r="O5571" s="38">
        <f>IF(AND(Colin!$G5571=$B$2,Colin!$H5571&lt;=$C$3),Colin!$I5571,)</f>
        <v>0</v>
      </c>
      <c r="P5571" s="38">
        <f>IF(Colin!$G5571&lt;$B$2,Colin!$I5571,0)</f>
        <v>0</v>
      </c>
      <c r="Q5571" s="38">
        <f>IF(Colin!$G5571&lt;$B$1,Colin!$I5571,0)</f>
        <v>0</v>
      </c>
    </row>
    <row r="5572" spans="12:17" x14ac:dyDescent="0.25">
      <c r="L5572" s="38">
        <f>IF(AND(Colin!$G5572=$B$1,Colin!$H5572=$C$3),Colin!$I5572,)</f>
        <v>0</v>
      </c>
      <c r="M5572" s="38">
        <f>IF(AND(Colin!$G5572=$B$1,Colin!$H5572&lt;=$C$3),Colin!$I5572,)</f>
        <v>0</v>
      </c>
      <c r="N5572" s="38">
        <f>IF(AND(Colin!$G5572=$B$2,Colin!$H5572=$C$3),Colin!$I5572,)</f>
        <v>0</v>
      </c>
      <c r="O5572" s="38">
        <f>IF(AND(Colin!$G5572=$B$2,Colin!$H5572&lt;=$C$3),Colin!$I5572,)</f>
        <v>0</v>
      </c>
      <c r="P5572" s="38">
        <f>IF(Colin!$G5572&lt;$B$2,Colin!$I5572,0)</f>
        <v>0</v>
      </c>
      <c r="Q5572" s="38">
        <f>IF(Colin!$G5572&lt;$B$1,Colin!$I5572,0)</f>
        <v>0</v>
      </c>
    </row>
    <row r="5573" spans="12:17" x14ac:dyDescent="0.25">
      <c r="L5573" s="38">
        <f>IF(AND(Colin!$G5573=$B$1,Colin!$H5573=$C$3),Colin!$I5573,)</f>
        <v>0</v>
      </c>
      <c r="M5573" s="38">
        <f>IF(AND(Colin!$G5573=$B$1,Colin!$H5573&lt;=$C$3),Colin!$I5573,)</f>
        <v>0</v>
      </c>
      <c r="N5573" s="38">
        <f>IF(AND(Colin!$G5573=$B$2,Colin!$H5573=$C$3),Colin!$I5573,)</f>
        <v>0</v>
      </c>
      <c r="O5573" s="38">
        <f>IF(AND(Colin!$G5573=$B$2,Colin!$H5573&lt;=$C$3),Colin!$I5573,)</f>
        <v>0</v>
      </c>
      <c r="P5573" s="38">
        <f>IF(Colin!$G5573&lt;$B$2,Colin!$I5573,0)</f>
        <v>0</v>
      </c>
      <c r="Q5573" s="38">
        <f>IF(Colin!$G5573&lt;$B$1,Colin!$I5573,0)</f>
        <v>0</v>
      </c>
    </row>
    <row r="5574" spans="12:17" x14ac:dyDescent="0.25">
      <c r="L5574" s="38">
        <f>IF(AND(Colin!$G5574=$B$1,Colin!$H5574=$C$3),Colin!$I5574,)</f>
        <v>0</v>
      </c>
      <c r="M5574" s="38">
        <f>IF(AND(Colin!$G5574=$B$1,Colin!$H5574&lt;=$C$3),Colin!$I5574,)</f>
        <v>0</v>
      </c>
      <c r="N5574" s="38">
        <f>IF(AND(Colin!$G5574=$B$2,Colin!$H5574=$C$3),Colin!$I5574,)</f>
        <v>0</v>
      </c>
      <c r="O5574" s="38">
        <f>IF(AND(Colin!$G5574=$B$2,Colin!$H5574&lt;=$C$3),Colin!$I5574,)</f>
        <v>0</v>
      </c>
      <c r="P5574" s="38">
        <f>IF(Colin!$G5574&lt;$B$2,Colin!$I5574,0)</f>
        <v>0</v>
      </c>
      <c r="Q5574" s="38">
        <f>IF(Colin!$G5574&lt;$B$1,Colin!$I5574,0)</f>
        <v>0</v>
      </c>
    </row>
    <row r="5575" spans="12:17" x14ac:dyDescent="0.25">
      <c r="L5575" s="38">
        <f>IF(AND(Colin!$G5575=$B$1,Colin!$H5575=$C$3),Colin!$I5575,)</f>
        <v>0</v>
      </c>
      <c r="M5575" s="38">
        <f>IF(AND(Colin!$G5575=$B$1,Colin!$H5575&lt;=$C$3),Colin!$I5575,)</f>
        <v>0</v>
      </c>
      <c r="N5575" s="38">
        <f>IF(AND(Colin!$G5575=$B$2,Colin!$H5575=$C$3),Colin!$I5575,)</f>
        <v>0</v>
      </c>
      <c r="O5575" s="38">
        <f>IF(AND(Colin!$G5575=$B$2,Colin!$H5575&lt;=$C$3),Colin!$I5575,)</f>
        <v>0</v>
      </c>
      <c r="P5575" s="38">
        <f>IF(Colin!$G5575&lt;$B$2,Colin!$I5575,0)</f>
        <v>0</v>
      </c>
      <c r="Q5575" s="38">
        <f>IF(Colin!$G5575&lt;$B$1,Colin!$I5575,0)</f>
        <v>0</v>
      </c>
    </row>
    <row r="5576" spans="12:17" x14ac:dyDescent="0.25">
      <c r="L5576" s="38">
        <f>IF(AND(Colin!$G5576=$B$1,Colin!$H5576=$C$3),Colin!$I5576,)</f>
        <v>0</v>
      </c>
      <c r="M5576" s="38">
        <f>IF(AND(Colin!$G5576=$B$1,Colin!$H5576&lt;=$C$3),Colin!$I5576,)</f>
        <v>0</v>
      </c>
      <c r="N5576" s="38">
        <f>IF(AND(Colin!$G5576=$B$2,Colin!$H5576=$C$3),Colin!$I5576,)</f>
        <v>0</v>
      </c>
      <c r="O5576" s="38">
        <f>IF(AND(Colin!$G5576=$B$2,Colin!$H5576&lt;=$C$3),Colin!$I5576,)</f>
        <v>0</v>
      </c>
      <c r="P5576" s="38">
        <f>IF(Colin!$G5576&lt;$B$2,Colin!$I5576,0)</f>
        <v>0</v>
      </c>
      <c r="Q5576" s="38">
        <f>IF(Colin!$G5576&lt;$B$1,Colin!$I5576,0)</f>
        <v>0</v>
      </c>
    </row>
    <row r="5577" spans="12:17" x14ac:dyDescent="0.25">
      <c r="L5577" s="38">
        <f>IF(AND(Colin!$G5577=$B$1,Colin!$H5577=$C$3),Colin!$I5577,)</f>
        <v>0</v>
      </c>
      <c r="M5577" s="38">
        <f>IF(AND(Colin!$G5577=$B$1,Colin!$H5577&lt;=$C$3),Colin!$I5577,)</f>
        <v>0</v>
      </c>
      <c r="N5577" s="38">
        <f>IF(AND(Colin!$G5577=$B$2,Colin!$H5577=$C$3),Colin!$I5577,)</f>
        <v>0</v>
      </c>
      <c r="O5577" s="38">
        <f>IF(AND(Colin!$G5577=$B$2,Colin!$H5577&lt;=$C$3),Colin!$I5577,)</f>
        <v>0</v>
      </c>
      <c r="P5577" s="38">
        <f>IF(Colin!$G5577&lt;$B$2,Colin!$I5577,0)</f>
        <v>0</v>
      </c>
      <c r="Q5577" s="38">
        <f>IF(Colin!$G5577&lt;$B$1,Colin!$I5577,0)</f>
        <v>0</v>
      </c>
    </row>
    <row r="5578" spans="12:17" x14ac:dyDescent="0.25">
      <c r="L5578" s="38">
        <f>IF(AND(Colin!$G5578=$B$1,Colin!$H5578=$C$3),Colin!$I5578,)</f>
        <v>0</v>
      </c>
      <c r="M5578" s="38">
        <f>IF(AND(Colin!$G5578=$B$1,Colin!$H5578&lt;=$C$3),Colin!$I5578,)</f>
        <v>0</v>
      </c>
      <c r="N5578" s="38">
        <f>IF(AND(Colin!$G5578=$B$2,Colin!$H5578=$C$3),Colin!$I5578,)</f>
        <v>0</v>
      </c>
      <c r="O5578" s="38">
        <f>IF(AND(Colin!$G5578=$B$2,Colin!$H5578&lt;=$C$3),Colin!$I5578,)</f>
        <v>0</v>
      </c>
      <c r="P5578" s="38">
        <f>IF(Colin!$G5578&lt;$B$2,Colin!$I5578,0)</f>
        <v>0</v>
      </c>
      <c r="Q5578" s="38">
        <f>IF(Colin!$G5578&lt;$B$1,Colin!$I5578,0)</f>
        <v>0</v>
      </c>
    </row>
    <row r="5579" spans="12:17" x14ac:dyDescent="0.25">
      <c r="L5579" s="38">
        <f>IF(AND(Colin!$G5579=$B$1,Colin!$H5579=$C$3),Colin!$I5579,)</f>
        <v>0</v>
      </c>
      <c r="M5579" s="38">
        <f>IF(AND(Colin!$G5579=$B$1,Colin!$H5579&lt;=$C$3),Colin!$I5579,)</f>
        <v>0</v>
      </c>
      <c r="N5579" s="38">
        <f>IF(AND(Colin!$G5579=$B$2,Colin!$H5579=$C$3),Colin!$I5579,)</f>
        <v>0</v>
      </c>
      <c r="O5579" s="38">
        <f>IF(AND(Colin!$G5579=$B$2,Colin!$H5579&lt;=$C$3),Colin!$I5579,)</f>
        <v>0</v>
      </c>
      <c r="P5579" s="38">
        <f>IF(Colin!$G5579&lt;$B$2,Colin!$I5579,0)</f>
        <v>0</v>
      </c>
      <c r="Q5579" s="38">
        <f>IF(Colin!$G5579&lt;$B$1,Colin!$I5579,0)</f>
        <v>0</v>
      </c>
    </row>
    <row r="5580" spans="12:17" x14ac:dyDescent="0.25">
      <c r="L5580" s="38">
        <f>IF(AND(Colin!$G5580=$B$1,Colin!$H5580=$C$3),Colin!$I5580,)</f>
        <v>0</v>
      </c>
      <c r="M5580" s="38">
        <f>IF(AND(Colin!$G5580=$B$1,Colin!$H5580&lt;=$C$3),Colin!$I5580,)</f>
        <v>0</v>
      </c>
      <c r="N5580" s="38">
        <f>IF(AND(Colin!$G5580=$B$2,Colin!$H5580=$C$3),Colin!$I5580,)</f>
        <v>0</v>
      </c>
      <c r="O5580" s="38">
        <f>IF(AND(Colin!$G5580=$B$2,Colin!$H5580&lt;=$C$3),Colin!$I5580,)</f>
        <v>0</v>
      </c>
      <c r="P5580" s="38">
        <f>IF(Colin!$G5580&lt;$B$2,Colin!$I5580,0)</f>
        <v>0</v>
      </c>
      <c r="Q5580" s="38">
        <f>IF(Colin!$G5580&lt;$B$1,Colin!$I5580,0)</f>
        <v>0</v>
      </c>
    </row>
    <row r="5581" spans="12:17" x14ac:dyDescent="0.25">
      <c r="L5581" s="38">
        <f>IF(AND(Colin!$G5581=$B$1,Colin!$H5581=$C$3),Colin!$I5581,)</f>
        <v>0</v>
      </c>
      <c r="M5581" s="38">
        <f>IF(AND(Colin!$G5581=$B$1,Colin!$H5581&lt;=$C$3),Colin!$I5581,)</f>
        <v>0</v>
      </c>
      <c r="N5581" s="38">
        <f>IF(AND(Colin!$G5581=$B$2,Colin!$H5581=$C$3),Colin!$I5581,)</f>
        <v>0</v>
      </c>
      <c r="O5581" s="38">
        <f>IF(AND(Colin!$G5581=$B$2,Colin!$H5581&lt;=$C$3),Colin!$I5581,)</f>
        <v>0</v>
      </c>
      <c r="P5581" s="38">
        <f>IF(Colin!$G5581&lt;$B$2,Colin!$I5581,0)</f>
        <v>0</v>
      </c>
      <c r="Q5581" s="38">
        <f>IF(Colin!$G5581&lt;$B$1,Colin!$I5581,0)</f>
        <v>0</v>
      </c>
    </row>
    <row r="5582" spans="12:17" x14ac:dyDescent="0.25">
      <c r="L5582" s="38">
        <f>IF(AND(Colin!$G5582=$B$1,Colin!$H5582=$C$3),Colin!$I5582,)</f>
        <v>0</v>
      </c>
      <c r="M5582" s="38">
        <f>IF(AND(Colin!$G5582=$B$1,Colin!$H5582&lt;=$C$3),Colin!$I5582,)</f>
        <v>0</v>
      </c>
      <c r="N5582" s="38">
        <f>IF(AND(Colin!$G5582=$B$2,Colin!$H5582=$C$3),Colin!$I5582,)</f>
        <v>0</v>
      </c>
      <c r="O5582" s="38">
        <f>IF(AND(Colin!$G5582=$B$2,Colin!$H5582&lt;=$C$3),Colin!$I5582,)</f>
        <v>0</v>
      </c>
      <c r="P5582" s="38">
        <f>IF(Colin!$G5582&lt;$B$2,Colin!$I5582,0)</f>
        <v>0</v>
      </c>
      <c r="Q5582" s="38">
        <f>IF(Colin!$G5582&lt;$B$1,Colin!$I5582,0)</f>
        <v>0</v>
      </c>
    </row>
    <row r="5583" spans="12:17" x14ac:dyDescent="0.25">
      <c r="L5583" s="38">
        <f>IF(AND(Colin!$G5583=$B$1,Colin!$H5583=$C$3),Colin!$I5583,)</f>
        <v>0</v>
      </c>
      <c r="M5583" s="38">
        <f>IF(AND(Colin!$G5583=$B$1,Colin!$H5583&lt;=$C$3),Colin!$I5583,)</f>
        <v>0</v>
      </c>
      <c r="N5583" s="38">
        <f>IF(AND(Colin!$G5583=$B$2,Colin!$H5583=$C$3),Colin!$I5583,)</f>
        <v>0</v>
      </c>
      <c r="O5583" s="38">
        <f>IF(AND(Colin!$G5583=$B$2,Colin!$H5583&lt;=$C$3),Colin!$I5583,)</f>
        <v>0</v>
      </c>
      <c r="P5583" s="38">
        <f>IF(Colin!$G5583&lt;$B$2,Colin!$I5583,0)</f>
        <v>0</v>
      </c>
      <c r="Q5583" s="38">
        <f>IF(Colin!$G5583&lt;$B$1,Colin!$I5583,0)</f>
        <v>0</v>
      </c>
    </row>
    <row r="5584" spans="12:17" x14ac:dyDescent="0.25">
      <c r="L5584" s="38">
        <f>IF(AND(Colin!$G5584=$B$1,Colin!$H5584=$C$3),Colin!$I5584,)</f>
        <v>0</v>
      </c>
      <c r="M5584" s="38">
        <f>IF(AND(Colin!$G5584=$B$1,Colin!$H5584&lt;=$C$3),Colin!$I5584,)</f>
        <v>0</v>
      </c>
      <c r="N5584" s="38">
        <f>IF(AND(Colin!$G5584=$B$2,Colin!$H5584=$C$3),Colin!$I5584,)</f>
        <v>0</v>
      </c>
      <c r="O5584" s="38">
        <f>IF(AND(Colin!$G5584=$B$2,Colin!$H5584&lt;=$C$3),Colin!$I5584,)</f>
        <v>0</v>
      </c>
      <c r="P5584" s="38">
        <f>IF(Colin!$G5584&lt;$B$2,Colin!$I5584,0)</f>
        <v>0</v>
      </c>
      <c r="Q5584" s="38">
        <f>IF(Colin!$G5584&lt;$B$1,Colin!$I5584,0)</f>
        <v>0</v>
      </c>
    </row>
    <row r="5585" spans="12:17" x14ac:dyDescent="0.25">
      <c r="L5585" s="38">
        <f>IF(AND(Colin!$G5585=$B$1,Colin!$H5585=$C$3),Colin!$I5585,)</f>
        <v>0</v>
      </c>
      <c r="M5585" s="38">
        <f>IF(AND(Colin!$G5585=$B$1,Colin!$H5585&lt;=$C$3),Colin!$I5585,)</f>
        <v>0</v>
      </c>
      <c r="N5585" s="38">
        <f>IF(AND(Colin!$G5585=$B$2,Colin!$H5585=$C$3),Colin!$I5585,)</f>
        <v>0</v>
      </c>
      <c r="O5585" s="38">
        <f>IF(AND(Colin!$G5585=$B$2,Colin!$H5585&lt;=$C$3),Colin!$I5585,)</f>
        <v>0</v>
      </c>
      <c r="P5585" s="38">
        <f>IF(Colin!$G5585&lt;$B$2,Colin!$I5585,0)</f>
        <v>0</v>
      </c>
      <c r="Q5585" s="38">
        <f>IF(Colin!$G5585&lt;$B$1,Colin!$I5585,0)</f>
        <v>0</v>
      </c>
    </row>
    <row r="5586" spans="12:17" x14ac:dyDescent="0.25">
      <c r="L5586" s="38">
        <f>IF(AND(Colin!$G5586=$B$1,Colin!$H5586=$C$3),Colin!$I5586,)</f>
        <v>0</v>
      </c>
      <c r="M5586" s="38">
        <f>IF(AND(Colin!$G5586=$B$1,Colin!$H5586&lt;=$C$3),Colin!$I5586,)</f>
        <v>0</v>
      </c>
      <c r="N5586" s="38">
        <f>IF(AND(Colin!$G5586=$B$2,Colin!$H5586=$C$3),Colin!$I5586,)</f>
        <v>0</v>
      </c>
      <c r="O5586" s="38">
        <f>IF(AND(Colin!$G5586=$B$2,Colin!$H5586&lt;=$C$3),Colin!$I5586,)</f>
        <v>0</v>
      </c>
      <c r="P5586" s="38">
        <f>IF(Colin!$G5586&lt;$B$2,Colin!$I5586,0)</f>
        <v>0</v>
      </c>
      <c r="Q5586" s="38">
        <f>IF(Colin!$G5586&lt;$B$1,Colin!$I5586,0)</f>
        <v>0</v>
      </c>
    </row>
    <row r="5587" spans="12:17" x14ac:dyDescent="0.25">
      <c r="L5587" s="38">
        <f>IF(AND(Colin!$G5587=$B$1,Colin!$H5587=$C$3),Colin!$I5587,)</f>
        <v>0</v>
      </c>
      <c r="M5587" s="38">
        <f>IF(AND(Colin!$G5587=$B$1,Colin!$H5587&lt;=$C$3),Colin!$I5587,)</f>
        <v>0</v>
      </c>
      <c r="N5587" s="38">
        <f>IF(AND(Colin!$G5587=$B$2,Colin!$H5587=$C$3),Colin!$I5587,)</f>
        <v>0</v>
      </c>
      <c r="O5587" s="38">
        <f>IF(AND(Colin!$G5587=$B$2,Colin!$H5587&lt;=$C$3),Colin!$I5587,)</f>
        <v>0</v>
      </c>
      <c r="P5587" s="38">
        <f>IF(Colin!$G5587&lt;$B$2,Colin!$I5587,0)</f>
        <v>0</v>
      </c>
      <c r="Q5587" s="38">
        <f>IF(Colin!$G5587&lt;$B$1,Colin!$I5587,0)</f>
        <v>0</v>
      </c>
    </row>
    <row r="5588" spans="12:17" x14ac:dyDescent="0.25">
      <c r="L5588" s="38">
        <f>IF(AND(Colin!$G5588=$B$1,Colin!$H5588=$C$3),Colin!$I5588,)</f>
        <v>0</v>
      </c>
      <c r="M5588" s="38">
        <f>IF(AND(Colin!$G5588=$B$1,Colin!$H5588&lt;=$C$3),Colin!$I5588,)</f>
        <v>0</v>
      </c>
      <c r="N5588" s="38">
        <f>IF(AND(Colin!$G5588=$B$2,Colin!$H5588=$C$3),Colin!$I5588,)</f>
        <v>0</v>
      </c>
      <c r="O5588" s="38">
        <f>IF(AND(Colin!$G5588=$B$2,Colin!$H5588&lt;=$C$3),Colin!$I5588,)</f>
        <v>0</v>
      </c>
      <c r="P5588" s="38">
        <f>IF(Colin!$G5588&lt;$B$2,Colin!$I5588,0)</f>
        <v>0</v>
      </c>
      <c r="Q5588" s="38">
        <f>IF(Colin!$G5588&lt;$B$1,Colin!$I5588,0)</f>
        <v>0</v>
      </c>
    </row>
    <row r="5589" spans="12:17" x14ac:dyDescent="0.25">
      <c r="L5589" s="38">
        <f>IF(AND(Colin!$G5589=$B$1,Colin!$H5589=$C$3),Colin!$I5589,)</f>
        <v>0</v>
      </c>
      <c r="M5589" s="38">
        <f>IF(AND(Colin!$G5589=$B$1,Colin!$H5589&lt;=$C$3),Colin!$I5589,)</f>
        <v>0</v>
      </c>
      <c r="N5589" s="38">
        <f>IF(AND(Colin!$G5589=$B$2,Colin!$H5589=$C$3),Colin!$I5589,)</f>
        <v>0</v>
      </c>
      <c r="O5589" s="38">
        <f>IF(AND(Colin!$G5589=$B$2,Colin!$H5589&lt;=$C$3),Colin!$I5589,)</f>
        <v>0</v>
      </c>
      <c r="P5589" s="38">
        <f>IF(Colin!$G5589&lt;$B$2,Colin!$I5589,0)</f>
        <v>0</v>
      </c>
      <c r="Q5589" s="38">
        <f>IF(Colin!$G5589&lt;$B$1,Colin!$I5589,0)</f>
        <v>0</v>
      </c>
    </row>
    <row r="5590" spans="12:17" x14ac:dyDescent="0.25">
      <c r="L5590" s="38">
        <f>IF(AND(Colin!$G5590=$B$1,Colin!$H5590=$C$3),Colin!$I5590,)</f>
        <v>0</v>
      </c>
      <c r="M5590" s="38">
        <f>IF(AND(Colin!$G5590=$B$1,Colin!$H5590&lt;=$C$3),Colin!$I5590,)</f>
        <v>0</v>
      </c>
      <c r="N5590" s="38">
        <f>IF(AND(Colin!$G5590=$B$2,Colin!$H5590=$C$3),Colin!$I5590,)</f>
        <v>0</v>
      </c>
      <c r="O5590" s="38">
        <f>IF(AND(Colin!$G5590=$B$2,Colin!$H5590&lt;=$C$3),Colin!$I5590,)</f>
        <v>0</v>
      </c>
      <c r="P5590" s="38">
        <f>IF(Colin!$G5590&lt;$B$2,Colin!$I5590,0)</f>
        <v>0</v>
      </c>
      <c r="Q5590" s="38">
        <f>IF(Colin!$G5590&lt;$B$1,Colin!$I5590,0)</f>
        <v>0</v>
      </c>
    </row>
    <row r="5591" spans="12:17" x14ac:dyDescent="0.25">
      <c r="L5591" s="38">
        <f>IF(AND(Colin!$G5591=$B$1,Colin!$H5591=$C$3),Colin!$I5591,)</f>
        <v>0</v>
      </c>
      <c r="M5591" s="38">
        <f>IF(AND(Colin!$G5591=$B$1,Colin!$H5591&lt;=$C$3),Colin!$I5591,)</f>
        <v>0</v>
      </c>
      <c r="N5591" s="38">
        <f>IF(AND(Colin!$G5591=$B$2,Colin!$H5591=$C$3),Colin!$I5591,)</f>
        <v>0</v>
      </c>
      <c r="O5591" s="38">
        <f>IF(AND(Colin!$G5591=$B$2,Colin!$H5591&lt;=$C$3),Colin!$I5591,)</f>
        <v>0</v>
      </c>
      <c r="P5591" s="38">
        <f>IF(Colin!$G5591&lt;$B$2,Colin!$I5591,0)</f>
        <v>0</v>
      </c>
      <c r="Q5591" s="38">
        <f>IF(Colin!$G5591&lt;$B$1,Colin!$I5591,0)</f>
        <v>0</v>
      </c>
    </row>
    <row r="5592" spans="12:17" x14ac:dyDescent="0.25">
      <c r="L5592" s="38">
        <f>IF(AND(Colin!$G5592=$B$1,Colin!$H5592=$C$3),Colin!$I5592,)</f>
        <v>0</v>
      </c>
      <c r="M5592" s="38">
        <f>IF(AND(Colin!$G5592=$B$1,Colin!$H5592&lt;=$C$3),Colin!$I5592,)</f>
        <v>0</v>
      </c>
      <c r="N5592" s="38">
        <f>IF(AND(Colin!$G5592=$B$2,Colin!$H5592=$C$3),Colin!$I5592,)</f>
        <v>0</v>
      </c>
      <c r="O5592" s="38">
        <f>IF(AND(Colin!$G5592=$B$2,Colin!$H5592&lt;=$C$3),Colin!$I5592,)</f>
        <v>0</v>
      </c>
      <c r="P5592" s="38">
        <f>IF(Colin!$G5592&lt;$B$2,Colin!$I5592,0)</f>
        <v>0</v>
      </c>
      <c r="Q5592" s="38">
        <f>IF(Colin!$G5592&lt;$B$1,Colin!$I5592,0)</f>
        <v>0</v>
      </c>
    </row>
    <row r="5593" spans="12:17" x14ac:dyDescent="0.25">
      <c r="L5593" s="38">
        <f>IF(AND(Colin!$G5593=$B$1,Colin!$H5593=$C$3),Colin!$I5593,)</f>
        <v>0</v>
      </c>
      <c r="M5593" s="38">
        <f>IF(AND(Colin!$G5593=$B$1,Colin!$H5593&lt;=$C$3),Colin!$I5593,)</f>
        <v>0</v>
      </c>
      <c r="N5593" s="38">
        <f>IF(AND(Colin!$G5593=$B$2,Colin!$H5593=$C$3),Colin!$I5593,)</f>
        <v>0</v>
      </c>
      <c r="O5593" s="38">
        <f>IF(AND(Colin!$G5593=$B$2,Colin!$H5593&lt;=$C$3),Colin!$I5593,)</f>
        <v>0</v>
      </c>
      <c r="P5593" s="38">
        <f>IF(Colin!$G5593&lt;$B$2,Colin!$I5593,0)</f>
        <v>0</v>
      </c>
      <c r="Q5593" s="38">
        <f>IF(Colin!$G5593&lt;$B$1,Colin!$I5593,0)</f>
        <v>0</v>
      </c>
    </row>
    <row r="5594" spans="12:17" x14ac:dyDescent="0.25">
      <c r="L5594" s="38">
        <f>IF(AND(Colin!$G5594=$B$1,Colin!$H5594=$C$3),Colin!$I5594,)</f>
        <v>0</v>
      </c>
      <c r="M5594" s="38">
        <f>IF(AND(Colin!$G5594=$B$1,Colin!$H5594&lt;=$C$3),Colin!$I5594,)</f>
        <v>0</v>
      </c>
      <c r="N5594" s="38">
        <f>IF(AND(Colin!$G5594=$B$2,Colin!$H5594=$C$3),Colin!$I5594,)</f>
        <v>0</v>
      </c>
      <c r="O5594" s="38">
        <f>IF(AND(Colin!$G5594=$B$2,Colin!$H5594&lt;=$C$3),Colin!$I5594,)</f>
        <v>0</v>
      </c>
      <c r="P5594" s="38">
        <f>IF(Colin!$G5594&lt;$B$2,Colin!$I5594,0)</f>
        <v>0</v>
      </c>
      <c r="Q5594" s="38">
        <f>IF(Colin!$G5594&lt;$B$1,Colin!$I5594,0)</f>
        <v>0</v>
      </c>
    </row>
    <row r="5595" spans="12:17" x14ac:dyDescent="0.25">
      <c r="L5595" s="38">
        <f>IF(AND(Colin!$G5595=$B$1,Colin!$H5595=$C$3),Colin!$I5595,)</f>
        <v>0</v>
      </c>
      <c r="M5595" s="38">
        <f>IF(AND(Colin!$G5595=$B$1,Colin!$H5595&lt;=$C$3),Colin!$I5595,)</f>
        <v>0</v>
      </c>
      <c r="N5595" s="38">
        <f>IF(AND(Colin!$G5595=$B$2,Colin!$H5595=$C$3),Colin!$I5595,)</f>
        <v>0</v>
      </c>
      <c r="O5595" s="38">
        <f>IF(AND(Colin!$G5595=$B$2,Colin!$H5595&lt;=$C$3),Colin!$I5595,)</f>
        <v>0</v>
      </c>
      <c r="P5595" s="38">
        <f>IF(Colin!$G5595&lt;$B$2,Colin!$I5595,0)</f>
        <v>0</v>
      </c>
      <c r="Q5595" s="38">
        <f>IF(Colin!$G5595&lt;$B$1,Colin!$I5595,0)</f>
        <v>0</v>
      </c>
    </row>
    <row r="5596" spans="12:17" x14ac:dyDescent="0.25">
      <c r="L5596" s="38">
        <f>IF(AND(Colin!$G5596=$B$1,Colin!$H5596=$C$3),Colin!$I5596,)</f>
        <v>0</v>
      </c>
      <c r="M5596" s="38">
        <f>IF(AND(Colin!$G5596=$B$1,Colin!$H5596&lt;=$C$3),Colin!$I5596,)</f>
        <v>0</v>
      </c>
      <c r="N5596" s="38">
        <f>IF(AND(Colin!$G5596=$B$2,Colin!$H5596=$C$3),Colin!$I5596,)</f>
        <v>0</v>
      </c>
      <c r="O5596" s="38">
        <f>IF(AND(Colin!$G5596=$B$2,Colin!$H5596&lt;=$C$3),Colin!$I5596,)</f>
        <v>0</v>
      </c>
      <c r="P5596" s="38">
        <f>IF(Colin!$G5596&lt;$B$2,Colin!$I5596,0)</f>
        <v>0</v>
      </c>
      <c r="Q5596" s="38">
        <f>IF(Colin!$G5596&lt;$B$1,Colin!$I5596,0)</f>
        <v>0</v>
      </c>
    </row>
    <row r="5597" spans="12:17" x14ac:dyDescent="0.25">
      <c r="L5597" s="38">
        <f>IF(AND(Colin!$G5597=$B$1,Colin!$H5597=$C$3),Colin!$I5597,)</f>
        <v>0</v>
      </c>
      <c r="M5597" s="38">
        <f>IF(AND(Colin!$G5597=$B$1,Colin!$H5597&lt;=$C$3),Colin!$I5597,)</f>
        <v>0</v>
      </c>
      <c r="N5597" s="38">
        <f>IF(AND(Colin!$G5597=$B$2,Colin!$H5597=$C$3),Colin!$I5597,)</f>
        <v>0</v>
      </c>
      <c r="O5597" s="38">
        <f>IF(AND(Colin!$G5597=$B$2,Colin!$H5597&lt;=$C$3),Colin!$I5597,)</f>
        <v>0</v>
      </c>
      <c r="P5597" s="38">
        <f>IF(Colin!$G5597&lt;$B$2,Colin!$I5597,0)</f>
        <v>0</v>
      </c>
      <c r="Q5597" s="38">
        <f>IF(Colin!$G5597&lt;$B$1,Colin!$I5597,0)</f>
        <v>0</v>
      </c>
    </row>
    <row r="5598" spans="12:17" x14ac:dyDescent="0.25">
      <c r="L5598" s="38">
        <f>IF(AND(Colin!$G5598=$B$1,Colin!$H5598=$C$3),Colin!$I5598,)</f>
        <v>0</v>
      </c>
      <c r="M5598" s="38">
        <f>IF(AND(Colin!$G5598=$B$1,Colin!$H5598&lt;=$C$3),Colin!$I5598,)</f>
        <v>0</v>
      </c>
      <c r="N5598" s="38">
        <f>IF(AND(Colin!$G5598=$B$2,Colin!$H5598=$C$3),Colin!$I5598,)</f>
        <v>0</v>
      </c>
      <c r="O5598" s="38">
        <f>IF(AND(Colin!$G5598=$B$2,Colin!$H5598&lt;=$C$3),Colin!$I5598,)</f>
        <v>0</v>
      </c>
      <c r="P5598" s="38">
        <f>IF(Colin!$G5598&lt;$B$2,Colin!$I5598,0)</f>
        <v>0</v>
      </c>
      <c r="Q5598" s="38">
        <f>IF(Colin!$G5598&lt;$B$1,Colin!$I5598,0)</f>
        <v>0</v>
      </c>
    </row>
    <row r="5599" spans="12:17" x14ac:dyDescent="0.25">
      <c r="L5599" s="38">
        <f>IF(AND(Colin!$G5599=$B$1,Colin!$H5599=$C$3),Colin!$I5599,)</f>
        <v>0</v>
      </c>
      <c r="M5599" s="38">
        <f>IF(AND(Colin!$G5599=$B$1,Colin!$H5599&lt;=$C$3),Colin!$I5599,)</f>
        <v>0</v>
      </c>
      <c r="N5599" s="38">
        <f>IF(AND(Colin!$G5599=$B$2,Colin!$H5599=$C$3),Colin!$I5599,)</f>
        <v>0</v>
      </c>
      <c r="O5599" s="38">
        <f>IF(AND(Colin!$G5599=$B$2,Colin!$H5599&lt;=$C$3),Colin!$I5599,)</f>
        <v>0</v>
      </c>
      <c r="P5599" s="38">
        <f>IF(Colin!$G5599&lt;$B$2,Colin!$I5599,0)</f>
        <v>0</v>
      </c>
      <c r="Q5599" s="38">
        <f>IF(Colin!$G5599&lt;$B$1,Colin!$I5599,0)</f>
        <v>0</v>
      </c>
    </row>
    <row r="5600" spans="12:17" x14ac:dyDescent="0.25">
      <c r="L5600" s="38">
        <f>IF(AND(Colin!$G5600=$B$1,Colin!$H5600=$C$3),Colin!$I5600,)</f>
        <v>0</v>
      </c>
      <c r="M5600" s="38">
        <f>IF(AND(Colin!$G5600=$B$1,Colin!$H5600&lt;=$C$3),Colin!$I5600,)</f>
        <v>0</v>
      </c>
      <c r="N5600" s="38">
        <f>IF(AND(Colin!$G5600=$B$2,Colin!$H5600=$C$3),Colin!$I5600,)</f>
        <v>0</v>
      </c>
      <c r="O5600" s="38">
        <f>IF(AND(Colin!$G5600=$B$2,Colin!$H5600&lt;=$C$3),Colin!$I5600,)</f>
        <v>0</v>
      </c>
      <c r="P5600" s="38">
        <f>IF(Colin!$G5600&lt;$B$2,Colin!$I5600,0)</f>
        <v>0</v>
      </c>
      <c r="Q5600" s="38">
        <f>IF(Colin!$G5600&lt;$B$1,Colin!$I5600,0)</f>
        <v>0</v>
      </c>
    </row>
    <row r="5601" spans="12:17" x14ac:dyDescent="0.25">
      <c r="L5601" s="38">
        <f>IF(AND(Colin!$G5601=$B$1,Colin!$H5601=$C$3),Colin!$I5601,)</f>
        <v>0</v>
      </c>
      <c r="M5601" s="38">
        <f>IF(AND(Colin!$G5601=$B$1,Colin!$H5601&lt;=$C$3),Colin!$I5601,)</f>
        <v>0</v>
      </c>
      <c r="N5601" s="38">
        <f>IF(AND(Colin!$G5601=$B$2,Colin!$H5601=$C$3),Colin!$I5601,)</f>
        <v>0</v>
      </c>
      <c r="O5601" s="38">
        <f>IF(AND(Colin!$G5601=$B$2,Colin!$H5601&lt;=$C$3),Colin!$I5601,)</f>
        <v>0</v>
      </c>
      <c r="P5601" s="38">
        <f>IF(Colin!$G5601&lt;$B$2,Colin!$I5601,0)</f>
        <v>0</v>
      </c>
      <c r="Q5601" s="38">
        <f>IF(Colin!$G5601&lt;$B$1,Colin!$I5601,0)</f>
        <v>0</v>
      </c>
    </row>
    <row r="5602" spans="12:17" x14ac:dyDescent="0.25">
      <c r="L5602" s="38">
        <f>IF(AND(Colin!$G5602=$B$1,Colin!$H5602=$C$3),Colin!$I5602,)</f>
        <v>0</v>
      </c>
      <c r="M5602" s="38">
        <f>IF(AND(Colin!$G5602=$B$1,Colin!$H5602&lt;=$C$3),Colin!$I5602,)</f>
        <v>0</v>
      </c>
      <c r="N5602" s="38">
        <f>IF(AND(Colin!$G5602=$B$2,Colin!$H5602=$C$3),Colin!$I5602,)</f>
        <v>0</v>
      </c>
      <c r="O5602" s="38">
        <f>IF(AND(Colin!$G5602=$B$2,Colin!$H5602&lt;=$C$3),Colin!$I5602,)</f>
        <v>0</v>
      </c>
      <c r="P5602" s="38">
        <f>IF(Colin!$G5602&lt;$B$2,Colin!$I5602,0)</f>
        <v>0</v>
      </c>
      <c r="Q5602" s="38">
        <f>IF(Colin!$G5602&lt;$B$1,Colin!$I5602,0)</f>
        <v>0</v>
      </c>
    </row>
    <row r="5603" spans="12:17" x14ac:dyDescent="0.25">
      <c r="L5603" s="38">
        <f>IF(AND(Colin!$G5603=$B$1,Colin!$H5603=$C$3),Colin!$I5603,)</f>
        <v>0</v>
      </c>
      <c r="M5603" s="38">
        <f>IF(AND(Colin!$G5603=$B$1,Colin!$H5603&lt;=$C$3),Colin!$I5603,)</f>
        <v>0</v>
      </c>
      <c r="N5603" s="38">
        <f>IF(AND(Colin!$G5603=$B$2,Colin!$H5603=$C$3),Colin!$I5603,)</f>
        <v>0</v>
      </c>
      <c r="O5603" s="38">
        <f>IF(AND(Colin!$G5603=$B$2,Colin!$H5603&lt;=$C$3),Colin!$I5603,)</f>
        <v>0</v>
      </c>
      <c r="P5603" s="38">
        <f>IF(Colin!$G5603&lt;$B$2,Colin!$I5603,0)</f>
        <v>0</v>
      </c>
      <c r="Q5603" s="38">
        <f>IF(Colin!$G5603&lt;$B$1,Colin!$I5603,0)</f>
        <v>0</v>
      </c>
    </row>
    <row r="5604" spans="12:17" x14ac:dyDescent="0.25">
      <c r="L5604" s="38">
        <f>IF(AND(Colin!$G5604=$B$1,Colin!$H5604=$C$3),Colin!$I5604,)</f>
        <v>0</v>
      </c>
      <c r="M5604" s="38">
        <f>IF(AND(Colin!$G5604=$B$1,Colin!$H5604&lt;=$C$3),Colin!$I5604,)</f>
        <v>0</v>
      </c>
      <c r="N5604" s="38">
        <f>IF(AND(Colin!$G5604=$B$2,Colin!$H5604=$C$3),Colin!$I5604,)</f>
        <v>0</v>
      </c>
      <c r="O5604" s="38">
        <f>IF(AND(Colin!$G5604=$B$2,Colin!$H5604&lt;=$C$3),Colin!$I5604,)</f>
        <v>0</v>
      </c>
      <c r="P5604" s="38">
        <f>IF(Colin!$G5604&lt;$B$2,Colin!$I5604,0)</f>
        <v>0</v>
      </c>
      <c r="Q5604" s="38">
        <f>IF(Colin!$G5604&lt;$B$1,Colin!$I5604,0)</f>
        <v>0</v>
      </c>
    </row>
    <row r="5605" spans="12:17" x14ac:dyDescent="0.25">
      <c r="L5605" s="38">
        <f>IF(AND(Colin!$G5605=$B$1,Colin!$H5605=$C$3),Colin!$I5605,)</f>
        <v>0</v>
      </c>
      <c r="M5605" s="38">
        <f>IF(AND(Colin!$G5605=$B$1,Colin!$H5605&lt;=$C$3),Colin!$I5605,)</f>
        <v>0</v>
      </c>
      <c r="N5605" s="38">
        <f>IF(AND(Colin!$G5605=$B$2,Colin!$H5605=$C$3),Colin!$I5605,)</f>
        <v>0</v>
      </c>
      <c r="O5605" s="38">
        <f>IF(AND(Colin!$G5605=$B$2,Colin!$H5605&lt;=$C$3),Colin!$I5605,)</f>
        <v>0</v>
      </c>
      <c r="P5605" s="38">
        <f>IF(Colin!$G5605&lt;$B$2,Colin!$I5605,0)</f>
        <v>0</v>
      </c>
      <c r="Q5605" s="38">
        <f>IF(Colin!$G5605&lt;$B$1,Colin!$I5605,0)</f>
        <v>0</v>
      </c>
    </row>
    <row r="5606" spans="12:17" x14ac:dyDescent="0.25">
      <c r="L5606" s="38">
        <f>IF(AND(Colin!$G5606=$B$1,Colin!$H5606=$C$3),Colin!$I5606,)</f>
        <v>0</v>
      </c>
      <c r="M5606" s="38">
        <f>IF(AND(Colin!$G5606=$B$1,Colin!$H5606&lt;=$C$3),Colin!$I5606,)</f>
        <v>0</v>
      </c>
      <c r="N5606" s="38">
        <f>IF(AND(Colin!$G5606=$B$2,Colin!$H5606=$C$3),Colin!$I5606,)</f>
        <v>0</v>
      </c>
      <c r="O5606" s="38">
        <f>IF(AND(Colin!$G5606=$B$2,Colin!$H5606&lt;=$C$3),Colin!$I5606,)</f>
        <v>0</v>
      </c>
      <c r="P5606" s="38">
        <f>IF(Colin!$G5606&lt;$B$2,Colin!$I5606,0)</f>
        <v>0</v>
      </c>
      <c r="Q5606" s="38">
        <f>IF(Colin!$G5606&lt;$B$1,Colin!$I5606,0)</f>
        <v>0</v>
      </c>
    </row>
    <row r="5607" spans="12:17" x14ac:dyDescent="0.25">
      <c r="L5607" s="38">
        <f>IF(AND(Colin!$G5607=$B$1,Colin!$H5607=$C$3),Colin!$I5607,)</f>
        <v>0</v>
      </c>
      <c r="M5607" s="38">
        <f>IF(AND(Colin!$G5607=$B$1,Colin!$H5607&lt;=$C$3),Colin!$I5607,)</f>
        <v>0</v>
      </c>
      <c r="N5607" s="38">
        <f>IF(AND(Colin!$G5607=$B$2,Colin!$H5607=$C$3),Colin!$I5607,)</f>
        <v>0</v>
      </c>
      <c r="O5607" s="38">
        <f>IF(AND(Colin!$G5607=$B$2,Colin!$H5607&lt;=$C$3),Colin!$I5607,)</f>
        <v>0</v>
      </c>
      <c r="P5607" s="38">
        <f>IF(Colin!$G5607&lt;$B$2,Colin!$I5607,0)</f>
        <v>0</v>
      </c>
      <c r="Q5607" s="38">
        <f>IF(Colin!$G5607&lt;$B$1,Colin!$I5607,0)</f>
        <v>0</v>
      </c>
    </row>
    <row r="5608" spans="12:17" x14ac:dyDescent="0.25">
      <c r="L5608" s="38">
        <f>IF(AND(Colin!$G5608=$B$1,Colin!$H5608=$C$3),Colin!$I5608,)</f>
        <v>0</v>
      </c>
      <c r="M5608" s="38">
        <f>IF(AND(Colin!$G5608=$B$1,Colin!$H5608&lt;=$C$3),Colin!$I5608,)</f>
        <v>0</v>
      </c>
      <c r="N5608" s="38">
        <f>IF(AND(Colin!$G5608=$B$2,Colin!$H5608=$C$3),Colin!$I5608,)</f>
        <v>0</v>
      </c>
      <c r="O5608" s="38">
        <f>IF(AND(Colin!$G5608=$B$2,Colin!$H5608&lt;=$C$3),Colin!$I5608,)</f>
        <v>0</v>
      </c>
      <c r="P5608" s="38">
        <f>IF(Colin!$G5608&lt;$B$2,Colin!$I5608,0)</f>
        <v>0</v>
      </c>
      <c r="Q5608" s="38">
        <f>IF(Colin!$G5608&lt;$B$1,Colin!$I5608,0)</f>
        <v>0</v>
      </c>
    </row>
    <row r="5609" spans="12:17" x14ac:dyDescent="0.25">
      <c r="L5609" s="38">
        <f>IF(AND(Colin!$G5609=$B$1,Colin!$H5609=$C$3),Colin!$I5609,)</f>
        <v>0</v>
      </c>
      <c r="M5609" s="38">
        <f>IF(AND(Colin!$G5609=$B$1,Colin!$H5609&lt;=$C$3),Colin!$I5609,)</f>
        <v>0</v>
      </c>
      <c r="N5609" s="38">
        <f>IF(AND(Colin!$G5609=$B$2,Colin!$H5609=$C$3),Colin!$I5609,)</f>
        <v>0</v>
      </c>
      <c r="O5609" s="38">
        <f>IF(AND(Colin!$G5609=$B$2,Colin!$H5609&lt;=$C$3),Colin!$I5609,)</f>
        <v>0</v>
      </c>
      <c r="P5609" s="38">
        <f>IF(Colin!$G5609&lt;$B$2,Colin!$I5609,0)</f>
        <v>0</v>
      </c>
      <c r="Q5609" s="38">
        <f>IF(Colin!$G5609&lt;$B$1,Colin!$I5609,0)</f>
        <v>0</v>
      </c>
    </row>
    <row r="5610" spans="12:17" x14ac:dyDescent="0.25">
      <c r="L5610" s="38">
        <f>IF(AND(Colin!$G5610=$B$1,Colin!$H5610=$C$3),Colin!$I5610,)</f>
        <v>0</v>
      </c>
      <c r="M5610" s="38">
        <f>IF(AND(Colin!$G5610=$B$1,Colin!$H5610&lt;=$C$3),Colin!$I5610,)</f>
        <v>0</v>
      </c>
      <c r="N5610" s="38">
        <f>IF(AND(Colin!$G5610=$B$2,Colin!$H5610=$C$3),Colin!$I5610,)</f>
        <v>0</v>
      </c>
      <c r="O5610" s="38">
        <f>IF(AND(Colin!$G5610=$B$2,Colin!$H5610&lt;=$C$3),Colin!$I5610,)</f>
        <v>0</v>
      </c>
      <c r="P5610" s="38">
        <f>IF(Colin!$G5610&lt;$B$2,Colin!$I5610,0)</f>
        <v>0</v>
      </c>
      <c r="Q5610" s="38">
        <f>IF(Colin!$G5610&lt;$B$1,Colin!$I5610,0)</f>
        <v>0</v>
      </c>
    </row>
    <row r="5611" spans="12:17" x14ac:dyDescent="0.25">
      <c r="L5611" s="38">
        <f>IF(AND(Colin!$G5611=$B$1,Colin!$H5611=$C$3),Colin!$I5611,)</f>
        <v>0</v>
      </c>
      <c r="M5611" s="38">
        <f>IF(AND(Colin!$G5611=$B$1,Colin!$H5611&lt;=$C$3),Colin!$I5611,)</f>
        <v>0</v>
      </c>
      <c r="N5611" s="38">
        <f>IF(AND(Colin!$G5611=$B$2,Colin!$H5611=$C$3),Colin!$I5611,)</f>
        <v>0</v>
      </c>
      <c r="O5611" s="38">
        <f>IF(AND(Colin!$G5611=$B$2,Colin!$H5611&lt;=$C$3),Colin!$I5611,)</f>
        <v>0</v>
      </c>
      <c r="P5611" s="38">
        <f>IF(Colin!$G5611&lt;$B$2,Colin!$I5611,0)</f>
        <v>0</v>
      </c>
      <c r="Q5611" s="38">
        <f>IF(Colin!$G5611&lt;$B$1,Colin!$I5611,0)</f>
        <v>0</v>
      </c>
    </row>
    <row r="5612" spans="12:17" x14ac:dyDescent="0.25">
      <c r="L5612" s="38">
        <f>IF(AND(Colin!$G5612=$B$1,Colin!$H5612=$C$3),Colin!$I5612,)</f>
        <v>0</v>
      </c>
      <c r="M5612" s="38">
        <f>IF(AND(Colin!$G5612=$B$1,Colin!$H5612&lt;=$C$3),Colin!$I5612,)</f>
        <v>0</v>
      </c>
      <c r="N5612" s="38">
        <f>IF(AND(Colin!$G5612=$B$2,Colin!$H5612=$C$3),Colin!$I5612,)</f>
        <v>0</v>
      </c>
      <c r="O5612" s="38">
        <f>IF(AND(Colin!$G5612=$B$2,Colin!$H5612&lt;=$C$3),Colin!$I5612,)</f>
        <v>0</v>
      </c>
      <c r="P5612" s="38">
        <f>IF(Colin!$G5612&lt;$B$2,Colin!$I5612,0)</f>
        <v>0</v>
      </c>
      <c r="Q5612" s="38">
        <f>IF(Colin!$G5612&lt;$B$1,Colin!$I5612,0)</f>
        <v>0</v>
      </c>
    </row>
    <row r="5613" spans="12:17" x14ac:dyDescent="0.25">
      <c r="L5613" s="38">
        <f>IF(AND(Colin!$G5613=$B$1,Colin!$H5613=$C$3),Colin!$I5613,)</f>
        <v>0</v>
      </c>
      <c r="M5613" s="38">
        <f>IF(AND(Colin!$G5613=$B$1,Colin!$H5613&lt;=$C$3),Colin!$I5613,)</f>
        <v>0</v>
      </c>
      <c r="N5613" s="38">
        <f>IF(AND(Colin!$G5613=$B$2,Colin!$H5613=$C$3),Colin!$I5613,)</f>
        <v>0</v>
      </c>
      <c r="O5613" s="38">
        <f>IF(AND(Colin!$G5613=$B$2,Colin!$H5613&lt;=$C$3),Colin!$I5613,)</f>
        <v>0</v>
      </c>
      <c r="P5613" s="38">
        <f>IF(Colin!$G5613&lt;$B$2,Colin!$I5613,0)</f>
        <v>0</v>
      </c>
      <c r="Q5613" s="38">
        <f>IF(Colin!$G5613&lt;$B$1,Colin!$I5613,0)</f>
        <v>0</v>
      </c>
    </row>
    <row r="5614" spans="12:17" x14ac:dyDescent="0.25">
      <c r="L5614" s="38">
        <f>IF(AND(Colin!$G5614=$B$1,Colin!$H5614=$C$3),Colin!$I5614,)</f>
        <v>0</v>
      </c>
      <c r="M5614" s="38">
        <f>IF(AND(Colin!$G5614=$B$1,Colin!$H5614&lt;=$C$3),Colin!$I5614,)</f>
        <v>0</v>
      </c>
      <c r="N5614" s="38">
        <f>IF(AND(Colin!$G5614=$B$2,Colin!$H5614=$C$3),Colin!$I5614,)</f>
        <v>0</v>
      </c>
      <c r="O5614" s="38">
        <f>IF(AND(Colin!$G5614=$B$2,Colin!$H5614&lt;=$C$3),Colin!$I5614,)</f>
        <v>0</v>
      </c>
      <c r="P5614" s="38">
        <f>IF(Colin!$G5614&lt;$B$2,Colin!$I5614,0)</f>
        <v>0</v>
      </c>
      <c r="Q5614" s="38">
        <f>IF(Colin!$G5614&lt;$B$1,Colin!$I5614,0)</f>
        <v>0</v>
      </c>
    </row>
    <row r="5615" spans="12:17" x14ac:dyDescent="0.25">
      <c r="L5615" s="38">
        <f>IF(AND(Colin!$G5615=$B$1,Colin!$H5615=$C$3),Colin!$I5615,)</f>
        <v>0</v>
      </c>
      <c r="M5615" s="38">
        <f>IF(AND(Colin!$G5615=$B$1,Colin!$H5615&lt;=$C$3),Colin!$I5615,)</f>
        <v>0</v>
      </c>
      <c r="N5615" s="38">
        <f>IF(AND(Colin!$G5615=$B$2,Colin!$H5615=$C$3),Colin!$I5615,)</f>
        <v>0</v>
      </c>
      <c r="O5615" s="38">
        <f>IF(AND(Colin!$G5615=$B$2,Colin!$H5615&lt;=$C$3),Colin!$I5615,)</f>
        <v>0</v>
      </c>
      <c r="P5615" s="38">
        <f>IF(Colin!$G5615&lt;$B$2,Colin!$I5615,0)</f>
        <v>0</v>
      </c>
      <c r="Q5615" s="38">
        <f>IF(Colin!$G5615&lt;$B$1,Colin!$I5615,0)</f>
        <v>0</v>
      </c>
    </row>
    <row r="5616" spans="12:17" x14ac:dyDescent="0.25">
      <c r="L5616" s="38">
        <f>IF(AND(Colin!$G5616=$B$1,Colin!$H5616=$C$3),Colin!$I5616,)</f>
        <v>0</v>
      </c>
      <c r="M5616" s="38">
        <f>IF(AND(Colin!$G5616=$B$1,Colin!$H5616&lt;=$C$3),Colin!$I5616,)</f>
        <v>0</v>
      </c>
      <c r="N5616" s="38">
        <f>IF(AND(Colin!$G5616=$B$2,Colin!$H5616=$C$3),Colin!$I5616,)</f>
        <v>0</v>
      </c>
      <c r="O5616" s="38">
        <f>IF(AND(Colin!$G5616=$B$2,Colin!$H5616&lt;=$C$3),Colin!$I5616,)</f>
        <v>0</v>
      </c>
      <c r="P5616" s="38">
        <f>IF(Colin!$G5616&lt;$B$2,Colin!$I5616,0)</f>
        <v>0</v>
      </c>
      <c r="Q5616" s="38">
        <f>IF(Colin!$G5616&lt;$B$1,Colin!$I5616,0)</f>
        <v>0</v>
      </c>
    </row>
    <row r="5617" spans="12:17" x14ac:dyDescent="0.25">
      <c r="L5617" s="38">
        <f>IF(AND(Colin!$G5617=$B$1,Colin!$H5617=$C$3),Colin!$I5617,)</f>
        <v>0</v>
      </c>
      <c r="M5617" s="38">
        <f>IF(AND(Colin!$G5617=$B$1,Colin!$H5617&lt;=$C$3),Colin!$I5617,)</f>
        <v>0</v>
      </c>
      <c r="N5617" s="38">
        <f>IF(AND(Colin!$G5617=$B$2,Colin!$H5617=$C$3),Colin!$I5617,)</f>
        <v>0</v>
      </c>
      <c r="O5617" s="38">
        <f>IF(AND(Colin!$G5617=$B$2,Colin!$H5617&lt;=$C$3),Colin!$I5617,)</f>
        <v>0</v>
      </c>
      <c r="P5617" s="38">
        <f>IF(Colin!$G5617&lt;$B$2,Colin!$I5617,0)</f>
        <v>0</v>
      </c>
      <c r="Q5617" s="38">
        <f>IF(Colin!$G5617&lt;$B$1,Colin!$I5617,0)</f>
        <v>0</v>
      </c>
    </row>
    <row r="5618" spans="12:17" x14ac:dyDescent="0.25">
      <c r="L5618" s="38">
        <f>IF(AND(Colin!$G5618=$B$1,Colin!$H5618=$C$3),Colin!$I5618,)</f>
        <v>0</v>
      </c>
      <c r="M5618" s="38">
        <f>IF(AND(Colin!$G5618=$B$1,Colin!$H5618&lt;=$C$3),Colin!$I5618,)</f>
        <v>0</v>
      </c>
      <c r="N5618" s="38">
        <f>IF(AND(Colin!$G5618=$B$2,Colin!$H5618=$C$3),Colin!$I5618,)</f>
        <v>0</v>
      </c>
      <c r="O5618" s="38">
        <f>IF(AND(Colin!$G5618=$B$2,Colin!$H5618&lt;=$C$3),Colin!$I5618,)</f>
        <v>0</v>
      </c>
      <c r="P5618" s="38">
        <f>IF(Colin!$G5618&lt;$B$2,Colin!$I5618,0)</f>
        <v>0</v>
      </c>
      <c r="Q5618" s="38">
        <f>IF(Colin!$G5618&lt;$B$1,Colin!$I5618,0)</f>
        <v>0</v>
      </c>
    </row>
    <row r="5619" spans="12:17" x14ac:dyDescent="0.25">
      <c r="L5619" s="38">
        <f>IF(AND(Colin!$G5619=$B$1,Colin!$H5619=$C$3),Colin!$I5619,)</f>
        <v>0</v>
      </c>
      <c r="M5619" s="38">
        <f>IF(AND(Colin!$G5619=$B$1,Colin!$H5619&lt;=$C$3),Colin!$I5619,)</f>
        <v>0</v>
      </c>
      <c r="N5619" s="38">
        <f>IF(AND(Colin!$G5619=$B$2,Colin!$H5619=$C$3),Colin!$I5619,)</f>
        <v>0</v>
      </c>
      <c r="O5619" s="38">
        <f>IF(AND(Colin!$G5619=$B$2,Colin!$H5619&lt;=$C$3),Colin!$I5619,)</f>
        <v>0</v>
      </c>
      <c r="P5619" s="38">
        <f>IF(Colin!$G5619&lt;$B$2,Colin!$I5619,0)</f>
        <v>0</v>
      </c>
      <c r="Q5619" s="38">
        <f>IF(Colin!$G5619&lt;$B$1,Colin!$I5619,0)</f>
        <v>0</v>
      </c>
    </row>
    <row r="5620" spans="12:17" x14ac:dyDescent="0.25">
      <c r="L5620" s="38">
        <f>IF(AND(Colin!$G5620=$B$1,Colin!$H5620=$C$3),Colin!$I5620,)</f>
        <v>0</v>
      </c>
      <c r="M5620" s="38">
        <f>IF(AND(Colin!$G5620=$B$1,Colin!$H5620&lt;=$C$3),Colin!$I5620,)</f>
        <v>0</v>
      </c>
      <c r="N5620" s="38">
        <f>IF(AND(Colin!$G5620=$B$2,Colin!$H5620=$C$3),Colin!$I5620,)</f>
        <v>0</v>
      </c>
      <c r="O5620" s="38">
        <f>IF(AND(Colin!$G5620=$B$2,Colin!$H5620&lt;=$C$3),Colin!$I5620,)</f>
        <v>0</v>
      </c>
      <c r="P5620" s="38">
        <f>IF(Colin!$G5620&lt;$B$2,Colin!$I5620,0)</f>
        <v>0</v>
      </c>
      <c r="Q5620" s="38">
        <f>IF(Colin!$G5620&lt;$B$1,Colin!$I5620,0)</f>
        <v>0</v>
      </c>
    </row>
    <row r="5621" spans="12:17" x14ac:dyDescent="0.25">
      <c r="L5621" s="38">
        <f>IF(AND(Colin!$G5621=$B$1,Colin!$H5621=$C$3),Colin!$I5621,)</f>
        <v>0</v>
      </c>
      <c r="M5621" s="38">
        <f>IF(AND(Colin!$G5621=$B$1,Colin!$H5621&lt;=$C$3),Colin!$I5621,)</f>
        <v>0</v>
      </c>
      <c r="N5621" s="38">
        <f>IF(AND(Colin!$G5621=$B$2,Colin!$H5621=$C$3),Colin!$I5621,)</f>
        <v>0</v>
      </c>
      <c r="O5621" s="38">
        <f>IF(AND(Colin!$G5621=$B$2,Colin!$H5621&lt;=$C$3),Colin!$I5621,)</f>
        <v>0</v>
      </c>
      <c r="P5621" s="38">
        <f>IF(Colin!$G5621&lt;$B$2,Colin!$I5621,0)</f>
        <v>0</v>
      </c>
      <c r="Q5621" s="38">
        <f>IF(Colin!$G5621&lt;$B$1,Colin!$I5621,0)</f>
        <v>0</v>
      </c>
    </row>
    <row r="5622" spans="12:17" x14ac:dyDescent="0.25">
      <c r="L5622" s="38">
        <f>IF(AND(Colin!$G5622=$B$1,Colin!$H5622=$C$3),Colin!$I5622,)</f>
        <v>0</v>
      </c>
      <c r="M5622" s="38">
        <f>IF(AND(Colin!$G5622=$B$1,Colin!$H5622&lt;=$C$3),Colin!$I5622,)</f>
        <v>0</v>
      </c>
      <c r="N5622" s="38">
        <f>IF(AND(Colin!$G5622=$B$2,Colin!$H5622=$C$3),Colin!$I5622,)</f>
        <v>0</v>
      </c>
      <c r="O5622" s="38">
        <f>IF(AND(Colin!$G5622=$B$2,Colin!$H5622&lt;=$C$3),Colin!$I5622,)</f>
        <v>0</v>
      </c>
      <c r="P5622" s="38">
        <f>IF(Colin!$G5622&lt;$B$2,Colin!$I5622,0)</f>
        <v>0</v>
      </c>
      <c r="Q5622" s="38">
        <f>IF(Colin!$G5622&lt;$B$1,Colin!$I5622,0)</f>
        <v>0</v>
      </c>
    </row>
    <row r="5623" spans="12:17" x14ac:dyDescent="0.25">
      <c r="L5623" s="38">
        <f>IF(AND(Colin!$G5623=$B$1,Colin!$H5623=$C$3),Colin!$I5623,)</f>
        <v>0</v>
      </c>
      <c r="M5623" s="38">
        <f>IF(AND(Colin!$G5623=$B$1,Colin!$H5623&lt;=$C$3),Colin!$I5623,)</f>
        <v>0</v>
      </c>
      <c r="N5623" s="38">
        <f>IF(AND(Colin!$G5623=$B$2,Colin!$H5623=$C$3),Colin!$I5623,)</f>
        <v>0</v>
      </c>
      <c r="O5623" s="38">
        <f>IF(AND(Colin!$G5623=$B$2,Colin!$H5623&lt;=$C$3),Colin!$I5623,)</f>
        <v>0</v>
      </c>
      <c r="P5623" s="38">
        <f>IF(Colin!$G5623&lt;$B$2,Colin!$I5623,0)</f>
        <v>0</v>
      </c>
      <c r="Q5623" s="38">
        <f>IF(Colin!$G5623&lt;$B$1,Colin!$I5623,0)</f>
        <v>0</v>
      </c>
    </row>
    <row r="5624" spans="12:17" x14ac:dyDescent="0.25">
      <c r="L5624" s="38">
        <f>IF(AND(Colin!$G5624=$B$1,Colin!$H5624=$C$3),Colin!$I5624,)</f>
        <v>0</v>
      </c>
      <c r="M5624" s="38">
        <f>IF(AND(Colin!$G5624=$B$1,Colin!$H5624&lt;=$C$3),Colin!$I5624,)</f>
        <v>0</v>
      </c>
      <c r="N5624" s="38">
        <f>IF(AND(Colin!$G5624=$B$2,Colin!$H5624=$C$3),Colin!$I5624,)</f>
        <v>0</v>
      </c>
      <c r="O5624" s="38">
        <f>IF(AND(Colin!$G5624=$B$2,Colin!$H5624&lt;=$C$3),Colin!$I5624,)</f>
        <v>0</v>
      </c>
      <c r="P5624" s="38">
        <f>IF(Colin!$G5624&lt;$B$2,Colin!$I5624,0)</f>
        <v>0</v>
      </c>
      <c r="Q5624" s="38">
        <f>IF(Colin!$G5624&lt;$B$1,Colin!$I5624,0)</f>
        <v>0</v>
      </c>
    </row>
    <row r="5625" spans="12:17" x14ac:dyDescent="0.25">
      <c r="L5625" s="38">
        <f>IF(AND(Colin!$G5625=$B$1,Colin!$H5625=$C$3),Colin!$I5625,)</f>
        <v>0</v>
      </c>
      <c r="M5625" s="38">
        <f>IF(AND(Colin!$G5625=$B$1,Colin!$H5625&lt;=$C$3),Colin!$I5625,)</f>
        <v>0</v>
      </c>
      <c r="N5625" s="38">
        <f>IF(AND(Colin!$G5625=$B$2,Colin!$H5625=$C$3),Colin!$I5625,)</f>
        <v>0</v>
      </c>
      <c r="O5625" s="38">
        <f>IF(AND(Colin!$G5625=$B$2,Colin!$H5625&lt;=$C$3),Colin!$I5625,)</f>
        <v>0</v>
      </c>
      <c r="P5625" s="38">
        <f>IF(Colin!$G5625&lt;$B$2,Colin!$I5625,0)</f>
        <v>0</v>
      </c>
      <c r="Q5625" s="38">
        <f>IF(Colin!$G5625&lt;$B$1,Colin!$I5625,0)</f>
        <v>0</v>
      </c>
    </row>
    <row r="5626" spans="12:17" x14ac:dyDescent="0.25">
      <c r="L5626" s="38">
        <f>IF(AND(Colin!$G5626=$B$1,Colin!$H5626=$C$3),Colin!$I5626,)</f>
        <v>0</v>
      </c>
      <c r="M5626" s="38">
        <f>IF(AND(Colin!$G5626=$B$1,Colin!$H5626&lt;=$C$3),Colin!$I5626,)</f>
        <v>0</v>
      </c>
      <c r="N5626" s="38">
        <f>IF(AND(Colin!$G5626=$B$2,Colin!$H5626=$C$3),Colin!$I5626,)</f>
        <v>0</v>
      </c>
      <c r="O5626" s="38">
        <f>IF(AND(Colin!$G5626=$B$2,Colin!$H5626&lt;=$C$3),Colin!$I5626,)</f>
        <v>0</v>
      </c>
      <c r="P5626" s="38">
        <f>IF(Colin!$G5626&lt;$B$2,Colin!$I5626,0)</f>
        <v>0</v>
      </c>
      <c r="Q5626" s="38">
        <f>IF(Colin!$G5626&lt;$B$1,Colin!$I5626,0)</f>
        <v>0</v>
      </c>
    </row>
    <row r="5627" spans="12:17" x14ac:dyDescent="0.25">
      <c r="L5627" s="38">
        <f>IF(AND(Colin!$G5627=$B$1,Colin!$H5627=$C$3),Colin!$I5627,)</f>
        <v>0</v>
      </c>
      <c r="M5627" s="38">
        <f>IF(AND(Colin!$G5627=$B$1,Colin!$H5627&lt;=$C$3),Colin!$I5627,)</f>
        <v>0</v>
      </c>
      <c r="N5627" s="38">
        <f>IF(AND(Colin!$G5627=$B$2,Colin!$H5627=$C$3),Colin!$I5627,)</f>
        <v>0</v>
      </c>
      <c r="O5627" s="38">
        <f>IF(AND(Colin!$G5627=$B$2,Colin!$H5627&lt;=$C$3),Colin!$I5627,)</f>
        <v>0</v>
      </c>
      <c r="P5627" s="38">
        <f>IF(Colin!$G5627&lt;$B$2,Colin!$I5627,0)</f>
        <v>0</v>
      </c>
      <c r="Q5627" s="38">
        <f>IF(Colin!$G5627&lt;$B$1,Colin!$I5627,0)</f>
        <v>0</v>
      </c>
    </row>
    <row r="5628" spans="12:17" x14ac:dyDescent="0.25">
      <c r="L5628" s="38">
        <f>IF(AND(Colin!$G5628=$B$1,Colin!$H5628=$C$3),Colin!$I5628,)</f>
        <v>0</v>
      </c>
      <c r="M5628" s="38">
        <f>IF(AND(Colin!$G5628=$B$1,Colin!$H5628&lt;=$C$3),Colin!$I5628,)</f>
        <v>0</v>
      </c>
      <c r="N5628" s="38">
        <f>IF(AND(Colin!$G5628=$B$2,Colin!$H5628=$C$3),Colin!$I5628,)</f>
        <v>0</v>
      </c>
      <c r="O5628" s="38">
        <f>IF(AND(Colin!$G5628=$B$2,Colin!$H5628&lt;=$C$3),Colin!$I5628,)</f>
        <v>0</v>
      </c>
      <c r="P5628" s="38">
        <f>IF(Colin!$G5628&lt;$B$2,Colin!$I5628,0)</f>
        <v>0</v>
      </c>
      <c r="Q5628" s="38">
        <f>IF(Colin!$G5628&lt;$B$1,Colin!$I5628,0)</f>
        <v>0</v>
      </c>
    </row>
    <row r="5629" spans="12:17" x14ac:dyDescent="0.25">
      <c r="L5629" s="38">
        <f>IF(AND(Colin!$G5629=$B$1,Colin!$H5629=$C$3),Colin!$I5629,)</f>
        <v>0</v>
      </c>
      <c r="M5629" s="38">
        <f>IF(AND(Colin!$G5629=$B$1,Colin!$H5629&lt;=$C$3),Colin!$I5629,)</f>
        <v>0</v>
      </c>
      <c r="N5629" s="38">
        <f>IF(AND(Colin!$G5629=$B$2,Colin!$H5629=$C$3),Colin!$I5629,)</f>
        <v>0</v>
      </c>
      <c r="O5629" s="38">
        <f>IF(AND(Colin!$G5629=$B$2,Colin!$H5629&lt;=$C$3),Colin!$I5629,)</f>
        <v>0</v>
      </c>
      <c r="P5629" s="38">
        <f>IF(Colin!$G5629&lt;$B$2,Colin!$I5629,0)</f>
        <v>0</v>
      </c>
      <c r="Q5629" s="38">
        <f>IF(Colin!$G5629&lt;$B$1,Colin!$I5629,0)</f>
        <v>0</v>
      </c>
    </row>
    <row r="5630" spans="12:17" x14ac:dyDescent="0.25">
      <c r="L5630" s="38">
        <f>IF(AND(Colin!$G5630=$B$1,Colin!$H5630=$C$3),Colin!$I5630,)</f>
        <v>0</v>
      </c>
      <c r="M5630" s="38">
        <f>IF(AND(Colin!$G5630=$B$1,Colin!$H5630&lt;=$C$3),Colin!$I5630,)</f>
        <v>0</v>
      </c>
      <c r="N5630" s="38">
        <f>IF(AND(Colin!$G5630=$B$2,Colin!$H5630=$C$3),Colin!$I5630,)</f>
        <v>0</v>
      </c>
      <c r="O5630" s="38">
        <f>IF(AND(Colin!$G5630=$B$2,Colin!$H5630&lt;=$C$3),Colin!$I5630,)</f>
        <v>0</v>
      </c>
      <c r="P5630" s="38">
        <f>IF(Colin!$G5630&lt;$B$2,Colin!$I5630,0)</f>
        <v>0</v>
      </c>
      <c r="Q5630" s="38">
        <f>IF(Colin!$G5630&lt;$B$1,Colin!$I5630,0)</f>
        <v>0</v>
      </c>
    </row>
    <row r="5631" spans="12:17" x14ac:dyDescent="0.25">
      <c r="L5631" s="38">
        <f>IF(AND(Colin!$G5631=$B$1,Colin!$H5631=$C$3),Colin!$I5631,)</f>
        <v>0</v>
      </c>
      <c r="M5631" s="38">
        <f>IF(AND(Colin!$G5631=$B$1,Colin!$H5631&lt;=$C$3),Colin!$I5631,)</f>
        <v>0</v>
      </c>
      <c r="N5631" s="38">
        <f>IF(AND(Colin!$G5631=$B$2,Colin!$H5631=$C$3),Colin!$I5631,)</f>
        <v>0</v>
      </c>
      <c r="O5631" s="38">
        <f>IF(AND(Colin!$G5631=$B$2,Colin!$H5631&lt;=$C$3),Colin!$I5631,)</f>
        <v>0</v>
      </c>
      <c r="P5631" s="38">
        <f>IF(Colin!$G5631&lt;$B$2,Colin!$I5631,0)</f>
        <v>0</v>
      </c>
      <c r="Q5631" s="38">
        <f>IF(Colin!$G5631&lt;$B$1,Colin!$I5631,0)</f>
        <v>0</v>
      </c>
    </row>
    <row r="5632" spans="12:17" x14ac:dyDescent="0.25">
      <c r="L5632" s="38">
        <f>IF(AND(Colin!$G5632=$B$1,Colin!$H5632=$C$3),Colin!$I5632,)</f>
        <v>0</v>
      </c>
      <c r="M5632" s="38">
        <f>IF(AND(Colin!$G5632=$B$1,Colin!$H5632&lt;=$C$3),Colin!$I5632,)</f>
        <v>0</v>
      </c>
      <c r="N5632" s="38">
        <f>IF(AND(Colin!$G5632=$B$2,Colin!$H5632=$C$3),Colin!$I5632,)</f>
        <v>0</v>
      </c>
      <c r="O5632" s="38">
        <f>IF(AND(Colin!$G5632=$B$2,Colin!$H5632&lt;=$C$3),Colin!$I5632,)</f>
        <v>0</v>
      </c>
      <c r="P5632" s="38">
        <f>IF(Colin!$G5632&lt;$B$2,Colin!$I5632,0)</f>
        <v>0</v>
      </c>
      <c r="Q5632" s="38">
        <f>IF(Colin!$G5632&lt;$B$1,Colin!$I5632,0)</f>
        <v>0</v>
      </c>
    </row>
    <row r="5633" spans="12:17" x14ac:dyDescent="0.25">
      <c r="L5633" s="38">
        <f>IF(AND(Colin!$G5633=$B$1,Colin!$H5633=$C$3),Colin!$I5633,)</f>
        <v>0</v>
      </c>
      <c r="M5633" s="38">
        <f>IF(AND(Colin!$G5633=$B$1,Colin!$H5633&lt;=$C$3),Colin!$I5633,)</f>
        <v>0</v>
      </c>
      <c r="N5633" s="38">
        <f>IF(AND(Colin!$G5633=$B$2,Colin!$H5633=$C$3),Colin!$I5633,)</f>
        <v>0</v>
      </c>
      <c r="O5633" s="38">
        <f>IF(AND(Colin!$G5633=$B$2,Colin!$H5633&lt;=$C$3),Colin!$I5633,)</f>
        <v>0</v>
      </c>
      <c r="P5633" s="38">
        <f>IF(Colin!$G5633&lt;$B$2,Colin!$I5633,0)</f>
        <v>0</v>
      </c>
      <c r="Q5633" s="38">
        <f>IF(Colin!$G5633&lt;$B$1,Colin!$I5633,0)</f>
        <v>0</v>
      </c>
    </row>
    <row r="5634" spans="12:17" x14ac:dyDescent="0.25">
      <c r="L5634" s="38">
        <f>IF(AND(Colin!$G5634=$B$1,Colin!$H5634=$C$3),Colin!$I5634,)</f>
        <v>0</v>
      </c>
      <c r="M5634" s="38">
        <f>IF(AND(Colin!$G5634=$B$1,Colin!$H5634&lt;=$C$3),Colin!$I5634,)</f>
        <v>0</v>
      </c>
      <c r="N5634" s="38">
        <f>IF(AND(Colin!$G5634=$B$2,Colin!$H5634=$C$3),Colin!$I5634,)</f>
        <v>0</v>
      </c>
      <c r="O5634" s="38">
        <f>IF(AND(Colin!$G5634=$B$2,Colin!$H5634&lt;=$C$3),Colin!$I5634,)</f>
        <v>0</v>
      </c>
      <c r="P5634" s="38">
        <f>IF(Colin!$G5634&lt;$B$2,Colin!$I5634,0)</f>
        <v>0</v>
      </c>
      <c r="Q5634" s="38">
        <f>IF(Colin!$G5634&lt;$B$1,Colin!$I5634,0)</f>
        <v>0</v>
      </c>
    </row>
    <row r="5635" spans="12:17" x14ac:dyDescent="0.25">
      <c r="L5635" s="38">
        <f>IF(AND(Colin!$G5635=$B$1,Colin!$H5635=$C$3),Colin!$I5635,)</f>
        <v>0</v>
      </c>
      <c r="M5635" s="38">
        <f>IF(AND(Colin!$G5635=$B$1,Colin!$H5635&lt;=$C$3),Colin!$I5635,)</f>
        <v>0</v>
      </c>
      <c r="N5635" s="38">
        <f>IF(AND(Colin!$G5635=$B$2,Colin!$H5635=$C$3),Colin!$I5635,)</f>
        <v>0</v>
      </c>
      <c r="O5635" s="38">
        <f>IF(AND(Colin!$G5635=$B$2,Colin!$H5635&lt;=$C$3),Colin!$I5635,)</f>
        <v>0</v>
      </c>
      <c r="P5635" s="38">
        <f>IF(Colin!$G5635&lt;$B$2,Colin!$I5635,0)</f>
        <v>0</v>
      </c>
      <c r="Q5635" s="38">
        <f>IF(Colin!$G5635&lt;$B$1,Colin!$I5635,0)</f>
        <v>0</v>
      </c>
    </row>
    <row r="5636" spans="12:17" x14ac:dyDescent="0.25">
      <c r="L5636" s="38">
        <f>IF(AND(Colin!$G5636=$B$1,Colin!$H5636=$C$3),Colin!$I5636,)</f>
        <v>0</v>
      </c>
      <c r="M5636" s="38">
        <f>IF(AND(Colin!$G5636=$B$1,Colin!$H5636&lt;=$C$3),Colin!$I5636,)</f>
        <v>0</v>
      </c>
      <c r="N5636" s="38">
        <f>IF(AND(Colin!$G5636=$B$2,Colin!$H5636=$C$3),Colin!$I5636,)</f>
        <v>0</v>
      </c>
      <c r="O5636" s="38">
        <f>IF(AND(Colin!$G5636=$B$2,Colin!$H5636&lt;=$C$3),Colin!$I5636,)</f>
        <v>0</v>
      </c>
      <c r="P5636" s="38">
        <f>IF(Colin!$G5636&lt;$B$2,Colin!$I5636,0)</f>
        <v>0</v>
      </c>
      <c r="Q5636" s="38">
        <f>IF(Colin!$G5636&lt;$B$1,Colin!$I5636,0)</f>
        <v>0</v>
      </c>
    </row>
    <row r="5637" spans="12:17" x14ac:dyDescent="0.25">
      <c r="L5637" s="38">
        <f>IF(AND(Colin!$G5637=$B$1,Colin!$H5637=$C$3),Colin!$I5637,)</f>
        <v>0</v>
      </c>
      <c r="M5637" s="38">
        <f>IF(AND(Colin!$G5637=$B$1,Colin!$H5637&lt;=$C$3),Colin!$I5637,)</f>
        <v>0</v>
      </c>
      <c r="N5637" s="38">
        <f>IF(AND(Colin!$G5637=$B$2,Colin!$H5637=$C$3),Colin!$I5637,)</f>
        <v>0</v>
      </c>
      <c r="O5637" s="38">
        <f>IF(AND(Colin!$G5637=$B$2,Colin!$H5637&lt;=$C$3),Colin!$I5637,)</f>
        <v>0</v>
      </c>
      <c r="P5637" s="38">
        <f>IF(Colin!$G5637&lt;$B$2,Colin!$I5637,0)</f>
        <v>0</v>
      </c>
      <c r="Q5637" s="38">
        <f>IF(Colin!$G5637&lt;$B$1,Colin!$I5637,0)</f>
        <v>0</v>
      </c>
    </row>
    <row r="5638" spans="12:17" x14ac:dyDescent="0.25">
      <c r="L5638" s="38">
        <f>IF(AND(Colin!$G5638=$B$1,Colin!$H5638=$C$3),Colin!$I5638,)</f>
        <v>0</v>
      </c>
      <c r="M5638" s="38">
        <f>IF(AND(Colin!$G5638=$B$1,Colin!$H5638&lt;=$C$3),Colin!$I5638,)</f>
        <v>0</v>
      </c>
      <c r="N5638" s="38">
        <f>IF(AND(Colin!$G5638=$B$2,Colin!$H5638=$C$3),Colin!$I5638,)</f>
        <v>0</v>
      </c>
      <c r="O5638" s="38">
        <f>IF(AND(Colin!$G5638=$B$2,Colin!$H5638&lt;=$C$3),Colin!$I5638,)</f>
        <v>0</v>
      </c>
      <c r="P5638" s="38">
        <f>IF(Colin!$G5638&lt;$B$2,Colin!$I5638,0)</f>
        <v>0</v>
      </c>
      <c r="Q5638" s="38">
        <f>IF(Colin!$G5638&lt;$B$1,Colin!$I5638,0)</f>
        <v>0</v>
      </c>
    </row>
    <row r="5639" spans="12:17" x14ac:dyDescent="0.25">
      <c r="L5639" s="38">
        <f>IF(AND(Colin!$G5639=$B$1,Colin!$H5639=$C$3),Colin!$I5639,)</f>
        <v>0</v>
      </c>
      <c r="M5639" s="38">
        <f>IF(AND(Colin!$G5639=$B$1,Colin!$H5639&lt;=$C$3),Colin!$I5639,)</f>
        <v>0</v>
      </c>
      <c r="N5639" s="38">
        <f>IF(AND(Colin!$G5639=$B$2,Colin!$H5639=$C$3),Colin!$I5639,)</f>
        <v>0</v>
      </c>
      <c r="O5639" s="38">
        <f>IF(AND(Colin!$G5639=$B$2,Colin!$H5639&lt;=$C$3),Colin!$I5639,)</f>
        <v>0</v>
      </c>
      <c r="P5639" s="38">
        <f>IF(Colin!$G5639&lt;$B$2,Colin!$I5639,0)</f>
        <v>0</v>
      </c>
      <c r="Q5639" s="38">
        <f>IF(Colin!$G5639&lt;$B$1,Colin!$I5639,0)</f>
        <v>0</v>
      </c>
    </row>
    <row r="5640" spans="12:17" x14ac:dyDescent="0.25">
      <c r="L5640" s="38">
        <f>IF(AND(Colin!$G5640=$B$1,Colin!$H5640=$C$3),Colin!$I5640,)</f>
        <v>0</v>
      </c>
      <c r="M5640" s="38">
        <f>IF(AND(Colin!$G5640=$B$1,Colin!$H5640&lt;=$C$3),Colin!$I5640,)</f>
        <v>0</v>
      </c>
      <c r="N5640" s="38">
        <f>IF(AND(Colin!$G5640=$B$2,Colin!$H5640=$C$3),Colin!$I5640,)</f>
        <v>0</v>
      </c>
      <c r="O5640" s="38">
        <f>IF(AND(Colin!$G5640=$B$2,Colin!$H5640&lt;=$C$3),Colin!$I5640,)</f>
        <v>0</v>
      </c>
      <c r="P5640" s="38">
        <f>IF(Colin!$G5640&lt;$B$2,Colin!$I5640,0)</f>
        <v>0</v>
      </c>
      <c r="Q5640" s="38">
        <f>IF(Colin!$G5640&lt;$B$1,Colin!$I5640,0)</f>
        <v>0</v>
      </c>
    </row>
    <row r="5641" spans="12:17" x14ac:dyDescent="0.25">
      <c r="L5641" s="38">
        <f>IF(AND(Colin!$G5641=$B$1,Colin!$H5641=$C$3),Colin!$I5641,)</f>
        <v>0</v>
      </c>
      <c r="M5641" s="38">
        <f>IF(AND(Colin!$G5641=$B$1,Colin!$H5641&lt;=$C$3),Colin!$I5641,)</f>
        <v>0</v>
      </c>
      <c r="N5641" s="38">
        <f>IF(AND(Colin!$G5641=$B$2,Colin!$H5641=$C$3),Colin!$I5641,)</f>
        <v>0</v>
      </c>
      <c r="O5641" s="38">
        <f>IF(AND(Colin!$G5641=$B$2,Colin!$H5641&lt;=$C$3),Colin!$I5641,)</f>
        <v>0</v>
      </c>
      <c r="P5641" s="38">
        <f>IF(Colin!$G5641&lt;$B$2,Colin!$I5641,0)</f>
        <v>0</v>
      </c>
      <c r="Q5641" s="38">
        <f>IF(Colin!$G5641&lt;$B$1,Colin!$I5641,0)</f>
        <v>0</v>
      </c>
    </row>
    <row r="5642" spans="12:17" x14ac:dyDescent="0.25">
      <c r="L5642" s="38">
        <f>IF(AND(Colin!$G5642=$B$1,Colin!$H5642=$C$3),Colin!$I5642,)</f>
        <v>0</v>
      </c>
      <c r="M5642" s="38">
        <f>IF(AND(Colin!$G5642=$B$1,Colin!$H5642&lt;=$C$3),Colin!$I5642,)</f>
        <v>0</v>
      </c>
      <c r="N5642" s="38">
        <f>IF(AND(Colin!$G5642=$B$2,Colin!$H5642=$C$3),Colin!$I5642,)</f>
        <v>0</v>
      </c>
      <c r="O5642" s="38">
        <f>IF(AND(Colin!$G5642=$B$2,Colin!$H5642&lt;=$C$3),Colin!$I5642,)</f>
        <v>0</v>
      </c>
      <c r="P5642" s="38">
        <f>IF(Colin!$G5642&lt;$B$2,Colin!$I5642,0)</f>
        <v>0</v>
      </c>
      <c r="Q5642" s="38">
        <f>IF(Colin!$G5642&lt;$B$1,Colin!$I5642,0)</f>
        <v>0</v>
      </c>
    </row>
    <row r="5643" spans="12:17" x14ac:dyDescent="0.25">
      <c r="L5643" s="38">
        <f>IF(AND(Colin!$G5643=$B$1,Colin!$H5643=$C$3),Colin!$I5643,)</f>
        <v>0</v>
      </c>
      <c r="M5643" s="38">
        <f>IF(AND(Colin!$G5643=$B$1,Colin!$H5643&lt;=$C$3),Colin!$I5643,)</f>
        <v>0</v>
      </c>
      <c r="N5643" s="38">
        <f>IF(AND(Colin!$G5643=$B$2,Colin!$H5643=$C$3),Colin!$I5643,)</f>
        <v>0</v>
      </c>
      <c r="O5643" s="38">
        <f>IF(AND(Colin!$G5643=$B$2,Colin!$H5643&lt;=$C$3),Colin!$I5643,)</f>
        <v>0</v>
      </c>
      <c r="P5643" s="38">
        <f>IF(Colin!$G5643&lt;$B$2,Colin!$I5643,0)</f>
        <v>0</v>
      </c>
      <c r="Q5643" s="38">
        <f>IF(Colin!$G5643&lt;$B$1,Colin!$I5643,0)</f>
        <v>0</v>
      </c>
    </row>
    <row r="5644" spans="12:17" x14ac:dyDescent="0.25">
      <c r="L5644" s="38">
        <f>IF(AND(Colin!$G5644=$B$1,Colin!$H5644=$C$3),Colin!$I5644,)</f>
        <v>0</v>
      </c>
      <c r="M5644" s="38">
        <f>IF(AND(Colin!$G5644=$B$1,Colin!$H5644&lt;=$C$3),Colin!$I5644,)</f>
        <v>0</v>
      </c>
      <c r="N5644" s="38">
        <f>IF(AND(Colin!$G5644=$B$2,Colin!$H5644=$C$3),Colin!$I5644,)</f>
        <v>0</v>
      </c>
      <c r="O5644" s="38">
        <f>IF(AND(Colin!$G5644=$B$2,Colin!$H5644&lt;=$C$3),Colin!$I5644,)</f>
        <v>0</v>
      </c>
      <c r="P5644" s="38">
        <f>IF(Colin!$G5644&lt;$B$2,Colin!$I5644,0)</f>
        <v>0</v>
      </c>
      <c r="Q5644" s="38">
        <f>IF(Colin!$G5644&lt;$B$1,Colin!$I5644,0)</f>
        <v>0</v>
      </c>
    </row>
    <row r="5645" spans="12:17" x14ac:dyDescent="0.25">
      <c r="L5645" s="38">
        <f>IF(AND(Colin!$G5645=$B$1,Colin!$H5645=$C$3),Colin!$I5645,)</f>
        <v>0</v>
      </c>
      <c r="M5645" s="38">
        <f>IF(AND(Colin!$G5645=$B$1,Colin!$H5645&lt;=$C$3),Colin!$I5645,)</f>
        <v>0</v>
      </c>
      <c r="N5645" s="38">
        <f>IF(AND(Colin!$G5645=$B$2,Colin!$H5645=$C$3),Colin!$I5645,)</f>
        <v>0</v>
      </c>
      <c r="O5645" s="38">
        <f>IF(AND(Colin!$G5645=$B$2,Colin!$H5645&lt;=$C$3),Colin!$I5645,)</f>
        <v>0</v>
      </c>
      <c r="P5645" s="38">
        <f>IF(Colin!$G5645&lt;$B$2,Colin!$I5645,0)</f>
        <v>0</v>
      </c>
      <c r="Q5645" s="38">
        <f>IF(Colin!$G5645&lt;$B$1,Colin!$I5645,0)</f>
        <v>0</v>
      </c>
    </row>
    <row r="5646" spans="12:17" x14ac:dyDescent="0.25">
      <c r="L5646" s="38">
        <f>IF(AND(Colin!$G5646=$B$1,Colin!$H5646=$C$3),Colin!$I5646,)</f>
        <v>0</v>
      </c>
      <c r="M5646" s="38">
        <f>IF(AND(Colin!$G5646=$B$1,Colin!$H5646&lt;=$C$3),Colin!$I5646,)</f>
        <v>0</v>
      </c>
      <c r="N5646" s="38">
        <f>IF(AND(Colin!$G5646=$B$2,Colin!$H5646=$C$3),Colin!$I5646,)</f>
        <v>0</v>
      </c>
      <c r="O5646" s="38">
        <f>IF(AND(Colin!$G5646=$B$2,Colin!$H5646&lt;=$C$3),Colin!$I5646,)</f>
        <v>0</v>
      </c>
      <c r="P5646" s="38">
        <f>IF(Colin!$G5646&lt;$B$2,Colin!$I5646,0)</f>
        <v>0</v>
      </c>
      <c r="Q5646" s="38">
        <f>IF(Colin!$G5646&lt;$B$1,Colin!$I5646,0)</f>
        <v>0</v>
      </c>
    </row>
    <row r="5647" spans="12:17" x14ac:dyDescent="0.25">
      <c r="L5647" s="38">
        <f>IF(AND(Colin!$G5647=$B$1,Colin!$H5647=$C$3),Colin!$I5647,)</f>
        <v>0</v>
      </c>
      <c r="M5647" s="38">
        <f>IF(AND(Colin!$G5647=$B$1,Colin!$H5647&lt;=$C$3),Colin!$I5647,)</f>
        <v>0</v>
      </c>
      <c r="N5647" s="38">
        <f>IF(AND(Colin!$G5647=$B$2,Colin!$H5647=$C$3),Colin!$I5647,)</f>
        <v>0</v>
      </c>
      <c r="O5647" s="38">
        <f>IF(AND(Colin!$G5647=$B$2,Colin!$H5647&lt;=$C$3),Colin!$I5647,)</f>
        <v>0</v>
      </c>
      <c r="P5647" s="38">
        <f>IF(Colin!$G5647&lt;$B$2,Colin!$I5647,0)</f>
        <v>0</v>
      </c>
      <c r="Q5647" s="38">
        <f>IF(Colin!$G5647&lt;$B$1,Colin!$I5647,0)</f>
        <v>0</v>
      </c>
    </row>
    <row r="5648" spans="12:17" x14ac:dyDescent="0.25">
      <c r="L5648" s="38">
        <f>IF(AND(Colin!$G5648=$B$1,Colin!$H5648=$C$3),Colin!$I5648,)</f>
        <v>0</v>
      </c>
      <c r="M5648" s="38">
        <f>IF(AND(Colin!$G5648=$B$1,Colin!$H5648&lt;=$C$3),Colin!$I5648,)</f>
        <v>0</v>
      </c>
      <c r="N5648" s="38">
        <f>IF(AND(Colin!$G5648=$B$2,Colin!$H5648=$C$3),Colin!$I5648,)</f>
        <v>0</v>
      </c>
      <c r="O5648" s="38">
        <f>IF(AND(Colin!$G5648=$B$2,Colin!$H5648&lt;=$C$3),Colin!$I5648,)</f>
        <v>0</v>
      </c>
      <c r="P5648" s="38">
        <f>IF(Colin!$G5648&lt;$B$2,Colin!$I5648,0)</f>
        <v>0</v>
      </c>
      <c r="Q5648" s="38">
        <f>IF(Colin!$G5648&lt;$B$1,Colin!$I5648,0)</f>
        <v>0</v>
      </c>
    </row>
    <row r="5649" spans="12:17" x14ac:dyDescent="0.25">
      <c r="L5649" s="38">
        <f>IF(AND(Colin!$G5649=$B$1,Colin!$H5649=$C$3),Colin!$I5649,)</f>
        <v>0</v>
      </c>
      <c r="M5649" s="38">
        <f>IF(AND(Colin!$G5649=$B$1,Colin!$H5649&lt;=$C$3),Colin!$I5649,)</f>
        <v>0</v>
      </c>
      <c r="N5649" s="38">
        <f>IF(AND(Colin!$G5649=$B$2,Colin!$H5649=$C$3),Colin!$I5649,)</f>
        <v>0</v>
      </c>
      <c r="O5649" s="38">
        <f>IF(AND(Colin!$G5649=$B$2,Colin!$H5649&lt;=$C$3),Colin!$I5649,)</f>
        <v>0</v>
      </c>
      <c r="P5649" s="38">
        <f>IF(Colin!$G5649&lt;$B$2,Colin!$I5649,0)</f>
        <v>0</v>
      </c>
      <c r="Q5649" s="38">
        <f>IF(Colin!$G5649&lt;$B$1,Colin!$I5649,0)</f>
        <v>0</v>
      </c>
    </row>
    <row r="5650" spans="12:17" x14ac:dyDescent="0.25">
      <c r="L5650" s="38">
        <f>IF(AND(Colin!$G5650=$B$1,Colin!$H5650=$C$3),Colin!$I5650,)</f>
        <v>0</v>
      </c>
      <c r="M5650" s="38">
        <f>IF(AND(Colin!$G5650=$B$1,Colin!$H5650&lt;=$C$3),Colin!$I5650,)</f>
        <v>0</v>
      </c>
      <c r="N5650" s="38">
        <f>IF(AND(Colin!$G5650=$B$2,Colin!$H5650=$C$3),Colin!$I5650,)</f>
        <v>0</v>
      </c>
      <c r="O5650" s="38">
        <f>IF(AND(Colin!$G5650=$B$2,Colin!$H5650&lt;=$C$3),Colin!$I5650,)</f>
        <v>0</v>
      </c>
      <c r="P5650" s="38">
        <f>IF(Colin!$G5650&lt;$B$2,Colin!$I5650,0)</f>
        <v>0</v>
      </c>
      <c r="Q5650" s="38">
        <f>IF(Colin!$G5650&lt;$B$1,Colin!$I5650,0)</f>
        <v>0</v>
      </c>
    </row>
    <row r="5651" spans="12:17" x14ac:dyDescent="0.25">
      <c r="L5651" s="38">
        <f>IF(AND(Colin!$G5651=$B$1,Colin!$H5651=$C$3),Colin!$I5651,)</f>
        <v>0</v>
      </c>
      <c r="M5651" s="38">
        <f>IF(AND(Colin!$G5651=$B$1,Colin!$H5651&lt;=$C$3),Colin!$I5651,)</f>
        <v>0</v>
      </c>
      <c r="N5651" s="38">
        <f>IF(AND(Colin!$G5651=$B$2,Colin!$H5651=$C$3),Colin!$I5651,)</f>
        <v>0</v>
      </c>
      <c r="O5651" s="38">
        <f>IF(AND(Colin!$G5651=$B$2,Colin!$H5651&lt;=$C$3),Colin!$I5651,)</f>
        <v>0</v>
      </c>
      <c r="P5651" s="38">
        <f>IF(Colin!$G5651&lt;$B$2,Colin!$I5651,0)</f>
        <v>0</v>
      </c>
      <c r="Q5651" s="38">
        <f>IF(Colin!$G5651&lt;$B$1,Colin!$I5651,0)</f>
        <v>0</v>
      </c>
    </row>
    <row r="5652" spans="12:17" x14ac:dyDescent="0.25">
      <c r="L5652" s="38">
        <f>IF(AND(Colin!$G5652=$B$1,Colin!$H5652=$C$3),Colin!$I5652,)</f>
        <v>0</v>
      </c>
      <c r="M5652" s="38">
        <f>IF(AND(Colin!$G5652=$B$1,Colin!$H5652&lt;=$C$3),Colin!$I5652,)</f>
        <v>0</v>
      </c>
      <c r="N5652" s="38">
        <f>IF(AND(Colin!$G5652=$B$2,Colin!$H5652=$C$3),Colin!$I5652,)</f>
        <v>0</v>
      </c>
      <c r="O5652" s="38">
        <f>IF(AND(Colin!$G5652=$B$2,Colin!$H5652&lt;=$C$3),Colin!$I5652,)</f>
        <v>0</v>
      </c>
      <c r="P5652" s="38">
        <f>IF(Colin!$G5652&lt;$B$2,Colin!$I5652,0)</f>
        <v>0</v>
      </c>
      <c r="Q5652" s="38">
        <f>IF(Colin!$G5652&lt;$B$1,Colin!$I5652,0)</f>
        <v>0</v>
      </c>
    </row>
    <row r="5653" spans="12:17" x14ac:dyDescent="0.25">
      <c r="L5653" s="38">
        <f>IF(AND(Colin!$G5653=$B$1,Colin!$H5653=$C$3),Colin!$I5653,)</f>
        <v>0</v>
      </c>
      <c r="M5653" s="38">
        <f>IF(AND(Colin!$G5653=$B$1,Colin!$H5653&lt;=$C$3),Colin!$I5653,)</f>
        <v>0</v>
      </c>
      <c r="N5653" s="38">
        <f>IF(AND(Colin!$G5653=$B$2,Colin!$H5653=$C$3),Colin!$I5653,)</f>
        <v>0</v>
      </c>
      <c r="O5653" s="38">
        <f>IF(AND(Colin!$G5653=$B$2,Colin!$H5653&lt;=$C$3),Colin!$I5653,)</f>
        <v>0</v>
      </c>
      <c r="P5653" s="38">
        <f>IF(Colin!$G5653&lt;$B$2,Colin!$I5653,0)</f>
        <v>0</v>
      </c>
      <c r="Q5653" s="38">
        <f>IF(Colin!$G5653&lt;$B$1,Colin!$I5653,0)</f>
        <v>0</v>
      </c>
    </row>
    <row r="5654" spans="12:17" x14ac:dyDescent="0.25">
      <c r="L5654" s="38">
        <f>IF(AND(Colin!$G5654=$B$1,Colin!$H5654=$C$3),Colin!$I5654,)</f>
        <v>0</v>
      </c>
      <c r="M5654" s="38">
        <f>IF(AND(Colin!$G5654=$B$1,Colin!$H5654&lt;=$C$3),Colin!$I5654,)</f>
        <v>0</v>
      </c>
      <c r="N5654" s="38">
        <f>IF(AND(Colin!$G5654=$B$2,Colin!$H5654=$C$3),Colin!$I5654,)</f>
        <v>0</v>
      </c>
      <c r="O5654" s="38">
        <f>IF(AND(Colin!$G5654=$B$2,Colin!$H5654&lt;=$C$3),Colin!$I5654,)</f>
        <v>0</v>
      </c>
      <c r="P5654" s="38">
        <f>IF(Colin!$G5654&lt;$B$2,Colin!$I5654,0)</f>
        <v>0</v>
      </c>
      <c r="Q5654" s="38">
        <f>IF(Colin!$G5654&lt;$B$1,Colin!$I5654,0)</f>
        <v>0</v>
      </c>
    </row>
    <row r="5655" spans="12:17" x14ac:dyDescent="0.25">
      <c r="L5655" s="38">
        <f>IF(AND(Colin!$G5655=$B$1,Colin!$H5655=$C$3),Colin!$I5655,)</f>
        <v>0</v>
      </c>
      <c r="M5655" s="38">
        <f>IF(AND(Colin!$G5655=$B$1,Colin!$H5655&lt;=$C$3),Colin!$I5655,)</f>
        <v>0</v>
      </c>
      <c r="N5655" s="38">
        <f>IF(AND(Colin!$G5655=$B$2,Colin!$H5655=$C$3),Colin!$I5655,)</f>
        <v>0</v>
      </c>
      <c r="O5655" s="38">
        <f>IF(AND(Colin!$G5655=$B$2,Colin!$H5655&lt;=$C$3),Colin!$I5655,)</f>
        <v>0</v>
      </c>
      <c r="P5655" s="38">
        <f>IF(Colin!$G5655&lt;$B$2,Colin!$I5655,0)</f>
        <v>0</v>
      </c>
      <c r="Q5655" s="38">
        <f>IF(Colin!$G5655&lt;$B$1,Colin!$I5655,0)</f>
        <v>0</v>
      </c>
    </row>
    <row r="5656" spans="12:17" x14ac:dyDescent="0.25">
      <c r="L5656" s="38">
        <f>IF(AND(Colin!$G5656=$B$1,Colin!$H5656=$C$3),Colin!$I5656,)</f>
        <v>0</v>
      </c>
      <c r="M5656" s="38">
        <f>IF(AND(Colin!$G5656=$B$1,Colin!$H5656&lt;=$C$3),Colin!$I5656,)</f>
        <v>0</v>
      </c>
      <c r="N5656" s="38">
        <f>IF(AND(Colin!$G5656=$B$2,Colin!$H5656=$C$3),Colin!$I5656,)</f>
        <v>0</v>
      </c>
      <c r="O5656" s="38">
        <f>IF(AND(Colin!$G5656=$B$2,Colin!$H5656&lt;=$C$3),Colin!$I5656,)</f>
        <v>0</v>
      </c>
      <c r="P5656" s="38">
        <f>IF(Colin!$G5656&lt;$B$2,Colin!$I5656,0)</f>
        <v>0</v>
      </c>
      <c r="Q5656" s="38">
        <f>IF(Colin!$G5656&lt;$B$1,Colin!$I5656,0)</f>
        <v>0</v>
      </c>
    </row>
    <row r="5657" spans="12:17" x14ac:dyDescent="0.25">
      <c r="L5657" s="38">
        <f>IF(AND(Colin!$G5657=$B$1,Colin!$H5657=$C$3),Colin!$I5657,)</f>
        <v>0</v>
      </c>
      <c r="M5657" s="38">
        <f>IF(AND(Colin!$G5657=$B$1,Colin!$H5657&lt;=$C$3),Colin!$I5657,)</f>
        <v>0</v>
      </c>
      <c r="N5657" s="38">
        <f>IF(AND(Colin!$G5657=$B$2,Colin!$H5657=$C$3),Colin!$I5657,)</f>
        <v>0</v>
      </c>
      <c r="O5657" s="38">
        <f>IF(AND(Colin!$G5657=$B$2,Colin!$H5657&lt;=$C$3),Colin!$I5657,)</f>
        <v>0</v>
      </c>
      <c r="P5657" s="38">
        <f>IF(Colin!$G5657&lt;$B$2,Colin!$I5657,0)</f>
        <v>0</v>
      </c>
      <c r="Q5657" s="38">
        <f>IF(Colin!$G5657&lt;$B$1,Colin!$I5657,0)</f>
        <v>0</v>
      </c>
    </row>
    <row r="5658" spans="12:17" x14ac:dyDescent="0.25">
      <c r="L5658" s="38">
        <f>IF(AND(Colin!$G5658=$B$1,Colin!$H5658=$C$3),Colin!$I5658,)</f>
        <v>0</v>
      </c>
      <c r="M5658" s="38">
        <f>IF(AND(Colin!$G5658=$B$1,Colin!$H5658&lt;=$C$3),Colin!$I5658,)</f>
        <v>0</v>
      </c>
      <c r="N5658" s="38">
        <f>IF(AND(Colin!$G5658=$B$2,Colin!$H5658=$C$3),Colin!$I5658,)</f>
        <v>0</v>
      </c>
      <c r="O5658" s="38">
        <f>IF(AND(Colin!$G5658=$B$2,Colin!$H5658&lt;=$C$3),Colin!$I5658,)</f>
        <v>0</v>
      </c>
      <c r="P5658" s="38">
        <f>IF(Colin!$G5658&lt;$B$2,Colin!$I5658,0)</f>
        <v>0</v>
      </c>
      <c r="Q5658" s="38">
        <f>IF(Colin!$G5658&lt;$B$1,Colin!$I5658,0)</f>
        <v>0</v>
      </c>
    </row>
    <row r="5659" spans="12:17" x14ac:dyDescent="0.25">
      <c r="L5659" s="38">
        <f>IF(AND(Colin!$G5659=$B$1,Colin!$H5659=$C$3),Colin!$I5659,)</f>
        <v>0</v>
      </c>
      <c r="M5659" s="38">
        <f>IF(AND(Colin!$G5659=$B$1,Colin!$H5659&lt;=$C$3),Colin!$I5659,)</f>
        <v>0</v>
      </c>
      <c r="N5659" s="38">
        <f>IF(AND(Colin!$G5659=$B$2,Colin!$H5659=$C$3),Colin!$I5659,)</f>
        <v>0</v>
      </c>
      <c r="O5659" s="38">
        <f>IF(AND(Colin!$G5659=$B$2,Colin!$H5659&lt;=$C$3),Colin!$I5659,)</f>
        <v>0</v>
      </c>
      <c r="P5659" s="38">
        <f>IF(Colin!$G5659&lt;$B$2,Colin!$I5659,0)</f>
        <v>0</v>
      </c>
      <c r="Q5659" s="38">
        <f>IF(Colin!$G5659&lt;$B$1,Colin!$I5659,0)</f>
        <v>0</v>
      </c>
    </row>
    <row r="5660" spans="12:17" x14ac:dyDescent="0.25">
      <c r="L5660" s="38">
        <f>IF(AND(Colin!$G5660=$B$1,Colin!$H5660=$C$3),Colin!$I5660,)</f>
        <v>0</v>
      </c>
      <c r="M5660" s="38">
        <f>IF(AND(Colin!$G5660=$B$1,Colin!$H5660&lt;=$C$3),Colin!$I5660,)</f>
        <v>0</v>
      </c>
      <c r="N5660" s="38">
        <f>IF(AND(Colin!$G5660=$B$2,Colin!$H5660=$C$3),Colin!$I5660,)</f>
        <v>0</v>
      </c>
      <c r="O5660" s="38">
        <f>IF(AND(Colin!$G5660=$B$2,Colin!$H5660&lt;=$C$3),Colin!$I5660,)</f>
        <v>0</v>
      </c>
      <c r="P5660" s="38">
        <f>IF(Colin!$G5660&lt;$B$2,Colin!$I5660,0)</f>
        <v>0</v>
      </c>
      <c r="Q5660" s="38">
        <f>IF(Colin!$G5660&lt;$B$1,Colin!$I5660,0)</f>
        <v>0</v>
      </c>
    </row>
    <row r="5661" spans="12:17" x14ac:dyDescent="0.25">
      <c r="L5661" s="38">
        <f>IF(AND(Colin!$G5661=$B$1,Colin!$H5661=$C$3),Colin!$I5661,)</f>
        <v>0</v>
      </c>
      <c r="M5661" s="38">
        <f>IF(AND(Colin!$G5661=$B$1,Colin!$H5661&lt;=$C$3),Colin!$I5661,)</f>
        <v>0</v>
      </c>
      <c r="N5661" s="38">
        <f>IF(AND(Colin!$G5661=$B$2,Colin!$H5661=$C$3),Colin!$I5661,)</f>
        <v>0</v>
      </c>
      <c r="O5661" s="38">
        <f>IF(AND(Colin!$G5661=$B$2,Colin!$H5661&lt;=$C$3),Colin!$I5661,)</f>
        <v>0</v>
      </c>
      <c r="P5661" s="38">
        <f>IF(Colin!$G5661&lt;$B$2,Colin!$I5661,0)</f>
        <v>0</v>
      </c>
      <c r="Q5661" s="38">
        <f>IF(Colin!$G5661&lt;$B$1,Colin!$I5661,0)</f>
        <v>0</v>
      </c>
    </row>
    <row r="5662" spans="12:17" x14ac:dyDescent="0.25">
      <c r="L5662" s="38">
        <f>IF(AND(Colin!$G5662=$B$1,Colin!$H5662=$C$3),Colin!$I5662,)</f>
        <v>0</v>
      </c>
      <c r="M5662" s="38">
        <f>IF(AND(Colin!$G5662=$B$1,Colin!$H5662&lt;=$C$3),Colin!$I5662,)</f>
        <v>0</v>
      </c>
      <c r="N5662" s="38">
        <f>IF(AND(Colin!$G5662=$B$2,Colin!$H5662=$C$3),Colin!$I5662,)</f>
        <v>0</v>
      </c>
      <c r="O5662" s="38">
        <f>IF(AND(Colin!$G5662=$B$2,Colin!$H5662&lt;=$C$3),Colin!$I5662,)</f>
        <v>0</v>
      </c>
      <c r="P5662" s="38">
        <f>IF(Colin!$G5662&lt;$B$2,Colin!$I5662,0)</f>
        <v>0</v>
      </c>
      <c r="Q5662" s="38">
        <f>IF(Colin!$G5662&lt;$B$1,Colin!$I5662,0)</f>
        <v>0</v>
      </c>
    </row>
    <row r="5663" spans="12:17" x14ac:dyDescent="0.25">
      <c r="L5663" s="38">
        <f>IF(AND(Colin!$G5663=$B$1,Colin!$H5663=$C$3),Colin!$I5663,)</f>
        <v>0</v>
      </c>
      <c r="M5663" s="38">
        <f>IF(AND(Colin!$G5663=$B$1,Colin!$H5663&lt;=$C$3),Colin!$I5663,)</f>
        <v>0</v>
      </c>
      <c r="N5663" s="38">
        <f>IF(AND(Colin!$G5663=$B$2,Colin!$H5663=$C$3),Colin!$I5663,)</f>
        <v>0</v>
      </c>
      <c r="O5663" s="38">
        <f>IF(AND(Colin!$G5663=$B$2,Colin!$H5663&lt;=$C$3),Colin!$I5663,)</f>
        <v>0</v>
      </c>
      <c r="P5663" s="38">
        <f>IF(Colin!$G5663&lt;$B$2,Colin!$I5663,0)</f>
        <v>0</v>
      </c>
      <c r="Q5663" s="38">
        <f>IF(Colin!$G5663&lt;$B$1,Colin!$I5663,0)</f>
        <v>0</v>
      </c>
    </row>
    <row r="5664" spans="12:17" x14ac:dyDescent="0.25">
      <c r="L5664" s="38">
        <f>IF(AND(Colin!$G5664=$B$1,Colin!$H5664=$C$3),Colin!$I5664,)</f>
        <v>0</v>
      </c>
      <c r="M5664" s="38">
        <f>IF(AND(Colin!$G5664=$B$1,Colin!$H5664&lt;=$C$3),Colin!$I5664,)</f>
        <v>0</v>
      </c>
      <c r="N5664" s="38">
        <f>IF(AND(Colin!$G5664=$B$2,Colin!$H5664=$C$3),Colin!$I5664,)</f>
        <v>0</v>
      </c>
      <c r="O5664" s="38">
        <f>IF(AND(Colin!$G5664=$B$2,Colin!$H5664&lt;=$C$3),Colin!$I5664,)</f>
        <v>0</v>
      </c>
      <c r="P5664" s="38">
        <f>IF(Colin!$G5664&lt;$B$2,Colin!$I5664,0)</f>
        <v>0</v>
      </c>
      <c r="Q5664" s="38">
        <f>IF(Colin!$G5664&lt;$B$1,Colin!$I5664,0)</f>
        <v>0</v>
      </c>
    </row>
    <row r="5665" spans="12:17" x14ac:dyDescent="0.25">
      <c r="L5665" s="38">
        <f>IF(AND(Colin!$G5665=$B$1,Colin!$H5665=$C$3),Colin!$I5665,)</f>
        <v>0</v>
      </c>
      <c r="M5665" s="38">
        <f>IF(AND(Colin!$G5665=$B$1,Colin!$H5665&lt;=$C$3),Colin!$I5665,)</f>
        <v>0</v>
      </c>
      <c r="N5665" s="38">
        <f>IF(AND(Colin!$G5665=$B$2,Colin!$H5665=$C$3),Colin!$I5665,)</f>
        <v>0</v>
      </c>
      <c r="O5665" s="38">
        <f>IF(AND(Colin!$G5665=$B$2,Colin!$H5665&lt;=$C$3),Colin!$I5665,)</f>
        <v>0</v>
      </c>
      <c r="P5665" s="38">
        <f>IF(Colin!$G5665&lt;$B$2,Colin!$I5665,0)</f>
        <v>0</v>
      </c>
      <c r="Q5665" s="38">
        <f>IF(Colin!$G5665&lt;$B$1,Colin!$I5665,0)</f>
        <v>0</v>
      </c>
    </row>
    <row r="5666" spans="12:17" x14ac:dyDescent="0.25">
      <c r="L5666" s="38">
        <f>IF(AND(Colin!$G5666=$B$1,Colin!$H5666=$C$3),Colin!$I5666,)</f>
        <v>0</v>
      </c>
      <c r="M5666" s="38">
        <f>IF(AND(Colin!$G5666=$B$1,Colin!$H5666&lt;=$C$3),Colin!$I5666,)</f>
        <v>0</v>
      </c>
      <c r="N5666" s="38">
        <f>IF(AND(Colin!$G5666=$B$2,Colin!$H5666=$C$3),Colin!$I5666,)</f>
        <v>0</v>
      </c>
      <c r="O5666" s="38">
        <f>IF(AND(Colin!$G5666=$B$2,Colin!$H5666&lt;=$C$3),Colin!$I5666,)</f>
        <v>0</v>
      </c>
      <c r="P5666" s="38">
        <f>IF(Colin!$G5666&lt;$B$2,Colin!$I5666,0)</f>
        <v>0</v>
      </c>
      <c r="Q5666" s="38">
        <f>IF(Colin!$G5666&lt;$B$1,Colin!$I5666,0)</f>
        <v>0</v>
      </c>
    </row>
    <row r="5667" spans="12:17" x14ac:dyDescent="0.25">
      <c r="L5667" s="38">
        <f>IF(AND(Colin!$G5667=$B$1,Colin!$H5667=$C$3),Colin!$I5667,)</f>
        <v>0</v>
      </c>
      <c r="M5667" s="38">
        <f>IF(AND(Colin!$G5667=$B$1,Colin!$H5667&lt;=$C$3),Colin!$I5667,)</f>
        <v>0</v>
      </c>
      <c r="N5667" s="38">
        <f>IF(AND(Colin!$G5667=$B$2,Colin!$H5667=$C$3),Colin!$I5667,)</f>
        <v>0</v>
      </c>
      <c r="O5667" s="38">
        <f>IF(AND(Colin!$G5667=$B$2,Colin!$H5667&lt;=$C$3),Colin!$I5667,)</f>
        <v>0</v>
      </c>
      <c r="P5667" s="38">
        <f>IF(Colin!$G5667&lt;$B$2,Colin!$I5667,0)</f>
        <v>0</v>
      </c>
      <c r="Q5667" s="38">
        <f>IF(Colin!$G5667&lt;$B$1,Colin!$I5667,0)</f>
        <v>0</v>
      </c>
    </row>
    <row r="5668" spans="12:17" x14ac:dyDescent="0.25">
      <c r="L5668" s="38">
        <f>IF(AND(Colin!$G5668=$B$1,Colin!$H5668=$C$3),Colin!$I5668,)</f>
        <v>0</v>
      </c>
      <c r="M5668" s="38">
        <f>IF(AND(Colin!$G5668=$B$1,Colin!$H5668&lt;=$C$3),Colin!$I5668,)</f>
        <v>0</v>
      </c>
      <c r="N5668" s="38">
        <f>IF(AND(Colin!$G5668=$B$2,Colin!$H5668=$C$3),Colin!$I5668,)</f>
        <v>0</v>
      </c>
      <c r="O5668" s="38">
        <f>IF(AND(Colin!$G5668=$B$2,Colin!$H5668&lt;=$C$3),Colin!$I5668,)</f>
        <v>0</v>
      </c>
      <c r="P5668" s="38">
        <f>IF(Colin!$G5668&lt;$B$2,Colin!$I5668,0)</f>
        <v>0</v>
      </c>
      <c r="Q5668" s="38">
        <f>IF(Colin!$G5668&lt;$B$1,Colin!$I5668,0)</f>
        <v>0</v>
      </c>
    </row>
    <row r="5669" spans="12:17" x14ac:dyDescent="0.25">
      <c r="L5669" s="38">
        <f>IF(AND(Colin!$G5669=$B$1,Colin!$H5669=$C$3),Colin!$I5669,)</f>
        <v>0</v>
      </c>
      <c r="M5669" s="38">
        <f>IF(AND(Colin!$G5669=$B$1,Colin!$H5669&lt;=$C$3),Colin!$I5669,)</f>
        <v>0</v>
      </c>
      <c r="N5669" s="38">
        <f>IF(AND(Colin!$G5669=$B$2,Colin!$H5669=$C$3),Colin!$I5669,)</f>
        <v>0</v>
      </c>
      <c r="O5669" s="38">
        <f>IF(AND(Colin!$G5669=$B$2,Colin!$H5669&lt;=$C$3),Colin!$I5669,)</f>
        <v>0</v>
      </c>
      <c r="P5669" s="38">
        <f>IF(Colin!$G5669&lt;$B$2,Colin!$I5669,0)</f>
        <v>0</v>
      </c>
      <c r="Q5669" s="38">
        <f>IF(Colin!$G5669&lt;$B$1,Colin!$I5669,0)</f>
        <v>0</v>
      </c>
    </row>
    <row r="5670" spans="12:17" x14ac:dyDescent="0.25">
      <c r="L5670" s="38">
        <f>IF(AND(Colin!$G5670=$B$1,Colin!$H5670=$C$3),Colin!$I5670,)</f>
        <v>0</v>
      </c>
      <c r="M5670" s="38">
        <f>IF(AND(Colin!$G5670=$B$1,Colin!$H5670&lt;=$C$3),Colin!$I5670,)</f>
        <v>0</v>
      </c>
      <c r="N5670" s="38">
        <f>IF(AND(Colin!$G5670=$B$2,Colin!$H5670=$C$3),Colin!$I5670,)</f>
        <v>0</v>
      </c>
      <c r="O5670" s="38">
        <f>IF(AND(Colin!$G5670=$B$2,Colin!$H5670&lt;=$C$3),Colin!$I5670,)</f>
        <v>0</v>
      </c>
      <c r="P5670" s="38">
        <f>IF(Colin!$G5670&lt;$B$2,Colin!$I5670,0)</f>
        <v>0</v>
      </c>
      <c r="Q5670" s="38">
        <f>IF(Colin!$G5670&lt;$B$1,Colin!$I5670,0)</f>
        <v>0</v>
      </c>
    </row>
    <row r="5671" spans="12:17" x14ac:dyDescent="0.25">
      <c r="L5671" s="38">
        <f>IF(AND(Colin!$G5671=$B$1,Colin!$H5671=$C$3),Colin!$I5671,)</f>
        <v>0</v>
      </c>
      <c r="M5671" s="38">
        <f>IF(AND(Colin!$G5671=$B$1,Colin!$H5671&lt;=$C$3),Colin!$I5671,)</f>
        <v>0</v>
      </c>
      <c r="N5671" s="38">
        <f>IF(AND(Colin!$G5671=$B$2,Colin!$H5671=$C$3),Colin!$I5671,)</f>
        <v>0</v>
      </c>
      <c r="O5671" s="38">
        <f>IF(AND(Colin!$G5671=$B$2,Colin!$H5671&lt;=$C$3),Colin!$I5671,)</f>
        <v>0</v>
      </c>
      <c r="P5671" s="38">
        <f>IF(Colin!$G5671&lt;$B$2,Colin!$I5671,0)</f>
        <v>0</v>
      </c>
      <c r="Q5671" s="38">
        <f>IF(Colin!$G5671&lt;$B$1,Colin!$I5671,0)</f>
        <v>0</v>
      </c>
    </row>
    <row r="5672" spans="12:17" x14ac:dyDescent="0.25">
      <c r="L5672" s="38">
        <f>IF(AND(Colin!$G5672=$B$1,Colin!$H5672=$C$3),Colin!$I5672,)</f>
        <v>0</v>
      </c>
      <c r="M5672" s="38">
        <f>IF(AND(Colin!$G5672=$B$1,Colin!$H5672&lt;=$C$3),Colin!$I5672,)</f>
        <v>0</v>
      </c>
      <c r="N5672" s="38">
        <f>IF(AND(Colin!$G5672=$B$2,Colin!$H5672=$C$3),Colin!$I5672,)</f>
        <v>0</v>
      </c>
      <c r="O5672" s="38">
        <f>IF(AND(Colin!$G5672=$B$2,Colin!$H5672&lt;=$C$3),Colin!$I5672,)</f>
        <v>0</v>
      </c>
      <c r="P5672" s="38">
        <f>IF(Colin!$G5672&lt;$B$2,Colin!$I5672,0)</f>
        <v>0</v>
      </c>
      <c r="Q5672" s="38">
        <f>IF(Colin!$G5672&lt;$B$1,Colin!$I5672,0)</f>
        <v>0</v>
      </c>
    </row>
    <row r="5673" spans="12:17" x14ac:dyDescent="0.25">
      <c r="L5673" s="38">
        <f>IF(AND(Colin!$G5673=$B$1,Colin!$H5673=$C$3),Colin!$I5673,)</f>
        <v>0</v>
      </c>
      <c r="M5673" s="38">
        <f>IF(AND(Colin!$G5673=$B$1,Colin!$H5673&lt;=$C$3),Colin!$I5673,)</f>
        <v>0</v>
      </c>
      <c r="N5673" s="38">
        <f>IF(AND(Colin!$G5673=$B$2,Colin!$H5673=$C$3),Colin!$I5673,)</f>
        <v>0</v>
      </c>
      <c r="O5673" s="38">
        <f>IF(AND(Colin!$G5673=$B$2,Colin!$H5673&lt;=$C$3),Colin!$I5673,)</f>
        <v>0</v>
      </c>
      <c r="P5673" s="38">
        <f>IF(Colin!$G5673&lt;$B$2,Colin!$I5673,0)</f>
        <v>0</v>
      </c>
      <c r="Q5673" s="38">
        <f>IF(Colin!$G5673&lt;$B$1,Colin!$I5673,0)</f>
        <v>0</v>
      </c>
    </row>
    <row r="5674" spans="12:17" x14ac:dyDescent="0.25">
      <c r="L5674" s="38">
        <f>IF(AND(Colin!$G5674=$B$1,Colin!$H5674=$C$3),Colin!$I5674,)</f>
        <v>0</v>
      </c>
      <c r="M5674" s="38">
        <f>IF(AND(Colin!$G5674=$B$1,Colin!$H5674&lt;=$C$3),Colin!$I5674,)</f>
        <v>0</v>
      </c>
      <c r="N5674" s="38">
        <f>IF(AND(Colin!$G5674=$B$2,Colin!$H5674=$C$3),Colin!$I5674,)</f>
        <v>0</v>
      </c>
      <c r="O5674" s="38">
        <f>IF(AND(Colin!$G5674=$B$2,Colin!$H5674&lt;=$C$3),Colin!$I5674,)</f>
        <v>0</v>
      </c>
      <c r="P5674" s="38">
        <f>IF(Colin!$G5674&lt;$B$2,Colin!$I5674,0)</f>
        <v>0</v>
      </c>
      <c r="Q5674" s="38">
        <f>IF(Colin!$G5674&lt;$B$1,Colin!$I5674,0)</f>
        <v>0</v>
      </c>
    </row>
    <row r="5675" spans="12:17" x14ac:dyDescent="0.25">
      <c r="L5675" s="38">
        <f>IF(AND(Colin!$G5675=$B$1,Colin!$H5675=$C$3),Colin!$I5675,)</f>
        <v>0</v>
      </c>
      <c r="M5675" s="38">
        <f>IF(AND(Colin!$G5675=$B$1,Colin!$H5675&lt;=$C$3),Colin!$I5675,)</f>
        <v>0</v>
      </c>
      <c r="N5675" s="38">
        <f>IF(AND(Colin!$G5675=$B$2,Colin!$H5675=$C$3),Colin!$I5675,)</f>
        <v>0</v>
      </c>
      <c r="O5675" s="38">
        <f>IF(AND(Colin!$G5675=$B$2,Colin!$H5675&lt;=$C$3),Colin!$I5675,)</f>
        <v>0</v>
      </c>
      <c r="P5675" s="38">
        <f>IF(Colin!$G5675&lt;$B$2,Colin!$I5675,0)</f>
        <v>0</v>
      </c>
      <c r="Q5675" s="38">
        <f>IF(Colin!$G5675&lt;$B$1,Colin!$I5675,0)</f>
        <v>0</v>
      </c>
    </row>
    <row r="5676" spans="12:17" x14ac:dyDescent="0.25">
      <c r="L5676" s="38">
        <f>IF(AND(Colin!$G5676=$B$1,Colin!$H5676=$C$3),Colin!$I5676,)</f>
        <v>0</v>
      </c>
      <c r="M5676" s="38">
        <f>IF(AND(Colin!$G5676=$B$1,Colin!$H5676&lt;=$C$3),Colin!$I5676,)</f>
        <v>0</v>
      </c>
      <c r="N5676" s="38">
        <f>IF(AND(Colin!$G5676=$B$2,Colin!$H5676=$C$3),Colin!$I5676,)</f>
        <v>0</v>
      </c>
      <c r="O5676" s="38">
        <f>IF(AND(Colin!$G5676=$B$2,Colin!$H5676&lt;=$C$3),Colin!$I5676,)</f>
        <v>0</v>
      </c>
      <c r="P5676" s="38">
        <f>IF(Colin!$G5676&lt;$B$2,Colin!$I5676,0)</f>
        <v>0</v>
      </c>
      <c r="Q5676" s="38">
        <f>IF(Colin!$G5676&lt;$B$1,Colin!$I5676,0)</f>
        <v>0</v>
      </c>
    </row>
    <row r="5677" spans="12:17" x14ac:dyDescent="0.25">
      <c r="L5677" s="38">
        <f>IF(AND(Colin!$G5677=$B$1,Colin!$H5677=$C$3),Colin!$I5677,)</f>
        <v>0</v>
      </c>
      <c r="M5677" s="38">
        <f>IF(AND(Colin!$G5677=$B$1,Colin!$H5677&lt;=$C$3),Colin!$I5677,)</f>
        <v>0</v>
      </c>
      <c r="N5677" s="38">
        <f>IF(AND(Colin!$G5677=$B$2,Colin!$H5677=$C$3),Colin!$I5677,)</f>
        <v>0</v>
      </c>
      <c r="O5677" s="38">
        <f>IF(AND(Colin!$G5677=$B$2,Colin!$H5677&lt;=$C$3),Colin!$I5677,)</f>
        <v>0</v>
      </c>
      <c r="P5677" s="38">
        <f>IF(Colin!$G5677&lt;$B$2,Colin!$I5677,0)</f>
        <v>0</v>
      </c>
      <c r="Q5677" s="38">
        <f>IF(Colin!$G5677&lt;$B$1,Colin!$I5677,0)</f>
        <v>0</v>
      </c>
    </row>
    <row r="5678" spans="12:17" x14ac:dyDescent="0.25">
      <c r="L5678" s="38">
        <f>IF(AND(Colin!$G5678=$B$1,Colin!$H5678=$C$3),Colin!$I5678,)</f>
        <v>0</v>
      </c>
      <c r="M5678" s="38">
        <f>IF(AND(Colin!$G5678=$B$1,Colin!$H5678&lt;=$C$3),Colin!$I5678,)</f>
        <v>0</v>
      </c>
      <c r="N5678" s="38">
        <f>IF(AND(Colin!$G5678=$B$2,Colin!$H5678=$C$3),Colin!$I5678,)</f>
        <v>0</v>
      </c>
      <c r="O5678" s="38">
        <f>IF(AND(Colin!$G5678=$B$2,Colin!$H5678&lt;=$C$3),Colin!$I5678,)</f>
        <v>0</v>
      </c>
      <c r="P5678" s="38">
        <f>IF(Colin!$G5678&lt;$B$2,Colin!$I5678,0)</f>
        <v>0</v>
      </c>
      <c r="Q5678" s="38">
        <f>IF(Colin!$G5678&lt;$B$1,Colin!$I5678,0)</f>
        <v>0</v>
      </c>
    </row>
    <row r="5679" spans="12:17" x14ac:dyDescent="0.25">
      <c r="L5679" s="38">
        <f>IF(AND(Colin!$G5679=$B$1,Colin!$H5679=$C$3),Colin!$I5679,)</f>
        <v>0</v>
      </c>
      <c r="M5679" s="38">
        <f>IF(AND(Colin!$G5679=$B$1,Colin!$H5679&lt;=$C$3),Colin!$I5679,)</f>
        <v>0</v>
      </c>
      <c r="N5679" s="38">
        <f>IF(AND(Colin!$G5679=$B$2,Colin!$H5679=$C$3),Colin!$I5679,)</f>
        <v>0</v>
      </c>
      <c r="O5679" s="38">
        <f>IF(AND(Colin!$G5679=$B$2,Colin!$H5679&lt;=$C$3),Colin!$I5679,)</f>
        <v>0</v>
      </c>
      <c r="P5679" s="38">
        <f>IF(Colin!$G5679&lt;$B$2,Colin!$I5679,0)</f>
        <v>0</v>
      </c>
      <c r="Q5679" s="38">
        <f>IF(Colin!$G5679&lt;$B$1,Colin!$I5679,0)</f>
        <v>0</v>
      </c>
    </row>
    <row r="5680" spans="12:17" x14ac:dyDescent="0.25">
      <c r="L5680" s="38">
        <f>IF(AND(Colin!$G5680=$B$1,Colin!$H5680=$C$3),Colin!$I5680,)</f>
        <v>0</v>
      </c>
      <c r="M5680" s="38">
        <f>IF(AND(Colin!$G5680=$B$1,Colin!$H5680&lt;=$C$3),Colin!$I5680,)</f>
        <v>0</v>
      </c>
      <c r="N5680" s="38">
        <f>IF(AND(Colin!$G5680=$B$2,Colin!$H5680=$C$3),Colin!$I5680,)</f>
        <v>0</v>
      </c>
      <c r="O5680" s="38">
        <f>IF(AND(Colin!$G5680=$B$2,Colin!$H5680&lt;=$C$3),Colin!$I5680,)</f>
        <v>0</v>
      </c>
      <c r="P5680" s="38">
        <f>IF(Colin!$G5680&lt;$B$2,Colin!$I5680,0)</f>
        <v>0</v>
      </c>
      <c r="Q5680" s="38">
        <f>IF(Colin!$G5680&lt;$B$1,Colin!$I5680,0)</f>
        <v>0</v>
      </c>
    </row>
    <row r="5681" spans="12:17" x14ac:dyDescent="0.25">
      <c r="L5681" s="38">
        <f>IF(AND(Colin!$G5681=$B$1,Colin!$H5681=$C$3),Colin!$I5681,)</f>
        <v>0</v>
      </c>
      <c r="M5681" s="38">
        <f>IF(AND(Colin!$G5681=$B$1,Colin!$H5681&lt;=$C$3),Colin!$I5681,)</f>
        <v>0</v>
      </c>
      <c r="N5681" s="38">
        <f>IF(AND(Colin!$G5681=$B$2,Colin!$H5681=$C$3),Colin!$I5681,)</f>
        <v>0</v>
      </c>
      <c r="O5681" s="38">
        <f>IF(AND(Colin!$G5681=$B$2,Colin!$H5681&lt;=$C$3),Colin!$I5681,)</f>
        <v>0</v>
      </c>
      <c r="P5681" s="38">
        <f>IF(Colin!$G5681&lt;$B$2,Colin!$I5681,0)</f>
        <v>0</v>
      </c>
      <c r="Q5681" s="38">
        <f>IF(Colin!$G5681&lt;$B$1,Colin!$I5681,0)</f>
        <v>0</v>
      </c>
    </row>
    <row r="5682" spans="12:17" x14ac:dyDescent="0.25">
      <c r="L5682" s="38">
        <f>IF(AND(Colin!$G5682=$B$1,Colin!$H5682=$C$3),Colin!$I5682,)</f>
        <v>0</v>
      </c>
      <c r="M5682" s="38">
        <f>IF(AND(Colin!$G5682=$B$1,Colin!$H5682&lt;=$C$3),Colin!$I5682,)</f>
        <v>0</v>
      </c>
      <c r="N5682" s="38">
        <f>IF(AND(Colin!$G5682=$B$2,Colin!$H5682=$C$3),Colin!$I5682,)</f>
        <v>0</v>
      </c>
      <c r="O5682" s="38">
        <f>IF(AND(Colin!$G5682=$B$2,Colin!$H5682&lt;=$C$3),Colin!$I5682,)</f>
        <v>0</v>
      </c>
      <c r="P5682" s="38">
        <f>IF(Colin!$G5682&lt;$B$2,Colin!$I5682,0)</f>
        <v>0</v>
      </c>
      <c r="Q5682" s="38">
        <f>IF(Colin!$G5682&lt;$B$1,Colin!$I5682,0)</f>
        <v>0</v>
      </c>
    </row>
    <row r="5683" spans="12:17" x14ac:dyDescent="0.25">
      <c r="L5683" s="38">
        <f>IF(AND(Colin!$G5683=$B$1,Colin!$H5683=$C$3),Colin!$I5683,)</f>
        <v>0</v>
      </c>
      <c r="M5683" s="38">
        <f>IF(AND(Colin!$G5683=$B$1,Colin!$H5683&lt;=$C$3),Colin!$I5683,)</f>
        <v>0</v>
      </c>
      <c r="N5683" s="38">
        <f>IF(AND(Colin!$G5683=$B$2,Colin!$H5683=$C$3),Colin!$I5683,)</f>
        <v>0</v>
      </c>
      <c r="O5683" s="38">
        <f>IF(AND(Colin!$G5683=$B$2,Colin!$H5683&lt;=$C$3),Colin!$I5683,)</f>
        <v>0</v>
      </c>
      <c r="P5683" s="38">
        <f>IF(Colin!$G5683&lt;$B$2,Colin!$I5683,0)</f>
        <v>0</v>
      </c>
      <c r="Q5683" s="38">
        <f>IF(Colin!$G5683&lt;$B$1,Colin!$I5683,0)</f>
        <v>0</v>
      </c>
    </row>
    <row r="5684" spans="12:17" x14ac:dyDescent="0.25">
      <c r="L5684" s="38">
        <f>IF(AND(Colin!$G5684=$B$1,Colin!$H5684=$C$3),Colin!$I5684,)</f>
        <v>0</v>
      </c>
      <c r="M5684" s="38">
        <f>IF(AND(Colin!$G5684=$B$1,Colin!$H5684&lt;=$C$3),Colin!$I5684,)</f>
        <v>0</v>
      </c>
      <c r="N5684" s="38">
        <f>IF(AND(Colin!$G5684=$B$2,Colin!$H5684=$C$3),Colin!$I5684,)</f>
        <v>0</v>
      </c>
      <c r="O5684" s="38">
        <f>IF(AND(Colin!$G5684=$B$2,Colin!$H5684&lt;=$C$3),Colin!$I5684,)</f>
        <v>0</v>
      </c>
      <c r="P5684" s="38">
        <f>IF(Colin!$G5684&lt;$B$2,Colin!$I5684,0)</f>
        <v>0</v>
      </c>
      <c r="Q5684" s="38">
        <f>IF(Colin!$G5684&lt;$B$1,Colin!$I5684,0)</f>
        <v>0</v>
      </c>
    </row>
    <row r="5685" spans="12:17" x14ac:dyDescent="0.25">
      <c r="L5685" s="38">
        <f>IF(AND(Colin!$G5685=$B$1,Colin!$H5685=$C$3),Colin!$I5685,)</f>
        <v>0</v>
      </c>
      <c r="M5685" s="38">
        <f>IF(AND(Colin!$G5685=$B$1,Colin!$H5685&lt;=$C$3),Colin!$I5685,)</f>
        <v>0</v>
      </c>
      <c r="N5685" s="38">
        <f>IF(AND(Colin!$G5685=$B$2,Colin!$H5685=$C$3),Colin!$I5685,)</f>
        <v>0</v>
      </c>
      <c r="O5685" s="38">
        <f>IF(AND(Colin!$G5685=$B$2,Colin!$H5685&lt;=$C$3),Colin!$I5685,)</f>
        <v>0</v>
      </c>
      <c r="P5685" s="38">
        <f>IF(Colin!$G5685&lt;$B$2,Colin!$I5685,0)</f>
        <v>0</v>
      </c>
      <c r="Q5685" s="38">
        <f>IF(Colin!$G5685&lt;$B$1,Colin!$I5685,0)</f>
        <v>0</v>
      </c>
    </row>
    <row r="5686" spans="12:17" x14ac:dyDescent="0.25">
      <c r="L5686" s="38">
        <f>IF(AND(Colin!$G5686=$B$1,Colin!$H5686=$C$3),Colin!$I5686,)</f>
        <v>0</v>
      </c>
      <c r="M5686" s="38">
        <f>IF(AND(Colin!$G5686=$B$1,Colin!$H5686&lt;=$C$3),Colin!$I5686,)</f>
        <v>0</v>
      </c>
      <c r="N5686" s="38">
        <f>IF(AND(Colin!$G5686=$B$2,Colin!$H5686=$C$3),Colin!$I5686,)</f>
        <v>0</v>
      </c>
      <c r="O5686" s="38">
        <f>IF(AND(Colin!$G5686=$B$2,Colin!$H5686&lt;=$C$3),Colin!$I5686,)</f>
        <v>0</v>
      </c>
      <c r="P5686" s="38">
        <f>IF(Colin!$G5686&lt;$B$2,Colin!$I5686,0)</f>
        <v>0</v>
      </c>
      <c r="Q5686" s="38">
        <f>IF(Colin!$G5686&lt;$B$1,Colin!$I5686,0)</f>
        <v>0</v>
      </c>
    </row>
    <row r="5687" spans="12:17" x14ac:dyDescent="0.25">
      <c r="L5687" s="38">
        <f>IF(AND(Colin!$G5687=$B$1,Colin!$H5687=$C$3),Colin!$I5687,)</f>
        <v>0</v>
      </c>
      <c r="M5687" s="38">
        <f>IF(AND(Colin!$G5687=$B$1,Colin!$H5687&lt;=$C$3),Colin!$I5687,)</f>
        <v>0</v>
      </c>
      <c r="N5687" s="38">
        <f>IF(AND(Colin!$G5687=$B$2,Colin!$H5687=$C$3),Colin!$I5687,)</f>
        <v>0</v>
      </c>
      <c r="O5687" s="38">
        <f>IF(AND(Colin!$G5687=$B$2,Colin!$H5687&lt;=$C$3),Colin!$I5687,)</f>
        <v>0</v>
      </c>
      <c r="P5687" s="38">
        <f>IF(Colin!$G5687&lt;$B$2,Colin!$I5687,0)</f>
        <v>0</v>
      </c>
      <c r="Q5687" s="38">
        <f>IF(Colin!$G5687&lt;$B$1,Colin!$I5687,0)</f>
        <v>0</v>
      </c>
    </row>
    <row r="5688" spans="12:17" x14ac:dyDescent="0.25">
      <c r="L5688" s="38">
        <f>IF(AND(Colin!$G5688=$B$1,Colin!$H5688=$C$3),Colin!$I5688,)</f>
        <v>0</v>
      </c>
      <c r="M5688" s="38">
        <f>IF(AND(Colin!$G5688=$B$1,Colin!$H5688&lt;=$C$3),Colin!$I5688,)</f>
        <v>0</v>
      </c>
      <c r="N5688" s="38">
        <f>IF(AND(Colin!$G5688=$B$2,Colin!$H5688=$C$3),Colin!$I5688,)</f>
        <v>0</v>
      </c>
      <c r="O5688" s="38">
        <f>IF(AND(Colin!$G5688=$B$2,Colin!$H5688&lt;=$C$3),Colin!$I5688,)</f>
        <v>0</v>
      </c>
      <c r="P5688" s="38">
        <f>IF(Colin!$G5688&lt;$B$2,Colin!$I5688,0)</f>
        <v>0</v>
      </c>
      <c r="Q5688" s="38">
        <f>IF(Colin!$G5688&lt;$B$1,Colin!$I5688,0)</f>
        <v>0</v>
      </c>
    </row>
    <row r="5689" spans="12:17" x14ac:dyDescent="0.25">
      <c r="L5689" s="38">
        <f>IF(AND(Colin!$G5689=$B$1,Colin!$H5689=$C$3),Colin!$I5689,)</f>
        <v>0</v>
      </c>
      <c r="M5689" s="38">
        <f>IF(AND(Colin!$G5689=$B$1,Colin!$H5689&lt;=$C$3),Colin!$I5689,)</f>
        <v>0</v>
      </c>
      <c r="N5689" s="38">
        <f>IF(AND(Colin!$G5689=$B$2,Colin!$H5689=$C$3),Colin!$I5689,)</f>
        <v>0</v>
      </c>
      <c r="O5689" s="38">
        <f>IF(AND(Colin!$G5689=$B$2,Colin!$H5689&lt;=$C$3),Colin!$I5689,)</f>
        <v>0</v>
      </c>
      <c r="P5689" s="38">
        <f>IF(Colin!$G5689&lt;$B$2,Colin!$I5689,0)</f>
        <v>0</v>
      </c>
      <c r="Q5689" s="38">
        <f>IF(Colin!$G5689&lt;$B$1,Colin!$I5689,0)</f>
        <v>0</v>
      </c>
    </row>
    <row r="5690" spans="12:17" x14ac:dyDescent="0.25">
      <c r="L5690" s="38">
        <f>IF(AND(Colin!$G5690=$B$1,Colin!$H5690=$C$3),Colin!$I5690,)</f>
        <v>0</v>
      </c>
      <c r="M5690" s="38">
        <f>IF(AND(Colin!$G5690=$B$1,Colin!$H5690&lt;=$C$3),Colin!$I5690,)</f>
        <v>0</v>
      </c>
      <c r="N5690" s="38">
        <f>IF(AND(Colin!$G5690=$B$2,Colin!$H5690=$C$3),Colin!$I5690,)</f>
        <v>0</v>
      </c>
      <c r="O5690" s="38">
        <f>IF(AND(Colin!$G5690=$B$2,Colin!$H5690&lt;=$C$3),Colin!$I5690,)</f>
        <v>0</v>
      </c>
      <c r="P5690" s="38">
        <f>IF(Colin!$G5690&lt;$B$2,Colin!$I5690,0)</f>
        <v>0</v>
      </c>
      <c r="Q5690" s="38">
        <f>IF(Colin!$G5690&lt;$B$1,Colin!$I5690,0)</f>
        <v>0</v>
      </c>
    </row>
    <row r="5691" spans="12:17" x14ac:dyDescent="0.25">
      <c r="L5691" s="38">
        <f>IF(AND(Colin!$G5691=$B$1,Colin!$H5691=$C$3),Colin!$I5691,)</f>
        <v>0</v>
      </c>
      <c r="M5691" s="38">
        <f>IF(AND(Colin!$G5691=$B$1,Colin!$H5691&lt;=$C$3),Colin!$I5691,)</f>
        <v>0</v>
      </c>
      <c r="N5691" s="38">
        <f>IF(AND(Colin!$G5691=$B$2,Colin!$H5691=$C$3),Colin!$I5691,)</f>
        <v>0</v>
      </c>
      <c r="O5691" s="38">
        <f>IF(AND(Colin!$G5691=$B$2,Colin!$H5691&lt;=$C$3),Colin!$I5691,)</f>
        <v>0</v>
      </c>
      <c r="P5691" s="38">
        <f>IF(Colin!$G5691&lt;$B$2,Colin!$I5691,0)</f>
        <v>0</v>
      </c>
      <c r="Q5691" s="38">
        <f>IF(Colin!$G5691&lt;$B$1,Colin!$I5691,0)</f>
        <v>0</v>
      </c>
    </row>
    <row r="5692" spans="12:17" x14ac:dyDescent="0.25">
      <c r="L5692" s="38">
        <f>IF(AND(Colin!$G5692=$B$1,Colin!$H5692=$C$3),Colin!$I5692,)</f>
        <v>0</v>
      </c>
      <c r="M5692" s="38">
        <f>IF(AND(Colin!$G5692=$B$1,Colin!$H5692&lt;=$C$3),Colin!$I5692,)</f>
        <v>0</v>
      </c>
      <c r="N5692" s="38">
        <f>IF(AND(Colin!$G5692=$B$2,Colin!$H5692=$C$3),Colin!$I5692,)</f>
        <v>0</v>
      </c>
      <c r="O5692" s="38">
        <f>IF(AND(Colin!$G5692=$B$2,Colin!$H5692&lt;=$C$3),Colin!$I5692,)</f>
        <v>0</v>
      </c>
      <c r="P5692" s="38">
        <f>IF(Colin!$G5692&lt;$B$2,Colin!$I5692,0)</f>
        <v>0</v>
      </c>
      <c r="Q5692" s="38">
        <f>IF(Colin!$G5692&lt;$B$1,Colin!$I5692,0)</f>
        <v>0</v>
      </c>
    </row>
    <row r="5693" spans="12:17" x14ac:dyDescent="0.25">
      <c r="L5693" s="38">
        <f>IF(AND(Colin!$G5693=$B$1,Colin!$H5693=$C$3),Colin!$I5693,)</f>
        <v>0</v>
      </c>
      <c r="M5693" s="38">
        <f>IF(AND(Colin!$G5693=$B$1,Colin!$H5693&lt;=$C$3),Colin!$I5693,)</f>
        <v>0</v>
      </c>
      <c r="N5693" s="38">
        <f>IF(AND(Colin!$G5693=$B$2,Colin!$H5693=$C$3),Colin!$I5693,)</f>
        <v>0</v>
      </c>
      <c r="O5693" s="38">
        <f>IF(AND(Colin!$G5693=$B$2,Colin!$H5693&lt;=$C$3),Colin!$I5693,)</f>
        <v>0</v>
      </c>
      <c r="P5693" s="38">
        <f>IF(Colin!$G5693&lt;$B$2,Colin!$I5693,0)</f>
        <v>0</v>
      </c>
      <c r="Q5693" s="38">
        <f>IF(Colin!$G5693&lt;$B$1,Colin!$I5693,0)</f>
        <v>0</v>
      </c>
    </row>
    <row r="5694" spans="12:17" x14ac:dyDescent="0.25">
      <c r="L5694" s="38">
        <f>IF(AND(Colin!$G5694=$B$1,Colin!$H5694=$C$3),Colin!$I5694,)</f>
        <v>0</v>
      </c>
      <c r="M5694" s="38">
        <f>IF(AND(Colin!$G5694=$B$1,Colin!$H5694&lt;=$C$3),Colin!$I5694,)</f>
        <v>0</v>
      </c>
      <c r="N5694" s="38">
        <f>IF(AND(Colin!$G5694=$B$2,Colin!$H5694=$C$3),Colin!$I5694,)</f>
        <v>0</v>
      </c>
      <c r="O5694" s="38">
        <f>IF(AND(Colin!$G5694=$B$2,Colin!$H5694&lt;=$C$3),Colin!$I5694,)</f>
        <v>0</v>
      </c>
      <c r="P5694" s="38">
        <f>IF(Colin!$G5694&lt;$B$2,Colin!$I5694,0)</f>
        <v>0</v>
      </c>
      <c r="Q5694" s="38">
        <f>IF(Colin!$G5694&lt;$B$1,Colin!$I5694,0)</f>
        <v>0</v>
      </c>
    </row>
    <row r="5695" spans="12:17" x14ac:dyDescent="0.25">
      <c r="L5695" s="38">
        <f>IF(AND(Colin!$G5695=$B$1,Colin!$H5695=$C$3),Colin!$I5695,)</f>
        <v>0</v>
      </c>
      <c r="M5695" s="38">
        <f>IF(AND(Colin!$G5695=$B$1,Colin!$H5695&lt;=$C$3),Colin!$I5695,)</f>
        <v>0</v>
      </c>
      <c r="N5695" s="38">
        <f>IF(AND(Colin!$G5695=$B$2,Colin!$H5695=$C$3),Colin!$I5695,)</f>
        <v>0</v>
      </c>
      <c r="O5695" s="38">
        <f>IF(AND(Colin!$G5695=$B$2,Colin!$H5695&lt;=$C$3),Colin!$I5695,)</f>
        <v>0</v>
      </c>
      <c r="P5695" s="38">
        <f>IF(Colin!$G5695&lt;$B$2,Colin!$I5695,0)</f>
        <v>0</v>
      </c>
      <c r="Q5695" s="38">
        <f>IF(Colin!$G5695&lt;$B$1,Colin!$I5695,0)</f>
        <v>0</v>
      </c>
    </row>
    <row r="5696" spans="12:17" x14ac:dyDescent="0.25">
      <c r="L5696" s="38">
        <f>IF(AND(Colin!$G5696=$B$1,Colin!$H5696=$C$3),Colin!$I5696,)</f>
        <v>0</v>
      </c>
      <c r="M5696" s="38">
        <f>IF(AND(Colin!$G5696=$B$1,Colin!$H5696&lt;=$C$3),Colin!$I5696,)</f>
        <v>0</v>
      </c>
      <c r="N5696" s="38">
        <f>IF(AND(Colin!$G5696=$B$2,Colin!$H5696=$C$3),Colin!$I5696,)</f>
        <v>0</v>
      </c>
      <c r="O5696" s="38">
        <f>IF(AND(Colin!$G5696=$B$2,Colin!$H5696&lt;=$C$3),Colin!$I5696,)</f>
        <v>0</v>
      </c>
      <c r="P5696" s="38">
        <f>IF(Colin!$G5696&lt;$B$2,Colin!$I5696,0)</f>
        <v>0</v>
      </c>
      <c r="Q5696" s="38">
        <f>IF(Colin!$G5696&lt;$B$1,Colin!$I5696,0)</f>
        <v>0</v>
      </c>
    </row>
    <row r="5697" spans="12:17" x14ac:dyDescent="0.25">
      <c r="L5697" s="38">
        <f>IF(AND(Colin!$G5697=$B$1,Colin!$H5697=$C$3),Colin!$I5697,)</f>
        <v>0</v>
      </c>
      <c r="M5697" s="38">
        <f>IF(AND(Colin!$G5697=$B$1,Colin!$H5697&lt;=$C$3),Colin!$I5697,)</f>
        <v>0</v>
      </c>
      <c r="N5697" s="38">
        <f>IF(AND(Colin!$G5697=$B$2,Colin!$H5697=$C$3),Colin!$I5697,)</f>
        <v>0</v>
      </c>
      <c r="O5697" s="38">
        <f>IF(AND(Colin!$G5697=$B$2,Colin!$H5697&lt;=$C$3),Colin!$I5697,)</f>
        <v>0</v>
      </c>
      <c r="P5697" s="38">
        <f>IF(Colin!$G5697&lt;$B$2,Colin!$I5697,0)</f>
        <v>0</v>
      </c>
      <c r="Q5697" s="38">
        <f>IF(Colin!$G5697&lt;$B$1,Colin!$I5697,0)</f>
        <v>0</v>
      </c>
    </row>
    <row r="5698" spans="12:17" x14ac:dyDescent="0.25">
      <c r="L5698" s="38">
        <f>IF(AND(Colin!$G5698=$B$1,Colin!$H5698=$C$3),Colin!$I5698,)</f>
        <v>0</v>
      </c>
      <c r="M5698" s="38">
        <f>IF(AND(Colin!$G5698=$B$1,Colin!$H5698&lt;=$C$3),Colin!$I5698,)</f>
        <v>0</v>
      </c>
      <c r="N5698" s="38">
        <f>IF(AND(Colin!$G5698=$B$2,Colin!$H5698=$C$3),Colin!$I5698,)</f>
        <v>0</v>
      </c>
      <c r="O5698" s="38">
        <f>IF(AND(Colin!$G5698=$B$2,Colin!$H5698&lt;=$C$3),Colin!$I5698,)</f>
        <v>0</v>
      </c>
      <c r="P5698" s="38">
        <f>IF(Colin!$G5698&lt;$B$2,Colin!$I5698,0)</f>
        <v>0</v>
      </c>
      <c r="Q5698" s="38">
        <f>IF(Colin!$G5698&lt;$B$1,Colin!$I5698,0)</f>
        <v>0</v>
      </c>
    </row>
    <row r="5699" spans="12:17" x14ac:dyDescent="0.25">
      <c r="L5699" s="38">
        <f>IF(AND(Colin!$G5699=$B$1,Colin!$H5699=$C$3),Colin!$I5699,)</f>
        <v>0</v>
      </c>
      <c r="M5699" s="38">
        <f>IF(AND(Colin!$G5699=$B$1,Colin!$H5699&lt;=$C$3),Colin!$I5699,)</f>
        <v>0</v>
      </c>
      <c r="N5699" s="38">
        <f>IF(AND(Colin!$G5699=$B$2,Colin!$H5699=$C$3),Colin!$I5699,)</f>
        <v>0</v>
      </c>
      <c r="O5699" s="38">
        <f>IF(AND(Colin!$G5699=$B$2,Colin!$H5699&lt;=$C$3),Colin!$I5699,)</f>
        <v>0</v>
      </c>
      <c r="P5699" s="38">
        <f>IF(Colin!$G5699&lt;$B$2,Colin!$I5699,0)</f>
        <v>0</v>
      </c>
      <c r="Q5699" s="38">
        <f>IF(Colin!$G5699&lt;$B$1,Colin!$I5699,0)</f>
        <v>0</v>
      </c>
    </row>
    <row r="5700" spans="12:17" x14ac:dyDescent="0.25">
      <c r="L5700" s="38">
        <f>IF(AND(Colin!$G5700=$B$1,Colin!$H5700=$C$3),Colin!$I5700,)</f>
        <v>0</v>
      </c>
      <c r="M5700" s="38">
        <f>IF(AND(Colin!$G5700=$B$1,Colin!$H5700&lt;=$C$3),Colin!$I5700,)</f>
        <v>0</v>
      </c>
      <c r="N5700" s="38">
        <f>IF(AND(Colin!$G5700=$B$2,Colin!$H5700=$C$3),Colin!$I5700,)</f>
        <v>0</v>
      </c>
      <c r="O5700" s="38">
        <f>IF(AND(Colin!$G5700=$B$2,Colin!$H5700&lt;=$C$3),Colin!$I5700,)</f>
        <v>0</v>
      </c>
      <c r="P5700" s="38">
        <f>IF(Colin!$G5700&lt;$B$2,Colin!$I5700,0)</f>
        <v>0</v>
      </c>
      <c r="Q5700" s="38">
        <f>IF(Colin!$G5700&lt;$B$1,Colin!$I5700,0)</f>
        <v>0</v>
      </c>
    </row>
    <row r="5701" spans="12:17" x14ac:dyDescent="0.25">
      <c r="L5701" s="38">
        <f>IF(AND(Colin!$G5701=$B$1,Colin!$H5701=$C$3),Colin!$I5701,)</f>
        <v>0</v>
      </c>
      <c r="M5701" s="38">
        <f>IF(AND(Colin!$G5701=$B$1,Colin!$H5701&lt;=$C$3),Colin!$I5701,)</f>
        <v>0</v>
      </c>
      <c r="N5701" s="38">
        <f>IF(AND(Colin!$G5701=$B$2,Colin!$H5701=$C$3),Colin!$I5701,)</f>
        <v>0</v>
      </c>
      <c r="O5701" s="38">
        <f>IF(AND(Colin!$G5701=$B$2,Colin!$H5701&lt;=$C$3),Colin!$I5701,)</f>
        <v>0</v>
      </c>
      <c r="P5701" s="38">
        <f>IF(Colin!$G5701&lt;$B$2,Colin!$I5701,0)</f>
        <v>0</v>
      </c>
      <c r="Q5701" s="38">
        <f>IF(Colin!$G5701&lt;$B$1,Colin!$I5701,0)</f>
        <v>0</v>
      </c>
    </row>
    <row r="5702" spans="12:17" x14ac:dyDescent="0.25">
      <c r="L5702" s="38">
        <f>IF(AND(Colin!$G5702=$B$1,Colin!$H5702=$C$3),Colin!$I5702,)</f>
        <v>0</v>
      </c>
      <c r="M5702" s="38">
        <f>IF(AND(Colin!$G5702=$B$1,Colin!$H5702&lt;=$C$3),Colin!$I5702,)</f>
        <v>0</v>
      </c>
      <c r="N5702" s="38">
        <f>IF(AND(Colin!$G5702=$B$2,Colin!$H5702=$C$3),Colin!$I5702,)</f>
        <v>0</v>
      </c>
      <c r="O5702" s="38">
        <f>IF(AND(Colin!$G5702=$B$2,Colin!$H5702&lt;=$C$3),Colin!$I5702,)</f>
        <v>0</v>
      </c>
      <c r="P5702" s="38">
        <f>IF(Colin!$G5702&lt;$B$2,Colin!$I5702,0)</f>
        <v>0</v>
      </c>
      <c r="Q5702" s="38">
        <f>IF(Colin!$G5702&lt;$B$1,Colin!$I5702,0)</f>
        <v>0</v>
      </c>
    </row>
    <row r="5703" spans="12:17" x14ac:dyDescent="0.25">
      <c r="L5703" s="38">
        <f>IF(AND(Colin!$G5703=$B$1,Colin!$H5703=$C$3),Colin!$I5703,)</f>
        <v>0</v>
      </c>
      <c r="M5703" s="38">
        <f>IF(AND(Colin!$G5703=$B$1,Colin!$H5703&lt;=$C$3),Colin!$I5703,)</f>
        <v>0</v>
      </c>
      <c r="N5703" s="38">
        <f>IF(AND(Colin!$G5703=$B$2,Colin!$H5703=$C$3),Colin!$I5703,)</f>
        <v>0</v>
      </c>
      <c r="O5703" s="38">
        <f>IF(AND(Colin!$G5703=$B$2,Colin!$H5703&lt;=$C$3),Colin!$I5703,)</f>
        <v>0</v>
      </c>
      <c r="P5703" s="38">
        <f>IF(Colin!$G5703&lt;$B$2,Colin!$I5703,0)</f>
        <v>0</v>
      </c>
      <c r="Q5703" s="38">
        <f>IF(Colin!$G5703&lt;$B$1,Colin!$I5703,0)</f>
        <v>0</v>
      </c>
    </row>
    <row r="5704" spans="12:17" x14ac:dyDescent="0.25">
      <c r="L5704" s="38">
        <f>IF(AND(Colin!$G5704=$B$1,Colin!$H5704=$C$3),Colin!$I5704,)</f>
        <v>0</v>
      </c>
      <c r="M5704" s="38">
        <f>IF(AND(Colin!$G5704=$B$1,Colin!$H5704&lt;=$C$3),Colin!$I5704,)</f>
        <v>0</v>
      </c>
      <c r="N5704" s="38">
        <f>IF(AND(Colin!$G5704=$B$2,Colin!$H5704=$C$3),Colin!$I5704,)</f>
        <v>0</v>
      </c>
      <c r="O5704" s="38">
        <f>IF(AND(Colin!$G5704=$B$2,Colin!$H5704&lt;=$C$3),Colin!$I5704,)</f>
        <v>0</v>
      </c>
      <c r="P5704" s="38">
        <f>IF(Colin!$G5704&lt;$B$2,Colin!$I5704,0)</f>
        <v>0</v>
      </c>
      <c r="Q5704" s="38">
        <f>IF(Colin!$G5704&lt;$B$1,Colin!$I5704,0)</f>
        <v>0</v>
      </c>
    </row>
    <row r="5705" spans="12:17" x14ac:dyDescent="0.25">
      <c r="L5705" s="38">
        <f>IF(AND(Colin!$G5705=$B$1,Colin!$H5705=$C$3),Colin!$I5705,)</f>
        <v>0</v>
      </c>
      <c r="M5705" s="38">
        <f>IF(AND(Colin!$G5705=$B$1,Colin!$H5705&lt;=$C$3),Colin!$I5705,)</f>
        <v>0</v>
      </c>
      <c r="N5705" s="38">
        <f>IF(AND(Colin!$G5705=$B$2,Colin!$H5705=$C$3),Colin!$I5705,)</f>
        <v>0</v>
      </c>
      <c r="O5705" s="38">
        <f>IF(AND(Colin!$G5705=$B$2,Colin!$H5705&lt;=$C$3),Colin!$I5705,)</f>
        <v>0</v>
      </c>
      <c r="P5705" s="38">
        <f>IF(Colin!$G5705&lt;$B$2,Colin!$I5705,0)</f>
        <v>0</v>
      </c>
      <c r="Q5705" s="38">
        <f>IF(Colin!$G5705&lt;$B$1,Colin!$I5705,0)</f>
        <v>0</v>
      </c>
    </row>
    <row r="5706" spans="12:17" x14ac:dyDescent="0.25">
      <c r="L5706" s="38">
        <f>IF(AND(Colin!$G5706=$B$1,Colin!$H5706=$C$3),Colin!$I5706,)</f>
        <v>0</v>
      </c>
      <c r="M5706" s="38">
        <f>IF(AND(Colin!$G5706=$B$1,Colin!$H5706&lt;=$C$3),Colin!$I5706,)</f>
        <v>0</v>
      </c>
      <c r="N5706" s="38">
        <f>IF(AND(Colin!$G5706=$B$2,Colin!$H5706=$C$3),Colin!$I5706,)</f>
        <v>0</v>
      </c>
      <c r="O5706" s="38">
        <f>IF(AND(Colin!$G5706=$B$2,Colin!$H5706&lt;=$C$3),Colin!$I5706,)</f>
        <v>0</v>
      </c>
      <c r="P5706" s="38">
        <f>IF(Colin!$G5706&lt;$B$2,Colin!$I5706,0)</f>
        <v>0</v>
      </c>
      <c r="Q5706" s="38">
        <f>IF(Colin!$G5706&lt;$B$1,Colin!$I5706,0)</f>
        <v>0</v>
      </c>
    </row>
    <row r="5707" spans="12:17" x14ac:dyDescent="0.25">
      <c r="L5707" s="38">
        <f>IF(AND(Colin!$G5707=$B$1,Colin!$H5707=$C$3),Colin!$I5707,)</f>
        <v>0</v>
      </c>
      <c r="M5707" s="38">
        <f>IF(AND(Colin!$G5707=$B$1,Colin!$H5707&lt;=$C$3),Colin!$I5707,)</f>
        <v>0</v>
      </c>
      <c r="N5707" s="38">
        <f>IF(AND(Colin!$G5707=$B$2,Colin!$H5707=$C$3),Colin!$I5707,)</f>
        <v>0</v>
      </c>
      <c r="O5707" s="38">
        <f>IF(AND(Colin!$G5707=$B$2,Colin!$H5707&lt;=$C$3),Colin!$I5707,)</f>
        <v>0</v>
      </c>
      <c r="P5707" s="38">
        <f>IF(Colin!$G5707&lt;$B$2,Colin!$I5707,0)</f>
        <v>0</v>
      </c>
      <c r="Q5707" s="38">
        <f>IF(Colin!$G5707&lt;$B$1,Colin!$I5707,0)</f>
        <v>0</v>
      </c>
    </row>
    <row r="5708" spans="12:17" x14ac:dyDescent="0.25">
      <c r="L5708" s="38">
        <f>IF(AND(Colin!$G5708=$B$1,Colin!$H5708=$C$3),Colin!$I5708,)</f>
        <v>0</v>
      </c>
      <c r="M5708" s="38">
        <f>IF(AND(Colin!$G5708=$B$1,Colin!$H5708&lt;=$C$3),Colin!$I5708,)</f>
        <v>0</v>
      </c>
      <c r="N5708" s="38">
        <f>IF(AND(Colin!$G5708=$B$2,Colin!$H5708=$C$3),Colin!$I5708,)</f>
        <v>0</v>
      </c>
      <c r="O5708" s="38">
        <f>IF(AND(Colin!$G5708=$B$2,Colin!$H5708&lt;=$C$3),Colin!$I5708,)</f>
        <v>0</v>
      </c>
      <c r="P5708" s="38">
        <f>IF(Colin!$G5708&lt;$B$2,Colin!$I5708,0)</f>
        <v>0</v>
      </c>
      <c r="Q5708" s="38">
        <f>IF(Colin!$G5708&lt;$B$1,Colin!$I5708,0)</f>
        <v>0</v>
      </c>
    </row>
    <row r="5709" spans="12:17" x14ac:dyDescent="0.25">
      <c r="L5709" s="38">
        <f>IF(AND(Colin!$G5709=$B$1,Colin!$H5709=$C$3),Colin!$I5709,)</f>
        <v>0</v>
      </c>
      <c r="M5709" s="38">
        <f>IF(AND(Colin!$G5709=$B$1,Colin!$H5709&lt;=$C$3),Colin!$I5709,)</f>
        <v>0</v>
      </c>
      <c r="N5709" s="38">
        <f>IF(AND(Colin!$G5709=$B$2,Colin!$H5709=$C$3),Colin!$I5709,)</f>
        <v>0</v>
      </c>
      <c r="O5709" s="38">
        <f>IF(AND(Colin!$G5709=$B$2,Colin!$H5709&lt;=$C$3),Colin!$I5709,)</f>
        <v>0</v>
      </c>
      <c r="P5709" s="38">
        <f>IF(Colin!$G5709&lt;$B$2,Colin!$I5709,0)</f>
        <v>0</v>
      </c>
      <c r="Q5709" s="38">
        <f>IF(Colin!$G5709&lt;$B$1,Colin!$I5709,0)</f>
        <v>0</v>
      </c>
    </row>
    <row r="5710" spans="12:17" x14ac:dyDescent="0.25">
      <c r="L5710" s="38">
        <f>IF(AND(Colin!$G5710=$B$1,Colin!$H5710=$C$3),Colin!$I5710,)</f>
        <v>0</v>
      </c>
      <c r="M5710" s="38">
        <f>IF(AND(Colin!$G5710=$B$1,Colin!$H5710&lt;=$C$3),Colin!$I5710,)</f>
        <v>0</v>
      </c>
      <c r="N5710" s="38">
        <f>IF(AND(Colin!$G5710=$B$2,Colin!$H5710=$C$3),Colin!$I5710,)</f>
        <v>0</v>
      </c>
      <c r="O5710" s="38">
        <f>IF(AND(Colin!$G5710=$B$2,Colin!$H5710&lt;=$C$3),Colin!$I5710,)</f>
        <v>0</v>
      </c>
      <c r="P5710" s="38">
        <f>IF(Colin!$G5710&lt;$B$2,Colin!$I5710,0)</f>
        <v>0</v>
      </c>
      <c r="Q5710" s="38">
        <f>IF(Colin!$G5710&lt;$B$1,Colin!$I5710,0)</f>
        <v>0</v>
      </c>
    </row>
    <row r="5711" spans="12:17" x14ac:dyDescent="0.25">
      <c r="L5711" s="38">
        <f>IF(AND(Colin!$G5711=$B$1,Colin!$H5711=$C$3),Colin!$I5711,)</f>
        <v>0</v>
      </c>
      <c r="M5711" s="38">
        <f>IF(AND(Colin!$G5711=$B$1,Colin!$H5711&lt;=$C$3),Colin!$I5711,)</f>
        <v>0</v>
      </c>
      <c r="N5711" s="38">
        <f>IF(AND(Colin!$G5711=$B$2,Colin!$H5711=$C$3),Colin!$I5711,)</f>
        <v>0</v>
      </c>
      <c r="O5711" s="38">
        <f>IF(AND(Colin!$G5711=$B$2,Colin!$H5711&lt;=$C$3),Colin!$I5711,)</f>
        <v>0</v>
      </c>
      <c r="P5711" s="38">
        <f>IF(Colin!$G5711&lt;$B$2,Colin!$I5711,0)</f>
        <v>0</v>
      </c>
      <c r="Q5711" s="38">
        <f>IF(Colin!$G5711&lt;$B$1,Colin!$I5711,0)</f>
        <v>0</v>
      </c>
    </row>
    <row r="5712" spans="12:17" x14ac:dyDescent="0.25">
      <c r="L5712" s="38">
        <f>IF(AND(Colin!$G5712=$B$1,Colin!$H5712=$C$3),Colin!$I5712,)</f>
        <v>0</v>
      </c>
      <c r="M5712" s="38">
        <f>IF(AND(Colin!$G5712=$B$1,Colin!$H5712&lt;=$C$3),Colin!$I5712,)</f>
        <v>0</v>
      </c>
      <c r="N5712" s="38">
        <f>IF(AND(Colin!$G5712=$B$2,Colin!$H5712=$C$3),Colin!$I5712,)</f>
        <v>0</v>
      </c>
      <c r="O5712" s="38">
        <f>IF(AND(Colin!$G5712=$B$2,Colin!$H5712&lt;=$C$3),Colin!$I5712,)</f>
        <v>0</v>
      </c>
      <c r="P5712" s="38">
        <f>IF(Colin!$G5712&lt;$B$2,Colin!$I5712,0)</f>
        <v>0</v>
      </c>
      <c r="Q5712" s="38">
        <f>IF(Colin!$G5712&lt;$B$1,Colin!$I5712,0)</f>
        <v>0</v>
      </c>
    </row>
    <row r="5713" spans="12:17" x14ac:dyDescent="0.25">
      <c r="L5713" s="38">
        <f>IF(AND(Colin!$G5713=$B$1,Colin!$H5713=$C$3),Colin!$I5713,)</f>
        <v>0</v>
      </c>
      <c r="M5713" s="38">
        <f>IF(AND(Colin!$G5713=$B$1,Colin!$H5713&lt;=$C$3),Colin!$I5713,)</f>
        <v>0</v>
      </c>
      <c r="N5713" s="38">
        <f>IF(AND(Colin!$G5713=$B$2,Colin!$H5713=$C$3),Colin!$I5713,)</f>
        <v>0</v>
      </c>
      <c r="O5713" s="38">
        <f>IF(AND(Colin!$G5713=$B$2,Colin!$H5713&lt;=$C$3),Colin!$I5713,)</f>
        <v>0</v>
      </c>
      <c r="P5713" s="38">
        <f>IF(Colin!$G5713&lt;$B$2,Colin!$I5713,0)</f>
        <v>0</v>
      </c>
      <c r="Q5713" s="38">
        <f>IF(Colin!$G5713&lt;$B$1,Colin!$I5713,0)</f>
        <v>0</v>
      </c>
    </row>
    <row r="5714" spans="12:17" x14ac:dyDescent="0.25">
      <c r="L5714" s="38">
        <f>IF(AND(Colin!$G5714=$B$1,Colin!$H5714=$C$3),Colin!$I5714,)</f>
        <v>0</v>
      </c>
      <c r="M5714" s="38">
        <f>IF(AND(Colin!$G5714=$B$1,Colin!$H5714&lt;=$C$3),Colin!$I5714,)</f>
        <v>0</v>
      </c>
      <c r="N5714" s="38">
        <f>IF(AND(Colin!$G5714=$B$2,Colin!$H5714=$C$3),Colin!$I5714,)</f>
        <v>0</v>
      </c>
      <c r="O5714" s="38">
        <f>IF(AND(Colin!$G5714=$B$2,Colin!$H5714&lt;=$C$3),Colin!$I5714,)</f>
        <v>0</v>
      </c>
      <c r="P5714" s="38">
        <f>IF(Colin!$G5714&lt;$B$2,Colin!$I5714,0)</f>
        <v>0</v>
      </c>
      <c r="Q5714" s="38">
        <f>IF(Colin!$G5714&lt;$B$1,Colin!$I5714,0)</f>
        <v>0</v>
      </c>
    </row>
    <row r="5715" spans="12:17" x14ac:dyDescent="0.25">
      <c r="L5715" s="38">
        <f>IF(AND(Colin!$G5715=$B$1,Colin!$H5715=$C$3),Colin!$I5715,)</f>
        <v>0</v>
      </c>
      <c r="M5715" s="38">
        <f>IF(AND(Colin!$G5715=$B$1,Colin!$H5715&lt;=$C$3),Colin!$I5715,)</f>
        <v>0</v>
      </c>
      <c r="N5715" s="38">
        <f>IF(AND(Colin!$G5715=$B$2,Colin!$H5715=$C$3),Colin!$I5715,)</f>
        <v>0</v>
      </c>
      <c r="O5715" s="38">
        <f>IF(AND(Colin!$G5715=$B$2,Colin!$H5715&lt;=$C$3),Colin!$I5715,)</f>
        <v>0</v>
      </c>
      <c r="P5715" s="38">
        <f>IF(Colin!$G5715&lt;$B$2,Colin!$I5715,0)</f>
        <v>0</v>
      </c>
      <c r="Q5715" s="38">
        <f>IF(Colin!$G5715&lt;$B$1,Colin!$I5715,0)</f>
        <v>0</v>
      </c>
    </row>
    <row r="5716" spans="12:17" x14ac:dyDescent="0.25">
      <c r="L5716" s="38">
        <f>IF(AND(Colin!$G5716=$B$1,Colin!$H5716=$C$3),Colin!$I5716,)</f>
        <v>0</v>
      </c>
      <c r="M5716" s="38">
        <f>IF(AND(Colin!$G5716=$B$1,Colin!$H5716&lt;=$C$3),Colin!$I5716,)</f>
        <v>0</v>
      </c>
      <c r="N5716" s="38">
        <f>IF(AND(Colin!$G5716=$B$2,Colin!$H5716=$C$3),Colin!$I5716,)</f>
        <v>0</v>
      </c>
      <c r="O5716" s="38">
        <f>IF(AND(Colin!$G5716=$B$2,Colin!$H5716&lt;=$C$3),Colin!$I5716,)</f>
        <v>0</v>
      </c>
      <c r="P5716" s="38">
        <f>IF(Colin!$G5716&lt;$B$2,Colin!$I5716,0)</f>
        <v>0</v>
      </c>
      <c r="Q5716" s="38">
        <f>IF(Colin!$G5716&lt;$B$1,Colin!$I5716,0)</f>
        <v>0</v>
      </c>
    </row>
    <row r="5717" spans="12:17" x14ac:dyDescent="0.25">
      <c r="L5717" s="38">
        <f>IF(AND(Colin!$G5717=$B$1,Colin!$H5717=$C$3),Colin!$I5717,)</f>
        <v>0</v>
      </c>
      <c r="M5717" s="38">
        <f>IF(AND(Colin!$G5717=$B$1,Colin!$H5717&lt;=$C$3),Colin!$I5717,)</f>
        <v>0</v>
      </c>
      <c r="N5717" s="38">
        <f>IF(AND(Colin!$G5717=$B$2,Colin!$H5717=$C$3),Colin!$I5717,)</f>
        <v>0</v>
      </c>
      <c r="O5717" s="38">
        <f>IF(AND(Colin!$G5717=$B$2,Colin!$H5717&lt;=$C$3),Colin!$I5717,)</f>
        <v>0</v>
      </c>
      <c r="P5717" s="38">
        <f>IF(Colin!$G5717&lt;$B$2,Colin!$I5717,0)</f>
        <v>0</v>
      </c>
      <c r="Q5717" s="38">
        <f>IF(Colin!$G5717&lt;$B$1,Colin!$I5717,0)</f>
        <v>0</v>
      </c>
    </row>
    <row r="5718" spans="12:17" x14ac:dyDescent="0.25">
      <c r="L5718" s="38">
        <f>IF(AND(Colin!$G5718=$B$1,Colin!$H5718=$C$3),Colin!$I5718,)</f>
        <v>0</v>
      </c>
      <c r="M5718" s="38">
        <f>IF(AND(Colin!$G5718=$B$1,Colin!$H5718&lt;=$C$3),Colin!$I5718,)</f>
        <v>0</v>
      </c>
      <c r="N5718" s="38">
        <f>IF(AND(Colin!$G5718=$B$2,Colin!$H5718=$C$3),Colin!$I5718,)</f>
        <v>0</v>
      </c>
      <c r="O5718" s="38">
        <f>IF(AND(Colin!$G5718=$B$2,Colin!$H5718&lt;=$C$3),Colin!$I5718,)</f>
        <v>0</v>
      </c>
      <c r="P5718" s="38">
        <f>IF(Colin!$G5718&lt;$B$2,Colin!$I5718,0)</f>
        <v>0</v>
      </c>
      <c r="Q5718" s="38">
        <f>IF(Colin!$G5718&lt;$B$1,Colin!$I5718,0)</f>
        <v>0</v>
      </c>
    </row>
    <row r="5719" spans="12:17" x14ac:dyDescent="0.25">
      <c r="L5719" s="38">
        <f>IF(AND(Colin!$G5719=$B$1,Colin!$H5719=$C$3),Colin!$I5719,)</f>
        <v>0</v>
      </c>
      <c r="M5719" s="38">
        <f>IF(AND(Colin!$G5719=$B$1,Colin!$H5719&lt;=$C$3),Colin!$I5719,)</f>
        <v>0</v>
      </c>
      <c r="N5719" s="38">
        <f>IF(AND(Colin!$G5719=$B$2,Colin!$H5719=$C$3),Colin!$I5719,)</f>
        <v>0</v>
      </c>
      <c r="O5719" s="38">
        <f>IF(AND(Colin!$G5719=$B$2,Colin!$H5719&lt;=$C$3),Colin!$I5719,)</f>
        <v>0</v>
      </c>
      <c r="P5719" s="38">
        <f>IF(Colin!$G5719&lt;$B$2,Colin!$I5719,0)</f>
        <v>0</v>
      </c>
      <c r="Q5719" s="38">
        <f>IF(Colin!$G5719&lt;$B$1,Colin!$I5719,0)</f>
        <v>0</v>
      </c>
    </row>
    <row r="5720" spans="12:17" x14ac:dyDescent="0.25">
      <c r="L5720" s="38">
        <f>IF(AND(Colin!$G5720=$B$1,Colin!$H5720=$C$3),Colin!$I5720,)</f>
        <v>0</v>
      </c>
      <c r="M5720" s="38">
        <f>IF(AND(Colin!$G5720=$B$1,Colin!$H5720&lt;=$C$3),Colin!$I5720,)</f>
        <v>0</v>
      </c>
      <c r="N5720" s="38">
        <f>IF(AND(Colin!$G5720=$B$2,Colin!$H5720=$C$3),Colin!$I5720,)</f>
        <v>0</v>
      </c>
      <c r="O5720" s="38">
        <f>IF(AND(Colin!$G5720=$B$2,Colin!$H5720&lt;=$C$3),Colin!$I5720,)</f>
        <v>0</v>
      </c>
      <c r="P5720" s="38">
        <f>IF(Colin!$G5720&lt;$B$2,Colin!$I5720,0)</f>
        <v>0</v>
      </c>
      <c r="Q5720" s="38">
        <f>IF(Colin!$G5720&lt;$B$1,Colin!$I5720,0)</f>
        <v>0</v>
      </c>
    </row>
    <row r="5721" spans="12:17" x14ac:dyDescent="0.25">
      <c r="L5721" s="38">
        <f>IF(AND(Colin!$G5721=$B$1,Colin!$H5721=$C$3),Colin!$I5721,)</f>
        <v>0</v>
      </c>
      <c r="M5721" s="38">
        <f>IF(AND(Colin!$G5721=$B$1,Colin!$H5721&lt;=$C$3),Colin!$I5721,)</f>
        <v>0</v>
      </c>
      <c r="N5721" s="38">
        <f>IF(AND(Colin!$G5721=$B$2,Colin!$H5721=$C$3),Colin!$I5721,)</f>
        <v>0</v>
      </c>
      <c r="O5721" s="38">
        <f>IF(AND(Colin!$G5721=$B$2,Colin!$H5721&lt;=$C$3),Colin!$I5721,)</f>
        <v>0</v>
      </c>
      <c r="P5721" s="38">
        <f>IF(Colin!$G5721&lt;$B$2,Colin!$I5721,0)</f>
        <v>0</v>
      </c>
      <c r="Q5721" s="38">
        <f>IF(Colin!$G5721&lt;$B$1,Colin!$I5721,0)</f>
        <v>0</v>
      </c>
    </row>
    <row r="5722" spans="12:17" x14ac:dyDescent="0.25">
      <c r="L5722" s="38">
        <f>IF(AND(Colin!$G5722=$B$1,Colin!$H5722=$C$3),Colin!$I5722,)</f>
        <v>0</v>
      </c>
      <c r="M5722" s="38">
        <f>IF(AND(Colin!$G5722=$B$1,Colin!$H5722&lt;=$C$3),Colin!$I5722,)</f>
        <v>0</v>
      </c>
      <c r="N5722" s="38">
        <f>IF(AND(Colin!$G5722=$B$2,Colin!$H5722=$C$3),Colin!$I5722,)</f>
        <v>0</v>
      </c>
      <c r="O5722" s="38">
        <f>IF(AND(Colin!$G5722=$B$2,Colin!$H5722&lt;=$C$3),Colin!$I5722,)</f>
        <v>0</v>
      </c>
      <c r="P5722" s="38">
        <f>IF(Colin!$G5722&lt;$B$2,Colin!$I5722,0)</f>
        <v>0</v>
      </c>
      <c r="Q5722" s="38">
        <f>IF(Colin!$G5722&lt;$B$1,Colin!$I5722,0)</f>
        <v>0</v>
      </c>
    </row>
    <row r="5723" spans="12:17" x14ac:dyDescent="0.25">
      <c r="L5723" s="38">
        <f>IF(AND(Colin!$G5723=$B$1,Colin!$H5723=$C$3),Colin!$I5723,)</f>
        <v>0</v>
      </c>
      <c r="M5723" s="38">
        <f>IF(AND(Colin!$G5723=$B$1,Colin!$H5723&lt;=$C$3),Colin!$I5723,)</f>
        <v>0</v>
      </c>
      <c r="N5723" s="38">
        <f>IF(AND(Colin!$G5723=$B$2,Colin!$H5723=$C$3),Colin!$I5723,)</f>
        <v>0</v>
      </c>
      <c r="O5723" s="38">
        <f>IF(AND(Colin!$G5723=$B$2,Colin!$H5723&lt;=$C$3),Colin!$I5723,)</f>
        <v>0</v>
      </c>
      <c r="P5723" s="38">
        <f>IF(Colin!$G5723&lt;$B$2,Colin!$I5723,0)</f>
        <v>0</v>
      </c>
      <c r="Q5723" s="38">
        <f>IF(Colin!$G5723&lt;$B$1,Colin!$I5723,0)</f>
        <v>0</v>
      </c>
    </row>
    <row r="5724" spans="12:17" x14ac:dyDescent="0.25">
      <c r="L5724" s="38">
        <f>IF(AND(Colin!$G5724=$B$1,Colin!$H5724=$C$3),Colin!$I5724,)</f>
        <v>0</v>
      </c>
      <c r="M5724" s="38">
        <f>IF(AND(Colin!$G5724=$B$1,Colin!$H5724&lt;=$C$3),Colin!$I5724,)</f>
        <v>0</v>
      </c>
      <c r="N5724" s="38">
        <f>IF(AND(Colin!$G5724=$B$2,Colin!$H5724=$C$3),Colin!$I5724,)</f>
        <v>0</v>
      </c>
      <c r="O5724" s="38">
        <f>IF(AND(Colin!$G5724=$B$2,Colin!$H5724&lt;=$C$3),Colin!$I5724,)</f>
        <v>0</v>
      </c>
      <c r="P5724" s="38">
        <f>IF(Colin!$G5724&lt;$B$2,Colin!$I5724,0)</f>
        <v>0</v>
      </c>
      <c r="Q5724" s="38">
        <f>IF(Colin!$G5724&lt;$B$1,Colin!$I5724,0)</f>
        <v>0</v>
      </c>
    </row>
    <row r="5725" spans="12:17" x14ac:dyDescent="0.25">
      <c r="L5725" s="38">
        <f>IF(AND(Colin!$G5725=$B$1,Colin!$H5725=$C$3),Colin!$I5725,)</f>
        <v>0</v>
      </c>
      <c r="M5725" s="38">
        <f>IF(AND(Colin!$G5725=$B$1,Colin!$H5725&lt;=$C$3),Colin!$I5725,)</f>
        <v>0</v>
      </c>
      <c r="N5725" s="38">
        <f>IF(AND(Colin!$G5725=$B$2,Colin!$H5725=$C$3),Colin!$I5725,)</f>
        <v>0</v>
      </c>
      <c r="O5725" s="38">
        <f>IF(AND(Colin!$G5725=$B$2,Colin!$H5725&lt;=$C$3),Colin!$I5725,)</f>
        <v>0</v>
      </c>
      <c r="P5725" s="38">
        <f>IF(Colin!$G5725&lt;$B$2,Colin!$I5725,0)</f>
        <v>0</v>
      </c>
      <c r="Q5725" s="38">
        <f>IF(Colin!$G5725&lt;$B$1,Colin!$I5725,0)</f>
        <v>0</v>
      </c>
    </row>
    <row r="5726" spans="12:17" x14ac:dyDescent="0.25">
      <c r="L5726" s="38">
        <f>IF(AND(Colin!$G5726=$B$1,Colin!$H5726=$C$3),Colin!$I5726,)</f>
        <v>0</v>
      </c>
      <c r="M5726" s="38">
        <f>IF(AND(Colin!$G5726=$B$1,Colin!$H5726&lt;=$C$3),Colin!$I5726,)</f>
        <v>0</v>
      </c>
      <c r="N5726" s="38">
        <f>IF(AND(Colin!$G5726=$B$2,Colin!$H5726=$C$3),Colin!$I5726,)</f>
        <v>0</v>
      </c>
      <c r="O5726" s="38">
        <f>IF(AND(Colin!$G5726=$B$2,Colin!$H5726&lt;=$C$3),Colin!$I5726,)</f>
        <v>0</v>
      </c>
      <c r="P5726" s="38">
        <f>IF(Colin!$G5726&lt;$B$2,Colin!$I5726,0)</f>
        <v>0</v>
      </c>
      <c r="Q5726" s="38">
        <f>IF(Colin!$G5726&lt;$B$1,Colin!$I5726,0)</f>
        <v>0</v>
      </c>
    </row>
    <row r="5727" spans="12:17" x14ac:dyDescent="0.25">
      <c r="L5727" s="38">
        <f>IF(AND(Colin!$G5727=$B$1,Colin!$H5727=$C$3),Colin!$I5727,)</f>
        <v>0</v>
      </c>
      <c r="M5727" s="38">
        <f>IF(AND(Colin!$G5727=$B$1,Colin!$H5727&lt;=$C$3),Colin!$I5727,)</f>
        <v>0</v>
      </c>
      <c r="N5727" s="38">
        <f>IF(AND(Colin!$G5727=$B$2,Colin!$H5727=$C$3),Colin!$I5727,)</f>
        <v>0</v>
      </c>
      <c r="O5727" s="38">
        <f>IF(AND(Colin!$G5727=$B$2,Colin!$H5727&lt;=$C$3),Colin!$I5727,)</f>
        <v>0</v>
      </c>
      <c r="P5727" s="38">
        <f>IF(Colin!$G5727&lt;$B$2,Colin!$I5727,0)</f>
        <v>0</v>
      </c>
      <c r="Q5727" s="38">
        <f>IF(Colin!$G5727&lt;$B$1,Colin!$I5727,0)</f>
        <v>0</v>
      </c>
    </row>
    <row r="5728" spans="12:17" x14ac:dyDescent="0.25">
      <c r="L5728" s="38">
        <f>IF(AND(Colin!$G5728=$B$1,Colin!$H5728=$C$3),Colin!$I5728,)</f>
        <v>0</v>
      </c>
      <c r="M5728" s="38">
        <f>IF(AND(Colin!$G5728=$B$1,Colin!$H5728&lt;=$C$3),Colin!$I5728,)</f>
        <v>0</v>
      </c>
      <c r="N5728" s="38">
        <f>IF(AND(Colin!$G5728=$B$2,Colin!$H5728=$C$3),Colin!$I5728,)</f>
        <v>0</v>
      </c>
      <c r="O5728" s="38">
        <f>IF(AND(Colin!$G5728=$B$2,Colin!$H5728&lt;=$C$3),Colin!$I5728,)</f>
        <v>0</v>
      </c>
      <c r="P5728" s="38">
        <f>IF(Colin!$G5728&lt;$B$2,Colin!$I5728,0)</f>
        <v>0</v>
      </c>
      <c r="Q5728" s="38">
        <f>IF(Colin!$G5728&lt;$B$1,Colin!$I5728,0)</f>
        <v>0</v>
      </c>
    </row>
    <row r="5729" spans="12:17" x14ac:dyDescent="0.25">
      <c r="L5729" s="38">
        <f>IF(AND(Colin!$G5729=$B$1,Colin!$H5729=$C$3),Colin!$I5729,)</f>
        <v>0</v>
      </c>
      <c r="M5729" s="38">
        <f>IF(AND(Colin!$G5729=$B$1,Colin!$H5729&lt;=$C$3),Colin!$I5729,)</f>
        <v>0</v>
      </c>
      <c r="N5729" s="38">
        <f>IF(AND(Colin!$G5729=$B$2,Colin!$H5729=$C$3),Colin!$I5729,)</f>
        <v>0</v>
      </c>
      <c r="O5729" s="38">
        <f>IF(AND(Colin!$G5729=$B$2,Colin!$H5729&lt;=$C$3),Colin!$I5729,)</f>
        <v>0</v>
      </c>
      <c r="P5729" s="38">
        <f>IF(Colin!$G5729&lt;$B$2,Colin!$I5729,0)</f>
        <v>0</v>
      </c>
      <c r="Q5729" s="38">
        <f>IF(Colin!$G5729&lt;$B$1,Colin!$I5729,0)</f>
        <v>0</v>
      </c>
    </row>
    <row r="5730" spans="12:17" x14ac:dyDescent="0.25">
      <c r="L5730" s="38">
        <f>IF(AND(Colin!$G5730=$B$1,Colin!$H5730=$C$3),Colin!$I5730,)</f>
        <v>0</v>
      </c>
      <c r="M5730" s="38">
        <f>IF(AND(Colin!$G5730=$B$1,Colin!$H5730&lt;=$C$3),Colin!$I5730,)</f>
        <v>0</v>
      </c>
      <c r="N5730" s="38">
        <f>IF(AND(Colin!$G5730=$B$2,Colin!$H5730=$C$3),Colin!$I5730,)</f>
        <v>0</v>
      </c>
      <c r="O5730" s="38">
        <f>IF(AND(Colin!$G5730=$B$2,Colin!$H5730&lt;=$C$3),Colin!$I5730,)</f>
        <v>0</v>
      </c>
      <c r="P5730" s="38">
        <f>IF(Colin!$G5730&lt;$B$2,Colin!$I5730,0)</f>
        <v>0</v>
      </c>
      <c r="Q5730" s="38">
        <f>IF(Colin!$G5730&lt;$B$1,Colin!$I5730,0)</f>
        <v>0</v>
      </c>
    </row>
    <row r="5731" spans="12:17" x14ac:dyDescent="0.25">
      <c r="L5731" s="38">
        <f>IF(AND(Colin!$G5731=$B$1,Colin!$H5731=$C$3),Colin!$I5731,)</f>
        <v>0</v>
      </c>
      <c r="M5731" s="38">
        <f>IF(AND(Colin!$G5731=$B$1,Colin!$H5731&lt;=$C$3),Colin!$I5731,)</f>
        <v>0</v>
      </c>
      <c r="N5731" s="38">
        <f>IF(AND(Colin!$G5731=$B$2,Colin!$H5731=$C$3),Colin!$I5731,)</f>
        <v>0</v>
      </c>
      <c r="O5731" s="38">
        <f>IF(AND(Colin!$G5731=$B$2,Colin!$H5731&lt;=$C$3),Colin!$I5731,)</f>
        <v>0</v>
      </c>
      <c r="P5731" s="38">
        <f>IF(Colin!$G5731&lt;$B$2,Colin!$I5731,0)</f>
        <v>0</v>
      </c>
      <c r="Q5731" s="38">
        <f>IF(Colin!$G5731&lt;$B$1,Colin!$I5731,0)</f>
        <v>0</v>
      </c>
    </row>
    <row r="5732" spans="12:17" x14ac:dyDescent="0.25">
      <c r="L5732" s="38">
        <f>IF(AND(Colin!$G5732=$B$1,Colin!$H5732=$C$3),Colin!$I5732,)</f>
        <v>0</v>
      </c>
      <c r="M5732" s="38">
        <f>IF(AND(Colin!$G5732=$B$1,Colin!$H5732&lt;=$C$3),Colin!$I5732,)</f>
        <v>0</v>
      </c>
      <c r="N5732" s="38">
        <f>IF(AND(Colin!$G5732=$B$2,Colin!$H5732=$C$3),Colin!$I5732,)</f>
        <v>0</v>
      </c>
      <c r="O5732" s="38">
        <f>IF(AND(Colin!$G5732=$B$2,Colin!$H5732&lt;=$C$3),Colin!$I5732,)</f>
        <v>0</v>
      </c>
      <c r="P5732" s="38">
        <f>IF(Colin!$G5732&lt;$B$2,Colin!$I5732,0)</f>
        <v>0</v>
      </c>
      <c r="Q5732" s="38">
        <f>IF(Colin!$G5732&lt;$B$1,Colin!$I5732,0)</f>
        <v>0</v>
      </c>
    </row>
    <row r="5733" spans="12:17" x14ac:dyDescent="0.25">
      <c r="L5733" s="38">
        <f>IF(AND(Colin!$G5733=$B$1,Colin!$H5733=$C$3),Colin!$I5733,)</f>
        <v>0</v>
      </c>
      <c r="M5733" s="38">
        <f>IF(AND(Colin!$G5733=$B$1,Colin!$H5733&lt;=$C$3),Colin!$I5733,)</f>
        <v>0</v>
      </c>
      <c r="N5733" s="38">
        <f>IF(AND(Colin!$G5733=$B$2,Colin!$H5733=$C$3),Colin!$I5733,)</f>
        <v>0</v>
      </c>
      <c r="O5733" s="38">
        <f>IF(AND(Colin!$G5733=$B$2,Colin!$H5733&lt;=$C$3),Colin!$I5733,)</f>
        <v>0</v>
      </c>
      <c r="P5733" s="38">
        <f>IF(Colin!$G5733&lt;$B$2,Colin!$I5733,0)</f>
        <v>0</v>
      </c>
      <c r="Q5733" s="38">
        <f>IF(Colin!$G5733&lt;$B$1,Colin!$I5733,0)</f>
        <v>0</v>
      </c>
    </row>
    <row r="5734" spans="12:17" x14ac:dyDescent="0.25">
      <c r="L5734" s="38">
        <f>IF(AND(Colin!$G5734=$B$1,Colin!$H5734=$C$3),Colin!$I5734,)</f>
        <v>0</v>
      </c>
      <c r="M5734" s="38">
        <f>IF(AND(Colin!$G5734=$B$1,Colin!$H5734&lt;=$C$3),Colin!$I5734,)</f>
        <v>0</v>
      </c>
      <c r="N5734" s="38">
        <f>IF(AND(Colin!$G5734=$B$2,Colin!$H5734=$C$3),Colin!$I5734,)</f>
        <v>0</v>
      </c>
      <c r="O5734" s="38">
        <f>IF(AND(Colin!$G5734=$B$2,Colin!$H5734&lt;=$C$3),Colin!$I5734,)</f>
        <v>0</v>
      </c>
      <c r="P5734" s="38">
        <f>IF(Colin!$G5734&lt;$B$2,Colin!$I5734,0)</f>
        <v>0</v>
      </c>
      <c r="Q5734" s="38">
        <f>IF(Colin!$G5734&lt;$B$1,Colin!$I5734,0)</f>
        <v>0</v>
      </c>
    </row>
    <row r="5735" spans="12:17" x14ac:dyDescent="0.25">
      <c r="L5735" s="38">
        <f>IF(AND(Colin!$G5735=$B$1,Colin!$H5735=$C$3),Colin!$I5735,)</f>
        <v>0</v>
      </c>
      <c r="M5735" s="38">
        <f>IF(AND(Colin!$G5735=$B$1,Colin!$H5735&lt;=$C$3),Colin!$I5735,)</f>
        <v>0</v>
      </c>
      <c r="N5735" s="38">
        <f>IF(AND(Colin!$G5735=$B$2,Colin!$H5735=$C$3),Colin!$I5735,)</f>
        <v>0</v>
      </c>
      <c r="O5735" s="38">
        <f>IF(AND(Colin!$G5735=$B$2,Colin!$H5735&lt;=$C$3),Colin!$I5735,)</f>
        <v>0</v>
      </c>
      <c r="P5735" s="38">
        <f>IF(Colin!$G5735&lt;$B$2,Colin!$I5735,0)</f>
        <v>0</v>
      </c>
      <c r="Q5735" s="38">
        <f>IF(Colin!$G5735&lt;$B$1,Colin!$I5735,0)</f>
        <v>0</v>
      </c>
    </row>
    <row r="5736" spans="12:17" x14ac:dyDescent="0.25">
      <c r="L5736" s="38">
        <f>IF(AND(Colin!$G5736=$B$1,Colin!$H5736=$C$3),Colin!$I5736,)</f>
        <v>0</v>
      </c>
      <c r="M5736" s="38">
        <f>IF(AND(Colin!$G5736=$B$1,Colin!$H5736&lt;=$C$3),Colin!$I5736,)</f>
        <v>0</v>
      </c>
      <c r="N5736" s="38">
        <f>IF(AND(Colin!$G5736=$B$2,Colin!$H5736=$C$3),Colin!$I5736,)</f>
        <v>0</v>
      </c>
      <c r="O5736" s="38">
        <f>IF(AND(Colin!$G5736=$B$2,Colin!$H5736&lt;=$C$3),Colin!$I5736,)</f>
        <v>0</v>
      </c>
      <c r="P5736" s="38">
        <f>IF(Colin!$G5736&lt;$B$2,Colin!$I5736,0)</f>
        <v>0</v>
      </c>
      <c r="Q5736" s="38">
        <f>IF(Colin!$G5736&lt;$B$1,Colin!$I5736,0)</f>
        <v>0</v>
      </c>
    </row>
    <row r="5737" spans="12:17" x14ac:dyDescent="0.25">
      <c r="L5737" s="38">
        <f>IF(AND(Colin!$G5737=$B$1,Colin!$H5737=$C$3),Colin!$I5737,)</f>
        <v>0</v>
      </c>
      <c r="M5737" s="38">
        <f>IF(AND(Colin!$G5737=$B$1,Colin!$H5737&lt;=$C$3),Colin!$I5737,)</f>
        <v>0</v>
      </c>
      <c r="N5737" s="38">
        <f>IF(AND(Colin!$G5737=$B$2,Colin!$H5737=$C$3),Colin!$I5737,)</f>
        <v>0</v>
      </c>
      <c r="O5737" s="38">
        <f>IF(AND(Colin!$G5737=$B$2,Colin!$H5737&lt;=$C$3),Colin!$I5737,)</f>
        <v>0</v>
      </c>
      <c r="P5737" s="38">
        <f>IF(Colin!$G5737&lt;$B$2,Colin!$I5737,0)</f>
        <v>0</v>
      </c>
      <c r="Q5737" s="38">
        <f>IF(Colin!$G5737&lt;$B$1,Colin!$I5737,0)</f>
        <v>0</v>
      </c>
    </row>
    <row r="5738" spans="12:17" x14ac:dyDescent="0.25">
      <c r="L5738" s="38">
        <f>IF(AND(Colin!$G5738=$B$1,Colin!$H5738=$C$3),Colin!$I5738,)</f>
        <v>0</v>
      </c>
      <c r="M5738" s="38">
        <f>IF(AND(Colin!$G5738=$B$1,Colin!$H5738&lt;=$C$3),Colin!$I5738,)</f>
        <v>0</v>
      </c>
      <c r="N5738" s="38">
        <f>IF(AND(Colin!$G5738=$B$2,Colin!$H5738=$C$3),Colin!$I5738,)</f>
        <v>0</v>
      </c>
      <c r="O5738" s="38">
        <f>IF(AND(Colin!$G5738=$B$2,Colin!$H5738&lt;=$C$3),Colin!$I5738,)</f>
        <v>0</v>
      </c>
      <c r="P5738" s="38">
        <f>IF(Colin!$G5738&lt;$B$2,Colin!$I5738,0)</f>
        <v>0</v>
      </c>
      <c r="Q5738" s="38">
        <f>IF(Colin!$G5738&lt;$B$1,Colin!$I5738,0)</f>
        <v>0</v>
      </c>
    </row>
    <row r="5739" spans="12:17" x14ac:dyDescent="0.25">
      <c r="L5739" s="38">
        <f>IF(AND(Colin!$G5739=$B$1,Colin!$H5739=$C$3),Colin!$I5739,)</f>
        <v>0</v>
      </c>
      <c r="M5739" s="38">
        <f>IF(AND(Colin!$G5739=$B$1,Colin!$H5739&lt;=$C$3),Colin!$I5739,)</f>
        <v>0</v>
      </c>
      <c r="N5739" s="38">
        <f>IF(AND(Colin!$G5739=$B$2,Colin!$H5739=$C$3),Colin!$I5739,)</f>
        <v>0</v>
      </c>
      <c r="O5739" s="38">
        <f>IF(AND(Colin!$G5739=$B$2,Colin!$H5739&lt;=$C$3),Colin!$I5739,)</f>
        <v>0</v>
      </c>
      <c r="P5739" s="38">
        <f>IF(Colin!$G5739&lt;$B$2,Colin!$I5739,0)</f>
        <v>0</v>
      </c>
      <c r="Q5739" s="38">
        <f>IF(Colin!$G5739&lt;$B$1,Colin!$I5739,0)</f>
        <v>0</v>
      </c>
    </row>
    <row r="5740" spans="12:17" x14ac:dyDescent="0.25">
      <c r="L5740" s="38">
        <f>IF(AND(Colin!$G5740=$B$1,Colin!$H5740=$C$3),Colin!$I5740,)</f>
        <v>0</v>
      </c>
      <c r="M5740" s="38">
        <f>IF(AND(Colin!$G5740=$B$1,Colin!$H5740&lt;=$C$3),Colin!$I5740,)</f>
        <v>0</v>
      </c>
      <c r="N5740" s="38">
        <f>IF(AND(Colin!$G5740=$B$2,Colin!$H5740=$C$3),Colin!$I5740,)</f>
        <v>0</v>
      </c>
      <c r="O5740" s="38">
        <f>IF(AND(Colin!$G5740=$B$2,Colin!$H5740&lt;=$C$3),Colin!$I5740,)</f>
        <v>0</v>
      </c>
      <c r="P5740" s="38">
        <f>IF(Colin!$G5740&lt;$B$2,Colin!$I5740,0)</f>
        <v>0</v>
      </c>
      <c r="Q5740" s="38">
        <f>IF(Colin!$G5740&lt;$B$1,Colin!$I5740,0)</f>
        <v>0</v>
      </c>
    </row>
    <row r="5741" spans="12:17" x14ac:dyDescent="0.25">
      <c r="L5741" s="38">
        <f>IF(AND(Colin!$G5741=$B$1,Colin!$H5741=$C$3),Colin!$I5741,)</f>
        <v>0</v>
      </c>
      <c r="M5741" s="38">
        <f>IF(AND(Colin!$G5741=$B$1,Colin!$H5741&lt;=$C$3),Colin!$I5741,)</f>
        <v>0</v>
      </c>
      <c r="N5741" s="38">
        <f>IF(AND(Colin!$G5741=$B$2,Colin!$H5741=$C$3),Colin!$I5741,)</f>
        <v>0</v>
      </c>
      <c r="O5741" s="38">
        <f>IF(AND(Colin!$G5741=$B$2,Colin!$H5741&lt;=$C$3),Colin!$I5741,)</f>
        <v>0</v>
      </c>
      <c r="P5741" s="38">
        <f>IF(Colin!$G5741&lt;$B$2,Colin!$I5741,0)</f>
        <v>0</v>
      </c>
      <c r="Q5741" s="38">
        <f>IF(Colin!$G5741&lt;$B$1,Colin!$I5741,0)</f>
        <v>0</v>
      </c>
    </row>
    <row r="5742" spans="12:17" x14ac:dyDescent="0.25">
      <c r="L5742" s="38">
        <f>IF(AND(Colin!$G5742=$B$1,Colin!$H5742=$C$3),Colin!$I5742,)</f>
        <v>0</v>
      </c>
      <c r="M5742" s="38">
        <f>IF(AND(Colin!$G5742=$B$1,Colin!$H5742&lt;=$C$3),Colin!$I5742,)</f>
        <v>0</v>
      </c>
      <c r="N5742" s="38">
        <f>IF(AND(Colin!$G5742=$B$2,Colin!$H5742=$C$3),Colin!$I5742,)</f>
        <v>0</v>
      </c>
      <c r="O5742" s="38">
        <f>IF(AND(Colin!$G5742=$B$2,Colin!$H5742&lt;=$C$3),Colin!$I5742,)</f>
        <v>0</v>
      </c>
      <c r="P5742" s="38">
        <f>IF(Colin!$G5742&lt;$B$2,Colin!$I5742,0)</f>
        <v>0</v>
      </c>
      <c r="Q5742" s="38">
        <f>IF(Colin!$G5742&lt;$B$1,Colin!$I5742,0)</f>
        <v>0</v>
      </c>
    </row>
    <row r="5743" spans="12:17" x14ac:dyDescent="0.25">
      <c r="L5743" s="38">
        <f>IF(AND(Colin!$G5743=$B$1,Colin!$H5743=$C$3),Colin!$I5743,)</f>
        <v>0</v>
      </c>
      <c r="M5743" s="38">
        <f>IF(AND(Colin!$G5743=$B$1,Colin!$H5743&lt;=$C$3),Colin!$I5743,)</f>
        <v>0</v>
      </c>
      <c r="N5743" s="38">
        <f>IF(AND(Colin!$G5743=$B$2,Colin!$H5743=$C$3),Colin!$I5743,)</f>
        <v>0</v>
      </c>
      <c r="O5743" s="38">
        <f>IF(AND(Colin!$G5743=$B$2,Colin!$H5743&lt;=$C$3),Colin!$I5743,)</f>
        <v>0</v>
      </c>
      <c r="P5743" s="38">
        <f>IF(Colin!$G5743&lt;$B$2,Colin!$I5743,0)</f>
        <v>0</v>
      </c>
      <c r="Q5743" s="38">
        <f>IF(Colin!$G5743&lt;$B$1,Colin!$I5743,0)</f>
        <v>0</v>
      </c>
    </row>
    <row r="5744" spans="12:17" x14ac:dyDescent="0.25">
      <c r="L5744" s="38">
        <f>IF(AND(Colin!$G5744=$B$1,Colin!$H5744=$C$3),Colin!$I5744,)</f>
        <v>0</v>
      </c>
      <c r="M5744" s="38">
        <f>IF(AND(Colin!$G5744=$B$1,Colin!$H5744&lt;=$C$3),Colin!$I5744,)</f>
        <v>0</v>
      </c>
      <c r="N5744" s="38">
        <f>IF(AND(Colin!$G5744=$B$2,Colin!$H5744=$C$3),Colin!$I5744,)</f>
        <v>0</v>
      </c>
      <c r="O5744" s="38">
        <f>IF(AND(Colin!$G5744=$B$2,Colin!$H5744&lt;=$C$3),Colin!$I5744,)</f>
        <v>0</v>
      </c>
      <c r="P5744" s="38">
        <f>IF(Colin!$G5744&lt;$B$2,Colin!$I5744,0)</f>
        <v>0</v>
      </c>
      <c r="Q5744" s="38">
        <f>IF(Colin!$G5744&lt;$B$1,Colin!$I5744,0)</f>
        <v>0</v>
      </c>
    </row>
    <row r="5745" spans="12:17" x14ac:dyDescent="0.25">
      <c r="L5745" s="38">
        <f>IF(AND(Colin!$G5745=$B$1,Colin!$H5745=$C$3),Colin!$I5745,)</f>
        <v>0</v>
      </c>
      <c r="M5745" s="38">
        <f>IF(AND(Colin!$G5745=$B$1,Colin!$H5745&lt;=$C$3),Colin!$I5745,)</f>
        <v>0</v>
      </c>
      <c r="N5745" s="38">
        <f>IF(AND(Colin!$G5745=$B$2,Colin!$H5745=$C$3),Colin!$I5745,)</f>
        <v>0</v>
      </c>
      <c r="O5745" s="38">
        <f>IF(AND(Colin!$G5745=$B$2,Colin!$H5745&lt;=$C$3),Colin!$I5745,)</f>
        <v>0</v>
      </c>
      <c r="P5745" s="38">
        <f>IF(Colin!$G5745&lt;$B$2,Colin!$I5745,0)</f>
        <v>0</v>
      </c>
      <c r="Q5745" s="38">
        <f>IF(Colin!$G5745&lt;$B$1,Colin!$I5745,0)</f>
        <v>0</v>
      </c>
    </row>
    <row r="5746" spans="12:17" x14ac:dyDescent="0.25">
      <c r="L5746" s="38">
        <f>IF(AND(Colin!$G5746=$B$1,Colin!$H5746=$C$3),Colin!$I5746,)</f>
        <v>0</v>
      </c>
      <c r="M5746" s="38">
        <f>IF(AND(Colin!$G5746=$B$1,Colin!$H5746&lt;=$C$3),Colin!$I5746,)</f>
        <v>0</v>
      </c>
      <c r="N5746" s="38">
        <f>IF(AND(Colin!$G5746=$B$2,Colin!$H5746=$C$3),Colin!$I5746,)</f>
        <v>0</v>
      </c>
      <c r="O5746" s="38">
        <f>IF(AND(Colin!$G5746=$B$2,Colin!$H5746&lt;=$C$3),Colin!$I5746,)</f>
        <v>0</v>
      </c>
      <c r="P5746" s="38">
        <f>IF(Colin!$G5746&lt;$B$2,Colin!$I5746,0)</f>
        <v>0</v>
      </c>
      <c r="Q5746" s="38">
        <f>IF(Colin!$G5746&lt;$B$1,Colin!$I5746,0)</f>
        <v>0</v>
      </c>
    </row>
    <row r="5747" spans="12:17" x14ac:dyDescent="0.25">
      <c r="L5747" s="38">
        <f>IF(AND(Colin!$G5747=$B$1,Colin!$H5747=$C$3),Colin!$I5747,)</f>
        <v>0</v>
      </c>
      <c r="M5747" s="38">
        <f>IF(AND(Colin!$G5747=$B$1,Colin!$H5747&lt;=$C$3),Colin!$I5747,)</f>
        <v>0</v>
      </c>
      <c r="N5747" s="38">
        <f>IF(AND(Colin!$G5747=$B$2,Colin!$H5747=$C$3),Colin!$I5747,)</f>
        <v>0</v>
      </c>
      <c r="O5747" s="38">
        <f>IF(AND(Colin!$G5747=$B$2,Colin!$H5747&lt;=$C$3),Colin!$I5747,)</f>
        <v>0</v>
      </c>
      <c r="P5747" s="38">
        <f>IF(Colin!$G5747&lt;$B$2,Colin!$I5747,0)</f>
        <v>0</v>
      </c>
      <c r="Q5747" s="38">
        <f>IF(Colin!$G5747&lt;$B$1,Colin!$I5747,0)</f>
        <v>0</v>
      </c>
    </row>
    <row r="5748" spans="12:17" x14ac:dyDescent="0.25">
      <c r="L5748" s="38">
        <f>IF(AND(Colin!$G5748=$B$1,Colin!$H5748=$C$3),Colin!$I5748,)</f>
        <v>0</v>
      </c>
      <c r="M5748" s="38">
        <f>IF(AND(Colin!$G5748=$B$1,Colin!$H5748&lt;=$C$3),Colin!$I5748,)</f>
        <v>0</v>
      </c>
      <c r="N5748" s="38">
        <f>IF(AND(Colin!$G5748=$B$2,Colin!$H5748=$C$3),Colin!$I5748,)</f>
        <v>0</v>
      </c>
      <c r="O5748" s="38">
        <f>IF(AND(Colin!$G5748=$B$2,Colin!$H5748&lt;=$C$3),Colin!$I5748,)</f>
        <v>0</v>
      </c>
      <c r="P5748" s="38">
        <f>IF(Colin!$G5748&lt;$B$2,Colin!$I5748,0)</f>
        <v>0</v>
      </c>
      <c r="Q5748" s="38">
        <f>IF(Colin!$G5748&lt;$B$1,Colin!$I5748,0)</f>
        <v>0</v>
      </c>
    </row>
    <row r="5749" spans="12:17" x14ac:dyDescent="0.25">
      <c r="L5749" s="38">
        <f>IF(AND(Colin!$G5749=$B$1,Colin!$H5749=$C$3),Colin!$I5749,)</f>
        <v>0</v>
      </c>
      <c r="M5749" s="38">
        <f>IF(AND(Colin!$G5749=$B$1,Colin!$H5749&lt;=$C$3),Colin!$I5749,)</f>
        <v>0</v>
      </c>
      <c r="N5749" s="38">
        <f>IF(AND(Colin!$G5749=$B$2,Colin!$H5749=$C$3),Colin!$I5749,)</f>
        <v>0</v>
      </c>
      <c r="O5749" s="38">
        <f>IF(AND(Colin!$G5749=$B$2,Colin!$H5749&lt;=$C$3),Colin!$I5749,)</f>
        <v>0</v>
      </c>
      <c r="P5749" s="38">
        <f>IF(Colin!$G5749&lt;$B$2,Colin!$I5749,0)</f>
        <v>0</v>
      </c>
      <c r="Q5749" s="38">
        <f>IF(Colin!$G5749&lt;$B$1,Colin!$I5749,0)</f>
        <v>0</v>
      </c>
    </row>
    <row r="5750" spans="12:17" x14ac:dyDescent="0.25">
      <c r="L5750" s="38">
        <f>IF(AND(Colin!$G5750=$B$1,Colin!$H5750=$C$3),Colin!$I5750,)</f>
        <v>0</v>
      </c>
      <c r="M5750" s="38">
        <f>IF(AND(Colin!$G5750=$B$1,Colin!$H5750&lt;=$C$3),Colin!$I5750,)</f>
        <v>0</v>
      </c>
      <c r="N5750" s="38">
        <f>IF(AND(Colin!$G5750=$B$2,Colin!$H5750=$C$3),Colin!$I5750,)</f>
        <v>0</v>
      </c>
      <c r="O5750" s="38">
        <f>IF(AND(Colin!$G5750=$B$2,Colin!$H5750&lt;=$C$3),Colin!$I5750,)</f>
        <v>0</v>
      </c>
      <c r="P5750" s="38">
        <f>IF(Colin!$G5750&lt;$B$2,Colin!$I5750,0)</f>
        <v>0</v>
      </c>
      <c r="Q5750" s="38">
        <f>IF(Colin!$G5750&lt;$B$1,Colin!$I5750,0)</f>
        <v>0</v>
      </c>
    </row>
    <row r="5751" spans="12:17" x14ac:dyDescent="0.25">
      <c r="L5751" s="38">
        <f>IF(AND(Colin!$G5751=$B$1,Colin!$H5751=$C$3),Colin!$I5751,)</f>
        <v>0</v>
      </c>
      <c r="M5751" s="38">
        <f>IF(AND(Colin!$G5751=$B$1,Colin!$H5751&lt;=$C$3),Colin!$I5751,)</f>
        <v>0</v>
      </c>
      <c r="N5751" s="38">
        <f>IF(AND(Colin!$G5751=$B$2,Colin!$H5751=$C$3),Colin!$I5751,)</f>
        <v>0</v>
      </c>
      <c r="O5751" s="38">
        <f>IF(AND(Colin!$G5751=$B$2,Colin!$H5751&lt;=$C$3),Colin!$I5751,)</f>
        <v>0</v>
      </c>
      <c r="P5751" s="38">
        <f>IF(Colin!$G5751&lt;$B$2,Colin!$I5751,0)</f>
        <v>0</v>
      </c>
      <c r="Q5751" s="38">
        <f>IF(Colin!$G5751&lt;$B$1,Colin!$I5751,0)</f>
        <v>0</v>
      </c>
    </row>
    <row r="5752" spans="12:17" x14ac:dyDescent="0.25">
      <c r="L5752" s="38">
        <f>IF(AND(Colin!$G5752=$B$1,Colin!$H5752=$C$3),Colin!$I5752,)</f>
        <v>0</v>
      </c>
      <c r="M5752" s="38">
        <f>IF(AND(Colin!$G5752=$B$1,Colin!$H5752&lt;=$C$3),Colin!$I5752,)</f>
        <v>0</v>
      </c>
      <c r="N5752" s="38">
        <f>IF(AND(Colin!$G5752=$B$2,Colin!$H5752=$C$3),Colin!$I5752,)</f>
        <v>0</v>
      </c>
      <c r="O5752" s="38">
        <f>IF(AND(Colin!$G5752=$B$2,Colin!$H5752&lt;=$C$3),Colin!$I5752,)</f>
        <v>0</v>
      </c>
      <c r="P5752" s="38">
        <f>IF(Colin!$G5752&lt;$B$2,Colin!$I5752,0)</f>
        <v>0</v>
      </c>
      <c r="Q5752" s="38">
        <f>IF(Colin!$G5752&lt;$B$1,Colin!$I5752,0)</f>
        <v>0</v>
      </c>
    </row>
    <row r="5753" spans="12:17" x14ac:dyDescent="0.25">
      <c r="L5753" s="38">
        <f>IF(AND(Colin!$G5753=$B$1,Colin!$H5753=$C$3),Colin!$I5753,)</f>
        <v>0</v>
      </c>
      <c r="M5753" s="38">
        <f>IF(AND(Colin!$G5753=$B$1,Colin!$H5753&lt;=$C$3),Colin!$I5753,)</f>
        <v>0</v>
      </c>
      <c r="N5753" s="38">
        <f>IF(AND(Colin!$G5753=$B$2,Colin!$H5753=$C$3),Colin!$I5753,)</f>
        <v>0</v>
      </c>
      <c r="O5753" s="38">
        <f>IF(AND(Colin!$G5753=$B$2,Colin!$H5753&lt;=$C$3),Colin!$I5753,)</f>
        <v>0</v>
      </c>
      <c r="P5753" s="38">
        <f>IF(Colin!$G5753&lt;$B$2,Colin!$I5753,0)</f>
        <v>0</v>
      </c>
      <c r="Q5753" s="38">
        <f>IF(Colin!$G5753&lt;$B$1,Colin!$I5753,0)</f>
        <v>0</v>
      </c>
    </row>
    <row r="5754" spans="12:17" x14ac:dyDescent="0.25">
      <c r="L5754" s="38">
        <f>IF(AND(Colin!$G5754=$B$1,Colin!$H5754=$C$3),Colin!$I5754,)</f>
        <v>0</v>
      </c>
      <c r="M5754" s="38">
        <f>IF(AND(Colin!$G5754=$B$1,Colin!$H5754&lt;=$C$3),Colin!$I5754,)</f>
        <v>0</v>
      </c>
      <c r="N5754" s="38">
        <f>IF(AND(Colin!$G5754=$B$2,Colin!$H5754=$C$3),Colin!$I5754,)</f>
        <v>0</v>
      </c>
      <c r="O5754" s="38">
        <f>IF(AND(Colin!$G5754=$B$2,Colin!$H5754&lt;=$C$3),Colin!$I5754,)</f>
        <v>0</v>
      </c>
      <c r="P5754" s="38">
        <f>IF(Colin!$G5754&lt;$B$2,Colin!$I5754,0)</f>
        <v>0</v>
      </c>
      <c r="Q5754" s="38">
        <f>IF(Colin!$G5754&lt;$B$1,Colin!$I5754,0)</f>
        <v>0</v>
      </c>
    </row>
    <row r="5755" spans="12:17" x14ac:dyDescent="0.25">
      <c r="L5755" s="38">
        <f>IF(AND(Colin!$G5755=$B$1,Colin!$H5755=$C$3),Colin!$I5755,)</f>
        <v>0</v>
      </c>
      <c r="M5755" s="38">
        <f>IF(AND(Colin!$G5755=$B$1,Colin!$H5755&lt;=$C$3),Colin!$I5755,)</f>
        <v>0</v>
      </c>
      <c r="N5755" s="38">
        <f>IF(AND(Colin!$G5755=$B$2,Colin!$H5755=$C$3),Colin!$I5755,)</f>
        <v>0</v>
      </c>
      <c r="O5755" s="38">
        <f>IF(AND(Colin!$G5755=$B$2,Colin!$H5755&lt;=$C$3),Colin!$I5755,)</f>
        <v>0</v>
      </c>
      <c r="P5755" s="38">
        <f>IF(Colin!$G5755&lt;$B$2,Colin!$I5755,0)</f>
        <v>0</v>
      </c>
      <c r="Q5755" s="38">
        <f>IF(Colin!$G5755&lt;$B$1,Colin!$I5755,0)</f>
        <v>0</v>
      </c>
    </row>
    <row r="5756" spans="12:17" x14ac:dyDescent="0.25">
      <c r="L5756" s="38">
        <f>IF(AND(Colin!$G5756=$B$1,Colin!$H5756=$C$3),Colin!$I5756,)</f>
        <v>0</v>
      </c>
      <c r="M5756" s="38">
        <f>IF(AND(Colin!$G5756=$B$1,Colin!$H5756&lt;=$C$3),Colin!$I5756,)</f>
        <v>0</v>
      </c>
      <c r="N5756" s="38">
        <f>IF(AND(Colin!$G5756=$B$2,Colin!$H5756=$C$3),Colin!$I5756,)</f>
        <v>0</v>
      </c>
      <c r="O5756" s="38">
        <f>IF(AND(Colin!$G5756=$B$2,Colin!$H5756&lt;=$C$3),Colin!$I5756,)</f>
        <v>0</v>
      </c>
      <c r="P5756" s="38">
        <f>IF(Colin!$G5756&lt;$B$2,Colin!$I5756,0)</f>
        <v>0</v>
      </c>
      <c r="Q5756" s="38">
        <f>IF(Colin!$G5756&lt;$B$1,Colin!$I5756,0)</f>
        <v>0</v>
      </c>
    </row>
    <row r="5757" spans="12:17" x14ac:dyDescent="0.25">
      <c r="L5757" s="38">
        <f>IF(AND(Colin!$G5757=$B$1,Colin!$H5757=$C$3),Colin!$I5757,)</f>
        <v>0</v>
      </c>
      <c r="M5757" s="38">
        <f>IF(AND(Colin!$G5757=$B$1,Colin!$H5757&lt;=$C$3),Colin!$I5757,)</f>
        <v>0</v>
      </c>
      <c r="N5757" s="38">
        <f>IF(AND(Colin!$G5757=$B$2,Colin!$H5757=$C$3),Colin!$I5757,)</f>
        <v>0</v>
      </c>
      <c r="O5757" s="38">
        <f>IF(AND(Colin!$G5757=$B$2,Colin!$H5757&lt;=$C$3),Colin!$I5757,)</f>
        <v>0</v>
      </c>
      <c r="P5757" s="38">
        <f>IF(Colin!$G5757&lt;$B$2,Colin!$I5757,0)</f>
        <v>0</v>
      </c>
      <c r="Q5757" s="38">
        <f>IF(Colin!$G5757&lt;$B$1,Colin!$I5757,0)</f>
        <v>0</v>
      </c>
    </row>
    <row r="5758" spans="12:17" x14ac:dyDescent="0.25">
      <c r="L5758" s="38">
        <f>IF(AND(Colin!$G5758=$B$1,Colin!$H5758=$C$3),Colin!$I5758,)</f>
        <v>0</v>
      </c>
      <c r="M5758" s="38">
        <f>IF(AND(Colin!$G5758=$B$1,Colin!$H5758&lt;=$C$3),Colin!$I5758,)</f>
        <v>0</v>
      </c>
      <c r="N5758" s="38">
        <f>IF(AND(Colin!$G5758=$B$2,Colin!$H5758=$C$3),Colin!$I5758,)</f>
        <v>0</v>
      </c>
      <c r="O5758" s="38">
        <f>IF(AND(Colin!$G5758=$B$2,Colin!$H5758&lt;=$C$3),Colin!$I5758,)</f>
        <v>0</v>
      </c>
      <c r="P5758" s="38">
        <f>IF(Colin!$G5758&lt;$B$2,Colin!$I5758,0)</f>
        <v>0</v>
      </c>
      <c r="Q5758" s="38">
        <f>IF(Colin!$G5758&lt;$B$1,Colin!$I5758,0)</f>
        <v>0</v>
      </c>
    </row>
    <row r="5759" spans="12:17" x14ac:dyDescent="0.25">
      <c r="L5759" s="38">
        <f>IF(AND(Colin!$G5759=$B$1,Colin!$H5759=$C$3),Colin!$I5759,)</f>
        <v>0</v>
      </c>
      <c r="M5759" s="38">
        <f>IF(AND(Colin!$G5759=$B$1,Colin!$H5759&lt;=$C$3),Colin!$I5759,)</f>
        <v>0</v>
      </c>
      <c r="N5759" s="38">
        <f>IF(AND(Colin!$G5759=$B$2,Colin!$H5759=$C$3),Colin!$I5759,)</f>
        <v>0</v>
      </c>
      <c r="O5759" s="38">
        <f>IF(AND(Colin!$G5759=$B$2,Colin!$H5759&lt;=$C$3),Colin!$I5759,)</f>
        <v>0</v>
      </c>
      <c r="P5759" s="38">
        <f>IF(Colin!$G5759&lt;$B$2,Colin!$I5759,0)</f>
        <v>0</v>
      </c>
      <c r="Q5759" s="38">
        <f>IF(Colin!$G5759&lt;$B$1,Colin!$I5759,0)</f>
        <v>0</v>
      </c>
    </row>
    <row r="5760" spans="12:17" x14ac:dyDescent="0.25">
      <c r="L5760" s="38">
        <f>IF(AND(Colin!$G5760=$B$1,Colin!$H5760=$C$3),Colin!$I5760,)</f>
        <v>0</v>
      </c>
      <c r="M5760" s="38">
        <f>IF(AND(Colin!$G5760=$B$1,Colin!$H5760&lt;=$C$3),Colin!$I5760,)</f>
        <v>0</v>
      </c>
      <c r="N5760" s="38">
        <f>IF(AND(Colin!$G5760=$B$2,Colin!$H5760=$C$3),Colin!$I5760,)</f>
        <v>0</v>
      </c>
      <c r="O5760" s="38">
        <f>IF(AND(Colin!$G5760=$B$2,Colin!$H5760&lt;=$C$3),Colin!$I5760,)</f>
        <v>0</v>
      </c>
      <c r="P5760" s="38">
        <f>IF(Colin!$G5760&lt;$B$2,Colin!$I5760,0)</f>
        <v>0</v>
      </c>
      <c r="Q5760" s="38">
        <f>IF(Colin!$G5760&lt;$B$1,Colin!$I5760,0)</f>
        <v>0</v>
      </c>
    </row>
    <row r="5761" spans="12:17" x14ac:dyDescent="0.25">
      <c r="L5761" s="38">
        <f>IF(AND(Colin!$G5761=$B$1,Colin!$H5761=$C$3),Colin!$I5761,)</f>
        <v>0</v>
      </c>
      <c r="M5761" s="38">
        <f>IF(AND(Colin!$G5761=$B$1,Colin!$H5761&lt;=$C$3),Colin!$I5761,)</f>
        <v>0</v>
      </c>
      <c r="N5761" s="38">
        <f>IF(AND(Colin!$G5761=$B$2,Colin!$H5761=$C$3),Colin!$I5761,)</f>
        <v>0</v>
      </c>
      <c r="O5761" s="38">
        <f>IF(AND(Colin!$G5761=$B$2,Colin!$H5761&lt;=$C$3),Colin!$I5761,)</f>
        <v>0</v>
      </c>
      <c r="P5761" s="38">
        <f>IF(Colin!$G5761&lt;$B$2,Colin!$I5761,0)</f>
        <v>0</v>
      </c>
      <c r="Q5761" s="38">
        <f>IF(Colin!$G5761&lt;$B$1,Colin!$I5761,0)</f>
        <v>0</v>
      </c>
    </row>
    <row r="5762" spans="12:17" x14ac:dyDescent="0.25">
      <c r="L5762" s="38">
        <f>IF(AND(Colin!$G5762=$B$1,Colin!$H5762=$C$3),Colin!$I5762,)</f>
        <v>0</v>
      </c>
      <c r="M5762" s="38">
        <f>IF(AND(Colin!$G5762=$B$1,Colin!$H5762&lt;=$C$3),Colin!$I5762,)</f>
        <v>0</v>
      </c>
      <c r="N5762" s="38">
        <f>IF(AND(Colin!$G5762=$B$2,Colin!$H5762=$C$3),Colin!$I5762,)</f>
        <v>0</v>
      </c>
      <c r="O5762" s="38">
        <f>IF(AND(Colin!$G5762=$B$2,Colin!$H5762&lt;=$C$3),Colin!$I5762,)</f>
        <v>0</v>
      </c>
      <c r="P5762" s="38">
        <f>IF(Colin!$G5762&lt;$B$2,Colin!$I5762,0)</f>
        <v>0</v>
      </c>
      <c r="Q5762" s="38">
        <f>IF(Colin!$G5762&lt;$B$1,Colin!$I5762,0)</f>
        <v>0</v>
      </c>
    </row>
    <row r="5763" spans="12:17" x14ac:dyDescent="0.25">
      <c r="L5763" s="38">
        <f>IF(AND(Colin!$G5763=$B$1,Colin!$H5763=$C$3),Colin!$I5763,)</f>
        <v>0</v>
      </c>
      <c r="M5763" s="38">
        <f>IF(AND(Colin!$G5763=$B$1,Colin!$H5763&lt;=$C$3),Colin!$I5763,)</f>
        <v>0</v>
      </c>
      <c r="N5763" s="38">
        <f>IF(AND(Colin!$G5763=$B$2,Colin!$H5763=$C$3),Colin!$I5763,)</f>
        <v>0</v>
      </c>
      <c r="O5763" s="38">
        <f>IF(AND(Colin!$G5763=$B$2,Colin!$H5763&lt;=$C$3),Colin!$I5763,)</f>
        <v>0</v>
      </c>
      <c r="P5763" s="38">
        <f>IF(Colin!$G5763&lt;$B$2,Colin!$I5763,0)</f>
        <v>0</v>
      </c>
      <c r="Q5763" s="38">
        <f>IF(Colin!$G5763&lt;$B$1,Colin!$I5763,0)</f>
        <v>0</v>
      </c>
    </row>
    <row r="5764" spans="12:17" x14ac:dyDescent="0.25">
      <c r="L5764" s="38">
        <f>IF(AND(Colin!$G5764=$B$1,Colin!$H5764=$C$3),Colin!$I5764,)</f>
        <v>0</v>
      </c>
      <c r="M5764" s="38">
        <f>IF(AND(Colin!$G5764=$B$1,Colin!$H5764&lt;=$C$3),Colin!$I5764,)</f>
        <v>0</v>
      </c>
      <c r="N5764" s="38">
        <f>IF(AND(Colin!$G5764=$B$2,Colin!$H5764=$C$3),Colin!$I5764,)</f>
        <v>0</v>
      </c>
      <c r="O5764" s="38">
        <f>IF(AND(Colin!$G5764=$B$2,Colin!$H5764&lt;=$C$3),Colin!$I5764,)</f>
        <v>0</v>
      </c>
      <c r="P5764" s="38">
        <f>IF(Colin!$G5764&lt;$B$2,Colin!$I5764,0)</f>
        <v>0</v>
      </c>
      <c r="Q5764" s="38">
        <f>IF(Colin!$G5764&lt;$B$1,Colin!$I5764,0)</f>
        <v>0</v>
      </c>
    </row>
    <row r="5765" spans="12:17" x14ac:dyDescent="0.25">
      <c r="L5765" s="38">
        <f>IF(AND(Colin!$G5765=$B$1,Colin!$H5765=$C$3),Colin!$I5765,)</f>
        <v>0</v>
      </c>
      <c r="M5765" s="38">
        <f>IF(AND(Colin!$G5765=$B$1,Colin!$H5765&lt;=$C$3),Colin!$I5765,)</f>
        <v>0</v>
      </c>
      <c r="N5765" s="38">
        <f>IF(AND(Colin!$G5765=$B$2,Colin!$H5765=$C$3),Colin!$I5765,)</f>
        <v>0</v>
      </c>
      <c r="O5765" s="38">
        <f>IF(AND(Colin!$G5765=$B$2,Colin!$H5765&lt;=$C$3),Colin!$I5765,)</f>
        <v>0</v>
      </c>
      <c r="P5765" s="38">
        <f>IF(Colin!$G5765&lt;$B$2,Colin!$I5765,0)</f>
        <v>0</v>
      </c>
      <c r="Q5765" s="38">
        <f>IF(Colin!$G5765&lt;$B$1,Colin!$I5765,0)</f>
        <v>0</v>
      </c>
    </row>
    <row r="5766" spans="12:17" x14ac:dyDescent="0.25">
      <c r="L5766" s="38">
        <f>IF(AND(Colin!$G5766=$B$1,Colin!$H5766=$C$3),Colin!$I5766,)</f>
        <v>0</v>
      </c>
      <c r="M5766" s="38">
        <f>IF(AND(Colin!$G5766=$B$1,Colin!$H5766&lt;=$C$3),Colin!$I5766,)</f>
        <v>0</v>
      </c>
      <c r="N5766" s="38">
        <f>IF(AND(Colin!$G5766=$B$2,Colin!$H5766=$C$3),Colin!$I5766,)</f>
        <v>0</v>
      </c>
      <c r="O5766" s="38">
        <f>IF(AND(Colin!$G5766=$B$2,Colin!$H5766&lt;=$C$3),Colin!$I5766,)</f>
        <v>0</v>
      </c>
      <c r="P5766" s="38">
        <f>IF(Colin!$G5766&lt;$B$2,Colin!$I5766,0)</f>
        <v>0</v>
      </c>
      <c r="Q5766" s="38">
        <f>IF(Colin!$G5766&lt;$B$1,Colin!$I5766,0)</f>
        <v>0</v>
      </c>
    </row>
    <row r="5767" spans="12:17" x14ac:dyDescent="0.25">
      <c r="L5767" s="38">
        <f>IF(AND(Colin!$G5767=$B$1,Colin!$H5767=$C$3),Colin!$I5767,)</f>
        <v>0</v>
      </c>
      <c r="M5767" s="38">
        <f>IF(AND(Colin!$G5767=$B$1,Colin!$H5767&lt;=$C$3),Colin!$I5767,)</f>
        <v>0</v>
      </c>
      <c r="N5767" s="38">
        <f>IF(AND(Colin!$G5767=$B$2,Colin!$H5767=$C$3),Colin!$I5767,)</f>
        <v>0</v>
      </c>
      <c r="O5767" s="38">
        <f>IF(AND(Colin!$G5767=$B$2,Colin!$H5767&lt;=$C$3),Colin!$I5767,)</f>
        <v>0</v>
      </c>
      <c r="P5767" s="38">
        <f>IF(Colin!$G5767&lt;$B$2,Colin!$I5767,0)</f>
        <v>0</v>
      </c>
      <c r="Q5767" s="38">
        <f>IF(Colin!$G5767&lt;$B$1,Colin!$I5767,0)</f>
        <v>0</v>
      </c>
    </row>
    <row r="5768" spans="12:17" x14ac:dyDescent="0.25">
      <c r="L5768" s="38">
        <f>IF(AND(Colin!$G5768=$B$1,Colin!$H5768=$C$3),Colin!$I5768,)</f>
        <v>0</v>
      </c>
      <c r="M5768" s="38">
        <f>IF(AND(Colin!$G5768=$B$1,Colin!$H5768&lt;=$C$3),Colin!$I5768,)</f>
        <v>0</v>
      </c>
      <c r="N5768" s="38">
        <f>IF(AND(Colin!$G5768=$B$2,Colin!$H5768=$C$3),Colin!$I5768,)</f>
        <v>0</v>
      </c>
      <c r="O5768" s="38">
        <f>IF(AND(Colin!$G5768=$B$2,Colin!$H5768&lt;=$C$3),Colin!$I5768,)</f>
        <v>0</v>
      </c>
      <c r="P5768" s="38">
        <f>IF(Colin!$G5768&lt;$B$2,Colin!$I5768,0)</f>
        <v>0</v>
      </c>
      <c r="Q5768" s="38">
        <f>IF(Colin!$G5768&lt;$B$1,Colin!$I5768,0)</f>
        <v>0</v>
      </c>
    </row>
    <row r="5769" spans="12:17" x14ac:dyDescent="0.25">
      <c r="L5769" s="38">
        <f>IF(AND(Colin!$G5769=$B$1,Colin!$H5769=$C$3),Colin!$I5769,)</f>
        <v>0</v>
      </c>
      <c r="M5769" s="38">
        <f>IF(AND(Colin!$G5769=$B$1,Colin!$H5769&lt;=$C$3),Colin!$I5769,)</f>
        <v>0</v>
      </c>
      <c r="N5769" s="38">
        <f>IF(AND(Colin!$G5769=$B$2,Colin!$H5769=$C$3),Colin!$I5769,)</f>
        <v>0</v>
      </c>
      <c r="O5769" s="38">
        <f>IF(AND(Colin!$G5769=$B$2,Colin!$H5769&lt;=$C$3),Colin!$I5769,)</f>
        <v>0</v>
      </c>
      <c r="P5769" s="38">
        <f>IF(Colin!$G5769&lt;$B$2,Colin!$I5769,0)</f>
        <v>0</v>
      </c>
      <c r="Q5769" s="38">
        <f>IF(Colin!$G5769&lt;$B$1,Colin!$I5769,0)</f>
        <v>0</v>
      </c>
    </row>
    <row r="5770" spans="12:17" x14ac:dyDescent="0.25">
      <c r="L5770" s="38">
        <f>IF(AND(Colin!$G5770=$B$1,Colin!$H5770=$C$3),Colin!$I5770,)</f>
        <v>0</v>
      </c>
      <c r="M5770" s="38">
        <f>IF(AND(Colin!$G5770=$B$1,Colin!$H5770&lt;=$C$3),Colin!$I5770,)</f>
        <v>0</v>
      </c>
      <c r="N5770" s="38">
        <f>IF(AND(Colin!$G5770=$B$2,Colin!$H5770=$C$3),Colin!$I5770,)</f>
        <v>0</v>
      </c>
      <c r="O5770" s="38">
        <f>IF(AND(Colin!$G5770=$B$2,Colin!$H5770&lt;=$C$3),Colin!$I5770,)</f>
        <v>0</v>
      </c>
      <c r="P5770" s="38">
        <f>IF(Colin!$G5770&lt;$B$2,Colin!$I5770,0)</f>
        <v>0</v>
      </c>
      <c r="Q5770" s="38">
        <f>IF(Colin!$G5770&lt;$B$1,Colin!$I5770,0)</f>
        <v>0</v>
      </c>
    </row>
    <row r="5771" spans="12:17" x14ac:dyDescent="0.25">
      <c r="L5771" s="38">
        <f>IF(AND(Colin!$G5771=$B$1,Colin!$H5771=$C$3),Colin!$I5771,)</f>
        <v>0</v>
      </c>
      <c r="M5771" s="38">
        <f>IF(AND(Colin!$G5771=$B$1,Colin!$H5771&lt;=$C$3),Colin!$I5771,)</f>
        <v>0</v>
      </c>
      <c r="N5771" s="38">
        <f>IF(AND(Colin!$G5771=$B$2,Colin!$H5771=$C$3),Colin!$I5771,)</f>
        <v>0</v>
      </c>
      <c r="O5771" s="38">
        <f>IF(AND(Colin!$G5771=$B$2,Colin!$H5771&lt;=$C$3),Colin!$I5771,)</f>
        <v>0</v>
      </c>
      <c r="P5771" s="38">
        <f>IF(Colin!$G5771&lt;$B$2,Colin!$I5771,0)</f>
        <v>0</v>
      </c>
      <c r="Q5771" s="38">
        <f>IF(Colin!$G5771&lt;$B$1,Colin!$I5771,0)</f>
        <v>0</v>
      </c>
    </row>
    <row r="5772" spans="12:17" x14ac:dyDescent="0.25">
      <c r="L5772" s="38">
        <f>IF(AND(Colin!$G5772=$B$1,Colin!$H5772=$C$3),Colin!$I5772,)</f>
        <v>0</v>
      </c>
      <c r="M5772" s="38">
        <f>IF(AND(Colin!$G5772=$B$1,Colin!$H5772&lt;=$C$3),Colin!$I5772,)</f>
        <v>0</v>
      </c>
      <c r="N5772" s="38">
        <f>IF(AND(Colin!$G5772=$B$2,Colin!$H5772=$C$3),Colin!$I5772,)</f>
        <v>0</v>
      </c>
      <c r="O5772" s="38">
        <f>IF(AND(Colin!$G5772=$B$2,Colin!$H5772&lt;=$C$3),Colin!$I5772,)</f>
        <v>0</v>
      </c>
      <c r="P5772" s="38">
        <f>IF(Colin!$G5772&lt;$B$2,Colin!$I5772,0)</f>
        <v>0</v>
      </c>
      <c r="Q5772" s="38">
        <f>IF(Colin!$G5772&lt;$B$1,Colin!$I5772,0)</f>
        <v>0</v>
      </c>
    </row>
    <row r="5773" spans="12:17" x14ac:dyDescent="0.25">
      <c r="L5773" s="38">
        <f>IF(AND(Colin!$G5773=$B$1,Colin!$H5773=$C$3),Colin!$I5773,)</f>
        <v>0</v>
      </c>
      <c r="M5773" s="38">
        <f>IF(AND(Colin!$G5773=$B$1,Colin!$H5773&lt;=$C$3),Colin!$I5773,)</f>
        <v>0</v>
      </c>
      <c r="N5773" s="38">
        <f>IF(AND(Colin!$G5773=$B$2,Colin!$H5773=$C$3),Colin!$I5773,)</f>
        <v>0</v>
      </c>
      <c r="O5773" s="38">
        <f>IF(AND(Colin!$G5773=$B$2,Colin!$H5773&lt;=$C$3),Colin!$I5773,)</f>
        <v>0</v>
      </c>
      <c r="P5773" s="38">
        <f>IF(Colin!$G5773&lt;$B$2,Colin!$I5773,0)</f>
        <v>0</v>
      </c>
      <c r="Q5773" s="38">
        <f>IF(Colin!$G5773&lt;$B$1,Colin!$I5773,0)</f>
        <v>0</v>
      </c>
    </row>
    <row r="5774" spans="12:17" x14ac:dyDescent="0.25">
      <c r="L5774" s="38">
        <f>IF(AND(Colin!$G5774=$B$1,Colin!$H5774=$C$3),Colin!$I5774,)</f>
        <v>0</v>
      </c>
      <c r="M5774" s="38">
        <f>IF(AND(Colin!$G5774=$B$1,Colin!$H5774&lt;=$C$3),Colin!$I5774,)</f>
        <v>0</v>
      </c>
      <c r="N5774" s="38">
        <f>IF(AND(Colin!$G5774=$B$2,Colin!$H5774=$C$3),Colin!$I5774,)</f>
        <v>0</v>
      </c>
      <c r="O5774" s="38">
        <f>IF(AND(Colin!$G5774=$B$2,Colin!$H5774&lt;=$C$3),Colin!$I5774,)</f>
        <v>0</v>
      </c>
      <c r="P5774" s="38">
        <f>IF(Colin!$G5774&lt;$B$2,Colin!$I5774,0)</f>
        <v>0</v>
      </c>
      <c r="Q5774" s="38">
        <f>IF(Colin!$G5774&lt;$B$1,Colin!$I5774,0)</f>
        <v>0</v>
      </c>
    </row>
    <row r="5775" spans="12:17" x14ac:dyDescent="0.25">
      <c r="L5775" s="38">
        <f>IF(AND(Colin!$G5775=$B$1,Colin!$H5775=$C$3),Colin!$I5775,)</f>
        <v>0</v>
      </c>
      <c r="M5775" s="38">
        <f>IF(AND(Colin!$G5775=$B$1,Colin!$H5775&lt;=$C$3),Colin!$I5775,)</f>
        <v>0</v>
      </c>
      <c r="N5775" s="38">
        <f>IF(AND(Colin!$G5775=$B$2,Colin!$H5775=$C$3),Colin!$I5775,)</f>
        <v>0</v>
      </c>
      <c r="O5775" s="38">
        <f>IF(AND(Colin!$G5775=$B$2,Colin!$H5775&lt;=$C$3),Colin!$I5775,)</f>
        <v>0</v>
      </c>
      <c r="P5775" s="38">
        <f>IF(Colin!$G5775&lt;$B$2,Colin!$I5775,0)</f>
        <v>0</v>
      </c>
      <c r="Q5775" s="38">
        <f>IF(Colin!$G5775&lt;$B$1,Colin!$I5775,0)</f>
        <v>0</v>
      </c>
    </row>
    <row r="5776" spans="12:17" x14ac:dyDescent="0.25">
      <c r="L5776" s="38">
        <f>IF(AND(Colin!$G5776=$B$1,Colin!$H5776=$C$3),Colin!$I5776,)</f>
        <v>0</v>
      </c>
      <c r="M5776" s="38">
        <f>IF(AND(Colin!$G5776=$B$1,Colin!$H5776&lt;=$C$3),Colin!$I5776,)</f>
        <v>0</v>
      </c>
      <c r="N5776" s="38">
        <f>IF(AND(Colin!$G5776=$B$2,Colin!$H5776=$C$3),Colin!$I5776,)</f>
        <v>0</v>
      </c>
      <c r="O5776" s="38">
        <f>IF(AND(Colin!$G5776=$B$2,Colin!$H5776&lt;=$C$3),Colin!$I5776,)</f>
        <v>0</v>
      </c>
      <c r="P5776" s="38">
        <f>IF(Colin!$G5776&lt;$B$2,Colin!$I5776,0)</f>
        <v>0</v>
      </c>
      <c r="Q5776" s="38">
        <f>IF(Colin!$G5776&lt;$B$1,Colin!$I5776,0)</f>
        <v>0</v>
      </c>
    </row>
    <row r="5777" spans="12:17" x14ac:dyDescent="0.25">
      <c r="L5777" s="38">
        <f>IF(AND(Colin!$G5777=$B$1,Colin!$H5777=$C$3),Colin!$I5777,)</f>
        <v>0</v>
      </c>
      <c r="M5777" s="38">
        <f>IF(AND(Colin!$G5777=$B$1,Colin!$H5777&lt;=$C$3),Colin!$I5777,)</f>
        <v>0</v>
      </c>
      <c r="N5777" s="38">
        <f>IF(AND(Colin!$G5777=$B$2,Colin!$H5777=$C$3),Colin!$I5777,)</f>
        <v>0</v>
      </c>
      <c r="O5777" s="38">
        <f>IF(AND(Colin!$G5777=$B$2,Colin!$H5777&lt;=$C$3),Colin!$I5777,)</f>
        <v>0</v>
      </c>
      <c r="P5777" s="38">
        <f>IF(Colin!$G5777&lt;$B$2,Colin!$I5777,0)</f>
        <v>0</v>
      </c>
      <c r="Q5777" s="38">
        <f>IF(Colin!$G5777&lt;$B$1,Colin!$I5777,0)</f>
        <v>0</v>
      </c>
    </row>
    <row r="5778" spans="12:17" x14ac:dyDescent="0.25">
      <c r="L5778" s="38">
        <f>IF(AND(Colin!$G5778=$B$1,Colin!$H5778=$C$3),Colin!$I5778,)</f>
        <v>0</v>
      </c>
      <c r="M5778" s="38">
        <f>IF(AND(Colin!$G5778=$B$1,Colin!$H5778&lt;=$C$3),Colin!$I5778,)</f>
        <v>0</v>
      </c>
      <c r="N5778" s="38">
        <f>IF(AND(Colin!$G5778=$B$2,Colin!$H5778=$C$3),Colin!$I5778,)</f>
        <v>0</v>
      </c>
      <c r="O5778" s="38">
        <f>IF(AND(Colin!$G5778=$B$2,Colin!$H5778&lt;=$C$3),Colin!$I5778,)</f>
        <v>0</v>
      </c>
      <c r="P5778" s="38">
        <f>IF(Colin!$G5778&lt;$B$2,Colin!$I5778,0)</f>
        <v>0</v>
      </c>
      <c r="Q5778" s="38">
        <f>IF(Colin!$G5778&lt;$B$1,Colin!$I5778,0)</f>
        <v>0</v>
      </c>
    </row>
    <row r="5779" spans="12:17" x14ac:dyDescent="0.25">
      <c r="L5779" s="38">
        <f>IF(AND(Colin!$G5779=$B$1,Colin!$H5779=$C$3),Colin!$I5779,)</f>
        <v>0</v>
      </c>
      <c r="M5779" s="38">
        <f>IF(AND(Colin!$G5779=$B$1,Colin!$H5779&lt;=$C$3),Colin!$I5779,)</f>
        <v>0</v>
      </c>
      <c r="N5779" s="38">
        <f>IF(AND(Colin!$G5779=$B$2,Colin!$H5779=$C$3),Colin!$I5779,)</f>
        <v>0</v>
      </c>
      <c r="O5779" s="38">
        <f>IF(AND(Colin!$G5779=$B$2,Colin!$H5779&lt;=$C$3),Colin!$I5779,)</f>
        <v>0</v>
      </c>
      <c r="P5779" s="38">
        <f>IF(Colin!$G5779&lt;$B$2,Colin!$I5779,0)</f>
        <v>0</v>
      </c>
      <c r="Q5779" s="38">
        <f>IF(Colin!$G5779&lt;$B$1,Colin!$I5779,0)</f>
        <v>0</v>
      </c>
    </row>
    <row r="5780" spans="12:17" x14ac:dyDescent="0.25">
      <c r="L5780" s="38">
        <f>IF(AND(Colin!$G5780=$B$1,Colin!$H5780=$C$3),Colin!$I5780,)</f>
        <v>0</v>
      </c>
      <c r="M5780" s="38">
        <f>IF(AND(Colin!$G5780=$B$1,Colin!$H5780&lt;=$C$3),Colin!$I5780,)</f>
        <v>0</v>
      </c>
      <c r="N5780" s="38">
        <f>IF(AND(Colin!$G5780=$B$2,Colin!$H5780=$C$3),Colin!$I5780,)</f>
        <v>0</v>
      </c>
      <c r="O5780" s="38">
        <f>IF(AND(Colin!$G5780=$B$2,Colin!$H5780&lt;=$C$3),Colin!$I5780,)</f>
        <v>0</v>
      </c>
      <c r="P5780" s="38">
        <f>IF(Colin!$G5780&lt;$B$2,Colin!$I5780,0)</f>
        <v>0</v>
      </c>
      <c r="Q5780" s="38">
        <f>IF(Colin!$G5780&lt;$B$1,Colin!$I5780,0)</f>
        <v>0</v>
      </c>
    </row>
    <row r="5781" spans="12:17" x14ac:dyDescent="0.25">
      <c r="L5781" s="38">
        <f>IF(AND(Colin!$G5781=$B$1,Colin!$H5781=$C$3),Colin!$I5781,)</f>
        <v>0</v>
      </c>
      <c r="M5781" s="38">
        <f>IF(AND(Colin!$G5781=$B$1,Colin!$H5781&lt;=$C$3),Colin!$I5781,)</f>
        <v>0</v>
      </c>
      <c r="N5781" s="38">
        <f>IF(AND(Colin!$G5781=$B$2,Colin!$H5781=$C$3),Colin!$I5781,)</f>
        <v>0</v>
      </c>
      <c r="O5781" s="38">
        <f>IF(AND(Colin!$G5781=$B$2,Colin!$H5781&lt;=$C$3),Colin!$I5781,)</f>
        <v>0</v>
      </c>
      <c r="P5781" s="38">
        <f>IF(Colin!$G5781&lt;$B$2,Colin!$I5781,0)</f>
        <v>0</v>
      </c>
      <c r="Q5781" s="38">
        <f>IF(Colin!$G5781&lt;$B$1,Colin!$I5781,0)</f>
        <v>0</v>
      </c>
    </row>
    <row r="5782" spans="12:17" x14ac:dyDescent="0.25">
      <c r="L5782" s="38">
        <f>IF(AND(Colin!$G5782=$B$1,Colin!$H5782=$C$3),Colin!$I5782,)</f>
        <v>0</v>
      </c>
      <c r="M5782" s="38">
        <f>IF(AND(Colin!$G5782=$B$1,Colin!$H5782&lt;=$C$3),Colin!$I5782,)</f>
        <v>0</v>
      </c>
      <c r="N5782" s="38">
        <f>IF(AND(Colin!$G5782=$B$2,Colin!$H5782=$C$3),Colin!$I5782,)</f>
        <v>0</v>
      </c>
      <c r="O5782" s="38">
        <f>IF(AND(Colin!$G5782=$B$2,Colin!$H5782&lt;=$C$3),Colin!$I5782,)</f>
        <v>0</v>
      </c>
      <c r="P5782" s="38">
        <f>IF(Colin!$G5782&lt;$B$2,Colin!$I5782,0)</f>
        <v>0</v>
      </c>
      <c r="Q5782" s="38">
        <f>IF(Colin!$G5782&lt;$B$1,Colin!$I5782,0)</f>
        <v>0</v>
      </c>
    </row>
    <row r="5783" spans="12:17" x14ac:dyDescent="0.25">
      <c r="L5783" s="38">
        <f>IF(AND(Colin!$G5783=$B$1,Colin!$H5783=$C$3),Colin!$I5783,)</f>
        <v>0</v>
      </c>
      <c r="M5783" s="38">
        <f>IF(AND(Colin!$G5783=$B$1,Colin!$H5783&lt;=$C$3),Colin!$I5783,)</f>
        <v>0</v>
      </c>
      <c r="N5783" s="38">
        <f>IF(AND(Colin!$G5783=$B$2,Colin!$H5783=$C$3),Colin!$I5783,)</f>
        <v>0</v>
      </c>
      <c r="O5783" s="38">
        <f>IF(AND(Colin!$G5783=$B$2,Colin!$H5783&lt;=$C$3),Colin!$I5783,)</f>
        <v>0</v>
      </c>
      <c r="P5783" s="38">
        <f>IF(Colin!$G5783&lt;$B$2,Colin!$I5783,0)</f>
        <v>0</v>
      </c>
      <c r="Q5783" s="38">
        <f>IF(Colin!$G5783&lt;$B$1,Colin!$I5783,0)</f>
        <v>0</v>
      </c>
    </row>
    <row r="5784" spans="12:17" x14ac:dyDescent="0.25">
      <c r="L5784" s="38">
        <f>IF(AND(Colin!$G5784=$B$1,Colin!$H5784=$C$3),Colin!$I5784,)</f>
        <v>0</v>
      </c>
      <c r="M5784" s="38">
        <f>IF(AND(Colin!$G5784=$B$1,Colin!$H5784&lt;=$C$3),Colin!$I5784,)</f>
        <v>0</v>
      </c>
      <c r="N5784" s="38">
        <f>IF(AND(Colin!$G5784=$B$2,Colin!$H5784=$C$3),Colin!$I5784,)</f>
        <v>0</v>
      </c>
      <c r="O5784" s="38">
        <f>IF(AND(Colin!$G5784=$B$2,Colin!$H5784&lt;=$C$3),Colin!$I5784,)</f>
        <v>0</v>
      </c>
      <c r="P5784" s="38">
        <f>IF(Colin!$G5784&lt;$B$2,Colin!$I5784,0)</f>
        <v>0</v>
      </c>
      <c r="Q5784" s="38">
        <f>IF(Colin!$G5784&lt;$B$1,Colin!$I5784,0)</f>
        <v>0</v>
      </c>
    </row>
    <row r="5785" spans="12:17" x14ac:dyDescent="0.25">
      <c r="L5785" s="38">
        <f>IF(AND(Colin!$G5785=$B$1,Colin!$H5785=$C$3),Colin!$I5785,)</f>
        <v>0</v>
      </c>
      <c r="M5785" s="38">
        <f>IF(AND(Colin!$G5785=$B$1,Colin!$H5785&lt;=$C$3),Colin!$I5785,)</f>
        <v>0</v>
      </c>
      <c r="N5785" s="38">
        <f>IF(AND(Colin!$G5785=$B$2,Colin!$H5785=$C$3),Colin!$I5785,)</f>
        <v>0</v>
      </c>
      <c r="O5785" s="38">
        <f>IF(AND(Colin!$G5785=$B$2,Colin!$H5785&lt;=$C$3),Colin!$I5785,)</f>
        <v>0</v>
      </c>
      <c r="P5785" s="38">
        <f>IF(Colin!$G5785&lt;$B$2,Colin!$I5785,0)</f>
        <v>0</v>
      </c>
      <c r="Q5785" s="38">
        <f>IF(Colin!$G5785&lt;$B$1,Colin!$I5785,0)</f>
        <v>0</v>
      </c>
    </row>
    <row r="5786" spans="12:17" x14ac:dyDescent="0.25">
      <c r="L5786" s="38">
        <f>IF(AND(Colin!$G5786=$B$1,Colin!$H5786=$C$3),Colin!$I5786,)</f>
        <v>0</v>
      </c>
      <c r="M5786" s="38">
        <f>IF(AND(Colin!$G5786=$B$1,Colin!$H5786&lt;=$C$3),Colin!$I5786,)</f>
        <v>0</v>
      </c>
      <c r="N5786" s="38">
        <f>IF(AND(Colin!$G5786=$B$2,Colin!$H5786=$C$3),Colin!$I5786,)</f>
        <v>0</v>
      </c>
      <c r="O5786" s="38">
        <f>IF(AND(Colin!$G5786=$B$2,Colin!$H5786&lt;=$C$3),Colin!$I5786,)</f>
        <v>0</v>
      </c>
      <c r="P5786" s="38">
        <f>IF(Colin!$G5786&lt;$B$2,Colin!$I5786,0)</f>
        <v>0</v>
      </c>
      <c r="Q5786" s="38">
        <f>IF(Colin!$G5786&lt;$B$1,Colin!$I5786,0)</f>
        <v>0</v>
      </c>
    </row>
    <row r="5787" spans="12:17" x14ac:dyDescent="0.25">
      <c r="L5787" s="38">
        <f>IF(AND(Colin!$G5787=$B$1,Colin!$H5787=$C$3),Colin!$I5787,)</f>
        <v>0</v>
      </c>
      <c r="M5787" s="38">
        <f>IF(AND(Colin!$G5787=$B$1,Colin!$H5787&lt;=$C$3),Colin!$I5787,)</f>
        <v>0</v>
      </c>
      <c r="N5787" s="38">
        <f>IF(AND(Colin!$G5787=$B$2,Colin!$H5787=$C$3),Colin!$I5787,)</f>
        <v>0</v>
      </c>
      <c r="O5787" s="38">
        <f>IF(AND(Colin!$G5787=$B$2,Colin!$H5787&lt;=$C$3),Colin!$I5787,)</f>
        <v>0</v>
      </c>
      <c r="P5787" s="38">
        <f>IF(Colin!$G5787&lt;$B$2,Colin!$I5787,0)</f>
        <v>0</v>
      </c>
      <c r="Q5787" s="38">
        <f>IF(Colin!$G5787&lt;$B$1,Colin!$I5787,0)</f>
        <v>0</v>
      </c>
    </row>
    <row r="5788" spans="12:17" x14ac:dyDescent="0.25">
      <c r="L5788" s="38">
        <f>IF(AND(Colin!$G5788=$B$1,Colin!$H5788=$C$3),Colin!$I5788,)</f>
        <v>0</v>
      </c>
      <c r="M5788" s="38">
        <f>IF(AND(Colin!$G5788=$B$1,Colin!$H5788&lt;=$C$3),Colin!$I5788,)</f>
        <v>0</v>
      </c>
      <c r="N5788" s="38">
        <f>IF(AND(Colin!$G5788=$B$2,Colin!$H5788=$C$3),Colin!$I5788,)</f>
        <v>0</v>
      </c>
      <c r="O5788" s="38">
        <f>IF(AND(Colin!$G5788=$B$2,Colin!$H5788&lt;=$C$3),Colin!$I5788,)</f>
        <v>0</v>
      </c>
      <c r="P5788" s="38">
        <f>IF(Colin!$G5788&lt;$B$2,Colin!$I5788,0)</f>
        <v>0</v>
      </c>
      <c r="Q5788" s="38">
        <f>IF(Colin!$G5788&lt;$B$1,Colin!$I5788,0)</f>
        <v>0</v>
      </c>
    </row>
    <row r="5789" spans="12:17" x14ac:dyDescent="0.25">
      <c r="L5789" s="38">
        <f>IF(AND(Colin!$G5789=$B$1,Colin!$H5789=$C$3),Colin!$I5789,)</f>
        <v>0</v>
      </c>
      <c r="M5789" s="38">
        <f>IF(AND(Colin!$G5789=$B$1,Colin!$H5789&lt;=$C$3),Colin!$I5789,)</f>
        <v>0</v>
      </c>
      <c r="N5789" s="38">
        <f>IF(AND(Colin!$G5789=$B$2,Colin!$H5789=$C$3),Colin!$I5789,)</f>
        <v>0</v>
      </c>
      <c r="O5789" s="38">
        <f>IF(AND(Colin!$G5789=$B$2,Colin!$H5789&lt;=$C$3),Colin!$I5789,)</f>
        <v>0</v>
      </c>
      <c r="P5789" s="38">
        <f>IF(Colin!$G5789&lt;$B$2,Colin!$I5789,0)</f>
        <v>0</v>
      </c>
      <c r="Q5789" s="38">
        <f>IF(Colin!$G5789&lt;$B$1,Colin!$I5789,0)</f>
        <v>0</v>
      </c>
    </row>
    <row r="5790" spans="12:17" x14ac:dyDescent="0.25">
      <c r="L5790" s="38">
        <f>IF(AND(Colin!$G5790=$B$1,Colin!$H5790=$C$3),Colin!$I5790,)</f>
        <v>0</v>
      </c>
      <c r="M5790" s="38">
        <f>IF(AND(Colin!$G5790=$B$1,Colin!$H5790&lt;=$C$3),Colin!$I5790,)</f>
        <v>0</v>
      </c>
      <c r="N5790" s="38">
        <f>IF(AND(Colin!$G5790=$B$2,Colin!$H5790=$C$3),Colin!$I5790,)</f>
        <v>0</v>
      </c>
      <c r="O5790" s="38">
        <f>IF(AND(Colin!$G5790=$B$2,Colin!$H5790&lt;=$C$3),Colin!$I5790,)</f>
        <v>0</v>
      </c>
      <c r="P5790" s="38">
        <f>IF(Colin!$G5790&lt;$B$2,Colin!$I5790,0)</f>
        <v>0</v>
      </c>
      <c r="Q5790" s="38">
        <f>IF(Colin!$G5790&lt;$B$1,Colin!$I5790,0)</f>
        <v>0</v>
      </c>
    </row>
    <row r="5791" spans="12:17" x14ac:dyDescent="0.25">
      <c r="L5791" s="38">
        <f>IF(AND(Colin!$G5791=$B$1,Colin!$H5791=$C$3),Colin!$I5791,)</f>
        <v>0</v>
      </c>
      <c r="M5791" s="38">
        <f>IF(AND(Colin!$G5791=$B$1,Colin!$H5791&lt;=$C$3),Colin!$I5791,)</f>
        <v>0</v>
      </c>
      <c r="N5791" s="38">
        <f>IF(AND(Colin!$G5791=$B$2,Colin!$H5791=$C$3),Colin!$I5791,)</f>
        <v>0</v>
      </c>
      <c r="O5791" s="38">
        <f>IF(AND(Colin!$G5791=$B$2,Colin!$H5791&lt;=$C$3),Colin!$I5791,)</f>
        <v>0</v>
      </c>
      <c r="P5791" s="38">
        <f>IF(Colin!$G5791&lt;$B$2,Colin!$I5791,0)</f>
        <v>0</v>
      </c>
      <c r="Q5791" s="38">
        <f>IF(Colin!$G5791&lt;$B$1,Colin!$I5791,0)</f>
        <v>0</v>
      </c>
    </row>
    <row r="5792" spans="12:17" x14ac:dyDescent="0.25">
      <c r="L5792" s="38">
        <f>IF(AND(Colin!$G5792=$B$1,Colin!$H5792=$C$3),Colin!$I5792,)</f>
        <v>0</v>
      </c>
      <c r="M5792" s="38">
        <f>IF(AND(Colin!$G5792=$B$1,Colin!$H5792&lt;=$C$3),Colin!$I5792,)</f>
        <v>0</v>
      </c>
      <c r="N5792" s="38">
        <f>IF(AND(Colin!$G5792=$B$2,Colin!$H5792=$C$3),Colin!$I5792,)</f>
        <v>0</v>
      </c>
      <c r="O5792" s="38">
        <f>IF(AND(Colin!$G5792=$B$2,Colin!$H5792&lt;=$C$3),Colin!$I5792,)</f>
        <v>0</v>
      </c>
      <c r="P5792" s="38">
        <f>IF(Colin!$G5792&lt;$B$2,Colin!$I5792,0)</f>
        <v>0</v>
      </c>
      <c r="Q5792" s="38">
        <f>IF(Colin!$G5792&lt;$B$1,Colin!$I5792,0)</f>
        <v>0</v>
      </c>
    </row>
    <row r="5793" spans="12:17" x14ac:dyDescent="0.25">
      <c r="L5793" s="38">
        <f>IF(AND(Colin!$G5793=$B$1,Colin!$H5793=$C$3),Colin!$I5793,)</f>
        <v>0</v>
      </c>
      <c r="M5793" s="38">
        <f>IF(AND(Colin!$G5793=$B$1,Colin!$H5793&lt;=$C$3),Colin!$I5793,)</f>
        <v>0</v>
      </c>
      <c r="N5793" s="38">
        <f>IF(AND(Colin!$G5793=$B$2,Colin!$H5793=$C$3),Colin!$I5793,)</f>
        <v>0</v>
      </c>
      <c r="O5793" s="38">
        <f>IF(AND(Colin!$G5793=$B$2,Colin!$H5793&lt;=$C$3),Colin!$I5793,)</f>
        <v>0</v>
      </c>
      <c r="P5793" s="38">
        <f>IF(Colin!$G5793&lt;$B$2,Colin!$I5793,0)</f>
        <v>0</v>
      </c>
      <c r="Q5793" s="38">
        <f>IF(Colin!$G5793&lt;$B$1,Colin!$I5793,0)</f>
        <v>0</v>
      </c>
    </row>
    <row r="5794" spans="12:17" x14ac:dyDescent="0.25">
      <c r="L5794" s="38">
        <f>IF(AND(Colin!$G5794=$B$1,Colin!$H5794=$C$3),Colin!$I5794,)</f>
        <v>0</v>
      </c>
      <c r="M5794" s="38">
        <f>IF(AND(Colin!$G5794=$B$1,Colin!$H5794&lt;=$C$3),Colin!$I5794,)</f>
        <v>0</v>
      </c>
      <c r="N5794" s="38">
        <f>IF(AND(Colin!$G5794=$B$2,Colin!$H5794=$C$3),Colin!$I5794,)</f>
        <v>0</v>
      </c>
      <c r="O5794" s="38">
        <f>IF(AND(Colin!$G5794=$B$2,Colin!$H5794&lt;=$C$3),Colin!$I5794,)</f>
        <v>0</v>
      </c>
      <c r="P5794" s="38">
        <f>IF(Colin!$G5794&lt;$B$2,Colin!$I5794,0)</f>
        <v>0</v>
      </c>
      <c r="Q5794" s="38">
        <f>IF(Colin!$G5794&lt;$B$1,Colin!$I5794,0)</f>
        <v>0</v>
      </c>
    </row>
    <row r="5795" spans="12:17" x14ac:dyDescent="0.25">
      <c r="L5795" s="38">
        <f>IF(AND(Colin!$G5795=$B$1,Colin!$H5795=$C$3),Colin!$I5795,)</f>
        <v>0</v>
      </c>
      <c r="M5795" s="38">
        <f>IF(AND(Colin!$G5795=$B$1,Colin!$H5795&lt;=$C$3),Colin!$I5795,)</f>
        <v>0</v>
      </c>
      <c r="N5795" s="38">
        <f>IF(AND(Colin!$G5795=$B$2,Colin!$H5795=$C$3),Colin!$I5795,)</f>
        <v>0</v>
      </c>
      <c r="O5795" s="38">
        <f>IF(AND(Colin!$G5795=$B$2,Colin!$H5795&lt;=$C$3),Colin!$I5795,)</f>
        <v>0</v>
      </c>
      <c r="P5795" s="38">
        <f>IF(Colin!$G5795&lt;$B$2,Colin!$I5795,0)</f>
        <v>0</v>
      </c>
      <c r="Q5795" s="38">
        <f>IF(Colin!$G5795&lt;$B$1,Colin!$I5795,0)</f>
        <v>0</v>
      </c>
    </row>
    <row r="5796" spans="12:17" x14ac:dyDescent="0.25">
      <c r="L5796" s="38">
        <f>IF(AND(Colin!$G5796=$B$1,Colin!$H5796=$C$3),Colin!$I5796,)</f>
        <v>0</v>
      </c>
      <c r="M5796" s="38">
        <f>IF(AND(Colin!$G5796=$B$1,Colin!$H5796&lt;=$C$3),Colin!$I5796,)</f>
        <v>0</v>
      </c>
      <c r="N5796" s="38">
        <f>IF(AND(Colin!$G5796=$B$2,Colin!$H5796=$C$3),Colin!$I5796,)</f>
        <v>0</v>
      </c>
      <c r="O5796" s="38">
        <f>IF(AND(Colin!$G5796=$B$2,Colin!$H5796&lt;=$C$3),Colin!$I5796,)</f>
        <v>0</v>
      </c>
      <c r="P5796" s="38">
        <f>IF(Colin!$G5796&lt;$B$2,Colin!$I5796,0)</f>
        <v>0</v>
      </c>
      <c r="Q5796" s="38">
        <f>IF(Colin!$G5796&lt;$B$1,Colin!$I5796,0)</f>
        <v>0</v>
      </c>
    </row>
    <row r="5797" spans="12:17" x14ac:dyDescent="0.25">
      <c r="L5797" s="38">
        <f>IF(AND(Colin!$G5797=$B$1,Colin!$H5797=$C$3),Colin!$I5797,)</f>
        <v>0</v>
      </c>
      <c r="M5797" s="38">
        <f>IF(AND(Colin!$G5797=$B$1,Colin!$H5797&lt;=$C$3),Colin!$I5797,)</f>
        <v>0</v>
      </c>
      <c r="N5797" s="38">
        <f>IF(AND(Colin!$G5797=$B$2,Colin!$H5797=$C$3),Colin!$I5797,)</f>
        <v>0</v>
      </c>
      <c r="O5797" s="38">
        <f>IF(AND(Colin!$G5797=$B$2,Colin!$H5797&lt;=$C$3),Colin!$I5797,)</f>
        <v>0</v>
      </c>
      <c r="P5797" s="38">
        <f>IF(Colin!$G5797&lt;$B$2,Colin!$I5797,0)</f>
        <v>0</v>
      </c>
      <c r="Q5797" s="38">
        <f>IF(Colin!$G5797&lt;$B$1,Colin!$I5797,0)</f>
        <v>0</v>
      </c>
    </row>
    <row r="5798" spans="12:17" x14ac:dyDescent="0.25">
      <c r="L5798" s="38">
        <f>IF(AND(Colin!$G5798=$B$1,Colin!$H5798=$C$3),Colin!$I5798,)</f>
        <v>0</v>
      </c>
      <c r="M5798" s="38">
        <f>IF(AND(Colin!$G5798=$B$1,Colin!$H5798&lt;=$C$3),Colin!$I5798,)</f>
        <v>0</v>
      </c>
      <c r="N5798" s="38">
        <f>IF(AND(Colin!$G5798=$B$2,Colin!$H5798=$C$3),Colin!$I5798,)</f>
        <v>0</v>
      </c>
      <c r="O5798" s="38">
        <f>IF(AND(Colin!$G5798=$B$2,Colin!$H5798&lt;=$C$3),Colin!$I5798,)</f>
        <v>0</v>
      </c>
      <c r="P5798" s="38">
        <f>IF(Colin!$G5798&lt;$B$2,Colin!$I5798,0)</f>
        <v>0</v>
      </c>
      <c r="Q5798" s="38">
        <f>IF(Colin!$G5798&lt;$B$1,Colin!$I5798,0)</f>
        <v>0</v>
      </c>
    </row>
    <row r="5799" spans="12:17" x14ac:dyDescent="0.25">
      <c r="L5799" s="38">
        <f>IF(AND(Colin!$G5799=$B$1,Colin!$H5799=$C$3),Colin!$I5799,)</f>
        <v>0</v>
      </c>
      <c r="M5799" s="38">
        <f>IF(AND(Colin!$G5799=$B$1,Colin!$H5799&lt;=$C$3),Colin!$I5799,)</f>
        <v>0</v>
      </c>
      <c r="N5799" s="38">
        <f>IF(AND(Colin!$G5799=$B$2,Colin!$H5799=$C$3),Colin!$I5799,)</f>
        <v>0</v>
      </c>
      <c r="O5799" s="38">
        <f>IF(AND(Colin!$G5799=$B$2,Colin!$H5799&lt;=$C$3),Colin!$I5799,)</f>
        <v>0</v>
      </c>
      <c r="P5799" s="38">
        <f>IF(Colin!$G5799&lt;$B$2,Colin!$I5799,0)</f>
        <v>0</v>
      </c>
      <c r="Q5799" s="38">
        <f>IF(Colin!$G5799&lt;$B$1,Colin!$I5799,0)</f>
        <v>0</v>
      </c>
    </row>
    <row r="5800" spans="12:17" x14ac:dyDescent="0.25">
      <c r="L5800" s="38">
        <f>IF(AND(Colin!$G5800=$B$1,Colin!$H5800=$C$3),Colin!$I5800,)</f>
        <v>0</v>
      </c>
      <c r="M5800" s="38">
        <f>IF(AND(Colin!$G5800=$B$1,Colin!$H5800&lt;=$C$3),Colin!$I5800,)</f>
        <v>0</v>
      </c>
      <c r="N5800" s="38">
        <f>IF(AND(Colin!$G5800=$B$2,Colin!$H5800=$C$3),Colin!$I5800,)</f>
        <v>0</v>
      </c>
      <c r="O5800" s="38">
        <f>IF(AND(Colin!$G5800=$B$2,Colin!$H5800&lt;=$C$3),Colin!$I5800,)</f>
        <v>0</v>
      </c>
      <c r="P5800" s="38">
        <f>IF(Colin!$G5800&lt;$B$2,Colin!$I5800,0)</f>
        <v>0</v>
      </c>
      <c r="Q5800" s="38">
        <f>IF(Colin!$G5800&lt;$B$1,Colin!$I5800,0)</f>
        <v>0</v>
      </c>
    </row>
    <row r="5801" spans="12:17" x14ac:dyDescent="0.25">
      <c r="L5801" s="38">
        <f>IF(AND(Colin!$G5801=$B$1,Colin!$H5801=$C$3),Colin!$I5801,)</f>
        <v>0</v>
      </c>
      <c r="M5801" s="38">
        <f>IF(AND(Colin!$G5801=$B$1,Colin!$H5801&lt;=$C$3),Colin!$I5801,)</f>
        <v>0</v>
      </c>
      <c r="N5801" s="38">
        <f>IF(AND(Colin!$G5801=$B$2,Colin!$H5801=$C$3),Colin!$I5801,)</f>
        <v>0</v>
      </c>
      <c r="O5801" s="38">
        <f>IF(AND(Colin!$G5801=$B$2,Colin!$H5801&lt;=$C$3),Colin!$I5801,)</f>
        <v>0</v>
      </c>
      <c r="P5801" s="38">
        <f>IF(Colin!$G5801&lt;$B$2,Colin!$I5801,0)</f>
        <v>0</v>
      </c>
      <c r="Q5801" s="38">
        <f>IF(Colin!$G5801&lt;$B$1,Colin!$I5801,0)</f>
        <v>0</v>
      </c>
    </row>
    <row r="5802" spans="12:17" x14ac:dyDescent="0.25">
      <c r="L5802" s="38">
        <f>IF(AND(Colin!$G5802=$B$1,Colin!$H5802=$C$3),Colin!$I5802,)</f>
        <v>0</v>
      </c>
      <c r="M5802" s="38">
        <f>IF(AND(Colin!$G5802=$B$1,Colin!$H5802&lt;=$C$3),Colin!$I5802,)</f>
        <v>0</v>
      </c>
      <c r="N5802" s="38">
        <f>IF(AND(Colin!$G5802=$B$2,Colin!$H5802=$C$3),Colin!$I5802,)</f>
        <v>0</v>
      </c>
      <c r="O5802" s="38">
        <f>IF(AND(Colin!$G5802=$B$2,Colin!$H5802&lt;=$C$3),Colin!$I5802,)</f>
        <v>0</v>
      </c>
      <c r="P5802" s="38">
        <f>IF(Colin!$G5802&lt;$B$2,Colin!$I5802,0)</f>
        <v>0</v>
      </c>
      <c r="Q5802" s="38">
        <f>IF(Colin!$G5802&lt;$B$1,Colin!$I5802,0)</f>
        <v>0</v>
      </c>
    </row>
    <row r="5803" spans="12:17" x14ac:dyDescent="0.25">
      <c r="L5803" s="38">
        <f>IF(AND(Colin!$G5803=$B$1,Colin!$H5803=$C$3),Colin!$I5803,)</f>
        <v>0</v>
      </c>
      <c r="M5803" s="38">
        <f>IF(AND(Colin!$G5803=$B$1,Colin!$H5803&lt;=$C$3),Colin!$I5803,)</f>
        <v>0</v>
      </c>
      <c r="N5803" s="38">
        <f>IF(AND(Colin!$G5803=$B$2,Colin!$H5803=$C$3),Colin!$I5803,)</f>
        <v>0</v>
      </c>
      <c r="O5803" s="38">
        <f>IF(AND(Colin!$G5803=$B$2,Colin!$H5803&lt;=$C$3),Colin!$I5803,)</f>
        <v>0</v>
      </c>
      <c r="P5803" s="38">
        <f>IF(Colin!$G5803&lt;$B$2,Colin!$I5803,0)</f>
        <v>0</v>
      </c>
      <c r="Q5803" s="38">
        <f>IF(Colin!$G5803&lt;$B$1,Colin!$I5803,0)</f>
        <v>0</v>
      </c>
    </row>
    <row r="5804" spans="12:17" x14ac:dyDescent="0.25">
      <c r="L5804" s="38">
        <f>IF(AND(Colin!$G5804=$B$1,Colin!$H5804=$C$3),Colin!$I5804,)</f>
        <v>0</v>
      </c>
      <c r="M5804" s="38">
        <f>IF(AND(Colin!$G5804=$B$1,Colin!$H5804&lt;=$C$3),Colin!$I5804,)</f>
        <v>0</v>
      </c>
      <c r="N5804" s="38">
        <f>IF(AND(Colin!$G5804=$B$2,Colin!$H5804=$C$3),Colin!$I5804,)</f>
        <v>0</v>
      </c>
      <c r="O5804" s="38">
        <f>IF(AND(Colin!$G5804=$B$2,Colin!$H5804&lt;=$C$3),Colin!$I5804,)</f>
        <v>0</v>
      </c>
      <c r="P5804" s="38">
        <f>IF(Colin!$G5804&lt;$B$2,Colin!$I5804,0)</f>
        <v>0</v>
      </c>
      <c r="Q5804" s="38">
        <f>IF(Colin!$G5804&lt;$B$1,Colin!$I5804,0)</f>
        <v>0</v>
      </c>
    </row>
    <row r="5805" spans="12:17" x14ac:dyDescent="0.25">
      <c r="L5805" s="38">
        <f>IF(AND(Colin!$G5805=$B$1,Colin!$H5805=$C$3),Colin!$I5805,)</f>
        <v>0</v>
      </c>
      <c r="M5805" s="38">
        <f>IF(AND(Colin!$G5805=$B$1,Colin!$H5805&lt;=$C$3),Colin!$I5805,)</f>
        <v>0</v>
      </c>
      <c r="N5805" s="38">
        <f>IF(AND(Colin!$G5805=$B$2,Colin!$H5805=$C$3),Colin!$I5805,)</f>
        <v>0</v>
      </c>
      <c r="O5805" s="38">
        <f>IF(AND(Colin!$G5805=$B$2,Colin!$H5805&lt;=$C$3),Colin!$I5805,)</f>
        <v>0</v>
      </c>
      <c r="P5805" s="38">
        <f>IF(Colin!$G5805&lt;$B$2,Colin!$I5805,0)</f>
        <v>0</v>
      </c>
      <c r="Q5805" s="38">
        <f>IF(Colin!$G5805&lt;$B$1,Colin!$I5805,0)</f>
        <v>0</v>
      </c>
    </row>
    <row r="5806" spans="12:17" x14ac:dyDescent="0.25">
      <c r="L5806" s="38">
        <f>IF(AND(Colin!$G5806=$B$1,Colin!$H5806=$C$3),Colin!$I5806,)</f>
        <v>0</v>
      </c>
      <c r="M5806" s="38">
        <f>IF(AND(Colin!$G5806=$B$1,Colin!$H5806&lt;=$C$3),Colin!$I5806,)</f>
        <v>0</v>
      </c>
      <c r="N5806" s="38">
        <f>IF(AND(Colin!$G5806=$B$2,Colin!$H5806=$C$3),Colin!$I5806,)</f>
        <v>0</v>
      </c>
      <c r="O5806" s="38">
        <f>IF(AND(Colin!$G5806=$B$2,Colin!$H5806&lt;=$C$3),Colin!$I5806,)</f>
        <v>0</v>
      </c>
      <c r="P5806" s="38">
        <f>IF(Colin!$G5806&lt;$B$2,Colin!$I5806,0)</f>
        <v>0</v>
      </c>
      <c r="Q5806" s="38">
        <f>IF(Colin!$G5806&lt;$B$1,Colin!$I5806,0)</f>
        <v>0</v>
      </c>
    </row>
    <row r="5807" spans="12:17" x14ac:dyDescent="0.25">
      <c r="L5807" s="38">
        <f>IF(AND(Colin!$G5807=$B$1,Colin!$H5807=$C$3),Colin!$I5807,)</f>
        <v>0</v>
      </c>
      <c r="M5807" s="38">
        <f>IF(AND(Colin!$G5807=$B$1,Colin!$H5807&lt;=$C$3),Colin!$I5807,)</f>
        <v>0</v>
      </c>
      <c r="N5807" s="38">
        <f>IF(AND(Colin!$G5807=$B$2,Colin!$H5807=$C$3),Colin!$I5807,)</f>
        <v>0</v>
      </c>
      <c r="O5807" s="38">
        <f>IF(AND(Colin!$G5807=$B$2,Colin!$H5807&lt;=$C$3),Colin!$I5807,)</f>
        <v>0</v>
      </c>
      <c r="P5807" s="38">
        <f>IF(Colin!$G5807&lt;$B$2,Colin!$I5807,0)</f>
        <v>0</v>
      </c>
      <c r="Q5807" s="38">
        <f>IF(Colin!$G5807&lt;$B$1,Colin!$I5807,0)</f>
        <v>0</v>
      </c>
    </row>
    <row r="5808" spans="12:17" x14ac:dyDescent="0.25">
      <c r="L5808" s="38">
        <f>IF(AND(Colin!$G5808=$B$1,Colin!$H5808=$C$3),Colin!$I5808,)</f>
        <v>0</v>
      </c>
      <c r="M5808" s="38">
        <f>IF(AND(Colin!$G5808=$B$1,Colin!$H5808&lt;=$C$3),Colin!$I5808,)</f>
        <v>0</v>
      </c>
      <c r="N5808" s="38">
        <f>IF(AND(Colin!$G5808=$B$2,Colin!$H5808=$C$3),Colin!$I5808,)</f>
        <v>0</v>
      </c>
      <c r="O5808" s="38">
        <f>IF(AND(Colin!$G5808=$B$2,Colin!$H5808&lt;=$C$3),Colin!$I5808,)</f>
        <v>0</v>
      </c>
      <c r="P5808" s="38">
        <f>IF(Colin!$G5808&lt;$B$2,Colin!$I5808,0)</f>
        <v>0</v>
      </c>
      <c r="Q5808" s="38">
        <f>IF(Colin!$G5808&lt;$B$1,Colin!$I5808,0)</f>
        <v>0</v>
      </c>
    </row>
    <row r="5809" spans="12:17" x14ac:dyDescent="0.25">
      <c r="L5809" s="38">
        <f>IF(AND(Colin!$G5809=$B$1,Colin!$H5809=$C$3),Colin!$I5809,)</f>
        <v>0</v>
      </c>
      <c r="M5809" s="38">
        <f>IF(AND(Colin!$G5809=$B$1,Colin!$H5809&lt;=$C$3),Colin!$I5809,)</f>
        <v>0</v>
      </c>
      <c r="N5809" s="38">
        <f>IF(AND(Colin!$G5809=$B$2,Colin!$H5809=$C$3),Colin!$I5809,)</f>
        <v>0</v>
      </c>
      <c r="O5809" s="38">
        <f>IF(AND(Colin!$G5809=$B$2,Colin!$H5809&lt;=$C$3),Colin!$I5809,)</f>
        <v>0</v>
      </c>
      <c r="P5809" s="38">
        <f>IF(Colin!$G5809&lt;$B$2,Colin!$I5809,0)</f>
        <v>0</v>
      </c>
      <c r="Q5809" s="38">
        <f>IF(Colin!$G5809&lt;$B$1,Colin!$I5809,0)</f>
        <v>0</v>
      </c>
    </row>
    <row r="5810" spans="12:17" x14ac:dyDescent="0.25">
      <c r="L5810" s="38">
        <f>IF(AND(Colin!$G5810=$B$1,Colin!$H5810=$C$3),Colin!$I5810,)</f>
        <v>0</v>
      </c>
      <c r="M5810" s="38">
        <f>IF(AND(Colin!$G5810=$B$1,Colin!$H5810&lt;=$C$3),Colin!$I5810,)</f>
        <v>0</v>
      </c>
      <c r="N5810" s="38">
        <f>IF(AND(Colin!$G5810=$B$2,Colin!$H5810=$C$3),Colin!$I5810,)</f>
        <v>0</v>
      </c>
      <c r="O5810" s="38">
        <f>IF(AND(Colin!$G5810=$B$2,Colin!$H5810&lt;=$C$3),Colin!$I5810,)</f>
        <v>0</v>
      </c>
      <c r="P5810" s="38">
        <f>IF(Colin!$G5810&lt;$B$2,Colin!$I5810,0)</f>
        <v>0</v>
      </c>
      <c r="Q5810" s="38">
        <f>IF(Colin!$G5810&lt;$B$1,Colin!$I5810,0)</f>
        <v>0</v>
      </c>
    </row>
    <row r="5811" spans="12:17" x14ac:dyDescent="0.25">
      <c r="L5811" s="38">
        <f>IF(AND(Colin!$G5811=$B$1,Colin!$H5811=$C$3),Colin!$I5811,)</f>
        <v>0</v>
      </c>
      <c r="M5811" s="38">
        <f>IF(AND(Colin!$G5811=$B$1,Colin!$H5811&lt;=$C$3),Colin!$I5811,)</f>
        <v>0</v>
      </c>
      <c r="N5811" s="38">
        <f>IF(AND(Colin!$G5811=$B$2,Colin!$H5811=$C$3),Colin!$I5811,)</f>
        <v>0</v>
      </c>
      <c r="O5811" s="38">
        <f>IF(AND(Colin!$G5811=$B$2,Colin!$H5811&lt;=$C$3),Colin!$I5811,)</f>
        <v>0</v>
      </c>
      <c r="P5811" s="38">
        <f>IF(Colin!$G5811&lt;$B$2,Colin!$I5811,0)</f>
        <v>0</v>
      </c>
      <c r="Q5811" s="38">
        <f>IF(Colin!$G5811&lt;$B$1,Colin!$I5811,0)</f>
        <v>0</v>
      </c>
    </row>
    <row r="5812" spans="12:17" x14ac:dyDescent="0.25">
      <c r="L5812" s="38">
        <f>IF(AND(Colin!$G5812=$B$1,Colin!$H5812=$C$3),Colin!$I5812,)</f>
        <v>0</v>
      </c>
      <c r="M5812" s="38">
        <f>IF(AND(Colin!$G5812=$B$1,Colin!$H5812&lt;=$C$3),Colin!$I5812,)</f>
        <v>0</v>
      </c>
      <c r="N5812" s="38">
        <f>IF(AND(Colin!$G5812=$B$2,Colin!$H5812=$C$3),Colin!$I5812,)</f>
        <v>0</v>
      </c>
      <c r="O5812" s="38">
        <f>IF(AND(Colin!$G5812=$B$2,Colin!$H5812&lt;=$C$3),Colin!$I5812,)</f>
        <v>0</v>
      </c>
      <c r="P5812" s="38">
        <f>IF(Colin!$G5812&lt;$B$2,Colin!$I5812,0)</f>
        <v>0</v>
      </c>
      <c r="Q5812" s="38">
        <f>IF(Colin!$G5812&lt;$B$1,Colin!$I5812,0)</f>
        <v>0</v>
      </c>
    </row>
    <row r="5813" spans="12:17" x14ac:dyDescent="0.25">
      <c r="L5813" s="38">
        <f>IF(AND(Colin!$G5813=$B$1,Colin!$H5813=$C$3),Colin!$I5813,)</f>
        <v>0</v>
      </c>
      <c r="M5813" s="38">
        <f>IF(AND(Colin!$G5813=$B$1,Colin!$H5813&lt;=$C$3),Colin!$I5813,)</f>
        <v>0</v>
      </c>
      <c r="N5813" s="38">
        <f>IF(AND(Colin!$G5813=$B$2,Colin!$H5813=$C$3),Colin!$I5813,)</f>
        <v>0</v>
      </c>
      <c r="O5813" s="38">
        <f>IF(AND(Colin!$G5813=$B$2,Colin!$H5813&lt;=$C$3),Colin!$I5813,)</f>
        <v>0</v>
      </c>
      <c r="P5813" s="38">
        <f>IF(Colin!$G5813&lt;$B$2,Colin!$I5813,0)</f>
        <v>0</v>
      </c>
      <c r="Q5813" s="38">
        <f>IF(Colin!$G5813&lt;$B$1,Colin!$I5813,0)</f>
        <v>0</v>
      </c>
    </row>
    <row r="5814" spans="12:17" x14ac:dyDescent="0.25">
      <c r="L5814" s="38">
        <f>IF(AND(Colin!$G5814=$B$1,Colin!$H5814=$C$3),Colin!$I5814,)</f>
        <v>0</v>
      </c>
      <c r="M5814" s="38">
        <f>IF(AND(Colin!$G5814=$B$1,Colin!$H5814&lt;=$C$3),Colin!$I5814,)</f>
        <v>0</v>
      </c>
      <c r="N5814" s="38">
        <f>IF(AND(Colin!$G5814=$B$2,Colin!$H5814=$C$3),Colin!$I5814,)</f>
        <v>0</v>
      </c>
      <c r="O5814" s="38">
        <f>IF(AND(Colin!$G5814=$B$2,Colin!$H5814&lt;=$C$3),Colin!$I5814,)</f>
        <v>0</v>
      </c>
      <c r="P5814" s="38">
        <f>IF(Colin!$G5814&lt;$B$2,Colin!$I5814,0)</f>
        <v>0</v>
      </c>
      <c r="Q5814" s="38">
        <f>IF(Colin!$G5814&lt;$B$1,Colin!$I5814,0)</f>
        <v>0</v>
      </c>
    </row>
    <row r="5815" spans="12:17" x14ac:dyDescent="0.25">
      <c r="L5815" s="38">
        <f>IF(AND(Colin!$G5815=$B$1,Colin!$H5815=$C$3),Colin!$I5815,)</f>
        <v>0</v>
      </c>
      <c r="M5815" s="38">
        <f>IF(AND(Colin!$G5815=$B$1,Colin!$H5815&lt;=$C$3),Colin!$I5815,)</f>
        <v>0</v>
      </c>
      <c r="N5815" s="38">
        <f>IF(AND(Colin!$G5815=$B$2,Colin!$H5815=$C$3),Colin!$I5815,)</f>
        <v>0</v>
      </c>
      <c r="O5815" s="38">
        <f>IF(AND(Colin!$G5815=$B$2,Colin!$H5815&lt;=$C$3),Colin!$I5815,)</f>
        <v>0</v>
      </c>
      <c r="P5815" s="38">
        <f>IF(Colin!$G5815&lt;$B$2,Colin!$I5815,0)</f>
        <v>0</v>
      </c>
      <c r="Q5815" s="38">
        <f>IF(Colin!$G5815&lt;$B$1,Colin!$I5815,0)</f>
        <v>0</v>
      </c>
    </row>
    <row r="5816" spans="12:17" x14ac:dyDescent="0.25">
      <c r="L5816" s="38">
        <f>IF(AND(Colin!$G5816=$B$1,Colin!$H5816=$C$3),Colin!$I5816,)</f>
        <v>0</v>
      </c>
      <c r="M5816" s="38">
        <f>IF(AND(Colin!$G5816=$B$1,Colin!$H5816&lt;=$C$3),Colin!$I5816,)</f>
        <v>0</v>
      </c>
      <c r="N5816" s="38">
        <f>IF(AND(Colin!$G5816=$B$2,Colin!$H5816=$C$3),Colin!$I5816,)</f>
        <v>0</v>
      </c>
      <c r="O5816" s="38">
        <f>IF(AND(Colin!$G5816=$B$2,Colin!$H5816&lt;=$C$3),Colin!$I5816,)</f>
        <v>0</v>
      </c>
      <c r="P5816" s="38">
        <f>IF(Colin!$G5816&lt;$B$2,Colin!$I5816,0)</f>
        <v>0</v>
      </c>
      <c r="Q5816" s="38">
        <f>IF(Colin!$G5816&lt;$B$1,Colin!$I5816,0)</f>
        <v>0</v>
      </c>
    </row>
    <row r="5817" spans="12:17" x14ac:dyDescent="0.25">
      <c r="L5817" s="38">
        <f>IF(AND(Colin!$G5817=$B$1,Colin!$H5817=$C$3),Colin!$I5817,)</f>
        <v>0</v>
      </c>
      <c r="M5817" s="38">
        <f>IF(AND(Colin!$G5817=$B$1,Colin!$H5817&lt;=$C$3),Colin!$I5817,)</f>
        <v>0</v>
      </c>
      <c r="N5817" s="38">
        <f>IF(AND(Colin!$G5817=$B$2,Colin!$H5817=$C$3),Colin!$I5817,)</f>
        <v>0</v>
      </c>
      <c r="O5817" s="38">
        <f>IF(AND(Colin!$G5817=$B$2,Colin!$H5817&lt;=$C$3),Colin!$I5817,)</f>
        <v>0</v>
      </c>
      <c r="P5817" s="38">
        <f>IF(Colin!$G5817&lt;$B$2,Colin!$I5817,0)</f>
        <v>0</v>
      </c>
      <c r="Q5817" s="38">
        <f>IF(Colin!$G5817&lt;$B$1,Colin!$I5817,0)</f>
        <v>0</v>
      </c>
    </row>
    <row r="5818" spans="12:17" x14ac:dyDescent="0.25">
      <c r="L5818" s="38">
        <f>IF(AND(Colin!$G5818=$B$1,Colin!$H5818=$C$3),Colin!$I5818,)</f>
        <v>0</v>
      </c>
      <c r="M5818" s="38">
        <f>IF(AND(Colin!$G5818=$B$1,Colin!$H5818&lt;=$C$3),Colin!$I5818,)</f>
        <v>0</v>
      </c>
      <c r="N5818" s="38">
        <f>IF(AND(Colin!$G5818=$B$2,Colin!$H5818=$C$3),Colin!$I5818,)</f>
        <v>0</v>
      </c>
      <c r="O5818" s="38">
        <f>IF(AND(Colin!$G5818=$B$2,Colin!$H5818&lt;=$C$3),Colin!$I5818,)</f>
        <v>0</v>
      </c>
      <c r="P5818" s="38">
        <f>IF(Colin!$G5818&lt;$B$2,Colin!$I5818,0)</f>
        <v>0</v>
      </c>
      <c r="Q5818" s="38">
        <f>IF(Colin!$G5818&lt;$B$1,Colin!$I5818,0)</f>
        <v>0</v>
      </c>
    </row>
    <row r="5819" spans="12:17" x14ac:dyDescent="0.25">
      <c r="L5819" s="38">
        <f>IF(AND(Colin!$G5819=$B$1,Colin!$H5819=$C$3),Colin!$I5819,)</f>
        <v>0</v>
      </c>
      <c r="M5819" s="38">
        <f>IF(AND(Colin!$G5819=$B$1,Colin!$H5819&lt;=$C$3),Colin!$I5819,)</f>
        <v>0</v>
      </c>
      <c r="N5819" s="38">
        <f>IF(AND(Colin!$G5819=$B$2,Colin!$H5819=$C$3),Colin!$I5819,)</f>
        <v>0</v>
      </c>
      <c r="O5819" s="38">
        <f>IF(AND(Colin!$G5819=$B$2,Colin!$H5819&lt;=$C$3),Colin!$I5819,)</f>
        <v>0</v>
      </c>
      <c r="P5819" s="38">
        <f>IF(Colin!$G5819&lt;$B$2,Colin!$I5819,0)</f>
        <v>0</v>
      </c>
      <c r="Q5819" s="38">
        <f>IF(Colin!$G5819&lt;$B$1,Colin!$I5819,0)</f>
        <v>0</v>
      </c>
    </row>
    <row r="5820" spans="12:17" x14ac:dyDescent="0.25">
      <c r="L5820" s="38">
        <f>IF(AND(Colin!$G5820=$B$1,Colin!$H5820=$C$3),Colin!$I5820,)</f>
        <v>0</v>
      </c>
      <c r="M5820" s="38">
        <f>IF(AND(Colin!$G5820=$B$1,Colin!$H5820&lt;=$C$3),Colin!$I5820,)</f>
        <v>0</v>
      </c>
      <c r="N5820" s="38">
        <f>IF(AND(Colin!$G5820=$B$2,Colin!$H5820=$C$3),Colin!$I5820,)</f>
        <v>0</v>
      </c>
      <c r="O5820" s="38">
        <f>IF(AND(Colin!$G5820=$B$2,Colin!$H5820&lt;=$C$3),Colin!$I5820,)</f>
        <v>0</v>
      </c>
      <c r="P5820" s="38">
        <f>IF(Colin!$G5820&lt;$B$2,Colin!$I5820,0)</f>
        <v>0</v>
      </c>
      <c r="Q5820" s="38">
        <f>IF(Colin!$G5820&lt;$B$1,Colin!$I5820,0)</f>
        <v>0</v>
      </c>
    </row>
    <row r="5821" spans="12:17" x14ac:dyDescent="0.25">
      <c r="L5821" s="38">
        <f>IF(AND(Colin!$G5821=$B$1,Colin!$H5821=$C$3),Colin!$I5821,)</f>
        <v>0</v>
      </c>
      <c r="M5821" s="38">
        <f>IF(AND(Colin!$G5821=$B$1,Colin!$H5821&lt;=$C$3),Colin!$I5821,)</f>
        <v>0</v>
      </c>
      <c r="N5821" s="38">
        <f>IF(AND(Colin!$G5821=$B$2,Colin!$H5821=$C$3),Colin!$I5821,)</f>
        <v>0</v>
      </c>
      <c r="O5821" s="38">
        <f>IF(AND(Colin!$G5821=$B$2,Colin!$H5821&lt;=$C$3),Colin!$I5821,)</f>
        <v>0</v>
      </c>
      <c r="P5821" s="38">
        <f>IF(Colin!$G5821&lt;$B$2,Colin!$I5821,0)</f>
        <v>0</v>
      </c>
      <c r="Q5821" s="38">
        <f>IF(Colin!$G5821&lt;$B$1,Colin!$I5821,0)</f>
        <v>0</v>
      </c>
    </row>
    <row r="5822" spans="12:17" x14ac:dyDescent="0.25">
      <c r="L5822" s="38">
        <f>IF(AND(Colin!$G5822=$B$1,Colin!$H5822=$C$3),Colin!$I5822,)</f>
        <v>0</v>
      </c>
      <c r="M5822" s="38">
        <f>IF(AND(Colin!$G5822=$B$1,Colin!$H5822&lt;=$C$3),Colin!$I5822,)</f>
        <v>0</v>
      </c>
      <c r="N5822" s="38">
        <f>IF(AND(Colin!$G5822=$B$2,Colin!$H5822=$C$3),Colin!$I5822,)</f>
        <v>0</v>
      </c>
      <c r="O5822" s="38">
        <f>IF(AND(Colin!$G5822=$B$2,Colin!$H5822&lt;=$C$3),Colin!$I5822,)</f>
        <v>0</v>
      </c>
      <c r="P5822" s="38">
        <f>IF(Colin!$G5822&lt;$B$2,Colin!$I5822,0)</f>
        <v>0</v>
      </c>
      <c r="Q5822" s="38">
        <f>IF(Colin!$G5822&lt;$B$1,Colin!$I5822,0)</f>
        <v>0</v>
      </c>
    </row>
    <row r="5823" spans="12:17" x14ac:dyDescent="0.25">
      <c r="L5823" s="38">
        <f>IF(AND(Colin!$G5823=$B$1,Colin!$H5823=$C$3),Colin!$I5823,)</f>
        <v>0</v>
      </c>
      <c r="M5823" s="38">
        <f>IF(AND(Colin!$G5823=$B$1,Colin!$H5823&lt;=$C$3),Colin!$I5823,)</f>
        <v>0</v>
      </c>
      <c r="N5823" s="38">
        <f>IF(AND(Colin!$G5823=$B$2,Colin!$H5823=$C$3),Colin!$I5823,)</f>
        <v>0</v>
      </c>
      <c r="O5823" s="38">
        <f>IF(AND(Colin!$G5823=$B$2,Colin!$H5823&lt;=$C$3),Colin!$I5823,)</f>
        <v>0</v>
      </c>
      <c r="P5823" s="38">
        <f>IF(Colin!$G5823&lt;$B$2,Colin!$I5823,0)</f>
        <v>0</v>
      </c>
      <c r="Q5823" s="38">
        <f>IF(Colin!$G5823&lt;$B$1,Colin!$I5823,0)</f>
        <v>0</v>
      </c>
    </row>
    <row r="5824" spans="12:17" x14ac:dyDescent="0.25">
      <c r="L5824" s="38">
        <f>IF(AND(Colin!$G5824=$B$1,Colin!$H5824=$C$3),Colin!$I5824,)</f>
        <v>0</v>
      </c>
      <c r="M5824" s="38">
        <f>IF(AND(Colin!$G5824=$B$1,Colin!$H5824&lt;=$C$3),Colin!$I5824,)</f>
        <v>0</v>
      </c>
      <c r="N5824" s="38">
        <f>IF(AND(Colin!$G5824=$B$2,Colin!$H5824=$C$3),Colin!$I5824,)</f>
        <v>0</v>
      </c>
      <c r="O5824" s="38">
        <f>IF(AND(Colin!$G5824=$B$2,Colin!$H5824&lt;=$C$3),Colin!$I5824,)</f>
        <v>0</v>
      </c>
      <c r="P5824" s="38">
        <f>IF(Colin!$G5824&lt;$B$2,Colin!$I5824,0)</f>
        <v>0</v>
      </c>
      <c r="Q5824" s="38">
        <f>IF(Colin!$G5824&lt;$B$1,Colin!$I5824,0)</f>
        <v>0</v>
      </c>
    </row>
    <row r="5825" spans="12:17" x14ac:dyDescent="0.25">
      <c r="L5825" s="38">
        <f>IF(AND(Colin!$G5825=$B$1,Colin!$H5825=$C$3),Colin!$I5825,)</f>
        <v>0</v>
      </c>
      <c r="M5825" s="38">
        <f>IF(AND(Colin!$G5825=$B$1,Colin!$H5825&lt;=$C$3),Colin!$I5825,)</f>
        <v>0</v>
      </c>
      <c r="N5825" s="38">
        <f>IF(AND(Colin!$G5825=$B$2,Colin!$H5825=$C$3),Colin!$I5825,)</f>
        <v>0</v>
      </c>
      <c r="O5825" s="38">
        <f>IF(AND(Colin!$G5825=$B$2,Colin!$H5825&lt;=$C$3),Colin!$I5825,)</f>
        <v>0</v>
      </c>
      <c r="P5825" s="38">
        <f>IF(Colin!$G5825&lt;$B$2,Colin!$I5825,0)</f>
        <v>0</v>
      </c>
      <c r="Q5825" s="38">
        <f>IF(Colin!$G5825&lt;$B$1,Colin!$I5825,0)</f>
        <v>0</v>
      </c>
    </row>
    <row r="5826" spans="12:17" x14ac:dyDescent="0.25">
      <c r="L5826" s="38">
        <f>IF(AND(Colin!$G5826=$B$1,Colin!$H5826=$C$3),Colin!$I5826,)</f>
        <v>0</v>
      </c>
      <c r="M5826" s="38">
        <f>IF(AND(Colin!$G5826=$B$1,Colin!$H5826&lt;=$C$3),Colin!$I5826,)</f>
        <v>0</v>
      </c>
      <c r="N5826" s="38">
        <f>IF(AND(Colin!$G5826=$B$2,Colin!$H5826=$C$3),Colin!$I5826,)</f>
        <v>0</v>
      </c>
      <c r="O5826" s="38">
        <f>IF(AND(Colin!$G5826=$B$2,Colin!$H5826&lt;=$C$3),Colin!$I5826,)</f>
        <v>0</v>
      </c>
      <c r="P5826" s="38">
        <f>IF(Colin!$G5826&lt;$B$2,Colin!$I5826,0)</f>
        <v>0</v>
      </c>
      <c r="Q5826" s="38">
        <f>IF(Colin!$G5826&lt;$B$1,Colin!$I5826,0)</f>
        <v>0</v>
      </c>
    </row>
    <row r="5827" spans="12:17" x14ac:dyDescent="0.25">
      <c r="L5827" s="38">
        <f>IF(AND(Colin!$G5827=$B$1,Colin!$H5827=$C$3),Colin!$I5827,)</f>
        <v>0</v>
      </c>
      <c r="M5827" s="38">
        <f>IF(AND(Colin!$G5827=$B$1,Colin!$H5827&lt;=$C$3),Colin!$I5827,)</f>
        <v>0</v>
      </c>
      <c r="N5827" s="38">
        <f>IF(AND(Colin!$G5827=$B$2,Colin!$H5827=$C$3),Colin!$I5827,)</f>
        <v>0</v>
      </c>
      <c r="O5827" s="38">
        <f>IF(AND(Colin!$G5827=$B$2,Colin!$H5827&lt;=$C$3),Colin!$I5827,)</f>
        <v>0</v>
      </c>
      <c r="P5827" s="38">
        <f>IF(Colin!$G5827&lt;$B$2,Colin!$I5827,0)</f>
        <v>0</v>
      </c>
      <c r="Q5827" s="38">
        <f>IF(Colin!$G5827&lt;$B$1,Colin!$I5827,0)</f>
        <v>0</v>
      </c>
    </row>
    <row r="5828" spans="12:17" x14ac:dyDescent="0.25">
      <c r="L5828" s="38">
        <f>IF(AND(Colin!$G5828=$B$1,Colin!$H5828=$C$3),Colin!$I5828,)</f>
        <v>0</v>
      </c>
      <c r="M5828" s="38">
        <f>IF(AND(Colin!$G5828=$B$1,Colin!$H5828&lt;=$C$3),Colin!$I5828,)</f>
        <v>0</v>
      </c>
      <c r="N5828" s="38">
        <f>IF(AND(Colin!$G5828=$B$2,Colin!$H5828=$C$3),Colin!$I5828,)</f>
        <v>0</v>
      </c>
      <c r="O5828" s="38">
        <f>IF(AND(Colin!$G5828=$B$2,Colin!$H5828&lt;=$C$3),Colin!$I5828,)</f>
        <v>0</v>
      </c>
      <c r="P5828" s="38">
        <f>IF(Colin!$G5828&lt;$B$2,Colin!$I5828,0)</f>
        <v>0</v>
      </c>
      <c r="Q5828" s="38">
        <f>IF(Colin!$G5828&lt;$B$1,Colin!$I5828,0)</f>
        <v>0</v>
      </c>
    </row>
    <row r="5829" spans="12:17" x14ac:dyDescent="0.25">
      <c r="L5829" s="38">
        <f>IF(AND(Colin!$G5829=$B$1,Colin!$H5829=$C$3),Colin!$I5829,)</f>
        <v>0</v>
      </c>
      <c r="M5829" s="38">
        <f>IF(AND(Colin!$G5829=$B$1,Colin!$H5829&lt;=$C$3),Colin!$I5829,)</f>
        <v>0</v>
      </c>
      <c r="N5829" s="38">
        <f>IF(AND(Colin!$G5829=$B$2,Colin!$H5829=$C$3),Colin!$I5829,)</f>
        <v>0</v>
      </c>
      <c r="O5829" s="38">
        <f>IF(AND(Colin!$G5829=$B$2,Colin!$H5829&lt;=$C$3),Colin!$I5829,)</f>
        <v>0</v>
      </c>
      <c r="P5829" s="38">
        <f>IF(Colin!$G5829&lt;$B$2,Colin!$I5829,0)</f>
        <v>0</v>
      </c>
      <c r="Q5829" s="38">
        <f>IF(Colin!$G5829&lt;$B$1,Colin!$I5829,0)</f>
        <v>0</v>
      </c>
    </row>
    <row r="5830" spans="12:17" x14ac:dyDescent="0.25">
      <c r="L5830" s="38">
        <f>IF(AND(Colin!$G5830=$B$1,Colin!$H5830=$C$3),Colin!$I5830,)</f>
        <v>0</v>
      </c>
      <c r="M5830" s="38">
        <f>IF(AND(Colin!$G5830=$B$1,Colin!$H5830&lt;=$C$3),Colin!$I5830,)</f>
        <v>0</v>
      </c>
      <c r="N5830" s="38">
        <f>IF(AND(Colin!$G5830=$B$2,Colin!$H5830=$C$3),Colin!$I5830,)</f>
        <v>0</v>
      </c>
      <c r="O5830" s="38">
        <f>IF(AND(Colin!$G5830=$B$2,Colin!$H5830&lt;=$C$3),Colin!$I5830,)</f>
        <v>0</v>
      </c>
      <c r="P5830" s="38">
        <f>IF(Colin!$G5830&lt;$B$2,Colin!$I5830,0)</f>
        <v>0</v>
      </c>
      <c r="Q5830" s="38">
        <f>IF(Colin!$G5830&lt;$B$1,Colin!$I5830,0)</f>
        <v>0</v>
      </c>
    </row>
    <row r="5831" spans="12:17" x14ac:dyDescent="0.25">
      <c r="L5831" s="38">
        <f>IF(AND(Colin!$G5831=$B$1,Colin!$H5831=$C$3),Colin!$I5831,)</f>
        <v>0</v>
      </c>
      <c r="M5831" s="38">
        <f>IF(AND(Colin!$G5831=$B$1,Colin!$H5831&lt;=$C$3),Colin!$I5831,)</f>
        <v>0</v>
      </c>
      <c r="N5831" s="38">
        <f>IF(AND(Colin!$G5831=$B$2,Colin!$H5831=$C$3),Colin!$I5831,)</f>
        <v>0</v>
      </c>
      <c r="O5831" s="38">
        <f>IF(AND(Colin!$G5831=$B$2,Colin!$H5831&lt;=$C$3),Colin!$I5831,)</f>
        <v>0</v>
      </c>
      <c r="P5831" s="38">
        <f>IF(Colin!$G5831&lt;$B$2,Colin!$I5831,0)</f>
        <v>0</v>
      </c>
      <c r="Q5831" s="38">
        <f>IF(Colin!$G5831&lt;$B$1,Colin!$I5831,0)</f>
        <v>0</v>
      </c>
    </row>
    <row r="5832" spans="12:17" x14ac:dyDescent="0.25">
      <c r="L5832" s="38">
        <f>IF(AND(Colin!$G5832=$B$1,Colin!$H5832=$C$3),Colin!$I5832,)</f>
        <v>0</v>
      </c>
      <c r="M5832" s="38">
        <f>IF(AND(Colin!$G5832=$B$1,Colin!$H5832&lt;=$C$3),Colin!$I5832,)</f>
        <v>0</v>
      </c>
      <c r="N5832" s="38">
        <f>IF(AND(Colin!$G5832=$B$2,Colin!$H5832=$C$3),Colin!$I5832,)</f>
        <v>0</v>
      </c>
      <c r="O5832" s="38">
        <f>IF(AND(Colin!$G5832=$B$2,Colin!$H5832&lt;=$C$3),Colin!$I5832,)</f>
        <v>0</v>
      </c>
      <c r="P5832" s="38">
        <f>IF(Colin!$G5832&lt;$B$2,Colin!$I5832,0)</f>
        <v>0</v>
      </c>
      <c r="Q5832" s="38">
        <f>IF(Colin!$G5832&lt;$B$1,Colin!$I5832,0)</f>
        <v>0</v>
      </c>
    </row>
    <row r="5833" spans="12:17" x14ac:dyDescent="0.25">
      <c r="L5833" s="38">
        <f>IF(AND(Colin!$G5833=$B$1,Colin!$H5833=$C$3),Colin!$I5833,)</f>
        <v>0</v>
      </c>
      <c r="M5833" s="38">
        <f>IF(AND(Colin!$G5833=$B$1,Colin!$H5833&lt;=$C$3),Colin!$I5833,)</f>
        <v>0</v>
      </c>
      <c r="N5833" s="38">
        <f>IF(AND(Colin!$G5833=$B$2,Colin!$H5833=$C$3),Colin!$I5833,)</f>
        <v>0</v>
      </c>
      <c r="O5833" s="38">
        <f>IF(AND(Colin!$G5833=$B$2,Colin!$H5833&lt;=$C$3),Colin!$I5833,)</f>
        <v>0</v>
      </c>
      <c r="P5833" s="38">
        <f>IF(Colin!$G5833&lt;$B$2,Colin!$I5833,0)</f>
        <v>0</v>
      </c>
      <c r="Q5833" s="38">
        <f>IF(Colin!$G5833&lt;$B$1,Colin!$I5833,0)</f>
        <v>0</v>
      </c>
    </row>
    <row r="5834" spans="12:17" x14ac:dyDescent="0.25">
      <c r="L5834" s="38">
        <f>IF(AND(Colin!$G5834=$B$1,Colin!$H5834=$C$3),Colin!$I5834,)</f>
        <v>0</v>
      </c>
      <c r="M5834" s="38">
        <f>IF(AND(Colin!$G5834=$B$1,Colin!$H5834&lt;=$C$3),Colin!$I5834,)</f>
        <v>0</v>
      </c>
      <c r="N5834" s="38">
        <f>IF(AND(Colin!$G5834=$B$2,Colin!$H5834=$C$3),Colin!$I5834,)</f>
        <v>0</v>
      </c>
      <c r="O5834" s="38">
        <f>IF(AND(Colin!$G5834=$B$2,Colin!$H5834&lt;=$C$3),Colin!$I5834,)</f>
        <v>0</v>
      </c>
      <c r="P5834" s="38">
        <f>IF(Colin!$G5834&lt;$B$2,Colin!$I5834,0)</f>
        <v>0</v>
      </c>
      <c r="Q5834" s="38">
        <f>IF(Colin!$G5834&lt;$B$1,Colin!$I5834,0)</f>
        <v>0</v>
      </c>
    </row>
    <row r="5835" spans="12:17" x14ac:dyDescent="0.25">
      <c r="L5835" s="38">
        <f>IF(AND(Colin!$G5835=$B$1,Colin!$H5835=$C$3),Colin!$I5835,)</f>
        <v>0</v>
      </c>
      <c r="M5835" s="38">
        <f>IF(AND(Colin!$G5835=$B$1,Colin!$H5835&lt;=$C$3),Colin!$I5835,)</f>
        <v>0</v>
      </c>
      <c r="N5835" s="38">
        <f>IF(AND(Colin!$G5835=$B$2,Colin!$H5835=$C$3),Colin!$I5835,)</f>
        <v>0</v>
      </c>
      <c r="O5835" s="38">
        <f>IF(AND(Colin!$G5835=$B$2,Colin!$H5835&lt;=$C$3),Colin!$I5835,)</f>
        <v>0</v>
      </c>
      <c r="P5835" s="38">
        <f>IF(Colin!$G5835&lt;$B$2,Colin!$I5835,0)</f>
        <v>0</v>
      </c>
      <c r="Q5835" s="38">
        <f>IF(Colin!$G5835&lt;$B$1,Colin!$I5835,0)</f>
        <v>0</v>
      </c>
    </row>
    <row r="5836" spans="12:17" x14ac:dyDescent="0.25">
      <c r="L5836" s="38">
        <f>IF(AND(Colin!$G5836=$B$1,Colin!$H5836=$C$3),Colin!$I5836,)</f>
        <v>0</v>
      </c>
      <c r="M5836" s="38">
        <f>IF(AND(Colin!$G5836=$B$1,Colin!$H5836&lt;=$C$3),Colin!$I5836,)</f>
        <v>0</v>
      </c>
      <c r="N5836" s="38">
        <f>IF(AND(Colin!$G5836=$B$2,Colin!$H5836=$C$3),Colin!$I5836,)</f>
        <v>0</v>
      </c>
      <c r="O5836" s="38">
        <f>IF(AND(Colin!$G5836=$B$2,Colin!$H5836&lt;=$C$3),Colin!$I5836,)</f>
        <v>0</v>
      </c>
      <c r="P5836" s="38">
        <f>IF(Colin!$G5836&lt;$B$2,Colin!$I5836,0)</f>
        <v>0</v>
      </c>
      <c r="Q5836" s="38">
        <f>IF(Colin!$G5836&lt;$B$1,Colin!$I5836,0)</f>
        <v>0</v>
      </c>
    </row>
    <row r="5837" spans="12:17" x14ac:dyDescent="0.25">
      <c r="L5837" s="38">
        <f>IF(AND(Colin!$G5837=$B$1,Colin!$H5837=$C$3),Colin!$I5837,)</f>
        <v>0</v>
      </c>
      <c r="M5837" s="38">
        <f>IF(AND(Colin!$G5837=$B$1,Colin!$H5837&lt;=$C$3),Colin!$I5837,)</f>
        <v>0</v>
      </c>
      <c r="N5837" s="38">
        <f>IF(AND(Colin!$G5837=$B$2,Colin!$H5837=$C$3),Colin!$I5837,)</f>
        <v>0</v>
      </c>
      <c r="O5837" s="38">
        <f>IF(AND(Colin!$G5837=$B$2,Colin!$H5837&lt;=$C$3),Colin!$I5837,)</f>
        <v>0</v>
      </c>
      <c r="P5837" s="38">
        <f>IF(Colin!$G5837&lt;$B$2,Colin!$I5837,0)</f>
        <v>0</v>
      </c>
      <c r="Q5837" s="38">
        <f>IF(Colin!$G5837&lt;$B$1,Colin!$I5837,0)</f>
        <v>0</v>
      </c>
    </row>
    <row r="5838" spans="12:17" x14ac:dyDescent="0.25">
      <c r="L5838" s="38">
        <f>IF(AND(Colin!$G5838=$B$1,Colin!$H5838=$C$3),Colin!$I5838,)</f>
        <v>0</v>
      </c>
      <c r="M5838" s="38">
        <f>IF(AND(Colin!$G5838=$B$1,Colin!$H5838&lt;=$C$3),Colin!$I5838,)</f>
        <v>0</v>
      </c>
      <c r="N5838" s="38">
        <f>IF(AND(Colin!$G5838=$B$2,Colin!$H5838=$C$3),Colin!$I5838,)</f>
        <v>0</v>
      </c>
      <c r="O5838" s="38">
        <f>IF(AND(Colin!$G5838=$B$2,Colin!$H5838&lt;=$C$3),Colin!$I5838,)</f>
        <v>0</v>
      </c>
      <c r="P5838" s="38">
        <f>IF(Colin!$G5838&lt;$B$2,Colin!$I5838,0)</f>
        <v>0</v>
      </c>
      <c r="Q5838" s="38">
        <f>IF(Colin!$G5838&lt;$B$1,Colin!$I5838,0)</f>
        <v>0</v>
      </c>
    </row>
    <row r="5839" spans="12:17" x14ac:dyDescent="0.25">
      <c r="L5839" s="38">
        <f>IF(AND(Colin!$G5839=$B$1,Colin!$H5839=$C$3),Colin!$I5839,)</f>
        <v>0</v>
      </c>
      <c r="M5839" s="38">
        <f>IF(AND(Colin!$G5839=$B$1,Colin!$H5839&lt;=$C$3),Colin!$I5839,)</f>
        <v>0</v>
      </c>
      <c r="N5839" s="38">
        <f>IF(AND(Colin!$G5839=$B$2,Colin!$H5839=$C$3),Colin!$I5839,)</f>
        <v>0</v>
      </c>
      <c r="O5839" s="38">
        <f>IF(AND(Colin!$G5839=$B$2,Colin!$H5839&lt;=$C$3),Colin!$I5839,)</f>
        <v>0</v>
      </c>
      <c r="P5839" s="38">
        <f>IF(Colin!$G5839&lt;$B$2,Colin!$I5839,0)</f>
        <v>0</v>
      </c>
      <c r="Q5839" s="38">
        <f>IF(Colin!$G5839&lt;$B$1,Colin!$I5839,0)</f>
        <v>0</v>
      </c>
    </row>
    <row r="5840" spans="12:17" x14ac:dyDescent="0.25">
      <c r="L5840" s="38">
        <f>IF(AND(Colin!$G5840=$B$1,Colin!$H5840=$C$3),Colin!$I5840,)</f>
        <v>0</v>
      </c>
      <c r="M5840" s="38">
        <f>IF(AND(Colin!$G5840=$B$1,Colin!$H5840&lt;=$C$3),Colin!$I5840,)</f>
        <v>0</v>
      </c>
      <c r="N5840" s="38">
        <f>IF(AND(Colin!$G5840=$B$2,Colin!$H5840=$C$3),Colin!$I5840,)</f>
        <v>0</v>
      </c>
      <c r="O5840" s="38">
        <f>IF(AND(Colin!$G5840=$B$2,Colin!$H5840&lt;=$C$3),Colin!$I5840,)</f>
        <v>0</v>
      </c>
      <c r="P5840" s="38">
        <f>IF(Colin!$G5840&lt;$B$2,Colin!$I5840,0)</f>
        <v>0</v>
      </c>
      <c r="Q5840" s="38">
        <f>IF(Colin!$G5840&lt;$B$1,Colin!$I5840,0)</f>
        <v>0</v>
      </c>
    </row>
    <row r="5841" spans="12:17" x14ac:dyDescent="0.25">
      <c r="L5841" s="38">
        <f>IF(AND(Colin!$G5841=$B$1,Colin!$H5841=$C$3),Colin!$I5841,)</f>
        <v>0</v>
      </c>
      <c r="M5841" s="38">
        <f>IF(AND(Colin!$G5841=$B$1,Colin!$H5841&lt;=$C$3),Colin!$I5841,)</f>
        <v>0</v>
      </c>
      <c r="N5841" s="38">
        <f>IF(AND(Colin!$G5841=$B$2,Colin!$H5841=$C$3),Colin!$I5841,)</f>
        <v>0</v>
      </c>
      <c r="O5841" s="38">
        <f>IF(AND(Colin!$G5841=$B$2,Colin!$H5841&lt;=$C$3),Colin!$I5841,)</f>
        <v>0</v>
      </c>
      <c r="P5841" s="38">
        <f>IF(Colin!$G5841&lt;$B$2,Colin!$I5841,0)</f>
        <v>0</v>
      </c>
      <c r="Q5841" s="38">
        <f>IF(Colin!$G5841&lt;$B$1,Colin!$I5841,0)</f>
        <v>0</v>
      </c>
    </row>
    <row r="5842" spans="12:17" x14ac:dyDescent="0.25">
      <c r="L5842" s="38">
        <f>IF(AND(Colin!$G5842=$B$1,Colin!$H5842=$C$3),Colin!$I5842,)</f>
        <v>0</v>
      </c>
      <c r="M5842" s="38">
        <f>IF(AND(Colin!$G5842=$B$1,Colin!$H5842&lt;=$C$3),Colin!$I5842,)</f>
        <v>0</v>
      </c>
      <c r="N5842" s="38">
        <f>IF(AND(Colin!$G5842=$B$2,Colin!$H5842=$C$3),Colin!$I5842,)</f>
        <v>0</v>
      </c>
      <c r="O5842" s="38">
        <f>IF(AND(Colin!$G5842=$B$2,Colin!$H5842&lt;=$C$3),Colin!$I5842,)</f>
        <v>0</v>
      </c>
      <c r="P5842" s="38">
        <f>IF(Colin!$G5842&lt;$B$2,Colin!$I5842,0)</f>
        <v>0</v>
      </c>
      <c r="Q5842" s="38">
        <f>IF(Colin!$G5842&lt;$B$1,Colin!$I5842,0)</f>
        <v>0</v>
      </c>
    </row>
    <row r="5843" spans="12:17" x14ac:dyDescent="0.25">
      <c r="L5843" s="38">
        <f>IF(AND(Colin!$G5843=$B$1,Colin!$H5843=$C$3),Colin!$I5843,)</f>
        <v>0</v>
      </c>
      <c r="M5843" s="38">
        <f>IF(AND(Colin!$G5843=$B$1,Colin!$H5843&lt;=$C$3),Colin!$I5843,)</f>
        <v>0</v>
      </c>
      <c r="N5843" s="38">
        <f>IF(AND(Colin!$G5843=$B$2,Colin!$H5843=$C$3),Colin!$I5843,)</f>
        <v>0</v>
      </c>
      <c r="O5843" s="38">
        <f>IF(AND(Colin!$G5843=$B$2,Colin!$H5843&lt;=$C$3),Colin!$I5843,)</f>
        <v>0</v>
      </c>
      <c r="P5843" s="38">
        <f>IF(Colin!$G5843&lt;$B$2,Colin!$I5843,0)</f>
        <v>0</v>
      </c>
      <c r="Q5843" s="38">
        <f>IF(Colin!$G5843&lt;$B$1,Colin!$I5843,0)</f>
        <v>0</v>
      </c>
    </row>
    <row r="5844" spans="12:17" x14ac:dyDescent="0.25">
      <c r="L5844" s="38">
        <f>IF(AND(Colin!$G5844=$B$1,Colin!$H5844=$C$3),Colin!$I5844,)</f>
        <v>0</v>
      </c>
      <c r="M5844" s="38">
        <f>IF(AND(Colin!$G5844=$B$1,Colin!$H5844&lt;=$C$3),Colin!$I5844,)</f>
        <v>0</v>
      </c>
      <c r="N5844" s="38">
        <f>IF(AND(Colin!$G5844=$B$2,Colin!$H5844=$C$3),Colin!$I5844,)</f>
        <v>0</v>
      </c>
      <c r="O5844" s="38">
        <f>IF(AND(Colin!$G5844=$B$2,Colin!$H5844&lt;=$C$3),Colin!$I5844,)</f>
        <v>0</v>
      </c>
      <c r="P5844" s="38">
        <f>IF(Colin!$G5844&lt;$B$2,Colin!$I5844,0)</f>
        <v>0</v>
      </c>
      <c r="Q5844" s="38">
        <f>IF(Colin!$G5844&lt;$B$1,Colin!$I5844,0)</f>
        <v>0</v>
      </c>
    </row>
    <row r="5845" spans="12:17" x14ac:dyDescent="0.25">
      <c r="L5845" s="38">
        <f>IF(AND(Colin!$G5845=$B$1,Colin!$H5845=$C$3),Colin!$I5845,)</f>
        <v>0</v>
      </c>
      <c r="M5845" s="38">
        <f>IF(AND(Colin!$G5845=$B$1,Colin!$H5845&lt;=$C$3),Colin!$I5845,)</f>
        <v>0</v>
      </c>
      <c r="N5845" s="38">
        <f>IF(AND(Colin!$G5845=$B$2,Colin!$H5845=$C$3),Colin!$I5845,)</f>
        <v>0</v>
      </c>
      <c r="O5845" s="38">
        <f>IF(AND(Colin!$G5845=$B$2,Colin!$H5845&lt;=$C$3),Colin!$I5845,)</f>
        <v>0</v>
      </c>
      <c r="P5845" s="38">
        <f>IF(Colin!$G5845&lt;$B$2,Colin!$I5845,0)</f>
        <v>0</v>
      </c>
      <c r="Q5845" s="38">
        <f>IF(Colin!$G5845&lt;$B$1,Colin!$I5845,0)</f>
        <v>0</v>
      </c>
    </row>
    <row r="5846" spans="12:17" x14ac:dyDescent="0.25">
      <c r="L5846" s="38">
        <f>IF(AND(Colin!$G5846=$B$1,Colin!$H5846=$C$3),Colin!$I5846,)</f>
        <v>0</v>
      </c>
      <c r="M5846" s="38">
        <f>IF(AND(Colin!$G5846=$B$1,Colin!$H5846&lt;=$C$3),Colin!$I5846,)</f>
        <v>0</v>
      </c>
      <c r="N5846" s="38">
        <f>IF(AND(Colin!$G5846=$B$2,Colin!$H5846=$C$3),Colin!$I5846,)</f>
        <v>0</v>
      </c>
      <c r="O5846" s="38">
        <f>IF(AND(Colin!$G5846=$B$2,Colin!$H5846&lt;=$C$3),Colin!$I5846,)</f>
        <v>0</v>
      </c>
      <c r="P5846" s="38">
        <f>IF(Colin!$G5846&lt;$B$2,Colin!$I5846,0)</f>
        <v>0</v>
      </c>
      <c r="Q5846" s="38">
        <f>IF(Colin!$G5846&lt;$B$1,Colin!$I5846,0)</f>
        <v>0</v>
      </c>
    </row>
    <row r="5847" spans="12:17" x14ac:dyDescent="0.25">
      <c r="L5847" s="38">
        <f>IF(AND(Colin!$G5847=$B$1,Colin!$H5847=$C$3),Colin!$I5847,)</f>
        <v>0</v>
      </c>
      <c r="M5847" s="38">
        <f>IF(AND(Colin!$G5847=$B$1,Colin!$H5847&lt;=$C$3),Colin!$I5847,)</f>
        <v>0</v>
      </c>
      <c r="N5847" s="38">
        <f>IF(AND(Colin!$G5847=$B$2,Colin!$H5847=$C$3),Colin!$I5847,)</f>
        <v>0</v>
      </c>
      <c r="O5847" s="38">
        <f>IF(AND(Colin!$G5847=$B$2,Colin!$H5847&lt;=$C$3),Colin!$I5847,)</f>
        <v>0</v>
      </c>
      <c r="P5847" s="38">
        <f>IF(Colin!$G5847&lt;$B$2,Colin!$I5847,0)</f>
        <v>0</v>
      </c>
      <c r="Q5847" s="38">
        <f>IF(Colin!$G5847&lt;$B$1,Colin!$I5847,0)</f>
        <v>0</v>
      </c>
    </row>
    <row r="5848" spans="12:17" x14ac:dyDescent="0.25">
      <c r="L5848" s="38">
        <f>IF(AND(Colin!$G5848=$B$1,Colin!$H5848=$C$3),Colin!$I5848,)</f>
        <v>0</v>
      </c>
      <c r="M5848" s="38">
        <f>IF(AND(Colin!$G5848=$B$1,Colin!$H5848&lt;=$C$3),Colin!$I5848,)</f>
        <v>0</v>
      </c>
      <c r="N5848" s="38">
        <f>IF(AND(Colin!$G5848=$B$2,Colin!$H5848=$C$3),Colin!$I5848,)</f>
        <v>0</v>
      </c>
      <c r="O5848" s="38">
        <f>IF(AND(Colin!$G5848=$B$2,Colin!$H5848&lt;=$C$3),Colin!$I5848,)</f>
        <v>0</v>
      </c>
      <c r="P5848" s="38">
        <f>IF(Colin!$G5848&lt;$B$2,Colin!$I5848,0)</f>
        <v>0</v>
      </c>
      <c r="Q5848" s="38">
        <f>IF(Colin!$G5848&lt;$B$1,Colin!$I5848,0)</f>
        <v>0</v>
      </c>
    </row>
    <row r="5849" spans="12:17" x14ac:dyDescent="0.25">
      <c r="L5849" s="38">
        <f>IF(AND(Colin!$G5849=$B$1,Colin!$H5849=$C$3),Colin!$I5849,)</f>
        <v>0</v>
      </c>
      <c r="M5849" s="38">
        <f>IF(AND(Colin!$G5849=$B$1,Colin!$H5849&lt;=$C$3),Colin!$I5849,)</f>
        <v>0</v>
      </c>
      <c r="N5849" s="38">
        <f>IF(AND(Colin!$G5849=$B$2,Colin!$H5849=$C$3),Colin!$I5849,)</f>
        <v>0</v>
      </c>
      <c r="O5849" s="38">
        <f>IF(AND(Colin!$G5849=$B$2,Colin!$H5849&lt;=$C$3),Colin!$I5849,)</f>
        <v>0</v>
      </c>
      <c r="P5849" s="38">
        <f>IF(Colin!$G5849&lt;$B$2,Colin!$I5849,0)</f>
        <v>0</v>
      </c>
      <c r="Q5849" s="38">
        <f>IF(Colin!$G5849&lt;$B$1,Colin!$I5849,0)</f>
        <v>0</v>
      </c>
    </row>
    <row r="5850" spans="12:17" x14ac:dyDescent="0.25">
      <c r="L5850" s="38">
        <f>IF(AND(Colin!$G5850=$B$1,Colin!$H5850=$C$3),Colin!$I5850,)</f>
        <v>0</v>
      </c>
      <c r="M5850" s="38">
        <f>IF(AND(Colin!$G5850=$B$1,Colin!$H5850&lt;=$C$3),Colin!$I5850,)</f>
        <v>0</v>
      </c>
      <c r="N5850" s="38">
        <f>IF(AND(Colin!$G5850=$B$2,Colin!$H5850=$C$3),Colin!$I5850,)</f>
        <v>0</v>
      </c>
      <c r="O5850" s="38">
        <f>IF(AND(Colin!$G5850=$B$2,Colin!$H5850&lt;=$C$3),Colin!$I5850,)</f>
        <v>0</v>
      </c>
      <c r="P5850" s="38">
        <f>IF(Colin!$G5850&lt;$B$2,Colin!$I5850,0)</f>
        <v>0</v>
      </c>
      <c r="Q5850" s="38">
        <f>IF(Colin!$G5850&lt;$B$1,Colin!$I5850,0)</f>
        <v>0</v>
      </c>
    </row>
    <row r="5851" spans="12:17" x14ac:dyDescent="0.25">
      <c r="L5851" s="38">
        <f>IF(AND(Colin!$G5851=$B$1,Colin!$H5851=$C$3),Colin!$I5851,)</f>
        <v>0</v>
      </c>
      <c r="M5851" s="38">
        <f>IF(AND(Colin!$G5851=$B$1,Colin!$H5851&lt;=$C$3),Colin!$I5851,)</f>
        <v>0</v>
      </c>
      <c r="N5851" s="38">
        <f>IF(AND(Colin!$G5851=$B$2,Colin!$H5851=$C$3),Colin!$I5851,)</f>
        <v>0</v>
      </c>
      <c r="O5851" s="38">
        <f>IF(AND(Colin!$G5851=$B$2,Colin!$H5851&lt;=$C$3),Colin!$I5851,)</f>
        <v>0</v>
      </c>
      <c r="P5851" s="38">
        <f>IF(Colin!$G5851&lt;$B$2,Colin!$I5851,0)</f>
        <v>0</v>
      </c>
      <c r="Q5851" s="38">
        <f>IF(Colin!$G5851&lt;$B$1,Colin!$I5851,0)</f>
        <v>0</v>
      </c>
    </row>
    <row r="5852" spans="12:17" x14ac:dyDescent="0.25">
      <c r="L5852" s="38">
        <f>IF(AND(Colin!$G5852=$B$1,Colin!$H5852=$C$3),Colin!$I5852,)</f>
        <v>0</v>
      </c>
      <c r="M5852" s="38">
        <f>IF(AND(Colin!$G5852=$B$1,Colin!$H5852&lt;=$C$3),Colin!$I5852,)</f>
        <v>0</v>
      </c>
      <c r="N5852" s="38">
        <f>IF(AND(Colin!$G5852=$B$2,Colin!$H5852=$C$3),Colin!$I5852,)</f>
        <v>0</v>
      </c>
      <c r="O5852" s="38">
        <f>IF(AND(Colin!$G5852=$B$2,Colin!$H5852&lt;=$C$3),Colin!$I5852,)</f>
        <v>0</v>
      </c>
      <c r="P5852" s="38">
        <f>IF(Colin!$G5852&lt;$B$2,Colin!$I5852,0)</f>
        <v>0</v>
      </c>
      <c r="Q5852" s="38">
        <f>IF(Colin!$G5852&lt;$B$1,Colin!$I5852,0)</f>
        <v>0</v>
      </c>
    </row>
    <row r="5853" spans="12:17" x14ac:dyDescent="0.25">
      <c r="L5853" s="38">
        <f>IF(AND(Colin!$G5853=$B$1,Colin!$H5853=$C$3),Colin!$I5853,)</f>
        <v>0</v>
      </c>
      <c r="M5853" s="38">
        <f>IF(AND(Colin!$G5853=$B$1,Colin!$H5853&lt;=$C$3),Colin!$I5853,)</f>
        <v>0</v>
      </c>
      <c r="N5853" s="38">
        <f>IF(AND(Colin!$G5853=$B$2,Colin!$H5853=$C$3),Colin!$I5853,)</f>
        <v>0</v>
      </c>
      <c r="O5853" s="38">
        <f>IF(AND(Colin!$G5853=$B$2,Colin!$H5853&lt;=$C$3),Colin!$I5853,)</f>
        <v>0</v>
      </c>
      <c r="P5853" s="38">
        <f>IF(Colin!$G5853&lt;$B$2,Colin!$I5853,0)</f>
        <v>0</v>
      </c>
      <c r="Q5853" s="38">
        <f>IF(Colin!$G5853&lt;$B$1,Colin!$I5853,0)</f>
        <v>0</v>
      </c>
    </row>
    <row r="5854" spans="12:17" x14ac:dyDescent="0.25">
      <c r="L5854" s="38">
        <f>IF(AND(Colin!$G5854=$B$1,Colin!$H5854=$C$3),Colin!$I5854,)</f>
        <v>0</v>
      </c>
      <c r="M5854" s="38">
        <f>IF(AND(Colin!$G5854=$B$1,Colin!$H5854&lt;=$C$3),Colin!$I5854,)</f>
        <v>0</v>
      </c>
      <c r="N5854" s="38">
        <f>IF(AND(Colin!$G5854=$B$2,Colin!$H5854=$C$3),Colin!$I5854,)</f>
        <v>0</v>
      </c>
      <c r="O5854" s="38">
        <f>IF(AND(Colin!$G5854=$B$2,Colin!$H5854&lt;=$C$3),Colin!$I5854,)</f>
        <v>0</v>
      </c>
      <c r="P5854" s="38">
        <f>IF(Colin!$G5854&lt;$B$2,Colin!$I5854,0)</f>
        <v>0</v>
      </c>
      <c r="Q5854" s="38">
        <f>IF(Colin!$G5854&lt;$B$1,Colin!$I5854,0)</f>
        <v>0</v>
      </c>
    </row>
    <row r="5855" spans="12:17" x14ac:dyDescent="0.25">
      <c r="L5855" s="38">
        <f>IF(AND(Colin!$G5855=$B$1,Colin!$H5855=$C$3),Colin!$I5855,)</f>
        <v>0</v>
      </c>
      <c r="M5855" s="38">
        <f>IF(AND(Colin!$G5855=$B$1,Colin!$H5855&lt;=$C$3),Colin!$I5855,)</f>
        <v>0</v>
      </c>
      <c r="N5855" s="38">
        <f>IF(AND(Colin!$G5855=$B$2,Colin!$H5855=$C$3),Colin!$I5855,)</f>
        <v>0</v>
      </c>
      <c r="O5855" s="38">
        <f>IF(AND(Colin!$G5855=$B$2,Colin!$H5855&lt;=$C$3),Colin!$I5855,)</f>
        <v>0</v>
      </c>
      <c r="P5855" s="38">
        <f>IF(Colin!$G5855&lt;$B$2,Colin!$I5855,0)</f>
        <v>0</v>
      </c>
      <c r="Q5855" s="38">
        <f>IF(Colin!$G5855&lt;$B$1,Colin!$I5855,0)</f>
        <v>0</v>
      </c>
    </row>
    <row r="5856" spans="12:17" x14ac:dyDescent="0.25">
      <c r="L5856" s="38">
        <f>IF(AND(Colin!$G5856=$B$1,Colin!$H5856=$C$3),Colin!$I5856,)</f>
        <v>0</v>
      </c>
      <c r="M5856" s="38">
        <f>IF(AND(Colin!$G5856=$B$1,Colin!$H5856&lt;=$C$3),Colin!$I5856,)</f>
        <v>0</v>
      </c>
      <c r="N5856" s="38">
        <f>IF(AND(Colin!$G5856=$B$2,Colin!$H5856=$C$3),Colin!$I5856,)</f>
        <v>0</v>
      </c>
      <c r="O5856" s="38">
        <f>IF(AND(Colin!$G5856=$B$2,Colin!$H5856&lt;=$C$3),Colin!$I5856,)</f>
        <v>0</v>
      </c>
      <c r="P5856" s="38">
        <f>IF(Colin!$G5856&lt;$B$2,Colin!$I5856,0)</f>
        <v>0</v>
      </c>
      <c r="Q5856" s="38">
        <f>IF(Colin!$G5856&lt;$B$1,Colin!$I5856,0)</f>
        <v>0</v>
      </c>
    </row>
    <row r="5857" spans="12:17" x14ac:dyDescent="0.25">
      <c r="L5857" s="38">
        <f>IF(AND(Colin!$G5857=$B$1,Colin!$H5857=$C$3),Colin!$I5857,)</f>
        <v>0</v>
      </c>
      <c r="M5857" s="38">
        <f>IF(AND(Colin!$G5857=$B$1,Colin!$H5857&lt;=$C$3),Colin!$I5857,)</f>
        <v>0</v>
      </c>
      <c r="N5857" s="38">
        <f>IF(AND(Colin!$G5857=$B$2,Colin!$H5857=$C$3),Colin!$I5857,)</f>
        <v>0</v>
      </c>
      <c r="O5857" s="38">
        <f>IF(AND(Colin!$G5857=$B$2,Colin!$H5857&lt;=$C$3),Colin!$I5857,)</f>
        <v>0</v>
      </c>
      <c r="P5857" s="38">
        <f>IF(Colin!$G5857&lt;$B$2,Colin!$I5857,0)</f>
        <v>0</v>
      </c>
      <c r="Q5857" s="38">
        <f>IF(Colin!$G5857&lt;$B$1,Colin!$I5857,0)</f>
        <v>0</v>
      </c>
    </row>
    <row r="5858" spans="12:17" x14ac:dyDescent="0.25">
      <c r="L5858" s="38">
        <f>IF(AND(Colin!$G5858=$B$1,Colin!$H5858=$C$3),Colin!$I5858,)</f>
        <v>0</v>
      </c>
      <c r="M5858" s="38">
        <f>IF(AND(Colin!$G5858=$B$1,Colin!$H5858&lt;=$C$3),Colin!$I5858,)</f>
        <v>0</v>
      </c>
      <c r="N5858" s="38">
        <f>IF(AND(Colin!$G5858=$B$2,Colin!$H5858=$C$3),Colin!$I5858,)</f>
        <v>0</v>
      </c>
      <c r="O5858" s="38">
        <f>IF(AND(Colin!$G5858=$B$2,Colin!$H5858&lt;=$C$3),Colin!$I5858,)</f>
        <v>0</v>
      </c>
      <c r="P5858" s="38">
        <f>IF(Colin!$G5858&lt;$B$2,Colin!$I5858,0)</f>
        <v>0</v>
      </c>
      <c r="Q5858" s="38">
        <f>IF(Colin!$G5858&lt;$B$1,Colin!$I5858,0)</f>
        <v>0</v>
      </c>
    </row>
    <row r="5859" spans="12:17" x14ac:dyDescent="0.25">
      <c r="L5859" s="38">
        <f>IF(AND(Colin!$G5859=$B$1,Colin!$H5859=$C$3),Colin!$I5859,)</f>
        <v>0</v>
      </c>
      <c r="M5859" s="38">
        <f>IF(AND(Colin!$G5859=$B$1,Colin!$H5859&lt;=$C$3),Colin!$I5859,)</f>
        <v>0</v>
      </c>
      <c r="N5859" s="38">
        <f>IF(AND(Colin!$G5859=$B$2,Colin!$H5859=$C$3),Colin!$I5859,)</f>
        <v>0</v>
      </c>
      <c r="O5859" s="38">
        <f>IF(AND(Colin!$G5859=$B$2,Colin!$H5859&lt;=$C$3),Colin!$I5859,)</f>
        <v>0</v>
      </c>
      <c r="P5859" s="38">
        <f>IF(Colin!$G5859&lt;$B$2,Colin!$I5859,0)</f>
        <v>0</v>
      </c>
      <c r="Q5859" s="38">
        <f>IF(Colin!$G5859&lt;$B$1,Colin!$I5859,0)</f>
        <v>0</v>
      </c>
    </row>
    <row r="5860" spans="12:17" x14ac:dyDescent="0.25">
      <c r="L5860" s="38">
        <f>IF(AND(Colin!$G5860=$B$1,Colin!$H5860=$C$3),Colin!$I5860,)</f>
        <v>0</v>
      </c>
      <c r="M5860" s="38">
        <f>IF(AND(Colin!$G5860=$B$1,Colin!$H5860&lt;=$C$3),Colin!$I5860,)</f>
        <v>0</v>
      </c>
      <c r="N5860" s="38">
        <f>IF(AND(Colin!$G5860=$B$2,Colin!$H5860=$C$3),Colin!$I5860,)</f>
        <v>0</v>
      </c>
      <c r="O5860" s="38">
        <f>IF(AND(Colin!$G5860=$B$2,Colin!$H5860&lt;=$C$3),Colin!$I5860,)</f>
        <v>0</v>
      </c>
      <c r="P5860" s="38">
        <f>IF(Colin!$G5860&lt;$B$2,Colin!$I5860,0)</f>
        <v>0</v>
      </c>
      <c r="Q5860" s="38">
        <f>IF(Colin!$G5860&lt;$B$1,Colin!$I5860,0)</f>
        <v>0</v>
      </c>
    </row>
    <row r="5861" spans="12:17" x14ac:dyDescent="0.25">
      <c r="L5861" s="38">
        <f>IF(AND(Colin!$G5861=$B$1,Colin!$H5861=$C$3),Colin!$I5861,)</f>
        <v>0</v>
      </c>
      <c r="M5861" s="38">
        <f>IF(AND(Colin!$G5861=$B$1,Colin!$H5861&lt;=$C$3),Colin!$I5861,)</f>
        <v>0</v>
      </c>
      <c r="N5861" s="38">
        <f>IF(AND(Colin!$G5861=$B$2,Colin!$H5861=$C$3),Colin!$I5861,)</f>
        <v>0</v>
      </c>
      <c r="O5861" s="38">
        <f>IF(AND(Colin!$G5861=$B$2,Colin!$H5861&lt;=$C$3),Colin!$I5861,)</f>
        <v>0</v>
      </c>
      <c r="P5861" s="38">
        <f>IF(Colin!$G5861&lt;$B$2,Colin!$I5861,0)</f>
        <v>0</v>
      </c>
      <c r="Q5861" s="38">
        <f>IF(Colin!$G5861&lt;$B$1,Colin!$I5861,0)</f>
        <v>0</v>
      </c>
    </row>
    <row r="5862" spans="12:17" x14ac:dyDescent="0.25">
      <c r="L5862" s="38">
        <f>IF(AND(Colin!$G5862=$B$1,Colin!$H5862=$C$3),Colin!$I5862,)</f>
        <v>0</v>
      </c>
      <c r="M5862" s="38">
        <f>IF(AND(Colin!$G5862=$B$1,Colin!$H5862&lt;=$C$3),Colin!$I5862,)</f>
        <v>0</v>
      </c>
      <c r="N5862" s="38">
        <f>IF(AND(Colin!$G5862=$B$2,Colin!$H5862=$C$3),Colin!$I5862,)</f>
        <v>0</v>
      </c>
      <c r="O5862" s="38">
        <f>IF(AND(Colin!$G5862=$B$2,Colin!$H5862&lt;=$C$3),Colin!$I5862,)</f>
        <v>0</v>
      </c>
      <c r="P5862" s="38">
        <f>IF(Colin!$G5862&lt;$B$2,Colin!$I5862,0)</f>
        <v>0</v>
      </c>
      <c r="Q5862" s="38">
        <f>IF(Colin!$G5862&lt;$B$1,Colin!$I5862,0)</f>
        <v>0</v>
      </c>
    </row>
    <row r="5863" spans="12:17" x14ac:dyDescent="0.25">
      <c r="L5863" s="38">
        <f>IF(AND(Colin!$G5863=$B$1,Colin!$H5863=$C$3),Colin!$I5863,)</f>
        <v>0</v>
      </c>
      <c r="M5863" s="38">
        <f>IF(AND(Colin!$G5863=$B$1,Colin!$H5863&lt;=$C$3),Colin!$I5863,)</f>
        <v>0</v>
      </c>
      <c r="N5863" s="38">
        <f>IF(AND(Colin!$G5863=$B$2,Colin!$H5863=$C$3),Colin!$I5863,)</f>
        <v>0</v>
      </c>
      <c r="O5863" s="38">
        <f>IF(AND(Colin!$G5863=$B$2,Colin!$H5863&lt;=$C$3),Colin!$I5863,)</f>
        <v>0</v>
      </c>
      <c r="P5863" s="38">
        <f>IF(Colin!$G5863&lt;$B$2,Colin!$I5863,0)</f>
        <v>0</v>
      </c>
      <c r="Q5863" s="38">
        <f>IF(Colin!$G5863&lt;$B$1,Colin!$I5863,0)</f>
        <v>0</v>
      </c>
    </row>
    <row r="5864" spans="12:17" x14ac:dyDescent="0.25">
      <c r="L5864" s="38">
        <f>IF(AND(Colin!$G5864=$B$1,Colin!$H5864=$C$3),Colin!$I5864,)</f>
        <v>0</v>
      </c>
      <c r="M5864" s="38">
        <f>IF(AND(Colin!$G5864=$B$1,Colin!$H5864&lt;=$C$3),Colin!$I5864,)</f>
        <v>0</v>
      </c>
      <c r="N5864" s="38">
        <f>IF(AND(Colin!$G5864=$B$2,Colin!$H5864=$C$3),Colin!$I5864,)</f>
        <v>0</v>
      </c>
      <c r="O5864" s="38">
        <f>IF(AND(Colin!$G5864=$B$2,Colin!$H5864&lt;=$C$3),Colin!$I5864,)</f>
        <v>0</v>
      </c>
      <c r="P5864" s="38">
        <f>IF(Colin!$G5864&lt;$B$2,Colin!$I5864,0)</f>
        <v>0</v>
      </c>
      <c r="Q5864" s="38">
        <f>IF(Colin!$G5864&lt;$B$1,Colin!$I5864,0)</f>
        <v>0</v>
      </c>
    </row>
    <row r="5865" spans="12:17" x14ac:dyDescent="0.25">
      <c r="L5865" s="38">
        <f>IF(AND(Colin!$G5865=$B$1,Colin!$H5865=$C$3),Colin!$I5865,)</f>
        <v>0</v>
      </c>
      <c r="M5865" s="38">
        <f>IF(AND(Colin!$G5865=$B$1,Colin!$H5865&lt;=$C$3),Colin!$I5865,)</f>
        <v>0</v>
      </c>
      <c r="N5865" s="38">
        <f>IF(AND(Colin!$G5865=$B$2,Colin!$H5865=$C$3),Colin!$I5865,)</f>
        <v>0</v>
      </c>
      <c r="O5865" s="38">
        <f>IF(AND(Colin!$G5865=$B$2,Colin!$H5865&lt;=$C$3),Colin!$I5865,)</f>
        <v>0</v>
      </c>
      <c r="P5865" s="38">
        <f>IF(Colin!$G5865&lt;$B$2,Colin!$I5865,0)</f>
        <v>0</v>
      </c>
      <c r="Q5865" s="38">
        <f>IF(Colin!$G5865&lt;$B$1,Colin!$I5865,0)</f>
        <v>0</v>
      </c>
    </row>
    <row r="5866" spans="12:17" x14ac:dyDescent="0.25">
      <c r="L5866" s="38">
        <f>IF(AND(Colin!$G5866=$B$1,Colin!$H5866=$C$3),Colin!$I5866,)</f>
        <v>0</v>
      </c>
      <c r="M5866" s="38">
        <f>IF(AND(Colin!$G5866=$B$1,Colin!$H5866&lt;=$C$3),Colin!$I5866,)</f>
        <v>0</v>
      </c>
      <c r="N5866" s="38">
        <f>IF(AND(Colin!$G5866=$B$2,Colin!$H5866=$C$3),Colin!$I5866,)</f>
        <v>0</v>
      </c>
      <c r="O5866" s="38">
        <f>IF(AND(Colin!$G5866=$B$2,Colin!$H5866&lt;=$C$3),Colin!$I5866,)</f>
        <v>0</v>
      </c>
      <c r="P5866" s="38">
        <f>IF(Colin!$G5866&lt;$B$2,Colin!$I5866,0)</f>
        <v>0</v>
      </c>
      <c r="Q5866" s="38">
        <f>IF(Colin!$G5866&lt;$B$1,Colin!$I5866,0)</f>
        <v>0</v>
      </c>
    </row>
    <row r="5867" spans="12:17" x14ac:dyDescent="0.25">
      <c r="L5867" s="38">
        <f>IF(AND(Colin!$G5867=$B$1,Colin!$H5867=$C$3),Colin!$I5867,)</f>
        <v>0</v>
      </c>
      <c r="M5867" s="38">
        <f>IF(AND(Colin!$G5867=$B$1,Colin!$H5867&lt;=$C$3),Colin!$I5867,)</f>
        <v>0</v>
      </c>
      <c r="N5867" s="38">
        <f>IF(AND(Colin!$G5867=$B$2,Colin!$H5867=$C$3),Colin!$I5867,)</f>
        <v>0</v>
      </c>
      <c r="O5867" s="38">
        <f>IF(AND(Colin!$G5867=$B$2,Colin!$H5867&lt;=$C$3),Colin!$I5867,)</f>
        <v>0</v>
      </c>
      <c r="P5867" s="38">
        <f>IF(Colin!$G5867&lt;$B$2,Colin!$I5867,0)</f>
        <v>0</v>
      </c>
      <c r="Q5867" s="38">
        <f>IF(Colin!$G5867&lt;$B$1,Colin!$I5867,0)</f>
        <v>0</v>
      </c>
    </row>
    <row r="5868" spans="12:17" x14ac:dyDescent="0.25">
      <c r="L5868" s="38">
        <f>IF(AND(Colin!$G5868=$B$1,Colin!$H5868=$C$3),Colin!$I5868,)</f>
        <v>0</v>
      </c>
      <c r="M5868" s="38">
        <f>IF(AND(Colin!$G5868=$B$1,Colin!$H5868&lt;=$C$3),Colin!$I5868,)</f>
        <v>0</v>
      </c>
      <c r="N5868" s="38">
        <f>IF(AND(Colin!$G5868=$B$2,Colin!$H5868=$C$3),Colin!$I5868,)</f>
        <v>0</v>
      </c>
      <c r="O5868" s="38">
        <f>IF(AND(Colin!$G5868=$B$2,Colin!$H5868&lt;=$C$3),Colin!$I5868,)</f>
        <v>0</v>
      </c>
      <c r="P5868" s="38">
        <f>IF(Colin!$G5868&lt;$B$2,Colin!$I5868,0)</f>
        <v>0</v>
      </c>
      <c r="Q5868" s="38">
        <f>IF(Colin!$G5868&lt;$B$1,Colin!$I5868,0)</f>
        <v>0</v>
      </c>
    </row>
    <row r="5869" spans="12:17" x14ac:dyDescent="0.25">
      <c r="L5869" s="38">
        <f>IF(AND(Colin!$G5869=$B$1,Colin!$H5869=$C$3),Colin!$I5869,)</f>
        <v>0</v>
      </c>
      <c r="M5869" s="38">
        <f>IF(AND(Colin!$G5869=$B$1,Colin!$H5869&lt;=$C$3),Colin!$I5869,)</f>
        <v>0</v>
      </c>
      <c r="N5869" s="38">
        <f>IF(AND(Colin!$G5869=$B$2,Colin!$H5869=$C$3),Colin!$I5869,)</f>
        <v>0</v>
      </c>
      <c r="O5869" s="38">
        <f>IF(AND(Colin!$G5869=$B$2,Colin!$H5869&lt;=$C$3),Colin!$I5869,)</f>
        <v>0</v>
      </c>
      <c r="P5869" s="38">
        <f>IF(Colin!$G5869&lt;$B$2,Colin!$I5869,0)</f>
        <v>0</v>
      </c>
      <c r="Q5869" s="38">
        <f>IF(Colin!$G5869&lt;$B$1,Colin!$I5869,0)</f>
        <v>0</v>
      </c>
    </row>
    <row r="5870" spans="12:17" x14ac:dyDescent="0.25">
      <c r="L5870" s="38">
        <f>IF(AND(Colin!$G5870=$B$1,Colin!$H5870=$C$3),Colin!$I5870,)</f>
        <v>0</v>
      </c>
      <c r="M5870" s="38">
        <f>IF(AND(Colin!$G5870=$B$1,Colin!$H5870&lt;=$C$3),Colin!$I5870,)</f>
        <v>0</v>
      </c>
      <c r="N5870" s="38">
        <f>IF(AND(Colin!$G5870=$B$2,Colin!$H5870=$C$3),Colin!$I5870,)</f>
        <v>0</v>
      </c>
      <c r="O5870" s="38">
        <f>IF(AND(Colin!$G5870=$B$2,Colin!$H5870&lt;=$C$3),Colin!$I5870,)</f>
        <v>0</v>
      </c>
      <c r="P5870" s="38">
        <f>IF(Colin!$G5870&lt;$B$2,Colin!$I5870,0)</f>
        <v>0</v>
      </c>
      <c r="Q5870" s="38">
        <f>IF(Colin!$G5870&lt;$B$1,Colin!$I5870,0)</f>
        <v>0</v>
      </c>
    </row>
    <row r="5871" spans="12:17" x14ac:dyDescent="0.25">
      <c r="L5871" s="38">
        <f>IF(AND(Colin!$G5871=$B$1,Colin!$H5871=$C$3),Colin!$I5871,)</f>
        <v>0</v>
      </c>
      <c r="M5871" s="38">
        <f>IF(AND(Colin!$G5871=$B$1,Colin!$H5871&lt;=$C$3),Colin!$I5871,)</f>
        <v>0</v>
      </c>
      <c r="N5871" s="38">
        <f>IF(AND(Colin!$G5871=$B$2,Colin!$H5871=$C$3),Colin!$I5871,)</f>
        <v>0</v>
      </c>
      <c r="O5871" s="38">
        <f>IF(AND(Colin!$G5871=$B$2,Colin!$H5871&lt;=$C$3),Colin!$I5871,)</f>
        <v>0</v>
      </c>
      <c r="P5871" s="38">
        <f>IF(Colin!$G5871&lt;$B$2,Colin!$I5871,0)</f>
        <v>0</v>
      </c>
      <c r="Q5871" s="38">
        <f>IF(Colin!$G5871&lt;$B$1,Colin!$I5871,0)</f>
        <v>0</v>
      </c>
    </row>
    <row r="5872" spans="12:17" x14ac:dyDescent="0.25">
      <c r="L5872" s="38">
        <f>IF(AND(Colin!$G5872=$B$1,Colin!$H5872=$C$3),Colin!$I5872,)</f>
        <v>0</v>
      </c>
      <c r="M5872" s="38">
        <f>IF(AND(Colin!$G5872=$B$1,Colin!$H5872&lt;=$C$3),Colin!$I5872,)</f>
        <v>0</v>
      </c>
      <c r="N5872" s="38">
        <f>IF(AND(Colin!$G5872=$B$2,Colin!$H5872=$C$3),Colin!$I5872,)</f>
        <v>0</v>
      </c>
      <c r="O5872" s="38">
        <f>IF(AND(Colin!$G5872=$B$2,Colin!$H5872&lt;=$C$3),Colin!$I5872,)</f>
        <v>0</v>
      </c>
      <c r="P5872" s="38">
        <f>IF(Colin!$G5872&lt;$B$2,Colin!$I5872,0)</f>
        <v>0</v>
      </c>
      <c r="Q5872" s="38">
        <f>IF(Colin!$G5872&lt;$B$1,Colin!$I5872,0)</f>
        <v>0</v>
      </c>
    </row>
    <row r="5873" spans="12:17" x14ac:dyDescent="0.25">
      <c r="L5873" s="38">
        <f>IF(AND(Colin!$G5873=$B$1,Colin!$H5873=$C$3),Colin!$I5873,)</f>
        <v>0</v>
      </c>
      <c r="M5873" s="38">
        <f>IF(AND(Colin!$G5873=$B$1,Colin!$H5873&lt;=$C$3),Colin!$I5873,)</f>
        <v>0</v>
      </c>
      <c r="N5873" s="38">
        <f>IF(AND(Colin!$G5873=$B$2,Colin!$H5873=$C$3),Colin!$I5873,)</f>
        <v>0</v>
      </c>
      <c r="O5873" s="38">
        <f>IF(AND(Colin!$G5873=$B$2,Colin!$H5873&lt;=$C$3),Colin!$I5873,)</f>
        <v>0</v>
      </c>
      <c r="P5873" s="38">
        <f>IF(Colin!$G5873&lt;$B$2,Colin!$I5873,0)</f>
        <v>0</v>
      </c>
      <c r="Q5873" s="38">
        <f>IF(Colin!$G5873&lt;$B$1,Colin!$I5873,0)</f>
        <v>0</v>
      </c>
    </row>
    <row r="5874" spans="12:17" x14ac:dyDescent="0.25">
      <c r="L5874" s="38">
        <f>IF(AND(Colin!$G5874=$B$1,Colin!$H5874=$C$3),Colin!$I5874,)</f>
        <v>0</v>
      </c>
      <c r="M5874" s="38">
        <f>IF(AND(Colin!$G5874=$B$1,Colin!$H5874&lt;=$C$3),Colin!$I5874,)</f>
        <v>0</v>
      </c>
      <c r="N5874" s="38">
        <f>IF(AND(Colin!$G5874=$B$2,Colin!$H5874=$C$3),Colin!$I5874,)</f>
        <v>0</v>
      </c>
      <c r="O5874" s="38">
        <f>IF(AND(Colin!$G5874=$B$2,Colin!$H5874&lt;=$C$3),Colin!$I5874,)</f>
        <v>0</v>
      </c>
      <c r="P5874" s="38">
        <f>IF(Colin!$G5874&lt;$B$2,Colin!$I5874,0)</f>
        <v>0</v>
      </c>
      <c r="Q5874" s="38">
        <f>IF(Colin!$G5874&lt;$B$1,Colin!$I5874,0)</f>
        <v>0</v>
      </c>
    </row>
    <row r="5875" spans="12:17" x14ac:dyDescent="0.25">
      <c r="L5875" s="38">
        <f>IF(AND(Colin!$G5875=$B$1,Colin!$H5875=$C$3),Colin!$I5875,)</f>
        <v>0</v>
      </c>
      <c r="M5875" s="38">
        <f>IF(AND(Colin!$G5875=$B$1,Colin!$H5875&lt;=$C$3),Colin!$I5875,)</f>
        <v>0</v>
      </c>
      <c r="N5875" s="38">
        <f>IF(AND(Colin!$G5875=$B$2,Colin!$H5875=$C$3),Colin!$I5875,)</f>
        <v>0</v>
      </c>
      <c r="O5875" s="38">
        <f>IF(AND(Colin!$G5875=$B$2,Colin!$H5875&lt;=$C$3),Colin!$I5875,)</f>
        <v>0</v>
      </c>
      <c r="P5875" s="38">
        <f>IF(Colin!$G5875&lt;$B$2,Colin!$I5875,0)</f>
        <v>0</v>
      </c>
      <c r="Q5875" s="38">
        <f>IF(Colin!$G5875&lt;$B$1,Colin!$I5875,0)</f>
        <v>0</v>
      </c>
    </row>
    <row r="5876" spans="12:17" x14ac:dyDescent="0.25">
      <c r="L5876" s="38">
        <f>IF(AND(Colin!$G5876=$B$1,Colin!$H5876=$C$3),Colin!$I5876,)</f>
        <v>0</v>
      </c>
      <c r="M5876" s="38">
        <f>IF(AND(Colin!$G5876=$B$1,Colin!$H5876&lt;=$C$3),Colin!$I5876,)</f>
        <v>0</v>
      </c>
      <c r="N5876" s="38">
        <f>IF(AND(Colin!$G5876=$B$2,Colin!$H5876=$C$3),Colin!$I5876,)</f>
        <v>0</v>
      </c>
      <c r="O5876" s="38">
        <f>IF(AND(Colin!$G5876=$B$2,Colin!$H5876&lt;=$C$3),Colin!$I5876,)</f>
        <v>0</v>
      </c>
      <c r="P5876" s="38">
        <f>IF(Colin!$G5876&lt;$B$2,Colin!$I5876,0)</f>
        <v>0</v>
      </c>
      <c r="Q5876" s="38">
        <f>IF(Colin!$G5876&lt;$B$1,Colin!$I5876,0)</f>
        <v>0</v>
      </c>
    </row>
    <row r="5877" spans="12:17" x14ac:dyDescent="0.25">
      <c r="L5877" s="38">
        <f>IF(AND(Colin!$G5877=$B$1,Colin!$H5877=$C$3),Colin!$I5877,)</f>
        <v>0</v>
      </c>
      <c r="M5877" s="38">
        <f>IF(AND(Colin!$G5877=$B$1,Colin!$H5877&lt;=$C$3),Colin!$I5877,)</f>
        <v>0</v>
      </c>
      <c r="N5877" s="38">
        <f>IF(AND(Colin!$G5877=$B$2,Colin!$H5877=$C$3),Colin!$I5877,)</f>
        <v>0</v>
      </c>
      <c r="O5877" s="38">
        <f>IF(AND(Colin!$G5877=$B$2,Colin!$H5877&lt;=$C$3),Colin!$I5877,)</f>
        <v>0</v>
      </c>
      <c r="P5877" s="38">
        <f>IF(Colin!$G5877&lt;$B$2,Colin!$I5877,0)</f>
        <v>0</v>
      </c>
      <c r="Q5877" s="38">
        <f>IF(Colin!$G5877&lt;$B$1,Colin!$I5877,0)</f>
        <v>0</v>
      </c>
    </row>
    <row r="5878" spans="12:17" x14ac:dyDescent="0.25">
      <c r="L5878" s="38">
        <f>IF(AND(Colin!$G5878=$B$1,Colin!$H5878=$C$3),Colin!$I5878,)</f>
        <v>0</v>
      </c>
      <c r="M5878" s="38">
        <f>IF(AND(Colin!$G5878=$B$1,Colin!$H5878&lt;=$C$3),Colin!$I5878,)</f>
        <v>0</v>
      </c>
      <c r="N5878" s="38">
        <f>IF(AND(Colin!$G5878=$B$2,Colin!$H5878=$C$3),Colin!$I5878,)</f>
        <v>0</v>
      </c>
      <c r="O5878" s="38">
        <f>IF(AND(Colin!$G5878=$B$2,Colin!$H5878&lt;=$C$3),Colin!$I5878,)</f>
        <v>0</v>
      </c>
      <c r="P5878" s="38">
        <f>IF(Colin!$G5878&lt;$B$2,Colin!$I5878,0)</f>
        <v>0</v>
      </c>
      <c r="Q5878" s="38">
        <f>IF(Colin!$G5878&lt;$B$1,Colin!$I5878,0)</f>
        <v>0</v>
      </c>
    </row>
    <row r="5879" spans="12:17" x14ac:dyDescent="0.25">
      <c r="L5879" s="38">
        <f>IF(AND(Colin!$G5879=$B$1,Colin!$H5879=$C$3),Colin!$I5879,)</f>
        <v>0</v>
      </c>
      <c r="M5879" s="38">
        <f>IF(AND(Colin!$G5879=$B$1,Colin!$H5879&lt;=$C$3),Colin!$I5879,)</f>
        <v>0</v>
      </c>
      <c r="N5879" s="38">
        <f>IF(AND(Colin!$G5879=$B$2,Colin!$H5879=$C$3),Colin!$I5879,)</f>
        <v>0</v>
      </c>
      <c r="O5879" s="38">
        <f>IF(AND(Colin!$G5879=$B$2,Colin!$H5879&lt;=$C$3),Colin!$I5879,)</f>
        <v>0</v>
      </c>
      <c r="P5879" s="38">
        <f>IF(Colin!$G5879&lt;$B$2,Colin!$I5879,0)</f>
        <v>0</v>
      </c>
      <c r="Q5879" s="38">
        <f>IF(Colin!$G5879&lt;$B$1,Colin!$I5879,0)</f>
        <v>0</v>
      </c>
    </row>
    <row r="5880" spans="12:17" x14ac:dyDescent="0.25">
      <c r="L5880" s="38">
        <f>IF(AND(Colin!$G5880=$B$1,Colin!$H5880=$C$3),Colin!$I5880,)</f>
        <v>0</v>
      </c>
      <c r="M5880" s="38">
        <f>IF(AND(Colin!$G5880=$B$1,Colin!$H5880&lt;=$C$3),Colin!$I5880,)</f>
        <v>0</v>
      </c>
      <c r="N5880" s="38">
        <f>IF(AND(Colin!$G5880=$B$2,Colin!$H5880=$C$3),Colin!$I5880,)</f>
        <v>0</v>
      </c>
      <c r="O5880" s="38">
        <f>IF(AND(Colin!$G5880=$B$2,Colin!$H5880&lt;=$C$3),Colin!$I5880,)</f>
        <v>0</v>
      </c>
      <c r="P5880" s="38">
        <f>IF(Colin!$G5880&lt;$B$2,Colin!$I5880,0)</f>
        <v>0</v>
      </c>
      <c r="Q5880" s="38">
        <f>IF(Colin!$G5880&lt;$B$1,Colin!$I5880,0)</f>
        <v>0</v>
      </c>
    </row>
    <row r="5881" spans="12:17" x14ac:dyDescent="0.25">
      <c r="L5881" s="38">
        <f>IF(AND(Colin!$G5881=$B$1,Colin!$H5881=$C$3),Colin!$I5881,)</f>
        <v>0</v>
      </c>
      <c r="M5881" s="38">
        <f>IF(AND(Colin!$G5881=$B$1,Colin!$H5881&lt;=$C$3),Colin!$I5881,)</f>
        <v>0</v>
      </c>
      <c r="N5881" s="38">
        <f>IF(AND(Colin!$G5881=$B$2,Colin!$H5881=$C$3),Colin!$I5881,)</f>
        <v>0</v>
      </c>
      <c r="O5881" s="38">
        <f>IF(AND(Colin!$G5881=$B$2,Colin!$H5881&lt;=$C$3),Colin!$I5881,)</f>
        <v>0</v>
      </c>
      <c r="P5881" s="38">
        <f>IF(Colin!$G5881&lt;$B$2,Colin!$I5881,0)</f>
        <v>0</v>
      </c>
      <c r="Q5881" s="38">
        <f>IF(Colin!$G5881&lt;$B$1,Colin!$I5881,0)</f>
        <v>0</v>
      </c>
    </row>
    <row r="5882" spans="12:17" x14ac:dyDescent="0.25">
      <c r="L5882" s="38">
        <f>IF(AND(Colin!$G5882=$B$1,Colin!$H5882=$C$3),Colin!$I5882,)</f>
        <v>0</v>
      </c>
      <c r="M5882" s="38">
        <f>IF(AND(Colin!$G5882=$B$1,Colin!$H5882&lt;=$C$3),Colin!$I5882,)</f>
        <v>0</v>
      </c>
      <c r="N5882" s="38">
        <f>IF(AND(Colin!$G5882=$B$2,Colin!$H5882=$C$3),Colin!$I5882,)</f>
        <v>0</v>
      </c>
      <c r="O5882" s="38">
        <f>IF(AND(Colin!$G5882=$B$2,Colin!$H5882&lt;=$C$3),Colin!$I5882,)</f>
        <v>0</v>
      </c>
      <c r="P5882" s="38">
        <f>IF(Colin!$G5882&lt;$B$2,Colin!$I5882,0)</f>
        <v>0</v>
      </c>
      <c r="Q5882" s="38">
        <f>IF(Colin!$G5882&lt;$B$1,Colin!$I5882,0)</f>
        <v>0</v>
      </c>
    </row>
    <row r="5883" spans="12:17" x14ac:dyDescent="0.25">
      <c r="L5883" s="38">
        <f>IF(AND(Colin!$G5883=$B$1,Colin!$H5883=$C$3),Colin!$I5883,)</f>
        <v>0</v>
      </c>
      <c r="M5883" s="38">
        <f>IF(AND(Colin!$G5883=$B$1,Colin!$H5883&lt;=$C$3),Colin!$I5883,)</f>
        <v>0</v>
      </c>
      <c r="N5883" s="38">
        <f>IF(AND(Colin!$G5883=$B$2,Colin!$H5883=$C$3),Colin!$I5883,)</f>
        <v>0</v>
      </c>
      <c r="O5883" s="38">
        <f>IF(AND(Colin!$G5883=$B$2,Colin!$H5883&lt;=$C$3),Colin!$I5883,)</f>
        <v>0</v>
      </c>
      <c r="P5883" s="38">
        <f>IF(Colin!$G5883&lt;$B$2,Colin!$I5883,0)</f>
        <v>0</v>
      </c>
      <c r="Q5883" s="38">
        <f>IF(Colin!$G5883&lt;$B$1,Colin!$I5883,0)</f>
        <v>0</v>
      </c>
    </row>
    <row r="5884" spans="12:17" x14ac:dyDescent="0.25">
      <c r="L5884" s="38">
        <f>IF(AND(Colin!$G5884=$B$1,Colin!$H5884=$C$3),Colin!$I5884,)</f>
        <v>0</v>
      </c>
      <c r="M5884" s="38">
        <f>IF(AND(Colin!$G5884=$B$1,Colin!$H5884&lt;=$C$3),Colin!$I5884,)</f>
        <v>0</v>
      </c>
      <c r="N5884" s="38">
        <f>IF(AND(Colin!$G5884=$B$2,Colin!$H5884=$C$3),Colin!$I5884,)</f>
        <v>0</v>
      </c>
      <c r="O5884" s="38">
        <f>IF(AND(Colin!$G5884=$B$2,Colin!$H5884&lt;=$C$3),Colin!$I5884,)</f>
        <v>0</v>
      </c>
      <c r="P5884" s="38">
        <f>IF(Colin!$G5884&lt;$B$2,Colin!$I5884,0)</f>
        <v>0</v>
      </c>
      <c r="Q5884" s="38">
        <f>IF(Colin!$G5884&lt;$B$1,Colin!$I5884,0)</f>
        <v>0</v>
      </c>
    </row>
    <row r="5885" spans="12:17" x14ac:dyDescent="0.25">
      <c r="L5885" s="38">
        <f>IF(AND(Colin!$G5885=$B$1,Colin!$H5885=$C$3),Colin!$I5885,)</f>
        <v>0</v>
      </c>
      <c r="M5885" s="38">
        <f>IF(AND(Colin!$G5885=$B$1,Colin!$H5885&lt;=$C$3),Colin!$I5885,)</f>
        <v>0</v>
      </c>
      <c r="N5885" s="38">
        <f>IF(AND(Colin!$G5885=$B$2,Colin!$H5885=$C$3),Colin!$I5885,)</f>
        <v>0</v>
      </c>
      <c r="O5885" s="38">
        <f>IF(AND(Colin!$G5885=$B$2,Colin!$H5885&lt;=$C$3),Colin!$I5885,)</f>
        <v>0</v>
      </c>
      <c r="P5885" s="38">
        <f>IF(Colin!$G5885&lt;$B$2,Colin!$I5885,0)</f>
        <v>0</v>
      </c>
      <c r="Q5885" s="38">
        <f>IF(Colin!$G5885&lt;$B$1,Colin!$I5885,0)</f>
        <v>0</v>
      </c>
    </row>
    <row r="5886" spans="12:17" x14ac:dyDescent="0.25">
      <c r="L5886" s="38">
        <f>IF(AND(Colin!$G5886=$B$1,Colin!$H5886=$C$3),Colin!$I5886,)</f>
        <v>0</v>
      </c>
      <c r="M5886" s="38">
        <f>IF(AND(Colin!$G5886=$B$1,Colin!$H5886&lt;=$C$3),Colin!$I5886,)</f>
        <v>0</v>
      </c>
      <c r="N5886" s="38">
        <f>IF(AND(Colin!$G5886=$B$2,Colin!$H5886=$C$3),Colin!$I5886,)</f>
        <v>0</v>
      </c>
      <c r="O5886" s="38">
        <f>IF(AND(Colin!$G5886=$B$2,Colin!$H5886&lt;=$C$3),Colin!$I5886,)</f>
        <v>0</v>
      </c>
      <c r="P5886" s="38">
        <f>IF(Colin!$G5886&lt;$B$2,Colin!$I5886,0)</f>
        <v>0</v>
      </c>
      <c r="Q5886" s="38">
        <f>IF(Colin!$G5886&lt;$B$1,Colin!$I5886,0)</f>
        <v>0</v>
      </c>
    </row>
    <row r="5887" spans="12:17" x14ac:dyDescent="0.25">
      <c r="L5887" s="38">
        <f>IF(AND(Colin!$G5887=$B$1,Colin!$H5887=$C$3),Colin!$I5887,)</f>
        <v>0</v>
      </c>
      <c r="M5887" s="38">
        <f>IF(AND(Colin!$G5887=$B$1,Colin!$H5887&lt;=$C$3),Colin!$I5887,)</f>
        <v>0</v>
      </c>
      <c r="N5887" s="38">
        <f>IF(AND(Colin!$G5887=$B$2,Colin!$H5887=$C$3),Colin!$I5887,)</f>
        <v>0</v>
      </c>
      <c r="O5887" s="38">
        <f>IF(AND(Colin!$G5887=$B$2,Colin!$H5887&lt;=$C$3),Colin!$I5887,)</f>
        <v>0</v>
      </c>
      <c r="P5887" s="38">
        <f>IF(Colin!$G5887&lt;$B$2,Colin!$I5887,0)</f>
        <v>0</v>
      </c>
      <c r="Q5887" s="38">
        <f>IF(Colin!$G5887&lt;$B$1,Colin!$I5887,0)</f>
        <v>0</v>
      </c>
    </row>
    <row r="5888" spans="12:17" x14ac:dyDescent="0.25">
      <c r="L5888" s="38">
        <f>IF(AND(Colin!$G5888=$B$1,Colin!$H5888=$C$3),Colin!$I5888,)</f>
        <v>0</v>
      </c>
      <c r="M5888" s="38">
        <f>IF(AND(Colin!$G5888=$B$1,Colin!$H5888&lt;=$C$3),Colin!$I5888,)</f>
        <v>0</v>
      </c>
      <c r="N5888" s="38">
        <f>IF(AND(Colin!$G5888=$B$2,Colin!$H5888=$C$3),Colin!$I5888,)</f>
        <v>0</v>
      </c>
      <c r="O5888" s="38">
        <f>IF(AND(Colin!$G5888=$B$2,Colin!$H5888&lt;=$C$3),Colin!$I5888,)</f>
        <v>0</v>
      </c>
      <c r="P5888" s="38">
        <f>IF(Colin!$G5888&lt;$B$2,Colin!$I5888,0)</f>
        <v>0</v>
      </c>
      <c r="Q5888" s="38">
        <f>IF(Colin!$G5888&lt;$B$1,Colin!$I5888,0)</f>
        <v>0</v>
      </c>
    </row>
    <row r="5889" spans="12:17" x14ac:dyDescent="0.25">
      <c r="L5889" s="38">
        <f>IF(AND(Colin!$G5889=$B$1,Colin!$H5889=$C$3),Colin!$I5889,)</f>
        <v>0</v>
      </c>
      <c r="M5889" s="38">
        <f>IF(AND(Colin!$G5889=$B$1,Colin!$H5889&lt;=$C$3),Colin!$I5889,)</f>
        <v>0</v>
      </c>
      <c r="N5889" s="38">
        <f>IF(AND(Colin!$G5889=$B$2,Colin!$H5889=$C$3),Colin!$I5889,)</f>
        <v>0</v>
      </c>
      <c r="O5889" s="38">
        <f>IF(AND(Colin!$G5889=$B$2,Colin!$H5889&lt;=$C$3),Colin!$I5889,)</f>
        <v>0</v>
      </c>
      <c r="P5889" s="38">
        <f>IF(Colin!$G5889&lt;$B$2,Colin!$I5889,0)</f>
        <v>0</v>
      </c>
      <c r="Q5889" s="38">
        <f>IF(Colin!$G5889&lt;$B$1,Colin!$I5889,0)</f>
        <v>0</v>
      </c>
    </row>
    <row r="5890" spans="12:17" x14ac:dyDescent="0.25">
      <c r="L5890" s="38">
        <f>IF(AND(Colin!$G5890=$B$1,Colin!$H5890=$C$3),Colin!$I5890,)</f>
        <v>0</v>
      </c>
      <c r="M5890" s="38">
        <f>IF(AND(Colin!$G5890=$B$1,Colin!$H5890&lt;=$C$3),Colin!$I5890,)</f>
        <v>0</v>
      </c>
      <c r="N5890" s="38">
        <f>IF(AND(Colin!$G5890=$B$2,Colin!$H5890=$C$3),Colin!$I5890,)</f>
        <v>0</v>
      </c>
      <c r="O5890" s="38">
        <f>IF(AND(Colin!$G5890=$B$2,Colin!$H5890&lt;=$C$3),Colin!$I5890,)</f>
        <v>0</v>
      </c>
      <c r="P5890" s="38">
        <f>IF(Colin!$G5890&lt;$B$2,Colin!$I5890,0)</f>
        <v>0</v>
      </c>
      <c r="Q5890" s="38">
        <f>IF(Colin!$G5890&lt;$B$1,Colin!$I5890,0)</f>
        <v>0</v>
      </c>
    </row>
    <row r="5891" spans="12:17" x14ac:dyDescent="0.25">
      <c r="L5891" s="38">
        <f>IF(AND(Colin!$G5891=$B$1,Colin!$H5891=$C$3),Colin!$I5891,)</f>
        <v>0</v>
      </c>
      <c r="M5891" s="38">
        <f>IF(AND(Colin!$G5891=$B$1,Colin!$H5891&lt;=$C$3),Colin!$I5891,)</f>
        <v>0</v>
      </c>
      <c r="N5891" s="38">
        <f>IF(AND(Colin!$G5891=$B$2,Colin!$H5891=$C$3),Colin!$I5891,)</f>
        <v>0</v>
      </c>
      <c r="O5891" s="38">
        <f>IF(AND(Colin!$G5891=$B$2,Colin!$H5891&lt;=$C$3),Colin!$I5891,)</f>
        <v>0</v>
      </c>
      <c r="P5891" s="38">
        <f>IF(Colin!$G5891&lt;$B$2,Colin!$I5891,0)</f>
        <v>0</v>
      </c>
      <c r="Q5891" s="38">
        <f>IF(Colin!$G5891&lt;$B$1,Colin!$I5891,0)</f>
        <v>0</v>
      </c>
    </row>
    <row r="5892" spans="12:17" x14ac:dyDescent="0.25">
      <c r="L5892" s="38">
        <f>IF(AND(Colin!$G5892=$B$1,Colin!$H5892=$C$3),Colin!$I5892,)</f>
        <v>0</v>
      </c>
      <c r="M5892" s="38">
        <f>IF(AND(Colin!$G5892=$B$1,Colin!$H5892&lt;=$C$3),Colin!$I5892,)</f>
        <v>0</v>
      </c>
      <c r="N5892" s="38">
        <f>IF(AND(Colin!$G5892=$B$2,Colin!$H5892=$C$3),Colin!$I5892,)</f>
        <v>0</v>
      </c>
      <c r="O5892" s="38">
        <f>IF(AND(Colin!$G5892=$B$2,Colin!$H5892&lt;=$C$3),Colin!$I5892,)</f>
        <v>0</v>
      </c>
      <c r="P5892" s="38">
        <f>IF(Colin!$G5892&lt;$B$2,Colin!$I5892,0)</f>
        <v>0</v>
      </c>
      <c r="Q5892" s="38">
        <f>IF(Colin!$G5892&lt;$B$1,Colin!$I5892,0)</f>
        <v>0</v>
      </c>
    </row>
    <row r="5893" spans="12:17" x14ac:dyDescent="0.25">
      <c r="L5893" s="38">
        <f>IF(AND(Colin!$G5893=$B$1,Colin!$H5893=$C$3),Colin!$I5893,)</f>
        <v>0</v>
      </c>
      <c r="M5893" s="38">
        <f>IF(AND(Colin!$G5893=$B$1,Colin!$H5893&lt;=$C$3),Colin!$I5893,)</f>
        <v>0</v>
      </c>
      <c r="N5893" s="38">
        <f>IF(AND(Colin!$G5893=$B$2,Colin!$H5893=$C$3),Colin!$I5893,)</f>
        <v>0</v>
      </c>
      <c r="O5893" s="38">
        <f>IF(AND(Colin!$G5893=$B$2,Colin!$H5893&lt;=$C$3),Colin!$I5893,)</f>
        <v>0</v>
      </c>
      <c r="P5893" s="38">
        <f>IF(Colin!$G5893&lt;$B$2,Colin!$I5893,0)</f>
        <v>0</v>
      </c>
      <c r="Q5893" s="38">
        <f>IF(Colin!$G5893&lt;$B$1,Colin!$I5893,0)</f>
        <v>0</v>
      </c>
    </row>
    <row r="5894" spans="12:17" x14ac:dyDescent="0.25">
      <c r="L5894" s="38">
        <f>IF(AND(Colin!$G5894=$B$1,Colin!$H5894=$C$3),Colin!$I5894,)</f>
        <v>0</v>
      </c>
      <c r="M5894" s="38">
        <f>IF(AND(Colin!$G5894=$B$1,Colin!$H5894&lt;=$C$3),Colin!$I5894,)</f>
        <v>0</v>
      </c>
      <c r="N5894" s="38">
        <f>IF(AND(Colin!$G5894=$B$2,Colin!$H5894=$C$3),Colin!$I5894,)</f>
        <v>0</v>
      </c>
      <c r="O5894" s="38">
        <f>IF(AND(Colin!$G5894=$B$2,Colin!$H5894&lt;=$C$3),Colin!$I5894,)</f>
        <v>0</v>
      </c>
      <c r="P5894" s="38">
        <f>IF(Colin!$G5894&lt;$B$2,Colin!$I5894,0)</f>
        <v>0</v>
      </c>
      <c r="Q5894" s="38">
        <f>IF(Colin!$G5894&lt;$B$1,Colin!$I5894,0)</f>
        <v>0</v>
      </c>
    </row>
    <row r="5895" spans="12:17" x14ac:dyDescent="0.25">
      <c r="L5895" s="38">
        <f>IF(AND(Colin!$G5895=$B$1,Colin!$H5895=$C$3),Colin!$I5895,)</f>
        <v>0</v>
      </c>
      <c r="M5895" s="38">
        <f>IF(AND(Colin!$G5895=$B$1,Colin!$H5895&lt;=$C$3),Colin!$I5895,)</f>
        <v>0</v>
      </c>
      <c r="N5895" s="38">
        <f>IF(AND(Colin!$G5895=$B$2,Colin!$H5895=$C$3),Colin!$I5895,)</f>
        <v>0</v>
      </c>
      <c r="O5895" s="38">
        <f>IF(AND(Colin!$G5895=$B$2,Colin!$H5895&lt;=$C$3),Colin!$I5895,)</f>
        <v>0</v>
      </c>
      <c r="P5895" s="38">
        <f>IF(Colin!$G5895&lt;$B$2,Colin!$I5895,0)</f>
        <v>0</v>
      </c>
      <c r="Q5895" s="38">
        <f>IF(Colin!$G5895&lt;$B$1,Colin!$I5895,0)</f>
        <v>0</v>
      </c>
    </row>
    <row r="5896" spans="12:17" x14ac:dyDescent="0.25">
      <c r="L5896" s="38">
        <f>IF(AND(Colin!$G5896=$B$1,Colin!$H5896=$C$3),Colin!$I5896,)</f>
        <v>0</v>
      </c>
      <c r="M5896" s="38">
        <f>IF(AND(Colin!$G5896=$B$1,Colin!$H5896&lt;=$C$3),Colin!$I5896,)</f>
        <v>0</v>
      </c>
      <c r="N5896" s="38">
        <f>IF(AND(Colin!$G5896=$B$2,Colin!$H5896=$C$3),Colin!$I5896,)</f>
        <v>0</v>
      </c>
      <c r="O5896" s="38">
        <f>IF(AND(Colin!$G5896=$B$2,Colin!$H5896&lt;=$C$3),Colin!$I5896,)</f>
        <v>0</v>
      </c>
      <c r="P5896" s="38">
        <f>IF(Colin!$G5896&lt;$B$2,Colin!$I5896,0)</f>
        <v>0</v>
      </c>
      <c r="Q5896" s="38">
        <f>IF(Colin!$G5896&lt;$B$1,Colin!$I5896,0)</f>
        <v>0</v>
      </c>
    </row>
    <row r="5897" spans="12:17" x14ac:dyDescent="0.25">
      <c r="L5897" s="38">
        <f>IF(AND(Colin!$G5897=$B$1,Colin!$H5897=$C$3),Colin!$I5897,)</f>
        <v>0</v>
      </c>
      <c r="M5897" s="38">
        <f>IF(AND(Colin!$G5897=$B$1,Colin!$H5897&lt;=$C$3),Colin!$I5897,)</f>
        <v>0</v>
      </c>
      <c r="N5897" s="38">
        <f>IF(AND(Colin!$G5897=$B$2,Colin!$H5897=$C$3),Colin!$I5897,)</f>
        <v>0</v>
      </c>
      <c r="O5897" s="38">
        <f>IF(AND(Colin!$G5897=$B$2,Colin!$H5897&lt;=$C$3),Colin!$I5897,)</f>
        <v>0</v>
      </c>
      <c r="P5897" s="38">
        <f>IF(Colin!$G5897&lt;$B$2,Colin!$I5897,0)</f>
        <v>0</v>
      </c>
      <c r="Q5897" s="38">
        <f>IF(Colin!$G5897&lt;$B$1,Colin!$I5897,0)</f>
        <v>0</v>
      </c>
    </row>
    <row r="5898" spans="12:17" x14ac:dyDescent="0.25">
      <c r="L5898" s="38">
        <f>IF(AND(Colin!$G5898=$B$1,Colin!$H5898=$C$3),Colin!$I5898,)</f>
        <v>0</v>
      </c>
      <c r="M5898" s="38">
        <f>IF(AND(Colin!$G5898=$B$1,Colin!$H5898&lt;=$C$3),Colin!$I5898,)</f>
        <v>0</v>
      </c>
      <c r="N5898" s="38">
        <f>IF(AND(Colin!$G5898=$B$2,Colin!$H5898=$C$3),Colin!$I5898,)</f>
        <v>0</v>
      </c>
      <c r="O5898" s="38">
        <f>IF(AND(Colin!$G5898=$B$2,Colin!$H5898&lt;=$C$3),Colin!$I5898,)</f>
        <v>0</v>
      </c>
      <c r="P5898" s="38">
        <f>IF(Colin!$G5898&lt;$B$2,Colin!$I5898,0)</f>
        <v>0</v>
      </c>
      <c r="Q5898" s="38">
        <f>IF(Colin!$G5898&lt;$B$1,Colin!$I5898,0)</f>
        <v>0</v>
      </c>
    </row>
    <row r="5899" spans="12:17" x14ac:dyDescent="0.25">
      <c r="L5899" s="38">
        <f>IF(AND(Colin!$G5899=$B$1,Colin!$H5899=$C$3),Colin!$I5899,)</f>
        <v>0</v>
      </c>
      <c r="M5899" s="38">
        <f>IF(AND(Colin!$G5899=$B$1,Colin!$H5899&lt;=$C$3),Colin!$I5899,)</f>
        <v>0</v>
      </c>
      <c r="N5899" s="38">
        <f>IF(AND(Colin!$G5899=$B$2,Colin!$H5899=$C$3),Colin!$I5899,)</f>
        <v>0</v>
      </c>
      <c r="O5899" s="38">
        <f>IF(AND(Colin!$G5899=$B$2,Colin!$H5899&lt;=$C$3),Colin!$I5899,)</f>
        <v>0</v>
      </c>
      <c r="P5899" s="38">
        <f>IF(Colin!$G5899&lt;$B$2,Colin!$I5899,0)</f>
        <v>0</v>
      </c>
      <c r="Q5899" s="38">
        <f>IF(Colin!$G5899&lt;$B$1,Colin!$I5899,0)</f>
        <v>0</v>
      </c>
    </row>
    <row r="5900" spans="12:17" x14ac:dyDescent="0.25">
      <c r="L5900" s="38">
        <f>IF(AND(Colin!$G5900=$B$1,Colin!$H5900=$C$3),Colin!$I5900,)</f>
        <v>0</v>
      </c>
      <c r="M5900" s="38">
        <f>IF(AND(Colin!$G5900=$B$1,Colin!$H5900&lt;=$C$3),Colin!$I5900,)</f>
        <v>0</v>
      </c>
      <c r="N5900" s="38">
        <f>IF(AND(Colin!$G5900=$B$2,Colin!$H5900=$C$3),Colin!$I5900,)</f>
        <v>0</v>
      </c>
      <c r="O5900" s="38">
        <f>IF(AND(Colin!$G5900=$B$2,Colin!$H5900&lt;=$C$3),Colin!$I5900,)</f>
        <v>0</v>
      </c>
      <c r="P5900" s="38">
        <f>IF(Colin!$G5900&lt;$B$2,Colin!$I5900,0)</f>
        <v>0</v>
      </c>
      <c r="Q5900" s="38">
        <f>IF(Colin!$G5900&lt;$B$1,Colin!$I5900,0)</f>
        <v>0</v>
      </c>
    </row>
    <row r="5901" spans="12:17" x14ac:dyDescent="0.25">
      <c r="L5901" s="38">
        <f>IF(AND(Colin!$G5901=$B$1,Colin!$H5901=$C$3),Colin!$I5901,)</f>
        <v>0</v>
      </c>
      <c r="M5901" s="38">
        <f>IF(AND(Colin!$G5901=$B$1,Colin!$H5901&lt;=$C$3),Colin!$I5901,)</f>
        <v>0</v>
      </c>
      <c r="N5901" s="38">
        <f>IF(AND(Colin!$G5901=$B$2,Colin!$H5901=$C$3),Colin!$I5901,)</f>
        <v>0</v>
      </c>
      <c r="O5901" s="38">
        <f>IF(AND(Colin!$G5901=$B$2,Colin!$H5901&lt;=$C$3),Colin!$I5901,)</f>
        <v>0</v>
      </c>
      <c r="P5901" s="38">
        <f>IF(Colin!$G5901&lt;$B$2,Colin!$I5901,0)</f>
        <v>0</v>
      </c>
      <c r="Q5901" s="38">
        <f>IF(Colin!$G5901&lt;$B$1,Colin!$I5901,0)</f>
        <v>0</v>
      </c>
    </row>
    <row r="5902" spans="12:17" x14ac:dyDescent="0.25">
      <c r="L5902" s="38">
        <f>IF(AND(Colin!$G5902=$B$1,Colin!$H5902=$C$3),Colin!$I5902,)</f>
        <v>0</v>
      </c>
      <c r="M5902" s="38">
        <f>IF(AND(Colin!$G5902=$B$1,Colin!$H5902&lt;=$C$3),Colin!$I5902,)</f>
        <v>0</v>
      </c>
      <c r="N5902" s="38">
        <f>IF(AND(Colin!$G5902=$B$2,Colin!$H5902=$C$3),Colin!$I5902,)</f>
        <v>0</v>
      </c>
      <c r="O5902" s="38">
        <f>IF(AND(Colin!$G5902=$B$2,Colin!$H5902&lt;=$C$3),Colin!$I5902,)</f>
        <v>0</v>
      </c>
      <c r="P5902" s="38">
        <f>IF(Colin!$G5902&lt;$B$2,Colin!$I5902,0)</f>
        <v>0</v>
      </c>
      <c r="Q5902" s="38">
        <f>IF(Colin!$G5902&lt;$B$1,Colin!$I5902,0)</f>
        <v>0</v>
      </c>
    </row>
    <row r="5903" spans="12:17" x14ac:dyDescent="0.25">
      <c r="L5903" s="38">
        <f>IF(AND(Colin!$G5903=$B$1,Colin!$H5903=$C$3),Colin!$I5903,)</f>
        <v>0</v>
      </c>
      <c r="M5903" s="38">
        <f>IF(AND(Colin!$G5903=$B$1,Colin!$H5903&lt;=$C$3),Colin!$I5903,)</f>
        <v>0</v>
      </c>
      <c r="N5903" s="38">
        <f>IF(AND(Colin!$G5903=$B$2,Colin!$H5903=$C$3),Colin!$I5903,)</f>
        <v>0</v>
      </c>
      <c r="O5903" s="38">
        <f>IF(AND(Colin!$G5903=$B$2,Colin!$H5903&lt;=$C$3),Colin!$I5903,)</f>
        <v>0</v>
      </c>
      <c r="P5903" s="38">
        <f>IF(Colin!$G5903&lt;$B$2,Colin!$I5903,0)</f>
        <v>0</v>
      </c>
      <c r="Q5903" s="38">
        <f>IF(Colin!$G5903&lt;$B$1,Colin!$I5903,0)</f>
        <v>0</v>
      </c>
    </row>
    <row r="5904" spans="12:17" x14ac:dyDescent="0.25">
      <c r="L5904" s="38">
        <f>IF(AND(Colin!$G5904=$B$1,Colin!$H5904=$C$3),Colin!$I5904,)</f>
        <v>0</v>
      </c>
      <c r="M5904" s="38">
        <f>IF(AND(Colin!$G5904=$B$1,Colin!$H5904&lt;=$C$3),Colin!$I5904,)</f>
        <v>0</v>
      </c>
      <c r="N5904" s="38">
        <f>IF(AND(Colin!$G5904=$B$2,Colin!$H5904=$C$3),Colin!$I5904,)</f>
        <v>0</v>
      </c>
      <c r="O5904" s="38">
        <f>IF(AND(Colin!$G5904=$B$2,Colin!$H5904&lt;=$C$3),Colin!$I5904,)</f>
        <v>0</v>
      </c>
      <c r="P5904" s="38">
        <f>IF(Colin!$G5904&lt;$B$2,Colin!$I5904,0)</f>
        <v>0</v>
      </c>
      <c r="Q5904" s="38">
        <f>IF(Colin!$G5904&lt;$B$1,Colin!$I5904,0)</f>
        <v>0</v>
      </c>
    </row>
    <row r="5905" spans="12:17" x14ac:dyDescent="0.25">
      <c r="L5905" s="38">
        <f>IF(AND(Colin!$G5905=$B$1,Colin!$H5905=$C$3),Colin!$I5905,)</f>
        <v>0</v>
      </c>
      <c r="M5905" s="38">
        <f>IF(AND(Colin!$G5905=$B$1,Colin!$H5905&lt;=$C$3),Colin!$I5905,)</f>
        <v>0</v>
      </c>
      <c r="N5905" s="38">
        <f>IF(AND(Colin!$G5905=$B$2,Colin!$H5905=$C$3),Colin!$I5905,)</f>
        <v>0</v>
      </c>
      <c r="O5905" s="38">
        <f>IF(AND(Colin!$G5905=$B$2,Colin!$H5905&lt;=$C$3),Colin!$I5905,)</f>
        <v>0</v>
      </c>
      <c r="P5905" s="38">
        <f>IF(Colin!$G5905&lt;$B$2,Colin!$I5905,0)</f>
        <v>0</v>
      </c>
      <c r="Q5905" s="38">
        <f>IF(Colin!$G5905&lt;$B$1,Colin!$I5905,0)</f>
        <v>0</v>
      </c>
    </row>
    <row r="5906" spans="12:17" x14ac:dyDescent="0.25">
      <c r="L5906" s="38">
        <f>IF(AND(Colin!$G5906=$B$1,Colin!$H5906=$C$3),Colin!$I5906,)</f>
        <v>0</v>
      </c>
      <c r="M5906" s="38">
        <f>IF(AND(Colin!$G5906=$B$1,Colin!$H5906&lt;=$C$3),Colin!$I5906,)</f>
        <v>0</v>
      </c>
      <c r="N5906" s="38">
        <f>IF(AND(Colin!$G5906=$B$2,Colin!$H5906=$C$3),Colin!$I5906,)</f>
        <v>0</v>
      </c>
      <c r="O5906" s="38">
        <f>IF(AND(Colin!$G5906=$B$2,Colin!$H5906&lt;=$C$3),Colin!$I5906,)</f>
        <v>0</v>
      </c>
      <c r="P5906" s="38">
        <f>IF(Colin!$G5906&lt;$B$2,Colin!$I5906,0)</f>
        <v>0</v>
      </c>
      <c r="Q5906" s="38">
        <f>IF(Colin!$G5906&lt;$B$1,Colin!$I5906,0)</f>
        <v>0</v>
      </c>
    </row>
    <row r="5907" spans="12:17" x14ac:dyDescent="0.25">
      <c r="L5907" s="38">
        <f>IF(AND(Colin!$G5907=$B$1,Colin!$H5907=$C$3),Colin!$I5907,)</f>
        <v>0</v>
      </c>
      <c r="M5907" s="38">
        <f>IF(AND(Colin!$G5907=$B$1,Colin!$H5907&lt;=$C$3),Colin!$I5907,)</f>
        <v>0</v>
      </c>
      <c r="N5907" s="38">
        <f>IF(AND(Colin!$G5907=$B$2,Colin!$H5907=$C$3),Colin!$I5907,)</f>
        <v>0</v>
      </c>
      <c r="O5907" s="38">
        <f>IF(AND(Colin!$G5907=$B$2,Colin!$H5907&lt;=$C$3),Colin!$I5907,)</f>
        <v>0</v>
      </c>
      <c r="P5907" s="38">
        <f>IF(Colin!$G5907&lt;$B$2,Colin!$I5907,0)</f>
        <v>0</v>
      </c>
      <c r="Q5907" s="38">
        <f>IF(Colin!$G5907&lt;$B$1,Colin!$I5907,0)</f>
        <v>0</v>
      </c>
    </row>
    <row r="5908" spans="12:17" x14ac:dyDescent="0.25">
      <c r="L5908" s="38">
        <f>IF(AND(Colin!$G5908=$B$1,Colin!$H5908=$C$3),Colin!$I5908,)</f>
        <v>0</v>
      </c>
      <c r="M5908" s="38">
        <f>IF(AND(Colin!$G5908=$B$1,Colin!$H5908&lt;=$C$3),Colin!$I5908,)</f>
        <v>0</v>
      </c>
      <c r="N5908" s="38">
        <f>IF(AND(Colin!$G5908=$B$2,Colin!$H5908=$C$3),Colin!$I5908,)</f>
        <v>0</v>
      </c>
      <c r="O5908" s="38">
        <f>IF(AND(Colin!$G5908=$B$2,Colin!$H5908&lt;=$C$3),Colin!$I5908,)</f>
        <v>0</v>
      </c>
      <c r="P5908" s="38">
        <f>IF(Colin!$G5908&lt;$B$2,Colin!$I5908,0)</f>
        <v>0</v>
      </c>
      <c r="Q5908" s="38">
        <f>IF(Colin!$G5908&lt;$B$1,Colin!$I5908,0)</f>
        <v>0</v>
      </c>
    </row>
    <row r="5909" spans="12:17" x14ac:dyDescent="0.25">
      <c r="L5909" s="38">
        <f>IF(AND(Colin!$G5909=$B$1,Colin!$H5909=$C$3),Colin!$I5909,)</f>
        <v>0</v>
      </c>
      <c r="M5909" s="38">
        <f>IF(AND(Colin!$G5909=$B$1,Colin!$H5909&lt;=$C$3),Colin!$I5909,)</f>
        <v>0</v>
      </c>
      <c r="N5909" s="38">
        <f>IF(AND(Colin!$G5909=$B$2,Colin!$H5909=$C$3),Colin!$I5909,)</f>
        <v>0</v>
      </c>
      <c r="O5909" s="38">
        <f>IF(AND(Colin!$G5909=$B$2,Colin!$H5909&lt;=$C$3),Colin!$I5909,)</f>
        <v>0</v>
      </c>
      <c r="P5909" s="38">
        <f>IF(Colin!$G5909&lt;$B$2,Colin!$I5909,0)</f>
        <v>0</v>
      </c>
      <c r="Q5909" s="38">
        <f>IF(Colin!$G5909&lt;$B$1,Colin!$I5909,0)</f>
        <v>0</v>
      </c>
    </row>
    <row r="5910" spans="12:17" x14ac:dyDescent="0.25">
      <c r="L5910" s="38">
        <f>IF(AND(Colin!$G5910=$B$1,Colin!$H5910=$C$3),Colin!$I5910,)</f>
        <v>0</v>
      </c>
      <c r="M5910" s="38">
        <f>IF(AND(Colin!$G5910=$B$1,Colin!$H5910&lt;=$C$3),Colin!$I5910,)</f>
        <v>0</v>
      </c>
      <c r="N5910" s="38">
        <f>IF(AND(Colin!$G5910=$B$2,Colin!$H5910=$C$3),Colin!$I5910,)</f>
        <v>0</v>
      </c>
      <c r="O5910" s="38">
        <f>IF(AND(Colin!$G5910=$B$2,Colin!$H5910&lt;=$C$3),Colin!$I5910,)</f>
        <v>0</v>
      </c>
      <c r="P5910" s="38">
        <f>IF(Colin!$G5910&lt;$B$2,Colin!$I5910,0)</f>
        <v>0</v>
      </c>
      <c r="Q5910" s="38">
        <f>IF(Colin!$G5910&lt;$B$1,Colin!$I5910,0)</f>
        <v>0</v>
      </c>
    </row>
    <row r="5911" spans="12:17" x14ac:dyDescent="0.25">
      <c r="L5911" s="38">
        <f>IF(AND(Colin!$G5911=$B$1,Colin!$H5911=$C$3),Colin!$I5911,)</f>
        <v>0</v>
      </c>
      <c r="M5911" s="38">
        <f>IF(AND(Colin!$G5911=$B$1,Colin!$H5911&lt;=$C$3),Colin!$I5911,)</f>
        <v>0</v>
      </c>
      <c r="N5911" s="38">
        <f>IF(AND(Colin!$G5911=$B$2,Colin!$H5911=$C$3),Colin!$I5911,)</f>
        <v>0</v>
      </c>
      <c r="O5911" s="38">
        <f>IF(AND(Colin!$G5911=$B$2,Colin!$H5911&lt;=$C$3),Colin!$I5911,)</f>
        <v>0</v>
      </c>
      <c r="P5911" s="38">
        <f>IF(Colin!$G5911&lt;$B$2,Colin!$I5911,0)</f>
        <v>0</v>
      </c>
      <c r="Q5911" s="38">
        <f>IF(Colin!$G5911&lt;$B$1,Colin!$I5911,0)</f>
        <v>0</v>
      </c>
    </row>
    <row r="5912" spans="12:17" x14ac:dyDescent="0.25">
      <c r="L5912" s="38">
        <f>IF(AND(Colin!$G5912=$B$1,Colin!$H5912=$C$3),Colin!$I5912,)</f>
        <v>0</v>
      </c>
      <c r="M5912" s="38">
        <f>IF(AND(Colin!$G5912=$B$1,Colin!$H5912&lt;=$C$3),Colin!$I5912,)</f>
        <v>0</v>
      </c>
      <c r="N5912" s="38">
        <f>IF(AND(Colin!$G5912=$B$2,Colin!$H5912=$C$3),Colin!$I5912,)</f>
        <v>0</v>
      </c>
      <c r="O5912" s="38">
        <f>IF(AND(Colin!$G5912=$B$2,Colin!$H5912&lt;=$C$3),Colin!$I5912,)</f>
        <v>0</v>
      </c>
      <c r="P5912" s="38">
        <f>IF(Colin!$G5912&lt;$B$2,Colin!$I5912,0)</f>
        <v>0</v>
      </c>
      <c r="Q5912" s="38">
        <f>IF(Colin!$G5912&lt;$B$1,Colin!$I5912,0)</f>
        <v>0</v>
      </c>
    </row>
    <row r="5913" spans="12:17" x14ac:dyDescent="0.25">
      <c r="L5913" s="38">
        <f>IF(AND(Colin!$G5913=$B$1,Colin!$H5913=$C$3),Colin!$I5913,)</f>
        <v>0</v>
      </c>
      <c r="M5913" s="38">
        <f>IF(AND(Colin!$G5913=$B$1,Colin!$H5913&lt;=$C$3),Colin!$I5913,)</f>
        <v>0</v>
      </c>
      <c r="N5913" s="38">
        <f>IF(AND(Colin!$G5913=$B$2,Colin!$H5913=$C$3),Colin!$I5913,)</f>
        <v>0</v>
      </c>
      <c r="O5913" s="38">
        <f>IF(AND(Colin!$G5913=$B$2,Colin!$H5913&lt;=$C$3),Colin!$I5913,)</f>
        <v>0</v>
      </c>
      <c r="P5913" s="38">
        <f>IF(Colin!$G5913&lt;$B$2,Colin!$I5913,0)</f>
        <v>0</v>
      </c>
      <c r="Q5913" s="38">
        <f>IF(Colin!$G5913&lt;$B$1,Colin!$I5913,0)</f>
        <v>0</v>
      </c>
    </row>
    <row r="5914" spans="12:17" x14ac:dyDescent="0.25">
      <c r="L5914" s="38">
        <f>IF(AND(Colin!$G5914=$B$1,Colin!$H5914=$C$3),Colin!$I5914,)</f>
        <v>0</v>
      </c>
      <c r="M5914" s="38">
        <f>IF(AND(Colin!$G5914=$B$1,Colin!$H5914&lt;=$C$3),Colin!$I5914,)</f>
        <v>0</v>
      </c>
      <c r="N5914" s="38">
        <f>IF(AND(Colin!$G5914=$B$2,Colin!$H5914=$C$3),Colin!$I5914,)</f>
        <v>0</v>
      </c>
      <c r="O5914" s="38">
        <f>IF(AND(Colin!$G5914=$B$2,Colin!$H5914&lt;=$C$3),Colin!$I5914,)</f>
        <v>0</v>
      </c>
      <c r="P5914" s="38">
        <f>IF(Colin!$G5914&lt;$B$2,Colin!$I5914,0)</f>
        <v>0</v>
      </c>
      <c r="Q5914" s="38">
        <f>IF(Colin!$G5914&lt;$B$1,Colin!$I5914,0)</f>
        <v>0</v>
      </c>
    </row>
    <row r="5915" spans="12:17" x14ac:dyDescent="0.25">
      <c r="L5915" s="38">
        <f>IF(AND(Colin!$G5915=$B$1,Colin!$H5915=$C$3),Colin!$I5915,)</f>
        <v>0</v>
      </c>
      <c r="M5915" s="38">
        <f>IF(AND(Colin!$G5915=$B$1,Colin!$H5915&lt;=$C$3),Colin!$I5915,)</f>
        <v>0</v>
      </c>
      <c r="N5915" s="38">
        <f>IF(AND(Colin!$G5915=$B$2,Colin!$H5915=$C$3),Colin!$I5915,)</f>
        <v>0</v>
      </c>
      <c r="O5915" s="38">
        <f>IF(AND(Colin!$G5915=$B$2,Colin!$H5915&lt;=$C$3),Colin!$I5915,)</f>
        <v>0</v>
      </c>
      <c r="P5915" s="38">
        <f>IF(Colin!$G5915&lt;$B$2,Colin!$I5915,0)</f>
        <v>0</v>
      </c>
      <c r="Q5915" s="38">
        <f>IF(Colin!$G5915&lt;$B$1,Colin!$I5915,0)</f>
        <v>0</v>
      </c>
    </row>
    <row r="5916" spans="12:17" x14ac:dyDescent="0.25">
      <c r="L5916" s="38">
        <f>IF(AND(Colin!$G5916=$B$1,Colin!$H5916=$C$3),Colin!$I5916,)</f>
        <v>0</v>
      </c>
      <c r="M5916" s="38">
        <f>IF(AND(Colin!$G5916=$B$1,Colin!$H5916&lt;=$C$3),Colin!$I5916,)</f>
        <v>0</v>
      </c>
      <c r="N5916" s="38">
        <f>IF(AND(Colin!$G5916=$B$2,Colin!$H5916=$C$3),Colin!$I5916,)</f>
        <v>0</v>
      </c>
      <c r="O5916" s="38">
        <f>IF(AND(Colin!$G5916=$B$2,Colin!$H5916&lt;=$C$3),Colin!$I5916,)</f>
        <v>0</v>
      </c>
      <c r="P5916" s="38">
        <f>IF(Colin!$G5916&lt;$B$2,Colin!$I5916,0)</f>
        <v>0</v>
      </c>
      <c r="Q5916" s="38">
        <f>IF(Colin!$G5916&lt;$B$1,Colin!$I5916,0)</f>
        <v>0</v>
      </c>
    </row>
    <row r="5917" spans="12:17" x14ac:dyDescent="0.25">
      <c r="L5917" s="38">
        <f>IF(AND(Colin!$G5917=$B$1,Colin!$H5917=$C$3),Colin!$I5917,)</f>
        <v>0</v>
      </c>
      <c r="M5917" s="38">
        <f>IF(AND(Colin!$G5917=$B$1,Colin!$H5917&lt;=$C$3),Colin!$I5917,)</f>
        <v>0</v>
      </c>
      <c r="N5917" s="38">
        <f>IF(AND(Colin!$G5917=$B$2,Colin!$H5917=$C$3),Colin!$I5917,)</f>
        <v>0</v>
      </c>
      <c r="O5917" s="38">
        <f>IF(AND(Colin!$G5917=$B$2,Colin!$H5917&lt;=$C$3),Colin!$I5917,)</f>
        <v>0</v>
      </c>
      <c r="P5917" s="38">
        <f>IF(Colin!$G5917&lt;$B$2,Colin!$I5917,0)</f>
        <v>0</v>
      </c>
      <c r="Q5917" s="38">
        <f>IF(Colin!$G5917&lt;$B$1,Colin!$I5917,0)</f>
        <v>0</v>
      </c>
    </row>
    <row r="5918" spans="12:17" x14ac:dyDescent="0.25">
      <c r="L5918" s="38">
        <f>IF(AND(Colin!$G5918=$B$1,Colin!$H5918=$C$3),Colin!$I5918,)</f>
        <v>0</v>
      </c>
      <c r="M5918" s="38">
        <f>IF(AND(Colin!$G5918=$B$1,Colin!$H5918&lt;=$C$3),Colin!$I5918,)</f>
        <v>0</v>
      </c>
      <c r="N5918" s="38">
        <f>IF(AND(Colin!$G5918=$B$2,Colin!$H5918=$C$3),Colin!$I5918,)</f>
        <v>0</v>
      </c>
      <c r="O5918" s="38">
        <f>IF(AND(Colin!$G5918=$B$2,Colin!$H5918&lt;=$C$3),Colin!$I5918,)</f>
        <v>0</v>
      </c>
      <c r="P5918" s="38">
        <f>IF(Colin!$G5918&lt;$B$2,Colin!$I5918,0)</f>
        <v>0</v>
      </c>
      <c r="Q5918" s="38">
        <f>IF(Colin!$G5918&lt;$B$1,Colin!$I5918,0)</f>
        <v>0</v>
      </c>
    </row>
    <row r="5919" spans="12:17" x14ac:dyDescent="0.25">
      <c r="L5919" s="38">
        <f>IF(AND(Colin!$G5919=$B$1,Colin!$H5919=$C$3),Colin!$I5919,)</f>
        <v>0</v>
      </c>
      <c r="M5919" s="38">
        <f>IF(AND(Colin!$G5919=$B$1,Colin!$H5919&lt;=$C$3),Colin!$I5919,)</f>
        <v>0</v>
      </c>
      <c r="N5919" s="38">
        <f>IF(AND(Colin!$G5919=$B$2,Colin!$H5919=$C$3),Colin!$I5919,)</f>
        <v>0</v>
      </c>
      <c r="O5919" s="38">
        <f>IF(AND(Colin!$G5919=$B$2,Colin!$H5919&lt;=$C$3),Colin!$I5919,)</f>
        <v>0</v>
      </c>
      <c r="P5919" s="38">
        <f>IF(Colin!$G5919&lt;$B$2,Colin!$I5919,0)</f>
        <v>0</v>
      </c>
      <c r="Q5919" s="38">
        <f>IF(Colin!$G5919&lt;$B$1,Colin!$I5919,0)</f>
        <v>0</v>
      </c>
    </row>
    <row r="5920" spans="12:17" x14ac:dyDescent="0.25">
      <c r="L5920" s="38">
        <f>IF(AND(Colin!$G5920=$B$1,Colin!$H5920=$C$3),Colin!$I5920,)</f>
        <v>0</v>
      </c>
      <c r="M5920" s="38">
        <f>IF(AND(Colin!$G5920=$B$1,Colin!$H5920&lt;=$C$3),Colin!$I5920,)</f>
        <v>0</v>
      </c>
      <c r="N5920" s="38">
        <f>IF(AND(Colin!$G5920=$B$2,Colin!$H5920=$C$3),Colin!$I5920,)</f>
        <v>0</v>
      </c>
      <c r="O5920" s="38">
        <f>IF(AND(Colin!$G5920=$B$2,Colin!$H5920&lt;=$C$3),Colin!$I5920,)</f>
        <v>0</v>
      </c>
      <c r="P5920" s="38">
        <f>IF(Colin!$G5920&lt;$B$2,Colin!$I5920,0)</f>
        <v>0</v>
      </c>
      <c r="Q5920" s="38">
        <f>IF(Colin!$G5920&lt;$B$1,Colin!$I5920,0)</f>
        <v>0</v>
      </c>
    </row>
    <row r="5921" spans="12:17" x14ac:dyDescent="0.25">
      <c r="L5921" s="38">
        <f>IF(AND(Colin!$G5921=$B$1,Colin!$H5921=$C$3),Colin!$I5921,)</f>
        <v>0</v>
      </c>
      <c r="M5921" s="38">
        <f>IF(AND(Colin!$G5921=$B$1,Colin!$H5921&lt;=$C$3),Colin!$I5921,)</f>
        <v>0</v>
      </c>
      <c r="N5921" s="38">
        <f>IF(AND(Colin!$G5921=$B$2,Colin!$H5921=$C$3),Colin!$I5921,)</f>
        <v>0</v>
      </c>
      <c r="O5921" s="38">
        <f>IF(AND(Colin!$G5921=$B$2,Colin!$H5921&lt;=$C$3),Colin!$I5921,)</f>
        <v>0</v>
      </c>
      <c r="P5921" s="38">
        <f>IF(Colin!$G5921&lt;$B$2,Colin!$I5921,0)</f>
        <v>0</v>
      </c>
      <c r="Q5921" s="38">
        <f>IF(Colin!$G5921&lt;$B$1,Colin!$I5921,0)</f>
        <v>0</v>
      </c>
    </row>
    <row r="5922" spans="12:17" x14ac:dyDescent="0.25">
      <c r="L5922" s="38">
        <f>IF(AND(Colin!$G5922=$B$1,Colin!$H5922=$C$3),Colin!$I5922,)</f>
        <v>0</v>
      </c>
      <c r="M5922" s="38">
        <f>IF(AND(Colin!$G5922=$B$1,Colin!$H5922&lt;=$C$3),Colin!$I5922,)</f>
        <v>0</v>
      </c>
      <c r="N5922" s="38">
        <f>IF(AND(Colin!$G5922=$B$2,Colin!$H5922=$C$3),Colin!$I5922,)</f>
        <v>0</v>
      </c>
      <c r="O5922" s="38">
        <f>IF(AND(Colin!$G5922=$B$2,Colin!$H5922&lt;=$C$3),Colin!$I5922,)</f>
        <v>0</v>
      </c>
      <c r="P5922" s="38">
        <f>IF(Colin!$G5922&lt;$B$2,Colin!$I5922,0)</f>
        <v>0</v>
      </c>
      <c r="Q5922" s="38">
        <f>IF(Colin!$G5922&lt;$B$1,Colin!$I5922,0)</f>
        <v>0</v>
      </c>
    </row>
    <row r="5923" spans="12:17" x14ac:dyDescent="0.25">
      <c r="L5923" s="38">
        <f>IF(AND(Colin!$G5923=$B$1,Colin!$H5923=$C$3),Colin!$I5923,)</f>
        <v>0</v>
      </c>
      <c r="M5923" s="38">
        <f>IF(AND(Colin!$G5923=$B$1,Colin!$H5923&lt;=$C$3),Colin!$I5923,)</f>
        <v>0</v>
      </c>
      <c r="N5923" s="38">
        <f>IF(AND(Colin!$G5923=$B$2,Colin!$H5923=$C$3),Colin!$I5923,)</f>
        <v>0</v>
      </c>
      <c r="O5923" s="38">
        <f>IF(AND(Colin!$G5923=$B$2,Colin!$H5923&lt;=$C$3),Colin!$I5923,)</f>
        <v>0</v>
      </c>
      <c r="P5923" s="38">
        <f>IF(Colin!$G5923&lt;$B$2,Colin!$I5923,0)</f>
        <v>0</v>
      </c>
      <c r="Q5923" s="38">
        <f>IF(Colin!$G5923&lt;$B$1,Colin!$I5923,0)</f>
        <v>0</v>
      </c>
    </row>
    <row r="5924" spans="12:17" x14ac:dyDescent="0.25">
      <c r="L5924" s="38">
        <f>IF(AND(Colin!$G5924=$B$1,Colin!$H5924=$C$3),Colin!$I5924,)</f>
        <v>0</v>
      </c>
      <c r="M5924" s="38">
        <f>IF(AND(Colin!$G5924=$B$1,Colin!$H5924&lt;=$C$3),Colin!$I5924,)</f>
        <v>0</v>
      </c>
      <c r="N5924" s="38">
        <f>IF(AND(Colin!$G5924=$B$2,Colin!$H5924=$C$3),Colin!$I5924,)</f>
        <v>0</v>
      </c>
      <c r="O5924" s="38">
        <f>IF(AND(Colin!$G5924=$B$2,Colin!$H5924&lt;=$C$3),Colin!$I5924,)</f>
        <v>0</v>
      </c>
      <c r="P5924" s="38">
        <f>IF(Colin!$G5924&lt;$B$2,Colin!$I5924,0)</f>
        <v>0</v>
      </c>
      <c r="Q5924" s="38">
        <f>IF(Colin!$G5924&lt;$B$1,Colin!$I5924,0)</f>
        <v>0</v>
      </c>
    </row>
    <row r="5925" spans="12:17" x14ac:dyDescent="0.25">
      <c r="L5925" s="38">
        <f>IF(AND(Colin!$G5925=$B$1,Colin!$H5925=$C$3),Colin!$I5925,)</f>
        <v>0</v>
      </c>
      <c r="M5925" s="38">
        <f>IF(AND(Colin!$G5925=$B$1,Colin!$H5925&lt;=$C$3),Colin!$I5925,)</f>
        <v>0</v>
      </c>
      <c r="N5925" s="38">
        <f>IF(AND(Colin!$G5925=$B$2,Colin!$H5925=$C$3),Colin!$I5925,)</f>
        <v>0</v>
      </c>
      <c r="O5925" s="38">
        <f>IF(AND(Colin!$G5925=$B$2,Colin!$H5925&lt;=$C$3),Colin!$I5925,)</f>
        <v>0</v>
      </c>
      <c r="P5925" s="38">
        <f>IF(Colin!$G5925&lt;$B$2,Colin!$I5925,0)</f>
        <v>0</v>
      </c>
      <c r="Q5925" s="38">
        <f>IF(Colin!$G5925&lt;$B$1,Colin!$I5925,0)</f>
        <v>0</v>
      </c>
    </row>
    <row r="5926" spans="12:17" x14ac:dyDescent="0.25">
      <c r="L5926" s="38">
        <f>IF(AND(Colin!$G5926=$B$1,Colin!$H5926=$C$3),Colin!$I5926,)</f>
        <v>0</v>
      </c>
      <c r="M5926" s="38">
        <f>IF(AND(Colin!$G5926=$B$1,Colin!$H5926&lt;=$C$3),Colin!$I5926,)</f>
        <v>0</v>
      </c>
      <c r="N5926" s="38">
        <f>IF(AND(Colin!$G5926=$B$2,Colin!$H5926=$C$3),Colin!$I5926,)</f>
        <v>0</v>
      </c>
      <c r="O5926" s="38">
        <f>IF(AND(Colin!$G5926=$B$2,Colin!$H5926&lt;=$C$3),Colin!$I5926,)</f>
        <v>0</v>
      </c>
      <c r="P5926" s="38">
        <f>IF(Colin!$G5926&lt;$B$2,Colin!$I5926,0)</f>
        <v>0</v>
      </c>
      <c r="Q5926" s="38">
        <f>IF(Colin!$G5926&lt;$B$1,Colin!$I5926,0)</f>
        <v>0</v>
      </c>
    </row>
    <row r="5927" spans="12:17" x14ac:dyDescent="0.25">
      <c r="L5927" s="38">
        <f>IF(AND(Colin!$G5927=$B$1,Colin!$H5927=$C$3),Colin!$I5927,)</f>
        <v>0</v>
      </c>
      <c r="M5927" s="38">
        <f>IF(AND(Colin!$G5927=$B$1,Colin!$H5927&lt;=$C$3),Colin!$I5927,)</f>
        <v>0</v>
      </c>
      <c r="N5927" s="38">
        <f>IF(AND(Colin!$G5927=$B$2,Colin!$H5927=$C$3),Colin!$I5927,)</f>
        <v>0</v>
      </c>
      <c r="O5927" s="38">
        <f>IF(AND(Colin!$G5927=$B$2,Colin!$H5927&lt;=$C$3),Colin!$I5927,)</f>
        <v>0</v>
      </c>
      <c r="P5927" s="38">
        <f>IF(Colin!$G5927&lt;$B$2,Colin!$I5927,0)</f>
        <v>0</v>
      </c>
      <c r="Q5927" s="38">
        <f>IF(Colin!$G5927&lt;$B$1,Colin!$I5927,0)</f>
        <v>0</v>
      </c>
    </row>
    <row r="5928" spans="12:17" x14ac:dyDescent="0.25">
      <c r="L5928" s="38">
        <f>IF(AND(Colin!$G5928=$B$1,Colin!$H5928=$C$3),Colin!$I5928,)</f>
        <v>0</v>
      </c>
      <c r="M5928" s="38">
        <f>IF(AND(Colin!$G5928=$B$1,Colin!$H5928&lt;=$C$3),Colin!$I5928,)</f>
        <v>0</v>
      </c>
      <c r="N5928" s="38">
        <f>IF(AND(Colin!$G5928=$B$2,Colin!$H5928=$C$3),Colin!$I5928,)</f>
        <v>0</v>
      </c>
      <c r="O5928" s="38">
        <f>IF(AND(Colin!$G5928=$B$2,Colin!$H5928&lt;=$C$3),Colin!$I5928,)</f>
        <v>0</v>
      </c>
      <c r="P5928" s="38">
        <f>IF(Colin!$G5928&lt;$B$2,Colin!$I5928,0)</f>
        <v>0</v>
      </c>
      <c r="Q5928" s="38">
        <f>IF(Colin!$G5928&lt;$B$1,Colin!$I5928,0)</f>
        <v>0</v>
      </c>
    </row>
    <row r="5929" spans="12:17" x14ac:dyDescent="0.25">
      <c r="L5929" s="38">
        <f>IF(AND(Colin!$G5929=$B$1,Colin!$H5929=$C$3),Colin!$I5929,)</f>
        <v>0</v>
      </c>
      <c r="M5929" s="38">
        <f>IF(AND(Colin!$G5929=$B$1,Colin!$H5929&lt;=$C$3),Colin!$I5929,)</f>
        <v>0</v>
      </c>
      <c r="N5929" s="38">
        <f>IF(AND(Colin!$G5929=$B$2,Colin!$H5929=$C$3),Colin!$I5929,)</f>
        <v>0</v>
      </c>
      <c r="O5929" s="38">
        <f>IF(AND(Colin!$G5929=$B$2,Colin!$H5929&lt;=$C$3),Colin!$I5929,)</f>
        <v>0</v>
      </c>
      <c r="P5929" s="38">
        <f>IF(Colin!$G5929&lt;$B$2,Colin!$I5929,0)</f>
        <v>0</v>
      </c>
      <c r="Q5929" s="38">
        <f>IF(Colin!$G5929&lt;$B$1,Colin!$I5929,0)</f>
        <v>0</v>
      </c>
    </row>
    <row r="5930" spans="12:17" x14ac:dyDescent="0.25">
      <c r="L5930" s="38">
        <f>IF(AND(Colin!$G5930=$B$1,Colin!$H5930=$C$3),Colin!$I5930,)</f>
        <v>0</v>
      </c>
      <c r="M5930" s="38">
        <f>IF(AND(Colin!$G5930=$B$1,Colin!$H5930&lt;=$C$3),Colin!$I5930,)</f>
        <v>0</v>
      </c>
      <c r="N5930" s="38">
        <f>IF(AND(Colin!$G5930=$B$2,Colin!$H5930=$C$3),Colin!$I5930,)</f>
        <v>0</v>
      </c>
      <c r="O5930" s="38">
        <f>IF(AND(Colin!$G5930=$B$2,Colin!$H5930&lt;=$C$3),Colin!$I5930,)</f>
        <v>0</v>
      </c>
      <c r="P5930" s="38">
        <f>IF(Colin!$G5930&lt;$B$2,Colin!$I5930,0)</f>
        <v>0</v>
      </c>
      <c r="Q5930" s="38">
        <f>IF(Colin!$G5930&lt;$B$1,Colin!$I5930,0)</f>
        <v>0</v>
      </c>
    </row>
    <row r="5931" spans="12:17" x14ac:dyDescent="0.25">
      <c r="L5931" s="38">
        <f>IF(AND(Colin!$G5931=$B$1,Colin!$H5931=$C$3),Colin!$I5931,)</f>
        <v>0</v>
      </c>
      <c r="M5931" s="38">
        <f>IF(AND(Colin!$G5931=$B$1,Colin!$H5931&lt;=$C$3),Colin!$I5931,)</f>
        <v>0</v>
      </c>
      <c r="N5931" s="38">
        <f>IF(AND(Colin!$G5931=$B$2,Colin!$H5931=$C$3),Colin!$I5931,)</f>
        <v>0</v>
      </c>
      <c r="O5931" s="38">
        <f>IF(AND(Colin!$G5931=$B$2,Colin!$H5931&lt;=$C$3),Colin!$I5931,)</f>
        <v>0</v>
      </c>
      <c r="P5931" s="38">
        <f>IF(Colin!$G5931&lt;$B$2,Colin!$I5931,0)</f>
        <v>0</v>
      </c>
      <c r="Q5931" s="38">
        <f>IF(Colin!$G5931&lt;$B$1,Colin!$I5931,0)</f>
        <v>0</v>
      </c>
    </row>
    <row r="5932" spans="12:17" x14ac:dyDescent="0.25">
      <c r="L5932" s="38">
        <f>IF(AND(Colin!$G5932=$B$1,Colin!$H5932=$C$3),Colin!$I5932,)</f>
        <v>0</v>
      </c>
      <c r="M5932" s="38">
        <f>IF(AND(Colin!$G5932=$B$1,Colin!$H5932&lt;=$C$3),Colin!$I5932,)</f>
        <v>0</v>
      </c>
      <c r="N5932" s="38">
        <f>IF(AND(Colin!$G5932=$B$2,Colin!$H5932=$C$3),Colin!$I5932,)</f>
        <v>0</v>
      </c>
      <c r="O5932" s="38">
        <f>IF(AND(Colin!$G5932=$B$2,Colin!$H5932&lt;=$C$3),Colin!$I5932,)</f>
        <v>0</v>
      </c>
      <c r="P5932" s="38">
        <f>IF(Colin!$G5932&lt;$B$2,Colin!$I5932,0)</f>
        <v>0</v>
      </c>
      <c r="Q5932" s="38">
        <f>IF(Colin!$G5932&lt;$B$1,Colin!$I5932,0)</f>
        <v>0</v>
      </c>
    </row>
    <row r="5933" spans="12:17" x14ac:dyDescent="0.25">
      <c r="L5933" s="38">
        <f>IF(AND(Colin!$G5933=$B$1,Colin!$H5933=$C$3),Colin!$I5933,)</f>
        <v>0</v>
      </c>
      <c r="M5933" s="38">
        <f>IF(AND(Colin!$G5933=$B$1,Colin!$H5933&lt;=$C$3),Colin!$I5933,)</f>
        <v>0</v>
      </c>
      <c r="N5933" s="38">
        <f>IF(AND(Colin!$G5933=$B$2,Colin!$H5933=$C$3),Colin!$I5933,)</f>
        <v>0</v>
      </c>
      <c r="O5933" s="38">
        <f>IF(AND(Colin!$G5933=$B$2,Colin!$H5933&lt;=$C$3),Colin!$I5933,)</f>
        <v>0</v>
      </c>
      <c r="P5933" s="38">
        <f>IF(Colin!$G5933&lt;$B$2,Colin!$I5933,0)</f>
        <v>0</v>
      </c>
      <c r="Q5933" s="38">
        <f>IF(Colin!$G5933&lt;$B$1,Colin!$I5933,0)</f>
        <v>0</v>
      </c>
    </row>
    <row r="5934" spans="12:17" x14ac:dyDescent="0.25">
      <c r="L5934" s="38">
        <f>IF(AND(Colin!$G5934=$B$1,Colin!$H5934=$C$3),Colin!$I5934,)</f>
        <v>0</v>
      </c>
      <c r="M5934" s="38">
        <f>IF(AND(Colin!$G5934=$B$1,Colin!$H5934&lt;=$C$3),Colin!$I5934,)</f>
        <v>0</v>
      </c>
      <c r="N5934" s="38">
        <f>IF(AND(Colin!$G5934=$B$2,Colin!$H5934=$C$3),Colin!$I5934,)</f>
        <v>0</v>
      </c>
      <c r="O5934" s="38">
        <f>IF(AND(Colin!$G5934=$B$2,Colin!$H5934&lt;=$C$3),Colin!$I5934,)</f>
        <v>0</v>
      </c>
      <c r="P5934" s="38">
        <f>IF(Colin!$G5934&lt;$B$2,Colin!$I5934,0)</f>
        <v>0</v>
      </c>
      <c r="Q5934" s="38">
        <f>IF(Colin!$G5934&lt;$B$1,Colin!$I5934,0)</f>
        <v>0</v>
      </c>
    </row>
    <row r="5935" spans="12:17" x14ac:dyDescent="0.25">
      <c r="L5935" s="38">
        <f>IF(AND(Colin!$G5935=$B$1,Colin!$H5935=$C$3),Colin!$I5935,)</f>
        <v>0</v>
      </c>
      <c r="M5935" s="38">
        <f>IF(AND(Colin!$G5935=$B$1,Colin!$H5935&lt;=$C$3),Colin!$I5935,)</f>
        <v>0</v>
      </c>
      <c r="N5935" s="38">
        <f>IF(AND(Colin!$G5935=$B$2,Colin!$H5935=$C$3),Colin!$I5935,)</f>
        <v>0</v>
      </c>
      <c r="O5935" s="38">
        <f>IF(AND(Colin!$G5935=$B$2,Colin!$H5935&lt;=$C$3),Colin!$I5935,)</f>
        <v>0</v>
      </c>
      <c r="P5935" s="38">
        <f>IF(Colin!$G5935&lt;$B$2,Colin!$I5935,0)</f>
        <v>0</v>
      </c>
      <c r="Q5935" s="38">
        <f>IF(Colin!$G5935&lt;$B$1,Colin!$I5935,0)</f>
        <v>0</v>
      </c>
    </row>
    <row r="5936" spans="12:17" x14ac:dyDescent="0.25">
      <c r="L5936" s="38">
        <f>IF(AND(Colin!$G5936=$B$1,Colin!$H5936=$C$3),Colin!$I5936,)</f>
        <v>0</v>
      </c>
      <c r="M5936" s="38">
        <f>IF(AND(Colin!$G5936=$B$1,Colin!$H5936&lt;=$C$3),Colin!$I5936,)</f>
        <v>0</v>
      </c>
      <c r="N5936" s="38">
        <f>IF(AND(Colin!$G5936=$B$2,Colin!$H5936=$C$3),Colin!$I5936,)</f>
        <v>0</v>
      </c>
      <c r="O5936" s="38">
        <f>IF(AND(Colin!$G5936=$B$2,Colin!$H5936&lt;=$C$3),Colin!$I5936,)</f>
        <v>0</v>
      </c>
      <c r="P5936" s="38">
        <f>IF(Colin!$G5936&lt;$B$2,Colin!$I5936,0)</f>
        <v>0</v>
      </c>
      <c r="Q5936" s="38">
        <f>IF(Colin!$G5936&lt;$B$1,Colin!$I5936,0)</f>
        <v>0</v>
      </c>
    </row>
    <row r="5937" spans="12:17" x14ac:dyDescent="0.25">
      <c r="L5937" s="38">
        <f>IF(AND(Colin!$G5937=$B$1,Colin!$H5937=$C$3),Colin!$I5937,)</f>
        <v>0</v>
      </c>
      <c r="M5937" s="38">
        <f>IF(AND(Colin!$G5937=$B$1,Colin!$H5937&lt;=$C$3),Colin!$I5937,)</f>
        <v>0</v>
      </c>
      <c r="N5937" s="38">
        <f>IF(AND(Colin!$G5937=$B$2,Colin!$H5937=$C$3),Colin!$I5937,)</f>
        <v>0</v>
      </c>
      <c r="O5937" s="38">
        <f>IF(AND(Colin!$G5937=$B$2,Colin!$H5937&lt;=$C$3),Colin!$I5937,)</f>
        <v>0</v>
      </c>
      <c r="P5937" s="38">
        <f>IF(Colin!$G5937&lt;$B$2,Colin!$I5937,0)</f>
        <v>0</v>
      </c>
      <c r="Q5937" s="38">
        <f>IF(Colin!$G5937&lt;$B$1,Colin!$I5937,0)</f>
        <v>0</v>
      </c>
    </row>
    <row r="5938" spans="12:17" x14ac:dyDescent="0.25">
      <c r="L5938" s="38">
        <f>IF(AND(Colin!$G5938=$B$1,Colin!$H5938=$C$3),Colin!$I5938,)</f>
        <v>0</v>
      </c>
      <c r="M5938" s="38">
        <f>IF(AND(Colin!$G5938=$B$1,Colin!$H5938&lt;=$C$3),Colin!$I5938,)</f>
        <v>0</v>
      </c>
      <c r="N5938" s="38">
        <f>IF(AND(Colin!$G5938=$B$2,Colin!$H5938=$C$3),Colin!$I5938,)</f>
        <v>0</v>
      </c>
      <c r="O5938" s="38">
        <f>IF(AND(Colin!$G5938=$B$2,Colin!$H5938&lt;=$C$3),Colin!$I5938,)</f>
        <v>0</v>
      </c>
      <c r="P5938" s="38">
        <f>IF(Colin!$G5938&lt;$B$2,Colin!$I5938,0)</f>
        <v>0</v>
      </c>
      <c r="Q5938" s="38">
        <f>IF(Colin!$G5938&lt;$B$1,Colin!$I5938,0)</f>
        <v>0</v>
      </c>
    </row>
    <row r="5939" spans="12:17" x14ac:dyDescent="0.25">
      <c r="L5939" s="38">
        <f>IF(AND(Colin!$G5939=$B$1,Colin!$H5939=$C$3),Colin!$I5939,)</f>
        <v>0</v>
      </c>
      <c r="M5939" s="38">
        <f>IF(AND(Colin!$G5939=$B$1,Colin!$H5939&lt;=$C$3),Colin!$I5939,)</f>
        <v>0</v>
      </c>
      <c r="N5939" s="38">
        <f>IF(AND(Colin!$G5939=$B$2,Colin!$H5939=$C$3),Colin!$I5939,)</f>
        <v>0</v>
      </c>
      <c r="O5939" s="38">
        <f>IF(AND(Colin!$G5939=$B$2,Colin!$H5939&lt;=$C$3),Colin!$I5939,)</f>
        <v>0</v>
      </c>
      <c r="P5939" s="38">
        <f>IF(Colin!$G5939&lt;$B$2,Colin!$I5939,0)</f>
        <v>0</v>
      </c>
      <c r="Q5939" s="38">
        <f>IF(Colin!$G5939&lt;$B$1,Colin!$I5939,0)</f>
        <v>0</v>
      </c>
    </row>
    <row r="5940" spans="12:17" x14ac:dyDescent="0.25">
      <c r="L5940" s="38">
        <f>IF(AND(Colin!$G5940=$B$1,Colin!$H5940=$C$3),Colin!$I5940,)</f>
        <v>0</v>
      </c>
      <c r="M5940" s="38">
        <f>IF(AND(Colin!$G5940=$B$1,Colin!$H5940&lt;=$C$3),Colin!$I5940,)</f>
        <v>0</v>
      </c>
      <c r="N5940" s="38">
        <f>IF(AND(Colin!$G5940=$B$2,Colin!$H5940=$C$3),Colin!$I5940,)</f>
        <v>0</v>
      </c>
      <c r="O5940" s="38">
        <f>IF(AND(Colin!$G5940=$B$2,Colin!$H5940&lt;=$C$3),Colin!$I5940,)</f>
        <v>0</v>
      </c>
      <c r="P5940" s="38">
        <f>IF(Colin!$G5940&lt;$B$2,Colin!$I5940,0)</f>
        <v>0</v>
      </c>
      <c r="Q5940" s="38">
        <f>IF(Colin!$G5940&lt;$B$1,Colin!$I5940,0)</f>
        <v>0</v>
      </c>
    </row>
    <row r="5941" spans="12:17" x14ac:dyDescent="0.25">
      <c r="L5941" s="38">
        <f>IF(AND(Colin!$G5941=$B$1,Colin!$H5941=$C$3),Colin!$I5941,)</f>
        <v>0</v>
      </c>
      <c r="M5941" s="38">
        <f>IF(AND(Colin!$G5941=$B$1,Colin!$H5941&lt;=$C$3),Colin!$I5941,)</f>
        <v>0</v>
      </c>
      <c r="N5941" s="38">
        <f>IF(AND(Colin!$G5941=$B$2,Colin!$H5941=$C$3),Colin!$I5941,)</f>
        <v>0</v>
      </c>
      <c r="O5941" s="38">
        <f>IF(AND(Colin!$G5941=$B$2,Colin!$H5941&lt;=$C$3),Colin!$I5941,)</f>
        <v>0</v>
      </c>
      <c r="P5941" s="38">
        <f>IF(Colin!$G5941&lt;$B$2,Colin!$I5941,0)</f>
        <v>0</v>
      </c>
      <c r="Q5941" s="38">
        <f>IF(Colin!$G5941&lt;$B$1,Colin!$I5941,0)</f>
        <v>0</v>
      </c>
    </row>
    <row r="5942" spans="12:17" x14ac:dyDescent="0.25">
      <c r="L5942" s="38">
        <f>IF(AND(Colin!$G5942=$B$1,Colin!$H5942=$C$3),Colin!$I5942,)</f>
        <v>0</v>
      </c>
      <c r="M5942" s="38">
        <f>IF(AND(Colin!$G5942=$B$1,Colin!$H5942&lt;=$C$3),Colin!$I5942,)</f>
        <v>0</v>
      </c>
      <c r="N5942" s="38">
        <f>IF(AND(Colin!$G5942=$B$2,Colin!$H5942=$C$3),Colin!$I5942,)</f>
        <v>0</v>
      </c>
      <c r="O5942" s="38">
        <f>IF(AND(Colin!$G5942=$B$2,Colin!$H5942&lt;=$C$3),Colin!$I5942,)</f>
        <v>0</v>
      </c>
      <c r="P5942" s="38">
        <f>IF(Colin!$G5942&lt;$B$2,Colin!$I5942,0)</f>
        <v>0</v>
      </c>
      <c r="Q5942" s="38">
        <f>IF(Colin!$G5942&lt;$B$1,Colin!$I5942,0)</f>
        <v>0</v>
      </c>
    </row>
    <row r="5943" spans="12:17" x14ac:dyDescent="0.25">
      <c r="L5943" s="38">
        <f>IF(AND(Colin!$G5943=$B$1,Colin!$H5943=$C$3),Colin!$I5943,)</f>
        <v>0</v>
      </c>
      <c r="M5943" s="38">
        <f>IF(AND(Colin!$G5943=$B$1,Colin!$H5943&lt;=$C$3),Colin!$I5943,)</f>
        <v>0</v>
      </c>
      <c r="N5943" s="38">
        <f>IF(AND(Colin!$G5943=$B$2,Colin!$H5943=$C$3),Colin!$I5943,)</f>
        <v>0</v>
      </c>
      <c r="O5943" s="38">
        <f>IF(AND(Colin!$G5943=$B$2,Colin!$H5943&lt;=$C$3),Colin!$I5943,)</f>
        <v>0</v>
      </c>
      <c r="P5943" s="38">
        <f>IF(Colin!$G5943&lt;$B$2,Colin!$I5943,0)</f>
        <v>0</v>
      </c>
      <c r="Q5943" s="38">
        <f>IF(Colin!$G5943&lt;$B$1,Colin!$I5943,0)</f>
        <v>0</v>
      </c>
    </row>
    <row r="5944" spans="12:17" x14ac:dyDescent="0.25">
      <c r="L5944" s="38">
        <f>IF(AND(Colin!$G5944=$B$1,Colin!$H5944=$C$3),Colin!$I5944,)</f>
        <v>0</v>
      </c>
      <c r="M5944" s="38">
        <f>IF(AND(Colin!$G5944=$B$1,Colin!$H5944&lt;=$C$3),Colin!$I5944,)</f>
        <v>0</v>
      </c>
      <c r="N5944" s="38">
        <f>IF(AND(Colin!$G5944=$B$2,Colin!$H5944=$C$3),Colin!$I5944,)</f>
        <v>0</v>
      </c>
      <c r="O5944" s="38">
        <f>IF(AND(Colin!$G5944=$B$2,Colin!$H5944&lt;=$C$3),Colin!$I5944,)</f>
        <v>0</v>
      </c>
      <c r="P5944" s="38">
        <f>IF(Colin!$G5944&lt;$B$2,Colin!$I5944,0)</f>
        <v>0</v>
      </c>
      <c r="Q5944" s="38">
        <f>IF(Colin!$G5944&lt;$B$1,Colin!$I5944,0)</f>
        <v>0</v>
      </c>
    </row>
    <row r="5945" spans="12:17" x14ac:dyDescent="0.25">
      <c r="L5945" s="38">
        <f>IF(AND(Colin!$G5945=$B$1,Colin!$H5945=$C$3),Colin!$I5945,)</f>
        <v>0</v>
      </c>
      <c r="M5945" s="38">
        <f>IF(AND(Colin!$G5945=$B$1,Colin!$H5945&lt;=$C$3),Colin!$I5945,)</f>
        <v>0</v>
      </c>
      <c r="N5945" s="38">
        <f>IF(AND(Colin!$G5945=$B$2,Colin!$H5945=$C$3),Colin!$I5945,)</f>
        <v>0</v>
      </c>
      <c r="O5945" s="38">
        <f>IF(AND(Colin!$G5945=$B$2,Colin!$H5945&lt;=$C$3),Colin!$I5945,)</f>
        <v>0</v>
      </c>
      <c r="P5945" s="38">
        <f>IF(Colin!$G5945&lt;$B$2,Colin!$I5945,0)</f>
        <v>0</v>
      </c>
      <c r="Q5945" s="38">
        <f>IF(Colin!$G5945&lt;$B$1,Colin!$I5945,0)</f>
        <v>0</v>
      </c>
    </row>
    <row r="5946" spans="12:17" x14ac:dyDescent="0.25">
      <c r="L5946" s="38">
        <f>IF(AND(Colin!$G5946=$B$1,Colin!$H5946=$C$3),Colin!$I5946,)</f>
        <v>0</v>
      </c>
      <c r="M5946" s="38">
        <f>IF(AND(Colin!$G5946=$B$1,Colin!$H5946&lt;=$C$3),Colin!$I5946,)</f>
        <v>0</v>
      </c>
      <c r="N5946" s="38">
        <f>IF(AND(Colin!$G5946=$B$2,Colin!$H5946=$C$3),Colin!$I5946,)</f>
        <v>0</v>
      </c>
      <c r="O5946" s="38">
        <f>IF(AND(Colin!$G5946=$B$2,Colin!$H5946&lt;=$C$3),Colin!$I5946,)</f>
        <v>0</v>
      </c>
      <c r="P5946" s="38">
        <f>IF(Colin!$G5946&lt;$B$2,Colin!$I5946,0)</f>
        <v>0</v>
      </c>
      <c r="Q5946" s="38">
        <f>IF(Colin!$G5946&lt;$B$1,Colin!$I5946,0)</f>
        <v>0</v>
      </c>
    </row>
    <row r="5947" spans="12:17" x14ac:dyDescent="0.25">
      <c r="L5947" s="38">
        <f>IF(AND(Colin!$G5947=$B$1,Colin!$H5947=$C$3),Colin!$I5947,)</f>
        <v>0</v>
      </c>
      <c r="M5947" s="38">
        <f>IF(AND(Colin!$G5947=$B$1,Colin!$H5947&lt;=$C$3),Colin!$I5947,)</f>
        <v>0</v>
      </c>
      <c r="N5947" s="38">
        <f>IF(AND(Colin!$G5947=$B$2,Colin!$H5947=$C$3),Colin!$I5947,)</f>
        <v>0</v>
      </c>
      <c r="O5947" s="38">
        <f>IF(AND(Colin!$G5947=$B$2,Colin!$H5947&lt;=$C$3),Colin!$I5947,)</f>
        <v>0</v>
      </c>
      <c r="P5947" s="38">
        <f>IF(Colin!$G5947&lt;$B$2,Colin!$I5947,0)</f>
        <v>0</v>
      </c>
      <c r="Q5947" s="38">
        <f>IF(Colin!$G5947&lt;$B$1,Colin!$I5947,0)</f>
        <v>0</v>
      </c>
    </row>
    <row r="5948" spans="12:17" x14ac:dyDescent="0.25">
      <c r="L5948" s="38">
        <f>IF(AND(Colin!$G5948=$B$1,Colin!$H5948=$C$3),Colin!$I5948,)</f>
        <v>0</v>
      </c>
      <c r="M5948" s="38">
        <f>IF(AND(Colin!$G5948=$B$1,Colin!$H5948&lt;=$C$3),Colin!$I5948,)</f>
        <v>0</v>
      </c>
      <c r="N5948" s="38">
        <f>IF(AND(Colin!$G5948=$B$2,Colin!$H5948=$C$3),Colin!$I5948,)</f>
        <v>0</v>
      </c>
      <c r="O5948" s="38">
        <f>IF(AND(Colin!$G5948=$B$2,Colin!$H5948&lt;=$C$3),Colin!$I5948,)</f>
        <v>0</v>
      </c>
      <c r="P5948" s="38">
        <f>IF(Colin!$G5948&lt;$B$2,Colin!$I5948,0)</f>
        <v>0</v>
      </c>
      <c r="Q5948" s="38">
        <f>IF(Colin!$G5948&lt;$B$1,Colin!$I5948,0)</f>
        <v>0</v>
      </c>
    </row>
    <row r="5949" spans="12:17" x14ac:dyDescent="0.25">
      <c r="L5949" s="38">
        <f>IF(AND(Colin!$G5949=$B$1,Colin!$H5949=$C$3),Colin!$I5949,)</f>
        <v>0</v>
      </c>
      <c r="M5949" s="38">
        <f>IF(AND(Colin!$G5949=$B$1,Colin!$H5949&lt;=$C$3),Colin!$I5949,)</f>
        <v>0</v>
      </c>
      <c r="N5949" s="38">
        <f>IF(AND(Colin!$G5949=$B$2,Colin!$H5949=$C$3),Colin!$I5949,)</f>
        <v>0</v>
      </c>
      <c r="O5949" s="38">
        <f>IF(AND(Colin!$G5949=$B$2,Colin!$H5949&lt;=$C$3),Colin!$I5949,)</f>
        <v>0</v>
      </c>
      <c r="P5949" s="38">
        <f>IF(Colin!$G5949&lt;$B$2,Colin!$I5949,0)</f>
        <v>0</v>
      </c>
      <c r="Q5949" s="38">
        <f>IF(Colin!$G5949&lt;$B$1,Colin!$I5949,0)</f>
        <v>0</v>
      </c>
    </row>
    <row r="5950" spans="12:17" x14ac:dyDescent="0.25">
      <c r="L5950" s="38">
        <f>IF(AND(Colin!$G5950=$B$1,Colin!$H5950=$C$3),Colin!$I5950,)</f>
        <v>0</v>
      </c>
      <c r="M5950" s="38">
        <f>IF(AND(Colin!$G5950=$B$1,Colin!$H5950&lt;=$C$3),Colin!$I5950,)</f>
        <v>0</v>
      </c>
      <c r="N5950" s="38">
        <f>IF(AND(Colin!$G5950=$B$2,Colin!$H5950=$C$3),Colin!$I5950,)</f>
        <v>0</v>
      </c>
      <c r="O5950" s="38">
        <f>IF(AND(Colin!$G5950=$B$2,Colin!$H5950&lt;=$C$3),Colin!$I5950,)</f>
        <v>0</v>
      </c>
      <c r="P5950" s="38">
        <f>IF(Colin!$G5950&lt;$B$2,Colin!$I5950,0)</f>
        <v>0</v>
      </c>
      <c r="Q5950" s="38">
        <f>IF(Colin!$G5950&lt;$B$1,Colin!$I5950,0)</f>
        <v>0</v>
      </c>
    </row>
    <row r="5951" spans="12:17" x14ac:dyDescent="0.25">
      <c r="L5951" s="38">
        <f>IF(AND(Colin!$G5951=$B$1,Colin!$H5951=$C$3),Colin!$I5951,)</f>
        <v>0</v>
      </c>
      <c r="M5951" s="38">
        <f>IF(AND(Colin!$G5951=$B$1,Colin!$H5951&lt;=$C$3),Colin!$I5951,)</f>
        <v>0</v>
      </c>
      <c r="N5951" s="38">
        <f>IF(AND(Colin!$G5951=$B$2,Colin!$H5951=$C$3),Colin!$I5951,)</f>
        <v>0</v>
      </c>
      <c r="O5951" s="38">
        <f>IF(AND(Colin!$G5951=$B$2,Colin!$H5951&lt;=$C$3),Colin!$I5951,)</f>
        <v>0</v>
      </c>
      <c r="P5951" s="38">
        <f>IF(Colin!$G5951&lt;$B$2,Colin!$I5951,0)</f>
        <v>0</v>
      </c>
      <c r="Q5951" s="38">
        <f>IF(Colin!$G5951&lt;$B$1,Colin!$I5951,0)</f>
        <v>0</v>
      </c>
    </row>
    <row r="5952" spans="12:17" x14ac:dyDescent="0.25">
      <c r="L5952" s="38">
        <f>IF(AND(Colin!$G5952=$B$1,Colin!$H5952=$C$3),Colin!$I5952,)</f>
        <v>0</v>
      </c>
      <c r="M5952" s="38">
        <f>IF(AND(Colin!$G5952=$B$1,Colin!$H5952&lt;=$C$3),Colin!$I5952,)</f>
        <v>0</v>
      </c>
      <c r="N5952" s="38">
        <f>IF(AND(Colin!$G5952=$B$2,Colin!$H5952=$C$3),Colin!$I5952,)</f>
        <v>0</v>
      </c>
      <c r="O5952" s="38">
        <f>IF(AND(Colin!$G5952=$B$2,Colin!$H5952&lt;=$C$3),Colin!$I5952,)</f>
        <v>0</v>
      </c>
      <c r="P5952" s="38">
        <f>IF(Colin!$G5952&lt;$B$2,Colin!$I5952,0)</f>
        <v>0</v>
      </c>
      <c r="Q5952" s="38">
        <f>IF(Colin!$G5952&lt;$B$1,Colin!$I5952,0)</f>
        <v>0</v>
      </c>
    </row>
    <row r="5953" spans="12:17" x14ac:dyDescent="0.25">
      <c r="L5953" s="38">
        <f>IF(AND(Colin!$G5953=$B$1,Colin!$H5953=$C$3),Colin!$I5953,)</f>
        <v>0</v>
      </c>
      <c r="M5953" s="38">
        <f>IF(AND(Colin!$G5953=$B$1,Colin!$H5953&lt;=$C$3),Colin!$I5953,)</f>
        <v>0</v>
      </c>
      <c r="N5953" s="38">
        <f>IF(AND(Colin!$G5953=$B$2,Colin!$H5953=$C$3),Colin!$I5953,)</f>
        <v>0</v>
      </c>
      <c r="O5953" s="38">
        <f>IF(AND(Colin!$G5953=$B$2,Colin!$H5953&lt;=$C$3),Colin!$I5953,)</f>
        <v>0</v>
      </c>
      <c r="P5953" s="38">
        <f>IF(Colin!$G5953&lt;$B$2,Colin!$I5953,0)</f>
        <v>0</v>
      </c>
      <c r="Q5953" s="38">
        <f>IF(Colin!$G5953&lt;$B$1,Colin!$I5953,0)</f>
        <v>0</v>
      </c>
    </row>
    <row r="5954" spans="12:17" x14ac:dyDescent="0.25">
      <c r="L5954" s="38">
        <f>IF(AND(Colin!$G5954=$B$1,Colin!$H5954=$C$3),Colin!$I5954,)</f>
        <v>0</v>
      </c>
      <c r="M5954" s="38">
        <f>IF(AND(Colin!$G5954=$B$1,Colin!$H5954&lt;=$C$3),Colin!$I5954,)</f>
        <v>0</v>
      </c>
      <c r="N5954" s="38">
        <f>IF(AND(Colin!$G5954=$B$2,Colin!$H5954=$C$3),Colin!$I5954,)</f>
        <v>0</v>
      </c>
      <c r="O5954" s="38">
        <f>IF(AND(Colin!$G5954=$B$2,Colin!$H5954&lt;=$C$3),Colin!$I5954,)</f>
        <v>0</v>
      </c>
      <c r="P5954" s="38">
        <f>IF(Colin!$G5954&lt;$B$2,Colin!$I5954,0)</f>
        <v>0</v>
      </c>
      <c r="Q5954" s="38">
        <f>IF(Colin!$G5954&lt;$B$1,Colin!$I5954,0)</f>
        <v>0</v>
      </c>
    </row>
    <row r="5955" spans="12:17" x14ac:dyDescent="0.25">
      <c r="L5955" s="38">
        <f>IF(AND(Colin!$G5955=$B$1,Colin!$H5955=$C$3),Colin!$I5955,)</f>
        <v>0</v>
      </c>
      <c r="M5955" s="38">
        <f>IF(AND(Colin!$G5955=$B$1,Colin!$H5955&lt;=$C$3),Colin!$I5955,)</f>
        <v>0</v>
      </c>
      <c r="N5955" s="38">
        <f>IF(AND(Colin!$G5955=$B$2,Colin!$H5955=$C$3),Colin!$I5955,)</f>
        <v>0</v>
      </c>
      <c r="O5955" s="38">
        <f>IF(AND(Colin!$G5955=$B$2,Colin!$H5955&lt;=$C$3),Colin!$I5955,)</f>
        <v>0</v>
      </c>
      <c r="P5955" s="38">
        <f>IF(Colin!$G5955&lt;$B$2,Colin!$I5955,0)</f>
        <v>0</v>
      </c>
      <c r="Q5955" s="38">
        <f>IF(Colin!$G5955&lt;$B$1,Colin!$I5955,0)</f>
        <v>0</v>
      </c>
    </row>
    <row r="5956" spans="12:17" x14ac:dyDescent="0.25">
      <c r="L5956" s="38">
        <f>IF(AND(Colin!$G5956=$B$1,Colin!$H5956=$C$3),Colin!$I5956,)</f>
        <v>0</v>
      </c>
      <c r="M5956" s="38">
        <f>IF(AND(Colin!$G5956=$B$1,Colin!$H5956&lt;=$C$3),Colin!$I5956,)</f>
        <v>0</v>
      </c>
      <c r="N5956" s="38">
        <f>IF(AND(Colin!$G5956=$B$2,Colin!$H5956=$C$3),Colin!$I5956,)</f>
        <v>0</v>
      </c>
      <c r="O5956" s="38">
        <f>IF(AND(Colin!$G5956=$B$2,Colin!$H5956&lt;=$C$3),Colin!$I5956,)</f>
        <v>0</v>
      </c>
      <c r="P5956" s="38">
        <f>IF(Colin!$G5956&lt;$B$2,Colin!$I5956,0)</f>
        <v>0</v>
      </c>
      <c r="Q5956" s="38">
        <f>IF(Colin!$G5956&lt;$B$1,Colin!$I5956,0)</f>
        <v>0</v>
      </c>
    </row>
    <row r="5957" spans="12:17" x14ac:dyDescent="0.25">
      <c r="L5957" s="38">
        <f>IF(AND(Colin!$G5957=$B$1,Colin!$H5957=$C$3),Colin!$I5957,)</f>
        <v>0</v>
      </c>
      <c r="M5957" s="38">
        <f>IF(AND(Colin!$G5957=$B$1,Colin!$H5957&lt;=$C$3),Colin!$I5957,)</f>
        <v>0</v>
      </c>
      <c r="N5957" s="38">
        <f>IF(AND(Colin!$G5957=$B$2,Colin!$H5957=$C$3),Colin!$I5957,)</f>
        <v>0</v>
      </c>
      <c r="O5957" s="38">
        <f>IF(AND(Colin!$G5957=$B$2,Colin!$H5957&lt;=$C$3),Colin!$I5957,)</f>
        <v>0</v>
      </c>
      <c r="P5957" s="38">
        <f>IF(Colin!$G5957&lt;$B$2,Colin!$I5957,0)</f>
        <v>0</v>
      </c>
      <c r="Q5957" s="38">
        <f>IF(Colin!$G5957&lt;$B$1,Colin!$I5957,0)</f>
        <v>0</v>
      </c>
    </row>
    <row r="5958" spans="12:17" x14ac:dyDescent="0.25">
      <c r="L5958" s="38">
        <f>IF(AND(Colin!$G5958=$B$1,Colin!$H5958=$C$3),Colin!$I5958,)</f>
        <v>0</v>
      </c>
      <c r="M5958" s="38">
        <f>IF(AND(Colin!$G5958=$B$1,Colin!$H5958&lt;=$C$3),Colin!$I5958,)</f>
        <v>0</v>
      </c>
      <c r="N5958" s="38">
        <f>IF(AND(Colin!$G5958=$B$2,Colin!$H5958=$C$3),Colin!$I5958,)</f>
        <v>0</v>
      </c>
      <c r="O5958" s="38">
        <f>IF(AND(Colin!$G5958=$B$2,Colin!$H5958&lt;=$C$3),Colin!$I5958,)</f>
        <v>0</v>
      </c>
      <c r="P5958" s="38">
        <f>IF(Colin!$G5958&lt;$B$2,Colin!$I5958,0)</f>
        <v>0</v>
      </c>
      <c r="Q5958" s="38">
        <f>IF(Colin!$G5958&lt;$B$1,Colin!$I5958,0)</f>
        <v>0</v>
      </c>
    </row>
    <row r="5959" spans="12:17" x14ac:dyDescent="0.25">
      <c r="L5959" s="38">
        <f>IF(AND(Colin!$G5959=$B$1,Colin!$H5959=$C$3),Colin!$I5959,)</f>
        <v>0</v>
      </c>
      <c r="M5959" s="38">
        <f>IF(AND(Colin!$G5959=$B$1,Colin!$H5959&lt;=$C$3),Colin!$I5959,)</f>
        <v>0</v>
      </c>
      <c r="N5959" s="38">
        <f>IF(AND(Colin!$G5959=$B$2,Colin!$H5959=$C$3),Colin!$I5959,)</f>
        <v>0</v>
      </c>
      <c r="O5959" s="38">
        <f>IF(AND(Colin!$G5959=$B$2,Colin!$H5959&lt;=$C$3),Colin!$I5959,)</f>
        <v>0</v>
      </c>
      <c r="P5959" s="38">
        <f>IF(Colin!$G5959&lt;$B$2,Colin!$I5959,0)</f>
        <v>0</v>
      </c>
      <c r="Q5959" s="38">
        <f>IF(Colin!$G5959&lt;$B$1,Colin!$I5959,0)</f>
        <v>0</v>
      </c>
    </row>
    <row r="5960" spans="12:17" x14ac:dyDescent="0.25">
      <c r="L5960" s="38">
        <f>IF(AND(Colin!$G5960=$B$1,Colin!$H5960=$C$3),Colin!$I5960,)</f>
        <v>0</v>
      </c>
      <c r="M5960" s="38">
        <f>IF(AND(Colin!$G5960=$B$1,Colin!$H5960&lt;=$C$3),Colin!$I5960,)</f>
        <v>0</v>
      </c>
      <c r="N5960" s="38">
        <f>IF(AND(Colin!$G5960=$B$2,Colin!$H5960=$C$3),Colin!$I5960,)</f>
        <v>0</v>
      </c>
      <c r="O5960" s="38">
        <f>IF(AND(Colin!$G5960=$B$2,Colin!$H5960&lt;=$C$3),Colin!$I5960,)</f>
        <v>0</v>
      </c>
      <c r="P5960" s="38">
        <f>IF(Colin!$G5960&lt;$B$2,Colin!$I5960,0)</f>
        <v>0</v>
      </c>
      <c r="Q5960" s="38">
        <f>IF(Colin!$G5960&lt;$B$1,Colin!$I5960,0)</f>
        <v>0</v>
      </c>
    </row>
    <row r="5961" spans="12:17" x14ac:dyDescent="0.25">
      <c r="L5961" s="38">
        <f>IF(AND(Colin!$G5961=$B$1,Colin!$H5961=$C$3),Colin!$I5961,)</f>
        <v>0</v>
      </c>
      <c r="M5961" s="38">
        <f>IF(AND(Colin!$G5961=$B$1,Colin!$H5961&lt;=$C$3),Colin!$I5961,)</f>
        <v>0</v>
      </c>
      <c r="N5961" s="38">
        <f>IF(AND(Colin!$G5961=$B$2,Colin!$H5961=$C$3),Colin!$I5961,)</f>
        <v>0</v>
      </c>
      <c r="O5961" s="38">
        <f>IF(AND(Colin!$G5961=$B$2,Colin!$H5961&lt;=$C$3),Colin!$I5961,)</f>
        <v>0</v>
      </c>
      <c r="P5961" s="38">
        <f>IF(Colin!$G5961&lt;$B$2,Colin!$I5961,0)</f>
        <v>0</v>
      </c>
      <c r="Q5961" s="38">
        <f>IF(Colin!$G5961&lt;$B$1,Colin!$I5961,0)</f>
        <v>0</v>
      </c>
    </row>
    <row r="5962" spans="12:17" x14ac:dyDescent="0.25">
      <c r="L5962" s="38">
        <f>IF(AND(Colin!$G5962=$B$1,Colin!$H5962=$C$3),Colin!$I5962,)</f>
        <v>0</v>
      </c>
      <c r="M5962" s="38">
        <f>IF(AND(Colin!$G5962=$B$1,Colin!$H5962&lt;=$C$3),Colin!$I5962,)</f>
        <v>0</v>
      </c>
      <c r="N5962" s="38">
        <f>IF(AND(Colin!$G5962=$B$2,Colin!$H5962=$C$3),Colin!$I5962,)</f>
        <v>0</v>
      </c>
      <c r="O5962" s="38">
        <f>IF(AND(Colin!$G5962=$B$2,Colin!$H5962&lt;=$C$3),Colin!$I5962,)</f>
        <v>0</v>
      </c>
      <c r="P5962" s="38">
        <f>IF(Colin!$G5962&lt;$B$2,Colin!$I5962,0)</f>
        <v>0</v>
      </c>
      <c r="Q5962" s="38">
        <f>IF(Colin!$G5962&lt;$B$1,Colin!$I5962,0)</f>
        <v>0</v>
      </c>
    </row>
    <row r="5963" spans="12:17" x14ac:dyDescent="0.25">
      <c r="L5963" s="38">
        <f>IF(AND(Colin!$G5963=$B$1,Colin!$H5963=$C$3),Colin!$I5963,)</f>
        <v>0</v>
      </c>
      <c r="M5963" s="38">
        <f>IF(AND(Colin!$G5963=$B$1,Colin!$H5963&lt;=$C$3),Colin!$I5963,)</f>
        <v>0</v>
      </c>
      <c r="N5963" s="38">
        <f>IF(AND(Colin!$G5963=$B$2,Colin!$H5963=$C$3),Colin!$I5963,)</f>
        <v>0</v>
      </c>
      <c r="O5963" s="38">
        <f>IF(AND(Colin!$G5963=$B$2,Colin!$H5963&lt;=$C$3),Colin!$I5963,)</f>
        <v>0</v>
      </c>
      <c r="P5963" s="38">
        <f>IF(Colin!$G5963&lt;$B$2,Colin!$I5963,0)</f>
        <v>0</v>
      </c>
      <c r="Q5963" s="38">
        <f>IF(Colin!$G5963&lt;$B$1,Colin!$I5963,0)</f>
        <v>0</v>
      </c>
    </row>
    <row r="5964" spans="12:17" x14ac:dyDescent="0.25">
      <c r="L5964" s="38">
        <f>IF(AND(Colin!$G5964=$B$1,Colin!$H5964=$C$3),Colin!$I5964,)</f>
        <v>0</v>
      </c>
      <c r="M5964" s="38">
        <f>IF(AND(Colin!$G5964=$B$1,Colin!$H5964&lt;=$C$3),Colin!$I5964,)</f>
        <v>0</v>
      </c>
      <c r="N5964" s="38">
        <f>IF(AND(Colin!$G5964=$B$2,Colin!$H5964=$C$3),Colin!$I5964,)</f>
        <v>0</v>
      </c>
      <c r="O5964" s="38">
        <f>IF(AND(Colin!$G5964=$B$2,Colin!$H5964&lt;=$C$3),Colin!$I5964,)</f>
        <v>0</v>
      </c>
      <c r="P5964" s="38">
        <f>IF(Colin!$G5964&lt;$B$2,Colin!$I5964,0)</f>
        <v>0</v>
      </c>
      <c r="Q5964" s="38">
        <f>IF(Colin!$G5964&lt;$B$1,Colin!$I5964,0)</f>
        <v>0</v>
      </c>
    </row>
    <row r="5965" spans="12:17" x14ac:dyDescent="0.25">
      <c r="L5965" s="38">
        <f>IF(AND(Colin!$G5965=$B$1,Colin!$H5965=$C$3),Colin!$I5965,)</f>
        <v>0</v>
      </c>
      <c r="M5965" s="38">
        <f>IF(AND(Colin!$G5965=$B$1,Colin!$H5965&lt;=$C$3),Colin!$I5965,)</f>
        <v>0</v>
      </c>
      <c r="N5965" s="38">
        <f>IF(AND(Colin!$G5965=$B$2,Colin!$H5965=$C$3),Colin!$I5965,)</f>
        <v>0</v>
      </c>
      <c r="O5965" s="38">
        <f>IF(AND(Colin!$G5965=$B$2,Colin!$H5965&lt;=$C$3),Colin!$I5965,)</f>
        <v>0</v>
      </c>
      <c r="P5965" s="38">
        <f>IF(Colin!$G5965&lt;$B$2,Colin!$I5965,0)</f>
        <v>0</v>
      </c>
      <c r="Q5965" s="38">
        <f>IF(Colin!$G5965&lt;$B$1,Colin!$I5965,0)</f>
        <v>0</v>
      </c>
    </row>
    <row r="5966" spans="12:17" x14ac:dyDescent="0.25">
      <c r="L5966" s="38">
        <f>IF(AND(Colin!$G5966=$B$1,Colin!$H5966=$C$3),Colin!$I5966,)</f>
        <v>0</v>
      </c>
      <c r="M5966" s="38">
        <f>IF(AND(Colin!$G5966=$B$1,Colin!$H5966&lt;=$C$3),Colin!$I5966,)</f>
        <v>0</v>
      </c>
      <c r="N5966" s="38">
        <f>IF(AND(Colin!$G5966=$B$2,Colin!$H5966=$C$3),Colin!$I5966,)</f>
        <v>0</v>
      </c>
      <c r="O5966" s="38">
        <f>IF(AND(Colin!$G5966=$B$2,Colin!$H5966&lt;=$C$3),Colin!$I5966,)</f>
        <v>0</v>
      </c>
      <c r="P5966" s="38">
        <f>IF(Colin!$G5966&lt;$B$2,Colin!$I5966,0)</f>
        <v>0</v>
      </c>
      <c r="Q5966" s="38">
        <f>IF(Colin!$G5966&lt;$B$1,Colin!$I5966,0)</f>
        <v>0</v>
      </c>
    </row>
    <row r="5967" spans="12:17" x14ac:dyDescent="0.25">
      <c r="L5967" s="38">
        <f>IF(AND(Colin!$G5967=$B$1,Colin!$H5967=$C$3),Colin!$I5967,)</f>
        <v>0</v>
      </c>
      <c r="M5967" s="38">
        <f>IF(AND(Colin!$G5967=$B$1,Colin!$H5967&lt;=$C$3),Colin!$I5967,)</f>
        <v>0</v>
      </c>
      <c r="N5967" s="38">
        <f>IF(AND(Colin!$G5967=$B$2,Colin!$H5967=$C$3),Colin!$I5967,)</f>
        <v>0</v>
      </c>
      <c r="O5967" s="38">
        <f>IF(AND(Colin!$G5967=$B$2,Colin!$H5967&lt;=$C$3),Colin!$I5967,)</f>
        <v>0</v>
      </c>
      <c r="P5967" s="38">
        <f>IF(Colin!$G5967&lt;$B$2,Colin!$I5967,0)</f>
        <v>0</v>
      </c>
      <c r="Q5967" s="38">
        <f>IF(Colin!$G5967&lt;$B$1,Colin!$I5967,0)</f>
        <v>0</v>
      </c>
    </row>
    <row r="5968" spans="12:17" x14ac:dyDescent="0.25">
      <c r="L5968" s="38">
        <f>IF(AND(Colin!$G5968=$B$1,Colin!$H5968=$C$3),Colin!$I5968,)</f>
        <v>0</v>
      </c>
      <c r="M5968" s="38">
        <f>IF(AND(Colin!$G5968=$B$1,Colin!$H5968&lt;=$C$3),Colin!$I5968,)</f>
        <v>0</v>
      </c>
      <c r="N5968" s="38">
        <f>IF(AND(Colin!$G5968=$B$2,Colin!$H5968=$C$3),Colin!$I5968,)</f>
        <v>0</v>
      </c>
      <c r="O5968" s="38">
        <f>IF(AND(Colin!$G5968=$B$2,Colin!$H5968&lt;=$C$3),Colin!$I5968,)</f>
        <v>0</v>
      </c>
      <c r="P5968" s="38">
        <f>IF(Colin!$G5968&lt;$B$2,Colin!$I5968,0)</f>
        <v>0</v>
      </c>
      <c r="Q5968" s="38">
        <f>IF(Colin!$G5968&lt;$B$1,Colin!$I5968,0)</f>
        <v>0</v>
      </c>
    </row>
    <row r="5969" spans="12:17" x14ac:dyDescent="0.25">
      <c r="L5969" s="38">
        <f>IF(AND(Colin!$G5969=$B$1,Colin!$H5969=$C$3),Colin!$I5969,)</f>
        <v>0</v>
      </c>
      <c r="M5969" s="38">
        <f>IF(AND(Colin!$G5969=$B$1,Colin!$H5969&lt;=$C$3),Colin!$I5969,)</f>
        <v>0</v>
      </c>
      <c r="N5969" s="38">
        <f>IF(AND(Colin!$G5969=$B$2,Colin!$H5969=$C$3),Colin!$I5969,)</f>
        <v>0</v>
      </c>
      <c r="O5969" s="38">
        <f>IF(AND(Colin!$G5969=$B$2,Colin!$H5969&lt;=$C$3),Colin!$I5969,)</f>
        <v>0</v>
      </c>
      <c r="P5969" s="38">
        <f>IF(Colin!$G5969&lt;$B$2,Colin!$I5969,0)</f>
        <v>0</v>
      </c>
      <c r="Q5969" s="38">
        <f>IF(Colin!$G5969&lt;$B$1,Colin!$I5969,0)</f>
        <v>0</v>
      </c>
    </row>
    <row r="5970" spans="12:17" x14ac:dyDescent="0.25">
      <c r="L5970" s="38">
        <f>IF(AND(Colin!$G5970=$B$1,Colin!$H5970=$C$3),Colin!$I5970,)</f>
        <v>0</v>
      </c>
      <c r="M5970" s="38">
        <f>IF(AND(Colin!$G5970=$B$1,Colin!$H5970&lt;=$C$3),Colin!$I5970,)</f>
        <v>0</v>
      </c>
      <c r="N5970" s="38">
        <f>IF(AND(Colin!$G5970=$B$2,Colin!$H5970=$C$3),Colin!$I5970,)</f>
        <v>0</v>
      </c>
      <c r="O5970" s="38">
        <f>IF(AND(Colin!$G5970=$B$2,Colin!$H5970&lt;=$C$3),Colin!$I5970,)</f>
        <v>0</v>
      </c>
      <c r="P5970" s="38">
        <f>IF(Colin!$G5970&lt;$B$2,Colin!$I5970,0)</f>
        <v>0</v>
      </c>
      <c r="Q5970" s="38">
        <f>IF(Colin!$G5970&lt;$B$1,Colin!$I5970,0)</f>
        <v>0</v>
      </c>
    </row>
    <row r="5971" spans="12:17" x14ac:dyDescent="0.25">
      <c r="L5971" s="38">
        <f>IF(AND(Colin!$G5971=$B$1,Colin!$H5971=$C$3),Colin!$I5971,)</f>
        <v>0</v>
      </c>
      <c r="M5971" s="38">
        <f>IF(AND(Colin!$G5971=$B$1,Colin!$H5971&lt;=$C$3),Colin!$I5971,)</f>
        <v>0</v>
      </c>
      <c r="N5971" s="38">
        <f>IF(AND(Colin!$G5971=$B$2,Colin!$H5971=$C$3),Colin!$I5971,)</f>
        <v>0</v>
      </c>
      <c r="O5971" s="38">
        <f>IF(AND(Colin!$G5971=$B$2,Colin!$H5971&lt;=$C$3),Colin!$I5971,)</f>
        <v>0</v>
      </c>
      <c r="P5971" s="38">
        <f>IF(Colin!$G5971&lt;$B$2,Colin!$I5971,0)</f>
        <v>0</v>
      </c>
      <c r="Q5971" s="38">
        <f>IF(Colin!$G5971&lt;$B$1,Colin!$I5971,0)</f>
        <v>0</v>
      </c>
    </row>
    <row r="5972" spans="12:17" x14ac:dyDescent="0.25">
      <c r="L5972" s="38">
        <f>IF(AND(Colin!$G5972=$B$1,Colin!$H5972=$C$3),Colin!$I5972,)</f>
        <v>0</v>
      </c>
      <c r="M5972" s="38">
        <f>IF(AND(Colin!$G5972=$B$1,Colin!$H5972&lt;=$C$3),Colin!$I5972,)</f>
        <v>0</v>
      </c>
      <c r="N5972" s="38">
        <f>IF(AND(Colin!$G5972=$B$2,Colin!$H5972=$C$3),Colin!$I5972,)</f>
        <v>0</v>
      </c>
      <c r="O5972" s="38">
        <f>IF(AND(Colin!$G5972=$B$2,Colin!$H5972&lt;=$C$3),Colin!$I5972,)</f>
        <v>0</v>
      </c>
      <c r="P5972" s="38">
        <f>IF(Colin!$G5972&lt;$B$2,Colin!$I5972,0)</f>
        <v>0</v>
      </c>
      <c r="Q5972" s="38">
        <f>IF(Colin!$G5972&lt;$B$1,Colin!$I5972,0)</f>
        <v>0</v>
      </c>
    </row>
    <row r="5973" spans="12:17" x14ac:dyDescent="0.25">
      <c r="L5973" s="38">
        <f>IF(AND(Colin!$G5973=$B$1,Colin!$H5973=$C$3),Colin!$I5973,)</f>
        <v>0</v>
      </c>
      <c r="M5973" s="38">
        <f>IF(AND(Colin!$G5973=$B$1,Colin!$H5973&lt;=$C$3),Colin!$I5973,)</f>
        <v>0</v>
      </c>
      <c r="N5973" s="38">
        <f>IF(AND(Colin!$G5973=$B$2,Colin!$H5973=$C$3),Colin!$I5973,)</f>
        <v>0</v>
      </c>
      <c r="O5973" s="38">
        <f>IF(AND(Colin!$G5973=$B$2,Colin!$H5973&lt;=$C$3),Colin!$I5973,)</f>
        <v>0</v>
      </c>
      <c r="P5973" s="38">
        <f>IF(Colin!$G5973&lt;$B$2,Colin!$I5973,0)</f>
        <v>0</v>
      </c>
      <c r="Q5973" s="38">
        <f>IF(Colin!$G5973&lt;$B$1,Colin!$I5973,0)</f>
        <v>0</v>
      </c>
    </row>
    <row r="5974" spans="12:17" x14ac:dyDescent="0.25">
      <c r="L5974" s="38">
        <f>IF(AND(Colin!$G5974=$B$1,Colin!$H5974=$C$3),Colin!$I5974,)</f>
        <v>0</v>
      </c>
      <c r="M5974" s="38">
        <f>IF(AND(Colin!$G5974=$B$1,Colin!$H5974&lt;=$C$3),Colin!$I5974,)</f>
        <v>0</v>
      </c>
      <c r="N5974" s="38">
        <f>IF(AND(Colin!$G5974=$B$2,Colin!$H5974=$C$3),Colin!$I5974,)</f>
        <v>0</v>
      </c>
      <c r="O5974" s="38">
        <f>IF(AND(Colin!$G5974=$B$2,Colin!$H5974&lt;=$C$3),Colin!$I5974,)</f>
        <v>0</v>
      </c>
      <c r="P5974" s="38">
        <f>IF(Colin!$G5974&lt;$B$2,Colin!$I5974,0)</f>
        <v>0</v>
      </c>
      <c r="Q5974" s="38">
        <f>IF(Colin!$G5974&lt;$B$1,Colin!$I5974,0)</f>
        <v>0</v>
      </c>
    </row>
    <row r="5975" spans="12:17" x14ac:dyDescent="0.25">
      <c r="L5975" s="38">
        <f>IF(AND(Colin!$G5975=$B$1,Colin!$H5975=$C$3),Colin!$I5975,)</f>
        <v>0</v>
      </c>
      <c r="M5975" s="38">
        <f>IF(AND(Colin!$G5975=$B$1,Colin!$H5975&lt;=$C$3),Colin!$I5975,)</f>
        <v>0</v>
      </c>
      <c r="N5975" s="38">
        <f>IF(AND(Colin!$G5975=$B$2,Colin!$H5975=$C$3),Colin!$I5975,)</f>
        <v>0</v>
      </c>
      <c r="O5975" s="38">
        <f>IF(AND(Colin!$G5975=$B$2,Colin!$H5975&lt;=$C$3),Colin!$I5975,)</f>
        <v>0</v>
      </c>
      <c r="P5975" s="38">
        <f>IF(Colin!$G5975&lt;$B$2,Colin!$I5975,0)</f>
        <v>0</v>
      </c>
      <c r="Q5975" s="38">
        <f>IF(Colin!$G5975&lt;$B$1,Colin!$I5975,0)</f>
        <v>0</v>
      </c>
    </row>
    <row r="5976" spans="12:17" x14ac:dyDescent="0.25">
      <c r="L5976" s="38">
        <f>IF(AND(Colin!$G5976=$B$1,Colin!$H5976=$C$3),Colin!$I5976,)</f>
        <v>0</v>
      </c>
      <c r="M5976" s="38">
        <f>IF(AND(Colin!$G5976=$B$1,Colin!$H5976&lt;=$C$3),Colin!$I5976,)</f>
        <v>0</v>
      </c>
      <c r="N5976" s="38">
        <f>IF(AND(Colin!$G5976=$B$2,Colin!$H5976=$C$3),Colin!$I5976,)</f>
        <v>0</v>
      </c>
      <c r="O5976" s="38">
        <f>IF(AND(Colin!$G5976=$B$2,Colin!$H5976&lt;=$C$3),Colin!$I5976,)</f>
        <v>0</v>
      </c>
      <c r="P5976" s="38">
        <f>IF(Colin!$G5976&lt;$B$2,Colin!$I5976,0)</f>
        <v>0</v>
      </c>
      <c r="Q5976" s="38">
        <f>IF(Colin!$G5976&lt;$B$1,Colin!$I5976,0)</f>
        <v>0</v>
      </c>
    </row>
    <row r="5977" spans="12:17" x14ac:dyDescent="0.25">
      <c r="L5977" s="38">
        <f>IF(AND(Colin!$G5977=$B$1,Colin!$H5977=$C$3),Colin!$I5977,)</f>
        <v>0</v>
      </c>
      <c r="M5977" s="38">
        <f>IF(AND(Colin!$G5977=$B$1,Colin!$H5977&lt;=$C$3),Colin!$I5977,)</f>
        <v>0</v>
      </c>
      <c r="N5977" s="38">
        <f>IF(AND(Colin!$G5977=$B$2,Colin!$H5977=$C$3),Colin!$I5977,)</f>
        <v>0</v>
      </c>
      <c r="O5977" s="38">
        <f>IF(AND(Colin!$G5977=$B$2,Colin!$H5977&lt;=$C$3),Colin!$I5977,)</f>
        <v>0</v>
      </c>
      <c r="P5977" s="38">
        <f>IF(Colin!$G5977&lt;$B$2,Colin!$I5977,0)</f>
        <v>0</v>
      </c>
      <c r="Q5977" s="38">
        <f>IF(Colin!$G5977&lt;$B$1,Colin!$I5977,0)</f>
        <v>0</v>
      </c>
    </row>
    <row r="5978" spans="12:17" x14ac:dyDescent="0.25">
      <c r="L5978" s="38">
        <f>IF(AND(Colin!$G5978=$B$1,Colin!$H5978=$C$3),Colin!$I5978,)</f>
        <v>0</v>
      </c>
      <c r="M5978" s="38">
        <f>IF(AND(Colin!$G5978=$B$1,Colin!$H5978&lt;=$C$3),Colin!$I5978,)</f>
        <v>0</v>
      </c>
      <c r="N5978" s="38">
        <f>IF(AND(Colin!$G5978=$B$2,Colin!$H5978=$C$3),Colin!$I5978,)</f>
        <v>0</v>
      </c>
      <c r="O5978" s="38">
        <f>IF(AND(Colin!$G5978=$B$2,Colin!$H5978&lt;=$C$3),Colin!$I5978,)</f>
        <v>0</v>
      </c>
      <c r="P5978" s="38">
        <f>IF(Colin!$G5978&lt;$B$2,Colin!$I5978,0)</f>
        <v>0</v>
      </c>
      <c r="Q5978" s="38">
        <f>IF(Colin!$G5978&lt;$B$1,Colin!$I5978,0)</f>
        <v>0</v>
      </c>
    </row>
    <row r="5979" spans="12:17" x14ac:dyDescent="0.25">
      <c r="L5979" s="38">
        <f>IF(AND(Colin!$G5979=$B$1,Colin!$H5979=$C$3),Colin!$I5979,)</f>
        <v>0</v>
      </c>
      <c r="M5979" s="38">
        <f>IF(AND(Colin!$G5979=$B$1,Colin!$H5979&lt;=$C$3),Colin!$I5979,)</f>
        <v>0</v>
      </c>
      <c r="N5979" s="38">
        <f>IF(AND(Colin!$G5979=$B$2,Colin!$H5979=$C$3),Colin!$I5979,)</f>
        <v>0</v>
      </c>
      <c r="O5979" s="38">
        <f>IF(AND(Colin!$G5979=$B$2,Colin!$H5979&lt;=$C$3),Colin!$I5979,)</f>
        <v>0</v>
      </c>
      <c r="P5979" s="38">
        <f>IF(Colin!$G5979&lt;$B$2,Colin!$I5979,0)</f>
        <v>0</v>
      </c>
      <c r="Q5979" s="38">
        <f>IF(Colin!$G5979&lt;$B$1,Colin!$I5979,0)</f>
        <v>0</v>
      </c>
    </row>
    <row r="5980" spans="12:17" x14ac:dyDescent="0.25">
      <c r="L5980" s="38">
        <f>IF(AND(Colin!$G5980=$B$1,Colin!$H5980=$C$3),Colin!$I5980,)</f>
        <v>0</v>
      </c>
      <c r="M5980" s="38">
        <f>IF(AND(Colin!$G5980=$B$1,Colin!$H5980&lt;=$C$3),Colin!$I5980,)</f>
        <v>0</v>
      </c>
      <c r="N5980" s="38">
        <f>IF(AND(Colin!$G5980=$B$2,Colin!$H5980=$C$3),Colin!$I5980,)</f>
        <v>0</v>
      </c>
      <c r="O5980" s="38">
        <f>IF(AND(Colin!$G5980=$B$2,Colin!$H5980&lt;=$C$3),Colin!$I5980,)</f>
        <v>0</v>
      </c>
      <c r="P5980" s="38">
        <f>IF(Colin!$G5980&lt;$B$2,Colin!$I5980,0)</f>
        <v>0</v>
      </c>
      <c r="Q5980" s="38">
        <f>IF(Colin!$G5980&lt;$B$1,Colin!$I5980,0)</f>
        <v>0</v>
      </c>
    </row>
    <row r="5981" spans="12:17" x14ac:dyDescent="0.25">
      <c r="L5981" s="38">
        <f>IF(AND(Colin!$G5981=$B$1,Colin!$H5981=$C$3),Colin!$I5981,)</f>
        <v>0</v>
      </c>
      <c r="M5981" s="38">
        <f>IF(AND(Colin!$G5981=$B$1,Colin!$H5981&lt;=$C$3),Colin!$I5981,)</f>
        <v>0</v>
      </c>
      <c r="N5981" s="38">
        <f>IF(AND(Colin!$G5981=$B$2,Colin!$H5981=$C$3),Colin!$I5981,)</f>
        <v>0</v>
      </c>
      <c r="O5981" s="38">
        <f>IF(AND(Colin!$G5981=$B$2,Colin!$H5981&lt;=$C$3),Colin!$I5981,)</f>
        <v>0</v>
      </c>
      <c r="P5981" s="38">
        <f>IF(Colin!$G5981&lt;$B$2,Colin!$I5981,0)</f>
        <v>0</v>
      </c>
      <c r="Q5981" s="38">
        <f>IF(Colin!$G5981&lt;$B$1,Colin!$I5981,0)</f>
        <v>0</v>
      </c>
    </row>
    <row r="5982" spans="12:17" x14ac:dyDescent="0.25">
      <c r="L5982" s="38">
        <f>IF(AND(Colin!$G5982=$B$1,Colin!$H5982=$C$3),Colin!$I5982,)</f>
        <v>0</v>
      </c>
      <c r="M5982" s="38">
        <f>IF(AND(Colin!$G5982=$B$1,Colin!$H5982&lt;=$C$3),Colin!$I5982,)</f>
        <v>0</v>
      </c>
      <c r="N5982" s="38">
        <f>IF(AND(Colin!$G5982=$B$2,Colin!$H5982=$C$3),Colin!$I5982,)</f>
        <v>0</v>
      </c>
      <c r="O5982" s="38">
        <f>IF(AND(Colin!$G5982=$B$2,Colin!$H5982&lt;=$C$3),Colin!$I5982,)</f>
        <v>0</v>
      </c>
      <c r="P5982" s="38">
        <f>IF(Colin!$G5982&lt;$B$2,Colin!$I5982,0)</f>
        <v>0</v>
      </c>
      <c r="Q5982" s="38">
        <f>IF(Colin!$G5982&lt;$B$1,Colin!$I5982,0)</f>
        <v>0</v>
      </c>
    </row>
    <row r="5983" spans="12:17" x14ac:dyDescent="0.25">
      <c r="L5983" s="38">
        <f>IF(AND(Colin!$G5983=$B$1,Colin!$H5983=$C$3),Colin!$I5983,)</f>
        <v>0</v>
      </c>
      <c r="M5983" s="38">
        <f>IF(AND(Colin!$G5983=$B$1,Colin!$H5983&lt;=$C$3),Colin!$I5983,)</f>
        <v>0</v>
      </c>
      <c r="N5983" s="38">
        <f>IF(AND(Colin!$G5983=$B$2,Colin!$H5983=$C$3),Colin!$I5983,)</f>
        <v>0</v>
      </c>
      <c r="O5983" s="38">
        <f>IF(AND(Colin!$G5983=$B$2,Colin!$H5983&lt;=$C$3),Colin!$I5983,)</f>
        <v>0</v>
      </c>
      <c r="P5983" s="38">
        <f>IF(Colin!$G5983&lt;$B$2,Colin!$I5983,0)</f>
        <v>0</v>
      </c>
      <c r="Q5983" s="38">
        <f>IF(Colin!$G5983&lt;$B$1,Colin!$I5983,0)</f>
        <v>0</v>
      </c>
    </row>
    <row r="5984" spans="12:17" x14ac:dyDescent="0.25">
      <c r="L5984" s="38">
        <f>IF(AND(Colin!$G5984=$B$1,Colin!$H5984=$C$3),Colin!$I5984,)</f>
        <v>0</v>
      </c>
      <c r="M5984" s="38">
        <f>IF(AND(Colin!$G5984=$B$1,Colin!$H5984&lt;=$C$3),Colin!$I5984,)</f>
        <v>0</v>
      </c>
      <c r="N5984" s="38">
        <f>IF(AND(Colin!$G5984=$B$2,Colin!$H5984=$C$3),Colin!$I5984,)</f>
        <v>0</v>
      </c>
      <c r="O5984" s="38">
        <f>IF(AND(Colin!$G5984=$B$2,Colin!$H5984&lt;=$C$3),Colin!$I5984,)</f>
        <v>0</v>
      </c>
      <c r="P5984" s="38">
        <f>IF(Colin!$G5984&lt;$B$2,Colin!$I5984,0)</f>
        <v>0</v>
      </c>
      <c r="Q5984" s="38">
        <f>IF(Colin!$G5984&lt;$B$1,Colin!$I5984,0)</f>
        <v>0</v>
      </c>
    </row>
    <row r="5985" spans="12:17" x14ac:dyDescent="0.25">
      <c r="L5985" s="38">
        <f>IF(AND(Colin!$G5985=$B$1,Colin!$H5985=$C$3),Colin!$I5985,)</f>
        <v>0</v>
      </c>
      <c r="M5985" s="38">
        <f>IF(AND(Colin!$G5985=$B$1,Colin!$H5985&lt;=$C$3),Colin!$I5985,)</f>
        <v>0</v>
      </c>
      <c r="N5985" s="38">
        <f>IF(AND(Colin!$G5985=$B$2,Colin!$H5985=$C$3),Colin!$I5985,)</f>
        <v>0</v>
      </c>
      <c r="O5985" s="38">
        <f>IF(AND(Colin!$G5985=$B$2,Colin!$H5985&lt;=$C$3),Colin!$I5985,)</f>
        <v>0</v>
      </c>
      <c r="P5985" s="38">
        <f>IF(Colin!$G5985&lt;$B$2,Colin!$I5985,0)</f>
        <v>0</v>
      </c>
      <c r="Q5985" s="38">
        <f>IF(Colin!$G5985&lt;$B$1,Colin!$I5985,0)</f>
        <v>0</v>
      </c>
    </row>
    <row r="5986" spans="12:17" x14ac:dyDescent="0.25">
      <c r="L5986" s="38">
        <f>IF(AND(Colin!$G5986=$B$1,Colin!$H5986=$C$3),Colin!$I5986,)</f>
        <v>0</v>
      </c>
      <c r="M5986" s="38">
        <f>IF(AND(Colin!$G5986=$B$1,Colin!$H5986&lt;=$C$3),Colin!$I5986,)</f>
        <v>0</v>
      </c>
      <c r="N5986" s="38">
        <f>IF(AND(Colin!$G5986=$B$2,Colin!$H5986=$C$3),Colin!$I5986,)</f>
        <v>0</v>
      </c>
      <c r="O5986" s="38">
        <f>IF(AND(Colin!$G5986=$B$2,Colin!$H5986&lt;=$C$3),Colin!$I5986,)</f>
        <v>0</v>
      </c>
      <c r="P5986" s="38">
        <f>IF(Colin!$G5986&lt;$B$2,Colin!$I5986,0)</f>
        <v>0</v>
      </c>
      <c r="Q5986" s="38">
        <f>IF(Colin!$G5986&lt;$B$1,Colin!$I5986,0)</f>
        <v>0</v>
      </c>
    </row>
    <row r="5987" spans="12:17" x14ac:dyDescent="0.25">
      <c r="L5987" s="38">
        <f>IF(AND(Colin!$G5987=$B$1,Colin!$H5987=$C$3),Colin!$I5987,)</f>
        <v>0</v>
      </c>
      <c r="M5987" s="38">
        <f>IF(AND(Colin!$G5987=$B$1,Colin!$H5987&lt;=$C$3),Colin!$I5987,)</f>
        <v>0</v>
      </c>
      <c r="N5987" s="38">
        <f>IF(AND(Colin!$G5987=$B$2,Colin!$H5987=$C$3),Colin!$I5987,)</f>
        <v>0</v>
      </c>
      <c r="O5987" s="38">
        <f>IF(AND(Colin!$G5987=$B$2,Colin!$H5987&lt;=$C$3),Colin!$I5987,)</f>
        <v>0</v>
      </c>
      <c r="P5987" s="38">
        <f>IF(Colin!$G5987&lt;$B$2,Colin!$I5987,0)</f>
        <v>0</v>
      </c>
      <c r="Q5987" s="38">
        <f>IF(Colin!$G5987&lt;$B$1,Colin!$I5987,0)</f>
        <v>0</v>
      </c>
    </row>
    <row r="5988" spans="12:17" x14ac:dyDescent="0.25">
      <c r="L5988" s="38">
        <f>IF(AND(Colin!$G5988=$B$1,Colin!$H5988=$C$3),Colin!$I5988,)</f>
        <v>0</v>
      </c>
      <c r="M5988" s="38">
        <f>IF(AND(Colin!$G5988=$B$1,Colin!$H5988&lt;=$C$3),Colin!$I5988,)</f>
        <v>0</v>
      </c>
      <c r="N5988" s="38">
        <f>IF(AND(Colin!$G5988=$B$2,Colin!$H5988=$C$3),Colin!$I5988,)</f>
        <v>0</v>
      </c>
      <c r="O5988" s="38">
        <f>IF(AND(Colin!$G5988=$B$2,Colin!$H5988&lt;=$C$3),Colin!$I5988,)</f>
        <v>0</v>
      </c>
      <c r="P5988" s="38">
        <f>IF(Colin!$G5988&lt;$B$2,Colin!$I5988,0)</f>
        <v>0</v>
      </c>
      <c r="Q5988" s="38">
        <f>IF(Colin!$G5988&lt;$B$1,Colin!$I5988,0)</f>
        <v>0</v>
      </c>
    </row>
    <row r="5989" spans="12:17" x14ac:dyDescent="0.25">
      <c r="L5989" s="38">
        <f>IF(AND(Colin!$G5989=$B$1,Colin!$H5989=$C$3),Colin!$I5989,)</f>
        <v>0</v>
      </c>
      <c r="M5989" s="38">
        <f>IF(AND(Colin!$G5989=$B$1,Colin!$H5989&lt;=$C$3),Colin!$I5989,)</f>
        <v>0</v>
      </c>
      <c r="N5989" s="38">
        <f>IF(AND(Colin!$G5989=$B$2,Colin!$H5989=$C$3),Colin!$I5989,)</f>
        <v>0</v>
      </c>
      <c r="O5989" s="38">
        <f>IF(AND(Colin!$G5989=$B$2,Colin!$H5989&lt;=$C$3),Colin!$I5989,)</f>
        <v>0</v>
      </c>
      <c r="P5989" s="38">
        <f>IF(Colin!$G5989&lt;$B$2,Colin!$I5989,0)</f>
        <v>0</v>
      </c>
      <c r="Q5989" s="38">
        <f>IF(Colin!$G5989&lt;$B$1,Colin!$I5989,0)</f>
        <v>0</v>
      </c>
    </row>
    <row r="5990" spans="12:17" x14ac:dyDescent="0.25">
      <c r="L5990" s="38">
        <f>IF(AND(Colin!$G5990=$B$1,Colin!$H5990=$C$3),Colin!$I5990,)</f>
        <v>0</v>
      </c>
      <c r="M5990" s="38">
        <f>IF(AND(Colin!$G5990=$B$1,Colin!$H5990&lt;=$C$3),Colin!$I5990,)</f>
        <v>0</v>
      </c>
      <c r="N5990" s="38">
        <f>IF(AND(Colin!$G5990=$B$2,Colin!$H5990=$C$3),Colin!$I5990,)</f>
        <v>0</v>
      </c>
      <c r="O5990" s="38">
        <f>IF(AND(Colin!$G5990=$B$2,Colin!$H5990&lt;=$C$3),Colin!$I5990,)</f>
        <v>0</v>
      </c>
      <c r="P5990" s="38">
        <f>IF(Colin!$G5990&lt;$B$2,Colin!$I5990,0)</f>
        <v>0</v>
      </c>
      <c r="Q5990" s="38">
        <f>IF(Colin!$G5990&lt;$B$1,Colin!$I5990,0)</f>
        <v>0</v>
      </c>
    </row>
    <row r="5991" spans="12:17" x14ac:dyDescent="0.25">
      <c r="L5991" s="38">
        <f>IF(AND(Colin!$G5991=$B$1,Colin!$H5991=$C$3),Colin!$I5991,)</f>
        <v>0</v>
      </c>
      <c r="M5991" s="38">
        <f>IF(AND(Colin!$G5991=$B$1,Colin!$H5991&lt;=$C$3),Colin!$I5991,)</f>
        <v>0</v>
      </c>
      <c r="N5991" s="38">
        <f>IF(AND(Colin!$G5991=$B$2,Colin!$H5991=$C$3),Colin!$I5991,)</f>
        <v>0</v>
      </c>
      <c r="O5991" s="38">
        <f>IF(AND(Colin!$G5991=$B$2,Colin!$H5991&lt;=$C$3),Colin!$I5991,)</f>
        <v>0</v>
      </c>
      <c r="P5991" s="38">
        <f>IF(Colin!$G5991&lt;$B$2,Colin!$I5991,0)</f>
        <v>0</v>
      </c>
      <c r="Q5991" s="38">
        <f>IF(Colin!$G5991&lt;$B$1,Colin!$I5991,0)</f>
        <v>0</v>
      </c>
    </row>
    <row r="5992" spans="12:17" x14ac:dyDescent="0.25">
      <c r="L5992" s="38">
        <f>IF(AND(Colin!$G5992=$B$1,Colin!$H5992=$C$3),Colin!$I5992,)</f>
        <v>0</v>
      </c>
      <c r="M5992" s="38">
        <f>IF(AND(Colin!$G5992=$B$1,Colin!$H5992&lt;=$C$3),Colin!$I5992,)</f>
        <v>0</v>
      </c>
      <c r="N5992" s="38">
        <f>IF(AND(Colin!$G5992=$B$2,Colin!$H5992=$C$3),Colin!$I5992,)</f>
        <v>0</v>
      </c>
      <c r="O5992" s="38">
        <f>IF(AND(Colin!$G5992=$B$2,Colin!$H5992&lt;=$C$3),Colin!$I5992,)</f>
        <v>0</v>
      </c>
      <c r="P5992" s="38">
        <f>IF(Colin!$G5992&lt;$B$2,Colin!$I5992,0)</f>
        <v>0</v>
      </c>
      <c r="Q5992" s="38">
        <f>IF(Colin!$G5992&lt;$B$1,Colin!$I5992,0)</f>
        <v>0</v>
      </c>
    </row>
    <row r="5993" spans="12:17" x14ac:dyDescent="0.25">
      <c r="L5993" s="38">
        <f>IF(AND(Colin!$G5993=$B$1,Colin!$H5993=$C$3),Colin!$I5993,)</f>
        <v>0</v>
      </c>
      <c r="M5993" s="38">
        <f>IF(AND(Colin!$G5993=$B$1,Colin!$H5993&lt;=$C$3),Colin!$I5993,)</f>
        <v>0</v>
      </c>
      <c r="N5993" s="38">
        <f>IF(AND(Colin!$G5993=$B$2,Colin!$H5993=$C$3),Colin!$I5993,)</f>
        <v>0</v>
      </c>
      <c r="O5993" s="38">
        <f>IF(AND(Colin!$G5993=$B$2,Colin!$H5993&lt;=$C$3),Colin!$I5993,)</f>
        <v>0</v>
      </c>
      <c r="P5993" s="38">
        <f>IF(Colin!$G5993&lt;$B$2,Colin!$I5993,0)</f>
        <v>0</v>
      </c>
      <c r="Q5993" s="38">
        <f>IF(Colin!$G5993&lt;$B$1,Colin!$I5993,0)</f>
        <v>0</v>
      </c>
    </row>
    <row r="5994" spans="12:17" x14ac:dyDescent="0.25">
      <c r="L5994" s="38">
        <f>IF(AND(Colin!$G5994=$B$1,Colin!$H5994=$C$3),Colin!$I5994,)</f>
        <v>0</v>
      </c>
      <c r="M5994" s="38">
        <f>IF(AND(Colin!$G5994=$B$1,Colin!$H5994&lt;=$C$3),Colin!$I5994,)</f>
        <v>0</v>
      </c>
      <c r="N5994" s="38">
        <f>IF(AND(Colin!$G5994=$B$2,Colin!$H5994=$C$3),Colin!$I5994,)</f>
        <v>0</v>
      </c>
      <c r="O5994" s="38">
        <f>IF(AND(Colin!$G5994=$B$2,Colin!$H5994&lt;=$C$3),Colin!$I5994,)</f>
        <v>0</v>
      </c>
      <c r="P5994" s="38">
        <f>IF(Colin!$G5994&lt;$B$2,Colin!$I5994,0)</f>
        <v>0</v>
      </c>
      <c r="Q5994" s="38">
        <f>IF(Colin!$G5994&lt;$B$1,Colin!$I5994,0)</f>
        <v>0</v>
      </c>
    </row>
    <row r="5995" spans="12:17" x14ac:dyDescent="0.25">
      <c r="L5995" s="38">
        <f>IF(AND(Colin!$G5995=$B$1,Colin!$H5995=$C$3),Colin!$I5995,)</f>
        <v>0</v>
      </c>
      <c r="M5995" s="38">
        <f>IF(AND(Colin!$G5995=$B$1,Colin!$H5995&lt;=$C$3),Colin!$I5995,)</f>
        <v>0</v>
      </c>
      <c r="N5995" s="38">
        <f>IF(AND(Colin!$G5995=$B$2,Colin!$H5995=$C$3),Colin!$I5995,)</f>
        <v>0</v>
      </c>
      <c r="O5995" s="38">
        <f>IF(AND(Colin!$G5995=$B$2,Colin!$H5995&lt;=$C$3),Colin!$I5995,)</f>
        <v>0</v>
      </c>
      <c r="P5995" s="38">
        <f>IF(Colin!$G5995&lt;$B$2,Colin!$I5995,0)</f>
        <v>0</v>
      </c>
      <c r="Q5995" s="38">
        <f>IF(Colin!$G5995&lt;$B$1,Colin!$I5995,0)</f>
        <v>0</v>
      </c>
    </row>
    <row r="5996" spans="12:17" x14ac:dyDescent="0.25">
      <c r="L5996" s="38">
        <f>IF(AND(Colin!$G5996=$B$1,Colin!$H5996=$C$3),Colin!$I5996,)</f>
        <v>0</v>
      </c>
      <c r="M5996" s="38">
        <f>IF(AND(Colin!$G5996=$B$1,Colin!$H5996&lt;=$C$3),Colin!$I5996,)</f>
        <v>0</v>
      </c>
      <c r="N5996" s="38">
        <f>IF(AND(Colin!$G5996=$B$2,Colin!$H5996=$C$3),Colin!$I5996,)</f>
        <v>0</v>
      </c>
      <c r="O5996" s="38">
        <f>IF(AND(Colin!$G5996=$B$2,Colin!$H5996&lt;=$C$3),Colin!$I5996,)</f>
        <v>0</v>
      </c>
      <c r="P5996" s="38">
        <f>IF(Colin!$G5996&lt;$B$2,Colin!$I5996,0)</f>
        <v>0</v>
      </c>
      <c r="Q5996" s="38">
        <f>IF(Colin!$G5996&lt;$B$1,Colin!$I5996,0)</f>
        <v>0</v>
      </c>
    </row>
    <row r="5997" spans="12:17" x14ac:dyDescent="0.25">
      <c r="L5997" s="38">
        <f>IF(AND(Colin!$G5997=$B$1,Colin!$H5997=$C$3),Colin!$I5997,)</f>
        <v>0</v>
      </c>
      <c r="M5997" s="38">
        <f>IF(AND(Colin!$G5997=$B$1,Colin!$H5997&lt;=$C$3),Colin!$I5997,)</f>
        <v>0</v>
      </c>
      <c r="N5997" s="38">
        <f>IF(AND(Colin!$G5997=$B$2,Colin!$H5997=$C$3),Colin!$I5997,)</f>
        <v>0</v>
      </c>
      <c r="O5997" s="38">
        <f>IF(AND(Colin!$G5997=$B$2,Colin!$H5997&lt;=$C$3),Colin!$I5997,)</f>
        <v>0</v>
      </c>
      <c r="P5997" s="38">
        <f>IF(Colin!$G5997&lt;$B$2,Colin!$I5997,0)</f>
        <v>0</v>
      </c>
      <c r="Q5997" s="38">
        <f>IF(Colin!$G5997&lt;$B$1,Colin!$I5997,0)</f>
        <v>0</v>
      </c>
    </row>
    <row r="5998" spans="12:17" x14ac:dyDescent="0.25">
      <c r="L5998" s="38">
        <f>IF(AND(Colin!$G5998=$B$1,Colin!$H5998=$C$3),Colin!$I5998,)</f>
        <v>0</v>
      </c>
      <c r="M5998" s="38">
        <f>IF(AND(Colin!$G5998=$B$1,Colin!$H5998&lt;=$C$3),Colin!$I5998,)</f>
        <v>0</v>
      </c>
      <c r="N5998" s="38">
        <f>IF(AND(Colin!$G5998=$B$2,Colin!$H5998=$C$3),Colin!$I5998,)</f>
        <v>0</v>
      </c>
      <c r="O5998" s="38">
        <f>IF(AND(Colin!$G5998=$B$2,Colin!$H5998&lt;=$C$3),Colin!$I5998,)</f>
        <v>0</v>
      </c>
      <c r="P5998" s="38">
        <f>IF(Colin!$G5998&lt;$B$2,Colin!$I5998,0)</f>
        <v>0</v>
      </c>
      <c r="Q5998" s="38">
        <f>IF(Colin!$G5998&lt;$B$1,Colin!$I5998,0)</f>
        <v>0</v>
      </c>
    </row>
    <row r="5999" spans="12:17" x14ac:dyDescent="0.25">
      <c r="L5999" s="38">
        <f>IF(AND(Colin!$G5999=$B$1,Colin!$H5999=$C$3),Colin!$I5999,)</f>
        <v>0</v>
      </c>
      <c r="M5999" s="38">
        <f>IF(AND(Colin!$G5999=$B$1,Colin!$H5999&lt;=$C$3),Colin!$I5999,)</f>
        <v>0</v>
      </c>
      <c r="N5999" s="38">
        <f>IF(AND(Colin!$G5999=$B$2,Colin!$H5999=$C$3),Colin!$I5999,)</f>
        <v>0</v>
      </c>
      <c r="O5999" s="38">
        <f>IF(AND(Colin!$G5999=$B$2,Colin!$H5999&lt;=$C$3),Colin!$I5999,)</f>
        <v>0</v>
      </c>
      <c r="P5999" s="38">
        <f>IF(Colin!$G5999&lt;$B$2,Colin!$I5999,0)</f>
        <v>0</v>
      </c>
      <c r="Q5999" s="38">
        <f>IF(Colin!$G5999&lt;$B$1,Colin!$I5999,0)</f>
        <v>0</v>
      </c>
    </row>
    <row r="6000" spans="12:17" x14ac:dyDescent="0.25">
      <c r="L6000" s="38">
        <f>IF(AND(Colin!$G6000=$B$1,Colin!$H6000=$C$3),Colin!$I6000,)</f>
        <v>0</v>
      </c>
      <c r="M6000" s="38">
        <f>IF(AND(Colin!$G6000=$B$1,Colin!$H6000&lt;=$C$3),Colin!$I6000,)</f>
        <v>0</v>
      </c>
      <c r="N6000" s="38">
        <f>IF(AND(Colin!$G6000=$B$2,Colin!$H6000=$C$3),Colin!$I6000,)</f>
        <v>0</v>
      </c>
      <c r="O6000" s="38">
        <f>IF(AND(Colin!$G6000=$B$2,Colin!$H6000&lt;=$C$3),Colin!$I6000,)</f>
        <v>0</v>
      </c>
      <c r="P6000" s="38">
        <f>IF(Colin!$G6000&lt;$B$2,Colin!$I6000,0)</f>
        <v>0</v>
      </c>
      <c r="Q6000" s="38">
        <f>IF(Colin!$G6000&lt;$B$1,Colin!$I6000,0)</f>
        <v>0</v>
      </c>
    </row>
    <row r="6001" spans="12:17" x14ac:dyDescent="0.25">
      <c r="L6001" s="38">
        <f>IF(AND(Colin!$G6001=$B$1,Colin!$H6001=$C$3),Colin!$I6001,)</f>
        <v>0</v>
      </c>
      <c r="M6001" s="38">
        <f>IF(AND(Colin!$G6001=$B$1,Colin!$H6001&lt;=$C$3),Colin!$I6001,)</f>
        <v>0</v>
      </c>
      <c r="N6001" s="38">
        <f>IF(AND(Colin!$G6001=$B$2,Colin!$H6001=$C$3),Colin!$I6001,)</f>
        <v>0</v>
      </c>
      <c r="O6001" s="38">
        <f>IF(AND(Colin!$G6001=$B$2,Colin!$H6001&lt;=$C$3),Colin!$I6001,)</f>
        <v>0</v>
      </c>
      <c r="P6001" s="38">
        <f>IF(Colin!$G6001&lt;$B$2,Colin!$I6001,0)</f>
        <v>0</v>
      </c>
      <c r="Q6001" s="38">
        <f>IF(Colin!$G6001&lt;$B$1,Colin!$I6001,0)</f>
        <v>0</v>
      </c>
    </row>
    <row r="6002" spans="12:17" x14ac:dyDescent="0.25">
      <c r="L6002" s="38">
        <f>IF(AND(Colin!$G6002=$B$1,Colin!$H6002=$C$3),Colin!$I6002,)</f>
        <v>0</v>
      </c>
      <c r="M6002" s="38">
        <f>IF(AND(Colin!$G6002=$B$1,Colin!$H6002&lt;=$C$3),Colin!$I6002,)</f>
        <v>0</v>
      </c>
      <c r="N6002" s="38">
        <f>IF(AND(Colin!$G6002=$B$2,Colin!$H6002=$C$3),Colin!$I6002,)</f>
        <v>0</v>
      </c>
      <c r="O6002" s="38">
        <f>IF(AND(Colin!$G6002=$B$2,Colin!$H6002&lt;=$C$3),Colin!$I6002,)</f>
        <v>0</v>
      </c>
      <c r="P6002" s="38">
        <f>IF(Colin!$G6002&lt;$B$2,Colin!$I6002,0)</f>
        <v>0</v>
      </c>
      <c r="Q6002" s="38">
        <f>IF(Colin!$G6002&lt;$B$1,Colin!$I6002,0)</f>
        <v>0</v>
      </c>
    </row>
    <row r="6003" spans="12:17" x14ac:dyDescent="0.25">
      <c r="L6003" s="38">
        <f>IF(AND(Colin!$G6003=$B$1,Colin!$H6003=$C$3),Colin!$I6003,)</f>
        <v>0</v>
      </c>
      <c r="M6003" s="38">
        <f>IF(AND(Colin!$G6003=$B$1,Colin!$H6003&lt;=$C$3),Colin!$I6003,)</f>
        <v>0</v>
      </c>
      <c r="N6003" s="38">
        <f>IF(AND(Colin!$G6003=$B$2,Colin!$H6003=$C$3),Colin!$I6003,)</f>
        <v>0</v>
      </c>
      <c r="O6003" s="38">
        <f>IF(AND(Colin!$G6003=$B$2,Colin!$H6003&lt;=$C$3),Colin!$I6003,)</f>
        <v>0</v>
      </c>
      <c r="P6003" s="38">
        <f>IF(Colin!$G6003&lt;$B$2,Colin!$I6003,0)</f>
        <v>0</v>
      </c>
      <c r="Q6003" s="38">
        <f>IF(Colin!$G6003&lt;$B$1,Colin!$I6003,0)</f>
        <v>0</v>
      </c>
    </row>
    <row r="6004" spans="12:17" x14ac:dyDescent="0.25">
      <c r="L6004" s="38">
        <f>IF(AND(Colin!$G6004=$B$1,Colin!$H6004=$C$3),Colin!$I6004,)</f>
        <v>0</v>
      </c>
      <c r="M6004" s="38">
        <f>IF(AND(Colin!$G6004=$B$1,Colin!$H6004&lt;=$C$3),Colin!$I6004,)</f>
        <v>0</v>
      </c>
      <c r="N6004" s="38">
        <f>IF(AND(Colin!$G6004=$B$2,Colin!$H6004=$C$3),Colin!$I6004,)</f>
        <v>0</v>
      </c>
      <c r="O6004" s="38">
        <f>IF(AND(Colin!$G6004=$B$2,Colin!$H6004&lt;=$C$3),Colin!$I6004,)</f>
        <v>0</v>
      </c>
      <c r="P6004" s="38">
        <f>IF(Colin!$G6004&lt;$B$2,Colin!$I6004,0)</f>
        <v>0</v>
      </c>
      <c r="Q6004" s="38">
        <f>IF(Colin!$G6004&lt;$B$1,Colin!$I6004,0)</f>
        <v>0</v>
      </c>
    </row>
    <row r="6005" spans="12:17" x14ac:dyDescent="0.25">
      <c r="L6005" s="38">
        <f>IF(AND(Colin!$G6005=$B$1,Colin!$H6005=$C$3),Colin!$I6005,)</f>
        <v>0</v>
      </c>
      <c r="M6005" s="38">
        <f>IF(AND(Colin!$G6005=$B$1,Colin!$H6005&lt;=$C$3),Colin!$I6005,)</f>
        <v>0</v>
      </c>
      <c r="N6005" s="38">
        <f>IF(AND(Colin!$G6005=$B$2,Colin!$H6005=$C$3),Colin!$I6005,)</f>
        <v>0</v>
      </c>
      <c r="O6005" s="38">
        <f>IF(AND(Colin!$G6005=$B$2,Colin!$H6005&lt;=$C$3),Colin!$I6005,)</f>
        <v>0</v>
      </c>
      <c r="P6005" s="38">
        <f>IF(Colin!$G6005&lt;$B$2,Colin!$I6005,0)</f>
        <v>0</v>
      </c>
      <c r="Q6005" s="38">
        <f>IF(Colin!$G6005&lt;$B$1,Colin!$I6005,0)</f>
        <v>0</v>
      </c>
    </row>
    <row r="6006" spans="12:17" x14ac:dyDescent="0.25">
      <c r="L6006" s="38">
        <f>IF(AND(Colin!$G6006=$B$1,Colin!$H6006=$C$3),Colin!$I6006,)</f>
        <v>0</v>
      </c>
      <c r="M6006" s="38">
        <f>IF(AND(Colin!$G6006=$B$1,Colin!$H6006&lt;=$C$3),Colin!$I6006,)</f>
        <v>0</v>
      </c>
      <c r="N6006" s="38">
        <f>IF(AND(Colin!$G6006=$B$2,Colin!$H6006=$C$3),Colin!$I6006,)</f>
        <v>0</v>
      </c>
      <c r="O6006" s="38">
        <f>IF(AND(Colin!$G6006=$B$2,Colin!$H6006&lt;=$C$3),Colin!$I6006,)</f>
        <v>0</v>
      </c>
      <c r="P6006" s="38">
        <f>IF(Colin!$G6006&lt;$B$2,Colin!$I6006,0)</f>
        <v>0</v>
      </c>
      <c r="Q6006" s="38">
        <f>IF(Colin!$G6006&lt;$B$1,Colin!$I6006,0)</f>
        <v>0</v>
      </c>
    </row>
    <row r="6007" spans="12:17" x14ac:dyDescent="0.25">
      <c r="L6007" s="38">
        <f>IF(AND(Colin!$G6007=$B$1,Colin!$H6007=$C$3),Colin!$I6007,)</f>
        <v>0</v>
      </c>
      <c r="M6007" s="38">
        <f>IF(AND(Colin!$G6007=$B$1,Colin!$H6007&lt;=$C$3),Colin!$I6007,)</f>
        <v>0</v>
      </c>
      <c r="N6007" s="38">
        <f>IF(AND(Colin!$G6007=$B$2,Colin!$H6007=$C$3),Colin!$I6007,)</f>
        <v>0</v>
      </c>
      <c r="O6007" s="38">
        <f>IF(AND(Colin!$G6007=$B$2,Colin!$H6007&lt;=$C$3),Colin!$I6007,)</f>
        <v>0</v>
      </c>
      <c r="P6007" s="38">
        <f>IF(Colin!$G6007&lt;$B$2,Colin!$I6007,0)</f>
        <v>0</v>
      </c>
      <c r="Q6007" s="38">
        <f>IF(Colin!$G6007&lt;$B$1,Colin!$I6007,0)</f>
        <v>0</v>
      </c>
    </row>
    <row r="6008" spans="12:17" x14ac:dyDescent="0.25">
      <c r="L6008" s="38">
        <f>IF(AND(Colin!$G6008=$B$1,Colin!$H6008=$C$3),Colin!$I6008,)</f>
        <v>0</v>
      </c>
      <c r="M6008" s="38">
        <f>IF(AND(Colin!$G6008=$B$1,Colin!$H6008&lt;=$C$3),Colin!$I6008,)</f>
        <v>0</v>
      </c>
      <c r="N6008" s="38">
        <f>IF(AND(Colin!$G6008=$B$2,Colin!$H6008=$C$3),Colin!$I6008,)</f>
        <v>0</v>
      </c>
      <c r="O6008" s="38">
        <f>IF(AND(Colin!$G6008=$B$2,Colin!$H6008&lt;=$C$3),Colin!$I6008,)</f>
        <v>0</v>
      </c>
      <c r="P6008" s="38">
        <f>IF(Colin!$G6008&lt;$B$2,Colin!$I6008,0)</f>
        <v>0</v>
      </c>
      <c r="Q6008" s="38">
        <f>IF(Colin!$G6008&lt;$B$1,Colin!$I6008,0)</f>
        <v>0</v>
      </c>
    </row>
    <row r="6009" spans="12:17" x14ac:dyDescent="0.25">
      <c r="L6009" s="38">
        <f>IF(AND(Colin!$G6009=$B$1,Colin!$H6009=$C$3),Colin!$I6009,)</f>
        <v>0</v>
      </c>
      <c r="M6009" s="38">
        <f>IF(AND(Colin!$G6009=$B$1,Colin!$H6009&lt;=$C$3),Colin!$I6009,)</f>
        <v>0</v>
      </c>
      <c r="N6009" s="38">
        <f>IF(AND(Colin!$G6009=$B$2,Colin!$H6009=$C$3),Colin!$I6009,)</f>
        <v>0</v>
      </c>
      <c r="O6009" s="38">
        <f>IF(AND(Colin!$G6009=$B$2,Colin!$H6009&lt;=$C$3),Colin!$I6009,)</f>
        <v>0</v>
      </c>
      <c r="P6009" s="38">
        <f>IF(Colin!$G6009&lt;$B$2,Colin!$I6009,0)</f>
        <v>0</v>
      </c>
      <c r="Q6009" s="38">
        <f>IF(Colin!$G6009&lt;$B$1,Colin!$I6009,0)</f>
        <v>0</v>
      </c>
    </row>
    <row r="6010" spans="12:17" x14ac:dyDescent="0.25">
      <c r="L6010" s="38">
        <f>IF(AND(Colin!$G6010=$B$1,Colin!$H6010=$C$3),Colin!$I6010,)</f>
        <v>0</v>
      </c>
      <c r="M6010" s="38">
        <f>IF(AND(Colin!$G6010=$B$1,Colin!$H6010&lt;=$C$3),Colin!$I6010,)</f>
        <v>0</v>
      </c>
      <c r="N6010" s="38">
        <f>IF(AND(Colin!$G6010=$B$2,Colin!$H6010=$C$3),Colin!$I6010,)</f>
        <v>0</v>
      </c>
      <c r="O6010" s="38">
        <f>IF(AND(Colin!$G6010=$B$2,Colin!$H6010&lt;=$C$3),Colin!$I6010,)</f>
        <v>0</v>
      </c>
      <c r="P6010" s="38">
        <f>IF(Colin!$G6010&lt;$B$2,Colin!$I6010,0)</f>
        <v>0</v>
      </c>
      <c r="Q6010" s="38">
        <f>IF(Colin!$G6010&lt;$B$1,Colin!$I6010,0)</f>
        <v>0</v>
      </c>
    </row>
    <row r="6011" spans="12:17" x14ac:dyDescent="0.25">
      <c r="L6011" s="38">
        <f>IF(AND(Colin!$G6011=$B$1,Colin!$H6011=$C$3),Colin!$I6011,)</f>
        <v>0</v>
      </c>
      <c r="M6011" s="38">
        <f>IF(AND(Colin!$G6011=$B$1,Colin!$H6011&lt;=$C$3),Colin!$I6011,)</f>
        <v>0</v>
      </c>
      <c r="N6011" s="38">
        <f>IF(AND(Colin!$G6011=$B$2,Colin!$H6011=$C$3),Colin!$I6011,)</f>
        <v>0</v>
      </c>
      <c r="O6011" s="38">
        <f>IF(AND(Colin!$G6011=$B$2,Colin!$H6011&lt;=$C$3),Colin!$I6011,)</f>
        <v>0</v>
      </c>
      <c r="P6011" s="38">
        <f>IF(Colin!$G6011&lt;$B$2,Colin!$I6011,0)</f>
        <v>0</v>
      </c>
      <c r="Q6011" s="38">
        <f>IF(Colin!$G6011&lt;$B$1,Colin!$I6011,0)</f>
        <v>0</v>
      </c>
    </row>
    <row r="6012" spans="12:17" x14ac:dyDescent="0.25">
      <c r="L6012" s="38">
        <f>IF(AND(Colin!$G6012=$B$1,Colin!$H6012=$C$3),Colin!$I6012,)</f>
        <v>0</v>
      </c>
      <c r="M6012" s="38">
        <f>IF(AND(Colin!$G6012=$B$1,Colin!$H6012&lt;=$C$3),Colin!$I6012,)</f>
        <v>0</v>
      </c>
      <c r="N6012" s="38">
        <f>IF(AND(Colin!$G6012=$B$2,Colin!$H6012=$C$3),Colin!$I6012,)</f>
        <v>0</v>
      </c>
      <c r="O6012" s="38">
        <f>IF(AND(Colin!$G6012=$B$2,Colin!$H6012&lt;=$C$3),Colin!$I6012,)</f>
        <v>0</v>
      </c>
      <c r="P6012" s="38">
        <f>IF(Colin!$G6012&lt;$B$2,Colin!$I6012,0)</f>
        <v>0</v>
      </c>
      <c r="Q6012" s="38">
        <f>IF(Colin!$G6012&lt;$B$1,Colin!$I6012,0)</f>
        <v>0</v>
      </c>
    </row>
    <row r="6013" spans="12:17" x14ac:dyDescent="0.25">
      <c r="L6013" s="38">
        <f>IF(AND(Colin!$G6013=$B$1,Colin!$H6013=$C$3),Colin!$I6013,)</f>
        <v>0</v>
      </c>
      <c r="M6013" s="38">
        <f>IF(AND(Colin!$G6013=$B$1,Colin!$H6013&lt;=$C$3),Colin!$I6013,)</f>
        <v>0</v>
      </c>
      <c r="N6013" s="38">
        <f>IF(AND(Colin!$G6013=$B$2,Colin!$H6013=$C$3),Colin!$I6013,)</f>
        <v>0</v>
      </c>
      <c r="O6013" s="38">
        <f>IF(AND(Colin!$G6013=$B$2,Colin!$H6013&lt;=$C$3),Colin!$I6013,)</f>
        <v>0</v>
      </c>
      <c r="P6013" s="38">
        <f>IF(Colin!$G6013&lt;$B$2,Colin!$I6013,0)</f>
        <v>0</v>
      </c>
      <c r="Q6013" s="38">
        <f>IF(Colin!$G6013&lt;$B$1,Colin!$I6013,0)</f>
        <v>0</v>
      </c>
    </row>
    <row r="6014" spans="12:17" x14ac:dyDescent="0.25">
      <c r="L6014" s="38">
        <f>IF(AND(Colin!$G6014=$B$1,Colin!$H6014=$C$3),Colin!$I6014,)</f>
        <v>0</v>
      </c>
      <c r="M6014" s="38">
        <f>IF(AND(Colin!$G6014=$B$1,Colin!$H6014&lt;=$C$3),Colin!$I6014,)</f>
        <v>0</v>
      </c>
      <c r="N6014" s="38">
        <f>IF(AND(Colin!$G6014=$B$2,Colin!$H6014=$C$3),Colin!$I6014,)</f>
        <v>0</v>
      </c>
      <c r="O6014" s="38">
        <f>IF(AND(Colin!$G6014=$B$2,Colin!$H6014&lt;=$C$3),Colin!$I6014,)</f>
        <v>0</v>
      </c>
      <c r="P6014" s="38">
        <f>IF(Colin!$G6014&lt;$B$2,Colin!$I6014,0)</f>
        <v>0</v>
      </c>
      <c r="Q6014" s="38">
        <f>IF(Colin!$G6014&lt;$B$1,Colin!$I6014,0)</f>
        <v>0</v>
      </c>
    </row>
    <row r="6015" spans="12:17" x14ac:dyDescent="0.25">
      <c r="L6015" s="38">
        <f>IF(AND(Colin!$G6015=$B$1,Colin!$H6015=$C$3),Colin!$I6015,)</f>
        <v>0</v>
      </c>
      <c r="M6015" s="38">
        <f>IF(AND(Colin!$G6015=$B$1,Colin!$H6015&lt;=$C$3),Colin!$I6015,)</f>
        <v>0</v>
      </c>
      <c r="N6015" s="38">
        <f>IF(AND(Colin!$G6015=$B$2,Colin!$H6015=$C$3),Colin!$I6015,)</f>
        <v>0</v>
      </c>
      <c r="O6015" s="38">
        <f>IF(AND(Colin!$G6015=$B$2,Colin!$H6015&lt;=$C$3),Colin!$I6015,)</f>
        <v>0</v>
      </c>
      <c r="P6015" s="38">
        <f>IF(Colin!$G6015&lt;$B$2,Colin!$I6015,0)</f>
        <v>0</v>
      </c>
      <c r="Q6015" s="38">
        <f>IF(Colin!$G6015&lt;$B$1,Colin!$I6015,0)</f>
        <v>0</v>
      </c>
    </row>
    <row r="6016" spans="12:17" x14ac:dyDescent="0.25">
      <c r="L6016" s="38">
        <f>IF(AND(Colin!$G6016=$B$1,Colin!$H6016=$C$3),Colin!$I6016,)</f>
        <v>0</v>
      </c>
      <c r="M6016" s="38">
        <f>IF(AND(Colin!$G6016=$B$1,Colin!$H6016&lt;=$C$3),Colin!$I6016,)</f>
        <v>0</v>
      </c>
      <c r="N6016" s="38">
        <f>IF(AND(Colin!$G6016=$B$2,Colin!$H6016=$C$3),Colin!$I6016,)</f>
        <v>0</v>
      </c>
      <c r="O6016" s="38">
        <f>IF(AND(Colin!$G6016=$B$2,Colin!$H6016&lt;=$C$3),Colin!$I6016,)</f>
        <v>0</v>
      </c>
      <c r="P6016" s="38">
        <f>IF(Colin!$G6016&lt;$B$2,Colin!$I6016,0)</f>
        <v>0</v>
      </c>
      <c r="Q6016" s="38">
        <f>IF(Colin!$G6016&lt;$B$1,Colin!$I6016,0)</f>
        <v>0</v>
      </c>
    </row>
    <row r="6017" spans="12:17" x14ac:dyDescent="0.25">
      <c r="L6017" s="38">
        <f>IF(AND(Colin!$G6017=$B$1,Colin!$H6017=$C$3),Colin!$I6017,)</f>
        <v>0</v>
      </c>
      <c r="M6017" s="38">
        <f>IF(AND(Colin!$G6017=$B$1,Colin!$H6017&lt;=$C$3),Colin!$I6017,)</f>
        <v>0</v>
      </c>
      <c r="N6017" s="38">
        <f>IF(AND(Colin!$G6017=$B$2,Colin!$H6017=$C$3),Colin!$I6017,)</f>
        <v>0</v>
      </c>
      <c r="O6017" s="38">
        <f>IF(AND(Colin!$G6017=$B$2,Colin!$H6017&lt;=$C$3),Colin!$I6017,)</f>
        <v>0</v>
      </c>
      <c r="P6017" s="38">
        <f>IF(Colin!$G6017&lt;$B$2,Colin!$I6017,0)</f>
        <v>0</v>
      </c>
      <c r="Q6017" s="38">
        <f>IF(Colin!$G6017&lt;$B$1,Colin!$I6017,0)</f>
        <v>0</v>
      </c>
    </row>
    <row r="6018" spans="12:17" x14ac:dyDescent="0.25">
      <c r="L6018" s="38">
        <f>IF(AND(Colin!$G6018=$B$1,Colin!$H6018=$C$3),Colin!$I6018,)</f>
        <v>0</v>
      </c>
      <c r="M6018" s="38">
        <f>IF(AND(Colin!$G6018=$B$1,Colin!$H6018&lt;=$C$3),Colin!$I6018,)</f>
        <v>0</v>
      </c>
      <c r="N6018" s="38">
        <f>IF(AND(Colin!$G6018=$B$2,Colin!$H6018=$C$3),Colin!$I6018,)</f>
        <v>0</v>
      </c>
      <c r="O6018" s="38">
        <f>IF(AND(Colin!$G6018=$B$2,Colin!$H6018&lt;=$C$3),Colin!$I6018,)</f>
        <v>0</v>
      </c>
      <c r="P6018" s="38">
        <f>IF(Colin!$G6018&lt;$B$2,Colin!$I6018,0)</f>
        <v>0</v>
      </c>
      <c r="Q6018" s="38">
        <f>IF(Colin!$G6018&lt;$B$1,Colin!$I6018,0)</f>
        <v>0</v>
      </c>
    </row>
    <row r="6019" spans="12:17" x14ac:dyDescent="0.25">
      <c r="L6019" s="38">
        <f>IF(AND(Colin!$G6019=$B$1,Colin!$H6019=$C$3),Colin!$I6019,)</f>
        <v>0</v>
      </c>
      <c r="M6019" s="38">
        <f>IF(AND(Colin!$G6019=$B$1,Colin!$H6019&lt;=$C$3),Colin!$I6019,)</f>
        <v>0</v>
      </c>
      <c r="N6019" s="38">
        <f>IF(AND(Colin!$G6019=$B$2,Colin!$H6019=$C$3),Colin!$I6019,)</f>
        <v>0</v>
      </c>
      <c r="O6019" s="38">
        <f>IF(AND(Colin!$G6019=$B$2,Colin!$H6019&lt;=$C$3),Colin!$I6019,)</f>
        <v>0</v>
      </c>
      <c r="P6019" s="38">
        <f>IF(Colin!$G6019&lt;$B$2,Colin!$I6019,0)</f>
        <v>0</v>
      </c>
      <c r="Q6019" s="38">
        <f>IF(Colin!$G6019&lt;$B$1,Colin!$I6019,0)</f>
        <v>0</v>
      </c>
    </row>
    <row r="6020" spans="12:17" x14ac:dyDescent="0.25">
      <c r="L6020" s="38">
        <f>IF(AND(Colin!$G6020=$B$1,Colin!$H6020=$C$3),Colin!$I6020,)</f>
        <v>0</v>
      </c>
      <c r="M6020" s="38">
        <f>IF(AND(Colin!$G6020=$B$1,Colin!$H6020&lt;=$C$3),Colin!$I6020,)</f>
        <v>0</v>
      </c>
      <c r="N6020" s="38">
        <f>IF(AND(Colin!$G6020=$B$2,Colin!$H6020=$C$3),Colin!$I6020,)</f>
        <v>0</v>
      </c>
      <c r="O6020" s="38">
        <f>IF(AND(Colin!$G6020=$B$2,Colin!$H6020&lt;=$C$3),Colin!$I6020,)</f>
        <v>0</v>
      </c>
      <c r="P6020" s="38">
        <f>IF(Colin!$G6020&lt;$B$2,Colin!$I6020,0)</f>
        <v>0</v>
      </c>
      <c r="Q6020" s="38">
        <f>IF(Colin!$G6020&lt;$B$1,Colin!$I6020,0)</f>
        <v>0</v>
      </c>
    </row>
    <row r="6021" spans="12:17" x14ac:dyDescent="0.25">
      <c r="L6021" s="38">
        <f>IF(AND(Colin!$G6021=$B$1,Colin!$H6021=$C$3),Colin!$I6021,)</f>
        <v>0</v>
      </c>
      <c r="M6021" s="38">
        <f>IF(AND(Colin!$G6021=$B$1,Colin!$H6021&lt;=$C$3),Colin!$I6021,)</f>
        <v>0</v>
      </c>
      <c r="N6021" s="38">
        <f>IF(AND(Colin!$G6021=$B$2,Colin!$H6021=$C$3),Colin!$I6021,)</f>
        <v>0</v>
      </c>
      <c r="O6021" s="38">
        <f>IF(AND(Colin!$G6021=$B$2,Colin!$H6021&lt;=$C$3),Colin!$I6021,)</f>
        <v>0</v>
      </c>
      <c r="P6021" s="38">
        <f>IF(Colin!$G6021&lt;$B$2,Colin!$I6021,0)</f>
        <v>0</v>
      </c>
      <c r="Q6021" s="38">
        <f>IF(Colin!$G6021&lt;$B$1,Colin!$I6021,0)</f>
        <v>0</v>
      </c>
    </row>
    <row r="6022" spans="12:17" x14ac:dyDescent="0.25">
      <c r="L6022" s="38">
        <f>IF(AND(Colin!$G6022=$B$1,Colin!$H6022=$C$3),Colin!$I6022,)</f>
        <v>0</v>
      </c>
      <c r="M6022" s="38">
        <f>IF(AND(Colin!$G6022=$B$1,Colin!$H6022&lt;=$C$3),Colin!$I6022,)</f>
        <v>0</v>
      </c>
      <c r="N6022" s="38">
        <f>IF(AND(Colin!$G6022=$B$2,Colin!$H6022=$C$3),Colin!$I6022,)</f>
        <v>0</v>
      </c>
      <c r="O6022" s="38">
        <f>IF(AND(Colin!$G6022=$B$2,Colin!$H6022&lt;=$C$3),Colin!$I6022,)</f>
        <v>0</v>
      </c>
      <c r="P6022" s="38">
        <f>IF(Colin!$G6022&lt;$B$2,Colin!$I6022,0)</f>
        <v>0</v>
      </c>
      <c r="Q6022" s="38">
        <f>IF(Colin!$G6022&lt;$B$1,Colin!$I6022,0)</f>
        <v>0</v>
      </c>
    </row>
    <row r="6023" spans="12:17" x14ac:dyDescent="0.25">
      <c r="L6023" s="38">
        <f>IF(AND(Colin!$G6023=$B$1,Colin!$H6023=$C$3),Colin!$I6023,)</f>
        <v>0</v>
      </c>
      <c r="M6023" s="38">
        <f>IF(AND(Colin!$G6023=$B$1,Colin!$H6023&lt;=$C$3),Colin!$I6023,)</f>
        <v>0</v>
      </c>
      <c r="N6023" s="38">
        <f>IF(AND(Colin!$G6023=$B$2,Colin!$H6023=$C$3),Colin!$I6023,)</f>
        <v>0</v>
      </c>
      <c r="O6023" s="38">
        <f>IF(AND(Colin!$G6023=$B$2,Colin!$H6023&lt;=$C$3),Colin!$I6023,)</f>
        <v>0</v>
      </c>
      <c r="P6023" s="38">
        <f>IF(Colin!$G6023&lt;$B$2,Colin!$I6023,0)</f>
        <v>0</v>
      </c>
      <c r="Q6023" s="38">
        <f>IF(Colin!$G6023&lt;$B$1,Colin!$I6023,0)</f>
        <v>0</v>
      </c>
    </row>
    <row r="6024" spans="12:17" x14ac:dyDescent="0.25">
      <c r="L6024" s="38">
        <f>IF(AND(Colin!$G6024=$B$1,Colin!$H6024=$C$3),Colin!$I6024,)</f>
        <v>0</v>
      </c>
      <c r="M6024" s="38">
        <f>IF(AND(Colin!$G6024=$B$1,Colin!$H6024&lt;=$C$3),Colin!$I6024,)</f>
        <v>0</v>
      </c>
      <c r="N6024" s="38">
        <f>IF(AND(Colin!$G6024=$B$2,Colin!$H6024=$C$3),Colin!$I6024,)</f>
        <v>0</v>
      </c>
      <c r="O6024" s="38">
        <f>IF(AND(Colin!$G6024=$B$2,Colin!$H6024&lt;=$C$3),Colin!$I6024,)</f>
        <v>0</v>
      </c>
      <c r="P6024" s="38">
        <f>IF(Colin!$G6024&lt;$B$2,Colin!$I6024,0)</f>
        <v>0</v>
      </c>
      <c r="Q6024" s="38">
        <f>IF(Colin!$G6024&lt;$B$1,Colin!$I6024,0)</f>
        <v>0</v>
      </c>
    </row>
    <row r="6025" spans="12:17" x14ac:dyDescent="0.25">
      <c r="L6025" s="38">
        <f>IF(AND(Colin!$G6025=$B$1,Colin!$H6025=$C$3),Colin!$I6025,)</f>
        <v>0</v>
      </c>
      <c r="M6025" s="38">
        <f>IF(AND(Colin!$G6025=$B$1,Colin!$H6025&lt;=$C$3),Colin!$I6025,)</f>
        <v>0</v>
      </c>
      <c r="N6025" s="38">
        <f>IF(AND(Colin!$G6025=$B$2,Colin!$H6025=$C$3),Colin!$I6025,)</f>
        <v>0</v>
      </c>
      <c r="O6025" s="38">
        <f>IF(AND(Colin!$G6025=$B$2,Colin!$H6025&lt;=$C$3),Colin!$I6025,)</f>
        <v>0</v>
      </c>
      <c r="P6025" s="38">
        <f>IF(Colin!$G6025&lt;$B$2,Colin!$I6025,0)</f>
        <v>0</v>
      </c>
      <c r="Q6025" s="38">
        <f>IF(Colin!$G6025&lt;$B$1,Colin!$I6025,0)</f>
        <v>0</v>
      </c>
    </row>
    <row r="6026" spans="12:17" x14ac:dyDescent="0.25">
      <c r="L6026" s="38">
        <f>IF(AND(Colin!$G6026=$B$1,Colin!$H6026=$C$3),Colin!$I6026,)</f>
        <v>0</v>
      </c>
      <c r="M6026" s="38">
        <f>IF(AND(Colin!$G6026=$B$1,Colin!$H6026&lt;=$C$3),Colin!$I6026,)</f>
        <v>0</v>
      </c>
      <c r="N6026" s="38">
        <f>IF(AND(Colin!$G6026=$B$2,Colin!$H6026=$C$3),Colin!$I6026,)</f>
        <v>0</v>
      </c>
      <c r="O6026" s="38">
        <f>IF(AND(Colin!$G6026=$B$2,Colin!$H6026&lt;=$C$3),Colin!$I6026,)</f>
        <v>0</v>
      </c>
      <c r="P6026" s="38">
        <f>IF(Colin!$G6026&lt;$B$2,Colin!$I6026,0)</f>
        <v>0</v>
      </c>
      <c r="Q6026" s="38">
        <f>IF(Colin!$G6026&lt;$B$1,Colin!$I6026,0)</f>
        <v>0</v>
      </c>
    </row>
    <row r="6027" spans="12:17" x14ac:dyDescent="0.25">
      <c r="L6027" s="38">
        <f>IF(AND(Colin!$G6027=$B$1,Colin!$H6027=$C$3),Colin!$I6027,)</f>
        <v>0</v>
      </c>
      <c r="M6027" s="38">
        <f>IF(AND(Colin!$G6027=$B$1,Colin!$H6027&lt;=$C$3),Colin!$I6027,)</f>
        <v>0</v>
      </c>
      <c r="N6027" s="38">
        <f>IF(AND(Colin!$G6027=$B$2,Colin!$H6027=$C$3),Colin!$I6027,)</f>
        <v>0</v>
      </c>
      <c r="O6027" s="38">
        <f>IF(AND(Colin!$G6027=$B$2,Colin!$H6027&lt;=$C$3),Colin!$I6027,)</f>
        <v>0</v>
      </c>
      <c r="P6027" s="38">
        <f>IF(Colin!$G6027&lt;$B$2,Colin!$I6027,0)</f>
        <v>0</v>
      </c>
      <c r="Q6027" s="38">
        <f>IF(Colin!$G6027&lt;$B$1,Colin!$I6027,0)</f>
        <v>0</v>
      </c>
    </row>
    <row r="6028" spans="12:17" x14ac:dyDescent="0.25">
      <c r="L6028" s="38">
        <f>IF(AND(Colin!$G6028=$B$1,Colin!$H6028=$C$3),Colin!$I6028,)</f>
        <v>0</v>
      </c>
      <c r="M6028" s="38">
        <f>IF(AND(Colin!$G6028=$B$1,Colin!$H6028&lt;=$C$3),Colin!$I6028,)</f>
        <v>0</v>
      </c>
      <c r="N6028" s="38">
        <f>IF(AND(Colin!$G6028=$B$2,Colin!$H6028=$C$3),Colin!$I6028,)</f>
        <v>0</v>
      </c>
      <c r="O6028" s="38">
        <f>IF(AND(Colin!$G6028=$B$2,Colin!$H6028&lt;=$C$3),Colin!$I6028,)</f>
        <v>0</v>
      </c>
      <c r="P6028" s="38">
        <f>IF(Colin!$G6028&lt;$B$2,Colin!$I6028,0)</f>
        <v>0</v>
      </c>
      <c r="Q6028" s="38">
        <f>IF(Colin!$G6028&lt;$B$1,Colin!$I6028,0)</f>
        <v>0</v>
      </c>
    </row>
    <row r="6029" spans="12:17" x14ac:dyDescent="0.25">
      <c r="L6029" s="38">
        <f>IF(AND(Colin!$G6029=$B$1,Colin!$H6029=$C$3),Colin!$I6029,)</f>
        <v>0</v>
      </c>
      <c r="M6029" s="38">
        <f>IF(AND(Colin!$G6029=$B$1,Colin!$H6029&lt;=$C$3),Colin!$I6029,)</f>
        <v>0</v>
      </c>
      <c r="N6029" s="38">
        <f>IF(AND(Colin!$G6029=$B$2,Colin!$H6029=$C$3),Colin!$I6029,)</f>
        <v>0</v>
      </c>
      <c r="O6029" s="38">
        <f>IF(AND(Colin!$G6029=$B$2,Colin!$H6029&lt;=$C$3),Colin!$I6029,)</f>
        <v>0</v>
      </c>
      <c r="P6029" s="38">
        <f>IF(Colin!$G6029&lt;$B$2,Colin!$I6029,0)</f>
        <v>0</v>
      </c>
      <c r="Q6029" s="38">
        <f>IF(Colin!$G6029&lt;$B$1,Colin!$I6029,0)</f>
        <v>0</v>
      </c>
    </row>
    <row r="6030" spans="12:17" x14ac:dyDescent="0.25">
      <c r="L6030" s="38">
        <f>IF(AND(Colin!$G6030=$B$1,Colin!$H6030=$C$3),Colin!$I6030,)</f>
        <v>0</v>
      </c>
      <c r="M6030" s="38">
        <f>IF(AND(Colin!$G6030=$B$1,Colin!$H6030&lt;=$C$3),Colin!$I6030,)</f>
        <v>0</v>
      </c>
      <c r="N6030" s="38">
        <f>IF(AND(Colin!$G6030=$B$2,Colin!$H6030=$C$3),Colin!$I6030,)</f>
        <v>0</v>
      </c>
      <c r="O6030" s="38">
        <f>IF(AND(Colin!$G6030=$B$2,Colin!$H6030&lt;=$C$3),Colin!$I6030,)</f>
        <v>0</v>
      </c>
      <c r="P6030" s="38">
        <f>IF(Colin!$G6030&lt;$B$2,Colin!$I6030,0)</f>
        <v>0</v>
      </c>
      <c r="Q6030" s="38">
        <f>IF(Colin!$G6030&lt;$B$1,Colin!$I6030,0)</f>
        <v>0</v>
      </c>
    </row>
    <row r="6031" spans="12:17" x14ac:dyDescent="0.25">
      <c r="L6031" s="38">
        <f>IF(AND(Colin!$G6031=$B$1,Colin!$H6031=$C$3),Colin!$I6031,)</f>
        <v>0</v>
      </c>
      <c r="M6031" s="38">
        <f>IF(AND(Colin!$G6031=$B$1,Colin!$H6031&lt;=$C$3),Colin!$I6031,)</f>
        <v>0</v>
      </c>
      <c r="N6031" s="38">
        <f>IF(AND(Colin!$G6031=$B$2,Colin!$H6031=$C$3),Colin!$I6031,)</f>
        <v>0</v>
      </c>
      <c r="O6031" s="38">
        <f>IF(AND(Colin!$G6031=$B$2,Colin!$H6031&lt;=$C$3),Colin!$I6031,)</f>
        <v>0</v>
      </c>
      <c r="P6031" s="38">
        <f>IF(Colin!$G6031&lt;$B$2,Colin!$I6031,0)</f>
        <v>0</v>
      </c>
      <c r="Q6031" s="38">
        <f>IF(Colin!$G6031&lt;$B$1,Colin!$I6031,0)</f>
        <v>0</v>
      </c>
    </row>
    <row r="6032" spans="12:17" x14ac:dyDescent="0.25">
      <c r="L6032" s="38">
        <f>IF(AND(Colin!$G6032=$B$1,Colin!$H6032=$C$3),Colin!$I6032,)</f>
        <v>0</v>
      </c>
      <c r="M6032" s="38">
        <f>IF(AND(Colin!$G6032=$B$1,Colin!$H6032&lt;=$C$3),Colin!$I6032,)</f>
        <v>0</v>
      </c>
      <c r="N6032" s="38">
        <f>IF(AND(Colin!$G6032=$B$2,Colin!$H6032=$C$3),Colin!$I6032,)</f>
        <v>0</v>
      </c>
      <c r="O6032" s="38">
        <f>IF(AND(Colin!$G6032=$B$2,Colin!$H6032&lt;=$C$3),Colin!$I6032,)</f>
        <v>0</v>
      </c>
      <c r="P6032" s="38">
        <f>IF(Colin!$G6032&lt;$B$2,Colin!$I6032,0)</f>
        <v>0</v>
      </c>
      <c r="Q6032" s="38">
        <f>IF(Colin!$G6032&lt;$B$1,Colin!$I6032,0)</f>
        <v>0</v>
      </c>
    </row>
    <row r="6033" spans="12:17" x14ac:dyDescent="0.25">
      <c r="L6033" s="38">
        <f>IF(AND(Colin!$G6033=$B$1,Colin!$H6033=$C$3),Colin!$I6033,)</f>
        <v>0</v>
      </c>
      <c r="M6033" s="38">
        <f>IF(AND(Colin!$G6033=$B$1,Colin!$H6033&lt;=$C$3),Colin!$I6033,)</f>
        <v>0</v>
      </c>
      <c r="N6033" s="38">
        <f>IF(AND(Colin!$G6033=$B$2,Colin!$H6033=$C$3),Colin!$I6033,)</f>
        <v>0</v>
      </c>
      <c r="O6033" s="38">
        <f>IF(AND(Colin!$G6033=$B$2,Colin!$H6033&lt;=$C$3),Colin!$I6033,)</f>
        <v>0</v>
      </c>
      <c r="P6033" s="38">
        <f>IF(Colin!$G6033&lt;$B$2,Colin!$I6033,0)</f>
        <v>0</v>
      </c>
      <c r="Q6033" s="38">
        <f>IF(Colin!$G6033&lt;$B$1,Colin!$I6033,0)</f>
        <v>0</v>
      </c>
    </row>
    <row r="6034" spans="12:17" x14ac:dyDescent="0.25">
      <c r="L6034" s="38">
        <f>IF(AND(Colin!$G6034=$B$1,Colin!$H6034=$C$3),Colin!$I6034,)</f>
        <v>0</v>
      </c>
      <c r="M6034" s="38">
        <f>IF(AND(Colin!$G6034=$B$1,Colin!$H6034&lt;=$C$3),Colin!$I6034,)</f>
        <v>0</v>
      </c>
      <c r="N6034" s="38">
        <f>IF(AND(Colin!$G6034=$B$2,Colin!$H6034=$C$3),Colin!$I6034,)</f>
        <v>0</v>
      </c>
      <c r="O6034" s="38">
        <f>IF(AND(Colin!$G6034=$B$2,Colin!$H6034&lt;=$C$3),Colin!$I6034,)</f>
        <v>0</v>
      </c>
      <c r="P6034" s="38">
        <f>IF(Colin!$G6034&lt;$B$2,Colin!$I6034,0)</f>
        <v>0</v>
      </c>
      <c r="Q6034" s="38">
        <f>IF(Colin!$G6034&lt;$B$1,Colin!$I6034,0)</f>
        <v>0</v>
      </c>
    </row>
    <row r="6035" spans="12:17" x14ac:dyDescent="0.25">
      <c r="L6035" s="38">
        <f>IF(AND(Colin!$G6035=$B$1,Colin!$H6035=$C$3),Colin!$I6035,)</f>
        <v>0</v>
      </c>
      <c r="M6035" s="38">
        <f>IF(AND(Colin!$G6035=$B$1,Colin!$H6035&lt;=$C$3),Colin!$I6035,)</f>
        <v>0</v>
      </c>
      <c r="N6035" s="38">
        <f>IF(AND(Colin!$G6035=$B$2,Colin!$H6035=$C$3),Colin!$I6035,)</f>
        <v>0</v>
      </c>
      <c r="O6035" s="38">
        <f>IF(AND(Colin!$G6035=$B$2,Colin!$H6035&lt;=$C$3),Colin!$I6035,)</f>
        <v>0</v>
      </c>
      <c r="P6035" s="38">
        <f>IF(Colin!$G6035&lt;$B$2,Colin!$I6035,0)</f>
        <v>0</v>
      </c>
      <c r="Q6035" s="38">
        <f>IF(Colin!$G6035&lt;$B$1,Colin!$I6035,0)</f>
        <v>0</v>
      </c>
    </row>
    <row r="6036" spans="12:17" x14ac:dyDescent="0.25">
      <c r="L6036" s="38">
        <f>IF(AND(Colin!$G6036=$B$1,Colin!$H6036=$C$3),Colin!$I6036,)</f>
        <v>0</v>
      </c>
      <c r="M6036" s="38">
        <f>IF(AND(Colin!$G6036=$B$1,Colin!$H6036&lt;=$C$3),Colin!$I6036,)</f>
        <v>0</v>
      </c>
      <c r="N6036" s="38">
        <f>IF(AND(Colin!$G6036=$B$2,Colin!$H6036=$C$3),Colin!$I6036,)</f>
        <v>0</v>
      </c>
      <c r="O6036" s="38">
        <f>IF(AND(Colin!$G6036=$B$2,Colin!$H6036&lt;=$C$3),Colin!$I6036,)</f>
        <v>0</v>
      </c>
      <c r="P6036" s="38">
        <f>IF(Colin!$G6036&lt;$B$2,Colin!$I6036,0)</f>
        <v>0</v>
      </c>
      <c r="Q6036" s="38">
        <f>IF(Colin!$G6036&lt;$B$1,Colin!$I6036,0)</f>
        <v>0</v>
      </c>
    </row>
    <row r="6037" spans="12:17" x14ac:dyDescent="0.25">
      <c r="L6037" s="38">
        <f>IF(AND(Colin!$G6037=$B$1,Colin!$H6037=$C$3),Colin!$I6037,)</f>
        <v>0</v>
      </c>
      <c r="M6037" s="38">
        <f>IF(AND(Colin!$G6037=$B$1,Colin!$H6037&lt;=$C$3),Colin!$I6037,)</f>
        <v>0</v>
      </c>
      <c r="N6037" s="38">
        <f>IF(AND(Colin!$G6037=$B$2,Colin!$H6037=$C$3),Colin!$I6037,)</f>
        <v>0</v>
      </c>
      <c r="O6037" s="38">
        <f>IF(AND(Colin!$G6037=$B$2,Colin!$H6037&lt;=$C$3),Colin!$I6037,)</f>
        <v>0</v>
      </c>
      <c r="P6037" s="38">
        <f>IF(Colin!$G6037&lt;$B$2,Colin!$I6037,0)</f>
        <v>0</v>
      </c>
      <c r="Q6037" s="38">
        <f>IF(Colin!$G6037&lt;$B$1,Colin!$I6037,0)</f>
        <v>0</v>
      </c>
    </row>
    <row r="6038" spans="12:17" x14ac:dyDescent="0.25">
      <c r="L6038" s="38">
        <f>IF(AND(Colin!$G6038=$B$1,Colin!$H6038=$C$3),Colin!$I6038,)</f>
        <v>0</v>
      </c>
      <c r="M6038" s="38">
        <f>IF(AND(Colin!$G6038=$B$1,Colin!$H6038&lt;=$C$3),Colin!$I6038,)</f>
        <v>0</v>
      </c>
      <c r="N6038" s="38">
        <f>IF(AND(Colin!$G6038=$B$2,Colin!$H6038=$C$3),Colin!$I6038,)</f>
        <v>0</v>
      </c>
      <c r="O6038" s="38">
        <f>IF(AND(Colin!$G6038=$B$2,Colin!$H6038&lt;=$C$3),Colin!$I6038,)</f>
        <v>0</v>
      </c>
      <c r="P6038" s="38">
        <f>IF(Colin!$G6038&lt;$B$2,Colin!$I6038,0)</f>
        <v>0</v>
      </c>
      <c r="Q6038" s="38">
        <f>IF(Colin!$G6038&lt;$B$1,Colin!$I6038,0)</f>
        <v>0</v>
      </c>
    </row>
    <row r="6039" spans="12:17" x14ac:dyDescent="0.25">
      <c r="L6039" s="38">
        <f>IF(AND(Colin!$G6039=$B$1,Colin!$H6039=$C$3),Colin!$I6039,)</f>
        <v>0</v>
      </c>
      <c r="M6039" s="38">
        <f>IF(AND(Colin!$G6039=$B$1,Colin!$H6039&lt;=$C$3),Colin!$I6039,)</f>
        <v>0</v>
      </c>
      <c r="N6039" s="38">
        <f>IF(AND(Colin!$G6039=$B$2,Colin!$H6039=$C$3),Colin!$I6039,)</f>
        <v>0</v>
      </c>
      <c r="O6039" s="38">
        <f>IF(AND(Colin!$G6039=$B$2,Colin!$H6039&lt;=$C$3),Colin!$I6039,)</f>
        <v>0</v>
      </c>
      <c r="P6039" s="38">
        <f>IF(Colin!$G6039&lt;$B$2,Colin!$I6039,0)</f>
        <v>0</v>
      </c>
      <c r="Q6039" s="38">
        <f>IF(Colin!$G6039&lt;$B$1,Colin!$I6039,0)</f>
        <v>0</v>
      </c>
    </row>
    <row r="6040" spans="12:17" x14ac:dyDescent="0.25">
      <c r="L6040" s="38">
        <f>IF(AND(Colin!$G6040=$B$1,Colin!$H6040=$C$3),Colin!$I6040,)</f>
        <v>0</v>
      </c>
      <c r="M6040" s="38">
        <f>IF(AND(Colin!$G6040=$B$1,Colin!$H6040&lt;=$C$3),Colin!$I6040,)</f>
        <v>0</v>
      </c>
      <c r="N6040" s="38">
        <f>IF(AND(Colin!$G6040=$B$2,Colin!$H6040=$C$3),Colin!$I6040,)</f>
        <v>0</v>
      </c>
      <c r="O6040" s="38">
        <f>IF(AND(Colin!$G6040=$B$2,Colin!$H6040&lt;=$C$3),Colin!$I6040,)</f>
        <v>0</v>
      </c>
      <c r="P6040" s="38">
        <f>IF(Colin!$G6040&lt;$B$2,Colin!$I6040,0)</f>
        <v>0</v>
      </c>
      <c r="Q6040" s="38">
        <f>IF(Colin!$G6040&lt;$B$1,Colin!$I6040,0)</f>
        <v>0</v>
      </c>
    </row>
    <row r="6041" spans="12:17" x14ac:dyDescent="0.25">
      <c r="L6041" s="38">
        <f>IF(AND(Colin!$G6041=$B$1,Colin!$H6041=$C$3),Colin!$I6041,)</f>
        <v>0</v>
      </c>
      <c r="M6041" s="38">
        <f>IF(AND(Colin!$G6041=$B$1,Colin!$H6041&lt;=$C$3),Colin!$I6041,)</f>
        <v>0</v>
      </c>
      <c r="N6041" s="38">
        <f>IF(AND(Colin!$G6041=$B$2,Colin!$H6041=$C$3),Colin!$I6041,)</f>
        <v>0</v>
      </c>
      <c r="O6041" s="38">
        <f>IF(AND(Colin!$G6041=$B$2,Colin!$H6041&lt;=$C$3),Colin!$I6041,)</f>
        <v>0</v>
      </c>
      <c r="P6041" s="38">
        <f>IF(Colin!$G6041&lt;$B$2,Colin!$I6041,0)</f>
        <v>0</v>
      </c>
      <c r="Q6041" s="38">
        <f>IF(Colin!$G6041&lt;$B$1,Colin!$I6041,0)</f>
        <v>0</v>
      </c>
    </row>
    <row r="6042" spans="12:17" x14ac:dyDescent="0.25">
      <c r="L6042" s="38">
        <f>IF(AND(Colin!$G6042=$B$1,Colin!$H6042=$C$3),Colin!$I6042,)</f>
        <v>0</v>
      </c>
      <c r="M6042" s="38">
        <f>IF(AND(Colin!$G6042=$B$1,Colin!$H6042&lt;=$C$3),Colin!$I6042,)</f>
        <v>0</v>
      </c>
      <c r="N6042" s="38">
        <f>IF(AND(Colin!$G6042=$B$2,Colin!$H6042=$C$3),Colin!$I6042,)</f>
        <v>0</v>
      </c>
      <c r="O6042" s="38">
        <f>IF(AND(Colin!$G6042=$B$2,Colin!$H6042&lt;=$C$3),Colin!$I6042,)</f>
        <v>0</v>
      </c>
      <c r="P6042" s="38">
        <f>IF(Colin!$G6042&lt;$B$2,Colin!$I6042,0)</f>
        <v>0</v>
      </c>
      <c r="Q6042" s="38">
        <f>IF(Colin!$G6042&lt;$B$1,Colin!$I6042,0)</f>
        <v>0</v>
      </c>
    </row>
    <row r="6043" spans="12:17" x14ac:dyDescent="0.25">
      <c r="L6043" s="38">
        <f>IF(AND(Colin!$G6043=$B$1,Colin!$H6043=$C$3),Colin!$I6043,)</f>
        <v>0</v>
      </c>
      <c r="M6043" s="38">
        <f>IF(AND(Colin!$G6043=$B$1,Colin!$H6043&lt;=$C$3),Colin!$I6043,)</f>
        <v>0</v>
      </c>
      <c r="N6043" s="38">
        <f>IF(AND(Colin!$G6043=$B$2,Colin!$H6043=$C$3),Colin!$I6043,)</f>
        <v>0</v>
      </c>
      <c r="O6043" s="38">
        <f>IF(AND(Colin!$G6043=$B$2,Colin!$H6043&lt;=$C$3),Colin!$I6043,)</f>
        <v>0</v>
      </c>
      <c r="P6043" s="38">
        <f>IF(Colin!$G6043&lt;$B$2,Colin!$I6043,0)</f>
        <v>0</v>
      </c>
      <c r="Q6043" s="38">
        <f>IF(Colin!$G6043&lt;$B$1,Colin!$I6043,0)</f>
        <v>0</v>
      </c>
    </row>
    <row r="6044" spans="12:17" x14ac:dyDescent="0.25">
      <c r="L6044" s="38">
        <f>IF(AND(Colin!$G6044=$B$1,Colin!$H6044=$C$3),Colin!$I6044,)</f>
        <v>0</v>
      </c>
      <c r="M6044" s="38">
        <f>IF(AND(Colin!$G6044=$B$1,Colin!$H6044&lt;=$C$3),Colin!$I6044,)</f>
        <v>0</v>
      </c>
      <c r="N6044" s="38">
        <f>IF(AND(Colin!$G6044=$B$2,Colin!$H6044=$C$3),Colin!$I6044,)</f>
        <v>0</v>
      </c>
      <c r="O6044" s="38">
        <f>IF(AND(Colin!$G6044=$B$2,Colin!$H6044&lt;=$C$3),Colin!$I6044,)</f>
        <v>0</v>
      </c>
      <c r="P6044" s="38">
        <f>IF(Colin!$G6044&lt;$B$2,Colin!$I6044,0)</f>
        <v>0</v>
      </c>
      <c r="Q6044" s="38">
        <f>IF(Colin!$G6044&lt;$B$1,Colin!$I6044,0)</f>
        <v>0</v>
      </c>
    </row>
    <row r="6045" spans="12:17" x14ac:dyDescent="0.25">
      <c r="L6045" s="38">
        <f>IF(AND(Colin!$G6045=$B$1,Colin!$H6045=$C$3),Colin!$I6045,)</f>
        <v>0</v>
      </c>
      <c r="M6045" s="38">
        <f>IF(AND(Colin!$G6045=$B$1,Colin!$H6045&lt;=$C$3),Colin!$I6045,)</f>
        <v>0</v>
      </c>
      <c r="N6045" s="38">
        <f>IF(AND(Colin!$G6045=$B$2,Colin!$H6045=$C$3),Colin!$I6045,)</f>
        <v>0</v>
      </c>
      <c r="O6045" s="38">
        <f>IF(AND(Colin!$G6045=$B$2,Colin!$H6045&lt;=$C$3),Colin!$I6045,)</f>
        <v>0</v>
      </c>
      <c r="P6045" s="38">
        <f>IF(Colin!$G6045&lt;$B$2,Colin!$I6045,0)</f>
        <v>0</v>
      </c>
      <c r="Q6045" s="38">
        <f>IF(Colin!$G6045&lt;$B$1,Colin!$I6045,0)</f>
        <v>0</v>
      </c>
    </row>
    <row r="6046" spans="12:17" x14ac:dyDescent="0.25">
      <c r="L6046" s="38">
        <f>IF(AND(Colin!$G6046=$B$1,Colin!$H6046=$C$3),Colin!$I6046,)</f>
        <v>0</v>
      </c>
      <c r="M6046" s="38">
        <f>IF(AND(Colin!$G6046=$B$1,Colin!$H6046&lt;=$C$3),Colin!$I6046,)</f>
        <v>0</v>
      </c>
      <c r="N6046" s="38">
        <f>IF(AND(Colin!$G6046=$B$2,Colin!$H6046=$C$3),Colin!$I6046,)</f>
        <v>0</v>
      </c>
      <c r="O6046" s="38">
        <f>IF(AND(Colin!$G6046=$B$2,Colin!$H6046&lt;=$C$3),Colin!$I6046,)</f>
        <v>0</v>
      </c>
      <c r="P6046" s="38">
        <f>IF(Colin!$G6046&lt;$B$2,Colin!$I6046,0)</f>
        <v>0</v>
      </c>
      <c r="Q6046" s="38">
        <f>IF(Colin!$G6046&lt;$B$1,Colin!$I6046,0)</f>
        <v>0</v>
      </c>
    </row>
    <row r="6047" spans="12:17" x14ac:dyDescent="0.25">
      <c r="L6047" s="38">
        <f>IF(AND(Colin!$G6047=$B$1,Colin!$H6047=$C$3),Colin!$I6047,)</f>
        <v>0</v>
      </c>
      <c r="M6047" s="38">
        <f>IF(AND(Colin!$G6047=$B$1,Colin!$H6047&lt;=$C$3),Colin!$I6047,)</f>
        <v>0</v>
      </c>
      <c r="N6047" s="38">
        <f>IF(AND(Colin!$G6047=$B$2,Colin!$H6047=$C$3),Colin!$I6047,)</f>
        <v>0</v>
      </c>
      <c r="O6047" s="38">
        <f>IF(AND(Colin!$G6047=$B$2,Colin!$H6047&lt;=$C$3),Colin!$I6047,)</f>
        <v>0</v>
      </c>
      <c r="P6047" s="38">
        <f>IF(Colin!$G6047&lt;$B$2,Colin!$I6047,0)</f>
        <v>0</v>
      </c>
      <c r="Q6047" s="38">
        <f>IF(Colin!$G6047&lt;$B$1,Colin!$I6047,0)</f>
        <v>0</v>
      </c>
    </row>
    <row r="6048" spans="12:17" x14ac:dyDescent="0.25">
      <c r="L6048" s="38">
        <f>IF(AND(Colin!$G6048=$B$1,Colin!$H6048=$C$3),Colin!$I6048,)</f>
        <v>0</v>
      </c>
      <c r="M6048" s="38">
        <f>IF(AND(Colin!$G6048=$B$1,Colin!$H6048&lt;=$C$3),Colin!$I6048,)</f>
        <v>0</v>
      </c>
      <c r="N6048" s="38">
        <f>IF(AND(Colin!$G6048=$B$2,Colin!$H6048=$C$3),Colin!$I6048,)</f>
        <v>0</v>
      </c>
      <c r="O6048" s="38">
        <f>IF(AND(Colin!$G6048=$B$2,Colin!$H6048&lt;=$C$3),Colin!$I6048,)</f>
        <v>0</v>
      </c>
      <c r="P6048" s="38">
        <f>IF(Colin!$G6048&lt;$B$2,Colin!$I6048,0)</f>
        <v>0</v>
      </c>
      <c r="Q6048" s="38">
        <f>IF(Colin!$G6048&lt;$B$1,Colin!$I6048,0)</f>
        <v>0</v>
      </c>
    </row>
    <row r="6049" spans="12:17" x14ac:dyDescent="0.25">
      <c r="L6049" s="38">
        <f>IF(AND(Colin!$G6049=$B$1,Colin!$H6049=$C$3),Colin!$I6049,)</f>
        <v>0</v>
      </c>
      <c r="M6049" s="38">
        <f>IF(AND(Colin!$G6049=$B$1,Colin!$H6049&lt;=$C$3),Colin!$I6049,)</f>
        <v>0</v>
      </c>
      <c r="N6049" s="38">
        <f>IF(AND(Colin!$G6049=$B$2,Colin!$H6049=$C$3),Colin!$I6049,)</f>
        <v>0</v>
      </c>
      <c r="O6049" s="38">
        <f>IF(AND(Colin!$G6049=$B$2,Colin!$H6049&lt;=$C$3),Colin!$I6049,)</f>
        <v>0</v>
      </c>
      <c r="P6049" s="38">
        <f>IF(Colin!$G6049&lt;$B$2,Colin!$I6049,0)</f>
        <v>0</v>
      </c>
      <c r="Q6049" s="38">
        <f>IF(Colin!$G6049&lt;$B$1,Colin!$I6049,0)</f>
        <v>0</v>
      </c>
    </row>
    <row r="6050" spans="12:17" x14ac:dyDescent="0.25">
      <c r="L6050" s="38">
        <f>IF(AND(Colin!$G6050=$B$1,Colin!$H6050=$C$3),Colin!$I6050,)</f>
        <v>0</v>
      </c>
      <c r="M6050" s="38">
        <f>IF(AND(Colin!$G6050=$B$1,Colin!$H6050&lt;=$C$3),Colin!$I6050,)</f>
        <v>0</v>
      </c>
      <c r="N6050" s="38">
        <f>IF(AND(Colin!$G6050=$B$2,Colin!$H6050=$C$3),Colin!$I6050,)</f>
        <v>0</v>
      </c>
      <c r="O6050" s="38">
        <f>IF(AND(Colin!$G6050=$B$2,Colin!$H6050&lt;=$C$3),Colin!$I6050,)</f>
        <v>0</v>
      </c>
      <c r="P6050" s="38">
        <f>IF(Colin!$G6050&lt;$B$2,Colin!$I6050,0)</f>
        <v>0</v>
      </c>
      <c r="Q6050" s="38">
        <f>IF(Colin!$G6050&lt;$B$1,Colin!$I6050,0)</f>
        <v>0</v>
      </c>
    </row>
    <row r="6051" spans="12:17" x14ac:dyDescent="0.25">
      <c r="L6051" s="38">
        <f>IF(AND(Colin!$G6051=$B$1,Colin!$H6051=$C$3),Colin!$I6051,)</f>
        <v>0</v>
      </c>
      <c r="M6051" s="38">
        <f>IF(AND(Colin!$G6051=$B$1,Colin!$H6051&lt;=$C$3),Colin!$I6051,)</f>
        <v>0</v>
      </c>
      <c r="N6051" s="38">
        <f>IF(AND(Colin!$G6051=$B$2,Colin!$H6051=$C$3),Colin!$I6051,)</f>
        <v>0</v>
      </c>
      <c r="O6051" s="38">
        <f>IF(AND(Colin!$G6051=$B$2,Colin!$H6051&lt;=$C$3),Colin!$I6051,)</f>
        <v>0</v>
      </c>
      <c r="P6051" s="38">
        <f>IF(Colin!$G6051&lt;$B$2,Colin!$I6051,0)</f>
        <v>0</v>
      </c>
      <c r="Q6051" s="38">
        <f>IF(Colin!$G6051&lt;$B$1,Colin!$I6051,0)</f>
        <v>0</v>
      </c>
    </row>
    <row r="6052" spans="12:17" x14ac:dyDescent="0.25">
      <c r="L6052" s="38">
        <f>IF(AND(Colin!$G6052=$B$1,Colin!$H6052=$C$3),Colin!$I6052,)</f>
        <v>0</v>
      </c>
      <c r="M6052" s="38">
        <f>IF(AND(Colin!$G6052=$B$1,Colin!$H6052&lt;=$C$3),Colin!$I6052,)</f>
        <v>0</v>
      </c>
      <c r="N6052" s="38">
        <f>IF(AND(Colin!$G6052=$B$2,Colin!$H6052=$C$3),Colin!$I6052,)</f>
        <v>0</v>
      </c>
      <c r="O6052" s="38">
        <f>IF(AND(Colin!$G6052=$B$2,Colin!$H6052&lt;=$C$3),Colin!$I6052,)</f>
        <v>0</v>
      </c>
      <c r="P6052" s="38">
        <f>IF(Colin!$G6052&lt;$B$2,Colin!$I6052,0)</f>
        <v>0</v>
      </c>
      <c r="Q6052" s="38">
        <f>IF(Colin!$G6052&lt;$B$1,Colin!$I6052,0)</f>
        <v>0</v>
      </c>
    </row>
    <row r="6053" spans="12:17" x14ac:dyDescent="0.25">
      <c r="L6053" s="38">
        <f>IF(AND(Colin!$G6053=$B$1,Colin!$H6053=$C$3),Colin!$I6053,)</f>
        <v>0</v>
      </c>
      <c r="M6053" s="38">
        <f>IF(AND(Colin!$G6053=$B$1,Colin!$H6053&lt;=$C$3),Colin!$I6053,)</f>
        <v>0</v>
      </c>
      <c r="N6053" s="38">
        <f>IF(AND(Colin!$G6053=$B$2,Colin!$H6053=$C$3),Colin!$I6053,)</f>
        <v>0</v>
      </c>
      <c r="O6053" s="38">
        <f>IF(AND(Colin!$G6053=$B$2,Colin!$H6053&lt;=$C$3),Colin!$I6053,)</f>
        <v>0</v>
      </c>
      <c r="P6053" s="38">
        <f>IF(Colin!$G6053&lt;$B$2,Colin!$I6053,0)</f>
        <v>0</v>
      </c>
      <c r="Q6053" s="38">
        <f>IF(Colin!$G6053&lt;$B$1,Colin!$I6053,0)</f>
        <v>0</v>
      </c>
    </row>
    <row r="6054" spans="12:17" x14ac:dyDescent="0.25">
      <c r="L6054" s="38">
        <f>IF(AND(Colin!$G6054=$B$1,Colin!$H6054=$C$3),Colin!$I6054,)</f>
        <v>0</v>
      </c>
      <c r="M6054" s="38">
        <f>IF(AND(Colin!$G6054=$B$1,Colin!$H6054&lt;=$C$3),Colin!$I6054,)</f>
        <v>0</v>
      </c>
      <c r="N6054" s="38">
        <f>IF(AND(Colin!$G6054=$B$2,Colin!$H6054=$C$3),Colin!$I6054,)</f>
        <v>0</v>
      </c>
      <c r="O6054" s="38">
        <f>IF(AND(Colin!$G6054=$B$2,Colin!$H6054&lt;=$C$3),Colin!$I6054,)</f>
        <v>0</v>
      </c>
      <c r="P6054" s="38">
        <f>IF(Colin!$G6054&lt;$B$2,Colin!$I6054,0)</f>
        <v>0</v>
      </c>
      <c r="Q6054" s="38">
        <f>IF(Colin!$G6054&lt;$B$1,Colin!$I6054,0)</f>
        <v>0</v>
      </c>
    </row>
    <row r="6055" spans="12:17" x14ac:dyDescent="0.25">
      <c r="L6055" s="38">
        <f>IF(AND(Colin!$G6055=$B$1,Colin!$H6055=$C$3),Colin!$I6055,)</f>
        <v>0</v>
      </c>
      <c r="M6055" s="38">
        <f>IF(AND(Colin!$G6055=$B$1,Colin!$H6055&lt;=$C$3),Colin!$I6055,)</f>
        <v>0</v>
      </c>
      <c r="N6055" s="38">
        <f>IF(AND(Colin!$G6055=$B$2,Colin!$H6055=$C$3),Colin!$I6055,)</f>
        <v>0</v>
      </c>
      <c r="O6055" s="38">
        <f>IF(AND(Colin!$G6055=$B$2,Colin!$H6055&lt;=$C$3),Colin!$I6055,)</f>
        <v>0</v>
      </c>
      <c r="P6055" s="38">
        <f>IF(Colin!$G6055&lt;$B$2,Colin!$I6055,0)</f>
        <v>0</v>
      </c>
      <c r="Q6055" s="38">
        <f>IF(Colin!$G6055&lt;$B$1,Colin!$I6055,0)</f>
        <v>0</v>
      </c>
    </row>
    <row r="6056" spans="12:17" x14ac:dyDescent="0.25">
      <c r="L6056" s="38">
        <f>IF(AND(Colin!$G6056=$B$1,Colin!$H6056=$C$3),Colin!$I6056,)</f>
        <v>0</v>
      </c>
      <c r="M6056" s="38">
        <f>IF(AND(Colin!$G6056=$B$1,Colin!$H6056&lt;=$C$3),Colin!$I6056,)</f>
        <v>0</v>
      </c>
      <c r="N6056" s="38">
        <f>IF(AND(Colin!$G6056=$B$2,Colin!$H6056=$C$3),Colin!$I6056,)</f>
        <v>0</v>
      </c>
      <c r="O6056" s="38">
        <f>IF(AND(Colin!$G6056=$B$2,Colin!$H6056&lt;=$C$3),Colin!$I6056,)</f>
        <v>0</v>
      </c>
      <c r="P6056" s="38">
        <f>IF(Colin!$G6056&lt;$B$2,Colin!$I6056,0)</f>
        <v>0</v>
      </c>
      <c r="Q6056" s="38">
        <f>IF(Colin!$G6056&lt;$B$1,Colin!$I6056,0)</f>
        <v>0</v>
      </c>
    </row>
    <row r="6057" spans="12:17" x14ac:dyDescent="0.25">
      <c r="L6057" s="38">
        <f>IF(AND(Colin!$G6057=$B$1,Colin!$H6057=$C$3),Colin!$I6057,)</f>
        <v>0</v>
      </c>
      <c r="M6057" s="38">
        <f>IF(AND(Colin!$G6057=$B$1,Colin!$H6057&lt;=$C$3),Colin!$I6057,)</f>
        <v>0</v>
      </c>
      <c r="N6057" s="38">
        <f>IF(AND(Colin!$G6057=$B$2,Colin!$H6057=$C$3),Colin!$I6057,)</f>
        <v>0</v>
      </c>
      <c r="O6057" s="38">
        <f>IF(AND(Colin!$G6057=$B$2,Colin!$H6057&lt;=$C$3),Colin!$I6057,)</f>
        <v>0</v>
      </c>
      <c r="P6057" s="38">
        <f>IF(Colin!$G6057&lt;$B$2,Colin!$I6057,0)</f>
        <v>0</v>
      </c>
      <c r="Q6057" s="38">
        <f>IF(Colin!$G6057&lt;$B$1,Colin!$I6057,0)</f>
        <v>0</v>
      </c>
    </row>
    <row r="6058" spans="12:17" x14ac:dyDescent="0.25">
      <c r="L6058" s="38">
        <f>IF(AND(Colin!$G6058=$B$1,Colin!$H6058=$C$3),Colin!$I6058,)</f>
        <v>0</v>
      </c>
      <c r="M6058" s="38">
        <f>IF(AND(Colin!$G6058=$B$1,Colin!$H6058&lt;=$C$3),Colin!$I6058,)</f>
        <v>0</v>
      </c>
      <c r="N6058" s="38">
        <f>IF(AND(Colin!$G6058=$B$2,Colin!$H6058=$C$3),Colin!$I6058,)</f>
        <v>0</v>
      </c>
      <c r="O6058" s="38">
        <f>IF(AND(Colin!$G6058=$B$2,Colin!$H6058&lt;=$C$3),Colin!$I6058,)</f>
        <v>0</v>
      </c>
      <c r="P6058" s="38">
        <f>IF(Colin!$G6058&lt;$B$2,Colin!$I6058,0)</f>
        <v>0</v>
      </c>
      <c r="Q6058" s="38">
        <f>IF(Colin!$G6058&lt;$B$1,Colin!$I6058,0)</f>
        <v>0</v>
      </c>
    </row>
    <row r="6059" spans="12:17" x14ac:dyDescent="0.25">
      <c r="L6059" s="38">
        <f>IF(AND(Colin!$G6059=$B$1,Colin!$H6059=$C$3),Colin!$I6059,)</f>
        <v>0</v>
      </c>
      <c r="M6059" s="38">
        <f>IF(AND(Colin!$G6059=$B$1,Colin!$H6059&lt;=$C$3),Colin!$I6059,)</f>
        <v>0</v>
      </c>
      <c r="N6059" s="38">
        <f>IF(AND(Colin!$G6059=$B$2,Colin!$H6059=$C$3),Colin!$I6059,)</f>
        <v>0</v>
      </c>
      <c r="O6059" s="38">
        <f>IF(AND(Colin!$G6059=$B$2,Colin!$H6059&lt;=$C$3),Colin!$I6059,)</f>
        <v>0</v>
      </c>
      <c r="P6059" s="38">
        <f>IF(Colin!$G6059&lt;$B$2,Colin!$I6059,0)</f>
        <v>0</v>
      </c>
      <c r="Q6059" s="38">
        <f>IF(Colin!$G6059&lt;$B$1,Colin!$I6059,0)</f>
        <v>0</v>
      </c>
    </row>
    <row r="6060" spans="12:17" x14ac:dyDescent="0.25">
      <c r="L6060" s="38">
        <f>IF(AND(Colin!$G6060=$B$1,Colin!$H6060=$C$3),Colin!$I6060,)</f>
        <v>0</v>
      </c>
      <c r="M6060" s="38">
        <f>IF(AND(Colin!$G6060=$B$1,Colin!$H6060&lt;=$C$3),Colin!$I6060,)</f>
        <v>0</v>
      </c>
      <c r="N6060" s="38">
        <f>IF(AND(Colin!$G6060=$B$2,Colin!$H6060=$C$3),Colin!$I6060,)</f>
        <v>0</v>
      </c>
      <c r="O6060" s="38">
        <f>IF(AND(Colin!$G6060=$B$2,Colin!$H6060&lt;=$C$3),Colin!$I6060,)</f>
        <v>0</v>
      </c>
      <c r="P6060" s="38">
        <f>IF(Colin!$G6060&lt;$B$2,Colin!$I6060,0)</f>
        <v>0</v>
      </c>
      <c r="Q6060" s="38">
        <f>IF(Colin!$G6060&lt;$B$1,Colin!$I6060,0)</f>
        <v>0</v>
      </c>
    </row>
    <row r="6061" spans="12:17" x14ac:dyDescent="0.25">
      <c r="L6061" s="38">
        <f>IF(AND(Colin!$G6061=$B$1,Colin!$H6061=$C$3),Colin!$I6061,)</f>
        <v>0</v>
      </c>
      <c r="M6061" s="38">
        <f>IF(AND(Colin!$G6061=$B$1,Colin!$H6061&lt;=$C$3),Colin!$I6061,)</f>
        <v>0</v>
      </c>
      <c r="N6061" s="38">
        <f>IF(AND(Colin!$G6061=$B$2,Colin!$H6061=$C$3),Colin!$I6061,)</f>
        <v>0</v>
      </c>
      <c r="O6061" s="38">
        <f>IF(AND(Colin!$G6061=$B$2,Colin!$H6061&lt;=$C$3),Colin!$I6061,)</f>
        <v>0</v>
      </c>
      <c r="P6061" s="38">
        <f>IF(Colin!$G6061&lt;$B$2,Colin!$I6061,0)</f>
        <v>0</v>
      </c>
      <c r="Q6061" s="38">
        <f>IF(Colin!$G6061&lt;$B$1,Colin!$I6061,0)</f>
        <v>0</v>
      </c>
    </row>
    <row r="6062" spans="12:17" x14ac:dyDescent="0.25">
      <c r="L6062" s="38">
        <f>IF(AND(Colin!$G6062=$B$1,Colin!$H6062=$C$3),Colin!$I6062,)</f>
        <v>0</v>
      </c>
      <c r="M6062" s="38">
        <f>IF(AND(Colin!$G6062=$B$1,Colin!$H6062&lt;=$C$3),Colin!$I6062,)</f>
        <v>0</v>
      </c>
      <c r="N6062" s="38">
        <f>IF(AND(Colin!$G6062=$B$2,Colin!$H6062=$C$3),Colin!$I6062,)</f>
        <v>0</v>
      </c>
      <c r="O6062" s="38">
        <f>IF(AND(Colin!$G6062=$B$2,Colin!$H6062&lt;=$C$3),Colin!$I6062,)</f>
        <v>0</v>
      </c>
      <c r="P6062" s="38">
        <f>IF(Colin!$G6062&lt;$B$2,Colin!$I6062,0)</f>
        <v>0</v>
      </c>
      <c r="Q6062" s="38">
        <f>IF(Colin!$G6062&lt;$B$1,Colin!$I6062,0)</f>
        <v>0</v>
      </c>
    </row>
    <row r="6063" spans="12:17" x14ac:dyDescent="0.25">
      <c r="L6063" s="38">
        <f>IF(AND(Colin!$G6063=$B$1,Colin!$H6063=$C$3),Colin!$I6063,)</f>
        <v>0</v>
      </c>
      <c r="M6063" s="38">
        <f>IF(AND(Colin!$G6063=$B$1,Colin!$H6063&lt;=$C$3),Colin!$I6063,)</f>
        <v>0</v>
      </c>
      <c r="N6063" s="38">
        <f>IF(AND(Colin!$G6063=$B$2,Colin!$H6063=$C$3),Colin!$I6063,)</f>
        <v>0</v>
      </c>
      <c r="O6063" s="38">
        <f>IF(AND(Colin!$G6063=$B$2,Colin!$H6063&lt;=$C$3),Colin!$I6063,)</f>
        <v>0</v>
      </c>
      <c r="P6063" s="38">
        <f>IF(Colin!$G6063&lt;$B$2,Colin!$I6063,0)</f>
        <v>0</v>
      </c>
      <c r="Q6063" s="38">
        <f>IF(Colin!$G6063&lt;$B$1,Colin!$I6063,0)</f>
        <v>0</v>
      </c>
    </row>
    <row r="6064" spans="12:17" x14ac:dyDescent="0.25">
      <c r="L6064" s="38">
        <f>IF(AND(Colin!$G6064=$B$1,Colin!$H6064=$C$3),Colin!$I6064,)</f>
        <v>0</v>
      </c>
      <c r="M6064" s="38">
        <f>IF(AND(Colin!$G6064=$B$1,Colin!$H6064&lt;=$C$3),Colin!$I6064,)</f>
        <v>0</v>
      </c>
      <c r="N6064" s="38">
        <f>IF(AND(Colin!$G6064=$B$2,Colin!$H6064=$C$3),Colin!$I6064,)</f>
        <v>0</v>
      </c>
      <c r="O6064" s="38">
        <f>IF(AND(Colin!$G6064=$B$2,Colin!$H6064&lt;=$C$3),Colin!$I6064,)</f>
        <v>0</v>
      </c>
      <c r="P6064" s="38">
        <f>IF(Colin!$G6064&lt;$B$2,Colin!$I6064,0)</f>
        <v>0</v>
      </c>
      <c r="Q6064" s="38">
        <f>IF(Colin!$G6064&lt;$B$1,Colin!$I6064,0)</f>
        <v>0</v>
      </c>
    </row>
    <row r="6065" spans="12:17" x14ac:dyDescent="0.25">
      <c r="L6065" s="38">
        <f>IF(AND(Colin!$G6065=$B$1,Colin!$H6065=$C$3),Colin!$I6065,)</f>
        <v>0</v>
      </c>
      <c r="M6065" s="38">
        <f>IF(AND(Colin!$G6065=$B$1,Colin!$H6065&lt;=$C$3),Colin!$I6065,)</f>
        <v>0</v>
      </c>
      <c r="N6065" s="38">
        <f>IF(AND(Colin!$G6065=$B$2,Colin!$H6065=$C$3),Colin!$I6065,)</f>
        <v>0</v>
      </c>
      <c r="O6065" s="38">
        <f>IF(AND(Colin!$G6065=$B$2,Colin!$H6065&lt;=$C$3),Colin!$I6065,)</f>
        <v>0</v>
      </c>
      <c r="P6065" s="38">
        <f>IF(Colin!$G6065&lt;$B$2,Colin!$I6065,0)</f>
        <v>0</v>
      </c>
      <c r="Q6065" s="38">
        <f>IF(Colin!$G6065&lt;$B$1,Colin!$I6065,0)</f>
        <v>0</v>
      </c>
    </row>
    <row r="6066" spans="12:17" x14ac:dyDescent="0.25">
      <c r="L6066" s="38">
        <f>IF(AND(Colin!$G6066=$B$1,Colin!$H6066=$C$3),Colin!$I6066,)</f>
        <v>0</v>
      </c>
      <c r="M6066" s="38">
        <f>IF(AND(Colin!$G6066=$B$1,Colin!$H6066&lt;=$C$3),Colin!$I6066,)</f>
        <v>0</v>
      </c>
      <c r="N6066" s="38">
        <f>IF(AND(Colin!$G6066=$B$2,Colin!$H6066=$C$3),Colin!$I6066,)</f>
        <v>0</v>
      </c>
      <c r="O6066" s="38">
        <f>IF(AND(Colin!$G6066=$B$2,Colin!$H6066&lt;=$C$3),Colin!$I6066,)</f>
        <v>0</v>
      </c>
      <c r="P6066" s="38">
        <f>IF(Colin!$G6066&lt;$B$2,Colin!$I6066,0)</f>
        <v>0</v>
      </c>
      <c r="Q6066" s="38">
        <f>IF(Colin!$G6066&lt;$B$1,Colin!$I6066,0)</f>
        <v>0</v>
      </c>
    </row>
    <row r="6067" spans="12:17" x14ac:dyDescent="0.25">
      <c r="L6067" s="38">
        <f>IF(AND(Colin!$G6067=$B$1,Colin!$H6067=$C$3),Colin!$I6067,)</f>
        <v>0</v>
      </c>
      <c r="M6067" s="38">
        <f>IF(AND(Colin!$G6067=$B$1,Colin!$H6067&lt;=$C$3),Colin!$I6067,)</f>
        <v>0</v>
      </c>
      <c r="N6067" s="38">
        <f>IF(AND(Colin!$G6067=$B$2,Colin!$H6067=$C$3),Colin!$I6067,)</f>
        <v>0</v>
      </c>
      <c r="O6067" s="38">
        <f>IF(AND(Colin!$G6067=$B$2,Colin!$H6067&lt;=$C$3),Colin!$I6067,)</f>
        <v>0</v>
      </c>
      <c r="P6067" s="38">
        <f>IF(Colin!$G6067&lt;$B$2,Colin!$I6067,0)</f>
        <v>0</v>
      </c>
      <c r="Q6067" s="38">
        <f>IF(Colin!$G6067&lt;$B$1,Colin!$I6067,0)</f>
        <v>0</v>
      </c>
    </row>
    <row r="6068" spans="12:17" x14ac:dyDescent="0.25">
      <c r="L6068" s="38">
        <f>IF(AND(Colin!$G6068=$B$1,Colin!$H6068=$C$3),Colin!$I6068,)</f>
        <v>0</v>
      </c>
      <c r="M6068" s="38">
        <f>IF(AND(Colin!$G6068=$B$1,Colin!$H6068&lt;=$C$3),Colin!$I6068,)</f>
        <v>0</v>
      </c>
      <c r="N6068" s="38">
        <f>IF(AND(Colin!$G6068=$B$2,Colin!$H6068=$C$3),Colin!$I6068,)</f>
        <v>0</v>
      </c>
      <c r="O6068" s="38">
        <f>IF(AND(Colin!$G6068=$B$2,Colin!$H6068&lt;=$C$3),Colin!$I6068,)</f>
        <v>0</v>
      </c>
      <c r="P6068" s="38">
        <f>IF(Colin!$G6068&lt;$B$2,Colin!$I6068,0)</f>
        <v>0</v>
      </c>
      <c r="Q6068" s="38">
        <f>IF(Colin!$G6068&lt;$B$1,Colin!$I6068,0)</f>
        <v>0</v>
      </c>
    </row>
    <row r="6069" spans="12:17" x14ac:dyDescent="0.25">
      <c r="L6069" s="38">
        <f>IF(AND(Colin!$G6069=$B$1,Colin!$H6069=$C$3),Colin!$I6069,)</f>
        <v>0</v>
      </c>
      <c r="M6069" s="38">
        <f>IF(AND(Colin!$G6069=$B$1,Colin!$H6069&lt;=$C$3),Colin!$I6069,)</f>
        <v>0</v>
      </c>
      <c r="N6069" s="38">
        <f>IF(AND(Colin!$G6069=$B$2,Colin!$H6069=$C$3),Colin!$I6069,)</f>
        <v>0</v>
      </c>
      <c r="O6069" s="38">
        <f>IF(AND(Colin!$G6069=$B$2,Colin!$H6069&lt;=$C$3),Colin!$I6069,)</f>
        <v>0</v>
      </c>
      <c r="P6069" s="38">
        <f>IF(Colin!$G6069&lt;$B$2,Colin!$I6069,0)</f>
        <v>0</v>
      </c>
      <c r="Q6069" s="38">
        <f>IF(Colin!$G6069&lt;$B$1,Colin!$I6069,0)</f>
        <v>0</v>
      </c>
    </row>
    <row r="6070" spans="12:17" x14ac:dyDescent="0.25">
      <c r="L6070" s="38">
        <f>IF(AND(Colin!$G6070=$B$1,Colin!$H6070=$C$3),Colin!$I6070,)</f>
        <v>0</v>
      </c>
      <c r="M6070" s="38">
        <f>IF(AND(Colin!$G6070=$B$1,Colin!$H6070&lt;=$C$3),Colin!$I6070,)</f>
        <v>0</v>
      </c>
      <c r="N6070" s="38">
        <f>IF(AND(Colin!$G6070=$B$2,Colin!$H6070=$C$3),Colin!$I6070,)</f>
        <v>0</v>
      </c>
      <c r="O6070" s="38">
        <f>IF(AND(Colin!$G6070=$B$2,Colin!$H6070&lt;=$C$3),Colin!$I6070,)</f>
        <v>0</v>
      </c>
      <c r="P6070" s="38">
        <f>IF(Colin!$G6070&lt;$B$2,Colin!$I6070,0)</f>
        <v>0</v>
      </c>
      <c r="Q6070" s="38">
        <f>IF(Colin!$G6070&lt;$B$1,Colin!$I6070,0)</f>
        <v>0</v>
      </c>
    </row>
    <row r="6071" spans="12:17" x14ac:dyDescent="0.25">
      <c r="L6071" s="38">
        <f>IF(AND(Colin!$G6071=$B$1,Colin!$H6071=$C$3),Colin!$I6071,)</f>
        <v>0</v>
      </c>
      <c r="M6071" s="38">
        <f>IF(AND(Colin!$G6071=$B$1,Colin!$H6071&lt;=$C$3),Colin!$I6071,)</f>
        <v>0</v>
      </c>
      <c r="N6071" s="38">
        <f>IF(AND(Colin!$G6071=$B$2,Colin!$H6071=$C$3),Colin!$I6071,)</f>
        <v>0</v>
      </c>
      <c r="O6071" s="38">
        <f>IF(AND(Colin!$G6071=$B$2,Colin!$H6071&lt;=$C$3),Colin!$I6071,)</f>
        <v>0</v>
      </c>
      <c r="P6071" s="38">
        <f>IF(Colin!$G6071&lt;$B$2,Colin!$I6071,0)</f>
        <v>0</v>
      </c>
      <c r="Q6071" s="38">
        <f>IF(Colin!$G6071&lt;$B$1,Colin!$I6071,0)</f>
        <v>0</v>
      </c>
    </row>
    <row r="6072" spans="12:17" x14ac:dyDescent="0.25">
      <c r="L6072" s="38">
        <f>IF(AND(Colin!$G6072=$B$1,Colin!$H6072=$C$3),Colin!$I6072,)</f>
        <v>0</v>
      </c>
      <c r="M6072" s="38">
        <f>IF(AND(Colin!$G6072=$B$1,Colin!$H6072&lt;=$C$3),Colin!$I6072,)</f>
        <v>0</v>
      </c>
      <c r="N6072" s="38">
        <f>IF(AND(Colin!$G6072=$B$2,Colin!$H6072=$C$3),Colin!$I6072,)</f>
        <v>0</v>
      </c>
      <c r="O6072" s="38">
        <f>IF(AND(Colin!$G6072=$B$2,Colin!$H6072&lt;=$C$3),Colin!$I6072,)</f>
        <v>0</v>
      </c>
      <c r="P6072" s="38">
        <f>IF(Colin!$G6072&lt;$B$2,Colin!$I6072,0)</f>
        <v>0</v>
      </c>
      <c r="Q6072" s="38">
        <f>IF(Colin!$G6072&lt;$B$1,Colin!$I6072,0)</f>
        <v>0</v>
      </c>
    </row>
    <row r="6073" spans="12:17" x14ac:dyDescent="0.25">
      <c r="L6073" s="38">
        <f>IF(AND(Colin!$G6073=$B$1,Colin!$H6073=$C$3),Colin!$I6073,)</f>
        <v>0</v>
      </c>
      <c r="M6073" s="38">
        <f>IF(AND(Colin!$G6073=$B$1,Colin!$H6073&lt;=$C$3),Colin!$I6073,)</f>
        <v>0</v>
      </c>
      <c r="N6073" s="38">
        <f>IF(AND(Colin!$G6073=$B$2,Colin!$H6073=$C$3),Colin!$I6073,)</f>
        <v>0</v>
      </c>
      <c r="O6073" s="38">
        <f>IF(AND(Colin!$G6073=$B$2,Colin!$H6073&lt;=$C$3),Colin!$I6073,)</f>
        <v>0</v>
      </c>
      <c r="P6073" s="38">
        <f>IF(Colin!$G6073&lt;$B$2,Colin!$I6073,0)</f>
        <v>0</v>
      </c>
      <c r="Q6073" s="38">
        <f>IF(Colin!$G6073&lt;$B$1,Colin!$I6073,0)</f>
        <v>0</v>
      </c>
    </row>
    <row r="6074" spans="12:17" x14ac:dyDescent="0.25">
      <c r="L6074" s="38">
        <f>IF(AND(Colin!$G6074=$B$1,Colin!$H6074=$C$3),Colin!$I6074,)</f>
        <v>0</v>
      </c>
      <c r="M6074" s="38">
        <f>IF(AND(Colin!$G6074=$B$1,Colin!$H6074&lt;=$C$3),Colin!$I6074,)</f>
        <v>0</v>
      </c>
      <c r="N6074" s="38">
        <f>IF(AND(Colin!$G6074=$B$2,Colin!$H6074=$C$3),Colin!$I6074,)</f>
        <v>0</v>
      </c>
      <c r="O6074" s="38">
        <f>IF(AND(Colin!$G6074=$B$2,Colin!$H6074&lt;=$C$3),Colin!$I6074,)</f>
        <v>0</v>
      </c>
      <c r="P6074" s="38">
        <f>IF(Colin!$G6074&lt;$B$2,Colin!$I6074,0)</f>
        <v>0</v>
      </c>
      <c r="Q6074" s="38">
        <f>IF(Colin!$G6074&lt;$B$1,Colin!$I6074,0)</f>
        <v>0</v>
      </c>
    </row>
    <row r="6075" spans="12:17" x14ac:dyDescent="0.25">
      <c r="L6075" s="38">
        <f>IF(AND(Colin!$G6075=$B$1,Colin!$H6075=$C$3),Colin!$I6075,)</f>
        <v>0</v>
      </c>
      <c r="M6075" s="38">
        <f>IF(AND(Colin!$G6075=$B$1,Colin!$H6075&lt;=$C$3),Colin!$I6075,)</f>
        <v>0</v>
      </c>
      <c r="N6075" s="38">
        <f>IF(AND(Colin!$G6075=$B$2,Colin!$H6075=$C$3),Colin!$I6075,)</f>
        <v>0</v>
      </c>
      <c r="O6075" s="38">
        <f>IF(AND(Colin!$G6075=$B$2,Colin!$H6075&lt;=$C$3),Colin!$I6075,)</f>
        <v>0</v>
      </c>
      <c r="P6075" s="38">
        <f>IF(Colin!$G6075&lt;$B$2,Colin!$I6075,0)</f>
        <v>0</v>
      </c>
      <c r="Q6075" s="38">
        <f>IF(Colin!$G6075&lt;$B$1,Colin!$I6075,0)</f>
        <v>0</v>
      </c>
    </row>
    <row r="6076" spans="12:17" x14ac:dyDescent="0.25">
      <c r="L6076" s="38">
        <f>IF(AND(Colin!$G6076=$B$1,Colin!$H6076=$C$3),Colin!$I6076,)</f>
        <v>0</v>
      </c>
      <c r="M6076" s="38">
        <f>IF(AND(Colin!$G6076=$B$1,Colin!$H6076&lt;=$C$3),Colin!$I6076,)</f>
        <v>0</v>
      </c>
      <c r="N6076" s="38">
        <f>IF(AND(Colin!$G6076=$B$2,Colin!$H6076=$C$3),Colin!$I6076,)</f>
        <v>0</v>
      </c>
      <c r="O6076" s="38">
        <f>IF(AND(Colin!$G6076=$B$2,Colin!$H6076&lt;=$C$3),Colin!$I6076,)</f>
        <v>0</v>
      </c>
      <c r="P6076" s="38">
        <f>IF(Colin!$G6076&lt;$B$2,Colin!$I6076,0)</f>
        <v>0</v>
      </c>
      <c r="Q6076" s="38">
        <f>IF(Colin!$G6076&lt;$B$1,Colin!$I6076,0)</f>
        <v>0</v>
      </c>
    </row>
    <row r="6077" spans="12:17" x14ac:dyDescent="0.25">
      <c r="L6077" s="38">
        <f>IF(AND(Colin!$G6077=$B$1,Colin!$H6077=$C$3),Colin!$I6077,)</f>
        <v>0</v>
      </c>
      <c r="M6077" s="38">
        <f>IF(AND(Colin!$G6077=$B$1,Colin!$H6077&lt;=$C$3),Colin!$I6077,)</f>
        <v>0</v>
      </c>
      <c r="N6077" s="38">
        <f>IF(AND(Colin!$G6077=$B$2,Colin!$H6077=$C$3),Colin!$I6077,)</f>
        <v>0</v>
      </c>
      <c r="O6077" s="38">
        <f>IF(AND(Colin!$G6077=$B$2,Colin!$H6077&lt;=$C$3),Colin!$I6077,)</f>
        <v>0</v>
      </c>
      <c r="P6077" s="38">
        <f>IF(Colin!$G6077&lt;$B$2,Colin!$I6077,0)</f>
        <v>0</v>
      </c>
      <c r="Q6077" s="38">
        <f>IF(Colin!$G6077&lt;$B$1,Colin!$I6077,0)</f>
        <v>0</v>
      </c>
    </row>
    <row r="6078" spans="12:17" x14ac:dyDescent="0.25">
      <c r="L6078" s="38">
        <f>IF(AND(Colin!$G6078=$B$1,Colin!$H6078=$C$3),Colin!$I6078,)</f>
        <v>0</v>
      </c>
      <c r="M6078" s="38">
        <f>IF(AND(Colin!$G6078=$B$1,Colin!$H6078&lt;=$C$3),Colin!$I6078,)</f>
        <v>0</v>
      </c>
      <c r="N6078" s="38">
        <f>IF(AND(Colin!$G6078=$B$2,Colin!$H6078=$C$3),Colin!$I6078,)</f>
        <v>0</v>
      </c>
      <c r="O6078" s="38">
        <f>IF(AND(Colin!$G6078=$B$2,Colin!$H6078&lt;=$C$3),Colin!$I6078,)</f>
        <v>0</v>
      </c>
      <c r="P6078" s="38">
        <f>IF(Colin!$G6078&lt;$B$2,Colin!$I6078,0)</f>
        <v>0</v>
      </c>
      <c r="Q6078" s="38">
        <f>IF(Colin!$G6078&lt;$B$1,Colin!$I6078,0)</f>
        <v>0</v>
      </c>
    </row>
    <row r="6079" spans="12:17" x14ac:dyDescent="0.25">
      <c r="L6079" s="38">
        <f>IF(AND(Colin!$G6079=$B$1,Colin!$H6079=$C$3),Colin!$I6079,)</f>
        <v>0</v>
      </c>
      <c r="M6079" s="38">
        <f>IF(AND(Colin!$G6079=$B$1,Colin!$H6079&lt;=$C$3),Colin!$I6079,)</f>
        <v>0</v>
      </c>
      <c r="N6079" s="38">
        <f>IF(AND(Colin!$G6079=$B$2,Colin!$H6079=$C$3),Colin!$I6079,)</f>
        <v>0</v>
      </c>
      <c r="O6079" s="38">
        <f>IF(AND(Colin!$G6079=$B$2,Colin!$H6079&lt;=$C$3),Colin!$I6079,)</f>
        <v>0</v>
      </c>
      <c r="P6079" s="38">
        <f>IF(Colin!$G6079&lt;$B$2,Colin!$I6079,0)</f>
        <v>0</v>
      </c>
      <c r="Q6079" s="38">
        <f>IF(Colin!$G6079&lt;$B$1,Colin!$I6079,0)</f>
        <v>0</v>
      </c>
    </row>
    <row r="6080" spans="12:17" x14ac:dyDescent="0.25">
      <c r="L6080" s="38">
        <f>IF(AND(Colin!$G6080=$B$1,Colin!$H6080=$C$3),Colin!$I6080,)</f>
        <v>0</v>
      </c>
      <c r="M6080" s="38">
        <f>IF(AND(Colin!$G6080=$B$1,Colin!$H6080&lt;=$C$3),Colin!$I6080,)</f>
        <v>0</v>
      </c>
      <c r="N6080" s="38">
        <f>IF(AND(Colin!$G6080=$B$2,Colin!$H6080=$C$3),Colin!$I6080,)</f>
        <v>0</v>
      </c>
      <c r="O6080" s="38">
        <f>IF(AND(Colin!$G6080=$B$2,Colin!$H6080&lt;=$C$3),Colin!$I6080,)</f>
        <v>0</v>
      </c>
      <c r="P6080" s="38">
        <f>IF(Colin!$G6080&lt;$B$2,Colin!$I6080,0)</f>
        <v>0</v>
      </c>
      <c r="Q6080" s="38">
        <f>IF(Colin!$G6080&lt;$B$1,Colin!$I6080,0)</f>
        <v>0</v>
      </c>
    </row>
    <row r="6081" spans="12:17" x14ac:dyDescent="0.25">
      <c r="L6081" s="38">
        <f>IF(AND(Colin!$G6081=$B$1,Colin!$H6081=$C$3),Colin!$I6081,)</f>
        <v>0</v>
      </c>
      <c r="M6081" s="38">
        <f>IF(AND(Colin!$G6081=$B$1,Colin!$H6081&lt;=$C$3),Colin!$I6081,)</f>
        <v>0</v>
      </c>
      <c r="N6081" s="38">
        <f>IF(AND(Colin!$G6081=$B$2,Colin!$H6081=$C$3),Colin!$I6081,)</f>
        <v>0</v>
      </c>
      <c r="O6081" s="38">
        <f>IF(AND(Colin!$G6081=$B$2,Colin!$H6081&lt;=$C$3),Colin!$I6081,)</f>
        <v>0</v>
      </c>
      <c r="P6081" s="38">
        <f>IF(Colin!$G6081&lt;$B$2,Colin!$I6081,0)</f>
        <v>0</v>
      </c>
      <c r="Q6081" s="38">
        <f>IF(Colin!$G6081&lt;$B$1,Colin!$I6081,0)</f>
        <v>0</v>
      </c>
    </row>
    <row r="6082" spans="12:17" x14ac:dyDescent="0.25">
      <c r="L6082" s="38">
        <f>IF(AND(Colin!$G6082=$B$1,Colin!$H6082=$C$3),Colin!$I6082,)</f>
        <v>0</v>
      </c>
      <c r="M6082" s="38">
        <f>IF(AND(Colin!$G6082=$B$1,Colin!$H6082&lt;=$C$3),Colin!$I6082,)</f>
        <v>0</v>
      </c>
      <c r="N6082" s="38">
        <f>IF(AND(Colin!$G6082=$B$2,Colin!$H6082=$C$3),Colin!$I6082,)</f>
        <v>0</v>
      </c>
      <c r="O6082" s="38">
        <f>IF(AND(Colin!$G6082=$B$2,Colin!$H6082&lt;=$C$3),Colin!$I6082,)</f>
        <v>0</v>
      </c>
      <c r="P6082" s="38">
        <f>IF(Colin!$G6082&lt;$B$2,Colin!$I6082,0)</f>
        <v>0</v>
      </c>
      <c r="Q6082" s="38">
        <f>IF(Colin!$G6082&lt;$B$1,Colin!$I6082,0)</f>
        <v>0</v>
      </c>
    </row>
    <row r="6083" spans="12:17" x14ac:dyDescent="0.25">
      <c r="L6083" s="38">
        <f>IF(AND(Colin!$G6083=$B$1,Colin!$H6083=$C$3),Colin!$I6083,)</f>
        <v>0</v>
      </c>
      <c r="M6083" s="38">
        <f>IF(AND(Colin!$G6083=$B$1,Colin!$H6083&lt;=$C$3),Colin!$I6083,)</f>
        <v>0</v>
      </c>
      <c r="N6083" s="38">
        <f>IF(AND(Colin!$G6083=$B$2,Colin!$H6083=$C$3),Colin!$I6083,)</f>
        <v>0</v>
      </c>
      <c r="O6083" s="38">
        <f>IF(AND(Colin!$G6083=$B$2,Colin!$H6083&lt;=$C$3),Colin!$I6083,)</f>
        <v>0</v>
      </c>
      <c r="P6083" s="38">
        <f>IF(Colin!$G6083&lt;$B$2,Colin!$I6083,0)</f>
        <v>0</v>
      </c>
      <c r="Q6083" s="38">
        <f>IF(Colin!$G6083&lt;$B$1,Colin!$I6083,0)</f>
        <v>0</v>
      </c>
    </row>
    <row r="6084" spans="12:17" x14ac:dyDescent="0.25">
      <c r="L6084" s="38">
        <f>IF(AND(Colin!$G6084=$B$1,Colin!$H6084=$C$3),Colin!$I6084,)</f>
        <v>0</v>
      </c>
      <c r="M6084" s="38">
        <f>IF(AND(Colin!$G6084=$B$1,Colin!$H6084&lt;=$C$3),Colin!$I6084,)</f>
        <v>0</v>
      </c>
      <c r="N6084" s="38">
        <f>IF(AND(Colin!$G6084=$B$2,Colin!$H6084=$C$3),Colin!$I6084,)</f>
        <v>0</v>
      </c>
      <c r="O6084" s="38">
        <f>IF(AND(Colin!$G6084=$B$2,Colin!$H6084&lt;=$C$3),Colin!$I6084,)</f>
        <v>0</v>
      </c>
      <c r="P6084" s="38">
        <f>IF(Colin!$G6084&lt;$B$2,Colin!$I6084,0)</f>
        <v>0</v>
      </c>
      <c r="Q6084" s="38">
        <f>IF(Colin!$G6084&lt;$B$1,Colin!$I6084,0)</f>
        <v>0</v>
      </c>
    </row>
    <row r="6085" spans="12:17" x14ac:dyDescent="0.25">
      <c r="L6085" s="38">
        <f>IF(AND(Colin!$G6085=$B$1,Colin!$H6085=$C$3),Colin!$I6085,)</f>
        <v>0</v>
      </c>
      <c r="M6085" s="38">
        <f>IF(AND(Colin!$G6085=$B$1,Colin!$H6085&lt;=$C$3),Colin!$I6085,)</f>
        <v>0</v>
      </c>
      <c r="N6085" s="38">
        <f>IF(AND(Colin!$G6085=$B$2,Colin!$H6085=$C$3),Colin!$I6085,)</f>
        <v>0</v>
      </c>
      <c r="O6085" s="38">
        <f>IF(AND(Colin!$G6085=$B$2,Colin!$H6085&lt;=$C$3),Colin!$I6085,)</f>
        <v>0</v>
      </c>
      <c r="P6085" s="38">
        <f>IF(Colin!$G6085&lt;$B$2,Colin!$I6085,0)</f>
        <v>0</v>
      </c>
      <c r="Q6085" s="38">
        <f>IF(Colin!$G6085&lt;$B$1,Colin!$I6085,0)</f>
        <v>0</v>
      </c>
    </row>
    <row r="6086" spans="12:17" x14ac:dyDescent="0.25">
      <c r="L6086" s="38">
        <f>IF(AND(Colin!$G6086=$B$1,Colin!$H6086=$C$3),Colin!$I6086,)</f>
        <v>0</v>
      </c>
      <c r="M6086" s="38">
        <f>IF(AND(Colin!$G6086=$B$1,Colin!$H6086&lt;=$C$3),Colin!$I6086,)</f>
        <v>0</v>
      </c>
      <c r="N6086" s="38">
        <f>IF(AND(Colin!$G6086=$B$2,Colin!$H6086=$C$3),Colin!$I6086,)</f>
        <v>0</v>
      </c>
      <c r="O6086" s="38">
        <f>IF(AND(Colin!$G6086=$B$2,Colin!$H6086&lt;=$C$3),Colin!$I6086,)</f>
        <v>0</v>
      </c>
      <c r="P6086" s="38">
        <f>IF(Colin!$G6086&lt;$B$2,Colin!$I6086,0)</f>
        <v>0</v>
      </c>
      <c r="Q6086" s="38">
        <f>IF(Colin!$G6086&lt;$B$1,Colin!$I6086,0)</f>
        <v>0</v>
      </c>
    </row>
    <row r="6087" spans="12:17" x14ac:dyDescent="0.25">
      <c r="L6087" s="38">
        <f>IF(AND(Colin!$G6087=$B$1,Colin!$H6087=$C$3),Colin!$I6087,)</f>
        <v>0</v>
      </c>
      <c r="M6087" s="38">
        <f>IF(AND(Colin!$G6087=$B$1,Colin!$H6087&lt;=$C$3),Colin!$I6087,)</f>
        <v>0</v>
      </c>
      <c r="N6087" s="38">
        <f>IF(AND(Colin!$G6087=$B$2,Colin!$H6087=$C$3),Colin!$I6087,)</f>
        <v>0</v>
      </c>
      <c r="O6087" s="38">
        <f>IF(AND(Colin!$G6087=$B$2,Colin!$H6087&lt;=$C$3),Colin!$I6087,)</f>
        <v>0</v>
      </c>
      <c r="P6087" s="38">
        <f>IF(Colin!$G6087&lt;$B$2,Colin!$I6087,0)</f>
        <v>0</v>
      </c>
      <c r="Q6087" s="38">
        <f>IF(Colin!$G6087&lt;$B$1,Colin!$I6087,0)</f>
        <v>0</v>
      </c>
    </row>
    <row r="6088" spans="12:17" x14ac:dyDescent="0.25">
      <c r="L6088" s="38">
        <f>IF(AND(Colin!$G6088=$B$1,Colin!$H6088=$C$3),Colin!$I6088,)</f>
        <v>0</v>
      </c>
      <c r="M6088" s="38">
        <f>IF(AND(Colin!$G6088=$B$1,Colin!$H6088&lt;=$C$3),Colin!$I6088,)</f>
        <v>0</v>
      </c>
      <c r="N6088" s="38">
        <f>IF(AND(Colin!$G6088=$B$2,Colin!$H6088=$C$3),Colin!$I6088,)</f>
        <v>0</v>
      </c>
      <c r="O6088" s="38">
        <f>IF(AND(Colin!$G6088=$B$2,Colin!$H6088&lt;=$C$3),Colin!$I6088,)</f>
        <v>0</v>
      </c>
      <c r="P6088" s="38">
        <f>IF(Colin!$G6088&lt;$B$2,Colin!$I6088,0)</f>
        <v>0</v>
      </c>
      <c r="Q6088" s="38">
        <f>IF(Colin!$G6088&lt;$B$1,Colin!$I6088,0)</f>
        <v>0</v>
      </c>
    </row>
    <row r="6089" spans="12:17" x14ac:dyDescent="0.25">
      <c r="L6089" s="38">
        <f>IF(AND(Colin!$G6089=$B$1,Colin!$H6089=$C$3),Colin!$I6089,)</f>
        <v>0</v>
      </c>
      <c r="M6089" s="38">
        <f>IF(AND(Colin!$G6089=$B$1,Colin!$H6089&lt;=$C$3),Colin!$I6089,)</f>
        <v>0</v>
      </c>
      <c r="N6089" s="38">
        <f>IF(AND(Colin!$G6089=$B$2,Colin!$H6089=$C$3),Colin!$I6089,)</f>
        <v>0</v>
      </c>
      <c r="O6089" s="38">
        <f>IF(AND(Colin!$G6089=$B$2,Colin!$H6089&lt;=$C$3),Colin!$I6089,)</f>
        <v>0</v>
      </c>
      <c r="P6089" s="38">
        <f>IF(Colin!$G6089&lt;$B$2,Colin!$I6089,0)</f>
        <v>0</v>
      </c>
      <c r="Q6089" s="38">
        <f>IF(Colin!$G6089&lt;$B$1,Colin!$I6089,0)</f>
        <v>0</v>
      </c>
    </row>
    <row r="6090" spans="12:17" x14ac:dyDescent="0.25">
      <c r="L6090" s="38">
        <f>IF(AND(Colin!$G6090=$B$1,Colin!$H6090=$C$3),Colin!$I6090,)</f>
        <v>0</v>
      </c>
      <c r="M6090" s="38">
        <f>IF(AND(Colin!$G6090=$B$1,Colin!$H6090&lt;=$C$3),Colin!$I6090,)</f>
        <v>0</v>
      </c>
      <c r="N6090" s="38">
        <f>IF(AND(Colin!$G6090=$B$2,Colin!$H6090=$C$3),Colin!$I6090,)</f>
        <v>0</v>
      </c>
      <c r="O6090" s="38">
        <f>IF(AND(Colin!$G6090=$B$2,Colin!$H6090&lt;=$C$3),Colin!$I6090,)</f>
        <v>0</v>
      </c>
      <c r="P6090" s="38">
        <f>IF(Colin!$G6090&lt;$B$2,Colin!$I6090,0)</f>
        <v>0</v>
      </c>
      <c r="Q6090" s="38">
        <f>IF(Colin!$G6090&lt;$B$1,Colin!$I6090,0)</f>
        <v>0</v>
      </c>
    </row>
    <row r="6091" spans="12:17" x14ac:dyDescent="0.25">
      <c r="L6091" s="38">
        <f>IF(AND(Colin!$G6091=$B$1,Colin!$H6091=$C$3),Colin!$I6091,)</f>
        <v>0</v>
      </c>
      <c r="M6091" s="38">
        <f>IF(AND(Colin!$G6091=$B$1,Colin!$H6091&lt;=$C$3),Colin!$I6091,)</f>
        <v>0</v>
      </c>
      <c r="N6091" s="38">
        <f>IF(AND(Colin!$G6091=$B$2,Colin!$H6091=$C$3),Colin!$I6091,)</f>
        <v>0</v>
      </c>
      <c r="O6091" s="38">
        <f>IF(AND(Colin!$G6091=$B$2,Colin!$H6091&lt;=$C$3),Colin!$I6091,)</f>
        <v>0</v>
      </c>
      <c r="P6091" s="38">
        <f>IF(Colin!$G6091&lt;$B$2,Colin!$I6091,0)</f>
        <v>0</v>
      </c>
      <c r="Q6091" s="38">
        <f>IF(Colin!$G6091&lt;$B$1,Colin!$I6091,0)</f>
        <v>0</v>
      </c>
    </row>
    <row r="6092" spans="12:17" x14ac:dyDescent="0.25">
      <c r="L6092" s="38">
        <f>IF(AND(Colin!$G6092=$B$1,Colin!$H6092=$C$3),Colin!$I6092,)</f>
        <v>0</v>
      </c>
      <c r="M6092" s="38">
        <f>IF(AND(Colin!$G6092=$B$1,Colin!$H6092&lt;=$C$3),Colin!$I6092,)</f>
        <v>0</v>
      </c>
      <c r="N6092" s="38">
        <f>IF(AND(Colin!$G6092=$B$2,Colin!$H6092=$C$3),Colin!$I6092,)</f>
        <v>0</v>
      </c>
      <c r="O6092" s="38">
        <f>IF(AND(Colin!$G6092=$B$2,Colin!$H6092&lt;=$C$3),Colin!$I6092,)</f>
        <v>0</v>
      </c>
      <c r="P6092" s="38">
        <f>IF(Colin!$G6092&lt;$B$2,Colin!$I6092,0)</f>
        <v>0</v>
      </c>
      <c r="Q6092" s="38">
        <f>IF(Colin!$G6092&lt;$B$1,Colin!$I6092,0)</f>
        <v>0</v>
      </c>
    </row>
    <row r="6093" spans="12:17" x14ac:dyDescent="0.25">
      <c r="L6093" s="38">
        <f>IF(AND(Colin!$G6093=$B$1,Colin!$H6093=$C$3),Colin!$I6093,)</f>
        <v>0</v>
      </c>
      <c r="M6093" s="38">
        <f>IF(AND(Colin!$G6093=$B$1,Colin!$H6093&lt;=$C$3),Colin!$I6093,)</f>
        <v>0</v>
      </c>
      <c r="N6093" s="38">
        <f>IF(AND(Colin!$G6093=$B$2,Colin!$H6093=$C$3),Colin!$I6093,)</f>
        <v>0</v>
      </c>
      <c r="O6093" s="38">
        <f>IF(AND(Colin!$G6093=$B$2,Colin!$H6093&lt;=$C$3),Colin!$I6093,)</f>
        <v>0</v>
      </c>
      <c r="P6093" s="38">
        <f>IF(Colin!$G6093&lt;$B$2,Colin!$I6093,0)</f>
        <v>0</v>
      </c>
      <c r="Q6093" s="38">
        <f>IF(Colin!$G6093&lt;$B$1,Colin!$I6093,0)</f>
        <v>0</v>
      </c>
    </row>
    <row r="6094" spans="12:17" x14ac:dyDescent="0.25">
      <c r="L6094" s="38">
        <f>IF(AND(Colin!$G6094=$B$1,Colin!$H6094=$C$3),Colin!$I6094,)</f>
        <v>0</v>
      </c>
      <c r="M6094" s="38">
        <f>IF(AND(Colin!$G6094=$B$1,Colin!$H6094&lt;=$C$3),Colin!$I6094,)</f>
        <v>0</v>
      </c>
      <c r="N6094" s="38">
        <f>IF(AND(Colin!$G6094=$B$2,Colin!$H6094=$C$3),Colin!$I6094,)</f>
        <v>0</v>
      </c>
      <c r="O6094" s="38">
        <f>IF(AND(Colin!$G6094=$B$2,Colin!$H6094&lt;=$C$3),Colin!$I6094,)</f>
        <v>0</v>
      </c>
      <c r="P6094" s="38">
        <f>IF(Colin!$G6094&lt;$B$2,Colin!$I6094,0)</f>
        <v>0</v>
      </c>
      <c r="Q6094" s="38">
        <f>IF(Colin!$G6094&lt;$B$1,Colin!$I6094,0)</f>
        <v>0</v>
      </c>
    </row>
    <row r="6095" spans="12:17" x14ac:dyDescent="0.25">
      <c r="L6095" s="38">
        <f>IF(AND(Colin!$G6095=$B$1,Colin!$H6095=$C$3),Colin!$I6095,)</f>
        <v>0</v>
      </c>
      <c r="M6095" s="38">
        <f>IF(AND(Colin!$G6095=$B$1,Colin!$H6095&lt;=$C$3),Colin!$I6095,)</f>
        <v>0</v>
      </c>
      <c r="N6095" s="38">
        <f>IF(AND(Colin!$G6095=$B$2,Colin!$H6095=$C$3),Colin!$I6095,)</f>
        <v>0</v>
      </c>
      <c r="O6095" s="38">
        <f>IF(AND(Colin!$G6095=$B$2,Colin!$H6095&lt;=$C$3),Colin!$I6095,)</f>
        <v>0</v>
      </c>
      <c r="P6095" s="38">
        <f>IF(Colin!$G6095&lt;$B$2,Colin!$I6095,0)</f>
        <v>0</v>
      </c>
      <c r="Q6095" s="38">
        <f>IF(Colin!$G6095&lt;$B$1,Colin!$I6095,0)</f>
        <v>0</v>
      </c>
    </row>
    <row r="6096" spans="12:17" x14ac:dyDescent="0.25">
      <c r="L6096" s="38">
        <f>IF(AND(Colin!$G6096=$B$1,Colin!$H6096=$C$3),Colin!$I6096,)</f>
        <v>0</v>
      </c>
      <c r="M6096" s="38">
        <f>IF(AND(Colin!$G6096=$B$1,Colin!$H6096&lt;=$C$3),Colin!$I6096,)</f>
        <v>0</v>
      </c>
      <c r="N6096" s="38">
        <f>IF(AND(Colin!$G6096=$B$2,Colin!$H6096=$C$3),Colin!$I6096,)</f>
        <v>0</v>
      </c>
      <c r="O6096" s="38">
        <f>IF(AND(Colin!$G6096=$B$2,Colin!$H6096&lt;=$C$3),Colin!$I6096,)</f>
        <v>0</v>
      </c>
      <c r="P6096" s="38">
        <f>IF(Colin!$G6096&lt;$B$2,Colin!$I6096,0)</f>
        <v>0</v>
      </c>
      <c r="Q6096" s="38">
        <f>IF(Colin!$G6096&lt;$B$1,Colin!$I6096,0)</f>
        <v>0</v>
      </c>
    </row>
    <row r="6097" spans="12:17" x14ac:dyDescent="0.25">
      <c r="L6097" s="38">
        <f>IF(AND(Colin!$G6097=$B$1,Colin!$H6097=$C$3),Colin!$I6097,)</f>
        <v>0</v>
      </c>
      <c r="M6097" s="38">
        <f>IF(AND(Colin!$G6097=$B$1,Colin!$H6097&lt;=$C$3),Colin!$I6097,)</f>
        <v>0</v>
      </c>
      <c r="N6097" s="38">
        <f>IF(AND(Colin!$G6097=$B$2,Colin!$H6097=$C$3),Colin!$I6097,)</f>
        <v>0</v>
      </c>
      <c r="O6097" s="38">
        <f>IF(AND(Colin!$G6097=$B$2,Colin!$H6097&lt;=$C$3),Colin!$I6097,)</f>
        <v>0</v>
      </c>
      <c r="P6097" s="38">
        <f>IF(Colin!$G6097&lt;$B$2,Colin!$I6097,0)</f>
        <v>0</v>
      </c>
      <c r="Q6097" s="38">
        <f>IF(Colin!$G6097&lt;$B$1,Colin!$I6097,0)</f>
        <v>0</v>
      </c>
    </row>
    <row r="6098" spans="12:17" x14ac:dyDescent="0.25">
      <c r="L6098" s="38">
        <f>IF(AND(Colin!$G6098=$B$1,Colin!$H6098=$C$3),Colin!$I6098,)</f>
        <v>0</v>
      </c>
      <c r="M6098" s="38">
        <f>IF(AND(Colin!$G6098=$B$1,Colin!$H6098&lt;=$C$3),Colin!$I6098,)</f>
        <v>0</v>
      </c>
      <c r="N6098" s="38">
        <f>IF(AND(Colin!$G6098=$B$2,Colin!$H6098=$C$3),Colin!$I6098,)</f>
        <v>0</v>
      </c>
      <c r="O6098" s="38">
        <f>IF(AND(Colin!$G6098=$B$2,Colin!$H6098&lt;=$C$3),Colin!$I6098,)</f>
        <v>0</v>
      </c>
      <c r="P6098" s="38">
        <f>IF(Colin!$G6098&lt;$B$2,Colin!$I6098,0)</f>
        <v>0</v>
      </c>
      <c r="Q6098" s="38">
        <f>IF(Colin!$G6098&lt;$B$1,Colin!$I6098,0)</f>
        <v>0</v>
      </c>
    </row>
    <row r="6099" spans="12:17" x14ac:dyDescent="0.25">
      <c r="L6099" s="38">
        <f>IF(AND(Colin!$G6099=$B$1,Colin!$H6099=$C$3),Colin!$I6099,)</f>
        <v>0</v>
      </c>
      <c r="M6099" s="38">
        <f>IF(AND(Colin!$G6099=$B$1,Colin!$H6099&lt;=$C$3),Colin!$I6099,)</f>
        <v>0</v>
      </c>
      <c r="N6099" s="38">
        <f>IF(AND(Colin!$G6099=$B$2,Colin!$H6099=$C$3),Colin!$I6099,)</f>
        <v>0</v>
      </c>
      <c r="O6099" s="38">
        <f>IF(AND(Colin!$G6099=$B$2,Colin!$H6099&lt;=$C$3),Colin!$I6099,)</f>
        <v>0</v>
      </c>
      <c r="P6099" s="38">
        <f>IF(Colin!$G6099&lt;$B$2,Colin!$I6099,0)</f>
        <v>0</v>
      </c>
      <c r="Q6099" s="38">
        <f>IF(Colin!$G6099&lt;$B$1,Colin!$I6099,0)</f>
        <v>0</v>
      </c>
    </row>
    <row r="6100" spans="12:17" x14ac:dyDescent="0.25">
      <c r="L6100" s="38">
        <f>IF(AND(Colin!$G6100=$B$1,Colin!$H6100=$C$3),Colin!$I6100,)</f>
        <v>0</v>
      </c>
      <c r="M6100" s="38">
        <f>IF(AND(Colin!$G6100=$B$1,Colin!$H6100&lt;=$C$3),Colin!$I6100,)</f>
        <v>0</v>
      </c>
      <c r="N6100" s="38">
        <f>IF(AND(Colin!$G6100=$B$2,Colin!$H6100=$C$3),Colin!$I6100,)</f>
        <v>0</v>
      </c>
      <c r="O6100" s="38">
        <f>IF(AND(Colin!$G6100=$B$2,Colin!$H6100&lt;=$C$3),Colin!$I6100,)</f>
        <v>0</v>
      </c>
      <c r="P6100" s="38">
        <f>IF(Colin!$G6100&lt;$B$2,Colin!$I6100,0)</f>
        <v>0</v>
      </c>
      <c r="Q6100" s="38">
        <f>IF(Colin!$G6100&lt;$B$1,Colin!$I6100,0)</f>
        <v>0</v>
      </c>
    </row>
    <row r="6101" spans="12:17" x14ac:dyDescent="0.25">
      <c r="L6101" s="38">
        <f>IF(AND(Colin!$G6101=$B$1,Colin!$H6101=$C$3),Colin!$I6101,)</f>
        <v>0</v>
      </c>
      <c r="M6101" s="38">
        <f>IF(AND(Colin!$G6101=$B$1,Colin!$H6101&lt;=$C$3),Colin!$I6101,)</f>
        <v>0</v>
      </c>
      <c r="N6101" s="38">
        <f>IF(AND(Colin!$G6101=$B$2,Colin!$H6101=$C$3),Colin!$I6101,)</f>
        <v>0</v>
      </c>
      <c r="O6101" s="38">
        <f>IF(AND(Colin!$G6101=$B$2,Colin!$H6101&lt;=$C$3),Colin!$I6101,)</f>
        <v>0</v>
      </c>
      <c r="P6101" s="38">
        <f>IF(Colin!$G6101&lt;$B$2,Colin!$I6101,0)</f>
        <v>0</v>
      </c>
      <c r="Q6101" s="38">
        <f>IF(Colin!$G6101&lt;$B$1,Colin!$I6101,0)</f>
        <v>0</v>
      </c>
    </row>
    <row r="6102" spans="12:17" x14ac:dyDescent="0.25">
      <c r="L6102" s="38">
        <f>IF(AND(Colin!$G6102=$B$1,Colin!$H6102=$C$3),Colin!$I6102,)</f>
        <v>0</v>
      </c>
      <c r="M6102" s="38">
        <f>IF(AND(Colin!$G6102=$B$1,Colin!$H6102&lt;=$C$3),Colin!$I6102,)</f>
        <v>0</v>
      </c>
      <c r="N6102" s="38">
        <f>IF(AND(Colin!$G6102=$B$2,Colin!$H6102=$C$3),Colin!$I6102,)</f>
        <v>0</v>
      </c>
      <c r="O6102" s="38">
        <f>IF(AND(Colin!$G6102=$B$2,Colin!$H6102&lt;=$C$3),Colin!$I6102,)</f>
        <v>0</v>
      </c>
      <c r="P6102" s="38">
        <f>IF(Colin!$G6102&lt;$B$2,Colin!$I6102,0)</f>
        <v>0</v>
      </c>
      <c r="Q6102" s="38">
        <f>IF(Colin!$G6102&lt;$B$1,Colin!$I6102,0)</f>
        <v>0</v>
      </c>
    </row>
    <row r="6103" spans="12:17" x14ac:dyDescent="0.25">
      <c r="L6103" s="38">
        <f>IF(AND(Colin!$G6103=$B$1,Colin!$H6103=$C$3),Colin!$I6103,)</f>
        <v>0</v>
      </c>
      <c r="M6103" s="38">
        <f>IF(AND(Colin!$G6103=$B$1,Colin!$H6103&lt;=$C$3),Colin!$I6103,)</f>
        <v>0</v>
      </c>
      <c r="N6103" s="38">
        <f>IF(AND(Colin!$G6103=$B$2,Colin!$H6103=$C$3),Colin!$I6103,)</f>
        <v>0</v>
      </c>
      <c r="O6103" s="38">
        <f>IF(AND(Colin!$G6103=$B$2,Colin!$H6103&lt;=$C$3),Colin!$I6103,)</f>
        <v>0</v>
      </c>
      <c r="P6103" s="38">
        <f>IF(Colin!$G6103&lt;$B$2,Colin!$I6103,0)</f>
        <v>0</v>
      </c>
      <c r="Q6103" s="38">
        <f>IF(Colin!$G6103&lt;$B$1,Colin!$I6103,0)</f>
        <v>0</v>
      </c>
    </row>
    <row r="6104" spans="12:17" x14ac:dyDescent="0.25">
      <c r="L6104" s="38">
        <f>IF(AND(Colin!$G6104=$B$1,Colin!$H6104=$C$3),Colin!$I6104,)</f>
        <v>0</v>
      </c>
      <c r="M6104" s="38">
        <f>IF(AND(Colin!$G6104=$B$1,Colin!$H6104&lt;=$C$3),Colin!$I6104,)</f>
        <v>0</v>
      </c>
      <c r="N6104" s="38">
        <f>IF(AND(Colin!$G6104=$B$2,Colin!$H6104=$C$3),Colin!$I6104,)</f>
        <v>0</v>
      </c>
      <c r="O6104" s="38">
        <f>IF(AND(Colin!$G6104=$B$2,Colin!$H6104&lt;=$C$3),Colin!$I6104,)</f>
        <v>0</v>
      </c>
      <c r="P6104" s="38">
        <f>IF(Colin!$G6104&lt;$B$2,Colin!$I6104,0)</f>
        <v>0</v>
      </c>
      <c r="Q6104" s="38">
        <f>IF(Colin!$G6104&lt;$B$1,Colin!$I6104,0)</f>
        <v>0</v>
      </c>
    </row>
    <row r="6105" spans="12:17" x14ac:dyDescent="0.25">
      <c r="L6105" s="38">
        <f>IF(AND(Colin!$G6105=$B$1,Colin!$H6105=$C$3),Colin!$I6105,)</f>
        <v>0</v>
      </c>
      <c r="M6105" s="38">
        <f>IF(AND(Colin!$G6105=$B$1,Colin!$H6105&lt;=$C$3),Colin!$I6105,)</f>
        <v>0</v>
      </c>
      <c r="N6105" s="38">
        <f>IF(AND(Colin!$G6105=$B$2,Colin!$H6105=$C$3),Colin!$I6105,)</f>
        <v>0</v>
      </c>
      <c r="O6105" s="38">
        <f>IF(AND(Colin!$G6105=$B$2,Colin!$H6105&lt;=$C$3),Colin!$I6105,)</f>
        <v>0</v>
      </c>
      <c r="P6105" s="38">
        <f>IF(Colin!$G6105&lt;$B$2,Colin!$I6105,0)</f>
        <v>0</v>
      </c>
      <c r="Q6105" s="38">
        <f>IF(Colin!$G6105&lt;$B$1,Colin!$I6105,0)</f>
        <v>0</v>
      </c>
    </row>
    <row r="6106" spans="12:17" x14ac:dyDescent="0.25">
      <c r="L6106" s="38">
        <f>IF(AND(Colin!$G6106=$B$1,Colin!$H6106=$C$3),Colin!$I6106,)</f>
        <v>0</v>
      </c>
      <c r="M6106" s="38">
        <f>IF(AND(Colin!$G6106=$B$1,Colin!$H6106&lt;=$C$3),Colin!$I6106,)</f>
        <v>0</v>
      </c>
      <c r="N6106" s="38">
        <f>IF(AND(Colin!$G6106=$B$2,Colin!$H6106=$C$3),Colin!$I6106,)</f>
        <v>0</v>
      </c>
      <c r="O6106" s="38">
        <f>IF(AND(Colin!$G6106=$B$2,Colin!$H6106&lt;=$C$3),Colin!$I6106,)</f>
        <v>0</v>
      </c>
      <c r="P6106" s="38">
        <f>IF(Colin!$G6106&lt;$B$2,Colin!$I6106,0)</f>
        <v>0</v>
      </c>
      <c r="Q6106" s="38">
        <f>IF(Colin!$G6106&lt;$B$1,Colin!$I6106,0)</f>
        <v>0</v>
      </c>
    </row>
    <row r="6107" spans="12:17" x14ac:dyDescent="0.25">
      <c r="L6107" s="38">
        <f>IF(AND(Colin!$G6107=$B$1,Colin!$H6107=$C$3),Colin!$I6107,)</f>
        <v>0</v>
      </c>
      <c r="M6107" s="38">
        <f>IF(AND(Colin!$G6107=$B$1,Colin!$H6107&lt;=$C$3),Colin!$I6107,)</f>
        <v>0</v>
      </c>
      <c r="N6107" s="38">
        <f>IF(AND(Colin!$G6107=$B$2,Colin!$H6107=$C$3),Colin!$I6107,)</f>
        <v>0</v>
      </c>
      <c r="O6107" s="38">
        <f>IF(AND(Colin!$G6107=$B$2,Colin!$H6107&lt;=$C$3),Colin!$I6107,)</f>
        <v>0</v>
      </c>
      <c r="P6107" s="38">
        <f>IF(Colin!$G6107&lt;$B$2,Colin!$I6107,0)</f>
        <v>0</v>
      </c>
      <c r="Q6107" s="38">
        <f>IF(Colin!$G6107&lt;$B$1,Colin!$I6107,0)</f>
        <v>0</v>
      </c>
    </row>
    <row r="6108" spans="12:17" x14ac:dyDescent="0.25">
      <c r="L6108" s="38">
        <f>IF(AND(Colin!$G6108=$B$1,Colin!$H6108=$C$3),Colin!$I6108,)</f>
        <v>0</v>
      </c>
      <c r="M6108" s="38">
        <f>IF(AND(Colin!$G6108=$B$1,Colin!$H6108&lt;=$C$3),Colin!$I6108,)</f>
        <v>0</v>
      </c>
      <c r="N6108" s="38">
        <f>IF(AND(Colin!$G6108=$B$2,Colin!$H6108=$C$3),Colin!$I6108,)</f>
        <v>0</v>
      </c>
      <c r="O6108" s="38">
        <f>IF(AND(Colin!$G6108=$B$2,Colin!$H6108&lt;=$C$3),Colin!$I6108,)</f>
        <v>0</v>
      </c>
      <c r="P6108" s="38">
        <f>IF(Colin!$G6108&lt;$B$2,Colin!$I6108,0)</f>
        <v>0</v>
      </c>
      <c r="Q6108" s="38">
        <f>IF(Colin!$G6108&lt;$B$1,Colin!$I6108,0)</f>
        <v>0</v>
      </c>
    </row>
    <row r="6109" spans="12:17" x14ac:dyDescent="0.25">
      <c r="L6109" s="38">
        <f>IF(AND(Colin!$G6109=$B$1,Colin!$H6109=$C$3),Colin!$I6109,)</f>
        <v>0</v>
      </c>
      <c r="M6109" s="38">
        <f>IF(AND(Colin!$G6109=$B$1,Colin!$H6109&lt;=$C$3),Colin!$I6109,)</f>
        <v>0</v>
      </c>
      <c r="N6109" s="38">
        <f>IF(AND(Colin!$G6109=$B$2,Colin!$H6109=$C$3),Colin!$I6109,)</f>
        <v>0</v>
      </c>
      <c r="O6109" s="38">
        <f>IF(AND(Colin!$G6109=$B$2,Colin!$H6109&lt;=$C$3),Colin!$I6109,)</f>
        <v>0</v>
      </c>
      <c r="P6109" s="38">
        <f>IF(Colin!$G6109&lt;$B$2,Colin!$I6109,0)</f>
        <v>0</v>
      </c>
      <c r="Q6109" s="38">
        <f>IF(Colin!$G6109&lt;$B$1,Colin!$I6109,0)</f>
        <v>0</v>
      </c>
    </row>
    <row r="6110" spans="12:17" x14ac:dyDescent="0.25">
      <c r="L6110" s="38">
        <f>IF(AND(Colin!$G6110=$B$1,Colin!$H6110=$C$3),Colin!$I6110,)</f>
        <v>0</v>
      </c>
      <c r="M6110" s="38">
        <f>IF(AND(Colin!$G6110=$B$1,Colin!$H6110&lt;=$C$3),Colin!$I6110,)</f>
        <v>0</v>
      </c>
      <c r="N6110" s="38">
        <f>IF(AND(Colin!$G6110=$B$2,Colin!$H6110=$C$3),Colin!$I6110,)</f>
        <v>0</v>
      </c>
      <c r="O6110" s="38">
        <f>IF(AND(Colin!$G6110=$B$2,Colin!$H6110&lt;=$C$3),Colin!$I6110,)</f>
        <v>0</v>
      </c>
      <c r="P6110" s="38">
        <f>IF(Colin!$G6110&lt;$B$2,Colin!$I6110,0)</f>
        <v>0</v>
      </c>
      <c r="Q6110" s="38">
        <f>IF(Colin!$G6110&lt;$B$1,Colin!$I6110,0)</f>
        <v>0</v>
      </c>
    </row>
    <row r="6111" spans="12:17" x14ac:dyDescent="0.25">
      <c r="L6111" s="38">
        <f>IF(AND(Colin!$G6111=$B$1,Colin!$H6111=$C$3),Colin!$I6111,)</f>
        <v>0</v>
      </c>
      <c r="M6111" s="38">
        <f>IF(AND(Colin!$G6111=$B$1,Colin!$H6111&lt;=$C$3),Colin!$I6111,)</f>
        <v>0</v>
      </c>
      <c r="N6111" s="38">
        <f>IF(AND(Colin!$G6111=$B$2,Colin!$H6111=$C$3),Colin!$I6111,)</f>
        <v>0</v>
      </c>
      <c r="O6111" s="38">
        <f>IF(AND(Colin!$G6111=$B$2,Colin!$H6111&lt;=$C$3),Colin!$I6111,)</f>
        <v>0</v>
      </c>
      <c r="P6111" s="38">
        <f>IF(Colin!$G6111&lt;$B$2,Colin!$I6111,0)</f>
        <v>0</v>
      </c>
      <c r="Q6111" s="38">
        <f>IF(Colin!$G6111&lt;$B$1,Colin!$I6111,0)</f>
        <v>0</v>
      </c>
    </row>
    <row r="6112" spans="12:17" x14ac:dyDescent="0.25">
      <c r="L6112" s="38">
        <f>IF(AND(Colin!$G6112=$B$1,Colin!$H6112=$C$3),Colin!$I6112,)</f>
        <v>0</v>
      </c>
      <c r="M6112" s="38">
        <f>IF(AND(Colin!$G6112=$B$1,Colin!$H6112&lt;=$C$3),Colin!$I6112,)</f>
        <v>0</v>
      </c>
      <c r="N6112" s="38">
        <f>IF(AND(Colin!$G6112=$B$2,Colin!$H6112=$C$3),Colin!$I6112,)</f>
        <v>0</v>
      </c>
      <c r="O6112" s="38">
        <f>IF(AND(Colin!$G6112=$B$2,Colin!$H6112&lt;=$C$3),Colin!$I6112,)</f>
        <v>0</v>
      </c>
      <c r="P6112" s="38">
        <f>IF(Colin!$G6112&lt;$B$2,Colin!$I6112,0)</f>
        <v>0</v>
      </c>
      <c r="Q6112" s="38">
        <f>IF(Colin!$G6112&lt;$B$1,Colin!$I6112,0)</f>
        <v>0</v>
      </c>
    </row>
    <row r="6113" spans="12:17" x14ac:dyDescent="0.25">
      <c r="L6113" s="38">
        <f>IF(AND(Colin!$G6113=$B$1,Colin!$H6113=$C$3),Colin!$I6113,)</f>
        <v>0</v>
      </c>
      <c r="M6113" s="38">
        <f>IF(AND(Colin!$G6113=$B$1,Colin!$H6113&lt;=$C$3),Colin!$I6113,)</f>
        <v>0</v>
      </c>
      <c r="N6113" s="38">
        <f>IF(AND(Colin!$G6113=$B$2,Colin!$H6113=$C$3),Colin!$I6113,)</f>
        <v>0</v>
      </c>
      <c r="O6113" s="38">
        <f>IF(AND(Colin!$G6113=$B$2,Colin!$H6113&lt;=$C$3),Colin!$I6113,)</f>
        <v>0</v>
      </c>
      <c r="P6113" s="38">
        <f>IF(Colin!$G6113&lt;$B$2,Colin!$I6113,0)</f>
        <v>0</v>
      </c>
      <c r="Q6113" s="38">
        <f>IF(Colin!$G6113&lt;$B$1,Colin!$I6113,0)</f>
        <v>0</v>
      </c>
    </row>
    <row r="6114" spans="12:17" x14ac:dyDescent="0.25">
      <c r="L6114" s="38">
        <f>IF(AND(Colin!$G6114=$B$1,Colin!$H6114=$C$3),Colin!$I6114,)</f>
        <v>0</v>
      </c>
      <c r="M6114" s="38">
        <f>IF(AND(Colin!$G6114=$B$1,Colin!$H6114&lt;=$C$3),Colin!$I6114,)</f>
        <v>0</v>
      </c>
      <c r="N6114" s="38">
        <f>IF(AND(Colin!$G6114=$B$2,Colin!$H6114=$C$3),Colin!$I6114,)</f>
        <v>0</v>
      </c>
      <c r="O6114" s="38">
        <f>IF(AND(Colin!$G6114=$B$2,Colin!$H6114&lt;=$C$3),Colin!$I6114,)</f>
        <v>0</v>
      </c>
      <c r="P6114" s="38">
        <f>IF(Colin!$G6114&lt;$B$2,Colin!$I6114,0)</f>
        <v>0</v>
      </c>
      <c r="Q6114" s="38">
        <f>IF(Colin!$G6114&lt;$B$1,Colin!$I6114,0)</f>
        <v>0</v>
      </c>
    </row>
    <row r="6115" spans="12:17" x14ac:dyDescent="0.25">
      <c r="L6115" s="38">
        <f>IF(AND(Colin!$G6115=$B$1,Colin!$H6115=$C$3),Colin!$I6115,)</f>
        <v>0</v>
      </c>
      <c r="M6115" s="38">
        <f>IF(AND(Colin!$G6115=$B$1,Colin!$H6115&lt;=$C$3),Colin!$I6115,)</f>
        <v>0</v>
      </c>
      <c r="N6115" s="38">
        <f>IF(AND(Colin!$G6115=$B$2,Colin!$H6115=$C$3),Colin!$I6115,)</f>
        <v>0</v>
      </c>
      <c r="O6115" s="38">
        <f>IF(AND(Colin!$G6115=$B$2,Colin!$H6115&lt;=$C$3),Colin!$I6115,)</f>
        <v>0</v>
      </c>
      <c r="P6115" s="38">
        <f>IF(Colin!$G6115&lt;$B$2,Colin!$I6115,0)</f>
        <v>0</v>
      </c>
      <c r="Q6115" s="38">
        <f>IF(Colin!$G6115&lt;$B$1,Colin!$I6115,0)</f>
        <v>0</v>
      </c>
    </row>
    <row r="6116" spans="12:17" x14ac:dyDescent="0.25">
      <c r="L6116" s="38">
        <f>IF(AND(Colin!$G6116=$B$1,Colin!$H6116=$C$3),Colin!$I6116,)</f>
        <v>0</v>
      </c>
      <c r="M6116" s="38">
        <f>IF(AND(Colin!$G6116=$B$1,Colin!$H6116&lt;=$C$3),Colin!$I6116,)</f>
        <v>0</v>
      </c>
      <c r="N6116" s="38">
        <f>IF(AND(Colin!$G6116=$B$2,Colin!$H6116=$C$3),Colin!$I6116,)</f>
        <v>0</v>
      </c>
      <c r="O6116" s="38">
        <f>IF(AND(Colin!$G6116=$B$2,Colin!$H6116&lt;=$C$3),Colin!$I6116,)</f>
        <v>0</v>
      </c>
      <c r="P6116" s="38">
        <f>IF(Colin!$G6116&lt;$B$2,Colin!$I6116,0)</f>
        <v>0</v>
      </c>
      <c r="Q6116" s="38">
        <f>IF(Colin!$G6116&lt;$B$1,Colin!$I6116,0)</f>
        <v>0</v>
      </c>
    </row>
    <row r="6117" spans="12:17" x14ac:dyDescent="0.25">
      <c r="L6117" s="38">
        <f>IF(AND(Colin!$G6117=$B$1,Colin!$H6117=$C$3),Colin!$I6117,)</f>
        <v>0</v>
      </c>
      <c r="M6117" s="38">
        <f>IF(AND(Colin!$G6117=$B$1,Colin!$H6117&lt;=$C$3),Colin!$I6117,)</f>
        <v>0</v>
      </c>
      <c r="N6117" s="38">
        <f>IF(AND(Colin!$G6117=$B$2,Colin!$H6117=$C$3),Colin!$I6117,)</f>
        <v>0</v>
      </c>
      <c r="O6117" s="38">
        <f>IF(AND(Colin!$G6117=$B$2,Colin!$H6117&lt;=$C$3),Colin!$I6117,)</f>
        <v>0</v>
      </c>
      <c r="P6117" s="38">
        <f>IF(Colin!$G6117&lt;$B$2,Colin!$I6117,0)</f>
        <v>0</v>
      </c>
      <c r="Q6117" s="38">
        <f>IF(Colin!$G6117&lt;$B$1,Colin!$I6117,0)</f>
        <v>0</v>
      </c>
    </row>
    <row r="6118" spans="12:17" x14ac:dyDescent="0.25">
      <c r="L6118" s="38">
        <f>IF(AND(Colin!$G6118=$B$1,Colin!$H6118=$C$3),Colin!$I6118,)</f>
        <v>0</v>
      </c>
      <c r="M6118" s="38">
        <f>IF(AND(Colin!$G6118=$B$1,Colin!$H6118&lt;=$C$3),Colin!$I6118,)</f>
        <v>0</v>
      </c>
      <c r="N6118" s="38">
        <f>IF(AND(Colin!$G6118=$B$2,Colin!$H6118=$C$3),Colin!$I6118,)</f>
        <v>0</v>
      </c>
      <c r="O6118" s="38">
        <f>IF(AND(Colin!$G6118=$B$2,Colin!$H6118&lt;=$C$3),Colin!$I6118,)</f>
        <v>0</v>
      </c>
      <c r="P6118" s="38">
        <f>IF(Colin!$G6118&lt;$B$2,Colin!$I6118,0)</f>
        <v>0</v>
      </c>
      <c r="Q6118" s="38">
        <f>IF(Colin!$G6118&lt;$B$1,Colin!$I6118,0)</f>
        <v>0</v>
      </c>
    </row>
    <row r="6119" spans="12:17" x14ac:dyDescent="0.25">
      <c r="L6119" s="38">
        <f>IF(AND(Colin!$G6119=$B$1,Colin!$H6119=$C$3),Colin!$I6119,)</f>
        <v>0</v>
      </c>
      <c r="M6119" s="38">
        <f>IF(AND(Colin!$G6119=$B$1,Colin!$H6119&lt;=$C$3),Colin!$I6119,)</f>
        <v>0</v>
      </c>
      <c r="N6119" s="38">
        <f>IF(AND(Colin!$G6119=$B$2,Colin!$H6119=$C$3),Colin!$I6119,)</f>
        <v>0</v>
      </c>
      <c r="O6119" s="38">
        <f>IF(AND(Colin!$G6119=$B$2,Colin!$H6119&lt;=$C$3),Colin!$I6119,)</f>
        <v>0</v>
      </c>
      <c r="P6119" s="38">
        <f>IF(Colin!$G6119&lt;$B$2,Colin!$I6119,0)</f>
        <v>0</v>
      </c>
      <c r="Q6119" s="38">
        <f>IF(Colin!$G6119&lt;$B$1,Colin!$I6119,0)</f>
        <v>0</v>
      </c>
    </row>
    <row r="6120" spans="12:17" x14ac:dyDescent="0.25">
      <c r="L6120" s="38">
        <f>IF(AND(Colin!$G6120=$B$1,Colin!$H6120=$C$3),Colin!$I6120,)</f>
        <v>0</v>
      </c>
      <c r="M6120" s="38">
        <f>IF(AND(Colin!$G6120=$B$1,Colin!$H6120&lt;=$C$3),Colin!$I6120,)</f>
        <v>0</v>
      </c>
      <c r="N6120" s="38">
        <f>IF(AND(Colin!$G6120=$B$2,Colin!$H6120=$C$3),Colin!$I6120,)</f>
        <v>0</v>
      </c>
      <c r="O6120" s="38">
        <f>IF(AND(Colin!$G6120=$B$2,Colin!$H6120&lt;=$C$3),Colin!$I6120,)</f>
        <v>0</v>
      </c>
      <c r="P6120" s="38">
        <f>IF(Colin!$G6120&lt;$B$2,Colin!$I6120,0)</f>
        <v>0</v>
      </c>
      <c r="Q6120" s="38">
        <f>IF(Colin!$G6120&lt;$B$1,Colin!$I6120,0)</f>
        <v>0</v>
      </c>
    </row>
    <row r="6121" spans="12:17" x14ac:dyDescent="0.25">
      <c r="L6121" s="38">
        <f>IF(AND(Colin!$G6121=$B$1,Colin!$H6121=$C$3),Colin!$I6121,)</f>
        <v>0</v>
      </c>
      <c r="M6121" s="38">
        <f>IF(AND(Colin!$G6121=$B$1,Colin!$H6121&lt;=$C$3),Colin!$I6121,)</f>
        <v>0</v>
      </c>
      <c r="N6121" s="38">
        <f>IF(AND(Colin!$G6121=$B$2,Colin!$H6121=$C$3),Colin!$I6121,)</f>
        <v>0</v>
      </c>
      <c r="O6121" s="38">
        <f>IF(AND(Colin!$G6121=$B$2,Colin!$H6121&lt;=$C$3),Colin!$I6121,)</f>
        <v>0</v>
      </c>
      <c r="P6121" s="38">
        <f>IF(Colin!$G6121&lt;$B$2,Colin!$I6121,0)</f>
        <v>0</v>
      </c>
      <c r="Q6121" s="38">
        <f>IF(Colin!$G6121&lt;$B$1,Colin!$I6121,0)</f>
        <v>0</v>
      </c>
    </row>
    <row r="6122" spans="12:17" x14ac:dyDescent="0.25">
      <c r="L6122" s="38">
        <f>IF(AND(Colin!$G6122=$B$1,Colin!$H6122=$C$3),Colin!$I6122,)</f>
        <v>0</v>
      </c>
      <c r="M6122" s="38">
        <f>IF(AND(Colin!$G6122=$B$1,Colin!$H6122&lt;=$C$3),Colin!$I6122,)</f>
        <v>0</v>
      </c>
      <c r="N6122" s="38">
        <f>IF(AND(Colin!$G6122=$B$2,Colin!$H6122=$C$3),Colin!$I6122,)</f>
        <v>0</v>
      </c>
      <c r="O6122" s="38">
        <f>IF(AND(Colin!$G6122=$B$2,Colin!$H6122&lt;=$C$3),Colin!$I6122,)</f>
        <v>0</v>
      </c>
      <c r="P6122" s="38">
        <f>IF(Colin!$G6122&lt;$B$2,Colin!$I6122,0)</f>
        <v>0</v>
      </c>
      <c r="Q6122" s="38">
        <f>IF(Colin!$G6122&lt;$B$1,Colin!$I6122,0)</f>
        <v>0</v>
      </c>
    </row>
    <row r="6123" spans="12:17" x14ac:dyDescent="0.25">
      <c r="L6123" s="38">
        <f>IF(AND(Colin!$G6123=$B$1,Colin!$H6123=$C$3),Colin!$I6123,)</f>
        <v>0</v>
      </c>
      <c r="M6123" s="38">
        <f>IF(AND(Colin!$G6123=$B$1,Colin!$H6123&lt;=$C$3),Colin!$I6123,)</f>
        <v>0</v>
      </c>
      <c r="N6123" s="38">
        <f>IF(AND(Colin!$G6123=$B$2,Colin!$H6123=$C$3),Colin!$I6123,)</f>
        <v>0</v>
      </c>
      <c r="O6123" s="38">
        <f>IF(AND(Colin!$G6123=$B$2,Colin!$H6123&lt;=$C$3),Colin!$I6123,)</f>
        <v>0</v>
      </c>
      <c r="P6123" s="38">
        <f>IF(Colin!$G6123&lt;$B$2,Colin!$I6123,0)</f>
        <v>0</v>
      </c>
      <c r="Q6123" s="38">
        <f>IF(Colin!$G6123&lt;$B$1,Colin!$I6123,0)</f>
        <v>0</v>
      </c>
    </row>
    <row r="6124" spans="12:17" x14ac:dyDescent="0.25">
      <c r="L6124" s="38">
        <f>IF(AND(Colin!$G6124=$B$1,Colin!$H6124=$C$3),Colin!$I6124,)</f>
        <v>0</v>
      </c>
      <c r="M6124" s="38">
        <f>IF(AND(Colin!$G6124=$B$1,Colin!$H6124&lt;=$C$3),Colin!$I6124,)</f>
        <v>0</v>
      </c>
      <c r="N6124" s="38">
        <f>IF(AND(Colin!$G6124=$B$2,Colin!$H6124=$C$3),Colin!$I6124,)</f>
        <v>0</v>
      </c>
      <c r="O6124" s="38">
        <f>IF(AND(Colin!$G6124=$B$2,Colin!$H6124&lt;=$C$3),Colin!$I6124,)</f>
        <v>0</v>
      </c>
      <c r="P6124" s="38">
        <f>IF(Colin!$G6124&lt;$B$2,Colin!$I6124,0)</f>
        <v>0</v>
      </c>
      <c r="Q6124" s="38">
        <f>IF(Colin!$G6124&lt;$B$1,Colin!$I6124,0)</f>
        <v>0</v>
      </c>
    </row>
    <row r="6125" spans="12:17" x14ac:dyDescent="0.25">
      <c r="L6125" s="38">
        <f>IF(AND(Colin!$G6125=$B$1,Colin!$H6125=$C$3),Colin!$I6125,)</f>
        <v>0</v>
      </c>
      <c r="M6125" s="38">
        <f>IF(AND(Colin!$G6125=$B$1,Colin!$H6125&lt;=$C$3),Colin!$I6125,)</f>
        <v>0</v>
      </c>
      <c r="N6125" s="38">
        <f>IF(AND(Colin!$G6125=$B$2,Colin!$H6125=$C$3),Colin!$I6125,)</f>
        <v>0</v>
      </c>
      <c r="O6125" s="38">
        <f>IF(AND(Colin!$G6125=$B$2,Colin!$H6125&lt;=$C$3),Colin!$I6125,)</f>
        <v>0</v>
      </c>
      <c r="P6125" s="38">
        <f>IF(Colin!$G6125&lt;$B$2,Colin!$I6125,0)</f>
        <v>0</v>
      </c>
      <c r="Q6125" s="38">
        <f>IF(Colin!$G6125&lt;$B$1,Colin!$I6125,0)</f>
        <v>0</v>
      </c>
    </row>
    <row r="6126" spans="12:17" x14ac:dyDescent="0.25">
      <c r="L6126" s="38">
        <f>IF(AND(Colin!$G6126=$B$1,Colin!$H6126=$C$3),Colin!$I6126,)</f>
        <v>0</v>
      </c>
      <c r="M6126" s="38">
        <f>IF(AND(Colin!$G6126=$B$1,Colin!$H6126&lt;=$C$3),Colin!$I6126,)</f>
        <v>0</v>
      </c>
      <c r="N6126" s="38">
        <f>IF(AND(Colin!$G6126=$B$2,Colin!$H6126=$C$3),Colin!$I6126,)</f>
        <v>0</v>
      </c>
      <c r="O6126" s="38">
        <f>IF(AND(Colin!$G6126=$B$2,Colin!$H6126&lt;=$C$3),Colin!$I6126,)</f>
        <v>0</v>
      </c>
      <c r="P6126" s="38">
        <f>IF(Colin!$G6126&lt;$B$2,Colin!$I6126,0)</f>
        <v>0</v>
      </c>
      <c r="Q6126" s="38">
        <f>IF(Colin!$G6126&lt;$B$1,Colin!$I6126,0)</f>
        <v>0</v>
      </c>
    </row>
    <row r="6127" spans="12:17" x14ac:dyDescent="0.25">
      <c r="L6127" s="38">
        <f>IF(AND(Colin!$G6127=$B$1,Colin!$H6127=$C$3),Colin!$I6127,)</f>
        <v>0</v>
      </c>
      <c r="M6127" s="38">
        <f>IF(AND(Colin!$G6127=$B$1,Colin!$H6127&lt;=$C$3),Colin!$I6127,)</f>
        <v>0</v>
      </c>
      <c r="N6127" s="38">
        <f>IF(AND(Colin!$G6127=$B$2,Colin!$H6127=$C$3),Colin!$I6127,)</f>
        <v>0</v>
      </c>
      <c r="O6127" s="38">
        <f>IF(AND(Colin!$G6127=$B$2,Colin!$H6127&lt;=$C$3),Colin!$I6127,)</f>
        <v>0</v>
      </c>
      <c r="P6127" s="38">
        <f>IF(Colin!$G6127&lt;$B$2,Colin!$I6127,0)</f>
        <v>0</v>
      </c>
      <c r="Q6127" s="38">
        <f>IF(Colin!$G6127&lt;$B$1,Colin!$I6127,0)</f>
        <v>0</v>
      </c>
    </row>
    <row r="6128" spans="12:17" x14ac:dyDescent="0.25">
      <c r="L6128" s="38">
        <f>IF(AND(Colin!$G6128=$B$1,Colin!$H6128=$C$3),Colin!$I6128,)</f>
        <v>0</v>
      </c>
      <c r="M6128" s="38">
        <f>IF(AND(Colin!$G6128=$B$1,Colin!$H6128&lt;=$C$3),Colin!$I6128,)</f>
        <v>0</v>
      </c>
      <c r="N6128" s="38">
        <f>IF(AND(Colin!$G6128=$B$2,Colin!$H6128=$C$3),Colin!$I6128,)</f>
        <v>0</v>
      </c>
      <c r="O6128" s="38">
        <f>IF(AND(Colin!$G6128=$B$2,Colin!$H6128&lt;=$C$3),Colin!$I6128,)</f>
        <v>0</v>
      </c>
      <c r="P6128" s="38">
        <f>IF(Colin!$G6128&lt;$B$2,Colin!$I6128,0)</f>
        <v>0</v>
      </c>
      <c r="Q6128" s="38">
        <f>IF(Colin!$G6128&lt;$B$1,Colin!$I6128,0)</f>
        <v>0</v>
      </c>
    </row>
    <row r="6129" spans="12:17" x14ac:dyDescent="0.25">
      <c r="L6129" s="38">
        <f>IF(AND(Colin!$G6129=$B$1,Colin!$H6129=$C$3),Colin!$I6129,)</f>
        <v>0</v>
      </c>
      <c r="M6129" s="38">
        <f>IF(AND(Colin!$G6129=$B$1,Colin!$H6129&lt;=$C$3),Colin!$I6129,)</f>
        <v>0</v>
      </c>
      <c r="N6129" s="38">
        <f>IF(AND(Colin!$G6129=$B$2,Colin!$H6129=$C$3),Colin!$I6129,)</f>
        <v>0</v>
      </c>
      <c r="O6129" s="38">
        <f>IF(AND(Colin!$G6129=$B$2,Colin!$H6129&lt;=$C$3),Colin!$I6129,)</f>
        <v>0</v>
      </c>
      <c r="P6129" s="38">
        <f>IF(Colin!$G6129&lt;$B$2,Colin!$I6129,0)</f>
        <v>0</v>
      </c>
      <c r="Q6129" s="38">
        <f>IF(Colin!$G6129&lt;$B$1,Colin!$I6129,0)</f>
        <v>0</v>
      </c>
    </row>
    <row r="6130" spans="12:17" x14ac:dyDescent="0.25">
      <c r="L6130" s="38">
        <f>IF(AND(Colin!$G6130=$B$1,Colin!$H6130=$C$3),Colin!$I6130,)</f>
        <v>0</v>
      </c>
      <c r="M6130" s="38">
        <f>IF(AND(Colin!$G6130=$B$1,Colin!$H6130&lt;=$C$3),Colin!$I6130,)</f>
        <v>0</v>
      </c>
      <c r="N6130" s="38">
        <f>IF(AND(Colin!$G6130=$B$2,Colin!$H6130=$C$3),Colin!$I6130,)</f>
        <v>0</v>
      </c>
      <c r="O6130" s="38">
        <f>IF(AND(Colin!$G6130=$B$2,Colin!$H6130&lt;=$C$3),Colin!$I6130,)</f>
        <v>0</v>
      </c>
      <c r="P6130" s="38">
        <f>IF(Colin!$G6130&lt;$B$2,Colin!$I6130,0)</f>
        <v>0</v>
      </c>
      <c r="Q6130" s="38">
        <f>IF(Colin!$G6130&lt;$B$1,Colin!$I6130,0)</f>
        <v>0</v>
      </c>
    </row>
    <row r="6131" spans="12:17" x14ac:dyDescent="0.25">
      <c r="L6131" s="38">
        <f>IF(AND(Colin!$G6131=$B$1,Colin!$H6131=$C$3),Colin!$I6131,)</f>
        <v>0</v>
      </c>
      <c r="M6131" s="38">
        <f>IF(AND(Colin!$G6131=$B$1,Colin!$H6131&lt;=$C$3),Colin!$I6131,)</f>
        <v>0</v>
      </c>
      <c r="N6131" s="38">
        <f>IF(AND(Colin!$G6131=$B$2,Colin!$H6131=$C$3),Colin!$I6131,)</f>
        <v>0</v>
      </c>
      <c r="O6131" s="38">
        <f>IF(AND(Colin!$G6131=$B$2,Colin!$H6131&lt;=$C$3),Colin!$I6131,)</f>
        <v>0</v>
      </c>
      <c r="P6131" s="38">
        <f>IF(Colin!$G6131&lt;$B$2,Colin!$I6131,0)</f>
        <v>0</v>
      </c>
      <c r="Q6131" s="38">
        <f>IF(Colin!$G6131&lt;$B$1,Colin!$I6131,0)</f>
        <v>0</v>
      </c>
    </row>
    <row r="6132" spans="12:17" x14ac:dyDescent="0.25">
      <c r="L6132" s="38">
        <f>IF(AND(Colin!$G6132=$B$1,Colin!$H6132=$C$3),Colin!$I6132,)</f>
        <v>0</v>
      </c>
      <c r="M6132" s="38">
        <f>IF(AND(Colin!$G6132=$B$1,Colin!$H6132&lt;=$C$3),Colin!$I6132,)</f>
        <v>0</v>
      </c>
      <c r="N6132" s="38">
        <f>IF(AND(Colin!$G6132=$B$2,Colin!$H6132=$C$3),Colin!$I6132,)</f>
        <v>0</v>
      </c>
      <c r="O6132" s="38">
        <f>IF(AND(Colin!$G6132=$B$2,Colin!$H6132&lt;=$C$3),Colin!$I6132,)</f>
        <v>0</v>
      </c>
      <c r="P6132" s="38">
        <f>IF(Colin!$G6132&lt;$B$2,Colin!$I6132,0)</f>
        <v>0</v>
      </c>
      <c r="Q6132" s="38">
        <f>IF(Colin!$G6132&lt;$B$1,Colin!$I6132,0)</f>
        <v>0</v>
      </c>
    </row>
    <row r="6133" spans="12:17" x14ac:dyDescent="0.25">
      <c r="L6133" s="38">
        <f>IF(AND(Colin!$G6133=$B$1,Colin!$H6133=$C$3),Colin!$I6133,)</f>
        <v>0</v>
      </c>
      <c r="M6133" s="38">
        <f>IF(AND(Colin!$G6133=$B$1,Colin!$H6133&lt;=$C$3),Colin!$I6133,)</f>
        <v>0</v>
      </c>
      <c r="N6133" s="38">
        <f>IF(AND(Colin!$G6133=$B$2,Colin!$H6133=$C$3),Colin!$I6133,)</f>
        <v>0</v>
      </c>
      <c r="O6133" s="38">
        <f>IF(AND(Colin!$G6133=$B$2,Colin!$H6133&lt;=$C$3),Colin!$I6133,)</f>
        <v>0</v>
      </c>
      <c r="P6133" s="38">
        <f>IF(Colin!$G6133&lt;$B$2,Colin!$I6133,0)</f>
        <v>0</v>
      </c>
      <c r="Q6133" s="38">
        <f>IF(Colin!$G6133&lt;$B$1,Colin!$I6133,0)</f>
        <v>0</v>
      </c>
    </row>
    <row r="6134" spans="12:17" x14ac:dyDescent="0.25">
      <c r="L6134" s="38">
        <f>IF(AND(Colin!$G6134=$B$1,Colin!$H6134=$C$3),Colin!$I6134,)</f>
        <v>0</v>
      </c>
      <c r="M6134" s="38">
        <f>IF(AND(Colin!$G6134=$B$1,Colin!$H6134&lt;=$C$3),Colin!$I6134,)</f>
        <v>0</v>
      </c>
      <c r="N6134" s="38">
        <f>IF(AND(Colin!$G6134=$B$2,Colin!$H6134=$C$3),Colin!$I6134,)</f>
        <v>0</v>
      </c>
      <c r="O6134" s="38">
        <f>IF(AND(Colin!$G6134=$B$2,Colin!$H6134&lt;=$C$3),Colin!$I6134,)</f>
        <v>0</v>
      </c>
      <c r="P6134" s="38">
        <f>IF(Colin!$G6134&lt;$B$2,Colin!$I6134,0)</f>
        <v>0</v>
      </c>
      <c r="Q6134" s="38">
        <f>IF(Colin!$G6134&lt;$B$1,Colin!$I6134,0)</f>
        <v>0</v>
      </c>
    </row>
    <row r="6135" spans="12:17" x14ac:dyDescent="0.25">
      <c r="L6135" s="38">
        <f>IF(AND(Colin!$G6135=$B$1,Colin!$H6135=$C$3),Colin!$I6135,)</f>
        <v>0</v>
      </c>
      <c r="M6135" s="38">
        <f>IF(AND(Colin!$G6135=$B$1,Colin!$H6135&lt;=$C$3),Colin!$I6135,)</f>
        <v>0</v>
      </c>
      <c r="N6135" s="38">
        <f>IF(AND(Colin!$G6135=$B$2,Colin!$H6135=$C$3),Colin!$I6135,)</f>
        <v>0</v>
      </c>
      <c r="O6135" s="38">
        <f>IF(AND(Colin!$G6135=$B$2,Colin!$H6135&lt;=$C$3),Colin!$I6135,)</f>
        <v>0</v>
      </c>
      <c r="P6135" s="38">
        <f>IF(Colin!$G6135&lt;$B$2,Colin!$I6135,0)</f>
        <v>0</v>
      </c>
      <c r="Q6135" s="38">
        <f>IF(Colin!$G6135&lt;$B$1,Colin!$I6135,0)</f>
        <v>0</v>
      </c>
    </row>
    <row r="6136" spans="12:17" x14ac:dyDescent="0.25">
      <c r="L6136" s="38">
        <f>IF(AND(Colin!$G6136=$B$1,Colin!$H6136=$C$3),Colin!$I6136,)</f>
        <v>0</v>
      </c>
      <c r="M6136" s="38">
        <f>IF(AND(Colin!$G6136=$B$1,Colin!$H6136&lt;=$C$3),Colin!$I6136,)</f>
        <v>0</v>
      </c>
      <c r="N6136" s="38">
        <f>IF(AND(Colin!$G6136=$B$2,Colin!$H6136=$C$3),Colin!$I6136,)</f>
        <v>0</v>
      </c>
      <c r="O6136" s="38">
        <f>IF(AND(Colin!$G6136=$B$2,Colin!$H6136&lt;=$C$3),Colin!$I6136,)</f>
        <v>0</v>
      </c>
      <c r="P6136" s="38">
        <f>IF(Colin!$G6136&lt;$B$2,Colin!$I6136,0)</f>
        <v>0</v>
      </c>
      <c r="Q6136" s="38">
        <f>IF(Colin!$G6136&lt;$B$1,Colin!$I6136,0)</f>
        <v>0</v>
      </c>
    </row>
    <row r="6137" spans="12:17" x14ac:dyDescent="0.25">
      <c r="L6137" s="38">
        <f>IF(AND(Colin!$G6137=$B$1,Colin!$H6137=$C$3),Colin!$I6137,)</f>
        <v>0</v>
      </c>
      <c r="M6137" s="38">
        <f>IF(AND(Colin!$G6137=$B$1,Colin!$H6137&lt;=$C$3),Colin!$I6137,)</f>
        <v>0</v>
      </c>
      <c r="N6137" s="38">
        <f>IF(AND(Colin!$G6137=$B$2,Colin!$H6137=$C$3),Colin!$I6137,)</f>
        <v>0</v>
      </c>
      <c r="O6137" s="38">
        <f>IF(AND(Colin!$G6137=$B$2,Colin!$H6137&lt;=$C$3),Colin!$I6137,)</f>
        <v>0</v>
      </c>
      <c r="P6137" s="38">
        <f>IF(Colin!$G6137&lt;$B$2,Colin!$I6137,0)</f>
        <v>0</v>
      </c>
      <c r="Q6137" s="38">
        <f>IF(Colin!$G6137&lt;$B$1,Colin!$I6137,0)</f>
        <v>0</v>
      </c>
    </row>
    <row r="6138" spans="12:17" x14ac:dyDescent="0.25">
      <c r="L6138" s="38">
        <f>IF(AND(Colin!$G6138=$B$1,Colin!$H6138=$C$3),Colin!$I6138,)</f>
        <v>0</v>
      </c>
      <c r="M6138" s="38">
        <f>IF(AND(Colin!$G6138=$B$1,Colin!$H6138&lt;=$C$3),Colin!$I6138,)</f>
        <v>0</v>
      </c>
      <c r="N6138" s="38">
        <f>IF(AND(Colin!$G6138=$B$2,Colin!$H6138=$C$3),Colin!$I6138,)</f>
        <v>0</v>
      </c>
      <c r="O6138" s="38">
        <f>IF(AND(Colin!$G6138=$B$2,Colin!$H6138&lt;=$C$3),Colin!$I6138,)</f>
        <v>0</v>
      </c>
      <c r="P6138" s="38">
        <f>IF(Colin!$G6138&lt;$B$2,Colin!$I6138,0)</f>
        <v>0</v>
      </c>
      <c r="Q6138" s="38">
        <f>IF(Colin!$G6138&lt;$B$1,Colin!$I6138,0)</f>
        <v>0</v>
      </c>
    </row>
    <row r="6139" spans="12:17" x14ac:dyDescent="0.25">
      <c r="L6139" s="38">
        <f>IF(AND(Colin!$G6139=$B$1,Colin!$H6139=$C$3),Colin!$I6139,)</f>
        <v>0</v>
      </c>
      <c r="M6139" s="38">
        <f>IF(AND(Colin!$G6139=$B$1,Colin!$H6139&lt;=$C$3),Colin!$I6139,)</f>
        <v>0</v>
      </c>
      <c r="N6139" s="38">
        <f>IF(AND(Colin!$G6139=$B$2,Colin!$H6139=$C$3),Colin!$I6139,)</f>
        <v>0</v>
      </c>
      <c r="O6139" s="38">
        <f>IF(AND(Colin!$G6139=$B$2,Colin!$H6139&lt;=$C$3),Colin!$I6139,)</f>
        <v>0</v>
      </c>
      <c r="P6139" s="38">
        <f>IF(Colin!$G6139&lt;$B$2,Colin!$I6139,0)</f>
        <v>0</v>
      </c>
      <c r="Q6139" s="38">
        <f>IF(Colin!$G6139&lt;$B$1,Colin!$I6139,0)</f>
        <v>0</v>
      </c>
    </row>
    <row r="6140" spans="12:17" x14ac:dyDescent="0.25">
      <c r="L6140" s="38">
        <f>IF(AND(Colin!$G6140=$B$1,Colin!$H6140=$C$3),Colin!$I6140,)</f>
        <v>0</v>
      </c>
      <c r="M6140" s="38">
        <f>IF(AND(Colin!$G6140=$B$1,Colin!$H6140&lt;=$C$3),Colin!$I6140,)</f>
        <v>0</v>
      </c>
      <c r="N6140" s="38">
        <f>IF(AND(Colin!$G6140=$B$2,Colin!$H6140=$C$3),Colin!$I6140,)</f>
        <v>0</v>
      </c>
      <c r="O6140" s="38">
        <f>IF(AND(Colin!$G6140=$B$2,Colin!$H6140&lt;=$C$3),Colin!$I6140,)</f>
        <v>0</v>
      </c>
      <c r="P6140" s="38">
        <f>IF(Colin!$G6140&lt;$B$2,Colin!$I6140,0)</f>
        <v>0</v>
      </c>
      <c r="Q6140" s="38">
        <f>IF(Colin!$G6140&lt;$B$1,Colin!$I6140,0)</f>
        <v>0</v>
      </c>
    </row>
    <row r="6141" spans="12:17" x14ac:dyDescent="0.25">
      <c r="L6141" s="38">
        <f>IF(AND(Colin!$G6141=$B$1,Colin!$H6141=$C$3),Colin!$I6141,)</f>
        <v>0</v>
      </c>
      <c r="M6141" s="38">
        <f>IF(AND(Colin!$G6141=$B$1,Colin!$H6141&lt;=$C$3),Colin!$I6141,)</f>
        <v>0</v>
      </c>
      <c r="N6141" s="38">
        <f>IF(AND(Colin!$G6141=$B$2,Colin!$H6141=$C$3),Colin!$I6141,)</f>
        <v>0</v>
      </c>
      <c r="O6141" s="38">
        <f>IF(AND(Colin!$G6141=$B$2,Colin!$H6141&lt;=$C$3),Colin!$I6141,)</f>
        <v>0</v>
      </c>
      <c r="P6141" s="38">
        <f>IF(Colin!$G6141&lt;$B$2,Colin!$I6141,0)</f>
        <v>0</v>
      </c>
      <c r="Q6141" s="38">
        <f>IF(Colin!$G6141&lt;$B$1,Colin!$I6141,0)</f>
        <v>0</v>
      </c>
    </row>
    <row r="6142" spans="12:17" x14ac:dyDescent="0.25">
      <c r="L6142" s="38">
        <f>IF(AND(Colin!$G6142=$B$1,Colin!$H6142=$C$3),Colin!$I6142,)</f>
        <v>0</v>
      </c>
      <c r="M6142" s="38">
        <f>IF(AND(Colin!$G6142=$B$1,Colin!$H6142&lt;=$C$3),Colin!$I6142,)</f>
        <v>0</v>
      </c>
      <c r="N6142" s="38">
        <f>IF(AND(Colin!$G6142=$B$2,Colin!$H6142=$C$3),Colin!$I6142,)</f>
        <v>0</v>
      </c>
      <c r="O6142" s="38">
        <f>IF(AND(Colin!$G6142=$B$2,Colin!$H6142&lt;=$C$3),Colin!$I6142,)</f>
        <v>0</v>
      </c>
      <c r="P6142" s="38">
        <f>IF(Colin!$G6142&lt;$B$2,Colin!$I6142,0)</f>
        <v>0</v>
      </c>
      <c r="Q6142" s="38">
        <f>IF(Colin!$G6142&lt;$B$1,Colin!$I6142,0)</f>
        <v>0</v>
      </c>
    </row>
    <row r="6143" spans="12:17" x14ac:dyDescent="0.25">
      <c r="L6143" s="38">
        <f>IF(AND(Colin!$G6143=$B$1,Colin!$H6143=$C$3),Colin!$I6143,)</f>
        <v>0</v>
      </c>
      <c r="M6143" s="38">
        <f>IF(AND(Colin!$G6143=$B$1,Colin!$H6143&lt;=$C$3),Colin!$I6143,)</f>
        <v>0</v>
      </c>
      <c r="N6143" s="38">
        <f>IF(AND(Colin!$G6143=$B$2,Colin!$H6143=$C$3),Colin!$I6143,)</f>
        <v>0</v>
      </c>
      <c r="O6143" s="38">
        <f>IF(AND(Colin!$G6143=$B$2,Colin!$H6143&lt;=$C$3),Colin!$I6143,)</f>
        <v>0</v>
      </c>
      <c r="P6143" s="38">
        <f>IF(Colin!$G6143&lt;$B$2,Colin!$I6143,0)</f>
        <v>0</v>
      </c>
      <c r="Q6143" s="38">
        <f>IF(Colin!$G6143&lt;$B$1,Colin!$I6143,0)</f>
        <v>0</v>
      </c>
    </row>
    <row r="6144" spans="12:17" x14ac:dyDescent="0.25">
      <c r="L6144" s="38">
        <f>IF(AND(Colin!$G6144=$B$1,Colin!$H6144=$C$3),Colin!$I6144,)</f>
        <v>0</v>
      </c>
      <c r="M6144" s="38">
        <f>IF(AND(Colin!$G6144=$B$1,Colin!$H6144&lt;=$C$3),Colin!$I6144,)</f>
        <v>0</v>
      </c>
      <c r="N6144" s="38">
        <f>IF(AND(Colin!$G6144=$B$2,Colin!$H6144=$C$3),Colin!$I6144,)</f>
        <v>0</v>
      </c>
      <c r="O6144" s="38">
        <f>IF(AND(Colin!$G6144=$B$2,Colin!$H6144&lt;=$C$3),Colin!$I6144,)</f>
        <v>0</v>
      </c>
      <c r="P6144" s="38">
        <f>IF(Colin!$G6144&lt;$B$2,Colin!$I6144,0)</f>
        <v>0</v>
      </c>
      <c r="Q6144" s="38">
        <f>IF(Colin!$G6144&lt;$B$1,Colin!$I6144,0)</f>
        <v>0</v>
      </c>
    </row>
    <row r="6145" spans="12:17" x14ac:dyDescent="0.25">
      <c r="L6145" s="38">
        <f>IF(AND(Colin!$G6145=$B$1,Colin!$H6145=$C$3),Colin!$I6145,)</f>
        <v>0</v>
      </c>
      <c r="M6145" s="38">
        <f>IF(AND(Colin!$G6145=$B$1,Colin!$H6145&lt;=$C$3),Colin!$I6145,)</f>
        <v>0</v>
      </c>
      <c r="N6145" s="38">
        <f>IF(AND(Colin!$G6145=$B$2,Colin!$H6145=$C$3),Colin!$I6145,)</f>
        <v>0</v>
      </c>
      <c r="O6145" s="38">
        <f>IF(AND(Colin!$G6145=$B$2,Colin!$H6145&lt;=$C$3),Colin!$I6145,)</f>
        <v>0</v>
      </c>
      <c r="P6145" s="38">
        <f>IF(Colin!$G6145&lt;$B$2,Colin!$I6145,0)</f>
        <v>0</v>
      </c>
      <c r="Q6145" s="38">
        <f>IF(Colin!$G6145&lt;$B$1,Colin!$I6145,0)</f>
        <v>0</v>
      </c>
    </row>
    <row r="6146" spans="12:17" x14ac:dyDescent="0.25">
      <c r="L6146" s="38">
        <f>IF(AND(Colin!$G6146=$B$1,Colin!$H6146=$C$3),Colin!$I6146,)</f>
        <v>0</v>
      </c>
      <c r="M6146" s="38">
        <f>IF(AND(Colin!$G6146=$B$1,Colin!$H6146&lt;=$C$3),Colin!$I6146,)</f>
        <v>0</v>
      </c>
      <c r="N6146" s="38">
        <f>IF(AND(Colin!$G6146=$B$2,Colin!$H6146=$C$3),Colin!$I6146,)</f>
        <v>0</v>
      </c>
      <c r="O6146" s="38">
        <f>IF(AND(Colin!$G6146=$B$2,Colin!$H6146&lt;=$C$3),Colin!$I6146,)</f>
        <v>0</v>
      </c>
      <c r="P6146" s="38">
        <f>IF(Colin!$G6146&lt;$B$2,Colin!$I6146,0)</f>
        <v>0</v>
      </c>
      <c r="Q6146" s="38">
        <f>IF(Colin!$G6146&lt;$B$1,Colin!$I6146,0)</f>
        <v>0</v>
      </c>
    </row>
    <row r="6147" spans="12:17" x14ac:dyDescent="0.25">
      <c r="L6147" s="38">
        <f>IF(AND(Colin!$G6147=$B$1,Colin!$H6147=$C$3),Colin!$I6147,)</f>
        <v>0</v>
      </c>
      <c r="M6147" s="38">
        <f>IF(AND(Colin!$G6147=$B$1,Colin!$H6147&lt;=$C$3),Colin!$I6147,)</f>
        <v>0</v>
      </c>
      <c r="N6147" s="38">
        <f>IF(AND(Colin!$G6147=$B$2,Colin!$H6147=$C$3),Colin!$I6147,)</f>
        <v>0</v>
      </c>
      <c r="O6147" s="38">
        <f>IF(AND(Colin!$G6147=$B$2,Colin!$H6147&lt;=$C$3),Colin!$I6147,)</f>
        <v>0</v>
      </c>
      <c r="P6147" s="38">
        <f>IF(Colin!$G6147&lt;$B$2,Colin!$I6147,0)</f>
        <v>0</v>
      </c>
      <c r="Q6147" s="38">
        <f>IF(Colin!$G6147&lt;$B$1,Colin!$I6147,0)</f>
        <v>0</v>
      </c>
    </row>
    <row r="6148" spans="12:17" x14ac:dyDescent="0.25">
      <c r="L6148" s="38">
        <f>IF(AND(Colin!$G6148=$B$1,Colin!$H6148=$C$3),Colin!$I6148,)</f>
        <v>0</v>
      </c>
      <c r="M6148" s="38">
        <f>IF(AND(Colin!$G6148=$B$1,Colin!$H6148&lt;=$C$3),Colin!$I6148,)</f>
        <v>0</v>
      </c>
      <c r="N6148" s="38">
        <f>IF(AND(Colin!$G6148=$B$2,Colin!$H6148=$C$3),Colin!$I6148,)</f>
        <v>0</v>
      </c>
      <c r="O6148" s="38">
        <f>IF(AND(Colin!$G6148=$B$2,Colin!$H6148&lt;=$C$3),Colin!$I6148,)</f>
        <v>0</v>
      </c>
      <c r="P6148" s="38">
        <f>IF(Colin!$G6148&lt;$B$2,Colin!$I6148,0)</f>
        <v>0</v>
      </c>
      <c r="Q6148" s="38">
        <f>IF(Colin!$G6148&lt;$B$1,Colin!$I6148,0)</f>
        <v>0</v>
      </c>
    </row>
    <row r="6149" spans="12:17" x14ac:dyDescent="0.25">
      <c r="L6149" s="38">
        <f>IF(AND(Colin!$G6149=$B$1,Colin!$H6149=$C$3),Colin!$I6149,)</f>
        <v>0</v>
      </c>
      <c r="M6149" s="38">
        <f>IF(AND(Colin!$G6149=$B$1,Colin!$H6149&lt;=$C$3),Colin!$I6149,)</f>
        <v>0</v>
      </c>
      <c r="N6149" s="38">
        <f>IF(AND(Colin!$G6149=$B$2,Colin!$H6149=$C$3),Colin!$I6149,)</f>
        <v>0</v>
      </c>
      <c r="O6149" s="38">
        <f>IF(AND(Colin!$G6149=$B$2,Colin!$H6149&lt;=$C$3),Colin!$I6149,)</f>
        <v>0</v>
      </c>
      <c r="P6149" s="38">
        <f>IF(Colin!$G6149&lt;$B$2,Colin!$I6149,0)</f>
        <v>0</v>
      </c>
      <c r="Q6149" s="38">
        <f>IF(Colin!$G6149&lt;$B$1,Colin!$I6149,0)</f>
        <v>0</v>
      </c>
    </row>
    <row r="6150" spans="12:17" x14ac:dyDescent="0.25">
      <c r="L6150" s="38">
        <f>IF(AND(Colin!$G6150=$B$1,Colin!$H6150=$C$3),Colin!$I6150,)</f>
        <v>0</v>
      </c>
      <c r="M6150" s="38">
        <f>IF(AND(Colin!$G6150=$B$1,Colin!$H6150&lt;=$C$3),Colin!$I6150,)</f>
        <v>0</v>
      </c>
      <c r="N6150" s="38">
        <f>IF(AND(Colin!$G6150=$B$2,Colin!$H6150=$C$3),Colin!$I6150,)</f>
        <v>0</v>
      </c>
      <c r="O6150" s="38">
        <f>IF(AND(Colin!$G6150=$B$2,Colin!$H6150&lt;=$C$3),Colin!$I6150,)</f>
        <v>0</v>
      </c>
      <c r="P6150" s="38">
        <f>IF(Colin!$G6150&lt;$B$2,Colin!$I6150,0)</f>
        <v>0</v>
      </c>
      <c r="Q6150" s="38">
        <f>IF(Colin!$G6150&lt;$B$1,Colin!$I6150,0)</f>
        <v>0</v>
      </c>
    </row>
    <row r="6151" spans="12:17" x14ac:dyDescent="0.25">
      <c r="L6151" s="38">
        <f>IF(AND(Colin!$G6151=$B$1,Colin!$H6151=$C$3),Colin!$I6151,)</f>
        <v>0</v>
      </c>
      <c r="M6151" s="38">
        <f>IF(AND(Colin!$G6151=$B$1,Colin!$H6151&lt;=$C$3),Colin!$I6151,)</f>
        <v>0</v>
      </c>
      <c r="N6151" s="38">
        <f>IF(AND(Colin!$G6151=$B$2,Colin!$H6151=$C$3),Colin!$I6151,)</f>
        <v>0</v>
      </c>
      <c r="O6151" s="38">
        <f>IF(AND(Colin!$G6151=$B$2,Colin!$H6151&lt;=$C$3),Colin!$I6151,)</f>
        <v>0</v>
      </c>
      <c r="P6151" s="38">
        <f>IF(Colin!$G6151&lt;$B$2,Colin!$I6151,0)</f>
        <v>0</v>
      </c>
      <c r="Q6151" s="38">
        <f>IF(Colin!$G6151&lt;$B$1,Colin!$I6151,0)</f>
        <v>0</v>
      </c>
    </row>
    <row r="6152" spans="12:17" x14ac:dyDescent="0.25">
      <c r="L6152" s="38">
        <f>IF(AND(Colin!$G6152=$B$1,Colin!$H6152=$C$3),Colin!$I6152,)</f>
        <v>0</v>
      </c>
      <c r="M6152" s="38">
        <f>IF(AND(Colin!$G6152=$B$1,Colin!$H6152&lt;=$C$3),Colin!$I6152,)</f>
        <v>0</v>
      </c>
      <c r="N6152" s="38">
        <f>IF(AND(Colin!$G6152=$B$2,Colin!$H6152=$C$3),Colin!$I6152,)</f>
        <v>0</v>
      </c>
      <c r="O6152" s="38">
        <f>IF(AND(Colin!$G6152=$B$2,Colin!$H6152&lt;=$C$3),Colin!$I6152,)</f>
        <v>0</v>
      </c>
      <c r="P6152" s="38">
        <f>IF(Colin!$G6152&lt;$B$2,Colin!$I6152,0)</f>
        <v>0</v>
      </c>
      <c r="Q6152" s="38">
        <f>IF(Colin!$G6152&lt;$B$1,Colin!$I6152,0)</f>
        <v>0</v>
      </c>
    </row>
    <row r="6153" spans="12:17" x14ac:dyDescent="0.25">
      <c r="L6153" s="38">
        <f>IF(AND(Colin!$G6153=$B$1,Colin!$H6153=$C$3),Colin!$I6153,)</f>
        <v>0</v>
      </c>
      <c r="M6153" s="38">
        <f>IF(AND(Colin!$G6153=$B$1,Colin!$H6153&lt;=$C$3),Colin!$I6153,)</f>
        <v>0</v>
      </c>
      <c r="N6153" s="38">
        <f>IF(AND(Colin!$G6153=$B$2,Colin!$H6153=$C$3),Colin!$I6153,)</f>
        <v>0</v>
      </c>
      <c r="O6153" s="38">
        <f>IF(AND(Colin!$G6153=$B$2,Colin!$H6153&lt;=$C$3),Colin!$I6153,)</f>
        <v>0</v>
      </c>
      <c r="P6153" s="38">
        <f>IF(Colin!$G6153&lt;$B$2,Colin!$I6153,0)</f>
        <v>0</v>
      </c>
      <c r="Q6153" s="38">
        <f>IF(Colin!$G6153&lt;$B$1,Colin!$I6153,0)</f>
        <v>0</v>
      </c>
    </row>
    <row r="6154" spans="12:17" x14ac:dyDescent="0.25">
      <c r="L6154" s="38">
        <f>IF(AND(Colin!$G6154=$B$1,Colin!$H6154=$C$3),Colin!$I6154,)</f>
        <v>0</v>
      </c>
      <c r="M6154" s="38">
        <f>IF(AND(Colin!$G6154=$B$1,Colin!$H6154&lt;=$C$3),Colin!$I6154,)</f>
        <v>0</v>
      </c>
      <c r="N6154" s="38">
        <f>IF(AND(Colin!$G6154=$B$2,Colin!$H6154=$C$3),Colin!$I6154,)</f>
        <v>0</v>
      </c>
      <c r="O6154" s="38">
        <f>IF(AND(Colin!$G6154=$B$2,Colin!$H6154&lt;=$C$3),Colin!$I6154,)</f>
        <v>0</v>
      </c>
      <c r="P6154" s="38">
        <f>IF(Colin!$G6154&lt;$B$2,Colin!$I6154,0)</f>
        <v>0</v>
      </c>
      <c r="Q6154" s="38">
        <f>IF(Colin!$G6154&lt;$B$1,Colin!$I6154,0)</f>
        <v>0</v>
      </c>
    </row>
    <row r="6155" spans="12:17" x14ac:dyDescent="0.25">
      <c r="L6155" s="38">
        <f>IF(AND(Colin!$G6155=$B$1,Colin!$H6155=$C$3),Colin!$I6155,)</f>
        <v>0</v>
      </c>
      <c r="M6155" s="38">
        <f>IF(AND(Colin!$G6155=$B$1,Colin!$H6155&lt;=$C$3),Colin!$I6155,)</f>
        <v>0</v>
      </c>
      <c r="N6155" s="38">
        <f>IF(AND(Colin!$G6155=$B$2,Colin!$H6155=$C$3),Colin!$I6155,)</f>
        <v>0</v>
      </c>
      <c r="O6155" s="38">
        <f>IF(AND(Colin!$G6155=$B$2,Colin!$H6155&lt;=$C$3),Colin!$I6155,)</f>
        <v>0</v>
      </c>
      <c r="P6155" s="38">
        <f>IF(Colin!$G6155&lt;$B$2,Colin!$I6155,0)</f>
        <v>0</v>
      </c>
      <c r="Q6155" s="38">
        <f>IF(Colin!$G6155&lt;$B$1,Colin!$I6155,0)</f>
        <v>0</v>
      </c>
    </row>
    <row r="6156" spans="12:17" x14ac:dyDescent="0.25">
      <c r="L6156" s="38">
        <f>IF(AND(Colin!$G6156=$B$1,Colin!$H6156=$C$3),Colin!$I6156,)</f>
        <v>0</v>
      </c>
      <c r="M6156" s="38">
        <f>IF(AND(Colin!$G6156=$B$1,Colin!$H6156&lt;=$C$3),Colin!$I6156,)</f>
        <v>0</v>
      </c>
      <c r="N6156" s="38">
        <f>IF(AND(Colin!$G6156=$B$2,Colin!$H6156=$C$3),Colin!$I6156,)</f>
        <v>0</v>
      </c>
      <c r="O6156" s="38">
        <f>IF(AND(Colin!$G6156=$B$2,Colin!$H6156&lt;=$C$3),Colin!$I6156,)</f>
        <v>0</v>
      </c>
      <c r="P6156" s="38">
        <f>IF(Colin!$G6156&lt;$B$2,Colin!$I6156,0)</f>
        <v>0</v>
      </c>
      <c r="Q6156" s="38">
        <f>IF(Colin!$G6156&lt;$B$1,Colin!$I6156,0)</f>
        <v>0</v>
      </c>
    </row>
    <row r="6157" spans="12:17" x14ac:dyDescent="0.25">
      <c r="L6157" s="38">
        <f>IF(AND(Colin!$G6157=$B$1,Colin!$H6157=$C$3),Colin!$I6157,)</f>
        <v>0</v>
      </c>
      <c r="M6157" s="38">
        <f>IF(AND(Colin!$G6157=$B$1,Colin!$H6157&lt;=$C$3),Colin!$I6157,)</f>
        <v>0</v>
      </c>
      <c r="N6157" s="38">
        <f>IF(AND(Colin!$G6157=$B$2,Colin!$H6157=$C$3),Colin!$I6157,)</f>
        <v>0</v>
      </c>
      <c r="O6157" s="38">
        <f>IF(AND(Colin!$G6157=$B$2,Colin!$H6157&lt;=$C$3),Colin!$I6157,)</f>
        <v>0</v>
      </c>
      <c r="P6157" s="38">
        <f>IF(Colin!$G6157&lt;$B$2,Colin!$I6157,0)</f>
        <v>0</v>
      </c>
      <c r="Q6157" s="38">
        <f>IF(Colin!$G6157&lt;$B$1,Colin!$I6157,0)</f>
        <v>0</v>
      </c>
    </row>
    <row r="6158" spans="12:17" x14ac:dyDescent="0.25">
      <c r="L6158" s="38">
        <f>IF(AND(Colin!$G6158=$B$1,Colin!$H6158=$C$3),Colin!$I6158,)</f>
        <v>0</v>
      </c>
      <c r="M6158" s="38">
        <f>IF(AND(Colin!$G6158=$B$1,Colin!$H6158&lt;=$C$3),Colin!$I6158,)</f>
        <v>0</v>
      </c>
      <c r="N6158" s="38">
        <f>IF(AND(Colin!$G6158=$B$2,Colin!$H6158=$C$3),Colin!$I6158,)</f>
        <v>0</v>
      </c>
      <c r="O6158" s="38">
        <f>IF(AND(Colin!$G6158=$B$2,Colin!$H6158&lt;=$C$3),Colin!$I6158,)</f>
        <v>0</v>
      </c>
      <c r="P6158" s="38">
        <f>IF(Colin!$G6158&lt;$B$2,Colin!$I6158,0)</f>
        <v>0</v>
      </c>
      <c r="Q6158" s="38">
        <f>IF(Colin!$G6158&lt;$B$1,Colin!$I6158,0)</f>
        <v>0</v>
      </c>
    </row>
    <row r="6159" spans="12:17" x14ac:dyDescent="0.25">
      <c r="L6159" s="38">
        <f>IF(AND(Colin!$G6159=$B$1,Colin!$H6159=$C$3),Colin!$I6159,)</f>
        <v>0</v>
      </c>
      <c r="M6159" s="38">
        <f>IF(AND(Colin!$G6159=$B$1,Colin!$H6159&lt;=$C$3),Colin!$I6159,)</f>
        <v>0</v>
      </c>
      <c r="N6159" s="38">
        <f>IF(AND(Colin!$G6159=$B$2,Colin!$H6159=$C$3),Colin!$I6159,)</f>
        <v>0</v>
      </c>
      <c r="O6159" s="38">
        <f>IF(AND(Colin!$G6159=$B$2,Colin!$H6159&lt;=$C$3),Colin!$I6159,)</f>
        <v>0</v>
      </c>
      <c r="P6159" s="38">
        <f>IF(Colin!$G6159&lt;$B$2,Colin!$I6159,0)</f>
        <v>0</v>
      </c>
      <c r="Q6159" s="38">
        <f>IF(Colin!$G6159&lt;$B$1,Colin!$I6159,0)</f>
        <v>0</v>
      </c>
    </row>
    <row r="6160" spans="12:17" x14ac:dyDescent="0.25">
      <c r="L6160" s="38">
        <f>IF(AND(Colin!$G6160=$B$1,Colin!$H6160=$C$3),Colin!$I6160,)</f>
        <v>0</v>
      </c>
      <c r="M6160" s="38">
        <f>IF(AND(Colin!$G6160=$B$1,Colin!$H6160&lt;=$C$3),Colin!$I6160,)</f>
        <v>0</v>
      </c>
      <c r="N6160" s="38">
        <f>IF(AND(Colin!$G6160=$B$2,Colin!$H6160=$C$3),Colin!$I6160,)</f>
        <v>0</v>
      </c>
      <c r="O6160" s="38">
        <f>IF(AND(Colin!$G6160=$B$2,Colin!$H6160&lt;=$C$3),Colin!$I6160,)</f>
        <v>0</v>
      </c>
      <c r="P6160" s="38">
        <f>IF(Colin!$G6160&lt;$B$2,Colin!$I6160,0)</f>
        <v>0</v>
      </c>
      <c r="Q6160" s="38">
        <f>IF(Colin!$G6160&lt;$B$1,Colin!$I6160,0)</f>
        <v>0</v>
      </c>
    </row>
    <row r="6161" spans="12:17" x14ac:dyDescent="0.25">
      <c r="L6161" s="38">
        <f>IF(AND(Colin!$G6161=$B$1,Colin!$H6161=$C$3),Colin!$I6161,)</f>
        <v>0</v>
      </c>
      <c r="M6161" s="38">
        <f>IF(AND(Colin!$G6161=$B$1,Colin!$H6161&lt;=$C$3),Colin!$I6161,)</f>
        <v>0</v>
      </c>
      <c r="N6161" s="38">
        <f>IF(AND(Colin!$G6161=$B$2,Colin!$H6161=$C$3),Colin!$I6161,)</f>
        <v>0</v>
      </c>
      <c r="O6161" s="38">
        <f>IF(AND(Colin!$G6161=$B$2,Colin!$H6161&lt;=$C$3),Colin!$I6161,)</f>
        <v>0</v>
      </c>
      <c r="P6161" s="38">
        <f>IF(Colin!$G6161&lt;$B$2,Colin!$I6161,0)</f>
        <v>0</v>
      </c>
      <c r="Q6161" s="38">
        <f>IF(Colin!$G6161&lt;$B$1,Colin!$I6161,0)</f>
        <v>0</v>
      </c>
    </row>
    <row r="6162" spans="12:17" x14ac:dyDescent="0.25">
      <c r="L6162" s="38">
        <f>IF(AND(Colin!$G6162=$B$1,Colin!$H6162=$C$3),Colin!$I6162,)</f>
        <v>0</v>
      </c>
      <c r="M6162" s="38">
        <f>IF(AND(Colin!$G6162=$B$1,Colin!$H6162&lt;=$C$3),Colin!$I6162,)</f>
        <v>0</v>
      </c>
      <c r="N6162" s="38">
        <f>IF(AND(Colin!$G6162=$B$2,Colin!$H6162=$C$3),Colin!$I6162,)</f>
        <v>0</v>
      </c>
      <c r="O6162" s="38">
        <f>IF(AND(Colin!$G6162=$B$2,Colin!$H6162&lt;=$C$3),Colin!$I6162,)</f>
        <v>0</v>
      </c>
      <c r="P6162" s="38">
        <f>IF(Colin!$G6162&lt;$B$2,Colin!$I6162,0)</f>
        <v>0</v>
      </c>
      <c r="Q6162" s="38">
        <f>IF(Colin!$G6162&lt;$B$1,Colin!$I6162,0)</f>
        <v>0</v>
      </c>
    </row>
    <row r="6163" spans="12:17" x14ac:dyDescent="0.25">
      <c r="L6163" s="38">
        <f>IF(AND(Colin!$G6163=$B$1,Colin!$H6163=$C$3),Colin!$I6163,)</f>
        <v>0</v>
      </c>
      <c r="M6163" s="38">
        <f>IF(AND(Colin!$G6163=$B$1,Colin!$H6163&lt;=$C$3),Colin!$I6163,)</f>
        <v>0</v>
      </c>
      <c r="N6163" s="38">
        <f>IF(AND(Colin!$G6163=$B$2,Colin!$H6163=$C$3),Colin!$I6163,)</f>
        <v>0</v>
      </c>
      <c r="O6163" s="38">
        <f>IF(AND(Colin!$G6163=$B$2,Colin!$H6163&lt;=$C$3),Colin!$I6163,)</f>
        <v>0</v>
      </c>
      <c r="P6163" s="38">
        <f>IF(Colin!$G6163&lt;$B$2,Colin!$I6163,0)</f>
        <v>0</v>
      </c>
      <c r="Q6163" s="38">
        <f>IF(Colin!$G6163&lt;$B$1,Colin!$I6163,0)</f>
        <v>0</v>
      </c>
    </row>
    <row r="6164" spans="12:17" x14ac:dyDescent="0.25">
      <c r="L6164" s="38">
        <f>IF(AND(Colin!$G6164=$B$1,Colin!$H6164=$C$3),Colin!$I6164,)</f>
        <v>0</v>
      </c>
      <c r="M6164" s="38">
        <f>IF(AND(Colin!$G6164=$B$1,Colin!$H6164&lt;=$C$3),Colin!$I6164,)</f>
        <v>0</v>
      </c>
      <c r="N6164" s="38">
        <f>IF(AND(Colin!$G6164=$B$2,Colin!$H6164=$C$3),Colin!$I6164,)</f>
        <v>0</v>
      </c>
      <c r="O6164" s="38">
        <f>IF(AND(Colin!$G6164=$B$2,Colin!$H6164&lt;=$C$3),Colin!$I6164,)</f>
        <v>0</v>
      </c>
      <c r="P6164" s="38">
        <f>IF(Colin!$G6164&lt;$B$2,Colin!$I6164,0)</f>
        <v>0</v>
      </c>
      <c r="Q6164" s="38">
        <f>IF(Colin!$G6164&lt;$B$1,Colin!$I6164,0)</f>
        <v>0</v>
      </c>
    </row>
    <row r="6165" spans="12:17" x14ac:dyDescent="0.25">
      <c r="L6165" s="38">
        <f>IF(AND(Colin!$G6165=$B$1,Colin!$H6165=$C$3),Colin!$I6165,)</f>
        <v>0</v>
      </c>
      <c r="M6165" s="38">
        <f>IF(AND(Colin!$G6165=$B$1,Colin!$H6165&lt;=$C$3),Colin!$I6165,)</f>
        <v>0</v>
      </c>
      <c r="N6165" s="38">
        <f>IF(AND(Colin!$G6165=$B$2,Colin!$H6165=$C$3),Colin!$I6165,)</f>
        <v>0</v>
      </c>
      <c r="O6165" s="38">
        <f>IF(AND(Colin!$G6165=$B$2,Colin!$H6165&lt;=$C$3),Colin!$I6165,)</f>
        <v>0</v>
      </c>
      <c r="P6165" s="38">
        <f>IF(Colin!$G6165&lt;$B$2,Colin!$I6165,0)</f>
        <v>0</v>
      </c>
      <c r="Q6165" s="38">
        <f>IF(Colin!$G6165&lt;$B$1,Colin!$I6165,0)</f>
        <v>0</v>
      </c>
    </row>
    <row r="6166" spans="12:17" x14ac:dyDescent="0.25">
      <c r="L6166" s="38">
        <f>IF(AND(Colin!$G6166=$B$1,Colin!$H6166=$C$3),Colin!$I6166,)</f>
        <v>0</v>
      </c>
      <c r="M6166" s="38">
        <f>IF(AND(Colin!$G6166=$B$1,Colin!$H6166&lt;=$C$3),Colin!$I6166,)</f>
        <v>0</v>
      </c>
      <c r="N6166" s="38">
        <f>IF(AND(Colin!$G6166=$B$2,Colin!$H6166=$C$3),Colin!$I6166,)</f>
        <v>0</v>
      </c>
      <c r="O6166" s="38">
        <f>IF(AND(Colin!$G6166=$B$2,Colin!$H6166&lt;=$C$3),Colin!$I6166,)</f>
        <v>0</v>
      </c>
      <c r="P6166" s="38">
        <f>IF(Colin!$G6166&lt;$B$2,Colin!$I6166,0)</f>
        <v>0</v>
      </c>
      <c r="Q6166" s="38">
        <f>IF(Colin!$G6166&lt;$B$1,Colin!$I6166,0)</f>
        <v>0</v>
      </c>
    </row>
    <row r="6167" spans="12:17" x14ac:dyDescent="0.25">
      <c r="L6167" s="38">
        <f>IF(AND(Colin!$G6167=$B$1,Colin!$H6167=$C$3),Colin!$I6167,)</f>
        <v>0</v>
      </c>
      <c r="M6167" s="38">
        <f>IF(AND(Colin!$G6167=$B$1,Colin!$H6167&lt;=$C$3),Colin!$I6167,)</f>
        <v>0</v>
      </c>
      <c r="N6167" s="38">
        <f>IF(AND(Colin!$G6167=$B$2,Colin!$H6167=$C$3),Colin!$I6167,)</f>
        <v>0</v>
      </c>
      <c r="O6167" s="38">
        <f>IF(AND(Colin!$G6167=$B$2,Colin!$H6167&lt;=$C$3),Colin!$I6167,)</f>
        <v>0</v>
      </c>
      <c r="P6167" s="38">
        <f>IF(Colin!$G6167&lt;$B$2,Colin!$I6167,0)</f>
        <v>0</v>
      </c>
      <c r="Q6167" s="38">
        <f>IF(Colin!$G6167&lt;$B$1,Colin!$I6167,0)</f>
        <v>0</v>
      </c>
    </row>
    <row r="6168" spans="12:17" x14ac:dyDescent="0.25">
      <c r="L6168" s="38">
        <f>IF(AND(Colin!$G6168=$B$1,Colin!$H6168=$C$3),Colin!$I6168,)</f>
        <v>0</v>
      </c>
      <c r="M6168" s="38">
        <f>IF(AND(Colin!$G6168=$B$1,Colin!$H6168&lt;=$C$3),Colin!$I6168,)</f>
        <v>0</v>
      </c>
      <c r="N6168" s="38">
        <f>IF(AND(Colin!$G6168=$B$2,Colin!$H6168=$C$3),Colin!$I6168,)</f>
        <v>0</v>
      </c>
      <c r="O6168" s="38">
        <f>IF(AND(Colin!$G6168=$B$2,Colin!$H6168&lt;=$C$3),Colin!$I6168,)</f>
        <v>0</v>
      </c>
      <c r="P6168" s="38">
        <f>IF(Colin!$G6168&lt;$B$2,Colin!$I6168,0)</f>
        <v>0</v>
      </c>
      <c r="Q6168" s="38">
        <f>IF(Colin!$G6168&lt;$B$1,Colin!$I6168,0)</f>
        <v>0</v>
      </c>
    </row>
    <row r="6169" spans="12:17" x14ac:dyDescent="0.25">
      <c r="L6169" s="38">
        <f>IF(AND(Colin!$G6169=$B$1,Colin!$H6169=$C$3),Colin!$I6169,)</f>
        <v>0</v>
      </c>
      <c r="M6169" s="38">
        <f>IF(AND(Colin!$G6169=$B$1,Colin!$H6169&lt;=$C$3),Colin!$I6169,)</f>
        <v>0</v>
      </c>
      <c r="N6169" s="38">
        <f>IF(AND(Colin!$G6169=$B$2,Colin!$H6169=$C$3),Colin!$I6169,)</f>
        <v>0</v>
      </c>
      <c r="O6169" s="38">
        <f>IF(AND(Colin!$G6169=$B$2,Colin!$H6169&lt;=$C$3),Colin!$I6169,)</f>
        <v>0</v>
      </c>
      <c r="P6169" s="38">
        <f>IF(Colin!$G6169&lt;$B$2,Colin!$I6169,0)</f>
        <v>0</v>
      </c>
      <c r="Q6169" s="38">
        <f>IF(Colin!$G6169&lt;$B$1,Colin!$I6169,0)</f>
        <v>0</v>
      </c>
    </row>
    <row r="6170" spans="12:17" x14ac:dyDescent="0.25">
      <c r="L6170" s="38">
        <f>IF(AND(Colin!$G6170=$B$1,Colin!$H6170=$C$3),Colin!$I6170,)</f>
        <v>0</v>
      </c>
      <c r="M6170" s="38">
        <f>IF(AND(Colin!$G6170=$B$1,Colin!$H6170&lt;=$C$3),Colin!$I6170,)</f>
        <v>0</v>
      </c>
      <c r="N6170" s="38">
        <f>IF(AND(Colin!$G6170=$B$2,Colin!$H6170=$C$3),Colin!$I6170,)</f>
        <v>0</v>
      </c>
      <c r="O6170" s="38">
        <f>IF(AND(Colin!$G6170=$B$2,Colin!$H6170&lt;=$C$3),Colin!$I6170,)</f>
        <v>0</v>
      </c>
      <c r="P6170" s="38">
        <f>IF(Colin!$G6170&lt;$B$2,Colin!$I6170,0)</f>
        <v>0</v>
      </c>
      <c r="Q6170" s="38">
        <f>IF(Colin!$G6170&lt;$B$1,Colin!$I6170,0)</f>
        <v>0</v>
      </c>
    </row>
    <row r="6171" spans="12:17" x14ac:dyDescent="0.25">
      <c r="L6171" s="38">
        <f>IF(AND(Colin!$G6171=$B$1,Colin!$H6171=$C$3),Colin!$I6171,)</f>
        <v>0</v>
      </c>
      <c r="M6171" s="38">
        <f>IF(AND(Colin!$G6171=$B$1,Colin!$H6171&lt;=$C$3),Colin!$I6171,)</f>
        <v>0</v>
      </c>
      <c r="N6171" s="38">
        <f>IF(AND(Colin!$G6171=$B$2,Colin!$H6171=$C$3),Colin!$I6171,)</f>
        <v>0</v>
      </c>
      <c r="O6171" s="38">
        <f>IF(AND(Colin!$G6171=$B$2,Colin!$H6171&lt;=$C$3),Colin!$I6171,)</f>
        <v>0</v>
      </c>
      <c r="P6171" s="38">
        <f>IF(Colin!$G6171&lt;$B$2,Colin!$I6171,0)</f>
        <v>0</v>
      </c>
      <c r="Q6171" s="38">
        <f>IF(Colin!$G6171&lt;$B$1,Colin!$I6171,0)</f>
        <v>0</v>
      </c>
    </row>
    <row r="6172" spans="12:17" x14ac:dyDescent="0.25">
      <c r="L6172" s="38">
        <f>IF(AND(Colin!$G6172=$B$1,Colin!$H6172=$C$3),Colin!$I6172,)</f>
        <v>0</v>
      </c>
      <c r="M6172" s="38">
        <f>IF(AND(Colin!$G6172=$B$1,Colin!$H6172&lt;=$C$3),Colin!$I6172,)</f>
        <v>0</v>
      </c>
      <c r="N6172" s="38">
        <f>IF(AND(Colin!$G6172=$B$2,Colin!$H6172=$C$3),Colin!$I6172,)</f>
        <v>0</v>
      </c>
      <c r="O6172" s="38">
        <f>IF(AND(Colin!$G6172=$B$2,Colin!$H6172&lt;=$C$3),Colin!$I6172,)</f>
        <v>0</v>
      </c>
      <c r="P6172" s="38">
        <f>IF(Colin!$G6172&lt;$B$2,Colin!$I6172,0)</f>
        <v>0</v>
      </c>
      <c r="Q6172" s="38">
        <f>IF(Colin!$G6172&lt;$B$1,Colin!$I6172,0)</f>
        <v>0</v>
      </c>
    </row>
    <row r="6173" spans="12:17" x14ac:dyDescent="0.25">
      <c r="L6173" s="38">
        <f>IF(AND(Colin!$G6173=$B$1,Colin!$H6173=$C$3),Colin!$I6173,)</f>
        <v>0</v>
      </c>
      <c r="M6173" s="38">
        <f>IF(AND(Colin!$G6173=$B$1,Colin!$H6173&lt;=$C$3),Colin!$I6173,)</f>
        <v>0</v>
      </c>
      <c r="N6173" s="38">
        <f>IF(AND(Colin!$G6173=$B$2,Colin!$H6173=$C$3),Colin!$I6173,)</f>
        <v>0</v>
      </c>
      <c r="O6173" s="38">
        <f>IF(AND(Colin!$G6173=$B$2,Colin!$H6173&lt;=$C$3),Colin!$I6173,)</f>
        <v>0</v>
      </c>
      <c r="P6173" s="38">
        <f>IF(Colin!$G6173&lt;$B$2,Colin!$I6173,0)</f>
        <v>0</v>
      </c>
      <c r="Q6173" s="38">
        <f>IF(Colin!$G6173&lt;$B$1,Colin!$I6173,0)</f>
        <v>0</v>
      </c>
    </row>
    <row r="6174" spans="12:17" x14ac:dyDescent="0.25">
      <c r="L6174" s="38">
        <f>IF(AND(Colin!$G6174=$B$1,Colin!$H6174=$C$3),Colin!$I6174,)</f>
        <v>0</v>
      </c>
      <c r="M6174" s="38">
        <f>IF(AND(Colin!$G6174=$B$1,Colin!$H6174&lt;=$C$3),Colin!$I6174,)</f>
        <v>0</v>
      </c>
      <c r="N6174" s="38">
        <f>IF(AND(Colin!$G6174=$B$2,Colin!$H6174=$C$3),Colin!$I6174,)</f>
        <v>0</v>
      </c>
      <c r="O6174" s="38">
        <f>IF(AND(Colin!$G6174=$B$2,Colin!$H6174&lt;=$C$3),Colin!$I6174,)</f>
        <v>0</v>
      </c>
      <c r="P6174" s="38">
        <f>IF(Colin!$G6174&lt;$B$2,Colin!$I6174,0)</f>
        <v>0</v>
      </c>
      <c r="Q6174" s="38">
        <f>IF(Colin!$G6174&lt;$B$1,Colin!$I6174,0)</f>
        <v>0</v>
      </c>
    </row>
    <row r="6175" spans="12:17" x14ac:dyDescent="0.25">
      <c r="L6175" s="38">
        <f>IF(AND(Colin!$G6175=$B$1,Colin!$H6175=$C$3),Colin!$I6175,)</f>
        <v>0</v>
      </c>
      <c r="M6175" s="38">
        <f>IF(AND(Colin!$G6175=$B$1,Colin!$H6175&lt;=$C$3),Colin!$I6175,)</f>
        <v>0</v>
      </c>
      <c r="N6175" s="38">
        <f>IF(AND(Colin!$G6175=$B$2,Colin!$H6175=$C$3),Colin!$I6175,)</f>
        <v>0</v>
      </c>
      <c r="O6175" s="38">
        <f>IF(AND(Colin!$G6175=$B$2,Colin!$H6175&lt;=$C$3),Colin!$I6175,)</f>
        <v>0</v>
      </c>
      <c r="P6175" s="38">
        <f>IF(Colin!$G6175&lt;$B$2,Colin!$I6175,0)</f>
        <v>0</v>
      </c>
      <c r="Q6175" s="38">
        <f>IF(Colin!$G6175&lt;$B$1,Colin!$I6175,0)</f>
        <v>0</v>
      </c>
    </row>
    <row r="6176" spans="12:17" x14ac:dyDescent="0.25">
      <c r="L6176" s="38">
        <f>IF(AND(Colin!$G6176=$B$1,Colin!$H6176=$C$3),Colin!$I6176,)</f>
        <v>0</v>
      </c>
      <c r="M6176" s="38">
        <f>IF(AND(Colin!$G6176=$B$1,Colin!$H6176&lt;=$C$3),Colin!$I6176,)</f>
        <v>0</v>
      </c>
      <c r="N6176" s="38">
        <f>IF(AND(Colin!$G6176=$B$2,Colin!$H6176=$C$3),Colin!$I6176,)</f>
        <v>0</v>
      </c>
      <c r="O6176" s="38">
        <f>IF(AND(Colin!$G6176=$B$2,Colin!$H6176&lt;=$C$3),Colin!$I6176,)</f>
        <v>0</v>
      </c>
      <c r="P6176" s="38">
        <f>IF(Colin!$G6176&lt;$B$2,Colin!$I6176,0)</f>
        <v>0</v>
      </c>
      <c r="Q6176" s="38">
        <f>IF(Colin!$G6176&lt;$B$1,Colin!$I6176,0)</f>
        <v>0</v>
      </c>
    </row>
    <row r="6177" spans="12:17" x14ac:dyDescent="0.25">
      <c r="L6177" s="38">
        <f>IF(AND(Colin!$G6177=$B$1,Colin!$H6177=$C$3),Colin!$I6177,)</f>
        <v>0</v>
      </c>
      <c r="M6177" s="38">
        <f>IF(AND(Colin!$G6177=$B$1,Colin!$H6177&lt;=$C$3),Colin!$I6177,)</f>
        <v>0</v>
      </c>
      <c r="N6177" s="38">
        <f>IF(AND(Colin!$G6177=$B$2,Colin!$H6177=$C$3),Colin!$I6177,)</f>
        <v>0</v>
      </c>
      <c r="O6177" s="38">
        <f>IF(AND(Colin!$G6177=$B$2,Colin!$H6177&lt;=$C$3),Colin!$I6177,)</f>
        <v>0</v>
      </c>
      <c r="P6177" s="38">
        <f>IF(Colin!$G6177&lt;$B$2,Colin!$I6177,0)</f>
        <v>0</v>
      </c>
      <c r="Q6177" s="38">
        <f>IF(Colin!$G6177&lt;$B$1,Colin!$I6177,0)</f>
        <v>0</v>
      </c>
    </row>
    <row r="6178" spans="12:17" x14ac:dyDescent="0.25">
      <c r="L6178" s="38">
        <f>IF(AND(Colin!$G6178=$B$1,Colin!$H6178=$C$3),Colin!$I6178,)</f>
        <v>0</v>
      </c>
      <c r="M6178" s="38">
        <f>IF(AND(Colin!$G6178=$B$1,Colin!$H6178&lt;=$C$3),Colin!$I6178,)</f>
        <v>0</v>
      </c>
      <c r="N6178" s="38">
        <f>IF(AND(Colin!$G6178=$B$2,Colin!$H6178=$C$3),Colin!$I6178,)</f>
        <v>0</v>
      </c>
      <c r="O6178" s="38">
        <f>IF(AND(Colin!$G6178=$B$2,Colin!$H6178&lt;=$C$3),Colin!$I6178,)</f>
        <v>0</v>
      </c>
      <c r="P6178" s="38">
        <f>IF(Colin!$G6178&lt;$B$2,Colin!$I6178,0)</f>
        <v>0</v>
      </c>
      <c r="Q6178" s="38">
        <f>IF(Colin!$G6178&lt;$B$1,Colin!$I6178,0)</f>
        <v>0</v>
      </c>
    </row>
    <row r="6179" spans="12:17" x14ac:dyDescent="0.25">
      <c r="L6179" s="38">
        <f>IF(AND(Colin!$G6179=$B$1,Colin!$H6179=$C$3),Colin!$I6179,)</f>
        <v>0</v>
      </c>
      <c r="M6179" s="38">
        <f>IF(AND(Colin!$G6179=$B$1,Colin!$H6179&lt;=$C$3),Colin!$I6179,)</f>
        <v>0</v>
      </c>
      <c r="N6179" s="38">
        <f>IF(AND(Colin!$G6179=$B$2,Colin!$H6179=$C$3),Colin!$I6179,)</f>
        <v>0</v>
      </c>
      <c r="O6179" s="38">
        <f>IF(AND(Colin!$G6179=$B$2,Colin!$H6179&lt;=$C$3),Colin!$I6179,)</f>
        <v>0</v>
      </c>
      <c r="P6179" s="38">
        <f>IF(Colin!$G6179&lt;$B$2,Colin!$I6179,0)</f>
        <v>0</v>
      </c>
      <c r="Q6179" s="38">
        <f>IF(Colin!$G6179&lt;$B$1,Colin!$I6179,0)</f>
        <v>0</v>
      </c>
    </row>
    <row r="6180" spans="12:17" x14ac:dyDescent="0.25">
      <c r="L6180" s="38">
        <f>IF(AND(Colin!$G6180=$B$1,Colin!$H6180=$C$3),Colin!$I6180,)</f>
        <v>0</v>
      </c>
      <c r="M6180" s="38">
        <f>IF(AND(Colin!$G6180=$B$1,Colin!$H6180&lt;=$C$3),Colin!$I6180,)</f>
        <v>0</v>
      </c>
      <c r="N6180" s="38">
        <f>IF(AND(Colin!$G6180=$B$2,Colin!$H6180=$C$3),Colin!$I6180,)</f>
        <v>0</v>
      </c>
      <c r="O6180" s="38">
        <f>IF(AND(Colin!$G6180=$B$2,Colin!$H6180&lt;=$C$3),Colin!$I6180,)</f>
        <v>0</v>
      </c>
      <c r="P6180" s="38">
        <f>IF(Colin!$G6180&lt;$B$2,Colin!$I6180,0)</f>
        <v>0</v>
      </c>
      <c r="Q6180" s="38">
        <f>IF(Colin!$G6180&lt;$B$1,Colin!$I6180,0)</f>
        <v>0</v>
      </c>
    </row>
    <row r="6181" spans="12:17" x14ac:dyDescent="0.25">
      <c r="L6181" s="38">
        <f>IF(AND(Colin!$G6181=$B$1,Colin!$H6181=$C$3),Colin!$I6181,)</f>
        <v>0</v>
      </c>
      <c r="M6181" s="38">
        <f>IF(AND(Colin!$G6181=$B$1,Colin!$H6181&lt;=$C$3),Colin!$I6181,)</f>
        <v>0</v>
      </c>
      <c r="N6181" s="38">
        <f>IF(AND(Colin!$G6181=$B$2,Colin!$H6181=$C$3),Colin!$I6181,)</f>
        <v>0</v>
      </c>
      <c r="O6181" s="38">
        <f>IF(AND(Colin!$G6181=$B$2,Colin!$H6181&lt;=$C$3),Colin!$I6181,)</f>
        <v>0</v>
      </c>
      <c r="P6181" s="38">
        <f>IF(Colin!$G6181&lt;$B$2,Colin!$I6181,0)</f>
        <v>0</v>
      </c>
      <c r="Q6181" s="38">
        <f>IF(Colin!$G6181&lt;$B$1,Colin!$I6181,0)</f>
        <v>0</v>
      </c>
    </row>
    <row r="6182" spans="12:17" x14ac:dyDescent="0.25">
      <c r="L6182" s="38">
        <f>IF(AND(Colin!$G6182=$B$1,Colin!$H6182=$C$3),Colin!$I6182,)</f>
        <v>0</v>
      </c>
      <c r="M6182" s="38">
        <f>IF(AND(Colin!$G6182=$B$1,Colin!$H6182&lt;=$C$3),Colin!$I6182,)</f>
        <v>0</v>
      </c>
      <c r="N6182" s="38">
        <f>IF(AND(Colin!$G6182=$B$2,Colin!$H6182=$C$3),Colin!$I6182,)</f>
        <v>0</v>
      </c>
      <c r="O6182" s="38">
        <f>IF(AND(Colin!$G6182=$B$2,Colin!$H6182&lt;=$C$3),Colin!$I6182,)</f>
        <v>0</v>
      </c>
      <c r="P6182" s="38">
        <f>IF(Colin!$G6182&lt;$B$2,Colin!$I6182,0)</f>
        <v>0</v>
      </c>
      <c r="Q6182" s="38">
        <f>IF(Colin!$G6182&lt;$B$1,Colin!$I6182,0)</f>
        <v>0</v>
      </c>
    </row>
    <row r="6183" spans="12:17" x14ac:dyDescent="0.25">
      <c r="L6183" s="38">
        <f>IF(AND(Colin!$G6183=$B$1,Colin!$H6183=$C$3),Colin!$I6183,)</f>
        <v>0</v>
      </c>
      <c r="M6183" s="38">
        <f>IF(AND(Colin!$G6183=$B$1,Colin!$H6183&lt;=$C$3),Colin!$I6183,)</f>
        <v>0</v>
      </c>
      <c r="N6183" s="38">
        <f>IF(AND(Colin!$G6183=$B$2,Colin!$H6183=$C$3),Colin!$I6183,)</f>
        <v>0</v>
      </c>
      <c r="O6183" s="38">
        <f>IF(AND(Colin!$G6183=$B$2,Colin!$H6183&lt;=$C$3),Colin!$I6183,)</f>
        <v>0</v>
      </c>
      <c r="P6183" s="38">
        <f>IF(Colin!$G6183&lt;$B$2,Colin!$I6183,0)</f>
        <v>0</v>
      </c>
      <c r="Q6183" s="38">
        <f>IF(Colin!$G6183&lt;$B$1,Colin!$I6183,0)</f>
        <v>0</v>
      </c>
    </row>
    <row r="6184" spans="12:17" x14ac:dyDescent="0.25">
      <c r="L6184" s="38">
        <f>IF(AND(Colin!$G6184=$B$1,Colin!$H6184=$C$3),Colin!$I6184,)</f>
        <v>0</v>
      </c>
      <c r="M6184" s="38">
        <f>IF(AND(Colin!$G6184=$B$1,Colin!$H6184&lt;=$C$3),Colin!$I6184,)</f>
        <v>0</v>
      </c>
      <c r="N6184" s="38">
        <f>IF(AND(Colin!$G6184=$B$2,Colin!$H6184=$C$3),Colin!$I6184,)</f>
        <v>0</v>
      </c>
      <c r="O6184" s="38">
        <f>IF(AND(Colin!$G6184=$B$2,Colin!$H6184&lt;=$C$3),Colin!$I6184,)</f>
        <v>0</v>
      </c>
      <c r="P6184" s="38">
        <f>IF(Colin!$G6184&lt;$B$2,Colin!$I6184,0)</f>
        <v>0</v>
      </c>
      <c r="Q6184" s="38">
        <f>IF(Colin!$G6184&lt;$B$1,Colin!$I6184,0)</f>
        <v>0</v>
      </c>
    </row>
    <row r="6185" spans="12:17" x14ac:dyDescent="0.25">
      <c r="L6185" s="38">
        <f>IF(AND(Colin!$G6185=$B$1,Colin!$H6185=$C$3),Colin!$I6185,)</f>
        <v>0</v>
      </c>
      <c r="M6185" s="38">
        <f>IF(AND(Colin!$G6185=$B$1,Colin!$H6185&lt;=$C$3),Colin!$I6185,)</f>
        <v>0</v>
      </c>
      <c r="N6185" s="38">
        <f>IF(AND(Colin!$G6185=$B$2,Colin!$H6185=$C$3),Colin!$I6185,)</f>
        <v>0</v>
      </c>
      <c r="O6185" s="38">
        <f>IF(AND(Colin!$G6185=$B$2,Colin!$H6185&lt;=$C$3),Colin!$I6185,)</f>
        <v>0</v>
      </c>
      <c r="P6185" s="38">
        <f>IF(Colin!$G6185&lt;$B$2,Colin!$I6185,0)</f>
        <v>0</v>
      </c>
      <c r="Q6185" s="38">
        <f>IF(Colin!$G6185&lt;$B$1,Colin!$I6185,0)</f>
        <v>0</v>
      </c>
    </row>
    <row r="6186" spans="12:17" x14ac:dyDescent="0.25">
      <c r="L6186" s="38">
        <f>IF(AND(Colin!$G6186=$B$1,Colin!$H6186=$C$3),Colin!$I6186,)</f>
        <v>0</v>
      </c>
      <c r="M6186" s="38">
        <f>IF(AND(Colin!$G6186=$B$1,Colin!$H6186&lt;=$C$3),Colin!$I6186,)</f>
        <v>0</v>
      </c>
      <c r="N6186" s="38">
        <f>IF(AND(Colin!$G6186=$B$2,Colin!$H6186=$C$3),Colin!$I6186,)</f>
        <v>0</v>
      </c>
      <c r="O6186" s="38">
        <f>IF(AND(Colin!$G6186=$B$2,Colin!$H6186&lt;=$C$3),Colin!$I6186,)</f>
        <v>0</v>
      </c>
      <c r="P6186" s="38">
        <f>IF(Colin!$G6186&lt;$B$2,Colin!$I6186,0)</f>
        <v>0</v>
      </c>
      <c r="Q6186" s="38">
        <f>IF(Colin!$G6186&lt;$B$1,Colin!$I6186,0)</f>
        <v>0</v>
      </c>
    </row>
    <row r="6187" spans="12:17" x14ac:dyDescent="0.25">
      <c r="L6187" s="38">
        <f>IF(AND(Colin!$G6187=$B$1,Colin!$H6187=$C$3),Colin!$I6187,)</f>
        <v>0</v>
      </c>
      <c r="M6187" s="38">
        <f>IF(AND(Colin!$G6187=$B$1,Colin!$H6187&lt;=$C$3),Colin!$I6187,)</f>
        <v>0</v>
      </c>
      <c r="N6187" s="38">
        <f>IF(AND(Colin!$G6187=$B$2,Colin!$H6187=$C$3),Colin!$I6187,)</f>
        <v>0</v>
      </c>
      <c r="O6187" s="38">
        <f>IF(AND(Colin!$G6187=$B$2,Colin!$H6187&lt;=$C$3),Colin!$I6187,)</f>
        <v>0</v>
      </c>
      <c r="P6187" s="38">
        <f>IF(Colin!$G6187&lt;$B$2,Colin!$I6187,0)</f>
        <v>0</v>
      </c>
      <c r="Q6187" s="38">
        <f>IF(Colin!$G6187&lt;$B$1,Colin!$I6187,0)</f>
        <v>0</v>
      </c>
    </row>
    <row r="6188" spans="12:17" x14ac:dyDescent="0.25">
      <c r="L6188" s="38">
        <f>IF(AND(Colin!$G6188=$B$1,Colin!$H6188=$C$3),Colin!$I6188,)</f>
        <v>0</v>
      </c>
      <c r="M6188" s="38">
        <f>IF(AND(Colin!$G6188=$B$1,Colin!$H6188&lt;=$C$3),Colin!$I6188,)</f>
        <v>0</v>
      </c>
      <c r="N6188" s="38">
        <f>IF(AND(Colin!$G6188=$B$2,Colin!$H6188=$C$3),Colin!$I6188,)</f>
        <v>0</v>
      </c>
      <c r="O6188" s="38">
        <f>IF(AND(Colin!$G6188=$B$2,Colin!$H6188&lt;=$C$3),Colin!$I6188,)</f>
        <v>0</v>
      </c>
      <c r="P6188" s="38">
        <f>IF(Colin!$G6188&lt;$B$2,Colin!$I6188,0)</f>
        <v>0</v>
      </c>
      <c r="Q6188" s="38">
        <f>IF(Colin!$G6188&lt;$B$1,Colin!$I6188,0)</f>
        <v>0</v>
      </c>
    </row>
    <row r="6189" spans="12:17" x14ac:dyDescent="0.25">
      <c r="L6189" s="38">
        <f>IF(AND(Colin!$G6189=$B$1,Colin!$H6189=$C$3),Colin!$I6189,)</f>
        <v>0</v>
      </c>
      <c r="M6189" s="38">
        <f>IF(AND(Colin!$G6189=$B$1,Colin!$H6189&lt;=$C$3),Colin!$I6189,)</f>
        <v>0</v>
      </c>
      <c r="N6189" s="38">
        <f>IF(AND(Colin!$G6189=$B$2,Colin!$H6189=$C$3),Colin!$I6189,)</f>
        <v>0</v>
      </c>
      <c r="O6189" s="38">
        <f>IF(AND(Colin!$G6189=$B$2,Colin!$H6189&lt;=$C$3),Colin!$I6189,)</f>
        <v>0</v>
      </c>
      <c r="P6189" s="38">
        <f>IF(Colin!$G6189&lt;$B$2,Colin!$I6189,0)</f>
        <v>0</v>
      </c>
      <c r="Q6189" s="38">
        <f>IF(Colin!$G6189&lt;$B$1,Colin!$I6189,0)</f>
        <v>0</v>
      </c>
    </row>
    <row r="6190" spans="12:17" x14ac:dyDescent="0.25">
      <c r="L6190" s="38">
        <f>IF(AND(Colin!$G6190=$B$1,Colin!$H6190=$C$3),Colin!$I6190,)</f>
        <v>0</v>
      </c>
      <c r="M6190" s="38">
        <f>IF(AND(Colin!$G6190=$B$1,Colin!$H6190&lt;=$C$3),Colin!$I6190,)</f>
        <v>0</v>
      </c>
      <c r="N6190" s="38">
        <f>IF(AND(Colin!$G6190=$B$2,Colin!$H6190=$C$3),Colin!$I6190,)</f>
        <v>0</v>
      </c>
      <c r="O6190" s="38">
        <f>IF(AND(Colin!$G6190=$B$2,Colin!$H6190&lt;=$C$3),Colin!$I6190,)</f>
        <v>0</v>
      </c>
      <c r="P6190" s="38">
        <f>IF(Colin!$G6190&lt;$B$2,Colin!$I6190,0)</f>
        <v>0</v>
      </c>
      <c r="Q6190" s="38">
        <f>IF(Colin!$G6190&lt;$B$1,Colin!$I6190,0)</f>
        <v>0</v>
      </c>
    </row>
    <row r="6191" spans="12:17" x14ac:dyDescent="0.25">
      <c r="L6191" s="38">
        <f>IF(AND(Colin!$G6191=$B$1,Colin!$H6191=$C$3),Colin!$I6191,)</f>
        <v>0</v>
      </c>
      <c r="M6191" s="38">
        <f>IF(AND(Colin!$G6191=$B$1,Colin!$H6191&lt;=$C$3),Colin!$I6191,)</f>
        <v>0</v>
      </c>
      <c r="N6191" s="38">
        <f>IF(AND(Colin!$G6191=$B$2,Colin!$H6191=$C$3),Colin!$I6191,)</f>
        <v>0</v>
      </c>
      <c r="O6191" s="38">
        <f>IF(AND(Colin!$G6191=$B$2,Colin!$H6191&lt;=$C$3),Colin!$I6191,)</f>
        <v>0</v>
      </c>
      <c r="P6191" s="38">
        <f>IF(Colin!$G6191&lt;$B$2,Colin!$I6191,0)</f>
        <v>0</v>
      </c>
      <c r="Q6191" s="38">
        <f>IF(Colin!$G6191&lt;$B$1,Colin!$I6191,0)</f>
        <v>0</v>
      </c>
    </row>
    <row r="6192" spans="12:17" x14ac:dyDescent="0.25">
      <c r="L6192" s="38">
        <f>IF(AND(Colin!$G6192=$B$1,Colin!$H6192=$C$3),Colin!$I6192,)</f>
        <v>0</v>
      </c>
      <c r="M6192" s="38">
        <f>IF(AND(Colin!$G6192=$B$1,Colin!$H6192&lt;=$C$3),Colin!$I6192,)</f>
        <v>0</v>
      </c>
      <c r="N6192" s="38">
        <f>IF(AND(Colin!$G6192=$B$2,Colin!$H6192=$C$3),Colin!$I6192,)</f>
        <v>0</v>
      </c>
      <c r="O6192" s="38">
        <f>IF(AND(Colin!$G6192=$B$2,Colin!$H6192&lt;=$C$3),Colin!$I6192,)</f>
        <v>0</v>
      </c>
      <c r="P6192" s="38">
        <f>IF(Colin!$G6192&lt;$B$2,Colin!$I6192,0)</f>
        <v>0</v>
      </c>
      <c r="Q6192" s="38">
        <f>IF(Colin!$G6192&lt;$B$1,Colin!$I6192,0)</f>
        <v>0</v>
      </c>
    </row>
    <row r="6193" spans="12:17" x14ac:dyDescent="0.25">
      <c r="L6193" s="38">
        <f>IF(AND(Colin!$G6193=$B$1,Colin!$H6193=$C$3),Colin!$I6193,)</f>
        <v>0</v>
      </c>
      <c r="M6193" s="38">
        <f>IF(AND(Colin!$G6193=$B$1,Colin!$H6193&lt;=$C$3),Colin!$I6193,)</f>
        <v>0</v>
      </c>
      <c r="N6193" s="38">
        <f>IF(AND(Colin!$G6193=$B$2,Colin!$H6193=$C$3),Colin!$I6193,)</f>
        <v>0</v>
      </c>
      <c r="O6193" s="38">
        <f>IF(AND(Colin!$G6193=$B$2,Colin!$H6193&lt;=$C$3),Colin!$I6193,)</f>
        <v>0</v>
      </c>
      <c r="P6193" s="38">
        <f>IF(Colin!$G6193&lt;$B$2,Colin!$I6193,0)</f>
        <v>0</v>
      </c>
      <c r="Q6193" s="38">
        <f>IF(Colin!$G6193&lt;$B$1,Colin!$I6193,0)</f>
        <v>0</v>
      </c>
    </row>
    <row r="6194" spans="12:17" x14ac:dyDescent="0.25">
      <c r="L6194" s="38">
        <f>IF(AND(Colin!$G6194=$B$1,Colin!$H6194=$C$3),Colin!$I6194,)</f>
        <v>0</v>
      </c>
      <c r="M6194" s="38">
        <f>IF(AND(Colin!$G6194=$B$1,Colin!$H6194&lt;=$C$3),Colin!$I6194,)</f>
        <v>0</v>
      </c>
      <c r="N6194" s="38">
        <f>IF(AND(Colin!$G6194=$B$2,Colin!$H6194=$C$3),Colin!$I6194,)</f>
        <v>0</v>
      </c>
      <c r="O6194" s="38">
        <f>IF(AND(Colin!$G6194=$B$2,Colin!$H6194&lt;=$C$3),Colin!$I6194,)</f>
        <v>0</v>
      </c>
      <c r="P6194" s="38">
        <f>IF(Colin!$G6194&lt;$B$2,Colin!$I6194,0)</f>
        <v>0</v>
      </c>
      <c r="Q6194" s="38">
        <f>IF(Colin!$G6194&lt;$B$1,Colin!$I6194,0)</f>
        <v>0</v>
      </c>
    </row>
    <row r="6195" spans="12:17" x14ac:dyDescent="0.25">
      <c r="L6195" s="38">
        <f>IF(AND(Colin!$G6195=$B$1,Colin!$H6195=$C$3),Colin!$I6195,)</f>
        <v>0</v>
      </c>
      <c r="M6195" s="38">
        <f>IF(AND(Colin!$G6195=$B$1,Colin!$H6195&lt;=$C$3),Colin!$I6195,)</f>
        <v>0</v>
      </c>
      <c r="N6195" s="38">
        <f>IF(AND(Colin!$G6195=$B$2,Colin!$H6195=$C$3),Colin!$I6195,)</f>
        <v>0</v>
      </c>
      <c r="O6195" s="38">
        <f>IF(AND(Colin!$G6195=$B$2,Colin!$H6195&lt;=$C$3),Colin!$I6195,)</f>
        <v>0</v>
      </c>
      <c r="P6195" s="38">
        <f>IF(Colin!$G6195&lt;$B$2,Colin!$I6195,0)</f>
        <v>0</v>
      </c>
      <c r="Q6195" s="38">
        <f>IF(Colin!$G6195&lt;$B$1,Colin!$I6195,0)</f>
        <v>0</v>
      </c>
    </row>
    <row r="6196" spans="12:17" x14ac:dyDescent="0.25">
      <c r="L6196" s="38">
        <f>IF(AND(Colin!$G6196=$B$1,Colin!$H6196=$C$3),Colin!$I6196,)</f>
        <v>0</v>
      </c>
      <c r="M6196" s="38">
        <f>IF(AND(Colin!$G6196=$B$1,Colin!$H6196&lt;=$C$3),Colin!$I6196,)</f>
        <v>0</v>
      </c>
      <c r="N6196" s="38">
        <f>IF(AND(Colin!$G6196=$B$2,Colin!$H6196=$C$3),Colin!$I6196,)</f>
        <v>0</v>
      </c>
      <c r="O6196" s="38">
        <f>IF(AND(Colin!$G6196=$B$2,Colin!$H6196&lt;=$C$3),Colin!$I6196,)</f>
        <v>0</v>
      </c>
      <c r="P6196" s="38">
        <f>IF(Colin!$G6196&lt;$B$2,Colin!$I6196,0)</f>
        <v>0</v>
      </c>
      <c r="Q6196" s="38">
        <f>IF(Colin!$G6196&lt;$B$1,Colin!$I6196,0)</f>
        <v>0</v>
      </c>
    </row>
    <row r="6197" spans="12:17" x14ac:dyDescent="0.25">
      <c r="L6197" s="38">
        <f>IF(AND(Colin!$G6197=$B$1,Colin!$H6197=$C$3),Colin!$I6197,)</f>
        <v>0</v>
      </c>
      <c r="M6197" s="38">
        <f>IF(AND(Colin!$G6197=$B$1,Colin!$H6197&lt;=$C$3),Colin!$I6197,)</f>
        <v>0</v>
      </c>
      <c r="N6197" s="38">
        <f>IF(AND(Colin!$G6197=$B$2,Colin!$H6197=$C$3),Colin!$I6197,)</f>
        <v>0</v>
      </c>
      <c r="O6197" s="38">
        <f>IF(AND(Colin!$G6197=$B$2,Colin!$H6197&lt;=$C$3),Colin!$I6197,)</f>
        <v>0</v>
      </c>
      <c r="P6197" s="38">
        <f>IF(Colin!$G6197&lt;$B$2,Colin!$I6197,0)</f>
        <v>0</v>
      </c>
      <c r="Q6197" s="38">
        <f>IF(Colin!$G6197&lt;$B$1,Colin!$I6197,0)</f>
        <v>0</v>
      </c>
    </row>
    <row r="6198" spans="12:17" x14ac:dyDescent="0.25">
      <c r="L6198" s="38">
        <f>IF(AND(Colin!$G6198=$B$1,Colin!$H6198=$C$3),Colin!$I6198,)</f>
        <v>0</v>
      </c>
      <c r="M6198" s="38">
        <f>IF(AND(Colin!$G6198=$B$1,Colin!$H6198&lt;=$C$3),Colin!$I6198,)</f>
        <v>0</v>
      </c>
      <c r="N6198" s="38">
        <f>IF(AND(Colin!$G6198=$B$2,Colin!$H6198=$C$3),Colin!$I6198,)</f>
        <v>0</v>
      </c>
      <c r="O6198" s="38">
        <f>IF(AND(Colin!$G6198=$B$2,Colin!$H6198&lt;=$C$3),Colin!$I6198,)</f>
        <v>0</v>
      </c>
      <c r="P6198" s="38">
        <f>IF(Colin!$G6198&lt;$B$2,Colin!$I6198,0)</f>
        <v>0</v>
      </c>
      <c r="Q6198" s="38">
        <f>IF(Colin!$G6198&lt;$B$1,Colin!$I6198,0)</f>
        <v>0</v>
      </c>
    </row>
    <row r="6199" spans="12:17" x14ac:dyDescent="0.25">
      <c r="L6199" s="38">
        <f>IF(AND(Colin!$G6199=$B$1,Colin!$H6199=$C$3),Colin!$I6199,)</f>
        <v>0</v>
      </c>
      <c r="M6199" s="38">
        <f>IF(AND(Colin!$G6199=$B$1,Colin!$H6199&lt;=$C$3),Colin!$I6199,)</f>
        <v>0</v>
      </c>
      <c r="N6199" s="38">
        <f>IF(AND(Colin!$G6199=$B$2,Colin!$H6199=$C$3),Colin!$I6199,)</f>
        <v>0</v>
      </c>
      <c r="O6199" s="38">
        <f>IF(AND(Colin!$G6199=$B$2,Colin!$H6199&lt;=$C$3),Colin!$I6199,)</f>
        <v>0</v>
      </c>
      <c r="P6199" s="38">
        <f>IF(Colin!$G6199&lt;$B$2,Colin!$I6199,0)</f>
        <v>0</v>
      </c>
      <c r="Q6199" s="38">
        <f>IF(Colin!$G6199&lt;$B$1,Colin!$I6199,0)</f>
        <v>0</v>
      </c>
    </row>
    <row r="6200" spans="12:17" x14ac:dyDescent="0.25">
      <c r="L6200" s="38">
        <f>IF(AND(Colin!$G6200=$B$1,Colin!$H6200=$C$3),Colin!$I6200,)</f>
        <v>0</v>
      </c>
      <c r="M6200" s="38">
        <f>IF(AND(Colin!$G6200=$B$1,Colin!$H6200&lt;=$C$3),Colin!$I6200,)</f>
        <v>0</v>
      </c>
      <c r="N6200" s="38">
        <f>IF(AND(Colin!$G6200=$B$2,Colin!$H6200=$C$3),Colin!$I6200,)</f>
        <v>0</v>
      </c>
      <c r="O6200" s="38">
        <f>IF(AND(Colin!$G6200=$B$2,Colin!$H6200&lt;=$C$3),Colin!$I6200,)</f>
        <v>0</v>
      </c>
      <c r="P6200" s="38">
        <f>IF(Colin!$G6200&lt;$B$2,Colin!$I6200,0)</f>
        <v>0</v>
      </c>
      <c r="Q6200" s="38">
        <f>IF(Colin!$G6200&lt;$B$1,Colin!$I6200,0)</f>
        <v>0</v>
      </c>
    </row>
    <row r="6201" spans="12:17" x14ac:dyDescent="0.25">
      <c r="L6201" s="38">
        <f>IF(AND(Colin!$G6201=$B$1,Colin!$H6201=$C$3),Colin!$I6201,)</f>
        <v>0</v>
      </c>
      <c r="M6201" s="38">
        <f>IF(AND(Colin!$G6201=$B$1,Colin!$H6201&lt;=$C$3),Colin!$I6201,)</f>
        <v>0</v>
      </c>
      <c r="N6201" s="38">
        <f>IF(AND(Colin!$G6201=$B$2,Colin!$H6201=$C$3),Colin!$I6201,)</f>
        <v>0</v>
      </c>
      <c r="O6201" s="38">
        <f>IF(AND(Colin!$G6201=$B$2,Colin!$H6201&lt;=$C$3),Colin!$I6201,)</f>
        <v>0</v>
      </c>
      <c r="P6201" s="38">
        <f>IF(Colin!$G6201&lt;$B$2,Colin!$I6201,0)</f>
        <v>0</v>
      </c>
      <c r="Q6201" s="38">
        <f>IF(Colin!$G6201&lt;$B$1,Colin!$I6201,0)</f>
        <v>0</v>
      </c>
    </row>
    <row r="6202" spans="12:17" x14ac:dyDescent="0.25">
      <c r="L6202" s="38">
        <f>IF(AND(Colin!$G6202=$B$1,Colin!$H6202=$C$3),Colin!$I6202,)</f>
        <v>0</v>
      </c>
      <c r="M6202" s="38">
        <f>IF(AND(Colin!$G6202=$B$1,Colin!$H6202&lt;=$C$3),Colin!$I6202,)</f>
        <v>0</v>
      </c>
      <c r="N6202" s="38">
        <f>IF(AND(Colin!$G6202=$B$2,Colin!$H6202=$C$3),Colin!$I6202,)</f>
        <v>0</v>
      </c>
      <c r="O6202" s="38">
        <f>IF(AND(Colin!$G6202=$B$2,Colin!$H6202&lt;=$C$3),Colin!$I6202,)</f>
        <v>0</v>
      </c>
      <c r="P6202" s="38">
        <f>IF(Colin!$G6202&lt;$B$2,Colin!$I6202,0)</f>
        <v>0</v>
      </c>
      <c r="Q6202" s="38">
        <f>IF(Colin!$G6202&lt;$B$1,Colin!$I6202,0)</f>
        <v>0</v>
      </c>
    </row>
    <row r="6203" spans="12:17" x14ac:dyDescent="0.25">
      <c r="L6203" s="38">
        <f>IF(AND(Colin!$G6203=$B$1,Colin!$H6203=$C$3),Colin!$I6203,)</f>
        <v>0</v>
      </c>
      <c r="M6203" s="38">
        <f>IF(AND(Colin!$G6203=$B$1,Colin!$H6203&lt;=$C$3),Colin!$I6203,)</f>
        <v>0</v>
      </c>
      <c r="N6203" s="38">
        <f>IF(AND(Colin!$G6203=$B$2,Colin!$H6203=$C$3),Colin!$I6203,)</f>
        <v>0</v>
      </c>
      <c r="O6203" s="38">
        <f>IF(AND(Colin!$G6203=$B$2,Colin!$H6203&lt;=$C$3),Colin!$I6203,)</f>
        <v>0</v>
      </c>
      <c r="P6203" s="38">
        <f>IF(Colin!$G6203&lt;$B$2,Colin!$I6203,0)</f>
        <v>0</v>
      </c>
      <c r="Q6203" s="38">
        <f>IF(Colin!$G6203&lt;$B$1,Colin!$I6203,0)</f>
        <v>0</v>
      </c>
    </row>
    <row r="6204" spans="12:17" x14ac:dyDescent="0.25">
      <c r="L6204" s="38">
        <f>IF(AND(Colin!$G6204=$B$1,Colin!$H6204=$C$3),Colin!$I6204,)</f>
        <v>0</v>
      </c>
      <c r="M6204" s="38">
        <f>IF(AND(Colin!$G6204=$B$1,Colin!$H6204&lt;=$C$3),Colin!$I6204,)</f>
        <v>0</v>
      </c>
      <c r="N6204" s="38">
        <f>IF(AND(Colin!$G6204=$B$2,Colin!$H6204=$C$3),Colin!$I6204,)</f>
        <v>0</v>
      </c>
      <c r="O6204" s="38">
        <f>IF(AND(Colin!$G6204=$B$2,Colin!$H6204&lt;=$C$3),Colin!$I6204,)</f>
        <v>0</v>
      </c>
      <c r="P6204" s="38">
        <f>IF(Colin!$G6204&lt;$B$2,Colin!$I6204,0)</f>
        <v>0</v>
      </c>
      <c r="Q6204" s="38">
        <f>IF(Colin!$G6204&lt;$B$1,Colin!$I6204,0)</f>
        <v>0</v>
      </c>
    </row>
    <row r="6205" spans="12:17" x14ac:dyDescent="0.25">
      <c r="L6205" s="38">
        <f>IF(AND(Colin!$G6205=$B$1,Colin!$H6205=$C$3),Colin!$I6205,)</f>
        <v>0</v>
      </c>
      <c r="M6205" s="38">
        <f>IF(AND(Colin!$G6205=$B$1,Colin!$H6205&lt;=$C$3),Colin!$I6205,)</f>
        <v>0</v>
      </c>
      <c r="N6205" s="38">
        <f>IF(AND(Colin!$G6205=$B$2,Colin!$H6205=$C$3),Colin!$I6205,)</f>
        <v>0</v>
      </c>
      <c r="O6205" s="38">
        <f>IF(AND(Colin!$G6205=$B$2,Colin!$H6205&lt;=$C$3),Colin!$I6205,)</f>
        <v>0</v>
      </c>
      <c r="P6205" s="38">
        <f>IF(Colin!$G6205&lt;$B$2,Colin!$I6205,0)</f>
        <v>0</v>
      </c>
      <c r="Q6205" s="38">
        <f>IF(Colin!$G6205&lt;$B$1,Colin!$I6205,0)</f>
        <v>0</v>
      </c>
    </row>
    <row r="6206" spans="12:17" x14ac:dyDescent="0.25">
      <c r="L6206" s="38">
        <f>IF(AND(Colin!$G6206=$B$1,Colin!$H6206=$C$3),Colin!$I6206,)</f>
        <v>0</v>
      </c>
      <c r="M6206" s="38">
        <f>IF(AND(Colin!$G6206=$B$1,Colin!$H6206&lt;=$C$3),Colin!$I6206,)</f>
        <v>0</v>
      </c>
      <c r="N6206" s="38">
        <f>IF(AND(Colin!$G6206=$B$2,Colin!$H6206=$C$3),Colin!$I6206,)</f>
        <v>0</v>
      </c>
      <c r="O6206" s="38">
        <f>IF(AND(Colin!$G6206=$B$2,Colin!$H6206&lt;=$C$3),Colin!$I6206,)</f>
        <v>0</v>
      </c>
      <c r="P6206" s="38">
        <f>IF(Colin!$G6206&lt;$B$2,Colin!$I6206,0)</f>
        <v>0</v>
      </c>
      <c r="Q6206" s="38">
        <f>IF(Colin!$G6206&lt;$B$1,Colin!$I6206,0)</f>
        <v>0</v>
      </c>
    </row>
    <row r="6207" spans="12:17" x14ac:dyDescent="0.25">
      <c r="L6207" s="38">
        <f>IF(AND(Colin!$G6207=$B$1,Colin!$H6207=$C$3),Colin!$I6207,)</f>
        <v>0</v>
      </c>
      <c r="M6207" s="38">
        <f>IF(AND(Colin!$G6207=$B$1,Colin!$H6207&lt;=$C$3),Colin!$I6207,)</f>
        <v>0</v>
      </c>
      <c r="N6207" s="38">
        <f>IF(AND(Colin!$G6207=$B$2,Colin!$H6207=$C$3),Colin!$I6207,)</f>
        <v>0</v>
      </c>
      <c r="O6207" s="38">
        <f>IF(AND(Colin!$G6207=$B$2,Colin!$H6207&lt;=$C$3),Colin!$I6207,)</f>
        <v>0</v>
      </c>
      <c r="P6207" s="38">
        <f>IF(Colin!$G6207&lt;$B$2,Colin!$I6207,0)</f>
        <v>0</v>
      </c>
      <c r="Q6207" s="38">
        <f>IF(Colin!$G6207&lt;$B$1,Colin!$I6207,0)</f>
        <v>0</v>
      </c>
    </row>
    <row r="6208" spans="12:17" x14ac:dyDescent="0.25">
      <c r="L6208" s="38">
        <f>IF(AND(Colin!$G6208=$B$1,Colin!$H6208=$C$3),Colin!$I6208,)</f>
        <v>0</v>
      </c>
      <c r="M6208" s="38">
        <f>IF(AND(Colin!$G6208=$B$1,Colin!$H6208&lt;=$C$3),Colin!$I6208,)</f>
        <v>0</v>
      </c>
      <c r="N6208" s="38">
        <f>IF(AND(Colin!$G6208=$B$2,Colin!$H6208=$C$3),Colin!$I6208,)</f>
        <v>0</v>
      </c>
      <c r="O6208" s="38">
        <f>IF(AND(Colin!$G6208=$B$2,Colin!$H6208&lt;=$C$3),Colin!$I6208,)</f>
        <v>0</v>
      </c>
      <c r="P6208" s="38">
        <f>IF(Colin!$G6208&lt;$B$2,Colin!$I6208,0)</f>
        <v>0</v>
      </c>
      <c r="Q6208" s="38">
        <f>IF(Colin!$G6208&lt;$B$1,Colin!$I6208,0)</f>
        <v>0</v>
      </c>
    </row>
    <row r="6209" spans="12:17" x14ac:dyDescent="0.25">
      <c r="L6209" s="38">
        <f>IF(AND(Colin!$G6209=$B$1,Colin!$H6209=$C$3),Colin!$I6209,)</f>
        <v>0</v>
      </c>
      <c r="M6209" s="38">
        <f>IF(AND(Colin!$G6209=$B$1,Colin!$H6209&lt;=$C$3),Colin!$I6209,)</f>
        <v>0</v>
      </c>
      <c r="N6209" s="38">
        <f>IF(AND(Colin!$G6209=$B$2,Colin!$H6209=$C$3),Colin!$I6209,)</f>
        <v>0</v>
      </c>
      <c r="O6209" s="38">
        <f>IF(AND(Colin!$G6209=$B$2,Colin!$H6209&lt;=$C$3),Colin!$I6209,)</f>
        <v>0</v>
      </c>
      <c r="P6209" s="38">
        <f>IF(Colin!$G6209&lt;$B$2,Colin!$I6209,0)</f>
        <v>0</v>
      </c>
      <c r="Q6209" s="38">
        <f>IF(Colin!$G6209&lt;$B$1,Colin!$I6209,0)</f>
        <v>0</v>
      </c>
    </row>
    <row r="6210" spans="12:17" x14ac:dyDescent="0.25">
      <c r="L6210" s="38">
        <f>IF(AND(Colin!$G6210=$B$1,Colin!$H6210=$C$3),Colin!$I6210,)</f>
        <v>0</v>
      </c>
      <c r="M6210" s="38">
        <f>IF(AND(Colin!$G6210=$B$1,Colin!$H6210&lt;=$C$3),Colin!$I6210,)</f>
        <v>0</v>
      </c>
      <c r="N6210" s="38">
        <f>IF(AND(Colin!$G6210=$B$2,Colin!$H6210=$C$3),Colin!$I6210,)</f>
        <v>0</v>
      </c>
      <c r="O6210" s="38">
        <f>IF(AND(Colin!$G6210=$B$2,Colin!$H6210&lt;=$C$3),Colin!$I6210,)</f>
        <v>0</v>
      </c>
      <c r="P6210" s="38">
        <f>IF(Colin!$G6210&lt;$B$2,Colin!$I6210,0)</f>
        <v>0</v>
      </c>
      <c r="Q6210" s="38">
        <f>IF(Colin!$G6210&lt;$B$1,Colin!$I6210,0)</f>
        <v>0</v>
      </c>
    </row>
    <row r="6211" spans="12:17" x14ac:dyDescent="0.25">
      <c r="L6211" s="38">
        <f>IF(AND(Colin!$G6211=$B$1,Colin!$H6211=$C$3),Colin!$I6211,)</f>
        <v>0</v>
      </c>
      <c r="M6211" s="38">
        <f>IF(AND(Colin!$G6211=$B$1,Colin!$H6211&lt;=$C$3),Colin!$I6211,)</f>
        <v>0</v>
      </c>
      <c r="N6211" s="38">
        <f>IF(AND(Colin!$G6211=$B$2,Colin!$H6211=$C$3),Colin!$I6211,)</f>
        <v>0</v>
      </c>
      <c r="O6211" s="38">
        <f>IF(AND(Colin!$G6211=$B$2,Colin!$H6211&lt;=$C$3),Colin!$I6211,)</f>
        <v>0</v>
      </c>
      <c r="P6211" s="38">
        <f>IF(Colin!$G6211&lt;$B$2,Colin!$I6211,0)</f>
        <v>0</v>
      </c>
      <c r="Q6211" s="38">
        <f>IF(Colin!$G6211&lt;$B$1,Colin!$I6211,0)</f>
        <v>0</v>
      </c>
    </row>
    <row r="6212" spans="12:17" x14ac:dyDescent="0.25">
      <c r="L6212" s="38">
        <f>IF(AND(Colin!$G6212=$B$1,Colin!$H6212=$C$3),Colin!$I6212,)</f>
        <v>0</v>
      </c>
      <c r="M6212" s="38">
        <f>IF(AND(Colin!$G6212=$B$1,Colin!$H6212&lt;=$C$3),Colin!$I6212,)</f>
        <v>0</v>
      </c>
      <c r="N6212" s="38">
        <f>IF(AND(Colin!$G6212=$B$2,Colin!$H6212=$C$3),Colin!$I6212,)</f>
        <v>0</v>
      </c>
      <c r="O6212" s="38">
        <f>IF(AND(Colin!$G6212=$B$2,Colin!$H6212&lt;=$C$3),Colin!$I6212,)</f>
        <v>0</v>
      </c>
      <c r="P6212" s="38">
        <f>IF(Colin!$G6212&lt;$B$2,Colin!$I6212,0)</f>
        <v>0</v>
      </c>
      <c r="Q6212" s="38">
        <f>IF(Colin!$G6212&lt;$B$1,Colin!$I6212,0)</f>
        <v>0</v>
      </c>
    </row>
    <row r="6213" spans="12:17" x14ac:dyDescent="0.25">
      <c r="L6213" s="38">
        <f>IF(AND(Colin!$G6213=$B$1,Colin!$H6213=$C$3),Colin!$I6213,)</f>
        <v>0</v>
      </c>
      <c r="M6213" s="38">
        <f>IF(AND(Colin!$G6213=$B$1,Colin!$H6213&lt;=$C$3),Colin!$I6213,)</f>
        <v>0</v>
      </c>
      <c r="N6213" s="38">
        <f>IF(AND(Colin!$G6213=$B$2,Colin!$H6213=$C$3),Colin!$I6213,)</f>
        <v>0</v>
      </c>
      <c r="O6213" s="38">
        <f>IF(AND(Colin!$G6213=$B$2,Colin!$H6213&lt;=$C$3),Colin!$I6213,)</f>
        <v>0</v>
      </c>
      <c r="P6213" s="38">
        <f>IF(Colin!$G6213&lt;$B$2,Colin!$I6213,0)</f>
        <v>0</v>
      </c>
      <c r="Q6213" s="38">
        <f>IF(Colin!$G6213&lt;$B$1,Colin!$I6213,0)</f>
        <v>0</v>
      </c>
    </row>
    <row r="6214" spans="12:17" x14ac:dyDescent="0.25">
      <c r="L6214" s="38">
        <f>IF(AND(Colin!$G6214=$B$1,Colin!$H6214=$C$3),Colin!$I6214,)</f>
        <v>0</v>
      </c>
      <c r="M6214" s="38">
        <f>IF(AND(Colin!$G6214=$B$1,Colin!$H6214&lt;=$C$3),Colin!$I6214,)</f>
        <v>0</v>
      </c>
      <c r="N6214" s="38">
        <f>IF(AND(Colin!$G6214=$B$2,Colin!$H6214=$C$3),Colin!$I6214,)</f>
        <v>0</v>
      </c>
      <c r="O6214" s="38">
        <f>IF(AND(Colin!$G6214=$B$2,Colin!$H6214&lt;=$C$3),Colin!$I6214,)</f>
        <v>0</v>
      </c>
      <c r="P6214" s="38">
        <f>IF(Colin!$G6214&lt;$B$2,Colin!$I6214,0)</f>
        <v>0</v>
      </c>
      <c r="Q6214" s="38">
        <f>IF(Colin!$G6214&lt;$B$1,Colin!$I6214,0)</f>
        <v>0</v>
      </c>
    </row>
    <row r="6215" spans="12:17" x14ac:dyDescent="0.25">
      <c r="L6215" s="38">
        <f>IF(AND(Colin!$G6215=$B$1,Colin!$H6215=$C$3),Colin!$I6215,)</f>
        <v>0</v>
      </c>
      <c r="M6215" s="38">
        <f>IF(AND(Colin!$G6215=$B$1,Colin!$H6215&lt;=$C$3),Colin!$I6215,)</f>
        <v>0</v>
      </c>
      <c r="N6215" s="38">
        <f>IF(AND(Colin!$G6215=$B$2,Colin!$H6215=$C$3),Colin!$I6215,)</f>
        <v>0</v>
      </c>
      <c r="O6215" s="38">
        <f>IF(AND(Colin!$G6215=$B$2,Colin!$H6215&lt;=$C$3),Colin!$I6215,)</f>
        <v>0</v>
      </c>
      <c r="P6215" s="38">
        <f>IF(Colin!$G6215&lt;$B$2,Colin!$I6215,0)</f>
        <v>0</v>
      </c>
      <c r="Q6215" s="38">
        <f>IF(Colin!$G6215&lt;$B$1,Colin!$I6215,0)</f>
        <v>0</v>
      </c>
    </row>
    <row r="6216" spans="12:17" x14ac:dyDescent="0.25">
      <c r="L6216" s="38">
        <f>IF(AND(Colin!$G6216=$B$1,Colin!$H6216=$C$3),Colin!$I6216,)</f>
        <v>0</v>
      </c>
      <c r="M6216" s="38">
        <f>IF(AND(Colin!$G6216=$B$1,Colin!$H6216&lt;=$C$3),Colin!$I6216,)</f>
        <v>0</v>
      </c>
      <c r="N6216" s="38">
        <f>IF(AND(Colin!$G6216=$B$2,Colin!$H6216=$C$3),Colin!$I6216,)</f>
        <v>0</v>
      </c>
      <c r="O6216" s="38">
        <f>IF(AND(Colin!$G6216=$B$2,Colin!$H6216&lt;=$C$3),Colin!$I6216,)</f>
        <v>0</v>
      </c>
      <c r="P6216" s="38">
        <f>IF(Colin!$G6216&lt;$B$2,Colin!$I6216,0)</f>
        <v>0</v>
      </c>
      <c r="Q6216" s="38">
        <f>IF(Colin!$G6216&lt;$B$1,Colin!$I6216,0)</f>
        <v>0</v>
      </c>
    </row>
    <row r="6217" spans="12:17" x14ac:dyDescent="0.25">
      <c r="L6217" s="38">
        <f>IF(AND(Colin!$G6217=$B$1,Colin!$H6217=$C$3),Colin!$I6217,)</f>
        <v>0</v>
      </c>
      <c r="M6217" s="38">
        <f>IF(AND(Colin!$G6217=$B$1,Colin!$H6217&lt;=$C$3),Colin!$I6217,)</f>
        <v>0</v>
      </c>
      <c r="N6217" s="38">
        <f>IF(AND(Colin!$G6217=$B$2,Colin!$H6217=$C$3),Colin!$I6217,)</f>
        <v>0</v>
      </c>
      <c r="O6217" s="38">
        <f>IF(AND(Colin!$G6217=$B$2,Colin!$H6217&lt;=$C$3),Colin!$I6217,)</f>
        <v>0</v>
      </c>
      <c r="P6217" s="38">
        <f>IF(Colin!$G6217&lt;$B$2,Colin!$I6217,0)</f>
        <v>0</v>
      </c>
      <c r="Q6217" s="38">
        <f>IF(Colin!$G6217&lt;$B$1,Colin!$I6217,0)</f>
        <v>0</v>
      </c>
    </row>
    <row r="6218" spans="12:17" x14ac:dyDescent="0.25">
      <c r="L6218" s="38">
        <f>IF(AND(Colin!$G6218=$B$1,Colin!$H6218=$C$3),Colin!$I6218,)</f>
        <v>0</v>
      </c>
      <c r="M6218" s="38">
        <f>IF(AND(Colin!$G6218=$B$1,Colin!$H6218&lt;=$C$3),Colin!$I6218,)</f>
        <v>0</v>
      </c>
      <c r="N6218" s="38">
        <f>IF(AND(Colin!$G6218=$B$2,Colin!$H6218=$C$3),Colin!$I6218,)</f>
        <v>0</v>
      </c>
      <c r="O6218" s="38">
        <f>IF(AND(Colin!$G6218=$B$2,Colin!$H6218&lt;=$C$3),Colin!$I6218,)</f>
        <v>0</v>
      </c>
      <c r="P6218" s="38">
        <f>IF(Colin!$G6218&lt;$B$2,Colin!$I6218,0)</f>
        <v>0</v>
      </c>
      <c r="Q6218" s="38">
        <f>IF(Colin!$G6218&lt;$B$1,Colin!$I6218,0)</f>
        <v>0</v>
      </c>
    </row>
    <row r="6219" spans="12:17" x14ac:dyDescent="0.25">
      <c r="L6219" s="38">
        <f>IF(AND(Colin!$G6219=$B$1,Colin!$H6219=$C$3),Colin!$I6219,)</f>
        <v>0</v>
      </c>
      <c r="M6219" s="38">
        <f>IF(AND(Colin!$G6219=$B$1,Colin!$H6219&lt;=$C$3),Colin!$I6219,)</f>
        <v>0</v>
      </c>
      <c r="N6219" s="38">
        <f>IF(AND(Colin!$G6219=$B$2,Colin!$H6219=$C$3),Colin!$I6219,)</f>
        <v>0</v>
      </c>
      <c r="O6219" s="38">
        <f>IF(AND(Colin!$G6219=$B$2,Colin!$H6219&lt;=$C$3),Colin!$I6219,)</f>
        <v>0</v>
      </c>
      <c r="P6219" s="38">
        <f>IF(Colin!$G6219&lt;$B$2,Colin!$I6219,0)</f>
        <v>0</v>
      </c>
      <c r="Q6219" s="38">
        <f>IF(Colin!$G6219&lt;$B$1,Colin!$I6219,0)</f>
        <v>0</v>
      </c>
    </row>
    <row r="6220" spans="12:17" x14ac:dyDescent="0.25">
      <c r="L6220" s="38">
        <f>IF(AND(Colin!$G6220=$B$1,Colin!$H6220=$C$3),Colin!$I6220,)</f>
        <v>0</v>
      </c>
      <c r="M6220" s="38">
        <f>IF(AND(Colin!$G6220=$B$1,Colin!$H6220&lt;=$C$3),Colin!$I6220,)</f>
        <v>0</v>
      </c>
      <c r="N6220" s="38">
        <f>IF(AND(Colin!$G6220=$B$2,Colin!$H6220=$C$3),Colin!$I6220,)</f>
        <v>0</v>
      </c>
      <c r="O6220" s="38">
        <f>IF(AND(Colin!$G6220=$B$2,Colin!$H6220&lt;=$C$3),Colin!$I6220,)</f>
        <v>0</v>
      </c>
      <c r="P6220" s="38">
        <f>IF(Colin!$G6220&lt;$B$2,Colin!$I6220,0)</f>
        <v>0</v>
      </c>
      <c r="Q6220" s="38">
        <f>IF(Colin!$G6220&lt;$B$1,Colin!$I6220,0)</f>
        <v>0</v>
      </c>
    </row>
    <row r="6221" spans="12:17" x14ac:dyDescent="0.25">
      <c r="L6221" s="38">
        <f>IF(AND(Colin!$G6221=$B$1,Colin!$H6221=$C$3),Colin!$I6221,)</f>
        <v>0</v>
      </c>
      <c r="M6221" s="38">
        <f>IF(AND(Colin!$G6221=$B$1,Colin!$H6221&lt;=$C$3),Colin!$I6221,)</f>
        <v>0</v>
      </c>
      <c r="N6221" s="38">
        <f>IF(AND(Colin!$G6221=$B$2,Colin!$H6221=$C$3),Colin!$I6221,)</f>
        <v>0</v>
      </c>
      <c r="O6221" s="38">
        <f>IF(AND(Colin!$G6221=$B$2,Colin!$H6221&lt;=$C$3),Colin!$I6221,)</f>
        <v>0</v>
      </c>
      <c r="P6221" s="38">
        <f>IF(Colin!$G6221&lt;$B$2,Colin!$I6221,0)</f>
        <v>0</v>
      </c>
      <c r="Q6221" s="38">
        <f>IF(Colin!$G6221&lt;$B$1,Colin!$I6221,0)</f>
        <v>0</v>
      </c>
    </row>
    <row r="6222" spans="12:17" x14ac:dyDescent="0.25">
      <c r="L6222" s="38">
        <f>IF(AND(Colin!$G6222=$B$1,Colin!$H6222=$C$3),Colin!$I6222,)</f>
        <v>0</v>
      </c>
      <c r="M6222" s="38">
        <f>IF(AND(Colin!$G6222=$B$1,Colin!$H6222&lt;=$C$3),Colin!$I6222,)</f>
        <v>0</v>
      </c>
      <c r="N6222" s="38">
        <f>IF(AND(Colin!$G6222=$B$2,Colin!$H6222=$C$3),Colin!$I6222,)</f>
        <v>0</v>
      </c>
      <c r="O6222" s="38">
        <f>IF(AND(Colin!$G6222=$B$2,Colin!$H6222&lt;=$C$3),Colin!$I6222,)</f>
        <v>0</v>
      </c>
      <c r="P6222" s="38">
        <f>IF(Colin!$G6222&lt;$B$2,Colin!$I6222,0)</f>
        <v>0</v>
      </c>
      <c r="Q6222" s="38">
        <f>IF(Colin!$G6222&lt;$B$1,Colin!$I6222,0)</f>
        <v>0</v>
      </c>
    </row>
    <row r="6223" spans="12:17" x14ac:dyDescent="0.25">
      <c r="L6223" s="38">
        <f>IF(AND(Colin!$G6223=$B$1,Colin!$H6223=$C$3),Colin!$I6223,)</f>
        <v>0</v>
      </c>
      <c r="M6223" s="38">
        <f>IF(AND(Colin!$G6223=$B$1,Colin!$H6223&lt;=$C$3),Colin!$I6223,)</f>
        <v>0</v>
      </c>
      <c r="N6223" s="38">
        <f>IF(AND(Colin!$G6223=$B$2,Colin!$H6223=$C$3),Colin!$I6223,)</f>
        <v>0</v>
      </c>
      <c r="O6223" s="38">
        <f>IF(AND(Colin!$G6223=$B$2,Colin!$H6223&lt;=$C$3),Colin!$I6223,)</f>
        <v>0</v>
      </c>
      <c r="P6223" s="38">
        <f>IF(Colin!$G6223&lt;$B$2,Colin!$I6223,0)</f>
        <v>0</v>
      </c>
      <c r="Q6223" s="38">
        <f>IF(Colin!$G6223&lt;$B$1,Colin!$I6223,0)</f>
        <v>0</v>
      </c>
    </row>
    <row r="6224" spans="12:17" x14ac:dyDescent="0.25">
      <c r="L6224" s="38">
        <f>IF(AND(Colin!$G6224=$B$1,Colin!$H6224=$C$3),Colin!$I6224,)</f>
        <v>0</v>
      </c>
      <c r="M6224" s="38">
        <f>IF(AND(Colin!$G6224=$B$1,Colin!$H6224&lt;=$C$3),Colin!$I6224,)</f>
        <v>0</v>
      </c>
      <c r="N6224" s="38">
        <f>IF(AND(Colin!$G6224=$B$2,Colin!$H6224=$C$3),Colin!$I6224,)</f>
        <v>0</v>
      </c>
      <c r="O6224" s="38">
        <f>IF(AND(Colin!$G6224=$B$2,Colin!$H6224&lt;=$C$3),Colin!$I6224,)</f>
        <v>0</v>
      </c>
      <c r="P6224" s="38">
        <f>IF(Colin!$G6224&lt;$B$2,Colin!$I6224,0)</f>
        <v>0</v>
      </c>
      <c r="Q6224" s="38">
        <f>IF(Colin!$G6224&lt;$B$1,Colin!$I6224,0)</f>
        <v>0</v>
      </c>
    </row>
    <row r="6225" spans="12:17" x14ac:dyDescent="0.25">
      <c r="L6225" s="38">
        <f>IF(AND(Colin!$G6225=$B$1,Colin!$H6225=$C$3),Colin!$I6225,)</f>
        <v>0</v>
      </c>
      <c r="M6225" s="38">
        <f>IF(AND(Colin!$G6225=$B$1,Colin!$H6225&lt;=$C$3),Colin!$I6225,)</f>
        <v>0</v>
      </c>
      <c r="N6225" s="38">
        <f>IF(AND(Colin!$G6225=$B$2,Colin!$H6225=$C$3),Colin!$I6225,)</f>
        <v>0</v>
      </c>
      <c r="O6225" s="38">
        <f>IF(AND(Colin!$G6225=$B$2,Colin!$H6225&lt;=$C$3),Colin!$I6225,)</f>
        <v>0</v>
      </c>
      <c r="P6225" s="38">
        <f>IF(Colin!$G6225&lt;$B$2,Colin!$I6225,0)</f>
        <v>0</v>
      </c>
      <c r="Q6225" s="38">
        <f>IF(Colin!$G6225&lt;$B$1,Colin!$I6225,0)</f>
        <v>0</v>
      </c>
    </row>
    <row r="6226" spans="12:17" x14ac:dyDescent="0.25">
      <c r="L6226" s="38">
        <f>IF(AND(Colin!$G6226=$B$1,Colin!$H6226=$C$3),Colin!$I6226,)</f>
        <v>0</v>
      </c>
      <c r="M6226" s="38">
        <f>IF(AND(Colin!$G6226=$B$1,Colin!$H6226&lt;=$C$3),Colin!$I6226,)</f>
        <v>0</v>
      </c>
      <c r="N6226" s="38">
        <f>IF(AND(Colin!$G6226=$B$2,Colin!$H6226=$C$3),Colin!$I6226,)</f>
        <v>0</v>
      </c>
      <c r="O6226" s="38">
        <f>IF(AND(Colin!$G6226=$B$2,Colin!$H6226&lt;=$C$3),Colin!$I6226,)</f>
        <v>0</v>
      </c>
      <c r="P6226" s="38">
        <f>IF(Colin!$G6226&lt;$B$2,Colin!$I6226,0)</f>
        <v>0</v>
      </c>
      <c r="Q6226" s="38">
        <f>IF(Colin!$G6226&lt;$B$1,Colin!$I6226,0)</f>
        <v>0</v>
      </c>
    </row>
    <row r="6227" spans="12:17" x14ac:dyDescent="0.25">
      <c r="L6227" s="38">
        <f>IF(AND(Colin!$G6227=$B$1,Colin!$H6227=$C$3),Colin!$I6227,)</f>
        <v>0</v>
      </c>
      <c r="M6227" s="38">
        <f>IF(AND(Colin!$G6227=$B$1,Colin!$H6227&lt;=$C$3),Colin!$I6227,)</f>
        <v>0</v>
      </c>
      <c r="N6227" s="38">
        <f>IF(AND(Colin!$G6227=$B$2,Colin!$H6227=$C$3),Colin!$I6227,)</f>
        <v>0</v>
      </c>
      <c r="O6227" s="38">
        <f>IF(AND(Colin!$G6227=$B$2,Colin!$H6227&lt;=$C$3),Colin!$I6227,)</f>
        <v>0</v>
      </c>
      <c r="P6227" s="38">
        <f>IF(Colin!$G6227&lt;$B$2,Colin!$I6227,0)</f>
        <v>0</v>
      </c>
      <c r="Q6227" s="38">
        <f>IF(Colin!$G6227&lt;$B$1,Colin!$I6227,0)</f>
        <v>0</v>
      </c>
    </row>
    <row r="6228" spans="12:17" x14ac:dyDescent="0.25">
      <c r="L6228" s="38">
        <f>IF(AND(Colin!$G6228=$B$1,Colin!$H6228=$C$3),Colin!$I6228,)</f>
        <v>0</v>
      </c>
      <c r="M6228" s="38">
        <f>IF(AND(Colin!$G6228=$B$1,Colin!$H6228&lt;=$C$3),Colin!$I6228,)</f>
        <v>0</v>
      </c>
      <c r="N6228" s="38">
        <f>IF(AND(Colin!$G6228=$B$2,Colin!$H6228=$C$3),Colin!$I6228,)</f>
        <v>0</v>
      </c>
      <c r="O6228" s="38">
        <f>IF(AND(Colin!$G6228=$B$2,Colin!$H6228&lt;=$C$3),Colin!$I6228,)</f>
        <v>0</v>
      </c>
      <c r="P6228" s="38">
        <f>IF(Colin!$G6228&lt;$B$2,Colin!$I6228,0)</f>
        <v>0</v>
      </c>
      <c r="Q6228" s="38">
        <f>IF(Colin!$G6228&lt;$B$1,Colin!$I6228,0)</f>
        <v>0</v>
      </c>
    </row>
    <row r="6229" spans="12:17" x14ac:dyDescent="0.25">
      <c r="L6229" s="38">
        <f>IF(AND(Colin!$G6229=$B$1,Colin!$H6229=$C$3),Colin!$I6229,)</f>
        <v>0</v>
      </c>
      <c r="M6229" s="38">
        <f>IF(AND(Colin!$G6229=$B$1,Colin!$H6229&lt;=$C$3),Colin!$I6229,)</f>
        <v>0</v>
      </c>
      <c r="N6229" s="38">
        <f>IF(AND(Colin!$G6229=$B$2,Colin!$H6229=$C$3),Colin!$I6229,)</f>
        <v>0</v>
      </c>
      <c r="O6229" s="38">
        <f>IF(AND(Colin!$G6229=$B$2,Colin!$H6229&lt;=$C$3),Colin!$I6229,)</f>
        <v>0</v>
      </c>
      <c r="P6229" s="38">
        <f>IF(Colin!$G6229&lt;$B$2,Colin!$I6229,0)</f>
        <v>0</v>
      </c>
      <c r="Q6229" s="38">
        <f>IF(Colin!$G6229&lt;$B$1,Colin!$I6229,0)</f>
        <v>0</v>
      </c>
    </row>
    <row r="6230" spans="12:17" x14ac:dyDescent="0.25">
      <c r="L6230" s="38">
        <f>IF(AND(Colin!$G6230=$B$1,Colin!$H6230=$C$3),Colin!$I6230,)</f>
        <v>0</v>
      </c>
      <c r="M6230" s="38">
        <f>IF(AND(Colin!$G6230=$B$1,Colin!$H6230&lt;=$C$3),Colin!$I6230,)</f>
        <v>0</v>
      </c>
      <c r="N6230" s="38">
        <f>IF(AND(Colin!$G6230=$B$2,Colin!$H6230=$C$3),Colin!$I6230,)</f>
        <v>0</v>
      </c>
      <c r="O6230" s="38">
        <f>IF(AND(Colin!$G6230=$B$2,Colin!$H6230&lt;=$C$3),Colin!$I6230,)</f>
        <v>0</v>
      </c>
      <c r="P6230" s="38">
        <f>IF(Colin!$G6230&lt;$B$2,Colin!$I6230,0)</f>
        <v>0</v>
      </c>
      <c r="Q6230" s="38">
        <f>IF(Colin!$G6230&lt;$B$1,Colin!$I6230,0)</f>
        <v>0</v>
      </c>
    </row>
    <row r="6231" spans="12:17" x14ac:dyDescent="0.25">
      <c r="L6231" s="38">
        <f>IF(AND(Colin!$G6231=$B$1,Colin!$H6231=$C$3),Colin!$I6231,)</f>
        <v>0</v>
      </c>
      <c r="M6231" s="38">
        <f>IF(AND(Colin!$G6231=$B$1,Colin!$H6231&lt;=$C$3),Colin!$I6231,)</f>
        <v>0</v>
      </c>
      <c r="N6231" s="38">
        <f>IF(AND(Colin!$G6231=$B$2,Colin!$H6231=$C$3),Colin!$I6231,)</f>
        <v>0</v>
      </c>
      <c r="O6231" s="38">
        <f>IF(AND(Colin!$G6231=$B$2,Colin!$H6231&lt;=$C$3),Colin!$I6231,)</f>
        <v>0</v>
      </c>
      <c r="P6231" s="38">
        <f>IF(Colin!$G6231&lt;$B$2,Colin!$I6231,0)</f>
        <v>0</v>
      </c>
      <c r="Q6231" s="38">
        <f>IF(Colin!$G6231&lt;$B$1,Colin!$I6231,0)</f>
        <v>0</v>
      </c>
    </row>
    <row r="6232" spans="12:17" x14ac:dyDescent="0.25">
      <c r="L6232" s="38">
        <f>IF(AND(Colin!$G6232=$B$1,Colin!$H6232=$C$3),Colin!$I6232,)</f>
        <v>0</v>
      </c>
      <c r="M6232" s="38">
        <f>IF(AND(Colin!$G6232=$B$1,Colin!$H6232&lt;=$C$3),Colin!$I6232,)</f>
        <v>0</v>
      </c>
      <c r="N6232" s="38">
        <f>IF(AND(Colin!$G6232=$B$2,Colin!$H6232=$C$3),Colin!$I6232,)</f>
        <v>0</v>
      </c>
      <c r="O6232" s="38">
        <f>IF(AND(Colin!$G6232=$B$2,Colin!$H6232&lt;=$C$3),Colin!$I6232,)</f>
        <v>0</v>
      </c>
      <c r="P6232" s="38">
        <f>IF(Colin!$G6232&lt;$B$2,Colin!$I6232,0)</f>
        <v>0</v>
      </c>
      <c r="Q6232" s="38">
        <f>IF(Colin!$G6232&lt;$B$1,Colin!$I6232,0)</f>
        <v>0</v>
      </c>
    </row>
    <row r="6233" spans="12:17" x14ac:dyDescent="0.25">
      <c r="L6233" s="38">
        <f>IF(AND(Colin!$G6233=$B$1,Colin!$H6233=$C$3),Colin!$I6233,)</f>
        <v>0</v>
      </c>
      <c r="M6233" s="38">
        <f>IF(AND(Colin!$G6233=$B$1,Colin!$H6233&lt;=$C$3),Colin!$I6233,)</f>
        <v>0</v>
      </c>
      <c r="N6233" s="38">
        <f>IF(AND(Colin!$G6233=$B$2,Colin!$H6233=$C$3),Colin!$I6233,)</f>
        <v>0</v>
      </c>
      <c r="O6233" s="38">
        <f>IF(AND(Colin!$G6233=$B$2,Colin!$H6233&lt;=$C$3),Colin!$I6233,)</f>
        <v>0</v>
      </c>
      <c r="P6233" s="38">
        <f>IF(Colin!$G6233&lt;$B$2,Colin!$I6233,0)</f>
        <v>0</v>
      </c>
      <c r="Q6233" s="38">
        <f>IF(Colin!$G6233&lt;$B$1,Colin!$I6233,0)</f>
        <v>0</v>
      </c>
    </row>
    <row r="6234" spans="12:17" x14ac:dyDescent="0.25">
      <c r="L6234" s="38">
        <f>IF(AND(Colin!$G6234=$B$1,Colin!$H6234=$C$3),Colin!$I6234,)</f>
        <v>0</v>
      </c>
      <c r="M6234" s="38">
        <f>IF(AND(Colin!$G6234=$B$1,Colin!$H6234&lt;=$C$3),Colin!$I6234,)</f>
        <v>0</v>
      </c>
      <c r="N6234" s="38">
        <f>IF(AND(Colin!$G6234=$B$2,Colin!$H6234=$C$3),Colin!$I6234,)</f>
        <v>0</v>
      </c>
      <c r="O6234" s="38">
        <f>IF(AND(Colin!$G6234=$B$2,Colin!$H6234&lt;=$C$3),Colin!$I6234,)</f>
        <v>0</v>
      </c>
      <c r="P6234" s="38">
        <f>IF(Colin!$G6234&lt;$B$2,Colin!$I6234,0)</f>
        <v>0</v>
      </c>
      <c r="Q6234" s="38">
        <f>IF(Colin!$G6234&lt;$B$1,Colin!$I6234,0)</f>
        <v>0</v>
      </c>
    </row>
    <row r="6235" spans="12:17" x14ac:dyDescent="0.25">
      <c r="L6235" s="38">
        <f>IF(AND(Colin!$G6235=$B$1,Colin!$H6235=$C$3),Colin!$I6235,)</f>
        <v>0</v>
      </c>
      <c r="M6235" s="38">
        <f>IF(AND(Colin!$G6235=$B$1,Colin!$H6235&lt;=$C$3),Colin!$I6235,)</f>
        <v>0</v>
      </c>
      <c r="N6235" s="38">
        <f>IF(AND(Colin!$G6235=$B$2,Colin!$H6235=$C$3),Colin!$I6235,)</f>
        <v>0</v>
      </c>
      <c r="O6235" s="38">
        <f>IF(AND(Colin!$G6235=$B$2,Colin!$H6235&lt;=$C$3),Colin!$I6235,)</f>
        <v>0</v>
      </c>
      <c r="P6235" s="38">
        <f>IF(Colin!$G6235&lt;$B$2,Colin!$I6235,0)</f>
        <v>0</v>
      </c>
      <c r="Q6235" s="38">
        <f>IF(Colin!$G6235&lt;$B$1,Colin!$I6235,0)</f>
        <v>0</v>
      </c>
    </row>
    <row r="6236" spans="12:17" x14ac:dyDescent="0.25">
      <c r="L6236" s="38">
        <f>IF(AND(Colin!$G6236=$B$1,Colin!$H6236=$C$3),Colin!$I6236,)</f>
        <v>0</v>
      </c>
      <c r="M6236" s="38">
        <f>IF(AND(Colin!$G6236=$B$1,Colin!$H6236&lt;=$C$3),Colin!$I6236,)</f>
        <v>0</v>
      </c>
      <c r="N6236" s="38">
        <f>IF(AND(Colin!$G6236=$B$2,Colin!$H6236=$C$3),Colin!$I6236,)</f>
        <v>0</v>
      </c>
      <c r="O6236" s="38">
        <f>IF(AND(Colin!$G6236=$B$2,Colin!$H6236&lt;=$C$3),Colin!$I6236,)</f>
        <v>0</v>
      </c>
      <c r="P6236" s="38">
        <f>IF(Colin!$G6236&lt;$B$2,Colin!$I6236,0)</f>
        <v>0</v>
      </c>
      <c r="Q6236" s="38">
        <f>IF(Colin!$G6236&lt;$B$1,Colin!$I6236,0)</f>
        <v>0</v>
      </c>
    </row>
    <row r="6237" spans="12:17" x14ac:dyDescent="0.25">
      <c r="L6237" s="38">
        <f>IF(AND(Colin!$G6237=$B$1,Colin!$H6237=$C$3),Colin!$I6237,)</f>
        <v>0</v>
      </c>
      <c r="M6237" s="38">
        <f>IF(AND(Colin!$G6237=$B$1,Colin!$H6237&lt;=$C$3),Colin!$I6237,)</f>
        <v>0</v>
      </c>
      <c r="N6237" s="38">
        <f>IF(AND(Colin!$G6237=$B$2,Colin!$H6237=$C$3),Colin!$I6237,)</f>
        <v>0</v>
      </c>
      <c r="O6237" s="38">
        <f>IF(AND(Colin!$G6237=$B$2,Colin!$H6237&lt;=$C$3),Colin!$I6237,)</f>
        <v>0</v>
      </c>
      <c r="P6237" s="38">
        <f>IF(Colin!$G6237&lt;$B$2,Colin!$I6237,0)</f>
        <v>0</v>
      </c>
      <c r="Q6237" s="38">
        <f>IF(Colin!$G6237&lt;$B$1,Colin!$I6237,0)</f>
        <v>0</v>
      </c>
    </row>
    <row r="6238" spans="12:17" x14ac:dyDescent="0.25">
      <c r="L6238" s="38">
        <f>IF(AND(Colin!$G6238=$B$1,Colin!$H6238=$C$3),Colin!$I6238,)</f>
        <v>0</v>
      </c>
      <c r="M6238" s="38">
        <f>IF(AND(Colin!$G6238=$B$1,Colin!$H6238&lt;=$C$3),Colin!$I6238,)</f>
        <v>0</v>
      </c>
      <c r="N6238" s="38">
        <f>IF(AND(Colin!$G6238=$B$2,Colin!$H6238=$C$3),Colin!$I6238,)</f>
        <v>0</v>
      </c>
      <c r="O6238" s="38">
        <f>IF(AND(Colin!$G6238=$B$2,Colin!$H6238&lt;=$C$3),Colin!$I6238,)</f>
        <v>0</v>
      </c>
      <c r="P6238" s="38">
        <f>IF(Colin!$G6238&lt;$B$2,Colin!$I6238,0)</f>
        <v>0</v>
      </c>
      <c r="Q6238" s="38">
        <f>IF(Colin!$G6238&lt;$B$1,Colin!$I6238,0)</f>
        <v>0</v>
      </c>
    </row>
    <row r="6239" spans="12:17" x14ac:dyDescent="0.25">
      <c r="L6239" s="38">
        <f>IF(AND(Colin!$G6239=$B$1,Colin!$H6239=$C$3),Colin!$I6239,)</f>
        <v>0</v>
      </c>
      <c r="M6239" s="38">
        <f>IF(AND(Colin!$G6239=$B$1,Colin!$H6239&lt;=$C$3),Colin!$I6239,)</f>
        <v>0</v>
      </c>
      <c r="N6239" s="38">
        <f>IF(AND(Colin!$G6239=$B$2,Colin!$H6239=$C$3),Colin!$I6239,)</f>
        <v>0</v>
      </c>
      <c r="O6239" s="38">
        <f>IF(AND(Colin!$G6239=$B$2,Colin!$H6239&lt;=$C$3),Colin!$I6239,)</f>
        <v>0</v>
      </c>
      <c r="P6239" s="38">
        <f>IF(Colin!$G6239&lt;$B$2,Colin!$I6239,0)</f>
        <v>0</v>
      </c>
      <c r="Q6239" s="38">
        <f>IF(Colin!$G6239&lt;$B$1,Colin!$I6239,0)</f>
        <v>0</v>
      </c>
    </row>
    <row r="6240" spans="12:17" x14ac:dyDescent="0.25">
      <c r="L6240" s="38">
        <f>IF(AND(Colin!$G6240=$B$1,Colin!$H6240=$C$3),Colin!$I6240,)</f>
        <v>0</v>
      </c>
      <c r="M6240" s="38">
        <f>IF(AND(Colin!$G6240=$B$1,Colin!$H6240&lt;=$C$3),Colin!$I6240,)</f>
        <v>0</v>
      </c>
      <c r="N6240" s="38">
        <f>IF(AND(Colin!$G6240=$B$2,Colin!$H6240=$C$3),Colin!$I6240,)</f>
        <v>0</v>
      </c>
      <c r="O6240" s="38">
        <f>IF(AND(Colin!$G6240=$B$2,Colin!$H6240&lt;=$C$3),Colin!$I6240,)</f>
        <v>0</v>
      </c>
      <c r="P6240" s="38">
        <f>IF(Colin!$G6240&lt;$B$2,Colin!$I6240,0)</f>
        <v>0</v>
      </c>
      <c r="Q6240" s="38">
        <f>IF(Colin!$G6240&lt;$B$1,Colin!$I6240,0)</f>
        <v>0</v>
      </c>
    </row>
    <row r="6241" spans="12:17" x14ac:dyDescent="0.25">
      <c r="L6241" s="38">
        <f>IF(AND(Colin!$G6241=$B$1,Colin!$H6241=$C$3),Colin!$I6241,)</f>
        <v>0</v>
      </c>
      <c r="M6241" s="38">
        <f>IF(AND(Colin!$G6241=$B$1,Colin!$H6241&lt;=$C$3),Colin!$I6241,)</f>
        <v>0</v>
      </c>
      <c r="N6241" s="38">
        <f>IF(AND(Colin!$G6241=$B$2,Colin!$H6241=$C$3),Colin!$I6241,)</f>
        <v>0</v>
      </c>
      <c r="O6241" s="38">
        <f>IF(AND(Colin!$G6241=$B$2,Colin!$H6241&lt;=$C$3),Colin!$I6241,)</f>
        <v>0</v>
      </c>
      <c r="P6241" s="38">
        <f>IF(Colin!$G6241&lt;$B$2,Colin!$I6241,0)</f>
        <v>0</v>
      </c>
      <c r="Q6241" s="38">
        <f>IF(Colin!$G6241&lt;$B$1,Colin!$I6241,0)</f>
        <v>0</v>
      </c>
    </row>
    <row r="6242" spans="12:17" x14ac:dyDescent="0.25">
      <c r="L6242" s="38">
        <f>IF(AND(Colin!$G6242=$B$1,Colin!$H6242=$C$3),Colin!$I6242,)</f>
        <v>0</v>
      </c>
      <c r="M6242" s="38">
        <f>IF(AND(Colin!$G6242=$B$1,Colin!$H6242&lt;=$C$3),Colin!$I6242,)</f>
        <v>0</v>
      </c>
      <c r="N6242" s="38">
        <f>IF(AND(Colin!$G6242=$B$2,Colin!$H6242=$C$3),Colin!$I6242,)</f>
        <v>0</v>
      </c>
      <c r="O6242" s="38">
        <f>IF(AND(Colin!$G6242=$B$2,Colin!$H6242&lt;=$C$3),Colin!$I6242,)</f>
        <v>0</v>
      </c>
      <c r="P6242" s="38">
        <f>IF(Colin!$G6242&lt;$B$2,Colin!$I6242,0)</f>
        <v>0</v>
      </c>
      <c r="Q6242" s="38">
        <f>IF(Colin!$G6242&lt;$B$1,Colin!$I6242,0)</f>
        <v>0</v>
      </c>
    </row>
    <row r="6243" spans="12:17" x14ac:dyDescent="0.25">
      <c r="L6243" s="38">
        <f>IF(AND(Colin!$G6243=$B$1,Colin!$H6243=$C$3),Colin!$I6243,)</f>
        <v>0</v>
      </c>
      <c r="M6243" s="38">
        <f>IF(AND(Colin!$G6243=$B$1,Colin!$H6243&lt;=$C$3),Colin!$I6243,)</f>
        <v>0</v>
      </c>
      <c r="N6243" s="38">
        <f>IF(AND(Colin!$G6243=$B$2,Colin!$H6243=$C$3),Colin!$I6243,)</f>
        <v>0</v>
      </c>
      <c r="O6243" s="38">
        <f>IF(AND(Colin!$G6243=$B$2,Colin!$H6243&lt;=$C$3),Colin!$I6243,)</f>
        <v>0</v>
      </c>
      <c r="P6243" s="38">
        <f>IF(Colin!$G6243&lt;$B$2,Colin!$I6243,0)</f>
        <v>0</v>
      </c>
      <c r="Q6243" s="38">
        <f>IF(Colin!$G6243&lt;$B$1,Colin!$I6243,0)</f>
        <v>0</v>
      </c>
    </row>
    <row r="6244" spans="12:17" x14ac:dyDescent="0.25">
      <c r="L6244" s="38">
        <f>IF(AND(Colin!$G6244=$B$1,Colin!$H6244=$C$3),Colin!$I6244,)</f>
        <v>0</v>
      </c>
      <c r="M6244" s="38">
        <f>IF(AND(Colin!$G6244=$B$1,Colin!$H6244&lt;=$C$3),Colin!$I6244,)</f>
        <v>0</v>
      </c>
      <c r="N6244" s="38">
        <f>IF(AND(Colin!$G6244=$B$2,Colin!$H6244=$C$3),Colin!$I6244,)</f>
        <v>0</v>
      </c>
      <c r="O6244" s="38">
        <f>IF(AND(Colin!$G6244=$B$2,Colin!$H6244&lt;=$C$3),Colin!$I6244,)</f>
        <v>0</v>
      </c>
      <c r="P6244" s="38">
        <f>IF(Colin!$G6244&lt;$B$2,Colin!$I6244,0)</f>
        <v>0</v>
      </c>
      <c r="Q6244" s="38">
        <f>IF(Colin!$G6244&lt;$B$1,Colin!$I6244,0)</f>
        <v>0</v>
      </c>
    </row>
    <row r="6245" spans="12:17" x14ac:dyDescent="0.25">
      <c r="L6245" s="38">
        <f>IF(AND(Colin!$G6245=$B$1,Colin!$H6245=$C$3),Colin!$I6245,)</f>
        <v>0</v>
      </c>
      <c r="M6245" s="38">
        <f>IF(AND(Colin!$G6245=$B$1,Colin!$H6245&lt;=$C$3),Colin!$I6245,)</f>
        <v>0</v>
      </c>
      <c r="N6245" s="38">
        <f>IF(AND(Colin!$G6245=$B$2,Colin!$H6245=$C$3),Colin!$I6245,)</f>
        <v>0</v>
      </c>
      <c r="O6245" s="38">
        <f>IF(AND(Colin!$G6245=$B$2,Colin!$H6245&lt;=$C$3),Colin!$I6245,)</f>
        <v>0</v>
      </c>
      <c r="P6245" s="38">
        <f>IF(Colin!$G6245&lt;$B$2,Colin!$I6245,0)</f>
        <v>0</v>
      </c>
      <c r="Q6245" s="38">
        <f>IF(Colin!$G6245&lt;$B$1,Colin!$I6245,0)</f>
        <v>0</v>
      </c>
    </row>
    <row r="6246" spans="12:17" x14ac:dyDescent="0.25">
      <c r="L6246" s="38">
        <f>IF(AND(Colin!$G6246=$B$1,Colin!$H6246=$C$3),Colin!$I6246,)</f>
        <v>0</v>
      </c>
      <c r="M6246" s="38">
        <f>IF(AND(Colin!$G6246=$B$1,Colin!$H6246&lt;=$C$3),Colin!$I6246,)</f>
        <v>0</v>
      </c>
      <c r="N6246" s="38">
        <f>IF(AND(Colin!$G6246=$B$2,Colin!$H6246=$C$3),Colin!$I6246,)</f>
        <v>0</v>
      </c>
      <c r="O6246" s="38">
        <f>IF(AND(Colin!$G6246=$B$2,Colin!$H6246&lt;=$C$3),Colin!$I6246,)</f>
        <v>0</v>
      </c>
      <c r="P6246" s="38">
        <f>IF(Colin!$G6246&lt;$B$2,Colin!$I6246,0)</f>
        <v>0</v>
      </c>
      <c r="Q6246" s="38">
        <f>IF(Colin!$G6246&lt;$B$1,Colin!$I6246,0)</f>
        <v>0</v>
      </c>
    </row>
    <row r="6247" spans="12:17" x14ac:dyDescent="0.25">
      <c r="L6247" s="38">
        <f>IF(AND(Colin!$G6247=$B$1,Colin!$H6247=$C$3),Colin!$I6247,)</f>
        <v>0</v>
      </c>
      <c r="M6247" s="38">
        <f>IF(AND(Colin!$G6247=$B$1,Colin!$H6247&lt;=$C$3),Colin!$I6247,)</f>
        <v>0</v>
      </c>
      <c r="N6247" s="38">
        <f>IF(AND(Colin!$G6247=$B$2,Colin!$H6247=$C$3),Colin!$I6247,)</f>
        <v>0</v>
      </c>
      <c r="O6247" s="38">
        <f>IF(AND(Colin!$G6247=$B$2,Colin!$H6247&lt;=$C$3),Colin!$I6247,)</f>
        <v>0</v>
      </c>
      <c r="P6247" s="38">
        <f>IF(Colin!$G6247&lt;$B$2,Colin!$I6247,0)</f>
        <v>0</v>
      </c>
      <c r="Q6247" s="38">
        <f>IF(Colin!$G6247&lt;$B$1,Colin!$I6247,0)</f>
        <v>0</v>
      </c>
    </row>
    <row r="6248" spans="12:17" x14ac:dyDescent="0.25">
      <c r="L6248" s="38">
        <f>IF(AND(Colin!$G6248=$B$1,Colin!$H6248=$C$3),Colin!$I6248,)</f>
        <v>0</v>
      </c>
      <c r="M6248" s="38">
        <f>IF(AND(Colin!$G6248=$B$1,Colin!$H6248&lt;=$C$3),Colin!$I6248,)</f>
        <v>0</v>
      </c>
      <c r="N6248" s="38">
        <f>IF(AND(Colin!$G6248=$B$2,Colin!$H6248=$C$3),Colin!$I6248,)</f>
        <v>0</v>
      </c>
      <c r="O6248" s="38">
        <f>IF(AND(Colin!$G6248=$B$2,Colin!$H6248&lt;=$C$3),Colin!$I6248,)</f>
        <v>0</v>
      </c>
      <c r="P6248" s="38">
        <f>IF(Colin!$G6248&lt;$B$2,Colin!$I6248,0)</f>
        <v>0</v>
      </c>
      <c r="Q6248" s="38">
        <f>IF(Colin!$G6248&lt;$B$1,Colin!$I6248,0)</f>
        <v>0</v>
      </c>
    </row>
    <row r="6249" spans="12:17" x14ac:dyDescent="0.25">
      <c r="L6249" s="38">
        <f>IF(AND(Colin!$G6249=$B$1,Colin!$H6249=$C$3),Colin!$I6249,)</f>
        <v>0</v>
      </c>
      <c r="M6249" s="38">
        <f>IF(AND(Colin!$G6249=$B$1,Colin!$H6249&lt;=$C$3),Colin!$I6249,)</f>
        <v>0</v>
      </c>
      <c r="N6249" s="38">
        <f>IF(AND(Colin!$G6249=$B$2,Colin!$H6249=$C$3),Colin!$I6249,)</f>
        <v>0</v>
      </c>
      <c r="O6249" s="38">
        <f>IF(AND(Colin!$G6249=$B$2,Colin!$H6249&lt;=$C$3),Colin!$I6249,)</f>
        <v>0</v>
      </c>
      <c r="P6249" s="38">
        <f>IF(Colin!$G6249&lt;$B$2,Colin!$I6249,0)</f>
        <v>0</v>
      </c>
      <c r="Q6249" s="38">
        <f>IF(Colin!$G6249&lt;$B$1,Colin!$I6249,0)</f>
        <v>0</v>
      </c>
    </row>
    <row r="6250" spans="12:17" x14ac:dyDescent="0.25">
      <c r="L6250" s="38">
        <f>IF(AND(Colin!$G6250=$B$1,Colin!$H6250=$C$3),Colin!$I6250,)</f>
        <v>0</v>
      </c>
      <c r="M6250" s="38">
        <f>IF(AND(Colin!$G6250=$B$1,Colin!$H6250&lt;=$C$3),Colin!$I6250,)</f>
        <v>0</v>
      </c>
      <c r="N6250" s="38">
        <f>IF(AND(Colin!$G6250=$B$2,Colin!$H6250=$C$3),Colin!$I6250,)</f>
        <v>0</v>
      </c>
      <c r="O6250" s="38">
        <f>IF(AND(Colin!$G6250=$B$2,Colin!$H6250&lt;=$C$3),Colin!$I6250,)</f>
        <v>0</v>
      </c>
      <c r="P6250" s="38">
        <f>IF(Colin!$G6250&lt;$B$2,Colin!$I6250,0)</f>
        <v>0</v>
      </c>
      <c r="Q6250" s="38">
        <f>IF(Colin!$G6250&lt;$B$1,Colin!$I6250,0)</f>
        <v>0</v>
      </c>
    </row>
    <row r="6251" spans="12:17" x14ac:dyDescent="0.25">
      <c r="L6251" s="38">
        <f>IF(AND(Colin!$G6251=$B$1,Colin!$H6251=$C$3),Colin!$I6251,)</f>
        <v>0</v>
      </c>
      <c r="M6251" s="38">
        <f>IF(AND(Colin!$G6251=$B$1,Colin!$H6251&lt;=$C$3),Colin!$I6251,)</f>
        <v>0</v>
      </c>
      <c r="N6251" s="38">
        <f>IF(AND(Colin!$G6251=$B$2,Colin!$H6251=$C$3),Colin!$I6251,)</f>
        <v>0</v>
      </c>
      <c r="O6251" s="38">
        <f>IF(AND(Colin!$G6251=$B$2,Colin!$H6251&lt;=$C$3),Colin!$I6251,)</f>
        <v>0</v>
      </c>
      <c r="P6251" s="38">
        <f>IF(Colin!$G6251&lt;$B$2,Colin!$I6251,0)</f>
        <v>0</v>
      </c>
      <c r="Q6251" s="38">
        <f>IF(Colin!$G6251&lt;$B$1,Colin!$I6251,0)</f>
        <v>0</v>
      </c>
    </row>
    <row r="6252" spans="12:17" x14ac:dyDescent="0.25">
      <c r="L6252" s="38">
        <f>IF(AND(Colin!$G6252=$B$1,Colin!$H6252=$C$3),Colin!$I6252,)</f>
        <v>0</v>
      </c>
      <c r="M6252" s="38">
        <f>IF(AND(Colin!$G6252=$B$1,Colin!$H6252&lt;=$C$3),Colin!$I6252,)</f>
        <v>0</v>
      </c>
      <c r="N6252" s="38">
        <f>IF(AND(Colin!$G6252=$B$2,Colin!$H6252=$C$3),Colin!$I6252,)</f>
        <v>0</v>
      </c>
      <c r="O6252" s="38">
        <f>IF(AND(Colin!$G6252=$B$2,Colin!$H6252&lt;=$C$3),Colin!$I6252,)</f>
        <v>0</v>
      </c>
      <c r="P6252" s="38">
        <f>IF(Colin!$G6252&lt;$B$2,Colin!$I6252,0)</f>
        <v>0</v>
      </c>
      <c r="Q6252" s="38">
        <f>IF(Colin!$G6252&lt;$B$1,Colin!$I6252,0)</f>
        <v>0</v>
      </c>
    </row>
    <row r="6253" spans="12:17" x14ac:dyDescent="0.25">
      <c r="L6253" s="38">
        <f>IF(AND(Colin!$G6253=$B$1,Colin!$H6253=$C$3),Colin!$I6253,)</f>
        <v>0</v>
      </c>
      <c r="M6253" s="38">
        <f>IF(AND(Colin!$G6253=$B$1,Colin!$H6253&lt;=$C$3),Colin!$I6253,)</f>
        <v>0</v>
      </c>
      <c r="N6253" s="38">
        <f>IF(AND(Colin!$G6253=$B$2,Colin!$H6253=$C$3),Colin!$I6253,)</f>
        <v>0</v>
      </c>
      <c r="O6253" s="38">
        <f>IF(AND(Colin!$G6253=$B$2,Colin!$H6253&lt;=$C$3),Colin!$I6253,)</f>
        <v>0</v>
      </c>
      <c r="P6253" s="38">
        <f>IF(Colin!$G6253&lt;$B$2,Colin!$I6253,0)</f>
        <v>0</v>
      </c>
      <c r="Q6253" s="38">
        <f>IF(Colin!$G6253&lt;$B$1,Colin!$I6253,0)</f>
        <v>0</v>
      </c>
    </row>
    <row r="6254" spans="12:17" x14ac:dyDescent="0.25">
      <c r="L6254" s="38">
        <f>IF(AND(Colin!$G6254=$B$1,Colin!$H6254=$C$3),Colin!$I6254,)</f>
        <v>0</v>
      </c>
      <c r="M6254" s="38">
        <f>IF(AND(Colin!$G6254=$B$1,Colin!$H6254&lt;=$C$3),Colin!$I6254,)</f>
        <v>0</v>
      </c>
      <c r="N6254" s="38">
        <f>IF(AND(Colin!$G6254=$B$2,Colin!$H6254=$C$3),Colin!$I6254,)</f>
        <v>0</v>
      </c>
      <c r="O6254" s="38">
        <f>IF(AND(Colin!$G6254=$B$2,Colin!$H6254&lt;=$C$3),Colin!$I6254,)</f>
        <v>0</v>
      </c>
      <c r="P6254" s="38">
        <f>IF(Colin!$G6254&lt;$B$2,Colin!$I6254,0)</f>
        <v>0</v>
      </c>
      <c r="Q6254" s="38">
        <f>IF(Colin!$G6254&lt;$B$1,Colin!$I6254,0)</f>
        <v>0</v>
      </c>
    </row>
    <row r="6255" spans="12:17" x14ac:dyDescent="0.25">
      <c r="L6255" s="38">
        <f>IF(AND(Colin!$G6255=$B$1,Colin!$H6255=$C$3),Colin!$I6255,)</f>
        <v>0</v>
      </c>
      <c r="M6255" s="38">
        <f>IF(AND(Colin!$G6255=$B$1,Colin!$H6255&lt;=$C$3),Colin!$I6255,)</f>
        <v>0</v>
      </c>
      <c r="N6255" s="38">
        <f>IF(AND(Colin!$G6255=$B$2,Colin!$H6255=$C$3),Colin!$I6255,)</f>
        <v>0</v>
      </c>
      <c r="O6255" s="38">
        <f>IF(AND(Colin!$G6255=$B$2,Colin!$H6255&lt;=$C$3),Colin!$I6255,)</f>
        <v>0</v>
      </c>
      <c r="P6255" s="38">
        <f>IF(Colin!$G6255&lt;$B$2,Colin!$I6255,0)</f>
        <v>0</v>
      </c>
      <c r="Q6255" s="38">
        <f>IF(Colin!$G6255&lt;$B$1,Colin!$I6255,0)</f>
        <v>0</v>
      </c>
    </row>
    <row r="6256" spans="12:17" x14ac:dyDescent="0.25">
      <c r="L6256" s="38">
        <f>IF(AND(Colin!$G6256=$B$1,Colin!$H6256=$C$3),Colin!$I6256,)</f>
        <v>0</v>
      </c>
      <c r="M6256" s="38">
        <f>IF(AND(Colin!$G6256=$B$1,Colin!$H6256&lt;=$C$3),Colin!$I6256,)</f>
        <v>0</v>
      </c>
      <c r="N6256" s="38">
        <f>IF(AND(Colin!$G6256=$B$2,Colin!$H6256=$C$3),Colin!$I6256,)</f>
        <v>0</v>
      </c>
      <c r="O6256" s="38">
        <f>IF(AND(Colin!$G6256=$B$2,Colin!$H6256&lt;=$C$3),Colin!$I6256,)</f>
        <v>0</v>
      </c>
      <c r="P6256" s="38">
        <f>IF(Colin!$G6256&lt;$B$2,Colin!$I6256,0)</f>
        <v>0</v>
      </c>
      <c r="Q6256" s="38">
        <f>IF(Colin!$G6256&lt;$B$1,Colin!$I6256,0)</f>
        <v>0</v>
      </c>
    </row>
    <row r="6257" spans="12:17" x14ac:dyDescent="0.25">
      <c r="L6257" s="38">
        <f>IF(AND(Colin!$G6257=$B$1,Colin!$H6257=$C$3),Colin!$I6257,)</f>
        <v>0</v>
      </c>
      <c r="M6257" s="38">
        <f>IF(AND(Colin!$G6257=$B$1,Colin!$H6257&lt;=$C$3),Colin!$I6257,)</f>
        <v>0</v>
      </c>
      <c r="N6257" s="38">
        <f>IF(AND(Colin!$G6257=$B$2,Colin!$H6257=$C$3),Colin!$I6257,)</f>
        <v>0</v>
      </c>
      <c r="O6257" s="38">
        <f>IF(AND(Colin!$G6257=$B$2,Colin!$H6257&lt;=$C$3),Colin!$I6257,)</f>
        <v>0</v>
      </c>
      <c r="P6257" s="38">
        <f>IF(Colin!$G6257&lt;$B$2,Colin!$I6257,0)</f>
        <v>0</v>
      </c>
      <c r="Q6257" s="38">
        <f>IF(Colin!$G6257&lt;$B$1,Colin!$I6257,0)</f>
        <v>0</v>
      </c>
    </row>
    <row r="6258" spans="12:17" x14ac:dyDescent="0.25">
      <c r="L6258" s="38">
        <f>IF(AND(Colin!$G6258=$B$1,Colin!$H6258=$C$3),Colin!$I6258,)</f>
        <v>0</v>
      </c>
      <c r="M6258" s="38">
        <f>IF(AND(Colin!$G6258=$B$1,Colin!$H6258&lt;=$C$3),Colin!$I6258,)</f>
        <v>0</v>
      </c>
      <c r="N6258" s="38">
        <f>IF(AND(Colin!$G6258=$B$2,Colin!$H6258=$C$3),Colin!$I6258,)</f>
        <v>0</v>
      </c>
      <c r="O6258" s="38">
        <f>IF(AND(Colin!$G6258=$B$2,Colin!$H6258&lt;=$C$3),Colin!$I6258,)</f>
        <v>0</v>
      </c>
      <c r="P6258" s="38">
        <f>IF(Colin!$G6258&lt;$B$2,Colin!$I6258,0)</f>
        <v>0</v>
      </c>
      <c r="Q6258" s="38">
        <f>IF(Colin!$G6258&lt;$B$1,Colin!$I6258,0)</f>
        <v>0</v>
      </c>
    </row>
    <row r="6259" spans="12:17" x14ac:dyDescent="0.25">
      <c r="L6259" s="38">
        <f>IF(AND(Colin!$G6259=$B$1,Colin!$H6259=$C$3),Colin!$I6259,)</f>
        <v>0</v>
      </c>
      <c r="M6259" s="38">
        <f>IF(AND(Colin!$G6259=$B$1,Colin!$H6259&lt;=$C$3),Colin!$I6259,)</f>
        <v>0</v>
      </c>
      <c r="N6259" s="38">
        <f>IF(AND(Colin!$G6259=$B$2,Colin!$H6259=$C$3),Colin!$I6259,)</f>
        <v>0</v>
      </c>
      <c r="O6259" s="38">
        <f>IF(AND(Colin!$G6259=$B$2,Colin!$H6259&lt;=$C$3),Colin!$I6259,)</f>
        <v>0</v>
      </c>
      <c r="P6259" s="38">
        <f>IF(Colin!$G6259&lt;$B$2,Colin!$I6259,0)</f>
        <v>0</v>
      </c>
      <c r="Q6259" s="38">
        <f>IF(Colin!$G6259&lt;$B$1,Colin!$I6259,0)</f>
        <v>0</v>
      </c>
    </row>
    <row r="6260" spans="12:17" x14ac:dyDescent="0.25">
      <c r="L6260" s="38">
        <f>IF(AND(Colin!$G6260=$B$1,Colin!$H6260=$C$3),Colin!$I6260,)</f>
        <v>0</v>
      </c>
      <c r="M6260" s="38">
        <f>IF(AND(Colin!$G6260=$B$1,Colin!$H6260&lt;=$C$3),Colin!$I6260,)</f>
        <v>0</v>
      </c>
      <c r="N6260" s="38">
        <f>IF(AND(Colin!$G6260=$B$2,Colin!$H6260=$C$3),Colin!$I6260,)</f>
        <v>0</v>
      </c>
      <c r="O6260" s="38">
        <f>IF(AND(Colin!$G6260=$B$2,Colin!$H6260&lt;=$C$3),Colin!$I6260,)</f>
        <v>0</v>
      </c>
      <c r="P6260" s="38">
        <f>IF(Colin!$G6260&lt;$B$2,Colin!$I6260,0)</f>
        <v>0</v>
      </c>
      <c r="Q6260" s="38">
        <f>IF(Colin!$G6260&lt;$B$1,Colin!$I6260,0)</f>
        <v>0</v>
      </c>
    </row>
    <row r="6261" spans="12:17" x14ac:dyDescent="0.25">
      <c r="L6261" s="38">
        <f>IF(AND(Colin!$G6261=$B$1,Colin!$H6261=$C$3),Colin!$I6261,)</f>
        <v>0</v>
      </c>
      <c r="M6261" s="38">
        <f>IF(AND(Colin!$G6261=$B$1,Colin!$H6261&lt;=$C$3),Colin!$I6261,)</f>
        <v>0</v>
      </c>
      <c r="N6261" s="38">
        <f>IF(AND(Colin!$G6261=$B$2,Colin!$H6261=$C$3),Colin!$I6261,)</f>
        <v>0</v>
      </c>
      <c r="O6261" s="38">
        <f>IF(AND(Colin!$G6261=$B$2,Colin!$H6261&lt;=$C$3),Colin!$I6261,)</f>
        <v>0</v>
      </c>
      <c r="P6261" s="38">
        <f>IF(Colin!$G6261&lt;$B$2,Colin!$I6261,0)</f>
        <v>0</v>
      </c>
      <c r="Q6261" s="38">
        <f>IF(Colin!$G6261&lt;$B$1,Colin!$I6261,0)</f>
        <v>0</v>
      </c>
    </row>
    <row r="6262" spans="12:17" x14ac:dyDescent="0.25">
      <c r="L6262" s="38">
        <f>IF(AND(Colin!$G6262=$B$1,Colin!$H6262=$C$3),Colin!$I6262,)</f>
        <v>0</v>
      </c>
      <c r="M6262" s="38">
        <f>IF(AND(Colin!$G6262=$B$1,Colin!$H6262&lt;=$C$3),Colin!$I6262,)</f>
        <v>0</v>
      </c>
      <c r="N6262" s="38">
        <f>IF(AND(Colin!$G6262=$B$2,Colin!$H6262=$C$3),Colin!$I6262,)</f>
        <v>0</v>
      </c>
      <c r="O6262" s="38">
        <f>IF(AND(Colin!$G6262=$B$2,Colin!$H6262&lt;=$C$3),Colin!$I6262,)</f>
        <v>0</v>
      </c>
      <c r="P6262" s="38">
        <f>IF(Colin!$G6262&lt;$B$2,Colin!$I6262,0)</f>
        <v>0</v>
      </c>
      <c r="Q6262" s="38">
        <f>IF(Colin!$G6262&lt;$B$1,Colin!$I6262,0)</f>
        <v>0</v>
      </c>
    </row>
    <row r="6263" spans="12:17" x14ac:dyDescent="0.25">
      <c r="L6263" s="38">
        <f>IF(AND(Colin!$G6263=$B$1,Colin!$H6263=$C$3),Colin!$I6263,)</f>
        <v>0</v>
      </c>
      <c r="M6263" s="38">
        <f>IF(AND(Colin!$G6263=$B$1,Colin!$H6263&lt;=$C$3),Colin!$I6263,)</f>
        <v>0</v>
      </c>
      <c r="N6263" s="38">
        <f>IF(AND(Colin!$G6263=$B$2,Colin!$H6263=$C$3),Colin!$I6263,)</f>
        <v>0</v>
      </c>
      <c r="O6263" s="38">
        <f>IF(AND(Colin!$G6263=$B$2,Colin!$H6263&lt;=$C$3),Colin!$I6263,)</f>
        <v>0</v>
      </c>
      <c r="P6263" s="38">
        <f>IF(Colin!$G6263&lt;$B$2,Colin!$I6263,0)</f>
        <v>0</v>
      </c>
      <c r="Q6263" s="38">
        <f>IF(Colin!$G6263&lt;$B$1,Colin!$I6263,0)</f>
        <v>0</v>
      </c>
    </row>
    <row r="6264" spans="12:17" x14ac:dyDescent="0.25">
      <c r="L6264" s="38">
        <f>IF(AND(Colin!$G6264=$B$1,Colin!$H6264=$C$3),Colin!$I6264,)</f>
        <v>0</v>
      </c>
      <c r="M6264" s="38">
        <f>IF(AND(Colin!$G6264=$B$1,Colin!$H6264&lt;=$C$3),Colin!$I6264,)</f>
        <v>0</v>
      </c>
      <c r="N6264" s="38">
        <f>IF(AND(Colin!$G6264=$B$2,Colin!$H6264=$C$3),Colin!$I6264,)</f>
        <v>0</v>
      </c>
      <c r="O6264" s="38">
        <f>IF(AND(Colin!$G6264=$B$2,Colin!$H6264&lt;=$C$3),Colin!$I6264,)</f>
        <v>0</v>
      </c>
      <c r="P6264" s="38">
        <f>IF(Colin!$G6264&lt;$B$2,Colin!$I6264,0)</f>
        <v>0</v>
      </c>
      <c r="Q6264" s="38">
        <f>IF(Colin!$G6264&lt;$B$1,Colin!$I6264,0)</f>
        <v>0</v>
      </c>
    </row>
    <row r="6265" spans="12:17" x14ac:dyDescent="0.25">
      <c r="L6265" s="38">
        <f>IF(AND(Colin!$G6265=$B$1,Colin!$H6265=$C$3),Colin!$I6265,)</f>
        <v>0</v>
      </c>
      <c r="M6265" s="38">
        <f>IF(AND(Colin!$G6265=$B$1,Colin!$H6265&lt;=$C$3),Colin!$I6265,)</f>
        <v>0</v>
      </c>
      <c r="N6265" s="38">
        <f>IF(AND(Colin!$G6265=$B$2,Colin!$H6265=$C$3),Colin!$I6265,)</f>
        <v>0</v>
      </c>
      <c r="O6265" s="38">
        <f>IF(AND(Colin!$G6265=$B$2,Colin!$H6265&lt;=$C$3),Colin!$I6265,)</f>
        <v>0</v>
      </c>
      <c r="P6265" s="38">
        <f>IF(Colin!$G6265&lt;$B$2,Colin!$I6265,0)</f>
        <v>0</v>
      </c>
      <c r="Q6265" s="38">
        <f>IF(Colin!$G6265&lt;$B$1,Colin!$I6265,0)</f>
        <v>0</v>
      </c>
    </row>
    <row r="6266" spans="12:17" x14ac:dyDescent="0.25">
      <c r="L6266" s="38">
        <f>IF(AND(Colin!$G6266=$B$1,Colin!$H6266=$C$3),Colin!$I6266,)</f>
        <v>0</v>
      </c>
      <c r="M6266" s="38">
        <f>IF(AND(Colin!$G6266=$B$1,Colin!$H6266&lt;=$C$3),Colin!$I6266,)</f>
        <v>0</v>
      </c>
      <c r="N6266" s="38">
        <f>IF(AND(Colin!$G6266=$B$2,Colin!$H6266=$C$3),Colin!$I6266,)</f>
        <v>0</v>
      </c>
      <c r="O6266" s="38">
        <f>IF(AND(Colin!$G6266=$B$2,Colin!$H6266&lt;=$C$3),Colin!$I6266,)</f>
        <v>0</v>
      </c>
      <c r="P6266" s="38">
        <f>IF(Colin!$G6266&lt;$B$2,Colin!$I6266,0)</f>
        <v>0</v>
      </c>
      <c r="Q6266" s="38">
        <f>IF(Colin!$G6266&lt;$B$1,Colin!$I6266,0)</f>
        <v>0</v>
      </c>
    </row>
    <row r="6267" spans="12:17" x14ac:dyDescent="0.25">
      <c r="L6267" s="38">
        <f>IF(AND(Colin!$G6267=$B$1,Colin!$H6267=$C$3),Colin!$I6267,)</f>
        <v>0</v>
      </c>
      <c r="M6267" s="38">
        <f>IF(AND(Colin!$G6267=$B$1,Colin!$H6267&lt;=$C$3),Colin!$I6267,)</f>
        <v>0</v>
      </c>
      <c r="N6267" s="38">
        <f>IF(AND(Colin!$G6267=$B$2,Colin!$H6267=$C$3),Colin!$I6267,)</f>
        <v>0</v>
      </c>
      <c r="O6267" s="38">
        <f>IF(AND(Colin!$G6267=$B$2,Colin!$H6267&lt;=$C$3),Colin!$I6267,)</f>
        <v>0</v>
      </c>
      <c r="P6267" s="38">
        <f>IF(Colin!$G6267&lt;$B$2,Colin!$I6267,0)</f>
        <v>0</v>
      </c>
      <c r="Q6267" s="38">
        <f>IF(Colin!$G6267&lt;$B$1,Colin!$I6267,0)</f>
        <v>0</v>
      </c>
    </row>
    <row r="6268" spans="12:17" x14ac:dyDescent="0.25">
      <c r="L6268" s="38">
        <f>IF(AND(Colin!$G6268=$B$1,Colin!$H6268=$C$3),Colin!$I6268,)</f>
        <v>0</v>
      </c>
      <c r="M6268" s="38">
        <f>IF(AND(Colin!$G6268=$B$1,Colin!$H6268&lt;=$C$3),Colin!$I6268,)</f>
        <v>0</v>
      </c>
      <c r="N6268" s="38">
        <f>IF(AND(Colin!$G6268=$B$2,Colin!$H6268=$C$3),Colin!$I6268,)</f>
        <v>0</v>
      </c>
      <c r="O6268" s="38">
        <f>IF(AND(Colin!$G6268=$B$2,Colin!$H6268&lt;=$C$3),Colin!$I6268,)</f>
        <v>0</v>
      </c>
      <c r="P6268" s="38">
        <f>IF(Colin!$G6268&lt;$B$2,Colin!$I6268,0)</f>
        <v>0</v>
      </c>
      <c r="Q6268" s="38">
        <f>IF(Colin!$G6268&lt;$B$1,Colin!$I6268,0)</f>
        <v>0</v>
      </c>
    </row>
    <row r="6269" spans="12:17" x14ac:dyDescent="0.25">
      <c r="L6269" s="38">
        <f>IF(AND(Colin!$G6269=$B$1,Colin!$H6269=$C$3),Colin!$I6269,)</f>
        <v>0</v>
      </c>
      <c r="M6269" s="38">
        <f>IF(AND(Colin!$G6269=$B$1,Colin!$H6269&lt;=$C$3),Colin!$I6269,)</f>
        <v>0</v>
      </c>
      <c r="N6269" s="38">
        <f>IF(AND(Colin!$G6269=$B$2,Colin!$H6269=$C$3),Colin!$I6269,)</f>
        <v>0</v>
      </c>
      <c r="O6269" s="38">
        <f>IF(AND(Colin!$G6269=$B$2,Colin!$H6269&lt;=$C$3),Colin!$I6269,)</f>
        <v>0</v>
      </c>
      <c r="P6269" s="38">
        <f>IF(Colin!$G6269&lt;$B$2,Colin!$I6269,0)</f>
        <v>0</v>
      </c>
      <c r="Q6269" s="38">
        <f>IF(Colin!$G6269&lt;$B$1,Colin!$I6269,0)</f>
        <v>0</v>
      </c>
    </row>
    <row r="6270" spans="12:17" x14ac:dyDescent="0.25">
      <c r="L6270" s="38">
        <f>IF(AND(Colin!$G6270=$B$1,Colin!$H6270=$C$3),Colin!$I6270,)</f>
        <v>0</v>
      </c>
      <c r="M6270" s="38">
        <f>IF(AND(Colin!$G6270=$B$1,Colin!$H6270&lt;=$C$3),Colin!$I6270,)</f>
        <v>0</v>
      </c>
      <c r="N6270" s="38">
        <f>IF(AND(Colin!$G6270=$B$2,Colin!$H6270=$C$3),Colin!$I6270,)</f>
        <v>0</v>
      </c>
      <c r="O6270" s="38">
        <f>IF(AND(Colin!$G6270=$B$2,Colin!$H6270&lt;=$C$3),Colin!$I6270,)</f>
        <v>0</v>
      </c>
      <c r="P6270" s="38">
        <f>IF(Colin!$G6270&lt;$B$2,Colin!$I6270,0)</f>
        <v>0</v>
      </c>
      <c r="Q6270" s="38">
        <f>IF(Colin!$G6270&lt;$B$1,Colin!$I6270,0)</f>
        <v>0</v>
      </c>
    </row>
    <row r="6271" spans="12:17" x14ac:dyDescent="0.25">
      <c r="L6271" s="38">
        <f>IF(AND(Colin!$G6271=$B$1,Colin!$H6271=$C$3),Colin!$I6271,)</f>
        <v>0</v>
      </c>
      <c r="M6271" s="38">
        <f>IF(AND(Colin!$G6271=$B$1,Colin!$H6271&lt;=$C$3),Colin!$I6271,)</f>
        <v>0</v>
      </c>
      <c r="N6271" s="38">
        <f>IF(AND(Colin!$G6271=$B$2,Colin!$H6271=$C$3),Colin!$I6271,)</f>
        <v>0</v>
      </c>
      <c r="O6271" s="38">
        <f>IF(AND(Colin!$G6271=$B$2,Colin!$H6271&lt;=$C$3),Colin!$I6271,)</f>
        <v>0</v>
      </c>
      <c r="P6271" s="38">
        <f>IF(Colin!$G6271&lt;$B$2,Colin!$I6271,0)</f>
        <v>0</v>
      </c>
      <c r="Q6271" s="38">
        <f>IF(Colin!$G6271&lt;$B$1,Colin!$I6271,0)</f>
        <v>0</v>
      </c>
    </row>
    <row r="6272" spans="12:17" x14ac:dyDescent="0.25">
      <c r="L6272" s="38">
        <f>IF(AND(Colin!$G6272=$B$1,Colin!$H6272=$C$3),Colin!$I6272,)</f>
        <v>0</v>
      </c>
      <c r="M6272" s="38">
        <f>IF(AND(Colin!$G6272=$B$1,Colin!$H6272&lt;=$C$3),Colin!$I6272,)</f>
        <v>0</v>
      </c>
      <c r="N6272" s="38">
        <f>IF(AND(Colin!$G6272=$B$2,Colin!$H6272=$C$3),Colin!$I6272,)</f>
        <v>0</v>
      </c>
      <c r="O6272" s="38">
        <f>IF(AND(Colin!$G6272=$B$2,Colin!$H6272&lt;=$C$3),Colin!$I6272,)</f>
        <v>0</v>
      </c>
      <c r="P6272" s="38">
        <f>IF(Colin!$G6272&lt;$B$2,Colin!$I6272,0)</f>
        <v>0</v>
      </c>
      <c r="Q6272" s="38">
        <f>IF(Colin!$G6272&lt;$B$1,Colin!$I6272,0)</f>
        <v>0</v>
      </c>
    </row>
    <row r="6273" spans="12:17" x14ac:dyDescent="0.25">
      <c r="L6273" s="38">
        <f>IF(AND(Colin!$G6273=$B$1,Colin!$H6273=$C$3),Colin!$I6273,)</f>
        <v>0</v>
      </c>
      <c r="M6273" s="38">
        <f>IF(AND(Colin!$G6273=$B$1,Colin!$H6273&lt;=$C$3),Colin!$I6273,)</f>
        <v>0</v>
      </c>
      <c r="N6273" s="38">
        <f>IF(AND(Colin!$G6273=$B$2,Colin!$H6273=$C$3),Colin!$I6273,)</f>
        <v>0</v>
      </c>
      <c r="O6273" s="38">
        <f>IF(AND(Colin!$G6273=$B$2,Colin!$H6273&lt;=$C$3),Colin!$I6273,)</f>
        <v>0</v>
      </c>
      <c r="P6273" s="38">
        <f>IF(Colin!$G6273&lt;$B$2,Colin!$I6273,0)</f>
        <v>0</v>
      </c>
      <c r="Q6273" s="38">
        <f>IF(Colin!$G6273&lt;$B$1,Colin!$I6273,0)</f>
        <v>0</v>
      </c>
    </row>
    <row r="6274" spans="12:17" x14ac:dyDescent="0.25">
      <c r="L6274" s="38">
        <f>IF(AND(Colin!$G6274=$B$1,Colin!$H6274=$C$3),Colin!$I6274,)</f>
        <v>0</v>
      </c>
      <c r="M6274" s="38">
        <f>IF(AND(Colin!$G6274=$B$1,Colin!$H6274&lt;=$C$3),Colin!$I6274,)</f>
        <v>0</v>
      </c>
      <c r="N6274" s="38">
        <f>IF(AND(Colin!$G6274=$B$2,Colin!$H6274=$C$3),Colin!$I6274,)</f>
        <v>0</v>
      </c>
      <c r="O6274" s="38">
        <f>IF(AND(Colin!$G6274=$B$2,Colin!$H6274&lt;=$C$3),Colin!$I6274,)</f>
        <v>0</v>
      </c>
      <c r="P6274" s="38">
        <f>IF(Colin!$G6274&lt;$B$2,Colin!$I6274,0)</f>
        <v>0</v>
      </c>
      <c r="Q6274" s="38">
        <f>IF(Colin!$G6274&lt;$B$1,Colin!$I6274,0)</f>
        <v>0</v>
      </c>
    </row>
    <row r="6275" spans="12:17" x14ac:dyDescent="0.25">
      <c r="L6275" s="38">
        <f>IF(AND(Colin!$G6275=$B$1,Colin!$H6275=$C$3),Colin!$I6275,)</f>
        <v>0</v>
      </c>
      <c r="M6275" s="38">
        <f>IF(AND(Colin!$G6275=$B$1,Colin!$H6275&lt;=$C$3),Colin!$I6275,)</f>
        <v>0</v>
      </c>
      <c r="N6275" s="38">
        <f>IF(AND(Colin!$G6275=$B$2,Colin!$H6275=$C$3),Colin!$I6275,)</f>
        <v>0</v>
      </c>
      <c r="O6275" s="38">
        <f>IF(AND(Colin!$G6275=$B$2,Colin!$H6275&lt;=$C$3),Colin!$I6275,)</f>
        <v>0</v>
      </c>
      <c r="P6275" s="38">
        <f>IF(Colin!$G6275&lt;$B$2,Colin!$I6275,0)</f>
        <v>0</v>
      </c>
      <c r="Q6275" s="38">
        <f>IF(Colin!$G6275&lt;$B$1,Colin!$I6275,0)</f>
        <v>0</v>
      </c>
    </row>
    <row r="6276" spans="12:17" x14ac:dyDescent="0.25">
      <c r="L6276" s="38">
        <f>IF(AND(Colin!$G6276=$B$1,Colin!$H6276=$C$3),Colin!$I6276,)</f>
        <v>0</v>
      </c>
      <c r="M6276" s="38">
        <f>IF(AND(Colin!$G6276=$B$1,Colin!$H6276&lt;=$C$3),Colin!$I6276,)</f>
        <v>0</v>
      </c>
      <c r="N6276" s="38">
        <f>IF(AND(Colin!$G6276=$B$2,Colin!$H6276=$C$3),Colin!$I6276,)</f>
        <v>0</v>
      </c>
      <c r="O6276" s="38">
        <f>IF(AND(Colin!$G6276=$B$2,Colin!$H6276&lt;=$C$3),Colin!$I6276,)</f>
        <v>0</v>
      </c>
      <c r="P6276" s="38">
        <f>IF(Colin!$G6276&lt;$B$2,Colin!$I6276,0)</f>
        <v>0</v>
      </c>
      <c r="Q6276" s="38">
        <f>IF(Colin!$G6276&lt;$B$1,Colin!$I6276,0)</f>
        <v>0</v>
      </c>
    </row>
    <row r="6277" spans="12:17" x14ac:dyDescent="0.25">
      <c r="L6277" s="38">
        <f>IF(AND(Colin!$G6277=$B$1,Colin!$H6277=$C$3),Colin!$I6277,)</f>
        <v>0</v>
      </c>
      <c r="M6277" s="38">
        <f>IF(AND(Colin!$G6277=$B$1,Colin!$H6277&lt;=$C$3),Colin!$I6277,)</f>
        <v>0</v>
      </c>
      <c r="N6277" s="38">
        <f>IF(AND(Colin!$G6277=$B$2,Colin!$H6277=$C$3),Colin!$I6277,)</f>
        <v>0</v>
      </c>
      <c r="O6277" s="38">
        <f>IF(AND(Colin!$G6277=$B$2,Colin!$H6277&lt;=$C$3),Colin!$I6277,)</f>
        <v>0</v>
      </c>
      <c r="P6277" s="38">
        <f>IF(Colin!$G6277&lt;$B$2,Colin!$I6277,0)</f>
        <v>0</v>
      </c>
      <c r="Q6277" s="38">
        <f>IF(Colin!$G6277&lt;$B$1,Colin!$I6277,0)</f>
        <v>0</v>
      </c>
    </row>
    <row r="6278" spans="12:17" x14ac:dyDescent="0.25">
      <c r="L6278" s="38">
        <f>IF(AND(Colin!$G6278=$B$1,Colin!$H6278=$C$3),Colin!$I6278,)</f>
        <v>0</v>
      </c>
      <c r="M6278" s="38">
        <f>IF(AND(Colin!$G6278=$B$1,Colin!$H6278&lt;=$C$3),Colin!$I6278,)</f>
        <v>0</v>
      </c>
      <c r="N6278" s="38">
        <f>IF(AND(Colin!$G6278=$B$2,Colin!$H6278=$C$3),Colin!$I6278,)</f>
        <v>0</v>
      </c>
      <c r="O6278" s="38">
        <f>IF(AND(Colin!$G6278=$B$2,Colin!$H6278&lt;=$C$3),Colin!$I6278,)</f>
        <v>0</v>
      </c>
      <c r="P6278" s="38">
        <f>IF(Colin!$G6278&lt;$B$2,Colin!$I6278,0)</f>
        <v>0</v>
      </c>
      <c r="Q6278" s="38">
        <f>IF(Colin!$G6278&lt;$B$1,Colin!$I6278,0)</f>
        <v>0</v>
      </c>
    </row>
    <row r="6279" spans="12:17" x14ac:dyDescent="0.25">
      <c r="L6279" s="38">
        <f>IF(AND(Colin!$G6279=$B$1,Colin!$H6279=$C$3),Colin!$I6279,)</f>
        <v>0</v>
      </c>
      <c r="M6279" s="38">
        <f>IF(AND(Colin!$G6279=$B$1,Colin!$H6279&lt;=$C$3),Colin!$I6279,)</f>
        <v>0</v>
      </c>
      <c r="N6279" s="38">
        <f>IF(AND(Colin!$G6279=$B$2,Colin!$H6279=$C$3),Colin!$I6279,)</f>
        <v>0</v>
      </c>
      <c r="O6279" s="38">
        <f>IF(AND(Colin!$G6279=$B$2,Colin!$H6279&lt;=$C$3),Colin!$I6279,)</f>
        <v>0</v>
      </c>
      <c r="P6279" s="38">
        <f>IF(Colin!$G6279&lt;$B$2,Colin!$I6279,0)</f>
        <v>0</v>
      </c>
      <c r="Q6279" s="38">
        <f>IF(Colin!$G6279&lt;$B$1,Colin!$I6279,0)</f>
        <v>0</v>
      </c>
    </row>
    <row r="6280" spans="12:17" x14ac:dyDescent="0.25">
      <c r="L6280" s="38">
        <f>IF(AND(Colin!$G6280=$B$1,Colin!$H6280=$C$3),Colin!$I6280,)</f>
        <v>0</v>
      </c>
      <c r="M6280" s="38">
        <f>IF(AND(Colin!$G6280=$B$1,Colin!$H6280&lt;=$C$3),Colin!$I6280,)</f>
        <v>0</v>
      </c>
      <c r="N6280" s="38">
        <f>IF(AND(Colin!$G6280=$B$2,Colin!$H6280=$C$3),Colin!$I6280,)</f>
        <v>0</v>
      </c>
      <c r="O6280" s="38">
        <f>IF(AND(Colin!$G6280=$B$2,Colin!$H6280&lt;=$C$3),Colin!$I6280,)</f>
        <v>0</v>
      </c>
      <c r="P6280" s="38">
        <f>IF(Colin!$G6280&lt;$B$2,Colin!$I6280,0)</f>
        <v>0</v>
      </c>
      <c r="Q6280" s="38">
        <f>IF(Colin!$G6280&lt;$B$1,Colin!$I6280,0)</f>
        <v>0</v>
      </c>
    </row>
    <row r="6281" spans="12:17" x14ac:dyDescent="0.25">
      <c r="L6281" s="38">
        <f>IF(AND(Colin!$G6281=$B$1,Colin!$H6281=$C$3),Colin!$I6281,)</f>
        <v>0</v>
      </c>
      <c r="M6281" s="38">
        <f>IF(AND(Colin!$G6281=$B$1,Colin!$H6281&lt;=$C$3),Colin!$I6281,)</f>
        <v>0</v>
      </c>
      <c r="N6281" s="38">
        <f>IF(AND(Colin!$G6281=$B$2,Colin!$H6281=$C$3),Colin!$I6281,)</f>
        <v>0</v>
      </c>
      <c r="O6281" s="38">
        <f>IF(AND(Colin!$G6281=$B$2,Colin!$H6281&lt;=$C$3),Colin!$I6281,)</f>
        <v>0</v>
      </c>
      <c r="P6281" s="38">
        <f>IF(Colin!$G6281&lt;$B$2,Colin!$I6281,0)</f>
        <v>0</v>
      </c>
      <c r="Q6281" s="38">
        <f>IF(Colin!$G6281&lt;$B$1,Colin!$I6281,0)</f>
        <v>0</v>
      </c>
    </row>
    <row r="6282" spans="12:17" x14ac:dyDescent="0.25">
      <c r="L6282" s="38">
        <f>IF(AND(Colin!$G6282=$B$1,Colin!$H6282=$C$3),Colin!$I6282,)</f>
        <v>0</v>
      </c>
      <c r="M6282" s="38">
        <f>IF(AND(Colin!$G6282=$B$1,Colin!$H6282&lt;=$C$3),Colin!$I6282,)</f>
        <v>0</v>
      </c>
      <c r="N6282" s="38">
        <f>IF(AND(Colin!$G6282=$B$2,Colin!$H6282=$C$3),Colin!$I6282,)</f>
        <v>0</v>
      </c>
      <c r="O6282" s="38">
        <f>IF(AND(Colin!$G6282=$B$2,Colin!$H6282&lt;=$C$3),Colin!$I6282,)</f>
        <v>0</v>
      </c>
      <c r="P6282" s="38">
        <f>IF(Colin!$G6282&lt;$B$2,Colin!$I6282,0)</f>
        <v>0</v>
      </c>
      <c r="Q6282" s="38">
        <f>IF(Colin!$G6282&lt;$B$1,Colin!$I6282,0)</f>
        <v>0</v>
      </c>
    </row>
    <row r="6283" spans="12:17" x14ac:dyDescent="0.25">
      <c r="L6283" s="38">
        <f>IF(AND(Colin!$G6283=$B$1,Colin!$H6283=$C$3),Colin!$I6283,)</f>
        <v>0</v>
      </c>
      <c r="M6283" s="38">
        <f>IF(AND(Colin!$G6283=$B$1,Colin!$H6283&lt;=$C$3),Colin!$I6283,)</f>
        <v>0</v>
      </c>
      <c r="N6283" s="38">
        <f>IF(AND(Colin!$G6283=$B$2,Colin!$H6283=$C$3),Colin!$I6283,)</f>
        <v>0</v>
      </c>
      <c r="O6283" s="38">
        <f>IF(AND(Colin!$G6283=$B$2,Colin!$H6283&lt;=$C$3),Colin!$I6283,)</f>
        <v>0</v>
      </c>
      <c r="P6283" s="38">
        <f>IF(Colin!$G6283&lt;$B$2,Colin!$I6283,0)</f>
        <v>0</v>
      </c>
      <c r="Q6283" s="38">
        <f>IF(Colin!$G6283&lt;$B$1,Colin!$I6283,0)</f>
        <v>0</v>
      </c>
    </row>
    <row r="6284" spans="12:17" x14ac:dyDescent="0.25">
      <c r="L6284" s="38">
        <f>IF(AND(Colin!$G6284=$B$1,Colin!$H6284=$C$3),Colin!$I6284,)</f>
        <v>0</v>
      </c>
      <c r="M6284" s="38">
        <f>IF(AND(Colin!$G6284=$B$1,Colin!$H6284&lt;=$C$3),Colin!$I6284,)</f>
        <v>0</v>
      </c>
      <c r="N6284" s="38">
        <f>IF(AND(Colin!$G6284=$B$2,Colin!$H6284=$C$3),Colin!$I6284,)</f>
        <v>0</v>
      </c>
      <c r="O6284" s="38">
        <f>IF(AND(Colin!$G6284=$B$2,Colin!$H6284&lt;=$C$3),Colin!$I6284,)</f>
        <v>0</v>
      </c>
      <c r="P6284" s="38">
        <f>IF(Colin!$G6284&lt;$B$2,Colin!$I6284,0)</f>
        <v>0</v>
      </c>
      <c r="Q6284" s="38">
        <f>IF(Colin!$G6284&lt;$B$1,Colin!$I6284,0)</f>
        <v>0</v>
      </c>
    </row>
    <row r="6285" spans="12:17" x14ac:dyDescent="0.25">
      <c r="L6285" s="38">
        <f>IF(AND(Colin!$G6285=$B$1,Colin!$H6285=$C$3),Colin!$I6285,)</f>
        <v>0</v>
      </c>
      <c r="M6285" s="38">
        <f>IF(AND(Colin!$G6285=$B$1,Colin!$H6285&lt;=$C$3),Colin!$I6285,)</f>
        <v>0</v>
      </c>
      <c r="N6285" s="38">
        <f>IF(AND(Colin!$G6285=$B$2,Colin!$H6285=$C$3),Colin!$I6285,)</f>
        <v>0</v>
      </c>
      <c r="O6285" s="38">
        <f>IF(AND(Colin!$G6285=$B$2,Colin!$H6285&lt;=$C$3),Colin!$I6285,)</f>
        <v>0</v>
      </c>
      <c r="P6285" s="38">
        <f>IF(Colin!$G6285&lt;$B$2,Colin!$I6285,0)</f>
        <v>0</v>
      </c>
      <c r="Q6285" s="38">
        <f>IF(Colin!$G6285&lt;$B$1,Colin!$I6285,0)</f>
        <v>0</v>
      </c>
    </row>
    <row r="6286" spans="12:17" x14ac:dyDescent="0.25">
      <c r="L6286" s="38">
        <f>IF(AND(Colin!$G6286=$B$1,Colin!$H6286=$C$3),Colin!$I6286,)</f>
        <v>0</v>
      </c>
      <c r="M6286" s="38">
        <f>IF(AND(Colin!$G6286=$B$1,Colin!$H6286&lt;=$C$3),Colin!$I6286,)</f>
        <v>0</v>
      </c>
      <c r="N6286" s="38">
        <f>IF(AND(Colin!$G6286=$B$2,Colin!$H6286=$C$3),Colin!$I6286,)</f>
        <v>0</v>
      </c>
      <c r="O6286" s="38">
        <f>IF(AND(Colin!$G6286=$B$2,Colin!$H6286&lt;=$C$3),Colin!$I6286,)</f>
        <v>0</v>
      </c>
      <c r="P6286" s="38">
        <f>IF(Colin!$G6286&lt;$B$2,Colin!$I6286,0)</f>
        <v>0</v>
      </c>
      <c r="Q6286" s="38">
        <f>IF(Colin!$G6286&lt;$B$1,Colin!$I6286,0)</f>
        <v>0</v>
      </c>
    </row>
    <row r="6287" spans="12:17" x14ac:dyDescent="0.25">
      <c r="L6287" s="38">
        <f>IF(AND(Colin!$G6287=$B$1,Colin!$H6287=$C$3),Colin!$I6287,)</f>
        <v>0</v>
      </c>
      <c r="M6287" s="38">
        <f>IF(AND(Colin!$G6287=$B$1,Colin!$H6287&lt;=$C$3),Colin!$I6287,)</f>
        <v>0</v>
      </c>
      <c r="N6287" s="38">
        <f>IF(AND(Colin!$G6287=$B$2,Colin!$H6287=$C$3),Colin!$I6287,)</f>
        <v>0</v>
      </c>
      <c r="O6287" s="38">
        <f>IF(AND(Colin!$G6287=$B$2,Colin!$H6287&lt;=$C$3),Colin!$I6287,)</f>
        <v>0</v>
      </c>
      <c r="P6287" s="38">
        <f>IF(Colin!$G6287&lt;$B$2,Colin!$I6287,0)</f>
        <v>0</v>
      </c>
      <c r="Q6287" s="38">
        <f>IF(Colin!$G6287&lt;$B$1,Colin!$I6287,0)</f>
        <v>0</v>
      </c>
    </row>
    <row r="6288" spans="12:17" x14ac:dyDescent="0.25">
      <c r="L6288" s="38">
        <f>IF(AND(Colin!$G6288=$B$1,Colin!$H6288=$C$3),Colin!$I6288,)</f>
        <v>0</v>
      </c>
      <c r="M6288" s="38">
        <f>IF(AND(Colin!$G6288=$B$1,Colin!$H6288&lt;=$C$3),Colin!$I6288,)</f>
        <v>0</v>
      </c>
      <c r="N6288" s="38">
        <f>IF(AND(Colin!$G6288=$B$2,Colin!$H6288=$C$3),Colin!$I6288,)</f>
        <v>0</v>
      </c>
      <c r="O6288" s="38">
        <f>IF(AND(Colin!$G6288=$B$2,Colin!$H6288&lt;=$C$3),Colin!$I6288,)</f>
        <v>0</v>
      </c>
      <c r="P6288" s="38">
        <f>IF(Colin!$G6288&lt;$B$2,Colin!$I6288,0)</f>
        <v>0</v>
      </c>
      <c r="Q6288" s="38">
        <f>IF(Colin!$G6288&lt;$B$1,Colin!$I6288,0)</f>
        <v>0</v>
      </c>
    </row>
    <row r="6289" spans="12:17" x14ac:dyDescent="0.25">
      <c r="L6289" s="38">
        <f>IF(AND(Colin!$G6289=$B$1,Colin!$H6289=$C$3),Colin!$I6289,)</f>
        <v>0</v>
      </c>
      <c r="M6289" s="38">
        <f>IF(AND(Colin!$G6289=$B$1,Colin!$H6289&lt;=$C$3),Colin!$I6289,)</f>
        <v>0</v>
      </c>
      <c r="N6289" s="38">
        <f>IF(AND(Colin!$G6289=$B$2,Colin!$H6289=$C$3),Colin!$I6289,)</f>
        <v>0</v>
      </c>
      <c r="O6289" s="38">
        <f>IF(AND(Colin!$G6289=$B$2,Colin!$H6289&lt;=$C$3),Colin!$I6289,)</f>
        <v>0</v>
      </c>
      <c r="P6289" s="38">
        <f>IF(Colin!$G6289&lt;$B$2,Colin!$I6289,0)</f>
        <v>0</v>
      </c>
      <c r="Q6289" s="38">
        <f>IF(Colin!$G6289&lt;$B$1,Colin!$I6289,0)</f>
        <v>0</v>
      </c>
    </row>
    <row r="6290" spans="12:17" x14ac:dyDescent="0.25">
      <c r="L6290" s="38">
        <f>IF(AND(Colin!$G6290=$B$1,Colin!$H6290=$C$3),Colin!$I6290,)</f>
        <v>0</v>
      </c>
      <c r="M6290" s="38">
        <f>IF(AND(Colin!$G6290=$B$1,Colin!$H6290&lt;=$C$3),Colin!$I6290,)</f>
        <v>0</v>
      </c>
      <c r="N6290" s="38">
        <f>IF(AND(Colin!$G6290=$B$2,Colin!$H6290=$C$3),Colin!$I6290,)</f>
        <v>0</v>
      </c>
      <c r="O6290" s="38">
        <f>IF(AND(Colin!$G6290=$B$2,Colin!$H6290&lt;=$C$3),Colin!$I6290,)</f>
        <v>0</v>
      </c>
      <c r="P6290" s="38">
        <f>IF(Colin!$G6290&lt;$B$2,Colin!$I6290,0)</f>
        <v>0</v>
      </c>
      <c r="Q6290" s="38">
        <f>IF(Colin!$G6290&lt;$B$1,Colin!$I6290,0)</f>
        <v>0</v>
      </c>
    </row>
    <row r="6291" spans="12:17" x14ac:dyDescent="0.25">
      <c r="L6291" s="38">
        <f>IF(AND(Colin!$G6291=$B$1,Colin!$H6291=$C$3),Colin!$I6291,)</f>
        <v>0</v>
      </c>
      <c r="M6291" s="38">
        <f>IF(AND(Colin!$G6291=$B$1,Colin!$H6291&lt;=$C$3),Colin!$I6291,)</f>
        <v>0</v>
      </c>
      <c r="N6291" s="38">
        <f>IF(AND(Colin!$G6291=$B$2,Colin!$H6291=$C$3),Colin!$I6291,)</f>
        <v>0</v>
      </c>
      <c r="O6291" s="38">
        <f>IF(AND(Colin!$G6291=$B$2,Colin!$H6291&lt;=$C$3),Colin!$I6291,)</f>
        <v>0</v>
      </c>
      <c r="P6291" s="38">
        <f>IF(Colin!$G6291&lt;$B$2,Colin!$I6291,0)</f>
        <v>0</v>
      </c>
      <c r="Q6291" s="38">
        <f>IF(Colin!$G6291&lt;$B$1,Colin!$I6291,0)</f>
        <v>0</v>
      </c>
    </row>
    <row r="6292" spans="12:17" x14ac:dyDescent="0.25">
      <c r="L6292" s="38">
        <f>IF(AND(Colin!$G6292=$B$1,Colin!$H6292=$C$3),Colin!$I6292,)</f>
        <v>0</v>
      </c>
      <c r="M6292" s="38">
        <f>IF(AND(Colin!$G6292=$B$1,Colin!$H6292&lt;=$C$3),Colin!$I6292,)</f>
        <v>0</v>
      </c>
      <c r="N6292" s="38">
        <f>IF(AND(Colin!$G6292=$B$2,Colin!$H6292=$C$3),Colin!$I6292,)</f>
        <v>0</v>
      </c>
      <c r="O6292" s="38">
        <f>IF(AND(Colin!$G6292=$B$2,Colin!$H6292&lt;=$C$3),Colin!$I6292,)</f>
        <v>0</v>
      </c>
      <c r="P6292" s="38">
        <f>IF(Colin!$G6292&lt;$B$2,Colin!$I6292,0)</f>
        <v>0</v>
      </c>
      <c r="Q6292" s="38">
        <f>IF(Colin!$G6292&lt;$B$1,Colin!$I6292,0)</f>
        <v>0</v>
      </c>
    </row>
    <row r="6293" spans="12:17" x14ac:dyDescent="0.25">
      <c r="L6293" s="38">
        <f>IF(AND(Colin!$G6293=$B$1,Colin!$H6293=$C$3),Colin!$I6293,)</f>
        <v>0</v>
      </c>
      <c r="M6293" s="38">
        <f>IF(AND(Colin!$G6293=$B$1,Colin!$H6293&lt;=$C$3),Colin!$I6293,)</f>
        <v>0</v>
      </c>
      <c r="N6293" s="38">
        <f>IF(AND(Colin!$G6293=$B$2,Colin!$H6293=$C$3),Colin!$I6293,)</f>
        <v>0</v>
      </c>
      <c r="O6293" s="38">
        <f>IF(AND(Colin!$G6293=$B$2,Colin!$H6293&lt;=$C$3),Colin!$I6293,)</f>
        <v>0</v>
      </c>
      <c r="P6293" s="38">
        <f>IF(Colin!$G6293&lt;$B$2,Colin!$I6293,0)</f>
        <v>0</v>
      </c>
      <c r="Q6293" s="38">
        <f>IF(Colin!$G6293&lt;$B$1,Colin!$I6293,0)</f>
        <v>0</v>
      </c>
    </row>
    <row r="6294" spans="12:17" x14ac:dyDescent="0.25">
      <c r="L6294" s="38">
        <f>IF(AND(Colin!$G6294=$B$1,Colin!$H6294=$C$3),Colin!$I6294,)</f>
        <v>0</v>
      </c>
      <c r="M6294" s="38">
        <f>IF(AND(Colin!$G6294=$B$1,Colin!$H6294&lt;=$C$3),Colin!$I6294,)</f>
        <v>0</v>
      </c>
      <c r="N6294" s="38">
        <f>IF(AND(Colin!$G6294=$B$2,Colin!$H6294=$C$3),Colin!$I6294,)</f>
        <v>0</v>
      </c>
      <c r="O6294" s="38">
        <f>IF(AND(Colin!$G6294=$B$2,Colin!$H6294&lt;=$C$3),Colin!$I6294,)</f>
        <v>0</v>
      </c>
      <c r="P6294" s="38">
        <f>IF(Colin!$G6294&lt;$B$2,Colin!$I6294,0)</f>
        <v>0</v>
      </c>
      <c r="Q6294" s="38">
        <f>IF(Colin!$G6294&lt;$B$1,Colin!$I6294,0)</f>
        <v>0</v>
      </c>
    </row>
    <row r="6295" spans="12:17" x14ac:dyDescent="0.25">
      <c r="L6295" s="38">
        <f>IF(AND(Colin!$G6295=$B$1,Colin!$H6295=$C$3),Colin!$I6295,)</f>
        <v>0</v>
      </c>
      <c r="M6295" s="38">
        <f>IF(AND(Colin!$G6295=$B$1,Colin!$H6295&lt;=$C$3),Colin!$I6295,)</f>
        <v>0</v>
      </c>
      <c r="N6295" s="38">
        <f>IF(AND(Colin!$G6295=$B$2,Colin!$H6295=$C$3),Colin!$I6295,)</f>
        <v>0</v>
      </c>
      <c r="O6295" s="38">
        <f>IF(AND(Colin!$G6295=$B$2,Colin!$H6295&lt;=$C$3),Colin!$I6295,)</f>
        <v>0</v>
      </c>
      <c r="P6295" s="38">
        <f>IF(Colin!$G6295&lt;$B$2,Colin!$I6295,0)</f>
        <v>0</v>
      </c>
      <c r="Q6295" s="38">
        <f>IF(Colin!$G6295&lt;$B$1,Colin!$I6295,0)</f>
        <v>0</v>
      </c>
    </row>
    <row r="6296" spans="12:17" x14ac:dyDescent="0.25">
      <c r="L6296" s="38">
        <f>IF(AND(Colin!$G6296=$B$1,Colin!$H6296=$C$3),Colin!$I6296,)</f>
        <v>0</v>
      </c>
      <c r="M6296" s="38">
        <f>IF(AND(Colin!$G6296=$B$1,Colin!$H6296&lt;=$C$3),Colin!$I6296,)</f>
        <v>0</v>
      </c>
      <c r="N6296" s="38">
        <f>IF(AND(Colin!$G6296=$B$2,Colin!$H6296=$C$3),Colin!$I6296,)</f>
        <v>0</v>
      </c>
      <c r="O6296" s="38">
        <f>IF(AND(Colin!$G6296=$B$2,Colin!$H6296&lt;=$C$3),Colin!$I6296,)</f>
        <v>0</v>
      </c>
      <c r="P6296" s="38">
        <f>IF(Colin!$G6296&lt;$B$2,Colin!$I6296,0)</f>
        <v>0</v>
      </c>
      <c r="Q6296" s="38">
        <f>IF(Colin!$G6296&lt;$B$1,Colin!$I6296,0)</f>
        <v>0</v>
      </c>
    </row>
    <row r="6297" spans="12:17" x14ac:dyDescent="0.25">
      <c r="L6297" s="38">
        <f>IF(AND(Colin!$G6297=$B$1,Colin!$H6297=$C$3),Colin!$I6297,)</f>
        <v>0</v>
      </c>
      <c r="M6297" s="38">
        <f>IF(AND(Colin!$G6297=$B$1,Colin!$H6297&lt;=$C$3),Colin!$I6297,)</f>
        <v>0</v>
      </c>
      <c r="N6297" s="38">
        <f>IF(AND(Colin!$G6297=$B$2,Colin!$H6297=$C$3),Colin!$I6297,)</f>
        <v>0</v>
      </c>
      <c r="O6297" s="38">
        <f>IF(AND(Colin!$G6297=$B$2,Colin!$H6297&lt;=$C$3),Colin!$I6297,)</f>
        <v>0</v>
      </c>
      <c r="P6297" s="38">
        <f>IF(Colin!$G6297&lt;$B$2,Colin!$I6297,0)</f>
        <v>0</v>
      </c>
      <c r="Q6297" s="38">
        <f>IF(Colin!$G6297&lt;$B$1,Colin!$I6297,0)</f>
        <v>0</v>
      </c>
    </row>
    <row r="6298" spans="12:17" x14ac:dyDescent="0.25">
      <c r="L6298" s="38">
        <f>IF(AND(Colin!$G6298=$B$1,Colin!$H6298=$C$3),Colin!$I6298,)</f>
        <v>0</v>
      </c>
      <c r="M6298" s="38">
        <f>IF(AND(Colin!$G6298=$B$1,Colin!$H6298&lt;=$C$3),Colin!$I6298,)</f>
        <v>0</v>
      </c>
      <c r="N6298" s="38">
        <f>IF(AND(Colin!$G6298=$B$2,Colin!$H6298=$C$3),Colin!$I6298,)</f>
        <v>0</v>
      </c>
      <c r="O6298" s="38">
        <f>IF(AND(Colin!$G6298=$B$2,Colin!$H6298&lt;=$C$3),Colin!$I6298,)</f>
        <v>0</v>
      </c>
      <c r="P6298" s="38">
        <f>IF(Colin!$G6298&lt;$B$2,Colin!$I6298,0)</f>
        <v>0</v>
      </c>
      <c r="Q6298" s="38">
        <f>IF(Colin!$G6298&lt;$B$1,Colin!$I6298,0)</f>
        <v>0</v>
      </c>
    </row>
    <row r="6299" spans="12:17" x14ac:dyDescent="0.25">
      <c r="L6299" s="38">
        <f>IF(AND(Colin!$G6299=$B$1,Colin!$H6299=$C$3),Colin!$I6299,)</f>
        <v>0</v>
      </c>
      <c r="M6299" s="38">
        <f>IF(AND(Colin!$G6299=$B$1,Colin!$H6299&lt;=$C$3),Colin!$I6299,)</f>
        <v>0</v>
      </c>
      <c r="N6299" s="38">
        <f>IF(AND(Colin!$G6299=$B$2,Colin!$H6299=$C$3),Colin!$I6299,)</f>
        <v>0</v>
      </c>
      <c r="O6299" s="38">
        <f>IF(AND(Colin!$G6299=$B$2,Colin!$H6299&lt;=$C$3),Colin!$I6299,)</f>
        <v>0</v>
      </c>
      <c r="P6299" s="38">
        <f>IF(Colin!$G6299&lt;$B$2,Colin!$I6299,0)</f>
        <v>0</v>
      </c>
      <c r="Q6299" s="38">
        <f>IF(Colin!$G6299&lt;$B$1,Colin!$I6299,0)</f>
        <v>0</v>
      </c>
    </row>
    <row r="6300" spans="12:17" x14ac:dyDescent="0.25">
      <c r="L6300" s="38">
        <f>IF(AND(Colin!$G6300=$B$1,Colin!$H6300=$C$3),Colin!$I6300,)</f>
        <v>0</v>
      </c>
      <c r="M6300" s="38">
        <f>IF(AND(Colin!$G6300=$B$1,Colin!$H6300&lt;=$C$3),Colin!$I6300,)</f>
        <v>0</v>
      </c>
      <c r="N6300" s="38">
        <f>IF(AND(Colin!$G6300=$B$2,Colin!$H6300=$C$3),Colin!$I6300,)</f>
        <v>0</v>
      </c>
      <c r="O6300" s="38">
        <f>IF(AND(Colin!$G6300=$B$2,Colin!$H6300&lt;=$C$3),Colin!$I6300,)</f>
        <v>0</v>
      </c>
      <c r="P6300" s="38">
        <f>IF(Colin!$G6300&lt;$B$2,Colin!$I6300,0)</f>
        <v>0</v>
      </c>
      <c r="Q6300" s="38">
        <f>IF(Colin!$G6300&lt;$B$1,Colin!$I6300,0)</f>
        <v>0</v>
      </c>
    </row>
    <row r="6301" spans="12:17" x14ac:dyDescent="0.25">
      <c r="L6301" s="38">
        <f>IF(AND(Colin!$G6301=$B$1,Colin!$H6301=$C$3),Colin!$I6301,)</f>
        <v>0</v>
      </c>
      <c r="M6301" s="38">
        <f>IF(AND(Colin!$G6301=$B$1,Colin!$H6301&lt;=$C$3),Colin!$I6301,)</f>
        <v>0</v>
      </c>
      <c r="N6301" s="38">
        <f>IF(AND(Colin!$G6301=$B$2,Colin!$H6301=$C$3),Colin!$I6301,)</f>
        <v>0</v>
      </c>
      <c r="O6301" s="38">
        <f>IF(AND(Colin!$G6301=$B$2,Colin!$H6301&lt;=$C$3),Colin!$I6301,)</f>
        <v>0</v>
      </c>
      <c r="P6301" s="38">
        <f>IF(Colin!$G6301&lt;$B$2,Colin!$I6301,0)</f>
        <v>0</v>
      </c>
      <c r="Q6301" s="38">
        <f>IF(Colin!$G6301&lt;$B$1,Colin!$I6301,0)</f>
        <v>0</v>
      </c>
    </row>
    <row r="6302" spans="12:17" x14ac:dyDescent="0.25">
      <c r="L6302" s="38">
        <f>IF(AND(Colin!$G6302=$B$1,Colin!$H6302=$C$3),Colin!$I6302,)</f>
        <v>0</v>
      </c>
      <c r="M6302" s="38">
        <f>IF(AND(Colin!$G6302=$B$1,Colin!$H6302&lt;=$C$3),Colin!$I6302,)</f>
        <v>0</v>
      </c>
      <c r="N6302" s="38">
        <f>IF(AND(Colin!$G6302=$B$2,Colin!$H6302=$C$3),Colin!$I6302,)</f>
        <v>0</v>
      </c>
      <c r="O6302" s="38">
        <f>IF(AND(Colin!$G6302=$B$2,Colin!$H6302&lt;=$C$3),Colin!$I6302,)</f>
        <v>0</v>
      </c>
      <c r="P6302" s="38">
        <f>IF(Colin!$G6302&lt;$B$2,Colin!$I6302,0)</f>
        <v>0</v>
      </c>
      <c r="Q6302" s="38">
        <f>IF(Colin!$G6302&lt;$B$1,Colin!$I6302,0)</f>
        <v>0</v>
      </c>
    </row>
    <row r="6303" spans="12:17" x14ac:dyDescent="0.25">
      <c r="L6303" s="38">
        <f>IF(AND(Colin!$G6303=$B$1,Colin!$H6303=$C$3),Colin!$I6303,)</f>
        <v>0</v>
      </c>
      <c r="M6303" s="38">
        <f>IF(AND(Colin!$G6303=$B$1,Colin!$H6303&lt;=$C$3),Colin!$I6303,)</f>
        <v>0</v>
      </c>
      <c r="N6303" s="38">
        <f>IF(AND(Colin!$G6303=$B$2,Colin!$H6303=$C$3),Colin!$I6303,)</f>
        <v>0</v>
      </c>
      <c r="O6303" s="38">
        <f>IF(AND(Colin!$G6303=$B$2,Colin!$H6303&lt;=$C$3),Colin!$I6303,)</f>
        <v>0</v>
      </c>
      <c r="P6303" s="38">
        <f>IF(Colin!$G6303&lt;$B$2,Colin!$I6303,0)</f>
        <v>0</v>
      </c>
      <c r="Q6303" s="38">
        <f>IF(Colin!$G6303&lt;$B$1,Colin!$I6303,0)</f>
        <v>0</v>
      </c>
    </row>
    <row r="6304" spans="12:17" x14ac:dyDescent="0.25">
      <c r="L6304" s="38">
        <f>IF(AND(Colin!$G6304=$B$1,Colin!$H6304=$C$3),Colin!$I6304,)</f>
        <v>0</v>
      </c>
      <c r="M6304" s="38">
        <f>IF(AND(Colin!$G6304=$B$1,Colin!$H6304&lt;=$C$3),Colin!$I6304,)</f>
        <v>0</v>
      </c>
      <c r="N6304" s="38">
        <f>IF(AND(Colin!$G6304=$B$2,Colin!$H6304=$C$3),Colin!$I6304,)</f>
        <v>0</v>
      </c>
      <c r="O6304" s="38">
        <f>IF(AND(Colin!$G6304=$B$2,Colin!$H6304&lt;=$C$3),Colin!$I6304,)</f>
        <v>0</v>
      </c>
      <c r="P6304" s="38">
        <f>IF(Colin!$G6304&lt;$B$2,Colin!$I6304,0)</f>
        <v>0</v>
      </c>
      <c r="Q6304" s="38">
        <f>IF(Colin!$G6304&lt;$B$1,Colin!$I6304,0)</f>
        <v>0</v>
      </c>
    </row>
    <row r="6305" spans="12:17" x14ac:dyDescent="0.25">
      <c r="L6305" s="38">
        <f>IF(AND(Colin!$G6305=$B$1,Colin!$H6305=$C$3),Colin!$I6305,)</f>
        <v>0</v>
      </c>
      <c r="M6305" s="38">
        <f>IF(AND(Colin!$G6305=$B$1,Colin!$H6305&lt;=$C$3),Colin!$I6305,)</f>
        <v>0</v>
      </c>
      <c r="N6305" s="38">
        <f>IF(AND(Colin!$G6305=$B$2,Colin!$H6305=$C$3),Colin!$I6305,)</f>
        <v>0</v>
      </c>
      <c r="O6305" s="38">
        <f>IF(AND(Colin!$G6305=$B$2,Colin!$H6305&lt;=$C$3),Colin!$I6305,)</f>
        <v>0</v>
      </c>
      <c r="P6305" s="38">
        <f>IF(Colin!$G6305&lt;$B$2,Colin!$I6305,0)</f>
        <v>0</v>
      </c>
      <c r="Q6305" s="38">
        <f>IF(Colin!$G6305&lt;$B$1,Colin!$I6305,0)</f>
        <v>0</v>
      </c>
    </row>
    <row r="6306" spans="12:17" x14ac:dyDescent="0.25">
      <c r="L6306" s="38">
        <f>IF(AND(Colin!$G6306=$B$1,Colin!$H6306=$C$3),Colin!$I6306,)</f>
        <v>0</v>
      </c>
      <c r="M6306" s="38">
        <f>IF(AND(Colin!$G6306=$B$1,Colin!$H6306&lt;=$C$3),Colin!$I6306,)</f>
        <v>0</v>
      </c>
      <c r="N6306" s="38">
        <f>IF(AND(Colin!$G6306=$B$2,Colin!$H6306=$C$3),Colin!$I6306,)</f>
        <v>0</v>
      </c>
      <c r="O6306" s="38">
        <f>IF(AND(Colin!$G6306=$B$2,Colin!$H6306&lt;=$C$3),Colin!$I6306,)</f>
        <v>0</v>
      </c>
      <c r="P6306" s="38">
        <f>IF(Colin!$G6306&lt;$B$2,Colin!$I6306,0)</f>
        <v>0</v>
      </c>
      <c r="Q6306" s="38">
        <f>IF(Colin!$G6306&lt;$B$1,Colin!$I6306,0)</f>
        <v>0</v>
      </c>
    </row>
    <row r="6307" spans="12:17" x14ac:dyDescent="0.25">
      <c r="L6307" s="38">
        <f>IF(AND(Colin!$G6307=$B$1,Colin!$H6307=$C$3),Colin!$I6307,)</f>
        <v>0</v>
      </c>
      <c r="M6307" s="38">
        <f>IF(AND(Colin!$G6307=$B$1,Colin!$H6307&lt;=$C$3),Colin!$I6307,)</f>
        <v>0</v>
      </c>
      <c r="N6307" s="38">
        <f>IF(AND(Colin!$G6307=$B$2,Colin!$H6307=$C$3),Colin!$I6307,)</f>
        <v>0</v>
      </c>
      <c r="O6307" s="38">
        <f>IF(AND(Colin!$G6307=$B$2,Colin!$H6307&lt;=$C$3),Colin!$I6307,)</f>
        <v>0</v>
      </c>
      <c r="P6307" s="38">
        <f>IF(Colin!$G6307&lt;$B$2,Colin!$I6307,0)</f>
        <v>0</v>
      </c>
      <c r="Q6307" s="38">
        <f>IF(Colin!$G6307&lt;$B$1,Colin!$I6307,0)</f>
        <v>0</v>
      </c>
    </row>
    <row r="6308" spans="12:17" x14ac:dyDescent="0.25">
      <c r="L6308" s="38">
        <f>IF(AND(Colin!$G6308=$B$1,Colin!$H6308=$C$3),Colin!$I6308,)</f>
        <v>0</v>
      </c>
      <c r="M6308" s="38">
        <f>IF(AND(Colin!$G6308=$B$1,Colin!$H6308&lt;=$C$3),Colin!$I6308,)</f>
        <v>0</v>
      </c>
      <c r="N6308" s="38">
        <f>IF(AND(Colin!$G6308=$B$2,Colin!$H6308=$C$3),Colin!$I6308,)</f>
        <v>0</v>
      </c>
      <c r="O6308" s="38">
        <f>IF(AND(Colin!$G6308=$B$2,Colin!$H6308&lt;=$C$3),Colin!$I6308,)</f>
        <v>0</v>
      </c>
      <c r="P6308" s="38">
        <f>IF(Colin!$G6308&lt;$B$2,Colin!$I6308,0)</f>
        <v>0</v>
      </c>
      <c r="Q6308" s="38">
        <f>IF(Colin!$G6308&lt;$B$1,Colin!$I6308,0)</f>
        <v>0</v>
      </c>
    </row>
    <row r="6309" spans="12:17" x14ac:dyDescent="0.25">
      <c r="L6309" s="38">
        <f>IF(AND(Colin!$G6309=$B$1,Colin!$H6309=$C$3),Colin!$I6309,)</f>
        <v>0</v>
      </c>
      <c r="M6309" s="38">
        <f>IF(AND(Colin!$G6309=$B$1,Colin!$H6309&lt;=$C$3),Colin!$I6309,)</f>
        <v>0</v>
      </c>
      <c r="N6309" s="38">
        <f>IF(AND(Colin!$G6309=$B$2,Colin!$H6309=$C$3),Colin!$I6309,)</f>
        <v>0</v>
      </c>
      <c r="O6309" s="38">
        <f>IF(AND(Colin!$G6309=$B$2,Colin!$H6309&lt;=$C$3),Colin!$I6309,)</f>
        <v>0</v>
      </c>
      <c r="P6309" s="38">
        <f>IF(Colin!$G6309&lt;$B$2,Colin!$I6309,0)</f>
        <v>0</v>
      </c>
      <c r="Q6309" s="38">
        <f>IF(Colin!$G6309&lt;$B$1,Colin!$I6309,0)</f>
        <v>0</v>
      </c>
    </row>
    <row r="6310" spans="12:17" x14ac:dyDescent="0.25">
      <c r="L6310" s="38">
        <f>IF(AND(Colin!$G6310=$B$1,Colin!$H6310=$C$3),Colin!$I6310,)</f>
        <v>0</v>
      </c>
      <c r="M6310" s="38">
        <f>IF(AND(Colin!$G6310=$B$1,Colin!$H6310&lt;=$C$3),Colin!$I6310,)</f>
        <v>0</v>
      </c>
      <c r="N6310" s="38">
        <f>IF(AND(Colin!$G6310=$B$2,Colin!$H6310=$C$3),Colin!$I6310,)</f>
        <v>0</v>
      </c>
      <c r="O6310" s="38">
        <f>IF(AND(Colin!$G6310=$B$2,Colin!$H6310&lt;=$C$3),Colin!$I6310,)</f>
        <v>0</v>
      </c>
      <c r="P6310" s="38">
        <f>IF(Colin!$G6310&lt;$B$2,Colin!$I6310,0)</f>
        <v>0</v>
      </c>
      <c r="Q6310" s="38">
        <f>IF(Colin!$G6310&lt;$B$1,Colin!$I6310,0)</f>
        <v>0</v>
      </c>
    </row>
    <row r="6311" spans="12:17" x14ac:dyDescent="0.25">
      <c r="L6311" s="38">
        <f>IF(AND(Colin!$G6311=$B$1,Colin!$H6311=$C$3),Colin!$I6311,)</f>
        <v>0</v>
      </c>
      <c r="M6311" s="38">
        <f>IF(AND(Colin!$G6311=$B$1,Colin!$H6311&lt;=$C$3),Colin!$I6311,)</f>
        <v>0</v>
      </c>
      <c r="N6311" s="38">
        <f>IF(AND(Colin!$G6311=$B$2,Colin!$H6311=$C$3),Colin!$I6311,)</f>
        <v>0</v>
      </c>
      <c r="O6311" s="38">
        <f>IF(AND(Colin!$G6311=$B$2,Colin!$H6311&lt;=$C$3),Colin!$I6311,)</f>
        <v>0</v>
      </c>
      <c r="P6311" s="38">
        <f>IF(Colin!$G6311&lt;$B$2,Colin!$I6311,0)</f>
        <v>0</v>
      </c>
      <c r="Q6311" s="38">
        <f>IF(Colin!$G6311&lt;$B$1,Colin!$I6311,0)</f>
        <v>0</v>
      </c>
    </row>
    <row r="6312" spans="12:17" x14ac:dyDescent="0.25">
      <c r="L6312" s="38">
        <f>IF(AND(Colin!$G6312=$B$1,Colin!$H6312=$C$3),Colin!$I6312,)</f>
        <v>0</v>
      </c>
      <c r="M6312" s="38">
        <f>IF(AND(Colin!$G6312=$B$1,Colin!$H6312&lt;=$C$3),Colin!$I6312,)</f>
        <v>0</v>
      </c>
      <c r="N6312" s="38">
        <f>IF(AND(Colin!$G6312=$B$2,Colin!$H6312=$C$3),Colin!$I6312,)</f>
        <v>0</v>
      </c>
      <c r="O6312" s="38">
        <f>IF(AND(Colin!$G6312=$B$2,Colin!$H6312&lt;=$C$3),Colin!$I6312,)</f>
        <v>0</v>
      </c>
      <c r="P6312" s="38">
        <f>IF(Colin!$G6312&lt;$B$2,Colin!$I6312,0)</f>
        <v>0</v>
      </c>
      <c r="Q6312" s="38">
        <f>IF(Colin!$G6312&lt;$B$1,Colin!$I6312,0)</f>
        <v>0</v>
      </c>
    </row>
    <row r="6313" spans="12:17" x14ac:dyDescent="0.25">
      <c r="L6313" s="38">
        <f>IF(AND(Colin!$G6313=$B$1,Colin!$H6313=$C$3),Colin!$I6313,)</f>
        <v>0</v>
      </c>
      <c r="M6313" s="38">
        <f>IF(AND(Colin!$G6313=$B$1,Colin!$H6313&lt;=$C$3),Colin!$I6313,)</f>
        <v>0</v>
      </c>
      <c r="N6313" s="38">
        <f>IF(AND(Colin!$G6313=$B$2,Colin!$H6313=$C$3),Colin!$I6313,)</f>
        <v>0</v>
      </c>
      <c r="O6313" s="38">
        <f>IF(AND(Colin!$G6313=$B$2,Colin!$H6313&lt;=$C$3),Colin!$I6313,)</f>
        <v>0</v>
      </c>
      <c r="P6313" s="38">
        <f>IF(Colin!$G6313&lt;$B$2,Colin!$I6313,0)</f>
        <v>0</v>
      </c>
      <c r="Q6313" s="38">
        <f>IF(Colin!$G6313&lt;$B$1,Colin!$I6313,0)</f>
        <v>0</v>
      </c>
    </row>
    <row r="6314" spans="12:17" x14ac:dyDescent="0.25">
      <c r="L6314" s="38">
        <f>IF(AND(Colin!$G6314=$B$1,Colin!$H6314=$C$3),Colin!$I6314,)</f>
        <v>0</v>
      </c>
      <c r="M6314" s="38">
        <f>IF(AND(Colin!$G6314=$B$1,Colin!$H6314&lt;=$C$3),Colin!$I6314,)</f>
        <v>0</v>
      </c>
      <c r="N6314" s="38">
        <f>IF(AND(Colin!$G6314=$B$2,Colin!$H6314=$C$3),Colin!$I6314,)</f>
        <v>0</v>
      </c>
      <c r="O6314" s="38">
        <f>IF(AND(Colin!$G6314=$B$2,Colin!$H6314&lt;=$C$3),Colin!$I6314,)</f>
        <v>0</v>
      </c>
      <c r="P6314" s="38">
        <f>IF(Colin!$G6314&lt;$B$2,Colin!$I6314,0)</f>
        <v>0</v>
      </c>
      <c r="Q6314" s="38">
        <f>IF(Colin!$G6314&lt;$B$1,Colin!$I6314,0)</f>
        <v>0</v>
      </c>
    </row>
    <row r="6315" spans="12:17" x14ac:dyDescent="0.25">
      <c r="L6315" s="38">
        <f>IF(AND(Colin!$G6315=$B$1,Colin!$H6315=$C$3),Colin!$I6315,)</f>
        <v>0</v>
      </c>
      <c r="M6315" s="38">
        <f>IF(AND(Colin!$G6315=$B$1,Colin!$H6315&lt;=$C$3),Colin!$I6315,)</f>
        <v>0</v>
      </c>
      <c r="N6315" s="38">
        <f>IF(AND(Colin!$G6315=$B$2,Colin!$H6315=$C$3),Colin!$I6315,)</f>
        <v>0</v>
      </c>
      <c r="O6315" s="38">
        <f>IF(AND(Colin!$G6315=$B$2,Colin!$H6315&lt;=$C$3),Colin!$I6315,)</f>
        <v>0</v>
      </c>
      <c r="P6315" s="38">
        <f>IF(Colin!$G6315&lt;$B$2,Colin!$I6315,0)</f>
        <v>0</v>
      </c>
      <c r="Q6315" s="38">
        <f>IF(Colin!$G6315&lt;$B$1,Colin!$I6315,0)</f>
        <v>0</v>
      </c>
    </row>
    <row r="6316" spans="12:17" x14ac:dyDescent="0.25">
      <c r="L6316" s="38">
        <f>IF(AND(Colin!$G6316=$B$1,Colin!$H6316=$C$3),Colin!$I6316,)</f>
        <v>0</v>
      </c>
      <c r="M6316" s="38">
        <f>IF(AND(Colin!$G6316=$B$1,Colin!$H6316&lt;=$C$3),Colin!$I6316,)</f>
        <v>0</v>
      </c>
      <c r="N6316" s="38">
        <f>IF(AND(Colin!$G6316=$B$2,Colin!$H6316=$C$3),Colin!$I6316,)</f>
        <v>0</v>
      </c>
      <c r="O6316" s="38">
        <f>IF(AND(Colin!$G6316=$B$2,Colin!$H6316&lt;=$C$3),Colin!$I6316,)</f>
        <v>0</v>
      </c>
      <c r="P6316" s="38">
        <f>IF(Colin!$G6316&lt;$B$2,Colin!$I6316,0)</f>
        <v>0</v>
      </c>
      <c r="Q6316" s="38">
        <f>IF(Colin!$G6316&lt;$B$1,Colin!$I6316,0)</f>
        <v>0</v>
      </c>
    </row>
    <row r="6317" spans="12:17" x14ac:dyDescent="0.25">
      <c r="L6317" s="38">
        <f>IF(AND(Colin!$G6317=$B$1,Colin!$H6317=$C$3),Colin!$I6317,)</f>
        <v>0</v>
      </c>
      <c r="M6317" s="38">
        <f>IF(AND(Colin!$G6317=$B$1,Colin!$H6317&lt;=$C$3),Colin!$I6317,)</f>
        <v>0</v>
      </c>
      <c r="N6317" s="38">
        <f>IF(AND(Colin!$G6317=$B$2,Colin!$H6317=$C$3),Colin!$I6317,)</f>
        <v>0</v>
      </c>
      <c r="O6317" s="38">
        <f>IF(AND(Colin!$G6317=$B$2,Colin!$H6317&lt;=$C$3),Colin!$I6317,)</f>
        <v>0</v>
      </c>
      <c r="P6317" s="38">
        <f>IF(Colin!$G6317&lt;$B$2,Colin!$I6317,0)</f>
        <v>0</v>
      </c>
      <c r="Q6317" s="38">
        <f>IF(Colin!$G6317&lt;$B$1,Colin!$I6317,0)</f>
        <v>0</v>
      </c>
    </row>
    <row r="6318" spans="12:17" x14ac:dyDescent="0.25">
      <c r="L6318" s="38">
        <f>IF(AND(Colin!$G6318=$B$1,Colin!$H6318=$C$3),Colin!$I6318,)</f>
        <v>0</v>
      </c>
      <c r="M6318" s="38">
        <f>IF(AND(Colin!$G6318=$B$1,Colin!$H6318&lt;=$C$3),Colin!$I6318,)</f>
        <v>0</v>
      </c>
      <c r="N6318" s="38">
        <f>IF(AND(Colin!$G6318=$B$2,Colin!$H6318=$C$3),Colin!$I6318,)</f>
        <v>0</v>
      </c>
      <c r="O6318" s="38">
        <f>IF(AND(Colin!$G6318=$B$2,Colin!$H6318&lt;=$C$3),Colin!$I6318,)</f>
        <v>0</v>
      </c>
      <c r="P6318" s="38">
        <f>IF(Colin!$G6318&lt;$B$2,Colin!$I6318,0)</f>
        <v>0</v>
      </c>
      <c r="Q6318" s="38">
        <f>IF(Colin!$G6318&lt;$B$1,Colin!$I6318,0)</f>
        <v>0</v>
      </c>
    </row>
    <row r="6319" spans="12:17" x14ac:dyDescent="0.25">
      <c r="L6319" s="38">
        <f>IF(AND(Colin!$G6319=$B$1,Colin!$H6319=$C$3),Colin!$I6319,)</f>
        <v>0</v>
      </c>
      <c r="M6319" s="38">
        <f>IF(AND(Colin!$G6319=$B$1,Colin!$H6319&lt;=$C$3),Colin!$I6319,)</f>
        <v>0</v>
      </c>
      <c r="N6319" s="38">
        <f>IF(AND(Colin!$G6319=$B$2,Colin!$H6319=$C$3),Colin!$I6319,)</f>
        <v>0</v>
      </c>
      <c r="O6319" s="38">
        <f>IF(AND(Colin!$G6319=$B$2,Colin!$H6319&lt;=$C$3),Colin!$I6319,)</f>
        <v>0</v>
      </c>
      <c r="P6319" s="38">
        <f>IF(Colin!$G6319&lt;$B$2,Colin!$I6319,0)</f>
        <v>0</v>
      </c>
      <c r="Q6319" s="38">
        <f>IF(Colin!$G6319&lt;$B$1,Colin!$I6319,0)</f>
        <v>0</v>
      </c>
    </row>
    <row r="6320" spans="12:17" x14ac:dyDescent="0.25">
      <c r="L6320" s="38">
        <f>IF(AND(Colin!$G6320=$B$1,Colin!$H6320=$C$3),Colin!$I6320,)</f>
        <v>0</v>
      </c>
      <c r="M6320" s="38">
        <f>IF(AND(Colin!$G6320=$B$1,Colin!$H6320&lt;=$C$3),Colin!$I6320,)</f>
        <v>0</v>
      </c>
      <c r="N6320" s="38">
        <f>IF(AND(Colin!$G6320=$B$2,Colin!$H6320=$C$3),Colin!$I6320,)</f>
        <v>0</v>
      </c>
      <c r="O6320" s="38">
        <f>IF(AND(Colin!$G6320=$B$2,Colin!$H6320&lt;=$C$3),Colin!$I6320,)</f>
        <v>0</v>
      </c>
      <c r="P6320" s="38">
        <f>IF(Colin!$G6320&lt;$B$2,Colin!$I6320,0)</f>
        <v>0</v>
      </c>
      <c r="Q6320" s="38">
        <f>IF(Colin!$G6320&lt;$B$1,Colin!$I6320,0)</f>
        <v>0</v>
      </c>
    </row>
    <row r="6321" spans="12:17" x14ac:dyDescent="0.25">
      <c r="L6321" s="38">
        <f>IF(AND(Colin!$G6321=$B$1,Colin!$H6321=$C$3),Colin!$I6321,)</f>
        <v>0</v>
      </c>
      <c r="M6321" s="38">
        <f>IF(AND(Colin!$G6321=$B$1,Colin!$H6321&lt;=$C$3),Colin!$I6321,)</f>
        <v>0</v>
      </c>
      <c r="N6321" s="38">
        <f>IF(AND(Colin!$G6321=$B$2,Colin!$H6321=$C$3),Colin!$I6321,)</f>
        <v>0</v>
      </c>
      <c r="O6321" s="38">
        <f>IF(AND(Colin!$G6321=$B$2,Colin!$H6321&lt;=$C$3),Colin!$I6321,)</f>
        <v>0</v>
      </c>
      <c r="P6321" s="38">
        <f>IF(Colin!$G6321&lt;$B$2,Colin!$I6321,0)</f>
        <v>0</v>
      </c>
      <c r="Q6321" s="38">
        <f>IF(Colin!$G6321&lt;$B$1,Colin!$I6321,0)</f>
        <v>0</v>
      </c>
    </row>
    <row r="6322" spans="12:17" x14ac:dyDescent="0.25">
      <c r="L6322" s="38">
        <f>IF(AND(Colin!$G6322=$B$1,Colin!$H6322=$C$3),Colin!$I6322,)</f>
        <v>0</v>
      </c>
      <c r="M6322" s="38">
        <f>IF(AND(Colin!$G6322=$B$1,Colin!$H6322&lt;=$C$3),Colin!$I6322,)</f>
        <v>0</v>
      </c>
      <c r="N6322" s="38">
        <f>IF(AND(Colin!$G6322=$B$2,Colin!$H6322=$C$3),Colin!$I6322,)</f>
        <v>0</v>
      </c>
      <c r="O6322" s="38">
        <f>IF(AND(Colin!$G6322=$B$2,Colin!$H6322&lt;=$C$3),Colin!$I6322,)</f>
        <v>0</v>
      </c>
      <c r="P6322" s="38">
        <f>IF(Colin!$G6322&lt;$B$2,Colin!$I6322,0)</f>
        <v>0</v>
      </c>
      <c r="Q6322" s="38">
        <f>IF(Colin!$G6322&lt;$B$1,Colin!$I6322,0)</f>
        <v>0</v>
      </c>
    </row>
    <row r="6323" spans="12:17" x14ac:dyDescent="0.25">
      <c r="L6323" s="38">
        <f>IF(AND(Colin!$G6323=$B$1,Colin!$H6323=$C$3),Colin!$I6323,)</f>
        <v>0</v>
      </c>
      <c r="M6323" s="38">
        <f>IF(AND(Colin!$G6323=$B$1,Colin!$H6323&lt;=$C$3),Colin!$I6323,)</f>
        <v>0</v>
      </c>
      <c r="N6323" s="38">
        <f>IF(AND(Colin!$G6323=$B$2,Colin!$H6323=$C$3),Colin!$I6323,)</f>
        <v>0</v>
      </c>
      <c r="O6323" s="38">
        <f>IF(AND(Colin!$G6323=$B$2,Colin!$H6323&lt;=$C$3),Colin!$I6323,)</f>
        <v>0</v>
      </c>
      <c r="P6323" s="38">
        <f>IF(Colin!$G6323&lt;$B$2,Colin!$I6323,0)</f>
        <v>0</v>
      </c>
      <c r="Q6323" s="38">
        <f>IF(Colin!$G6323&lt;$B$1,Colin!$I6323,0)</f>
        <v>0</v>
      </c>
    </row>
    <row r="6324" spans="12:17" x14ac:dyDescent="0.25">
      <c r="L6324" s="38">
        <f>IF(AND(Colin!$G6324=$B$1,Colin!$H6324=$C$3),Colin!$I6324,)</f>
        <v>0</v>
      </c>
      <c r="M6324" s="38">
        <f>IF(AND(Colin!$G6324=$B$1,Colin!$H6324&lt;=$C$3),Colin!$I6324,)</f>
        <v>0</v>
      </c>
      <c r="N6324" s="38">
        <f>IF(AND(Colin!$G6324=$B$2,Colin!$H6324=$C$3),Colin!$I6324,)</f>
        <v>0</v>
      </c>
      <c r="O6324" s="38">
        <f>IF(AND(Colin!$G6324=$B$2,Colin!$H6324&lt;=$C$3),Colin!$I6324,)</f>
        <v>0</v>
      </c>
      <c r="P6324" s="38">
        <f>IF(Colin!$G6324&lt;$B$2,Colin!$I6324,0)</f>
        <v>0</v>
      </c>
      <c r="Q6324" s="38">
        <f>IF(Colin!$G6324&lt;$B$1,Colin!$I6324,0)</f>
        <v>0</v>
      </c>
    </row>
    <row r="6325" spans="12:17" x14ac:dyDescent="0.25">
      <c r="L6325" s="38">
        <f>IF(AND(Colin!$G6325=$B$1,Colin!$H6325=$C$3),Colin!$I6325,)</f>
        <v>0</v>
      </c>
      <c r="M6325" s="38">
        <f>IF(AND(Colin!$G6325=$B$1,Colin!$H6325&lt;=$C$3),Colin!$I6325,)</f>
        <v>0</v>
      </c>
      <c r="N6325" s="38">
        <f>IF(AND(Colin!$G6325=$B$2,Colin!$H6325=$C$3),Colin!$I6325,)</f>
        <v>0</v>
      </c>
      <c r="O6325" s="38">
        <f>IF(AND(Colin!$G6325=$B$2,Colin!$H6325&lt;=$C$3),Colin!$I6325,)</f>
        <v>0</v>
      </c>
      <c r="P6325" s="38">
        <f>IF(Colin!$G6325&lt;$B$2,Colin!$I6325,0)</f>
        <v>0</v>
      </c>
      <c r="Q6325" s="38">
        <f>IF(Colin!$G6325&lt;$B$1,Colin!$I6325,0)</f>
        <v>0</v>
      </c>
    </row>
    <row r="6326" spans="12:17" x14ac:dyDescent="0.25">
      <c r="L6326" s="38">
        <f>IF(AND(Colin!$G6326=$B$1,Colin!$H6326=$C$3),Colin!$I6326,)</f>
        <v>0</v>
      </c>
      <c r="M6326" s="38">
        <f>IF(AND(Colin!$G6326=$B$1,Colin!$H6326&lt;=$C$3),Colin!$I6326,)</f>
        <v>0</v>
      </c>
      <c r="N6326" s="38">
        <f>IF(AND(Colin!$G6326=$B$2,Colin!$H6326=$C$3),Colin!$I6326,)</f>
        <v>0</v>
      </c>
      <c r="O6326" s="38">
        <f>IF(AND(Colin!$G6326=$B$2,Colin!$H6326&lt;=$C$3),Colin!$I6326,)</f>
        <v>0</v>
      </c>
      <c r="P6326" s="38">
        <f>IF(Colin!$G6326&lt;$B$2,Colin!$I6326,0)</f>
        <v>0</v>
      </c>
      <c r="Q6326" s="38">
        <f>IF(Colin!$G6326&lt;$B$1,Colin!$I6326,0)</f>
        <v>0</v>
      </c>
    </row>
    <row r="6327" spans="12:17" x14ac:dyDescent="0.25">
      <c r="L6327" s="38">
        <f>IF(AND(Colin!$G6327=$B$1,Colin!$H6327=$C$3),Colin!$I6327,)</f>
        <v>0</v>
      </c>
      <c r="M6327" s="38">
        <f>IF(AND(Colin!$G6327=$B$1,Colin!$H6327&lt;=$C$3),Colin!$I6327,)</f>
        <v>0</v>
      </c>
      <c r="N6327" s="38">
        <f>IF(AND(Colin!$G6327=$B$2,Colin!$H6327=$C$3),Colin!$I6327,)</f>
        <v>0</v>
      </c>
      <c r="O6327" s="38">
        <f>IF(AND(Colin!$G6327=$B$2,Colin!$H6327&lt;=$C$3),Colin!$I6327,)</f>
        <v>0</v>
      </c>
      <c r="P6327" s="38">
        <f>IF(Colin!$G6327&lt;$B$2,Colin!$I6327,0)</f>
        <v>0</v>
      </c>
      <c r="Q6327" s="38">
        <f>IF(Colin!$G6327&lt;$B$1,Colin!$I6327,0)</f>
        <v>0</v>
      </c>
    </row>
    <row r="6328" spans="12:17" x14ac:dyDescent="0.25">
      <c r="L6328" s="38">
        <f>IF(AND(Colin!$G6328=$B$1,Colin!$H6328=$C$3),Colin!$I6328,)</f>
        <v>0</v>
      </c>
      <c r="M6328" s="38">
        <f>IF(AND(Colin!$G6328=$B$1,Colin!$H6328&lt;=$C$3),Colin!$I6328,)</f>
        <v>0</v>
      </c>
      <c r="N6328" s="38">
        <f>IF(AND(Colin!$G6328=$B$2,Colin!$H6328=$C$3),Colin!$I6328,)</f>
        <v>0</v>
      </c>
      <c r="O6328" s="38">
        <f>IF(AND(Colin!$G6328=$B$2,Colin!$H6328&lt;=$C$3),Colin!$I6328,)</f>
        <v>0</v>
      </c>
      <c r="P6328" s="38">
        <f>IF(Colin!$G6328&lt;$B$2,Colin!$I6328,0)</f>
        <v>0</v>
      </c>
      <c r="Q6328" s="38">
        <f>IF(Colin!$G6328&lt;$B$1,Colin!$I6328,0)</f>
        <v>0</v>
      </c>
    </row>
    <row r="6329" spans="12:17" x14ac:dyDescent="0.25">
      <c r="L6329" s="38">
        <f>IF(AND(Colin!$G6329=$B$1,Colin!$H6329=$C$3),Colin!$I6329,)</f>
        <v>0</v>
      </c>
      <c r="M6329" s="38">
        <f>IF(AND(Colin!$G6329=$B$1,Colin!$H6329&lt;=$C$3),Colin!$I6329,)</f>
        <v>0</v>
      </c>
      <c r="N6329" s="38">
        <f>IF(AND(Colin!$G6329=$B$2,Colin!$H6329=$C$3),Colin!$I6329,)</f>
        <v>0</v>
      </c>
      <c r="O6329" s="38">
        <f>IF(AND(Colin!$G6329=$B$2,Colin!$H6329&lt;=$C$3),Colin!$I6329,)</f>
        <v>0</v>
      </c>
      <c r="P6329" s="38">
        <f>IF(Colin!$G6329&lt;$B$2,Colin!$I6329,0)</f>
        <v>0</v>
      </c>
      <c r="Q6329" s="38">
        <f>IF(Colin!$G6329&lt;$B$1,Colin!$I6329,0)</f>
        <v>0</v>
      </c>
    </row>
    <row r="6330" spans="12:17" x14ac:dyDescent="0.25">
      <c r="L6330" s="38">
        <f>IF(AND(Colin!$G6330=$B$1,Colin!$H6330=$C$3),Colin!$I6330,)</f>
        <v>0</v>
      </c>
      <c r="M6330" s="38">
        <f>IF(AND(Colin!$G6330=$B$1,Colin!$H6330&lt;=$C$3),Colin!$I6330,)</f>
        <v>0</v>
      </c>
      <c r="N6330" s="38">
        <f>IF(AND(Colin!$G6330=$B$2,Colin!$H6330=$C$3),Colin!$I6330,)</f>
        <v>0</v>
      </c>
      <c r="O6330" s="38">
        <f>IF(AND(Colin!$G6330=$B$2,Colin!$H6330&lt;=$C$3),Colin!$I6330,)</f>
        <v>0</v>
      </c>
      <c r="P6330" s="38">
        <f>IF(Colin!$G6330&lt;$B$2,Colin!$I6330,0)</f>
        <v>0</v>
      </c>
      <c r="Q6330" s="38">
        <f>IF(Colin!$G6330&lt;$B$1,Colin!$I6330,0)</f>
        <v>0</v>
      </c>
    </row>
    <row r="6331" spans="12:17" x14ac:dyDescent="0.25">
      <c r="L6331" s="38">
        <f>IF(AND(Colin!$G6331=$B$1,Colin!$H6331=$C$3),Colin!$I6331,)</f>
        <v>0</v>
      </c>
      <c r="M6331" s="38">
        <f>IF(AND(Colin!$G6331=$B$1,Colin!$H6331&lt;=$C$3),Colin!$I6331,)</f>
        <v>0</v>
      </c>
      <c r="N6331" s="38">
        <f>IF(AND(Colin!$G6331=$B$2,Colin!$H6331=$C$3),Colin!$I6331,)</f>
        <v>0</v>
      </c>
      <c r="O6331" s="38">
        <f>IF(AND(Colin!$G6331=$B$2,Colin!$H6331&lt;=$C$3),Colin!$I6331,)</f>
        <v>0</v>
      </c>
      <c r="P6331" s="38">
        <f>IF(Colin!$G6331&lt;$B$2,Colin!$I6331,0)</f>
        <v>0</v>
      </c>
      <c r="Q6331" s="38">
        <f>IF(Colin!$G6331&lt;$B$1,Colin!$I6331,0)</f>
        <v>0</v>
      </c>
    </row>
    <row r="6332" spans="12:17" x14ac:dyDescent="0.25">
      <c r="L6332" s="38">
        <f>IF(AND(Colin!$G6332=$B$1,Colin!$H6332=$C$3),Colin!$I6332,)</f>
        <v>0</v>
      </c>
      <c r="M6332" s="38">
        <f>IF(AND(Colin!$G6332=$B$1,Colin!$H6332&lt;=$C$3),Colin!$I6332,)</f>
        <v>0</v>
      </c>
      <c r="N6332" s="38">
        <f>IF(AND(Colin!$G6332=$B$2,Colin!$H6332=$C$3),Colin!$I6332,)</f>
        <v>0</v>
      </c>
      <c r="O6332" s="38">
        <f>IF(AND(Colin!$G6332=$B$2,Colin!$H6332&lt;=$C$3),Colin!$I6332,)</f>
        <v>0</v>
      </c>
      <c r="P6332" s="38">
        <f>IF(Colin!$G6332&lt;$B$2,Colin!$I6332,0)</f>
        <v>0</v>
      </c>
      <c r="Q6332" s="38">
        <f>IF(Colin!$G6332&lt;$B$1,Colin!$I6332,0)</f>
        <v>0</v>
      </c>
    </row>
    <row r="6333" spans="12:17" x14ac:dyDescent="0.25">
      <c r="L6333" s="38">
        <f>IF(AND(Colin!$G6333=$B$1,Colin!$H6333=$C$3),Colin!$I6333,)</f>
        <v>0</v>
      </c>
      <c r="M6333" s="38">
        <f>IF(AND(Colin!$G6333=$B$1,Colin!$H6333&lt;=$C$3),Colin!$I6333,)</f>
        <v>0</v>
      </c>
      <c r="N6333" s="38">
        <f>IF(AND(Colin!$G6333=$B$2,Colin!$H6333=$C$3),Colin!$I6333,)</f>
        <v>0</v>
      </c>
      <c r="O6333" s="38">
        <f>IF(AND(Colin!$G6333=$B$2,Colin!$H6333&lt;=$C$3),Colin!$I6333,)</f>
        <v>0</v>
      </c>
      <c r="P6333" s="38">
        <f>IF(Colin!$G6333&lt;$B$2,Colin!$I6333,0)</f>
        <v>0</v>
      </c>
      <c r="Q6333" s="38">
        <f>IF(Colin!$G6333&lt;$B$1,Colin!$I6333,0)</f>
        <v>0</v>
      </c>
    </row>
    <row r="6334" spans="12:17" x14ac:dyDescent="0.25">
      <c r="L6334" s="38">
        <f>IF(AND(Colin!$G6334=$B$1,Colin!$H6334=$C$3),Colin!$I6334,)</f>
        <v>0</v>
      </c>
      <c r="M6334" s="38">
        <f>IF(AND(Colin!$G6334=$B$1,Colin!$H6334&lt;=$C$3),Colin!$I6334,)</f>
        <v>0</v>
      </c>
      <c r="N6334" s="38">
        <f>IF(AND(Colin!$G6334=$B$2,Colin!$H6334=$C$3),Colin!$I6334,)</f>
        <v>0</v>
      </c>
      <c r="O6334" s="38">
        <f>IF(AND(Colin!$G6334=$B$2,Colin!$H6334&lt;=$C$3),Colin!$I6334,)</f>
        <v>0</v>
      </c>
      <c r="P6334" s="38">
        <f>IF(Colin!$G6334&lt;$B$2,Colin!$I6334,0)</f>
        <v>0</v>
      </c>
      <c r="Q6334" s="38">
        <f>IF(Colin!$G6334&lt;$B$1,Colin!$I6334,0)</f>
        <v>0</v>
      </c>
    </row>
    <row r="6335" spans="12:17" x14ac:dyDescent="0.25">
      <c r="L6335" s="38">
        <f>IF(AND(Colin!$G6335=$B$1,Colin!$H6335=$C$3),Colin!$I6335,)</f>
        <v>0</v>
      </c>
      <c r="M6335" s="38">
        <f>IF(AND(Colin!$G6335=$B$1,Colin!$H6335&lt;=$C$3),Colin!$I6335,)</f>
        <v>0</v>
      </c>
      <c r="N6335" s="38">
        <f>IF(AND(Colin!$G6335=$B$2,Colin!$H6335=$C$3),Colin!$I6335,)</f>
        <v>0</v>
      </c>
      <c r="O6335" s="38">
        <f>IF(AND(Colin!$G6335=$B$2,Colin!$H6335&lt;=$C$3),Colin!$I6335,)</f>
        <v>0</v>
      </c>
      <c r="P6335" s="38">
        <f>IF(Colin!$G6335&lt;$B$2,Colin!$I6335,0)</f>
        <v>0</v>
      </c>
      <c r="Q6335" s="38">
        <f>IF(Colin!$G6335&lt;$B$1,Colin!$I6335,0)</f>
        <v>0</v>
      </c>
    </row>
    <row r="6336" spans="12:17" x14ac:dyDescent="0.25">
      <c r="L6336" s="38">
        <f>IF(AND(Colin!$G6336=$B$1,Colin!$H6336=$C$3),Colin!$I6336,)</f>
        <v>0</v>
      </c>
      <c r="M6336" s="38">
        <f>IF(AND(Colin!$G6336=$B$1,Colin!$H6336&lt;=$C$3),Colin!$I6336,)</f>
        <v>0</v>
      </c>
      <c r="N6336" s="38">
        <f>IF(AND(Colin!$G6336=$B$2,Colin!$H6336=$C$3),Colin!$I6336,)</f>
        <v>0</v>
      </c>
      <c r="O6336" s="38">
        <f>IF(AND(Colin!$G6336=$B$2,Colin!$H6336&lt;=$C$3),Colin!$I6336,)</f>
        <v>0</v>
      </c>
      <c r="P6336" s="38">
        <f>IF(Colin!$G6336&lt;$B$2,Colin!$I6336,0)</f>
        <v>0</v>
      </c>
      <c r="Q6336" s="38">
        <f>IF(Colin!$G6336&lt;$B$1,Colin!$I6336,0)</f>
        <v>0</v>
      </c>
    </row>
    <row r="6337" spans="12:17" x14ac:dyDescent="0.25">
      <c r="L6337" s="38">
        <f>IF(AND(Colin!$G6337=$B$1,Colin!$H6337=$C$3),Colin!$I6337,)</f>
        <v>0</v>
      </c>
      <c r="M6337" s="38">
        <f>IF(AND(Colin!$G6337=$B$1,Colin!$H6337&lt;=$C$3),Colin!$I6337,)</f>
        <v>0</v>
      </c>
      <c r="N6337" s="38">
        <f>IF(AND(Colin!$G6337=$B$2,Colin!$H6337=$C$3),Colin!$I6337,)</f>
        <v>0</v>
      </c>
      <c r="O6337" s="38">
        <f>IF(AND(Colin!$G6337=$B$2,Colin!$H6337&lt;=$C$3),Colin!$I6337,)</f>
        <v>0</v>
      </c>
      <c r="P6337" s="38">
        <f>IF(Colin!$G6337&lt;$B$2,Colin!$I6337,0)</f>
        <v>0</v>
      </c>
      <c r="Q6337" s="38">
        <f>IF(Colin!$G6337&lt;$B$1,Colin!$I6337,0)</f>
        <v>0</v>
      </c>
    </row>
    <row r="6338" spans="12:17" x14ac:dyDescent="0.25">
      <c r="L6338" s="38">
        <f>IF(AND(Colin!$G6338=$B$1,Colin!$H6338=$C$3),Colin!$I6338,)</f>
        <v>0</v>
      </c>
      <c r="M6338" s="38">
        <f>IF(AND(Colin!$G6338=$B$1,Colin!$H6338&lt;=$C$3),Colin!$I6338,)</f>
        <v>0</v>
      </c>
      <c r="N6338" s="38">
        <f>IF(AND(Colin!$G6338=$B$2,Colin!$H6338=$C$3),Colin!$I6338,)</f>
        <v>0</v>
      </c>
      <c r="O6338" s="38">
        <f>IF(AND(Colin!$G6338=$B$2,Colin!$H6338&lt;=$C$3),Colin!$I6338,)</f>
        <v>0</v>
      </c>
      <c r="P6338" s="38">
        <f>IF(Colin!$G6338&lt;$B$2,Colin!$I6338,0)</f>
        <v>0</v>
      </c>
      <c r="Q6338" s="38">
        <f>IF(Colin!$G6338&lt;$B$1,Colin!$I6338,0)</f>
        <v>0</v>
      </c>
    </row>
    <row r="6339" spans="12:17" x14ac:dyDescent="0.25">
      <c r="L6339" s="38">
        <f>IF(AND(Colin!$G6339=$B$1,Colin!$H6339=$C$3),Colin!$I6339,)</f>
        <v>0</v>
      </c>
      <c r="M6339" s="38">
        <f>IF(AND(Colin!$G6339=$B$1,Colin!$H6339&lt;=$C$3),Colin!$I6339,)</f>
        <v>0</v>
      </c>
      <c r="N6339" s="38">
        <f>IF(AND(Colin!$G6339=$B$2,Colin!$H6339=$C$3),Colin!$I6339,)</f>
        <v>0</v>
      </c>
      <c r="O6339" s="38">
        <f>IF(AND(Colin!$G6339=$B$2,Colin!$H6339&lt;=$C$3),Colin!$I6339,)</f>
        <v>0</v>
      </c>
      <c r="P6339" s="38">
        <f>IF(Colin!$G6339&lt;$B$2,Colin!$I6339,0)</f>
        <v>0</v>
      </c>
      <c r="Q6339" s="38">
        <f>IF(Colin!$G6339&lt;$B$1,Colin!$I6339,0)</f>
        <v>0</v>
      </c>
    </row>
    <row r="6340" spans="12:17" x14ac:dyDescent="0.25">
      <c r="L6340" s="38">
        <f>IF(AND(Colin!$G6340=$B$1,Colin!$H6340=$C$3),Colin!$I6340,)</f>
        <v>0</v>
      </c>
      <c r="M6340" s="38">
        <f>IF(AND(Colin!$G6340=$B$1,Colin!$H6340&lt;=$C$3),Colin!$I6340,)</f>
        <v>0</v>
      </c>
      <c r="N6340" s="38">
        <f>IF(AND(Colin!$G6340=$B$2,Colin!$H6340=$C$3),Colin!$I6340,)</f>
        <v>0</v>
      </c>
      <c r="O6340" s="38">
        <f>IF(AND(Colin!$G6340=$B$2,Colin!$H6340&lt;=$C$3),Colin!$I6340,)</f>
        <v>0</v>
      </c>
      <c r="P6340" s="38">
        <f>IF(Colin!$G6340&lt;$B$2,Colin!$I6340,0)</f>
        <v>0</v>
      </c>
      <c r="Q6340" s="38">
        <f>IF(Colin!$G6340&lt;$B$1,Colin!$I6340,0)</f>
        <v>0</v>
      </c>
    </row>
    <row r="6341" spans="12:17" x14ac:dyDescent="0.25">
      <c r="L6341" s="38">
        <f>IF(AND(Colin!$G6341=$B$1,Colin!$H6341=$C$3),Colin!$I6341,)</f>
        <v>0</v>
      </c>
      <c r="M6341" s="38">
        <f>IF(AND(Colin!$G6341=$B$1,Colin!$H6341&lt;=$C$3),Colin!$I6341,)</f>
        <v>0</v>
      </c>
      <c r="N6341" s="38">
        <f>IF(AND(Colin!$G6341=$B$2,Colin!$H6341=$C$3),Colin!$I6341,)</f>
        <v>0</v>
      </c>
      <c r="O6341" s="38">
        <f>IF(AND(Colin!$G6341=$B$2,Colin!$H6341&lt;=$C$3),Colin!$I6341,)</f>
        <v>0</v>
      </c>
      <c r="P6341" s="38">
        <f>IF(Colin!$G6341&lt;$B$2,Colin!$I6341,0)</f>
        <v>0</v>
      </c>
      <c r="Q6341" s="38">
        <f>IF(Colin!$G6341&lt;$B$1,Colin!$I6341,0)</f>
        <v>0</v>
      </c>
    </row>
    <row r="6342" spans="12:17" x14ac:dyDescent="0.25">
      <c r="L6342" s="38">
        <f>IF(AND(Colin!$G6342=$B$1,Colin!$H6342=$C$3),Colin!$I6342,)</f>
        <v>0</v>
      </c>
      <c r="M6342" s="38">
        <f>IF(AND(Colin!$G6342=$B$1,Colin!$H6342&lt;=$C$3),Colin!$I6342,)</f>
        <v>0</v>
      </c>
      <c r="N6342" s="38">
        <f>IF(AND(Colin!$G6342=$B$2,Colin!$H6342=$C$3),Colin!$I6342,)</f>
        <v>0</v>
      </c>
      <c r="O6342" s="38">
        <f>IF(AND(Colin!$G6342=$B$2,Colin!$H6342&lt;=$C$3),Colin!$I6342,)</f>
        <v>0</v>
      </c>
      <c r="P6342" s="38">
        <f>IF(Colin!$G6342&lt;$B$2,Colin!$I6342,0)</f>
        <v>0</v>
      </c>
      <c r="Q6342" s="38">
        <f>IF(Colin!$G6342&lt;$B$1,Colin!$I6342,0)</f>
        <v>0</v>
      </c>
    </row>
    <row r="6343" spans="12:17" x14ac:dyDescent="0.25">
      <c r="L6343" s="38">
        <f>IF(AND(Colin!$G6343=$B$1,Colin!$H6343=$C$3),Colin!$I6343,)</f>
        <v>0</v>
      </c>
      <c r="M6343" s="38">
        <f>IF(AND(Colin!$G6343=$B$1,Colin!$H6343&lt;=$C$3),Colin!$I6343,)</f>
        <v>0</v>
      </c>
      <c r="N6343" s="38">
        <f>IF(AND(Colin!$G6343=$B$2,Colin!$H6343=$C$3),Colin!$I6343,)</f>
        <v>0</v>
      </c>
      <c r="O6343" s="38">
        <f>IF(AND(Colin!$G6343=$B$2,Colin!$H6343&lt;=$C$3),Colin!$I6343,)</f>
        <v>0</v>
      </c>
      <c r="P6343" s="38">
        <f>IF(Colin!$G6343&lt;$B$2,Colin!$I6343,0)</f>
        <v>0</v>
      </c>
      <c r="Q6343" s="38">
        <f>IF(Colin!$G6343&lt;$B$1,Colin!$I6343,0)</f>
        <v>0</v>
      </c>
    </row>
    <row r="6344" spans="12:17" x14ac:dyDescent="0.25">
      <c r="L6344" s="38">
        <f>IF(AND(Colin!$G6344=$B$1,Colin!$H6344=$C$3),Colin!$I6344,)</f>
        <v>0</v>
      </c>
      <c r="M6344" s="38">
        <f>IF(AND(Colin!$G6344=$B$1,Colin!$H6344&lt;=$C$3),Colin!$I6344,)</f>
        <v>0</v>
      </c>
      <c r="N6344" s="38">
        <f>IF(AND(Colin!$G6344=$B$2,Colin!$H6344=$C$3),Colin!$I6344,)</f>
        <v>0</v>
      </c>
      <c r="O6344" s="38">
        <f>IF(AND(Colin!$G6344=$B$2,Colin!$H6344&lt;=$C$3),Colin!$I6344,)</f>
        <v>0</v>
      </c>
      <c r="P6344" s="38">
        <f>IF(Colin!$G6344&lt;$B$2,Colin!$I6344,0)</f>
        <v>0</v>
      </c>
      <c r="Q6344" s="38">
        <f>IF(Colin!$G6344&lt;$B$1,Colin!$I6344,0)</f>
        <v>0</v>
      </c>
    </row>
    <row r="6345" spans="12:17" x14ac:dyDescent="0.25">
      <c r="L6345" s="38">
        <f>IF(AND(Colin!$G6345=$B$1,Colin!$H6345=$C$3),Colin!$I6345,)</f>
        <v>0</v>
      </c>
      <c r="M6345" s="38">
        <f>IF(AND(Colin!$G6345=$B$1,Colin!$H6345&lt;=$C$3),Colin!$I6345,)</f>
        <v>0</v>
      </c>
      <c r="N6345" s="38">
        <f>IF(AND(Colin!$G6345=$B$2,Colin!$H6345=$C$3),Colin!$I6345,)</f>
        <v>0</v>
      </c>
      <c r="O6345" s="38">
        <f>IF(AND(Colin!$G6345=$B$2,Colin!$H6345&lt;=$C$3),Colin!$I6345,)</f>
        <v>0</v>
      </c>
      <c r="P6345" s="38">
        <f>IF(Colin!$G6345&lt;$B$2,Colin!$I6345,0)</f>
        <v>0</v>
      </c>
      <c r="Q6345" s="38">
        <f>IF(Colin!$G6345&lt;$B$1,Colin!$I6345,0)</f>
        <v>0</v>
      </c>
    </row>
    <row r="6346" spans="12:17" x14ac:dyDescent="0.25">
      <c r="L6346" s="38">
        <f>IF(AND(Colin!$G6346=$B$1,Colin!$H6346=$C$3),Colin!$I6346,)</f>
        <v>0</v>
      </c>
      <c r="M6346" s="38">
        <f>IF(AND(Colin!$G6346=$B$1,Colin!$H6346&lt;=$C$3),Colin!$I6346,)</f>
        <v>0</v>
      </c>
      <c r="N6346" s="38">
        <f>IF(AND(Colin!$G6346=$B$2,Colin!$H6346=$C$3),Colin!$I6346,)</f>
        <v>0</v>
      </c>
      <c r="O6346" s="38">
        <f>IF(AND(Colin!$G6346=$B$2,Colin!$H6346&lt;=$C$3),Colin!$I6346,)</f>
        <v>0</v>
      </c>
      <c r="P6346" s="38">
        <f>IF(Colin!$G6346&lt;$B$2,Colin!$I6346,0)</f>
        <v>0</v>
      </c>
      <c r="Q6346" s="38">
        <f>IF(Colin!$G6346&lt;$B$1,Colin!$I6346,0)</f>
        <v>0</v>
      </c>
    </row>
    <row r="6347" spans="12:17" x14ac:dyDescent="0.25">
      <c r="L6347" s="38">
        <f>IF(AND(Colin!$G6347=$B$1,Colin!$H6347=$C$3),Colin!$I6347,)</f>
        <v>0</v>
      </c>
      <c r="M6347" s="38">
        <f>IF(AND(Colin!$G6347=$B$1,Colin!$H6347&lt;=$C$3),Colin!$I6347,)</f>
        <v>0</v>
      </c>
      <c r="N6347" s="38">
        <f>IF(AND(Colin!$G6347=$B$2,Colin!$H6347=$C$3),Colin!$I6347,)</f>
        <v>0</v>
      </c>
      <c r="O6347" s="38">
        <f>IF(AND(Colin!$G6347=$B$2,Colin!$H6347&lt;=$C$3),Colin!$I6347,)</f>
        <v>0</v>
      </c>
      <c r="P6347" s="38">
        <f>IF(Colin!$G6347&lt;$B$2,Colin!$I6347,0)</f>
        <v>0</v>
      </c>
      <c r="Q6347" s="38">
        <f>IF(Colin!$G6347&lt;$B$1,Colin!$I6347,0)</f>
        <v>0</v>
      </c>
    </row>
    <row r="6348" spans="12:17" x14ac:dyDescent="0.25">
      <c r="L6348" s="38">
        <f>IF(AND(Colin!$G6348=$B$1,Colin!$H6348=$C$3),Colin!$I6348,)</f>
        <v>0</v>
      </c>
      <c r="M6348" s="38">
        <f>IF(AND(Colin!$G6348=$B$1,Colin!$H6348&lt;=$C$3),Colin!$I6348,)</f>
        <v>0</v>
      </c>
      <c r="N6348" s="38">
        <f>IF(AND(Colin!$G6348=$B$2,Colin!$H6348=$C$3),Colin!$I6348,)</f>
        <v>0</v>
      </c>
      <c r="O6348" s="38">
        <f>IF(AND(Colin!$G6348=$B$2,Colin!$H6348&lt;=$C$3),Colin!$I6348,)</f>
        <v>0</v>
      </c>
      <c r="P6348" s="38">
        <f>IF(Colin!$G6348&lt;$B$2,Colin!$I6348,0)</f>
        <v>0</v>
      </c>
      <c r="Q6348" s="38">
        <f>IF(Colin!$G6348&lt;$B$1,Colin!$I6348,0)</f>
        <v>0</v>
      </c>
    </row>
    <row r="6349" spans="12:17" x14ac:dyDescent="0.25">
      <c r="L6349" s="38">
        <f>IF(AND(Colin!$G6349=$B$1,Colin!$H6349=$C$3),Colin!$I6349,)</f>
        <v>0</v>
      </c>
      <c r="M6349" s="38">
        <f>IF(AND(Colin!$G6349=$B$1,Colin!$H6349&lt;=$C$3),Colin!$I6349,)</f>
        <v>0</v>
      </c>
      <c r="N6349" s="38">
        <f>IF(AND(Colin!$G6349=$B$2,Colin!$H6349=$C$3),Colin!$I6349,)</f>
        <v>0</v>
      </c>
      <c r="O6349" s="38">
        <f>IF(AND(Colin!$G6349=$B$2,Colin!$H6349&lt;=$C$3),Colin!$I6349,)</f>
        <v>0</v>
      </c>
      <c r="P6349" s="38">
        <f>IF(Colin!$G6349&lt;$B$2,Colin!$I6349,0)</f>
        <v>0</v>
      </c>
      <c r="Q6349" s="38">
        <f>IF(Colin!$G6349&lt;$B$1,Colin!$I6349,0)</f>
        <v>0</v>
      </c>
    </row>
    <row r="6350" spans="12:17" x14ac:dyDescent="0.25">
      <c r="L6350" s="38">
        <f>IF(AND(Colin!$G6350=$B$1,Colin!$H6350=$C$3),Colin!$I6350,)</f>
        <v>0</v>
      </c>
      <c r="M6350" s="38">
        <f>IF(AND(Colin!$G6350=$B$1,Colin!$H6350&lt;=$C$3),Colin!$I6350,)</f>
        <v>0</v>
      </c>
      <c r="N6350" s="38">
        <f>IF(AND(Colin!$G6350=$B$2,Colin!$H6350=$C$3),Colin!$I6350,)</f>
        <v>0</v>
      </c>
      <c r="O6350" s="38">
        <f>IF(AND(Colin!$G6350=$B$2,Colin!$H6350&lt;=$C$3),Colin!$I6350,)</f>
        <v>0</v>
      </c>
      <c r="P6350" s="38">
        <f>IF(Colin!$G6350&lt;$B$2,Colin!$I6350,0)</f>
        <v>0</v>
      </c>
      <c r="Q6350" s="38">
        <f>IF(Colin!$G6350&lt;$B$1,Colin!$I6350,0)</f>
        <v>0</v>
      </c>
    </row>
    <row r="6351" spans="12:17" x14ac:dyDescent="0.25">
      <c r="L6351" s="38">
        <f>IF(AND(Colin!$G6351=$B$1,Colin!$H6351=$C$3),Colin!$I6351,)</f>
        <v>0</v>
      </c>
      <c r="M6351" s="38">
        <f>IF(AND(Colin!$G6351=$B$1,Colin!$H6351&lt;=$C$3),Colin!$I6351,)</f>
        <v>0</v>
      </c>
      <c r="N6351" s="38">
        <f>IF(AND(Colin!$G6351=$B$2,Colin!$H6351=$C$3),Colin!$I6351,)</f>
        <v>0</v>
      </c>
      <c r="O6351" s="38">
        <f>IF(AND(Colin!$G6351=$B$2,Colin!$H6351&lt;=$C$3),Colin!$I6351,)</f>
        <v>0</v>
      </c>
      <c r="P6351" s="38">
        <f>IF(Colin!$G6351&lt;$B$2,Colin!$I6351,0)</f>
        <v>0</v>
      </c>
      <c r="Q6351" s="38">
        <f>IF(Colin!$G6351&lt;$B$1,Colin!$I6351,0)</f>
        <v>0</v>
      </c>
    </row>
    <row r="6352" spans="12:17" x14ac:dyDescent="0.25">
      <c r="L6352" s="38">
        <f>IF(AND(Colin!$G6352=$B$1,Colin!$H6352=$C$3),Colin!$I6352,)</f>
        <v>0</v>
      </c>
      <c r="M6352" s="38">
        <f>IF(AND(Colin!$G6352=$B$1,Colin!$H6352&lt;=$C$3),Colin!$I6352,)</f>
        <v>0</v>
      </c>
      <c r="N6352" s="38">
        <f>IF(AND(Colin!$G6352=$B$2,Colin!$H6352=$C$3),Colin!$I6352,)</f>
        <v>0</v>
      </c>
      <c r="O6352" s="38">
        <f>IF(AND(Colin!$G6352=$B$2,Colin!$H6352&lt;=$C$3),Colin!$I6352,)</f>
        <v>0</v>
      </c>
      <c r="P6352" s="38">
        <f>IF(Colin!$G6352&lt;$B$2,Colin!$I6352,0)</f>
        <v>0</v>
      </c>
      <c r="Q6352" s="38">
        <f>IF(Colin!$G6352&lt;$B$1,Colin!$I6352,0)</f>
        <v>0</v>
      </c>
    </row>
    <row r="6353" spans="12:17" x14ac:dyDescent="0.25">
      <c r="L6353" s="38">
        <f>IF(AND(Colin!$G6353=$B$1,Colin!$H6353=$C$3),Colin!$I6353,)</f>
        <v>0</v>
      </c>
      <c r="M6353" s="38">
        <f>IF(AND(Colin!$G6353=$B$1,Colin!$H6353&lt;=$C$3),Colin!$I6353,)</f>
        <v>0</v>
      </c>
      <c r="N6353" s="38">
        <f>IF(AND(Colin!$G6353=$B$2,Colin!$H6353=$C$3),Colin!$I6353,)</f>
        <v>0</v>
      </c>
      <c r="O6353" s="38">
        <f>IF(AND(Colin!$G6353=$B$2,Colin!$H6353&lt;=$C$3),Colin!$I6353,)</f>
        <v>0</v>
      </c>
      <c r="P6353" s="38">
        <f>IF(Colin!$G6353&lt;$B$2,Colin!$I6353,0)</f>
        <v>0</v>
      </c>
      <c r="Q6353" s="38">
        <f>IF(Colin!$G6353&lt;$B$1,Colin!$I6353,0)</f>
        <v>0</v>
      </c>
    </row>
    <row r="6354" spans="12:17" x14ac:dyDescent="0.25">
      <c r="L6354" s="38">
        <f>IF(AND(Colin!$G6354=$B$1,Colin!$H6354=$C$3),Colin!$I6354,)</f>
        <v>0</v>
      </c>
      <c r="M6354" s="38">
        <f>IF(AND(Colin!$G6354=$B$1,Colin!$H6354&lt;=$C$3),Colin!$I6354,)</f>
        <v>0</v>
      </c>
      <c r="N6354" s="38">
        <f>IF(AND(Colin!$G6354=$B$2,Colin!$H6354=$C$3),Colin!$I6354,)</f>
        <v>0</v>
      </c>
      <c r="O6354" s="38">
        <f>IF(AND(Colin!$G6354=$B$2,Colin!$H6354&lt;=$C$3),Colin!$I6354,)</f>
        <v>0</v>
      </c>
      <c r="P6354" s="38">
        <f>IF(Colin!$G6354&lt;$B$2,Colin!$I6354,0)</f>
        <v>0</v>
      </c>
      <c r="Q6354" s="38">
        <f>IF(Colin!$G6354&lt;$B$1,Colin!$I6354,0)</f>
        <v>0</v>
      </c>
    </row>
    <row r="6355" spans="12:17" x14ac:dyDescent="0.25">
      <c r="L6355" s="38">
        <f>IF(AND(Colin!$G6355=$B$1,Colin!$H6355=$C$3),Colin!$I6355,)</f>
        <v>0</v>
      </c>
      <c r="M6355" s="38">
        <f>IF(AND(Colin!$G6355=$B$1,Colin!$H6355&lt;=$C$3),Colin!$I6355,)</f>
        <v>0</v>
      </c>
      <c r="N6355" s="38">
        <f>IF(AND(Colin!$G6355=$B$2,Colin!$H6355=$C$3),Colin!$I6355,)</f>
        <v>0</v>
      </c>
      <c r="O6355" s="38">
        <f>IF(AND(Colin!$G6355=$B$2,Colin!$H6355&lt;=$C$3),Colin!$I6355,)</f>
        <v>0</v>
      </c>
      <c r="P6355" s="38">
        <f>IF(Colin!$G6355&lt;$B$2,Colin!$I6355,0)</f>
        <v>0</v>
      </c>
      <c r="Q6355" s="38">
        <f>IF(Colin!$G6355&lt;$B$1,Colin!$I6355,0)</f>
        <v>0</v>
      </c>
    </row>
    <row r="6356" spans="12:17" x14ac:dyDescent="0.25">
      <c r="L6356" s="38">
        <f>IF(AND(Colin!$G6356=$B$1,Colin!$H6356=$C$3),Colin!$I6356,)</f>
        <v>0</v>
      </c>
      <c r="M6356" s="38">
        <f>IF(AND(Colin!$G6356=$B$1,Colin!$H6356&lt;=$C$3),Colin!$I6356,)</f>
        <v>0</v>
      </c>
      <c r="N6356" s="38">
        <f>IF(AND(Colin!$G6356=$B$2,Colin!$H6356=$C$3),Colin!$I6356,)</f>
        <v>0</v>
      </c>
      <c r="O6356" s="38">
        <f>IF(AND(Colin!$G6356=$B$2,Colin!$H6356&lt;=$C$3),Colin!$I6356,)</f>
        <v>0</v>
      </c>
      <c r="P6356" s="38">
        <f>IF(Colin!$G6356&lt;$B$2,Colin!$I6356,0)</f>
        <v>0</v>
      </c>
      <c r="Q6356" s="38">
        <f>IF(Colin!$G6356&lt;$B$1,Colin!$I6356,0)</f>
        <v>0</v>
      </c>
    </row>
    <row r="6357" spans="12:17" x14ac:dyDescent="0.25">
      <c r="L6357" s="38">
        <f>IF(AND(Colin!$G6357=$B$1,Colin!$H6357=$C$3),Colin!$I6357,)</f>
        <v>0</v>
      </c>
      <c r="M6357" s="38">
        <f>IF(AND(Colin!$G6357=$B$1,Colin!$H6357&lt;=$C$3),Colin!$I6357,)</f>
        <v>0</v>
      </c>
      <c r="N6357" s="38">
        <f>IF(AND(Colin!$G6357=$B$2,Colin!$H6357=$C$3),Colin!$I6357,)</f>
        <v>0</v>
      </c>
      <c r="O6357" s="38">
        <f>IF(AND(Colin!$G6357=$B$2,Colin!$H6357&lt;=$C$3),Colin!$I6357,)</f>
        <v>0</v>
      </c>
      <c r="P6357" s="38">
        <f>IF(Colin!$G6357&lt;$B$2,Colin!$I6357,0)</f>
        <v>0</v>
      </c>
      <c r="Q6357" s="38">
        <f>IF(Colin!$G6357&lt;$B$1,Colin!$I6357,0)</f>
        <v>0</v>
      </c>
    </row>
    <row r="6358" spans="12:17" x14ac:dyDescent="0.25">
      <c r="L6358" s="38">
        <f>IF(AND(Colin!$G6358=$B$1,Colin!$H6358=$C$3),Colin!$I6358,)</f>
        <v>0</v>
      </c>
      <c r="M6358" s="38">
        <f>IF(AND(Colin!$G6358=$B$1,Colin!$H6358&lt;=$C$3),Colin!$I6358,)</f>
        <v>0</v>
      </c>
      <c r="N6358" s="38">
        <f>IF(AND(Colin!$G6358=$B$2,Colin!$H6358=$C$3),Colin!$I6358,)</f>
        <v>0</v>
      </c>
      <c r="O6358" s="38">
        <f>IF(AND(Colin!$G6358=$B$2,Colin!$H6358&lt;=$C$3),Colin!$I6358,)</f>
        <v>0</v>
      </c>
      <c r="P6358" s="38">
        <f>IF(Colin!$G6358&lt;$B$2,Colin!$I6358,0)</f>
        <v>0</v>
      </c>
      <c r="Q6358" s="38">
        <f>IF(Colin!$G6358&lt;$B$1,Colin!$I6358,0)</f>
        <v>0</v>
      </c>
    </row>
    <row r="6359" spans="12:17" x14ac:dyDescent="0.25">
      <c r="L6359" s="38">
        <f>IF(AND(Colin!$G6359=$B$1,Colin!$H6359=$C$3),Colin!$I6359,)</f>
        <v>0</v>
      </c>
      <c r="M6359" s="38">
        <f>IF(AND(Colin!$G6359=$B$1,Colin!$H6359&lt;=$C$3),Colin!$I6359,)</f>
        <v>0</v>
      </c>
      <c r="N6359" s="38">
        <f>IF(AND(Colin!$G6359=$B$2,Colin!$H6359=$C$3),Colin!$I6359,)</f>
        <v>0</v>
      </c>
      <c r="O6359" s="38">
        <f>IF(AND(Colin!$G6359=$B$2,Colin!$H6359&lt;=$C$3),Colin!$I6359,)</f>
        <v>0</v>
      </c>
      <c r="P6359" s="38">
        <f>IF(Colin!$G6359&lt;$B$2,Colin!$I6359,0)</f>
        <v>0</v>
      </c>
      <c r="Q6359" s="38">
        <f>IF(Colin!$G6359&lt;$B$1,Colin!$I6359,0)</f>
        <v>0</v>
      </c>
    </row>
    <row r="6360" spans="12:17" x14ac:dyDescent="0.25">
      <c r="L6360" s="38">
        <f>IF(AND(Colin!$G6360=$B$1,Colin!$H6360=$C$3),Colin!$I6360,)</f>
        <v>0</v>
      </c>
      <c r="M6360" s="38">
        <f>IF(AND(Colin!$G6360=$B$1,Colin!$H6360&lt;=$C$3),Colin!$I6360,)</f>
        <v>0</v>
      </c>
      <c r="N6360" s="38">
        <f>IF(AND(Colin!$G6360=$B$2,Colin!$H6360=$C$3),Colin!$I6360,)</f>
        <v>0</v>
      </c>
      <c r="O6360" s="38">
        <f>IF(AND(Colin!$G6360=$B$2,Colin!$H6360&lt;=$C$3),Colin!$I6360,)</f>
        <v>0</v>
      </c>
      <c r="P6360" s="38">
        <f>IF(Colin!$G6360&lt;$B$2,Colin!$I6360,0)</f>
        <v>0</v>
      </c>
      <c r="Q6360" s="38">
        <f>IF(Colin!$G6360&lt;$B$1,Colin!$I6360,0)</f>
        <v>0</v>
      </c>
    </row>
    <row r="6361" spans="12:17" x14ac:dyDescent="0.25">
      <c r="L6361" s="38">
        <f>IF(AND(Colin!$G6361=$B$1,Colin!$H6361=$C$3),Colin!$I6361,)</f>
        <v>0</v>
      </c>
      <c r="M6361" s="38">
        <f>IF(AND(Colin!$G6361=$B$1,Colin!$H6361&lt;=$C$3),Colin!$I6361,)</f>
        <v>0</v>
      </c>
      <c r="N6361" s="38">
        <f>IF(AND(Colin!$G6361=$B$2,Colin!$H6361=$C$3),Colin!$I6361,)</f>
        <v>0</v>
      </c>
      <c r="O6361" s="38">
        <f>IF(AND(Colin!$G6361=$B$2,Colin!$H6361&lt;=$C$3),Colin!$I6361,)</f>
        <v>0</v>
      </c>
      <c r="P6361" s="38">
        <f>IF(Colin!$G6361&lt;$B$2,Colin!$I6361,0)</f>
        <v>0</v>
      </c>
      <c r="Q6361" s="38">
        <f>IF(Colin!$G6361&lt;$B$1,Colin!$I6361,0)</f>
        <v>0</v>
      </c>
    </row>
    <row r="6362" spans="12:17" x14ac:dyDescent="0.25">
      <c r="L6362" s="38">
        <f>IF(AND(Colin!$G6362=$B$1,Colin!$H6362=$C$3),Colin!$I6362,)</f>
        <v>0</v>
      </c>
      <c r="M6362" s="38">
        <f>IF(AND(Colin!$G6362=$B$1,Colin!$H6362&lt;=$C$3),Colin!$I6362,)</f>
        <v>0</v>
      </c>
      <c r="N6362" s="38">
        <f>IF(AND(Colin!$G6362=$B$2,Colin!$H6362=$C$3),Colin!$I6362,)</f>
        <v>0</v>
      </c>
      <c r="O6362" s="38">
        <f>IF(AND(Colin!$G6362=$B$2,Colin!$H6362&lt;=$C$3),Colin!$I6362,)</f>
        <v>0</v>
      </c>
      <c r="P6362" s="38">
        <f>IF(Colin!$G6362&lt;$B$2,Colin!$I6362,0)</f>
        <v>0</v>
      </c>
      <c r="Q6362" s="38">
        <f>IF(Colin!$G6362&lt;$B$1,Colin!$I6362,0)</f>
        <v>0</v>
      </c>
    </row>
    <row r="6363" spans="12:17" x14ac:dyDescent="0.25">
      <c r="L6363" s="38">
        <f>IF(AND(Colin!$G6363=$B$1,Colin!$H6363=$C$3),Colin!$I6363,)</f>
        <v>0</v>
      </c>
      <c r="M6363" s="38">
        <f>IF(AND(Colin!$G6363=$B$1,Colin!$H6363&lt;=$C$3),Colin!$I6363,)</f>
        <v>0</v>
      </c>
      <c r="N6363" s="38">
        <f>IF(AND(Colin!$G6363=$B$2,Colin!$H6363=$C$3),Colin!$I6363,)</f>
        <v>0</v>
      </c>
      <c r="O6363" s="38">
        <f>IF(AND(Colin!$G6363=$B$2,Colin!$H6363&lt;=$C$3),Colin!$I6363,)</f>
        <v>0</v>
      </c>
      <c r="P6363" s="38">
        <f>IF(Colin!$G6363&lt;$B$2,Colin!$I6363,0)</f>
        <v>0</v>
      </c>
      <c r="Q6363" s="38">
        <f>IF(Colin!$G6363&lt;$B$1,Colin!$I6363,0)</f>
        <v>0</v>
      </c>
    </row>
    <row r="6364" spans="12:17" x14ac:dyDescent="0.25">
      <c r="L6364" s="38">
        <f>IF(AND(Colin!$G6364=$B$1,Colin!$H6364=$C$3),Colin!$I6364,)</f>
        <v>0</v>
      </c>
      <c r="M6364" s="38">
        <f>IF(AND(Colin!$G6364=$B$1,Colin!$H6364&lt;=$C$3),Colin!$I6364,)</f>
        <v>0</v>
      </c>
      <c r="N6364" s="38">
        <f>IF(AND(Colin!$G6364=$B$2,Colin!$H6364=$C$3),Colin!$I6364,)</f>
        <v>0</v>
      </c>
      <c r="O6364" s="38">
        <f>IF(AND(Colin!$G6364=$B$2,Colin!$H6364&lt;=$C$3),Colin!$I6364,)</f>
        <v>0</v>
      </c>
      <c r="P6364" s="38">
        <f>IF(Colin!$G6364&lt;$B$2,Colin!$I6364,0)</f>
        <v>0</v>
      </c>
      <c r="Q6364" s="38">
        <f>IF(Colin!$G6364&lt;$B$1,Colin!$I6364,0)</f>
        <v>0</v>
      </c>
    </row>
    <row r="6365" spans="12:17" x14ac:dyDescent="0.25">
      <c r="L6365" s="38">
        <f>IF(AND(Colin!$G6365=$B$1,Colin!$H6365=$C$3),Colin!$I6365,)</f>
        <v>0</v>
      </c>
      <c r="M6365" s="38">
        <f>IF(AND(Colin!$G6365=$B$1,Colin!$H6365&lt;=$C$3),Colin!$I6365,)</f>
        <v>0</v>
      </c>
      <c r="N6365" s="38">
        <f>IF(AND(Colin!$G6365=$B$2,Colin!$H6365=$C$3),Colin!$I6365,)</f>
        <v>0</v>
      </c>
      <c r="O6365" s="38">
        <f>IF(AND(Colin!$G6365=$B$2,Colin!$H6365&lt;=$C$3),Colin!$I6365,)</f>
        <v>0</v>
      </c>
      <c r="P6365" s="38">
        <f>IF(Colin!$G6365&lt;$B$2,Colin!$I6365,0)</f>
        <v>0</v>
      </c>
      <c r="Q6365" s="38">
        <f>IF(Colin!$G6365&lt;$B$1,Colin!$I6365,0)</f>
        <v>0</v>
      </c>
    </row>
    <row r="6366" spans="12:17" x14ac:dyDescent="0.25">
      <c r="L6366" s="38">
        <f>IF(AND(Colin!$G6366=$B$1,Colin!$H6366=$C$3),Colin!$I6366,)</f>
        <v>0</v>
      </c>
      <c r="M6366" s="38">
        <f>IF(AND(Colin!$G6366=$B$1,Colin!$H6366&lt;=$C$3),Colin!$I6366,)</f>
        <v>0</v>
      </c>
      <c r="N6366" s="38">
        <f>IF(AND(Colin!$G6366=$B$2,Colin!$H6366=$C$3),Colin!$I6366,)</f>
        <v>0</v>
      </c>
      <c r="O6366" s="38">
        <f>IF(AND(Colin!$G6366=$B$2,Colin!$H6366&lt;=$C$3),Colin!$I6366,)</f>
        <v>0</v>
      </c>
      <c r="P6366" s="38">
        <f>IF(Colin!$G6366&lt;$B$2,Colin!$I6366,0)</f>
        <v>0</v>
      </c>
      <c r="Q6366" s="38">
        <f>IF(Colin!$G6366&lt;$B$1,Colin!$I6366,0)</f>
        <v>0</v>
      </c>
    </row>
    <row r="6367" spans="12:17" x14ac:dyDescent="0.25">
      <c r="L6367" s="38">
        <f>IF(AND(Colin!$G6367=$B$1,Colin!$H6367=$C$3),Colin!$I6367,)</f>
        <v>0</v>
      </c>
      <c r="M6367" s="38">
        <f>IF(AND(Colin!$G6367=$B$1,Colin!$H6367&lt;=$C$3),Colin!$I6367,)</f>
        <v>0</v>
      </c>
      <c r="N6367" s="38">
        <f>IF(AND(Colin!$G6367=$B$2,Colin!$H6367=$C$3),Colin!$I6367,)</f>
        <v>0</v>
      </c>
      <c r="O6367" s="38">
        <f>IF(AND(Colin!$G6367=$B$2,Colin!$H6367&lt;=$C$3),Colin!$I6367,)</f>
        <v>0</v>
      </c>
      <c r="P6367" s="38">
        <f>IF(Colin!$G6367&lt;$B$2,Colin!$I6367,0)</f>
        <v>0</v>
      </c>
      <c r="Q6367" s="38">
        <f>IF(Colin!$G6367&lt;$B$1,Colin!$I6367,0)</f>
        <v>0</v>
      </c>
    </row>
    <row r="6368" spans="12:17" x14ac:dyDescent="0.25">
      <c r="L6368" s="38">
        <f>IF(AND(Colin!$G6368=$B$1,Colin!$H6368=$C$3),Colin!$I6368,)</f>
        <v>0</v>
      </c>
      <c r="M6368" s="38">
        <f>IF(AND(Colin!$G6368=$B$1,Colin!$H6368&lt;=$C$3),Colin!$I6368,)</f>
        <v>0</v>
      </c>
      <c r="N6368" s="38">
        <f>IF(AND(Colin!$G6368=$B$2,Colin!$H6368=$C$3),Colin!$I6368,)</f>
        <v>0</v>
      </c>
      <c r="O6368" s="38">
        <f>IF(AND(Colin!$G6368=$B$2,Colin!$H6368&lt;=$C$3),Colin!$I6368,)</f>
        <v>0</v>
      </c>
      <c r="P6368" s="38">
        <f>IF(Colin!$G6368&lt;$B$2,Colin!$I6368,0)</f>
        <v>0</v>
      </c>
      <c r="Q6368" s="38">
        <f>IF(Colin!$G6368&lt;$B$1,Colin!$I6368,0)</f>
        <v>0</v>
      </c>
    </row>
    <row r="6369" spans="12:17" x14ac:dyDescent="0.25">
      <c r="L6369" s="38">
        <f>IF(AND(Colin!$G6369=$B$1,Colin!$H6369=$C$3),Colin!$I6369,)</f>
        <v>0</v>
      </c>
      <c r="M6369" s="38">
        <f>IF(AND(Colin!$G6369=$B$1,Colin!$H6369&lt;=$C$3),Colin!$I6369,)</f>
        <v>0</v>
      </c>
      <c r="N6369" s="38">
        <f>IF(AND(Colin!$G6369=$B$2,Colin!$H6369=$C$3),Colin!$I6369,)</f>
        <v>0</v>
      </c>
      <c r="O6369" s="38">
        <f>IF(AND(Colin!$G6369=$B$2,Colin!$H6369&lt;=$C$3),Colin!$I6369,)</f>
        <v>0</v>
      </c>
      <c r="P6369" s="38">
        <f>IF(Colin!$G6369&lt;$B$2,Colin!$I6369,0)</f>
        <v>0</v>
      </c>
      <c r="Q6369" s="38">
        <f>IF(Colin!$G6369&lt;$B$1,Colin!$I6369,0)</f>
        <v>0</v>
      </c>
    </row>
    <row r="6370" spans="12:17" x14ac:dyDescent="0.25">
      <c r="L6370" s="38">
        <f>IF(AND(Colin!$G6370=$B$1,Colin!$H6370=$C$3),Colin!$I6370,)</f>
        <v>0</v>
      </c>
      <c r="M6370" s="38">
        <f>IF(AND(Colin!$G6370=$B$1,Colin!$H6370&lt;=$C$3),Colin!$I6370,)</f>
        <v>0</v>
      </c>
      <c r="N6370" s="38">
        <f>IF(AND(Colin!$G6370=$B$2,Colin!$H6370=$C$3),Colin!$I6370,)</f>
        <v>0</v>
      </c>
      <c r="O6370" s="38">
        <f>IF(AND(Colin!$G6370=$B$2,Colin!$H6370&lt;=$C$3),Colin!$I6370,)</f>
        <v>0</v>
      </c>
      <c r="P6370" s="38">
        <f>IF(Colin!$G6370&lt;$B$2,Colin!$I6370,0)</f>
        <v>0</v>
      </c>
      <c r="Q6370" s="38">
        <f>IF(Colin!$G6370&lt;$B$1,Colin!$I6370,0)</f>
        <v>0</v>
      </c>
    </row>
    <row r="6371" spans="12:17" x14ac:dyDescent="0.25">
      <c r="L6371" s="38">
        <f>IF(AND(Colin!$G6371=$B$1,Colin!$H6371=$C$3),Colin!$I6371,)</f>
        <v>0</v>
      </c>
      <c r="M6371" s="38">
        <f>IF(AND(Colin!$G6371=$B$1,Colin!$H6371&lt;=$C$3),Colin!$I6371,)</f>
        <v>0</v>
      </c>
      <c r="N6371" s="38">
        <f>IF(AND(Colin!$G6371=$B$2,Colin!$H6371=$C$3),Colin!$I6371,)</f>
        <v>0</v>
      </c>
      <c r="O6371" s="38">
        <f>IF(AND(Colin!$G6371=$B$2,Colin!$H6371&lt;=$C$3),Colin!$I6371,)</f>
        <v>0</v>
      </c>
      <c r="P6371" s="38">
        <f>IF(Colin!$G6371&lt;$B$2,Colin!$I6371,0)</f>
        <v>0</v>
      </c>
      <c r="Q6371" s="38">
        <f>IF(Colin!$G6371&lt;$B$1,Colin!$I6371,0)</f>
        <v>0</v>
      </c>
    </row>
    <row r="6372" spans="12:17" x14ac:dyDescent="0.25">
      <c r="L6372" s="38">
        <f>IF(AND(Colin!$G6372=$B$1,Colin!$H6372=$C$3),Colin!$I6372,)</f>
        <v>0</v>
      </c>
      <c r="M6372" s="38">
        <f>IF(AND(Colin!$G6372=$B$1,Colin!$H6372&lt;=$C$3),Colin!$I6372,)</f>
        <v>0</v>
      </c>
      <c r="N6372" s="38">
        <f>IF(AND(Colin!$G6372=$B$2,Colin!$H6372=$C$3),Colin!$I6372,)</f>
        <v>0</v>
      </c>
      <c r="O6372" s="38">
        <f>IF(AND(Colin!$G6372=$B$2,Colin!$H6372&lt;=$C$3),Colin!$I6372,)</f>
        <v>0</v>
      </c>
      <c r="P6372" s="38">
        <f>IF(Colin!$G6372&lt;$B$2,Colin!$I6372,0)</f>
        <v>0</v>
      </c>
      <c r="Q6372" s="38">
        <f>IF(Colin!$G6372&lt;$B$1,Colin!$I6372,0)</f>
        <v>0</v>
      </c>
    </row>
    <row r="6373" spans="12:17" x14ac:dyDescent="0.25">
      <c r="L6373" s="38">
        <f>IF(AND(Colin!$G6373=$B$1,Colin!$H6373=$C$3),Colin!$I6373,)</f>
        <v>0</v>
      </c>
      <c r="M6373" s="38">
        <f>IF(AND(Colin!$G6373=$B$1,Colin!$H6373&lt;=$C$3),Colin!$I6373,)</f>
        <v>0</v>
      </c>
      <c r="N6373" s="38">
        <f>IF(AND(Colin!$G6373=$B$2,Colin!$H6373=$C$3),Colin!$I6373,)</f>
        <v>0</v>
      </c>
      <c r="O6373" s="38">
        <f>IF(AND(Colin!$G6373=$B$2,Colin!$H6373&lt;=$C$3),Colin!$I6373,)</f>
        <v>0</v>
      </c>
      <c r="P6373" s="38">
        <f>IF(Colin!$G6373&lt;$B$2,Colin!$I6373,0)</f>
        <v>0</v>
      </c>
      <c r="Q6373" s="38">
        <f>IF(Colin!$G6373&lt;$B$1,Colin!$I6373,0)</f>
        <v>0</v>
      </c>
    </row>
    <row r="6374" spans="12:17" x14ac:dyDescent="0.25">
      <c r="L6374" s="38">
        <f>IF(AND(Colin!$G6374=$B$1,Colin!$H6374=$C$3),Colin!$I6374,)</f>
        <v>0</v>
      </c>
      <c r="M6374" s="38">
        <f>IF(AND(Colin!$G6374=$B$1,Colin!$H6374&lt;=$C$3),Colin!$I6374,)</f>
        <v>0</v>
      </c>
      <c r="N6374" s="38">
        <f>IF(AND(Colin!$G6374=$B$2,Colin!$H6374=$C$3),Colin!$I6374,)</f>
        <v>0</v>
      </c>
      <c r="O6374" s="38">
        <f>IF(AND(Colin!$G6374=$B$2,Colin!$H6374&lt;=$C$3),Colin!$I6374,)</f>
        <v>0</v>
      </c>
      <c r="P6374" s="38">
        <f>IF(Colin!$G6374&lt;$B$2,Colin!$I6374,0)</f>
        <v>0</v>
      </c>
      <c r="Q6374" s="38">
        <f>IF(Colin!$G6374&lt;$B$1,Colin!$I6374,0)</f>
        <v>0</v>
      </c>
    </row>
    <row r="6375" spans="12:17" x14ac:dyDescent="0.25">
      <c r="L6375" s="38">
        <f>IF(AND(Colin!$G6375=$B$1,Colin!$H6375=$C$3),Colin!$I6375,)</f>
        <v>0</v>
      </c>
      <c r="M6375" s="38">
        <f>IF(AND(Colin!$G6375=$B$1,Colin!$H6375&lt;=$C$3),Colin!$I6375,)</f>
        <v>0</v>
      </c>
      <c r="N6375" s="38">
        <f>IF(AND(Colin!$G6375=$B$2,Colin!$H6375=$C$3),Colin!$I6375,)</f>
        <v>0</v>
      </c>
      <c r="O6375" s="38">
        <f>IF(AND(Colin!$G6375=$B$2,Colin!$H6375&lt;=$C$3),Colin!$I6375,)</f>
        <v>0</v>
      </c>
      <c r="P6375" s="38">
        <f>IF(Colin!$G6375&lt;$B$2,Colin!$I6375,0)</f>
        <v>0</v>
      </c>
      <c r="Q6375" s="38">
        <f>IF(Colin!$G6375&lt;$B$1,Colin!$I6375,0)</f>
        <v>0</v>
      </c>
    </row>
    <row r="6376" spans="12:17" x14ac:dyDescent="0.25">
      <c r="L6376" s="38">
        <f>IF(AND(Colin!$G6376=$B$1,Colin!$H6376=$C$3),Colin!$I6376,)</f>
        <v>0</v>
      </c>
      <c r="M6376" s="38">
        <f>IF(AND(Colin!$G6376=$B$1,Colin!$H6376&lt;=$C$3),Colin!$I6376,)</f>
        <v>0</v>
      </c>
      <c r="N6376" s="38">
        <f>IF(AND(Colin!$G6376=$B$2,Colin!$H6376=$C$3),Colin!$I6376,)</f>
        <v>0</v>
      </c>
      <c r="O6376" s="38">
        <f>IF(AND(Colin!$G6376=$B$2,Colin!$H6376&lt;=$C$3),Colin!$I6376,)</f>
        <v>0</v>
      </c>
      <c r="P6376" s="38">
        <f>IF(Colin!$G6376&lt;$B$2,Colin!$I6376,0)</f>
        <v>0</v>
      </c>
      <c r="Q6376" s="38">
        <f>IF(Colin!$G6376&lt;$B$1,Colin!$I6376,0)</f>
        <v>0</v>
      </c>
    </row>
    <row r="6377" spans="12:17" x14ac:dyDescent="0.25">
      <c r="L6377" s="38">
        <f>IF(AND(Colin!$G6377=$B$1,Colin!$H6377=$C$3),Colin!$I6377,)</f>
        <v>0</v>
      </c>
      <c r="M6377" s="38">
        <f>IF(AND(Colin!$G6377=$B$1,Colin!$H6377&lt;=$C$3),Colin!$I6377,)</f>
        <v>0</v>
      </c>
      <c r="N6377" s="38">
        <f>IF(AND(Colin!$G6377=$B$2,Colin!$H6377=$C$3),Colin!$I6377,)</f>
        <v>0</v>
      </c>
      <c r="O6377" s="38">
        <f>IF(AND(Colin!$G6377=$B$2,Colin!$H6377&lt;=$C$3),Colin!$I6377,)</f>
        <v>0</v>
      </c>
      <c r="P6377" s="38">
        <f>IF(Colin!$G6377&lt;$B$2,Colin!$I6377,0)</f>
        <v>0</v>
      </c>
      <c r="Q6377" s="38">
        <f>IF(Colin!$G6377&lt;$B$1,Colin!$I6377,0)</f>
        <v>0</v>
      </c>
    </row>
    <row r="6378" spans="12:17" x14ac:dyDescent="0.25">
      <c r="L6378" s="38">
        <f>IF(AND(Colin!$G6378=$B$1,Colin!$H6378=$C$3),Colin!$I6378,)</f>
        <v>0</v>
      </c>
      <c r="M6378" s="38">
        <f>IF(AND(Colin!$G6378=$B$1,Colin!$H6378&lt;=$C$3),Colin!$I6378,)</f>
        <v>0</v>
      </c>
      <c r="N6378" s="38">
        <f>IF(AND(Colin!$G6378=$B$2,Colin!$H6378=$C$3),Colin!$I6378,)</f>
        <v>0</v>
      </c>
      <c r="O6378" s="38">
        <f>IF(AND(Colin!$G6378=$B$2,Colin!$H6378&lt;=$C$3),Colin!$I6378,)</f>
        <v>0</v>
      </c>
      <c r="P6378" s="38">
        <f>IF(Colin!$G6378&lt;$B$2,Colin!$I6378,0)</f>
        <v>0</v>
      </c>
      <c r="Q6378" s="38">
        <f>IF(Colin!$G6378&lt;$B$1,Colin!$I6378,0)</f>
        <v>0</v>
      </c>
    </row>
    <row r="6379" spans="12:17" x14ac:dyDescent="0.25">
      <c r="L6379" s="38">
        <f>IF(AND(Colin!$G6379=$B$1,Colin!$H6379=$C$3),Colin!$I6379,)</f>
        <v>0</v>
      </c>
      <c r="M6379" s="38">
        <f>IF(AND(Colin!$G6379=$B$1,Colin!$H6379&lt;=$C$3),Colin!$I6379,)</f>
        <v>0</v>
      </c>
      <c r="N6379" s="38">
        <f>IF(AND(Colin!$G6379=$B$2,Colin!$H6379=$C$3),Colin!$I6379,)</f>
        <v>0</v>
      </c>
      <c r="O6379" s="38">
        <f>IF(AND(Colin!$G6379=$B$2,Colin!$H6379&lt;=$C$3),Colin!$I6379,)</f>
        <v>0</v>
      </c>
      <c r="P6379" s="38">
        <f>IF(Colin!$G6379&lt;$B$2,Colin!$I6379,0)</f>
        <v>0</v>
      </c>
      <c r="Q6379" s="38">
        <f>IF(Colin!$G6379&lt;$B$1,Colin!$I6379,0)</f>
        <v>0</v>
      </c>
    </row>
    <row r="6380" spans="12:17" x14ac:dyDescent="0.25">
      <c r="L6380" s="38">
        <f>IF(AND(Colin!$G6380=$B$1,Colin!$H6380=$C$3),Colin!$I6380,)</f>
        <v>0</v>
      </c>
      <c r="M6380" s="38">
        <f>IF(AND(Colin!$G6380=$B$1,Colin!$H6380&lt;=$C$3),Colin!$I6380,)</f>
        <v>0</v>
      </c>
      <c r="N6380" s="38">
        <f>IF(AND(Colin!$G6380=$B$2,Colin!$H6380=$C$3),Colin!$I6380,)</f>
        <v>0</v>
      </c>
      <c r="O6380" s="38">
        <f>IF(AND(Colin!$G6380=$B$2,Colin!$H6380&lt;=$C$3),Colin!$I6380,)</f>
        <v>0</v>
      </c>
      <c r="P6380" s="38">
        <f>IF(Colin!$G6380&lt;$B$2,Colin!$I6380,0)</f>
        <v>0</v>
      </c>
      <c r="Q6380" s="38">
        <f>IF(Colin!$G6380&lt;$B$1,Colin!$I6380,0)</f>
        <v>0</v>
      </c>
    </row>
    <row r="6381" spans="12:17" x14ac:dyDescent="0.25">
      <c r="L6381" s="38">
        <f>IF(AND(Colin!$G6381=$B$1,Colin!$H6381=$C$3),Colin!$I6381,)</f>
        <v>0</v>
      </c>
      <c r="M6381" s="38">
        <f>IF(AND(Colin!$G6381=$B$1,Colin!$H6381&lt;=$C$3),Colin!$I6381,)</f>
        <v>0</v>
      </c>
      <c r="N6381" s="38">
        <f>IF(AND(Colin!$G6381=$B$2,Colin!$H6381=$C$3),Colin!$I6381,)</f>
        <v>0</v>
      </c>
      <c r="O6381" s="38">
        <f>IF(AND(Colin!$G6381=$B$2,Colin!$H6381&lt;=$C$3),Colin!$I6381,)</f>
        <v>0</v>
      </c>
      <c r="P6381" s="38">
        <f>IF(Colin!$G6381&lt;$B$2,Colin!$I6381,0)</f>
        <v>0</v>
      </c>
      <c r="Q6381" s="38">
        <f>IF(Colin!$G6381&lt;$B$1,Colin!$I6381,0)</f>
        <v>0</v>
      </c>
    </row>
    <row r="6382" spans="12:17" x14ac:dyDescent="0.25">
      <c r="L6382" s="38">
        <f>IF(AND(Colin!$G6382=$B$1,Colin!$H6382=$C$3),Colin!$I6382,)</f>
        <v>0</v>
      </c>
      <c r="M6382" s="38">
        <f>IF(AND(Colin!$G6382=$B$1,Colin!$H6382&lt;=$C$3),Colin!$I6382,)</f>
        <v>0</v>
      </c>
      <c r="N6382" s="38">
        <f>IF(AND(Colin!$G6382=$B$2,Colin!$H6382=$C$3),Colin!$I6382,)</f>
        <v>0</v>
      </c>
      <c r="O6382" s="38">
        <f>IF(AND(Colin!$G6382=$B$2,Colin!$H6382&lt;=$C$3),Colin!$I6382,)</f>
        <v>0</v>
      </c>
      <c r="P6382" s="38">
        <f>IF(Colin!$G6382&lt;$B$2,Colin!$I6382,0)</f>
        <v>0</v>
      </c>
      <c r="Q6382" s="38">
        <f>IF(Colin!$G6382&lt;$B$1,Colin!$I6382,0)</f>
        <v>0</v>
      </c>
    </row>
    <row r="6383" spans="12:17" x14ac:dyDescent="0.25">
      <c r="L6383" s="38">
        <f>IF(AND(Colin!$G6383=$B$1,Colin!$H6383=$C$3),Colin!$I6383,)</f>
        <v>0</v>
      </c>
      <c r="M6383" s="38">
        <f>IF(AND(Colin!$G6383=$B$1,Colin!$H6383&lt;=$C$3),Colin!$I6383,)</f>
        <v>0</v>
      </c>
      <c r="N6383" s="38">
        <f>IF(AND(Colin!$G6383=$B$2,Colin!$H6383=$C$3),Colin!$I6383,)</f>
        <v>0</v>
      </c>
      <c r="O6383" s="38">
        <f>IF(AND(Colin!$G6383=$B$2,Colin!$H6383&lt;=$C$3),Colin!$I6383,)</f>
        <v>0</v>
      </c>
      <c r="P6383" s="38">
        <f>IF(Colin!$G6383&lt;$B$2,Colin!$I6383,0)</f>
        <v>0</v>
      </c>
      <c r="Q6383" s="38">
        <f>IF(Colin!$G6383&lt;$B$1,Colin!$I6383,0)</f>
        <v>0</v>
      </c>
    </row>
    <row r="6384" spans="12:17" x14ac:dyDescent="0.25">
      <c r="L6384" s="38">
        <f>IF(AND(Colin!$G6384=$B$1,Colin!$H6384=$C$3),Colin!$I6384,)</f>
        <v>0</v>
      </c>
      <c r="M6384" s="38">
        <f>IF(AND(Colin!$G6384=$B$1,Colin!$H6384&lt;=$C$3),Colin!$I6384,)</f>
        <v>0</v>
      </c>
      <c r="N6384" s="38">
        <f>IF(AND(Colin!$G6384=$B$2,Colin!$H6384=$C$3),Colin!$I6384,)</f>
        <v>0</v>
      </c>
      <c r="O6384" s="38">
        <f>IF(AND(Colin!$G6384=$B$2,Colin!$H6384&lt;=$C$3),Colin!$I6384,)</f>
        <v>0</v>
      </c>
      <c r="P6384" s="38">
        <f>IF(Colin!$G6384&lt;$B$2,Colin!$I6384,0)</f>
        <v>0</v>
      </c>
      <c r="Q6384" s="38">
        <f>IF(Colin!$G6384&lt;$B$1,Colin!$I6384,0)</f>
        <v>0</v>
      </c>
    </row>
    <row r="6385" spans="12:17" x14ac:dyDescent="0.25">
      <c r="L6385" s="38">
        <f>IF(AND(Colin!$G6385=$B$1,Colin!$H6385=$C$3),Colin!$I6385,)</f>
        <v>0</v>
      </c>
      <c r="M6385" s="38">
        <f>IF(AND(Colin!$G6385=$B$1,Colin!$H6385&lt;=$C$3),Colin!$I6385,)</f>
        <v>0</v>
      </c>
      <c r="N6385" s="38">
        <f>IF(AND(Colin!$G6385=$B$2,Colin!$H6385=$C$3),Colin!$I6385,)</f>
        <v>0</v>
      </c>
      <c r="O6385" s="38">
        <f>IF(AND(Colin!$G6385=$B$2,Colin!$H6385&lt;=$C$3),Colin!$I6385,)</f>
        <v>0</v>
      </c>
      <c r="P6385" s="38">
        <f>IF(Colin!$G6385&lt;$B$2,Colin!$I6385,0)</f>
        <v>0</v>
      </c>
      <c r="Q6385" s="38">
        <f>IF(Colin!$G6385&lt;$B$1,Colin!$I6385,0)</f>
        <v>0</v>
      </c>
    </row>
    <row r="6386" spans="12:17" x14ac:dyDescent="0.25">
      <c r="L6386" s="38">
        <f>IF(AND(Colin!$G6386=$B$1,Colin!$H6386=$C$3),Colin!$I6386,)</f>
        <v>0</v>
      </c>
      <c r="M6386" s="38">
        <f>IF(AND(Colin!$G6386=$B$1,Colin!$H6386&lt;=$C$3),Colin!$I6386,)</f>
        <v>0</v>
      </c>
      <c r="N6386" s="38">
        <f>IF(AND(Colin!$G6386=$B$2,Colin!$H6386=$C$3),Colin!$I6386,)</f>
        <v>0</v>
      </c>
      <c r="O6386" s="38">
        <f>IF(AND(Colin!$G6386=$B$2,Colin!$H6386&lt;=$C$3),Colin!$I6386,)</f>
        <v>0</v>
      </c>
      <c r="P6386" s="38">
        <f>IF(Colin!$G6386&lt;$B$2,Colin!$I6386,0)</f>
        <v>0</v>
      </c>
      <c r="Q6386" s="38">
        <f>IF(Colin!$G6386&lt;$B$1,Colin!$I6386,0)</f>
        <v>0</v>
      </c>
    </row>
    <row r="6387" spans="12:17" x14ac:dyDescent="0.25">
      <c r="L6387" s="38">
        <f>IF(AND(Colin!$G6387=$B$1,Colin!$H6387=$C$3),Colin!$I6387,)</f>
        <v>0</v>
      </c>
      <c r="M6387" s="38">
        <f>IF(AND(Colin!$G6387=$B$1,Colin!$H6387&lt;=$C$3),Colin!$I6387,)</f>
        <v>0</v>
      </c>
      <c r="N6387" s="38">
        <f>IF(AND(Colin!$G6387=$B$2,Colin!$H6387=$C$3),Colin!$I6387,)</f>
        <v>0</v>
      </c>
      <c r="O6387" s="38">
        <f>IF(AND(Colin!$G6387=$B$2,Colin!$H6387&lt;=$C$3),Colin!$I6387,)</f>
        <v>0</v>
      </c>
      <c r="P6387" s="38">
        <f>IF(Colin!$G6387&lt;$B$2,Colin!$I6387,0)</f>
        <v>0</v>
      </c>
      <c r="Q6387" s="38">
        <f>IF(Colin!$G6387&lt;$B$1,Colin!$I6387,0)</f>
        <v>0</v>
      </c>
    </row>
    <row r="6388" spans="12:17" x14ac:dyDescent="0.25">
      <c r="L6388" s="38">
        <f>IF(AND(Colin!$G6388=$B$1,Colin!$H6388=$C$3),Colin!$I6388,)</f>
        <v>0</v>
      </c>
      <c r="M6388" s="38">
        <f>IF(AND(Colin!$G6388=$B$1,Colin!$H6388&lt;=$C$3),Colin!$I6388,)</f>
        <v>0</v>
      </c>
      <c r="N6388" s="38">
        <f>IF(AND(Colin!$G6388=$B$2,Colin!$H6388=$C$3),Colin!$I6388,)</f>
        <v>0</v>
      </c>
      <c r="O6388" s="38">
        <f>IF(AND(Colin!$G6388=$B$2,Colin!$H6388&lt;=$C$3),Colin!$I6388,)</f>
        <v>0</v>
      </c>
      <c r="P6388" s="38">
        <f>IF(Colin!$G6388&lt;$B$2,Colin!$I6388,0)</f>
        <v>0</v>
      </c>
      <c r="Q6388" s="38">
        <f>IF(Colin!$G6388&lt;$B$1,Colin!$I6388,0)</f>
        <v>0</v>
      </c>
    </row>
    <row r="6389" spans="12:17" x14ac:dyDescent="0.25">
      <c r="L6389" s="38">
        <f>IF(AND(Colin!$G6389=$B$1,Colin!$H6389=$C$3),Colin!$I6389,)</f>
        <v>0</v>
      </c>
      <c r="M6389" s="38">
        <f>IF(AND(Colin!$G6389=$B$1,Colin!$H6389&lt;=$C$3),Colin!$I6389,)</f>
        <v>0</v>
      </c>
      <c r="N6389" s="38">
        <f>IF(AND(Colin!$G6389=$B$2,Colin!$H6389=$C$3),Colin!$I6389,)</f>
        <v>0</v>
      </c>
      <c r="O6389" s="38">
        <f>IF(AND(Colin!$G6389=$B$2,Colin!$H6389&lt;=$C$3),Colin!$I6389,)</f>
        <v>0</v>
      </c>
      <c r="P6389" s="38">
        <f>IF(Colin!$G6389&lt;$B$2,Colin!$I6389,0)</f>
        <v>0</v>
      </c>
      <c r="Q6389" s="38">
        <f>IF(Colin!$G6389&lt;$B$1,Colin!$I6389,0)</f>
        <v>0</v>
      </c>
    </row>
    <row r="6390" spans="12:17" x14ac:dyDescent="0.25">
      <c r="L6390" s="38">
        <f>IF(AND(Colin!$G6390=$B$1,Colin!$H6390=$C$3),Colin!$I6390,)</f>
        <v>0</v>
      </c>
      <c r="M6390" s="38">
        <f>IF(AND(Colin!$G6390=$B$1,Colin!$H6390&lt;=$C$3),Colin!$I6390,)</f>
        <v>0</v>
      </c>
      <c r="N6390" s="38">
        <f>IF(AND(Colin!$G6390=$B$2,Colin!$H6390=$C$3),Colin!$I6390,)</f>
        <v>0</v>
      </c>
      <c r="O6390" s="38">
        <f>IF(AND(Colin!$G6390=$B$2,Colin!$H6390&lt;=$C$3),Colin!$I6390,)</f>
        <v>0</v>
      </c>
      <c r="P6390" s="38">
        <f>IF(Colin!$G6390&lt;$B$2,Colin!$I6390,0)</f>
        <v>0</v>
      </c>
      <c r="Q6390" s="38">
        <f>IF(Colin!$G6390&lt;$B$1,Colin!$I6390,0)</f>
        <v>0</v>
      </c>
    </row>
    <row r="6391" spans="12:17" x14ac:dyDescent="0.25">
      <c r="L6391" s="38">
        <f>IF(AND(Colin!$G6391=$B$1,Colin!$H6391=$C$3),Colin!$I6391,)</f>
        <v>0</v>
      </c>
      <c r="M6391" s="38">
        <f>IF(AND(Colin!$G6391=$B$1,Colin!$H6391&lt;=$C$3),Colin!$I6391,)</f>
        <v>0</v>
      </c>
      <c r="N6391" s="38">
        <f>IF(AND(Colin!$G6391=$B$2,Colin!$H6391=$C$3),Colin!$I6391,)</f>
        <v>0</v>
      </c>
      <c r="O6391" s="38">
        <f>IF(AND(Colin!$G6391=$B$2,Colin!$H6391&lt;=$C$3),Colin!$I6391,)</f>
        <v>0</v>
      </c>
      <c r="P6391" s="38">
        <f>IF(Colin!$G6391&lt;$B$2,Colin!$I6391,0)</f>
        <v>0</v>
      </c>
      <c r="Q6391" s="38">
        <f>IF(Colin!$G6391&lt;$B$1,Colin!$I6391,0)</f>
        <v>0</v>
      </c>
    </row>
    <row r="6392" spans="12:17" x14ac:dyDescent="0.25">
      <c r="L6392" s="38">
        <f>IF(AND(Colin!$G6392=$B$1,Colin!$H6392=$C$3),Colin!$I6392,)</f>
        <v>0</v>
      </c>
      <c r="M6392" s="38">
        <f>IF(AND(Colin!$G6392=$B$1,Colin!$H6392&lt;=$C$3),Colin!$I6392,)</f>
        <v>0</v>
      </c>
      <c r="N6392" s="38">
        <f>IF(AND(Colin!$G6392=$B$2,Colin!$H6392=$C$3),Colin!$I6392,)</f>
        <v>0</v>
      </c>
      <c r="O6392" s="38">
        <f>IF(AND(Colin!$G6392=$B$2,Colin!$H6392&lt;=$C$3),Colin!$I6392,)</f>
        <v>0</v>
      </c>
      <c r="P6392" s="38">
        <f>IF(Colin!$G6392&lt;$B$2,Colin!$I6392,0)</f>
        <v>0</v>
      </c>
      <c r="Q6392" s="38">
        <f>IF(Colin!$G6392&lt;$B$1,Colin!$I6392,0)</f>
        <v>0</v>
      </c>
    </row>
    <row r="6393" spans="12:17" x14ac:dyDescent="0.25">
      <c r="L6393" s="38">
        <f>IF(AND(Colin!$G6393=$B$1,Colin!$H6393=$C$3),Colin!$I6393,)</f>
        <v>0</v>
      </c>
      <c r="M6393" s="38">
        <f>IF(AND(Colin!$G6393=$B$1,Colin!$H6393&lt;=$C$3),Colin!$I6393,)</f>
        <v>0</v>
      </c>
      <c r="N6393" s="38">
        <f>IF(AND(Colin!$G6393=$B$2,Colin!$H6393=$C$3),Colin!$I6393,)</f>
        <v>0</v>
      </c>
      <c r="O6393" s="38">
        <f>IF(AND(Colin!$G6393=$B$2,Colin!$H6393&lt;=$C$3),Colin!$I6393,)</f>
        <v>0</v>
      </c>
      <c r="P6393" s="38">
        <f>IF(Colin!$G6393&lt;$B$2,Colin!$I6393,0)</f>
        <v>0</v>
      </c>
      <c r="Q6393" s="38">
        <f>IF(Colin!$G6393&lt;$B$1,Colin!$I6393,0)</f>
        <v>0</v>
      </c>
    </row>
    <row r="6394" spans="12:17" x14ac:dyDescent="0.25">
      <c r="L6394" s="38">
        <f>IF(AND(Colin!$G6394=$B$1,Colin!$H6394=$C$3),Colin!$I6394,)</f>
        <v>0</v>
      </c>
      <c r="M6394" s="38">
        <f>IF(AND(Colin!$G6394=$B$1,Colin!$H6394&lt;=$C$3),Colin!$I6394,)</f>
        <v>0</v>
      </c>
      <c r="N6394" s="38">
        <f>IF(AND(Colin!$G6394=$B$2,Colin!$H6394=$C$3),Colin!$I6394,)</f>
        <v>0</v>
      </c>
      <c r="O6394" s="38">
        <f>IF(AND(Colin!$G6394=$B$2,Colin!$H6394&lt;=$C$3),Colin!$I6394,)</f>
        <v>0</v>
      </c>
      <c r="P6394" s="38">
        <f>IF(Colin!$G6394&lt;$B$2,Colin!$I6394,0)</f>
        <v>0</v>
      </c>
      <c r="Q6394" s="38">
        <f>IF(Colin!$G6394&lt;$B$1,Colin!$I6394,0)</f>
        <v>0</v>
      </c>
    </row>
    <row r="6395" spans="12:17" x14ac:dyDescent="0.25">
      <c r="L6395" s="38">
        <f>IF(AND(Colin!$G6395=$B$1,Colin!$H6395=$C$3),Colin!$I6395,)</f>
        <v>0</v>
      </c>
      <c r="M6395" s="38">
        <f>IF(AND(Colin!$G6395=$B$1,Colin!$H6395&lt;=$C$3),Colin!$I6395,)</f>
        <v>0</v>
      </c>
      <c r="N6395" s="38">
        <f>IF(AND(Colin!$G6395=$B$2,Colin!$H6395=$C$3),Colin!$I6395,)</f>
        <v>0</v>
      </c>
      <c r="O6395" s="38">
        <f>IF(AND(Colin!$G6395=$B$2,Colin!$H6395&lt;=$C$3),Colin!$I6395,)</f>
        <v>0</v>
      </c>
      <c r="P6395" s="38">
        <f>IF(Colin!$G6395&lt;$B$2,Colin!$I6395,0)</f>
        <v>0</v>
      </c>
      <c r="Q6395" s="38">
        <f>IF(Colin!$G6395&lt;$B$1,Colin!$I6395,0)</f>
        <v>0</v>
      </c>
    </row>
    <row r="6396" spans="12:17" x14ac:dyDescent="0.25">
      <c r="L6396" s="38">
        <f>IF(AND(Colin!$G6396=$B$1,Colin!$H6396=$C$3),Colin!$I6396,)</f>
        <v>0</v>
      </c>
      <c r="M6396" s="38">
        <f>IF(AND(Colin!$G6396=$B$1,Colin!$H6396&lt;=$C$3),Colin!$I6396,)</f>
        <v>0</v>
      </c>
      <c r="N6396" s="38">
        <f>IF(AND(Colin!$G6396=$B$2,Colin!$H6396=$C$3),Colin!$I6396,)</f>
        <v>0</v>
      </c>
      <c r="O6396" s="38">
        <f>IF(AND(Colin!$G6396=$B$2,Colin!$H6396&lt;=$C$3),Colin!$I6396,)</f>
        <v>0</v>
      </c>
      <c r="P6396" s="38">
        <f>IF(Colin!$G6396&lt;$B$2,Colin!$I6396,0)</f>
        <v>0</v>
      </c>
      <c r="Q6396" s="38">
        <f>IF(Colin!$G6396&lt;$B$1,Colin!$I6396,0)</f>
        <v>0</v>
      </c>
    </row>
    <row r="6397" spans="12:17" x14ac:dyDescent="0.25">
      <c r="L6397" s="38">
        <f>IF(AND(Colin!$G6397=$B$1,Colin!$H6397=$C$3),Colin!$I6397,)</f>
        <v>0</v>
      </c>
      <c r="M6397" s="38">
        <f>IF(AND(Colin!$G6397=$B$1,Colin!$H6397&lt;=$C$3),Colin!$I6397,)</f>
        <v>0</v>
      </c>
      <c r="N6397" s="38">
        <f>IF(AND(Colin!$G6397=$B$2,Colin!$H6397=$C$3),Colin!$I6397,)</f>
        <v>0</v>
      </c>
      <c r="O6397" s="38">
        <f>IF(AND(Colin!$G6397=$B$2,Colin!$H6397&lt;=$C$3),Colin!$I6397,)</f>
        <v>0</v>
      </c>
      <c r="P6397" s="38">
        <f>IF(Colin!$G6397&lt;$B$2,Colin!$I6397,0)</f>
        <v>0</v>
      </c>
      <c r="Q6397" s="38">
        <f>IF(Colin!$G6397&lt;$B$1,Colin!$I6397,0)</f>
        <v>0</v>
      </c>
    </row>
    <row r="6398" spans="12:17" x14ac:dyDescent="0.25">
      <c r="L6398" s="38">
        <f>IF(AND(Colin!$G6398=$B$1,Colin!$H6398=$C$3),Colin!$I6398,)</f>
        <v>0</v>
      </c>
      <c r="M6398" s="38">
        <f>IF(AND(Colin!$G6398=$B$1,Colin!$H6398&lt;=$C$3),Colin!$I6398,)</f>
        <v>0</v>
      </c>
      <c r="N6398" s="38">
        <f>IF(AND(Colin!$G6398=$B$2,Colin!$H6398=$C$3),Colin!$I6398,)</f>
        <v>0</v>
      </c>
      <c r="O6398" s="38">
        <f>IF(AND(Colin!$G6398=$B$2,Colin!$H6398&lt;=$C$3),Colin!$I6398,)</f>
        <v>0</v>
      </c>
      <c r="P6398" s="38">
        <f>IF(Colin!$G6398&lt;$B$2,Colin!$I6398,0)</f>
        <v>0</v>
      </c>
      <c r="Q6398" s="38">
        <f>IF(Colin!$G6398&lt;$B$1,Colin!$I6398,0)</f>
        <v>0</v>
      </c>
    </row>
    <row r="6399" spans="12:17" x14ac:dyDescent="0.25">
      <c r="L6399" s="38">
        <f>IF(AND(Colin!$G6399=$B$1,Colin!$H6399=$C$3),Colin!$I6399,)</f>
        <v>0</v>
      </c>
      <c r="M6399" s="38">
        <f>IF(AND(Colin!$G6399=$B$1,Colin!$H6399&lt;=$C$3),Colin!$I6399,)</f>
        <v>0</v>
      </c>
      <c r="N6399" s="38">
        <f>IF(AND(Colin!$G6399=$B$2,Colin!$H6399=$C$3),Colin!$I6399,)</f>
        <v>0</v>
      </c>
      <c r="O6399" s="38">
        <f>IF(AND(Colin!$G6399=$B$2,Colin!$H6399&lt;=$C$3),Colin!$I6399,)</f>
        <v>0</v>
      </c>
      <c r="P6399" s="38">
        <f>IF(Colin!$G6399&lt;$B$2,Colin!$I6399,0)</f>
        <v>0</v>
      </c>
      <c r="Q6399" s="38">
        <f>IF(Colin!$G6399&lt;$B$1,Colin!$I6399,0)</f>
        <v>0</v>
      </c>
    </row>
    <row r="6400" spans="12:17" x14ac:dyDescent="0.25">
      <c r="L6400" s="38">
        <f>IF(AND(Colin!$G6400=$B$1,Colin!$H6400=$C$3),Colin!$I6400,)</f>
        <v>0</v>
      </c>
      <c r="M6400" s="38">
        <f>IF(AND(Colin!$G6400=$B$1,Colin!$H6400&lt;=$C$3),Colin!$I6400,)</f>
        <v>0</v>
      </c>
      <c r="N6400" s="38">
        <f>IF(AND(Colin!$G6400=$B$2,Colin!$H6400=$C$3),Colin!$I6400,)</f>
        <v>0</v>
      </c>
      <c r="O6400" s="38">
        <f>IF(AND(Colin!$G6400=$B$2,Colin!$H6400&lt;=$C$3),Colin!$I6400,)</f>
        <v>0</v>
      </c>
      <c r="P6400" s="38">
        <f>IF(Colin!$G6400&lt;$B$2,Colin!$I6400,0)</f>
        <v>0</v>
      </c>
      <c r="Q6400" s="38">
        <f>IF(Colin!$G6400&lt;$B$1,Colin!$I6400,0)</f>
        <v>0</v>
      </c>
    </row>
    <row r="6401" spans="12:17" x14ac:dyDescent="0.25">
      <c r="L6401" s="38">
        <f>IF(AND(Colin!$G6401=$B$1,Colin!$H6401=$C$3),Colin!$I6401,)</f>
        <v>0</v>
      </c>
      <c r="M6401" s="38">
        <f>IF(AND(Colin!$G6401=$B$1,Colin!$H6401&lt;=$C$3),Colin!$I6401,)</f>
        <v>0</v>
      </c>
      <c r="N6401" s="38">
        <f>IF(AND(Colin!$G6401=$B$2,Colin!$H6401=$C$3),Colin!$I6401,)</f>
        <v>0</v>
      </c>
      <c r="O6401" s="38">
        <f>IF(AND(Colin!$G6401=$B$2,Colin!$H6401&lt;=$C$3),Colin!$I6401,)</f>
        <v>0</v>
      </c>
      <c r="P6401" s="38">
        <f>IF(Colin!$G6401&lt;$B$2,Colin!$I6401,0)</f>
        <v>0</v>
      </c>
      <c r="Q6401" s="38">
        <f>IF(Colin!$G6401&lt;$B$1,Colin!$I6401,0)</f>
        <v>0</v>
      </c>
    </row>
    <row r="6402" spans="12:17" x14ac:dyDescent="0.25">
      <c r="L6402" s="38">
        <f>IF(AND(Colin!$G6402=$B$1,Colin!$H6402=$C$3),Colin!$I6402,)</f>
        <v>0</v>
      </c>
      <c r="M6402" s="38">
        <f>IF(AND(Colin!$G6402=$B$1,Colin!$H6402&lt;=$C$3),Colin!$I6402,)</f>
        <v>0</v>
      </c>
      <c r="N6402" s="38">
        <f>IF(AND(Colin!$G6402=$B$2,Colin!$H6402=$C$3),Colin!$I6402,)</f>
        <v>0</v>
      </c>
      <c r="O6402" s="38">
        <f>IF(AND(Colin!$G6402=$B$2,Colin!$H6402&lt;=$C$3),Colin!$I6402,)</f>
        <v>0</v>
      </c>
      <c r="P6402" s="38">
        <f>IF(Colin!$G6402&lt;$B$2,Colin!$I6402,0)</f>
        <v>0</v>
      </c>
      <c r="Q6402" s="38">
        <f>IF(Colin!$G6402&lt;$B$1,Colin!$I6402,0)</f>
        <v>0</v>
      </c>
    </row>
    <row r="6403" spans="12:17" x14ac:dyDescent="0.25">
      <c r="L6403" s="38">
        <f>IF(AND(Colin!$G6403=$B$1,Colin!$H6403=$C$3),Colin!$I6403,)</f>
        <v>0</v>
      </c>
      <c r="M6403" s="38">
        <f>IF(AND(Colin!$G6403=$B$1,Colin!$H6403&lt;=$C$3),Colin!$I6403,)</f>
        <v>0</v>
      </c>
      <c r="N6403" s="38">
        <f>IF(AND(Colin!$G6403=$B$2,Colin!$H6403=$C$3),Colin!$I6403,)</f>
        <v>0</v>
      </c>
      <c r="O6403" s="38">
        <f>IF(AND(Colin!$G6403=$B$2,Colin!$H6403&lt;=$C$3),Colin!$I6403,)</f>
        <v>0</v>
      </c>
      <c r="P6403" s="38">
        <f>IF(Colin!$G6403&lt;$B$2,Colin!$I6403,0)</f>
        <v>0</v>
      </c>
      <c r="Q6403" s="38">
        <f>IF(Colin!$G6403&lt;$B$1,Colin!$I6403,0)</f>
        <v>0</v>
      </c>
    </row>
    <row r="6404" spans="12:17" x14ac:dyDescent="0.25">
      <c r="L6404" s="38">
        <f>IF(AND(Colin!$G6404=$B$1,Colin!$H6404=$C$3),Colin!$I6404,)</f>
        <v>0</v>
      </c>
      <c r="M6404" s="38">
        <f>IF(AND(Colin!$G6404=$B$1,Colin!$H6404&lt;=$C$3),Colin!$I6404,)</f>
        <v>0</v>
      </c>
      <c r="N6404" s="38">
        <f>IF(AND(Colin!$G6404=$B$2,Colin!$H6404=$C$3),Colin!$I6404,)</f>
        <v>0</v>
      </c>
      <c r="O6404" s="38">
        <f>IF(AND(Colin!$G6404=$B$2,Colin!$H6404&lt;=$C$3),Colin!$I6404,)</f>
        <v>0</v>
      </c>
      <c r="P6404" s="38">
        <f>IF(Colin!$G6404&lt;$B$2,Colin!$I6404,0)</f>
        <v>0</v>
      </c>
      <c r="Q6404" s="38">
        <f>IF(Colin!$G6404&lt;$B$1,Colin!$I6404,0)</f>
        <v>0</v>
      </c>
    </row>
    <row r="6405" spans="12:17" x14ac:dyDescent="0.25">
      <c r="L6405" s="38">
        <f>IF(AND(Colin!$G6405=$B$1,Colin!$H6405=$C$3),Colin!$I6405,)</f>
        <v>0</v>
      </c>
      <c r="M6405" s="38">
        <f>IF(AND(Colin!$G6405=$B$1,Colin!$H6405&lt;=$C$3),Colin!$I6405,)</f>
        <v>0</v>
      </c>
      <c r="N6405" s="38">
        <f>IF(AND(Colin!$G6405=$B$2,Colin!$H6405=$C$3),Colin!$I6405,)</f>
        <v>0</v>
      </c>
      <c r="O6405" s="38">
        <f>IF(AND(Colin!$G6405=$B$2,Colin!$H6405&lt;=$C$3),Colin!$I6405,)</f>
        <v>0</v>
      </c>
      <c r="P6405" s="38">
        <f>IF(Colin!$G6405&lt;$B$2,Colin!$I6405,0)</f>
        <v>0</v>
      </c>
      <c r="Q6405" s="38">
        <f>IF(Colin!$G6405&lt;$B$1,Colin!$I6405,0)</f>
        <v>0</v>
      </c>
    </row>
    <row r="6406" spans="12:17" x14ac:dyDescent="0.25">
      <c r="L6406" s="38">
        <f>IF(AND(Colin!$G6406=$B$1,Colin!$H6406=$C$3),Colin!$I6406,)</f>
        <v>0</v>
      </c>
      <c r="M6406" s="38">
        <f>IF(AND(Colin!$G6406=$B$1,Colin!$H6406&lt;=$C$3),Colin!$I6406,)</f>
        <v>0</v>
      </c>
      <c r="N6406" s="38">
        <f>IF(AND(Colin!$G6406=$B$2,Colin!$H6406=$C$3),Colin!$I6406,)</f>
        <v>0</v>
      </c>
      <c r="O6406" s="38">
        <f>IF(AND(Colin!$G6406=$B$2,Colin!$H6406&lt;=$C$3),Colin!$I6406,)</f>
        <v>0</v>
      </c>
      <c r="P6406" s="38">
        <f>IF(Colin!$G6406&lt;$B$2,Colin!$I6406,0)</f>
        <v>0</v>
      </c>
      <c r="Q6406" s="38">
        <f>IF(Colin!$G6406&lt;$B$1,Colin!$I6406,0)</f>
        <v>0</v>
      </c>
    </row>
    <row r="6407" spans="12:17" x14ac:dyDescent="0.25">
      <c r="L6407" s="38">
        <f>IF(AND(Colin!$G6407=$B$1,Colin!$H6407=$C$3),Colin!$I6407,)</f>
        <v>0</v>
      </c>
      <c r="M6407" s="38">
        <f>IF(AND(Colin!$G6407=$B$1,Colin!$H6407&lt;=$C$3),Colin!$I6407,)</f>
        <v>0</v>
      </c>
      <c r="N6407" s="38">
        <f>IF(AND(Colin!$G6407=$B$2,Colin!$H6407=$C$3),Colin!$I6407,)</f>
        <v>0</v>
      </c>
      <c r="O6407" s="38">
        <f>IF(AND(Colin!$G6407=$B$2,Colin!$H6407&lt;=$C$3),Colin!$I6407,)</f>
        <v>0</v>
      </c>
      <c r="P6407" s="38">
        <f>IF(Colin!$G6407&lt;$B$2,Colin!$I6407,0)</f>
        <v>0</v>
      </c>
      <c r="Q6407" s="38">
        <f>IF(Colin!$G6407&lt;$B$1,Colin!$I6407,0)</f>
        <v>0</v>
      </c>
    </row>
    <row r="6408" spans="12:17" x14ac:dyDescent="0.25">
      <c r="L6408" s="38">
        <f>IF(AND(Colin!$G6408=$B$1,Colin!$H6408=$C$3),Colin!$I6408,)</f>
        <v>0</v>
      </c>
      <c r="M6408" s="38">
        <f>IF(AND(Colin!$G6408=$B$1,Colin!$H6408&lt;=$C$3),Colin!$I6408,)</f>
        <v>0</v>
      </c>
      <c r="N6408" s="38">
        <f>IF(AND(Colin!$G6408=$B$2,Colin!$H6408=$C$3),Colin!$I6408,)</f>
        <v>0</v>
      </c>
      <c r="O6408" s="38">
        <f>IF(AND(Colin!$G6408=$B$2,Colin!$H6408&lt;=$C$3),Colin!$I6408,)</f>
        <v>0</v>
      </c>
      <c r="P6408" s="38">
        <f>IF(Colin!$G6408&lt;$B$2,Colin!$I6408,0)</f>
        <v>0</v>
      </c>
      <c r="Q6408" s="38">
        <f>IF(Colin!$G6408&lt;$B$1,Colin!$I6408,0)</f>
        <v>0</v>
      </c>
    </row>
    <row r="6409" spans="12:17" x14ac:dyDescent="0.25">
      <c r="L6409" s="38">
        <f>IF(AND(Colin!$G6409=$B$1,Colin!$H6409=$C$3),Colin!$I6409,)</f>
        <v>0</v>
      </c>
      <c r="M6409" s="38">
        <f>IF(AND(Colin!$G6409=$B$1,Colin!$H6409&lt;=$C$3),Colin!$I6409,)</f>
        <v>0</v>
      </c>
      <c r="N6409" s="38">
        <f>IF(AND(Colin!$G6409=$B$2,Colin!$H6409=$C$3),Colin!$I6409,)</f>
        <v>0</v>
      </c>
      <c r="O6409" s="38">
        <f>IF(AND(Colin!$G6409=$B$2,Colin!$H6409&lt;=$C$3),Colin!$I6409,)</f>
        <v>0</v>
      </c>
      <c r="P6409" s="38">
        <f>IF(Colin!$G6409&lt;$B$2,Colin!$I6409,0)</f>
        <v>0</v>
      </c>
      <c r="Q6409" s="38">
        <f>IF(Colin!$G6409&lt;$B$1,Colin!$I6409,0)</f>
        <v>0</v>
      </c>
    </row>
    <row r="6410" spans="12:17" x14ac:dyDescent="0.25">
      <c r="L6410" s="38">
        <f>IF(AND(Colin!$G6410=$B$1,Colin!$H6410=$C$3),Colin!$I6410,)</f>
        <v>0</v>
      </c>
      <c r="M6410" s="38">
        <f>IF(AND(Colin!$G6410=$B$1,Colin!$H6410&lt;=$C$3),Colin!$I6410,)</f>
        <v>0</v>
      </c>
      <c r="N6410" s="38">
        <f>IF(AND(Colin!$G6410=$B$2,Colin!$H6410=$C$3),Colin!$I6410,)</f>
        <v>0</v>
      </c>
      <c r="O6410" s="38">
        <f>IF(AND(Colin!$G6410=$B$2,Colin!$H6410&lt;=$C$3),Colin!$I6410,)</f>
        <v>0</v>
      </c>
      <c r="P6410" s="38">
        <f>IF(Colin!$G6410&lt;$B$2,Colin!$I6410,0)</f>
        <v>0</v>
      </c>
      <c r="Q6410" s="38">
        <f>IF(Colin!$G6410&lt;$B$1,Colin!$I6410,0)</f>
        <v>0</v>
      </c>
    </row>
    <row r="6411" spans="12:17" x14ac:dyDescent="0.25">
      <c r="L6411" s="38">
        <f>IF(AND(Colin!$G6411=$B$1,Colin!$H6411=$C$3),Colin!$I6411,)</f>
        <v>0</v>
      </c>
      <c r="M6411" s="38">
        <f>IF(AND(Colin!$G6411=$B$1,Colin!$H6411&lt;=$C$3),Colin!$I6411,)</f>
        <v>0</v>
      </c>
      <c r="N6411" s="38">
        <f>IF(AND(Colin!$G6411=$B$2,Colin!$H6411=$C$3),Colin!$I6411,)</f>
        <v>0</v>
      </c>
      <c r="O6411" s="38">
        <f>IF(AND(Colin!$G6411=$B$2,Colin!$H6411&lt;=$C$3),Colin!$I6411,)</f>
        <v>0</v>
      </c>
      <c r="P6411" s="38">
        <f>IF(Colin!$G6411&lt;$B$2,Colin!$I6411,0)</f>
        <v>0</v>
      </c>
      <c r="Q6411" s="38">
        <f>IF(Colin!$G6411&lt;$B$1,Colin!$I6411,0)</f>
        <v>0</v>
      </c>
    </row>
    <row r="6412" spans="12:17" x14ac:dyDescent="0.25">
      <c r="L6412" s="38">
        <f>IF(AND(Colin!$G6412=$B$1,Colin!$H6412=$C$3),Colin!$I6412,)</f>
        <v>0</v>
      </c>
      <c r="M6412" s="38">
        <f>IF(AND(Colin!$G6412=$B$1,Colin!$H6412&lt;=$C$3),Colin!$I6412,)</f>
        <v>0</v>
      </c>
      <c r="N6412" s="38">
        <f>IF(AND(Colin!$G6412=$B$2,Colin!$H6412=$C$3),Colin!$I6412,)</f>
        <v>0</v>
      </c>
      <c r="O6412" s="38">
        <f>IF(AND(Colin!$G6412=$B$2,Colin!$H6412&lt;=$C$3),Colin!$I6412,)</f>
        <v>0</v>
      </c>
      <c r="P6412" s="38">
        <f>IF(Colin!$G6412&lt;$B$2,Colin!$I6412,0)</f>
        <v>0</v>
      </c>
      <c r="Q6412" s="38">
        <f>IF(Colin!$G6412&lt;$B$1,Colin!$I6412,0)</f>
        <v>0</v>
      </c>
    </row>
    <row r="6413" spans="12:17" x14ac:dyDescent="0.25">
      <c r="L6413" s="38">
        <f>IF(AND(Colin!$G6413=$B$1,Colin!$H6413=$C$3),Colin!$I6413,)</f>
        <v>0</v>
      </c>
      <c r="M6413" s="38">
        <f>IF(AND(Colin!$G6413=$B$1,Colin!$H6413&lt;=$C$3),Colin!$I6413,)</f>
        <v>0</v>
      </c>
      <c r="N6413" s="38">
        <f>IF(AND(Colin!$G6413=$B$2,Colin!$H6413=$C$3),Colin!$I6413,)</f>
        <v>0</v>
      </c>
      <c r="O6413" s="38">
        <f>IF(AND(Colin!$G6413=$B$2,Colin!$H6413&lt;=$C$3),Colin!$I6413,)</f>
        <v>0</v>
      </c>
      <c r="P6413" s="38">
        <f>IF(Colin!$G6413&lt;$B$2,Colin!$I6413,0)</f>
        <v>0</v>
      </c>
      <c r="Q6413" s="38">
        <f>IF(Colin!$G6413&lt;$B$1,Colin!$I6413,0)</f>
        <v>0</v>
      </c>
    </row>
    <row r="6414" spans="12:17" x14ac:dyDescent="0.25">
      <c r="L6414" s="38">
        <f>IF(AND(Colin!$G6414=$B$1,Colin!$H6414=$C$3),Colin!$I6414,)</f>
        <v>0</v>
      </c>
      <c r="M6414" s="38">
        <f>IF(AND(Colin!$G6414=$B$1,Colin!$H6414&lt;=$C$3),Colin!$I6414,)</f>
        <v>0</v>
      </c>
      <c r="N6414" s="38">
        <f>IF(AND(Colin!$G6414=$B$2,Colin!$H6414=$C$3),Colin!$I6414,)</f>
        <v>0</v>
      </c>
      <c r="O6414" s="38">
        <f>IF(AND(Colin!$G6414=$B$2,Colin!$H6414&lt;=$C$3),Colin!$I6414,)</f>
        <v>0</v>
      </c>
      <c r="P6414" s="38">
        <f>IF(Colin!$G6414&lt;$B$2,Colin!$I6414,0)</f>
        <v>0</v>
      </c>
      <c r="Q6414" s="38">
        <f>IF(Colin!$G6414&lt;$B$1,Colin!$I6414,0)</f>
        <v>0</v>
      </c>
    </row>
    <row r="6415" spans="12:17" x14ac:dyDescent="0.25">
      <c r="L6415" s="38">
        <f>IF(AND(Colin!$G6415=$B$1,Colin!$H6415=$C$3),Colin!$I6415,)</f>
        <v>0</v>
      </c>
      <c r="M6415" s="38">
        <f>IF(AND(Colin!$G6415=$B$1,Colin!$H6415&lt;=$C$3),Colin!$I6415,)</f>
        <v>0</v>
      </c>
      <c r="N6415" s="38">
        <f>IF(AND(Colin!$G6415=$B$2,Colin!$H6415=$C$3),Colin!$I6415,)</f>
        <v>0</v>
      </c>
      <c r="O6415" s="38">
        <f>IF(AND(Colin!$G6415=$B$2,Colin!$H6415&lt;=$C$3),Colin!$I6415,)</f>
        <v>0</v>
      </c>
      <c r="P6415" s="38">
        <f>IF(Colin!$G6415&lt;$B$2,Colin!$I6415,0)</f>
        <v>0</v>
      </c>
      <c r="Q6415" s="38">
        <f>IF(Colin!$G6415&lt;$B$1,Colin!$I6415,0)</f>
        <v>0</v>
      </c>
    </row>
    <row r="6416" spans="12:17" x14ac:dyDescent="0.25">
      <c r="L6416" s="38">
        <f>IF(AND(Colin!$G6416=$B$1,Colin!$H6416=$C$3),Colin!$I6416,)</f>
        <v>0</v>
      </c>
      <c r="M6416" s="38">
        <f>IF(AND(Colin!$G6416=$B$1,Colin!$H6416&lt;=$C$3),Colin!$I6416,)</f>
        <v>0</v>
      </c>
      <c r="N6416" s="38">
        <f>IF(AND(Colin!$G6416=$B$2,Colin!$H6416=$C$3),Colin!$I6416,)</f>
        <v>0</v>
      </c>
      <c r="O6416" s="38">
        <f>IF(AND(Colin!$G6416=$B$2,Colin!$H6416&lt;=$C$3),Colin!$I6416,)</f>
        <v>0</v>
      </c>
      <c r="P6416" s="38">
        <f>IF(Colin!$G6416&lt;$B$2,Colin!$I6416,0)</f>
        <v>0</v>
      </c>
      <c r="Q6416" s="38">
        <f>IF(Colin!$G6416&lt;$B$1,Colin!$I6416,0)</f>
        <v>0</v>
      </c>
    </row>
    <row r="6417" spans="12:17" x14ac:dyDescent="0.25">
      <c r="L6417" s="38">
        <f>IF(AND(Colin!$G6417=$B$1,Colin!$H6417=$C$3),Colin!$I6417,)</f>
        <v>0</v>
      </c>
      <c r="M6417" s="38">
        <f>IF(AND(Colin!$G6417=$B$1,Colin!$H6417&lt;=$C$3),Colin!$I6417,)</f>
        <v>0</v>
      </c>
      <c r="N6417" s="38">
        <f>IF(AND(Colin!$G6417=$B$2,Colin!$H6417=$C$3),Colin!$I6417,)</f>
        <v>0</v>
      </c>
      <c r="O6417" s="38">
        <f>IF(AND(Colin!$G6417=$B$2,Colin!$H6417&lt;=$C$3),Colin!$I6417,)</f>
        <v>0</v>
      </c>
      <c r="P6417" s="38">
        <f>IF(Colin!$G6417&lt;$B$2,Colin!$I6417,0)</f>
        <v>0</v>
      </c>
      <c r="Q6417" s="38">
        <f>IF(Colin!$G6417&lt;$B$1,Colin!$I6417,0)</f>
        <v>0</v>
      </c>
    </row>
    <row r="6418" spans="12:17" x14ac:dyDescent="0.25">
      <c r="L6418" s="38">
        <f>IF(AND(Colin!$G6418=$B$1,Colin!$H6418=$C$3),Colin!$I6418,)</f>
        <v>0</v>
      </c>
      <c r="M6418" s="38">
        <f>IF(AND(Colin!$G6418=$B$1,Colin!$H6418&lt;=$C$3),Colin!$I6418,)</f>
        <v>0</v>
      </c>
      <c r="N6418" s="38">
        <f>IF(AND(Colin!$G6418=$B$2,Colin!$H6418=$C$3),Colin!$I6418,)</f>
        <v>0</v>
      </c>
      <c r="O6418" s="38">
        <f>IF(AND(Colin!$G6418=$B$2,Colin!$H6418&lt;=$C$3),Colin!$I6418,)</f>
        <v>0</v>
      </c>
      <c r="P6418" s="38">
        <f>IF(Colin!$G6418&lt;$B$2,Colin!$I6418,0)</f>
        <v>0</v>
      </c>
      <c r="Q6418" s="38">
        <f>IF(Colin!$G6418&lt;$B$1,Colin!$I6418,0)</f>
        <v>0</v>
      </c>
    </row>
    <row r="6419" spans="12:17" x14ac:dyDescent="0.25">
      <c r="L6419" s="38">
        <f>IF(AND(Colin!$G6419=$B$1,Colin!$H6419=$C$3),Colin!$I6419,)</f>
        <v>0</v>
      </c>
      <c r="M6419" s="38">
        <f>IF(AND(Colin!$G6419=$B$1,Colin!$H6419&lt;=$C$3),Colin!$I6419,)</f>
        <v>0</v>
      </c>
      <c r="N6419" s="38">
        <f>IF(AND(Colin!$G6419=$B$2,Colin!$H6419=$C$3),Colin!$I6419,)</f>
        <v>0</v>
      </c>
      <c r="O6419" s="38">
        <f>IF(AND(Colin!$G6419=$B$2,Colin!$H6419&lt;=$C$3),Colin!$I6419,)</f>
        <v>0</v>
      </c>
      <c r="P6419" s="38">
        <f>IF(Colin!$G6419&lt;$B$2,Colin!$I6419,0)</f>
        <v>0</v>
      </c>
      <c r="Q6419" s="38">
        <f>IF(Colin!$G6419&lt;$B$1,Colin!$I6419,0)</f>
        <v>0</v>
      </c>
    </row>
    <row r="6420" spans="12:17" x14ac:dyDescent="0.25">
      <c r="L6420" s="38">
        <f>IF(AND(Colin!$G6420=$B$1,Colin!$H6420=$C$3),Colin!$I6420,)</f>
        <v>0</v>
      </c>
      <c r="M6420" s="38">
        <f>IF(AND(Colin!$G6420=$B$1,Colin!$H6420&lt;=$C$3),Colin!$I6420,)</f>
        <v>0</v>
      </c>
      <c r="N6420" s="38">
        <f>IF(AND(Colin!$G6420=$B$2,Colin!$H6420=$C$3),Colin!$I6420,)</f>
        <v>0</v>
      </c>
      <c r="O6420" s="38">
        <f>IF(AND(Colin!$G6420=$B$2,Colin!$H6420&lt;=$C$3),Colin!$I6420,)</f>
        <v>0</v>
      </c>
      <c r="P6420" s="38">
        <f>IF(Colin!$G6420&lt;$B$2,Colin!$I6420,0)</f>
        <v>0</v>
      </c>
      <c r="Q6420" s="38">
        <f>IF(Colin!$G6420&lt;$B$1,Colin!$I6420,0)</f>
        <v>0</v>
      </c>
    </row>
    <row r="6421" spans="12:17" x14ac:dyDescent="0.25">
      <c r="L6421" s="38">
        <f>IF(AND(Colin!$G6421=$B$1,Colin!$H6421=$C$3),Colin!$I6421,)</f>
        <v>0</v>
      </c>
      <c r="M6421" s="38">
        <f>IF(AND(Colin!$G6421=$B$1,Colin!$H6421&lt;=$C$3),Colin!$I6421,)</f>
        <v>0</v>
      </c>
      <c r="N6421" s="38">
        <f>IF(AND(Colin!$G6421=$B$2,Colin!$H6421=$C$3),Colin!$I6421,)</f>
        <v>0</v>
      </c>
      <c r="O6421" s="38">
        <f>IF(AND(Colin!$G6421=$B$2,Colin!$H6421&lt;=$C$3),Colin!$I6421,)</f>
        <v>0</v>
      </c>
      <c r="P6421" s="38">
        <f>IF(Colin!$G6421&lt;$B$2,Colin!$I6421,0)</f>
        <v>0</v>
      </c>
      <c r="Q6421" s="38">
        <f>IF(Colin!$G6421&lt;$B$1,Colin!$I6421,0)</f>
        <v>0</v>
      </c>
    </row>
    <row r="6422" spans="12:17" x14ac:dyDescent="0.25">
      <c r="L6422" s="38">
        <f>IF(AND(Colin!$G6422=$B$1,Colin!$H6422=$C$3),Colin!$I6422,)</f>
        <v>0</v>
      </c>
      <c r="M6422" s="38">
        <f>IF(AND(Colin!$G6422=$B$1,Colin!$H6422&lt;=$C$3),Colin!$I6422,)</f>
        <v>0</v>
      </c>
      <c r="N6422" s="38">
        <f>IF(AND(Colin!$G6422=$B$2,Colin!$H6422=$C$3),Colin!$I6422,)</f>
        <v>0</v>
      </c>
      <c r="O6422" s="38">
        <f>IF(AND(Colin!$G6422=$B$2,Colin!$H6422&lt;=$C$3),Colin!$I6422,)</f>
        <v>0</v>
      </c>
      <c r="P6422" s="38">
        <f>IF(Colin!$G6422&lt;$B$2,Colin!$I6422,0)</f>
        <v>0</v>
      </c>
      <c r="Q6422" s="38">
        <f>IF(Colin!$G6422&lt;$B$1,Colin!$I6422,0)</f>
        <v>0</v>
      </c>
    </row>
    <row r="6423" spans="12:17" x14ac:dyDescent="0.25">
      <c r="L6423" s="38">
        <f>IF(AND(Colin!$G6423=$B$1,Colin!$H6423=$C$3),Colin!$I6423,)</f>
        <v>0</v>
      </c>
      <c r="M6423" s="38">
        <f>IF(AND(Colin!$G6423=$B$1,Colin!$H6423&lt;=$C$3),Colin!$I6423,)</f>
        <v>0</v>
      </c>
      <c r="N6423" s="38">
        <f>IF(AND(Colin!$G6423=$B$2,Colin!$H6423=$C$3),Colin!$I6423,)</f>
        <v>0</v>
      </c>
      <c r="O6423" s="38">
        <f>IF(AND(Colin!$G6423=$B$2,Colin!$H6423&lt;=$C$3),Colin!$I6423,)</f>
        <v>0</v>
      </c>
      <c r="P6423" s="38">
        <f>IF(Colin!$G6423&lt;$B$2,Colin!$I6423,0)</f>
        <v>0</v>
      </c>
      <c r="Q6423" s="38">
        <f>IF(Colin!$G6423&lt;$B$1,Colin!$I6423,0)</f>
        <v>0</v>
      </c>
    </row>
    <row r="6424" spans="12:17" x14ac:dyDescent="0.25">
      <c r="L6424" s="38">
        <f>IF(AND(Colin!$G6424=$B$1,Colin!$H6424=$C$3),Colin!$I6424,)</f>
        <v>0</v>
      </c>
      <c r="M6424" s="38">
        <f>IF(AND(Colin!$G6424=$B$1,Colin!$H6424&lt;=$C$3),Colin!$I6424,)</f>
        <v>0</v>
      </c>
      <c r="N6424" s="38">
        <f>IF(AND(Colin!$G6424=$B$2,Colin!$H6424=$C$3),Colin!$I6424,)</f>
        <v>0</v>
      </c>
      <c r="O6424" s="38">
        <f>IF(AND(Colin!$G6424=$B$2,Colin!$H6424&lt;=$C$3),Colin!$I6424,)</f>
        <v>0</v>
      </c>
      <c r="P6424" s="38">
        <f>IF(Colin!$G6424&lt;$B$2,Colin!$I6424,0)</f>
        <v>0</v>
      </c>
      <c r="Q6424" s="38">
        <f>IF(Colin!$G6424&lt;$B$1,Colin!$I6424,0)</f>
        <v>0</v>
      </c>
    </row>
    <row r="6425" spans="12:17" x14ac:dyDescent="0.25">
      <c r="L6425" s="38">
        <f>IF(AND(Colin!$G6425=$B$1,Colin!$H6425=$C$3),Colin!$I6425,)</f>
        <v>0</v>
      </c>
      <c r="M6425" s="38">
        <f>IF(AND(Colin!$G6425=$B$1,Colin!$H6425&lt;=$C$3),Colin!$I6425,)</f>
        <v>0</v>
      </c>
      <c r="N6425" s="38">
        <f>IF(AND(Colin!$G6425=$B$2,Colin!$H6425=$C$3),Colin!$I6425,)</f>
        <v>0</v>
      </c>
      <c r="O6425" s="38">
        <f>IF(AND(Colin!$G6425=$B$2,Colin!$H6425&lt;=$C$3),Colin!$I6425,)</f>
        <v>0</v>
      </c>
      <c r="P6425" s="38">
        <f>IF(Colin!$G6425&lt;$B$2,Colin!$I6425,0)</f>
        <v>0</v>
      </c>
      <c r="Q6425" s="38">
        <f>IF(Colin!$G6425&lt;$B$1,Colin!$I6425,0)</f>
        <v>0</v>
      </c>
    </row>
    <row r="6426" spans="12:17" x14ac:dyDescent="0.25">
      <c r="L6426" s="38">
        <f>IF(AND(Colin!$G6426=$B$1,Colin!$H6426=$C$3),Colin!$I6426,)</f>
        <v>0</v>
      </c>
      <c r="M6426" s="38">
        <f>IF(AND(Colin!$G6426=$B$1,Colin!$H6426&lt;=$C$3),Colin!$I6426,)</f>
        <v>0</v>
      </c>
      <c r="N6426" s="38">
        <f>IF(AND(Colin!$G6426=$B$2,Colin!$H6426=$C$3),Colin!$I6426,)</f>
        <v>0</v>
      </c>
      <c r="O6426" s="38">
        <f>IF(AND(Colin!$G6426=$B$2,Colin!$H6426&lt;=$C$3),Colin!$I6426,)</f>
        <v>0</v>
      </c>
      <c r="P6426" s="38">
        <f>IF(Colin!$G6426&lt;$B$2,Colin!$I6426,0)</f>
        <v>0</v>
      </c>
      <c r="Q6426" s="38">
        <f>IF(Colin!$G6426&lt;$B$1,Colin!$I6426,0)</f>
        <v>0</v>
      </c>
    </row>
    <row r="6427" spans="12:17" x14ac:dyDescent="0.25">
      <c r="L6427" s="38">
        <f>IF(AND(Colin!$G6427=$B$1,Colin!$H6427=$C$3),Colin!$I6427,)</f>
        <v>0</v>
      </c>
      <c r="M6427" s="38">
        <f>IF(AND(Colin!$G6427=$B$1,Colin!$H6427&lt;=$C$3),Colin!$I6427,)</f>
        <v>0</v>
      </c>
      <c r="N6427" s="38">
        <f>IF(AND(Colin!$G6427=$B$2,Colin!$H6427=$C$3),Colin!$I6427,)</f>
        <v>0</v>
      </c>
      <c r="O6427" s="38">
        <f>IF(AND(Colin!$G6427=$B$2,Colin!$H6427&lt;=$C$3),Colin!$I6427,)</f>
        <v>0</v>
      </c>
      <c r="P6427" s="38">
        <f>IF(Colin!$G6427&lt;$B$2,Colin!$I6427,0)</f>
        <v>0</v>
      </c>
      <c r="Q6427" s="38">
        <f>IF(Colin!$G6427&lt;$B$1,Colin!$I6427,0)</f>
        <v>0</v>
      </c>
    </row>
    <row r="6428" spans="12:17" x14ac:dyDescent="0.25">
      <c r="L6428" s="38">
        <f>IF(AND(Colin!$G6428=$B$1,Colin!$H6428=$C$3),Colin!$I6428,)</f>
        <v>0</v>
      </c>
      <c r="M6428" s="38">
        <f>IF(AND(Colin!$G6428=$B$1,Colin!$H6428&lt;=$C$3),Colin!$I6428,)</f>
        <v>0</v>
      </c>
      <c r="N6428" s="38">
        <f>IF(AND(Colin!$G6428=$B$2,Colin!$H6428=$C$3),Colin!$I6428,)</f>
        <v>0</v>
      </c>
      <c r="O6428" s="38">
        <f>IF(AND(Colin!$G6428=$B$2,Colin!$H6428&lt;=$C$3),Colin!$I6428,)</f>
        <v>0</v>
      </c>
      <c r="P6428" s="38">
        <f>IF(Colin!$G6428&lt;$B$2,Colin!$I6428,0)</f>
        <v>0</v>
      </c>
      <c r="Q6428" s="38">
        <f>IF(Colin!$G6428&lt;$B$1,Colin!$I6428,0)</f>
        <v>0</v>
      </c>
    </row>
    <row r="6429" spans="12:17" x14ac:dyDescent="0.25">
      <c r="L6429" s="38">
        <f>IF(AND(Colin!$G6429=$B$1,Colin!$H6429=$C$3),Colin!$I6429,)</f>
        <v>0</v>
      </c>
      <c r="M6429" s="38">
        <f>IF(AND(Colin!$G6429=$B$1,Colin!$H6429&lt;=$C$3),Colin!$I6429,)</f>
        <v>0</v>
      </c>
      <c r="N6429" s="38">
        <f>IF(AND(Colin!$G6429=$B$2,Colin!$H6429=$C$3),Colin!$I6429,)</f>
        <v>0</v>
      </c>
      <c r="O6429" s="38">
        <f>IF(AND(Colin!$G6429=$B$2,Colin!$H6429&lt;=$C$3),Colin!$I6429,)</f>
        <v>0</v>
      </c>
      <c r="P6429" s="38">
        <f>IF(Colin!$G6429&lt;$B$2,Colin!$I6429,0)</f>
        <v>0</v>
      </c>
      <c r="Q6429" s="38">
        <f>IF(Colin!$G6429&lt;$B$1,Colin!$I6429,0)</f>
        <v>0</v>
      </c>
    </row>
    <row r="6430" spans="12:17" x14ac:dyDescent="0.25">
      <c r="L6430" s="38">
        <f>IF(AND(Colin!$G6430=$B$1,Colin!$H6430=$C$3),Colin!$I6430,)</f>
        <v>0</v>
      </c>
      <c r="M6430" s="38">
        <f>IF(AND(Colin!$G6430=$B$1,Colin!$H6430&lt;=$C$3),Colin!$I6430,)</f>
        <v>0</v>
      </c>
      <c r="N6430" s="38">
        <f>IF(AND(Colin!$G6430=$B$2,Colin!$H6430=$C$3),Colin!$I6430,)</f>
        <v>0</v>
      </c>
      <c r="O6430" s="38">
        <f>IF(AND(Colin!$G6430=$B$2,Colin!$H6430&lt;=$C$3),Colin!$I6430,)</f>
        <v>0</v>
      </c>
      <c r="P6430" s="38">
        <f>IF(Colin!$G6430&lt;$B$2,Colin!$I6430,0)</f>
        <v>0</v>
      </c>
      <c r="Q6430" s="38">
        <f>IF(Colin!$G6430&lt;$B$1,Colin!$I6430,0)</f>
        <v>0</v>
      </c>
    </row>
    <row r="6431" spans="12:17" x14ac:dyDescent="0.25">
      <c r="L6431" s="38">
        <f>IF(AND(Colin!$G6431=$B$1,Colin!$H6431=$C$3),Colin!$I6431,)</f>
        <v>0</v>
      </c>
      <c r="M6431" s="38">
        <f>IF(AND(Colin!$G6431=$B$1,Colin!$H6431&lt;=$C$3),Colin!$I6431,)</f>
        <v>0</v>
      </c>
      <c r="N6431" s="38">
        <f>IF(AND(Colin!$G6431=$B$2,Colin!$H6431=$C$3),Colin!$I6431,)</f>
        <v>0</v>
      </c>
      <c r="O6431" s="38">
        <f>IF(AND(Colin!$G6431=$B$2,Colin!$H6431&lt;=$C$3),Colin!$I6431,)</f>
        <v>0</v>
      </c>
      <c r="P6431" s="38">
        <f>IF(Colin!$G6431&lt;$B$2,Colin!$I6431,0)</f>
        <v>0</v>
      </c>
      <c r="Q6431" s="38">
        <f>IF(Colin!$G6431&lt;$B$1,Colin!$I6431,0)</f>
        <v>0</v>
      </c>
    </row>
    <row r="6432" spans="12:17" x14ac:dyDescent="0.25">
      <c r="L6432" s="38">
        <f>IF(AND(Colin!$G6432=$B$1,Colin!$H6432=$C$3),Colin!$I6432,)</f>
        <v>0</v>
      </c>
      <c r="M6432" s="38">
        <f>IF(AND(Colin!$G6432=$B$1,Colin!$H6432&lt;=$C$3),Colin!$I6432,)</f>
        <v>0</v>
      </c>
      <c r="N6432" s="38">
        <f>IF(AND(Colin!$G6432=$B$2,Colin!$H6432=$C$3),Colin!$I6432,)</f>
        <v>0</v>
      </c>
      <c r="O6432" s="38">
        <f>IF(AND(Colin!$G6432=$B$2,Colin!$H6432&lt;=$C$3),Colin!$I6432,)</f>
        <v>0</v>
      </c>
      <c r="P6432" s="38">
        <f>IF(Colin!$G6432&lt;$B$2,Colin!$I6432,0)</f>
        <v>0</v>
      </c>
      <c r="Q6432" s="38">
        <f>IF(Colin!$G6432&lt;$B$1,Colin!$I6432,0)</f>
        <v>0</v>
      </c>
    </row>
    <row r="6433" spans="12:17" x14ac:dyDescent="0.25">
      <c r="L6433" s="38">
        <f>IF(AND(Colin!$G6433=$B$1,Colin!$H6433=$C$3),Colin!$I6433,)</f>
        <v>0</v>
      </c>
      <c r="M6433" s="38">
        <f>IF(AND(Colin!$G6433=$B$1,Colin!$H6433&lt;=$C$3),Colin!$I6433,)</f>
        <v>0</v>
      </c>
      <c r="N6433" s="38">
        <f>IF(AND(Colin!$G6433=$B$2,Colin!$H6433=$C$3),Colin!$I6433,)</f>
        <v>0</v>
      </c>
      <c r="O6433" s="38">
        <f>IF(AND(Colin!$G6433=$B$2,Colin!$H6433&lt;=$C$3),Colin!$I6433,)</f>
        <v>0</v>
      </c>
      <c r="P6433" s="38">
        <f>IF(Colin!$G6433&lt;$B$2,Colin!$I6433,0)</f>
        <v>0</v>
      </c>
      <c r="Q6433" s="38">
        <f>IF(Colin!$G6433&lt;$B$1,Colin!$I6433,0)</f>
        <v>0</v>
      </c>
    </row>
    <row r="6434" spans="12:17" x14ac:dyDescent="0.25">
      <c r="L6434" s="38">
        <f>IF(AND(Colin!$G6434=$B$1,Colin!$H6434=$C$3),Colin!$I6434,)</f>
        <v>0</v>
      </c>
      <c r="M6434" s="38">
        <f>IF(AND(Colin!$G6434=$B$1,Colin!$H6434&lt;=$C$3),Colin!$I6434,)</f>
        <v>0</v>
      </c>
      <c r="N6434" s="38">
        <f>IF(AND(Colin!$G6434=$B$2,Colin!$H6434=$C$3),Colin!$I6434,)</f>
        <v>0</v>
      </c>
      <c r="O6434" s="38">
        <f>IF(AND(Colin!$G6434=$B$2,Colin!$H6434&lt;=$C$3),Colin!$I6434,)</f>
        <v>0</v>
      </c>
      <c r="P6434" s="38">
        <f>IF(Colin!$G6434&lt;$B$2,Colin!$I6434,0)</f>
        <v>0</v>
      </c>
      <c r="Q6434" s="38">
        <f>IF(Colin!$G6434&lt;$B$1,Colin!$I6434,0)</f>
        <v>0</v>
      </c>
    </row>
    <row r="6435" spans="12:17" x14ac:dyDescent="0.25">
      <c r="L6435" s="38">
        <f>IF(AND(Colin!$G6435=$B$1,Colin!$H6435=$C$3),Colin!$I6435,)</f>
        <v>0</v>
      </c>
      <c r="M6435" s="38">
        <f>IF(AND(Colin!$G6435=$B$1,Colin!$H6435&lt;=$C$3),Colin!$I6435,)</f>
        <v>0</v>
      </c>
      <c r="N6435" s="38">
        <f>IF(AND(Colin!$G6435=$B$2,Colin!$H6435=$C$3),Colin!$I6435,)</f>
        <v>0</v>
      </c>
      <c r="O6435" s="38">
        <f>IF(AND(Colin!$G6435=$B$2,Colin!$H6435&lt;=$C$3),Colin!$I6435,)</f>
        <v>0</v>
      </c>
      <c r="P6435" s="38">
        <f>IF(Colin!$G6435&lt;$B$2,Colin!$I6435,0)</f>
        <v>0</v>
      </c>
      <c r="Q6435" s="38">
        <f>IF(Colin!$G6435&lt;$B$1,Colin!$I6435,0)</f>
        <v>0</v>
      </c>
    </row>
    <row r="6436" spans="12:17" x14ac:dyDescent="0.25">
      <c r="L6436" s="38">
        <f>IF(AND(Colin!$G6436=$B$1,Colin!$H6436=$C$3),Colin!$I6436,)</f>
        <v>0</v>
      </c>
      <c r="M6436" s="38">
        <f>IF(AND(Colin!$G6436=$B$1,Colin!$H6436&lt;=$C$3),Colin!$I6436,)</f>
        <v>0</v>
      </c>
      <c r="N6436" s="38">
        <f>IF(AND(Colin!$G6436=$B$2,Colin!$H6436=$C$3),Colin!$I6436,)</f>
        <v>0</v>
      </c>
      <c r="O6436" s="38">
        <f>IF(AND(Colin!$G6436=$B$2,Colin!$H6436&lt;=$C$3),Colin!$I6436,)</f>
        <v>0</v>
      </c>
      <c r="P6436" s="38">
        <f>IF(Colin!$G6436&lt;$B$2,Colin!$I6436,0)</f>
        <v>0</v>
      </c>
      <c r="Q6436" s="38">
        <f>IF(Colin!$G6436&lt;$B$1,Colin!$I6436,0)</f>
        <v>0</v>
      </c>
    </row>
    <row r="6437" spans="12:17" x14ac:dyDescent="0.25">
      <c r="L6437" s="38">
        <f>IF(AND(Colin!$G6437=$B$1,Colin!$H6437=$C$3),Colin!$I6437,)</f>
        <v>0</v>
      </c>
      <c r="M6437" s="38">
        <f>IF(AND(Colin!$G6437=$B$1,Colin!$H6437&lt;=$C$3),Colin!$I6437,)</f>
        <v>0</v>
      </c>
      <c r="N6437" s="38">
        <f>IF(AND(Colin!$G6437=$B$2,Colin!$H6437=$C$3),Colin!$I6437,)</f>
        <v>0</v>
      </c>
      <c r="O6437" s="38">
        <f>IF(AND(Colin!$G6437=$B$2,Colin!$H6437&lt;=$C$3),Colin!$I6437,)</f>
        <v>0</v>
      </c>
      <c r="P6437" s="38">
        <f>IF(Colin!$G6437&lt;$B$2,Colin!$I6437,0)</f>
        <v>0</v>
      </c>
      <c r="Q6437" s="38">
        <f>IF(Colin!$G6437&lt;$B$1,Colin!$I6437,0)</f>
        <v>0</v>
      </c>
    </row>
    <row r="6438" spans="12:17" x14ac:dyDescent="0.25">
      <c r="L6438" s="38">
        <f>IF(AND(Colin!$G6438=$B$1,Colin!$H6438=$C$3),Colin!$I6438,)</f>
        <v>0</v>
      </c>
      <c r="M6438" s="38">
        <f>IF(AND(Colin!$G6438=$B$1,Colin!$H6438&lt;=$C$3),Colin!$I6438,)</f>
        <v>0</v>
      </c>
      <c r="N6438" s="38">
        <f>IF(AND(Colin!$G6438=$B$2,Colin!$H6438=$C$3),Colin!$I6438,)</f>
        <v>0</v>
      </c>
      <c r="O6438" s="38">
        <f>IF(AND(Colin!$G6438=$B$2,Colin!$H6438&lt;=$C$3),Colin!$I6438,)</f>
        <v>0</v>
      </c>
      <c r="P6438" s="38">
        <f>IF(Colin!$G6438&lt;$B$2,Colin!$I6438,0)</f>
        <v>0</v>
      </c>
      <c r="Q6438" s="38">
        <f>IF(Colin!$G6438&lt;$B$1,Colin!$I6438,0)</f>
        <v>0</v>
      </c>
    </row>
    <row r="6439" spans="12:17" x14ac:dyDescent="0.25">
      <c r="L6439" s="38">
        <f>IF(AND(Colin!$G6439=$B$1,Colin!$H6439=$C$3),Colin!$I6439,)</f>
        <v>0</v>
      </c>
      <c r="M6439" s="38">
        <f>IF(AND(Colin!$G6439=$B$1,Colin!$H6439&lt;=$C$3),Colin!$I6439,)</f>
        <v>0</v>
      </c>
      <c r="N6439" s="38">
        <f>IF(AND(Colin!$G6439=$B$2,Colin!$H6439=$C$3),Colin!$I6439,)</f>
        <v>0</v>
      </c>
      <c r="O6439" s="38">
        <f>IF(AND(Colin!$G6439=$B$2,Colin!$H6439&lt;=$C$3),Colin!$I6439,)</f>
        <v>0</v>
      </c>
      <c r="P6439" s="38">
        <f>IF(Colin!$G6439&lt;$B$2,Colin!$I6439,0)</f>
        <v>0</v>
      </c>
      <c r="Q6439" s="38">
        <f>IF(Colin!$G6439&lt;$B$1,Colin!$I6439,0)</f>
        <v>0</v>
      </c>
    </row>
    <row r="6440" spans="12:17" x14ac:dyDescent="0.25">
      <c r="L6440" s="38">
        <f>IF(AND(Colin!$G6440=$B$1,Colin!$H6440=$C$3),Colin!$I6440,)</f>
        <v>0</v>
      </c>
      <c r="M6440" s="38">
        <f>IF(AND(Colin!$G6440=$B$1,Colin!$H6440&lt;=$C$3),Colin!$I6440,)</f>
        <v>0</v>
      </c>
      <c r="N6440" s="38">
        <f>IF(AND(Colin!$G6440=$B$2,Colin!$H6440=$C$3),Colin!$I6440,)</f>
        <v>0</v>
      </c>
      <c r="O6440" s="38">
        <f>IF(AND(Colin!$G6440=$B$2,Colin!$H6440&lt;=$C$3),Colin!$I6440,)</f>
        <v>0</v>
      </c>
      <c r="P6440" s="38">
        <f>IF(Colin!$G6440&lt;$B$2,Colin!$I6440,0)</f>
        <v>0</v>
      </c>
      <c r="Q6440" s="38">
        <f>IF(Colin!$G6440&lt;$B$1,Colin!$I6440,0)</f>
        <v>0</v>
      </c>
    </row>
    <row r="6441" spans="12:17" x14ac:dyDescent="0.25">
      <c r="L6441" s="38">
        <f>IF(AND(Colin!$G6441=$B$1,Colin!$H6441=$C$3),Colin!$I6441,)</f>
        <v>0</v>
      </c>
      <c r="M6441" s="38">
        <f>IF(AND(Colin!$G6441=$B$1,Colin!$H6441&lt;=$C$3),Colin!$I6441,)</f>
        <v>0</v>
      </c>
      <c r="N6441" s="38">
        <f>IF(AND(Colin!$G6441=$B$2,Colin!$H6441=$C$3),Colin!$I6441,)</f>
        <v>0</v>
      </c>
      <c r="O6441" s="38">
        <f>IF(AND(Colin!$G6441=$B$2,Colin!$H6441&lt;=$C$3),Colin!$I6441,)</f>
        <v>0</v>
      </c>
      <c r="P6441" s="38">
        <f>IF(Colin!$G6441&lt;$B$2,Colin!$I6441,0)</f>
        <v>0</v>
      </c>
      <c r="Q6441" s="38">
        <f>IF(Colin!$G6441&lt;$B$1,Colin!$I6441,0)</f>
        <v>0</v>
      </c>
    </row>
    <row r="6442" spans="12:17" x14ac:dyDescent="0.25">
      <c r="L6442" s="38">
        <f>IF(AND(Colin!$G6442=$B$1,Colin!$H6442=$C$3),Colin!$I6442,)</f>
        <v>0</v>
      </c>
      <c r="M6442" s="38">
        <f>IF(AND(Colin!$G6442=$B$1,Colin!$H6442&lt;=$C$3),Colin!$I6442,)</f>
        <v>0</v>
      </c>
      <c r="N6442" s="38">
        <f>IF(AND(Colin!$G6442=$B$2,Colin!$H6442=$C$3),Colin!$I6442,)</f>
        <v>0</v>
      </c>
      <c r="O6442" s="38">
        <f>IF(AND(Colin!$G6442=$B$2,Colin!$H6442&lt;=$C$3),Colin!$I6442,)</f>
        <v>0</v>
      </c>
      <c r="P6442" s="38">
        <f>IF(Colin!$G6442&lt;$B$2,Colin!$I6442,0)</f>
        <v>0</v>
      </c>
      <c r="Q6442" s="38">
        <f>IF(Colin!$G6442&lt;$B$1,Colin!$I6442,0)</f>
        <v>0</v>
      </c>
    </row>
    <row r="6443" spans="12:17" x14ac:dyDescent="0.25">
      <c r="L6443" s="38">
        <f>IF(AND(Colin!$G6443=$B$1,Colin!$H6443=$C$3),Colin!$I6443,)</f>
        <v>0</v>
      </c>
      <c r="M6443" s="38">
        <f>IF(AND(Colin!$G6443=$B$1,Colin!$H6443&lt;=$C$3),Colin!$I6443,)</f>
        <v>0</v>
      </c>
      <c r="N6443" s="38">
        <f>IF(AND(Colin!$G6443=$B$2,Colin!$H6443=$C$3),Colin!$I6443,)</f>
        <v>0</v>
      </c>
      <c r="O6443" s="38">
        <f>IF(AND(Colin!$G6443=$B$2,Colin!$H6443&lt;=$C$3),Colin!$I6443,)</f>
        <v>0</v>
      </c>
      <c r="P6443" s="38">
        <f>IF(Colin!$G6443&lt;$B$2,Colin!$I6443,0)</f>
        <v>0</v>
      </c>
      <c r="Q6443" s="38">
        <f>IF(Colin!$G6443&lt;$B$1,Colin!$I6443,0)</f>
        <v>0</v>
      </c>
    </row>
    <row r="6444" spans="12:17" x14ac:dyDescent="0.25">
      <c r="L6444" s="38">
        <f>IF(AND(Colin!$G6444=$B$1,Colin!$H6444=$C$3),Colin!$I6444,)</f>
        <v>0</v>
      </c>
      <c r="M6444" s="38">
        <f>IF(AND(Colin!$G6444=$B$1,Colin!$H6444&lt;=$C$3),Colin!$I6444,)</f>
        <v>0</v>
      </c>
      <c r="N6444" s="38">
        <f>IF(AND(Colin!$G6444=$B$2,Colin!$H6444=$C$3),Colin!$I6444,)</f>
        <v>0</v>
      </c>
      <c r="O6444" s="38">
        <f>IF(AND(Colin!$G6444=$B$2,Colin!$H6444&lt;=$C$3),Colin!$I6444,)</f>
        <v>0</v>
      </c>
      <c r="P6444" s="38">
        <f>IF(Colin!$G6444&lt;$B$2,Colin!$I6444,0)</f>
        <v>0</v>
      </c>
      <c r="Q6444" s="38">
        <f>IF(Colin!$G6444&lt;$B$1,Colin!$I6444,0)</f>
        <v>0</v>
      </c>
    </row>
    <row r="6445" spans="12:17" x14ac:dyDescent="0.25">
      <c r="L6445" s="38">
        <f>IF(AND(Colin!$G6445=$B$1,Colin!$H6445=$C$3),Colin!$I6445,)</f>
        <v>0</v>
      </c>
      <c r="M6445" s="38">
        <f>IF(AND(Colin!$G6445=$B$1,Colin!$H6445&lt;=$C$3),Colin!$I6445,)</f>
        <v>0</v>
      </c>
      <c r="N6445" s="38">
        <f>IF(AND(Colin!$G6445=$B$2,Colin!$H6445=$C$3),Colin!$I6445,)</f>
        <v>0</v>
      </c>
      <c r="O6445" s="38">
        <f>IF(AND(Colin!$G6445=$B$2,Colin!$H6445&lt;=$C$3),Colin!$I6445,)</f>
        <v>0</v>
      </c>
      <c r="P6445" s="38">
        <f>IF(Colin!$G6445&lt;$B$2,Colin!$I6445,0)</f>
        <v>0</v>
      </c>
      <c r="Q6445" s="38">
        <f>IF(Colin!$G6445&lt;$B$1,Colin!$I6445,0)</f>
        <v>0</v>
      </c>
    </row>
    <row r="6446" spans="12:17" x14ac:dyDescent="0.25">
      <c r="L6446" s="38">
        <f>IF(AND(Colin!$G6446=$B$1,Colin!$H6446=$C$3),Colin!$I6446,)</f>
        <v>0</v>
      </c>
      <c r="M6446" s="38">
        <f>IF(AND(Colin!$G6446=$B$1,Colin!$H6446&lt;=$C$3),Colin!$I6446,)</f>
        <v>0</v>
      </c>
      <c r="N6446" s="38">
        <f>IF(AND(Colin!$G6446=$B$2,Colin!$H6446=$C$3),Colin!$I6446,)</f>
        <v>0</v>
      </c>
      <c r="O6446" s="38">
        <f>IF(AND(Colin!$G6446=$B$2,Colin!$H6446&lt;=$C$3),Colin!$I6446,)</f>
        <v>0</v>
      </c>
      <c r="P6446" s="38">
        <f>IF(Colin!$G6446&lt;$B$2,Colin!$I6446,0)</f>
        <v>0</v>
      </c>
      <c r="Q6446" s="38">
        <f>IF(Colin!$G6446&lt;$B$1,Colin!$I6446,0)</f>
        <v>0</v>
      </c>
    </row>
    <row r="6447" spans="12:17" x14ac:dyDescent="0.25">
      <c r="L6447" s="38">
        <f>IF(AND(Colin!$G6447=$B$1,Colin!$H6447=$C$3),Colin!$I6447,)</f>
        <v>0</v>
      </c>
      <c r="M6447" s="38">
        <f>IF(AND(Colin!$G6447=$B$1,Colin!$H6447&lt;=$C$3),Colin!$I6447,)</f>
        <v>0</v>
      </c>
      <c r="N6447" s="38">
        <f>IF(AND(Colin!$G6447=$B$2,Colin!$H6447=$C$3),Colin!$I6447,)</f>
        <v>0</v>
      </c>
      <c r="O6447" s="38">
        <f>IF(AND(Colin!$G6447=$B$2,Colin!$H6447&lt;=$C$3),Colin!$I6447,)</f>
        <v>0</v>
      </c>
      <c r="P6447" s="38">
        <f>IF(Colin!$G6447&lt;$B$2,Colin!$I6447,0)</f>
        <v>0</v>
      </c>
      <c r="Q6447" s="38">
        <f>IF(Colin!$G6447&lt;$B$1,Colin!$I6447,0)</f>
        <v>0</v>
      </c>
    </row>
    <row r="6448" spans="12:17" x14ac:dyDescent="0.25">
      <c r="L6448" s="38">
        <f>IF(AND(Colin!$G6448=$B$1,Colin!$H6448=$C$3),Colin!$I6448,)</f>
        <v>0</v>
      </c>
      <c r="M6448" s="38">
        <f>IF(AND(Colin!$G6448=$B$1,Colin!$H6448&lt;=$C$3),Colin!$I6448,)</f>
        <v>0</v>
      </c>
      <c r="N6448" s="38">
        <f>IF(AND(Colin!$G6448=$B$2,Colin!$H6448=$C$3),Colin!$I6448,)</f>
        <v>0</v>
      </c>
      <c r="O6448" s="38">
        <f>IF(AND(Colin!$G6448=$B$2,Colin!$H6448&lt;=$C$3),Colin!$I6448,)</f>
        <v>0</v>
      </c>
      <c r="P6448" s="38">
        <f>IF(Colin!$G6448&lt;$B$2,Colin!$I6448,0)</f>
        <v>0</v>
      </c>
      <c r="Q6448" s="38">
        <f>IF(Colin!$G6448&lt;$B$1,Colin!$I6448,0)</f>
        <v>0</v>
      </c>
    </row>
    <row r="6449" spans="12:17" x14ac:dyDescent="0.25">
      <c r="L6449" s="38">
        <f>IF(AND(Colin!$G6449=$B$1,Colin!$H6449=$C$3),Colin!$I6449,)</f>
        <v>0</v>
      </c>
      <c r="M6449" s="38">
        <f>IF(AND(Colin!$G6449=$B$1,Colin!$H6449&lt;=$C$3),Colin!$I6449,)</f>
        <v>0</v>
      </c>
      <c r="N6449" s="38">
        <f>IF(AND(Colin!$G6449=$B$2,Colin!$H6449=$C$3),Colin!$I6449,)</f>
        <v>0</v>
      </c>
      <c r="O6449" s="38">
        <f>IF(AND(Colin!$G6449=$B$2,Colin!$H6449&lt;=$C$3),Colin!$I6449,)</f>
        <v>0</v>
      </c>
      <c r="P6449" s="38">
        <f>IF(Colin!$G6449&lt;$B$2,Colin!$I6449,0)</f>
        <v>0</v>
      </c>
      <c r="Q6449" s="38">
        <f>IF(Colin!$G6449&lt;$B$1,Colin!$I6449,0)</f>
        <v>0</v>
      </c>
    </row>
    <row r="6450" spans="12:17" x14ac:dyDescent="0.25">
      <c r="L6450" s="38">
        <f>IF(AND(Colin!$G6450=$B$1,Colin!$H6450=$C$3),Colin!$I6450,)</f>
        <v>0</v>
      </c>
      <c r="M6450" s="38">
        <f>IF(AND(Colin!$G6450=$B$1,Colin!$H6450&lt;=$C$3),Colin!$I6450,)</f>
        <v>0</v>
      </c>
      <c r="N6450" s="38">
        <f>IF(AND(Colin!$G6450=$B$2,Colin!$H6450=$C$3),Colin!$I6450,)</f>
        <v>0</v>
      </c>
      <c r="O6450" s="38">
        <f>IF(AND(Colin!$G6450=$B$2,Colin!$H6450&lt;=$C$3),Colin!$I6450,)</f>
        <v>0</v>
      </c>
      <c r="P6450" s="38">
        <f>IF(Colin!$G6450&lt;$B$2,Colin!$I6450,0)</f>
        <v>0</v>
      </c>
      <c r="Q6450" s="38">
        <f>IF(Colin!$G6450&lt;$B$1,Colin!$I6450,0)</f>
        <v>0</v>
      </c>
    </row>
    <row r="6451" spans="12:17" x14ac:dyDescent="0.25">
      <c r="L6451" s="38">
        <f>IF(AND(Colin!$G6451=$B$1,Colin!$H6451=$C$3),Colin!$I6451,)</f>
        <v>0</v>
      </c>
      <c r="M6451" s="38">
        <f>IF(AND(Colin!$G6451=$B$1,Colin!$H6451&lt;=$C$3),Colin!$I6451,)</f>
        <v>0</v>
      </c>
      <c r="N6451" s="38">
        <f>IF(AND(Colin!$G6451=$B$2,Colin!$H6451=$C$3),Colin!$I6451,)</f>
        <v>0</v>
      </c>
      <c r="O6451" s="38">
        <f>IF(AND(Colin!$G6451=$B$2,Colin!$H6451&lt;=$C$3),Colin!$I6451,)</f>
        <v>0</v>
      </c>
      <c r="P6451" s="38">
        <f>IF(Colin!$G6451&lt;$B$2,Colin!$I6451,0)</f>
        <v>0</v>
      </c>
      <c r="Q6451" s="38">
        <f>IF(Colin!$G6451&lt;$B$1,Colin!$I6451,0)</f>
        <v>0</v>
      </c>
    </row>
    <row r="6452" spans="12:17" x14ac:dyDescent="0.25">
      <c r="L6452" s="38">
        <f>IF(AND(Colin!$G6452=$B$1,Colin!$H6452=$C$3),Colin!$I6452,)</f>
        <v>0</v>
      </c>
      <c r="M6452" s="38">
        <f>IF(AND(Colin!$G6452=$B$1,Colin!$H6452&lt;=$C$3),Colin!$I6452,)</f>
        <v>0</v>
      </c>
      <c r="N6452" s="38">
        <f>IF(AND(Colin!$G6452=$B$2,Colin!$H6452=$C$3),Colin!$I6452,)</f>
        <v>0</v>
      </c>
      <c r="O6452" s="38">
        <f>IF(AND(Colin!$G6452=$B$2,Colin!$H6452&lt;=$C$3),Colin!$I6452,)</f>
        <v>0</v>
      </c>
      <c r="P6452" s="38">
        <f>IF(Colin!$G6452&lt;$B$2,Colin!$I6452,0)</f>
        <v>0</v>
      </c>
      <c r="Q6452" s="38">
        <f>IF(Colin!$G6452&lt;$B$1,Colin!$I6452,0)</f>
        <v>0</v>
      </c>
    </row>
    <row r="6453" spans="12:17" x14ac:dyDescent="0.25">
      <c r="L6453" s="38">
        <f>IF(AND(Colin!$G6453=$B$1,Colin!$H6453=$C$3),Colin!$I6453,)</f>
        <v>0</v>
      </c>
      <c r="M6453" s="38">
        <f>IF(AND(Colin!$G6453=$B$1,Colin!$H6453&lt;=$C$3),Colin!$I6453,)</f>
        <v>0</v>
      </c>
      <c r="N6453" s="38">
        <f>IF(AND(Colin!$G6453=$B$2,Colin!$H6453=$C$3),Colin!$I6453,)</f>
        <v>0</v>
      </c>
      <c r="O6453" s="38">
        <f>IF(AND(Colin!$G6453=$B$2,Colin!$H6453&lt;=$C$3),Colin!$I6453,)</f>
        <v>0</v>
      </c>
      <c r="P6453" s="38">
        <f>IF(Colin!$G6453&lt;$B$2,Colin!$I6453,0)</f>
        <v>0</v>
      </c>
      <c r="Q6453" s="38">
        <f>IF(Colin!$G6453&lt;$B$1,Colin!$I6453,0)</f>
        <v>0</v>
      </c>
    </row>
    <row r="6454" spans="12:17" x14ac:dyDescent="0.25">
      <c r="L6454" s="38">
        <f>IF(AND(Colin!$G6454=$B$1,Colin!$H6454=$C$3),Colin!$I6454,)</f>
        <v>0</v>
      </c>
      <c r="M6454" s="38">
        <f>IF(AND(Colin!$G6454=$B$1,Colin!$H6454&lt;=$C$3),Colin!$I6454,)</f>
        <v>0</v>
      </c>
      <c r="N6454" s="38">
        <f>IF(AND(Colin!$G6454=$B$2,Colin!$H6454=$C$3),Colin!$I6454,)</f>
        <v>0</v>
      </c>
      <c r="O6454" s="38">
        <f>IF(AND(Colin!$G6454=$B$2,Colin!$H6454&lt;=$C$3),Colin!$I6454,)</f>
        <v>0</v>
      </c>
      <c r="P6454" s="38">
        <f>IF(Colin!$G6454&lt;$B$2,Colin!$I6454,0)</f>
        <v>0</v>
      </c>
      <c r="Q6454" s="38">
        <f>IF(Colin!$G6454&lt;$B$1,Colin!$I6454,0)</f>
        <v>0</v>
      </c>
    </row>
    <row r="6455" spans="12:17" x14ac:dyDescent="0.25">
      <c r="L6455" s="38">
        <f>IF(AND(Colin!$G6455=$B$1,Colin!$H6455=$C$3),Colin!$I6455,)</f>
        <v>0</v>
      </c>
      <c r="M6455" s="38">
        <f>IF(AND(Colin!$G6455=$B$1,Colin!$H6455&lt;=$C$3),Colin!$I6455,)</f>
        <v>0</v>
      </c>
      <c r="N6455" s="38">
        <f>IF(AND(Colin!$G6455=$B$2,Colin!$H6455=$C$3),Colin!$I6455,)</f>
        <v>0</v>
      </c>
      <c r="O6455" s="38">
        <f>IF(AND(Colin!$G6455=$B$2,Colin!$H6455&lt;=$C$3),Colin!$I6455,)</f>
        <v>0</v>
      </c>
      <c r="P6455" s="38">
        <f>IF(Colin!$G6455&lt;$B$2,Colin!$I6455,0)</f>
        <v>0</v>
      </c>
      <c r="Q6455" s="38">
        <f>IF(Colin!$G6455&lt;$B$1,Colin!$I6455,0)</f>
        <v>0</v>
      </c>
    </row>
    <row r="6456" spans="12:17" x14ac:dyDescent="0.25">
      <c r="L6456" s="38">
        <f>IF(AND(Colin!$G6456=$B$1,Colin!$H6456=$C$3),Colin!$I6456,)</f>
        <v>0</v>
      </c>
      <c r="M6456" s="38">
        <f>IF(AND(Colin!$G6456=$B$1,Colin!$H6456&lt;=$C$3),Colin!$I6456,)</f>
        <v>0</v>
      </c>
      <c r="N6456" s="38">
        <f>IF(AND(Colin!$G6456=$B$2,Colin!$H6456=$C$3),Colin!$I6456,)</f>
        <v>0</v>
      </c>
      <c r="O6456" s="38">
        <f>IF(AND(Colin!$G6456=$B$2,Colin!$H6456&lt;=$C$3),Colin!$I6456,)</f>
        <v>0</v>
      </c>
      <c r="P6456" s="38">
        <f>IF(Colin!$G6456&lt;$B$2,Colin!$I6456,0)</f>
        <v>0</v>
      </c>
      <c r="Q6456" s="38">
        <f>IF(Colin!$G6456&lt;$B$1,Colin!$I6456,0)</f>
        <v>0</v>
      </c>
    </row>
    <row r="6457" spans="12:17" x14ac:dyDescent="0.25">
      <c r="L6457" s="38">
        <f>IF(AND(Colin!$G6457=$B$1,Colin!$H6457=$C$3),Colin!$I6457,)</f>
        <v>0</v>
      </c>
      <c r="M6457" s="38">
        <f>IF(AND(Colin!$G6457=$B$1,Colin!$H6457&lt;=$C$3),Colin!$I6457,)</f>
        <v>0</v>
      </c>
      <c r="N6457" s="38">
        <f>IF(AND(Colin!$G6457=$B$2,Colin!$H6457=$C$3),Colin!$I6457,)</f>
        <v>0</v>
      </c>
      <c r="O6457" s="38">
        <f>IF(AND(Colin!$G6457=$B$2,Colin!$H6457&lt;=$C$3),Colin!$I6457,)</f>
        <v>0</v>
      </c>
      <c r="P6457" s="38">
        <f>IF(Colin!$G6457&lt;$B$2,Colin!$I6457,0)</f>
        <v>0</v>
      </c>
      <c r="Q6457" s="38">
        <f>IF(Colin!$G6457&lt;$B$1,Colin!$I6457,0)</f>
        <v>0</v>
      </c>
    </row>
    <row r="6458" spans="12:17" x14ac:dyDescent="0.25">
      <c r="L6458" s="38">
        <f>IF(AND(Colin!$G6458=$B$1,Colin!$H6458=$C$3),Colin!$I6458,)</f>
        <v>0</v>
      </c>
      <c r="M6458" s="38">
        <f>IF(AND(Colin!$G6458=$B$1,Colin!$H6458&lt;=$C$3),Colin!$I6458,)</f>
        <v>0</v>
      </c>
      <c r="N6458" s="38">
        <f>IF(AND(Colin!$G6458=$B$2,Colin!$H6458=$C$3),Colin!$I6458,)</f>
        <v>0</v>
      </c>
      <c r="O6458" s="38">
        <f>IF(AND(Colin!$G6458=$B$2,Colin!$H6458&lt;=$C$3),Colin!$I6458,)</f>
        <v>0</v>
      </c>
      <c r="P6458" s="38">
        <f>IF(Colin!$G6458&lt;$B$2,Colin!$I6458,0)</f>
        <v>0</v>
      </c>
      <c r="Q6458" s="38">
        <f>IF(Colin!$G6458&lt;$B$1,Colin!$I6458,0)</f>
        <v>0</v>
      </c>
    </row>
    <row r="6459" spans="12:17" x14ac:dyDescent="0.25">
      <c r="L6459" s="38">
        <f>IF(AND(Colin!$G6459=$B$1,Colin!$H6459=$C$3),Colin!$I6459,)</f>
        <v>0</v>
      </c>
      <c r="M6459" s="38">
        <f>IF(AND(Colin!$G6459=$B$1,Colin!$H6459&lt;=$C$3),Colin!$I6459,)</f>
        <v>0</v>
      </c>
      <c r="N6459" s="38">
        <f>IF(AND(Colin!$G6459=$B$2,Colin!$H6459=$C$3),Colin!$I6459,)</f>
        <v>0</v>
      </c>
      <c r="O6459" s="38">
        <f>IF(AND(Colin!$G6459=$B$2,Colin!$H6459&lt;=$C$3),Colin!$I6459,)</f>
        <v>0</v>
      </c>
      <c r="P6459" s="38">
        <f>IF(Colin!$G6459&lt;$B$2,Colin!$I6459,0)</f>
        <v>0</v>
      </c>
      <c r="Q6459" s="38">
        <f>IF(Colin!$G6459&lt;$B$1,Colin!$I6459,0)</f>
        <v>0</v>
      </c>
    </row>
    <row r="6460" spans="12:17" x14ac:dyDescent="0.25">
      <c r="L6460" s="38">
        <f>IF(AND(Colin!$G6460=$B$1,Colin!$H6460=$C$3),Colin!$I6460,)</f>
        <v>0</v>
      </c>
      <c r="M6460" s="38">
        <f>IF(AND(Colin!$G6460=$B$1,Colin!$H6460&lt;=$C$3),Colin!$I6460,)</f>
        <v>0</v>
      </c>
      <c r="N6460" s="38">
        <f>IF(AND(Colin!$G6460=$B$2,Colin!$H6460=$C$3),Colin!$I6460,)</f>
        <v>0</v>
      </c>
      <c r="O6460" s="38">
        <f>IF(AND(Colin!$G6460=$B$2,Colin!$H6460&lt;=$C$3),Colin!$I6460,)</f>
        <v>0</v>
      </c>
      <c r="P6460" s="38">
        <f>IF(Colin!$G6460&lt;$B$2,Colin!$I6460,0)</f>
        <v>0</v>
      </c>
      <c r="Q6460" s="38">
        <f>IF(Colin!$G6460&lt;$B$1,Colin!$I6460,0)</f>
        <v>0</v>
      </c>
    </row>
    <row r="6461" spans="12:17" x14ac:dyDescent="0.25">
      <c r="L6461" s="38">
        <f>IF(AND(Colin!$G6461=$B$1,Colin!$H6461=$C$3),Colin!$I6461,)</f>
        <v>0</v>
      </c>
      <c r="M6461" s="38">
        <f>IF(AND(Colin!$G6461=$B$1,Colin!$H6461&lt;=$C$3),Colin!$I6461,)</f>
        <v>0</v>
      </c>
      <c r="N6461" s="38">
        <f>IF(AND(Colin!$G6461=$B$2,Colin!$H6461=$C$3),Colin!$I6461,)</f>
        <v>0</v>
      </c>
      <c r="O6461" s="38">
        <f>IF(AND(Colin!$G6461=$B$2,Colin!$H6461&lt;=$C$3),Colin!$I6461,)</f>
        <v>0</v>
      </c>
      <c r="P6461" s="38">
        <f>IF(Colin!$G6461&lt;$B$2,Colin!$I6461,0)</f>
        <v>0</v>
      </c>
      <c r="Q6461" s="38">
        <f>IF(Colin!$G6461&lt;$B$1,Colin!$I6461,0)</f>
        <v>0</v>
      </c>
    </row>
    <row r="6462" spans="12:17" x14ac:dyDescent="0.25">
      <c r="L6462" s="38">
        <f>IF(AND(Colin!$G6462=$B$1,Colin!$H6462=$C$3),Colin!$I6462,)</f>
        <v>0</v>
      </c>
      <c r="M6462" s="38">
        <f>IF(AND(Colin!$G6462=$B$1,Colin!$H6462&lt;=$C$3),Colin!$I6462,)</f>
        <v>0</v>
      </c>
      <c r="N6462" s="38">
        <f>IF(AND(Colin!$G6462=$B$2,Colin!$H6462=$C$3),Colin!$I6462,)</f>
        <v>0</v>
      </c>
      <c r="O6462" s="38">
        <f>IF(AND(Colin!$G6462=$B$2,Colin!$H6462&lt;=$C$3),Colin!$I6462,)</f>
        <v>0</v>
      </c>
      <c r="P6462" s="38">
        <f>IF(Colin!$G6462&lt;$B$2,Colin!$I6462,0)</f>
        <v>0</v>
      </c>
      <c r="Q6462" s="38">
        <f>IF(Colin!$G6462&lt;$B$1,Colin!$I6462,0)</f>
        <v>0</v>
      </c>
    </row>
    <row r="6463" spans="12:17" x14ac:dyDescent="0.25">
      <c r="L6463" s="38">
        <f>IF(AND(Colin!$G6463=$B$1,Colin!$H6463=$C$3),Colin!$I6463,)</f>
        <v>0</v>
      </c>
      <c r="M6463" s="38">
        <f>IF(AND(Colin!$G6463=$B$1,Colin!$H6463&lt;=$C$3),Colin!$I6463,)</f>
        <v>0</v>
      </c>
      <c r="N6463" s="38">
        <f>IF(AND(Colin!$G6463=$B$2,Colin!$H6463=$C$3),Colin!$I6463,)</f>
        <v>0</v>
      </c>
      <c r="O6463" s="38">
        <f>IF(AND(Colin!$G6463=$B$2,Colin!$H6463&lt;=$C$3),Colin!$I6463,)</f>
        <v>0</v>
      </c>
      <c r="P6463" s="38">
        <f>IF(Colin!$G6463&lt;$B$2,Colin!$I6463,0)</f>
        <v>0</v>
      </c>
      <c r="Q6463" s="38">
        <f>IF(Colin!$G6463&lt;$B$1,Colin!$I6463,0)</f>
        <v>0</v>
      </c>
    </row>
    <row r="6464" spans="12:17" x14ac:dyDescent="0.25">
      <c r="L6464" s="38">
        <f>IF(AND(Colin!$G6464=$B$1,Colin!$H6464=$C$3),Colin!$I6464,)</f>
        <v>0</v>
      </c>
      <c r="M6464" s="38">
        <f>IF(AND(Colin!$G6464=$B$1,Colin!$H6464&lt;=$C$3),Colin!$I6464,)</f>
        <v>0</v>
      </c>
      <c r="N6464" s="38">
        <f>IF(AND(Colin!$G6464=$B$2,Colin!$H6464=$C$3),Colin!$I6464,)</f>
        <v>0</v>
      </c>
      <c r="O6464" s="38">
        <f>IF(AND(Colin!$G6464=$B$2,Colin!$H6464&lt;=$C$3),Colin!$I6464,)</f>
        <v>0</v>
      </c>
      <c r="P6464" s="38">
        <f>IF(Colin!$G6464&lt;$B$2,Colin!$I6464,0)</f>
        <v>0</v>
      </c>
      <c r="Q6464" s="38">
        <f>IF(Colin!$G6464&lt;$B$1,Colin!$I6464,0)</f>
        <v>0</v>
      </c>
    </row>
    <row r="6465" spans="12:17" x14ac:dyDescent="0.25">
      <c r="L6465" s="38">
        <f>IF(AND(Colin!$G6465=$B$1,Colin!$H6465=$C$3),Colin!$I6465,)</f>
        <v>0</v>
      </c>
      <c r="M6465" s="38">
        <f>IF(AND(Colin!$G6465=$B$1,Colin!$H6465&lt;=$C$3),Colin!$I6465,)</f>
        <v>0</v>
      </c>
      <c r="N6465" s="38">
        <f>IF(AND(Colin!$G6465=$B$2,Colin!$H6465=$C$3),Colin!$I6465,)</f>
        <v>0</v>
      </c>
      <c r="O6465" s="38">
        <f>IF(AND(Colin!$G6465=$B$2,Colin!$H6465&lt;=$C$3),Colin!$I6465,)</f>
        <v>0</v>
      </c>
      <c r="P6465" s="38">
        <f>IF(Colin!$G6465&lt;$B$2,Colin!$I6465,0)</f>
        <v>0</v>
      </c>
      <c r="Q6465" s="38">
        <f>IF(Colin!$G6465&lt;$B$1,Colin!$I6465,0)</f>
        <v>0</v>
      </c>
    </row>
    <row r="6466" spans="12:17" x14ac:dyDescent="0.25">
      <c r="L6466" s="38">
        <f>IF(AND(Colin!$G6466=$B$1,Colin!$H6466=$C$3),Colin!$I6466,)</f>
        <v>0</v>
      </c>
      <c r="M6466" s="38">
        <f>IF(AND(Colin!$G6466=$B$1,Colin!$H6466&lt;=$C$3),Colin!$I6466,)</f>
        <v>0</v>
      </c>
      <c r="N6466" s="38">
        <f>IF(AND(Colin!$G6466=$B$2,Colin!$H6466=$C$3),Colin!$I6466,)</f>
        <v>0</v>
      </c>
      <c r="O6466" s="38">
        <f>IF(AND(Colin!$G6466=$B$2,Colin!$H6466&lt;=$C$3),Colin!$I6466,)</f>
        <v>0</v>
      </c>
      <c r="P6466" s="38">
        <f>IF(Colin!$G6466&lt;$B$2,Colin!$I6466,0)</f>
        <v>0</v>
      </c>
      <c r="Q6466" s="38">
        <f>IF(Colin!$G6466&lt;$B$1,Colin!$I6466,0)</f>
        <v>0</v>
      </c>
    </row>
    <row r="6467" spans="12:17" x14ac:dyDescent="0.25">
      <c r="L6467" s="38">
        <f>IF(AND(Colin!$G6467=$B$1,Colin!$H6467=$C$3),Colin!$I6467,)</f>
        <v>0</v>
      </c>
      <c r="M6467" s="38">
        <f>IF(AND(Colin!$G6467=$B$1,Colin!$H6467&lt;=$C$3),Colin!$I6467,)</f>
        <v>0</v>
      </c>
      <c r="N6467" s="38">
        <f>IF(AND(Colin!$G6467=$B$2,Colin!$H6467=$C$3),Colin!$I6467,)</f>
        <v>0</v>
      </c>
      <c r="O6467" s="38">
        <f>IF(AND(Colin!$G6467=$B$2,Colin!$H6467&lt;=$C$3),Colin!$I6467,)</f>
        <v>0</v>
      </c>
      <c r="P6467" s="38">
        <f>IF(Colin!$G6467&lt;$B$2,Colin!$I6467,0)</f>
        <v>0</v>
      </c>
      <c r="Q6467" s="38">
        <f>IF(Colin!$G6467&lt;$B$1,Colin!$I6467,0)</f>
        <v>0</v>
      </c>
    </row>
    <row r="6468" spans="12:17" x14ac:dyDescent="0.25">
      <c r="L6468" s="38">
        <f>IF(AND(Colin!$G6468=$B$1,Colin!$H6468=$C$3),Colin!$I6468,)</f>
        <v>0</v>
      </c>
      <c r="M6468" s="38">
        <f>IF(AND(Colin!$G6468=$B$1,Colin!$H6468&lt;=$C$3),Colin!$I6468,)</f>
        <v>0</v>
      </c>
      <c r="N6468" s="38">
        <f>IF(AND(Colin!$G6468=$B$2,Colin!$H6468=$C$3),Colin!$I6468,)</f>
        <v>0</v>
      </c>
      <c r="O6468" s="38">
        <f>IF(AND(Colin!$G6468=$B$2,Colin!$H6468&lt;=$C$3),Colin!$I6468,)</f>
        <v>0</v>
      </c>
      <c r="P6468" s="38">
        <f>IF(Colin!$G6468&lt;$B$2,Colin!$I6468,0)</f>
        <v>0</v>
      </c>
      <c r="Q6468" s="38">
        <f>IF(Colin!$G6468&lt;$B$1,Colin!$I6468,0)</f>
        <v>0</v>
      </c>
    </row>
    <row r="6469" spans="12:17" x14ac:dyDescent="0.25">
      <c r="L6469" s="38">
        <f>IF(AND(Colin!$G6469=$B$1,Colin!$H6469=$C$3),Colin!$I6469,)</f>
        <v>0</v>
      </c>
      <c r="M6469" s="38">
        <f>IF(AND(Colin!$G6469=$B$1,Colin!$H6469&lt;=$C$3),Colin!$I6469,)</f>
        <v>0</v>
      </c>
      <c r="N6469" s="38">
        <f>IF(AND(Colin!$G6469=$B$2,Colin!$H6469=$C$3),Colin!$I6469,)</f>
        <v>0</v>
      </c>
      <c r="O6469" s="38">
        <f>IF(AND(Colin!$G6469=$B$2,Colin!$H6469&lt;=$C$3),Colin!$I6469,)</f>
        <v>0</v>
      </c>
      <c r="P6469" s="38">
        <f>IF(Colin!$G6469&lt;$B$2,Colin!$I6469,0)</f>
        <v>0</v>
      </c>
      <c r="Q6469" s="38">
        <f>IF(Colin!$G6469&lt;$B$1,Colin!$I6469,0)</f>
        <v>0</v>
      </c>
    </row>
    <row r="6470" spans="12:17" x14ac:dyDescent="0.25">
      <c r="L6470" s="38">
        <f>IF(AND(Colin!$G6470=$B$1,Colin!$H6470=$C$3),Colin!$I6470,)</f>
        <v>0</v>
      </c>
      <c r="M6470" s="38">
        <f>IF(AND(Colin!$G6470=$B$1,Colin!$H6470&lt;=$C$3),Colin!$I6470,)</f>
        <v>0</v>
      </c>
      <c r="N6470" s="38">
        <f>IF(AND(Colin!$G6470=$B$2,Colin!$H6470=$C$3),Colin!$I6470,)</f>
        <v>0</v>
      </c>
      <c r="O6470" s="38">
        <f>IF(AND(Colin!$G6470=$B$2,Colin!$H6470&lt;=$C$3),Colin!$I6470,)</f>
        <v>0</v>
      </c>
      <c r="P6470" s="38">
        <f>IF(Colin!$G6470&lt;$B$2,Colin!$I6470,0)</f>
        <v>0</v>
      </c>
      <c r="Q6470" s="38">
        <f>IF(Colin!$G6470&lt;$B$1,Colin!$I6470,0)</f>
        <v>0</v>
      </c>
    </row>
    <row r="6471" spans="12:17" x14ac:dyDescent="0.25">
      <c r="L6471" s="38">
        <f>IF(AND(Colin!$G6471=$B$1,Colin!$H6471=$C$3),Colin!$I6471,)</f>
        <v>0</v>
      </c>
      <c r="M6471" s="38">
        <f>IF(AND(Colin!$G6471=$B$1,Colin!$H6471&lt;=$C$3),Colin!$I6471,)</f>
        <v>0</v>
      </c>
      <c r="N6471" s="38">
        <f>IF(AND(Colin!$G6471=$B$2,Colin!$H6471=$C$3),Colin!$I6471,)</f>
        <v>0</v>
      </c>
      <c r="O6471" s="38">
        <f>IF(AND(Colin!$G6471=$B$2,Colin!$H6471&lt;=$C$3),Colin!$I6471,)</f>
        <v>0</v>
      </c>
      <c r="P6471" s="38">
        <f>IF(Colin!$G6471&lt;$B$2,Colin!$I6471,0)</f>
        <v>0</v>
      </c>
      <c r="Q6471" s="38">
        <f>IF(Colin!$G6471&lt;$B$1,Colin!$I6471,0)</f>
        <v>0</v>
      </c>
    </row>
    <row r="6472" spans="12:17" x14ac:dyDescent="0.25">
      <c r="L6472" s="38">
        <f>IF(AND(Colin!$G6472=$B$1,Colin!$H6472=$C$3),Colin!$I6472,)</f>
        <v>0</v>
      </c>
      <c r="M6472" s="38">
        <f>IF(AND(Colin!$G6472=$B$1,Colin!$H6472&lt;=$C$3),Colin!$I6472,)</f>
        <v>0</v>
      </c>
      <c r="N6472" s="38">
        <f>IF(AND(Colin!$G6472=$B$2,Colin!$H6472=$C$3),Colin!$I6472,)</f>
        <v>0</v>
      </c>
      <c r="O6472" s="38">
        <f>IF(AND(Colin!$G6472=$B$2,Colin!$H6472&lt;=$C$3),Colin!$I6472,)</f>
        <v>0</v>
      </c>
      <c r="P6472" s="38">
        <f>IF(Colin!$G6472&lt;$B$2,Colin!$I6472,0)</f>
        <v>0</v>
      </c>
      <c r="Q6472" s="38">
        <f>IF(Colin!$G6472&lt;$B$1,Colin!$I6472,0)</f>
        <v>0</v>
      </c>
    </row>
    <row r="6473" spans="12:17" x14ac:dyDescent="0.25">
      <c r="L6473" s="38">
        <f>IF(AND(Colin!$G6473=$B$1,Colin!$H6473=$C$3),Colin!$I6473,)</f>
        <v>0</v>
      </c>
      <c r="M6473" s="38">
        <f>IF(AND(Colin!$G6473=$B$1,Colin!$H6473&lt;=$C$3),Colin!$I6473,)</f>
        <v>0</v>
      </c>
      <c r="N6473" s="38">
        <f>IF(AND(Colin!$G6473=$B$2,Colin!$H6473=$C$3),Colin!$I6473,)</f>
        <v>0</v>
      </c>
      <c r="O6473" s="38">
        <f>IF(AND(Colin!$G6473=$B$2,Colin!$H6473&lt;=$C$3),Colin!$I6473,)</f>
        <v>0</v>
      </c>
      <c r="P6473" s="38">
        <f>IF(Colin!$G6473&lt;$B$2,Colin!$I6473,0)</f>
        <v>0</v>
      </c>
      <c r="Q6473" s="38">
        <f>IF(Colin!$G6473&lt;$B$1,Colin!$I6473,0)</f>
        <v>0</v>
      </c>
    </row>
    <row r="6474" spans="12:17" x14ac:dyDescent="0.25">
      <c r="L6474" s="38">
        <f>IF(AND(Colin!$G6474=$B$1,Colin!$H6474=$C$3),Colin!$I6474,)</f>
        <v>0</v>
      </c>
      <c r="M6474" s="38">
        <f>IF(AND(Colin!$G6474=$B$1,Colin!$H6474&lt;=$C$3),Colin!$I6474,)</f>
        <v>0</v>
      </c>
      <c r="N6474" s="38">
        <f>IF(AND(Colin!$G6474=$B$2,Colin!$H6474=$C$3),Colin!$I6474,)</f>
        <v>0</v>
      </c>
      <c r="O6474" s="38">
        <f>IF(AND(Colin!$G6474=$B$2,Colin!$H6474&lt;=$C$3),Colin!$I6474,)</f>
        <v>0</v>
      </c>
      <c r="P6474" s="38">
        <f>IF(Colin!$G6474&lt;$B$2,Colin!$I6474,0)</f>
        <v>0</v>
      </c>
      <c r="Q6474" s="38">
        <f>IF(Colin!$G6474&lt;$B$1,Colin!$I6474,0)</f>
        <v>0</v>
      </c>
    </row>
    <row r="6475" spans="12:17" x14ac:dyDescent="0.25">
      <c r="L6475" s="38">
        <f>IF(AND(Colin!$G6475=$B$1,Colin!$H6475=$C$3),Colin!$I6475,)</f>
        <v>0</v>
      </c>
      <c r="M6475" s="38">
        <f>IF(AND(Colin!$G6475=$B$1,Colin!$H6475&lt;=$C$3),Colin!$I6475,)</f>
        <v>0</v>
      </c>
      <c r="N6475" s="38">
        <f>IF(AND(Colin!$G6475=$B$2,Colin!$H6475=$C$3),Colin!$I6475,)</f>
        <v>0</v>
      </c>
      <c r="O6475" s="38">
        <f>IF(AND(Colin!$G6475=$B$2,Colin!$H6475&lt;=$C$3),Colin!$I6475,)</f>
        <v>0</v>
      </c>
      <c r="P6475" s="38">
        <f>IF(Colin!$G6475&lt;$B$2,Colin!$I6475,0)</f>
        <v>0</v>
      </c>
      <c r="Q6475" s="38">
        <f>IF(Colin!$G6475&lt;$B$1,Colin!$I6475,0)</f>
        <v>0</v>
      </c>
    </row>
    <row r="6476" spans="12:17" x14ac:dyDescent="0.25">
      <c r="L6476" s="38">
        <f>IF(AND(Colin!$G6476=$B$1,Colin!$H6476=$C$3),Colin!$I6476,)</f>
        <v>0</v>
      </c>
      <c r="M6476" s="38">
        <f>IF(AND(Colin!$G6476=$B$1,Colin!$H6476&lt;=$C$3),Colin!$I6476,)</f>
        <v>0</v>
      </c>
      <c r="N6476" s="38">
        <f>IF(AND(Colin!$G6476=$B$2,Colin!$H6476=$C$3),Colin!$I6476,)</f>
        <v>0</v>
      </c>
      <c r="O6476" s="38">
        <f>IF(AND(Colin!$G6476=$B$2,Colin!$H6476&lt;=$C$3),Colin!$I6476,)</f>
        <v>0</v>
      </c>
      <c r="P6476" s="38">
        <f>IF(Colin!$G6476&lt;$B$2,Colin!$I6476,0)</f>
        <v>0</v>
      </c>
      <c r="Q6476" s="38">
        <f>IF(Colin!$G6476&lt;$B$1,Colin!$I6476,0)</f>
        <v>0</v>
      </c>
    </row>
    <row r="6477" spans="12:17" x14ac:dyDescent="0.25">
      <c r="L6477" s="38">
        <f>IF(AND(Colin!$G6477=$B$1,Colin!$H6477=$C$3),Colin!$I6477,)</f>
        <v>0</v>
      </c>
      <c r="M6477" s="38">
        <f>IF(AND(Colin!$G6477=$B$1,Colin!$H6477&lt;=$C$3),Colin!$I6477,)</f>
        <v>0</v>
      </c>
      <c r="N6477" s="38">
        <f>IF(AND(Colin!$G6477=$B$2,Colin!$H6477=$C$3),Colin!$I6477,)</f>
        <v>0</v>
      </c>
      <c r="O6477" s="38">
        <f>IF(AND(Colin!$G6477=$B$2,Colin!$H6477&lt;=$C$3),Colin!$I6477,)</f>
        <v>0</v>
      </c>
      <c r="P6477" s="38">
        <f>IF(Colin!$G6477&lt;$B$2,Colin!$I6477,0)</f>
        <v>0</v>
      </c>
      <c r="Q6477" s="38">
        <f>IF(Colin!$G6477&lt;$B$1,Colin!$I6477,0)</f>
        <v>0</v>
      </c>
    </row>
    <row r="6478" spans="12:17" x14ac:dyDescent="0.25">
      <c r="L6478" s="38">
        <f>IF(AND(Colin!$G6478=$B$1,Colin!$H6478=$C$3),Colin!$I6478,)</f>
        <v>0</v>
      </c>
      <c r="M6478" s="38">
        <f>IF(AND(Colin!$G6478=$B$1,Colin!$H6478&lt;=$C$3),Colin!$I6478,)</f>
        <v>0</v>
      </c>
      <c r="N6478" s="38">
        <f>IF(AND(Colin!$G6478=$B$2,Colin!$H6478=$C$3),Colin!$I6478,)</f>
        <v>0</v>
      </c>
      <c r="O6478" s="38">
        <f>IF(AND(Colin!$G6478=$B$2,Colin!$H6478&lt;=$C$3),Colin!$I6478,)</f>
        <v>0</v>
      </c>
      <c r="P6478" s="38">
        <f>IF(Colin!$G6478&lt;$B$2,Colin!$I6478,0)</f>
        <v>0</v>
      </c>
      <c r="Q6478" s="38">
        <f>IF(Colin!$G6478&lt;$B$1,Colin!$I6478,0)</f>
        <v>0</v>
      </c>
    </row>
    <row r="6479" spans="12:17" x14ac:dyDescent="0.25">
      <c r="L6479" s="38">
        <f>IF(AND(Colin!$G6479=$B$1,Colin!$H6479=$C$3),Colin!$I6479,)</f>
        <v>0</v>
      </c>
      <c r="M6479" s="38">
        <f>IF(AND(Colin!$G6479=$B$1,Colin!$H6479&lt;=$C$3),Colin!$I6479,)</f>
        <v>0</v>
      </c>
      <c r="N6479" s="38">
        <f>IF(AND(Colin!$G6479=$B$2,Colin!$H6479=$C$3),Colin!$I6479,)</f>
        <v>0</v>
      </c>
      <c r="O6479" s="38">
        <f>IF(AND(Colin!$G6479=$B$2,Colin!$H6479&lt;=$C$3),Colin!$I6479,)</f>
        <v>0</v>
      </c>
      <c r="P6479" s="38">
        <f>IF(Colin!$G6479&lt;$B$2,Colin!$I6479,0)</f>
        <v>0</v>
      </c>
      <c r="Q6479" s="38">
        <f>IF(Colin!$G6479&lt;$B$1,Colin!$I6479,0)</f>
        <v>0</v>
      </c>
    </row>
    <row r="6480" spans="12:17" x14ac:dyDescent="0.25">
      <c r="L6480" s="38">
        <f>IF(AND(Colin!$G6480=$B$1,Colin!$H6480=$C$3),Colin!$I6480,)</f>
        <v>0</v>
      </c>
      <c r="M6480" s="38">
        <f>IF(AND(Colin!$G6480=$B$1,Colin!$H6480&lt;=$C$3),Colin!$I6480,)</f>
        <v>0</v>
      </c>
      <c r="N6480" s="38">
        <f>IF(AND(Colin!$G6480=$B$2,Colin!$H6480=$C$3),Colin!$I6480,)</f>
        <v>0</v>
      </c>
      <c r="O6480" s="38">
        <f>IF(AND(Colin!$G6480=$B$2,Colin!$H6480&lt;=$C$3),Colin!$I6480,)</f>
        <v>0</v>
      </c>
      <c r="P6480" s="38">
        <f>IF(Colin!$G6480&lt;$B$2,Colin!$I6480,0)</f>
        <v>0</v>
      </c>
      <c r="Q6480" s="38">
        <f>IF(Colin!$G6480&lt;$B$1,Colin!$I6480,0)</f>
        <v>0</v>
      </c>
    </row>
    <row r="6481" spans="12:17" x14ac:dyDescent="0.25">
      <c r="L6481" s="38">
        <f>IF(AND(Colin!$G6481=$B$1,Colin!$H6481=$C$3),Colin!$I6481,)</f>
        <v>0</v>
      </c>
      <c r="M6481" s="38">
        <f>IF(AND(Colin!$G6481=$B$1,Colin!$H6481&lt;=$C$3),Colin!$I6481,)</f>
        <v>0</v>
      </c>
      <c r="N6481" s="38">
        <f>IF(AND(Colin!$G6481=$B$2,Colin!$H6481=$C$3),Colin!$I6481,)</f>
        <v>0</v>
      </c>
      <c r="O6481" s="38">
        <f>IF(AND(Colin!$G6481=$B$2,Colin!$H6481&lt;=$C$3),Colin!$I6481,)</f>
        <v>0</v>
      </c>
      <c r="P6481" s="38">
        <f>IF(Colin!$G6481&lt;$B$2,Colin!$I6481,0)</f>
        <v>0</v>
      </c>
      <c r="Q6481" s="38">
        <f>IF(Colin!$G6481&lt;$B$1,Colin!$I6481,0)</f>
        <v>0</v>
      </c>
    </row>
    <row r="6482" spans="12:17" x14ac:dyDescent="0.25">
      <c r="L6482" s="38">
        <f>IF(AND(Colin!$G6482=$B$1,Colin!$H6482=$C$3),Colin!$I6482,)</f>
        <v>0</v>
      </c>
      <c r="M6482" s="38">
        <f>IF(AND(Colin!$G6482=$B$1,Colin!$H6482&lt;=$C$3),Colin!$I6482,)</f>
        <v>0</v>
      </c>
      <c r="N6482" s="38">
        <f>IF(AND(Colin!$G6482=$B$2,Colin!$H6482=$C$3),Colin!$I6482,)</f>
        <v>0</v>
      </c>
      <c r="O6482" s="38">
        <f>IF(AND(Colin!$G6482=$B$2,Colin!$H6482&lt;=$C$3),Colin!$I6482,)</f>
        <v>0</v>
      </c>
      <c r="P6482" s="38">
        <f>IF(Colin!$G6482&lt;$B$2,Colin!$I6482,0)</f>
        <v>0</v>
      </c>
      <c r="Q6482" s="38">
        <f>IF(Colin!$G6482&lt;$B$1,Colin!$I6482,0)</f>
        <v>0</v>
      </c>
    </row>
    <row r="6483" spans="12:17" x14ac:dyDescent="0.25">
      <c r="L6483" s="38">
        <f>IF(AND(Colin!$G6483=$B$1,Colin!$H6483=$C$3),Colin!$I6483,)</f>
        <v>0</v>
      </c>
      <c r="M6483" s="38">
        <f>IF(AND(Colin!$G6483=$B$1,Colin!$H6483&lt;=$C$3),Colin!$I6483,)</f>
        <v>0</v>
      </c>
      <c r="N6483" s="38">
        <f>IF(AND(Colin!$G6483=$B$2,Colin!$H6483=$C$3),Colin!$I6483,)</f>
        <v>0</v>
      </c>
      <c r="O6483" s="38">
        <f>IF(AND(Colin!$G6483=$B$2,Colin!$H6483&lt;=$C$3),Colin!$I6483,)</f>
        <v>0</v>
      </c>
      <c r="P6483" s="38">
        <f>IF(Colin!$G6483&lt;$B$2,Colin!$I6483,0)</f>
        <v>0</v>
      </c>
      <c r="Q6483" s="38">
        <f>IF(Colin!$G6483&lt;$B$1,Colin!$I6483,0)</f>
        <v>0</v>
      </c>
    </row>
    <row r="6484" spans="12:17" x14ac:dyDescent="0.25">
      <c r="L6484" s="38">
        <f>IF(AND(Colin!$G6484=$B$1,Colin!$H6484=$C$3),Colin!$I6484,)</f>
        <v>0</v>
      </c>
      <c r="M6484" s="38">
        <f>IF(AND(Colin!$G6484=$B$1,Colin!$H6484&lt;=$C$3),Colin!$I6484,)</f>
        <v>0</v>
      </c>
      <c r="N6484" s="38">
        <f>IF(AND(Colin!$G6484=$B$2,Colin!$H6484=$C$3),Colin!$I6484,)</f>
        <v>0</v>
      </c>
      <c r="O6484" s="38">
        <f>IF(AND(Colin!$G6484=$B$2,Colin!$H6484&lt;=$C$3),Colin!$I6484,)</f>
        <v>0</v>
      </c>
      <c r="P6484" s="38">
        <f>IF(Colin!$G6484&lt;$B$2,Colin!$I6484,0)</f>
        <v>0</v>
      </c>
      <c r="Q6484" s="38">
        <f>IF(Colin!$G6484&lt;$B$1,Colin!$I6484,0)</f>
        <v>0</v>
      </c>
    </row>
    <row r="6485" spans="12:17" x14ac:dyDescent="0.25">
      <c r="L6485" s="38">
        <f>IF(AND(Colin!$G6485=$B$1,Colin!$H6485=$C$3),Colin!$I6485,)</f>
        <v>0</v>
      </c>
      <c r="M6485" s="38">
        <f>IF(AND(Colin!$G6485=$B$1,Colin!$H6485&lt;=$C$3),Colin!$I6485,)</f>
        <v>0</v>
      </c>
      <c r="N6485" s="38">
        <f>IF(AND(Colin!$G6485=$B$2,Colin!$H6485=$C$3),Colin!$I6485,)</f>
        <v>0</v>
      </c>
      <c r="O6485" s="38">
        <f>IF(AND(Colin!$G6485=$B$2,Colin!$H6485&lt;=$C$3),Colin!$I6485,)</f>
        <v>0</v>
      </c>
      <c r="P6485" s="38">
        <f>IF(Colin!$G6485&lt;$B$2,Colin!$I6485,0)</f>
        <v>0</v>
      </c>
      <c r="Q6485" s="38">
        <f>IF(Colin!$G6485&lt;$B$1,Colin!$I6485,0)</f>
        <v>0</v>
      </c>
    </row>
    <row r="6486" spans="12:17" x14ac:dyDescent="0.25">
      <c r="L6486" s="38">
        <f>IF(AND(Colin!$G6486=$B$1,Colin!$H6486=$C$3),Colin!$I6486,)</f>
        <v>0</v>
      </c>
      <c r="M6486" s="38">
        <f>IF(AND(Colin!$G6486=$B$1,Colin!$H6486&lt;=$C$3),Colin!$I6486,)</f>
        <v>0</v>
      </c>
      <c r="N6486" s="38">
        <f>IF(AND(Colin!$G6486=$B$2,Colin!$H6486=$C$3),Colin!$I6486,)</f>
        <v>0</v>
      </c>
      <c r="O6486" s="38">
        <f>IF(AND(Colin!$G6486=$B$2,Colin!$H6486&lt;=$C$3),Colin!$I6486,)</f>
        <v>0</v>
      </c>
      <c r="P6486" s="38">
        <f>IF(Colin!$G6486&lt;$B$2,Colin!$I6486,0)</f>
        <v>0</v>
      </c>
      <c r="Q6486" s="38">
        <f>IF(Colin!$G6486&lt;$B$1,Colin!$I6486,0)</f>
        <v>0</v>
      </c>
    </row>
    <row r="6487" spans="12:17" x14ac:dyDescent="0.25">
      <c r="L6487" s="38">
        <f>IF(AND(Colin!$G6487=$B$1,Colin!$H6487=$C$3),Colin!$I6487,)</f>
        <v>0</v>
      </c>
      <c r="M6487" s="38">
        <f>IF(AND(Colin!$G6487=$B$1,Colin!$H6487&lt;=$C$3),Colin!$I6487,)</f>
        <v>0</v>
      </c>
      <c r="N6487" s="38">
        <f>IF(AND(Colin!$G6487=$B$2,Colin!$H6487=$C$3),Colin!$I6487,)</f>
        <v>0</v>
      </c>
      <c r="O6487" s="38">
        <f>IF(AND(Colin!$G6487=$B$2,Colin!$H6487&lt;=$C$3),Colin!$I6487,)</f>
        <v>0</v>
      </c>
      <c r="P6487" s="38">
        <f>IF(Colin!$G6487&lt;$B$2,Colin!$I6487,0)</f>
        <v>0</v>
      </c>
      <c r="Q6487" s="38">
        <f>IF(Colin!$G6487&lt;$B$1,Colin!$I6487,0)</f>
        <v>0</v>
      </c>
    </row>
    <row r="6488" spans="12:17" x14ac:dyDescent="0.25">
      <c r="L6488" s="38">
        <f>IF(AND(Colin!$G6488=$B$1,Colin!$H6488=$C$3),Colin!$I6488,)</f>
        <v>0</v>
      </c>
      <c r="M6488" s="38">
        <f>IF(AND(Colin!$G6488=$B$1,Colin!$H6488&lt;=$C$3),Colin!$I6488,)</f>
        <v>0</v>
      </c>
      <c r="N6488" s="38">
        <f>IF(AND(Colin!$G6488=$B$2,Colin!$H6488=$C$3),Colin!$I6488,)</f>
        <v>0</v>
      </c>
      <c r="O6488" s="38">
        <f>IF(AND(Colin!$G6488=$B$2,Colin!$H6488&lt;=$C$3),Colin!$I6488,)</f>
        <v>0</v>
      </c>
      <c r="P6488" s="38">
        <f>IF(Colin!$G6488&lt;$B$2,Colin!$I6488,0)</f>
        <v>0</v>
      </c>
      <c r="Q6488" s="38">
        <f>IF(Colin!$G6488&lt;$B$1,Colin!$I6488,0)</f>
        <v>0</v>
      </c>
    </row>
    <row r="6489" spans="12:17" x14ac:dyDescent="0.25">
      <c r="L6489" s="38">
        <f>IF(AND(Colin!$G6489=$B$1,Colin!$H6489=$C$3),Colin!$I6489,)</f>
        <v>0</v>
      </c>
      <c r="M6489" s="38">
        <f>IF(AND(Colin!$G6489=$B$1,Colin!$H6489&lt;=$C$3),Colin!$I6489,)</f>
        <v>0</v>
      </c>
      <c r="N6489" s="38">
        <f>IF(AND(Colin!$G6489=$B$2,Colin!$H6489=$C$3),Colin!$I6489,)</f>
        <v>0</v>
      </c>
      <c r="O6489" s="38">
        <f>IF(AND(Colin!$G6489=$B$2,Colin!$H6489&lt;=$C$3),Colin!$I6489,)</f>
        <v>0</v>
      </c>
      <c r="P6489" s="38">
        <f>IF(Colin!$G6489&lt;$B$2,Colin!$I6489,0)</f>
        <v>0</v>
      </c>
      <c r="Q6489" s="38">
        <f>IF(Colin!$G6489&lt;$B$1,Colin!$I6489,0)</f>
        <v>0</v>
      </c>
    </row>
    <row r="6490" spans="12:17" x14ac:dyDescent="0.25">
      <c r="L6490" s="38">
        <f>IF(AND(Colin!$G6490=$B$1,Colin!$H6490=$C$3),Colin!$I6490,)</f>
        <v>0</v>
      </c>
      <c r="M6490" s="38">
        <f>IF(AND(Colin!$G6490=$B$1,Colin!$H6490&lt;=$C$3),Colin!$I6490,)</f>
        <v>0</v>
      </c>
      <c r="N6490" s="38">
        <f>IF(AND(Colin!$G6490=$B$2,Colin!$H6490=$C$3),Colin!$I6490,)</f>
        <v>0</v>
      </c>
      <c r="O6490" s="38">
        <f>IF(AND(Colin!$G6490=$B$2,Colin!$H6490&lt;=$C$3),Colin!$I6490,)</f>
        <v>0</v>
      </c>
      <c r="P6490" s="38">
        <f>IF(Colin!$G6490&lt;$B$2,Colin!$I6490,0)</f>
        <v>0</v>
      </c>
      <c r="Q6490" s="38">
        <f>IF(Colin!$G6490&lt;$B$1,Colin!$I6490,0)</f>
        <v>0</v>
      </c>
    </row>
    <row r="6491" spans="12:17" x14ac:dyDescent="0.25">
      <c r="L6491" s="38">
        <f>IF(AND(Colin!$G6491=$B$1,Colin!$H6491=$C$3),Colin!$I6491,)</f>
        <v>0</v>
      </c>
      <c r="M6491" s="38">
        <f>IF(AND(Colin!$G6491=$B$1,Colin!$H6491&lt;=$C$3),Colin!$I6491,)</f>
        <v>0</v>
      </c>
      <c r="N6491" s="38">
        <f>IF(AND(Colin!$G6491=$B$2,Colin!$H6491=$C$3),Colin!$I6491,)</f>
        <v>0</v>
      </c>
      <c r="O6491" s="38">
        <f>IF(AND(Colin!$G6491=$B$2,Colin!$H6491&lt;=$C$3),Colin!$I6491,)</f>
        <v>0</v>
      </c>
      <c r="P6491" s="38">
        <f>IF(Colin!$G6491&lt;$B$2,Colin!$I6491,0)</f>
        <v>0</v>
      </c>
      <c r="Q6491" s="38">
        <f>IF(Colin!$G6491&lt;$B$1,Colin!$I6491,0)</f>
        <v>0</v>
      </c>
    </row>
    <row r="6492" spans="12:17" x14ac:dyDescent="0.25">
      <c r="L6492" s="38">
        <f>IF(AND(Colin!$G6492=$B$1,Colin!$H6492=$C$3),Colin!$I6492,)</f>
        <v>0</v>
      </c>
      <c r="M6492" s="38">
        <f>IF(AND(Colin!$G6492=$B$1,Colin!$H6492&lt;=$C$3),Colin!$I6492,)</f>
        <v>0</v>
      </c>
      <c r="N6492" s="38">
        <f>IF(AND(Colin!$G6492=$B$2,Colin!$H6492=$C$3),Colin!$I6492,)</f>
        <v>0</v>
      </c>
      <c r="O6492" s="38">
        <f>IF(AND(Colin!$G6492=$B$2,Colin!$H6492&lt;=$C$3),Colin!$I6492,)</f>
        <v>0</v>
      </c>
      <c r="P6492" s="38">
        <f>IF(Colin!$G6492&lt;$B$2,Colin!$I6492,0)</f>
        <v>0</v>
      </c>
      <c r="Q6492" s="38">
        <f>IF(Colin!$G6492&lt;$B$1,Colin!$I6492,0)</f>
        <v>0</v>
      </c>
    </row>
    <row r="6493" spans="12:17" x14ac:dyDescent="0.25">
      <c r="L6493" s="38">
        <f>IF(AND(Colin!$G6493=$B$1,Colin!$H6493=$C$3),Colin!$I6493,)</f>
        <v>0</v>
      </c>
      <c r="M6493" s="38">
        <f>IF(AND(Colin!$G6493=$B$1,Colin!$H6493&lt;=$C$3),Colin!$I6493,)</f>
        <v>0</v>
      </c>
      <c r="N6493" s="38">
        <f>IF(AND(Colin!$G6493=$B$2,Colin!$H6493=$C$3),Colin!$I6493,)</f>
        <v>0</v>
      </c>
      <c r="O6493" s="38">
        <f>IF(AND(Colin!$G6493=$B$2,Colin!$H6493&lt;=$C$3),Colin!$I6493,)</f>
        <v>0</v>
      </c>
      <c r="P6493" s="38">
        <f>IF(Colin!$G6493&lt;$B$2,Colin!$I6493,0)</f>
        <v>0</v>
      </c>
      <c r="Q6493" s="38">
        <f>IF(Colin!$G6493&lt;$B$1,Colin!$I6493,0)</f>
        <v>0</v>
      </c>
    </row>
    <row r="6494" spans="12:17" x14ac:dyDescent="0.25">
      <c r="L6494" s="38">
        <f>IF(AND(Colin!$G6494=$B$1,Colin!$H6494=$C$3),Colin!$I6494,)</f>
        <v>0</v>
      </c>
      <c r="M6494" s="38">
        <f>IF(AND(Colin!$G6494=$B$1,Colin!$H6494&lt;=$C$3),Colin!$I6494,)</f>
        <v>0</v>
      </c>
      <c r="N6494" s="38">
        <f>IF(AND(Colin!$G6494=$B$2,Colin!$H6494=$C$3),Colin!$I6494,)</f>
        <v>0</v>
      </c>
      <c r="O6494" s="38">
        <f>IF(AND(Colin!$G6494=$B$2,Colin!$H6494&lt;=$C$3),Colin!$I6494,)</f>
        <v>0</v>
      </c>
      <c r="P6494" s="38">
        <f>IF(Colin!$G6494&lt;$B$2,Colin!$I6494,0)</f>
        <v>0</v>
      </c>
      <c r="Q6494" s="38">
        <f>IF(Colin!$G6494&lt;$B$1,Colin!$I6494,0)</f>
        <v>0</v>
      </c>
    </row>
    <row r="6495" spans="12:17" x14ac:dyDescent="0.25">
      <c r="L6495" s="38">
        <f>IF(AND(Colin!$G6495=$B$1,Colin!$H6495=$C$3),Colin!$I6495,)</f>
        <v>0</v>
      </c>
      <c r="M6495" s="38">
        <f>IF(AND(Colin!$G6495=$B$1,Colin!$H6495&lt;=$C$3),Colin!$I6495,)</f>
        <v>0</v>
      </c>
      <c r="N6495" s="38">
        <f>IF(AND(Colin!$G6495=$B$2,Colin!$H6495=$C$3),Colin!$I6495,)</f>
        <v>0</v>
      </c>
      <c r="O6495" s="38">
        <f>IF(AND(Colin!$G6495=$B$2,Colin!$H6495&lt;=$C$3),Colin!$I6495,)</f>
        <v>0</v>
      </c>
      <c r="P6495" s="38">
        <f>IF(Colin!$G6495&lt;$B$2,Colin!$I6495,0)</f>
        <v>0</v>
      </c>
      <c r="Q6495" s="38">
        <f>IF(Colin!$G6495&lt;$B$1,Colin!$I6495,0)</f>
        <v>0</v>
      </c>
    </row>
    <row r="6496" spans="12:17" x14ac:dyDescent="0.25">
      <c r="L6496" s="38">
        <f>IF(AND(Colin!$G6496=$B$1,Colin!$H6496=$C$3),Colin!$I6496,)</f>
        <v>0</v>
      </c>
      <c r="M6496" s="38">
        <f>IF(AND(Colin!$G6496=$B$1,Colin!$H6496&lt;=$C$3),Colin!$I6496,)</f>
        <v>0</v>
      </c>
      <c r="N6496" s="38">
        <f>IF(AND(Colin!$G6496=$B$2,Colin!$H6496=$C$3),Colin!$I6496,)</f>
        <v>0</v>
      </c>
      <c r="O6496" s="38">
        <f>IF(AND(Colin!$G6496=$B$2,Colin!$H6496&lt;=$C$3),Colin!$I6496,)</f>
        <v>0</v>
      </c>
      <c r="P6496" s="38">
        <f>IF(Colin!$G6496&lt;$B$2,Colin!$I6496,0)</f>
        <v>0</v>
      </c>
      <c r="Q6496" s="38">
        <f>IF(Colin!$G6496&lt;$B$1,Colin!$I6496,0)</f>
        <v>0</v>
      </c>
    </row>
    <row r="6497" spans="12:17" x14ac:dyDescent="0.25">
      <c r="L6497" s="38">
        <f>IF(AND(Colin!$G6497=$B$1,Colin!$H6497=$C$3),Colin!$I6497,)</f>
        <v>0</v>
      </c>
      <c r="M6497" s="38">
        <f>IF(AND(Colin!$G6497=$B$1,Colin!$H6497&lt;=$C$3),Colin!$I6497,)</f>
        <v>0</v>
      </c>
      <c r="N6497" s="38">
        <f>IF(AND(Colin!$G6497=$B$2,Colin!$H6497=$C$3),Colin!$I6497,)</f>
        <v>0</v>
      </c>
      <c r="O6497" s="38">
        <f>IF(AND(Colin!$G6497=$B$2,Colin!$H6497&lt;=$C$3),Colin!$I6497,)</f>
        <v>0</v>
      </c>
      <c r="P6497" s="38">
        <f>IF(Colin!$G6497&lt;$B$2,Colin!$I6497,0)</f>
        <v>0</v>
      </c>
      <c r="Q6497" s="38">
        <f>IF(Colin!$G6497&lt;$B$1,Colin!$I6497,0)</f>
        <v>0</v>
      </c>
    </row>
    <row r="6498" spans="12:17" x14ac:dyDescent="0.25">
      <c r="L6498" s="38">
        <f>IF(AND(Colin!$G6498=$B$1,Colin!$H6498=$C$3),Colin!$I6498,)</f>
        <v>0</v>
      </c>
      <c r="M6498" s="38">
        <f>IF(AND(Colin!$G6498=$B$1,Colin!$H6498&lt;=$C$3),Colin!$I6498,)</f>
        <v>0</v>
      </c>
      <c r="N6498" s="38">
        <f>IF(AND(Colin!$G6498=$B$2,Colin!$H6498=$C$3),Colin!$I6498,)</f>
        <v>0</v>
      </c>
      <c r="O6498" s="38">
        <f>IF(AND(Colin!$G6498=$B$2,Colin!$H6498&lt;=$C$3),Colin!$I6498,)</f>
        <v>0</v>
      </c>
      <c r="P6498" s="38">
        <f>IF(Colin!$G6498&lt;$B$2,Colin!$I6498,0)</f>
        <v>0</v>
      </c>
      <c r="Q6498" s="38">
        <f>IF(Colin!$G6498&lt;$B$1,Colin!$I6498,0)</f>
        <v>0</v>
      </c>
    </row>
    <row r="6499" spans="12:17" x14ac:dyDescent="0.25">
      <c r="L6499" s="38">
        <f>IF(AND(Colin!$G6499=$B$1,Colin!$H6499=$C$3),Colin!$I6499,)</f>
        <v>0</v>
      </c>
      <c r="M6499" s="38">
        <f>IF(AND(Colin!$G6499=$B$1,Colin!$H6499&lt;=$C$3),Colin!$I6499,)</f>
        <v>0</v>
      </c>
      <c r="N6499" s="38">
        <f>IF(AND(Colin!$G6499=$B$2,Colin!$H6499=$C$3),Colin!$I6499,)</f>
        <v>0</v>
      </c>
      <c r="O6499" s="38">
        <f>IF(AND(Colin!$G6499=$B$2,Colin!$H6499&lt;=$C$3),Colin!$I6499,)</f>
        <v>0</v>
      </c>
      <c r="P6499" s="38">
        <f>IF(Colin!$G6499&lt;$B$2,Colin!$I6499,0)</f>
        <v>0</v>
      </c>
      <c r="Q6499" s="38">
        <f>IF(Colin!$G6499&lt;$B$1,Colin!$I6499,0)</f>
        <v>0</v>
      </c>
    </row>
    <row r="6500" spans="12:17" x14ac:dyDescent="0.25">
      <c r="L6500" s="38">
        <f>IF(AND(Colin!$G6500=$B$1,Colin!$H6500=$C$3),Colin!$I6500,)</f>
        <v>0</v>
      </c>
      <c r="M6500" s="38">
        <f>IF(AND(Colin!$G6500=$B$1,Colin!$H6500&lt;=$C$3),Colin!$I6500,)</f>
        <v>0</v>
      </c>
      <c r="N6500" s="38">
        <f>IF(AND(Colin!$G6500=$B$2,Colin!$H6500=$C$3),Colin!$I6500,)</f>
        <v>0</v>
      </c>
      <c r="O6500" s="38">
        <f>IF(AND(Colin!$G6500=$B$2,Colin!$H6500&lt;=$C$3),Colin!$I6500,)</f>
        <v>0</v>
      </c>
      <c r="P6500" s="38">
        <f>IF(Colin!$G6500&lt;$B$2,Colin!$I6500,0)</f>
        <v>0</v>
      </c>
      <c r="Q6500" s="38">
        <f>IF(Colin!$G6500&lt;$B$1,Colin!$I6500,0)</f>
        <v>0</v>
      </c>
    </row>
    <row r="6501" spans="12:17" x14ac:dyDescent="0.25">
      <c r="L6501" s="38">
        <f>IF(AND(Colin!$G6501=$B$1,Colin!$H6501=$C$3),Colin!$I6501,)</f>
        <v>0</v>
      </c>
      <c r="M6501" s="38">
        <f>IF(AND(Colin!$G6501=$B$1,Colin!$H6501&lt;=$C$3),Colin!$I6501,)</f>
        <v>0</v>
      </c>
      <c r="N6501" s="38">
        <f>IF(AND(Colin!$G6501=$B$2,Colin!$H6501=$C$3),Colin!$I6501,)</f>
        <v>0</v>
      </c>
      <c r="O6501" s="38">
        <f>IF(AND(Colin!$G6501=$B$2,Colin!$H6501&lt;=$C$3),Colin!$I6501,)</f>
        <v>0</v>
      </c>
      <c r="P6501" s="38">
        <f>IF(Colin!$G6501&lt;$B$2,Colin!$I6501,0)</f>
        <v>0</v>
      </c>
      <c r="Q6501" s="38">
        <f>IF(Colin!$G6501&lt;$B$1,Colin!$I6501,0)</f>
        <v>0</v>
      </c>
    </row>
    <row r="6502" spans="12:17" x14ac:dyDescent="0.25">
      <c r="L6502" s="38">
        <f>IF(AND(Colin!$G6502=$B$1,Colin!$H6502=$C$3),Colin!$I6502,)</f>
        <v>0</v>
      </c>
      <c r="M6502" s="38">
        <f>IF(AND(Colin!$G6502=$B$1,Colin!$H6502&lt;=$C$3),Colin!$I6502,)</f>
        <v>0</v>
      </c>
      <c r="N6502" s="38">
        <f>IF(AND(Colin!$G6502=$B$2,Colin!$H6502=$C$3),Colin!$I6502,)</f>
        <v>0</v>
      </c>
      <c r="O6502" s="38">
        <f>IF(AND(Colin!$G6502=$B$2,Colin!$H6502&lt;=$C$3),Colin!$I6502,)</f>
        <v>0</v>
      </c>
      <c r="P6502" s="38">
        <f>IF(Colin!$G6502&lt;$B$2,Colin!$I6502,0)</f>
        <v>0</v>
      </c>
      <c r="Q6502" s="38">
        <f>IF(Colin!$G6502&lt;$B$1,Colin!$I6502,0)</f>
        <v>0</v>
      </c>
    </row>
    <row r="6503" spans="12:17" x14ac:dyDescent="0.25">
      <c r="L6503" s="38">
        <f>IF(AND(Colin!$G6503=$B$1,Colin!$H6503=$C$3),Colin!$I6503,)</f>
        <v>0</v>
      </c>
      <c r="M6503" s="38">
        <f>IF(AND(Colin!$G6503=$B$1,Colin!$H6503&lt;=$C$3),Colin!$I6503,)</f>
        <v>0</v>
      </c>
      <c r="N6503" s="38">
        <f>IF(AND(Colin!$G6503=$B$2,Colin!$H6503=$C$3),Colin!$I6503,)</f>
        <v>0</v>
      </c>
      <c r="O6503" s="38">
        <f>IF(AND(Colin!$G6503=$B$2,Colin!$H6503&lt;=$C$3),Colin!$I6503,)</f>
        <v>0</v>
      </c>
      <c r="P6503" s="38">
        <f>IF(Colin!$G6503&lt;$B$2,Colin!$I6503,0)</f>
        <v>0</v>
      </c>
      <c r="Q6503" s="38">
        <f>IF(Colin!$G6503&lt;$B$1,Colin!$I6503,0)</f>
        <v>0</v>
      </c>
    </row>
    <row r="6504" spans="12:17" x14ac:dyDescent="0.25">
      <c r="L6504" s="38">
        <f>IF(AND(Colin!$G6504=$B$1,Colin!$H6504=$C$3),Colin!$I6504,)</f>
        <v>0</v>
      </c>
      <c r="M6504" s="38">
        <f>IF(AND(Colin!$G6504=$B$1,Colin!$H6504&lt;=$C$3),Colin!$I6504,)</f>
        <v>0</v>
      </c>
      <c r="N6504" s="38">
        <f>IF(AND(Colin!$G6504=$B$2,Colin!$H6504=$C$3),Colin!$I6504,)</f>
        <v>0</v>
      </c>
      <c r="O6504" s="38">
        <f>IF(AND(Colin!$G6504=$B$2,Colin!$H6504&lt;=$C$3),Colin!$I6504,)</f>
        <v>0</v>
      </c>
      <c r="P6504" s="38">
        <f>IF(Colin!$G6504&lt;$B$2,Colin!$I6504,0)</f>
        <v>0</v>
      </c>
      <c r="Q6504" s="38">
        <f>IF(Colin!$G6504&lt;$B$1,Colin!$I6504,0)</f>
        <v>0</v>
      </c>
    </row>
    <row r="6505" spans="12:17" x14ac:dyDescent="0.25">
      <c r="L6505" s="38">
        <f>IF(AND(Colin!$G6505=$B$1,Colin!$H6505=$C$3),Colin!$I6505,)</f>
        <v>0</v>
      </c>
      <c r="M6505" s="38">
        <f>IF(AND(Colin!$G6505=$B$1,Colin!$H6505&lt;=$C$3),Colin!$I6505,)</f>
        <v>0</v>
      </c>
      <c r="N6505" s="38">
        <f>IF(AND(Colin!$G6505=$B$2,Colin!$H6505=$C$3),Colin!$I6505,)</f>
        <v>0</v>
      </c>
      <c r="O6505" s="38">
        <f>IF(AND(Colin!$G6505=$B$2,Colin!$H6505&lt;=$C$3),Colin!$I6505,)</f>
        <v>0</v>
      </c>
      <c r="P6505" s="38">
        <f>IF(Colin!$G6505&lt;$B$2,Colin!$I6505,0)</f>
        <v>0</v>
      </c>
      <c r="Q6505" s="38">
        <f>IF(Colin!$G6505&lt;$B$1,Colin!$I6505,0)</f>
        <v>0</v>
      </c>
    </row>
    <row r="6506" spans="12:17" x14ac:dyDescent="0.25">
      <c r="L6506" s="38">
        <f>IF(AND(Colin!$G6506=$B$1,Colin!$H6506=$C$3),Colin!$I6506,)</f>
        <v>0</v>
      </c>
      <c r="M6506" s="38">
        <f>IF(AND(Colin!$G6506=$B$1,Colin!$H6506&lt;=$C$3),Colin!$I6506,)</f>
        <v>0</v>
      </c>
      <c r="N6506" s="38">
        <f>IF(AND(Colin!$G6506=$B$2,Colin!$H6506=$C$3),Colin!$I6506,)</f>
        <v>0</v>
      </c>
      <c r="O6506" s="38">
        <f>IF(AND(Colin!$G6506=$B$2,Colin!$H6506&lt;=$C$3),Colin!$I6506,)</f>
        <v>0</v>
      </c>
      <c r="P6506" s="38">
        <f>IF(Colin!$G6506&lt;$B$2,Colin!$I6506,0)</f>
        <v>0</v>
      </c>
      <c r="Q6506" s="38">
        <f>IF(Colin!$G6506&lt;$B$1,Colin!$I6506,0)</f>
        <v>0</v>
      </c>
    </row>
    <row r="6507" spans="12:17" x14ac:dyDescent="0.25">
      <c r="L6507" s="38">
        <f>IF(AND(Colin!$G6507=$B$1,Colin!$H6507=$C$3),Colin!$I6507,)</f>
        <v>0</v>
      </c>
      <c r="M6507" s="38">
        <f>IF(AND(Colin!$G6507=$B$1,Colin!$H6507&lt;=$C$3),Colin!$I6507,)</f>
        <v>0</v>
      </c>
      <c r="N6507" s="38">
        <f>IF(AND(Colin!$G6507=$B$2,Colin!$H6507=$C$3),Colin!$I6507,)</f>
        <v>0</v>
      </c>
      <c r="O6507" s="38">
        <f>IF(AND(Colin!$G6507=$B$2,Colin!$H6507&lt;=$C$3),Colin!$I6507,)</f>
        <v>0</v>
      </c>
      <c r="P6507" s="38">
        <f>IF(Colin!$G6507&lt;$B$2,Colin!$I6507,0)</f>
        <v>0</v>
      </c>
      <c r="Q6507" s="38">
        <f>IF(Colin!$G6507&lt;$B$1,Colin!$I6507,0)</f>
        <v>0</v>
      </c>
    </row>
    <row r="6508" spans="12:17" x14ac:dyDescent="0.25">
      <c r="L6508" s="38">
        <f>IF(AND(Colin!$G6508=$B$1,Colin!$H6508=$C$3),Colin!$I6508,)</f>
        <v>0</v>
      </c>
      <c r="M6508" s="38">
        <f>IF(AND(Colin!$G6508=$B$1,Colin!$H6508&lt;=$C$3),Colin!$I6508,)</f>
        <v>0</v>
      </c>
      <c r="N6508" s="38">
        <f>IF(AND(Colin!$G6508=$B$2,Colin!$H6508=$C$3),Colin!$I6508,)</f>
        <v>0</v>
      </c>
      <c r="O6508" s="38">
        <f>IF(AND(Colin!$G6508=$B$2,Colin!$H6508&lt;=$C$3),Colin!$I6508,)</f>
        <v>0</v>
      </c>
      <c r="P6508" s="38">
        <f>IF(Colin!$G6508&lt;$B$2,Colin!$I6508,0)</f>
        <v>0</v>
      </c>
      <c r="Q6508" s="38">
        <f>IF(Colin!$G6508&lt;$B$1,Colin!$I6508,0)</f>
        <v>0</v>
      </c>
    </row>
    <row r="6509" spans="12:17" x14ac:dyDescent="0.25">
      <c r="L6509" s="38">
        <f>IF(AND(Colin!$G6509=$B$1,Colin!$H6509=$C$3),Colin!$I6509,)</f>
        <v>0</v>
      </c>
      <c r="M6509" s="38">
        <f>IF(AND(Colin!$G6509=$B$1,Colin!$H6509&lt;=$C$3),Colin!$I6509,)</f>
        <v>0</v>
      </c>
      <c r="N6509" s="38">
        <f>IF(AND(Colin!$G6509=$B$2,Colin!$H6509=$C$3),Colin!$I6509,)</f>
        <v>0</v>
      </c>
      <c r="O6509" s="38">
        <f>IF(AND(Colin!$G6509=$B$2,Colin!$H6509&lt;=$C$3),Colin!$I6509,)</f>
        <v>0</v>
      </c>
      <c r="P6509" s="38">
        <f>IF(Colin!$G6509&lt;$B$2,Colin!$I6509,0)</f>
        <v>0</v>
      </c>
      <c r="Q6509" s="38">
        <f>IF(Colin!$G6509&lt;$B$1,Colin!$I6509,0)</f>
        <v>0</v>
      </c>
    </row>
    <row r="6510" spans="12:17" x14ac:dyDescent="0.25">
      <c r="L6510" s="38">
        <f>IF(AND(Colin!$G6510=$B$1,Colin!$H6510=$C$3),Colin!$I6510,)</f>
        <v>0</v>
      </c>
      <c r="M6510" s="38">
        <f>IF(AND(Colin!$G6510=$B$1,Colin!$H6510&lt;=$C$3),Colin!$I6510,)</f>
        <v>0</v>
      </c>
      <c r="N6510" s="38">
        <f>IF(AND(Colin!$G6510=$B$2,Colin!$H6510=$C$3),Colin!$I6510,)</f>
        <v>0</v>
      </c>
      <c r="O6510" s="38">
        <f>IF(AND(Colin!$G6510=$B$2,Colin!$H6510&lt;=$C$3),Colin!$I6510,)</f>
        <v>0</v>
      </c>
      <c r="P6510" s="38">
        <f>IF(Colin!$G6510&lt;$B$2,Colin!$I6510,0)</f>
        <v>0</v>
      </c>
      <c r="Q6510" s="38">
        <f>IF(Colin!$G6510&lt;$B$1,Colin!$I6510,0)</f>
        <v>0</v>
      </c>
    </row>
    <row r="6511" spans="12:17" x14ac:dyDescent="0.25">
      <c r="L6511" s="38">
        <f>IF(AND(Colin!$G6511=$B$1,Colin!$H6511=$C$3),Colin!$I6511,)</f>
        <v>0</v>
      </c>
      <c r="M6511" s="38">
        <f>IF(AND(Colin!$G6511=$B$1,Colin!$H6511&lt;=$C$3),Colin!$I6511,)</f>
        <v>0</v>
      </c>
      <c r="N6511" s="38">
        <f>IF(AND(Colin!$G6511=$B$2,Colin!$H6511=$C$3),Colin!$I6511,)</f>
        <v>0</v>
      </c>
      <c r="O6511" s="38">
        <f>IF(AND(Colin!$G6511=$B$2,Colin!$H6511&lt;=$C$3),Colin!$I6511,)</f>
        <v>0</v>
      </c>
      <c r="P6511" s="38">
        <f>IF(Colin!$G6511&lt;$B$2,Colin!$I6511,0)</f>
        <v>0</v>
      </c>
      <c r="Q6511" s="38">
        <f>IF(Colin!$G6511&lt;$B$1,Colin!$I6511,0)</f>
        <v>0</v>
      </c>
    </row>
    <row r="6512" spans="12:17" x14ac:dyDescent="0.25">
      <c r="L6512" s="38">
        <f>IF(AND(Colin!$G6512=$B$1,Colin!$H6512=$C$3),Colin!$I6512,)</f>
        <v>0</v>
      </c>
      <c r="M6512" s="38">
        <f>IF(AND(Colin!$G6512=$B$1,Colin!$H6512&lt;=$C$3),Colin!$I6512,)</f>
        <v>0</v>
      </c>
      <c r="N6512" s="38">
        <f>IF(AND(Colin!$G6512=$B$2,Colin!$H6512=$C$3),Colin!$I6512,)</f>
        <v>0</v>
      </c>
      <c r="O6512" s="38">
        <f>IF(AND(Colin!$G6512=$B$2,Colin!$H6512&lt;=$C$3),Colin!$I6512,)</f>
        <v>0</v>
      </c>
      <c r="P6512" s="38">
        <f>IF(Colin!$G6512&lt;$B$2,Colin!$I6512,0)</f>
        <v>0</v>
      </c>
      <c r="Q6512" s="38">
        <f>IF(Colin!$G6512&lt;$B$1,Colin!$I6512,0)</f>
        <v>0</v>
      </c>
    </row>
    <row r="6513" spans="12:17" x14ac:dyDescent="0.25">
      <c r="L6513" s="38">
        <f>IF(AND(Colin!$G6513=$B$1,Colin!$H6513=$C$3),Colin!$I6513,)</f>
        <v>0</v>
      </c>
      <c r="M6513" s="38">
        <f>IF(AND(Colin!$G6513=$B$1,Colin!$H6513&lt;=$C$3),Colin!$I6513,)</f>
        <v>0</v>
      </c>
      <c r="N6513" s="38">
        <f>IF(AND(Colin!$G6513=$B$2,Colin!$H6513=$C$3),Colin!$I6513,)</f>
        <v>0</v>
      </c>
      <c r="O6513" s="38">
        <f>IF(AND(Colin!$G6513=$B$2,Colin!$H6513&lt;=$C$3),Colin!$I6513,)</f>
        <v>0</v>
      </c>
      <c r="P6513" s="38">
        <f>IF(Colin!$G6513&lt;$B$2,Colin!$I6513,0)</f>
        <v>0</v>
      </c>
      <c r="Q6513" s="38">
        <f>IF(Colin!$G6513&lt;$B$1,Colin!$I6513,0)</f>
        <v>0</v>
      </c>
    </row>
    <row r="6514" spans="12:17" x14ac:dyDescent="0.25">
      <c r="L6514" s="38">
        <f>IF(AND(Colin!$G6514=$B$1,Colin!$H6514=$C$3),Colin!$I6514,)</f>
        <v>0</v>
      </c>
      <c r="M6514" s="38">
        <f>IF(AND(Colin!$G6514=$B$1,Colin!$H6514&lt;=$C$3),Colin!$I6514,)</f>
        <v>0</v>
      </c>
      <c r="N6514" s="38">
        <f>IF(AND(Colin!$G6514=$B$2,Colin!$H6514=$C$3),Colin!$I6514,)</f>
        <v>0</v>
      </c>
      <c r="O6514" s="38">
        <f>IF(AND(Colin!$G6514=$B$2,Colin!$H6514&lt;=$C$3),Colin!$I6514,)</f>
        <v>0</v>
      </c>
      <c r="P6514" s="38">
        <f>IF(Colin!$G6514&lt;$B$2,Colin!$I6514,0)</f>
        <v>0</v>
      </c>
      <c r="Q6514" s="38">
        <f>IF(Colin!$G6514&lt;$B$1,Colin!$I6514,0)</f>
        <v>0</v>
      </c>
    </row>
    <row r="6515" spans="12:17" x14ac:dyDescent="0.25">
      <c r="L6515" s="38">
        <f>IF(AND(Colin!$G6515=$B$1,Colin!$H6515=$C$3),Colin!$I6515,)</f>
        <v>0</v>
      </c>
      <c r="M6515" s="38">
        <f>IF(AND(Colin!$G6515=$B$1,Colin!$H6515&lt;=$C$3),Colin!$I6515,)</f>
        <v>0</v>
      </c>
      <c r="N6515" s="38">
        <f>IF(AND(Colin!$G6515=$B$2,Colin!$H6515=$C$3),Colin!$I6515,)</f>
        <v>0</v>
      </c>
      <c r="O6515" s="38">
        <f>IF(AND(Colin!$G6515=$B$2,Colin!$H6515&lt;=$C$3),Colin!$I6515,)</f>
        <v>0</v>
      </c>
      <c r="P6515" s="38">
        <f>IF(Colin!$G6515&lt;$B$2,Colin!$I6515,0)</f>
        <v>0</v>
      </c>
      <c r="Q6515" s="38">
        <f>IF(Colin!$G6515&lt;$B$1,Colin!$I6515,0)</f>
        <v>0</v>
      </c>
    </row>
    <row r="6516" spans="12:17" x14ac:dyDescent="0.25">
      <c r="L6516" s="38">
        <f>IF(AND(Colin!$G6516=$B$1,Colin!$H6516=$C$3),Colin!$I6516,)</f>
        <v>0</v>
      </c>
      <c r="M6516" s="38">
        <f>IF(AND(Colin!$G6516=$B$1,Colin!$H6516&lt;=$C$3),Colin!$I6516,)</f>
        <v>0</v>
      </c>
      <c r="N6516" s="38">
        <f>IF(AND(Colin!$G6516=$B$2,Colin!$H6516=$C$3),Colin!$I6516,)</f>
        <v>0</v>
      </c>
      <c r="O6516" s="38">
        <f>IF(AND(Colin!$G6516=$B$2,Colin!$H6516&lt;=$C$3),Colin!$I6516,)</f>
        <v>0</v>
      </c>
      <c r="P6516" s="38">
        <f>IF(Colin!$G6516&lt;$B$2,Colin!$I6516,0)</f>
        <v>0</v>
      </c>
      <c r="Q6516" s="38">
        <f>IF(Colin!$G6516&lt;$B$1,Colin!$I6516,0)</f>
        <v>0</v>
      </c>
    </row>
    <row r="6517" spans="12:17" x14ac:dyDescent="0.25">
      <c r="L6517" s="38">
        <f>IF(AND(Colin!$G6517=$B$1,Colin!$H6517=$C$3),Colin!$I6517,)</f>
        <v>0</v>
      </c>
      <c r="M6517" s="38">
        <f>IF(AND(Colin!$G6517=$B$1,Colin!$H6517&lt;=$C$3),Colin!$I6517,)</f>
        <v>0</v>
      </c>
      <c r="N6517" s="38">
        <f>IF(AND(Colin!$G6517=$B$2,Colin!$H6517=$C$3),Colin!$I6517,)</f>
        <v>0</v>
      </c>
      <c r="O6517" s="38">
        <f>IF(AND(Colin!$G6517=$B$2,Colin!$H6517&lt;=$C$3),Colin!$I6517,)</f>
        <v>0</v>
      </c>
      <c r="P6517" s="38">
        <f>IF(Colin!$G6517&lt;$B$2,Colin!$I6517,0)</f>
        <v>0</v>
      </c>
      <c r="Q6517" s="38">
        <f>IF(Colin!$G6517&lt;$B$1,Colin!$I6517,0)</f>
        <v>0</v>
      </c>
    </row>
    <row r="6518" spans="12:17" x14ac:dyDescent="0.25">
      <c r="L6518" s="38">
        <f>IF(AND(Colin!$G6518=$B$1,Colin!$H6518=$C$3),Colin!$I6518,)</f>
        <v>0</v>
      </c>
      <c r="M6518" s="38">
        <f>IF(AND(Colin!$G6518=$B$1,Colin!$H6518&lt;=$C$3),Colin!$I6518,)</f>
        <v>0</v>
      </c>
      <c r="N6518" s="38">
        <f>IF(AND(Colin!$G6518=$B$2,Colin!$H6518=$C$3),Colin!$I6518,)</f>
        <v>0</v>
      </c>
      <c r="O6518" s="38">
        <f>IF(AND(Colin!$G6518=$B$2,Colin!$H6518&lt;=$C$3),Colin!$I6518,)</f>
        <v>0</v>
      </c>
      <c r="P6518" s="38">
        <f>IF(Colin!$G6518&lt;$B$2,Colin!$I6518,0)</f>
        <v>0</v>
      </c>
      <c r="Q6518" s="38">
        <f>IF(Colin!$G6518&lt;$B$1,Colin!$I6518,0)</f>
        <v>0</v>
      </c>
    </row>
    <row r="6519" spans="12:17" x14ac:dyDescent="0.25">
      <c r="L6519" s="38">
        <f>IF(AND(Colin!$G6519=$B$1,Colin!$H6519=$C$3),Colin!$I6519,)</f>
        <v>0</v>
      </c>
      <c r="M6519" s="38">
        <f>IF(AND(Colin!$G6519=$B$1,Colin!$H6519&lt;=$C$3),Colin!$I6519,)</f>
        <v>0</v>
      </c>
      <c r="N6519" s="38">
        <f>IF(AND(Colin!$G6519=$B$2,Colin!$H6519=$C$3),Colin!$I6519,)</f>
        <v>0</v>
      </c>
      <c r="O6519" s="38">
        <f>IF(AND(Colin!$G6519=$B$2,Colin!$H6519&lt;=$C$3),Colin!$I6519,)</f>
        <v>0</v>
      </c>
      <c r="P6519" s="38">
        <f>IF(Colin!$G6519&lt;$B$2,Colin!$I6519,0)</f>
        <v>0</v>
      </c>
      <c r="Q6519" s="38">
        <f>IF(Colin!$G6519&lt;$B$1,Colin!$I6519,0)</f>
        <v>0</v>
      </c>
    </row>
    <row r="6520" spans="12:17" x14ac:dyDescent="0.25">
      <c r="L6520" s="38">
        <f>IF(AND(Colin!$G6520=$B$1,Colin!$H6520=$C$3),Colin!$I6520,)</f>
        <v>0</v>
      </c>
      <c r="M6520" s="38">
        <f>IF(AND(Colin!$G6520=$B$1,Colin!$H6520&lt;=$C$3),Colin!$I6520,)</f>
        <v>0</v>
      </c>
      <c r="N6520" s="38">
        <f>IF(AND(Colin!$G6520=$B$2,Colin!$H6520=$C$3),Colin!$I6520,)</f>
        <v>0</v>
      </c>
      <c r="O6520" s="38">
        <f>IF(AND(Colin!$G6520=$B$2,Colin!$H6520&lt;=$C$3),Colin!$I6520,)</f>
        <v>0</v>
      </c>
      <c r="P6520" s="38">
        <f>IF(Colin!$G6520&lt;$B$2,Colin!$I6520,0)</f>
        <v>0</v>
      </c>
      <c r="Q6520" s="38">
        <f>IF(Colin!$G6520&lt;$B$1,Colin!$I6520,0)</f>
        <v>0</v>
      </c>
    </row>
    <row r="6521" spans="12:17" x14ac:dyDescent="0.25">
      <c r="L6521" s="38">
        <f>IF(AND(Colin!$G6521=$B$1,Colin!$H6521=$C$3),Colin!$I6521,)</f>
        <v>0</v>
      </c>
      <c r="M6521" s="38">
        <f>IF(AND(Colin!$G6521=$B$1,Colin!$H6521&lt;=$C$3),Colin!$I6521,)</f>
        <v>0</v>
      </c>
      <c r="N6521" s="38">
        <f>IF(AND(Colin!$G6521=$B$2,Colin!$H6521=$C$3),Colin!$I6521,)</f>
        <v>0</v>
      </c>
      <c r="O6521" s="38">
        <f>IF(AND(Colin!$G6521=$B$2,Colin!$H6521&lt;=$C$3),Colin!$I6521,)</f>
        <v>0</v>
      </c>
      <c r="P6521" s="38">
        <f>IF(Colin!$G6521&lt;$B$2,Colin!$I6521,0)</f>
        <v>0</v>
      </c>
      <c r="Q6521" s="38">
        <f>IF(Colin!$G6521&lt;$B$1,Colin!$I6521,0)</f>
        <v>0</v>
      </c>
    </row>
    <row r="6522" spans="12:17" x14ac:dyDescent="0.25">
      <c r="L6522" s="38">
        <f>IF(AND(Colin!$G6522=$B$1,Colin!$H6522=$C$3),Colin!$I6522,)</f>
        <v>0</v>
      </c>
      <c r="M6522" s="38">
        <f>IF(AND(Colin!$G6522=$B$1,Colin!$H6522&lt;=$C$3),Colin!$I6522,)</f>
        <v>0</v>
      </c>
      <c r="N6522" s="38">
        <f>IF(AND(Colin!$G6522=$B$2,Colin!$H6522=$C$3),Colin!$I6522,)</f>
        <v>0</v>
      </c>
      <c r="O6522" s="38">
        <f>IF(AND(Colin!$G6522=$B$2,Colin!$H6522&lt;=$C$3),Colin!$I6522,)</f>
        <v>0</v>
      </c>
      <c r="P6522" s="38">
        <f>IF(Colin!$G6522&lt;$B$2,Colin!$I6522,0)</f>
        <v>0</v>
      </c>
      <c r="Q6522" s="38">
        <f>IF(Colin!$G6522&lt;$B$1,Colin!$I6522,0)</f>
        <v>0</v>
      </c>
    </row>
    <row r="6523" spans="12:17" x14ac:dyDescent="0.25">
      <c r="L6523" s="38">
        <f>IF(AND(Colin!$G6523=$B$1,Colin!$H6523=$C$3),Colin!$I6523,)</f>
        <v>0</v>
      </c>
      <c r="M6523" s="38">
        <f>IF(AND(Colin!$G6523=$B$1,Colin!$H6523&lt;=$C$3),Colin!$I6523,)</f>
        <v>0</v>
      </c>
      <c r="N6523" s="38">
        <f>IF(AND(Colin!$G6523=$B$2,Colin!$H6523=$C$3),Colin!$I6523,)</f>
        <v>0</v>
      </c>
      <c r="O6523" s="38">
        <f>IF(AND(Colin!$G6523=$B$2,Colin!$H6523&lt;=$C$3),Colin!$I6523,)</f>
        <v>0</v>
      </c>
      <c r="P6523" s="38">
        <f>IF(Colin!$G6523&lt;$B$2,Colin!$I6523,0)</f>
        <v>0</v>
      </c>
      <c r="Q6523" s="38">
        <f>IF(Colin!$G6523&lt;$B$1,Colin!$I6523,0)</f>
        <v>0</v>
      </c>
    </row>
    <row r="6524" spans="12:17" x14ac:dyDescent="0.25">
      <c r="L6524" s="38">
        <f>IF(AND(Colin!$G6524=$B$1,Colin!$H6524=$C$3),Colin!$I6524,)</f>
        <v>0</v>
      </c>
      <c r="M6524" s="38">
        <f>IF(AND(Colin!$G6524=$B$1,Colin!$H6524&lt;=$C$3),Colin!$I6524,)</f>
        <v>0</v>
      </c>
      <c r="N6524" s="38">
        <f>IF(AND(Colin!$G6524=$B$2,Colin!$H6524=$C$3),Colin!$I6524,)</f>
        <v>0</v>
      </c>
      <c r="O6524" s="38">
        <f>IF(AND(Colin!$G6524=$B$2,Colin!$H6524&lt;=$C$3),Colin!$I6524,)</f>
        <v>0</v>
      </c>
      <c r="P6524" s="38">
        <f>IF(Colin!$G6524&lt;$B$2,Colin!$I6524,0)</f>
        <v>0</v>
      </c>
      <c r="Q6524" s="38">
        <f>IF(Colin!$G6524&lt;$B$1,Colin!$I6524,0)</f>
        <v>0</v>
      </c>
    </row>
    <row r="6525" spans="12:17" x14ac:dyDescent="0.25">
      <c r="L6525" s="38">
        <f>IF(AND(Colin!$G6525=$B$1,Colin!$H6525=$C$3),Colin!$I6525,)</f>
        <v>0</v>
      </c>
      <c r="M6525" s="38">
        <f>IF(AND(Colin!$G6525=$B$1,Colin!$H6525&lt;=$C$3),Colin!$I6525,)</f>
        <v>0</v>
      </c>
      <c r="N6525" s="38">
        <f>IF(AND(Colin!$G6525=$B$2,Colin!$H6525=$C$3),Colin!$I6525,)</f>
        <v>0</v>
      </c>
      <c r="O6525" s="38">
        <f>IF(AND(Colin!$G6525=$B$2,Colin!$H6525&lt;=$C$3),Colin!$I6525,)</f>
        <v>0</v>
      </c>
      <c r="P6525" s="38">
        <f>IF(Colin!$G6525&lt;$B$2,Colin!$I6525,0)</f>
        <v>0</v>
      </c>
      <c r="Q6525" s="38">
        <f>IF(Colin!$G6525&lt;$B$1,Colin!$I6525,0)</f>
        <v>0</v>
      </c>
    </row>
    <row r="6526" spans="12:17" x14ac:dyDescent="0.25">
      <c r="L6526" s="38">
        <f>IF(AND(Colin!$G6526=$B$1,Colin!$H6526=$C$3),Colin!$I6526,)</f>
        <v>0</v>
      </c>
      <c r="M6526" s="38">
        <f>IF(AND(Colin!$G6526=$B$1,Colin!$H6526&lt;=$C$3),Colin!$I6526,)</f>
        <v>0</v>
      </c>
      <c r="N6526" s="38">
        <f>IF(AND(Colin!$G6526=$B$2,Colin!$H6526=$C$3),Colin!$I6526,)</f>
        <v>0</v>
      </c>
      <c r="O6526" s="38">
        <f>IF(AND(Colin!$G6526=$B$2,Colin!$H6526&lt;=$C$3),Colin!$I6526,)</f>
        <v>0</v>
      </c>
      <c r="P6526" s="38">
        <f>IF(Colin!$G6526&lt;$B$2,Colin!$I6526,0)</f>
        <v>0</v>
      </c>
      <c r="Q6526" s="38">
        <f>IF(Colin!$G6526&lt;$B$1,Colin!$I6526,0)</f>
        <v>0</v>
      </c>
    </row>
    <row r="6527" spans="12:17" x14ac:dyDescent="0.25">
      <c r="L6527" s="38">
        <f>IF(AND(Colin!$G6527=$B$1,Colin!$H6527=$C$3),Colin!$I6527,)</f>
        <v>0</v>
      </c>
      <c r="M6527" s="38">
        <f>IF(AND(Colin!$G6527=$B$1,Colin!$H6527&lt;=$C$3),Colin!$I6527,)</f>
        <v>0</v>
      </c>
      <c r="N6527" s="38">
        <f>IF(AND(Colin!$G6527=$B$2,Colin!$H6527=$C$3),Colin!$I6527,)</f>
        <v>0</v>
      </c>
      <c r="O6527" s="38">
        <f>IF(AND(Colin!$G6527=$B$2,Colin!$H6527&lt;=$C$3),Colin!$I6527,)</f>
        <v>0</v>
      </c>
      <c r="P6527" s="38">
        <f>IF(Colin!$G6527&lt;$B$2,Colin!$I6527,0)</f>
        <v>0</v>
      </c>
      <c r="Q6527" s="38">
        <f>IF(Colin!$G6527&lt;$B$1,Colin!$I6527,0)</f>
        <v>0</v>
      </c>
    </row>
    <row r="6528" spans="12:17" x14ac:dyDescent="0.25">
      <c r="L6528" s="38">
        <f>IF(AND(Colin!$G6528=$B$1,Colin!$H6528=$C$3),Colin!$I6528,)</f>
        <v>0</v>
      </c>
      <c r="M6528" s="38">
        <f>IF(AND(Colin!$G6528=$B$1,Colin!$H6528&lt;=$C$3),Colin!$I6528,)</f>
        <v>0</v>
      </c>
      <c r="N6528" s="38">
        <f>IF(AND(Colin!$G6528=$B$2,Colin!$H6528=$C$3),Colin!$I6528,)</f>
        <v>0</v>
      </c>
      <c r="O6528" s="38">
        <f>IF(AND(Colin!$G6528=$B$2,Colin!$H6528&lt;=$C$3),Colin!$I6528,)</f>
        <v>0</v>
      </c>
      <c r="P6528" s="38">
        <f>IF(Colin!$G6528&lt;$B$2,Colin!$I6528,0)</f>
        <v>0</v>
      </c>
      <c r="Q6528" s="38">
        <f>IF(Colin!$G6528&lt;$B$1,Colin!$I6528,0)</f>
        <v>0</v>
      </c>
    </row>
    <row r="6529" spans="12:17" x14ac:dyDescent="0.25">
      <c r="L6529" s="38">
        <f>IF(AND(Colin!$G6529=$B$1,Colin!$H6529=$C$3),Colin!$I6529,)</f>
        <v>0</v>
      </c>
      <c r="M6529" s="38">
        <f>IF(AND(Colin!$G6529=$B$1,Colin!$H6529&lt;=$C$3),Colin!$I6529,)</f>
        <v>0</v>
      </c>
      <c r="N6529" s="38">
        <f>IF(AND(Colin!$G6529=$B$2,Colin!$H6529=$C$3),Colin!$I6529,)</f>
        <v>0</v>
      </c>
      <c r="O6529" s="38">
        <f>IF(AND(Colin!$G6529=$B$2,Colin!$H6529&lt;=$C$3),Colin!$I6529,)</f>
        <v>0</v>
      </c>
      <c r="P6529" s="38">
        <f>IF(Colin!$G6529&lt;$B$2,Colin!$I6529,0)</f>
        <v>0</v>
      </c>
      <c r="Q6529" s="38">
        <f>IF(Colin!$G6529&lt;$B$1,Colin!$I6529,0)</f>
        <v>0</v>
      </c>
    </row>
    <row r="6530" spans="12:17" x14ac:dyDescent="0.25">
      <c r="L6530" s="38">
        <f>IF(AND(Colin!$G6530=$B$1,Colin!$H6530=$C$3),Colin!$I6530,)</f>
        <v>0</v>
      </c>
      <c r="M6530" s="38">
        <f>IF(AND(Colin!$G6530=$B$1,Colin!$H6530&lt;=$C$3),Colin!$I6530,)</f>
        <v>0</v>
      </c>
      <c r="N6530" s="38">
        <f>IF(AND(Colin!$G6530=$B$2,Colin!$H6530=$C$3),Colin!$I6530,)</f>
        <v>0</v>
      </c>
      <c r="O6530" s="38">
        <f>IF(AND(Colin!$G6530=$B$2,Colin!$H6530&lt;=$C$3),Colin!$I6530,)</f>
        <v>0</v>
      </c>
      <c r="P6530" s="38">
        <f>IF(Colin!$G6530&lt;$B$2,Colin!$I6530,0)</f>
        <v>0</v>
      </c>
      <c r="Q6530" s="38">
        <f>IF(Colin!$G6530&lt;$B$1,Colin!$I6530,0)</f>
        <v>0</v>
      </c>
    </row>
    <row r="6531" spans="12:17" x14ac:dyDescent="0.25">
      <c r="L6531" s="38">
        <f>IF(AND(Colin!$G6531=$B$1,Colin!$H6531=$C$3),Colin!$I6531,)</f>
        <v>0</v>
      </c>
      <c r="M6531" s="38">
        <f>IF(AND(Colin!$G6531=$B$1,Colin!$H6531&lt;=$C$3),Colin!$I6531,)</f>
        <v>0</v>
      </c>
      <c r="N6531" s="38">
        <f>IF(AND(Colin!$G6531=$B$2,Colin!$H6531=$C$3),Colin!$I6531,)</f>
        <v>0</v>
      </c>
      <c r="O6531" s="38">
        <f>IF(AND(Colin!$G6531=$B$2,Colin!$H6531&lt;=$C$3),Colin!$I6531,)</f>
        <v>0</v>
      </c>
      <c r="P6531" s="38">
        <f>IF(Colin!$G6531&lt;$B$2,Colin!$I6531,0)</f>
        <v>0</v>
      </c>
      <c r="Q6531" s="38">
        <f>IF(Colin!$G6531&lt;$B$1,Colin!$I6531,0)</f>
        <v>0</v>
      </c>
    </row>
    <row r="6532" spans="12:17" x14ac:dyDescent="0.25">
      <c r="L6532" s="38">
        <f>IF(AND(Colin!$G6532=$B$1,Colin!$H6532=$C$3),Colin!$I6532,)</f>
        <v>0</v>
      </c>
      <c r="M6532" s="38">
        <f>IF(AND(Colin!$G6532=$B$1,Colin!$H6532&lt;=$C$3),Colin!$I6532,)</f>
        <v>0</v>
      </c>
      <c r="N6532" s="38">
        <f>IF(AND(Colin!$G6532=$B$2,Colin!$H6532=$C$3),Colin!$I6532,)</f>
        <v>0</v>
      </c>
      <c r="O6532" s="38">
        <f>IF(AND(Colin!$G6532=$B$2,Colin!$H6532&lt;=$C$3),Colin!$I6532,)</f>
        <v>0</v>
      </c>
      <c r="P6532" s="38">
        <f>IF(Colin!$G6532&lt;$B$2,Colin!$I6532,0)</f>
        <v>0</v>
      </c>
      <c r="Q6532" s="38">
        <f>IF(Colin!$G6532&lt;$B$1,Colin!$I6532,0)</f>
        <v>0</v>
      </c>
    </row>
    <row r="6533" spans="12:17" x14ac:dyDescent="0.25">
      <c r="L6533" s="38">
        <f>IF(AND(Colin!$G6533=$B$1,Colin!$H6533=$C$3),Colin!$I6533,)</f>
        <v>0</v>
      </c>
      <c r="M6533" s="38">
        <f>IF(AND(Colin!$G6533=$B$1,Colin!$H6533&lt;=$C$3),Colin!$I6533,)</f>
        <v>0</v>
      </c>
      <c r="N6533" s="38">
        <f>IF(AND(Colin!$G6533=$B$2,Colin!$H6533=$C$3),Colin!$I6533,)</f>
        <v>0</v>
      </c>
      <c r="O6533" s="38">
        <f>IF(AND(Colin!$G6533=$B$2,Colin!$H6533&lt;=$C$3),Colin!$I6533,)</f>
        <v>0</v>
      </c>
      <c r="P6533" s="38">
        <f>IF(Colin!$G6533&lt;$B$2,Colin!$I6533,0)</f>
        <v>0</v>
      </c>
      <c r="Q6533" s="38">
        <f>IF(Colin!$G6533&lt;$B$1,Colin!$I6533,0)</f>
        <v>0</v>
      </c>
    </row>
    <row r="6534" spans="12:17" x14ac:dyDescent="0.25">
      <c r="L6534" s="38">
        <f>IF(AND(Colin!$G6534=$B$1,Colin!$H6534=$C$3),Colin!$I6534,)</f>
        <v>0</v>
      </c>
      <c r="M6534" s="38">
        <f>IF(AND(Colin!$G6534=$B$1,Colin!$H6534&lt;=$C$3),Colin!$I6534,)</f>
        <v>0</v>
      </c>
      <c r="N6534" s="38">
        <f>IF(AND(Colin!$G6534=$B$2,Colin!$H6534=$C$3),Colin!$I6534,)</f>
        <v>0</v>
      </c>
      <c r="O6534" s="38">
        <f>IF(AND(Colin!$G6534=$B$2,Colin!$H6534&lt;=$C$3),Colin!$I6534,)</f>
        <v>0</v>
      </c>
      <c r="P6534" s="38">
        <f>IF(Colin!$G6534&lt;$B$2,Colin!$I6534,0)</f>
        <v>0</v>
      </c>
      <c r="Q6534" s="38">
        <f>IF(Colin!$G6534&lt;$B$1,Colin!$I6534,0)</f>
        <v>0</v>
      </c>
    </row>
    <row r="6535" spans="12:17" x14ac:dyDescent="0.25">
      <c r="L6535" s="38">
        <f>IF(AND(Colin!$G6535=$B$1,Colin!$H6535=$C$3),Colin!$I6535,)</f>
        <v>0</v>
      </c>
      <c r="M6535" s="38">
        <f>IF(AND(Colin!$G6535=$B$1,Colin!$H6535&lt;=$C$3),Colin!$I6535,)</f>
        <v>0</v>
      </c>
      <c r="N6535" s="38">
        <f>IF(AND(Colin!$G6535=$B$2,Colin!$H6535=$C$3),Colin!$I6535,)</f>
        <v>0</v>
      </c>
      <c r="O6535" s="38">
        <f>IF(AND(Colin!$G6535=$B$2,Colin!$H6535&lt;=$C$3),Colin!$I6535,)</f>
        <v>0</v>
      </c>
      <c r="P6535" s="38">
        <f>IF(Colin!$G6535&lt;$B$2,Colin!$I6535,0)</f>
        <v>0</v>
      </c>
      <c r="Q6535" s="38">
        <f>IF(Colin!$G6535&lt;$B$1,Colin!$I6535,0)</f>
        <v>0</v>
      </c>
    </row>
    <row r="6536" spans="12:17" x14ac:dyDescent="0.25">
      <c r="L6536" s="38">
        <f>IF(AND(Colin!$G6536=$B$1,Colin!$H6536=$C$3),Colin!$I6536,)</f>
        <v>0</v>
      </c>
      <c r="M6536" s="38">
        <f>IF(AND(Colin!$G6536=$B$1,Colin!$H6536&lt;=$C$3),Colin!$I6536,)</f>
        <v>0</v>
      </c>
      <c r="N6536" s="38">
        <f>IF(AND(Colin!$G6536=$B$2,Colin!$H6536=$C$3),Colin!$I6536,)</f>
        <v>0</v>
      </c>
      <c r="O6536" s="38">
        <f>IF(AND(Colin!$G6536=$B$2,Colin!$H6536&lt;=$C$3),Colin!$I6536,)</f>
        <v>0</v>
      </c>
      <c r="P6536" s="38">
        <f>IF(Colin!$G6536&lt;$B$2,Colin!$I6536,0)</f>
        <v>0</v>
      </c>
      <c r="Q6536" s="38">
        <f>IF(Colin!$G6536&lt;$B$1,Colin!$I6536,0)</f>
        <v>0</v>
      </c>
    </row>
    <row r="6537" spans="12:17" x14ac:dyDescent="0.25">
      <c r="L6537" s="38">
        <f>IF(AND(Colin!$G6537=$B$1,Colin!$H6537=$C$3),Colin!$I6537,)</f>
        <v>0</v>
      </c>
      <c r="M6537" s="38">
        <f>IF(AND(Colin!$G6537=$B$1,Colin!$H6537&lt;=$C$3),Colin!$I6537,)</f>
        <v>0</v>
      </c>
      <c r="N6537" s="38">
        <f>IF(AND(Colin!$G6537=$B$2,Colin!$H6537=$C$3),Colin!$I6537,)</f>
        <v>0</v>
      </c>
      <c r="O6537" s="38">
        <f>IF(AND(Colin!$G6537=$B$2,Colin!$H6537&lt;=$C$3),Colin!$I6537,)</f>
        <v>0</v>
      </c>
      <c r="P6537" s="38">
        <f>IF(Colin!$G6537&lt;$B$2,Colin!$I6537,0)</f>
        <v>0</v>
      </c>
      <c r="Q6537" s="38">
        <f>IF(Colin!$G6537&lt;$B$1,Colin!$I6537,0)</f>
        <v>0</v>
      </c>
    </row>
    <row r="6538" spans="12:17" x14ac:dyDescent="0.25">
      <c r="L6538" s="38">
        <f>IF(AND(Colin!$G6538=$B$1,Colin!$H6538=$C$3),Colin!$I6538,)</f>
        <v>0</v>
      </c>
      <c r="M6538" s="38">
        <f>IF(AND(Colin!$G6538=$B$1,Colin!$H6538&lt;=$C$3),Colin!$I6538,)</f>
        <v>0</v>
      </c>
      <c r="N6538" s="38">
        <f>IF(AND(Colin!$G6538=$B$2,Colin!$H6538=$C$3),Colin!$I6538,)</f>
        <v>0</v>
      </c>
      <c r="O6538" s="38">
        <f>IF(AND(Colin!$G6538=$B$2,Colin!$H6538&lt;=$C$3),Colin!$I6538,)</f>
        <v>0</v>
      </c>
      <c r="P6538" s="38">
        <f>IF(Colin!$G6538&lt;$B$2,Colin!$I6538,0)</f>
        <v>0</v>
      </c>
      <c r="Q6538" s="38">
        <f>IF(Colin!$G6538&lt;$B$1,Colin!$I6538,0)</f>
        <v>0</v>
      </c>
    </row>
    <row r="6539" spans="12:17" x14ac:dyDescent="0.25">
      <c r="L6539" s="38">
        <f>IF(AND(Colin!$G6539=$B$1,Colin!$H6539=$C$3),Colin!$I6539,)</f>
        <v>0</v>
      </c>
      <c r="M6539" s="38">
        <f>IF(AND(Colin!$G6539=$B$1,Colin!$H6539&lt;=$C$3),Colin!$I6539,)</f>
        <v>0</v>
      </c>
      <c r="N6539" s="38">
        <f>IF(AND(Colin!$G6539=$B$2,Colin!$H6539=$C$3),Colin!$I6539,)</f>
        <v>0</v>
      </c>
      <c r="O6539" s="38">
        <f>IF(AND(Colin!$G6539=$B$2,Colin!$H6539&lt;=$C$3),Colin!$I6539,)</f>
        <v>0</v>
      </c>
      <c r="P6539" s="38">
        <f>IF(Colin!$G6539&lt;$B$2,Colin!$I6539,0)</f>
        <v>0</v>
      </c>
      <c r="Q6539" s="38">
        <f>IF(Colin!$G6539&lt;$B$1,Colin!$I6539,0)</f>
        <v>0</v>
      </c>
    </row>
    <row r="6540" spans="12:17" x14ac:dyDescent="0.25">
      <c r="L6540" s="38">
        <f>IF(AND(Colin!$G6540=$B$1,Colin!$H6540=$C$3),Colin!$I6540,)</f>
        <v>0</v>
      </c>
      <c r="M6540" s="38">
        <f>IF(AND(Colin!$G6540=$B$1,Colin!$H6540&lt;=$C$3),Colin!$I6540,)</f>
        <v>0</v>
      </c>
      <c r="N6540" s="38">
        <f>IF(AND(Colin!$G6540=$B$2,Colin!$H6540=$C$3),Colin!$I6540,)</f>
        <v>0</v>
      </c>
      <c r="O6540" s="38">
        <f>IF(AND(Colin!$G6540=$B$2,Colin!$H6540&lt;=$C$3),Colin!$I6540,)</f>
        <v>0</v>
      </c>
      <c r="P6540" s="38">
        <f>IF(Colin!$G6540&lt;$B$2,Colin!$I6540,0)</f>
        <v>0</v>
      </c>
      <c r="Q6540" s="38">
        <f>IF(Colin!$G6540&lt;$B$1,Colin!$I6540,0)</f>
        <v>0</v>
      </c>
    </row>
    <row r="6541" spans="12:17" x14ac:dyDescent="0.25">
      <c r="L6541" s="38">
        <f>IF(AND(Colin!$G6541=$B$1,Colin!$H6541=$C$3),Colin!$I6541,)</f>
        <v>0</v>
      </c>
      <c r="M6541" s="38">
        <f>IF(AND(Colin!$G6541=$B$1,Colin!$H6541&lt;=$C$3),Colin!$I6541,)</f>
        <v>0</v>
      </c>
      <c r="N6541" s="38">
        <f>IF(AND(Colin!$G6541=$B$2,Colin!$H6541=$C$3),Colin!$I6541,)</f>
        <v>0</v>
      </c>
      <c r="O6541" s="38">
        <f>IF(AND(Colin!$G6541=$B$2,Colin!$H6541&lt;=$C$3),Colin!$I6541,)</f>
        <v>0</v>
      </c>
      <c r="P6541" s="38">
        <f>IF(Colin!$G6541&lt;$B$2,Colin!$I6541,0)</f>
        <v>0</v>
      </c>
      <c r="Q6541" s="38">
        <f>IF(Colin!$G6541&lt;$B$1,Colin!$I6541,0)</f>
        <v>0</v>
      </c>
    </row>
    <row r="6542" spans="12:17" x14ac:dyDescent="0.25">
      <c r="L6542" s="38">
        <f>IF(AND(Colin!$G6542=$B$1,Colin!$H6542=$C$3),Colin!$I6542,)</f>
        <v>0</v>
      </c>
      <c r="M6542" s="38">
        <f>IF(AND(Colin!$G6542=$B$1,Colin!$H6542&lt;=$C$3),Colin!$I6542,)</f>
        <v>0</v>
      </c>
      <c r="N6542" s="38">
        <f>IF(AND(Colin!$G6542=$B$2,Colin!$H6542=$C$3),Colin!$I6542,)</f>
        <v>0</v>
      </c>
      <c r="O6542" s="38">
        <f>IF(AND(Colin!$G6542=$B$2,Colin!$H6542&lt;=$C$3),Colin!$I6542,)</f>
        <v>0</v>
      </c>
      <c r="P6542" s="38">
        <f>IF(Colin!$G6542&lt;$B$2,Colin!$I6542,0)</f>
        <v>0</v>
      </c>
      <c r="Q6542" s="38">
        <f>IF(Colin!$G6542&lt;$B$1,Colin!$I6542,0)</f>
        <v>0</v>
      </c>
    </row>
    <row r="6543" spans="12:17" x14ac:dyDescent="0.25">
      <c r="L6543" s="38">
        <f>IF(AND(Colin!$G6543=$B$1,Colin!$H6543=$C$3),Colin!$I6543,)</f>
        <v>0</v>
      </c>
      <c r="M6543" s="38">
        <f>IF(AND(Colin!$G6543=$B$1,Colin!$H6543&lt;=$C$3),Colin!$I6543,)</f>
        <v>0</v>
      </c>
      <c r="N6543" s="38">
        <f>IF(AND(Colin!$G6543=$B$2,Colin!$H6543=$C$3),Colin!$I6543,)</f>
        <v>0</v>
      </c>
      <c r="O6543" s="38">
        <f>IF(AND(Colin!$G6543=$B$2,Colin!$H6543&lt;=$C$3),Colin!$I6543,)</f>
        <v>0</v>
      </c>
      <c r="P6543" s="38">
        <f>IF(Colin!$G6543&lt;$B$2,Colin!$I6543,0)</f>
        <v>0</v>
      </c>
      <c r="Q6543" s="38">
        <f>IF(Colin!$G6543&lt;$B$1,Colin!$I6543,0)</f>
        <v>0</v>
      </c>
    </row>
    <row r="6544" spans="12:17" x14ac:dyDescent="0.25">
      <c r="L6544" s="38">
        <f>IF(AND(Colin!$G6544=$B$1,Colin!$H6544=$C$3),Colin!$I6544,)</f>
        <v>0</v>
      </c>
      <c r="M6544" s="38">
        <f>IF(AND(Colin!$G6544=$B$1,Colin!$H6544&lt;=$C$3),Colin!$I6544,)</f>
        <v>0</v>
      </c>
      <c r="N6544" s="38">
        <f>IF(AND(Colin!$G6544=$B$2,Colin!$H6544=$C$3),Colin!$I6544,)</f>
        <v>0</v>
      </c>
      <c r="O6544" s="38">
        <f>IF(AND(Colin!$G6544=$B$2,Colin!$H6544&lt;=$C$3),Colin!$I6544,)</f>
        <v>0</v>
      </c>
      <c r="P6544" s="38">
        <f>IF(Colin!$G6544&lt;$B$2,Colin!$I6544,0)</f>
        <v>0</v>
      </c>
      <c r="Q6544" s="38">
        <f>IF(Colin!$G6544&lt;$B$1,Colin!$I6544,0)</f>
        <v>0</v>
      </c>
    </row>
    <row r="6545" spans="12:17" x14ac:dyDescent="0.25">
      <c r="L6545" s="38">
        <f>IF(AND(Colin!$G6545=$B$1,Colin!$H6545=$C$3),Colin!$I6545,)</f>
        <v>0</v>
      </c>
      <c r="M6545" s="38">
        <f>IF(AND(Colin!$G6545=$B$1,Colin!$H6545&lt;=$C$3),Colin!$I6545,)</f>
        <v>0</v>
      </c>
      <c r="N6545" s="38">
        <f>IF(AND(Colin!$G6545=$B$2,Colin!$H6545=$C$3),Colin!$I6545,)</f>
        <v>0</v>
      </c>
      <c r="O6545" s="38">
        <f>IF(AND(Colin!$G6545=$B$2,Colin!$H6545&lt;=$C$3),Colin!$I6545,)</f>
        <v>0</v>
      </c>
      <c r="P6545" s="38">
        <f>IF(Colin!$G6545&lt;$B$2,Colin!$I6545,0)</f>
        <v>0</v>
      </c>
      <c r="Q6545" s="38">
        <f>IF(Colin!$G6545&lt;$B$1,Colin!$I6545,0)</f>
        <v>0</v>
      </c>
    </row>
    <row r="6546" spans="12:17" x14ac:dyDescent="0.25">
      <c r="L6546" s="38">
        <f>IF(AND(Colin!$G6546=$B$1,Colin!$H6546=$C$3),Colin!$I6546,)</f>
        <v>0</v>
      </c>
      <c r="M6546" s="38">
        <f>IF(AND(Colin!$G6546=$B$1,Colin!$H6546&lt;=$C$3),Colin!$I6546,)</f>
        <v>0</v>
      </c>
      <c r="N6546" s="38">
        <f>IF(AND(Colin!$G6546=$B$2,Colin!$H6546=$C$3),Colin!$I6546,)</f>
        <v>0</v>
      </c>
      <c r="O6546" s="38">
        <f>IF(AND(Colin!$G6546=$B$2,Colin!$H6546&lt;=$C$3),Colin!$I6546,)</f>
        <v>0</v>
      </c>
      <c r="P6546" s="38">
        <f>IF(Colin!$G6546&lt;$B$2,Colin!$I6546,0)</f>
        <v>0</v>
      </c>
      <c r="Q6546" s="38">
        <f>IF(Colin!$G6546&lt;$B$1,Colin!$I6546,0)</f>
        <v>0</v>
      </c>
    </row>
    <row r="6547" spans="12:17" x14ac:dyDescent="0.25">
      <c r="L6547" s="38">
        <f>IF(AND(Colin!$G6547=$B$1,Colin!$H6547=$C$3),Colin!$I6547,)</f>
        <v>0</v>
      </c>
      <c r="M6547" s="38">
        <f>IF(AND(Colin!$G6547=$B$1,Colin!$H6547&lt;=$C$3),Colin!$I6547,)</f>
        <v>0</v>
      </c>
      <c r="N6547" s="38">
        <f>IF(AND(Colin!$G6547=$B$2,Colin!$H6547=$C$3),Colin!$I6547,)</f>
        <v>0</v>
      </c>
      <c r="O6547" s="38">
        <f>IF(AND(Colin!$G6547=$B$2,Colin!$H6547&lt;=$C$3),Colin!$I6547,)</f>
        <v>0</v>
      </c>
      <c r="P6547" s="38">
        <f>IF(Colin!$G6547&lt;$B$2,Colin!$I6547,0)</f>
        <v>0</v>
      </c>
      <c r="Q6547" s="38">
        <f>IF(Colin!$G6547&lt;$B$1,Colin!$I6547,0)</f>
        <v>0</v>
      </c>
    </row>
    <row r="6548" spans="12:17" x14ac:dyDescent="0.25">
      <c r="L6548" s="38">
        <f>IF(AND(Colin!$G6548=$B$1,Colin!$H6548=$C$3),Colin!$I6548,)</f>
        <v>0</v>
      </c>
      <c r="M6548" s="38">
        <f>IF(AND(Colin!$G6548=$B$1,Colin!$H6548&lt;=$C$3),Colin!$I6548,)</f>
        <v>0</v>
      </c>
      <c r="N6548" s="38">
        <f>IF(AND(Colin!$G6548=$B$2,Colin!$H6548=$C$3),Colin!$I6548,)</f>
        <v>0</v>
      </c>
      <c r="O6548" s="38">
        <f>IF(AND(Colin!$G6548=$B$2,Colin!$H6548&lt;=$C$3),Colin!$I6548,)</f>
        <v>0</v>
      </c>
      <c r="P6548" s="38">
        <f>IF(Colin!$G6548&lt;$B$2,Colin!$I6548,0)</f>
        <v>0</v>
      </c>
      <c r="Q6548" s="38">
        <f>IF(Colin!$G6548&lt;$B$1,Colin!$I6548,0)</f>
        <v>0</v>
      </c>
    </row>
    <row r="6549" spans="12:17" x14ac:dyDescent="0.25">
      <c r="L6549" s="38">
        <f>IF(AND(Colin!$G6549=$B$1,Colin!$H6549=$C$3),Colin!$I6549,)</f>
        <v>0</v>
      </c>
      <c r="M6549" s="38">
        <f>IF(AND(Colin!$G6549=$B$1,Colin!$H6549&lt;=$C$3),Colin!$I6549,)</f>
        <v>0</v>
      </c>
      <c r="N6549" s="38">
        <f>IF(AND(Colin!$G6549=$B$2,Colin!$H6549=$C$3),Colin!$I6549,)</f>
        <v>0</v>
      </c>
      <c r="O6549" s="38">
        <f>IF(AND(Colin!$G6549=$B$2,Colin!$H6549&lt;=$C$3),Colin!$I6549,)</f>
        <v>0</v>
      </c>
      <c r="P6549" s="38">
        <f>IF(Colin!$G6549&lt;$B$2,Colin!$I6549,0)</f>
        <v>0</v>
      </c>
      <c r="Q6549" s="38">
        <f>IF(Colin!$G6549&lt;$B$1,Colin!$I6549,0)</f>
        <v>0</v>
      </c>
    </row>
    <row r="6550" spans="12:17" x14ac:dyDescent="0.25">
      <c r="L6550" s="38">
        <f>IF(AND(Colin!$G6550=$B$1,Colin!$H6550=$C$3),Colin!$I6550,)</f>
        <v>0</v>
      </c>
      <c r="M6550" s="38">
        <f>IF(AND(Colin!$G6550=$B$1,Colin!$H6550&lt;=$C$3),Colin!$I6550,)</f>
        <v>0</v>
      </c>
      <c r="N6550" s="38">
        <f>IF(AND(Colin!$G6550=$B$2,Colin!$H6550=$C$3),Colin!$I6550,)</f>
        <v>0</v>
      </c>
      <c r="O6550" s="38">
        <f>IF(AND(Colin!$G6550=$B$2,Colin!$H6550&lt;=$C$3),Colin!$I6550,)</f>
        <v>0</v>
      </c>
      <c r="P6550" s="38">
        <f>IF(Colin!$G6550&lt;$B$2,Colin!$I6550,0)</f>
        <v>0</v>
      </c>
      <c r="Q6550" s="38">
        <f>IF(Colin!$G6550&lt;$B$1,Colin!$I6550,0)</f>
        <v>0</v>
      </c>
    </row>
    <row r="6551" spans="12:17" x14ac:dyDescent="0.25">
      <c r="L6551" s="38">
        <f>IF(AND(Colin!$G6551=$B$1,Colin!$H6551=$C$3),Colin!$I6551,)</f>
        <v>0</v>
      </c>
      <c r="M6551" s="38">
        <f>IF(AND(Colin!$G6551=$B$1,Colin!$H6551&lt;=$C$3),Colin!$I6551,)</f>
        <v>0</v>
      </c>
      <c r="N6551" s="38">
        <f>IF(AND(Colin!$G6551=$B$2,Colin!$H6551=$C$3),Colin!$I6551,)</f>
        <v>0</v>
      </c>
      <c r="O6551" s="38">
        <f>IF(AND(Colin!$G6551=$B$2,Colin!$H6551&lt;=$C$3),Colin!$I6551,)</f>
        <v>0</v>
      </c>
      <c r="P6551" s="38">
        <f>IF(Colin!$G6551&lt;$B$2,Colin!$I6551,0)</f>
        <v>0</v>
      </c>
      <c r="Q6551" s="38">
        <f>IF(Colin!$G6551&lt;$B$1,Colin!$I6551,0)</f>
        <v>0</v>
      </c>
    </row>
    <row r="6552" spans="12:17" x14ac:dyDescent="0.25">
      <c r="L6552" s="38">
        <f>IF(AND(Colin!$G6552=$B$1,Colin!$H6552=$C$3),Colin!$I6552,)</f>
        <v>0</v>
      </c>
      <c r="M6552" s="38">
        <f>IF(AND(Colin!$G6552=$B$1,Colin!$H6552&lt;=$C$3),Colin!$I6552,)</f>
        <v>0</v>
      </c>
      <c r="N6552" s="38">
        <f>IF(AND(Colin!$G6552=$B$2,Colin!$H6552=$C$3),Colin!$I6552,)</f>
        <v>0</v>
      </c>
      <c r="O6552" s="38">
        <f>IF(AND(Colin!$G6552=$B$2,Colin!$H6552&lt;=$C$3),Colin!$I6552,)</f>
        <v>0</v>
      </c>
      <c r="P6552" s="38">
        <f>IF(Colin!$G6552&lt;$B$2,Colin!$I6552,0)</f>
        <v>0</v>
      </c>
      <c r="Q6552" s="38">
        <f>IF(Colin!$G6552&lt;$B$1,Colin!$I6552,0)</f>
        <v>0</v>
      </c>
    </row>
    <row r="6553" spans="12:17" x14ac:dyDescent="0.25">
      <c r="L6553" s="38">
        <f>IF(AND(Colin!$G6553=$B$1,Colin!$H6553=$C$3),Colin!$I6553,)</f>
        <v>0</v>
      </c>
      <c r="M6553" s="38">
        <f>IF(AND(Colin!$G6553=$B$1,Colin!$H6553&lt;=$C$3),Colin!$I6553,)</f>
        <v>0</v>
      </c>
      <c r="N6553" s="38">
        <f>IF(AND(Colin!$G6553=$B$2,Colin!$H6553=$C$3),Colin!$I6553,)</f>
        <v>0</v>
      </c>
      <c r="O6553" s="38">
        <f>IF(AND(Colin!$G6553=$B$2,Colin!$H6553&lt;=$C$3),Colin!$I6553,)</f>
        <v>0</v>
      </c>
      <c r="P6553" s="38">
        <f>IF(Colin!$G6553&lt;$B$2,Colin!$I6553,0)</f>
        <v>0</v>
      </c>
      <c r="Q6553" s="38">
        <f>IF(Colin!$G6553&lt;$B$1,Colin!$I6553,0)</f>
        <v>0</v>
      </c>
    </row>
    <row r="6554" spans="12:17" x14ac:dyDescent="0.25">
      <c r="L6554" s="38">
        <f>IF(AND(Colin!$G6554=$B$1,Colin!$H6554=$C$3),Colin!$I6554,)</f>
        <v>0</v>
      </c>
      <c r="M6554" s="38">
        <f>IF(AND(Colin!$G6554=$B$1,Colin!$H6554&lt;=$C$3),Colin!$I6554,)</f>
        <v>0</v>
      </c>
      <c r="N6554" s="38">
        <f>IF(AND(Colin!$G6554=$B$2,Colin!$H6554=$C$3),Colin!$I6554,)</f>
        <v>0</v>
      </c>
      <c r="O6554" s="38">
        <f>IF(AND(Colin!$G6554=$B$2,Colin!$H6554&lt;=$C$3),Colin!$I6554,)</f>
        <v>0</v>
      </c>
      <c r="P6554" s="38">
        <f>IF(Colin!$G6554&lt;$B$2,Colin!$I6554,0)</f>
        <v>0</v>
      </c>
      <c r="Q6554" s="38">
        <f>IF(Colin!$G6554&lt;$B$1,Colin!$I6554,0)</f>
        <v>0</v>
      </c>
    </row>
    <row r="6555" spans="12:17" x14ac:dyDescent="0.25">
      <c r="L6555" s="38">
        <f>IF(AND(Colin!$G6555=$B$1,Colin!$H6555=$C$3),Colin!$I6555,)</f>
        <v>0</v>
      </c>
      <c r="M6555" s="38">
        <f>IF(AND(Colin!$G6555=$B$1,Colin!$H6555&lt;=$C$3),Colin!$I6555,)</f>
        <v>0</v>
      </c>
      <c r="N6555" s="38">
        <f>IF(AND(Colin!$G6555=$B$2,Colin!$H6555=$C$3),Colin!$I6555,)</f>
        <v>0</v>
      </c>
      <c r="O6555" s="38">
        <f>IF(AND(Colin!$G6555=$B$2,Colin!$H6555&lt;=$C$3),Colin!$I6555,)</f>
        <v>0</v>
      </c>
      <c r="P6555" s="38">
        <f>IF(Colin!$G6555&lt;$B$2,Colin!$I6555,0)</f>
        <v>0</v>
      </c>
      <c r="Q6555" s="38">
        <f>IF(Colin!$G6555&lt;$B$1,Colin!$I6555,0)</f>
        <v>0</v>
      </c>
    </row>
    <row r="6556" spans="12:17" x14ac:dyDescent="0.25">
      <c r="L6556" s="38">
        <f>IF(AND(Colin!$G6556=$B$1,Colin!$H6556=$C$3),Colin!$I6556,)</f>
        <v>0</v>
      </c>
      <c r="M6556" s="38">
        <f>IF(AND(Colin!$G6556=$B$1,Colin!$H6556&lt;=$C$3),Colin!$I6556,)</f>
        <v>0</v>
      </c>
      <c r="N6556" s="38">
        <f>IF(AND(Colin!$G6556=$B$2,Colin!$H6556=$C$3),Colin!$I6556,)</f>
        <v>0</v>
      </c>
      <c r="O6556" s="38">
        <f>IF(AND(Colin!$G6556=$B$2,Colin!$H6556&lt;=$C$3),Colin!$I6556,)</f>
        <v>0</v>
      </c>
      <c r="P6556" s="38">
        <f>IF(Colin!$G6556&lt;$B$2,Colin!$I6556,0)</f>
        <v>0</v>
      </c>
      <c r="Q6556" s="38">
        <f>IF(Colin!$G6556&lt;$B$1,Colin!$I6556,0)</f>
        <v>0</v>
      </c>
    </row>
    <row r="6557" spans="12:17" x14ac:dyDescent="0.25">
      <c r="L6557" s="38">
        <f>IF(AND(Colin!$G6557=$B$1,Colin!$H6557=$C$3),Colin!$I6557,)</f>
        <v>0</v>
      </c>
      <c r="M6557" s="38">
        <f>IF(AND(Colin!$G6557=$B$1,Colin!$H6557&lt;=$C$3),Colin!$I6557,)</f>
        <v>0</v>
      </c>
      <c r="N6557" s="38">
        <f>IF(AND(Colin!$G6557=$B$2,Colin!$H6557=$C$3),Colin!$I6557,)</f>
        <v>0</v>
      </c>
      <c r="O6557" s="38">
        <f>IF(AND(Colin!$G6557=$B$2,Colin!$H6557&lt;=$C$3),Colin!$I6557,)</f>
        <v>0</v>
      </c>
      <c r="P6557" s="38">
        <f>IF(Colin!$G6557&lt;$B$2,Colin!$I6557,0)</f>
        <v>0</v>
      </c>
      <c r="Q6557" s="38">
        <f>IF(Colin!$G6557&lt;$B$1,Colin!$I6557,0)</f>
        <v>0</v>
      </c>
    </row>
    <row r="6558" spans="12:17" x14ac:dyDescent="0.25">
      <c r="L6558" s="38">
        <f>IF(AND(Colin!$G6558=$B$1,Colin!$H6558=$C$3),Colin!$I6558,)</f>
        <v>0</v>
      </c>
      <c r="M6558" s="38">
        <f>IF(AND(Colin!$G6558=$B$1,Colin!$H6558&lt;=$C$3),Colin!$I6558,)</f>
        <v>0</v>
      </c>
      <c r="N6558" s="38">
        <f>IF(AND(Colin!$G6558=$B$2,Colin!$H6558=$C$3),Colin!$I6558,)</f>
        <v>0</v>
      </c>
      <c r="O6558" s="38">
        <f>IF(AND(Colin!$G6558=$B$2,Colin!$H6558&lt;=$C$3),Colin!$I6558,)</f>
        <v>0</v>
      </c>
      <c r="P6558" s="38">
        <f>IF(Colin!$G6558&lt;$B$2,Colin!$I6558,0)</f>
        <v>0</v>
      </c>
      <c r="Q6558" s="38">
        <f>IF(Colin!$G6558&lt;$B$1,Colin!$I6558,0)</f>
        <v>0</v>
      </c>
    </row>
    <row r="6559" spans="12:17" x14ac:dyDescent="0.25">
      <c r="L6559" s="38">
        <f>IF(AND(Colin!$G6559=$B$1,Colin!$H6559=$C$3),Colin!$I6559,)</f>
        <v>0</v>
      </c>
      <c r="M6559" s="38">
        <f>IF(AND(Colin!$G6559=$B$1,Colin!$H6559&lt;=$C$3),Colin!$I6559,)</f>
        <v>0</v>
      </c>
      <c r="N6559" s="38">
        <f>IF(AND(Colin!$G6559=$B$2,Colin!$H6559=$C$3),Colin!$I6559,)</f>
        <v>0</v>
      </c>
      <c r="O6559" s="38">
        <f>IF(AND(Colin!$G6559=$B$2,Colin!$H6559&lt;=$C$3),Colin!$I6559,)</f>
        <v>0</v>
      </c>
      <c r="P6559" s="38">
        <f>IF(Colin!$G6559&lt;$B$2,Colin!$I6559,0)</f>
        <v>0</v>
      </c>
      <c r="Q6559" s="38">
        <f>IF(Colin!$G6559&lt;$B$1,Colin!$I6559,0)</f>
        <v>0</v>
      </c>
    </row>
    <row r="6560" spans="12:17" x14ac:dyDescent="0.25">
      <c r="L6560" s="38">
        <f>IF(AND(Colin!$G6560=$B$1,Colin!$H6560=$C$3),Colin!$I6560,)</f>
        <v>0</v>
      </c>
      <c r="M6560" s="38">
        <f>IF(AND(Colin!$G6560=$B$1,Colin!$H6560&lt;=$C$3),Colin!$I6560,)</f>
        <v>0</v>
      </c>
      <c r="N6560" s="38">
        <f>IF(AND(Colin!$G6560=$B$2,Colin!$H6560=$C$3),Colin!$I6560,)</f>
        <v>0</v>
      </c>
      <c r="O6560" s="38">
        <f>IF(AND(Colin!$G6560=$B$2,Colin!$H6560&lt;=$C$3),Colin!$I6560,)</f>
        <v>0</v>
      </c>
      <c r="P6560" s="38">
        <f>IF(Colin!$G6560&lt;$B$2,Colin!$I6560,0)</f>
        <v>0</v>
      </c>
      <c r="Q6560" s="38">
        <f>IF(Colin!$G6560&lt;$B$1,Colin!$I6560,0)</f>
        <v>0</v>
      </c>
    </row>
    <row r="6561" spans="12:17" x14ac:dyDescent="0.25">
      <c r="L6561" s="38">
        <f>IF(AND(Colin!$G6561=$B$1,Colin!$H6561=$C$3),Colin!$I6561,)</f>
        <v>0</v>
      </c>
      <c r="M6561" s="38">
        <f>IF(AND(Colin!$G6561=$B$1,Colin!$H6561&lt;=$C$3),Colin!$I6561,)</f>
        <v>0</v>
      </c>
      <c r="N6561" s="38">
        <f>IF(AND(Colin!$G6561=$B$2,Colin!$H6561=$C$3),Colin!$I6561,)</f>
        <v>0</v>
      </c>
      <c r="O6561" s="38">
        <f>IF(AND(Colin!$G6561=$B$2,Colin!$H6561&lt;=$C$3),Colin!$I6561,)</f>
        <v>0</v>
      </c>
      <c r="P6561" s="38">
        <f>IF(Colin!$G6561&lt;$B$2,Colin!$I6561,0)</f>
        <v>0</v>
      </c>
      <c r="Q6561" s="38">
        <f>IF(Colin!$G6561&lt;$B$1,Colin!$I6561,0)</f>
        <v>0</v>
      </c>
    </row>
    <row r="6562" spans="12:17" x14ac:dyDescent="0.25">
      <c r="L6562" s="38">
        <f>IF(AND(Colin!$G6562=$B$1,Colin!$H6562=$C$3),Colin!$I6562,)</f>
        <v>0</v>
      </c>
      <c r="M6562" s="38">
        <f>IF(AND(Colin!$G6562=$B$1,Colin!$H6562&lt;=$C$3),Colin!$I6562,)</f>
        <v>0</v>
      </c>
      <c r="N6562" s="38">
        <f>IF(AND(Colin!$G6562=$B$2,Colin!$H6562=$C$3),Colin!$I6562,)</f>
        <v>0</v>
      </c>
      <c r="O6562" s="38">
        <f>IF(AND(Colin!$G6562=$B$2,Colin!$H6562&lt;=$C$3),Colin!$I6562,)</f>
        <v>0</v>
      </c>
      <c r="P6562" s="38">
        <f>IF(Colin!$G6562&lt;$B$2,Colin!$I6562,0)</f>
        <v>0</v>
      </c>
      <c r="Q6562" s="38">
        <f>IF(Colin!$G6562&lt;$B$1,Colin!$I6562,0)</f>
        <v>0</v>
      </c>
    </row>
    <row r="6563" spans="12:17" x14ac:dyDescent="0.25">
      <c r="L6563" s="38">
        <f>IF(AND(Colin!$G6563=$B$1,Colin!$H6563=$C$3),Colin!$I6563,)</f>
        <v>0</v>
      </c>
      <c r="M6563" s="38">
        <f>IF(AND(Colin!$G6563=$B$1,Colin!$H6563&lt;=$C$3),Colin!$I6563,)</f>
        <v>0</v>
      </c>
      <c r="N6563" s="38">
        <f>IF(AND(Colin!$G6563=$B$2,Colin!$H6563=$C$3),Colin!$I6563,)</f>
        <v>0</v>
      </c>
      <c r="O6563" s="38">
        <f>IF(AND(Colin!$G6563=$B$2,Colin!$H6563&lt;=$C$3),Colin!$I6563,)</f>
        <v>0</v>
      </c>
      <c r="P6563" s="38">
        <f>IF(Colin!$G6563&lt;$B$2,Colin!$I6563,0)</f>
        <v>0</v>
      </c>
      <c r="Q6563" s="38">
        <f>IF(Colin!$G6563&lt;$B$1,Colin!$I6563,0)</f>
        <v>0</v>
      </c>
    </row>
    <row r="6564" spans="12:17" x14ac:dyDescent="0.25">
      <c r="L6564" s="38">
        <f>IF(AND(Colin!$G6564=$B$1,Colin!$H6564=$C$3),Colin!$I6564,)</f>
        <v>0</v>
      </c>
      <c r="M6564" s="38">
        <f>IF(AND(Colin!$G6564=$B$1,Colin!$H6564&lt;=$C$3),Colin!$I6564,)</f>
        <v>0</v>
      </c>
      <c r="N6564" s="38">
        <f>IF(AND(Colin!$G6564=$B$2,Colin!$H6564=$C$3),Colin!$I6564,)</f>
        <v>0</v>
      </c>
      <c r="O6564" s="38">
        <f>IF(AND(Colin!$G6564=$B$2,Colin!$H6564&lt;=$C$3),Colin!$I6564,)</f>
        <v>0</v>
      </c>
      <c r="P6564" s="38">
        <f>IF(Colin!$G6564&lt;$B$2,Colin!$I6564,0)</f>
        <v>0</v>
      </c>
      <c r="Q6564" s="38">
        <f>IF(Colin!$G6564&lt;$B$1,Colin!$I6564,0)</f>
        <v>0</v>
      </c>
    </row>
    <row r="6565" spans="12:17" x14ac:dyDescent="0.25">
      <c r="L6565" s="38">
        <f>IF(AND(Colin!$G6565=$B$1,Colin!$H6565=$C$3),Colin!$I6565,)</f>
        <v>0</v>
      </c>
      <c r="M6565" s="38">
        <f>IF(AND(Colin!$G6565=$B$1,Colin!$H6565&lt;=$C$3),Colin!$I6565,)</f>
        <v>0</v>
      </c>
      <c r="N6565" s="38">
        <f>IF(AND(Colin!$G6565=$B$2,Colin!$H6565=$C$3),Colin!$I6565,)</f>
        <v>0</v>
      </c>
      <c r="O6565" s="38">
        <f>IF(AND(Colin!$G6565=$B$2,Colin!$H6565&lt;=$C$3),Colin!$I6565,)</f>
        <v>0</v>
      </c>
      <c r="P6565" s="38">
        <f>IF(Colin!$G6565&lt;$B$2,Colin!$I6565,0)</f>
        <v>0</v>
      </c>
      <c r="Q6565" s="38">
        <f>IF(Colin!$G6565&lt;$B$1,Colin!$I6565,0)</f>
        <v>0</v>
      </c>
    </row>
    <row r="6566" spans="12:17" x14ac:dyDescent="0.25">
      <c r="L6566" s="38">
        <f>IF(AND(Colin!$G6566=$B$1,Colin!$H6566=$C$3),Colin!$I6566,)</f>
        <v>0</v>
      </c>
      <c r="M6566" s="38">
        <f>IF(AND(Colin!$G6566=$B$1,Colin!$H6566&lt;=$C$3),Colin!$I6566,)</f>
        <v>0</v>
      </c>
      <c r="N6566" s="38">
        <f>IF(AND(Colin!$G6566=$B$2,Colin!$H6566=$C$3),Colin!$I6566,)</f>
        <v>0</v>
      </c>
      <c r="O6566" s="38">
        <f>IF(AND(Colin!$G6566=$B$2,Colin!$H6566&lt;=$C$3),Colin!$I6566,)</f>
        <v>0</v>
      </c>
      <c r="P6566" s="38">
        <f>IF(Colin!$G6566&lt;$B$2,Colin!$I6566,0)</f>
        <v>0</v>
      </c>
      <c r="Q6566" s="38">
        <f>IF(Colin!$G6566&lt;$B$1,Colin!$I6566,0)</f>
        <v>0</v>
      </c>
    </row>
    <row r="6567" spans="12:17" x14ac:dyDescent="0.25">
      <c r="L6567" s="38">
        <f>IF(AND(Colin!$G6567=$B$1,Colin!$H6567=$C$3),Colin!$I6567,)</f>
        <v>0</v>
      </c>
      <c r="M6567" s="38">
        <f>IF(AND(Colin!$G6567=$B$1,Colin!$H6567&lt;=$C$3),Colin!$I6567,)</f>
        <v>0</v>
      </c>
      <c r="N6567" s="38">
        <f>IF(AND(Colin!$G6567=$B$2,Colin!$H6567=$C$3),Colin!$I6567,)</f>
        <v>0</v>
      </c>
      <c r="O6567" s="38">
        <f>IF(AND(Colin!$G6567=$B$2,Colin!$H6567&lt;=$C$3),Colin!$I6567,)</f>
        <v>0</v>
      </c>
      <c r="P6567" s="38">
        <f>IF(Colin!$G6567&lt;$B$2,Colin!$I6567,0)</f>
        <v>0</v>
      </c>
      <c r="Q6567" s="38">
        <f>IF(Colin!$G6567&lt;$B$1,Colin!$I6567,0)</f>
        <v>0</v>
      </c>
    </row>
    <row r="6568" spans="12:17" x14ac:dyDescent="0.25">
      <c r="L6568" s="38">
        <f>IF(AND(Colin!$G6568=$B$1,Colin!$H6568=$C$3),Colin!$I6568,)</f>
        <v>0</v>
      </c>
      <c r="M6568" s="38">
        <f>IF(AND(Colin!$G6568=$B$1,Colin!$H6568&lt;=$C$3),Colin!$I6568,)</f>
        <v>0</v>
      </c>
      <c r="N6568" s="38">
        <f>IF(AND(Colin!$G6568=$B$2,Colin!$H6568=$C$3),Colin!$I6568,)</f>
        <v>0</v>
      </c>
      <c r="O6568" s="38">
        <f>IF(AND(Colin!$G6568=$B$2,Colin!$H6568&lt;=$C$3),Colin!$I6568,)</f>
        <v>0</v>
      </c>
      <c r="P6568" s="38">
        <f>IF(Colin!$G6568&lt;$B$2,Colin!$I6568,0)</f>
        <v>0</v>
      </c>
      <c r="Q6568" s="38">
        <f>IF(Colin!$G6568&lt;$B$1,Colin!$I6568,0)</f>
        <v>0</v>
      </c>
    </row>
    <row r="6569" spans="12:17" x14ac:dyDescent="0.25">
      <c r="L6569" s="38">
        <f>IF(AND(Colin!$G6569=$B$1,Colin!$H6569=$C$3),Colin!$I6569,)</f>
        <v>0</v>
      </c>
      <c r="M6569" s="38">
        <f>IF(AND(Colin!$G6569=$B$1,Colin!$H6569&lt;=$C$3),Colin!$I6569,)</f>
        <v>0</v>
      </c>
      <c r="N6569" s="38">
        <f>IF(AND(Colin!$G6569=$B$2,Colin!$H6569=$C$3),Colin!$I6569,)</f>
        <v>0</v>
      </c>
      <c r="O6569" s="38">
        <f>IF(AND(Colin!$G6569=$B$2,Colin!$H6569&lt;=$C$3),Colin!$I6569,)</f>
        <v>0</v>
      </c>
      <c r="P6569" s="38">
        <f>IF(Colin!$G6569&lt;$B$2,Colin!$I6569,0)</f>
        <v>0</v>
      </c>
      <c r="Q6569" s="38">
        <f>IF(Colin!$G6569&lt;$B$1,Colin!$I6569,0)</f>
        <v>0</v>
      </c>
    </row>
    <row r="6570" spans="12:17" x14ac:dyDescent="0.25">
      <c r="L6570" s="38">
        <f>IF(AND(Colin!$G6570=$B$1,Colin!$H6570=$C$3),Colin!$I6570,)</f>
        <v>0</v>
      </c>
      <c r="M6570" s="38">
        <f>IF(AND(Colin!$G6570=$B$1,Colin!$H6570&lt;=$C$3),Colin!$I6570,)</f>
        <v>0</v>
      </c>
      <c r="N6570" s="38">
        <f>IF(AND(Colin!$G6570=$B$2,Colin!$H6570=$C$3),Colin!$I6570,)</f>
        <v>0</v>
      </c>
      <c r="O6570" s="38">
        <f>IF(AND(Colin!$G6570=$B$2,Colin!$H6570&lt;=$C$3),Colin!$I6570,)</f>
        <v>0</v>
      </c>
      <c r="P6570" s="38">
        <f>IF(Colin!$G6570&lt;$B$2,Colin!$I6570,0)</f>
        <v>0</v>
      </c>
      <c r="Q6570" s="38">
        <f>IF(Colin!$G6570&lt;$B$1,Colin!$I6570,0)</f>
        <v>0</v>
      </c>
    </row>
    <row r="6571" spans="12:17" x14ac:dyDescent="0.25">
      <c r="L6571" s="38">
        <f>IF(AND(Colin!$G6571=$B$1,Colin!$H6571=$C$3),Colin!$I6571,)</f>
        <v>0</v>
      </c>
      <c r="M6571" s="38">
        <f>IF(AND(Colin!$G6571=$B$1,Colin!$H6571&lt;=$C$3),Colin!$I6571,)</f>
        <v>0</v>
      </c>
      <c r="N6571" s="38">
        <f>IF(AND(Colin!$G6571=$B$2,Colin!$H6571=$C$3),Colin!$I6571,)</f>
        <v>0</v>
      </c>
      <c r="O6571" s="38">
        <f>IF(AND(Colin!$G6571=$B$2,Colin!$H6571&lt;=$C$3),Colin!$I6571,)</f>
        <v>0</v>
      </c>
      <c r="P6571" s="38">
        <f>IF(Colin!$G6571&lt;$B$2,Colin!$I6571,0)</f>
        <v>0</v>
      </c>
      <c r="Q6571" s="38">
        <f>IF(Colin!$G6571&lt;$B$1,Colin!$I6571,0)</f>
        <v>0</v>
      </c>
    </row>
    <row r="6572" spans="12:17" x14ac:dyDescent="0.25">
      <c r="L6572" s="38">
        <f>IF(AND(Colin!$G6572=$B$1,Colin!$H6572=$C$3),Colin!$I6572,)</f>
        <v>0</v>
      </c>
      <c r="M6572" s="38">
        <f>IF(AND(Colin!$G6572=$B$1,Colin!$H6572&lt;=$C$3),Colin!$I6572,)</f>
        <v>0</v>
      </c>
      <c r="N6572" s="38">
        <f>IF(AND(Colin!$G6572=$B$2,Colin!$H6572=$C$3),Colin!$I6572,)</f>
        <v>0</v>
      </c>
      <c r="O6572" s="38">
        <f>IF(AND(Colin!$G6572=$B$2,Colin!$H6572&lt;=$C$3),Colin!$I6572,)</f>
        <v>0</v>
      </c>
      <c r="P6572" s="38">
        <f>IF(Colin!$G6572&lt;$B$2,Colin!$I6572,0)</f>
        <v>0</v>
      </c>
      <c r="Q6572" s="38">
        <f>IF(Colin!$G6572&lt;$B$1,Colin!$I6572,0)</f>
        <v>0</v>
      </c>
    </row>
    <row r="6573" spans="12:17" x14ac:dyDescent="0.25">
      <c r="L6573" s="38">
        <f>IF(AND(Colin!$G6573=$B$1,Colin!$H6573=$C$3),Colin!$I6573,)</f>
        <v>0</v>
      </c>
      <c r="M6573" s="38">
        <f>IF(AND(Colin!$G6573=$B$1,Colin!$H6573&lt;=$C$3),Colin!$I6573,)</f>
        <v>0</v>
      </c>
      <c r="N6573" s="38">
        <f>IF(AND(Colin!$G6573=$B$2,Colin!$H6573=$C$3),Colin!$I6573,)</f>
        <v>0</v>
      </c>
      <c r="O6573" s="38">
        <f>IF(AND(Colin!$G6573=$B$2,Colin!$H6573&lt;=$C$3),Colin!$I6573,)</f>
        <v>0</v>
      </c>
      <c r="P6573" s="38">
        <f>IF(Colin!$G6573&lt;$B$2,Colin!$I6573,0)</f>
        <v>0</v>
      </c>
      <c r="Q6573" s="38">
        <f>IF(Colin!$G6573&lt;$B$1,Colin!$I6573,0)</f>
        <v>0</v>
      </c>
    </row>
    <row r="6574" spans="12:17" x14ac:dyDescent="0.25">
      <c r="L6574" s="38">
        <f>IF(AND(Colin!$G6574=$B$1,Colin!$H6574=$C$3),Colin!$I6574,)</f>
        <v>0</v>
      </c>
      <c r="M6574" s="38">
        <f>IF(AND(Colin!$G6574=$B$1,Colin!$H6574&lt;=$C$3),Colin!$I6574,)</f>
        <v>0</v>
      </c>
      <c r="N6574" s="38">
        <f>IF(AND(Colin!$G6574=$B$2,Colin!$H6574=$C$3),Colin!$I6574,)</f>
        <v>0</v>
      </c>
      <c r="O6574" s="38">
        <f>IF(AND(Colin!$G6574=$B$2,Colin!$H6574&lt;=$C$3),Colin!$I6574,)</f>
        <v>0</v>
      </c>
      <c r="P6574" s="38">
        <f>IF(Colin!$G6574&lt;$B$2,Colin!$I6574,0)</f>
        <v>0</v>
      </c>
      <c r="Q6574" s="38">
        <f>IF(Colin!$G6574&lt;$B$1,Colin!$I6574,0)</f>
        <v>0</v>
      </c>
    </row>
    <row r="6575" spans="12:17" x14ac:dyDescent="0.25">
      <c r="L6575" s="38">
        <f>IF(AND(Colin!$G6575=$B$1,Colin!$H6575=$C$3),Colin!$I6575,)</f>
        <v>0</v>
      </c>
      <c r="M6575" s="38">
        <f>IF(AND(Colin!$G6575=$B$1,Colin!$H6575&lt;=$C$3),Colin!$I6575,)</f>
        <v>0</v>
      </c>
      <c r="N6575" s="38">
        <f>IF(AND(Colin!$G6575=$B$2,Colin!$H6575=$C$3),Colin!$I6575,)</f>
        <v>0</v>
      </c>
      <c r="O6575" s="38">
        <f>IF(AND(Colin!$G6575=$B$2,Colin!$H6575&lt;=$C$3),Colin!$I6575,)</f>
        <v>0</v>
      </c>
      <c r="P6575" s="38">
        <f>IF(Colin!$G6575&lt;$B$2,Colin!$I6575,0)</f>
        <v>0</v>
      </c>
      <c r="Q6575" s="38">
        <f>IF(Colin!$G6575&lt;$B$1,Colin!$I6575,0)</f>
        <v>0</v>
      </c>
    </row>
    <row r="6576" spans="12:17" x14ac:dyDescent="0.25">
      <c r="L6576" s="38">
        <f>IF(AND(Colin!$G6576=$B$1,Colin!$H6576=$C$3),Colin!$I6576,)</f>
        <v>0</v>
      </c>
      <c r="M6576" s="38">
        <f>IF(AND(Colin!$G6576=$B$1,Colin!$H6576&lt;=$C$3),Colin!$I6576,)</f>
        <v>0</v>
      </c>
      <c r="N6576" s="38">
        <f>IF(AND(Colin!$G6576=$B$2,Colin!$H6576=$C$3),Colin!$I6576,)</f>
        <v>0</v>
      </c>
      <c r="O6576" s="38">
        <f>IF(AND(Colin!$G6576=$B$2,Colin!$H6576&lt;=$C$3),Colin!$I6576,)</f>
        <v>0</v>
      </c>
      <c r="P6576" s="38">
        <f>IF(Colin!$G6576&lt;$B$2,Colin!$I6576,0)</f>
        <v>0</v>
      </c>
      <c r="Q6576" s="38">
        <f>IF(Colin!$G6576&lt;$B$1,Colin!$I6576,0)</f>
        <v>0</v>
      </c>
    </row>
    <row r="6577" spans="12:17" x14ac:dyDescent="0.25">
      <c r="L6577" s="38">
        <f>IF(AND(Colin!$G6577=$B$1,Colin!$H6577=$C$3),Colin!$I6577,)</f>
        <v>0</v>
      </c>
      <c r="M6577" s="38">
        <f>IF(AND(Colin!$G6577=$B$1,Colin!$H6577&lt;=$C$3),Colin!$I6577,)</f>
        <v>0</v>
      </c>
      <c r="N6577" s="38">
        <f>IF(AND(Colin!$G6577=$B$2,Colin!$H6577=$C$3),Colin!$I6577,)</f>
        <v>0</v>
      </c>
      <c r="O6577" s="38">
        <f>IF(AND(Colin!$G6577=$B$2,Colin!$H6577&lt;=$C$3),Colin!$I6577,)</f>
        <v>0</v>
      </c>
      <c r="P6577" s="38">
        <f>IF(Colin!$G6577&lt;$B$2,Colin!$I6577,0)</f>
        <v>0</v>
      </c>
      <c r="Q6577" s="38">
        <f>IF(Colin!$G6577&lt;$B$1,Colin!$I6577,0)</f>
        <v>0</v>
      </c>
    </row>
    <row r="6578" spans="12:17" x14ac:dyDescent="0.25">
      <c r="L6578" s="38">
        <f>IF(AND(Colin!$G6578=$B$1,Colin!$H6578=$C$3),Colin!$I6578,)</f>
        <v>0</v>
      </c>
      <c r="M6578" s="38">
        <f>IF(AND(Colin!$G6578=$B$1,Colin!$H6578&lt;=$C$3),Colin!$I6578,)</f>
        <v>0</v>
      </c>
      <c r="N6578" s="38">
        <f>IF(AND(Colin!$G6578=$B$2,Colin!$H6578=$C$3),Colin!$I6578,)</f>
        <v>0</v>
      </c>
      <c r="O6578" s="38">
        <f>IF(AND(Colin!$G6578=$B$2,Colin!$H6578&lt;=$C$3),Colin!$I6578,)</f>
        <v>0</v>
      </c>
      <c r="P6578" s="38">
        <f>IF(Colin!$G6578&lt;$B$2,Colin!$I6578,0)</f>
        <v>0</v>
      </c>
      <c r="Q6578" s="38">
        <f>IF(Colin!$G6578&lt;$B$1,Colin!$I6578,0)</f>
        <v>0</v>
      </c>
    </row>
    <row r="6579" spans="12:17" x14ac:dyDescent="0.25">
      <c r="L6579" s="38">
        <f>IF(AND(Colin!$G6579=$B$1,Colin!$H6579=$C$3),Colin!$I6579,)</f>
        <v>0</v>
      </c>
      <c r="M6579" s="38">
        <f>IF(AND(Colin!$G6579=$B$1,Colin!$H6579&lt;=$C$3),Colin!$I6579,)</f>
        <v>0</v>
      </c>
      <c r="N6579" s="38">
        <f>IF(AND(Colin!$G6579=$B$2,Colin!$H6579=$C$3),Colin!$I6579,)</f>
        <v>0</v>
      </c>
      <c r="O6579" s="38">
        <f>IF(AND(Colin!$G6579=$B$2,Colin!$H6579&lt;=$C$3),Colin!$I6579,)</f>
        <v>0</v>
      </c>
      <c r="P6579" s="38">
        <f>IF(Colin!$G6579&lt;$B$2,Colin!$I6579,0)</f>
        <v>0</v>
      </c>
      <c r="Q6579" s="38">
        <f>IF(Colin!$G6579&lt;$B$1,Colin!$I6579,0)</f>
        <v>0</v>
      </c>
    </row>
    <row r="6580" spans="12:17" x14ac:dyDescent="0.25">
      <c r="L6580" s="38">
        <f>IF(AND(Colin!$G6580=$B$1,Colin!$H6580=$C$3),Colin!$I6580,)</f>
        <v>0</v>
      </c>
      <c r="M6580" s="38">
        <f>IF(AND(Colin!$G6580=$B$1,Colin!$H6580&lt;=$C$3),Colin!$I6580,)</f>
        <v>0</v>
      </c>
      <c r="N6580" s="38">
        <f>IF(AND(Colin!$G6580=$B$2,Colin!$H6580=$C$3),Colin!$I6580,)</f>
        <v>0</v>
      </c>
      <c r="O6580" s="38">
        <f>IF(AND(Colin!$G6580=$B$2,Colin!$H6580&lt;=$C$3),Colin!$I6580,)</f>
        <v>0</v>
      </c>
      <c r="P6580" s="38">
        <f>IF(Colin!$G6580&lt;$B$2,Colin!$I6580,0)</f>
        <v>0</v>
      </c>
      <c r="Q6580" s="38">
        <f>IF(Colin!$G6580&lt;$B$1,Colin!$I6580,0)</f>
        <v>0</v>
      </c>
    </row>
    <row r="6581" spans="12:17" x14ac:dyDescent="0.25">
      <c r="L6581" s="38">
        <f>IF(AND(Colin!$G6581=$B$1,Colin!$H6581=$C$3),Colin!$I6581,)</f>
        <v>0</v>
      </c>
      <c r="M6581" s="38">
        <f>IF(AND(Colin!$G6581=$B$1,Colin!$H6581&lt;=$C$3),Colin!$I6581,)</f>
        <v>0</v>
      </c>
      <c r="N6581" s="38">
        <f>IF(AND(Colin!$G6581=$B$2,Colin!$H6581=$C$3),Colin!$I6581,)</f>
        <v>0</v>
      </c>
      <c r="O6581" s="38">
        <f>IF(AND(Colin!$G6581=$B$2,Colin!$H6581&lt;=$C$3),Colin!$I6581,)</f>
        <v>0</v>
      </c>
      <c r="P6581" s="38">
        <f>IF(Colin!$G6581&lt;$B$2,Colin!$I6581,0)</f>
        <v>0</v>
      </c>
      <c r="Q6581" s="38">
        <f>IF(Colin!$G6581&lt;$B$1,Colin!$I6581,0)</f>
        <v>0</v>
      </c>
    </row>
    <row r="6582" spans="12:17" x14ac:dyDescent="0.25">
      <c r="L6582" s="38">
        <f>IF(AND(Colin!$G6582=$B$1,Colin!$H6582=$C$3),Colin!$I6582,)</f>
        <v>0</v>
      </c>
      <c r="M6582" s="38">
        <f>IF(AND(Colin!$G6582=$B$1,Colin!$H6582&lt;=$C$3),Colin!$I6582,)</f>
        <v>0</v>
      </c>
      <c r="N6582" s="38">
        <f>IF(AND(Colin!$G6582=$B$2,Colin!$H6582=$C$3),Colin!$I6582,)</f>
        <v>0</v>
      </c>
      <c r="O6582" s="38">
        <f>IF(AND(Colin!$G6582=$B$2,Colin!$H6582&lt;=$C$3),Colin!$I6582,)</f>
        <v>0</v>
      </c>
      <c r="P6582" s="38">
        <f>IF(Colin!$G6582&lt;$B$2,Colin!$I6582,0)</f>
        <v>0</v>
      </c>
      <c r="Q6582" s="38">
        <f>IF(Colin!$G6582&lt;$B$1,Colin!$I6582,0)</f>
        <v>0</v>
      </c>
    </row>
    <row r="6583" spans="12:17" x14ac:dyDescent="0.25">
      <c r="L6583" s="38">
        <f>IF(AND(Colin!$G6583=$B$1,Colin!$H6583=$C$3),Colin!$I6583,)</f>
        <v>0</v>
      </c>
      <c r="M6583" s="38">
        <f>IF(AND(Colin!$G6583=$B$1,Colin!$H6583&lt;=$C$3),Colin!$I6583,)</f>
        <v>0</v>
      </c>
      <c r="N6583" s="38">
        <f>IF(AND(Colin!$G6583=$B$2,Colin!$H6583=$C$3),Colin!$I6583,)</f>
        <v>0</v>
      </c>
      <c r="O6583" s="38">
        <f>IF(AND(Colin!$G6583=$B$2,Colin!$H6583&lt;=$C$3),Colin!$I6583,)</f>
        <v>0</v>
      </c>
      <c r="P6583" s="38">
        <f>IF(Colin!$G6583&lt;$B$2,Colin!$I6583,0)</f>
        <v>0</v>
      </c>
      <c r="Q6583" s="38">
        <f>IF(Colin!$G6583&lt;$B$1,Colin!$I6583,0)</f>
        <v>0</v>
      </c>
    </row>
    <row r="6584" spans="12:17" x14ac:dyDescent="0.25">
      <c r="L6584" s="38">
        <f>IF(AND(Colin!$G6584=$B$1,Colin!$H6584=$C$3),Colin!$I6584,)</f>
        <v>0</v>
      </c>
      <c r="M6584" s="38">
        <f>IF(AND(Colin!$G6584=$B$1,Colin!$H6584&lt;=$C$3),Colin!$I6584,)</f>
        <v>0</v>
      </c>
      <c r="N6584" s="38">
        <f>IF(AND(Colin!$G6584=$B$2,Colin!$H6584=$C$3),Colin!$I6584,)</f>
        <v>0</v>
      </c>
      <c r="O6584" s="38">
        <f>IF(AND(Colin!$G6584=$B$2,Colin!$H6584&lt;=$C$3),Colin!$I6584,)</f>
        <v>0</v>
      </c>
      <c r="P6584" s="38">
        <f>IF(Colin!$G6584&lt;$B$2,Colin!$I6584,0)</f>
        <v>0</v>
      </c>
      <c r="Q6584" s="38">
        <f>IF(Colin!$G6584&lt;$B$1,Colin!$I6584,0)</f>
        <v>0</v>
      </c>
    </row>
    <row r="6585" spans="12:17" x14ac:dyDescent="0.25">
      <c r="L6585" s="38">
        <f>IF(AND(Colin!$G6585=$B$1,Colin!$H6585=$C$3),Colin!$I6585,)</f>
        <v>0</v>
      </c>
      <c r="M6585" s="38">
        <f>IF(AND(Colin!$G6585=$B$1,Colin!$H6585&lt;=$C$3),Colin!$I6585,)</f>
        <v>0</v>
      </c>
      <c r="N6585" s="38">
        <f>IF(AND(Colin!$G6585=$B$2,Colin!$H6585=$C$3),Colin!$I6585,)</f>
        <v>0</v>
      </c>
      <c r="O6585" s="38">
        <f>IF(AND(Colin!$G6585=$B$2,Colin!$H6585&lt;=$C$3),Colin!$I6585,)</f>
        <v>0</v>
      </c>
      <c r="P6585" s="38">
        <f>IF(Colin!$G6585&lt;$B$2,Colin!$I6585,0)</f>
        <v>0</v>
      </c>
      <c r="Q6585" s="38">
        <f>IF(Colin!$G6585&lt;$B$1,Colin!$I6585,0)</f>
        <v>0</v>
      </c>
    </row>
    <row r="6586" spans="12:17" x14ac:dyDescent="0.25">
      <c r="L6586" s="38">
        <f>IF(AND(Colin!$G6586=$B$1,Colin!$H6586=$C$3),Colin!$I6586,)</f>
        <v>0</v>
      </c>
      <c r="M6586" s="38">
        <f>IF(AND(Colin!$G6586=$B$1,Colin!$H6586&lt;=$C$3),Colin!$I6586,)</f>
        <v>0</v>
      </c>
      <c r="N6586" s="38">
        <f>IF(AND(Colin!$G6586=$B$2,Colin!$H6586=$C$3),Colin!$I6586,)</f>
        <v>0</v>
      </c>
      <c r="O6586" s="38">
        <f>IF(AND(Colin!$G6586=$B$2,Colin!$H6586&lt;=$C$3),Colin!$I6586,)</f>
        <v>0</v>
      </c>
      <c r="P6586" s="38">
        <f>IF(Colin!$G6586&lt;$B$2,Colin!$I6586,0)</f>
        <v>0</v>
      </c>
      <c r="Q6586" s="38">
        <f>IF(Colin!$G6586&lt;$B$1,Colin!$I6586,0)</f>
        <v>0</v>
      </c>
    </row>
    <row r="6587" spans="12:17" x14ac:dyDescent="0.25">
      <c r="L6587" s="38">
        <f>IF(AND(Colin!$G6587=$B$1,Colin!$H6587=$C$3),Colin!$I6587,)</f>
        <v>0</v>
      </c>
      <c r="M6587" s="38">
        <f>IF(AND(Colin!$G6587=$B$1,Colin!$H6587&lt;=$C$3),Colin!$I6587,)</f>
        <v>0</v>
      </c>
      <c r="N6587" s="38">
        <f>IF(AND(Colin!$G6587=$B$2,Colin!$H6587=$C$3),Colin!$I6587,)</f>
        <v>0</v>
      </c>
      <c r="O6587" s="38">
        <f>IF(AND(Colin!$G6587=$B$2,Colin!$H6587&lt;=$C$3),Colin!$I6587,)</f>
        <v>0</v>
      </c>
      <c r="P6587" s="38">
        <f>IF(Colin!$G6587&lt;$B$2,Colin!$I6587,0)</f>
        <v>0</v>
      </c>
      <c r="Q6587" s="38">
        <f>IF(Colin!$G6587&lt;$B$1,Colin!$I6587,0)</f>
        <v>0</v>
      </c>
    </row>
    <row r="6588" spans="12:17" x14ac:dyDescent="0.25">
      <c r="L6588" s="38">
        <f>IF(AND(Colin!$G6588=$B$1,Colin!$H6588=$C$3),Colin!$I6588,)</f>
        <v>0</v>
      </c>
      <c r="M6588" s="38">
        <f>IF(AND(Colin!$G6588=$B$1,Colin!$H6588&lt;=$C$3),Colin!$I6588,)</f>
        <v>0</v>
      </c>
      <c r="N6588" s="38">
        <f>IF(AND(Colin!$G6588=$B$2,Colin!$H6588=$C$3),Colin!$I6588,)</f>
        <v>0</v>
      </c>
      <c r="O6588" s="38">
        <f>IF(AND(Colin!$G6588=$B$2,Colin!$H6588&lt;=$C$3),Colin!$I6588,)</f>
        <v>0</v>
      </c>
      <c r="P6588" s="38">
        <f>IF(Colin!$G6588&lt;$B$2,Colin!$I6588,0)</f>
        <v>0</v>
      </c>
      <c r="Q6588" s="38">
        <f>IF(Colin!$G6588&lt;$B$1,Colin!$I6588,0)</f>
        <v>0</v>
      </c>
    </row>
    <row r="6589" spans="12:17" x14ac:dyDescent="0.25">
      <c r="L6589" s="38">
        <f>IF(AND(Colin!$G6589=$B$1,Colin!$H6589=$C$3),Colin!$I6589,)</f>
        <v>0</v>
      </c>
      <c r="M6589" s="38">
        <f>IF(AND(Colin!$G6589=$B$1,Colin!$H6589&lt;=$C$3),Colin!$I6589,)</f>
        <v>0</v>
      </c>
      <c r="N6589" s="38">
        <f>IF(AND(Colin!$G6589=$B$2,Colin!$H6589=$C$3),Colin!$I6589,)</f>
        <v>0</v>
      </c>
      <c r="O6589" s="38">
        <f>IF(AND(Colin!$G6589=$B$2,Colin!$H6589&lt;=$C$3),Colin!$I6589,)</f>
        <v>0</v>
      </c>
      <c r="P6589" s="38">
        <f>IF(Colin!$G6589&lt;$B$2,Colin!$I6589,0)</f>
        <v>0</v>
      </c>
      <c r="Q6589" s="38">
        <f>IF(Colin!$G6589&lt;$B$1,Colin!$I6589,0)</f>
        <v>0</v>
      </c>
    </row>
    <row r="6590" spans="12:17" x14ac:dyDescent="0.25">
      <c r="L6590" s="38">
        <f>IF(AND(Colin!$G6590=$B$1,Colin!$H6590=$C$3),Colin!$I6590,)</f>
        <v>0</v>
      </c>
      <c r="M6590" s="38">
        <f>IF(AND(Colin!$G6590=$B$1,Colin!$H6590&lt;=$C$3),Colin!$I6590,)</f>
        <v>0</v>
      </c>
      <c r="N6590" s="38">
        <f>IF(AND(Colin!$G6590=$B$2,Colin!$H6590=$C$3),Colin!$I6590,)</f>
        <v>0</v>
      </c>
      <c r="O6590" s="38">
        <f>IF(AND(Colin!$G6590=$B$2,Colin!$H6590&lt;=$C$3),Colin!$I6590,)</f>
        <v>0</v>
      </c>
      <c r="P6590" s="38">
        <f>IF(Colin!$G6590&lt;$B$2,Colin!$I6590,0)</f>
        <v>0</v>
      </c>
      <c r="Q6590" s="38">
        <f>IF(Colin!$G6590&lt;$B$1,Colin!$I6590,0)</f>
        <v>0</v>
      </c>
    </row>
    <row r="6591" spans="12:17" x14ac:dyDescent="0.25">
      <c r="L6591" s="38">
        <f>IF(AND(Colin!$G6591=$B$1,Colin!$H6591=$C$3),Colin!$I6591,)</f>
        <v>0</v>
      </c>
      <c r="M6591" s="38">
        <f>IF(AND(Colin!$G6591=$B$1,Colin!$H6591&lt;=$C$3),Colin!$I6591,)</f>
        <v>0</v>
      </c>
      <c r="N6591" s="38">
        <f>IF(AND(Colin!$G6591=$B$2,Colin!$H6591=$C$3),Colin!$I6591,)</f>
        <v>0</v>
      </c>
      <c r="O6591" s="38">
        <f>IF(AND(Colin!$G6591=$B$2,Colin!$H6591&lt;=$C$3),Colin!$I6591,)</f>
        <v>0</v>
      </c>
      <c r="P6591" s="38">
        <f>IF(Colin!$G6591&lt;$B$2,Colin!$I6591,0)</f>
        <v>0</v>
      </c>
      <c r="Q6591" s="38">
        <f>IF(Colin!$G6591&lt;$B$1,Colin!$I6591,0)</f>
        <v>0</v>
      </c>
    </row>
    <row r="6592" spans="12:17" x14ac:dyDescent="0.25">
      <c r="L6592" s="38">
        <f>IF(AND(Colin!$G6592=$B$1,Colin!$H6592=$C$3),Colin!$I6592,)</f>
        <v>0</v>
      </c>
      <c r="M6592" s="38">
        <f>IF(AND(Colin!$G6592=$B$1,Colin!$H6592&lt;=$C$3),Colin!$I6592,)</f>
        <v>0</v>
      </c>
      <c r="N6592" s="38">
        <f>IF(AND(Colin!$G6592=$B$2,Colin!$H6592=$C$3),Colin!$I6592,)</f>
        <v>0</v>
      </c>
      <c r="O6592" s="38">
        <f>IF(AND(Colin!$G6592=$B$2,Colin!$H6592&lt;=$C$3),Colin!$I6592,)</f>
        <v>0</v>
      </c>
      <c r="P6592" s="38">
        <f>IF(Colin!$G6592&lt;$B$2,Colin!$I6592,0)</f>
        <v>0</v>
      </c>
      <c r="Q6592" s="38">
        <f>IF(Colin!$G6592&lt;$B$1,Colin!$I6592,0)</f>
        <v>0</v>
      </c>
    </row>
    <row r="6593" spans="12:17" x14ac:dyDescent="0.25">
      <c r="L6593" s="38">
        <f>IF(AND(Colin!$G6593=$B$1,Colin!$H6593=$C$3),Colin!$I6593,)</f>
        <v>0</v>
      </c>
      <c r="M6593" s="38">
        <f>IF(AND(Colin!$G6593=$B$1,Colin!$H6593&lt;=$C$3),Colin!$I6593,)</f>
        <v>0</v>
      </c>
      <c r="N6593" s="38">
        <f>IF(AND(Colin!$G6593=$B$2,Colin!$H6593=$C$3),Colin!$I6593,)</f>
        <v>0</v>
      </c>
      <c r="O6593" s="38">
        <f>IF(AND(Colin!$G6593=$B$2,Colin!$H6593&lt;=$C$3),Colin!$I6593,)</f>
        <v>0</v>
      </c>
      <c r="P6593" s="38">
        <f>IF(Colin!$G6593&lt;$B$2,Colin!$I6593,0)</f>
        <v>0</v>
      </c>
      <c r="Q6593" s="38">
        <f>IF(Colin!$G6593&lt;$B$1,Colin!$I6593,0)</f>
        <v>0</v>
      </c>
    </row>
    <row r="6594" spans="12:17" x14ac:dyDescent="0.25">
      <c r="L6594" s="38">
        <f>IF(AND(Colin!$G6594=$B$1,Colin!$H6594=$C$3),Colin!$I6594,)</f>
        <v>0</v>
      </c>
      <c r="M6594" s="38">
        <f>IF(AND(Colin!$G6594=$B$1,Colin!$H6594&lt;=$C$3),Colin!$I6594,)</f>
        <v>0</v>
      </c>
      <c r="N6594" s="38">
        <f>IF(AND(Colin!$G6594=$B$2,Colin!$H6594=$C$3),Colin!$I6594,)</f>
        <v>0</v>
      </c>
      <c r="O6594" s="38">
        <f>IF(AND(Colin!$G6594=$B$2,Colin!$H6594&lt;=$C$3),Colin!$I6594,)</f>
        <v>0</v>
      </c>
      <c r="P6594" s="38">
        <f>IF(Colin!$G6594&lt;$B$2,Colin!$I6594,0)</f>
        <v>0</v>
      </c>
      <c r="Q6594" s="38">
        <f>IF(Colin!$G6594&lt;$B$1,Colin!$I6594,0)</f>
        <v>0</v>
      </c>
    </row>
    <row r="6595" spans="12:17" x14ac:dyDescent="0.25">
      <c r="L6595" s="38">
        <f>IF(AND(Colin!$G6595=$B$1,Colin!$H6595=$C$3),Colin!$I6595,)</f>
        <v>0</v>
      </c>
      <c r="M6595" s="38">
        <f>IF(AND(Colin!$G6595=$B$1,Colin!$H6595&lt;=$C$3),Colin!$I6595,)</f>
        <v>0</v>
      </c>
      <c r="N6595" s="38">
        <f>IF(AND(Colin!$G6595=$B$2,Colin!$H6595=$C$3),Colin!$I6595,)</f>
        <v>0</v>
      </c>
      <c r="O6595" s="38">
        <f>IF(AND(Colin!$G6595=$B$2,Colin!$H6595&lt;=$C$3),Colin!$I6595,)</f>
        <v>0</v>
      </c>
      <c r="P6595" s="38">
        <f>IF(Colin!$G6595&lt;$B$2,Colin!$I6595,0)</f>
        <v>0</v>
      </c>
      <c r="Q6595" s="38">
        <f>IF(Colin!$G6595&lt;$B$1,Colin!$I6595,0)</f>
        <v>0</v>
      </c>
    </row>
    <row r="6596" spans="12:17" x14ac:dyDescent="0.25">
      <c r="L6596" s="38">
        <f>IF(AND(Colin!$G6596=$B$1,Colin!$H6596=$C$3),Colin!$I6596,)</f>
        <v>0</v>
      </c>
      <c r="M6596" s="38">
        <f>IF(AND(Colin!$G6596=$B$1,Colin!$H6596&lt;=$C$3),Colin!$I6596,)</f>
        <v>0</v>
      </c>
      <c r="N6596" s="38">
        <f>IF(AND(Colin!$G6596=$B$2,Colin!$H6596=$C$3),Colin!$I6596,)</f>
        <v>0</v>
      </c>
      <c r="O6596" s="38">
        <f>IF(AND(Colin!$G6596=$B$2,Colin!$H6596&lt;=$C$3),Colin!$I6596,)</f>
        <v>0</v>
      </c>
      <c r="P6596" s="38">
        <f>IF(Colin!$G6596&lt;$B$2,Colin!$I6596,0)</f>
        <v>0</v>
      </c>
      <c r="Q6596" s="38">
        <f>IF(Colin!$G6596&lt;$B$1,Colin!$I6596,0)</f>
        <v>0</v>
      </c>
    </row>
    <row r="6597" spans="12:17" x14ac:dyDescent="0.25">
      <c r="L6597" s="38">
        <f>IF(AND(Colin!$G6597=$B$1,Colin!$H6597=$C$3),Colin!$I6597,)</f>
        <v>0</v>
      </c>
      <c r="M6597" s="38">
        <f>IF(AND(Colin!$G6597=$B$1,Colin!$H6597&lt;=$C$3),Colin!$I6597,)</f>
        <v>0</v>
      </c>
      <c r="N6597" s="38">
        <f>IF(AND(Colin!$G6597=$B$2,Colin!$H6597=$C$3),Colin!$I6597,)</f>
        <v>0</v>
      </c>
      <c r="O6597" s="38">
        <f>IF(AND(Colin!$G6597=$B$2,Colin!$H6597&lt;=$C$3),Colin!$I6597,)</f>
        <v>0</v>
      </c>
      <c r="P6597" s="38">
        <f>IF(Colin!$G6597&lt;$B$2,Colin!$I6597,0)</f>
        <v>0</v>
      </c>
      <c r="Q6597" s="38">
        <f>IF(Colin!$G6597&lt;$B$1,Colin!$I6597,0)</f>
        <v>0</v>
      </c>
    </row>
    <row r="6598" spans="12:17" x14ac:dyDescent="0.25">
      <c r="L6598" s="38">
        <f>IF(AND(Colin!$G6598=$B$1,Colin!$H6598=$C$3),Colin!$I6598,)</f>
        <v>0</v>
      </c>
      <c r="M6598" s="38">
        <f>IF(AND(Colin!$G6598=$B$1,Colin!$H6598&lt;=$C$3),Colin!$I6598,)</f>
        <v>0</v>
      </c>
      <c r="N6598" s="38">
        <f>IF(AND(Colin!$G6598=$B$2,Colin!$H6598=$C$3),Colin!$I6598,)</f>
        <v>0</v>
      </c>
      <c r="O6598" s="38">
        <f>IF(AND(Colin!$G6598=$B$2,Colin!$H6598&lt;=$C$3),Colin!$I6598,)</f>
        <v>0</v>
      </c>
      <c r="P6598" s="38">
        <f>IF(Colin!$G6598&lt;$B$2,Colin!$I6598,0)</f>
        <v>0</v>
      </c>
      <c r="Q6598" s="38">
        <f>IF(Colin!$G6598&lt;$B$1,Colin!$I6598,0)</f>
        <v>0</v>
      </c>
    </row>
    <row r="6599" spans="12:17" x14ac:dyDescent="0.25">
      <c r="L6599" s="38">
        <f>IF(AND(Colin!$G6599=$B$1,Colin!$H6599=$C$3),Colin!$I6599,)</f>
        <v>0</v>
      </c>
      <c r="M6599" s="38">
        <f>IF(AND(Colin!$G6599=$B$1,Colin!$H6599&lt;=$C$3),Colin!$I6599,)</f>
        <v>0</v>
      </c>
      <c r="N6599" s="38">
        <f>IF(AND(Colin!$G6599=$B$2,Colin!$H6599=$C$3),Colin!$I6599,)</f>
        <v>0</v>
      </c>
      <c r="O6599" s="38">
        <f>IF(AND(Colin!$G6599=$B$2,Colin!$H6599&lt;=$C$3),Colin!$I6599,)</f>
        <v>0</v>
      </c>
      <c r="P6599" s="38">
        <f>IF(Colin!$G6599&lt;$B$2,Colin!$I6599,0)</f>
        <v>0</v>
      </c>
      <c r="Q6599" s="38">
        <f>IF(Colin!$G6599&lt;$B$1,Colin!$I6599,0)</f>
        <v>0</v>
      </c>
    </row>
    <row r="6600" spans="12:17" x14ac:dyDescent="0.25">
      <c r="L6600" s="38">
        <f>IF(AND(Colin!$G6600=$B$1,Colin!$H6600=$C$3),Colin!$I6600,)</f>
        <v>0</v>
      </c>
      <c r="M6600" s="38">
        <f>IF(AND(Colin!$G6600=$B$1,Colin!$H6600&lt;=$C$3),Colin!$I6600,)</f>
        <v>0</v>
      </c>
      <c r="N6600" s="38">
        <f>IF(AND(Colin!$G6600=$B$2,Colin!$H6600=$C$3),Colin!$I6600,)</f>
        <v>0</v>
      </c>
      <c r="O6600" s="38">
        <f>IF(AND(Colin!$G6600=$B$2,Colin!$H6600&lt;=$C$3),Colin!$I6600,)</f>
        <v>0</v>
      </c>
      <c r="P6600" s="38">
        <f>IF(Colin!$G6600&lt;$B$2,Colin!$I6600,0)</f>
        <v>0</v>
      </c>
      <c r="Q6600" s="38">
        <f>IF(Colin!$G6600&lt;$B$1,Colin!$I6600,0)</f>
        <v>0</v>
      </c>
    </row>
    <row r="6601" spans="12:17" x14ac:dyDescent="0.25">
      <c r="L6601" s="38">
        <f>IF(AND(Colin!$G6601=$B$1,Colin!$H6601=$C$3),Colin!$I6601,)</f>
        <v>0</v>
      </c>
      <c r="M6601" s="38">
        <f>IF(AND(Colin!$G6601=$B$1,Colin!$H6601&lt;=$C$3),Colin!$I6601,)</f>
        <v>0</v>
      </c>
      <c r="N6601" s="38">
        <f>IF(AND(Colin!$G6601=$B$2,Colin!$H6601=$C$3),Colin!$I6601,)</f>
        <v>0</v>
      </c>
      <c r="O6601" s="38">
        <f>IF(AND(Colin!$G6601=$B$2,Colin!$H6601&lt;=$C$3),Colin!$I6601,)</f>
        <v>0</v>
      </c>
      <c r="P6601" s="38">
        <f>IF(Colin!$G6601&lt;$B$2,Colin!$I6601,0)</f>
        <v>0</v>
      </c>
      <c r="Q6601" s="38">
        <f>IF(Colin!$G6601&lt;$B$1,Colin!$I6601,0)</f>
        <v>0</v>
      </c>
    </row>
    <row r="6602" spans="12:17" x14ac:dyDescent="0.25">
      <c r="L6602" s="38">
        <f>IF(AND(Colin!$G6602=$B$1,Colin!$H6602=$C$3),Colin!$I6602,)</f>
        <v>0</v>
      </c>
      <c r="M6602" s="38">
        <f>IF(AND(Colin!$G6602=$B$1,Colin!$H6602&lt;=$C$3),Colin!$I6602,)</f>
        <v>0</v>
      </c>
      <c r="N6602" s="38">
        <f>IF(AND(Colin!$G6602=$B$2,Colin!$H6602=$C$3),Colin!$I6602,)</f>
        <v>0</v>
      </c>
      <c r="O6602" s="38">
        <f>IF(AND(Colin!$G6602=$B$2,Colin!$H6602&lt;=$C$3),Colin!$I6602,)</f>
        <v>0</v>
      </c>
      <c r="P6602" s="38">
        <f>IF(Colin!$G6602&lt;$B$2,Colin!$I6602,0)</f>
        <v>0</v>
      </c>
      <c r="Q6602" s="38">
        <f>IF(Colin!$G6602&lt;$B$1,Colin!$I6602,0)</f>
        <v>0</v>
      </c>
    </row>
    <row r="6603" spans="12:17" x14ac:dyDescent="0.25">
      <c r="L6603" s="38">
        <f>IF(AND(Colin!$G6603=$B$1,Colin!$H6603=$C$3),Colin!$I6603,)</f>
        <v>0</v>
      </c>
      <c r="M6603" s="38">
        <f>IF(AND(Colin!$G6603=$B$1,Colin!$H6603&lt;=$C$3),Colin!$I6603,)</f>
        <v>0</v>
      </c>
      <c r="N6603" s="38">
        <f>IF(AND(Colin!$G6603=$B$2,Colin!$H6603=$C$3),Colin!$I6603,)</f>
        <v>0</v>
      </c>
      <c r="O6603" s="38">
        <f>IF(AND(Colin!$G6603=$B$2,Colin!$H6603&lt;=$C$3),Colin!$I6603,)</f>
        <v>0</v>
      </c>
      <c r="P6603" s="38">
        <f>IF(Colin!$G6603&lt;$B$2,Colin!$I6603,0)</f>
        <v>0</v>
      </c>
      <c r="Q6603" s="38">
        <f>IF(Colin!$G6603&lt;$B$1,Colin!$I6603,0)</f>
        <v>0</v>
      </c>
    </row>
    <row r="6604" spans="12:17" x14ac:dyDescent="0.25">
      <c r="L6604" s="38">
        <f>IF(AND(Colin!$G6604=$B$1,Colin!$H6604=$C$3),Colin!$I6604,)</f>
        <v>0</v>
      </c>
      <c r="M6604" s="38">
        <f>IF(AND(Colin!$G6604=$B$1,Colin!$H6604&lt;=$C$3),Colin!$I6604,)</f>
        <v>0</v>
      </c>
      <c r="N6604" s="38">
        <f>IF(AND(Colin!$G6604=$B$2,Colin!$H6604=$C$3),Colin!$I6604,)</f>
        <v>0</v>
      </c>
      <c r="O6604" s="38">
        <f>IF(AND(Colin!$G6604=$B$2,Colin!$H6604&lt;=$C$3),Colin!$I6604,)</f>
        <v>0</v>
      </c>
      <c r="P6604" s="38">
        <f>IF(Colin!$G6604&lt;$B$2,Colin!$I6604,0)</f>
        <v>0</v>
      </c>
      <c r="Q6604" s="38">
        <f>IF(Colin!$G6604&lt;$B$1,Colin!$I6604,0)</f>
        <v>0</v>
      </c>
    </row>
    <row r="6605" spans="12:17" x14ac:dyDescent="0.25">
      <c r="L6605" s="38">
        <f>IF(AND(Colin!$G6605=$B$1,Colin!$H6605=$C$3),Colin!$I6605,)</f>
        <v>0</v>
      </c>
      <c r="M6605" s="38">
        <f>IF(AND(Colin!$G6605=$B$1,Colin!$H6605&lt;=$C$3),Colin!$I6605,)</f>
        <v>0</v>
      </c>
      <c r="N6605" s="38">
        <f>IF(AND(Colin!$G6605=$B$2,Colin!$H6605=$C$3),Colin!$I6605,)</f>
        <v>0</v>
      </c>
      <c r="O6605" s="38">
        <f>IF(AND(Colin!$G6605=$B$2,Colin!$H6605&lt;=$C$3),Colin!$I6605,)</f>
        <v>0</v>
      </c>
      <c r="P6605" s="38">
        <f>IF(Colin!$G6605&lt;$B$2,Colin!$I6605,0)</f>
        <v>0</v>
      </c>
      <c r="Q6605" s="38">
        <f>IF(Colin!$G6605&lt;$B$1,Colin!$I6605,0)</f>
        <v>0</v>
      </c>
    </row>
    <row r="6606" spans="12:17" x14ac:dyDescent="0.25">
      <c r="L6606" s="38">
        <f>IF(AND(Colin!$G6606=$B$1,Colin!$H6606=$C$3),Colin!$I6606,)</f>
        <v>0</v>
      </c>
      <c r="M6606" s="38">
        <f>IF(AND(Colin!$G6606=$B$1,Colin!$H6606&lt;=$C$3),Colin!$I6606,)</f>
        <v>0</v>
      </c>
      <c r="N6606" s="38">
        <f>IF(AND(Colin!$G6606=$B$2,Colin!$H6606=$C$3),Colin!$I6606,)</f>
        <v>0</v>
      </c>
      <c r="O6606" s="38">
        <f>IF(AND(Colin!$G6606=$B$2,Colin!$H6606&lt;=$C$3),Colin!$I6606,)</f>
        <v>0</v>
      </c>
      <c r="P6606" s="38">
        <f>IF(Colin!$G6606&lt;$B$2,Colin!$I6606,0)</f>
        <v>0</v>
      </c>
      <c r="Q6606" s="38">
        <f>IF(Colin!$G6606&lt;$B$1,Colin!$I6606,0)</f>
        <v>0</v>
      </c>
    </row>
    <row r="6607" spans="12:17" x14ac:dyDescent="0.25">
      <c r="L6607" s="38">
        <f>IF(AND(Colin!$G6607=$B$1,Colin!$H6607=$C$3),Colin!$I6607,)</f>
        <v>0</v>
      </c>
      <c r="M6607" s="38">
        <f>IF(AND(Colin!$G6607=$B$1,Colin!$H6607&lt;=$C$3),Colin!$I6607,)</f>
        <v>0</v>
      </c>
      <c r="N6607" s="38">
        <f>IF(AND(Colin!$G6607=$B$2,Colin!$H6607=$C$3),Colin!$I6607,)</f>
        <v>0</v>
      </c>
      <c r="O6607" s="38">
        <f>IF(AND(Colin!$G6607=$B$2,Colin!$H6607&lt;=$C$3),Colin!$I6607,)</f>
        <v>0</v>
      </c>
      <c r="P6607" s="38">
        <f>IF(Colin!$G6607&lt;$B$2,Colin!$I6607,0)</f>
        <v>0</v>
      </c>
      <c r="Q6607" s="38">
        <f>IF(Colin!$G6607&lt;$B$1,Colin!$I6607,0)</f>
        <v>0</v>
      </c>
    </row>
    <row r="6608" spans="12:17" x14ac:dyDescent="0.25">
      <c r="L6608" s="38">
        <f>IF(AND(Colin!$G6608=$B$1,Colin!$H6608=$C$3),Colin!$I6608,)</f>
        <v>0</v>
      </c>
      <c r="M6608" s="38">
        <f>IF(AND(Colin!$G6608=$B$1,Colin!$H6608&lt;=$C$3),Colin!$I6608,)</f>
        <v>0</v>
      </c>
      <c r="N6608" s="38">
        <f>IF(AND(Colin!$G6608=$B$2,Colin!$H6608=$C$3),Colin!$I6608,)</f>
        <v>0</v>
      </c>
      <c r="O6608" s="38">
        <f>IF(AND(Colin!$G6608=$B$2,Colin!$H6608&lt;=$C$3),Colin!$I6608,)</f>
        <v>0</v>
      </c>
      <c r="P6608" s="38">
        <f>IF(Colin!$G6608&lt;$B$2,Colin!$I6608,0)</f>
        <v>0</v>
      </c>
      <c r="Q6608" s="38">
        <f>IF(Colin!$G6608&lt;$B$1,Colin!$I6608,0)</f>
        <v>0</v>
      </c>
    </row>
    <row r="6609" spans="12:17" x14ac:dyDescent="0.25">
      <c r="L6609" s="38">
        <f>IF(AND(Colin!$G6609=$B$1,Colin!$H6609=$C$3),Colin!$I6609,)</f>
        <v>0</v>
      </c>
      <c r="M6609" s="38">
        <f>IF(AND(Colin!$G6609=$B$1,Colin!$H6609&lt;=$C$3),Colin!$I6609,)</f>
        <v>0</v>
      </c>
      <c r="N6609" s="38">
        <f>IF(AND(Colin!$G6609=$B$2,Colin!$H6609=$C$3),Colin!$I6609,)</f>
        <v>0</v>
      </c>
      <c r="O6609" s="38">
        <f>IF(AND(Colin!$G6609=$B$2,Colin!$H6609&lt;=$C$3),Colin!$I6609,)</f>
        <v>0</v>
      </c>
      <c r="P6609" s="38">
        <f>IF(Colin!$G6609&lt;$B$2,Colin!$I6609,0)</f>
        <v>0</v>
      </c>
      <c r="Q6609" s="38">
        <f>IF(Colin!$G6609&lt;$B$1,Colin!$I6609,0)</f>
        <v>0</v>
      </c>
    </row>
    <row r="6610" spans="12:17" x14ac:dyDescent="0.25">
      <c r="L6610" s="38">
        <f>IF(AND(Colin!$G6610=$B$1,Colin!$H6610=$C$3),Colin!$I6610,)</f>
        <v>0</v>
      </c>
      <c r="M6610" s="38">
        <f>IF(AND(Colin!$G6610=$B$1,Colin!$H6610&lt;=$C$3),Colin!$I6610,)</f>
        <v>0</v>
      </c>
      <c r="N6610" s="38">
        <f>IF(AND(Colin!$G6610=$B$2,Colin!$H6610=$C$3),Colin!$I6610,)</f>
        <v>0</v>
      </c>
      <c r="O6610" s="38">
        <f>IF(AND(Colin!$G6610=$B$2,Colin!$H6610&lt;=$C$3),Colin!$I6610,)</f>
        <v>0</v>
      </c>
      <c r="P6610" s="38">
        <f>IF(Colin!$G6610&lt;$B$2,Colin!$I6610,0)</f>
        <v>0</v>
      </c>
      <c r="Q6610" s="38">
        <f>IF(Colin!$G6610&lt;$B$1,Colin!$I6610,0)</f>
        <v>0</v>
      </c>
    </row>
    <row r="6611" spans="12:17" x14ac:dyDescent="0.25">
      <c r="L6611" s="38">
        <f>IF(AND(Colin!$G6611=$B$1,Colin!$H6611=$C$3),Colin!$I6611,)</f>
        <v>0</v>
      </c>
      <c r="M6611" s="38">
        <f>IF(AND(Colin!$G6611=$B$1,Colin!$H6611&lt;=$C$3),Colin!$I6611,)</f>
        <v>0</v>
      </c>
      <c r="N6611" s="38">
        <f>IF(AND(Colin!$G6611=$B$2,Colin!$H6611=$C$3),Colin!$I6611,)</f>
        <v>0</v>
      </c>
      <c r="O6611" s="38">
        <f>IF(AND(Colin!$G6611=$B$2,Colin!$H6611&lt;=$C$3),Colin!$I6611,)</f>
        <v>0</v>
      </c>
      <c r="P6611" s="38">
        <f>IF(Colin!$G6611&lt;$B$2,Colin!$I6611,0)</f>
        <v>0</v>
      </c>
      <c r="Q6611" s="38">
        <f>IF(Colin!$G6611&lt;$B$1,Colin!$I6611,0)</f>
        <v>0</v>
      </c>
    </row>
    <row r="6612" spans="12:17" x14ac:dyDescent="0.25">
      <c r="L6612" s="38">
        <f>IF(AND(Colin!$G6612=$B$1,Colin!$H6612=$C$3),Colin!$I6612,)</f>
        <v>0</v>
      </c>
      <c r="M6612" s="38">
        <f>IF(AND(Colin!$G6612=$B$1,Colin!$H6612&lt;=$C$3),Colin!$I6612,)</f>
        <v>0</v>
      </c>
      <c r="N6612" s="38">
        <f>IF(AND(Colin!$G6612=$B$2,Colin!$H6612=$C$3),Colin!$I6612,)</f>
        <v>0</v>
      </c>
      <c r="O6612" s="38">
        <f>IF(AND(Colin!$G6612=$B$2,Colin!$H6612&lt;=$C$3),Colin!$I6612,)</f>
        <v>0</v>
      </c>
      <c r="P6612" s="38">
        <f>IF(Colin!$G6612&lt;$B$2,Colin!$I6612,0)</f>
        <v>0</v>
      </c>
      <c r="Q6612" s="38">
        <f>IF(Colin!$G6612&lt;$B$1,Colin!$I6612,0)</f>
        <v>0</v>
      </c>
    </row>
    <row r="6613" spans="12:17" x14ac:dyDescent="0.25">
      <c r="L6613" s="38">
        <f>IF(AND(Colin!$G6613=$B$1,Colin!$H6613=$C$3),Colin!$I6613,)</f>
        <v>0</v>
      </c>
      <c r="M6613" s="38">
        <f>IF(AND(Colin!$G6613=$B$1,Colin!$H6613&lt;=$C$3),Colin!$I6613,)</f>
        <v>0</v>
      </c>
      <c r="N6613" s="38">
        <f>IF(AND(Colin!$G6613=$B$2,Colin!$H6613=$C$3),Colin!$I6613,)</f>
        <v>0</v>
      </c>
      <c r="O6613" s="38">
        <f>IF(AND(Colin!$G6613=$B$2,Colin!$H6613&lt;=$C$3),Colin!$I6613,)</f>
        <v>0</v>
      </c>
      <c r="P6613" s="38">
        <f>IF(Colin!$G6613&lt;$B$2,Colin!$I6613,0)</f>
        <v>0</v>
      </c>
      <c r="Q6613" s="38">
        <f>IF(Colin!$G6613&lt;$B$1,Colin!$I6613,0)</f>
        <v>0</v>
      </c>
    </row>
    <row r="6614" spans="12:17" x14ac:dyDescent="0.25">
      <c r="L6614" s="38">
        <f>IF(AND(Colin!$G6614=$B$1,Colin!$H6614=$C$3),Colin!$I6614,)</f>
        <v>0</v>
      </c>
      <c r="M6614" s="38">
        <f>IF(AND(Colin!$G6614=$B$1,Colin!$H6614&lt;=$C$3),Colin!$I6614,)</f>
        <v>0</v>
      </c>
      <c r="N6614" s="38">
        <f>IF(AND(Colin!$G6614=$B$2,Colin!$H6614=$C$3),Colin!$I6614,)</f>
        <v>0</v>
      </c>
      <c r="O6614" s="38">
        <f>IF(AND(Colin!$G6614=$B$2,Colin!$H6614&lt;=$C$3),Colin!$I6614,)</f>
        <v>0</v>
      </c>
      <c r="P6614" s="38">
        <f>IF(Colin!$G6614&lt;$B$2,Colin!$I6614,0)</f>
        <v>0</v>
      </c>
      <c r="Q6614" s="38">
        <f>IF(Colin!$G6614&lt;$B$1,Colin!$I6614,0)</f>
        <v>0</v>
      </c>
    </row>
    <row r="6615" spans="12:17" x14ac:dyDescent="0.25">
      <c r="L6615" s="38">
        <f>IF(AND(Colin!$G6615=$B$1,Colin!$H6615=$C$3),Colin!$I6615,)</f>
        <v>0</v>
      </c>
      <c r="M6615" s="38">
        <f>IF(AND(Colin!$G6615=$B$1,Colin!$H6615&lt;=$C$3),Colin!$I6615,)</f>
        <v>0</v>
      </c>
      <c r="N6615" s="38">
        <f>IF(AND(Colin!$G6615=$B$2,Colin!$H6615=$C$3),Colin!$I6615,)</f>
        <v>0</v>
      </c>
      <c r="O6615" s="38">
        <f>IF(AND(Colin!$G6615=$B$2,Colin!$H6615&lt;=$C$3),Colin!$I6615,)</f>
        <v>0</v>
      </c>
      <c r="P6615" s="38">
        <f>IF(Colin!$G6615&lt;$B$2,Colin!$I6615,0)</f>
        <v>0</v>
      </c>
      <c r="Q6615" s="38">
        <f>IF(Colin!$G6615&lt;$B$1,Colin!$I6615,0)</f>
        <v>0</v>
      </c>
    </row>
    <row r="6616" spans="12:17" x14ac:dyDescent="0.25">
      <c r="L6616" s="38">
        <f>IF(AND(Colin!$G6616=$B$1,Colin!$H6616=$C$3),Colin!$I6616,)</f>
        <v>0</v>
      </c>
      <c r="M6616" s="38">
        <f>IF(AND(Colin!$G6616=$B$1,Colin!$H6616&lt;=$C$3),Colin!$I6616,)</f>
        <v>0</v>
      </c>
      <c r="N6616" s="38">
        <f>IF(AND(Colin!$G6616=$B$2,Colin!$H6616=$C$3),Colin!$I6616,)</f>
        <v>0</v>
      </c>
      <c r="O6616" s="38">
        <f>IF(AND(Colin!$G6616=$B$2,Colin!$H6616&lt;=$C$3),Colin!$I6616,)</f>
        <v>0</v>
      </c>
      <c r="P6616" s="38">
        <f>IF(Colin!$G6616&lt;$B$2,Colin!$I6616,0)</f>
        <v>0</v>
      </c>
      <c r="Q6616" s="38">
        <f>IF(Colin!$G6616&lt;$B$1,Colin!$I6616,0)</f>
        <v>0</v>
      </c>
    </row>
    <row r="6617" spans="12:17" x14ac:dyDescent="0.25">
      <c r="L6617" s="38">
        <f>IF(AND(Colin!$G6617=$B$1,Colin!$H6617=$C$3),Colin!$I6617,)</f>
        <v>0</v>
      </c>
      <c r="M6617" s="38">
        <f>IF(AND(Colin!$G6617=$B$1,Colin!$H6617&lt;=$C$3),Colin!$I6617,)</f>
        <v>0</v>
      </c>
      <c r="N6617" s="38">
        <f>IF(AND(Colin!$G6617=$B$2,Colin!$H6617=$C$3),Colin!$I6617,)</f>
        <v>0</v>
      </c>
      <c r="O6617" s="38">
        <f>IF(AND(Colin!$G6617=$B$2,Colin!$H6617&lt;=$C$3),Colin!$I6617,)</f>
        <v>0</v>
      </c>
      <c r="P6617" s="38">
        <f>IF(Colin!$G6617&lt;$B$2,Colin!$I6617,0)</f>
        <v>0</v>
      </c>
      <c r="Q6617" s="38">
        <f>IF(Colin!$G6617&lt;$B$1,Colin!$I6617,0)</f>
        <v>0</v>
      </c>
    </row>
    <row r="6618" spans="12:17" x14ac:dyDescent="0.25">
      <c r="L6618" s="38">
        <f>IF(AND(Colin!$G6618=$B$1,Colin!$H6618=$C$3),Colin!$I6618,)</f>
        <v>0</v>
      </c>
      <c r="M6618" s="38">
        <f>IF(AND(Colin!$G6618=$B$1,Colin!$H6618&lt;=$C$3),Colin!$I6618,)</f>
        <v>0</v>
      </c>
      <c r="N6618" s="38">
        <f>IF(AND(Colin!$G6618=$B$2,Colin!$H6618=$C$3),Colin!$I6618,)</f>
        <v>0</v>
      </c>
      <c r="O6618" s="38">
        <f>IF(AND(Colin!$G6618=$B$2,Colin!$H6618&lt;=$C$3),Colin!$I6618,)</f>
        <v>0</v>
      </c>
      <c r="P6618" s="38">
        <f>IF(Colin!$G6618&lt;$B$2,Colin!$I6618,0)</f>
        <v>0</v>
      </c>
      <c r="Q6618" s="38">
        <f>IF(Colin!$G6618&lt;$B$1,Colin!$I6618,0)</f>
        <v>0</v>
      </c>
    </row>
    <row r="6619" spans="12:17" x14ac:dyDescent="0.25">
      <c r="L6619" s="38">
        <f>IF(AND(Colin!$G6619=$B$1,Colin!$H6619=$C$3),Colin!$I6619,)</f>
        <v>0</v>
      </c>
      <c r="M6619" s="38">
        <f>IF(AND(Colin!$G6619=$B$1,Colin!$H6619&lt;=$C$3),Colin!$I6619,)</f>
        <v>0</v>
      </c>
      <c r="N6619" s="38">
        <f>IF(AND(Colin!$G6619=$B$2,Colin!$H6619=$C$3),Colin!$I6619,)</f>
        <v>0</v>
      </c>
      <c r="O6619" s="38">
        <f>IF(AND(Colin!$G6619=$B$2,Colin!$H6619&lt;=$C$3),Colin!$I6619,)</f>
        <v>0</v>
      </c>
      <c r="P6619" s="38">
        <f>IF(Colin!$G6619&lt;$B$2,Colin!$I6619,0)</f>
        <v>0</v>
      </c>
      <c r="Q6619" s="38">
        <f>IF(Colin!$G6619&lt;$B$1,Colin!$I6619,0)</f>
        <v>0</v>
      </c>
    </row>
    <row r="6620" spans="12:17" x14ac:dyDescent="0.25">
      <c r="L6620" s="38">
        <f>IF(AND(Colin!$G6620=$B$1,Colin!$H6620=$C$3),Colin!$I6620,)</f>
        <v>0</v>
      </c>
      <c r="M6620" s="38">
        <f>IF(AND(Colin!$G6620=$B$1,Colin!$H6620&lt;=$C$3),Colin!$I6620,)</f>
        <v>0</v>
      </c>
      <c r="N6620" s="38">
        <f>IF(AND(Colin!$G6620=$B$2,Colin!$H6620=$C$3),Colin!$I6620,)</f>
        <v>0</v>
      </c>
      <c r="O6620" s="38">
        <f>IF(AND(Colin!$G6620=$B$2,Colin!$H6620&lt;=$C$3),Colin!$I6620,)</f>
        <v>0</v>
      </c>
      <c r="P6620" s="38">
        <f>IF(Colin!$G6620&lt;$B$2,Colin!$I6620,0)</f>
        <v>0</v>
      </c>
      <c r="Q6620" s="38">
        <f>IF(Colin!$G6620&lt;$B$1,Colin!$I6620,0)</f>
        <v>0</v>
      </c>
    </row>
    <row r="6621" spans="12:17" x14ac:dyDescent="0.25">
      <c r="L6621" s="38">
        <f>IF(AND(Colin!$G6621=$B$1,Colin!$H6621=$C$3),Colin!$I6621,)</f>
        <v>0</v>
      </c>
      <c r="M6621" s="38">
        <f>IF(AND(Colin!$G6621=$B$1,Colin!$H6621&lt;=$C$3),Colin!$I6621,)</f>
        <v>0</v>
      </c>
      <c r="N6621" s="38">
        <f>IF(AND(Colin!$G6621=$B$2,Colin!$H6621=$C$3),Colin!$I6621,)</f>
        <v>0</v>
      </c>
      <c r="O6621" s="38">
        <f>IF(AND(Colin!$G6621=$B$2,Colin!$H6621&lt;=$C$3),Colin!$I6621,)</f>
        <v>0</v>
      </c>
      <c r="P6621" s="38">
        <f>IF(Colin!$G6621&lt;$B$2,Colin!$I6621,0)</f>
        <v>0</v>
      </c>
      <c r="Q6621" s="38">
        <f>IF(Colin!$G6621&lt;$B$1,Colin!$I6621,0)</f>
        <v>0</v>
      </c>
    </row>
    <row r="6622" spans="12:17" x14ac:dyDescent="0.25">
      <c r="L6622" s="38">
        <f>IF(AND(Colin!$G6622=$B$1,Colin!$H6622=$C$3),Colin!$I6622,)</f>
        <v>0</v>
      </c>
      <c r="M6622" s="38">
        <f>IF(AND(Colin!$G6622=$B$1,Colin!$H6622&lt;=$C$3),Colin!$I6622,)</f>
        <v>0</v>
      </c>
      <c r="N6622" s="38">
        <f>IF(AND(Colin!$G6622=$B$2,Colin!$H6622=$C$3),Colin!$I6622,)</f>
        <v>0</v>
      </c>
      <c r="O6622" s="38">
        <f>IF(AND(Colin!$G6622=$B$2,Colin!$H6622&lt;=$C$3),Colin!$I6622,)</f>
        <v>0</v>
      </c>
      <c r="P6622" s="38">
        <f>IF(Colin!$G6622&lt;$B$2,Colin!$I6622,0)</f>
        <v>0</v>
      </c>
      <c r="Q6622" s="38">
        <f>IF(Colin!$G6622&lt;$B$1,Colin!$I6622,0)</f>
        <v>0</v>
      </c>
    </row>
    <row r="6623" spans="12:17" x14ac:dyDescent="0.25">
      <c r="L6623" s="38">
        <f>IF(AND(Colin!$G6623=$B$1,Colin!$H6623=$C$3),Colin!$I6623,)</f>
        <v>0</v>
      </c>
      <c r="M6623" s="38">
        <f>IF(AND(Colin!$G6623=$B$1,Colin!$H6623&lt;=$C$3),Colin!$I6623,)</f>
        <v>0</v>
      </c>
      <c r="N6623" s="38">
        <f>IF(AND(Colin!$G6623=$B$2,Colin!$H6623=$C$3),Colin!$I6623,)</f>
        <v>0</v>
      </c>
      <c r="O6623" s="38">
        <f>IF(AND(Colin!$G6623=$B$2,Colin!$H6623&lt;=$C$3),Colin!$I6623,)</f>
        <v>0</v>
      </c>
      <c r="P6623" s="38">
        <f>IF(Colin!$G6623&lt;$B$2,Colin!$I6623,0)</f>
        <v>0</v>
      </c>
      <c r="Q6623" s="38">
        <f>IF(Colin!$G6623&lt;$B$1,Colin!$I6623,0)</f>
        <v>0</v>
      </c>
    </row>
    <row r="6624" spans="12:17" x14ac:dyDescent="0.25">
      <c r="L6624" s="38">
        <f>IF(AND(Colin!$G6624=$B$1,Colin!$H6624=$C$3),Colin!$I6624,)</f>
        <v>0</v>
      </c>
      <c r="M6624" s="38">
        <f>IF(AND(Colin!$G6624=$B$1,Colin!$H6624&lt;=$C$3),Colin!$I6624,)</f>
        <v>0</v>
      </c>
      <c r="N6624" s="38">
        <f>IF(AND(Colin!$G6624=$B$2,Colin!$H6624=$C$3),Colin!$I6624,)</f>
        <v>0</v>
      </c>
      <c r="O6624" s="38">
        <f>IF(AND(Colin!$G6624=$B$2,Colin!$H6624&lt;=$C$3),Colin!$I6624,)</f>
        <v>0</v>
      </c>
      <c r="P6624" s="38">
        <f>IF(Colin!$G6624&lt;$B$2,Colin!$I6624,0)</f>
        <v>0</v>
      </c>
      <c r="Q6624" s="38">
        <f>IF(Colin!$G6624&lt;$B$1,Colin!$I6624,0)</f>
        <v>0</v>
      </c>
    </row>
    <row r="6625" spans="12:17" x14ac:dyDescent="0.25">
      <c r="L6625" s="38">
        <f>IF(AND(Colin!$G6625=$B$1,Colin!$H6625=$C$3),Colin!$I6625,)</f>
        <v>0</v>
      </c>
      <c r="M6625" s="38">
        <f>IF(AND(Colin!$G6625=$B$1,Colin!$H6625&lt;=$C$3),Colin!$I6625,)</f>
        <v>0</v>
      </c>
      <c r="N6625" s="38">
        <f>IF(AND(Colin!$G6625=$B$2,Colin!$H6625=$C$3),Colin!$I6625,)</f>
        <v>0</v>
      </c>
      <c r="O6625" s="38">
        <f>IF(AND(Colin!$G6625=$B$2,Colin!$H6625&lt;=$C$3),Colin!$I6625,)</f>
        <v>0</v>
      </c>
      <c r="P6625" s="38">
        <f>IF(Colin!$G6625&lt;$B$2,Colin!$I6625,0)</f>
        <v>0</v>
      </c>
      <c r="Q6625" s="38">
        <f>IF(Colin!$G6625&lt;$B$1,Colin!$I6625,0)</f>
        <v>0</v>
      </c>
    </row>
    <row r="6626" spans="12:17" x14ac:dyDescent="0.25">
      <c r="L6626" s="38">
        <f>IF(AND(Colin!$G6626=$B$1,Colin!$H6626=$C$3),Colin!$I6626,)</f>
        <v>0</v>
      </c>
      <c r="M6626" s="38">
        <f>IF(AND(Colin!$G6626=$B$1,Colin!$H6626&lt;=$C$3),Colin!$I6626,)</f>
        <v>0</v>
      </c>
      <c r="N6626" s="38">
        <f>IF(AND(Colin!$G6626=$B$2,Colin!$H6626=$C$3),Colin!$I6626,)</f>
        <v>0</v>
      </c>
      <c r="O6626" s="38">
        <f>IF(AND(Colin!$G6626=$B$2,Colin!$H6626&lt;=$C$3),Colin!$I6626,)</f>
        <v>0</v>
      </c>
      <c r="P6626" s="38">
        <f>IF(Colin!$G6626&lt;$B$2,Colin!$I6626,0)</f>
        <v>0</v>
      </c>
      <c r="Q6626" s="38">
        <f>IF(Colin!$G6626&lt;$B$1,Colin!$I6626,0)</f>
        <v>0</v>
      </c>
    </row>
    <row r="6627" spans="12:17" x14ac:dyDescent="0.25">
      <c r="L6627" s="38">
        <f>IF(AND(Colin!$G6627=$B$1,Colin!$H6627=$C$3),Colin!$I6627,)</f>
        <v>0</v>
      </c>
      <c r="M6627" s="38">
        <f>IF(AND(Colin!$G6627=$B$1,Colin!$H6627&lt;=$C$3),Colin!$I6627,)</f>
        <v>0</v>
      </c>
      <c r="N6627" s="38">
        <f>IF(AND(Colin!$G6627=$B$2,Colin!$H6627=$C$3),Colin!$I6627,)</f>
        <v>0</v>
      </c>
      <c r="O6627" s="38">
        <f>IF(AND(Colin!$G6627=$B$2,Colin!$H6627&lt;=$C$3),Colin!$I6627,)</f>
        <v>0</v>
      </c>
      <c r="P6627" s="38">
        <f>IF(Colin!$G6627&lt;$B$2,Colin!$I6627,0)</f>
        <v>0</v>
      </c>
      <c r="Q6627" s="38">
        <f>IF(Colin!$G6627&lt;$B$1,Colin!$I6627,0)</f>
        <v>0</v>
      </c>
    </row>
    <row r="6628" spans="12:17" x14ac:dyDescent="0.25">
      <c r="L6628" s="38">
        <f>IF(AND(Colin!$G6628=$B$1,Colin!$H6628=$C$3),Colin!$I6628,)</f>
        <v>0</v>
      </c>
      <c r="M6628" s="38">
        <f>IF(AND(Colin!$G6628=$B$1,Colin!$H6628&lt;=$C$3),Colin!$I6628,)</f>
        <v>0</v>
      </c>
      <c r="N6628" s="38">
        <f>IF(AND(Colin!$G6628=$B$2,Colin!$H6628=$C$3),Colin!$I6628,)</f>
        <v>0</v>
      </c>
      <c r="O6628" s="38">
        <f>IF(AND(Colin!$G6628=$B$2,Colin!$H6628&lt;=$C$3),Colin!$I6628,)</f>
        <v>0</v>
      </c>
      <c r="P6628" s="38">
        <f>IF(Colin!$G6628&lt;$B$2,Colin!$I6628,0)</f>
        <v>0</v>
      </c>
      <c r="Q6628" s="38">
        <f>IF(Colin!$G6628&lt;$B$1,Colin!$I6628,0)</f>
        <v>0</v>
      </c>
    </row>
    <row r="6629" spans="12:17" x14ac:dyDescent="0.25">
      <c r="L6629" s="38">
        <f>IF(AND(Colin!$G6629=$B$1,Colin!$H6629=$C$3),Colin!$I6629,)</f>
        <v>0</v>
      </c>
      <c r="M6629" s="38">
        <f>IF(AND(Colin!$G6629=$B$1,Colin!$H6629&lt;=$C$3),Colin!$I6629,)</f>
        <v>0</v>
      </c>
      <c r="N6629" s="38">
        <f>IF(AND(Colin!$G6629=$B$2,Colin!$H6629=$C$3),Colin!$I6629,)</f>
        <v>0</v>
      </c>
      <c r="O6629" s="38">
        <f>IF(AND(Colin!$G6629=$B$2,Colin!$H6629&lt;=$C$3),Colin!$I6629,)</f>
        <v>0</v>
      </c>
      <c r="P6629" s="38">
        <f>IF(Colin!$G6629&lt;$B$2,Colin!$I6629,0)</f>
        <v>0</v>
      </c>
      <c r="Q6629" s="38">
        <f>IF(Colin!$G6629&lt;$B$1,Colin!$I6629,0)</f>
        <v>0</v>
      </c>
    </row>
    <row r="6630" spans="12:17" x14ac:dyDescent="0.25">
      <c r="L6630" s="38">
        <f>IF(AND(Colin!$G6630=$B$1,Colin!$H6630=$C$3),Colin!$I6630,)</f>
        <v>0</v>
      </c>
      <c r="M6630" s="38">
        <f>IF(AND(Colin!$G6630=$B$1,Colin!$H6630&lt;=$C$3),Colin!$I6630,)</f>
        <v>0</v>
      </c>
      <c r="N6630" s="38">
        <f>IF(AND(Colin!$G6630=$B$2,Colin!$H6630=$C$3),Colin!$I6630,)</f>
        <v>0</v>
      </c>
      <c r="O6630" s="38">
        <f>IF(AND(Colin!$G6630=$B$2,Colin!$H6630&lt;=$C$3),Colin!$I6630,)</f>
        <v>0</v>
      </c>
      <c r="P6630" s="38">
        <f>IF(Colin!$G6630&lt;$B$2,Colin!$I6630,0)</f>
        <v>0</v>
      </c>
      <c r="Q6630" s="38">
        <f>IF(Colin!$G6630&lt;$B$1,Colin!$I6630,0)</f>
        <v>0</v>
      </c>
    </row>
    <row r="6631" spans="12:17" x14ac:dyDescent="0.25">
      <c r="L6631" s="38">
        <f>IF(AND(Colin!$G6631=$B$1,Colin!$H6631=$C$3),Colin!$I6631,)</f>
        <v>0</v>
      </c>
      <c r="M6631" s="38">
        <f>IF(AND(Colin!$G6631=$B$1,Colin!$H6631&lt;=$C$3),Colin!$I6631,)</f>
        <v>0</v>
      </c>
      <c r="N6631" s="38">
        <f>IF(AND(Colin!$G6631=$B$2,Colin!$H6631=$C$3),Colin!$I6631,)</f>
        <v>0</v>
      </c>
      <c r="O6631" s="38">
        <f>IF(AND(Colin!$G6631=$B$2,Colin!$H6631&lt;=$C$3),Colin!$I6631,)</f>
        <v>0</v>
      </c>
      <c r="P6631" s="38">
        <f>IF(Colin!$G6631&lt;$B$2,Colin!$I6631,0)</f>
        <v>0</v>
      </c>
      <c r="Q6631" s="38">
        <f>IF(Colin!$G6631&lt;$B$1,Colin!$I6631,0)</f>
        <v>0</v>
      </c>
    </row>
    <row r="6632" spans="12:17" x14ac:dyDescent="0.25">
      <c r="L6632" s="38">
        <f>IF(AND(Colin!$G6632=$B$1,Colin!$H6632=$C$3),Colin!$I6632,)</f>
        <v>0</v>
      </c>
      <c r="M6632" s="38">
        <f>IF(AND(Colin!$G6632=$B$1,Colin!$H6632&lt;=$C$3),Colin!$I6632,)</f>
        <v>0</v>
      </c>
      <c r="N6632" s="38">
        <f>IF(AND(Colin!$G6632=$B$2,Colin!$H6632=$C$3),Colin!$I6632,)</f>
        <v>0</v>
      </c>
      <c r="O6632" s="38">
        <f>IF(AND(Colin!$G6632=$B$2,Colin!$H6632&lt;=$C$3),Colin!$I6632,)</f>
        <v>0</v>
      </c>
      <c r="P6632" s="38">
        <f>IF(Colin!$G6632&lt;$B$2,Colin!$I6632,0)</f>
        <v>0</v>
      </c>
      <c r="Q6632" s="38">
        <f>IF(Colin!$G6632&lt;$B$1,Colin!$I6632,0)</f>
        <v>0</v>
      </c>
    </row>
    <row r="6633" spans="12:17" x14ac:dyDescent="0.25">
      <c r="L6633" s="38">
        <f>IF(AND(Colin!$G6633=$B$1,Colin!$H6633=$C$3),Colin!$I6633,)</f>
        <v>0</v>
      </c>
      <c r="M6633" s="38">
        <f>IF(AND(Colin!$G6633=$B$1,Colin!$H6633&lt;=$C$3),Colin!$I6633,)</f>
        <v>0</v>
      </c>
      <c r="N6633" s="38">
        <f>IF(AND(Colin!$G6633=$B$2,Colin!$H6633=$C$3),Colin!$I6633,)</f>
        <v>0</v>
      </c>
      <c r="O6633" s="38">
        <f>IF(AND(Colin!$G6633=$B$2,Colin!$H6633&lt;=$C$3),Colin!$I6633,)</f>
        <v>0</v>
      </c>
      <c r="P6633" s="38">
        <f>IF(Colin!$G6633&lt;$B$2,Colin!$I6633,0)</f>
        <v>0</v>
      </c>
      <c r="Q6633" s="38">
        <f>IF(Colin!$G6633&lt;$B$1,Colin!$I6633,0)</f>
        <v>0</v>
      </c>
    </row>
    <row r="6634" spans="12:17" x14ac:dyDescent="0.25">
      <c r="L6634" s="38">
        <f>IF(AND(Colin!$G6634=$B$1,Colin!$H6634=$C$3),Colin!$I6634,)</f>
        <v>0</v>
      </c>
      <c r="M6634" s="38">
        <f>IF(AND(Colin!$G6634=$B$1,Colin!$H6634&lt;=$C$3),Colin!$I6634,)</f>
        <v>0</v>
      </c>
      <c r="N6634" s="38">
        <f>IF(AND(Colin!$G6634=$B$2,Colin!$H6634=$C$3),Colin!$I6634,)</f>
        <v>0</v>
      </c>
      <c r="O6634" s="38">
        <f>IF(AND(Colin!$G6634=$B$2,Colin!$H6634&lt;=$C$3),Colin!$I6634,)</f>
        <v>0</v>
      </c>
      <c r="P6634" s="38">
        <f>IF(Colin!$G6634&lt;$B$2,Colin!$I6634,0)</f>
        <v>0</v>
      </c>
      <c r="Q6634" s="38">
        <f>IF(Colin!$G6634&lt;$B$1,Colin!$I6634,0)</f>
        <v>0</v>
      </c>
    </row>
    <row r="6635" spans="12:17" x14ac:dyDescent="0.25">
      <c r="L6635" s="38">
        <f>IF(AND(Colin!$G6635=$B$1,Colin!$H6635=$C$3),Colin!$I6635,)</f>
        <v>0</v>
      </c>
      <c r="M6635" s="38">
        <f>IF(AND(Colin!$G6635=$B$1,Colin!$H6635&lt;=$C$3),Colin!$I6635,)</f>
        <v>0</v>
      </c>
      <c r="N6635" s="38">
        <f>IF(AND(Colin!$G6635=$B$2,Colin!$H6635=$C$3),Colin!$I6635,)</f>
        <v>0</v>
      </c>
      <c r="O6635" s="38">
        <f>IF(AND(Colin!$G6635=$B$2,Colin!$H6635&lt;=$C$3),Colin!$I6635,)</f>
        <v>0</v>
      </c>
      <c r="P6635" s="38">
        <f>IF(Colin!$G6635&lt;$B$2,Colin!$I6635,0)</f>
        <v>0</v>
      </c>
      <c r="Q6635" s="38">
        <f>IF(Colin!$G6635&lt;$B$1,Colin!$I6635,0)</f>
        <v>0</v>
      </c>
    </row>
    <row r="6636" spans="12:17" x14ac:dyDescent="0.25">
      <c r="L6636" s="38">
        <f>IF(AND(Colin!$G6636=$B$1,Colin!$H6636=$C$3),Colin!$I6636,)</f>
        <v>0</v>
      </c>
      <c r="M6636" s="38">
        <f>IF(AND(Colin!$G6636=$B$1,Colin!$H6636&lt;=$C$3),Colin!$I6636,)</f>
        <v>0</v>
      </c>
      <c r="N6636" s="38">
        <f>IF(AND(Colin!$G6636=$B$2,Colin!$H6636=$C$3),Colin!$I6636,)</f>
        <v>0</v>
      </c>
      <c r="O6636" s="38">
        <f>IF(AND(Colin!$G6636=$B$2,Colin!$H6636&lt;=$C$3),Colin!$I6636,)</f>
        <v>0</v>
      </c>
      <c r="P6636" s="38">
        <f>IF(Colin!$G6636&lt;$B$2,Colin!$I6636,0)</f>
        <v>0</v>
      </c>
      <c r="Q6636" s="38">
        <f>IF(Colin!$G6636&lt;$B$1,Colin!$I6636,0)</f>
        <v>0</v>
      </c>
    </row>
    <row r="6637" spans="12:17" x14ac:dyDescent="0.25">
      <c r="L6637" s="38">
        <f>IF(AND(Colin!$G6637=$B$1,Colin!$H6637=$C$3),Colin!$I6637,)</f>
        <v>0</v>
      </c>
      <c r="M6637" s="38">
        <f>IF(AND(Colin!$G6637=$B$1,Colin!$H6637&lt;=$C$3),Colin!$I6637,)</f>
        <v>0</v>
      </c>
      <c r="N6637" s="38">
        <f>IF(AND(Colin!$G6637=$B$2,Colin!$H6637=$C$3),Colin!$I6637,)</f>
        <v>0</v>
      </c>
      <c r="O6637" s="38">
        <f>IF(AND(Colin!$G6637=$B$2,Colin!$H6637&lt;=$C$3),Colin!$I6637,)</f>
        <v>0</v>
      </c>
      <c r="P6637" s="38">
        <f>IF(Colin!$G6637&lt;$B$2,Colin!$I6637,0)</f>
        <v>0</v>
      </c>
      <c r="Q6637" s="38">
        <f>IF(Colin!$G6637&lt;$B$1,Colin!$I6637,0)</f>
        <v>0</v>
      </c>
    </row>
    <row r="6638" spans="12:17" x14ac:dyDescent="0.25">
      <c r="L6638" s="38">
        <f>IF(AND(Colin!$G6638=$B$1,Colin!$H6638=$C$3),Colin!$I6638,)</f>
        <v>0</v>
      </c>
      <c r="M6638" s="38">
        <f>IF(AND(Colin!$G6638=$B$1,Colin!$H6638&lt;=$C$3),Colin!$I6638,)</f>
        <v>0</v>
      </c>
      <c r="N6638" s="38">
        <f>IF(AND(Colin!$G6638=$B$2,Colin!$H6638=$C$3),Colin!$I6638,)</f>
        <v>0</v>
      </c>
      <c r="O6638" s="38">
        <f>IF(AND(Colin!$G6638=$B$2,Colin!$H6638&lt;=$C$3),Colin!$I6638,)</f>
        <v>0</v>
      </c>
      <c r="P6638" s="38">
        <f>IF(Colin!$G6638&lt;$B$2,Colin!$I6638,0)</f>
        <v>0</v>
      </c>
      <c r="Q6638" s="38">
        <f>IF(Colin!$G6638&lt;$B$1,Colin!$I6638,0)</f>
        <v>0</v>
      </c>
    </row>
    <row r="6639" spans="12:17" x14ac:dyDescent="0.25">
      <c r="L6639" s="38">
        <f>IF(AND(Colin!$G6639=$B$1,Colin!$H6639=$C$3),Colin!$I6639,)</f>
        <v>0</v>
      </c>
      <c r="M6639" s="38">
        <f>IF(AND(Colin!$G6639=$B$1,Colin!$H6639&lt;=$C$3),Colin!$I6639,)</f>
        <v>0</v>
      </c>
      <c r="N6639" s="38">
        <f>IF(AND(Colin!$G6639=$B$2,Colin!$H6639=$C$3),Colin!$I6639,)</f>
        <v>0</v>
      </c>
      <c r="O6639" s="38">
        <f>IF(AND(Colin!$G6639=$B$2,Colin!$H6639&lt;=$C$3),Colin!$I6639,)</f>
        <v>0</v>
      </c>
      <c r="P6639" s="38">
        <f>IF(Colin!$G6639&lt;$B$2,Colin!$I6639,0)</f>
        <v>0</v>
      </c>
      <c r="Q6639" s="38">
        <f>IF(Colin!$G6639&lt;$B$1,Colin!$I6639,0)</f>
        <v>0</v>
      </c>
    </row>
    <row r="6640" spans="12:17" x14ac:dyDescent="0.25">
      <c r="L6640" s="38">
        <f>IF(AND(Colin!$G6640=$B$1,Colin!$H6640=$C$3),Colin!$I6640,)</f>
        <v>0</v>
      </c>
      <c r="M6640" s="38">
        <f>IF(AND(Colin!$G6640=$B$1,Colin!$H6640&lt;=$C$3),Colin!$I6640,)</f>
        <v>0</v>
      </c>
      <c r="N6640" s="38">
        <f>IF(AND(Colin!$G6640=$B$2,Colin!$H6640=$C$3),Colin!$I6640,)</f>
        <v>0</v>
      </c>
      <c r="O6640" s="38">
        <f>IF(AND(Colin!$G6640=$B$2,Colin!$H6640&lt;=$C$3),Colin!$I6640,)</f>
        <v>0</v>
      </c>
      <c r="P6640" s="38">
        <f>IF(Colin!$G6640&lt;$B$2,Colin!$I6640,0)</f>
        <v>0</v>
      </c>
      <c r="Q6640" s="38">
        <f>IF(Colin!$G6640&lt;$B$1,Colin!$I6640,0)</f>
        <v>0</v>
      </c>
    </row>
    <row r="6641" spans="12:17" x14ac:dyDescent="0.25">
      <c r="L6641" s="38">
        <f>IF(AND(Colin!$G6641=$B$1,Colin!$H6641=$C$3),Colin!$I6641,)</f>
        <v>0</v>
      </c>
      <c r="M6641" s="38">
        <f>IF(AND(Colin!$G6641=$B$1,Colin!$H6641&lt;=$C$3),Colin!$I6641,)</f>
        <v>0</v>
      </c>
      <c r="N6641" s="38">
        <f>IF(AND(Colin!$G6641=$B$2,Colin!$H6641=$C$3),Colin!$I6641,)</f>
        <v>0</v>
      </c>
      <c r="O6641" s="38">
        <f>IF(AND(Colin!$G6641=$B$2,Colin!$H6641&lt;=$C$3),Colin!$I6641,)</f>
        <v>0</v>
      </c>
      <c r="P6641" s="38">
        <f>IF(Colin!$G6641&lt;$B$2,Colin!$I6641,0)</f>
        <v>0</v>
      </c>
      <c r="Q6641" s="38">
        <f>IF(Colin!$G6641&lt;$B$1,Colin!$I6641,0)</f>
        <v>0</v>
      </c>
    </row>
    <row r="6642" spans="12:17" x14ac:dyDescent="0.25">
      <c r="L6642" s="38">
        <f>IF(AND(Colin!$G6642=$B$1,Colin!$H6642=$C$3),Colin!$I6642,)</f>
        <v>0</v>
      </c>
      <c r="M6642" s="38">
        <f>IF(AND(Colin!$G6642=$B$1,Colin!$H6642&lt;=$C$3),Colin!$I6642,)</f>
        <v>0</v>
      </c>
      <c r="N6642" s="38">
        <f>IF(AND(Colin!$G6642=$B$2,Colin!$H6642=$C$3),Colin!$I6642,)</f>
        <v>0</v>
      </c>
      <c r="O6642" s="38">
        <f>IF(AND(Colin!$G6642=$B$2,Colin!$H6642&lt;=$C$3),Colin!$I6642,)</f>
        <v>0</v>
      </c>
      <c r="P6642" s="38">
        <f>IF(Colin!$G6642&lt;$B$2,Colin!$I6642,0)</f>
        <v>0</v>
      </c>
      <c r="Q6642" s="38">
        <f>IF(Colin!$G6642&lt;$B$1,Colin!$I6642,0)</f>
        <v>0</v>
      </c>
    </row>
    <row r="6643" spans="12:17" x14ac:dyDescent="0.25">
      <c r="L6643" s="38">
        <f>IF(AND(Colin!$G6643=$B$1,Colin!$H6643=$C$3),Colin!$I6643,)</f>
        <v>0</v>
      </c>
      <c r="M6643" s="38">
        <f>IF(AND(Colin!$G6643=$B$1,Colin!$H6643&lt;=$C$3),Colin!$I6643,)</f>
        <v>0</v>
      </c>
      <c r="N6643" s="38">
        <f>IF(AND(Colin!$G6643=$B$2,Colin!$H6643=$C$3),Colin!$I6643,)</f>
        <v>0</v>
      </c>
      <c r="O6643" s="38">
        <f>IF(AND(Colin!$G6643=$B$2,Colin!$H6643&lt;=$C$3),Colin!$I6643,)</f>
        <v>0</v>
      </c>
      <c r="P6643" s="38">
        <f>IF(Colin!$G6643&lt;$B$2,Colin!$I6643,0)</f>
        <v>0</v>
      </c>
      <c r="Q6643" s="38">
        <f>IF(Colin!$G6643&lt;$B$1,Colin!$I6643,0)</f>
        <v>0</v>
      </c>
    </row>
    <row r="6644" spans="12:17" x14ac:dyDescent="0.25">
      <c r="L6644" s="38">
        <f>IF(AND(Colin!$G6644=$B$1,Colin!$H6644=$C$3),Colin!$I6644,)</f>
        <v>0</v>
      </c>
      <c r="M6644" s="38">
        <f>IF(AND(Colin!$G6644=$B$1,Colin!$H6644&lt;=$C$3),Colin!$I6644,)</f>
        <v>0</v>
      </c>
      <c r="N6644" s="38">
        <f>IF(AND(Colin!$G6644=$B$2,Colin!$H6644=$C$3),Colin!$I6644,)</f>
        <v>0</v>
      </c>
      <c r="O6644" s="38">
        <f>IF(AND(Colin!$G6644=$B$2,Colin!$H6644&lt;=$C$3),Colin!$I6644,)</f>
        <v>0</v>
      </c>
      <c r="P6644" s="38">
        <f>IF(Colin!$G6644&lt;$B$2,Colin!$I6644,0)</f>
        <v>0</v>
      </c>
      <c r="Q6644" s="38">
        <f>IF(Colin!$G6644&lt;$B$1,Colin!$I6644,0)</f>
        <v>0</v>
      </c>
    </row>
    <row r="6645" spans="12:17" x14ac:dyDescent="0.25">
      <c r="L6645" s="38">
        <f>IF(AND(Colin!$G6645=$B$1,Colin!$H6645=$C$3),Colin!$I6645,)</f>
        <v>0</v>
      </c>
      <c r="M6645" s="38">
        <f>IF(AND(Colin!$G6645=$B$1,Colin!$H6645&lt;=$C$3),Colin!$I6645,)</f>
        <v>0</v>
      </c>
      <c r="N6645" s="38">
        <f>IF(AND(Colin!$G6645=$B$2,Colin!$H6645=$C$3),Colin!$I6645,)</f>
        <v>0</v>
      </c>
      <c r="O6645" s="38">
        <f>IF(AND(Colin!$G6645=$B$2,Colin!$H6645&lt;=$C$3),Colin!$I6645,)</f>
        <v>0</v>
      </c>
      <c r="P6645" s="38">
        <f>IF(Colin!$G6645&lt;$B$2,Colin!$I6645,0)</f>
        <v>0</v>
      </c>
      <c r="Q6645" s="38">
        <f>IF(Colin!$G6645&lt;$B$1,Colin!$I6645,0)</f>
        <v>0</v>
      </c>
    </row>
    <row r="6646" spans="12:17" x14ac:dyDescent="0.25">
      <c r="L6646" s="38">
        <f>IF(AND(Colin!$G6646=$B$1,Colin!$H6646=$C$3),Colin!$I6646,)</f>
        <v>0</v>
      </c>
      <c r="M6646" s="38">
        <f>IF(AND(Colin!$G6646=$B$1,Colin!$H6646&lt;=$C$3),Colin!$I6646,)</f>
        <v>0</v>
      </c>
      <c r="N6646" s="38">
        <f>IF(AND(Colin!$G6646=$B$2,Colin!$H6646=$C$3),Colin!$I6646,)</f>
        <v>0</v>
      </c>
      <c r="O6646" s="38">
        <f>IF(AND(Colin!$G6646=$B$2,Colin!$H6646&lt;=$C$3),Colin!$I6646,)</f>
        <v>0</v>
      </c>
      <c r="P6646" s="38">
        <f>IF(Colin!$G6646&lt;$B$2,Colin!$I6646,0)</f>
        <v>0</v>
      </c>
      <c r="Q6646" s="38">
        <f>IF(Colin!$G6646&lt;$B$1,Colin!$I6646,0)</f>
        <v>0</v>
      </c>
    </row>
    <row r="6647" spans="12:17" x14ac:dyDescent="0.25">
      <c r="L6647" s="38">
        <f>IF(AND(Colin!$G6647=$B$1,Colin!$H6647=$C$3),Colin!$I6647,)</f>
        <v>0</v>
      </c>
      <c r="M6647" s="38">
        <f>IF(AND(Colin!$G6647=$B$1,Colin!$H6647&lt;=$C$3),Colin!$I6647,)</f>
        <v>0</v>
      </c>
      <c r="N6647" s="38">
        <f>IF(AND(Colin!$G6647=$B$2,Colin!$H6647=$C$3),Colin!$I6647,)</f>
        <v>0</v>
      </c>
      <c r="O6647" s="38">
        <f>IF(AND(Colin!$G6647=$B$2,Colin!$H6647&lt;=$C$3),Colin!$I6647,)</f>
        <v>0</v>
      </c>
      <c r="P6647" s="38">
        <f>IF(Colin!$G6647&lt;$B$2,Colin!$I6647,0)</f>
        <v>0</v>
      </c>
      <c r="Q6647" s="38">
        <f>IF(Colin!$G6647&lt;$B$1,Colin!$I6647,0)</f>
        <v>0</v>
      </c>
    </row>
    <row r="6648" spans="12:17" x14ac:dyDescent="0.25">
      <c r="L6648" s="38">
        <f>IF(AND(Colin!$G6648=$B$1,Colin!$H6648=$C$3),Colin!$I6648,)</f>
        <v>0</v>
      </c>
      <c r="M6648" s="38">
        <f>IF(AND(Colin!$G6648=$B$1,Colin!$H6648&lt;=$C$3),Colin!$I6648,)</f>
        <v>0</v>
      </c>
      <c r="N6648" s="38">
        <f>IF(AND(Colin!$G6648=$B$2,Colin!$H6648=$C$3),Colin!$I6648,)</f>
        <v>0</v>
      </c>
      <c r="O6648" s="38">
        <f>IF(AND(Colin!$G6648=$B$2,Colin!$H6648&lt;=$C$3),Colin!$I6648,)</f>
        <v>0</v>
      </c>
      <c r="P6648" s="38">
        <f>IF(Colin!$G6648&lt;$B$2,Colin!$I6648,0)</f>
        <v>0</v>
      </c>
      <c r="Q6648" s="38">
        <f>IF(Colin!$G6648&lt;$B$1,Colin!$I6648,0)</f>
        <v>0</v>
      </c>
    </row>
    <row r="6649" spans="12:17" x14ac:dyDescent="0.25">
      <c r="L6649" s="38">
        <f>IF(AND(Colin!$G6649=$B$1,Colin!$H6649=$C$3),Colin!$I6649,)</f>
        <v>0</v>
      </c>
      <c r="M6649" s="38">
        <f>IF(AND(Colin!$G6649=$B$1,Colin!$H6649&lt;=$C$3),Colin!$I6649,)</f>
        <v>0</v>
      </c>
      <c r="N6649" s="38">
        <f>IF(AND(Colin!$G6649=$B$2,Colin!$H6649=$C$3),Colin!$I6649,)</f>
        <v>0</v>
      </c>
      <c r="O6649" s="38">
        <f>IF(AND(Colin!$G6649=$B$2,Colin!$H6649&lt;=$C$3),Colin!$I6649,)</f>
        <v>0</v>
      </c>
      <c r="P6649" s="38">
        <f>IF(Colin!$G6649&lt;$B$2,Colin!$I6649,0)</f>
        <v>0</v>
      </c>
      <c r="Q6649" s="38">
        <f>IF(Colin!$G6649&lt;$B$1,Colin!$I6649,0)</f>
        <v>0</v>
      </c>
    </row>
    <row r="6650" spans="12:17" x14ac:dyDescent="0.25">
      <c r="L6650" s="38">
        <f>IF(AND(Colin!$G6650=$B$1,Colin!$H6650=$C$3),Colin!$I6650,)</f>
        <v>0</v>
      </c>
      <c r="M6650" s="38">
        <f>IF(AND(Colin!$G6650=$B$1,Colin!$H6650&lt;=$C$3),Colin!$I6650,)</f>
        <v>0</v>
      </c>
      <c r="N6650" s="38">
        <f>IF(AND(Colin!$G6650=$B$2,Colin!$H6650=$C$3),Colin!$I6650,)</f>
        <v>0</v>
      </c>
      <c r="O6650" s="38">
        <f>IF(AND(Colin!$G6650=$B$2,Colin!$H6650&lt;=$C$3),Colin!$I6650,)</f>
        <v>0</v>
      </c>
      <c r="P6650" s="38">
        <f>IF(Colin!$G6650&lt;$B$2,Colin!$I6650,0)</f>
        <v>0</v>
      </c>
      <c r="Q6650" s="38">
        <f>IF(Colin!$G6650&lt;$B$1,Colin!$I6650,0)</f>
        <v>0</v>
      </c>
    </row>
    <row r="6651" spans="12:17" x14ac:dyDescent="0.25">
      <c r="L6651" s="38">
        <f>IF(AND(Colin!$G6651=$B$1,Colin!$H6651=$C$3),Colin!$I6651,)</f>
        <v>0</v>
      </c>
      <c r="M6651" s="38">
        <f>IF(AND(Colin!$G6651=$B$1,Colin!$H6651&lt;=$C$3),Colin!$I6651,)</f>
        <v>0</v>
      </c>
      <c r="N6651" s="38">
        <f>IF(AND(Colin!$G6651=$B$2,Colin!$H6651=$C$3),Colin!$I6651,)</f>
        <v>0</v>
      </c>
      <c r="O6651" s="38">
        <f>IF(AND(Colin!$G6651=$B$2,Colin!$H6651&lt;=$C$3),Colin!$I6651,)</f>
        <v>0</v>
      </c>
      <c r="P6651" s="38">
        <f>IF(Colin!$G6651&lt;$B$2,Colin!$I6651,0)</f>
        <v>0</v>
      </c>
      <c r="Q6651" s="38">
        <f>IF(Colin!$G6651&lt;$B$1,Colin!$I6651,0)</f>
        <v>0</v>
      </c>
    </row>
    <row r="6652" spans="12:17" x14ac:dyDescent="0.25">
      <c r="L6652" s="38">
        <f>IF(AND(Colin!$G6652=$B$1,Colin!$H6652=$C$3),Colin!$I6652,)</f>
        <v>0</v>
      </c>
      <c r="M6652" s="38">
        <f>IF(AND(Colin!$G6652=$B$1,Colin!$H6652&lt;=$C$3),Colin!$I6652,)</f>
        <v>0</v>
      </c>
      <c r="N6652" s="38">
        <f>IF(AND(Colin!$G6652=$B$2,Colin!$H6652=$C$3),Colin!$I6652,)</f>
        <v>0</v>
      </c>
      <c r="O6652" s="38">
        <f>IF(AND(Colin!$G6652=$B$2,Colin!$H6652&lt;=$C$3),Colin!$I6652,)</f>
        <v>0</v>
      </c>
      <c r="P6652" s="38">
        <f>IF(Colin!$G6652&lt;$B$2,Colin!$I6652,0)</f>
        <v>0</v>
      </c>
      <c r="Q6652" s="38">
        <f>IF(Colin!$G6652&lt;$B$1,Colin!$I6652,0)</f>
        <v>0</v>
      </c>
    </row>
    <row r="6653" spans="12:17" x14ac:dyDescent="0.25">
      <c r="L6653" s="38">
        <f>IF(AND(Colin!$G6653=$B$1,Colin!$H6653=$C$3),Colin!$I6653,)</f>
        <v>0</v>
      </c>
      <c r="M6653" s="38">
        <f>IF(AND(Colin!$G6653=$B$1,Colin!$H6653&lt;=$C$3),Colin!$I6653,)</f>
        <v>0</v>
      </c>
      <c r="N6653" s="38">
        <f>IF(AND(Colin!$G6653=$B$2,Colin!$H6653=$C$3),Colin!$I6653,)</f>
        <v>0</v>
      </c>
      <c r="O6653" s="38">
        <f>IF(AND(Colin!$G6653=$B$2,Colin!$H6653&lt;=$C$3),Colin!$I6653,)</f>
        <v>0</v>
      </c>
      <c r="P6653" s="38">
        <f>IF(Colin!$G6653&lt;$B$2,Colin!$I6653,0)</f>
        <v>0</v>
      </c>
      <c r="Q6653" s="38">
        <f>IF(Colin!$G6653&lt;$B$1,Colin!$I6653,0)</f>
        <v>0</v>
      </c>
    </row>
    <row r="6654" spans="12:17" x14ac:dyDescent="0.25">
      <c r="L6654" s="38">
        <f>IF(AND(Colin!$G6654=$B$1,Colin!$H6654=$C$3),Colin!$I6654,)</f>
        <v>0</v>
      </c>
      <c r="M6654" s="38">
        <f>IF(AND(Colin!$G6654=$B$1,Colin!$H6654&lt;=$C$3),Colin!$I6654,)</f>
        <v>0</v>
      </c>
      <c r="N6654" s="38">
        <f>IF(AND(Colin!$G6654=$B$2,Colin!$H6654=$C$3),Colin!$I6654,)</f>
        <v>0</v>
      </c>
      <c r="O6654" s="38">
        <f>IF(AND(Colin!$G6654=$B$2,Colin!$H6654&lt;=$C$3),Colin!$I6654,)</f>
        <v>0</v>
      </c>
      <c r="P6654" s="38">
        <f>IF(Colin!$G6654&lt;$B$2,Colin!$I6654,0)</f>
        <v>0</v>
      </c>
      <c r="Q6654" s="38">
        <f>IF(Colin!$G6654&lt;$B$1,Colin!$I6654,0)</f>
        <v>0</v>
      </c>
    </row>
    <row r="6655" spans="12:17" x14ac:dyDescent="0.25">
      <c r="L6655" s="38">
        <f>IF(AND(Colin!$G6655=$B$1,Colin!$H6655=$C$3),Colin!$I6655,)</f>
        <v>0</v>
      </c>
      <c r="M6655" s="38">
        <f>IF(AND(Colin!$G6655=$B$1,Colin!$H6655&lt;=$C$3),Colin!$I6655,)</f>
        <v>0</v>
      </c>
      <c r="N6655" s="38">
        <f>IF(AND(Colin!$G6655=$B$2,Colin!$H6655=$C$3),Colin!$I6655,)</f>
        <v>0</v>
      </c>
      <c r="O6655" s="38">
        <f>IF(AND(Colin!$G6655=$B$2,Colin!$H6655&lt;=$C$3),Colin!$I6655,)</f>
        <v>0</v>
      </c>
      <c r="P6655" s="38">
        <f>IF(Colin!$G6655&lt;$B$2,Colin!$I6655,0)</f>
        <v>0</v>
      </c>
      <c r="Q6655" s="38">
        <f>IF(Colin!$G6655&lt;$B$1,Colin!$I6655,0)</f>
        <v>0</v>
      </c>
    </row>
    <row r="6656" spans="12:17" x14ac:dyDescent="0.25">
      <c r="L6656" s="38">
        <f>IF(AND(Colin!$G6656=$B$1,Colin!$H6656=$C$3),Colin!$I6656,)</f>
        <v>0</v>
      </c>
      <c r="M6656" s="38">
        <f>IF(AND(Colin!$G6656=$B$1,Colin!$H6656&lt;=$C$3),Colin!$I6656,)</f>
        <v>0</v>
      </c>
      <c r="N6656" s="38">
        <f>IF(AND(Colin!$G6656=$B$2,Colin!$H6656=$C$3),Colin!$I6656,)</f>
        <v>0</v>
      </c>
      <c r="O6656" s="38">
        <f>IF(AND(Colin!$G6656=$B$2,Colin!$H6656&lt;=$C$3),Colin!$I6656,)</f>
        <v>0</v>
      </c>
      <c r="P6656" s="38">
        <f>IF(Colin!$G6656&lt;$B$2,Colin!$I6656,0)</f>
        <v>0</v>
      </c>
      <c r="Q6656" s="38">
        <f>IF(Colin!$G6656&lt;$B$1,Colin!$I6656,0)</f>
        <v>0</v>
      </c>
    </row>
    <row r="6657" spans="12:17" x14ac:dyDescent="0.25">
      <c r="L6657" s="38">
        <f>IF(AND(Colin!$G6657=$B$1,Colin!$H6657=$C$3),Colin!$I6657,)</f>
        <v>0</v>
      </c>
      <c r="M6657" s="38">
        <f>IF(AND(Colin!$G6657=$B$1,Colin!$H6657&lt;=$C$3),Colin!$I6657,)</f>
        <v>0</v>
      </c>
      <c r="N6657" s="38">
        <f>IF(AND(Colin!$G6657=$B$2,Colin!$H6657=$C$3),Colin!$I6657,)</f>
        <v>0</v>
      </c>
      <c r="O6657" s="38">
        <f>IF(AND(Colin!$G6657=$B$2,Colin!$H6657&lt;=$C$3),Colin!$I6657,)</f>
        <v>0</v>
      </c>
      <c r="P6657" s="38">
        <f>IF(Colin!$G6657&lt;$B$2,Colin!$I6657,0)</f>
        <v>0</v>
      </c>
      <c r="Q6657" s="38">
        <f>IF(Colin!$G6657&lt;$B$1,Colin!$I6657,0)</f>
        <v>0</v>
      </c>
    </row>
    <row r="6658" spans="12:17" x14ac:dyDescent="0.25">
      <c r="L6658" s="38">
        <f>IF(AND(Colin!$G6658=$B$1,Colin!$H6658=$C$3),Colin!$I6658,)</f>
        <v>0</v>
      </c>
      <c r="M6658" s="38">
        <f>IF(AND(Colin!$G6658=$B$1,Colin!$H6658&lt;=$C$3),Colin!$I6658,)</f>
        <v>0</v>
      </c>
      <c r="N6658" s="38">
        <f>IF(AND(Colin!$G6658=$B$2,Colin!$H6658=$C$3),Colin!$I6658,)</f>
        <v>0</v>
      </c>
      <c r="O6658" s="38">
        <f>IF(AND(Colin!$G6658=$B$2,Colin!$H6658&lt;=$C$3),Colin!$I6658,)</f>
        <v>0</v>
      </c>
      <c r="P6658" s="38">
        <f>IF(Colin!$G6658&lt;$B$2,Colin!$I6658,0)</f>
        <v>0</v>
      </c>
      <c r="Q6658" s="38">
        <f>IF(Colin!$G6658&lt;$B$1,Colin!$I6658,0)</f>
        <v>0</v>
      </c>
    </row>
    <row r="6659" spans="12:17" x14ac:dyDescent="0.25">
      <c r="L6659" s="38">
        <f>IF(AND(Colin!$G6659=$B$1,Colin!$H6659=$C$3),Colin!$I6659,)</f>
        <v>0</v>
      </c>
      <c r="M6659" s="38">
        <f>IF(AND(Colin!$G6659=$B$1,Colin!$H6659&lt;=$C$3),Colin!$I6659,)</f>
        <v>0</v>
      </c>
      <c r="N6659" s="38">
        <f>IF(AND(Colin!$G6659=$B$2,Colin!$H6659=$C$3),Colin!$I6659,)</f>
        <v>0</v>
      </c>
      <c r="O6659" s="38">
        <f>IF(AND(Colin!$G6659=$B$2,Colin!$H6659&lt;=$C$3),Colin!$I6659,)</f>
        <v>0</v>
      </c>
      <c r="P6659" s="38">
        <f>IF(Colin!$G6659&lt;$B$2,Colin!$I6659,0)</f>
        <v>0</v>
      </c>
      <c r="Q6659" s="38">
        <f>IF(Colin!$G6659&lt;$B$1,Colin!$I6659,0)</f>
        <v>0</v>
      </c>
    </row>
    <row r="6660" spans="12:17" x14ac:dyDescent="0.25">
      <c r="L6660" s="38">
        <f>IF(AND(Colin!$G6660=$B$1,Colin!$H6660=$C$3),Colin!$I6660,)</f>
        <v>0</v>
      </c>
      <c r="M6660" s="38">
        <f>IF(AND(Colin!$G6660=$B$1,Colin!$H6660&lt;=$C$3),Colin!$I6660,)</f>
        <v>0</v>
      </c>
      <c r="N6660" s="38">
        <f>IF(AND(Colin!$G6660=$B$2,Colin!$H6660=$C$3),Colin!$I6660,)</f>
        <v>0</v>
      </c>
      <c r="O6660" s="38">
        <f>IF(AND(Colin!$G6660=$B$2,Colin!$H6660&lt;=$C$3),Colin!$I6660,)</f>
        <v>0</v>
      </c>
      <c r="P6660" s="38">
        <f>IF(Colin!$G6660&lt;$B$2,Colin!$I6660,0)</f>
        <v>0</v>
      </c>
      <c r="Q6660" s="38">
        <f>IF(Colin!$G6660&lt;$B$1,Colin!$I6660,0)</f>
        <v>0</v>
      </c>
    </row>
    <row r="6661" spans="12:17" x14ac:dyDescent="0.25">
      <c r="L6661" s="38">
        <f>IF(AND(Colin!$G6661=$B$1,Colin!$H6661=$C$3),Colin!$I6661,)</f>
        <v>0</v>
      </c>
      <c r="M6661" s="38">
        <f>IF(AND(Colin!$G6661=$B$1,Colin!$H6661&lt;=$C$3),Colin!$I6661,)</f>
        <v>0</v>
      </c>
      <c r="N6661" s="38">
        <f>IF(AND(Colin!$G6661=$B$2,Colin!$H6661=$C$3),Colin!$I6661,)</f>
        <v>0</v>
      </c>
      <c r="O6661" s="38">
        <f>IF(AND(Colin!$G6661=$B$2,Colin!$H6661&lt;=$C$3),Colin!$I6661,)</f>
        <v>0</v>
      </c>
      <c r="P6661" s="38">
        <f>IF(Colin!$G6661&lt;$B$2,Colin!$I6661,0)</f>
        <v>0</v>
      </c>
      <c r="Q6661" s="38">
        <f>IF(Colin!$G6661&lt;$B$1,Colin!$I6661,0)</f>
        <v>0</v>
      </c>
    </row>
    <row r="6662" spans="12:17" x14ac:dyDescent="0.25">
      <c r="L6662" s="38">
        <f>IF(AND(Colin!$G6662=$B$1,Colin!$H6662=$C$3),Colin!$I6662,)</f>
        <v>0</v>
      </c>
      <c r="M6662" s="38">
        <f>IF(AND(Colin!$G6662=$B$1,Colin!$H6662&lt;=$C$3),Colin!$I6662,)</f>
        <v>0</v>
      </c>
      <c r="N6662" s="38">
        <f>IF(AND(Colin!$G6662=$B$2,Colin!$H6662=$C$3),Colin!$I6662,)</f>
        <v>0</v>
      </c>
      <c r="O6662" s="38">
        <f>IF(AND(Colin!$G6662=$B$2,Colin!$H6662&lt;=$C$3),Colin!$I6662,)</f>
        <v>0</v>
      </c>
      <c r="P6662" s="38">
        <f>IF(Colin!$G6662&lt;$B$2,Colin!$I6662,0)</f>
        <v>0</v>
      </c>
      <c r="Q6662" s="38">
        <f>IF(Colin!$G6662&lt;$B$1,Colin!$I6662,0)</f>
        <v>0</v>
      </c>
    </row>
    <row r="6663" spans="12:17" x14ac:dyDescent="0.25">
      <c r="L6663" s="38">
        <f>IF(AND(Colin!$G6663=$B$1,Colin!$H6663=$C$3),Colin!$I6663,)</f>
        <v>0</v>
      </c>
      <c r="M6663" s="38">
        <f>IF(AND(Colin!$G6663=$B$1,Colin!$H6663&lt;=$C$3),Colin!$I6663,)</f>
        <v>0</v>
      </c>
      <c r="N6663" s="38">
        <f>IF(AND(Colin!$G6663=$B$2,Colin!$H6663=$C$3),Colin!$I6663,)</f>
        <v>0</v>
      </c>
      <c r="O6663" s="38">
        <f>IF(AND(Colin!$G6663=$B$2,Colin!$H6663&lt;=$C$3),Colin!$I6663,)</f>
        <v>0</v>
      </c>
      <c r="P6663" s="38">
        <f>IF(Colin!$G6663&lt;$B$2,Colin!$I6663,0)</f>
        <v>0</v>
      </c>
      <c r="Q6663" s="38">
        <f>IF(Colin!$G6663&lt;$B$1,Colin!$I6663,0)</f>
        <v>0</v>
      </c>
    </row>
    <row r="6664" spans="12:17" x14ac:dyDescent="0.25">
      <c r="L6664" s="38">
        <f>IF(AND(Colin!$G6664=$B$1,Colin!$H6664=$C$3),Colin!$I6664,)</f>
        <v>0</v>
      </c>
      <c r="M6664" s="38">
        <f>IF(AND(Colin!$G6664=$B$1,Colin!$H6664&lt;=$C$3),Colin!$I6664,)</f>
        <v>0</v>
      </c>
      <c r="N6664" s="38">
        <f>IF(AND(Colin!$G6664=$B$2,Colin!$H6664=$C$3),Colin!$I6664,)</f>
        <v>0</v>
      </c>
      <c r="O6664" s="38">
        <f>IF(AND(Colin!$G6664=$B$2,Colin!$H6664&lt;=$C$3),Colin!$I6664,)</f>
        <v>0</v>
      </c>
      <c r="P6664" s="38">
        <f>IF(Colin!$G6664&lt;$B$2,Colin!$I6664,0)</f>
        <v>0</v>
      </c>
      <c r="Q6664" s="38">
        <f>IF(Colin!$G6664&lt;$B$1,Colin!$I6664,0)</f>
        <v>0</v>
      </c>
    </row>
    <row r="6665" spans="12:17" x14ac:dyDescent="0.25">
      <c r="L6665" s="38">
        <f>IF(AND(Colin!$G6665=$B$1,Colin!$H6665=$C$3),Colin!$I6665,)</f>
        <v>0</v>
      </c>
      <c r="M6665" s="38">
        <f>IF(AND(Colin!$G6665=$B$1,Colin!$H6665&lt;=$C$3),Colin!$I6665,)</f>
        <v>0</v>
      </c>
      <c r="N6665" s="38">
        <f>IF(AND(Colin!$G6665=$B$2,Colin!$H6665=$C$3),Colin!$I6665,)</f>
        <v>0</v>
      </c>
      <c r="O6665" s="38">
        <f>IF(AND(Colin!$G6665=$B$2,Colin!$H6665&lt;=$C$3),Colin!$I6665,)</f>
        <v>0</v>
      </c>
      <c r="P6665" s="38">
        <f>IF(Colin!$G6665&lt;$B$2,Colin!$I6665,0)</f>
        <v>0</v>
      </c>
      <c r="Q6665" s="38">
        <f>IF(Colin!$G6665&lt;$B$1,Colin!$I6665,0)</f>
        <v>0</v>
      </c>
    </row>
    <row r="6666" spans="12:17" x14ac:dyDescent="0.25">
      <c r="L6666" s="38">
        <f>IF(AND(Colin!$G6666=$B$1,Colin!$H6666=$C$3),Colin!$I6666,)</f>
        <v>0</v>
      </c>
      <c r="M6666" s="38">
        <f>IF(AND(Colin!$G6666=$B$1,Colin!$H6666&lt;=$C$3),Colin!$I6666,)</f>
        <v>0</v>
      </c>
      <c r="N6666" s="38">
        <f>IF(AND(Colin!$G6666=$B$2,Colin!$H6666=$C$3),Colin!$I6666,)</f>
        <v>0</v>
      </c>
      <c r="O6666" s="38">
        <f>IF(AND(Colin!$G6666=$B$2,Colin!$H6666&lt;=$C$3),Colin!$I6666,)</f>
        <v>0</v>
      </c>
      <c r="P6666" s="38">
        <f>IF(Colin!$G6666&lt;$B$2,Colin!$I6666,0)</f>
        <v>0</v>
      </c>
      <c r="Q6666" s="38">
        <f>IF(Colin!$G6666&lt;$B$1,Colin!$I6666,0)</f>
        <v>0</v>
      </c>
    </row>
    <row r="6667" spans="12:17" x14ac:dyDescent="0.25">
      <c r="L6667" s="38">
        <f>IF(AND(Colin!$G6667=$B$1,Colin!$H6667=$C$3),Colin!$I6667,)</f>
        <v>0</v>
      </c>
      <c r="M6667" s="38">
        <f>IF(AND(Colin!$G6667=$B$1,Colin!$H6667&lt;=$C$3),Colin!$I6667,)</f>
        <v>0</v>
      </c>
      <c r="N6667" s="38">
        <f>IF(AND(Colin!$G6667=$B$2,Colin!$H6667=$C$3),Colin!$I6667,)</f>
        <v>0</v>
      </c>
      <c r="O6667" s="38">
        <f>IF(AND(Colin!$G6667=$B$2,Colin!$H6667&lt;=$C$3),Colin!$I6667,)</f>
        <v>0</v>
      </c>
      <c r="P6667" s="38">
        <f>IF(Colin!$G6667&lt;$B$2,Colin!$I6667,0)</f>
        <v>0</v>
      </c>
      <c r="Q6667" s="38">
        <f>IF(Colin!$G6667&lt;$B$1,Colin!$I6667,0)</f>
        <v>0</v>
      </c>
    </row>
    <row r="6668" spans="12:17" x14ac:dyDescent="0.25">
      <c r="L6668" s="38">
        <f>IF(AND(Colin!$G6668=$B$1,Colin!$H6668=$C$3),Colin!$I6668,)</f>
        <v>0</v>
      </c>
      <c r="M6668" s="38">
        <f>IF(AND(Colin!$G6668=$B$1,Colin!$H6668&lt;=$C$3),Colin!$I6668,)</f>
        <v>0</v>
      </c>
      <c r="N6668" s="38">
        <f>IF(AND(Colin!$G6668=$B$2,Colin!$H6668=$C$3),Colin!$I6668,)</f>
        <v>0</v>
      </c>
      <c r="O6668" s="38">
        <f>IF(AND(Colin!$G6668=$B$2,Colin!$H6668&lt;=$C$3),Colin!$I6668,)</f>
        <v>0</v>
      </c>
      <c r="P6668" s="38">
        <f>IF(Colin!$G6668&lt;$B$2,Colin!$I6668,0)</f>
        <v>0</v>
      </c>
      <c r="Q6668" s="38">
        <f>IF(Colin!$G6668&lt;$B$1,Colin!$I6668,0)</f>
        <v>0</v>
      </c>
    </row>
    <row r="6669" spans="12:17" x14ac:dyDescent="0.25">
      <c r="L6669" s="38">
        <f>IF(AND(Colin!$G6669=$B$1,Colin!$H6669=$C$3),Colin!$I6669,)</f>
        <v>0</v>
      </c>
      <c r="M6669" s="38">
        <f>IF(AND(Colin!$G6669=$B$1,Colin!$H6669&lt;=$C$3),Colin!$I6669,)</f>
        <v>0</v>
      </c>
      <c r="N6669" s="38">
        <f>IF(AND(Colin!$G6669=$B$2,Colin!$H6669=$C$3),Colin!$I6669,)</f>
        <v>0</v>
      </c>
      <c r="O6669" s="38">
        <f>IF(AND(Colin!$G6669=$B$2,Colin!$H6669&lt;=$C$3),Colin!$I6669,)</f>
        <v>0</v>
      </c>
      <c r="P6669" s="38">
        <f>IF(Colin!$G6669&lt;$B$2,Colin!$I6669,0)</f>
        <v>0</v>
      </c>
      <c r="Q6669" s="38">
        <f>IF(Colin!$G6669&lt;$B$1,Colin!$I6669,0)</f>
        <v>0</v>
      </c>
    </row>
    <row r="6670" spans="12:17" x14ac:dyDescent="0.25">
      <c r="L6670" s="38">
        <f>IF(AND(Colin!$G6670=$B$1,Colin!$H6670=$C$3),Colin!$I6670,)</f>
        <v>0</v>
      </c>
      <c r="M6670" s="38">
        <f>IF(AND(Colin!$G6670=$B$1,Colin!$H6670&lt;=$C$3),Colin!$I6670,)</f>
        <v>0</v>
      </c>
      <c r="N6670" s="38">
        <f>IF(AND(Colin!$G6670=$B$2,Colin!$H6670=$C$3),Colin!$I6670,)</f>
        <v>0</v>
      </c>
      <c r="O6670" s="38">
        <f>IF(AND(Colin!$G6670=$B$2,Colin!$H6670&lt;=$C$3),Colin!$I6670,)</f>
        <v>0</v>
      </c>
      <c r="P6670" s="38">
        <f>IF(Colin!$G6670&lt;$B$2,Colin!$I6670,0)</f>
        <v>0</v>
      </c>
      <c r="Q6670" s="38">
        <f>IF(Colin!$G6670&lt;$B$1,Colin!$I6670,0)</f>
        <v>0</v>
      </c>
    </row>
    <row r="6671" spans="12:17" x14ac:dyDescent="0.25">
      <c r="L6671" s="38">
        <f>IF(AND(Colin!$G6671=$B$1,Colin!$H6671=$C$3),Colin!$I6671,)</f>
        <v>0</v>
      </c>
      <c r="M6671" s="38">
        <f>IF(AND(Colin!$G6671=$B$1,Colin!$H6671&lt;=$C$3),Colin!$I6671,)</f>
        <v>0</v>
      </c>
      <c r="N6671" s="38">
        <f>IF(AND(Colin!$G6671=$B$2,Colin!$H6671=$C$3),Colin!$I6671,)</f>
        <v>0</v>
      </c>
      <c r="O6671" s="38">
        <f>IF(AND(Colin!$G6671=$B$2,Colin!$H6671&lt;=$C$3),Colin!$I6671,)</f>
        <v>0</v>
      </c>
      <c r="P6671" s="38">
        <f>IF(Colin!$G6671&lt;$B$2,Colin!$I6671,0)</f>
        <v>0</v>
      </c>
      <c r="Q6671" s="38">
        <f>IF(Colin!$G6671&lt;$B$1,Colin!$I6671,0)</f>
        <v>0</v>
      </c>
    </row>
    <row r="6672" spans="12:17" x14ac:dyDescent="0.25">
      <c r="L6672" s="38">
        <f>IF(AND(Colin!$G6672=$B$1,Colin!$H6672=$C$3),Colin!$I6672,)</f>
        <v>0</v>
      </c>
      <c r="M6672" s="38">
        <f>IF(AND(Colin!$G6672=$B$1,Colin!$H6672&lt;=$C$3),Colin!$I6672,)</f>
        <v>0</v>
      </c>
      <c r="N6672" s="38">
        <f>IF(AND(Colin!$G6672=$B$2,Colin!$H6672=$C$3),Colin!$I6672,)</f>
        <v>0</v>
      </c>
      <c r="O6672" s="38">
        <f>IF(AND(Colin!$G6672=$B$2,Colin!$H6672&lt;=$C$3),Colin!$I6672,)</f>
        <v>0</v>
      </c>
      <c r="P6672" s="38">
        <f>IF(Colin!$G6672&lt;$B$2,Colin!$I6672,0)</f>
        <v>0</v>
      </c>
      <c r="Q6672" s="38">
        <f>IF(Colin!$G6672&lt;$B$1,Colin!$I6672,0)</f>
        <v>0</v>
      </c>
    </row>
    <row r="6673" spans="12:17" x14ac:dyDescent="0.25">
      <c r="L6673" s="38">
        <f>IF(AND(Colin!$G6673=$B$1,Colin!$H6673=$C$3),Colin!$I6673,)</f>
        <v>0</v>
      </c>
      <c r="M6673" s="38">
        <f>IF(AND(Colin!$G6673=$B$1,Colin!$H6673&lt;=$C$3),Colin!$I6673,)</f>
        <v>0</v>
      </c>
      <c r="N6673" s="38">
        <f>IF(AND(Colin!$G6673=$B$2,Colin!$H6673=$C$3),Colin!$I6673,)</f>
        <v>0</v>
      </c>
      <c r="O6673" s="38">
        <f>IF(AND(Colin!$G6673=$B$2,Colin!$H6673&lt;=$C$3),Colin!$I6673,)</f>
        <v>0</v>
      </c>
      <c r="P6673" s="38">
        <f>IF(Colin!$G6673&lt;$B$2,Colin!$I6673,0)</f>
        <v>0</v>
      </c>
      <c r="Q6673" s="38">
        <f>IF(Colin!$G6673&lt;$B$1,Colin!$I6673,0)</f>
        <v>0</v>
      </c>
    </row>
    <row r="6674" spans="12:17" x14ac:dyDescent="0.25">
      <c r="L6674" s="38">
        <f>IF(AND(Colin!$G6674=$B$1,Colin!$H6674=$C$3),Colin!$I6674,)</f>
        <v>0</v>
      </c>
      <c r="M6674" s="38">
        <f>IF(AND(Colin!$G6674=$B$1,Colin!$H6674&lt;=$C$3),Colin!$I6674,)</f>
        <v>0</v>
      </c>
      <c r="N6674" s="38">
        <f>IF(AND(Colin!$G6674=$B$2,Colin!$H6674=$C$3),Colin!$I6674,)</f>
        <v>0</v>
      </c>
      <c r="O6674" s="38">
        <f>IF(AND(Colin!$G6674=$B$2,Colin!$H6674&lt;=$C$3),Colin!$I6674,)</f>
        <v>0</v>
      </c>
      <c r="P6674" s="38">
        <f>IF(Colin!$G6674&lt;$B$2,Colin!$I6674,0)</f>
        <v>0</v>
      </c>
      <c r="Q6674" s="38">
        <f>IF(Colin!$G6674&lt;$B$1,Colin!$I6674,0)</f>
        <v>0</v>
      </c>
    </row>
    <row r="6675" spans="12:17" x14ac:dyDescent="0.25">
      <c r="L6675" s="38">
        <f>IF(AND(Colin!$G6675=$B$1,Colin!$H6675=$C$3),Colin!$I6675,)</f>
        <v>0</v>
      </c>
      <c r="M6675" s="38">
        <f>IF(AND(Colin!$G6675=$B$1,Colin!$H6675&lt;=$C$3),Colin!$I6675,)</f>
        <v>0</v>
      </c>
      <c r="N6675" s="38">
        <f>IF(AND(Colin!$G6675=$B$2,Colin!$H6675=$C$3),Colin!$I6675,)</f>
        <v>0</v>
      </c>
      <c r="O6675" s="38">
        <f>IF(AND(Colin!$G6675=$B$2,Colin!$H6675&lt;=$C$3),Colin!$I6675,)</f>
        <v>0</v>
      </c>
      <c r="P6675" s="38">
        <f>IF(Colin!$G6675&lt;$B$2,Colin!$I6675,0)</f>
        <v>0</v>
      </c>
      <c r="Q6675" s="38">
        <f>IF(Colin!$G6675&lt;$B$1,Colin!$I6675,0)</f>
        <v>0</v>
      </c>
    </row>
    <row r="6676" spans="12:17" x14ac:dyDescent="0.25">
      <c r="L6676" s="38">
        <f>IF(AND(Colin!$G6676=$B$1,Colin!$H6676=$C$3),Colin!$I6676,)</f>
        <v>0</v>
      </c>
      <c r="M6676" s="38">
        <f>IF(AND(Colin!$G6676=$B$1,Colin!$H6676&lt;=$C$3),Colin!$I6676,)</f>
        <v>0</v>
      </c>
      <c r="N6676" s="38">
        <f>IF(AND(Colin!$G6676=$B$2,Colin!$H6676=$C$3),Colin!$I6676,)</f>
        <v>0</v>
      </c>
      <c r="O6676" s="38">
        <f>IF(AND(Colin!$G6676=$B$2,Colin!$H6676&lt;=$C$3),Colin!$I6676,)</f>
        <v>0</v>
      </c>
      <c r="P6676" s="38">
        <f>IF(Colin!$G6676&lt;$B$2,Colin!$I6676,0)</f>
        <v>0</v>
      </c>
      <c r="Q6676" s="38">
        <f>IF(Colin!$G6676&lt;$B$1,Colin!$I6676,0)</f>
        <v>0</v>
      </c>
    </row>
    <row r="6677" spans="12:17" x14ac:dyDescent="0.25">
      <c r="L6677" s="38">
        <f>IF(AND(Colin!$G6677=$B$1,Colin!$H6677=$C$3),Colin!$I6677,)</f>
        <v>0</v>
      </c>
      <c r="M6677" s="38">
        <f>IF(AND(Colin!$G6677=$B$1,Colin!$H6677&lt;=$C$3),Colin!$I6677,)</f>
        <v>0</v>
      </c>
      <c r="N6677" s="38">
        <f>IF(AND(Colin!$G6677=$B$2,Colin!$H6677=$C$3),Colin!$I6677,)</f>
        <v>0</v>
      </c>
      <c r="O6677" s="38">
        <f>IF(AND(Colin!$G6677=$B$2,Colin!$H6677&lt;=$C$3),Colin!$I6677,)</f>
        <v>0</v>
      </c>
      <c r="P6677" s="38">
        <f>IF(Colin!$G6677&lt;$B$2,Colin!$I6677,0)</f>
        <v>0</v>
      </c>
      <c r="Q6677" s="38">
        <f>IF(Colin!$G6677&lt;$B$1,Colin!$I6677,0)</f>
        <v>0</v>
      </c>
    </row>
    <row r="6678" spans="12:17" x14ac:dyDescent="0.25">
      <c r="L6678" s="38">
        <f>IF(AND(Colin!$G6678=$B$1,Colin!$H6678=$C$3),Colin!$I6678,)</f>
        <v>0</v>
      </c>
      <c r="M6678" s="38">
        <f>IF(AND(Colin!$G6678=$B$1,Colin!$H6678&lt;=$C$3),Colin!$I6678,)</f>
        <v>0</v>
      </c>
      <c r="N6678" s="38">
        <f>IF(AND(Colin!$G6678=$B$2,Colin!$H6678=$C$3),Colin!$I6678,)</f>
        <v>0</v>
      </c>
      <c r="O6678" s="38">
        <f>IF(AND(Colin!$G6678=$B$2,Colin!$H6678&lt;=$C$3),Colin!$I6678,)</f>
        <v>0</v>
      </c>
      <c r="P6678" s="38">
        <f>IF(Colin!$G6678&lt;$B$2,Colin!$I6678,0)</f>
        <v>0</v>
      </c>
      <c r="Q6678" s="38">
        <f>IF(Colin!$G6678&lt;$B$1,Colin!$I6678,0)</f>
        <v>0</v>
      </c>
    </row>
    <row r="6679" spans="12:17" x14ac:dyDescent="0.25">
      <c r="L6679" s="38">
        <f>IF(AND(Colin!$G6679=$B$1,Colin!$H6679=$C$3),Colin!$I6679,)</f>
        <v>0</v>
      </c>
      <c r="M6679" s="38">
        <f>IF(AND(Colin!$G6679=$B$1,Colin!$H6679&lt;=$C$3),Colin!$I6679,)</f>
        <v>0</v>
      </c>
      <c r="N6679" s="38">
        <f>IF(AND(Colin!$G6679=$B$2,Colin!$H6679=$C$3),Colin!$I6679,)</f>
        <v>0</v>
      </c>
      <c r="O6679" s="38">
        <f>IF(AND(Colin!$G6679=$B$2,Colin!$H6679&lt;=$C$3),Colin!$I6679,)</f>
        <v>0</v>
      </c>
      <c r="P6679" s="38">
        <f>IF(Colin!$G6679&lt;$B$2,Colin!$I6679,0)</f>
        <v>0</v>
      </c>
      <c r="Q6679" s="38">
        <f>IF(Colin!$G6679&lt;$B$1,Colin!$I6679,0)</f>
        <v>0</v>
      </c>
    </row>
    <row r="6680" spans="12:17" x14ac:dyDescent="0.25">
      <c r="L6680" s="38">
        <f>IF(AND(Colin!$G6680=$B$1,Colin!$H6680=$C$3),Colin!$I6680,)</f>
        <v>0</v>
      </c>
      <c r="M6680" s="38">
        <f>IF(AND(Colin!$G6680=$B$1,Colin!$H6680&lt;=$C$3),Colin!$I6680,)</f>
        <v>0</v>
      </c>
      <c r="N6680" s="38">
        <f>IF(AND(Colin!$G6680=$B$2,Colin!$H6680=$C$3),Colin!$I6680,)</f>
        <v>0</v>
      </c>
      <c r="O6680" s="38">
        <f>IF(AND(Colin!$G6680=$B$2,Colin!$H6680&lt;=$C$3),Colin!$I6680,)</f>
        <v>0</v>
      </c>
      <c r="P6680" s="38">
        <f>IF(Colin!$G6680&lt;$B$2,Colin!$I6680,0)</f>
        <v>0</v>
      </c>
      <c r="Q6680" s="38">
        <f>IF(Colin!$G6680&lt;$B$1,Colin!$I6680,0)</f>
        <v>0</v>
      </c>
    </row>
    <row r="6681" spans="12:17" x14ac:dyDescent="0.25">
      <c r="L6681" s="38">
        <f>IF(AND(Colin!$G6681=$B$1,Colin!$H6681=$C$3),Colin!$I6681,)</f>
        <v>0</v>
      </c>
      <c r="M6681" s="38">
        <f>IF(AND(Colin!$G6681=$B$1,Colin!$H6681&lt;=$C$3),Colin!$I6681,)</f>
        <v>0</v>
      </c>
      <c r="N6681" s="38">
        <f>IF(AND(Colin!$G6681=$B$2,Colin!$H6681=$C$3),Colin!$I6681,)</f>
        <v>0</v>
      </c>
      <c r="O6681" s="38">
        <f>IF(AND(Colin!$G6681=$B$2,Colin!$H6681&lt;=$C$3),Colin!$I6681,)</f>
        <v>0</v>
      </c>
      <c r="P6681" s="38">
        <f>IF(Colin!$G6681&lt;$B$2,Colin!$I6681,0)</f>
        <v>0</v>
      </c>
      <c r="Q6681" s="38">
        <f>IF(Colin!$G6681&lt;$B$1,Colin!$I6681,0)</f>
        <v>0</v>
      </c>
    </row>
    <row r="6682" spans="12:17" x14ac:dyDescent="0.25">
      <c r="L6682" s="38">
        <f>IF(AND(Colin!$G6682=$B$1,Colin!$H6682=$C$3),Colin!$I6682,)</f>
        <v>0</v>
      </c>
      <c r="M6682" s="38">
        <f>IF(AND(Colin!$G6682=$B$1,Colin!$H6682&lt;=$C$3),Colin!$I6682,)</f>
        <v>0</v>
      </c>
      <c r="N6682" s="38">
        <f>IF(AND(Colin!$G6682=$B$2,Colin!$H6682=$C$3),Colin!$I6682,)</f>
        <v>0</v>
      </c>
      <c r="O6682" s="38">
        <f>IF(AND(Colin!$G6682=$B$2,Colin!$H6682&lt;=$C$3),Colin!$I6682,)</f>
        <v>0</v>
      </c>
      <c r="P6682" s="38">
        <f>IF(Colin!$G6682&lt;$B$2,Colin!$I6682,0)</f>
        <v>0</v>
      </c>
      <c r="Q6682" s="38">
        <f>IF(Colin!$G6682&lt;$B$1,Colin!$I6682,0)</f>
        <v>0</v>
      </c>
    </row>
    <row r="6683" spans="12:17" x14ac:dyDescent="0.25">
      <c r="L6683" s="38">
        <f>IF(AND(Colin!$G6683=$B$1,Colin!$H6683=$C$3),Colin!$I6683,)</f>
        <v>0</v>
      </c>
      <c r="M6683" s="38">
        <f>IF(AND(Colin!$G6683=$B$1,Colin!$H6683&lt;=$C$3),Colin!$I6683,)</f>
        <v>0</v>
      </c>
      <c r="N6683" s="38">
        <f>IF(AND(Colin!$G6683=$B$2,Colin!$H6683=$C$3),Colin!$I6683,)</f>
        <v>0</v>
      </c>
      <c r="O6683" s="38">
        <f>IF(AND(Colin!$G6683=$B$2,Colin!$H6683&lt;=$C$3),Colin!$I6683,)</f>
        <v>0</v>
      </c>
      <c r="P6683" s="38">
        <f>IF(Colin!$G6683&lt;$B$2,Colin!$I6683,0)</f>
        <v>0</v>
      </c>
      <c r="Q6683" s="38">
        <f>IF(Colin!$G6683&lt;$B$1,Colin!$I6683,0)</f>
        <v>0</v>
      </c>
    </row>
    <row r="6684" spans="12:17" x14ac:dyDescent="0.25">
      <c r="L6684" s="38">
        <f>IF(AND(Colin!$G6684=$B$1,Colin!$H6684=$C$3),Colin!$I6684,)</f>
        <v>0</v>
      </c>
      <c r="M6684" s="38">
        <f>IF(AND(Colin!$G6684=$B$1,Colin!$H6684&lt;=$C$3),Colin!$I6684,)</f>
        <v>0</v>
      </c>
      <c r="N6684" s="38">
        <f>IF(AND(Colin!$G6684=$B$2,Colin!$H6684=$C$3),Colin!$I6684,)</f>
        <v>0</v>
      </c>
      <c r="O6684" s="38">
        <f>IF(AND(Colin!$G6684=$B$2,Colin!$H6684&lt;=$C$3),Colin!$I6684,)</f>
        <v>0</v>
      </c>
      <c r="P6684" s="38">
        <f>IF(Colin!$G6684&lt;$B$2,Colin!$I6684,0)</f>
        <v>0</v>
      </c>
      <c r="Q6684" s="38">
        <f>IF(Colin!$G6684&lt;$B$1,Colin!$I6684,0)</f>
        <v>0</v>
      </c>
    </row>
    <row r="6685" spans="12:17" x14ac:dyDescent="0.25">
      <c r="L6685" s="38">
        <f>IF(AND(Colin!$G6685=$B$1,Colin!$H6685=$C$3),Colin!$I6685,)</f>
        <v>0</v>
      </c>
      <c r="M6685" s="38">
        <f>IF(AND(Colin!$G6685=$B$1,Colin!$H6685&lt;=$C$3),Colin!$I6685,)</f>
        <v>0</v>
      </c>
      <c r="N6685" s="38">
        <f>IF(AND(Colin!$G6685=$B$2,Colin!$H6685=$C$3),Colin!$I6685,)</f>
        <v>0</v>
      </c>
      <c r="O6685" s="38">
        <f>IF(AND(Colin!$G6685=$B$2,Colin!$H6685&lt;=$C$3),Colin!$I6685,)</f>
        <v>0</v>
      </c>
      <c r="P6685" s="38">
        <f>IF(Colin!$G6685&lt;$B$2,Colin!$I6685,0)</f>
        <v>0</v>
      </c>
      <c r="Q6685" s="38">
        <f>IF(Colin!$G6685&lt;$B$1,Colin!$I6685,0)</f>
        <v>0</v>
      </c>
    </row>
    <row r="6686" spans="12:17" x14ac:dyDescent="0.25">
      <c r="L6686" s="38">
        <f>IF(AND(Colin!$G6686=$B$1,Colin!$H6686=$C$3),Colin!$I6686,)</f>
        <v>0</v>
      </c>
      <c r="M6686" s="38">
        <f>IF(AND(Colin!$G6686=$B$1,Colin!$H6686&lt;=$C$3),Colin!$I6686,)</f>
        <v>0</v>
      </c>
      <c r="N6686" s="38">
        <f>IF(AND(Colin!$G6686=$B$2,Colin!$H6686=$C$3),Colin!$I6686,)</f>
        <v>0</v>
      </c>
      <c r="O6686" s="38">
        <f>IF(AND(Colin!$G6686=$B$2,Colin!$H6686&lt;=$C$3),Colin!$I6686,)</f>
        <v>0</v>
      </c>
      <c r="P6686" s="38">
        <f>IF(Colin!$G6686&lt;$B$2,Colin!$I6686,0)</f>
        <v>0</v>
      </c>
      <c r="Q6686" s="38">
        <f>IF(Colin!$G6686&lt;$B$1,Colin!$I6686,0)</f>
        <v>0</v>
      </c>
    </row>
    <row r="6687" spans="12:17" x14ac:dyDescent="0.25">
      <c r="L6687" s="38">
        <f>IF(AND(Colin!$G6687=$B$1,Colin!$H6687=$C$3),Colin!$I6687,)</f>
        <v>0</v>
      </c>
      <c r="M6687" s="38">
        <f>IF(AND(Colin!$G6687=$B$1,Colin!$H6687&lt;=$C$3),Colin!$I6687,)</f>
        <v>0</v>
      </c>
      <c r="N6687" s="38">
        <f>IF(AND(Colin!$G6687=$B$2,Colin!$H6687=$C$3),Colin!$I6687,)</f>
        <v>0</v>
      </c>
      <c r="O6687" s="38">
        <f>IF(AND(Colin!$G6687=$B$2,Colin!$H6687&lt;=$C$3),Colin!$I6687,)</f>
        <v>0</v>
      </c>
      <c r="P6687" s="38">
        <f>IF(Colin!$G6687&lt;$B$2,Colin!$I6687,0)</f>
        <v>0</v>
      </c>
      <c r="Q6687" s="38">
        <f>IF(Colin!$G6687&lt;$B$1,Colin!$I6687,0)</f>
        <v>0</v>
      </c>
    </row>
    <row r="6688" spans="12:17" x14ac:dyDescent="0.25">
      <c r="L6688" s="38">
        <f>IF(AND(Colin!$G6688=$B$1,Colin!$H6688=$C$3),Colin!$I6688,)</f>
        <v>0</v>
      </c>
      <c r="M6688" s="38">
        <f>IF(AND(Colin!$G6688=$B$1,Colin!$H6688&lt;=$C$3),Colin!$I6688,)</f>
        <v>0</v>
      </c>
      <c r="N6688" s="38">
        <f>IF(AND(Colin!$G6688=$B$2,Colin!$H6688=$C$3),Colin!$I6688,)</f>
        <v>0</v>
      </c>
      <c r="O6688" s="38">
        <f>IF(AND(Colin!$G6688=$B$2,Colin!$H6688&lt;=$C$3),Colin!$I6688,)</f>
        <v>0</v>
      </c>
      <c r="P6688" s="38">
        <f>IF(Colin!$G6688&lt;$B$2,Colin!$I6688,0)</f>
        <v>0</v>
      </c>
      <c r="Q6688" s="38">
        <f>IF(Colin!$G6688&lt;$B$1,Colin!$I6688,0)</f>
        <v>0</v>
      </c>
    </row>
    <row r="6689" spans="12:17" x14ac:dyDescent="0.25">
      <c r="L6689" s="38">
        <f>IF(AND(Colin!$G6689=$B$1,Colin!$H6689=$C$3),Colin!$I6689,)</f>
        <v>0</v>
      </c>
      <c r="M6689" s="38">
        <f>IF(AND(Colin!$G6689=$B$1,Colin!$H6689&lt;=$C$3),Colin!$I6689,)</f>
        <v>0</v>
      </c>
      <c r="N6689" s="38">
        <f>IF(AND(Colin!$G6689=$B$2,Colin!$H6689=$C$3),Colin!$I6689,)</f>
        <v>0</v>
      </c>
      <c r="O6689" s="38">
        <f>IF(AND(Colin!$G6689=$B$2,Colin!$H6689&lt;=$C$3),Colin!$I6689,)</f>
        <v>0</v>
      </c>
      <c r="P6689" s="38">
        <f>IF(Colin!$G6689&lt;$B$2,Colin!$I6689,0)</f>
        <v>0</v>
      </c>
      <c r="Q6689" s="38">
        <f>IF(Colin!$G6689&lt;$B$1,Colin!$I6689,0)</f>
        <v>0</v>
      </c>
    </row>
    <row r="6690" spans="12:17" x14ac:dyDescent="0.25">
      <c r="L6690" s="38">
        <f>IF(AND(Colin!$G6690=$B$1,Colin!$H6690=$C$3),Colin!$I6690,)</f>
        <v>0</v>
      </c>
      <c r="M6690" s="38">
        <f>IF(AND(Colin!$G6690=$B$1,Colin!$H6690&lt;=$C$3),Colin!$I6690,)</f>
        <v>0</v>
      </c>
      <c r="N6690" s="38">
        <f>IF(AND(Colin!$G6690=$B$2,Colin!$H6690=$C$3),Colin!$I6690,)</f>
        <v>0</v>
      </c>
      <c r="O6690" s="38">
        <f>IF(AND(Colin!$G6690=$B$2,Colin!$H6690&lt;=$C$3),Colin!$I6690,)</f>
        <v>0</v>
      </c>
      <c r="P6690" s="38">
        <f>IF(Colin!$G6690&lt;$B$2,Colin!$I6690,0)</f>
        <v>0</v>
      </c>
      <c r="Q6690" s="38">
        <f>IF(Colin!$G6690&lt;$B$1,Colin!$I6690,0)</f>
        <v>0</v>
      </c>
    </row>
    <row r="6691" spans="12:17" x14ac:dyDescent="0.25">
      <c r="L6691" s="38">
        <f>IF(AND(Colin!$G6691=$B$1,Colin!$H6691=$C$3),Colin!$I6691,)</f>
        <v>0</v>
      </c>
      <c r="M6691" s="38">
        <f>IF(AND(Colin!$G6691=$B$1,Colin!$H6691&lt;=$C$3),Colin!$I6691,)</f>
        <v>0</v>
      </c>
      <c r="N6691" s="38">
        <f>IF(AND(Colin!$G6691=$B$2,Colin!$H6691=$C$3),Colin!$I6691,)</f>
        <v>0</v>
      </c>
      <c r="O6691" s="38">
        <f>IF(AND(Colin!$G6691=$B$2,Colin!$H6691&lt;=$C$3),Colin!$I6691,)</f>
        <v>0</v>
      </c>
      <c r="P6691" s="38">
        <f>IF(Colin!$G6691&lt;$B$2,Colin!$I6691,0)</f>
        <v>0</v>
      </c>
      <c r="Q6691" s="38">
        <f>IF(Colin!$G6691&lt;$B$1,Colin!$I6691,0)</f>
        <v>0</v>
      </c>
    </row>
    <row r="6692" spans="12:17" x14ac:dyDescent="0.25">
      <c r="L6692" s="38">
        <f>IF(AND(Colin!$G6692=$B$1,Colin!$H6692=$C$3),Colin!$I6692,)</f>
        <v>0</v>
      </c>
      <c r="M6692" s="38">
        <f>IF(AND(Colin!$G6692=$B$1,Colin!$H6692&lt;=$C$3),Colin!$I6692,)</f>
        <v>0</v>
      </c>
      <c r="N6692" s="38">
        <f>IF(AND(Colin!$G6692=$B$2,Colin!$H6692=$C$3),Colin!$I6692,)</f>
        <v>0</v>
      </c>
      <c r="O6692" s="38">
        <f>IF(AND(Colin!$G6692=$B$2,Colin!$H6692&lt;=$C$3),Colin!$I6692,)</f>
        <v>0</v>
      </c>
      <c r="P6692" s="38">
        <f>IF(Colin!$G6692&lt;$B$2,Colin!$I6692,0)</f>
        <v>0</v>
      </c>
      <c r="Q6692" s="38">
        <f>IF(Colin!$G6692&lt;$B$1,Colin!$I6692,0)</f>
        <v>0</v>
      </c>
    </row>
    <row r="6693" spans="12:17" x14ac:dyDescent="0.25">
      <c r="L6693" s="38">
        <f>IF(AND(Colin!$G6693=$B$1,Colin!$H6693=$C$3),Colin!$I6693,)</f>
        <v>0</v>
      </c>
      <c r="M6693" s="38">
        <f>IF(AND(Colin!$G6693=$B$1,Colin!$H6693&lt;=$C$3),Colin!$I6693,)</f>
        <v>0</v>
      </c>
      <c r="N6693" s="38">
        <f>IF(AND(Colin!$G6693=$B$2,Colin!$H6693=$C$3),Colin!$I6693,)</f>
        <v>0</v>
      </c>
      <c r="O6693" s="38">
        <f>IF(AND(Colin!$G6693=$B$2,Colin!$H6693&lt;=$C$3),Colin!$I6693,)</f>
        <v>0</v>
      </c>
      <c r="P6693" s="38">
        <f>IF(Colin!$G6693&lt;$B$2,Colin!$I6693,0)</f>
        <v>0</v>
      </c>
      <c r="Q6693" s="38">
        <f>IF(Colin!$G6693&lt;$B$1,Colin!$I6693,0)</f>
        <v>0</v>
      </c>
    </row>
    <row r="6694" spans="12:17" x14ac:dyDescent="0.25">
      <c r="L6694" s="38">
        <f>IF(AND(Colin!$G6694=$B$1,Colin!$H6694=$C$3),Colin!$I6694,)</f>
        <v>0</v>
      </c>
      <c r="M6694" s="38">
        <f>IF(AND(Colin!$G6694=$B$1,Colin!$H6694&lt;=$C$3),Colin!$I6694,)</f>
        <v>0</v>
      </c>
      <c r="N6694" s="38">
        <f>IF(AND(Colin!$G6694=$B$2,Colin!$H6694=$C$3),Colin!$I6694,)</f>
        <v>0</v>
      </c>
      <c r="O6694" s="38">
        <f>IF(AND(Colin!$G6694=$B$2,Colin!$H6694&lt;=$C$3),Colin!$I6694,)</f>
        <v>0</v>
      </c>
      <c r="P6694" s="38">
        <f>IF(Colin!$G6694&lt;$B$2,Colin!$I6694,0)</f>
        <v>0</v>
      </c>
      <c r="Q6694" s="38">
        <f>IF(Colin!$G6694&lt;$B$1,Colin!$I6694,0)</f>
        <v>0</v>
      </c>
    </row>
    <row r="6695" spans="12:17" x14ac:dyDescent="0.25">
      <c r="L6695" s="38">
        <f>IF(AND(Colin!$G6695=$B$1,Colin!$H6695=$C$3),Colin!$I6695,)</f>
        <v>0</v>
      </c>
      <c r="M6695" s="38">
        <f>IF(AND(Colin!$G6695=$B$1,Colin!$H6695&lt;=$C$3),Colin!$I6695,)</f>
        <v>0</v>
      </c>
      <c r="N6695" s="38">
        <f>IF(AND(Colin!$G6695=$B$2,Colin!$H6695=$C$3),Colin!$I6695,)</f>
        <v>0</v>
      </c>
      <c r="O6695" s="38">
        <f>IF(AND(Colin!$G6695=$B$2,Colin!$H6695&lt;=$C$3),Colin!$I6695,)</f>
        <v>0</v>
      </c>
      <c r="P6695" s="38">
        <f>IF(Colin!$G6695&lt;$B$2,Colin!$I6695,0)</f>
        <v>0</v>
      </c>
      <c r="Q6695" s="38">
        <f>IF(Colin!$G6695&lt;$B$1,Colin!$I6695,0)</f>
        <v>0</v>
      </c>
    </row>
    <row r="6696" spans="12:17" x14ac:dyDescent="0.25">
      <c r="L6696" s="38">
        <f>IF(AND(Colin!$G6696=$B$1,Colin!$H6696=$C$3),Colin!$I6696,)</f>
        <v>0</v>
      </c>
      <c r="M6696" s="38">
        <f>IF(AND(Colin!$G6696=$B$1,Colin!$H6696&lt;=$C$3),Colin!$I6696,)</f>
        <v>0</v>
      </c>
      <c r="N6696" s="38">
        <f>IF(AND(Colin!$G6696=$B$2,Colin!$H6696=$C$3),Colin!$I6696,)</f>
        <v>0</v>
      </c>
      <c r="O6696" s="38">
        <f>IF(AND(Colin!$G6696=$B$2,Colin!$H6696&lt;=$C$3),Colin!$I6696,)</f>
        <v>0</v>
      </c>
      <c r="P6696" s="38">
        <f>IF(Colin!$G6696&lt;$B$2,Colin!$I6696,0)</f>
        <v>0</v>
      </c>
      <c r="Q6696" s="38">
        <f>IF(Colin!$G6696&lt;$B$1,Colin!$I6696,0)</f>
        <v>0</v>
      </c>
    </row>
    <row r="6697" spans="12:17" x14ac:dyDescent="0.25">
      <c r="L6697" s="38">
        <f>IF(AND(Colin!$G6697=$B$1,Colin!$H6697=$C$3),Colin!$I6697,)</f>
        <v>0</v>
      </c>
      <c r="M6697" s="38">
        <f>IF(AND(Colin!$G6697=$B$1,Colin!$H6697&lt;=$C$3),Colin!$I6697,)</f>
        <v>0</v>
      </c>
      <c r="N6697" s="38">
        <f>IF(AND(Colin!$G6697=$B$2,Colin!$H6697=$C$3),Colin!$I6697,)</f>
        <v>0</v>
      </c>
      <c r="O6697" s="38">
        <f>IF(AND(Colin!$G6697=$B$2,Colin!$H6697&lt;=$C$3),Colin!$I6697,)</f>
        <v>0</v>
      </c>
      <c r="P6697" s="38">
        <f>IF(Colin!$G6697&lt;$B$2,Colin!$I6697,0)</f>
        <v>0</v>
      </c>
      <c r="Q6697" s="38">
        <f>IF(Colin!$G6697&lt;$B$1,Colin!$I6697,0)</f>
        <v>0</v>
      </c>
    </row>
    <row r="6698" spans="12:17" x14ac:dyDescent="0.25">
      <c r="L6698" s="38">
        <f>IF(AND(Colin!$G6698=$B$1,Colin!$H6698=$C$3),Colin!$I6698,)</f>
        <v>0</v>
      </c>
      <c r="M6698" s="38">
        <f>IF(AND(Colin!$G6698=$B$1,Colin!$H6698&lt;=$C$3),Colin!$I6698,)</f>
        <v>0</v>
      </c>
      <c r="N6698" s="38">
        <f>IF(AND(Colin!$G6698=$B$2,Colin!$H6698=$C$3),Colin!$I6698,)</f>
        <v>0</v>
      </c>
      <c r="O6698" s="38">
        <f>IF(AND(Colin!$G6698=$B$2,Colin!$H6698&lt;=$C$3),Colin!$I6698,)</f>
        <v>0</v>
      </c>
      <c r="P6698" s="38">
        <f>IF(Colin!$G6698&lt;$B$2,Colin!$I6698,0)</f>
        <v>0</v>
      </c>
      <c r="Q6698" s="38">
        <f>IF(Colin!$G6698&lt;$B$1,Colin!$I6698,0)</f>
        <v>0</v>
      </c>
    </row>
    <row r="6699" spans="12:17" x14ac:dyDescent="0.25">
      <c r="L6699" s="38">
        <f>IF(AND(Colin!$G6699=$B$1,Colin!$H6699=$C$3),Colin!$I6699,)</f>
        <v>0</v>
      </c>
      <c r="M6699" s="38">
        <f>IF(AND(Colin!$G6699=$B$1,Colin!$H6699&lt;=$C$3),Colin!$I6699,)</f>
        <v>0</v>
      </c>
      <c r="N6699" s="38">
        <f>IF(AND(Colin!$G6699=$B$2,Colin!$H6699=$C$3),Colin!$I6699,)</f>
        <v>0</v>
      </c>
      <c r="O6699" s="38">
        <f>IF(AND(Colin!$G6699=$B$2,Colin!$H6699&lt;=$C$3),Colin!$I6699,)</f>
        <v>0</v>
      </c>
      <c r="P6699" s="38">
        <f>IF(Colin!$G6699&lt;$B$2,Colin!$I6699,0)</f>
        <v>0</v>
      </c>
      <c r="Q6699" s="38">
        <f>IF(Colin!$G6699&lt;$B$1,Colin!$I6699,0)</f>
        <v>0</v>
      </c>
    </row>
    <row r="6700" spans="12:17" x14ac:dyDescent="0.25">
      <c r="L6700" s="38">
        <f>IF(AND(Colin!$G6700=$B$1,Colin!$H6700=$C$3),Colin!$I6700,)</f>
        <v>0</v>
      </c>
      <c r="M6700" s="38">
        <f>IF(AND(Colin!$G6700=$B$1,Colin!$H6700&lt;=$C$3),Colin!$I6700,)</f>
        <v>0</v>
      </c>
      <c r="N6700" s="38">
        <f>IF(AND(Colin!$G6700=$B$2,Colin!$H6700=$C$3),Colin!$I6700,)</f>
        <v>0</v>
      </c>
      <c r="O6700" s="38">
        <f>IF(AND(Colin!$G6700=$B$2,Colin!$H6700&lt;=$C$3),Colin!$I6700,)</f>
        <v>0</v>
      </c>
      <c r="P6700" s="38">
        <f>IF(Colin!$G6700&lt;$B$2,Colin!$I6700,0)</f>
        <v>0</v>
      </c>
      <c r="Q6700" s="38">
        <f>IF(Colin!$G6700&lt;$B$1,Colin!$I6700,0)</f>
        <v>0</v>
      </c>
    </row>
    <row r="6701" spans="12:17" x14ac:dyDescent="0.25">
      <c r="L6701" s="38">
        <f>IF(AND(Colin!$G6701=$B$1,Colin!$H6701=$C$3),Colin!$I6701,)</f>
        <v>0</v>
      </c>
      <c r="M6701" s="38">
        <f>IF(AND(Colin!$G6701=$B$1,Colin!$H6701&lt;=$C$3),Colin!$I6701,)</f>
        <v>0</v>
      </c>
      <c r="N6701" s="38">
        <f>IF(AND(Colin!$G6701=$B$2,Colin!$H6701=$C$3),Colin!$I6701,)</f>
        <v>0</v>
      </c>
      <c r="O6701" s="38">
        <f>IF(AND(Colin!$G6701=$B$2,Colin!$H6701&lt;=$C$3),Colin!$I6701,)</f>
        <v>0</v>
      </c>
      <c r="P6701" s="38">
        <f>IF(Colin!$G6701&lt;$B$2,Colin!$I6701,0)</f>
        <v>0</v>
      </c>
      <c r="Q6701" s="38">
        <f>IF(Colin!$G6701&lt;$B$1,Colin!$I6701,0)</f>
        <v>0</v>
      </c>
    </row>
    <row r="6702" spans="12:17" x14ac:dyDescent="0.25">
      <c r="L6702" s="38">
        <f>IF(AND(Colin!$G6702=$B$1,Colin!$H6702=$C$3),Colin!$I6702,)</f>
        <v>0</v>
      </c>
      <c r="M6702" s="38">
        <f>IF(AND(Colin!$G6702=$B$1,Colin!$H6702&lt;=$C$3),Colin!$I6702,)</f>
        <v>0</v>
      </c>
      <c r="N6702" s="38">
        <f>IF(AND(Colin!$G6702=$B$2,Colin!$H6702=$C$3),Colin!$I6702,)</f>
        <v>0</v>
      </c>
      <c r="O6702" s="38">
        <f>IF(AND(Colin!$G6702=$B$2,Colin!$H6702&lt;=$C$3),Colin!$I6702,)</f>
        <v>0</v>
      </c>
      <c r="P6702" s="38">
        <f>IF(Colin!$G6702&lt;$B$2,Colin!$I6702,0)</f>
        <v>0</v>
      </c>
      <c r="Q6702" s="38">
        <f>IF(Colin!$G6702&lt;$B$1,Colin!$I6702,0)</f>
        <v>0</v>
      </c>
    </row>
    <row r="6703" spans="12:17" x14ac:dyDescent="0.25">
      <c r="L6703" s="38">
        <f>IF(AND(Colin!$G6703=$B$1,Colin!$H6703=$C$3),Colin!$I6703,)</f>
        <v>0</v>
      </c>
      <c r="M6703" s="38">
        <f>IF(AND(Colin!$G6703=$B$1,Colin!$H6703&lt;=$C$3),Colin!$I6703,)</f>
        <v>0</v>
      </c>
      <c r="N6703" s="38">
        <f>IF(AND(Colin!$G6703=$B$2,Colin!$H6703=$C$3),Colin!$I6703,)</f>
        <v>0</v>
      </c>
      <c r="O6703" s="38">
        <f>IF(AND(Colin!$G6703=$B$2,Colin!$H6703&lt;=$C$3),Colin!$I6703,)</f>
        <v>0</v>
      </c>
      <c r="P6703" s="38">
        <f>IF(Colin!$G6703&lt;$B$2,Colin!$I6703,0)</f>
        <v>0</v>
      </c>
      <c r="Q6703" s="38">
        <f>IF(Colin!$G6703&lt;$B$1,Colin!$I6703,0)</f>
        <v>0</v>
      </c>
    </row>
    <row r="6704" spans="12:17" x14ac:dyDescent="0.25">
      <c r="L6704" s="38">
        <f>IF(AND(Colin!$G6704=$B$1,Colin!$H6704=$C$3),Colin!$I6704,)</f>
        <v>0</v>
      </c>
      <c r="M6704" s="38">
        <f>IF(AND(Colin!$G6704=$B$1,Colin!$H6704&lt;=$C$3),Colin!$I6704,)</f>
        <v>0</v>
      </c>
      <c r="N6704" s="38">
        <f>IF(AND(Colin!$G6704=$B$2,Colin!$H6704=$C$3),Colin!$I6704,)</f>
        <v>0</v>
      </c>
      <c r="O6704" s="38">
        <f>IF(AND(Colin!$G6704=$B$2,Colin!$H6704&lt;=$C$3),Colin!$I6704,)</f>
        <v>0</v>
      </c>
      <c r="P6704" s="38">
        <f>IF(Colin!$G6704&lt;$B$2,Colin!$I6704,0)</f>
        <v>0</v>
      </c>
      <c r="Q6704" s="38">
        <f>IF(Colin!$G6704&lt;$B$1,Colin!$I6704,0)</f>
        <v>0</v>
      </c>
    </row>
    <row r="6705" spans="12:17" x14ac:dyDescent="0.25">
      <c r="L6705" s="38">
        <f>IF(AND(Colin!$G6705=$B$1,Colin!$H6705=$C$3),Colin!$I6705,)</f>
        <v>0</v>
      </c>
      <c r="M6705" s="38">
        <f>IF(AND(Colin!$G6705=$B$1,Colin!$H6705&lt;=$C$3),Colin!$I6705,)</f>
        <v>0</v>
      </c>
      <c r="N6705" s="38">
        <f>IF(AND(Colin!$G6705=$B$2,Colin!$H6705=$C$3),Colin!$I6705,)</f>
        <v>0</v>
      </c>
      <c r="O6705" s="38">
        <f>IF(AND(Colin!$G6705=$B$2,Colin!$H6705&lt;=$C$3),Colin!$I6705,)</f>
        <v>0</v>
      </c>
      <c r="P6705" s="38">
        <f>IF(Colin!$G6705&lt;$B$2,Colin!$I6705,0)</f>
        <v>0</v>
      </c>
      <c r="Q6705" s="38">
        <f>IF(Colin!$G6705&lt;$B$1,Colin!$I6705,0)</f>
        <v>0</v>
      </c>
    </row>
    <row r="6706" spans="12:17" x14ac:dyDescent="0.25">
      <c r="L6706" s="38">
        <f>IF(AND(Colin!$G6706=$B$1,Colin!$H6706=$C$3),Colin!$I6706,)</f>
        <v>0</v>
      </c>
      <c r="M6706" s="38">
        <f>IF(AND(Colin!$G6706=$B$1,Colin!$H6706&lt;=$C$3),Colin!$I6706,)</f>
        <v>0</v>
      </c>
      <c r="N6706" s="38">
        <f>IF(AND(Colin!$G6706=$B$2,Colin!$H6706=$C$3),Colin!$I6706,)</f>
        <v>0</v>
      </c>
      <c r="O6706" s="38">
        <f>IF(AND(Colin!$G6706=$B$2,Colin!$H6706&lt;=$C$3),Colin!$I6706,)</f>
        <v>0</v>
      </c>
      <c r="P6706" s="38">
        <f>IF(Colin!$G6706&lt;$B$2,Colin!$I6706,0)</f>
        <v>0</v>
      </c>
      <c r="Q6706" s="38">
        <f>IF(Colin!$G6706&lt;$B$1,Colin!$I6706,0)</f>
        <v>0</v>
      </c>
    </row>
    <row r="6707" spans="12:17" x14ac:dyDescent="0.25">
      <c r="L6707" s="38">
        <f>IF(AND(Colin!$G6707=$B$1,Colin!$H6707=$C$3),Colin!$I6707,)</f>
        <v>0</v>
      </c>
      <c r="M6707" s="38">
        <f>IF(AND(Colin!$G6707=$B$1,Colin!$H6707&lt;=$C$3),Colin!$I6707,)</f>
        <v>0</v>
      </c>
      <c r="N6707" s="38">
        <f>IF(AND(Colin!$G6707=$B$2,Colin!$H6707=$C$3),Colin!$I6707,)</f>
        <v>0</v>
      </c>
      <c r="O6707" s="38">
        <f>IF(AND(Colin!$G6707=$B$2,Colin!$H6707&lt;=$C$3),Colin!$I6707,)</f>
        <v>0</v>
      </c>
      <c r="P6707" s="38">
        <f>IF(Colin!$G6707&lt;$B$2,Colin!$I6707,0)</f>
        <v>0</v>
      </c>
      <c r="Q6707" s="38">
        <f>IF(Colin!$G6707&lt;$B$1,Colin!$I6707,0)</f>
        <v>0</v>
      </c>
    </row>
    <row r="6708" spans="12:17" x14ac:dyDescent="0.25">
      <c r="L6708" s="38">
        <f>IF(AND(Colin!$G6708=$B$1,Colin!$H6708=$C$3),Colin!$I6708,)</f>
        <v>0</v>
      </c>
      <c r="M6708" s="38">
        <f>IF(AND(Colin!$G6708=$B$1,Colin!$H6708&lt;=$C$3),Colin!$I6708,)</f>
        <v>0</v>
      </c>
      <c r="N6708" s="38">
        <f>IF(AND(Colin!$G6708=$B$2,Colin!$H6708=$C$3),Colin!$I6708,)</f>
        <v>0</v>
      </c>
      <c r="O6708" s="38">
        <f>IF(AND(Colin!$G6708=$B$2,Colin!$H6708&lt;=$C$3),Colin!$I6708,)</f>
        <v>0</v>
      </c>
      <c r="P6708" s="38">
        <f>IF(Colin!$G6708&lt;$B$2,Colin!$I6708,0)</f>
        <v>0</v>
      </c>
      <c r="Q6708" s="38">
        <f>IF(Colin!$G6708&lt;$B$1,Colin!$I6708,0)</f>
        <v>0</v>
      </c>
    </row>
    <row r="6709" spans="12:17" x14ac:dyDescent="0.25">
      <c r="L6709" s="38">
        <f>IF(AND(Colin!$G6709=$B$1,Colin!$H6709=$C$3),Colin!$I6709,)</f>
        <v>0</v>
      </c>
      <c r="M6709" s="38">
        <f>IF(AND(Colin!$G6709=$B$1,Colin!$H6709&lt;=$C$3),Colin!$I6709,)</f>
        <v>0</v>
      </c>
      <c r="N6709" s="38">
        <f>IF(AND(Colin!$G6709=$B$2,Colin!$H6709=$C$3),Colin!$I6709,)</f>
        <v>0</v>
      </c>
      <c r="O6709" s="38">
        <f>IF(AND(Colin!$G6709=$B$2,Colin!$H6709&lt;=$C$3),Colin!$I6709,)</f>
        <v>0</v>
      </c>
      <c r="P6709" s="38">
        <f>IF(Colin!$G6709&lt;$B$2,Colin!$I6709,0)</f>
        <v>0</v>
      </c>
      <c r="Q6709" s="38">
        <f>IF(Colin!$G6709&lt;$B$1,Colin!$I6709,0)</f>
        <v>0</v>
      </c>
    </row>
    <row r="6710" spans="12:17" x14ac:dyDescent="0.25">
      <c r="L6710" s="38">
        <f>IF(AND(Colin!$G6710=$B$1,Colin!$H6710=$C$3),Colin!$I6710,)</f>
        <v>0</v>
      </c>
      <c r="M6710" s="38">
        <f>IF(AND(Colin!$G6710=$B$1,Colin!$H6710&lt;=$C$3),Colin!$I6710,)</f>
        <v>0</v>
      </c>
      <c r="N6710" s="38">
        <f>IF(AND(Colin!$G6710=$B$2,Colin!$H6710=$C$3),Colin!$I6710,)</f>
        <v>0</v>
      </c>
      <c r="O6710" s="38">
        <f>IF(AND(Colin!$G6710=$B$2,Colin!$H6710&lt;=$C$3),Colin!$I6710,)</f>
        <v>0</v>
      </c>
      <c r="P6710" s="38">
        <f>IF(Colin!$G6710&lt;$B$2,Colin!$I6710,0)</f>
        <v>0</v>
      </c>
      <c r="Q6710" s="38">
        <f>IF(Colin!$G6710&lt;$B$1,Colin!$I6710,0)</f>
        <v>0</v>
      </c>
    </row>
    <row r="6711" spans="12:17" x14ac:dyDescent="0.25">
      <c r="L6711" s="38">
        <f>IF(AND(Colin!$G6711=$B$1,Colin!$H6711=$C$3),Colin!$I6711,)</f>
        <v>0</v>
      </c>
      <c r="M6711" s="38">
        <f>IF(AND(Colin!$G6711=$B$1,Colin!$H6711&lt;=$C$3),Colin!$I6711,)</f>
        <v>0</v>
      </c>
      <c r="N6711" s="38">
        <f>IF(AND(Colin!$G6711=$B$2,Colin!$H6711=$C$3),Colin!$I6711,)</f>
        <v>0</v>
      </c>
      <c r="O6711" s="38">
        <f>IF(AND(Colin!$G6711=$B$2,Colin!$H6711&lt;=$C$3),Colin!$I6711,)</f>
        <v>0</v>
      </c>
      <c r="P6711" s="38">
        <f>IF(Colin!$G6711&lt;$B$2,Colin!$I6711,0)</f>
        <v>0</v>
      </c>
      <c r="Q6711" s="38">
        <f>IF(Colin!$G6711&lt;$B$1,Colin!$I6711,0)</f>
        <v>0</v>
      </c>
    </row>
    <row r="6712" spans="12:17" x14ac:dyDescent="0.25">
      <c r="L6712" s="38">
        <f>IF(AND(Colin!$G6712=$B$1,Colin!$H6712=$C$3),Colin!$I6712,)</f>
        <v>0</v>
      </c>
      <c r="M6712" s="38">
        <f>IF(AND(Colin!$G6712=$B$1,Colin!$H6712&lt;=$C$3),Colin!$I6712,)</f>
        <v>0</v>
      </c>
      <c r="N6712" s="38">
        <f>IF(AND(Colin!$G6712=$B$2,Colin!$H6712=$C$3),Colin!$I6712,)</f>
        <v>0</v>
      </c>
      <c r="O6712" s="38">
        <f>IF(AND(Colin!$G6712=$B$2,Colin!$H6712&lt;=$C$3),Colin!$I6712,)</f>
        <v>0</v>
      </c>
      <c r="P6712" s="38">
        <f>IF(Colin!$G6712&lt;$B$2,Colin!$I6712,0)</f>
        <v>0</v>
      </c>
      <c r="Q6712" s="38">
        <f>IF(Colin!$G6712&lt;$B$1,Colin!$I6712,0)</f>
        <v>0</v>
      </c>
    </row>
    <row r="6713" spans="12:17" x14ac:dyDescent="0.25">
      <c r="L6713" s="38">
        <f>IF(AND(Colin!$G6713=$B$1,Colin!$H6713=$C$3),Colin!$I6713,)</f>
        <v>0</v>
      </c>
      <c r="M6713" s="38">
        <f>IF(AND(Colin!$G6713=$B$1,Colin!$H6713&lt;=$C$3),Colin!$I6713,)</f>
        <v>0</v>
      </c>
      <c r="N6713" s="38">
        <f>IF(AND(Colin!$G6713=$B$2,Colin!$H6713=$C$3),Colin!$I6713,)</f>
        <v>0</v>
      </c>
      <c r="O6713" s="38">
        <f>IF(AND(Colin!$G6713=$B$2,Colin!$H6713&lt;=$C$3),Colin!$I6713,)</f>
        <v>0</v>
      </c>
      <c r="P6713" s="38">
        <f>IF(Colin!$G6713&lt;$B$2,Colin!$I6713,0)</f>
        <v>0</v>
      </c>
      <c r="Q6713" s="38">
        <f>IF(Colin!$G6713&lt;$B$1,Colin!$I6713,0)</f>
        <v>0</v>
      </c>
    </row>
    <row r="6714" spans="12:17" x14ac:dyDescent="0.25">
      <c r="L6714" s="38">
        <f>IF(AND(Colin!$G6714=$B$1,Colin!$H6714=$C$3),Colin!$I6714,)</f>
        <v>0</v>
      </c>
      <c r="M6714" s="38">
        <f>IF(AND(Colin!$G6714=$B$1,Colin!$H6714&lt;=$C$3),Colin!$I6714,)</f>
        <v>0</v>
      </c>
      <c r="N6714" s="38">
        <f>IF(AND(Colin!$G6714=$B$2,Colin!$H6714=$C$3),Colin!$I6714,)</f>
        <v>0</v>
      </c>
      <c r="O6714" s="38">
        <f>IF(AND(Colin!$G6714=$B$2,Colin!$H6714&lt;=$C$3),Colin!$I6714,)</f>
        <v>0</v>
      </c>
      <c r="P6714" s="38">
        <f>IF(Colin!$G6714&lt;$B$2,Colin!$I6714,0)</f>
        <v>0</v>
      </c>
      <c r="Q6714" s="38">
        <f>IF(Colin!$G6714&lt;$B$1,Colin!$I6714,0)</f>
        <v>0</v>
      </c>
    </row>
    <row r="6715" spans="12:17" x14ac:dyDescent="0.25">
      <c r="L6715" s="38">
        <f>IF(AND(Colin!$G6715=$B$1,Colin!$H6715=$C$3),Colin!$I6715,)</f>
        <v>0</v>
      </c>
      <c r="M6715" s="38">
        <f>IF(AND(Colin!$G6715=$B$1,Colin!$H6715&lt;=$C$3),Colin!$I6715,)</f>
        <v>0</v>
      </c>
      <c r="N6715" s="38">
        <f>IF(AND(Colin!$G6715=$B$2,Colin!$H6715=$C$3),Colin!$I6715,)</f>
        <v>0</v>
      </c>
      <c r="O6715" s="38">
        <f>IF(AND(Colin!$G6715=$B$2,Colin!$H6715&lt;=$C$3),Colin!$I6715,)</f>
        <v>0</v>
      </c>
      <c r="P6715" s="38">
        <f>IF(Colin!$G6715&lt;$B$2,Colin!$I6715,0)</f>
        <v>0</v>
      </c>
      <c r="Q6715" s="38">
        <f>IF(Colin!$G6715&lt;$B$1,Colin!$I6715,0)</f>
        <v>0</v>
      </c>
    </row>
    <row r="6716" spans="12:17" x14ac:dyDescent="0.25">
      <c r="L6716" s="38">
        <f>IF(AND(Colin!$G6716=$B$1,Colin!$H6716=$C$3),Colin!$I6716,)</f>
        <v>0</v>
      </c>
      <c r="M6716" s="38">
        <f>IF(AND(Colin!$G6716=$B$1,Colin!$H6716&lt;=$C$3),Colin!$I6716,)</f>
        <v>0</v>
      </c>
      <c r="N6716" s="38">
        <f>IF(AND(Colin!$G6716=$B$2,Colin!$H6716=$C$3),Colin!$I6716,)</f>
        <v>0</v>
      </c>
      <c r="O6716" s="38">
        <f>IF(AND(Colin!$G6716=$B$2,Colin!$H6716&lt;=$C$3),Colin!$I6716,)</f>
        <v>0</v>
      </c>
      <c r="P6716" s="38">
        <f>IF(Colin!$G6716&lt;$B$2,Colin!$I6716,0)</f>
        <v>0</v>
      </c>
      <c r="Q6716" s="38">
        <f>IF(Colin!$G6716&lt;$B$1,Colin!$I6716,0)</f>
        <v>0</v>
      </c>
    </row>
    <row r="6717" spans="12:17" x14ac:dyDescent="0.25">
      <c r="L6717" s="38">
        <f>IF(AND(Colin!$G6717=$B$1,Colin!$H6717=$C$3),Colin!$I6717,)</f>
        <v>0</v>
      </c>
      <c r="M6717" s="38">
        <f>IF(AND(Colin!$G6717=$B$1,Colin!$H6717&lt;=$C$3),Colin!$I6717,)</f>
        <v>0</v>
      </c>
      <c r="N6717" s="38">
        <f>IF(AND(Colin!$G6717=$B$2,Colin!$H6717=$C$3),Colin!$I6717,)</f>
        <v>0</v>
      </c>
      <c r="O6717" s="38">
        <f>IF(AND(Colin!$G6717=$B$2,Colin!$H6717&lt;=$C$3),Colin!$I6717,)</f>
        <v>0</v>
      </c>
      <c r="P6717" s="38">
        <f>IF(Colin!$G6717&lt;$B$2,Colin!$I6717,0)</f>
        <v>0</v>
      </c>
      <c r="Q6717" s="38">
        <f>IF(Colin!$G6717&lt;$B$1,Colin!$I6717,0)</f>
        <v>0</v>
      </c>
    </row>
    <row r="6718" spans="12:17" x14ac:dyDescent="0.25">
      <c r="L6718" s="38">
        <f>IF(AND(Colin!$G6718=$B$1,Colin!$H6718=$C$3),Colin!$I6718,)</f>
        <v>0</v>
      </c>
      <c r="M6718" s="38">
        <f>IF(AND(Colin!$G6718=$B$1,Colin!$H6718&lt;=$C$3),Colin!$I6718,)</f>
        <v>0</v>
      </c>
      <c r="N6718" s="38">
        <f>IF(AND(Colin!$G6718=$B$2,Colin!$H6718=$C$3),Colin!$I6718,)</f>
        <v>0</v>
      </c>
      <c r="O6718" s="38">
        <f>IF(AND(Colin!$G6718=$B$2,Colin!$H6718&lt;=$C$3),Colin!$I6718,)</f>
        <v>0</v>
      </c>
      <c r="P6718" s="38">
        <f>IF(Colin!$G6718&lt;$B$2,Colin!$I6718,0)</f>
        <v>0</v>
      </c>
      <c r="Q6718" s="38">
        <f>IF(Colin!$G6718&lt;$B$1,Colin!$I6718,0)</f>
        <v>0</v>
      </c>
    </row>
    <row r="6719" spans="12:17" x14ac:dyDescent="0.25">
      <c r="L6719" s="38">
        <f>IF(AND(Colin!$G6719=$B$1,Colin!$H6719=$C$3),Colin!$I6719,)</f>
        <v>0</v>
      </c>
      <c r="M6719" s="38">
        <f>IF(AND(Colin!$G6719=$B$1,Colin!$H6719&lt;=$C$3),Colin!$I6719,)</f>
        <v>0</v>
      </c>
      <c r="N6719" s="38">
        <f>IF(AND(Colin!$G6719=$B$2,Colin!$H6719=$C$3),Colin!$I6719,)</f>
        <v>0</v>
      </c>
      <c r="O6719" s="38">
        <f>IF(AND(Colin!$G6719=$B$2,Colin!$H6719&lt;=$C$3),Colin!$I6719,)</f>
        <v>0</v>
      </c>
      <c r="P6719" s="38">
        <f>IF(Colin!$G6719&lt;$B$2,Colin!$I6719,0)</f>
        <v>0</v>
      </c>
      <c r="Q6719" s="38">
        <f>IF(Colin!$G6719&lt;$B$1,Colin!$I6719,0)</f>
        <v>0</v>
      </c>
    </row>
    <row r="6720" spans="12:17" x14ac:dyDescent="0.25">
      <c r="L6720" s="38">
        <f>IF(AND(Colin!$G6720=$B$1,Colin!$H6720=$C$3),Colin!$I6720,)</f>
        <v>0</v>
      </c>
      <c r="M6720" s="38">
        <f>IF(AND(Colin!$G6720=$B$1,Colin!$H6720&lt;=$C$3),Colin!$I6720,)</f>
        <v>0</v>
      </c>
      <c r="N6720" s="38">
        <f>IF(AND(Colin!$G6720=$B$2,Colin!$H6720=$C$3),Colin!$I6720,)</f>
        <v>0</v>
      </c>
      <c r="O6720" s="38">
        <f>IF(AND(Colin!$G6720=$B$2,Colin!$H6720&lt;=$C$3),Colin!$I6720,)</f>
        <v>0</v>
      </c>
      <c r="P6720" s="38">
        <f>IF(Colin!$G6720&lt;$B$2,Colin!$I6720,0)</f>
        <v>0</v>
      </c>
      <c r="Q6720" s="38">
        <f>IF(Colin!$G6720&lt;$B$1,Colin!$I6720,0)</f>
        <v>0</v>
      </c>
    </row>
    <row r="6721" spans="12:17" x14ac:dyDescent="0.25">
      <c r="L6721" s="38">
        <f>IF(AND(Colin!$G6721=$B$1,Colin!$H6721=$C$3),Colin!$I6721,)</f>
        <v>0</v>
      </c>
      <c r="M6721" s="38">
        <f>IF(AND(Colin!$G6721=$B$1,Colin!$H6721&lt;=$C$3),Colin!$I6721,)</f>
        <v>0</v>
      </c>
      <c r="N6721" s="38">
        <f>IF(AND(Colin!$G6721=$B$2,Colin!$H6721=$C$3),Colin!$I6721,)</f>
        <v>0</v>
      </c>
      <c r="O6721" s="38">
        <f>IF(AND(Colin!$G6721=$B$2,Colin!$H6721&lt;=$C$3),Colin!$I6721,)</f>
        <v>0</v>
      </c>
      <c r="P6721" s="38">
        <f>IF(Colin!$G6721&lt;$B$2,Colin!$I6721,0)</f>
        <v>0</v>
      </c>
      <c r="Q6721" s="38">
        <f>IF(Colin!$G6721&lt;$B$1,Colin!$I6721,0)</f>
        <v>0</v>
      </c>
    </row>
    <row r="6722" spans="12:17" x14ac:dyDescent="0.25">
      <c r="L6722" s="38">
        <f>IF(AND(Colin!$G6722=$B$1,Colin!$H6722=$C$3),Colin!$I6722,)</f>
        <v>0</v>
      </c>
      <c r="M6722" s="38">
        <f>IF(AND(Colin!$G6722=$B$1,Colin!$H6722&lt;=$C$3),Colin!$I6722,)</f>
        <v>0</v>
      </c>
      <c r="N6722" s="38">
        <f>IF(AND(Colin!$G6722=$B$2,Colin!$H6722=$C$3),Colin!$I6722,)</f>
        <v>0</v>
      </c>
      <c r="O6722" s="38">
        <f>IF(AND(Colin!$G6722=$B$2,Colin!$H6722&lt;=$C$3),Colin!$I6722,)</f>
        <v>0</v>
      </c>
      <c r="P6722" s="38">
        <f>IF(Colin!$G6722&lt;$B$2,Colin!$I6722,0)</f>
        <v>0</v>
      </c>
      <c r="Q6722" s="38">
        <f>IF(Colin!$G6722&lt;$B$1,Colin!$I6722,0)</f>
        <v>0</v>
      </c>
    </row>
    <row r="6723" spans="12:17" x14ac:dyDescent="0.25">
      <c r="L6723" s="38">
        <f>IF(AND(Colin!$G6723=$B$1,Colin!$H6723=$C$3),Colin!$I6723,)</f>
        <v>0</v>
      </c>
      <c r="M6723" s="38">
        <f>IF(AND(Colin!$G6723=$B$1,Colin!$H6723&lt;=$C$3),Colin!$I6723,)</f>
        <v>0</v>
      </c>
      <c r="N6723" s="38">
        <f>IF(AND(Colin!$G6723=$B$2,Colin!$H6723=$C$3),Colin!$I6723,)</f>
        <v>0</v>
      </c>
      <c r="O6723" s="38">
        <f>IF(AND(Colin!$G6723=$B$2,Colin!$H6723&lt;=$C$3),Colin!$I6723,)</f>
        <v>0</v>
      </c>
      <c r="P6723" s="38">
        <f>IF(Colin!$G6723&lt;$B$2,Colin!$I6723,0)</f>
        <v>0</v>
      </c>
      <c r="Q6723" s="38">
        <f>IF(Colin!$G6723&lt;$B$1,Colin!$I6723,0)</f>
        <v>0</v>
      </c>
    </row>
    <row r="6724" spans="12:17" x14ac:dyDescent="0.25">
      <c r="L6724" s="38">
        <f>IF(AND(Colin!$G6724=$B$1,Colin!$H6724=$C$3),Colin!$I6724,)</f>
        <v>0</v>
      </c>
      <c r="M6724" s="38">
        <f>IF(AND(Colin!$G6724=$B$1,Colin!$H6724&lt;=$C$3),Colin!$I6724,)</f>
        <v>0</v>
      </c>
      <c r="N6724" s="38">
        <f>IF(AND(Colin!$G6724=$B$2,Colin!$H6724=$C$3),Colin!$I6724,)</f>
        <v>0</v>
      </c>
      <c r="O6724" s="38">
        <f>IF(AND(Colin!$G6724=$B$2,Colin!$H6724&lt;=$C$3),Colin!$I6724,)</f>
        <v>0</v>
      </c>
      <c r="P6724" s="38">
        <f>IF(Colin!$G6724&lt;$B$2,Colin!$I6724,0)</f>
        <v>0</v>
      </c>
      <c r="Q6724" s="38">
        <f>IF(Colin!$G6724&lt;$B$1,Colin!$I6724,0)</f>
        <v>0</v>
      </c>
    </row>
    <row r="6725" spans="12:17" x14ac:dyDescent="0.25">
      <c r="L6725" s="38">
        <f>IF(AND(Colin!$G6725=$B$1,Colin!$H6725=$C$3),Colin!$I6725,)</f>
        <v>0</v>
      </c>
      <c r="M6725" s="38">
        <f>IF(AND(Colin!$G6725=$B$1,Colin!$H6725&lt;=$C$3),Colin!$I6725,)</f>
        <v>0</v>
      </c>
      <c r="N6725" s="38">
        <f>IF(AND(Colin!$G6725=$B$2,Colin!$H6725=$C$3),Colin!$I6725,)</f>
        <v>0</v>
      </c>
      <c r="O6725" s="38">
        <f>IF(AND(Colin!$G6725=$B$2,Colin!$H6725&lt;=$C$3),Colin!$I6725,)</f>
        <v>0</v>
      </c>
      <c r="P6725" s="38">
        <f>IF(Colin!$G6725&lt;$B$2,Colin!$I6725,0)</f>
        <v>0</v>
      </c>
      <c r="Q6725" s="38">
        <f>IF(Colin!$G6725&lt;$B$1,Colin!$I6725,0)</f>
        <v>0</v>
      </c>
    </row>
    <row r="6726" spans="12:17" x14ac:dyDescent="0.25">
      <c r="L6726" s="38">
        <f>IF(AND(Colin!$G6726=$B$1,Colin!$H6726=$C$3),Colin!$I6726,)</f>
        <v>0</v>
      </c>
      <c r="M6726" s="38">
        <f>IF(AND(Colin!$G6726=$B$1,Colin!$H6726&lt;=$C$3),Colin!$I6726,)</f>
        <v>0</v>
      </c>
      <c r="N6726" s="38">
        <f>IF(AND(Colin!$G6726=$B$2,Colin!$H6726=$C$3),Colin!$I6726,)</f>
        <v>0</v>
      </c>
      <c r="O6726" s="38">
        <f>IF(AND(Colin!$G6726=$B$2,Colin!$H6726&lt;=$C$3),Colin!$I6726,)</f>
        <v>0</v>
      </c>
      <c r="P6726" s="38">
        <f>IF(Colin!$G6726&lt;$B$2,Colin!$I6726,0)</f>
        <v>0</v>
      </c>
      <c r="Q6726" s="38">
        <f>IF(Colin!$G6726&lt;$B$1,Colin!$I6726,0)</f>
        <v>0</v>
      </c>
    </row>
    <row r="6727" spans="12:17" x14ac:dyDescent="0.25">
      <c r="L6727" s="38">
        <f>IF(AND(Colin!$G6727=$B$1,Colin!$H6727=$C$3),Colin!$I6727,)</f>
        <v>0</v>
      </c>
      <c r="M6727" s="38">
        <f>IF(AND(Colin!$G6727=$B$1,Colin!$H6727&lt;=$C$3),Colin!$I6727,)</f>
        <v>0</v>
      </c>
      <c r="N6727" s="38">
        <f>IF(AND(Colin!$G6727=$B$2,Colin!$H6727=$C$3),Colin!$I6727,)</f>
        <v>0</v>
      </c>
      <c r="O6727" s="38">
        <f>IF(AND(Colin!$G6727=$B$2,Colin!$H6727&lt;=$C$3),Colin!$I6727,)</f>
        <v>0</v>
      </c>
      <c r="P6727" s="38">
        <f>IF(Colin!$G6727&lt;$B$2,Colin!$I6727,0)</f>
        <v>0</v>
      </c>
      <c r="Q6727" s="38">
        <f>IF(Colin!$G6727&lt;$B$1,Colin!$I6727,0)</f>
        <v>0</v>
      </c>
    </row>
    <row r="6728" spans="12:17" x14ac:dyDescent="0.25">
      <c r="L6728" s="38">
        <f>IF(AND(Colin!$G6728=$B$1,Colin!$H6728=$C$3),Colin!$I6728,)</f>
        <v>0</v>
      </c>
      <c r="M6728" s="38">
        <f>IF(AND(Colin!$G6728=$B$1,Colin!$H6728&lt;=$C$3),Colin!$I6728,)</f>
        <v>0</v>
      </c>
      <c r="N6728" s="38">
        <f>IF(AND(Colin!$G6728=$B$2,Colin!$H6728=$C$3),Colin!$I6728,)</f>
        <v>0</v>
      </c>
      <c r="O6728" s="38">
        <f>IF(AND(Colin!$G6728=$B$2,Colin!$H6728&lt;=$C$3),Colin!$I6728,)</f>
        <v>0</v>
      </c>
      <c r="P6728" s="38">
        <f>IF(Colin!$G6728&lt;$B$2,Colin!$I6728,0)</f>
        <v>0</v>
      </c>
      <c r="Q6728" s="38">
        <f>IF(Colin!$G6728&lt;$B$1,Colin!$I6728,0)</f>
        <v>0</v>
      </c>
    </row>
    <row r="6729" spans="12:17" x14ac:dyDescent="0.25">
      <c r="L6729" s="38">
        <f>IF(AND(Colin!$G6729=$B$1,Colin!$H6729=$C$3),Colin!$I6729,)</f>
        <v>0</v>
      </c>
      <c r="M6729" s="38">
        <f>IF(AND(Colin!$G6729=$B$1,Colin!$H6729&lt;=$C$3),Colin!$I6729,)</f>
        <v>0</v>
      </c>
      <c r="N6729" s="38">
        <f>IF(AND(Colin!$G6729=$B$2,Colin!$H6729=$C$3),Colin!$I6729,)</f>
        <v>0</v>
      </c>
      <c r="O6729" s="38">
        <f>IF(AND(Colin!$G6729=$B$2,Colin!$H6729&lt;=$C$3),Colin!$I6729,)</f>
        <v>0</v>
      </c>
      <c r="P6729" s="38">
        <f>IF(Colin!$G6729&lt;$B$2,Colin!$I6729,0)</f>
        <v>0</v>
      </c>
      <c r="Q6729" s="38">
        <f>IF(Colin!$G6729&lt;$B$1,Colin!$I6729,0)</f>
        <v>0</v>
      </c>
    </row>
    <row r="6730" spans="12:17" x14ac:dyDescent="0.25">
      <c r="L6730" s="38">
        <f>IF(AND(Colin!$G6730=$B$1,Colin!$H6730=$C$3),Colin!$I6730,)</f>
        <v>0</v>
      </c>
      <c r="M6730" s="38">
        <f>IF(AND(Colin!$G6730=$B$1,Colin!$H6730&lt;=$C$3),Colin!$I6730,)</f>
        <v>0</v>
      </c>
      <c r="N6730" s="38">
        <f>IF(AND(Colin!$G6730=$B$2,Colin!$H6730=$C$3),Colin!$I6730,)</f>
        <v>0</v>
      </c>
      <c r="O6730" s="38">
        <f>IF(AND(Colin!$G6730=$B$2,Colin!$H6730&lt;=$C$3),Colin!$I6730,)</f>
        <v>0</v>
      </c>
      <c r="P6730" s="38">
        <f>IF(Colin!$G6730&lt;$B$2,Colin!$I6730,0)</f>
        <v>0</v>
      </c>
      <c r="Q6730" s="38">
        <f>IF(Colin!$G6730&lt;$B$1,Colin!$I6730,0)</f>
        <v>0</v>
      </c>
    </row>
    <row r="6731" spans="12:17" x14ac:dyDescent="0.25">
      <c r="L6731" s="38">
        <f>IF(AND(Colin!$G6731=$B$1,Colin!$H6731=$C$3),Colin!$I6731,)</f>
        <v>0</v>
      </c>
      <c r="M6731" s="38">
        <f>IF(AND(Colin!$G6731=$B$1,Colin!$H6731&lt;=$C$3),Colin!$I6731,)</f>
        <v>0</v>
      </c>
      <c r="N6731" s="38">
        <f>IF(AND(Colin!$G6731=$B$2,Colin!$H6731=$C$3),Colin!$I6731,)</f>
        <v>0</v>
      </c>
      <c r="O6731" s="38">
        <f>IF(AND(Colin!$G6731=$B$2,Colin!$H6731&lt;=$C$3),Colin!$I6731,)</f>
        <v>0</v>
      </c>
      <c r="P6731" s="38">
        <f>IF(Colin!$G6731&lt;$B$2,Colin!$I6731,0)</f>
        <v>0</v>
      </c>
      <c r="Q6731" s="38">
        <f>IF(Colin!$G6731&lt;$B$1,Colin!$I6731,0)</f>
        <v>0</v>
      </c>
    </row>
    <row r="6732" spans="12:17" x14ac:dyDescent="0.25">
      <c r="L6732" s="38">
        <f>IF(AND(Colin!$G6732=$B$1,Colin!$H6732=$C$3),Colin!$I6732,)</f>
        <v>0</v>
      </c>
      <c r="M6732" s="38">
        <f>IF(AND(Colin!$G6732=$B$1,Colin!$H6732&lt;=$C$3),Colin!$I6732,)</f>
        <v>0</v>
      </c>
      <c r="N6732" s="38">
        <f>IF(AND(Colin!$G6732=$B$2,Colin!$H6732=$C$3),Colin!$I6732,)</f>
        <v>0</v>
      </c>
      <c r="O6732" s="38">
        <f>IF(AND(Colin!$G6732=$B$2,Colin!$H6732&lt;=$C$3),Colin!$I6732,)</f>
        <v>0</v>
      </c>
      <c r="P6732" s="38">
        <f>IF(Colin!$G6732&lt;$B$2,Colin!$I6732,0)</f>
        <v>0</v>
      </c>
      <c r="Q6732" s="38">
        <f>IF(Colin!$G6732&lt;$B$1,Colin!$I6732,0)</f>
        <v>0</v>
      </c>
    </row>
    <row r="6733" spans="12:17" x14ac:dyDescent="0.25">
      <c r="L6733" s="38">
        <f>IF(AND(Colin!$G6733=$B$1,Colin!$H6733=$C$3),Colin!$I6733,)</f>
        <v>0</v>
      </c>
      <c r="M6733" s="38">
        <f>IF(AND(Colin!$G6733=$B$1,Colin!$H6733&lt;=$C$3),Colin!$I6733,)</f>
        <v>0</v>
      </c>
      <c r="N6733" s="38">
        <f>IF(AND(Colin!$G6733=$B$2,Colin!$H6733=$C$3),Colin!$I6733,)</f>
        <v>0</v>
      </c>
      <c r="O6733" s="38">
        <f>IF(AND(Colin!$G6733=$B$2,Colin!$H6733&lt;=$C$3),Colin!$I6733,)</f>
        <v>0</v>
      </c>
      <c r="P6733" s="38">
        <f>IF(Colin!$G6733&lt;$B$2,Colin!$I6733,0)</f>
        <v>0</v>
      </c>
      <c r="Q6733" s="38">
        <f>IF(Colin!$G6733&lt;$B$1,Colin!$I6733,0)</f>
        <v>0</v>
      </c>
    </row>
    <row r="6734" spans="12:17" x14ac:dyDescent="0.25">
      <c r="L6734" s="38">
        <f>IF(AND(Colin!$G6734=$B$1,Colin!$H6734=$C$3),Colin!$I6734,)</f>
        <v>0</v>
      </c>
      <c r="M6734" s="38">
        <f>IF(AND(Colin!$G6734=$B$1,Colin!$H6734&lt;=$C$3),Colin!$I6734,)</f>
        <v>0</v>
      </c>
      <c r="N6734" s="38">
        <f>IF(AND(Colin!$G6734=$B$2,Colin!$H6734=$C$3),Colin!$I6734,)</f>
        <v>0</v>
      </c>
      <c r="O6734" s="38">
        <f>IF(AND(Colin!$G6734=$B$2,Colin!$H6734&lt;=$C$3),Colin!$I6734,)</f>
        <v>0</v>
      </c>
      <c r="P6734" s="38">
        <f>IF(Colin!$G6734&lt;$B$2,Colin!$I6734,0)</f>
        <v>0</v>
      </c>
      <c r="Q6734" s="38">
        <f>IF(Colin!$G6734&lt;$B$1,Colin!$I6734,0)</f>
        <v>0</v>
      </c>
    </row>
    <row r="6735" spans="12:17" x14ac:dyDescent="0.25">
      <c r="L6735" s="38">
        <f>IF(AND(Colin!$G6735=$B$1,Colin!$H6735=$C$3),Colin!$I6735,)</f>
        <v>0</v>
      </c>
      <c r="M6735" s="38">
        <f>IF(AND(Colin!$G6735=$B$1,Colin!$H6735&lt;=$C$3),Colin!$I6735,)</f>
        <v>0</v>
      </c>
      <c r="N6735" s="38">
        <f>IF(AND(Colin!$G6735=$B$2,Colin!$H6735=$C$3),Colin!$I6735,)</f>
        <v>0</v>
      </c>
      <c r="O6735" s="38">
        <f>IF(AND(Colin!$G6735=$B$2,Colin!$H6735&lt;=$C$3),Colin!$I6735,)</f>
        <v>0</v>
      </c>
      <c r="P6735" s="38">
        <f>IF(Colin!$G6735&lt;$B$2,Colin!$I6735,0)</f>
        <v>0</v>
      </c>
      <c r="Q6735" s="38">
        <f>IF(Colin!$G6735&lt;$B$1,Colin!$I6735,0)</f>
        <v>0</v>
      </c>
    </row>
    <row r="6736" spans="12:17" x14ac:dyDescent="0.25">
      <c r="L6736" s="38">
        <f>IF(AND(Colin!$G6736=$B$1,Colin!$H6736=$C$3),Colin!$I6736,)</f>
        <v>0</v>
      </c>
      <c r="M6736" s="38">
        <f>IF(AND(Colin!$G6736=$B$1,Colin!$H6736&lt;=$C$3),Colin!$I6736,)</f>
        <v>0</v>
      </c>
      <c r="N6736" s="38">
        <f>IF(AND(Colin!$G6736=$B$2,Colin!$H6736=$C$3),Colin!$I6736,)</f>
        <v>0</v>
      </c>
      <c r="O6736" s="38">
        <f>IF(AND(Colin!$G6736=$B$2,Colin!$H6736&lt;=$C$3),Colin!$I6736,)</f>
        <v>0</v>
      </c>
      <c r="P6736" s="38">
        <f>IF(Colin!$G6736&lt;$B$2,Colin!$I6736,0)</f>
        <v>0</v>
      </c>
      <c r="Q6736" s="38">
        <f>IF(Colin!$G6736&lt;$B$1,Colin!$I6736,0)</f>
        <v>0</v>
      </c>
    </row>
    <row r="6737" spans="12:17" x14ac:dyDescent="0.25">
      <c r="L6737" s="38">
        <f>IF(AND(Colin!$G6737=$B$1,Colin!$H6737=$C$3),Colin!$I6737,)</f>
        <v>0</v>
      </c>
      <c r="M6737" s="38">
        <f>IF(AND(Colin!$G6737=$B$1,Colin!$H6737&lt;=$C$3),Colin!$I6737,)</f>
        <v>0</v>
      </c>
      <c r="N6737" s="38">
        <f>IF(AND(Colin!$G6737=$B$2,Colin!$H6737=$C$3),Colin!$I6737,)</f>
        <v>0</v>
      </c>
      <c r="O6737" s="38">
        <f>IF(AND(Colin!$G6737=$B$2,Colin!$H6737&lt;=$C$3),Colin!$I6737,)</f>
        <v>0</v>
      </c>
      <c r="P6737" s="38">
        <f>IF(Colin!$G6737&lt;$B$2,Colin!$I6737,0)</f>
        <v>0</v>
      </c>
      <c r="Q6737" s="38">
        <f>IF(Colin!$G6737&lt;$B$1,Colin!$I6737,0)</f>
        <v>0</v>
      </c>
    </row>
    <row r="6738" spans="12:17" x14ac:dyDescent="0.25">
      <c r="L6738" s="38">
        <f>IF(AND(Colin!$G6738=$B$1,Colin!$H6738=$C$3),Colin!$I6738,)</f>
        <v>0</v>
      </c>
      <c r="M6738" s="38">
        <f>IF(AND(Colin!$G6738=$B$1,Colin!$H6738&lt;=$C$3),Colin!$I6738,)</f>
        <v>0</v>
      </c>
      <c r="N6738" s="38">
        <f>IF(AND(Colin!$G6738=$B$2,Colin!$H6738=$C$3),Colin!$I6738,)</f>
        <v>0</v>
      </c>
      <c r="O6738" s="38">
        <f>IF(AND(Colin!$G6738=$B$2,Colin!$H6738&lt;=$C$3),Colin!$I6738,)</f>
        <v>0</v>
      </c>
      <c r="P6738" s="38">
        <f>IF(Colin!$G6738&lt;$B$2,Colin!$I6738,0)</f>
        <v>0</v>
      </c>
      <c r="Q6738" s="38">
        <f>IF(Colin!$G6738&lt;$B$1,Colin!$I6738,0)</f>
        <v>0</v>
      </c>
    </row>
    <row r="6739" spans="12:17" x14ac:dyDescent="0.25">
      <c r="L6739" s="38">
        <f>IF(AND(Colin!$G6739=$B$1,Colin!$H6739=$C$3),Colin!$I6739,)</f>
        <v>0</v>
      </c>
      <c r="M6739" s="38">
        <f>IF(AND(Colin!$G6739=$B$1,Colin!$H6739&lt;=$C$3),Colin!$I6739,)</f>
        <v>0</v>
      </c>
      <c r="N6739" s="38">
        <f>IF(AND(Colin!$G6739=$B$2,Colin!$H6739=$C$3),Colin!$I6739,)</f>
        <v>0</v>
      </c>
      <c r="O6739" s="38">
        <f>IF(AND(Colin!$G6739=$B$2,Colin!$H6739&lt;=$C$3),Colin!$I6739,)</f>
        <v>0</v>
      </c>
      <c r="P6739" s="38">
        <f>IF(Colin!$G6739&lt;$B$2,Colin!$I6739,0)</f>
        <v>0</v>
      </c>
      <c r="Q6739" s="38">
        <f>IF(Colin!$G6739&lt;$B$1,Colin!$I6739,0)</f>
        <v>0</v>
      </c>
    </row>
    <row r="6740" spans="12:17" x14ac:dyDescent="0.25">
      <c r="L6740" s="38">
        <f>IF(AND(Colin!$G6740=$B$1,Colin!$H6740=$C$3),Colin!$I6740,)</f>
        <v>0</v>
      </c>
      <c r="M6740" s="38">
        <f>IF(AND(Colin!$G6740=$B$1,Colin!$H6740&lt;=$C$3),Colin!$I6740,)</f>
        <v>0</v>
      </c>
      <c r="N6740" s="38">
        <f>IF(AND(Colin!$G6740=$B$2,Colin!$H6740=$C$3),Colin!$I6740,)</f>
        <v>0</v>
      </c>
      <c r="O6740" s="38">
        <f>IF(AND(Colin!$G6740=$B$2,Colin!$H6740&lt;=$C$3),Colin!$I6740,)</f>
        <v>0</v>
      </c>
      <c r="P6740" s="38">
        <f>IF(Colin!$G6740&lt;$B$2,Colin!$I6740,0)</f>
        <v>0</v>
      </c>
      <c r="Q6740" s="38">
        <f>IF(Colin!$G6740&lt;$B$1,Colin!$I6740,0)</f>
        <v>0</v>
      </c>
    </row>
    <row r="6741" spans="12:17" x14ac:dyDescent="0.25">
      <c r="L6741" s="38">
        <f>IF(AND(Colin!$G6741=$B$1,Colin!$H6741=$C$3),Colin!$I6741,)</f>
        <v>0</v>
      </c>
      <c r="M6741" s="38">
        <f>IF(AND(Colin!$G6741=$B$1,Colin!$H6741&lt;=$C$3),Colin!$I6741,)</f>
        <v>0</v>
      </c>
      <c r="N6741" s="38">
        <f>IF(AND(Colin!$G6741=$B$2,Colin!$H6741=$C$3),Colin!$I6741,)</f>
        <v>0</v>
      </c>
      <c r="O6741" s="38">
        <f>IF(AND(Colin!$G6741=$B$2,Colin!$H6741&lt;=$C$3),Colin!$I6741,)</f>
        <v>0</v>
      </c>
      <c r="P6741" s="38">
        <f>IF(Colin!$G6741&lt;$B$2,Colin!$I6741,0)</f>
        <v>0</v>
      </c>
      <c r="Q6741" s="38">
        <f>IF(Colin!$G6741&lt;$B$1,Colin!$I6741,0)</f>
        <v>0</v>
      </c>
    </row>
    <row r="6742" spans="12:17" x14ac:dyDescent="0.25">
      <c r="L6742" s="38">
        <f>IF(AND(Colin!$G6742=$B$1,Colin!$H6742=$C$3),Colin!$I6742,)</f>
        <v>0</v>
      </c>
      <c r="M6742" s="38">
        <f>IF(AND(Colin!$G6742=$B$1,Colin!$H6742&lt;=$C$3),Colin!$I6742,)</f>
        <v>0</v>
      </c>
      <c r="N6742" s="38">
        <f>IF(AND(Colin!$G6742=$B$2,Colin!$H6742=$C$3),Colin!$I6742,)</f>
        <v>0</v>
      </c>
      <c r="O6742" s="38">
        <f>IF(AND(Colin!$G6742=$B$2,Colin!$H6742&lt;=$C$3),Colin!$I6742,)</f>
        <v>0</v>
      </c>
      <c r="P6742" s="38">
        <f>IF(Colin!$G6742&lt;$B$2,Colin!$I6742,0)</f>
        <v>0</v>
      </c>
      <c r="Q6742" s="38">
        <f>IF(Colin!$G6742&lt;$B$1,Colin!$I6742,0)</f>
        <v>0</v>
      </c>
    </row>
    <row r="6743" spans="12:17" x14ac:dyDescent="0.25">
      <c r="L6743" s="38">
        <f>IF(AND(Colin!$G6743=$B$1,Colin!$H6743=$C$3),Colin!$I6743,)</f>
        <v>0</v>
      </c>
      <c r="M6743" s="38">
        <f>IF(AND(Colin!$G6743=$B$1,Colin!$H6743&lt;=$C$3),Colin!$I6743,)</f>
        <v>0</v>
      </c>
      <c r="N6743" s="38">
        <f>IF(AND(Colin!$G6743=$B$2,Colin!$H6743=$C$3),Colin!$I6743,)</f>
        <v>0</v>
      </c>
      <c r="O6743" s="38">
        <f>IF(AND(Colin!$G6743=$B$2,Colin!$H6743&lt;=$C$3),Colin!$I6743,)</f>
        <v>0</v>
      </c>
      <c r="P6743" s="38">
        <f>IF(Colin!$G6743&lt;$B$2,Colin!$I6743,0)</f>
        <v>0</v>
      </c>
      <c r="Q6743" s="38">
        <f>IF(Colin!$G6743&lt;$B$1,Colin!$I6743,0)</f>
        <v>0</v>
      </c>
    </row>
    <row r="6744" spans="12:17" x14ac:dyDescent="0.25">
      <c r="L6744" s="38">
        <f>IF(AND(Colin!$G6744=$B$1,Colin!$H6744=$C$3),Colin!$I6744,)</f>
        <v>0</v>
      </c>
      <c r="M6744" s="38">
        <f>IF(AND(Colin!$G6744=$B$1,Colin!$H6744&lt;=$C$3),Colin!$I6744,)</f>
        <v>0</v>
      </c>
      <c r="N6744" s="38">
        <f>IF(AND(Colin!$G6744=$B$2,Colin!$H6744=$C$3),Colin!$I6744,)</f>
        <v>0</v>
      </c>
      <c r="O6744" s="38">
        <f>IF(AND(Colin!$G6744=$B$2,Colin!$H6744&lt;=$C$3),Colin!$I6744,)</f>
        <v>0</v>
      </c>
      <c r="P6744" s="38">
        <f>IF(Colin!$G6744&lt;$B$2,Colin!$I6744,0)</f>
        <v>0</v>
      </c>
      <c r="Q6744" s="38">
        <f>IF(Colin!$G6744&lt;$B$1,Colin!$I6744,0)</f>
        <v>0</v>
      </c>
    </row>
    <row r="6745" spans="12:17" x14ac:dyDescent="0.25">
      <c r="L6745" s="38">
        <f>IF(AND(Colin!$G6745=$B$1,Colin!$H6745=$C$3),Colin!$I6745,)</f>
        <v>0</v>
      </c>
      <c r="M6745" s="38">
        <f>IF(AND(Colin!$G6745=$B$1,Colin!$H6745&lt;=$C$3),Colin!$I6745,)</f>
        <v>0</v>
      </c>
      <c r="N6745" s="38">
        <f>IF(AND(Colin!$G6745=$B$2,Colin!$H6745=$C$3),Colin!$I6745,)</f>
        <v>0</v>
      </c>
      <c r="O6745" s="38">
        <f>IF(AND(Colin!$G6745=$B$2,Colin!$H6745&lt;=$C$3),Colin!$I6745,)</f>
        <v>0</v>
      </c>
      <c r="P6745" s="38">
        <f>IF(Colin!$G6745&lt;$B$2,Colin!$I6745,0)</f>
        <v>0</v>
      </c>
      <c r="Q6745" s="38">
        <f>IF(Colin!$G6745&lt;$B$1,Colin!$I6745,0)</f>
        <v>0</v>
      </c>
    </row>
    <row r="6746" spans="12:17" x14ac:dyDescent="0.25">
      <c r="L6746" s="38">
        <f>IF(AND(Colin!$G6746=$B$1,Colin!$H6746=$C$3),Colin!$I6746,)</f>
        <v>0</v>
      </c>
      <c r="M6746" s="38">
        <f>IF(AND(Colin!$G6746=$B$1,Colin!$H6746&lt;=$C$3),Colin!$I6746,)</f>
        <v>0</v>
      </c>
      <c r="N6746" s="38">
        <f>IF(AND(Colin!$G6746=$B$2,Colin!$H6746=$C$3),Colin!$I6746,)</f>
        <v>0</v>
      </c>
      <c r="O6746" s="38">
        <f>IF(AND(Colin!$G6746=$B$2,Colin!$H6746&lt;=$C$3),Colin!$I6746,)</f>
        <v>0</v>
      </c>
      <c r="P6746" s="38">
        <f>IF(Colin!$G6746&lt;$B$2,Colin!$I6746,0)</f>
        <v>0</v>
      </c>
      <c r="Q6746" s="38">
        <f>IF(Colin!$G6746&lt;$B$1,Colin!$I6746,0)</f>
        <v>0</v>
      </c>
    </row>
    <row r="6747" spans="12:17" x14ac:dyDescent="0.25">
      <c r="L6747" s="38">
        <f>IF(AND(Colin!$G6747=$B$1,Colin!$H6747=$C$3),Colin!$I6747,)</f>
        <v>0</v>
      </c>
      <c r="M6747" s="38">
        <f>IF(AND(Colin!$G6747=$B$1,Colin!$H6747&lt;=$C$3),Colin!$I6747,)</f>
        <v>0</v>
      </c>
      <c r="N6747" s="38">
        <f>IF(AND(Colin!$G6747=$B$2,Colin!$H6747=$C$3),Colin!$I6747,)</f>
        <v>0</v>
      </c>
      <c r="O6747" s="38">
        <f>IF(AND(Colin!$G6747=$B$2,Colin!$H6747&lt;=$C$3),Colin!$I6747,)</f>
        <v>0</v>
      </c>
      <c r="P6747" s="38">
        <f>IF(Colin!$G6747&lt;$B$2,Colin!$I6747,0)</f>
        <v>0</v>
      </c>
      <c r="Q6747" s="38">
        <f>IF(Colin!$G6747&lt;$B$1,Colin!$I6747,0)</f>
        <v>0</v>
      </c>
    </row>
    <row r="6748" spans="12:17" x14ac:dyDescent="0.25">
      <c r="L6748" s="38">
        <f>IF(AND(Colin!$G6748=$B$1,Colin!$H6748=$C$3),Colin!$I6748,)</f>
        <v>0</v>
      </c>
      <c r="M6748" s="38">
        <f>IF(AND(Colin!$G6748=$B$1,Colin!$H6748&lt;=$C$3),Colin!$I6748,)</f>
        <v>0</v>
      </c>
      <c r="N6748" s="38">
        <f>IF(AND(Colin!$G6748=$B$2,Colin!$H6748=$C$3),Colin!$I6748,)</f>
        <v>0</v>
      </c>
      <c r="O6748" s="38">
        <f>IF(AND(Colin!$G6748=$B$2,Colin!$H6748&lt;=$C$3),Colin!$I6748,)</f>
        <v>0</v>
      </c>
      <c r="P6748" s="38">
        <f>IF(Colin!$G6748&lt;$B$2,Colin!$I6748,0)</f>
        <v>0</v>
      </c>
      <c r="Q6748" s="38">
        <f>IF(Colin!$G6748&lt;$B$1,Colin!$I6748,0)</f>
        <v>0</v>
      </c>
    </row>
    <row r="6749" spans="12:17" x14ac:dyDescent="0.25">
      <c r="L6749" s="38">
        <f>IF(AND(Colin!$G6749=$B$1,Colin!$H6749=$C$3),Colin!$I6749,)</f>
        <v>0</v>
      </c>
      <c r="M6749" s="38">
        <f>IF(AND(Colin!$G6749=$B$1,Colin!$H6749&lt;=$C$3),Colin!$I6749,)</f>
        <v>0</v>
      </c>
      <c r="N6749" s="38">
        <f>IF(AND(Colin!$G6749=$B$2,Colin!$H6749=$C$3),Colin!$I6749,)</f>
        <v>0</v>
      </c>
      <c r="O6749" s="38">
        <f>IF(AND(Colin!$G6749=$B$2,Colin!$H6749&lt;=$C$3),Colin!$I6749,)</f>
        <v>0</v>
      </c>
      <c r="P6749" s="38">
        <f>IF(Colin!$G6749&lt;$B$2,Colin!$I6749,0)</f>
        <v>0</v>
      </c>
      <c r="Q6749" s="38">
        <f>IF(Colin!$G6749&lt;$B$1,Colin!$I6749,0)</f>
        <v>0</v>
      </c>
    </row>
    <row r="6750" spans="12:17" x14ac:dyDescent="0.25">
      <c r="L6750" s="38">
        <f>IF(AND(Colin!$G6750=$B$1,Colin!$H6750=$C$3),Colin!$I6750,)</f>
        <v>0</v>
      </c>
      <c r="M6750" s="38">
        <f>IF(AND(Colin!$G6750=$B$1,Colin!$H6750&lt;=$C$3),Colin!$I6750,)</f>
        <v>0</v>
      </c>
      <c r="N6750" s="38">
        <f>IF(AND(Colin!$G6750=$B$2,Colin!$H6750=$C$3),Colin!$I6750,)</f>
        <v>0</v>
      </c>
      <c r="O6750" s="38">
        <f>IF(AND(Colin!$G6750=$B$2,Colin!$H6750&lt;=$C$3),Colin!$I6750,)</f>
        <v>0</v>
      </c>
      <c r="P6750" s="38">
        <f>IF(Colin!$G6750&lt;$B$2,Colin!$I6750,0)</f>
        <v>0</v>
      </c>
      <c r="Q6750" s="38">
        <f>IF(Colin!$G6750&lt;$B$1,Colin!$I6750,0)</f>
        <v>0</v>
      </c>
    </row>
    <row r="6751" spans="12:17" x14ac:dyDescent="0.25">
      <c r="L6751" s="38">
        <f>IF(AND(Colin!$G6751=$B$1,Colin!$H6751=$C$3),Colin!$I6751,)</f>
        <v>0</v>
      </c>
      <c r="M6751" s="38">
        <f>IF(AND(Colin!$G6751=$B$1,Colin!$H6751&lt;=$C$3),Colin!$I6751,)</f>
        <v>0</v>
      </c>
      <c r="N6751" s="38">
        <f>IF(AND(Colin!$G6751=$B$2,Colin!$H6751=$C$3),Colin!$I6751,)</f>
        <v>0</v>
      </c>
      <c r="O6751" s="38">
        <f>IF(AND(Colin!$G6751=$B$2,Colin!$H6751&lt;=$C$3),Colin!$I6751,)</f>
        <v>0</v>
      </c>
      <c r="P6751" s="38">
        <f>IF(Colin!$G6751&lt;$B$2,Colin!$I6751,0)</f>
        <v>0</v>
      </c>
      <c r="Q6751" s="38">
        <f>IF(Colin!$G6751&lt;$B$1,Colin!$I6751,0)</f>
        <v>0</v>
      </c>
    </row>
    <row r="6752" spans="12:17" x14ac:dyDescent="0.25">
      <c r="L6752" s="38">
        <f>IF(AND(Colin!$G6752=$B$1,Colin!$H6752=$C$3),Colin!$I6752,)</f>
        <v>0</v>
      </c>
      <c r="M6752" s="38">
        <f>IF(AND(Colin!$G6752=$B$1,Colin!$H6752&lt;=$C$3),Colin!$I6752,)</f>
        <v>0</v>
      </c>
      <c r="N6752" s="38">
        <f>IF(AND(Colin!$G6752=$B$2,Colin!$H6752=$C$3),Colin!$I6752,)</f>
        <v>0</v>
      </c>
      <c r="O6752" s="38">
        <f>IF(AND(Colin!$G6752=$B$2,Colin!$H6752&lt;=$C$3),Colin!$I6752,)</f>
        <v>0</v>
      </c>
      <c r="P6752" s="38">
        <f>IF(Colin!$G6752&lt;$B$2,Colin!$I6752,0)</f>
        <v>0</v>
      </c>
      <c r="Q6752" s="38">
        <f>IF(Colin!$G6752&lt;$B$1,Colin!$I6752,0)</f>
        <v>0</v>
      </c>
    </row>
    <row r="6753" spans="12:17" x14ac:dyDescent="0.25">
      <c r="L6753" s="38">
        <f>IF(AND(Colin!$G6753=$B$1,Colin!$H6753=$C$3),Colin!$I6753,)</f>
        <v>0</v>
      </c>
      <c r="M6753" s="38">
        <f>IF(AND(Colin!$G6753=$B$1,Colin!$H6753&lt;=$C$3),Colin!$I6753,)</f>
        <v>0</v>
      </c>
      <c r="N6753" s="38">
        <f>IF(AND(Colin!$G6753=$B$2,Colin!$H6753=$C$3),Colin!$I6753,)</f>
        <v>0</v>
      </c>
      <c r="O6753" s="38">
        <f>IF(AND(Colin!$G6753=$B$2,Colin!$H6753&lt;=$C$3),Colin!$I6753,)</f>
        <v>0</v>
      </c>
      <c r="P6753" s="38">
        <f>IF(Colin!$G6753&lt;$B$2,Colin!$I6753,0)</f>
        <v>0</v>
      </c>
      <c r="Q6753" s="38">
        <f>IF(Colin!$G6753&lt;$B$1,Colin!$I6753,0)</f>
        <v>0</v>
      </c>
    </row>
    <row r="6754" spans="12:17" x14ac:dyDescent="0.25">
      <c r="L6754" s="38">
        <f>IF(AND(Colin!$G6754=$B$1,Colin!$H6754=$C$3),Colin!$I6754,)</f>
        <v>0</v>
      </c>
      <c r="M6754" s="38">
        <f>IF(AND(Colin!$G6754=$B$1,Colin!$H6754&lt;=$C$3),Colin!$I6754,)</f>
        <v>0</v>
      </c>
      <c r="N6754" s="38">
        <f>IF(AND(Colin!$G6754=$B$2,Colin!$H6754=$C$3),Colin!$I6754,)</f>
        <v>0</v>
      </c>
      <c r="O6754" s="38">
        <f>IF(AND(Colin!$G6754=$B$2,Colin!$H6754&lt;=$C$3),Colin!$I6754,)</f>
        <v>0</v>
      </c>
      <c r="P6754" s="38">
        <f>IF(Colin!$G6754&lt;$B$2,Colin!$I6754,0)</f>
        <v>0</v>
      </c>
      <c r="Q6754" s="38">
        <f>IF(Colin!$G6754&lt;$B$1,Colin!$I6754,0)</f>
        <v>0</v>
      </c>
    </row>
    <row r="6755" spans="12:17" x14ac:dyDescent="0.25">
      <c r="L6755" s="38">
        <f>IF(AND(Colin!$G6755=$B$1,Colin!$H6755=$C$3),Colin!$I6755,)</f>
        <v>0</v>
      </c>
      <c r="M6755" s="38">
        <f>IF(AND(Colin!$G6755=$B$1,Colin!$H6755&lt;=$C$3),Colin!$I6755,)</f>
        <v>0</v>
      </c>
      <c r="N6755" s="38">
        <f>IF(AND(Colin!$G6755=$B$2,Colin!$H6755=$C$3),Colin!$I6755,)</f>
        <v>0</v>
      </c>
      <c r="O6755" s="38">
        <f>IF(AND(Colin!$G6755=$B$2,Colin!$H6755&lt;=$C$3),Colin!$I6755,)</f>
        <v>0</v>
      </c>
      <c r="P6755" s="38">
        <f>IF(Colin!$G6755&lt;$B$2,Colin!$I6755,0)</f>
        <v>0</v>
      </c>
      <c r="Q6755" s="38">
        <f>IF(Colin!$G6755&lt;$B$1,Colin!$I6755,0)</f>
        <v>0</v>
      </c>
    </row>
    <row r="6756" spans="12:17" x14ac:dyDescent="0.25">
      <c r="L6756" s="38">
        <f>IF(AND(Colin!$G6756=$B$1,Colin!$H6756=$C$3),Colin!$I6756,)</f>
        <v>0</v>
      </c>
      <c r="M6756" s="38">
        <f>IF(AND(Colin!$G6756=$B$1,Colin!$H6756&lt;=$C$3),Colin!$I6756,)</f>
        <v>0</v>
      </c>
      <c r="N6756" s="38">
        <f>IF(AND(Colin!$G6756=$B$2,Colin!$H6756=$C$3),Colin!$I6756,)</f>
        <v>0</v>
      </c>
      <c r="O6756" s="38">
        <f>IF(AND(Colin!$G6756=$B$2,Colin!$H6756&lt;=$C$3),Colin!$I6756,)</f>
        <v>0</v>
      </c>
      <c r="P6756" s="38">
        <f>IF(Colin!$G6756&lt;$B$2,Colin!$I6756,0)</f>
        <v>0</v>
      </c>
      <c r="Q6756" s="38">
        <f>IF(Colin!$G6756&lt;$B$1,Colin!$I6756,0)</f>
        <v>0</v>
      </c>
    </row>
    <row r="6757" spans="12:17" x14ac:dyDescent="0.25">
      <c r="L6757" s="38">
        <f>IF(AND(Colin!$G6757=$B$1,Colin!$H6757=$C$3),Colin!$I6757,)</f>
        <v>0</v>
      </c>
      <c r="M6757" s="38">
        <f>IF(AND(Colin!$G6757=$B$1,Colin!$H6757&lt;=$C$3),Colin!$I6757,)</f>
        <v>0</v>
      </c>
      <c r="N6757" s="38">
        <f>IF(AND(Colin!$G6757=$B$2,Colin!$H6757=$C$3),Colin!$I6757,)</f>
        <v>0</v>
      </c>
      <c r="O6757" s="38">
        <f>IF(AND(Colin!$G6757=$B$2,Colin!$H6757&lt;=$C$3),Colin!$I6757,)</f>
        <v>0</v>
      </c>
      <c r="P6757" s="38">
        <f>IF(Colin!$G6757&lt;$B$2,Colin!$I6757,0)</f>
        <v>0</v>
      </c>
      <c r="Q6757" s="38">
        <f>IF(Colin!$G6757&lt;$B$1,Colin!$I6757,0)</f>
        <v>0</v>
      </c>
    </row>
    <row r="6758" spans="12:17" x14ac:dyDescent="0.25">
      <c r="L6758" s="38">
        <f>IF(AND(Colin!$G6758=$B$1,Colin!$H6758=$C$3),Colin!$I6758,)</f>
        <v>0</v>
      </c>
      <c r="M6758" s="38">
        <f>IF(AND(Colin!$G6758=$B$1,Colin!$H6758&lt;=$C$3),Colin!$I6758,)</f>
        <v>0</v>
      </c>
      <c r="N6758" s="38">
        <f>IF(AND(Colin!$G6758=$B$2,Colin!$H6758=$C$3),Colin!$I6758,)</f>
        <v>0</v>
      </c>
      <c r="O6758" s="38">
        <f>IF(AND(Colin!$G6758=$B$2,Colin!$H6758&lt;=$C$3),Colin!$I6758,)</f>
        <v>0</v>
      </c>
      <c r="P6758" s="38">
        <f>IF(Colin!$G6758&lt;$B$2,Colin!$I6758,0)</f>
        <v>0</v>
      </c>
      <c r="Q6758" s="38">
        <f>IF(Colin!$G6758&lt;$B$1,Colin!$I6758,0)</f>
        <v>0</v>
      </c>
    </row>
    <row r="6759" spans="12:17" x14ac:dyDescent="0.25">
      <c r="L6759" s="38">
        <f>IF(AND(Colin!$G6759=$B$1,Colin!$H6759=$C$3),Colin!$I6759,)</f>
        <v>0</v>
      </c>
      <c r="M6759" s="38">
        <f>IF(AND(Colin!$G6759=$B$1,Colin!$H6759&lt;=$C$3),Colin!$I6759,)</f>
        <v>0</v>
      </c>
      <c r="N6759" s="38">
        <f>IF(AND(Colin!$G6759=$B$2,Colin!$H6759=$C$3),Colin!$I6759,)</f>
        <v>0</v>
      </c>
      <c r="O6759" s="38">
        <f>IF(AND(Colin!$G6759=$B$2,Colin!$H6759&lt;=$C$3),Colin!$I6759,)</f>
        <v>0</v>
      </c>
      <c r="P6759" s="38">
        <f>IF(Colin!$G6759&lt;$B$2,Colin!$I6759,0)</f>
        <v>0</v>
      </c>
      <c r="Q6759" s="38">
        <f>IF(Colin!$G6759&lt;$B$1,Colin!$I6759,0)</f>
        <v>0</v>
      </c>
    </row>
    <row r="6760" spans="12:17" x14ac:dyDescent="0.25">
      <c r="L6760" s="38">
        <f>IF(AND(Colin!$G6760=$B$1,Colin!$H6760=$C$3),Colin!$I6760,)</f>
        <v>0</v>
      </c>
      <c r="M6760" s="38">
        <f>IF(AND(Colin!$G6760=$B$1,Colin!$H6760&lt;=$C$3),Colin!$I6760,)</f>
        <v>0</v>
      </c>
      <c r="N6760" s="38">
        <f>IF(AND(Colin!$G6760=$B$2,Colin!$H6760=$C$3),Colin!$I6760,)</f>
        <v>0</v>
      </c>
      <c r="O6760" s="38">
        <f>IF(AND(Colin!$G6760=$B$2,Colin!$H6760&lt;=$C$3),Colin!$I6760,)</f>
        <v>0</v>
      </c>
      <c r="P6760" s="38">
        <f>IF(Colin!$G6760&lt;$B$2,Colin!$I6760,0)</f>
        <v>0</v>
      </c>
      <c r="Q6760" s="38">
        <f>IF(Colin!$G6760&lt;$B$1,Colin!$I6760,0)</f>
        <v>0</v>
      </c>
    </row>
    <row r="6761" spans="12:17" x14ac:dyDescent="0.25">
      <c r="L6761" s="38">
        <f>IF(AND(Colin!$G6761=$B$1,Colin!$H6761=$C$3),Colin!$I6761,)</f>
        <v>0</v>
      </c>
      <c r="M6761" s="38">
        <f>IF(AND(Colin!$G6761=$B$1,Colin!$H6761&lt;=$C$3),Colin!$I6761,)</f>
        <v>0</v>
      </c>
      <c r="N6761" s="38">
        <f>IF(AND(Colin!$G6761=$B$2,Colin!$H6761=$C$3),Colin!$I6761,)</f>
        <v>0</v>
      </c>
      <c r="O6761" s="38">
        <f>IF(AND(Colin!$G6761=$B$2,Colin!$H6761&lt;=$C$3),Colin!$I6761,)</f>
        <v>0</v>
      </c>
      <c r="P6761" s="38">
        <f>IF(Colin!$G6761&lt;$B$2,Colin!$I6761,0)</f>
        <v>0</v>
      </c>
      <c r="Q6761" s="38">
        <f>IF(Colin!$G6761&lt;$B$1,Colin!$I6761,0)</f>
        <v>0</v>
      </c>
    </row>
    <row r="6762" spans="12:17" x14ac:dyDescent="0.25">
      <c r="L6762" s="38">
        <f>IF(AND(Colin!$G6762=$B$1,Colin!$H6762=$C$3),Colin!$I6762,)</f>
        <v>0</v>
      </c>
      <c r="M6762" s="38">
        <f>IF(AND(Colin!$G6762=$B$1,Colin!$H6762&lt;=$C$3),Colin!$I6762,)</f>
        <v>0</v>
      </c>
      <c r="N6762" s="38">
        <f>IF(AND(Colin!$G6762=$B$2,Colin!$H6762=$C$3),Colin!$I6762,)</f>
        <v>0</v>
      </c>
      <c r="O6762" s="38">
        <f>IF(AND(Colin!$G6762=$B$2,Colin!$H6762&lt;=$C$3),Colin!$I6762,)</f>
        <v>0</v>
      </c>
      <c r="P6762" s="38">
        <f>IF(Colin!$G6762&lt;$B$2,Colin!$I6762,0)</f>
        <v>0</v>
      </c>
      <c r="Q6762" s="38">
        <f>IF(Colin!$G6762&lt;$B$1,Colin!$I6762,0)</f>
        <v>0</v>
      </c>
    </row>
    <row r="6763" spans="12:17" x14ac:dyDescent="0.25">
      <c r="L6763" s="38">
        <f>IF(AND(Colin!$G6763=$B$1,Colin!$H6763=$C$3),Colin!$I6763,)</f>
        <v>0</v>
      </c>
      <c r="M6763" s="38">
        <f>IF(AND(Colin!$G6763=$B$1,Colin!$H6763&lt;=$C$3),Colin!$I6763,)</f>
        <v>0</v>
      </c>
      <c r="N6763" s="38">
        <f>IF(AND(Colin!$G6763=$B$2,Colin!$H6763=$C$3),Colin!$I6763,)</f>
        <v>0</v>
      </c>
      <c r="O6763" s="38">
        <f>IF(AND(Colin!$G6763=$B$2,Colin!$H6763&lt;=$C$3),Colin!$I6763,)</f>
        <v>0</v>
      </c>
      <c r="P6763" s="38">
        <f>IF(Colin!$G6763&lt;$B$2,Colin!$I6763,0)</f>
        <v>0</v>
      </c>
      <c r="Q6763" s="38">
        <f>IF(Colin!$G6763&lt;$B$1,Colin!$I6763,0)</f>
        <v>0</v>
      </c>
    </row>
    <row r="6764" spans="12:17" x14ac:dyDescent="0.25">
      <c r="L6764" s="38">
        <f>IF(AND(Colin!$G6764=$B$1,Colin!$H6764=$C$3),Colin!$I6764,)</f>
        <v>0</v>
      </c>
      <c r="M6764" s="38">
        <f>IF(AND(Colin!$G6764=$B$1,Colin!$H6764&lt;=$C$3),Colin!$I6764,)</f>
        <v>0</v>
      </c>
      <c r="N6764" s="38">
        <f>IF(AND(Colin!$G6764=$B$2,Colin!$H6764=$C$3),Colin!$I6764,)</f>
        <v>0</v>
      </c>
      <c r="O6764" s="38">
        <f>IF(AND(Colin!$G6764=$B$2,Colin!$H6764&lt;=$C$3),Colin!$I6764,)</f>
        <v>0</v>
      </c>
      <c r="P6764" s="38">
        <f>IF(Colin!$G6764&lt;$B$2,Colin!$I6764,0)</f>
        <v>0</v>
      </c>
      <c r="Q6764" s="38">
        <f>IF(Colin!$G6764&lt;$B$1,Colin!$I6764,0)</f>
        <v>0</v>
      </c>
    </row>
    <row r="6765" spans="12:17" x14ac:dyDescent="0.25">
      <c r="L6765" s="38">
        <f>IF(AND(Colin!$G6765=$B$1,Colin!$H6765=$C$3),Colin!$I6765,)</f>
        <v>0</v>
      </c>
      <c r="M6765" s="38">
        <f>IF(AND(Colin!$G6765=$B$1,Colin!$H6765&lt;=$C$3),Colin!$I6765,)</f>
        <v>0</v>
      </c>
      <c r="N6765" s="38">
        <f>IF(AND(Colin!$G6765=$B$2,Colin!$H6765=$C$3),Colin!$I6765,)</f>
        <v>0</v>
      </c>
      <c r="O6765" s="38">
        <f>IF(AND(Colin!$G6765=$B$2,Colin!$H6765&lt;=$C$3),Colin!$I6765,)</f>
        <v>0</v>
      </c>
      <c r="P6765" s="38">
        <f>IF(Colin!$G6765&lt;$B$2,Colin!$I6765,0)</f>
        <v>0</v>
      </c>
      <c r="Q6765" s="38">
        <f>IF(Colin!$G6765&lt;$B$1,Colin!$I6765,0)</f>
        <v>0</v>
      </c>
    </row>
    <row r="6766" spans="12:17" x14ac:dyDescent="0.25">
      <c r="L6766" s="38">
        <f>IF(AND(Colin!$G6766=$B$1,Colin!$H6766=$C$3),Colin!$I6766,)</f>
        <v>0</v>
      </c>
      <c r="M6766" s="38">
        <f>IF(AND(Colin!$G6766=$B$1,Colin!$H6766&lt;=$C$3),Colin!$I6766,)</f>
        <v>0</v>
      </c>
      <c r="N6766" s="38">
        <f>IF(AND(Colin!$G6766=$B$2,Colin!$H6766=$C$3),Colin!$I6766,)</f>
        <v>0</v>
      </c>
      <c r="O6766" s="38">
        <f>IF(AND(Colin!$G6766=$B$2,Colin!$H6766&lt;=$C$3),Colin!$I6766,)</f>
        <v>0</v>
      </c>
      <c r="P6766" s="38">
        <f>IF(Colin!$G6766&lt;$B$2,Colin!$I6766,0)</f>
        <v>0</v>
      </c>
      <c r="Q6766" s="38">
        <f>IF(Colin!$G6766&lt;$B$1,Colin!$I6766,0)</f>
        <v>0</v>
      </c>
    </row>
    <row r="6767" spans="12:17" x14ac:dyDescent="0.25">
      <c r="L6767" s="38">
        <f>IF(AND(Colin!$G6767=$B$1,Colin!$H6767=$C$3),Colin!$I6767,)</f>
        <v>0</v>
      </c>
      <c r="M6767" s="38">
        <f>IF(AND(Colin!$G6767=$B$1,Colin!$H6767&lt;=$C$3),Colin!$I6767,)</f>
        <v>0</v>
      </c>
      <c r="N6767" s="38">
        <f>IF(AND(Colin!$G6767=$B$2,Colin!$H6767=$C$3),Colin!$I6767,)</f>
        <v>0</v>
      </c>
      <c r="O6767" s="38">
        <f>IF(AND(Colin!$G6767=$B$2,Colin!$H6767&lt;=$C$3),Colin!$I6767,)</f>
        <v>0</v>
      </c>
      <c r="P6767" s="38">
        <f>IF(Colin!$G6767&lt;$B$2,Colin!$I6767,0)</f>
        <v>0</v>
      </c>
      <c r="Q6767" s="38">
        <f>IF(Colin!$G6767&lt;$B$1,Colin!$I6767,0)</f>
        <v>0</v>
      </c>
    </row>
    <row r="6768" spans="12:17" x14ac:dyDescent="0.25">
      <c r="L6768" s="38">
        <f>IF(AND(Colin!$G6768=$B$1,Colin!$H6768=$C$3),Colin!$I6768,)</f>
        <v>0</v>
      </c>
      <c r="M6768" s="38">
        <f>IF(AND(Colin!$G6768=$B$1,Colin!$H6768&lt;=$C$3),Colin!$I6768,)</f>
        <v>0</v>
      </c>
      <c r="N6768" s="38">
        <f>IF(AND(Colin!$G6768=$B$2,Colin!$H6768=$C$3),Colin!$I6768,)</f>
        <v>0</v>
      </c>
      <c r="O6768" s="38">
        <f>IF(AND(Colin!$G6768=$B$2,Colin!$H6768&lt;=$C$3),Colin!$I6768,)</f>
        <v>0</v>
      </c>
      <c r="P6768" s="38">
        <f>IF(Colin!$G6768&lt;$B$2,Colin!$I6768,0)</f>
        <v>0</v>
      </c>
      <c r="Q6768" s="38">
        <f>IF(Colin!$G6768&lt;$B$1,Colin!$I6768,0)</f>
        <v>0</v>
      </c>
    </row>
    <row r="6769" spans="12:17" x14ac:dyDescent="0.25">
      <c r="L6769" s="38">
        <f>IF(AND(Colin!$G6769=$B$1,Colin!$H6769=$C$3),Colin!$I6769,)</f>
        <v>0</v>
      </c>
      <c r="M6769" s="38">
        <f>IF(AND(Colin!$G6769=$B$1,Colin!$H6769&lt;=$C$3),Colin!$I6769,)</f>
        <v>0</v>
      </c>
      <c r="N6769" s="38">
        <f>IF(AND(Colin!$G6769=$B$2,Colin!$H6769=$C$3),Colin!$I6769,)</f>
        <v>0</v>
      </c>
      <c r="O6769" s="38">
        <f>IF(AND(Colin!$G6769=$B$2,Colin!$H6769&lt;=$C$3),Colin!$I6769,)</f>
        <v>0</v>
      </c>
      <c r="P6769" s="38">
        <f>IF(Colin!$G6769&lt;$B$2,Colin!$I6769,0)</f>
        <v>0</v>
      </c>
      <c r="Q6769" s="38">
        <f>IF(Colin!$G6769&lt;$B$1,Colin!$I6769,0)</f>
        <v>0</v>
      </c>
    </row>
    <row r="6770" spans="12:17" x14ac:dyDescent="0.25">
      <c r="L6770" s="38">
        <f>IF(AND(Colin!$G6770=$B$1,Colin!$H6770=$C$3),Colin!$I6770,)</f>
        <v>0</v>
      </c>
      <c r="M6770" s="38">
        <f>IF(AND(Colin!$G6770=$B$1,Colin!$H6770&lt;=$C$3),Colin!$I6770,)</f>
        <v>0</v>
      </c>
      <c r="N6770" s="38">
        <f>IF(AND(Colin!$G6770=$B$2,Colin!$H6770=$C$3),Colin!$I6770,)</f>
        <v>0</v>
      </c>
      <c r="O6770" s="38">
        <f>IF(AND(Colin!$G6770=$B$2,Colin!$H6770&lt;=$C$3),Colin!$I6770,)</f>
        <v>0</v>
      </c>
      <c r="P6770" s="38">
        <f>IF(Colin!$G6770&lt;$B$2,Colin!$I6770,0)</f>
        <v>0</v>
      </c>
      <c r="Q6770" s="38">
        <f>IF(Colin!$G6770&lt;$B$1,Colin!$I6770,0)</f>
        <v>0</v>
      </c>
    </row>
    <row r="6771" spans="12:17" x14ac:dyDescent="0.25">
      <c r="L6771" s="38">
        <f>IF(AND(Colin!$G6771=$B$1,Colin!$H6771=$C$3),Colin!$I6771,)</f>
        <v>0</v>
      </c>
      <c r="M6771" s="38">
        <f>IF(AND(Colin!$G6771=$B$1,Colin!$H6771&lt;=$C$3),Colin!$I6771,)</f>
        <v>0</v>
      </c>
      <c r="N6771" s="38">
        <f>IF(AND(Colin!$G6771=$B$2,Colin!$H6771=$C$3),Colin!$I6771,)</f>
        <v>0</v>
      </c>
      <c r="O6771" s="38">
        <f>IF(AND(Colin!$G6771=$B$2,Colin!$H6771&lt;=$C$3),Colin!$I6771,)</f>
        <v>0</v>
      </c>
      <c r="P6771" s="38">
        <f>IF(Colin!$G6771&lt;$B$2,Colin!$I6771,0)</f>
        <v>0</v>
      </c>
      <c r="Q6771" s="38">
        <f>IF(Colin!$G6771&lt;$B$1,Colin!$I6771,0)</f>
        <v>0</v>
      </c>
    </row>
    <row r="6772" spans="12:17" x14ac:dyDescent="0.25">
      <c r="L6772" s="38">
        <f>IF(AND(Colin!$G6772=$B$1,Colin!$H6772=$C$3),Colin!$I6772,)</f>
        <v>0</v>
      </c>
      <c r="M6772" s="38">
        <f>IF(AND(Colin!$G6772=$B$1,Colin!$H6772&lt;=$C$3),Colin!$I6772,)</f>
        <v>0</v>
      </c>
      <c r="N6772" s="38">
        <f>IF(AND(Colin!$G6772=$B$2,Colin!$H6772=$C$3),Colin!$I6772,)</f>
        <v>0</v>
      </c>
      <c r="O6772" s="38">
        <f>IF(AND(Colin!$G6772=$B$2,Colin!$H6772&lt;=$C$3),Colin!$I6772,)</f>
        <v>0</v>
      </c>
      <c r="P6772" s="38">
        <f>IF(Colin!$G6772&lt;$B$2,Colin!$I6772,0)</f>
        <v>0</v>
      </c>
      <c r="Q6772" s="38">
        <f>IF(Colin!$G6772&lt;$B$1,Colin!$I6772,0)</f>
        <v>0</v>
      </c>
    </row>
    <row r="6773" spans="12:17" x14ac:dyDescent="0.25">
      <c r="L6773" s="38">
        <f>IF(AND(Colin!$G6773=$B$1,Colin!$H6773=$C$3),Colin!$I6773,)</f>
        <v>0</v>
      </c>
      <c r="M6773" s="38">
        <f>IF(AND(Colin!$G6773=$B$1,Colin!$H6773&lt;=$C$3),Colin!$I6773,)</f>
        <v>0</v>
      </c>
      <c r="N6773" s="38">
        <f>IF(AND(Colin!$G6773=$B$2,Colin!$H6773=$C$3),Colin!$I6773,)</f>
        <v>0</v>
      </c>
      <c r="O6773" s="38">
        <f>IF(AND(Colin!$G6773=$B$2,Colin!$H6773&lt;=$C$3),Colin!$I6773,)</f>
        <v>0</v>
      </c>
      <c r="P6773" s="38">
        <f>IF(Colin!$G6773&lt;$B$2,Colin!$I6773,0)</f>
        <v>0</v>
      </c>
      <c r="Q6773" s="38">
        <f>IF(Colin!$G6773&lt;$B$1,Colin!$I6773,0)</f>
        <v>0</v>
      </c>
    </row>
    <row r="6774" spans="12:17" x14ac:dyDescent="0.25">
      <c r="L6774" s="38">
        <f>IF(AND(Colin!$G6774=$B$1,Colin!$H6774=$C$3),Colin!$I6774,)</f>
        <v>0</v>
      </c>
      <c r="M6774" s="38">
        <f>IF(AND(Colin!$G6774=$B$1,Colin!$H6774&lt;=$C$3),Colin!$I6774,)</f>
        <v>0</v>
      </c>
      <c r="N6774" s="38">
        <f>IF(AND(Colin!$G6774=$B$2,Colin!$H6774=$C$3),Colin!$I6774,)</f>
        <v>0</v>
      </c>
      <c r="O6774" s="38">
        <f>IF(AND(Colin!$G6774=$B$2,Colin!$H6774&lt;=$C$3),Colin!$I6774,)</f>
        <v>0</v>
      </c>
      <c r="P6774" s="38">
        <f>IF(Colin!$G6774&lt;$B$2,Colin!$I6774,0)</f>
        <v>0</v>
      </c>
      <c r="Q6774" s="38">
        <f>IF(Colin!$G6774&lt;$B$1,Colin!$I6774,0)</f>
        <v>0</v>
      </c>
    </row>
    <row r="6775" spans="12:17" x14ac:dyDescent="0.25">
      <c r="L6775" s="38">
        <f>IF(AND(Colin!$G6775=$B$1,Colin!$H6775=$C$3),Colin!$I6775,)</f>
        <v>0</v>
      </c>
      <c r="M6775" s="38">
        <f>IF(AND(Colin!$G6775=$B$1,Colin!$H6775&lt;=$C$3),Colin!$I6775,)</f>
        <v>0</v>
      </c>
      <c r="N6775" s="38">
        <f>IF(AND(Colin!$G6775=$B$2,Colin!$H6775=$C$3),Colin!$I6775,)</f>
        <v>0</v>
      </c>
      <c r="O6775" s="38">
        <f>IF(AND(Colin!$G6775=$B$2,Colin!$H6775&lt;=$C$3),Colin!$I6775,)</f>
        <v>0</v>
      </c>
      <c r="P6775" s="38">
        <f>IF(Colin!$G6775&lt;$B$2,Colin!$I6775,0)</f>
        <v>0</v>
      </c>
      <c r="Q6775" s="38">
        <f>IF(Colin!$G6775&lt;$B$1,Colin!$I6775,0)</f>
        <v>0</v>
      </c>
    </row>
    <row r="6776" spans="12:17" x14ac:dyDescent="0.25">
      <c r="L6776" s="38">
        <f>IF(AND(Colin!$G6776=$B$1,Colin!$H6776=$C$3),Colin!$I6776,)</f>
        <v>0</v>
      </c>
      <c r="M6776" s="38">
        <f>IF(AND(Colin!$G6776=$B$1,Colin!$H6776&lt;=$C$3),Colin!$I6776,)</f>
        <v>0</v>
      </c>
      <c r="N6776" s="38">
        <f>IF(AND(Colin!$G6776=$B$2,Colin!$H6776=$C$3),Colin!$I6776,)</f>
        <v>0</v>
      </c>
      <c r="O6776" s="38">
        <f>IF(AND(Colin!$G6776=$B$2,Colin!$H6776&lt;=$C$3),Colin!$I6776,)</f>
        <v>0</v>
      </c>
      <c r="P6776" s="38">
        <f>IF(Colin!$G6776&lt;$B$2,Colin!$I6776,0)</f>
        <v>0</v>
      </c>
      <c r="Q6776" s="38">
        <f>IF(Colin!$G6776&lt;$B$1,Colin!$I6776,0)</f>
        <v>0</v>
      </c>
    </row>
    <row r="6777" spans="12:17" x14ac:dyDescent="0.25">
      <c r="L6777" s="38">
        <f>IF(AND(Colin!$G6777=$B$1,Colin!$H6777=$C$3),Colin!$I6777,)</f>
        <v>0</v>
      </c>
      <c r="M6777" s="38">
        <f>IF(AND(Colin!$G6777=$B$1,Colin!$H6777&lt;=$C$3),Colin!$I6777,)</f>
        <v>0</v>
      </c>
      <c r="N6777" s="38">
        <f>IF(AND(Colin!$G6777=$B$2,Colin!$H6777=$C$3),Colin!$I6777,)</f>
        <v>0</v>
      </c>
      <c r="O6777" s="38">
        <f>IF(AND(Colin!$G6777=$B$2,Colin!$H6777&lt;=$C$3),Colin!$I6777,)</f>
        <v>0</v>
      </c>
      <c r="P6777" s="38">
        <f>IF(Colin!$G6777&lt;$B$2,Colin!$I6777,0)</f>
        <v>0</v>
      </c>
      <c r="Q6777" s="38">
        <f>IF(Colin!$G6777&lt;$B$1,Colin!$I6777,0)</f>
        <v>0</v>
      </c>
    </row>
    <row r="6778" spans="12:17" x14ac:dyDescent="0.25">
      <c r="L6778" s="38">
        <f>IF(AND(Colin!$G6778=$B$1,Colin!$H6778=$C$3),Colin!$I6778,)</f>
        <v>0</v>
      </c>
      <c r="M6778" s="38">
        <f>IF(AND(Colin!$G6778=$B$1,Colin!$H6778&lt;=$C$3),Colin!$I6778,)</f>
        <v>0</v>
      </c>
      <c r="N6778" s="38">
        <f>IF(AND(Colin!$G6778=$B$2,Colin!$H6778=$C$3),Colin!$I6778,)</f>
        <v>0</v>
      </c>
      <c r="O6778" s="38">
        <f>IF(AND(Colin!$G6778=$B$2,Colin!$H6778&lt;=$C$3),Colin!$I6778,)</f>
        <v>0</v>
      </c>
      <c r="P6778" s="38">
        <f>IF(Colin!$G6778&lt;$B$2,Colin!$I6778,0)</f>
        <v>0</v>
      </c>
      <c r="Q6778" s="38">
        <f>IF(Colin!$G6778&lt;$B$1,Colin!$I6778,0)</f>
        <v>0</v>
      </c>
    </row>
    <row r="6779" spans="12:17" x14ac:dyDescent="0.25">
      <c r="L6779" s="38">
        <f>IF(AND(Colin!$G6779=$B$1,Colin!$H6779=$C$3),Colin!$I6779,)</f>
        <v>0</v>
      </c>
      <c r="M6779" s="38">
        <f>IF(AND(Colin!$G6779=$B$1,Colin!$H6779&lt;=$C$3),Colin!$I6779,)</f>
        <v>0</v>
      </c>
      <c r="N6779" s="38">
        <f>IF(AND(Colin!$G6779=$B$2,Colin!$H6779=$C$3),Colin!$I6779,)</f>
        <v>0</v>
      </c>
      <c r="O6779" s="38">
        <f>IF(AND(Colin!$G6779=$B$2,Colin!$H6779&lt;=$C$3),Colin!$I6779,)</f>
        <v>0</v>
      </c>
      <c r="P6779" s="38">
        <f>IF(Colin!$G6779&lt;$B$2,Colin!$I6779,0)</f>
        <v>0</v>
      </c>
      <c r="Q6779" s="38">
        <f>IF(Colin!$G6779&lt;$B$1,Colin!$I6779,0)</f>
        <v>0</v>
      </c>
    </row>
    <row r="6780" spans="12:17" x14ac:dyDescent="0.25">
      <c r="L6780" s="38">
        <f>IF(AND(Colin!$G6780=$B$1,Colin!$H6780=$C$3),Colin!$I6780,)</f>
        <v>0</v>
      </c>
      <c r="M6780" s="38">
        <f>IF(AND(Colin!$G6780=$B$1,Colin!$H6780&lt;=$C$3),Colin!$I6780,)</f>
        <v>0</v>
      </c>
      <c r="N6780" s="38">
        <f>IF(AND(Colin!$G6780=$B$2,Colin!$H6780=$C$3),Colin!$I6780,)</f>
        <v>0</v>
      </c>
      <c r="O6780" s="38">
        <f>IF(AND(Colin!$G6780=$B$2,Colin!$H6780&lt;=$C$3),Colin!$I6780,)</f>
        <v>0</v>
      </c>
      <c r="P6780" s="38">
        <f>IF(Colin!$G6780&lt;$B$2,Colin!$I6780,0)</f>
        <v>0</v>
      </c>
      <c r="Q6780" s="38">
        <f>IF(Colin!$G6780&lt;$B$1,Colin!$I6780,0)</f>
        <v>0</v>
      </c>
    </row>
    <row r="6781" spans="12:17" x14ac:dyDescent="0.25">
      <c r="L6781" s="38">
        <f>IF(AND(Colin!$G6781=$B$1,Colin!$H6781=$C$3),Colin!$I6781,)</f>
        <v>0</v>
      </c>
      <c r="M6781" s="38">
        <f>IF(AND(Colin!$G6781=$B$1,Colin!$H6781&lt;=$C$3),Colin!$I6781,)</f>
        <v>0</v>
      </c>
      <c r="N6781" s="38">
        <f>IF(AND(Colin!$G6781=$B$2,Colin!$H6781=$C$3),Colin!$I6781,)</f>
        <v>0</v>
      </c>
      <c r="O6781" s="38">
        <f>IF(AND(Colin!$G6781=$B$2,Colin!$H6781&lt;=$C$3),Colin!$I6781,)</f>
        <v>0</v>
      </c>
      <c r="P6781" s="38">
        <f>IF(Colin!$G6781&lt;$B$2,Colin!$I6781,0)</f>
        <v>0</v>
      </c>
      <c r="Q6781" s="38">
        <f>IF(Colin!$G6781&lt;$B$1,Colin!$I6781,0)</f>
        <v>0</v>
      </c>
    </row>
    <row r="6782" spans="12:17" x14ac:dyDescent="0.25">
      <c r="L6782" s="38">
        <f>IF(AND(Colin!$G6782=$B$1,Colin!$H6782=$C$3),Colin!$I6782,)</f>
        <v>0</v>
      </c>
      <c r="M6782" s="38">
        <f>IF(AND(Colin!$G6782=$B$1,Colin!$H6782&lt;=$C$3),Colin!$I6782,)</f>
        <v>0</v>
      </c>
      <c r="N6782" s="38">
        <f>IF(AND(Colin!$G6782=$B$2,Colin!$H6782=$C$3),Colin!$I6782,)</f>
        <v>0</v>
      </c>
      <c r="O6782" s="38">
        <f>IF(AND(Colin!$G6782=$B$2,Colin!$H6782&lt;=$C$3),Colin!$I6782,)</f>
        <v>0</v>
      </c>
      <c r="P6782" s="38">
        <f>IF(Colin!$G6782&lt;$B$2,Colin!$I6782,0)</f>
        <v>0</v>
      </c>
      <c r="Q6782" s="38">
        <f>IF(Colin!$G6782&lt;$B$1,Colin!$I6782,0)</f>
        <v>0</v>
      </c>
    </row>
    <row r="6783" spans="12:17" x14ac:dyDescent="0.25">
      <c r="L6783" s="38">
        <f>IF(AND(Colin!$G6783=$B$1,Colin!$H6783=$C$3),Colin!$I6783,)</f>
        <v>0</v>
      </c>
      <c r="M6783" s="38">
        <f>IF(AND(Colin!$G6783=$B$1,Colin!$H6783&lt;=$C$3),Colin!$I6783,)</f>
        <v>0</v>
      </c>
      <c r="N6783" s="38">
        <f>IF(AND(Colin!$G6783=$B$2,Colin!$H6783=$C$3),Colin!$I6783,)</f>
        <v>0</v>
      </c>
      <c r="O6783" s="38">
        <f>IF(AND(Colin!$G6783=$B$2,Colin!$H6783&lt;=$C$3),Colin!$I6783,)</f>
        <v>0</v>
      </c>
      <c r="P6783" s="38">
        <f>IF(Colin!$G6783&lt;$B$2,Colin!$I6783,0)</f>
        <v>0</v>
      </c>
      <c r="Q6783" s="38">
        <f>IF(Colin!$G6783&lt;$B$1,Colin!$I6783,0)</f>
        <v>0</v>
      </c>
    </row>
    <row r="6784" spans="12:17" x14ac:dyDescent="0.25">
      <c r="L6784" s="38">
        <f>IF(AND(Colin!$G6784=$B$1,Colin!$H6784=$C$3),Colin!$I6784,)</f>
        <v>0</v>
      </c>
      <c r="M6784" s="38">
        <f>IF(AND(Colin!$G6784=$B$1,Colin!$H6784&lt;=$C$3),Colin!$I6784,)</f>
        <v>0</v>
      </c>
      <c r="N6784" s="38">
        <f>IF(AND(Colin!$G6784=$B$2,Colin!$H6784=$C$3),Colin!$I6784,)</f>
        <v>0</v>
      </c>
      <c r="O6784" s="38">
        <f>IF(AND(Colin!$G6784=$B$2,Colin!$H6784&lt;=$C$3),Colin!$I6784,)</f>
        <v>0</v>
      </c>
      <c r="P6784" s="38">
        <f>IF(Colin!$G6784&lt;$B$2,Colin!$I6784,0)</f>
        <v>0</v>
      </c>
      <c r="Q6784" s="38">
        <f>IF(Colin!$G6784&lt;$B$1,Colin!$I6784,0)</f>
        <v>0</v>
      </c>
    </row>
    <row r="6785" spans="12:17" x14ac:dyDescent="0.25">
      <c r="L6785" s="38">
        <f>IF(AND(Colin!$G6785=$B$1,Colin!$H6785=$C$3),Colin!$I6785,)</f>
        <v>0</v>
      </c>
      <c r="M6785" s="38">
        <f>IF(AND(Colin!$G6785=$B$1,Colin!$H6785&lt;=$C$3),Colin!$I6785,)</f>
        <v>0</v>
      </c>
      <c r="N6785" s="38">
        <f>IF(AND(Colin!$G6785=$B$2,Colin!$H6785=$C$3),Colin!$I6785,)</f>
        <v>0</v>
      </c>
      <c r="O6785" s="38">
        <f>IF(AND(Colin!$G6785=$B$2,Colin!$H6785&lt;=$C$3),Colin!$I6785,)</f>
        <v>0</v>
      </c>
      <c r="P6785" s="38">
        <f>IF(Colin!$G6785&lt;$B$2,Colin!$I6785,0)</f>
        <v>0</v>
      </c>
      <c r="Q6785" s="38">
        <f>IF(Colin!$G6785&lt;$B$1,Colin!$I6785,0)</f>
        <v>0</v>
      </c>
    </row>
    <row r="6786" spans="12:17" x14ac:dyDescent="0.25">
      <c r="L6786" s="38">
        <f>IF(AND(Colin!$G6786=$B$1,Colin!$H6786=$C$3),Colin!$I6786,)</f>
        <v>0</v>
      </c>
      <c r="M6786" s="38">
        <f>IF(AND(Colin!$G6786=$B$1,Colin!$H6786&lt;=$C$3),Colin!$I6786,)</f>
        <v>0</v>
      </c>
      <c r="N6786" s="38">
        <f>IF(AND(Colin!$G6786=$B$2,Colin!$H6786=$C$3),Colin!$I6786,)</f>
        <v>0</v>
      </c>
      <c r="O6786" s="38">
        <f>IF(AND(Colin!$G6786=$B$2,Colin!$H6786&lt;=$C$3),Colin!$I6786,)</f>
        <v>0</v>
      </c>
      <c r="P6786" s="38">
        <f>IF(Colin!$G6786&lt;$B$2,Colin!$I6786,0)</f>
        <v>0</v>
      </c>
      <c r="Q6786" s="38">
        <f>IF(Colin!$G6786&lt;$B$1,Colin!$I6786,0)</f>
        <v>0</v>
      </c>
    </row>
    <row r="6787" spans="12:17" x14ac:dyDescent="0.25">
      <c r="L6787" s="38">
        <f>IF(AND(Colin!$G6787=$B$1,Colin!$H6787=$C$3),Colin!$I6787,)</f>
        <v>0</v>
      </c>
      <c r="M6787" s="38">
        <f>IF(AND(Colin!$G6787=$B$1,Colin!$H6787&lt;=$C$3),Colin!$I6787,)</f>
        <v>0</v>
      </c>
      <c r="N6787" s="38">
        <f>IF(AND(Colin!$G6787=$B$2,Colin!$H6787=$C$3),Colin!$I6787,)</f>
        <v>0</v>
      </c>
      <c r="O6787" s="38">
        <f>IF(AND(Colin!$G6787=$B$2,Colin!$H6787&lt;=$C$3),Colin!$I6787,)</f>
        <v>0</v>
      </c>
      <c r="P6787" s="38">
        <f>IF(Colin!$G6787&lt;$B$2,Colin!$I6787,0)</f>
        <v>0</v>
      </c>
      <c r="Q6787" s="38">
        <f>IF(Colin!$G6787&lt;$B$1,Colin!$I6787,0)</f>
        <v>0</v>
      </c>
    </row>
    <row r="6788" spans="12:17" x14ac:dyDescent="0.25">
      <c r="L6788" s="38">
        <f>IF(AND(Colin!$G6788=$B$1,Colin!$H6788=$C$3),Colin!$I6788,)</f>
        <v>0</v>
      </c>
      <c r="M6788" s="38">
        <f>IF(AND(Colin!$G6788=$B$1,Colin!$H6788&lt;=$C$3),Colin!$I6788,)</f>
        <v>0</v>
      </c>
      <c r="N6788" s="38">
        <f>IF(AND(Colin!$G6788=$B$2,Colin!$H6788=$C$3),Colin!$I6788,)</f>
        <v>0</v>
      </c>
      <c r="O6788" s="38">
        <f>IF(AND(Colin!$G6788=$B$2,Colin!$H6788&lt;=$C$3),Colin!$I6788,)</f>
        <v>0</v>
      </c>
      <c r="P6788" s="38">
        <f>IF(Colin!$G6788&lt;$B$2,Colin!$I6788,0)</f>
        <v>0</v>
      </c>
      <c r="Q6788" s="38">
        <f>IF(Colin!$G6788&lt;$B$1,Colin!$I6788,0)</f>
        <v>0</v>
      </c>
    </row>
    <row r="6789" spans="12:17" x14ac:dyDescent="0.25">
      <c r="L6789" s="38">
        <f>IF(AND(Colin!$G6789=$B$1,Colin!$H6789=$C$3),Colin!$I6789,)</f>
        <v>0</v>
      </c>
      <c r="M6789" s="38">
        <f>IF(AND(Colin!$G6789=$B$1,Colin!$H6789&lt;=$C$3),Colin!$I6789,)</f>
        <v>0</v>
      </c>
      <c r="N6789" s="38">
        <f>IF(AND(Colin!$G6789=$B$2,Colin!$H6789=$C$3),Colin!$I6789,)</f>
        <v>0</v>
      </c>
      <c r="O6789" s="38">
        <f>IF(AND(Colin!$G6789=$B$2,Colin!$H6789&lt;=$C$3),Colin!$I6789,)</f>
        <v>0</v>
      </c>
      <c r="P6789" s="38">
        <f>IF(Colin!$G6789&lt;$B$2,Colin!$I6789,0)</f>
        <v>0</v>
      </c>
      <c r="Q6789" s="38">
        <f>IF(Colin!$G6789&lt;$B$1,Colin!$I6789,0)</f>
        <v>0</v>
      </c>
    </row>
    <row r="6790" spans="12:17" x14ac:dyDescent="0.25">
      <c r="L6790" s="38">
        <f>IF(AND(Colin!$G6790=$B$1,Colin!$H6790=$C$3),Colin!$I6790,)</f>
        <v>0</v>
      </c>
      <c r="M6790" s="38">
        <f>IF(AND(Colin!$G6790=$B$1,Colin!$H6790&lt;=$C$3),Colin!$I6790,)</f>
        <v>0</v>
      </c>
      <c r="N6790" s="38">
        <f>IF(AND(Colin!$G6790=$B$2,Colin!$H6790=$C$3),Colin!$I6790,)</f>
        <v>0</v>
      </c>
      <c r="O6790" s="38">
        <f>IF(AND(Colin!$G6790=$B$2,Colin!$H6790&lt;=$C$3),Colin!$I6790,)</f>
        <v>0</v>
      </c>
      <c r="P6790" s="38">
        <f>IF(Colin!$G6790&lt;$B$2,Colin!$I6790,0)</f>
        <v>0</v>
      </c>
      <c r="Q6790" s="38">
        <f>IF(Colin!$G6790&lt;$B$1,Colin!$I6790,0)</f>
        <v>0</v>
      </c>
    </row>
    <row r="6791" spans="12:17" x14ac:dyDescent="0.25">
      <c r="L6791" s="38">
        <f>IF(AND(Colin!$G6791=$B$1,Colin!$H6791=$C$3),Colin!$I6791,)</f>
        <v>0</v>
      </c>
      <c r="M6791" s="38">
        <f>IF(AND(Colin!$G6791=$B$1,Colin!$H6791&lt;=$C$3),Colin!$I6791,)</f>
        <v>0</v>
      </c>
      <c r="N6791" s="38">
        <f>IF(AND(Colin!$G6791=$B$2,Colin!$H6791=$C$3),Colin!$I6791,)</f>
        <v>0</v>
      </c>
      <c r="O6791" s="38">
        <f>IF(AND(Colin!$G6791=$B$2,Colin!$H6791&lt;=$C$3),Colin!$I6791,)</f>
        <v>0</v>
      </c>
      <c r="P6791" s="38">
        <f>IF(Colin!$G6791&lt;$B$2,Colin!$I6791,0)</f>
        <v>0</v>
      </c>
      <c r="Q6791" s="38">
        <f>IF(Colin!$G6791&lt;$B$1,Colin!$I6791,0)</f>
        <v>0</v>
      </c>
    </row>
    <row r="6792" spans="12:17" x14ac:dyDescent="0.25">
      <c r="L6792" s="38">
        <f>IF(AND(Colin!$G6792=$B$1,Colin!$H6792=$C$3),Colin!$I6792,)</f>
        <v>0</v>
      </c>
      <c r="M6792" s="38">
        <f>IF(AND(Colin!$G6792=$B$1,Colin!$H6792&lt;=$C$3),Colin!$I6792,)</f>
        <v>0</v>
      </c>
      <c r="N6792" s="38">
        <f>IF(AND(Colin!$G6792=$B$2,Colin!$H6792=$C$3),Colin!$I6792,)</f>
        <v>0</v>
      </c>
      <c r="O6792" s="38">
        <f>IF(AND(Colin!$G6792=$B$2,Colin!$H6792&lt;=$C$3),Colin!$I6792,)</f>
        <v>0</v>
      </c>
      <c r="P6792" s="38">
        <f>IF(Colin!$G6792&lt;$B$2,Colin!$I6792,0)</f>
        <v>0</v>
      </c>
      <c r="Q6792" s="38">
        <f>IF(Colin!$G6792&lt;$B$1,Colin!$I6792,0)</f>
        <v>0</v>
      </c>
    </row>
    <row r="6793" spans="12:17" x14ac:dyDescent="0.25">
      <c r="L6793" s="38">
        <f>IF(AND(Colin!$G6793=$B$1,Colin!$H6793=$C$3),Colin!$I6793,)</f>
        <v>0</v>
      </c>
      <c r="M6793" s="38">
        <f>IF(AND(Colin!$G6793=$B$1,Colin!$H6793&lt;=$C$3),Colin!$I6793,)</f>
        <v>0</v>
      </c>
      <c r="N6793" s="38">
        <f>IF(AND(Colin!$G6793=$B$2,Colin!$H6793=$C$3),Colin!$I6793,)</f>
        <v>0</v>
      </c>
      <c r="O6793" s="38">
        <f>IF(AND(Colin!$G6793=$B$2,Colin!$H6793&lt;=$C$3),Colin!$I6793,)</f>
        <v>0</v>
      </c>
      <c r="P6793" s="38">
        <f>IF(Colin!$G6793&lt;$B$2,Colin!$I6793,0)</f>
        <v>0</v>
      </c>
      <c r="Q6793" s="38">
        <f>IF(Colin!$G6793&lt;$B$1,Colin!$I6793,0)</f>
        <v>0</v>
      </c>
    </row>
    <row r="6794" spans="12:17" x14ac:dyDescent="0.25">
      <c r="L6794" s="38">
        <f>IF(AND(Colin!$G6794=$B$1,Colin!$H6794=$C$3),Colin!$I6794,)</f>
        <v>0</v>
      </c>
      <c r="M6794" s="38">
        <f>IF(AND(Colin!$G6794=$B$1,Colin!$H6794&lt;=$C$3),Colin!$I6794,)</f>
        <v>0</v>
      </c>
      <c r="N6794" s="38">
        <f>IF(AND(Colin!$G6794=$B$2,Colin!$H6794=$C$3),Colin!$I6794,)</f>
        <v>0</v>
      </c>
      <c r="O6794" s="38">
        <f>IF(AND(Colin!$G6794=$B$2,Colin!$H6794&lt;=$C$3),Colin!$I6794,)</f>
        <v>0</v>
      </c>
      <c r="P6794" s="38">
        <f>IF(Colin!$G6794&lt;$B$2,Colin!$I6794,0)</f>
        <v>0</v>
      </c>
      <c r="Q6794" s="38">
        <f>IF(Colin!$G6794&lt;$B$1,Colin!$I6794,0)</f>
        <v>0</v>
      </c>
    </row>
    <row r="6795" spans="12:17" x14ac:dyDescent="0.25">
      <c r="L6795" s="38">
        <f>IF(AND(Colin!$G6795=$B$1,Colin!$H6795=$C$3),Colin!$I6795,)</f>
        <v>0</v>
      </c>
      <c r="M6795" s="38">
        <f>IF(AND(Colin!$G6795=$B$1,Colin!$H6795&lt;=$C$3),Colin!$I6795,)</f>
        <v>0</v>
      </c>
      <c r="N6795" s="38">
        <f>IF(AND(Colin!$G6795=$B$2,Colin!$H6795=$C$3),Colin!$I6795,)</f>
        <v>0</v>
      </c>
      <c r="O6795" s="38">
        <f>IF(AND(Colin!$G6795=$B$2,Colin!$H6795&lt;=$C$3),Colin!$I6795,)</f>
        <v>0</v>
      </c>
      <c r="P6795" s="38">
        <f>IF(Colin!$G6795&lt;$B$2,Colin!$I6795,0)</f>
        <v>0</v>
      </c>
      <c r="Q6795" s="38">
        <f>IF(Colin!$G6795&lt;$B$1,Colin!$I6795,0)</f>
        <v>0</v>
      </c>
    </row>
    <row r="6796" spans="12:17" x14ac:dyDescent="0.25">
      <c r="L6796" s="38">
        <f>IF(AND(Colin!$G6796=$B$1,Colin!$H6796=$C$3),Colin!$I6796,)</f>
        <v>0</v>
      </c>
      <c r="M6796" s="38">
        <f>IF(AND(Colin!$G6796=$B$1,Colin!$H6796&lt;=$C$3),Colin!$I6796,)</f>
        <v>0</v>
      </c>
      <c r="N6796" s="38">
        <f>IF(AND(Colin!$G6796=$B$2,Colin!$H6796=$C$3),Colin!$I6796,)</f>
        <v>0</v>
      </c>
      <c r="O6796" s="38">
        <f>IF(AND(Colin!$G6796=$B$2,Colin!$H6796&lt;=$C$3),Colin!$I6796,)</f>
        <v>0</v>
      </c>
      <c r="P6796" s="38">
        <f>IF(Colin!$G6796&lt;$B$2,Colin!$I6796,0)</f>
        <v>0</v>
      </c>
      <c r="Q6796" s="38">
        <f>IF(Colin!$G6796&lt;$B$1,Colin!$I6796,0)</f>
        <v>0</v>
      </c>
    </row>
    <row r="6797" spans="12:17" x14ac:dyDescent="0.25">
      <c r="L6797" s="38">
        <f>IF(AND(Colin!$G6797=$B$1,Colin!$H6797=$C$3),Colin!$I6797,)</f>
        <v>0</v>
      </c>
      <c r="M6797" s="38">
        <f>IF(AND(Colin!$G6797=$B$1,Colin!$H6797&lt;=$C$3),Colin!$I6797,)</f>
        <v>0</v>
      </c>
      <c r="N6797" s="38">
        <f>IF(AND(Colin!$G6797=$B$2,Colin!$H6797=$C$3),Colin!$I6797,)</f>
        <v>0</v>
      </c>
      <c r="O6797" s="38">
        <f>IF(AND(Colin!$G6797=$B$2,Colin!$H6797&lt;=$C$3),Colin!$I6797,)</f>
        <v>0</v>
      </c>
      <c r="P6797" s="38">
        <f>IF(Colin!$G6797&lt;$B$2,Colin!$I6797,0)</f>
        <v>0</v>
      </c>
      <c r="Q6797" s="38">
        <f>IF(Colin!$G6797&lt;$B$1,Colin!$I6797,0)</f>
        <v>0</v>
      </c>
    </row>
    <row r="6798" spans="12:17" x14ac:dyDescent="0.25">
      <c r="L6798" s="38">
        <f>IF(AND(Colin!$G6798=$B$1,Colin!$H6798=$C$3),Colin!$I6798,)</f>
        <v>0</v>
      </c>
      <c r="M6798" s="38">
        <f>IF(AND(Colin!$G6798=$B$1,Colin!$H6798&lt;=$C$3),Colin!$I6798,)</f>
        <v>0</v>
      </c>
      <c r="N6798" s="38">
        <f>IF(AND(Colin!$G6798=$B$2,Colin!$H6798=$C$3),Colin!$I6798,)</f>
        <v>0</v>
      </c>
      <c r="O6798" s="38">
        <f>IF(AND(Colin!$G6798=$B$2,Colin!$H6798&lt;=$C$3),Colin!$I6798,)</f>
        <v>0</v>
      </c>
      <c r="P6798" s="38">
        <f>IF(Colin!$G6798&lt;$B$2,Colin!$I6798,0)</f>
        <v>0</v>
      </c>
      <c r="Q6798" s="38">
        <f>IF(Colin!$G6798&lt;$B$1,Colin!$I6798,0)</f>
        <v>0</v>
      </c>
    </row>
    <row r="6799" spans="12:17" x14ac:dyDescent="0.25">
      <c r="L6799" s="38">
        <f>IF(AND(Colin!$G6799=$B$1,Colin!$H6799=$C$3),Colin!$I6799,)</f>
        <v>0</v>
      </c>
      <c r="M6799" s="38">
        <f>IF(AND(Colin!$G6799=$B$1,Colin!$H6799&lt;=$C$3),Colin!$I6799,)</f>
        <v>0</v>
      </c>
      <c r="N6799" s="38">
        <f>IF(AND(Colin!$G6799=$B$2,Colin!$H6799=$C$3),Colin!$I6799,)</f>
        <v>0</v>
      </c>
      <c r="O6799" s="38">
        <f>IF(AND(Colin!$G6799=$B$2,Colin!$H6799&lt;=$C$3),Colin!$I6799,)</f>
        <v>0</v>
      </c>
      <c r="P6799" s="38">
        <f>IF(Colin!$G6799&lt;$B$2,Colin!$I6799,0)</f>
        <v>0</v>
      </c>
      <c r="Q6799" s="38">
        <f>IF(Colin!$G6799&lt;$B$1,Colin!$I6799,0)</f>
        <v>0</v>
      </c>
    </row>
    <row r="6800" spans="12:17" x14ac:dyDescent="0.25">
      <c r="L6800" s="38">
        <f>IF(AND(Colin!$G6800=$B$1,Colin!$H6800=$C$3),Colin!$I6800,)</f>
        <v>0</v>
      </c>
      <c r="M6800" s="38">
        <f>IF(AND(Colin!$G6800=$B$1,Colin!$H6800&lt;=$C$3),Colin!$I6800,)</f>
        <v>0</v>
      </c>
      <c r="N6800" s="38">
        <f>IF(AND(Colin!$G6800=$B$2,Colin!$H6800=$C$3),Colin!$I6800,)</f>
        <v>0</v>
      </c>
      <c r="O6800" s="38">
        <f>IF(AND(Colin!$G6800=$B$2,Colin!$H6800&lt;=$C$3),Colin!$I6800,)</f>
        <v>0</v>
      </c>
      <c r="P6800" s="38">
        <f>IF(Colin!$G6800&lt;$B$2,Colin!$I6800,0)</f>
        <v>0</v>
      </c>
      <c r="Q6800" s="38">
        <f>IF(Colin!$G6800&lt;$B$1,Colin!$I6800,0)</f>
        <v>0</v>
      </c>
    </row>
    <row r="6801" spans="12:17" x14ac:dyDescent="0.25">
      <c r="L6801" s="38">
        <f>IF(AND(Colin!$G6801=$B$1,Colin!$H6801=$C$3),Colin!$I6801,)</f>
        <v>0</v>
      </c>
      <c r="M6801" s="38">
        <f>IF(AND(Colin!$G6801=$B$1,Colin!$H6801&lt;=$C$3),Colin!$I6801,)</f>
        <v>0</v>
      </c>
      <c r="N6801" s="38">
        <f>IF(AND(Colin!$G6801=$B$2,Colin!$H6801=$C$3),Colin!$I6801,)</f>
        <v>0</v>
      </c>
      <c r="O6801" s="38">
        <f>IF(AND(Colin!$G6801=$B$2,Colin!$H6801&lt;=$C$3),Colin!$I6801,)</f>
        <v>0</v>
      </c>
      <c r="P6801" s="38">
        <f>IF(Colin!$G6801&lt;$B$2,Colin!$I6801,0)</f>
        <v>0</v>
      </c>
      <c r="Q6801" s="38">
        <f>IF(Colin!$G6801&lt;$B$1,Colin!$I6801,0)</f>
        <v>0</v>
      </c>
    </row>
    <row r="6802" spans="12:17" x14ac:dyDescent="0.25">
      <c r="L6802" s="38">
        <f>IF(AND(Colin!$G6802=$B$1,Colin!$H6802=$C$3),Colin!$I6802,)</f>
        <v>0</v>
      </c>
      <c r="M6802" s="38">
        <f>IF(AND(Colin!$G6802=$B$1,Colin!$H6802&lt;=$C$3),Colin!$I6802,)</f>
        <v>0</v>
      </c>
      <c r="N6802" s="38">
        <f>IF(AND(Colin!$G6802=$B$2,Colin!$H6802=$C$3),Colin!$I6802,)</f>
        <v>0</v>
      </c>
      <c r="O6802" s="38">
        <f>IF(AND(Colin!$G6802=$B$2,Colin!$H6802&lt;=$C$3),Colin!$I6802,)</f>
        <v>0</v>
      </c>
      <c r="P6802" s="38">
        <f>IF(Colin!$G6802&lt;$B$2,Colin!$I6802,0)</f>
        <v>0</v>
      </c>
      <c r="Q6802" s="38">
        <f>IF(Colin!$G6802&lt;$B$1,Colin!$I6802,0)</f>
        <v>0</v>
      </c>
    </row>
    <row r="6803" spans="12:17" x14ac:dyDescent="0.25">
      <c r="L6803" s="38">
        <f>IF(AND(Colin!$G6803=$B$1,Colin!$H6803=$C$3),Colin!$I6803,)</f>
        <v>0</v>
      </c>
      <c r="M6803" s="38">
        <f>IF(AND(Colin!$G6803=$B$1,Colin!$H6803&lt;=$C$3),Colin!$I6803,)</f>
        <v>0</v>
      </c>
      <c r="N6803" s="38">
        <f>IF(AND(Colin!$G6803=$B$2,Colin!$H6803=$C$3),Colin!$I6803,)</f>
        <v>0</v>
      </c>
      <c r="O6803" s="38">
        <f>IF(AND(Colin!$G6803=$B$2,Colin!$H6803&lt;=$C$3),Colin!$I6803,)</f>
        <v>0</v>
      </c>
      <c r="P6803" s="38">
        <f>IF(Colin!$G6803&lt;$B$2,Colin!$I6803,0)</f>
        <v>0</v>
      </c>
      <c r="Q6803" s="38">
        <f>IF(Colin!$G6803&lt;$B$1,Colin!$I6803,0)</f>
        <v>0</v>
      </c>
    </row>
    <row r="6804" spans="12:17" x14ac:dyDescent="0.25">
      <c r="L6804" s="38">
        <f>IF(AND(Colin!$G6804=$B$1,Colin!$H6804=$C$3),Colin!$I6804,)</f>
        <v>0</v>
      </c>
      <c r="M6804" s="38">
        <f>IF(AND(Colin!$G6804=$B$1,Colin!$H6804&lt;=$C$3),Colin!$I6804,)</f>
        <v>0</v>
      </c>
      <c r="N6804" s="38">
        <f>IF(AND(Colin!$G6804=$B$2,Colin!$H6804=$C$3),Colin!$I6804,)</f>
        <v>0</v>
      </c>
      <c r="O6804" s="38">
        <f>IF(AND(Colin!$G6804=$B$2,Colin!$H6804&lt;=$C$3),Colin!$I6804,)</f>
        <v>0</v>
      </c>
      <c r="P6804" s="38">
        <f>IF(Colin!$G6804&lt;$B$2,Colin!$I6804,0)</f>
        <v>0</v>
      </c>
      <c r="Q6804" s="38">
        <f>IF(Colin!$G6804&lt;$B$1,Colin!$I6804,0)</f>
        <v>0</v>
      </c>
    </row>
    <row r="6805" spans="12:17" x14ac:dyDescent="0.25">
      <c r="L6805" s="38">
        <f>IF(AND(Colin!$G6805=$B$1,Colin!$H6805=$C$3),Colin!$I6805,)</f>
        <v>0</v>
      </c>
      <c r="M6805" s="38">
        <f>IF(AND(Colin!$G6805=$B$1,Colin!$H6805&lt;=$C$3),Colin!$I6805,)</f>
        <v>0</v>
      </c>
      <c r="N6805" s="38">
        <f>IF(AND(Colin!$G6805=$B$2,Colin!$H6805=$C$3),Colin!$I6805,)</f>
        <v>0</v>
      </c>
      <c r="O6805" s="38">
        <f>IF(AND(Colin!$G6805=$B$2,Colin!$H6805&lt;=$C$3),Colin!$I6805,)</f>
        <v>0</v>
      </c>
      <c r="P6805" s="38">
        <f>IF(Colin!$G6805&lt;$B$2,Colin!$I6805,0)</f>
        <v>0</v>
      </c>
      <c r="Q6805" s="38">
        <f>IF(Colin!$G6805&lt;$B$1,Colin!$I6805,0)</f>
        <v>0</v>
      </c>
    </row>
    <row r="6806" spans="12:17" x14ac:dyDescent="0.25">
      <c r="L6806" s="38">
        <f>IF(AND(Colin!$G6806=$B$1,Colin!$H6806=$C$3),Colin!$I6806,)</f>
        <v>0</v>
      </c>
      <c r="M6806" s="38">
        <f>IF(AND(Colin!$G6806=$B$1,Colin!$H6806&lt;=$C$3),Colin!$I6806,)</f>
        <v>0</v>
      </c>
      <c r="N6806" s="38">
        <f>IF(AND(Colin!$G6806=$B$2,Colin!$H6806=$C$3),Colin!$I6806,)</f>
        <v>0</v>
      </c>
      <c r="O6806" s="38">
        <f>IF(AND(Colin!$G6806=$B$2,Colin!$H6806&lt;=$C$3),Colin!$I6806,)</f>
        <v>0</v>
      </c>
      <c r="P6806" s="38">
        <f>IF(Colin!$G6806&lt;$B$2,Colin!$I6806,0)</f>
        <v>0</v>
      </c>
      <c r="Q6806" s="38">
        <f>IF(Colin!$G6806&lt;$B$1,Colin!$I6806,0)</f>
        <v>0</v>
      </c>
    </row>
    <row r="6807" spans="12:17" x14ac:dyDescent="0.25">
      <c r="L6807" s="38">
        <f>IF(AND(Colin!$G6807=$B$1,Colin!$H6807=$C$3),Colin!$I6807,)</f>
        <v>0</v>
      </c>
      <c r="M6807" s="38">
        <f>IF(AND(Colin!$G6807=$B$1,Colin!$H6807&lt;=$C$3),Colin!$I6807,)</f>
        <v>0</v>
      </c>
      <c r="N6807" s="38">
        <f>IF(AND(Colin!$G6807=$B$2,Colin!$H6807=$C$3),Colin!$I6807,)</f>
        <v>0</v>
      </c>
      <c r="O6807" s="38">
        <f>IF(AND(Colin!$G6807=$B$2,Colin!$H6807&lt;=$C$3),Colin!$I6807,)</f>
        <v>0</v>
      </c>
      <c r="P6807" s="38">
        <f>IF(Colin!$G6807&lt;$B$2,Colin!$I6807,0)</f>
        <v>0</v>
      </c>
      <c r="Q6807" s="38">
        <f>IF(Colin!$G6807&lt;$B$1,Colin!$I6807,0)</f>
        <v>0</v>
      </c>
    </row>
    <row r="6808" spans="12:17" x14ac:dyDescent="0.25">
      <c r="L6808" s="38">
        <f>IF(AND(Colin!$G6808=$B$1,Colin!$H6808=$C$3),Colin!$I6808,)</f>
        <v>0</v>
      </c>
      <c r="M6808" s="38">
        <f>IF(AND(Colin!$G6808=$B$1,Colin!$H6808&lt;=$C$3),Colin!$I6808,)</f>
        <v>0</v>
      </c>
      <c r="N6808" s="38">
        <f>IF(AND(Colin!$G6808=$B$2,Colin!$H6808=$C$3),Colin!$I6808,)</f>
        <v>0</v>
      </c>
      <c r="O6808" s="38">
        <f>IF(AND(Colin!$G6808=$B$2,Colin!$H6808&lt;=$C$3),Colin!$I6808,)</f>
        <v>0</v>
      </c>
      <c r="P6808" s="38">
        <f>IF(Colin!$G6808&lt;$B$2,Colin!$I6808,0)</f>
        <v>0</v>
      </c>
      <c r="Q6808" s="38">
        <f>IF(Colin!$G6808&lt;$B$1,Colin!$I6808,0)</f>
        <v>0</v>
      </c>
    </row>
    <row r="6809" spans="12:17" x14ac:dyDescent="0.25">
      <c r="L6809" s="38">
        <f>IF(AND(Colin!$G6809=$B$1,Colin!$H6809=$C$3),Colin!$I6809,)</f>
        <v>0</v>
      </c>
      <c r="M6809" s="38">
        <f>IF(AND(Colin!$G6809=$B$1,Colin!$H6809&lt;=$C$3),Colin!$I6809,)</f>
        <v>0</v>
      </c>
      <c r="N6809" s="38">
        <f>IF(AND(Colin!$G6809=$B$2,Colin!$H6809=$C$3),Colin!$I6809,)</f>
        <v>0</v>
      </c>
      <c r="O6809" s="38">
        <f>IF(AND(Colin!$G6809=$B$2,Colin!$H6809&lt;=$C$3),Colin!$I6809,)</f>
        <v>0</v>
      </c>
      <c r="P6809" s="38">
        <f>IF(Colin!$G6809&lt;$B$2,Colin!$I6809,0)</f>
        <v>0</v>
      </c>
      <c r="Q6809" s="38">
        <f>IF(Colin!$G6809&lt;$B$1,Colin!$I6809,0)</f>
        <v>0</v>
      </c>
    </row>
    <row r="6810" spans="12:17" x14ac:dyDescent="0.25">
      <c r="L6810" s="38">
        <f>IF(AND(Colin!$G6810=$B$1,Colin!$H6810=$C$3),Colin!$I6810,)</f>
        <v>0</v>
      </c>
      <c r="M6810" s="38">
        <f>IF(AND(Colin!$G6810=$B$1,Colin!$H6810&lt;=$C$3),Colin!$I6810,)</f>
        <v>0</v>
      </c>
      <c r="N6810" s="38">
        <f>IF(AND(Colin!$G6810=$B$2,Colin!$H6810=$C$3),Colin!$I6810,)</f>
        <v>0</v>
      </c>
      <c r="O6810" s="38">
        <f>IF(AND(Colin!$G6810=$B$2,Colin!$H6810&lt;=$C$3),Colin!$I6810,)</f>
        <v>0</v>
      </c>
      <c r="P6810" s="38">
        <f>IF(Colin!$G6810&lt;$B$2,Colin!$I6810,0)</f>
        <v>0</v>
      </c>
      <c r="Q6810" s="38">
        <f>IF(Colin!$G6810&lt;$B$1,Colin!$I6810,0)</f>
        <v>0</v>
      </c>
    </row>
    <row r="6811" spans="12:17" x14ac:dyDescent="0.25">
      <c r="L6811" s="38">
        <f>IF(AND(Colin!$G6811=$B$1,Colin!$H6811=$C$3),Colin!$I6811,)</f>
        <v>0</v>
      </c>
      <c r="M6811" s="38">
        <f>IF(AND(Colin!$G6811=$B$1,Colin!$H6811&lt;=$C$3),Colin!$I6811,)</f>
        <v>0</v>
      </c>
      <c r="N6811" s="38">
        <f>IF(AND(Colin!$G6811=$B$2,Colin!$H6811=$C$3),Colin!$I6811,)</f>
        <v>0</v>
      </c>
      <c r="O6811" s="38">
        <f>IF(AND(Colin!$G6811=$B$2,Colin!$H6811&lt;=$C$3),Colin!$I6811,)</f>
        <v>0</v>
      </c>
      <c r="P6811" s="38">
        <f>IF(Colin!$G6811&lt;$B$2,Colin!$I6811,0)</f>
        <v>0</v>
      </c>
      <c r="Q6811" s="38">
        <f>IF(Colin!$G6811&lt;$B$1,Colin!$I6811,0)</f>
        <v>0</v>
      </c>
    </row>
    <row r="6812" spans="12:17" x14ac:dyDescent="0.25">
      <c r="L6812" s="38">
        <f>IF(AND(Colin!$G6812=$B$1,Colin!$H6812=$C$3),Colin!$I6812,)</f>
        <v>0</v>
      </c>
      <c r="M6812" s="38">
        <f>IF(AND(Colin!$G6812=$B$1,Colin!$H6812&lt;=$C$3),Colin!$I6812,)</f>
        <v>0</v>
      </c>
      <c r="N6812" s="38">
        <f>IF(AND(Colin!$G6812=$B$2,Colin!$H6812=$C$3),Colin!$I6812,)</f>
        <v>0</v>
      </c>
      <c r="O6812" s="38">
        <f>IF(AND(Colin!$G6812=$B$2,Colin!$H6812&lt;=$C$3),Colin!$I6812,)</f>
        <v>0</v>
      </c>
      <c r="P6812" s="38">
        <f>IF(Colin!$G6812&lt;$B$2,Colin!$I6812,0)</f>
        <v>0</v>
      </c>
      <c r="Q6812" s="38">
        <f>IF(Colin!$G6812&lt;$B$1,Colin!$I6812,0)</f>
        <v>0</v>
      </c>
    </row>
    <row r="6813" spans="12:17" x14ac:dyDescent="0.25">
      <c r="L6813" s="38">
        <f>IF(AND(Colin!$G6813=$B$1,Colin!$H6813=$C$3),Colin!$I6813,)</f>
        <v>0</v>
      </c>
      <c r="M6813" s="38">
        <f>IF(AND(Colin!$G6813=$B$1,Colin!$H6813&lt;=$C$3),Colin!$I6813,)</f>
        <v>0</v>
      </c>
      <c r="N6813" s="38">
        <f>IF(AND(Colin!$G6813=$B$2,Colin!$H6813=$C$3),Colin!$I6813,)</f>
        <v>0</v>
      </c>
      <c r="O6813" s="38">
        <f>IF(AND(Colin!$G6813=$B$2,Colin!$H6813&lt;=$C$3),Colin!$I6813,)</f>
        <v>0</v>
      </c>
      <c r="P6813" s="38">
        <f>IF(Colin!$G6813&lt;$B$2,Colin!$I6813,0)</f>
        <v>0</v>
      </c>
      <c r="Q6813" s="38">
        <f>IF(Colin!$G6813&lt;$B$1,Colin!$I6813,0)</f>
        <v>0</v>
      </c>
    </row>
    <row r="6814" spans="12:17" x14ac:dyDescent="0.25">
      <c r="L6814" s="38">
        <f>IF(AND(Colin!$G6814=$B$1,Colin!$H6814=$C$3),Colin!$I6814,)</f>
        <v>0</v>
      </c>
      <c r="M6814" s="38">
        <f>IF(AND(Colin!$G6814=$B$1,Colin!$H6814&lt;=$C$3),Colin!$I6814,)</f>
        <v>0</v>
      </c>
      <c r="N6814" s="38">
        <f>IF(AND(Colin!$G6814=$B$2,Colin!$H6814=$C$3),Colin!$I6814,)</f>
        <v>0</v>
      </c>
      <c r="O6814" s="38">
        <f>IF(AND(Colin!$G6814=$B$2,Colin!$H6814&lt;=$C$3),Colin!$I6814,)</f>
        <v>0</v>
      </c>
      <c r="P6814" s="38">
        <f>IF(Colin!$G6814&lt;$B$2,Colin!$I6814,0)</f>
        <v>0</v>
      </c>
      <c r="Q6814" s="38">
        <f>IF(Colin!$G6814&lt;$B$1,Colin!$I6814,0)</f>
        <v>0</v>
      </c>
    </row>
    <row r="6815" spans="12:17" x14ac:dyDescent="0.25">
      <c r="L6815" s="38">
        <f>IF(AND(Colin!$G6815=$B$1,Colin!$H6815=$C$3),Colin!$I6815,)</f>
        <v>0</v>
      </c>
      <c r="M6815" s="38">
        <f>IF(AND(Colin!$G6815=$B$1,Colin!$H6815&lt;=$C$3),Colin!$I6815,)</f>
        <v>0</v>
      </c>
      <c r="N6815" s="38">
        <f>IF(AND(Colin!$G6815=$B$2,Colin!$H6815=$C$3),Colin!$I6815,)</f>
        <v>0</v>
      </c>
      <c r="O6815" s="38">
        <f>IF(AND(Colin!$G6815=$B$2,Colin!$H6815&lt;=$C$3),Colin!$I6815,)</f>
        <v>0</v>
      </c>
      <c r="P6815" s="38">
        <f>IF(Colin!$G6815&lt;$B$2,Colin!$I6815,0)</f>
        <v>0</v>
      </c>
      <c r="Q6815" s="38">
        <f>IF(Colin!$G6815&lt;$B$1,Colin!$I6815,0)</f>
        <v>0</v>
      </c>
    </row>
    <row r="6816" spans="12:17" x14ac:dyDescent="0.25">
      <c r="L6816" s="38">
        <f>IF(AND(Colin!$G6816=$B$1,Colin!$H6816=$C$3),Colin!$I6816,)</f>
        <v>0</v>
      </c>
      <c r="M6816" s="38">
        <f>IF(AND(Colin!$G6816=$B$1,Colin!$H6816&lt;=$C$3),Colin!$I6816,)</f>
        <v>0</v>
      </c>
      <c r="N6816" s="38">
        <f>IF(AND(Colin!$G6816=$B$2,Colin!$H6816=$C$3),Colin!$I6816,)</f>
        <v>0</v>
      </c>
      <c r="O6816" s="38">
        <f>IF(AND(Colin!$G6816=$B$2,Colin!$H6816&lt;=$C$3),Colin!$I6816,)</f>
        <v>0</v>
      </c>
      <c r="P6816" s="38">
        <f>IF(Colin!$G6816&lt;$B$2,Colin!$I6816,0)</f>
        <v>0</v>
      </c>
      <c r="Q6816" s="38">
        <f>IF(Colin!$G6816&lt;$B$1,Colin!$I6816,0)</f>
        <v>0</v>
      </c>
    </row>
    <row r="6817" spans="12:17" x14ac:dyDescent="0.25">
      <c r="L6817" s="38">
        <f>IF(AND(Colin!$G6817=$B$1,Colin!$H6817=$C$3),Colin!$I6817,)</f>
        <v>0</v>
      </c>
      <c r="M6817" s="38">
        <f>IF(AND(Colin!$G6817=$B$1,Colin!$H6817&lt;=$C$3),Colin!$I6817,)</f>
        <v>0</v>
      </c>
      <c r="N6817" s="38">
        <f>IF(AND(Colin!$G6817=$B$2,Colin!$H6817=$C$3),Colin!$I6817,)</f>
        <v>0</v>
      </c>
      <c r="O6817" s="38">
        <f>IF(AND(Colin!$G6817=$B$2,Colin!$H6817&lt;=$C$3),Colin!$I6817,)</f>
        <v>0</v>
      </c>
      <c r="P6817" s="38">
        <f>IF(Colin!$G6817&lt;$B$2,Colin!$I6817,0)</f>
        <v>0</v>
      </c>
      <c r="Q6817" s="38">
        <f>IF(Colin!$G6817&lt;$B$1,Colin!$I6817,0)</f>
        <v>0</v>
      </c>
    </row>
    <row r="6818" spans="12:17" x14ac:dyDescent="0.25">
      <c r="L6818" s="38">
        <f>IF(AND(Colin!$G6818=$B$1,Colin!$H6818=$C$3),Colin!$I6818,)</f>
        <v>0</v>
      </c>
      <c r="M6818" s="38">
        <f>IF(AND(Colin!$G6818=$B$1,Colin!$H6818&lt;=$C$3),Colin!$I6818,)</f>
        <v>0</v>
      </c>
      <c r="N6818" s="38">
        <f>IF(AND(Colin!$G6818=$B$2,Colin!$H6818=$C$3),Colin!$I6818,)</f>
        <v>0</v>
      </c>
      <c r="O6818" s="38">
        <f>IF(AND(Colin!$G6818=$B$2,Colin!$H6818&lt;=$C$3),Colin!$I6818,)</f>
        <v>0</v>
      </c>
      <c r="P6818" s="38">
        <f>IF(Colin!$G6818&lt;$B$2,Colin!$I6818,0)</f>
        <v>0</v>
      </c>
      <c r="Q6818" s="38">
        <f>IF(Colin!$G6818&lt;$B$1,Colin!$I6818,0)</f>
        <v>0</v>
      </c>
    </row>
    <row r="6819" spans="12:17" x14ac:dyDescent="0.25">
      <c r="L6819" s="38">
        <f>IF(AND(Colin!$G6819=$B$1,Colin!$H6819=$C$3),Colin!$I6819,)</f>
        <v>0</v>
      </c>
      <c r="M6819" s="38">
        <f>IF(AND(Colin!$G6819=$B$1,Colin!$H6819&lt;=$C$3),Colin!$I6819,)</f>
        <v>0</v>
      </c>
      <c r="N6819" s="38">
        <f>IF(AND(Colin!$G6819=$B$2,Colin!$H6819=$C$3),Colin!$I6819,)</f>
        <v>0</v>
      </c>
      <c r="O6819" s="38">
        <f>IF(AND(Colin!$G6819=$B$2,Colin!$H6819&lt;=$C$3),Colin!$I6819,)</f>
        <v>0</v>
      </c>
      <c r="P6819" s="38">
        <f>IF(Colin!$G6819&lt;$B$2,Colin!$I6819,0)</f>
        <v>0</v>
      </c>
      <c r="Q6819" s="38">
        <f>IF(Colin!$G6819&lt;$B$1,Colin!$I6819,0)</f>
        <v>0</v>
      </c>
    </row>
    <row r="6820" spans="12:17" x14ac:dyDescent="0.25">
      <c r="L6820" s="38">
        <f>IF(AND(Colin!$G6820=$B$1,Colin!$H6820=$C$3),Colin!$I6820,)</f>
        <v>0</v>
      </c>
      <c r="M6820" s="38">
        <f>IF(AND(Colin!$G6820=$B$1,Colin!$H6820&lt;=$C$3),Colin!$I6820,)</f>
        <v>0</v>
      </c>
      <c r="N6820" s="38">
        <f>IF(AND(Colin!$G6820=$B$2,Colin!$H6820=$C$3),Colin!$I6820,)</f>
        <v>0</v>
      </c>
      <c r="O6820" s="38">
        <f>IF(AND(Colin!$G6820=$B$2,Colin!$H6820&lt;=$C$3),Colin!$I6820,)</f>
        <v>0</v>
      </c>
      <c r="P6820" s="38">
        <f>IF(Colin!$G6820&lt;$B$2,Colin!$I6820,0)</f>
        <v>0</v>
      </c>
      <c r="Q6820" s="38">
        <f>IF(Colin!$G6820&lt;$B$1,Colin!$I6820,0)</f>
        <v>0</v>
      </c>
    </row>
    <row r="6821" spans="12:17" x14ac:dyDescent="0.25">
      <c r="L6821" s="38">
        <f>IF(AND(Colin!$G6821=$B$1,Colin!$H6821=$C$3),Colin!$I6821,)</f>
        <v>0</v>
      </c>
      <c r="M6821" s="38">
        <f>IF(AND(Colin!$G6821=$B$1,Colin!$H6821&lt;=$C$3),Colin!$I6821,)</f>
        <v>0</v>
      </c>
      <c r="N6821" s="38">
        <f>IF(AND(Colin!$G6821=$B$2,Colin!$H6821=$C$3),Colin!$I6821,)</f>
        <v>0</v>
      </c>
      <c r="O6821" s="38">
        <f>IF(AND(Colin!$G6821=$B$2,Colin!$H6821&lt;=$C$3),Colin!$I6821,)</f>
        <v>0</v>
      </c>
      <c r="P6821" s="38">
        <f>IF(Colin!$G6821&lt;$B$2,Colin!$I6821,0)</f>
        <v>0</v>
      </c>
      <c r="Q6821" s="38">
        <f>IF(Colin!$G6821&lt;$B$1,Colin!$I6821,0)</f>
        <v>0</v>
      </c>
    </row>
    <row r="6822" spans="12:17" x14ac:dyDescent="0.25">
      <c r="L6822" s="38">
        <f>IF(AND(Colin!$G6822=$B$1,Colin!$H6822=$C$3),Colin!$I6822,)</f>
        <v>0</v>
      </c>
      <c r="M6822" s="38">
        <f>IF(AND(Colin!$G6822=$B$1,Colin!$H6822&lt;=$C$3),Colin!$I6822,)</f>
        <v>0</v>
      </c>
      <c r="N6822" s="38">
        <f>IF(AND(Colin!$G6822=$B$2,Colin!$H6822=$C$3),Colin!$I6822,)</f>
        <v>0</v>
      </c>
      <c r="O6822" s="38">
        <f>IF(AND(Colin!$G6822=$B$2,Colin!$H6822&lt;=$C$3),Colin!$I6822,)</f>
        <v>0</v>
      </c>
      <c r="P6822" s="38">
        <f>IF(Colin!$G6822&lt;$B$2,Colin!$I6822,0)</f>
        <v>0</v>
      </c>
      <c r="Q6822" s="38">
        <f>IF(Colin!$G6822&lt;$B$1,Colin!$I6822,0)</f>
        <v>0</v>
      </c>
    </row>
    <row r="6823" spans="12:17" x14ac:dyDescent="0.25">
      <c r="L6823" s="38">
        <f>IF(AND(Colin!$G6823=$B$1,Colin!$H6823=$C$3),Colin!$I6823,)</f>
        <v>0</v>
      </c>
      <c r="M6823" s="38">
        <f>IF(AND(Colin!$G6823=$B$1,Colin!$H6823&lt;=$C$3),Colin!$I6823,)</f>
        <v>0</v>
      </c>
      <c r="N6823" s="38">
        <f>IF(AND(Colin!$G6823=$B$2,Colin!$H6823=$C$3),Colin!$I6823,)</f>
        <v>0</v>
      </c>
      <c r="O6823" s="38">
        <f>IF(AND(Colin!$G6823=$B$2,Colin!$H6823&lt;=$C$3),Colin!$I6823,)</f>
        <v>0</v>
      </c>
      <c r="P6823" s="38">
        <f>IF(Colin!$G6823&lt;$B$2,Colin!$I6823,0)</f>
        <v>0</v>
      </c>
      <c r="Q6823" s="38">
        <f>IF(Colin!$G6823&lt;$B$1,Colin!$I6823,0)</f>
        <v>0</v>
      </c>
    </row>
    <row r="6824" spans="12:17" x14ac:dyDescent="0.25">
      <c r="L6824" s="38">
        <f>IF(AND(Colin!$G6824=$B$1,Colin!$H6824=$C$3),Colin!$I6824,)</f>
        <v>0</v>
      </c>
      <c r="M6824" s="38">
        <f>IF(AND(Colin!$G6824=$B$1,Colin!$H6824&lt;=$C$3),Colin!$I6824,)</f>
        <v>0</v>
      </c>
      <c r="N6824" s="38">
        <f>IF(AND(Colin!$G6824=$B$2,Colin!$H6824=$C$3),Colin!$I6824,)</f>
        <v>0</v>
      </c>
      <c r="O6824" s="38">
        <f>IF(AND(Colin!$G6824=$B$2,Colin!$H6824&lt;=$C$3),Colin!$I6824,)</f>
        <v>0</v>
      </c>
      <c r="P6824" s="38">
        <f>IF(Colin!$G6824&lt;$B$2,Colin!$I6824,0)</f>
        <v>0</v>
      </c>
      <c r="Q6824" s="38">
        <f>IF(Colin!$G6824&lt;$B$1,Colin!$I6824,0)</f>
        <v>0</v>
      </c>
    </row>
    <row r="6825" spans="12:17" x14ac:dyDescent="0.25">
      <c r="L6825" s="38">
        <f>IF(AND(Colin!$G6825=$B$1,Colin!$H6825=$C$3),Colin!$I6825,)</f>
        <v>0</v>
      </c>
      <c r="M6825" s="38">
        <f>IF(AND(Colin!$G6825=$B$1,Colin!$H6825&lt;=$C$3),Colin!$I6825,)</f>
        <v>0</v>
      </c>
      <c r="N6825" s="38">
        <f>IF(AND(Colin!$G6825=$B$2,Colin!$H6825=$C$3),Colin!$I6825,)</f>
        <v>0</v>
      </c>
      <c r="O6825" s="38">
        <f>IF(AND(Colin!$G6825=$B$2,Colin!$H6825&lt;=$C$3),Colin!$I6825,)</f>
        <v>0</v>
      </c>
      <c r="P6825" s="38">
        <f>IF(Colin!$G6825&lt;$B$2,Colin!$I6825,0)</f>
        <v>0</v>
      </c>
      <c r="Q6825" s="38">
        <f>IF(Colin!$G6825&lt;$B$1,Colin!$I6825,0)</f>
        <v>0</v>
      </c>
    </row>
    <row r="6826" spans="12:17" x14ac:dyDescent="0.25">
      <c r="L6826" s="38">
        <f>IF(AND(Colin!$G6826=$B$1,Colin!$H6826=$C$3),Colin!$I6826,)</f>
        <v>0</v>
      </c>
      <c r="M6826" s="38">
        <f>IF(AND(Colin!$G6826=$B$1,Colin!$H6826&lt;=$C$3),Colin!$I6826,)</f>
        <v>0</v>
      </c>
      <c r="N6826" s="38">
        <f>IF(AND(Colin!$G6826=$B$2,Colin!$H6826=$C$3),Colin!$I6826,)</f>
        <v>0</v>
      </c>
      <c r="O6826" s="38">
        <f>IF(AND(Colin!$G6826=$B$2,Colin!$H6826&lt;=$C$3),Colin!$I6826,)</f>
        <v>0</v>
      </c>
      <c r="P6826" s="38">
        <f>IF(Colin!$G6826&lt;$B$2,Colin!$I6826,0)</f>
        <v>0</v>
      </c>
      <c r="Q6826" s="38">
        <f>IF(Colin!$G6826&lt;$B$1,Colin!$I6826,0)</f>
        <v>0</v>
      </c>
    </row>
    <row r="6827" spans="12:17" x14ac:dyDescent="0.25">
      <c r="L6827" s="38">
        <f>IF(AND(Colin!$G6827=$B$1,Colin!$H6827=$C$3),Colin!$I6827,)</f>
        <v>0</v>
      </c>
      <c r="M6827" s="38">
        <f>IF(AND(Colin!$G6827=$B$1,Colin!$H6827&lt;=$C$3),Colin!$I6827,)</f>
        <v>0</v>
      </c>
      <c r="N6827" s="38">
        <f>IF(AND(Colin!$G6827=$B$2,Colin!$H6827=$C$3),Colin!$I6827,)</f>
        <v>0</v>
      </c>
      <c r="O6827" s="38">
        <f>IF(AND(Colin!$G6827=$B$2,Colin!$H6827&lt;=$C$3),Colin!$I6827,)</f>
        <v>0</v>
      </c>
      <c r="P6827" s="38">
        <f>IF(Colin!$G6827&lt;$B$2,Colin!$I6827,0)</f>
        <v>0</v>
      </c>
      <c r="Q6827" s="38">
        <f>IF(Colin!$G6827&lt;$B$1,Colin!$I6827,0)</f>
        <v>0</v>
      </c>
    </row>
    <row r="6828" spans="12:17" x14ac:dyDescent="0.25">
      <c r="L6828" s="38">
        <f>IF(AND(Colin!$G6828=$B$1,Colin!$H6828=$C$3),Colin!$I6828,)</f>
        <v>0</v>
      </c>
      <c r="M6828" s="38">
        <f>IF(AND(Colin!$G6828=$B$1,Colin!$H6828&lt;=$C$3),Colin!$I6828,)</f>
        <v>0</v>
      </c>
      <c r="N6828" s="38">
        <f>IF(AND(Colin!$G6828=$B$2,Colin!$H6828=$C$3),Colin!$I6828,)</f>
        <v>0</v>
      </c>
      <c r="O6828" s="38">
        <f>IF(AND(Colin!$G6828=$B$2,Colin!$H6828&lt;=$C$3),Colin!$I6828,)</f>
        <v>0</v>
      </c>
      <c r="P6828" s="38">
        <f>IF(Colin!$G6828&lt;$B$2,Colin!$I6828,0)</f>
        <v>0</v>
      </c>
      <c r="Q6828" s="38">
        <f>IF(Colin!$G6828&lt;$B$1,Colin!$I6828,0)</f>
        <v>0</v>
      </c>
    </row>
    <row r="6829" spans="12:17" x14ac:dyDescent="0.25">
      <c r="L6829" s="38">
        <f>IF(AND(Colin!$G6829=$B$1,Colin!$H6829=$C$3),Colin!$I6829,)</f>
        <v>0</v>
      </c>
      <c r="M6829" s="38">
        <f>IF(AND(Colin!$G6829=$B$1,Colin!$H6829&lt;=$C$3),Colin!$I6829,)</f>
        <v>0</v>
      </c>
      <c r="N6829" s="38">
        <f>IF(AND(Colin!$G6829=$B$2,Colin!$H6829=$C$3),Colin!$I6829,)</f>
        <v>0</v>
      </c>
      <c r="O6829" s="38">
        <f>IF(AND(Colin!$G6829=$B$2,Colin!$H6829&lt;=$C$3),Colin!$I6829,)</f>
        <v>0</v>
      </c>
      <c r="P6829" s="38">
        <f>IF(Colin!$G6829&lt;$B$2,Colin!$I6829,0)</f>
        <v>0</v>
      </c>
      <c r="Q6829" s="38">
        <f>IF(Colin!$G6829&lt;$B$1,Colin!$I6829,0)</f>
        <v>0</v>
      </c>
    </row>
    <row r="6830" spans="12:17" x14ac:dyDescent="0.25">
      <c r="L6830" s="38">
        <f>IF(AND(Colin!$G6830=$B$1,Colin!$H6830=$C$3),Colin!$I6830,)</f>
        <v>0</v>
      </c>
      <c r="M6830" s="38">
        <f>IF(AND(Colin!$G6830=$B$1,Colin!$H6830&lt;=$C$3),Colin!$I6830,)</f>
        <v>0</v>
      </c>
      <c r="N6830" s="38">
        <f>IF(AND(Colin!$G6830=$B$2,Colin!$H6830=$C$3),Colin!$I6830,)</f>
        <v>0</v>
      </c>
      <c r="O6830" s="38">
        <f>IF(AND(Colin!$G6830=$B$2,Colin!$H6830&lt;=$C$3),Colin!$I6830,)</f>
        <v>0</v>
      </c>
      <c r="P6830" s="38">
        <f>IF(Colin!$G6830&lt;$B$2,Colin!$I6830,0)</f>
        <v>0</v>
      </c>
      <c r="Q6830" s="38">
        <f>IF(Colin!$G6830&lt;$B$1,Colin!$I6830,0)</f>
        <v>0</v>
      </c>
    </row>
    <row r="6831" spans="12:17" x14ac:dyDescent="0.25">
      <c r="L6831" s="38">
        <f>IF(AND(Colin!$G6831=$B$1,Colin!$H6831=$C$3),Colin!$I6831,)</f>
        <v>0</v>
      </c>
      <c r="M6831" s="38">
        <f>IF(AND(Colin!$G6831=$B$1,Colin!$H6831&lt;=$C$3),Colin!$I6831,)</f>
        <v>0</v>
      </c>
      <c r="N6831" s="38">
        <f>IF(AND(Colin!$G6831=$B$2,Colin!$H6831=$C$3),Colin!$I6831,)</f>
        <v>0</v>
      </c>
      <c r="O6831" s="38">
        <f>IF(AND(Colin!$G6831=$B$2,Colin!$H6831&lt;=$C$3),Colin!$I6831,)</f>
        <v>0</v>
      </c>
      <c r="P6831" s="38">
        <f>IF(Colin!$G6831&lt;$B$2,Colin!$I6831,0)</f>
        <v>0</v>
      </c>
      <c r="Q6831" s="38">
        <f>IF(Colin!$G6831&lt;$B$1,Colin!$I6831,0)</f>
        <v>0</v>
      </c>
    </row>
    <row r="6832" spans="12:17" x14ac:dyDescent="0.25">
      <c r="L6832" s="38">
        <f>IF(AND(Colin!$G6832=$B$1,Colin!$H6832=$C$3),Colin!$I6832,)</f>
        <v>0</v>
      </c>
      <c r="M6832" s="38">
        <f>IF(AND(Colin!$G6832=$B$1,Colin!$H6832&lt;=$C$3),Colin!$I6832,)</f>
        <v>0</v>
      </c>
      <c r="N6832" s="38">
        <f>IF(AND(Colin!$G6832=$B$2,Colin!$H6832=$C$3),Colin!$I6832,)</f>
        <v>0</v>
      </c>
      <c r="O6832" s="38">
        <f>IF(AND(Colin!$G6832=$B$2,Colin!$H6832&lt;=$C$3),Colin!$I6832,)</f>
        <v>0</v>
      </c>
      <c r="P6832" s="38">
        <f>IF(Colin!$G6832&lt;$B$2,Colin!$I6832,0)</f>
        <v>0</v>
      </c>
      <c r="Q6832" s="38">
        <f>IF(Colin!$G6832&lt;$B$1,Colin!$I6832,0)</f>
        <v>0</v>
      </c>
    </row>
    <row r="6833" spans="12:17" x14ac:dyDescent="0.25">
      <c r="L6833" s="38">
        <f>IF(AND(Colin!$G6833=$B$1,Colin!$H6833=$C$3),Colin!$I6833,)</f>
        <v>0</v>
      </c>
      <c r="M6833" s="38">
        <f>IF(AND(Colin!$G6833=$B$1,Colin!$H6833&lt;=$C$3),Colin!$I6833,)</f>
        <v>0</v>
      </c>
      <c r="N6833" s="38">
        <f>IF(AND(Colin!$G6833=$B$2,Colin!$H6833=$C$3),Colin!$I6833,)</f>
        <v>0</v>
      </c>
      <c r="O6833" s="38">
        <f>IF(AND(Colin!$G6833=$B$2,Colin!$H6833&lt;=$C$3),Colin!$I6833,)</f>
        <v>0</v>
      </c>
      <c r="P6833" s="38">
        <f>IF(Colin!$G6833&lt;$B$2,Colin!$I6833,0)</f>
        <v>0</v>
      </c>
      <c r="Q6833" s="38">
        <f>IF(Colin!$G6833&lt;$B$1,Colin!$I6833,0)</f>
        <v>0</v>
      </c>
    </row>
    <row r="6834" spans="12:17" x14ac:dyDescent="0.25">
      <c r="L6834" s="38">
        <f>IF(AND(Colin!$G6834=$B$1,Colin!$H6834=$C$3),Colin!$I6834,)</f>
        <v>0</v>
      </c>
      <c r="M6834" s="38">
        <f>IF(AND(Colin!$G6834=$B$1,Colin!$H6834&lt;=$C$3),Colin!$I6834,)</f>
        <v>0</v>
      </c>
      <c r="N6834" s="38">
        <f>IF(AND(Colin!$G6834=$B$2,Colin!$H6834=$C$3),Colin!$I6834,)</f>
        <v>0</v>
      </c>
      <c r="O6834" s="38">
        <f>IF(AND(Colin!$G6834=$B$2,Colin!$H6834&lt;=$C$3),Colin!$I6834,)</f>
        <v>0</v>
      </c>
      <c r="P6834" s="38">
        <f>IF(Colin!$G6834&lt;$B$2,Colin!$I6834,0)</f>
        <v>0</v>
      </c>
      <c r="Q6834" s="38">
        <f>IF(Colin!$G6834&lt;$B$1,Colin!$I6834,0)</f>
        <v>0</v>
      </c>
    </row>
    <row r="6835" spans="12:17" x14ac:dyDescent="0.25">
      <c r="L6835" s="38">
        <f>IF(AND(Colin!$G6835=$B$1,Colin!$H6835=$C$3),Colin!$I6835,)</f>
        <v>0</v>
      </c>
      <c r="M6835" s="38">
        <f>IF(AND(Colin!$G6835=$B$1,Colin!$H6835&lt;=$C$3),Colin!$I6835,)</f>
        <v>0</v>
      </c>
      <c r="N6835" s="38">
        <f>IF(AND(Colin!$G6835=$B$2,Colin!$H6835=$C$3),Colin!$I6835,)</f>
        <v>0</v>
      </c>
      <c r="O6835" s="38">
        <f>IF(AND(Colin!$G6835=$B$2,Colin!$H6835&lt;=$C$3),Colin!$I6835,)</f>
        <v>0</v>
      </c>
      <c r="P6835" s="38">
        <f>IF(Colin!$G6835&lt;$B$2,Colin!$I6835,0)</f>
        <v>0</v>
      </c>
      <c r="Q6835" s="38">
        <f>IF(Colin!$G6835&lt;$B$1,Colin!$I6835,0)</f>
        <v>0</v>
      </c>
    </row>
    <row r="6836" spans="12:17" x14ac:dyDescent="0.25">
      <c r="L6836" s="38">
        <f>IF(AND(Colin!$G6836=$B$1,Colin!$H6836=$C$3),Colin!$I6836,)</f>
        <v>0</v>
      </c>
      <c r="M6836" s="38">
        <f>IF(AND(Colin!$G6836=$B$1,Colin!$H6836&lt;=$C$3),Colin!$I6836,)</f>
        <v>0</v>
      </c>
      <c r="N6836" s="38">
        <f>IF(AND(Colin!$G6836=$B$2,Colin!$H6836=$C$3),Colin!$I6836,)</f>
        <v>0</v>
      </c>
      <c r="O6836" s="38">
        <f>IF(AND(Colin!$G6836=$B$2,Colin!$H6836&lt;=$C$3),Colin!$I6836,)</f>
        <v>0</v>
      </c>
      <c r="P6836" s="38">
        <f>IF(Colin!$G6836&lt;$B$2,Colin!$I6836,0)</f>
        <v>0</v>
      </c>
      <c r="Q6836" s="38">
        <f>IF(Colin!$G6836&lt;$B$1,Colin!$I6836,0)</f>
        <v>0</v>
      </c>
    </row>
    <row r="6837" spans="12:17" x14ac:dyDescent="0.25">
      <c r="L6837" s="38">
        <f>IF(AND(Colin!$G6837=$B$1,Colin!$H6837=$C$3),Colin!$I6837,)</f>
        <v>0</v>
      </c>
      <c r="M6837" s="38">
        <f>IF(AND(Colin!$G6837=$B$1,Colin!$H6837&lt;=$C$3),Colin!$I6837,)</f>
        <v>0</v>
      </c>
      <c r="N6837" s="38">
        <f>IF(AND(Colin!$G6837=$B$2,Colin!$H6837=$C$3),Colin!$I6837,)</f>
        <v>0</v>
      </c>
      <c r="O6837" s="38">
        <f>IF(AND(Colin!$G6837=$B$2,Colin!$H6837&lt;=$C$3),Colin!$I6837,)</f>
        <v>0</v>
      </c>
      <c r="P6837" s="38">
        <f>IF(Colin!$G6837&lt;$B$2,Colin!$I6837,0)</f>
        <v>0</v>
      </c>
      <c r="Q6837" s="38">
        <f>IF(Colin!$G6837&lt;$B$1,Colin!$I6837,0)</f>
        <v>0</v>
      </c>
    </row>
    <row r="6838" spans="12:17" x14ac:dyDescent="0.25">
      <c r="L6838" s="38">
        <f>IF(AND(Colin!$G6838=$B$1,Colin!$H6838=$C$3),Colin!$I6838,)</f>
        <v>0</v>
      </c>
      <c r="M6838" s="38">
        <f>IF(AND(Colin!$G6838=$B$1,Colin!$H6838&lt;=$C$3),Colin!$I6838,)</f>
        <v>0</v>
      </c>
      <c r="N6838" s="38">
        <f>IF(AND(Colin!$G6838=$B$2,Colin!$H6838=$C$3),Colin!$I6838,)</f>
        <v>0</v>
      </c>
      <c r="O6838" s="38">
        <f>IF(AND(Colin!$G6838=$B$2,Colin!$H6838&lt;=$C$3),Colin!$I6838,)</f>
        <v>0</v>
      </c>
      <c r="P6838" s="38">
        <f>IF(Colin!$G6838&lt;$B$2,Colin!$I6838,0)</f>
        <v>0</v>
      </c>
      <c r="Q6838" s="38">
        <f>IF(Colin!$G6838&lt;$B$1,Colin!$I6838,0)</f>
        <v>0</v>
      </c>
    </row>
    <row r="6839" spans="12:17" x14ac:dyDescent="0.25">
      <c r="L6839" s="38">
        <f>IF(AND(Colin!$G6839=$B$1,Colin!$H6839=$C$3),Colin!$I6839,)</f>
        <v>0</v>
      </c>
      <c r="M6839" s="38">
        <f>IF(AND(Colin!$G6839=$B$1,Colin!$H6839&lt;=$C$3),Colin!$I6839,)</f>
        <v>0</v>
      </c>
      <c r="N6839" s="38">
        <f>IF(AND(Colin!$G6839=$B$2,Colin!$H6839=$C$3),Colin!$I6839,)</f>
        <v>0</v>
      </c>
      <c r="O6839" s="38">
        <f>IF(AND(Colin!$G6839=$B$2,Colin!$H6839&lt;=$C$3),Colin!$I6839,)</f>
        <v>0</v>
      </c>
      <c r="P6839" s="38">
        <f>IF(Colin!$G6839&lt;$B$2,Colin!$I6839,0)</f>
        <v>0</v>
      </c>
      <c r="Q6839" s="38">
        <f>IF(Colin!$G6839&lt;$B$1,Colin!$I6839,0)</f>
        <v>0</v>
      </c>
    </row>
    <row r="6840" spans="12:17" x14ac:dyDescent="0.25">
      <c r="L6840" s="38">
        <f>IF(AND(Colin!$G6840=$B$1,Colin!$H6840=$C$3),Colin!$I6840,)</f>
        <v>0</v>
      </c>
      <c r="M6840" s="38">
        <f>IF(AND(Colin!$G6840=$B$1,Colin!$H6840&lt;=$C$3),Colin!$I6840,)</f>
        <v>0</v>
      </c>
      <c r="N6840" s="38">
        <f>IF(AND(Colin!$G6840=$B$2,Colin!$H6840=$C$3),Colin!$I6840,)</f>
        <v>0</v>
      </c>
      <c r="O6840" s="38">
        <f>IF(AND(Colin!$G6840=$B$2,Colin!$H6840&lt;=$C$3),Colin!$I6840,)</f>
        <v>0</v>
      </c>
      <c r="P6840" s="38">
        <f>IF(Colin!$G6840&lt;$B$2,Colin!$I6840,0)</f>
        <v>0</v>
      </c>
      <c r="Q6840" s="38">
        <f>IF(Colin!$G6840&lt;$B$1,Colin!$I6840,0)</f>
        <v>0</v>
      </c>
    </row>
    <row r="6841" spans="12:17" x14ac:dyDescent="0.25">
      <c r="L6841" s="38">
        <f>IF(AND(Colin!$G6841=$B$1,Colin!$H6841=$C$3),Colin!$I6841,)</f>
        <v>0</v>
      </c>
      <c r="M6841" s="38">
        <f>IF(AND(Colin!$G6841=$B$1,Colin!$H6841&lt;=$C$3),Colin!$I6841,)</f>
        <v>0</v>
      </c>
      <c r="N6841" s="38">
        <f>IF(AND(Colin!$G6841=$B$2,Colin!$H6841=$C$3),Colin!$I6841,)</f>
        <v>0</v>
      </c>
      <c r="O6841" s="38">
        <f>IF(AND(Colin!$G6841=$B$2,Colin!$H6841&lt;=$C$3),Colin!$I6841,)</f>
        <v>0</v>
      </c>
      <c r="P6841" s="38">
        <f>IF(Colin!$G6841&lt;$B$2,Colin!$I6841,0)</f>
        <v>0</v>
      </c>
      <c r="Q6841" s="38">
        <f>IF(Colin!$G6841&lt;$B$1,Colin!$I6841,0)</f>
        <v>0</v>
      </c>
    </row>
    <row r="6842" spans="12:17" x14ac:dyDescent="0.25">
      <c r="L6842" s="38">
        <f>IF(AND(Colin!$G6842=$B$1,Colin!$H6842=$C$3),Colin!$I6842,)</f>
        <v>0</v>
      </c>
      <c r="M6842" s="38">
        <f>IF(AND(Colin!$G6842=$B$1,Colin!$H6842&lt;=$C$3),Colin!$I6842,)</f>
        <v>0</v>
      </c>
      <c r="N6842" s="38">
        <f>IF(AND(Colin!$G6842=$B$2,Colin!$H6842=$C$3),Colin!$I6842,)</f>
        <v>0</v>
      </c>
      <c r="O6842" s="38">
        <f>IF(AND(Colin!$G6842=$B$2,Colin!$H6842&lt;=$C$3),Colin!$I6842,)</f>
        <v>0</v>
      </c>
      <c r="P6842" s="38">
        <f>IF(Colin!$G6842&lt;$B$2,Colin!$I6842,0)</f>
        <v>0</v>
      </c>
      <c r="Q6842" s="38">
        <f>IF(Colin!$G6842&lt;$B$1,Colin!$I6842,0)</f>
        <v>0</v>
      </c>
    </row>
    <row r="6843" spans="12:17" x14ac:dyDescent="0.25">
      <c r="L6843" s="38">
        <f>IF(AND(Colin!$G6843=$B$1,Colin!$H6843=$C$3),Colin!$I6843,)</f>
        <v>0</v>
      </c>
      <c r="M6843" s="38">
        <f>IF(AND(Colin!$G6843=$B$1,Colin!$H6843&lt;=$C$3),Colin!$I6843,)</f>
        <v>0</v>
      </c>
      <c r="N6843" s="38">
        <f>IF(AND(Colin!$G6843=$B$2,Colin!$H6843=$C$3),Colin!$I6843,)</f>
        <v>0</v>
      </c>
      <c r="O6843" s="38">
        <f>IF(AND(Colin!$G6843=$B$2,Colin!$H6843&lt;=$C$3),Colin!$I6843,)</f>
        <v>0</v>
      </c>
      <c r="P6843" s="38">
        <f>IF(Colin!$G6843&lt;$B$2,Colin!$I6843,0)</f>
        <v>0</v>
      </c>
      <c r="Q6843" s="38">
        <f>IF(Colin!$G6843&lt;$B$1,Colin!$I6843,0)</f>
        <v>0</v>
      </c>
    </row>
    <row r="6844" spans="12:17" x14ac:dyDescent="0.25">
      <c r="L6844" s="38">
        <f>IF(AND(Colin!$G6844=$B$1,Colin!$H6844=$C$3),Colin!$I6844,)</f>
        <v>0</v>
      </c>
      <c r="M6844" s="38">
        <f>IF(AND(Colin!$G6844=$B$1,Colin!$H6844&lt;=$C$3),Colin!$I6844,)</f>
        <v>0</v>
      </c>
      <c r="N6844" s="38">
        <f>IF(AND(Colin!$G6844=$B$2,Colin!$H6844=$C$3),Colin!$I6844,)</f>
        <v>0</v>
      </c>
      <c r="O6844" s="38">
        <f>IF(AND(Colin!$G6844=$B$2,Colin!$H6844&lt;=$C$3),Colin!$I6844,)</f>
        <v>0</v>
      </c>
      <c r="P6844" s="38">
        <f>IF(Colin!$G6844&lt;$B$2,Colin!$I6844,0)</f>
        <v>0</v>
      </c>
      <c r="Q6844" s="38">
        <f>IF(Colin!$G6844&lt;$B$1,Colin!$I6844,0)</f>
        <v>0</v>
      </c>
    </row>
    <row r="6845" spans="12:17" x14ac:dyDescent="0.25">
      <c r="L6845" s="38">
        <f>IF(AND(Colin!$G6845=$B$1,Colin!$H6845=$C$3),Colin!$I6845,)</f>
        <v>0</v>
      </c>
      <c r="M6845" s="38">
        <f>IF(AND(Colin!$G6845=$B$1,Colin!$H6845&lt;=$C$3),Colin!$I6845,)</f>
        <v>0</v>
      </c>
      <c r="N6845" s="38">
        <f>IF(AND(Colin!$G6845=$B$2,Colin!$H6845=$C$3),Colin!$I6845,)</f>
        <v>0</v>
      </c>
      <c r="O6845" s="38">
        <f>IF(AND(Colin!$G6845=$B$2,Colin!$H6845&lt;=$C$3),Colin!$I6845,)</f>
        <v>0</v>
      </c>
      <c r="P6845" s="38">
        <f>IF(Colin!$G6845&lt;$B$2,Colin!$I6845,0)</f>
        <v>0</v>
      </c>
      <c r="Q6845" s="38">
        <f>IF(Colin!$G6845&lt;$B$1,Colin!$I6845,0)</f>
        <v>0</v>
      </c>
    </row>
    <row r="6846" spans="12:17" x14ac:dyDescent="0.25">
      <c r="L6846" s="38">
        <f>IF(AND(Colin!$G6846=$B$1,Colin!$H6846=$C$3),Colin!$I6846,)</f>
        <v>0</v>
      </c>
      <c r="M6846" s="38">
        <f>IF(AND(Colin!$G6846=$B$1,Colin!$H6846&lt;=$C$3),Colin!$I6846,)</f>
        <v>0</v>
      </c>
      <c r="N6846" s="38">
        <f>IF(AND(Colin!$G6846=$B$2,Colin!$H6846=$C$3),Colin!$I6846,)</f>
        <v>0</v>
      </c>
      <c r="O6846" s="38">
        <f>IF(AND(Colin!$G6846=$B$2,Colin!$H6846&lt;=$C$3),Colin!$I6846,)</f>
        <v>0</v>
      </c>
      <c r="P6846" s="38">
        <f>IF(Colin!$G6846&lt;$B$2,Colin!$I6846,0)</f>
        <v>0</v>
      </c>
      <c r="Q6846" s="38">
        <f>IF(Colin!$G6846&lt;$B$1,Colin!$I6846,0)</f>
        <v>0</v>
      </c>
    </row>
    <row r="6847" spans="12:17" x14ac:dyDescent="0.25">
      <c r="L6847" s="38">
        <f>IF(AND(Colin!$G6847=$B$1,Colin!$H6847=$C$3),Colin!$I6847,)</f>
        <v>0</v>
      </c>
      <c r="M6847" s="38">
        <f>IF(AND(Colin!$G6847=$B$1,Colin!$H6847&lt;=$C$3),Colin!$I6847,)</f>
        <v>0</v>
      </c>
      <c r="N6847" s="38">
        <f>IF(AND(Colin!$G6847=$B$2,Colin!$H6847=$C$3),Colin!$I6847,)</f>
        <v>0</v>
      </c>
      <c r="O6847" s="38">
        <f>IF(AND(Colin!$G6847=$B$2,Colin!$H6847&lt;=$C$3),Colin!$I6847,)</f>
        <v>0</v>
      </c>
      <c r="P6847" s="38">
        <f>IF(Colin!$G6847&lt;$B$2,Colin!$I6847,0)</f>
        <v>0</v>
      </c>
      <c r="Q6847" s="38">
        <f>IF(Colin!$G6847&lt;$B$1,Colin!$I6847,0)</f>
        <v>0</v>
      </c>
    </row>
    <row r="6848" spans="12:17" x14ac:dyDescent="0.25">
      <c r="L6848" s="38">
        <f>IF(AND(Colin!$G6848=$B$1,Colin!$H6848=$C$3),Colin!$I6848,)</f>
        <v>0</v>
      </c>
      <c r="M6848" s="38">
        <f>IF(AND(Colin!$G6848=$B$1,Colin!$H6848&lt;=$C$3),Colin!$I6848,)</f>
        <v>0</v>
      </c>
      <c r="N6848" s="38">
        <f>IF(AND(Colin!$G6848=$B$2,Colin!$H6848=$C$3),Colin!$I6848,)</f>
        <v>0</v>
      </c>
      <c r="O6848" s="38">
        <f>IF(AND(Colin!$G6848=$B$2,Colin!$H6848&lt;=$C$3),Colin!$I6848,)</f>
        <v>0</v>
      </c>
      <c r="P6848" s="38">
        <f>IF(Colin!$G6848&lt;$B$2,Colin!$I6848,0)</f>
        <v>0</v>
      </c>
      <c r="Q6848" s="38">
        <f>IF(Colin!$G6848&lt;$B$1,Colin!$I6848,0)</f>
        <v>0</v>
      </c>
    </row>
    <row r="6849" spans="12:17" x14ac:dyDescent="0.25">
      <c r="L6849" s="38">
        <f>IF(AND(Colin!$G6849=$B$1,Colin!$H6849=$C$3),Colin!$I6849,)</f>
        <v>0</v>
      </c>
      <c r="M6849" s="38">
        <f>IF(AND(Colin!$G6849=$B$1,Colin!$H6849&lt;=$C$3),Colin!$I6849,)</f>
        <v>0</v>
      </c>
      <c r="N6849" s="38">
        <f>IF(AND(Colin!$G6849=$B$2,Colin!$H6849=$C$3),Colin!$I6849,)</f>
        <v>0</v>
      </c>
      <c r="O6849" s="38">
        <f>IF(AND(Colin!$G6849=$B$2,Colin!$H6849&lt;=$C$3),Colin!$I6849,)</f>
        <v>0</v>
      </c>
      <c r="P6849" s="38">
        <f>IF(Colin!$G6849&lt;$B$2,Colin!$I6849,0)</f>
        <v>0</v>
      </c>
      <c r="Q6849" s="38">
        <f>IF(Colin!$G6849&lt;$B$1,Colin!$I6849,0)</f>
        <v>0</v>
      </c>
    </row>
    <row r="6850" spans="12:17" x14ac:dyDescent="0.25">
      <c r="L6850" s="38">
        <f>IF(AND(Colin!$G6850=$B$1,Colin!$H6850=$C$3),Colin!$I6850,)</f>
        <v>0</v>
      </c>
      <c r="M6850" s="38">
        <f>IF(AND(Colin!$G6850=$B$1,Colin!$H6850&lt;=$C$3),Colin!$I6850,)</f>
        <v>0</v>
      </c>
      <c r="N6850" s="38">
        <f>IF(AND(Colin!$G6850=$B$2,Colin!$H6850=$C$3),Colin!$I6850,)</f>
        <v>0</v>
      </c>
      <c r="O6850" s="38">
        <f>IF(AND(Colin!$G6850=$B$2,Colin!$H6850&lt;=$C$3),Colin!$I6850,)</f>
        <v>0</v>
      </c>
      <c r="P6850" s="38">
        <f>IF(Colin!$G6850&lt;$B$2,Colin!$I6850,0)</f>
        <v>0</v>
      </c>
      <c r="Q6850" s="38">
        <f>IF(Colin!$G6850&lt;$B$1,Colin!$I6850,0)</f>
        <v>0</v>
      </c>
    </row>
    <row r="6851" spans="12:17" x14ac:dyDescent="0.25">
      <c r="L6851" s="38">
        <f>IF(AND(Colin!$G6851=$B$1,Colin!$H6851=$C$3),Colin!$I6851,)</f>
        <v>0</v>
      </c>
      <c r="M6851" s="38">
        <f>IF(AND(Colin!$G6851=$B$1,Colin!$H6851&lt;=$C$3),Colin!$I6851,)</f>
        <v>0</v>
      </c>
      <c r="N6851" s="38">
        <f>IF(AND(Colin!$G6851=$B$2,Colin!$H6851=$C$3),Colin!$I6851,)</f>
        <v>0</v>
      </c>
      <c r="O6851" s="38">
        <f>IF(AND(Colin!$G6851=$B$2,Colin!$H6851&lt;=$C$3),Colin!$I6851,)</f>
        <v>0</v>
      </c>
      <c r="P6851" s="38">
        <f>IF(Colin!$G6851&lt;$B$2,Colin!$I6851,0)</f>
        <v>0</v>
      </c>
      <c r="Q6851" s="38">
        <f>IF(Colin!$G6851&lt;$B$1,Colin!$I6851,0)</f>
        <v>0</v>
      </c>
    </row>
    <row r="6852" spans="12:17" x14ac:dyDescent="0.25">
      <c r="L6852" s="38">
        <f>IF(AND(Colin!$G6852=$B$1,Colin!$H6852=$C$3),Colin!$I6852,)</f>
        <v>0</v>
      </c>
      <c r="M6852" s="38">
        <f>IF(AND(Colin!$G6852=$B$1,Colin!$H6852&lt;=$C$3),Colin!$I6852,)</f>
        <v>0</v>
      </c>
      <c r="N6852" s="38">
        <f>IF(AND(Colin!$G6852=$B$2,Colin!$H6852=$C$3),Colin!$I6852,)</f>
        <v>0</v>
      </c>
      <c r="O6852" s="38">
        <f>IF(AND(Colin!$G6852=$B$2,Colin!$H6852&lt;=$C$3),Colin!$I6852,)</f>
        <v>0</v>
      </c>
      <c r="P6852" s="38">
        <f>IF(Colin!$G6852&lt;$B$2,Colin!$I6852,0)</f>
        <v>0</v>
      </c>
      <c r="Q6852" s="38">
        <f>IF(Colin!$G6852&lt;$B$1,Colin!$I6852,0)</f>
        <v>0</v>
      </c>
    </row>
    <row r="6853" spans="12:17" x14ac:dyDescent="0.25">
      <c r="L6853" s="38">
        <f>IF(AND(Colin!$G6853=$B$1,Colin!$H6853=$C$3),Colin!$I6853,)</f>
        <v>0</v>
      </c>
      <c r="M6853" s="38">
        <f>IF(AND(Colin!$G6853=$B$1,Colin!$H6853&lt;=$C$3),Colin!$I6853,)</f>
        <v>0</v>
      </c>
      <c r="N6853" s="38">
        <f>IF(AND(Colin!$G6853=$B$2,Colin!$H6853=$C$3),Colin!$I6853,)</f>
        <v>0</v>
      </c>
      <c r="O6853" s="38">
        <f>IF(AND(Colin!$G6853=$B$2,Colin!$H6853&lt;=$C$3),Colin!$I6853,)</f>
        <v>0</v>
      </c>
      <c r="P6853" s="38">
        <f>IF(Colin!$G6853&lt;$B$2,Colin!$I6853,0)</f>
        <v>0</v>
      </c>
      <c r="Q6853" s="38">
        <f>IF(Colin!$G6853&lt;$B$1,Colin!$I6853,0)</f>
        <v>0</v>
      </c>
    </row>
    <row r="6854" spans="12:17" x14ac:dyDescent="0.25">
      <c r="L6854" s="38">
        <f>IF(AND(Colin!$G6854=$B$1,Colin!$H6854=$C$3),Colin!$I6854,)</f>
        <v>0</v>
      </c>
      <c r="M6854" s="38">
        <f>IF(AND(Colin!$G6854=$B$1,Colin!$H6854&lt;=$C$3),Colin!$I6854,)</f>
        <v>0</v>
      </c>
      <c r="N6854" s="38">
        <f>IF(AND(Colin!$G6854=$B$2,Colin!$H6854=$C$3),Colin!$I6854,)</f>
        <v>0</v>
      </c>
      <c r="O6854" s="38">
        <f>IF(AND(Colin!$G6854=$B$2,Colin!$H6854&lt;=$C$3),Colin!$I6854,)</f>
        <v>0</v>
      </c>
      <c r="P6854" s="38">
        <f>IF(Colin!$G6854&lt;$B$2,Colin!$I6854,0)</f>
        <v>0</v>
      </c>
      <c r="Q6854" s="38">
        <f>IF(Colin!$G6854&lt;$B$1,Colin!$I6854,0)</f>
        <v>0</v>
      </c>
    </row>
    <row r="6855" spans="12:17" x14ac:dyDescent="0.25">
      <c r="L6855" s="38">
        <f>IF(AND(Colin!$G6855=$B$1,Colin!$H6855=$C$3),Colin!$I6855,)</f>
        <v>0</v>
      </c>
      <c r="M6855" s="38">
        <f>IF(AND(Colin!$G6855=$B$1,Colin!$H6855&lt;=$C$3),Colin!$I6855,)</f>
        <v>0</v>
      </c>
      <c r="N6855" s="38">
        <f>IF(AND(Colin!$G6855=$B$2,Colin!$H6855=$C$3),Colin!$I6855,)</f>
        <v>0</v>
      </c>
      <c r="O6855" s="38">
        <f>IF(AND(Colin!$G6855=$B$2,Colin!$H6855&lt;=$C$3),Colin!$I6855,)</f>
        <v>0</v>
      </c>
      <c r="P6855" s="38">
        <f>IF(Colin!$G6855&lt;$B$2,Colin!$I6855,0)</f>
        <v>0</v>
      </c>
      <c r="Q6855" s="38">
        <f>IF(Colin!$G6855&lt;$B$1,Colin!$I6855,0)</f>
        <v>0</v>
      </c>
    </row>
    <row r="6856" spans="12:17" x14ac:dyDescent="0.25">
      <c r="L6856" s="38">
        <f>IF(AND(Colin!$G6856=$B$1,Colin!$H6856=$C$3),Colin!$I6856,)</f>
        <v>0</v>
      </c>
      <c r="M6856" s="38">
        <f>IF(AND(Colin!$G6856=$B$1,Colin!$H6856&lt;=$C$3),Colin!$I6856,)</f>
        <v>0</v>
      </c>
      <c r="N6856" s="38">
        <f>IF(AND(Colin!$G6856=$B$2,Colin!$H6856=$C$3),Colin!$I6856,)</f>
        <v>0</v>
      </c>
      <c r="O6856" s="38">
        <f>IF(AND(Colin!$G6856=$B$2,Colin!$H6856&lt;=$C$3),Colin!$I6856,)</f>
        <v>0</v>
      </c>
      <c r="P6856" s="38">
        <f>IF(Colin!$G6856&lt;$B$2,Colin!$I6856,0)</f>
        <v>0</v>
      </c>
      <c r="Q6856" s="38">
        <f>IF(Colin!$G6856&lt;$B$1,Colin!$I6856,0)</f>
        <v>0</v>
      </c>
    </row>
    <row r="6857" spans="12:17" x14ac:dyDescent="0.25">
      <c r="L6857" s="38">
        <f>IF(AND(Colin!$G6857=$B$1,Colin!$H6857=$C$3),Colin!$I6857,)</f>
        <v>0</v>
      </c>
      <c r="M6857" s="38">
        <f>IF(AND(Colin!$G6857=$B$1,Colin!$H6857&lt;=$C$3),Colin!$I6857,)</f>
        <v>0</v>
      </c>
      <c r="N6857" s="38">
        <f>IF(AND(Colin!$G6857=$B$2,Colin!$H6857=$C$3),Colin!$I6857,)</f>
        <v>0</v>
      </c>
      <c r="O6857" s="38">
        <f>IF(AND(Colin!$G6857=$B$2,Colin!$H6857&lt;=$C$3),Colin!$I6857,)</f>
        <v>0</v>
      </c>
      <c r="P6857" s="38">
        <f>IF(Colin!$G6857&lt;$B$2,Colin!$I6857,0)</f>
        <v>0</v>
      </c>
      <c r="Q6857" s="38">
        <f>IF(Colin!$G6857&lt;$B$1,Colin!$I6857,0)</f>
        <v>0</v>
      </c>
    </row>
    <row r="6858" spans="12:17" x14ac:dyDescent="0.25">
      <c r="L6858" s="38">
        <f>IF(AND(Colin!$G6858=$B$1,Colin!$H6858=$C$3),Colin!$I6858,)</f>
        <v>0</v>
      </c>
      <c r="M6858" s="38">
        <f>IF(AND(Colin!$G6858=$B$1,Colin!$H6858&lt;=$C$3),Colin!$I6858,)</f>
        <v>0</v>
      </c>
      <c r="N6858" s="38">
        <f>IF(AND(Colin!$G6858=$B$2,Colin!$H6858=$C$3),Colin!$I6858,)</f>
        <v>0</v>
      </c>
      <c r="O6858" s="38">
        <f>IF(AND(Colin!$G6858=$B$2,Colin!$H6858&lt;=$C$3),Colin!$I6858,)</f>
        <v>0</v>
      </c>
      <c r="P6858" s="38">
        <f>IF(Colin!$G6858&lt;$B$2,Colin!$I6858,0)</f>
        <v>0</v>
      </c>
      <c r="Q6858" s="38">
        <f>IF(Colin!$G6858&lt;$B$1,Colin!$I6858,0)</f>
        <v>0</v>
      </c>
    </row>
    <row r="6859" spans="12:17" x14ac:dyDescent="0.25">
      <c r="L6859" s="38">
        <f>IF(AND(Colin!$G6859=$B$1,Colin!$H6859=$C$3),Colin!$I6859,)</f>
        <v>0</v>
      </c>
      <c r="M6859" s="38">
        <f>IF(AND(Colin!$G6859=$B$1,Colin!$H6859&lt;=$C$3),Colin!$I6859,)</f>
        <v>0</v>
      </c>
      <c r="N6859" s="38">
        <f>IF(AND(Colin!$G6859=$B$2,Colin!$H6859=$C$3),Colin!$I6859,)</f>
        <v>0</v>
      </c>
      <c r="O6859" s="38">
        <f>IF(AND(Colin!$G6859=$B$2,Colin!$H6859&lt;=$C$3),Colin!$I6859,)</f>
        <v>0</v>
      </c>
      <c r="P6859" s="38">
        <f>IF(Colin!$G6859&lt;$B$2,Colin!$I6859,0)</f>
        <v>0</v>
      </c>
      <c r="Q6859" s="38">
        <f>IF(Colin!$G6859&lt;$B$1,Colin!$I6859,0)</f>
        <v>0</v>
      </c>
    </row>
    <row r="6860" spans="12:17" x14ac:dyDescent="0.25">
      <c r="L6860" s="38">
        <f>IF(AND(Colin!$G6860=$B$1,Colin!$H6860=$C$3),Colin!$I6860,)</f>
        <v>0</v>
      </c>
      <c r="M6860" s="38">
        <f>IF(AND(Colin!$G6860=$B$1,Colin!$H6860&lt;=$C$3),Colin!$I6860,)</f>
        <v>0</v>
      </c>
      <c r="N6860" s="38">
        <f>IF(AND(Colin!$G6860=$B$2,Colin!$H6860=$C$3),Colin!$I6860,)</f>
        <v>0</v>
      </c>
      <c r="O6860" s="38">
        <f>IF(AND(Colin!$G6860=$B$2,Colin!$H6860&lt;=$C$3),Colin!$I6860,)</f>
        <v>0</v>
      </c>
      <c r="P6860" s="38">
        <f>IF(Colin!$G6860&lt;$B$2,Colin!$I6860,0)</f>
        <v>0</v>
      </c>
      <c r="Q6860" s="38">
        <f>IF(Colin!$G6860&lt;$B$1,Colin!$I6860,0)</f>
        <v>0</v>
      </c>
    </row>
    <row r="6861" spans="12:17" x14ac:dyDescent="0.25">
      <c r="L6861" s="38">
        <f>IF(AND(Colin!$G6861=$B$1,Colin!$H6861=$C$3),Colin!$I6861,)</f>
        <v>0</v>
      </c>
      <c r="M6861" s="38">
        <f>IF(AND(Colin!$G6861=$B$1,Colin!$H6861&lt;=$C$3),Colin!$I6861,)</f>
        <v>0</v>
      </c>
      <c r="N6861" s="38">
        <f>IF(AND(Colin!$G6861=$B$2,Colin!$H6861=$C$3),Colin!$I6861,)</f>
        <v>0</v>
      </c>
      <c r="O6861" s="38">
        <f>IF(AND(Colin!$G6861=$B$2,Colin!$H6861&lt;=$C$3),Colin!$I6861,)</f>
        <v>0</v>
      </c>
      <c r="P6861" s="38">
        <f>IF(Colin!$G6861&lt;$B$2,Colin!$I6861,0)</f>
        <v>0</v>
      </c>
      <c r="Q6861" s="38">
        <f>IF(Colin!$G6861&lt;$B$1,Colin!$I6861,0)</f>
        <v>0</v>
      </c>
    </row>
    <row r="6862" spans="12:17" x14ac:dyDescent="0.25">
      <c r="L6862" s="38">
        <f>IF(AND(Colin!$G6862=$B$1,Colin!$H6862=$C$3),Colin!$I6862,)</f>
        <v>0</v>
      </c>
      <c r="M6862" s="38">
        <f>IF(AND(Colin!$G6862=$B$1,Colin!$H6862&lt;=$C$3),Colin!$I6862,)</f>
        <v>0</v>
      </c>
      <c r="N6862" s="38">
        <f>IF(AND(Colin!$G6862=$B$2,Colin!$H6862=$C$3),Colin!$I6862,)</f>
        <v>0</v>
      </c>
      <c r="O6862" s="38">
        <f>IF(AND(Colin!$G6862=$B$2,Colin!$H6862&lt;=$C$3),Colin!$I6862,)</f>
        <v>0</v>
      </c>
      <c r="P6862" s="38">
        <f>IF(Colin!$G6862&lt;$B$2,Colin!$I6862,0)</f>
        <v>0</v>
      </c>
      <c r="Q6862" s="38">
        <f>IF(Colin!$G6862&lt;$B$1,Colin!$I6862,0)</f>
        <v>0</v>
      </c>
    </row>
    <row r="6863" spans="12:17" x14ac:dyDescent="0.25">
      <c r="L6863" s="38">
        <f>IF(AND(Colin!$G6863=$B$1,Colin!$H6863=$C$3),Colin!$I6863,)</f>
        <v>0</v>
      </c>
      <c r="M6863" s="38">
        <f>IF(AND(Colin!$G6863=$B$1,Colin!$H6863&lt;=$C$3),Colin!$I6863,)</f>
        <v>0</v>
      </c>
      <c r="N6863" s="38">
        <f>IF(AND(Colin!$G6863=$B$2,Colin!$H6863=$C$3),Colin!$I6863,)</f>
        <v>0</v>
      </c>
      <c r="O6863" s="38">
        <f>IF(AND(Colin!$G6863=$B$2,Colin!$H6863&lt;=$C$3),Colin!$I6863,)</f>
        <v>0</v>
      </c>
      <c r="P6863" s="38">
        <f>IF(Colin!$G6863&lt;$B$2,Colin!$I6863,0)</f>
        <v>0</v>
      </c>
      <c r="Q6863" s="38">
        <f>IF(Colin!$G6863&lt;$B$1,Colin!$I6863,0)</f>
        <v>0</v>
      </c>
    </row>
    <row r="6864" spans="12:17" x14ac:dyDescent="0.25">
      <c r="L6864" s="38">
        <f>IF(AND(Colin!$G6864=$B$1,Colin!$H6864=$C$3),Colin!$I6864,)</f>
        <v>0</v>
      </c>
      <c r="M6864" s="38">
        <f>IF(AND(Colin!$G6864=$B$1,Colin!$H6864&lt;=$C$3),Colin!$I6864,)</f>
        <v>0</v>
      </c>
      <c r="N6864" s="38">
        <f>IF(AND(Colin!$G6864=$B$2,Colin!$H6864=$C$3),Colin!$I6864,)</f>
        <v>0</v>
      </c>
      <c r="O6864" s="38">
        <f>IF(AND(Colin!$G6864=$B$2,Colin!$H6864&lt;=$C$3),Colin!$I6864,)</f>
        <v>0</v>
      </c>
      <c r="P6864" s="38">
        <f>IF(Colin!$G6864&lt;$B$2,Colin!$I6864,0)</f>
        <v>0</v>
      </c>
      <c r="Q6864" s="38">
        <f>IF(Colin!$G6864&lt;$B$1,Colin!$I6864,0)</f>
        <v>0</v>
      </c>
    </row>
    <row r="6865" spans="12:17" x14ac:dyDescent="0.25">
      <c r="L6865" s="38">
        <f>IF(AND(Colin!$G6865=$B$1,Colin!$H6865=$C$3),Colin!$I6865,)</f>
        <v>0</v>
      </c>
      <c r="M6865" s="38">
        <f>IF(AND(Colin!$G6865=$B$1,Colin!$H6865&lt;=$C$3),Colin!$I6865,)</f>
        <v>0</v>
      </c>
      <c r="N6865" s="38">
        <f>IF(AND(Colin!$G6865=$B$2,Colin!$H6865=$C$3),Colin!$I6865,)</f>
        <v>0</v>
      </c>
      <c r="O6865" s="38">
        <f>IF(AND(Colin!$G6865=$B$2,Colin!$H6865&lt;=$C$3),Colin!$I6865,)</f>
        <v>0</v>
      </c>
      <c r="P6865" s="38">
        <f>IF(Colin!$G6865&lt;$B$2,Colin!$I6865,0)</f>
        <v>0</v>
      </c>
      <c r="Q6865" s="38">
        <f>IF(Colin!$G6865&lt;$B$1,Colin!$I6865,0)</f>
        <v>0</v>
      </c>
    </row>
    <row r="6866" spans="12:17" x14ac:dyDescent="0.25">
      <c r="L6866" s="38">
        <f>IF(AND(Colin!$G6866=$B$1,Colin!$H6866=$C$3),Colin!$I6866,)</f>
        <v>0</v>
      </c>
      <c r="M6866" s="38">
        <f>IF(AND(Colin!$G6866=$B$1,Colin!$H6866&lt;=$C$3),Colin!$I6866,)</f>
        <v>0</v>
      </c>
      <c r="N6866" s="38">
        <f>IF(AND(Colin!$G6866=$B$2,Colin!$H6866=$C$3),Colin!$I6866,)</f>
        <v>0</v>
      </c>
      <c r="O6866" s="38">
        <f>IF(AND(Colin!$G6866=$B$2,Colin!$H6866&lt;=$C$3),Colin!$I6866,)</f>
        <v>0</v>
      </c>
      <c r="P6866" s="38">
        <f>IF(Colin!$G6866&lt;$B$2,Colin!$I6866,0)</f>
        <v>0</v>
      </c>
      <c r="Q6866" s="38">
        <f>IF(Colin!$G6866&lt;$B$1,Colin!$I6866,0)</f>
        <v>0</v>
      </c>
    </row>
    <row r="6867" spans="12:17" x14ac:dyDescent="0.25">
      <c r="L6867" s="38">
        <f>IF(AND(Colin!$G6867=$B$1,Colin!$H6867=$C$3),Colin!$I6867,)</f>
        <v>0</v>
      </c>
      <c r="M6867" s="38">
        <f>IF(AND(Colin!$G6867=$B$1,Colin!$H6867&lt;=$C$3),Colin!$I6867,)</f>
        <v>0</v>
      </c>
      <c r="N6867" s="38">
        <f>IF(AND(Colin!$G6867=$B$2,Colin!$H6867=$C$3),Colin!$I6867,)</f>
        <v>0</v>
      </c>
      <c r="O6867" s="38">
        <f>IF(AND(Colin!$G6867=$B$2,Colin!$H6867&lt;=$C$3),Colin!$I6867,)</f>
        <v>0</v>
      </c>
      <c r="P6867" s="38">
        <f>IF(Colin!$G6867&lt;$B$2,Colin!$I6867,0)</f>
        <v>0</v>
      </c>
      <c r="Q6867" s="38">
        <f>IF(Colin!$G6867&lt;$B$1,Colin!$I6867,0)</f>
        <v>0</v>
      </c>
    </row>
    <row r="6868" spans="12:17" x14ac:dyDescent="0.25">
      <c r="L6868" s="38">
        <f>IF(AND(Colin!$G6868=$B$1,Colin!$H6868=$C$3),Colin!$I6868,)</f>
        <v>0</v>
      </c>
      <c r="M6868" s="38">
        <f>IF(AND(Colin!$G6868=$B$1,Colin!$H6868&lt;=$C$3),Colin!$I6868,)</f>
        <v>0</v>
      </c>
      <c r="N6868" s="38">
        <f>IF(AND(Colin!$G6868=$B$2,Colin!$H6868=$C$3),Colin!$I6868,)</f>
        <v>0</v>
      </c>
      <c r="O6868" s="38">
        <f>IF(AND(Colin!$G6868=$B$2,Colin!$H6868&lt;=$C$3),Colin!$I6868,)</f>
        <v>0</v>
      </c>
      <c r="P6868" s="38">
        <f>IF(Colin!$G6868&lt;$B$2,Colin!$I6868,0)</f>
        <v>0</v>
      </c>
      <c r="Q6868" s="38">
        <f>IF(Colin!$G6868&lt;$B$1,Colin!$I6868,0)</f>
        <v>0</v>
      </c>
    </row>
    <row r="6869" spans="12:17" x14ac:dyDescent="0.25">
      <c r="L6869" s="38">
        <f>IF(AND(Colin!$G6869=$B$1,Colin!$H6869=$C$3),Colin!$I6869,)</f>
        <v>0</v>
      </c>
      <c r="M6869" s="38">
        <f>IF(AND(Colin!$G6869=$B$1,Colin!$H6869&lt;=$C$3),Colin!$I6869,)</f>
        <v>0</v>
      </c>
      <c r="N6869" s="38">
        <f>IF(AND(Colin!$G6869=$B$2,Colin!$H6869=$C$3),Colin!$I6869,)</f>
        <v>0</v>
      </c>
      <c r="O6869" s="38">
        <f>IF(AND(Colin!$G6869=$B$2,Colin!$H6869&lt;=$C$3),Colin!$I6869,)</f>
        <v>0</v>
      </c>
      <c r="P6869" s="38">
        <f>IF(Colin!$G6869&lt;$B$2,Colin!$I6869,0)</f>
        <v>0</v>
      </c>
      <c r="Q6869" s="38">
        <f>IF(Colin!$G6869&lt;$B$1,Colin!$I6869,0)</f>
        <v>0</v>
      </c>
    </row>
    <row r="6870" spans="12:17" x14ac:dyDescent="0.25">
      <c r="L6870" s="38">
        <f>IF(AND(Colin!$G6870=$B$1,Colin!$H6870=$C$3),Colin!$I6870,)</f>
        <v>0</v>
      </c>
      <c r="M6870" s="38">
        <f>IF(AND(Colin!$G6870=$B$1,Colin!$H6870&lt;=$C$3),Colin!$I6870,)</f>
        <v>0</v>
      </c>
      <c r="N6870" s="38">
        <f>IF(AND(Colin!$G6870=$B$2,Colin!$H6870=$C$3),Colin!$I6870,)</f>
        <v>0</v>
      </c>
      <c r="O6870" s="38">
        <f>IF(AND(Colin!$G6870=$B$2,Colin!$H6870&lt;=$C$3),Colin!$I6870,)</f>
        <v>0</v>
      </c>
      <c r="P6870" s="38">
        <f>IF(Colin!$G6870&lt;$B$2,Colin!$I6870,0)</f>
        <v>0</v>
      </c>
      <c r="Q6870" s="38">
        <f>IF(Colin!$G6870&lt;$B$1,Colin!$I6870,0)</f>
        <v>0</v>
      </c>
    </row>
    <row r="6871" spans="12:17" x14ac:dyDescent="0.25">
      <c r="L6871" s="38">
        <f>IF(AND(Colin!$G6871=$B$1,Colin!$H6871=$C$3),Colin!$I6871,)</f>
        <v>0</v>
      </c>
      <c r="M6871" s="38">
        <f>IF(AND(Colin!$G6871=$B$1,Colin!$H6871&lt;=$C$3),Colin!$I6871,)</f>
        <v>0</v>
      </c>
      <c r="N6871" s="38">
        <f>IF(AND(Colin!$G6871=$B$2,Colin!$H6871=$C$3),Colin!$I6871,)</f>
        <v>0</v>
      </c>
      <c r="O6871" s="38">
        <f>IF(AND(Colin!$G6871=$B$2,Colin!$H6871&lt;=$C$3),Colin!$I6871,)</f>
        <v>0</v>
      </c>
      <c r="P6871" s="38">
        <f>IF(Colin!$G6871&lt;$B$2,Colin!$I6871,0)</f>
        <v>0</v>
      </c>
      <c r="Q6871" s="38">
        <f>IF(Colin!$G6871&lt;$B$1,Colin!$I6871,0)</f>
        <v>0</v>
      </c>
    </row>
    <row r="6872" spans="12:17" x14ac:dyDescent="0.25">
      <c r="L6872" s="38">
        <f>IF(AND(Colin!$G6872=$B$1,Colin!$H6872=$C$3),Colin!$I6872,)</f>
        <v>0</v>
      </c>
      <c r="M6872" s="38">
        <f>IF(AND(Colin!$G6872=$B$1,Colin!$H6872&lt;=$C$3),Colin!$I6872,)</f>
        <v>0</v>
      </c>
      <c r="N6872" s="38">
        <f>IF(AND(Colin!$G6872=$B$2,Colin!$H6872=$C$3),Colin!$I6872,)</f>
        <v>0</v>
      </c>
      <c r="O6872" s="38">
        <f>IF(AND(Colin!$G6872=$B$2,Colin!$H6872&lt;=$C$3),Colin!$I6872,)</f>
        <v>0</v>
      </c>
      <c r="P6872" s="38">
        <f>IF(Colin!$G6872&lt;$B$2,Colin!$I6872,0)</f>
        <v>0</v>
      </c>
      <c r="Q6872" s="38">
        <f>IF(Colin!$G6872&lt;$B$1,Colin!$I6872,0)</f>
        <v>0</v>
      </c>
    </row>
    <row r="6873" spans="12:17" x14ac:dyDescent="0.25">
      <c r="L6873" s="38">
        <f>IF(AND(Colin!$G6873=$B$1,Colin!$H6873=$C$3),Colin!$I6873,)</f>
        <v>0</v>
      </c>
      <c r="M6873" s="38">
        <f>IF(AND(Colin!$G6873=$B$1,Colin!$H6873&lt;=$C$3),Colin!$I6873,)</f>
        <v>0</v>
      </c>
      <c r="N6873" s="38">
        <f>IF(AND(Colin!$G6873=$B$2,Colin!$H6873=$C$3),Colin!$I6873,)</f>
        <v>0</v>
      </c>
      <c r="O6873" s="38">
        <f>IF(AND(Colin!$G6873=$B$2,Colin!$H6873&lt;=$C$3),Colin!$I6873,)</f>
        <v>0</v>
      </c>
      <c r="P6873" s="38">
        <f>IF(Colin!$G6873&lt;$B$2,Colin!$I6873,0)</f>
        <v>0</v>
      </c>
      <c r="Q6873" s="38">
        <f>IF(Colin!$G6873&lt;$B$1,Colin!$I6873,0)</f>
        <v>0</v>
      </c>
    </row>
    <row r="6874" spans="12:17" x14ac:dyDescent="0.25">
      <c r="L6874" s="38">
        <f>IF(AND(Colin!$G6874=$B$1,Colin!$H6874=$C$3),Colin!$I6874,)</f>
        <v>0</v>
      </c>
      <c r="M6874" s="38">
        <f>IF(AND(Colin!$G6874=$B$1,Colin!$H6874&lt;=$C$3),Colin!$I6874,)</f>
        <v>0</v>
      </c>
      <c r="N6874" s="38">
        <f>IF(AND(Colin!$G6874=$B$2,Colin!$H6874=$C$3),Colin!$I6874,)</f>
        <v>0</v>
      </c>
      <c r="O6874" s="38">
        <f>IF(AND(Colin!$G6874=$B$2,Colin!$H6874&lt;=$C$3),Colin!$I6874,)</f>
        <v>0</v>
      </c>
      <c r="P6874" s="38">
        <f>IF(Colin!$G6874&lt;$B$2,Colin!$I6874,0)</f>
        <v>0</v>
      </c>
      <c r="Q6874" s="38">
        <f>IF(Colin!$G6874&lt;$B$1,Colin!$I6874,0)</f>
        <v>0</v>
      </c>
    </row>
    <row r="6875" spans="12:17" x14ac:dyDescent="0.25">
      <c r="L6875" s="38">
        <f>IF(AND(Colin!$G6875=$B$1,Colin!$H6875=$C$3),Colin!$I6875,)</f>
        <v>0</v>
      </c>
      <c r="M6875" s="38">
        <f>IF(AND(Colin!$G6875=$B$1,Colin!$H6875&lt;=$C$3),Colin!$I6875,)</f>
        <v>0</v>
      </c>
      <c r="N6875" s="38">
        <f>IF(AND(Colin!$G6875=$B$2,Colin!$H6875=$C$3),Colin!$I6875,)</f>
        <v>0</v>
      </c>
      <c r="O6875" s="38">
        <f>IF(AND(Colin!$G6875=$B$2,Colin!$H6875&lt;=$C$3),Colin!$I6875,)</f>
        <v>0</v>
      </c>
      <c r="P6875" s="38">
        <f>IF(Colin!$G6875&lt;$B$2,Colin!$I6875,0)</f>
        <v>0</v>
      </c>
      <c r="Q6875" s="38">
        <f>IF(Colin!$G6875&lt;$B$1,Colin!$I6875,0)</f>
        <v>0</v>
      </c>
    </row>
    <row r="6876" spans="12:17" x14ac:dyDescent="0.25">
      <c r="L6876" s="38">
        <f>IF(AND(Colin!$G6876=$B$1,Colin!$H6876=$C$3),Colin!$I6876,)</f>
        <v>0</v>
      </c>
      <c r="M6876" s="38">
        <f>IF(AND(Colin!$G6876=$B$1,Colin!$H6876&lt;=$C$3),Colin!$I6876,)</f>
        <v>0</v>
      </c>
      <c r="N6876" s="38">
        <f>IF(AND(Colin!$G6876=$B$2,Colin!$H6876=$C$3),Colin!$I6876,)</f>
        <v>0</v>
      </c>
      <c r="O6876" s="38">
        <f>IF(AND(Colin!$G6876=$B$2,Colin!$H6876&lt;=$C$3),Colin!$I6876,)</f>
        <v>0</v>
      </c>
      <c r="P6876" s="38">
        <f>IF(Colin!$G6876&lt;$B$2,Colin!$I6876,0)</f>
        <v>0</v>
      </c>
      <c r="Q6876" s="38">
        <f>IF(Colin!$G6876&lt;$B$1,Colin!$I6876,0)</f>
        <v>0</v>
      </c>
    </row>
    <row r="6877" spans="12:17" x14ac:dyDescent="0.25">
      <c r="L6877" s="38">
        <f>IF(AND(Colin!$G6877=$B$1,Colin!$H6877=$C$3),Colin!$I6877,)</f>
        <v>0</v>
      </c>
      <c r="M6877" s="38">
        <f>IF(AND(Colin!$G6877=$B$1,Colin!$H6877&lt;=$C$3),Colin!$I6877,)</f>
        <v>0</v>
      </c>
      <c r="N6877" s="38">
        <f>IF(AND(Colin!$G6877=$B$2,Colin!$H6877=$C$3),Colin!$I6877,)</f>
        <v>0</v>
      </c>
      <c r="O6877" s="38">
        <f>IF(AND(Colin!$G6877=$B$2,Colin!$H6877&lt;=$C$3),Colin!$I6877,)</f>
        <v>0</v>
      </c>
      <c r="P6877" s="38">
        <f>IF(Colin!$G6877&lt;$B$2,Colin!$I6877,0)</f>
        <v>0</v>
      </c>
      <c r="Q6877" s="38">
        <f>IF(Colin!$G6877&lt;$B$1,Colin!$I6877,0)</f>
        <v>0</v>
      </c>
    </row>
    <row r="6878" spans="12:17" x14ac:dyDescent="0.25">
      <c r="L6878" s="38">
        <f>IF(AND(Colin!$G6878=$B$1,Colin!$H6878=$C$3),Colin!$I6878,)</f>
        <v>0</v>
      </c>
      <c r="M6878" s="38">
        <f>IF(AND(Colin!$G6878=$B$1,Colin!$H6878&lt;=$C$3),Colin!$I6878,)</f>
        <v>0</v>
      </c>
      <c r="N6878" s="38">
        <f>IF(AND(Colin!$G6878=$B$2,Colin!$H6878=$C$3),Colin!$I6878,)</f>
        <v>0</v>
      </c>
      <c r="O6878" s="38">
        <f>IF(AND(Colin!$G6878=$B$2,Colin!$H6878&lt;=$C$3),Colin!$I6878,)</f>
        <v>0</v>
      </c>
      <c r="P6878" s="38">
        <f>IF(Colin!$G6878&lt;$B$2,Colin!$I6878,0)</f>
        <v>0</v>
      </c>
      <c r="Q6878" s="38">
        <f>IF(Colin!$G6878&lt;$B$1,Colin!$I6878,0)</f>
        <v>0</v>
      </c>
    </row>
    <row r="6879" spans="12:17" x14ac:dyDescent="0.25">
      <c r="L6879" s="38">
        <f>IF(AND(Colin!$G6879=$B$1,Colin!$H6879=$C$3),Colin!$I6879,)</f>
        <v>0</v>
      </c>
      <c r="M6879" s="38">
        <f>IF(AND(Colin!$G6879=$B$1,Colin!$H6879&lt;=$C$3),Colin!$I6879,)</f>
        <v>0</v>
      </c>
      <c r="N6879" s="38">
        <f>IF(AND(Colin!$G6879=$B$2,Colin!$H6879=$C$3),Colin!$I6879,)</f>
        <v>0</v>
      </c>
      <c r="O6879" s="38">
        <f>IF(AND(Colin!$G6879=$B$2,Colin!$H6879&lt;=$C$3),Colin!$I6879,)</f>
        <v>0</v>
      </c>
      <c r="P6879" s="38">
        <f>IF(Colin!$G6879&lt;$B$2,Colin!$I6879,0)</f>
        <v>0</v>
      </c>
      <c r="Q6879" s="38">
        <f>IF(Colin!$G6879&lt;$B$1,Colin!$I6879,0)</f>
        <v>0</v>
      </c>
    </row>
    <row r="6880" spans="12:17" x14ac:dyDescent="0.25">
      <c r="L6880" s="38">
        <f>IF(AND(Colin!$G6880=$B$1,Colin!$H6880=$C$3),Colin!$I6880,)</f>
        <v>0</v>
      </c>
      <c r="M6880" s="38">
        <f>IF(AND(Colin!$G6880=$B$1,Colin!$H6880&lt;=$C$3),Colin!$I6880,)</f>
        <v>0</v>
      </c>
      <c r="N6880" s="38">
        <f>IF(AND(Colin!$G6880=$B$2,Colin!$H6880=$C$3),Colin!$I6880,)</f>
        <v>0</v>
      </c>
      <c r="O6880" s="38">
        <f>IF(AND(Colin!$G6880=$B$2,Colin!$H6880&lt;=$C$3),Colin!$I6880,)</f>
        <v>0</v>
      </c>
      <c r="P6880" s="38">
        <f>IF(Colin!$G6880&lt;$B$2,Colin!$I6880,0)</f>
        <v>0</v>
      </c>
      <c r="Q6880" s="38">
        <f>IF(Colin!$G6880&lt;$B$1,Colin!$I6880,0)</f>
        <v>0</v>
      </c>
    </row>
    <row r="6881" spans="12:17" x14ac:dyDescent="0.25">
      <c r="L6881" s="38">
        <f>IF(AND(Colin!$G6881=$B$1,Colin!$H6881=$C$3),Colin!$I6881,)</f>
        <v>0</v>
      </c>
      <c r="M6881" s="38">
        <f>IF(AND(Colin!$G6881=$B$1,Colin!$H6881&lt;=$C$3),Colin!$I6881,)</f>
        <v>0</v>
      </c>
      <c r="N6881" s="38">
        <f>IF(AND(Colin!$G6881=$B$2,Colin!$H6881=$C$3),Colin!$I6881,)</f>
        <v>0</v>
      </c>
      <c r="O6881" s="38">
        <f>IF(AND(Colin!$G6881=$B$2,Colin!$H6881&lt;=$C$3),Colin!$I6881,)</f>
        <v>0</v>
      </c>
      <c r="P6881" s="38">
        <f>IF(Colin!$G6881&lt;$B$2,Colin!$I6881,0)</f>
        <v>0</v>
      </c>
      <c r="Q6881" s="38">
        <f>IF(Colin!$G6881&lt;$B$1,Colin!$I6881,0)</f>
        <v>0</v>
      </c>
    </row>
    <row r="6882" spans="12:17" x14ac:dyDescent="0.25">
      <c r="L6882" s="38">
        <f>IF(AND(Colin!$G6882=$B$1,Colin!$H6882=$C$3),Colin!$I6882,)</f>
        <v>0</v>
      </c>
      <c r="M6882" s="38">
        <f>IF(AND(Colin!$G6882=$B$1,Colin!$H6882&lt;=$C$3),Colin!$I6882,)</f>
        <v>0</v>
      </c>
      <c r="N6882" s="38">
        <f>IF(AND(Colin!$G6882=$B$2,Colin!$H6882=$C$3),Colin!$I6882,)</f>
        <v>0</v>
      </c>
      <c r="O6882" s="38">
        <f>IF(AND(Colin!$G6882=$B$2,Colin!$H6882&lt;=$C$3),Colin!$I6882,)</f>
        <v>0</v>
      </c>
      <c r="P6882" s="38">
        <f>IF(Colin!$G6882&lt;$B$2,Colin!$I6882,0)</f>
        <v>0</v>
      </c>
      <c r="Q6882" s="38">
        <f>IF(Colin!$G6882&lt;$B$1,Colin!$I6882,0)</f>
        <v>0</v>
      </c>
    </row>
    <row r="6883" spans="12:17" x14ac:dyDescent="0.25">
      <c r="L6883" s="38">
        <f>IF(AND(Colin!$G6883=$B$1,Colin!$H6883=$C$3),Colin!$I6883,)</f>
        <v>0</v>
      </c>
      <c r="M6883" s="38">
        <f>IF(AND(Colin!$G6883=$B$1,Colin!$H6883&lt;=$C$3),Colin!$I6883,)</f>
        <v>0</v>
      </c>
      <c r="N6883" s="38">
        <f>IF(AND(Colin!$G6883=$B$2,Colin!$H6883=$C$3),Colin!$I6883,)</f>
        <v>0</v>
      </c>
      <c r="O6883" s="38">
        <f>IF(AND(Colin!$G6883=$B$2,Colin!$H6883&lt;=$C$3),Colin!$I6883,)</f>
        <v>0</v>
      </c>
      <c r="P6883" s="38">
        <f>IF(Colin!$G6883&lt;$B$2,Colin!$I6883,0)</f>
        <v>0</v>
      </c>
      <c r="Q6883" s="38">
        <f>IF(Colin!$G6883&lt;$B$1,Colin!$I6883,0)</f>
        <v>0</v>
      </c>
    </row>
    <row r="6884" spans="12:17" x14ac:dyDescent="0.25">
      <c r="L6884" s="38">
        <f>IF(AND(Colin!$G6884=$B$1,Colin!$H6884=$C$3),Colin!$I6884,)</f>
        <v>0</v>
      </c>
      <c r="M6884" s="38">
        <f>IF(AND(Colin!$G6884=$B$1,Colin!$H6884&lt;=$C$3),Colin!$I6884,)</f>
        <v>0</v>
      </c>
      <c r="N6884" s="38">
        <f>IF(AND(Colin!$G6884=$B$2,Colin!$H6884=$C$3),Colin!$I6884,)</f>
        <v>0</v>
      </c>
      <c r="O6884" s="38">
        <f>IF(AND(Colin!$G6884=$B$2,Colin!$H6884&lt;=$C$3),Colin!$I6884,)</f>
        <v>0</v>
      </c>
      <c r="P6884" s="38">
        <f>IF(Colin!$G6884&lt;$B$2,Colin!$I6884,0)</f>
        <v>0</v>
      </c>
      <c r="Q6884" s="38">
        <f>IF(Colin!$G6884&lt;$B$1,Colin!$I6884,0)</f>
        <v>0</v>
      </c>
    </row>
    <row r="6885" spans="12:17" x14ac:dyDescent="0.25">
      <c r="L6885" s="38">
        <f>IF(AND(Colin!$G6885=$B$1,Colin!$H6885=$C$3),Colin!$I6885,)</f>
        <v>0</v>
      </c>
      <c r="M6885" s="38">
        <f>IF(AND(Colin!$G6885=$B$1,Colin!$H6885&lt;=$C$3),Colin!$I6885,)</f>
        <v>0</v>
      </c>
      <c r="N6885" s="38">
        <f>IF(AND(Colin!$G6885=$B$2,Colin!$H6885=$C$3),Colin!$I6885,)</f>
        <v>0</v>
      </c>
      <c r="O6885" s="38">
        <f>IF(AND(Colin!$G6885=$B$2,Colin!$H6885&lt;=$C$3),Colin!$I6885,)</f>
        <v>0</v>
      </c>
      <c r="P6885" s="38">
        <f>IF(Colin!$G6885&lt;$B$2,Colin!$I6885,0)</f>
        <v>0</v>
      </c>
      <c r="Q6885" s="38">
        <f>IF(Colin!$G6885&lt;$B$1,Colin!$I6885,0)</f>
        <v>0</v>
      </c>
    </row>
    <row r="6886" spans="12:17" x14ac:dyDescent="0.25">
      <c r="L6886" s="38">
        <f>IF(AND(Colin!$G6886=$B$1,Colin!$H6886=$C$3),Colin!$I6886,)</f>
        <v>0</v>
      </c>
      <c r="M6886" s="38">
        <f>IF(AND(Colin!$G6886=$B$1,Colin!$H6886&lt;=$C$3),Colin!$I6886,)</f>
        <v>0</v>
      </c>
      <c r="N6886" s="38">
        <f>IF(AND(Colin!$G6886=$B$2,Colin!$H6886=$C$3),Colin!$I6886,)</f>
        <v>0</v>
      </c>
      <c r="O6886" s="38">
        <f>IF(AND(Colin!$G6886=$B$2,Colin!$H6886&lt;=$C$3),Colin!$I6886,)</f>
        <v>0</v>
      </c>
      <c r="P6886" s="38">
        <f>IF(Colin!$G6886&lt;$B$2,Colin!$I6886,0)</f>
        <v>0</v>
      </c>
      <c r="Q6886" s="38">
        <f>IF(Colin!$G6886&lt;$B$1,Colin!$I6886,0)</f>
        <v>0</v>
      </c>
    </row>
    <row r="6887" spans="12:17" x14ac:dyDescent="0.25">
      <c r="L6887" s="38">
        <f>IF(AND(Colin!$G6887=$B$1,Colin!$H6887=$C$3),Colin!$I6887,)</f>
        <v>0</v>
      </c>
      <c r="M6887" s="38">
        <f>IF(AND(Colin!$G6887=$B$1,Colin!$H6887&lt;=$C$3),Colin!$I6887,)</f>
        <v>0</v>
      </c>
      <c r="N6887" s="38">
        <f>IF(AND(Colin!$G6887=$B$2,Colin!$H6887=$C$3),Colin!$I6887,)</f>
        <v>0</v>
      </c>
      <c r="O6887" s="38">
        <f>IF(AND(Colin!$G6887=$B$2,Colin!$H6887&lt;=$C$3),Colin!$I6887,)</f>
        <v>0</v>
      </c>
      <c r="P6887" s="38">
        <f>IF(Colin!$G6887&lt;$B$2,Colin!$I6887,0)</f>
        <v>0</v>
      </c>
      <c r="Q6887" s="38">
        <f>IF(Colin!$G6887&lt;$B$1,Colin!$I6887,0)</f>
        <v>0</v>
      </c>
    </row>
    <row r="6888" spans="12:17" x14ac:dyDescent="0.25">
      <c r="L6888" s="38">
        <f>IF(AND(Colin!$G6888=$B$1,Colin!$H6888=$C$3),Colin!$I6888,)</f>
        <v>0</v>
      </c>
      <c r="M6888" s="38">
        <f>IF(AND(Colin!$G6888=$B$1,Colin!$H6888&lt;=$C$3),Colin!$I6888,)</f>
        <v>0</v>
      </c>
      <c r="N6888" s="38">
        <f>IF(AND(Colin!$G6888=$B$2,Colin!$H6888=$C$3),Colin!$I6888,)</f>
        <v>0</v>
      </c>
      <c r="O6888" s="38">
        <f>IF(AND(Colin!$G6888=$B$2,Colin!$H6888&lt;=$C$3),Colin!$I6888,)</f>
        <v>0</v>
      </c>
      <c r="P6888" s="38">
        <f>IF(Colin!$G6888&lt;$B$2,Colin!$I6888,0)</f>
        <v>0</v>
      </c>
      <c r="Q6888" s="38">
        <f>IF(Colin!$G6888&lt;$B$1,Colin!$I6888,0)</f>
        <v>0</v>
      </c>
    </row>
    <row r="6889" spans="12:17" x14ac:dyDescent="0.25">
      <c r="L6889" s="38">
        <f>IF(AND(Colin!$G6889=$B$1,Colin!$H6889=$C$3),Colin!$I6889,)</f>
        <v>0</v>
      </c>
      <c r="M6889" s="38">
        <f>IF(AND(Colin!$G6889=$B$1,Colin!$H6889&lt;=$C$3),Colin!$I6889,)</f>
        <v>0</v>
      </c>
      <c r="N6889" s="38">
        <f>IF(AND(Colin!$G6889=$B$2,Colin!$H6889=$C$3),Colin!$I6889,)</f>
        <v>0</v>
      </c>
      <c r="O6889" s="38">
        <f>IF(AND(Colin!$G6889=$B$2,Colin!$H6889&lt;=$C$3),Colin!$I6889,)</f>
        <v>0</v>
      </c>
      <c r="P6889" s="38">
        <f>IF(Colin!$G6889&lt;$B$2,Colin!$I6889,0)</f>
        <v>0</v>
      </c>
      <c r="Q6889" s="38">
        <f>IF(Colin!$G6889&lt;$B$1,Colin!$I6889,0)</f>
        <v>0</v>
      </c>
    </row>
    <row r="6890" spans="12:17" x14ac:dyDescent="0.25">
      <c r="L6890" s="38">
        <f>IF(AND(Colin!$G6890=$B$1,Colin!$H6890=$C$3),Colin!$I6890,)</f>
        <v>0</v>
      </c>
      <c r="M6890" s="38">
        <f>IF(AND(Colin!$G6890=$B$1,Colin!$H6890&lt;=$C$3),Colin!$I6890,)</f>
        <v>0</v>
      </c>
      <c r="N6890" s="38">
        <f>IF(AND(Colin!$G6890=$B$2,Colin!$H6890=$C$3),Colin!$I6890,)</f>
        <v>0</v>
      </c>
      <c r="O6890" s="38">
        <f>IF(AND(Colin!$G6890=$B$2,Colin!$H6890&lt;=$C$3),Colin!$I6890,)</f>
        <v>0</v>
      </c>
      <c r="P6890" s="38">
        <f>IF(Colin!$G6890&lt;$B$2,Colin!$I6890,0)</f>
        <v>0</v>
      </c>
      <c r="Q6890" s="38">
        <f>IF(Colin!$G6890&lt;$B$1,Colin!$I6890,0)</f>
        <v>0</v>
      </c>
    </row>
    <row r="6891" spans="12:17" x14ac:dyDescent="0.25">
      <c r="L6891" s="38">
        <f>IF(AND(Colin!$G6891=$B$1,Colin!$H6891=$C$3),Colin!$I6891,)</f>
        <v>0</v>
      </c>
      <c r="M6891" s="38">
        <f>IF(AND(Colin!$G6891=$B$1,Colin!$H6891&lt;=$C$3),Colin!$I6891,)</f>
        <v>0</v>
      </c>
      <c r="N6891" s="38">
        <f>IF(AND(Colin!$G6891=$B$2,Colin!$H6891=$C$3),Colin!$I6891,)</f>
        <v>0</v>
      </c>
      <c r="O6891" s="38">
        <f>IF(AND(Colin!$G6891=$B$2,Colin!$H6891&lt;=$C$3),Colin!$I6891,)</f>
        <v>0</v>
      </c>
      <c r="P6891" s="38">
        <f>IF(Colin!$G6891&lt;$B$2,Colin!$I6891,0)</f>
        <v>0</v>
      </c>
      <c r="Q6891" s="38">
        <f>IF(Colin!$G6891&lt;$B$1,Colin!$I6891,0)</f>
        <v>0</v>
      </c>
    </row>
    <row r="6892" spans="12:17" x14ac:dyDescent="0.25">
      <c r="L6892" s="38">
        <f>IF(AND(Colin!$G6892=$B$1,Colin!$H6892=$C$3),Colin!$I6892,)</f>
        <v>0</v>
      </c>
      <c r="M6892" s="38">
        <f>IF(AND(Colin!$G6892=$B$1,Colin!$H6892&lt;=$C$3),Colin!$I6892,)</f>
        <v>0</v>
      </c>
      <c r="N6892" s="38">
        <f>IF(AND(Colin!$G6892=$B$2,Colin!$H6892=$C$3),Colin!$I6892,)</f>
        <v>0</v>
      </c>
      <c r="O6892" s="38">
        <f>IF(AND(Colin!$G6892=$B$2,Colin!$H6892&lt;=$C$3),Colin!$I6892,)</f>
        <v>0</v>
      </c>
      <c r="P6892" s="38">
        <f>IF(Colin!$G6892&lt;$B$2,Colin!$I6892,0)</f>
        <v>0</v>
      </c>
      <c r="Q6892" s="38">
        <f>IF(Colin!$G6892&lt;$B$1,Colin!$I6892,0)</f>
        <v>0</v>
      </c>
    </row>
    <row r="6893" spans="12:17" x14ac:dyDescent="0.25">
      <c r="L6893" s="38">
        <f>IF(AND(Colin!$G6893=$B$1,Colin!$H6893=$C$3),Colin!$I6893,)</f>
        <v>0</v>
      </c>
      <c r="M6893" s="38">
        <f>IF(AND(Colin!$G6893=$B$1,Colin!$H6893&lt;=$C$3),Colin!$I6893,)</f>
        <v>0</v>
      </c>
      <c r="N6893" s="38">
        <f>IF(AND(Colin!$G6893=$B$2,Colin!$H6893=$C$3),Colin!$I6893,)</f>
        <v>0</v>
      </c>
      <c r="O6893" s="38">
        <f>IF(AND(Colin!$G6893=$B$2,Colin!$H6893&lt;=$C$3),Colin!$I6893,)</f>
        <v>0</v>
      </c>
      <c r="P6893" s="38">
        <f>IF(Colin!$G6893&lt;$B$2,Colin!$I6893,0)</f>
        <v>0</v>
      </c>
      <c r="Q6893" s="38">
        <f>IF(Colin!$G6893&lt;$B$1,Colin!$I6893,0)</f>
        <v>0</v>
      </c>
    </row>
    <row r="6894" spans="12:17" x14ac:dyDescent="0.25">
      <c r="L6894" s="38">
        <f>IF(AND(Colin!$G6894=$B$1,Colin!$H6894=$C$3),Colin!$I6894,)</f>
        <v>0</v>
      </c>
      <c r="M6894" s="38">
        <f>IF(AND(Colin!$G6894=$B$1,Colin!$H6894&lt;=$C$3),Colin!$I6894,)</f>
        <v>0</v>
      </c>
      <c r="N6894" s="38">
        <f>IF(AND(Colin!$G6894=$B$2,Colin!$H6894=$C$3),Colin!$I6894,)</f>
        <v>0</v>
      </c>
      <c r="O6894" s="38">
        <f>IF(AND(Colin!$G6894=$B$2,Colin!$H6894&lt;=$C$3),Colin!$I6894,)</f>
        <v>0</v>
      </c>
      <c r="P6894" s="38">
        <f>IF(Colin!$G6894&lt;$B$2,Colin!$I6894,0)</f>
        <v>0</v>
      </c>
      <c r="Q6894" s="38">
        <f>IF(Colin!$G6894&lt;$B$1,Colin!$I6894,0)</f>
        <v>0</v>
      </c>
    </row>
    <row r="6895" spans="12:17" x14ac:dyDescent="0.25">
      <c r="L6895" s="38">
        <f>IF(AND(Colin!$G6895=$B$1,Colin!$H6895=$C$3),Colin!$I6895,)</f>
        <v>0</v>
      </c>
      <c r="M6895" s="38">
        <f>IF(AND(Colin!$G6895=$B$1,Colin!$H6895&lt;=$C$3),Colin!$I6895,)</f>
        <v>0</v>
      </c>
      <c r="N6895" s="38">
        <f>IF(AND(Colin!$G6895=$B$2,Colin!$H6895=$C$3),Colin!$I6895,)</f>
        <v>0</v>
      </c>
      <c r="O6895" s="38">
        <f>IF(AND(Colin!$G6895=$B$2,Colin!$H6895&lt;=$C$3),Colin!$I6895,)</f>
        <v>0</v>
      </c>
      <c r="P6895" s="38">
        <f>IF(Colin!$G6895&lt;$B$2,Colin!$I6895,0)</f>
        <v>0</v>
      </c>
      <c r="Q6895" s="38">
        <f>IF(Colin!$G6895&lt;$B$1,Colin!$I6895,0)</f>
        <v>0</v>
      </c>
    </row>
    <row r="6896" spans="12:17" x14ac:dyDescent="0.25">
      <c r="L6896" s="38">
        <f>IF(AND(Colin!$G6896=$B$1,Colin!$H6896=$C$3),Colin!$I6896,)</f>
        <v>0</v>
      </c>
      <c r="M6896" s="38">
        <f>IF(AND(Colin!$G6896=$B$1,Colin!$H6896&lt;=$C$3),Colin!$I6896,)</f>
        <v>0</v>
      </c>
      <c r="N6896" s="38">
        <f>IF(AND(Colin!$G6896=$B$2,Colin!$H6896=$C$3),Colin!$I6896,)</f>
        <v>0</v>
      </c>
      <c r="O6896" s="38">
        <f>IF(AND(Colin!$G6896=$B$2,Colin!$H6896&lt;=$C$3),Colin!$I6896,)</f>
        <v>0</v>
      </c>
      <c r="P6896" s="38">
        <f>IF(Colin!$G6896&lt;$B$2,Colin!$I6896,0)</f>
        <v>0</v>
      </c>
      <c r="Q6896" s="38">
        <f>IF(Colin!$G6896&lt;$B$1,Colin!$I6896,0)</f>
        <v>0</v>
      </c>
    </row>
    <row r="6897" spans="12:17" x14ac:dyDescent="0.25">
      <c r="L6897" s="38">
        <f>IF(AND(Colin!$G6897=$B$1,Colin!$H6897=$C$3),Colin!$I6897,)</f>
        <v>0</v>
      </c>
      <c r="M6897" s="38">
        <f>IF(AND(Colin!$G6897=$B$1,Colin!$H6897&lt;=$C$3),Colin!$I6897,)</f>
        <v>0</v>
      </c>
      <c r="N6897" s="38">
        <f>IF(AND(Colin!$G6897=$B$2,Colin!$H6897=$C$3),Colin!$I6897,)</f>
        <v>0</v>
      </c>
      <c r="O6897" s="38">
        <f>IF(AND(Colin!$G6897=$B$2,Colin!$H6897&lt;=$C$3),Colin!$I6897,)</f>
        <v>0</v>
      </c>
      <c r="P6897" s="38">
        <f>IF(Colin!$G6897&lt;$B$2,Colin!$I6897,0)</f>
        <v>0</v>
      </c>
      <c r="Q6897" s="38">
        <f>IF(Colin!$G6897&lt;$B$1,Colin!$I6897,0)</f>
        <v>0</v>
      </c>
    </row>
    <row r="6898" spans="12:17" x14ac:dyDescent="0.25">
      <c r="L6898" s="38">
        <f>IF(AND(Colin!$G6898=$B$1,Colin!$H6898=$C$3),Colin!$I6898,)</f>
        <v>0</v>
      </c>
      <c r="M6898" s="38">
        <f>IF(AND(Colin!$G6898=$B$1,Colin!$H6898&lt;=$C$3),Colin!$I6898,)</f>
        <v>0</v>
      </c>
      <c r="N6898" s="38">
        <f>IF(AND(Colin!$G6898=$B$2,Colin!$H6898=$C$3),Colin!$I6898,)</f>
        <v>0</v>
      </c>
      <c r="O6898" s="38">
        <f>IF(AND(Colin!$G6898=$B$2,Colin!$H6898&lt;=$C$3),Colin!$I6898,)</f>
        <v>0</v>
      </c>
      <c r="P6898" s="38">
        <f>IF(Colin!$G6898&lt;$B$2,Colin!$I6898,0)</f>
        <v>0</v>
      </c>
      <c r="Q6898" s="38">
        <f>IF(Colin!$G6898&lt;$B$1,Colin!$I6898,0)</f>
        <v>0</v>
      </c>
    </row>
    <row r="6899" spans="12:17" x14ac:dyDescent="0.25">
      <c r="L6899" s="38">
        <f>IF(AND(Colin!$G6899=$B$1,Colin!$H6899=$C$3),Colin!$I6899,)</f>
        <v>0</v>
      </c>
      <c r="M6899" s="38">
        <f>IF(AND(Colin!$G6899=$B$1,Colin!$H6899&lt;=$C$3),Colin!$I6899,)</f>
        <v>0</v>
      </c>
      <c r="N6899" s="38">
        <f>IF(AND(Colin!$G6899=$B$2,Colin!$H6899=$C$3),Colin!$I6899,)</f>
        <v>0</v>
      </c>
      <c r="O6899" s="38">
        <f>IF(AND(Colin!$G6899=$B$2,Colin!$H6899&lt;=$C$3),Colin!$I6899,)</f>
        <v>0</v>
      </c>
      <c r="P6899" s="38">
        <f>IF(Colin!$G6899&lt;$B$2,Colin!$I6899,0)</f>
        <v>0</v>
      </c>
      <c r="Q6899" s="38">
        <f>IF(Colin!$G6899&lt;$B$1,Colin!$I6899,0)</f>
        <v>0</v>
      </c>
    </row>
    <row r="6900" spans="12:17" x14ac:dyDescent="0.25">
      <c r="L6900" s="38">
        <f>IF(AND(Colin!$G6900=$B$1,Colin!$H6900=$C$3),Colin!$I6900,)</f>
        <v>0</v>
      </c>
      <c r="M6900" s="38">
        <f>IF(AND(Colin!$G6900=$B$1,Colin!$H6900&lt;=$C$3),Colin!$I6900,)</f>
        <v>0</v>
      </c>
      <c r="N6900" s="38">
        <f>IF(AND(Colin!$G6900=$B$2,Colin!$H6900=$C$3),Colin!$I6900,)</f>
        <v>0</v>
      </c>
      <c r="O6900" s="38">
        <f>IF(AND(Colin!$G6900=$B$2,Colin!$H6900&lt;=$C$3),Colin!$I6900,)</f>
        <v>0</v>
      </c>
      <c r="P6900" s="38">
        <f>IF(Colin!$G6900&lt;$B$2,Colin!$I6900,0)</f>
        <v>0</v>
      </c>
      <c r="Q6900" s="38">
        <f>IF(Colin!$G6900&lt;$B$1,Colin!$I6900,0)</f>
        <v>0</v>
      </c>
    </row>
    <row r="6901" spans="12:17" x14ac:dyDescent="0.25">
      <c r="L6901" s="38">
        <f>IF(AND(Colin!$G6901=$B$1,Colin!$H6901=$C$3),Colin!$I6901,)</f>
        <v>0</v>
      </c>
      <c r="M6901" s="38">
        <f>IF(AND(Colin!$G6901=$B$1,Colin!$H6901&lt;=$C$3),Colin!$I6901,)</f>
        <v>0</v>
      </c>
      <c r="N6901" s="38">
        <f>IF(AND(Colin!$G6901=$B$2,Colin!$H6901=$C$3),Colin!$I6901,)</f>
        <v>0</v>
      </c>
      <c r="O6901" s="38">
        <f>IF(AND(Colin!$G6901=$B$2,Colin!$H6901&lt;=$C$3),Colin!$I6901,)</f>
        <v>0</v>
      </c>
      <c r="P6901" s="38">
        <f>IF(Colin!$G6901&lt;$B$2,Colin!$I6901,0)</f>
        <v>0</v>
      </c>
      <c r="Q6901" s="38">
        <f>IF(Colin!$G6901&lt;$B$1,Colin!$I6901,0)</f>
        <v>0</v>
      </c>
    </row>
    <row r="6902" spans="12:17" x14ac:dyDescent="0.25">
      <c r="L6902" s="38">
        <f>IF(AND(Colin!$G6902=$B$1,Colin!$H6902=$C$3),Colin!$I6902,)</f>
        <v>0</v>
      </c>
      <c r="M6902" s="38">
        <f>IF(AND(Colin!$G6902=$B$1,Colin!$H6902&lt;=$C$3),Colin!$I6902,)</f>
        <v>0</v>
      </c>
      <c r="N6902" s="38">
        <f>IF(AND(Colin!$G6902=$B$2,Colin!$H6902=$C$3),Colin!$I6902,)</f>
        <v>0</v>
      </c>
      <c r="O6902" s="38">
        <f>IF(AND(Colin!$G6902=$B$2,Colin!$H6902&lt;=$C$3),Colin!$I6902,)</f>
        <v>0</v>
      </c>
      <c r="P6902" s="38">
        <f>IF(Colin!$G6902&lt;$B$2,Colin!$I6902,0)</f>
        <v>0</v>
      </c>
      <c r="Q6902" s="38">
        <f>IF(Colin!$G6902&lt;$B$1,Colin!$I6902,0)</f>
        <v>0</v>
      </c>
    </row>
    <row r="6903" spans="12:17" x14ac:dyDescent="0.25">
      <c r="L6903" s="38">
        <f>IF(AND(Colin!$G6903=$B$1,Colin!$H6903=$C$3),Colin!$I6903,)</f>
        <v>0</v>
      </c>
      <c r="M6903" s="38">
        <f>IF(AND(Colin!$G6903=$B$1,Colin!$H6903&lt;=$C$3),Colin!$I6903,)</f>
        <v>0</v>
      </c>
      <c r="N6903" s="38">
        <f>IF(AND(Colin!$G6903=$B$2,Colin!$H6903=$C$3),Colin!$I6903,)</f>
        <v>0</v>
      </c>
      <c r="O6903" s="38">
        <f>IF(AND(Colin!$G6903=$B$2,Colin!$H6903&lt;=$C$3),Colin!$I6903,)</f>
        <v>0</v>
      </c>
      <c r="P6903" s="38">
        <f>IF(Colin!$G6903&lt;$B$2,Colin!$I6903,0)</f>
        <v>0</v>
      </c>
      <c r="Q6903" s="38">
        <f>IF(Colin!$G6903&lt;$B$1,Colin!$I6903,0)</f>
        <v>0</v>
      </c>
    </row>
    <row r="6904" spans="12:17" x14ac:dyDescent="0.25">
      <c r="L6904" s="38">
        <f>IF(AND(Colin!$G6904=$B$1,Colin!$H6904=$C$3),Colin!$I6904,)</f>
        <v>0</v>
      </c>
      <c r="M6904" s="38">
        <f>IF(AND(Colin!$G6904=$B$1,Colin!$H6904&lt;=$C$3),Colin!$I6904,)</f>
        <v>0</v>
      </c>
      <c r="N6904" s="38">
        <f>IF(AND(Colin!$G6904=$B$2,Colin!$H6904=$C$3),Colin!$I6904,)</f>
        <v>0</v>
      </c>
      <c r="O6904" s="38">
        <f>IF(AND(Colin!$G6904=$B$2,Colin!$H6904&lt;=$C$3),Colin!$I6904,)</f>
        <v>0</v>
      </c>
      <c r="P6904" s="38">
        <f>IF(Colin!$G6904&lt;$B$2,Colin!$I6904,0)</f>
        <v>0</v>
      </c>
      <c r="Q6904" s="38">
        <f>IF(Colin!$G6904&lt;$B$1,Colin!$I6904,0)</f>
        <v>0</v>
      </c>
    </row>
    <row r="6905" spans="12:17" x14ac:dyDescent="0.25">
      <c r="L6905" s="38">
        <f>IF(AND(Colin!$G6905=$B$1,Colin!$H6905=$C$3),Colin!$I6905,)</f>
        <v>0</v>
      </c>
      <c r="M6905" s="38">
        <f>IF(AND(Colin!$G6905=$B$1,Colin!$H6905&lt;=$C$3),Colin!$I6905,)</f>
        <v>0</v>
      </c>
      <c r="N6905" s="38">
        <f>IF(AND(Colin!$G6905=$B$2,Colin!$H6905=$C$3),Colin!$I6905,)</f>
        <v>0</v>
      </c>
      <c r="O6905" s="38">
        <f>IF(AND(Colin!$G6905=$B$2,Colin!$H6905&lt;=$C$3),Colin!$I6905,)</f>
        <v>0</v>
      </c>
      <c r="P6905" s="38">
        <f>IF(Colin!$G6905&lt;$B$2,Colin!$I6905,0)</f>
        <v>0</v>
      </c>
      <c r="Q6905" s="38">
        <f>IF(Colin!$G6905&lt;$B$1,Colin!$I6905,0)</f>
        <v>0</v>
      </c>
    </row>
    <row r="6906" spans="12:17" x14ac:dyDescent="0.25">
      <c r="L6906" s="38">
        <f>IF(AND(Colin!$G6906=$B$1,Colin!$H6906=$C$3),Colin!$I6906,)</f>
        <v>0</v>
      </c>
      <c r="M6906" s="38">
        <f>IF(AND(Colin!$G6906=$B$1,Colin!$H6906&lt;=$C$3),Colin!$I6906,)</f>
        <v>0</v>
      </c>
      <c r="N6906" s="38">
        <f>IF(AND(Colin!$G6906=$B$2,Colin!$H6906=$C$3),Colin!$I6906,)</f>
        <v>0</v>
      </c>
      <c r="O6906" s="38">
        <f>IF(AND(Colin!$G6906=$B$2,Colin!$H6906&lt;=$C$3),Colin!$I6906,)</f>
        <v>0</v>
      </c>
      <c r="P6906" s="38">
        <f>IF(Colin!$G6906&lt;$B$2,Colin!$I6906,0)</f>
        <v>0</v>
      </c>
      <c r="Q6906" s="38">
        <f>IF(Colin!$G6906&lt;$B$1,Colin!$I6906,0)</f>
        <v>0</v>
      </c>
    </row>
    <row r="6907" spans="12:17" x14ac:dyDescent="0.25">
      <c r="L6907" s="38">
        <f>IF(AND(Colin!$G6907=$B$1,Colin!$H6907=$C$3),Colin!$I6907,)</f>
        <v>0</v>
      </c>
      <c r="M6907" s="38">
        <f>IF(AND(Colin!$G6907=$B$1,Colin!$H6907&lt;=$C$3),Colin!$I6907,)</f>
        <v>0</v>
      </c>
      <c r="N6907" s="38">
        <f>IF(AND(Colin!$G6907=$B$2,Colin!$H6907=$C$3),Colin!$I6907,)</f>
        <v>0</v>
      </c>
      <c r="O6907" s="38">
        <f>IF(AND(Colin!$G6907=$B$2,Colin!$H6907&lt;=$C$3),Colin!$I6907,)</f>
        <v>0</v>
      </c>
      <c r="P6907" s="38">
        <f>IF(Colin!$G6907&lt;$B$2,Colin!$I6907,0)</f>
        <v>0</v>
      </c>
      <c r="Q6907" s="38">
        <f>IF(Colin!$G6907&lt;$B$1,Colin!$I6907,0)</f>
        <v>0</v>
      </c>
    </row>
    <row r="6908" spans="12:17" x14ac:dyDescent="0.25">
      <c r="L6908" s="38">
        <f>IF(AND(Colin!$G6908=$B$1,Colin!$H6908=$C$3),Colin!$I6908,)</f>
        <v>0</v>
      </c>
      <c r="M6908" s="38">
        <f>IF(AND(Colin!$G6908=$B$1,Colin!$H6908&lt;=$C$3),Colin!$I6908,)</f>
        <v>0</v>
      </c>
      <c r="N6908" s="38">
        <f>IF(AND(Colin!$G6908=$B$2,Colin!$H6908=$C$3),Colin!$I6908,)</f>
        <v>0</v>
      </c>
      <c r="O6908" s="38">
        <f>IF(AND(Colin!$G6908=$B$2,Colin!$H6908&lt;=$C$3),Colin!$I6908,)</f>
        <v>0</v>
      </c>
      <c r="P6908" s="38">
        <f>IF(Colin!$G6908&lt;$B$2,Colin!$I6908,0)</f>
        <v>0</v>
      </c>
      <c r="Q6908" s="38">
        <f>IF(Colin!$G6908&lt;$B$1,Colin!$I6908,0)</f>
        <v>0</v>
      </c>
    </row>
    <row r="6909" spans="12:17" x14ac:dyDescent="0.25">
      <c r="L6909" s="38">
        <f>IF(AND(Colin!$G6909=$B$1,Colin!$H6909=$C$3),Colin!$I6909,)</f>
        <v>0</v>
      </c>
      <c r="M6909" s="38">
        <f>IF(AND(Colin!$G6909=$B$1,Colin!$H6909&lt;=$C$3),Colin!$I6909,)</f>
        <v>0</v>
      </c>
      <c r="N6909" s="38">
        <f>IF(AND(Colin!$G6909=$B$2,Colin!$H6909=$C$3),Colin!$I6909,)</f>
        <v>0</v>
      </c>
      <c r="O6909" s="38">
        <f>IF(AND(Colin!$G6909=$B$2,Colin!$H6909&lt;=$C$3),Colin!$I6909,)</f>
        <v>0</v>
      </c>
      <c r="P6909" s="38">
        <f>IF(Colin!$G6909&lt;$B$2,Colin!$I6909,0)</f>
        <v>0</v>
      </c>
      <c r="Q6909" s="38">
        <f>IF(Colin!$G6909&lt;$B$1,Colin!$I6909,0)</f>
        <v>0</v>
      </c>
    </row>
    <row r="6910" spans="12:17" x14ac:dyDescent="0.25">
      <c r="L6910" s="38">
        <f>IF(AND(Colin!$G6910=$B$1,Colin!$H6910=$C$3),Colin!$I6910,)</f>
        <v>0</v>
      </c>
      <c r="M6910" s="38">
        <f>IF(AND(Colin!$G6910=$B$1,Colin!$H6910&lt;=$C$3),Colin!$I6910,)</f>
        <v>0</v>
      </c>
      <c r="N6910" s="38">
        <f>IF(AND(Colin!$G6910=$B$2,Colin!$H6910=$C$3),Colin!$I6910,)</f>
        <v>0</v>
      </c>
      <c r="O6910" s="38">
        <f>IF(AND(Colin!$G6910=$B$2,Colin!$H6910&lt;=$C$3),Colin!$I6910,)</f>
        <v>0</v>
      </c>
      <c r="P6910" s="38">
        <f>IF(Colin!$G6910&lt;$B$2,Colin!$I6910,0)</f>
        <v>0</v>
      </c>
      <c r="Q6910" s="38">
        <f>IF(Colin!$G6910&lt;$B$1,Colin!$I6910,0)</f>
        <v>0</v>
      </c>
    </row>
    <row r="6911" spans="12:17" x14ac:dyDescent="0.25">
      <c r="L6911" s="38">
        <f>IF(AND(Colin!$G6911=$B$1,Colin!$H6911=$C$3),Colin!$I6911,)</f>
        <v>0</v>
      </c>
      <c r="M6911" s="38">
        <f>IF(AND(Colin!$G6911=$B$1,Colin!$H6911&lt;=$C$3),Colin!$I6911,)</f>
        <v>0</v>
      </c>
      <c r="N6911" s="38">
        <f>IF(AND(Colin!$G6911=$B$2,Colin!$H6911=$C$3),Colin!$I6911,)</f>
        <v>0</v>
      </c>
      <c r="O6911" s="38">
        <f>IF(AND(Colin!$G6911=$B$2,Colin!$H6911&lt;=$C$3),Colin!$I6911,)</f>
        <v>0</v>
      </c>
      <c r="P6911" s="38">
        <f>IF(Colin!$G6911&lt;$B$2,Colin!$I6911,0)</f>
        <v>0</v>
      </c>
      <c r="Q6911" s="38">
        <f>IF(Colin!$G6911&lt;$B$1,Colin!$I6911,0)</f>
        <v>0</v>
      </c>
    </row>
    <row r="6912" spans="12:17" x14ac:dyDescent="0.25">
      <c r="L6912" s="38">
        <f>IF(AND(Colin!$G6912=$B$1,Colin!$H6912=$C$3),Colin!$I6912,)</f>
        <v>0</v>
      </c>
      <c r="M6912" s="38">
        <f>IF(AND(Colin!$G6912=$B$1,Colin!$H6912&lt;=$C$3),Colin!$I6912,)</f>
        <v>0</v>
      </c>
      <c r="N6912" s="38">
        <f>IF(AND(Colin!$G6912=$B$2,Colin!$H6912=$C$3),Colin!$I6912,)</f>
        <v>0</v>
      </c>
      <c r="O6912" s="38">
        <f>IF(AND(Colin!$G6912=$B$2,Colin!$H6912&lt;=$C$3),Colin!$I6912,)</f>
        <v>0</v>
      </c>
      <c r="P6912" s="38">
        <f>IF(Colin!$G6912&lt;$B$2,Colin!$I6912,0)</f>
        <v>0</v>
      </c>
      <c r="Q6912" s="38">
        <f>IF(Colin!$G6912&lt;$B$1,Colin!$I6912,0)</f>
        <v>0</v>
      </c>
    </row>
    <row r="6913" spans="12:17" x14ac:dyDescent="0.25">
      <c r="L6913" s="38">
        <f>IF(AND(Colin!$G6913=$B$1,Colin!$H6913=$C$3),Colin!$I6913,)</f>
        <v>0</v>
      </c>
      <c r="M6913" s="38">
        <f>IF(AND(Colin!$G6913=$B$1,Colin!$H6913&lt;=$C$3),Colin!$I6913,)</f>
        <v>0</v>
      </c>
      <c r="N6913" s="38">
        <f>IF(AND(Colin!$G6913=$B$2,Colin!$H6913=$C$3),Colin!$I6913,)</f>
        <v>0</v>
      </c>
      <c r="O6913" s="38">
        <f>IF(AND(Colin!$G6913=$B$2,Colin!$H6913&lt;=$C$3),Colin!$I6913,)</f>
        <v>0</v>
      </c>
      <c r="P6913" s="38">
        <f>IF(Colin!$G6913&lt;$B$2,Colin!$I6913,0)</f>
        <v>0</v>
      </c>
      <c r="Q6913" s="38">
        <f>IF(Colin!$G6913&lt;$B$1,Colin!$I6913,0)</f>
        <v>0</v>
      </c>
    </row>
    <row r="6914" spans="12:17" x14ac:dyDescent="0.25">
      <c r="L6914" s="38">
        <f>IF(AND(Colin!$G6914=$B$1,Colin!$H6914=$C$3),Colin!$I6914,)</f>
        <v>0</v>
      </c>
      <c r="M6914" s="38">
        <f>IF(AND(Colin!$G6914=$B$1,Colin!$H6914&lt;=$C$3),Colin!$I6914,)</f>
        <v>0</v>
      </c>
      <c r="N6914" s="38">
        <f>IF(AND(Colin!$G6914=$B$2,Colin!$H6914=$C$3),Colin!$I6914,)</f>
        <v>0</v>
      </c>
      <c r="O6914" s="38">
        <f>IF(AND(Colin!$G6914=$B$2,Colin!$H6914&lt;=$C$3),Colin!$I6914,)</f>
        <v>0</v>
      </c>
      <c r="P6914" s="38">
        <f>IF(Colin!$G6914&lt;$B$2,Colin!$I6914,0)</f>
        <v>0</v>
      </c>
      <c r="Q6914" s="38">
        <f>IF(Colin!$G6914&lt;$B$1,Colin!$I6914,0)</f>
        <v>0</v>
      </c>
    </row>
    <row r="6915" spans="12:17" x14ac:dyDescent="0.25">
      <c r="L6915" s="38">
        <f>IF(AND(Colin!$G6915=$B$1,Colin!$H6915=$C$3),Colin!$I6915,)</f>
        <v>0</v>
      </c>
      <c r="M6915" s="38">
        <f>IF(AND(Colin!$G6915=$B$1,Colin!$H6915&lt;=$C$3),Colin!$I6915,)</f>
        <v>0</v>
      </c>
      <c r="N6915" s="38">
        <f>IF(AND(Colin!$G6915=$B$2,Colin!$H6915=$C$3),Colin!$I6915,)</f>
        <v>0</v>
      </c>
      <c r="O6915" s="38">
        <f>IF(AND(Colin!$G6915=$B$2,Colin!$H6915&lt;=$C$3),Colin!$I6915,)</f>
        <v>0</v>
      </c>
      <c r="P6915" s="38">
        <f>IF(Colin!$G6915&lt;$B$2,Colin!$I6915,0)</f>
        <v>0</v>
      </c>
      <c r="Q6915" s="38">
        <f>IF(Colin!$G6915&lt;$B$1,Colin!$I6915,0)</f>
        <v>0</v>
      </c>
    </row>
    <row r="6916" spans="12:17" x14ac:dyDescent="0.25">
      <c r="L6916" s="38">
        <f>IF(AND(Colin!$G6916=$B$1,Colin!$H6916=$C$3),Colin!$I6916,)</f>
        <v>0</v>
      </c>
      <c r="M6916" s="38">
        <f>IF(AND(Colin!$G6916=$B$1,Colin!$H6916&lt;=$C$3),Colin!$I6916,)</f>
        <v>0</v>
      </c>
      <c r="N6916" s="38">
        <f>IF(AND(Colin!$G6916=$B$2,Colin!$H6916=$C$3),Colin!$I6916,)</f>
        <v>0</v>
      </c>
      <c r="O6916" s="38">
        <f>IF(AND(Colin!$G6916=$B$2,Colin!$H6916&lt;=$C$3),Colin!$I6916,)</f>
        <v>0</v>
      </c>
      <c r="P6916" s="38">
        <f>IF(Colin!$G6916&lt;$B$2,Colin!$I6916,0)</f>
        <v>0</v>
      </c>
      <c r="Q6916" s="38">
        <f>IF(Colin!$G6916&lt;$B$1,Colin!$I6916,0)</f>
        <v>0</v>
      </c>
    </row>
    <row r="6917" spans="12:17" x14ac:dyDescent="0.25">
      <c r="L6917" s="38">
        <f>IF(AND(Colin!$G6917=$B$1,Colin!$H6917=$C$3),Colin!$I6917,)</f>
        <v>0</v>
      </c>
      <c r="M6917" s="38">
        <f>IF(AND(Colin!$G6917=$B$1,Colin!$H6917&lt;=$C$3),Colin!$I6917,)</f>
        <v>0</v>
      </c>
      <c r="N6917" s="38">
        <f>IF(AND(Colin!$G6917=$B$2,Colin!$H6917=$C$3),Colin!$I6917,)</f>
        <v>0</v>
      </c>
      <c r="O6917" s="38">
        <f>IF(AND(Colin!$G6917=$B$2,Colin!$H6917&lt;=$C$3),Colin!$I6917,)</f>
        <v>0</v>
      </c>
      <c r="P6917" s="38">
        <f>IF(Colin!$G6917&lt;$B$2,Colin!$I6917,0)</f>
        <v>0</v>
      </c>
      <c r="Q6917" s="38">
        <f>IF(Colin!$G6917&lt;$B$1,Colin!$I6917,0)</f>
        <v>0</v>
      </c>
    </row>
    <row r="6918" spans="12:17" x14ac:dyDescent="0.25">
      <c r="L6918" s="38">
        <f>IF(AND(Colin!$G6918=$B$1,Colin!$H6918=$C$3),Colin!$I6918,)</f>
        <v>0</v>
      </c>
      <c r="M6918" s="38">
        <f>IF(AND(Colin!$G6918=$B$1,Colin!$H6918&lt;=$C$3),Colin!$I6918,)</f>
        <v>0</v>
      </c>
      <c r="N6918" s="38">
        <f>IF(AND(Colin!$G6918=$B$2,Colin!$H6918=$C$3),Colin!$I6918,)</f>
        <v>0</v>
      </c>
      <c r="O6918" s="38">
        <f>IF(AND(Colin!$G6918=$B$2,Colin!$H6918&lt;=$C$3),Colin!$I6918,)</f>
        <v>0</v>
      </c>
      <c r="P6918" s="38">
        <f>IF(Colin!$G6918&lt;$B$2,Colin!$I6918,0)</f>
        <v>0</v>
      </c>
      <c r="Q6918" s="38">
        <f>IF(Colin!$G6918&lt;$B$1,Colin!$I6918,0)</f>
        <v>0</v>
      </c>
    </row>
    <row r="6919" spans="12:17" x14ac:dyDescent="0.25">
      <c r="L6919" s="38">
        <f>IF(AND(Colin!$G6919=$B$1,Colin!$H6919=$C$3),Colin!$I6919,)</f>
        <v>0</v>
      </c>
      <c r="M6919" s="38">
        <f>IF(AND(Colin!$G6919=$B$1,Colin!$H6919&lt;=$C$3),Colin!$I6919,)</f>
        <v>0</v>
      </c>
      <c r="N6919" s="38">
        <f>IF(AND(Colin!$G6919=$B$2,Colin!$H6919=$C$3),Colin!$I6919,)</f>
        <v>0</v>
      </c>
      <c r="O6919" s="38">
        <f>IF(AND(Colin!$G6919=$B$2,Colin!$H6919&lt;=$C$3),Colin!$I6919,)</f>
        <v>0</v>
      </c>
      <c r="P6919" s="38">
        <f>IF(Colin!$G6919&lt;$B$2,Colin!$I6919,0)</f>
        <v>0</v>
      </c>
      <c r="Q6919" s="38">
        <f>IF(Colin!$G6919&lt;$B$1,Colin!$I6919,0)</f>
        <v>0</v>
      </c>
    </row>
    <row r="6920" spans="12:17" x14ac:dyDescent="0.25">
      <c r="L6920" s="38">
        <f>IF(AND(Colin!$G6920=$B$1,Colin!$H6920=$C$3),Colin!$I6920,)</f>
        <v>0</v>
      </c>
      <c r="M6920" s="38">
        <f>IF(AND(Colin!$G6920=$B$1,Colin!$H6920&lt;=$C$3),Colin!$I6920,)</f>
        <v>0</v>
      </c>
      <c r="N6920" s="38">
        <f>IF(AND(Colin!$G6920=$B$2,Colin!$H6920=$C$3),Colin!$I6920,)</f>
        <v>0</v>
      </c>
      <c r="O6920" s="38">
        <f>IF(AND(Colin!$G6920=$B$2,Colin!$H6920&lt;=$C$3),Colin!$I6920,)</f>
        <v>0</v>
      </c>
      <c r="P6920" s="38">
        <f>IF(Colin!$G6920&lt;$B$2,Colin!$I6920,0)</f>
        <v>0</v>
      </c>
      <c r="Q6920" s="38">
        <f>IF(Colin!$G6920&lt;$B$1,Colin!$I6920,0)</f>
        <v>0</v>
      </c>
    </row>
    <row r="6921" spans="12:17" x14ac:dyDescent="0.25">
      <c r="L6921" s="38">
        <f>IF(AND(Colin!$G6921=$B$1,Colin!$H6921=$C$3),Colin!$I6921,)</f>
        <v>0</v>
      </c>
      <c r="M6921" s="38">
        <f>IF(AND(Colin!$G6921=$B$1,Colin!$H6921&lt;=$C$3),Colin!$I6921,)</f>
        <v>0</v>
      </c>
      <c r="N6921" s="38">
        <f>IF(AND(Colin!$G6921=$B$2,Colin!$H6921=$C$3),Colin!$I6921,)</f>
        <v>0</v>
      </c>
      <c r="O6921" s="38">
        <f>IF(AND(Colin!$G6921=$B$2,Colin!$H6921&lt;=$C$3),Colin!$I6921,)</f>
        <v>0</v>
      </c>
      <c r="P6921" s="38">
        <f>IF(Colin!$G6921&lt;$B$2,Colin!$I6921,0)</f>
        <v>0</v>
      </c>
      <c r="Q6921" s="38">
        <f>IF(Colin!$G6921&lt;$B$1,Colin!$I6921,0)</f>
        <v>0</v>
      </c>
    </row>
    <row r="6922" spans="12:17" x14ac:dyDescent="0.25">
      <c r="L6922" s="38">
        <f>IF(AND(Colin!$G6922=$B$1,Colin!$H6922=$C$3),Colin!$I6922,)</f>
        <v>0</v>
      </c>
      <c r="M6922" s="38">
        <f>IF(AND(Colin!$G6922=$B$1,Colin!$H6922&lt;=$C$3),Colin!$I6922,)</f>
        <v>0</v>
      </c>
      <c r="N6922" s="38">
        <f>IF(AND(Colin!$G6922=$B$2,Colin!$H6922=$C$3),Colin!$I6922,)</f>
        <v>0</v>
      </c>
      <c r="O6922" s="38">
        <f>IF(AND(Colin!$G6922=$B$2,Colin!$H6922&lt;=$C$3),Colin!$I6922,)</f>
        <v>0</v>
      </c>
      <c r="P6922" s="38">
        <f>IF(Colin!$G6922&lt;$B$2,Colin!$I6922,0)</f>
        <v>0</v>
      </c>
      <c r="Q6922" s="38">
        <f>IF(Colin!$G6922&lt;$B$1,Colin!$I6922,0)</f>
        <v>0</v>
      </c>
    </row>
    <row r="6923" spans="12:17" x14ac:dyDescent="0.25">
      <c r="L6923" s="38">
        <f>IF(AND(Colin!$G6923=$B$1,Colin!$H6923=$C$3),Colin!$I6923,)</f>
        <v>0</v>
      </c>
      <c r="M6923" s="38">
        <f>IF(AND(Colin!$G6923=$B$1,Colin!$H6923&lt;=$C$3),Colin!$I6923,)</f>
        <v>0</v>
      </c>
      <c r="N6923" s="38">
        <f>IF(AND(Colin!$G6923=$B$2,Colin!$H6923=$C$3),Colin!$I6923,)</f>
        <v>0</v>
      </c>
      <c r="O6923" s="38">
        <f>IF(AND(Colin!$G6923=$B$2,Colin!$H6923&lt;=$C$3),Colin!$I6923,)</f>
        <v>0</v>
      </c>
      <c r="P6923" s="38">
        <f>IF(Colin!$G6923&lt;$B$2,Colin!$I6923,0)</f>
        <v>0</v>
      </c>
      <c r="Q6923" s="38">
        <f>IF(Colin!$G6923&lt;$B$1,Colin!$I6923,0)</f>
        <v>0</v>
      </c>
    </row>
    <row r="6924" spans="12:17" x14ac:dyDescent="0.25">
      <c r="L6924" s="38">
        <f>IF(AND(Colin!$G6924=$B$1,Colin!$H6924=$C$3),Colin!$I6924,)</f>
        <v>0</v>
      </c>
      <c r="M6924" s="38">
        <f>IF(AND(Colin!$G6924=$B$1,Colin!$H6924&lt;=$C$3),Colin!$I6924,)</f>
        <v>0</v>
      </c>
      <c r="N6924" s="38">
        <f>IF(AND(Colin!$G6924=$B$2,Colin!$H6924=$C$3),Colin!$I6924,)</f>
        <v>0</v>
      </c>
      <c r="O6924" s="38">
        <f>IF(AND(Colin!$G6924=$B$2,Colin!$H6924&lt;=$C$3),Colin!$I6924,)</f>
        <v>0</v>
      </c>
      <c r="P6924" s="38">
        <f>IF(Colin!$G6924&lt;$B$2,Colin!$I6924,0)</f>
        <v>0</v>
      </c>
      <c r="Q6924" s="38">
        <f>IF(Colin!$G6924&lt;$B$1,Colin!$I6924,0)</f>
        <v>0</v>
      </c>
    </row>
    <row r="6925" spans="12:17" x14ac:dyDescent="0.25">
      <c r="L6925" s="38">
        <f>IF(AND(Colin!$G6925=$B$1,Colin!$H6925=$C$3),Colin!$I6925,)</f>
        <v>0</v>
      </c>
      <c r="M6925" s="38">
        <f>IF(AND(Colin!$G6925=$B$1,Colin!$H6925&lt;=$C$3),Colin!$I6925,)</f>
        <v>0</v>
      </c>
      <c r="N6925" s="38">
        <f>IF(AND(Colin!$G6925=$B$2,Colin!$H6925=$C$3),Colin!$I6925,)</f>
        <v>0</v>
      </c>
      <c r="O6925" s="38">
        <f>IF(AND(Colin!$G6925=$B$2,Colin!$H6925&lt;=$C$3),Colin!$I6925,)</f>
        <v>0</v>
      </c>
      <c r="P6925" s="38">
        <f>IF(Colin!$G6925&lt;$B$2,Colin!$I6925,0)</f>
        <v>0</v>
      </c>
      <c r="Q6925" s="38">
        <f>IF(Colin!$G6925&lt;$B$1,Colin!$I6925,0)</f>
        <v>0</v>
      </c>
    </row>
    <row r="6926" spans="12:17" x14ac:dyDescent="0.25">
      <c r="L6926" s="38">
        <f>IF(AND(Colin!$G6926=$B$1,Colin!$H6926=$C$3),Colin!$I6926,)</f>
        <v>0</v>
      </c>
      <c r="M6926" s="38">
        <f>IF(AND(Colin!$G6926=$B$1,Colin!$H6926&lt;=$C$3),Colin!$I6926,)</f>
        <v>0</v>
      </c>
      <c r="N6926" s="38">
        <f>IF(AND(Colin!$G6926=$B$2,Colin!$H6926=$C$3),Colin!$I6926,)</f>
        <v>0</v>
      </c>
      <c r="O6926" s="38">
        <f>IF(AND(Colin!$G6926=$B$2,Colin!$H6926&lt;=$C$3),Colin!$I6926,)</f>
        <v>0</v>
      </c>
      <c r="P6926" s="38">
        <f>IF(Colin!$G6926&lt;$B$2,Colin!$I6926,0)</f>
        <v>0</v>
      </c>
      <c r="Q6926" s="38">
        <f>IF(Colin!$G6926&lt;$B$1,Colin!$I6926,0)</f>
        <v>0</v>
      </c>
    </row>
    <row r="6927" spans="12:17" x14ac:dyDescent="0.25">
      <c r="L6927" s="38">
        <f>IF(AND(Colin!$G6927=$B$1,Colin!$H6927=$C$3),Colin!$I6927,)</f>
        <v>0</v>
      </c>
      <c r="M6927" s="38">
        <f>IF(AND(Colin!$G6927=$B$1,Colin!$H6927&lt;=$C$3),Colin!$I6927,)</f>
        <v>0</v>
      </c>
      <c r="N6927" s="38">
        <f>IF(AND(Colin!$G6927=$B$2,Colin!$H6927=$C$3),Colin!$I6927,)</f>
        <v>0</v>
      </c>
      <c r="O6927" s="38">
        <f>IF(AND(Colin!$G6927=$B$2,Colin!$H6927&lt;=$C$3),Colin!$I6927,)</f>
        <v>0</v>
      </c>
      <c r="P6927" s="38">
        <f>IF(Colin!$G6927&lt;$B$2,Colin!$I6927,0)</f>
        <v>0</v>
      </c>
      <c r="Q6927" s="38">
        <f>IF(Colin!$G6927&lt;$B$1,Colin!$I6927,0)</f>
        <v>0</v>
      </c>
    </row>
    <row r="6928" spans="12:17" x14ac:dyDescent="0.25">
      <c r="L6928" s="38">
        <f>IF(AND(Colin!$G6928=$B$1,Colin!$H6928=$C$3),Colin!$I6928,)</f>
        <v>0</v>
      </c>
      <c r="M6928" s="38">
        <f>IF(AND(Colin!$G6928=$B$1,Colin!$H6928&lt;=$C$3),Colin!$I6928,)</f>
        <v>0</v>
      </c>
      <c r="N6928" s="38">
        <f>IF(AND(Colin!$G6928=$B$2,Colin!$H6928=$C$3),Colin!$I6928,)</f>
        <v>0</v>
      </c>
      <c r="O6928" s="38">
        <f>IF(AND(Colin!$G6928=$B$2,Colin!$H6928&lt;=$C$3),Colin!$I6928,)</f>
        <v>0</v>
      </c>
      <c r="P6928" s="38">
        <f>IF(Colin!$G6928&lt;$B$2,Colin!$I6928,0)</f>
        <v>0</v>
      </c>
      <c r="Q6928" s="38">
        <f>IF(Colin!$G6928&lt;$B$1,Colin!$I6928,0)</f>
        <v>0</v>
      </c>
    </row>
    <row r="6929" spans="12:17" x14ac:dyDescent="0.25">
      <c r="L6929" s="38">
        <f>IF(AND(Colin!$G6929=$B$1,Colin!$H6929=$C$3),Colin!$I6929,)</f>
        <v>0</v>
      </c>
      <c r="M6929" s="38">
        <f>IF(AND(Colin!$G6929=$B$1,Colin!$H6929&lt;=$C$3),Colin!$I6929,)</f>
        <v>0</v>
      </c>
      <c r="N6929" s="38">
        <f>IF(AND(Colin!$G6929=$B$2,Colin!$H6929=$C$3),Colin!$I6929,)</f>
        <v>0</v>
      </c>
      <c r="O6929" s="38">
        <f>IF(AND(Colin!$G6929=$B$2,Colin!$H6929&lt;=$C$3),Colin!$I6929,)</f>
        <v>0</v>
      </c>
      <c r="P6929" s="38">
        <f>IF(Colin!$G6929&lt;$B$2,Colin!$I6929,0)</f>
        <v>0</v>
      </c>
      <c r="Q6929" s="38">
        <f>IF(Colin!$G6929&lt;$B$1,Colin!$I6929,0)</f>
        <v>0</v>
      </c>
    </row>
    <row r="6930" spans="12:17" x14ac:dyDescent="0.25">
      <c r="L6930" s="38">
        <f>IF(AND(Colin!$G6930=$B$1,Colin!$H6930=$C$3),Colin!$I6930,)</f>
        <v>0</v>
      </c>
      <c r="M6930" s="38">
        <f>IF(AND(Colin!$G6930=$B$1,Colin!$H6930&lt;=$C$3),Colin!$I6930,)</f>
        <v>0</v>
      </c>
      <c r="N6930" s="38">
        <f>IF(AND(Colin!$G6930=$B$2,Colin!$H6930=$C$3),Colin!$I6930,)</f>
        <v>0</v>
      </c>
      <c r="O6930" s="38">
        <f>IF(AND(Colin!$G6930=$B$2,Colin!$H6930&lt;=$C$3),Colin!$I6930,)</f>
        <v>0</v>
      </c>
      <c r="P6930" s="38">
        <f>IF(Colin!$G6930&lt;$B$2,Colin!$I6930,0)</f>
        <v>0</v>
      </c>
      <c r="Q6930" s="38">
        <f>IF(Colin!$G6930&lt;$B$1,Colin!$I6930,0)</f>
        <v>0</v>
      </c>
    </row>
    <row r="6931" spans="12:17" x14ac:dyDescent="0.25">
      <c r="L6931" s="38">
        <f>IF(AND(Colin!$G6931=$B$1,Colin!$H6931=$C$3),Colin!$I6931,)</f>
        <v>0</v>
      </c>
      <c r="M6931" s="38">
        <f>IF(AND(Colin!$G6931=$B$1,Colin!$H6931&lt;=$C$3),Colin!$I6931,)</f>
        <v>0</v>
      </c>
      <c r="N6931" s="38">
        <f>IF(AND(Colin!$G6931=$B$2,Colin!$H6931=$C$3),Colin!$I6931,)</f>
        <v>0</v>
      </c>
      <c r="O6931" s="38">
        <f>IF(AND(Colin!$G6931=$B$2,Colin!$H6931&lt;=$C$3),Colin!$I6931,)</f>
        <v>0</v>
      </c>
      <c r="P6931" s="38">
        <f>IF(Colin!$G6931&lt;$B$2,Colin!$I6931,0)</f>
        <v>0</v>
      </c>
      <c r="Q6931" s="38">
        <f>IF(Colin!$G6931&lt;$B$1,Colin!$I6931,0)</f>
        <v>0</v>
      </c>
    </row>
    <row r="6932" spans="12:17" x14ac:dyDescent="0.25">
      <c r="L6932" s="38">
        <f>IF(AND(Colin!$G6932=$B$1,Colin!$H6932=$C$3),Colin!$I6932,)</f>
        <v>0</v>
      </c>
      <c r="M6932" s="38">
        <f>IF(AND(Colin!$G6932=$B$1,Colin!$H6932&lt;=$C$3),Colin!$I6932,)</f>
        <v>0</v>
      </c>
      <c r="N6932" s="38">
        <f>IF(AND(Colin!$G6932=$B$2,Colin!$H6932=$C$3),Colin!$I6932,)</f>
        <v>0</v>
      </c>
      <c r="O6932" s="38">
        <f>IF(AND(Colin!$G6932=$B$2,Colin!$H6932&lt;=$C$3),Colin!$I6932,)</f>
        <v>0</v>
      </c>
      <c r="P6932" s="38">
        <f>IF(Colin!$G6932&lt;$B$2,Colin!$I6932,0)</f>
        <v>0</v>
      </c>
      <c r="Q6932" s="38">
        <f>IF(Colin!$G6932&lt;$B$1,Colin!$I6932,0)</f>
        <v>0</v>
      </c>
    </row>
    <row r="6933" spans="12:17" x14ac:dyDescent="0.25">
      <c r="L6933" s="38">
        <f>IF(AND(Colin!$G6933=$B$1,Colin!$H6933=$C$3),Colin!$I6933,)</f>
        <v>0</v>
      </c>
      <c r="M6933" s="38">
        <f>IF(AND(Colin!$G6933=$B$1,Colin!$H6933&lt;=$C$3),Colin!$I6933,)</f>
        <v>0</v>
      </c>
      <c r="N6933" s="38">
        <f>IF(AND(Colin!$G6933=$B$2,Colin!$H6933=$C$3),Colin!$I6933,)</f>
        <v>0</v>
      </c>
      <c r="O6933" s="38">
        <f>IF(AND(Colin!$G6933=$B$2,Colin!$H6933&lt;=$C$3),Colin!$I6933,)</f>
        <v>0</v>
      </c>
      <c r="P6933" s="38">
        <f>IF(Colin!$G6933&lt;$B$2,Colin!$I6933,0)</f>
        <v>0</v>
      </c>
      <c r="Q6933" s="38">
        <f>IF(Colin!$G6933&lt;$B$1,Colin!$I6933,0)</f>
        <v>0</v>
      </c>
    </row>
    <row r="6934" spans="12:17" x14ac:dyDescent="0.25">
      <c r="L6934" s="38">
        <f>IF(AND(Colin!$G6934=$B$1,Colin!$H6934=$C$3),Colin!$I6934,)</f>
        <v>0</v>
      </c>
      <c r="M6934" s="38">
        <f>IF(AND(Colin!$G6934=$B$1,Colin!$H6934&lt;=$C$3),Colin!$I6934,)</f>
        <v>0</v>
      </c>
      <c r="N6934" s="38">
        <f>IF(AND(Colin!$G6934=$B$2,Colin!$H6934=$C$3),Colin!$I6934,)</f>
        <v>0</v>
      </c>
      <c r="O6934" s="38">
        <f>IF(AND(Colin!$G6934=$B$2,Colin!$H6934&lt;=$C$3),Colin!$I6934,)</f>
        <v>0</v>
      </c>
      <c r="P6934" s="38">
        <f>IF(Colin!$G6934&lt;$B$2,Colin!$I6934,0)</f>
        <v>0</v>
      </c>
      <c r="Q6934" s="38">
        <f>IF(Colin!$G6934&lt;$B$1,Colin!$I6934,0)</f>
        <v>0</v>
      </c>
    </row>
    <row r="6935" spans="12:17" x14ac:dyDescent="0.25">
      <c r="L6935" s="38">
        <f>IF(AND(Colin!$G6935=$B$1,Colin!$H6935=$C$3),Colin!$I6935,)</f>
        <v>0</v>
      </c>
      <c r="M6935" s="38">
        <f>IF(AND(Colin!$G6935=$B$1,Colin!$H6935&lt;=$C$3),Colin!$I6935,)</f>
        <v>0</v>
      </c>
      <c r="N6935" s="38">
        <f>IF(AND(Colin!$G6935=$B$2,Colin!$H6935=$C$3),Colin!$I6935,)</f>
        <v>0</v>
      </c>
      <c r="O6935" s="38">
        <f>IF(AND(Colin!$G6935=$B$2,Colin!$H6935&lt;=$C$3),Colin!$I6935,)</f>
        <v>0</v>
      </c>
      <c r="P6935" s="38">
        <f>IF(Colin!$G6935&lt;$B$2,Colin!$I6935,0)</f>
        <v>0</v>
      </c>
      <c r="Q6935" s="38">
        <f>IF(Colin!$G6935&lt;$B$1,Colin!$I6935,0)</f>
        <v>0</v>
      </c>
    </row>
    <row r="6936" spans="12:17" x14ac:dyDescent="0.25">
      <c r="L6936" s="38">
        <f>IF(AND(Colin!$G6936=$B$1,Colin!$H6936=$C$3),Colin!$I6936,)</f>
        <v>0</v>
      </c>
      <c r="M6936" s="38">
        <f>IF(AND(Colin!$G6936=$B$1,Colin!$H6936&lt;=$C$3),Colin!$I6936,)</f>
        <v>0</v>
      </c>
      <c r="N6936" s="38">
        <f>IF(AND(Colin!$G6936=$B$2,Colin!$H6936=$C$3),Colin!$I6936,)</f>
        <v>0</v>
      </c>
      <c r="O6936" s="38">
        <f>IF(AND(Colin!$G6936=$B$2,Colin!$H6936&lt;=$C$3),Colin!$I6936,)</f>
        <v>0</v>
      </c>
      <c r="P6936" s="38">
        <f>IF(Colin!$G6936&lt;$B$2,Colin!$I6936,0)</f>
        <v>0</v>
      </c>
      <c r="Q6936" s="38">
        <f>IF(Colin!$G6936&lt;$B$1,Colin!$I6936,0)</f>
        <v>0</v>
      </c>
    </row>
    <row r="6937" spans="12:17" x14ac:dyDescent="0.25">
      <c r="L6937" s="38">
        <f>IF(AND(Colin!$G6937=$B$1,Colin!$H6937=$C$3),Colin!$I6937,)</f>
        <v>0</v>
      </c>
      <c r="M6937" s="38">
        <f>IF(AND(Colin!$G6937=$B$1,Colin!$H6937&lt;=$C$3),Colin!$I6937,)</f>
        <v>0</v>
      </c>
      <c r="N6937" s="38">
        <f>IF(AND(Colin!$G6937=$B$2,Colin!$H6937=$C$3),Colin!$I6937,)</f>
        <v>0</v>
      </c>
      <c r="O6937" s="38">
        <f>IF(AND(Colin!$G6937=$B$2,Colin!$H6937&lt;=$C$3),Colin!$I6937,)</f>
        <v>0</v>
      </c>
      <c r="P6937" s="38">
        <f>IF(Colin!$G6937&lt;$B$2,Colin!$I6937,0)</f>
        <v>0</v>
      </c>
      <c r="Q6937" s="38">
        <f>IF(Colin!$G6937&lt;$B$1,Colin!$I6937,0)</f>
        <v>0</v>
      </c>
    </row>
    <row r="6938" spans="12:17" x14ac:dyDescent="0.25">
      <c r="L6938" s="38">
        <f>IF(AND(Colin!$G6938=$B$1,Colin!$H6938=$C$3),Colin!$I6938,)</f>
        <v>0</v>
      </c>
      <c r="M6938" s="38">
        <f>IF(AND(Colin!$G6938=$B$1,Colin!$H6938&lt;=$C$3),Colin!$I6938,)</f>
        <v>0</v>
      </c>
      <c r="N6938" s="38">
        <f>IF(AND(Colin!$G6938=$B$2,Colin!$H6938=$C$3),Colin!$I6938,)</f>
        <v>0</v>
      </c>
      <c r="O6938" s="38">
        <f>IF(AND(Colin!$G6938=$B$2,Colin!$H6938&lt;=$C$3),Colin!$I6938,)</f>
        <v>0</v>
      </c>
      <c r="P6938" s="38">
        <f>IF(Colin!$G6938&lt;$B$2,Colin!$I6938,0)</f>
        <v>0</v>
      </c>
      <c r="Q6938" s="38">
        <f>IF(Colin!$G6938&lt;$B$1,Colin!$I6938,0)</f>
        <v>0</v>
      </c>
    </row>
    <row r="6939" spans="12:17" x14ac:dyDescent="0.25">
      <c r="L6939" s="38">
        <f>IF(AND(Colin!$G6939=$B$1,Colin!$H6939=$C$3),Colin!$I6939,)</f>
        <v>0</v>
      </c>
      <c r="M6939" s="38">
        <f>IF(AND(Colin!$G6939=$B$1,Colin!$H6939&lt;=$C$3),Colin!$I6939,)</f>
        <v>0</v>
      </c>
      <c r="N6939" s="38">
        <f>IF(AND(Colin!$G6939=$B$2,Colin!$H6939=$C$3),Colin!$I6939,)</f>
        <v>0</v>
      </c>
      <c r="O6939" s="38">
        <f>IF(AND(Colin!$G6939=$B$2,Colin!$H6939&lt;=$C$3),Colin!$I6939,)</f>
        <v>0</v>
      </c>
      <c r="P6939" s="38">
        <f>IF(Colin!$G6939&lt;$B$2,Colin!$I6939,0)</f>
        <v>0</v>
      </c>
      <c r="Q6939" s="38">
        <f>IF(Colin!$G6939&lt;$B$1,Colin!$I6939,0)</f>
        <v>0</v>
      </c>
    </row>
    <row r="6940" spans="12:17" x14ac:dyDescent="0.25">
      <c r="L6940" s="38">
        <f>IF(AND(Colin!$G6940=$B$1,Colin!$H6940=$C$3),Colin!$I6940,)</f>
        <v>0</v>
      </c>
      <c r="M6940" s="38">
        <f>IF(AND(Colin!$G6940=$B$1,Colin!$H6940&lt;=$C$3),Colin!$I6940,)</f>
        <v>0</v>
      </c>
      <c r="N6940" s="38">
        <f>IF(AND(Colin!$G6940=$B$2,Colin!$H6940=$C$3),Colin!$I6940,)</f>
        <v>0</v>
      </c>
      <c r="O6940" s="38">
        <f>IF(AND(Colin!$G6940=$B$2,Colin!$H6940&lt;=$C$3),Colin!$I6940,)</f>
        <v>0</v>
      </c>
      <c r="P6940" s="38">
        <f>IF(Colin!$G6940&lt;$B$2,Colin!$I6940,0)</f>
        <v>0</v>
      </c>
      <c r="Q6940" s="38">
        <f>IF(Colin!$G6940&lt;$B$1,Colin!$I6940,0)</f>
        <v>0</v>
      </c>
    </row>
    <row r="6941" spans="12:17" x14ac:dyDescent="0.25">
      <c r="L6941" s="38">
        <f>IF(AND(Colin!$G6941=$B$1,Colin!$H6941=$C$3),Colin!$I6941,)</f>
        <v>0</v>
      </c>
      <c r="M6941" s="38">
        <f>IF(AND(Colin!$G6941=$B$1,Colin!$H6941&lt;=$C$3),Colin!$I6941,)</f>
        <v>0</v>
      </c>
      <c r="N6941" s="38">
        <f>IF(AND(Colin!$G6941=$B$2,Colin!$H6941=$C$3),Colin!$I6941,)</f>
        <v>0</v>
      </c>
      <c r="O6941" s="38">
        <f>IF(AND(Colin!$G6941=$B$2,Colin!$H6941&lt;=$C$3),Colin!$I6941,)</f>
        <v>0</v>
      </c>
      <c r="P6941" s="38">
        <f>IF(Colin!$G6941&lt;$B$2,Colin!$I6941,0)</f>
        <v>0</v>
      </c>
      <c r="Q6941" s="38">
        <f>IF(Colin!$G6941&lt;$B$1,Colin!$I6941,0)</f>
        <v>0</v>
      </c>
    </row>
    <row r="6942" spans="12:17" x14ac:dyDescent="0.25">
      <c r="L6942" s="38">
        <f>IF(AND(Colin!$G6942=$B$1,Colin!$H6942=$C$3),Colin!$I6942,)</f>
        <v>0</v>
      </c>
      <c r="M6942" s="38">
        <f>IF(AND(Colin!$G6942=$B$1,Colin!$H6942&lt;=$C$3),Colin!$I6942,)</f>
        <v>0</v>
      </c>
      <c r="N6942" s="38">
        <f>IF(AND(Colin!$G6942=$B$2,Colin!$H6942=$C$3),Colin!$I6942,)</f>
        <v>0</v>
      </c>
      <c r="O6942" s="38">
        <f>IF(AND(Colin!$G6942=$B$2,Colin!$H6942&lt;=$C$3),Colin!$I6942,)</f>
        <v>0</v>
      </c>
      <c r="P6942" s="38">
        <f>IF(Colin!$G6942&lt;$B$2,Colin!$I6942,0)</f>
        <v>0</v>
      </c>
      <c r="Q6942" s="38">
        <f>IF(Colin!$G6942&lt;$B$1,Colin!$I6942,0)</f>
        <v>0</v>
      </c>
    </row>
    <row r="6943" spans="12:17" x14ac:dyDescent="0.25">
      <c r="L6943" s="38">
        <f>IF(AND(Colin!$G6943=$B$1,Colin!$H6943=$C$3),Colin!$I6943,)</f>
        <v>0</v>
      </c>
      <c r="M6943" s="38">
        <f>IF(AND(Colin!$G6943=$B$1,Colin!$H6943&lt;=$C$3),Colin!$I6943,)</f>
        <v>0</v>
      </c>
      <c r="N6943" s="38">
        <f>IF(AND(Colin!$G6943=$B$2,Colin!$H6943=$C$3),Colin!$I6943,)</f>
        <v>0</v>
      </c>
      <c r="O6943" s="38">
        <f>IF(AND(Colin!$G6943=$B$2,Colin!$H6943&lt;=$C$3),Colin!$I6943,)</f>
        <v>0</v>
      </c>
      <c r="P6943" s="38">
        <f>IF(Colin!$G6943&lt;$B$2,Colin!$I6943,0)</f>
        <v>0</v>
      </c>
      <c r="Q6943" s="38">
        <f>IF(Colin!$G6943&lt;$B$1,Colin!$I6943,0)</f>
        <v>0</v>
      </c>
    </row>
    <row r="6944" spans="12:17" x14ac:dyDescent="0.25">
      <c r="L6944" s="38">
        <f>IF(AND(Colin!$G6944=$B$1,Colin!$H6944=$C$3),Colin!$I6944,)</f>
        <v>0</v>
      </c>
      <c r="M6944" s="38">
        <f>IF(AND(Colin!$G6944=$B$1,Colin!$H6944&lt;=$C$3),Colin!$I6944,)</f>
        <v>0</v>
      </c>
      <c r="N6944" s="38">
        <f>IF(AND(Colin!$G6944=$B$2,Colin!$H6944=$C$3),Colin!$I6944,)</f>
        <v>0</v>
      </c>
      <c r="O6944" s="38">
        <f>IF(AND(Colin!$G6944=$B$2,Colin!$H6944&lt;=$C$3),Colin!$I6944,)</f>
        <v>0</v>
      </c>
      <c r="P6944" s="38">
        <f>IF(Colin!$G6944&lt;$B$2,Colin!$I6944,0)</f>
        <v>0</v>
      </c>
      <c r="Q6944" s="38">
        <f>IF(Colin!$G6944&lt;$B$1,Colin!$I6944,0)</f>
        <v>0</v>
      </c>
    </row>
    <row r="6945" spans="12:17" x14ac:dyDescent="0.25">
      <c r="L6945" s="38">
        <f>IF(AND(Colin!$G6945=$B$1,Colin!$H6945=$C$3),Colin!$I6945,)</f>
        <v>0</v>
      </c>
      <c r="M6945" s="38">
        <f>IF(AND(Colin!$G6945=$B$1,Colin!$H6945&lt;=$C$3),Colin!$I6945,)</f>
        <v>0</v>
      </c>
      <c r="N6945" s="38">
        <f>IF(AND(Colin!$G6945=$B$2,Colin!$H6945=$C$3),Colin!$I6945,)</f>
        <v>0</v>
      </c>
      <c r="O6945" s="38">
        <f>IF(AND(Colin!$G6945=$B$2,Colin!$H6945&lt;=$C$3),Colin!$I6945,)</f>
        <v>0</v>
      </c>
      <c r="P6945" s="38">
        <f>IF(Colin!$G6945&lt;$B$2,Colin!$I6945,0)</f>
        <v>0</v>
      </c>
      <c r="Q6945" s="38">
        <f>IF(Colin!$G6945&lt;$B$1,Colin!$I6945,0)</f>
        <v>0</v>
      </c>
    </row>
    <row r="6946" spans="12:17" x14ac:dyDescent="0.25">
      <c r="L6946" s="38">
        <f>IF(AND(Colin!$G6946=$B$1,Colin!$H6946=$C$3),Colin!$I6946,)</f>
        <v>0</v>
      </c>
      <c r="M6946" s="38">
        <f>IF(AND(Colin!$G6946=$B$1,Colin!$H6946&lt;=$C$3),Colin!$I6946,)</f>
        <v>0</v>
      </c>
      <c r="N6946" s="38">
        <f>IF(AND(Colin!$G6946=$B$2,Colin!$H6946=$C$3),Colin!$I6946,)</f>
        <v>0</v>
      </c>
      <c r="O6946" s="38">
        <f>IF(AND(Colin!$G6946=$B$2,Colin!$H6946&lt;=$C$3),Colin!$I6946,)</f>
        <v>0</v>
      </c>
      <c r="P6946" s="38">
        <f>IF(Colin!$G6946&lt;$B$2,Colin!$I6946,0)</f>
        <v>0</v>
      </c>
      <c r="Q6946" s="38">
        <f>IF(Colin!$G6946&lt;$B$1,Colin!$I6946,0)</f>
        <v>0</v>
      </c>
    </row>
    <row r="6947" spans="12:17" x14ac:dyDescent="0.25">
      <c r="L6947" s="38">
        <f>IF(AND(Colin!$G6947=$B$1,Colin!$H6947=$C$3),Colin!$I6947,)</f>
        <v>0</v>
      </c>
      <c r="M6947" s="38">
        <f>IF(AND(Colin!$G6947=$B$1,Colin!$H6947&lt;=$C$3),Colin!$I6947,)</f>
        <v>0</v>
      </c>
      <c r="N6947" s="38">
        <f>IF(AND(Colin!$G6947=$B$2,Colin!$H6947=$C$3),Colin!$I6947,)</f>
        <v>0</v>
      </c>
      <c r="O6947" s="38">
        <f>IF(AND(Colin!$G6947=$B$2,Colin!$H6947&lt;=$C$3),Colin!$I6947,)</f>
        <v>0</v>
      </c>
      <c r="P6947" s="38">
        <f>IF(Colin!$G6947&lt;$B$2,Colin!$I6947,0)</f>
        <v>0</v>
      </c>
      <c r="Q6947" s="38">
        <f>IF(Colin!$G6947&lt;$B$1,Colin!$I6947,0)</f>
        <v>0</v>
      </c>
    </row>
    <row r="6948" spans="12:17" x14ac:dyDescent="0.25">
      <c r="L6948" s="38">
        <f>IF(AND(Colin!$G6948=$B$1,Colin!$H6948=$C$3),Colin!$I6948,)</f>
        <v>0</v>
      </c>
      <c r="M6948" s="38">
        <f>IF(AND(Colin!$G6948=$B$1,Colin!$H6948&lt;=$C$3),Colin!$I6948,)</f>
        <v>0</v>
      </c>
      <c r="N6948" s="38">
        <f>IF(AND(Colin!$G6948=$B$2,Colin!$H6948=$C$3),Colin!$I6948,)</f>
        <v>0</v>
      </c>
      <c r="O6948" s="38">
        <f>IF(AND(Colin!$G6948=$B$2,Colin!$H6948&lt;=$C$3),Colin!$I6948,)</f>
        <v>0</v>
      </c>
      <c r="P6948" s="38">
        <f>IF(Colin!$G6948&lt;$B$2,Colin!$I6948,0)</f>
        <v>0</v>
      </c>
      <c r="Q6948" s="38">
        <f>IF(Colin!$G6948&lt;$B$1,Colin!$I6948,0)</f>
        <v>0</v>
      </c>
    </row>
    <row r="6949" spans="12:17" x14ac:dyDescent="0.25">
      <c r="L6949" s="38">
        <f>IF(AND(Colin!$G6949=$B$1,Colin!$H6949=$C$3),Colin!$I6949,)</f>
        <v>0</v>
      </c>
      <c r="M6949" s="38">
        <f>IF(AND(Colin!$G6949=$B$1,Colin!$H6949&lt;=$C$3),Colin!$I6949,)</f>
        <v>0</v>
      </c>
      <c r="N6949" s="38">
        <f>IF(AND(Colin!$G6949=$B$2,Colin!$H6949=$C$3),Colin!$I6949,)</f>
        <v>0</v>
      </c>
      <c r="O6949" s="38">
        <f>IF(AND(Colin!$G6949=$B$2,Colin!$H6949&lt;=$C$3),Colin!$I6949,)</f>
        <v>0</v>
      </c>
      <c r="P6949" s="38">
        <f>IF(Colin!$G6949&lt;$B$2,Colin!$I6949,0)</f>
        <v>0</v>
      </c>
      <c r="Q6949" s="38">
        <f>IF(Colin!$G6949&lt;$B$1,Colin!$I6949,0)</f>
        <v>0</v>
      </c>
    </row>
    <row r="6950" spans="12:17" x14ac:dyDescent="0.25">
      <c r="L6950" s="38">
        <f>IF(AND(Colin!$G6950=$B$1,Colin!$H6950=$C$3),Colin!$I6950,)</f>
        <v>0</v>
      </c>
      <c r="M6950" s="38">
        <f>IF(AND(Colin!$G6950=$B$1,Colin!$H6950&lt;=$C$3),Colin!$I6950,)</f>
        <v>0</v>
      </c>
      <c r="N6950" s="38">
        <f>IF(AND(Colin!$G6950=$B$2,Colin!$H6950=$C$3),Colin!$I6950,)</f>
        <v>0</v>
      </c>
      <c r="O6950" s="38">
        <f>IF(AND(Colin!$G6950=$B$2,Colin!$H6950&lt;=$C$3),Colin!$I6950,)</f>
        <v>0</v>
      </c>
      <c r="P6950" s="38">
        <f>IF(Colin!$G6950&lt;$B$2,Colin!$I6950,0)</f>
        <v>0</v>
      </c>
      <c r="Q6950" s="38">
        <f>IF(Colin!$G6950&lt;$B$1,Colin!$I6950,0)</f>
        <v>0</v>
      </c>
    </row>
    <row r="6951" spans="12:17" x14ac:dyDescent="0.25">
      <c r="L6951" s="38">
        <f>IF(AND(Colin!$G6951=$B$1,Colin!$H6951=$C$3),Colin!$I6951,)</f>
        <v>0</v>
      </c>
      <c r="M6951" s="38">
        <f>IF(AND(Colin!$G6951=$B$1,Colin!$H6951&lt;=$C$3),Colin!$I6951,)</f>
        <v>0</v>
      </c>
      <c r="N6951" s="38">
        <f>IF(AND(Colin!$G6951=$B$2,Colin!$H6951=$C$3),Colin!$I6951,)</f>
        <v>0</v>
      </c>
      <c r="O6951" s="38">
        <f>IF(AND(Colin!$G6951=$B$2,Colin!$H6951&lt;=$C$3),Colin!$I6951,)</f>
        <v>0</v>
      </c>
      <c r="P6951" s="38">
        <f>IF(Colin!$G6951&lt;$B$2,Colin!$I6951,0)</f>
        <v>0</v>
      </c>
      <c r="Q6951" s="38">
        <f>IF(Colin!$G6951&lt;$B$1,Colin!$I6951,0)</f>
        <v>0</v>
      </c>
    </row>
    <row r="6952" spans="12:17" x14ac:dyDescent="0.25">
      <c r="L6952" s="38">
        <f>IF(AND(Colin!$G6952=$B$1,Colin!$H6952=$C$3),Colin!$I6952,)</f>
        <v>0</v>
      </c>
      <c r="M6952" s="38">
        <f>IF(AND(Colin!$G6952=$B$1,Colin!$H6952&lt;=$C$3),Colin!$I6952,)</f>
        <v>0</v>
      </c>
      <c r="N6952" s="38">
        <f>IF(AND(Colin!$G6952=$B$2,Colin!$H6952=$C$3),Colin!$I6952,)</f>
        <v>0</v>
      </c>
      <c r="O6952" s="38">
        <f>IF(AND(Colin!$G6952=$B$2,Colin!$H6952&lt;=$C$3),Colin!$I6952,)</f>
        <v>0</v>
      </c>
      <c r="P6952" s="38">
        <f>IF(Colin!$G6952&lt;$B$2,Colin!$I6952,0)</f>
        <v>0</v>
      </c>
      <c r="Q6952" s="38">
        <f>IF(Colin!$G6952&lt;$B$1,Colin!$I6952,0)</f>
        <v>0</v>
      </c>
    </row>
    <row r="6953" spans="12:17" x14ac:dyDescent="0.25">
      <c r="L6953" s="38">
        <f>IF(AND(Colin!$G6953=$B$1,Colin!$H6953=$C$3),Colin!$I6953,)</f>
        <v>0</v>
      </c>
      <c r="M6953" s="38">
        <f>IF(AND(Colin!$G6953=$B$1,Colin!$H6953&lt;=$C$3),Colin!$I6953,)</f>
        <v>0</v>
      </c>
      <c r="N6953" s="38">
        <f>IF(AND(Colin!$G6953=$B$2,Colin!$H6953=$C$3),Colin!$I6953,)</f>
        <v>0</v>
      </c>
      <c r="O6953" s="38">
        <f>IF(AND(Colin!$G6953=$B$2,Colin!$H6953&lt;=$C$3),Colin!$I6953,)</f>
        <v>0</v>
      </c>
      <c r="P6953" s="38">
        <f>IF(Colin!$G6953&lt;$B$2,Colin!$I6953,0)</f>
        <v>0</v>
      </c>
      <c r="Q6953" s="38">
        <f>IF(Colin!$G6953&lt;$B$1,Colin!$I6953,0)</f>
        <v>0</v>
      </c>
    </row>
    <row r="6954" spans="12:17" x14ac:dyDescent="0.25">
      <c r="L6954" s="38">
        <f>IF(AND(Colin!$G6954=$B$1,Colin!$H6954=$C$3),Colin!$I6954,)</f>
        <v>0</v>
      </c>
      <c r="M6954" s="38">
        <f>IF(AND(Colin!$G6954=$B$1,Colin!$H6954&lt;=$C$3),Colin!$I6954,)</f>
        <v>0</v>
      </c>
      <c r="N6954" s="38">
        <f>IF(AND(Colin!$G6954=$B$2,Colin!$H6954=$C$3),Colin!$I6954,)</f>
        <v>0</v>
      </c>
      <c r="O6954" s="38">
        <f>IF(AND(Colin!$G6954=$B$2,Colin!$H6954&lt;=$C$3),Colin!$I6954,)</f>
        <v>0</v>
      </c>
      <c r="P6954" s="38">
        <f>IF(Colin!$G6954&lt;$B$2,Colin!$I6954,0)</f>
        <v>0</v>
      </c>
      <c r="Q6954" s="38">
        <f>IF(Colin!$G6954&lt;$B$1,Colin!$I6954,0)</f>
        <v>0</v>
      </c>
    </row>
    <row r="6955" spans="12:17" x14ac:dyDescent="0.25">
      <c r="L6955" s="38">
        <f>IF(AND(Colin!$G6955=$B$1,Colin!$H6955=$C$3),Colin!$I6955,)</f>
        <v>0</v>
      </c>
      <c r="M6955" s="38">
        <f>IF(AND(Colin!$G6955=$B$1,Colin!$H6955&lt;=$C$3),Colin!$I6955,)</f>
        <v>0</v>
      </c>
      <c r="N6955" s="38">
        <f>IF(AND(Colin!$G6955=$B$2,Colin!$H6955=$C$3),Colin!$I6955,)</f>
        <v>0</v>
      </c>
      <c r="O6955" s="38">
        <f>IF(AND(Colin!$G6955=$B$2,Colin!$H6955&lt;=$C$3),Colin!$I6955,)</f>
        <v>0</v>
      </c>
      <c r="P6955" s="38">
        <f>IF(Colin!$G6955&lt;$B$2,Colin!$I6955,0)</f>
        <v>0</v>
      </c>
      <c r="Q6955" s="38">
        <f>IF(Colin!$G6955&lt;$B$1,Colin!$I6955,0)</f>
        <v>0</v>
      </c>
    </row>
    <row r="6956" spans="12:17" x14ac:dyDescent="0.25">
      <c r="L6956" s="38">
        <f>IF(AND(Colin!$G6956=$B$1,Colin!$H6956=$C$3),Colin!$I6956,)</f>
        <v>0</v>
      </c>
      <c r="M6956" s="38">
        <f>IF(AND(Colin!$G6956=$B$1,Colin!$H6956&lt;=$C$3),Colin!$I6956,)</f>
        <v>0</v>
      </c>
      <c r="N6956" s="38">
        <f>IF(AND(Colin!$G6956=$B$2,Colin!$H6956=$C$3),Colin!$I6956,)</f>
        <v>0</v>
      </c>
      <c r="O6956" s="38">
        <f>IF(AND(Colin!$G6956=$B$2,Colin!$H6956&lt;=$C$3),Colin!$I6956,)</f>
        <v>0</v>
      </c>
      <c r="P6956" s="38">
        <f>IF(Colin!$G6956&lt;$B$2,Colin!$I6956,0)</f>
        <v>0</v>
      </c>
      <c r="Q6956" s="38">
        <f>IF(Colin!$G6956&lt;$B$1,Colin!$I6956,0)</f>
        <v>0</v>
      </c>
    </row>
    <row r="6957" spans="12:17" x14ac:dyDescent="0.25">
      <c r="L6957" s="38">
        <f>IF(AND(Colin!$G6957=$B$1,Colin!$H6957=$C$3),Colin!$I6957,)</f>
        <v>0</v>
      </c>
      <c r="M6957" s="38">
        <f>IF(AND(Colin!$G6957=$B$1,Colin!$H6957&lt;=$C$3),Colin!$I6957,)</f>
        <v>0</v>
      </c>
      <c r="N6957" s="38">
        <f>IF(AND(Colin!$G6957=$B$2,Colin!$H6957=$C$3),Colin!$I6957,)</f>
        <v>0</v>
      </c>
      <c r="O6957" s="38">
        <f>IF(AND(Colin!$G6957=$B$2,Colin!$H6957&lt;=$C$3),Colin!$I6957,)</f>
        <v>0</v>
      </c>
      <c r="P6957" s="38">
        <f>IF(Colin!$G6957&lt;$B$2,Colin!$I6957,0)</f>
        <v>0</v>
      </c>
      <c r="Q6957" s="38">
        <f>IF(Colin!$G6957&lt;$B$1,Colin!$I6957,0)</f>
        <v>0</v>
      </c>
    </row>
    <row r="6958" spans="12:17" x14ac:dyDescent="0.25">
      <c r="L6958" s="38">
        <f>IF(AND(Colin!$G6958=$B$1,Colin!$H6958=$C$3),Colin!$I6958,)</f>
        <v>0</v>
      </c>
      <c r="M6958" s="38">
        <f>IF(AND(Colin!$G6958=$B$1,Colin!$H6958&lt;=$C$3),Colin!$I6958,)</f>
        <v>0</v>
      </c>
      <c r="N6958" s="38">
        <f>IF(AND(Colin!$G6958=$B$2,Colin!$H6958=$C$3),Colin!$I6958,)</f>
        <v>0</v>
      </c>
      <c r="O6958" s="38">
        <f>IF(AND(Colin!$G6958=$B$2,Colin!$H6958&lt;=$C$3),Colin!$I6958,)</f>
        <v>0</v>
      </c>
      <c r="P6958" s="38">
        <f>IF(Colin!$G6958&lt;$B$2,Colin!$I6958,0)</f>
        <v>0</v>
      </c>
      <c r="Q6958" s="38">
        <f>IF(Colin!$G6958&lt;$B$1,Colin!$I6958,0)</f>
        <v>0</v>
      </c>
    </row>
    <row r="6959" spans="12:17" x14ac:dyDescent="0.25">
      <c r="L6959" s="38">
        <f>IF(AND(Colin!$G6959=$B$1,Colin!$H6959=$C$3),Colin!$I6959,)</f>
        <v>0</v>
      </c>
      <c r="M6959" s="38">
        <f>IF(AND(Colin!$G6959=$B$1,Colin!$H6959&lt;=$C$3),Colin!$I6959,)</f>
        <v>0</v>
      </c>
      <c r="N6959" s="38">
        <f>IF(AND(Colin!$G6959=$B$2,Colin!$H6959=$C$3),Colin!$I6959,)</f>
        <v>0</v>
      </c>
      <c r="O6959" s="38">
        <f>IF(AND(Colin!$G6959=$B$2,Colin!$H6959&lt;=$C$3),Colin!$I6959,)</f>
        <v>0</v>
      </c>
      <c r="P6959" s="38">
        <f>IF(Colin!$G6959&lt;$B$2,Colin!$I6959,0)</f>
        <v>0</v>
      </c>
      <c r="Q6959" s="38">
        <f>IF(Colin!$G6959&lt;$B$1,Colin!$I6959,0)</f>
        <v>0</v>
      </c>
    </row>
    <row r="6960" spans="12:17" x14ac:dyDescent="0.25">
      <c r="L6960" s="38">
        <f>IF(AND(Colin!$G6960=$B$1,Colin!$H6960=$C$3),Colin!$I6960,)</f>
        <v>0</v>
      </c>
      <c r="M6960" s="38">
        <f>IF(AND(Colin!$G6960=$B$1,Colin!$H6960&lt;=$C$3),Colin!$I6960,)</f>
        <v>0</v>
      </c>
      <c r="N6960" s="38">
        <f>IF(AND(Colin!$G6960=$B$2,Colin!$H6960=$C$3),Colin!$I6960,)</f>
        <v>0</v>
      </c>
      <c r="O6960" s="38">
        <f>IF(AND(Colin!$G6960=$B$2,Colin!$H6960&lt;=$C$3),Colin!$I6960,)</f>
        <v>0</v>
      </c>
      <c r="P6960" s="38">
        <f>IF(Colin!$G6960&lt;$B$2,Colin!$I6960,0)</f>
        <v>0</v>
      </c>
      <c r="Q6960" s="38">
        <f>IF(Colin!$G6960&lt;$B$1,Colin!$I6960,0)</f>
        <v>0</v>
      </c>
    </row>
    <row r="6961" spans="12:17" x14ac:dyDescent="0.25">
      <c r="L6961" s="38">
        <f>IF(AND(Colin!$G6961=$B$1,Colin!$H6961=$C$3),Colin!$I6961,)</f>
        <v>0</v>
      </c>
      <c r="M6961" s="38">
        <f>IF(AND(Colin!$G6961=$B$1,Colin!$H6961&lt;=$C$3),Colin!$I6961,)</f>
        <v>0</v>
      </c>
      <c r="N6961" s="38">
        <f>IF(AND(Colin!$G6961=$B$2,Colin!$H6961=$C$3),Colin!$I6961,)</f>
        <v>0</v>
      </c>
      <c r="O6961" s="38">
        <f>IF(AND(Colin!$G6961=$B$2,Colin!$H6961&lt;=$C$3),Colin!$I6961,)</f>
        <v>0</v>
      </c>
      <c r="P6961" s="38">
        <f>IF(Colin!$G6961&lt;$B$2,Colin!$I6961,0)</f>
        <v>0</v>
      </c>
      <c r="Q6961" s="38">
        <f>IF(Colin!$G6961&lt;$B$1,Colin!$I6961,0)</f>
        <v>0</v>
      </c>
    </row>
    <row r="6962" spans="12:17" x14ac:dyDescent="0.25">
      <c r="L6962" s="38">
        <f>IF(AND(Colin!$G6962=$B$1,Colin!$H6962=$C$3),Colin!$I6962,)</f>
        <v>0</v>
      </c>
      <c r="M6962" s="38">
        <f>IF(AND(Colin!$G6962=$B$1,Colin!$H6962&lt;=$C$3),Colin!$I6962,)</f>
        <v>0</v>
      </c>
      <c r="N6962" s="38">
        <f>IF(AND(Colin!$G6962=$B$2,Colin!$H6962=$C$3),Colin!$I6962,)</f>
        <v>0</v>
      </c>
      <c r="O6962" s="38">
        <f>IF(AND(Colin!$G6962=$B$2,Colin!$H6962&lt;=$C$3),Colin!$I6962,)</f>
        <v>0</v>
      </c>
      <c r="P6962" s="38">
        <f>IF(Colin!$G6962&lt;$B$2,Colin!$I6962,0)</f>
        <v>0</v>
      </c>
      <c r="Q6962" s="38">
        <f>IF(Colin!$G6962&lt;$B$1,Colin!$I6962,0)</f>
        <v>0</v>
      </c>
    </row>
    <row r="6963" spans="12:17" x14ac:dyDescent="0.25">
      <c r="L6963" s="38">
        <f>IF(AND(Colin!$G6963=$B$1,Colin!$H6963=$C$3),Colin!$I6963,)</f>
        <v>0</v>
      </c>
      <c r="M6963" s="38">
        <f>IF(AND(Colin!$G6963=$B$1,Colin!$H6963&lt;=$C$3),Colin!$I6963,)</f>
        <v>0</v>
      </c>
      <c r="N6963" s="38">
        <f>IF(AND(Colin!$G6963=$B$2,Colin!$H6963=$C$3),Colin!$I6963,)</f>
        <v>0</v>
      </c>
      <c r="O6963" s="38">
        <f>IF(AND(Colin!$G6963=$B$2,Colin!$H6963&lt;=$C$3),Colin!$I6963,)</f>
        <v>0</v>
      </c>
      <c r="P6963" s="38">
        <f>IF(Colin!$G6963&lt;$B$2,Colin!$I6963,0)</f>
        <v>0</v>
      </c>
      <c r="Q6963" s="38">
        <f>IF(Colin!$G6963&lt;$B$1,Colin!$I6963,0)</f>
        <v>0</v>
      </c>
    </row>
    <row r="6964" spans="12:17" x14ac:dyDescent="0.25">
      <c r="L6964" s="38">
        <f>IF(AND(Colin!$G6964=$B$1,Colin!$H6964=$C$3),Colin!$I6964,)</f>
        <v>0</v>
      </c>
      <c r="M6964" s="38">
        <f>IF(AND(Colin!$G6964=$B$1,Colin!$H6964&lt;=$C$3),Colin!$I6964,)</f>
        <v>0</v>
      </c>
      <c r="N6964" s="38">
        <f>IF(AND(Colin!$G6964=$B$2,Colin!$H6964=$C$3),Colin!$I6964,)</f>
        <v>0</v>
      </c>
      <c r="O6964" s="38">
        <f>IF(AND(Colin!$G6964=$B$2,Colin!$H6964&lt;=$C$3),Colin!$I6964,)</f>
        <v>0</v>
      </c>
      <c r="P6964" s="38">
        <f>IF(Colin!$G6964&lt;$B$2,Colin!$I6964,0)</f>
        <v>0</v>
      </c>
      <c r="Q6964" s="38">
        <f>IF(Colin!$G6964&lt;$B$1,Colin!$I6964,0)</f>
        <v>0</v>
      </c>
    </row>
    <row r="6965" spans="12:17" x14ac:dyDescent="0.25">
      <c r="L6965" s="38">
        <f>IF(AND(Colin!$G6965=$B$1,Colin!$H6965=$C$3),Colin!$I6965,)</f>
        <v>0</v>
      </c>
      <c r="M6965" s="38">
        <f>IF(AND(Colin!$G6965=$B$1,Colin!$H6965&lt;=$C$3),Colin!$I6965,)</f>
        <v>0</v>
      </c>
      <c r="N6965" s="38">
        <f>IF(AND(Colin!$G6965=$B$2,Colin!$H6965=$C$3),Colin!$I6965,)</f>
        <v>0</v>
      </c>
      <c r="O6965" s="38">
        <f>IF(AND(Colin!$G6965=$B$2,Colin!$H6965&lt;=$C$3),Colin!$I6965,)</f>
        <v>0</v>
      </c>
      <c r="P6965" s="38">
        <f>IF(Colin!$G6965&lt;$B$2,Colin!$I6965,0)</f>
        <v>0</v>
      </c>
      <c r="Q6965" s="38">
        <f>IF(Colin!$G6965&lt;$B$1,Colin!$I6965,0)</f>
        <v>0</v>
      </c>
    </row>
    <row r="6966" spans="12:17" x14ac:dyDescent="0.25">
      <c r="L6966" s="38">
        <f>IF(AND(Colin!$G6966=$B$1,Colin!$H6966=$C$3),Colin!$I6966,)</f>
        <v>0</v>
      </c>
      <c r="M6966" s="38">
        <f>IF(AND(Colin!$G6966=$B$1,Colin!$H6966&lt;=$C$3),Colin!$I6966,)</f>
        <v>0</v>
      </c>
      <c r="N6966" s="38">
        <f>IF(AND(Colin!$G6966=$B$2,Colin!$H6966=$C$3),Colin!$I6966,)</f>
        <v>0</v>
      </c>
      <c r="O6966" s="38">
        <f>IF(AND(Colin!$G6966=$B$2,Colin!$H6966&lt;=$C$3),Colin!$I6966,)</f>
        <v>0</v>
      </c>
      <c r="P6966" s="38">
        <f>IF(Colin!$G6966&lt;$B$2,Colin!$I6966,0)</f>
        <v>0</v>
      </c>
      <c r="Q6966" s="38">
        <f>IF(Colin!$G6966&lt;$B$1,Colin!$I6966,0)</f>
        <v>0</v>
      </c>
    </row>
    <row r="6967" spans="12:17" x14ac:dyDescent="0.25">
      <c r="L6967" s="38">
        <f>IF(AND(Colin!$G6967=$B$1,Colin!$H6967=$C$3),Colin!$I6967,)</f>
        <v>0</v>
      </c>
      <c r="M6967" s="38">
        <f>IF(AND(Colin!$G6967=$B$1,Colin!$H6967&lt;=$C$3),Colin!$I6967,)</f>
        <v>0</v>
      </c>
      <c r="N6967" s="38">
        <f>IF(AND(Colin!$G6967=$B$2,Colin!$H6967=$C$3),Colin!$I6967,)</f>
        <v>0</v>
      </c>
      <c r="O6967" s="38">
        <f>IF(AND(Colin!$G6967=$B$2,Colin!$H6967&lt;=$C$3),Colin!$I6967,)</f>
        <v>0</v>
      </c>
      <c r="P6967" s="38">
        <f>IF(Colin!$G6967&lt;$B$2,Colin!$I6967,0)</f>
        <v>0</v>
      </c>
      <c r="Q6967" s="38">
        <f>IF(Colin!$G6967&lt;$B$1,Colin!$I6967,0)</f>
        <v>0</v>
      </c>
    </row>
    <row r="6968" spans="12:17" x14ac:dyDescent="0.25">
      <c r="L6968" s="38">
        <f>IF(AND(Colin!$G6968=$B$1,Colin!$H6968=$C$3),Colin!$I6968,)</f>
        <v>0</v>
      </c>
      <c r="M6968" s="38">
        <f>IF(AND(Colin!$G6968=$B$1,Colin!$H6968&lt;=$C$3),Colin!$I6968,)</f>
        <v>0</v>
      </c>
      <c r="N6968" s="38">
        <f>IF(AND(Colin!$G6968=$B$2,Colin!$H6968=$C$3),Colin!$I6968,)</f>
        <v>0</v>
      </c>
      <c r="O6968" s="38">
        <f>IF(AND(Colin!$G6968=$B$2,Colin!$H6968&lt;=$C$3),Colin!$I6968,)</f>
        <v>0</v>
      </c>
      <c r="P6968" s="38">
        <f>IF(Colin!$G6968&lt;$B$2,Colin!$I6968,0)</f>
        <v>0</v>
      </c>
      <c r="Q6968" s="38">
        <f>IF(Colin!$G6968&lt;$B$1,Colin!$I6968,0)</f>
        <v>0</v>
      </c>
    </row>
    <row r="6969" spans="12:17" x14ac:dyDescent="0.25">
      <c r="L6969" s="38">
        <f>IF(AND(Colin!$G6969=$B$1,Colin!$H6969=$C$3),Colin!$I6969,)</f>
        <v>0</v>
      </c>
      <c r="M6969" s="38">
        <f>IF(AND(Colin!$G6969=$B$1,Colin!$H6969&lt;=$C$3),Colin!$I6969,)</f>
        <v>0</v>
      </c>
      <c r="N6969" s="38">
        <f>IF(AND(Colin!$G6969=$B$2,Colin!$H6969=$C$3),Colin!$I6969,)</f>
        <v>0</v>
      </c>
      <c r="O6969" s="38">
        <f>IF(AND(Colin!$G6969=$B$2,Colin!$H6969&lt;=$C$3),Colin!$I6969,)</f>
        <v>0</v>
      </c>
      <c r="P6969" s="38">
        <f>IF(Colin!$G6969&lt;$B$2,Colin!$I6969,0)</f>
        <v>0</v>
      </c>
      <c r="Q6969" s="38">
        <f>IF(Colin!$G6969&lt;$B$1,Colin!$I6969,0)</f>
        <v>0</v>
      </c>
    </row>
    <row r="6970" spans="12:17" x14ac:dyDescent="0.25">
      <c r="L6970" s="38">
        <f>IF(AND(Colin!$G6970=$B$1,Colin!$H6970=$C$3),Colin!$I6970,)</f>
        <v>0</v>
      </c>
      <c r="M6970" s="38">
        <f>IF(AND(Colin!$G6970=$B$1,Colin!$H6970&lt;=$C$3),Colin!$I6970,)</f>
        <v>0</v>
      </c>
      <c r="N6970" s="38">
        <f>IF(AND(Colin!$G6970=$B$2,Colin!$H6970=$C$3),Colin!$I6970,)</f>
        <v>0</v>
      </c>
      <c r="O6970" s="38">
        <f>IF(AND(Colin!$G6970=$B$2,Colin!$H6970&lt;=$C$3),Colin!$I6970,)</f>
        <v>0</v>
      </c>
      <c r="P6970" s="38">
        <f>IF(Colin!$G6970&lt;$B$2,Colin!$I6970,0)</f>
        <v>0</v>
      </c>
      <c r="Q6970" s="38">
        <f>IF(Colin!$G6970&lt;$B$1,Colin!$I6970,0)</f>
        <v>0</v>
      </c>
    </row>
    <row r="6971" spans="12:17" x14ac:dyDescent="0.25">
      <c r="L6971" s="38">
        <f>IF(AND(Colin!$G6971=$B$1,Colin!$H6971=$C$3),Colin!$I6971,)</f>
        <v>0</v>
      </c>
      <c r="M6971" s="38">
        <f>IF(AND(Colin!$G6971=$B$1,Colin!$H6971&lt;=$C$3),Colin!$I6971,)</f>
        <v>0</v>
      </c>
      <c r="N6971" s="38">
        <f>IF(AND(Colin!$G6971=$B$2,Colin!$H6971=$C$3),Colin!$I6971,)</f>
        <v>0</v>
      </c>
      <c r="O6971" s="38">
        <f>IF(AND(Colin!$G6971=$B$2,Colin!$H6971&lt;=$C$3),Colin!$I6971,)</f>
        <v>0</v>
      </c>
      <c r="P6971" s="38">
        <f>IF(Colin!$G6971&lt;$B$2,Colin!$I6971,0)</f>
        <v>0</v>
      </c>
      <c r="Q6971" s="38">
        <f>IF(Colin!$G6971&lt;$B$1,Colin!$I6971,0)</f>
        <v>0</v>
      </c>
    </row>
    <row r="6972" spans="12:17" x14ac:dyDescent="0.25">
      <c r="L6972" s="38">
        <f>IF(AND(Colin!$G6972=$B$1,Colin!$H6972=$C$3),Colin!$I6972,)</f>
        <v>0</v>
      </c>
      <c r="M6972" s="38">
        <f>IF(AND(Colin!$G6972=$B$1,Colin!$H6972&lt;=$C$3),Colin!$I6972,)</f>
        <v>0</v>
      </c>
      <c r="N6972" s="38">
        <f>IF(AND(Colin!$G6972=$B$2,Colin!$H6972=$C$3),Colin!$I6972,)</f>
        <v>0</v>
      </c>
      <c r="O6972" s="38">
        <f>IF(AND(Colin!$G6972=$B$2,Colin!$H6972&lt;=$C$3),Colin!$I6972,)</f>
        <v>0</v>
      </c>
      <c r="P6972" s="38">
        <f>IF(Colin!$G6972&lt;$B$2,Colin!$I6972,0)</f>
        <v>0</v>
      </c>
      <c r="Q6972" s="38">
        <f>IF(Colin!$G6972&lt;$B$1,Colin!$I6972,0)</f>
        <v>0</v>
      </c>
    </row>
    <row r="6973" spans="12:17" x14ac:dyDescent="0.25">
      <c r="L6973" s="38">
        <f>IF(AND(Colin!$G6973=$B$1,Colin!$H6973=$C$3),Colin!$I6973,)</f>
        <v>0</v>
      </c>
      <c r="M6973" s="38">
        <f>IF(AND(Colin!$G6973=$B$1,Colin!$H6973&lt;=$C$3),Colin!$I6973,)</f>
        <v>0</v>
      </c>
      <c r="N6973" s="38">
        <f>IF(AND(Colin!$G6973=$B$2,Colin!$H6973=$C$3),Colin!$I6973,)</f>
        <v>0</v>
      </c>
      <c r="O6973" s="38">
        <f>IF(AND(Colin!$G6973=$B$2,Colin!$H6973&lt;=$C$3),Colin!$I6973,)</f>
        <v>0</v>
      </c>
      <c r="P6973" s="38">
        <f>IF(Colin!$G6973&lt;$B$2,Colin!$I6973,0)</f>
        <v>0</v>
      </c>
      <c r="Q6973" s="38">
        <f>IF(Colin!$G6973&lt;$B$1,Colin!$I6973,0)</f>
        <v>0</v>
      </c>
    </row>
    <row r="6974" spans="12:17" x14ac:dyDescent="0.25">
      <c r="L6974" s="38">
        <f>IF(AND(Colin!$G6974=$B$1,Colin!$H6974=$C$3),Colin!$I6974,)</f>
        <v>0</v>
      </c>
      <c r="M6974" s="38">
        <f>IF(AND(Colin!$G6974=$B$1,Colin!$H6974&lt;=$C$3),Colin!$I6974,)</f>
        <v>0</v>
      </c>
      <c r="N6974" s="38">
        <f>IF(AND(Colin!$G6974=$B$2,Colin!$H6974=$C$3),Colin!$I6974,)</f>
        <v>0</v>
      </c>
      <c r="O6974" s="38">
        <f>IF(AND(Colin!$G6974=$B$2,Colin!$H6974&lt;=$C$3),Colin!$I6974,)</f>
        <v>0</v>
      </c>
      <c r="P6974" s="38">
        <f>IF(Colin!$G6974&lt;$B$2,Colin!$I6974,0)</f>
        <v>0</v>
      </c>
      <c r="Q6974" s="38">
        <f>IF(Colin!$G6974&lt;$B$1,Colin!$I6974,0)</f>
        <v>0</v>
      </c>
    </row>
    <row r="6975" spans="12:17" x14ac:dyDescent="0.25">
      <c r="L6975" s="38">
        <f>IF(AND(Colin!$G6975=$B$1,Colin!$H6975=$C$3),Colin!$I6975,)</f>
        <v>0</v>
      </c>
      <c r="M6975" s="38">
        <f>IF(AND(Colin!$G6975=$B$1,Colin!$H6975&lt;=$C$3),Colin!$I6975,)</f>
        <v>0</v>
      </c>
      <c r="N6975" s="38">
        <f>IF(AND(Colin!$G6975=$B$2,Colin!$H6975=$C$3),Colin!$I6975,)</f>
        <v>0</v>
      </c>
      <c r="O6975" s="38">
        <f>IF(AND(Colin!$G6975=$B$2,Colin!$H6975&lt;=$C$3),Colin!$I6975,)</f>
        <v>0</v>
      </c>
      <c r="P6975" s="38">
        <f>IF(Colin!$G6975&lt;$B$2,Colin!$I6975,0)</f>
        <v>0</v>
      </c>
      <c r="Q6975" s="38">
        <f>IF(Colin!$G6975&lt;$B$1,Colin!$I6975,0)</f>
        <v>0</v>
      </c>
    </row>
    <row r="6976" spans="12:17" x14ac:dyDescent="0.25">
      <c r="L6976" s="38">
        <f>IF(AND(Colin!$G6976=$B$1,Colin!$H6976=$C$3),Colin!$I6976,)</f>
        <v>0</v>
      </c>
      <c r="M6976" s="38">
        <f>IF(AND(Colin!$G6976=$B$1,Colin!$H6976&lt;=$C$3),Colin!$I6976,)</f>
        <v>0</v>
      </c>
      <c r="N6976" s="38">
        <f>IF(AND(Colin!$G6976=$B$2,Colin!$H6976=$C$3),Colin!$I6976,)</f>
        <v>0</v>
      </c>
      <c r="O6976" s="38">
        <f>IF(AND(Colin!$G6976=$B$2,Colin!$H6976&lt;=$C$3),Colin!$I6976,)</f>
        <v>0</v>
      </c>
      <c r="P6976" s="38">
        <f>IF(Colin!$G6976&lt;$B$2,Colin!$I6976,0)</f>
        <v>0</v>
      </c>
      <c r="Q6976" s="38">
        <f>IF(Colin!$G6976&lt;$B$1,Colin!$I6976,0)</f>
        <v>0</v>
      </c>
    </row>
    <row r="6977" spans="12:17" x14ac:dyDescent="0.25">
      <c r="L6977" s="38">
        <f>IF(AND(Colin!$G6977=$B$1,Colin!$H6977=$C$3),Colin!$I6977,)</f>
        <v>0</v>
      </c>
      <c r="M6977" s="38">
        <f>IF(AND(Colin!$G6977=$B$1,Colin!$H6977&lt;=$C$3),Colin!$I6977,)</f>
        <v>0</v>
      </c>
      <c r="N6977" s="38">
        <f>IF(AND(Colin!$G6977=$B$2,Colin!$H6977=$C$3),Colin!$I6977,)</f>
        <v>0</v>
      </c>
      <c r="O6977" s="38">
        <f>IF(AND(Colin!$G6977=$B$2,Colin!$H6977&lt;=$C$3),Colin!$I6977,)</f>
        <v>0</v>
      </c>
      <c r="P6977" s="38">
        <f>IF(Colin!$G6977&lt;$B$2,Colin!$I6977,0)</f>
        <v>0</v>
      </c>
      <c r="Q6977" s="38">
        <f>IF(Colin!$G6977&lt;$B$1,Colin!$I6977,0)</f>
        <v>0</v>
      </c>
    </row>
    <row r="6978" spans="12:17" x14ac:dyDescent="0.25">
      <c r="L6978" s="38">
        <f>IF(AND(Colin!$G6978=$B$1,Colin!$H6978=$C$3),Colin!$I6978,)</f>
        <v>0</v>
      </c>
      <c r="M6978" s="38">
        <f>IF(AND(Colin!$G6978=$B$1,Colin!$H6978&lt;=$C$3),Colin!$I6978,)</f>
        <v>0</v>
      </c>
      <c r="N6978" s="38">
        <f>IF(AND(Colin!$G6978=$B$2,Colin!$H6978=$C$3),Colin!$I6978,)</f>
        <v>0</v>
      </c>
      <c r="O6978" s="38">
        <f>IF(AND(Colin!$G6978=$B$2,Colin!$H6978&lt;=$C$3),Colin!$I6978,)</f>
        <v>0</v>
      </c>
      <c r="P6978" s="38">
        <f>IF(Colin!$G6978&lt;$B$2,Colin!$I6978,0)</f>
        <v>0</v>
      </c>
      <c r="Q6978" s="38">
        <f>IF(Colin!$G6978&lt;$B$1,Colin!$I6978,0)</f>
        <v>0</v>
      </c>
    </row>
    <row r="6979" spans="12:17" x14ac:dyDescent="0.25">
      <c r="L6979" s="38">
        <f>IF(AND(Colin!$G6979=$B$1,Colin!$H6979=$C$3),Colin!$I6979,)</f>
        <v>0</v>
      </c>
      <c r="M6979" s="38">
        <f>IF(AND(Colin!$G6979=$B$1,Colin!$H6979&lt;=$C$3),Colin!$I6979,)</f>
        <v>0</v>
      </c>
      <c r="N6979" s="38">
        <f>IF(AND(Colin!$G6979=$B$2,Colin!$H6979=$C$3),Colin!$I6979,)</f>
        <v>0</v>
      </c>
      <c r="O6979" s="38">
        <f>IF(AND(Colin!$G6979=$B$2,Colin!$H6979&lt;=$C$3),Colin!$I6979,)</f>
        <v>0</v>
      </c>
      <c r="P6979" s="38">
        <f>IF(Colin!$G6979&lt;$B$2,Colin!$I6979,0)</f>
        <v>0</v>
      </c>
      <c r="Q6979" s="38">
        <f>IF(Colin!$G6979&lt;$B$1,Colin!$I6979,0)</f>
        <v>0</v>
      </c>
    </row>
    <row r="6980" spans="12:17" x14ac:dyDescent="0.25">
      <c r="L6980" s="38">
        <f>IF(AND(Colin!$G6980=$B$1,Colin!$H6980=$C$3),Colin!$I6980,)</f>
        <v>0</v>
      </c>
      <c r="M6980" s="38">
        <f>IF(AND(Colin!$G6980=$B$1,Colin!$H6980&lt;=$C$3),Colin!$I6980,)</f>
        <v>0</v>
      </c>
      <c r="N6980" s="38">
        <f>IF(AND(Colin!$G6980=$B$2,Colin!$H6980=$C$3),Colin!$I6980,)</f>
        <v>0</v>
      </c>
      <c r="O6980" s="38">
        <f>IF(AND(Colin!$G6980=$B$2,Colin!$H6980&lt;=$C$3),Colin!$I6980,)</f>
        <v>0</v>
      </c>
      <c r="P6980" s="38">
        <f>IF(Colin!$G6980&lt;$B$2,Colin!$I6980,0)</f>
        <v>0</v>
      </c>
      <c r="Q6980" s="38">
        <f>IF(Colin!$G6980&lt;$B$1,Colin!$I6980,0)</f>
        <v>0</v>
      </c>
    </row>
    <row r="6981" spans="12:17" x14ac:dyDescent="0.25">
      <c r="L6981" s="38">
        <f>IF(AND(Colin!$G6981=$B$1,Colin!$H6981=$C$3),Colin!$I6981,)</f>
        <v>0</v>
      </c>
      <c r="M6981" s="38">
        <f>IF(AND(Colin!$G6981=$B$1,Colin!$H6981&lt;=$C$3),Colin!$I6981,)</f>
        <v>0</v>
      </c>
      <c r="N6981" s="38">
        <f>IF(AND(Colin!$G6981=$B$2,Colin!$H6981=$C$3),Colin!$I6981,)</f>
        <v>0</v>
      </c>
      <c r="O6981" s="38">
        <f>IF(AND(Colin!$G6981=$B$2,Colin!$H6981&lt;=$C$3),Colin!$I6981,)</f>
        <v>0</v>
      </c>
      <c r="P6981" s="38">
        <f>IF(Colin!$G6981&lt;$B$2,Colin!$I6981,0)</f>
        <v>0</v>
      </c>
      <c r="Q6981" s="38">
        <f>IF(Colin!$G6981&lt;$B$1,Colin!$I6981,0)</f>
        <v>0</v>
      </c>
    </row>
    <row r="6982" spans="12:17" x14ac:dyDescent="0.25">
      <c r="L6982" s="38">
        <f>IF(AND(Colin!$G6982=$B$1,Colin!$H6982=$C$3),Colin!$I6982,)</f>
        <v>0</v>
      </c>
      <c r="M6982" s="38">
        <f>IF(AND(Colin!$G6982=$B$1,Colin!$H6982&lt;=$C$3),Colin!$I6982,)</f>
        <v>0</v>
      </c>
      <c r="N6982" s="38">
        <f>IF(AND(Colin!$G6982=$B$2,Colin!$H6982=$C$3),Colin!$I6982,)</f>
        <v>0</v>
      </c>
      <c r="O6982" s="38">
        <f>IF(AND(Colin!$G6982=$B$2,Colin!$H6982&lt;=$C$3),Colin!$I6982,)</f>
        <v>0</v>
      </c>
      <c r="P6982" s="38">
        <f>IF(Colin!$G6982&lt;$B$2,Colin!$I6982,0)</f>
        <v>0</v>
      </c>
      <c r="Q6982" s="38">
        <f>IF(Colin!$G6982&lt;$B$1,Colin!$I6982,0)</f>
        <v>0</v>
      </c>
    </row>
    <row r="6983" spans="12:17" x14ac:dyDescent="0.25">
      <c r="L6983" s="38">
        <f>IF(AND(Colin!$G6983=$B$1,Colin!$H6983=$C$3),Colin!$I6983,)</f>
        <v>0</v>
      </c>
      <c r="M6983" s="38">
        <f>IF(AND(Colin!$G6983=$B$1,Colin!$H6983&lt;=$C$3),Colin!$I6983,)</f>
        <v>0</v>
      </c>
      <c r="N6983" s="38">
        <f>IF(AND(Colin!$G6983=$B$2,Colin!$H6983=$C$3),Colin!$I6983,)</f>
        <v>0</v>
      </c>
      <c r="O6983" s="38">
        <f>IF(AND(Colin!$G6983=$B$2,Colin!$H6983&lt;=$C$3),Colin!$I6983,)</f>
        <v>0</v>
      </c>
      <c r="P6983" s="38">
        <f>IF(Colin!$G6983&lt;$B$2,Colin!$I6983,0)</f>
        <v>0</v>
      </c>
      <c r="Q6983" s="38">
        <f>IF(Colin!$G6983&lt;$B$1,Colin!$I6983,0)</f>
        <v>0</v>
      </c>
    </row>
    <row r="6984" spans="12:17" x14ac:dyDescent="0.25">
      <c r="L6984" s="38">
        <f>IF(AND(Colin!$G6984=$B$1,Colin!$H6984=$C$3),Colin!$I6984,)</f>
        <v>0</v>
      </c>
      <c r="M6984" s="38">
        <f>IF(AND(Colin!$G6984=$B$1,Colin!$H6984&lt;=$C$3),Colin!$I6984,)</f>
        <v>0</v>
      </c>
      <c r="N6984" s="38">
        <f>IF(AND(Colin!$G6984=$B$2,Colin!$H6984=$C$3),Colin!$I6984,)</f>
        <v>0</v>
      </c>
      <c r="O6984" s="38">
        <f>IF(AND(Colin!$G6984=$B$2,Colin!$H6984&lt;=$C$3),Colin!$I6984,)</f>
        <v>0</v>
      </c>
      <c r="P6984" s="38">
        <f>IF(Colin!$G6984&lt;$B$2,Colin!$I6984,0)</f>
        <v>0</v>
      </c>
      <c r="Q6984" s="38">
        <f>IF(Colin!$G6984&lt;$B$1,Colin!$I6984,0)</f>
        <v>0</v>
      </c>
    </row>
    <row r="6985" spans="12:17" x14ac:dyDescent="0.25">
      <c r="L6985" s="38">
        <f>IF(AND(Colin!$G6985=$B$1,Colin!$H6985=$C$3),Colin!$I6985,)</f>
        <v>0</v>
      </c>
      <c r="M6985" s="38">
        <f>IF(AND(Colin!$G6985=$B$1,Colin!$H6985&lt;=$C$3),Colin!$I6985,)</f>
        <v>0</v>
      </c>
      <c r="N6985" s="38">
        <f>IF(AND(Colin!$G6985=$B$2,Colin!$H6985=$C$3),Colin!$I6985,)</f>
        <v>0</v>
      </c>
      <c r="O6985" s="38">
        <f>IF(AND(Colin!$G6985=$B$2,Colin!$H6985&lt;=$C$3),Colin!$I6985,)</f>
        <v>0</v>
      </c>
      <c r="P6985" s="38">
        <f>IF(Colin!$G6985&lt;$B$2,Colin!$I6985,0)</f>
        <v>0</v>
      </c>
      <c r="Q6985" s="38">
        <f>IF(Colin!$G6985&lt;$B$1,Colin!$I6985,0)</f>
        <v>0</v>
      </c>
    </row>
    <row r="6986" spans="12:17" x14ac:dyDescent="0.25">
      <c r="L6986" s="38">
        <f>IF(AND(Colin!$G6986=$B$1,Colin!$H6986=$C$3),Colin!$I6986,)</f>
        <v>0</v>
      </c>
      <c r="M6986" s="38">
        <f>IF(AND(Colin!$G6986=$B$1,Colin!$H6986&lt;=$C$3),Colin!$I6986,)</f>
        <v>0</v>
      </c>
      <c r="N6986" s="38">
        <f>IF(AND(Colin!$G6986=$B$2,Colin!$H6986=$C$3),Colin!$I6986,)</f>
        <v>0</v>
      </c>
      <c r="O6986" s="38">
        <f>IF(AND(Colin!$G6986=$B$2,Colin!$H6986&lt;=$C$3),Colin!$I6986,)</f>
        <v>0</v>
      </c>
      <c r="P6986" s="38">
        <f>IF(Colin!$G6986&lt;$B$2,Colin!$I6986,0)</f>
        <v>0</v>
      </c>
      <c r="Q6986" s="38">
        <f>IF(Colin!$G6986&lt;$B$1,Colin!$I6986,0)</f>
        <v>0</v>
      </c>
    </row>
    <row r="6987" spans="12:17" x14ac:dyDescent="0.25">
      <c r="L6987" s="38">
        <f>IF(AND(Colin!$G6987=$B$1,Colin!$H6987=$C$3),Colin!$I6987,)</f>
        <v>0</v>
      </c>
      <c r="M6987" s="38">
        <f>IF(AND(Colin!$G6987=$B$1,Colin!$H6987&lt;=$C$3),Colin!$I6987,)</f>
        <v>0</v>
      </c>
      <c r="N6987" s="38">
        <f>IF(AND(Colin!$G6987=$B$2,Colin!$H6987=$C$3),Colin!$I6987,)</f>
        <v>0</v>
      </c>
      <c r="O6987" s="38">
        <f>IF(AND(Colin!$G6987=$B$2,Colin!$H6987&lt;=$C$3),Colin!$I6987,)</f>
        <v>0</v>
      </c>
      <c r="P6987" s="38">
        <f>IF(Colin!$G6987&lt;$B$2,Colin!$I6987,0)</f>
        <v>0</v>
      </c>
      <c r="Q6987" s="38">
        <f>IF(Colin!$G6987&lt;$B$1,Colin!$I6987,0)</f>
        <v>0</v>
      </c>
    </row>
    <row r="6988" spans="12:17" x14ac:dyDescent="0.25">
      <c r="L6988" s="38">
        <f>IF(AND(Colin!$G6988=$B$1,Colin!$H6988=$C$3),Colin!$I6988,)</f>
        <v>0</v>
      </c>
      <c r="M6988" s="38">
        <f>IF(AND(Colin!$G6988=$B$1,Colin!$H6988&lt;=$C$3),Colin!$I6988,)</f>
        <v>0</v>
      </c>
      <c r="N6988" s="38">
        <f>IF(AND(Colin!$G6988=$B$2,Colin!$H6988=$C$3),Colin!$I6988,)</f>
        <v>0</v>
      </c>
      <c r="O6988" s="38">
        <f>IF(AND(Colin!$G6988=$B$2,Colin!$H6988&lt;=$C$3),Colin!$I6988,)</f>
        <v>0</v>
      </c>
      <c r="P6988" s="38">
        <f>IF(Colin!$G6988&lt;$B$2,Colin!$I6988,0)</f>
        <v>0</v>
      </c>
      <c r="Q6988" s="38">
        <f>IF(Colin!$G6988&lt;$B$1,Colin!$I6988,0)</f>
        <v>0</v>
      </c>
    </row>
    <row r="6989" spans="12:17" x14ac:dyDescent="0.25">
      <c r="L6989" s="38">
        <f>IF(AND(Colin!$G6989=$B$1,Colin!$H6989=$C$3),Colin!$I6989,)</f>
        <v>0</v>
      </c>
      <c r="M6989" s="38">
        <f>IF(AND(Colin!$G6989=$B$1,Colin!$H6989&lt;=$C$3),Colin!$I6989,)</f>
        <v>0</v>
      </c>
      <c r="N6989" s="38">
        <f>IF(AND(Colin!$G6989=$B$2,Colin!$H6989=$C$3),Colin!$I6989,)</f>
        <v>0</v>
      </c>
      <c r="O6989" s="38">
        <f>IF(AND(Colin!$G6989=$B$2,Colin!$H6989&lt;=$C$3),Colin!$I6989,)</f>
        <v>0</v>
      </c>
      <c r="P6989" s="38">
        <f>IF(Colin!$G6989&lt;$B$2,Colin!$I6989,0)</f>
        <v>0</v>
      </c>
      <c r="Q6989" s="38">
        <f>IF(Colin!$G6989&lt;$B$1,Colin!$I6989,0)</f>
        <v>0</v>
      </c>
    </row>
    <row r="6990" spans="12:17" x14ac:dyDescent="0.25">
      <c r="L6990" s="38">
        <f>IF(AND(Colin!$G6990=$B$1,Colin!$H6990=$C$3),Colin!$I6990,)</f>
        <v>0</v>
      </c>
      <c r="M6990" s="38">
        <f>IF(AND(Colin!$G6990=$B$1,Colin!$H6990&lt;=$C$3),Colin!$I6990,)</f>
        <v>0</v>
      </c>
      <c r="N6990" s="38">
        <f>IF(AND(Colin!$G6990=$B$2,Colin!$H6990=$C$3),Colin!$I6990,)</f>
        <v>0</v>
      </c>
      <c r="O6990" s="38">
        <f>IF(AND(Colin!$G6990=$B$2,Colin!$H6990&lt;=$C$3),Colin!$I6990,)</f>
        <v>0</v>
      </c>
      <c r="P6990" s="38">
        <f>IF(Colin!$G6990&lt;$B$2,Colin!$I6990,0)</f>
        <v>0</v>
      </c>
      <c r="Q6990" s="38">
        <f>IF(Colin!$G6990&lt;$B$1,Colin!$I6990,0)</f>
        <v>0</v>
      </c>
    </row>
    <row r="6991" spans="12:17" x14ac:dyDescent="0.25">
      <c r="L6991" s="38">
        <f>IF(AND(Colin!$G6991=$B$1,Colin!$H6991=$C$3),Colin!$I6991,)</f>
        <v>0</v>
      </c>
      <c r="M6991" s="38">
        <f>IF(AND(Colin!$G6991=$B$1,Colin!$H6991&lt;=$C$3),Colin!$I6991,)</f>
        <v>0</v>
      </c>
      <c r="N6991" s="38">
        <f>IF(AND(Colin!$G6991=$B$2,Colin!$H6991=$C$3),Colin!$I6991,)</f>
        <v>0</v>
      </c>
      <c r="O6991" s="38">
        <f>IF(AND(Colin!$G6991=$B$2,Colin!$H6991&lt;=$C$3),Colin!$I6991,)</f>
        <v>0</v>
      </c>
      <c r="P6991" s="38">
        <f>IF(Colin!$G6991&lt;$B$2,Colin!$I6991,0)</f>
        <v>0</v>
      </c>
      <c r="Q6991" s="38">
        <f>IF(Colin!$G6991&lt;$B$1,Colin!$I6991,0)</f>
        <v>0</v>
      </c>
    </row>
    <row r="6992" spans="12:17" x14ac:dyDescent="0.25">
      <c r="L6992" s="38">
        <f>IF(AND(Colin!$G6992=$B$1,Colin!$H6992=$C$3),Colin!$I6992,)</f>
        <v>0</v>
      </c>
      <c r="M6992" s="38">
        <f>IF(AND(Colin!$G6992=$B$1,Colin!$H6992&lt;=$C$3),Colin!$I6992,)</f>
        <v>0</v>
      </c>
      <c r="N6992" s="38">
        <f>IF(AND(Colin!$G6992=$B$2,Colin!$H6992=$C$3),Colin!$I6992,)</f>
        <v>0</v>
      </c>
      <c r="O6992" s="38">
        <f>IF(AND(Colin!$G6992=$B$2,Colin!$H6992&lt;=$C$3),Colin!$I6992,)</f>
        <v>0</v>
      </c>
      <c r="P6992" s="38">
        <f>IF(Colin!$G6992&lt;$B$2,Colin!$I6992,0)</f>
        <v>0</v>
      </c>
      <c r="Q6992" s="38">
        <f>IF(Colin!$G6992&lt;$B$1,Colin!$I6992,0)</f>
        <v>0</v>
      </c>
    </row>
    <row r="6993" spans="12:17" x14ac:dyDescent="0.25">
      <c r="L6993" s="38">
        <f>IF(AND(Colin!$G6993=$B$1,Colin!$H6993=$C$3),Colin!$I6993,)</f>
        <v>0</v>
      </c>
      <c r="M6993" s="38">
        <f>IF(AND(Colin!$G6993=$B$1,Colin!$H6993&lt;=$C$3),Colin!$I6993,)</f>
        <v>0</v>
      </c>
      <c r="N6993" s="38">
        <f>IF(AND(Colin!$G6993=$B$2,Colin!$H6993=$C$3),Colin!$I6993,)</f>
        <v>0</v>
      </c>
      <c r="O6993" s="38">
        <f>IF(AND(Colin!$G6993=$B$2,Colin!$H6993&lt;=$C$3),Colin!$I6993,)</f>
        <v>0</v>
      </c>
      <c r="P6993" s="38">
        <f>IF(Colin!$G6993&lt;$B$2,Colin!$I6993,0)</f>
        <v>0</v>
      </c>
      <c r="Q6993" s="38">
        <f>IF(Colin!$G6993&lt;$B$1,Colin!$I6993,0)</f>
        <v>0</v>
      </c>
    </row>
    <row r="6994" spans="12:17" x14ac:dyDescent="0.25">
      <c r="L6994" s="38">
        <f>IF(AND(Colin!$G6994=$B$1,Colin!$H6994=$C$3),Colin!$I6994,)</f>
        <v>0</v>
      </c>
      <c r="M6994" s="38">
        <f>IF(AND(Colin!$G6994=$B$1,Colin!$H6994&lt;=$C$3),Colin!$I6994,)</f>
        <v>0</v>
      </c>
      <c r="N6994" s="38">
        <f>IF(AND(Colin!$G6994=$B$2,Colin!$H6994=$C$3),Colin!$I6994,)</f>
        <v>0</v>
      </c>
      <c r="O6994" s="38">
        <f>IF(AND(Colin!$G6994=$B$2,Colin!$H6994&lt;=$C$3),Colin!$I6994,)</f>
        <v>0</v>
      </c>
      <c r="P6994" s="38">
        <f>IF(Colin!$G6994&lt;$B$2,Colin!$I6994,0)</f>
        <v>0</v>
      </c>
      <c r="Q6994" s="38">
        <f>IF(Colin!$G6994&lt;$B$1,Colin!$I6994,0)</f>
        <v>0</v>
      </c>
    </row>
    <row r="6995" spans="12:17" x14ac:dyDescent="0.25">
      <c r="L6995" s="38">
        <f>IF(AND(Colin!$G6995=$B$1,Colin!$H6995=$C$3),Colin!$I6995,)</f>
        <v>0</v>
      </c>
      <c r="M6995" s="38">
        <f>IF(AND(Colin!$G6995=$B$1,Colin!$H6995&lt;=$C$3),Colin!$I6995,)</f>
        <v>0</v>
      </c>
      <c r="N6995" s="38">
        <f>IF(AND(Colin!$G6995=$B$2,Colin!$H6995=$C$3),Colin!$I6995,)</f>
        <v>0</v>
      </c>
      <c r="O6995" s="38">
        <f>IF(AND(Colin!$G6995=$B$2,Colin!$H6995&lt;=$C$3),Colin!$I6995,)</f>
        <v>0</v>
      </c>
      <c r="P6995" s="38">
        <f>IF(Colin!$G6995&lt;$B$2,Colin!$I6995,0)</f>
        <v>0</v>
      </c>
      <c r="Q6995" s="38">
        <f>IF(Colin!$G6995&lt;$B$1,Colin!$I6995,0)</f>
        <v>0</v>
      </c>
    </row>
    <row r="6996" spans="12:17" x14ac:dyDescent="0.25">
      <c r="L6996" s="38">
        <f>IF(AND(Colin!$G6996=$B$1,Colin!$H6996=$C$3),Colin!$I6996,)</f>
        <v>0</v>
      </c>
      <c r="M6996" s="38">
        <f>IF(AND(Colin!$G6996=$B$1,Colin!$H6996&lt;=$C$3),Colin!$I6996,)</f>
        <v>0</v>
      </c>
      <c r="N6996" s="38">
        <f>IF(AND(Colin!$G6996=$B$2,Colin!$H6996=$C$3),Colin!$I6996,)</f>
        <v>0</v>
      </c>
      <c r="O6996" s="38">
        <f>IF(AND(Colin!$G6996=$B$2,Colin!$H6996&lt;=$C$3),Colin!$I6996,)</f>
        <v>0</v>
      </c>
      <c r="P6996" s="38">
        <f>IF(Colin!$G6996&lt;$B$2,Colin!$I6996,0)</f>
        <v>0</v>
      </c>
      <c r="Q6996" s="38">
        <f>IF(Colin!$G6996&lt;$B$1,Colin!$I6996,0)</f>
        <v>0</v>
      </c>
    </row>
    <row r="6997" spans="12:17" x14ac:dyDescent="0.25">
      <c r="L6997" s="38">
        <f>IF(AND(Colin!$G6997=$B$1,Colin!$H6997=$C$3),Colin!$I6997,)</f>
        <v>0</v>
      </c>
      <c r="M6997" s="38">
        <f>IF(AND(Colin!$G6997=$B$1,Colin!$H6997&lt;=$C$3),Colin!$I6997,)</f>
        <v>0</v>
      </c>
      <c r="N6997" s="38">
        <f>IF(AND(Colin!$G6997=$B$2,Colin!$H6997=$C$3),Colin!$I6997,)</f>
        <v>0</v>
      </c>
      <c r="O6997" s="38">
        <f>IF(AND(Colin!$G6997=$B$2,Colin!$H6997&lt;=$C$3),Colin!$I6997,)</f>
        <v>0</v>
      </c>
      <c r="P6997" s="38">
        <f>IF(Colin!$G6997&lt;$B$2,Colin!$I6997,0)</f>
        <v>0</v>
      </c>
      <c r="Q6997" s="38">
        <f>IF(Colin!$G6997&lt;$B$1,Colin!$I6997,0)</f>
        <v>0</v>
      </c>
    </row>
    <row r="6998" spans="12:17" x14ac:dyDescent="0.25">
      <c r="L6998" s="38">
        <f>IF(AND(Colin!$G6998=$B$1,Colin!$H6998=$C$3),Colin!$I6998,)</f>
        <v>0</v>
      </c>
      <c r="M6998" s="38">
        <f>IF(AND(Colin!$G6998=$B$1,Colin!$H6998&lt;=$C$3),Colin!$I6998,)</f>
        <v>0</v>
      </c>
      <c r="N6998" s="38">
        <f>IF(AND(Colin!$G6998=$B$2,Colin!$H6998=$C$3),Colin!$I6998,)</f>
        <v>0</v>
      </c>
      <c r="O6998" s="38">
        <f>IF(AND(Colin!$G6998=$B$2,Colin!$H6998&lt;=$C$3),Colin!$I6998,)</f>
        <v>0</v>
      </c>
      <c r="P6998" s="38">
        <f>IF(Colin!$G6998&lt;$B$2,Colin!$I6998,0)</f>
        <v>0</v>
      </c>
      <c r="Q6998" s="38">
        <f>IF(Colin!$G6998&lt;$B$1,Colin!$I6998,0)</f>
        <v>0</v>
      </c>
    </row>
    <row r="6999" spans="12:17" x14ac:dyDescent="0.25">
      <c r="L6999" s="38">
        <f>IF(AND(Colin!$G6999=$B$1,Colin!$H6999=$C$3),Colin!$I6999,)</f>
        <v>0</v>
      </c>
      <c r="M6999" s="38">
        <f>IF(AND(Colin!$G6999=$B$1,Colin!$H6999&lt;=$C$3),Colin!$I6999,)</f>
        <v>0</v>
      </c>
      <c r="N6999" s="38">
        <f>IF(AND(Colin!$G6999=$B$2,Colin!$H6999=$C$3),Colin!$I6999,)</f>
        <v>0</v>
      </c>
      <c r="O6999" s="38">
        <f>IF(AND(Colin!$G6999=$B$2,Colin!$H6999&lt;=$C$3),Colin!$I6999,)</f>
        <v>0</v>
      </c>
      <c r="P6999" s="38">
        <f>IF(Colin!$G6999&lt;$B$2,Colin!$I6999,0)</f>
        <v>0</v>
      </c>
      <c r="Q6999" s="38">
        <f>IF(Colin!$G6999&lt;$B$1,Colin!$I6999,0)</f>
        <v>0</v>
      </c>
    </row>
    <row r="7000" spans="12:17" x14ac:dyDescent="0.25">
      <c r="L7000" s="38">
        <f>IF(AND(Colin!$G7000=$B$1,Colin!$H7000=$C$3),Colin!$I7000,)</f>
        <v>0</v>
      </c>
      <c r="M7000" s="38">
        <f>IF(AND(Colin!$G7000=$B$1,Colin!$H7000&lt;=$C$3),Colin!$I7000,)</f>
        <v>0</v>
      </c>
      <c r="N7000" s="38">
        <f>IF(AND(Colin!$G7000=$B$2,Colin!$H7000=$C$3),Colin!$I7000,)</f>
        <v>0</v>
      </c>
      <c r="O7000" s="38">
        <f>IF(AND(Colin!$G7000=$B$2,Colin!$H7000&lt;=$C$3),Colin!$I7000,)</f>
        <v>0</v>
      </c>
      <c r="P7000" s="38">
        <f>IF(Colin!$G7000&lt;$B$2,Colin!$I7000,0)</f>
        <v>0</v>
      </c>
      <c r="Q7000" s="38">
        <f>IF(Colin!$G7000&lt;$B$1,Colin!$I7000,0)</f>
        <v>0</v>
      </c>
    </row>
    <row r="7001" spans="12:17" x14ac:dyDescent="0.25">
      <c r="L7001" s="38">
        <f>IF(AND(Colin!$G7001=$B$1,Colin!$H7001=$C$3),Colin!$I7001,)</f>
        <v>0</v>
      </c>
      <c r="M7001" s="38">
        <f>IF(AND(Colin!$G7001=$B$1,Colin!$H7001&lt;=$C$3),Colin!$I7001,)</f>
        <v>0</v>
      </c>
      <c r="N7001" s="38">
        <f>IF(AND(Colin!$G7001=$B$2,Colin!$H7001=$C$3),Colin!$I7001,)</f>
        <v>0</v>
      </c>
      <c r="O7001" s="38">
        <f>IF(AND(Colin!$G7001=$B$2,Colin!$H7001&lt;=$C$3),Colin!$I7001,)</f>
        <v>0</v>
      </c>
      <c r="P7001" s="38">
        <f>IF(Colin!$G7001&lt;$B$2,Colin!$I7001,0)</f>
        <v>0</v>
      </c>
      <c r="Q7001" s="38">
        <f>IF(Colin!$G7001&lt;$B$1,Colin!$I7001,0)</f>
        <v>0</v>
      </c>
    </row>
    <row r="7002" spans="12:17" x14ac:dyDescent="0.25">
      <c r="L7002" s="38">
        <f>IF(AND(Colin!$G7002=$B$1,Colin!$H7002=$C$3),Colin!$I7002,)</f>
        <v>0</v>
      </c>
      <c r="M7002" s="38">
        <f>IF(AND(Colin!$G7002=$B$1,Colin!$H7002&lt;=$C$3),Colin!$I7002,)</f>
        <v>0</v>
      </c>
      <c r="N7002" s="38">
        <f>IF(AND(Colin!$G7002=$B$2,Colin!$H7002=$C$3),Colin!$I7002,)</f>
        <v>0</v>
      </c>
      <c r="O7002" s="38">
        <f>IF(AND(Colin!$G7002=$B$2,Colin!$H7002&lt;=$C$3),Colin!$I7002,)</f>
        <v>0</v>
      </c>
      <c r="P7002" s="38">
        <f>IF(Colin!$G7002&lt;$B$2,Colin!$I7002,0)</f>
        <v>0</v>
      </c>
      <c r="Q7002" s="38">
        <f>IF(Colin!$G7002&lt;$B$1,Colin!$I7002,0)</f>
        <v>0</v>
      </c>
    </row>
    <row r="7003" spans="12:17" x14ac:dyDescent="0.25">
      <c r="L7003" s="38">
        <f>IF(AND(Colin!$G7003=$B$1,Colin!$H7003=$C$3),Colin!$I7003,)</f>
        <v>0</v>
      </c>
      <c r="M7003" s="38">
        <f>IF(AND(Colin!$G7003=$B$1,Colin!$H7003&lt;=$C$3),Colin!$I7003,)</f>
        <v>0</v>
      </c>
      <c r="N7003" s="38">
        <f>IF(AND(Colin!$G7003=$B$2,Colin!$H7003=$C$3),Colin!$I7003,)</f>
        <v>0</v>
      </c>
      <c r="O7003" s="38">
        <f>IF(AND(Colin!$G7003=$B$2,Colin!$H7003&lt;=$C$3),Colin!$I7003,)</f>
        <v>0</v>
      </c>
      <c r="P7003" s="38">
        <f>IF(Colin!$G7003&lt;$B$2,Colin!$I7003,0)</f>
        <v>0</v>
      </c>
      <c r="Q7003" s="38">
        <f>IF(Colin!$G7003&lt;$B$1,Colin!$I7003,0)</f>
        <v>0</v>
      </c>
    </row>
    <row r="7004" spans="12:17" x14ac:dyDescent="0.25">
      <c r="L7004" s="38">
        <f>IF(AND(Colin!$G7004=$B$1,Colin!$H7004=$C$3),Colin!$I7004,)</f>
        <v>0</v>
      </c>
      <c r="M7004" s="38">
        <f>IF(AND(Colin!$G7004=$B$1,Colin!$H7004&lt;=$C$3),Colin!$I7004,)</f>
        <v>0</v>
      </c>
      <c r="N7004" s="38">
        <f>IF(AND(Colin!$G7004=$B$2,Colin!$H7004=$C$3),Colin!$I7004,)</f>
        <v>0</v>
      </c>
      <c r="O7004" s="38">
        <f>IF(AND(Colin!$G7004=$B$2,Colin!$H7004&lt;=$C$3),Colin!$I7004,)</f>
        <v>0</v>
      </c>
      <c r="P7004" s="38">
        <f>IF(Colin!$G7004&lt;$B$2,Colin!$I7004,0)</f>
        <v>0</v>
      </c>
      <c r="Q7004" s="38">
        <f>IF(Colin!$G7004&lt;$B$1,Colin!$I7004,0)</f>
        <v>0</v>
      </c>
    </row>
    <row r="7005" spans="12:17" x14ac:dyDescent="0.25">
      <c r="L7005" s="38">
        <f>IF(AND(Colin!$G7005=$B$1,Colin!$H7005=$C$3),Colin!$I7005,)</f>
        <v>0</v>
      </c>
      <c r="M7005" s="38">
        <f>IF(AND(Colin!$G7005=$B$1,Colin!$H7005&lt;=$C$3),Colin!$I7005,)</f>
        <v>0</v>
      </c>
      <c r="N7005" s="38">
        <f>IF(AND(Colin!$G7005=$B$2,Colin!$H7005=$C$3),Colin!$I7005,)</f>
        <v>0</v>
      </c>
      <c r="O7005" s="38">
        <f>IF(AND(Colin!$G7005=$B$2,Colin!$H7005&lt;=$C$3),Colin!$I7005,)</f>
        <v>0</v>
      </c>
      <c r="P7005" s="38">
        <f>IF(Colin!$G7005&lt;$B$2,Colin!$I7005,0)</f>
        <v>0</v>
      </c>
      <c r="Q7005" s="38">
        <f>IF(Colin!$G7005&lt;$B$1,Colin!$I7005,0)</f>
        <v>0</v>
      </c>
    </row>
    <row r="7006" spans="12:17" x14ac:dyDescent="0.25">
      <c r="L7006" s="38">
        <f>IF(AND(Colin!$G7006=$B$1,Colin!$H7006=$C$3),Colin!$I7006,)</f>
        <v>0</v>
      </c>
      <c r="M7006" s="38">
        <f>IF(AND(Colin!$G7006=$B$1,Colin!$H7006&lt;=$C$3),Colin!$I7006,)</f>
        <v>0</v>
      </c>
      <c r="N7006" s="38">
        <f>IF(AND(Colin!$G7006=$B$2,Colin!$H7006=$C$3),Colin!$I7006,)</f>
        <v>0</v>
      </c>
      <c r="O7006" s="38">
        <f>IF(AND(Colin!$G7006=$B$2,Colin!$H7006&lt;=$C$3),Colin!$I7006,)</f>
        <v>0</v>
      </c>
      <c r="P7006" s="38">
        <f>IF(Colin!$G7006&lt;$B$2,Colin!$I7006,0)</f>
        <v>0</v>
      </c>
      <c r="Q7006" s="38">
        <f>IF(Colin!$G7006&lt;$B$1,Colin!$I7006,0)</f>
        <v>0</v>
      </c>
    </row>
    <row r="7007" spans="12:17" x14ac:dyDescent="0.25">
      <c r="L7007" s="38">
        <f>IF(AND(Colin!$G7007=$B$1,Colin!$H7007=$C$3),Colin!$I7007,)</f>
        <v>0</v>
      </c>
      <c r="M7007" s="38">
        <f>IF(AND(Colin!$G7007=$B$1,Colin!$H7007&lt;=$C$3),Colin!$I7007,)</f>
        <v>0</v>
      </c>
      <c r="N7007" s="38">
        <f>IF(AND(Colin!$G7007=$B$2,Colin!$H7007=$C$3),Colin!$I7007,)</f>
        <v>0</v>
      </c>
      <c r="O7007" s="38">
        <f>IF(AND(Colin!$G7007=$B$2,Colin!$H7007&lt;=$C$3),Colin!$I7007,)</f>
        <v>0</v>
      </c>
      <c r="P7007" s="38">
        <f>IF(Colin!$G7007&lt;$B$2,Colin!$I7007,0)</f>
        <v>0</v>
      </c>
      <c r="Q7007" s="38">
        <f>IF(Colin!$G7007&lt;$B$1,Colin!$I7007,0)</f>
        <v>0</v>
      </c>
    </row>
    <row r="7008" spans="12:17" x14ac:dyDescent="0.25">
      <c r="L7008" s="38">
        <f>IF(AND(Colin!$G7008=$B$1,Colin!$H7008=$C$3),Colin!$I7008,)</f>
        <v>0</v>
      </c>
      <c r="M7008" s="38">
        <f>IF(AND(Colin!$G7008=$B$1,Colin!$H7008&lt;=$C$3),Colin!$I7008,)</f>
        <v>0</v>
      </c>
      <c r="N7008" s="38">
        <f>IF(AND(Colin!$G7008=$B$2,Colin!$H7008=$C$3),Colin!$I7008,)</f>
        <v>0</v>
      </c>
      <c r="O7008" s="38">
        <f>IF(AND(Colin!$G7008=$B$2,Colin!$H7008&lt;=$C$3),Colin!$I7008,)</f>
        <v>0</v>
      </c>
      <c r="P7008" s="38">
        <f>IF(Colin!$G7008&lt;$B$2,Colin!$I7008,0)</f>
        <v>0</v>
      </c>
      <c r="Q7008" s="38">
        <f>IF(Colin!$G7008&lt;$B$1,Colin!$I7008,0)</f>
        <v>0</v>
      </c>
    </row>
    <row r="7009" spans="12:17" x14ac:dyDescent="0.25">
      <c r="L7009" s="38">
        <f>IF(AND(Colin!$G7009=$B$1,Colin!$H7009=$C$3),Colin!$I7009,)</f>
        <v>0</v>
      </c>
      <c r="M7009" s="38">
        <f>IF(AND(Colin!$G7009=$B$1,Colin!$H7009&lt;=$C$3),Colin!$I7009,)</f>
        <v>0</v>
      </c>
      <c r="N7009" s="38">
        <f>IF(AND(Colin!$G7009=$B$2,Colin!$H7009=$C$3),Colin!$I7009,)</f>
        <v>0</v>
      </c>
      <c r="O7009" s="38">
        <f>IF(AND(Colin!$G7009=$B$2,Colin!$H7009&lt;=$C$3),Colin!$I7009,)</f>
        <v>0</v>
      </c>
      <c r="P7009" s="38">
        <f>IF(Colin!$G7009&lt;$B$2,Colin!$I7009,0)</f>
        <v>0</v>
      </c>
      <c r="Q7009" s="38">
        <f>IF(Colin!$G7009&lt;$B$1,Colin!$I7009,0)</f>
        <v>0</v>
      </c>
    </row>
    <row r="7010" spans="12:17" x14ac:dyDescent="0.25">
      <c r="L7010" s="38">
        <f>IF(AND(Colin!$G7010=$B$1,Colin!$H7010=$C$3),Colin!$I7010,)</f>
        <v>0</v>
      </c>
      <c r="M7010" s="38">
        <f>IF(AND(Colin!$G7010=$B$1,Colin!$H7010&lt;=$C$3),Colin!$I7010,)</f>
        <v>0</v>
      </c>
      <c r="N7010" s="38">
        <f>IF(AND(Colin!$G7010=$B$2,Colin!$H7010=$C$3),Colin!$I7010,)</f>
        <v>0</v>
      </c>
      <c r="O7010" s="38">
        <f>IF(AND(Colin!$G7010=$B$2,Colin!$H7010&lt;=$C$3),Colin!$I7010,)</f>
        <v>0</v>
      </c>
      <c r="P7010" s="38">
        <f>IF(Colin!$G7010&lt;$B$2,Colin!$I7010,0)</f>
        <v>0</v>
      </c>
      <c r="Q7010" s="38">
        <f>IF(Colin!$G7010&lt;$B$1,Colin!$I7010,0)</f>
        <v>0</v>
      </c>
    </row>
    <row r="7011" spans="12:17" x14ac:dyDescent="0.25">
      <c r="L7011" s="38">
        <f>IF(AND(Colin!$G7011=$B$1,Colin!$H7011=$C$3),Colin!$I7011,)</f>
        <v>0</v>
      </c>
      <c r="M7011" s="38">
        <f>IF(AND(Colin!$G7011=$B$1,Colin!$H7011&lt;=$C$3),Colin!$I7011,)</f>
        <v>0</v>
      </c>
      <c r="N7011" s="38">
        <f>IF(AND(Colin!$G7011=$B$2,Colin!$H7011=$C$3),Colin!$I7011,)</f>
        <v>0</v>
      </c>
      <c r="O7011" s="38">
        <f>IF(AND(Colin!$G7011=$B$2,Colin!$H7011&lt;=$C$3),Colin!$I7011,)</f>
        <v>0</v>
      </c>
      <c r="P7011" s="38">
        <f>IF(Colin!$G7011&lt;$B$2,Colin!$I7011,0)</f>
        <v>0</v>
      </c>
      <c r="Q7011" s="38">
        <f>IF(Colin!$G7011&lt;$B$1,Colin!$I7011,0)</f>
        <v>0</v>
      </c>
    </row>
    <row r="7012" spans="12:17" x14ac:dyDescent="0.25">
      <c r="L7012" s="38">
        <f>IF(AND(Colin!$G7012=$B$1,Colin!$H7012=$C$3),Colin!$I7012,)</f>
        <v>0</v>
      </c>
      <c r="M7012" s="38">
        <f>IF(AND(Colin!$G7012=$B$1,Colin!$H7012&lt;=$C$3),Colin!$I7012,)</f>
        <v>0</v>
      </c>
      <c r="N7012" s="38">
        <f>IF(AND(Colin!$G7012=$B$2,Colin!$H7012=$C$3),Colin!$I7012,)</f>
        <v>0</v>
      </c>
      <c r="O7012" s="38">
        <f>IF(AND(Colin!$G7012=$B$2,Colin!$H7012&lt;=$C$3),Colin!$I7012,)</f>
        <v>0</v>
      </c>
      <c r="P7012" s="38">
        <f>IF(Colin!$G7012&lt;$B$2,Colin!$I7012,0)</f>
        <v>0</v>
      </c>
      <c r="Q7012" s="38">
        <f>IF(Colin!$G7012&lt;$B$1,Colin!$I7012,0)</f>
        <v>0</v>
      </c>
    </row>
    <row r="7013" spans="12:17" x14ac:dyDescent="0.25">
      <c r="L7013" s="38">
        <f>IF(AND(Colin!$G7013=$B$1,Colin!$H7013=$C$3),Colin!$I7013,)</f>
        <v>0</v>
      </c>
      <c r="M7013" s="38">
        <f>IF(AND(Colin!$G7013=$B$1,Colin!$H7013&lt;=$C$3),Colin!$I7013,)</f>
        <v>0</v>
      </c>
      <c r="N7013" s="38">
        <f>IF(AND(Colin!$G7013=$B$2,Colin!$H7013=$C$3),Colin!$I7013,)</f>
        <v>0</v>
      </c>
      <c r="O7013" s="38">
        <f>IF(AND(Colin!$G7013=$B$2,Colin!$H7013&lt;=$C$3),Colin!$I7013,)</f>
        <v>0</v>
      </c>
      <c r="P7013" s="38">
        <f>IF(Colin!$G7013&lt;$B$2,Colin!$I7013,0)</f>
        <v>0</v>
      </c>
      <c r="Q7013" s="38">
        <f>IF(Colin!$G7013&lt;$B$1,Colin!$I7013,0)</f>
        <v>0</v>
      </c>
    </row>
    <row r="7014" spans="12:17" x14ac:dyDescent="0.25">
      <c r="L7014" s="38">
        <f>IF(AND(Colin!$G7014=$B$1,Colin!$H7014=$C$3),Colin!$I7014,)</f>
        <v>0</v>
      </c>
      <c r="M7014" s="38">
        <f>IF(AND(Colin!$G7014=$B$1,Colin!$H7014&lt;=$C$3),Colin!$I7014,)</f>
        <v>0</v>
      </c>
      <c r="N7014" s="38">
        <f>IF(AND(Colin!$G7014=$B$2,Colin!$H7014=$C$3),Colin!$I7014,)</f>
        <v>0</v>
      </c>
      <c r="O7014" s="38">
        <f>IF(AND(Colin!$G7014=$B$2,Colin!$H7014&lt;=$C$3),Colin!$I7014,)</f>
        <v>0</v>
      </c>
      <c r="P7014" s="38">
        <f>IF(Colin!$G7014&lt;$B$2,Colin!$I7014,0)</f>
        <v>0</v>
      </c>
      <c r="Q7014" s="38">
        <f>IF(Colin!$G7014&lt;$B$1,Colin!$I7014,0)</f>
        <v>0</v>
      </c>
    </row>
    <row r="7015" spans="12:17" x14ac:dyDescent="0.25">
      <c r="L7015" s="38">
        <f>IF(AND(Colin!$G7015=$B$1,Colin!$H7015=$C$3),Colin!$I7015,)</f>
        <v>0</v>
      </c>
      <c r="M7015" s="38">
        <f>IF(AND(Colin!$G7015=$B$1,Colin!$H7015&lt;=$C$3),Colin!$I7015,)</f>
        <v>0</v>
      </c>
      <c r="N7015" s="38">
        <f>IF(AND(Colin!$G7015=$B$2,Colin!$H7015=$C$3),Colin!$I7015,)</f>
        <v>0</v>
      </c>
      <c r="O7015" s="38">
        <f>IF(AND(Colin!$G7015=$B$2,Colin!$H7015&lt;=$C$3),Colin!$I7015,)</f>
        <v>0</v>
      </c>
      <c r="P7015" s="38">
        <f>IF(Colin!$G7015&lt;$B$2,Colin!$I7015,0)</f>
        <v>0</v>
      </c>
      <c r="Q7015" s="38">
        <f>IF(Colin!$G7015&lt;$B$1,Colin!$I7015,0)</f>
        <v>0</v>
      </c>
    </row>
    <row r="7016" spans="12:17" x14ac:dyDescent="0.25">
      <c r="L7016" s="38">
        <f>IF(AND(Colin!$G7016=$B$1,Colin!$H7016=$C$3),Colin!$I7016,)</f>
        <v>0</v>
      </c>
      <c r="M7016" s="38">
        <f>IF(AND(Colin!$G7016=$B$1,Colin!$H7016&lt;=$C$3),Colin!$I7016,)</f>
        <v>0</v>
      </c>
      <c r="N7016" s="38">
        <f>IF(AND(Colin!$G7016=$B$2,Colin!$H7016=$C$3),Colin!$I7016,)</f>
        <v>0</v>
      </c>
      <c r="O7016" s="38">
        <f>IF(AND(Colin!$G7016=$B$2,Colin!$H7016&lt;=$C$3),Colin!$I7016,)</f>
        <v>0</v>
      </c>
      <c r="P7016" s="38">
        <f>IF(Colin!$G7016&lt;$B$2,Colin!$I7016,0)</f>
        <v>0</v>
      </c>
      <c r="Q7016" s="38">
        <f>IF(Colin!$G7016&lt;$B$1,Colin!$I7016,0)</f>
        <v>0</v>
      </c>
    </row>
    <row r="7017" spans="12:17" x14ac:dyDescent="0.25">
      <c r="L7017" s="38">
        <f>IF(AND(Colin!$G7017=$B$1,Colin!$H7017=$C$3),Colin!$I7017,)</f>
        <v>0</v>
      </c>
      <c r="M7017" s="38">
        <f>IF(AND(Colin!$G7017=$B$1,Colin!$H7017&lt;=$C$3),Colin!$I7017,)</f>
        <v>0</v>
      </c>
      <c r="N7017" s="38">
        <f>IF(AND(Colin!$G7017=$B$2,Colin!$H7017=$C$3),Colin!$I7017,)</f>
        <v>0</v>
      </c>
      <c r="O7017" s="38">
        <f>IF(AND(Colin!$G7017=$B$2,Colin!$H7017&lt;=$C$3),Colin!$I7017,)</f>
        <v>0</v>
      </c>
      <c r="P7017" s="38">
        <f>IF(Colin!$G7017&lt;$B$2,Colin!$I7017,0)</f>
        <v>0</v>
      </c>
      <c r="Q7017" s="38">
        <f>IF(Colin!$G7017&lt;$B$1,Colin!$I7017,0)</f>
        <v>0</v>
      </c>
    </row>
    <row r="7018" spans="12:17" x14ac:dyDescent="0.25">
      <c r="L7018" s="38">
        <f>IF(AND(Colin!$G7018=$B$1,Colin!$H7018=$C$3),Colin!$I7018,)</f>
        <v>0</v>
      </c>
      <c r="M7018" s="38">
        <f>IF(AND(Colin!$G7018=$B$1,Colin!$H7018&lt;=$C$3),Colin!$I7018,)</f>
        <v>0</v>
      </c>
      <c r="N7018" s="38">
        <f>IF(AND(Colin!$G7018=$B$2,Colin!$H7018=$C$3),Colin!$I7018,)</f>
        <v>0</v>
      </c>
      <c r="O7018" s="38">
        <f>IF(AND(Colin!$G7018=$B$2,Colin!$H7018&lt;=$C$3),Colin!$I7018,)</f>
        <v>0</v>
      </c>
      <c r="P7018" s="38">
        <f>IF(Colin!$G7018&lt;$B$2,Colin!$I7018,0)</f>
        <v>0</v>
      </c>
      <c r="Q7018" s="38">
        <f>IF(Colin!$G7018&lt;$B$1,Colin!$I7018,0)</f>
        <v>0</v>
      </c>
    </row>
    <row r="7019" spans="12:17" x14ac:dyDescent="0.25">
      <c r="L7019" s="38">
        <f>IF(AND(Colin!$G7019=$B$1,Colin!$H7019=$C$3),Colin!$I7019,)</f>
        <v>0</v>
      </c>
      <c r="M7019" s="38">
        <f>IF(AND(Colin!$G7019=$B$1,Colin!$H7019&lt;=$C$3),Colin!$I7019,)</f>
        <v>0</v>
      </c>
      <c r="N7019" s="38">
        <f>IF(AND(Colin!$G7019=$B$2,Colin!$H7019=$C$3),Colin!$I7019,)</f>
        <v>0</v>
      </c>
      <c r="O7019" s="38">
        <f>IF(AND(Colin!$G7019=$B$2,Colin!$H7019&lt;=$C$3),Colin!$I7019,)</f>
        <v>0</v>
      </c>
      <c r="P7019" s="38">
        <f>IF(Colin!$G7019&lt;$B$2,Colin!$I7019,0)</f>
        <v>0</v>
      </c>
      <c r="Q7019" s="38">
        <f>IF(Colin!$G7019&lt;$B$1,Colin!$I7019,0)</f>
        <v>0</v>
      </c>
    </row>
    <row r="7020" spans="12:17" x14ac:dyDescent="0.25">
      <c r="L7020" s="38">
        <f>IF(AND(Colin!$G7020=$B$1,Colin!$H7020=$C$3),Colin!$I7020,)</f>
        <v>0</v>
      </c>
      <c r="M7020" s="38">
        <f>IF(AND(Colin!$G7020=$B$1,Colin!$H7020&lt;=$C$3),Colin!$I7020,)</f>
        <v>0</v>
      </c>
      <c r="N7020" s="38">
        <f>IF(AND(Colin!$G7020=$B$2,Colin!$H7020=$C$3),Colin!$I7020,)</f>
        <v>0</v>
      </c>
      <c r="O7020" s="38">
        <f>IF(AND(Colin!$G7020=$B$2,Colin!$H7020&lt;=$C$3),Colin!$I7020,)</f>
        <v>0</v>
      </c>
      <c r="P7020" s="38">
        <f>IF(Colin!$G7020&lt;$B$2,Colin!$I7020,0)</f>
        <v>0</v>
      </c>
      <c r="Q7020" s="38">
        <f>IF(Colin!$G7020&lt;$B$1,Colin!$I7020,0)</f>
        <v>0</v>
      </c>
    </row>
    <row r="7021" spans="12:17" x14ac:dyDescent="0.25">
      <c r="L7021" s="38">
        <f>IF(AND(Colin!$G7021=$B$1,Colin!$H7021=$C$3),Colin!$I7021,)</f>
        <v>0</v>
      </c>
      <c r="M7021" s="38">
        <f>IF(AND(Colin!$G7021=$B$1,Colin!$H7021&lt;=$C$3),Colin!$I7021,)</f>
        <v>0</v>
      </c>
      <c r="N7021" s="38">
        <f>IF(AND(Colin!$G7021=$B$2,Colin!$H7021=$C$3),Colin!$I7021,)</f>
        <v>0</v>
      </c>
      <c r="O7021" s="38">
        <f>IF(AND(Colin!$G7021=$B$2,Colin!$H7021&lt;=$C$3),Colin!$I7021,)</f>
        <v>0</v>
      </c>
      <c r="P7021" s="38">
        <f>IF(Colin!$G7021&lt;$B$2,Colin!$I7021,0)</f>
        <v>0</v>
      </c>
      <c r="Q7021" s="38">
        <f>IF(Colin!$G7021&lt;$B$1,Colin!$I7021,0)</f>
        <v>0</v>
      </c>
    </row>
    <row r="7022" spans="12:17" x14ac:dyDescent="0.25">
      <c r="L7022" s="38">
        <f>IF(AND(Colin!$G7022=$B$1,Colin!$H7022=$C$3),Colin!$I7022,)</f>
        <v>0</v>
      </c>
      <c r="M7022" s="38">
        <f>IF(AND(Colin!$G7022=$B$1,Colin!$H7022&lt;=$C$3),Colin!$I7022,)</f>
        <v>0</v>
      </c>
      <c r="N7022" s="38">
        <f>IF(AND(Colin!$G7022=$B$2,Colin!$H7022=$C$3),Colin!$I7022,)</f>
        <v>0</v>
      </c>
      <c r="O7022" s="38">
        <f>IF(AND(Colin!$G7022=$B$2,Colin!$H7022&lt;=$C$3),Colin!$I7022,)</f>
        <v>0</v>
      </c>
      <c r="P7022" s="38">
        <f>IF(Colin!$G7022&lt;$B$2,Colin!$I7022,0)</f>
        <v>0</v>
      </c>
      <c r="Q7022" s="38">
        <f>IF(Colin!$G7022&lt;$B$1,Colin!$I7022,0)</f>
        <v>0</v>
      </c>
    </row>
    <row r="7023" spans="12:17" x14ac:dyDescent="0.25">
      <c r="L7023" s="38">
        <f>IF(AND(Colin!$G7023=$B$1,Colin!$H7023=$C$3),Colin!$I7023,)</f>
        <v>0</v>
      </c>
      <c r="M7023" s="38">
        <f>IF(AND(Colin!$G7023=$B$1,Colin!$H7023&lt;=$C$3),Colin!$I7023,)</f>
        <v>0</v>
      </c>
      <c r="N7023" s="38">
        <f>IF(AND(Colin!$G7023=$B$2,Colin!$H7023=$C$3),Colin!$I7023,)</f>
        <v>0</v>
      </c>
      <c r="O7023" s="38">
        <f>IF(AND(Colin!$G7023=$B$2,Colin!$H7023&lt;=$C$3),Colin!$I7023,)</f>
        <v>0</v>
      </c>
      <c r="P7023" s="38">
        <f>IF(Colin!$G7023&lt;$B$2,Colin!$I7023,0)</f>
        <v>0</v>
      </c>
      <c r="Q7023" s="38">
        <f>IF(Colin!$G7023&lt;$B$1,Colin!$I7023,0)</f>
        <v>0</v>
      </c>
    </row>
    <row r="7024" spans="12:17" x14ac:dyDescent="0.25">
      <c r="L7024" s="38">
        <f>IF(AND(Colin!$G7024=$B$1,Colin!$H7024=$C$3),Colin!$I7024,)</f>
        <v>0</v>
      </c>
      <c r="M7024" s="38">
        <f>IF(AND(Colin!$G7024=$B$1,Colin!$H7024&lt;=$C$3),Colin!$I7024,)</f>
        <v>0</v>
      </c>
      <c r="N7024" s="38">
        <f>IF(AND(Colin!$G7024=$B$2,Colin!$H7024=$C$3),Colin!$I7024,)</f>
        <v>0</v>
      </c>
      <c r="O7024" s="38">
        <f>IF(AND(Colin!$G7024=$B$2,Colin!$H7024&lt;=$C$3),Colin!$I7024,)</f>
        <v>0</v>
      </c>
      <c r="P7024" s="38">
        <f>IF(Colin!$G7024&lt;$B$2,Colin!$I7024,0)</f>
        <v>0</v>
      </c>
      <c r="Q7024" s="38">
        <f>IF(Colin!$G7024&lt;$B$1,Colin!$I7024,0)</f>
        <v>0</v>
      </c>
    </row>
    <row r="7025" spans="12:17" x14ac:dyDescent="0.25">
      <c r="L7025" s="38">
        <f>IF(AND(Colin!$G7025=$B$1,Colin!$H7025=$C$3),Colin!$I7025,)</f>
        <v>0</v>
      </c>
      <c r="M7025" s="38">
        <f>IF(AND(Colin!$G7025=$B$1,Colin!$H7025&lt;=$C$3),Colin!$I7025,)</f>
        <v>0</v>
      </c>
      <c r="N7025" s="38">
        <f>IF(AND(Colin!$G7025=$B$2,Colin!$H7025=$C$3),Colin!$I7025,)</f>
        <v>0</v>
      </c>
      <c r="O7025" s="38">
        <f>IF(AND(Colin!$G7025=$B$2,Colin!$H7025&lt;=$C$3),Colin!$I7025,)</f>
        <v>0</v>
      </c>
      <c r="P7025" s="38">
        <f>IF(Colin!$G7025&lt;$B$2,Colin!$I7025,0)</f>
        <v>0</v>
      </c>
      <c r="Q7025" s="38">
        <f>IF(Colin!$G7025&lt;$B$1,Colin!$I7025,0)</f>
        <v>0</v>
      </c>
    </row>
    <row r="7026" spans="12:17" x14ac:dyDescent="0.25">
      <c r="L7026" s="38">
        <f>IF(AND(Colin!$G7026=$B$1,Colin!$H7026=$C$3),Colin!$I7026,)</f>
        <v>0</v>
      </c>
      <c r="M7026" s="38">
        <f>IF(AND(Colin!$G7026=$B$1,Colin!$H7026&lt;=$C$3),Colin!$I7026,)</f>
        <v>0</v>
      </c>
      <c r="N7026" s="38">
        <f>IF(AND(Colin!$G7026=$B$2,Colin!$H7026=$C$3),Colin!$I7026,)</f>
        <v>0</v>
      </c>
      <c r="O7026" s="38">
        <f>IF(AND(Colin!$G7026=$B$2,Colin!$H7026&lt;=$C$3),Colin!$I7026,)</f>
        <v>0</v>
      </c>
      <c r="P7026" s="38">
        <f>IF(Colin!$G7026&lt;$B$2,Colin!$I7026,0)</f>
        <v>0</v>
      </c>
      <c r="Q7026" s="38">
        <f>IF(Colin!$G7026&lt;$B$1,Colin!$I7026,0)</f>
        <v>0</v>
      </c>
    </row>
    <row r="7027" spans="12:17" x14ac:dyDescent="0.25">
      <c r="L7027" s="38">
        <f>IF(AND(Colin!$G7027=$B$1,Colin!$H7027=$C$3),Colin!$I7027,)</f>
        <v>0</v>
      </c>
      <c r="M7027" s="38">
        <f>IF(AND(Colin!$G7027=$B$1,Colin!$H7027&lt;=$C$3),Colin!$I7027,)</f>
        <v>0</v>
      </c>
      <c r="N7027" s="38">
        <f>IF(AND(Colin!$G7027=$B$2,Colin!$H7027=$C$3),Colin!$I7027,)</f>
        <v>0</v>
      </c>
      <c r="O7027" s="38">
        <f>IF(AND(Colin!$G7027=$B$2,Colin!$H7027&lt;=$C$3),Colin!$I7027,)</f>
        <v>0</v>
      </c>
      <c r="P7027" s="38">
        <f>IF(Colin!$G7027&lt;$B$2,Colin!$I7027,0)</f>
        <v>0</v>
      </c>
      <c r="Q7027" s="38">
        <f>IF(Colin!$G7027&lt;$B$1,Colin!$I7027,0)</f>
        <v>0</v>
      </c>
    </row>
    <row r="7028" spans="12:17" x14ac:dyDescent="0.25">
      <c r="L7028" s="38">
        <f>IF(AND(Colin!$G7028=$B$1,Colin!$H7028=$C$3),Colin!$I7028,)</f>
        <v>0</v>
      </c>
      <c r="M7028" s="38">
        <f>IF(AND(Colin!$G7028=$B$1,Colin!$H7028&lt;=$C$3),Colin!$I7028,)</f>
        <v>0</v>
      </c>
      <c r="N7028" s="38">
        <f>IF(AND(Colin!$G7028=$B$2,Colin!$H7028=$C$3),Colin!$I7028,)</f>
        <v>0</v>
      </c>
      <c r="O7028" s="38">
        <f>IF(AND(Colin!$G7028=$B$2,Colin!$H7028&lt;=$C$3),Colin!$I7028,)</f>
        <v>0</v>
      </c>
      <c r="P7028" s="38">
        <f>IF(Colin!$G7028&lt;$B$2,Colin!$I7028,0)</f>
        <v>0</v>
      </c>
      <c r="Q7028" s="38">
        <f>IF(Colin!$G7028&lt;$B$1,Colin!$I7028,0)</f>
        <v>0</v>
      </c>
    </row>
    <row r="7029" spans="12:17" x14ac:dyDescent="0.25">
      <c r="L7029" s="38">
        <f>IF(AND(Colin!$G7029=$B$1,Colin!$H7029=$C$3),Colin!$I7029,)</f>
        <v>0</v>
      </c>
      <c r="M7029" s="38">
        <f>IF(AND(Colin!$G7029=$B$1,Colin!$H7029&lt;=$C$3),Colin!$I7029,)</f>
        <v>0</v>
      </c>
      <c r="N7029" s="38">
        <f>IF(AND(Colin!$G7029=$B$2,Colin!$H7029=$C$3),Colin!$I7029,)</f>
        <v>0</v>
      </c>
      <c r="O7029" s="38">
        <f>IF(AND(Colin!$G7029=$B$2,Colin!$H7029&lt;=$C$3),Colin!$I7029,)</f>
        <v>0</v>
      </c>
      <c r="P7029" s="38">
        <f>IF(Colin!$G7029&lt;$B$2,Colin!$I7029,0)</f>
        <v>0</v>
      </c>
      <c r="Q7029" s="38">
        <f>IF(Colin!$G7029&lt;$B$1,Colin!$I7029,0)</f>
        <v>0</v>
      </c>
    </row>
    <row r="7030" spans="12:17" x14ac:dyDescent="0.25">
      <c r="L7030" s="38">
        <f>IF(AND(Colin!$G7030=$B$1,Colin!$H7030=$C$3),Colin!$I7030,)</f>
        <v>0</v>
      </c>
      <c r="M7030" s="38">
        <f>IF(AND(Colin!$G7030=$B$1,Colin!$H7030&lt;=$C$3),Colin!$I7030,)</f>
        <v>0</v>
      </c>
      <c r="N7030" s="38">
        <f>IF(AND(Colin!$G7030=$B$2,Colin!$H7030=$C$3),Colin!$I7030,)</f>
        <v>0</v>
      </c>
      <c r="O7030" s="38">
        <f>IF(AND(Colin!$G7030=$B$2,Colin!$H7030&lt;=$C$3),Colin!$I7030,)</f>
        <v>0</v>
      </c>
      <c r="P7030" s="38">
        <f>IF(Colin!$G7030&lt;$B$2,Colin!$I7030,0)</f>
        <v>0</v>
      </c>
      <c r="Q7030" s="38">
        <f>IF(Colin!$G7030&lt;$B$1,Colin!$I7030,0)</f>
        <v>0</v>
      </c>
    </row>
    <row r="7031" spans="12:17" x14ac:dyDescent="0.25">
      <c r="L7031" s="38">
        <f>IF(AND(Colin!$G7031=$B$1,Colin!$H7031=$C$3),Colin!$I7031,)</f>
        <v>0</v>
      </c>
      <c r="M7031" s="38">
        <f>IF(AND(Colin!$G7031=$B$1,Colin!$H7031&lt;=$C$3),Colin!$I7031,)</f>
        <v>0</v>
      </c>
      <c r="N7031" s="38">
        <f>IF(AND(Colin!$G7031=$B$2,Colin!$H7031=$C$3),Colin!$I7031,)</f>
        <v>0</v>
      </c>
      <c r="O7031" s="38">
        <f>IF(AND(Colin!$G7031=$B$2,Colin!$H7031&lt;=$C$3),Colin!$I7031,)</f>
        <v>0</v>
      </c>
      <c r="P7031" s="38">
        <f>IF(Colin!$G7031&lt;$B$2,Colin!$I7031,0)</f>
        <v>0</v>
      </c>
      <c r="Q7031" s="38">
        <f>IF(Colin!$G7031&lt;$B$1,Colin!$I7031,0)</f>
        <v>0</v>
      </c>
    </row>
    <row r="7032" spans="12:17" x14ac:dyDescent="0.25">
      <c r="L7032" s="38">
        <f>IF(AND(Colin!$G7032=$B$1,Colin!$H7032=$C$3),Colin!$I7032,)</f>
        <v>0</v>
      </c>
      <c r="M7032" s="38">
        <f>IF(AND(Colin!$G7032=$B$1,Colin!$H7032&lt;=$C$3),Colin!$I7032,)</f>
        <v>0</v>
      </c>
      <c r="N7032" s="38">
        <f>IF(AND(Colin!$G7032=$B$2,Colin!$H7032=$C$3),Colin!$I7032,)</f>
        <v>0</v>
      </c>
      <c r="O7032" s="38">
        <f>IF(AND(Colin!$G7032=$B$2,Colin!$H7032&lt;=$C$3),Colin!$I7032,)</f>
        <v>0</v>
      </c>
      <c r="P7032" s="38">
        <f>IF(Colin!$G7032&lt;$B$2,Colin!$I7032,0)</f>
        <v>0</v>
      </c>
      <c r="Q7032" s="38">
        <f>IF(Colin!$G7032&lt;$B$1,Colin!$I7032,0)</f>
        <v>0</v>
      </c>
    </row>
    <row r="7033" spans="12:17" x14ac:dyDescent="0.25">
      <c r="L7033" s="38">
        <f>IF(AND(Colin!$G7033=$B$1,Colin!$H7033=$C$3),Colin!$I7033,)</f>
        <v>0</v>
      </c>
      <c r="M7033" s="38">
        <f>IF(AND(Colin!$G7033=$B$1,Colin!$H7033&lt;=$C$3),Colin!$I7033,)</f>
        <v>0</v>
      </c>
      <c r="N7033" s="38">
        <f>IF(AND(Colin!$G7033=$B$2,Colin!$H7033=$C$3),Colin!$I7033,)</f>
        <v>0</v>
      </c>
      <c r="O7033" s="38">
        <f>IF(AND(Colin!$G7033=$B$2,Colin!$H7033&lt;=$C$3),Colin!$I7033,)</f>
        <v>0</v>
      </c>
      <c r="P7033" s="38">
        <f>IF(Colin!$G7033&lt;$B$2,Colin!$I7033,0)</f>
        <v>0</v>
      </c>
      <c r="Q7033" s="38">
        <f>IF(Colin!$G7033&lt;$B$1,Colin!$I7033,0)</f>
        <v>0</v>
      </c>
    </row>
    <row r="7034" spans="12:17" x14ac:dyDescent="0.25">
      <c r="L7034" s="38">
        <f>IF(AND(Colin!$G7034=$B$1,Colin!$H7034=$C$3),Colin!$I7034,)</f>
        <v>0</v>
      </c>
      <c r="M7034" s="38">
        <f>IF(AND(Colin!$G7034=$B$1,Colin!$H7034&lt;=$C$3),Colin!$I7034,)</f>
        <v>0</v>
      </c>
      <c r="N7034" s="38">
        <f>IF(AND(Colin!$G7034=$B$2,Colin!$H7034=$C$3),Colin!$I7034,)</f>
        <v>0</v>
      </c>
      <c r="O7034" s="38">
        <f>IF(AND(Colin!$G7034=$B$2,Colin!$H7034&lt;=$C$3),Colin!$I7034,)</f>
        <v>0</v>
      </c>
      <c r="P7034" s="38">
        <f>IF(Colin!$G7034&lt;$B$2,Colin!$I7034,0)</f>
        <v>0</v>
      </c>
      <c r="Q7034" s="38">
        <f>IF(Colin!$G7034&lt;$B$1,Colin!$I7034,0)</f>
        <v>0</v>
      </c>
    </row>
    <row r="7035" spans="12:17" x14ac:dyDescent="0.25">
      <c r="L7035" s="38">
        <f>IF(AND(Colin!$G7035=$B$1,Colin!$H7035=$C$3),Colin!$I7035,)</f>
        <v>0</v>
      </c>
      <c r="M7035" s="38">
        <f>IF(AND(Colin!$G7035=$B$1,Colin!$H7035&lt;=$C$3),Colin!$I7035,)</f>
        <v>0</v>
      </c>
      <c r="N7035" s="38">
        <f>IF(AND(Colin!$G7035=$B$2,Colin!$H7035=$C$3),Colin!$I7035,)</f>
        <v>0</v>
      </c>
      <c r="O7035" s="38">
        <f>IF(AND(Colin!$G7035=$B$2,Colin!$H7035&lt;=$C$3),Colin!$I7035,)</f>
        <v>0</v>
      </c>
      <c r="P7035" s="38">
        <f>IF(Colin!$G7035&lt;$B$2,Colin!$I7035,0)</f>
        <v>0</v>
      </c>
      <c r="Q7035" s="38">
        <f>IF(Colin!$G7035&lt;$B$1,Colin!$I7035,0)</f>
        <v>0</v>
      </c>
    </row>
    <row r="7036" spans="12:17" x14ac:dyDescent="0.25">
      <c r="L7036" s="38">
        <f>IF(AND(Colin!$G7036=$B$1,Colin!$H7036=$C$3),Colin!$I7036,)</f>
        <v>0</v>
      </c>
      <c r="M7036" s="38">
        <f>IF(AND(Colin!$G7036=$B$1,Colin!$H7036&lt;=$C$3),Colin!$I7036,)</f>
        <v>0</v>
      </c>
      <c r="N7036" s="38">
        <f>IF(AND(Colin!$G7036=$B$2,Colin!$H7036=$C$3),Colin!$I7036,)</f>
        <v>0</v>
      </c>
      <c r="O7036" s="38">
        <f>IF(AND(Colin!$G7036=$B$2,Colin!$H7036&lt;=$C$3),Colin!$I7036,)</f>
        <v>0</v>
      </c>
      <c r="P7036" s="38">
        <f>IF(Colin!$G7036&lt;$B$2,Colin!$I7036,0)</f>
        <v>0</v>
      </c>
      <c r="Q7036" s="38">
        <f>IF(Colin!$G7036&lt;$B$1,Colin!$I7036,0)</f>
        <v>0</v>
      </c>
    </row>
    <row r="7037" spans="12:17" x14ac:dyDescent="0.25">
      <c r="L7037" s="38">
        <f>IF(AND(Colin!$G7037=$B$1,Colin!$H7037=$C$3),Colin!$I7037,)</f>
        <v>0</v>
      </c>
      <c r="M7037" s="38">
        <f>IF(AND(Colin!$G7037=$B$1,Colin!$H7037&lt;=$C$3),Colin!$I7037,)</f>
        <v>0</v>
      </c>
      <c r="N7037" s="38">
        <f>IF(AND(Colin!$G7037=$B$2,Colin!$H7037=$C$3),Colin!$I7037,)</f>
        <v>0</v>
      </c>
      <c r="O7037" s="38">
        <f>IF(AND(Colin!$G7037=$B$2,Colin!$H7037&lt;=$C$3),Colin!$I7037,)</f>
        <v>0</v>
      </c>
      <c r="P7037" s="38">
        <f>IF(Colin!$G7037&lt;$B$2,Colin!$I7037,0)</f>
        <v>0</v>
      </c>
      <c r="Q7037" s="38">
        <f>IF(Colin!$G7037&lt;$B$1,Colin!$I7037,0)</f>
        <v>0</v>
      </c>
    </row>
    <row r="7038" spans="12:17" x14ac:dyDescent="0.25">
      <c r="L7038" s="38">
        <f>IF(AND(Colin!$G7038=$B$1,Colin!$H7038=$C$3),Colin!$I7038,)</f>
        <v>0</v>
      </c>
      <c r="M7038" s="38">
        <f>IF(AND(Colin!$G7038=$B$1,Colin!$H7038&lt;=$C$3),Colin!$I7038,)</f>
        <v>0</v>
      </c>
      <c r="N7038" s="38">
        <f>IF(AND(Colin!$G7038=$B$2,Colin!$H7038=$C$3),Colin!$I7038,)</f>
        <v>0</v>
      </c>
      <c r="O7038" s="38">
        <f>IF(AND(Colin!$G7038=$B$2,Colin!$H7038&lt;=$C$3),Colin!$I7038,)</f>
        <v>0</v>
      </c>
      <c r="P7038" s="38">
        <f>IF(Colin!$G7038&lt;$B$2,Colin!$I7038,0)</f>
        <v>0</v>
      </c>
      <c r="Q7038" s="38">
        <f>IF(Colin!$G7038&lt;$B$1,Colin!$I7038,0)</f>
        <v>0</v>
      </c>
    </row>
    <row r="7039" spans="12:17" x14ac:dyDescent="0.25">
      <c r="L7039" s="38">
        <f>IF(AND(Colin!$G7039=$B$1,Colin!$H7039=$C$3),Colin!$I7039,)</f>
        <v>0</v>
      </c>
      <c r="M7039" s="38">
        <f>IF(AND(Colin!$G7039=$B$1,Colin!$H7039&lt;=$C$3),Colin!$I7039,)</f>
        <v>0</v>
      </c>
      <c r="N7039" s="38">
        <f>IF(AND(Colin!$G7039=$B$2,Colin!$H7039=$C$3),Colin!$I7039,)</f>
        <v>0</v>
      </c>
      <c r="O7039" s="38">
        <f>IF(AND(Colin!$G7039=$B$2,Colin!$H7039&lt;=$C$3),Colin!$I7039,)</f>
        <v>0</v>
      </c>
      <c r="P7039" s="38">
        <f>IF(Colin!$G7039&lt;$B$2,Colin!$I7039,0)</f>
        <v>0</v>
      </c>
      <c r="Q7039" s="38">
        <f>IF(Colin!$G7039&lt;$B$1,Colin!$I7039,0)</f>
        <v>0</v>
      </c>
    </row>
    <row r="7040" spans="12:17" x14ac:dyDescent="0.25">
      <c r="L7040" s="38">
        <f>IF(AND(Colin!$G7040=$B$1,Colin!$H7040=$C$3),Colin!$I7040,)</f>
        <v>0</v>
      </c>
      <c r="M7040" s="38">
        <f>IF(AND(Colin!$G7040=$B$1,Colin!$H7040&lt;=$C$3),Colin!$I7040,)</f>
        <v>0</v>
      </c>
      <c r="N7040" s="38">
        <f>IF(AND(Colin!$G7040=$B$2,Colin!$H7040=$C$3),Colin!$I7040,)</f>
        <v>0</v>
      </c>
      <c r="O7040" s="38">
        <f>IF(AND(Colin!$G7040=$B$2,Colin!$H7040&lt;=$C$3),Colin!$I7040,)</f>
        <v>0</v>
      </c>
      <c r="P7040" s="38">
        <f>IF(Colin!$G7040&lt;$B$2,Colin!$I7040,0)</f>
        <v>0</v>
      </c>
      <c r="Q7040" s="38">
        <f>IF(Colin!$G7040&lt;$B$1,Colin!$I7040,0)</f>
        <v>0</v>
      </c>
    </row>
    <row r="7041" spans="12:17" x14ac:dyDescent="0.25">
      <c r="L7041" s="38">
        <f>IF(AND(Colin!$G7041=$B$1,Colin!$H7041=$C$3),Colin!$I7041,)</f>
        <v>0</v>
      </c>
      <c r="M7041" s="38">
        <f>IF(AND(Colin!$G7041=$B$1,Colin!$H7041&lt;=$C$3),Colin!$I7041,)</f>
        <v>0</v>
      </c>
      <c r="N7041" s="38">
        <f>IF(AND(Colin!$G7041=$B$2,Colin!$H7041=$C$3),Colin!$I7041,)</f>
        <v>0</v>
      </c>
      <c r="O7041" s="38">
        <f>IF(AND(Colin!$G7041=$B$2,Colin!$H7041&lt;=$C$3),Colin!$I7041,)</f>
        <v>0</v>
      </c>
      <c r="P7041" s="38">
        <f>IF(Colin!$G7041&lt;$B$2,Colin!$I7041,0)</f>
        <v>0</v>
      </c>
      <c r="Q7041" s="38">
        <f>IF(Colin!$G7041&lt;$B$1,Colin!$I7041,0)</f>
        <v>0</v>
      </c>
    </row>
    <row r="7042" spans="12:17" x14ac:dyDescent="0.25">
      <c r="L7042" s="38">
        <f>IF(AND(Colin!$G7042=$B$1,Colin!$H7042=$C$3),Colin!$I7042,)</f>
        <v>0</v>
      </c>
      <c r="M7042" s="38">
        <f>IF(AND(Colin!$G7042=$B$1,Colin!$H7042&lt;=$C$3),Colin!$I7042,)</f>
        <v>0</v>
      </c>
      <c r="N7042" s="38">
        <f>IF(AND(Colin!$G7042=$B$2,Colin!$H7042=$C$3),Colin!$I7042,)</f>
        <v>0</v>
      </c>
      <c r="O7042" s="38">
        <f>IF(AND(Colin!$G7042=$B$2,Colin!$H7042&lt;=$C$3),Colin!$I7042,)</f>
        <v>0</v>
      </c>
      <c r="P7042" s="38">
        <f>IF(Colin!$G7042&lt;$B$2,Colin!$I7042,0)</f>
        <v>0</v>
      </c>
      <c r="Q7042" s="38">
        <f>IF(Colin!$G7042&lt;$B$1,Colin!$I7042,0)</f>
        <v>0</v>
      </c>
    </row>
    <row r="7043" spans="12:17" x14ac:dyDescent="0.25">
      <c r="L7043" s="38">
        <f>IF(AND(Colin!$G7043=$B$1,Colin!$H7043=$C$3),Colin!$I7043,)</f>
        <v>0</v>
      </c>
      <c r="M7043" s="38">
        <f>IF(AND(Colin!$G7043=$B$1,Colin!$H7043&lt;=$C$3),Colin!$I7043,)</f>
        <v>0</v>
      </c>
      <c r="N7043" s="38">
        <f>IF(AND(Colin!$G7043=$B$2,Colin!$H7043=$C$3),Colin!$I7043,)</f>
        <v>0</v>
      </c>
      <c r="O7043" s="38">
        <f>IF(AND(Colin!$G7043=$B$2,Colin!$H7043&lt;=$C$3),Colin!$I7043,)</f>
        <v>0</v>
      </c>
      <c r="P7043" s="38">
        <f>IF(Colin!$G7043&lt;$B$2,Colin!$I7043,0)</f>
        <v>0</v>
      </c>
      <c r="Q7043" s="38">
        <f>IF(Colin!$G7043&lt;$B$1,Colin!$I7043,0)</f>
        <v>0</v>
      </c>
    </row>
    <row r="7044" spans="12:17" x14ac:dyDescent="0.25">
      <c r="L7044" s="38">
        <f>IF(AND(Colin!$G7044=$B$1,Colin!$H7044=$C$3),Colin!$I7044,)</f>
        <v>0</v>
      </c>
      <c r="M7044" s="38">
        <f>IF(AND(Colin!$G7044=$B$1,Colin!$H7044&lt;=$C$3),Colin!$I7044,)</f>
        <v>0</v>
      </c>
      <c r="N7044" s="38">
        <f>IF(AND(Colin!$G7044=$B$2,Colin!$H7044=$C$3),Colin!$I7044,)</f>
        <v>0</v>
      </c>
      <c r="O7044" s="38">
        <f>IF(AND(Colin!$G7044=$B$2,Colin!$H7044&lt;=$C$3),Colin!$I7044,)</f>
        <v>0</v>
      </c>
      <c r="P7044" s="38">
        <f>IF(Colin!$G7044&lt;$B$2,Colin!$I7044,0)</f>
        <v>0</v>
      </c>
      <c r="Q7044" s="38">
        <f>IF(Colin!$G7044&lt;$B$1,Colin!$I7044,0)</f>
        <v>0</v>
      </c>
    </row>
    <row r="7045" spans="12:17" x14ac:dyDescent="0.25">
      <c r="L7045" s="38">
        <f>IF(AND(Colin!$G7045=$B$1,Colin!$H7045=$C$3),Colin!$I7045,)</f>
        <v>0</v>
      </c>
      <c r="M7045" s="38">
        <f>IF(AND(Colin!$G7045=$B$1,Colin!$H7045&lt;=$C$3),Colin!$I7045,)</f>
        <v>0</v>
      </c>
      <c r="N7045" s="38">
        <f>IF(AND(Colin!$G7045=$B$2,Colin!$H7045=$C$3),Colin!$I7045,)</f>
        <v>0</v>
      </c>
      <c r="O7045" s="38">
        <f>IF(AND(Colin!$G7045=$B$2,Colin!$H7045&lt;=$C$3),Colin!$I7045,)</f>
        <v>0</v>
      </c>
      <c r="P7045" s="38">
        <f>IF(Colin!$G7045&lt;$B$2,Colin!$I7045,0)</f>
        <v>0</v>
      </c>
      <c r="Q7045" s="38">
        <f>IF(Colin!$G7045&lt;$B$1,Colin!$I7045,0)</f>
        <v>0</v>
      </c>
    </row>
    <row r="7046" spans="12:17" x14ac:dyDescent="0.25">
      <c r="L7046" s="38">
        <f>IF(AND(Colin!$G7046=$B$1,Colin!$H7046=$C$3),Colin!$I7046,)</f>
        <v>0</v>
      </c>
      <c r="M7046" s="38">
        <f>IF(AND(Colin!$G7046=$B$1,Colin!$H7046&lt;=$C$3),Colin!$I7046,)</f>
        <v>0</v>
      </c>
      <c r="N7046" s="38">
        <f>IF(AND(Colin!$G7046=$B$2,Colin!$H7046=$C$3),Colin!$I7046,)</f>
        <v>0</v>
      </c>
      <c r="O7046" s="38">
        <f>IF(AND(Colin!$G7046=$B$2,Colin!$H7046&lt;=$C$3),Colin!$I7046,)</f>
        <v>0</v>
      </c>
      <c r="P7046" s="38">
        <f>IF(Colin!$G7046&lt;$B$2,Colin!$I7046,0)</f>
        <v>0</v>
      </c>
      <c r="Q7046" s="38">
        <f>IF(Colin!$G7046&lt;$B$1,Colin!$I7046,0)</f>
        <v>0</v>
      </c>
    </row>
    <row r="7047" spans="12:17" x14ac:dyDescent="0.25">
      <c r="L7047" s="38">
        <f>IF(AND(Colin!$G7047=$B$1,Colin!$H7047=$C$3),Colin!$I7047,)</f>
        <v>0</v>
      </c>
      <c r="M7047" s="38">
        <f>IF(AND(Colin!$G7047=$B$1,Colin!$H7047&lt;=$C$3),Colin!$I7047,)</f>
        <v>0</v>
      </c>
      <c r="N7047" s="38">
        <f>IF(AND(Colin!$G7047=$B$2,Colin!$H7047=$C$3),Colin!$I7047,)</f>
        <v>0</v>
      </c>
      <c r="O7047" s="38">
        <f>IF(AND(Colin!$G7047=$B$2,Colin!$H7047&lt;=$C$3),Colin!$I7047,)</f>
        <v>0</v>
      </c>
      <c r="P7047" s="38">
        <f>IF(Colin!$G7047&lt;$B$2,Colin!$I7047,0)</f>
        <v>0</v>
      </c>
      <c r="Q7047" s="38">
        <f>IF(Colin!$G7047&lt;$B$1,Colin!$I7047,0)</f>
        <v>0</v>
      </c>
    </row>
    <row r="7048" spans="12:17" x14ac:dyDescent="0.25">
      <c r="L7048" s="38">
        <f>IF(AND(Colin!$G7048=$B$1,Colin!$H7048=$C$3),Colin!$I7048,)</f>
        <v>0</v>
      </c>
      <c r="M7048" s="38">
        <f>IF(AND(Colin!$G7048=$B$1,Colin!$H7048&lt;=$C$3),Colin!$I7048,)</f>
        <v>0</v>
      </c>
      <c r="N7048" s="38">
        <f>IF(AND(Colin!$G7048=$B$2,Colin!$H7048=$C$3),Colin!$I7048,)</f>
        <v>0</v>
      </c>
      <c r="O7048" s="38">
        <f>IF(AND(Colin!$G7048=$B$2,Colin!$H7048&lt;=$C$3),Colin!$I7048,)</f>
        <v>0</v>
      </c>
      <c r="P7048" s="38">
        <f>IF(Colin!$G7048&lt;$B$2,Colin!$I7048,0)</f>
        <v>0</v>
      </c>
      <c r="Q7048" s="38">
        <f>IF(Colin!$G7048&lt;$B$1,Colin!$I7048,0)</f>
        <v>0</v>
      </c>
    </row>
    <row r="7049" spans="12:17" x14ac:dyDescent="0.25">
      <c r="L7049" s="38">
        <f>IF(AND(Colin!$G7049=$B$1,Colin!$H7049=$C$3),Colin!$I7049,)</f>
        <v>0</v>
      </c>
      <c r="M7049" s="38">
        <f>IF(AND(Colin!$G7049=$B$1,Colin!$H7049&lt;=$C$3),Colin!$I7049,)</f>
        <v>0</v>
      </c>
      <c r="N7049" s="38">
        <f>IF(AND(Colin!$G7049=$B$2,Colin!$H7049=$C$3),Colin!$I7049,)</f>
        <v>0</v>
      </c>
      <c r="O7049" s="38">
        <f>IF(AND(Colin!$G7049=$B$2,Colin!$H7049&lt;=$C$3),Colin!$I7049,)</f>
        <v>0</v>
      </c>
      <c r="P7049" s="38">
        <f>IF(Colin!$G7049&lt;$B$2,Colin!$I7049,0)</f>
        <v>0</v>
      </c>
      <c r="Q7049" s="38">
        <f>IF(Colin!$G7049&lt;$B$1,Colin!$I7049,0)</f>
        <v>0</v>
      </c>
    </row>
    <row r="7050" spans="12:17" x14ac:dyDescent="0.25">
      <c r="L7050" s="38">
        <f>IF(AND(Colin!$G7050=$B$1,Colin!$H7050=$C$3),Colin!$I7050,)</f>
        <v>0</v>
      </c>
      <c r="M7050" s="38">
        <f>IF(AND(Colin!$G7050=$B$1,Colin!$H7050&lt;=$C$3),Colin!$I7050,)</f>
        <v>0</v>
      </c>
      <c r="N7050" s="38">
        <f>IF(AND(Colin!$G7050=$B$2,Colin!$H7050=$C$3),Colin!$I7050,)</f>
        <v>0</v>
      </c>
      <c r="O7050" s="38">
        <f>IF(AND(Colin!$G7050=$B$2,Colin!$H7050&lt;=$C$3),Colin!$I7050,)</f>
        <v>0</v>
      </c>
      <c r="P7050" s="38">
        <f>IF(Colin!$G7050&lt;$B$2,Colin!$I7050,0)</f>
        <v>0</v>
      </c>
      <c r="Q7050" s="38">
        <f>IF(Colin!$G7050&lt;$B$1,Colin!$I7050,0)</f>
        <v>0</v>
      </c>
    </row>
    <row r="7051" spans="12:17" x14ac:dyDescent="0.25">
      <c r="L7051" s="38">
        <f>IF(AND(Colin!$G7051=$B$1,Colin!$H7051=$C$3),Colin!$I7051,)</f>
        <v>0</v>
      </c>
      <c r="M7051" s="38">
        <f>IF(AND(Colin!$G7051=$B$1,Colin!$H7051&lt;=$C$3),Colin!$I7051,)</f>
        <v>0</v>
      </c>
      <c r="N7051" s="38">
        <f>IF(AND(Colin!$G7051=$B$2,Colin!$H7051=$C$3),Colin!$I7051,)</f>
        <v>0</v>
      </c>
      <c r="O7051" s="38">
        <f>IF(AND(Colin!$G7051=$B$2,Colin!$H7051&lt;=$C$3),Colin!$I7051,)</f>
        <v>0</v>
      </c>
      <c r="P7051" s="38">
        <f>IF(Colin!$G7051&lt;$B$2,Colin!$I7051,0)</f>
        <v>0</v>
      </c>
      <c r="Q7051" s="38">
        <f>IF(Colin!$G7051&lt;$B$1,Colin!$I7051,0)</f>
        <v>0</v>
      </c>
    </row>
    <row r="7052" spans="12:17" x14ac:dyDescent="0.25">
      <c r="L7052" s="38">
        <f>IF(AND(Colin!$G7052=$B$1,Colin!$H7052=$C$3),Colin!$I7052,)</f>
        <v>0</v>
      </c>
      <c r="M7052" s="38">
        <f>IF(AND(Colin!$G7052=$B$1,Colin!$H7052&lt;=$C$3),Colin!$I7052,)</f>
        <v>0</v>
      </c>
      <c r="N7052" s="38">
        <f>IF(AND(Colin!$G7052=$B$2,Colin!$H7052=$C$3),Colin!$I7052,)</f>
        <v>0</v>
      </c>
      <c r="O7052" s="38">
        <f>IF(AND(Colin!$G7052=$B$2,Colin!$H7052&lt;=$C$3),Colin!$I7052,)</f>
        <v>0</v>
      </c>
      <c r="P7052" s="38">
        <f>IF(Colin!$G7052&lt;$B$2,Colin!$I7052,0)</f>
        <v>0</v>
      </c>
      <c r="Q7052" s="38">
        <f>IF(Colin!$G7052&lt;$B$1,Colin!$I7052,0)</f>
        <v>0</v>
      </c>
    </row>
    <row r="7053" spans="12:17" x14ac:dyDescent="0.25">
      <c r="L7053" s="38">
        <f>IF(AND(Colin!$G7053=$B$1,Colin!$H7053=$C$3),Colin!$I7053,)</f>
        <v>0</v>
      </c>
      <c r="M7053" s="38">
        <f>IF(AND(Colin!$G7053=$B$1,Colin!$H7053&lt;=$C$3),Colin!$I7053,)</f>
        <v>0</v>
      </c>
      <c r="N7053" s="38">
        <f>IF(AND(Colin!$G7053=$B$2,Colin!$H7053=$C$3),Colin!$I7053,)</f>
        <v>0</v>
      </c>
      <c r="O7053" s="38">
        <f>IF(AND(Colin!$G7053=$B$2,Colin!$H7053&lt;=$C$3),Colin!$I7053,)</f>
        <v>0</v>
      </c>
      <c r="P7053" s="38">
        <f>IF(Colin!$G7053&lt;$B$2,Colin!$I7053,0)</f>
        <v>0</v>
      </c>
      <c r="Q7053" s="38">
        <f>IF(Colin!$G7053&lt;$B$1,Colin!$I7053,0)</f>
        <v>0</v>
      </c>
    </row>
    <row r="7054" spans="12:17" x14ac:dyDescent="0.25">
      <c r="L7054" s="38">
        <f>IF(AND(Colin!$G7054=$B$1,Colin!$H7054=$C$3),Colin!$I7054,)</f>
        <v>0</v>
      </c>
      <c r="M7054" s="38">
        <f>IF(AND(Colin!$G7054=$B$1,Colin!$H7054&lt;=$C$3),Colin!$I7054,)</f>
        <v>0</v>
      </c>
      <c r="N7054" s="38">
        <f>IF(AND(Colin!$G7054=$B$2,Colin!$H7054=$C$3),Colin!$I7054,)</f>
        <v>0</v>
      </c>
      <c r="O7054" s="38">
        <f>IF(AND(Colin!$G7054=$B$2,Colin!$H7054&lt;=$C$3),Colin!$I7054,)</f>
        <v>0</v>
      </c>
      <c r="P7054" s="38">
        <f>IF(Colin!$G7054&lt;$B$2,Colin!$I7054,0)</f>
        <v>0</v>
      </c>
      <c r="Q7054" s="38">
        <f>IF(Colin!$G7054&lt;$B$1,Colin!$I7054,0)</f>
        <v>0</v>
      </c>
    </row>
    <row r="7055" spans="12:17" x14ac:dyDescent="0.25">
      <c r="L7055" s="38">
        <f>IF(AND(Colin!$G7055=$B$1,Colin!$H7055=$C$3),Colin!$I7055,)</f>
        <v>0</v>
      </c>
      <c r="M7055" s="38">
        <f>IF(AND(Colin!$G7055=$B$1,Colin!$H7055&lt;=$C$3),Colin!$I7055,)</f>
        <v>0</v>
      </c>
      <c r="N7055" s="38">
        <f>IF(AND(Colin!$G7055=$B$2,Colin!$H7055=$C$3),Colin!$I7055,)</f>
        <v>0</v>
      </c>
      <c r="O7055" s="38">
        <f>IF(AND(Colin!$G7055=$B$2,Colin!$H7055&lt;=$C$3),Colin!$I7055,)</f>
        <v>0</v>
      </c>
      <c r="P7055" s="38">
        <f>IF(Colin!$G7055&lt;$B$2,Colin!$I7055,0)</f>
        <v>0</v>
      </c>
      <c r="Q7055" s="38">
        <f>IF(Colin!$G7055&lt;$B$1,Colin!$I7055,0)</f>
        <v>0</v>
      </c>
    </row>
    <row r="7056" spans="12:17" x14ac:dyDescent="0.25">
      <c r="L7056" s="38">
        <f>IF(AND(Colin!$G7056=$B$1,Colin!$H7056=$C$3),Colin!$I7056,)</f>
        <v>0</v>
      </c>
      <c r="M7056" s="38">
        <f>IF(AND(Colin!$G7056=$B$1,Colin!$H7056&lt;=$C$3),Colin!$I7056,)</f>
        <v>0</v>
      </c>
      <c r="N7056" s="38">
        <f>IF(AND(Colin!$G7056=$B$2,Colin!$H7056=$C$3),Colin!$I7056,)</f>
        <v>0</v>
      </c>
      <c r="O7056" s="38">
        <f>IF(AND(Colin!$G7056=$B$2,Colin!$H7056&lt;=$C$3),Colin!$I7056,)</f>
        <v>0</v>
      </c>
      <c r="P7056" s="38">
        <f>IF(Colin!$G7056&lt;$B$2,Colin!$I7056,0)</f>
        <v>0</v>
      </c>
      <c r="Q7056" s="38">
        <f>IF(Colin!$G7056&lt;$B$1,Colin!$I7056,0)</f>
        <v>0</v>
      </c>
    </row>
    <row r="7057" spans="12:17" x14ac:dyDescent="0.25">
      <c r="L7057" s="38">
        <f>IF(AND(Colin!$G7057=$B$1,Colin!$H7057=$C$3),Colin!$I7057,)</f>
        <v>0</v>
      </c>
      <c r="M7057" s="38">
        <f>IF(AND(Colin!$G7057=$B$1,Colin!$H7057&lt;=$C$3),Colin!$I7057,)</f>
        <v>0</v>
      </c>
      <c r="N7057" s="38">
        <f>IF(AND(Colin!$G7057=$B$2,Colin!$H7057=$C$3),Colin!$I7057,)</f>
        <v>0</v>
      </c>
      <c r="O7057" s="38">
        <f>IF(AND(Colin!$G7057=$B$2,Colin!$H7057&lt;=$C$3),Colin!$I7057,)</f>
        <v>0</v>
      </c>
      <c r="P7057" s="38">
        <f>IF(Colin!$G7057&lt;$B$2,Colin!$I7057,0)</f>
        <v>0</v>
      </c>
      <c r="Q7057" s="38">
        <f>IF(Colin!$G7057&lt;$B$1,Colin!$I7057,0)</f>
        <v>0</v>
      </c>
    </row>
    <row r="7058" spans="12:17" x14ac:dyDescent="0.25">
      <c r="L7058" s="38">
        <f>IF(AND(Colin!$G7058=$B$1,Colin!$H7058=$C$3),Colin!$I7058,)</f>
        <v>0</v>
      </c>
      <c r="M7058" s="38">
        <f>IF(AND(Colin!$G7058=$B$1,Colin!$H7058&lt;=$C$3),Colin!$I7058,)</f>
        <v>0</v>
      </c>
      <c r="N7058" s="38">
        <f>IF(AND(Colin!$G7058=$B$2,Colin!$H7058=$C$3),Colin!$I7058,)</f>
        <v>0</v>
      </c>
      <c r="O7058" s="38">
        <f>IF(AND(Colin!$G7058=$B$2,Colin!$H7058&lt;=$C$3),Colin!$I7058,)</f>
        <v>0</v>
      </c>
      <c r="P7058" s="38">
        <f>IF(Colin!$G7058&lt;$B$2,Colin!$I7058,0)</f>
        <v>0</v>
      </c>
      <c r="Q7058" s="38">
        <f>IF(Colin!$G7058&lt;$B$1,Colin!$I7058,0)</f>
        <v>0</v>
      </c>
    </row>
    <row r="7059" spans="12:17" x14ac:dyDescent="0.25">
      <c r="L7059" s="38">
        <f>IF(AND(Colin!$G7059=$B$1,Colin!$H7059=$C$3),Colin!$I7059,)</f>
        <v>0</v>
      </c>
      <c r="M7059" s="38">
        <f>IF(AND(Colin!$G7059=$B$1,Colin!$H7059&lt;=$C$3),Colin!$I7059,)</f>
        <v>0</v>
      </c>
      <c r="N7059" s="38">
        <f>IF(AND(Colin!$G7059=$B$2,Colin!$H7059=$C$3),Colin!$I7059,)</f>
        <v>0</v>
      </c>
      <c r="O7059" s="38">
        <f>IF(AND(Colin!$G7059=$B$2,Colin!$H7059&lt;=$C$3),Colin!$I7059,)</f>
        <v>0</v>
      </c>
      <c r="P7059" s="38">
        <f>IF(Colin!$G7059&lt;$B$2,Colin!$I7059,0)</f>
        <v>0</v>
      </c>
      <c r="Q7059" s="38">
        <f>IF(Colin!$G7059&lt;$B$1,Colin!$I7059,0)</f>
        <v>0</v>
      </c>
    </row>
    <row r="7060" spans="12:17" x14ac:dyDescent="0.25">
      <c r="L7060" s="38">
        <f>IF(AND(Colin!$G7060=$B$1,Colin!$H7060=$C$3),Colin!$I7060,)</f>
        <v>0</v>
      </c>
      <c r="M7060" s="38">
        <f>IF(AND(Colin!$G7060=$B$1,Colin!$H7060&lt;=$C$3),Colin!$I7060,)</f>
        <v>0</v>
      </c>
      <c r="N7060" s="38">
        <f>IF(AND(Colin!$G7060=$B$2,Colin!$H7060=$C$3),Colin!$I7060,)</f>
        <v>0</v>
      </c>
      <c r="O7060" s="38">
        <f>IF(AND(Colin!$G7060=$B$2,Colin!$H7060&lt;=$C$3),Colin!$I7060,)</f>
        <v>0</v>
      </c>
      <c r="P7060" s="38">
        <f>IF(Colin!$G7060&lt;$B$2,Colin!$I7060,0)</f>
        <v>0</v>
      </c>
      <c r="Q7060" s="38">
        <f>IF(Colin!$G7060&lt;$B$1,Colin!$I7060,0)</f>
        <v>0</v>
      </c>
    </row>
    <row r="7061" spans="12:17" x14ac:dyDescent="0.25">
      <c r="L7061" s="38">
        <f>IF(AND(Colin!$G7061=$B$1,Colin!$H7061=$C$3),Colin!$I7061,)</f>
        <v>0</v>
      </c>
      <c r="M7061" s="38">
        <f>IF(AND(Colin!$G7061=$B$1,Colin!$H7061&lt;=$C$3),Colin!$I7061,)</f>
        <v>0</v>
      </c>
      <c r="N7061" s="38">
        <f>IF(AND(Colin!$G7061=$B$2,Colin!$H7061=$C$3),Colin!$I7061,)</f>
        <v>0</v>
      </c>
      <c r="O7061" s="38">
        <f>IF(AND(Colin!$G7061=$B$2,Colin!$H7061&lt;=$C$3),Colin!$I7061,)</f>
        <v>0</v>
      </c>
      <c r="P7061" s="38">
        <f>IF(Colin!$G7061&lt;$B$2,Colin!$I7061,0)</f>
        <v>0</v>
      </c>
      <c r="Q7061" s="38">
        <f>IF(Colin!$G7061&lt;$B$1,Colin!$I7061,0)</f>
        <v>0</v>
      </c>
    </row>
    <row r="7062" spans="12:17" x14ac:dyDescent="0.25">
      <c r="L7062" s="38">
        <f>IF(AND(Colin!$G7062=$B$1,Colin!$H7062=$C$3),Colin!$I7062,)</f>
        <v>0</v>
      </c>
      <c r="M7062" s="38">
        <f>IF(AND(Colin!$G7062=$B$1,Colin!$H7062&lt;=$C$3),Colin!$I7062,)</f>
        <v>0</v>
      </c>
      <c r="N7062" s="38">
        <f>IF(AND(Colin!$G7062=$B$2,Colin!$H7062=$C$3),Colin!$I7062,)</f>
        <v>0</v>
      </c>
      <c r="O7062" s="38">
        <f>IF(AND(Colin!$G7062=$B$2,Colin!$H7062&lt;=$C$3),Colin!$I7062,)</f>
        <v>0</v>
      </c>
      <c r="P7062" s="38">
        <f>IF(Colin!$G7062&lt;$B$2,Colin!$I7062,0)</f>
        <v>0</v>
      </c>
      <c r="Q7062" s="38">
        <f>IF(Colin!$G7062&lt;$B$1,Colin!$I7062,0)</f>
        <v>0</v>
      </c>
    </row>
    <row r="7063" spans="12:17" x14ac:dyDescent="0.25">
      <c r="L7063" s="38">
        <f>IF(AND(Colin!$G7063=$B$1,Colin!$H7063=$C$3),Colin!$I7063,)</f>
        <v>0</v>
      </c>
      <c r="M7063" s="38">
        <f>IF(AND(Colin!$G7063=$B$1,Colin!$H7063&lt;=$C$3),Colin!$I7063,)</f>
        <v>0</v>
      </c>
      <c r="N7063" s="38">
        <f>IF(AND(Colin!$G7063=$B$2,Colin!$H7063=$C$3),Colin!$I7063,)</f>
        <v>0</v>
      </c>
      <c r="O7063" s="38">
        <f>IF(AND(Colin!$G7063=$B$2,Colin!$H7063&lt;=$C$3),Colin!$I7063,)</f>
        <v>0</v>
      </c>
      <c r="P7063" s="38">
        <f>IF(Colin!$G7063&lt;$B$2,Colin!$I7063,0)</f>
        <v>0</v>
      </c>
      <c r="Q7063" s="38">
        <f>IF(Colin!$G7063&lt;$B$1,Colin!$I7063,0)</f>
        <v>0</v>
      </c>
    </row>
    <row r="7064" spans="12:17" x14ac:dyDescent="0.25">
      <c r="L7064" s="38">
        <f>IF(AND(Colin!$G7064=$B$1,Colin!$H7064=$C$3),Colin!$I7064,)</f>
        <v>0</v>
      </c>
      <c r="M7064" s="38">
        <f>IF(AND(Colin!$G7064=$B$1,Colin!$H7064&lt;=$C$3),Colin!$I7064,)</f>
        <v>0</v>
      </c>
      <c r="N7064" s="38">
        <f>IF(AND(Colin!$G7064=$B$2,Colin!$H7064=$C$3),Colin!$I7064,)</f>
        <v>0</v>
      </c>
      <c r="O7064" s="38">
        <f>IF(AND(Colin!$G7064=$B$2,Colin!$H7064&lt;=$C$3),Colin!$I7064,)</f>
        <v>0</v>
      </c>
      <c r="P7064" s="38">
        <f>IF(Colin!$G7064&lt;$B$2,Colin!$I7064,0)</f>
        <v>0</v>
      </c>
      <c r="Q7064" s="38">
        <f>IF(Colin!$G7064&lt;$B$1,Colin!$I7064,0)</f>
        <v>0</v>
      </c>
    </row>
    <row r="7065" spans="12:17" x14ac:dyDescent="0.25">
      <c r="L7065" s="38">
        <f>IF(AND(Colin!$G7065=$B$1,Colin!$H7065=$C$3),Colin!$I7065,)</f>
        <v>0</v>
      </c>
      <c r="M7065" s="38">
        <f>IF(AND(Colin!$G7065=$B$1,Colin!$H7065&lt;=$C$3),Colin!$I7065,)</f>
        <v>0</v>
      </c>
      <c r="N7065" s="38">
        <f>IF(AND(Colin!$G7065=$B$2,Colin!$H7065=$C$3),Colin!$I7065,)</f>
        <v>0</v>
      </c>
      <c r="O7065" s="38">
        <f>IF(AND(Colin!$G7065=$B$2,Colin!$H7065&lt;=$C$3),Colin!$I7065,)</f>
        <v>0</v>
      </c>
      <c r="P7065" s="38">
        <f>IF(Colin!$G7065&lt;$B$2,Colin!$I7065,0)</f>
        <v>0</v>
      </c>
      <c r="Q7065" s="38">
        <f>IF(Colin!$G7065&lt;$B$1,Colin!$I7065,0)</f>
        <v>0</v>
      </c>
    </row>
    <row r="7066" spans="12:17" x14ac:dyDescent="0.25">
      <c r="L7066" s="38">
        <f>IF(AND(Colin!$G7066=$B$1,Colin!$H7066=$C$3),Colin!$I7066,)</f>
        <v>0</v>
      </c>
      <c r="M7066" s="38">
        <f>IF(AND(Colin!$G7066=$B$1,Colin!$H7066&lt;=$C$3),Colin!$I7066,)</f>
        <v>0</v>
      </c>
      <c r="N7066" s="38">
        <f>IF(AND(Colin!$G7066=$B$2,Colin!$H7066=$C$3),Colin!$I7066,)</f>
        <v>0</v>
      </c>
      <c r="O7066" s="38">
        <f>IF(AND(Colin!$G7066=$B$2,Colin!$H7066&lt;=$C$3),Colin!$I7066,)</f>
        <v>0</v>
      </c>
      <c r="P7066" s="38">
        <f>IF(Colin!$G7066&lt;$B$2,Colin!$I7066,0)</f>
        <v>0</v>
      </c>
      <c r="Q7066" s="38">
        <f>IF(Colin!$G7066&lt;$B$1,Colin!$I7066,0)</f>
        <v>0</v>
      </c>
    </row>
    <row r="7067" spans="12:17" x14ac:dyDescent="0.25">
      <c r="L7067" s="38">
        <f>IF(AND(Colin!$G7067=$B$1,Colin!$H7067=$C$3),Colin!$I7067,)</f>
        <v>0</v>
      </c>
      <c r="M7067" s="38">
        <f>IF(AND(Colin!$G7067=$B$1,Colin!$H7067&lt;=$C$3),Colin!$I7067,)</f>
        <v>0</v>
      </c>
      <c r="N7067" s="38">
        <f>IF(AND(Colin!$G7067=$B$2,Colin!$H7067=$C$3),Colin!$I7067,)</f>
        <v>0</v>
      </c>
      <c r="O7067" s="38">
        <f>IF(AND(Colin!$G7067=$B$2,Colin!$H7067&lt;=$C$3),Colin!$I7067,)</f>
        <v>0</v>
      </c>
      <c r="P7067" s="38">
        <f>IF(Colin!$G7067&lt;$B$2,Colin!$I7067,0)</f>
        <v>0</v>
      </c>
      <c r="Q7067" s="38">
        <f>IF(Colin!$G7067&lt;$B$1,Colin!$I7067,0)</f>
        <v>0</v>
      </c>
    </row>
    <row r="7068" spans="12:17" x14ac:dyDescent="0.25">
      <c r="L7068" s="38">
        <f>IF(AND(Colin!$G7068=$B$1,Colin!$H7068=$C$3),Colin!$I7068,)</f>
        <v>0</v>
      </c>
      <c r="M7068" s="38">
        <f>IF(AND(Colin!$G7068=$B$1,Colin!$H7068&lt;=$C$3),Colin!$I7068,)</f>
        <v>0</v>
      </c>
      <c r="N7068" s="38">
        <f>IF(AND(Colin!$G7068=$B$2,Colin!$H7068=$C$3),Colin!$I7068,)</f>
        <v>0</v>
      </c>
      <c r="O7068" s="38">
        <f>IF(AND(Colin!$G7068=$B$2,Colin!$H7068&lt;=$C$3),Colin!$I7068,)</f>
        <v>0</v>
      </c>
      <c r="P7068" s="38">
        <f>IF(Colin!$G7068&lt;$B$2,Colin!$I7068,0)</f>
        <v>0</v>
      </c>
      <c r="Q7068" s="38">
        <f>IF(Colin!$G7068&lt;$B$1,Colin!$I7068,0)</f>
        <v>0</v>
      </c>
    </row>
    <row r="7069" spans="12:17" x14ac:dyDescent="0.25">
      <c r="L7069" s="38">
        <f>IF(AND(Colin!$G7069=$B$1,Colin!$H7069=$C$3),Colin!$I7069,)</f>
        <v>0</v>
      </c>
      <c r="M7069" s="38">
        <f>IF(AND(Colin!$G7069=$B$1,Colin!$H7069&lt;=$C$3),Colin!$I7069,)</f>
        <v>0</v>
      </c>
      <c r="N7069" s="38">
        <f>IF(AND(Colin!$G7069=$B$2,Colin!$H7069=$C$3),Colin!$I7069,)</f>
        <v>0</v>
      </c>
      <c r="O7069" s="38">
        <f>IF(AND(Colin!$G7069=$B$2,Colin!$H7069&lt;=$C$3),Colin!$I7069,)</f>
        <v>0</v>
      </c>
      <c r="P7069" s="38">
        <f>IF(Colin!$G7069&lt;$B$2,Colin!$I7069,0)</f>
        <v>0</v>
      </c>
      <c r="Q7069" s="38">
        <f>IF(Colin!$G7069&lt;$B$1,Colin!$I7069,0)</f>
        <v>0</v>
      </c>
    </row>
    <row r="7070" spans="12:17" x14ac:dyDescent="0.25">
      <c r="L7070" s="38">
        <f>IF(AND(Colin!$G7070=$B$1,Colin!$H7070=$C$3),Colin!$I7070,)</f>
        <v>0</v>
      </c>
      <c r="M7070" s="38">
        <f>IF(AND(Colin!$G7070=$B$1,Colin!$H7070&lt;=$C$3),Colin!$I7070,)</f>
        <v>0</v>
      </c>
      <c r="N7070" s="38">
        <f>IF(AND(Colin!$G7070=$B$2,Colin!$H7070=$C$3),Colin!$I7070,)</f>
        <v>0</v>
      </c>
      <c r="O7070" s="38">
        <f>IF(AND(Colin!$G7070=$B$2,Colin!$H7070&lt;=$C$3),Colin!$I7070,)</f>
        <v>0</v>
      </c>
      <c r="P7070" s="38">
        <f>IF(Colin!$G7070&lt;$B$2,Colin!$I7070,0)</f>
        <v>0</v>
      </c>
      <c r="Q7070" s="38">
        <f>IF(Colin!$G7070&lt;$B$1,Colin!$I7070,0)</f>
        <v>0</v>
      </c>
    </row>
    <row r="7071" spans="12:17" x14ac:dyDescent="0.25">
      <c r="L7071" s="38">
        <f>IF(AND(Colin!$G7071=$B$1,Colin!$H7071=$C$3),Colin!$I7071,)</f>
        <v>0</v>
      </c>
      <c r="M7071" s="38">
        <f>IF(AND(Colin!$G7071=$B$1,Colin!$H7071&lt;=$C$3),Colin!$I7071,)</f>
        <v>0</v>
      </c>
      <c r="N7071" s="38">
        <f>IF(AND(Colin!$G7071=$B$2,Colin!$H7071=$C$3),Colin!$I7071,)</f>
        <v>0</v>
      </c>
      <c r="O7071" s="38">
        <f>IF(AND(Colin!$G7071=$B$2,Colin!$H7071&lt;=$C$3),Colin!$I7071,)</f>
        <v>0</v>
      </c>
      <c r="P7071" s="38">
        <f>IF(Colin!$G7071&lt;$B$2,Colin!$I7071,0)</f>
        <v>0</v>
      </c>
      <c r="Q7071" s="38">
        <f>IF(Colin!$G7071&lt;$B$1,Colin!$I7071,0)</f>
        <v>0</v>
      </c>
    </row>
    <row r="7072" spans="12:17" x14ac:dyDescent="0.25">
      <c r="L7072" s="38">
        <f>IF(AND(Colin!$G7072=$B$1,Colin!$H7072=$C$3),Colin!$I7072,)</f>
        <v>0</v>
      </c>
      <c r="M7072" s="38">
        <f>IF(AND(Colin!$G7072=$B$1,Colin!$H7072&lt;=$C$3),Colin!$I7072,)</f>
        <v>0</v>
      </c>
      <c r="N7072" s="38">
        <f>IF(AND(Colin!$G7072=$B$2,Colin!$H7072=$C$3),Colin!$I7072,)</f>
        <v>0</v>
      </c>
      <c r="O7072" s="38">
        <f>IF(AND(Colin!$G7072=$B$2,Colin!$H7072&lt;=$C$3),Colin!$I7072,)</f>
        <v>0</v>
      </c>
      <c r="P7072" s="38">
        <f>IF(Colin!$G7072&lt;$B$2,Colin!$I7072,0)</f>
        <v>0</v>
      </c>
      <c r="Q7072" s="38">
        <f>IF(Colin!$G7072&lt;$B$1,Colin!$I7072,0)</f>
        <v>0</v>
      </c>
    </row>
    <row r="7073" spans="12:17" x14ac:dyDescent="0.25">
      <c r="L7073" s="38">
        <f>IF(AND(Colin!$G7073=$B$1,Colin!$H7073=$C$3),Colin!$I7073,)</f>
        <v>0</v>
      </c>
      <c r="M7073" s="38">
        <f>IF(AND(Colin!$G7073=$B$1,Colin!$H7073&lt;=$C$3),Colin!$I7073,)</f>
        <v>0</v>
      </c>
      <c r="N7073" s="38">
        <f>IF(AND(Colin!$G7073=$B$2,Colin!$H7073=$C$3),Colin!$I7073,)</f>
        <v>0</v>
      </c>
      <c r="O7073" s="38">
        <f>IF(AND(Colin!$G7073=$B$2,Colin!$H7073&lt;=$C$3),Colin!$I7073,)</f>
        <v>0</v>
      </c>
      <c r="P7073" s="38">
        <f>IF(Colin!$G7073&lt;$B$2,Colin!$I7073,0)</f>
        <v>0</v>
      </c>
      <c r="Q7073" s="38">
        <f>IF(Colin!$G7073&lt;$B$1,Colin!$I7073,0)</f>
        <v>0</v>
      </c>
    </row>
    <row r="7074" spans="12:17" x14ac:dyDescent="0.25">
      <c r="L7074" s="38">
        <f>IF(AND(Colin!$G7074=$B$1,Colin!$H7074=$C$3),Colin!$I7074,)</f>
        <v>0</v>
      </c>
      <c r="M7074" s="38">
        <f>IF(AND(Colin!$G7074=$B$1,Colin!$H7074&lt;=$C$3),Colin!$I7074,)</f>
        <v>0</v>
      </c>
      <c r="N7074" s="38">
        <f>IF(AND(Colin!$G7074=$B$2,Colin!$H7074=$C$3),Colin!$I7074,)</f>
        <v>0</v>
      </c>
      <c r="O7074" s="38">
        <f>IF(AND(Colin!$G7074=$B$2,Colin!$H7074&lt;=$C$3),Colin!$I7074,)</f>
        <v>0</v>
      </c>
      <c r="P7074" s="38">
        <f>IF(Colin!$G7074&lt;$B$2,Colin!$I7074,0)</f>
        <v>0</v>
      </c>
      <c r="Q7074" s="38">
        <f>IF(Colin!$G7074&lt;$B$1,Colin!$I7074,0)</f>
        <v>0</v>
      </c>
    </row>
    <row r="7075" spans="12:17" x14ac:dyDescent="0.25">
      <c r="L7075" s="38">
        <f>IF(AND(Colin!$G7075=$B$1,Colin!$H7075=$C$3),Colin!$I7075,)</f>
        <v>0</v>
      </c>
      <c r="M7075" s="38">
        <f>IF(AND(Colin!$G7075=$B$1,Colin!$H7075&lt;=$C$3),Colin!$I7075,)</f>
        <v>0</v>
      </c>
      <c r="N7075" s="38">
        <f>IF(AND(Colin!$G7075=$B$2,Colin!$H7075=$C$3),Colin!$I7075,)</f>
        <v>0</v>
      </c>
      <c r="O7075" s="38">
        <f>IF(AND(Colin!$G7075=$B$2,Colin!$H7075&lt;=$C$3),Colin!$I7075,)</f>
        <v>0</v>
      </c>
      <c r="P7075" s="38">
        <f>IF(Colin!$G7075&lt;$B$2,Colin!$I7075,0)</f>
        <v>0</v>
      </c>
      <c r="Q7075" s="38">
        <f>IF(Colin!$G7075&lt;$B$1,Colin!$I7075,0)</f>
        <v>0</v>
      </c>
    </row>
    <row r="7076" spans="12:17" x14ac:dyDescent="0.25">
      <c r="L7076" s="38">
        <f>IF(AND(Colin!$G7076=$B$1,Colin!$H7076=$C$3),Colin!$I7076,)</f>
        <v>0</v>
      </c>
      <c r="M7076" s="38">
        <f>IF(AND(Colin!$G7076=$B$1,Colin!$H7076&lt;=$C$3),Colin!$I7076,)</f>
        <v>0</v>
      </c>
      <c r="N7076" s="38">
        <f>IF(AND(Colin!$G7076=$B$2,Colin!$H7076=$C$3),Colin!$I7076,)</f>
        <v>0</v>
      </c>
      <c r="O7076" s="38">
        <f>IF(AND(Colin!$G7076=$B$2,Colin!$H7076&lt;=$C$3),Colin!$I7076,)</f>
        <v>0</v>
      </c>
      <c r="P7076" s="38">
        <f>IF(Colin!$G7076&lt;$B$2,Colin!$I7076,0)</f>
        <v>0</v>
      </c>
      <c r="Q7076" s="38">
        <f>IF(Colin!$G7076&lt;$B$1,Colin!$I7076,0)</f>
        <v>0</v>
      </c>
    </row>
    <row r="7077" spans="12:17" x14ac:dyDescent="0.25">
      <c r="L7077" s="38">
        <f>IF(AND(Colin!$G7077=$B$1,Colin!$H7077=$C$3),Colin!$I7077,)</f>
        <v>0</v>
      </c>
      <c r="M7077" s="38">
        <f>IF(AND(Colin!$G7077=$B$1,Colin!$H7077&lt;=$C$3),Colin!$I7077,)</f>
        <v>0</v>
      </c>
      <c r="N7077" s="38">
        <f>IF(AND(Colin!$G7077=$B$2,Colin!$H7077=$C$3),Colin!$I7077,)</f>
        <v>0</v>
      </c>
      <c r="O7077" s="38">
        <f>IF(AND(Colin!$G7077=$B$2,Colin!$H7077&lt;=$C$3),Colin!$I7077,)</f>
        <v>0</v>
      </c>
      <c r="P7077" s="38">
        <f>IF(Colin!$G7077&lt;$B$2,Colin!$I7077,0)</f>
        <v>0</v>
      </c>
      <c r="Q7077" s="38">
        <f>IF(Colin!$G7077&lt;$B$1,Colin!$I7077,0)</f>
        <v>0</v>
      </c>
    </row>
    <row r="7078" spans="12:17" x14ac:dyDescent="0.25">
      <c r="L7078" s="38">
        <f>IF(AND(Colin!$G7078=$B$1,Colin!$H7078=$C$3),Colin!$I7078,)</f>
        <v>0</v>
      </c>
      <c r="M7078" s="38">
        <f>IF(AND(Colin!$G7078=$B$1,Colin!$H7078&lt;=$C$3),Colin!$I7078,)</f>
        <v>0</v>
      </c>
      <c r="N7078" s="38">
        <f>IF(AND(Colin!$G7078=$B$2,Colin!$H7078=$C$3),Colin!$I7078,)</f>
        <v>0</v>
      </c>
      <c r="O7078" s="38">
        <f>IF(AND(Colin!$G7078=$B$2,Colin!$H7078&lt;=$C$3),Colin!$I7078,)</f>
        <v>0</v>
      </c>
      <c r="P7078" s="38">
        <f>IF(Colin!$G7078&lt;$B$2,Colin!$I7078,0)</f>
        <v>0</v>
      </c>
      <c r="Q7078" s="38">
        <f>IF(Colin!$G7078&lt;$B$1,Colin!$I7078,0)</f>
        <v>0</v>
      </c>
    </row>
    <row r="7079" spans="12:17" x14ac:dyDescent="0.25">
      <c r="L7079" s="38">
        <f>IF(AND(Colin!$G7079=$B$1,Colin!$H7079=$C$3),Colin!$I7079,)</f>
        <v>0</v>
      </c>
      <c r="M7079" s="38">
        <f>IF(AND(Colin!$G7079=$B$1,Colin!$H7079&lt;=$C$3),Colin!$I7079,)</f>
        <v>0</v>
      </c>
      <c r="N7079" s="38">
        <f>IF(AND(Colin!$G7079=$B$2,Colin!$H7079=$C$3),Colin!$I7079,)</f>
        <v>0</v>
      </c>
      <c r="O7079" s="38">
        <f>IF(AND(Colin!$G7079=$B$2,Colin!$H7079&lt;=$C$3),Colin!$I7079,)</f>
        <v>0</v>
      </c>
      <c r="P7079" s="38">
        <f>IF(Colin!$G7079&lt;$B$2,Colin!$I7079,0)</f>
        <v>0</v>
      </c>
      <c r="Q7079" s="38">
        <f>IF(Colin!$G7079&lt;$B$1,Colin!$I7079,0)</f>
        <v>0</v>
      </c>
    </row>
    <row r="7080" spans="12:17" x14ac:dyDescent="0.25">
      <c r="L7080" s="38">
        <f>IF(AND(Colin!$G7080=$B$1,Colin!$H7080=$C$3),Colin!$I7080,)</f>
        <v>0</v>
      </c>
      <c r="M7080" s="38">
        <f>IF(AND(Colin!$G7080=$B$1,Colin!$H7080&lt;=$C$3),Colin!$I7080,)</f>
        <v>0</v>
      </c>
      <c r="N7080" s="38">
        <f>IF(AND(Colin!$G7080=$B$2,Colin!$H7080=$C$3),Colin!$I7080,)</f>
        <v>0</v>
      </c>
      <c r="O7080" s="38">
        <f>IF(AND(Colin!$G7080=$B$2,Colin!$H7080&lt;=$C$3),Colin!$I7080,)</f>
        <v>0</v>
      </c>
      <c r="P7080" s="38">
        <f>IF(Colin!$G7080&lt;$B$2,Colin!$I7080,0)</f>
        <v>0</v>
      </c>
      <c r="Q7080" s="38">
        <f>IF(Colin!$G7080&lt;$B$1,Colin!$I7080,0)</f>
        <v>0</v>
      </c>
    </row>
    <row r="7081" spans="12:17" x14ac:dyDescent="0.25">
      <c r="L7081" s="38">
        <f>IF(AND(Colin!$G7081=$B$1,Colin!$H7081=$C$3),Colin!$I7081,)</f>
        <v>0</v>
      </c>
      <c r="M7081" s="38">
        <f>IF(AND(Colin!$G7081=$B$1,Colin!$H7081&lt;=$C$3),Colin!$I7081,)</f>
        <v>0</v>
      </c>
      <c r="N7081" s="38">
        <f>IF(AND(Colin!$G7081=$B$2,Colin!$H7081=$C$3),Colin!$I7081,)</f>
        <v>0</v>
      </c>
      <c r="O7081" s="38">
        <f>IF(AND(Colin!$G7081=$B$2,Colin!$H7081&lt;=$C$3),Colin!$I7081,)</f>
        <v>0</v>
      </c>
      <c r="P7081" s="38">
        <f>IF(Colin!$G7081&lt;$B$2,Colin!$I7081,0)</f>
        <v>0</v>
      </c>
      <c r="Q7081" s="38">
        <f>IF(Colin!$G7081&lt;$B$1,Colin!$I7081,0)</f>
        <v>0</v>
      </c>
    </row>
    <row r="7082" spans="12:17" x14ac:dyDescent="0.25">
      <c r="L7082" s="38">
        <f>IF(AND(Colin!$G7082=$B$1,Colin!$H7082=$C$3),Colin!$I7082,)</f>
        <v>0</v>
      </c>
      <c r="M7082" s="38">
        <f>IF(AND(Colin!$G7082=$B$1,Colin!$H7082&lt;=$C$3),Colin!$I7082,)</f>
        <v>0</v>
      </c>
      <c r="N7082" s="38">
        <f>IF(AND(Colin!$G7082=$B$2,Colin!$H7082=$C$3),Colin!$I7082,)</f>
        <v>0</v>
      </c>
      <c r="O7082" s="38">
        <f>IF(AND(Colin!$G7082=$B$2,Colin!$H7082&lt;=$C$3),Colin!$I7082,)</f>
        <v>0</v>
      </c>
      <c r="P7082" s="38">
        <f>IF(Colin!$G7082&lt;$B$2,Colin!$I7082,0)</f>
        <v>0</v>
      </c>
      <c r="Q7082" s="38">
        <f>IF(Colin!$G7082&lt;$B$1,Colin!$I7082,0)</f>
        <v>0</v>
      </c>
    </row>
    <row r="7083" spans="12:17" x14ac:dyDescent="0.25">
      <c r="L7083" s="38">
        <f>IF(AND(Colin!$G7083=$B$1,Colin!$H7083=$C$3),Colin!$I7083,)</f>
        <v>0</v>
      </c>
      <c r="M7083" s="38">
        <f>IF(AND(Colin!$G7083=$B$1,Colin!$H7083&lt;=$C$3),Colin!$I7083,)</f>
        <v>0</v>
      </c>
      <c r="N7083" s="38">
        <f>IF(AND(Colin!$G7083=$B$2,Colin!$H7083=$C$3),Colin!$I7083,)</f>
        <v>0</v>
      </c>
      <c r="O7083" s="38">
        <f>IF(AND(Colin!$G7083=$B$2,Colin!$H7083&lt;=$C$3),Colin!$I7083,)</f>
        <v>0</v>
      </c>
      <c r="P7083" s="38">
        <f>IF(Colin!$G7083&lt;$B$2,Colin!$I7083,0)</f>
        <v>0</v>
      </c>
      <c r="Q7083" s="38">
        <f>IF(Colin!$G7083&lt;$B$1,Colin!$I7083,0)</f>
        <v>0</v>
      </c>
    </row>
    <row r="7084" spans="12:17" x14ac:dyDescent="0.25">
      <c r="L7084" s="38">
        <f>IF(AND(Colin!$G7084=$B$1,Colin!$H7084=$C$3),Colin!$I7084,)</f>
        <v>0</v>
      </c>
      <c r="M7084" s="38">
        <f>IF(AND(Colin!$G7084=$B$1,Colin!$H7084&lt;=$C$3),Colin!$I7084,)</f>
        <v>0</v>
      </c>
      <c r="N7084" s="38">
        <f>IF(AND(Colin!$G7084=$B$2,Colin!$H7084=$C$3),Colin!$I7084,)</f>
        <v>0</v>
      </c>
      <c r="O7084" s="38">
        <f>IF(AND(Colin!$G7084=$B$2,Colin!$H7084&lt;=$C$3),Colin!$I7084,)</f>
        <v>0</v>
      </c>
      <c r="P7084" s="38">
        <f>IF(Colin!$G7084&lt;$B$2,Colin!$I7084,0)</f>
        <v>0</v>
      </c>
      <c r="Q7084" s="38">
        <f>IF(Colin!$G7084&lt;$B$1,Colin!$I7084,0)</f>
        <v>0</v>
      </c>
    </row>
    <row r="7085" spans="12:17" x14ac:dyDescent="0.25">
      <c r="L7085" s="38">
        <f>IF(AND(Colin!$G7085=$B$1,Colin!$H7085=$C$3),Colin!$I7085,)</f>
        <v>0</v>
      </c>
      <c r="M7085" s="38">
        <f>IF(AND(Colin!$G7085=$B$1,Colin!$H7085&lt;=$C$3),Colin!$I7085,)</f>
        <v>0</v>
      </c>
      <c r="N7085" s="38">
        <f>IF(AND(Colin!$G7085=$B$2,Colin!$H7085=$C$3),Colin!$I7085,)</f>
        <v>0</v>
      </c>
      <c r="O7085" s="38">
        <f>IF(AND(Colin!$G7085=$B$2,Colin!$H7085&lt;=$C$3),Colin!$I7085,)</f>
        <v>0</v>
      </c>
      <c r="P7085" s="38">
        <f>IF(Colin!$G7085&lt;$B$2,Colin!$I7085,0)</f>
        <v>0</v>
      </c>
      <c r="Q7085" s="38">
        <f>IF(Colin!$G7085&lt;$B$1,Colin!$I7085,0)</f>
        <v>0</v>
      </c>
    </row>
    <row r="7086" spans="12:17" x14ac:dyDescent="0.25">
      <c r="L7086" s="38">
        <f>IF(AND(Colin!$G7086=$B$1,Colin!$H7086=$C$3),Colin!$I7086,)</f>
        <v>0</v>
      </c>
      <c r="M7086" s="38">
        <f>IF(AND(Colin!$G7086=$B$1,Colin!$H7086&lt;=$C$3),Colin!$I7086,)</f>
        <v>0</v>
      </c>
      <c r="N7086" s="38">
        <f>IF(AND(Colin!$G7086=$B$2,Colin!$H7086=$C$3),Colin!$I7086,)</f>
        <v>0</v>
      </c>
      <c r="O7086" s="38">
        <f>IF(AND(Colin!$G7086=$B$2,Colin!$H7086&lt;=$C$3),Colin!$I7086,)</f>
        <v>0</v>
      </c>
      <c r="P7086" s="38">
        <f>IF(Colin!$G7086&lt;$B$2,Colin!$I7086,0)</f>
        <v>0</v>
      </c>
      <c r="Q7086" s="38">
        <f>IF(Colin!$G7086&lt;$B$1,Colin!$I7086,0)</f>
        <v>0</v>
      </c>
    </row>
    <row r="7087" spans="12:17" x14ac:dyDescent="0.25">
      <c r="L7087" s="38">
        <f>IF(AND(Colin!$G7087=$B$1,Colin!$H7087=$C$3),Colin!$I7087,)</f>
        <v>0</v>
      </c>
      <c r="M7087" s="38">
        <f>IF(AND(Colin!$G7087=$B$1,Colin!$H7087&lt;=$C$3),Colin!$I7087,)</f>
        <v>0</v>
      </c>
      <c r="N7087" s="38">
        <f>IF(AND(Colin!$G7087=$B$2,Colin!$H7087=$C$3),Colin!$I7087,)</f>
        <v>0</v>
      </c>
      <c r="O7087" s="38">
        <f>IF(AND(Colin!$G7087=$B$2,Colin!$H7087&lt;=$C$3),Colin!$I7087,)</f>
        <v>0</v>
      </c>
      <c r="P7087" s="38">
        <f>IF(Colin!$G7087&lt;$B$2,Colin!$I7087,0)</f>
        <v>0</v>
      </c>
      <c r="Q7087" s="38">
        <f>IF(Colin!$G7087&lt;$B$1,Colin!$I7087,0)</f>
        <v>0</v>
      </c>
    </row>
    <row r="7088" spans="12:17" x14ac:dyDescent="0.25">
      <c r="L7088" s="38">
        <f>IF(AND(Colin!$G7088=$B$1,Colin!$H7088=$C$3),Colin!$I7088,)</f>
        <v>0</v>
      </c>
      <c r="M7088" s="38">
        <f>IF(AND(Colin!$G7088=$B$1,Colin!$H7088&lt;=$C$3),Colin!$I7088,)</f>
        <v>0</v>
      </c>
      <c r="N7088" s="38">
        <f>IF(AND(Colin!$G7088=$B$2,Colin!$H7088=$C$3),Colin!$I7088,)</f>
        <v>0</v>
      </c>
      <c r="O7088" s="38">
        <f>IF(AND(Colin!$G7088=$B$2,Colin!$H7088&lt;=$C$3),Colin!$I7088,)</f>
        <v>0</v>
      </c>
      <c r="P7088" s="38">
        <f>IF(Colin!$G7088&lt;$B$2,Colin!$I7088,0)</f>
        <v>0</v>
      </c>
      <c r="Q7088" s="38">
        <f>IF(Colin!$G7088&lt;$B$1,Colin!$I7088,0)</f>
        <v>0</v>
      </c>
    </row>
    <row r="7089" spans="12:17" x14ac:dyDescent="0.25">
      <c r="L7089" s="38">
        <f>IF(AND(Colin!$G7089=$B$1,Colin!$H7089=$C$3),Colin!$I7089,)</f>
        <v>0</v>
      </c>
      <c r="M7089" s="38">
        <f>IF(AND(Colin!$G7089=$B$1,Colin!$H7089&lt;=$C$3),Colin!$I7089,)</f>
        <v>0</v>
      </c>
      <c r="N7089" s="38">
        <f>IF(AND(Colin!$G7089=$B$2,Colin!$H7089=$C$3),Colin!$I7089,)</f>
        <v>0</v>
      </c>
      <c r="O7089" s="38">
        <f>IF(AND(Colin!$G7089=$B$2,Colin!$H7089&lt;=$C$3),Colin!$I7089,)</f>
        <v>0</v>
      </c>
      <c r="P7089" s="38">
        <f>IF(Colin!$G7089&lt;$B$2,Colin!$I7089,0)</f>
        <v>0</v>
      </c>
      <c r="Q7089" s="38">
        <f>IF(Colin!$G7089&lt;$B$1,Colin!$I7089,0)</f>
        <v>0</v>
      </c>
    </row>
    <row r="7090" spans="12:17" x14ac:dyDescent="0.25">
      <c r="L7090" s="38">
        <f>IF(AND(Colin!$G7090=$B$1,Colin!$H7090=$C$3),Colin!$I7090,)</f>
        <v>0</v>
      </c>
      <c r="M7090" s="38">
        <f>IF(AND(Colin!$G7090=$B$1,Colin!$H7090&lt;=$C$3),Colin!$I7090,)</f>
        <v>0</v>
      </c>
      <c r="N7090" s="38">
        <f>IF(AND(Colin!$G7090=$B$2,Colin!$H7090=$C$3),Colin!$I7090,)</f>
        <v>0</v>
      </c>
      <c r="O7090" s="38">
        <f>IF(AND(Colin!$G7090=$B$2,Colin!$H7090&lt;=$C$3),Colin!$I7090,)</f>
        <v>0</v>
      </c>
      <c r="P7090" s="38">
        <f>IF(Colin!$G7090&lt;$B$2,Colin!$I7090,0)</f>
        <v>0</v>
      </c>
      <c r="Q7090" s="38">
        <f>IF(Colin!$G7090&lt;$B$1,Colin!$I7090,0)</f>
        <v>0</v>
      </c>
    </row>
    <row r="7091" spans="12:17" x14ac:dyDescent="0.25">
      <c r="L7091" s="38">
        <f>IF(AND(Colin!$G7091=$B$1,Colin!$H7091=$C$3),Colin!$I7091,)</f>
        <v>0</v>
      </c>
      <c r="M7091" s="38">
        <f>IF(AND(Colin!$G7091=$B$1,Colin!$H7091&lt;=$C$3),Colin!$I7091,)</f>
        <v>0</v>
      </c>
      <c r="N7091" s="38">
        <f>IF(AND(Colin!$G7091=$B$2,Colin!$H7091=$C$3),Colin!$I7091,)</f>
        <v>0</v>
      </c>
      <c r="O7091" s="38">
        <f>IF(AND(Colin!$G7091=$B$2,Colin!$H7091&lt;=$C$3),Colin!$I7091,)</f>
        <v>0</v>
      </c>
      <c r="P7091" s="38">
        <f>IF(Colin!$G7091&lt;$B$2,Colin!$I7091,0)</f>
        <v>0</v>
      </c>
      <c r="Q7091" s="38">
        <f>IF(Colin!$G7091&lt;$B$1,Colin!$I7091,0)</f>
        <v>0</v>
      </c>
    </row>
    <row r="7092" spans="12:17" x14ac:dyDescent="0.25">
      <c r="L7092" s="38">
        <f>IF(AND(Colin!$G7092=$B$1,Colin!$H7092=$C$3),Colin!$I7092,)</f>
        <v>0</v>
      </c>
      <c r="M7092" s="38">
        <f>IF(AND(Colin!$G7092=$B$1,Colin!$H7092&lt;=$C$3),Colin!$I7092,)</f>
        <v>0</v>
      </c>
      <c r="N7092" s="38">
        <f>IF(AND(Colin!$G7092=$B$2,Colin!$H7092=$C$3),Colin!$I7092,)</f>
        <v>0</v>
      </c>
      <c r="O7092" s="38">
        <f>IF(AND(Colin!$G7092=$B$2,Colin!$H7092&lt;=$C$3),Colin!$I7092,)</f>
        <v>0</v>
      </c>
      <c r="P7092" s="38">
        <f>IF(Colin!$G7092&lt;$B$2,Colin!$I7092,0)</f>
        <v>0</v>
      </c>
      <c r="Q7092" s="38">
        <f>IF(Colin!$G7092&lt;$B$1,Colin!$I7092,0)</f>
        <v>0</v>
      </c>
    </row>
    <row r="7093" spans="12:17" x14ac:dyDescent="0.25">
      <c r="L7093" s="38">
        <f>IF(AND(Colin!$G7093=$B$1,Colin!$H7093=$C$3),Colin!$I7093,)</f>
        <v>0</v>
      </c>
      <c r="M7093" s="38">
        <f>IF(AND(Colin!$G7093=$B$1,Colin!$H7093&lt;=$C$3),Colin!$I7093,)</f>
        <v>0</v>
      </c>
      <c r="N7093" s="38">
        <f>IF(AND(Colin!$G7093=$B$2,Colin!$H7093=$C$3),Colin!$I7093,)</f>
        <v>0</v>
      </c>
      <c r="O7093" s="38">
        <f>IF(AND(Colin!$G7093=$B$2,Colin!$H7093&lt;=$C$3),Colin!$I7093,)</f>
        <v>0</v>
      </c>
      <c r="P7093" s="38">
        <f>IF(Colin!$G7093&lt;$B$2,Colin!$I7093,0)</f>
        <v>0</v>
      </c>
      <c r="Q7093" s="38">
        <f>IF(Colin!$G7093&lt;$B$1,Colin!$I7093,0)</f>
        <v>0</v>
      </c>
    </row>
    <row r="7094" spans="12:17" x14ac:dyDescent="0.25">
      <c r="L7094" s="38">
        <f>IF(AND(Colin!$G7094=$B$1,Colin!$H7094=$C$3),Colin!$I7094,)</f>
        <v>0</v>
      </c>
      <c r="M7094" s="38">
        <f>IF(AND(Colin!$G7094=$B$1,Colin!$H7094&lt;=$C$3),Colin!$I7094,)</f>
        <v>0</v>
      </c>
      <c r="N7094" s="38">
        <f>IF(AND(Colin!$G7094=$B$2,Colin!$H7094=$C$3),Colin!$I7094,)</f>
        <v>0</v>
      </c>
      <c r="O7094" s="38">
        <f>IF(AND(Colin!$G7094=$B$2,Colin!$H7094&lt;=$C$3),Colin!$I7094,)</f>
        <v>0</v>
      </c>
      <c r="P7094" s="38">
        <f>IF(Colin!$G7094&lt;$B$2,Colin!$I7094,0)</f>
        <v>0</v>
      </c>
      <c r="Q7094" s="38">
        <f>IF(Colin!$G7094&lt;$B$1,Colin!$I7094,0)</f>
        <v>0</v>
      </c>
    </row>
    <row r="7095" spans="12:17" x14ac:dyDescent="0.25">
      <c r="L7095" s="38">
        <f>IF(AND(Colin!$G7095=$B$1,Colin!$H7095=$C$3),Colin!$I7095,)</f>
        <v>0</v>
      </c>
      <c r="M7095" s="38">
        <f>IF(AND(Colin!$G7095=$B$1,Colin!$H7095&lt;=$C$3),Colin!$I7095,)</f>
        <v>0</v>
      </c>
      <c r="N7095" s="38">
        <f>IF(AND(Colin!$G7095=$B$2,Colin!$H7095=$C$3),Colin!$I7095,)</f>
        <v>0</v>
      </c>
      <c r="O7095" s="38">
        <f>IF(AND(Colin!$G7095=$B$2,Colin!$H7095&lt;=$C$3),Colin!$I7095,)</f>
        <v>0</v>
      </c>
      <c r="P7095" s="38">
        <f>IF(Colin!$G7095&lt;$B$2,Colin!$I7095,0)</f>
        <v>0</v>
      </c>
      <c r="Q7095" s="38">
        <f>IF(Colin!$G7095&lt;$B$1,Colin!$I7095,0)</f>
        <v>0</v>
      </c>
    </row>
    <row r="7096" spans="12:17" x14ac:dyDescent="0.25">
      <c r="L7096" s="38">
        <f>IF(AND(Colin!$G7096=$B$1,Colin!$H7096=$C$3),Colin!$I7096,)</f>
        <v>0</v>
      </c>
      <c r="M7096" s="38">
        <f>IF(AND(Colin!$G7096=$B$1,Colin!$H7096&lt;=$C$3),Colin!$I7096,)</f>
        <v>0</v>
      </c>
      <c r="N7096" s="38">
        <f>IF(AND(Colin!$G7096=$B$2,Colin!$H7096=$C$3),Colin!$I7096,)</f>
        <v>0</v>
      </c>
      <c r="O7096" s="38">
        <f>IF(AND(Colin!$G7096=$B$2,Colin!$H7096&lt;=$C$3),Colin!$I7096,)</f>
        <v>0</v>
      </c>
      <c r="P7096" s="38">
        <f>IF(Colin!$G7096&lt;$B$2,Colin!$I7096,0)</f>
        <v>0</v>
      </c>
      <c r="Q7096" s="38">
        <f>IF(Colin!$G7096&lt;$B$1,Colin!$I7096,0)</f>
        <v>0</v>
      </c>
    </row>
    <row r="7097" spans="12:17" x14ac:dyDescent="0.25">
      <c r="L7097" s="38">
        <f>IF(AND(Colin!$G7097=$B$1,Colin!$H7097=$C$3),Colin!$I7097,)</f>
        <v>0</v>
      </c>
      <c r="M7097" s="38">
        <f>IF(AND(Colin!$G7097=$B$1,Colin!$H7097&lt;=$C$3),Colin!$I7097,)</f>
        <v>0</v>
      </c>
      <c r="N7097" s="38">
        <f>IF(AND(Colin!$G7097=$B$2,Colin!$H7097=$C$3),Colin!$I7097,)</f>
        <v>0</v>
      </c>
      <c r="O7097" s="38">
        <f>IF(AND(Colin!$G7097=$B$2,Colin!$H7097&lt;=$C$3),Colin!$I7097,)</f>
        <v>0</v>
      </c>
      <c r="P7097" s="38">
        <f>IF(Colin!$G7097&lt;$B$2,Colin!$I7097,0)</f>
        <v>0</v>
      </c>
      <c r="Q7097" s="38">
        <f>IF(Colin!$G7097&lt;$B$1,Colin!$I7097,0)</f>
        <v>0</v>
      </c>
    </row>
    <row r="7098" spans="12:17" x14ac:dyDescent="0.25">
      <c r="L7098" s="38">
        <f>IF(AND(Colin!$G7098=$B$1,Colin!$H7098=$C$3),Colin!$I7098,)</f>
        <v>0</v>
      </c>
      <c r="M7098" s="38">
        <f>IF(AND(Colin!$G7098=$B$1,Colin!$H7098&lt;=$C$3),Colin!$I7098,)</f>
        <v>0</v>
      </c>
      <c r="N7098" s="38">
        <f>IF(AND(Colin!$G7098=$B$2,Colin!$H7098=$C$3),Colin!$I7098,)</f>
        <v>0</v>
      </c>
      <c r="O7098" s="38">
        <f>IF(AND(Colin!$G7098=$B$2,Colin!$H7098&lt;=$C$3),Colin!$I7098,)</f>
        <v>0</v>
      </c>
      <c r="P7098" s="38">
        <f>IF(Colin!$G7098&lt;$B$2,Colin!$I7098,0)</f>
        <v>0</v>
      </c>
      <c r="Q7098" s="38">
        <f>IF(Colin!$G7098&lt;$B$1,Colin!$I7098,0)</f>
        <v>0</v>
      </c>
    </row>
    <row r="7099" spans="12:17" x14ac:dyDescent="0.25">
      <c r="L7099" s="38">
        <f>IF(AND(Colin!$G7099=$B$1,Colin!$H7099=$C$3),Colin!$I7099,)</f>
        <v>0</v>
      </c>
      <c r="M7099" s="38">
        <f>IF(AND(Colin!$G7099=$B$1,Colin!$H7099&lt;=$C$3),Colin!$I7099,)</f>
        <v>0</v>
      </c>
      <c r="N7099" s="38">
        <f>IF(AND(Colin!$G7099=$B$2,Colin!$H7099=$C$3),Colin!$I7099,)</f>
        <v>0</v>
      </c>
      <c r="O7099" s="38">
        <f>IF(AND(Colin!$G7099=$B$2,Colin!$H7099&lt;=$C$3),Colin!$I7099,)</f>
        <v>0</v>
      </c>
      <c r="P7099" s="38">
        <f>IF(Colin!$G7099&lt;$B$2,Colin!$I7099,0)</f>
        <v>0</v>
      </c>
      <c r="Q7099" s="38">
        <f>IF(Colin!$G7099&lt;$B$1,Colin!$I7099,0)</f>
        <v>0</v>
      </c>
    </row>
    <row r="7100" spans="12:17" x14ac:dyDescent="0.25">
      <c r="L7100" s="38">
        <f>IF(AND(Colin!$G7100=$B$1,Colin!$H7100=$C$3),Colin!$I7100,)</f>
        <v>0</v>
      </c>
      <c r="M7100" s="38">
        <f>IF(AND(Colin!$G7100=$B$1,Colin!$H7100&lt;=$C$3),Colin!$I7100,)</f>
        <v>0</v>
      </c>
      <c r="N7100" s="38">
        <f>IF(AND(Colin!$G7100=$B$2,Colin!$H7100=$C$3),Colin!$I7100,)</f>
        <v>0</v>
      </c>
      <c r="O7100" s="38">
        <f>IF(AND(Colin!$G7100=$B$2,Colin!$H7100&lt;=$C$3),Colin!$I7100,)</f>
        <v>0</v>
      </c>
      <c r="P7100" s="38">
        <f>IF(Colin!$G7100&lt;$B$2,Colin!$I7100,0)</f>
        <v>0</v>
      </c>
      <c r="Q7100" s="38">
        <f>IF(Colin!$G7100&lt;$B$1,Colin!$I7100,0)</f>
        <v>0</v>
      </c>
    </row>
    <row r="7101" spans="12:17" x14ac:dyDescent="0.25">
      <c r="L7101" s="38">
        <f>IF(AND(Colin!$G7101=$B$1,Colin!$H7101=$C$3),Colin!$I7101,)</f>
        <v>0</v>
      </c>
      <c r="M7101" s="38">
        <f>IF(AND(Colin!$G7101=$B$1,Colin!$H7101&lt;=$C$3),Colin!$I7101,)</f>
        <v>0</v>
      </c>
      <c r="N7101" s="38">
        <f>IF(AND(Colin!$G7101=$B$2,Colin!$H7101=$C$3),Colin!$I7101,)</f>
        <v>0</v>
      </c>
      <c r="O7101" s="38">
        <f>IF(AND(Colin!$G7101=$B$2,Colin!$H7101&lt;=$C$3),Colin!$I7101,)</f>
        <v>0</v>
      </c>
      <c r="P7101" s="38">
        <f>IF(Colin!$G7101&lt;$B$2,Colin!$I7101,0)</f>
        <v>0</v>
      </c>
      <c r="Q7101" s="38">
        <f>IF(Colin!$G7101&lt;$B$1,Colin!$I7101,0)</f>
        <v>0</v>
      </c>
    </row>
    <row r="7102" spans="12:17" x14ac:dyDescent="0.25">
      <c r="L7102" s="38">
        <f>IF(AND(Colin!$G7102=$B$1,Colin!$H7102=$C$3),Colin!$I7102,)</f>
        <v>0</v>
      </c>
      <c r="M7102" s="38">
        <f>IF(AND(Colin!$G7102=$B$1,Colin!$H7102&lt;=$C$3),Colin!$I7102,)</f>
        <v>0</v>
      </c>
      <c r="N7102" s="38">
        <f>IF(AND(Colin!$G7102=$B$2,Colin!$H7102=$C$3),Colin!$I7102,)</f>
        <v>0</v>
      </c>
      <c r="O7102" s="38">
        <f>IF(AND(Colin!$G7102=$B$2,Colin!$H7102&lt;=$C$3),Colin!$I7102,)</f>
        <v>0</v>
      </c>
      <c r="P7102" s="38">
        <f>IF(Colin!$G7102&lt;$B$2,Colin!$I7102,0)</f>
        <v>0</v>
      </c>
      <c r="Q7102" s="38">
        <f>IF(Colin!$G7102&lt;$B$1,Colin!$I7102,0)</f>
        <v>0</v>
      </c>
    </row>
    <row r="7103" spans="12:17" x14ac:dyDescent="0.25">
      <c r="L7103" s="38">
        <f>IF(AND(Colin!$G7103=$B$1,Colin!$H7103=$C$3),Colin!$I7103,)</f>
        <v>0</v>
      </c>
      <c r="M7103" s="38">
        <f>IF(AND(Colin!$G7103=$B$1,Colin!$H7103&lt;=$C$3),Colin!$I7103,)</f>
        <v>0</v>
      </c>
      <c r="N7103" s="38">
        <f>IF(AND(Colin!$G7103=$B$2,Colin!$H7103=$C$3),Colin!$I7103,)</f>
        <v>0</v>
      </c>
      <c r="O7103" s="38">
        <f>IF(AND(Colin!$G7103=$B$2,Colin!$H7103&lt;=$C$3),Colin!$I7103,)</f>
        <v>0</v>
      </c>
      <c r="P7103" s="38">
        <f>IF(Colin!$G7103&lt;$B$2,Colin!$I7103,0)</f>
        <v>0</v>
      </c>
      <c r="Q7103" s="38">
        <f>IF(Colin!$G7103&lt;$B$1,Colin!$I7103,0)</f>
        <v>0</v>
      </c>
    </row>
    <row r="7104" spans="12:17" x14ac:dyDescent="0.25">
      <c r="L7104" s="38">
        <f>IF(AND(Colin!$G7104=$B$1,Colin!$H7104=$C$3),Colin!$I7104,)</f>
        <v>0</v>
      </c>
      <c r="M7104" s="38">
        <f>IF(AND(Colin!$G7104=$B$1,Colin!$H7104&lt;=$C$3),Colin!$I7104,)</f>
        <v>0</v>
      </c>
      <c r="N7104" s="38">
        <f>IF(AND(Colin!$G7104=$B$2,Colin!$H7104=$C$3),Colin!$I7104,)</f>
        <v>0</v>
      </c>
      <c r="O7104" s="38">
        <f>IF(AND(Colin!$G7104=$B$2,Colin!$H7104&lt;=$C$3),Colin!$I7104,)</f>
        <v>0</v>
      </c>
      <c r="P7104" s="38">
        <f>IF(Colin!$G7104&lt;$B$2,Colin!$I7104,0)</f>
        <v>0</v>
      </c>
      <c r="Q7104" s="38">
        <f>IF(Colin!$G7104&lt;$B$1,Colin!$I7104,0)</f>
        <v>0</v>
      </c>
    </row>
    <row r="7105" spans="12:17" x14ac:dyDescent="0.25">
      <c r="L7105" s="38">
        <f>IF(AND(Colin!$G7105=$B$1,Colin!$H7105=$C$3),Colin!$I7105,)</f>
        <v>0</v>
      </c>
      <c r="M7105" s="38">
        <f>IF(AND(Colin!$G7105=$B$1,Colin!$H7105&lt;=$C$3),Colin!$I7105,)</f>
        <v>0</v>
      </c>
      <c r="N7105" s="38">
        <f>IF(AND(Colin!$G7105=$B$2,Colin!$H7105=$C$3),Colin!$I7105,)</f>
        <v>0</v>
      </c>
      <c r="O7105" s="38">
        <f>IF(AND(Colin!$G7105=$B$2,Colin!$H7105&lt;=$C$3),Colin!$I7105,)</f>
        <v>0</v>
      </c>
      <c r="P7105" s="38">
        <f>IF(Colin!$G7105&lt;$B$2,Colin!$I7105,0)</f>
        <v>0</v>
      </c>
      <c r="Q7105" s="38">
        <f>IF(Colin!$G7105&lt;$B$1,Colin!$I7105,0)</f>
        <v>0</v>
      </c>
    </row>
    <row r="7106" spans="12:17" x14ac:dyDescent="0.25">
      <c r="L7106" s="38">
        <f>IF(AND(Colin!$G7106=$B$1,Colin!$H7106=$C$3),Colin!$I7106,)</f>
        <v>0</v>
      </c>
      <c r="M7106" s="38">
        <f>IF(AND(Colin!$G7106=$B$1,Colin!$H7106&lt;=$C$3),Colin!$I7106,)</f>
        <v>0</v>
      </c>
      <c r="N7106" s="38">
        <f>IF(AND(Colin!$G7106=$B$2,Colin!$H7106=$C$3),Colin!$I7106,)</f>
        <v>0</v>
      </c>
      <c r="O7106" s="38">
        <f>IF(AND(Colin!$G7106=$B$2,Colin!$H7106&lt;=$C$3),Colin!$I7106,)</f>
        <v>0</v>
      </c>
      <c r="P7106" s="38">
        <f>IF(Colin!$G7106&lt;$B$2,Colin!$I7106,0)</f>
        <v>0</v>
      </c>
      <c r="Q7106" s="38">
        <f>IF(Colin!$G7106&lt;$B$1,Colin!$I7106,0)</f>
        <v>0</v>
      </c>
    </row>
    <row r="7107" spans="12:17" x14ac:dyDescent="0.25">
      <c r="L7107" s="38">
        <f>IF(AND(Colin!$G7107=$B$1,Colin!$H7107=$C$3),Colin!$I7107,)</f>
        <v>0</v>
      </c>
      <c r="M7107" s="38">
        <f>IF(AND(Colin!$G7107=$B$1,Colin!$H7107&lt;=$C$3),Colin!$I7107,)</f>
        <v>0</v>
      </c>
      <c r="N7107" s="38">
        <f>IF(AND(Colin!$G7107=$B$2,Colin!$H7107=$C$3),Colin!$I7107,)</f>
        <v>0</v>
      </c>
      <c r="O7107" s="38">
        <f>IF(AND(Colin!$G7107=$B$2,Colin!$H7107&lt;=$C$3),Colin!$I7107,)</f>
        <v>0</v>
      </c>
      <c r="P7107" s="38">
        <f>IF(Colin!$G7107&lt;$B$2,Colin!$I7107,0)</f>
        <v>0</v>
      </c>
      <c r="Q7107" s="38">
        <f>IF(Colin!$G7107&lt;$B$1,Colin!$I7107,0)</f>
        <v>0</v>
      </c>
    </row>
    <row r="7108" spans="12:17" x14ac:dyDescent="0.25">
      <c r="L7108" s="38">
        <f>IF(AND(Colin!$G7108=$B$1,Colin!$H7108=$C$3),Colin!$I7108,)</f>
        <v>0</v>
      </c>
      <c r="M7108" s="38">
        <f>IF(AND(Colin!$G7108=$B$1,Colin!$H7108&lt;=$C$3),Colin!$I7108,)</f>
        <v>0</v>
      </c>
      <c r="N7108" s="38">
        <f>IF(AND(Colin!$G7108=$B$2,Colin!$H7108=$C$3),Colin!$I7108,)</f>
        <v>0</v>
      </c>
      <c r="O7108" s="38">
        <f>IF(AND(Colin!$G7108=$B$2,Colin!$H7108&lt;=$C$3),Colin!$I7108,)</f>
        <v>0</v>
      </c>
      <c r="P7108" s="38">
        <f>IF(Colin!$G7108&lt;$B$2,Colin!$I7108,0)</f>
        <v>0</v>
      </c>
      <c r="Q7108" s="38">
        <f>IF(Colin!$G7108&lt;$B$1,Colin!$I7108,0)</f>
        <v>0</v>
      </c>
    </row>
    <row r="7109" spans="12:17" x14ac:dyDescent="0.25">
      <c r="L7109" s="38">
        <f>IF(AND(Colin!$G7109=$B$1,Colin!$H7109=$C$3),Colin!$I7109,)</f>
        <v>0</v>
      </c>
      <c r="M7109" s="38">
        <f>IF(AND(Colin!$G7109=$B$1,Colin!$H7109&lt;=$C$3),Colin!$I7109,)</f>
        <v>0</v>
      </c>
      <c r="N7109" s="38">
        <f>IF(AND(Colin!$G7109=$B$2,Colin!$H7109=$C$3),Colin!$I7109,)</f>
        <v>0</v>
      </c>
      <c r="O7109" s="38">
        <f>IF(AND(Colin!$G7109=$B$2,Colin!$H7109&lt;=$C$3),Colin!$I7109,)</f>
        <v>0</v>
      </c>
      <c r="P7109" s="38">
        <f>IF(Colin!$G7109&lt;$B$2,Colin!$I7109,0)</f>
        <v>0</v>
      </c>
      <c r="Q7109" s="38">
        <f>IF(Colin!$G7109&lt;$B$1,Colin!$I7109,0)</f>
        <v>0</v>
      </c>
    </row>
    <row r="7110" spans="12:17" x14ac:dyDescent="0.25">
      <c r="L7110" s="38">
        <f>IF(AND(Colin!$G7110=$B$1,Colin!$H7110=$C$3),Colin!$I7110,)</f>
        <v>0</v>
      </c>
      <c r="M7110" s="38">
        <f>IF(AND(Colin!$G7110=$B$1,Colin!$H7110&lt;=$C$3),Colin!$I7110,)</f>
        <v>0</v>
      </c>
      <c r="N7110" s="38">
        <f>IF(AND(Colin!$G7110=$B$2,Colin!$H7110=$C$3),Colin!$I7110,)</f>
        <v>0</v>
      </c>
      <c r="O7110" s="38">
        <f>IF(AND(Colin!$G7110=$B$2,Colin!$H7110&lt;=$C$3),Colin!$I7110,)</f>
        <v>0</v>
      </c>
      <c r="P7110" s="38">
        <f>IF(Colin!$G7110&lt;$B$2,Colin!$I7110,0)</f>
        <v>0</v>
      </c>
      <c r="Q7110" s="38">
        <f>IF(Colin!$G7110&lt;$B$1,Colin!$I7110,0)</f>
        <v>0</v>
      </c>
    </row>
    <row r="7111" spans="12:17" x14ac:dyDescent="0.25">
      <c r="L7111" s="38">
        <f>IF(AND(Colin!$G7111=$B$1,Colin!$H7111=$C$3),Colin!$I7111,)</f>
        <v>0</v>
      </c>
      <c r="M7111" s="38">
        <f>IF(AND(Colin!$G7111=$B$1,Colin!$H7111&lt;=$C$3),Colin!$I7111,)</f>
        <v>0</v>
      </c>
      <c r="N7111" s="38">
        <f>IF(AND(Colin!$G7111=$B$2,Colin!$H7111=$C$3),Colin!$I7111,)</f>
        <v>0</v>
      </c>
      <c r="O7111" s="38">
        <f>IF(AND(Colin!$G7111=$B$2,Colin!$H7111&lt;=$C$3),Colin!$I7111,)</f>
        <v>0</v>
      </c>
      <c r="P7111" s="38">
        <f>IF(Colin!$G7111&lt;$B$2,Colin!$I7111,0)</f>
        <v>0</v>
      </c>
      <c r="Q7111" s="38">
        <f>IF(Colin!$G7111&lt;$B$1,Colin!$I7111,0)</f>
        <v>0</v>
      </c>
    </row>
    <row r="7112" spans="12:17" x14ac:dyDescent="0.25">
      <c r="L7112" s="38">
        <f>IF(AND(Colin!$G7112=$B$1,Colin!$H7112=$C$3),Colin!$I7112,)</f>
        <v>0</v>
      </c>
      <c r="M7112" s="38">
        <f>IF(AND(Colin!$G7112=$B$1,Colin!$H7112&lt;=$C$3),Colin!$I7112,)</f>
        <v>0</v>
      </c>
      <c r="N7112" s="38">
        <f>IF(AND(Colin!$G7112=$B$2,Colin!$H7112=$C$3),Colin!$I7112,)</f>
        <v>0</v>
      </c>
      <c r="O7112" s="38">
        <f>IF(AND(Colin!$G7112=$B$2,Colin!$H7112&lt;=$C$3),Colin!$I7112,)</f>
        <v>0</v>
      </c>
      <c r="P7112" s="38">
        <f>IF(Colin!$G7112&lt;$B$2,Colin!$I7112,0)</f>
        <v>0</v>
      </c>
      <c r="Q7112" s="38">
        <f>IF(Colin!$G7112&lt;$B$1,Colin!$I7112,0)</f>
        <v>0</v>
      </c>
    </row>
    <row r="7113" spans="12:17" x14ac:dyDescent="0.25">
      <c r="L7113" s="38">
        <f>IF(AND(Colin!$G7113=$B$1,Colin!$H7113=$C$3),Colin!$I7113,)</f>
        <v>0</v>
      </c>
      <c r="M7113" s="38">
        <f>IF(AND(Colin!$G7113=$B$1,Colin!$H7113&lt;=$C$3),Colin!$I7113,)</f>
        <v>0</v>
      </c>
      <c r="N7113" s="38">
        <f>IF(AND(Colin!$G7113=$B$2,Colin!$H7113=$C$3),Colin!$I7113,)</f>
        <v>0</v>
      </c>
      <c r="O7113" s="38">
        <f>IF(AND(Colin!$G7113=$B$2,Colin!$H7113&lt;=$C$3),Colin!$I7113,)</f>
        <v>0</v>
      </c>
      <c r="P7113" s="38">
        <f>IF(Colin!$G7113&lt;$B$2,Colin!$I7113,0)</f>
        <v>0</v>
      </c>
      <c r="Q7113" s="38">
        <f>IF(Colin!$G7113&lt;$B$1,Colin!$I7113,0)</f>
        <v>0</v>
      </c>
    </row>
    <row r="7114" spans="12:17" x14ac:dyDescent="0.25">
      <c r="L7114" s="38">
        <f>IF(AND(Colin!$G7114=$B$1,Colin!$H7114=$C$3),Colin!$I7114,)</f>
        <v>0</v>
      </c>
      <c r="M7114" s="38">
        <f>IF(AND(Colin!$G7114=$B$1,Colin!$H7114&lt;=$C$3),Colin!$I7114,)</f>
        <v>0</v>
      </c>
      <c r="N7114" s="38">
        <f>IF(AND(Colin!$G7114=$B$2,Colin!$H7114=$C$3),Colin!$I7114,)</f>
        <v>0</v>
      </c>
      <c r="O7114" s="38">
        <f>IF(AND(Colin!$G7114=$B$2,Colin!$H7114&lt;=$C$3),Colin!$I7114,)</f>
        <v>0</v>
      </c>
      <c r="P7114" s="38">
        <f>IF(Colin!$G7114&lt;$B$2,Colin!$I7114,0)</f>
        <v>0</v>
      </c>
      <c r="Q7114" s="38">
        <f>IF(Colin!$G7114&lt;$B$1,Colin!$I7114,0)</f>
        <v>0</v>
      </c>
    </row>
    <row r="7115" spans="12:17" x14ac:dyDescent="0.25">
      <c r="L7115" s="38">
        <f>IF(AND(Colin!$G7115=$B$1,Colin!$H7115=$C$3),Colin!$I7115,)</f>
        <v>0</v>
      </c>
      <c r="M7115" s="38">
        <f>IF(AND(Colin!$G7115=$B$1,Colin!$H7115&lt;=$C$3),Colin!$I7115,)</f>
        <v>0</v>
      </c>
      <c r="N7115" s="38">
        <f>IF(AND(Colin!$G7115=$B$2,Colin!$H7115=$C$3),Colin!$I7115,)</f>
        <v>0</v>
      </c>
      <c r="O7115" s="38">
        <f>IF(AND(Colin!$G7115=$B$2,Colin!$H7115&lt;=$C$3),Colin!$I7115,)</f>
        <v>0</v>
      </c>
      <c r="P7115" s="38">
        <f>IF(Colin!$G7115&lt;$B$2,Colin!$I7115,0)</f>
        <v>0</v>
      </c>
      <c r="Q7115" s="38">
        <f>IF(Colin!$G7115&lt;$B$1,Colin!$I7115,0)</f>
        <v>0</v>
      </c>
    </row>
    <row r="7116" spans="12:17" x14ac:dyDescent="0.25">
      <c r="L7116" s="38">
        <f>IF(AND(Colin!$G7116=$B$1,Colin!$H7116=$C$3),Colin!$I7116,)</f>
        <v>0</v>
      </c>
      <c r="M7116" s="38">
        <f>IF(AND(Colin!$G7116=$B$1,Colin!$H7116&lt;=$C$3),Colin!$I7116,)</f>
        <v>0</v>
      </c>
      <c r="N7116" s="38">
        <f>IF(AND(Colin!$G7116=$B$2,Colin!$H7116=$C$3),Colin!$I7116,)</f>
        <v>0</v>
      </c>
      <c r="O7116" s="38">
        <f>IF(AND(Colin!$G7116=$B$2,Colin!$H7116&lt;=$C$3),Colin!$I7116,)</f>
        <v>0</v>
      </c>
      <c r="P7116" s="38">
        <f>IF(Colin!$G7116&lt;$B$2,Colin!$I7116,0)</f>
        <v>0</v>
      </c>
      <c r="Q7116" s="38">
        <f>IF(Colin!$G7116&lt;$B$1,Colin!$I7116,0)</f>
        <v>0</v>
      </c>
    </row>
    <row r="7117" spans="12:17" x14ac:dyDescent="0.25">
      <c r="L7117" s="38">
        <f>IF(AND(Colin!$G7117=$B$1,Colin!$H7117=$C$3),Colin!$I7117,)</f>
        <v>0</v>
      </c>
      <c r="M7117" s="38">
        <f>IF(AND(Colin!$G7117=$B$1,Colin!$H7117&lt;=$C$3),Colin!$I7117,)</f>
        <v>0</v>
      </c>
      <c r="N7117" s="38">
        <f>IF(AND(Colin!$G7117=$B$2,Colin!$H7117=$C$3),Colin!$I7117,)</f>
        <v>0</v>
      </c>
      <c r="O7117" s="38">
        <f>IF(AND(Colin!$G7117=$B$2,Colin!$H7117&lt;=$C$3),Colin!$I7117,)</f>
        <v>0</v>
      </c>
      <c r="P7117" s="38">
        <f>IF(Colin!$G7117&lt;$B$2,Colin!$I7117,0)</f>
        <v>0</v>
      </c>
      <c r="Q7117" s="38">
        <f>IF(Colin!$G7117&lt;$B$1,Colin!$I7117,0)</f>
        <v>0</v>
      </c>
    </row>
    <row r="7118" spans="12:17" x14ac:dyDescent="0.25">
      <c r="L7118" s="38">
        <f>IF(AND(Colin!$G7118=$B$1,Colin!$H7118=$C$3),Colin!$I7118,)</f>
        <v>0</v>
      </c>
      <c r="M7118" s="38">
        <f>IF(AND(Colin!$G7118=$B$1,Colin!$H7118&lt;=$C$3),Colin!$I7118,)</f>
        <v>0</v>
      </c>
      <c r="N7118" s="38">
        <f>IF(AND(Colin!$G7118=$B$2,Colin!$H7118=$C$3),Colin!$I7118,)</f>
        <v>0</v>
      </c>
      <c r="O7118" s="38">
        <f>IF(AND(Colin!$G7118=$B$2,Colin!$H7118&lt;=$C$3),Colin!$I7118,)</f>
        <v>0</v>
      </c>
      <c r="P7118" s="38">
        <f>IF(Colin!$G7118&lt;$B$2,Colin!$I7118,0)</f>
        <v>0</v>
      </c>
      <c r="Q7118" s="38">
        <f>IF(Colin!$G7118&lt;$B$1,Colin!$I7118,0)</f>
        <v>0</v>
      </c>
    </row>
    <row r="7119" spans="12:17" x14ac:dyDescent="0.25">
      <c r="L7119" s="38">
        <f>IF(AND(Colin!$G7119=$B$1,Colin!$H7119=$C$3),Colin!$I7119,)</f>
        <v>0</v>
      </c>
      <c r="M7119" s="38">
        <f>IF(AND(Colin!$G7119=$B$1,Colin!$H7119&lt;=$C$3),Colin!$I7119,)</f>
        <v>0</v>
      </c>
      <c r="N7119" s="38">
        <f>IF(AND(Colin!$G7119=$B$2,Colin!$H7119=$C$3),Colin!$I7119,)</f>
        <v>0</v>
      </c>
      <c r="O7119" s="38">
        <f>IF(AND(Colin!$G7119=$B$2,Colin!$H7119&lt;=$C$3),Colin!$I7119,)</f>
        <v>0</v>
      </c>
      <c r="P7119" s="38">
        <f>IF(Colin!$G7119&lt;$B$2,Colin!$I7119,0)</f>
        <v>0</v>
      </c>
      <c r="Q7119" s="38">
        <f>IF(Colin!$G7119&lt;$B$1,Colin!$I7119,0)</f>
        <v>0</v>
      </c>
    </row>
    <row r="7120" spans="12:17" x14ac:dyDescent="0.25">
      <c r="L7120" s="38">
        <f>IF(AND(Colin!$G7120=$B$1,Colin!$H7120=$C$3),Colin!$I7120,)</f>
        <v>0</v>
      </c>
      <c r="M7120" s="38">
        <f>IF(AND(Colin!$G7120=$B$1,Colin!$H7120&lt;=$C$3),Colin!$I7120,)</f>
        <v>0</v>
      </c>
      <c r="N7120" s="38">
        <f>IF(AND(Colin!$G7120=$B$2,Colin!$H7120=$C$3),Colin!$I7120,)</f>
        <v>0</v>
      </c>
      <c r="O7120" s="38">
        <f>IF(AND(Colin!$G7120=$B$2,Colin!$H7120&lt;=$C$3),Colin!$I7120,)</f>
        <v>0</v>
      </c>
      <c r="P7120" s="38">
        <f>IF(Colin!$G7120&lt;$B$2,Colin!$I7120,0)</f>
        <v>0</v>
      </c>
      <c r="Q7120" s="38">
        <f>IF(Colin!$G7120&lt;$B$1,Colin!$I7120,0)</f>
        <v>0</v>
      </c>
    </row>
    <row r="7121" spans="12:17" x14ac:dyDescent="0.25">
      <c r="L7121" s="38">
        <f>IF(AND(Colin!$G7121=$B$1,Colin!$H7121=$C$3),Colin!$I7121,)</f>
        <v>0</v>
      </c>
      <c r="M7121" s="38">
        <f>IF(AND(Colin!$G7121=$B$1,Colin!$H7121&lt;=$C$3),Colin!$I7121,)</f>
        <v>0</v>
      </c>
      <c r="N7121" s="38">
        <f>IF(AND(Colin!$G7121=$B$2,Colin!$H7121=$C$3),Colin!$I7121,)</f>
        <v>0</v>
      </c>
      <c r="O7121" s="38">
        <f>IF(AND(Colin!$G7121=$B$2,Colin!$H7121&lt;=$C$3),Colin!$I7121,)</f>
        <v>0</v>
      </c>
      <c r="P7121" s="38">
        <f>IF(Colin!$G7121&lt;$B$2,Colin!$I7121,0)</f>
        <v>0</v>
      </c>
      <c r="Q7121" s="38">
        <f>IF(Colin!$G7121&lt;$B$1,Colin!$I7121,0)</f>
        <v>0</v>
      </c>
    </row>
    <row r="7122" spans="12:17" x14ac:dyDescent="0.25">
      <c r="L7122" s="38">
        <f>IF(AND(Colin!$G7122=$B$1,Colin!$H7122=$C$3),Colin!$I7122,)</f>
        <v>0</v>
      </c>
      <c r="M7122" s="38">
        <f>IF(AND(Colin!$G7122=$B$1,Colin!$H7122&lt;=$C$3),Colin!$I7122,)</f>
        <v>0</v>
      </c>
      <c r="N7122" s="38">
        <f>IF(AND(Colin!$G7122=$B$2,Colin!$H7122=$C$3),Colin!$I7122,)</f>
        <v>0</v>
      </c>
      <c r="O7122" s="38">
        <f>IF(AND(Colin!$G7122=$B$2,Colin!$H7122&lt;=$C$3),Colin!$I7122,)</f>
        <v>0</v>
      </c>
      <c r="P7122" s="38">
        <f>IF(Colin!$G7122&lt;$B$2,Colin!$I7122,0)</f>
        <v>0</v>
      </c>
      <c r="Q7122" s="38">
        <f>IF(Colin!$G7122&lt;$B$1,Colin!$I7122,0)</f>
        <v>0</v>
      </c>
    </row>
    <row r="7123" spans="12:17" x14ac:dyDescent="0.25">
      <c r="L7123" s="38">
        <f>IF(AND(Colin!$G7123=$B$1,Colin!$H7123=$C$3),Colin!$I7123,)</f>
        <v>0</v>
      </c>
      <c r="M7123" s="38">
        <f>IF(AND(Colin!$G7123=$B$1,Colin!$H7123&lt;=$C$3),Colin!$I7123,)</f>
        <v>0</v>
      </c>
      <c r="N7123" s="38">
        <f>IF(AND(Colin!$G7123=$B$2,Colin!$H7123=$C$3),Colin!$I7123,)</f>
        <v>0</v>
      </c>
      <c r="O7123" s="38">
        <f>IF(AND(Colin!$G7123=$B$2,Colin!$H7123&lt;=$C$3),Colin!$I7123,)</f>
        <v>0</v>
      </c>
      <c r="P7123" s="38">
        <f>IF(Colin!$G7123&lt;$B$2,Colin!$I7123,0)</f>
        <v>0</v>
      </c>
      <c r="Q7123" s="38">
        <f>IF(Colin!$G7123&lt;$B$1,Colin!$I7123,0)</f>
        <v>0</v>
      </c>
    </row>
    <row r="7124" spans="12:17" x14ac:dyDescent="0.25">
      <c r="L7124" s="38">
        <f>IF(AND(Colin!$G7124=$B$1,Colin!$H7124=$C$3),Colin!$I7124,)</f>
        <v>0</v>
      </c>
      <c r="M7124" s="38">
        <f>IF(AND(Colin!$G7124=$B$1,Colin!$H7124&lt;=$C$3),Colin!$I7124,)</f>
        <v>0</v>
      </c>
      <c r="N7124" s="38">
        <f>IF(AND(Colin!$G7124=$B$2,Colin!$H7124=$C$3),Colin!$I7124,)</f>
        <v>0</v>
      </c>
      <c r="O7124" s="38">
        <f>IF(AND(Colin!$G7124=$B$2,Colin!$H7124&lt;=$C$3),Colin!$I7124,)</f>
        <v>0</v>
      </c>
      <c r="P7124" s="38">
        <f>IF(Colin!$G7124&lt;$B$2,Colin!$I7124,0)</f>
        <v>0</v>
      </c>
      <c r="Q7124" s="38">
        <f>IF(Colin!$G7124&lt;$B$1,Colin!$I7124,0)</f>
        <v>0</v>
      </c>
    </row>
    <row r="7125" spans="12:17" x14ac:dyDescent="0.25">
      <c r="L7125" s="38">
        <f>IF(AND(Colin!$G7125=$B$1,Colin!$H7125=$C$3),Colin!$I7125,)</f>
        <v>0</v>
      </c>
      <c r="M7125" s="38">
        <f>IF(AND(Colin!$G7125=$B$1,Colin!$H7125&lt;=$C$3),Colin!$I7125,)</f>
        <v>0</v>
      </c>
      <c r="N7125" s="38">
        <f>IF(AND(Colin!$G7125=$B$2,Colin!$H7125=$C$3),Colin!$I7125,)</f>
        <v>0</v>
      </c>
      <c r="O7125" s="38">
        <f>IF(AND(Colin!$G7125=$B$2,Colin!$H7125&lt;=$C$3),Colin!$I7125,)</f>
        <v>0</v>
      </c>
      <c r="P7125" s="38">
        <f>IF(Colin!$G7125&lt;$B$2,Colin!$I7125,0)</f>
        <v>0</v>
      </c>
      <c r="Q7125" s="38">
        <f>IF(Colin!$G7125&lt;$B$1,Colin!$I7125,0)</f>
        <v>0</v>
      </c>
    </row>
    <row r="7126" spans="12:17" x14ac:dyDescent="0.25">
      <c r="L7126" s="38">
        <f>IF(AND(Colin!$G7126=$B$1,Colin!$H7126=$C$3),Colin!$I7126,)</f>
        <v>0</v>
      </c>
      <c r="M7126" s="38">
        <f>IF(AND(Colin!$G7126=$B$1,Colin!$H7126&lt;=$C$3),Colin!$I7126,)</f>
        <v>0</v>
      </c>
      <c r="N7126" s="38">
        <f>IF(AND(Colin!$G7126=$B$2,Colin!$H7126=$C$3),Colin!$I7126,)</f>
        <v>0</v>
      </c>
      <c r="O7126" s="38">
        <f>IF(AND(Colin!$G7126=$B$2,Colin!$H7126&lt;=$C$3),Colin!$I7126,)</f>
        <v>0</v>
      </c>
      <c r="P7126" s="38">
        <f>IF(Colin!$G7126&lt;$B$2,Colin!$I7126,0)</f>
        <v>0</v>
      </c>
      <c r="Q7126" s="38">
        <f>IF(Colin!$G7126&lt;$B$1,Colin!$I7126,0)</f>
        <v>0</v>
      </c>
    </row>
    <row r="7127" spans="12:17" x14ac:dyDescent="0.25">
      <c r="L7127" s="38">
        <f>IF(AND(Colin!$G7127=$B$1,Colin!$H7127=$C$3),Colin!$I7127,)</f>
        <v>0</v>
      </c>
      <c r="M7127" s="38">
        <f>IF(AND(Colin!$G7127=$B$1,Colin!$H7127&lt;=$C$3),Colin!$I7127,)</f>
        <v>0</v>
      </c>
      <c r="N7127" s="38">
        <f>IF(AND(Colin!$G7127=$B$2,Colin!$H7127=$C$3),Colin!$I7127,)</f>
        <v>0</v>
      </c>
      <c r="O7127" s="38">
        <f>IF(AND(Colin!$G7127=$B$2,Colin!$H7127&lt;=$C$3),Colin!$I7127,)</f>
        <v>0</v>
      </c>
      <c r="P7127" s="38">
        <f>IF(Colin!$G7127&lt;$B$2,Colin!$I7127,0)</f>
        <v>0</v>
      </c>
      <c r="Q7127" s="38">
        <f>IF(Colin!$G7127&lt;$B$1,Colin!$I7127,0)</f>
        <v>0</v>
      </c>
    </row>
    <row r="7128" spans="12:17" x14ac:dyDescent="0.25">
      <c r="L7128" s="38">
        <f>IF(AND(Colin!$G7128=$B$1,Colin!$H7128=$C$3),Colin!$I7128,)</f>
        <v>0</v>
      </c>
      <c r="M7128" s="38">
        <f>IF(AND(Colin!$G7128=$B$1,Colin!$H7128&lt;=$C$3),Colin!$I7128,)</f>
        <v>0</v>
      </c>
      <c r="N7128" s="38">
        <f>IF(AND(Colin!$G7128=$B$2,Colin!$H7128=$C$3),Colin!$I7128,)</f>
        <v>0</v>
      </c>
      <c r="O7128" s="38">
        <f>IF(AND(Colin!$G7128=$B$2,Colin!$H7128&lt;=$C$3),Colin!$I7128,)</f>
        <v>0</v>
      </c>
      <c r="P7128" s="38">
        <f>IF(Colin!$G7128&lt;$B$2,Colin!$I7128,0)</f>
        <v>0</v>
      </c>
      <c r="Q7128" s="38">
        <f>IF(Colin!$G7128&lt;$B$1,Colin!$I7128,0)</f>
        <v>0</v>
      </c>
    </row>
    <row r="7129" spans="12:17" x14ac:dyDescent="0.25">
      <c r="L7129" s="38">
        <f>IF(AND(Colin!$G7129=$B$1,Colin!$H7129=$C$3),Colin!$I7129,)</f>
        <v>0</v>
      </c>
      <c r="M7129" s="38">
        <f>IF(AND(Colin!$G7129=$B$1,Colin!$H7129&lt;=$C$3),Colin!$I7129,)</f>
        <v>0</v>
      </c>
      <c r="N7129" s="38">
        <f>IF(AND(Colin!$G7129=$B$2,Colin!$H7129=$C$3),Colin!$I7129,)</f>
        <v>0</v>
      </c>
      <c r="O7129" s="38">
        <f>IF(AND(Colin!$G7129=$B$2,Colin!$H7129&lt;=$C$3),Colin!$I7129,)</f>
        <v>0</v>
      </c>
      <c r="P7129" s="38">
        <f>IF(Colin!$G7129&lt;$B$2,Colin!$I7129,0)</f>
        <v>0</v>
      </c>
      <c r="Q7129" s="38">
        <f>IF(Colin!$G7129&lt;$B$1,Colin!$I7129,0)</f>
        <v>0</v>
      </c>
    </row>
    <row r="7130" spans="12:17" x14ac:dyDescent="0.25">
      <c r="L7130" s="38">
        <f>IF(AND(Colin!$G7130=$B$1,Colin!$H7130=$C$3),Colin!$I7130,)</f>
        <v>0</v>
      </c>
      <c r="M7130" s="38">
        <f>IF(AND(Colin!$G7130=$B$1,Colin!$H7130&lt;=$C$3),Colin!$I7130,)</f>
        <v>0</v>
      </c>
      <c r="N7130" s="38">
        <f>IF(AND(Colin!$G7130=$B$2,Colin!$H7130=$C$3),Colin!$I7130,)</f>
        <v>0</v>
      </c>
      <c r="O7130" s="38">
        <f>IF(AND(Colin!$G7130=$B$2,Colin!$H7130&lt;=$C$3),Colin!$I7130,)</f>
        <v>0</v>
      </c>
      <c r="P7130" s="38">
        <f>IF(Colin!$G7130&lt;$B$2,Colin!$I7130,0)</f>
        <v>0</v>
      </c>
      <c r="Q7130" s="38">
        <f>IF(Colin!$G7130&lt;$B$1,Colin!$I7130,0)</f>
        <v>0</v>
      </c>
    </row>
    <row r="7131" spans="12:17" x14ac:dyDescent="0.25">
      <c r="L7131" s="38">
        <f>IF(AND(Colin!$G7131=$B$1,Colin!$H7131=$C$3),Colin!$I7131,)</f>
        <v>0</v>
      </c>
      <c r="M7131" s="38">
        <f>IF(AND(Colin!$G7131=$B$1,Colin!$H7131&lt;=$C$3),Colin!$I7131,)</f>
        <v>0</v>
      </c>
      <c r="N7131" s="38">
        <f>IF(AND(Colin!$G7131=$B$2,Colin!$H7131=$C$3),Colin!$I7131,)</f>
        <v>0</v>
      </c>
      <c r="O7131" s="38">
        <f>IF(AND(Colin!$G7131=$B$2,Colin!$H7131&lt;=$C$3),Colin!$I7131,)</f>
        <v>0</v>
      </c>
      <c r="P7131" s="38">
        <f>IF(Colin!$G7131&lt;$B$2,Colin!$I7131,0)</f>
        <v>0</v>
      </c>
      <c r="Q7131" s="38">
        <f>IF(Colin!$G7131&lt;$B$1,Colin!$I7131,0)</f>
        <v>0</v>
      </c>
    </row>
    <row r="7132" spans="12:17" x14ac:dyDescent="0.25">
      <c r="L7132" s="38">
        <f>IF(AND(Colin!$G7132=$B$1,Colin!$H7132=$C$3),Colin!$I7132,)</f>
        <v>0</v>
      </c>
      <c r="M7132" s="38">
        <f>IF(AND(Colin!$G7132=$B$1,Colin!$H7132&lt;=$C$3),Colin!$I7132,)</f>
        <v>0</v>
      </c>
      <c r="N7132" s="38">
        <f>IF(AND(Colin!$G7132=$B$2,Colin!$H7132=$C$3),Colin!$I7132,)</f>
        <v>0</v>
      </c>
      <c r="O7132" s="38">
        <f>IF(AND(Colin!$G7132=$B$2,Colin!$H7132&lt;=$C$3),Colin!$I7132,)</f>
        <v>0</v>
      </c>
      <c r="P7132" s="38">
        <f>IF(Colin!$G7132&lt;$B$2,Colin!$I7132,0)</f>
        <v>0</v>
      </c>
      <c r="Q7132" s="38">
        <f>IF(Colin!$G7132&lt;$B$1,Colin!$I7132,0)</f>
        <v>0</v>
      </c>
    </row>
    <row r="7133" spans="12:17" x14ac:dyDescent="0.25">
      <c r="L7133" s="38">
        <f>IF(AND(Colin!$G7133=$B$1,Colin!$H7133=$C$3),Colin!$I7133,)</f>
        <v>0</v>
      </c>
      <c r="M7133" s="38">
        <f>IF(AND(Colin!$G7133=$B$1,Colin!$H7133&lt;=$C$3),Colin!$I7133,)</f>
        <v>0</v>
      </c>
      <c r="N7133" s="38">
        <f>IF(AND(Colin!$G7133=$B$2,Colin!$H7133=$C$3),Colin!$I7133,)</f>
        <v>0</v>
      </c>
      <c r="O7133" s="38">
        <f>IF(AND(Colin!$G7133=$B$2,Colin!$H7133&lt;=$C$3),Colin!$I7133,)</f>
        <v>0</v>
      </c>
      <c r="P7133" s="38">
        <f>IF(Colin!$G7133&lt;$B$2,Colin!$I7133,0)</f>
        <v>0</v>
      </c>
      <c r="Q7133" s="38">
        <f>IF(Colin!$G7133&lt;$B$1,Colin!$I7133,0)</f>
        <v>0</v>
      </c>
    </row>
    <row r="7134" spans="12:17" x14ac:dyDescent="0.25">
      <c r="L7134" s="38">
        <f>IF(AND(Colin!$G7134=$B$1,Colin!$H7134=$C$3),Colin!$I7134,)</f>
        <v>0</v>
      </c>
      <c r="M7134" s="38">
        <f>IF(AND(Colin!$G7134=$B$1,Colin!$H7134&lt;=$C$3),Colin!$I7134,)</f>
        <v>0</v>
      </c>
      <c r="N7134" s="38">
        <f>IF(AND(Colin!$G7134=$B$2,Colin!$H7134=$C$3),Colin!$I7134,)</f>
        <v>0</v>
      </c>
      <c r="O7134" s="38">
        <f>IF(AND(Colin!$G7134=$B$2,Colin!$H7134&lt;=$C$3),Colin!$I7134,)</f>
        <v>0</v>
      </c>
      <c r="P7134" s="38">
        <f>IF(Colin!$G7134&lt;$B$2,Colin!$I7134,0)</f>
        <v>0</v>
      </c>
      <c r="Q7134" s="38">
        <f>IF(Colin!$G7134&lt;$B$1,Colin!$I7134,0)</f>
        <v>0</v>
      </c>
    </row>
    <row r="7135" spans="12:17" x14ac:dyDescent="0.25">
      <c r="L7135" s="38">
        <f>IF(AND(Colin!$G7135=$B$1,Colin!$H7135=$C$3),Colin!$I7135,)</f>
        <v>0</v>
      </c>
      <c r="M7135" s="38">
        <f>IF(AND(Colin!$G7135=$B$1,Colin!$H7135&lt;=$C$3),Colin!$I7135,)</f>
        <v>0</v>
      </c>
      <c r="N7135" s="38">
        <f>IF(AND(Colin!$G7135=$B$2,Colin!$H7135=$C$3),Colin!$I7135,)</f>
        <v>0</v>
      </c>
      <c r="O7135" s="38">
        <f>IF(AND(Colin!$G7135=$B$2,Colin!$H7135&lt;=$C$3),Colin!$I7135,)</f>
        <v>0</v>
      </c>
      <c r="P7135" s="38">
        <f>IF(Colin!$G7135&lt;$B$2,Colin!$I7135,0)</f>
        <v>0</v>
      </c>
      <c r="Q7135" s="38">
        <f>IF(Colin!$G7135&lt;$B$1,Colin!$I7135,0)</f>
        <v>0</v>
      </c>
    </row>
    <row r="7136" spans="12:17" x14ac:dyDescent="0.25">
      <c r="L7136" s="38">
        <f>IF(AND(Colin!$G7136=$B$1,Colin!$H7136=$C$3),Colin!$I7136,)</f>
        <v>0</v>
      </c>
      <c r="M7136" s="38">
        <f>IF(AND(Colin!$G7136=$B$1,Colin!$H7136&lt;=$C$3),Colin!$I7136,)</f>
        <v>0</v>
      </c>
      <c r="N7136" s="38">
        <f>IF(AND(Colin!$G7136=$B$2,Colin!$H7136=$C$3),Colin!$I7136,)</f>
        <v>0</v>
      </c>
      <c r="O7136" s="38">
        <f>IF(AND(Colin!$G7136=$B$2,Colin!$H7136&lt;=$C$3),Colin!$I7136,)</f>
        <v>0</v>
      </c>
      <c r="P7136" s="38">
        <f>IF(Colin!$G7136&lt;$B$2,Colin!$I7136,0)</f>
        <v>0</v>
      </c>
      <c r="Q7136" s="38">
        <f>IF(Colin!$G7136&lt;$B$1,Colin!$I7136,0)</f>
        <v>0</v>
      </c>
    </row>
    <row r="7137" spans="12:17" x14ac:dyDescent="0.25">
      <c r="L7137" s="38">
        <f>IF(AND(Colin!$G7137=$B$1,Colin!$H7137=$C$3),Colin!$I7137,)</f>
        <v>0</v>
      </c>
      <c r="M7137" s="38">
        <f>IF(AND(Colin!$G7137=$B$1,Colin!$H7137&lt;=$C$3),Colin!$I7137,)</f>
        <v>0</v>
      </c>
      <c r="N7137" s="38">
        <f>IF(AND(Colin!$G7137=$B$2,Colin!$H7137=$C$3),Colin!$I7137,)</f>
        <v>0</v>
      </c>
      <c r="O7137" s="38">
        <f>IF(AND(Colin!$G7137=$B$2,Colin!$H7137&lt;=$C$3),Colin!$I7137,)</f>
        <v>0</v>
      </c>
      <c r="P7137" s="38">
        <f>IF(Colin!$G7137&lt;$B$2,Colin!$I7137,0)</f>
        <v>0</v>
      </c>
      <c r="Q7137" s="38">
        <f>IF(Colin!$G7137&lt;$B$1,Colin!$I7137,0)</f>
        <v>0</v>
      </c>
    </row>
    <row r="7138" spans="12:17" x14ac:dyDescent="0.25">
      <c r="L7138" s="38">
        <f>IF(AND(Colin!$G7138=$B$1,Colin!$H7138=$C$3),Colin!$I7138,)</f>
        <v>0</v>
      </c>
      <c r="M7138" s="38">
        <f>IF(AND(Colin!$G7138=$B$1,Colin!$H7138&lt;=$C$3),Colin!$I7138,)</f>
        <v>0</v>
      </c>
      <c r="N7138" s="38">
        <f>IF(AND(Colin!$G7138=$B$2,Colin!$H7138=$C$3),Colin!$I7138,)</f>
        <v>0</v>
      </c>
      <c r="O7138" s="38">
        <f>IF(AND(Colin!$G7138=$B$2,Colin!$H7138&lt;=$C$3),Colin!$I7138,)</f>
        <v>0</v>
      </c>
      <c r="P7138" s="38">
        <f>IF(Colin!$G7138&lt;$B$2,Colin!$I7138,0)</f>
        <v>0</v>
      </c>
      <c r="Q7138" s="38">
        <f>IF(Colin!$G7138&lt;$B$1,Colin!$I7138,0)</f>
        <v>0</v>
      </c>
    </row>
    <row r="7139" spans="12:17" x14ac:dyDescent="0.25">
      <c r="L7139" s="38">
        <f>IF(AND(Colin!$G7139=$B$1,Colin!$H7139=$C$3),Colin!$I7139,)</f>
        <v>0</v>
      </c>
      <c r="M7139" s="38">
        <f>IF(AND(Colin!$G7139=$B$1,Colin!$H7139&lt;=$C$3),Colin!$I7139,)</f>
        <v>0</v>
      </c>
      <c r="N7139" s="38">
        <f>IF(AND(Colin!$G7139=$B$2,Colin!$H7139=$C$3),Colin!$I7139,)</f>
        <v>0</v>
      </c>
      <c r="O7139" s="38">
        <f>IF(AND(Colin!$G7139=$B$2,Colin!$H7139&lt;=$C$3),Colin!$I7139,)</f>
        <v>0</v>
      </c>
      <c r="P7139" s="38">
        <f>IF(Colin!$G7139&lt;$B$2,Colin!$I7139,0)</f>
        <v>0</v>
      </c>
      <c r="Q7139" s="38">
        <f>IF(Colin!$G7139&lt;$B$1,Colin!$I7139,0)</f>
        <v>0</v>
      </c>
    </row>
    <row r="7140" spans="12:17" x14ac:dyDescent="0.25">
      <c r="L7140" s="38">
        <f>IF(AND(Colin!$G7140=$B$1,Colin!$H7140=$C$3),Colin!$I7140,)</f>
        <v>0</v>
      </c>
      <c r="M7140" s="38">
        <f>IF(AND(Colin!$G7140=$B$1,Colin!$H7140&lt;=$C$3),Colin!$I7140,)</f>
        <v>0</v>
      </c>
      <c r="N7140" s="38">
        <f>IF(AND(Colin!$G7140=$B$2,Colin!$H7140=$C$3),Colin!$I7140,)</f>
        <v>0</v>
      </c>
      <c r="O7140" s="38">
        <f>IF(AND(Colin!$G7140=$B$2,Colin!$H7140&lt;=$C$3),Colin!$I7140,)</f>
        <v>0</v>
      </c>
      <c r="P7140" s="38">
        <f>IF(Colin!$G7140&lt;$B$2,Colin!$I7140,0)</f>
        <v>0</v>
      </c>
      <c r="Q7140" s="38">
        <f>IF(Colin!$G7140&lt;$B$1,Colin!$I7140,0)</f>
        <v>0</v>
      </c>
    </row>
    <row r="7141" spans="12:17" x14ac:dyDescent="0.25">
      <c r="L7141" s="38">
        <f>IF(AND(Colin!$G7141=$B$1,Colin!$H7141=$C$3),Colin!$I7141,)</f>
        <v>0</v>
      </c>
      <c r="M7141" s="38">
        <f>IF(AND(Colin!$G7141=$B$1,Colin!$H7141&lt;=$C$3),Colin!$I7141,)</f>
        <v>0</v>
      </c>
      <c r="N7141" s="38">
        <f>IF(AND(Colin!$G7141=$B$2,Colin!$H7141=$C$3),Colin!$I7141,)</f>
        <v>0</v>
      </c>
      <c r="O7141" s="38">
        <f>IF(AND(Colin!$G7141=$B$2,Colin!$H7141&lt;=$C$3),Colin!$I7141,)</f>
        <v>0</v>
      </c>
      <c r="P7141" s="38">
        <f>IF(Colin!$G7141&lt;$B$2,Colin!$I7141,0)</f>
        <v>0</v>
      </c>
      <c r="Q7141" s="38">
        <f>IF(Colin!$G7141&lt;$B$1,Colin!$I7141,0)</f>
        <v>0</v>
      </c>
    </row>
    <row r="7142" spans="12:17" x14ac:dyDescent="0.25">
      <c r="L7142" s="38">
        <f>IF(AND(Colin!$G7142=$B$1,Colin!$H7142=$C$3),Colin!$I7142,)</f>
        <v>0</v>
      </c>
      <c r="M7142" s="38">
        <f>IF(AND(Colin!$G7142=$B$1,Colin!$H7142&lt;=$C$3),Colin!$I7142,)</f>
        <v>0</v>
      </c>
      <c r="N7142" s="38">
        <f>IF(AND(Colin!$G7142=$B$2,Colin!$H7142=$C$3),Colin!$I7142,)</f>
        <v>0</v>
      </c>
      <c r="O7142" s="38">
        <f>IF(AND(Colin!$G7142=$B$2,Colin!$H7142&lt;=$C$3),Colin!$I7142,)</f>
        <v>0</v>
      </c>
      <c r="P7142" s="38">
        <f>IF(Colin!$G7142&lt;$B$2,Colin!$I7142,0)</f>
        <v>0</v>
      </c>
      <c r="Q7142" s="38">
        <f>IF(Colin!$G7142&lt;$B$1,Colin!$I7142,0)</f>
        <v>0</v>
      </c>
    </row>
    <row r="7143" spans="12:17" x14ac:dyDescent="0.25">
      <c r="L7143" s="38">
        <f>IF(AND(Colin!$G7143=$B$1,Colin!$H7143=$C$3),Colin!$I7143,)</f>
        <v>0</v>
      </c>
      <c r="M7143" s="38">
        <f>IF(AND(Colin!$G7143=$B$1,Colin!$H7143&lt;=$C$3),Colin!$I7143,)</f>
        <v>0</v>
      </c>
      <c r="N7143" s="38">
        <f>IF(AND(Colin!$G7143=$B$2,Colin!$H7143=$C$3),Colin!$I7143,)</f>
        <v>0</v>
      </c>
      <c r="O7143" s="38">
        <f>IF(AND(Colin!$G7143=$B$2,Colin!$H7143&lt;=$C$3),Colin!$I7143,)</f>
        <v>0</v>
      </c>
      <c r="P7143" s="38">
        <f>IF(Colin!$G7143&lt;$B$2,Colin!$I7143,0)</f>
        <v>0</v>
      </c>
      <c r="Q7143" s="38">
        <f>IF(Colin!$G7143&lt;$B$1,Colin!$I7143,0)</f>
        <v>0</v>
      </c>
    </row>
    <row r="7144" spans="12:17" x14ac:dyDescent="0.25">
      <c r="L7144" s="38">
        <f>IF(AND(Colin!$G7144=$B$1,Colin!$H7144=$C$3),Colin!$I7144,)</f>
        <v>0</v>
      </c>
      <c r="M7144" s="38">
        <f>IF(AND(Colin!$G7144=$B$1,Colin!$H7144&lt;=$C$3),Colin!$I7144,)</f>
        <v>0</v>
      </c>
      <c r="N7144" s="38">
        <f>IF(AND(Colin!$G7144=$B$2,Colin!$H7144=$C$3),Colin!$I7144,)</f>
        <v>0</v>
      </c>
      <c r="O7144" s="38">
        <f>IF(AND(Colin!$G7144=$B$2,Colin!$H7144&lt;=$C$3),Colin!$I7144,)</f>
        <v>0</v>
      </c>
      <c r="P7144" s="38">
        <f>IF(Colin!$G7144&lt;$B$2,Colin!$I7144,0)</f>
        <v>0</v>
      </c>
      <c r="Q7144" s="38">
        <f>IF(Colin!$G7144&lt;$B$1,Colin!$I7144,0)</f>
        <v>0</v>
      </c>
    </row>
    <row r="7145" spans="12:17" x14ac:dyDescent="0.25">
      <c r="L7145" s="38">
        <f>IF(AND(Colin!$G7145=$B$1,Colin!$H7145=$C$3),Colin!$I7145,)</f>
        <v>0</v>
      </c>
      <c r="M7145" s="38">
        <f>IF(AND(Colin!$G7145=$B$1,Colin!$H7145&lt;=$C$3),Colin!$I7145,)</f>
        <v>0</v>
      </c>
      <c r="N7145" s="38">
        <f>IF(AND(Colin!$G7145=$B$2,Colin!$H7145=$C$3),Colin!$I7145,)</f>
        <v>0</v>
      </c>
      <c r="O7145" s="38">
        <f>IF(AND(Colin!$G7145=$B$2,Colin!$H7145&lt;=$C$3),Colin!$I7145,)</f>
        <v>0</v>
      </c>
      <c r="P7145" s="38">
        <f>IF(Colin!$G7145&lt;$B$2,Colin!$I7145,0)</f>
        <v>0</v>
      </c>
      <c r="Q7145" s="38">
        <f>IF(Colin!$G7145&lt;$B$1,Colin!$I7145,0)</f>
        <v>0</v>
      </c>
    </row>
    <row r="7146" spans="12:17" x14ac:dyDescent="0.25">
      <c r="L7146" s="38">
        <f>IF(AND(Colin!$G7146=$B$1,Colin!$H7146=$C$3),Colin!$I7146,)</f>
        <v>0</v>
      </c>
      <c r="M7146" s="38">
        <f>IF(AND(Colin!$G7146=$B$1,Colin!$H7146&lt;=$C$3),Colin!$I7146,)</f>
        <v>0</v>
      </c>
      <c r="N7146" s="38">
        <f>IF(AND(Colin!$G7146=$B$2,Colin!$H7146=$C$3),Colin!$I7146,)</f>
        <v>0</v>
      </c>
      <c r="O7146" s="38">
        <f>IF(AND(Colin!$G7146=$B$2,Colin!$H7146&lt;=$C$3),Colin!$I7146,)</f>
        <v>0</v>
      </c>
      <c r="P7146" s="38">
        <f>IF(Colin!$G7146&lt;$B$2,Colin!$I7146,0)</f>
        <v>0</v>
      </c>
      <c r="Q7146" s="38">
        <f>IF(Colin!$G7146&lt;$B$1,Colin!$I7146,0)</f>
        <v>0</v>
      </c>
    </row>
    <row r="7147" spans="12:17" x14ac:dyDescent="0.25">
      <c r="L7147" s="38">
        <f>IF(AND(Colin!$G7147=$B$1,Colin!$H7147=$C$3),Colin!$I7147,)</f>
        <v>0</v>
      </c>
      <c r="M7147" s="38">
        <f>IF(AND(Colin!$G7147=$B$1,Colin!$H7147&lt;=$C$3),Colin!$I7147,)</f>
        <v>0</v>
      </c>
      <c r="N7147" s="38">
        <f>IF(AND(Colin!$G7147=$B$2,Colin!$H7147=$C$3),Colin!$I7147,)</f>
        <v>0</v>
      </c>
      <c r="O7147" s="38">
        <f>IF(AND(Colin!$G7147=$B$2,Colin!$H7147&lt;=$C$3),Colin!$I7147,)</f>
        <v>0</v>
      </c>
      <c r="P7147" s="38">
        <f>IF(Colin!$G7147&lt;$B$2,Colin!$I7147,0)</f>
        <v>0</v>
      </c>
      <c r="Q7147" s="38">
        <f>IF(Colin!$G7147&lt;$B$1,Colin!$I7147,0)</f>
        <v>0</v>
      </c>
    </row>
    <row r="7148" spans="12:17" x14ac:dyDescent="0.25">
      <c r="L7148" s="38">
        <f>IF(AND(Colin!$G7148=$B$1,Colin!$H7148=$C$3),Colin!$I7148,)</f>
        <v>0</v>
      </c>
      <c r="M7148" s="38">
        <f>IF(AND(Colin!$G7148=$B$1,Colin!$H7148&lt;=$C$3),Colin!$I7148,)</f>
        <v>0</v>
      </c>
      <c r="N7148" s="38">
        <f>IF(AND(Colin!$G7148=$B$2,Colin!$H7148=$C$3),Colin!$I7148,)</f>
        <v>0</v>
      </c>
      <c r="O7148" s="38">
        <f>IF(AND(Colin!$G7148=$B$2,Colin!$H7148&lt;=$C$3),Colin!$I7148,)</f>
        <v>0</v>
      </c>
      <c r="P7148" s="38">
        <f>IF(Colin!$G7148&lt;$B$2,Colin!$I7148,0)</f>
        <v>0</v>
      </c>
      <c r="Q7148" s="38">
        <f>IF(Colin!$G7148&lt;$B$1,Colin!$I7148,0)</f>
        <v>0</v>
      </c>
    </row>
    <row r="7149" spans="12:17" x14ac:dyDescent="0.25">
      <c r="L7149" s="38">
        <f>IF(AND(Colin!$G7149=$B$1,Colin!$H7149=$C$3),Colin!$I7149,)</f>
        <v>0</v>
      </c>
      <c r="M7149" s="38">
        <f>IF(AND(Colin!$G7149=$B$1,Colin!$H7149&lt;=$C$3),Colin!$I7149,)</f>
        <v>0</v>
      </c>
      <c r="N7149" s="38">
        <f>IF(AND(Colin!$G7149=$B$2,Colin!$H7149=$C$3),Colin!$I7149,)</f>
        <v>0</v>
      </c>
      <c r="O7149" s="38">
        <f>IF(AND(Colin!$G7149=$B$2,Colin!$H7149&lt;=$C$3),Colin!$I7149,)</f>
        <v>0</v>
      </c>
      <c r="P7149" s="38">
        <f>IF(Colin!$G7149&lt;$B$2,Colin!$I7149,0)</f>
        <v>0</v>
      </c>
      <c r="Q7149" s="38">
        <f>IF(Colin!$G7149&lt;$B$1,Colin!$I7149,0)</f>
        <v>0</v>
      </c>
    </row>
    <row r="7150" spans="12:17" x14ac:dyDescent="0.25">
      <c r="L7150" s="38">
        <f>IF(AND(Colin!$G7150=$B$1,Colin!$H7150=$C$3),Colin!$I7150,)</f>
        <v>0</v>
      </c>
      <c r="M7150" s="38">
        <f>IF(AND(Colin!$G7150=$B$1,Colin!$H7150&lt;=$C$3),Colin!$I7150,)</f>
        <v>0</v>
      </c>
      <c r="N7150" s="38">
        <f>IF(AND(Colin!$G7150=$B$2,Colin!$H7150=$C$3),Colin!$I7150,)</f>
        <v>0</v>
      </c>
      <c r="O7150" s="38">
        <f>IF(AND(Colin!$G7150=$B$2,Colin!$H7150&lt;=$C$3),Colin!$I7150,)</f>
        <v>0</v>
      </c>
      <c r="P7150" s="38">
        <f>IF(Colin!$G7150&lt;$B$2,Colin!$I7150,0)</f>
        <v>0</v>
      </c>
      <c r="Q7150" s="38">
        <f>IF(Colin!$G7150&lt;$B$1,Colin!$I7150,0)</f>
        <v>0</v>
      </c>
    </row>
    <row r="7151" spans="12:17" x14ac:dyDescent="0.25">
      <c r="L7151" s="38">
        <f>IF(AND(Colin!$G7151=$B$1,Colin!$H7151=$C$3),Colin!$I7151,)</f>
        <v>0</v>
      </c>
      <c r="M7151" s="38">
        <f>IF(AND(Colin!$G7151=$B$1,Colin!$H7151&lt;=$C$3),Colin!$I7151,)</f>
        <v>0</v>
      </c>
      <c r="N7151" s="38">
        <f>IF(AND(Colin!$G7151=$B$2,Colin!$H7151=$C$3),Colin!$I7151,)</f>
        <v>0</v>
      </c>
      <c r="O7151" s="38">
        <f>IF(AND(Colin!$G7151=$B$2,Colin!$H7151&lt;=$C$3),Colin!$I7151,)</f>
        <v>0</v>
      </c>
      <c r="P7151" s="38">
        <f>IF(Colin!$G7151&lt;$B$2,Colin!$I7151,0)</f>
        <v>0</v>
      </c>
      <c r="Q7151" s="38">
        <f>IF(Colin!$G7151&lt;$B$1,Colin!$I7151,0)</f>
        <v>0</v>
      </c>
    </row>
    <row r="7152" spans="12:17" x14ac:dyDescent="0.25">
      <c r="L7152" s="38">
        <f>IF(AND(Colin!$G7152=$B$1,Colin!$H7152=$C$3),Colin!$I7152,)</f>
        <v>0</v>
      </c>
      <c r="M7152" s="38">
        <f>IF(AND(Colin!$G7152=$B$1,Colin!$H7152&lt;=$C$3),Colin!$I7152,)</f>
        <v>0</v>
      </c>
      <c r="N7152" s="38">
        <f>IF(AND(Colin!$G7152=$B$2,Colin!$H7152=$C$3),Colin!$I7152,)</f>
        <v>0</v>
      </c>
      <c r="O7152" s="38">
        <f>IF(AND(Colin!$G7152=$B$2,Colin!$H7152&lt;=$C$3),Colin!$I7152,)</f>
        <v>0</v>
      </c>
      <c r="P7152" s="38">
        <f>IF(Colin!$G7152&lt;$B$2,Colin!$I7152,0)</f>
        <v>0</v>
      </c>
      <c r="Q7152" s="38">
        <f>IF(Colin!$G7152&lt;$B$1,Colin!$I7152,0)</f>
        <v>0</v>
      </c>
    </row>
    <row r="7153" spans="12:17" x14ac:dyDescent="0.25">
      <c r="L7153" s="38">
        <f>IF(AND(Colin!$G7153=$B$1,Colin!$H7153=$C$3),Colin!$I7153,)</f>
        <v>0</v>
      </c>
      <c r="M7153" s="38">
        <f>IF(AND(Colin!$G7153=$B$1,Colin!$H7153&lt;=$C$3),Colin!$I7153,)</f>
        <v>0</v>
      </c>
      <c r="N7153" s="38">
        <f>IF(AND(Colin!$G7153=$B$2,Colin!$H7153=$C$3),Colin!$I7153,)</f>
        <v>0</v>
      </c>
      <c r="O7153" s="38">
        <f>IF(AND(Colin!$G7153=$B$2,Colin!$H7153&lt;=$C$3),Colin!$I7153,)</f>
        <v>0</v>
      </c>
      <c r="P7153" s="38">
        <f>IF(Colin!$G7153&lt;$B$2,Colin!$I7153,0)</f>
        <v>0</v>
      </c>
      <c r="Q7153" s="38">
        <f>IF(Colin!$G7153&lt;$B$1,Colin!$I7153,0)</f>
        <v>0</v>
      </c>
    </row>
    <row r="7154" spans="12:17" x14ac:dyDescent="0.25">
      <c r="L7154" s="38">
        <f>IF(AND(Colin!$G7154=$B$1,Colin!$H7154=$C$3),Colin!$I7154,)</f>
        <v>0</v>
      </c>
      <c r="M7154" s="38">
        <f>IF(AND(Colin!$G7154=$B$1,Colin!$H7154&lt;=$C$3),Colin!$I7154,)</f>
        <v>0</v>
      </c>
      <c r="N7154" s="38">
        <f>IF(AND(Colin!$G7154=$B$2,Colin!$H7154=$C$3),Colin!$I7154,)</f>
        <v>0</v>
      </c>
      <c r="O7154" s="38">
        <f>IF(AND(Colin!$G7154=$B$2,Colin!$H7154&lt;=$C$3),Colin!$I7154,)</f>
        <v>0</v>
      </c>
      <c r="P7154" s="38">
        <f>IF(Colin!$G7154&lt;$B$2,Colin!$I7154,0)</f>
        <v>0</v>
      </c>
      <c r="Q7154" s="38">
        <f>IF(Colin!$G7154&lt;$B$1,Colin!$I7154,0)</f>
        <v>0</v>
      </c>
    </row>
    <row r="7155" spans="12:17" x14ac:dyDescent="0.25">
      <c r="L7155" s="38">
        <f>IF(AND(Colin!$G7155=$B$1,Colin!$H7155=$C$3),Colin!$I7155,)</f>
        <v>0</v>
      </c>
      <c r="M7155" s="38">
        <f>IF(AND(Colin!$G7155=$B$1,Colin!$H7155&lt;=$C$3),Colin!$I7155,)</f>
        <v>0</v>
      </c>
      <c r="N7155" s="38">
        <f>IF(AND(Colin!$G7155=$B$2,Colin!$H7155=$C$3),Colin!$I7155,)</f>
        <v>0</v>
      </c>
      <c r="O7155" s="38">
        <f>IF(AND(Colin!$G7155=$B$2,Colin!$H7155&lt;=$C$3),Colin!$I7155,)</f>
        <v>0</v>
      </c>
      <c r="P7155" s="38">
        <f>IF(Colin!$G7155&lt;$B$2,Colin!$I7155,0)</f>
        <v>0</v>
      </c>
      <c r="Q7155" s="38">
        <f>IF(Colin!$G7155&lt;$B$1,Colin!$I7155,0)</f>
        <v>0</v>
      </c>
    </row>
    <row r="7156" spans="12:17" x14ac:dyDescent="0.25">
      <c r="L7156" s="38">
        <f>IF(AND(Colin!$G7156=$B$1,Colin!$H7156=$C$3),Colin!$I7156,)</f>
        <v>0</v>
      </c>
      <c r="M7156" s="38">
        <f>IF(AND(Colin!$G7156=$B$1,Colin!$H7156&lt;=$C$3),Colin!$I7156,)</f>
        <v>0</v>
      </c>
      <c r="N7156" s="38">
        <f>IF(AND(Colin!$G7156=$B$2,Colin!$H7156=$C$3),Colin!$I7156,)</f>
        <v>0</v>
      </c>
      <c r="O7156" s="38">
        <f>IF(AND(Colin!$G7156=$B$2,Colin!$H7156&lt;=$C$3),Colin!$I7156,)</f>
        <v>0</v>
      </c>
      <c r="P7156" s="38">
        <f>IF(Colin!$G7156&lt;$B$2,Colin!$I7156,0)</f>
        <v>0</v>
      </c>
      <c r="Q7156" s="38">
        <f>IF(Colin!$G7156&lt;$B$1,Colin!$I7156,0)</f>
        <v>0</v>
      </c>
    </row>
    <row r="7157" spans="12:17" x14ac:dyDescent="0.25">
      <c r="L7157" s="38">
        <f>IF(AND(Colin!$G7157=$B$1,Colin!$H7157=$C$3),Colin!$I7157,)</f>
        <v>0</v>
      </c>
      <c r="M7157" s="38">
        <f>IF(AND(Colin!$G7157=$B$1,Colin!$H7157&lt;=$C$3),Colin!$I7157,)</f>
        <v>0</v>
      </c>
      <c r="N7157" s="38">
        <f>IF(AND(Colin!$G7157=$B$2,Colin!$H7157=$C$3),Colin!$I7157,)</f>
        <v>0</v>
      </c>
      <c r="O7157" s="38">
        <f>IF(AND(Colin!$G7157=$B$2,Colin!$H7157&lt;=$C$3),Colin!$I7157,)</f>
        <v>0</v>
      </c>
      <c r="P7157" s="38">
        <f>IF(Colin!$G7157&lt;$B$2,Colin!$I7157,0)</f>
        <v>0</v>
      </c>
      <c r="Q7157" s="38">
        <f>IF(Colin!$G7157&lt;$B$1,Colin!$I7157,0)</f>
        <v>0</v>
      </c>
    </row>
    <row r="7158" spans="12:17" x14ac:dyDescent="0.25">
      <c r="L7158" s="38">
        <f>IF(AND(Colin!$G7158=$B$1,Colin!$H7158=$C$3),Colin!$I7158,)</f>
        <v>0</v>
      </c>
      <c r="M7158" s="38">
        <f>IF(AND(Colin!$G7158=$B$1,Colin!$H7158&lt;=$C$3),Colin!$I7158,)</f>
        <v>0</v>
      </c>
      <c r="N7158" s="38">
        <f>IF(AND(Colin!$G7158=$B$2,Colin!$H7158=$C$3),Colin!$I7158,)</f>
        <v>0</v>
      </c>
      <c r="O7158" s="38">
        <f>IF(AND(Colin!$G7158=$B$2,Colin!$H7158&lt;=$C$3),Colin!$I7158,)</f>
        <v>0</v>
      </c>
      <c r="P7158" s="38">
        <f>IF(Colin!$G7158&lt;$B$2,Colin!$I7158,0)</f>
        <v>0</v>
      </c>
      <c r="Q7158" s="38">
        <f>IF(Colin!$G7158&lt;$B$1,Colin!$I7158,0)</f>
        <v>0</v>
      </c>
    </row>
    <row r="7159" spans="12:17" x14ac:dyDescent="0.25">
      <c r="L7159" s="38">
        <f>IF(AND(Colin!$G7159=$B$1,Colin!$H7159=$C$3),Colin!$I7159,)</f>
        <v>0</v>
      </c>
      <c r="M7159" s="38">
        <f>IF(AND(Colin!$G7159=$B$1,Colin!$H7159&lt;=$C$3),Colin!$I7159,)</f>
        <v>0</v>
      </c>
      <c r="N7159" s="38">
        <f>IF(AND(Colin!$G7159=$B$2,Colin!$H7159=$C$3),Colin!$I7159,)</f>
        <v>0</v>
      </c>
      <c r="O7159" s="38">
        <f>IF(AND(Colin!$G7159=$B$2,Colin!$H7159&lt;=$C$3),Colin!$I7159,)</f>
        <v>0</v>
      </c>
      <c r="P7159" s="38">
        <f>IF(Colin!$G7159&lt;$B$2,Colin!$I7159,0)</f>
        <v>0</v>
      </c>
      <c r="Q7159" s="38">
        <f>IF(Colin!$G7159&lt;$B$1,Colin!$I7159,0)</f>
        <v>0</v>
      </c>
    </row>
    <row r="7160" spans="12:17" x14ac:dyDescent="0.25">
      <c r="L7160" s="38">
        <f>IF(AND(Colin!$G7160=$B$1,Colin!$H7160=$C$3),Colin!$I7160,)</f>
        <v>0</v>
      </c>
      <c r="M7160" s="38">
        <f>IF(AND(Colin!$G7160=$B$1,Colin!$H7160&lt;=$C$3),Colin!$I7160,)</f>
        <v>0</v>
      </c>
      <c r="N7160" s="38">
        <f>IF(AND(Colin!$G7160=$B$2,Colin!$H7160=$C$3),Colin!$I7160,)</f>
        <v>0</v>
      </c>
      <c r="O7160" s="38">
        <f>IF(AND(Colin!$G7160=$B$2,Colin!$H7160&lt;=$C$3),Colin!$I7160,)</f>
        <v>0</v>
      </c>
      <c r="P7160" s="38">
        <f>IF(Colin!$G7160&lt;$B$2,Colin!$I7160,0)</f>
        <v>0</v>
      </c>
      <c r="Q7160" s="38">
        <f>IF(Colin!$G7160&lt;$B$1,Colin!$I7160,0)</f>
        <v>0</v>
      </c>
    </row>
    <row r="7161" spans="12:17" x14ac:dyDescent="0.25">
      <c r="L7161" s="38">
        <f>IF(AND(Colin!$G7161=$B$1,Colin!$H7161=$C$3),Colin!$I7161,)</f>
        <v>0</v>
      </c>
      <c r="M7161" s="38">
        <f>IF(AND(Colin!$G7161=$B$1,Colin!$H7161&lt;=$C$3),Colin!$I7161,)</f>
        <v>0</v>
      </c>
      <c r="N7161" s="38">
        <f>IF(AND(Colin!$G7161=$B$2,Colin!$H7161=$C$3),Colin!$I7161,)</f>
        <v>0</v>
      </c>
      <c r="O7161" s="38">
        <f>IF(AND(Colin!$G7161=$B$2,Colin!$H7161&lt;=$C$3),Colin!$I7161,)</f>
        <v>0</v>
      </c>
      <c r="P7161" s="38">
        <f>IF(Colin!$G7161&lt;$B$2,Colin!$I7161,0)</f>
        <v>0</v>
      </c>
      <c r="Q7161" s="38">
        <f>IF(Colin!$G7161&lt;$B$1,Colin!$I7161,0)</f>
        <v>0</v>
      </c>
    </row>
    <row r="7162" spans="12:17" x14ac:dyDescent="0.25">
      <c r="L7162" s="38">
        <f>IF(AND(Colin!$G7162=$B$1,Colin!$H7162=$C$3),Colin!$I7162,)</f>
        <v>0</v>
      </c>
      <c r="M7162" s="38">
        <f>IF(AND(Colin!$G7162=$B$1,Colin!$H7162&lt;=$C$3),Colin!$I7162,)</f>
        <v>0</v>
      </c>
      <c r="N7162" s="38">
        <f>IF(AND(Colin!$G7162=$B$2,Colin!$H7162=$C$3),Colin!$I7162,)</f>
        <v>0</v>
      </c>
      <c r="O7162" s="38">
        <f>IF(AND(Colin!$G7162=$B$2,Colin!$H7162&lt;=$C$3),Colin!$I7162,)</f>
        <v>0</v>
      </c>
      <c r="P7162" s="38">
        <f>IF(Colin!$G7162&lt;$B$2,Colin!$I7162,0)</f>
        <v>0</v>
      </c>
      <c r="Q7162" s="38">
        <f>IF(Colin!$G7162&lt;$B$1,Colin!$I7162,0)</f>
        <v>0</v>
      </c>
    </row>
    <row r="7163" spans="12:17" x14ac:dyDescent="0.25">
      <c r="L7163" s="38">
        <f>IF(AND(Colin!$G7163=$B$1,Colin!$H7163=$C$3),Colin!$I7163,)</f>
        <v>0</v>
      </c>
      <c r="M7163" s="38">
        <f>IF(AND(Colin!$G7163=$B$1,Colin!$H7163&lt;=$C$3),Colin!$I7163,)</f>
        <v>0</v>
      </c>
      <c r="N7163" s="38">
        <f>IF(AND(Colin!$G7163=$B$2,Colin!$H7163=$C$3),Colin!$I7163,)</f>
        <v>0</v>
      </c>
      <c r="O7163" s="38">
        <f>IF(AND(Colin!$G7163=$B$2,Colin!$H7163&lt;=$C$3),Colin!$I7163,)</f>
        <v>0</v>
      </c>
      <c r="P7163" s="38">
        <f>IF(Colin!$G7163&lt;$B$2,Colin!$I7163,0)</f>
        <v>0</v>
      </c>
      <c r="Q7163" s="38">
        <f>IF(Colin!$G7163&lt;$B$1,Colin!$I7163,0)</f>
        <v>0</v>
      </c>
    </row>
    <row r="7164" spans="12:17" x14ac:dyDescent="0.25">
      <c r="L7164" s="38">
        <f>IF(AND(Colin!$G7164=$B$1,Colin!$H7164=$C$3),Colin!$I7164,)</f>
        <v>0</v>
      </c>
      <c r="M7164" s="38">
        <f>IF(AND(Colin!$G7164=$B$1,Colin!$H7164&lt;=$C$3),Colin!$I7164,)</f>
        <v>0</v>
      </c>
      <c r="N7164" s="38">
        <f>IF(AND(Colin!$G7164=$B$2,Colin!$H7164=$C$3),Colin!$I7164,)</f>
        <v>0</v>
      </c>
      <c r="O7164" s="38">
        <f>IF(AND(Colin!$G7164=$B$2,Colin!$H7164&lt;=$C$3),Colin!$I7164,)</f>
        <v>0</v>
      </c>
      <c r="P7164" s="38">
        <f>IF(Colin!$G7164&lt;$B$2,Colin!$I7164,0)</f>
        <v>0</v>
      </c>
      <c r="Q7164" s="38">
        <f>IF(Colin!$G7164&lt;$B$1,Colin!$I7164,0)</f>
        <v>0</v>
      </c>
    </row>
    <row r="7165" spans="12:17" x14ac:dyDescent="0.25">
      <c r="L7165" s="38">
        <f>IF(AND(Colin!$G7165=$B$1,Colin!$H7165=$C$3),Colin!$I7165,)</f>
        <v>0</v>
      </c>
      <c r="M7165" s="38">
        <f>IF(AND(Colin!$G7165=$B$1,Colin!$H7165&lt;=$C$3),Colin!$I7165,)</f>
        <v>0</v>
      </c>
      <c r="N7165" s="38">
        <f>IF(AND(Colin!$G7165=$B$2,Colin!$H7165=$C$3),Colin!$I7165,)</f>
        <v>0</v>
      </c>
      <c r="O7165" s="38">
        <f>IF(AND(Colin!$G7165=$B$2,Colin!$H7165&lt;=$C$3),Colin!$I7165,)</f>
        <v>0</v>
      </c>
      <c r="P7165" s="38">
        <f>IF(Colin!$G7165&lt;$B$2,Colin!$I7165,0)</f>
        <v>0</v>
      </c>
      <c r="Q7165" s="38">
        <f>IF(Colin!$G7165&lt;$B$1,Colin!$I7165,0)</f>
        <v>0</v>
      </c>
    </row>
    <row r="7166" spans="12:17" x14ac:dyDescent="0.25">
      <c r="L7166" s="38">
        <f>IF(AND(Colin!$G7166=$B$1,Colin!$H7166=$C$3),Colin!$I7166,)</f>
        <v>0</v>
      </c>
      <c r="M7166" s="38">
        <f>IF(AND(Colin!$G7166=$B$1,Colin!$H7166&lt;=$C$3),Colin!$I7166,)</f>
        <v>0</v>
      </c>
      <c r="N7166" s="38">
        <f>IF(AND(Colin!$G7166=$B$2,Colin!$H7166=$C$3),Colin!$I7166,)</f>
        <v>0</v>
      </c>
      <c r="O7166" s="38">
        <f>IF(AND(Colin!$G7166=$B$2,Colin!$H7166&lt;=$C$3),Colin!$I7166,)</f>
        <v>0</v>
      </c>
      <c r="P7166" s="38">
        <f>IF(Colin!$G7166&lt;$B$2,Colin!$I7166,0)</f>
        <v>0</v>
      </c>
      <c r="Q7166" s="38">
        <f>IF(Colin!$G7166&lt;$B$1,Colin!$I7166,0)</f>
        <v>0</v>
      </c>
    </row>
    <row r="7167" spans="12:17" x14ac:dyDescent="0.25">
      <c r="L7167" s="38">
        <f>IF(AND(Colin!$G7167=$B$1,Colin!$H7167=$C$3),Colin!$I7167,)</f>
        <v>0</v>
      </c>
      <c r="M7167" s="38">
        <f>IF(AND(Colin!$G7167=$B$1,Colin!$H7167&lt;=$C$3),Colin!$I7167,)</f>
        <v>0</v>
      </c>
      <c r="N7167" s="38">
        <f>IF(AND(Colin!$G7167=$B$2,Colin!$H7167=$C$3),Colin!$I7167,)</f>
        <v>0</v>
      </c>
      <c r="O7167" s="38">
        <f>IF(AND(Colin!$G7167=$B$2,Colin!$H7167&lt;=$C$3),Colin!$I7167,)</f>
        <v>0</v>
      </c>
      <c r="P7167" s="38">
        <f>IF(Colin!$G7167&lt;$B$2,Colin!$I7167,0)</f>
        <v>0</v>
      </c>
      <c r="Q7167" s="38">
        <f>IF(Colin!$G7167&lt;$B$1,Colin!$I7167,0)</f>
        <v>0</v>
      </c>
    </row>
    <row r="7168" spans="12:17" x14ac:dyDescent="0.25">
      <c r="L7168" s="38">
        <f>IF(AND(Colin!$G7168=$B$1,Colin!$H7168=$C$3),Colin!$I7168,)</f>
        <v>0</v>
      </c>
      <c r="M7168" s="38">
        <f>IF(AND(Colin!$G7168=$B$1,Colin!$H7168&lt;=$C$3),Colin!$I7168,)</f>
        <v>0</v>
      </c>
      <c r="N7168" s="38">
        <f>IF(AND(Colin!$G7168=$B$2,Colin!$H7168=$C$3),Colin!$I7168,)</f>
        <v>0</v>
      </c>
      <c r="O7168" s="38">
        <f>IF(AND(Colin!$G7168=$B$2,Colin!$H7168&lt;=$C$3),Colin!$I7168,)</f>
        <v>0</v>
      </c>
      <c r="P7168" s="38">
        <f>IF(Colin!$G7168&lt;$B$2,Colin!$I7168,0)</f>
        <v>0</v>
      </c>
      <c r="Q7168" s="38">
        <f>IF(Colin!$G7168&lt;$B$1,Colin!$I7168,0)</f>
        <v>0</v>
      </c>
    </row>
    <row r="7169" spans="12:17" x14ac:dyDescent="0.25">
      <c r="L7169" s="38">
        <f>IF(AND(Colin!$G7169=$B$1,Colin!$H7169=$C$3),Colin!$I7169,)</f>
        <v>0</v>
      </c>
      <c r="M7169" s="38">
        <f>IF(AND(Colin!$G7169=$B$1,Colin!$H7169&lt;=$C$3),Colin!$I7169,)</f>
        <v>0</v>
      </c>
      <c r="N7169" s="38">
        <f>IF(AND(Colin!$G7169=$B$2,Colin!$H7169=$C$3),Colin!$I7169,)</f>
        <v>0</v>
      </c>
      <c r="O7169" s="38">
        <f>IF(AND(Colin!$G7169=$B$2,Colin!$H7169&lt;=$C$3),Colin!$I7169,)</f>
        <v>0</v>
      </c>
      <c r="P7169" s="38">
        <f>IF(Colin!$G7169&lt;$B$2,Colin!$I7169,0)</f>
        <v>0</v>
      </c>
      <c r="Q7169" s="38">
        <f>IF(Colin!$G7169&lt;$B$1,Colin!$I7169,0)</f>
        <v>0</v>
      </c>
    </row>
    <row r="7170" spans="12:17" x14ac:dyDescent="0.25">
      <c r="L7170" s="38">
        <f>IF(AND(Colin!$G7170=$B$1,Colin!$H7170=$C$3),Colin!$I7170,)</f>
        <v>0</v>
      </c>
      <c r="M7170" s="38">
        <f>IF(AND(Colin!$G7170=$B$1,Colin!$H7170&lt;=$C$3),Colin!$I7170,)</f>
        <v>0</v>
      </c>
      <c r="N7170" s="38">
        <f>IF(AND(Colin!$G7170=$B$2,Colin!$H7170=$C$3),Colin!$I7170,)</f>
        <v>0</v>
      </c>
      <c r="O7170" s="38">
        <f>IF(AND(Colin!$G7170=$B$2,Colin!$H7170&lt;=$C$3),Colin!$I7170,)</f>
        <v>0</v>
      </c>
      <c r="P7170" s="38">
        <f>IF(Colin!$G7170&lt;$B$2,Colin!$I7170,0)</f>
        <v>0</v>
      </c>
      <c r="Q7170" s="38">
        <f>IF(Colin!$G7170&lt;$B$1,Colin!$I7170,0)</f>
        <v>0</v>
      </c>
    </row>
    <row r="7171" spans="12:17" x14ac:dyDescent="0.25">
      <c r="L7171" s="38">
        <f>IF(AND(Colin!$G7171=$B$1,Colin!$H7171=$C$3),Colin!$I7171,)</f>
        <v>0</v>
      </c>
      <c r="M7171" s="38">
        <f>IF(AND(Colin!$G7171=$B$1,Colin!$H7171&lt;=$C$3),Colin!$I7171,)</f>
        <v>0</v>
      </c>
      <c r="N7171" s="38">
        <f>IF(AND(Colin!$G7171=$B$2,Colin!$H7171=$C$3),Colin!$I7171,)</f>
        <v>0</v>
      </c>
      <c r="O7171" s="38">
        <f>IF(AND(Colin!$G7171=$B$2,Colin!$H7171&lt;=$C$3),Colin!$I7171,)</f>
        <v>0</v>
      </c>
      <c r="P7171" s="38">
        <f>IF(Colin!$G7171&lt;$B$2,Colin!$I7171,0)</f>
        <v>0</v>
      </c>
      <c r="Q7171" s="38">
        <f>IF(Colin!$G7171&lt;$B$1,Colin!$I7171,0)</f>
        <v>0</v>
      </c>
    </row>
    <row r="7172" spans="12:17" x14ac:dyDescent="0.25">
      <c r="L7172" s="38">
        <f>IF(AND(Colin!$G7172=$B$1,Colin!$H7172=$C$3),Colin!$I7172,)</f>
        <v>0</v>
      </c>
      <c r="M7172" s="38">
        <f>IF(AND(Colin!$G7172=$B$1,Colin!$H7172&lt;=$C$3),Colin!$I7172,)</f>
        <v>0</v>
      </c>
      <c r="N7172" s="38">
        <f>IF(AND(Colin!$G7172=$B$2,Colin!$H7172=$C$3),Colin!$I7172,)</f>
        <v>0</v>
      </c>
      <c r="O7172" s="38">
        <f>IF(AND(Colin!$G7172=$B$2,Colin!$H7172&lt;=$C$3),Colin!$I7172,)</f>
        <v>0</v>
      </c>
      <c r="P7172" s="38">
        <f>IF(Colin!$G7172&lt;$B$2,Colin!$I7172,0)</f>
        <v>0</v>
      </c>
      <c r="Q7172" s="38">
        <f>IF(Colin!$G7172&lt;$B$1,Colin!$I7172,0)</f>
        <v>0</v>
      </c>
    </row>
    <row r="7173" spans="12:17" x14ac:dyDescent="0.25">
      <c r="L7173" s="38">
        <f>IF(AND(Colin!$G7173=$B$1,Colin!$H7173=$C$3),Colin!$I7173,)</f>
        <v>0</v>
      </c>
      <c r="M7173" s="38">
        <f>IF(AND(Colin!$G7173=$B$1,Colin!$H7173&lt;=$C$3),Colin!$I7173,)</f>
        <v>0</v>
      </c>
      <c r="N7173" s="38">
        <f>IF(AND(Colin!$G7173=$B$2,Colin!$H7173=$C$3),Colin!$I7173,)</f>
        <v>0</v>
      </c>
      <c r="O7173" s="38">
        <f>IF(AND(Colin!$G7173=$B$2,Colin!$H7173&lt;=$C$3),Colin!$I7173,)</f>
        <v>0</v>
      </c>
      <c r="P7173" s="38">
        <f>IF(Colin!$G7173&lt;$B$2,Colin!$I7173,0)</f>
        <v>0</v>
      </c>
      <c r="Q7173" s="38">
        <f>IF(Colin!$G7173&lt;$B$1,Colin!$I7173,0)</f>
        <v>0</v>
      </c>
    </row>
    <row r="7174" spans="12:17" x14ac:dyDescent="0.25">
      <c r="L7174" s="38">
        <f>IF(AND(Colin!$G7174=$B$1,Colin!$H7174=$C$3),Colin!$I7174,)</f>
        <v>0</v>
      </c>
      <c r="M7174" s="38">
        <f>IF(AND(Colin!$G7174=$B$1,Colin!$H7174&lt;=$C$3),Colin!$I7174,)</f>
        <v>0</v>
      </c>
      <c r="N7174" s="38">
        <f>IF(AND(Colin!$G7174=$B$2,Colin!$H7174=$C$3),Colin!$I7174,)</f>
        <v>0</v>
      </c>
      <c r="O7174" s="38">
        <f>IF(AND(Colin!$G7174=$B$2,Colin!$H7174&lt;=$C$3),Colin!$I7174,)</f>
        <v>0</v>
      </c>
      <c r="P7174" s="38">
        <f>IF(Colin!$G7174&lt;$B$2,Colin!$I7174,0)</f>
        <v>0</v>
      </c>
      <c r="Q7174" s="38">
        <f>IF(Colin!$G7174&lt;$B$1,Colin!$I7174,0)</f>
        <v>0</v>
      </c>
    </row>
    <row r="7175" spans="12:17" x14ac:dyDescent="0.25">
      <c r="L7175" s="38">
        <f>IF(AND(Colin!$G7175=$B$1,Colin!$H7175=$C$3),Colin!$I7175,)</f>
        <v>0</v>
      </c>
      <c r="M7175" s="38">
        <f>IF(AND(Colin!$G7175=$B$1,Colin!$H7175&lt;=$C$3),Colin!$I7175,)</f>
        <v>0</v>
      </c>
      <c r="N7175" s="38">
        <f>IF(AND(Colin!$G7175=$B$2,Colin!$H7175=$C$3),Colin!$I7175,)</f>
        <v>0</v>
      </c>
      <c r="O7175" s="38">
        <f>IF(AND(Colin!$G7175=$B$2,Colin!$H7175&lt;=$C$3),Colin!$I7175,)</f>
        <v>0</v>
      </c>
      <c r="P7175" s="38">
        <f>IF(Colin!$G7175&lt;$B$2,Colin!$I7175,0)</f>
        <v>0</v>
      </c>
      <c r="Q7175" s="38">
        <f>IF(Colin!$G7175&lt;$B$1,Colin!$I7175,0)</f>
        <v>0</v>
      </c>
    </row>
    <row r="7176" spans="12:17" x14ac:dyDescent="0.25">
      <c r="L7176" s="38">
        <f>IF(AND(Colin!$G7176=$B$1,Colin!$H7176=$C$3),Colin!$I7176,)</f>
        <v>0</v>
      </c>
      <c r="M7176" s="38">
        <f>IF(AND(Colin!$G7176=$B$1,Colin!$H7176&lt;=$C$3),Colin!$I7176,)</f>
        <v>0</v>
      </c>
      <c r="N7176" s="38">
        <f>IF(AND(Colin!$G7176=$B$2,Colin!$H7176=$C$3),Colin!$I7176,)</f>
        <v>0</v>
      </c>
      <c r="O7176" s="38">
        <f>IF(AND(Colin!$G7176=$B$2,Colin!$H7176&lt;=$C$3),Colin!$I7176,)</f>
        <v>0</v>
      </c>
      <c r="P7176" s="38">
        <f>IF(Colin!$G7176&lt;$B$2,Colin!$I7176,0)</f>
        <v>0</v>
      </c>
      <c r="Q7176" s="38">
        <f>IF(Colin!$G7176&lt;$B$1,Colin!$I7176,0)</f>
        <v>0</v>
      </c>
    </row>
    <row r="7177" spans="12:17" x14ac:dyDescent="0.25">
      <c r="L7177" s="38">
        <f>IF(AND(Colin!$G7177=$B$1,Colin!$H7177=$C$3),Colin!$I7177,)</f>
        <v>0</v>
      </c>
      <c r="M7177" s="38">
        <f>IF(AND(Colin!$G7177=$B$1,Colin!$H7177&lt;=$C$3),Colin!$I7177,)</f>
        <v>0</v>
      </c>
      <c r="N7177" s="38">
        <f>IF(AND(Colin!$G7177=$B$2,Colin!$H7177=$C$3),Colin!$I7177,)</f>
        <v>0</v>
      </c>
      <c r="O7177" s="38">
        <f>IF(AND(Colin!$G7177=$B$2,Colin!$H7177&lt;=$C$3),Colin!$I7177,)</f>
        <v>0</v>
      </c>
      <c r="P7177" s="38">
        <f>IF(Colin!$G7177&lt;$B$2,Colin!$I7177,0)</f>
        <v>0</v>
      </c>
      <c r="Q7177" s="38">
        <f>IF(Colin!$G7177&lt;$B$1,Colin!$I7177,0)</f>
        <v>0</v>
      </c>
    </row>
    <row r="7178" spans="12:17" x14ac:dyDescent="0.25">
      <c r="L7178" s="38">
        <f>IF(AND(Colin!$G7178=$B$1,Colin!$H7178=$C$3),Colin!$I7178,)</f>
        <v>0</v>
      </c>
      <c r="M7178" s="38">
        <f>IF(AND(Colin!$G7178=$B$1,Colin!$H7178&lt;=$C$3),Colin!$I7178,)</f>
        <v>0</v>
      </c>
      <c r="N7178" s="38">
        <f>IF(AND(Colin!$G7178=$B$2,Colin!$H7178=$C$3),Colin!$I7178,)</f>
        <v>0</v>
      </c>
      <c r="O7178" s="38">
        <f>IF(AND(Colin!$G7178=$B$2,Colin!$H7178&lt;=$C$3),Colin!$I7178,)</f>
        <v>0</v>
      </c>
      <c r="P7178" s="38">
        <f>IF(Colin!$G7178&lt;$B$2,Colin!$I7178,0)</f>
        <v>0</v>
      </c>
      <c r="Q7178" s="38">
        <f>IF(Colin!$G7178&lt;$B$1,Colin!$I7178,0)</f>
        <v>0</v>
      </c>
    </row>
    <row r="7179" spans="12:17" x14ac:dyDescent="0.25">
      <c r="L7179" s="38">
        <f>IF(AND(Colin!$G7179=$B$1,Colin!$H7179=$C$3),Colin!$I7179,)</f>
        <v>0</v>
      </c>
      <c r="M7179" s="38">
        <f>IF(AND(Colin!$G7179=$B$1,Colin!$H7179&lt;=$C$3),Colin!$I7179,)</f>
        <v>0</v>
      </c>
      <c r="N7179" s="38">
        <f>IF(AND(Colin!$G7179=$B$2,Colin!$H7179=$C$3),Colin!$I7179,)</f>
        <v>0</v>
      </c>
      <c r="O7179" s="38">
        <f>IF(AND(Colin!$G7179=$B$2,Colin!$H7179&lt;=$C$3),Colin!$I7179,)</f>
        <v>0</v>
      </c>
      <c r="P7179" s="38">
        <f>IF(Colin!$G7179&lt;$B$2,Colin!$I7179,0)</f>
        <v>0</v>
      </c>
      <c r="Q7179" s="38">
        <f>IF(Colin!$G7179&lt;$B$1,Colin!$I7179,0)</f>
        <v>0</v>
      </c>
    </row>
    <row r="7180" spans="12:17" x14ac:dyDescent="0.25">
      <c r="L7180" s="38">
        <f>IF(AND(Colin!$G7180=$B$1,Colin!$H7180=$C$3),Colin!$I7180,)</f>
        <v>0</v>
      </c>
      <c r="M7180" s="38">
        <f>IF(AND(Colin!$G7180=$B$1,Colin!$H7180&lt;=$C$3),Colin!$I7180,)</f>
        <v>0</v>
      </c>
      <c r="N7180" s="38">
        <f>IF(AND(Colin!$G7180=$B$2,Colin!$H7180=$C$3),Colin!$I7180,)</f>
        <v>0</v>
      </c>
      <c r="O7180" s="38">
        <f>IF(AND(Colin!$G7180=$B$2,Colin!$H7180&lt;=$C$3),Colin!$I7180,)</f>
        <v>0</v>
      </c>
      <c r="P7180" s="38">
        <f>IF(Colin!$G7180&lt;$B$2,Colin!$I7180,0)</f>
        <v>0</v>
      </c>
      <c r="Q7180" s="38">
        <f>IF(Colin!$G7180&lt;$B$1,Colin!$I7180,0)</f>
        <v>0</v>
      </c>
    </row>
    <row r="7181" spans="12:17" x14ac:dyDescent="0.25">
      <c r="L7181" s="38">
        <f>IF(AND(Colin!$G7181=$B$1,Colin!$H7181=$C$3),Colin!$I7181,)</f>
        <v>0</v>
      </c>
      <c r="M7181" s="38">
        <f>IF(AND(Colin!$G7181=$B$1,Colin!$H7181&lt;=$C$3),Colin!$I7181,)</f>
        <v>0</v>
      </c>
      <c r="N7181" s="38">
        <f>IF(AND(Colin!$G7181=$B$2,Colin!$H7181=$C$3),Colin!$I7181,)</f>
        <v>0</v>
      </c>
      <c r="O7181" s="38">
        <f>IF(AND(Colin!$G7181=$B$2,Colin!$H7181&lt;=$C$3),Colin!$I7181,)</f>
        <v>0</v>
      </c>
      <c r="P7181" s="38">
        <f>IF(Colin!$G7181&lt;$B$2,Colin!$I7181,0)</f>
        <v>0</v>
      </c>
      <c r="Q7181" s="38">
        <f>IF(Colin!$G7181&lt;$B$1,Colin!$I7181,0)</f>
        <v>0</v>
      </c>
    </row>
    <row r="7182" spans="12:17" x14ac:dyDescent="0.25">
      <c r="L7182" s="38">
        <f>IF(AND(Colin!$G7182=$B$1,Colin!$H7182=$C$3),Colin!$I7182,)</f>
        <v>0</v>
      </c>
      <c r="M7182" s="38">
        <f>IF(AND(Colin!$G7182=$B$1,Colin!$H7182&lt;=$C$3),Colin!$I7182,)</f>
        <v>0</v>
      </c>
      <c r="N7182" s="38">
        <f>IF(AND(Colin!$G7182=$B$2,Colin!$H7182=$C$3),Colin!$I7182,)</f>
        <v>0</v>
      </c>
      <c r="O7182" s="38">
        <f>IF(AND(Colin!$G7182=$B$2,Colin!$H7182&lt;=$C$3),Colin!$I7182,)</f>
        <v>0</v>
      </c>
      <c r="P7182" s="38">
        <f>IF(Colin!$G7182&lt;$B$2,Colin!$I7182,0)</f>
        <v>0</v>
      </c>
      <c r="Q7182" s="38">
        <f>IF(Colin!$G7182&lt;$B$1,Colin!$I7182,0)</f>
        <v>0</v>
      </c>
    </row>
    <row r="7183" spans="12:17" x14ac:dyDescent="0.25">
      <c r="L7183" s="38">
        <f>IF(AND(Colin!$G7183=$B$1,Colin!$H7183=$C$3),Colin!$I7183,)</f>
        <v>0</v>
      </c>
      <c r="M7183" s="38">
        <f>IF(AND(Colin!$G7183=$B$1,Colin!$H7183&lt;=$C$3),Colin!$I7183,)</f>
        <v>0</v>
      </c>
      <c r="N7183" s="38">
        <f>IF(AND(Colin!$G7183=$B$2,Colin!$H7183=$C$3),Colin!$I7183,)</f>
        <v>0</v>
      </c>
      <c r="O7183" s="38">
        <f>IF(AND(Colin!$G7183=$B$2,Colin!$H7183&lt;=$C$3),Colin!$I7183,)</f>
        <v>0</v>
      </c>
      <c r="P7183" s="38">
        <f>IF(Colin!$G7183&lt;$B$2,Colin!$I7183,0)</f>
        <v>0</v>
      </c>
      <c r="Q7183" s="38">
        <f>IF(Colin!$G7183&lt;$B$1,Colin!$I7183,0)</f>
        <v>0</v>
      </c>
    </row>
    <row r="7184" spans="12:17" x14ac:dyDescent="0.25">
      <c r="L7184" s="38">
        <f>IF(AND(Colin!$G7184=$B$1,Colin!$H7184=$C$3),Colin!$I7184,)</f>
        <v>0</v>
      </c>
      <c r="M7184" s="38">
        <f>IF(AND(Colin!$G7184=$B$1,Colin!$H7184&lt;=$C$3),Colin!$I7184,)</f>
        <v>0</v>
      </c>
      <c r="N7184" s="38">
        <f>IF(AND(Colin!$G7184=$B$2,Colin!$H7184=$C$3),Colin!$I7184,)</f>
        <v>0</v>
      </c>
      <c r="O7184" s="38">
        <f>IF(AND(Colin!$G7184=$B$2,Colin!$H7184&lt;=$C$3),Colin!$I7184,)</f>
        <v>0</v>
      </c>
      <c r="P7184" s="38">
        <f>IF(Colin!$G7184&lt;$B$2,Colin!$I7184,0)</f>
        <v>0</v>
      </c>
      <c r="Q7184" s="38">
        <f>IF(Colin!$G7184&lt;$B$1,Colin!$I7184,0)</f>
        <v>0</v>
      </c>
    </row>
    <row r="7185" spans="12:17" x14ac:dyDescent="0.25">
      <c r="L7185" s="38">
        <f>IF(AND(Colin!$G7185=$B$1,Colin!$H7185=$C$3),Colin!$I7185,)</f>
        <v>0</v>
      </c>
      <c r="M7185" s="38">
        <f>IF(AND(Colin!$G7185=$B$1,Colin!$H7185&lt;=$C$3),Colin!$I7185,)</f>
        <v>0</v>
      </c>
      <c r="N7185" s="38">
        <f>IF(AND(Colin!$G7185=$B$2,Colin!$H7185=$C$3),Colin!$I7185,)</f>
        <v>0</v>
      </c>
      <c r="O7185" s="38">
        <f>IF(AND(Colin!$G7185=$B$2,Colin!$H7185&lt;=$C$3),Colin!$I7185,)</f>
        <v>0</v>
      </c>
      <c r="P7185" s="38">
        <f>IF(Colin!$G7185&lt;$B$2,Colin!$I7185,0)</f>
        <v>0</v>
      </c>
      <c r="Q7185" s="38">
        <f>IF(Colin!$G7185&lt;$B$1,Colin!$I7185,0)</f>
        <v>0</v>
      </c>
    </row>
    <row r="7186" spans="12:17" x14ac:dyDescent="0.25">
      <c r="L7186" s="38">
        <f>IF(AND(Colin!$G7186=$B$1,Colin!$H7186=$C$3),Colin!$I7186,)</f>
        <v>0</v>
      </c>
      <c r="M7186" s="38">
        <f>IF(AND(Colin!$G7186=$B$1,Colin!$H7186&lt;=$C$3),Colin!$I7186,)</f>
        <v>0</v>
      </c>
      <c r="N7186" s="38">
        <f>IF(AND(Colin!$G7186=$B$2,Colin!$H7186=$C$3),Colin!$I7186,)</f>
        <v>0</v>
      </c>
      <c r="O7186" s="38">
        <f>IF(AND(Colin!$G7186=$B$2,Colin!$H7186&lt;=$C$3),Colin!$I7186,)</f>
        <v>0</v>
      </c>
      <c r="P7186" s="38">
        <f>IF(Colin!$G7186&lt;$B$2,Colin!$I7186,0)</f>
        <v>0</v>
      </c>
      <c r="Q7186" s="38">
        <f>IF(Colin!$G7186&lt;$B$1,Colin!$I7186,0)</f>
        <v>0</v>
      </c>
    </row>
    <row r="7187" spans="12:17" x14ac:dyDescent="0.25">
      <c r="L7187" s="38">
        <f>IF(AND(Colin!$G7187=$B$1,Colin!$H7187=$C$3),Colin!$I7187,)</f>
        <v>0</v>
      </c>
      <c r="M7187" s="38">
        <f>IF(AND(Colin!$G7187=$B$1,Colin!$H7187&lt;=$C$3),Colin!$I7187,)</f>
        <v>0</v>
      </c>
      <c r="N7187" s="38">
        <f>IF(AND(Colin!$G7187=$B$2,Colin!$H7187=$C$3),Colin!$I7187,)</f>
        <v>0</v>
      </c>
      <c r="O7187" s="38">
        <f>IF(AND(Colin!$G7187=$B$2,Colin!$H7187&lt;=$C$3),Colin!$I7187,)</f>
        <v>0</v>
      </c>
      <c r="P7187" s="38">
        <f>IF(Colin!$G7187&lt;$B$2,Colin!$I7187,0)</f>
        <v>0</v>
      </c>
      <c r="Q7187" s="38">
        <f>IF(Colin!$G7187&lt;$B$1,Colin!$I7187,0)</f>
        <v>0</v>
      </c>
    </row>
    <row r="7188" spans="12:17" x14ac:dyDescent="0.25">
      <c r="L7188" s="38">
        <f>IF(AND(Colin!$G7188=$B$1,Colin!$H7188=$C$3),Colin!$I7188,)</f>
        <v>0</v>
      </c>
      <c r="M7188" s="38">
        <f>IF(AND(Colin!$G7188=$B$1,Colin!$H7188&lt;=$C$3),Colin!$I7188,)</f>
        <v>0</v>
      </c>
      <c r="N7188" s="38">
        <f>IF(AND(Colin!$G7188=$B$2,Colin!$H7188=$C$3),Colin!$I7188,)</f>
        <v>0</v>
      </c>
      <c r="O7188" s="38">
        <f>IF(AND(Colin!$G7188=$B$2,Colin!$H7188&lt;=$C$3),Colin!$I7188,)</f>
        <v>0</v>
      </c>
      <c r="P7188" s="38">
        <f>IF(Colin!$G7188&lt;$B$2,Colin!$I7188,0)</f>
        <v>0</v>
      </c>
      <c r="Q7188" s="38">
        <f>IF(Colin!$G7188&lt;$B$1,Colin!$I7188,0)</f>
        <v>0</v>
      </c>
    </row>
    <row r="7189" spans="12:17" x14ac:dyDescent="0.25">
      <c r="L7189" s="38">
        <f>IF(AND(Colin!$G7189=$B$1,Colin!$H7189=$C$3),Colin!$I7189,)</f>
        <v>0</v>
      </c>
      <c r="M7189" s="38">
        <f>IF(AND(Colin!$G7189=$B$1,Colin!$H7189&lt;=$C$3),Colin!$I7189,)</f>
        <v>0</v>
      </c>
      <c r="N7189" s="38">
        <f>IF(AND(Colin!$G7189=$B$2,Colin!$H7189=$C$3),Colin!$I7189,)</f>
        <v>0</v>
      </c>
      <c r="O7189" s="38">
        <f>IF(AND(Colin!$G7189=$B$2,Colin!$H7189&lt;=$C$3),Colin!$I7189,)</f>
        <v>0</v>
      </c>
      <c r="P7189" s="38">
        <f>IF(Colin!$G7189&lt;$B$2,Colin!$I7189,0)</f>
        <v>0</v>
      </c>
      <c r="Q7189" s="38">
        <f>IF(Colin!$G7189&lt;$B$1,Colin!$I7189,0)</f>
        <v>0</v>
      </c>
    </row>
    <row r="7190" spans="12:17" x14ac:dyDescent="0.25">
      <c r="L7190" s="38">
        <f>IF(AND(Colin!$G7190=$B$1,Colin!$H7190=$C$3),Colin!$I7190,)</f>
        <v>0</v>
      </c>
      <c r="M7190" s="38">
        <f>IF(AND(Colin!$G7190=$B$1,Colin!$H7190&lt;=$C$3),Colin!$I7190,)</f>
        <v>0</v>
      </c>
      <c r="N7190" s="38">
        <f>IF(AND(Colin!$G7190=$B$2,Colin!$H7190=$C$3),Colin!$I7190,)</f>
        <v>0</v>
      </c>
      <c r="O7190" s="38">
        <f>IF(AND(Colin!$G7190=$B$2,Colin!$H7190&lt;=$C$3),Colin!$I7190,)</f>
        <v>0</v>
      </c>
      <c r="P7190" s="38">
        <f>IF(Colin!$G7190&lt;$B$2,Colin!$I7190,0)</f>
        <v>0</v>
      </c>
      <c r="Q7190" s="38">
        <f>IF(Colin!$G7190&lt;$B$1,Colin!$I7190,0)</f>
        <v>0</v>
      </c>
    </row>
    <row r="7191" spans="12:17" x14ac:dyDescent="0.25">
      <c r="L7191" s="38">
        <f>IF(AND(Colin!$G7191=$B$1,Colin!$H7191=$C$3),Colin!$I7191,)</f>
        <v>0</v>
      </c>
      <c r="M7191" s="38">
        <f>IF(AND(Colin!$G7191=$B$1,Colin!$H7191&lt;=$C$3),Colin!$I7191,)</f>
        <v>0</v>
      </c>
      <c r="N7191" s="38">
        <f>IF(AND(Colin!$G7191=$B$2,Colin!$H7191=$C$3),Colin!$I7191,)</f>
        <v>0</v>
      </c>
      <c r="O7191" s="38">
        <f>IF(AND(Colin!$G7191=$B$2,Colin!$H7191&lt;=$C$3),Colin!$I7191,)</f>
        <v>0</v>
      </c>
      <c r="P7191" s="38">
        <f>IF(Colin!$G7191&lt;$B$2,Colin!$I7191,0)</f>
        <v>0</v>
      </c>
      <c r="Q7191" s="38">
        <f>IF(Colin!$G7191&lt;$B$1,Colin!$I7191,0)</f>
        <v>0</v>
      </c>
    </row>
    <row r="7192" spans="12:17" x14ac:dyDescent="0.25">
      <c r="L7192" s="38">
        <f>IF(AND(Colin!$G7192=$B$1,Colin!$H7192=$C$3),Colin!$I7192,)</f>
        <v>0</v>
      </c>
      <c r="M7192" s="38">
        <f>IF(AND(Colin!$G7192=$B$1,Colin!$H7192&lt;=$C$3),Colin!$I7192,)</f>
        <v>0</v>
      </c>
      <c r="N7192" s="38">
        <f>IF(AND(Colin!$G7192=$B$2,Colin!$H7192=$C$3),Colin!$I7192,)</f>
        <v>0</v>
      </c>
      <c r="O7192" s="38">
        <f>IF(AND(Colin!$G7192=$B$2,Colin!$H7192&lt;=$C$3),Colin!$I7192,)</f>
        <v>0</v>
      </c>
      <c r="P7192" s="38">
        <f>IF(Colin!$G7192&lt;$B$2,Colin!$I7192,0)</f>
        <v>0</v>
      </c>
      <c r="Q7192" s="38">
        <f>IF(Colin!$G7192&lt;$B$1,Colin!$I7192,0)</f>
        <v>0</v>
      </c>
    </row>
    <row r="7193" spans="12:17" x14ac:dyDescent="0.25">
      <c r="L7193" s="38">
        <f>IF(AND(Colin!$G7193=$B$1,Colin!$H7193=$C$3),Colin!$I7193,)</f>
        <v>0</v>
      </c>
      <c r="M7193" s="38">
        <f>IF(AND(Colin!$G7193=$B$1,Colin!$H7193&lt;=$C$3),Colin!$I7193,)</f>
        <v>0</v>
      </c>
      <c r="N7193" s="38">
        <f>IF(AND(Colin!$G7193=$B$2,Colin!$H7193=$C$3),Colin!$I7193,)</f>
        <v>0</v>
      </c>
      <c r="O7193" s="38">
        <f>IF(AND(Colin!$G7193=$B$2,Colin!$H7193&lt;=$C$3),Colin!$I7193,)</f>
        <v>0</v>
      </c>
      <c r="P7193" s="38">
        <f>IF(Colin!$G7193&lt;$B$2,Colin!$I7193,0)</f>
        <v>0</v>
      </c>
      <c r="Q7193" s="38">
        <f>IF(Colin!$G7193&lt;$B$1,Colin!$I7193,0)</f>
        <v>0</v>
      </c>
    </row>
    <row r="7194" spans="12:17" x14ac:dyDescent="0.25">
      <c r="L7194" s="38">
        <f>IF(AND(Colin!$G7194=$B$1,Colin!$H7194=$C$3),Colin!$I7194,)</f>
        <v>0</v>
      </c>
      <c r="M7194" s="38">
        <f>IF(AND(Colin!$G7194=$B$1,Colin!$H7194&lt;=$C$3),Colin!$I7194,)</f>
        <v>0</v>
      </c>
      <c r="N7194" s="38">
        <f>IF(AND(Colin!$G7194=$B$2,Colin!$H7194=$C$3),Colin!$I7194,)</f>
        <v>0</v>
      </c>
      <c r="O7194" s="38">
        <f>IF(AND(Colin!$G7194=$B$2,Colin!$H7194&lt;=$C$3),Colin!$I7194,)</f>
        <v>0</v>
      </c>
      <c r="P7194" s="38">
        <f>IF(Colin!$G7194&lt;$B$2,Colin!$I7194,0)</f>
        <v>0</v>
      </c>
      <c r="Q7194" s="38">
        <f>IF(Colin!$G7194&lt;$B$1,Colin!$I7194,0)</f>
        <v>0</v>
      </c>
    </row>
    <row r="7195" spans="12:17" x14ac:dyDescent="0.25">
      <c r="L7195" s="38">
        <f>IF(AND(Colin!$G7195=$B$1,Colin!$H7195=$C$3),Colin!$I7195,)</f>
        <v>0</v>
      </c>
      <c r="M7195" s="38">
        <f>IF(AND(Colin!$G7195=$B$1,Colin!$H7195&lt;=$C$3),Colin!$I7195,)</f>
        <v>0</v>
      </c>
      <c r="N7195" s="38">
        <f>IF(AND(Colin!$G7195=$B$2,Colin!$H7195=$C$3),Colin!$I7195,)</f>
        <v>0</v>
      </c>
      <c r="O7195" s="38">
        <f>IF(AND(Colin!$G7195=$B$2,Colin!$H7195&lt;=$C$3),Colin!$I7195,)</f>
        <v>0</v>
      </c>
      <c r="P7195" s="38">
        <f>IF(Colin!$G7195&lt;$B$2,Colin!$I7195,0)</f>
        <v>0</v>
      </c>
      <c r="Q7195" s="38">
        <f>IF(Colin!$G7195&lt;$B$1,Colin!$I7195,0)</f>
        <v>0</v>
      </c>
    </row>
    <row r="7196" spans="12:17" x14ac:dyDescent="0.25">
      <c r="L7196" s="38">
        <f>IF(AND(Colin!$G7196=$B$1,Colin!$H7196=$C$3),Colin!$I7196,)</f>
        <v>0</v>
      </c>
      <c r="M7196" s="38">
        <f>IF(AND(Colin!$G7196=$B$1,Colin!$H7196&lt;=$C$3),Colin!$I7196,)</f>
        <v>0</v>
      </c>
      <c r="N7196" s="38">
        <f>IF(AND(Colin!$G7196=$B$2,Colin!$H7196=$C$3),Colin!$I7196,)</f>
        <v>0</v>
      </c>
      <c r="O7196" s="38">
        <f>IF(AND(Colin!$G7196=$B$2,Colin!$H7196&lt;=$C$3),Colin!$I7196,)</f>
        <v>0</v>
      </c>
      <c r="P7196" s="38">
        <f>IF(Colin!$G7196&lt;$B$2,Colin!$I7196,0)</f>
        <v>0</v>
      </c>
      <c r="Q7196" s="38">
        <f>IF(Colin!$G7196&lt;$B$1,Colin!$I7196,0)</f>
        <v>0</v>
      </c>
    </row>
    <row r="7197" spans="12:17" x14ac:dyDescent="0.25">
      <c r="L7197" s="38">
        <f>IF(AND(Colin!$G7197=$B$1,Colin!$H7197=$C$3),Colin!$I7197,)</f>
        <v>0</v>
      </c>
      <c r="M7197" s="38">
        <f>IF(AND(Colin!$G7197=$B$1,Colin!$H7197&lt;=$C$3),Colin!$I7197,)</f>
        <v>0</v>
      </c>
      <c r="N7197" s="38">
        <f>IF(AND(Colin!$G7197=$B$2,Colin!$H7197=$C$3),Colin!$I7197,)</f>
        <v>0</v>
      </c>
      <c r="O7197" s="38">
        <f>IF(AND(Colin!$G7197=$B$2,Colin!$H7197&lt;=$C$3),Colin!$I7197,)</f>
        <v>0</v>
      </c>
      <c r="P7197" s="38">
        <f>IF(Colin!$G7197&lt;$B$2,Colin!$I7197,0)</f>
        <v>0</v>
      </c>
      <c r="Q7197" s="38">
        <f>IF(Colin!$G7197&lt;$B$1,Colin!$I7197,0)</f>
        <v>0</v>
      </c>
    </row>
    <row r="7198" spans="12:17" x14ac:dyDescent="0.25">
      <c r="L7198" s="38">
        <f>IF(AND(Colin!$G7198=$B$1,Colin!$H7198=$C$3),Colin!$I7198,)</f>
        <v>0</v>
      </c>
      <c r="M7198" s="38">
        <f>IF(AND(Colin!$G7198=$B$1,Colin!$H7198&lt;=$C$3),Colin!$I7198,)</f>
        <v>0</v>
      </c>
      <c r="N7198" s="38">
        <f>IF(AND(Colin!$G7198=$B$2,Colin!$H7198=$C$3),Colin!$I7198,)</f>
        <v>0</v>
      </c>
      <c r="O7198" s="38">
        <f>IF(AND(Colin!$G7198=$B$2,Colin!$H7198&lt;=$C$3),Colin!$I7198,)</f>
        <v>0</v>
      </c>
      <c r="P7198" s="38">
        <f>IF(Colin!$G7198&lt;$B$2,Colin!$I7198,0)</f>
        <v>0</v>
      </c>
      <c r="Q7198" s="38">
        <f>IF(Colin!$G7198&lt;$B$1,Colin!$I7198,0)</f>
        <v>0</v>
      </c>
    </row>
    <row r="7199" spans="12:17" x14ac:dyDescent="0.25">
      <c r="L7199" s="38">
        <f>IF(AND(Colin!$G7199=$B$1,Colin!$H7199=$C$3),Colin!$I7199,)</f>
        <v>0</v>
      </c>
      <c r="M7199" s="38">
        <f>IF(AND(Colin!$G7199=$B$1,Colin!$H7199&lt;=$C$3),Colin!$I7199,)</f>
        <v>0</v>
      </c>
      <c r="N7199" s="38">
        <f>IF(AND(Colin!$G7199=$B$2,Colin!$H7199=$C$3),Colin!$I7199,)</f>
        <v>0</v>
      </c>
      <c r="O7199" s="38">
        <f>IF(AND(Colin!$G7199=$B$2,Colin!$H7199&lt;=$C$3),Colin!$I7199,)</f>
        <v>0</v>
      </c>
      <c r="P7199" s="38">
        <f>IF(Colin!$G7199&lt;$B$2,Colin!$I7199,0)</f>
        <v>0</v>
      </c>
      <c r="Q7199" s="38">
        <f>IF(Colin!$G7199&lt;$B$1,Colin!$I7199,0)</f>
        <v>0</v>
      </c>
    </row>
    <row r="7200" spans="12:17" x14ac:dyDescent="0.25">
      <c r="L7200" s="38">
        <f>IF(AND(Colin!$G7200=$B$1,Colin!$H7200=$C$3),Colin!$I7200,)</f>
        <v>0</v>
      </c>
      <c r="M7200" s="38">
        <f>IF(AND(Colin!$G7200=$B$1,Colin!$H7200&lt;=$C$3),Colin!$I7200,)</f>
        <v>0</v>
      </c>
      <c r="N7200" s="38">
        <f>IF(AND(Colin!$G7200=$B$2,Colin!$H7200=$C$3),Colin!$I7200,)</f>
        <v>0</v>
      </c>
      <c r="O7200" s="38">
        <f>IF(AND(Colin!$G7200=$B$2,Colin!$H7200&lt;=$C$3),Colin!$I7200,)</f>
        <v>0</v>
      </c>
      <c r="P7200" s="38">
        <f>IF(Colin!$G7200&lt;$B$2,Colin!$I7200,0)</f>
        <v>0</v>
      </c>
      <c r="Q7200" s="38">
        <f>IF(Colin!$G7200&lt;$B$1,Colin!$I7200,0)</f>
        <v>0</v>
      </c>
    </row>
    <row r="7201" spans="12:17" x14ac:dyDescent="0.25">
      <c r="L7201" s="38">
        <f>IF(AND(Colin!$G7201=$B$1,Colin!$H7201=$C$3),Colin!$I7201,)</f>
        <v>0</v>
      </c>
      <c r="M7201" s="38">
        <f>IF(AND(Colin!$G7201=$B$1,Colin!$H7201&lt;=$C$3),Colin!$I7201,)</f>
        <v>0</v>
      </c>
      <c r="N7201" s="38">
        <f>IF(AND(Colin!$G7201=$B$2,Colin!$H7201=$C$3),Colin!$I7201,)</f>
        <v>0</v>
      </c>
      <c r="O7201" s="38">
        <f>IF(AND(Colin!$G7201=$B$2,Colin!$H7201&lt;=$C$3),Colin!$I7201,)</f>
        <v>0</v>
      </c>
      <c r="P7201" s="38">
        <f>IF(Colin!$G7201&lt;$B$2,Colin!$I7201,0)</f>
        <v>0</v>
      </c>
      <c r="Q7201" s="38">
        <f>IF(Colin!$G7201&lt;$B$1,Colin!$I7201,0)</f>
        <v>0</v>
      </c>
    </row>
    <row r="7202" spans="12:17" x14ac:dyDescent="0.25">
      <c r="L7202" s="38">
        <f>IF(AND(Colin!$G7202=$B$1,Colin!$H7202=$C$3),Colin!$I7202,)</f>
        <v>0</v>
      </c>
      <c r="M7202" s="38">
        <f>IF(AND(Colin!$G7202=$B$1,Colin!$H7202&lt;=$C$3),Colin!$I7202,)</f>
        <v>0</v>
      </c>
      <c r="N7202" s="38">
        <f>IF(AND(Colin!$G7202=$B$2,Colin!$H7202=$C$3),Colin!$I7202,)</f>
        <v>0</v>
      </c>
      <c r="O7202" s="38">
        <f>IF(AND(Colin!$G7202=$B$2,Colin!$H7202&lt;=$C$3),Colin!$I7202,)</f>
        <v>0</v>
      </c>
      <c r="P7202" s="38">
        <f>IF(Colin!$G7202&lt;$B$2,Colin!$I7202,0)</f>
        <v>0</v>
      </c>
      <c r="Q7202" s="38">
        <f>IF(Colin!$G7202&lt;$B$1,Colin!$I7202,0)</f>
        <v>0</v>
      </c>
    </row>
    <row r="7203" spans="12:17" x14ac:dyDescent="0.25">
      <c r="L7203" s="38">
        <f>IF(AND(Colin!$G7203=$B$1,Colin!$H7203=$C$3),Colin!$I7203,)</f>
        <v>0</v>
      </c>
      <c r="M7203" s="38">
        <f>IF(AND(Colin!$G7203=$B$1,Colin!$H7203&lt;=$C$3),Colin!$I7203,)</f>
        <v>0</v>
      </c>
      <c r="N7203" s="38">
        <f>IF(AND(Colin!$G7203=$B$2,Colin!$H7203=$C$3),Colin!$I7203,)</f>
        <v>0</v>
      </c>
      <c r="O7203" s="38">
        <f>IF(AND(Colin!$G7203=$B$2,Colin!$H7203&lt;=$C$3),Colin!$I7203,)</f>
        <v>0</v>
      </c>
      <c r="P7203" s="38">
        <f>IF(Colin!$G7203&lt;$B$2,Colin!$I7203,0)</f>
        <v>0</v>
      </c>
      <c r="Q7203" s="38">
        <f>IF(Colin!$G7203&lt;$B$1,Colin!$I7203,0)</f>
        <v>0</v>
      </c>
    </row>
    <row r="7204" spans="12:17" x14ac:dyDescent="0.25">
      <c r="L7204" s="38">
        <f>IF(AND(Colin!$G7204=$B$1,Colin!$H7204=$C$3),Colin!$I7204,)</f>
        <v>0</v>
      </c>
      <c r="M7204" s="38">
        <f>IF(AND(Colin!$G7204=$B$1,Colin!$H7204&lt;=$C$3),Colin!$I7204,)</f>
        <v>0</v>
      </c>
      <c r="N7204" s="38">
        <f>IF(AND(Colin!$G7204=$B$2,Colin!$H7204=$C$3),Colin!$I7204,)</f>
        <v>0</v>
      </c>
      <c r="O7204" s="38">
        <f>IF(AND(Colin!$G7204=$B$2,Colin!$H7204&lt;=$C$3),Colin!$I7204,)</f>
        <v>0</v>
      </c>
      <c r="P7204" s="38">
        <f>IF(Colin!$G7204&lt;$B$2,Colin!$I7204,0)</f>
        <v>0</v>
      </c>
      <c r="Q7204" s="38">
        <f>IF(Colin!$G7204&lt;$B$1,Colin!$I7204,0)</f>
        <v>0</v>
      </c>
    </row>
    <row r="7205" spans="12:17" x14ac:dyDescent="0.25">
      <c r="L7205" s="38">
        <f>IF(AND(Colin!$G7205=$B$1,Colin!$H7205=$C$3),Colin!$I7205,)</f>
        <v>0</v>
      </c>
      <c r="M7205" s="38">
        <f>IF(AND(Colin!$G7205=$B$1,Colin!$H7205&lt;=$C$3),Colin!$I7205,)</f>
        <v>0</v>
      </c>
      <c r="N7205" s="38">
        <f>IF(AND(Colin!$G7205=$B$2,Colin!$H7205=$C$3),Colin!$I7205,)</f>
        <v>0</v>
      </c>
      <c r="O7205" s="38">
        <f>IF(AND(Colin!$G7205=$B$2,Colin!$H7205&lt;=$C$3),Colin!$I7205,)</f>
        <v>0</v>
      </c>
      <c r="P7205" s="38">
        <f>IF(Colin!$G7205&lt;$B$2,Colin!$I7205,0)</f>
        <v>0</v>
      </c>
      <c r="Q7205" s="38">
        <f>IF(Colin!$G7205&lt;$B$1,Colin!$I7205,0)</f>
        <v>0</v>
      </c>
    </row>
    <row r="7206" spans="12:17" x14ac:dyDescent="0.25">
      <c r="L7206" s="38">
        <f>IF(AND(Colin!$G7206=$B$1,Colin!$H7206=$C$3),Colin!$I7206,)</f>
        <v>0</v>
      </c>
      <c r="M7206" s="38">
        <f>IF(AND(Colin!$G7206=$B$1,Colin!$H7206&lt;=$C$3),Colin!$I7206,)</f>
        <v>0</v>
      </c>
      <c r="N7206" s="38">
        <f>IF(AND(Colin!$G7206=$B$2,Colin!$H7206=$C$3),Colin!$I7206,)</f>
        <v>0</v>
      </c>
      <c r="O7206" s="38">
        <f>IF(AND(Colin!$G7206=$B$2,Colin!$H7206&lt;=$C$3),Colin!$I7206,)</f>
        <v>0</v>
      </c>
      <c r="P7206" s="38">
        <f>IF(Colin!$G7206&lt;$B$2,Colin!$I7206,0)</f>
        <v>0</v>
      </c>
      <c r="Q7206" s="38">
        <f>IF(Colin!$G7206&lt;$B$1,Colin!$I7206,0)</f>
        <v>0</v>
      </c>
    </row>
    <row r="7207" spans="12:17" x14ac:dyDescent="0.25">
      <c r="L7207" s="38">
        <f>IF(AND(Colin!$G7207=$B$1,Colin!$H7207=$C$3),Colin!$I7207,)</f>
        <v>0</v>
      </c>
      <c r="M7207" s="38">
        <f>IF(AND(Colin!$G7207=$B$1,Colin!$H7207&lt;=$C$3),Colin!$I7207,)</f>
        <v>0</v>
      </c>
      <c r="N7207" s="38">
        <f>IF(AND(Colin!$G7207=$B$2,Colin!$H7207=$C$3),Colin!$I7207,)</f>
        <v>0</v>
      </c>
      <c r="O7207" s="38">
        <f>IF(AND(Colin!$G7207=$B$2,Colin!$H7207&lt;=$C$3),Colin!$I7207,)</f>
        <v>0</v>
      </c>
      <c r="P7207" s="38">
        <f>IF(Colin!$G7207&lt;$B$2,Colin!$I7207,0)</f>
        <v>0</v>
      </c>
      <c r="Q7207" s="38">
        <f>IF(Colin!$G7207&lt;$B$1,Colin!$I7207,0)</f>
        <v>0</v>
      </c>
    </row>
    <row r="7208" spans="12:17" x14ac:dyDescent="0.25">
      <c r="L7208" s="38">
        <f>IF(AND(Colin!$G7208=$B$1,Colin!$H7208=$C$3),Colin!$I7208,)</f>
        <v>0</v>
      </c>
      <c r="M7208" s="38">
        <f>IF(AND(Colin!$G7208=$B$1,Colin!$H7208&lt;=$C$3),Colin!$I7208,)</f>
        <v>0</v>
      </c>
      <c r="N7208" s="38">
        <f>IF(AND(Colin!$G7208=$B$2,Colin!$H7208=$C$3),Colin!$I7208,)</f>
        <v>0</v>
      </c>
      <c r="O7208" s="38">
        <f>IF(AND(Colin!$G7208=$B$2,Colin!$H7208&lt;=$C$3),Colin!$I7208,)</f>
        <v>0</v>
      </c>
      <c r="P7208" s="38">
        <f>IF(Colin!$G7208&lt;$B$2,Colin!$I7208,0)</f>
        <v>0</v>
      </c>
      <c r="Q7208" s="38">
        <f>IF(Colin!$G7208&lt;$B$1,Colin!$I7208,0)</f>
        <v>0</v>
      </c>
    </row>
    <row r="7209" spans="12:17" x14ac:dyDescent="0.25">
      <c r="L7209" s="38">
        <f>IF(AND(Colin!$G7209=$B$1,Colin!$H7209=$C$3),Colin!$I7209,)</f>
        <v>0</v>
      </c>
      <c r="M7209" s="38">
        <f>IF(AND(Colin!$G7209=$B$1,Colin!$H7209&lt;=$C$3),Colin!$I7209,)</f>
        <v>0</v>
      </c>
      <c r="N7209" s="38">
        <f>IF(AND(Colin!$G7209=$B$2,Colin!$H7209=$C$3),Colin!$I7209,)</f>
        <v>0</v>
      </c>
      <c r="O7209" s="38">
        <f>IF(AND(Colin!$G7209=$B$2,Colin!$H7209&lt;=$C$3),Colin!$I7209,)</f>
        <v>0</v>
      </c>
      <c r="P7209" s="38">
        <f>IF(Colin!$G7209&lt;$B$2,Colin!$I7209,0)</f>
        <v>0</v>
      </c>
      <c r="Q7209" s="38">
        <f>IF(Colin!$G7209&lt;$B$1,Colin!$I7209,0)</f>
        <v>0</v>
      </c>
    </row>
    <row r="7210" spans="12:17" x14ac:dyDescent="0.25">
      <c r="L7210" s="38">
        <f>IF(AND(Colin!$G7210=$B$1,Colin!$H7210=$C$3),Colin!$I7210,)</f>
        <v>0</v>
      </c>
      <c r="M7210" s="38">
        <f>IF(AND(Colin!$G7210=$B$1,Colin!$H7210&lt;=$C$3),Colin!$I7210,)</f>
        <v>0</v>
      </c>
      <c r="N7210" s="38">
        <f>IF(AND(Colin!$G7210=$B$2,Colin!$H7210=$C$3),Colin!$I7210,)</f>
        <v>0</v>
      </c>
      <c r="O7210" s="38">
        <f>IF(AND(Colin!$G7210=$B$2,Colin!$H7210&lt;=$C$3),Colin!$I7210,)</f>
        <v>0</v>
      </c>
      <c r="P7210" s="38">
        <f>IF(Colin!$G7210&lt;$B$2,Colin!$I7210,0)</f>
        <v>0</v>
      </c>
      <c r="Q7210" s="38">
        <f>IF(Colin!$G7210&lt;$B$1,Colin!$I7210,0)</f>
        <v>0</v>
      </c>
    </row>
    <row r="7211" spans="12:17" x14ac:dyDescent="0.25">
      <c r="L7211" s="38">
        <f>IF(AND(Colin!$G7211=$B$1,Colin!$H7211=$C$3),Colin!$I7211,)</f>
        <v>0</v>
      </c>
      <c r="M7211" s="38">
        <f>IF(AND(Colin!$G7211=$B$1,Colin!$H7211&lt;=$C$3),Colin!$I7211,)</f>
        <v>0</v>
      </c>
      <c r="N7211" s="38">
        <f>IF(AND(Colin!$G7211=$B$2,Colin!$H7211=$C$3),Colin!$I7211,)</f>
        <v>0</v>
      </c>
      <c r="O7211" s="38">
        <f>IF(AND(Colin!$G7211=$B$2,Colin!$H7211&lt;=$C$3),Colin!$I7211,)</f>
        <v>0</v>
      </c>
      <c r="P7211" s="38">
        <f>IF(Colin!$G7211&lt;$B$2,Colin!$I7211,0)</f>
        <v>0</v>
      </c>
      <c r="Q7211" s="38">
        <f>IF(Colin!$G7211&lt;$B$1,Colin!$I7211,0)</f>
        <v>0</v>
      </c>
    </row>
    <row r="7212" spans="12:17" x14ac:dyDescent="0.25">
      <c r="L7212" s="38">
        <f>IF(AND(Colin!$G7212=$B$1,Colin!$H7212=$C$3),Colin!$I7212,)</f>
        <v>0</v>
      </c>
      <c r="M7212" s="38">
        <f>IF(AND(Colin!$G7212=$B$1,Colin!$H7212&lt;=$C$3),Colin!$I7212,)</f>
        <v>0</v>
      </c>
      <c r="N7212" s="38">
        <f>IF(AND(Colin!$G7212=$B$2,Colin!$H7212=$C$3),Colin!$I7212,)</f>
        <v>0</v>
      </c>
      <c r="O7212" s="38">
        <f>IF(AND(Colin!$G7212=$B$2,Colin!$H7212&lt;=$C$3),Colin!$I7212,)</f>
        <v>0</v>
      </c>
      <c r="P7212" s="38">
        <f>IF(Colin!$G7212&lt;$B$2,Colin!$I7212,0)</f>
        <v>0</v>
      </c>
      <c r="Q7212" s="38">
        <f>IF(Colin!$G7212&lt;$B$1,Colin!$I7212,0)</f>
        <v>0</v>
      </c>
    </row>
    <row r="7213" spans="12:17" x14ac:dyDescent="0.25">
      <c r="L7213" s="38">
        <f>IF(AND(Colin!$G7213=$B$1,Colin!$H7213=$C$3),Colin!$I7213,)</f>
        <v>0</v>
      </c>
      <c r="M7213" s="38">
        <f>IF(AND(Colin!$G7213=$B$1,Colin!$H7213&lt;=$C$3),Colin!$I7213,)</f>
        <v>0</v>
      </c>
      <c r="N7213" s="38">
        <f>IF(AND(Colin!$G7213=$B$2,Colin!$H7213=$C$3),Colin!$I7213,)</f>
        <v>0</v>
      </c>
      <c r="O7213" s="38">
        <f>IF(AND(Colin!$G7213=$B$2,Colin!$H7213&lt;=$C$3),Colin!$I7213,)</f>
        <v>0</v>
      </c>
      <c r="P7213" s="38">
        <f>IF(Colin!$G7213&lt;$B$2,Colin!$I7213,0)</f>
        <v>0</v>
      </c>
      <c r="Q7213" s="38">
        <f>IF(Colin!$G7213&lt;$B$1,Colin!$I7213,0)</f>
        <v>0</v>
      </c>
    </row>
    <row r="7214" spans="12:17" x14ac:dyDescent="0.25">
      <c r="L7214" s="38">
        <f>IF(AND(Colin!$G7214=$B$1,Colin!$H7214=$C$3),Colin!$I7214,)</f>
        <v>0</v>
      </c>
      <c r="M7214" s="38">
        <f>IF(AND(Colin!$G7214=$B$1,Colin!$H7214&lt;=$C$3),Colin!$I7214,)</f>
        <v>0</v>
      </c>
      <c r="N7214" s="38">
        <f>IF(AND(Colin!$G7214=$B$2,Colin!$H7214=$C$3),Colin!$I7214,)</f>
        <v>0</v>
      </c>
      <c r="O7214" s="38">
        <f>IF(AND(Colin!$G7214=$B$2,Colin!$H7214&lt;=$C$3),Colin!$I7214,)</f>
        <v>0</v>
      </c>
      <c r="P7214" s="38">
        <f>IF(Colin!$G7214&lt;$B$2,Colin!$I7214,0)</f>
        <v>0</v>
      </c>
      <c r="Q7214" s="38">
        <f>IF(Colin!$G7214&lt;$B$1,Colin!$I7214,0)</f>
        <v>0</v>
      </c>
    </row>
    <row r="7215" spans="12:17" x14ac:dyDescent="0.25">
      <c r="L7215" s="38">
        <f>IF(AND(Colin!$G7215=$B$1,Colin!$H7215=$C$3),Colin!$I7215,)</f>
        <v>0</v>
      </c>
      <c r="M7215" s="38">
        <f>IF(AND(Colin!$G7215=$B$1,Colin!$H7215&lt;=$C$3),Colin!$I7215,)</f>
        <v>0</v>
      </c>
      <c r="N7215" s="38">
        <f>IF(AND(Colin!$G7215=$B$2,Colin!$H7215=$C$3),Colin!$I7215,)</f>
        <v>0</v>
      </c>
      <c r="O7215" s="38">
        <f>IF(AND(Colin!$G7215=$B$2,Colin!$H7215&lt;=$C$3),Colin!$I7215,)</f>
        <v>0</v>
      </c>
      <c r="P7215" s="38">
        <f>IF(Colin!$G7215&lt;$B$2,Colin!$I7215,0)</f>
        <v>0</v>
      </c>
      <c r="Q7215" s="38">
        <f>IF(Colin!$G7215&lt;$B$1,Colin!$I7215,0)</f>
        <v>0</v>
      </c>
    </row>
    <row r="7216" spans="12:17" x14ac:dyDescent="0.25">
      <c r="L7216" s="38">
        <f>IF(AND(Colin!$G7216=$B$1,Colin!$H7216=$C$3),Colin!$I7216,)</f>
        <v>0</v>
      </c>
      <c r="M7216" s="38">
        <f>IF(AND(Colin!$G7216=$B$1,Colin!$H7216&lt;=$C$3),Colin!$I7216,)</f>
        <v>0</v>
      </c>
      <c r="N7216" s="38">
        <f>IF(AND(Colin!$G7216=$B$2,Colin!$H7216=$C$3),Colin!$I7216,)</f>
        <v>0</v>
      </c>
      <c r="O7216" s="38">
        <f>IF(AND(Colin!$G7216=$B$2,Colin!$H7216&lt;=$C$3),Colin!$I7216,)</f>
        <v>0</v>
      </c>
      <c r="P7216" s="38">
        <f>IF(Colin!$G7216&lt;$B$2,Colin!$I7216,0)</f>
        <v>0</v>
      </c>
      <c r="Q7216" s="38">
        <f>IF(Colin!$G7216&lt;$B$1,Colin!$I7216,0)</f>
        <v>0</v>
      </c>
    </row>
    <row r="7217" spans="12:17" x14ac:dyDescent="0.25">
      <c r="L7217" s="38">
        <f>IF(AND(Colin!$G7217=$B$1,Colin!$H7217=$C$3),Colin!$I7217,)</f>
        <v>0</v>
      </c>
      <c r="M7217" s="38">
        <f>IF(AND(Colin!$G7217=$B$1,Colin!$H7217&lt;=$C$3),Colin!$I7217,)</f>
        <v>0</v>
      </c>
      <c r="N7217" s="38">
        <f>IF(AND(Colin!$G7217=$B$2,Colin!$H7217=$C$3),Colin!$I7217,)</f>
        <v>0</v>
      </c>
      <c r="O7217" s="38">
        <f>IF(AND(Colin!$G7217=$B$2,Colin!$H7217&lt;=$C$3),Colin!$I7217,)</f>
        <v>0</v>
      </c>
      <c r="P7217" s="38">
        <f>IF(Colin!$G7217&lt;$B$2,Colin!$I7217,0)</f>
        <v>0</v>
      </c>
      <c r="Q7217" s="38">
        <f>IF(Colin!$G7217&lt;$B$1,Colin!$I7217,0)</f>
        <v>0</v>
      </c>
    </row>
    <row r="7218" spans="12:17" x14ac:dyDescent="0.25">
      <c r="L7218" s="38">
        <f>IF(AND(Colin!$G7218=$B$1,Colin!$H7218=$C$3),Colin!$I7218,)</f>
        <v>0</v>
      </c>
      <c r="M7218" s="38">
        <f>IF(AND(Colin!$G7218=$B$1,Colin!$H7218&lt;=$C$3),Colin!$I7218,)</f>
        <v>0</v>
      </c>
      <c r="N7218" s="38">
        <f>IF(AND(Colin!$G7218=$B$2,Colin!$H7218=$C$3),Colin!$I7218,)</f>
        <v>0</v>
      </c>
      <c r="O7218" s="38">
        <f>IF(AND(Colin!$G7218=$B$2,Colin!$H7218&lt;=$C$3),Colin!$I7218,)</f>
        <v>0</v>
      </c>
      <c r="P7218" s="38">
        <f>IF(Colin!$G7218&lt;$B$2,Colin!$I7218,0)</f>
        <v>0</v>
      </c>
      <c r="Q7218" s="38">
        <f>IF(Colin!$G7218&lt;$B$1,Colin!$I7218,0)</f>
        <v>0</v>
      </c>
    </row>
    <row r="7219" spans="12:17" x14ac:dyDescent="0.25">
      <c r="L7219" s="38">
        <f>IF(AND(Colin!$G7219=$B$1,Colin!$H7219=$C$3),Colin!$I7219,)</f>
        <v>0</v>
      </c>
      <c r="M7219" s="38">
        <f>IF(AND(Colin!$G7219=$B$1,Colin!$H7219&lt;=$C$3),Colin!$I7219,)</f>
        <v>0</v>
      </c>
      <c r="N7219" s="38">
        <f>IF(AND(Colin!$G7219=$B$2,Colin!$H7219=$C$3),Colin!$I7219,)</f>
        <v>0</v>
      </c>
      <c r="O7219" s="38">
        <f>IF(AND(Colin!$G7219=$B$2,Colin!$H7219&lt;=$C$3),Colin!$I7219,)</f>
        <v>0</v>
      </c>
      <c r="P7219" s="38">
        <f>IF(Colin!$G7219&lt;$B$2,Colin!$I7219,0)</f>
        <v>0</v>
      </c>
      <c r="Q7219" s="38">
        <f>IF(Colin!$G7219&lt;$B$1,Colin!$I7219,0)</f>
        <v>0</v>
      </c>
    </row>
    <row r="7220" spans="12:17" x14ac:dyDescent="0.25">
      <c r="L7220" s="38">
        <f>IF(AND(Colin!$G7220=$B$1,Colin!$H7220=$C$3),Colin!$I7220,)</f>
        <v>0</v>
      </c>
      <c r="M7220" s="38">
        <f>IF(AND(Colin!$G7220=$B$1,Colin!$H7220&lt;=$C$3),Colin!$I7220,)</f>
        <v>0</v>
      </c>
      <c r="N7220" s="38">
        <f>IF(AND(Colin!$G7220=$B$2,Colin!$H7220=$C$3),Colin!$I7220,)</f>
        <v>0</v>
      </c>
      <c r="O7220" s="38">
        <f>IF(AND(Colin!$G7220=$B$2,Colin!$H7220&lt;=$C$3),Colin!$I7220,)</f>
        <v>0</v>
      </c>
      <c r="P7220" s="38">
        <f>IF(Colin!$G7220&lt;$B$2,Colin!$I7220,0)</f>
        <v>0</v>
      </c>
      <c r="Q7220" s="38">
        <f>IF(Colin!$G7220&lt;$B$1,Colin!$I7220,0)</f>
        <v>0</v>
      </c>
    </row>
    <row r="7221" spans="12:17" x14ac:dyDescent="0.25">
      <c r="L7221" s="38">
        <f>IF(AND(Colin!$G7221=$B$1,Colin!$H7221=$C$3),Colin!$I7221,)</f>
        <v>0</v>
      </c>
      <c r="M7221" s="38">
        <f>IF(AND(Colin!$G7221=$B$1,Colin!$H7221&lt;=$C$3),Colin!$I7221,)</f>
        <v>0</v>
      </c>
      <c r="N7221" s="38">
        <f>IF(AND(Colin!$G7221=$B$2,Colin!$H7221=$C$3),Colin!$I7221,)</f>
        <v>0</v>
      </c>
      <c r="O7221" s="38">
        <f>IF(AND(Colin!$G7221=$B$2,Colin!$H7221&lt;=$C$3),Colin!$I7221,)</f>
        <v>0</v>
      </c>
      <c r="P7221" s="38">
        <f>IF(Colin!$G7221&lt;$B$2,Colin!$I7221,0)</f>
        <v>0</v>
      </c>
      <c r="Q7221" s="38">
        <f>IF(Colin!$G7221&lt;$B$1,Colin!$I7221,0)</f>
        <v>0</v>
      </c>
    </row>
    <row r="7222" spans="12:17" x14ac:dyDescent="0.25">
      <c r="L7222" s="38">
        <f>IF(AND(Colin!$G7222=$B$1,Colin!$H7222=$C$3),Colin!$I7222,)</f>
        <v>0</v>
      </c>
      <c r="M7222" s="38">
        <f>IF(AND(Colin!$G7222=$B$1,Colin!$H7222&lt;=$C$3),Colin!$I7222,)</f>
        <v>0</v>
      </c>
      <c r="N7222" s="38">
        <f>IF(AND(Colin!$G7222=$B$2,Colin!$H7222=$C$3),Colin!$I7222,)</f>
        <v>0</v>
      </c>
      <c r="O7222" s="38">
        <f>IF(AND(Colin!$G7222=$B$2,Colin!$H7222&lt;=$C$3),Colin!$I7222,)</f>
        <v>0</v>
      </c>
      <c r="P7222" s="38">
        <f>IF(Colin!$G7222&lt;$B$2,Colin!$I7222,0)</f>
        <v>0</v>
      </c>
      <c r="Q7222" s="38">
        <f>IF(Colin!$G7222&lt;$B$1,Colin!$I7222,0)</f>
        <v>0</v>
      </c>
    </row>
    <row r="7223" spans="12:17" x14ac:dyDescent="0.25">
      <c r="L7223" s="38">
        <f>IF(AND(Colin!$G7223=$B$1,Colin!$H7223=$C$3),Colin!$I7223,)</f>
        <v>0</v>
      </c>
      <c r="M7223" s="38">
        <f>IF(AND(Colin!$G7223=$B$1,Colin!$H7223&lt;=$C$3),Colin!$I7223,)</f>
        <v>0</v>
      </c>
      <c r="N7223" s="38">
        <f>IF(AND(Colin!$G7223=$B$2,Colin!$H7223=$C$3),Colin!$I7223,)</f>
        <v>0</v>
      </c>
      <c r="O7223" s="38">
        <f>IF(AND(Colin!$G7223=$B$2,Colin!$H7223&lt;=$C$3),Colin!$I7223,)</f>
        <v>0</v>
      </c>
      <c r="P7223" s="38">
        <f>IF(Colin!$G7223&lt;$B$2,Colin!$I7223,0)</f>
        <v>0</v>
      </c>
      <c r="Q7223" s="38">
        <f>IF(Colin!$G7223&lt;$B$1,Colin!$I7223,0)</f>
        <v>0</v>
      </c>
    </row>
    <row r="7224" spans="12:17" x14ac:dyDescent="0.25">
      <c r="L7224" s="38">
        <f>IF(AND(Colin!$G7224=$B$1,Colin!$H7224=$C$3),Colin!$I7224,)</f>
        <v>0</v>
      </c>
      <c r="M7224" s="38">
        <f>IF(AND(Colin!$G7224=$B$1,Colin!$H7224&lt;=$C$3),Colin!$I7224,)</f>
        <v>0</v>
      </c>
      <c r="N7224" s="38">
        <f>IF(AND(Colin!$G7224=$B$2,Colin!$H7224=$C$3),Colin!$I7224,)</f>
        <v>0</v>
      </c>
      <c r="O7224" s="38">
        <f>IF(AND(Colin!$G7224=$B$2,Colin!$H7224&lt;=$C$3),Colin!$I7224,)</f>
        <v>0</v>
      </c>
      <c r="P7224" s="38">
        <f>IF(Colin!$G7224&lt;$B$2,Colin!$I7224,0)</f>
        <v>0</v>
      </c>
      <c r="Q7224" s="38">
        <f>IF(Colin!$G7224&lt;$B$1,Colin!$I7224,0)</f>
        <v>0</v>
      </c>
    </row>
    <row r="7225" spans="12:17" x14ac:dyDescent="0.25">
      <c r="L7225" s="38">
        <f>IF(AND(Colin!$G7225=$B$1,Colin!$H7225=$C$3),Colin!$I7225,)</f>
        <v>0</v>
      </c>
      <c r="M7225" s="38">
        <f>IF(AND(Colin!$G7225=$B$1,Colin!$H7225&lt;=$C$3),Colin!$I7225,)</f>
        <v>0</v>
      </c>
      <c r="N7225" s="38">
        <f>IF(AND(Colin!$G7225=$B$2,Colin!$H7225=$C$3),Colin!$I7225,)</f>
        <v>0</v>
      </c>
      <c r="O7225" s="38">
        <f>IF(AND(Colin!$G7225=$B$2,Colin!$H7225&lt;=$C$3),Colin!$I7225,)</f>
        <v>0</v>
      </c>
      <c r="P7225" s="38">
        <f>IF(Colin!$G7225&lt;$B$2,Colin!$I7225,0)</f>
        <v>0</v>
      </c>
      <c r="Q7225" s="38">
        <f>IF(Colin!$G7225&lt;$B$1,Colin!$I7225,0)</f>
        <v>0</v>
      </c>
    </row>
    <row r="7226" spans="12:17" x14ac:dyDescent="0.25">
      <c r="L7226" s="38">
        <f>IF(AND(Colin!$G7226=$B$1,Colin!$H7226=$C$3),Colin!$I7226,)</f>
        <v>0</v>
      </c>
      <c r="M7226" s="38">
        <f>IF(AND(Colin!$G7226=$B$1,Colin!$H7226&lt;=$C$3),Colin!$I7226,)</f>
        <v>0</v>
      </c>
      <c r="N7226" s="38">
        <f>IF(AND(Colin!$G7226=$B$2,Colin!$H7226=$C$3),Colin!$I7226,)</f>
        <v>0</v>
      </c>
      <c r="O7226" s="38">
        <f>IF(AND(Colin!$G7226=$B$2,Colin!$H7226&lt;=$C$3),Colin!$I7226,)</f>
        <v>0</v>
      </c>
      <c r="P7226" s="38">
        <f>IF(Colin!$G7226&lt;$B$2,Colin!$I7226,0)</f>
        <v>0</v>
      </c>
      <c r="Q7226" s="38">
        <f>IF(Colin!$G7226&lt;$B$1,Colin!$I7226,0)</f>
        <v>0</v>
      </c>
    </row>
    <row r="7227" spans="12:17" x14ac:dyDescent="0.25">
      <c r="L7227" s="38">
        <f>IF(AND(Colin!$G7227=$B$1,Colin!$H7227=$C$3),Colin!$I7227,)</f>
        <v>0</v>
      </c>
      <c r="M7227" s="38">
        <f>IF(AND(Colin!$G7227=$B$1,Colin!$H7227&lt;=$C$3),Colin!$I7227,)</f>
        <v>0</v>
      </c>
      <c r="N7227" s="38">
        <f>IF(AND(Colin!$G7227=$B$2,Colin!$H7227=$C$3),Colin!$I7227,)</f>
        <v>0</v>
      </c>
      <c r="O7227" s="38">
        <f>IF(AND(Colin!$G7227=$B$2,Colin!$H7227&lt;=$C$3),Colin!$I7227,)</f>
        <v>0</v>
      </c>
      <c r="P7227" s="38">
        <f>IF(Colin!$G7227&lt;$B$2,Colin!$I7227,0)</f>
        <v>0</v>
      </c>
      <c r="Q7227" s="38">
        <f>IF(Colin!$G7227&lt;$B$1,Colin!$I7227,0)</f>
        <v>0</v>
      </c>
    </row>
    <row r="7228" spans="12:17" x14ac:dyDescent="0.25">
      <c r="L7228" s="38">
        <f>IF(AND(Colin!$G7228=$B$1,Colin!$H7228=$C$3),Colin!$I7228,)</f>
        <v>0</v>
      </c>
      <c r="M7228" s="38">
        <f>IF(AND(Colin!$G7228=$B$1,Colin!$H7228&lt;=$C$3),Colin!$I7228,)</f>
        <v>0</v>
      </c>
      <c r="N7228" s="38">
        <f>IF(AND(Colin!$G7228=$B$2,Colin!$H7228=$C$3),Colin!$I7228,)</f>
        <v>0</v>
      </c>
      <c r="O7228" s="38">
        <f>IF(AND(Colin!$G7228=$B$2,Colin!$H7228&lt;=$C$3),Colin!$I7228,)</f>
        <v>0</v>
      </c>
      <c r="P7228" s="38">
        <f>IF(Colin!$G7228&lt;$B$2,Colin!$I7228,0)</f>
        <v>0</v>
      </c>
      <c r="Q7228" s="38">
        <f>IF(Colin!$G7228&lt;$B$1,Colin!$I7228,0)</f>
        <v>0</v>
      </c>
    </row>
    <row r="7229" spans="12:17" x14ac:dyDescent="0.25">
      <c r="L7229" s="38">
        <f>IF(AND(Colin!$G7229=$B$1,Colin!$H7229=$C$3),Colin!$I7229,)</f>
        <v>0</v>
      </c>
      <c r="M7229" s="38">
        <f>IF(AND(Colin!$G7229=$B$1,Colin!$H7229&lt;=$C$3),Colin!$I7229,)</f>
        <v>0</v>
      </c>
      <c r="N7229" s="38">
        <f>IF(AND(Colin!$G7229=$B$2,Colin!$H7229=$C$3),Colin!$I7229,)</f>
        <v>0</v>
      </c>
      <c r="O7229" s="38">
        <f>IF(AND(Colin!$G7229=$B$2,Colin!$H7229&lt;=$C$3),Colin!$I7229,)</f>
        <v>0</v>
      </c>
      <c r="P7229" s="38">
        <f>IF(Colin!$G7229&lt;$B$2,Colin!$I7229,0)</f>
        <v>0</v>
      </c>
      <c r="Q7229" s="38">
        <f>IF(Colin!$G7229&lt;$B$1,Colin!$I7229,0)</f>
        <v>0</v>
      </c>
    </row>
    <row r="7230" spans="12:17" x14ac:dyDescent="0.25">
      <c r="L7230" s="38">
        <f>IF(AND(Colin!$G7230=$B$1,Colin!$H7230=$C$3),Colin!$I7230,)</f>
        <v>0</v>
      </c>
      <c r="M7230" s="38">
        <f>IF(AND(Colin!$G7230=$B$1,Colin!$H7230&lt;=$C$3),Colin!$I7230,)</f>
        <v>0</v>
      </c>
      <c r="N7230" s="38">
        <f>IF(AND(Colin!$G7230=$B$2,Colin!$H7230=$C$3),Colin!$I7230,)</f>
        <v>0</v>
      </c>
      <c r="O7230" s="38">
        <f>IF(AND(Colin!$G7230=$B$2,Colin!$H7230&lt;=$C$3),Colin!$I7230,)</f>
        <v>0</v>
      </c>
      <c r="P7230" s="38">
        <f>IF(Colin!$G7230&lt;$B$2,Colin!$I7230,0)</f>
        <v>0</v>
      </c>
      <c r="Q7230" s="38">
        <f>IF(Colin!$G7230&lt;$B$1,Colin!$I7230,0)</f>
        <v>0</v>
      </c>
    </row>
    <row r="7231" spans="12:17" x14ac:dyDescent="0.25">
      <c r="L7231" s="38">
        <f>IF(AND(Colin!$G7231=$B$1,Colin!$H7231=$C$3),Colin!$I7231,)</f>
        <v>0</v>
      </c>
      <c r="M7231" s="38">
        <f>IF(AND(Colin!$G7231=$B$1,Colin!$H7231&lt;=$C$3),Colin!$I7231,)</f>
        <v>0</v>
      </c>
      <c r="N7231" s="38">
        <f>IF(AND(Colin!$G7231=$B$2,Colin!$H7231=$C$3),Colin!$I7231,)</f>
        <v>0</v>
      </c>
      <c r="O7231" s="38">
        <f>IF(AND(Colin!$G7231=$B$2,Colin!$H7231&lt;=$C$3),Colin!$I7231,)</f>
        <v>0</v>
      </c>
      <c r="P7231" s="38">
        <f>IF(Colin!$G7231&lt;$B$2,Colin!$I7231,0)</f>
        <v>0</v>
      </c>
      <c r="Q7231" s="38">
        <f>IF(Colin!$G7231&lt;$B$1,Colin!$I7231,0)</f>
        <v>0</v>
      </c>
    </row>
    <row r="7232" spans="12:17" x14ac:dyDescent="0.25">
      <c r="L7232" s="38">
        <f>IF(AND(Colin!$G7232=$B$1,Colin!$H7232=$C$3),Colin!$I7232,)</f>
        <v>0</v>
      </c>
      <c r="M7232" s="38">
        <f>IF(AND(Colin!$G7232=$B$1,Colin!$H7232&lt;=$C$3),Colin!$I7232,)</f>
        <v>0</v>
      </c>
      <c r="N7232" s="38">
        <f>IF(AND(Colin!$G7232=$B$2,Colin!$H7232=$C$3),Colin!$I7232,)</f>
        <v>0</v>
      </c>
      <c r="O7232" s="38">
        <f>IF(AND(Colin!$G7232=$B$2,Colin!$H7232&lt;=$C$3),Colin!$I7232,)</f>
        <v>0</v>
      </c>
      <c r="P7232" s="38">
        <f>IF(Colin!$G7232&lt;$B$2,Colin!$I7232,0)</f>
        <v>0</v>
      </c>
      <c r="Q7232" s="38">
        <f>IF(Colin!$G7232&lt;$B$1,Colin!$I7232,0)</f>
        <v>0</v>
      </c>
    </row>
    <row r="7233" spans="12:17" x14ac:dyDescent="0.25">
      <c r="L7233" s="38">
        <f>IF(AND(Colin!$G7233=$B$1,Colin!$H7233=$C$3),Colin!$I7233,)</f>
        <v>0</v>
      </c>
      <c r="M7233" s="38">
        <f>IF(AND(Colin!$G7233=$B$1,Colin!$H7233&lt;=$C$3),Colin!$I7233,)</f>
        <v>0</v>
      </c>
      <c r="N7233" s="38">
        <f>IF(AND(Colin!$G7233=$B$2,Colin!$H7233=$C$3),Colin!$I7233,)</f>
        <v>0</v>
      </c>
      <c r="O7233" s="38">
        <f>IF(AND(Colin!$G7233=$B$2,Colin!$H7233&lt;=$C$3),Colin!$I7233,)</f>
        <v>0</v>
      </c>
      <c r="P7233" s="38">
        <f>IF(Colin!$G7233&lt;$B$2,Colin!$I7233,0)</f>
        <v>0</v>
      </c>
      <c r="Q7233" s="38">
        <f>IF(Colin!$G7233&lt;$B$1,Colin!$I7233,0)</f>
        <v>0</v>
      </c>
    </row>
    <row r="7234" spans="12:17" x14ac:dyDescent="0.25">
      <c r="L7234" s="38">
        <f>IF(AND(Colin!$G7234=$B$1,Colin!$H7234=$C$3),Colin!$I7234,)</f>
        <v>0</v>
      </c>
      <c r="M7234" s="38">
        <f>IF(AND(Colin!$G7234=$B$1,Colin!$H7234&lt;=$C$3),Colin!$I7234,)</f>
        <v>0</v>
      </c>
      <c r="N7234" s="38">
        <f>IF(AND(Colin!$G7234=$B$2,Colin!$H7234=$C$3),Colin!$I7234,)</f>
        <v>0</v>
      </c>
      <c r="O7234" s="38">
        <f>IF(AND(Colin!$G7234=$B$2,Colin!$H7234&lt;=$C$3),Colin!$I7234,)</f>
        <v>0</v>
      </c>
      <c r="P7234" s="38">
        <f>IF(Colin!$G7234&lt;$B$2,Colin!$I7234,0)</f>
        <v>0</v>
      </c>
      <c r="Q7234" s="38">
        <f>IF(Colin!$G7234&lt;$B$1,Colin!$I7234,0)</f>
        <v>0</v>
      </c>
    </row>
    <row r="7235" spans="12:17" x14ac:dyDescent="0.25">
      <c r="L7235" s="38">
        <f>IF(AND(Colin!$G7235=$B$1,Colin!$H7235=$C$3),Colin!$I7235,)</f>
        <v>0</v>
      </c>
      <c r="M7235" s="38">
        <f>IF(AND(Colin!$G7235=$B$1,Colin!$H7235&lt;=$C$3),Colin!$I7235,)</f>
        <v>0</v>
      </c>
      <c r="N7235" s="38">
        <f>IF(AND(Colin!$G7235=$B$2,Colin!$H7235=$C$3),Colin!$I7235,)</f>
        <v>0</v>
      </c>
      <c r="O7235" s="38">
        <f>IF(AND(Colin!$G7235=$B$2,Colin!$H7235&lt;=$C$3),Colin!$I7235,)</f>
        <v>0</v>
      </c>
      <c r="P7235" s="38">
        <f>IF(Colin!$G7235&lt;$B$2,Colin!$I7235,0)</f>
        <v>0</v>
      </c>
      <c r="Q7235" s="38">
        <f>IF(Colin!$G7235&lt;$B$1,Colin!$I7235,0)</f>
        <v>0</v>
      </c>
    </row>
    <row r="7236" spans="12:17" x14ac:dyDescent="0.25">
      <c r="L7236" s="38">
        <f>IF(AND(Colin!$G7236=$B$1,Colin!$H7236=$C$3),Colin!$I7236,)</f>
        <v>0</v>
      </c>
      <c r="M7236" s="38">
        <f>IF(AND(Colin!$G7236=$B$1,Colin!$H7236&lt;=$C$3),Colin!$I7236,)</f>
        <v>0</v>
      </c>
      <c r="N7236" s="38">
        <f>IF(AND(Colin!$G7236=$B$2,Colin!$H7236=$C$3),Colin!$I7236,)</f>
        <v>0</v>
      </c>
      <c r="O7236" s="38">
        <f>IF(AND(Colin!$G7236=$B$2,Colin!$H7236&lt;=$C$3),Colin!$I7236,)</f>
        <v>0</v>
      </c>
      <c r="P7236" s="38">
        <f>IF(Colin!$G7236&lt;$B$2,Colin!$I7236,0)</f>
        <v>0</v>
      </c>
      <c r="Q7236" s="38">
        <f>IF(Colin!$G7236&lt;$B$1,Colin!$I7236,0)</f>
        <v>0</v>
      </c>
    </row>
    <row r="7237" spans="12:17" x14ac:dyDescent="0.25">
      <c r="L7237" s="38">
        <f>IF(AND(Colin!$G7237=$B$1,Colin!$H7237=$C$3),Colin!$I7237,)</f>
        <v>0</v>
      </c>
      <c r="M7237" s="38">
        <f>IF(AND(Colin!$G7237=$B$1,Colin!$H7237&lt;=$C$3),Colin!$I7237,)</f>
        <v>0</v>
      </c>
      <c r="N7237" s="38">
        <f>IF(AND(Colin!$G7237=$B$2,Colin!$H7237=$C$3),Colin!$I7237,)</f>
        <v>0</v>
      </c>
      <c r="O7237" s="38">
        <f>IF(AND(Colin!$G7237=$B$2,Colin!$H7237&lt;=$C$3),Colin!$I7237,)</f>
        <v>0</v>
      </c>
      <c r="P7237" s="38">
        <f>IF(Colin!$G7237&lt;$B$2,Colin!$I7237,0)</f>
        <v>0</v>
      </c>
      <c r="Q7237" s="38">
        <f>IF(Colin!$G7237&lt;$B$1,Colin!$I7237,0)</f>
        <v>0</v>
      </c>
    </row>
    <row r="7238" spans="12:17" x14ac:dyDescent="0.25">
      <c r="L7238" s="38">
        <f>IF(AND(Colin!$G7238=$B$1,Colin!$H7238=$C$3),Colin!$I7238,)</f>
        <v>0</v>
      </c>
      <c r="M7238" s="38">
        <f>IF(AND(Colin!$G7238=$B$1,Colin!$H7238&lt;=$C$3),Colin!$I7238,)</f>
        <v>0</v>
      </c>
      <c r="N7238" s="38">
        <f>IF(AND(Colin!$G7238=$B$2,Colin!$H7238=$C$3),Colin!$I7238,)</f>
        <v>0</v>
      </c>
      <c r="O7238" s="38">
        <f>IF(AND(Colin!$G7238=$B$2,Colin!$H7238&lt;=$C$3),Colin!$I7238,)</f>
        <v>0</v>
      </c>
      <c r="P7238" s="38">
        <f>IF(Colin!$G7238&lt;$B$2,Colin!$I7238,0)</f>
        <v>0</v>
      </c>
      <c r="Q7238" s="38">
        <f>IF(Colin!$G7238&lt;$B$1,Colin!$I7238,0)</f>
        <v>0</v>
      </c>
    </row>
    <row r="7239" spans="12:17" x14ac:dyDescent="0.25">
      <c r="L7239" s="38">
        <f>IF(AND(Colin!$G7239=$B$1,Colin!$H7239=$C$3),Colin!$I7239,)</f>
        <v>0</v>
      </c>
      <c r="M7239" s="38">
        <f>IF(AND(Colin!$G7239=$B$1,Colin!$H7239&lt;=$C$3),Colin!$I7239,)</f>
        <v>0</v>
      </c>
      <c r="N7239" s="38">
        <f>IF(AND(Colin!$G7239=$B$2,Colin!$H7239=$C$3),Colin!$I7239,)</f>
        <v>0</v>
      </c>
      <c r="O7239" s="38">
        <f>IF(AND(Colin!$G7239=$B$2,Colin!$H7239&lt;=$C$3),Colin!$I7239,)</f>
        <v>0</v>
      </c>
      <c r="P7239" s="38">
        <f>IF(Colin!$G7239&lt;$B$2,Colin!$I7239,0)</f>
        <v>0</v>
      </c>
      <c r="Q7239" s="38">
        <f>IF(Colin!$G7239&lt;$B$1,Colin!$I7239,0)</f>
        <v>0</v>
      </c>
    </row>
    <row r="7240" spans="12:17" x14ac:dyDescent="0.25">
      <c r="L7240" s="38">
        <f>IF(AND(Colin!$G7240=$B$1,Colin!$H7240=$C$3),Colin!$I7240,)</f>
        <v>0</v>
      </c>
      <c r="M7240" s="38">
        <f>IF(AND(Colin!$G7240=$B$1,Colin!$H7240&lt;=$C$3),Colin!$I7240,)</f>
        <v>0</v>
      </c>
      <c r="N7240" s="38">
        <f>IF(AND(Colin!$G7240=$B$2,Colin!$H7240=$C$3),Colin!$I7240,)</f>
        <v>0</v>
      </c>
      <c r="O7240" s="38">
        <f>IF(AND(Colin!$G7240=$B$2,Colin!$H7240&lt;=$C$3),Colin!$I7240,)</f>
        <v>0</v>
      </c>
      <c r="P7240" s="38">
        <f>IF(Colin!$G7240&lt;$B$2,Colin!$I7240,0)</f>
        <v>0</v>
      </c>
      <c r="Q7240" s="38">
        <f>IF(Colin!$G7240&lt;$B$1,Colin!$I7240,0)</f>
        <v>0</v>
      </c>
    </row>
    <row r="7241" spans="12:17" x14ac:dyDescent="0.25">
      <c r="L7241" s="38">
        <f>IF(AND(Colin!$G7241=$B$1,Colin!$H7241=$C$3),Colin!$I7241,)</f>
        <v>0</v>
      </c>
      <c r="M7241" s="38">
        <f>IF(AND(Colin!$G7241=$B$1,Colin!$H7241&lt;=$C$3),Colin!$I7241,)</f>
        <v>0</v>
      </c>
      <c r="N7241" s="38">
        <f>IF(AND(Colin!$G7241=$B$2,Colin!$H7241=$C$3),Colin!$I7241,)</f>
        <v>0</v>
      </c>
      <c r="O7241" s="38">
        <f>IF(AND(Colin!$G7241=$B$2,Colin!$H7241&lt;=$C$3),Colin!$I7241,)</f>
        <v>0</v>
      </c>
      <c r="P7241" s="38">
        <f>IF(Colin!$G7241&lt;$B$2,Colin!$I7241,0)</f>
        <v>0</v>
      </c>
      <c r="Q7241" s="38">
        <f>IF(Colin!$G7241&lt;$B$1,Colin!$I7241,0)</f>
        <v>0</v>
      </c>
    </row>
    <row r="7242" spans="12:17" x14ac:dyDescent="0.25">
      <c r="L7242" s="38">
        <f>IF(AND(Colin!$G7242=$B$1,Colin!$H7242=$C$3),Colin!$I7242,)</f>
        <v>0</v>
      </c>
      <c r="M7242" s="38">
        <f>IF(AND(Colin!$G7242=$B$1,Colin!$H7242&lt;=$C$3),Colin!$I7242,)</f>
        <v>0</v>
      </c>
      <c r="N7242" s="38">
        <f>IF(AND(Colin!$G7242=$B$2,Colin!$H7242=$C$3),Colin!$I7242,)</f>
        <v>0</v>
      </c>
      <c r="O7242" s="38">
        <f>IF(AND(Colin!$G7242=$B$2,Colin!$H7242&lt;=$C$3),Colin!$I7242,)</f>
        <v>0</v>
      </c>
      <c r="P7242" s="38">
        <f>IF(Colin!$G7242&lt;$B$2,Colin!$I7242,0)</f>
        <v>0</v>
      </c>
      <c r="Q7242" s="38">
        <f>IF(Colin!$G7242&lt;$B$1,Colin!$I7242,0)</f>
        <v>0</v>
      </c>
    </row>
    <row r="7243" spans="12:17" x14ac:dyDescent="0.25">
      <c r="L7243" s="38">
        <f>IF(AND(Colin!$G7243=$B$1,Colin!$H7243=$C$3),Colin!$I7243,)</f>
        <v>0</v>
      </c>
      <c r="M7243" s="38">
        <f>IF(AND(Colin!$G7243=$B$1,Colin!$H7243&lt;=$C$3),Colin!$I7243,)</f>
        <v>0</v>
      </c>
      <c r="N7243" s="38">
        <f>IF(AND(Colin!$G7243=$B$2,Colin!$H7243=$C$3),Colin!$I7243,)</f>
        <v>0</v>
      </c>
      <c r="O7243" s="38">
        <f>IF(AND(Colin!$G7243=$B$2,Colin!$H7243&lt;=$C$3),Colin!$I7243,)</f>
        <v>0</v>
      </c>
      <c r="P7243" s="38">
        <f>IF(Colin!$G7243&lt;$B$2,Colin!$I7243,0)</f>
        <v>0</v>
      </c>
      <c r="Q7243" s="38">
        <f>IF(Colin!$G7243&lt;$B$1,Colin!$I7243,0)</f>
        <v>0</v>
      </c>
    </row>
    <row r="7244" spans="12:17" x14ac:dyDescent="0.25">
      <c r="L7244" s="38">
        <f>IF(AND(Colin!$G7244=$B$1,Colin!$H7244=$C$3),Colin!$I7244,)</f>
        <v>0</v>
      </c>
      <c r="M7244" s="38">
        <f>IF(AND(Colin!$G7244=$B$1,Colin!$H7244&lt;=$C$3),Colin!$I7244,)</f>
        <v>0</v>
      </c>
      <c r="N7244" s="38">
        <f>IF(AND(Colin!$G7244=$B$2,Colin!$H7244=$C$3),Colin!$I7244,)</f>
        <v>0</v>
      </c>
      <c r="O7244" s="38">
        <f>IF(AND(Colin!$G7244=$B$2,Colin!$H7244&lt;=$C$3),Colin!$I7244,)</f>
        <v>0</v>
      </c>
      <c r="P7244" s="38">
        <f>IF(Colin!$G7244&lt;$B$2,Colin!$I7244,0)</f>
        <v>0</v>
      </c>
      <c r="Q7244" s="38">
        <f>IF(Colin!$G7244&lt;$B$1,Colin!$I7244,0)</f>
        <v>0</v>
      </c>
    </row>
    <row r="7245" spans="12:17" x14ac:dyDescent="0.25">
      <c r="L7245" s="38">
        <f>IF(AND(Colin!$G7245=$B$1,Colin!$H7245=$C$3),Colin!$I7245,)</f>
        <v>0</v>
      </c>
      <c r="M7245" s="38">
        <f>IF(AND(Colin!$G7245=$B$1,Colin!$H7245&lt;=$C$3),Colin!$I7245,)</f>
        <v>0</v>
      </c>
      <c r="N7245" s="38">
        <f>IF(AND(Colin!$G7245=$B$2,Colin!$H7245=$C$3),Colin!$I7245,)</f>
        <v>0</v>
      </c>
      <c r="O7245" s="38">
        <f>IF(AND(Colin!$G7245=$B$2,Colin!$H7245&lt;=$C$3),Colin!$I7245,)</f>
        <v>0</v>
      </c>
      <c r="P7245" s="38">
        <f>IF(Colin!$G7245&lt;$B$2,Colin!$I7245,0)</f>
        <v>0</v>
      </c>
      <c r="Q7245" s="38">
        <f>IF(Colin!$G7245&lt;$B$1,Colin!$I7245,0)</f>
        <v>0</v>
      </c>
    </row>
    <row r="7246" spans="12:17" x14ac:dyDescent="0.25">
      <c r="L7246" s="38">
        <f>IF(AND(Colin!$G7246=$B$1,Colin!$H7246=$C$3),Colin!$I7246,)</f>
        <v>0</v>
      </c>
      <c r="M7246" s="38">
        <f>IF(AND(Colin!$G7246=$B$1,Colin!$H7246&lt;=$C$3),Colin!$I7246,)</f>
        <v>0</v>
      </c>
      <c r="N7246" s="38">
        <f>IF(AND(Colin!$G7246=$B$2,Colin!$H7246=$C$3),Colin!$I7246,)</f>
        <v>0</v>
      </c>
      <c r="O7246" s="38">
        <f>IF(AND(Colin!$G7246=$B$2,Colin!$H7246&lt;=$C$3),Colin!$I7246,)</f>
        <v>0</v>
      </c>
      <c r="P7246" s="38">
        <f>IF(Colin!$G7246&lt;$B$2,Colin!$I7246,0)</f>
        <v>0</v>
      </c>
      <c r="Q7246" s="38">
        <f>IF(Colin!$G7246&lt;$B$1,Colin!$I7246,0)</f>
        <v>0</v>
      </c>
    </row>
    <row r="7247" spans="12:17" x14ac:dyDescent="0.25">
      <c r="L7247" s="38">
        <f>IF(AND(Colin!$G7247=$B$1,Colin!$H7247=$C$3),Colin!$I7247,)</f>
        <v>0</v>
      </c>
      <c r="M7247" s="38">
        <f>IF(AND(Colin!$G7247=$B$1,Colin!$H7247&lt;=$C$3),Colin!$I7247,)</f>
        <v>0</v>
      </c>
      <c r="N7247" s="38">
        <f>IF(AND(Colin!$G7247=$B$2,Colin!$H7247=$C$3),Colin!$I7247,)</f>
        <v>0</v>
      </c>
      <c r="O7247" s="38">
        <f>IF(AND(Colin!$G7247=$B$2,Colin!$H7247&lt;=$C$3),Colin!$I7247,)</f>
        <v>0</v>
      </c>
      <c r="P7247" s="38">
        <f>IF(Colin!$G7247&lt;$B$2,Colin!$I7247,0)</f>
        <v>0</v>
      </c>
      <c r="Q7247" s="38">
        <f>IF(Colin!$G7247&lt;$B$1,Colin!$I7247,0)</f>
        <v>0</v>
      </c>
    </row>
    <row r="7248" spans="12:17" x14ac:dyDescent="0.25">
      <c r="L7248" s="38">
        <f>IF(AND(Colin!$G7248=$B$1,Colin!$H7248=$C$3),Colin!$I7248,)</f>
        <v>0</v>
      </c>
      <c r="M7248" s="38">
        <f>IF(AND(Colin!$G7248=$B$1,Colin!$H7248&lt;=$C$3),Colin!$I7248,)</f>
        <v>0</v>
      </c>
      <c r="N7248" s="38">
        <f>IF(AND(Colin!$G7248=$B$2,Colin!$H7248=$C$3),Colin!$I7248,)</f>
        <v>0</v>
      </c>
      <c r="O7248" s="38">
        <f>IF(AND(Colin!$G7248=$B$2,Colin!$H7248&lt;=$C$3),Colin!$I7248,)</f>
        <v>0</v>
      </c>
      <c r="P7248" s="38">
        <f>IF(Colin!$G7248&lt;$B$2,Colin!$I7248,0)</f>
        <v>0</v>
      </c>
      <c r="Q7248" s="38">
        <f>IF(Colin!$G7248&lt;$B$1,Colin!$I7248,0)</f>
        <v>0</v>
      </c>
    </row>
    <row r="7249" spans="12:17" x14ac:dyDescent="0.25">
      <c r="L7249" s="38">
        <f>IF(AND(Colin!$G7249=$B$1,Colin!$H7249=$C$3),Colin!$I7249,)</f>
        <v>0</v>
      </c>
      <c r="M7249" s="38">
        <f>IF(AND(Colin!$G7249=$B$1,Colin!$H7249&lt;=$C$3),Colin!$I7249,)</f>
        <v>0</v>
      </c>
      <c r="N7249" s="38">
        <f>IF(AND(Colin!$G7249=$B$2,Colin!$H7249=$C$3),Colin!$I7249,)</f>
        <v>0</v>
      </c>
      <c r="O7249" s="38">
        <f>IF(AND(Colin!$G7249=$B$2,Colin!$H7249&lt;=$C$3),Colin!$I7249,)</f>
        <v>0</v>
      </c>
      <c r="P7249" s="38">
        <f>IF(Colin!$G7249&lt;$B$2,Colin!$I7249,0)</f>
        <v>0</v>
      </c>
      <c r="Q7249" s="38">
        <f>IF(Colin!$G7249&lt;$B$1,Colin!$I7249,0)</f>
        <v>0</v>
      </c>
    </row>
    <row r="7250" spans="12:17" x14ac:dyDescent="0.25">
      <c r="L7250" s="38">
        <f>IF(AND(Colin!$G7250=$B$1,Colin!$H7250=$C$3),Colin!$I7250,)</f>
        <v>0</v>
      </c>
      <c r="M7250" s="38">
        <f>IF(AND(Colin!$G7250=$B$1,Colin!$H7250&lt;=$C$3),Colin!$I7250,)</f>
        <v>0</v>
      </c>
      <c r="N7250" s="38">
        <f>IF(AND(Colin!$G7250=$B$2,Colin!$H7250=$C$3),Colin!$I7250,)</f>
        <v>0</v>
      </c>
      <c r="O7250" s="38">
        <f>IF(AND(Colin!$G7250=$B$2,Colin!$H7250&lt;=$C$3),Colin!$I7250,)</f>
        <v>0</v>
      </c>
      <c r="P7250" s="38">
        <f>IF(Colin!$G7250&lt;$B$2,Colin!$I7250,0)</f>
        <v>0</v>
      </c>
      <c r="Q7250" s="38">
        <f>IF(Colin!$G7250&lt;$B$1,Colin!$I7250,0)</f>
        <v>0</v>
      </c>
    </row>
    <row r="7251" spans="12:17" x14ac:dyDescent="0.25">
      <c r="L7251" s="38">
        <f>IF(AND(Colin!$G7251=$B$1,Colin!$H7251=$C$3),Colin!$I7251,)</f>
        <v>0</v>
      </c>
      <c r="M7251" s="38">
        <f>IF(AND(Colin!$G7251=$B$1,Colin!$H7251&lt;=$C$3),Colin!$I7251,)</f>
        <v>0</v>
      </c>
      <c r="N7251" s="38">
        <f>IF(AND(Colin!$G7251=$B$2,Colin!$H7251=$C$3),Colin!$I7251,)</f>
        <v>0</v>
      </c>
      <c r="O7251" s="38">
        <f>IF(AND(Colin!$G7251=$B$2,Colin!$H7251&lt;=$C$3),Colin!$I7251,)</f>
        <v>0</v>
      </c>
      <c r="P7251" s="38">
        <f>IF(Colin!$G7251&lt;$B$2,Colin!$I7251,0)</f>
        <v>0</v>
      </c>
      <c r="Q7251" s="38">
        <f>IF(Colin!$G7251&lt;$B$1,Colin!$I7251,0)</f>
        <v>0</v>
      </c>
    </row>
    <row r="7252" spans="12:17" x14ac:dyDescent="0.25">
      <c r="L7252" s="38">
        <f>IF(AND(Colin!$G7252=$B$1,Colin!$H7252=$C$3),Colin!$I7252,)</f>
        <v>0</v>
      </c>
      <c r="M7252" s="38">
        <f>IF(AND(Colin!$G7252=$B$1,Colin!$H7252&lt;=$C$3),Colin!$I7252,)</f>
        <v>0</v>
      </c>
      <c r="N7252" s="38">
        <f>IF(AND(Colin!$G7252=$B$2,Colin!$H7252=$C$3),Colin!$I7252,)</f>
        <v>0</v>
      </c>
      <c r="O7252" s="38">
        <f>IF(AND(Colin!$G7252=$B$2,Colin!$H7252&lt;=$C$3),Colin!$I7252,)</f>
        <v>0</v>
      </c>
      <c r="P7252" s="38">
        <f>IF(Colin!$G7252&lt;$B$2,Colin!$I7252,0)</f>
        <v>0</v>
      </c>
      <c r="Q7252" s="38">
        <f>IF(Colin!$G7252&lt;$B$1,Colin!$I7252,0)</f>
        <v>0</v>
      </c>
    </row>
    <row r="7253" spans="12:17" x14ac:dyDescent="0.25">
      <c r="L7253" s="38">
        <f>IF(AND(Colin!$G7253=$B$1,Colin!$H7253=$C$3),Colin!$I7253,)</f>
        <v>0</v>
      </c>
      <c r="M7253" s="38">
        <f>IF(AND(Colin!$G7253=$B$1,Colin!$H7253&lt;=$C$3),Colin!$I7253,)</f>
        <v>0</v>
      </c>
      <c r="N7253" s="38">
        <f>IF(AND(Colin!$G7253=$B$2,Colin!$H7253=$C$3),Colin!$I7253,)</f>
        <v>0</v>
      </c>
      <c r="O7253" s="38">
        <f>IF(AND(Colin!$G7253=$B$2,Colin!$H7253&lt;=$C$3),Colin!$I7253,)</f>
        <v>0</v>
      </c>
      <c r="P7253" s="38">
        <f>IF(Colin!$G7253&lt;$B$2,Colin!$I7253,0)</f>
        <v>0</v>
      </c>
      <c r="Q7253" s="38">
        <f>IF(Colin!$G7253&lt;$B$1,Colin!$I7253,0)</f>
        <v>0</v>
      </c>
    </row>
    <row r="7254" spans="12:17" x14ac:dyDescent="0.25">
      <c r="L7254" s="38">
        <f>IF(AND(Colin!$G7254=$B$1,Colin!$H7254=$C$3),Colin!$I7254,)</f>
        <v>0</v>
      </c>
      <c r="M7254" s="38">
        <f>IF(AND(Colin!$G7254=$B$1,Colin!$H7254&lt;=$C$3),Colin!$I7254,)</f>
        <v>0</v>
      </c>
      <c r="N7254" s="38">
        <f>IF(AND(Colin!$G7254=$B$2,Colin!$H7254=$C$3),Colin!$I7254,)</f>
        <v>0</v>
      </c>
      <c r="O7254" s="38">
        <f>IF(AND(Colin!$G7254=$B$2,Colin!$H7254&lt;=$C$3),Colin!$I7254,)</f>
        <v>0</v>
      </c>
      <c r="P7254" s="38">
        <f>IF(Colin!$G7254&lt;$B$2,Colin!$I7254,0)</f>
        <v>0</v>
      </c>
      <c r="Q7254" s="38">
        <f>IF(Colin!$G7254&lt;$B$1,Colin!$I7254,0)</f>
        <v>0</v>
      </c>
    </row>
    <row r="7255" spans="12:17" x14ac:dyDescent="0.25">
      <c r="L7255" s="38">
        <f>IF(AND(Colin!$G7255=$B$1,Colin!$H7255=$C$3),Colin!$I7255,)</f>
        <v>0</v>
      </c>
      <c r="M7255" s="38">
        <f>IF(AND(Colin!$G7255=$B$1,Colin!$H7255&lt;=$C$3),Colin!$I7255,)</f>
        <v>0</v>
      </c>
      <c r="N7255" s="38">
        <f>IF(AND(Colin!$G7255=$B$2,Colin!$H7255=$C$3),Colin!$I7255,)</f>
        <v>0</v>
      </c>
      <c r="O7255" s="38">
        <f>IF(AND(Colin!$G7255=$B$2,Colin!$H7255&lt;=$C$3),Colin!$I7255,)</f>
        <v>0</v>
      </c>
      <c r="P7255" s="38">
        <f>IF(Colin!$G7255&lt;$B$2,Colin!$I7255,0)</f>
        <v>0</v>
      </c>
      <c r="Q7255" s="38">
        <f>IF(Colin!$G7255&lt;$B$1,Colin!$I7255,0)</f>
        <v>0</v>
      </c>
    </row>
    <row r="7256" spans="12:17" x14ac:dyDescent="0.25">
      <c r="L7256" s="38">
        <f>IF(AND(Colin!$G7256=$B$1,Colin!$H7256=$C$3),Colin!$I7256,)</f>
        <v>0</v>
      </c>
      <c r="M7256" s="38">
        <f>IF(AND(Colin!$G7256=$B$1,Colin!$H7256&lt;=$C$3),Colin!$I7256,)</f>
        <v>0</v>
      </c>
      <c r="N7256" s="38">
        <f>IF(AND(Colin!$G7256=$B$2,Colin!$H7256=$C$3),Colin!$I7256,)</f>
        <v>0</v>
      </c>
      <c r="O7256" s="38">
        <f>IF(AND(Colin!$G7256=$B$2,Colin!$H7256&lt;=$C$3),Colin!$I7256,)</f>
        <v>0</v>
      </c>
      <c r="P7256" s="38">
        <f>IF(Colin!$G7256&lt;$B$2,Colin!$I7256,0)</f>
        <v>0</v>
      </c>
      <c r="Q7256" s="38">
        <f>IF(Colin!$G7256&lt;$B$1,Colin!$I7256,0)</f>
        <v>0</v>
      </c>
    </row>
    <row r="7257" spans="12:17" x14ac:dyDescent="0.25">
      <c r="L7257" s="38">
        <f>IF(AND(Colin!$G7257=$B$1,Colin!$H7257=$C$3),Colin!$I7257,)</f>
        <v>0</v>
      </c>
      <c r="M7257" s="38">
        <f>IF(AND(Colin!$G7257=$B$1,Colin!$H7257&lt;=$C$3),Colin!$I7257,)</f>
        <v>0</v>
      </c>
      <c r="N7257" s="38">
        <f>IF(AND(Colin!$G7257=$B$2,Colin!$H7257=$C$3),Colin!$I7257,)</f>
        <v>0</v>
      </c>
      <c r="O7257" s="38">
        <f>IF(AND(Colin!$G7257=$B$2,Colin!$H7257&lt;=$C$3),Colin!$I7257,)</f>
        <v>0</v>
      </c>
      <c r="P7257" s="38">
        <f>IF(Colin!$G7257&lt;$B$2,Colin!$I7257,0)</f>
        <v>0</v>
      </c>
      <c r="Q7257" s="38">
        <f>IF(Colin!$G7257&lt;$B$1,Colin!$I7257,0)</f>
        <v>0</v>
      </c>
    </row>
    <row r="7258" spans="12:17" x14ac:dyDescent="0.25">
      <c r="L7258" s="38">
        <f>IF(AND(Colin!$G7258=$B$1,Colin!$H7258=$C$3),Colin!$I7258,)</f>
        <v>0</v>
      </c>
      <c r="M7258" s="38">
        <f>IF(AND(Colin!$G7258=$B$1,Colin!$H7258&lt;=$C$3),Colin!$I7258,)</f>
        <v>0</v>
      </c>
      <c r="N7258" s="38">
        <f>IF(AND(Colin!$G7258=$B$2,Colin!$H7258=$C$3),Colin!$I7258,)</f>
        <v>0</v>
      </c>
      <c r="O7258" s="38">
        <f>IF(AND(Colin!$G7258=$B$2,Colin!$H7258&lt;=$C$3),Colin!$I7258,)</f>
        <v>0</v>
      </c>
      <c r="P7258" s="38">
        <f>IF(Colin!$G7258&lt;$B$2,Colin!$I7258,0)</f>
        <v>0</v>
      </c>
      <c r="Q7258" s="38">
        <f>IF(Colin!$G7258&lt;$B$1,Colin!$I7258,0)</f>
        <v>0</v>
      </c>
    </row>
    <row r="7259" spans="12:17" x14ac:dyDescent="0.25">
      <c r="L7259" s="38">
        <f>IF(AND(Colin!$G7259=$B$1,Colin!$H7259=$C$3),Colin!$I7259,)</f>
        <v>0</v>
      </c>
      <c r="M7259" s="38">
        <f>IF(AND(Colin!$G7259=$B$1,Colin!$H7259&lt;=$C$3),Colin!$I7259,)</f>
        <v>0</v>
      </c>
      <c r="N7259" s="38">
        <f>IF(AND(Colin!$G7259=$B$2,Colin!$H7259=$C$3),Colin!$I7259,)</f>
        <v>0</v>
      </c>
      <c r="O7259" s="38">
        <f>IF(AND(Colin!$G7259=$B$2,Colin!$H7259&lt;=$C$3),Colin!$I7259,)</f>
        <v>0</v>
      </c>
      <c r="P7259" s="38">
        <f>IF(Colin!$G7259&lt;$B$2,Colin!$I7259,0)</f>
        <v>0</v>
      </c>
      <c r="Q7259" s="38">
        <f>IF(Colin!$G7259&lt;$B$1,Colin!$I7259,0)</f>
        <v>0</v>
      </c>
    </row>
    <row r="7260" spans="12:17" x14ac:dyDescent="0.25">
      <c r="L7260" s="38">
        <f>IF(AND(Colin!$G7260=$B$1,Colin!$H7260=$C$3),Colin!$I7260,)</f>
        <v>0</v>
      </c>
      <c r="M7260" s="38">
        <f>IF(AND(Colin!$G7260=$B$1,Colin!$H7260&lt;=$C$3),Colin!$I7260,)</f>
        <v>0</v>
      </c>
      <c r="N7260" s="38">
        <f>IF(AND(Colin!$G7260=$B$2,Colin!$H7260=$C$3),Colin!$I7260,)</f>
        <v>0</v>
      </c>
      <c r="O7260" s="38">
        <f>IF(AND(Colin!$G7260=$B$2,Colin!$H7260&lt;=$C$3),Colin!$I7260,)</f>
        <v>0</v>
      </c>
      <c r="P7260" s="38">
        <f>IF(Colin!$G7260&lt;$B$2,Colin!$I7260,0)</f>
        <v>0</v>
      </c>
      <c r="Q7260" s="38">
        <f>IF(Colin!$G7260&lt;$B$1,Colin!$I7260,0)</f>
        <v>0</v>
      </c>
    </row>
    <row r="7261" spans="12:17" x14ac:dyDescent="0.25">
      <c r="L7261" s="38">
        <f>IF(AND(Colin!$G7261=$B$1,Colin!$H7261=$C$3),Colin!$I7261,)</f>
        <v>0</v>
      </c>
      <c r="M7261" s="38">
        <f>IF(AND(Colin!$G7261=$B$1,Colin!$H7261&lt;=$C$3),Colin!$I7261,)</f>
        <v>0</v>
      </c>
      <c r="N7261" s="38">
        <f>IF(AND(Colin!$G7261=$B$2,Colin!$H7261=$C$3),Colin!$I7261,)</f>
        <v>0</v>
      </c>
      <c r="O7261" s="38">
        <f>IF(AND(Colin!$G7261=$B$2,Colin!$H7261&lt;=$C$3),Colin!$I7261,)</f>
        <v>0</v>
      </c>
      <c r="P7261" s="38">
        <f>IF(Colin!$G7261&lt;$B$2,Colin!$I7261,0)</f>
        <v>0</v>
      </c>
      <c r="Q7261" s="38">
        <f>IF(Colin!$G7261&lt;$B$1,Colin!$I7261,0)</f>
        <v>0</v>
      </c>
    </row>
    <row r="7262" spans="12:17" x14ac:dyDescent="0.25">
      <c r="L7262" s="38">
        <f>IF(AND(Colin!$G7262=$B$1,Colin!$H7262=$C$3),Colin!$I7262,)</f>
        <v>0</v>
      </c>
      <c r="M7262" s="38">
        <f>IF(AND(Colin!$G7262=$B$1,Colin!$H7262&lt;=$C$3),Colin!$I7262,)</f>
        <v>0</v>
      </c>
      <c r="N7262" s="38">
        <f>IF(AND(Colin!$G7262=$B$2,Colin!$H7262=$C$3),Colin!$I7262,)</f>
        <v>0</v>
      </c>
      <c r="O7262" s="38">
        <f>IF(AND(Colin!$G7262=$B$2,Colin!$H7262&lt;=$C$3),Colin!$I7262,)</f>
        <v>0</v>
      </c>
      <c r="P7262" s="38">
        <f>IF(Colin!$G7262&lt;$B$2,Colin!$I7262,0)</f>
        <v>0</v>
      </c>
      <c r="Q7262" s="38">
        <f>IF(Colin!$G7262&lt;$B$1,Colin!$I7262,0)</f>
        <v>0</v>
      </c>
    </row>
    <row r="7263" spans="12:17" x14ac:dyDescent="0.25">
      <c r="L7263" s="38">
        <f>IF(AND(Colin!$G7263=$B$1,Colin!$H7263=$C$3),Colin!$I7263,)</f>
        <v>0</v>
      </c>
      <c r="M7263" s="38">
        <f>IF(AND(Colin!$G7263=$B$1,Colin!$H7263&lt;=$C$3),Colin!$I7263,)</f>
        <v>0</v>
      </c>
      <c r="N7263" s="38">
        <f>IF(AND(Colin!$G7263=$B$2,Colin!$H7263=$C$3),Colin!$I7263,)</f>
        <v>0</v>
      </c>
      <c r="O7263" s="38">
        <f>IF(AND(Colin!$G7263=$B$2,Colin!$H7263&lt;=$C$3),Colin!$I7263,)</f>
        <v>0</v>
      </c>
      <c r="P7263" s="38">
        <f>IF(Colin!$G7263&lt;$B$2,Colin!$I7263,0)</f>
        <v>0</v>
      </c>
      <c r="Q7263" s="38">
        <f>IF(Colin!$G7263&lt;$B$1,Colin!$I7263,0)</f>
        <v>0</v>
      </c>
    </row>
    <row r="7264" spans="12:17" x14ac:dyDescent="0.25">
      <c r="L7264" s="38">
        <f>IF(AND(Colin!$G7264=$B$1,Colin!$H7264=$C$3),Colin!$I7264,)</f>
        <v>0</v>
      </c>
      <c r="M7264" s="38">
        <f>IF(AND(Colin!$G7264=$B$1,Colin!$H7264&lt;=$C$3),Colin!$I7264,)</f>
        <v>0</v>
      </c>
      <c r="N7264" s="38">
        <f>IF(AND(Colin!$G7264=$B$2,Colin!$H7264=$C$3),Colin!$I7264,)</f>
        <v>0</v>
      </c>
      <c r="O7264" s="38">
        <f>IF(AND(Colin!$G7264=$B$2,Colin!$H7264&lt;=$C$3),Colin!$I7264,)</f>
        <v>0</v>
      </c>
      <c r="P7264" s="38">
        <f>IF(Colin!$G7264&lt;$B$2,Colin!$I7264,0)</f>
        <v>0</v>
      </c>
      <c r="Q7264" s="38">
        <f>IF(Colin!$G7264&lt;$B$1,Colin!$I7264,0)</f>
        <v>0</v>
      </c>
    </row>
    <row r="7265" spans="12:17" x14ac:dyDescent="0.25">
      <c r="L7265" s="38">
        <f>IF(AND(Colin!$G7265=$B$1,Colin!$H7265=$C$3),Colin!$I7265,)</f>
        <v>0</v>
      </c>
      <c r="M7265" s="38">
        <f>IF(AND(Colin!$G7265=$B$1,Colin!$H7265&lt;=$C$3),Colin!$I7265,)</f>
        <v>0</v>
      </c>
      <c r="N7265" s="38">
        <f>IF(AND(Colin!$G7265=$B$2,Colin!$H7265=$C$3),Colin!$I7265,)</f>
        <v>0</v>
      </c>
      <c r="O7265" s="38">
        <f>IF(AND(Colin!$G7265=$B$2,Colin!$H7265&lt;=$C$3),Colin!$I7265,)</f>
        <v>0</v>
      </c>
      <c r="P7265" s="38">
        <f>IF(Colin!$G7265&lt;$B$2,Colin!$I7265,0)</f>
        <v>0</v>
      </c>
      <c r="Q7265" s="38">
        <f>IF(Colin!$G7265&lt;$B$1,Colin!$I7265,0)</f>
        <v>0</v>
      </c>
    </row>
    <row r="7266" spans="12:17" x14ac:dyDescent="0.25">
      <c r="L7266" s="38">
        <f>IF(AND(Colin!$G7266=$B$1,Colin!$H7266=$C$3),Colin!$I7266,)</f>
        <v>0</v>
      </c>
      <c r="M7266" s="38">
        <f>IF(AND(Colin!$G7266=$B$1,Colin!$H7266&lt;=$C$3),Colin!$I7266,)</f>
        <v>0</v>
      </c>
      <c r="N7266" s="38">
        <f>IF(AND(Colin!$G7266=$B$2,Colin!$H7266=$C$3),Colin!$I7266,)</f>
        <v>0</v>
      </c>
      <c r="O7266" s="38">
        <f>IF(AND(Colin!$G7266=$B$2,Colin!$H7266&lt;=$C$3),Colin!$I7266,)</f>
        <v>0</v>
      </c>
      <c r="P7266" s="38">
        <f>IF(Colin!$G7266&lt;$B$2,Colin!$I7266,0)</f>
        <v>0</v>
      </c>
      <c r="Q7266" s="38">
        <f>IF(Colin!$G7266&lt;$B$1,Colin!$I7266,0)</f>
        <v>0</v>
      </c>
    </row>
    <row r="7267" spans="12:17" x14ac:dyDescent="0.25">
      <c r="L7267" s="38">
        <f>IF(AND(Colin!$G7267=$B$1,Colin!$H7267=$C$3),Colin!$I7267,)</f>
        <v>0</v>
      </c>
      <c r="M7267" s="38">
        <f>IF(AND(Colin!$G7267=$B$1,Colin!$H7267&lt;=$C$3),Colin!$I7267,)</f>
        <v>0</v>
      </c>
      <c r="N7267" s="38">
        <f>IF(AND(Colin!$G7267=$B$2,Colin!$H7267=$C$3),Colin!$I7267,)</f>
        <v>0</v>
      </c>
      <c r="O7267" s="38">
        <f>IF(AND(Colin!$G7267=$B$2,Colin!$H7267&lt;=$C$3),Colin!$I7267,)</f>
        <v>0</v>
      </c>
      <c r="P7267" s="38">
        <f>IF(Colin!$G7267&lt;$B$2,Colin!$I7267,0)</f>
        <v>0</v>
      </c>
      <c r="Q7267" s="38">
        <f>IF(Colin!$G7267&lt;$B$1,Colin!$I7267,0)</f>
        <v>0</v>
      </c>
    </row>
    <row r="7268" spans="12:17" x14ac:dyDescent="0.25">
      <c r="L7268" s="38">
        <f>IF(AND(Colin!$G7268=$B$1,Colin!$H7268=$C$3),Colin!$I7268,)</f>
        <v>0</v>
      </c>
      <c r="M7268" s="38">
        <f>IF(AND(Colin!$G7268=$B$1,Colin!$H7268&lt;=$C$3),Colin!$I7268,)</f>
        <v>0</v>
      </c>
      <c r="N7268" s="38">
        <f>IF(AND(Colin!$G7268=$B$2,Colin!$H7268=$C$3),Colin!$I7268,)</f>
        <v>0</v>
      </c>
      <c r="O7268" s="38">
        <f>IF(AND(Colin!$G7268=$B$2,Colin!$H7268&lt;=$C$3),Colin!$I7268,)</f>
        <v>0</v>
      </c>
      <c r="P7268" s="38">
        <f>IF(Colin!$G7268&lt;$B$2,Colin!$I7268,0)</f>
        <v>0</v>
      </c>
      <c r="Q7268" s="38">
        <f>IF(Colin!$G7268&lt;$B$1,Colin!$I7268,0)</f>
        <v>0</v>
      </c>
    </row>
    <row r="7269" spans="12:17" x14ac:dyDescent="0.25">
      <c r="L7269" s="38">
        <f>IF(AND(Colin!$G7269=$B$1,Colin!$H7269=$C$3),Colin!$I7269,)</f>
        <v>0</v>
      </c>
      <c r="M7269" s="38">
        <f>IF(AND(Colin!$G7269=$B$1,Colin!$H7269&lt;=$C$3),Colin!$I7269,)</f>
        <v>0</v>
      </c>
      <c r="N7269" s="38">
        <f>IF(AND(Colin!$G7269=$B$2,Colin!$H7269=$C$3),Colin!$I7269,)</f>
        <v>0</v>
      </c>
      <c r="O7269" s="38">
        <f>IF(AND(Colin!$G7269=$B$2,Colin!$H7269&lt;=$C$3),Colin!$I7269,)</f>
        <v>0</v>
      </c>
      <c r="P7269" s="38">
        <f>IF(Colin!$G7269&lt;$B$2,Colin!$I7269,0)</f>
        <v>0</v>
      </c>
      <c r="Q7269" s="38">
        <f>IF(Colin!$G7269&lt;$B$1,Colin!$I7269,0)</f>
        <v>0</v>
      </c>
    </row>
    <row r="7270" spans="12:17" x14ac:dyDescent="0.25">
      <c r="L7270" s="38">
        <f>IF(AND(Colin!$G7270=$B$1,Colin!$H7270=$C$3),Colin!$I7270,)</f>
        <v>0</v>
      </c>
      <c r="M7270" s="38">
        <f>IF(AND(Colin!$G7270=$B$1,Colin!$H7270&lt;=$C$3),Colin!$I7270,)</f>
        <v>0</v>
      </c>
      <c r="N7270" s="38">
        <f>IF(AND(Colin!$G7270=$B$2,Colin!$H7270=$C$3),Colin!$I7270,)</f>
        <v>0</v>
      </c>
      <c r="O7270" s="38">
        <f>IF(AND(Colin!$G7270=$B$2,Colin!$H7270&lt;=$C$3),Colin!$I7270,)</f>
        <v>0</v>
      </c>
      <c r="P7270" s="38">
        <f>IF(Colin!$G7270&lt;$B$2,Colin!$I7270,0)</f>
        <v>0</v>
      </c>
      <c r="Q7270" s="38">
        <f>IF(Colin!$G7270&lt;$B$1,Colin!$I7270,0)</f>
        <v>0</v>
      </c>
    </row>
    <row r="7271" spans="12:17" x14ac:dyDescent="0.25">
      <c r="L7271" s="38">
        <f>IF(AND(Colin!$G7271=$B$1,Colin!$H7271=$C$3),Colin!$I7271,)</f>
        <v>0</v>
      </c>
      <c r="M7271" s="38">
        <f>IF(AND(Colin!$G7271=$B$1,Colin!$H7271&lt;=$C$3),Colin!$I7271,)</f>
        <v>0</v>
      </c>
      <c r="N7271" s="38">
        <f>IF(AND(Colin!$G7271=$B$2,Colin!$H7271=$C$3),Colin!$I7271,)</f>
        <v>0</v>
      </c>
      <c r="O7271" s="38">
        <f>IF(AND(Colin!$G7271=$B$2,Colin!$H7271&lt;=$C$3),Colin!$I7271,)</f>
        <v>0</v>
      </c>
      <c r="P7271" s="38">
        <f>IF(Colin!$G7271&lt;$B$2,Colin!$I7271,0)</f>
        <v>0</v>
      </c>
      <c r="Q7271" s="38">
        <f>IF(Colin!$G7271&lt;$B$1,Colin!$I7271,0)</f>
        <v>0</v>
      </c>
    </row>
    <row r="7272" spans="12:17" x14ac:dyDescent="0.25">
      <c r="L7272" s="38">
        <f>IF(AND(Colin!$G7272=$B$1,Colin!$H7272=$C$3),Colin!$I7272,)</f>
        <v>0</v>
      </c>
      <c r="M7272" s="38">
        <f>IF(AND(Colin!$G7272=$B$1,Colin!$H7272&lt;=$C$3),Colin!$I7272,)</f>
        <v>0</v>
      </c>
      <c r="N7272" s="38">
        <f>IF(AND(Colin!$G7272=$B$2,Colin!$H7272=$C$3),Colin!$I7272,)</f>
        <v>0</v>
      </c>
      <c r="O7272" s="38">
        <f>IF(AND(Colin!$G7272=$B$2,Colin!$H7272&lt;=$C$3),Colin!$I7272,)</f>
        <v>0</v>
      </c>
      <c r="P7272" s="38">
        <f>IF(Colin!$G7272&lt;$B$2,Colin!$I7272,0)</f>
        <v>0</v>
      </c>
      <c r="Q7272" s="38">
        <f>IF(Colin!$G7272&lt;$B$1,Colin!$I7272,0)</f>
        <v>0</v>
      </c>
    </row>
    <row r="7273" spans="12:17" x14ac:dyDescent="0.25">
      <c r="L7273" s="38">
        <f>IF(AND(Colin!$G7273=$B$1,Colin!$H7273=$C$3),Colin!$I7273,)</f>
        <v>0</v>
      </c>
      <c r="M7273" s="38">
        <f>IF(AND(Colin!$G7273=$B$1,Colin!$H7273&lt;=$C$3),Colin!$I7273,)</f>
        <v>0</v>
      </c>
      <c r="N7273" s="38">
        <f>IF(AND(Colin!$G7273=$B$2,Colin!$H7273=$C$3),Colin!$I7273,)</f>
        <v>0</v>
      </c>
      <c r="O7273" s="38">
        <f>IF(AND(Colin!$G7273=$B$2,Colin!$H7273&lt;=$C$3),Colin!$I7273,)</f>
        <v>0</v>
      </c>
      <c r="P7273" s="38">
        <f>IF(Colin!$G7273&lt;$B$2,Colin!$I7273,0)</f>
        <v>0</v>
      </c>
      <c r="Q7273" s="38">
        <f>IF(Colin!$G7273&lt;$B$1,Colin!$I7273,0)</f>
        <v>0</v>
      </c>
    </row>
    <row r="7274" spans="12:17" x14ac:dyDescent="0.25">
      <c r="L7274" s="38">
        <f>IF(AND(Colin!$G7274=$B$1,Colin!$H7274=$C$3),Colin!$I7274,)</f>
        <v>0</v>
      </c>
      <c r="M7274" s="38">
        <f>IF(AND(Colin!$G7274=$B$1,Colin!$H7274&lt;=$C$3),Colin!$I7274,)</f>
        <v>0</v>
      </c>
      <c r="N7274" s="38">
        <f>IF(AND(Colin!$G7274=$B$2,Colin!$H7274=$C$3),Colin!$I7274,)</f>
        <v>0</v>
      </c>
      <c r="O7274" s="38">
        <f>IF(AND(Colin!$G7274=$B$2,Colin!$H7274&lt;=$C$3),Colin!$I7274,)</f>
        <v>0</v>
      </c>
      <c r="P7274" s="38">
        <f>IF(Colin!$G7274&lt;$B$2,Colin!$I7274,0)</f>
        <v>0</v>
      </c>
      <c r="Q7274" s="38">
        <f>IF(Colin!$G7274&lt;$B$1,Colin!$I7274,0)</f>
        <v>0</v>
      </c>
    </row>
    <row r="7275" spans="12:17" x14ac:dyDescent="0.25">
      <c r="L7275" s="38">
        <f>IF(AND(Colin!$G7275=$B$1,Colin!$H7275=$C$3),Colin!$I7275,)</f>
        <v>0</v>
      </c>
      <c r="M7275" s="38">
        <f>IF(AND(Colin!$G7275=$B$1,Colin!$H7275&lt;=$C$3),Colin!$I7275,)</f>
        <v>0</v>
      </c>
      <c r="N7275" s="38">
        <f>IF(AND(Colin!$G7275=$B$2,Colin!$H7275=$C$3),Colin!$I7275,)</f>
        <v>0</v>
      </c>
      <c r="O7275" s="38">
        <f>IF(AND(Colin!$G7275=$B$2,Colin!$H7275&lt;=$C$3),Colin!$I7275,)</f>
        <v>0</v>
      </c>
      <c r="P7275" s="38">
        <f>IF(Colin!$G7275&lt;$B$2,Colin!$I7275,0)</f>
        <v>0</v>
      </c>
      <c r="Q7275" s="38">
        <f>IF(Colin!$G7275&lt;$B$1,Colin!$I7275,0)</f>
        <v>0</v>
      </c>
    </row>
    <row r="7276" spans="12:17" x14ac:dyDescent="0.25">
      <c r="L7276" s="38">
        <f>IF(AND(Colin!$G7276=$B$1,Colin!$H7276=$C$3),Colin!$I7276,)</f>
        <v>0</v>
      </c>
      <c r="M7276" s="38">
        <f>IF(AND(Colin!$G7276=$B$1,Colin!$H7276&lt;=$C$3),Colin!$I7276,)</f>
        <v>0</v>
      </c>
      <c r="N7276" s="38">
        <f>IF(AND(Colin!$G7276=$B$2,Colin!$H7276=$C$3),Colin!$I7276,)</f>
        <v>0</v>
      </c>
      <c r="O7276" s="38">
        <f>IF(AND(Colin!$G7276=$B$2,Colin!$H7276&lt;=$C$3),Colin!$I7276,)</f>
        <v>0</v>
      </c>
      <c r="P7276" s="38">
        <f>IF(Colin!$G7276&lt;$B$2,Colin!$I7276,0)</f>
        <v>0</v>
      </c>
      <c r="Q7276" s="38">
        <f>IF(Colin!$G7276&lt;$B$1,Colin!$I7276,0)</f>
        <v>0</v>
      </c>
    </row>
    <row r="7277" spans="12:17" x14ac:dyDescent="0.25">
      <c r="L7277" s="38">
        <f>IF(AND(Colin!$G7277=$B$1,Colin!$H7277=$C$3),Colin!$I7277,)</f>
        <v>0</v>
      </c>
      <c r="M7277" s="38">
        <f>IF(AND(Colin!$G7277=$B$1,Colin!$H7277&lt;=$C$3),Colin!$I7277,)</f>
        <v>0</v>
      </c>
      <c r="N7277" s="38">
        <f>IF(AND(Colin!$G7277=$B$2,Colin!$H7277=$C$3),Colin!$I7277,)</f>
        <v>0</v>
      </c>
      <c r="O7277" s="38">
        <f>IF(AND(Colin!$G7277=$B$2,Colin!$H7277&lt;=$C$3),Colin!$I7277,)</f>
        <v>0</v>
      </c>
      <c r="P7277" s="38">
        <f>IF(Colin!$G7277&lt;$B$2,Colin!$I7277,0)</f>
        <v>0</v>
      </c>
      <c r="Q7277" s="38">
        <f>IF(Colin!$G7277&lt;$B$1,Colin!$I7277,0)</f>
        <v>0</v>
      </c>
    </row>
    <row r="7278" spans="12:17" x14ac:dyDescent="0.25">
      <c r="L7278" s="38">
        <f>IF(AND(Colin!$G7278=$B$1,Colin!$H7278=$C$3),Colin!$I7278,)</f>
        <v>0</v>
      </c>
      <c r="M7278" s="38">
        <f>IF(AND(Colin!$G7278=$B$1,Colin!$H7278&lt;=$C$3),Colin!$I7278,)</f>
        <v>0</v>
      </c>
      <c r="N7278" s="38">
        <f>IF(AND(Colin!$G7278=$B$2,Colin!$H7278=$C$3),Colin!$I7278,)</f>
        <v>0</v>
      </c>
      <c r="O7278" s="38">
        <f>IF(AND(Colin!$G7278=$B$2,Colin!$H7278&lt;=$C$3),Colin!$I7278,)</f>
        <v>0</v>
      </c>
      <c r="P7278" s="38">
        <f>IF(Colin!$G7278&lt;$B$2,Colin!$I7278,0)</f>
        <v>0</v>
      </c>
      <c r="Q7278" s="38">
        <f>IF(Colin!$G7278&lt;$B$1,Colin!$I7278,0)</f>
        <v>0</v>
      </c>
    </row>
    <row r="7279" spans="12:17" x14ac:dyDescent="0.25">
      <c r="L7279" s="38">
        <f>IF(AND(Colin!$G7279=$B$1,Colin!$H7279=$C$3),Colin!$I7279,)</f>
        <v>0</v>
      </c>
      <c r="M7279" s="38">
        <f>IF(AND(Colin!$G7279=$B$1,Colin!$H7279&lt;=$C$3),Colin!$I7279,)</f>
        <v>0</v>
      </c>
      <c r="N7279" s="38">
        <f>IF(AND(Colin!$G7279=$B$2,Colin!$H7279=$C$3),Colin!$I7279,)</f>
        <v>0</v>
      </c>
      <c r="O7279" s="38">
        <f>IF(AND(Colin!$G7279=$B$2,Colin!$H7279&lt;=$C$3),Colin!$I7279,)</f>
        <v>0</v>
      </c>
      <c r="P7279" s="38">
        <f>IF(Colin!$G7279&lt;$B$2,Colin!$I7279,0)</f>
        <v>0</v>
      </c>
      <c r="Q7279" s="38">
        <f>IF(Colin!$G7279&lt;$B$1,Colin!$I7279,0)</f>
        <v>0</v>
      </c>
    </row>
    <row r="7280" spans="12:17" x14ac:dyDescent="0.25">
      <c r="L7280" s="38">
        <f>IF(AND(Colin!$G7280=$B$1,Colin!$H7280=$C$3),Colin!$I7280,)</f>
        <v>0</v>
      </c>
      <c r="M7280" s="38">
        <f>IF(AND(Colin!$G7280=$B$1,Colin!$H7280&lt;=$C$3),Colin!$I7280,)</f>
        <v>0</v>
      </c>
      <c r="N7280" s="38">
        <f>IF(AND(Colin!$G7280=$B$2,Colin!$H7280=$C$3),Colin!$I7280,)</f>
        <v>0</v>
      </c>
      <c r="O7280" s="38">
        <f>IF(AND(Colin!$G7280=$B$2,Colin!$H7280&lt;=$C$3),Colin!$I7280,)</f>
        <v>0</v>
      </c>
      <c r="P7280" s="38">
        <f>IF(Colin!$G7280&lt;$B$2,Colin!$I7280,0)</f>
        <v>0</v>
      </c>
      <c r="Q7280" s="38">
        <f>IF(Colin!$G7280&lt;$B$1,Colin!$I7280,0)</f>
        <v>0</v>
      </c>
    </row>
    <row r="7281" spans="12:17" x14ac:dyDescent="0.25">
      <c r="L7281" s="38">
        <f>IF(AND(Colin!$G7281=$B$1,Colin!$H7281=$C$3),Colin!$I7281,)</f>
        <v>0</v>
      </c>
      <c r="M7281" s="38">
        <f>IF(AND(Colin!$G7281=$B$1,Colin!$H7281&lt;=$C$3),Colin!$I7281,)</f>
        <v>0</v>
      </c>
      <c r="N7281" s="38">
        <f>IF(AND(Colin!$G7281=$B$2,Colin!$H7281=$C$3),Colin!$I7281,)</f>
        <v>0</v>
      </c>
      <c r="O7281" s="38">
        <f>IF(AND(Colin!$G7281=$B$2,Colin!$H7281&lt;=$C$3),Colin!$I7281,)</f>
        <v>0</v>
      </c>
      <c r="P7281" s="38">
        <f>IF(Colin!$G7281&lt;$B$2,Colin!$I7281,0)</f>
        <v>0</v>
      </c>
      <c r="Q7281" s="38">
        <f>IF(Colin!$G7281&lt;$B$1,Colin!$I7281,0)</f>
        <v>0</v>
      </c>
    </row>
    <row r="7282" spans="12:17" x14ac:dyDescent="0.25">
      <c r="L7282" s="38">
        <f>IF(AND(Colin!$G7282=$B$1,Colin!$H7282=$C$3),Colin!$I7282,)</f>
        <v>0</v>
      </c>
      <c r="M7282" s="38">
        <f>IF(AND(Colin!$G7282=$B$1,Colin!$H7282&lt;=$C$3),Colin!$I7282,)</f>
        <v>0</v>
      </c>
      <c r="N7282" s="38">
        <f>IF(AND(Colin!$G7282=$B$2,Colin!$H7282=$C$3),Colin!$I7282,)</f>
        <v>0</v>
      </c>
      <c r="O7282" s="38">
        <f>IF(AND(Colin!$G7282=$B$2,Colin!$H7282&lt;=$C$3),Colin!$I7282,)</f>
        <v>0</v>
      </c>
      <c r="P7282" s="38">
        <f>IF(Colin!$G7282&lt;$B$2,Colin!$I7282,0)</f>
        <v>0</v>
      </c>
      <c r="Q7282" s="38">
        <f>IF(Colin!$G7282&lt;$B$1,Colin!$I7282,0)</f>
        <v>0</v>
      </c>
    </row>
    <row r="7283" spans="12:17" x14ac:dyDescent="0.25">
      <c r="L7283" s="38">
        <f>IF(AND(Colin!$G7283=$B$1,Colin!$H7283=$C$3),Colin!$I7283,)</f>
        <v>0</v>
      </c>
      <c r="M7283" s="38">
        <f>IF(AND(Colin!$G7283=$B$1,Colin!$H7283&lt;=$C$3),Colin!$I7283,)</f>
        <v>0</v>
      </c>
      <c r="N7283" s="38">
        <f>IF(AND(Colin!$G7283=$B$2,Colin!$H7283=$C$3),Colin!$I7283,)</f>
        <v>0</v>
      </c>
      <c r="O7283" s="38">
        <f>IF(AND(Colin!$G7283=$B$2,Colin!$H7283&lt;=$C$3),Colin!$I7283,)</f>
        <v>0</v>
      </c>
      <c r="P7283" s="38">
        <f>IF(Colin!$G7283&lt;$B$2,Colin!$I7283,0)</f>
        <v>0</v>
      </c>
      <c r="Q7283" s="38">
        <f>IF(Colin!$G7283&lt;$B$1,Colin!$I7283,0)</f>
        <v>0</v>
      </c>
    </row>
    <row r="7284" spans="12:17" x14ac:dyDescent="0.25">
      <c r="L7284" s="38">
        <f>IF(AND(Colin!$G7284=$B$1,Colin!$H7284=$C$3),Colin!$I7284,)</f>
        <v>0</v>
      </c>
      <c r="M7284" s="38">
        <f>IF(AND(Colin!$G7284=$B$1,Colin!$H7284&lt;=$C$3),Colin!$I7284,)</f>
        <v>0</v>
      </c>
      <c r="N7284" s="38">
        <f>IF(AND(Colin!$G7284=$B$2,Colin!$H7284=$C$3),Colin!$I7284,)</f>
        <v>0</v>
      </c>
      <c r="O7284" s="38">
        <f>IF(AND(Colin!$G7284=$B$2,Colin!$H7284&lt;=$C$3),Colin!$I7284,)</f>
        <v>0</v>
      </c>
      <c r="P7284" s="38">
        <f>IF(Colin!$G7284&lt;$B$2,Colin!$I7284,0)</f>
        <v>0</v>
      </c>
      <c r="Q7284" s="38">
        <f>IF(Colin!$G7284&lt;$B$1,Colin!$I7284,0)</f>
        <v>0</v>
      </c>
    </row>
    <row r="7285" spans="12:17" x14ac:dyDescent="0.25">
      <c r="L7285" s="38">
        <f>IF(AND(Colin!$G7285=$B$1,Colin!$H7285=$C$3),Colin!$I7285,)</f>
        <v>0</v>
      </c>
      <c r="M7285" s="38">
        <f>IF(AND(Colin!$G7285=$B$1,Colin!$H7285&lt;=$C$3),Colin!$I7285,)</f>
        <v>0</v>
      </c>
      <c r="N7285" s="38">
        <f>IF(AND(Colin!$G7285=$B$2,Colin!$H7285=$C$3),Colin!$I7285,)</f>
        <v>0</v>
      </c>
      <c r="O7285" s="38">
        <f>IF(AND(Colin!$G7285=$B$2,Colin!$H7285&lt;=$C$3),Colin!$I7285,)</f>
        <v>0</v>
      </c>
      <c r="P7285" s="38">
        <f>IF(Colin!$G7285&lt;$B$2,Colin!$I7285,0)</f>
        <v>0</v>
      </c>
      <c r="Q7285" s="38">
        <f>IF(Colin!$G7285&lt;$B$1,Colin!$I7285,0)</f>
        <v>0</v>
      </c>
    </row>
    <row r="7286" spans="12:17" x14ac:dyDescent="0.25">
      <c r="L7286" s="38">
        <f>IF(AND(Colin!$G7286=$B$1,Colin!$H7286=$C$3),Colin!$I7286,)</f>
        <v>0</v>
      </c>
      <c r="M7286" s="38">
        <f>IF(AND(Colin!$G7286=$B$1,Colin!$H7286&lt;=$C$3),Colin!$I7286,)</f>
        <v>0</v>
      </c>
      <c r="N7286" s="38">
        <f>IF(AND(Colin!$G7286=$B$2,Colin!$H7286=$C$3),Colin!$I7286,)</f>
        <v>0</v>
      </c>
      <c r="O7286" s="38">
        <f>IF(AND(Colin!$G7286=$B$2,Colin!$H7286&lt;=$C$3),Colin!$I7286,)</f>
        <v>0</v>
      </c>
      <c r="P7286" s="38">
        <f>IF(Colin!$G7286&lt;$B$2,Colin!$I7286,0)</f>
        <v>0</v>
      </c>
      <c r="Q7286" s="38">
        <f>IF(Colin!$G7286&lt;$B$1,Colin!$I7286,0)</f>
        <v>0</v>
      </c>
    </row>
    <row r="7287" spans="12:17" x14ac:dyDescent="0.25">
      <c r="L7287" s="38">
        <f>IF(AND(Colin!$G7287=$B$1,Colin!$H7287=$C$3),Colin!$I7287,)</f>
        <v>0</v>
      </c>
      <c r="M7287" s="38">
        <f>IF(AND(Colin!$G7287=$B$1,Colin!$H7287&lt;=$C$3),Colin!$I7287,)</f>
        <v>0</v>
      </c>
      <c r="N7287" s="38">
        <f>IF(AND(Colin!$G7287=$B$2,Colin!$H7287=$C$3),Colin!$I7287,)</f>
        <v>0</v>
      </c>
      <c r="O7287" s="38">
        <f>IF(AND(Colin!$G7287=$B$2,Colin!$H7287&lt;=$C$3),Colin!$I7287,)</f>
        <v>0</v>
      </c>
      <c r="P7287" s="38">
        <f>IF(Colin!$G7287&lt;$B$2,Colin!$I7287,0)</f>
        <v>0</v>
      </c>
      <c r="Q7287" s="38">
        <f>IF(Colin!$G7287&lt;$B$1,Colin!$I7287,0)</f>
        <v>0</v>
      </c>
    </row>
    <row r="7288" spans="12:17" x14ac:dyDescent="0.25">
      <c r="L7288" s="38">
        <f>IF(AND(Colin!$G7288=$B$1,Colin!$H7288=$C$3),Colin!$I7288,)</f>
        <v>0</v>
      </c>
      <c r="M7288" s="38">
        <f>IF(AND(Colin!$G7288=$B$1,Colin!$H7288&lt;=$C$3),Colin!$I7288,)</f>
        <v>0</v>
      </c>
      <c r="N7288" s="38">
        <f>IF(AND(Colin!$G7288=$B$2,Colin!$H7288=$C$3),Colin!$I7288,)</f>
        <v>0</v>
      </c>
      <c r="O7288" s="38">
        <f>IF(AND(Colin!$G7288=$B$2,Colin!$H7288&lt;=$C$3),Colin!$I7288,)</f>
        <v>0</v>
      </c>
      <c r="P7288" s="38">
        <f>IF(Colin!$G7288&lt;$B$2,Colin!$I7288,0)</f>
        <v>0</v>
      </c>
      <c r="Q7288" s="38">
        <f>IF(Colin!$G7288&lt;$B$1,Colin!$I7288,0)</f>
        <v>0</v>
      </c>
    </row>
    <row r="7289" spans="12:17" x14ac:dyDescent="0.25">
      <c r="L7289" s="38">
        <f>IF(AND(Colin!$G7289=$B$1,Colin!$H7289=$C$3),Colin!$I7289,)</f>
        <v>0</v>
      </c>
      <c r="M7289" s="38">
        <f>IF(AND(Colin!$G7289=$B$1,Colin!$H7289&lt;=$C$3),Colin!$I7289,)</f>
        <v>0</v>
      </c>
      <c r="N7289" s="38">
        <f>IF(AND(Colin!$G7289=$B$2,Colin!$H7289=$C$3),Colin!$I7289,)</f>
        <v>0</v>
      </c>
      <c r="O7289" s="38">
        <f>IF(AND(Colin!$G7289=$B$2,Colin!$H7289&lt;=$C$3),Colin!$I7289,)</f>
        <v>0</v>
      </c>
      <c r="P7289" s="38">
        <f>IF(Colin!$G7289&lt;$B$2,Colin!$I7289,0)</f>
        <v>0</v>
      </c>
      <c r="Q7289" s="38">
        <f>IF(Colin!$G7289&lt;$B$1,Colin!$I7289,0)</f>
        <v>0</v>
      </c>
    </row>
    <row r="7290" spans="12:17" x14ac:dyDescent="0.25">
      <c r="L7290" s="38">
        <f>IF(AND(Colin!$G7290=$B$1,Colin!$H7290=$C$3),Colin!$I7290,)</f>
        <v>0</v>
      </c>
      <c r="M7290" s="38">
        <f>IF(AND(Colin!$G7290=$B$1,Colin!$H7290&lt;=$C$3),Colin!$I7290,)</f>
        <v>0</v>
      </c>
      <c r="N7290" s="38">
        <f>IF(AND(Colin!$G7290=$B$2,Colin!$H7290=$C$3),Colin!$I7290,)</f>
        <v>0</v>
      </c>
      <c r="O7290" s="38">
        <f>IF(AND(Colin!$G7290=$B$2,Colin!$H7290&lt;=$C$3),Colin!$I7290,)</f>
        <v>0</v>
      </c>
      <c r="P7290" s="38">
        <f>IF(Colin!$G7290&lt;$B$2,Colin!$I7290,0)</f>
        <v>0</v>
      </c>
      <c r="Q7290" s="38">
        <f>IF(Colin!$G7290&lt;$B$1,Colin!$I7290,0)</f>
        <v>0</v>
      </c>
    </row>
    <row r="7291" spans="12:17" x14ac:dyDescent="0.25">
      <c r="L7291" s="38">
        <f>IF(AND(Colin!$G7291=$B$1,Colin!$H7291=$C$3),Colin!$I7291,)</f>
        <v>0</v>
      </c>
      <c r="M7291" s="38">
        <f>IF(AND(Colin!$G7291=$B$1,Colin!$H7291&lt;=$C$3),Colin!$I7291,)</f>
        <v>0</v>
      </c>
      <c r="N7291" s="38">
        <f>IF(AND(Colin!$G7291=$B$2,Colin!$H7291=$C$3),Colin!$I7291,)</f>
        <v>0</v>
      </c>
      <c r="O7291" s="38">
        <f>IF(AND(Colin!$G7291=$B$2,Colin!$H7291&lt;=$C$3),Colin!$I7291,)</f>
        <v>0</v>
      </c>
      <c r="P7291" s="38">
        <f>IF(Colin!$G7291&lt;$B$2,Colin!$I7291,0)</f>
        <v>0</v>
      </c>
      <c r="Q7291" s="38">
        <f>IF(Colin!$G7291&lt;$B$1,Colin!$I7291,0)</f>
        <v>0</v>
      </c>
    </row>
    <row r="7292" spans="12:17" x14ac:dyDescent="0.25">
      <c r="L7292" s="38">
        <f>IF(AND(Colin!$G7292=$B$1,Colin!$H7292=$C$3),Colin!$I7292,)</f>
        <v>0</v>
      </c>
      <c r="M7292" s="38">
        <f>IF(AND(Colin!$G7292=$B$1,Colin!$H7292&lt;=$C$3),Colin!$I7292,)</f>
        <v>0</v>
      </c>
      <c r="N7292" s="38">
        <f>IF(AND(Colin!$G7292=$B$2,Colin!$H7292=$C$3),Colin!$I7292,)</f>
        <v>0</v>
      </c>
      <c r="O7292" s="38">
        <f>IF(AND(Colin!$G7292=$B$2,Colin!$H7292&lt;=$C$3),Colin!$I7292,)</f>
        <v>0</v>
      </c>
      <c r="P7292" s="38">
        <f>IF(Colin!$G7292&lt;$B$2,Colin!$I7292,0)</f>
        <v>0</v>
      </c>
      <c r="Q7292" s="38">
        <f>IF(Colin!$G7292&lt;$B$1,Colin!$I7292,0)</f>
        <v>0</v>
      </c>
    </row>
    <row r="7293" spans="12:17" x14ac:dyDescent="0.25">
      <c r="L7293" s="38">
        <f>IF(AND(Colin!$G7293=$B$1,Colin!$H7293=$C$3),Colin!$I7293,)</f>
        <v>0</v>
      </c>
      <c r="M7293" s="38">
        <f>IF(AND(Colin!$G7293=$B$1,Colin!$H7293&lt;=$C$3),Colin!$I7293,)</f>
        <v>0</v>
      </c>
      <c r="N7293" s="38">
        <f>IF(AND(Colin!$G7293=$B$2,Colin!$H7293=$C$3),Colin!$I7293,)</f>
        <v>0</v>
      </c>
      <c r="O7293" s="38">
        <f>IF(AND(Colin!$G7293=$B$2,Colin!$H7293&lt;=$C$3),Colin!$I7293,)</f>
        <v>0</v>
      </c>
      <c r="P7293" s="38">
        <f>IF(Colin!$G7293&lt;$B$2,Colin!$I7293,0)</f>
        <v>0</v>
      </c>
      <c r="Q7293" s="38">
        <f>IF(Colin!$G7293&lt;$B$1,Colin!$I7293,0)</f>
        <v>0</v>
      </c>
    </row>
    <row r="7294" spans="12:17" x14ac:dyDescent="0.25">
      <c r="L7294" s="38">
        <f>IF(AND(Colin!$G7294=$B$1,Colin!$H7294=$C$3),Colin!$I7294,)</f>
        <v>0</v>
      </c>
      <c r="M7294" s="38">
        <f>IF(AND(Colin!$G7294=$B$1,Colin!$H7294&lt;=$C$3),Colin!$I7294,)</f>
        <v>0</v>
      </c>
      <c r="N7294" s="38">
        <f>IF(AND(Colin!$G7294=$B$2,Colin!$H7294=$C$3),Colin!$I7294,)</f>
        <v>0</v>
      </c>
      <c r="O7294" s="38">
        <f>IF(AND(Colin!$G7294=$B$2,Colin!$H7294&lt;=$C$3),Colin!$I7294,)</f>
        <v>0</v>
      </c>
      <c r="P7294" s="38">
        <f>IF(Colin!$G7294&lt;$B$2,Colin!$I7294,0)</f>
        <v>0</v>
      </c>
      <c r="Q7294" s="38">
        <f>IF(Colin!$G7294&lt;$B$1,Colin!$I7294,0)</f>
        <v>0</v>
      </c>
    </row>
    <row r="7295" spans="12:17" x14ac:dyDescent="0.25">
      <c r="L7295" s="38">
        <f>IF(AND(Colin!$G7295=$B$1,Colin!$H7295=$C$3),Colin!$I7295,)</f>
        <v>0</v>
      </c>
      <c r="M7295" s="38">
        <f>IF(AND(Colin!$G7295=$B$1,Colin!$H7295&lt;=$C$3),Colin!$I7295,)</f>
        <v>0</v>
      </c>
      <c r="N7295" s="38">
        <f>IF(AND(Colin!$G7295=$B$2,Colin!$H7295=$C$3),Colin!$I7295,)</f>
        <v>0</v>
      </c>
      <c r="O7295" s="38">
        <f>IF(AND(Colin!$G7295=$B$2,Colin!$H7295&lt;=$C$3),Colin!$I7295,)</f>
        <v>0</v>
      </c>
      <c r="P7295" s="38">
        <f>IF(Colin!$G7295&lt;$B$2,Colin!$I7295,0)</f>
        <v>0</v>
      </c>
      <c r="Q7295" s="38">
        <f>IF(Colin!$G7295&lt;$B$1,Colin!$I7295,0)</f>
        <v>0</v>
      </c>
    </row>
    <row r="7296" spans="12:17" x14ac:dyDescent="0.25">
      <c r="L7296" s="38">
        <f>IF(AND(Colin!$G7296=$B$1,Colin!$H7296=$C$3),Colin!$I7296,)</f>
        <v>0</v>
      </c>
      <c r="M7296" s="38">
        <f>IF(AND(Colin!$G7296=$B$1,Colin!$H7296&lt;=$C$3),Colin!$I7296,)</f>
        <v>0</v>
      </c>
      <c r="N7296" s="38">
        <f>IF(AND(Colin!$G7296=$B$2,Colin!$H7296=$C$3),Colin!$I7296,)</f>
        <v>0</v>
      </c>
      <c r="O7296" s="38">
        <f>IF(AND(Colin!$G7296=$B$2,Colin!$H7296&lt;=$C$3),Colin!$I7296,)</f>
        <v>0</v>
      </c>
      <c r="P7296" s="38">
        <f>IF(Colin!$G7296&lt;$B$2,Colin!$I7296,0)</f>
        <v>0</v>
      </c>
      <c r="Q7296" s="38">
        <f>IF(Colin!$G7296&lt;$B$1,Colin!$I7296,0)</f>
        <v>0</v>
      </c>
    </row>
    <row r="7297" spans="12:17" x14ac:dyDescent="0.25">
      <c r="L7297" s="38">
        <f>IF(AND(Colin!$G7297=$B$1,Colin!$H7297=$C$3),Colin!$I7297,)</f>
        <v>0</v>
      </c>
      <c r="M7297" s="38">
        <f>IF(AND(Colin!$G7297=$B$1,Colin!$H7297&lt;=$C$3),Colin!$I7297,)</f>
        <v>0</v>
      </c>
      <c r="N7297" s="38">
        <f>IF(AND(Colin!$G7297=$B$2,Colin!$H7297=$C$3),Colin!$I7297,)</f>
        <v>0</v>
      </c>
      <c r="O7297" s="38">
        <f>IF(AND(Colin!$G7297=$B$2,Colin!$H7297&lt;=$C$3),Colin!$I7297,)</f>
        <v>0</v>
      </c>
      <c r="P7297" s="38">
        <f>IF(Colin!$G7297&lt;$B$2,Colin!$I7297,0)</f>
        <v>0</v>
      </c>
      <c r="Q7297" s="38">
        <f>IF(Colin!$G7297&lt;$B$1,Colin!$I7297,0)</f>
        <v>0</v>
      </c>
    </row>
    <row r="7298" spans="12:17" x14ac:dyDescent="0.25">
      <c r="L7298" s="38">
        <f>IF(AND(Colin!$G7298=$B$1,Colin!$H7298=$C$3),Colin!$I7298,)</f>
        <v>0</v>
      </c>
      <c r="M7298" s="38">
        <f>IF(AND(Colin!$G7298=$B$1,Colin!$H7298&lt;=$C$3),Colin!$I7298,)</f>
        <v>0</v>
      </c>
      <c r="N7298" s="38">
        <f>IF(AND(Colin!$G7298=$B$2,Colin!$H7298=$C$3),Colin!$I7298,)</f>
        <v>0</v>
      </c>
      <c r="O7298" s="38">
        <f>IF(AND(Colin!$G7298=$B$2,Colin!$H7298&lt;=$C$3),Colin!$I7298,)</f>
        <v>0</v>
      </c>
      <c r="P7298" s="38">
        <f>IF(Colin!$G7298&lt;$B$2,Colin!$I7298,0)</f>
        <v>0</v>
      </c>
      <c r="Q7298" s="38">
        <f>IF(Colin!$G7298&lt;$B$1,Colin!$I7298,0)</f>
        <v>0</v>
      </c>
    </row>
    <row r="7299" spans="12:17" x14ac:dyDescent="0.25">
      <c r="L7299" s="38">
        <f>IF(AND(Colin!$G7299=$B$1,Colin!$H7299=$C$3),Colin!$I7299,)</f>
        <v>0</v>
      </c>
      <c r="M7299" s="38">
        <f>IF(AND(Colin!$G7299=$B$1,Colin!$H7299&lt;=$C$3),Colin!$I7299,)</f>
        <v>0</v>
      </c>
      <c r="N7299" s="38">
        <f>IF(AND(Colin!$G7299=$B$2,Colin!$H7299=$C$3),Colin!$I7299,)</f>
        <v>0</v>
      </c>
      <c r="O7299" s="38">
        <f>IF(AND(Colin!$G7299=$B$2,Colin!$H7299&lt;=$C$3),Colin!$I7299,)</f>
        <v>0</v>
      </c>
      <c r="P7299" s="38">
        <f>IF(Colin!$G7299&lt;$B$2,Colin!$I7299,0)</f>
        <v>0</v>
      </c>
      <c r="Q7299" s="38">
        <f>IF(Colin!$G7299&lt;$B$1,Colin!$I7299,0)</f>
        <v>0</v>
      </c>
    </row>
    <row r="7300" spans="12:17" x14ac:dyDescent="0.25">
      <c r="L7300" s="38">
        <f>IF(AND(Colin!$G7300=$B$1,Colin!$H7300=$C$3),Colin!$I7300,)</f>
        <v>0</v>
      </c>
      <c r="M7300" s="38">
        <f>IF(AND(Colin!$G7300=$B$1,Colin!$H7300&lt;=$C$3),Colin!$I7300,)</f>
        <v>0</v>
      </c>
      <c r="N7300" s="38">
        <f>IF(AND(Colin!$G7300=$B$2,Colin!$H7300=$C$3),Colin!$I7300,)</f>
        <v>0</v>
      </c>
      <c r="O7300" s="38">
        <f>IF(AND(Colin!$G7300=$B$2,Colin!$H7300&lt;=$C$3),Colin!$I7300,)</f>
        <v>0</v>
      </c>
      <c r="P7300" s="38">
        <f>IF(Colin!$G7300&lt;$B$2,Colin!$I7300,0)</f>
        <v>0</v>
      </c>
      <c r="Q7300" s="38">
        <f>IF(Colin!$G7300&lt;$B$1,Colin!$I7300,0)</f>
        <v>0</v>
      </c>
    </row>
    <row r="7301" spans="12:17" x14ac:dyDescent="0.25">
      <c r="L7301" s="38">
        <f>IF(AND(Colin!$G7301=$B$1,Colin!$H7301=$C$3),Colin!$I7301,)</f>
        <v>0</v>
      </c>
      <c r="M7301" s="38">
        <f>IF(AND(Colin!$G7301=$B$1,Colin!$H7301&lt;=$C$3),Colin!$I7301,)</f>
        <v>0</v>
      </c>
      <c r="N7301" s="38">
        <f>IF(AND(Colin!$G7301=$B$2,Colin!$H7301=$C$3),Colin!$I7301,)</f>
        <v>0</v>
      </c>
      <c r="O7301" s="38">
        <f>IF(AND(Colin!$G7301=$B$2,Colin!$H7301&lt;=$C$3),Colin!$I7301,)</f>
        <v>0</v>
      </c>
      <c r="P7301" s="38">
        <f>IF(Colin!$G7301&lt;$B$2,Colin!$I7301,0)</f>
        <v>0</v>
      </c>
      <c r="Q7301" s="38">
        <f>IF(Colin!$G7301&lt;$B$1,Colin!$I7301,0)</f>
        <v>0</v>
      </c>
    </row>
    <row r="7302" spans="12:17" x14ac:dyDescent="0.25">
      <c r="L7302" s="38">
        <f>IF(AND(Colin!$G7302=$B$1,Colin!$H7302=$C$3),Colin!$I7302,)</f>
        <v>0</v>
      </c>
      <c r="M7302" s="38">
        <f>IF(AND(Colin!$G7302=$B$1,Colin!$H7302&lt;=$C$3),Colin!$I7302,)</f>
        <v>0</v>
      </c>
      <c r="N7302" s="38">
        <f>IF(AND(Colin!$G7302=$B$2,Colin!$H7302=$C$3),Colin!$I7302,)</f>
        <v>0</v>
      </c>
      <c r="O7302" s="38">
        <f>IF(AND(Colin!$G7302=$B$2,Colin!$H7302&lt;=$C$3),Colin!$I7302,)</f>
        <v>0</v>
      </c>
      <c r="P7302" s="38">
        <f>IF(Colin!$G7302&lt;$B$2,Colin!$I7302,0)</f>
        <v>0</v>
      </c>
      <c r="Q7302" s="38">
        <f>IF(Colin!$G7302&lt;$B$1,Colin!$I7302,0)</f>
        <v>0</v>
      </c>
    </row>
    <row r="7303" spans="12:17" x14ac:dyDescent="0.25">
      <c r="L7303" s="38">
        <f>IF(AND(Colin!$G7303=$B$1,Colin!$H7303=$C$3),Colin!$I7303,)</f>
        <v>0</v>
      </c>
      <c r="M7303" s="38">
        <f>IF(AND(Colin!$G7303=$B$1,Colin!$H7303&lt;=$C$3),Colin!$I7303,)</f>
        <v>0</v>
      </c>
      <c r="N7303" s="38">
        <f>IF(AND(Colin!$G7303=$B$2,Colin!$H7303=$C$3),Colin!$I7303,)</f>
        <v>0</v>
      </c>
      <c r="O7303" s="38">
        <f>IF(AND(Colin!$G7303=$B$2,Colin!$H7303&lt;=$C$3),Colin!$I7303,)</f>
        <v>0</v>
      </c>
      <c r="P7303" s="38">
        <f>IF(Colin!$G7303&lt;$B$2,Colin!$I7303,0)</f>
        <v>0</v>
      </c>
      <c r="Q7303" s="38">
        <f>IF(Colin!$G7303&lt;$B$1,Colin!$I7303,0)</f>
        <v>0</v>
      </c>
    </row>
    <row r="7304" spans="12:17" x14ac:dyDescent="0.25">
      <c r="L7304" s="38">
        <f>IF(AND(Colin!$G7304=$B$1,Colin!$H7304=$C$3),Colin!$I7304,)</f>
        <v>0</v>
      </c>
      <c r="M7304" s="38">
        <f>IF(AND(Colin!$G7304=$B$1,Colin!$H7304&lt;=$C$3),Colin!$I7304,)</f>
        <v>0</v>
      </c>
      <c r="N7304" s="38">
        <f>IF(AND(Colin!$G7304=$B$2,Colin!$H7304=$C$3),Colin!$I7304,)</f>
        <v>0</v>
      </c>
      <c r="O7304" s="38">
        <f>IF(AND(Colin!$G7304=$B$2,Colin!$H7304&lt;=$C$3),Colin!$I7304,)</f>
        <v>0</v>
      </c>
      <c r="P7304" s="38">
        <f>IF(Colin!$G7304&lt;$B$2,Colin!$I7304,0)</f>
        <v>0</v>
      </c>
      <c r="Q7304" s="38">
        <f>IF(Colin!$G7304&lt;$B$1,Colin!$I7304,0)</f>
        <v>0</v>
      </c>
    </row>
    <row r="7305" spans="12:17" x14ac:dyDescent="0.25">
      <c r="L7305" s="38">
        <f>IF(AND(Colin!$G7305=$B$1,Colin!$H7305=$C$3),Colin!$I7305,)</f>
        <v>0</v>
      </c>
      <c r="M7305" s="38">
        <f>IF(AND(Colin!$G7305=$B$1,Colin!$H7305&lt;=$C$3),Colin!$I7305,)</f>
        <v>0</v>
      </c>
      <c r="N7305" s="38">
        <f>IF(AND(Colin!$G7305=$B$2,Colin!$H7305=$C$3),Colin!$I7305,)</f>
        <v>0</v>
      </c>
      <c r="O7305" s="38">
        <f>IF(AND(Colin!$G7305=$B$2,Colin!$H7305&lt;=$C$3),Colin!$I7305,)</f>
        <v>0</v>
      </c>
      <c r="P7305" s="38">
        <f>IF(Colin!$G7305&lt;$B$2,Colin!$I7305,0)</f>
        <v>0</v>
      </c>
      <c r="Q7305" s="38">
        <f>IF(Colin!$G7305&lt;$B$1,Colin!$I7305,0)</f>
        <v>0</v>
      </c>
    </row>
    <row r="7306" spans="12:17" x14ac:dyDescent="0.25">
      <c r="L7306" s="38">
        <f>IF(AND(Colin!$G7306=$B$1,Colin!$H7306=$C$3),Colin!$I7306,)</f>
        <v>0</v>
      </c>
      <c r="M7306" s="38">
        <f>IF(AND(Colin!$G7306=$B$1,Colin!$H7306&lt;=$C$3),Colin!$I7306,)</f>
        <v>0</v>
      </c>
      <c r="N7306" s="38">
        <f>IF(AND(Colin!$G7306=$B$2,Colin!$H7306=$C$3),Colin!$I7306,)</f>
        <v>0</v>
      </c>
      <c r="O7306" s="38">
        <f>IF(AND(Colin!$G7306=$B$2,Colin!$H7306&lt;=$C$3),Colin!$I7306,)</f>
        <v>0</v>
      </c>
      <c r="P7306" s="38">
        <f>IF(Colin!$G7306&lt;$B$2,Colin!$I7306,0)</f>
        <v>0</v>
      </c>
      <c r="Q7306" s="38">
        <f>IF(Colin!$G7306&lt;$B$1,Colin!$I7306,0)</f>
        <v>0</v>
      </c>
    </row>
    <row r="7307" spans="12:17" x14ac:dyDescent="0.25">
      <c r="L7307" s="38">
        <f>IF(AND(Colin!$G7307=$B$1,Colin!$H7307=$C$3),Colin!$I7307,)</f>
        <v>0</v>
      </c>
      <c r="M7307" s="38">
        <f>IF(AND(Colin!$G7307=$B$1,Colin!$H7307&lt;=$C$3),Colin!$I7307,)</f>
        <v>0</v>
      </c>
      <c r="N7307" s="38">
        <f>IF(AND(Colin!$G7307=$B$2,Colin!$H7307=$C$3),Colin!$I7307,)</f>
        <v>0</v>
      </c>
      <c r="O7307" s="38">
        <f>IF(AND(Colin!$G7307=$B$2,Colin!$H7307&lt;=$C$3),Colin!$I7307,)</f>
        <v>0</v>
      </c>
      <c r="P7307" s="38">
        <f>IF(Colin!$G7307&lt;$B$2,Colin!$I7307,0)</f>
        <v>0</v>
      </c>
      <c r="Q7307" s="38">
        <f>IF(Colin!$G7307&lt;$B$1,Colin!$I7307,0)</f>
        <v>0</v>
      </c>
    </row>
    <row r="7308" spans="12:17" x14ac:dyDescent="0.25">
      <c r="L7308" s="38">
        <f>IF(AND(Colin!$G7308=$B$1,Colin!$H7308=$C$3),Colin!$I7308,)</f>
        <v>0</v>
      </c>
      <c r="M7308" s="38">
        <f>IF(AND(Colin!$G7308=$B$1,Colin!$H7308&lt;=$C$3),Colin!$I7308,)</f>
        <v>0</v>
      </c>
      <c r="N7308" s="38">
        <f>IF(AND(Colin!$G7308=$B$2,Colin!$H7308=$C$3),Colin!$I7308,)</f>
        <v>0</v>
      </c>
      <c r="O7308" s="38">
        <f>IF(AND(Colin!$G7308=$B$2,Colin!$H7308&lt;=$C$3),Colin!$I7308,)</f>
        <v>0</v>
      </c>
      <c r="P7308" s="38">
        <f>IF(Colin!$G7308&lt;$B$2,Colin!$I7308,0)</f>
        <v>0</v>
      </c>
      <c r="Q7308" s="38">
        <f>IF(Colin!$G7308&lt;$B$1,Colin!$I7308,0)</f>
        <v>0</v>
      </c>
    </row>
    <row r="7309" spans="12:17" x14ac:dyDescent="0.25">
      <c r="L7309" s="38">
        <f>IF(AND(Colin!$G7309=$B$1,Colin!$H7309=$C$3),Colin!$I7309,)</f>
        <v>0</v>
      </c>
      <c r="M7309" s="38">
        <f>IF(AND(Colin!$G7309=$B$1,Colin!$H7309&lt;=$C$3),Colin!$I7309,)</f>
        <v>0</v>
      </c>
      <c r="N7309" s="38">
        <f>IF(AND(Colin!$G7309=$B$2,Colin!$H7309=$C$3),Colin!$I7309,)</f>
        <v>0</v>
      </c>
      <c r="O7309" s="38">
        <f>IF(AND(Colin!$G7309=$B$2,Colin!$H7309&lt;=$C$3),Colin!$I7309,)</f>
        <v>0</v>
      </c>
      <c r="P7309" s="38">
        <f>IF(Colin!$G7309&lt;$B$2,Colin!$I7309,0)</f>
        <v>0</v>
      </c>
      <c r="Q7309" s="38">
        <f>IF(Colin!$G7309&lt;$B$1,Colin!$I7309,0)</f>
        <v>0</v>
      </c>
    </row>
    <row r="7310" spans="12:17" x14ac:dyDescent="0.25">
      <c r="L7310" s="38">
        <f>IF(AND(Colin!$G7310=$B$1,Colin!$H7310=$C$3),Colin!$I7310,)</f>
        <v>0</v>
      </c>
      <c r="M7310" s="38">
        <f>IF(AND(Colin!$G7310=$B$1,Colin!$H7310&lt;=$C$3),Colin!$I7310,)</f>
        <v>0</v>
      </c>
      <c r="N7310" s="38">
        <f>IF(AND(Colin!$G7310=$B$2,Colin!$H7310=$C$3),Colin!$I7310,)</f>
        <v>0</v>
      </c>
      <c r="O7310" s="38">
        <f>IF(AND(Colin!$G7310=$B$2,Colin!$H7310&lt;=$C$3),Colin!$I7310,)</f>
        <v>0</v>
      </c>
      <c r="P7310" s="38">
        <f>IF(Colin!$G7310&lt;$B$2,Colin!$I7310,0)</f>
        <v>0</v>
      </c>
      <c r="Q7310" s="38">
        <f>IF(Colin!$G7310&lt;$B$1,Colin!$I7310,0)</f>
        <v>0</v>
      </c>
    </row>
    <row r="7311" spans="12:17" x14ac:dyDescent="0.25">
      <c r="L7311" s="38">
        <f>IF(AND(Colin!$G7311=$B$1,Colin!$H7311=$C$3),Colin!$I7311,)</f>
        <v>0</v>
      </c>
      <c r="M7311" s="38">
        <f>IF(AND(Colin!$G7311=$B$1,Colin!$H7311&lt;=$C$3),Colin!$I7311,)</f>
        <v>0</v>
      </c>
      <c r="N7311" s="38">
        <f>IF(AND(Colin!$G7311=$B$2,Colin!$H7311=$C$3),Colin!$I7311,)</f>
        <v>0</v>
      </c>
      <c r="O7311" s="38">
        <f>IF(AND(Colin!$G7311=$B$2,Colin!$H7311&lt;=$C$3),Colin!$I7311,)</f>
        <v>0</v>
      </c>
      <c r="P7311" s="38">
        <f>IF(Colin!$G7311&lt;$B$2,Colin!$I7311,0)</f>
        <v>0</v>
      </c>
      <c r="Q7311" s="38">
        <f>IF(Colin!$G7311&lt;$B$1,Colin!$I7311,0)</f>
        <v>0</v>
      </c>
    </row>
    <row r="7312" spans="12:17" x14ac:dyDescent="0.25">
      <c r="L7312" s="38">
        <f>IF(AND(Colin!$G7312=$B$1,Colin!$H7312=$C$3),Colin!$I7312,)</f>
        <v>0</v>
      </c>
      <c r="M7312" s="38">
        <f>IF(AND(Colin!$G7312=$B$1,Colin!$H7312&lt;=$C$3),Colin!$I7312,)</f>
        <v>0</v>
      </c>
      <c r="N7312" s="38">
        <f>IF(AND(Colin!$G7312=$B$2,Colin!$H7312=$C$3),Colin!$I7312,)</f>
        <v>0</v>
      </c>
      <c r="O7312" s="38">
        <f>IF(AND(Colin!$G7312=$B$2,Colin!$H7312&lt;=$C$3),Colin!$I7312,)</f>
        <v>0</v>
      </c>
      <c r="P7312" s="38">
        <f>IF(Colin!$G7312&lt;$B$2,Colin!$I7312,0)</f>
        <v>0</v>
      </c>
      <c r="Q7312" s="38">
        <f>IF(Colin!$G7312&lt;$B$1,Colin!$I7312,0)</f>
        <v>0</v>
      </c>
    </row>
    <row r="7313" spans="12:17" x14ac:dyDescent="0.25">
      <c r="L7313" s="38">
        <f>IF(AND(Colin!$G7313=$B$1,Colin!$H7313=$C$3),Colin!$I7313,)</f>
        <v>0</v>
      </c>
      <c r="M7313" s="38">
        <f>IF(AND(Colin!$G7313=$B$1,Colin!$H7313&lt;=$C$3),Colin!$I7313,)</f>
        <v>0</v>
      </c>
      <c r="N7313" s="38">
        <f>IF(AND(Colin!$G7313=$B$2,Colin!$H7313=$C$3),Colin!$I7313,)</f>
        <v>0</v>
      </c>
      <c r="O7313" s="38">
        <f>IF(AND(Colin!$G7313=$B$2,Colin!$H7313&lt;=$C$3),Colin!$I7313,)</f>
        <v>0</v>
      </c>
      <c r="P7313" s="38">
        <f>IF(Colin!$G7313&lt;$B$2,Colin!$I7313,0)</f>
        <v>0</v>
      </c>
      <c r="Q7313" s="38">
        <f>IF(Colin!$G7313&lt;$B$1,Colin!$I7313,0)</f>
        <v>0</v>
      </c>
    </row>
    <row r="7314" spans="12:17" x14ac:dyDescent="0.25">
      <c r="L7314" s="38">
        <f>IF(AND(Colin!$G7314=$B$1,Colin!$H7314=$C$3),Colin!$I7314,)</f>
        <v>0</v>
      </c>
      <c r="M7314" s="38">
        <f>IF(AND(Colin!$G7314=$B$1,Colin!$H7314&lt;=$C$3),Colin!$I7314,)</f>
        <v>0</v>
      </c>
      <c r="N7314" s="38">
        <f>IF(AND(Colin!$G7314=$B$2,Colin!$H7314=$C$3),Colin!$I7314,)</f>
        <v>0</v>
      </c>
      <c r="O7314" s="38">
        <f>IF(AND(Colin!$G7314=$B$2,Colin!$H7314&lt;=$C$3),Colin!$I7314,)</f>
        <v>0</v>
      </c>
      <c r="P7314" s="38">
        <f>IF(Colin!$G7314&lt;$B$2,Colin!$I7314,0)</f>
        <v>0</v>
      </c>
      <c r="Q7314" s="38">
        <f>IF(Colin!$G7314&lt;$B$1,Colin!$I7314,0)</f>
        <v>0</v>
      </c>
    </row>
    <row r="7315" spans="12:17" x14ac:dyDescent="0.25">
      <c r="L7315" s="38">
        <f>IF(AND(Colin!$G7315=$B$1,Colin!$H7315=$C$3),Colin!$I7315,)</f>
        <v>0</v>
      </c>
      <c r="M7315" s="38">
        <f>IF(AND(Colin!$G7315=$B$1,Colin!$H7315&lt;=$C$3),Colin!$I7315,)</f>
        <v>0</v>
      </c>
      <c r="N7315" s="38">
        <f>IF(AND(Colin!$G7315=$B$2,Colin!$H7315=$C$3),Colin!$I7315,)</f>
        <v>0</v>
      </c>
      <c r="O7315" s="38">
        <f>IF(AND(Colin!$G7315=$B$2,Colin!$H7315&lt;=$C$3),Colin!$I7315,)</f>
        <v>0</v>
      </c>
      <c r="P7315" s="38">
        <f>IF(Colin!$G7315&lt;$B$2,Colin!$I7315,0)</f>
        <v>0</v>
      </c>
      <c r="Q7315" s="38">
        <f>IF(Colin!$G7315&lt;$B$1,Colin!$I7315,0)</f>
        <v>0</v>
      </c>
    </row>
    <row r="7316" spans="12:17" x14ac:dyDescent="0.25">
      <c r="L7316" s="38">
        <f>IF(AND(Colin!$G7316=$B$1,Colin!$H7316=$C$3),Colin!$I7316,)</f>
        <v>0</v>
      </c>
      <c r="M7316" s="38">
        <f>IF(AND(Colin!$G7316=$B$1,Colin!$H7316&lt;=$C$3),Colin!$I7316,)</f>
        <v>0</v>
      </c>
      <c r="N7316" s="38">
        <f>IF(AND(Colin!$G7316=$B$2,Colin!$H7316=$C$3),Colin!$I7316,)</f>
        <v>0</v>
      </c>
      <c r="O7316" s="38">
        <f>IF(AND(Colin!$G7316=$B$2,Colin!$H7316&lt;=$C$3),Colin!$I7316,)</f>
        <v>0</v>
      </c>
      <c r="P7316" s="38">
        <f>IF(Colin!$G7316&lt;$B$2,Colin!$I7316,0)</f>
        <v>0</v>
      </c>
      <c r="Q7316" s="38">
        <f>IF(Colin!$G7316&lt;$B$1,Colin!$I7316,0)</f>
        <v>0</v>
      </c>
    </row>
    <row r="7317" spans="12:17" x14ac:dyDescent="0.25">
      <c r="L7317" s="38">
        <f>IF(AND(Colin!$G7317=$B$1,Colin!$H7317=$C$3),Colin!$I7317,)</f>
        <v>0</v>
      </c>
      <c r="M7317" s="38">
        <f>IF(AND(Colin!$G7317=$B$1,Colin!$H7317&lt;=$C$3),Colin!$I7317,)</f>
        <v>0</v>
      </c>
      <c r="N7317" s="38">
        <f>IF(AND(Colin!$G7317=$B$2,Colin!$H7317=$C$3),Colin!$I7317,)</f>
        <v>0</v>
      </c>
      <c r="O7317" s="38">
        <f>IF(AND(Colin!$G7317=$B$2,Colin!$H7317&lt;=$C$3),Colin!$I7317,)</f>
        <v>0</v>
      </c>
      <c r="P7317" s="38">
        <f>IF(Colin!$G7317&lt;$B$2,Colin!$I7317,0)</f>
        <v>0</v>
      </c>
      <c r="Q7317" s="38">
        <f>IF(Colin!$G7317&lt;$B$1,Colin!$I7317,0)</f>
        <v>0</v>
      </c>
    </row>
    <row r="7318" spans="12:17" x14ac:dyDescent="0.25">
      <c r="L7318" s="38">
        <f>IF(AND(Colin!$G7318=$B$1,Colin!$H7318=$C$3),Colin!$I7318,)</f>
        <v>0</v>
      </c>
      <c r="M7318" s="38">
        <f>IF(AND(Colin!$G7318=$B$1,Colin!$H7318&lt;=$C$3),Colin!$I7318,)</f>
        <v>0</v>
      </c>
      <c r="N7318" s="38">
        <f>IF(AND(Colin!$G7318=$B$2,Colin!$H7318=$C$3),Colin!$I7318,)</f>
        <v>0</v>
      </c>
      <c r="O7318" s="38">
        <f>IF(AND(Colin!$G7318=$B$2,Colin!$H7318&lt;=$C$3),Colin!$I7318,)</f>
        <v>0</v>
      </c>
      <c r="P7318" s="38">
        <f>IF(Colin!$G7318&lt;$B$2,Colin!$I7318,0)</f>
        <v>0</v>
      </c>
      <c r="Q7318" s="38">
        <f>IF(Colin!$G7318&lt;$B$1,Colin!$I7318,0)</f>
        <v>0</v>
      </c>
    </row>
    <row r="7319" spans="12:17" x14ac:dyDescent="0.25">
      <c r="L7319" s="38">
        <f>IF(AND(Colin!$G7319=$B$1,Colin!$H7319=$C$3),Colin!$I7319,)</f>
        <v>0</v>
      </c>
      <c r="M7319" s="38">
        <f>IF(AND(Colin!$G7319=$B$1,Colin!$H7319&lt;=$C$3),Colin!$I7319,)</f>
        <v>0</v>
      </c>
      <c r="N7319" s="38">
        <f>IF(AND(Colin!$G7319=$B$2,Colin!$H7319=$C$3),Colin!$I7319,)</f>
        <v>0</v>
      </c>
      <c r="O7319" s="38">
        <f>IF(AND(Colin!$G7319=$B$2,Colin!$H7319&lt;=$C$3),Colin!$I7319,)</f>
        <v>0</v>
      </c>
      <c r="P7319" s="38">
        <f>IF(Colin!$G7319&lt;$B$2,Colin!$I7319,0)</f>
        <v>0</v>
      </c>
      <c r="Q7319" s="38">
        <f>IF(Colin!$G7319&lt;$B$1,Colin!$I7319,0)</f>
        <v>0</v>
      </c>
    </row>
    <row r="7320" spans="12:17" x14ac:dyDescent="0.25">
      <c r="L7320" s="38">
        <f>IF(AND(Colin!$G7320=$B$1,Colin!$H7320=$C$3),Colin!$I7320,)</f>
        <v>0</v>
      </c>
      <c r="M7320" s="38">
        <f>IF(AND(Colin!$G7320=$B$1,Colin!$H7320&lt;=$C$3),Colin!$I7320,)</f>
        <v>0</v>
      </c>
      <c r="N7320" s="38">
        <f>IF(AND(Colin!$G7320=$B$2,Colin!$H7320=$C$3),Colin!$I7320,)</f>
        <v>0</v>
      </c>
      <c r="O7320" s="38">
        <f>IF(AND(Colin!$G7320=$B$2,Colin!$H7320&lt;=$C$3),Colin!$I7320,)</f>
        <v>0</v>
      </c>
      <c r="P7320" s="38">
        <f>IF(Colin!$G7320&lt;$B$2,Colin!$I7320,0)</f>
        <v>0</v>
      </c>
      <c r="Q7320" s="38">
        <f>IF(Colin!$G7320&lt;$B$1,Colin!$I7320,0)</f>
        <v>0</v>
      </c>
    </row>
    <row r="7321" spans="12:17" x14ac:dyDescent="0.25">
      <c r="L7321" s="38">
        <f>IF(AND(Colin!$G7321=$B$1,Colin!$H7321=$C$3),Colin!$I7321,)</f>
        <v>0</v>
      </c>
      <c r="M7321" s="38">
        <f>IF(AND(Colin!$G7321=$B$1,Colin!$H7321&lt;=$C$3),Colin!$I7321,)</f>
        <v>0</v>
      </c>
      <c r="N7321" s="38">
        <f>IF(AND(Colin!$G7321=$B$2,Colin!$H7321=$C$3),Colin!$I7321,)</f>
        <v>0</v>
      </c>
      <c r="O7321" s="38">
        <f>IF(AND(Colin!$G7321=$B$2,Colin!$H7321&lt;=$C$3),Colin!$I7321,)</f>
        <v>0</v>
      </c>
      <c r="P7321" s="38">
        <f>IF(Colin!$G7321&lt;$B$2,Colin!$I7321,0)</f>
        <v>0</v>
      </c>
      <c r="Q7321" s="38">
        <f>IF(Colin!$G7321&lt;$B$1,Colin!$I7321,0)</f>
        <v>0</v>
      </c>
    </row>
    <row r="7322" spans="12:17" x14ac:dyDescent="0.25">
      <c r="L7322" s="38">
        <f>IF(AND(Colin!$G7322=$B$1,Colin!$H7322=$C$3),Colin!$I7322,)</f>
        <v>0</v>
      </c>
      <c r="M7322" s="38">
        <f>IF(AND(Colin!$G7322=$B$1,Colin!$H7322&lt;=$C$3),Colin!$I7322,)</f>
        <v>0</v>
      </c>
      <c r="N7322" s="38">
        <f>IF(AND(Colin!$G7322=$B$2,Colin!$H7322=$C$3),Colin!$I7322,)</f>
        <v>0</v>
      </c>
      <c r="O7322" s="38">
        <f>IF(AND(Colin!$G7322=$B$2,Colin!$H7322&lt;=$C$3),Colin!$I7322,)</f>
        <v>0</v>
      </c>
      <c r="P7322" s="38">
        <f>IF(Colin!$G7322&lt;$B$2,Colin!$I7322,0)</f>
        <v>0</v>
      </c>
      <c r="Q7322" s="38">
        <f>IF(Colin!$G7322&lt;$B$1,Colin!$I7322,0)</f>
        <v>0</v>
      </c>
    </row>
    <row r="7323" spans="12:17" x14ac:dyDescent="0.25">
      <c r="L7323" s="38">
        <f>IF(AND(Colin!$G7323=$B$1,Colin!$H7323=$C$3),Colin!$I7323,)</f>
        <v>0</v>
      </c>
      <c r="M7323" s="38">
        <f>IF(AND(Colin!$G7323=$B$1,Colin!$H7323&lt;=$C$3),Colin!$I7323,)</f>
        <v>0</v>
      </c>
      <c r="N7323" s="38">
        <f>IF(AND(Colin!$G7323=$B$2,Colin!$H7323=$C$3),Colin!$I7323,)</f>
        <v>0</v>
      </c>
      <c r="O7323" s="38">
        <f>IF(AND(Colin!$G7323=$B$2,Colin!$H7323&lt;=$C$3),Colin!$I7323,)</f>
        <v>0</v>
      </c>
      <c r="P7323" s="38">
        <f>IF(Colin!$G7323&lt;$B$2,Colin!$I7323,0)</f>
        <v>0</v>
      </c>
      <c r="Q7323" s="38">
        <f>IF(Colin!$G7323&lt;$B$1,Colin!$I7323,0)</f>
        <v>0</v>
      </c>
    </row>
    <row r="7324" spans="12:17" x14ac:dyDescent="0.25">
      <c r="L7324" s="38">
        <f>IF(AND(Colin!$G7324=$B$1,Colin!$H7324=$C$3),Colin!$I7324,)</f>
        <v>0</v>
      </c>
      <c r="M7324" s="38">
        <f>IF(AND(Colin!$G7324=$B$1,Colin!$H7324&lt;=$C$3),Colin!$I7324,)</f>
        <v>0</v>
      </c>
      <c r="N7324" s="38">
        <f>IF(AND(Colin!$G7324=$B$2,Colin!$H7324=$C$3),Colin!$I7324,)</f>
        <v>0</v>
      </c>
      <c r="O7324" s="38">
        <f>IF(AND(Colin!$G7324=$B$2,Colin!$H7324&lt;=$C$3),Colin!$I7324,)</f>
        <v>0</v>
      </c>
      <c r="P7324" s="38">
        <f>IF(Colin!$G7324&lt;$B$2,Colin!$I7324,0)</f>
        <v>0</v>
      </c>
      <c r="Q7324" s="38">
        <f>IF(Colin!$G7324&lt;$B$1,Colin!$I7324,0)</f>
        <v>0</v>
      </c>
    </row>
    <row r="7325" spans="12:17" x14ac:dyDescent="0.25">
      <c r="L7325" s="38">
        <f>IF(AND(Colin!$G7325=$B$1,Colin!$H7325=$C$3),Colin!$I7325,)</f>
        <v>0</v>
      </c>
      <c r="M7325" s="38">
        <f>IF(AND(Colin!$G7325=$B$1,Colin!$H7325&lt;=$C$3),Colin!$I7325,)</f>
        <v>0</v>
      </c>
      <c r="N7325" s="38">
        <f>IF(AND(Colin!$G7325=$B$2,Colin!$H7325=$C$3),Colin!$I7325,)</f>
        <v>0</v>
      </c>
      <c r="O7325" s="38">
        <f>IF(AND(Colin!$G7325=$B$2,Colin!$H7325&lt;=$C$3),Colin!$I7325,)</f>
        <v>0</v>
      </c>
      <c r="P7325" s="38">
        <f>IF(Colin!$G7325&lt;$B$2,Colin!$I7325,0)</f>
        <v>0</v>
      </c>
      <c r="Q7325" s="38">
        <f>IF(Colin!$G7325&lt;$B$1,Colin!$I7325,0)</f>
        <v>0</v>
      </c>
    </row>
    <row r="7326" spans="12:17" x14ac:dyDescent="0.25">
      <c r="L7326" s="38">
        <f>IF(AND(Colin!$G7326=$B$1,Colin!$H7326=$C$3),Colin!$I7326,)</f>
        <v>0</v>
      </c>
      <c r="M7326" s="38">
        <f>IF(AND(Colin!$G7326=$B$1,Colin!$H7326&lt;=$C$3),Colin!$I7326,)</f>
        <v>0</v>
      </c>
      <c r="N7326" s="38">
        <f>IF(AND(Colin!$G7326=$B$2,Colin!$H7326=$C$3),Colin!$I7326,)</f>
        <v>0</v>
      </c>
      <c r="O7326" s="38">
        <f>IF(AND(Colin!$G7326=$B$2,Colin!$H7326&lt;=$C$3),Colin!$I7326,)</f>
        <v>0</v>
      </c>
      <c r="P7326" s="38">
        <f>IF(Colin!$G7326&lt;$B$2,Colin!$I7326,0)</f>
        <v>0</v>
      </c>
      <c r="Q7326" s="38">
        <f>IF(Colin!$G7326&lt;$B$1,Colin!$I7326,0)</f>
        <v>0</v>
      </c>
    </row>
    <row r="7327" spans="12:17" x14ac:dyDescent="0.25">
      <c r="L7327" s="38">
        <f>IF(AND(Colin!$G7327=$B$1,Colin!$H7327=$C$3),Colin!$I7327,)</f>
        <v>0</v>
      </c>
      <c r="M7327" s="38">
        <f>IF(AND(Colin!$G7327=$B$1,Colin!$H7327&lt;=$C$3),Colin!$I7327,)</f>
        <v>0</v>
      </c>
      <c r="N7327" s="38">
        <f>IF(AND(Colin!$G7327=$B$2,Colin!$H7327=$C$3),Colin!$I7327,)</f>
        <v>0</v>
      </c>
      <c r="O7327" s="38">
        <f>IF(AND(Colin!$G7327=$B$2,Colin!$H7327&lt;=$C$3),Colin!$I7327,)</f>
        <v>0</v>
      </c>
      <c r="P7327" s="38">
        <f>IF(Colin!$G7327&lt;$B$2,Colin!$I7327,0)</f>
        <v>0</v>
      </c>
      <c r="Q7327" s="38">
        <f>IF(Colin!$G7327&lt;$B$1,Colin!$I7327,0)</f>
        <v>0</v>
      </c>
    </row>
    <row r="7328" spans="12:17" x14ac:dyDescent="0.25">
      <c r="L7328" s="38">
        <f>IF(AND(Colin!$G7328=$B$1,Colin!$H7328=$C$3),Colin!$I7328,)</f>
        <v>0</v>
      </c>
      <c r="M7328" s="38">
        <f>IF(AND(Colin!$G7328=$B$1,Colin!$H7328&lt;=$C$3),Colin!$I7328,)</f>
        <v>0</v>
      </c>
      <c r="N7328" s="38">
        <f>IF(AND(Colin!$G7328=$B$2,Colin!$H7328=$C$3),Colin!$I7328,)</f>
        <v>0</v>
      </c>
      <c r="O7328" s="38">
        <f>IF(AND(Colin!$G7328=$B$2,Colin!$H7328&lt;=$C$3),Colin!$I7328,)</f>
        <v>0</v>
      </c>
      <c r="P7328" s="38">
        <f>IF(Colin!$G7328&lt;$B$2,Colin!$I7328,0)</f>
        <v>0</v>
      </c>
      <c r="Q7328" s="38">
        <f>IF(Colin!$G7328&lt;$B$1,Colin!$I7328,0)</f>
        <v>0</v>
      </c>
    </row>
    <row r="7329" spans="12:17" x14ac:dyDescent="0.25">
      <c r="L7329" s="38">
        <f>IF(AND(Colin!$G7329=$B$1,Colin!$H7329=$C$3),Colin!$I7329,)</f>
        <v>0</v>
      </c>
      <c r="M7329" s="38">
        <f>IF(AND(Colin!$G7329=$B$1,Colin!$H7329&lt;=$C$3),Colin!$I7329,)</f>
        <v>0</v>
      </c>
      <c r="N7329" s="38">
        <f>IF(AND(Colin!$G7329=$B$2,Colin!$H7329=$C$3),Colin!$I7329,)</f>
        <v>0</v>
      </c>
      <c r="O7329" s="38">
        <f>IF(AND(Colin!$G7329=$B$2,Colin!$H7329&lt;=$C$3),Colin!$I7329,)</f>
        <v>0</v>
      </c>
      <c r="P7329" s="38">
        <f>IF(Colin!$G7329&lt;$B$2,Colin!$I7329,0)</f>
        <v>0</v>
      </c>
      <c r="Q7329" s="38">
        <f>IF(Colin!$G7329&lt;$B$1,Colin!$I7329,0)</f>
        <v>0</v>
      </c>
    </row>
    <row r="7330" spans="12:17" x14ac:dyDescent="0.25">
      <c r="L7330" s="38">
        <f>IF(AND(Colin!$G7330=$B$1,Colin!$H7330=$C$3),Colin!$I7330,)</f>
        <v>0</v>
      </c>
      <c r="M7330" s="38">
        <f>IF(AND(Colin!$G7330=$B$1,Colin!$H7330&lt;=$C$3),Colin!$I7330,)</f>
        <v>0</v>
      </c>
      <c r="N7330" s="38">
        <f>IF(AND(Colin!$G7330=$B$2,Colin!$H7330=$C$3),Colin!$I7330,)</f>
        <v>0</v>
      </c>
      <c r="O7330" s="38">
        <f>IF(AND(Colin!$G7330=$B$2,Colin!$H7330&lt;=$C$3),Colin!$I7330,)</f>
        <v>0</v>
      </c>
      <c r="P7330" s="38">
        <f>IF(Colin!$G7330&lt;$B$2,Colin!$I7330,0)</f>
        <v>0</v>
      </c>
      <c r="Q7330" s="38">
        <f>IF(Colin!$G7330&lt;$B$1,Colin!$I7330,0)</f>
        <v>0</v>
      </c>
    </row>
    <row r="7331" spans="12:17" x14ac:dyDescent="0.25">
      <c r="L7331" s="38">
        <f>IF(AND(Colin!$G7331=$B$1,Colin!$H7331=$C$3),Colin!$I7331,)</f>
        <v>0</v>
      </c>
      <c r="M7331" s="38">
        <f>IF(AND(Colin!$G7331=$B$1,Colin!$H7331&lt;=$C$3),Colin!$I7331,)</f>
        <v>0</v>
      </c>
      <c r="N7331" s="38">
        <f>IF(AND(Colin!$G7331=$B$2,Colin!$H7331=$C$3),Colin!$I7331,)</f>
        <v>0</v>
      </c>
      <c r="O7331" s="38">
        <f>IF(AND(Colin!$G7331=$B$2,Colin!$H7331&lt;=$C$3),Colin!$I7331,)</f>
        <v>0</v>
      </c>
      <c r="P7331" s="38">
        <f>IF(Colin!$G7331&lt;$B$2,Colin!$I7331,0)</f>
        <v>0</v>
      </c>
      <c r="Q7331" s="38">
        <f>IF(Colin!$G7331&lt;$B$1,Colin!$I7331,0)</f>
        <v>0</v>
      </c>
    </row>
    <row r="7332" spans="12:17" x14ac:dyDescent="0.25">
      <c r="L7332" s="38">
        <f>IF(AND(Colin!$G7332=$B$1,Colin!$H7332=$C$3),Colin!$I7332,)</f>
        <v>0</v>
      </c>
      <c r="M7332" s="38">
        <f>IF(AND(Colin!$G7332=$B$1,Colin!$H7332&lt;=$C$3),Colin!$I7332,)</f>
        <v>0</v>
      </c>
      <c r="N7332" s="38">
        <f>IF(AND(Colin!$G7332=$B$2,Colin!$H7332=$C$3),Colin!$I7332,)</f>
        <v>0</v>
      </c>
      <c r="O7332" s="38">
        <f>IF(AND(Colin!$G7332=$B$2,Colin!$H7332&lt;=$C$3),Colin!$I7332,)</f>
        <v>0</v>
      </c>
      <c r="P7332" s="38">
        <f>IF(Colin!$G7332&lt;$B$2,Colin!$I7332,0)</f>
        <v>0</v>
      </c>
      <c r="Q7332" s="38">
        <f>IF(Colin!$G7332&lt;$B$1,Colin!$I7332,0)</f>
        <v>0</v>
      </c>
    </row>
    <row r="7333" spans="12:17" x14ac:dyDescent="0.25">
      <c r="L7333" s="38">
        <f>IF(AND(Colin!$G7333=$B$1,Colin!$H7333=$C$3),Colin!$I7333,)</f>
        <v>0</v>
      </c>
      <c r="M7333" s="38">
        <f>IF(AND(Colin!$G7333=$B$1,Colin!$H7333&lt;=$C$3),Colin!$I7333,)</f>
        <v>0</v>
      </c>
      <c r="N7333" s="38">
        <f>IF(AND(Colin!$G7333=$B$2,Colin!$H7333=$C$3),Colin!$I7333,)</f>
        <v>0</v>
      </c>
      <c r="O7333" s="38">
        <f>IF(AND(Colin!$G7333=$B$2,Colin!$H7333&lt;=$C$3),Colin!$I7333,)</f>
        <v>0</v>
      </c>
      <c r="P7333" s="38">
        <f>IF(Colin!$G7333&lt;$B$2,Colin!$I7333,0)</f>
        <v>0</v>
      </c>
      <c r="Q7333" s="38">
        <f>IF(Colin!$G7333&lt;$B$1,Colin!$I7333,0)</f>
        <v>0</v>
      </c>
    </row>
    <row r="7334" spans="12:17" x14ac:dyDescent="0.25">
      <c r="L7334" s="38">
        <f>IF(AND(Colin!$G7334=$B$1,Colin!$H7334=$C$3),Colin!$I7334,)</f>
        <v>0</v>
      </c>
      <c r="M7334" s="38">
        <f>IF(AND(Colin!$G7334=$B$1,Colin!$H7334&lt;=$C$3),Colin!$I7334,)</f>
        <v>0</v>
      </c>
      <c r="N7334" s="38">
        <f>IF(AND(Colin!$G7334=$B$2,Colin!$H7334=$C$3),Colin!$I7334,)</f>
        <v>0</v>
      </c>
      <c r="O7334" s="38">
        <f>IF(AND(Colin!$G7334=$B$2,Colin!$H7334&lt;=$C$3),Colin!$I7334,)</f>
        <v>0</v>
      </c>
      <c r="P7334" s="38">
        <f>IF(Colin!$G7334&lt;$B$2,Colin!$I7334,0)</f>
        <v>0</v>
      </c>
      <c r="Q7334" s="38">
        <f>IF(Colin!$G7334&lt;$B$1,Colin!$I7334,0)</f>
        <v>0</v>
      </c>
    </row>
    <row r="7335" spans="12:17" x14ac:dyDescent="0.25">
      <c r="L7335" s="38">
        <f>IF(AND(Colin!$G7335=$B$1,Colin!$H7335=$C$3),Colin!$I7335,)</f>
        <v>0</v>
      </c>
      <c r="M7335" s="38">
        <f>IF(AND(Colin!$G7335=$B$1,Colin!$H7335&lt;=$C$3),Colin!$I7335,)</f>
        <v>0</v>
      </c>
      <c r="N7335" s="38">
        <f>IF(AND(Colin!$G7335=$B$2,Colin!$H7335=$C$3),Colin!$I7335,)</f>
        <v>0</v>
      </c>
      <c r="O7335" s="38">
        <f>IF(AND(Colin!$G7335=$B$2,Colin!$H7335&lt;=$C$3),Colin!$I7335,)</f>
        <v>0</v>
      </c>
      <c r="P7335" s="38">
        <f>IF(Colin!$G7335&lt;$B$2,Colin!$I7335,0)</f>
        <v>0</v>
      </c>
      <c r="Q7335" s="38">
        <f>IF(Colin!$G7335&lt;$B$1,Colin!$I7335,0)</f>
        <v>0</v>
      </c>
    </row>
    <row r="7336" spans="12:17" x14ac:dyDescent="0.25">
      <c r="L7336" s="38">
        <f>IF(AND(Colin!$G7336=$B$1,Colin!$H7336=$C$3),Colin!$I7336,)</f>
        <v>0</v>
      </c>
      <c r="M7336" s="38">
        <f>IF(AND(Colin!$G7336=$B$1,Colin!$H7336&lt;=$C$3),Colin!$I7336,)</f>
        <v>0</v>
      </c>
      <c r="N7336" s="38">
        <f>IF(AND(Colin!$G7336=$B$2,Colin!$H7336=$C$3),Colin!$I7336,)</f>
        <v>0</v>
      </c>
      <c r="O7336" s="38">
        <f>IF(AND(Colin!$G7336=$B$2,Colin!$H7336&lt;=$C$3),Colin!$I7336,)</f>
        <v>0</v>
      </c>
      <c r="P7336" s="38">
        <f>IF(Colin!$G7336&lt;$B$2,Colin!$I7336,0)</f>
        <v>0</v>
      </c>
      <c r="Q7336" s="38">
        <f>IF(Colin!$G7336&lt;$B$1,Colin!$I7336,0)</f>
        <v>0</v>
      </c>
    </row>
    <row r="7337" spans="12:17" x14ac:dyDescent="0.25">
      <c r="L7337" s="38">
        <f>IF(AND(Colin!$G7337=$B$1,Colin!$H7337=$C$3),Colin!$I7337,)</f>
        <v>0</v>
      </c>
      <c r="M7337" s="38">
        <f>IF(AND(Colin!$G7337=$B$1,Colin!$H7337&lt;=$C$3),Colin!$I7337,)</f>
        <v>0</v>
      </c>
      <c r="N7337" s="38">
        <f>IF(AND(Colin!$G7337=$B$2,Colin!$H7337=$C$3),Colin!$I7337,)</f>
        <v>0</v>
      </c>
      <c r="O7337" s="38">
        <f>IF(AND(Colin!$G7337=$B$2,Colin!$H7337&lt;=$C$3),Colin!$I7337,)</f>
        <v>0</v>
      </c>
      <c r="P7337" s="38">
        <f>IF(Colin!$G7337&lt;$B$2,Colin!$I7337,0)</f>
        <v>0</v>
      </c>
      <c r="Q7337" s="38">
        <f>IF(Colin!$G7337&lt;$B$1,Colin!$I7337,0)</f>
        <v>0</v>
      </c>
    </row>
    <row r="7338" spans="12:17" x14ac:dyDescent="0.25">
      <c r="L7338" s="38">
        <f>IF(AND(Colin!$G7338=$B$1,Colin!$H7338=$C$3),Colin!$I7338,)</f>
        <v>0</v>
      </c>
      <c r="M7338" s="38">
        <f>IF(AND(Colin!$G7338=$B$1,Colin!$H7338&lt;=$C$3),Colin!$I7338,)</f>
        <v>0</v>
      </c>
      <c r="N7338" s="38">
        <f>IF(AND(Colin!$G7338=$B$2,Colin!$H7338=$C$3),Colin!$I7338,)</f>
        <v>0</v>
      </c>
      <c r="O7338" s="38">
        <f>IF(AND(Colin!$G7338=$B$2,Colin!$H7338&lt;=$C$3),Colin!$I7338,)</f>
        <v>0</v>
      </c>
      <c r="P7338" s="38">
        <f>IF(Colin!$G7338&lt;$B$2,Colin!$I7338,0)</f>
        <v>0</v>
      </c>
      <c r="Q7338" s="38">
        <f>IF(Colin!$G7338&lt;$B$1,Colin!$I7338,0)</f>
        <v>0</v>
      </c>
    </row>
    <row r="7339" spans="12:17" x14ac:dyDescent="0.25">
      <c r="L7339" s="38">
        <f>IF(AND(Colin!$G7339=$B$1,Colin!$H7339=$C$3),Colin!$I7339,)</f>
        <v>0</v>
      </c>
      <c r="M7339" s="38">
        <f>IF(AND(Colin!$G7339=$B$1,Colin!$H7339&lt;=$C$3),Colin!$I7339,)</f>
        <v>0</v>
      </c>
      <c r="N7339" s="38">
        <f>IF(AND(Colin!$G7339=$B$2,Colin!$H7339=$C$3),Colin!$I7339,)</f>
        <v>0</v>
      </c>
      <c r="O7339" s="38">
        <f>IF(AND(Colin!$G7339=$B$2,Colin!$H7339&lt;=$C$3),Colin!$I7339,)</f>
        <v>0</v>
      </c>
      <c r="P7339" s="38">
        <f>IF(Colin!$G7339&lt;$B$2,Colin!$I7339,0)</f>
        <v>0</v>
      </c>
      <c r="Q7339" s="38">
        <f>IF(Colin!$G7339&lt;$B$1,Colin!$I7339,0)</f>
        <v>0</v>
      </c>
    </row>
    <row r="7340" spans="12:17" x14ac:dyDescent="0.25">
      <c r="L7340" s="38">
        <f>IF(AND(Colin!$G7340=$B$1,Colin!$H7340=$C$3),Colin!$I7340,)</f>
        <v>0</v>
      </c>
      <c r="M7340" s="38">
        <f>IF(AND(Colin!$G7340=$B$1,Colin!$H7340&lt;=$C$3),Colin!$I7340,)</f>
        <v>0</v>
      </c>
      <c r="N7340" s="38">
        <f>IF(AND(Colin!$G7340=$B$2,Colin!$H7340=$C$3),Colin!$I7340,)</f>
        <v>0</v>
      </c>
      <c r="O7340" s="38">
        <f>IF(AND(Colin!$G7340=$B$2,Colin!$H7340&lt;=$C$3),Colin!$I7340,)</f>
        <v>0</v>
      </c>
      <c r="P7340" s="38">
        <f>IF(Colin!$G7340&lt;$B$2,Colin!$I7340,0)</f>
        <v>0</v>
      </c>
      <c r="Q7340" s="38">
        <f>IF(Colin!$G7340&lt;$B$1,Colin!$I7340,0)</f>
        <v>0</v>
      </c>
    </row>
    <row r="7341" spans="12:17" x14ac:dyDescent="0.25">
      <c r="L7341" s="38">
        <f>IF(AND(Colin!$G7341=$B$1,Colin!$H7341=$C$3),Colin!$I7341,)</f>
        <v>0</v>
      </c>
      <c r="M7341" s="38">
        <f>IF(AND(Colin!$G7341=$B$1,Colin!$H7341&lt;=$C$3),Colin!$I7341,)</f>
        <v>0</v>
      </c>
      <c r="N7341" s="38">
        <f>IF(AND(Colin!$G7341=$B$2,Colin!$H7341=$C$3),Colin!$I7341,)</f>
        <v>0</v>
      </c>
      <c r="O7341" s="38">
        <f>IF(AND(Colin!$G7341=$B$2,Colin!$H7341&lt;=$C$3),Colin!$I7341,)</f>
        <v>0</v>
      </c>
      <c r="P7341" s="38">
        <f>IF(Colin!$G7341&lt;$B$2,Colin!$I7341,0)</f>
        <v>0</v>
      </c>
      <c r="Q7341" s="38">
        <f>IF(Colin!$G7341&lt;$B$1,Colin!$I7341,0)</f>
        <v>0</v>
      </c>
    </row>
    <row r="7342" spans="12:17" x14ac:dyDescent="0.25">
      <c r="L7342" s="38">
        <f>IF(AND(Colin!$G7342=$B$1,Colin!$H7342=$C$3),Colin!$I7342,)</f>
        <v>0</v>
      </c>
      <c r="M7342" s="38">
        <f>IF(AND(Colin!$G7342=$B$1,Colin!$H7342&lt;=$C$3),Colin!$I7342,)</f>
        <v>0</v>
      </c>
      <c r="N7342" s="38">
        <f>IF(AND(Colin!$G7342=$B$2,Colin!$H7342=$C$3),Colin!$I7342,)</f>
        <v>0</v>
      </c>
      <c r="O7342" s="38">
        <f>IF(AND(Colin!$G7342=$B$2,Colin!$H7342&lt;=$C$3),Colin!$I7342,)</f>
        <v>0</v>
      </c>
      <c r="P7342" s="38">
        <f>IF(Colin!$G7342&lt;$B$2,Colin!$I7342,0)</f>
        <v>0</v>
      </c>
      <c r="Q7342" s="38">
        <f>IF(Colin!$G7342&lt;$B$1,Colin!$I7342,0)</f>
        <v>0</v>
      </c>
    </row>
    <row r="7343" spans="12:17" x14ac:dyDescent="0.25">
      <c r="L7343" s="38">
        <f>IF(AND(Colin!$G7343=$B$1,Colin!$H7343=$C$3),Colin!$I7343,)</f>
        <v>0</v>
      </c>
      <c r="M7343" s="38">
        <f>IF(AND(Colin!$G7343=$B$1,Colin!$H7343&lt;=$C$3),Colin!$I7343,)</f>
        <v>0</v>
      </c>
      <c r="N7343" s="38">
        <f>IF(AND(Colin!$G7343=$B$2,Colin!$H7343=$C$3),Colin!$I7343,)</f>
        <v>0</v>
      </c>
      <c r="O7343" s="38">
        <f>IF(AND(Colin!$G7343=$B$2,Colin!$H7343&lt;=$C$3),Colin!$I7343,)</f>
        <v>0</v>
      </c>
      <c r="P7343" s="38">
        <f>IF(Colin!$G7343&lt;$B$2,Colin!$I7343,0)</f>
        <v>0</v>
      </c>
      <c r="Q7343" s="38">
        <f>IF(Colin!$G7343&lt;$B$1,Colin!$I7343,0)</f>
        <v>0</v>
      </c>
    </row>
    <row r="7344" spans="12:17" x14ac:dyDescent="0.25">
      <c r="L7344" s="38">
        <f>IF(AND(Colin!$G7344=$B$1,Colin!$H7344=$C$3),Colin!$I7344,)</f>
        <v>0</v>
      </c>
      <c r="M7344" s="38">
        <f>IF(AND(Colin!$G7344=$B$1,Colin!$H7344&lt;=$C$3),Colin!$I7344,)</f>
        <v>0</v>
      </c>
      <c r="N7344" s="38">
        <f>IF(AND(Colin!$G7344=$B$2,Colin!$H7344=$C$3),Colin!$I7344,)</f>
        <v>0</v>
      </c>
      <c r="O7344" s="38">
        <f>IF(AND(Colin!$G7344=$B$2,Colin!$H7344&lt;=$C$3),Colin!$I7344,)</f>
        <v>0</v>
      </c>
      <c r="P7344" s="38">
        <f>IF(Colin!$G7344&lt;$B$2,Colin!$I7344,0)</f>
        <v>0</v>
      </c>
      <c r="Q7344" s="38">
        <f>IF(Colin!$G7344&lt;$B$1,Colin!$I7344,0)</f>
        <v>0</v>
      </c>
    </row>
    <row r="7345" spans="12:17" x14ac:dyDescent="0.25">
      <c r="L7345" s="38">
        <f>IF(AND(Colin!$G7345=$B$1,Colin!$H7345=$C$3),Colin!$I7345,)</f>
        <v>0</v>
      </c>
      <c r="M7345" s="38">
        <f>IF(AND(Colin!$G7345=$B$1,Colin!$H7345&lt;=$C$3),Colin!$I7345,)</f>
        <v>0</v>
      </c>
      <c r="N7345" s="38">
        <f>IF(AND(Colin!$G7345=$B$2,Colin!$H7345=$C$3),Colin!$I7345,)</f>
        <v>0</v>
      </c>
      <c r="O7345" s="38">
        <f>IF(AND(Colin!$G7345=$B$2,Colin!$H7345&lt;=$C$3),Colin!$I7345,)</f>
        <v>0</v>
      </c>
      <c r="P7345" s="38">
        <f>IF(Colin!$G7345&lt;$B$2,Colin!$I7345,0)</f>
        <v>0</v>
      </c>
      <c r="Q7345" s="38">
        <f>IF(Colin!$G7345&lt;$B$1,Colin!$I7345,0)</f>
        <v>0</v>
      </c>
    </row>
    <row r="7346" spans="12:17" x14ac:dyDescent="0.25">
      <c r="L7346" s="38">
        <f>IF(AND(Colin!$G7346=$B$1,Colin!$H7346=$C$3),Colin!$I7346,)</f>
        <v>0</v>
      </c>
      <c r="M7346" s="38">
        <f>IF(AND(Colin!$G7346=$B$1,Colin!$H7346&lt;=$C$3),Colin!$I7346,)</f>
        <v>0</v>
      </c>
      <c r="N7346" s="38">
        <f>IF(AND(Colin!$G7346=$B$2,Colin!$H7346=$C$3),Colin!$I7346,)</f>
        <v>0</v>
      </c>
      <c r="O7346" s="38">
        <f>IF(AND(Colin!$G7346=$B$2,Colin!$H7346&lt;=$C$3),Colin!$I7346,)</f>
        <v>0</v>
      </c>
      <c r="P7346" s="38">
        <f>IF(Colin!$G7346&lt;$B$2,Colin!$I7346,0)</f>
        <v>0</v>
      </c>
      <c r="Q7346" s="38">
        <f>IF(Colin!$G7346&lt;$B$1,Colin!$I7346,0)</f>
        <v>0</v>
      </c>
    </row>
    <row r="7347" spans="12:17" x14ac:dyDescent="0.25">
      <c r="L7347" s="38">
        <f>IF(AND(Colin!$G7347=$B$1,Colin!$H7347=$C$3),Colin!$I7347,)</f>
        <v>0</v>
      </c>
      <c r="M7347" s="38">
        <f>IF(AND(Colin!$G7347=$B$1,Colin!$H7347&lt;=$C$3),Colin!$I7347,)</f>
        <v>0</v>
      </c>
      <c r="N7347" s="38">
        <f>IF(AND(Colin!$G7347=$B$2,Colin!$H7347=$C$3),Colin!$I7347,)</f>
        <v>0</v>
      </c>
      <c r="O7347" s="38">
        <f>IF(AND(Colin!$G7347=$B$2,Colin!$H7347&lt;=$C$3),Colin!$I7347,)</f>
        <v>0</v>
      </c>
      <c r="P7347" s="38">
        <f>IF(Colin!$G7347&lt;$B$2,Colin!$I7347,0)</f>
        <v>0</v>
      </c>
      <c r="Q7347" s="38">
        <f>IF(Colin!$G7347&lt;$B$1,Colin!$I7347,0)</f>
        <v>0</v>
      </c>
    </row>
    <row r="7348" spans="12:17" x14ac:dyDescent="0.25">
      <c r="L7348" s="38">
        <f>IF(AND(Colin!$G7348=$B$1,Colin!$H7348=$C$3),Colin!$I7348,)</f>
        <v>0</v>
      </c>
      <c r="M7348" s="38">
        <f>IF(AND(Colin!$G7348=$B$1,Colin!$H7348&lt;=$C$3),Colin!$I7348,)</f>
        <v>0</v>
      </c>
      <c r="N7348" s="38">
        <f>IF(AND(Colin!$G7348=$B$2,Colin!$H7348=$C$3),Colin!$I7348,)</f>
        <v>0</v>
      </c>
      <c r="O7348" s="38">
        <f>IF(AND(Colin!$G7348=$B$2,Colin!$H7348&lt;=$C$3),Colin!$I7348,)</f>
        <v>0</v>
      </c>
      <c r="P7348" s="38">
        <f>IF(Colin!$G7348&lt;$B$2,Colin!$I7348,0)</f>
        <v>0</v>
      </c>
      <c r="Q7348" s="38">
        <f>IF(Colin!$G7348&lt;$B$1,Colin!$I7348,0)</f>
        <v>0</v>
      </c>
    </row>
    <row r="7349" spans="12:17" x14ac:dyDescent="0.25">
      <c r="L7349" s="38">
        <f>IF(AND(Colin!$G7349=$B$1,Colin!$H7349=$C$3),Colin!$I7349,)</f>
        <v>0</v>
      </c>
      <c r="M7349" s="38">
        <f>IF(AND(Colin!$G7349=$B$1,Colin!$H7349&lt;=$C$3),Colin!$I7349,)</f>
        <v>0</v>
      </c>
      <c r="N7349" s="38">
        <f>IF(AND(Colin!$G7349=$B$2,Colin!$H7349=$C$3),Colin!$I7349,)</f>
        <v>0</v>
      </c>
      <c r="O7349" s="38">
        <f>IF(AND(Colin!$G7349=$B$2,Colin!$H7349&lt;=$C$3),Colin!$I7349,)</f>
        <v>0</v>
      </c>
      <c r="P7349" s="38">
        <f>IF(Colin!$G7349&lt;$B$2,Colin!$I7349,0)</f>
        <v>0</v>
      </c>
      <c r="Q7349" s="38">
        <f>IF(Colin!$G7349&lt;$B$1,Colin!$I7349,0)</f>
        <v>0</v>
      </c>
    </row>
    <row r="7350" spans="12:17" x14ac:dyDescent="0.25">
      <c r="L7350" s="38">
        <f>IF(AND(Colin!$G7350=$B$1,Colin!$H7350=$C$3),Colin!$I7350,)</f>
        <v>0</v>
      </c>
      <c r="M7350" s="38">
        <f>IF(AND(Colin!$G7350=$B$1,Colin!$H7350&lt;=$C$3),Colin!$I7350,)</f>
        <v>0</v>
      </c>
      <c r="N7350" s="38">
        <f>IF(AND(Colin!$G7350=$B$2,Colin!$H7350=$C$3),Colin!$I7350,)</f>
        <v>0</v>
      </c>
      <c r="O7350" s="38">
        <f>IF(AND(Colin!$G7350=$B$2,Colin!$H7350&lt;=$C$3),Colin!$I7350,)</f>
        <v>0</v>
      </c>
      <c r="P7350" s="38">
        <f>IF(Colin!$G7350&lt;$B$2,Colin!$I7350,0)</f>
        <v>0</v>
      </c>
      <c r="Q7350" s="38">
        <f>IF(Colin!$G7350&lt;$B$1,Colin!$I7350,0)</f>
        <v>0</v>
      </c>
    </row>
    <row r="7351" spans="12:17" x14ac:dyDescent="0.25">
      <c r="L7351" s="38">
        <f>IF(AND(Colin!$G7351=$B$1,Colin!$H7351=$C$3),Colin!$I7351,)</f>
        <v>0</v>
      </c>
      <c r="M7351" s="38">
        <f>IF(AND(Colin!$G7351=$B$1,Colin!$H7351&lt;=$C$3),Colin!$I7351,)</f>
        <v>0</v>
      </c>
      <c r="N7351" s="38">
        <f>IF(AND(Colin!$G7351=$B$2,Colin!$H7351=$C$3),Colin!$I7351,)</f>
        <v>0</v>
      </c>
      <c r="O7351" s="38">
        <f>IF(AND(Colin!$G7351=$B$2,Colin!$H7351&lt;=$C$3),Colin!$I7351,)</f>
        <v>0</v>
      </c>
      <c r="P7351" s="38">
        <f>IF(Colin!$G7351&lt;$B$2,Colin!$I7351,0)</f>
        <v>0</v>
      </c>
      <c r="Q7351" s="38">
        <f>IF(Colin!$G7351&lt;$B$1,Colin!$I7351,0)</f>
        <v>0</v>
      </c>
    </row>
    <row r="7352" spans="12:17" x14ac:dyDescent="0.25">
      <c r="L7352" s="38">
        <f>IF(AND(Colin!$G7352=$B$1,Colin!$H7352=$C$3),Colin!$I7352,)</f>
        <v>0</v>
      </c>
      <c r="M7352" s="38">
        <f>IF(AND(Colin!$G7352=$B$1,Colin!$H7352&lt;=$C$3),Colin!$I7352,)</f>
        <v>0</v>
      </c>
      <c r="N7352" s="38">
        <f>IF(AND(Colin!$G7352=$B$2,Colin!$H7352=$C$3),Colin!$I7352,)</f>
        <v>0</v>
      </c>
      <c r="O7352" s="38">
        <f>IF(AND(Colin!$G7352=$B$2,Colin!$H7352&lt;=$C$3),Colin!$I7352,)</f>
        <v>0</v>
      </c>
      <c r="P7352" s="38">
        <f>IF(Colin!$G7352&lt;$B$2,Colin!$I7352,0)</f>
        <v>0</v>
      </c>
      <c r="Q7352" s="38">
        <f>IF(Colin!$G7352&lt;$B$1,Colin!$I7352,0)</f>
        <v>0</v>
      </c>
    </row>
    <row r="7353" spans="12:17" x14ac:dyDescent="0.25">
      <c r="L7353" s="38">
        <f>IF(AND(Colin!$G7353=$B$1,Colin!$H7353=$C$3),Colin!$I7353,)</f>
        <v>0</v>
      </c>
      <c r="M7353" s="38">
        <f>IF(AND(Colin!$G7353=$B$1,Colin!$H7353&lt;=$C$3),Colin!$I7353,)</f>
        <v>0</v>
      </c>
      <c r="N7353" s="38">
        <f>IF(AND(Colin!$G7353=$B$2,Colin!$H7353=$C$3),Colin!$I7353,)</f>
        <v>0</v>
      </c>
      <c r="O7353" s="38">
        <f>IF(AND(Colin!$G7353=$B$2,Colin!$H7353&lt;=$C$3),Colin!$I7353,)</f>
        <v>0</v>
      </c>
      <c r="P7353" s="38">
        <f>IF(Colin!$G7353&lt;$B$2,Colin!$I7353,0)</f>
        <v>0</v>
      </c>
      <c r="Q7353" s="38">
        <f>IF(Colin!$G7353&lt;$B$1,Colin!$I7353,0)</f>
        <v>0</v>
      </c>
    </row>
    <row r="7354" spans="12:17" x14ac:dyDescent="0.25">
      <c r="L7354" s="38">
        <f>IF(AND(Colin!$G7354=$B$1,Colin!$H7354=$C$3),Colin!$I7354,)</f>
        <v>0</v>
      </c>
      <c r="M7354" s="38">
        <f>IF(AND(Colin!$G7354=$B$1,Colin!$H7354&lt;=$C$3),Colin!$I7354,)</f>
        <v>0</v>
      </c>
      <c r="N7354" s="38">
        <f>IF(AND(Colin!$G7354=$B$2,Colin!$H7354=$C$3),Colin!$I7354,)</f>
        <v>0</v>
      </c>
      <c r="O7354" s="38">
        <f>IF(AND(Colin!$G7354=$B$2,Colin!$H7354&lt;=$C$3),Colin!$I7354,)</f>
        <v>0</v>
      </c>
      <c r="P7354" s="38">
        <f>IF(Colin!$G7354&lt;$B$2,Colin!$I7354,0)</f>
        <v>0</v>
      </c>
      <c r="Q7354" s="38">
        <f>IF(Colin!$G7354&lt;$B$1,Colin!$I7354,0)</f>
        <v>0</v>
      </c>
    </row>
    <row r="7355" spans="12:17" x14ac:dyDescent="0.25">
      <c r="L7355" s="38">
        <f>IF(AND(Colin!$G7355=$B$1,Colin!$H7355=$C$3),Colin!$I7355,)</f>
        <v>0</v>
      </c>
      <c r="M7355" s="38">
        <f>IF(AND(Colin!$G7355=$B$1,Colin!$H7355&lt;=$C$3),Colin!$I7355,)</f>
        <v>0</v>
      </c>
      <c r="N7355" s="38">
        <f>IF(AND(Colin!$G7355=$B$2,Colin!$H7355=$C$3),Colin!$I7355,)</f>
        <v>0</v>
      </c>
      <c r="O7355" s="38">
        <f>IF(AND(Colin!$G7355=$B$2,Colin!$H7355&lt;=$C$3),Colin!$I7355,)</f>
        <v>0</v>
      </c>
      <c r="P7355" s="38">
        <f>IF(Colin!$G7355&lt;$B$2,Colin!$I7355,0)</f>
        <v>0</v>
      </c>
      <c r="Q7355" s="38">
        <f>IF(Colin!$G7355&lt;$B$1,Colin!$I7355,0)</f>
        <v>0</v>
      </c>
    </row>
    <row r="7356" spans="12:17" x14ac:dyDescent="0.25">
      <c r="L7356" s="38">
        <f>IF(AND(Colin!$G7356=$B$1,Colin!$H7356=$C$3),Colin!$I7356,)</f>
        <v>0</v>
      </c>
      <c r="M7356" s="38">
        <f>IF(AND(Colin!$G7356=$B$1,Colin!$H7356&lt;=$C$3),Colin!$I7356,)</f>
        <v>0</v>
      </c>
      <c r="N7356" s="38">
        <f>IF(AND(Colin!$G7356=$B$2,Colin!$H7356=$C$3),Colin!$I7356,)</f>
        <v>0</v>
      </c>
      <c r="O7356" s="38">
        <f>IF(AND(Colin!$G7356=$B$2,Colin!$H7356&lt;=$C$3),Colin!$I7356,)</f>
        <v>0</v>
      </c>
      <c r="P7356" s="38">
        <f>IF(Colin!$G7356&lt;$B$2,Colin!$I7356,0)</f>
        <v>0</v>
      </c>
      <c r="Q7356" s="38">
        <f>IF(Colin!$G7356&lt;$B$1,Colin!$I7356,0)</f>
        <v>0</v>
      </c>
    </row>
    <row r="7357" spans="12:17" x14ac:dyDescent="0.25">
      <c r="L7357" s="38">
        <f>IF(AND(Colin!$G7357=$B$1,Colin!$H7357=$C$3),Colin!$I7357,)</f>
        <v>0</v>
      </c>
      <c r="M7357" s="38">
        <f>IF(AND(Colin!$G7357=$B$1,Colin!$H7357&lt;=$C$3),Colin!$I7357,)</f>
        <v>0</v>
      </c>
      <c r="N7357" s="38">
        <f>IF(AND(Colin!$G7357=$B$2,Colin!$H7357=$C$3),Colin!$I7357,)</f>
        <v>0</v>
      </c>
      <c r="O7357" s="38">
        <f>IF(AND(Colin!$G7357=$B$2,Colin!$H7357&lt;=$C$3),Colin!$I7357,)</f>
        <v>0</v>
      </c>
      <c r="P7357" s="38">
        <f>IF(Colin!$G7357&lt;$B$2,Colin!$I7357,0)</f>
        <v>0</v>
      </c>
      <c r="Q7357" s="38">
        <f>IF(Colin!$G7357&lt;$B$1,Colin!$I7357,0)</f>
        <v>0</v>
      </c>
    </row>
    <row r="7358" spans="12:17" x14ac:dyDescent="0.25">
      <c r="L7358" s="38">
        <f>IF(AND(Colin!$G7358=$B$1,Colin!$H7358=$C$3),Colin!$I7358,)</f>
        <v>0</v>
      </c>
      <c r="M7358" s="38">
        <f>IF(AND(Colin!$G7358=$B$1,Colin!$H7358&lt;=$C$3),Colin!$I7358,)</f>
        <v>0</v>
      </c>
      <c r="N7358" s="38">
        <f>IF(AND(Colin!$G7358=$B$2,Colin!$H7358=$C$3),Colin!$I7358,)</f>
        <v>0</v>
      </c>
      <c r="O7358" s="38">
        <f>IF(AND(Colin!$G7358=$B$2,Colin!$H7358&lt;=$C$3),Colin!$I7358,)</f>
        <v>0</v>
      </c>
      <c r="P7358" s="38">
        <f>IF(Colin!$G7358&lt;$B$2,Colin!$I7358,0)</f>
        <v>0</v>
      </c>
      <c r="Q7358" s="38">
        <f>IF(Colin!$G7358&lt;$B$1,Colin!$I7358,0)</f>
        <v>0</v>
      </c>
    </row>
    <row r="7359" spans="12:17" x14ac:dyDescent="0.25">
      <c r="L7359" s="38">
        <f>IF(AND(Colin!$G7359=$B$1,Colin!$H7359=$C$3),Colin!$I7359,)</f>
        <v>0</v>
      </c>
      <c r="M7359" s="38">
        <f>IF(AND(Colin!$G7359=$B$1,Colin!$H7359&lt;=$C$3),Colin!$I7359,)</f>
        <v>0</v>
      </c>
      <c r="N7359" s="38">
        <f>IF(AND(Colin!$G7359=$B$2,Colin!$H7359=$C$3),Colin!$I7359,)</f>
        <v>0</v>
      </c>
      <c r="O7359" s="38">
        <f>IF(AND(Colin!$G7359=$B$2,Colin!$H7359&lt;=$C$3),Colin!$I7359,)</f>
        <v>0</v>
      </c>
      <c r="P7359" s="38">
        <f>IF(Colin!$G7359&lt;$B$2,Colin!$I7359,0)</f>
        <v>0</v>
      </c>
      <c r="Q7359" s="38">
        <f>IF(Colin!$G7359&lt;$B$1,Colin!$I7359,0)</f>
        <v>0</v>
      </c>
    </row>
    <row r="7360" spans="12:17" x14ac:dyDescent="0.25">
      <c r="L7360" s="38">
        <f>IF(AND(Colin!$G7360=$B$1,Colin!$H7360=$C$3),Colin!$I7360,)</f>
        <v>0</v>
      </c>
      <c r="M7360" s="38">
        <f>IF(AND(Colin!$G7360=$B$1,Colin!$H7360&lt;=$C$3),Colin!$I7360,)</f>
        <v>0</v>
      </c>
      <c r="N7360" s="38">
        <f>IF(AND(Colin!$G7360=$B$2,Colin!$H7360=$C$3),Colin!$I7360,)</f>
        <v>0</v>
      </c>
      <c r="O7360" s="38">
        <f>IF(AND(Colin!$G7360=$B$2,Colin!$H7360&lt;=$C$3),Colin!$I7360,)</f>
        <v>0</v>
      </c>
      <c r="P7360" s="38">
        <f>IF(Colin!$G7360&lt;$B$2,Colin!$I7360,0)</f>
        <v>0</v>
      </c>
      <c r="Q7360" s="38">
        <f>IF(Colin!$G7360&lt;$B$1,Colin!$I7360,0)</f>
        <v>0</v>
      </c>
    </row>
    <row r="7361" spans="12:17" x14ac:dyDescent="0.25">
      <c r="L7361" s="38">
        <f>IF(AND(Colin!$G7361=$B$1,Colin!$H7361=$C$3),Colin!$I7361,)</f>
        <v>0</v>
      </c>
      <c r="M7361" s="38">
        <f>IF(AND(Colin!$G7361=$B$1,Colin!$H7361&lt;=$C$3),Colin!$I7361,)</f>
        <v>0</v>
      </c>
      <c r="N7361" s="38">
        <f>IF(AND(Colin!$G7361=$B$2,Colin!$H7361=$C$3),Colin!$I7361,)</f>
        <v>0</v>
      </c>
      <c r="O7361" s="38">
        <f>IF(AND(Colin!$G7361=$B$2,Colin!$H7361&lt;=$C$3),Colin!$I7361,)</f>
        <v>0</v>
      </c>
      <c r="P7361" s="38">
        <f>IF(Colin!$G7361&lt;$B$2,Colin!$I7361,0)</f>
        <v>0</v>
      </c>
      <c r="Q7361" s="38">
        <f>IF(Colin!$G7361&lt;$B$1,Colin!$I7361,0)</f>
        <v>0</v>
      </c>
    </row>
    <row r="7362" spans="12:17" x14ac:dyDescent="0.25">
      <c r="L7362" s="38">
        <f>IF(AND(Colin!$G7362=$B$1,Colin!$H7362=$C$3),Colin!$I7362,)</f>
        <v>0</v>
      </c>
      <c r="M7362" s="38">
        <f>IF(AND(Colin!$G7362=$B$1,Colin!$H7362&lt;=$C$3),Colin!$I7362,)</f>
        <v>0</v>
      </c>
      <c r="N7362" s="38">
        <f>IF(AND(Colin!$G7362=$B$2,Colin!$H7362=$C$3),Colin!$I7362,)</f>
        <v>0</v>
      </c>
      <c r="O7362" s="38">
        <f>IF(AND(Colin!$G7362=$B$2,Colin!$H7362&lt;=$C$3),Colin!$I7362,)</f>
        <v>0</v>
      </c>
      <c r="P7362" s="38">
        <f>IF(Colin!$G7362&lt;$B$2,Colin!$I7362,0)</f>
        <v>0</v>
      </c>
      <c r="Q7362" s="38">
        <f>IF(Colin!$G7362&lt;$B$1,Colin!$I7362,0)</f>
        <v>0</v>
      </c>
    </row>
    <row r="7363" spans="12:17" x14ac:dyDescent="0.25">
      <c r="L7363" s="38">
        <f>IF(AND(Colin!$G7363=$B$1,Colin!$H7363=$C$3),Colin!$I7363,)</f>
        <v>0</v>
      </c>
      <c r="M7363" s="38">
        <f>IF(AND(Colin!$G7363=$B$1,Colin!$H7363&lt;=$C$3),Colin!$I7363,)</f>
        <v>0</v>
      </c>
      <c r="N7363" s="38">
        <f>IF(AND(Colin!$G7363=$B$2,Colin!$H7363=$C$3),Colin!$I7363,)</f>
        <v>0</v>
      </c>
      <c r="O7363" s="38">
        <f>IF(AND(Colin!$G7363=$B$2,Colin!$H7363&lt;=$C$3),Colin!$I7363,)</f>
        <v>0</v>
      </c>
      <c r="P7363" s="38">
        <f>IF(Colin!$G7363&lt;$B$2,Colin!$I7363,0)</f>
        <v>0</v>
      </c>
      <c r="Q7363" s="38">
        <f>IF(Colin!$G7363&lt;$B$1,Colin!$I7363,0)</f>
        <v>0</v>
      </c>
    </row>
    <row r="7364" spans="12:17" x14ac:dyDescent="0.25">
      <c r="L7364" s="38">
        <f>IF(AND(Colin!$G7364=$B$1,Colin!$H7364=$C$3),Colin!$I7364,)</f>
        <v>0</v>
      </c>
      <c r="M7364" s="38">
        <f>IF(AND(Colin!$G7364=$B$1,Colin!$H7364&lt;=$C$3),Colin!$I7364,)</f>
        <v>0</v>
      </c>
      <c r="N7364" s="38">
        <f>IF(AND(Colin!$G7364=$B$2,Colin!$H7364=$C$3),Colin!$I7364,)</f>
        <v>0</v>
      </c>
      <c r="O7364" s="38">
        <f>IF(AND(Colin!$G7364=$B$2,Colin!$H7364&lt;=$C$3),Colin!$I7364,)</f>
        <v>0</v>
      </c>
      <c r="P7364" s="38">
        <f>IF(Colin!$G7364&lt;$B$2,Colin!$I7364,0)</f>
        <v>0</v>
      </c>
      <c r="Q7364" s="38">
        <f>IF(Colin!$G7364&lt;$B$1,Colin!$I7364,0)</f>
        <v>0</v>
      </c>
    </row>
    <row r="7365" spans="12:17" x14ac:dyDescent="0.25">
      <c r="L7365" s="38">
        <f>IF(AND(Colin!$G7365=$B$1,Colin!$H7365=$C$3),Colin!$I7365,)</f>
        <v>0</v>
      </c>
      <c r="M7365" s="38">
        <f>IF(AND(Colin!$G7365=$B$1,Colin!$H7365&lt;=$C$3),Colin!$I7365,)</f>
        <v>0</v>
      </c>
      <c r="N7365" s="38">
        <f>IF(AND(Colin!$G7365=$B$2,Colin!$H7365=$C$3),Colin!$I7365,)</f>
        <v>0</v>
      </c>
      <c r="O7365" s="38">
        <f>IF(AND(Colin!$G7365=$B$2,Colin!$H7365&lt;=$C$3),Colin!$I7365,)</f>
        <v>0</v>
      </c>
      <c r="P7365" s="38">
        <f>IF(Colin!$G7365&lt;$B$2,Colin!$I7365,0)</f>
        <v>0</v>
      </c>
      <c r="Q7365" s="38">
        <f>IF(Colin!$G7365&lt;$B$1,Colin!$I7365,0)</f>
        <v>0</v>
      </c>
    </row>
    <row r="7366" spans="12:17" x14ac:dyDescent="0.25">
      <c r="L7366" s="38">
        <f>IF(AND(Colin!$G7366=$B$1,Colin!$H7366=$C$3),Colin!$I7366,)</f>
        <v>0</v>
      </c>
      <c r="M7366" s="38">
        <f>IF(AND(Colin!$G7366=$B$1,Colin!$H7366&lt;=$C$3),Colin!$I7366,)</f>
        <v>0</v>
      </c>
      <c r="N7366" s="38">
        <f>IF(AND(Colin!$G7366=$B$2,Colin!$H7366=$C$3),Colin!$I7366,)</f>
        <v>0</v>
      </c>
      <c r="O7366" s="38">
        <f>IF(AND(Colin!$G7366=$B$2,Colin!$H7366&lt;=$C$3),Colin!$I7366,)</f>
        <v>0</v>
      </c>
      <c r="P7366" s="38">
        <f>IF(Colin!$G7366&lt;$B$2,Colin!$I7366,0)</f>
        <v>0</v>
      </c>
      <c r="Q7366" s="38">
        <f>IF(Colin!$G7366&lt;$B$1,Colin!$I7366,0)</f>
        <v>0</v>
      </c>
    </row>
    <row r="7367" spans="12:17" x14ac:dyDescent="0.25">
      <c r="L7367" s="38">
        <f>IF(AND(Colin!$G7367=$B$1,Colin!$H7367=$C$3),Colin!$I7367,)</f>
        <v>0</v>
      </c>
      <c r="M7367" s="38">
        <f>IF(AND(Colin!$G7367=$B$1,Colin!$H7367&lt;=$C$3),Colin!$I7367,)</f>
        <v>0</v>
      </c>
      <c r="N7367" s="38">
        <f>IF(AND(Colin!$G7367=$B$2,Colin!$H7367=$C$3),Colin!$I7367,)</f>
        <v>0</v>
      </c>
      <c r="O7367" s="38">
        <f>IF(AND(Colin!$G7367=$B$2,Colin!$H7367&lt;=$C$3),Colin!$I7367,)</f>
        <v>0</v>
      </c>
      <c r="P7367" s="38">
        <f>IF(Colin!$G7367&lt;$B$2,Colin!$I7367,0)</f>
        <v>0</v>
      </c>
      <c r="Q7367" s="38">
        <f>IF(Colin!$G7367&lt;$B$1,Colin!$I7367,0)</f>
        <v>0</v>
      </c>
    </row>
    <row r="7368" spans="12:17" x14ac:dyDescent="0.25">
      <c r="L7368" s="38">
        <f>IF(AND(Colin!$G7368=$B$1,Colin!$H7368=$C$3),Colin!$I7368,)</f>
        <v>0</v>
      </c>
      <c r="M7368" s="38">
        <f>IF(AND(Colin!$G7368=$B$1,Colin!$H7368&lt;=$C$3),Colin!$I7368,)</f>
        <v>0</v>
      </c>
      <c r="N7368" s="38">
        <f>IF(AND(Colin!$G7368=$B$2,Colin!$H7368=$C$3),Colin!$I7368,)</f>
        <v>0</v>
      </c>
      <c r="O7368" s="38">
        <f>IF(AND(Colin!$G7368=$B$2,Colin!$H7368&lt;=$C$3),Colin!$I7368,)</f>
        <v>0</v>
      </c>
      <c r="P7368" s="38">
        <f>IF(Colin!$G7368&lt;$B$2,Colin!$I7368,0)</f>
        <v>0</v>
      </c>
      <c r="Q7368" s="38">
        <f>IF(Colin!$G7368&lt;$B$1,Colin!$I7368,0)</f>
        <v>0</v>
      </c>
    </row>
    <row r="7369" spans="12:17" x14ac:dyDescent="0.25">
      <c r="L7369" s="38">
        <f>IF(AND(Colin!$G7369=$B$1,Colin!$H7369=$C$3),Colin!$I7369,)</f>
        <v>0</v>
      </c>
      <c r="M7369" s="38">
        <f>IF(AND(Colin!$G7369=$B$1,Colin!$H7369&lt;=$C$3),Colin!$I7369,)</f>
        <v>0</v>
      </c>
      <c r="N7369" s="38">
        <f>IF(AND(Colin!$G7369=$B$2,Colin!$H7369=$C$3),Colin!$I7369,)</f>
        <v>0</v>
      </c>
      <c r="O7369" s="38">
        <f>IF(AND(Colin!$G7369=$B$2,Colin!$H7369&lt;=$C$3),Colin!$I7369,)</f>
        <v>0</v>
      </c>
      <c r="P7369" s="38">
        <f>IF(Colin!$G7369&lt;$B$2,Colin!$I7369,0)</f>
        <v>0</v>
      </c>
      <c r="Q7369" s="38">
        <f>IF(Colin!$G7369&lt;$B$1,Colin!$I7369,0)</f>
        <v>0</v>
      </c>
    </row>
    <row r="7370" spans="12:17" x14ac:dyDescent="0.25">
      <c r="L7370" s="38">
        <f>IF(AND(Colin!$G7370=$B$1,Colin!$H7370=$C$3),Colin!$I7370,)</f>
        <v>0</v>
      </c>
      <c r="M7370" s="38">
        <f>IF(AND(Colin!$G7370=$B$1,Colin!$H7370&lt;=$C$3),Colin!$I7370,)</f>
        <v>0</v>
      </c>
      <c r="N7370" s="38">
        <f>IF(AND(Colin!$G7370=$B$2,Colin!$H7370=$C$3),Colin!$I7370,)</f>
        <v>0</v>
      </c>
      <c r="O7370" s="38">
        <f>IF(AND(Colin!$G7370=$B$2,Colin!$H7370&lt;=$C$3),Colin!$I7370,)</f>
        <v>0</v>
      </c>
      <c r="P7370" s="38">
        <f>IF(Colin!$G7370&lt;$B$2,Colin!$I7370,0)</f>
        <v>0</v>
      </c>
      <c r="Q7370" s="38">
        <f>IF(Colin!$G7370&lt;$B$1,Colin!$I7370,0)</f>
        <v>0</v>
      </c>
    </row>
    <row r="7371" spans="12:17" x14ac:dyDescent="0.25">
      <c r="L7371" s="38">
        <f>IF(AND(Colin!$G7371=$B$1,Colin!$H7371=$C$3),Colin!$I7371,)</f>
        <v>0</v>
      </c>
      <c r="M7371" s="38">
        <f>IF(AND(Colin!$G7371=$B$1,Colin!$H7371&lt;=$C$3),Colin!$I7371,)</f>
        <v>0</v>
      </c>
      <c r="N7371" s="38">
        <f>IF(AND(Colin!$G7371=$B$2,Colin!$H7371=$C$3),Colin!$I7371,)</f>
        <v>0</v>
      </c>
      <c r="O7371" s="38">
        <f>IF(AND(Colin!$G7371=$B$2,Colin!$H7371&lt;=$C$3),Colin!$I7371,)</f>
        <v>0</v>
      </c>
      <c r="P7371" s="38">
        <f>IF(Colin!$G7371&lt;$B$2,Colin!$I7371,0)</f>
        <v>0</v>
      </c>
      <c r="Q7371" s="38">
        <f>IF(Colin!$G7371&lt;$B$1,Colin!$I7371,0)</f>
        <v>0</v>
      </c>
    </row>
    <row r="7372" spans="12:17" x14ac:dyDescent="0.25">
      <c r="L7372" s="38">
        <f>IF(AND(Colin!$G7372=$B$1,Colin!$H7372=$C$3),Colin!$I7372,)</f>
        <v>0</v>
      </c>
      <c r="M7372" s="38">
        <f>IF(AND(Colin!$G7372=$B$1,Colin!$H7372&lt;=$C$3),Colin!$I7372,)</f>
        <v>0</v>
      </c>
      <c r="N7372" s="38">
        <f>IF(AND(Colin!$G7372=$B$2,Colin!$H7372=$C$3),Colin!$I7372,)</f>
        <v>0</v>
      </c>
      <c r="O7372" s="38">
        <f>IF(AND(Colin!$G7372=$B$2,Colin!$H7372&lt;=$C$3),Colin!$I7372,)</f>
        <v>0</v>
      </c>
      <c r="P7372" s="38">
        <f>IF(Colin!$G7372&lt;$B$2,Colin!$I7372,0)</f>
        <v>0</v>
      </c>
      <c r="Q7372" s="38">
        <f>IF(Colin!$G7372&lt;$B$1,Colin!$I7372,0)</f>
        <v>0</v>
      </c>
    </row>
    <row r="7373" spans="12:17" x14ac:dyDescent="0.25">
      <c r="L7373" s="38">
        <f>IF(AND(Colin!$G7373=$B$1,Colin!$H7373=$C$3),Colin!$I7373,)</f>
        <v>0</v>
      </c>
      <c r="M7373" s="38">
        <f>IF(AND(Colin!$G7373=$B$1,Colin!$H7373&lt;=$C$3),Colin!$I7373,)</f>
        <v>0</v>
      </c>
      <c r="N7373" s="38">
        <f>IF(AND(Colin!$G7373=$B$2,Colin!$H7373=$C$3),Colin!$I7373,)</f>
        <v>0</v>
      </c>
      <c r="O7373" s="38">
        <f>IF(AND(Colin!$G7373=$B$2,Colin!$H7373&lt;=$C$3),Colin!$I7373,)</f>
        <v>0</v>
      </c>
      <c r="P7373" s="38">
        <f>IF(Colin!$G7373&lt;$B$2,Colin!$I7373,0)</f>
        <v>0</v>
      </c>
      <c r="Q7373" s="38">
        <f>IF(Colin!$G7373&lt;$B$1,Colin!$I7373,0)</f>
        <v>0</v>
      </c>
    </row>
    <row r="7374" spans="12:17" x14ac:dyDescent="0.25">
      <c r="L7374" s="38">
        <f>IF(AND(Colin!$G7374=$B$1,Colin!$H7374=$C$3),Colin!$I7374,)</f>
        <v>0</v>
      </c>
      <c r="M7374" s="38">
        <f>IF(AND(Colin!$G7374=$B$1,Colin!$H7374&lt;=$C$3),Colin!$I7374,)</f>
        <v>0</v>
      </c>
      <c r="N7374" s="38">
        <f>IF(AND(Colin!$G7374=$B$2,Colin!$H7374=$C$3),Colin!$I7374,)</f>
        <v>0</v>
      </c>
      <c r="O7374" s="38">
        <f>IF(AND(Colin!$G7374=$B$2,Colin!$H7374&lt;=$C$3),Colin!$I7374,)</f>
        <v>0</v>
      </c>
      <c r="P7374" s="38">
        <f>IF(Colin!$G7374&lt;$B$2,Colin!$I7374,0)</f>
        <v>0</v>
      </c>
      <c r="Q7374" s="38">
        <f>IF(Colin!$G7374&lt;$B$1,Colin!$I7374,0)</f>
        <v>0</v>
      </c>
    </row>
    <row r="7375" spans="12:17" x14ac:dyDescent="0.25">
      <c r="L7375" s="38">
        <f>IF(AND(Colin!$G7375=$B$1,Colin!$H7375=$C$3),Colin!$I7375,)</f>
        <v>0</v>
      </c>
      <c r="M7375" s="38">
        <f>IF(AND(Colin!$G7375=$B$1,Colin!$H7375&lt;=$C$3),Colin!$I7375,)</f>
        <v>0</v>
      </c>
      <c r="N7375" s="38">
        <f>IF(AND(Colin!$G7375=$B$2,Colin!$H7375=$C$3),Colin!$I7375,)</f>
        <v>0</v>
      </c>
      <c r="O7375" s="38">
        <f>IF(AND(Colin!$G7375=$B$2,Colin!$H7375&lt;=$C$3),Colin!$I7375,)</f>
        <v>0</v>
      </c>
      <c r="P7375" s="38">
        <f>IF(Colin!$G7375&lt;$B$2,Colin!$I7375,0)</f>
        <v>0</v>
      </c>
      <c r="Q7375" s="38">
        <f>IF(Colin!$G7375&lt;$B$1,Colin!$I7375,0)</f>
        <v>0</v>
      </c>
    </row>
    <row r="7376" spans="12:17" x14ac:dyDescent="0.25">
      <c r="L7376" s="38">
        <f>IF(AND(Colin!$G7376=$B$1,Colin!$H7376=$C$3),Colin!$I7376,)</f>
        <v>0</v>
      </c>
      <c r="M7376" s="38">
        <f>IF(AND(Colin!$G7376=$B$1,Colin!$H7376&lt;=$C$3),Colin!$I7376,)</f>
        <v>0</v>
      </c>
      <c r="N7376" s="38">
        <f>IF(AND(Colin!$G7376=$B$2,Colin!$H7376=$C$3),Colin!$I7376,)</f>
        <v>0</v>
      </c>
      <c r="O7376" s="38">
        <f>IF(AND(Colin!$G7376=$B$2,Colin!$H7376&lt;=$C$3),Colin!$I7376,)</f>
        <v>0</v>
      </c>
      <c r="P7376" s="38">
        <f>IF(Colin!$G7376&lt;$B$2,Colin!$I7376,0)</f>
        <v>0</v>
      </c>
      <c r="Q7376" s="38">
        <f>IF(Colin!$G7376&lt;$B$1,Colin!$I7376,0)</f>
        <v>0</v>
      </c>
    </row>
    <row r="7377" spans="12:17" x14ac:dyDescent="0.25">
      <c r="L7377" s="38">
        <f>IF(AND(Colin!$G7377=$B$1,Colin!$H7377=$C$3),Colin!$I7377,)</f>
        <v>0</v>
      </c>
      <c r="M7377" s="38">
        <f>IF(AND(Colin!$G7377=$B$1,Colin!$H7377&lt;=$C$3),Colin!$I7377,)</f>
        <v>0</v>
      </c>
      <c r="N7377" s="38">
        <f>IF(AND(Colin!$G7377=$B$2,Colin!$H7377=$C$3),Colin!$I7377,)</f>
        <v>0</v>
      </c>
      <c r="O7377" s="38">
        <f>IF(AND(Colin!$G7377=$B$2,Colin!$H7377&lt;=$C$3),Colin!$I7377,)</f>
        <v>0</v>
      </c>
      <c r="P7377" s="38">
        <f>IF(Colin!$G7377&lt;$B$2,Colin!$I7377,0)</f>
        <v>0</v>
      </c>
      <c r="Q7377" s="38">
        <f>IF(Colin!$G7377&lt;$B$1,Colin!$I7377,0)</f>
        <v>0</v>
      </c>
    </row>
    <row r="7378" spans="12:17" x14ac:dyDescent="0.25">
      <c r="L7378" s="38">
        <f>IF(AND(Colin!$G7378=$B$1,Colin!$H7378=$C$3),Colin!$I7378,)</f>
        <v>0</v>
      </c>
      <c r="M7378" s="38">
        <f>IF(AND(Colin!$G7378=$B$1,Colin!$H7378&lt;=$C$3),Colin!$I7378,)</f>
        <v>0</v>
      </c>
      <c r="N7378" s="38">
        <f>IF(AND(Colin!$G7378=$B$2,Colin!$H7378=$C$3),Colin!$I7378,)</f>
        <v>0</v>
      </c>
      <c r="O7378" s="38">
        <f>IF(AND(Colin!$G7378=$B$2,Colin!$H7378&lt;=$C$3),Colin!$I7378,)</f>
        <v>0</v>
      </c>
      <c r="P7378" s="38">
        <f>IF(Colin!$G7378&lt;$B$2,Colin!$I7378,0)</f>
        <v>0</v>
      </c>
      <c r="Q7378" s="38">
        <f>IF(Colin!$G7378&lt;$B$1,Colin!$I7378,0)</f>
        <v>0</v>
      </c>
    </row>
    <row r="7379" spans="12:17" x14ac:dyDescent="0.25">
      <c r="L7379" s="38">
        <f>IF(AND(Colin!$G7379=$B$1,Colin!$H7379=$C$3),Colin!$I7379,)</f>
        <v>0</v>
      </c>
      <c r="M7379" s="38">
        <f>IF(AND(Colin!$G7379=$B$1,Colin!$H7379&lt;=$C$3),Colin!$I7379,)</f>
        <v>0</v>
      </c>
      <c r="N7379" s="38">
        <f>IF(AND(Colin!$G7379=$B$2,Colin!$H7379=$C$3),Colin!$I7379,)</f>
        <v>0</v>
      </c>
      <c r="O7379" s="38">
        <f>IF(AND(Colin!$G7379=$B$2,Colin!$H7379&lt;=$C$3),Colin!$I7379,)</f>
        <v>0</v>
      </c>
      <c r="P7379" s="38">
        <f>IF(Colin!$G7379&lt;$B$2,Colin!$I7379,0)</f>
        <v>0</v>
      </c>
      <c r="Q7379" s="38">
        <f>IF(Colin!$G7379&lt;$B$1,Colin!$I7379,0)</f>
        <v>0</v>
      </c>
    </row>
    <row r="7380" spans="12:17" x14ac:dyDescent="0.25">
      <c r="L7380" s="38">
        <f>IF(AND(Colin!$G7380=$B$1,Colin!$H7380=$C$3),Colin!$I7380,)</f>
        <v>0</v>
      </c>
      <c r="M7380" s="38">
        <f>IF(AND(Colin!$G7380=$B$1,Colin!$H7380&lt;=$C$3),Colin!$I7380,)</f>
        <v>0</v>
      </c>
      <c r="N7380" s="38">
        <f>IF(AND(Colin!$G7380=$B$2,Colin!$H7380=$C$3),Colin!$I7380,)</f>
        <v>0</v>
      </c>
      <c r="O7380" s="38">
        <f>IF(AND(Colin!$G7380=$B$2,Colin!$H7380&lt;=$C$3),Colin!$I7380,)</f>
        <v>0</v>
      </c>
      <c r="P7380" s="38">
        <f>IF(Colin!$G7380&lt;$B$2,Colin!$I7380,0)</f>
        <v>0</v>
      </c>
      <c r="Q7380" s="38">
        <f>IF(Colin!$G7380&lt;$B$1,Colin!$I7380,0)</f>
        <v>0</v>
      </c>
    </row>
    <row r="7381" spans="12:17" x14ac:dyDescent="0.25">
      <c r="L7381" s="38">
        <f>IF(AND(Colin!$G7381=$B$1,Colin!$H7381=$C$3),Colin!$I7381,)</f>
        <v>0</v>
      </c>
      <c r="M7381" s="38">
        <f>IF(AND(Colin!$G7381=$B$1,Colin!$H7381&lt;=$C$3),Colin!$I7381,)</f>
        <v>0</v>
      </c>
      <c r="N7381" s="38">
        <f>IF(AND(Colin!$G7381=$B$2,Colin!$H7381=$C$3),Colin!$I7381,)</f>
        <v>0</v>
      </c>
      <c r="O7381" s="38">
        <f>IF(AND(Colin!$G7381=$B$2,Colin!$H7381&lt;=$C$3),Colin!$I7381,)</f>
        <v>0</v>
      </c>
      <c r="P7381" s="38">
        <f>IF(Colin!$G7381&lt;$B$2,Colin!$I7381,0)</f>
        <v>0</v>
      </c>
      <c r="Q7381" s="38">
        <f>IF(Colin!$G7381&lt;$B$1,Colin!$I7381,0)</f>
        <v>0</v>
      </c>
    </row>
    <row r="7382" spans="12:17" x14ac:dyDescent="0.25">
      <c r="L7382" s="38">
        <f>IF(AND(Colin!$G7382=$B$1,Colin!$H7382=$C$3),Colin!$I7382,)</f>
        <v>0</v>
      </c>
      <c r="M7382" s="38">
        <f>IF(AND(Colin!$G7382=$B$1,Colin!$H7382&lt;=$C$3),Colin!$I7382,)</f>
        <v>0</v>
      </c>
      <c r="N7382" s="38">
        <f>IF(AND(Colin!$G7382=$B$2,Colin!$H7382=$C$3),Colin!$I7382,)</f>
        <v>0</v>
      </c>
      <c r="O7382" s="38">
        <f>IF(AND(Colin!$G7382=$B$2,Colin!$H7382&lt;=$C$3),Colin!$I7382,)</f>
        <v>0</v>
      </c>
      <c r="P7382" s="38">
        <f>IF(Colin!$G7382&lt;$B$2,Colin!$I7382,0)</f>
        <v>0</v>
      </c>
      <c r="Q7382" s="38">
        <f>IF(Colin!$G7382&lt;$B$1,Colin!$I7382,0)</f>
        <v>0</v>
      </c>
    </row>
    <row r="7383" spans="12:17" x14ac:dyDescent="0.25">
      <c r="L7383" s="38">
        <f>IF(AND(Colin!$G7383=$B$1,Colin!$H7383=$C$3),Colin!$I7383,)</f>
        <v>0</v>
      </c>
      <c r="M7383" s="38">
        <f>IF(AND(Colin!$G7383=$B$1,Colin!$H7383&lt;=$C$3),Colin!$I7383,)</f>
        <v>0</v>
      </c>
      <c r="N7383" s="38">
        <f>IF(AND(Colin!$G7383=$B$2,Colin!$H7383=$C$3),Colin!$I7383,)</f>
        <v>0</v>
      </c>
      <c r="O7383" s="38">
        <f>IF(AND(Colin!$G7383=$B$2,Colin!$H7383&lt;=$C$3),Colin!$I7383,)</f>
        <v>0</v>
      </c>
      <c r="P7383" s="38">
        <f>IF(Colin!$G7383&lt;$B$2,Colin!$I7383,0)</f>
        <v>0</v>
      </c>
      <c r="Q7383" s="38">
        <f>IF(Colin!$G7383&lt;$B$1,Colin!$I7383,0)</f>
        <v>0</v>
      </c>
    </row>
    <row r="7384" spans="12:17" x14ac:dyDescent="0.25">
      <c r="L7384" s="38">
        <f>IF(AND(Colin!$G7384=$B$1,Colin!$H7384=$C$3),Colin!$I7384,)</f>
        <v>0</v>
      </c>
      <c r="M7384" s="38">
        <f>IF(AND(Colin!$G7384=$B$1,Colin!$H7384&lt;=$C$3),Colin!$I7384,)</f>
        <v>0</v>
      </c>
      <c r="N7384" s="38">
        <f>IF(AND(Colin!$G7384=$B$2,Colin!$H7384=$C$3),Colin!$I7384,)</f>
        <v>0</v>
      </c>
      <c r="O7384" s="38">
        <f>IF(AND(Colin!$G7384=$B$2,Colin!$H7384&lt;=$C$3),Colin!$I7384,)</f>
        <v>0</v>
      </c>
      <c r="P7384" s="38">
        <f>IF(Colin!$G7384&lt;$B$2,Colin!$I7384,0)</f>
        <v>0</v>
      </c>
      <c r="Q7384" s="38">
        <f>IF(Colin!$G7384&lt;$B$1,Colin!$I7384,0)</f>
        <v>0</v>
      </c>
    </row>
    <row r="7385" spans="12:17" x14ac:dyDescent="0.25">
      <c r="L7385" s="38">
        <f>IF(AND(Colin!$G7385=$B$1,Colin!$H7385=$C$3),Colin!$I7385,)</f>
        <v>0</v>
      </c>
      <c r="M7385" s="38">
        <f>IF(AND(Colin!$G7385=$B$1,Colin!$H7385&lt;=$C$3),Colin!$I7385,)</f>
        <v>0</v>
      </c>
      <c r="N7385" s="38">
        <f>IF(AND(Colin!$G7385=$B$2,Colin!$H7385=$C$3),Colin!$I7385,)</f>
        <v>0</v>
      </c>
      <c r="O7385" s="38">
        <f>IF(AND(Colin!$G7385=$B$2,Colin!$H7385&lt;=$C$3),Colin!$I7385,)</f>
        <v>0</v>
      </c>
      <c r="P7385" s="38">
        <f>IF(Colin!$G7385&lt;$B$2,Colin!$I7385,0)</f>
        <v>0</v>
      </c>
      <c r="Q7385" s="38">
        <f>IF(Colin!$G7385&lt;$B$1,Colin!$I7385,0)</f>
        <v>0</v>
      </c>
    </row>
    <row r="7386" spans="12:17" x14ac:dyDescent="0.25">
      <c r="L7386" s="38">
        <f>IF(AND(Colin!$G7386=$B$1,Colin!$H7386=$C$3),Colin!$I7386,)</f>
        <v>0</v>
      </c>
      <c r="M7386" s="38">
        <f>IF(AND(Colin!$G7386=$B$1,Colin!$H7386&lt;=$C$3),Colin!$I7386,)</f>
        <v>0</v>
      </c>
      <c r="N7386" s="38">
        <f>IF(AND(Colin!$G7386=$B$2,Colin!$H7386=$C$3),Colin!$I7386,)</f>
        <v>0</v>
      </c>
      <c r="O7386" s="38">
        <f>IF(AND(Colin!$G7386=$B$2,Colin!$H7386&lt;=$C$3),Colin!$I7386,)</f>
        <v>0</v>
      </c>
      <c r="P7386" s="38">
        <f>IF(Colin!$G7386&lt;$B$2,Colin!$I7386,0)</f>
        <v>0</v>
      </c>
      <c r="Q7386" s="38">
        <f>IF(Colin!$G7386&lt;$B$1,Colin!$I7386,0)</f>
        <v>0</v>
      </c>
    </row>
    <row r="7387" spans="12:17" x14ac:dyDescent="0.25">
      <c r="L7387" s="38">
        <f>IF(AND(Colin!$G7387=$B$1,Colin!$H7387=$C$3),Colin!$I7387,)</f>
        <v>0</v>
      </c>
      <c r="M7387" s="38">
        <f>IF(AND(Colin!$G7387=$B$1,Colin!$H7387&lt;=$C$3),Colin!$I7387,)</f>
        <v>0</v>
      </c>
      <c r="N7387" s="38">
        <f>IF(AND(Colin!$G7387=$B$2,Colin!$H7387=$C$3),Colin!$I7387,)</f>
        <v>0</v>
      </c>
      <c r="O7387" s="38">
        <f>IF(AND(Colin!$G7387=$B$2,Colin!$H7387&lt;=$C$3),Colin!$I7387,)</f>
        <v>0</v>
      </c>
      <c r="P7387" s="38">
        <f>IF(Colin!$G7387&lt;$B$2,Colin!$I7387,0)</f>
        <v>0</v>
      </c>
      <c r="Q7387" s="38">
        <f>IF(Colin!$G7387&lt;$B$1,Colin!$I7387,0)</f>
        <v>0</v>
      </c>
    </row>
    <row r="7388" spans="12:17" x14ac:dyDescent="0.25">
      <c r="L7388" s="38">
        <f>IF(AND(Colin!$G7388=$B$1,Colin!$H7388=$C$3),Colin!$I7388,)</f>
        <v>0</v>
      </c>
      <c r="M7388" s="38">
        <f>IF(AND(Colin!$G7388=$B$1,Colin!$H7388&lt;=$C$3),Colin!$I7388,)</f>
        <v>0</v>
      </c>
      <c r="N7388" s="38">
        <f>IF(AND(Colin!$G7388=$B$2,Colin!$H7388=$C$3),Colin!$I7388,)</f>
        <v>0</v>
      </c>
      <c r="O7388" s="38">
        <f>IF(AND(Colin!$G7388=$B$2,Colin!$H7388&lt;=$C$3),Colin!$I7388,)</f>
        <v>0</v>
      </c>
      <c r="P7388" s="38">
        <f>IF(Colin!$G7388&lt;$B$2,Colin!$I7388,0)</f>
        <v>0</v>
      </c>
      <c r="Q7388" s="38">
        <f>IF(Colin!$G7388&lt;$B$1,Colin!$I7388,0)</f>
        <v>0</v>
      </c>
    </row>
    <row r="7389" spans="12:17" x14ac:dyDescent="0.25">
      <c r="L7389" s="38">
        <f>IF(AND(Colin!$G7389=$B$1,Colin!$H7389=$C$3),Colin!$I7389,)</f>
        <v>0</v>
      </c>
      <c r="M7389" s="38">
        <f>IF(AND(Colin!$G7389=$B$1,Colin!$H7389&lt;=$C$3),Colin!$I7389,)</f>
        <v>0</v>
      </c>
      <c r="N7389" s="38">
        <f>IF(AND(Colin!$G7389=$B$2,Colin!$H7389=$C$3),Colin!$I7389,)</f>
        <v>0</v>
      </c>
      <c r="O7389" s="38">
        <f>IF(AND(Colin!$G7389=$B$2,Colin!$H7389&lt;=$C$3),Colin!$I7389,)</f>
        <v>0</v>
      </c>
      <c r="P7389" s="38">
        <f>IF(Colin!$G7389&lt;$B$2,Colin!$I7389,0)</f>
        <v>0</v>
      </c>
      <c r="Q7389" s="38">
        <f>IF(Colin!$G7389&lt;$B$1,Colin!$I7389,0)</f>
        <v>0</v>
      </c>
    </row>
    <row r="7390" spans="12:17" x14ac:dyDescent="0.25">
      <c r="L7390" s="38">
        <f>IF(AND(Colin!$G7390=$B$1,Colin!$H7390=$C$3),Colin!$I7390,)</f>
        <v>0</v>
      </c>
      <c r="M7390" s="38">
        <f>IF(AND(Colin!$G7390=$B$1,Colin!$H7390&lt;=$C$3),Colin!$I7390,)</f>
        <v>0</v>
      </c>
      <c r="N7390" s="38">
        <f>IF(AND(Colin!$G7390=$B$2,Colin!$H7390=$C$3),Colin!$I7390,)</f>
        <v>0</v>
      </c>
      <c r="O7390" s="38">
        <f>IF(AND(Colin!$G7390=$B$2,Colin!$H7390&lt;=$C$3),Colin!$I7390,)</f>
        <v>0</v>
      </c>
      <c r="P7390" s="38">
        <f>IF(Colin!$G7390&lt;$B$2,Colin!$I7390,0)</f>
        <v>0</v>
      </c>
      <c r="Q7390" s="38">
        <f>IF(Colin!$G7390&lt;$B$1,Colin!$I7390,0)</f>
        <v>0</v>
      </c>
    </row>
    <row r="7391" spans="12:17" x14ac:dyDescent="0.25">
      <c r="L7391" s="38">
        <f>IF(AND(Colin!$G7391=$B$1,Colin!$H7391=$C$3),Colin!$I7391,)</f>
        <v>0</v>
      </c>
      <c r="M7391" s="38">
        <f>IF(AND(Colin!$G7391=$B$1,Colin!$H7391&lt;=$C$3),Colin!$I7391,)</f>
        <v>0</v>
      </c>
      <c r="N7391" s="38">
        <f>IF(AND(Colin!$G7391=$B$2,Colin!$H7391=$C$3),Colin!$I7391,)</f>
        <v>0</v>
      </c>
      <c r="O7391" s="38">
        <f>IF(AND(Colin!$G7391=$B$2,Colin!$H7391&lt;=$C$3),Colin!$I7391,)</f>
        <v>0</v>
      </c>
      <c r="P7391" s="38">
        <f>IF(Colin!$G7391&lt;$B$2,Colin!$I7391,0)</f>
        <v>0</v>
      </c>
      <c r="Q7391" s="38">
        <f>IF(Colin!$G7391&lt;$B$1,Colin!$I7391,0)</f>
        <v>0</v>
      </c>
    </row>
    <row r="7392" spans="12:17" x14ac:dyDescent="0.25">
      <c r="L7392" s="38">
        <f>IF(AND(Colin!$G7392=$B$1,Colin!$H7392=$C$3),Colin!$I7392,)</f>
        <v>0</v>
      </c>
      <c r="M7392" s="38">
        <f>IF(AND(Colin!$G7392=$B$1,Colin!$H7392&lt;=$C$3),Colin!$I7392,)</f>
        <v>0</v>
      </c>
      <c r="N7392" s="38">
        <f>IF(AND(Colin!$G7392=$B$2,Colin!$H7392=$C$3),Colin!$I7392,)</f>
        <v>0</v>
      </c>
      <c r="O7392" s="38">
        <f>IF(AND(Colin!$G7392=$B$2,Colin!$H7392&lt;=$C$3),Colin!$I7392,)</f>
        <v>0</v>
      </c>
      <c r="P7392" s="38">
        <f>IF(Colin!$G7392&lt;$B$2,Colin!$I7392,0)</f>
        <v>0</v>
      </c>
      <c r="Q7392" s="38">
        <f>IF(Colin!$G7392&lt;$B$1,Colin!$I7392,0)</f>
        <v>0</v>
      </c>
    </row>
    <row r="7393" spans="12:17" x14ac:dyDescent="0.25">
      <c r="L7393" s="38">
        <f>IF(AND(Colin!$G7393=$B$1,Colin!$H7393=$C$3),Colin!$I7393,)</f>
        <v>0</v>
      </c>
      <c r="M7393" s="38">
        <f>IF(AND(Colin!$G7393=$B$1,Colin!$H7393&lt;=$C$3),Colin!$I7393,)</f>
        <v>0</v>
      </c>
      <c r="N7393" s="38">
        <f>IF(AND(Colin!$G7393=$B$2,Colin!$H7393=$C$3),Colin!$I7393,)</f>
        <v>0</v>
      </c>
      <c r="O7393" s="38">
        <f>IF(AND(Colin!$G7393=$B$2,Colin!$H7393&lt;=$C$3),Colin!$I7393,)</f>
        <v>0</v>
      </c>
      <c r="P7393" s="38">
        <f>IF(Colin!$G7393&lt;$B$2,Colin!$I7393,0)</f>
        <v>0</v>
      </c>
      <c r="Q7393" s="38">
        <f>IF(Colin!$G7393&lt;$B$1,Colin!$I7393,0)</f>
        <v>0</v>
      </c>
    </row>
    <row r="7394" spans="12:17" x14ac:dyDescent="0.25">
      <c r="L7394" s="38">
        <f>IF(AND(Colin!$G7394=$B$1,Colin!$H7394=$C$3),Colin!$I7394,)</f>
        <v>0</v>
      </c>
      <c r="M7394" s="38">
        <f>IF(AND(Colin!$G7394=$B$1,Colin!$H7394&lt;=$C$3),Colin!$I7394,)</f>
        <v>0</v>
      </c>
      <c r="N7394" s="38">
        <f>IF(AND(Colin!$G7394=$B$2,Colin!$H7394=$C$3),Colin!$I7394,)</f>
        <v>0</v>
      </c>
      <c r="O7394" s="38">
        <f>IF(AND(Colin!$G7394=$B$2,Colin!$H7394&lt;=$C$3),Colin!$I7394,)</f>
        <v>0</v>
      </c>
      <c r="P7394" s="38">
        <f>IF(Colin!$G7394&lt;$B$2,Colin!$I7394,0)</f>
        <v>0</v>
      </c>
      <c r="Q7394" s="38">
        <f>IF(Colin!$G7394&lt;$B$1,Colin!$I7394,0)</f>
        <v>0</v>
      </c>
    </row>
    <row r="7395" spans="12:17" x14ac:dyDescent="0.25">
      <c r="L7395" s="38">
        <f>IF(AND(Colin!$G7395=$B$1,Colin!$H7395=$C$3),Colin!$I7395,)</f>
        <v>0</v>
      </c>
      <c r="M7395" s="38">
        <f>IF(AND(Colin!$G7395=$B$1,Colin!$H7395&lt;=$C$3),Colin!$I7395,)</f>
        <v>0</v>
      </c>
      <c r="N7395" s="38">
        <f>IF(AND(Colin!$G7395=$B$2,Colin!$H7395=$C$3),Colin!$I7395,)</f>
        <v>0</v>
      </c>
      <c r="O7395" s="38">
        <f>IF(AND(Colin!$G7395=$B$2,Colin!$H7395&lt;=$C$3),Colin!$I7395,)</f>
        <v>0</v>
      </c>
      <c r="P7395" s="38">
        <f>IF(Colin!$G7395&lt;$B$2,Colin!$I7395,0)</f>
        <v>0</v>
      </c>
      <c r="Q7395" s="38">
        <f>IF(Colin!$G7395&lt;$B$1,Colin!$I7395,0)</f>
        <v>0</v>
      </c>
    </row>
    <row r="7396" spans="12:17" x14ac:dyDescent="0.25">
      <c r="L7396" s="38">
        <f>IF(AND(Colin!$G7396=$B$1,Colin!$H7396=$C$3),Colin!$I7396,)</f>
        <v>0</v>
      </c>
      <c r="M7396" s="38">
        <f>IF(AND(Colin!$G7396=$B$1,Colin!$H7396&lt;=$C$3),Colin!$I7396,)</f>
        <v>0</v>
      </c>
      <c r="N7396" s="38">
        <f>IF(AND(Colin!$G7396=$B$2,Colin!$H7396=$C$3),Colin!$I7396,)</f>
        <v>0</v>
      </c>
      <c r="O7396" s="38">
        <f>IF(AND(Colin!$G7396=$B$2,Colin!$H7396&lt;=$C$3),Colin!$I7396,)</f>
        <v>0</v>
      </c>
      <c r="P7396" s="38">
        <f>IF(Colin!$G7396&lt;$B$2,Colin!$I7396,0)</f>
        <v>0</v>
      </c>
      <c r="Q7396" s="38">
        <f>IF(Colin!$G7396&lt;$B$1,Colin!$I7396,0)</f>
        <v>0</v>
      </c>
    </row>
    <row r="7397" spans="12:17" x14ac:dyDescent="0.25">
      <c r="L7397" s="38">
        <f>IF(AND(Colin!$G7397=$B$1,Colin!$H7397=$C$3),Colin!$I7397,)</f>
        <v>0</v>
      </c>
      <c r="M7397" s="38">
        <f>IF(AND(Colin!$G7397=$B$1,Colin!$H7397&lt;=$C$3),Colin!$I7397,)</f>
        <v>0</v>
      </c>
      <c r="N7397" s="38">
        <f>IF(AND(Colin!$G7397=$B$2,Colin!$H7397=$C$3),Colin!$I7397,)</f>
        <v>0</v>
      </c>
      <c r="O7397" s="38">
        <f>IF(AND(Colin!$G7397=$B$2,Colin!$H7397&lt;=$C$3),Colin!$I7397,)</f>
        <v>0</v>
      </c>
      <c r="P7397" s="38">
        <f>IF(Colin!$G7397&lt;$B$2,Colin!$I7397,0)</f>
        <v>0</v>
      </c>
      <c r="Q7397" s="38">
        <f>IF(Colin!$G7397&lt;$B$1,Colin!$I7397,0)</f>
        <v>0</v>
      </c>
    </row>
    <row r="7398" spans="12:17" x14ac:dyDescent="0.25">
      <c r="L7398" s="38">
        <f>IF(AND(Colin!$G7398=$B$1,Colin!$H7398=$C$3),Colin!$I7398,)</f>
        <v>0</v>
      </c>
      <c r="M7398" s="38">
        <f>IF(AND(Colin!$G7398=$B$1,Colin!$H7398&lt;=$C$3),Colin!$I7398,)</f>
        <v>0</v>
      </c>
      <c r="N7398" s="38">
        <f>IF(AND(Colin!$G7398=$B$2,Colin!$H7398=$C$3),Colin!$I7398,)</f>
        <v>0</v>
      </c>
      <c r="O7398" s="38">
        <f>IF(AND(Colin!$G7398=$B$2,Colin!$H7398&lt;=$C$3),Colin!$I7398,)</f>
        <v>0</v>
      </c>
      <c r="P7398" s="38">
        <f>IF(Colin!$G7398&lt;$B$2,Colin!$I7398,0)</f>
        <v>0</v>
      </c>
      <c r="Q7398" s="38">
        <f>IF(Colin!$G7398&lt;$B$1,Colin!$I7398,0)</f>
        <v>0</v>
      </c>
    </row>
    <row r="7399" spans="12:17" x14ac:dyDescent="0.25">
      <c r="L7399" s="38">
        <f>IF(AND(Colin!$G7399=$B$1,Colin!$H7399=$C$3),Colin!$I7399,)</f>
        <v>0</v>
      </c>
      <c r="M7399" s="38">
        <f>IF(AND(Colin!$G7399=$B$1,Colin!$H7399&lt;=$C$3),Colin!$I7399,)</f>
        <v>0</v>
      </c>
      <c r="N7399" s="38">
        <f>IF(AND(Colin!$G7399=$B$2,Colin!$H7399=$C$3),Colin!$I7399,)</f>
        <v>0</v>
      </c>
      <c r="O7399" s="38">
        <f>IF(AND(Colin!$G7399=$B$2,Colin!$H7399&lt;=$C$3),Colin!$I7399,)</f>
        <v>0</v>
      </c>
      <c r="P7399" s="38">
        <f>IF(Colin!$G7399&lt;$B$2,Colin!$I7399,0)</f>
        <v>0</v>
      </c>
      <c r="Q7399" s="38">
        <f>IF(Colin!$G7399&lt;$B$1,Colin!$I7399,0)</f>
        <v>0</v>
      </c>
    </row>
    <row r="7400" spans="12:17" x14ac:dyDescent="0.25">
      <c r="L7400" s="38">
        <f>IF(AND(Colin!$G7400=$B$1,Colin!$H7400=$C$3),Colin!$I7400,)</f>
        <v>0</v>
      </c>
      <c r="M7400" s="38">
        <f>IF(AND(Colin!$G7400=$B$1,Colin!$H7400&lt;=$C$3),Colin!$I7400,)</f>
        <v>0</v>
      </c>
      <c r="N7400" s="38">
        <f>IF(AND(Colin!$G7400=$B$2,Colin!$H7400=$C$3),Colin!$I7400,)</f>
        <v>0</v>
      </c>
      <c r="O7400" s="38">
        <f>IF(AND(Colin!$G7400=$B$2,Colin!$H7400&lt;=$C$3),Colin!$I7400,)</f>
        <v>0</v>
      </c>
      <c r="P7400" s="38">
        <f>IF(Colin!$G7400&lt;$B$2,Colin!$I7400,0)</f>
        <v>0</v>
      </c>
      <c r="Q7400" s="38">
        <f>IF(Colin!$G7400&lt;$B$1,Colin!$I7400,0)</f>
        <v>0</v>
      </c>
    </row>
    <row r="7401" spans="12:17" x14ac:dyDescent="0.25">
      <c r="L7401" s="38">
        <f>IF(AND(Colin!$G7401=$B$1,Colin!$H7401=$C$3),Colin!$I7401,)</f>
        <v>0</v>
      </c>
      <c r="M7401" s="38">
        <f>IF(AND(Colin!$G7401=$B$1,Colin!$H7401&lt;=$C$3),Colin!$I7401,)</f>
        <v>0</v>
      </c>
      <c r="N7401" s="38">
        <f>IF(AND(Colin!$G7401=$B$2,Colin!$H7401=$C$3),Colin!$I7401,)</f>
        <v>0</v>
      </c>
      <c r="O7401" s="38">
        <f>IF(AND(Colin!$G7401=$B$2,Colin!$H7401&lt;=$C$3),Colin!$I7401,)</f>
        <v>0</v>
      </c>
      <c r="P7401" s="38">
        <f>IF(Colin!$G7401&lt;$B$2,Colin!$I7401,0)</f>
        <v>0</v>
      </c>
      <c r="Q7401" s="38">
        <f>IF(Colin!$G7401&lt;$B$1,Colin!$I7401,0)</f>
        <v>0</v>
      </c>
    </row>
    <row r="7402" spans="12:17" x14ac:dyDescent="0.25">
      <c r="L7402" s="38">
        <f>IF(AND(Colin!$G7402=$B$1,Colin!$H7402=$C$3),Colin!$I7402,)</f>
        <v>0</v>
      </c>
      <c r="M7402" s="38">
        <f>IF(AND(Colin!$G7402=$B$1,Colin!$H7402&lt;=$C$3),Colin!$I7402,)</f>
        <v>0</v>
      </c>
      <c r="N7402" s="38">
        <f>IF(AND(Colin!$G7402=$B$2,Colin!$H7402=$C$3),Colin!$I7402,)</f>
        <v>0</v>
      </c>
      <c r="O7402" s="38">
        <f>IF(AND(Colin!$G7402=$B$2,Colin!$H7402&lt;=$C$3),Colin!$I7402,)</f>
        <v>0</v>
      </c>
      <c r="P7402" s="38">
        <f>IF(Colin!$G7402&lt;$B$2,Colin!$I7402,0)</f>
        <v>0</v>
      </c>
      <c r="Q7402" s="38">
        <f>IF(Colin!$G7402&lt;$B$1,Colin!$I7402,0)</f>
        <v>0</v>
      </c>
    </row>
    <row r="7403" spans="12:17" x14ac:dyDescent="0.25">
      <c r="L7403" s="38">
        <f>IF(AND(Colin!$G7403=$B$1,Colin!$H7403=$C$3),Colin!$I7403,)</f>
        <v>0</v>
      </c>
      <c r="M7403" s="38">
        <f>IF(AND(Colin!$G7403=$B$1,Colin!$H7403&lt;=$C$3),Colin!$I7403,)</f>
        <v>0</v>
      </c>
      <c r="N7403" s="38">
        <f>IF(AND(Colin!$G7403=$B$2,Colin!$H7403=$C$3),Colin!$I7403,)</f>
        <v>0</v>
      </c>
      <c r="O7403" s="38">
        <f>IF(AND(Colin!$G7403=$B$2,Colin!$H7403&lt;=$C$3),Colin!$I7403,)</f>
        <v>0</v>
      </c>
      <c r="P7403" s="38">
        <f>IF(Colin!$G7403&lt;$B$2,Colin!$I7403,0)</f>
        <v>0</v>
      </c>
      <c r="Q7403" s="38">
        <f>IF(Colin!$G7403&lt;$B$1,Colin!$I7403,0)</f>
        <v>0</v>
      </c>
    </row>
    <row r="7404" spans="12:17" x14ac:dyDescent="0.25">
      <c r="L7404" s="38">
        <f>IF(AND(Colin!$G7404=$B$1,Colin!$H7404=$C$3),Colin!$I7404,)</f>
        <v>0</v>
      </c>
      <c r="M7404" s="38">
        <f>IF(AND(Colin!$G7404=$B$1,Colin!$H7404&lt;=$C$3),Colin!$I7404,)</f>
        <v>0</v>
      </c>
      <c r="N7404" s="38">
        <f>IF(AND(Colin!$G7404=$B$2,Colin!$H7404=$C$3),Colin!$I7404,)</f>
        <v>0</v>
      </c>
      <c r="O7404" s="38">
        <f>IF(AND(Colin!$G7404=$B$2,Colin!$H7404&lt;=$C$3),Colin!$I7404,)</f>
        <v>0</v>
      </c>
      <c r="P7404" s="38">
        <f>IF(Colin!$G7404&lt;$B$2,Colin!$I7404,0)</f>
        <v>0</v>
      </c>
      <c r="Q7404" s="38">
        <f>IF(Colin!$G7404&lt;$B$1,Colin!$I7404,0)</f>
        <v>0</v>
      </c>
    </row>
    <row r="7405" spans="12:17" x14ac:dyDescent="0.25">
      <c r="L7405" s="38">
        <f>IF(AND(Colin!$G7405=$B$1,Colin!$H7405=$C$3),Colin!$I7405,)</f>
        <v>0</v>
      </c>
      <c r="M7405" s="38">
        <f>IF(AND(Colin!$G7405=$B$1,Colin!$H7405&lt;=$C$3),Colin!$I7405,)</f>
        <v>0</v>
      </c>
      <c r="N7405" s="38">
        <f>IF(AND(Colin!$G7405=$B$2,Colin!$H7405=$C$3),Colin!$I7405,)</f>
        <v>0</v>
      </c>
      <c r="O7405" s="38">
        <f>IF(AND(Colin!$G7405=$B$2,Colin!$H7405&lt;=$C$3),Colin!$I7405,)</f>
        <v>0</v>
      </c>
      <c r="P7405" s="38">
        <f>IF(Colin!$G7405&lt;$B$2,Colin!$I7405,0)</f>
        <v>0</v>
      </c>
      <c r="Q7405" s="38">
        <f>IF(Colin!$G7405&lt;$B$1,Colin!$I7405,0)</f>
        <v>0</v>
      </c>
    </row>
    <row r="7406" spans="12:17" x14ac:dyDescent="0.25">
      <c r="L7406" s="38">
        <f>IF(AND(Colin!$G7406=$B$1,Colin!$H7406=$C$3),Colin!$I7406,)</f>
        <v>0</v>
      </c>
      <c r="M7406" s="38">
        <f>IF(AND(Colin!$G7406=$B$1,Colin!$H7406&lt;=$C$3),Colin!$I7406,)</f>
        <v>0</v>
      </c>
      <c r="N7406" s="38">
        <f>IF(AND(Colin!$G7406=$B$2,Colin!$H7406=$C$3),Colin!$I7406,)</f>
        <v>0</v>
      </c>
      <c r="O7406" s="38">
        <f>IF(AND(Colin!$G7406=$B$2,Colin!$H7406&lt;=$C$3),Colin!$I7406,)</f>
        <v>0</v>
      </c>
      <c r="P7406" s="38">
        <f>IF(Colin!$G7406&lt;$B$2,Colin!$I7406,0)</f>
        <v>0</v>
      </c>
      <c r="Q7406" s="38">
        <f>IF(Colin!$G7406&lt;$B$1,Colin!$I7406,0)</f>
        <v>0</v>
      </c>
    </row>
    <row r="7407" spans="12:17" x14ac:dyDescent="0.25">
      <c r="L7407" s="38">
        <f>IF(AND(Colin!$G7407=$B$1,Colin!$H7407=$C$3),Colin!$I7407,)</f>
        <v>0</v>
      </c>
      <c r="M7407" s="38">
        <f>IF(AND(Colin!$G7407=$B$1,Colin!$H7407&lt;=$C$3),Colin!$I7407,)</f>
        <v>0</v>
      </c>
      <c r="N7407" s="38">
        <f>IF(AND(Colin!$G7407=$B$2,Colin!$H7407=$C$3),Colin!$I7407,)</f>
        <v>0</v>
      </c>
      <c r="O7407" s="38">
        <f>IF(AND(Colin!$G7407=$B$2,Colin!$H7407&lt;=$C$3),Colin!$I7407,)</f>
        <v>0</v>
      </c>
      <c r="P7407" s="38">
        <f>IF(Colin!$G7407&lt;$B$2,Colin!$I7407,0)</f>
        <v>0</v>
      </c>
      <c r="Q7407" s="38">
        <f>IF(Colin!$G7407&lt;$B$1,Colin!$I7407,0)</f>
        <v>0</v>
      </c>
    </row>
    <row r="7408" spans="12:17" x14ac:dyDescent="0.25">
      <c r="L7408" s="38">
        <f>IF(AND(Colin!$G7408=$B$1,Colin!$H7408=$C$3),Colin!$I7408,)</f>
        <v>0</v>
      </c>
      <c r="M7408" s="38">
        <f>IF(AND(Colin!$G7408=$B$1,Colin!$H7408&lt;=$C$3),Colin!$I7408,)</f>
        <v>0</v>
      </c>
      <c r="N7408" s="38">
        <f>IF(AND(Colin!$G7408=$B$2,Colin!$H7408=$C$3),Colin!$I7408,)</f>
        <v>0</v>
      </c>
      <c r="O7408" s="38">
        <f>IF(AND(Colin!$G7408=$B$2,Colin!$H7408&lt;=$C$3),Colin!$I7408,)</f>
        <v>0</v>
      </c>
      <c r="P7408" s="38">
        <f>IF(Colin!$G7408&lt;$B$2,Colin!$I7408,0)</f>
        <v>0</v>
      </c>
      <c r="Q7408" s="38">
        <f>IF(Colin!$G7408&lt;$B$1,Colin!$I7408,0)</f>
        <v>0</v>
      </c>
    </row>
    <row r="7409" spans="12:17" x14ac:dyDescent="0.25">
      <c r="L7409" s="38">
        <f>IF(AND(Colin!$G7409=$B$1,Colin!$H7409=$C$3),Colin!$I7409,)</f>
        <v>0</v>
      </c>
      <c r="M7409" s="38">
        <f>IF(AND(Colin!$G7409=$B$1,Colin!$H7409&lt;=$C$3),Colin!$I7409,)</f>
        <v>0</v>
      </c>
      <c r="N7409" s="38">
        <f>IF(AND(Colin!$G7409=$B$2,Colin!$H7409=$C$3),Colin!$I7409,)</f>
        <v>0</v>
      </c>
      <c r="O7409" s="38">
        <f>IF(AND(Colin!$G7409=$B$2,Colin!$H7409&lt;=$C$3),Colin!$I7409,)</f>
        <v>0</v>
      </c>
      <c r="P7409" s="38">
        <f>IF(Colin!$G7409&lt;$B$2,Colin!$I7409,0)</f>
        <v>0</v>
      </c>
      <c r="Q7409" s="38">
        <f>IF(Colin!$G7409&lt;$B$1,Colin!$I7409,0)</f>
        <v>0</v>
      </c>
    </row>
    <row r="7410" spans="12:17" x14ac:dyDescent="0.25">
      <c r="L7410" s="38">
        <f>IF(AND(Colin!$G7410=$B$1,Colin!$H7410=$C$3),Colin!$I7410,)</f>
        <v>0</v>
      </c>
      <c r="M7410" s="38">
        <f>IF(AND(Colin!$G7410=$B$1,Colin!$H7410&lt;=$C$3),Colin!$I7410,)</f>
        <v>0</v>
      </c>
      <c r="N7410" s="38">
        <f>IF(AND(Colin!$G7410=$B$2,Colin!$H7410=$C$3),Colin!$I7410,)</f>
        <v>0</v>
      </c>
      <c r="O7410" s="38">
        <f>IF(AND(Colin!$G7410=$B$2,Colin!$H7410&lt;=$C$3),Colin!$I7410,)</f>
        <v>0</v>
      </c>
      <c r="P7410" s="38">
        <f>IF(Colin!$G7410&lt;$B$2,Colin!$I7410,0)</f>
        <v>0</v>
      </c>
      <c r="Q7410" s="38">
        <f>IF(Colin!$G7410&lt;$B$1,Colin!$I7410,0)</f>
        <v>0</v>
      </c>
    </row>
    <row r="7411" spans="12:17" x14ac:dyDescent="0.25">
      <c r="L7411" s="38">
        <f>IF(AND(Colin!$G7411=$B$1,Colin!$H7411=$C$3),Colin!$I7411,)</f>
        <v>0</v>
      </c>
      <c r="M7411" s="38">
        <f>IF(AND(Colin!$G7411=$B$1,Colin!$H7411&lt;=$C$3),Colin!$I7411,)</f>
        <v>0</v>
      </c>
      <c r="N7411" s="38">
        <f>IF(AND(Colin!$G7411=$B$2,Colin!$H7411=$C$3),Colin!$I7411,)</f>
        <v>0</v>
      </c>
      <c r="O7411" s="38">
        <f>IF(AND(Colin!$G7411=$B$2,Colin!$H7411&lt;=$C$3),Colin!$I7411,)</f>
        <v>0</v>
      </c>
      <c r="P7411" s="38">
        <f>IF(Colin!$G7411&lt;$B$2,Colin!$I7411,0)</f>
        <v>0</v>
      </c>
      <c r="Q7411" s="38">
        <f>IF(Colin!$G7411&lt;$B$1,Colin!$I7411,0)</f>
        <v>0</v>
      </c>
    </row>
    <row r="7412" spans="12:17" x14ac:dyDescent="0.25">
      <c r="L7412" s="38">
        <f>IF(AND(Colin!$G7412=$B$1,Colin!$H7412=$C$3),Colin!$I7412,)</f>
        <v>0</v>
      </c>
      <c r="M7412" s="38">
        <f>IF(AND(Colin!$G7412=$B$1,Colin!$H7412&lt;=$C$3),Colin!$I7412,)</f>
        <v>0</v>
      </c>
      <c r="N7412" s="38">
        <f>IF(AND(Colin!$G7412=$B$2,Colin!$H7412=$C$3),Colin!$I7412,)</f>
        <v>0</v>
      </c>
      <c r="O7412" s="38">
        <f>IF(AND(Colin!$G7412=$B$2,Colin!$H7412&lt;=$C$3),Colin!$I7412,)</f>
        <v>0</v>
      </c>
      <c r="P7412" s="38">
        <f>IF(Colin!$G7412&lt;$B$2,Colin!$I7412,0)</f>
        <v>0</v>
      </c>
      <c r="Q7412" s="38">
        <f>IF(Colin!$G7412&lt;$B$1,Colin!$I7412,0)</f>
        <v>0</v>
      </c>
    </row>
    <row r="7413" spans="12:17" x14ac:dyDescent="0.25">
      <c r="L7413" s="38">
        <f>IF(AND(Colin!$G7413=$B$1,Colin!$H7413=$C$3),Colin!$I7413,)</f>
        <v>0</v>
      </c>
      <c r="M7413" s="38">
        <f>IF(AND(Colin!$G7413=$B$1,Colin!$H7413&lt;=$C$3),Colin!$I7413,)</f>
        <v>0</v>
      </c>
      <c r="N7413" s="38">
        <f>IF(AND(Colin!$G7413=$B$2,Colin!$H7413=$C$3),Colin!$I7413,)</f>
        <v>0</v>
      </c>
      <c r="O7413" s="38">
        <f>IF(AND(Colin!$G7413=$B$2,Colin!$H7413&lt;=$C$3),Colin!$I7413,)</f>
        <v>0</v>
      </c>
      <c r="P7413" s="38">
        <f>IF(Colin!$G7413&lt;$B$2,Colin!$I7413,0)</f>
        <v>0</v>
      </c>
      <c r="Q7413" s="38">
        <f>IF(Colin!$G7413&lt;$B$1,Colin!$I7413,0)</f>
        <v>0</v>
      </c>
    </row>
    <row r="7414" spans="12:17" x14ac:dyDescent="0.25">
      <c r="L7414" s="38">
        <f>IF(AND(Colin!$G7414=$B$1,Colin!$H7414=$C$3),Colin!$I7414,)</f>
        <v>0</v>
      </c>
      <c r="M7414" s="38">
        <f>IF(AND(Colin!$G7414=$B$1,Colin!$H7414&lt;=$C$3),Colin!$I7414,)</f>
        <v>0</v>
      </c>
      <c r="N7414" s="38">
        <f>IF(AND(Colin!$G7414=$B$2,Colin!$H7414=$C$3),Colin!$I7414,)</f>
        <v>0</v>
      </c>
      <c r="O7414" s="38">
        <f>IF(AND(Colin!$G7414=$B$2,Colin!$H7414&lt;=$C$3),Colin!$I7414,)</f>
        <v>0</v>
      </c>
      <c r="P7414" s="38">
        <f>IF(Colin!$G7414&lt;$B$2,Colin!$I7414,0)</f>
        <v>0</v>
      </c>
      <c r="Q7414" s="38">
        <f>IF(Colin!$G7414&lt;$B$1,Colin!$I7414,0)</f>
        <v>0</v>
      </c>
    </row>
    <row r="7415" spans="12:17" x14ac:dyDescent="0.25">
      <c r="L7415" s="38">
        <f>IF(AND(Colin!$G7415=$B$1,Colin!$H7415=$C$3),Colin!$I7415,)</f>
        <v>0</v>
      </c>
      <c r="M7415" s="38">
        <f>IF(AND(Colin!$G7415=$B$1,Colin!$H7415&lt;=$C$3),Colin!$I7415,)</f>
        <v>0</v>
      </c>
      <c r="N7415" s="38">
        <f>IF(AND(Colin!$G7415=$B$2,Colin!$H7415=$C$3),Colin!$I7415,)</f>
        <v>0</v>
      </c>
      <c r="O7415" s="38">
        <f>IF(AND(Colin!$G7415=$B$2,Colin!$H7415&lt;=$C$3),Colin!$I7415,)</f>
        <v>0</v>
      </c>
      <c r="P7415" s="38">
        <f>IF(Colin!$G7415&lt;$B$2,Colin!$I7415,0)</f>
        <v>0</v>
      </c>
      <c r="Q7415" s="38">
        <f>IF(Colin!$G7415&lt;$B$1,Colin!$I7415,0)</f>
        <v>0</v>
      </c>
    </row>
    <row r="7416" spans="12:17" x14ac:dyDescent="0.25">
      <c r="L7416" s="38">
        <f>IF(AND(Colin!$G7416=$B$1,Colin!$H7416=$C$3),Colin!$I7416,)</f>
        <v>0</v>
      </c>
      <c r="M7416" s="38">
        <f>IF(AND(Colin!$G7416=$B$1,Colin!$H7416&lt;=$C$3),Colin!$I7416,)</f>
        <v>0</v>
      </c>
      <c r="N7416" s="38">
        <f>IF(AND(Colin!$G7416=$B$2,Colin!$H7416=$C$3),Colin!$I7416,)</f>
        <v>0</v>
      </c>
      <c r="O7416" s="38">
        <f>IF(AND(Colin!$G7416=$B$2,Colin!$H7416&lt;=$C$3),Colin!$I7416,)</f>
        <v>0</v>
      </c>
      <c r="P7416" s="38">
        <f>IF(Colin!$G7416&lt;$B$2,Colin!$I7416,0)</f>
        <v>0</v>
      </c>
      <c r="Q7416" s="38">
        <f>IF(Colin!$G7416&lt;$B$1,Colin!$I7416,0)</f>
        <v>0</v>
      </c>
    </row>
    <row r="7417" spans="12:17" x14ac:dyDescent="0.25">
      <c r="L7417" s="38">
        <f>IF(AND(Colin!$G7417=$B$1,Colin!$H7417=$C$3),Colin!$I7417,)</f>
        <v>0</v>
      </c>
      <c r="M7417" s="38">
        <f>IF(AND(Colin!$G7417=$B$1,Colin!$H7417&lt;=$C$3),Colin!$I7417,)</f>
        <v>0</v>
      </c>
      <c r="N7417" s="38">
        <f>IF(AND(Colin!$G7417=$B$2,Colin!$H7417=$C$3),Colin!$I7417,)</f>
        <v>0</v>
      </c>
      <c r="O7417" s="38">
        <f>IF(AND(Colin!$G7417=$B$2,Colin!$H7417&lt;=$C$3),Colin!$I7417,)</f>
        <v>0</v>
      </c>
      <c r="P7417" s="38">
        <f>IF(Colin!$G7417&lt;$B$2,Colin!$I7417,0)</f>
        <v>0</v>
      </c>
      <c r="Q7417" s="38">
        <f>IF(Colin!$G7417&lt;$B$1,Colin!$I7417,0)</f>
        <v>0</v>
      </c>
    </row>
    <row r="7418" spans="12:17" x14ac:dyDescent="0.25">
      <c r="L7418" s="38">
        <f>IF(AND(Colin!$G7418=$B$1,Colin!$H7418=$C$3),Colin!$I7418,)</f>
        <v>0</v>
      </c>
      <c r="M7418" s="38">
        <f>IF(AND(Colin!$G7418=$B$1,Colin!$H7418&lt;=$C$3),Colin!$I7418,)</f>
        <v>0</v>
      </c>
      <c r="N7418" s="38">
        <f>IF(AND(Colin!$G7418=$B$2,Colin!$H7418=$C$3),Colin!$I7418,)</f>
        <v>0</v>
      </c>
      <c r="O7418" s="38">
        <f>IF(AND(Colin!$G7418=$B$2,Colin!$H7418&lt;=$C$3),Colin!$I7418,)</f>
        <v>0</v>
      </c>
      <c r="P7418" s="38">
        <f>IF(Colin!$G7418&lt;$B$2,Colin!$I7418,0)</f>
        <v>0</v>
      </c>
      <c r="Q7418" s="38">
        <f>IF(Colin!$G7418&lt;$B$1,Colin!$I7418,0)</f>
        <v>0</v>
      </c>
    </row>
    <row r="7419" spans="12:17" x14ac:dyDescent="0.25">
      <c r="L7419" s="38">
        <f>IF(AND(Colin!$G7419=$B$1,Colin!$H7419=$C$3),Colin!$I7419,)</f>
        <v>0</v>
      </c>
      <c r="M7419" s="38">
        <f>IF(AND(Colin!$G7419=$B$1,Colin!$H7419&lt;=$C$3),Colin!$I7419,)</f>
        <v>0</v>
      </c>
      <c r="N7419" s="38">
        <f>IF(AND(Colin!$G7419=$B$2,Colin!$H7419=$C$3),Colin!$I7419,)</f>
        <v>0</v>
      </c>
      <c r="O7419" s="38">
        <f>IF(AND(Colin!$G7419=$B$2,Colin!$H7419&lt;=$C$3),Colin!$I7419,)</f>
        <v>0</v>
      </c>
      <c r="P7419" s="38">
        <f>IF(Colin!$G7419&lt;$B$2,Colin!$I7419,0)</f>
        <v>0</v>
      </c>
      <c r="Q7419" s="38">
        <f>IF(Colin!$G7419&lt;$B$1,Colin!$I7419,0)</f>
        <v>0</v>
      </c>
    </row>
    <row r="7420" spans="12:17" x14ac:dyDescent="0.25">
      <c r="L7420" s="38">
        <f>IF(AND(Colin!$G7420=$B$1,Colin!$H7420=$C$3),Colin!$I7420,)</f>
        <v>0</v>
      </c>
      <c r="M7420" s="38">
        <f>IF(AND(Colin!$G7420=$B$1,Colin!$H7420&lt;=$C$3),Colin!$I7420,)</f>
        <v>0</v>
      </c>
      <c r="N7420" s="38">
        <f>IF(AND(Colin!$G7420=$B$2,Colin!$H7420=$C$3),Colin!$I7420,)</f>
        <v>0</v>
      </c>
      <c r="O7420" s="38">
        <f>IF(AND(Colin!$G7420=$B$2,Colin!$H7420&lt;=$C$3),Colin!$I7420,)</f>
        <v>0</v>
      </c>
      <c r="P7420" s="38">
        <f>IF(Colin!$G7420&lt;$B$2,Colin!$I7420,0)</f>
        <v>0</v>
      </c>
      <c r="Q7420" s="38">
        <f>IF(Colin!$G7420&lt;$B$1,Colin!$I7420,0)</f>
        <v>0</v>
      </c>
    </row>
    <row r="7421" spans="12:17" x14ac:dyDescent="0.25">
      <c r="L7421" s="38">
        <f>IF(AND(Colin!$G7421=$B$1,Colin!$H7421=$C$3),Colin!$I7421,)</f>
        <v>0</v>
      </c>
      <c r="M7421" s="38">
        <f>IF(AND(Colin!$G7421=$B$1,Colin!$H7421&lt;=$C$3),Colin!$I7421,)</f>
        <v>0</v>
      </c>
      <c r="N7421" s="38">
        <f>IF(AND(Colin!$G7421=$B$2,Colin!$H7421=$C$3),Colin!$I7421,)</f>
        <v>0</v>
      </c>
      <c r="O7421" s="38">
        <f>IF(AND(Colin!$G7421=$B$2,Colin!$H7421&lt;=$C$3),Colin!$I7421,)</f>
        <v>0</v>
      </c>
      <c r="P7421" s="38">
        <f>IF(Colin!$G7421&lt;$B$2,Colin!$I7421,0)</f>
        <v>0</v>
      </c>
      <c r="Q7421" s="38">
        <f>IF(Colin!$G7421&lt;$B$1,Colin!$I7421,0)</f>
        <v>0</v>
      </c>
    </row>
    <row r="7422" spans="12:17" x14ac:dyDescent="0.25">
      <c r="L7422" s="38">
        <f>IF(AND(Colin!$G7422=$B$1,Colin!$H7422=$C$3),Colin!$I7422,)</f>
        <v>0</v>
      </c>
      <c r="M7422" s="38">
        <f>IF(AND(Colin!$G7422=$B$1,Colin!$H7422&lt;=$C$3),Colin!$I7422,)</f>
        <v>0</v>
      </c>
      <c r="N7422" s="38">
        <f>IF(AND(Colin!$G7422=$B$2,Colin!$H7422=$C$3),Colin!$I7422,)</f>
        <v>0</v>
      </c>
      <c r="O7422" s="38">
        <f>IF(AND(Colin!$G7422=$B$2,Colin!$H7422&lt;=$C$3),Colin!$I7422,)</f>
        <v>0</v>
      </c>
      <c r="P7422" s="38">
        <f>IF(Colin!$G7422&lt;$B$2,Colin!$I7422,0)</f>
        <v>0</v>
      </c>
      <c r="Q7422" s="38">
        <f>IF(Colin!$G7422&lt;$B$1,Colin!$I7422,0)</f>
        <v>0</v>
      </c>
    </row>
    <row r="7423" spans="12:17" x14ac:dyDescent="0.25">
      <c r="L7423" s="38">
        <f>IF(AND(Colin!$G7423=$B$1,Colin!$H7423=$C$3),Colin!$I7423,)</f>
        <v>0</v>
      </c>
      <c r="M7423" s="38">
        <f>IF(AND(Colin!$G7423=$B$1,Colin!$H7423&lt;=$C$3),Colin!$I7423,)</f>
        <v>0</v>
      </c>
      <c r="N7423" s="38">
        <f>IF(AND(Colin!$G7423=$B$2,Colin!$H7423=$C$3),Colin!$I7423,)</f>
        <v>0</v>
      </c>
      <c r="O7423" s="38">
        <f>IF(AND(Colin!$G7423=$B$2,Colin!$H7423&lt;=$C$3),Colin!$I7423,)</f>
        <v>0</v>
      </c>
      <c r="P7423" s="38">
        <f>IF(Colin!$G7423&lt;$B$2,Colin!$I7423,0)</f>
        <v>0</v>
      </c>
      <c r="Q7423" s="38">
        <f>IF(Colin!$G7423&lt;$B$1,Colin!$I7423,0)</f>
        <v>0</v>
      </c>
    </row>
    <row r="7424" spans="12:17" x14ac:dyDescent="0.25">
      <c r="L7424" s="38">
        <f>IF(AND(Colin!$G7424=$B$1,Colin!$H7424=$C$3),Colin!$I7424,)</f>
        <v>0</v>
      </c>
      <c r="M7424" s="38">
        <f>IF(AND(Colin!$G7424=$B$1,Colin!$H7424&lt;=$C$3),Colin!$I7424,)</f>
        <v>0</v>
      </c>
      <c r="N7424" s="38">
        <f>IF(AND(Colin!$G7424=$B$2,Colin!$H7424=$C$3),Colin!$I7424,)</f>
        <v>0</v>
      </c>
      <c r="O7424" s="38">
        <f>IF(AND(Colin!$G7424=$B$2,Colin!$H7424&lt;=$C$3),Colin!$I7424,)</f>
        <v>0</v>
      </c>
      <c r="P7424" s="38">
        <f>IF(Colin!$G7424&lt;$B$2,Colin!$I7424,0)</f>
        <v>0</v>
      </c>
      <c r="Q7424" s="38">
        <f>IF(Colin!$G7424&lt;$B$1,Colin!$I7424,0)</f>
        <v>0</v>
      </c>
    </row>
    <row r="7425" spans="12:17" x14ac:dyDescent="0.25">
      <c r="L7425" s="38">
        <f>IF(AND(Colin!$G7425=$B$1,Colin!$H7425=$C$3),Colin!$I7425,)</f>
        <v>0</v>
      </c>
      <c r="M7425" s="38">
        <f>IF(AND(Colin!$G7425=$B$1,Colin!$H7425&lt;=$C$3),Colin!$I7425,)</f>
        <v>0</v>
      </c>
      <c r="N7425" s="38">
        <f>IF(AND(Colin!$G7425=$B$2,Colin!$H7425=$C$3),Colin!$I7425,)</f>
        <v>0</v>
      </c>
      <c r="O7425" s="38">
        <f>IF(AND(Colin!$G7425=$B$2,Colin!$H7425&lt;=$C$3),Colin!$I7425,)</f>
        <v>0</v>
      </c>
      <c r="P7425" s="38">
        <f>IF(Colin!$G7425&lt;$B$2,Colin!$I7425,0)</f>
        <v>0</v>
      </c>
      <c r="Q7425" s="38">
        <f>IF(Colin!$G7425&lt;$B$1,Colin!$I7425,0)</f>
        <v>0</v>
      </c>
    </row>
    <row r="7426" spans="12:17" x14ac:dyDescent="0.25">
      <c r="L7426" s="38">
        <f>IF(AND(Colin!$G7426=$B$1,Colin!$H7426=$C$3),Colin!$I7426,)</f>
        <v>0</v>
      </c>
      <c r="M7426" s="38">
        <f>IF(AND(Colin!$G7426=$B$1,Colin!$H7426&lt;=$C$3),Colin!$I7426,)</f>
        <v>0</v>
      </c>
      <c r="N7426" s="38">
        <f>IF(AND(Colin!$G7426=$B$2,Colin!$H7426=$C$3),Colin!$I7426,)</f>
        <v>0</v>
      </c>
      <c r="O7426" s="38">
        <f>IF(AND(Colin!$G7426=$B$2,Colin!$H7426&lt;=$C$3),Colin!$I7426,)</f>
        <v>0</v>
      </c>
      <c r="P7426" s="38">
        <f>IF(Colin!$G7426&lt;$B$2,Colin!$I7426,0)</f>
        <v>0</v>
      </c>
      <c r="Q7426" s="38">
        <f>IF(Colin!$G7426&lt;$B$1,Colin!$I7426,0)</f>
        <v>0</v>
      </c>
    </row>
    <row r="7427" spans="12:17" x14ac:dyDescent="0.25">
      <c r="L7427" s="38">
        <f>IF(AND(Colin!$G7427=$B$1,Colin!$H7427=$C$3),Colin!$I7427,)</f>
        <v>0</v>
      </c>
      <c r="M7427" s="38">
        <f>IF(AND(Colin!$G7427=$B$1,Colin!$H7427&lt;=$C$3),Colin!$I7427,)</f>
        <v>0</v>
      </c>
      <c r="N7427" s="38">
        <f>IF(AND(Colin!$G7427=$B$2,Colin!$H7427=$C$3),Colin!$I7427,)</f>
        <v>0</v>
      </c>
      <c r="O7427" s="38">
        <f>IF(AND(Colin!$G7427=$B$2,Colin!$H7427&lt;=$C$3),Colin!$I7427,)</f>
        <v>0</v>
      </c>
      <c r="P7427" s="38">
        <f>IF(Colin!$G7427&lt;$B$2,Colin!$I7427,0)</f>
        <v>0</v>
      </c>
      <c r="Q7427" s="38">
        <f>IF(Colin!$G7427&lt;$B$1,Colin!$I7427,0)</f>
        <v>0</v>
      </c>
    </row>
    <row r="7428" spans="12:17" x14ac:dyDescent="0.25">
      <c r="L7428" s="38">
        <f>IF(AND(Colin!$G7428=$B$1,Colin!$H7428=$C$3),Colin!$I7428,)</f>
        <v>0</v>
      </c>
      <c r="M7428" s="38">
        <f>IF(AND(Colin!$G7428=$B$1,Colin!$H7428&lt;=$C$3),Colin!$I7428,)</f>
        <v>0</v>
      </c>
      <c r="N7428" s="38">
        <f>IF(AND(Colin!$G7428=$B$2,Colin!$H7428=$C$3),Colin!$I7428,)</f>
        <v>0</v>
      </c>
      <c r="O7428" s="38">
        <f>IF(AND(Colin!$G7428=$B$2,Colin!$H7428&lt;=$C$3),Colin!$I7428,)</f>
        <v>0</v>
      </c>
      <c r="P7428" s="38">
        <f>IF(Colin!$G7428&lt;$B$2,Colin!$I7428,0)</f>
        <v>0</v>
      </c>
      <c r="Q7428" s="38">
        <f>IF(Colin!$G7428&lt;$B$1,Colin!$I7428,0)</f>
        <v>0</v>
      </c>
    </row>
    <row r="7429" spans="12:17" x14ac:dyDescent="0.25">
      <c r="L7429" s="38">
        <f>IF(AND(Colin!$G7429=$B$1,Colin!$H7429=$C$3),Colin!$I7429,)</f>
        <v>0</v>
      </c>
      <c r="M7429" s="38">
        <f>IF(AND(Colin!$G7429=$B$1,Colin!$H7429&lt;=$C$3),Colin!$I7429,)</f>
        <v>0</v>
      </c>
      <c r="N7429" s="38">
        <f>IF(AND(Colin!$G7429=$B$2,Colin!$H7429=$C$3),Colin!$I7429,)</f>
        <v>0</v>
      </c>
      <c r="O7429" s="38">
        <f>IF(AND(Colin!$G7429=$B$2,Colin!$H7429&lt;=$C$3),Colin!$I7429,)</f>
        <v>0</v>
      </c>
      <c r="P7429" s="38">
        <f>IF(Colin!$G7429&lt;$B$2,Colin!$I7429,0)</f>
        <v>0</v>
      </c>
      <c r="Q7429" s="38">
        <f>IF(Colin!$G7429&lt;$B$1,Colin!$I7429,0)</f>
        <v>0</v>
      </c>
    </row>
    <row r="7430" spans="12:17" x14ac:dyDescent="0.25">
      <c r="L7430" s="38">
        <f>IF(AND(Colin!$G7430=$B$1,Colin!$H7430=$C$3),Colin!$I7430,)</f>
        <v>0</v>
      </c>
      <c r="M7430" s="38">
        <f>IF(AND(Colin!$G7430=$B$1,Colin!$H7430&lt;=$C$3),Colin!$I7430,)</f>
        <v>0</v>
      </c>
      <c r="N7430" s="38">
        <f>IF(AND(Colin!$G7430=$B$2,Colin!$H7430=$C$3),Colin!$I7430,)</f>
        <v>0</v>
      </c>
      <c r="O7430" s="38">
        <f>IF(AND(Colin!$G7430=$B$2,Colin!$H7430&lt;=$C$3),Colin!$I7430,)</f>
        <v>0</v>
      </c>
      <c r="P7430" s="38">
        <f>IF(Colin!$G7430&lt;$B$2,Colin!$I7430,0)</f>
        <v>0</v>
      </c>
      <c r="Q7430" s="38">
        <f>IF(Colin!$G7430&lt;$B$1,Colin!$I7430,0)</f>
        <v>0</v>
      </c>
    </row>
    <row r="7431" spans="12:17" x14ac:dyDescent="0.25">
      <c r="L7431" s="38">
        <f>IF(AND(Colin!$G7431=$B$1,Colin!$H7431=$C$3),Colin!$I7431,)</f>
        <v>0</v>
      </c>
      <c r="M7431" s="38">
        <f>IF(AND(Colin!$G7431=$B$1,Colin!$H7431&lt;=$C$3),Colin!$I7431,)</f>
        <v>0</v>
      </c>
      <c r="N7431" s="38">
        <f>IF(AND(Colin!$G7431=$B$2,Colin!$H7431=$C$3),Colin!$I7431,)</f>
        <v>0</v>
      </c>
      <c r="O7431" s="38">
        <f>IF(AND(Colin!$G7431=$B$2,Colin!$H7431&lt;=$C$3),Colin!$I7431,)</f>
        <v>0</v>
      </c>
      <c r="P7431" s="38">
        <f>IF(Colin!$G7431&lt;$B$2,Colin!$I7431,0)</f>
        <v>0</v>
      </c>
      <c r="Q7431" s="38">
        <f>IF(Colin!$G7431&lt;$B$1,Colin!$I7431,0)</f>
        <v>0</v>
      </c>
    </row>
    <row r="7432" spans="12:17" x14ac:dyDescent="0.25">
      <c r="L7432" s="38">
        <f>IF(AND(Colin!$G7432=$B$1,Colin!$H7432=$C$3),Colin!$I7432,)</f>
        <v>0</v>
      </c>
      <c r="M7432" s="38">
        <f>IF(AND(Colin!$G7432=$B$1,Colin!$H7432&lt;=$C$3),Colin!$I7432,)</f>
        <v>0</v>
      </c>
      <c r="N7432" s="38">
        <f>IF(AND(Colin!$G7432=$B$2,Colin!$H7432=$C$3),Colin!$I7432,)</f>
        <v>0</v>
      </c>
      <c r="O7432" s="38">
        <f>IF(AND(Colin!$G7432=$B$2,Colin!$H7432&lt;=$C$3),Colin!$I7432,)</f>
        <v>0</v>
      </c>
      <c r="P7432" s="38">
        <f>IF(Colin!$G7432&lt;$B$2,Colin!$I7432,0)</f>
        <v>0</v>
      </c>
      <c r="Q7432" s="38">
        <f>IF(Colin!$G7432&lt;$B$1,Colin!$I7432,0)</f>
        <v>0</v>
      </c>
    </row>
    <row r="7433" spans="12:17" x14ac:dyDescent="0.25">
      <c r="L7433" s="38">
        <f>IF(AND(Colin!$G7433=$B$1,Colin!$H7433=$C$3),Colin!$I7433,)</f>
        <v>0</v>
      </c>
      <c r="M7433" s="38">
        <f>IF(AND(Colin!$G7433=$B$1,Colin!$H7433&lt;=$C$3),Colin!$I7433,)</f>
        <v>0</v>
      </c>
      <c r="N7433" s="38">
        <f>IF(AND(Colin!$G7433=$B$2,Colin!$H7433=$C$3),Colin!$I7433,)</f>
        <v>0</v>
      </c>
      <c r="O7433" s="38">
        <f>IF(AND(Colin!$G7433=$B$2,Colin!$H7433&lt;=$C$3),Colin!$I7433,)</f>
        <v>0</v>
      </c>
      <c r="P7433" s="38">
        <f>IF(Colin!$G7433&lt;$B$2,Colin!$I7433,0)</f>
        <v>0</v>
      </c>
      <c r="Q7433" s="38">
        <f>IF(Colin!$G7433&lt;$B$1,Colin!$I7433,0)</f>
        <v>0</v>
      </c>
    </row>
    <row r="7434" spans="12:17" x14ac:dyDescent="0.25">
      <c r="L7434" s="38">
        <f>IF(AND(Colin!$G7434=$B$1,Colin!$H7434=$C$3),Colin!$I7434,)</f>
        <v>0</v>
      </c>
      <c r="M7434" s="38">
        <f>IF(AND(Colin!$G7434=$B$1,Colin!$H7434&lt;=$C$3),Colin!$I7434,)</f>
        <v>0</v>
      </c>
      <c r="N7434" s="38">
        <f>IF(AND(Colin!$G7434=$B$2,Colin!$H7434=$C$3),Colin!$I7434,)</f>
        <v>0</v>
      </c>
      <c r="O7434" s="38">
        <f>IF(AND(Colin!$G7434=$B$2,Colin!$H7434&lt;=$C$3),Colin!$I7434,)</f>
        <v>0</v>
      </c>
      <c r="P7434" s="38">
        <f>IF(Colin!$G7434&lt;$B$2,Colin!$I7434,0)</f>
        <v>0</v>
      </c>
      <c r="Q7434" s="38">
        <f>IF(Colin!$G7434&lt;$B$1,Colin!$I7434,0)</f>
        <v>0</v>
      </c>
    </row>
    <row r="7435" spans="12:17" x14ac:dyDescent="0.25">
      <c r="L7435" s="38">
        <f>IF(AND(Colin!$G7435=$B$1,Colin!$H7435=$C$3),Colin!$I7435,)</f>
        <v>0</v>
      </c>
      <c r="M7435" s="38">
        <f>IF(AND(Colin!$G7435=$B$1,Colin!$H7435&lt;=$C$3),Colin!$I7435,)</f>
        <v>0</v>
      </c>
      <c r="N7435" s="38">
        <f>IF(AND(Colin!$G7435=$B$2,Colin!$H7435=$C$3),Colin!$I7435,)</f>
        <v>0</v>
      </c>
      <c r="O7435" s="38">
        <f>IF(AND(Colin!$G7435=$B$2,Colin!$H7435&lt;=$C$3),Colin!$I7435,)</f>
        <v>0</v>
      </c>
      <c r="P7435" s="38">
        <f>IF(Colin!$G7435&lt;$B$2,Colin!$I7435,0)</f>
        <v>0</v>
      </c>
      <c r="Q7435" s="38">
        <f>IF(Colin!$G7435&lt;$B$1,Colin!$I7435,0)</f>
        <v>0</v>
      </c>
    </row>
    <row r="7436" spans="12:17" x14ac:dyDescent="0.25">
      <c r="L7436" s="38">
        <f>IF(AND(Colin!$G7436=$B$1,Colin!$H7436=$C$3),Colin!$I7436,)</f>
        <v>0</v>
      </c>
      <c r="M7436" s="38">
        <f>IF(AND(Colin!$G7436=$B$1,Colin!$H7436&lt;=$C$3),Colin!$I7436,)</f>
        <v>0</v>
      </c>
      <c r="N7436" s="38">
        <f>IF(AND(Colin!$G7436=$B$2,Colin!$H7436=$C$3),Colin!$I7436,)</f>
        <v>0</v>
      </c>
      <c r="O7436" s="38">
        <f>IF(AND(Colin!$G7436=$B$2,Colin!$H7436&lt;=$C$3),Colin!$I7436,)</f>
        <v>0</v>
      </c>
      <c r="P7436" s="38">
        <f>IF(Colin!$G7436&lt;$B$2,Colin!$I7436,0)</f>
        <v>0</v>
      </c>
      <c r="Q7436" s="38">
        <f>IF(Colin!$G7436&lt;$B$1,Colin!$I7436,0)</f>
        <v>0</v>
      </c>
    </row>
    <row r="7437" spans="12:17" x14ac:dyDescent="0.25">
      <c r="L7437" s="38">
        <f>IF(AND(Colin!$G7437=$B$1,Colin!$H7437=$C$3),Colin!$I7437,)</f>
        <v>0</v>
      </c>
      <c r="M7437" s="38">
        <f>IF(AND(Colin!$G7437=$B$1,Colin!$H7437&lt;=$C$3),Colin!$I7437,)</f>
        <v>0</v>
      </c>
      <c r="N7437" s="38">
        <f>IF(AND(Colin!$G7437=$B$2,Colin!$H7437=$C$3),Colin!$I7437,)</f>
        <v>0</v>
      </c>
      <c r="O7437" s="38">
        <f>IF(AND(Colin!$G7437=$B$2,Colin!$H7437&lt;=$C$3),Colin!$I7437,)</f>
        <v>0</v>
      </c>
      <c r="P7437" s="38">
        <f>IF(Colin!$G7437&lt;$B$2,Colin!$I7437,0)</f>
        <v>0</v>
      </c>
      <c r="Q7437" s="38">
        <f>IF(Colin!$G7437&lt;$B$1,Colin!$I7437,0)</f>
        <v>0</v>
      </c>
    </row>
    <row r="7438" spans="12:17" x14ac:dyDescent="0.25">
      <c r="L7438" s="38">
        <f>IF(AND(Colin!$G7438=$B$1,Colin!$H7438=$C$3),Colin!$I7438,)</f>
        <v>0</v>
      </c>
      <c r="M7438" s="38">
        <f>IF(AND(Colin!$G7438=$B$1,Colin!$H7438&lt;=$C$3),Colin!$I7438,)</f>
        <v>0</v>
      </c>
      <c r="N7438" s="38">
        <f>IF(AND(Colin!$G7438=$B$2,Colin!$H7438=$C$3),Colin!$I7438,)</f>
        <v>0</v>
      </c>
      <c r="O7438" s="38">
        <f>IF(AND(Colin!$G7438=$B$2,Colin!$H7438&lt;=$C$3),Colin!$I7438,)</f>
        <v>0</v>
      </c>
      <c r="P7438" s="38">
        <f>IF(Colin!$G7438&lt;$B$2,Colin!$I7438,0)</f>
        <v>0</v>
      </c>
      <c r="Q7438" s="38">
        <f>IF(Colin!$G7438&lt;$B$1,Colin!$I7438,0)</f>
        <v>0</v>
      </c>
    </row>
    <row r="7439" spans="12:17" x14ac:dyDescent="0.25">
      <c r="L7439" s="38">
        <f>IF(AND(Colin!$G7439=$B$1,Colin!$H7439=$C$3),Colin!$I7439,)</f>
        <v>0</v>
      </c>
      <c r="M7439" s="38">
        <f>IF(AND(Colin!$G7439=$B$1,Colin!$H7439&lt;=$C$3),Colin!$I7439,)</f>
        <v>0</v>
      </c>
      <c r="N7439" s="38">
        <f>IF(AND(Colin!$G7439=$B$2,Colin!$H7439=$C$3),Colin!$I7439,)</f>
        <v>0</v>
      </c>
      <c r="O7439" s="38">
        <f>IF(AND(Colin!$G7439=$B$2,Colin!$H7439&lt;=$C$3),Colin!$I7439,)</f>
        <v>0</v>
      </c>
      <c r="P7439" s="38">
        <f>IF(Colin!$G7439&lt;$B$2,Colin!$I7439,0)</f>
        <v>0</v>
      </c>
      <c r="Q7439" s="38">
        <f>IF(Colin!$G7439&lt;$B$1,Colin!$I7439,0)</f>
        <v>0</v>
      </c>
    </row>
    <row r="7440" spans="12:17" x14ac:dyDescent="0.25">
      <c r="L7440" s="38">
        <f>IF(AND(Colin!$G7440=$B$1,Colin!$H7440=$C$3),Colin!$I7440,)</f>
        <v>0</v>
      </c>
      <c r="M7440" s="38">
        <f>IF(AND(Colin!$G7440=$B$1,Colin!$H7440&lt;=$C$3),Colin!$I7440,)</f>
        <v>0</v>
      </c>
      <c r="N7440" s="38">
        <f>IF(AND(Colin!$G7440=$B$2,Colin!$H7440=$C$3),Colin!$I7440,)</f>
        <v>0</v>
      </c>
      <c r="O7440" s="38">
        <f>IF(AND(Colin!$G7440=$B$2,Colin!$H7440&lt;=$C$3),Colin!$I7440,)</f>
        <v>0</v>
      </c>
      <c r="P7440" s="38">
        <f>IF(Colin!$G7440&lt;$B$2,Colin!$I7440,0)</f>
        <v>0</v>
      </c>
      <c r="Q7440" s="38">
        <f>IF(Colin!$G7440&lt;$B$1,Colin!$I7440,0)</f>
        <v>0</v>
      </c>
    </row>
    <row r="7441" spans="12:17" x14ac:dyDescent="0.25">
      <c r="L7441" s="38">
        <f>IF(AND(Colin!$G7441=$B$1,Colin!$H7441=$C$3),Colin!$I7441,)</f>
        <v>0</v>
      </c>
      <c r="M7441" s="38">
        <f>IF(AND(Colin!$G7441=$B$1,Colin!$H7441&lt;=$C$3),Colin!$I7441,)</f>
        <v>0</v>
      </c>
      <c r="N7441" s="38">
        <f>IF(AND(Colin!$G7441=$B$2,Colin!$H7441=$C$3),Colin!$I7441,)</f>
        <v>0</v>
      </c>
      <c r="O7441" s="38">
        <f>IF(AND(Colin!$G7441=$B$2,Colin!$H7441&lt;=$C$3),Colin!$I7441,)</f>
        <v>0</v>
      </c>
      <c r="P7441" s="38">
        <f>IF(Colin!$G7441&lt;$B$2,Colin!$I7441,0)</f>
        <v>0</v>
      </c>
      <c r="Q7441" s="38">
        <f>IF(Colin!$G7441&lt;$B$1,Colin!$I7441,0)</f>
        <v>0</v>
      </c>
    </row>
    <row r="7442" spans="12:17" x14ac:dyDescent="0.25">
      <c r="L7442" s="38">
        <f>IF(AND(Colin!$G7442=$B$1,Colin!$H7442=$C$3),Colin!$I7442,)</f>
        <v>0</v>
      </c>
      <c r="M7442" s="38">
        <f>IF(AND(Colin!$G7442=$B$1,Colin!$H7442&lt;=$C$3),Colin!$I7442,)</f>
        <v>0</v>
      </c>
      <c r="N7442" s="38">
        <f>IF(AND(Colin!$G7442=$B$2,Colin!$H7442=$C$3),Colin!$I7442,)</f>
        <v>0</v>
      </c>
      <c r="O7442" s="38">
        <f>IF(AND(Colin!$G7442=$B$2,Colin!$H7442&lt;=$C$3),Colin!$I7442,)</f>
        <v>0</v>
      </c>
      <c r="P7442" s="38">
        <f>IF(Colin!$G7442&lt;$B$2,Colin!$I7442,0)</f>
        <v>0</v>
      </c>
      <c r="Q7442" s="38">
        <f>IF(Colin!$G7442&lt;$B$1,Colin!$I7442,0)</f>
        <v>0</v>
      </c>
    </row>
    <row r="7443" spans="12:17" x14ac:dyDescent="0.25">
      <c r="L7443" s="38">
        <f>IF(AND(Colin!$G7443=$B$1,Colin!$H7443=$C$3),Colin!$I7443,)</f>
        <v>0</v>
      </c>
      <c r="M7443" s="38">
        <f>IF(AND(Colin!$G7443=$B$1,Colin!$H7443&lt;=$C$3),Colin!$I7443,)</f>
        <v>0</v>
      </c>
      <c r="N7443" s="38">
        <f>IF(AND(Colin!$G7443=$B$2,Colin!$H7443=$C$3),Colin!$I7443,)</f>
        <v>0</v>
      </c>
      <c r="O7443" s="38">
        <f>IF(AND(Colin!$G7443=$B$2,Colin!$H7443&lt;=$C$3),Colin!$I7443,)</f>
        <v>0</v>
      </c>
      <c r="P7443" s="38">
        <f>IF(Colin!$G7443&lt;$B$2,Colin!$I7443,0)</f>
        <v>0</v>
      </c>
      <c r="Q7443" s="38">
        <f>IF(Colin!$G7443&lt;$B$1,Colin!$I7443,0)</f>
        <v>0</v>
      </c>
    </row>
    <row r="7444" spans="12:17" x14ac:dyDescent="0.25">
      <c r="L7444" s="38">
        <f>IF(AND(Colin!$G7444=$B$1,Colin!$H7444=$C$3),Colin!$I7444,)</f>
        <v>0</v>
      </c>
      <c r="M7444" s="38">
        <f>IF(AND(Colin!$G7444=$B$1,Colin!$H7444&lt;=$C$3),Colin!$I7444,)</f>
        <v>0</v>
      </c>
      <c r="N7444" s="38">
        <f>IF(AND(Colin!$G7444=$B$2,Colin!$H7444=$C$3),Colin!$I7444,)</f>
        <v>0</v>
      </c>
      <c r="O7444" s="38">
        <f>IF(AND(Colin!$G7444=$B$2,Colin!$H7444&lt;=$C$3),Colin!$I7444,)</f>
        <v>0</v>
      </c>
      <c r="P7444" s="38">
        <f>IF(Colin!$G7444&lt;$B$2,Colin!$I7444,0)</f>
        <v>0</v>
      </c>
      <c r="Q7444" s="38">
        <f>IF(Colin!$G7444&lt;$B$1,Colin!$I7444,0)</f>
        <v>0</v>
      </c>
    </row>
    <row r="7445" spans="12:17" x14ac:dyDescent="0.25">
      <c r="L7445" s="38">
        <f>IF(AND(Colin!$G7445=$B$1,Colin!$H7445=$C$3),Colin!$I7445,)</f>
        <v>0</v>
      </c>
      <c r="M7445" s="38">
        <f>IF(AND(Colin!$G7445=$B$1,Colin!$H7445&lt;=$C$3),Colin!$I7445,)</f>
        <v>0</v>
      </c>
      <c r="N7445" s="38">
        <f>IF(AND(Colin!$G7445=$B$2,Colin!$H7445=$C$3),Colin!$I7445,)</f>
        <v>0</v>
      </c>
      <c r="O7445" s="38">
        <f>IF(AND(Colin!$G7445=$B$2,Colin!$H7445&lt;=$C$3),Colin!$I7445,)</f>
        <v>0</v>
      </c>
      <c r="P7445" s="38">
        <f>IF(Colin!$G7445&lt;$B$2,Colin!$I7445,0)</f>
        <v>0</v>
      </c>
      <c r="Q7445" s="38">
        <f>IF(Colin!$G7445&lt;$B$1,Colin!$I7445,0)</f>
        <v>0</v>
      </c>
    </row>
    <row r="7446" spans="12:17" x14ac:dyDescent="0.25">
      <c r="L7446" s="38">
        <f>IF(AND(Colin!$G7446=$B$1,Colin!$H7446=$C$3),Colin!$I7446,)</f>
        <v>0</v>
      </c>
      <c r="M7446" s="38">
        <f>IF(AND(Colin!$G7446=$B$1,Colin!$H7446&lt;=$C$3),Colin!$I7446,)</f>
        <v>0</v>
      </c>
      <c r="N7446" s="38">
        <f>IF(AND(Colin!$G7446=$B$2,Colin!$H7446=$C$3),Colin!$I7446,)</f>
        <v>0</v>
      </c>
      <c r="O7446" s="38">
        <f>IF(AND(Colin!$G7446=$B$2,Colin!$H7446&lt;=$C$3),Colin!$I7446,)</f>
        <v>0</v>
      </c>
      <c r="P7446" s="38">
        <f>IF(Colin!$G7446&lt;$B$2,Colin!$I7446,0)</f>
        <v>0</v>
      </c>
      <c r="Q7446" s="38">
        <f>IF(Colin!$G7446&lt;$B$1,Colin!$I7446,0)</f>
        <v>0</v>
      </c>
    </row>
    <row r="7447" spans="12:17" x14ac:dyDescent="0.25">
      <c r="L7447" s="38">
        <f>IF(AND(Colin!$G7447=$B$1,Colin!$H7447=$C$3),Colin!$I7447,)</f>
        <v>0</v>
      </c>
      <c r="M7447" s="38">
        <f>IF(AND(Colin!$G7447=$B$1,Colin!$H7447&lt;=$C$3),Colin!$I7447,)</f>
        <v>0</v>
      </c>
      <c r="N7447" s="38">
        <f>IF(AND(Colin!$G7447=$B$2,Colin!$H7447=$C$3),Colin!$I7447,)</f>
        <v>0</v>
      </c>
      <c r="O7447" s="38">
        <f>IF(AND(Colin!$G7447=$B$2,Colin!$H7447&lt;=$C$3),Colin!$I7447,)</f>
        <v>0</v>
      </c>
      <c r="P7447" s="38">
        <f>IF(Colin!$G7447&lt;$B$2,Colin!$I7447,0)</f>
        <v>0</v>
      </c>
      <c r="Q7447" s="38">
        <f>IF(Colin!$G7447&lt;$B$1,Colin!$I7447,0)</f>
        <v>0</v>
      </c>
    </row>
    <row r="7448" spans="12:17" x14ac:dyDescent="0.25">
      <c r="L7448" s="38">
        <f>IF(AND(Colin!$G7448=$B$1,Colin!$H7448=$C$3),Colin!$I7448,)</f>
        <v>0</v>
      </c>
      <c r="M7448" s="38">
        <f>IF(AND(Colin!$G7448=$B$1,Colin!$H7448&lt;=$C$3),Colin!$I7448,)</f>
        <v>0</v>
      </c>
      <c r="N7448" s="38">
        <f>IF(AND(Colin!$G7448=$B$2,Colin!$H7448=$C$3),Colin!$I7448,)</f>
        <v>0</v>
      </c>
      <c r="O7448" s="38">
        <f>IF(AND(Colin!$G7448=$B$2,Colin!$H7448&lt;=$C$3),Colin!$I7448,)</f>
        <v>0</v>
      </c>
      <c r="P7448" s="38">
        <f>IF(Colin!$G7448&lt;$B$2,Colin!$I7448,0)</f>
        <v>0</v>
      </c>
      <c r="Q7448" s="38">
        <f>IF(Colin!$G7448&lt;$B$1,Colin!$I7448,0)</f>
        <v>0</v>
      </c>
    </row>
    <row r="7449" spans="12:17" x14ac:dyDescent="0.25">
      <c r="L7449" s="38">
        <f>IF(AND(Colin!$G7449=$B$1,Colin!$H7449=$C$3),Colin!$I7449,)</f>
        <v>0</v>
      </c>
      <c r="M7449" s="38">
        <f>IF(AND(Colin!$G7449=$B$1,Colin!$H7449&lt;=$C$3),Colin!$I7449,)</f>
        <v>0</v>
      </c>
      <c r="N7449" s="38">
        <f>IF(AND(Colin!$G7449=$B$2,Colin!$H7449=$C$3),Colin!$I7449,)</f>
        <v>0</v>
      </c>
      <c r="O7449" s="38">
        <f>IF(AND(Colin!$G7449=$B$2,Colin!$H7449&lt;=$C$3),Colin!$I7449,)</f>
        <v>0</v>
      </c>
      <c r="P7449" s="38">
        <f>IF(Colin!$G7449&lt;$B$2,Colin!$I7449,0)</f>
        <v>0</v>
      </c>
      <c r="Q7449" s="38">
        <f>IF(Colin!$G7449&lt;$B$1,Colin!$I7449,0)</f>
        <v>0</v>
      </c>
    </row>
    <row r="7450" spans="12:17" x14ac:dyDescent="0.25">
      <c r="L7450" s="38">
        <f>IF(AND(Colin!$G7450=$B$1,Colin!$H7450=$C$3),Colin!$I7450,)</f>
        <v>0</v>
      </c>
      <c r="M7450" s="38">
        <f>IF(AND(Colin!$G7450=$B$1,Colin!$H7450&lt;=$C$3),Colin!$I7450,)</f>
        <v>0</v>
      </c>
      <c r="N7450" s="38">
        <f>IF(AND(Colin!$G7450=$B$2,Colin!$H7450=$C$3),Colin!$I7450,)</f>
        <v>0</v>
      </c>
      <c r="O7450" s="38">
        <f>IF(AND(Colin!$G7450=$B$2,Colin!$H7450&lt;=$C$3),Colin!$I7450,)</f>
        <v>0</v>
      </c>
      <c r="P7450" s="38">
        <f>IF(Colin!$G7450&lt;$B$2,Colin!$I7450,0)</f>
        <v>0</v>
      </c>
      <c r="Q7450" s="38">
        <f>IF(Colin!$G7450&lt;$B$1,Colin!$I7450,0)</f>
        <v>0</v>
      </c>
    </row>
    <row r="7451" spans="12:17" x14ac:dyDescent="0.25">
      <c r="L7451" s="38">
        <f>IF(AND(Colin!$G7451=$B$1,Colin!$H7451=$C$3),Colin!$I7451,)</f>
        <v>0</v>
      </c>
      <c r="M7451" s="38">
        <f>IF(AND(Colin!$G7451=$B$1,Colin!$H7451&lt;=$C$3),Colin!$I7451,)</f>
        <v>0</v>
      </c>
      <c r="N7451" s="38">
        <f>IF(AND(Colin!$G7451=$B$2,Colin!$H7451=$C$3),Colin!$I7451,)</f>
        <v>0</v>
      </c>
      <c r="O7451" s="38">
        <f>IF(AND(Colin!$G7451=$B$2,Colin!$H7451&lt;=$C$3),Colin!$I7451,)</f>
        <v>0</v>
      </c>
      <c r="P7451" s="38">
        <f>IF(Colin!$G7451&lt;$B$2,Colin!$I7451,0)</f>
        <v>0</v>
      </c>
      <c r="Q7451" s="38">
        <f>IF(Colin!$G7451&lt;$B$1,Colin!$I7451,0)</f>
        <v>0</v>
      </c>
    </row>
    <row r="7452" spans="12:17" x14ac:dyDescent="0.25">
      <c r="L7452" s="38">
        <f>IF(AND(Colin!$G7452=$B$1,Colin!$H7452=$C$3),Colin!$I7452,)</f>
        <v>0</v>
      </c>
      <c r="M7452" s="38">
        <f>IF(AND(Colin!$G7452=$B$1,Colin!$H7452&lt;=$C$3),Colin!$I7452,)</f>
        <v>0</v>
      </c>
      <c r="N7452" s="38">
        <f>IF(AND(Colin!$G7452=$B$2,Colin!$H7452=$C$3),Colin!$I7452,)</f>
        <v>0</v>
      </c>
      <c r="O7452" s="38">
        <f>IF(AND(Colin!$G7452=$B$2,Colin!$H7452&lt;=$C$3),Colin!$I7452,)</f>
        <v>0</v>
      </c>
      <c r="P7452" s="38">
        <f>IF(Colin!$G7452&lt;$B$2,Colin!$I7452,0)</f>
        <v>0</v>
      </c>
      <c r="Q7452" s="38">
        <f>IF(Colin!$G7452&lt;$B$1,Colin!$I7452,0)</f>
        <v>0</v>
      </c>
    </row>
    <row r="7453" spans="12:17" x14ac:dyDescent="0.25">
      <c r="L7453" s="38">
        <f>IF(AND(Colin!$G7453=$B$1,Colin!$H7453=$C$3),Colin!$I7453,)</f>
        <v>0</v>
      </c>
      <c r="M7453" s="38">
        <f>IF(AND(Colin!$G7453=$B$1,Colin!$H7453&lt;=$C$3),Colin!$I7453,)</f>
        <v>0</v>
      </c>
      <c r="N7453" s="38">
        <f>IF(AND(Colin!$G7453=$B$2,Colin!$H7453=$C$3),Colin!$I7453,)</f>
        <v>0</v>
      </c>
      <c r="O7453" s="38">
        <f>IF(AND(Colin!$G7453=$B$2,Colin!$H7453&lt;=$C$3),Colin!$I7453,)</f>
        <v>0</v>
      </c>
      <c r="P7453" s="38">
        <f>IF(Colin!$G7453&lt;$B$2,Colin!$I7453,0)</f>
        <v>0</v>
      </c>
      <c r="Q7453" s="38">
        <f>IF(Colin!$G7453&lt;$B$1,Colin!$I7453,0)</f>
        <v>0</v>
      </c>
    </row>
    <row r="7454" spans="12:17" x14ac:dyDescent="0.25">
      <c r="L7454" s="38">
        <f>IF(AND(Colin!$G7454=$B$1,Colin!$H7454=$C$3),Colin!$I7454,)</f>
        <v>0</v>
      </c>
      <c r="M7454" s="38">
        <f>IF(AND(Colin!$G7454=$B$1,Colin!$H7454&lt;=$C$3),Colin!$I7454,)</f>
        <v>0</v>
      </c>
      <c r="N7454" s="38">
        <f>IF(AND(Colin!$G7454=$B$2,Colin!$H7454=$C$3),Colin!$I7454,)</f>
        <v>0</v>
      </c>
      <c r="O7454" s="38">
        <f>IF(AND(Colin!$G7454=$B$2,Colin!$H7454&lt;=$C$3),Colin!$I7454,)</f>
        <v>0</v>
      </c>
      <c r="P7454" s="38">
        <f>IF(Colin!$G7454&lt;$B$2,Colin!$I7454,0)</f>
        <v>0</v>
      </c>
      <c r="Q7454" s="38">
        <f>IF(Colin!$G7454&lt;$B$1,Colin!$I7454,0)</f>
        <v>0</v>
      </c>
    </row>
    <row r="7455" spans="12:17" x14ac:dyDescent="0.25">
      <c r="L7455" s="38">
        <f>IF(AND(Colin!$G7455=$B$1,Colin!$H7455=$C$3),Colin!$I7455,)</f>
        <v>0</v>
      </c>
      <c r="M7455" s="38">
        <f>IF(AND(Colin!$G7455=$B$1,Colin!$H7455&lt;=$C$3),Colin!$I7455,)</f>
        <v>0</v>
      </c>
      <c r="N7455" s="38">
        <f>IF(AND(Colin!$G7455=$B$2,Colin!$H7455=$C$3),Colin!$I7455,)</f>
        <v>0</v>
      </c>
      <c r="O7455" s="38">
        <f>IF(AND(Colin!$G7455=$B$2,Colin!$H7455&lt;=$C$3),Colin!$I7455,)</f>
        <v>0</v>
      </c>
      <c r="P7455" s="38">
        <f>IF(Colin!$G7455&lt;$B$2,Colin!$I7455,0)</f>
        <v>0</v>
      </c>
      <c r="Q7455" s="38">
        <f>IF(Colin!$G7455&lt;$B$1,Colin!$I7455,0)</f>
        <v>0</v>
      </c>
    </row>
    <row r="7456" spans="12:17" x14ac:dyDescent="0.25">
      <c r="L7456" s="38">
        <f>IF(AND(Colin!$G7456=$B$1,Colin!$H7456=$C$3),Colin!$I7456,)</f>
        <v>0</v>
      </c>
      <c r="M7456" s="38">
        <f>IF(AND(Colin!$G7456=$B$1,Colin!$H7456&lt;=$C$3),Colin!$I7456,)</f>
        <v>0</v>
      </c>
      <c r="N7456" s="38">
        <f>IF(AND(Colin!$G7456=$B$2,Colin!$H7456=$C$3),Colin!$I7456,)</f>
        <v>0</v>
      </c>
      <c r="O7456" s="38">
        <f>IF(AND(Colin!$G7456=$B$2,Colin!$H7456&lt;=$C$3),Colin!$I7456,)</f>
        <v>0</v>
      </c>
      <c r="P7456" s="38">
        <f>IF(Colin!$G7456&lt;$B$2,Colin!$I7456,0)</f>
        <v>0</v>
      </c>
      <c r="Q7456" s="38">
        <f>IF(Colin!$G7456&lt;$B$1,Colin!$I7456,0)</f>
        <v>0</v>
      </c>
    </row>
    <row r="7457" spans="12:17" x14ac:dyDescent="0.25">
      <c r="L7457" s="38">
        <f>IF(AND(Colin!$G7457=$B$1,Colin!$H7457=$C$3),Colin!$I7457,)</f>
        <v>0</v>
      </c>
      <c r="M7457" s="38">
        <f>IF(AND(Colin!$G7457=$B$1,Colin!$H7457&lt;=$C$3),Colin!$I7457,)</f>
        <v>0</v>
      </c>
      <c r="N7457" s="38">
        <f>IF(AND(Colin!$G7457=$B$2,Colin!$H7457=$C$3),Colin!$I7457,)</f>
        <v>0</v>
      </c>
      <c r="O7457" s="38">
        <f>IF(AND(Colin!$G7457=$B$2,Colin!$H7457&lt;=$C$3),Colin!$I7457,)</f>
        <v>0</v>
      </c>
      <c r="P7457" s="38">
        <f>IF(Colin!$G7457&lt;$B$2,Colin!$I7457,0)</f>
        <v>0</v>
      </c>
      <c r="Q7457" s="38">
        <f>IF(Colin!$G7457&lt;$B$1,Colin!$I7457,0)</f>
        <v>0</v>
      </c>
    </row>
    <row r="7458" spans="12:17" x14ac:dyDescent="0.25">
      <c r="L7458" s="38">
        <f>IF(AND(Colin!$G7458=$B$1,Colin!$H7458=$C$3),Colin!$I7458,)</f>
        <v>0</v>
      </c>
      <c r="M7458" s="38">
        <f>IF(AND(Colin!$G7458=$B$1,Colin!$H7458&lt;=$C$3),Colin!$I7458,)</f>
        <v>0</v>
      </c>
      <c r="N7458" s="38">
        <f>IF(AND(Colin!$G7458=$B$2,Colin!$H7458=$C$3),Colin!$I7458,)</f>
        <v>0</v>
      </c>
      <c r="O7458" s="38">
        <f>IF(AND(Colin!$G7458=$B$2,Colin!$H7458&lt;=$C$3),Colin!$I7458,)</f>
        <v>0</v>
      </c>
      <c r="P7458" s="38">
        <f>IF(Colin!$G7458&lt;$B$2,Colin!$I7458,0)</f>
        <v>0</v>
      </c>
      <c r="Q7458" s="38">
        <f>IF(Colin!$G7458&lt;$B$1,Colin!$I7458,0)</f>
        <v>0</v>
      </c>
    </row>
    <row r="7459" spans="12:17" x14ac:dyDescent="0.25">
      <c r="L7459" s="38">
        <f>IF(AND(Colin!$G7459=$B$1,Colin!$H7459=$C$3),Colin!$I7459,)</f>
        <v>0</v>
      </c>
      <c r="M7459" s="38">
        <f>IF(AND(Colin!$G7459=$B$1,Colin!$H7459&lt;=$C$3),Colin!$I7459,)</f>
        <v>0</v>
      </c>
      <c r="N7459" s="38">
        <f>IF(AND(Colin!$G7459=$B$2,Colin!$H7459=$C$3),Colin!$I7459,)</f>
        <v>0</v>
      </c>
      <c r="O7459" s="38">
        <f>IF(AND(Colin!$G7459=$B$2,Colin!$H7459&lt;=$C$3),Colin!$I7459,)</f>
        <v>0</v>
      </c>
      <c r="P7459" s="38">
        <f>IF(Colin!$G7459&lt;$B$2,Colin!$I7459,0)</f>
        <v>0</v>
      </c>
      <c r="Q7459" s="38">
        <f>IF(Colin!$G7459&lt;$B$1,Colin!$I7459,0)</f>
        <v>0</v>
      </c>
    </row>
    <row r="7460" spans="12:17" x14ac:dyDescent="0.25">
      <c r="L7460" s="38">
        <f>IF(AND(Colin!$G7460=$B$1,Colin!$H7460=$C$3),Colin!$I7460,)</f>
        <v>0</v>
      </c>
      <c r="M7460" s="38">
        <f>IF(AND(Colin!$G7460=$B$1,Colin!$H7460&lt;=$C$3),Colin!$I7460,)</f>
        <v>0</v>
      </c>
      <c r="N7460" s="38">
        <f>IF(AND(Colin!$G7460=$B$2,Colin!$H7460=$C$3),Colin!$I7460,)</f>
        <v>0</v>
      </c>
      <c r="O7460" s="38">
        <f>IF(AND(Colin!$G7460=$B$2,Colin!$H7460&lt;=$C$3),Colin!$I7460,)</f>
        <v>0</v>
      </c>
      <c r="P7460" s="38">
        <f>IF(Colin!$G7460&lt;$B$2,Colin!$I7460,0)</f>
        <v>0</v>
      </c>
      <c r="Q7460" s="38">
        <f>IF(Colin!$G7460&lt;$B$1,Colin!$I7460,0)</f>
        <v>0</v>
      </c>
    </row>
    <row r="7461" spans="12:17" x14ac:dyDescent="0.25">
      <c r="L7461" s="38">
        <f>IF(AND(Colin!$G7461=$B$1,Colin!$H7461=$C$3),Colin!$I7461,)</f>
        <v>0</v>
      </c>
      <c r="M7461" s="38">
        <f>IF(AND(Colin!$G7461=$B$1,Colin!$H7461&lt;=$C$3),Colin!$I7461,)</f>
        <v>0</v>
      </c>
      <c r="N7461" s="38">
        <f>IF(AND(Colin!$G7461=$B$2,Colin!$H7461=$C$3),Colin!$I7461,)</f>
        <v>0</v>
      </c>
      <c r="O7461" s="38">
        <f>IF(AND(Colin!$G7461=$B$2,Colin!$H7461&lt;=$C$3),Colin!$I7461,)</f>
        <v>0</v>
      </c>
      <c r="P7461" s="38">
        <f>IF(Colin!$G7461&lt;$B$2,Colin!$I7461,0)</f>
        <v>0</v>
      </c>
      <c r="Q7461" s="38">
        <f>IF(Colin!$G7461&lt;$B$1,Colin!$I7461,0)</f>
        <v>0</v>
      </c>
    </row>
    <row r="7462" spans="12:17" x14ac:dyDescent="0.25">
      <c r="L7462" s="38">
        <f>IF(AND(Colin!$G7462=$B$1,Colin!$H7462=$C$3),Colin!$I7462,)</f>
        <v>0</v>
      </c>
      <c r="M7462" s="38">
        <f>IF(AND(Colin!$G7462=$B$1,Colin!$H7462&lt;=$C$3),Colin!$I7462,)</f>
        <v>0</v>
      </c>
      <c r="N7462" s="38">
        <f>IF(AND(Colin!$G7462=$B$2,Colin!$H7462=$C$3),Colin!$I7462,)</f>
        <v>0</v>
      </c>
      <c r="O7462" s="38">
        <f>IF(AND(Colin!$G7462=$B$2,Colin!$H7462&lt;=$C$3),Colin!$I7462,)</f>
        <v>0</v>
      </c>
      <c r="P7462" s="38">
        <f>IF(Colin!$G7462&lt;$B$2,Colin!$I7462,0)</f>
        <v>0</v>
      </c>
      <c r="Q7462" s="38">
        <f>IF(Colin!$G7462&lt;$B$1,Colin!$I7462,0)</f>
        <v>0</v>
      </c>
    </row>
    <row r="7463" spans="12:17" x14ac:dyDescent="0.25">
      <c r="L7463" s="38">
        <f>IF(AND(Colin!$G7463=$B$1,Colin!$H7463=$C$3),Colin!$I7463,)</f>
        <v>0</v>
      </c>
      <c r="M7463" s="38">
        <f>IF(AND(Colin!$G7463=$B$1,Colin!$H7463&lt;=$C$3),Colin!$I7463,)</f>
        <v>0</v>
      </c>
      <c r="N7463" s="38">
        <f>IF(AND(Colin!$G7463=$B$2,Colin!$H7463=$C$3),Colin!$I7463,)</f>
        <v>0</v>
      </c>
      <c r="O7463" s="38">
        <f>IF(AND(Colin!$G7463=$B$2,Colin!$H7463&lt;=$C$3),Colin!$I7463,)</f>
        <v>0</v>
      </c>
      <c r="P7463" s="38">
        <f>IF(Colin!$G7463&lt;$B$2,Colin!$I7463,0)</f>
        <v>0</v>
      </c>
      <c r="Q7463" s="38">
        <f>IF(Colin!$G7463&lt;$B$1,Colin!$I7463,0)</f>
        <v>0</v>
      </c>
    </row>
    <row r="7464" spans="12:17" x14ac:dyDescent="0.25">
      <c r="L7464" s="38">
        <f>IF(AND(Colin!$G7464=$B$1,Colin!$H7464=$C$3),Colin!$I7464,)</f>
        <v>0</v>
      </c>
      <c r="M7464" s="38">
        <f>IF(AND(Colin!$G7464=$B$1,Colin!$H7464&lt;=$C$3),Colin!$I7464,)</f>
        <v>0</v>
      </c>
      <c r="N7464" s="38">
        <f>IF(AND(Colin!$G7464=$B$2,Colin!$H7464=$C$3),Colin!$I7464,)</f>
        <v>0</v>
      </c>
      <c r="O7464" s="38">
        <f>IF(AND(Colin!$G7464=$B$2,Colin!$H7464&lt;=$C$3),Colin!$I7464,)</f>
        <v>0</v>
      </c>
      <c r="P7464" s="38">
        <f>IF(Colin!$G7464&lt;$B$2,Colin!$I7464,0)</f>
        <v>0</v>
      </c>
      <c r="Q7464" s="38">
        <f>IF(Colin!$G7464&lt;$B$1,Colin!$I7464,0)</f>
        <v>0</v>
      </c>
    </row>
    <row r="7465" spans="12:17" x14ac:dyDescent="0.25">
      <c r="L7465" s="38">
        <f>IF(AND(Colin!$G7465=$B$1,Colin!$H7465=$C$3),Colin!$I7465,)</f>
        <v>0</v>
      </c>
      <c r="M7465" s="38">
        <f>IF(AND(Colin!$G7465=$B$1,Colin!$H7465&lt;=$C$3),Colin!$I7465,)</f>
        <v>0</v>
      </c>
      <c r="N7465" s="38">
        <f>IF(AND(Colin!$G7465=$B$2,Colin!$H7465=$C$3),Colin!$I7465,)</f>
        <v>0</v>
      </c>
      <c r="O7465" s="38">
        <f>IF(AND(Colin!$G7465=$B$2,Colin!$H7465&lt;=$C$3),Colin!$I7465,)</f>
        <v>0</v>
      </c>
      <c r="P7465" s="38">
        <f>IF(Colin!$G7465&lt;$B$2,Colin!$I7465,0)</f>
        <v>0</v>
      </c>
      <c r="Q7465" s="38">
        <f>IF(Colin!$G7465&lt;$B$1,Colin!$I7465,0)</f>
        <v>0</v>
      </c>
    </row>
    <row r="7466" spans="12:17" x14ac:dyDescent="0.25">
      <c r="L7466" s="38">
        <f>IF(AND(Colin!$G7466=$B$1,Colin!$H7466=$C$3),Colin!$I7466,)</f>
        <v>0</v>
      </c>
      <c r="M7466" s="38">
        <f>IF(AND(Colin!$G7466=$B$1,Colin!$H7466&lt;=$C$3),Colin!$I7466,)</f>
        <v>0</v>
      </c>
      <c r="N7466" s="38">
        <f>IF(AND(Colin!$G7466=$B$2,Colin!$H7466=$C$3),Colin!$I7466,)</f>
        <v>0</v>
      </c>
      <c r="O7466" s="38">
        <f>IF(AND(Colin!$G7466=$B$2,Colin!$H7466&lt;=$C$3),Colin!$I7466,)</f>
        <v>0</v>
      </c>
      <c r="P7466" s="38">
        <f>IF(Colin!$G7466&lt;$B$2,Colin!$I7466,0)</f>
        <v>0</v>
      </c>
      <c r="Q7466" s="38">
        <f>IF(Colin!$G7466&lt;$B$1,Colin!$I7466,0)</f>
        <v>0</v>
      </c>
    </row>
    <row r="7467" spans="12:17" x14ac:dyDescent="0.25">
      <c r="L7467" s="38">
        <f>IF(AND(Colin!$G7467=$B$1,Colin!$H7467=$C$3),Colin!$I7467,)</f>
        <v>0</v>
      </c>
      <c r="M7467" s="38">
        <f>IF(AND(Colin!$G7467=$B$1,Colin!$H7467&lt;=$C$3),Colin!$I7467,)</f>
        <v>0</v>
      </c>
      <c r="N7467" s="38">
        <f>IF(AND(Colin!$G7467=$B$2,Colin!$H7467=$C$3),Colin!$I7467,)</f>
        <v>0</v>
      </c>
      <c r="O7467" s="38">
        <f>IF(AND(Colin!$G7467=$B$2,Colin!$H7467&lt;=$C$3),Colin!$I7467,)</f>
        <v>0</v>
      </c>
      <c r="P7467" s="38">
        <f>IF(Colin!$G7467&lt;$B$2,Colin!$I7467,0)</f>
        <v>0</v>
      </c>
      <c r="Q7467" s="38">
        <f>IF(Colin!$G7467&lt;$B$1,Colin!$I7467,0)</f>
        <v>0</v>
      </c>
    </row>
    <row r="7468" spans="12:17" x14ac:dyDescent="0.25">
      <c r="L7468" s="38">
        <f>IF(AND(Colin!$G7468=$B$1,Colin!$H7468=$C$3),Colin!$I7468,)</f>
        <v>0</v>
      </c>
      <c r="M7468" s="38">
        <f>IF(AND(Colin!$G7468=$B$1,Colin!$H7468&lt;=$C$3),Colin!$I7468,)</f>
        <v>0</v>
      </c>
      <c r="N7468" s="38">
        <f>IF(AND(Colin!$G7468=$B$2,Colin!$H7468=$C$3),Colin!$I7468,)</f>
        <v>0</v>
      </c>
      <c r="O7468" s="38">
        <f>IF(AND(Colin!$G7468=$B$2,Colin!$H7468&lt;=$C$3),Colin!$I7468,)</f>
        <v>0</v>
      </c>
      <c r="P7468" s="38">
        <f>IF(Colin!$G7468&lt;$B$2,Colin!$I7468,0)</f>
        <v>0</v>
      </c>
      <c r="Q7468" s="38">
        <f>IF(Colin!$G7468&lt;$B$1,Colin!$I7468,0)</f>
        <v>0</v>
      </c>
    </row>
    <row r="7469" spans="12:17" x14ac:dyDescent="0.25">
      <c r="L7469" s="38">
        <f>IF(AND(Colin!$G7469=$B$1,Colin!$H7469=$C$3),Colin!$I7469,)</f>
        <v>0</v>
      </c>
      <c r="M7469" s="38">
        <f>IF(AND(Colin!$G7469=$B$1,Colin!$H7469&lt;=$C$3),Colin!$I7469,)</f>
        <v>0</v>
      </c>
      <c r="N7469" s="38">
        <f>IF(AND(Colin!$G7469=$B$2,Colin!$H7469=$C$3),Colin!$I7469,)</f>
        <v>0</v>
      </c>
      <c r="O7469" s="38">
        <f>IF(AND(Colin!$G7469=$B$2,Colin!$H7469&lt;=$C$3),Colin!$I7469,)</f>
        <v>0</v>
      </c>
      <c r="P7469" s="38">
        <f>IF(Colin!$G7469&lt;$B$2,Colin!$I7469,0)</f>
        <v>0</v>
      </c>
      <c r="Q7469" s="38">
        <f>IF(Colin!$G7469&lt;$B$1,Colin!$I7469,0)</f>
        <v>0</v>
      </c>
    </row>
    <row r="7470" spans="12:17" x14ac:dyDescent="0.25">
      <c r="L7470" s="38">
        <f>IF(AND(Colin!$G7470=$B$1,Colin!$H7470=$C$3),Colin!$I7470,)</f>
        <v>0</v>
      </c>
      <c r="M7470" s="38">
        <f>IF(AND(Colin!$G7470=$B$1,Colin!$H7470&lt;=$C$3),Colin!$I7470,)</f>
        <v>0</v>
      </c>
      <c r="N7470" s="38">
        <f>IF(AND(Colin!$G7470=$B$2,Colin!$H7470=$C$3),Colin!$I7470,)</f>
        <v>0</v>
      </c>
      <c r="O7470" s="38">
        <f>IF(AND(Colin!$G7470=$B$2,Colin!$H7470&lt;=$C$3),Colin!$I7470,)</f>
        <v>0</v>
      </c>
      <c r="P7470" s="38">
        <f>IF(Colin!$G7470&lt;$B$2,Colin!$I7470,0)</f>
        <v>0</v>
      </c>
      <c r="Q7470" s="38">
        <f>IF(Colin!$G7470&lt;$B$1,Colin!$I7470,0)</f>
        <v>0</v>
      </c>
    </row>
    <row r="7471" spans="12:17" x14ac:dyDescent="0.25">
      <c r="L7471" s="38">
        <f>IF(AND(Colin!$G7471=$B$1,Colin!$H7471=$C$3),Colin!$I7471,)</f>
        <v>0</v>
      </c>
      <c r="M7471" s="38">
        <f>IF(AND(Colin!$G7471=$B$1,Colin!$H7471&lt;=$C$3),Colin!$I7471,)</f>
        <v>0</v>
      </c>
      <c r="N7471" s="38">
        <f>IF(AND(Colin!$G7471=$B$2,Colin!$H7471=$C$3),Colin!$I7471,)</f>
        <v>0</v>
      </c>
      <c r="O7471" s="38">
        <f>IF(AND(Colin!$G7471=$B$2,Colin!$H7471&lt;=$C$3),Colin!$I7471,)</f>
        <v>0</v>
      </c>
      <c r="P7471" s="38">
        <f>IF(Colin!$G7471&lt;$B$2,Colin!$I7471,0)</f>
        <v>0</v>
      </c>
      <c r="Q7471" s="38">
        <f>IF(Colin!$G7471&lt;$B$1,Colin!$I7471,0)</f>
        <v>0</v>
      </c>
    </row>
    <row r="7472" spans="12:17" x14ac:dyDescent="0.25">
      <c r="L7472" s="38">
        <f>IF(AND(Colin!$G7472=$B$1,Colin!$H7472=$C$3),Colin!$I7472,)</f>
        <v>0</v>
      </c>
      <c r="M7472" s="38">
        <f>IF(AND(Colin!$G7472=$B$1,Colin!$H7472&lt;=$C$3),Colin!$I7472,)</f>
        <v>0</v>
      </c>
      <c r="N7472" s="38">
        <f>IF(AND(Colin!$G7472=$B$2,Colin!$H7472=$C$3),Colin!$I7472,)</f>
        <v>0</v>
      </c>
      <c r="O7472" s="38">
        <f>IF(AND(Colin!$G7472=$B$2,Colin!$H7472&lt;=$C$3),Colin!$I7472,)</f>
        <v>0</v>
      </c>
      <c r="P7472" s="38">
        <f>IF(Colin!$G7472&lt;$B$2,Colin!$I7472,0)</f>
        <v>0</v>
      </c>
      <c r="Q7472" s="38">
        <f>IF(Colin!$G7472&lt;$B$1,Colin!$I7472,0)</f>
        <v>0</v>
      </c>
    </row>
    <row r="7473" spans="12:17" x14ac:dyDescent="0.25">
      <c r="L7473" s="38">
        <f>IF(AND(Colin!$G7473=$B$1,Colin!$H7473=$C$3),Colin!$I7473,)</f>
        <v>0</v>
      </c>
      <c r="M7473" s="38">
        <f>IF(AND(Colin!$G7473=$B$1,Colin!$H7473&lt;=$C$3),Colin!$I7473,)</f>
        <v>0</v>
      </c>
      <c r="N7473" s="38">
        <f>IF(AND(Colin!$G7473=$B$2,Colin!$H7473=$C$3),Colin!$I7473,)</f>
        <v>0</v>
      </c>
      <c r="O7473" s="38">
        <f>IF(AND(Colin!$G7473=$B$2,Colin!$H7473&lt;=$C$3),Colin!$I7473,)</f>
        <v>0</v>
      </c>
      <c r="P7473" s="38">
        <f>IF(Colin!$G7473&lt;$B$2,Colin!$I7473,0)</f>
        <v>0</v>
      </c>
      <c r="Q7473" s="38">
        <f>IF(Colin!$G7473&lt;$B$1,Colin!$I7473,0)</f>
        <v>0</v>
      </c>
    </row>
    <row r="7474" spans="12:17" x14ac:dyDescent="0.25">
      <c r="L7474" s="38">
        <f>IF(AND(Colin!$G7474=$B$1,Colin!$H7474=$C$3),Colin!$I7474,)</f>
        <v>0</v>
      </c>
      <c r="M7474" s="38">
        <f>IF(AND(Colin!$G7474=$B$1,Colin!$H7474&lt;=$C$3),Colin!$I7474,)</f>
        <v>0</v>
      </c>
      <c r="N7474" s="38">
        <f>IF(AND(Colin!$G7474=$B$2,Colin!$H7474=$C$3),Colin!$I7474,)</f>
        <v>0</v>
      </c>
      <c r="O7474" s="38">
        <f>IF(AND(Colin!$G7474=$B$2,Colin!$H7474&lt;=$C$3),Colin!$I7474,)</f>
        <v>0</v>
      </c>
      <c r="P7474" s="38">
        <f>IF(Colin!$G7474&lt;$B$2,Colin!$I7474,0)</f>
        <v>0</v>
      </c>
      <c r="Q7474" s="38">
        <f>IF(Colin!$G7474&lt;$B$1,Colin!$I7474,0)</f>
        <v>0</v>
      </c>
    </row>
    <row r="7475" spans="12:17" x14ac:dyDescent="0.25">
      <c r="L7475" s="38">
        <f>IF(AND(Colin!$G7475=$B$1,Colin!$H7475=$C$3),Colin!$I7475,)</f>
        <v>0</v>
      </c>
      <c r="M7475" s="38">
        <f>IF(AND(Colin!$G7475=$B$1,Colin!$H7475&lt;=$C$3),Colin!$I7475,)</f>
        <v>0</v>
      </c>
      <c r="N7475" s="38">
        <f>IF(AND(Colin!$G7475=$B$2,Colin!$H7475=$C$3),Colin!$I7475,)</f>
        <v>0</v>
      </c>
      <c r="O7475" s="38">
        <f>IF(AND(Colin!$G7475=$B$2,Colin!$H7475&lt;=$C$3),Colin!$I7475,)</f>
        <v>0</v>
      </c>
      <c r="P7475" s="38">
        <f>IF(Colin!$G7475&lt;$B$2,Colin!$I7475,0)</f>
        <v>0</v>
      </c>
      <c r="Q7475" s="38">
        <f>IF(Colin!$G7475&lt;$B$1,Colin!$I7475,0)</f>
        <v>0</v>
      </c>
    </row>
    <row r="7476" spans="12:17" x14ac:dyDescent="0.25">
      <c r="L7476" s="38">
        <f>IF(AND(Colin!$G7476=$B$1,Colin!$H7476=$C$3),Colin!$I7476,)</f>
        <v>0</v>
      </c>
      <c r="M7476" s="38">
        <f>IF(AND(Colin!$G7476=$B$1,Colin!$H7476&lt;=$C$3),Colin!$I7476,)</f>
        <v>0</v>
      </c>
      <c r="N7476" s="38">
        <f>IF(AND(Colin!$G7476=$B$2,Colin!$H7476=$C$3),Colin!$I7476,)</f>
        <v>0</v>
      </c>
      <c r="O7476" s="38">
        <f>IF(AND(Colin!$G7476=$B$2,Colin!$H7476&lt;=$C$3),Colin!$I7476,)</f>
        <v>0</v>
      </c>
      <c r="P7476" s="38">
        <f>IF(Colin!$G7476&lt;$B$2,Colin!$I7476,0)</f>
        <v>0</v>
      </c>
      <c r="Q7476" s="38">
        <f>IF(Colin!$G7476&lt;$B$1,Colin!$I7476,0)</f>
        <v>0</v>
      </c>
    </row>
    <row r="7477" spans="12:17" x14ac:dyDescent="0.25">
      <c r="L7477" s="38">
        <f>IF(AND(Colin!$G7477=$B$1,Colin!$H7477=$C$3),Colin!$I7477,)</f>
        <v>0</v>
      </c>
      <c r="M7477" s="38">
        <f>IF(AND(Colin!$G7477=$B$1,Colin!$H7477&lt;=$C$3),Colin!$I7477,)</f>
        <v>0</v>
      </c>
      <c r="N7477" s="38">
        <f>IF(AND(Colin!$G7477=$B$2,Colin!$H7477=$C$3),Colin!$I7477,)</f>
        <v>0</v>
      </c>
      <c r="O7477" s="38">
        <f>IF(AND(Colin!$G7477=$B$2,Colin!$H7477&lt;=$C$3),Colin!$I7477,)</f>
        <v>0</v>
      </c>
      <c r="P7477" s="38">
        <f>IF(Colin!$G7477&lt;$B$2,Colin!$I7477,0)</f>
        <v>0</v>
      </c>
      <c r="Q7477" s="38">
        <f>IF(Colin!$G7477&lt;$B$1,Colin!$I7477,0)</f>
        <v>0</v>
      </c>
    </row>
    <row r="7478" spans="12:17" x14ac:dyDescent="0.25">
      <c r="L7478" s="38">
        <f>IF(AND(Colin!$G7478=$B$1,Colin!$H7478=$C$3),Colin!$I7478,)</f>
        <v>0</v>
      </c>
      <c r="M7478" s="38">
        <f>IF(AND(Colin!$G7478=$B$1,Colin!$H7478&lt;=$C$3),Colin!$I7478,)</f>
        <v>0</v>
      </c>
      <c r="N7478" s="38">
        <f>IF(AND(Colin!$G7478=$B$2,Colin!$H7478=$C$3),Colin!$I7478,)</f>
        <v>0</v>
      </c>
      <c r="O7478" s="38">
        <f>IF(AND(Colin!$G7478=$B$2,Colin!$H7478&lt;=$C$3),Colin!$I7478,)</f>
        <v>0</v>
      </c>
      <c r="P7478" s="38">
        <f>IF(Colin!$G7478&lt;$B$2,Colin!$I7478,0)</f>
        <v>0</v>
      </c>
      <c r="Q7478" s="38">
        <f>IF(Colin!$G7478&lt;$B$1,Colin!$I7478,0)</f>
        <v>0</v>
      </c>
    </row>
    <row r="7479" spans="12:17" x14ac:dyDescent="0.25">
      <c r="L7479" s="38">
        <f>IF(AND(Colin!$G7479=$B$1,Colin!$H7479=$C$3),Colin!$I7479,)</f>
        <v>0</v>
      </c>
      <c r="M7479" s="38">
        <f>IF(AND(Colin!$G7479=$B$1,Colin!$H7479&lt;=$C$3),Colin!$I7479,)</f>
        <v>0</v>
      </c>
      <c r="N7479" s="38">
        <f>IF(AND(Colin!$G7479=$B$2,Colin!$H7479=$C$3),Colin!$I7479,)</f>
        <v>0</v>
      </c>
      <c r="O7479" s="38">
        <f>IF(AND(Colin!$G7479=$B$2,Colin!$H7479&lt;=$C$3),Colin!$I7479,)</f>
        <v>0</v>
      </c>
      <c r="P7479" s="38">
        <f>IF(Colin!$G7479&lt;$B$2,Colin!$I7479,0)</f>
        <v>0</v>
      </c>
      <c r="Q7479" s="38">
        <f>IF(Colin!$G7479&lt;$B$1,Colin!$I7479,0)</f>
        <v>0</v>
      </c>
    </row>
    <row r="7480" spans="12:17" x14ac:dyDescent="0.25">
      <c r="L7480" s="38">
        <f>IF(AND(Colin!$G7480=$B$1,Colin!$H7480=$C$3),Colin!$I7480,)</f>
        <v>0</v>
      </c>
      <c r="M7480" s="38">
        <f>IF(AND(Colin!$G7480=$B$1,Colin!$H7480&lt;=$C$3),Colin!$I7480,)</f>
        <v>0</v>
      </c>
      <c r="N7480" s="38">
        <f>IF(AND(Colin!$G7480=$B$2,Colin!$H7480=$C$3),Colin!$I7480,)</f>
        <v>0</v>
      </c>
      <c r="O7480" s="38">
        <f>IF(AND(Colin!$G7480=$B$2,Colin!$H7480&lt;=$C$3),Colin!$I7480,)</f>
        <v>0</v>
      </c>
      <c r="P7480" s="38">
        <f>IF(Colin!$G7480&lt;$B$2,Colin!$I7480,0)</f>
        <v>0</v>
      </c>
      <c r="Q7480" s="38">
        <f>IF(Colin!$G7480&lt;$B$1,Colin!$I7480,0)</f>
        <v>0</v>
      </c>
    </row>
    <row r="7481" spans="12:17" x14ac:dyDescent="0.25">
      <c r="L7481" s="38">
        <f>IF(AND(Colin!$G7481=$B$1,Colin!$H7481=$C$3),Colin!$I7481,)</f>
        <v>0</v>
      </c>
      <c r="M7481" s="38">
        <f>IF(AND(Colin!$G7481=$B$1,Colin!$H7481&lt;=$C$3),Colin!$I7481,)</f>
        <v>0</v>
      </c>
      <c r="N7481" s="38">
        <f>IF(AND(Colin!$G7481=$B$2,Colin!$H7481=$C$3),Colin!$I7481,)</f>
        <v>0</v>
      </c>
      <c r="O7481" s="38">
        <f>IF(AND(Colin!$G7481=$B$2,Colin!$H7481&lt;=$C$3),Colin!$I7481,)</f>
        <v>0</v>
      </c>
      <c r="P7481" s="38">
        <f>IF(Colin!$G7481&lt;$B$2,Colin!$I7481,0)</f>
        <v>0</v>
      </c>
      <c r="Q7481" s="38">
        <f>IF(Colin!$G7481&lt;$B$1,Colin!$I7481,0)</f>
        <v>0</v>
      </c>
    </row>
    <row r="7482" spans="12:17" x14ac:dyDescent="0.25">
      <c r="L7482" s="38">
        <f>IF(AND(Colin!$G7482=$B$1,Colin!$H7482=$C$3),Colin!$I7482,)</f>
        <v>0</v>
      </c>
      <c r="M7482" s="38">
        <f>IF(AND(Colin!$G7482=$B$1,Colin!$H7482&lt;=$C$3),Colin!$I7482,)</f>
        <v>0</v>
      </c>
      <c r="N7482" s="38">
        <f>IF(AND(Colin!$G7482=$B$2,Colin!$H7482=$C$3),Colin!$I7482,)</f>
        <v>0</v>
      </c>
      <c r="O7482" s="38">
        <f>IF(AND(Colin!$G7482=$B$2,Colin!$H7482&lt;=$C$3),Colin!$I7482,)</f>
        <v>0</v>
      </c>
      <c r="P7482" s="38">
        <f>IF(Colin!$G7482&lt;$B$2,Colin!$I7482,0)</f>
        <v>0</v>
      </c>
      <c r="Q7482" s="38">
        <f>IF(Colin!$G7482&lt;$B$1,Colin!$I7482,0)</f>
        <v>0</v>
      </c>
    </row>
    <row r="7483" spans="12:17" x14ac:dyDescent="0.25">
      <c r="L7483" s="38">
        <f>IF(AND(Colin!$G7483=$B$1,Colin!$H7483=$C$3),Colin!$I7483,)</f>
        <v>0</v>
      </c>
      <c r="M7483" s="38">
        <f>IF(AND(Colin!$G7483=$B$1,Colin!$H7483&lt;=$C$3),Colin!$I7483,)</f>
        <v>0</v>
      </c>
      <c r="N7483" s="38">
        <f>IF(AND(Colin!$G7483=$B$2,Colin!$H7483=$C$3),Colin!$I7483,)</f>
        <v>0</v>
      </c>
      <c r="O7483" s="38">
        <f>IF(AND(Colin!$G7483=$B$2,Colin!$H7483&lt;=$C$3),Colin!$I7483,)</f>
        <v>0</v>
      </c>
      <c r="P7483" s="38">
        <f>IF(Colin!$G7483&lt;$B$2,Colin!$I7483,0)</f>
        <v>0</v>
      </c>
      <c r="Q7483" s="38">
        <f>IF(Colin!$G7483&lt;$B$1,Colin!$I7483,0)</f>
        <v>0</v>
      </c>
    </row>
    <row r="7484" spans="12:17" x14ac:dyDescent="0.25">
      <c r="L7484" s="38">
        <f>IF(AND(Colin!$G7484=$B$1,Colin!$H7484=$C$3),Colin!$I7484,)</f>
        <v>0</v>
      </c>
      <c r="M7484" s="38">
        <f>IF(AND(Colin!$G7484=$B$1,Colin!$H7484&lt;=$C$3),Colin!$I7484,)</f>
        <v>0</v>
      </c>
      <c r="N7484" s="38">
        <f>IF(AND(Colin!$G7484=$B$2,Colin!$H7484=$C$3),Colin!$I7484,)</f>
        <v>0</v>
      </c>
      <c r="O7484" s="38">
        <f>IF(AND(Colin!$G7484=$B$2,Colin!$H7484&lt;=$C$3),Colin!$I7484,)</f>
        <v>0</v>
      </c>
      <c r="P7484" s="38">
        <f>IF(Colin!$G7484&lt;$B$2,Colin!$I7484,0)</f>
        <v>0</v>
      </c>
      <c r="Q7484" s="38">
        <f>IF(Colin!$G7484&lt;$B$1,Colin!$I7484,0)</f>
        <v>0</v>
      </c>
    </row>
    <row r="7485" spans="12:17" x14ac:dyDescent="0.25">
      <c r="L7485" s="38">
        <f>IF(AND(Colin!$G7485=$B$1,Colin!$H7485=$C$3),Colin!$I7485,)</f>
        <v>0</v>
      </c>
      <c r="M7485" s="38">
        <f>IF(AND(Colin!$G7485=$B$1,Colin!$H7485&lt;=$C$3),Colin!$I7485,)</f>
        <v>0</v>
      </c>
      <c r="N7485" s="38">
        <f>IF(AND(Colin!$G7485=$B$2,Colin!$H7485=$C$3),Colin!$I7485,)</f>
        <v>0</v>
      </c>
      <c r="O7485" s="38">
        <f>IF(AND(Colin!$G7485=$B$2,Colin!$H7485&lt;=$C$3),Colin!$I7485,)</f>
        <v>0</v>
      </c>
      <c r="P7485" s="38">
        <f>IF(Colin!$G7485&lt;$B$2,Colin!$I7485,0)</f>
        <v>0</v>
      </c>
      <c r="Q7485" s="38">
        <f>IF(Colin!$G7485&lt;$B$1,Colin!$I7485,0)</f>
        <v>0</v>
      </c>
    </row>
    <row r="7486" spans="12:17" x14ac:dyDescent="0.25">
      <c r="L7486" s="38">
        <f>IF(AND(Colin!$G7486=$B$1,Colin!$H7486=$C$3),Colin!$I7486,)</f>
        <v>0</v>
      </c>
      <c r="M7486" s="38">
        <f>IF(AND(Colin!$G7486=$B$1,Colin!$H7486&lt;=$C$3),Colin!$I7486,)</f>
        <v>0</v>
      </c>
      <c r="N7486" s="38">
        <f>IF(AND(Colin!$G7486=$B$2,Colin!$H7486=$C$3),Colin!$I7486,)</f>
        <v>0</v>
      </c>
      <c r="O7486" s="38">
        <f>IF(AND(Colin!$G7486=$B$2,Colin!$H7486&lt;=$C$3),Colin!$I7486,)</f>
        <v>0</v>
      </c>
      <c r="P7486" s="38">
        <f>IF(Colin!$G7486&lt;$B$2,Colin!$I7486,0)</f>
        <v>0</v>
      </c>
      <c r="Q7486" s="38">
        <f>IF(Colin!$G7486&lt;$B$1,Colin!$I7486,0)</f>
        <v>0</v>
      </c>
    </row>
    <row r="7487" spans="12:17" x14ac:dyDescent="0.25">
      <c r="L7487" s="38">
        <f>IF(AND(Colin!$G7487=$B$1,Colin!$H7487=$C$3),Colin!$I7487,)</f>
        <v>0</v>
      </c>
      <c r="M7487" s="38">
        <f>IF(AND(Colin!$G7487=$B$1,Colin!$H7487&lt;=$C$3),Colin!$I7487,)</f>
        <v>0</v>
      </c>
      <c r="N7487" s="38">
        <f>IF(AND(Colin!$G7487=$B$2,Colin!$H7487=$C$3),Colin!$I7487,)</f>
        <v>0</v>
      </c>
      <c r="O7487" s="38">
        <f>IF(AND(Colin!$G7487=$B$2,Colin!$H7487&lt;=$C$3),Colin!$I7487,)</f>
        <v>0</v>
      </c>
      <c r="P7487" s="38">
        <f>IF(Colin!$G7487&lt;$B$2,Colin!$I7487,0)</f>
        <v>0</v>
      </c>
      <c r="Q7487" s="38">
        <f>IF(Colin!$G7487&lt;$B$1,Colin!$I7487,0)</f>
        <v>0</v>
      </c>
    </row>
    <row r="7488" spans="12:17" x14ac:dyDescent="0.25">
      <c r="L7488" s="38">
        <f>IF(AND(Colin!$G7488=$B$1,Colin!$H7488=$C$3),Colin!$I7488,)</f>
        <v>0</v>
      </c>
      <c r="M7488" s="38">
        <f>IF(AND(Colin!$G7488=$B$1,Colin!$H7488&lt;=$C$3),Colin!$I7488,)</f>
        <v>0</v>
      </c>
      <c r="N7488" s="38">
        <f>IF(AND(Colin!$G7488=$B$2,Colin!$H7488=$C$3),Colin!$I7488,)</f>
        <v>0</v>
      </c>
      <c r="O7488" s="38">
        <f>IF(AND(Colin!$G7488=$B$2,Colin!$H7488&lt;=$C$3),Colin!$I7488,)</f>
        <v>0</v>
      </c>
      <c r="P7488" s="38">
        <f>IF(Colin!$G7488&lt;$B$2,Colin!$I7488,0)</f>
        <v>0</v>
      </c>
      <c r="Q7488" s="38">
        <f>IF(Colin!$G7488&lt;$B$1,Colin!$I7488,0)</f>
        <v>0</v>
      </c>
    </row>
    <row r="7489" spans="12:17" x14ac:dyDescent="0.25">
      <c r="L7489" s="38">
        <f>IF(AND(Colin!$G7489=$B$1,Colin!$H7489=$C$3),Colin!$I7489,)</f>
        <v>0</v>
      </c>
      <c r="M7489" s="38">
        <f>IF(AND(Colin!$G7489=$B$1,Colin!$H7489&lt;=$C$3),Colin!$I7489,)</f>
        <v>0</v>
      </c>
      <c r="N7489" s="38">
        <f>IF(AND(Colin!$G7489=$B$2,Colin!$H7489=$C$3),Colin!$I7489,)</f>
        <v>0</v>
      </c>
      <c r="O7489" s="38">
        <f>IF(AND(Colin!$G7489=$B$2,Colin!$H7489&lt;=$C$3),Colin!$I7489,)</f>
        <v>0</v>
      </c>
      <c r="P7489" s="38">
        <f>IF(Colin!$G7489&lt;$B$2,Colin!$I7489,0)</f>
        <v>0</v>
      </c>
      <c r="Q7489" s="38">
        <f>IF(Colin!$G7489&lt;$B$1,Colin!$I7489,0)</f>
        <v>0</v>
      </c>
    </row>
    <row r="7490" spans="12:17" x14ac:dyDescent="0.25">
      <c r="L7490" s="38">
        <f>IF(AND(Colin!$G7490=$B$1,Colin!$H7490=$C$3),Colin!$I7490,)</f>
        <v>0</v>
      </c>
      <c r="M7490" s="38">
        <f>IF(AND(Colin!$G7490=$B$1,Colin!$H7490&lt;=$C$3),Colin!$I7490,)</f>
        <v>0</v>
      </c>
      <c r="N7490" s="38">
        <f>IF(AND(Colin!$G7490=$B$2,Colin!$H7490=$C$3),Colin!$I7490,)</f>
        <v>0</v>
      </c>
      <c r="O7490" s="38">
        <f>IF(AND(Colin!$G7490=$B$2,Colin!$H7490&lt;=$C$3),Colin!$I7490,)</f>
        <v>0</v>
      </c>
      <c r="P7490" s="38">
        <f>IF(Colin!$G7490&lt;$B$2,Colin!$I7490,0)</f>
        <v>0</v>
      </c>
      <c r="Q7490" s="38">
        <f>IF(Colin!$G7490&lt;$B$1,Colin!$I7490,0)</f>
        <v>0</v>
      </c>
    </row>
    <row r="7491" spans="12:17" x14ac:dyDescent="0.25">
      <c r="L7491" s="38">
        <f>IF(AND(Colin!$G7491=$B$1,Colin!$H7491=$C$3),Colin!$I7491,)</f>
        <v>0</v>
      </c>
      <c r="M7491" s="38">
        <f>IF(AND(Colin!$G7491=$B$1,Colin!$H7491&lt;=$C$3),Colin!$I7491,)</f>
        <v>0</v>
      </c>
      <c r="N7491" s="38">
        <f>IF(AND(Colin!$G7491=$B$2,Colin!$H7491=$C$3),Colin!$I7491,)</f>
        <v>0</v>
      </c>
      <c r="O7491" s="38">
        <f>IF(AND(Colin!$G7491=$B$2,Colin!$H7491&lt;=$C$3),Colin!$I7491,)</f>
        <v>0</v>
      </c>
      <c r="P7491" s="38">
        <f>IF(Colin!$G7491&lt;$B$2,Colin!$I7491,0)</f>
        <v>0</v>
      </c>
      <c r="Q7491" s="38">
        <f>IF(Colin!$G7491&lt;$B$1,Colin!$I7491,0)</f>
        <v>0</v>
      </c>
    </row>
    <row r="7492" spans="12:17" x14ac:dyDescent="0.25">
      <c r="L7492" s="38">
        <f>IF(AND(Colin!$G7492=$B$1,Colin!$H7492=$C$3),Colin!$I7492,)</f>
        <v>0</v>
      </c>
      <c r="M7492" s="38">
        <f>IF(AND(Colin!$G7492=$B$1,Colin!$H7492&lt;=$C$3),Colin!$I7492,)</f>
        <v>0</v>
      </c>
      <c r="N7492" s="38">
        <f>IF(AND(Colin!$G7492=$B$2,Colin!$H7492=$C$3),Colin!$I7492,)</f>
        <v>0</v>
      </c>
      <c r="O7492" s="38">
        <f>IF(AND(Colin!$G7492=$B$2,Colin!$H7492&lt;=$C$3),Colin!$I7492,)</f>
        <v>0</v>
      </c>
      <c r="P7492" s="38">
        <f>IF(Colin!$G7492&lt;$B$2,Colin!$I7492,0)</f>
        <v>0</v>
      </c>
      <c r="Q7492" s="38">
        <f>IF(Colin!$G7492&lt;$B$1,Colin!$I7492,0)</f>
        <v>0</v>
      </c>
    </row>
    <row r="7493" spans="12:17" x14ac:dyDescent="0.25">
      <c r="L7493" s="38">
        <f>IF(AND(Colin!$G7493=$B$1,Colin!$H7493=$C$3),Colin!$I7493,)</f>
        <v>0</v>
      </c>
      <c r="M7493" s="38">
        <f>IF(AND(Colin!$G7493=$B$1,Colin!$H7493&lt;=$C$3),Colin!$I7493,)</f>
        <v>0</v>
      </c>
      <c r="N7493" s="38">
        <f>IF(AND(Colin!$G7493=$B$2,Colin!$H7493=$C$3),Colin!$I7493,)</f>
        <v>0</v>
      </c>
      <c r="O7493" s="38">
        <f>IF(AND(Colin!$G7493=$B$2,Colin!$H7493&lt;=$C$3),Colin!$I7493,)</f>
        <v>0</v>
      </c>
      <c r="P7493" s="38">
        <f>IF(Colin!$G7493&lt;$B$2,Colin!$I7493,0)</f>
        <v>0</v>
      </c>
      <c r="Q7493" s="38">
        <f>IF(Colin!$G7493&lt;$B$1,Colin!$I7493,0)</f>
        <v>0</v>
      </c>
    </row>
    <row r="7494" spans="12:17" x14ac:dyDescent="0.25">
      <c r="L7494" s="38">
        <f>IF(AND(Colin!$G7494=$B$1,Colin!$H7494=$C$3),Colin!$I7494,)</f>
        <v>0</v>
      </c>
      <c r="M7494" s="38">
        <f>IF(AND(Colin!$G7494=$B$1,Colin!$H7494&lt;=$C$3),Colin!$I7494,)</f>
        <v>0</v>
      </c>
      <c r="N7494" s="38">
        <f>IF(AND(Colin!$G7494=$B$2,Colin!$H7494=$C$3),Colin!$I7494,)</f>
        <v>0</v>
      </c>
      <c r="O7494" s="38">
        <f>IF(AND(Colin!$G7494=$B$2,Colin!$H7494&lt;=$C$3),Colin!$I7494,)</f>
        <v>0</v>
      </c>
      <c r="P7494" s="38">
        <f>IF(Colin!$G7494&lt;$B$2,Colin!$I7494,0)</f>
        <v>0</v>
      </c>
      <c r="Q7494" s="38">
        <f>IF(Colin!$G7494&lt;$B$1,Colin!$I7494,0)</f>
        <v>0</v>
      </c>
    </row>
    <row r="7495" spans="12:17" x14ac:dyDescent="0.25">
      <c r="L7495" s="38">
        <f>IF(AND(Colin!$G7495=$B$1,Colin!$H7495=$C$3),Colin!$I7495,)</f>
        <v>0</v>
      </c>
      <c r="M7495" s="38">
        <f>IF(AND(Colin!$G7495=$B$1,Colin!$H7495&lt;=$C$3),Colin!$I7495,)</f>
        <v>0</v>
      </c>
      <c r="N7495" s="38">
        <f>IF(AND(Colin!$G7495=$B$2,Colin!$H7495=$C$3),Colin!$I7495,)</f>
        <v>0</v>
      </c>
      <c r="O7495" s="38">
        <f>IF(AND(Colin!$G7495=$B$2,Colin!$H7495&lt;=$C$3),Colin!$I7495,)</f>
        <v>0</v>
      </c>
      <c r="P7495" s="38">
        <f>IF(Colin!$G7495&lt;$B$2,Colin!$I7495,0)</f>
        <v>0</v>
      </c>
      <c r="Q7495" s="38">
        <f>IF(Colin!$G7495&lt;$B$1,Colin!$I7495,0)</f>
        <v>0</v>
      </c>
    </row>
    <row r="7496" spans="12:17" x14ac:dyDescent="0.25">
      <c r="L7496" s="38">
        <f>IF(AND(Colin!$G7496=$B$1,Colin!$H7496=$C$3),Colin!$I7496,)</f>
        <v>0</v>
      </c>
      <c r="M7496" s="38">
        <f>IF(AND(Colin!$G7496=$B$1,Colin!$H7496&lt;=$C$3),Colin!$I7496,)</f>
        <v>0</v>
      </c>
      <c r="N7496" s="38">
        <f>IF(AND(Colin!$G7496=$B$2,Colin!$H7496=$C$3),Colin!$I7496,)</f>
        <v>0</v>
      </c>
      <c r="O7496" s="38">
        <f>IF(AND(Colin!$G7496=$B$2,Colin!$H7496&lt;=$C$3),Colin!$I7496,)</f>
        <v>0</v>
      </c>
      <c r="P7496" s="38">
        <f>IF(Colin!$G7496&lt;$B$2,Colin!$I7496,0)</f>
        <v>0</v>
      </c>
      <c r="Q7496" s="38">
        <f>IF(Colin!$G7496&lt;$B$1,Colin!$I7496,0)</f>
        <v>0</v>
      </c>
    </row>
    <row r="7497" spans="12:17" x14ac:dyDescent="0.25">
      <c r="L7497" s="38">
        <f>IF(AND(Colin!$G7497=$B$1,Colin!$H7497=$C$3),Colin!$I7497,)</f>
        <v>0</v>
      </c>
      <c r="M7497" s="38">
        <f>IF(AND(Colin!$G7497=$B$1,Colin!$H7497&lt;=$C$3),Colin!$I7497,)</f>
        <v>0</v>
      </c>
      <c r="N7497" s="38">
        <f>IF(AND(Colin!$G7497=$B$2,Colin!$H7497=$C$3),Colin!$I7497,)</f>
        <v>0</v>
      </c>
      <c r="O7497" s="38">
        <f>IF(AND(Colin!$G7497=$B$2,Colin!$H7497&lt;=$C$3),Colin!$I7497,)</f>
        <v>0</v>
      </c>
      <c r="P7497" s="38">
        <f>IF(Colin!$G7497&lt;$B$2,Colin!$I7497,0)</f>
        <v>0</v>
      </c>
      <c r="Q7497" s="38">
        <f>IF(Colin!$G7497&lt;$B$1,Colin!$I7497,0)</f>
        <v>0</v>
      </c>
    </row>
    <row r="7498" spans="12:17" x14ac:dyDescent="0.25">
      <c r="L7498" s="38">
        <f>IF(AND(Colin!$G7498=$B$1,Colin!$H7498=$C$3),Colin!$I7498,)</f>
        <v>0</v>
      </c>
      <c r="M7498" s="38">
        <f>IF(AND(Colin!$G7498=$B$1,Colin!$H7498&lt;=$C$3),Colin!$I7498,)</f>
        <v>0</v>
      </c>
      <c r="N7498" s="38">
        <f>IF(AND(Colin!$G7498=$B$2,Colin!$H7498=$C$3),Colin!$I7498,)</f>
        <v>0</v>
      </c>
      <c r="O7498" s="38">
        <f>IF(AND(Colin!$G7498=$B$2,Colin!$H7498&lt;=$C$3),Colin!$I7498,)</f>
        <v>0</v>
      </c>
      <c r="P7498" s="38">
        <f>IF(Colin!$G7498&lt;$B$2,Colin!$I7498,0)</f>
        <v>0</v>
      </c>
      <c r="Q7498" s="38">
        <f>IF(Colin!$G7498&lt;$B$1,Colin!$I7498,0)</f>
        <v>0</v>
      </c>
    </row>
    <row r="7499" spans="12:17" x14ac:dyDescent="0.25">
      <c r="L7499" s="38">
        <f>IF(AND(Colin!$G7499=$B$1,Colin!$H7499=$C$3),Colin!$I7499,)</f>
        <v>0</v>
      </c>
      <c r="M7499" s="38">
        <f>IF(AND(Colin!$G7499=$B$1,Colin!$H7499&lt;=$C$3),Colin!$I7499,)</f>
        <v>0</v>
      </c>
      <c r="N7499" s="38">
        <f>IF(AND(Colin!$G7499=$B$2,Colin!$H7499=$C$3),Colin!$I7499,)</f>
        <v>0</v>
      </c>
      <c r="O7499" s="38">
        <f>IF(AND(Colin!$G7499=$B$2,Colin!$H7499&lt;=$C$3),Colin!$I7499,)</f>
        <v>0</v>
      </c>
      <c r="P7499" s="38">
        <f>IF(Colin!$G7499&lt;$B$2,Colin!$I7499,0)</f>
        <v>0</v>
      </c>
      <c r="Q7499" s="38">
        <f>IF(Colin!$G7499&lt;$B$1,Colin!$I7499,0)</f>
        <v>0</v>
      </c>
    </row>
    <row r="7500" spans="12:17" x14ac:dyDescent="0.25">
      <c r="L7500" s="38">
        <f>IF(AND(Colin!$G7500=$B$1,Colin!$H7500=$C$3),Colin!$I7500,)</f>
        <v>0</v>
      </c>
      <c r="M7500" s="38">
        <f>IF(AND(Colin!$G7500=$B$1,Colin!$H7500&lt;=$C$3),Colin!$I7500,)</f>
        <v>0</v>
      </c>
      <c r="N7500" s="38">
        <f>IF(AND(Colin!$G7500=$B$2,Colin!$H7500=$C$3),Colin!$I7500,)</f>
        <v>0</v>
      </c>
      <c r="O7500" s="38">
        <f>IF(AND(Colin!$G7500=$B$2,Colin!$H7500&lt;=$C$3),Colin!$I7500,)</f>
        <v>0</v>
      </c>
      <c r="P7500" s="38">
        <f>IF(Colin!$G7500&lt;$B$2,Colin!$I7500,0)</f>
        <v>0</v>
      </c>
      <c r="Q7500" s="38">
        <f>IF(Colin!$G7500&lt;$B$1,Colin!$I7500,0)</f>
        <v>0</v>
      </c>
    </row>
    <row r="7501" spans="12:17" x14ac:dyDescent="0.25">
      <c r="L7501" s="38">
        <f>IF(AND(Colin!$G7501=$B$1,Colin!$H7501=$C$3),Colin!$I7501,)</f>
        <v>0</v>
      </c>
      <c r="M7501" s="38">
        <f>IF(AND(Colin!$G7501=$B$1,Colin!$H7501&lt;=$C$3),Colin!$I7501,)</f>
        <v>0</v>
      </c>
      <c r="N7501" s="38">
        <f>IF(AND(Colin!$G7501=$B$2,Colin!$H7501=$C$3),Colin!$I7501,)</f>
        <v>0</v>
      </c>
      <c r="O7501" s="38">
        <f>IF(AND(Colin!$G7501=$B$2,Colin!$H7501&lt;=$C$3),Colin!$I7501,)</f>
        <v>0</v>
      </c>
      <c r="P7501" s="38">
        <f>IF(Colin!$G7501&lt;$B$2,Colin!$I7501,0)</f>
        <v>0</v>
      </c>
      <c r="Q7501" s="38">
        <f>IF(Colin!$G7501&lt;$B$1,Colin!$I7501,0)</f>
        <v>0</v>
      </c>
    </row>
    <row r="7502" spans="12:17" x14ac:dyDescent="0.25">
      <c r="L7502" s="38">
        <f>IF(AND(Colin!$G7502=$B$1,Colin!$H7502=$C$3),Colin!$I7502,)</f>
        <v>0</v>
      </c>
      <c r="M7502" s="38">
        <f>IF(AND(Colin!$G7502=$B$1,Colin!$H7502&lt;=$C$3),Colin!$I7502,)</f>
        <v>0</v>
      </c>
      <c r="N7502" s="38">
        <f>IF(AND(Colin!$G7502=$B$2,Colin!$H7502=$C$3),Colin!$I7502,)</f>
        <v>0</v>
      </c>
      <c r="O7502" s="38">
        <f>IF(AND(Colin!$G7502=$B$2,Colin!$H7502&lt;=$C$3),Colin!$I7502,)</f>
        <v>0</v>
      </c>
      <c r="P7502" s="38">
        <f>IF(Colin!$G7502&lt;$B$2,Colin!$I7502,0)</f>
        <v>0</v>
      </c>
      <c r="Q7502" s="38">
        <f>IF(Colin!$G7502&lt;$B$1,Colin!$I7502,0)</f>
        <v>0</v>
      </c>
    </row>
    <row r="7503" spans="12:17" x14ac:dyDescent="0.25">
      <c r="L7503" s="38">
        <f>IF(AND(Colin!$G7503=$B$1,Colin!$H7503=$C$3),Colin!$I7503,)</f>
        <v>0</v>
      </c>
      <c r="M7503" s="38">
        <f>IF(AND(Colin!$G7503=$B$1,Colin!$H7503&lt;=$C$3),Colin!$I7503,)</f>
        <v>0</v>
      </c>
      <c r="N7503" s="38">
        <f>IF(AND(Colin!$G7503=$B$2,Colin!$H7503=$C$3),Colin!$I7503,)</f>
        <v>0</v>
      </c>
      <c r="O7503" s="38">
        <f>IF(AND(Colin!$G7503=$B$2,Colin!$H7503&lt;=$C$3),Colin!$I7503,)</f>
        <v>0</v>
      </c>
      <c r="P7503" s="38">
        <f>IF(Colin!$G7503&lt;$B$2,Colin!$I7503,0)</f>
        <v>0</v>
      </c>
      <c r="Q7503" s="38">
        <f>IF(Colin!$G7503&lt;$B$1,Colin!$I7503,0)</f>
        <v>0</v>
      </c>
    </row>
    <row r="7504" spans="12:17" x14ac:dyDescent="0.25">
      <c r="L7504" s="38">
        <f>IF(AND(Colin!$G7504=$B$1,Colin!$H7504=$C$3),Colin!$I7504,)</f>
        <v>0</v>
      </c>
      <c r="M7504" s="38">
        <f>IF(AND(Colin!$G7504=$B$1,Colin!$H7504&lt;=$C$3),Colin!$I7504,)</f>
        <v>0</v>
      </c>
      <c r="N7504" s="38">
        <f>IF(AND(Colin!$G7504=$B$2,Colin!$H7504=$C$3),Colin!$I7504,)</f>
        <v>0</v>
      </c>
      <c r="O7504" s="38">
        <f>IF(AND(Colin!$G7504=$B$2,Colin!$H7504&lt;=$C$3),Colin!$I7504,)</f>
        <v>0</v>
      </c>
      <c r="P7504" s="38">
        <f>IF(Colin!$G7504&lt;$B$2,Colin!$I7504,0)</f>
        <v>0</v>
      </c>
      <c r="Q7504" s="38">
        <f>IF(Colin!$G7504&lt;$B$1,Colin!$I7504,0)</f>
        <v>0</v>
      </c>
    </row>
    <row r="7505" spans="12:17" x14ac:dyDescent="0.25">
      <c r="L7505" s="38">
        <f>IF(AND(Colin!$G7505=$B$1,Colin!$H7505=$C$3),Colin!$I7505,)</f>
        <v>0</v>
      </c>
      <c r="M7505" s="38">
        <f>IF(AND(Colin!$G7505=$B$1,Colin!$H7505&lt;=$C$3),Colin!$I7505,)</f>
        <v>0</v>
      </c>
      <c r="N7505" s="38">
        <f>IF(AND(Colin!$G7505=$B$2,Colin!$H7505=$C$3),Colin!$I7505,)</f>
        <v>0</v>
      </c>
      <c r="O7505" s="38">
        <f>IF(AND(Colin!$G7505=$B$2,Colin!$H7505&lt;=$C$3),Colin!$I7505,)</f>
        <v>0</v>
      </c>
      <c r="P7505" s="38">
        <f>IF(Colin!$G7505&lt;$B$2,Colin!$I7505,0)</f>
        <v>0</v>
      </c>
      <c r="Q7505" s="38">
        <f>IF(Colin!$G7505&lt;$B$1,Colin!$I7505,0)</f>
        <v>0</v>
      </c>
    </row>
    <row r="7506" spans="12:17" x14ac:dyDescent="0.25">
      <c r="L7506" s="38">
        <f>IF(AND(Colin!$G7506=$B$1,Colin!$H7506=$C$3),Colin!$I7506,)</f>
        <v>0</v>
      </c>
      <c r="M7506" s="38">
        <f>IF(AND(Colin!$G7506=$B$1,Colin!$H7506&lt;=$C$3),Colin!$I7506,)</f>
        <v>0</v>
      </c>
      <c r="N7506" s="38">
        <f>IF(AND(Colin!$G7506=$B$2,Colin!$H7506=$C$3),Colin!$I7506,)</f>
        <v>0</v>
      </c>
      <c r="O7506" s="38">
        <f>IF(AND(Colin!$G7506=$B$2,Colin!$H7506&lt;=$C$3),Colin!$I7506,)</f>
        <v>0</v>
      </c>
      <c r="P7506" s="38">
        <f>IF(Colin!$G7506&lt;$B$2,Colin!$I7506,0)</f>
        <v>0</v>
      </c>
      <c r="Q7506" s="38">
        <f>IF(Colin!$G7506&lt;$B$1,Colin!$I7506,0)</f>
        <v>0</v>
      </c>
    </row>
    <row r="7507" spans="12:17" x14ac:dyDescent="0.25">
      <c r="L7507" s="38">
        <f>IF(AND(Colin!$G7507=$B$1,Colin!$H7507=$C$3),Colin!$I7507,)</f>
        <v>0</v>
      </c>
      <c r="M7507" s="38">
        <f>IF(AND(Colin!$G7507=$B$1,Colin!$H7507&lt;=$C$3),Colin!$I7507,)</f>
        <v>0</v>
      </c>
      <c r="N7507" s="38">
        <f>IF(AND(Colin!$G7507=$B$2,Colin!$H7507=$C$3),Colin!$I7507,)</f>
        <v>0</v>
      </c>
      <c r="O7507" s="38">
        <f>IF(AND(Colin!$G7507=$B$2,Colin!$H7507&lt;=$C$3),Colin!$I7507,)</f>
        <v>0</v>
      </c>
      <c r="P7507" s="38">
        <f>IF(Colin!$G7507&lt;$B$2,Colin!$I7507,0)</f>
        <v>0</v>
      </c>
      <c r="Q7507" s="38">
        <f>IF(Colin!$G7507&lt;$B$1,Colin!$I7507,0)</f>
        <v>0</v>
      </c>
    </row>
    <row r="7508" spans="12:17" x14ac:dyDescent="0.25">
      <c r="L7508" s="38">
        <f>IF(AND(Colin!$G7508=$B$1,Colin!$H7508=$C$3),Colin!$I7508,)</f>
        <v>0</v>
      </c>
      <c r="M7508" s="38">
        <f>IF(AND(Colin!$G7508=$B$1,Colin!$H7508&lt;=$C$3),Colin!$I7508,)</f>
        <v>0</v>
      </c>
      <c r="N7508" s="38">
        <f>IF(AND(Colin!$G7508=$B$2,Colin!$H7508=$C$3),Colin!$I7508,)</f>
        <v>0</v>
      </c>
      <c r="O7508" s="38">
        <f>IF(AND(Colin!$G7508=$B$2,Colin!$H7508&lt;=$C$3),Colin!$I7508,)</f>
        <v>0</v>
      </c>
      <c r="P7508" s="38">
        <f>IF(Colin!$G7508&lt;$B$2,Colin!$I7508,0)</f>
        <v>0</v>
      </c>
      <c r="Q7508" s="38">
        <f>IF(Colin!$G7508&lt;$B$1,Colin!$I7508,0)</f>
        <v>0</v>
      </c>
    </row>
    <row r="7509" spans="12:17" x14ac:dyDescent="0.25">
      <c r="L7509" s="38">
        <f>IF(AND(Colin!$G7509=$B$1,Colin!$H7509=$C$3),Colin!$I7509,)</f>
        <v>0</v>
      </c>
      <c r="M7509" s="38">
        <f>IF(AND(Colin!$G7509=$B$1,Colin!$H7509&lt;=$C$3),Colin!$I7509,)</f>
        <v>0</v>
      </c>
      <c r="N7509" s="38">
        <f>IF(AND(Colin!$G7509=$B$2,Colin!$H7509=$C$3),Colin!$I7509,)</f>
        <v>0</v>
      </c>
      <c r="O7509" s="38">
        <f>IF(AND(Colin!$G7509=$B$2,Colin!$H7509&lt;=$C$3),Colin!$I7509,)</f>
        <v>0</v>
      </c>
      <c r="P7509" s="38">
        <f>IF(Colin!$G7509&lt;$B$2,Colin!$I7509,0)</f>
        <v>0</v>
      </c>
      <c r="Q7509" s="38">
        <f>IF(Colin!$G7509&lt;$B$1,Colin!$I7509,0)</f>
        <v>0</v>
      </c>
    </row>
    <row r="7510" spans="12:17" x14ac:dyDescent="0.25">
      <c r="L7510" s="38">
        <f>IF(AND(Colin!$G7510=$B$1,Colin!$H7510=$C$3),Colin!$I7510,)</f>
        <v>0</v>
      </c>
      <c r="M7510" s="38">
        <f>IF(AND(Colin!$G7510=$B$1,Colin!$H7510&lt;=$C$3),Colin!$I7510,)</f>
        <v>0</v>
      </c>
      <c r="N7510" s="38">
        <f>IF(AND(Colin!$G7510=$B$2,Colin!$H7510=$C$3),Colin!$I7510,)</f>
        <v>0</v>
      </c>
      <c r="O7510" s="38">
        <f>IF(AND(Colin!$G7510=$B$2,Colin!$H7510&lt;=$C$3),Colin!$I7510,)</f>
        <v>0</v>
      </c>
      <c r="P7510" s="38">
        <f>IF(Colin!$G7510&lt;$B$2,Colin!$I7510,0)</f>
        <v>0</v>
      </c>
      <c r="Q7510" s="38">
        <f>IF(Colin!$G7510&lt;$B$1,Colin!$I7510,0)</f>
        <v>0</v>
      </c>
    </row>
    <row r="7511" spans="12:17" x14ac:dyDescent="0.25">
      <c r="L7511" s="38">
        <f>IF(AND(Colin!$G7511=$B$1,Colin!$H7511=$C$3),Colin!$I7511,)</f>
        <v>0</v>
      </c>
      <c r="M7511" s="38">
        <f>IF(AND(Colin!$G7511=$B$1,Colin!$H7511&lt;=$C$3),Colin!$I7511,)</f>
        <v>0</v>
      </c>
      <c r="N7511" s="38">
        <f>IF(AND(Colin!$G7511=$B$2,Colin!$H7511=$C$3),Colin!$I7511,)</f>
        <v>0</v>
      </c>
      <c r="O7511" s="38">
        <f>IF(AND(Colin!$G7511=$B$2,Colin!$H7511&lt;=$C$3),Colin!$I7511,)</f>
        <v>0</v>
      </c>
      <c r="P7511" s="38">
        <f>IF(Colin!$G7511&lt;$B$2,Colin!$I7511,0)</f>
        <v>0</v>
      </c>
      <c r="Q7511" s="38">
        <f>IF(Colin!$G7511&lt;$B$1,Colin!$I7511,0)</f>
        <v>0</v>
      </c>
    </row>
    <row r="7512" spans="12:17" x14ac:dyDescent="0.25">
      <c r="L7512" s="38">
        <f>IF(AND(Colin!$G7512=$B$1,Colin!$H7512=$C$3),Colin!$I7512,)</f>
        <v>0</v>
      </c>
      <c r="M7512" s="38">
        <f>IF(AND(Colin!$G7512=$B$1,Colin!$H7512&lt;=$C$3),Colin!$I7512,)</f>
        <v>0</v>
      </c>
      <c r="N7512" s="38">
        <f>IF(AND(Colin!$G7512=$B$2,Colin!$H7512=$C$3),Colin!$I7512,)</f>
        <v>0</v>
      </c>
      <c r="O7512" s="38">
        <f>IF(AND(Colin!$G7512=$B$2,Colin!$H7512&lt;=$C$3),Colin!$I7512,)</f>
        <v>0</v>
      </c>
      <c r="P7512" s="38">
        <f>IF(Colin!$G7512&lt;$B$2,Colin!$I7512,0)</f>
        <v>0</v>
      </c>
      <c r="Q7512" s="38">
        <f>IF(Colin!$G7512&lt;$B$1,Colin!$I7512,0)</f>
        <v>0</v>
      </c>
    </row>
    <row r="7513" spans="12:17" x14ac:dyDescent="0.25">
      <c r="L7513" s="38">
        <f>IF(AND(Colin!$G7513=$B$1,Colin!$H7513=$C$3),Colin!$I7513,)</f>
        <v>0</v>
      </c>
      <c r="M7513" s="38">
        <f>IF(AND(Colin!$G7513=$B$1,Colin!$H7513&lt;=$C$3),Colin!$I7513,)</f>
        <v>0</v>
      </c>
      <c r="N7513" s="38">
        <f>IF(AND(Colin!$G7513=$B$2,Colin!$H7513=$C$3),Colin!$I7513,)</f>
        <v>0</v>
      </c>
      <c r="O7513" s="38">
        <f>IF(AND(Colin!$G7513=$B$2,Colin!$H7513&lt;=$C$3),Colin!$I7513,)</f>
        <v>0</v>
      </c>
      <c r="P7513" s="38">
        <f>IF(Colin!$G7513&lt;$B$2,Colin!$I7513,0)</f>
        <v>0</v>
      </c>
      <c r="Q7513" s="38">
        <f>IF(Colin!$G7513&lt;$B$1,Colin!$I7513,0)</f>
        <v>0</v>
      </c>
    </row>
    <row r="7514" spans="12:17" x14ac:dyDescent="0.25">
      <c r="L7514" s="38">
        <f>IF(AND(Colin!$G7514=$B$1,Colin!$H7514=$C$3),Colin!$I7514,)</f>
        <v>0</v>
      </c>
      <c r="M7514" s="38">
        <f>IF(AND(Colin!$G7514=$B$1,Colin!$H7514&lt;=$C$3),Colin!$I7514,)</f>
        <v>0</v>
      </c>
      <c r="N7514" s="38">
        <f>IF(AND(Colin!$G7514=$B$2,Colin!$H7514=$C$3),Colin!$I7514,)</f>
        <v>0</v>
      </c>
      <c r="O7514" s="38">
        <f>IF(AND(Colin!$G7514=$B$2,Colin!$H7514&lt;=$C$3),Colin!$I7514,)</f>
        <v>0</v>
      </c>
      <c r="P7514" s="38">
        <f>IF(Colin!$G7514&lt;$B$2,Colin!$I7514,0)</f>
        <v>0</v>
      </c>
      <c r="Q7514" s="38">
        <f>IF(Colin!$G7514&lt;$B$1,Colin!$I7514,0)</f>
        <v>0</v>
      </c>
    </row>
    <row r="7515" spans="12:17" x14ac:dyDescent="0.25">
      <c r="L7515" s="38">
        <f>IF(AND(Colin!$G7515=$B$1,Colin!$H7515=$C$3),Colin!$I7515,)</f>
        <v>0</v>
      </c>
      <c r="M7515" s="38">
        <f>IF(AND(Colin!$G7515=$B$1,Colin!$H7515&lt;=$C$3),Colin!$I7515,)</f>
        <v>0</v>
      </c>
      <c r="N7515" s="38">
        <f>IF(AND(Colin!$G7515=$B$2,Colin!$H7515=$C$3),Colin!$I7515,)</f>
        <v>0</v>
      </c>
      <c r="O7515" s="38">
        <f>IF(AND(Colin!$G7515=$B$2,Colin!$H7515&lt;=$C$3),Colin!$I7515,)</f>
        <v>0</v>
      </c>
      <c r="P7515" s="38">
        <f>IF(Colin!$G7515&lt;$B$2,Colin!$I7515,0)</f>
        <v>0</v>
      </c>
      <c r="Q7515" s="38">
        <f>IF(Colin!$G7515&lt;$B$1,Colin!$I7515,0)</f>
        <v>0</v>
      </c>
    </row>
    <row r="7516" spans="12:17" x14ac:dyDescent="0.25">
      <c r="L7516" s="38">
        <f>IF(AND(Colin!$G7516=$B$1,Colin!$H7516=$C$3),Colin!$I7516,)</f>
        <v>0</v>
      </c>
      <c r="M7516" s="38">
        <f>IF(AND(Colin!$G7516=$B$1,Colin!$H7516&lt;=$C$3),Colin!$I7516,)</f>
        <v>0</v>
      </c>
      <c r="N7516" s="38">
        <f>IF(AND(Colin!$G7516=$B$2,Colin!$H7516=$C$3),Colin!$I7516,)</f>
        <v>0</v>
      </c>
      <c r="O7516" s="38">
        <f>IF(AND(Colin!$G7516=$B$2,Colin!$H7516&lt;=$C$3),Colin!$I7516,)</f>
        <v>0</v>
      </c>
      <c r="P7516" s="38">
        <f>IF(Colin!$G7516&lt;$B$2,Colin!$I7516,0)</f>
        <v>0</v>
      </c>
      <c r="Q7516" s="38">
        <f>IF(Colin!$G7516&lt;$B$1,Colin!$I7516,0)</f>
        <v>0</v>
      </c>
    </row>
    <row r="7517" spans="12:17" x14ac:dyDescent="0.25">
      <c r="L7517" s="38">
        <f>IF(AND(Colin!$G7517=$B$1,Colin!$H7517=$C$3),Colin!$I7517,)</f>
        <v>0</v>
      </c>
      <c r="M7517" s="38">
        <f>IF(AND(Colin!$G7517=$B$1,Colin!$H7517&lt;=$C$3),Colin!$I7517,)</f>
        <v>0</v>
      </c>
      <c r="N7517" s="38">
        <f>IF(AND(Colin!$G7517=$B$2,Colin!$H7517=$C$3),Colin!$I7517,)</f>
        <v>0</v>
      </c>
      <c r="O7517" s="38">
        <f>IF(AND(Colin!$G7517=$B$2,Colin!$H7517&lt;=$C$3),Colin!$I7517,)</f>
        <v>0</v>
      </c>
      <c r="P7517" s="38">
        <f>IF(Colin!$G7517&lt;$B$2,Colin!$I7517,0)</f>
        <v>0</v>
      </c>
      <c r="Q7517" s="38">
        <f>IF(Colin!$G7517&lt;$B$1,Colin!$I7517,0)</f>
        <v>0</v>
      </c>
    </row>
    <row r="7518" spans="12:17" x14ac:dyDescent="0.25">
      <c r="L7518" s="38">
        <f>IF(AND(Colin!$G7518=$B$1,Colin!$H7518=$C$3),Colin!$I7518,)</f>
        <v>0</v>
      </c>
      <c r="M7518" s="38">
        <f>IF(AND(Colin!$G7518=$B$1,Colin!$H7518&lt;=$C$3),Colin!$I7518,)</f>
        <v>0</v>
      </c>
      <c r="N7518" s="38">
        <f>IF(AND(Colin!$G7518=$B$2,Colin!$H7518=$C$3),Colin!$I7518,)</f>
        <v>0</v>
      </c>
      <c r="O7518" s="38">
        <f>IF(AND(Colin!$G7518=$B$2,Colin!$H7518&lt;=$C$3),Colin!$I7518,)</f>
        <v>0</v>
      </c>
      <c r="P7518" s="38">
        <f>IF(Colin!$G7518&lt;$B$2,Colin!$I7518,0)</f>
        <v>0</v>
      </c>
      <c r="Q7518" s="38">
        <f>IF(Colin!$G7518&lt;$B$1,Colin!$I7518,0)</f>
        <v>0</v>
      </c>
    </row>
    <row r="7519" spans="12:17" x14ac:dyDescent="0.25">
      <c r="L7519" s="38">
        <f>IF(AND(Colin!$G7519=$B$1,Colin!$H7519=$C$3),Colin!$I7519,)</f>
        <v>0</v>
      </c>
      <c r="M7519" s="38">
        <f>IF(AND(Colin!$G7519=$B$1,Colin!$H7519&lt;=$C$3),Colin!$I7519,)</f>
        <v>0</v>
      </c>
      <c r="N7519" s="38">
        <f>IF(AND(Colin!$G7519=$B$2,Colin!$H7519=$C$3),Colin!$I7519,)</f>
        <v>0</v>
      </c>
      <c r="O7519" s="38">
        <f>IF(AND(Colin!$G7519=$B$2,Colin!$H7519&lt;=$C$3),Colin!$I7519,)</f>
        <v>0</v>
      </c>
      <c r="P7519" s="38">
        <f>IF(Colin!$G7519&lt;$B$2,Colin!$I7519,0)</f>
        <v>0</v>
      </c>
      <c r="Q7519" s="38">
        <f>IF(Colin!$G7519&lt;$B$1,Colin!$I7519,0)</f>
        <v>0</v>
      </c>
    </row>
    <row r="7520" spans="12:17" x14ac:dyDescent="0.25">
      <c r="L7520" s="38">
        <f>IF(AND(Colin!$G7520=$B$1,Colin!$H7520=$C$3),Colin!$I7520,)</f>
        <v>0</v>
      </c>
      <c r="M7520" s="38">
        <f>IF(AND(Colin!$G7520=$B$1,Colin!$H7520&lt;=$C$3),Colin!$I7520,)</f>
        <v>0</v>
      </c>
      <c r="N7520" s="38">
        <f>IF(AND(Colin!$G7520=$B$2,Colin!$H7520=$C$3),Colin!$I7520,)</f>
        <v>0</v>
      </c>
      <c r="O7520" s="38">
        <f>IF(AND(Colin!$G7520=$B$2,Colin!$H7520&lt;=$C$3),Colin!$I7520,)</f>
        <v>0</v>
      </c>
      <c r="P7520" s="38">
        <f>IF(Colin!$G7520&lt;$B$2,Colin!$I7520,0)</f>
        <v>0</v>
      </c>
      <c r="Q7520" s="38">
        <f>IF(Colin!$G7520&lt;$B$1,Colin!$I7520,0)</f>
        <v>0</v>
      </c>
    </row>
    <row r="7521" spans="12:17" x14ac:dyDescent="0.25">
      <c r="L7521" s="38">
        <f>IF(AND(Colin!$G7521=$B$1,Colin!$H7521=$C$3),Colin!$I7521,)</f>
        <v>0</v>
      </c>
      <c r="M7521" s="38">
        <f>IF(AND(Colin!$G7521=$B$1,Colin!$H7521&lt;=$C$3),Colin!$I7521,)</f>
        <v>0</v>
      </c>
      <c r="N7521" s="38">
        <f>IF(AND(Colin!$G7521=$B$2,Colin!$H7521=$C$3),Colin!$I7521,)</f>
        <v>0</v>
      </c>
      <c r="O7521" s="38">
        <f>IF(AND(Colin!$G7521=$B$2,Colin!$H7521&lt;=$C$3),Colin!$I7521,)</f>
        <v>0</v>
      </c>
      <c r="P7521" s="38">
        <f>IF(Colin!$G7521&lt;$B$2,Colin!$I7521,0)</f>
        <v>0</v>
      </c>
      <c r="Q7521" s="38">
        <f>IF(Colin!$G7521&lt;$B$1,Colin!$I7521,0)</f>
        <v>0</v>
      </c>
    </row>
    <row r="7522" spans="12:17" x14ac:dyDescent="0.25">
      <c r="L7522" s="38">
        <f>IF(AND(Colin!$G7522=$B$1,Colin!$H7522=$C$3),Colin!$I7522,)</f>
        <v>0</v>
      </c>
      <c r="M7522" s="38">
        <f>IF(AND(Colin!$G7522=$B$1,Colin!$H7522&lt;=$C$3),Colin!$I7522,)</f>
        <v>0</v>
      </c>
      <c r="N7522" s="38">
        <f>IF(AND(Colin!$G7522=$B$2,Colin!$H7522=$C$3),Colin!$I7522,)</f>
        <v>0</v>
      </c>
      <c r="O7522" s="38">
        <f>IF(AND(Colin!$G7522=$B$2,Colin!$H7522&lt;=$C$3),Colin!$I7522,)</f>
        <v>0</v>
      </c>
      <c r="P7522" s="38">
        <f>IF(Colin!$G7522&lt;$B$2,Colin!$I7522,0)</f>
        <v>0</v>
      </c>
      <c r="Q7522" s="38">
        <f>IF(Colin!$G7522&lt;$B$1,Colin!$I7522,0)</f>
        <v>0</v>
      </c>
    </row>
    <row r="7523" spans="12:17" x14ac:dyDescent="0.25">
      <c r="L7523" s="38">
        <f>IF(AND(Colin!$G7523=$B$1,Colin!$H7523=$C$3),Colin!$I7523,)</f>
        <v>0</v>
      </c>
      <c r="M7523" s="38">
        <f>IF(AND(Colin!$G7523=$B$1,Colin!$H7523&lt;=$C$3),Colin!$I7523,)</f>
        <v>0</v>
      </c>
      <c r="N7523" s="38">
        <f>IF(AND(Colin!$G7523=$B$2,Colin!$H7523=$C$3),Colin!$I7523,)</f>
        <v>0</v>
      </c>
      <c r="O7523" s="38">
        <f>IF(AND(Colin!$G7523=$B$2,Colin!$H7523&lt;=$C$3),Colin!$I7523,)</f>
        <v>0</v>
      </c>
      <c r="P7523" s="38">
        <f>IF(Colin!$G7523&lt;$B$2,Colin!$I7523,0)</f>
        <v>0</v>
      </c>
      <c r="Q7523" s="38">
        <f>IF(Colin!$G7523&lt;$B$1,Colin!$I7523,0)</f>
        <v>0</v>
      </c>
    </row>
    <row r="7524" spans="12:17" x14ac:dyDescent="0.25">
      <c r="L7524" s="38">
        <f>IF(AND(Colin!$G7524=$B$1,Colin!$H7524=$C$3),Colin!$I7524,)</f>
        <v>0</v>
      </c>
      <c r="M7524" s="38">
        <f>IF(AND(Colin!$G7524=$B$1,Colin!$H7524&lt;=$C$3),Colin!$I7524,)</f>
        <v>0</v>
      </c>
      <c r="N7524" s="38">
        <f>IF(AND(Colin!$G7524=$B$2,Colin!$H7524=$C$3),Colin!$I7524,)</f>
        <v>0</v>
      </c>
      <c r="O7524" s="38">
        <f>IF(AND(Colin!$G7524=$B$2,Colin!$H7524&lt;=$C$3),Colin!$I7524,)</f>
        <v>0</v>
      </c>
      <c r="P7524" s="38">
        <f>IF(Colin!$G7524&lt;$B$2,Colin!$I7524,0)</f>
        <v>0</v>
      </c>
      <c r="Q7524" s="38">
        <f>IF(Colin!$G7524&lt;$B$1,Colin!$I7524,0)</f>
        <v>0</v>
      </c>
    </row>
    <row r="7525" spans="12:17" x14ac:dyDescent="0.25">
      <c r="L7525" s="38">
        <f>IF(AND(Colin!$G7525=$B$1,Colin!$H7525=$C$3),Colin!$I7525,)</f>
        <v>0</v>
      </c>
      <c r="M7525" s="38">
        <f>IF(AND(Colin!$G7525=$B$1,Colin!$H7525&lt;=$C$3),Colin!$I7525,)</f>
        <v>0</v>
      </c>
      <c r="N7525" s="38">
        <f>IF(AND(Colin!$G7525=$B$2,Colin!$H7525=$C$3),Colin!$I7525,)</f>
        <v>0</v>
      </c>
      <c r="O7525" s="38">
        <f>IF(AND(Colin!$G7525=$B$2,Colin!$H7525&lt;=$C$3),Colin!$I7525,)</f>
        <v>0</v>
      </c>
      <c r="P7525" s="38">
        <f>IF(Colin!$G7525&lt;$B$2,Colin!$I7525,0)</f>
        <v>0</v>
      </c>
      <c r="Q7525" s="38">
        <f>IF(Colin!$G7525&lt;$B$1,Colin!$I7525,0)</f>
        <v>0</v>
      </c>
    </row>
    <row r="7526" spans="12:17" x14ac:dyDescent="0.25">
      <c r="L7526" s="38">
        <f>IF(AND(Colin!$G7526=$B$1,Colin!$H7526=$C$3),Colin!$I7526,)</f>
        <v>0</v>
      </c>
      <c r="M7526" s="38">
        <f>IF(AND(Colin!$G7526=$B$1,Colin!$H7526&lt;=$C$3),Colin!$I7526,)</f>
        <v>0</v>
      </c>
      <c r="N7526" s="38">
        <f>IF(AND(Colin!$G7526=$B$2,Colin!$H7526=$C$3),Colin!$I7526,)</f>
        <v>0</v>
      </c>
      <c r="O7526" s="38">
        <f>IF(AND(Colin!$G7526=$B$2,Colin!$H7526&lt;=$C$3),Colin!$I7526,)</f>
        <v>0</v>
      </c>
      <c r="P7526" s="38">
        <f>IF(Colin!$G7526&lt;$B$2,Colin!$I7526,0)</f>
        <v>0</v>
      </c>
      <c r="Q7526" s="38">
        <f>IF(Colin!$G7526&lt;$B$1,Colin!$I7526,0)</f>
        <v>0</v>
      </c>
    </row>
    <row r="7527" spans="12:17" x14ac:dyDescent="0.25">
      <c r="L7527" s="38">
        <f>IF(AND(Colin!$G7527=$B$1,Colin!$H7527=$C$3),Colin!$I7527,)</f>
        <v>0</v>
      </c>
      <c r="M7527" s="38">
        <f>IF(AND(Colin!$G7527=$B$1,Colin!$H7527&lt;=$C$3),Colin!$I7527,)</f>
        <v>0</v>
      </c>
      <c r="N7527" s="38">
        <f>IF(AND(Colin!$G7527=$B$2,Colin!$H7527=$C$3),Colin!$I7527,)</f>
        <v>0</v>
      </c>
      <c r="O7527" s="38">
        <f>IF(AND(Colin!$G7527=$B$2,Colin!$H7527&lt;=$C$3),Colin!$I7527,)</f>
        <v>0</v>
      </c>
      <c r="P7527" s="38">
        <f>IF(Colin!$G7527&lt;$B$2,Colin!$I7527,0)</f>
        <v>0</v>
      </c>
      <c r="Q7527" s="38">
        <f>IF(Colin!$G7527&lt;$B$1,Colin!$I7527,0)</f>
        <v>0</v>
      </c>
    </row>
    <row r="7528" spans="12:17" x14ac:dyDescent="0.25">
      <c r="L7528" s="38">
        <f>IF(AND(Colin!$G7528=$B$1,Colin!$H7528=$C$3),Colin!$I7528,)</f>
        <v>0</v>
      </c>
      <c r="M7528" s="38">
        <f>IF(AND(Colin!$G7528=$B$1,Colin!$H7528&lt;=$C$3),Colin!$I7528,)</f>
        <v>0</v>
      </c>
      <c r="N7528" s="38">
        <f>IF(AND(Colin!$G7528=$B$2,Colin!$H7528=$C$3),Colin!$I7528,)</f>
        <v>0</v>
      </c>
      <c r="O7528" s="38">
        <f>IF(AND(Colin!$G7528=$B$2,Colin!$H7528&lt;=$C$3),Colin!$I7528,)</f>
        <v>0</v>
      </c>
      <c r="P7528" s="38">
        <f>IF(Colin!$G7528&lt;$B$2,Colin!$I7528,0)</f>
        <v>0</v>
      </c>
      <c r="Q7528" s="38">
        <f>IF(Colin!$G7528&lt;$B$1,Colin!$I7528,0)</f>
        <v>0</v>
      </c>
    </row>
    <row r="7529" spans="12:17" x14ac:dyDescent="0.25">
      <c r="L7529" s="38">
        <f>IF(AND(Colin!$G7529=$B$1,Colin!$H7529=$C$3),Colin!$I7529,)</f>
        <v>0</v>
      </c>
      <c r="M7529" s="38">
        <f>IF(AND(Colin!$G7529=$B$1,Colin!$H7529&lt;=$C$3),Colin!$I7529,)</f>
        <v>0</v>
      </c>
      <c r="N7529" s="38">
        <f>IF(AND(Colin!$G7529=$B$2,Colin!$H7529=$C$3),Colin!$I7529,)</f>
        <v>0</v>
      </c>
      <c r="O7529" s="38">
        <f>IF(AND(Colin!$G7529=$B$2,Colin!$H7529&lt;=$C$3),Colin!$I7529,)</f>
        <v>0</v>
      </c>
      <c r="P7529" s="38">
        <f>IF(Colin!$G7529&lt;$B$2,Colin!$I7529,0)</f>
        <v>0</v>
      </c>
      <c r="Q7529" s="38">
        <f>IF(Colin!$G7529&lt;$B$1,Colin!$I7529,0)</f>
        <v>0</v>
      </c>
    </row>
    <row r="7530" spans="12:17" x14ac:dyDescent="0.25">
      <c r="L7530" s="38">
        <f>IF(AND(Colin!$G7530=$B$1,Colin!$H7530=$C$3),Colin!$I7530,)</f>
        <v>0</v>
      </c>
      <c r="M7530" s="38">
        <f>IF(AND(Colin!$G7530=$B$1,Colin!$H7530&lt;=$C$3),Colin!$I7530,)</f>
        <v>0</v>
      </c>
      <c r="N7530" s="38">
        <f>IF(AND(Colin!$G7530=$B$2,Colin!$H7530=$C$3),Colin!$I7530,)</f>
        <v>0</v>
      </c>
      <c r="O7530" s="38">
        <f>IF(AND(Colin!$G7530=$B$2,Colin!$H7530&lt;=$C$3),Colin!$I7530,)</f>
        <v>0</v>
      </c>
      <c r="P7530" s="38">
        <f>IF(Colin!$G7530&lt;$B$2,Colin!$I7530,0)</f>
        <v>0</v>
      </c>
      <c r="Q7530" s="38">
        <f>IF(Colin!$G7530&lt;$B$1,Colin!$I7530,0)</f>
        <v>0</v>
      </c>
    </row>
    <row r="7531" spans="12:17" x14ac:dyDescent="0.25">
      <c r="L7531" s="38">
        <f>IF(AND(Colin!$G7531=$B$1,Colin!$H7531=$C$3),Colin!$I7531,)</f>
        <v>0</v>
      </c>
      <c r="M7531" s="38">
        <f>IF(AND(Colin!$G7531=$B$1,Colin!$H7531&lt;=$C$3),Colin!$I7531,)</f>
        <v>0</v>
      </c>
      <c r="N7531" s="38">
        <f>IF(AND(Colin!$G7531=$B$2,Colin!$H7531=$C$3),Colin!$I7531,)</f>
        <v>0</v>
      </c>
      <c r="O7531" s="38">
        <f>IF(AND(Colin!$G7531=$B$2,Colin!$H7531&lt;=$C$3),Colin!$I7531,)</f>
        <v>0</v>
      </c>
      <c r="P7531" s="38">
        <f>IF(Colin!$G7531&lt;$B$2,Colin!$I7531,0)</f>
        <v>0</v>
      </c>
      <c r="Q7531" s="38">
        <f>IF(Colin!$G7531&lt;$B$1,Colin!$I7531,0)</f>
        <v>0</v>
      </c>
    </row>
    <row r="7532" spans="12:17" x14ac:dyDescent="0.25">
      <c r="L7532" s="38">
        <f>IF(AND(Colin!$G7532=$B$1,Colin!$H7532=$C$3),Colin!$I7532,)</f>
        <v>0</v>
      </c>
      <c r="M7532" s="38">
        <f>IF(AND(Colin!$G7532=$B$1,Colin!$H7532&lt;=$C$3),Colin!$I7532,)</f>
        <v>0</v>
      </c>
      <c r="N7532" s="38">
        <f>IF(AND(Colin!$G7532=$B$2,Colin!$H7532=$C$3),Colin!$I7532,)</f>
        <v>0</v>
      </c>
      <c r="O7532" s="38">
        <f>IF(AND(Colin!$G7532=$B$2,Colin!$H7532&lt;=$C$3),Colin!$I7532,)</f>
        <v>0</v>
      </c>
      <c r="P7532" s="38">
        <f>IF(Colin!$G7532&lt;$B$2,Colin!$I7532,0)</f>
        <v>0</v>
      </c>
      <c r="Q7532" s="38">
        <f>IF(Colin!$G7532&lt;$B$1,Colin!$I7532,0)</f>
        <v>0</v>
      </c>
    </row>
    <row r="7533" spans="12:17" x14ac:dyDescent="0.25">
      <c r="L7533" s="38">
        <f>IF(AND(Colin!$G7533=$B$1,Colin!$H7533=$C$3),Colin!$I7533,)</f>
        <v>0</v>
      </c>
      <c r="M7533" s="38">
        <f>IF(AND(Colin!$G7533=$B$1,Colin!$H7533&lt;=$C$3),Colin!$I7533,)</f>
        <v>0</v>
      </c>
      <c r="N7533" s="38">
        <f>IF(AND(Colin!$G7533=$B$2,Colin!$H7533=$C$3),Colin!$I7533,)</f>
        <v>0</v>
      </c>
      <c r="O7533" s="38">
        <f>IF(AND(Colin!$G7533=$B$2,Colin!$H7533&lt;=$C$3),Colin!$I7533,)</f>
        <v>0</v>
      </c>
      <c r="P7533" s="38">
        <f>IF(Colin!$G7533&lt;$B$2,Colin!$I7533,0)</f>
        <v>0</v>
      </c>
      <c r="Q7533" s="38">
        <f>IF(Colin!$G7533&lt;$B$1,Colin!$I7533,0)</f>
        <v>0</v>
      </c>
    </row>
    <row r="7534" spans="12:17" x14ac:dyDescent="0.25">
      <c r="L7534" s="38">
        <f>IF(AND(Colin!$G7534=$B$1,Colin!$H7534=$C$3),Colin!$I7534,)</f>
        <v>0</v>
      </c>
      <c r="M7534" s="38">
        <f>IF(AND(Colin!$G7534=$B$1,Colin!$H7534&lt;=$C$3),Colin!$I7534,)</f>
        <v>0</v>
      </c>
      <c r="N7534" s="38">
        <f>IF(AND(Colin!$G7534=$B$2,Colin!$H7534=$C$3),Colin!$I7534,)</f>
        <v>0</v>
      </c>
      <c r="O7534" s="38">
        <f>IF(AND(Colin!$G7534=$B$2,Colin!$H7534&lt;=$C$3),Colin!$I7534,)</f>
        <v>0</v>
      </c>
      <c r="P7534" s="38">
        <f>IF(Colin!$G7534&lt;$B$2,Colin!$I7534,0)</f>
        <v>0</v>
      </c>
      <c r="Q7534" s="38">
        <f>IF(Colin!$G7534&lt;$B$1,Colin!$I7534,0)</f>
        <v>0</v>
      </c>
    </row>
    <row r="7535" spans="12:17" x14ac:dyDescent="0.25">
      <c r="L7535" s="38">
        <f>IF(AND(Colin!$G7535=$B$1,Colin!$H7535=$C$3),Colin!$I7535,)</f>
        <v>0</v>
      </c>
      <c r="M7535" s="38">
        <f>IF(AND(Colin!$G7535=$B$1,Colin!$H7535&lt;=$C$3),Colin!$I7535,)</f>
        <v>0</v>
      </c>
      <c r="N7535" s="38">
        <f>IF(AND(Colin!$G7535=$B$2,Colin!$H7535=$C$3),Colin!$I7535,)</f>
        <v>0</v>
      </c>
      <c r="O7535" s="38">
        <f>IF(AND(Colin!$G7535=$B$2,Colin!$H7535&lt;=$C$3),Colin!$I7535,)</f>
        <v>0</v>
      </c>
      <c r="P7535" s="38">
        <f>IF(Colin!$G7535&lt;$B$2,Colin!$I7535,0)</f>
        <v>0</v>
      </c>
      <c r="Q7535" s="38">
        <f>IF(Colin!$G7535&lt;$B$1,Colin!$I7535,0)</f>
        <v>0</v>
      </c>
    </row>
    <row r="7536" spans="12:17" x14ac:dyDescent="0.25">
      <c r="L7536" s="38">
        <f>IF(AND(Colin!$G7536=$B$1,Colin!$H7536=$C$3),Colin!$I7536,)</f>
        <v>0</v>
      </c>
      <c r="M7536" s="38">
        <f>IF(AND(Colin!$G7536=$B$1,Colin!$H7536&lt;=$C$3),Colin!$I7536,)</f>
        <v>0</v>
      </c>
      <c r="N7536" s="38">
        <f>IF(AND(Colin!$G7536=$B$2,Colin!$H7536=$C$3),Colin!$I7536,)</f>
        <v>0</v>
      </c>
      <c r="O7536" s="38">
        <f>IF(AND(Colin!$G7536=$B$2,Colin!$H7536&lt;=$C$3),Colin!$I7536,)</f>
        <v>0</v>
      </c>
      <c r="P7536" s="38">
        <f>IF(Colin!$G7536&lt;$B$2,Colin!$I7536,0)</f>
        <v>0</v>
      </c>
      <c r="Q7536" s="38">
        <f>IF(Colin!$G7536&lt;$B$1,Colin!$I7536,0)</f>
        <v>0</v>
      </c>
    </row>
    <row r="7537" spans="12:17" x14ac:dyDescent="0.25">
      <c r="L7537" s="38">
        <f>IF(AND(Colin!$G7537=$B$1,Colin!$H7537=$C$3),Colin!$I7537,)</f>
        <v>0</v>
      </c>
      <c r="M7537" s="38">
        <f>IF(AND(Colin!$G7537=$B$1,Colin!$H7537&lt;=$C$3),Colin!$I7537,)</f>
        <v>0</v>
      </c>
      <c r="N7537" s="38">
        <f>IF(AND(Colin!$G7537=$B$2,Colin!$H7537=$C$3),Colin!$I7537,)</f>
        <v>0</v>
      </c>
      <c r="O7537" s="38">
        <f>IF(AND(Colin!$G7537=$B$2,Colin!$H7537&lt;=$C$3),Colin!$I7537,)</f>
        <v>0</v>
      </c>
      <c r="P7537" s="38">
        <f>IF(Colin!$G7537&lt;$B$2,Colin!$I7537,0)</f>
        <v>0</v>
      </c>
      <c r="Q7537" s="38">
        <f>IF(Colin!$G7537&lt;$B$1,Colin!$I7537,0)</f>
        <v>0</v>
      </c>
    </row>
    <row r="7538" spans="12:17" x14ac:dyDescent="0.25">
      <c r="L7538" s="38">
        <f>IF(AND(Colin!$G7538=$B$1,Colin!$H7538=$C$3),Colin!$I7538,)</f>
        <v>0</v>
      </c>
      <c r="M7538" s="38">
        <f>IF(AND(Colin!$G7538=$B$1,Colin!$H7538&lt;=$C$3),Colin!$I7538,)</f>
        <v>0</v>
      </c>
      <c r="N7538" s="38">
        <f>IF(AND(Colin!$G7538=$B$2,Colin!$H7538=$C$3),Colin!$I7538,)</f>
        <v>0</v>
      </c>
      <c r="O7538" s="38">
        <f>IF(AND(Colin!$G7538=$B$2,Colin!$H7538&lt;=$C$3),Colin!$I7538,)</f>
        <v>0</v>
      </c>
      <c r="P7538" s="38">
        <f>IF(Colin!$G7538&lt;$B$2,Colin!$I7538,0)</f>
        <v>0</v>
      </c>
      <c r="Q7538" s="38">
        <f>IF(Colin!$G7538&lt;$B$1,Colin!$I7538,0)</f>
        <v>0</v>
      </c>
    </row>
    <row r="7539" spans="12:17" x14ac:dyDescent="0.25">
      <c r="L7539" s="38">
        <f>IF(AND(Colin!$G7539=$B$1,Colin!$H7539=$C$3),Colin!$I7539,)</f>
        <v>0</v>
      </c>
      <c r="M7539" s="38">
        <f>IF(AND(Colin!$G7539=$B$1,Colin!$H7539&lt;=$C$3),Colin!$I7539,)</f>
        <v>0</v>
      </c>
      <c r="N7539" s="38">
        <f>IF(AND(Colin!$G7539=$B$2,Colin!$H7539=$C$3),Colin!$I7539,)</f>
        <v>0</v>
      </c>
      <c r="O7539" s="38">
        <f>IF(AND(Colin!$G7539=$B$2,Colin!$H7539&lt;=$C$3),Colin!$I7539,)</f>
        <v>0</v>
      </c>
      <c r="P7539" s="38">
        <f>IF(Colin!$G7539&lt;$B$2,Colin!$I7539,0)</f>
        <v>0</v>
      </c>
      <c r="Q7539" s="38">
        <f>IF(Colin!$G7539&lt;$B$1,Colin!$I7539,0)</f>
        <v>0</v>
      </c>
    </row>
    <row r="7540" spans="12:17" x14ac:dyDescent="0.25">
      <c r="L7540" s="38">
        <f>IF(AND(Colin!$G7540=$B$1,Colin!$H7540=$C$3),Colin!$I7540,)</f>
        <v>0</v>
      </c>
      <c r="M7540" s="38">
        <f>IF(AND(Colin!$G7540=$B$1,Colin!$H7540&lt;=$C$3),Colin!$I7540,)</f>
        <v>0</v>
      </c>
      <c r="N7540" s="38">
        <f>IF(AND(Colin!$G7540=$B$2,Colin!$H7540=$C$3),Colin!$I7540,)</f>
        <v>0</v>
      </c>
      <c r="O7540" s="38">
        <f>IF(AND(Colin!$G7540=$B$2,Colin!$H7540&lt;=$C$3),Colin!$I7540,)</f>
        <v>0</v>
      </c>
      <c r="P7540" s="38">
        <f>IF(Colin!$G7540&lt;$B$2,Colin!$I7540,0)</f>
        <v>0</v>
      </c>
      <c r="Q7540" s="38">
        <f>IF(Colin!$G7540&lt;$B$1,Colin!$I7540,0)</f>
        <v>0</v>
      </c>
    </row>
    <row r="7541" spans="12:17" x14ac:dyDescent="0.25">
      <c r="L7541" s="38">
        <f>IF(AND(Colin!$G7541=$B$1,Colin!$H7541=$C$3),Colin!$I7541,)</f>
        <v>0</v>
      </c>
      <c r="M7541" s="38">
        <f>IF(AND(Colin!$G7541=$B$1,Colin!$H7541&lt;=$C$3),Colin!$I7541,)</f>
        <v>0</v>
      </c>
      <c r="N7541" s="38">
        <f>IF(AND(Colin!$G7541=$B$2,Colin!$H7541=$C$3),Colin!$I7541,)</f>
        <v>0</v>
      </c>
      <c r="O7541" s="38">
        <f>IF(AND(Colin!$G7541=$B$2,Colin!$H7541&lt;=$C$3),Colin!$I7541,)</f>
        <v>0</v>
      </c>
      <c r="P7541" s="38">
        <f>IF(Colin!$G7541&lt;$B$2,Colin!$I7541,0)</f>
        <v>0</v>
      </c>
      <c r="Q7541" s="38">
        <f>IF(Colin!$G7541&lt;$B$1,Colin!$I7541,0)</f>
        <v>0</v>
      </c>
    </row>
    <row r="7542" spans="12:17" x14ac:dyDescent="0.25">
      <c r="L7542" s="38">
        <f>IF(AND(Colin!$G7542=$B$1,Colin!$H7542=$C$3),Colin!$I7542,)</f>
        <v>0</v>
      </c>
      <c r="M7542" s="38">
        <f>IF(AND(Colin!$G7542=$B$1,Colin!$H7542&lt;=$C$3),Colin!$I7542,)</f>
        <v>0</v>
      </c>
      <c r="N7542" s="38">
        <f>IF(AND(Colin!$G7542=$B$2,Colin!$H7542=$C$3),Colin!$I7542,)</f>
        <v>0</v>
      </c>
      <c r="O7542" s="38">
        <f>IF(AND(Colin!$G7542=$B$2,Colin!$H7542&lt;=$C$3),Colin!$I7542,)</f>
        <v>0</v>
      </c>
      <c r="P7542" s="38">
        <f>IF(Colin!$G7542&lt;$B$2,Colin!$I7542,0)</f>
        <v>0</v>
      </c>
      <c r="Q7542" s="38">
        <f>IF(Colin!$G7542&lt;$B$1,Colin!$I7542,0)</f>
        <v>0</v>
      </c>
    </row>
    <row r="7543" spans="12:17" x14ac:dyDescent="0.25">
      <c r="L7543" s="38">
        <f>IF(AND(Colin!$G7543=$B$1,Colin!$H7543=$C$3),Colin!$I7543,)</f>
        <v>0</v>
      </c>
      <c r="M7543" s="38">
        <f>IF(AND(Colin!$G7543=$B$1,Colin!$H7543&lt;=$C$3),Colin!$I7543,)</f>
        <v>0</v>
      </c>
      <c r="N7543" s="38">
        <f>IF(AND(Colin!$G7543=$B$2,Colin!$H7543=$C$3),Colin!$I7543,)</f>
        <v>0</v>
      </c>
      <c r="O7543" s="38">
        <f>IF(AND(Colin!$G7543=$B$2,Colin!$H7543&lt;=$C$3),Colin!$I7543,)</f>
        <v>0</v>
      </c>
      <c r="P7543" s="38">
        <f>IF(Colin!$G7543&lt;$B$2,Colin!$I7543,0)</f>
        <v>0</v>
      </c>
      <c r="Q7543" s="38">
        <f>IF(Colin!$G7543&lt;$B$1,Colin!$I7543,0)</f>
        <v>0</v>
      </c>
    </row>
    <row r="7544" spans="12:17" x14ac:dyDescent="0.25">
      <c r="L7544" s="38">
        <f>IF(AND(Colin!$G7544=$B$1,Colin!$H7544=$C$3),Colin!$I7544,)</f>
        <v>0</v>
      </c>
      <c r="M7544" s="38">
        <f>IF(AND(Colin!$G7544=$B$1,Colin!$H7544&lt;=$C$3),Colin!$I7544,)</f>
        <v>0</v>
      </c>
      <c r="N7544" s="38">
        <f>IF(AND(Colin!$G7544=$B$2,Colin!$H7544=$C$3),Colin!$I7544,)</f>
        <v>0</v>
      </c>
      <c r="O7544" s="38">
        <f>IF(AND(Colin!$G7544=$B$2,Colin!$H7544&lt;=$C$3),Colin!$I7544,)</f>
        <v>0</v>
      </c>
      <c r="P7544" s="38">
        <f>IF(Colin!$G7544&lt;$B$2,Colin!$I7544,0)</f>
        <v>0</v>
      </c>
      <c r="Q7544" s="38">
        <f>IF(Colin!$G7544&lt;$B$1,Colin!$I7544,0)</f>
        <v>0</v>
      </c>
    </row>
    <row r="7545" spans="12:17" x14ac:dyDescent="0.25">
      <c r="L7545" s="38">
        <f>IF(AND(Colin!$G7545=$B$1,Colin!$H7545=$C$3),Colin!$I7545,)</f>
        <v>0</v>
      </c>
      <c r="M7545" s="38">
        <f>IF(AND(Colin!$G7545=$B$1,Colin!$H7545&lt;=$C$3),Colin!$I7545,)</f>
        <v>0</v>
      </c>
      <c r="N7545" s="38">
        <f>IF(AND(Colin!$G7545=$B$2,Colin!$H7545=$C$3),Colin!$I7545,)</f>
        <v>0</v>
      </c>
      <c r="O7545" s="38">
        <f>IF(AND(Colin!$G7545=$B$2,Colin!$H7545&lt;=$C$3),Colin!$I7545,)</f>
        <v>0</v>
      </c>
      <c r="P7545" s="38">
        <f>IF(Colin!$G7545&lt;$B$2,Colin!$I7545,0)</f>
        <v>0</v>
      </c>
      <c r="Q7545" s="38">
        <f>IF(Colin!$G7545&lt;$B$1,Colin!$I7545,0)</f>
        <v>0</v>
      </c>
    </row>
    <row r="7546" spans="12:17" x14ac:dyDescent="0.25">
      <c r="L7546" s="38">
        <f>IF(AND(Colin!$G7546=$B$1,Colin!$H7546=$C$3),Colin!$I7546,)</f>
        <v>0</v>
      </c>
      <c r="M7546" s="38">
        <f>IF(AND(Colin!$G7546=$B$1,Colin!$H7546&lt;=$C$3),Colin!$I7546,)</f>
        <v>0</v>
      </c>
      <c r="N7546" s="38">
        <f>IF(AND(Colin!$G7546=$B$2,Colin!$H7546=$C$3),Colin!$I7546,)</f>
        <v>0</v>
      </c>
      <c r="O7546" s="38">
        <f>IF(AND(Colin!$G7546=$B$2,Colin!$H7546&lt;=$C$3),Colin!$I7546,)</f>
        <v>0</v>
      </c>
      <c r="P7546" s="38">
        <f>IF(Colin!$G7546&lt;$B$2,Colin!$I7546,0)</f>
        <v>0</v>
      </c>
      <c r="Q7546" s="38">
        <f>IF(Colin!$G7546&lt;$B$1,Colin!$I7546,0)</f>
        <v>0</v>
      </c>
    </row>
    <row r="7547" spans="12:17" x14ac:dyDescent="0.25">
      <c r="L7547" s="38">
        <f>IF(AND(Colin!$G7547=$B$1,Colin!$H7547=$C$3),Colin!$I7547,)</f>
        <v>0</v>
      </c>
      <c r="M7547" s="38">
        <f>IF(AND(Colin!$G7547=$B$1,Colin!$H7547&lt;=$C$3),Colin!$I7547,)</f>
        <v>0</v>
      </c>
      <c r="N7547" s="38">
        <f>IF(AND(Colin!$G7547=$B$2,Colin!$H7547=$C$3),Colin!$I7547,)</f>
        <v>0</v>
      </c>
      <c r="O7547" s="38">
        <f>IF(AND(Colin!$G7547=$B$2,Colin!$H7547&lt;=$C$3),Colin!$I7547,)</f>
        <v>0</v>
      </c>
      <c r="P7547" s="38">
        <f>IF(Colin!$G7547&lt;$B$2,Colin!$I7547,0)</f>
        <v>0</v>
      </c>
      <c r="Q7547" s="38">
        <f>IF(Colin!$G7547&lt;$B$1,Colin!$I7547,0)</f>
        <v>0</v>
      </c>
    </row>
    <row r="7548" spans="12:17" x14ac:dyDescent="0.25">
      <c r="L7548" s="38">
        <f>IF(AND(Colin!$G7548=$B$1,Colin!$H7548=$C$3),Colin!$I7548,)</f>
        <v>0</v>
      </c>
      <c r="M7548" s="38">
        <f>IF(AND(Colin!$G7548=$B$1,Colin!$H7548&lt;=$C$3),Colin!$I7548,)</f>
        <v>0</v>
      </c>
      <c r="N7548" s="38">
        <f>IF(AND(Colin!$G7548=$B$2,Colin!$H7548=$C$3),Colin!$I7548,)</f>
        <v>0</v>
      </c>
      <c r="O7548" s="38">
        <f>IF(AND(Colin!$G7548=$B$2,Colin!$H7548&lt;=$C$3),Colin!$I7548,)</f>
        <v>0</v>
      </c>
      <c r="P7548" s="38">
        <f>IF(Colin!$G7548&lt;$B$2,Colin!$I7548,0)</f>
        <v>0</v>
      </c>
      <c r="Q7548" s="38">
        <f>IF(Colin!$G7548&lt;$B$1,Colin!$I7548,0)</f>
        <v>0</v>
      </c>
    </row>
    <row r="7549" spans="12:17" x14ac:dyDescent="0.25">
      <c r="L7549" s="38">
        <f>IF(AND(Colin!$G7549=$B$1,Colin!$H7549=$C$3),Colin!$I7549,)</f>
        <v>0</v>
      </c>
      <c r="M7549" s="38">
        <f>IF(AND(Colin!$G7549=$B$1,Colin!$H7549&lt;=$C$3),Colin!$I7549,)</f>
        <v>0</v>
      </c>
      <c r="N7549" s="38">
        <f>IF(AND(Colin!$G7549=$B$2,Colin!$H7549=$C$3),Colin!$I7549,)</f>
        <v>0</v>
      </c>
      <c r="O7549" s="38">
        <f>IF(AND(Colin!$G7549=$B$2,Colin!$H7549&lt;=$C$3),Colin!$I7549,)</f>
        <v>0</v>
      </c>
      <c r="P7549" s="38">
        <f>IF(Colin!$G7549&lt;$B$2,Colin!$I7549,0)</f>
        <v>0</v>
      </c>
      <c r="Q7549" s="38">
        <f>IF(Colin!$G7549&lt;$B$1,Colin!$I7549,0)</f>
        <v>0</v>
      </c>
    </row>
    <row r="7550" spans="12:17" x14ac:dyDescent="0.25">
      <c r="L7550" s="38">
        <f>IF(AND(Colin!$G7550=$B$1,Colin!$H7550=$C$3),Colin!$I7550,)</f>
        <v>0</v>
      </c>
      <c r="M7550" s="38">
        <f>IF(AND(Colin!$G7550=$B$1,Colin!$H7550&lt;=$C$3),Colin!$I7550,)</f>
        <v>0</v>
      </c>
      <c r="N7550" s="38">
        <f>IF(AND(Colin!$G7550=$B$2,Colin!$H7550=$C$3),Colin!$I7550,)</f>
        <v>0</v>
      </c>
      <c r="O7550" s="38">
        <f>IF(AND(Colin!$G7550=$B$2,Colin!$H7550&lt;=$C$3),Colin!$I7550,)</f>
        <v>0</v>
      </c>
      <c r="P7550" s="38">
        <f>IF(Colin!$G7550&lt;$B$2,Colin!$I7550,0)</f>
        <v>0</v>
      </c>
      <c r="Q7550" s="38">
        <f>IF(Colin!$G7550&lt;$B$1,Colin!$I7550,0)</f>
        <v>0</v>
      </c>
    </row>
    <row r="7551" spans="12:17" x14ac:dyDescent="0.25">
      <c r="L7551" s="38">
        <f>IF(AND(Colin!$G7551=$B$1,Colin!$H7551=$C$3),Colin!$I7551,)</f>
        <v>0</v>
      </c>
      <c r="M7551" s="38">
        <f>IF(AND(Colin!$G7551=$B$1,Colin!$H7551&lt;=$C$3),Colin!$I7551,)</f>
        <v>0</v>
      </c>
      <c r="N7551" s="38">
        <f>IF(AND(Colin!$G7551=$B$2,Colin!$H7551=$C$3),Colin!$I7551,)</f>
        <v>0</v>
      </c>
      <c r="O7551" s="38">
        <f>IF(AND(Colin!$G7551=$B$2,Colin!$H7551&lt;=$C$3),Colin!$I7551,)</f>
        <v>0</v>
      </c>
      <c r="P7551" s="38">
        <f>IF(Colin!$G7551&lt;$B$2,Colin!$I7551,0)</f>
        <v>0</v>
      </c>
      <c r="Q7551" s="38">
        <f>IF(Colin!$G7551&lt;$B$1,Colin!$I7551,0)</f>
        <v>0</v>
      </c>
    </row>
    <row r="7552" spans="12:17" x14ac:dyDescent="0.25">
      <c r="L7552" s="38">
        <f>IF(AND(Colin!$G7552=$B$1,Colin!$H7552=$C$3),Colin!$I7552,)</f>
        <v>0</v>
      </c>
      <c r="M7552" s="38">
        <f>IF(AND(Colin!$G7552=$B$1,Colin!$H7552&lt;=$C$3),Colin!$I7552,)</f>
        <v>0</v>
      </c>
      <c r="N7552" s="38">
        <f>IF(AND(Colin!$G7552=$B$2,Colin!$H7552=$C$3),Colin!$I7552,)</f>
        <v>0</v>
      </c>
      <c r="O7552" s="38">
        <f>IF(AND(Colin!$G7552=$B$2,Colin!$H7552&lt;=$C$3),Colin!$I7552,)</f>
        <v>0</v>
      </c>
      <c r="P7552" s="38">
        <f>IF(Colin!$G7552&lt;$B$2,Colin!$I7552,0)</f>
        <v>0</v>
      </c>
      <c r="Q7552" s="38">
        <f>IF(Colin!$G7552&lt;$B$1,Colin!$I7552,0)</f>
        <v>0</v>
      </c>
    </row>
    <row r="7553" spans="12:17" x14ac:dyDescent="0.25">
      <c r="L7553" s="38">
        <f>IF(AND(Colin!$G7553=$B$1,Colin!$H7553=$C$3),Colin!$I7553,)</f>
        <v>0</v>
      </c>
      <c r="M7553" s="38">
        <f>IF(AND(Colin!$G7553=$B$1,Colin!$H7553&lt;=$C$3),Colin!$I7553,)</f>
        <v>0</v>
      </c>
      <c r="N7553" s="38">
        <f>IF(AND(Colin!$G7553=$B$2,Colin!$H7553=$C$3),Colin!$I7553,)</f>
        <v>0</v>
      </c>
      <c r="O7553" s="38">
        <f>IF(AND(Colin!$G7553=$B$2,Colin!$H7553&lt;=$C$3),Colin!$I7553,)</f>
        <v>0</v>
      </c>
      <c r="P7553" s="38">
        <f>IF(Colin!$G7553&lt;$B$2,Colin!$I7553,0)</f>
        <v>0</v>
      </c>
      <c r="Q7553" s="38">
        <f>IF(Colin!$G7553&lt;$B$1,Colin!$I7553,0)</f>
        <v>0</v>
      </c>
    </row>
    <row r="7554" spans="12:17" x14ac:dyDescent="0.25">
      <c r="L7554" s="38">
        <f>IF(AND(Colin!$G7554=$B$1,Colin!$H7554=$C$3),Colin!$I7554,)</f>
        <v>0</v>
      </c>
      <c r="M7554" s="38">
        <f>IF(AND(Colin!$G7554=$B$1,Colin!$H7554&lt;=$C$3),Colin!$I7554,)</f>
        <v>0</v>
      </c>
      <c r="N7554" s="38">
        <f>IF(AND(Colin!$G7554=$B$2,Colin!$H7554=$C$3),Colin!$I7554,)</f>
        <v>0</v>
      </c>
      <c r="O7554" s="38">
        <f>IF(AND(Colin!$G7554=$B$2,Colin!$H7554&lt;=$C$3),Colin!$I7554,)</f>
        <v>0</v>
      </c>
      <c r="P7554" s="38">
        <f>IF(Colin!$G7554&lt;$B$2,Colin!$I7554,0)</f>
        <v>0</v>
      </c>
      <c r="Q7554" s="38">
        <f>IF(Colin!$G7554&lt;$B$1,Colin!$I7554,0)</f>
        <v>0</v>
      </c>
    </row>
    <row r="7555" spans="12:17" x14ac:dyDescent="0.25">
      <c r="L7555" s="38">
        <f>IF(AND(Colin!$G7555=$B$1,Colin!$H7555=$C$3),Colin!$I7555,)</f>
        <v>0</v>
      </c>
      <c r="M7555" s="38">
        <f>IF(AND(Colin!$G7555=$B$1,Colin!$H7555&lt;=$C$3),Colin!$I7555,)</f>
        <v>0</v>
      </c>
      <c r="N7555" s="38">
        <f>IF(AND(Colin!$G7555=$B$2,Colin!$H7555=$C$3),Colin!$I7555,)</f>
        <v>0</v>
      </c>
      <c r="O7555" s="38">
        <f>IF(AND(Colin!$G7555=$B$2,Colin!$H7555&lt;=$C$3),Colin!$I7555,)</f>
        <v>0</v>
      </c>
      <c r="P7555" s="38">
        <f>IF(Colin!$G7555&lt;$B$2,Colin!$I7555,0)</f>
        <v>0</v>
      </c>
      <c r="Q7555" s="38">
        <f>IF(Colin!$G7555&lt;$B$1,Colin!$I7555,0)</f>
        <v>0</v>
      </c>
    </row>
    <row r="7556" spans="12:17" x14ac:dyDescent="0.25">
      <c r="L7556" s="38">
        <f>IF(AND(Colin!$G7556=$B$1,Colin!$H7556=$C$3),Colin!$I7556,)</f>
        <v>0</v>
      </c>
      <c r="M7556" s="38">
        <f>IF(AND(Colin!$G7556=$B$1,Colin!$H7556&lt;=$C$3),Colin!$I7556,)</f>
        <v>0</v>
      </c>
      <c r="N7556" s="38">
        <f>IF(AND(Colin!$G7556=$B$2,Colin!$H7556=$C$3),Colin!$I7556,)</f>
        <v>0</v>
      </c>
      <c r="O7556" s="38">
        <f>IF(AND(Colin!$G7556=$B$2,Colin!$H7556&lt;=$C$3),Colin!$I7556,)</f>
        <v>0</v>
      </c>
      <c r="P7556" s="38">
        <f>IF(Colin!$G7556&lt;$B$2,Colin!$I7556,0)</f>
        <v>0</v>
      </c>
      <c r="Q7556" s="38">
        <f>IF(Colin!$G7556&lt;$B$1,Colin!$I7556,0)</f>
        <v>0</v>
      </c>
    </row>
    <row r="7557" spans="12:17" x14ac:dyDescent="0.25">
      <c r="L7557" s="38">
        <f>IF(AND(Colin!$G7557=$B$1,Colin!$H7557=$C$3),Colin!$I7557,)</f>
        <v>0</v>
      </c>
      <c r="M7557" s="38">
        <f>IF(AND(Colin!$G7557=$B$1,Colin!$H7557&lt;=$C$3),Colin!$I7557,)</f>
        <v>0</v>
      </c>
      <c r="N7557" s="38">
        <f>IF(AND(Colin!$G7557=$B$2,Colin!$H7557=$C$3),Colin!$I7557,)</f>
        <v>0</v>
      </c>
      <c r="O7557" s="38">
        <f>IF(AND(Colin!$G7557=$B$2,Colin!$H7557&lt;=$C$3),Colin!$I7557,)</f>
        <v>0</v>
      </c>
      <c r="P7557" s="38">
        <f>IF(Colin!$G7557&lt;$B$2,Colin!$I7557,0)</f>
        <v>0</v>
      </c>
      <c r="Q7557" s="38">
        <f>IF(Colin!$G7557&lt;$B$1,Colin!$I7557,0)</f>
        <v>0</v>
      </c>
    </row>
    <row r="7558" spans="12:17" x14ac:dyDescent="0.25">
      <c r="L7558" s="38">
        <f>IF(AND(Colin!$G7558=$B$1,Colin!$H7558=$C$3),Colin!$I7558,)</f>
        <v>0</v>
      </c>
      <c r="M7558" s="38">
        <f>IF(AND(Colin!$G7558=$B$1,Colin!$H7558&lt;=$C$3),Colin!$I7558,)</f>
        <v>0</v>
      </c>
      <c r="N7558" s="38">
        <f>IF(AND(Colin!$G7558=$B$2,Colin!$H7558=$C$3),Colin!$I7558,)</f>
        <v>0</v>
      </c>
      <c r="O7558" s="38">
        <f>IF(AND(Colin!$G7558=$B$2,Colin!$H7558&lt;=$C$3),Colin!$I7558,)</f>
        <v>0</v>
      </c>
      <c r="P7558" s="38">
        <f>IF(Colin!$G7558&lt;$B$2,Colin!$I7558,0)</f>
        <v>0</v>
      </c>
      <c r="Q7558" s="38">
        <f>IF(Colin!$G7558&lt;$B$1,Colin!$I7558,0)</f>
        <v>0</v>
      </c>
    </row>
    <row r="7559" spans="12:17" x14ac:dyDescent="0.25">
      <c r="L7559" s="38">
        <f>IF(AND(Colin!$G7559=$B$1,Colin!$H7559=$C$3),Colin!$I7559,)</f>
        <v>0</v>
      </c>
      <c r="M7559" s="38">
        <f>IF(AND(Colin!$G7559=$B$1,Colin!$H7559&lt;=$C$3),Colin!$I7559,)</f>
        <v>0</v>
      </c>
      <c r="N7559" s="38">
        <f>IF(AND(Colin!$G7559=$B$2,Colin!$H7559=$C$3),Colin!$I7559,)</f>
        <v>0</v>
      </c>
      <c r="O7559" s="38">
        <f>IF(AND(Colin!$G7559=$B$2,Colin!$H7559&lt;=$C$3),Colin!$I7559,)</f>
        <v>0</v>
      </c>
      <c r="P7559" s="38">
        <f>IF(Colin!$G7559&lt;$B$2,Colin!$I7559,0)</f>
        <v>0</v>
      </c>
      <c r="Q7559" s="38">
        <f>IF(Colin!$G7559&lt;$B$1,Colin!$I7559,0)</f>
        <v>0</v>
      </c>
    </row>
    <row r="7560" spans="12:17" x14ac:dyDescent="0.25">
      <c r="L7560" s="38">
        <f>IF(AND(Colin!$G7560=$B$1,Colin!$H7560=$C$3),Colin!$I7560,)</f>
        <v>0</v>
      </c>
      <c r="M7560" s="38">
        <f>IF(AND(Colin!$G7560=$B$1,Colin!$H7560&lt;=$C$3),Colin!$I7560,)</f>
        <v>0</v>
      </c>
      <c r="N7560" s="38">
        <f>IF(AND(Colin!$G7560=$B$2,Colin!$H7560=$C$3),Colin!$I7560,)</f>
        <v>0</v>
      </c>
      <c r="O7560" s="38">
        <f>IF(AND(Colin!$G7560=$B$2,Colin!$H7560&lt;=$C$3),Colin!$I7560,)</f>
        <v>0</v>
      </c>
      <c r="P7560" s="38">
        <f>IF(Colin!$G7560&lt;$B$2,Colin!$I7560,0)</f>
        <v>0</v>
      </c>
      <c r="Q7560" s="38">
        <f>IF(Colin!$G7560&lt;$B$1,Colin!$I7560,0)</f>
        <v>0</v>
      </c>
    </row>
    <row r="7561" spans="12:17" x14ac:dyDescent="0.25">
      <c r="L7561" s="38">
        <f>IF(AND(Colin!$G7561=$B$1,Colin!$H7561=$C$3),Colin!$I7561,)</f>
        <v>0</v>
      </c>
      <c r="M7561" s="38">
        <f>IF(AND(Colin!$G7561=$B$1,Colin!$H7561&lt;=$C$3),Colin!$I7561,)</f>
        <v>0</v>
      </c>
      <c r="N7561" s="38">
        <f>IF(AND(Colin!$G7561=$B$2,Colin!$H7561=$C$3),Colin!$I7561,)</f>
        <v>0</v>
      </c>
      <c r="O7561" s="38">
        <f>IF(AND(Colin!$G7561=$B$2,Colin!$H7561&lt;=$C$3),Colin!$I7561,)</f>
        <v>0</v>
      </c>
      <c r="P7561" s="38">
        <f>IF(Colin!$G7561&lt;$B$2,Colin!$I7561,0)</f>
        <v>0</v>
      </c>
      <c r="Q7561" s="38">
        <f>IF(Colin!$G7561&lt;$B$1,Colin!$I7561,0)</f>
        <v>0</v>
      </c>
    </row>
    <row r="7562" spans="12:17" x14ac:dyDescent="0.25">
      <c r="L7562" s="38">
        <f>IF(AND(Colin!$G7562=$B$1,Colin!$H7562=$C$3),Colin!$I7562,)</f>
        <v>0</v>
      </c>
      <c r="M7562" s="38">
        <f>IF(AND(Colin!$G7562=$B$1,Colin!$H7562&lt;=$C$3),Colin!$I7562,)</f>
        <v>0</v>
      </c>
      <c r="N7562" s="38">
        <f>IF(AND(Colin!$G7562=$B$2,Colin!$H7562=$C$3),Colin!$I7562,)</f>
        <v>0</v>
      </c>
      <c r="O7562" s="38">
        <f>IF(AND(Colin!$G7562=$B$2,Colin!$H7562&lt;=$C$3),Colin!$I7562,)</f>
        <v>0</v>
      </c>
      <c r="P7562" s="38">
        <f>IF(Colin!$G7562&lt;$B$2,Colin!$I7562,0)</f>
        <v>0</v>
      </c>
      <c r="Q7562" s="38">
        <f>IF(Colin!$G7562&lt;$B$1,Colin!$I7562,0)</f>
        <v>0</v>
      </c>
    </row>
    <row r="7563" spans="12:17" x14ac:dyDescent="0.25">
      <c r="L7563" s="38">
        <f>IF(AND(Colin!$G7563=$B$1,Colin!$H7563=$C$3),Colin!$I7563,)</f>
        <v>0</v>
      </c>
      <c r="M7563" s="38">
        <f>IF(AND(Colin!$G7563=$B$1,Colin!$H7563&lt;=$C$3),Colin!$I7563,)</f>
        <v>0</v>
      </c>
      <c r="N7563" s="38">
        <f>IF(AND(Colin!$G7563=$B$2,Colin!$H7563=$C$3),Colin!$I7563,)</f>
        <v>0</v>
      </c>
      <c r="O7563" s="38">
        <f>IF(AND(Colin!$G7563=$B$2,Colin!$H7563&lt;=$C$3),Colin!$I7563,)</f>
        <v>0</v>
      </c>
      <c r="P7563" s="38">
        <f>IF(Colin!$G7563&lt;$B$2,Colin!$I7563,0)</f>
        <v>0</v>
      </c>
      <c r="Q7563" s="38">
        <f>IF(Colin!$G7563&lt;$B$1,Colin!$I7563,0)</f>
        <v>0</v>
      </c>
    </row>
    <row r="7564" spans="12:17" x14ac:dyDescent="0.25">
      <c r="L7564" s="38">
        <f>IF(AND(Colin!$G7564=$B$1,Colin!$H7564=$C$3),Colin!$I7564,)</f>
        <v>0</v>
      </c>
      <c r="M7564" s="38">
        <f>IF(AND(Colin!$G7564=$B$1,Colin!$H7564&lt;=$C$3),Colin!$I7564,)</f>
        <v>0</v>
      </c>
      <c r="N7564" s="38">
        <f>IF(AND(Colin!$G7564=$B$2,Colin!$H7564=$C$3),Colin!$I7564,)</f>
        <v>0</v>
      </c>
      <c r="O7564" s="38">
        <f>IF(AND(Colin!$G7564=$B$2,Colin!$H7564&lt;=$C$3),Colin!$I7564,)</f>
        <v>0</v>
      </c>
      <c r="P7564" s="38">
        <f>IF(Colin!$G7564&lt;$B$2,Colin!$I7564,0)</f>
        <v>0</v>
      </c>
      <c r="Q7564" s="38">
        <f>IF(Colin!$G7564&lt;$B$1,Colin!$I7564,0)</f>
        <v>0</v>
      </c>
    </row>
    <row r="7565" spans="12:17" x14ac:dyDescent="0.25">
      <c r="L7565" s="38">
        <f>IF(AND(Colin!$G7565=$B$1,Colin!$H7565=$C$3),Colin!$I7565,)</f>
        <v>0</v>
      </c>
      <c r="M7565" s="38">
        <f>IF(AND(Colin!$G7565=$B$1,Colin!$H7565&lt;=$C$3),Colin!$I7565,)</f>
        <v>0</v>
      </c>
      <c r="N7565" s="38">
        <f>IF(AND(Colin!$G7565=$B$2,Colin!$H7565=$C$3),Colin!$I7565,)</f>
        <v>0</v>
      </c>
      <c r="O7565" s="38">
        <f>IF(AND(Colin!$G7565=$B$2,Colin!$H7565&lt;=$C$3),Colin!$I7565,)</f>
        <v>0</v>
      </c>
      <c r="P7565" s="38">
        <f>IF(Colin!$G7565&lt;$B$2,Colin!$I7565,0)</f>
        <v>0</v>
      </c>
      <c r="Q7565" s="38">
        <f>IF(Colin!$G7565&lt;$B$1,Colin!$I7565,0)</f>
        <v>0</v>
      </c>
    </row>
    <row r="7566" spans="12:17" x14ac:dyDescent="0.25">
      <c r="L7566" s="38">
        <f>IF(AND(Colin!$G7566=$B$1,Colin!$H7566=$C$3),Colin!$I7566,)</f>
        <v>0</v>
      </c>
      <c r="M7566" s="38">
        <f>IF(AND(Colin!$G7566=$B$1,Colin!$H7566&lt;=$C$3),Colin!$I7566,)</f>
        <v>0</v>
      </c>
      <c r="N7566" s="38">
        <f>IF(AND(Colin!$G7566=$B$2,Colin!$H7566=$C$3),Colin!$I7566,)</f>
        <v>0</v>
      </c>
      <c r="O7566" s="38">
        <f>IF(AND(Colin!$G7566=$B$2,Colin!$H7566&lt;=$C$3),Colin!$I7566,)</f>
        <v>0</v>
      </c>
      <c r="P7566" s="38">
        <f>IF(Colin!$G7566&lt;$B$2,Colin!$I7566,0)</f>
        <v>0</v>
      </c>
      <c r="Q7566" s="38">
        <f>IF(Colin!$G7566&lt;$B$1,Colin!$I7566,0)</f>
        <v>0</v>
      </c>
    </row>
    <row r="7567" spans="12:17" x14ac:dyDescent="0.25">
      <c r="L7567" s="38">
        <f>IF(AND(Colin!$G7567=$B$1,Colin!$H7567=$C$3),Colin!$I7567,)</f>
        <v>0</v>
      </c>
      <c r="M7567" s="38">
        <f>IF(AND(Colin!$G7567=$B$1,Colin!$H7567&lt;=$C$3),Colin!$I7567,)</f>
        <v>0</v>
      </c>
      <c r="N7567" s="38">
        <f>IF(AND(Colin!$G7567=$B$2,Colin!$H7567=$C$3),Colin!$I7567,)</f>
        <v>0</v>
      </c>
      <c r="O7567" s="38">
        <f>IF(AND(Colin!$G7567=$B$2,Colin!$H7567&lt;=$C$3),Colin!$I7567,)</f>
        <v>0</v>
      </c>
      <c r="P7567" s="38">
        <f>IF(Colin!$G7567&lt;$B$2,Colin!$I7567,0)</f>
        <v>0</v>
      </c>
      <c r="Q7567" s="38">
        <f>IF(Colin!$G7567&lt;$B$1,Colin!$I7567,0)</f>
        <v>0</v>
      </c>
    </row>
    <row r="7568" spans="12:17" x14ac:dyDescent="0.25">
      <c r="L7568" s="38">
        <f>IF(AND(Colin!$G7568=$B$1,Colin!$H7568=$C$3),Colin!$I7568,)</f>
        <v>0</v>
      </c>
      <c r="M7568" s="38">
        <f>IF(AND(Colin!$G7568=$B$1,Colin!$H7568&lt;=$C$3),Colin!$I7568,)</f>
        <v>0</v>
      </c>
      <c r="N7568" s="38">
        <f>IF(AND(Colin!$G7568=$B$2,Colin!$H7568=$C$3),Colin!$I7568,)</f>
        <v>0</v>
      </c>
      <c r="O7568" s="38">
        <f>IF(AND(Colin!$G7568=$B$2,Colin!$H7568&lt;=$C$3),Colin!$I7568,)</f>
        <v>0</v>
      </c>
      <c r="P7568" s="38">
        <f>IF(Colin!$G7568&lt;$B$2,Colin!$I7568,0)</f>
        <v>0</v>
      </c>
      <c r="Q7568" s="38">
        <f>IF(Colin!$G7568&lt;$B$1,Colin!$I7568,0)</f>
        <v>0</v>
      </c>
    </row>
    <row r="7569" spans="12:17" x14ac:dyDescent="0.25">
      <c r="L7569" s="38">
        <f>IF(AND(Colin!$G7569=$B$1,Colin!$H7569=$C$3),Colin!$I7569,)</f>
        <v>0</v>
      </c>
      <c r="M7569" s="38">
        <f>IF(AND(Colin!$G7569=$B$1,Colin!$H7569&lt;=$C$3),Colin!$I7569,)</f>
        <v>0</v>
      </c>
      <c r="N7569" s="38">
        <f>IF(AND(Colin!$G7569=$B$2,Colin!$H7569=$C$3),Colin!$I7569,)</f>
        <v>0</v>
      </c>
      <c r="O7569" s="38">
        <f>IF(AND(Colin!$G7569=$B$2,Colin!$H7569&lt;=$C$3),Colin!$I7569,)</f>
        <v>0</v>
      </c>
      <c r="P7569" s="38">
        <f>IF(Colin!$G7569&lt;$B$2,Colin!$I7569,0)</f>
        <v>0</v>
      </c>
      <c r="Q7569" s="38">
        <f>IF(Colin!$G7569&lt;$B$1,Colin!$I7569,0)</f>
        <v>0</v>
      </c>
    </row>
    <row r="7570" spans="12:17" x14ac:dyDescent="0.25">
      <c r="L7570" s="38">
        <f>IF(AND(Colin!$G7570=$B$1,Colin!$H7570=$C$3),Colin!$I7570,)</f>
        <v>0</v>
      </c>
      <c r="M7570" s="38">
        <f>IF(AND(Colin!$G7570=$B$1,Colin!$H7570&lt;=$C$3),Colin!$I7570,)</f>
        <v>0</v>
      </c>
      <c r="N7570" s="38">
        <f>IF(AND(Colin!$G7570=$B$2,Colin!$H7570=$C$3),Colin!$I7570,)</f>
        <v>0</v>
      </c>
      <c r="O7570" s="38">
        <f>IF(AND(Colin!$G7570=$B$2,Colin!$H7570&lt;=$C$3),Colin!$I7570,)</f>
        <v>0</v>
      </c>
      <c r="P7570" s="38">
        <f>IF(Colin!$G7570&lt;$B$2,Colin!$I7570,0)</f>
        <v>0</v>
      </c>
      <c r="Q7570" s="38">
        <f>IF(Colin!$G7570&lt;$B$1,Colin!$I7570,0)</f>
        <v>0</v>
      </c>
    </row>
    <row r="7571" spans="12:17" x14ac:dyDescent="0.25">
      <c r="L7571" s="38">
        <f>IF(AND(Colin!$G7571=$B$1,Colin!$H7571=$C$3),Colin!$I7571,)</f>
        <v>0</v>
      </c>
      <c r="M7571" s="38">
        <f>IF(AND(Colin!$G7571=$B$1,Colin!$H7571&lt;=$C$3),Colin!$I7571,)</f>
        <v>0</v>
      </c>
      <c r="N7571" s="38">
        <f>IF(AND(Colin!$G7571=$B$2,Colin!$H7571=$C$3),Colin!$I7571,)</f>
        <v>0</v>
      </c>
      <c r="O7571" s="38">
        <f>IF(AND(Colin!$G7571=$B$2,Colin!$H7571&lt;=$C$3),Colin!$I7571,)</f>
        <v>0</v>
      </c>
      <c r="P7571" s="38">
        <f>IF(Colin!$G7571&lt;$B$2,Colin!$I7571,0)</f>
        <v>0</v>
      </c>
      <c r="Q7571" s="38">
        <f>IF(Colin!$G7571&lt;$B$1,Colin!$I7571,0)</f>
        <v>0</v>
      </c>
    </row>
    <row r="7572" spans="12:17" x14ac:dyDescent="0.25">
      <c r="L7572" s="38">
        <f>IF(AND(Colin!$G7572=$B$1,Colin!$H7572=$C$3),Colin!$I7572,)</f>
        <v>0</v>
      </c>
      <c r="M7572" s="38">
        <f>IF(AND(Colin!$G7572=$B$1,Colin!$H7572&lt;=$C$3),Colin!$I7572,)</f>
        <v>0</v>
      </c>
      <c r="N7572" s="38">
        <f>IF(AND(Colin!$G7572=$B$2,Colin!$H7572=$C$3),Colin!$I7572,)</f>
        <v>0</v>
      </c>
      <c r="O7572" s="38">
        <f>IF(AND(Colin!$G7572=$B$2,Colin!$H7572&lt;=$C$3),Colin!$I7572,)</f>
        <v>0</v>
      </c>
      <c r="P7572" s="38">
        <f>IF(Colin!$G7572&lt;$B$2,Colin!$I7572,0)</f>
        <v>0</v>
      </c>
      <c r="Q7572" s="38">
        <f>IF(Colin!$G7572&lt;$B$1,Colin!$I7572,0)</f>
        <v>0</v>
      </c>
    </row>
    <row r="7573" spans="12:17" x14ac:dyDescent="0.25">
      <c r="L7573" s="38">
        <f>IF(AND(Colin!$G7573=$B$1,Colin!$H7573=$C$3),Colin!$I7573,)</f>
        <v>0</v>
      </c>
      <c r="M7573" s="38">
        <f>IF(AND(Colin!$G7573=$B$1,Colin!$H7573&lt;=$C$3),Colin!$I7573,)</f>
        <v>0</v>
      </c>
      <c r="N7573" s="38">
        <f>IF(AND(Colin!$G7573=$B$2,Colin!$H7573=$C$3),Colin!$I7573,)</f>
        <v>0</v>
      </c>
      <c r="O7573" s="38">
        <f>IF(AND(Colin!$G7573=$B$2,Colin!$H7573&lt;=$C$3),Colin!$I7573,)</f>
        <v>0</v>
      </c>
      <c r="P7573" s="38">
        <f>IF(Colin!$G7573&lt;$B$2,Colin!$I7573,0)</f>
        <v>0</v>
      </c>
      <c r="Q7573" s="38">
        <f>IF(Colin!$G7573&lt;$B$1,Colin!$I7573,0)</f>
        <v>0</v>
      </c>
    </row>
    <row r="7574" spans="12:17" x14ac:dyDescent="0.25">
      <c r="L7574" s="38">
        <f>IF(AND(Colin!$G7574=$B$1,Colin!$H7574=$C$3),Colin!$I7574,)</f>
        <v>0</v>
      </c>
      <c r="M7574" s="38">
        <f>IF(AND(Colin!$G7574=$B$1,Colin!$H7574&lt;=$C$3),Colin!$I7574,)</f>
        <v>0</v>
      </c>
      <c r="N7574" s="38">
        <f>IF(AND(Colin!$G7574=$B$2,Colin!$H7574=$C$3),Colin!$I7574,)</f>
        <v>0</v>
      </c>
      <c r="O7574" s="38">
        <f>IF(AND(Colin!$G7574=$B$2,Colin!$H7574&lt;=$C$3),Colin!$I7574,)</f>
        <v>0</v>
      </c>
      <c r="P7574" s="38">
        <f>IF(Colin!$G7574&lt;$B$2,Colin!$I7574,0)</f>
        <v>0</v>
      </c>
      <c r="Q7574" s="38">
        <f>IF(Colin!$G7574&lt;$B$1,Colin!$I7574,0)</f>
        <v>0</v>
      </c>
    </row>
    <row r="7575" spans="12:17" x14ac:dyDescent="0.25">
      <c r="L7575" s="38">
        <f>IF(AND(Colin!$G7575=$B$1,Colin!$H7575=$C$3),Colin!$I7575,)</f>
        <v>0</v>
      </c>
      <c r="M7575" s="38">
        <f>IF(AND(Colin!$G7575=$B$1,Colin!$H7575&lt;=$C$3),Colin!$I7575,)</f>
        <v>0</v>
      </c>
      <c r="N7575" s="38">
        <f>IF(AND(Colin!$G7575=$B$2,Colin!$H7575=$C$3),Colin!$I7575,)</f>
        <v>0</v>
      </c>
      <c r="O7575" s="38">
        <f>IF(AND(Colin!$G7575=$B$2,Colin!$H7575&lt;=$C$3),Colin!$I7575,)</f>
        <v>0</v>
      </c>
      <c r="P7575" s="38">
        <f>IF(Colin!$G7575&lt;$B$2,Colin!$I7575,0)</f>
        <v>0</v>
      </c>
      <c r="Q7575" s="38">
        <f>IF(Colin!$G7575&lt;$B$1,Colin!$I7575,0)</f>
        <v>0</v>
      </c>
    </row>
    <row r="7576" spans="12:17" x14ac:dyDescent="0.25">
      <c r="L7576" s="38">
        <f>IF(AND(Colin!$G7576=$B$1,Colin!$H7576=$C$3),Colin!$I7576,)</f>
        <v>0</v>
      </c>
      <c r="M7576" s="38">
        <f>IF(AND(Colin!$G7576=$B$1,Colin!$H7576&lt;=$C$3),Colin!$I7576,)</f>
        <v>0</v>
      </c>
      <c r="N7576" s="38">
        <f>IF(AND(Colin!$G7576=$B$2,Colin!$H7576=$C$3),Colin!$I7576,)</f>
        <v>0</v>
      </c>
      <c r="O7576" s="38">
        <f>IF(AND(Colin!$G7576=$B$2,Colin!$H7576&lt;=$C$3),Colin!$I7576,)</f>
        <v>0</v>
      </c>
      <c r="P7576" s="38">
        <f>IF(Colin!$G7576&lt;$B$2,Colin!$I7576,0)</f>
        <v>0</v>
      </c>
      <c r="Q7576" s="38">
        <f>IF(Colin!$G7576&lt;$B$1,Colin!$I7576,0)</f>
        <v>0</v>
      </c>
    </row>
    <row r="7577" spans="12:17" x14ac:dyDescent="0.25">
      <c r="L7577" s="38">
        <f>IF(AND(Colin!$G7577=$B$1,Colin!$H7577=$C$3),Colin!$I7577,)</f>
        <v>0</v>
      </c>
      <c r="M7577" s="38">
        <f>IF(AND(Colin!$G7577=$B$1,Colin!$H7577&lt;=$C$3),Colin!$I7577,)</f>
        <v>0</v>
      </c>
      <c r="N7577" s="38">
        <f>IF(AND(Colin!$G7577=$B$2,Colin!$H7577=$C$3),Colin!$I7577,)</f>
        <v>0</v>
      </c>
      <c r="O7577" s="38">
        <f>IF(AND(Colin!$G7577=$B$2,Colin!$H7577&lt;=$C$3),Colin!$I7577,)</f>
        <v>0</v>
      </c>
      <c r="P7577" s="38">
        <f>IF(Colin!$G7577&lt;$B$2,Colin!$I7577,0)</f>
        <v>0</v>
      </c>
      <c r="Q7577" s="38">
        <f>IF(Colin!$G7577&lt;$B$1,Colin!$I7577,0)</f>
        <v>0</v>
      </c>
    </row>
    <row r="7578" spans="12:17" x14ac:dyDescent="0.25">
      <c r="L7578" s="38">
        <f>IF(AND(Colin!$G7578=$B$1,Colin!$H7578=$C$3),Colin!$I7578,)</f>
        <v>0</v>
      </c>
      <c r="M7578" s="38">
        <f>IF(AND(Colin!$G7578=$B$1,Colin!$H7578&lt;=$C$3),Colin!$I7578,)</f>
        <v>0</v>
      </c>
      <c r="N7578" s="38">
        <f>IF(AND(Colin!$G7578=$B$2,Colin!$H7578=$C$3),Colin!$I7578,)</f>
        <v>0</v>
      </c>
      <c r="O7578" s="38">
        <f>IF(AND(Colin!$G7578=$B$2,Colin!$H7578&lt;=$C$3),Colin!$I7578,)</f>
        <v>0</v>
      </c>
      <c r="P7578" s="38">
        <f>IF(Colin!$G7578&lt;$B$2,Colin!$I7578,0)</f>
        <v>0</v>
      </c>
      <c r="Q7578" s="38">
        <f>IF(Colin!$G7578&lt;$B$1,Colin!$I7578,0)</f>
        <v>0</v>
      </c>
    </row>
    <row r="7579" spans="12:17" x14ac:dyDescent="0.25">
      <c r="L7579" s="38">
        <f>IF(AND(Colin!$G7579=$B$1,Colin!$H7579=$C$3),Colin!$I7579,)</f>
        <v>0</v>
      </c>
      <c r="M7579" s="38">
        <f>IF(AND(Colin!$G7579=$B$1,Colin!$H7579&lt;=$C$3),Colin!$I7579,)</f>
        <v>0</v>
      </c>
      <c r="N7579" s="38">
        <f>IF(AND(Colin!$G7579=$B$2,Colin!$H7579=$C$3),Colin!$I7579,)</f>
        <v>0</v>
      </c>
      <c r="O7579" s="38">
        <f>IF(AND(Colin!$G7579=$B$2,Colin!$H7579&lt;=$C$3),Colin!$I7579,)</f>
        <v>0</v>
      </c>
      <c r="P7579" s="38">
        <f>IF(Colin!$G7579&lt;$B$2,Colin!$I7579,0)</f>
        <v>0</v>
      </c>
      <c r="Q7579" s="38">
        <f>IF(Colin!$G7579&lt;$B$1,Colin!$I7579,0)</f>
        <v>0</v>
      </c>
    </row>
    <row r="7580" spans="12:17" x14ac:dyDescent="0.25">
      <c r="L7580" s="38">
        <f>IF(AND(Colin!$G7580=$B$1,Colin!$H7580=$C$3),Colin!$I7580,)</f>
        <v>0</v>
      </c>
      <c r="M7580" s="38">
        <f>IF(AND(Colin!$G7580=$B$1,Colin!$H7580&lt;=$C$3),Colin!$I7580,)</f>
        <v>0</v>
      </c>
      <c r="N7580" s="38">
        <f>IF(AND(Colin!$G7580=$B$2,Colin!$H7580=$C$3),Colin!$I7580,)</f>
        <v>0</v>
      </c>
      <c r="O7580" s="38">
        <f>IF(AND(Colin!$G7580=$B$2,Colin!$H7580&lt;=$C$3),Colin!$I7580,)</f>
        <v>0</v>
      </c>
      <c r="P7580" s="38">
        <f>IF(Colin!$G7580&lt;$B$2,Colin!$I7580,0)</f>
        <v>0</v>
      </c>
      <c r="Q7580" s="38">
        <f>IF(Colin!$G7580&lt;$B$1,Colin!$I7580,0)</f>
        <v>0</v>
      </c>
    </row>
    <row r="7581" spans="12:17" x14ac:dyDescent="0.25">
      <c r="L7581" s="38">
        <f>IF(AND(Colin!$G7581=$B$1,Colin!$H7581=$C$3),Colin!$I7581,)</f>
        <v>0</v>
      </c>
      <c r="M7581" s="38">
        <f>IF(AND(Colin!$G7581=$B$1,Colin!$H7581&lt;=$C$3),Colin!$I7581,)</f>
        <v>0</v>
      </c>
      <c r="N7581" s="38">
        <f>IF(AND(Colin!$G7581=$B$2,Colin!$H7581=$C$3),Colin!$I7581,)</f>
        <v>0</v>
      </c>
      <c r="O7581" s="38">
        <f>IF(AND(Colin!$G7581=$B$2,Colin!$H7581&lt;=$C$3),Colin!$I7581,)</f>
        <v>0</v>
      </c>
      <c r="P7581" s="38">
        <f>IF(Colin!$G7581&lt;$B$2,Colin!$I7581,0)</f>
        <v>0</v>
      </c>
      <c r="Q7581" s="38">
        <f>IF(Colin!$G7581&lt;$B$1,Colin!$I7581,0)</f>
        <v>0</v>
      </c>
    </row>
    <row r="7582" spans="12:17" x14ac:dyDescent="0.25">
      <c r="L7582" s="38">
        <f>IF(AND(Colin!$G7582=$B$1,Colin!$H7582=$C$3),Colin!$I7582,)</f>
        <v>0</v>
      </c>
      <c r="M7582" s="38">
        <f>IF(AND(Colin!$G7582=$B$1,Colin!$H7582&lt;=$C$3),Colin!$I7582,)</f>
        <v>0</v>
      </c>
      <c r="N7582" s="38">
        <f>IF(AND(Colin!$G7582=$B$2,Colin!$H7582=$C$3),Colin!$I7582,)</f>
        <v>0</v>
      </c>
      <c r="O7582" s="38">
        <f>IF(AND(Colin!$G7582=$B$2,Colin!$H7582&lt;=$C$3),Colin!$I7582,)</f>
        <v>0</v>
      </c>
      <c r="P7582" s="38">
        <f>IF(Colin!$G7582&lt;$B$2,Colin!$I7582,0)</f>
        <v>0</v>
      </c>
      <c r="Q7582" s="38">
        <f>IF(Colin!$G7582&lt;$B$1,Colin!$I7582,0)</f>
        <v>0</v>
      </c>
    </row>
    <row r="7583" spans="12:17" x14ac:dyDescent="0.25">
      <c r="L7583" s="38">
        <f>IF(AND(Colin!$G7583=$B$1,Colin!$H7583=$C$3),Colin!$I7583,)</f>
        <v>0</v>
      </c>
      <c r="M7583" s="38">
        <f>IF(AND(Colin!$G7583=$B$1,Colin!$H7583&lt;=$C$3),Colin!$I7583,)</f>
        <v>0</v>
      </c>
      <c r="N7583" s="38">
        <f>IF(AND(Colin!$G7583=$B$2,Colin!$H7583=$C$3),Colin!$I7583,)</f>
        <v>0</v>
      </c>
      <c r="O7583" s="38">
        <f>IF(AND(Colin!$G7583=$B$2,Colin!$H7583&lt;=$C$3),Colin!$I7583,)</f>
        <v>0</v>
      </c>
      <c r="P7583" s="38">
        <f>IF(Colin!$G7583&lt;$B$2,Colin!$I7583,0)</f>
        <v>0</v>
      </c>
      <c r="Q7583" s="38">
        <f>IF(Colin!$G7583&lt;$B$1,Colin!$I7583,0)</f>
        <v>0</v>
      </c>
    </row>
    <row r="7584" spans="12:17" x14ac:dyDescent="0.25">
      <c r="L7584" s="38">
        <f>IF(AND(Colin!$G7584=$B$1,Colin!$H7584=$C$3),Colin!$I7584,)</f>
        <v>0</v>
      </c>
      <c r="M7584" s="38">
        <f>IF(AND(Colin!$G7584=$B$1,Colin!$H7584&lt;=$C$3),Colin!$I7584,)</f>
        <v>0</v>
      </c>
      <c r="N7584" s="38">
        <f>IF(AND(Colin!$G7584=$B$2,Colin!$H7584=$C$3),Colin!$I7584,)</f>
        <v>0</v>
      </c>
      <c r="O7584" s="38">
        <f>IF(AND(Colin!$G7584=$B$2,Colin!$H7584&lt;=$C$3),Colin!$I7584,)</f>
        <v>0</v>
      </c>
      <c r="P7584" s="38">
        <f>IF(Colin!$G7584&lt;$B$2,Colin!$I7584,0)</f>
        <v>0</v>
      </c>
      <c r="Q7584" s="38">
        <f>IF(Colin!$G7584&lt;$B$1,Colin!$I7584,0)</f>
        <v>0</v>
      </c>
    </row>
    <row r="7585" spans="12:17" x14ac:dyDescent="0.25">
      <c r="L7585" s="38">
        <f>IF(AND(Colin!$G7585=$B$1,Colin!$H7585=$C$3),Colin!$I7585,)</f>
        <v>0</v>
      </c>
      <c r="M7585" s="38">
        <f>IF(AND(Colin!$G7585=$B$1,Colin!$H7585&lt;=$C$3),Colin!$I7585,)</f>
        <v>0</v>
      </c>
      <c r="N7585" s="38">
        <f>IF(AND(Colin!$G7585=$B$2,Colin!$H7585=$C$3),Colin!$I7585,)</f>
        <v>0</v>
      </c>
      <c r="O7585" s="38">
        <f>IF(AND(Colin!$G7585=$B$2,Colin!$H7585&lt;=$C$3),Colin!$I7585,)</f>
        <v>0</v>
      </c>
      <c r="P7585" s="38">
        <f>IF(Colin!$G7585&lt;$B$2,Colin!$I7585,0)</f>
        <v>0</v>
      </c>
      <c r="Q7585" s="38">
        <f>IF(Colin!$G7585&lt;$B$1,Colin!$I7585,0)</f>
        <v>0</v>
      </c>
    </row>
    <row r="7586" spans="12:17" x14ac:dyDescent="0.25">
      <c r="L7586" s="38">
        <f>IF(AND(Colin!$G7586=$B$1,Colin!$H7586=$C$3),Colin!$I7586,)</f>
        <v>0</v>
      </c>
      <c r="M7586" s="38">
        <f>IF(AND(Colin!$G7586=$B$1,Colin!$H7586&lt;=$C$3),Colin!$I7586,)</f>
        <v>0</v>
      </c>
      <c r="N7586" s="38">
        <f>IF(AND(Colin!$G7586=$B$2,Colin!$H7586=$C$3),Colin!$I7586,)</f>
        <v>0</v>
      </c>
      <c r="O7586" s="38">
        <f>IF(AND(Colin!$G7586=$B$2,Colin!$H7586&lt;=$C$3),Colin!$I7586,)</f>
        <v>0</v>
      </c>
      <c r="P7586" s="38">
        <f>IF(Colin!$G7586&lt;$B$2,Colin!$I7586,0)</f>
        <v>0</v>
      </c>
      <c r="Q7586" s="38">
        <f>IF(Colin!$G7586&lt;$B$1,Colin!$I7586,0)</f>
        <v>0</v>
      </c>
    </row>
    <row r="7587" spans="12:17" x14ac:dyDescent="0.25">
      <c r="L7587" s="38">
        <f>IF(AND(Colin!$G7587=$B$1,Colin!$H7587=$C$3),Colin!$I7587,)</f>
        <v>0</v>
      </c>
      <c r="M7587" s="38">
        <f>IF(AND(Colin!$G7587=$B$1,Colin!$H7587&lt;=$C$3),Colin!$I7587,)</f>
        <v>0</v>
      </c>
      <c r="N7587" s="38">
        <f>IF(AND(Colin!$G7587=$B$2,Colin!$H7587=$C$3),Colin!$I7587,)</f>
        <v>0</v>
      </c>
      <c r="O7587" s="38">
        <f>IF(AND(Colin!$G7587=$B$2,Colin!$H7587&lt;=$C$3),Colin!$I7587,)</f>
        <v>0</v>
      </c>
      <c r="P7587" s="38">
        <f>IF(Colin!$G7587&lt;$B$2,Colin!$I7587,0)</f>
        <v>0</v>
      </c>
      <c r="Q7587" s="38">
        <f>IF(Colin!$G7587&lt;$B$1,Colin!$I7587,0)</f>
        <v>0</v>
      </c>
    </row>
    <row r="7588" spans="12:17" x14ac:dyDescent="0.25">
      <c r="L7588" s="38">
        <f>IF(AND(Colin!$G7588=$B$1,Colin!$H7588=$C$3),Colin!$I7588,)</f>
        <v>0</v>
      </c>
      <c r="M7588" s="38">
        <f>IF(AND(Colin!$G7588=$B$1,Colin!$H7588&lt;=$C$3),Colin!$I7588,)</f>
        <v>0</v>
      </c>
      <c r="N7588" s="38">
        <f>IF(AND(Colin!$G7588=$B$2,Colin!$H7588=$C$3),Colin!$I7588,)</f>
        <v>0</v>
      </c>
      <c r="O7588" s="38">
        <f>IF(AND(Colin!$G7588=$B$2,Colin!$H7588&lt;=$C$3),Colin!$I7588,)</f>
        <v>0</v>
      </c>
      <c r="P7588" s="38">
        <f>IF(Colin!$G7588&lt;$B$2,Colin!$I7588,0)</f>
        <v>0</v>
      </c>
      <c r="Q7588" s="38">
        <f>IF(Colin!$G7588&lt;$B$1,Colin!$I7588,0)</f>
        <v>0</v>
      </c>
    </row>
    <row r="7589" spans="12:17" x14ac:dyDescent="0.25">
      <c r="L7589" s="38">
        <f>IF(AND(Colin!$G7589=$B$1,Colin!$H7589=$C$3),Colin!$I7589,)</f>
        <v>0</v>
      </c>
      <c r="M7589" s="38">
        <f>IF(AND(Colin!$G7589=$B$1,Colin!$H7589&lt;=$C$3),Colin!$I7589,)</f>
        <v>0</v>
      </c>
      <c r="N7589" s="38">
        <f>IF(AND(Colin!$G7589=$B$2,Colin!$H7589=$C$3),Colin!$I7589,)</f>
        <v>0</v>
      </c>
      <c r="O7589" s="38">
        <f>IF(AND(Colin!$G7589=$B$2,Colin!$H7589&lt;=$C$3),Colin!$I7589,)</f>
        <v>0</v>
      </c>
      <c r="P7589" s="38">
        <f>IF(Colin!$G7589&lt;$B$2,Colin!$I7589,0)</f>
        <v>0</v>
      </c>
      <c r="Q7589" s="38">
        <f>IF(Colin!$G7589&lt;$B$1,Colin!$I7589,0)</f>
        <v>0</v>
      </c>
    </row>
    <row r="7590" spans="12:17" x14ac:dyDescent="0.25">
      <c r="L7590" s="38">
        <f>IF(AND(Colin!$G7590=$B$1,Colin!$H7590=$C$3),Colin!$I7590,)</f>
        <v>0</v>
      </c>
      <c r="M7590" s="38">
        <f>IF(AND(Colin!$G7590=$B$1,Colin!$H7590&lt;=$C$3),Colin!$I7590,)</f>
        <v>0</v>
      </c>
      <c r="N7590" s="38">
        <f>IF(AND(Colin!$G7590=$B$2,Colin!$H7590=$C$3),Colin!$I7590,)</f>
        <v>0</v>
      </c>
      <c r="O7590" s="38">
        <f>IF(AND(Colin!$G7590=$B$2,Colin!$H7590&lt;=$C$3),Colin!$I7590,)</f>
        <v>0</v>
      </c>
      <c r="P7590" s="38">
        <f>IF(Colin!$G7590&lt;$B$2,Colin!$I7590,0)</f>
        <v>0</v>
      </c>
      <c r="Q7590" s="38">
        <f>IF(Colin!$G7590&lt;$B$1,Colin!$I7590,0)</f>
        <v>0</v>
      </c>
    </row>
    <row r="7591" spans="12:17" x14ac:dyDescent="0.25">
      <c r="L7591" s="38">
        <f>IF(AND(Colin!$G7591=$B$1,Colin!$H7591=$C$3),Colin!$I7591,)</f>
        <v>0</v>
      </c>
      <c r="M7591" s="38">
        <f>IF(AND(Colin!$G7591=$B$1,Colin!$H7591&lt;=$C$3),Colin!$I7591,)</f>
        <v>0</v>
      </c>
      <c r="N7591" s="38">
        <f>IF(AND(Colin!$G7591=$B$2,Colin!$H7591=$C$3),Colin!$I7591,)</f>
        <v>0</v>
      </c>
      <c r="O7591" s="38">
        <f>IF(AND(Colin!$G7591=$B$2,Colin!$H7591&lt;=$C$3),Colin!$I7591,)</f>
        <v>0</v>
      </c>
      <c r="P7591" s="38">
        <f>IF(Colin!$G7591&lt;$B$2,Colin!$I7591,0)</f>
        <v>0</v>
      </c>
      <c r="Q7591" s="38">
        <f>IF(Colin!$G7591&lt;$B$1,Colin!$I7591,0)</f>
        <v>0</v>
      </c>
    </row>
    <row r="7592" spans="12:17" x14ac:dyDescent="0.25">
      <c r="L7592" s="38">
        <f>IF(AND(Colin!$G7592=$B$1,Colin!$H7592=$C$3),Colin!$I7592,)</f>
        <v>0</v>
      </c>
      <c r="M7592" s="38">
        <f>IF(AND(Colin!$G7592=$B$1,Colin!$H7592&lt;=$C$3),Colin!$I7592,)</f>
        <v>0</v>
      </c>
      <c r="N7592" s="38">
        <f>IF(AND(Colin!$G7592=$B$2,Colin!$H7592=$C$3),Colin!$I7592,)</f>
        <v>0</v>
      </c>
      <c r="O7592" s="38">
        <f>IF(AND(Colin!$G7592=$B$2,Colin!$H7592&lt;=$C$3),Colin!$I7592,)</f>
        <v>0</v>
      </c>
      <c r="P7592" s="38">
        <f>IF(Colin!$G7592&lt;$B$2,Colin!$I7592,0)</f>
        <v>0</v>
      </c>
      <c r="Q7592" s="38">
        <f>IF(Colin!$G7592&lt;$B$1,Colin!$I7592,0)</f>
        <v>0</v>
      </c>
    </row>
    <row r="7593" spans="12:17" x14ac:dyDescent="0.25">
      <c r="L7593" s="38">
        <f>IF(AND(Colin!$G7593=$B$1,Colin!$H7593=$C$3),Colin!$I7593,)</f>
        <v>0</v>
      </c>
      <c r="M7593" s="38">
        <f>IF(AND(Colin!$G7593=$B$1,Colin!$H7593&lt;=$C$3),Colin!$I7593,)</f>
        <v>0</v>
      </c>
      <c r="N7593" s="38">
        <f>IF(AND(Colin!$G7593=$B$2,Colin!$H7593=$C$3),Colin!$I7593,)</f>
        <v>0</v>
      </c>
      <c r="O7593" s="38">
        <f>IF(AND(Colin!$G7593=$B$2,Colin!$H7593&lt;=$C$3),Colin!$I7593,)</f>
        <v>0</v>
      </c>
      <c r="P7593" s="38">
        <f>IF(Colin!$G7593&lt;$B$2,Colin!$I7593,0)</f>
        <v>0</v>
      </c>
      <c r="Q7593" s="38">
        <f>IF(Colin!$G7593&lt;$B$1,Colin!$I7593,0)</f>
        <v>0</v>
      </c>
    </row>
    <row r="7594" spans="12:17" x14ac:dyDescent="0.25">
      <c r="L7594" s="38">
        <f>IF(AND(Colin!$G7594=$B$1,Colin!$H7594=$C$3),Colin!$I7594,)</f>
        <v>0</v>
      </c>
      <c r="M7594" s="38">
        <f>IF(AND(Colin!$G7594=$B$1,Colin!$H7594&lt;=$C$3),Colin!$I7594,)</f>
        <v>0</v>
      </c>
      <c r="N7594" s="38">
        <f>IF(AND(Colin!$G7594=$B$2,Colin!$H7594=$C$3),Colin!$I7594,)</f>
        <v>0</v>
      </c>
      <c r="O7594" s="38">
        <f>IF(AND(Colin!$G7594=$B$2,Colin!$H7594&lt;=$C$3),Colin!$I7594,)</f>
        <v>0</v>
      </c>
      <c r="P7594" s="38">
        <f>IF(Colin!$G7594&lt;$B$2,Colin!$I7594,0)</f>
        <v>0</v>
      </c>
      <c r="Q7594" s="38">
        <f>IF(Colin!$G7594&lt;$B$1,Colin!$I7594,0)</f>
        <v>0</v>
      </c>
    </row>
    <row r="7595" spans="12:17" x14ac:dyDescent="0.25">
      <c r="L7595" s="38">
        <f>IF(AND(Colin!$G7595=$B$1,Colin!$H7595=$C$3),Colin!$I7595,)</f>
        <v>0</v>
      </c>
      <c r="M7595" s="38">
        <f>IF(AND(Colin!$G7595=$B$1,Colin!$H7595&lt;=$C$3),Colin!$I7595,)</f>
        <v>0</v>
      </c>
      <c r="N7595" s="38">
        <f>IF(AND(Colin!$G7595=$B$2,Colin!$H7595=$C$3),Colin!$I7595,)</f>
        <v>0</v>
      </c>
      <c r="O7595" s="38">
        <f>IF(AND(Colin!$G7595=$B$2,Colin!$H7595&lt;=$C$3),Colin!$I7595,)</f>
        <v>0</v>
      </c>
      <c r="P7595" s="38">
        <f>IF(Colin!$G7595&lt;$B$2,Colin!$I7595,0)</f>
        <v>0</v>
      </c>
      <c r="Q7595" s="38">
        <f>IF(Colin!$G7595&lt;$B$1,Colin!$I7595,0)</f>
        <v>0</v>
      </c>
    </row>
    <row r="7596" spans="12:17" x14ac:dyDescent="0.25">
      <c r="L7596" s="38">
        <f>IF(AND(Colin!$G7596=$B$1,Colin!$H7596=$C$3),Colin!$I7596,)</f>
        <v>0</v>
      </c>
      <c r="M7596" s="38">
        <f>IF(AND(Colin!$G7596=$B$1,Colin!$H7596&lt;=$C$3),Colin!$I7596,)</f>
        <v>0</v>
      </c>
      <c r="N7596" s="38">
        <f>IF(AND(Colin!$G7596=$B$2,Colin!$H7596=$C$3),Colin!$I7596,)</f>
        <v>0</v>
      </c>
      <c r="O7596" s="38">
        <f>IF(AND(Colin!$G7596=$B$2,Colin!$H7596&lt;=$C$3),Colin!$I7596,)</f>
        <v>0</v>
      </c>
      <c r="P7596" s="38">
        <f>IF(Colin!$G7596&lt;$B$2,Colin!$I7596,0)</f>
        <v>0</v>
      </c>
      <c r="Q7596" s="38">
        <f>IF(Colin!$G7596&lt;$B$1,Colin!$I7596,0)</f>
        <v>0</v>
      </c>
    </row>
    <row r="7597" spans="12:17" x14ac:dyDescent="0.25">
      <c r="L7597" s="38">
        <f>IF(AND(Colin!$G7597=$B$1,Colin!$H7597=$C$3),Colin!$I7597,)</f>
        <v>0</v>
      </c>
      <c r="M7597" s="38">
        <f>IF(AND(Colin!$G7597=$B$1,Colin!$H7597&lt;=$C$3),Colin!$I7597,)</f>
        <v>0</v>
      </c>
      <c r="N7597" s="38">
        <f>IF(AND(Colin!$G7597=$B$2,Colin!$H7597=$C$3),Colin!$I7597,)</f>
        <v>0</v>
      </c>
      <c r="O7597" s="38">
        <f>IF(AND(Colin!$G7597=$B$2,Colin!$H7597&lt;=$C$3),Colin!$I7597,)</f>
        <v>0</v>
      </c>
      <c r="P7597" s="38">
        <f>IF(Colin!$G7597&lt;$B$2,Colin!$I7597,0)</f>
        <v>0</v>
      </c>
      <c r="Q7597" s="38">
        <f>IF(Colin!$G7597&lt;$B$1,Colin!$I7597,0)</f>
        <v>0</v>
      </c>
    </row>
    <row r="7598" spans="12:17" x14ac:dyDescent="0.25">
      <c r="L7598" s="38">
        <f>IF(AND(Colin!$G7598=$B$1,Colin!$H7598=$C$3),Colin!$I7598,)</f>
        <v>0</v>
      </c>
      <c r="M7598" s="38">
        <f>IF(AND(Colin!$G7598=$B$1,Colin!$H7598&lt;=$C$3),Colin!$I7598,)</f>
        <v>0</v>
      </c>
      <c r="N7598" s="38">
        <f>IF(AND(Colin!$G7598=$B$2,Colin!$H7598=$C$3),Colin!$I7598,)</f>
        <v>0</v>
      </c>
      <c r="O7598" s="38">
        <f>IF(AND(Colin!$G7598=$B$2,Colin!$H7598&lt;=$C$3),Colin!$I7598,)</f>
        <v>0</v>
      </c>
      <c r="P7598" s="38">
        <f>IF(Colin!$G7598&lt;$B$2,Colin!$I7598,0)</f>
        <v>0</v>
      </c>
      <c r="Q7598" s="38">
        <f>IF(Colin!$G7598&lt;$B$1,Colin!$I7598,0)</f>
        <v>0</v>
      </c>
    </row>
    <row r="7599" spans="12:17" x14ac:dyDescent="0.25">
      <c r="L7599" s="38">
        <f>IF(AND(Colin!$G7599=$B$1,Colin!$H7599=$C$3),Colin!$I7599,)</f>
        <v>0</v>
      </c>
      <c r="M7599" s="38">
        <f>IF(AND(Colin!$G7599=$B$1,Colin!$H7599&lt;=$C$3),Colin!$I7599,)</f>
        <v>0</v>
      </c>
      <c r="N7599" s="38">
        <f>IF(AND(Colin!$G7599=$B$2,Colin!$H7599=$C$3),Colin!$I7599,)</f>
        <v>0</v>
      </c>
      <c r="O7599" s="38">
        <f>IF(AND(Colin!$G7599=$B$2,Colin!$H7599&lt;=$C$3),Colin!$I7599,)</f>
        <v>0</v>
      </c>
      <c r="P7599" s="38">
        <f>IF(Colin!$G7599&lt;$B$2,Colin!$I7599,0)</f>
        <v>0</v>
      </c>
      <c r="Q7599" s="38">
        <f>IF(Colin!$G7599&lt;$B$1,Colin!$I7599,0)</f>
        <v>0</v>
      </c>
    </row>
    <row r="7600" spans="12:17" x14ac:dyDescent="0.25">
      <c r="L7600" s="38">
        <f>IF(AND(Colin!$G7600=$B$1,Colin!$H7600=$C$3),Colin!$I7600,)</f>
        <v>0</v>
      </c>
      <c r="M7600" s="38">
        <f>IF(AND(Colin!$G7600=$B$1,Colin!$H7600&lt;=$C$3),Colin!$I7600,)</f>
        <v>0</v>
      </c>
      <c r="N7600" s="38">
        <f>IF(AND(Colin!$G7600=$B$2,Colin!$H7600=$C$3),Colin!$I7600,)</f>
        <v>0</v>
      </c>
      <c r="O7600" s="38">
        <f>IF(AND(Colin!$G7600=$B$2,Colin!$H7600&lt;=$C$3),Colin!$I7600,)</f>
        <v>0</v>
      </c>
      <c r="P7600" s="38">
        <f>IF(Colin!$G7600&lt;$B$2,Colin!$I7600,0)</f>
        <v>0</v>
      </c>
      <c r="Q7600" s="38">
        <f>IF(Colin!$G7600&lt;$B$1,Colin!$I7600,0)</f>
        <v>0</v>
      </c>
    </row>
    <row r="7601" spans="12:17" x14ac:dyDescent="0.25">
      <c r="L7601" s="38">
        <f>IF(AND(Colin!$G7601=$B$1,Colin!$H7601=$C$3),Colin!$I7601,)</f>
        <v>0</v>
      </c>
      <c r="M7601" s="38">
        <f>IF(AND(Colin!$G7601=$B$1,Colin!$H7601&lt;=$C$3),Colin!$I7601,)</f>
        <v>0</v>
      </c>
      <c r="N7601" s="38">
        <f>IF(AND(Colin!$G7601=$B$2,Colin!$H7601=$C$3),Colin!$I7601,)</f>
        <v>0</v>
      </c>
      <c r="O7601" s="38">
        <f>IF(AND(Colin!$G7601=$B$2,Colin!$H7601&lt;=$C$3),Colin!$I7601,)</f>
        <v>0</v>
      </c>
      <c r="P7601" s="38">
        <f>IF(Colin!$G7601&lt;$B$2,Colin!$I7601,0)</f>
        <v>0</v>
      </c>
      <c r="Q7601" s="38">
        <f>IF(Colin!$G7601&lt;$B$1,Colin!$I7601,0)</f>
        <v>0</v>
      </c>
    </row>
    <row r="7602" spans="12:17" x14ac:dyDescent="0.25">
      <c r="L7602" s="38">
        <f>IF(AND(Colin!$G7602=$B$1,Colin!$H7602=$C$3),Colin!$I7602,)</f>
        <v>0</v>
      </c>
      <c r="M7602" s="38">
        <f>IF(AND(Colin!$G7602=$B$1,Colin!$H7602&lt;=$C$3),Colin!$I7602,)</f>
        <v>0</v>
      </c>
      <c r="N7602" s="38">
        <f>IF(AND(Colin!$G7602=$B$2,Colin!$H7602=$C$3),Colin!$I7602,)</f>
        <v>0</v>
      </c>
      <c r="O7602" s="38">
        <f>IF(AND(Colin!$G7602=$B$2,Colin!$H7602&lt;=$C$3),Colin!$I7602,)</f>
        <v>0</v>
      </c>
      <c r="P7602" s="38">
        <f>IF(Colin!$G7602&lt;$B$2,Colin!$I7602,0)</f>
        <v>0</v>
      </c>
      <c r="Q7602" s="38">
        <f>IF(Colin!$G7602&lt;$B$1,Colin!$I7602,0)</f>
        <v>0</v>
      </c>
    </row>
    <row r="7603" spans="12:17" x14ac:dyDescent="0.25">
      <c r="L7603" s="38">
        <f>IF(AND(Colin!$G7603=$B$1,Colin!$H7603=$C$3),Colin!$I7603,)</f>
        <v>0</v>
      </c>
      <c r="M7603" s="38">
        <f>IF(AND(Colin!$G7603=$B$1,Colin!$H7603&lt;=$C$3),Colin!$I7603,)</f>
        <v>0</v>
      </c>
      <c r="N7603" s="38">
        <f>IF(AND(Colin!$G7603=$B$2,Colin!$H7603=$C$3),Colin!$I7603,)</f>
        <v>0</v>
      </c>
      <c r="O7603" s="38">
        <f>IF(AND(Colin!$G7603=$B$2,Colin!$H7603&lt;=$C$3),Colin!$I7603,)</f>
        <v>0</v>
      </c>
      <c r="P7603" s="38">
        <f>IF(Colin!$G7603&lt;$B$2,Colin!$I7603,0)</f>
        <v>0</v>
      </c>
      <c r="Q7603" s="38">
        <f>IF(Colin!$G7603&lt;$B$1,Colin!$I7603,0)</f>
        <v>0</v>
      </c>
    </row>
    <row r="7604" spans="12:17" x14ac:dyDescent="0.25">
      <c r="L7604" s="38">
        <f>IF(AND(Colin!$G7604=$B$1,Colin!$H7604=$C$3),Colin!$I7604,)</f>
        <v>0</v>
      </c>
      <c r="M7604" s="38">
        <f>IF(AND(Colin!$G7604=$B$1,Colin!$H7604&lt;=$C$3),Colin!$I7604,)</f>
        <v>0</v>
      </c>
      <c r="N7604" s="38">
        <f>IF(AND(Colin!$G7604=$B$2,Colin!$H7604=$C$3),Colin!$I7604,)</f>
        <v>0</v>
      </c>
      <c r="O7604" s="38">
        <f>IF(AND(Colin!$G7604=$B$2,Colin!$H7604&lt;=$C$3),Colin!$I7604,)</f>
        <v>0</v>
      </c>
      <c r="P7604" s="38">
        <f>IF(Colin!$G7604&lt;$B$2,Colin!$I7604,0)</f>
        <v>0</v>
      </c>
      <c r="Q7604" s="38">
        <f>IF(Colin!$G7604&lt;$B$1,Colin!$I7604,0)</f>
        <v>0</v>
      </c>
    </row>
    <row r="7605" spans="12:17" x14ac:dyDescent="0.25">
      <c r="L7605" s="38">
        <f>IF(AND(Colin!$G7605=$B$1,Colin!$H7605=$C$3),Colin!$I7605,)</f>
        <v>0</v>
      </c>
      <c r="M7605" s="38">
        <f>IF(AND(Colin!$G7605=$B$1,Colin!$H7605&lt;=$C$3),Colin!$I7605,)</f>
        <v>0</v>
      </c>
      <c r="N7605" s="38">
        <f>IF(AND(Colin!$G7605=$B$2,Colin!$H7605=$C$3),Colin!$I7605,)</f>
        <v>0</v>
      </c>
      <c r="O7605" s="38">
        <f>IF(AND(Colin!$G7605=$B$2,Colin!$H7605&lt;=$C$3),Colin!$I7605,)</f>
        <v>0</v>
      </c>
      <c r="P7605" s="38">
        <f>IF(Colin!$G7605&lt;$B$2,Colin!$I7605,0)</f>
        <v>0</v>
      </c>
      <c r="Q7605" s="38">
        <f>IF(Colin!$G7605&lt;$B$1,Colin!$I7605,0)</f>
        <v>0</v>
      </c>
    </row>
    <row r="7606" spans="12:17" x14ac:dyDescent="0.25">
      <c r="L7606" s="38">
        <f>IF(AND(Colin!$G7606=$B$1,Colin!$H7606=$C$3),Colin!$I7606,)</f>
        <v>0</v>
      </c>
      <c r="M7606" s="38">
        <f>IF(AND(Colin!$G7606=$B$1,Colin!$H7606&lt;=$C$3),Colin!$I7606,)</f>
        <v>0</v>
      </c>
      <c r="N7606" s="38">
        <f>IF(AND(Colin!$G7606=$B$2,Colin!$H7606=$C$3),Colin!$I7606,)</f>
        <v>0</v>
      </c>
      <c r="O7606" s="38">
        <f>IF(AND(Colin!$G7606=$B$2,Colin!$H7606&lt;=$C$3),Colin!$I7606,)</f>
        <v>0</v>
      </c>
      <c r="P7606" s="38">
        <f>IF(Colin!$G7606&lt;$B$2,Colin!$I7606,0)</f>
        <v>0</v>
      </c>
      <c r="Q7606" s="38">
        <f>IF(Colin!$G7606&lt;$B$1,Colin!$I7606,0)</f>
        <v>0</v>
      </c>
    </row>
    <row r="7607" spans="12:17" x14ac:dyDescent="0.25">
      <c r="L7607" s="38">
        <f>IF(AND(Colin!$G7607=$B$1,Colin!$H7607=$C$3),Colin!$I7607,)</f>
        <v>0</v>
      </c>
      <c r="M7607" s="38">
        <f>IF(AND(Colin!$G7607=$B$1,Colin!$H7607&lt;=$C$3),Colin!$I7607,)</f>
        <v>0</v>
      </c>
      <c r="N7607" s="38">
        <f>IF(AND(Colin!$G7607=$B$2,Colin!$H7607=$C$3),Colin!$I7607,)</f>
        <v>0</v>
      </c>
      <c r="O7607" s="38">
        <f>IF(AND(Colin!$G7607=$B$2,Colin!$H7607&lt;=$C$3),Colin!$I7607,)</f>
        <v>0</v>
      </c>
      <c r="P7607" s="38">
        <f>IF(Colin!$G7607&lt;$B$2,Colin!$I7607,0)</f>
        <v>0</v>
      </c>
      <c r="Q7607" s="38">
        <f>IF(Colin!$G7607&lt;$B$1,Colin!$I7607,0)</f>
        <v>0</v>
      </c>
    </row>
    <row r="7608" spans="12:17" x14ac:dyDescent="0.25">
      <c r="L7608" s="38">
        <f>IF(AND(Colin!$G7608=$B$1,Colin!$H7608=$C$3),Colin!$I7608,)</f>
        <v>0</v>
      </c>
      <c r="M7608" s="38">
        <f>IF(AND(Colin!$G7608=$B$1,Colin!$H7608&lt;=$C$3),Colin!$I7608,)</f>
        <v>0</v>
      </c>
      <c r="N7608" s="38">
        <f>IF(AND(Colin!$G7608=$B$2,Colin!$H7608=$C$3),Colin!$I7608,)</f>
        <v>0</v>
      </c>
      <c r="O7608" s="38">
        <f>IF(AND(Colin!$G7608=$B$2,Colin!$H7608&lt;=$C$3),Colin!$I7608,)</f>
        <v>0</v>
      </c>
      <c r="P7608" s="38">
        <f>IF(Colin!$G7608&lt;$B$2,Colin!$I7608,0)</f>
        <v>0</v>
      </c>
      <c r="Q7608" s="38">
        <f>IF(Colin!$G7608&lt;$B$1,Colin!$I7608,0)</f>
        <v>0</v>
      </c>
    </row>
    <row r="7609" spans="12:17" x14ac:dyDescent="0.25">
      <c r="L7609" s="38">
        <f>IF(AND(Colin!$G7609=$B$1,Colin!$H7609=$C$3),Colin!$I7609,)</f>
        <v>0</v>
      </c>
      <c r="M7609" s="38">
        <f>IF(AND(Colin!$G7609=$B$1,Colin!$H7609&lt;=$C$3),Colin!$I7609,)</f>
        <v>0</v>
      </c>
      <c r="N7609" s="38">
        <f>IF(AND(Colin!$G7609=$B$2,Colin!$H7609=$C$3),Colin!$I7609,)</f>
        <v>0</v>
      </c>
      <c r="O7609" s="38">
        <f>IF(AND(Colin!$G7609=$B$2,Colin!$H7609&lt;=$C$3),Colin!$I7609,)</f>
        <v>0</v>
      </c>
      <c r="P7609" s="38">
        <f>IF(Colin!$G7609&lt;$B$2,Colin!$I7609,0)</f>
        <v>0</v>
      </c>
      <c r="Q7609" s="38">
        <f>IF(Colin!$G7609&lt;$B$1,Colin!$I7609,0)</f>
        <v>0</v>
      </c>
    </row>
    <row r="7610" spans="12:17" x14ac:dyDescent="0.25">
      <c r="L7610" s="38">
        <f>IF(AND(Colin!$G7610=$B$1,Colin!$H7610=$C$3),Colin!$I7610,)</f>
        <v>0</v>
      </c>
      <c r="M7610" s="38">
        <f>IF(AND(Colin!$G7610=$B$1,Colin!$H7610&lt;=$C$3),Colin!$I7610,)</f>
        <v>0</v>
      </c>
      <c r="N7610" s="38">
        <f>IF(AND(Colin!$G7610=$B$2,Colin!$H7610=$C$3),Colin!$I7610,)</f>
        <v>0</v>
      </c>
      <c r="O7610" s="38">
        <f>IF(AND(Colin!$G7610=$B$2,Colin!$H7610&lt;=$C$3),Colin!$I7610,)</f>
        <v>0</v>
      </c>
      <c r="P7610" s="38">
        <f>IF(Colin!$G7610&lt;$B$2,Colin!$I7610,0)</f>
        <v>0</v>
      </c>
      <c r="Q7610" s="38">
        <f>IF(Colin!$G7610&lt;$B$1,Colin!$I7610,0)</f>
        <v>0</v>
      </c>
    </row>
    <row r="7611" spans="12:17" x14ac:dyDescent="0.25">
      <c r="L7611" s="38">
        <f>IF(AND(Colin!$G7611=$B$1,Colin!$H7611=$C$3),Colin!$I7611,)</f>
        <v>0</v>
      </c>
      <c r="M7611" s="38">
        <f>IF(AND(Colin!$G7611=$B$1,Colin!$H7611&lt;=$C$3),Colin!$I7611,)</f>
        <v>0</v>
      </c>
      <c r="N7611" s="38">
        <f>IF(AND(Colin!$G7611=$B$2,Colin!$H7611=$C$3),Colin!$I7611,)</f>
        <v>0</v>
      </c>
      <c r="O7611" s="38">
        <f>IF(AND(Colin!$G7611=$B$2,Colin!$H7611&lt;=$C$3),Colin!$I7611,)</f>
        <v>0</v>
      </c>
      <c r="P7611" s="38">
        <f>IF(Colin!$G7611&lt;$B$2,Colin!$I7611,0)</f>
        <v>0</v>
      </c>
      <c r="Q7611" s="38">
        <f>IF(Colin!$G7611&lt;$B$1,Colin!$I7611,0)</f>
        <v>0</v>
      </c>
    </row>
    <row r="7612" spans="12:17" x14ac:dyDescent="0.25">
      <c r="L7612" s="38">
        <f>IF(AND(Colin!$G7612=$B$1,Colin!$H7612=$C$3),Colin!$I7612,)</f>
        <v>0</v>
      </c>
      <c r="M7612" s="38">
        <f>IF(AND(Colin!$G7612=$B$1,Colin!$H7612&lt;=$C$3),Colin!$I7612,)</f>
        <v>0</v>
      </c>
      <c r="N7612" s="38">
        <f>IF(AND(Colin!$G7612=$B$2,Colin!$H7612=$C$3),Colin!$I7612,)</f>
        <v>0</v>
      </c>
      <c r="O7612" s="38">
        <f>IF(AND(Colin!$G7612=$B$2,Colin!$H7612&lt;=$C$3),Colin!$I7612,)</f>
        <v>0</v>
      </c>
      <c r="P7612" s="38">
        <f>IF(Colin!$G7612&lt;$B$2,Colin!$I7612,0)</f>
        <v>0</v>
      </c>
      <c r="Q7612" s="38">
        <f>IF(Colin!$G7612&lt;$B$1,Colin!$I7612,0)</f>
        <v>0</v>
      </c>
    </row>
    <row r="7613" spans="12:17" x14ac:dyDescent="0.25">
      <c r="L7613" s="38">
        <f>IF(AND(Colin!$G7613=$B$1,Colin!$H7613=$C$3),Colin!$I7613,)</f>
        <v>0</v>
      </c>
      <c r="M7613" s="38">
        <f>IF(AND(Colin!$G7613=$B$1,Colin!$H7613&lt;=$C$3),Colin!$I7613,)</f>
        <v>0</v>
      </c>
      <c r="N7613" s="38">
        <f>IF(AND(Colin!$G7613=$B$2,Colin!$H7613=$C$3),Colin!$I7613,)</f>
        <v>0</v>
      </c>
      <c r="O7613" s="38">
        <f>IF(AND(Colin!$G7613=$B$2,Colin!$H7613&lt;=$C$3),Colin!$I7613,)</f>
        <v>0</v>
      </c>
      <c r="P7613" s="38">
        <f>IF(Colin!$G7613&lt;$B$2,Colin!$I7613,0)</f>
        <v>0</v>
      </c>
      <c r="Q7613" s="38">
        <f>IF(Colin!$G7613&lt;$B$1,Colin!$I7613,0)</f>
        <v>0</v>
      </c>
    </row>
    <row r="7614" spans="12:17" x14ac:dyDescent="0.25">
      <c r="L7614" s="38">
        <f>IF(AND(Colin!$G7614=$B$1,Colin!$H7614=$C$3),Colin!$I7614,)</f>
        <v>0</v>
      </c>
      <c r="M7614" s="38">
        <f>IF(AND(Colin!$G7614=$B$1,Colin!$H7614&lt;=$C$3),Colin!$I7614,)</f>
        <v>0</v>
      </c>
      <c r="N7614" s="38">
        <f>IF(AND(Colin!$G7614=$B$2,Colin!$H7614=$C$3),Colin!$I7614,)</f>
        <v>0</v>
      </c>
      <c r="O7614" s="38">
        <f>IF(AND(Colin!$G7614=$B$2,Colin!$H7614&lt;=$C$3),Colin!$I7614,)</f>
        <v>0</v>
      </c>
      <c r="P7614" s="38">
        <f>IF(Colin!$G7614&lt;$B$2,Colin!$I7614,0)</f>
        <v>0</v>
      </c>
      <c r="Q7614" s="38">
        <f>IF(Colin!$G7614&lt;$B$1,Colin!$I7614,0)</f>
        <v>0</v>
      </c>
    </row>
    <row r="7615" spans="12:17" x14ac:dyDescent="0.25">
      <c r="L7615" s="38">
        <f>IF(AND(Colin!$G7615=$B$1,Colin!$H7615=$C$3),Colin!$I7615,)</f>
        <v>0</v>
      </c>
      <c r="M7615" s="38">
        <f>IF(AND(Colin!$G7615=$B$1,Colin!$H7615&lt;=$C$3),Colin!$I7615,)</f>
        <v>0</v>
      </c>
      <c r="N7615" s="38">
        <f>IF(AND(Colin!$G7615=$B$2,Colin!$H7615=$C$3),Colin!$I7615,)</f>
        <v>0</v>
      </c>
      <c r="O7615" s="38">
        <f>IF(AND(Colin!$G7615=$B$2,Colin!$H7615&lt;=$C$3),Colin!$I7615,)</f>
        <v>0</v>
      </c>
      <c r="P7615" s="38">
        <f>IF(Colin!$G7615&lt;$B$2,Colin!$I7615,0)</f>
        <v>0</v>
      </c>
      <c r="Q7615" s="38">
        <f>IF(Colin!$G7615&lt;$B$1,Colin!$I7615,0)</f>
        <v>0</v>
      </c>
    </row>
    <row r="7616" spans="12:17" x14ac:dyDescent="0.25">
      <c r="L7616" s="38">
        <f>IF(AND(Colin!$G7616=$B$1,Colin!$H7616=$C$3),Colin!$I7616,)</f>
        <v>0</v>
      </c>
      <c r="M7616" s="38">
        <f>IF(AND(Colin!$G7616=$B$1,Colin!$H7616&lt;=$C$3),Colin!$I7616,)</f>
        <v>0</v>
      </c>
      <c r="N7616" s="38">
        <f>IF(AND(Colin!$G7616=$B$2,Colin!$H7616=$C$3),Colin!$I7616,)</f>
        <v>0</v>
      </c>
      <c r="O7616" s="38">
        <f>IF(AND(Colin!$G7616=$B$2,Colin!$H7616&lt;=$C$3),Colin!$I7616,)</f>
        <v>0</v>
      </c>
      <c r="P7616" s="38">
        <f>IF(Colin!$G7616&lt;$B$2,Colin!$I7616,0)</f>
        <v>0</v>
      </c>
      <c r="Q7616" s="38">
        <f>IF(Colin!$G7616&lt;$B$1,Colin!$I7616,0)</f>
        <v>0</v>
      </c>
    </row>
    <row r="7617" spans="12:17" x14ac:dyDescent="0.25">
      <c r="L7617" s="38">
        <f>IF(AND(Colin!$G7617=$B$1,Colin!$H7617=$C$3),Colin!$I7617,)</f>
        <v>0</v>
      </c>
      <c r="M7617" s="38">
        <f>IF(AND(Colin!$G7617=$B$1,Colin!$H7617&lt;=$C$3),Colin!$I7617,)</f>
        <v>0</v>
      </c>
      <c r="N7617" s="38">
        <f>IF(AND(Colin!$G7617=$B$2,Colin!$H7617=$C$3),Colin!$I7617,)</f>
        <v>0</v>
      </c>
      <c r="O7617" s="38">
        <f>IF(AND(Colin!$G7617=$B$2,Colin!$H7617&lt;=$C$3),Colin!$I7617,)</f>
        <v>0</v>
      </c>
      <c r="P7617" s="38">
        <f>IF(Colin!$G7617&lt;$B$2,Colin!$I7617,0)</f>
        <v>0</v>
      </c>
      <c r="Q7617" s="38">
        <f>IF(Colin!$G7617&lt;$B$1,Colin!$I7617,0)</f>
        <v>0</v>
      </c>
    </row>
    <row r="7618" spans="12:17" x14ac:dyDescent="0.25">
      <c r="L7618" s="38">
        <f>IF(AND(Colin!$G7618=$B$1,Colin!$H7618=$C$3),Colin!$I7618,)</f>
        <v>0</v>
      </c>
      <c r="M7618" s="38">
        <f>IF(AND(Colin!$G7618=$B$1,Colin!$H7618&lt;=$C$3),Colin!$I7618,)</f>
        <v>0</v>
      </c>
      <c r="N7618" s="38">
        <f>IF(AND(Colin!$G7618=$B$2,Colin!$H7618=$C$3),Colin!$I7618,)</f>
        <v>0</v>
      </c>
      <c r="O7618" s="38">
        <f>IF(AND(Colin!$G7618=$B$2,Colin!$H7618&lt;=$C$3),Colin!$I7618,)</f>
        <v>0</v>
      </c>
      <c r="P7618" s="38">
        <f>IF(Colin!$G7618&lt;$B$2,Colin!$I7618,0)</f>
        <v>0</v>
      </c>
      <c r="Q7618" s="38">
        <f>IF(Colin!$G7618&lt;$B$1,Colin!$I7618,0)</f>
        <v>0</v>
      </c>
    </row>
    <row r="7619" spans="12:17" x14ac:dyDescent="0.25">
      <c r="L7619" s="38">
        <f>IF(AND(Colin!$G7619=$B$1,Colin!$H7619=$C$3),Colin!$I7619,)</f>
        <v>0</v>
      </c>
      <c r="M7619" s="38">
        <f>IF(AND(Colin!$G7619=$B$1,Colin!$H7619&lt;=$C$3),Colin!$I7619,)</f>
        <v>0</v>
      </c>
      <c r="N7619" s="38">
        <f>IF(AND(Colin!$G7619=$B$2,Colin!$H7619=$C$3),Colin!$I7619,)</f>
        <v>0</v>
      </c>
      <c r="O7619" s="38">
        <f>IF(AND(Colin!$G7619=$B$2,Colin!$H7619&lt;=$C$3),Colin!$I7619,)</f>
        <v>0</v>
      </c>
      <c r="P7619" s="38">
        <f>IF(Colin!$G7619&lt;$B$2,Colin!$I7619,0)</f>
        <v>0</v>
      </c>
      <c r="Q7619" s="38">
        <f>IF(Colin!$G7619&lt;$B$1,Colin!$I7619,0)</f>
        <v>0</v>
      </c>
    </row>
    <row r="7620" spans="12:17" x14ac:dyDescent="0.25">
      <c r="L7620" s="38">
        <f>IF(AND(Colin!$G7620=$B$1,Colin!$H7620=$C$3),Colin!$I7620,)</f>
        <v>0</v>
      </c>
      <c r="M7620" s="38">
        <f>IF(AND(Colin!$G7620=$B$1,Colin!$H7620&lt;=$C$3),Colin!$I7620,)</f>
        <v>0</v>
      </c>
      <c r="N7620" s="38">
        <f>IF(AND(Colin!$G7620=$B$2,Colin!$H7620=$C$3),Colin!$I7620,)</f>
        <v>0</v>
      </c>
      <c r="O7620" s="38">
        <f>IF(AND(Colin!$G7620=$B$2,Colin!$H7620&lt;=$C$3),Colin!$I7620,)</f>
        <v>0</v>
      </c>
      <c r="P7620" s="38">
        <f>IF(Colin!$G7620&lt;$B$2,Colin!$I7620,0)</f>
        <v>0</v>
      </c>
      <c r="Q7620" s="38">
        <f>IF(Colin!$G7620&lt;$B$1,Colin!$I7620,0)</f>
        <v>0</v>
      </c>
    </row>
    <row r="7621" spans="12:17" x14ac:dyDescent="0.25">
      <c r="L7621" s="38">
        <f>IF(AND(Colin!$G7621=$B$1,Colin!$H7621=$C$3),Colin!$I7621,)</f>
        <v>0</v>
      </c>
      <c r="M7621" s="38">
        <f>IF(AND(Colin!$G7621=$B$1,Colin!$H7621&lt;=$C$3),Colin!$I7621,)</f>
        <v>0</v>
      </c>
      <c r="N7621" s="38">
        <f>IF(AND(Colin!$G7621=$B$2,Colin!$H7621=$C$3),Colin!$I7621,)</f>
        <v>0</v>
      </c>
      <c r="O7621" s="38">
        <f>IF(AND(Colin!$G7621=$B$2,Colin!$H7621&lt;=$C$3),Colin!$I7621,)</f>
        <v>0</v>
      </c>
      <c r="P7621" s="38">
        <f>IF(Colin!$G7621&lt;$B$2,Colin!$I7621,0)</f>
        <v>0</v>
      </c>
      <c r="Q7621" s="38">
        <f>IF(Colin!$G7621&lt;$B$1,Colin!$I7621,0)</f>
        <v>0</v>
      </c>
    </row>
    <row r="7622" spans="12:17" x14ac:dyDescent="0.25">
      <c r="L7622" s="38">
        <f>IF(AND(Colin!$G7622=$B$1,Colin!$H7622=$C$3),Colin!$I7622,)</f>
        <v>0</v>
      </c>
      <c r="M7622" s="38">
        <f>IF(AND(Colin!$G7622=$B$1,Colin!$H7622&lt;=$C$3),Colin!$I7622,)</f>
        <v>0</v>
      </c>
      <c r="N7622" s="38">
        <f>IF(AND(Colin!$G7622=$B$2,Colin!$H7622=$C$3),Colin!$I7622,)</f>
        <v>0</v>
      </c>
      <c r="O7622" s="38">
        <f>IF(AND(Colin!$G7622=$B$2,Colin!$H7622&lt;=$C$3),Colin!$I7622,)</f>
        <v>0</v>
      </c>
      <c r="P7622" s="38">
        <f>IF(Colin!$G7622&lt;$B$2,Colin!$I7622,0)</f>
        <v>0</v>
      </c>
      <c r="Q7622" s="38">
        <f>IF(Colin!$G7622&lt;$B$1,Colin!$I7622,0)</f>
        <v>0</v>
      </c>
    </row>
    <row r="7623" spans="12:17" x14ac:dyDescent="0.25">
      <c r="L7623" s="38">
        <f>IF(AND(Colin!$G7623=$B$1,Colin!$H7623=$C$3),Colin!$I7623,)</f>
        <v>0</v>
      </c>
      <c r="M7623" s="38">
        <f>IF(AND(Colin!$G7623=$B$1,Colin!$H7623&lt;=$C$3),Colin!$I7623,)</f>
        <v>0</v>
      </c>
      <c r="N7623" s="38">
        <f>IF(AND(Colin!$G7623=$B$2,Colin!$H7623=$C$3),Colin!$I7623,)</f>
        <v>0</v>
      </c>
      <c r="O7623" s="38">
        <f>IF(AND(Colin!$G7623=$B$2,Colin!$H7623&lt;=$C$3),Colin!$I7623,)</f>
        <v>0</v>
      </c>
      <c r="P7623" s="38">
        <f>IF(Colin!$G7623&lt;$B$2,Colin!$I7623,0)</f>
        <v>0</v>
      </c>
      <c r="Q7623" s="38">
        <f>IF(Colin!$G7623&lt;$B$1,Colin!$I7623,0)</f>
        <v>0</v>
      </c>
    </row>
    <row r="7624" spans="12:17" x14ac:dyDescent="0.25">
      <c r="L7624" s="38">
        <f>IF(AND(Colin!$G7624=$B$1,Colin!$H7624=$C$3),Colin!$I7624,)</f>
        <v>0</v>
      </c>
      <c r="M7624" s="38">
        <f>IF(AND(Colin!$G7624=$B$1,Colin!$H7624&lt;=$C$3),Colin!$I7624,)</f>
        <v>0</v>
      </c>
      <c r="N7624" s="38">
        <f>IF(AND(Colin!$G7624=$B$2,Colin!$H7624=$C$3),Colin!$I7624,)</f>
        <v>0</v>
      </c>
      <c r="O7624" s="38">
        <f>IF(AND(Colin!$G7624=$B$2,Colin!$H7624&lt;=$C$3),Colin!$I7624,)</f>
        <v>0</v>
      </c>
      <c r="P7624" s="38">
        <f>IF(Colin!$G7624&lt;$B$2,Colin!$I7624,0)</f>
        <v>0</v>
      </c>
      <c r="Q7624" s="38">
        <f>IF(Colin!$G7624&lt;$B$1,Colin!$I7624,0)</f>
        <v>0</v>
      </c>
    </row>
    <row r="7625" spans="12:17" x14ac:dyDescent="0.25">
      <c r="L7625" s="38">
        <f>IF(AND(Colin!$G7625=$B$1,Colin!$H7625=$C$3),Colin!$I7625,)</f>
        <v>0</v>
      </c>
      <c r="M7625" s="38">
        <f>IF(AND(Colin!$G7625=$B$1,Colin!$H7625&lt;=$C$3),Colin!$I7625,)</f>
        <v>0</v>
      </c>
      <c r="N7625" s="38">
        <f>IF(AND(Colin!$G7625=$B$2,Colin!$H7625=$C$3),Colin!$I7625,)</f>
        <v>0</v>
      </c>
      <c r="O7625" s="38">
        <f>IF(AND(Colin!$G7625=$B$2,Colin!$H7625&lt;=$C$3),Colin!$I7625,)</f>
        <v>0</v>
      </c>
      <c r="P7625" s="38">
        <f>IF(Colin!$G7625&lt;$B$2,Colin!$I7625,0)</f>
        <v>0</v>
      </c>
      <c r="Q7625" s="38">
        <f>IF(Colin!$G7625&lt;$B$1,Colin!$I7625,0)</f>
        <v>0</v>
      </c>
    </row>
    <row r="7626" spans="12:17" x14ac:dyDescent="0.25">
      <c r="L7626" s="38">
        <f>IF(AND(Colin!$G7626=$B$1,Colin!$H7626=$C$3),Colin!$I7626,)</f>
        <v>0</v>
      </c>
      <c r="M7626" s="38">
        <f>IF(AND(Colin!$G7626=$B$1,Colin!$H7626&lt;=$C$3),Colin!$I7626,)</f>
        <v>0</v>
      </c>
      <c r="N7626" s="38">
        <f>IF(AND(Colin!$G7626=$B$2,Colin!$H7626=$C$3),Colin!$I7626,)</f>
        <v>0</v>
      </c>
      <c r="O7626" s="38">
        <f>IF(AND(Colin!$G7626=$B$2,Colin!$H7626&lt;=$C$3),Colin!$I7626,)</f>
        <v>0</v>
      </c>
      <c r="P7626" s="38">
        <f>IF(Colin!$G7626&lt;$B$2,Colin!$I7626,0)</f>
        <v>0</v>
      </c>
      <c r="Q7626" s="38">
        <f>IF(Colin!$G7626&lt;$B$1,Colin!$I7626,0)</f>
        <v>0</v>
      </c>
    </row>
    <row r="7627" spans="12:17" x14ac:dyDescent="0.25">
      <c r="L7627" s="38">
        <f>IF(AND(Colin!$G7627=$B$1,Colin!$H7627=$C$3),Colin!$I7627,)</f>
        <v>0</v>
      </c>
      <c r="M7627" s="38">
        <f>IF(AND(Colin!$G7627=$B$1,Colin!$H7627&lt;=$C$3),Colin!$I7627,)</f>
        <v>0</v>
      </c>
      <c r="N7627" s="38">
        <f>IF(AND(Colin!$G7627=$B$2,Colin!$H7627=$C$3),Colin!$I7627,)</f>
        <v>0</v>
      </c>
      <c r="O7627" s="38">
        <f>IF(AND(Colin!$G7627=$B$2,Colin!$H7627&lt;=$C$3),Colin!$I7627,)</f>
        <v>0</v>
      </c>
      <c r="P7627" s="38">
        <f>IF(Colin!$G7627&lt;$B$2,Colin!$I7627,0)</f>
        <v>0</v>
      </c>
      <c r="Q7627" s="38">
        <f>IF(Colin!$G7627&lt;$B$1,Colin!$I7627,0)</f>
        <v>0</v>
      </c>
    </row>
    <row r="7628" spans="12:17" x14ac:dyDescent="0.25">
      <c r="L7628" s="38">
        <f>IF(AND(Colin!$G7628=$B$1,Colin!$H7628=$C$3),Colin!$I7628,)</f>
        <v>0</v>
      </c>
      <c r="M7628" s="38">
        <f>IF(AND(Colin!$G7628=$B$1,Colin!$H7628&lt;=$C$3),Colin!$I7628,)</f>
        <v>0</v>
      </c>
      <c r="N7628" s="38">
        <f>IF(AND(Colin!$G7628=$B$2,Colin!$H7628=$C$3),Colin!$I7628,)</f>
        <v>0</v>
      </c>
      <c r="O7628" s="38">
        <f>IF(AND(Colin!$G7628=$B$2,Colin!$H7628&lt;=$C$3),Colin!$I7628,)</f>
        <v>0</v>
      </c>
      <c r="P7628" s="38">
        <f>IF(Colin!$G7628&lt;$B$2,Colin!$I7628,0)</f>
        <v>0</v>
      </c>
      <c r="Q7628" s="38">
        <f>IF(Colin!$G7628&lt;$B$1,Colin!$I7628,0)</f>
        <v>0</v>
      </c>
    </row>
    <row r="7629" spans="12:17" x14ac:dyDescent="0.25">
      <c r="L7629" s="38">
        <f>IF(AND(Colin!$G7629=$B$1,Colin!$H7629=$C$3),Colin!$I7629,)</f>
        <v>0</v>
      </c>
      <c r="M7629" s="38">
        <f>IF(AND(Colin!$G7629=$B$1,Colin!$H7629&lt;=$C$3),Colin!$I7629,)</f>
        <v>0</v>
      </c>
      <c r="N7629" s="38">
        <f>IF(AND(Colin!$G7629=$B$2,Colin!$H7629=$C$3),Colin!$I7629,)</f>
        <v>0</v>
      </c>
      <c r="O7629" s="38">
        <f>IF(AND(Colin!$G7629=$B$2,Colin!$H7629&lt;=$C$3),Colin!$I7629,)</f>
        <v>0</v>
      </c>
      <c r="P7629" s="38">
        <f>IF(Colin!$G7629&lt;$B$2,Colin!$I7629,0)</f>
        <v>0</v>
      </c>
      <c r="Q7629" s="38">
        <f>IF(Colin!$G7629&lt;$B$1,Colin!$I7629,0)</f>
        <v>0</v>
      </c>
    </row>
    <row r="7630" spans="12:17" x14ac:dyDescent="0.25">
      <c r="L7630" s="38">
        <f>IF(AND(Colin!$G7630=$B$1,Colin!$H7630=$C$3),Colin!$I7630,)</f>
        <v>0</v>
      </c>
      <c r="M7630" s="38">
        <f>IF(AND(Colin!$G7630=$B$1,Colin!$H7630&lt;=$C$3),Colin!$I7630,)</f>
        <v>0</v>
      </c>
      <c r="N7630" s="38">
        <f>IF(AND(Colin!$G7630=$B$2,Colin!$H7630=$C$3),Colin!$I7630,)</f>
        <v>0</v>
      </c>
      <c r="O7630" s="38">
        <f>IF(AND(Colin!$G7630=$B$2,Colin!$H7630&lt;=$C$3),Colin!$I7630,)</f>
        <v>0</v>
      </c>
      <c r="P7630" s="38">
        <f>IF(Colin!$G7630&lt;$B$2,Colin!$I7630,0)</f>
        <v>0</v>
      </c>
      <c r="Q7630" s="38">
        <f>IF(Colin!$G7630&lt;$B$1,Colin!$I7630,0)</f>
        <v>0</v>
      </c>
    </row>
    <row r="7631" spans="12:17" x14ac:dyDescent="0.25">
      <c r="L7631" s="38">
        <f>IF(AND(Colin!$G7631=$B$1,Colin!$H7631=$C$3),Colin!$I7631,)</f>
        <v>0</v>
      </c>
      <c r="M7631" s="38">
        <f>IF(AND(Colin!$G7631=$B$1,Colin!$H7631&lt;=$C$3),Colin!$I7631,)</f>
        <v>0</v>
      </c>
      <c r="N7631" s="38">
        <f>IF(AND(Colin!$G7631=$B$2,Colin!$H7631=$C$3),Colin!$I7631,)</f>
        <v>0</v>
      </c>
      <c r="O7631" s="38">
        <f>IF(AND(Colin!$G7631=$B$2,Colin!$H7631&lt;=$C$3),Colin!$I7631,)</f>
        <v>0</v>
      </c>
      <c r="P7631" s="38">
        <f>IF(Colin!$G7631&lt;$B$2,Colin!$I7631,0)</f>
        <v>0</v>
      </c>
      <c r="Q7631" s="38">
        <f>IF(Colin!$G7631&lt;$B$1,Colin!$I7631,0)</f>
        <v>0</v>
      </c>
    </row>
    <row r="7632" spans="12:17" x14ac:dyDescent="0.25">
      <c r="L7632" s="38">
        <f>IF(AND(Colin!$G7632=$B$1,Colin!$H7632=$C$3),Colin!$I7632,)</f>
        <v>0</v>
      </c>
      <c r="M7632" s="38">
        <f>IF(AND(Colin!$G7632=$B$1,Colin!$H7632&lt;=$C$3),Colin!$I7632,)</f>
        <v>0</v>
      </c>
      <c r="N7632" s="38">
        <f>IF(AND(Colin!$G7632=$B$2,Colin!$H7632=$C$3),Colin!$I7632,)</f>
        <v>0</v>
      </c>
      <c r="O7632" s="38">
        <f>IF(AND(Colin!$G7632=$B$2,Colin!$H7632&lt;=$C$3),Colin!$I7632,)</f>
        <v>0</v>
      </c>
      <c r="P7632" s="38">
        <f>IF(Colin!$G7632&lt;$B$2,Colin!$I7632,0)</f>
        <v>0</v>
      </c>
      <c r="Q7632" s="38">
        <f>IF(Colin!$G7632&lt;$B$1,Colin!$I7632,0)</f>
        <v>0</v>
      </c>
    </row>
    <row r="7633" spans="12:17" x14ac:dyDescent="0.25">
      <c r="L7633" s="38">
        <f>IF(AND(Colin!$G7633=$B$1,Colin!$H7633=$C$3),Colin!$I7633,)</f>
        <v>0</v>
      </c>
      <c r="M7633" s="38">
        <f>IF(AND(Colin!$G7633=$B$1,Colin!$H7633&lt;=$C$3),Colin!$I7633,)</f>
        <v>0</v>
      </c>
      <c r="N7633" s="38">
        <f>IF(AND(Colin!$G7633=$B$2,Colin!$H7633=$C$3),Colin!$I7633,)</f>
        <v>0</v>
      </c>
      <c r="O7633" s="38">
        <f>IF(AND(Colin!$G7633=$B$2,Colin!$H7633&lt;=$C$3),Colin!$I7633,)</f>
        <v>0</v>
      </c>
      <c r="P7633" s="38">
        <f>IF(Colin!$G7633&lt;$B$2,Colin!$I7633,0)</f>
        <v>0</v>
      </c>
      <c r="Q7633" s="38">
        <f>IF(Colin!$G7633&lt;$B$1,Colin!$I7633,0)</f>
        <v>0</v>
      </c>
    </row>
    <row r="7634" spans="12:17" x14ac:dyDescent="0.25">
      <c r="L7634" s="38">
        <f>IF(AND(Colin!$G7634=$B$1,Colin!$H7634=$C$3),Colin!$I7634,)</f>
        <v>0</v>
      </c>
      <c r="M7634" s="38">
        <f>IF(AND(Colin!$G7634=$B$1,Colin!$H7634&lt;=$C$3),Colin!$I7634,)</f>
        <v>0</v>
      </c>
      <c r="N7634" s="38">
        <f>IF(AND(Colin!$G7634=$B$2,Colin!$H7634=$C$3),Colin!$I7634,)</f>
        <v>0</v>
      </c>
      <c r="O7634" s="38">
        <f>IF(AND(Colin!$G7634=$B$2,Colin!$H7634&lt;=$C$3),Colin!$I7634,)</f>
        <v>0</v>
      </c>
      <c r="P7634" s="38">
        <f>IF(Colin!$G7634&lt;$B$2,Colin!$I7634,0)</f>
        <v>0</v>
      </c>
      <c r="Q7634" s="38">
        <f>IF(Colin!$G7634&lt;$B$1,Colin!$I7634,0)</f>
        <v>0</v>
      </c>
    </row>
    <row r="7635" spans="12:17" x14ac:dyDescent="0.25">
      <c r="L7635" s="38">
        <f>IF(AND(Colin!$G7635=$B$1,Colin!$H7635=$C$3),Colin!$I7635,)</f>
        <v>0</v>
      </c>
      <c r="M7635" s="38">
        <f>IF(AND(Colin!$G7635=$B$1,Colin!$H7635&lt;=$C$3),Colin!$I7635,)</f>
        <v>0</v>
      </c>
      <c r="N7635" s="38">
        <f>IF(AND(Colin!$G7635=$B$2,Colin!$H7635=$C$3),Colin!$I7635,)</f>
        <v>0</v>
      </c>
      <c r="O7635" s="38">
        <f>IF(AND(Colin!$G7635=$B$2,Colin!$H7635&lt;=$C$3),Colin!$I7635,)</f>
        <v>0</v>
      </c>
      <c r="P7635" s="38">
        <f>IF(Colin!$G7635&lt;$B$2,Colin!$I7635,0)</f>
        <v>0</v>
      </c>
      <c r="Q7635" s="38">
        <f>IF(Colin!$G7635&lt;$B$1,Colin!$I7635,0)</f>
        <v>0</v>
      </c>
    </row>
    <row r="7636" spans="12:17" x14ac:dyDescent="0.25">
      <c r="L7636" s="38">
        <f>IF(AND(Colin!$G7636=$B$1,Colin!$H7636=$C$3),Colin!$I7636,)</f>
        <v>0</v>
      </c>
      <c r="M7636" s="38">
        <f>IF(AND(Colin!$G7636=$B$1,Colin!$H7636&lt;=$C$3),Colin!$I7636,)</f>
        <v>0</v>
      </c>
      <c r="N7636" s="38">
        <f>IF(AND(Colin!$G7636=$B$2,Colin!$H7636=$C$3),Colin!$I7636,)</f>
        <v>0</v>
      </c>
      <c r="O7636" s="38">
        <f>IF(AND(Colin!$G7636=$B$2,Colin!$H7636&lt;=$C$3),Colin!$I7636,)</f>
        <v>0</v>
      </c>
      <c r="P7636" s="38">
        <f>IF(Colin!$G7636&lt;$B$2,Colin!$I7636,0)</f>
        <v>0</v>
      </c>
      <c r="Q7636" s="38">
        <f>IF(Colin!$G7636&lt;$B$1,Colin!$I7636,0)</f>
        <v>0</v>
      </c>
    </row>
    <row r="7637" spans="12:17" x14ac:dyDescent="0.25">
      <c r="L7637" s="38">
        <f>IF(AND(Colin!$G7637=$B$1,Colin!$H7637=$C$3),Colin!$I7637,)</f>
        <v>0</v>
      </c>
      <c r="M7637" s="38">
        <f>IF(AND(Colin!$G7637=$B$1,Colin!$H7637&lt;=$C$3),Colin!$I7637,)</f>
        <v>0</v>
      </c>
      <c r="N7637" s="38">
        <f>IF(AND(Colin!$G7637=$B$2,Colin!$H7637=$C$3),Colin!$I7637,)</f>
        <v>0</v>
      </c>
      <c r="O7637" s="38">
        <f>IF(AND(Colin!$G7637=$B$2,Colin!$H7637&lt;=$C$3),Colin!$I7637,)</f>
        <v>0</v>
      </c>
      <c r="P7637" s="38">
        <f>IF(Colin!$G7637&lt;$B$2,Colin!$I7637,0)</f>
        <v>0</v>
      </c>
      <c r="Q7637" s="38">
        <f>IF(Colin!$G7637&lt;$B$1,Colin!$I7637,0)</f>
        <v>0</v>
      </c>
    </row>
    <row r="7638" spans="12:17" x14ac:dyDescent="0.25">
      <c r="L7638" s="38">
        <f>IF(AND(Colin!$G7638=$B$1,Colin!$H7638=$C$3),Colin!$I7638,)</f>
        <v>0</v>
      </c>
      <c r="M7638" s="38">
        <f>IF(AND(Colin!$G7638=$B$1,Colin!$H7638&lt;=$C$3),Colin!$I7638,)</f>
        <v>0</v>
      </c>
      <c r="N7638" s="38">
        <f>IF(AND(Colin!$G7638=$B$2,Colin!$H7638=$C$3),Colin!$I7638,)</f>
        <v>0</v>
      </c>
      <c r="O7638" s="38">
        <f>IF(AND(Colin!$G7638=$B$2,Colin!$H7638&lt;=$C$3),Colin!$I7638,)</f>
        <v>0</v>
      </c>
      <c r="P7638" s="38">
        <f>IF(Colin!$G7638&lt;$B$2,Colin!$I7638,0)</f>
        <v>0</v>
      </c>
      <c r="Q7638" s="38">
        <f>IF(Colin!$G7638&lt;$B$1,Colin!$I7638,0)</f>
        <v>0</v>
      </c>
    </row>
    <row r="7639" spans="12:17" x14ac:dyDescent="0.25">
      <c r="L7639" s="38">
        <f>IF(AND(Colin!$G7639=$B$1,Colin!$H7639=$C$3),Colin!$I7639,)</f>
        <v>0</v>
      </c>
      <c r="M7639" s="38">
        <f>IF(AND(Colin!$G7639=$B$1,Colin!$H7639&lt;=$C$3),Colin!$I7639,)</f>
        <v>0</v>
      </c>
      <c r="N7639" s="38">
        <f>IF(AND(Colin!$G7639=$B$2,Colin!$H7639=$C$3),Colin!$I7639,)</f>
        <v>0</v>
      </c>
      <c r="O7639" s="38">
        <f>IF(AND(Colin!$G7639=$B$2,Colin!$H7639&lt;=$C$3),Colin!$I7639,)</f>
        <v>0</v>
      </c>
      <c r="P7639" s="38">
        <f>IF(Colin!$G7639&lt;$B$2,Colin!$I7639,0)</f>
        <v>0</v>
      </c>
      <c r="Q7639" s="38">
        <f>IF(Colin!$G7639&lt;$B$1,Colin!$I7639,0)</f>
        <v>0</v>
      </c>
    </row>
    <row r="7640" spans="12:17" x14ac:dyDescent="0.25">
      <c r="L7640" s="38">
        <f>IF(AND(Colin!$G7640=$B$1,Colin!$H7640=$C$3),Colin!$I7640,)</f>
        <v>0</v>
      </c>
      <c r="M7640" s="38">
        <f>IF(AND(Colin!$G7640=$B$1,Colin!$H7640&lt;=$C$3),Colin!$I7640,)</f>
        <v>0</v>
      </c>
      <c r="N7640" s="38">
        <f>IF(AND(Colin!$G7640=$B$2,Colin!$H7640=$C$3),Colin!$I7640,)</f>
        <v>0</v>
      </c>
      <c r="O7640" s="38">
        <f>IF(AND(Colin!$G7640=$B$2,Colin!$H7640&lt;=$C$3),Colin!$I7640,)</f>
        <v>0</v>
      </c>
      <c r="P7640" s="38">
        <f>IF(Colin!$G7640&lt;$B$2,Colin!$I7640,0)</f>
        <v>0</v>
      </c>
      <c r="Q7640" s="38">
        <f>IF(Colin!$G7640&lt;$B$1,Colin!$I7640,0)</f>
        <v>0</v>
      </c>
    </row>
    <row r="7641" spans="12:17" x14ac:dyDescent="0.25">
      <c r="L7641" s="38">
        <f>IF(AND(Colin!$G7641=$B$1,Colin!$H7641=$C$3),Colin!$I7641,)</f>
        <v>0</v>
      </c>
      <c r="M7641" s="38">
        <f>IF(AND(Colin!$G7641=$B$1,Colin!$H7641&lt;=$C$3),Colin!$I7641,)</f>
        <v>0</v>
      </c>
      <c r="N7641" s="38">
        <f>IF(AND(Colin!$G7641=$B$2,Colin!$H7641=$C$3),Colin!$I7641,)</f>
        <v>0</v>
      </c>
      <c r="O7641" s="38">
        <f>IF(AND(Colin!$G7641=$B$2,Colin!$H7641&lt;=$C$3),Colin!$I7641,)</f>
        <v>0</v>
      </c>
      <c r="P7641" s="38">
        <f>IF(Colin!$G7641&lt;$B$2,Colin!$I7641,0)</f>
        <v>0</v>
      </c>
      <c r="Q7641" s="38">
        <f>IF(Colin!$G7641&lt;$B$1,Colin!$I7641,0)</f>
        <v>0</v>
      </c>
    </row>
    <row r="7642" spans="12:17" x14ac:dyDescent="0.25">
      <c r="L7642" s="38">
        <f>IF(AND(Colin!$G7642=$B$1,Colin!$H7642=$C$3),Colin!$I7642,)</f>
        <v>0</v>
      </c>
      <c r="M7642" s="38">
        <f>IF(AND(Colin!$G7642=$B$1,Colin!$H7642&lt;=$C$3),Colin!$I7642,)</f>
        <v>0</v>
      </c>
      <c r="N7642" s="38">
        <f>IF(AND(Colin!$G7642=$B$2,Colin!$H7642=$C$3),Colin!$I7642,)</f>
        <v>0</v>
      </c>
      <c r="O7642" s="38">
        <f>IF(AND(Colin!$G7642=$B$2,Colin!$H7642&lt;=$C$3),Colin!$I7642,)</f>
        <v>0</v>
      </c>
      <c r="P7642" s="38">
        <f>IF(Colin!$G7642&lt;$B$2,Colin!$I7642,0)</f>
        <v>0</v>
      </c>
      <c r="Q7642" s="38">
        <f>IF(Colin!$G7642&lt;$B$1,Colin!$I7642,0)</f>
        <v>0</v>
      </c>
    </row>
    <row r="7643" spans="12:17" x14ac:dyDescent="0.25">
      <c r="L7643" s="38">
        <f>IF(AND(Colin!$G7643=$B$1,Colin!$H7643=$C$3),Colin!$I7643,)</f>
        <v>0</v>
      </c>
      <c r="M7643" s="38">
        <f>IF(AND(Colin!$G7643=$B$1,Colin!$H7643&lt;=$C$3),Colin!$I7643,)</f>
        <v>0</v>
      </c>
      <c r="N7643" s="38">
        <f>IF(AND(Colin!$G7643=$B$2,Colin!$H7643=$C$3),Colin!$I7643,)</f>
        <v>0</v>
      </c>
      <c r="O7643" s="38">
        <f>IF(AND(Colin!$G7643=$B$2,Colin!$H7643&lt;=$C$3),Colin!$I7643,)</f>
        <v>0</v>
      </c>
      <c r="P7643" s="38">
        <f>IF(Colin!$G7643&lt;$B$2,Colin!$I7643,0)</f>
        <v>0</v>
      </c>
      <c r="Q7643" s="38">
        <f>IF(Colin!$G7643&lt;$B$1,Colin!$I7643,0)</f>
        <v>0</v>
      </c>
    </row>
    <row r="7644" spans="12:17" x14ac:dyDescent="0.25">
      <c r="L7644" s="38">
        <f>IF(AND(Colin!$G7644=$B$1,Colin!$H7644=$C$3),Colin!$I7644,)</f>
        <v>0</v>
      </c>
      <c r="M7644" s="38">
        <f>IF(AND(Colin!$G7644=$B$1,Colin!$H7644&lt;=$C$3),Colin!$I7644,)</f>
        <v>0</v>
      </c>
      <c r="N7644" s="38">
        <f>IF(AND(Colin!$G7644=$B$2,Colin!$H7644=$C$3),Colin!$I7644,)</f>
        <v>0</v>
      </c>
      <c r="O7644" s="38">
        <f>IF(AND(Colin!$G7644=$B$2,Colin!$H7644&lt;=$C$3),Colin!$I7644,)</f>
        <v>0</v>
      </c>
      <c r="P7644" s="38">
        <f>IF(Colin!$G7644&lt;$B$2,Colin!$I7644,0)</f>
        <v>0</v>
      </c>
      <c r="Q7644" s="38">
        <f>IF(Colin!$G7644&lt;$B$1,Colin!$I7644,0)</f>
        <v>0</v>
      </c>
    </row>
    <row r="7645" spans="12:17" x14ac:dyDescent="0.25">
      <c r="L7645" s="38">
        <f>IF(AND(Colin!$G7645=$B$1,Colin!$H7645=$C$3),Colin!$I7645,)</f>
        <v>0</v>
      </c>
      <c r="M7645" s="38">
        <f>IF(AND(Colin!$G7645=$B$1,Colin!$H7645&lt;=$C$3),Colin!$I7645,)</f>
        <v>0</v>
      </c>
      <c r="N7645" s="38">
        <f>IF(AND(Colin!$G7645=$B$2,Colin!$H7645=$C$3),Colin!$I7645,)</f>
        <v>0</v>
      </c>
      <c r="O7645" s="38">
        <f>IF(AND(Colin!$G7645=$B$2,Colin!$H7645&lt;=$C$3),Colin!$I7645,)</f>
        <v>0</v>
      </c>
      <c r="P7645" s="38">
        <f>IF(Colin!$G7645&lt;$B$2,Colin!$I7645,0)</f>
        <v>0</v>
      </c>
      <c r="Q7645" s="38">
        <f>IF(Colin!$G7645&lt;$B$1,Colin!$I7645,0)</f>
        <v>0</v>
      </c>
    </row>
    <row r="7646" spans="12:17" x14ac:dyDescent="0.25">
      <c r="L7646" s="38">
        <f>IF(AND(Colin!$G7646=$B$1,Colin!$H7646=$C$3),Colin!$I7646,)</f>
        <v>0</v>
      </c>
      <c r="M7646" s="38">
        <f>IF(AND(Colin!$G7646=$B$1,Colin!$H7646&lt;=$C$3),Colin!$I7646,)</f>
        <v>0</v>
      </c>
      <c r="N7646" s="38">
        <f>IF(AND(Colin!$G7646=$B$2,Colin!$H7646=$C$3),Colin!$I7646,)</f>
        <v>0</v>
      </c>
      <c r="O7646" s="38">
        <f>IF(AND(Colin!$G7646=$B$2,Colin!$H7646&lt;=$C$3),Colin!$I7646,)</f>
        <v>0</v>
      </c>
      <c r="P7646" s="38">
        <f>IF(Colin!$G7646&lt;$B$2,Colin!$I7646,0)</f>
        <v>0</v>
      </c>
      <c r="Q7646" s="38">
        <f>IF(Colin!$G7646&lt;$B$1,Colin!$I7646,0)</f>
        <v>0</v>
      </c>
    </row>
    <row r="7647" spans="12:17" x14ac:dyDescent="0.25">
      <c r="L7647" s="38">
        <f>IF(AND(Colin!$G7647=$B$1,Colin!$H7647=$C$3),Colin!$I7647,)</f>
        <v>0</v>
      </c>
      <c r="M7647" s="38">
        <f>IF(AND(Colin!$G7647=$B$1,Colin!$H7647&lt;=$C$3),Colin!$I7647,)</f>
        <v>0</v>
      </c>
      <c r="N7647" s="38">
        <f>IF(AND(Colin!$G7647=$B$2,Colin!$H7647=$C$3),Colin!$I7647,)</f>
        <v>0</v>
      </c>
      <c r="O7647" s="38">
        <f>IF(AND(Colin!$G7647=$B$2,Colin!$H7647&lt;=$C$3),Colin!$I7647,)</f>
        <v>0</v>
      </c>
      <c r="P7647" s="38">
        <f>IF(Colin!$G7647&lt;$B$2,Colin!$I7647,0)</f>
        <v>0</v>
      </c>
      <c r="Q7647" s="38">
        <f>IF(Colin!$G7647&lt;$B$1,Colin!$I7647,0)</f>
        <v>0</v>
      </c>
    </row>
    <row r="7648" spans="12:17" x14ac:dyDescent="0.25">
      <c r="L7648" s="38">
        <f>IF(AND(Colin!$G7648=$B$1,Colin!$H7648=$C$3),Colin!$I7648,)</f>
        <v>0</v>
      </c>
      <c r="M7648" s="38">
        <f>IF(AND(Colin!$G7648=$B$1,Colin!$H7648&lt;=$C$3),Colin!$I7648,)</f>
        <v>0</v>
      </c>
      <c r="N7648" s="38">
        <f>IF(AND(Colin!$G7648=$B$2,Colin!$H7648=$C$3),Colin!$I7648,)</f>
        <v>0</v>
      </c>
      <c r="O7648" s="38">
        <f>IF(AND(Colin!$G7648=$B$2,Colin!$H7648&lt;=$C$3),Colin!$I7648,)</f>
        <v>0</v>
      </c>
      <c r="P7648" s="38">
        <f>IF(Colin!$G7648&lt;$B$2,Colin!$I7648,0)</f>
        <v>0</v>
      </c>
      <c r="Q7648" s="38">
        <f>IF(Colin!$G7648&lt;$B$1,Colin!$I7648,0)</f>
        <v>0</v>
      </c>
    </row>
    <row r="7649" spans="12:17" x14ac:dyDescent="0.25">
      <c r="L7649" s="38">
        <f>IF(AND(Colin!$G7649=$B$1,Colin!$H7649=$C$3),Colin!$I7649,)</f>
        <v>0</v>
      </c>
      <c r="M7649" s="38">
        <f>IF(AND(Colin!$G7649=$B$1,Colin!$H7649&lt;=$C$3),Colin!$I7649,)</f>
        <v>0</v>
      </c>
      <c r="N7649" s="38">
        <f>IF(AND(Colin!$G7649=$B$2,Colin!$H7649=$C$3),Colin!$I7649,)</f>
        <v>0</v>
      </c>
      <c r="O7649" s="38">
        <f>IF(AND(Colin!$G7649=$B$2,Colin!$H7649&lt;=$C$3),Colin!$I7649,)</f>
        <v>0</v>
      </c>
      <c r="P7649" s="38">
        <f>IF(Colin!$G7649&lt;$B$2,Colin!$I7649,0)</f>
        <v>0</v>
      </c>
      <c r="Q7649" s="38">
        <f>IF(Colin!$G7649&lt;$B$1,Colin!$I7649,0)</f>
        <v>0</v>
      </c>
    </row>
    <row r="7650" spans="12:17" x14ac:dyDescent="0.25">
      <c r="L7650" s="38">
        <f>IF(AND(Colin!$G7650=$B$1,Colin!$H7650=$C$3),Colin!$I7650,)</f>
        <v>0</v>
      </c>
      <c r="M7650" s="38">
        <f>IF(AND(Colin!$G7650=$B$1,Colin!$H7650&lt;=$C$3),Colin!$I7650,)</f>
        <v>0</v>
      </c>
      <c r="N7650" s="38">
        <f>IF(AND(Colin!$G7650=$B$2,Colin!$H7650=$C$3),Colin!$I7650,)</f>
        <v>0</v>
      </c>
      <c r="O7650" s="38">
        <f>IF(AND(Colin!$G7650=$B$2,Colin!$H7650&lt;=$C$3),Colin!$I7650,)</f>
        <v>0</v>
      </c>
      <c r="P7650" s="38">
        <f>IF(Colin!$G7650&lt;$B$2,Colin!$I7650,0)</f>
        <v>0</v>
      </c>
      <c r="Q7650" s="38">
        <f>IF(Colin!$G7650&lt;$B$1,Colin!$I7650,0)</f>
        <v>0</v>
      </c>
    </row>
    <row r="7651" spans="12:17" x14ac:dyDescent="0.25">
      <c r="L7651" s="38">
        <f>IF(AND(Colin!$G7651=$B$1,Colin!$H7651=$C$3),Colin!$I7651,)</f>
        <v>0</v>
      </c>
      <c r="M7651" s="38">
        <f>IF(AND(Colin!$G7651=$B$1,Colin!$H7651&lt;=$C$3),Colin!$I7651,)</f>
        <v>0</v>
      </c>
      <c r="N7651" s="38">
        <f>IF(AND(Colin!$G7651=$B$2,Colin!$H7651=$C$3),Colin!$I7651,)</f>
        <v>0</v>
      </c>
      <c r="O7651" s="38">
        <f>IF(AND(Colin!$G7651=$B$2,Colin!$H7651&lt;=$C$3),Colin!$I7651,)</f>
        <v>0</v>
      </c>
      <c r="P7651" s="38">
        <f>IF(Colin!$G7651&lt;$B$2,Colin!$I7651,0)</f>
        <v>0</v>
      </c>
      <c r="Q7651" s="38">
        <f>IF(Colin!$G7651&lt;$B$1,Colin!$I7651,0)</f>
        <v>0</v>
      </c>
    </row>
    <row r="7652" spans="12:17" x14ac:dyDescent="0.25">
      <c r="L7652" s="38">
        <f>IF(AND(Colin!$G7652=$B$1,Colin!$H7652=$C$3),Colin!$I7652,)</f>
        <v>0</v>
      </c>
      <c r="M7652" s="38">
        <f>IF(AND(Colin!$G7652=$B$1,Colin!$H7652&lt;=$C$3),Colin!$I7652,)</f>
        <v>0</v>
      </c>
      <c r="N7652" s="38">
        <f>IF(AND(Colin!$G7652=$B$2,Colin!$H7652=$C$3),Colin!$I7652,)</f>
        <v>0</v>
      </c>
      <c r="O7652" s="38">
        <f>IF(AND(Colin!$G7652=$B$2,Colin!$H7652&lt;=$C$3),Colin!$I7652,)</f>
        <v>0</v>
      </c>
      <c r="P7652" s="38">
        <f>IF(Colin!$G7652&lt;$B$2,Colin!$I7652,0)</f>
        <v>0</v>
      </c>
      <c r="Q7652" s="38">
        <f>IF(Colin!$G7652&lt;$B$1,Colin!$I7652,0)</f>
        <v>0</v>
      </c>
    </row>
    <row r="7653" spans="12:17" x14ac:dyDescent="0.25">
      <c r="L7653" s="38">
        <f>IF(AND(Colin!$G7653=$B$1,Colin!$H7653=$C$3),Colin!$I7653,)</f>
        <v>0</v>
      </c>
      <c r="M7653" s="38">
        <f>IF(AND(Colin!$G7653=$B$1,Colin!$H7653&lt;=$C$3),Colin!$I7653,)</f>
        <v>0</v>
      </c>
      <c r="N7653" s="38">
        <f>IF(AND(Colin!$G7653=$B$2,Colin!$H7653=$C$3),Colin!$I7653,)</f>
        <v>0</v>
      </c>
      <c r="O7653" s="38">
        <f>IF(AND(Colin!$G7653=$B$2,Colin!$H7653&lt;=$C$3),Colin!$I7653,)</f>
        <v>0</v>
      </c>
      <c r="P7653" s="38">
        <f>IF(Colin!$G7653&lt;$B$2,Colin!$I7653,0)</f>
        <v>0</v>
      </c>
      <c r="Q7653" s="38">
        <f>IF(Colin!$G7653&lt;$B$1,Colin!$I7653,0)</f>
        <v>0</v>
      </c>
    </row>
    <row r="7654" spans="12:17" x14ac:dyDescent="0.25">
      <c r="L7654" s="38">
        <f>IF(AND(Colin!$G7654=$B$1,Colin!$H7654=$C$3),Colin!$I7654,)</f>
        <v>0</v>
      </c>
      <c r="M7654" s="38">
        <f>IF(AND(Colin!$G7654=$B$1,Colin!$H7654&lt;=$C$3),Colin!$I7654,)</f>
        <v>0</v>
      </c>
      <c r="N7654" s="38">
        <f>IF(AND(Colin!$G7654=$B$2,Colin!$H7654=$C$3),Colin!$I7654,)</f>
        <v>0</v>
      </c>
      <c r="O7654" s="38">
        <f>IF(AND(Colin!$G7654=$B$2,Colin!$H7654&lt;=$C$3),Colin!$I7654,)</f>
        <v>0</v>
      </c>
      <c r="P7654" s="38">
        <f>IF(Colin!$G7654&lt;$B$2,Colin!$I7654,0)</f>
        <v>0</v>
      </c>
      <c r="Q7654" s="38">
        <f>IF(Colin!$G7654&lt;$B$1,Colin!$I7654,0)</f>
        <v>0</v>
      </c>
    </row>
    <row r="7655" spans="12:17" x14ac:dyDescent="0.25">
      <c r="L7655" s="38">
        <f>IF(AND(Colin!$G7655=$B$1,Colin!$H7655=$C$3),Colin!$I7655,)</f>
        <v>0</v>
      </c>
      <c r="M7655" s="38">
        <f>IF(AND(Colin!$G7655=$B$1,Colin!$H7655&lt;=$C$3),Colin!$I7655,)</f>
        <v>0</v>
      </c>
      <c r="N7655" s="38">
        <f>IF(AND(Colin!$G7655=$B$2,Colin!$H7655=$C$3),Colin!$I7655,)</f>
        <v>0</v>
      </c>
      <c r="O7655" s="38">
        <f>IF(AND(Colin!$G7655=$B$2,Colin!$H7655&lt;=$C$3),Colin!$I7655,)</f>
        <v>0</v>
      </c>
      <c r="P7655" s="38">
        <f>IF(Colin!$G7655&lt;$B$2,Colin!$I7655,0)</f>
        <v>0</v>
      </c>
      <c r="Q7655" s="38">
        <f>IF(Colin!$G7655&lt;$B$1,Colin!$I7655,0)</f>
        <v>0</v>
      </c>
    </row>
    <row r="7656" spans="12:17" x14ac:dyDescent="0.25">
      <c r="L7656" s="38">
        <f>IF(AND(Colin!$G7656=$B$1,Colin!$H7656=$C$3),Colin!$I7656,)</f>
        <v>0</v>
      </c>
      <c r="M7656" s="38">
        <f>IF(AND(Colin!$G7656=$B$1,Colin!$H7656&lt;=$C$3),Colin!$I7656,)</f>
        <v>0</v>
      </c>
      <c r="N7656" s="38">
        <f>IF(AND(Colin!$G7656=$B$2,Colin!$H7656=$C$3),Colin!$I7656,)</f>
        <v>0</v>
      </c>
      <c r="O7656" s="38">
        <f>IF(AND(Colin!$G7656=$B$2,Colin!$H7656&lt;=$C$3),Colin!$I7656,)</f>
        <v>0</v>
      </c>
      <c r="P7656" s="38">
        <f>IF(Colin!$G7656&lt;$B$2,Colin!$I7656,0)</f>
        <v>0</v>
      </c>
      <c r="Q7656" s="38">
        <f>IF(Colin!$G7656&lt;$B$1,Colin!$I7656,0)</f>
        <v>0</v>
      </c>
    </row>
    <row r="7657" spans="12:17" x14ac:dyDescent="0.25">
      <c r="L7657" s="38">
        <f>IF(AND(Colin!$G7657=$B$1,Colin!$H7657=$C$3),Colin!$I7657,)</f>
        <v>0</v>
      </c>
      <c r="M7657" s="38">
        <f>IF(AND(Colin!$G7657=$B$1,Colin!$H7657&lt;=$C$3),Colin!$I7657,)</f>
        <v>0</v>
      </c>
      <c r="N7657" s="38">
        <f>IF(AND(Colin!$G7657=$B$2,Colin!$H7657=$C$3),Colin!$I7657,)</f>
        <v>0</v>
      </c>
      <c r="O7657" s="38">
        <f>IF(AND(Colin!$G7657=$B$2,Colin!$H7657&lt;=$C$3),Colin!$I7657,)</f>
        <v>0</v>
      </c>
      <c r="P7657" s="38">
        <f>IF(Colin!$G7657&lt;$B$2,Colin!$I7657,0)</f>
        <v>0</v>
      </c>
      <c r="Q7657" s="38">
        <f>IF(Colin!$G7657&lt;$B$1,Colin!$I7657,0)</f>
        <v>0</v>
      </c>
    </row>
    <row r="7658" spans="12:17" x14ac:dyDescent="0.25">
      <c r="L7658" s="38">
        <f>IF(AND(Colin!$G7658=$B$1,Colin!$H7658=$C$3),Colin!$I7658,)</f>
        <v>0</v>
      </c>
      <c r="M7658" s="38">
        <f>IF(AND(Colin!$G7658=$B$1,Colin!$H7658&lt;=$C$3),Colin!$I7658,)</f>
        <v>0</v>
      </c>
      <c r="N7658" s="38">
        <f>IF(AND(Colin!$G7658=$B$2,Colin!$H7658=$C$3),Colin!$I7658,)</f>
        <v>0</v>
      </c>
      <c r="O7658" s="38">
        <f>IF(AND(Colin!$G7658=$B$2,Colin!$H7658&lt;=$C$3),Colin!$I7658,)</f>
        <v>0</v>
      </c>
      <c r="P7658" s="38">
        <f>IF(Colin!$G7658&lt;$B$2,Colin!$I7658,0)</f>
        <v>0</v>
      </c>
      <c r="Q7658" s="38">
        <f>IF(Colin!$G7658&lt;$B$1,Colin!$I7658,0)</f>
        <v>0</v>
      </c>
    </row>
    <row r="7659" spans="12:17" x14ac:dyDescent="0.25">
      <c r="L7659" s="38">
        <f>IF(AND(Colin!$G7659=$B$1,Colin!$H7659=$C$3),Colin!$I7659,)</f>
        <v>0</v>
      </c>
      <c r="M7659" s="38">
        <f>IF(AND(Colin!$G7659=$B$1,Colin!$H7659&lt;=$C$3),Colin!$I7659,)</f>
        <v>0</v>
      </c>
      <c r="N7659" s="38">
        <f>IF(AND(Colin!$G7659=$B$2,Colin!$H7659=$C$3),Colin!$I7659,)</f>
        <v>0</v>
      </c>
      <c r="O7659" s="38">
        <f>IF(AND(Colin!$G7659=$B$2,Colin!$H7659&lt;=$C$3),Colin!$I7659,)</f>
        <v>0</v>
      </c>
      <c r="P7659" s="38">
        <f>IF(Colin!$G7659&lt;$B$2,Colin!$I7659,0)</f>
        <v>0</v>
      </c>
      <c r="Q7659" s="38">
        <f>IF(Colin!$G7659&lt;$B$1,Colin!$I7659,0)</f>
        <v>0</v>
      </c>
    </row>
    <row r="7660" spans="12:17" x14ac:dyDescent="0.25">
      <c r="L7660" s="38">
        <f>IF(AND(Colin!$G7660=$B$1,Colin!$H7660=$C$3),Colin!$I7660,)</f>
        <v>0</v>
      </c>
      <c r="M7660" s="38">
        <f>IF(AND(Colin!$G7660=$B$1,Colin!$H7660&lt;=$C$3),Colin!$I7660,)</f>
        <v>0</v>
      </c>
      <c r="N7660" s="38">
        <f>IF(AND(Colin!$G7660=$B$2,Colin!$H7660=$C$3),Colin!$I7660,)</f>
        <v>0</v>
      </c>
      <c r="O7660" s="38">
        <f>IF(AND(Colin!$G7660=$B$2,Colin!$H7660&lt;=$C$3),Colin!$I7660,)</f>
        <v>0</v>
      </c>
      <c r="P7660" s="38">
        <f>IF(Colin!$G7660&lt;$B$2,Colin!$I7660,0)</f>
        <v>0</v>
      </c>
      <c r="Q7660" s="38">
        <f>IF(Colin!$G7660&lt;$B$1,Colin!$I7660,0)</f>
        <v>0</v>
      </c>
    </row>
    <row r="7661" spans="12:17" x14ac:dyDescent="0.25">
      <c r="L7661" s="38">
        <f>IF(AND(Colin!$G7661=$B$1,Colin!$H7661=$C$3),Colin!$I7661,)</f>
        <v>0</v>
      </c>
      <c r="M7661" s="38">
        <f>IF(AND(Colin!$G7661=$B$1,Colin!$H7661&lt;=$C$3),Colin!$I7661,)</f>
        <v>0</v>
      </c>
      <c r="N7661" s="38">
        <f>IF(AND(Colin!$G7661=$B$2,Colin!$H7661=$C$3),Colin!$I7661,)</f>
        <v>0</v>
      </c>
      <c r="O7661" s="38">
        <f>IF(AND(Colin!$G7661=$B$2,Colin!$H7661&lt;=$C$3),Colin!$I7661,)</f>
        <v>0</v>
      </c>
      <c r="P7661" s="38">
        <f>IF(Colin!$G7661&lt;$B$2,Colin!$I7661,0)</f>
        <v>0</v>
      </c>
      <c r="Q7661" s="38">
        <f>IF(Colin!$G7661&lt;$B$1,Colin!$I7661,0)</f>
        <v>0</v>
      </c>
    </row>
    <row r="7662" spans="12:17" x14ac:dyDescent="0.25">
      <c r="L7662" s="38">
        <f>IF(AND(Colin!$G7662=$B$1,Colin!$H7662=$C$3),Colin!$I7662,)</f>
        <v>0</v>
      </c>
      <c r="M7662" s="38">
        <f>IF(AND(Colin!$G7662=$B$1,Colin!$H7662&lt;=$C$3),Colin!$I7662,)</f>
        <v>0</v>
      </c>
      <c r="N7662" s="38">
        <f>IF(AND(Colin!$G7662=$B$2,Colin!$H7662=$C$3),Colin!$I7662,)</f>
        <v>0</v>
      </c>
      <c r="O7662" s="38">
        <f>IF(AND(Colin!$G7662=$B$2,Colin!$H7662&lt;=$C$3),Colin!$I7662,)</f>
        <v>0</v>
      </c>
      <c r="P7662" s="38">
        <f>IF(Colin!$G7662&lt;$B$2,Colin!$I7662,0)</f>
        <v>0</v>
      </c>
      <c r="Q7662" s="38">
        <f>IF(Colin!$G7662&lt;$B$1,Colin!$I7662,0)</f>
        <v>0</v>
      </c>
    </row>
    <row r="7663" spans="12:17" x14ac:dyDescent="0.25">
      <c r="L7663" s="38">
        <f>IF(AND(Colin!$G7663=$B$1,Colin!$H7663=$C$3),Colin!$I7663,)</f>
        <v>0</v>
      </c>
      <c r="M7663" s="38">
        <f>IF(AND(Colin!$G7663=$B$1,Colin!$H7663&lt;=$C$3),Colin!$I7663,)</f>
        <v>0</v>
      </c>
      <c r="N7663" s="38">
        <f>IF(AND(Colin!$G7663=$B$2,Colin!$H7663=$C$3),Colin!$I7663,)</f>
        <v>0</v>
      </c>
      <c r="O7663" s="38">
        <f>IF(AND(Colin!$G7663=$B$2,Colin!$H7663&lt;=$C$3),Colin!$I7663,)</f>
        <v>0</v>
      </c>
      <c r="P7663" s="38">
        <f>IF(Colin!$G7663&lt;$B$2,Colin!$I7663,0)</f>
        <v>0</v>
      </c>
      <c r="Q7663" s="38">
        <f>IF(Colin!$G7663&lt;$B$1,Colin!$I7663,0)</f>
        <v>0</v>
      </c>
    </row>
    <row r="7664" spans="12:17" x14ac:dyDescent="0.25">
      <c r="L7664" s="38">
        <f>IF(AND(Colin!$G7664=$B$1,Colin!$H7664=$C$3),Colin!$I7664,)</f>
        <v>0</v>
      </c>
      <c r="M7664" s="38">
        <f>IF(AND(Colin!$G7664=$B$1,Colin!$H7664&lt;=$C$3),Colin!$I7664,)</f>
        <v>0</v>
      </c>
      <c r="N7664" s="38">
        <f>IF(AND(Colin!$G7664=$B$2,Colin!$H7664=$C$3),Colin!$I7664,)</f>
        <v>0</v>
      </c>
      <c r="O7664" s="38">
        <f>IF(AND(Colin!$G7664=$B$2,Colin!$H7664&lt;=$C$3),Colin!$I7664,)</f>
        <v>0</v>
      </c>
      <c r="P7664" s="38">
        <f>IF(Colin!$G7664&lt;$B$2,Colin!$I7664,0)</f>
        <v>0</v>
      </c>
      <c r="Q7664" s="38">
        <f>IF(Colin!$G7664&lt;$B$1,Colin!$I7664,0)</f>
        <v>0</v>
      </c>
    </row>
    <row r="7665" spans="12:17" x14ac:dyDescent="0.25">
      <c r="L7665" s="38">
        <f>IF(AND(Colin!$G7665=$B$1,Colin!$H7665=$C$3),Colin!$I7665,)</f>
        <v>0</v>
      </c>
      <c r="M7665" s="38">
        <f>IF(AND(Colin!$G7665=$B$1,Colin!$H7665&lt;=$C$3),Colin!$I7665,)</f>
        <v>0</v>
      </c>
      <c r="N7665" s="38">
        <f>IF(AND(Colin!$G7665=$B$2,Colin!$H7665=$C$3),Colin!$I7665,)</f>
        <v>0</v>
      </c>
      <c r="O7665" s="38">
        <f>IF(AND(Colin!$G7665=$B$2,Colin!$H7665&lt;=$C$3),Colin!$I7665,)</f>
        <v>0</v>
      </c>
      <c r="P7665" s="38">
        <f>IF(Colin!$G7665&lt;$B$2,Colin!$I7665,0)</f>
        <v>0</v>
      </c>
      <c r="Q7665" s="38">
        <f>IF(Colin!$G7665&lt;$B$1,Colin!$I7665,0)</f>
        <v>0</v>
      </c>
    </row>
    <row r="7666" spans="12:17" x14ac:dyDescent="0.25">
      <c r="L7666" s="38">
        <f>IF(AND(Colin!$G7666=$B$1,Colin!$H7666=$C$3),Colin!$I7666,)</f>
        <v>0</v>
      </c>
      <c r="M7666" s="38">
        <f>IF(AND(Colin!$G7666=$B$1,Colin!$H7666&lt;=$C$3),Colin!$I7666,)</f>
        <v>0</v>
      </c>
      <c r="N7666" s="38">
        <f>IF(AND(Colin!$G7666=$B$2,Colin!$H7666=$C$3),Colin!$I7666,)</f>
        <v>0</v>
      </c>
      <c r="O7666" s="38">
        <f>IF(AND(Colin!$G7666=$B$2,Colin!$H7666&lt;=$C$3),Colin!$I7666,)</f>
        <v>0</v>
      </c>
      <c r="P7666" s="38">
        <f>IF(Colin!$G7666&lt;$B$2,Colin!$I7666,0)</f>
        <v>0</v>
      </c>
      <c r="Q7666" s="38">
        <f>IF(Colin!$G7666&lt;$B$1,Colin!$I7666,0)</f>
        <v>0</v>
      </c>
    </row>
    <row r="7667" spans="12:17" x14ac:dyDescent="0.25">
      <c r="L7667" s="38">
        <f>IF(AND(Colin!$G7667=$B$1,Colin!$H7667=$C$3),Colin!$I7667,)</f>
        <v>0</v>
      </c>
      <c r="M7667" s="38">
        <f>IF(AND(Colin!$G7667=$B$1,Colin!$H7667&lt;=$C$3),Colin!$I7667,)</f>
        <v>0</v>
      </c>
      <c r="N7667" s="38">
        <f>IF(AND(Colin!$G7667=$B$2,Colin!$H7667=$C$3),Colin!$I7667,)</f>
        <v>0</v>
      </c>
      <c r="O7667" s="38">
        <f>IF(AND(Colin!$G7667=$B$2,Colin!$H7667&lt;=$C$3),Colin!$I7667,)</f>
        <v>0</v>
      </c>
      <c r="P7667" s="38">
        <f>IF(Colin!$G7667&lt;$B$2,Colin!$I7667,0)</f>
        <v>0</v>
      </c>
      <c r="Q7667" s="38">
        <f>IF(Colin!$G7667&lt;$B$1,Colin!$I7667,0)</f>
        <v>0</v>
      </c>
    </row>
    <row r="7668" spans="12:17" x14ac:dyDescent="0.25">
      <c r="L7668" s="38">
        <f>IF(AND(Colin!$G7668=$B$1,Colin!$H7668=$C$3),Colin!$I7668,)</f>
        <v>0</v>
      </c>
      <c r="M7668" s="38">
        <f>IF(AND(Colin!$G7668=$B$1,Colin!$H7668&lt;=$C$3),Colin!$I7668,)</f>
        <v>0</v>
      </c>
      <c r="N7668" s="38">
        <f>IF(AND(Colin!$G7668=$B$2,Colin!$H7668=$C$3),Colin!$I7668,)</f>
        <v>0</v>
      </c>
      <c r="O7668" s="38">
        <f>IF(AND(Colin!$G7668=$B$2,Colin!$H7668&lt;=$C$3),Colin!$I7668,)</f>
        <v>0</v>
      </c>
      <c r="P7668" s="38">
        <f>IF(Colin!$G7668&lt;$B$2,Colin!$I7668,0)</f>
        <v>0</v>
      </c>
      <c r="Q7668" s="38">
        <f>IF(Colin!$G7668&lt;$B$1,Colin!$I7668,0)</f>
        <v>0</v>
      </c>
    </row>
    <row r="7669" spans="12:17" x14ac:dyDescent="0.25">
      <c r="L7669" s="38">
        <f>IF(AND(Colin!$G7669=$B$1,Colin!$H7669=$C$3),Colin!$I7669,)</f>
        <v>0</v>
      </c>
      <c r="M7669" s="38">
        <f>IF(AND(Colin!$G7669=$B$1,Colin!$H7669&lt;=$C$3),Colin!$I7669,)</f>
        <v>0</v>
      </c>
      <c r="N7669" s="38">
        <f>IF(AND(Colin!$G7669=$B$2,Colin!$H7669=$C$3),Colin!$I7669,)</f>
        <v>0</v>
      </c>
      <c r="O7669" s="38">
        <f>IF(AND(Colin!$G7669=$B$2,Colin!$H7669&lt;=$C$3),Colin!$I7669,)</f>
        <v>0</v>
      </c>
      <c r="P7669" s="38">
        <f>IF(Colin!$G7669&lt;$B$2,Colin!$I7669,0)</f>
        <v>0</v>
      </c>
      <c r="Q7669" s="38">
        <f>IF(Colin!$G7669&lt;$B$1,Colin!$I7669,0)</f>
        <v>0</v>
      </c>
    </row>
    <row r="7670" spans="12:17" x14ac:dyDescent="0.25">
      <c r="L7670" s="38">
        <f>IF(AND(Colin!$G7670=$B$1,Colin!$H7670=$C$3),Colin!$I7670,)</f>
        <v>0</v>
      </c>
      <c r="M7670" s="38">
        <f>IF(AND(Colin!$G7670=$B$1,Colin!$H7670&lt;=$C$3),Colin!$I7670,)</f>
        <v>0</v>
      </c>
      <c r="N7670" s="38">
        <f>IF(AND(Colin!$G7670=$B$2,Colin!$H7670=$C$3),Colin!$I7670,)</f>
        <v>0</v>
      </c>
      <c r="O7670" s="38">
        <f>IF(AND(Colin!$G7670=$B$2,Colin!$H7670&lt;=$C$3),Colin!$I7670,)</f>
        <v>0</v>
      </c>
      <c r="P7670" s="38">
        <f>IF(Colin!$G7670&lt;$B$2,Colin!$I7670,0)</f>
        <v>0</v>
      </c>
      <c r="Q7670" s="38">
        <f>IF(Colin!$G7670&lt;$B$1,Colin!$I7670,0)</f>
        <v>0</v>
      </c>
    </row>
    <row r="7671" spans="12:17" x14ac:dyDescent="0.25">
      <c r="L7671" s="38">
        <f>IF(AND(Colin!$G7671=$B$1,Colin!$H7671=$C$3),Colin!$I7671,)</f>
        <v>0</v>
      </c>
      <c r="M7671" s="38">
        <f>IF(AND(Colin!$G7671=$B$1,Colin!$H7671&lt;=$C$3),Colin!$I7671,)</f>
        <v>0</v>
      </c>
      <c r="N7671" s="38">
        <f>IF(AND(Colin!$G7671=$B$2,Colin!$H7671=$C$3),Colin!$I7671,)</f>
        <v>0</v>
      </c>
      <c r="O7671" s="38">
        <f>IF(AND(Colin!$G7671=$B$2,Colin!$H7671&lt;=$C$3),Colin!$I7671,)</f>
        <v>0</v>
      </c>
      <c r="P7671" s="38">
        <f>IF(Colin!$G7671&lt;$B$2,Colin!$I7671,0)</f>
        <v>0</v>
      </c>
      <c r="Q7671" s="38">
        <f>IF(Colin!$G7671&lt;$B$1,Colin!$I7671,0)</f>
        <v>0</v>
      </c>
    </row>
    <row r="7672" spans="12:17" x14ac:dyDescent="0.25">
      <c r="L7672" s="38">
        <f>IF(AND(Colin!$G7672=$B$1,Colin!$H7672=$C$3),Colin!$I7672,)</f>
        <v>0</v>
      </c>
      <c r="M7672" s="38">
        <f>IF(AND(Colin!$G7672=$B$1,Colin!$H7672&lt;=$C$3),Colin!$I7672,)</f>
        <v>0</v>
      </c>
      <c r="N7672" s="38">
        <f>IF(AND(Colin!$G7672=$B$2,Colin!$H7672=$C$3),Colin!$I7672,)</f>
        <v>0</v>
      </c>
      <c r="O7672" s="38">
        <f>IF(AND(Colin!$G7672=$B$2,Colin!$H7672&lt;=$C$3),Colin!$I7672,)</f>
        <v>0</v>
      </c>
      <c r="P7672" s="38">
        <f>IF(Colin!$G7672&lt;$B$2,Colin!$I7672,0)</f>
        <v>0</v>
      </c>
      <c r="Q7672" s="38">
        <f>IF(Colin!$G7672&lt;$B$1,Colin!$I7672,0)</f>
        <v>0</v>
      </c>
    </row>
    <row r="7673" spans="12:17" x14ac:dyDescent="0.25">
      <c r="L7673" s="38">
        <f>IF(AND(Colin!$G7673=$B$1,Colin!$H7673=$C$3),Colin!$I7673,)</f>
        <v>0</v>
      </c>
      <c r="M7673" s="38">
        <f>IF(AND(Colin!$G7673=$B$1,Colin!$H7673&lt;=$C$3),Colin!$I7673,)</f>
        <v>0</v>
      </c>
      <c r="N7673" s="38">
        <f>IF(AND(Colin!$G7673=$B$2,Colin!$H7673=$C$3),Colin!$I7673,)</f>
        <v>0</v>
      </c>
      <c r="O7673" s="38">
        <f>IF(AND(Colin!$G7673=$B$2,Colin!$H7673&lt;=$C$3),Colin!$I7673,)</f>
        <v>0</v>
      </c>
      <c r="P7673" s="38">
        <f>IF(Colin!$G7673&lt;$B$2,Colin!$I7673,0)</f>
        <v>0</v>
      </c>
      <c r="Q7673" s="38">
        <f>IF(Colin!$G7673&lt;$B$1,Colin!$I7673,0)</f>
        <v>0</v>
      </c>
    </row>
    <row r="7674" spans="12:17" x14ac:dyDescent="0.25">
      <c r="L7674" s="38">
        <f>IF(AND(Colin!$G7674=$B$1,Colin!$H7674=$C$3),Colin!$I7674,)</f>
        <v>0</v>
      </c>
      <c r="M7674" s="38">
        <f>IF(AND(Colin!$G7674=$B$1,Colin!$H7674&lt;=$C$3),Colin!$I7674,)</f>
        <v>0</v>
      </c>
      <c r="N7674" s="38">
        <f>IF(AND(Colin!$G7674=$B$2,Colin!$H7674=$C$3),Colin!$I7674,)</f>
        <v>0</v>
      </c>
      <c r="O7674" s="38">
        <f>IF(AND(Colin!$G7674=$B$2,Colin!$H7674&lt;=$C$3),Colin!$I7674,)</f>
        <v>0</v>
      </c>
      <c r="P7674" s="38">
        <f>IF(Colin!$G7674&lt;$B$2,Colin!$I7674,0)</f>
        <v>0</v>
      </c>
      <c r="Q7674" s="38">
        <f>IF(Colin!$G7674&lt;$B$1,Colin!$I7674,0)</f>
        <v>0</v>
      </c>
    </row>
    <row r="7675" spans="12:17" x14ac:dyDescent="0.25">
      <c r="L7675" s="38">
        <f>IF(AND(Colin!$G7675=$B$1,Colin!$H7675=$C$3),Colin!$I7675,)</f>
        <v>0</v>
      </c>
      <c r="M7675" s="38">
        <f>IF(AND(Colin!$G7675=$B$1,Colin!$H7675&lt;=$C$3),Colin!$I7675,)</f>
        <v>0</v>
      </c>
      <c r="N7675" s="38">
        <f>IF(AND(Colin!$G7675=$B$2,Colin!$H7675=$C$3),Colin!$I7675,)</f>
        <v>0</v>
      </c>
      <c r="O7675" s="38">
        <f>IF(AND(Colin!$G7675=$B$2,Colin!$H7675&lt;=$C$3),Colin!$I7675,)</f>
        <v>0</v>
      </c>
      <c r="P7675" s="38">
        <f>IF(Colin!$G7675&lt;$B$2,Colin!$I7675,0)</f>
        <v>0</v>
      </c>
      <c r="Q7675" s="38">
        <f>IF(Colin!$G7675&lt;$B$1,Colin!$I7675,0)</f>
        <v>0</v>
      </c>
    </row>
    <row r="7676" spans="12:17" x14ac:dyDescent="0.25">
      <c r="L7676" s="38">
        <f>IF(AND(Colin!$G7676=$B$1,Colin!$H7676=$C$3),Colin!$I7676,)</f>
        <v>0</v>
      </c>
      <c r="M7676" s="38">
        <f>IF(AND(Colin!$G7676=$B$1,Colin!$H7676&lt;=$C$3),Colin!$I7676,)</f>
        <v>0</v>
      </c>
      <c r="N7676" s="38">
        <f>IF(AND(Colin!$G7676=$B$2,Colin!$H7676=$C$3),Colin!$I7676,)</f>
        <v>0</v>
      </c>
      <c r="O7676" s="38">
        <f>IF(AND(Colin!$G7676=$B$2,Colin!$H7676&lt;=$C$3),Colin!$I7676,)</f>
        <v>0</v>
      </c>
      <c r="P7676" s="38">
        <f>IF(Colin!$G7676&lt;$B$2,Colin!$I7676,0)</f>
        <v>0</v>
      </c>
      <c r="Q7676" s="38">
        <f>IF(Colin!$G7676&lt;$B$1,Colin!$I7676,0)</f>
        <v>0</v>
      </c>
    </row>
    <row r="7677" spans="12:17" x14ac:dyDescent="0.25">
      <c r="L7677" s="38">
        <f>IF(AND(Colin!$G7677=$B$1,Colin!$H7677=$C$3),Colin!$I7677,)</f>
        <v>0</v>
      </c>
      <c r="M7677" s="38">
        <f>IF(AND(Colin!$G7677=$B$1,Colin!$H7677&lt;=$C$3),Colin!$I7677,)</f>
        <v>0</v>
      </c>
      <c r="N7677" s="38">
        <f>IF(AND(Colin!$G7677=$B$2,Colin!$H7677=$C$3),Colin!$I7677,)</f>
        <v>0</v>
      </c>
      <c r="O7677" s="38">
        <f>IF(AND(Colin!$G7677=$B$2,Colin!$H7677&lt;=$C$3),Colin!$I7677,)</f>
        <v>0</v>
      </c>
      <c r="P7677" s="38">
        <f>IF(Colin!$G7677&lt;$B$2,Colin!$I7677,0)</f>
        <v>0</v>
      </c>
      <c r="Q7677" s="38">
        <f>IF(Colin!$G7677&lt;$B$1,Colin!$I7677,0)</f>
        <v>0</v>
      </c>
    </row>
    <row r="7678" spans="12:17" x14ac:dyDescent="0.25">
      <c r="L7678" s="38">
        <f>IF(AND(Colin!$G7678=$B$1,Colin!$H7678=$C$3),Colin!$I7678,)</f>
        <v>0</v>
      </c>
      <c r="M7678" s="38">
        <f>IF(AND(Colin!$G7678=$B$1,Colin!$H7678&lt;=$C$3),Colin!$I7678,)</f>
        <v>0</v>
      </c>
      <c r="N7678" s="38">
        <f>IF(AND(Colin!$G7678=$B$2,Colin!$H7678=$C$3),Colin!$I7678,)</f>
        <v>0</v>
      </c>
      <c r="O7678" s="38">
        <f>IF(AND(Colin!$G7678=$B$2,Colin!$H7678&lt;=$C$3),Colin!$I7678,)</f>
        <v>0</v>
      </c>
      <c r="P7678" s="38">
        <f>IF(Colin!$G7678&lt;$B$2,Colin!$I7678,0)</f>
        <v>0</v>
      </c>
      <c r="Q7678" s="38">
        <f>IF(Colin!$G7678&lt;$B$1,Colin!$I7678,0)</f>
        <v>0</v>
      </c>
    </row>
    <row r="7679" spans="12:17" x14ac:dyDescent="0.25">
      <c r="L7679" s="38">
        <f>IF(AND(Colin!$G7679=$B$1,Colin!$H7679=$C$3),Colin!$I7679,)</f>
        <v>0</v>
      </c>
      <c r="M7679" s="38">
        <f>IF(AND(Colin!$G7679=$B$1,Colin!$H7679&lt;=$C$3),Colin!$I7679,)</f>
        <v>0</v>
      </c>
      <c r="N7679" s="38">
        <f>IF(AND(Colin!$G7679=$B$2,Colin!$H7679=$C$3),Colin!$I7679,)</f>
        <v>0</v>
      </c>
      <c r="O7679" s="38">
        <f>IF(AND(Colin!$G7679=$B$2,Colin!$H7679&lt;=$C$3),Colin!$I7679,)</f>
        <v>0</v>
      </c>
      <c r="P7679" s="38">
        <f>IF(Colin!$G7679&lt;$B$2,Colin!$I7679,0)</f>
        <v>0</v>
      </c>
      <c r="Q7679" s="38">
        <f>IF(Colin!$G7679&lt;$B$1,Colin!$I7679,0)</f>
        <v>0</v>
      </c>
    </row>
    <row r="7680" spans="12:17" x14ac:dyDescent="0.25">
      <c r="L7680" s="38">
        <f>IF(AND(Colin!$G7680=$B$1,Colin!$H7680=$C$3),Colin!$I7680,)</f>
        <v>0</v>
      </c>
      <c r="M7680" s="38">
        <f>IF(AND(Colin!$G7680=$B$1,Colin!$H7680&lt;=$C$3),Colin!$I7680,)</f>
        <v>0</v>
      </c>
      <c r="N7680" s="38">
        <f>IF(AND(Colin!$G7680=$B$2,Colin!$H7680=$C$3),Colin!$I7680,)</f>
        <v>0</v>
      </c>
      <c r="O7680" s="38">
        <f>IF(AND(Colin!$G7680=$B$2,Colin!$H7680&lt;=$C$3),Colin!$I7680,)</f>
        <v>0</v>
      </c>
      <c r="P7680" s="38">
        <f>IF(Colin!$G7680&lt;$B$2,Colin!$I7680,0)</f>
        <v>0</v>
      </c>
      <c r="Q7680" s="38">
        <f>IF(Colin!$G7680&lt;$B$1,Colin!$I7680,0)</f>
        <v>0</v>
      </c>
    </row>
    <row r="7681" spans="12:17" x14ac:dyDescent="0.25">
      <c r="L7681" s="38">
        <f>IF(AND(Colin!$G7681=$B$1,Colin!$H7681=$C$3),Colin!$I7681,)</f>
        <v>0</v>
      </c>
      <c r="M7681" s="38">
        <f>IF(AND(Colin!$G7681=$B$1,Colin!$H7681&lt;=$C$3),Colin!$I7681,)</f>
        <v>0</v>
      </c>
      <c r="N7681" s="38">
        <f>IF(AND(Colin!$G7681=$B$2,Colin!$H7681=$C$3),Colin!$I7681,)</f>
        <v>0</v>
      </c>
      <c r="O7681" s="38">
        <f>IF(AND(Colin!$G7681=$B$2,Colin!$H7681&lt;=$C$3),Colin!$I7681,)</f>
        <v>0</v>
      </c>
      <c r="P7681" s="38">
        <f>IF(Colin!$G7681&lt;$B$2,Colin!$I7681,0)</f>
        <v>0</v>
      </c>
      <c r="Q7681" s="38">
        <f>IF(Colin!$G7681&lt;$B$1,Colin!$I7681,0)</f>
        <v>0</v>
      </c>
    </row>
    <row r="7682" spans="12:17" x14ac:dyDescent="0.25">
      <c r="L7682" s="38">
        <f>IF(AND(Colin!$G7682=$B$1,Colin!$H7682=$C$3),Colin!$I7682,)</f>
        <v>0</v>
      </c>
      <c r="M7682" s="38">
        <f>IF(AND(Colin!$G7682=$B$1,Colin!$H7682&lt;=$C$3),Colin!$I7682,)</f>
        <v>0</v>
      </c>
      <c r="N7682" s="38">
        <f>IF(AND(Colin!$G7682=$B$2,Colin!$H7682=$C$3),Colin!$I7682,)</f>
        <v>0</v>
      </c>
      <c r="O7682" s="38">
        <f>IF(AND(Colin!$G7682=$B$2,Colin!$H7682&lt;=$C$3),Colin!$I7682,)</f>
        <v>0</v>
      </c>
      <c r="P7682" s="38">
        <f>IF(Colin!$G7682&lt;$B$2,Colin!$I7682,0)</f>
        <v>0</v>
      </c>
      <c r="Q7682" s="38">
        <f>IF(Colin!$G7682&lt;$B$1,Colin!$I7682,0)</f>
        <v>0</v>
      </c>
    </row>
    <row r="7683" spans="12:17" x14ac:dyDescent="0.25">
      <c r="L7683" s="38">
        <f>IF(AND(Colin!$G7683=$B$1,Colin!$H7683=$C$3),Colin!$I7683,)</f>
        <v>0</v>
      </c>
      <c r="M7683" s="38">
        <f>IF(AND(Colin!$G7683=$B$1,Colin!$H7683&lt;=$C$3),Colin!$I7683,)</f>
        <v>0</v>
      </c>
      <c r="N7683" s="38">
        <f>IF(AND(Colin!$G7683=$B$2,Colin!$H7683=$C$3),Colin!$I7683,)</f>
        <v>0</v>
      </c>
      <c r="O7683" s="38">
        <f>IF(AND(Colin!$G7683=$B$2,Colin!$H7683&lt;=$C$3),Colin!$I7683,)</f>
        <v>0</v>
      </c>
      <c r="P7683" s="38">
        <f>IF(Colin!$G7683&lt;$B$2,Colin!$I7683,0)</f>
        <v>0</v>
      </c>
      <c r="Q7683" s="38">
        <f>IF(Colin!$G7683&lt;$B$1,Colin!$I7683,0)</f>
        <v>0</v>
      </c>
    </row>
    <row r="7684" spans="12:17" x14ac:dyDescent="0.25">
      <c r="L7684" s="38">
        <f>IF(AND(Colin!$G7684=$B$1,Colin!$H7684=$C$3),Colin!$I7684,)</f>
        <v>0</v>
      </c>
      <c r="M7684" s="38">
        <f>IF(AND(Colin!$G7684=$B$1,Colin!$H7684&lt;=$C$3),Colin!$I7684,)</f>
        <v>0</v>
      </c>
      <c r="N7684" s="38">
        <f>IF(AND(Colin!$G7684=$B$2,Colin!$H7684=$C$3),Colin!$I7684,)</f>
        <v>0</v>
      </c>
      <c r="O7684" s="38">
        <f>IF(AND(Colin!$G7684=$B$2,Colin!$H7684&lt;=$C$3),Colin!$I7684,)</f>
        <v>0</v>
      </c>
      <c r="P7684" s="38">
        <f>IF(Colin!$G7684&lt;$B$2,Colin!$I7684,0)</f>
        <v>0</v>
      </c>
      <c r="Q7684" s="38">
        <f>IF(Colin!$G7684&lt;$B$1,Colin!$I7684,0)</f>
        <v>0</v>
      </c>
    </row>
    <row r="7685" spans="12:17" x14ac:dyDescent="0.25">
      <c r="L7685" s="38">
        <f>IF(AND(Colin!$G7685=$B$1,Colin!$H7685=$C$3),Colin!$I7685,)</f>
        <v>0</v>
      </c>
      <c r="M7685" s="38">
        <f>IF(AND(Colin!$G7685=$B$1,Colin!$H7685&lt;=$C$3),Colin!$I7685,)</f>
        <v>0</v>
      </c>
      <c r="N7685" s="38">
        <f>IF(AND(Colin!$G7685=$B$2,Colin!$H7685=$C$3),Colin!$I7685,)</f>
        <v>0</v>
      </c>
      <c r="O7685" s="38">
        <f>IF(AND(Colin!$G7685=$B$2,Colin!$H7685&lt;=$C$3),Colin!$I7685,)</f>
        <v>0</v>
      </c>
      <c r="P7685" s="38">
        <f>IF(Colin!$G7685&lt;$B$2,Colin!$I7685,0)</f>
        <v>0</v>
      </c>
      <c r="Q7685" s="38">
        <f>IF(Colin!$G7685&lt;$B$1,Colin!$I7685,0)</f>
        <v>0</v>
      </c>
    </row>
    <row r="7686" spans="12:17" x14ac:dyDescent="0.25">
      <c r="L7686" s="38">
        <f>IF(AND(Colin!$G7686=$B$1,Colin!$H7686=$C$3),Colin!$I7686,)</f>
        <v>0</v>
      </c>
      <c r="M7686" s="38">
        <f>IF(AND(Colin!$G7686=$B$1,Colin!$H7686&lt;=$C$3),Colin!$I7686,)</f>
        <v>0</v>
      </c>
      <c r="N7686" s="38">
        <f>IF(AND(Colin!$G7686=$B$2,Colin!$H7686=$C$3),Colin!$I7686,)</f>
        <v>0</v>
      </c>
      <c r="O7686" s="38">
        <f>IF(AND(Colin!$G7686=$B$2,Colin!$H7686&lt;=$C$3),Colin!$I7686,)</f>
        <v>0</v>
      </c>
      <c r="P7686" s="38">
        <f>IF(Colin!$G7686&lt;$B$2,Colin!$I7686,0)</f>
        <v>0</v>
      </c>
      <c r="Q7686" s="38">
        <f>IF(Colin!$G7686&lt;$B$1,Colin!$I7686,0)</f>
        <v>0</v>
      </c>
    </row>
    <row r="7687" spans="12:17" x14ac:dyDescent="0.25">
      <c r="L7687" s="38">
        <f>IF(AND(Colin!$G7687=$B$1,Colin!$H7687=$C$3),Colin!$I7687,)</f>
        <v>0</v>
      </c>
      <c r="M7687" s="38">
        <f>IF(AND(Colin!$G7687=$B$1,Colin!$H7687&lt;=$C$3),Colin!$I7687,)</f>
        <v>0</v>
      </c>
      <c r="N7687" s="38">
        <f>IF(AND(Colin!$G7687=$B$2,Colin!$H7687=$C$3),Colin!$I7687,)</f>
        <v>0</v>
      </c>
      <c r="O7687" s="38">
        <f>IF(AND(Colin!$G7687=$B$2,Colin!$H7687&lt;=$C$3),Colin!$I7687,)</f>
        <v>0</v>
      </c>
      <c r="P7687" s="38">
        <f>IF(Colin!$G7687&lt;$B$2,Colin!$I7687,0)</f>
        <v>0</v>
      </c>
      <c r="Q7687" s="38">
        <f>IF(Colin!$G7687&lt;$B$1,Colin!$I7687,0)</f>
        <v>0</v>
      </c>
    </row>
    <row r="7688" spans="12:17" x14ac:dyDescent="0.25">
      <c r="L7688" s="38">
        <f>IF(AND(Colin!$G7688=$B$1,Colin!$H7688=$C$3),Colin!$I7688,)</f>
        <v>0</v>
      </c>
      <c r="M7688" s="38">
        <f>IF(AND(Colin!$G7688=$B$1,Colin!$H7688&lt;=$C$3),Colin!$I7688,)</f>
        <v>0</v>
      </c>
      <c r="N7688" s="38">
        <f>IF(AND(Colin!$G7688=$B$2,Colin!$H7688=$C$3),Colin!$I7688,)</f>
        <v>0</v>
      </c>
      <c r="O7688" s="38">
        <f>IF(AND(Colin!$G7688=$B$2,Colin!$H7688&lt;=$C$3),Colin!$I7688,)</f>
        <v>0</v>
      </c>
      <c r="P7688" s="38">
        <f>IF(Colin!$G7688&lt;$B$2,Colin!$I7688,0)</f>
        <v>0</v>
      </c>
      <c r="Q7688" s="38">
        <f>IF(Colin!$G7688&lt;$B$1,Colin!$I7688,0)</f>
        <v>0</v>
      </c>
    </row>
    <row r="7689" spans="12:17" x14ac:dyDescent="0.25">
      <c r="L7689" s="38">
        <f>IF(AND(Colin!$G7689=$B$1,Colin!$H7689=$C$3),Colin!$I7689,)</f>
        <v>0</v>
      </c>
      <c r="M7689" s="38">
        <f>IF(AND(Colin!$G7689=$B$1,Colin!$H7689&lt;=$C$3),Colin!$I7689,)</f>
        <v>0</v>
      </c>
      <c r="N7689" s="38">
        <f>IF(AND(Colin!$G7689=$B$2,Colin!$H7689=$C$3),Colin!$I7689,)</f>
        <v>0</v>
      </c>
      <c r="O7689" s="38">
        <f>IF(AND(Colin!$G7689=$B$2,Colin!$H7689&lt;=$C$3),Colin!$I7689,)</f>
        <v>0</v>
      </c>
      <c r="P7689" s="38">
        <f>IF(Colin!$G7689&lt;$B$2,Colin!$I7689,0)</f>
        <v>0</v>
      </c>
      <c r="Q7689" s="38">
        <f>IF(Colin!$G7689&lt;$B$1,Colin!$I7689,0)</f>
        <v>0</v>
      </c>
    </row>
    <row r="7690" spans="12:17" x14ac:dyDescent="0.25">
      <c r="L7690" s="38">
        <f>IF(AND(Colin!$G7690=$B$1,Colin!$H7690=$C$3),Colin!$I7690,)</f>
        <v>0</v>
      </c>
      <c r="M7690" s="38">
        <f>IF(AND(Colin!$G7690=$B$1,Colin!$H7690&lt;=$C$3),Colin!$I7690,)</f>
        <v>0</v>
      </c>
      <c r="N7690" s="38">
        <f>IF(AND(Colin!$G7690=$B$2,Colin!$H7690=$C$3),Colin!$I7690,)</f>
        <v>0</v>
      </c>
      <c r="O7690" s="38">
        <f>IF(AND(Colin!$G7690=$B$2,Colin!$H7690&lt;=$C$3),Colin!$I7690,)</f>
        <v>0</v>
      </c>
      <c r="P7690" s="38">
        <f>IF(Colin!$G7690&lt;$B$2,Colin!$I7690,0)</f>
        <v>0</v>
      </c>
      <c r="Q7690" s="38">
        <f>IF(Colin!$G7690&lt;$B$1,Colin!$I7690,0)</f>
        <v>0</v>
      </c>
    </row>
    <row r="7691" spans="12:17" x14ac:dyDescent="0.25">
      <c r="L7691" s="38">
        <f>IF(AND(Colin!$G7691=$B$1,Colin!$H7691=$C$3),Colin!$I7691,)</f>
        <v>0</v>
      </c>
      <c r="M7691" s="38">
        <f>IF(AND(Colin!$G7691=$B$1,Colin!$H7691&lt;=$C$3),Colin!$I7691,)</f>
        <v>0</v>
      </c>
      <c r="N7691" s="38">
        <f>IF(AND(Colin!$G7691=$B$2,Colin!$H7691=$C$3),Colin!$I7691,)</f>
        <v>0</v>
      </c>
      <c r="O7691" s="38">
        <f>IF(AND(Colin!$G7691=$B$2,Colin!$H7691&lt;=$C$3),Colin!$I7691,)</f>
        <v>0</v>
      </c>
      <c r="P7691" s="38">
        <f>IF(Colin!$G7691&lt;$B$2,Colin!$I7691,0)</f>
        <v>0</v>
      </c>
      <c r="Q7691" s="38">
        <f>IF(Colin!$G7691&lt;$B$1,Colin!$I7691,0)</f>
        <v>0</v>
      </c>
    </row>
    <row r="7692" spans="12:17" x14ac:dyDescent="0.25">
      <c r="L7692" s="38">
        <f>IF(AND(Colin!$G7692=$B$1,Colin!$H7692=$C$3),Colin!$I7692,)</f>
        <v>0</v>
      </c>
      <c r="M7692" s="38">
        <f>IF(AND(Colin!$G7692=$B$1,Colin!$H7692&lt;=$C$3),Colin!$I7692,)</f>
        <v>0</v>
      </c>
      <c r="N7692" s="38">
        <f>IF(AND(Colin!$G7692=$B$2,Colin!$H7692=$C$3),Colin!$I7692,)</f>
        <v>0</v>
      </c>
      <c r="O7692" s="38">
        <f>IF(AND(Colin!$G7692=$B$2,Colin!$H7692&lt;=$C$3),Colin!$I7692,)</f>
        <v>0</v>
      </c>
      <c r="P7692" s="38">
        <f>IF(Colin!$G7692&lt;$B$2,Colin!$I7692,0)</f>
        <v>0</v>
      </c>
      <c r="Q7692" s="38">
        <f>IF(Colin!$G7692&lt;$B$1,Colin!$I7692,0)</f>
        <v>0</v>
      </c>
    </row>
    <row r="7693" spans="12:17" x14ac:dyDescent="0.25">
      <c r="L7693" s="38">
        <f>IF(AND(Colin!$G7693=$B$1,Colin!$H7693=$C$3),Colin!$I7693,)</f>
        <v>0</v>
      </c>
      <c r="M7693" s="38">
        <f>IF(AND(Colin!$G7693=$B$1,Colin!$H7693&lt;=$C$3),Colin!$I7693,)</f>
        <v>0</v>
      </c>
      <c r="N7693" s="38">
        <f>IF(AND(Colin!$G7693=$B$2,Colin!$H7693=$C$3),Colin!$I7693,)</f>
        <v>0</v>
      </c>
      <c r="O7693" s="38">
        <f>IF(AND(Colin!$G7693=$B$2,Colin!$H7693&lt;=$C$3),Colin!$I7693,)</f>
        <v>0</v>
      </c>
      <c r="P7693" s="38">
        <f>IF(Colin!$G7693&lt;$B$2,Colin!$I7693,0)</f>
        <v>0</v>
      </c>
      <c r="Q7693" s="38">
        <f>IF(Colin!$G7693&lt;$B$1,Colin!$I7693,0)</f>
        <v>0</v>
      </c>
    </row>
    <row r="7694" spans="12:17" x14ac:dyDescent="0.25">
      <c r="L7694" s="38">
        <f>IF(AND(Colin!$G7694=$B$1,Colin!$H7694=$C$3),Colin!$I7694,)</f>
        <v>0</v>
      </c>
      <c r="M7694" s="38">
        <f>IF(AND(Colin!$G7694=$B$1,Colin!$H7694&lt;=$C$3),Colin!$I7694,)</f>
        <v>0</v>
      </c>
      <c r="N7694" s="38">
        <f>IF(AND(Colin!$G7694=$B$2,Colin!$H7694=$C$3),Colin!$I7694,)</f>
        <v>0</v>
      </c>
      <c r="O7694" s="38">
        <f>IF(AND(Colin!$G7694=$B$2,Colin!$H7694&lt;=$C$3),Colin!$I7694,)</f>
        <v>0</v>
      </c>
      <c r="P7694" s="38">
        <f>IF(Colin!$G7694&lt;$B$2,Colin!$I7694,0)</f>
        <v>0</v>
      </c>
      <c r="Q7694" s="38">
        <f>IF(Colin!$G7694&lt;$B$1,Colin!$I7694,0)</f>
        <v>0</v>
      </c>
    </row>
    <row r="7695" spans="12:17" x14ac:dyDescent="0.25">
      <c r="L7695" s="38">
        <f>IF(AND(Colin!$G7695=$B$1,Colin!$H7695=$C$3),Colin!$I7695,)</f>
        <v>0</v>
      </c>
      <c r="M7695" s="38">
        <f>IF(AND(Colin!$G7695=$B$1,Colin!$H7695&lt;=$C$3),Colin!$I7695,)</f>
        <v>0</v>
      </c>
      <c r="N7695" s="38">
        <f>IF(AND(Colin!$G7695=$B$2,Colin!$H7695=$C$3),Colin!$I7695,)</f>
        <v>0</v>
      </c>
      <c r="O7695" s="38">
        <f>IF(AND(Colin!$G7695=$B$2,Colin!$H7695&lt;=$C$3),Colin!$I7695,)</f>
        <v>0</v>
      </c>
      <c r="P7695" s="38">
        <f>IF(Colin!$G7695&lt;$B$2,Colin!$I7695,0)</f>
        <v>0</v>
      </c>
      <c r="Q7695" s="38">
        <f>IF(Colin!$G7695&lt;$B$1,Colin!$I7695,0)</f>
        <v>0</v>
      </c>
    </row>
    <row r="7696" spans="12:17" x14ac:dyDescent="0.25">
      <c r="L7696" s="38">
        <f>IF(AND(Colin!$G7696=$B$1,Colin!$H7696=$C$3),Colin!$I7696,)</f>
        <v>0</v>
      </c>
      <c r="M7696" s="38">
        <f>IF(AND(Colin!$G7696=$B$1,Colin!$H7696&lt;=$C$3),Colin!$I7696,)</f>
        <v>0</v>
      </c>
      <c r="N7696" s="38">
        <f>IF(AND(Colin!$G7696=$B$2,Colin!$H7696=$C$3),Colin!$I7696,)</f>
        <v>0</v>
      </c>
      <c r="O7696" s="38">
        <f>IF(AND(Colin!$G7696=$B$2,Colin!$H7696&lt;=$C$3),Colin!$I7696,)</f>
        <v>0</v>
      </c>
      <c r="P7696" s="38">
        <f>IF(Colin!$G7696&lt;$B$2,Colin!$I7696,0)</f>
        <v>0</v>
      </c>
      <c r="Q7696" s="38">
        <f>IF(Colin!$G7696&lt;$B$1,Colin!$I7696,0)</f>
        <v>0</v>
      </c>
    </row>
    <row r="7697" spans="12:17" x14ac:dyDescent="0.25">
      <c r="L7697" s="38">
        <f>IF(AND(Colin!$G7697=$B$1,Colin!$H7697=$C$3),Colin!$I7697,)</f>
        <v>0</v>
      </c>
      <c r="M7697" s="38">
        <f>IF(AND(Colin!$G7697=$B$1,Colin!$H7697&lt;=$C$3),Colin!$I7697,)</f>
        <v>0</v>
      </c>
      <c r="N7697" s="38">
        <f>IF(AND(Colin!$G7697=$B$2,Colin!$H7697=$C$3),Colin!$I7697,)</f>
        <v>0</v>
      </c>
      <c r="O7697" s="38">
        <f>IF(AND(Colin!$G7697=$B$2,Colin!$H7697&lt;=$C$3),Colin!$I7697,)</f>
        <v>0</v>
      </c>
      <c r="P7697" s="38">
        <f>IF(Colin!$G7697&lt;$B$2,Colin!$I7697,0)</f>
        <v>0</v>
      </c>
      <c r="Q7697" s="38">
        <f>IF(Colin!$G7697&lt;$B$1,Colin!$I7697,0)</f>
        <v>0</v>
      </c>
    </row>
    <row r="7698" spans="12:17" x14ac:dyDescent="0.25">
      <c r="L7698" s="38">
        <f>IF(AND(Colin!$G7698=$B$1,Colin!$H7698=$C$3),Colin!$I7698,)</f>
        <v>0</v>
      </c>
      <c r="M7698" s="38">
        <f>IF(AND(Colin!$G7698=$B$1,Colin!$H7698&lt;=$C$3),Colin!$I7698,)</f>
        <v>0</v>
      </c>
      <c r="N7698" s="38">
        <f>IF(AND(Colin!$G7698=$B$2,Colin!$H7698=$C$3),Colin!$I7698,)</f>
        <v>0</v>
      </c>
      <c r="O7698" s="38">
        <f>IF(AND(Colin!$G7698=$B$2,Colin!$H7698&lt;=$C$3),Colin!$I7698,)</f>
        <v>0</v>
      </c>
      <c r="P7698" s="38">
        <f>IF(Colin!$G7698&lt;$B$2,Colin!$I7698,0)</f>
        <v>0</v>
      </c>
      <c r="Q7698" s="38">
        <f>IF(Colin!$G7698&lt;$B$1,Colin!$I7698,0)</f>
        <v>0</v>
      </c>
    </row>
    <row r="7699" spans="12:17" x14ac:dyDescent="0.25">
      <c r="L7699" s="38">
        <f>IF(AND(Colin!$G7699=$B$1,Colin!$H7699=$C$3),Colin!$I7699,)</f>
        <v>0</v>
      </c>
      <c r="M7699" s="38">
        <f>IF(AND(Colin!$G7699=$B$1,Colin!$H7699&lt;=$C$3),Colin!$I7699,)</f>
        <v>0</v>
      </c>
      <c r="N7699" s="38">
        <f>IF(AND(Colin!$G7699=$B$2,Colin!$H7699=$C$3),Colin!$I7699,)</f>
        <v>0</v>
      </c>
      <c r="O7699" s="38">
        <f>IF(AND(Colin!$G7699=$B$2,Colin!$H7699&lt;=$C$3),Colin!$I7699,)</f>
        <v>0</v>
      </c>
      <c r="P7699" s="38">
        <f>IF(Colin!$G7699&lt;$B$2,Colin!$I7699,0)</f>
        <v>0</v>
      </c>
      <c r="Q7699" s="38">
        <f>IF(Colin!$G7699&lt;$B$1,Colin!$I7699,0)</f>
        <v>0</v>
      </c>
    </row>
    <row r="7700" spans="12:17" x14ac:dyDescent="0.25">
      <c r="L7700" s="38">
        <f>IF(AND(Colin!$G7700=$B$1,Colin!$H7700=$C$3),Colin!$I7700,)</f>
        <v>0</v>
      </c>
      <c r="M7700" s="38">
        <f>IF(AND(Colin!$G7700=$B$1,Colin!$H7700&lt;=$C$3),Colin!$I7700,)</f>
        <v>0</v>
      </c>
      <c r="N7700" s="38">
        <f>IF(AND(Colin!$G7700=$B$2,Colin!$H7700=$C$3),Colin!$I7700,)</f>
        <v>0</v>
      </c>
      <c r="O7700" s="38">
        <f>IF(AND(Colin!$G7700=$B$2,Colin!$H7700&lt;=$C$3),Colin!$I7700,)</f>
        <v>0</v>
      </c>
      <c r="P7700" s="38">
        <f>IF(Colin!$G7700&lt;$B$2,Colin!$I7700,0)</f>
        <v>0</v>
      </c>
      <c r="Q7700" s="38">
        <f>IF(Colin!$G7700&lt;$B$1,Colin!$I7700,0)</f>
        <v>0</v>
      </c>
    </row>
    <row r="7701" spans="12:17" x14ac:dyDescent="0.25">
      <c r="L7701" s="38">
        <f>IF(AND(Colin!$G7701=$B$1,Colin!$H7701=$C$3),Colin!$I7701,)</f>
        <v>0</v>
      </c>
      <c r="M7701" s="38">
        <f>IF(AND(Colin!$G7701=$B$1,Colin!$H7701&lt;=$C$3),Colin!$I7701,)</f>
        <v>0</v>
      </c>
      <c r="N7701" s="38">
        <f>IF(AND(Colin!$G7701=$B$2,Colin!$H7701=$C$3),Colin!$I7701,)</f>
        <v>0</v>
      </c>
      <c r="O7701" s="38">
        <f>IF(AND(Colin!$G7701=$B$2,Colin!$H7701&lt;=$C$3),Colin!$I7701,)</f>
        <v>0</v>
      </c>
      <c r="P7701" s="38">
        <f>IF(Colin!$G7701&lt;$B$2,Colin!$I7701,0)</f>
        <v>0</v>
      </c>
      <c r="Q7701" s="38">
        <f>IF(Colin!$G7701&lt;$B$1,Colin!$I7701,0)</f>
        <v>0</v>
      </c>
    </row>
    <row r="7702" spans="12:17" x14ac:dyDescent="0.25">
      <c r="L7702" s="38">
        <f>IF(AND(Colin!$G7702=$B$1,Colin!$H7702=$C$3),Colin!$I7702,)</f>
        <v>0</v>
      </c>
      <c r="M7702" s="38">
        <f>IF(AND(Colin!$G7702=$B$1,Colin!$H7702&lt;=$C$3),Colin!$I7702,)</f>
        <v>0</v>
      </c>
      <c r="N7702" s="38">
        <f>IF(AND(Colin!$G7702=$B$2,Colin!$H7702=$C$3),Colin!$I7702,)</f>
        <v>0</v>
      </c>
      <c r="O7702" s="38">
        <f>IF(AND(Colin!$G7702=$B$2,Colin!$H7702&lt;=$C$3),Colin!$I7702,)</f>
        <v>0</v>
      </c>
      <c r="P7702" s="38">
        <f>IF(Colin!$G7702&lt;$B$2,Colin!$I7702,0)</f>
        <v>0</v>
      </c>
      <c r="Q7702" s="38">
        <f>IF(Colin!$G7702&lt;$B$1,Colin!$I7702,0)</f>
        <v>0</v>
      </c>
    </row>
    <row r="7703" spans="12:17" x14ac:dyDescent="0.25">
      <c r="L7703" s="38">
        <f>IF(AND(Colin!$G7703=$B$1,Colin!$H7703=$C$3),Colin!$I7703,)</f>
        <v>0</v>
      </c>
      <c r="M7703" s="38">
        <f>IF(AND(Colin!$G7703=$B$1,Colin!$H7703&lt;=$C$3),Colin!$I7703,)</f>
        <v>0</v>
      </c>
      <c r="N7703" s="38">
        <f>IF(AND(Colin!$G7703=$B$2,Colin!$H7703=$C$3),Colin!$I7703,)</f>
        <v>0</v>
      </c>
      <c r="O7703" s="38">
        <f>IF(AND(Colin!$G7703=$B$2,Colin!$H7703&lt;=$C$3),Colin!$I7703,)</f>
        <v>0</v>
      </c>
      <c r="P7703" s="38">
        <f>IF(Colin!$G7703&lt;$B$2,Colin!$I7703,0)</f>
        <v>0</v>
      </c>
      <c r="Q7703" s="38">
        <f>IF(Colin!$G7703&lt;$B$1,Colin!$I7703,0)</f>
        <v>0</v>
      </c>
    </row>
    <row r="7704" spans="12:17" x14ac:dyDescent="0.25">
      <c r="L7704" s="38">
        <f>IF(AND(Colin!$G7704=$B$1,Colin!$H7704=$C$3),Colin!$I7704,)</f>
        <v>0</v>
      </c>
      <c r="M7704" s="38">
        <f>IF(AND(Colin!$G7704=$B$1,Colin!$H7704&lt;=$C$3),Colin!$I7704,)</f>
        <v>0</v>
      </c>
      <c r="N7704" s="38">
        <f>IF(AND(Colin!$G7704=$B$2,Colin!$H7704=$C$3),Colin!$I7704,)</f>
        <v>0</v>
      </c>
      <c r="O7704" s="38">
        <f>IF(AND(Colin!$G7704=$B$2,Colin!$H7704&lt;=$C$3),Colin!$I7704,)</f>
        <v>0</v>
      </c>
      <c r="P7704" s="38">
        <f>IF(Colin!$G7704&lt;$B$2,Colin!$I7704,0)</f>
        <v>0</v>
      </c>
      <c r="Q7704" s="38">
        <f>IF(Colin!$G7704&lt;$B$1,Colin!$I7704,0)</f>
        <v>0</v>
      </c>
    </row>
    <row r="7705" spans="12:17" x14ac:dyDescent="0.25">
      <c r="L7705" s="38">
        <f>IF(AND(Colin!$G7705=$B$1,Colin!$H7705=$C$3),Colin!$I7705,)</f>
        <v>0</v>
      </c>
      <c r="M7705" s="38">
        <f>IF(AND(Colin!$G7705=$B$1,Colin!$H7705&lt;=$C$3),Colin!$I7705,)</f>
        <v>0</v>
      </c>
      <c r="N7705" s="38">
        <f>IF(AND(Colin!$G7705=$B$2,Colin!$H7705=$C$3),Colin!$I7705,)</f>
        <v>0</v>
      </c>
      <c r="O7705" s="38">
        <f>IF(AND(Colin!$G7705=$B$2,Colin!$H7705&lt;=$C$3),Colin!$I7705,)</f>
        <v>0</v>
      </c>
      <c r="P7705" s="38">
        <f>IF(Colin!$G7705&lt;$B$2,Colin!$I7705,0)</f>
        <v>0</v>
      </c>
      <c r="Q7705" s="38">
        <f>IF(Colin!$G7705&lt;$B$1,Colin!$I7705,0)</f>
        <v>0</v>
      </c>
    </row>
    <row r="7706" spans="12:17" x14ac:dyDescent="0.25">
      <c r="L7706" s="38">
        <f>IF(AND(Colin!$G7706=$B$1,Colin!$H7706=$C$3),Colin!$I7706,)</f>
        <v>0</v>
      </c>
      <c r="M7706" s="38">
        <f>IF(AND(Colin!$G7706=$B$1,Colin!$H7706&lt;=$C$3),Colin!$I7706,)</f>
        <v>0</v>
      </c>
      <c r="N7706" s="38">
        <f>IF(AND(Colin!$G7706=$B$2,Colin!$H7706=$C$3),Colin!$I7706,)</f>
        <v>0</v>
      </c>
      <c r="O7706" s="38">
        <f>IF(AND(Colin!$G7706=$B$2,Colin!$H7706&lt;=$C$3),Colin!$I7706,)</f>
        <v>0</v>
      </c>
      <c r="P7706" s="38">
        <f>IF(Colin!$G7706&lt;$B$2,Colin!$I7706,0)</f>
        <v>0</v>
      </c>
      <c r="Q7706" s="38">
        <f>IF(Colin!$G7706&lt;$B$1,Colin!$I7706,0)</f>
        <v>0</v>
      </c>
    </row>
    <row r="7707" spans="12:17" x14ac:dyDescent="0.25">
      <c r="L7707" s="38">
        <f>IF(AND(Colin!$G7707=$B$1,Colin!$H7707=$C$3),Colin!$I7707,)</f>
        <v>0</v>
      </c>
      <c r="M7707" s="38">
        <f>IF(AND(Colin!$G7707=$B$1,Colin!$H7707&lt;=$C$3),Colin!$I7707,)</f>
        <v>0</v>
      </c>
      <c r="N7707" s="38">
        <f>IF(AND(Colin!$G7707=$B$2,Colin!$H7707=$C$3),Colin!$I7707,)</f>
        <v>0</v>
      </c>
      <c r="O7707" s="38">
        <f>IF(AND(Colin!$G7707=$B$2,Colin!$H7707&lt;=$C$3),Colin!$I7707,)</f>
        <v>0</v>
      </c>
      <c r="P7707" s="38">
        <f>IF(Colin!$G7707&lt;$B$2,Colin!$I7707,0)</f>
        <v>0</v>
      </c>
      <c r="Q7707" s="38">
        <f>IF(Colin!$G7707&lt;$B$1,Colin!$I7707,0)</f>
        <v>0</v>
      </c>
    </row>
    <row r="7708" spans="12:17" x14ac:dyDescent="0.25">
      <c r="L7708" s="38">
        <f>IF(AND(Colin!$G7708=$B$1,Colin!$H7708=$C$3),Colin!$I7708,)</f>
        <v>0</v>
      </c>
      <c r="M7708" s="38">
        <f>IF(AND(Colin!$G7708=$B$1,Colin!$H7708&lt;=$C$3),Colin!$I7708,)</f>
        <v>0</v>
      </c>
      <c r="N7708" s="38">
        <f>IF(AND(Colin!$G7708=$B$2,Colin!$H7708=$C$3),Colin!$I7708,)</f>
        <v>0</v>
      </c>
      <c r="O7708" s="38">
        <f>IF(AND(Colin!$G7708=$B$2,Colin!$H7708&lt;=$C$3),Colin!$I7708,)</f>
        <v>0</v>
      </c>
      <c r="P7708" s="38">
        <f>IF(Colin!$G7708&lt;$B$2,Colin!$I7708,0)</f>
        <v>0</v>
      </c>
      <c r="Q7708" s="38">
        <f>IF(Colin!$G7708&lt;$B$1,Colin!$I7708,0)</f>
        <v>0</v>
      </c>
    </row>
    <row r="7709" spans="12:17" x14ac:dyDescent="0.25">
      <c r="L7709" s="38">
        <f>IF(AND(Colin!$G7709=$B$1,Colin!$H7709=$C$3),Colin!$I7709,)</f>
        <v>0</v>
      </c>
      <c r="M7709" s="38">
        <f>IF(AND(Colin!$G7709=$B$1,Colin!$H7709&lt;=$C$3),Colin!$I7709,)</f>
        <v>0</v>
      </c>
      <c r="N7709" s="38">
        <f>IF(AND(Colin!$G7709=$B$2,Colin!$H7709=$C$3),Colin!$I7709,)</f>
        <v>0</v>
      </c>
      <c r="O7709" s="38">
        <f>IF(AND(Colin!$G7709=$B$2,Colin!$H7709&lt;=$C$3),Colin!$I7709,)</f>
        <v>0</v>
      </c>
      <c r="P7709" s="38">
        <f>IF(Colin!$G7709&lt;$B$2,Colin!$I7709,0)</f>
        <v>0</v>
      </c>
      <c r="Q7709" s="38">
        <f>IF(Colin!$G7709&lt;$B$1,Colin!$I7709,0)</f>
        <v>0</v>
      </c>
    </row>
    <row r="7710" spans="12:17" x14ac:dyDescent="0.25">
      <c r="L7710" s="38">
        <f>IF(AND(Colin!$G7710=$B$1,Colin!$H7710=$C$3),Colin!$I7710,)</f>
        <v>0</v>
      </c>
      <c r="M7710" s="38">
        <f>IF(AND(Colin!$G7710=$B$1,Colin!$H7710&lt;=$C$3),Colin!$I7710,)</f>
        <v>0</v>
      </c>
      <c r="N7710" s="38">
        <f>IF(AND(Colin!$G7710=$B$2,Colin!$H7710=$C$3),Colin!$I7710,)</f>
        <v>0</v>
      </c>
      <c r="O7710" s="38">
        <f>IF(AND(Colin!$G7710=$B$2,Colin!$H7710&lt;=$C$3),Colin!$I7710,)</f>
        <v>0</v>
      </c>
      <c r="P7710" s="38">
        <f>IF(Colin!$G7710&lt;$B$2,Colin!$I7710,0)</f>
        <v>0</v>
      </c>
      <c r="Q7710" s="38">
        <f>IF(Colin!$G7710&lt;$B$1,Colin!$I7710,0)</f>
        <v>0</v>
      </c>
    </row>
    <row r="7711" spans="12:17" x14ac:dyDescent="0.25">
      <c r="L7711" s="38">
        <f>IF(AND(Colin!$G7711=$B$1,Colin!$H7711=$C$3),Colin!$I7711,)</f>
        <v>0</v>
      </c>
      <c r="M7711" s="38">
        <f>IF(AND(Colin!$G7711=$B$1,Colin!$H7711&lt;=$C$3),Colin!$I7711,)</f>
        <v>0</v>
      </c>
      <c r="N7711" s="38">
        <f>IF(AND(Colin!$G7711=$B$2,Colin!$H7711=$C$3),Colin!$I7711,)</f>
        <v>0</v>
      </c>
      <c r="O7711" s="38">
        <f>IF(AND(Colin!$G7711=$B$2,Colin!$H7711&lt;=$C$3),Colin!$I7711,)</f>
        <v>0</v>
      </c>
      <c r="P7711" s="38">
        <f>IF(Colin!$G7711&lt;$B$2,Colin!$I7711,0)</f>
        <v>0</v>
      </c>
      <c r="Q7711" s="38">
        <f>IF(Colin!$G7711&lt;$B$1,Colin!$I7711,0)</f>
        <v>0</v>
      </c>
    </row>
    <row r="7712" spans="12:17" x14ac:dyDescent="0.25">
      <c r="L7712" s="38">
        <f>IF(AND(Colin!$G7712=$B$1,Colin!$H7712=$C$3),Colin!$I7712,)</f>
        <v>0</v>
      </c>
      <c r="M7712" s="38">
        <f>IF(AND(Colin!$G7712=$B$1,Colin!$H7712&lt;=$C$3),Colin!$I7712,)</f>
        <v>0</v>
      </c>
      <c r="N7712" s="38">
        <f>IF(AND(Colin!$G7712=$B$2,Colin!$H7712=$C$3),Colin!$I7712,)</f>
        <v>0</v>
      </c>
      <c r="O7712" s="38">
        <f>IF(AND(Colin!$G7712=$B$2,Colin!$H7712&lt;=$C$3),Colin!$I7712,)</f>
        <v>0</v>
      </c>
      <c r="P7712" s="38">
        <f>IF(Colin!$G7712&lt;$B$2,Colin!$I7712,0)</f>
        <v>0</v>
      </c>
      <c r="Q7712" s="38">
        <f>IF(Colin!$G7712&lt;$B$1,Colin!$I7712,0)</f>
        <v>0</v>
      </c>
    </row>
    <row r="7713" spans="12:17" x14ac:dyDescent="0.25">
      <c r="L7713" s="38">
        <f>IF(AND(Colin!$G7713=$B$1,Colin!$H7713=$C$3),Colin!$I7713,)</f>
        <v>0</v>
      </c>
      <c r="M7713" s="38">
        <f>IF(AND(Colin!$G7713=$B$1,Colin!$H7713&lt;=$C$3),Colin!$I7713,)</f>
        <v>0</v>
      </c>
      <c r="N7713" s="38">
        <f>IF(AND(Colin!$G7713=$B$2,Colin!$H7713=$C$3),Colin!$I7713,)</f>
        <v>0</v>
      </c>
      <c r="O7713" s="38">
        <f>IF(AND(Colin!$G7713=$B$2,Colin!$H7713&lt;=$C$3),Colin!$I7713,)</f>
        <v>0</v>
      </c>
      <c r="P7713" s="38">
        <f>IF(Colin!$G7713&lt;$B$2,Colin!$I7713,0)</f>
        <v>0</v>
      </c>
      <c r="Q7713" s="38">
        <f>IF(Colin!$G7713&lt;$B$1,Colin!$I7713,0)</f>
        <v>0</v>
      </c>
    </row>
    <row r="7714" spans="12:17" x14ac:dyDescent="0.25">
      <c r="L7714" s="38">
        <f>IF(AND(Colin!$G7714=$B$1,Colin!$H7714=$C$3),Colin!$I7714,)</f>
        <v>0</v>
      </c>
      <c r="M7714" s="38">
        <f>IF(AND(Colin!$G7714=$B$1,Colin!$H7714&lt;=$C$3),Colin!$I7714,)</f>
        <v>0</v>
      </c>
      <c r="N7714" s="38">
        <f>IF(AND(Colin!$G7714=$B$2,Colin!$H7714=$C$3),Colin!$I7714,)</f>
        <v>0</v>
      </c>
      <c r="O7714" s="38">
        <f>IF(AND(Colin!$G7714=$B$2,Colin!$H7714&lt;=$C$3),Colin!$I7714,)</f>
        <v>0</v>
      </c>
      <c r="P7714" s="38">
        <f>IF(Colin!$G7714&lt;$B$2,Colin!$I7714,0)</f>
        <v>0</v>
      </c>
      <c r="Q7714" s="38">
        <f>IF(Colin!$G7714&lt;$B$1,Colin!$I7714,0)</f>
        <v>0</v>
      </c>
    </row>
    <row r="7715" spans="12:17" x14ac:dyDescent="0.25">
      <c r="L7715" s="38">
        <f>IF(AND(Colin!$G7715=$B$1,Colin!$H7715=$C$3),Colin!$I7715,)</f>
        <v>0</v>
      </c>
      <c r="M7715" s="38">
        <f>IF(AND(Colin!$G7715=$B$1,Colin!$H7715&lt;=$C$3),Colin!$I7715,)</f>
        <v>0</v>
      </c>
      <c r="N7715" s="38">
        <f>IF(AND(Colin!$G7715=$B$2,Colin!$H7715=$C$3),Colin!$I7715,)</f>
        <v>0</v>
      </c>
      <c r="O7715" s="38">
        <f>IF(AND(Colin!$G7715=$B$2,Colin!$H7715&lt;=$C$3),Colin!$I7715,)</f>
        <v>0</v>
      </c>
      <c r="P7715" s="38">
        <f>IF(Colin!$G7715&lt;$B$2,Colin!$I7715,0)</f>
        <v>0</v>
      </c>
      <c r="Q7715" s="38">
        <f>IF(Colin!$G7715&lt;$B$1,Colin!$I7715,0)</f>
        <v>0</v>
      </c>
    </row>
    <row r="7716" spans="12:17" x14ac:dyDescent="0.25">
      <c r="L7716" s="38">
        <f>IF(AND(Colin!$G7716=$B$1,Colin!$H7716=$C$3),Colin!$I7716,)</f>
        <v>0</v>
      </c>
      <c r="M7716" s="38">
        <f>IF(AND(Colin!$G7716=$B$1,Colin!$H7716&lt;=$C$3),Colin!$I7716,)</f>
        <v>0</v>
      </c>
      <c r="N7716" s="38">
        <f>IF(AND(Colin!$G7716=$B$2,Colin!$H7716=$C$3),Colin!$I7716,)</f>
        <v>0</v>
      </c>
      <c r="O7716" s="38">
        <f>IF(AND(Colin!$G7716=$B$2,Colin!$H7716&lt;=$C$3),Colin!$I7716,)</f>
        <v>0</v>
      </c>
      <c r="P7716" s="38">
        <f>IF(Colin!$G7716&lt;$B$2,Colin!$I7716,0)</f>
        <v>0</v>
      </c>
      <c r="Q7716" s="38">
        <f>IF(Colin!$G7716&lt;$B$1,Colin!$I7716,0)</f>
        <v>0</v>
      </c>
    </row>
    <row r="7717" spans="12:17" x14ac:dyDescent="0.25">
      <c r="L7717" s="38">
        <f>IF(AND(Colin!$G7717=$B$1,Colin!$H7717=$C$3),Colin!$I7717,)</f>
        <v>0</v>
      </c>
      <c r="M7717" s="38">
        <f>IF(AND(Colin!$G7717=$B$1,Colin!$H7717&lt;=$C$3),Colin!$I7717,)</f>
        <v>0</v>
      </c>
      <c r="N7717" s="38">
        <f>IF(AND(Colin!$G7717=$B$2,Colin!$H7717=$C$3),Colin!$I7717,)</f>
        <v>0</v>
      </c>
      <c r="O7717" s="38">
        <f>IF(AND(Colin!$G7717=$B$2,Colin!$H7717&lt;=$C$3),Colin!$I7717,)</f>
        <v>0</v>
      </c>
      <c r="P7717" s="38">
        <f>IF(Colin!$G7717&lt;$B$2,Colin!$I7717,0)</f>
        <v>0</v>
      </c>
      <c r="Q7717" s="38">
        <f>IF(Colin!$G7717&lt;$B$1,Colin!$I7717,0)</f>
        <v>0</v>
      </c>
    </row>
    <row r="7718" spans="12:17" x14ac:dyDescent="0.25">
      <c r="L7718" s="38">
        <f>IF(AND(Colin!$G7718=$B$1,Colin!$H7718=$C$3),Colin!$I7718,)</f>
        <v>0</v>
      </c>
      <c r="M7718" s="38">
        <f>IF(AND(Colin!$G7718=$B$1,Colin!$H7718&lt;=$C$3),Colin!$I7718,)</f>
        <v>0</v>
      </c>
      <c r="N7718" s="38">
        <f>IF(AND(Colin!$G7718=$B$2,Colin!$H7718=$C$3),Colin!$I7718,)</f>
        <v>0</v>
      </c>
      <c r="O7718" s="38">
        <f>IF(AND(Colin!$G7718=$B$2,Colin!$H7718&lt;=$C$3),Colin!$I7718,)</f>
        <v>0</v>
      </c>
      <c r="P7718" s="38">
        <f>IF(Colin!$G7718&lt;$B$2,Colin!$I7718,0)</f>
        <v>0</v>
      </c>
      <c r="Q7718" s="38">
        <f>IF(Colin!$G7718&lt;$B$1,Colin!$I7718,0)</f>
        <v>0</v>
      </c>
    </row>
    <row r="7719" spans="12:17" x14ac:dyDescent="0.25">
      <c r="L7719" s="38">
        <f>IF(AND(Colin!$G7719=$B$1,Colin!$H7719=$C$3),Colin!$I7719,)</f>
        <v>0</v>
      </c>
      <c r="M7719" s="38">
        <f>IF(AND(Colin!$G7719=$B$1,Colin!$H7719&lt;=$C$3),Colin!$I7719,)</f>
        <v>0</v>
      </c>
      <c r="N7719" s="38">
        <f>IF(AND(Colin!$G7719=$B$2,Colin!$H7719=$C$3),Colin!$I7719,)</f>
        <v>0</v>
      </c>
      <c r="O7719" s="38">
        <f>IF(AND(Colin!$G7719=$B$2,Colin!$H7719&lt;=$C$3),Colin!$I7719,)</f>
        <v>0</v>
      </c>
      <c r="P7719" s="38">
        <f>IF(Colin!$G7719&lt;$B$2,Colin!$I7719,0)</f>
        <v>0</v>
      </c>
      <c r="Q7719" s="38">
        <f>IF(Colin!$G7719&lt;$B$1,Colin!$I7719,0)</f>
        <v>0</v>
      </c>
    </row>
    <row r="7720" spans="12:17" x14ac:dyDescent="0.25">
      <c r="L7720" s="38">
        <f>IF(AND(Colin!$G7720=$B$1,Colin!$H7720=$C$3),Colin!$I7720,)</f>
        <v>0</v>
      </c>
      <c r="M7720" s="38">
        <f>IF(AND(Colin!$G7720=$B$1,Colin!$H7720&lt;=$C$3),Colin!$I7720,)</f>
        <v>0</v>
      </c>
      <c r="N7720" s="38">
        <f>IF(AND(Colin!$G7720=$B$2,Colin!$H7720=$C$3),Colin!$I7720,)</f>
        <v>0</v>
      </c>
      <c r="O7720" s="38">
        <f>IF(AND(Colin!$G7720=$B$2,Colin!$H7720&lt;=$C$3),Colin!$I7720,)</f>
        <v>0</v>
      </c>
      <c r="P7720" s="38">
        <f>IF(Colin!$G7720&lt;$B$2,Colin!$I7720,0)</f>
        <v>0</v>
      </c>
      <c r="Q7720" s="38">
        <f>IF(Colin!$G7720&lt;$B$1,Colin!$I7720,0)</f>
        <v>0</v>
      </c>
    </row>
    <row r="7721" spans="12:17" x14ac:dyDescent="0.25">
      <c r="L7721" s="38">
        <f>IF(AND(Colin!$G7721=$B$1,Colin!$H7721=$C$3),Colin!$I7721,)</f>
        <v>0</v>
      </c>
      <c r="M7721" s="38">
        <f>IF(AND(Colin!$G7721=$B$1,Colin!$H7721&lt;=$C$3),Colin!$I7721,)</f>
        <v>0</v>
      </c>
      <c r="N7721" s="38">
        <f>IF(AND(Colin!$G7721=$B$2,Colin!$H7721=$C$3),Colin!$I7721,)</f>
        <v>0</v>
      </c>
      <c r="O7721" s="38">
        <f>IF(AND(Colin!$G7721=$B$2,Colin!$H7721&lt;=$C$3),Colin!$I7721,)</f>
        <v>0</v>
      </c>
      <c r="P7721" s="38">
        <f>IF(Colin!$G7721&lt;$B$2,Colin!$I7721,0)</f>
        <v>0</v>
      </c>
      <c r="Q7721" s="38">
        <f>IF(Colin!$G7721&lt;$B$1,Colin!$I7721,0)</f>
        <v>0</v>
      </c>
    </row>
    <row r="7722" spans="12:17" x14ac:dyDescent="0.25">
      <c r="L7722" s="38">
        <f>IF(AND(Colin!$G7722=$B$1,Colin!$H7722=$C$3),Colin!$I7722,)</f>
        <v>0</v>
      </c>
      <c r="M7722" s="38">
        <f>IF(AND(Colin!$G7722=$B$1,Colin!$H7722&lt;=$C$3),Colin!$I7722,)</f>
        <v>0</v>
      </c>
      <c r="N7722" s="38">
        <f>IF(AND(Colin!$G7722=$B$2,Colin!$H7722=$C$3),Colin!$I7722,)</f>
        <v>0</v>
      </c>
      <c r="O7722" s="38">
        <f>IF(AND(Colin!$G7722=$B$2,Colin!$H7722&lt;=$C$3),Colin!$I7722,)</f>
        <v>0</v>
      </c>
      <c r="P7722" s="38">
        <f>IF(Colin!$G7722&lt;$B$2,Colin!$I7722,0)</f>
        <v>0</v>
      </c>
      <c r="Q7722" s="38">
        <f>IF(Colin!$G7722&lt;$B$1,Colin!$I7722,0)</f>
        <v>0</v>
      </c>
    </row>
    <row r="7723" spans="12:17" x14ac:dyDescent="0.25">
      <c r="L7723" s="38">
        <f>IF(AND(Colin!$G7723=$B$1,Colin!$H7723=$C$3),Colin!$I7723,)</f>
        <v>0</v>
      </c>
      <c r="M7723" s="38">
        <f>IF(AND(Colin!$G7723=$B$1,Colin!$H7723&lt;=$C$3),Colin!$I7723,)</f>
        <v>0</v>
      </c>
      <c r="N7723" s="38">
        <f>IF(AND(Colin!$G7723=$B$2,Colin!$H7723=$C$3),Colin!$I7723,)</f>
        <v>0</v>
      </c>
      <c r="O7723" s="38">
        <f>IF(AND(Colin!$G7723=$B$2,Colin!$H7723&lt;=$C$3),Colin!$I7723,)</f>
        <v>0</v>
      </c>
      <c r="P7723" s="38">
        <f>IF(Colin!$G7723&lt;$B$2,Colin!$I7723,0)</f>
        <v>0</v>
      </c>
      <c r="Q7723" s="38">
        <f>IF(Colin!$G7723&lt;$B$1,Colin!$I7723,0)</f>
        <v>0</v>
      </c>
    </row>
    <row r="7724" spans="12:17" x14ac:dyDescent="0.25">
      <c r="L7724" s="38">
        <f>IF(AND(Colin!$G7724=$B$1,Colin!$H7724=$C$3),Colin!$I7724,)</f>
        <v>0</v>
      </c>
      <c r="M7724" s="38">
        <f>IF(AND(Colin!$G7724=$B$1,Colin!$H7724&lt;=$C$3),Colin!$I7724,)</f>
        <v>0</v>
      </c>
      <c r="N7724" s="38">
        <f>IF(AND(Colin!$G7724=$B$2,Colin!$H7724=$C$3),Colin!$I7724,)</f>
        <v>0</v>
      </c>
      <c r="O7724" s="38">
        <f>IF(AND(Colin!$G7724=$B$2,Colin!$H7724&lt;=$C$3),Colin!$I7724,)</f>
        <v>0</v>
      </c>
      <c r="P7724" s="38">
        <f>IF(Colin!$G7724&lt;$B$2,Colin!$I7724,0)</f>
        <v>0</v>
      </c>
      <c r="Q7724" s="38">
        <f>IF(Colin!$G7724&lt;$B$1,Colin!$I7724,0)</f>
        <v>0</v>
      </c>
    </row>
    <row r="7725" spans="12:17" x14ac:dyDescent="0.25">
      <c r="L7725" s="38">
        <f>IF(AND(Colin!$G7725=$B$1,Colin!$H7725=$C$3),Colin!$I7725,)</f>
        <v>0</v>
      </c>
      <c r="M7725" s="38">
        <f>IF(AND(Colin!$G7725=$B$1,Colin!$H7725&lt;=$C$3),Colin!$I7725,)</f>
        <v>0</v>
      </c>
      <c r="N7725" s="38">
        <f>IF(AND(Colin!$G7725=$B$2,Colin!$H7725=$C$3),Colin!$I7725,)</f>
        <v>0</v>
      </c>
      <c r="O7725" s="38">
        <f>IF(AND(Colin!$G7725=$B$2,Colin!$H7725&lt;=$C$3),Colin!$I7725,)</f>
        <v>0</v>
      </c>
      <c r="P7725" s="38">
        <f>IF(Colin!$G7725&lt;$B$2,Colin!$I7725,0)</f>
        <v>0</v>
      </c>
      <c r="Q7725" s="38">
        <f>IF(Colin!$G7725&lt;$B$1,Colin!$I7725,0)</f>
        <v>0</v>
      </c>
    </row>
    <row r="7726" spans="12:17" x14ac:dyDescent="0.25">
      <c r="L7726" s="38">
        <f>IF(AND(Colin!$G7726=$B$1,Colin!$H7726=$C$3),Colin!$I7726,)</f>
        <v>0</v>
      </c>
      <c r="M7726" s="38">
        <f>IF(AND(Colin!$G7726=$B$1,Colin!$H7726&lt;=$C$3),Colin!$I7726,)</f>
        <v>0</v>
      </c>
      <c r="N7726" s="38">
        <f>IF(AND(Colin!$G7726=$B$2,Colin!$H7726=$C$3),Colin!$I7726,)</f>
        <v>0</v>
      </c>
      <c r="O7726" s="38">
        <f>IF(AND(Colin!$G7726=$B$2,Colin!$H7726&lt;=$C$3),Colin!$I7726,)</f>
        <v>0</v>
      </c>
      <c r="P7726" s="38">
        <f>IF(Colin!$G7726&lt;$B$2,Colin!$I7726,0)</f>
        <v>0</v>
      </c>
      <c r="Q7726" s="38">
        <f>IF(Colin!$G7726&lt;$B$1,Colin!$I7726,0)</f>
        <v>0</v>
      </c>
    </row>
    <row r="7727" spans="12:17" x14ac:dyDescent="0.25">
      <c r="L7727" s="38">
        <f>IF(AND(Colin!$G7727=$B$1,Colin!$H7727=$C$3),Colin!$I7727,)</f>
        <v>0</v>
      </c>
      <c r="M7727" s="38">
        <f>IF(AND(Colin!$G7727=$B$1,Colin!$H7727&lt;=$C$3),Colin!$I7727,)</f>
        <v>0</v>
      </c>
      <c r="N7727" s="38">
        <f>IF(AND(Colin!$G7727=$B$2,Colin!$H7727=$C$3),Colin!$I7727,)</f>
        <v>0</v>
      </c>
      <c r="O7727" s="38">
        <f>IF(AND(Colin!$G7727=$B$2,Colin!$H7727&lt;=$C$3),Colin!$I7727,)</f>
        <v>0</v>
      </c>
      <c r="P7727" s="38">
        <f>IF(Colin!$G7727&lt;$B$2,Colin!$I7727,0)</f>
        <v>0</v>
      </c>
      <c r="Q7727" s="38">
        <f>IF(Colin!$G7727&lt;$B$1,Colin!$I7727,0)</f>
        <v>0</v>
      </c>
    </row>
    <row r="7728" spans="12:17" x14ac:dyDescent="0.25">
      <c r="L7728" s="38">
        <f>IF(AND(Colin!$G7728=$B$1,Colin!$H7728=$C$3),Colin!$I7728,)</f>
        <v>0</v>
      </c>
      <c r="M7728" s="38">
        <f>IF(AND(Colin!$G7728=$B$1,Colin!$H7728&lt;=$C$3),Colin!$I7728,)</f>
        <v>0</v>
      </c>
      <c r="N7728" s="38">
        <f>IF(AND(Colin!$G7728=$B$2,Colin!$H7728=$C$3),Colin!$I7728,)</f>
        <v>0</v>
      </c>
      <c r="O7728" s="38">
        <f>IF(AND(Colin!$G7728=$B$2,Colin!$H7728&lt;=$C$3),Colin!$I7728,)</f>
        <v>0</v>
      </c>
      <c r="P7728" s="38">
        <f>IF(Colin!$G7728&lt;$B$2,Colin!$I7728,0)</f>
        <v>0</v>
      </c>
      <c r="Q7728" s="38">
        <f>IF(Colin!$G7728&lt;$B$1,Colin!$I7728,0)</f>
        <v>0</v>
      </c>
    </row>
    <row r="7729" spans="12:17" x14ac:dyDescent="0.25">
      <c r="L7729" s="38">
        <f>IF(AND(Colin!$G7729=$B$1,Colin!$H7729=$C$3),Colin!$I7729,)</f>
        <v>0</v>
      </c>
      <c r="M7729" s="38">
        <f>IF(AND(Colin!$G7729=$B$1,Colin!$H7729&lt;=$C$3),Colin!$I7729,)</f>
        <v>0</v>
      </c>
      <c r="N7729" s="38">
        <f>IF(AND(Colin!$G7729=$B$2,Colin!$H7729=$C$3),Colin!$I7729,)</f>
        <v>0</v>
      </c>
      <c r="O7729" s="38">
        <f>IF(AND(Colin!$G7729=$B$2,Colin!$H7729&lt;=$C$3),Colin!$I7729,)</f>
        <v>0</v>
      </c>
      <c r="P7729" s="38">
        <f>IF(Colin!$G7729&lt;$B$2,Colin!$I7729,0)</f>
        <v>0</v>
      </c>
      <c r="Q7729" s="38">
        <f>IF(Colin!$G7729&lt;$B$1,Colin!$I7729,0)</f>
        <v>0</v>
      </c>
    </row>
    <row r="7730" spans="12:17" x14ac:dyDescent="0.25">
      <c r="L7730" s="38">
        <f>IF(AND(Colin!$G7730=$B$1,Colin!$H7730=$C$3),Colin!$I7730,)</f>
        <v>0</v>
      </c>
      <c r="M7730" s="38">
        <f>IF(AND(Colin!$G7730=$B$1,Colin!$H7730&lt;=$C$3),Colin!$I7730,)</f>
        <v>0</v>
      </c>
      <c r="N7730" s="38">
        <f>IF(AND(Colin!$G7730=$B$2,Colin!$H7730=$C$3),Colin!$I7730,)</f>
        <v>0</v>
      </c>
      <c r="O7730" s="38">
        <f>IF(AND(Colin!$G7730=$B$2,Colin!$H7730&lt;=$C$3),Colin!$I7730,)</f>
        <v>0</v>
      </c>
      <c r="P7730" s="38">
        <f>IF(Colin!$G7730&lt;$B$2,Colin!$I7730,0)</f>
        <v>0</v>
      </c>
      <c r="Q7730" s="38">
        <f>IF(Colin!$G7730&lt;$B$1,Colin!$I7730,0)</f>
        <v>0</v>
      </c>
    </row>
    <row r="7731" spans="12:17" x14ac:dyDescent="0.25">
      <c r="L7731" s="38">
        <f>IF(AND(Colin!$G7731=$B$1,Colin!$H7731=$C$3),Colin!$I7731,)</f>
        <v>0</v>
      </c>
      <c r="M7731" s="38">
        <f>IF(AND(Colin!$G7731=$B$1,Colin!$H7731&lt;=$C$3),Colin!$I7731,)</f>
        <v>0</v>
      </c>
      <c r="N7731" s="38">
        <f>IF(AND(Colin!$G7731=$B$2,Colin!$H7731=$C$3),Colin!$I7731,)</f>
        <v>0</v>
      </c>
      <c r="O7731" s="38">
        <f>IF(AND(Colin!$G7731=$B$2,Colin!$H7731&lt;=$C$3),Colin!$I7731,)</f>
        <v>0</v>
      </c>
      <c r="P7731" s="38">
        <f>IF(Colin!$G7731&lt;$B$2,Colin!$I7731,0)</f>
        <v>0</v>
      </c>
      <c r="Q7731" s="38">
        <f>IF(Colin!$G7731&lt;$B$1,Colin!$I7731,0)</f>
        <v>0</v>
      </c>
    </row>
    <row r="7732" spans="12:17" x14ac:dyDescent="0.25">
      <c r="L7732" s="38">
        <f>IF(AND(Colin!$G7732=$B$1,Colin!$H7732=$C$3),Colin!$I7732,)</f>
        <v>0</v>
      </c>
      <c r="M7732" s="38">
        <f>IF(AND(Colin!$G7732=$B$1,Colin!$H7732&lt;=$C$3),Colin!$I7732,)</f>
        <v>0</v>
      </c>
      <c r="N7732" s="38">
        <f>IF(AND(Colin!$G7732=$B$2,Colin!$H7732=$C$3),Colin!$I7732,)</f>
        <v>0</v>
      </c>
      <c r="O7732" s="38">
        <f>IF(AND(Colin!$G7732=$B$2,Colin!$H7732&lt;=$C$3),Colin!$I7732,)</f>
        <v>0</v>
      </c>
      <c r="P7732" s="38">
        <f>IF(Colin!$G7732&lt;$B$2,Colin!$I7732,0)</f>
        <v>0</v>
      </c>
      <c r="Q7732" s="38">
        <f>IF(Colin!$G7732&lt;$B$1,Colin!$I7732,0)</f>
        <v>0</v>
      </c>
    </row>
    <row r="7733" spans="12:17" x14ac:dyDescent="0.25">
      <c r="L7733" s="38">
        <f>IF(AND(Colin!$G7733=$B$1,Colin!$H7733=$C$3),Colin!$I7733,)</f>
        <v>0</v>
      </c>
      <c r="M7733" s="38">
        <f>IF(AND(Colin!$G7733=$B$1,Colin!$H7733&lt;=$C$3),Colin!$I7733,)</f>
        <v>0</v>
      </c>
      <c r="N7733" s="38">
        <f>IF(AND(Colin!$G7733=$B$2,Colin!$H7733=$C$3),Colin!$I7733,)</f>
        <v>0</v>
      </c>
      <c r="O7733" s="38">
        <f>IF(AND(Colin!$G7733=$B$2,Colin!$H7733&lt;=$C$3),Colin!$I7733,)</f>
        <v>0</v>
      </c>
      <c r="P7733" s="38">
        <f>IF(Colin!$G7733&lt;$B$2,Colin!$I7733,0)</f>
        <v>0</v>
      </c>
      <c r="Q7733" s="38">
        <f>IF(Colin!$G7733&lt;$B$1,Colin!$I7733,0)</f>
        <v>0</v>
      </c>
    </row>
    <row r="7734" spans="12:17" x14ac:dyDescent="0.25">
      <c r="L7734" s="38">
        <f>IF(AND(Colin!$G7734=$B$1,Colin!$H7734=$C$3),Colin!$I7734,)</f>
        <v>0</v>
      </c>
      <c r="M7734" s="38">
        <f>IF(AND(Colin!$G7734=$B$1,Colin!$H7734&lt;=$C$3),Colin!$I7734,)</f>
        <v>0</v>
      </c>
      <c r="N7734" s="38">
        <f>IF(AND(Colin!$G7734=$B$2,Colin!$H7734=$C$3),Colin!$I7734,)</f>
        <v>0</v>
      </c>
      <c r="O7734" s="38">
        <f>IF(AND(Colin!$G7734=$B$2,Colin!$H7734&lt;=$C$3),Colin!$I7734,)</f>
        <v>0</v>
      </c>
      <c r="P7734" s="38">
        <f>IF(Colin!$G7734&lt;$B$2,Colin!$I7734,0)</f>
        <v>0</v>
      </c>
      <c r="Q7734" s="38">
        <f>IF(Colin!$G7734&lt;$B$1,Colin!$I7734,0)</f>
        <v>0</v>
      </c>
    </row>
    <row r="7735" spans="12:17" x14ac:dyDescent="0.25">
      <c r="L7735" s="38">
        <f>IF(AND(Colin!$G7735=$B$1,Colin!$H7735=$C$3),Colin!$I7735,)</f>
        <v>0</v>
      </c>
      <c r="M7735" s="38">
        <f>IF(AND(Colin!$G7735=$B$1,Colin!$H7735&lt;=$C$3),Colin!$I7735,)</f>
        <v>0</v>
      </c>
      <c r="N7735" s="38">
        <f>IF(AND(Colin!$G7735=$B$2,Colin!$H7735=$C$3),Colin!$I7735,)</f>
        <v>0</v>
      </c>
      <c r="O7735" s="38">
        <f>IF(AND(Colin!$G7735=$B$2,Colin!$H7735&lt;=$C$3),Colin!$I7735,)</f>
        <v>0</v>
      </c>
      <c r="P7735" s="38">
        <f>IF(Colin!$G7735&lt;$B$2,Colin!$I7735,0)</f>
        <v>0</v>
      </c>
      <c r="Q7735" s="38">
        <f>IF(Colin!$G7735&lt;$B$1,Colin!$I7735,0)</f>
        <v>0</v>
      </c>
    </row>
    <row r="7736" spans="12:17" x14ac:dyDescent="0.25">
      <c r="L7736" s="38">
        <f>IF(AND(Colin!$G7736=$B$1,Colin!$H7736=$C$3),Colin!$I7736,)</f>
        <v>0</v>
      </c>
      <c r="M7736" s="38">
        <f>IF(AND(Colin!$G7736=$B$1,Colin!$H7736&lt;=$C$3),Colin!$I7736,)</f>
        <v>0</v>
      </c>
      <c r="N7736" s="38">
        <f>IF(AND(Colin!$G7736=$B$2,Colin!$H7736=$C$3),Colin!$I7736,)</f>
        <v>0</v>
      </c>
      <c r="O7736" s="38">
        <f>IF(AND(Colin!$G7736=$B$2,Colin!$H7736&lt;=$C$3),Colin!$I7736,)</f>
        <v>0</v>
      </c>
      <c r="P7736" s="38">
        <f>IF(Colin!$G7736&lt;$B$2,Colin!$I7736,0)</f>
        <v>0</v>
      </c>
      <c r="Q7736" s="38">
        <f>IF(Colin!$G7736&lt;$B$1,Colin!$I7736,0)</f>
        <v>0</v>
      </c>
    </row>
    <row r="7737" spans="12:17" x14ac:dyDescent="0.25">
      <c r="L7737" s="38">
        <f>IF(AND(Colin!$G7737=$B$1,Colin!$H7737=$C$3),Colin!$I7737,)</f>
        <v>0</v>
      </c>
      <c r="M7737" s="38">
        <f>IF(AND(Colin!$G7737=$B$1,Colin!$H7737&lt;=$C$3),Colin!$I7737,)</f>
        <v>0</v>
      </c>
      <c r="N7737" s="38">
        <f>IF(AND(Colin!$G7737=$B$2,Colin!$H7737=$C$3),Colin!$I7737,)</f>
        <v>0</v>
      </c>
      <c r="O7737" s="38">
        <f>IF(AND(Colin!$G7737=$B$2,Colin!$H7737&lt;=$C$3),Colin!$I7737,)</f>
        <v>0</v>
      </c>
      <c r="P7737" s="38">
        <f>IF(Colin!$G7737&lt;$B$2,Colin!$I7737,0)</f>
        <v>0</v>
      </c>
      <c r="Q7737" s="38">
        <f>IF(Colin!$G7737&lt;$B$1,Colin!$I7737,0)</f>
        <v>0</v>
      </c>
    </row>
    <row r="7738" spans="12:17" x14ac:dyDescent="0.25">
      <c r="L7738" s="38">
        <f>IF(AND(Colin!$G7738=$B$1,Colin!$H7738=$C$3),Colin!$I7738,)</f>
        <v>0</v>
      </c>
      <c r="M7738" s="38">
        <f>IF(AND(Colin!$G7738=$B$1,Colin!$H7738&lt;=$C$3),Colin!$I7738,)</f>
        <v>0</v>
      </c>
      <c r="N7738" s="38">
        <f>IF(AND(Colin!$G7738=$B$2,Colin!$H7738=$C$3),Colin!$I7738,)</f>
        <v>0</v>
      </c>
      <c r="O7738" s="38">
        <f>IF(AND(Colin!$G7738=$B$2,Colin!$H7738&lt;=$C$3),Colin!$I7738,)</f>
        <v>0</v>
      </c>
      <c r="P7738" s="38">
        <f>IF(Colin!$G7738&lt;$B$2,Colin!$I7738,0)</f>
        <v>0</v>
      </c>
      <c r="Q7738" s="38">
        <f>IF(Colin!$G7738&lt;$B$1,Colin!$I7738,0)</f>
        <v>0</v>
      </c>
    </row>
    <row r="7739" spans="12:17" x14ac:dyDescent="0.25">
      <c r="L7739" s="38">
        <f>IF(AND(Colin!$G7739=$B$1,Colin!$H7739=$C$3),Colin!$I7739,)</f>
        <v>0</v>
      </c>
      <c r="M7739" s="38">
        <f>IF(AND(Colin!$G7739=$B$1,Colin!$H7739&lt;=$C$3),Colin!$I7739,)</f>
        <v>0</v>
      </c>
      <c r="N7739" s="38">
        <f>IF(AND(Colin!$G7739=$B$2,Colin!$H7739=$C$3),Colin!$I7739,)</f>
        <v>0</v>
      </c>
      <c r="O7739" s="38">
        <f>IF(AND(Colin!$G7739=$B$2,Colin!$H7739&lt;=$C$3),Colin!$I7739,)</f>
        <v>0</v>
      </c>
      <c r="P7739" s="38">
        <f>IF(Colin!$G7739&lt;$B$2,Colin!$I7739,0)</f>
        <v>0</v>
      </c>
      <c r="Q7739" s="38">
        <f>IF(Colin!$G7739&lt;$B$1,Colin!$I7739,0)</f>
        <v>0</v>
      </c>
    </row>
    <row r="7740" spans="12:17" x14ac:dyDescent="0.25">
      <c r="L7740" s="38">
        <f>IF(AND(Colin!$G7740=$B$1,Colin!$H7740=$C$3),Colin!$I7740,)</f>
        <v>0</v>
      </c>
      <c r="M7740" s="38">
        <f>IF(AND(Colin!$G7740=$B$1,Colin!$H7740&lt;=$C$3),Colin!$I7740,)</f>
        <v>0</v>
      </c>
      <c r="N7740" s="38">
        <f>IF(AND(Colin!$G7740=$B$2,Colin!$H7740=$C$3),Colin!$I7740,)</f>
        <v>0</v>
      </c>
      <c r="O7740" s="38">
        <f>IF(AND(Colin!$G7740=$B$2,Colin!$H7740&lt;=$C$3),Colin!$I7740,)</f>
        <v>0</v>
      </c>
      <c r="P7740" s="38">
        <f>IF(Colin!$G7740&lt;$B$2,Colin!$I7740,0)</f>
        <v>0</v>
      </c>
      <c r="Q7740" s="38">
        <f>IF(Colin!$G7740&lt;$B$1,Colin!$I7740,0)</f>
        <v>0</v>
      </c>
    </row>
    <row r="7741" spans="12:17" x14ac:dyDescent="0.25">
      <c r="L7741" s="38">
        <f>IF(AND(Colin!$G7741=$B$1,Colin!$H7741=$C$3),Colin!$I7741,)</f>
        <v>0</v>
      </c>
      <c r="M7741" s="38">
        <f>IF(AND(Colin!$G7741=$B$1,Colin!$H7741&lt;=$C$3),Colin!$I7741,)</f>
        <v>0</v>
      </c>
      <c r="N7741" s="38">
        <f>IF(AND(Colin!$G7741=$B$2,Colin!$H7741=$C$3),Colin!$I7741,)</f>
        <v>0</v>
      </c>
      <c r="O7741" s="38">
        <f>IF(AND(Colin!$G7741=$B$2,Colin!$H7741&lt;=$C$3),Colin!$I7741,)</f>
        <v>0</v>
      </c>
      <c r="P7741" s="38">
        <f>IF(Colin!$G7741&lt;$B$2,Colin!$I7741,0)</f>
        <v>0</v>
      </c>
      <c r="Q7741" s="38">
        <f>IF(Colin!$G7741&lt;$B$1,Colin!$I7741,0)</f>
        <v>0</v>
      </c>
    </row>
    <row r="7742" spans="12:17" x14ac:dyDescent="0.25">
      <c r="L7742" s="38">
        <f>IF(AND(Colin!$G7742=$B$1,Colin!$H7742=$C$3),Colin!$I7742,)</f>
        <v>0</v>
      </c>
      <c r="M7742" s="38">
        <f>IF(AND(Colin!$G7742=$B$1,Colin!$H7742&lt;=$C$3),Colin!$I7742,)</f>
        <v>0</v>
      </c>
      <c r="N7742" s="38">
        <f>IF(AND(Colin!$G7742=$B$2,Colin!$H7742=$C$3),Colin!$I7742,)</f>
        <v>0</v>
      </c>
      <c r="O7742" s="38">
        <f>IF(AND(Colin!$G7742=$B$2,Colin!$H7742&lt;=$C$3),Colin!$I7742,)</f>
        <v>0</v>
      </c>
      <c r="P7742" s="38">
        <f>IF(Colin!$G7742&lt;$B$2,Colin!$I7742,0)</f>
        <v>0</v>
      </c>
      <c r="Q7742" s="38">
        <f>IF(Colin!$G7742&lt;$B$1,Colin!$I7742,0)</f>
        <v>0</v>
      </c>
    </row>
    <row r="7743" spans="12:17" x14ac:dyDescent="0.25">
      <c r="L7743" s="38">
        <f>IF(AND(Colin!$G7743=$B$1,Colin!$H7743=$C$3),Colin!$I7743,)</f>
        <v>0</v>
      </c>
      <c r="M7743" s="38">
        <f>IF(AND(Colin!$G7743=$B$1,Colin!$H7743&lt;=$C$3),Colin!$I7743,)</f>
        <v>0</v>
      </c>
      <c r="N7743" s="38">
        <f>IF(AND(Colin!$G7743=$B$2,Colin!$H7743=$C$3),Colin!$I7743,)</f>
        <v>0</v>
      </c>
      <c r="O7743" s="38">
        <f>IF(AND(Colin!$G7743=$B$2,Colin!$H7743&lt;=$C$3),Colin!$I7743,)</f>
        <v>0</v>
      </c>
      <c r="P7743" s="38">
        <f>IF(Colin!$G7743&lt;$B$2,Colin!$I7743,0)</f>
        <v>0</v>
      </c>
      <c r="Q7743" s="38">
        <f>IF(Colin!$G7743&lt;$B$1,Colin!$I7743,0)</f>
        <v>0</v>
      </c>
    </row>
    <row r="7744" spans="12:17" x14ac:dyDescent="0.25">
      <c r="L7744" s="38">
        <f>IF(AND(Colin!$G7744=$B$1,Colin!$H7744=$C$3),Colin!$I7744,)</f>
        <v>0</v>
      </c>
      <c r="M7744" s="38">
        <f>IF(AND(Colin!$G7744=$B$1,Colin!$H7744&lt;=$C$3),Colin!$I7744,)</f>
        <v>0</v>
      </c>
      <c r="N7744" s="38">
        <f>IF(AND(Colin!$G7744=$B$2,Colin!$H7744=$C$3),Colin!$I7744,)</f>
        <v>0</v>
      </c>
      <c r="O7744" s="38">
        <f>IF(AND(Colin!$G7744=$B$2,Colin!$H7744&lt;=$C$3),Colin!$I7744,)</f>
        <v>0</v>
      </c>
      <c r="P7744" s="38">
        <f>IF(Colin!$G7744&lt;$B$2,Colin!$I7744,0)</f>
        <v>0</v>
      </c>
      <c r="Q7744" s="38">
        <f>IF(Colin!$G7744&lt;$B$1,Colin!$I7744,0)</f>
        <v>0</v>
      </c>
    </row>
    <row r="7745" spans="12:17" x14ac:dyDescent="0.25">
      <c r="L7745" s="38">
        <f>IF(AND(Colin!$G7745=$B$1,Colin!$H7745=$C$3),Colin!$I7745,)</f>
        <v>0</v>
      </c>
      <c r="M7745" s="38">
        <f>IF(AND(Colin!$G7745=$B$1,Colin!$H7745&lt;=$C$3),Colin!$I7745,)</f>
        <v>0</v>
      </c>
      <c r="N7745" s="38">
        <f>IF(AND(Colin!$G7745=$B$2,Colin!$H7745=$C$3),Colin!$I7745,)</f>
        <v>0</v>
      </c>
      <c r="O7745" s="38">
        <f>IF(AND(Colin!$G7745=$B$2,Colin!$H7745&lt;=$C$3),Colin!$I7745,)</f>
        <v>0</v>
      </c>
      <c r="P7745" s="38">
        <f>IF(Colin!$G7745&lt;$B$2,Colin!$I7745,0)</f>
        <v>0</v>
      </c>
      <c r="Q7745" s="38">
        <f>IF(Colin!$G7745&lt;$B$1,Colin!$I7745,0)</f>
        <v>0</v>
      </c>
    </row>
    <row r="7746" spans="12:17" x14ac:dyDescent="0.25">
      <c r="L7746" s="38">
        <f>IF(AND(Colin!$G7746=$B$1,Colin!$H7746=$C$3),Colin!$I7746,)</f>
        <v>0</v>
      </c>
      <c r="M7746" s="38">
        <f>IF(AND(Colin!$G7746=$B$1,Colin!$H7746&lt;=$C$3),Colin!$I7746,)</f>
        <v>0</v>
      </c>
      <c r="N7746" s="38">
        <f>IF(AND(Colin!$G7746=$B$2,Colin!$H7746=$C$3),Colin!$I7746,)</f>
        <v>0</v>
      </c>
      <c r="O7746" s="38">
        <f>IF(AND(Colin!$G7746=$B$2,Colin!$H7746&lt;=$C$3),Colin!$I7746,)</f>
        <v>0</v>
      </c>
      <c r="P7746" s="38">
        <f>IF(Colin!$G7746&lt;$B$2,Colin!$I7746,0)</f>
        <v>0</v>
      </c>
      <c r="Q7746" s="38">
        <f>IF(Colin!$G7746&lt;$B$1,Colin!$I7746,0)</f>
        <v>0</v>
      </c>
    </row>
    <row r="7747" spans="12:17" x14ac:dyDescent="0.25">
      <c r="L7747" s="38">
        <f>IF(AND(Colin!$G7747=$B$1,Colin!$H7747=$C$3),Colin!$I7747,)</f>
        <v>0</v>
      </c>
      <c r="M7747" s="38">
        <f>IF(AND(Colin!$G7747=$B$1,Colin!$H7747&lt;=$C$3),Colin!$I7747,)</f>
        <v>0</v>
      </c>
      <c r="N7747" s="38">
        <f>IF(AND(Colin!$G7747=$B$2,Colin!$H7747=$C$3),Colin!$I7747,)</f>
        <v>0</v>
      </c>
      <c r="O7747" s="38">
        <f>IF(AND(Colin!$G7747=$B$2,Colin!$H7747&lt;=$C$3),Colin!$I7747,)</f>
        <v>0</v>
      </c>
      <c r="P7747" s="38">
        <f>IF(Colin!$G7747&lt;$B$2,Colin!$I7747,0)</f>
        <v>0</v>
      </c>
      <c r="Q7747" s="38">
        <f>IF(Colin!$G7747&lt;$B$1,Colin!$I7747,0)</f>
        <v>0</v>
      </c>
    </row>
    <row r="7748" spans="12:17" x14ac:dyDescent="0.25">
      <c r="L7748" s="38">
        <f>IF(AND(Colin!$G7748=$B$1,Colin!$H7748=$C$3),Colin!$I7748,)</f>
        <v>0</v>
      </c>
      <c r="M7748" s="38">
        <f>IF(AND(Colin!$G7748=$B$1,Colin!$H7748&lt;=$C$3),Colin!$I7748,)</f>
        <v>0</v>
      </c>
      <c r="N7748" s="38">
        <f>IF(AND(Colin!$G7748=$B$2,Colin!$H7748=$C$3),Colin!$I7748,)</f>
        <v>0</v>
      </c>
      <c r="O7748" s="38">
        <f>IF(AND(Colin!$G7748=$B$2,Colin!$H7748&lt;=$C$3),Colin!$I7748,)</f>
        <v>0</v>
      </c>
      <c r="P7748" s="38">
        <f>IF(Colin!$G7748&lt;$B$2,Colin!$I7748,0)</f>
        <v>0</v>
      </c>
      <c r="Q7748" s="38">
        <f>IF(Colin!$G7748&lt;$B$1,Colin!$I7748,0)</f>
        <v>0</v>
      </c>
    </row>
    <row r="7749" spans="12:17" x14ac:dyDescent="0.25">
      <c r="L7749" s="38">
        <f>IF(AND(Colin!$G7749=$B$1,Colin!$H7749=$C$3),Colin!$I7749,)</f>
        <v>0</v>
      </c>
      <c r="M7749" s="38">
        <f>IF(AND(Colin!$G7749=$B$1,Colin!$H7749&lt;=$C$3),Colin!$I7749,)</f>
        <v>0</v>
      </c>
      <c r="N7749" s="38">
        <f>IF(AND(Colin!$G7749=$B$2,Colin!$H7749=$C$3),Colin!$I7749,)</f>
        <v>0</v>
      </c>
      <c r="O7749" s="38">
        <f>IF(AND(Colin!$G7749=$B$2,Colin!$H7749&lt;=$C$3),Colin!$I7749,)</f>
        <v>0</v>
      </c>
      <c r="P7749" s="38">
        <f>IF(Colin!$G7749&lt;$B$2,Colin!$I7749,0)</f>
        <v>0</v>
      </c>
      <c r="Q7749" s="38">
        <f>IF(Colin!$G7749&lt;$B$1,Colin!$I7749,0)</f>
        <v>0</v>
      </c>
    </row>
    <row r="7750" spans="12:17" x14ac:dyDescent="0.25">
      <c r="L7750" s="38">
        <f>IF(AND(Colin!$G7750=$B$1,Colin!$H7750=$C$3),Colin!$I7750,)</f>
        <v>0</v>
      </c>
      <c r="M7750" s="38">
        <f>IF(AND(Colin!$G7750=$B$1,Colin!$H7750&lt;=$C$3),Colin!$I7750,)</f>
        <v>0</v>
      </c>
      <c r="N7750" s="38">
        <f>IF(AND(Colin!$G7750=$B$2,Colin!$H7750=$C$3),Colin!$I7750,)</f>
        <v>0</v>
      </c>
      <c r="O7750" s="38">
        <f>IF(AND(Colin!$G7750=$B$2,Colin!$H7750&lt;=$C$3),Colin!$I7750,)</f>
        <v>0</v>
      </c>
      <c r="P7750" s="38">
        <f>IF(Colin!$G7750&lt;$B$2,Colin!$I7750,0)</f>
        <v>0</v>
      </c>
      <c r="Q7750" s="38">
        <f>IF(Colin!$G7750&lt;$B$1,Colin!$I7750,0)</f>
        <v>0</v>
      </c>
    </row>
    <row r="7751" spans="12:17" x14ac:dyDescent="0.25">
      <c r="L7751" s="38">
        <f>IF(AND(Colin!$G7751=$B$1,Colin!$H7751=$C$3),Colin!$I7751,)</f>
        <v>0</v>
      </c>
      <c r="M7751" s="38">
        <f>IF(AND(Colin!$G7751=$B$1,Colin!$H7751&lt;=$C$3),Colin!$I7751,)</f>
        <v>0</v>
      </c>
      <c r="N7751" s="38">
        <f>IF(AND(Colin!$G7751=$B$2,Colin!$H7751=$C$3),Colin!$I7751,)</f>
        <v>0</v>
      </c>
      <c r="O7751" s="38">
        <f>IF(AND(Colin!$G7751=$B$2,Colin!$H7751&lt;=$C$3),Colin!$I7751,)</f>
        <v>0</v>
      </c>
      <c r="P7751" s="38">
        <f>IF(Colin!$G7751&lt;$B$2,Colin!$I7751,0)</f>
        <v>0</v>
      </c>
      <c r="Q7751" s="38">
        <f>IF(Colin!$G7751&lt;$B$1,Colin!$I7751,0)</f>
        <v>0</v>
      </c>
    </row>
    <row r="7752" spans="12:17" x14ac:dyDescent="0.25">
      <c r="L7752" s="38">
        <f>IF(AND(Colin!$G7752=$B$1,Colin!$H7752=$C$3),Colin!$I7752,)</f>
        <v>0</v>
      </c>
      <c r="M7752" s="38">
        <f>IF(AND(Colin!$G7752=$B$1,Colin!$H7752&lt;=$C$3),Colin!$I7752,)</f>
        <v>0</v>
      </c>
      <c r="N7752" s="38">
        <f>IF(AND(Colin!$G7752=$B$2,Colin!$H7752=$C$3),Colin!$I7752,)</f>
        <v>0</v>
      </c>
      <c r="O7752" s="38">
        <f>IF(AND(Colin!$G7752=$B$2,Colin!$H7752&lt;=$C$3),Colin!$I7752,)</f>
        <v>0</v>
      </c>
      <c r="P7752" s="38">
        <f>IF(Colin!$G7752&lt;$B$2,Colin!$I7752,0)</f>
        <v>0</v>
      </c>
      <c r="Q7752" s="38">
        <f>IF(Colin!$G7752&lt;$B$1,Colin!$I7752,0)</f>
        <v>0</v>
      </c>
    </row>
    <row r="7753" spans="12:17" x14ac:dyDescent="0.25">
      <c r="L7753" s="38">
        <f>IF(AND(Colin!$G7753=$B$1,Colin!$H7753=$C$3),Colin!$I7753,)</f>
        <v>0</v>
      </c>
      <c r="M7753" s="38">
        <f>IF(AND(Colin!$G7753=$B$1,Colin!$H7753&lt;=$C$3),Colin!$I7753,)</f>
        <v>0</v>
      </c>
      <c r="N7753" s="38">
        <f>IF(AND(Colin!$G7753=$B$2,Colin!$H7753=$C$3),Colin!$I7753,)</f>
        <v>0</v>
      </c>
      <c r="O7753" s="38">
        <f>IF(AND(Colin!$G7753=$B$2,Colin!$H7753&lt;=$C$3),Colin!$I7753,)</f>
        <v>0</v>
      </c>
      <c r="P7753" s="38">
        <f>IF(Colin!$G7753&lt;$B$2,Colin!$I7753,0)</f>
        <v>0</v>
      </c>
      <c r="Q7753" s="38">
        <f>IF(Colin!$G7753&lt;$B$1,Colin!$I7753,0)</f>
        <v>0</v>
      </c>
    </row>
    <row r="7754" spans="12:17" x14ac:dyDescent="0.25">
      <c r="L7754" s="38">
        <f>IF(AND(Colin!$G7754=$B$1,Colin!$H7754=$C$3),Colin!$I7754,)</f>
        <v>0</v>
      </c>
      <c r="M7754" s="38">
        <f>IF(AND(Colin!$G7754=$B$1,Colin!$H7754&lt;=$C$3),Colin!$I7754,)</f>
        <v>0</v>
      </c>
      <c r="N7754" s="38">
        <f>IF(AND(Colin!$G7754=$B$2,Colin!$H7754=$C$3),Colin!$I7754,)</f>
        <v>0</v>
      </c>
      <c r="O7754" s="38">
        <f>IF(AND(Colin!$G7754=$B$2,Colin!$H7754&lt;=$C$3),Colin!$I7754,)</f>
        <v>0</v>
      </c>
      <c r="P7754" s="38">
        <f>IF(Colin!$G7754&lt;$B$2,Colin!$I7754,0)</f>
        <v>0</v>
      </c>
      <c r="Q7754" s="38">
        <f>IF(Colin!$G7754&lt;$B$1,Colin!$I7754,0)</f>
        <v>0</v>
      </c>
    </row>
    <row r="7755" spans="12:17" x14ac:dyDescent="0.25">
      <c r="L7755" s="38">
        <f>IF(AND(Colin!$G7755=$B$1,Colin!$H7755=$C$3),Colin!$I7755,)</f>
        <v>0</v>
      </c>
      <c r="M7755" s="38">
        <f>IF(AND(Colin!$G7755=$B$1,Colin!$H7755&lt;=$C$3),Colin!$I7755,)</f>
        <v>0</v>
      </c>
      <c r="N7755" s="38">
        <f>IF(AND(Colin!$G7755=$B$2,Colin!$H7755=$C$3),Colin!$I7755,)</f>
        <v>0</v>
      </c>
      <c r="O7755" s="38">
        <f>IF(AND(Colin!$G7755=$B$2,Colin!$H7755&lt;=$C$3),Colin!$I7755,)</f>
        <v>0</v>
      </c>
      <c r="P7755" s="38">
        <f>IF(Colin!$G7755&lt;$B$2,Colin!$I7755,0)</f>
        <v>0</v>
      </c>
      <c r="Q7755" s="38">
        <f>IF(Colin!$G7755&lt;$B$1,Colin!$I7755,0)</f>
        <v>0</v>
      </c>
    </row>
    <row r="7756" spans="12:17" x14ac:dyDescent="0.25">
      <c r="L7756" s="38">
        <f>IF(AND(Colin!$G7756=$B$1,Colin!$H7756=$C$3),Colin!$I7756,)</f>
        <v>0</v>
      </c>
      <c r="M7756" s="38">
        <f>IF(AND(Colin!$G7756=$B$1,Colin!$H7756&lt;=$C$3),Colin!$I7756,)</f>
        <v>0</v>
      </c>
      <c r="N7756" s="38">
        <f>IF(AND(Colin!$G7756=$B$2,Colin!$H7756=$C$3),Colin!$I7756,)</f>
        <v>0</v>
      </c>
      <c r="O7756" s="38">
        <f>IF(AND(Colin!$G7756=$B$2,Colin!$H7756&lt;=$C$3),Colin!$I7756,)</f>
        <v>0</v>
      </c>
      <c r="P7756" s="38">
        <f>IF(Colin!$G7756&lt;$B$2,Colin!$I7756,0)</f>
        <v>0</v>
      </c>
      <c r="Q7756" s="38">
        <f>IF(Colin!$G7756&lt;$B$1,Colin!$I7756,0)</f>
        <v>0</v>
      </c>
    </row>
    <row r="7757" spans="12:17" x14ac:dyDescent="0.25">
      <c r="L7757" s="38">
        <f>IF(AND(Colin!$G7757=$B$1,Colin!$H7757=$C$3),Colin!$I7757,)</f>
        <v>0</v>
      </c>
      <c r="M7757" s="38">
        <f>IF(AND(Colin!$G7757=$B$1,Colin!$H7757&lt;=$C$3),Colin!$I7757,)</f>
        <v>0</v>
      </c>
      <c r="N7757" s="38">
        <f>IF(AND(Colin!$G7757=$B$2,Colin!$H7757=$C$3),Colin!$I7757,)</f>
        <v>0</v>
      </c>
      <c r="O7757" s="38">
        <f>IF(AND(Colin!$G7757=$B$2,Colin!$H7757&lt;=$C$3),Colin!$I7757,)</f>
        <v>0</v>
      </c>
      <c r="P7757" s="38">
        <f>IF(Colin!$G7757&lt;$B$2,Colin!$I7757,0)</f>
        <v>0</v>
      </c>
      <c r="Q7757" s="38">
        <f>IF(Colin!$G7757&lt;$B$1,Colin!$I7757,0)</f>
        <v>0</v>
      </c>
    </row>
    <row r="7758" spans="12:17" x14ac:dyDescent="0.25">
      <c r="L7758" s="38">
        <f>IF(AND(Colin!$G7758=$B$1,Colin!$H7758=$C$3),Colin!$I7758,)</f>
        <v>0</v>
      </c>
      <c r="M7758" s="38">
        <f>IF(AND(Colin!$G7758=$B$1,Colin!$H7758&lt;=$C$3),Colin!$I7758,)</f>
        <v>0</v>
      </c>
      <c r="N7758" s="38">
        <f>IF(AND(Colin!$G7758=$B$2,Colin!$H7758=$C$3),Colin!$I7758,)</f>
        <v>0</v>
      </c>
      <c r="O7758" s="38">
        <f>IF(AND(Colin!$G7758=$B$2,Colin!$H7758&lt;=$C$3),Colin!$I7758,)</f>
        <v>0</v>
      </c>
      <c r="P7758" s="38">
        <f>IF(Colin!$G7758&lt;$B$2,Colin!$I7758,0)</f>
        <v>0</v>
      </c>
      <c r="Q7758" s="38">
        <f>IF(Colin!$G7758&lt;$B$1,Colin!$I7758,0)</f>
        <v>0</v>
      </c>
    </row>
    <row r="7759" spans="12:17" x14ac:dyDescent="0.25">
      <c r="L7759" s="38">
        <f>IF(AND(Colin!$G7759=$B$1,Colin!$H7759=$C$3),Colin!$I7759,)</f>
        <v>0</v>
      </c>
      <c r="M7759" s="38">
        <f>IF(AND(Colin!$G7759=$B$1,Colin!$H7759&lt;=$C$3),Colin!$I7759,)</f>
        <v>0</v>
      </c>
      <c r="N7759" s="38">
        <f>IF(AND(Colin!$G7759=$B$2,Colin!$H7759=$C$3),Colin!$I7759,)</f>
        <v>0</v>
      </c>
      <c r="O7759" s="38">
        <f>IF(AND(Colin!$G7759=$B$2,Colin!$H7759&lt;=$C$3),Colin!$I7759,)</f>
        <v>0</v>
      </c>
      <c r="P7759" s="38">
        <f>IF(Colin!$G7759&lt;$B$2,Colin!$I7759,0)</f>
        <v>0</v>
      </c>
      <c r="Q7759" s="38">
        <f>IF(Colin!$G7759&lt;$B$1,Colin!$I7759,0)</f>
        <v>0</v>
      </c>
    </row>
    <row r="7760" spans="12:17" x14ac:dyDescent="0.25">
      <c r="L7760" s="38">
        <f>IF(AND(Colin!$G7760=$B$1,Colin!$H7760=$C$3),Colin!$I7760,)</f>
        <v>0</v>
      </c>
      <c r="M7760" s="38">
        <f>IF(AND(Colin!$G7760=$B$1,Colin!$H7760&lt;=$C$3),Colin!$I7760,)</f>
        <v>0</v>
      </c>
      <c r="N7760" s="38">
        <f>IF(AND(Colin!$G7760=$B$2,Colin!$H7760=$C$3),Colin!$I7760,)</f>
        <v>0</v>
      </c>
      <c r="O7760" s="38">
        <f>IF(AND(Colin!$G7760=$B$2,Colin!$H7760&lt;=$C$3),Colin!$I7760,)</f>
        <v>0</v>
      </c>
      <c r="P7760" s="38">
        <f>IF(Colin!$G7760&lt;$B$2,Colin!$I7760,0)</f>
        <v>0</v>
      </c>
      <c r="Q7760" s="38">
        <f>IF(Colin!$G7760&lt;$B$1,Colin!$I7760,0)</f>
        <v>0</v>
      </c>
    </row>
    <row r="7761" spans="12:17" x14ac:dyDescent="0.25">
      <c r="L7761" s="38">
        <f>IF(AND(Colin!$G7761=$B$1,Colin!$H7761=$C$3),Colin!$I7761,)</f>
        <v>0</v>
      </c>
      <c r="M7761" s="38">
        <f>IF(AND(Colin!$G7761=$B$1,Colin!$H7761&lt;=$C$3),Colin!$I7761,)</f>
        <v>0</v>
      </c>
      <c r="N7761" s="38">
        <f>IF(AND(Colin!$G7761=$B$2,Colin!$H7761=$C$3),Colin!$I7761,)</f>
        <v>0</v>
      </c>
      <c r="O7761" s="38">
        <f>IF(AND(Colin!$G7761=$B$2,Colin!$H7761&lt;=$C$3),Colin!$I7761,)</f>
        <v>0</v>
      </c>
      <c r="P7761" s="38">
        <f>IF(Colin!$G7761&lt;$B$2,Colin!$I7761,0)</f>
        <v>0</v>
      </c>
      <c r="Q7761" s="38">
        <f>IF(Colin!$G7761&lt;$B$1,Colin!$I7761,0)</f>
        <v>0</v>
      </c>
    </row>
    <row r="7762" spans="12:17" x14ac:dyDescent="0.25">
      <c r="L7762" s="38">
        <f>IF(AND(Colin!$G7762=$B$1,Colin!$H7762=$C$3),Colin!$I7762,)</f>
        <v>0</v>
      </c>
      <c r="M7762" s="38">
        <f>IF(AND(Colin!$G7762=$B$1,Colin!$H7762&lt;=$C$3),Colin!$I7762,)</f>
        <v>0</v>
      </c>
      <c r="N7762" s="38">
        <f>IF(AND(Colin!$G7762=$B$2,Colin!$H7762=$C$3),Colin!$I7762,)</f>
        <v>0</v>
      </c>
      <c r="O7762" s="38">
        <f>IF(AND(Colin!$G7762=$B$2,Colin!$H7762&lt;=$C$3),Colin!$I7762,)</f>
        <v>0</v>
      </c>
      <c r="P7762" s="38">
        <f>IF(Colin!$G7762&lt;$B$2,Colin!$I7762,0)</f>
        <v>0</v>
      </c>
      <c r="Q7762" s="38">
        <f>IF(Colin!$G7762&lt;$B$1,Colin!$I7762,0)</f>
        <v>0</v>
      </c>
    </row>
    <row r="7763" spans="12:17" x14ac:dyDescent="0.25">
      <c r="L7763" s="38">
        <f>IF(AND(Colin!$G7763=$B$1,Colin!$H7763=$C$3),Colin!$I7763,)</f>
        <v>0</v>
      </c>
      <c r="M7763" s="38">
        <f>IF(AND(Colin!$G7763=$B$1,Colin!$H7763&lt;=$C$3),Colin!$I7763,)</f>
        <v>0</v>
      </c>
      <c r="N7763" s="38">
        <f>IF(AND(Colin!$G7763=$B$2,Colin!$H7763=$C$3),Colin!$I7763,)</f>
        <v>0</v>
      </c>
      <c r="O7763" s="38">
        <f>IF(AND(Colin!$G7763=$B$2,Colin!$H7763&lt;=$C$3),Colin!$I7763,)</f>
        <v>0</v>
      </c>
      <c r="P7763" s="38">
        <f>IF(Colin!$G7763&lt;$B$2,Colin!$I7763,0)</f>
        <v>0</v>
      </c>
      <c r="Q7763" s="38">
        <f>IF(Colin!$G7763&lt;$B$1,Colin!$I7763,0)</f>
        <v>0</v>
      </c>
    </row>
    <row r="7764" spans="12:17" x14ac:dyDescent="0.25">
      <c r="L7764" s="38">
        <f>IF(AND(Colin!$G7764=$B$1,Colin!$H7764=$C$3),Colin!$I7764,)</f>
        <v>0</v>
      </c>
      <c r="M7764" s="38">
        <f>IF(AND(Colin!$G7764=$B$1,Colin!$H7764&lt;=$C$3),Colin!$I7764,)</f>
        <v>0</v>
      </c>
      <c r="N7764" s="38">
        <f>IF(AND(Colin!$G7764=$B$2,Colin!$H7764=$C$3),Colin!$I7764,)</f>
        <v>0</v>
      </c>
      <c r="O7764" s="38">
        <f>IF(AND(Colin!$G7764=$B$2,Colin!$H7764&lt;=$C$3),Colin!$I7764,)</f>
        <v>0</v>
      </c>
      <c r="P7764" s="38">
        <f>IF(Colin!$G7764&lt;$B$2,Colin!$I7764,0)</f>
        <v>0</v>
      </c>
      <c r="Q7764" s="38">
        <f>IF(Colin!$G7764&lt;$B$1,Colin!$I7764,0)</f>
        <v>0</v>
      </c>
    </row>
    <row r="7765" spans="12:17" x14ac:dyDescent="0.25">
      <c r="L7765" s="38">
        <f>IF(AND(Colin!$G7765=$B$1,Colin!$H7765=$C$3),Colin!$I7765,)</f>
        <v>0</v>
      </c>
      <c r="M7765" s="38">
        <f>IF(AND(Colin!$G7765=$B$1,Colin!$H7765&lt;=$C$3),Colin!$I7765,)</f>
        <v>0</v>
      </c>
      <c r="N7765" s="38">
        <f>IF(AND(Colin!$G7765=$B$2,Colin!$H7765=$C$3),Colin!$I7765,)</f>
        <v>0</v>
      </c>
      <c r="O7765" s="38">
        <f>IF(AND(Colin!$G7765=$B$2,Colin!$H7765&lt;=$C$3),Colin!$I7765,)</f>
        <v>0</v>
      </c>
      <c r="P7765" s="38">
        <f>IF(Colin!$G7765&lt;$B$2,Colin!$I7765,0)</f>
        <v>0</v>
      </c>
      <c r="Q7765" s="38">
        <f>IF(Colin!$G7765&lt;$B$1,Colin!$I7765,0)</f>
        <v>0</v>
      </c>
    </row>
    <row r="7766" spans="12:17" x14ac:dyDescent="0.25">
      <c r="L7766" s="38">
        <f>IF(AND(Colin!$G7766=$B$1,Colin!$H7766=$C$3),Colin!$I7766,)</f>
        <v>0</v>
      </c>
      <c r="M7766" s="38">
        <f>IF(AND(Colin!$G7766=$B$1,Colin!$H7766&lt;=$C$3),Colin!$I7766,)</f>
        <v>0</v>
      </c>
      <c r="N7766" s="38">
        <f>IF(AND(Colin!$G7766=$B$2,Colin!$H7766=$C$3),Colin!$I7766,)</f>
        <v>0</v>
      </c>
      <c r="O7766" s="38">
        <f>IF(AND(Colin!$G7766=$B$2,Colin!$H7766&lt;=$C$3),Colin!$I7766,)</f>
        <v>0</v>
      </c>
      <c r="P7766" s="38">
        <f>IF(Colin!$G7766&lt;$B$2,Colin!$I7766,0)</f>
        <v>0</v>
      </c>
      <c r="Q7766" s="38">
        <f>IF(Colin!$G7766&lt;$B$1,Colin!$I7766,0)</f>
        <v>0</v>
      </c>
    </row>
    <row r="7767" spans="12:17" x14ac:dyDescent="0.25">
      <c r="L7767" s="38">
        <f>IF(AND(Colin!$G7767=$B$1,Colin!$H7767=$C$3),Colin!$I7767,)</f>
        <v>0</v>
      </c>
      <c r="M7767" s="38">
        <f>IF(AND(Colin!$G7767=$B$1,Colin!$H7767&lt;=$C$3),Colin!$I7767,)</f>
        <v>0</v>
      </c>
      <c r="N7767" s="38">
        <f>IF(AND(Colin!$G7767=$B$2,Colin!$H7767=$C$3),Colin!$I7767,)</f>
        <v>0</v>
      </c>
      <c r="O7767" s="38">
        <f>IF(AND(Colin!$G7767=$B$2,Colin!$H7767&lt;=$C$3),Colin!$I7767,)</f>
        <v>0</v>
      </c>
      <c r="P7767" s="38">
        <f>IF(Colin!$G7767&lt;$B$2,Colin!$I7767,0)</f>
        <v>0</v>
      </c>
      <c r="Q7767" s="38">
        <f>IF(Colin!$G7767&lt;$B$1,Colin!$I7767,0)</f>
        <v>0</v>
      </c>
    </row>
    <row r="7768" spans="12:17" x14ac:dyDescent="0.25">
      <c r="L7768" s="38">
        <f>IF(AND(Colin!$G7768=$B$1,Colin!$H7768=$C$3),Colin!$I7768,)</f>
        <v>0</v>
      </c>
      <c r="M7768" s="38">
        <f>IF(AND(Colin!$G7768=$B$1,Colin!$H7768&lt;=$C$3),Colin!$I7768,)</f>
        <v>0</v>
      </c>
      <c r="N7768" s="38">
        <f>IF(AND(Colin!$G7768=$B$2,Colin!$H7768=$C$3),Colin!$I7768,)</f>
        <v>0</v>
      </c>
      <c r="O7768" s="38">
        <f>IF(AND(Colin!$G7768=$B$2,Colin!$H7768&lt;=$C$3),Colin!$I7768,)</f>
        <v>0</v>
      </c>
      <c r="P7768" s="38">
        <f>IF(Colin!$G7768&lt;$B$2,Colin!$I7768,0)</f>
        <v>0</v>
      </c>
      <c r="Q7768" s="38">
        <f>IF(Colin!$G7768&lt;$B$1,Colin!$I7768,0)</f>
        <v>0</v>
      </c>
    </row>
    <row r="7769" spans="12:17" x14ac:dyDescent="0.25">
      <c r="L7769" s="38">
        <f>IF(AND(Colin!$G7769=$B$1,Colin!$H7769=$C$3),Colin!$I7769,)</f>
        <v>0</v>
      </c>
      <c r="M7769" s="38">
        <f>IF(AND(Colin!$G7769=$B$1,Colin!$H7769&lt;=$C$3),Colin!$I7769,)</f>
        <v>0</v>
      </c>
      <c r="N7769" s="38">
        <f>IF(AND(Colin!$G7769=$B$2,Colin!$H7769=$C$3),Colin!$I7769,)</f>
        <v>0</v>
      </c>
      <c r="O7769" s="38">
        <f>IF(AND(Colin!$G7769=$B$2,Colin!$H7769&lt;=$C$3),Colin!$I7769,)</f>
        <v>0</v>
      </c>
      <c r="P7769" s="38">
        <f>IF(Colin!$G7769&lt;$B$2,Colin!$I7769,0)</f>
        <v>0</v>
      </c>
      <c r="Q7769" s="38">
        <f>IF(Colin!$G7769&lt;$B$1,Colin!$I7769,0)</f>
        <v>0</v>
      </c>
    </row>
    <row r="7770" spans="12:17" x14ac:dyDescent="0.25">
      <c r="L7770" s="38">
        <f>IF(AND(Colin!$G7770=$B$1,Colin!$H7770=$C$3),Colin!$I7770,)</f>
        <v>0</v>
      </c>
      <c r="M7770" s="38">
        <f>IF(AND(Colin!$G7770=$B$1,Colin!$H7770&lt;=$C$3),Colin!$I7770,)</f>
        <v>0</v>
      </c>
      <c r="N7770" s="38">
        <f>IF(AND(Colin!$G7770=$B$2,Colin!$H7770=$C$3),Colin!$I7770,)</f>
        <v>0</v>
      </c>
      <c r="O7770" s="38">
        <f>IF(AND(Colin!$G7770=$B$2,Colin!$H7770&lt;=$C$3),Colin!$I7770,)</f>
        <v>0</v>
      </c>
      <c r="P7770" s="38">
        <f>IF(Colin!$G7770&lt;$B$2,Colin!$I7770,0)</f>
        <v>0</v>
      </c>
      <c r="Q7770" s="38">
        <f>IF(Colin!$G7770&lt;$B$1,Colin!$I7770,0)</f>
        <v>0</v>
      </c>
    </row>
    <row r="7771" spans="12:17" x14ac:dyDescent="0.25">
      <c r="L7771" s="38">
        <f>IF(AND(Colin!$G7771=$B$1,Colin!$H7771=$C$3),Colin!$I7771,)</f>
        <v>0</v>
      </c>
      <c r="M7771" s="38">
        <f>IF(AND(Colin!$G7771=$B$1,Colin!$H7771&lt;=$C$3),Colin!$I7771,)</f>
        <v>0</v>
      </c>
      <c r="N7771" s="38">
        <f>IF(AND(Colin!$G7771=$B$2,Colin!$H7771=$C$3),Colin!$I7771,)</f>
        <v>0</v>
      </c>
      <c r="O7771" s="38">
        <f>IF(AND(Colin!$G7771=$B$2,Colin!$H7771&lt;=$C$3),Colin!$I7771,)</f>
        <v>0</v>
      </c>
      <c r="P7771" s="38">
        <f>IF(Colin!$G7771&lt;$B$2,Colin!$I7771,0)</f>
        <v>0</v>
      </c>
      <c r="Q7771" s="38">
        <f>IF(Colin!$G7771&lt;$B$1,Colin!$I7771,0)</f>
        <v>0</v>
      </c>
    </row>
    <row r="7772" spans="12:17" x14ac:dyDescent="0.25">
      <c r="L7772" s="38">
        <f>IF(AND(Colin!$G7772=$B$1,Colin!$H7772=$C$3),Colin!$I7772,)</f>
        <v>0</v>
      </c>
      <c r="M7772" s="38">
        <f>IF(AND(Colin!$G7772=$B$1,Colin!$H7772&lt;=$C$3),Colin!$I7772,)</f>
        <v>0</v>
      </c>
      <c r="N7772" s="38">
        <f>IF(AND(Colin!$G7772=$B$2,Colin!$H7772=$C$3),Colin!$I7772,)</f>
        <v>0</v>
      </c>
      <c r="O7772" s="38">
        <f>IF(AND(Colin!$G7772=$B$2,Colin!$H7772&lt;=$C$3),Colin!$I7772,)</f>
        <v>0</v>
      </c>
      <c r="P7772" s="38">
        <f>IF(Colin!$G7772&lt;$B$2,Colin!$I7772,0)</f>
        <v>0</v>
      </c>
      <c r="Q7772" s="38">
        <f>IF(Colin!$G7772&lt;$B$1,Colin!$I7772,0)</f>
        <v>0</v>
      </c>
    </row>
    <row r="7773" spans="12:17" x14ac:dyDescent="0.25">
      <c r="L7773" s="38">
        <f>IF(AND(Colin!$G7773=$B$1,Colin!$H7773=$C$3),Colin!$I7773,)</f>
        <v>0</v>
      </c>
      <c r="M7773" s="38">
        <f>IF(AND(Colin!$G7773=$B$1,Colin!$H7773&lt;=$C$3),Colin!$I7773,)</f>
        <v>0</v>
      </c>
      <c r="N7773" s="38">
        <f>IF(AND(Colin!$G7773=$B$2,Colin!$H7773=$C$3),Colin!$I7773,)</f>
        <v>0</v>
      </c>
      <c r="O7773" s="38">
        <f>IF(AND(Colin!$G7773=$B$2,Colin!$H7773&lt;=$C$3),Colin!$I7773,)</f>
        <v>0</v>
      </c>
      <c r="P7773" s="38">
        <f>IF(Colin!$G7773&lt;$B$2,Colin!$I7773,0)</f>
        <v>0</v>
      </c>
      <c r="Q7773" s="38">
        <f>IF(Colin!$G7773&lt;$B$1,Colin!$I7773,0)</f>
        <v>0</v>
      </c>
    </row>
    <row r="7774" spans="12:17" x14ac:dyDescent="0.25">
      <c r="L7774" s="38">
        <f>IF(AND(Colin!$G7774=$B$1,Colin!$H7774=$C$3),Colin!$I7774,)</f>
        <v>0</v>
      </c>
      <c r="M7774" s="38">
        <f>IF(AND(Colin!$G7774=$B$1,Colin!$H7774&lt;=$C$3),Colin!$I7774,)</f>
        <v>0</v>
      </c>
      <c r="N7774" s="38">
        <f>IF(AND(Colin!$G7774=$B$2,Colin!$H7774=$C$3),Colin!$I7774,)</f>
        <v>0</v>
      </c>
      <c r="O7774" s="38">
        <f>IF(AND(Colin!$G7774=$B$2,Colin!$H7774&lt;=$C$3),Colin!$I7774,)</f>
        <v>0</v>
      </c>
      <c r="P7774" s="38">
        <f>IF(Colin!$G7774&lt;$B$2,Colin!$I7774,0)</f>
        <v>0</v>
      </c>
      <c r="Q7774" s="38">
        <f>IF(Colin!$G7774&lt;$B$1,Colin!$I7774,0)</f>
        <v>0</v>
      </c>
    </row>
    <row r="7775" spans="12:17" x14ac:dyDescent="0.25">
      <c r="L7775" s="38">
        <f>IF(AND(Colin!$G7775=$B$1,Colin!$H7775=$C$3),Colin!$I7775,)</f>
        <v>0</v>
      </c>
      <c r="M7775" s="38">
        <f>IF(AND(Colin!$G7775=$B$1,Colin!$H7775&lt;=$C$3),Colin!$I7775,)</f>
        <v>0</v>
      </c>
      <c r="N7775" s="38">
        <f>IF(AND(Colin!$G7775=$B$2,Colin!$H7775=$C$3),Colin!$I7775,)</f>
        <v>0</v>
      </c>
      <c r="O7775" s="38">
        <f>IF(AND(Colin!$G7775=$B$2,Colin!$H7775&lt;=$C$3),Colin!$I7775,)</f>
        <v>0</v>
      </c>
      <c r="P7775" s="38">
        <f>IF(Colin!$G7775&lt;$B$2,Colin!$I7775,0)</f>
        <v>0</v>
      </c>
      <c r="Q7775" s="38">
        <f>IF(Colin!$G7775&lt;$B$1,Colin!$I7775,0)</f>
        <v>0</v>
      </c>
    </row>
    <row r="7776" spans="12:17" x14ac:dyDescent="0.25">
      <c r="L7776" s="38">
        <f>IF(AND(Colin!$G7776=$B$1,Colin!$H7776=$C$3),Colin!$I7776,)</f>
        <v>0</v>
      </c>
      <c r="M7776" s="38">
        <f>IF(AND(Colin!$G7776=$B$1,Colin!$H7776&lt;=$C$3),Colin!$I7776,)</f>
        <v>0</v>
      </c>
      <c r="N7776" s="38">
        <f>IF(AND(Colin!$G7776=$B$2,Colin!$H7776=$C$3),Colin!$I7776,)</f>
        <v>0</v>
      </c>
      <c r="O7776" s="38">
        <f>IF(AND(Colin!$G7776=$B$2,Colin!$H7776&lt;=$C$3),Colin!$I7776,)</f>
        <v>0</v>
      </c>
      <c r="P7776" s="38">
        <f>IF(Colin!$G7776&lt;$B$2,Colin!$I7776,0)</f>
        <v>0</v>
      </c>
      <c r="Q7776" s="38">
        <f>IF(Colin!$G7776&lt;$B$1,Colin!$I7776,0)</f>
        <v>0</v>
      </c>
    </row>
    <row r="7777" spans="12:17" x14ac:dyDescent="0.25">
      <c r="L7777" s="38">
        <f>IF(AND(Colin!$G7777=$B$1,Colin!$H7777=$C$3),Colin!$I7777,)</f>
        <v>0</v>
      </c>
      <c r="M7777" s="38">
        <f>IF(AND(Colin!$G7777=$B$1,Colin!$H7777&lt;=$C$3),Colin!$I7777,)</f>
        <v>0</v>
      </c>
      <c r="N7777" s="38">
        <f>IF(AND(Colin!$G7777=$B$2,Colin!$H7777=$C$3),Colin!$I7777,)</f>
        <v>0</v>
      </c>
      <c r="O7777" s="38">
        <f>IF(AND(Colin!$G7777=$B$2,Colin!$H7777&lt;=$C$3),Colin!$I7777,)</f>
        <v>0</v>
      </c>
      <c r="P7777" s="38">
        <f>IF(Colin!$G7777&lt;$B$2,Colin!$I7777,0)</f>
        <v>0</v>
      </c>
      <c r="Q7777" s="38">
        <f>IF(Colin!$G7777&lt;$B$1,Colin!$I7777,0)</f>
        <v>0</v>
      </c>
    </row>
    <row r="7778" spans="12:17" x14ac:dyDescent="0.25">
      <c r="L7778" s="38">
        <f>IF(AND(Colin!$G7778=$B$1,Colin!$H7778=$C$3),Colin!$I7778,)</f>
        <v>0</v>
      </c>
      <c r="M7778" s="38">
        <f>IF(AND(Colin!$G7778=$B$1,Colin!$H7778&lt;=$C$3),Colin!$I7778,)</f>
        <v>0</v>
      </c>
      <c r="N7778" s="38">
        <f>IF(AND(Colin!$G7778=$B$2,Colin!$H7778=$C$3),Colin!$I7778,)</f>
        <v>0</v>
      </c>
      <c r="O7778" s="38">
        <f>IF(AND(Colin!$G7778=$B$2,Colin!$H7778&lt;=$C$3),Colin!$I7778,)</f>
        <v>0</v>
      </c>
      <c r="P7778" s="38">
        <f>IF(Colin!$G7778&lt;$B$2,Colin!$I7778,0)</f>
        <v>0</v>
      </c>
      <c r="Q7778" s="38">
        <f>IF(Colin!$G7778&lt;$B$1,Colin!$I7778,0)</f>
        <v>0</v>
      </c>
    </row>
    <row r="7779" spans="12:17" x14ac:dyDescent="0.25">
      <c r="L7779" s="38">
        <f>IF(AND(Colin!$G7779=$B$1,Colin!$H7779=$C$3),Colin!$I7779,)</f>
        <v>0</v>
      </c>
      <c r="M7779" s="38">
        <f>IF(AND(Colin!$G7779=$B$1,Colin!$H7779&lt;=$C$3),Colin!$I7779,)</f>
        <v>0</v>
      </c>
      <c r="N7779" s="38">
        <f>IF(AND(Colin!$G7779=$B$2,Colin!$H7779=$C$3),Colin!$I7779,)</f>
        <v>0</v>
      </c>
      <c r="O7779" s="38">
        <f>IF(AND(Colin!$G7779=$B$2,Colin!$H7779&lt;=$C$3),Colin!$I7779,)</f>
        <v>0</v>
      </c>
      <c r="P7779" s="38">
        <f>IF(Colin!$G7779&lt;$B$2,Colin!$I7779,0)</f>
        <v>0</v>
      </c>
      <c r="Q7779" s="38">
        <f>IF(Colin!$G7779&lt;$B$1,Colin!$I7779,0)</f>
        <v>0</v>
      </c>
    </row>
    <row r="7780" spans="12:17" x14ac:dyDescent="0.25">
      <c r="L7780" s="38">
        <f>IF(AND(Colin!$G7780=$B$1,Colin!$H7780=$C$3),Colin!$I7780,)</f>
        <v>0</v>
      </c>
      <c r="M7780" s="38">
        <f>IF(AND(Colin!$G7780=$B$1,Colin!$H7780&lt;=$C$3),Colin!$I7780,)</f>
        <v>0</v>
      </c>
      <c r="N7780" s="38">
        <f>IF(AND(Colin!$G7780=$B$2,Colin!$H7780=$C$3),Colin!$I7780,)</f>
        <v>0</v>
      </c>
      <c r="O7780" s="38">
        <f>IF(AND(Colin!$G7780=$B$2,Colin!$H7780&lt;=$C$3),Colin!$I7780,)</f>
        <v>0</v>
      </c>
      <c r="P7780" s="38">
        <f>IF(Colin!$G7780&lt;$B$2,Colin!$I7780,0)</f>
        <v>0</v>
      </c>
      <c r="Q7780" s="38">
        <f>IF(Colin!$G7780&lt;$B$1,Colin!$I7780,0)</f>
        <v>0</v>
      </c>
    </row>
    <row r="7781" spans="12:17" x14ac:dyDescent="0.25">
      <c r="L7781" s="38">
        <f>IF(AND(Colin!$G7781=$B$1,Colin!$H7781=$C$3),Colin!$I7781,)</f>
        <v>0</v>
      </c>
      <c r="M7781" s="38">
        <f>IF(AND(Colin!$G7781=$B$1,Colin!$H7781&lt;=$C$3),Colin!$I7781,)</f>
        <v>0</v>
      </c>
      <c r="N7781" s="38">
        <f>IF(AND(Colin!$G7781=$B$2,Colin!$H7781=$C$3),Colin!$I7781,)</f>
        <v>0</v>
      </c>
      <c r="O7781" s="38">
        <f>IF(AND(Colin!$G7781=$B$2,Colin!$H7781&lt;=$C$3),Colin!$I7781,)</f>
        <v>0</v>
      </c>
      <c r="P7781" s="38">
        <f>IF(Colin!$G7781&lt;$B$2,Colin!$I7781,0)</f>
        <v>0</v>
      </c>
      <c r="Q7781" s="38">
        <f>IF(Colin!$G7781&lt;$B$1,Colin!$I7781,0)</f>
        <v>0</v>
      </c>
    </row>
    <row r="7782" spans="12:17" x14ac:dyDescent="0.25">
      <c r="L7782" s="38">
        <f>IF(AND(Colin!$G7782=$B$1,Colin!$H7782=$C$3),Colin!$I7782,)</f>
        <v>0</v>
      </c>
      <c r="M7782" s="38">
        <f>IF(AND(Colin!$G7782=$B$1,Colin!$H7782&lt;=$C$3),Colin!$I7782,)</f>
        <v>0</v>
      </c>
      <c r="N7782" s="38">
        <f>IF(AND(Colin!$G7782=$B$2,Colin!$H7782=$C$3),Colin!$I7782,)</f>
        <v>0</v>
      </c>
      <c r="O7782" s="38">
        <f>IF(AND(Colin!$G7782=$B$2,Colin!$H7782&lt;=$C$3),Colin!$I7782,)</f>
        <v>0</v>
      </c>
      <c r="P7782" s="38">
        <f>IF(Colin!$G7782&lt;$B$2,Colin!$I7782,0)</f>
        <v>0</v>
      </c>
      <c r="Q7782" s="38">
        <f>IF(Colin!$G7782&lt;$B$1,Colin!$I7782,0)</f>
        <v>0</v>
      </c>
    </row>
    <row r="7783" spans="12:17" x14ac:dyDescent="0.25">
      <c r="L7783" s="38">
        <f>IF(AND(Colin!$G7783=$B$1,Colin!$H7783=$C$3),Colin!$I7783,)</f>
        <v>0</v>
      </c>
      <c r="M7783" s="38">
        <f>IF(AND(Colin!$G7783=$B$1,Colin!$H7783&lt;=$C$3),Colin!$I7783,)</f>
        <v>0</v>
      </c>
      <c r="N7783" s="38">
        <f>IF(AND(Colin!$G7783=$B$2,Colin!$H7783=$C$3),Colin!$I7783,)</f>
        <v>0</v>
      </c>
      <c r="O7783" s="38">
        <f>IF(AND(Colin!$G7783=$B$2,Colin!$H7783&lt;=$C$3),Colin!$I7783,)</f>
        <v>0</v>
      </c>
      <c r="P7783" s="38">
        <f>IF(Colin!$G7783&lt;$B$2,Colin!$I7783,0)</f>
        <v>0</v>
      </c>
      <c r="Q7783" s="38">
        <f>IF(Colin!$G7783&lt;$B$1,Colin!$I7783,0)</f>
        <v>0</v>
      </c>
    </row>
    <row r="7784" spans="12:17" x14ac:dyDescent="0.25">
      <c r="L7784" s="38">
        <f>IF(AND(Colin!$G7784=$B$1,Colin!$H7784=$C$3),Colin!$I7784,)</f>
        <v>0</v>
      </c>
      <c r="M7784" s="38">
        <f>IF(AND(Colin!$G7784=$B$1,Colin!$H7784&lt;=$C$3),Colin!$I7784,)</f>
        <v>0</v>
      </c>
      <c r="N7784" s="38">
        <f>IF(AND(Colin!$G7784=$B$2,Colin!$H7784=$C$3),Colin!$I7784,)</f>
        <v>0</v>
      </c>
      <c r="O7784" s="38">
        <f>IF(AND(Colin!$G7784=$B$2,Colin!$H7784&lt;=$C$3),Colin!$I7784,)</f>
        <v>0</v>
      </c>
      <c r="P7784" s="38">
        <f>IF(Colin!$G7784&lt;$B$2,Colin!$I7784,0)</f>
        <v>0</v>
      </c>
      <c r="Q7784" s="38">
        <f>IF(Colin!$G7784&lt;$B$1,Colin!$I7784,0)</f>
        <v>0</v>
      </c>
    </row>
    <row r="7785" spans="12:17" x14ac:dyDescent="0.25">
      <c r="L7785" s="38">
        <f>IF(AND(Colin!$G7785=$B$1,Colin!$H7785=$C$3),Colin!$I7785,)</f>
        <v>0</v>
      </c>
      <c r="M7785" s="38">
        <f>IF(AND(Colin!$G7785=$B$1,Colin!$H7785&lt;=$C$3),Colin!$I7785,)</f>
        <v>0</v>
      </c>
      <c r="N7785" s="38">
        <f>IF(AND(Colin!$G7785=$B$2,Colin!$H7785=$C$3),Colin!$I7785,)</f>
        <v>0</v>
      </c>
      <c r="O7785" s="38">
        <f>IF(AND(Colin!$G7785=$B$2,Colin!$H7785&lt;=$C$3),Colin!$I7785,)</f>
        <v>0</v>
      </c>
      <c r="P7785" s="38">
        <f>IF(Colin!$G7785&lt;$B$2,Colin!$I7785,0)</f>
        <v>0</v>
      </c>
      <c r="Q7785" s="38">
        <f>IF(Colin!$G7785&lt;$B$1,Colin!$I7785,0)</f>
        <v>0</v>
      </c>
    </row>
    <row r="7786" spans="12:17" x14ac:dyDescent="0.25">
      <c r="L7786" s="38">
        <f>IF(AND(Colin!$G7786=$B$1,Colin!$H7786=$C$3),Colin!$I7786,)</f>
        <v>0</v>
      </c>
      <c r="M7786" s="38">
        <f>IF(AND(Colin!$G7786=$B$1,Colin!$H7786&lt;=$C$3),Colin!$I7786,)</f>
        <v>0</v>
      </c>
      <c r="N7786" s="38">
        <f>IF(AND(Colin!$G7786=$B$2,Colin!$H7786=$C$3),Colin!$I7786,)</f>
        <v>0</v>
      </c>
      <c r="O7786" s="38">
        <f>IF(AND(Colin!$G7786=$B$2,Colin!$H7786&lt;=$C$3),Colin!$I7786,)</f>
        <v>0</v>
      </c>
      <c r="P7786" s="38">
        <f>IF(Colin!$G7786&lt;$B$2,Colin!$I7786,0)</f>
        <v>0</v>
      </c>
      <c r="Q7786" s="38">
        <f>IF(Colin!$G7786&lt;$B$1,Colin!$I7786,0)</f>
        <v>0</v>
      </c>
    </row>
    <row r="7787" spans="12:17" x14ac:dyDescent="0.25">
      <c r="L7787" s="38">
        <f>IF(AND(Colin!$G7787=$B$1,Colin!$H7787=$C$3),Colin!$I7787,)</f>
        <v>0</v>
      </c>
      <c r="M7787" s="38">
        <f>IF(AND(Colin!$G7787=$B$1,Colin!$H7787&lt;=$C$3),Colin!$I7787,)</f>
        <v>0</v>
      </c>
      <c r="N7787" s="38">
        <f>IF(AND(Colin!$G7787=$B$2,Colin!$H7787=$C$3),Colin!$I7787,)</f>
        <v>0</v>
      </c>
      <c r="O7787" s="38">
        <f>IF(AND(Colin!$G7787=$B$2,Colin!$H7787&lt;=$C$3),Colin!$I7787,)</f>
        <v>0</v>
      </c>
      <c r="P7787" s="38">
        <f>IF(Colin!$G7787&lt;$B$2,Colin!$I7787,0)</f>
        <v>0</v>
      </c>
      <c r="Q7787" s="38">
        <f>IF(Colin!$G7787&lt;$B$1,Colin!$I7787,0)</f>
        <v>0</v>
      </c>
    </row>
    <row r="7788" spans="12:17" x14ac:dyDescent="0.25">
      <c r="L7788" s="38">
        <f>IF(AND(Colin!$G7788=$B$1,Colin!$H7788=$C$3),Colin!$I7788,)</f>
        <v>0</v>
      </c>
      <c r="M7788" s="38">
        <f>IF(AND(Colin!$G7788=$B$1,Colin!$H7788&lt;=$C$3),Colin!$I7788,)</f>
        <v>0</v>
      </c>
      <c r="N7788" s="38">
        <f>IF(AND(Colin!$G7788=$B$2,Colin!$H7788=$C$3),Colin!$I7788,)</f>
        <v>0</v>
      </c>
      <c r="O7788" s="38">
        <f>IF(AND(Colin!$G7788=$B$2,Colin!$H7788&lt;=$C$3),Colin!$I7788,)</f>
        <v>0</v>
      </c>
      <c r="P7788" s="38">
        <f>IF(Colin!$G7788&lt;$B$2,Colin!$I7788,0)</f>
        <v>0</v>
      </c>
      <c r="Q7788" s="38">
        <f>IF(Colin!$G7788&lt;$B$1,Colin!$I7788,0)</f>
        <v>0</v>
      </c>
    </row>
    <row r="7789" spans="12:17" x14ac:dyDescent="0.25">
      <c r="L7789" s="38">
        <f>IF(AND(Colin!$G7789=$B$1,Colin!$H7789=$C$3),Colin!$I7789,)</f>
        <v>0</v>
      </c>
      <c r="M7789" s="38">
        <f>IF(AND(Colin!$G7789=$B$1,Colin!$H7789&lt;=$C$3),Colin!$I7789,)</f>
        <v>0</v>
      </c>
      <c r="N7789" s="38">
        <f>IF(AND(Colin!$G7789=$B$2,Colin!$H7789=$C$3),Colin!$I7789,)</f>
        <v>0</v>
      </c>
      <c r="O7789" s="38">
        <f>IF(AND(Colin!$G7789=$B$2,Colin!$H7789&lt;=$C$3),Colin!$I7789,)</f>
        <v>0</v>
      </c>
      <c r="P7789" s="38">
        <f>IF(Colin!$G7789&lt;$B$2,Colin!$I7789,0)</f>
        <v>0</v>
      </c>
      <c r="Q7789" s="38">
        <f>IF(Colin!$G7789&lt;$B$1,Colin!$I7789,0)</f>
        <v>0</v>
      </c>
    </row>
    <row r="7790" spans="12:17" x14ac:dyDescent="0.25">
      <c r="L7790" s="38">
        <f>IF(AND(Colin!$G7790=$B$1,Colin!$H7790=$C$3),Colin!$I7790,)</f>
        <v>0</v>
      </c>
      <c r="M7790" s="38">
        <f>IF(AND(Colin!$G7790=$B$1,Colin!$H7790&lt;=$C$3),Colin!$I7790,)</f>
        <v>0</v>
      </c>
      <c r="N7790" s="38">
        <f>IF(AND(Colin!$G7790=$B$2,Colin!$H7790=$C$3),Colin!$I7790,)</f>
        <v>0</v>
      </c>
      <c r="O7790" s="38">
        <f>IF(AND(Colin!$G7790=$B$2,Colin!$H7790&lt;=$C$3),Colin!$I7790,)</f>
        <v>0</v>
      </c>
      <c r="P7790" s="38">
        <f>IF(Colin!$G7790&lt;$B$2,Colin!$I7790,0)</f>
        <v>0</v>
      </c>
      <c r="Q7790" s="38">
        <f>IF(Colin!$G7790&lt;$B$1,Colin!$I7790,0)</f>
        <v>0</v>
      </c>
    </row>
    <row r="7791" spans="12:17" x14ac:dyDescent="0.25">
      <c r="L7791" s="38">
        <f>IF(AND(Colin!$G7791=$B$1,Colin!$H7791=$C$3),Colin!$I7791,)</f>
        <v>0</v>
      </c>
      <c r="M7791" s="38">
        <f>IF(AND(Colin!$G7791=$B$1,Colin!$H7791&lt;=$C$3),Colin!$I7791,)</f>
        <v>0</v>
      </c>
      <c r="N7791" s="38">
        <f>IF(AND(Colin!$G7791=$B$2,Colin!$H7791=$C$3),Colin!$I7791,)</f>
        <v>0</v>
      </c>
      <c r="O7791" s="38">
        <f>IF(AND(Colin!$G7791=$B$2,Colin!$H7791&lt;=$C$3),Colin!$I7791,)</f>
        <v>0</v>
      </c>
      <c r="P7791" s="38">
        <f>IF(Colin!$G7791&lt;$B$2,Colin!$I7791,0)</f>
        <v>0</v>
      </c>
      <c r="Q7791" s="38">
        <f>IF(Colin!$G7791&lt;$B$1,Colin!$I7791,0)</f>
        <v>0</v>
      </c>
    </row>
    <row r="7792" spans="12:17" x14ac:dyDescent="0.25">
      <c r="L7792" s="38">
        <f>IF(AND(Colin!$G7792=$B$1,Colin!$H7792=$C$3),Colin!$I7792,)</f>
        <v>0</v>
      </c>
      <c r="M7792" s="38">
        <f>IF(AND(Colin!$G7792=$B$1,Colin!$H7792&lt;=$C$3),Colin!$I7792,)</f>
        <v>0</v>
      </c>
      <c r="N7792" s="38">
        <f>IF(AND(Colin!$G7792=$B$2,Colin!$H7792=$C$3),Colin!$I7792,)</f>
        <v>0</v>
      </c>
      <c r="O7792" s="38">
        <f>IF(AND(Colin!$G7792=$B$2,Colin!$H7792&lt;=$C$3),Colin!$I7792,)</f>
        <v>0</v>
      </c>
      <c r="P7792" s="38">
        <f>IF(Colin!$G7792&lt;$B$2,Colin!$I7792,0)</f>
        <v>0</v>
      </c>
      <c r="Q7792" s="38">
        <f>IF(Colin!$G7792&lt;$B$1,Colin!$I7792,0)</f>
        <v>0</v>
      </c>
    </row>
    <row r="7793" spans="12:17" x14ac:dyDescent="0.25">
      <c r="L7793" s="38">
        <f>IF(AND(Colin!$G7793=$B$1,Colin!$H7793=$C$3),Colin!$I7793,)</f>
        <v>0</v>
      </c>
      <c r="M7793" s="38">
        <f>IF(AND(Colin!$G7793=$B$1,Colin!$H7793&lt;=$C$3),Colin!$I7793,)</f>
        <v>0</v>
      </c>
      <c r="N7793" s="38">
        <f>IF(AND(Colin!$G7793=$B$2,Colin!$H7793=$C$3),Colin!$I7793,)</f>
        <v>0</v>
      </c>
      <c r="O7793" s="38">
        <f>IF(AND(Colin!$G7793=$B$2,Colin!$H7793&lt;=$C$3),Colin!$I7793,)</f>
        <v>0</v>
      </c>
      <c r="P7793" s="38">
        <f>IF(Colin!$G7793&lt;$B$2,Colin!$I7793,0)</f>
        <v>0</v>
      </c>
      <c r="Q7793" s="38">
        <f>IF(Colin!$G7793&lt;$B$1,Colin!$I7793,0)</f>
        <v>0</v>
      </c>
    </row>
    <row r="7794" spans="12:17" x14ac:dyDescent="0.25">
      <c r="L7794" s="38">
        <f>IF(AND(Colin!$G7794=$B$1,Colin!$H7794=$C$3),Colin!$I7794,)</f>
        <v>0</v>
      </c>
      <c r="M7794" s="38">
        <f>IF(AND(Colin!$G7794=$B$1,Colin!$H7794&lt;=$C$3),Colin!$I7794,)</f>
        <v>0</v>
      </c>
      <c r="N7794" s="38">
        <f>IF(AND(Colin!$G7794=$B$2,Colin!$H7794=$C$3),Colin!$I7794,)</f>
        <v>0</v>
      </c>
      <c r="O7794" s="38">
        <f>IF(AND(Colin!$G7794=$B$2,Colin!$H7794&lt;=$C$3),Colin!$I7794,)</f>
        <v>0</v>
      </c>
      <c r="P7794" s="38">
        <f>IF(Colin!$G7794&lt;$B$2,Colin!$I7794,0)</f>
        <v>0</v>
      </c>
      <c r="Q7794" s="38">
        <f>IF(Colin!$G7794&lt;$B$1,Colin!$I7794,0)</f>
        <v>0</v>
      </c>
    </row>
    <row r="7795" spans="12:17" x14ac:dyDescent="0.25">
      <c r="L7795" s="38">
        <f>IF(AND(Colin!$G7795=$B$1,Colin!$H7795=$C$3),Colin!$I7795,)</f>
        <v>0</v>
      </c>
      <c r="M7795" s="38">
        <f>IF(AND(Colin!$G7795=$B$1,Colin!$H7795&lt;=$C$3),Colin!$I7795,)</f>
        <v>0</v>
      </c>
      <c r="N7795" s="38">
        <f>IF(AND(Colin!$G7795=$B$2,Colin!$H7795=$C$3),Colin!$I7795,)</f>
        <v>0</v>
      </c>
      <c r="O7795" s="38">
        <f>IF(AND(Colin!$G7795=$B$2,Colin!$H7795&lt;=$C$3),Colin!$I7795,)</f>
        <v>0</v>
      </c>
      <c r="P7795" s="38">
        <f>IF(Colin!$G7795&lt;$B$2,Colin!$I7795,0)</f>
        <v>0</v>
      </c>
      <c r="Q7795" s="38">
        <f>IF(Colin!$G7795&lt;$B$1,Colin!$I7795,0)</f>
        <v>0</v>
      </c>
    </row>
    <row r="7796" spans="12:17" x14ac:dyDescent="0.25">
      <c r="L7796" s="38">
        <f>IF(AND(Colin!$G7796=$B$1,Colin!$H7796=$C$3),Colin!$I7796,)</f>
        <v>0</v>
      </c>
      <c r="M7796" s="38">
        <f>IF(AND(Colin!$G7796=$B$1,Colin!$H7796&lt;=$C$3),Colin!$I7796,)</f>
        <v>0</v>
      </c>
      <c r="N7796" s="38">
        <f>IF(AND(Colin!$G7796=$B$2,Colin!$H7796=$C$3),Colin!$I7796,)</f>
        <v>0</v>
      </c>
      <c r="O7796" s="38">
        <f>IF(AND(Colin!$G7796=$B$2,Colin!$H7796&lt;=$C$3),Colin!$I7796,)</f>
        <v>0</v>
      </c>
      <c r="P7796" s="38">
        <f>IF(Colin!$G7796&lt;$B$2,Colin!$I7796,0)</f>
        <v>0</v>
      </c>
      <c r="Q7796" s="38">
        <f>IF(Colin!$G7796&lt;$B$1,Colin!$I7796,0)</f>
        <v>0</v>
      </c>
    </row>
    <row r="7797" spans="12:17" x14ac:dyDescent="0.25">
      <c r="L7797" s="38">
        <f>IF(AND(Colin!$G7797=$B$1,Colin!$H7797=$C$3),Colin!$I7797,)</f>
        <v>0</v>
      </c>
      <c r="M7797" s="38">
        <f>IF(AND(Colin!$G7797=$B$1,Colin!$H7797&lt;=$C$3),Colin!$I7797,)</f>
        <v>0</v>
      </c>
      <c r="N7797" s="38">
        <f>IF(AND(Colin!$G7797=$B$2,Colin!$H7797=$C$3),Colin!$I7797,)</f>
        <v>0</v>
      </c>
      <c r="O7797" s="38">
        <f>IF(AND(Colin!$G7797=$B$2,Colin!$H7797&lt;=$C$3),Colin!$I7797,)</f>
        <v>0</v>
      </c>
      <c r="P7797" s="38">
        <f>IF(Colin!$G7797&lt;$B$2,Colin!$I7797,0)</f>
        <v>0</v>
      </c>
      <c r="Q7797" s="38">
        <f>IF(Colin!$G7797&lt;$B$1,Colin!$I7797,0)</f>
        <v>0</v>
      </c>
    </row>
    <row r="7798" spans="12:17" x14ac:dyDescent="0.25">
      <c r="L7798" s="38">
        <f>IF(AND(Colin!$G7798=$B$1,Colin!$H7798=$C$3),Colin!$I7798,)</f>
        <v>0</v>
      </c>
      <c r="M7798" s="38">
        <f>IF(AND(Colin!$G7798=$B$1,Colin!$H7798&lt;=$C$3),Colin!$I7798,)</f>
        <v>0</v>
      </c>
      <c r="N7798" s="38">
        <f>IF(AND(Colin!$G7798=$B$2,Colin!$H7798=$C$3),Colin!$I7798,)</f>
        <v>0</v>
      </c>
      <c r="O7798" s="38">
        <f>IF(AND(Colin!$G7798=$B$2,Colin!$H7798&lt;=$C$3),Colin!$I7798,)</f>
        <v>0</v>
      </c>
      <c r="P7798" s="38">
        <f>IF(Colin!$G7798&lt;$B$2,Colin!$I7798,0)</f>
        <v>0</v>
      </c>
      <c r="Q7798" s="38">
        <f>IF(Colin!$G7798&lt;$B$1,Colin!$I7798,0)</f>
        <v>0</v>
      </c>
    </row>
    <row r="7799" spans="12:17" x14ac:dyDescent="0.25">
      <c r="L7799" s="38">
        <f>IF(AND(Colin!$G7799=$B$1,Colin!$H7799=$C$3),Colin!$I7799,)</f>
        <v>0</v>
      </c>
      <c r="M7799" s="38">
        <f>IF(AND(Colin!$G7799=$B$1,Colin!$H7799&lt;=$C$3),Colin!$I7799,)</f>
        <v>0</v>
      </c>
      <c r="N7799" s="38">
        <f>IF(AND(Colin!$G7799=$B$2,Colin!$H7799=$C$3),Colin!$I7799,)</f>
        <v>0</v>
      </c>
      <c r="O7799" s="38">
        <f>IF(AND(Colin!$G7799=$B$2,Colin!$H7799&lt;=$C$3),Colin!$I7799,)</f>
        <v>0</v>
      </c>
      <c r="P7799" s="38">
        <f>IF(Colin!$G7799&lt;$B$2,Colin!$I7799,0)</f>
        <v>0</v>
      </c>
      <c r="Q7799" s="38">
        <f>IF(Colin!$G7799&lt;$B$1,Colin!$I7799,0)</f>
        <v>0</v>
      </c>
    </row>
    <row r="7800" spans="12:17" x14ac:dyDescent="0.25">
      <c r="L7800" s="38">
        <f>IF(AND(Colin!$G7800=$B$1,Colin!$H7800=$C$3),Colin!$I7800,)</f>
        <v>0</v>
      </c>
      <c r="M7800" s="38">
        <f>IF(AND(Colin!$G7800=$B$1,Colin!$H7800&lt;=$C$3),Colin!$I7800,)</f>
        <v>0</v>
      </c>
      <c r="N7800" s="38">
        <f>IF(AND(Colin!$G7800=$B$2,Colin!$H7800=$C$3),Colin!$I7800,)</f>
        <v>0</v>
      </c>
      <c r="O7800" s="38">
        <f>IF(AND(Colin!$G7800=$B$2,Colin!$H7800&lt;=$C$3),Colin!$I7800,)</f>
        <v>0</v>
      </c>
      <c r="P7800" s="38">
        <f>IF(Colin!$G7800&lt;$B$2,Colin!$I7800,0)</f>
        <v>0</v>
      </c>
      <c r="Q7800" s="38">
        <f>IF(Colin!$G7800&lt;$B$1,Colin!$I7800,0)</f>
        <v>0</v>
      </c>
    </row>
    <row r="7801" spans="12:17" x14ac:dyDescent="0.25">
      <c r="L7801" s="38">
        <f>IF(AND(Colin!$G7801=$B$1,Colin!$H7801=$C$3),Colin!$I7801,)</f>
        <v>0</v>
      </c>
      <c r="M7801" s="38">
        <f>IF(AND(Colin!$G7801=$B$1,Colin!$H7801&lt;=$C$3),Colin!$I7801,)</f>
        <v>0</v>
      </c>
      <c r="N7801" s="38">
        <f>IF(AND(Colin!$G7801=$B$2,Colin!$H7801=$C$3),Colin!$I7801,)</f>
        <v>0</v>
      </c>
      <c r="O7801" s="38">
        <f>IF(AND(Colin!$G7801=$B$2,Colin!$H7801&lt;=$C$3),Colin!$I7801,)</f>
        <v>0</v>
      </c>
      <c r="P7801" s="38">
        <f>IF(Colin!$G7801&lt;$B$2,Colin!$I7801,0)</f>
        <v>0</v>
      </c>
      <c r="Q7801" s="38">
        <f>IF(Colin!$G7801&lt;$B$1,Colin!$I7801,0)</f>
        <v>0</v>
      </c>
    </row>
    <row r="7802" spans="12:17" x14ac:dyDescent="0.25">
      <c r="L7802" s="38">
        <f>IF(AND(Colin!$G7802=$B$1,Colin!$H7802=$C$3),Colin!$I7802,)</f>
        <v>0</v>
      </c>
      <c r="M7802" s="38">
        <f>IF(AND(Colin!$G7802=$B$1,Colin!$H7802&lt;=$C$3),Colin!$I7802,)</f>
        <v>0</v>
      </c>
      <c r="N7802" s="38">
        <f>IF(AND(Colin!$G7802=$B$2,Colin!$H7802=$C$3),Colin!$I7802,)</f>
        <v>0</v>
      </c>
      <c r="O7802" s="38">
        <f>IF(AND(Colin!$G7802=$B$2,Colin!$H7802&lt;=$C$3),Colin!$I7802,)</f>
        <v>0</v>
      </c>
      <c r="P7802" s="38">
        <f>IF(Colin!$G7802&lt;$B$2,Colin!$I7802,0)</f>
        <v>0</v>
      </c>
      <c r="Q7802" s="38">
        <f>IF(Colin!$G7802&lt;$B$1,Colin!$I7802,0)</f>
        <v>0</v>
      </c>
    </row>
    <row r="7803" spans="12:17" x14ac:dyDescent="0.25">
      <c r="L7803" s="38">
        <f>IF(AND(Colin!$G7803=$B$1,Colin!$H7803=$C$3),Colin!$I7803,)</f>
        <v>0</v>
      </c>
      <c r="M7803" s="38">
        <f>IF(AND(Colin!$G7803=$B$1,Colin!$H7803&lt;=$C$3),Colin!$I7803,)</f>
        <v>0</v>
      </c>
      <c r="N7803" s="38">
        <f>IF(AND(Colin!$G7803=$B$2,Colin!$H7803=$C$3),Colin!$I7803,)</f>
        <v>0</v>
      </c>
      <c r="O7803" s="38">
        <f>IF(AND(Colin!$G7803=$B$2,Colin!$H7803&lt;=$C$3),Colin!$I7803,)</f>
        <v>0</v>
      </c>
      <c r="P7803" s="38">
        <f>IF(Colin!$G7803&lt;$B$2,Colin!$I7803,0)</f>
        <v>0</v>
      </c>
      <c r="Q7803" s="38">
        <f>IF(Colin!$G7803&lt;$B$1,Colin!$I7803,0)</f>
        <v>0</v>
      </c>
    </row>
    <row r="7804" spans="12:17" x14ac:dyDescent="0.25">
      <c r="L7804" s="38">
        <f>IF(AND(Colin!$G7804=$B$1,Colin!$H7804=$C$3),Colin!$I7804,)</f>
        <v>0</v>
      </c>
      <c r="M7804" s="38">
        <f>IF(AND(Colin!$G7804=$B$1,Colin!$H7804&lt;=$C$3),Colin!$I7804,)</f>
        <v>0</v>
      </c>
      <c r="N7804" s="38">
        <f>IF(AND(Colin!$G7804=$B$2,Colin!$H7804=$C$3),Colin!$I7804,)</f>
        <v>0</v>
      </c>
      <c r="O7804" s="38">
        <f>IF(AND(Colin!$G7804=$B$2,Colin!$H7804&lt;=$C$3),Colin!$I7804,)</f>
        <v>0</v>
      </c>
      <c r="P7804" s="38">
        <f>IF(Colin!$G7804&lt;$B$2,Colin!$I7804,0)</f>
        <v>0</v>
      </c>
      <c r="Q7804" s="38">
        <f>IF(Colin!$G7804&lt;$B$1,Colin!$I7804,0)</f>
        <v>0</v>
      </c>
    </row>
    <row r="7805" spans="12:17" x14ac:dyDescent="0.25">
      <c r="L7805" s="38">
        <f>IF(AND(Colin!$G7805=$B$1,Colin!$H7805=$C$3),Colin!$I7805,)</f>
        <v>0</v>
      </c>
      <c r="M7805" s="38">
        <f>IF(AND(Colin!$G7805=$B$1,Colin!$H7805&lt;=$C$3),Colin!$I7805,)</f>
        <v>0</v>
      </c>
      <c r="N7805" s="38">
        <f>IF(AND(Colin!$G7805=$B$2,Colin!$H7805=$C$3),Colin!$I7805,)</f>
        <v>0</v>
      </c>
      <c r="O7805" s="38">
        <f>IF(AND(Colin!$G7805=$B$2,Colin!$H7805&lt;=$C$3),Colin!$I7805,)</f>
        <v>0</v>
      </c>
      <c r="P7805" s="38">
        <f>IF(Colin!$G7805&lt;$B$2,Colin!$I7805,0)</f>
        <v>0</v>
      </c>
      <c r="Q7805" s="38">
        <f>IF(Colin!$G7805&lt;$B$1,Colin!$I7805,0)</f>
        <v>0</v>
      </c>
    </row>
    <row r="7806" spans="12:17" x14ac:dyDescent="0.25">
      <c r="L7806" s="38">
        <f>IF(AND(Colin!$G7806=$B$1,Colin!$H7806=$C$3),Colin!$I7806,)</f>
        <v>0</v>
      </c>
      <c r="M7806" s="38">
        <f>IF(AND(Colin!$G7806=$B$1,Colin!$H7806&lt;=$C$3),Colin!$I7806,)</f>
        <v>0</v>
      </c>
      <c r="N7806" s="38">
        <f>IF(AND(Colin!$G7806=$B$2,Colin!$H7806=$C$3),Colin!$I7806,)</f>
        <v>0</v>
      </c>
      <c r="O7806" s="38">
        <f>IF(AND(Colin!$G7806=$B$2,Colin!$H7806&lt;=$C$3),Colin!$I7806,)</f>
        <v>0</v>
      </c>
      <c r="P7806" s="38">
        <f>IF(Colin!$G7806&lt;$B$2,Colin!$I7806,0)</f>
        <v>0</v>
      </c>
      <c r="Q7806" s="38">
        <f>IF(Colin!$G7806&lt;$B$1,Colin!$I7806,0)</f>
        <v>0</v>
      </c>
    </row>
    <row r="7807" spans="12:17" x14ac:dyDescent="0.25">
      <c r="L7807" s="38">
        <f>IF(AND(Colin!$G7807=$B$1,Colin!$H7807=$C$3),Colin!$I7807,)</f>
        <v>0</v>
      </c>
      <c r="M7807" s="38">
        <f>IF(AND(Colin!$G7807=$B$1,Colin!$H7807&lt;=$C$3),Colin!$I7807,)</f>
        <v>0</v>
      </c>
      <c r="N7807" s="38">
        <f>IF(AND(Colin!$G7807=$B$2,Colin!$H7807=$C$3),Colin!$I7807,)</f>
        <v>0</v>
      </c>
      <c r="O7807" s="38">
        <f>IF(AND(Colin!$G7807=$B$2,Colin!$H7807&lt;=$C$3),Colin!$I7807,)</f>
        <v>0</v>
      </c>
      <c r="P7807" s="38">
        <f>IF(Colin!$G7807&lt;$B$2,Colin!$I7807,0)</f>
        <v>0</v>
      </c>
      <c r="Q7807" s="38">
        <f>IF(Colin!$G7807&lt;$B$1,Colin!$I7807,0)</f>
        <v>0</v>
      </c>
    </row>
    <row r="7808" spans="12:17" x14ac:dyDescent="0.25">
      <c r="L7808" s="38">
        <f>IF(AND(Colin!$G7808=$B$1,Colin!$H7808=$C$3),Colin!$I7808,)</f>
        <v>0</v>
      </c>
      <c r="M7808" s="38">
        <f>IF(AND(Colin!$G7808=$B$1,Colin!$H7808&lt;=$C$3),Colin!$I7808,)</f>
        <v>0</v>
      </c>
      <c r="N7808" s="38">
        <f>IF(AND(Colin!$G7808=$B$2,Colin!$H7808=$C$3),Colin!$I7808,)</f>
        <v>0</v>
      </c>
      <c r="O7808" s="38">
        <f>IF(AND(Colin!$G7808=$B$2,Colin!$H7808&lt;=$C$3),Colin!$I7808,)</f>
        <v>0</v>
      </c>
      <c r="P7808" s="38">
        <f>IF(Colin!$G7808&lt;$B$2,Colin!$I7808,0)</f>
        <v>0</v>
      </c>
      <c r="Q7808" s="38">
        <f>IF(Colin!$G7808&lt;$B$1,Colin!$I7808,0)</f>
        <v>0</v>
      </c>
    </row>
    <row r="7809" spans="12:17" x14ac:dyDescent="0.25">
      <c r="L7809" s="38">
        <f>IF(AND(Colin!$G7809=$B$1,Colin!$H7809=$C$3),Colin!$I7809,)</f>
        <v>0</v>
      </c>
      <c r="M7809" s="38">
        <f>IF(AND(Colin!$G7809=$B$1,Colin!$H7809&lt;=$C$3),Colin!$I7809,)</f>
        <v>0</v>
      </c>
      <c r="N7809" s="38">
        <f>IF(AND(Colin!$G7809=$B$2,Colin!$H7809=$C$3),Colin!$I7809,)</f>
        <v>0</v>
      </c>
      <c r="O7809" s="38">
        <f>IF(AND(Colin!$G7809=$B$2,Colin!$H7809&lt;=$C$3),Colin!$I7809,)</f>
        <v>0</v>
      </c>
      <c r="P7809" s="38">
        <f>IF(Colin!$G7809&lt;$B$2,Colin!$I7809,0)</f>
        <v>0</v>
      </c>
      <c r="Q7809" s="38">
        <f>IF(Colin!$G7809&lt;$B$1,Colin!$I7809,0)</f>
        <v>0</v>
      </c>
    </row>
    <row r="7810" spans="12:17" x14ac:dyDescent="0.25">
      <c r="L7810" s="38">
        <f>IF(AND(Colin!$G7810=$B$1,Colin!$H7810=$C$3),Colin!$I7810,)</f>
        <v>0</v>
      </c>
      <c r="M7810" s="38">
        <f>IF(AND(Colin!$G7810=$B$1,Colin!$H7810&lt;=$C$3),Colin!$I7810,)</f>
        <v>0</v>
      </c>
      <c r="N7810" s="38">
        <f>IF(AND(Colin!$G7810=$B$2,Colin!$H7810=$C$3),Colin!$I7810,)</f>
        <v>0</v>
      </c>
      <c r="O7810" s="38">
        <f>IF(AND(Colin!$G7810=$B$2,Colin!$H7810&lt;=$C$3),Colin!$I7810,)</f>
        <v>0</v>
      </c>
      <c r="P7810" s="38">
        <f>IF(Colin!$G7810&lt;$B$2,Colin!$I7810,0)</f>
        <v>0</v>
      </c>
      <c r="Q7810" s="38">
        <f>IF(Colin!$G7810&lt;$B$1,Colin!$I7810,0)</f>
        <v>0</v>
      </c>
    </row>
    <row r="7811" spans="12:17" x14ac:dyDescent="0.25">
      <c r="L7811" s="38">
        <f>IF(AND(Colin!$G7811=$B$1,Colin!$H7811=$C$3),Colin!$I7811,)</f>
        <v>0</v>
      </c>
      <c r="M7811" s="38">
        <f>IF(AND(Colin!$G7811=$B$1,Colin!$H7811&lt;=$C$3),Colin!$I7811,)</f>
        <v>0</v>
      </c>
      <c r="N7811" s="38">
        <f>IF(AND(Colin!$G7811=$B$2,Colin!$H7811=$C$3),Colin!$I7811,)</f>
        <v>0</v>
      </c>
      <c r="O7811" s="38">
        <f>IF(AND(Colin!$G7811=$B$2,Colin!$H7811&lt;=$C$3),Colin!$I7811,)</f>
        <v>0</v>
      </c>
      <c r="P7811" s="38">
        <f>IF(Colin!$G7811&lt;$B$2,Colin!$I7811,0)</f>
        <v>0</v>
      </c>
      <c r="Q7811" s="38">
        <f>IF(Colin!$G7811&lt;$B$1,Colin!$I7811,0)</f>
        <v>0</v>
      </c>
    </row>
    <row r="7812" spans="12:17" x14ac:dyDescent="0.25">
      <c r="L7812" s="38">
        <f>IF(AND(Colin!$G7812=$B$1,Colin!$H7812=$C$3),Colin!$I7812,)</f>
        <v>0</v>
      </c>
      <c r="M7812" s="38">
        <f>IF(AND(Colin!$G7812=$B$1,Colin!$H7812&lt;=$C$3),Colin!$I7812,)</f>
        <v>0</v>
      </c>
      <c r="N7812" s="38">
        <f>IF(AND(Colin!$G7812=$B$2,Colin!$H7812=$C$3),Colin!$I7812,)</f>
        <v>0</v>
      </c>
      <c r="O7812" s="38">
        <f>IF(AND(Colin!$G7812=$B$2,Colin!$H7812&lt;=$C$3),Colin!$I7812,)</f>
        <v>0</v>
      </c>
      <c r="P7812" s="38">
        <f>IF(Colin!$G7812&lt;$B$2,Colin!$I7812,0)</f>
        <v>0</v>
      </c>
      <c r="Q7812" s="38">
        <f>IF(Colin!$G7812&lt;$B$1,Colin!$I7812,0)</f>
        <v>0</v>
      </c>
    </row>
    <row r="7813" spans="12:17" x14ac:dyDescent="0.25">
      <c r="L7813" s="38">
        <f>IF(AND(Colin!$G7813=$B$1,Colin!$H7813=$C$3),Colin!$I7813,)</f>
        <v>0</v>
      </c>
      <c r="M7813" s="38">
        <f>IF(AND(Colin!$G7813=$B$1,Colin!$H7813&lt;=$C$3),Colin!$I7813,)</f>
        <v>0</v>
      </c>
      <c r="N7813" s="38">
        <f>IF(AND(Colin!$G7813=$B$2,Colin!$H7813=$C$3),Colin!$I7813,)</f>
        <v>0</v>
      </c>
      <c r="O7813" s="38">
        <f>IF(AND(Colin!$G7813=$B$2,Colin!$H7813&lt;=$C$3),Colin!$I7813,)</f>
        <v>0</v>
      </c>
      <c r="P7813" s="38">
        <f>IF(Colin!$G7813&lt;$B$2,Colin!$I7813,0)</f>
        <v>0</v>
      </c>
      <c r="Q7813" s="38">
        <f>IF(Colin!$G7813&lt;$B$1,Colin!$I7813,0)</f>
        <v>0</v>
      </c>
    </row>
    <row r="7814" spans="12:17" x14ac:dyDescent="0.25">
      <c r="L7814" s="38">
        <f>IF(AND(Colin!$G7814=$B$1,Colin!$H7814=$C$3),Colin!$I7814,)</f>
        <v>0</v>
      </c>
      <c r="M7814" s="38">
        <f>IF(AND(Colin!$G7814=$B$1,Colin!$H7814&lt;=$C$3),Colin!$I7814,)</f>
        <v>0</v>
      </c>
      <c r="N7814" s="38">
        <f>IF(AND(Colin!$G7814=$B$2,Colin!$H7814=$C$3),Colin!$I7814,)</f>
        <v>0</v>
      </c>
      <c r="O7814" s="38">
        <f>IF(AND(Colin!$G7814=$B$2,Colin!$H7814&lt;=$C$3),Colin!$I7814,)</f>
        <v>0</v>
      </c>
      <c r="P7814" s="38">
        <f>IF(Colin!$G7814&lt;$B$2,Colin!$I7814,0)</f>
        <v>0</v>
      </c>
      <c r="Q7814" s="38">
        <f>IF(Colin!$G7814&lt;$B$1,Colin!$I7814,0)</f>
        <v>0</v>
      </c>
    </row>
    <row r="7815" spans="12:17" x14ac:dyDescent="0.25">
      <c r="L7815" s="38">
        <f>IF(AND(Colin!$G7815=$B$1,Colin!$H7815=$C$3),Colin!$I7815,)</f>
        <v>0</v>
      </c>
      <c r="M7815" s="38">
        <f>IF(AND(Colin!$G7815=$B$1,Colin!$H7815&lt;=$C$3),Colin!$I7815,)</f>
        <v>0</v>
      </c>
      <c r="N7815" s="38">
        <f>IF(AND(Colin!$G7815=$B$2,Colin!$H7815=$C$3),Colin!$I7815,)</f>
        <v>0</v>
      </c>
      <c r="O7815" s="38">
        <f>IF(AND(Colin!$G7815=$B$2,Colin!$H7815&lt;=$C$3),Colin!$I7815,)</f>
        <v>0</v>
      </c>
      <c r="P7815" s="38">
        <f>IF(Colin!$G7815&lt;$B$2,Colin!$I7815,0)</f>
        <v>0</v>
      </c>
      <c r="Q7815" s="38">
        <f>IF(Colin!$G7815&lt;$B$1,Colin!$I7815,0)</f>
        <v>0</v>
      </c>
    </row>
    <row r="7816" spans="12:17" x14ac:dyDescent="0.25">
      <c r="L7816" s="38">
        <f>IF(AND(Colin!$G7816=$B$1,Colin!$H7816=$C$3),Colin!$I7816,)</f>
        <v>0</v>
      </c>
      <c r="M7816" s="38">
        <f>IF(AND(Colin!$G7816=$B$1,Colin!$H7816&lt;=$C$3),Colin!$I7816,)</f>
        <v>0</v>
      </c>
      <c r="N7816" s="38">
        <f>IF(AND(Colin!$G7816=$B$2,Colin!$H7816=$C$3),Colin!$I7816,)</f>
        <v>0</v>
      </c>
      <c r="O7816" s="38">
        <f>IF(AND(Colin!$G7816=$B$2,Colin!$H7816&lt;=$C$3),Colin!$I7816,)</f>
        <v>0</v>
      </c>
      <c r="P7816" s="38">
        <f>IF(Colin!$G7816&lt;$B$2,Colin!$I7816,0)</f>
        <v>0</v>
      </c>
      <c r="Q7816" s="38">
        <f>IF(Colin!$G7816&lt;$B$1,Colin!$I7816,0)</f>
        <v>0</v>
      </c>
    </row>
    <row r="7817" spans="12:17" x14ac:dyDescent="0.25">
      <c r="L7817" s="38">
        <f>IF(AND(Colin!$G7817=$B$1,Colin!$H7817=$C$3),Colin!$I7817,)</f>
        <v>0</v>
      </c>
      <c r="M7817" s="38">
        <f>IF(AND(Colin!$G7817=$B$1,Colin!$H7817&lt;=$C$3),Colin!$I7817,)</f>
        <v>0</v>
      </c>
      <c r="N7817" s="38">
        <f>IF(AND(Colin!$G7817=$B$2,Colin!$H7817=$C$3),Colin!$I7817,)</f>
        <v>0</v>
      </c>
      <c r="O7817" s="38">
        <f>IF(AND(Colin!$G7817=$B$2,Colin!$H7817&lt;=$C$3),Colin!$I7817,)</f>
        <v>0</v>
      </c>
      <c r="P7817" s="38">
        <f>IF(Colin!$G7817&lt;$B$2,Colin!$I7817,0)</f>
        <v>0</v>
      </c>
      <c r="Q7817" s="38">
        <f>IF(Colin!$G7817&lt;$B$1,Colin!$I7817,0)</f>
        <v>0</v>
      </c>
    </row>
    <row r="7818" spans="12:17" x14ac:dyDescent="0.25">
      <c r="L7818" s="38">
        <f>IF(AND(Colin!$G7818=$B$1,Colin!$H7818=$C$3),Colin!$I7818,)</f>
        <v>0</v>
      </c>
      <c r="M7818" s="38">
        <f>IF(AND(Colin!$G7818=$B$1,Colin!$H7818&lt;=$C$3),Colin!$I7818,)</f>
        <v>0</v>
      </c>
      <c r="N7818" s="38">
        <f>IF(AND(Colin!$G7818=$B$2,Colin!$H7818=$C$3),Colin!$I7818,)</f>
        <v>0</v>
      </c>
      <c r="O7818" s="38">
        <f>IF(AND(Colin!$G7818=$B$2,Colin!$H7818&lt;=$C$3),Colin!$I7818,)</f>
        <v>0</v>
      </c>
      <c r="P7818" s="38">
        <f>IF(Colin!$G7818&lt;$B$2,Colin!$I7818,0)</f>
        <v>0</v>
      </c>
      <c r="Q7818" s="38">
        <f>IF(Colin!$G7818&lt;$B$1,Colin!$I7818,0)</f>
        <v>0</v>
      </c>
    </row>
    <row r="7819" spans="12:17" x14ac:dyDescent="0.25">
      <c r="L7819" s="38">
        <f>IF(AND(Colin!$G7819=$B$1,Colin!$H7819=$C$3),Colin!$I7819,)</f>
        <v>0</v>
      </c>
      <c r="M7819" s="38">
        <f>IF(AND(Colin!$G7819=$B$1,Colin!$H7819&lt;=$C$3),Colin!$I7819,)</f>
        <v>0</v>
      </c>
      <c r="N7819" s="38">
        <f>IF(AND(Colin!$G7819=$B$2,Colin!$H7819=$C$3),Colin!$I7819,)</f>
        <v>0</v>
      </c>
      <c r="O7819" s="38">
        <f>IF(AND(Colin!$G7819=$B$2,Colin!$H7819&lt;=$C$3),Colin!$I7819,)</f>
        <v>0</v>
      </c>
      <c r="P7819" s="38">
        <f>IF(Colin!$G7819&lt;$B$2,Colin!$I7819,0)</f>
        <v>0</v>
      </c>
      <c r="Q7819" s="38">
        <f>IF(Colin!$G7819&lt;$B$1,Colin!$I7819,0)</f>
        <v>0</v>
      </c>
    </row>
    <row r="7820" spans="12:17" x14ac:dyDescent="0.25">
      <c r="L7820" s="38">
        <f>IF(AND(Colin!$G7820=$B$1,Colin!$H7820=$C$3),Colin!$I7820,)</f>
        <v>0</v>
      </c>
      <c r="M7820" s="38">
        <f>IF(AND(Colin!$G7820=$B$1,Colin!$H7820&lt;=$C$3),Colin!$I7820,)</f>
        <v>0</v>
      </c>
      <c r="N7820" s="38">
        <f>IF(AND(Colin!$G7820=$B$2,Colin!$H7820=$C$3),Colin!$I7820,)</f>
        <v>0</v>
      </c>
      <c r="O7820" s="38">
        <f>IF(AND(Colin!$G7820=$B$2,Colin!$H7820&lt;=$C$3),Colin!$I7820,)</f>
        <v>0</v>
      </c>
      <c r="P7820" s="38">
        <f>IF(Colin!$G7820&lt;$B$2,Colin!$I7820,0)</f>
        <v>0</v>
      </c>
      <c r="Q7820" s="38">
        <f>IF(Colin!$G7820&lt;$B$1,Colin!$I7820,0)</f>
        <v>0</v>
      </c>
    </row>
    <row r="7821" spans="12:17" x14ac:dyDescent="0.25">
      <c r="L7821" s="38">
        <f>IF(AND(Colin!$G7821=$B$1,Colin!$H7821=$C$3),Colin!$I7821,)</f>
        <v>0</v>
      </c>
      <c r="M7821" s="38">
        <f>IF(AND(Colin!$G7821=$B$1,Colin!$H7821&lt;=$C$3),Colin!$I7821,)</f>
        <v>0</v>
      </c>
      <c r="N7821" s="38">
        <f>IF(AND(Colin!$G7821=$B$2,Colin!$H7821=$C$3),Colin!$I7821,)</f>
        <v>0</v>
      </c>
      <c r="O7821" s="38">
        <f>IF(AND(Colin!$G7821=$B$2,Colin!$H7821&lt;=$C$3),Colin!$I7821,)</f>
        <v>0</v>
      </c>
      <c r="P7821" s="38">
        <f>IF(Colin!$G7821&lt;$B$2,Colin!$I7821,0)</f>
        <v>0</v>
      </c>
      <c r="Q7821" s="38">
        <f>IF(Colin!$G7821&lt;$B$1,Colin!$I7821,0)</f>
        <v>0</v>
      </c>
    </row>
    <row r="7822" spans="12:17" x14ac:dyDescent="0.25">
      <c r="L7822" s="38">
        <f>IF(AND(Colin!$G7822=$B$1,Colin!$H7822=$C$3),Colin!$I7822,)</f>
        <v>0</v>
      </c>
      <c r="M7822" s="38">
        <f>IF(AND(Colin!$G7822=$B$1,Colin!$H7822&lt;=$C$3),Colin!$I7822,)</f>
        <v>0</v>
      </c>
      <c r="N7822" s="38">
        <f>IF(AND(Colin!$G7822=$B$2,Colin!$H7822=$C$3),Colin!$I7822,)</f>
        <v>0</v>
      </c>
      <c r="O7822" s="38">
        <f>IF(AND(Colin!$G7822=$B$2,Colin!$H7822&lt;=$C$3),Colin!$I7822,)</f>
        <v>0</v>
      </c>
      <c r="P7822" s="38">
        <f>IF(Colin!$G7822&lt;$B$2,Colin!$I7822,0)</f>
        <v>0</v>
      </c>
      <c r="Q7822" s="38">
        <f>IF(Colin!$G7822&lt;$B$1,Colin!$I7822,0)</f>
        <v>0</v>
      </c>
    </row>
    <row r="7823" spans="12:17" x14ac:dyDescent="0.25">
      <c r="L7823" s="38">
        <f>IF(AND(Colin!$G7823=$B$1,Colin!$H7823=$C$3),Colin!$I7823,)</f>
        <v>0</v>
      </c>
      <c r="M7823" s="38">
        <f>IF(AND(Colin!$G7823=$B$1,Colin!$H7823&lt;=$C$3),Colin!$I7823,)</f>
        <v>0</v>
      </c>
      <c r="N7823" s="38">
        <f>IF(AND(Colin!$G7823=$B$2,Colin!$H7823=$C$3),Colin!$I7823,)</f>
        <v>0</v>
      </c>
      <c r="O7823" s="38">
        <f>IF(AND(Colin!$G7823=$B$2,Colin!$H7823&lt;=$C$3),Colin!$I7823,)</f>
        <v>0</v>
      </c>
      <c r="P7823" s="38">
        <f>IF(Colin!$G7823&lt;$B$2,Colin!$I7823,0)</f>
        <v>0</v>
      </c>
      <c r="Q7823" s="38">
        <f>IF(Colin!$G7823&lt;$B$1,Colin!$I7823,0)</f>
        <v>0</v>
      </c>
    </row>
    <row r="7824" spans="12:17" x14ac:dyDescent="0.25">
      <c r="L7824" s="38">
        <f>IF(AND(Colin!$G7824=$B$1,Colin!$H7824=$C$3),Colin!$I7824,)</f>
        <v>0</v>
      </c>
      <c r="M7824" s="38">
        <f>IF(AND(Colin!$G7824=$B$1,Colin!$H7824&lt;=$C$3),Colin!$I7824,)</f>
        <v>0</v>
      </c>
      <c r="N7824" s="38">
        <f>IF(AND(Colin!$G7824=$B$2,Colin!$H7824=$C$3),Colin!$I7824,)</f>
        <v>0</v>
      </c>
      <c r="O7824" s="38">
        <f>IF(AND(Colin!$G7824=$B$2,Colin!$H7824&lt;=$C$3),Colin!$I7824,)</f>
        <v>0</v>
      </c>
      <c r="P7824" s="38">
        <f>IF(Colin!$G7824&lt;$B$2,Colin!$I7824,0)</f>
        <v>0</v>
      </c>
      <c r="Q7824" s="38">
        <f>IF(Colin!$G7824&lt;$B$1,Colin!$I7824,0)</f>
        <v>0</v>
      </c>
    </row>
    <row r="7825" spans="12:17" x14ac:dyDescent="0.25">
      <c r="L7825" s="38">
        <f>IF(AND(Colin!$G7825=$B$1,Colin!$H7825=$C$3),Colin!$I7825,)</f>
        <v>0</v>
      </c>
      <c r="M7825" s="38">
        <f>IF(AND(Colin!$G7825=$B$1,Colin!$H7825&lt;=$C$3),Colin!$I7825,)</f>
        <v>0</v>
      </c>
      <c r="N7825" s="38">
        <f>IF(AND(Colin!$G7825=$B$2,Colin!$H7825=$C$3),Colin!$I7825,)</f>
        <v>0</v>
      </c>
      <c r="O7825" s="38">
        <f>IF(AND(Colin!$G7825=$B$2,Colin!$H7825&lt;=$C$3),Colin!$I7825,)</f>
        <v>0</v>
      </c>
      <c r="P7825" s="38">
        <f>IF(Colin!$G7825&lt;$B$2,Colin!$I7825,0)</f>
        <v>0</v>
      </c>
      <c r="Q7825" s="38">
        <f>IF(Colin!$G7825&lt;$B$1,Colin!$I7825,0)</f>
        <v>0</v>
      </c>
    </row>
    <row r="7826" spans="12:17" x14ac:dyDescent="0.25">
      <c r="L7826" s="38">
        <f>IF(AND(Colin!$G7826=$B$1,Colin!$H7826=$C$3),Colin!$I7826,)</f>
        <v>0</v>
      </c>
      <c r="M7826" s="38">
        <f>IF(AND(Colin!$G7826=$B$1,Colin!$H7826&lt;=$C$3),Colin!$I7826,)</f>
        <v>0</v>
      </c>
      <c r="N7826" s="38">
        <f>IF(AND(Colin!$G7826=$B$2,Colin!$H7826=$C$3),Colin!$I7826,)</f>
        <v>0</v>
      </c>
      <c r="O7826" s="38">
        <f>IF(AND(Colin!$G7826=$B$2,Colin!$H7826&lt;=$C$3),Colin!$I7826,)</f>
        <v>0</v>
      </c>
      <c r="P7826" s="38">
        <f>IF(Colin!$G7826&lt;$B$2,Colin!$I7826,0)</f>
        <v>0</v>
      </c>
      <c r="Q7826" s="38">
        <f>IF(Colin!$G7826&lt;$B$1,Colin!$I7826,0)</f>
        <v>0</v>
      </c>
    </row>
    <row r="7827" spans="12:17" x14ac:dyDescent="0.25">
      <c r="L7827" s="38">
        <f>IF(AND(Colin!$G7827=$B$1,Colin!$H7827=$C$3),Colin!$I7827,)</f>
        <v>0</v>
      </c>
      <c r="M7827" s="38">
        <f>IF(AND(Colin!$G7827=$B$1,Colin!$H7827&lt;=$C$3),Colin!$I7827,)</f>
        <v>0</v>
      </c>
      <c r="N7827" s="38">
        <f>IF(AND(Colin!$G7827=$B$2,Colin!$H7827=$C$3),Colin!$I7827,)</f>
        <v>0</v>
      </c>
      <c r="O7827" s="38">
        <f>IF(AND(Colin!$G7827=$B$2,Colin!$H7827&lt;=$C$3),Colin!$I7827,)</f>
        <v>0</v>
      </c>
      <c r="P7827" s="38">
        <f>IF(Colin!$G7827&lt;$B$2,Colin!$I7827,0)</f>
        <v>0</v>
      </c>
      <c r="Q7827" s="38">
        <f>IF(Colin!$G7827&lt;$B$1,Colin!$I7827,0)</f>
        <v>0</v>
      </c>
    </row>
    <row r="7828" spans="12:17" x14ac:dyDescent="0.25">
      <c r="L7828" s="38">
        <f>IF(AND(Colin!$G7828=$B$1,Colin!$H7828=$C$3),Colin!$I7828,)</f>
        <v>0</v>
      </c>
      <c r="M7828" s="38">
        <f>IF(AND(Colin!$G7828=$B$1,Colin!$H7828&lt;=$C$3),Colin!$I7828,)</f>
        <v>0</v>
      </c>
      <c r="N7828" s="38">
        <f>IF(AND(Colin!$G7828=$B$2,Colin!$H7828=$C$3),Colin!$I7828,)</f>
        <v>0</v>
      </c>
      <c r="O7828" s="38">
        <f>IF(AND(Colin!$G7828=$B$2,Colin!$H7828&lt;=$C$3),Colin!$I7828,)</f>
        <v>0</v>
      </c>
      <c r="P7828" s="38">
        <f>IF(Colin!$G7828&lt;$B$2,Colin!$I7828,0)</f>
        <v>0</v>
      </c>
      <c r="Q7828" s="38">
        <f>IF(Colin!$G7828&lt;$B$1,Colin!$I7828,0)</f>
        <v>0</v>
      </c>
    </row>
    <row r="7829" spans="12:17" x14ac:dyDescent="0.25">
      <c r="L7829" s="38">
        <f>IF(AND(Colin!$G7829=$B$1,Colin!$H7829=$C$3),Colin!$I7829,)</f>
        <v>0</v>
      </c>
      <c r="M7829" s="38">
        <f>IF(AND(Colin!$G7829=$B$1,Colin!$H7829&lt;=$C$3),Colin!$I7829,)</f>
        <v>0</v>
      </c>
      <c r="N7829" s="38">
        <f>IF(AND(Colin!$G7829=$B$2,Colin!$H7829=$C$3),Colin!$I7829,)</f>
        <v>0</v>
      </c>
      <c r="O7829" s="38">
        <f>IF(AND(Colin!$G7829=$B$2,Colin!$H7829&lt;=$C$3),Colin!$I7829,)</f>
        <v>0</v>
      </c>
      <c r="P7829" s="38">
        <f>IF(Colin!$G7829&lt;$B$2,Colin!$I7829,0)</f>
        <v>0</v>
      </c>
      <c r="Q7829" s="38">
        <f>IF(Colin!$G7829&lt;$B$1,Colin!$I7829,0)</f>
        <v>0</v>
      </c>
    </row>
    <row r="7830" spans="12:17" x14ac:dyDescent="0.25">
      <c r="L7830" s="38">
        <f>IF(AND(Colin!$G7830=$B$1,Colin!$H7830=$C$3),Colin!$I7830,)</f>
        <v>0</v>
      </c>
      <c r="M7830" s="38">
        <f>IF(AND(Colin!$G7830=$B$1,Colin!$H7830&lt;=$C$3),Colin!$I7830,)</f>
        <v>0</v>
      </c>
      <c r="N7830" s="38">
        <f>IF(AND(Colin!$G7830=$B$2,Colin!$H7830=$C$3),Colin!$I7830,)</f>
        <v>0</v>
      </c>
      <c r="O7830" s="38">
        <f>IF(AND(Colin!$G7830=$B$2,Colin!$H7830&lt;=$C$3),Colin!$I7830,)</f>
        <v>0</v>
      </c>
      <c r="P7830" s="38">
        <f>IF(Colin!$G7830&lt;$B$2,Colin!$I7830,0)</f>
        <v>0</v>
      </c>
      <c r="Q7830" s="38">
        <f>IF(Colin!$G7830&lt;$B$1,Colin!$I7830,0)</f>
        <v>0</v>
      </c>
    </row>
    <row r="7831" spans="12:17" x14ac:dyDescent="0.25">
      <c r="L7831" s="38">
        <f>IF(AND(Colin!$G7831=$B$1,Colin!$H7831=$C$3),Colin!$I7831,)</f>
        <v>0</v>
      </c>
      <c r="M7831" s="38">
        <f>IF(AND(Colin!$G7831=$B$1,Colin!$H7831&lt;=$C$3),Colin!$I7831,)</f>
        <v>0</v>
      </c>
      <c r="N7831" s="38">
        <f>IF(AND(Colin!$G7831=$B$2,Colin!$H7831=$C$3),Colin!$I7831,)</f>
        <v>0</v>
      </c>
      <c r="O7831" s="38">
        <f>IF(AND(Colin!$G7831=$B$2,Colin!$H7831&lt;=$C$3),Colin!$I7831,)</f>
        <v>0</v>
      </c>
      <c r="P7831" s="38">
        <f>IF(Colin!$G7831&lt;$B$2,Colin!$I7831,0)</f>
        <v>0</v>
      </c>
      <c r="Q7831" s="38">
        <f>IF(Colin!$G7831&lt;$B$1,Colin!$I7831,0)</f>
        <v>0</v>
      </c>
    </row>
    <row r="7832" spans="12:17" x14ac:dyDescent="0.25">
      <c r="L7832" s="38">
        <f>IF(AND(Colin!$G7832=$B$1,Colin!$H7832=$C$3),Colin!$I7832,)</f>
        <v>0</v>
      </c>
      <c r="M7832" s="38">
        <f>IF(AND(Colin!$G7832=$B$1,Colin!$H7832&lt;=$C$3),Colin!$I7832,)</f>
        <v>0</v>
      </c>
      <c r="N7832" s="38">
        <f>IF(AND(Colin!$G7832=$B$2,Colin!$H7832=$C$3),Colin!$I7832,)</f>
        <v>0</v>
      </c>
      <c r="O7832" s="38">
        <f>IF(AND(Colin!$G7832=$B$2,Colin!$H7832&lt;=$C$3),Colin!$I7832,)</f>
        <v>0</v>
      </c>
      <c r="P7832" s="38">
        <f>IF(Colin!$G7832&lt;$B$2,Colin!$I7832,0)</f>
        <v>0</v>
      </c>
      <c r="Q7832" s="38">
        <f>IF(Colin!$G7832&lt;$B$1,Colin!$I7832,0)</f>
        <v>0</v>
      </c>
    </row>
    <row r="7833" spans="12:17" x14ac:dyDescent="0.25">
      <c r="L7833" s="38">
        <f>IF(AND(Colin!$G7833=$B$1,Colin!$H7833=$C$3),Colin!$I7833,)</f>
        <v>0</v>
      </c>
      <c r="M7833" s="38">
        <f>IF(AND(Colin!$G7833=$B$1,Colin!$H7833&lt;=$C$3),Colin!$I7833,)</f>
        <v>0</v>
      </c>
      <c r="N7833" s="38">
        <f>IF(AND(Colin!$G7833=$B$2,Colin!$H7833=$C$3),Colin!$I7833,)</f>
        <v>0</v>
      </c>
      <c r="O7833" s="38">
        <f>IF(AND(Colin!$G7833=$B$2,Colin!$H7833&lt;=$C$3),Colin!$I7833,)</f>
        <v>0</v>
      </c>
      <c r="P7833" s="38">
        <f>IF(Colin!$G7833&lt;$B$2,Colin!$I7833,0)</f>
        <v>0</v>
      </c>
      <c r="Q7833" s="38">
        <f>IF(Colin!$G7833&lt;$B$1,Colin!$I7833,0)</f>
        <v>0</v>
      </c>
    </row>
    <row r="7834" spans="12:17" x14ac:dyDescent="0.25">
      <c r="L7834" s="38">
        <f>IF(AND(Colin!$G7834=$B$1,Colin!$H7834=$C$3),Colin!$I7834,)</f>
        <v>0</v>
      </c>
      <c r="M7834" s="38">
        <f>IF(AND(Colin!$G7834=$B$1,Colin!$H7834&lt;=$C$3),Colin!$I7834,)</f>
        <v>0</v>
      </c>
      <c r="N7834" s="38">
        <f>IF(AND(Colin!$G7834=$B$2,Colin!$H7834=$C$3),Colin!$I7834,)</f>
        <v>0</v>
      </c>
      <c r="O7834" s="38">
        <f>IF(AND(Colin!$G7834=$B$2,Colin!$H7834&lt;=$C$3),Colin!$I7834,)</f>
        <v>0</v>
      </c>
      <c r="P7834" s="38">
        <f>IF(Colin!$G7834&lt;$B$2,Colin!$I7834,0)</f>
        <v>0</v>
      </c>
      <c r="Q7834" s="38">
        <f>IF(Colin!$G7834&lt;$B$1,Colin!$I7834,0)</f>
        <v>0</v>
      </c>
    </row>
    <row r="7835" spans="12:17" x14ac:dyDescent="0.25">
      <c r="L7835" s="38">
        <f>IF(AND(Colin!$G7835=$B$1,Colin!$H7835=$C$3),Colin!$I7835,)</f>
        <v>0</v>
      </c>
      <c r="M7835" s="38">
        <f>IF(AND(Colin!$G7835=$B$1,Colin!$H7835&lt;=$C$3),Colin!$I7835,)</f>
        <v>0</v>
      </c>
      <c r="N7835" s="38">
        <f>IF(AND(Colin!$G7835=$B$2,Colin!$H7835=$C$3),Colin!$I7835,)</f>
        <v>0</v>
      </c>
      <c r="O7835" s="38">
        <f>IF(AND(Colin!$G7835=$B$2,Colin!$H7835&lt;=$C$3),Colin!$I7835,)</f>
        <v>0</v>
      </c>
      <c r="P7835" s="38">
        <f>IF(Colin!$G7835&lt;$B$2,Colin!$I7835,0)</f>
        <v>0</v>
      </c>
      <c r="Q7835" s="38">
        <f>IF(Colin!$G7835&lt;$B$1,Colin!$I7835,0)</f>
        <v>0</v>
      </c>
    </row>
    <row r="7836" spans="12:17" x14ac:dyDescent="0.25">
      <c r="L7836" s="38">
        <f>IF(AND(Colin!$G7836=$B$1,Colin!$H7836=$C$3),Colin!$I7836,)</f>
        <v>0</v>
      </c>
      <c r="M7836" s="38">
        <f>IF(AND(Colin!$G7836=$B$1,Colin!$H7836&lt;=$C$3),Colin!$I7836,)</f>
        <v>0</v>
      </c>
      <c r="N7836" s="38">
        <f>IF(AND(Colin!$G7836=$B$2,Colin!$H7836=$C$3),Colin!$I7836,)</f>
        <v>0</v>
      </c>
      <c r="O7836" s="38">
        <f>IF(AND(Colin!$G7836=$B$2,Colin!$H7836&lt;=$C$3),Colin!$I7836,)</f>
        <v>0</v>
      </c>
      <c r="P7836" s="38">
        <f>IF(Colin!$G7836&lt;$B$2,Colin!$I7836,0)</f>
        <v>0</v>
      </c>
      <c r="Q7836" s="38">
        <f>IF(Colin!$G7836&lt;$B$1,Colin!$I7836,0)</f>
        <v>0</v>
      </c>
    </row>
    <row r="7837" spans="12:17" x14ac:dyDescent="0.25">
      <c r="L7837" s="38">
        <f>IF(AND(Colin!$G7837=$B$1,Colin!$H7837=$C$3),Colin!$I7837,)</f>
        <v>0</v>
      </c>
      <c r="M7837" s="38">
        <f>IF(AND(Colin!$G7837=$B$1,Colin!$H7837&lt;=$C$3),Colin!$I7837,)</f>
        <v>0</v>
      </c>
      <c r="N7837" s="38">
        <f>IF(AND(Colin!$G7837=$B$2,Colin!$H7837=$C$3),Colin!$I7837,)</f>
        <v>0</v>
      </c>
      <c r="O7837" s="38">
        <f>IF(AND(Colin!$G7837=$B$2,Colin!$H7837&lt;=$C$3),Colin!$I7837,)</f>
        <v>0</v>
      </c>
      <c r="P7837" s="38">
        <f>IF(Colin!$G7837&lt;$B$2,Colin!$I7837,0)</f>
        <v>0</v>
      </c>
      <c r="Q7837" s="38">
        <f>IF(Colin!$G7837&lt;$B$1,Colin!$I7837,0)</f>
        <v>0</v>
      </c>
    </row>
    <row r="7838" spans="12:17" x14ac:dyDescent="0.25">
      <c r="L7838" s="38">
        <f>IF(AND(Colin!$G7838=$B$1,Colin!$H7838=$C$3),Colin!$I7838,)</f>
        <v>0</v>
      </c>
      <c r="M7838" s="38">
        <f>IF(AND(Colin!$G7838=$B$1,Colin!$H7838&lt;=$C$3),Colin!$I7838,)</f>
        <v>0</v>
      </c>
      <c r="N7838" s="38">
        <f>IF(AND(Colin!$G7838=$B$2,Colin!$H7838=$C$3),Colin!$I7838,)</f>
        <v>0</v>
      </c>
      <c r="O7838" s="38">
        <f>IF(AND(Colin!$G7838=$B$2,Colin!$H7838&lt;=$C$3),Colin!$I7838,)</f>
        <v>0</v>
      </c>
      <c r="P7838" s="38">
        <f>IF(Colin!$G7838&lt;$B$2,Colin!$I7838,0)</f>
        <v>0</v>
      </c>
      <c r="Q7838" s="38">
        <f>IF(Colin!$G7838&lt;$B$1,Colin!$I7838,0)</f>
        <v>0</v>
      </c>
    </row>
    <row r="7839" spans="12:17" x14ac:dyDescent="0.25">
      <c r="L7839" s="38">
        <f>IF(AND(Colin!$G7839=$B$1,Colin!$H7839=$C$3),Colin!$I7839,)</f>
        <v>0</v>
      </c>
      <c r="M7839" s="38">
        <f>IF(AND(Colin!$G7839=$B$1,Colin!$H7839&lt;=$C$3),Colin!$I7839,)</f>
        <v>0</v>
      </c>
      <c r="N7839" s="38">
        <f>IF(AND(Colin!$G7839=$B$2,Colin!$H7839=$C$3),Colin!$I7839,)</f>
        <v>0</v>
      </c>
      <c r="O7839" s="38">
        <f>IF(AND(Colin!$G7839=$B$2,Colin!$H7839&lt;=$C$3),Colin!$I7839,)</f>
        <v>0</v>
      </c>
      <c r="P7839" s="38">
        <f>IF(Colin!$G7839&lt;$B$2,Colin!$I7839,0)</f>
        <v>0</v>
      </c>
      <c r="Q7839" s="38">
        <f>IF(Colin!$G7839&lt;$B$1,Colin!$I7839,0)</f>
        <v>0</v>
      </c>
    </row>
    <row r="7840" spans="12:17" x14ac:dyDescent="0.25">
      <c r="L7840" s="38">
        <f>IF(AND(Colin!$G7840=$B$1,Colin!$H7840=$C$3),Colin!$I7840,)</f>
        <v>0</v>
      </c>
      <c r="M7840" s="38">
        <f>IF(AND(Colin!$G7840=$B$1,Colin!$H7840&lt;=$C$3),Colin!$I7840,)</f>
        <v>0</v>
      </c>
      <c r="N7840" s="38">
        <f>IF(AND(Colin!$G7840=$B$2,Colin!$H7840=$C$3),Colin!$I7840,)</f>
        <v>0</v>
      </c>
      <c r="O7840" s="38">
        <f>IF(AND(Colin!$G7840=$B$2,Colin!$H7840&lt;=$C$3),Colin!$I7840,)</f>
        <v>0</v>
      </c>
      <c r="P7840" s="38">
        <f>IF(Colin!$G7840&lt;$B$2,Colin!$I7840,0)</f>
        <v>0</v>
      </c>
      <c r="Q7840" s="38">
        <f>IF(Colin!$G7840&lt;$B$1,Colin!$I7840,0)</f>
        <v>0</v>
      </c>
    </row>
    <row r="7841" spans="12:17" x14ac:dyDescent="0.25">
      <c r="L7841" s="38">
        <f>IF(AND(Colin!$G7841=$B$1,Colin!$H7841=$C$3),Colin!$I7841,)</f>
        <v>0</v>
      </c>
      <c r="M7841" s="38">
        <f>IF(AND(Colin!$G7841=$B$1,Colin!$H7841&lt;=$C$3),Colin!$I7841,)</f>
        <v>0</v>
      </c>
      <c r="N7841" s="38">
        <f>IF(AND(Colin!$G7841=$B$2,Colin!$H7841=$C$3),Colin!$I7841,)</f>
        <v>0</v>
      </c>
      <c r="O7841" s="38">
        <f>IF(AND(Colin!$G7841=$B$2,Colin!$H7841&lt;=$C$3),Colin!$I7841,)</f>
        <v>0</v>
      </c>
      <c r="P7841" s="38">
        <f>IF(Colin!$G7841&lt;$B$2,Colin!$I7841,0)</f>
        <v>0</v>
      </c>
      <c r="Q7841" s="38">
        <f>IF(Colin!$G7841&lt;$B$1,Colin!$I7841,0)</f>
        <v>0</v>
      </c>
    </row>
    <row r="7842" spans="12:17" x14ac:dyDescent="0.25">
      <c r="L7842" s="38">
        <f>IF(AND(Colin!$G7842=$B$1,Colin!$H7842=$C$3),Colin!$I7842,)</f>
        <v>0</v>
      </c>
      <c r="M7842" s="38">
        <f>IF(AND(Colin!$G7842=$B$1,Colin!$H7842&lt;=$C$3),Colin!$I7842,)</f>
        <v>0</v>
      </c>
      <c r="N7842" s="38">
        <f>IF(AND(Colin!$G7842=$B$2,Colin!$H7842=$C$3),Colin!$I7842,)</f>
        <v>0</v>
      </c>
      <c r="O7842" s="38">
        <f>IF(AND(Colin!$G7842=$B$2,Colin!$H7842&lt;=$C$3),Colin!$I7842,)</f>
        <v>0</v>
      </c>
      <c r="P7842" s="38">
        <f>IF(Colin!$G7842&lt;$B$2,Colin!$I7842,0)</f>
        <v>0</v>
      </c>
      <c r="Q7842" s="38">
        <f>IF(Colin!$G7842&lt;$B$1,Colin!$I7842,0)</f>
        <v>0</v>
      </c>
    </row>
    <row r="7843" spans="12:17" x14ac:dyDescent="0.25">
      <c r="L7843" s="38">
        <f>IF(AND(Colin!$G7843=$B$1,Colin!$H7843=$C$3),Colin!$I7843,)</f>
        <v>0</v>
      </c>
      <c r="M7843" s="38">
        <f>IF(AND(Colin!$G7843=$B$1,Colin!$H7843&lt;=$C$3),Colin!$I7843,)</f>
        <v>0</v>
      </c>
      <c r="N7843" s="38">
        <f>IF(AND(Colin!$G7843=$B$2,Colin!$H7843=$C$3),Colin!$I7843,)</f>
        <v>0</v>
      </c>
      <c r="O7843" s="38">
        <f>IF(AND(Colin!$G7843=$B$2,Colin!$H7843&lt;=$C$3),Colin!$I7843,)</f>
        <v>0</v>
      </c>
      <c r="P7843" s="38">
        <f>IF(Colin!$G7843&lt;$B$2,Colin!$I7843,0)</f>
        <v>0</v>
      </c>
      <c r="Q7843" s="38">
        <f>IF(Colin!$G7843&lt;$B$1,Colin!$I7843,0)</f>
        <v>0</v>
      </c>
    </row>
    <row r="7844" spans="12:17" x14ac:dyDescent="0.25">
      <c r="L7844" s="38">
        <f>IF(AND(Colin!$G7844=$B$1,Colin!$H7844=$C$3),Colin!$I7844,)</f>
        <v>0</v>
      </c>
      <c r="M7844" s="38">
        <f>IF(AND(Colin!$G7844=$B$1,Colin!$H7844&lt;=$C$3),Colin!$I7844,)</f>
        <v>0</v>
      </c>
      <c r="N7844" s="38">
        <f>IF(AND(Colin!$G7844=$B$2,Colin!$H7844=$C$3),Colin!$I7844,)</f>
        <v>0</v>
      </c>
      <c r="O7844" s="38">
        <f>IF(AND(Colin!$G7844=$B$2,Colin!$H7844&lt;=$C$3),Colin!$I7844,)</f>
        <v>0</v>
      </c>
      <c r="P7844" s="38">
        <f>IF(Colin!$G7844&lt;$B$2,Colin!$I7844,0)</f>
        <v>0</v>
      </c>
      <c r="Q7844" s="38">
        <f>IF(Colin!$G7844&lt;$B$1,Colin!$I7844,0)</f>
        <v>0</v>
      </c>
    </row>
    <row r="7845" spans="12:17" x14ac:dyDescent="0.25">
      <c r="L7845" s="38">
        <f>IF(AND(Colin!$G7845=$B$1,Colin!$H7845=$C$3),Colin!$I7845,)</f>
        <v>0</v>
      </c>
      <c r="M7845" s="38">
        <f>IF(AND(Colin!$G7845=$B$1,Colin!$H7845&lt;=$C$3),Colin!$I7845,)</f>
        <v>0</v>
      </c>
      <c r="N7845" s="38">
        <f>IF(AND(Colin!$G7845=$B$2,Colin!$H7845=$C$3),Colin!$I7845,)</f>
        <v>0</v>
      </c>
      <c r="O7845" s="38">
        <f>IF(AND(Colin!$G7845=$B$2,Colin!$H7845&lt;=$C$3),Colin!$I7845,)</f>
        <v>0</v>
      </c>
      <c r="P7845" s="38">
        <f>IF(Colin!$G7845&lt;$B$2,Colin!$I7845,0)</f>
        <v>0</v>
      </c>
      <c r="Q7845" s="38">
        <f>IF(Colin!$G7845&lt;$B$1,Colin!$I7845,0)</f>
        <v>0</v>
      </c>
    </row>
    <row r="7846" spans="12:17" x14ac:dyDescent="0.25">
      <c r="L7846" s="38">
        <f>IF(AND(Colin!$G7846=$B$1,Colin!$H7846=$C$3),Colin!$I7846,)</f>
        <v>0</v>
      </c>
      <c r="M7846" s="38">
        <f>IF(AND(Colin!$G7846=$B$1,Colin!$H7846&lt;=$C$3),Colin!$I7846,)</f>
        <v>0</v>
      </c>
      <c r="N7846" s="38">
        <f>IF(AND(Colin!$G7846=$B$2,Colin!$H7846=$C$3),Colin!$I7846,)</f>
        <v>0</v>
      </c>
      <c r="O7846" s="38">
        <f>IF(AND(Colin!$G7846=$B$2,Colin!$H7846&lt;=$C$3),Colin!$I7846,)</f>
        <v>0</v>
      </c>
      <c r="P7846" s="38">
        <f>IF(Colin!$G7846&lt;$B$2,Colin!$I7846,0)</f>
        <v>0</v>
      </c>
      <c r="Q7846" s="38">
        <f>IF(Colin!$G7846&lt;$B$1,Colin!$I7846,0)</f>
        <v>0</v>
      </c>
    </row>
    <row r="7847" spans="12:17" x14ac:dyDescent="0.25">
      <c r="L7847" s="38">
        <f>IF(AND(Colin!$G7847=$B$1,Colin!$H7847=$C$3),Colin!$I7847,)</f>
        <v>0</v>
      </c>
      <c r="M7847" s="38">
        <f>IF(AND(Colin!$G7847=$B$1,Colin!$H7847&lt;=$C$3),Colin!$I7847,)</f>
        <v>0</v>
      </c>
      <c r="N7847" s="38">
        <f>IF(AND(Colin!$G7847=$B$2,Colin!$H7847=$C$3),Colin!$I7847,)</f>
        <v>0</v>
      </c>
      <c r="O7847" s="38">
        <f>IF(AND(Colin!$G7847=$B$2,Colin!$H7847&lt;=$C$3),Colin!$I7847,)</f>
        <v>0</v>
      </c>
      <c r="P7847" s="38">
        <f>IF(Colin!$G7847&lt;$B$2,Colin!$I7847,0)</f>
        <v>0</v>
      </c>
      <c r="Q7847" s="38">
        <f>IF(Colin!$G7847&lt;$B$1,Colin!$I7847,0)</f>
        <v>0</v>
      </c>
    </row>
    <row r="7848" spans="12:17" x14ac:dyDescent="0.25">
      <c r="L7848" s="38">
        <f>IF(AND(Colin!$G7848=$B$1,Colin!$H7848=$C$3),Colin!$I7848,)</f>
        <v>0</v>
      </c>
      <c r="M7848" s="38">
        <f>IF(AND(Colin!$G7848=$B$1,Colin!$H7848&lt;=$C$3),Colin!$I7848,)</f>
        <v>0</v>
      </c>
      <c r="N7848" s="38">
        <f>IF(AND(Colin!$G7848=$B$2,Colin!$H7848=$C$3),Colin!$I7848,)</f>
        <v>0</v>
      </c>
      <c r="O7848" s="38">
        <f>IF(AND(Colin!$G7848=$B$2,Colin!$H7848&lt;=$C$3),Colin!$I7848,)</f>
        <v>0</v>
      </c>
      <c r="P7848" s="38">
        <f>IF(Colin!$G7848&lt;$B$2,Colin!$I7848,0)</f>
        <v>0</v>
      </c>
      <c r="Q7848" s="38">
        <f>IF(Colin!$G7848&lt;$B$1,Colin!$I7848,0)</f>
        <v>0</v>
      </c>
    </row>
    <row r="7849" spans="12:17" x14ac:dyDescent="0.25">
      <c r="L7849" s="38">
        <f>IF(AND(Colin!$G7849=$B$1,Colin!$H7849=$C$3),Colin!$I7849,)</f>
        <v>0</v>
      </c>
      <c r="M7849" s="38">
        <f>IF(AND(Colin!$G7849=$B$1,Colin!$H7849&lt;=$C$3),Colin!$I7849,)</f>
        <v>0</v>
      </c>
      <c r="N7849" s="38">
        <f>IF(AND(Colin!$G7849=$B$2,Colin!$H7849=$C$3),Colin!$I7849,)</f>
        <v>0</v>
      </c>
      <c r="O7849" s="38">
        <f>IF(AND(Colin!$G7849=$B$2,Colin!$H7849&lt;=$C$3),Colin!$I7849,)</f>
        <v>0</v>
      </c>
      <c r="P7849" s="38">
        <f>IF(Colin!$G7849&lt;$B$2,Colin!$I7849,0)</f>
        <v>0</v>
      </c>
      <c r="Q7849" s="38">
        <f>IF(Colin!$G7849&lt;$B$1,Colin!$I7849,0)</f>
        <v>0</v>
      </c>
    </row>
    <row r="7850" spans="12:17" x14ac:dyDescent="0.25">
      <c r="L7850" s="38">
        <f>IF(AND(Colin!$G7850=$B$1,Colin!$H7850=$C$3),Colin!$I7850,)</f>
        <v>0</v>
      </c>
      <c r="M7850" s="38">
        <f>IF(AND(Colin!$G7850=$B$1,Colin!$H7850&lt;=$C$3),Colin!$I7850,)</f>
        <v>0</v>
      </c>
      <c r="N7850" s="38">
        <f>IF(AND(Colin!$G7850=$B$2,Colin!$H7850=$C$3),Colin!$I7850,)</f>
        <v>0</v>
      </c>
      <c r="O7850" s="38">
        <f>IF(AND(Colin!$G7850=$B$2,Colin!$H7850&lt;=$C$3),Colin!$I7850,)</f>
        <v>0</v>
      </c>
      <c r="P7850" s="38">
        <f>IF(Colin!$G7850&lt;$B$2,Colin!$I7850,0)</f>
        <v>0</v>
      </c>
      <c r="Q7850" s="38">
        <f>IF(Colin!$G7850&lt;$B$1,Colin!$I7850,0)</f>
        <v>0</v>
      </c>
    </row>
    <row r="7851" spans="12:17" x14ac:dyDescent="0.25">
      <c r="L7851" s="38">
        <f>IF(AND(Colin!$G7851=$B$1,Colin!$H7851=$C$3),Colin!$I7851,)</f>
        <v>0</v>
      </c>
      <c r="M7851" s="38">
        <f>IF(AND(Colin!$G7851=$B$1,Colin!$H7851&lt;=$C$3),Colin!$I7851,)</f>
        <v>0</v>
      </c>
      <c r="N7851" s="38">
        <f>IF(AND(Colin!$G7851=$B$2,Colin!$H7851=$C$3),Colin!$I7851,)</f>
        <v>0</v>
      </c>
      <c r="O7851" s="38">
        <f>IF(AND(Colin!$G7851=$B$2,Colin!$H7851&lt;=$C$3),Colin!$I7851,)</f>
        <v>0</v>
      </c>
      <c r="P7851" s="38">
        <f>IF(Colin!$G7851&lt;$B$2,Colin!$I7851,0)</f>
        <v>0</v>
      </c>
      <c r="Q7851" s="38">
        <f>IF(Colin!$G7851&lt;$B$1,Colin!$I7851,0)</f>
        <v>0</v>
      </c>
    </row>
    <row r="7852" spans="12:17" x14ac:dyDescent="0.25">
      <c r="L7852" s="38">
        <f>IF(AND(Colin!$G7852=$B$1,Colin!$H7852=$C$3),Colin!$I7852,)</f>
        <v>0</v>
      </c>
      <c r="M7852" s="38">
        <f>IF(AND(Colin!$G7852=$B$1,Colin!$H7852&lt;=$C$3),Colin!$I7852,)</f>
        <v>0</v>
      </c>
      <c r="N7852" s="38">
        <f>IF(AND(Colin!$G7852=$B$2,Colin!$H7852=$C$3),Colin!$I7852,)</f>
        <v>0</v>
      </c>
      <c r="O7852" s="38">
        <f>IF(AND(Colin!$G7852=$B$2,Colin!$H7852&lt;=$C$3),Colin!$I7852,)</f>
        <v>0</v>
      </c>
      <c r="P7852" s="38">
        <f>IF(Colin!$G7852&lt;$B$2,Colin!$I7852,0)</f>
        <v>0</v>
      </c>
      <c r="Q7852" s="38">
        <f>IF(Colin!$G7852&lt;$B$1,Colin!$I7852,0)</f>
        <v>0</v>
      </c>
    </row>
    <row r="7853" spans="12:17" x14ac:dyDescent="0.25">
      <c r="L7853" s="38">
        <f>IF(AND(Colin!$G7853=$B$1,Colin!$H7853=$C$3),Colin!$I7853,)</f>
        <v>0</v>
      </c>
      <c r="M7853" s="38">
        <f>IF(AND(Colin!$G7853=$B$1,Colin!$H7853&lt;=$C$3),Colin!$I7853,)</f>
        <v>0</v>
      </c>
      <c r="N7853" s="38">
        <f>IF(AND(Colin!$G7853=$B$2,Colin!$H7853=$C$3),Colin!$I7853,)</f>
        <v>0</v>
      </c>
      <c r="O7853" s="38">
        <f>IF(AND(Colin!$G7853=$B$2,Colin!$H7853&lt;=$C$3),Colin!$I7853,)</f>
        <v>0</v>
      </c>
      <c r="P7853" s="38">
        <f>IF(Colin!$G7853&lt;$B$2,Colin!$I7853,0)</f>
        <v>0</v>
      </c>
      <c r="Q7853" s="38">
        <f>IF(Colin!$G7853&lt;$B$1,Colin!$I7853,0)</f>
        <v>0</v>
      </c>
    </row>
    <row r="7854" spans="12:17" x14ac:dyDescent="0.25">
      <c r="L7854" s="38">
        <f>IF(AND(Colin!$G7854=$B$1,Colin!$H7854=$C$3),Colin!$I7854,)</f>
        <v>0</v>
      </c>
      <c r="M7854" s="38">
        <f>IF(AND(Colin!$G7854=$B$1,Colin!$H7854&lt;=$C$3),Colin!$I7854,)</f>
        <v>0</v>
      </c>
      <c r="N7854" s="38">
        <f>IF(AND(Colin!$G7854=$B$2,Colin!$H7854=$C$3),Colin!$I7854,)</f>
        <v>0</v>
      </c>
      <c r="O7854" s="38">
        <f>IF(AND(Colin!$G7854=$B$2,Colin!$H7854&lt;=$C$3),Colin!$I7854,)</f>
        <v>0</v>
      </c>
      <c r="P7854" s="38">
        <f>IF(Colin!$G7854&lt;$B$2,Colin!$I7854,0)</f>
        <v>0</v>
      </c>
      <c r="Q7854" s="38">
        <f>IF(Colin!$G7854&lt;$B$1,Colin!$I7854,0)</f>
        <v>0</v>
      </c>
    </row>
    <row r="7855" spans="12:17" x14ac:dyDescent="0.25">
      <c r="L7855" s="38">
        <f>IF(AND(Colin!$G7855=$B$1,Colin!$H7855=$C$3),Colin!$I7855,)</f>
        <v>0</v>
      </c>
      <c r="M7855" s="38">
        <f>IF(AND(Colin!$G7855=$B$1,Colin!$H7855&lt;=$C$3),Colin!$I7855,)</f>
        <v>0</v>
      </c>
      <c r="N7855" s="38">
        <f>IF(AND(Colin!$G7855=$B$2,Colin!$H7855=$C$3),Colin!$I7855,)</f>
        <v>0</v>
      </c>
      <c r="O7855" s="38">
        <f>IF(AND(Colin!$G7855=$B$2,Colin!$H7855&lt;=$C$3),Colin!$I7855,)</f>
        <v>0</v>
      </c>
      <c r="P7855" s="38">
        <f>IF(Colin!$G7855&lt;$B$2,Colin!$I7855,0)</f>
        <v>0</v>
      </c>
      <c r="Q7855" s="38">
        <f>IF(Colin!$G7855&lt;$B$1,Colin!$I7855,0)</f>
        <v>0</v>
      </c>
    </row>
    <row r="7856" spans="12:17" x14ac:dyDescent="0.25">
      <c r="L7856" s="38">
        <f>IF(AND(Colin!$G7856=$B$1,Colin!$H7856=$C$3),Colin!$I7856,)</f>
        <v>0</v>
      </c>
      <c r="M7856" s="38">
        <f>IF(AND(Colin!$G7856=$B$1,Colin!$H7856&lt;=$C$3),Colin!$I7856,)</f>
        <v>0</v>
      </c>
      <c r="N7856" s="38">
        <f>IF(AND(Colin!$G7856=$B$2,Colin!$H7856=$C$3),Colin!$I7856,)</f>
        <v>0</v>
      </c>
      <c r="O7856" s="38">
        <f>IF(AND(Colin!$G7856=$B$2,Colin!$H7856&lt;=$C$3),Colin!$I7856,)</f>
        <v>0</v>
      </c>
      <c r="P7856" s="38">
        <f>IF(Colin!$G7856&lt;$B$2,Colin!$I7856,0)</f>
        <v>0</v>
      </c>
      <c r="Q7856" s="38">
        <f>IF(Colin!$G7856&lt;$B$1,Colin!$I7856,0)</f>
        <v>0</v>
      </c>
    </row>
    <row r="7857" spans="12:17" x14ac:dyDescent="0.25">
      <c r="L7857" s="38">
        <f>IF(AND(Colin!$G7857=$B$1,Colin!$H7857=$C$3),Colin!$I7857,)</f>
        <v>0</v>
      </c>
      <c r="M7857" s="38">
        <f>IF(AND(Colin!$G7857=$B$1,Colin!$H7857&lt;=$C$3),Colin!$I7857,)</f>
        <v>0</v>
      </c>
      <c r="N7857" s="38">
        <f>IF(AND(Colin!$G7857=$B$2,Colin!$H7857=$C$3),Colin!$I7857,)</f>
        <v>0</v>
      </c>
      <c r="O7857" s="38">
        <f>IF(AND(Colin!$G7857=$B$2,Colin!$H7857&lt;=$C$3),Colin!$I7857,)</f>
        <v>0</v>
      </c>
      <c r="P7857" s="38">
        <f>IF(Colin!$G7857&lt;$B$2,Colin!$I7857,0)</f>
        <v>0</v>
      </c>
      <c r="Q7857" s="38">
        <f>IF(Colin!$G7857&lt;$B$1,Colin!$I7857,0)</f>
        <v>0</v>
      </c>
    </row>
    <row r="7858" spans="12:17" x14ac:dyDescent="0.25">
      <c r="L7858" s="38">
        <f>IF(AND(Colin!$G7858=$B$1,Colin!$H7858=$C$3),Colin!$I7858,)</f>
        <v>0</v>
      </c>
      <c r="M7858" s="38">
        <f>IF(AND(Colin!$G7858=$B$1,Colin!$H7858&lt;=$C$3),Colin!$I7858,)</f>
        <v>0</v>
      </c>
      <c r="N7858" s="38">
        <f>IF(AND(Colin!$G7858=$B$2,Colin!$H7858=$C$3),Colin!$I7858,)</f>
        <v>0</v>
      </c>
      <c r="O7858" s="38">
        <f>IF(AND(Colin!$G7858=$B$2,Colin!$H7858&lt;=$C$3),Colin!$I7858,)</f>
        <v>0</v>
      </c>
      <c r="P7858" s="38">
        <f>IF(Colin!$G7858&lt;$B$2,Colin!$I7858,0)</f>
        <v>0</v>
      </c>
      <c r="Q7858" s="38">
        <f>IF(Colin!$G7858&lt;$B$1,Colin!$I7858,0)</f>
        <v>0</v>
      </c>
    </row>
    <row r="7859" spans="12:17" x14ac:dyDescent="0.25">
      <c r="L7859" s="38">
        <f>IF(AND(Colin!$G7859=$B$1,Colin!$H7859=$C$3),Colin!$I7859,)</f>
        <v>0</v>
      </c>
      <c r="M7859" s="38">
        <f>IF(AND(Colin!$G7859=$B$1,Colin!$H7859&lt;=$C$3),Colin!$I7859,)</f>
        <v>0</v>
      </c>
      <c r="N7859" s="38">
        <f>IF(AND(Colin!$G7859=$B$2,Colin!$H7859=$C$3),Colin!$I7859,)</f>
        <v>0</v>
      </c>
      <c r="O7859" s="38">
        <f>IF(AND(Colin!$G7859=$B$2,Colin!$H7859&lt;=$C$3),Colin!$I7859,)</f>
        <v>0</v>
      </c>
      <c r="P7859" s="38">
        <f>IF(Colin!$G7859&lt;$B$2,Colin!$I7859,0)</f>
        <v>0</v>
      </c>
      <c r="Q7859" s="38">
        <f>IF(Colin!$G7859&lt;$B$1,Colin!$I7859,0)</f>
        <v>0</v>
      </c>
    </row>
    <row r="7860" spans="12:17" x14ac:dyDescent="0.25">
      <c r="L7860" s="38">
        <f>IF(AND(Colin!$G7860=$B$1,Colin!$H7860=$C$3),Colin!$I7860,)</f>
        <v>0</v>
      </c>
      <c r="M7860" s="38">
        <f>IF(AND(Colin!$G7860=$B$1,Colin!$H7860&lt;=$C$3),Colin!$I7860,)</f>
        <v>0</v>
      </c>
      <c r="N7860" s="38">
        <f>IF(AND(Colin!$G7860=$B$2,Colin!$H7860=$C$3),Colin!$I7860,)</f>
        <v>0</v>
      </c>
      <c r="O7860" s="38">
        <f>IF(AND(Colin!$G7860=$B$2,Colin!$H7860&lt;=$C$3),Colin!$I7860,)</f>
        <v>0</v>
      </c>
      <c r="P7860" s="38">
        <f>IF(Colin!$G7860&lt;$B$2,Colin!$I7860,0)</f>
        <v>0</v>
      </c>
      <c r="Q7860" s="38">
        <f>IF(Colin!$G7860&lt;$B$1,Colin!$I7860,0)</f>
        <v>0</v>
      </c>
    </row>
    <row r="7861" spans="12:17" x14ac:dyDescent="0.25">
      <c r="L7861" s="38">
        <f>IF(AND(Colin!$G7861=$B$1,Colin!$H7861=$C$3),Colin!$I7861,)</f>
        <v>0</v>
      </c>
      <c r="M7861" s="38">
        <f>IF(AND(Colin!$G7861=$B$1,Colin!$H7861&lt;=$C$3),Colin!$I7861,)</f>
        <v>0</v>
      </c>
      <c r="N7861" s="38">
        <f>IF(AND(Colin!$G7861=$B$2,Colin!$H7861=$C$3),Colin!$I7861,)</f>
        <v>0</v>
      </c>
      <c r="O7861" s="38">
        <f>IF(AND(Colin!$G7861=$B$2,Colin!$H7861&lt;=$C$3),Colin!$I7861,)</f>
        <v>0</v>
      </c>
      <c r="P7861" s="38">
        <f>IF(Colin!$G7861&lt;$B$2,Colin!$I7861,0)</f>
        <v>0</v>
      </c>
      <c r="Q7861" s="38">
        <f>IF(Colin!$G7861&lt;$B$1,Colin!$I7861,0)</f>
        <v>0</v>
      </c>
    </row>
    <row r="7862" spans="12:17" x14ac:dyDescent="0.25">
      <c r="L7862" s="38">
        <f>IF(AND(Colin!$G7862=$B$1,Colin!$H7862=$C$3),Colin!$I7862,)</f>
        <v>0</v>
      </c>
      <c r="M7862" s="38">
        <f>IF(AND(Colin!$G7862=$B$1,Colin!$H7862&lt;=$C$3),Colin!$I7862,)</f>
        <v>0</v>
      </c>
      <c r="N7862" s="38">
        <f>IF(AND(Colin!$G7862=$B$2,Colin!$H7862=$C$3),Colin!$I7862,)</f>
        <v>0</v>
      </c>
      <c r="O7862" s="38">
        <f>IF(AND(Colin!$G7862=$B$2,Colin!$H7862&lt;=$C$3),Colin!$I7862,)</f>
        <v>0</v>
      </c>
      <c r="P7862" s="38">
        <f>IF(Colin!$G7862&lt;$B$2,Colin!$I7862,0)</f>
        <v>0</v>
      </c>
      <c r="Q7862" s="38">
        <f>IF(Colin!$G7862&lt;$B$1,Colin!$I7862,0)</f>
        <v>0</v>
      </c>
    </row>
    <row r="7863" spans="12:17" x14ac:dyDescent="0.25">
      <c r="L7863" s="38">
        <f>IF(AND(Colin!$G7863=$B$1,Colin!$H7863=$C$3),Colin!$I7863,)</f>
        <v>0</v>
      </c>
      <c r="M7863" s="38">
        <f>IF(AND(Colin!$G7863=$B$1,Colin!$H7863&lt;=$C$3),Colin!$I7863,)</f>
        <v>0</v>
      </c>
      <c r="N7863" s="38">
        <f>IF(AND(Colin!$G7863=$B$2,Colin!$H7863=$C$3),Colin!$I7863,)</f>
        <v>0</v>
      </c>
      <c r="O7863" s="38">
        <f>IF(AND(Colin!$G7863=$B$2,Colin!$H7863&lt;=$C$3),Colin!$I7863,)</f>
        <v>0</v>
      </c>
      <c r="P7863" s="38">
        <f>IF(Colin!$G7863&lt;$B$2,Colin!$I7863,0)</f>
        <v>0</v>
      </c>
      <c r="Q7863" s="38">
        <f>IF(Colin!$G7863&lt;$B$1,Colin!$I7863,0)</f>
        <v>0</v>
      </c>
    </row>
    <row r="7864" spans="12:17" x14ac:dyDescent="0.25">
      <c r="L7864" s="38">
        <f>IF(AND(Colin!$G7864=$B$1,Colin!$H7864=$C$3),Colin!$I7864,)</f>
        <v>0</v>
      </c>
      <c r="M7864" s="38">
        <f>IF(AND(Colin!$G7864=$B$1,Colin!$H7864&lt;=$C$3),Colin!$I7864,)</f>
        <v>0</v>
      </c>
      <c r="N7864" s="38">
        <f>IF(AND(Colin!$G7864=$B$2,Colin!$H7864=$C$3),Colin!$I7864,)</f>
        <v>0</v>
      </c>
      <c r="O7864" s="38">
        <f>IF(AND(Colin!$G7864=$B$2,Colin!$H7864&lt;=$C$3),Colin!$I7864,)</f>
        <v>0</v>
      </c>
      <c r="P7864" s="38">
        <f>IF(Colin!$G7864&lt;$B$2,Colin!$I7864,0)</f>
        <v>0</v>
      </c>
      <c r="Q7864" s="38">
        <f>IF(Colin!$G7864&lt;$B$1,Colin!$I7864,0)</f>
        <v>0</v>
      </c>
    </row>
    <row r="7865" spans="12:17" x14ac:dyDescent="0.25">
      <c r="L7865" s="38">
        <f>IF(AND(Colin!$G7865=$B$1,Colin!$H7865=$C$3),Colin!$I7865,)</f>
        <v>0</v>
      </c>
      <c r="M7865" s="38">
        <f>IF(AND(Colin!$G7865=$B$1,Colin!$H7865&lt;=$C$3),Colin!$I7865,)</f>
        <v>0</v>
      </c>
      <c r="N7865" s="38">
        <f>IF(AND(Colin!$G7865=$B$2,Colin!$H7865=$C$3),Colin!$I7865,)</f>
        <v>0</v>
      </c>
      <c r="O7865" s="38">
        <f>IF(AND(Colin!$G7865=$B$2,Colin!$H7865&lt;=$C$3),Colin!$I7865,)</f>
        <v>0</v>
      </c>
      <c r="P7865" s="38">
        <f>IF(Colin!$G7865&lt;$B$2,Colin!$I7865,0)</f>
        <v>0</v>
      </c>
      <c r="Q7865" s="38">
        <f>IF(Colin!$G7865&lt;$B$1,Colin!$I7865,0)</f>
        <v>0</v>
      </c>
    </row>
    <row r="7866" spans="12:17" x14ac:dyDescent="0.25">
      <c r="L7866" s="38">
        <f>IF(AND(Colin!$G7866=$B$1,Colin!$H7866=$C$3),Colin!$I7866,)</f>
        <v>0</v>
      </c>
      <c r="M7866" s="38">
        <f>IF(AND(Colin!$G7866=$B$1,Colin!$H7866&lt;=$C$3),Colin!$I7866,)</f>
        <v>0</v>
      </c>
      <c r="N7866" s="38">
        <f>IF(AND(Colin!$G7866=$B$2,Colin!$H7866=$C$3),Colin!$I7866,)</f>
        <v>0</v>
      </c>
      <c r="O7866" s="38">
        <f>IF(AND(Colin!$G7866=$B$2,Colin!$H7866&lt;=$C$3),Colin!$I7866,)</f>
        <v>0</v>
      </c>
      <c r="P7866" s="38">
        <f>IF(Colin!$G7866&lt;$B$2,Colin!$I7866,0)</f>
        <v>0</v>
      </c>
      <c r="Q7866" s="38">
        <f>IF(Colin!$G7866&lt;$B$1,Colin!$I7866,0)</f>
        <v>0</v>
      </c>
    </row>
    <row r="7867" spans="12:17" x14ac:dyDescent="0.25">
      <c r="L7867" s="38">
        <f>IF(AND(Colin!$G7867=$B$1,Colin!$H7867=$C$3),Colin!$I7867,)</f>
        <v>0</v>
      </c>
      <c r="M7867" s="38">
        <f>IF(AND(Colin!$G7867=$B$1,Colin!$H7867&lt;=$C$3),Colin!$I7867,)</f>
        <v>0</v>
      </c>
      <c r="N7867" s="38">
        <f>IF(AND(Colin!$G7867=$B$2,Colin!$H7867=$C$3),Colin!$I7867,)</f>
        <v>0</v>
      </c>
      <c r="O7867" s="38">
        <f>IF(AND(Colin!$G7867=$B$2,Colin!$H7867&lt;=$C$3),Colin!$I7867,)</f>
        <v>0</v>
      </c>
      <c r="P7867" s="38">
        <f>IF(Colin!$G7867&lt;$B$2,Colin!$I7867,0)</f>
        <v>0</v>
      </c>
      <c r="Q7867" s="38">
        <f>IF(Colin!$G7867&lt;$B$1,Colin!$I7867,0)</f>
        <v>0</v>
      </c>
    </row>
    <row r="7868" spans="12:17" x14ac:dyDescent="0.25">
      <c r="L7868" s="38">
        <f>IF(AND(Colin!$G7868=$B$1,Colin!$H7868=$C$3),Colin!$I7868,)</f>
        <v>0</v>
      </c>
      <c r="M7868" s="38">
        <f>IF(AND(Colin!$G7868=$B$1,Colin!$H7868&lt;=$C$3),Colin!$I7868,)</f>
        <v>0</v>
      </c>
      <c r="N7868" s="38">
        <f>IF(AND(Colin!$G7868=$B$2,Colin!$H7868=$C$3),Colin!$I7868,)</f>
        <v>0</v>
      </c>
      <c r="O7868" s="38">
        <f>IF(AND(Colin!$G7868=$B$2,Colin!$H7868&lt;=$C$3),Colin!$I7868,)</f>
        <v>0</v>
      </c>
      <c r="P7868" s="38">
        <f>IF(Colin!$G7868&lt;$B$2,Colin!$I7868,0)</f>
        <v>0</v>
      </c>
      <c r="Q7868" s="38">
        <f>IF(Colin!$G7868&lt;$B$1,Colin!$I7868,0)</f>
        <v>0</v>
      </c>
    </row>
    <row r="7869" spans="12:17" x14ac:dyDescent="0.25">
      <c r="L7869" s="38">
        <f>IF(AND(Colin!$G7869=$B$1,Colin!$H7869=$C$3),Colin!$I7869,)</f>
        <v>0</v>
      </c>
      <c r="M7869" s="38">
        <f>IF(AND(Colin!$G7869=$B$1,Colin!$H7869&lt;=$C$3),Colin!$I7869,)</f>
        <v>0</v>
      </c>
      <c r="N7869" s="38">
        <f>IF(AND(Colin!$G7869=$B$2,Colin!$H7869=$C$3),Colin!$I7869,)</f>
        <v>0</v>
      </c>
      <c r="O7869" s="38">
        <f>IF(AND(Colin!$G7869=$B$2,Colin!$H7869&lt;=$C$3),Colin!$I7869,)</f>
        <v>0</v>
      </c>
      <c r="P7869" s="38">
        <f>IF(Colin!$G7869&lt;$B$2,Colin!$I7869,0)</f>
        <v>0</v>
      </c>
      <c r="Q7869" s="38">
        <f>IF(Colin!$G7869&lt;$B$1,Colin!$I7869,0)</f>
        <v>0</v>
      </c>
    </row>
    <row r="7870" spans="12:17" x14ac:dyDescent="0.25">
      <c r="L7870" s="38">
        <f>IF(AND(Colin!$G7870=$B$1,Colin!$H7870=$C$3),Colin!$I7870,)</f>
        <v>0</v>
      </c>
      <c r="M7870" s="38">
        <f>IF(AND(Colin!$G7870=$B$1,Colin!$H7870&lt;=$C$3),Colin!$I7870,)</f>
        <v>0</v>
      </c>
      <c r="N7870" s="38">
        <f>IF(AND(Colin!$G7870=$B$2,Colin!$H7870=$C$3),Colin!$I7870,)</f>
        <v>0</v>
      </c>
      <c r="O7870" s="38">
        <f>IF(AND(Colin!$G7870=$B$2,Colin!$H7870&lt;=$C$3),Colin!$I7870,)</f>
        <v>0</v>
      </c>
      <c r="P7870" s="38">
        <f>IF(Colin!$G7870&lt;$B$2,Colin!$I7870,0)</f>
        <v>0</v>
      </c>
      <c r="Q7870" s="38">
        <f>IF(Colin!$G7870&lt;$B$1,Colin!$I7870,0)</f>
        <v>0</v>
      </c>
    </row>
    <row r="7871" spans="12:17" x14ac:dyDescent="0.25">
      <c r="L7871" s="38">
        <f>IF(AND(Colin!$G7871=$B$1,Colin!$H7871=$C$3),Colin!$I7871,)</f>
        <v>0</v>
      </c>
      <c r="M7871" s="38">
        <f>IF(AND(Colin!$G7871=$B$1,Colin!$H7871&lt;=$C$3),Colin!$I7871,)</f>
        <v>0</v>
      </c>
      <c r="N7871" s="38">
        <f>IF(AND(Colin!$G7871=$B$2,Colin!$H7871=$C$3),Colin!$I7871,)</f>
        <v>0</v>
      </c>
      <c r="O7871" s="38">
        <f>IF(AND(Colin!$G7871=$B$2,Colin!$H7871&lt;=$C$3),Colin!$I7871,)</f>
        <v>0</v>
      </c>
      <c r="P7871" s="38">
        <f>IF(Colin!$G7871&lt;$B$2,Colin!$I7871,0)</f>
        <v>0</v>
      </c>
      <c r="Q7871" s="38">
        <f>IF(Colin!$G7871&lt;$B$1,Colin!$I7871,0)</f>
        <v>0</v>
      </c>
    </row>
    <row r="7872" spans="12:17" x14ac:dyDescent="0.25">
      <c r="L7872" s="38">
        <f>IF(AND(Colin!$G7872=$B$1,Colin!$H7872=$C$3),Colin!$I7872,)</f>
        <v>0</v>
      </c>
      <c r="M7872" s="38">
        <f>IF(AND(Colin!$G7872=$B$1,Colin!$H7872&lt;=$C$3),Colin!$I7872,)</f>
        <v>0</v>
      </c>
      <c r="N7872" s="38">
        <f>IF(AND(Colin!$G7872=$B$2,Colin!$H7872=$C$3),Colin!$I7872,)</f>
        <v>0</v>
      </c>
      <c r="O7872" s="38">
        <f>IF(AND(Colin!$G7872=$B$2,Colin!$H7872&lt;=$C$3),Colin!$I7872,)</f>
        <v>0</v>
      </c>
      <c r="P7872" s="38">
        <f>IF(Colin!$G7872&lt;$B$2,Colin!$I7872,0)</f>
        <v>0</v>
      </c>
      <c r="Q7872" s="38">
        <f>IF(Colin!$G7872&lt;$B$1,Colin!$I7872,0)</f>
        <v>0</v>
      </c>
    </row>
    <row r="7873" spans="12:17" x14ac:dyDescent="0.25">
      <c r="L7873" s="38">
        <f>IF(AND(Colin!$G7873=$B$1,Colin!$H7873=$C$3),Colin!$I7873,)</f>
        <v>0</v>
      </c>
      <c r="M7873" s="38">
        <f>IF(AND(Colin!$G7873=$B$1,Colin!$H7873&lt;=$C$3),Colin!$I7873,)</f>
        <v>0</v>
      </c>
      <c r="N7873" s="38">
        <f>IF(AND(Colin!$G7873=$B$2,Colin!$H7873=$C$3),Colin!$I7873,)</f>
        <v>0</v>
      </c>
      <c r="O7873" s="38">
        <f>IF(AND(Colin!$G7873=$B$2,Colin!$H7873&lt;=$C$3),Colin!$I7873,)</f>
        <v>0</v>
      </c>
      <c r="P7873" s="38">
        <f>IF(Colin!$G7873&lt;$B$2,Colin!$I7873,0)</f>
        <v>0</v>
      </c>
      <c r="Q7873" s="38">
        <f>IF(Colin!$G7873&lt;$B$1,Colin!$I7873,0)</f>
        <v>0</v>
      </c>
    </row>
    <row r="7874" spans="12:17" x14ac:dyDescent="0.25">
      <c r="L7874" s="38">
        <f>IF(AND(Colin!$G7874=$B$1,Colin!$H7874=$C$3),Colin!$I7874,)</f>
        <v>0</v>
      </c>
      <c r="M7874" s="38">
        <f>IF(AND(Colin!$G7874=$B$1,Colin!$H7874&lt;=$C$3),Colin!$I7874,)</f>
        <v>0</v>
      </c>
      <c r="N7874" s="38">
        <f>IF(AND(Colin!$G7874=$B$2,Colin!$H7874=$C$3),Colin!$I7874,)</f>
        <v>0</v>
      </c>
      <c r="O7874" s="38">
        <f>IF(AND(Colin!$G7874=$B$2,Colin!$H7874&lt;=$C$3),Colin!$I7874,)</f>
        <v>0</v>
      </c>
      <c r="P7874" s="38">
        <f>IF(Colin!$G7874&lt;$B$2,Colin!$I7874,0)</f>
        <v>0</v>
      </c>
      <c r="Q7874" s="38">
        <f>IF(Colin!$G7874&lt;$B$1,Colin!$I7874,0)</f>
        <v>0</v>
      </c>
    </row>
    <row r="7875" spans="12:17" x14ac:dyDescent="0.25">
      <c r="L7875" s="38">
        <f>IF(AND(Colin!$G7875=$B$1,Colin!$H7875=$C$3),Colin!$I7875,)</f>
        <v>0</v>
      </c>
      <c r="M7875" s="38">
        <f>IF(AND(Colin!$G7875=$B$1,Colin!$H7875&lt;=$C$3),Colin!$I7875,)</f>
        <v>0</v>
      </c>
      <c r="N7875" s="38">
        <f>IF(AND(Colin!$G7875=$B$2,Colin!$H7875=$C$3),Colin!$I7875,)</f>
        <v>0</v>
      </c>
      <c r="O7875" s="38">
        <f>IF(AND(Colin!$G7875=$B$2,Colin!$H7875&lt;=$C$3),Colin!$I7875,)</f>
        <v>0</v>
      </c>
      <c r="P7875" s="38">
        <f>IF(Colin!$G7875&lt;$B$2,Colin!$I7875,0)</f>
        <v>0</v>
      </c>
      <c r="Q7875" s="38">
        <f>IF(Colin!$G7875&lt;$B$1,Colin!$I7875,0)</f>
        <v>0</v>
      </c>
    </row>
    <row r="7876" spans="12:17" x14ac:dyDescent="0.25">
      <c r="L7876" s="38">
        <f>IF(AND(Colin!$G7876=$B$1,Colin!$H7876=$C$3),Colin!$I7876,)</f>
        <v>0</v>
      </c>
      <c r="M7876" s="38">
        <f>IF(AND(Colin!$G7876=$B$1,Colin!$H7876&lt;=$C$3),Colin!$I7876,)</f>
        <v>0</v>
      </c>
      <c r="N7876" s="38">
        <f>IF(AND(Colin!$G7876=$B$2,Colin!$H7876=$C$3),Colin!$I7876,)</f>
        <v>0</v>
      </c>
      <c r="O7876" s="38">
        <f>IF(AND(Colin!$G7876=$B$2,Colin!$H7876&lt;=$C$3),Colin!$I7876,)</f>
        <v>0</v>
      </c>
      <c r="P7876" s="38">
        <f>IF(Colin!$G7876&lt;$B$2,Colin!$I7876,0)</f>
        <v>0</v>
      </c>
      <c r="Q7876" s="38">
        <f>IF(Colin!$G7876&lt;$B$1,Colin!$I7876,0)</f>
        <v>0</v>
      </c>
    </row>
    <row r="7877" spans="12:17" x14ac:dyDescent="0.25">
      <c r="L7877" s="38">
        <f>IF(AND(Colin!$G7877=$B$1,Colin!$H7877=$C$3),Colin!$I7877,)</f>
        <v>0</v>
      </c>
      <c r="M7877" s="38">
        <f>IF(AND(Colin!$G7877=$B$1,Colin!$H7877&lt;=$C$3),Colin!$I7877,)</f>
        <v>0</v>
      </c>
      <c r="N7877" s="38">
        <f>IF(AND(Colin!$G7877=$B$2,Colin!$H7877=$C$3),Colin!$I7877,)</f>
        <v>0</v>
      </c>
      <c r="O7877" s="38">
        <f>IF(AND(Colin!$G7877=$B$2,Colin!$H7877&lt;=$C$3),Colin!$I7877,)</f>
        <v>0</v>
      </c>
      <c r="P7877" s="38">
        <f>IF(Colin!$G7877&lt;$B$2,Colin!$I7877,0)</f>
        <v>0</v>
      </c>
      <c r="Q7877" s="38">
        <f>IF(Colin!$G7877&lt;$B$1,Colin!$I7877,0)</f>
        <v>0</v>
      </c>
    </row>
    <row r="7878" spans="12:17" x14ac:dyDescent="0.25">
      <c r="L7878" s="38">
        <f>IF(AND(Colin!$G7878=$B$1,Colin!$H7878=$C$3),Colin!$I7878,)</f>
        <v>0</v>
      </c>
      <c r="M7878" s="38">
        <f>IF(AND(Colin!$G7878=$B$1,Colin!$H7878&lt;=$C$3),Colin!$I7878,)</f>
        <v>0</v>
      </c>
      <c r="N7878" s="38">
        <f>IF(AND(Colin!$G7878=$B$2,Colin!$H7878=$C$3),Colin!$I7878,)</f>
        <v>0</v>
      </c>
      <c r="O7878" s="38">
        <f>IF(AND(Colin!$G7878=$B$2,Colin!$H7878&lt;=$C$3),Colin!$I7878,)</f>
        <v>0</v>
      </c>
      <c r="P7878" s="38">
        <f>IF(Colin!$G7878&lt;$B$2,Colin!$I7878,0)</f>
        <v>0</v>
      </c>
      <c r="Q7878" s="38">
        <f>IF(Colin!$G7878&lt;$B$1,Colin!$I7878,0)</f>
        <v>0</v>
      </c>
    </row>
    <row r="7879" spans="12:17" x14ac:dyDescent="0.25">
      <c r="L7879" s="38">
        <f>IF(AND(Colin!$G7879=$B$1,Colin!$H7879=$C$3),Colin!$I7879,)</f>
        <v>0</v>
      </c>
      <c r="M7879" s="38">
        <f>IF(AND(Colin!$G7879=$B$1,Colin!$H7879&lt;=$C$3),Colin!$I7879,)</f>
        <v>0</v>
      </c>
      <c r="N7879" s="38">
        <f>IF(AND(Colin!$G7879=$B$2,Colin!$H7879=$C$3),Colin!$I7879,)</f>
        <v>0</v>
      </c>
      <c r="O7879" s="38">
        <f>IF(AND(Colin!$G7879=$B$2,Colin!$H7879&lt;=$C$3),Colin!$I7879,)</f>
        <v>0</v>
      </c>
      <c r="P7879" s="38">
        <f>IF(Colin!$G7879&lt;$B$2,Colin!$I7879,0)</f>
        <v>0</v>
      </c>
      <c r="Q7879" s="38">
        <f>IF(Colin!$G7879&lt;$B$1,Colin!$I7879,0)</f>
        <v>0</v>
      </c>
    </row>
    <row r="7880" spans="12:17" x14ac:dyDescent="0.25">
      <c r="L7880" s="38">
        <f>IF(AND(Colin!$G7880=$B$1,Colin!$H7880=$C$3),Colin!$I7880,)</f>
        <v>0</v>
      </c>
      <c r="M7880" s="38">
        <f>IF(AND(Colin!$G7880=$B$1,Colin!$H7880&lt;=$C$3),Colin!$I7880,)</f>
        <v>0</v>
      </c>
      <c r="N7880" s="38">
        <f>IF(AND(Colin!$G7880=$B$2,Colin!$H7880=$C$3),Colin!$I7880,)</f>
        <v>0</v>
      </c>
      <c r="O7880" s="38">
        <f>IF(AND(Colin!$G7880=$B$2,Colin!$H7880&lt;=$C$3),Colin!$I7880,)</f>
        <v>0</v>
      </c>
      <c r="P7880" s="38">
        <f>IF(Colin!$G7880&lt;$B$2,Colin!$I7880,0)</f>
        <v>0</v>
      </c>
      <c r="Q7880" s="38">
        <f>IF(Colin!$G7880&lt;$B$1,Colin!$I7880,0)</f>
        <v>0</v>
      </c>
    </row>
    <row r="7881" spans="12:17" x14ac:dyDescent="0.25">
      <c r="L7881" s="38">
        <f>IF(AND(Colin!$G7881=$B$1,Colin!$H7881=$C$3),Colin!$I7881,)</f>
        <v>0</v>
      </c>
      <c r="M7881" s="38">
        <f>IF(AND(Colin!$G7881=$B$1,Colin!$H7881&lt;=$C$3),Colin!$I7881,)</f>
        <v>0</v>
      </c>
      <c r="N7881" s="38">
        <f>IF(AND(Colin!$G7881=$B$2,Colin!$H7881=$C$3),Colin!$I7881,)</f>
        <v>0</v>
      </c>
      <c r="O7881" s="38">
        <f>IF(AND(Colin!$G7881=$B$2,Colin!$H7881&lt;=$C$3),Colin!$I7881,)</f>
        <v>0</v>
      </c>
      <c r="P7881" s="38">
        <f>IF(Colin!$G7881&lt;$B$2,Colin!$I7881,0)</f>
        <v>0</v>
      </c>
      <c r="Q7881" s="38">
        <f>IF(Colin!$G7881&lt;$B$1,Colin!$I7881,0)</f>
        <v>0</v>
      </c>
    </row>
    <row r="7882" spans="12:17" x14ac:dyDescent="0.25">
      <c r="L7882" s="38">
        <f>IF(AND(Colin!$G7882=$B$1,Colin!$H7882=$C$3),Colin!$I7882,)</f>
        <v>0</v>
      </c>
      <c r="M7882" s="38">
        <f>IF(AND(Colin!$G7882=$B$1,Colin!$H7882&lt;=$C$3),Colin!$I7882,)</f>
        <v>0</v>
      </c>
      <c r="N7882" s="38">
        <f>IF(AND(Colin!$G7882=$B$2,Colin!$H7882=$C$3),Colin!$I7882,)</f>
        <v>0</v>
      </c>
      <c r="O7882" s="38">
        <f>IF(AND(Colin!$G7882=$B$2,Colin!$H7882&lt;=$C$3),Colin!$I7882,)</f>
        <v>0</v>
      </c>
      <c r="P7882" s="38">
        <f>IF(Colin!$G7882&lt;$B$2,Colin!$I7882,0)</f>
        <v>0</v>
      </c>
      <c r="Q7882" s="38">
        <f>IF(Colin!$G7882&lt;$B$1,Colin!$I7882,0)</f>
        <v>0</v>
      </c>
    </row>
    <row r="7883" spans="12:17" x14ac:dyDescent="0.25">
      <c r="L7883" s="38">
        <f>IF(AND(Colin!$G7883=$B$1,Colin!$H7883=$C$3),Colin!$I7883,)</f>
        <v>0</v>
      </c>
      <c r="M7883" s="38">
        <f>IF(AND(Colin!$G7883=$B$1,Colin!$H7883&lt;=$C$3),Colin!$I7883,)</f>
        <v>0</v>
      </c>
      <c r="N7883" s="38">
        <f>IF(AND(Colin!$G7883=$B$2,Colin!$H7883=$C$3),Colin!$I7883,)</f>
        <v>0</v>
      </c>
      <c r="O7883" s="38">
        <f>IF(AND(Colin!$G7883=$B$2,Colin!$H7883&lt;=$C$3),Colin!$I7883,)</f>
        <v>0</v>
      </c>
      <c r="P7883" s="38">
        <f>IF(Colin!$G7883&lt;$B$2,Colin!$I7883,0)</f>
        <v>0</v>
      </c>
      <c r="Q7883" s="38">
        <f>IF(Colin!$G7883&lt;$B$1,Colin!$I7883,0)</f>
        <v>0</v>
      </c>
    </row>
    <row r="7884" spans="12:17" x14ac:dyDescent="0.25">
      <c r="L7884" s="38">
        <f>IF(AND(Colin!$G7884=$B$1,Colin!$H7884=$C$3),Colin!$I7884,)</f>
        <v>0</v>
      </c>
      <c r="M7884" s="38">
        <f>IF(AND(Colin!$G7884=$B$1,Colin!$H7884&lt;=$C$3),Colin!$I7884,)</f>
        <v>0</v>
      </c>
      <c r="N7884" s="38">
        <f>IF(AND(Colin!$G7884=$B$2,Colin!$H7884=$C$3),Colin!$I7884,)</f>
        <v>0</v>
      </c>
      <c r="O7884" s="38">
        <f>IF(AND(Colin!$G7884=$B$2,Colin!$H7884&lt;=$C$3),Colin!$I7884,)</f>
        <v>0</v>
      </c>
      <c r="P7884" s="38">
        <f>IF(Colin!$G7884&lt;$B$2,Colin!$I7884,0)</f>
        <v>0</v>
      </c>
      <c r="Q7884" s="38">
        <f>IF(Colin!$G7884&lt;$B$1,Colin!$I7884,0)</f>
        <v>0</v>
      </c>
    </row>
    <row r="7885" spans="12:17" x14ac:dyDescent="0.25">
      <c r="L7885" s="38">
        <f>IF(AND(Colin!$G7885=$B$1,Colin!$H7885=$C$3),Colin!$I7885,)</f>
        <v>0</v>
      </c>
      <c r="M7885" s="38">
        <f>IF(AND(Colin!$G7885=$B$1,Colin!$H7885&lt;=$C$3),Colin!$I7885,)</f>
        <v>0</v>
      </c>
      <c r="N7885" s="38">
        <f>IF(AND(Colin!$G7885=$B$2,Colin!$H7885=$C$3),Colin!$I7885,)</f>
        <v>0</v>
      </c>
      <c r="O7885" s="38">
        <f>IF(AND(Colin!$G7885=$B$2,Colin!$H7885&lt;=$C$3),Colin!$I7885,)</f>
        <v>0</v>
      </c>
      <c r="P7885" s="38">
        <f>IF(Colin!$G7885&lt;$B$2,Colin!$I7885,0)</f>
        <v>0</v>
      </c>
      <c r="Q7885" s="38">
        <f>IF(Colin!$G7885&lt;$B$1,Colin!$I7885,0)</f>
        <v>0</v>
      </c>
    </row>
    <row r="7886" spans="12:17" x14ac:dyDescent="0.25">
      <c r="L7886" s="38">
        <f>IF(AND(Colin!$G7886=$B$1,Colin!$H7886=$C$3),Colin!$I7886,)</f>
        <v>0</v>
      </c>
      <c r="M7886" s="38">
        <f>IF(AND(Colin!$G7886=$B$1,Colin!$H7886&lt;=$C$3),Colin!$I7886,)</f>
        <v>0</v>
      </c>
      <c r="N7886" s="38">
        <f>IF(AND(Colin!$G7886=$B$2,Colin!$H7886=$C$3),Colin!$I7886,)</f>
        <v>0</v>
      </c>
      <c r="O7886" s="38">
        <f>IF(AND(Colin!$G7886=$B$2,Colin!$H7886&lt;=$C$3),Colin!$I7886,)</f>
        <v>0</v>
      </c>
      <c r="P7886" s="38">
        <f>IF(Colin!$G7886&lt;$B$2,Colin!$I7886,0)</f>
        <v>0</v>
      </c>
      <c r="Q7886" s="38">
        <f>IF(Colin!$G7886&lt;$B$1,Colin!$I7886,0)</f>
        <v>0</v>
      </c>
    </row>
    <row r="7887" spans="12:17" x14ac:dyDescent="0.25">
      <c r="L7887" s="38">
        <f>IF(AND(Colin!$G7887=$B$1,Colin!$H7887=$C$3),Colin!$I7887,)</f>
        <v>0</v>
      </c>
      <c r="M7887" s="38">
        <f>IF(AND(Colin!$G7887=$B$1,Colin!$H7887&lt;=$C$3),Colin!$I7887,)</f>
        <v>0</v>
      </c>
      <c r="N7887" s="38">
        <f>IF(AND(Colin!$G7887=$B$2,Colin!$H7887=$C$3),Colin!$I7887,)</f>
        <v>0</v>
      </c>
      <c r="O7887" s="38">
        <f>IF(AND(Colin!$G7887=$B$2,Colin!$H7887&lt;=$C$3),Colin!$I7887,)</f>
        <v>0</v>
      </c>
      <c r="P7887" s="38">
        <f>IF(Colin!$G7887&lt;$B$2,Colin!$I7887,0)</f>
        <v>0</v>
      </c>
      <c r="Q7887" s="38">
        <f>IF(Colin!$G7887&lt;$B$1,Colin!$I7887,0)</f>
        <v>0</v>
      </c>
    </row>
    <row r="7888" spans="12:17" x14ac:dyDescent="0.25">
      <c r="L7888" s="38">
        <f>IF(AND(Colin!$G7888=$B$1,Colin!$H7888=$C$3),Colin!$I7888,)</f>
        <v>0</v>
      </c>
      <c r="M7888" s="38">
        <f>IF(AND(Colin!$G7888=$B$1,Colin!$H7888&lt;=$C$3),Colin!$I7888,)</f>
        <v>0</v>
      </c>
      <c r="N7888" s="38">
        <f>IF(AND(Colin!$G7888=$B$2,Colin!$H7888=$C$3),Colin!$I7888,)</f>
        <v>0</v>
      </c>
      <c r="O7888" s="38">
        <f>IF(AND(Colin!$G7888=$B$2,Colin!$H7888&lt;=$C$3),Colin!$I7888,)</f>
        <v>0</v>
      </c>
      <c r="P7888" s="38">
        <f>IF(Colin!$G7888&lt;$B$2,Colin!$I7888,0)</f>
        <v>0</v>
      </c>
      <c r="Q7888" s="38">
        <f>IF(Colin!$G7888&lt;$B$1,Colin!$I7888,0)</f>
        <v>0</v>
      </c>
    </row>
    <row r="7889" spans="12:17" x14ac:dyDescent="0.25">
      <c r="L7889" s="38">
        <f>IF(AND(Colin!$G7889=$B$1,Colin!$H7889=$C$3),Colin!$I7889,)</f>
        <v>0</v>
      </c>
      <c r="M7889" s="38">
        <f>IF(AND(Colin!$G7889=$B$1,Colin!$H7889&lt;=$C$3),Colin!$I7889,)</f>
        <v>0</v>
      </c>
      <c r="N7889" s="38">
        <f>IF(AND(Colin!$G7889=$B$2,Colin!$H7889=$C$3),Colin!$I7889,)</f>
        <v>0</v>
      </c>
      <c r="O7889" s="38">
        <f>IF(AND(Colin!$G7889=$B$2,Colin!$H7889&lt;=$C$3),Colin!$I7889,)</f>
        <v>0</v>
      </c>
      <c r="P7889" s="38">
        <f>IF(Colin!$G7889&lt;$B$2,Colin!$I7889,0)</f>
        <v>0</v>
      </c>
      <c r="Q7889" s="38">
        <f>IF(Colin!$G7889&lt;$B$1,Colin!$I7889,0)</f>
        <v>0</v>
      </c>
    </row>
    <row r="7890" spans="12:17" x14ac:dyDescent="0.25">
      <c r="L7890" s="38">
        <f>IF(AND(Colin!$G7890=$B$1,Colin!$H7890=$C$3),Colin!$I7890,)</f>
        <v>0</v>
      </c>
      <c r="M7890" s="38">
        <f>IF(AND(Colin!$G7890=$B$1,Colin!$H7890&lt;=$C$3),Colin!$I7890,)</f>
        <v>0</v>
      </c>
      <c r="N7890" s="38">
        <f>IF(AND(Colin!$G7890=$B$2,Colin!$H7890=$C$3),Colin!$I7890,)</f>
        <v>0</v>
      </c>
      <c r="O7890" s="38">
        <f>IF(AND(Colin!$G7890=$B$2,Colin!$H7890&lt;=$C$3),Colin!$I7890,)</f>
        <v>0</v>
      </c>
      <c r="P7890" s="38">
        <f>IF(Colin!$G7890&lt;$B$2,Colin!$I7890,0)</f>
        <v>0</v>
      </c>
      <c r="Q7890" s="38">
        <f>IF(Colin!$G7890&lt;$B$1,Colin!$I7890,0)</f>
        <v>0</v>
      </c>
    </row>
    <row r="7891" spans="12:17" x14ac:dyDescent="0.25">
      <c r="L7891" s="38">
        <f>IF(AND(Colin!$G7891=$B$1,Colin!$H7891=$C$3),Colin!$I7891,)</f>
        <v>0</v>
      </c>
      <c r="M7891" s="38">
        <f>IF(AND(Colin!$G7891=$B$1,Colin!$H7891&lt;=$C$3),Colin!$I7891,)</f>
        <v>0</v>
      </c>
      <c r="N7891" s="38">
        <f>IF(AND(Colin!$G7891=$B$2,Colin!$H7891=$C$3),Colin!$I7891,)</f>
        <v>0</v>
      </c>
      <c r="O7891" s="38">
        <f>IF(AND(Colin!$G7891=$B$2,Colin!$H7891&lt;=$C$3),Colin!$I7891,)</f>
        <v>0</v>
      </c>
      <c r="P7891" s="38">
        <f>IF(Colin!$G7891&lt;$B$2,Colin!$I7891,0)</f>
        <v>0</v>
      </c>
      <c r="Q7891" s="38">
        <f>IF(Colin!$G7891&lt;$B$1,Colin!$I7891,0)</f>
        <v>0</v>
      </c>
    </row>
    <row r="7892" spans="12:17" x14ac:dyDescent="0.25">
      <c r="L7892" s="38">
        <f>IF(AND(Colin!$G7892=$B$1,Colin!$H7892=$C$3),Colin!$I7892,)</f>
        <v>0</v>
      </c>
      <c r="M7892" s="38">
        <f>IF(AND(Colin!$G7892=$B$1,Colin!$H7892&lt;=$C$3),Colin!$I7892,)</f>
        <v>0</v>
      </c>
      <c r="N7892" s="38">
        <f>IF(AND(Colin!$G7892=$B$2,Colin!$H7892=$C$3),Colin!$I7892,)</f>
        <v>0</v>
      </c>
      <c r="O7892" s="38">
        <f>IF(AND(Colin!$G7892=$B$2,Colin!$H7892&lt;=$C$3),Colin!$I7892,)</f>
        <v>0</v>
      </c>
      <c r="P7892" s="38">
        <f>IF(Colin!$G7892&lt;$B$2,Colin!$I7892,0)</f>
        <v>0</v>
      </c>
      <c r="Q7892" s="38">
        <f>IF(Colin!$G7892&lt;$B$1,Colin!$I7892,0)</f>
        <v>0</v>
      </c>
    </row>
    <row r="7893" spans="12:17" x14ac:dyDescent="0.25">
      <c r="L7893" s="38">
        <f>IF(AND(Colin!$G7893=$B$1,Colin!$H7893=$C$3),Colin!$I7893,)</f>
        <v>0</v>
      </c>
      <c r="M7893" s="38">
        <f>IF(AND(Colin!$G7893=$B$1,Colin!$H7893&lt;=$C$3),Colin!$I7893,)</f>
        <v>0</v>
      </c>
      <c r="N7893" s="38">
        <f>IF(AND(Colin!$G7893=$B$2,Colin!$H7893=$C$3),Colin!$I7893,)</f>
        <v>0</v>
      </c>
      <c r="O7893" s="38">
        <f>IF(AND(Colin!$G7893=$B$2,Colin!$H7893&lt;=$C$3),Colin!$I7893,)</f>
        <v>0</v>
      </c>
      <c r="P7893" s="38">
        <f>IF(Colin!$G7893&lt;$B$2,Colin!$I7893,0)</f>
        <v>0</v>
      </c>
      <c r="Q7893" s="38">
        <f>IF(Colin!$G7893&lt;$B$1,Colin!$I7893,0)</f>
        <v>0</v>
      </c>
    </row>
    <row r="7894" spans="12:17" x14ac:dyDescent="0.25">
      <c r="L7894" s="38">
        <f>IF(AND(Colin!$G7894=$B$1,Colin!$H7894=$C$3),Colin!$I7894,)</f>
        <v>0</v>
      </c>
      <c r="M7894" s="38">
        <f>IF(AND(Colin!$G7894=$B$1,Colin!$H7894&lt;=$C$3),Colin!$I7894,)</f>
        <v>0</v>
      </c>
      <c r="N7894" s="38">
        <f>IF(AND(Colin!$G7894=$B$2,Colin!$H7894=$C$3),Colin!$I7894,)</f>
        <v>0</v>
      </c>
      <c r="O7894" s="38">
        <f>IF(AND(Colin!$G7894=$B$2,Colin!$H7894&lt;=$C$3),Colin!$I7894,)</f>
        <v>0</v>
      </c>
      <c r="P7894" s="38">
        <f>IF(Colin!$G7894&lt;$B$2,Colin!$I7894,0)</f>
        <v>0</v>
      </c>
      <c r="Q7894" s="38">
        <f>IF(Colin!$G7894&lt;$B$1,Colin!$I7894,0)</f>
        <v>0</v>
      </c>
    </row>
    <row r="7895" spans="12:17" x14ac:dyDescent="0.25">
      <c r="L7895" s="38">
        <f>IF(AND(Colin!$G7895=$B$1,Colin!$H7895=$C$3),Colin!$I7895,)</f>
        <v>0</v>
      </c>
      <c r="M7895" s="38">
        <f>IF(AND(Colin!$G7895=$B$1,Colin!$H7895&lt;=$C$3),Colin!$I7895,)</f>
        <v>0</v>
      </c>
      <c r="N7895" s="38">
        <f>IF(AND(Colin!$G7895=$B$2,Colin!$H7895=$C$3),Colin!$I7895,)</f>
        <v>0</v>
      </c>
      <c r="O7895" s="38">
        <f>IF(AND(Colin!$G7895=$B$2,Colin!$H7895&lt;=$C$3),Colin!$I7895,)</f>
        <v>0</v>
      </c>
      <c r="P7895" s="38">
        <f>IF(Colin!$G7895&lt;$B$2,Colin!$I7895,0)</f>
        <v>0</v>
      </c>
      <c r="Q7895" s="38">
        <f>IF(Colin!$G7895&lt;$B$1,Colin!$I7895,0)</f>
        <v>0</v>
      </c>
    </row>
    <row r="7896" spans="12:17" x14ac:dyDescent="0.25">
      <c r="L7896" s="38">
        <f>IF(AND(Colin!$G7896=$B$1,Colin!$H7896=$C$3),Colin!$I7896,)</f>
        <v>0</v>
      </c>
      <c r="M7896" s="38">
        <f>IF(AND(Colin!$G7896=$B$1,Colin!$H7896&lt;=$C$3),Colin!$I7896,)</f>
        <v>0</v>
      </c>
      <c r="N7896" s="38">
        <f>IF(AND(Colin!$G7896=$B$2,Colin!$H7896=$C$3),Colin!$I7896,)</f>
        <v>0</v>
      </c>
      <c r="O7896" s="38">
        <f>IF(AND(Colin!$G7896=$B$2,Colin!$H7896&lt;=$C$3),Colin!$I7896,)</f>
        <v>0</v>
      </c>
      <c r="P7896" s="38">
        <f>IF(Colin!$G7896&lt;$B$2,Colin!$I7896,0)</f>
        <v>0</v>
      </c>
      <c r="Q7896" s="38">
        <f>IF(Colin!$G7896&lt;$B$1,Colin!$I7896,0)</f>
        <v>0</v>
      </c>
    </row>
    <row r="7897" spans="12:17" x14ac:dyDescent="0.25">
      <c r="L7897" s="38">
        <f>IF(AND(Colin!$G7897=$B$1,Colin!$H7897=$C$3),Colin!$I7897,)</f>
        <v>0</v>
      </c>
      <c r="M7897" s="38">
        <f>IF(AND(Colin!$G7897=$B$1,Colin!$H7897&lt;=$C$3),Colin!$I7897,)</f>
        <v>0</v>
      </c>
      <c r="N7897" s="38">
        <f>IF(AND(Colin!$G7897=$B$2,Colin!$H7897=$C$3),Colin!$I7897,)</f>
        <v>0</v>
      </c>
      <c r="O7897" s="38">
        <f>IF(AND(Colin!$G7897=$B$2,Colin!$H7897&lt;=$C$3),Colin!$I7897,)</f>
        <v>0</v>
      </c>
      <c r="P7897" s="38">
        <f>IF(Colin!$G7897&lt;$B$2,Colin!$I7897,0)</f>
        <v>0</v>
      </c>
      <c r="Q7897" s="38">
        <f>IF(Colin!$G7897&lt;$B$1,Colin!$I7897,0)</f>
        <v>0</v>
      </c>
    </row>
    <row r="7898" spans="12:17" x14ac:dyDescent="0.25">
      <c r="L7898" s="38">
        <f>IF(AND(Colin!$G7898=$B$1,Colin!$H7898=$C$3),Colin!$I7898,)</f>
        <v>0</v>
      </c>
      <c r="M7898" s="38">
        <f>IF(AND(Colin!$G7898=$B$1,Colin!$H7898&lt;=$C$3),Colin!$I7898,)</f>
        <v>0</v>
      </c>
      <c r="N7898" s="38">
        <f>IF(AND(Colin!$G7898=$B$2,Colin!$H7898=$C$3),Colin!$I7898,)</f>
        <v>0</v>
      </c>
      <c r="O7898" s="38">
        <f>IF(AND(Colin!$G7898=$B$2,Colin!$H7898&lt;=$C$3),Colin!$I7898,)</f>
        <v>0</v>
      </c>
      <c r="P7898" s="38">
        <f>IF(Colin!$G7898&lt;$B$2,Colin!$I7898,0)</f>
        <v>0</v>
      </c>
      <c r="Q7898" s="38">
        <f>IF(Colin!$G7898&lt;$B$1,Colin!$I7898,0)</f>
        <v>0</v>
      </c>
    </row>
    <row r="7899" spans="12:17" x14ac:dyDescent="0.25">
      <c r="L7899" s="38">
        <f>IF(AND(Colin!$G7899=$B$1,Colin!$H7899=$C$3),Colin!$I7899,)</f>
        <v>0</v>
      </c>
      <c r="M7899" s="38">
        <f>IF(AND(Colin!$G7899=$B$1,Colin!$H7899&lt;=$C$3),Colin!$I7899,)</f>
        <v>0</v>
      </c>
      <c r="N7899" s="38">
        <f>IF(AND(Colin!$G7899=$B$2,Colin!$H7899=$C$3),Colin!$I7899,)</f>
        <v>0</v>
      </c>
      <c r="O7899" s="38">
        <f>IF(AND(Colin!$G7899=$B$2,Colin!$H7899&lt;=$C$3),Colin!$I7899,)</f>
        <v>0</v>
      </c>
      <c r="P7899" s="38">
        <f>IF(Colin!$G7899&lt;$B$2,Colin!$I7899,0)</f>
        <v>0</v>
      </c>
      <c r="Q7899" s="38">
        <f>IF(Colin!$G7899&lt;$B$1,Colin!$I7899,0)</f>
        <v>0</v>
      </c>
    </row>
    <row r="7900" spans="12:17" x14ac:dyDescent="0.25">
      <c r="L7900" s="38">
        <f>IF(AND(Colin!$G7900=$B$1,Colin!$H7900=$C$3),Colin!$I7900,)</f>
        <v>0</v>
      </c>
      <c r="M7900" s="38">
        <f>IF(AND(Colin!$G7900=$B$1,Colin!$H7900&lt;=$C$3),Colin!$I7900,)</f>
        <v>0</v>
      </c>
      <c r="N7900" s="38">
        <f>IF(AND(Colin!$G7900=$B$2,Colin!$H7900=$C$3),Colin!$I7900,)</f>
        <v>0</v>
      </c>
      <c r="O7900" s="38">
        <f>IF(AND(Colin!$G7900=$B$2,Colin!$H7900&lt;=$C$3),Colin!$I7900,)</f>
        <v>0</v>
      </c>
      <c r="P7900" s="38">
        <f>IF(Colin!$G7900&lt;$B$2,Colin!$I7900,0)</f>
        <v>0</v>
      </c>
      <c r="Q7900" s="38">
        <f>IF(Colin!$G7900&lt;$B$1,Colin!$I7900,0)</f>
        <v>0</v>
      </c>
    </row>
    <row r="7901" spans="12:17" x14ac:dyDescent="0.25">
      <c r="L7901" s="38">
        <f>IF(AND(Colin!$G7901=$B$1,Colin!$H7901=$C$3),Colin!$I7901,)</f>
        <v>0</v>
      </c>
      <c r="M7901" s="38">
        <f>IF(AND(Colin!$G7901=$B$1,Colin!$H7901&lt;=$C$3),Colin!$I7901,)</f>
        <v>0</v>
      </c>
      <c r="N7901" s="38">
        <f>IF(AND(Colin!$G7901=$B$2,Colin!$H7901=$C$3),Colin!$I7901,)</f>
        <v>0</v>
      </c>
      <c r="O7901" s="38">
        <f>IF(AND(Colin!$G7901=$B$2,Colin!$H7901&lt;=$C$3),Colin!$I7901,)</f>
        <v>0</v>
      </c>
      <c r="P7901" s="38">
        <f>IF(Colin!$G7901&lt;$B$2,Colin!$I7901,0)</f>
        <v>0</v>
      </c>
      <c r="Q7901" s="38">
        <f>IF(Colin!$G7901&lt;$B$1,Colin!$I7901,0)</f>
        <v>0</v>
      </c>
    </row>
    <row r="7902" spans="12:17" x14ac:dyDescent="0.25">
      <c r="L7902" s="38">
        <f>IF(AND(Colin!$G7902=$B$1,Colin!$H7902=$C$3),Colin!$I7902,)</f>
        <v>0</v>
      </c>
      <c r="M7902" s="38">
        <f>IF(AND(Colin!$G7902=$B$1,Colin!$H7902&lt;=$C$3),Colin!$I7902,)</f>
        <v>0</v>
      </c>
      <c r="N7902" s="38">
        <f>IF(AND(Colin!$G7902=$B$2,Colin!$H7902=$C$3),Colin!$I7902,)</f>
        <v>0</v>
      </c>
      <c r="O7902" s="38">
        <f>IF(AND(Colin!$G7902=$B$2,Colin!$H7902&lt;=$C$3),Colin!$I7902,)</f>
        <v>0</v>
      </c>
      <c r="P7902" s="38">
        <f>IF(Colin!$G7902&lt;$B$2,Colin!$I7902,0)</f>
        <v>0</v>
      </c>
      <c r="Q7902" s="38">
        <f>IF(Colin!$G7902&lt;$B$1,Colin!$I7902,0)</f>
        <v>0</v>
      </c>
    </row>
    <row r="7903" spans="12:17" x14ac:dyDescent="0.25">
      <c r="L7903" s="38">
        <f>IF(AND(Colin!$G7903=$B$1,Colin!$H7903=$C$3),Colin!$I7903,)</f>
        <v>0</v>
      </c>
      <c r="M7903" s="38">
        <f>IF(AND(Colin!$G7903=$B$1,Colin!$H7903&lt;=$C$3),Colin!$I7903,)</f>
        <v>0</v>
      </c>
      <c r="N7903" s="38">
        <f>IF(AND(Colin!$G7903=$B$2,Colin!$H7903=$C$3),Colin!$I7903,)</f>
        <v>0</v>
      </c>
      <c r="O7903" s="38">
        <f>IF(AND(Colin!$G7903=$B$2,Colin!$H7903&lt;=$C$3),Colin!$I7903,)</f>
        <v>0</v>
      </c>
      <c r="P7903" s="38">
        <f>IF(Colin!$G7903&lt;$B$2,Colin!$I7903,0)</f>
        <v>0</v>
      </c>
      <c r="Q7903" s="38">
        <f>IF(Colin!$G7903&lt;$B$1,Colin!$I7903,0)</f>
        <v>0</v>
      </c>
    </row>
    <row r="7904" spans="12:17" x14ac:dyDescent="0.25">
      <c r="L7904" s="38">
        <f>IF(AND(Colin!$G7904=$B$1,Colin!$H7904=$C$3),Colin!$I7904,)</f>
        <v>0</v>
      </c>
      <c r="M7904" s="38">
        <f>IF(AND(Colin!$G7904=$B$1,Colin!$H7904&lt;=$C$3),Colin!$I7904,)</f>
        <v>0</v>
      </c>
      <c r="N7904" s="38">
        <f>IF(AND(Colin!$G7904=$B$2,Colin!$H7904=$C$3),Colin!$I7904,)</f>
        <v>0</v>
      </c>
      <c r="O7904" s="38">
        <f>IF(AND(Colin!$G7904=$B$2,Colin!$H7904&lt;=$C$3),Colin!$I7904,)</f>
        <v>0</v>
      </c>
      <c r="P7904" s="38">
        <f>IF(Colin!$G7904&lt;$B$2,Colin!$I7904,0)</f>
        <v>0</v>
      </c>
      <c r="Q7904" s="38">
        <f>IF(Colin!$G7904&lt;$B$1,Colin!$I7904,0)</f>
        <v>0</v>
      </c>
    </row>
    <row r="7905" spans="12:17" x14ac:dyDescent="0.25">
      <c r="L7905" s="38">
        <f>IF(AND(Colin!$G7905=$B$1,Colin!$H7905=$C$3),Colin!$I7905,)</f>
        <v>0</v>
      </c>
      <c r="M7905" s="38">
        <f>IF(AND(Colin!$G7905=$B$1,Colin!$H7905&lt;=$C$3),Colin!$I7905,)</f>
        <v>0</v>
      </c>
      <c r="N7905" s="38">
        <f>IF(AND(Colin!$G7905=$B$2,Colin!$H7905=$C$3),Colin!$I7905,)</f>
        <v>0</v>
      </c>
      <c r="O7905" s="38">
        <f>IF(AND(Colin!$G7905=$B$2,Colin!$H7905&lt;=$C$3),Colin!$I7905,)</f>
        <v>0</v>
      </c>
      <c r="P7905" s="38">
        <f>IF(Colin!$G7905&lt;$B$2,Colin!$I7905,0)</f>
        <v>0</v>
      </c>
      <c r="Q7905" s="38">
        <f>IF(Colin!$G7905&lt;$B$1,Colin!$I7905,0)</f>
        <v>0</v>
      </c>
    </row>
    <row r="7906" spans="12:17" x14ac:dyDescent="0.25">
      <c r="L7906" s="38">
        <f>IF(AND(Colin!$G7906=$B$1,Colin!$H7906=$C$3),Colin!$I7906,)</f>
        <v>0</v>
      </c>
      <c r="M7906" s="38">
        <f>IF(AND(Colin!$G7906=$B$1,Colin!$H7906&lt;=$C$3),Colin!$I7906,)</f>
        <v>0</v>
      </c>
      <c r="N7906" s="38">
        <f>IF(AND(Colin!$G7906=$B$2,Colin!$H7906=$C$3),Colin!$I7906,)</f>
        <v>0</v>
      </c>
      <c r="O7906" s="38">
        <f>IF(AND(Colin!$G7906=$B$2,Colin!$H7906&lt;=$C$3),Colin!$I7906,)</f>
        <v>0</v>
      </c>
      <c r="P7906" s="38">
        <f>IF(Colin!$G7906&lt;$B$2,Colin!$I7906,0)</f>
        <v>0</v>
      </c>
      <c r="Q7906" s="38">
        <f>IF(Colin!$G7906&lt;$B$1,Colin!$I7906,0)</f>
        <v>0</v>
      </c>
    </row>
    <row r="7907" spans="12:17" x14ac:dyDescent="0.25">
      <c r="L7907" s="38">
        <f>IF(AND(Colin!$G7907=$B$1,Colin!$H7907=$C$3),Colin!$I7907,)</f>
        <v>0</v>
      </c>
      <c r="M7907" s="38">
        <f>IF(AND(Colin!$G7907=$B$1,Colin!$H7907&lt;=$C$3),Colin!$I7907,)</f>
        <v>0</v>
      </c>
      <c r="N7907" s="38">
        <f>IF(AND(Colin!$G7907=$B$2,Colin!$H7907=$C$3),Colin!$I7907,)</f>
        <v>0</v>
      </c>
      <c r="O7907" s="38">
        <f>IF(AND(Colin!$G7907=$B$2,Colin!$H7907&lt;=$C$3),Colin!$I7907,)</f>
        <v>0</v>
      </c>
      <c r="P7907" s="38">
        <f>IF(Colin!$G7907&lt;$B$2,Colin!$I7907,0)</f>
        <v>0</v>
      </c>
      <c r="Q7907" s="38">
        <f>IF(Colin!$G7907&lt;$B$1,Colin!$I7907,0)</f>
        <v>0</v>
      </c>
    </row>
    <row r="7908" spans="12:17" x14ac:dyDescent="0.25">
      <c r="L7908" s="38">
        <f>IF(AND(Colin!$G7908=$B$1,Colin!$H7908=$C$3),Colin!$I7908,)</f>
        <v>0</v>
      </c>
      <c r="M7908" s="38">
        <f>IF(AND(Colin!$G7908=$B$1,Colin!$H7908&lt;=$C$3),Colin!$I7908,)</f>
        <v>0</v>
      </c>
      <c r="N7908" s="38">
        <f>IF(AND(Colin!$G7908=$B$2,Colin!$H7908=$C$3),Colin!$I7908,)</f>
        <v>0</v>
      </c>
      <c r="O7908" s="38">
        <f>IF(AND(Colin!$G7908=$B$2,Colin!$H7908&lt;=$C$3),Colin!$I7908,)</f>
        <v>0</v>
      </c>
      <c r="P7908" s="38">
        <f>IF(Colin!$G7908&lt;$B$2,Colin!$I7908,0)</f>
        <v>0</v>
      </c>
      <c r="Q7908" s="38">
        <f>IF(Colin!$G7908&lt;$B$1,Colin!$I7908,0)</f>
        <v>0</v>
      </c>
    </row>
    <row r="7909" spans="12:17" x14ac:dyDescent="0.25">
      <c r="L7909" s="38">
        <f>IF(AND(Colin!$G7909=$B$1,Colin!$H7909=$C$3),Colin!$I7909,)</f>
        <v>0</v>
      </c>
      <c r="M7909" s="38">
        <f>IF(AND(Colin!$G7909=$B$1,Colin!$H7909&lt;=$C$3),Colin!$I7909,)</f>
        <v>0</v>
      </c>
      <c r="N7909" s="38">
        <f>IF(AND(Colin!$G7909=$B$2,Colin!$H7909=$C$3),Colin!$I7909,)</f>
        <v>0</v>
      </c>
      <c r="O7909" s="38">
        <f>IF(AND(Colin!$G7909=$B$2,Colin!$H7909&lt;=$C$3),Colin!$I7909,)</f>
        <v>0</v>
      </c>
      <c r="P7909" s="38">
        <f>IF(Colin!$G7909&lt;$B$2,Colin!$I7909,0)</f>
        <v>0</v>
      </c>
      <c r="Q7909" s="38">
        <f>IF(Colin!$G7909&lt;$B$1,Colin!$I7909,0)</f>
        <v>0</v>
      </c>
    </row>
    <row r="7910" spans="12:17" x14ac:dyDescent="0.25">
      <c r="L7910" s="38">
        <f>IF(AND(Colin!$G7910=$B$1,Colin!$H7910=$C$3),Colin!$I7910,)</f>
        <v>0</v>
      </c>
      <c r="M7910" s="38">
        <f>IF(AND(Colin!$G7910=$B$1,Colin!$H7910&lt;=$C$3),Colin!$I7910,)</f>
        <v>0</v>
      </c>
      <c r="N7910" s="38">
        <f>IF(AND(Colin!$G7910=$B$2,Colin!$H7910=$C$3),Colin!$I7910,)</f>
        <v>0</v>
      </c>
      <c r="O7910" s="38">
        <f>IF(AND(Colin!$G7910=$B$2,Colin!$H7910&lt;=$C$3),Colin!$I7910,)</f>
        <v>0</v>
      </c>
      <c r="P7910" s="38">
        <f>IF(Colin!$G7910&lt;$B$2,Colin!$I7910,0)</f>
        <v>0</v>
      </c>
      <c r="Q7910" s="38">
        <f>IF(Colin!$G7910&lt;$B$1,Colin!$I7910,0)</f>
        <v>0</v>
      </c>
    </row>
    <row r="7911" spans="12:17" x14ac:dyDescent="0.25">
      <c r="L7911" s="38">
        <f>IF(AND(Colin!$G7911=$B$1,Colin!$H7911=$C$3),Colin!$I7911,)</f>
        <v>0</v>
      </c>
      <c r="M7911" s="38">
        <f>IF(AND(Colin!$G7911=$B$1,Colin!$H7911&lt;=$C$3),Colin!$I7911,)</f>
        <v>0</v>
      </c>
      <c r="N7911" s="38">
        <f>IF(AND(Colin!$G7911=$B$2,Colin!$H7911=$C$3),Colin!$I7911,)</f>
        <v>0</v>
      </c>
      <c r="O7911" s="38">
        <f>IF(AND(Colin!$G7911=$B$2,Colin!$H7911&lt;=$C$3),Colin!$I7911,)</f>
        <v>0</v>
      </c>
      <c r="P7911" s="38">
        <f>IF(Colin!$G7911&lt;$B$2,Colin!$I7911,0)</f>
        <v>0</v>
      </c>
      <c r="Q7911" s="38">
        <f>IF(Colin!$G7911&lt;$B$1,Colin!$I7911,0)</f>
        <v>0</v>
      </c>
    </row>
    <row r="7912" spans="12:17" x14ac:dyDescent="0.25">
      <c r="L7912" s="38">
        <f>IF(AND(Colin!$G7912=$B$1,Colin!$H7912=$C$3),Colin!$I7912,)</f>
        <v>0</v>
      </c>
      <c r="M7912" s="38">
        <f>IF(AND(Colin!$G7912=$B$1,Colin!$H7912&lt;=$C$3),Colin!$I7912,)</f>
        <v>0</v>
      </c>
      <c r="N7912" s="38">
        <f>IF(AND(Colin!$G7912=$B$2,Colin!$H7912=$C$3),Colin!$I7912,)</f>
        <v>0</v>
      </c>
      <c r="O7912" s="38">
        <f>IF(AND(Colin!$G7912=$B$2,Colin!$H7912&lt;=$C$3),Colin!$I7912,)</f>
        <v>0</v>
      </c>
      <c r="P7912" s="38">
        <f>IF(Colin!$G7912&lt;$B$2,Colin!$I7912,0)</f>
        <v>0</v>
      </c>
      <c r="Q7912" s="38">
        <f>IF(Colin!$G7912&lt;$B$1,Colin!$I7912,0)</f>
        <v>0</v>
      </c>
    </row>
    <row r="7913" spans="12:17" x14ac:dyDescent="0.25">
      <c r="L7913" s="38">
        <f>IF(AND(Colin!$G7913=$B$1,Colin!$H7913=$C$3),Colin!$I7913,)</f>
        <v>0</v>
      </c>
      <c r="M7913" s="38">
        <f>IF(AND(Colin!$G7913=$B$1,Colin!$H7913&lt;=$C$3),Colin!$I7913,)</f>
        <v>0</v>
      </c>
      <c r="N7913" s="38">
        <f>IF(AND(Colin!$G7913=$B$2,Colin!$H7913=$C$3),Colin!$I7913,)</f>
        <v>0</v>
      </c>
      <c r="O7913" s="38">
        <f>IF(AND(Colin!$G7913=$B$2,Colin!$H7913&lt;=$C$3),Colin!$I7913,)</f>
        <v>0</v>
      </c>
      <c r="P7913" s="38">
        <f>IF(Colin!$G7913&lt;$B$2,Colin!$I7913,0)</f>
        <v>0</v>
      </c>
      <c r="Q7913" s="38">
        <f>IF(Colin!$G7913&lt;$B$1,Colin!$I7913,0)</f>
        <v>0</v>
      </c>
    </row>
    <row r="7914" spans="12:17" x14ac:dyDescent="0.25">
      <c r="L7914" s="38">
        <f>IF(AND(Colin!$G7914=$B$1,Colin!$H7914=$C$3),Colin!$I7914,)</f>
        <v>0</v>
      </c>
      <c r="M7914" s="38">
        <f>IF(AND(Colin!$G7914=$B$1,Colin!$H7914&lt;=$C$3),Colin!$I7914,)</f>
        <v>0</v>
      </c>
      <c r="N7914" s="38">
        <f>IF(AND(Colin!$G7914=$B$2,Colin!$H7914=$C$3),Colin!$I7914,)</f>
        <v>0</v>
      </c>
      <c r="O7914" s="38">
        <f>IF(AND(Colin!$G7914=$B$2,Colin!$H7914&lt;=$C$3),Colin!$I7914,)</f>
        <v>0</v>
      </c>
      <c r="P7914" s="38">
        <f>IF(Colin!$G7914&lt;$B$2,Colin!$I7914,0)</f>
        <v>0</v>
      </c>
      <c r="Q7914" s="38">
        <f>IF(Colin!$G7914&lt;$B$1,Colin!$I7914,0)</f>
        <v>0</v>
      </c>
    </row>
    <row r="7915" spans="12:17" x14ac:dyDescent="0.25">
      <c r="L7915" s="38">
        <f>IF(AND(Colin!$G7915=$B$1,Colin!$H7915=$C$3),Colin!$I7915,)</f>
        <v>0</v>
      </c>
      <c r="M7915" s="38">
        <f>IF(AND(Colin!$G7915=$B$1,Colin!$H7915&lt;=$C$3),Colin!$I7915,)</f>
        <v>0</v>
      </c>
      <c r="N7915" s="38">
        <f>IF(AND(Colin!$G7915=$B$2,Colin!$H7915=$C$3),Colin!$I7915,)</f>
        <v>0</v>
      </c>
      <c r="O7915" s="38">
        <f>IF(AND(Colin!$G7915=$B$2,Colin!$H7915&lt;=$C$3),Colin!$I7915,)</f>
        <v>0</v>
      </c>
      <c r="P7915" s="38">
        <f>IF(Colin!$G7915&lt;$B$2,Colin!$I7915,0)</f>
        <v>0</v>
      </c>
      <c r="Q7915" s="38">
        <f>IF(Colin!$G7915&lt;$B$1,Colin!$I7915,0)</f>
        <v>0</v>
      </c>
    </row>
    <row r="7916" spans="12:17" x14ac:dyDescent="0.25">
      <c r="L7916" s="38">
        <f>IF(AND(Colin!$G7916=$B$1,Colin!$H7916=$C$3),Colin!$I7916,)</f>
        <v>0</v>
      </c>
      <c r="M7916" s="38">
        <f>IF(AND(Colin!$G7916=$B$1,Colin!$H7916&lt;=$C$3),Colin!$I7916,)</f>
        <v>0</v>
      </c>
      <c r="N7916" s="38">
        <f>IF(AND(Colin!$G7916=$B$2,Colin!$H7916=$C$3),Colin!$I7916,)</f>
        <v>0</v>
      </c>
      <c r="O7916" s="38">
        <f>IF(AND(Colin!$G7916=$B$2,Colin!$H7916&lt;=$C$3),Colin!$I7916,)</f>
        <v>0</v>
      </c>
      <c r="P7916" s="38">
        <f>IF(Colin!$G7916&lt;$B$2,Colin!$I7916,0)</f>
        <v>0</v>
      </c>
      <c r="Q7916" s="38">
        <f>IF(Colin!$G7916&lt;$B$1,Colin!$I7916,0)</f>
        <v>0</v>
      </c>
    </row>
    <row r="7917" spans="12:17" x14ac:dyDescent="0.25">
      <c r="L7917" s="38">
        <f>IF(AND(Colin!$G7917=$B$1,Colin!$H7917=$C$3),Colin!$I7917,)</f>
        <v>0</v>
      </c>
      <c r="M7917" s="38">
        <f>IF(AND(Colin!$G7917=$B$1,Colin!$H7917&lt;=$C$3),Colin!$I7917,)</f>
        <v>0</v>
      </c>
      <c r="N7917" s="38">
        <f>IF(AND(Colin!$G7917=$B$2,Colin!$H7917=$C$3),Colin!$I7917,)</f>
        <v>0</v>
      </c>
      <c r="O7917" s="38">
        <f>IF(AND(Colin!$G7917=$B$2,Colin!$H7917&lt;=$C$3),Colin!$I7917,)</f>
        <v>0</v>
      </c>
      <c r="P7917" s="38">
        <f>IF(Colin!$G7917&lt;$B$2,Colin!$I7917,0)</f>
        <v>0</v>
      </c>
      <c r="Q7917" s="38">
        <f>IF(Colin!$G7917&lt;$B$1,Colin!$I7917,0)</f>
        <v>0</v>
      </c>
    </row>
    <row r="7918" spans="12:17" x14ac:dyDescent="0.25">
      <c r="L7918" s="38">
        <f>IF(AND(Colin!$G7918=$B$1,Colin!$H7918=$C$3),Colin!$I7918,)</f>
        <v>0</v>
      </c>
      <c r="M7918" s="38">
        <f>IF(AND(Colin!$G7918=$B$1,Colin!$H7918&lt;=$C$3),Colin!$I7918,)</f>
        <v>0</v>
      </c>
      <c r="N7918" s="38">
        <f>IF(AND(Colin!$G7918=$B$2,Colin!$H7918=$C$3),Colin!$I7918,)</f>
        <v>0</v>
      </c>
      <c r="O7918" s="38">
        <f>IF(AND(Colin!$G7918=$B$2,Colin!$H7918&lt;=$C$3),Colin!$I7918,)</f>
        <v>0</v>
      </c>
      <c r="P7918" s="38">
        <f>IF(Colin!$G7918&lt;$B$2,Colin!$I7918,0)</f>
        <v>0</v>
      </c>
      <c r="Q7918" s="38">
        <f>IF(Colin!$G7918&lt;$B$1,Colin!$I7918,0)</f>
        <v>0</v>
      </c>
    </row>
    <row r="7919" spans="12:17" x14ac:dyDescent="0.25">
      <c r="L7919" s="38">
        <f>IF(AND(Colin!$G7919=$B$1,Colin!$H7919=$C$3),Colin!$I7919,)</f>
        <v>0</v>
      </c>
      <c r="M7919" s="38">
        <f>IF(AND(Colin!$G7919=$B$1,Colin!$H7919&lt;=$C$3),Colin!$I7919,)</f>
        <v>0</v>
      </c>
      <c r="N7919" s="38">
        <f>IF(AND(Colin!$G7919=$B$2,Colin!$H7919=$C$3),Colin!$I7919,)</f>
        <v>0</v>
      </c>
      <c r="O7919" s="38">
        <f>IF(AND(Colin!$G7919=$B$2,Colin!$H7919&lt;=$C$3),Colin!$I7919,)</f>
        <v>0</v>
      </c>
      <c r="P7919" s="38">
        <f>IF(Colin!$G7919&lt;$B$2,Colin!$I7919,0)</f>
        <v>0</v>
      </c>
      <c r="Q7919" s="38">
        <f>IF(Colin!$G7919&lt;$B$1,Colin!$I7919,0)</f>
        <v>0</v>
      </c>
    </row>
    <row r="7920" spans="12:17" x14ac:dyDescent="0.25">
      <c r="L7920" s="38">
        <f>IF(AND(Colin!$G7920=$B$1,Colin!$H7920=$C$3),Colin!$I7920,)</f>
        <v>0</v>
      </c>
      <c r="M7920" s="38">
        <f>IF(AND(Colin!$G7920=$B$1,Colin!$H7920&lt;=$C$3),Colin!$I7920,)</f>
        <v>0</v>
      </c>
      <c r="N7920" s="38">
        <f>IF(AND(Colin!$G7920=$B$2,Colin!$H7920=$C$3),Colin!$I7920,)</f>
        <v>0</v>
      </c>
      <c r="O7920" s="38">
        <f>IF(AND(Colin!$G7920=$B$2,Colin!$H7920&lt;=$C$3),Colin!$I7920,)</f>
        <v>0</v>
      </c>
      <c r="P7920" s="38">
        <f>IF(Colin!$G7920&lt;$B$2,Colin!$I7920,0)</f>
        <v>0</v>
      </c>
      <c r="Q7920" s="38">
        <f>IF(Colin!$G7920&lt;$B$1,Colin!$I7920,0)</f>
        <v>0</v>
      </c>
    </row>
    <row r="7921" spans="12:17" x14ac:dyDescent="0.25">
      <c r="L7921" s="38">
        <f>IF(AND(Colin!$G7921=$B$1,Colin!$H7921=$C$3),Colin!$I7921,)</f>
        <v>0</v>
      </c>
      <c r="M7921" s="38">
        <f>IF(AND(Colin!$G7921=$B$1,Colin!$H7921&lt;=$C$3),Colin!$I7921,)</f>
        <v>0</v>
      </c>
      <c r="N7921" s="38">
        <f>IF(AND(Colin!$G7921=$B$2,Colin!$H7921=$C$3),Colin!$I7921,)</f>
        <v>0</v>
      </c>
      <c r="O7921" s="38">
        <f>IF(AND(Colin!$G7921=$B$2,Colin!$H7921&lt;=$C$3),Colin!$I7921,)</f>
        <v>0</v>
      </c>
      <c r="P7921" s="38">
        <f>IF(Colin!$G7921&lt;$B$2,Colin!$I7921,0)</f>
        <v>0</v>
      </c>
      <c r="Q7921" s="38">
        <f>IF(Colin!$G7921&lt;$B$1,Colin!$I7921,0)</f>
        <v>0</v>
      </c>
    </row>
    <row r="7922" spans="12:17" x14ac:dyDescent="0.25">
      <c r="L7922" s="38">
        <f>IF(AND(Colin!$G7922=$B$1,Colin!$H7922=$C$3),Colin!$I7922,)</f>
        <v>0</v>
      </c>
      <c r="M7922" s="38">
        <f>IF(AND(Colin!$G7922=$B$1,Colin!$H7922&lt;=$C$3),Colin!$I7922,)</f>
        <v>0</v>
      </c>
      <c r="N7922" s="38">
        <f>IF(AND(Colin!$G7922=$B$2,Colin!$H7922=$C$3),Colin!$I7922,)</f>
        <v>0</v>
      </c>
      <c r="O7922" s="38">
        <f>IF(AND(Colin!$G7922=$B$2,Colin!$H7922&lt;=$C$3),Colin!$I7922,)</f>
        <v>0</v>
      </c>
      <c r="P7922" s="38">
        <f>IF(Colin!$G7922&lt;$B$2,Colin!$I7922,0)</f>
        <v>0</v>
      </c>
      <c r="Q7922" s="38">
        <f>IF(Colin!$G7922&lt;$B$1,Colin!$I7922,0)</f>
        <v>0</v>
      </c>
    </row>
    <row r="7923" spans="12:17" x14ac:dyDescent="0.25">
      <c r="L7923" s="38">
        <f>IF(AND(Colin!$G7923=$B$1,Colin!$H7923=$C$3),Colin!$I7923,)</f>
        <v>0</v>
      </c>
      <c r="M7923" s="38">
        <f>IF(AND(Colin!$G7923=$B$1,Colin!$H7923&lt;=$C$3),Colin!$I7923,)</f>
        <v>0</v>
      </c>
      <c r="N7923" s="38">
        <f>IF(AND(Colin!$G7923=$B$2,Colin!$H7923=$C$3),Colin!$I7923,)</f>
        <v>0</v>
      </c>
      <c r="O7923" s="38">
        <f>IF(AND(Colin!$G7923=$B$2,Colin!$H7923&lt;=$C$3),Colin!$I7923,)</f>
        <v>0</v>
      </c>
      <c r="P7923" s="38">
        <f>IF(Colin!$G7923&lt;$B$2,Colin!$I7923,0)</f>
        <v>0</v>
      </c>
      <c r="Q7923" s="38">
        <f>IF(Colin!$G7923&lt;$B$1,Colin!$I7923,0)</f>
        <v>0</v>
      </c>
    </row>
    <row r="7924" spans="12:17" x14ac:dyDescent="0.25">
      <c r="L7924" s="38">
        <f>IF(AND(Colin!$G7924=$B$1,Colin!$H7924=$C$3),Colin!$I7924,)</f>
        <v>0</v>
      </c>
      <c r="M7924" s="38">
        <f>IF(AND(Colin!$G7924=$B$1,Colin!$H7924&lt;=$C$3),Colin!$I7924,)</f>
        <v>0</v>
      </c>
      <c r="N7924" s="38">
        <f>IF(AND(Colin!$G7924=$B$2,Colin!$H7924=$C$3),Colin!$I7924,)</f>
        <v>0</v>
      </c>
      <c r="O7924" s="38">
        <f>IF(AND(Colin!$G7924=$B$2,Colin!$H7924&lt;=$C$3),Colin!$I7924,)</f>
        <v>0</v>
      </c>
      <c r="P7924" s="38">
        <f>IF(Colin!$G7924&lt;$B$2,Colin!$I7924,0)</f>
        <v>0</v>
      </c>
      <c r="Q7924" s="38">
        <f>IF(Colin!$G7924&lt;$B$1,Colin!$I7924,0)</f>
        <v>0</v>
      </c>
    </row>
    <row r="7925" spans="12:17" x14ac:dyDescent="0.25">
      <c r="L7925" s="38">
        <f>IF(AND(Colin!$G7925=$B$1,Colin!$H7925=$C$3),Colin!$I7925,)</f>
        <v>0</v>
      </c>
      <c r="M7925" s="38">
        <f>IF(AND(Colin!$G7925=$B$1,Colin!$H7925&lt;=$C$3),Colin!$I7925,)</f>
        <v>0</v>
      </c>
      <c r="N7925" s="38">
        <f>IF(AND(Colin!$G7925=$B$2,Colin!$H7925=$C$3),Colin!$I7925,)</f>
        <v>0</v>
      </c>
      <c r="O7925" s="38">
        <f>IF(AND(Colin!$G7925=$B$2,Colin!$H7925&lt;=$C$3),Colin!$I7925,)</f>
        <v>0</v>
      </c>
      <c r="P7925" s="38">
        <f>IF(Colin!$G7925&lt;$B$2,Colin!$I7925,0)</f>
        <v>0</v>
      </c>
      <c r="Q7925" s="38">
        <f>IF(Colin!$G7925&lt;$B$1,Colin!$I7925,0)</f>
        <v>0</v>
      </c>
    </row>
    <row r="7926" spans="12:17" x14ac:dyDescent="0.25">
      <c r="L7926" s="38">
        <f>IF(AND(Colin!$G7926=$B$1,Colin!$H7926=$C$3),Colin!$I7926,)</f>
        <v>0</v>
      </c>
      <c r="M7926" s="38">
        <f>IF(AND(Colin!$G7926=$B$1,Colin!$H7926&lt;=$C$3),Colin!$I7926,)</f>
        <v>0</v>
      </c>
      <c r="N7926" s="38">
        <f>IF(AND(Colin!$G7926=$B$2,Colin!$H7926=$C$3),Colin!$I7926,)</f>
        <v>0</v>
      </c>
      <c r="O7926" s="38">
        <f>IF(AND(Colin!$G7926=$B$2,Colin!$H7926&lt;=$C$3),Colin!$I7926,)</f>
        <v>0</v>
      </c>
      <c r="P7926" s="38">
        <f>IF(Colin!$G7926&lt;$B$2,Colin!$I7926,0)</f>
        <v>0</v>
      </c>
      <c r="Q7926" s="38">
        <f>IF(Colin!$G7926&lt;$B$1,Colin!$I7926,0)</f>
        <v>0</v>
      </c>
    </row>
    <row r="7927" spans="12:17" x14ac:dyDescent="0.25">
      <c r="L7927" s="38">
        <f>IF(AND(Colin!$G7927=$B$1,Colin!$H7927=$C$3),Colin!$I7927,)</f>
        <v>0</v>
      </c>
      <c r="M7927" s="38">
        <f>IF(AND(Colin!$G7927=$B$1,Colin!$H7927&lt;=$C$3),Colin!$I7927,)</f>
        <v>0</v>
      </c>
      <c r="N7927" s="38">
        <f>IF(AND(Colin!$G7927=$B$2,Colin!$H7927=$C$3),Colin!$I7927,)</f>
        <v>0</v>
      </c>
      <c r="O7927" s="38">
        <f>IF(AND(Colin!$G7927=$B$2,Colin!$H7927&lt;=$C$3),Colin!$I7927,)</f>
        <v>0</v>
      </c>
      <c r="P7927" s="38">
        <f>IF(Colin!$G7927&lt;$B$2,Colin!$I7927,0)</f>
        <v>0</v>
      </c>
      <c r="Q7927" s="38">
        <f>IF(Colin!$G7927&lt;$B$1,Colin!$I7927,0)</f>
        <v>0</v>
      </c>
    </row>
    <row r="7928" spans="12:17" x14ac:dyDescent="0.25">
      <c r="L7928" s="38">
        <f>IF(AND(Colin!$G7928=$B$1,Colin!$H7928=$C$3),Colin!$I7928,)</f>
        <v>0</v>
      </c>
      <c r="M7928" s="38">
        <f>IF(AND(Colin!$G7928=$B$1,Colin!$H7928&lt;=$C$3),Colin!$I7928,)</f>
        <v>0</v>
      </c>
      <c r="N7928" s="38">
        <f>IF(AND(Colin!$G7928=$B$2,Colin!$H7928=$C$3),Colin!$I7928,)</f>
        <v>0</v>
      </c>
      <c r="O7928" s="38">
        <f>IF(AND(Colin!$G7928=$B$2,Colin!$H7928&lt;=$C$3),Colin!$I7928,)</f>
        <v>0</v>
      </c>
      <c r="P7928" s="38">
        <f>IF(Colin!$G7928&lt;$B$2,Colin!$I7928,0)</f>
        <v>0</v>
      </c>
      <c r="Q7928" s="38">
        <f>IF(Colin!$G7928&lt;$B$1,Colin!$I7928,0)</f>
        <v>0</v>
      </c>
    </row>
    <row r="7929" spans="12:17" x14ac:dyDescent="0.25">
      <c r="L7929" s="38">
        <f>IF(AND(Colin!$G7929=$B$1,Colin!$H7929=$C$3),Colin!$I7929,)</f>
        <v>0</v>
      </c>
      <c r="M7929" s="38">
        <f>IF(AND(Colin!$G7929=$B$1,Colin!$H7929&lt;=$C$3),Colin!$I7929,)</f>
        <v>0</v>
      </c>
      <c r="N7929" s="38">
        <f>IF(AND(Colin!$G7929=$B$2,Colin!$H7929=$C$3),Colin!$I7929,)</f>
        <v>0</v>
      </c>
      <c r="O7929" s="38">
        <f>IF(AND(Colin!$G7929=$B$2,Colin!$H7929&lt;=$C$3),Colin!$I7929,)</f>
        <v>0</v>
      </c>
      <c r="P7929" s="38">
        <f>IF(Colin!$G7929&lt;$B$2,Colin!$I7929,0)</f>
        <v>0</v>
      </c>
      <c r="Q7929" s="38">
        <f>IF(Colin!$G7929&lt;$B$1,Colin!$I7929,0)</f>
        <v>0</v>
      </c>
    </row>
    <row r="7930" spans="12:17" x14ac:dyDescent="0.25">
      <c r="L7930" s="38">
        <f>IF(AND(Colin!$G7930=$B$1,Colin!$H7930=$C$3),Colin!$I7930,)</f>
        <v>0</v>
      </c>
      <c r="M7930" s="38">
        <f>IF(AND(Colin!$G7930=$B$1,Colin!$H7930&lt;=$C$3),Colin!$I7930,)</f>
        <v>0</v>
      </c>
      <c r="N7930" s="38">
        <f>IF(AND(Colin!$G7930=$B$2,Colin!$H7930=$C$3),Colin!$I7930,)</f>
        <v>0</v>
      </c>
      <c r="O7930" s="38">
        <f>IF(AND(Colin!$G7930=$B$2,Colin!$H7930&lt;=$C$3),Colin!$I7930,)</f>
        <v>0</v>
      </c>
      <c r="P7930" s="38">
        <f>IF(Colin!$G7930&lt;$B$2,Colin!$I7930,0)</f>
        <v>0</v>
      </c>
      <c r="Q7930" s="38">
        <f>IF(Colin!$G7930&lt;$B$1,Colin!$I7930,0)</f>
        <v>0</v>
      </c>
    </row>
    <row r="7931" spans="12:17" x14ac:dyDescent="0.25">
      <c r="L7931" s="38">
        <f>IF(AND(Colin!$G7931=$B$1,Colin!$H7931=$C$3),Colin!$I7931,)</f>
        <v>0</v>
      </c>
      <c r="M7931" s="38">
        <f>IF(AND(Colin!$G7931=$B$1,Colin!$H7931&lt;=$C$3),Colin!$I7931,)</f>
        <v>0</v>
      </c>
      <c r="N7931" s="38">
        <f>IF(AND(Colin!$G7931=$B$2,Colin!$H7931=$C$3),Colin!$I7931,)</f>
        <v>0</v>
      </c>
      <c r="O7931" s="38">
        <f>IF(AND(Colin!$G7931=$B$2,Colin!$H7931&lt;=$C$3),Colin!$I7931,)</f>
        <v>0</v>
      </c>
      <c r="P7931" s="38">
        <f>IF(Colin!$G7931&lt;$B$2,Colin!$I7931,0)</f>
        <v>0</v>
      </c>
      <c r="Q7931" s="38">
        <f>IF(Colin!$G7931&lt;$B$1,Colin!$I7931,0)</f>
        <v>0</v>
      </c>
    </row>
    <row r="7932" spans="12:17" x14ac:dyDescent="0.25">
      <c r="L7932" s="38">
        <f>IF(AND(Colin!$G7932=$B$1,Colin!$H7932=$C$3),Colin!$I7932,)</f>
        <v>0</v>
      </c>
      <c r="M7932" s="38">
        <f>IF(AND(Colin!$G7932=$B$1,Colin!$H7932&lt;=$C$3),Colin!$I7932,)</f>
        <v>0</v>
      </c>
      <c r="N7932" s="38">
        <f>IF(AND(Colin!$G7932=$B$2,Colin!$H7932=$C$3),Colin!$I7932,)</f>
        <v>0</v>
      </c>
      <c r="O7932" s="38">
        <f>IF(AND(Colin!$G7932=$B$2,Colin!$H7932&lt;=$C$3),Colin!$I7932,)</f>
        <v>0</v>
      </c>
      <c r="P7932" s="38">
        <f>IF(Colin!$G7932&lt;$B$2,Colin!$I7932,0)</f>
        <v>0</v>
      </c>
      <c r="Q7932" s="38">
        <f>IF(Colin!$G7932&lt;$B$1,Colin!$I7932,0)</f>
        <v>0</v>
      </c>
    </row>
    <row r="7933" spans="12:17" x14ac:dyDescent="0.25">
      <c r="L7933" s="38">
        <f>IF(AND(Colin!$G7933=$B$1,Colin!$H7933=$C$3),Colin!$I7933,)</f>
        <v>0</v>
      </c>
      <c r="M7933" s="38">
        <f>IF(AND(Colin!$G7933=$B$1,Colin!$H7933&lt;=$C$3),Colin!$I7933,)</f>
        <v>0</v>
      </c>
      <c r="N7933" s="38">
        <f>IF(AND(Colin!$G7933=$B$2,Colin!$H7933=$C$3),Colin!$I7933,)</f>
        <v>0</v>
      </c>
      <c r="O7933" s="38">
        <f>IF(AND(Colin!$G7933=$B$2,Colin!$H7933&lt;=$C$3),Colin!$I7933,)</f>
        <v>0</v>
      </c>
      <c r="P7933" s="38">
        <f>IF(Colin!$G7933&lt;$B$2,Colin!$I7933,0)</f>
        <v>0</v>
      </c>
      <c r="Q7933" s="38">
        <f>IF(Colin!$G7933&lt;$B$1,Colin!$I7933,0)</f>
        <v>0</v>
      </c>
    </row>
    <row r="7934" spans="12:17" x14ac:dyDescent="0.25">
      <c r="L7934" s="38">
        <f>IF(AND(Colin!$G7934=$B$1,Colin!$H7934=$C$3),Colin!$I7934,)</f>
        <v>0</v>
      </c>
      <c r="M7934" s="38">
        <f>IF(AND(Colin!$G7934=$B$1,Colin!$H7934&lt;=$C$3),Colin!$I7934,)</f>
        <v>0</v>
      </c>
      <c r="N7934" s="38">
        <f>IF(AND(Colin!$G7934=$B$2,Colin!$H7934=$C$3),Colin!$I7934,)</f>
        <v>0</v>
      </c>
      <c r="O7934" s="38">
        <f>IF(AND(Colin!$G7934=$B$2,Colin!$H7934&lt;=$C$3),Colin!$I7934,)</f>
        <v>0</v>
      </c>
      <c r="P7934" s="38">
        <f>IF(Colin!$G7934&lt;$B$2,Colin!$I7934,0)</f>
        <v>0</v>
      </c>
      <c r="Q7934" s="38">
        <f>IF(Colin!$G7934&lt;$B$1,Colin!$I7934,0)</f>
        <v>0</v>
      </c>
    </row>
    <row r="7935" spans="12:17" x14ac:dyDescent="0.25">
      <c r="L7935" s="38">
        <f>IF(AND(Colin!$G7935=$B$1,Colin!$H7935=$C$3),Colin!$I7935,)</f>
        <v>0</v>
      </c>
      <c r="M7935" s="38">
        <f>IF(AND(Colin!$G7935=$B$1,Colin!$H7935&lt;=$C$3),Colin!$I7935,)</f>
        <v>0</v>
      </c>
      <c r="N7935" s="38">
        <f>IF(AND(Colin!$G7935=$B$2,Colin!$H7935=$C$3),Colin!$I7935,)</f>
        <v>0</v>
      </c>
      <c r="O7935" s="38">
        <f>IF(AND(Colin!$G7935=$B$2,Colin!$H7935&lt;=$C$3),Colin!$I7935,)</f>
        <v>0</v>
      </c>
      <c r="P7935" s="38">
        <f>IF(Colin!$G7935&lt;$B$2,Colin!$I7935,0)</f>
        <v>0</v>
      </c>
      <c r="Q7935" s="38">
        <f>IF(Colin!$G7935&lt;$B$1,Colin!$I7935,0)</f>
        <v>0</v>
      </c>
    </row>
    <row r="7936" spans="12:17" x14ac:dyDescent="0.25">
      <c r="L7936" s="38">
        <f>IF(AND(Colin!$G7936=$B$1,Colin!$H7936=$C$3),Colin!$I7936,)</f>
        <v>0</v>
      </c>
      <c r="M7936" s="38">
        <f>IF(AND(Colin!$G7936=$B$1,Colin!$H7936&lt;=$C$3),Colin!$I7936,)</f>
        <v>0</v>
      </c>
      <c r="N7936" s="38">
        <f>IF(AND(Colin!$G7936=$B$2,Colin!$H7936=$C$3),Colin!$I7936,)</f>
        <v>0</v>
      </c>
      <c r="O7936" s="38">
        <f>IF(AND(Colin!$G7936=$B$2,Colin!$H7936&lt;=$C$3),Colin!$I7936,)</f>
        <v>0</v>
      </c>
      <c r="P7936" s="38">
        <f>IF(Colin!$G7936&lt;$B$2,Colin!$I7936,0)</f>
        <v>0</v>
      </c>
      <c r="Q7936" s="38">
        <f>IF(Colin!$G7936&lt;$B$1,Colin!$I7936,0)</f>
        <v>0</v>
      </c>
    </row>
    <row r="7937" spans="12:17" x14ac:dyDescent="0.25">
      <c r="L7937" s="38">
        <f>IF(AND(Colin!$G7937=$B$1,Colin!$H7937=$C$3),Colin!$I7937,)</f>
        <v>0</v>
      </c>
      <c r="M7937" s="38">
        <f>IF(AND(Colin!$G7937=$B$1,Colin!$H7937&lt;=$C$3),Colin!$I7937,)</f>
        <v>0</v>
      </c>
      <c r="N7937" s="38">
        <f>IF(AND(Colin!$G7937=$B$2,Colin!$H7937=$C$3),Colin!$I7937,)</f>
        <v>0</v>
      </c>
      <c r="O7937" s="38">
        <f>IF(AND(Colin!$G7937=$B$2,Colin!$H7937&lt;=$C$3),Colin!$I7937,)</f>
        <v>0</v>
      </c>
      <c r="P7937" s="38">
        <f>IF(Colin!$G7937&lt;$B$2,Colin!$I7937,0)</f>
        <v>0</v>
      </c>
      <c r="Q7937" s="38">
        <f>IF(Colin!$G7937&lt;$B$1,Colin!$I7937,0)</f>
        <v>0</v>
      </c>
    </row>
    <row r="7938" spans="12:17" x14ac:dyDescent="0.25">
      <c r="L7938" s="38">
        <f>IF(AND(Colin!$G7938=$B$1,Colin!$H7938=$C$3),Colin!$I7938,)</f>
        <v>0</v>
      </c>
      <c r="M7938" s="38">
        <f>IF(AND(Colin!$G7938=$B$1,Colin!$H7938&lt;=$C$3),Colin!$I7938,)</f>
        <v>0</v>
      </c>
      <c r="N7938" s="38">
        <f>IF(AND(Colin!$G7938=$B$2,Colin!$H7938=$C$3),Colin!$I7938,)</f>
        <v>0</v>
      </c>
      <c r="O7938" s="38">
        <f>IF(AND(Colin!$G7938=$B$2,Colin!$H7938&lt;=$C$3),Colin!$I7938,)</f>
        <v>0</v>
      </c>
      <c r="P7938" s="38">
        <f>IF(Colin!$G7938&lt;$B$2,Colin!$I7938,0)</f>
        <v>0</v>
      </c>
      <c r="Q7938" s="38">
        <f>IF(Colin!$G7938&lt;$B$1,Colin!$I7938,0)</f>
        <v>0</v>
      </c>
    </row>
    <row r="7939" spans="12:17" x14ac:dyDescent="0.25">
      <c r="L7939" s="38">
        <f>IF(AND(Colin!$G7939=$B$1,Colin!$H7939=$C$3),Colin!$I7939,)</f>
        <v>0</v>
      </c>
      <c r="M7939" s="38">
        <f>IF(AND(Colin!$G7939=$B$1,Colin!$H7939&lt;=$C$3),Colin!$I7939,)</f>
        <v>0</v>
      </c>
      <c r="N7939" s="38">
        <f>IF(AND(Colin!$G7939=$B$2,Colin!$H7939=$C$3),Colin!$I7939,)</f>
        <v>0</v>
      </c>
      <c r="O7939" s="38">
        <f>IF(AND(Colin!$G7939=$B$2,Colin!$H7939&lt;=$C$3),Colin!$I7939,)</f>
        <v>0</v>
      </c>
      <c r="P7939" s="38">
        <f>IF(Colin!$G7939&lt;$B$2,Colin!$I7939,0)</f>
        <v>0</v>
      </c>
      <c r="Q7939" s="38">
        <f>IF(Colin!$G7939&lt;$B$1,Colin!$I7939,0)</f>
        <v>0</v>
      </c>
    </row>
    <row r="7940" spans="12:17" x14ac:dyDescent="0.25">
      <c r="L7940" s="38">
        <f>IF(AND(Colin!$G7940=$B$1,Colin!$H7940=$C$3),Colin!$I7940,)</f>
        <v>0</v>
      </c>
      <c r="M7940" s="38">
        <f>IF(AND(Colin!$G7940=$B$1,Colin!$H7940&lt;=$C$3),Colin!$I7940,)</f>
        <v>0</v>
      </c>
      <c r="N7940" s="38">
        <f>IF(AND(Colin!$G7940=$B$2,Colin!$H7940=$C$3),Colin!$I7940,)</f>
        <v>0</v>
      </c>
      <c r="O7940" s="38">
        <f>IF(AND(Colin!$G7940=$B$2,Colin!$H7940&lt;=$C$3),Colin!$I7940,)</f>
        <v>0</v>
      </c>
      <c r="P7940" s="38">
        <f>IF(Colin!$G7940&lt;$B$2,Colin!$I7940,0)</f>
        <v>0</v>
      </c>
      <c r="Q7940" s="38">
        <f>IF(Colin!$G7940&lt;$B$1,Colin!$I7940,0)</f>
        <v>0</v>
      </c>
    </row>
    <row r="7941" spans="12:17" x14ac:dyDescent="0.25">
      <c r="L7941" s="38">
        <f>IF(AND(Colin!$G7941=$B$1,Colin!$H7941=$C$3),Colin!$I7941,)</f>
        <v>0</v>
      </c>
      <c r="M7941" s="38">
        <f>IF(AND(Colin!$G7941=$B$1,Colin!$H7941&lt;=$C$3),Colin!$I7941,)</f>
        <v>0</v>
      </c>
      <c r="N7941" s="38">
        <f>IF(AND(Colin!$G7941=$B$2,Colin!$H7941=$C$3),Colin!$I7941,)</f>
        <v>0</v>
      </c>
      <c r="O7941" s="38">
        <f>IF(AND(Colin!$G7941=$B$2,Colin!$H7941&lt;=$C$3),Colin!$I7941,)</f>
        <v>0</v>
      </c>
      <c r="P7941" s="38">
        <f>IF(Colin!$G7941&lt;$B$2,Colin!$I7941,0)</f>
        <v>0</v>
      </c>
      <c r="Q7941" s="38">
        <f>IF(Colin!$G7941&lt;$B$1,Colin!$I7941,0)</f>
        <v>0</v>
      </c>
    </row>
    <row r="7942" spans="12:17" x14ac:dyDescent="0.25">
      <c r="L7942" s="38">
        <f>IF(AND(Colin!$G7942=$B$1,Colin!$H7942=$C$3),Colin!$I7942,)</f>
        <v>0</v>
      </c>
      <c r="M7942" s="38">
        <f>IF(AND(Colin!$G7942=$B$1,Colin!$H7942&lt;=$C$3),Colin!$I7942,)</f>
        <v>0</v>
      </c>
      <c r="N7942" s="38">
        <f>IF(AND(Colin!$G7942=$B$2,Colin!$H7942=$C$3),Colin!$I7942,)</f>
        <v>0</v>
      </c>
      <c r="O7942" s="38">
        <f>IF(AND(Colin!$G7942=$B$2,Colin!$H7942&lt;=$C$3),Colin!$I7942,)</f>
        <v>0</v>
      </c>
      <c r="P7942" s="38">
        <f>IF(Colin!$G7942&lt;$B$2,Colin!$I7942,0)</f>
        <v>0</v>
      </c>
      <c r="Q7942" s="38">
        <f>IF(Colin!$G7942&lt;$B$1,Colin!$I7942,0)</f>
        <v>0</v>
      </c>
    </row>
    <row r="7943" spans="12:17" x14ac:dyDescent="0.25">
      <c r="L7943" s="38">
        <f>IF(AND(Colin!$G7943=$B$1,Colin!$H7943=$C$3),Colin!$I7943,)</f>
        <v>0</v>
      </c>
      <c r="M7943" s="38">
        <f>IF(AND(Colin!$G7943=$B$1,Colin!$H7943&lt;=$C$3),Colin!$I7943,)</f>
        <v>0</v>
      </c>
      <c r="N7943" s="38">
        <f>IF(AND(Colin!$G7943=$B$2,Colin!$H7943=$C$3),Colin!$I7943,)</f>
        <v>0</v>
      </c>
      <c r="O7943" s="38">
        <f>IF(AND(Colin!$G7943=$B$2,Colin!$H7943&lt;=$C$3),Colin!$I7943,)</f>
        <v>0</v>
      </c>
      <c r="P7943" s="38">
        <f>IF(Colin!$G7943&lt;$B$2,Colin!$I7943,0)</f>
        <v>0</v>
      </c>
      <c r="Q7943" s="38">
        <f>IF(Colin!$G7943&lt;$B$1,Colin!$I7943,0)</f>
        <v>0</v>
      </c>
    </row>
    <row r="7944" spans="12:17" x14ac:dyDescent="0.25">
      <c r="L7944" s="38">
        <f>IF(AND(Colin!$G7944=$B$1,Colin!$H7944=$C$3),Colin!$I7944,)</f>
        <v>0</v>
      </c>
      <c r="M7944" s="38">
        <f>IF(AND(Colin!$G7944=$B$1,Colin!$H7944&lt;=$C$3),Colin!$I7944,)</f>
        <v>0</v>
      </c>
      <c r="N7944" s="38">
        <f>IF(AND(Colin!$G7944=$B$2,Colin!$H7944=$C$3),Colin!$I7944,)</f>
        <v>0</v>
      </c>
      <c r="O7944" s="38">
        <f>IF(AND(Colin!$G7944=$B$2,Colin!$H7944&lt;=$C$3),Colin!$I7944,)</f>
        <v>0</v>
      </c>
      <c r="P7944" s="38">
        <f>IF(Colin!$G7944&lt;$B$2,Colin!$I7944,0)</f>
        <v>0</v>
      </c>
      <c r="Q7944" s="38">
        <f>IF(Colin!$G7944&lt;$B$1,Colin!$I7944,0)</f>
        <v>0</v>
      </c>
    </row>
    <row r="7945" spans="12:17" x14ac:dyDescent="0.25">
      <c r="L7945" s="38">
        <f>IF(AND(Colin!$G7945=$B$1,Colin!$H7945=$C$3),Colin!$I7945,)</f>
        <v>0</v>
      </c>
      <c r="M7945" s="38">
        <f>IF(AND(Colin!$G7945=$B$1,Colin!$H7945&lt;=$C$3),Colin!$I7945,)</f>
        <v>0</v>
      </c>
      <c r="N7945" s="38">
        <f>IF(AND(Colin!$G7945=$B$2,Colin!$H7945=$C$3),Colin!$I7945,)</f>
        <v>0</v>
      </c>
      <c r="O7945" s="38">
        <f>IF(AND(Colin!$G7945=$B$2,Colin!$H7945&lt;=$C$3),Colin!$I7945,)</f>
        <v>0</v>
      </c>
      <c r="P7945" s="38">
        <f>IF(Colin!$G7945&lt;$B$2,Colin!$I7945,0)</f>
        <v>0</v>
      </c>
      <c r="Q7945" s="38">
        <f>IF(Colin!$G7945&lt;$B$1,Colin!$I7945,0)</f>
        <v>0</v>
      </c>
    </row>
    <row r="7946" spans="12:17" x14ac:dyDescent="0.25">
      <c r="L7946" s="38">
        <f>IF(AND(Colin!$G7946=$B$1,Colin!$H7946=$C$3),Colin!$I7946,)</f>
        <v>0</v>
      </c>
      <c r="M7946" s="38">
        <f>IF(AND(Colin!$G7946=$B$1,Colin!$H7946&lt;=$C$3),Colin!$I7946,)</f>
        <v>0</v>
      </c>
      <c r="N7946" s="38">
        <f>IF(AND(Colin!$G7946=$B$2,Colin!$H7946=$C$3),Colin!$I7946,)</f>
        <v>0</v>
      </c>
      <c r="O7946" s="38">
        <f>IF(AND(Colin!$G7946=$B$2,Colin!$H7946&lt;=$C$3),Colin!$I7946,)</f>
        <v>0</v>
      </c>
      <c r="P7946" s="38">
        <f>IF(Colin!$G7946&lt;$B$2,Colin!$I7946,0)</f>
        <v>0</v>
      </c>
      <c r="Q7946" s="38">
        <f>IF(Colin!$G7946&lt;$B$1,Colin!$I7946,0)</f>
        <v>0</v>
      </c>
    </row>
    <row r="7947" spans="12:17" x14ac:dyDescent="0.25">
      <c r="L7947" s="38">
        <f>IF(AND(Colin!$G7947=$B$1,Colin!$H7947=$C$3),Colin!$I7947,)</f>
        <v>0</v>
      </c>
      <c r="M7947" s="38">
        <f>IF(AND(Colin!$G7947=$B$1,Colin!$H7947&lt;=$C$3),Colin!$I7947,)</f>
        <v>0</v>
      </c>
      <c r="N7947" s="38">
        <f>IF(AND(Colin!$G7947=$B$2,Colin!$H7947=$C$3),Colin!$I7947,)</f>
        <v>0</v>
      </c>
      <c r="O7947" s="38">
        <f>IF(AND(Colin!$G7947=$B$2,Colin!$H7947&lt;=$C$3),Colin!$I7947,)</f>
        <v>0</v>
      </c>
      <c r="P7947" s="38">
        <f>IF(Colin!$G7947&lt;$B$2,Colin!$I7947,0)</f>
        <v>0</v>
      </c>
      <c r="Q7947" s="38">
        <f>IF(Colin!$G7947&lt;$B$1,Colin!$I7947,0)</f>
        <v>0</v>
      </c>
    </row>
    <row r="7948" spans="12:17" x14ac:dyDescent="0.25">
      <c r="L7948" s="38">
        <f>IF(AND(Colin!$G7948=$B$1,Colin!$H7948=$C$3),Colin!$I7948,)</f>
        <v>0</v>
      </c>
      <c r="M7948" s="38">
        <f>IF(AND(Colin!$G7948=$B$1,Colin!$H7948&lt;=$C$3),Colin!$I7948,)</f>
        <v>0</v>
      </c>
      <c r="N7948" s="38">
        <f>IF(AND(Colin!$G7948=$B$2,Colin!$H7948=$C$3),Colin!$I7948,)</f>
        <v>0</v>
      </c>
      <c r="O7948" s="38">
        <f>IF(AND(Colin!$G7948=$B$2,Colin!$H7948&lt;=$C$3),Colin!$I7948,)</f>
        <v>0</v>
      </c>
      <c r="P7948" s="38">
        <f>IF(Colin!$G7948&lt;$B$2,Colin!$I7948,0)</f>
        <v>0</v>
      </c>
      <c r="Q7948" s="38">
        <f>IF(Colin!$G7948&lt;$B$1,Colin!$I7948,0)</f>
        <v>0</v>
      </c>
    </row>
    <row r="7949" spans="12:17" x14ac:dyDescent="0.25">
      <c r="L7949" s="38">
        <f>IF(AND(Colin!$G7949=$B$1,Colin!$H7949=$C$3),Colin!$I7949,)</f>
        <v>0</v>
      </c>
      <c r="M7949" s="38">
        <f>IF(AND(Colin!$G7949=$B$1,Colin!$H7949&lt;=$C$3),Colin!$I7949,)</f>
        <v>0</v>
      </c>
      <c r="N7949" s="38">
        <f>IF(AND(Colin!$G7949=$B$2,Colin!$H7949=$C$3),Colin!$I7949,)</f>
        <v>0</v>
      </c>
      <c r="O7949" s="38">
        <f>IF(AND(Colin!$G7949=$B$2,Colin!$H7949&lt;=$C$3),Colin!$I7949,)</f>
        <v>0</v>
      </c>
      <c r="P7949" s="38">
        <f>IF(Colin!$G7949&lt;$B$2,Colin!$I7949,0)</f>
        <v>0</v>
      </c>
      <c r="Q7949" s="38">
        <f>IF(Colin!$G7949&lt;$B$1,Colin!$I7949,0)</f>
        <v>0</v>
      </c>
    </row>
    <row r="7950" spans="12:17" x14ac:dyDescent="0.25">
      <c r="L7950" s="38">
        <f>IF(AND(Colin!$G7950=$B$1,Colin!$H7950=$C$3),Colin!$I7950,)</f>
        <v>0</v>
      </c>
      <c r="M7950" s="38">
        <f>IF(AND(Colin!$G7950=$B$1,Colin!$H7950&lt;=$C$3),Colin!$I7950,)</f>
        <v>0</v>
      </c>
      <c r="N7950" s="38">
        <f>IF(AND(Colin!$G7950=$B$2,Colin!$H7950=$C$3),Colin!$I7950,)</f>
        <v>0</v>
      </c>
      <c r="O7950" s="38">
        <f>IF(AND(Colin!$G7950=$B$2,Colin!$H7950&lt;=$C$3),Colin!$I7950,)</f>
        <v>0</v>
      </c>
      <c r="P7950" s="38">
        <f>IF(Colin!$G7950&lt;$B$2,Colin!$I7950,0)</f>
        <v>0</v>
      </c>
      <c r="Q7950" s="38">
        <f>IF(Colin!$G7950&lt;$B$1,Colin!$I7950,0)</f>
        <v>0</v>
      </c>
    </row>
    <row r="7951" spans="12:17" x14ac:dyDescent="0.25">
      <c r="L7951" s="38">
        <f>IF(AND(Colin!$G7951=$B$1,Colin!$H7951=$C$3),Colin!$I7951,)</f>
        <v>0</v>
      </c>
      <c r="M7951" s="38">
        <f>IF(AND(Colin!$G7951=$B$1,Colin!$H7951&lt;=$C$3),Colin!$I7951,)</f>
        <v>0</v>
      </c>
      <c r="N7951" s="38">
        <f>IF(AND(Colin!$G7951=$B$2,Colin!$H7951=$C$3),Colin!$I7951,)</f>
        <v>0</v>
      </c>
      <c r="O7951" s="38">
        <f>IF(AND(Colin!$G7951=$B$2,Colin!$H7951&lt;=$C$3),Colin!$I7951,)</f>
        <v>0</v>
      </c>
      <c r="P7951" s="38">
        <f>IF(Colin!$G7951&lt;$B$2,Colin!$I7951,0)</f>
        <v>0</v>
      </c>
      <c r="Q7951" s="38">
        <f>IF(Colin!$G7951&lt;$B$1,Colin!$I7951,0)</f>
        <v>0</v>
      </c>
    </row>
    <row r="7952" spans="12:17" x14ac:dyDescent="0.25">
      <c r="L7952" s="38">
        <f>IF(AND(Colin!$G7952=$B$1,Colin!$H7952=$C$3),Colin!$I7952,)</f>
        <v>0</v>
      </c>
      <c r="M7952" s="38">
        <f>IF(AND(Colin!$G7952=$B$1,Colin!$H7952&lt;=$C$3),Colin!$I7952,)</f>
        <v>0</v>
      </c>
      <c r="N7952" s="38">
        <f>IF(AND(Colin!$G7952=$B$2,Colin!$H7952=$C$3),Colin!$I7952,)</f>
        <v>0</v>
      </c>
      <c r="O7952" s="38">
        <f>IF(AND(Colin!$G7952=$B$2,Colin!$H7952&lt;=$C$3),Colin!$I7952,)</f>
        <v>0</v>
      </c>
      <c r="P7952" s="38">
        <f>IF(Colin!$G7952&lt;$B$2,Colin!$I7952,0)</f>
        <v>0</v>
      </c>
      <c r="Q7952" s="38">
        <f>IF(Colin!$G7952&lt;$B$1,Colin!$I7952,0)</f>
        <v>0</v>
      </c>
    </row>
    <row r="7953" spans="12:17" x14ac:dyDescent="0.25">
      <c r="L7953" s="38">
        <f>IF(AND(Colin!$G7953=$B$1,Colin!$H7953=$C$3),Colin!$I7953,)</f>
        <v>0</v>
      </c>
      <c r="M7953" s="38">
        <f>IF(AND(Colin!$G7953=$B$1,Colin!$H7953&lt;=$C$3),Colin!$I7953,)</f>
        <v>0</v>
      </c>
      <c r="N7953" s="38">
        <f>IF(AND(Colin!$G7953=$B$2,Colin!$H7953=$C$3),Colin!$I7953,)</f>
        <v>0</v>
      </c>
      <c r="O7953" s="38">
        <f>IF(AND(Colin!$G7953=$B$2,Colin!$H7953&lt;=$C$3),Colin!$I7953,)</f>
        <v>0</v>
      </c>
      <c r="P7953" s="38">
        <f>IF(Colin!$G7953&lt;$B$2,Colin!$I7953,0)</f>
        <v>0</v>
      </c>
      <c r="Q7953" s="38">
        <f>IF(Colin!$G7953&lt;$B$1,Colin!$I7953,0)</f>
        <v>0</v>
      </c>
    </row>
    <row r="7954" spans="12:17" x14ac:dyDescent="0.25">
      <c r="L7954" s="38">
        <f>IF(AND(Colin!$G7954=$B$1,Colin!$H7954=$C$3),Colin!$I7954,)</f>
        <v>0</v>
      </c>
      <c r="M7954" s="38">
        <f>IF(AND(Colin!$G7954=$B$1,Colin!$H7954&lt;=$C$3),Colin!$I7954,)</f>
        <v>0</v>
      </c>
      <c r="N7954" s="38">
        <f>IF(AND(Colin!$G7954=$B$2,Colin!$H7954=$C$3),Colin!$I7954,)</f>
        <v>0</v>
      </c>
      <c r="O7954" s="38">
        <f>IF(AND(Colin!$G7954=$B$2,Colin!$H7954&lt;=$C$3),Colin!$I7954,)</f>
        <v>0</v>
      </c>
      <c r="P7954" s="38">
        <f>IF(Colin!$G7954&lt;$B$2,Colin!$I7954,0)</f>
        <v>0</v>
      </c>
      <c r="Q7954" s="38">
        <f>IF(Colin!$G7954&lt;$B$1,Colin!$I7954,0)</f>
        <v>0</v>
      </c>
    </row>
    <row r="7955" spans="12:17" x14ac:dyDescent="0.25">
      <c r="L7955" s="38">
        <f>IF(AND(Colin!$G7955=$B$1,Colin!$H7955=$C$3),Colin!$I7955,)</f>
        <v>0</v>
      </c>
      <c r="M7955" s="38">
        <f>IF(AND(Colin!$G7955=$B$1,Colin!$H7955&lt;=$C$3),Colin!$I7955,)</f>
        <v>0</v>
      </c>
      <c r="N7955" s="38">
        <f>IF(AND(Colin!$G7955=$B$2,Colin!$H7955=$C$3),Colin!$I7955,)</f>
        <v>0</v>
      </c>
      <c r="O7955" s="38">
        <f>IF(AND(Colin!$G7955=$B$2,Colin!$H7955&lt;=$C$3),Colin!$I7955,)</f>
        <v>0</v>
      </c>
      <c r="P7955" s="38">
        <f>IF(Colin!$G7955&lt;$B$2,Colin!$I7955,0)</f>
        <v>0</v>
      </c>
      <c r="Q7955" s="38">
        <f>IF(Colin!$G7955&lt;$B$1,Colin!$I7955,0)</f>
        <v>0</v>
      </c>
    </row>
    <row r="7956" spans="12:17" x14ac:dyDescent="0.25">
      <c r="L7956" s="38">
        <f>IF(AND(Colin!$G7956=$B$1,Colin!$H7956=$C$3),Colin!$I7956,)</f>
        <v>0</v>
      </c>
      <c r="M7956" s="38">
        <f>IF(AND(Colin!$G7956=$B$1,Colin!$H7956&lt;=$C$3),Colin!$I7956,)</f>
        <v>0</v>
      </c>
      <c r="N7956" s="38">
        <f>IF(AND(Colin!$G7956=$B$2,Colin!$H7956=$C$3),Colin!$I7956,)</f>
        <v>0</v>
      </c>
      <c r="O7956" s="38">
        <f>IF(AND(Colin!$G7956=$B$2,Colin!$H7956&lt;=$C$3),Colin!$I7956,)</f>
        <v>0</v>
      </c>
      <c r="P7956" s="38">
        <f>IF(Colin!$G7956&lt;$B$2,Colin!$I7956,0)</f>
        <v>0</v>
      </c>
      <c r="Q7956" s="38">
        <f>IF(Colin!$G7956&lt;$B$1,Colin!$I7956,0)</f>
        <v>0</v>
      </c>
    </row>
    <row r="7957" spans="12:17" x14ac:dyDescent="0.25">
      <c r="L7957" s="38">
        <f>IF(AND(Colin!$G7957=$B$1,Colin!$H7957=$C$3),Colin!$I7957,)</f>
        <v>0</v>
      </c>
      <c r="M7957" s="38">
        <f>IF(AND(Colin!$G7957=$B$1,Colin!$H7957&lt;=$C$3),Colin!$I7957,)</f>
        <v>0</v>
      </c>
      <c r="N7957" s="38">
        <f>IF(AND(Colin!$G7957=$B$2,Colin!$H7957=$C$3),Colin!$I7957,)</f>
        <v>0</v>
      </c>
      <c r="O7957" s="38">
        <f>IF(AND(Colin!$G7957=$B$2,Colin!$H7957&lt;=$C$3),Colin!$I7957,)</f>
        <v>0</v>
      </c>
      <c r="P7957" s="38">
        <f>IF(Colin!$G7957&lt;$B$2,Colin!$I7957,0)</f>
        <v>0</v>
      </c>
      <c r="Q7957" s="38">
        <f>IF(Colin!$G7957&lt;$B$1,Colin!$I7957,0)</f>
        <v>0</v>
      </c>
    </row>
    <row r="7958" spans="12:17" x14ac:dyDescent="0.25">
      <c r="L7958" s="38">
        <f>IF(AND(Colin!$G7958=$B$1,Colin!$H7958=$C$3),Colin!$I7958,)</f>
        <v>0</v>
      </c>
      <c r="M7958" s="38">
        <f>IF(AND(Colin!$G7958=$B$1,Colin!$H7958&lt;=$C$3),Colin!$I7958,)</f>
        <v>0</v>
      </c>
      <c r="N7958" s="38">
        <f>IF(AND(Colin!$G7958=$B$2,Colin!$H7958=$C$3),Colin!$I7958,)</f>
        <v>0</v>
      </c>
      <c r="O7958" s="38">
        <f>IF(AND(Colin!$G7958=$B$2,Colin!$H7958&lt;=$C$3),Colin!$I7958,)</f>
        <v>0</v>
      </c>
      <c r="P7958" s="38">
        <f>IF(Colin!$G7958&lt;$B$2,Colin!$I7958,0)</f>
        <v>0</v>
      </c>
      <c r="Q7958" s="38">
        <f>IF(Colin!$G7958&lt;$B$1,Colin!$I7958,0)</f>
        <v>0</v>
      </c>
    </row>
    <row r="7959" spans="12:17" x14ac:dyDescent="0.25">
      <c r="L7959" s="38">
        <f>IF(AND(Colin!$G7959=$B$1,Colin!$H7959=$C$3),Colin!$I7959,)</f>
        <v>0</v>
      </c>
      <c r="M7959" s="38">
        <f>IF(AND(Colin!$G7959=$B$1,Colin!$H7959&lt;=$C$3),Colin!$I7959,)</f>
        <v>0</v>
      </c>
      <c r="N7959" s="38">
        <f>IF(AND(Colin!$G7959=$B$2,Colin!$H7959=$C$3),Colin!$I7959,)</f>
        <v>0</v>
      </c>
      <c r="O7959" s="38">
        <f>IF(AND(Colin!$G7959=$B$2,Colin!$H7959&lt;=$C$3),Colin!$I7959,)</f>
        <v>0</v>
      </c>
      <c r="P7959" s="38">
        <f>IF(Colin!$G7959&lt;$B$2,Colin!$I7959,0)</f>
        <v>0</v>
      </c>
      <c r="Q7959" s="38">
        <f>IF(Colin!$G7959&lt;$B$1,Colin!$I7959,0)</f>
        <v>0</v>
      </c>
    </row>
    <row r="7960" spans="12:17" x14ac:dyDescent="0.25">
      <c r="L7960" s="38">
        <f>IF(AND(Colin!$G7960=$B$1,Colin!$H7960=$C$3),Colin!$I7960,)</f>
        <v>0</v>
      </c>
      <c r="M7960" s="38">
        <f>IF(AND(Colin!$G7960=$B$1,Colin!$H7960&lt;=$C$3),Colin!$I7960,)</f>
        <v>0</v>
      </c>
      <c r="N7960" s="38">
        <f>IF(AND(Colin!$G7960=$B$2,Colin!$H7960=$C$3),Colin!$I7960,)</f>
        <v>0</v>
      </c>
      <c r="O7960" s="38">
        <f>IF(AND(Colin!$G7960=$B$2,Colin!$H7960&lt;=$C$3),Colin!$I7960,)</f>
        <v>0</v>
      </c>
      <c r="P7960" s="38">
        <f>IF(Colin!$G7960&lt;$B$2,Colin!$I7960,0)</f>
        <v>0</v>
      </c>
      <c r="Q7960" s="38">
        <f>IF(Colin!$G7960&lt;$B$1,Colin!$I7960,0)</f>
        <v>0</v>
      </c>
    </row>
    <row r="7961" spans="12:17" x14ac:dyDescent="0.25">
      <c r="L7961" s="38">
        <f>IF(AND(Colin!$G7961=$B$1,Colin!$H7961=$C$3),Colin!$I7961,)</f>
        <v>0</v>
      </c>
      <c r="M7961" s="38">
        <f>IF(AND(Colin!$G7961=$B$1,Colin!$H7961&lt;=$C$3),Colin!$I7961,)</f>
        <v>0</v>
      </c>
      <c r="N7961" s="38">
        <f>IF(AND(Colin!$G7961=$B$2,Colin!$H7961=$C$3),Colin!$I7961,)</f>
        <v>0</v>
      </c>
      <c r="O7961" s="38">
        <f>IF(AND(Colin!$G7961=$B$2,Colin!$H7961&lt;=$C$3),Colin!$I7961,)</f>
        <v>0</v>
      </c>
      <c r="P7961" s="38">
        <f>IF(Colin!$G7961&lt;$B$2,Colin!$I7961,0)</f>
        <v>0</v>
      </c>
      <c r="Q7961" s="38">
        <f>IF(Colin!$G7961&lt;$B$1,Colin!$I7961,0)</f>
        <v>0</v>
      </c>
    </row>
    <row r="7962" spans="12:17" x14ac:dyDescent="0.25">
      <c r="L7962" s="38">
        <f>IF(AND(Colin!$G7962=$B$1,Colin!$H7962=$C$3),Colin!$I7962,)</f>
        <v>0</v>
      </c>
      <c r="M7962" s="38">
        <f>IF(AND(Colin!$G7962=$B$1,Colin!$H7962&lt;=$C$3),Colin!$I7962,)</f>
        <v>0</v>
      </c>
      <c r="N7962" s="38">
        <f>IF(AND(Colin!$G7962=$B$2,Colin!$H7962=$C$3),Colin!$I7962,)</f>
        <v>0</v>
      </c>
      <c r="O7962" s="38">
        <f>IF(AND(Colin!$G7962=$B$2,Colin!$H7962&lt;=$C$3),Colin!$I7962,)</f>
        <v>0</v>
      </c>
      <c r="P7962" s="38">
        <f>IF(Colin!$G7962&lt;$B$2,Colin!$I7962,0)</f>
        <v>0</v>
      </c>
      <c r="Q7962" s="38">
        <f>IF(Colin!$G7962&lt;$B$1,Colin!$I7962,0)</f>
        <v>0</v>
      </c>
    </row>
    <row r="7963" spans="12:17" x14ac:dyDescent="0.25">
      <c r="L7963" s="38">
        <f>IF(AND(Colin!$G7963=$B$1,Colin!$H7963=$C$3),Colin!$I7963,)</f>
        <v>0</v>
      </c>
      <c r="M7963" s="38">
        <f>IF(AND(Colin!$G7963=$B$1,Colin!$H7963&lt;=$C$3),Colin!$I7963,)</f>
        <v>0</v>
      </c>
      <c r="N7963" s="38">
        <f>IF(AND(Colin!$G7963=$B$2,Colin!$H7963=$C$3),Colin!$I7963,)</f>
        <v>0</v>
      </c>
      <c r="O7963" s="38">
        <f>IF(AND(Colin!$G7963=$B$2,Colin!$H7963&lt;=$C$3),Colin!$I7963,)</f>
        <v>0</v>
      </c>
      <c r="P7963" s="38">
        <f>IF(Colin!$G7963&lt;$B$2,Colin!$I7963,0)</f>
        <v>0</v>
      </c>
      <c r="Q7963" s="38">
        <f>IF(Colin!$G7963&lt;$B$1,Colin!$I7963,0)</f>
        <v>0</v>
      </c>
    </row>
    <row r="7964" spans="12:17" x14ac:dyDescent="0.25">
      <c r="L7964" s="38">
        <f>IF(AND(Colin!$G7964=$B$1,Colin!$H7964=$C$3),Colin!$I7964,)</f>
        <v>0</v>
      </c>
      <c r="M7964" s="38">
        <f>IF(AND(Colin!$G7964=$B$1,Colin!$H7964&lt;=$C$3),Colin!$I7964,)</f>
        <v>0</v>
      </c>
      <c r="N7964" s="38">
        <f>IF(AND(Colin!$G7964=$B$2,Colin!$H7964=$C$3),Colin!$I7964,)</f>
        <v>0</v>
      </c>
      <c r="O7964" s="38">
        <f>IF(AND(Colin!$G7964=$B$2,Colin!$H7964&lt;=$C$3),Colin!$I7964,)</f>
        <v>0</v>
      </c>
      <c r="P7964" s="38">
        <f>IF(Colin!$G7964&lt;$B$2,Colin!$I7964,0)</f>
        <v>0</v>
      </c>
      <c r="Q7964" s="38">
        <f>IF(Colin!$G7964&lt;$B$1,Colin!$I7964,0)</f>
        <v>0</v>
      </c>
    </row>
    <row r="7965" spans="12:17" x14ac:dyDescent="0.25">
      <c r="L7965" s="38">
        <f>IF(AND(Colin!$G7965=$B$1,Colin!$H7965=$C$3),Colin!$I7965,)</f>
        <v>0</v>
      </c>
      <c r="M7965" s="38">
        <f>IF(AND(Colin!$G7965=$B$1,Colin!$H7965&lt;=$C$3),Colin!$I7965,)</f>
        <v>0</v>
      </c>
      <c r="N7965" s="38">
        <f>IF(AND(Colin!$G7965=$B$2,Colin!$H7965=$C$3),Colin!$I7965,)</f>
        <v>0</v>
      </c>
      <c r="O7965" s="38">
        <f>IF(AND(Colin!$G7965=$B$2,Colin!$H7965&lt;=$C$3),Colin!$I7965,)</f>
        <v>0</v>
      </c>
      <c r="P7965" s="38">
        <f>IF(Colin!$G7965&lt;$B$2,Colin!$I7965,0)</f>
        <v>0</v>
      </c>
      <c r="Q7965" s="38">
        <f>IF(Colin!$G7965&lt;$B$1,Colin!$I7965,0)</f>
        <v>0</v>
      </c>
    </row>
    <row r="7966" spans="12:17" x14ac:dyDescent="0.25">
      <c r="L7966" s="38">
        <f>IF(AND(Colin!$G7966=$B$1,Colin!$H7966=$C$3),Colin!$I7966,)</f>
        <v>0</v>
      </c>
      <c r="M7966" s="38">
        <f>IF(AND(Colin!$G7966=$B$1,Colin!$H7966&lt;=$C$3),Colin!$I7966,)</f>
        <v>0</v>
      </c>
      <c r="N7966" s="38">
        <f>IF(AND(Colin!$G7966=$B$2,Colin!$H7966=$C$3),Colin!$I7966,)</f>
        <v>0</v>
      </c>
      <c r="O7966" s="38">
        <f>IF(AND(Colin!$G7966=$B$2,Colin!$H7966&lt;=$C$3),Colin!$I7966,)</f>
        <v>0</v>
      </c>
      <c r="P7966" s="38">
        <f>IF(Colin!$G7966&lt;$B$2,Colin!$I7966,0)</f>
        <v>0</v>
      </c>
      <c r="Q7966" s="38">
        <f>IF(Colin!$G7966&lt;$B$1,Colin!$I7966,0)</f>
        <v>0</v>
      </c>
    </row>
    <row r="7967" spans="12:17" x14ac:dyDescent="0.25">
      <c r="L7967" s="38">
        <f>IF(AND(Colin!$G7967=$B$1,Colin!$H7967=$C$3),Colin!$I7967,)</f>
        <v>0</v>
      </c>
      <c r="M7967" s="38">
        <f>IF(AND(Colin!$G7967=$B$1,Colin!$H7967&lt;=$C$3),Colin!$I7967,)</f>
        <v>0</v>
      </c>
      <c r="N7967" s="38">
        <f>IF(AND(Colin!$G7967=$B$2,Colin!$H7967=$C$3),Colin!$I7967,)</f>
        <v>0</v>
      </c>
      <c r="O7967" s="38">
        <f>IF(AND(Colin!$G7967=$B$2,Colin!$H7967&lt;=$C$3),Colin!$I7967,)</f>
        <v>0</v>
      </c>
      <c r="P7967" s="38">
        <f>IF(Colin!$G7967&lt;$B$2,Colin!$I7967,0)</f>
        <v>0</v>
      </c>
      <c r="Q7967" s="38">
        <f>IF(Colin!$G7967&lt;$B$1,Colin!$I7967,0)</f>
        <v>0</v>
      </c>
    </row>
    <row r="7968" spans="12:17" x14ac:dyDescent="0.25">
      <c r="L7968" s="38">
        <f>IF(AND(Colin!$G7968=$B$1,Colin!$H7968=$C$3),Colin!$I7968,)</f>
        <v>0</v>
      </c>
      <c r="M7968" s="38">
        <f>IF(AND(Colin!$G7968=$B$1,Colin!$H7968&lt;=$C$3),Colin!$I7968,)</f>
        <v>0</v>
      </c>
      <c r="N7968" s="38">
        <f>IF(AND(Colin!$G7968=$B$2,Colin!$H7968=$C$3),Colin!$I7968,)</f>
        <v>0</v>
      </c>
      <c r="O7968" s="38">
        <f>IF(AND(Colin!$G7968=$B$2,Colin!$H7968&lt;=$C$3),Colin!$I7968,)</f>
        <v>0</v>
      </c>
      <c r="P7968" s="38">
        <f>IF(Colin!$G7968&lt;$B$2,Colin!$I7968,0)</f>
        <v>0</v>
      </c>
      <c r="Q7968" s="38">
        <f>IF(Colin!$G7968&lt;$B$1,Colin!$I7968,0)</f>
        <v>0</v>
      </c>
    </row>
    <row r="7969" spans="12:17" x14ac:dyDescent="0.25">
      <c r="L7969" s="38">
        <f>IF(AND(Colin!$G7969=$B$1,Colin!$H7969=$C$3),Colin!$I7969,)</f>
        <v>0</v>
      </c>
      <c r="M7969" s="38">
        <f>IF(AND(Colin!$G7969=$B$1,Colin!$H7969&lt;=$C$3),Colin!$I7969,)</f>
        <v>0</v>
      </c>
      <c r="N7969" s="38">
        <f>IF(AND(Colin!$G7969=$B$2,Colin!$H7969=$C$3),Colin!$I7969,)</f>
        <v>0</v>
      </c>
      <c r="O7969" s="38">
        <f>IF(AND(Colin!$G7969=$B$2,Colin!$H7969&lt;=$C$3),Colin!$I7969,)</f>
        <v>0</v>
      </c>
      <c r="P7969" s="38">
        <f>IF(Colin!$G7969&lt;$B$2,Colin!$I7969,0)</f>
        <v>0</v>
      </c>
      <c r="Q7969" s="38">
        <f>IF(Colin!$G7969&lt;$B$1,Colin!$I7969,0)</f>
        <v>0</v>
      </c>
    </row>
    <row r="7970" spans="12:17" x14ac:dyDescent="0.25">
      <c r="L7970" s="38">
        <f>IF(AND(Colin!$G7970=$B$1,Colin!$H7970=$C$3),Colin!$I7970,)</f>
        <v>0</v>
      </c>
      <c r="M7970" s="38">
        <f>IF(AND(Colin!$G7970=$B$1,Colin!$H7970&lt;=$C$3),Colin!$I7970,)</f>
        <v>0</v>
      </c>
      <c r="N7970" s="38">
        <f>IF(AND(Colin!$G7970=$B$2,Colin!$H7970=$C$3),Colin!$I7970,)</f>
        <v>0</v>
      </c>
      <c r="O7970" s="38">
        <f>IF(AND(Colin!$G7970=$B$2,Colin!$H7970&lt;=$C$3),Colin!$I7970,)</f>
        <v>0</v>
      </c>
      <c r="P7970" s="38">
        <f>IF(Colin!$G7970&lt;$B$2,Colin!$I7970,0)</f>
        <v>0</v>
      </c>
      <c r="Q7970" s="38">
        <f>IF(Colin!$G7970&lt;$B$1,Colin!$I7970,0)</f>
        <v>0</v>
      </c>
    </row>
    <row r="7971" spans="12:17" x14ac:dyDescent="0.25">
      <c r="L7971" s="38">
        <f>IF(AND(Colin!$G7971=$B$1,Colin!$H7971=$C$3),Colin!$I7971,)</f>
        <v>0</v>
      </c>
      <c r="M7971" s="38">
        <f>IF(AND(Colin!$G7971=$B$1,Colin!$H7971&lt;=$C$3),Colin!$I7971,)</f>
        <v>0</v>
      </c>
      <c r="N7971" s="38">
        <f>IF(AND(Colin!$G7971=$B$2,Colin!$H7971=$C$3),Colin!$I7971,)</f>
        <v>0</v>
      </c>
      <c r="O7971" s="38">
        <f>IF(AND(Colin!$G7971=$B$2,Colin!$H7971&lt;=$C$3),Colin!$I7971,)</f>
        <v>0</v>
      </c>
      <c r="P7971" s="38">
        <f>IF(Colin!$G7971&lt;$B$2,Colin!$I7971,0)</f>
        <v>0</v>
      </c>
      <c r="Q7971" s="38">
        <f>IF(Colin!$G7971&lt;$B$1,Colin!$I7971,0)</f>
        <v>0</v>
      </c>
    </row>
    <row r="7972" spans="12:17" x14ac:dyDescent="0.25">
      <c r="L7972" s="38">
        <f>IF(AND(Colin!$G7972=$B$1,Colin!$H7972=$C$3),Colin!$I7972,)</f>
        <v>0</v>
      </c>
      <c r="M7972" s="38">
        <f>IF(AND(Colin!$G7972=$B$1,Colin!$H7972&lt;=$C$3),Colin!$I7972,)</f>
        <v>0</v>
      </c>
      <c r="N7972" s="38">
        <f>IF(AND(Colin!$G7972=$B$2,Colin!$H7972=$C$3),Colin!$I7972,)</f>
        <v>0</v>
      </c>
      <c r="O7972" s="38">
        <f>IF(AND(Colin!$G7972=$B$2,Colin!$H7972&lt;=$C$3),Colin!$I7972,)</f>
        <v>0</v>
      </c>
      <c r="P7972" s="38">
        <f>IF(Colin!$G7972&lt;$B$2,Colin!$I7972,0)</f>
        <v>0</v>
      </c>
      <c r="Q7972" s="38">
        <f>IF(Colin!$G7972&lt;$B$1,Colin!$I7972,0)</f>
        <v>0</v>
      </c>
    </row>
    <row r="7973" spans="12:17" x14ac:dyDescent="0.25">
      <c r="L7973" s="38">
        <f>IF(AND(Colin!$G7973=$B$1,Colin!$H7973=$C$3),Colin!$I7973,)</f>
        <v>0</v>
      </c>
      <c r="M7973" s="38">
        <f>IF(AND(Colin!$G7973=$B$1,Colin!$H7973&lt;=$C$3),Colin!$I7973,)</f>
        <v>0</v>
      </c>
      <c r="N7973" s="38">
        <f>IF(AND(Colin!$G7973=$B$2,Colin!$H7973=$C$3),Colin!$I7973,)</f>
        <v>0</v>
      </c>
      <c r="O7973" s="38">
        <f>IF(AND(Colin!$G7973=$B$2,Colin!$H7973&lt;=$C$3),Colin!$I7973,)</f>
        <v>0</v>
      </c>
      <c r="P7973" s="38">
        <f>IF(Colin!$G7973&lt;$B$2,Colin!$I7973,0)</f>
        <v>0</v>
      </c>
      <c r="Q7973" s="38">
        <f>IF(Colin!$G7973&lt;$B$1,Colin!$I7973,0)</f>
        <v>0</v>
      </c>
    </row>
    <row r="7974" spans="12:17" x14ac:dyDescent="0.25">
      <c r="L7974" s="38">
        <f>IF(AND(Colin!$G7974=$B$1,Colin!$H7974=$C$3),Colin!$I7974,)</f>
        <v>0</v>
      </c>
      <c r="M7974" s="38">
        <f>IF(AND(Colin!$G7974=$B$1,Colin!$H7974&lt;=$C$3),Colin!$I7974,)</f>
        <v>0</v>
      </c>
      <c r="N7974" s="38">
        <f>IF(AND(Colin!$G7974=$B$2,Colin!$H7974=$C$3),Colin!$I7974,)</f>
        <v>0</v>
      </c>
      <c r="O7974" s="38">
        <f>IF(AND(Colin!$G7974=$B$2,Colin!$H7974&lt;=$C$3),Colin!$I7974,)</f>
        <v>0</v>
      </c>
      <c r="P7974" s="38">
        <f>IF(Colin!$G7974&lt;$B$2,Colin!$I7974,0)</f>
        <v>0</v>
      </c>
      <c r="Q7974" s="38">
        <f>IF(Colin!$G7974&lt;$B$1,Colin!$I7974,0)</f>
        <v>0</v>
      </c>
    </row>
    <row r="7975" spans="12:17" x14ac:dyDescent="0.25">
      <c r="L7975" s="38">
        <f>IF(AND(Colin!$G7975=$B$1,Colin!$H7975=$C$3),Colin!$I7975,)</f>
        <v>0</v>
      </c>
      <c r="M7975" s="38">
        <f>IF(AND(Colin!$G7975=$B$1,Colin!$H7975&lt;=$C$3),Colin!$I7975,)</f>
        <v>0</v>
      </c>
      <c r="N7975" s="38">
        <f>IF(AND(Colin!$G7975=$B$2,Colin!$H7975=$C$3),Colin!$I7975,)</f>
        <v>0</v>
      </c>
      <c r="O7975" s="38">
        <f>IF(AND(Colin!$G7975=$B$2,Colin!$H7975&lt;=$C$3),Colin!$I7975,)</f>
        <v>0</v>
      </c>
      <c r="P7975" s="38">
        <f>IF(Colin!$G7975&lt;$B$2,Colin!$I7975,0)</f>
        <v>0</v>
      </c>
      <c r="Q7975" s="38">
        <f>IF(Colin!$G7975&lt;$B$1,Colin!$I7975,0)</f>
        <v>0</v>
      </c>
    </row>
    <row r="7976" spans="12:17" x14ac:dyDescent="0.25">
      <c r="L7976" s="38">
        <f>IF(AND(Colin!$G7976=$B$1,Colin!$H7976=$C$3),Colin!$I7976,)</f>
        <v>0</v>
      </c>
      <c r="M7976" s="38">
        <f>IF(AND(Colin!$G7976=$B$1,Colin!$H7976&lt;=$C$3),Colin!$I7976,)</f>
        <v>0</v>
      </c>
      <c r="N7976" s="38">
        <f>IF(AND(Colin!$G7976=$B$2,Colin!$H7976=$C$3),Colin!$I7976,)</f>
        <v>0</v>
      </c>
      <c r="O7976" s="38">
        <f>IF(AND(Colin!$G7976=$B$2,Colin!$H7976&lt;=$C$3),Colin!$I7976,)</f>
        <v>0</v>
      </c>
      <c r="P7976" s="38">
        <f>IF(Colin!$G7976&lt;$B$2,Colin!$I7976,0)</f>
        <v>0</v>
      </c>
      <c r="Q7976" s="38">
        <f>IF(Colin!$G7976&lt;$B$1,Colin!$I7976,0)</f>
        <v>0</v>
      </c>
    </row>
    <row r="7977" spans="12:17" x14ac:dyDescent="0.25">
      <c r="L7977" s="38">
        <f>IF(AND(Colin!$G7977=$B$1,Colin!$H7977=$C$3),Colin!$I7977,)</f>
        <v>0</v>
      </c>
      <c r="M7977" s="38">
        <f>IF(AND(Colin!$G7977=$B$1,Colin!$H7977&lt;=$C$3),Colin!$I7977,)</f>
        <v>0</v>
      </c>
      <c r="N7977" s="38">
        <f>IF(AND(Colin!$G7977=$B$2,Colin!$H7977=$C$3),Colin!$I7977,)</f>
        <v>0</v>
      </c>
      <c r="O7977" s="38">
        <f>IF(AND(Colin!$G7977=$B$2,Colin!$H7977&lt;=$C$3),Colin!$I7977,)</f>
        <v>0</v>
      </c>
      <c r="P7977" s="38">
        <f>IF(Colin!$G7977&lt;$B$2,Colin!$I7977,0)</f>
        <v>0</v>
      </c>
      <c r="Q7977" s="38">
        <f>IF(Colin!$G7977&lt;$B$1,Colin!$I7977,0)</f>
        <v>0</v>
      </c>
    </row>
    <row r="7978" spans="12:17" x14ac:dyDescent="0.25">
      <c r="L7978" s="38">
        <f>IF(AND(Colin!$G7978=$B$1,Colin!$H7978=$C$3),Colin!$I7978,)</f>
        <v>0</v>
      </c>
      <c r="M7978" s="38">
        <f>IF(AND(Colin!$G7978=$B$1,Colin!$H7978&lt;=$C$3),Colin!$I7978,)</f>
        <v>0</v>
      </c>
      <c r="N7978" s="38">
        <f>IF(AND(Colin!$G7978=$B$2,Colin!$H7978=$C$3),Colin!$I7978,)</f>
        <v>0</v>
      </c>
      <c r="O7978" s="38">
        <f>IF(AND(Colin!$G7978=$B$2,Colin!$H7978&lt;=$C$3),Colin!$I7978,)</f>
        <v>0</v>
      </c>
      <c r="P7978" s="38">
        <f>IF(Colin!$G7978&lt;$B$2,Colin!$I7978,0)</f>
        <v>0</v>
      </c>
      <c r="Q7978" s="38">
        <f>IF(Colin!$G7978&lt;$B$1,Colin!$I7978,0)</f>
        <v>0</v>
      </c>
    </row>
    <row r="7979" spans="12:17" x14ac:dyDescent="0.25">
      <c r="L7979" s="38">
        <f>IF(AND(Colin!$G7979=$B$1,Colin!$H7979=$C$3),Colin!$I7979,)</f>
        <v>0</v>
      </c>
      <c r="M7979" s="38">
        <f>IF(AND(Colin!$G7979=$B$1,Colin!$H7979&lt;=$C$3),Colin!$I7979,)</f>
        <v>0</v>
      </c>
      <c r="N7979" s="38">
        <f>IF(AND(Colin!$G7979=$B$2,Colin!$H7979=$C$3),Colin!$I7979,)</f>
        <v>0</v>
      </c>
      <c r="O7979" s="38">
        <f>IF(AND(Colin!$G7979=$B$2,Colin!$H7979&lt;=$C$3),Colin!$I7979,)</f>
        <v>0</v>
      </c>
      <c r="P7979" s="38">
        <f>IF(Colin!$G7979&lt;$B$2,Colin!$I7979,0)</f>
        <v>0</v>
      </c>
      <c r="Q7979" s="38">
        <f>IF(Colin!$G7979&lt;$B$1,Colin!$I7979,0)</f>
        <v>0</v>
      </c>
    </row>
    <row r="7980" spans="12:17" x14ac:dyDescent="0.25">
      <c r="L7980" s="38">
        <f>IF(AND(Colin!$G7980=$B$1,Colin!$H7980=$C$3),Colin!$I7980,)</f>
        <v>0</v>
      </c>
      <c r="M7980" s="38">
        <f>IF(AND(Colin!$G7980=$B$1,Colin!$H7980&lt;=$C$3),Colin!$I7980,)</f>
        <v>0</v>
      </c>
      <c r="N7980" s="38">
        <f>IF(AND(Colin!$G7980=$B$2,Colin!$H7980=$C$3),Colin!$I7980,)</f>
        <v>0</v>
      </c>
      <c r="O7980" s="38">
        <f>IF(AND(Colin!$G7980=$B$2,Colin!$H7980&lt;=$C$3),Colin!$I7980,)</f>
        <v>0</v>
      </c>
      <c r="P7980" s="38">
        <f>IF(Colin!$G7980&lt;$B$2,Colin!$I7980,0)</f>
        <v>0</v>
      </c>
      <c r="Q7980" s="38">
        <f>IF(Colin!$G7980&lt;$B$1,Colin!$I7980,0)</f>
        <v>0</v>
      </c>
    </row>
    <row r="7981" spans="12:17" x14ac:dyDescent="0.25">
      <c r="L7981" s="38">
        <f>IF(AND(Colin!$G7981=$B$1,Colin!$H7981=$C$3),Colin!$I7981,)</f>
        <v>0</v>
      </c>
      <c r="M7981" s="38">
        <f>IF(AND(Colin!$G7981=$B$1,Colin!$H7981&lt;=$C$3),Colin!$I7981,)</f>
        <v>0</v>
      </c>
      <c r="N7981" s="38">
        <f>IF(AND(Colin!$G7981=$B$2,Colin!$H7981=$C$3),Colin!$I7981,)</f>
        <v>0</v>
      </c>
      <c r="O7981" s="38">
        <f>IF(AND(Colin!$G7981=$B$2,Colin!$H7981&lt;=$C$3),Colin!$I7981,)</f>
        <v>0</v>
      </c>
      <c r="P7981" s="38">
        <f>IF(Colin!$G7981&lt;$B$2,Colin!$I7981,0)</f>
        <v>0</v>
      </c>
      <c r="Q7981" s="38">
        <f>IF(Colin!$G7981&lt;$B$1,Colin!$I7981,0)</f>
        <v>0</v>
      </c>
    </row>
    <row r="7982" spans="12:17" x14ac:dyDescent="0.25">
      <c r="L7982" s="38">
        <f>IF(AND(Colin!$G7982=$B$1,Colin!$H7982=$C$3),Colin!$I7982,)</f>
        <v>0</v>
      </c>
      <c r="M7982" s="38">
        <f>IF(AND(Colin!$G7982=$B$1,Colin!$H7982&lt;=$C$3),Colin!$I7982,)</f>
        <v>0</v>
      </c>
      <c r="N7982" s="38">
        <f>IF(AND(Colin!$G7982=$B$2,Colin!$H7982=$C$3),Colin!$I7982,)</f>
        <v>0</v>
      </c>
      <c r="O7982" s="38">
        <f>IF(AND(Colin!$G7982=$B$2,Colin!$H7982&lt;=$C$3),Colin!$I7982,)</f>
        <v>0</v>
      </c>
      <c r="P7982" s="38">
        <f>IF(Colin!$G7982&lt;$B$2,Colin!$I7982,0)</f>
        <v>0</v>
      </c>
      <c r="Q7982" s="38">
        <f>IF(Colin!$G7982&lt;$B$1,Colin!$I7982,0)</f>
        <v>0</v>
      </c>
    </row>
    <row r="7983" spans="12:17" x14ac:dyDescent="0.25">
      <c r="L7983" s="38">
        <f>IF(AND(Colin!$G7983=$B$1,Colin!$H7983=$C$3),Colin!$I7983,)</f>
        <v>0</v>
      </c>
      <c r="M7983" s="38">
        <f>IF(AND(Colin!$G7983=$B$1,Colin!$H7983&lt;=$C$3),Colin!$I7983,)</f>
        <v>0</v>
      </c>
      <c r="N7983" s="38">
        <f>IF(AND(Colin!$G7983=$B$2,Colin!$H7983=$C$3),Colin!$I7983,)</f>
        <v>0</v>
      </c>
      <c r="O7983" s="38">
        <f>IF(AND(Colin!$G7983=$B$2,Colin!$H7983&lt;=$C$3),Colin!$I7983,)</f>
        <v>0</v>
      </c>
      <c r="P7983" s="38">
        <f>IF(Colin!$G7983&lt;$B$2,Colin!$I7983,0)</f>
        <v>0</v>
      </c>
      <c r="Q7983" s="38">
        <f>IF(Colin!$G7983&lt;$B$1,Colin!$I7983,0)</f>
        <v>0</v>
      </c>
    </row>
    <row r="7984" spans="12:17" x14ac:dyDescent="0.25">
      <c r="L7984" s="38">
        <f>IF(AND(Colin!$G7984=$B$1,Colin!$H7984=$C$3),Colin!$I7984,)</f>
        <v>0</v>
      </c>
      <c r="M7984" s="38">
        <f>IF(AND(Colin!$G7984=$B$1,Colin!$H7984&lt;=$C$3),Colin!$I7984,)</f>
        <v>0</v>
      </c>
      <c r="N7984" s="38">
        <f>IF(AND(Colin!$G7984=$B$2,Colin!$H7984=$C$3),Colin!$I7984,)</f>
        <v>0</v>
      </c>
      <c r="O7984" s="38">
        <f>IF(AND(Colin!$G7984=$B$2,Colin!$H7984&lt;=$C$3),Colin!$I7984,)</f>
        <v>0</v>
      </c>
      <c r="P7984" s="38">
        <f>IF(Colin!$G7984&lt;$B$2,Colin!$I7984,0)</f>
        <v>0</v>
      </c>
      <c r="Q7984" s="38">
        <f>IF(Colin!$G7984&lt;$B$1,Colin!$I7984,0)</f>
        <v>0</v>
      </c>
    </row>
    <row r="7985" spans="12:17" x14ac:dyDescent="0.25">
      <c r="L7985" s="38">
        <f>IF(AND(Colin!$G7985=$B$1,Colin!$H7985=$C$3),Colin!$I7985,)</f>
        <v>0</v>
      </c>
      <c r="M7985" s="38">
        <f>IF(AND(Colin!$G7985=$B$1,Colin!$H7985&lt;=$C$3),Colin!$I7985,)</f>
        <v>0</v>
      </c>
      <c r="N7985" s="38">
        <f>IF(AND(Colin!$G7985=$B$2,Colin!$H7985=$C$3),Colin!$I7985,)</f>
        <v>0</v>
      </c>
      <c r="O7985" s="38">
        <f>IF(AND(Colin!$G7985=$B$2,Colin!$H7985&lt;=$C$3),Colin!$I7985,)</f>
        <v>0</v>
      </c>
      <c r="P7985" s="38">
        <f>IF(Colin!$G7985&lt;$B$2,Colin!$I7985,0)</f>
        <v>0</v>
      </c>
      <c r="Q7985" s="38">
        <f>IF(Colin!$G7985&lt;$B$1,Colin!$I7985,0)</f>
        <v>0</v>
      </c>
    </row>
    <row r="7986" spans="12:17" x14ac:dyDescent="0.25">
      <c r="L7986" s="38">
        <f>IF(AND(Colin!$G7986=$B$1,Colin!$H7986=$C$3),Colin!$I7986,)</f>
        <v>0</v>
      </c>
      <c r="M7986" s="38">
        <f>IF(AND(Colin!$G7986=$B$1,Colin!$H7986&lt;=$C$3),Colin!$I7986,)</f>
        <v>0</v>
      </c>
      <c r="N7986" s="38">
        <f>IF(AND(Colin!$G7986=$B$2,Colin!$H7986=$C$3),Colin!$I7986,)</f>
        <v>0</v>
      </c>
      <c r="O7986" s="38">
        <f>IF(AND(Colin!$G7986=$B$2,Colin!$H7986&lt;=$C$3),Colin!$I7986,)</f>
        <v>0</v>
      </c>
      <c r="P7986" s="38">
        <f>IF(Colin!$G7986&lt;$B$2,Colin!$I7986,0)</f>
        <v>0</v>
      </c>
      <c r="Q7986" s="38">
        <f>IF(Colin!$G7986&lt;$B$1,Colin!$I7986,0)</f>
        <v>0</v>
      </c>
    </row>
    <row r="7987" spans="12:17" x14ac:dyDescent="0.25">
      <c r="L7987" s="38">
        <f>IF(AND(Colin!$G7987=$B$1,Colin!$H7987=$C$3),Colin!$I7987,)</f>
        <v>0</v>
      </c>
      <c r="M7987" s="38">
        <f>IF(AND(Colin!$G7987=$B$1,Colin!$H7987&lt;=$C$3),Colin!$I7987,)</f>
        <v>0</v>
      </c>
      <c r="N7987" s="38">
        <f>IF(AND(Colin!$G7987=$B$2,Colin!$H7987=$C$3),Colin!$I7987,)</f>
        <v>0</v>
      </c>
      <c r="O7987" s="38">
        <f>IF(AND(Colin!$G7987=$B$2,Colin!$H7987&lt;=$C$3),Colin!$I7987,)</f>
        <v>0</v>
      </c>
      <c r="P7987" s="38">
        <f>IF(Colin!$G7987&lt;$B$2,Colin!$I7987,0)</f>
        <v>0</v>
      </c>
      <c r="Q7987" s="38">
        <f>IF(Colin!$G7987&lt;$B$1,Colin!$I7987,0)</f>
        <v>0</v>
      </c>
    </row>
    <row r="7988" spans="12:17" x14ac:dyDescent="0.25">
      <c r="L7988" s="38">
        <f>IF(AND(Colin!$G7988=$B$1,Colin!$H7988=$C$3),Colin!$I7988,)</f>
        <v>0</v>
      </c>
      <c r="M7988" s="38">
        <f>IF(AND(Colin!$G7988=$B$1,Colin!$H7988&lt;=$C$3),Colin!$I7988,)</f>
        <v>0</v>
      </c>
      <c r="N7988" s="38">
        <f>IF(AND(Colin!$G7988=$B$2,Colin!$H7988=$C$3),Colin!$I7988,)</f>
        <v>0</v>
      </c>
      <c r="O7988" s="38">
        <f>IF(AND(Colin!$G7988=$B$2,Colin!$H7988&lt;=$C$3),Colin!$I7988,)</f>
        <v>0</v>
      </c>
      <c r="P7988" s="38">
        <f>IF(Colin!$G7988&lt;$B$2,Colin!$I7988,0)</f>
        <v>0</v>
      </c>
      <c r="Q7988" s="38">
        <f>IF(Colin!$G7988&lt;$B$1,Colin!$I7988,0)</f>
        <v>0</v>
      </c>
    </row>
    <row r="7989" spans="12:17" x14ac:dyDescent="0.25">
      <c r="L7989" s="38">
        <f>IF(AND(Colin!$G7989=$B$1,Colin!$H7989=$C$3),Colin!$I7989,)</f>
        <v>0</v>
      </c>
      <c r="M7989" s="38">
        <f>IF(AND(Colin!$G7989=$B$1,Colin!$H7989&lt;=$C$3),Colin!$I7989,)</f>
        <v>0</v>
      </c>
      <c r="N7989" s="38">
        <f>IF(AND(Colin!$G7989=$B$2,Colin!$H7989=$C$3),Colin!$I7989,)</f>
        <v>0</v>
      </c>
      <c r="O7989" s="38">
        <f>IF(AND(Colin!$G7989=$B$2,Colin!$H7989&lt;=$C$3),Colin!$I7989,)</f>
        <v>0</v>
      </c>
      <c r="P7989" s="38">
        <f>IF(Colin!$G7989&lt;$B$2,Colin!$I7989,0)</f>
        <v>0</v>
      </c>
      <c r="Q7989" s="38">
        <f>IF(Colin!$G7989&lt;$B$1,Colin!$I7989,0)</f>
        <v>0</v>
      </c>
    </row>
    <row r="7990" spans="12:17" x14ac:dyDescent="0.25">
      <c r="L7990" s="38">
        <f>IF(AND(Colin!$G7990=$B$1,Colin!$H7990=$C$3),Colin!$I7990,)</f>
        <v>0</v>
      </c>
      <c r="M7990" s="38">
        <f>IF(AND(Colin!$G7990=$B$1,Colin!$H7990&lt;=$C$3),Colin!$I7990,)</f>
        <v>0</v>
      </c>
      <c r="N7990" s="38">
        <f>IF(AND(Colin!$G7990=$B$2,Colin!$H7990=$C$3),Colin!$I7990,)</f>
        <v>0</v>
      </c>
      <c r="O7990" s="38">
        <f>IF(AND(Colin!$G7990=$B$2,Colin!$H7990&lt;=$C$3),Colin!$I7990,)</f>
        <v>0</v>
      </c>
      <c r="P7990" s="38">
        <f>IF(Colin!$G7990&lt;$B$2,Colin!$I7990,0)</f>
        <v>0</v>
      </c>
      <c r="Q7990" s="38">
        <f>IF(Colin!$G7990&lt;$B$1,Colin!$I7990,0)</f>
        <v>0</v>
      </c>
    </row>
    <row r="7991" spans="12:17" x14ac:dyDescent="0.25">
      <c r="L7991" s="38">
        <f>IF(AND(Colin!$G7991=$B$1,Colin!$H7991=$C$3),Colin!$I7991,)</f>
        <v>0</v>
      </c>
      <c r="M7991" s="38">
        <f>IF(AND(Colin!$G7991=$B$1,Colin!$H7991&lt;=$C$3),Colin!$I7991,)</f>
        <v>0</v>
      </c>
      <c r="N7991" s="38">
        <f>IF(AND(Colin!$G7991=$B$2,Colin!$H7991=$C$3),Colin!$I7991,)</f>
        <v>0</v>
      </c>
      <c r="O7991" s="38">
        <f>IF(AND(Colin!$G7991=$B$2,Colin!$H7991&lt;=$C$3),Colin!$I7991,)</f>
        <v>0</v>
      </c>
      <c r="P7991" s="38">
        <f>IF(Colin!$G7991&lt;$B$2,Colin!$I7991,0)</f>
        <v>0</v>
      </c>
      <c r="Q7991" s="38">
        <f>IF(Colin!$G7991&lt;$B$1,Colin!$I7991,0)</f>
        <v>0</v>
      </c>
    </row>
    <row r="7992" spans="12:17" x14ac:dyDescent="0.25">
      <c r="L7992" s="38">
        <f>IF(AND(Colin!$G7992=$B$1,Colin!$H7992=$C$3),Colin!$I7992,)</f>
        <v>0</v>
      </c>
      <c r="M7992" s="38">
        <f>IF(AND(Colin!$G7992=$B$1,Colin!$H7992&lt;=$C$3),Colin!$I7992,)</f>
        <v>0</v>
      </c>
      <c r="N7992" s="38">
        <f>IF(AND(Colin!$G7992=$B$2,Colin!$H7992=$C$3),Colin!$I7992,)</f>
        <v>0</v>
      </c>
      <c r="O7992" s="38">
        <f>IF(AND(Colin!$G7992=$B$2,Colin!$H7992&lt;=$C$3),Colin!$I7992,)</f>
        <v>0</v>
      </c>
      <c r="P7992" s="38">
        <f>IF(Colin!$G7992&lt;$B$2,Colin!$I7992,0)</f>
        <v>0</v>
      </c>
      <c r="Q7992" s="38">
        <f>IF(Colin!$G7992&lt;$B$1,Colin!$I7992,0)</f>
        <v>0</v>
      </c>
    </row>
    <row r="7993" spans="12:17" x14ac:dyDescent="0.25">
      <c r="L7993" s="38">
        <f>IF(AND(Colin!$G7993=$B$1,Colin!$H7993=$C$3),Colin!$I7993,)</f>
        <v>0</v>
      </c>
      <c r="M7993" s="38">
        <f>IF(AND(Colin!$G7993=$B$1,Colin!$H7993&lt;=$C$3),Colin!$I7993,)</f>
        <v>0</v>
      </c>
      <c r="N7993" s="38">
        <f>IF(AND(Colin!$G7993=$B$2,Colin!$H7993=$C$3),Colin!$I7993,)</f>
        <v>0</v>
      </c>
      <c r="O7993" s="38">
        <f>IF(AND(Colin!$G7993=$B$2,Colin!$H7993&lt;=$C$3),Colin!$I7993,)</f>
        <v>0</v>
      </c>
      <c r="P7993" s="38">
        <f>IF(Colin!$G7993&lt;$B$2,Colin!$I7993,0)</f>
        <v>0</v>
      </c>
      <c r="Q7993" s="38">
        <f>IF(Colin!$G7993&lt;$B$1,Colin!$I7993,0)</f>
        <v>0</v>
      </c>
    </row>
    <row r="7994" spans="12:17" x14ac:dyDescent="0.25">
      <c r="L7994" s="38">
        <f>IF(AND(Colin!$G7994=$B$1,Colin!$H7994=$C$3),Colin!$I7994,)</f>
        <v>0</v>
      </c>
      <c r="M7994" s="38">
        <f>IF(AND(Colin!$G7994=$B$1,Colin!$H7994&lt;=$C$3),Colin!$I7994,)</f>
        <v>0</v>
      </c>
      <c r="N7994" s="38">
        <f>IF(AND(Colin!$G7994=$B$2,Colin!$H7994=$C$3),Colin!$I7994,)</f>
        <v>0</v>
      </c>
      <c r="O7994" s="38">
        <f>IF(AND(Colin!$G7994=$B$2,Colin!$H7994&lt;=$C$3),Colin!$I7994,)</f>
        <v>0</v>
      </c>
      <c r="P7994" s="38">
        <f>IF(Colin!$G7994&lt;$B$2,Colin!$I7994,0)</f>
        <v>0</v>
      </c>
      <c r="Q7994" s="38">
        <f>IF(Colin!$G7994&lt;$B$1,Colin!$I7994,0)</f>
        <v>0</v>
      </c>
    </row>
    <row r="7995" spans="12:17" x14ac:dyDescent="0.25">
      <c r="L7995" s="38">
        <f>IF(AND(Colin!$G7995=$B$1,Colin!$H7995=$C$3),Colin!$I7995,)</f>
        <v>0</v>
      </c>
      <c r="M7995" s="38">
        <f>IF(AND(Colin!$G7995=$B$1,Colin!$H7995&lt;=$C$3),Colin!$I7995,)</f>
        <v>0</v>
      </c>
      <c r="N7995" s="38">
        <f>IF(AND(Colin!$G7995=$B$2,Colin!$H7995=$C$3),Colin!$I7995,)</f>
        <v>0</v>
      </c>
      <c r="O7995" s="38">
        <f>IF(AND(Colin!$G7995=$B$2,Colin!$H7995&lt;=$C$3),Colin!$I7995,)</f>
        <v>0</v>
      </c>
      <c r="P7995" s="38">
        <f>IF(Colin!$G7995&lt;$B$2,Colin!$I7995,0)</f>
        <v>0</v>
      </c>
      <c r="Q7995" s="38">
        <f>IF(Colin!$G7995&lt;$B$1,Colin!$I7995,0)</f>
        <v>0</v>
      </c>
    </row>
    <row r="7996" spans="12:17" x14ac:dyDescent="0.25">
      <c r="L7996" s="38">
        <f>IF(AND(Colin!$G7996=$B$1,Colin!$H7996=$C$3),Colin!$I7996,)</f>
        <v>0</v>
      </c>
      <c r="M7996" s="38">
        <f>IF(AND(Colin!$G7996=$B$1,Colin!$H7996&lt;=$C$3),Colin!$I7996,)</f>
        <v>0</v>
      </c>
      <c r="N7996" s="38">
        <f>IF(AND(Colin!$G7996=$B$2,Colin!$H7996=$C$3),Colin!$I7996,)</f>
        <v>0</v>
      </c>
      <c r="O7996" s="38">
        <f>IF(AND(Colin!$G7996=$B$2,Colin!$H7996&lt;=$C$3),Colin!$I7996,)</f>
        <v>0</v>
      </c>
      <c r="P7996" s="38">
        <f>IF(Colin!$G7996&lt;$B$2,Colin!$I7996,0)</f>
        <v>0</v>
      </c>
      <c r="Q7996" s="38">
        <f>IF(Colin!$G7996&lt;$B$1,Colin!$I7996,0)</f>
        <v>0</v>
      </c>
    </row>
    <row r="7997" spans="12:17" x14ac:dyDescent="0.25">
      <c r="L7997" s="38">
        <f>IF(AND(Colin!$G7997=$B$1,Colin!$H7997=$C$3),Colin!$I7997,)</f>
        <v>0</v>
      </c>
      <c r="M7997" s="38">
        <f>IF(AND(Colin!$G7997=$B$1,Colin!$H7997&lt;=$C$3),Colin!$I7997,)</f>
        <v>0</v>
      </c>
      <c r="N7997" s="38">
        <f>IF(AND(Colin!$G7997=$B$2,Colin!$H7997=$C$3),Colin!$I7997,)</f>
        <v>0</v>
      </c>
      <c r="O7997" s="38">
        <f>IF(AND(Colin!$G7997=$B$2,Colin!$H7997&lt;=$C$3),Colin!$I7997,)</f>
        <v>0</v>
      </c>
      <c r="P7997" s="38">
        <f>IF(Colin!$G7997&lt;$B$2,Colin!$I7997,0)</f>
        <v>0</v>
      </c>
      <c r="Q7997" s="38">
        <f>IF(Colin!$G7997&lt;$B$1,Colin!$I7997,0)</f>
        <v>0</v>
      </c>
    </row>
    <row r="7998" spans="12:17" x14ac:dyDescent="0.25">
      <c r="L7998" s="38">
        <f>IF(AND(Colin!$G7998=$B$1,Colin!$H7998=$C$3),Colin!$I7998,)</f>
        <v>0</v>
      </c>
      <c r="M7998" s="38">
        <f>IF(AND(Colin!$G7998=$B$1,Colin!$H7998&lt;=$C$3),Colin!$I7998,)</f>
        <v>0</v>
      </c>
      <c r="N7998" s="38">
        <f>IF(AND(Colin!$G7998=$B$2,Colin!$H7998=$C$3),Colin!$I7998,)</f>
        <v>0</v>
      </c>
      <c r="O7998" s="38">
        <f>IF(AND(Colin!$G7998=$B$2,Colin!$H7998&lt;=$C$3),Colin!$I7998,)</f>
        <v>0</v>
      </c>
      <c r="P7998" s="38">
        <f>IF(Colin!$G7998&lt;$B$2,Colin!$I7998,0)</f>
        <v>0</v>
      </c>
      <c r="Q7998" s="38">
        <f>IF(Colin!$G7998&lt;$B$1,Colin!$I7998,0)</f>
        <v>0</v>
      </c>
    </row>
    <row r="7999" spans="12:17" x14ac:dyDescent="0.25">
      <c r="L7999" s="38">
        <f>IF(AND(Colin!$G7999=$B$1,Colin!$H7999=$C$3),Colin!$I7999,)</f>
        <v>0</v>
      </c>
      <c r="M7999" s="38">
        <f>IF(AND(Colin!$G7999=$B$1,Colin!$H7999&lt;=$C$3),Colin!$I7999,)</f>
        <v>0</v>
      </c>
      <c r="N7999" s="38">
        <f>IF(AND(Colin!$G7999=$B$2,Colin!$H7999=$C$3),Colin!$I7999,)</f>
        <v>0</v>
      </c>
      <c r="O7999" s="38">
        <f>IF(AND(Colin!$G7999=$B$2,Colin!$H7999&lt;=$C$3),Colin!$I7999,)</f>
        <v>0</v>
      </c>
      <c r="P7999" s="38">
        <f>IF(Colin!$G7999&lt;$B$2,Colin!$I7999,0)</f>
        <v>0</v>
      </c>
      <c r="Q7999" s="38">
        <f>IF(Colin!$G7999&lt;$B$1,Colin!$I7999,0)</f>
        <v>0</v>
      </c>
    </row>
    <row r="8000" spans="12:17" x14ac:dyDescent="0.25">
      <c r="L8000" s="38">
        <f>IF(AND(Colin!$G8000=$B$1,Colin!$H8000=$C$3),Colin!$I8000,)</f>
        <v>0</v>
      </c>
      <c r="M8000" s="38">
        <f>IF(AND(Colin!$G8000=$B$1,Colin!$H8000&lt;=$C$3),Colin!$I8000,)</f>
        <v>0</v>
      </c>
      <c r="N8000" s="38">
        <f>IF(AND(Colin!$G8000=$B$2,Colin!$H8000=$C$3),Colin!$I8000,)</f>
        <v>0</v>
      </c>
      <c r="O8000" s="38">
        <f>IF(AND(Colin!$G8000=$B$2,Colin!$H8000&lt;=$C$3),Colin!$I8000,)</f>
        <v>0</v>
      </c>
      <c r="P8000" s="38">
        <f>IF(Colin!$G8000&lt;$B$2,Colin!$I8000,0)</f>
        <v>0</v>
      </c>
      <c r="Q8000" s="38">
        <f>IF(Colin!$G8000&lt;$B$1,Colin!$I8000,0)</f>
        <v>0</v>
      </c>
    </row>
    <row r="8001" spans="12:17" x14ac:dyDescent="0.25">
      <c r="L8001" s="38">
        <f>IF(AND(Colin!$G8001=$B$1,Colin!$H8001=$C$3),Colin!$I8001,)</f>
        <v>0</v>
      </c>
      <c r="M8001" s="38">
        <f>IF(AND(Colin!$G8001=$B$1,Colin!$H8001&lt;=$C$3),Colin!$I8001,)</f>
        <v>0</v>
      </c>
      <c r="N8001" s="38">
        <f>IF(AND(Colin!$G8001=$B$2,Colin!$H8001=$C$3),Colin!$I8001,)</f>
        <v>0</v>
      </c>
      <c r="O8001" s="38">
        <f>IF(AND(Colin!$G8001=$B$2,Colin!$H8001&lt;=$C$3),Colin!$I8001,)</f>
        <v>0</v>
      </c>
      <c r="P8001" s="38">
        <f>IF(Colin!$G8001&lt;$B$2,Colin!$I8001,0)</f>
        <v>0</v>
      </c>
      <c r="Q8001" s="38">
        <f>IF(Colin!$G8001&lt;$B$1,Colin!$I8001,0)</f>
        <v>0</v>
      </c>
    </row>
    <row r="8002" spans="12:17" x14ac:dyDescent="0.25">
      <c r="L8002" s="38">
        <f>IF(AND(Colin!$G8002=$B$1,Colin!$H8002=$C$3),Colin!$I8002,)</f>
        <v>0</v>
      </c>
      <c r="M8002" s="38">
        <f>IF(AND(Colin!$G8002=$B$1,Colin!$H8002&lt;=$C$3),Colin!$I8002,)</f>
        <v>0</v>
      </c>
      <c r="N8002" s="38">
        <f>IF(AND(Colin!$G8002=$B$2,Colin!$H8002=$C$3),Colin!$I8002,)</f>
        <v>0</v>
      </c>
      <c r="O8002" s="38">
        <f>IF(AND(Colin!$G8002=$B$2,Colin!$H8002&lt;=$C$3),Colin!$I8002,)</f>
        <v>0</v>
      </c>
      <c r="P8002" s="38">
        <f>IF(Colin!$G8002&lt;$B$2,Colin!$I8002,0)</f>
        <v>0</v>
      </c>
      <c r="Q8002" s="38">
        <f>IF(Colin!$G8002&lt;$B$1,Colin!$I8002,0)</f>
        <v>0</v>
      </c>
    </row>
    <row r="8003" spans="12:17" x14ac:dyDescent="0.25">
      <c r="L8003" s="38">
        <f>IF(AND(Colin!$G8003=$B$1,Colin!$H8003=$C$3),Colin!$I8003,)</f>
        <v>0</v>
      </c>
      <c r="M8003" s="38">
        <f>IF(AND(Colin!$G8003=$B$1,Colin!$H8003&lt;=$C$3),Colin!$I8003,)</f>
        <v>0</v>
      </c>
      <c r="N8003" s="38">
        <f>IF(AND(Colin!$G8003=$B$2,Colin!$H8003=$C$3),Colin!$I8003,)</f>
        <v>0</v>
      </c>
      <c r="O8003" s="38">
        <f>IF(AND(Colin!$G8003=$B$2,Colin!$H8003&lt;=$C$3),Colin!$I8003,)</f>
        <v>0</v>
      </c>
      <c r="P8003" s="38">
        <f>IF(Colin!$G8003&lt;$B$2,Colin!$I8003,0)</f>
        <v>0</v>
      </c>
      <c r="Q8003" s="38">
        <f>IF(Colin!$G8003&lt;$B$1,Colin!$I8003,0)</f>
        <v>0</v>
      </c>
    </row>
    <row r="8004" spans="12:17" x14ac:dyDescent="0.25">
      <c r="L8004" s="38">
        <f>IF(AND(Colin!$G8004=$B$1,Colin!$H8004=$C$3),Colin!$I8004,)</f>
        <v>0</v>
      </c>
      <c r="M8004" s="38">
        <f>IF(AND(Colin!$G8004=$B$1,Colin!$H8004&lt;=$C$3),Colin!$I8004,)</f>
        <v>0</v>
      </c>
      <c r="N8004" s="38">
        <f>IF(AND(Colin!$G8004=$B$2,Colin!$H8004=$C$3),Colin!$I8004,)</f>
        <v>0</v>
      </c>
      <c r="O8004" s="38">
        <f>IF(AND(Colin!$G8004=$B$2,Colin!$H8004&lt;=$C$3),Colin!$I8004,)</f>
        <v>0</v>
      </c>
      <c r="P8004" s="38">
        <f>IF(Colin!$G8004&lt;$B$2,Colin!$I8004,0)</f>
        <v>0</v>
      </c>
      <c r="Q8004" s="38">
        <f>IF(Colin!$G8004&lt;$B$1,Colin!$I8004,0)</f>
        <v>0</v>
      </c>
    </row>
    <row r="8005" spans="12:17" x14ac:dyDescent="0.25">
      <c r="L8005" s="38">
        <f>IF(AND(Colin!$G8005=$B$1,Colin!$H8005=$C$3),Colin!$I8005,)</f>
        <v>0</v>
      </c>
      <c r="M8005" s="38">
        <f>IF(AND(Colin!$G8005=$B$1,Colin!$H8005&lt;=$C$3),Colin!$I8005,)</f>
        <v>0</v>
      </c>
      <c r="N8005" s="38">
        <f>IF(AND(Colin!$G8005=$B$2,Colin!$H8005=$C$3),Colin!$I8005,)</f>
        <v>0</v>
      </c>
      <c r="O8005" s="38">
        <f>IF(AND(Colin!$G8005=$B$2,Colin!$H8005&lt;=$C$3),Colin!$I8005,)</f>
        <v>0</v>
      </c>
      <c r="P8005" s="38">
        <f>IF(Colin!$G8005&lt;$B$2,Colin!$I8005,0)</f>
        <v>0</v>
      </c>
      <c r="Q8005" s="38">
        <f>IF(Colin!$G8005&lt;$B$1,Colin!$I8005,0)</f>
        <v>0</v>
      </c>
    </row>
    <row r="8006" spans="12:17" x14ac:dyDescent="0.25">
      <c r="L8006" s="38">
        <f>IF(AND(Colin!$G8006=$B$1,Colin!$H8006=$C$3),Colin!$I8006,)</f>
        <v>0</v>
      </c>
      <c r="M8006" s="38">
        <f>IF(AND(Colin!$G8006=$B$1,Colin!$H8006&lt;=$C$3),Colin!$I8006,)</f>
        <v>0</v>
      </c>
      <c r="N8006" s="38">
        <f>IF(AND(Colin!$G8006=$B$2,Colin!$H8006=$C$3),Colin!$I8006,)</f>
        <v>0</v>
      </c>
      <c r="O8006" s="38">
        <f>IF(AND(Colin!$G8006=$B$2,Colin!$H8006&lt;=$C$3),Colin!$I8006,)</f>
        <v>0</v>
      </c>
      <c r="P8006" s="38">
        <f>IF(Colin!$G8006&lt;$B$2,Colin!$I8006,0)</f>
        <v>0</v>
      </c>
      <c r="Q8006" s="38">
        <f>IF(Colin!$G8006&lt;$B$1,Colin!$I8006,0)</f>
        <v>0</v>
      </c>
    </row>
    <row r="8007" spans="12:17" x14ac:dyDescent="0.25">
      <c r="L8007" s="38">
        <f>IF(AND(Colin!$G8007=$B$1,Colin!$H8007=$C$3),Colin!$I8007,)</f>
        <v>0</v>
      </c>
      <c r="M8007" s="38">
        <f>IF(AND(Colin!$G8007=$B$1,Colin!$H8007&lt;=$C$3),Colin!$I8007,)</f>
        <v>0</v>
      </c>
      <c r="N8007" s="38">
        <f>IF(AND(Colin!$G8007=$B$2,Colin!$H8007=$C$3),Colin!$I8007,)</f>
        <v>0</v>
      </c>
      <c r="O8007" s="38">
        <f>IF(AND(Colin!$G8007=$B$2,Colin!$H8007&lt;=$C$3),Colin!$I8007,)</f>
        <v>0</v>
      </c>
      <c r="P8007" s="38">
        <f>IF(Colin!$G8007&lt;$B$2,Colin!$I8007,0)</f>
        <v>0</v>
      </c>
      <c r="Q8007" s="38">
        <f>IF(Colin!$G8007&lt;$B$1,Colin!$I8007,0)</f>
        <v>0</v>
      </c>
    </row>
    <row r="8008" spans="12:17" x14ac:dyDescent="0.25">
      <c r="L8008" s="38">
        <f>IF(AND(Colin!$G8008=$B$1,Colin!$H8008=$C$3),Colin!$I8008,)</f>
        <v>0</v>
      </c>
      <c r="M8008" s="38">
        <f>IF(AND(Colin!$G8008=$B$1,Colin!$H8008&lt;=$C$3),Colin!$I8008,)</f>
        <v>0</v>
      </c>
      <c r="N8008" s="38">
        <f>IF(AND(Colin!$G8008=$B$2,Colin!$H8008=$C$3),Colin!$I8008,)</f>
        <v>0</v>
      </c>
      <c r="O8008" s="38">
        <f>IF(AND(Colin!$G8008=$B$2,Colin!$H8008&lt;=$C$3),Colin!$I8008,)</f>
        <v>0</v>
      </c>
      <c r="P8008" s="38">
        <f>IF(Colin!$G8008&lt;$B$2,Colin!$I8008,0)</f>
        <v>0</v>
      </c>
      <c r="Q8008" s="38">
        <f>IF(Colin!$G8008&lt;$B$1,Colin!$I8008,0)</f>
        <v>0</v>
      </c>
    </row>
    <row r="8009" spans="12:17" x14ac:dyDescent="0.25">
      <c r="L8009" s="38">
        <f>IF(AND(Colin!$G8009=$B$1,Colin!$H8009=$C$3),Colin!$I8009,)</f>
        <v>0</v>
      </c>
      <c r="M8009" s="38">
        <f>IF(AND(Colin!$G8009=$B$1,Colin!$H8009&lt;=$C$3),Colin!$I8009,)</f>
        <v>0</v>
      </c>
      <c r="N8009" s="38">
        <f>IF(AND(Colin!$G8009=$B$2,Colin!$H8009=$C$3),Colin!$I8009,)</f>
        <v>0</v>
      </c>
      <c r="O8009" s="38">
        <f>IF(AND(Colin!$G8009=$B$2,Colin!$H8009&lt;=$C$3),Colin!$I8009,)</f>
        <v>0</v>
      </c>
      <c r="P8009" s="38">
        <f>IF(Colin!$G8009&lt;$B$2,Colin!$I8009,0)</f>
        <v>0</v>
      </c>
      <c r="Q8009" s="38">
        <f>IF(Colin!$G8009&lt;$B$1,Colin!$I8009,0)</f>
        <v>0</v>
      </c>
    </row>
    <row r="8010" spans="12:17" x14ac:dyDescent="0.25">
      <c r="L8010" s="38">
        <f>IF(AND(Colin!$G8010=$B$1,Colin!$H8010=$C$3),Colin!$I8010,)</f>
        <v>0</v>
      </c>
      <c r="M8010" s="38">
        <f>IF(AND(Colin!$G8010=$B$1,Colin!$H8010&lt;=$C$3),Colin!$I8010,)</f>
        <v>0</v>
      </c>
      <c r="N8010" s="38">
        <f>IF(AND(Colin!$G8010=$B$2,Colin!$H8010=$C$3),Colin!$I8010,)</f>
        <v>0</v>
      </c>
      <c r="O8010" s="38">
        <f>IF(AND(Colin!$G8010=$B$2,Colin!$H8010&lt;=$C$3),Colin!$I8010,)</f>
        <v>0</v>
      </c>
      <c r="P8010" s="38">
        <f>IF(Colin!$G8010&lt;$B$2,Colin!$I8010,0)</f>
        <v>0</v>
      </c>
      <c r="Q8010" s="38">
        <f>IF(Colin!$G8010&lt;$B$1,Colin!$I8010,0)</f>
        <v>0</v>
      </c>
    </row>
    <row r="8011" spans="12:17" x14ac:dyDescent="0.25">
      <c r="L8011" s="38">
        <f>IF(AND(Colin!$G8011=$B$1,Colin!$H8011=$C$3),Colin!$I8011,)</f>
        <v>0</v>
      </c>
      <c r="M8011" s="38">
        <f>IF(AND(Colin!$G8011=$B$1,Colin!$H8011&lt;=$C$3),Colin!$I8011,)</f>
        <v>0</v>
      </c>
      <c r="N8011" s="38">
        <f>IF(AND(Colin!$G8011=$B$2,Colin!$H8011=$C$3),Colin!$I8011,)</f>
        <v>0</v>
      </c>
      <c r="O8011" s="38">
        <f>IF(AND(Colin!$G8011=$B$2,Colin!$H8011&lt;=$C$3),Colin!$I8011,)</f>
        <v>0</v>
      </c>
      <c r="P8011" s="38">
        <f>IF(Colin!$G8011&lt;$B$2,Colin!$I8011,0)</f>
        <v>0</v>
      </c>
      <c r="Q8011" s="38">
        <f>IF(Colin!$G8011&lt;$B$1,Colin!$I8011,0)</f>
        <v>0</v>
      </c>
    </row>
    <row r="8012" spans="12:17" x14ac:dyDescent="0.25">
      <c r="L8012" s="38">
        <f>IF(AND(Colin!$G8012=$B$1,Colin!$H8012=$C$3),Colin!$I8012,)</f>
        <v>0</v>
      </c>
      <c r="M8012" s="38">
        <f>IF(AND(Colin!$G8012=$B$1,Colin!$H8012&lt;=$C$3),Colin!$I8012,)</f>
        <v>0</v>
      </c>
      <c r="N8012" s="38">
        <f>IF(AND(Colin!$G8012=$B$2,Colin!$H8012=$C$3),Colin!$I8012,)</f>
        <v>0</v>
      </c>
      <c r="O8012" s="38">
        <f>IF(AND(Colin!$G8012=$B$2,Colin!$H8012&lt;=$C$3),Colin!$I8012,)</f>
        <v>0</v>
      </c>
      <c r="P8012" s="38">
        <f>IF(Colin!$G8012&lt;$B$2,Colin!$I8012,0)</f>
        <v>0</v>
      </c>
      <c r="Q8012" s="38">
        <f>IF(Colin!$G8012&lt;$B$1,Colin!$I8012,0)</f>
        <v>0</v>
      </c>
    </row>
    <row r="8013" spans="12:17" x14ac:dyDescent="0.25">
      <c r="L8013" s="38">
        <f>IF(AND(Colin!$G8013=$B$1,Colin!$H8013=$C$3),Colin!$I8013,)</f>
        <v>0</v>
      </c>
      <c r="M8013" s="38">
        <f>IF(AND(Colin!$G8013=$B$1,Colin!$H8013&lt;=$C$3),Colin!$I8013,)</f>
        <v>0</v>
      </c>
      <c r="N8013" s="38">
        <f>IF(AND(Colin!$G8013=$B$2,Colin!$H8013=$C$3),Colin!$I8013,)</f>
        <v>0</v>
      </c>
      <c r="O8013" s="38">
        <f>IF(AND(Colin!$G8013=$B$2,Colin!$H8013&lt;=$C$3),Colin!$I8013,)</f>
        <v>0</v>
      </c>
      <c r="P8013" s="38">
        <f>IF(Colin!$G8013&lt;$B$2,Colin!$I8013,0)</f>
        <v>0</v>
      </c>
      <c r="Q8013" s="38">
        <f>IF(Colin!$G8013&lt;$B$1,Colin!$I8013,0)</f>
        <v>0</v>
      </c>
    </row>
    <row r="8014" spans="12:17" x14ac:dyDescent="0.25">
      <c r="L8014" s="38">
        <f>IF(AND(Colin!$G8014=$B$1,Colin!$H8014=$C$3),Colin!$I8014,)</f>
        <v>0</v>
      </c>
      <c r="M8014" s="38">
        <f>IF(AND(Colin!$G8014=$B$1,Colin!$H8014&lt;=$C$3),Colin!$I8014,)</f>
        <v>0</v>
      </c>
      <c r="N8014" s="38">
        <f>IF(AND(Colin!$G8014=$B$2,Colin!$H8014=$C$3),Colin!$I8014,)</f>
        <v>0</v>
      </c>
      <c r="O8014" s="38">
        <f>IF(AND(Colin!$G8014=$B$2,Colin!$H8014&lt;=$C$3),Colin!$I8014,)</f>
        <v>0</v>
      </c>
      <c r="P8014" s="38">
        <f>IF(Colin!$G8014&lt;$B$2,Colin!$I8014,0)</f>
        <v>0</v>
      </c>
      <c r="Q8014" s="38">
        <f>IF(Colin!$G8014&lt;$B$1,Colin!$I8014,0)</f>
        <v>0</v>
      </c>
    </row>
    <row r="8015" spans="12:17" x14ac:dyDescent="0.25">
      <c r="L8015" s="38">
        <f>IF(AND(Colin!$G8015=$B$1,Colin!$H8015=$C$3),Colin!$I8015,)</f>
        <v>0</v>
      </c>
      <c r="M8015" s="38">
        <f>IF(AND(Colin!$G8015=$B$1,Colin!$H8015&lt;=$C$3),Colin!$I8015,)</f>
        <v>0</v>
      </c>
      <c r="N8015" s="38">
        <f>IF(AND(Colin!$G8015=$B$2,Colin!$H8015=$C$3),Colin!$I8015,)</f>
        <v>0</v>
      </c>
      <c r="O8015" s="38">
        <f>IF(AND(Colin!$G8015=$B$2,Colin!$H8015&lt;=$C$3),Colin!$I8015,)</f>
        <v>0</v>
      </c>
      <c r="P8015" s="38">
        <f>IF(Colin!$G8015&lt;$B$2,Colin!$I8015,0)</f>
        <v>0</v>
      </c>
      <c r="Q8015" s="38">
        <f>IF(Colin!$G8015&lt;$B$1,Colin!$I8015,0)</f>
        <v>0</v>
      </c>
    </row>
    <row r="8016" spans="12:17" x14ac:dyDescent="0.25">
      <c r="L8016" s="38">
        <f>IF(AND(Colin!$G8016=$B$1,Colin!$H8016=$C$3),Colin!$I8016,)</f>
        <v>0</v>
      </c>
      <c r="M8016" s="38">
        <f>IF(AND(Colin!$G8016=$B$1,Colin!$H8016&lt;=$C$3),Colin!$I8016,)</f>
        <v>0</v>
      </c>
      <c r="N8016" s="38">
        <f>IF(AND(Colin!$G8016=$B$2,Colin!$H8016=$C$3),Colin!$I8016,)</f>
        <v>0</v>
      </c>
      <c r="O8016" s="38">
        <f>IF(AND(Colin!$G8016=$B$2,Colin!$H8016&lt;=$C$3),Colin!$I8016,)</f>
        <v>0</v>
      </c>
      <c r="P8016" s="38">
        <f>IF(Colin!$G8016&lt;$B$2,Colin!$I8016,0)</f>
        <v>0</v>
      </c>
      <c r="Q8016" s="38">
        <f>IF(Colin!$G8016&lt;$B$1,Colin!$I8016,0)</f>
        <v>0</v>
      </c>
    </row>
    <row r="8017" spans="12:17" x14ac:dyDescent="0.25">
      <c r="L8017" s="38">
        <f>IF(AND(Colin!$G8017=$B$1,Colin!$H8017=$C$3),Colin!$I8017,)</f>
        <v>0</v>
      </c>
      <c r="M8017" s="38">
        <f>IF(AND(Colin!$G8017=$B$1,Colin!$H8017&lt;=$C$3),Colin!$I8017,)</f>
        <v>0</v>
      </c>
      <c r="N8017" s="38">
        <f>IF(AND(Colin!$G8017=$B$2,Colin!$H8017=$C$3),Colin!$I8017,)</f>
        <v>0</v>
      </c>
      <c r="O8017" s="38">
        <f>IF(AND(Colin!$G8017=$B$2,Colin!$H8017&lt;=$C$3),Colin!$I8017,)</f>
        <v>0</v>
      </c>
      <c r="P8017" s="38">
        <f>IF(Colin!$G8017&lt;$B$2,Colin!$I8017,0)</f>
        <v>0</v>
      </c>
      <c r="Q8017" s="38">
        <f>IF(Colin!$G8017&lt;$B$1,Colin!$I8017,0)</f>
        <v>0</v>
      </c>
    </row>
    <row r="8018" spans="12:17" x14ac:dyDescent="0.25">
      <c r="L8018" s="38">
        <f>IF(AND(Colin!$G8018=$B$1,Colin!$H8018=$C$3),Colin!$I8018,)</f>
        <v>0</v>
      </c>
      <c r="M8018" s="38">
        <f>IF(AND(Colin!$G8018=$B$1,Colin!$H8018&lt;=$C$3),Colin!$I8018,)</f>
        <v>0</v>
      </c>
      <c r="N8018" s="38">
        <f>IF(AND(Colin!$G8018=$B$2,Colin!$H8018=$C$3),Colin!$I8018,)</f>
        <v>0</v>
      </c>
      <c r="O8018" s="38">
        <f>IF(AND(Colin!$G8018=$B$2,Colin!$H8018&lt;=$C$3),Colin!$I8018,)</f>
        <v>0</v>
      </c>
      <c r="P8018" s="38">
        <f>IF(Colin!$G8018&lt;$B$2,Colin!$I8018,0)</f>
        <v>0</v>
      </c>
      <c r="Q8018" s="38">
        <f>IF(Colin!$G8018&lt;$B$1,Colin!$I8018,0)</f>
        <v>0</v>
      </c>
    </row>
    <row r="8019" spans="12:17" x14ac:dyDescent="0.25">
      <c r="L8019" s="38">
        <f>IF(AND(Colin!$G8019=$B$1,Colin!$H8019=$C$3),Colin!$I8019,)</f>
        <v>0</v>
      </c>
      <c r="M8019" s="38">
        <f>IF(AND(Colin!$G8019=$B$1,Colin!$H8019&lt;=$C$3),Colin!$I8019,)</f>
        <v>0</v>
      </c>
      <c r="N8019" s="38">
        <f>IF(AND(Colin!$G8019=$B$2,Colin!$H8019=$C$3),Colin!$I8019,)</f>
        <v>0</v>
      </c>
      <c r="O8019" s="38">
        <f>IF(AND(Colin!$G8019=$B$2,Colin!$H8019&lt;=$C$3),Colin!$I8019,)</f>
        <v>0</v>
      </c>
      <c r="P8019" s="38">
        <f>IF(Colin!$G8019&lt;$B$2,Colin!$I8019,0)</f>
        <v>0</v>
      </c>
      <c r="Q8019" s="38">
        <f>IF(Colin!$G8019&lt;$B$1,Colin!$I8019,0)</f>
        <v>0</v>
      </c>
    </row>
    <row r="8020" spans="12:17" x14ac:dyDescent="0.25">
      <c r="L8020" s="38">
        <f>IF(AND(Colin!$G8020=$B$1,Colin!$H8020=$C$3),Colin!$I8020,)</f>
        <v>0</v>
      </c>
      <c r="M8020" s="38">
        <f>IF(AND(Colin!$G8020=$B$1,Colin!$H8020&lt;=$C$3),Colin!$I8020,)</f>
        <v>0</v>
      </c>
      <c r="N8020" s="38">
        <f>IF(AND(Colin!$G8020=$B$2,Colin!$H8020=$C$3),Colin!$I8020,)</f>
        <v>0</v>
      </c>
      <c r="O8020" s="38">
        <f>IF(AND(Colin!$G8020=$B$2,Colin!$H8020&lt;=$C$3),Colin!$I8020,)</f>
        <v>0</v>
      </c>
      <c r="P8020" s="38">
        <f>IF(Colin!$G8020&lt;$B$2,Colin!$I8020,0)</f>
        <v>0</v>
      </c>
      <c r="Q8020" s="38">
        <f>IF(Colin!$G8020&lt;$B$1,Colin!$I8020,0)</f>
        <v>0</v>
      </c>
    </row>
    <row r="8021" spans="12:17" x14ac:dyDescent="0.25">
      <c r="L8021" s="38">
        <f>IF(AND(Colin!$G8021=$B$1,Colin!$H8021=$C$3),Colin!$I8021,)</f>
        <v>0</v>
      </c>
      <c r="M8021" s="38">
        <f>IF(AND(Colin!$G8021=$B$1,Colin!$H8021&lt;=$C$3),Colin!$I8021,)</f>
        <v>0</v>
      </c>
      <c r="N8021" s="38">
        <f>IF(AND(Colin!$G8021=$B$2,Colin!$H8021=$C$3),Colin!$I8021,)</f>
        <v>0</v>
      </c>
      <c r="O8021" s="38">
        <f>IF(AND(Colin!$G8021=$B$2,Colin!$H8021&lt;=$C$3),Colin!$I8021,)</f>
        <v>0</v>
      </c>
      <c r="P8021" s="38">
        <f>IF(Colin!$G8021&lt;$B$2,Colin!$I8021,0)</f>
        <v>0</v>
      </c>
      <c r="Q8021" s="38">
        <f>IF(Colin!$G8021&lt;$B$1,Colin!$I8021,0)</f>
        <v>0</v>
      </c>
    </row>
    <row r="8022" spans="12:17" x14ac:dyDescent="0.25">
      <c r="L8022" s="38">
        <f>IF(AND(Colin!$G8022=$B$1,Colin!$H8022=$C$3),Colin!$I8022,)</f>
        <v>0</v>
      </c>
      <c r="M8022" s="38">
        <f>IF(AND(Colin!$G8022=$B$1,Colin!$H8022&lt;=$C$3),Colin!$I8022,)</f>
        <v>0</v>
      </c>
      <c r="N8022" s="38">
        <f>IF(AND(Colin!$G8022=$B$2,Colin!$H8022=$C$3),Colin!$I8022,)</f>
        <v>0</v>
      </c>
      <c r="O8022" s="38">
        <f>IF(AND(Colin!$G8022=$B$2,Colin!$H8022&lt;=$C$3),Colin!$I8022,)</f>
        <v>0</v>
      </c>
      <c r="P8022" s="38">
        <f>IF(Colin!$G8022&lt;$B$2,Colin!$I8022,0)</f>
        <v>0</v>
      </c>
      <c r="Q8022" s="38">
        <f>IF(Colin!$G8022&lt;$B$1,Colin!$I8022,0)</f>
        <v>0</v>
      </c>
    </row>
    <row r="8023" spans="12:17" x14ac:dyDescent="0.25">
      <c r="L8023" s="38">
        <f>IF(AND(Colin!$G8023=$B$1,Colin!$H8023=$C$3),Colin!$I8023,)</f>
        <v>0</v>
      </c>
      <c r="M8023" s="38">
        <f>IF(AND(Colin!$G8023=$B$1,Colin!$H8023&lt;=$C$3),Colin!$I8023,)</f>
        <v>0</v>
      </c>
      <c r="N8023" s="38">
        <f>IF(AND(Colin!$G8023=$B$2,Colin!$H8023=$C$3),Colin!$I8023,)</f>
        <v>0</v>
      </c>
      <c r="O8023" s="38">
        <f>IF(AND(Colin!$G8023=$B$2,Colin!$H8023&lt;=$C$3),Colin!$I8023,)</f>
        <v>0</v>
      </c>
      <c r="P8023" s="38">
        <f>IF(Colin!$G8023&lt;$B$2,Colin!$I8023,0)</f>
        <v>0</v>
      </c>
      <c r="Q8023" s="38">
        <f>IF(Colin!$G8023&lt;$B$1,Colin!$I8023,0)</f>
        <v>0</v>
      </c>
    </row>
    <row r="8024" spans="12:17" x14ac:dyDescent="0.25">
      <c r="L8024" s="38">
        <f>IF(AND(Colin!$G8024=$B$1,Colin!$H8024=$C$3),Colin!$I8024,)</f>
        <v>0</v>
      </c>
      <c r="M8024" s="38">
        <f>IF(AND(Colin!$G8024=$B$1,Colin!$H8024&lt;=$C$3),Colin!$I8024,)</f>
        <v>0</v>
      </c>
      <c r="N8024" s="38">
        <f>IF(AND(Colin!$G8024=$B$2,Colin!$H8024=$C$3),Colin!$I8024,)</f>
        <v>0</v>
      </c>
      <c r="O8024" s="38">
        <f>IF(AND(Colin!$G8024=$B$2,Colin!$H8024&lt;=$C$3),Colin!$I8024,)</f>
        <v>0</v>
      </c>
      <c r="P8024" s="38">
        <f>IF(Colin!$G8024&lt;$B$2,Colin!$I8024,0)</f>
        <v>0</v>
      </c>
      <c r="Q8024" s="38">
        <f>IF(Colin!$G8024&lt;$B$1,Colin!$I8024,0)</f>
        <v>0</v>
      </c>
    </row>
    <row r="8025" spans="12:17" x14ac:dyDescent="0.25">
      <c r="L8025" s="38">
        <f>IF(AND(Colin!$G8025=$B$1,Colin!$H8025=$C$3),Colin!$I8025,)</f>
        <v>0</v>
      </c>
      <c r="M8025" s="38">
        <f>IF(AND(Colin!$G8025=$B$1,Colin!$H8025&lt;=$C$3),Colin!$I8025,)</f>
        <v>0</v>
      </c>
      <c r="N8025" s="38">
        <f>IF(AND(Colin!$G8025=$B$2,Colin!$H8025=$C$3),Colin!$I8025,)</f>
        <v>0</v>
      </c>
      <c r="O8025" s="38">
        <f>IF(AND(Colin!$G8025=$B$2,Colin!$H8025&lt;=$C$3),Colin!$I8025,)</f>
        <v>0</v>
      </c>
      <c r="P8025" s="38">
        <f>IF(Colin!$G8025&lt;$B$2,Colin!$I8025,0)</f>
        <v>0</v>
      </c>
      <c r="Q8025" s="38">
        <f>IF(Colin!$G8025&lt;$B$1,Colin!$I8025,0)</f>
        <v>0</v>
      </c>
    </row>
    <row r="8026" spans="12:17" x14ac:dyDescent="0.25">
      <c r="L8026" s="38">
        <f>IF(AND(Colin!$G8026=$B$1,Colin!$H8026=$C$3),Colin!$I8026,)</f>
        <v>0</v>
      </c>
      <c r="M8026" s="38">
        <f>IF(AND(Colin!$G8026=$B$1,Colin!$H8026&lt;=$C$3),Colin!$I8026,)</f>
        <v>0</v>
      </c>
      <c r="N8026" s="38">
        <f>IF(AND(Colin!$G8026=$B$2,Colin!$H8026=$C$3),Colin!$I8026,)</f>
        <v>0</v>
      </c>
      <c r="O8026" s="38">
        <f>IF(AND(Colin!$G8026=$B$2,Colin!$H8026&lt;=$C$3),Colin!$I8026,)</f>
        <v>0</v>
      </c>
      <c r="P8026" s="38">
        <f>IF(Colin!$G8026&lt;$B$2,Colin!$I8026,0)</f>
        <v>0</v>
      </c>
      <c r="Q8026" s="38">
        <f>IF(Colin!$G8026&lt;$B$1,Colin!$I8026,0)</f>
        <v>0</v>
      </c>
    </row>
    <row r="8027" spans="12:17" x14ac:dyDescent="0.25">
      <c r="L8027" s="38">
        <f>IF(AND(Colin!$G8027=$B$1,Colin!$H8027=$C$3),Colin!$I8027,)</f>
        <v>0</v>
      </c>
      <c r="M8027" s="38">
        <f>IF(AND(Colin!$G8027=$B$1,Colin!$H8027&lt;=$C$3),Colin!$I8027,)</f>
        <v>0</v>
      </c>
      <c r="N8027" s="38">
        <f>IF(AND(Colin!$G8027=$B$2,Colin!$H8027=$C$3),Colin!$I8027,)</f>
        <v>0</v>
      </c>
      <c r="O8027" s="38">
        <f>IF(AND(Colin!$G8027=$B$2,Colin!$H8027&lt;=$C$3),Colin!$I8027,)</f>
        <v>0</v>
      </c>
      <c r="P8027" s="38">
        <f>IF(Colin!$G8027&lt;$B$2,Colin!$I8027,0)</f>
        <v>0</v>
      </c>
      <c r="Q8027" s="38">
        <f>IF(Colin!$G8027&lt;$B$1,Colin!$I8027,0)</f>
        <v>0</v>
      </c>
    </row>
    <row r="8028" spans="12:17" x14ac:dyDescent="0.25">
      <c r="L8028" s="38">
        <f>IF(AND(Colin!$G8028=$B$1,Colin!$H8028=$C$3),Colin!$I8028,)</f>
        <v>0</v>
      </c>
      <c r="M8028" s="38">
        <f>IF(AND(Colin!$G8028=$B$1,Colin!$H8028&lt;=$C$3),Colin!$I8028,)</f>
        <v>0</v>
      </c>
      <c r="N8028" s="38">
        <f>IF(AND(Colin!$G8028=$B$2,Colin!$H8028=$C$3),Colin!$I8028,)</f>
        <v>0</v>
      </c>
      <c r="O8028" s="38">
        <f>IF(AND(Colin!$G8028=$B$2,Colin!$H8028&lt;=$C$3),Colin!$I8028,)</f>
        <v>0</v>
      </c>
      <c r="P8028" s="38">
        <f>IF(Colin!$G8028&lt;$B$2,Colin!$I8028,0)</f>
        <v>0</v>
      </c>
      <c r="Q8028" s="38">
        <f>IF(Colin!$G8028&lt;$B$1,Colin!$I8028,0)</f>
        <v>0</v>
      </c>
    </row>
    <row r="8029" spans="12:17" x14ac:dyDescent="0.25">
      <c r="L8029" s="38">
        <f>IF(AND(Colin!$G8029=$B$1,Colin!$H8029=$C$3),Colin!$I8029,)</f>
        <v>0</v>
      </c>
      <c r="M8029" s="38">
        <f>IF(AND(Colin!$G8029=$B$1,Colin!$H8029&lt;=$C$3),Colin!$I8029,)</f>
        <v>0</v>
      </c>
      <c r="N8029" s="38">
        <f>IF(AND(Colin!$G8029=$B$2,Colin!$H8029=$C$3),Colin!$I8029,)</f>
        <v>0</v>
      </c>
      <c r="O8029" s="38">
        <f>IF(AND(Colin!$G8029=$B$2,Colin!$H8029&lt;=$C$3),Colin!$I8029,)</f>
        <v>0</v>
      </c>
      <c r="P8029" s="38">
        <f>IF(Colin!$G8029&lt;$B$2,Colin!$I8029,0)</f>
        <v>0</v>
      </c>
      <c r="Q8029" s="38">
        <f>IF(Colin!$G8029&lt;$B$1,Colin!$I8029,0)</f>
        <v>0</v>
      </c>
    </row>
    <row r="8030" spans="12:17" x14ac:dyDescent="0.25">
      <c r="L8030" s="38">
        <f>IF(AND(Colin!$G8030=$B$1,Colin!$H8030=$C$3),Colin!$I8030,)</f>
        <v>0</v>
      </c>
      <c r="M8030" s="38">
        <f>IF(AND(Colin!$G8030=$B$1,Colin!$H8030&lt;=$C$3),Colin!$I8030,)</f>
        <v>0</v>
      </c>
      <c r="N8030" s="38">
        <f>IF(AND(Colin!$G8030=$B$2,Colin!$H8030=$C$3),Colin!$I8030,)</f>
        <v>0</v>
      </c>
      <c r="O8030" s="38">
        <f>IF(AND(Colin!$G8030=$B$2,Colin!$H8030&lt;=$C$3),Colin!$I8030,)</f>
        <v>0</v>
      </c>
      <c r="P8030" s="38">
        <f>IF(Colin!$G8030&lt;$B$2,Colin!$I8030,0)</f>
        <v>0</v>
      </c>
      <c r="Q8030" s="38">
        <f>IF(Colin!$G8030&lt;$B$1,Colin!$I8030,0)</f>
        <v>0</v>
      </c>
    </row>
    <row r="8031" spans="12:17" x14ac:dyDescent="0.25">
      <c r="L8031" s="38">
        <f>IF(AND(Colin!$G8031=$B$1,Colin!$H8031=$C$3),Colin!$I8031,)</f>
        <v>0</v>
      </c>
      <c r="M8031" s="38">
        <f>IF(AND(Colin!$G8031=$B$1,Colin!$H8031&lt;=$C$3),Colin!$I8031,)</f>
        <v>0</v>
      </c>
      <c r="N8031" s="38">
        <f>IF(AND(Colin!$G8031=$B$2,Colin!$H8031=$C$3),Colin!$I8031,)</f>
        <v>0</v>
      </c>
      <c r="O8031" s="38">
        <f>IF(AND(Colin!$G8031=$B$2,Colin!$H8031&lt;=$C$3),Colin!$I8031,)</f>
        <v>0</v>
      </c>
      <c r="P8031" s="38">
        <f>IF(Colin!$G8031&lt;$B$2,Colin!$I8031,0)</f>
        <v>0</v>
      </c>
      <c r="Q8031" s="38">
        <f>IF(Colin!$G8031&lt;$B$1,Colin!$I8031,0)</f>
        <v>0</v>
      </c>
    </row>
    <row r="8032" spans="12:17" x14ac:dyDescent="0.25">
      <c r="L8032" s="38">
        <f>IF(AND(Colin!$G8032=$B$1,Colin!$H8032=$C$3),Colin!$I8032,)</f>
        <v>0</v>
      </c>
      <c r="M8032" s="38">
        <f>IF(AND(Colin!$G8032=$B$1,Colin!$H8032&lt;=$C$3),Colin!$I8032,)</f>
        <v>0</v>
      </c>
      <c r="N8032" s="38">
        <f>IF(AND(Colin!$G8032=$B$2,Colin!$H8032=$C$3),Colin!$I8032,)</f>
        <v>0</v>
      </c>
      <c r="O8032" s="38">
        <f>IF(AND(Colin!$G8032=$B$2,Colin!$H8032&lt;=$C$3),Colin!$I8032,)</f>
        <v>0</v>
      </c>
      <c r="P8032" s="38">
        <f>IF(Colin!$G8032&lt;$B$2,Colin!$I8032,0)</f>
        <v>0</v>
      </c>
      <c r="Q8032" s="38">
        <f>IF(Colin!$G8032&lt;$B$1,Colin!$I8032,0)</f>
        <v>0</v>
      </c>
    </row>
    <row r="8033" spans="12:17" x14ac:dyDescent="0.25">
      <c r="L8033" s="38">
        <f>IF(AND(Colin!$G8033=$B$1,Colin!$H8033=$C$3),Colin!$I8033,)</f>
        <v>0</v>
      </c>
      <c r="M8033" s="38">
        <f>IF(AND(Colin!$G8033=$B$1,Colin!$H8033&lt;=$C$3),Colin!$I8033,)</f>
        <v>0</v>
      </c>
      <c r="N8033" s="38">
        <f>IF(AND(Colin!$G8033=$B$2,Colin!$H8033=$C$3),Colin!$I8033,)</f>
        <v>0</v>
      </c>
      <c r="O8033" s="38">
        <f>IF(AND(Colin!$G8033=$B$2,Colin!$H8033&lt;=$C$3),Colin!$I8033,)</f>
        <v>0</v>
      </c>
      <c r="P8033" s="38">
        <f>IF(Colin!$G8033&lt;$B$2,Colin!$I8033,0)</f>
        <v>0</v>
      </c>
      <c r="Q8033" s="38">
        <f>IF(Colin!$G8033&lt;$B$1,Colin!$I8033,0)</f>
        <v>0</v>
      </c>
    </row>
    <row r="8034" spans="12:17" x14ac:dyDescent="0.25">
      <c r="L8034" s="38">
        <f>IF(AND(Colin!$G8034=$B$1,Colin!$H8034=$C$3),Colin!$I8034,)</f>
        <v>0</v>
      </c>
      <c r="M8034" s="38">
        <f>IF(AND(Colin!$G8034=$B$1,Colin!$H8034&lt;=$C$3),Colin!$I8034,)</f>
        <v>0</v>
      </c>
      <c r="N8034" s="38">
        <f>IF(AND(Colin!$G8034=$B$2,Colin!$H8034=$C$3),Colin!$I8034,)</f>
        <v>0</v>
      </c>
      <c r="O8034" s="38">
        <f>IF(AND(Colin!$G8034=$B$2,Colin!$H8034&lt;=$C$3),Colin!$I8034,)</f>
        <v>0</v>
      </c>
      <c r="P8034" s="38">
        <f>IF(Colin!$G8034&lt;$B$2,Colin!$I8034,0)</f>
        <v>0</v>
      </c>
      <c r="Q8034" s="38">
        <f>IF(Colin!$G8034&lt;$B$1,Colin!$I8034,0)</f>
        <v>0</v>
      </c>
    </row>
    <row r="8035" spans="12:17" x14ac:dyDescent="0.25">
      <c r="L8035" s="38">
        <f>IF(AND(Colin!$G8035=$B$1,Colin!$H8035=$C$3),Colin!$I8035,)</f>
        <v>0</v>
      </c>
      <c r="M8035" s="38">
        <f>IF(AND(Colin!$G8035=$B$1,Colin!$H8035&lt;=$C$3),Colin!$I8035,)</f>
        <v>0</v>
      </c>
      <c r="N8035" s="38">
        <f>IF(AND(Colin!$G8035=$B$2,Colin!$H8035=$C$3),Colin!$I8035,)</f>
        <v>0</v>
      </c>
      <c r="O8035" s="38">
        <f>IF(AND(Colin!$G8035=$B$2,Colin!$H8035&lt;=$C$3),Colin!$I8035,)</f>
        <v>0</v>
      </c>
      <c r="P8035" s="38">
        <f>IF(Colin!$G8035&lt;$B$2,Colin!$I8035,0)</f>
        <v>0</v>
      </c>
      <c r="Q8035" s="38">
        <f>IF(Colin!$G8035&lt;$B$1,Colin!$I8035,0)</f>
        <v>0</v>
      </c>
    </row>
    <row r="8036" spans="12:17" x14ac:dyDescent="0.25">
      <c r="L8036" s="38">
        <f>IF(AND(Colin!$G8036=$B$1,Colin!$H8036=$C$3),Colin!$I8036,)</f>
        <v>0</v>
      </c>
      <c r="M8036" s="38">
        <f>IF(AND(Colin!$G8036=$B$1,Colin!$H8036&lt;=$C$3),Colin!$I8036,)</f>
        <v>0</v>
      </c>
      <c r="N8036" s="38">
        <f>IF(AND(Colin!$G8036=$B$2,Colin!$H8036=$C$3),Colin!$I8036,)</f>
        <v>0</v>
      </c>
      <c r="O8036" s="38">
        <f>IF(AND(Colin!$G8036=$B$2,Colin!$H8036&lt;=$C$3),Colin!$I8036,)</f>
        <v>0</v>
      </c>
      <c r="P8036" s="38">
        <f>IF(Colin!$G8036&lt;$B$2,Colin!$I8036,0)</f>
        <v>0</v>
      </c>
      <c r="Q8036" s="38">
        <f>IF(Colin!$G8036&lt;$B$1,Colin!$I8036,0)</f>
        <v>0</v>
      </c>
    </row>
    <row r="8037" spans="12:17" x14ac:dyDescent="0.25">
      <c r="L8037" s="38">
        <f>IF(AND(Colin!$G8037=$B$1,Colin!$H8037=$C$3),Colin!$I8037,)</f>
        <v>0</v>
      </c>
      <c r="M8037" s="38">
        <f>IF(AND(Colin!$G8037=$B$1,Colin!$H8037&lt;=$C$3),Colin!$I8037,)</f>
        <v>0</v>
      </c>
      <c r="N8037" s="38">
        <f>IF(AND(Colin!$G8037=$B$2,Colin!$H8037=$C$3),Colin!$I8037,)</f>
        <v>0</v>
      </c>
      <c r="O8037" s="38">
        <f>IF(AND(Colin!$G8037=$B$2,Colin!$H8037&lt;=$C$3),Colin!$I8037,)</f>
        <v>0</v>
      </c>
      <c r="P8037" s="38">
        <f>IF(Colin!$G8037&lt;$B$2,Colin!$I8037,0)</f>
        <v>0</v>
      </c>
      <c r="Q8037" s="38">
        <f>IF(Colin!$G8037&lt;$B$1,Colin!$I8037,0)</f>
        <v>0</v>
      </c>
    </row>
    <row r="8038" spans="12:17" x14ac:dyDescent="0.25">
      <c r="L8038" s="38">
        <f>IF(AND(Colin!$G8038=$B$1,Colin!$H8038=$C$3),Colin!$I8038,)</f>
        <v>0</v>
      </c>
      <c r="M8038" s="38">
        <f>IF(AND(Colin!$G8038=$B$1,Colin!$H8038&lt;=$C$3),Colin!$I8038,)</f>
        <v>0</v>
      </c>
      <c r="N8038" s="38">
        <f>IF(AND(Colin!$G8038=$B$2,Colin!$H8038=$C$3),Colin!$I8038,)</f>
        <v>0</v>
      </c>
      <c r="O8038" s="38">
        <f>IF(AND(Colin!$G8038=$B$2,Colin!$H8038&lt;=$C$3),Colin!$I8038,)</f>
        <v>0</v>
      </c>
      <c r="P8038" s="38">
        <f>IF(Colin!$G8038&lt;$B$2,Colin!$I8038,0)</f>
        <v>0</v>
      </c>
      <c r="Q8038" s="38">
        <f>IF(Colin!$G8038&lt;$B$1,Colin!$I8038,0)</f>
        <v>0</v>
      </c>
    </row>
    <row r="8039" spans="12:17" x14ac:dyDescent="0.25">
      <c r="L8039" s="38">
        <f>IF(AND(Colin!$G8039=$B$1,Colin!$H8039=$C$3),Colin!$I8039,)</f>
        <v>0</v>
      </c>
      <c r="M8039" s="38">
        <f>IF(AND(Colin!$G8039=$B$1,Colin!$H8039&lt;=$C$3),Colin!$I8039,)</f>
        <v>0</v>
      </c>
      <c r="N8039" s="38">
        <f>IF(AND(Colin!$G8039=$B$2,Colin!$H8039=$C$3),Colin!$I8039,)</f>
        <v>0</v>
      </c>
      <c r="O8039" s="38">
        <f>IF(AND(Colin!$G8039=$B$2,Colin!$H8039&lt;=$C$3),Colin!$I8039,)</f>
        <v>0</v>
      </c>
      <c r="P8039" s="38">
        <f>IF(Colin!$G8039&lt;$B$2,Colin!$I8039,0)</f>
        <v>0</v>
      </c>
      <c r="Q8039" s="38">
        <f>IF(Colin!$G8039&lt;$B$1,Colin!$I8039,0)</f>
        <v>0</v>
      </c>
    </row>
    <row r="8040" spans="12:17" x14ac:dyDescent="0.25">
      <c r="L8040" s="38">
        <f>IF(AND(Colin!$G8040=$B$1,Colin!$H8040=$C$3),Colin!$I8040,)</f>
        <v>0</v>
      </c>
      <c r="M8040" s="38">
        <f>IF(AND(Colin!$G8040=$B$1,Colin!$H8040&lt;=$C$3),Colin!$I8040,)</f>
        <v>0</v>
      </c>
      <c r="N8040" s="38">
        <f>IF(AND(Colin!$G8040=$B$2,Colin!$H8040=$C$3),Colin!$I8040,)</f>
        <v>0</v>
      </c>
      <c r="O8040" s="38">
        <f>IF(AND(Colin!$G8040=$B$2,Colin!$H8040&lt;=$C$3),Colin!$I8040,)</f>
        <v>0</v>
      </c>
      <c r="P8040" s="38">
        <f>IF(Colin!$G8040&lt;$B$2,Colin!$I8040,0)</f>
        <v>0</v>
      </c>
      <c r="Q8040" s="38">
        <f>IF(Colin!$G8040&lt;$B$1,Colin!$I8040,0)</f>
        <v>0</v>
      </c>
    </row>
    <row r="8041" spans="12:17" x14ac:dyDescent="0.25">
      <c r="L8041" s="38">
        <f>IF(AND(Colin!$G8041=$B$1,Colin!$H8041=$C$3),Colin!$I8041,)</f>
        <v>0</v>
      </c>
      <c r="M8041" s="38">
        <f>IF(AND(Colin!$G8041=$B$1,Colin!$H8041&lt;=$C$3),Colin!$I8041,)</f>
        <v>0</v>
      </c>
      <c r="N8041" s="38">
        <f>IF(AND(Colin!$G8041=$B$2,Colin!$H8041=$C$3),Colin!$I8041,)</f>
        <v>0</v>
      </c>
      <c r="O8041" s="38">
        <f>IF(AND(Colin!$G8041=$B$2,Colin!$H8041&lt;=$C$3),Colin!$I8041,)</f>
        <v>0</v>
      </c>
      <c r="P8041" s="38">
        <f>IF(Colin!$G8041&lt;$B$2,Colin!$I8041,0)</f>
        <v>0</v>
      </c>
      <c r="Q8041" s="38">
        <f>IF(Colin!$G8041&lt;$B$1,Colin!$I8041,0)</f>
        <v>0</v>
      </c>
    </row>
    <row r="8042" spans="12:17" x14ac:dyDescent="0.25">
      <c r="L8042" s="38">
        <f>IF(AND(Colin!$G8042=$B$1,Colin!$H8042=$C$3),Colin!$I8042,)</f>
        <v>0</v>
      </c>
      <c r="M8042" s="38">
        <f>IF(AND(Colin!$G8042=$B$1,Colin!$H8042&lt;=$C$3),Colin!$I8042,)</f>
        <v>0</v>
      </c>
      <c r="N8042" s="38">
        <f>IF(AND(Colin!$G8042=$B$2,Colin!$H8042=$C$3),Colin!$I8042,)</f>
        <v>0</v>
      </c>
      <c r="O8042" s="38">
        <f>IF(AND(Colin!$G8042=$B$2,Colin!$H8042&lt;=$C$3),Colin!$I8042,)</f>
        <v>0</v>
      </c>
      <c r="P8042" s="38">
        <f>IF(Colin!$G8042&lt;$B$2,Colin!$I8042,0)</f>
        <v>0</v>
      </c>
      <c r="Q8042" s="38">
        <f>IF(Colin!$G8042&lt;$B$1,Colin!$I8042,0)</f>
        <v>0</v>
      </c>
    </row>
    <row r="8043" spans="12:17" x14ac:dyDescent="0.25">
      <c r="L8043" s="38">
        <f>IF(AND(Colin!$G8043=$B$1,Colin!$H8043=$C$3),Colin!$I8043,)</f>
        <v>0</v>
      </c>
      <c r="M8043" s="38">
        <f>IF(AND(Colin!$G8043=$B$1,Colin!$H8043&lt;=$C$3),Colin!$I8043,)</f>
        <v>0</v>
      </c>
      <c r="N8043" s="38">
        <f>IF(AND(Colin!$G8043=$B$2,Colin!$H8043=$C$3),Colin!$I8043,)</f>
        <v>0</v>
      </c>
      <c r="O8043" s="38">
        <f>IF(AND(Colin!$G8043=$B$2,Colin!$H8043&lt;=$C$3),Colin!$I8043,)</f>
        <v>0</v>
      </c>
      <c r="P8043" s="38">
        <f>IF(Colin!$G8043&lt;$B$2,Colin!$I8043,0)</f>
        <v>0</v>
      </c>
      <c r="Q8043" s="38">
        <f>IF(Colin!$G8043&lt;$B$1,Colin!$I8043,0)</f>
        <v>0</v>
      </c>
    </row>
    <row r="8044" spans="12:17" x14ac:dyDescent="0.25">
      <c r="L8044" s="38">
        <f>IF(AND(Colin!$G8044=$B$1,Colin!$H8044=$C$3),Colin!$I8044,)</f>
        <v>0</v>
      </c>
      <c r="M8044" s="38">
        <f>IF(AND(Colin!$G8044=$B$1,Colin!$H8044&lt;=$C$3),Colin!$I8044,)</f>
        <v>0</v>
      </c>
      <c r="N8044" s="38">
        <f>IF(AND(Colin!$G8044=$B$2,Colin!$H8044=$C$3),Colin!$I8044,)</f>
        <v>0</v>
      </c>
      <c r="O8044" s="38">
        <f>IF(AND(Colin!$G8044=$B$2,Colin!$H8044&lt;=$C$3),Colin!$I8044,)</f>
        <v>0</v>
      </c>
      <c r="P8044" s="38">
        <f>IF(Colin!$G8044&lt;$B$2,Colin!$I8044,0)</f>
        <v>0</v>
      </c>
      <c r="Q8044" s="38">
        <f>IF(Colin!$G8044&lt;$B$1,Colin!$I8044,0)</f>
        <v>0</v>
      </c>
    </row>
    <row r="8045" spans="12:17" x14ac:dyDescent="0.25">
      <c r="L8045" s="38">
        <f>IF(AND(Colin!$G8045=$B$1,Colin!$H8045=$C$3),Colin!$I8045,)</f>
        <v>0</v>
      </c>
      <c r="M8045" s="38">
        <f>IF(AND(Colin!$G8045=$B$1,Colin!$H8045&lt;=$C$3),Colin!$I8045,)</f>
        <v>0</v>
      </c>
      <c r="N8045" s="38">
        <f>IF(AND(Colin!$G8045=$B$2,Colin!$H8045=$C$3),Colin!$I8045,)</f>
        <v>0</v>
      </c>
      <c r="O8045" s="38">
        <f>IF(AND(Colin!$G8045=$B$2,Colin!$H8045&lt;=$C$3),Colin!$I8045,)</f>
        <v>0</v>
      </c>
      <c r="P8045" s="38">
        <f>IF(Colin!$G8045&lt;$B$2,Colin!$I8045,0)</f>
        <v>0</v>
      </c>
      <c r="Q8045" s="38">
        <f>IF(Colin!$G8045&lt;$B$1,Colin!$I8045,0)</f>
        <v>0</v>
      </c>
    </row>
    <row r="8046" spans="12:17" x14ac:dyDescent="0.25">
      <c r="L8046" s="38">
        <f>IF(AND(Colin!$G8046=$B$1,Colin!$H8046=$C$3),Colin!$I8046,)</f>
        <v>0</v>
      </c>
      <c r="M8046" s="38">
        <f>IF(AND(Colin!$G8046=$B$1,Colin!$H8046&lt;=$C$3),Colin!$I8046,)</f>
        <v>0</v>
      </c>
      <c r="N8046" s="38">
        <f>IF(AND(Colin!$G8046=$B$2,Colin!$H8046=$C$3),Colin!$I8046,)</f>
        <v>0</v>
      </c>
      <c r="O8046" s="38">
        <f>IF(AND(Colin!$G8046=$B$2,Colin!$H8046&lt;=$C$3),Colin!$I8046,)</f>
        <v>0</v>
      </c>
      <c r="P8046" s="38">
        <f>IF(Colin!$G8046&lt;$B$2,Colin!$I8046,0)</f>
        <v>0</v>
      </c>
      <c r="Q8046" s="38">
        <f>IF(Colin!$G8046&lt;$B$1,Colin!$I8046,0)</f>
        <v>0</v>
      </c>
    </row>
    <row r="8047" spans="12:17" x14ac:dyDescent="0.25">
      <c r="L8047" s="38">
        <f>IF(AND(Colin!$G8047=$B$1,Colin!$H8047=$C$3),Colin!$I8047,)</f>
        <v>0</v>
      </c>
      <c r="M8047" s="38">
        <f>IF(AND(Colin!$G8047=$B$1,Colin!$H8047&lt;=$C$3),Colin!$I8047,)</f>
        <v>0</v>
      </c>
      <c r="N8047" s="38">
        <f>IF(AND(Colin!$G8047=$B$2,Colin!$H8047=$C$3),Colin!$I8047,)</f>
        <v>0</v>
      </c>
      <c r="O8047" s="38">
        <f>IF(AND(Colin!$G8047=$B$2,Colin!$H8047&lt;=$C$3),Colin!$I8047,)</f>
        <v>0</v>
      </c>
      <c r="P8047" s="38">
        <f>IF(Colin!$G8047&lt;$B$2,Colin!$I8047,0)</f>
        <v>0</v>
      </c>
      <c r="Q8047" s="38">
        <f>IF(Colin!$G8047&lt;$B$1,Colin!$I8047,0)</f>
        <v>0</v>
      </c>
    </row>
    <row r="8048" spans="12:17" x14ac:dyDescent="0.25">
      <c r="L8048" s="38">
        <f>IF(AND(Colin!$G8048=$B$1,Colin!$H8048=$C$3),Colin!$I8048,)</f>
        <v>0</v>
      </c>
      <c r="M8048" s="38">
        <f>IF(AND(Colin!$G8048=$B$1,Colin!$H8048&lt;=$C$3),Colin!$I8048,)</f>
        <v>0</v>
      </c>
      <c r="N8048" s="38">
        <f>IF(AND(Colin!$G8048=$B$2,Colin!$H8048=$C$3),Colin!$I8048,)</f>
        <v>0</v>
      </c>
      <c r="O8048" s="38">
        <f>IF(AND(Colin!$G8048=$B$2,Colin!$H8048&lt;=$C$3),Colin!$I8048,)</f>
        <v>0</v>
      </c>
      <c r="P8048" s="38">
        <f>IF(Colin!$G8048&lt;$B$2,Colin!$I8048,0)</f>
        <v>0</v>
      </c>
      <c r="Q8048" s="38">
        <f>IF(Colin!$G8048&lt;$B$1,Colin!$I8048,0)</f>
        <v>0</v>
      </c>
    </row>
    <row r="8049" spans="12:17" x14ac:dyDescent="0.25">
      <c r="L8049" s="38">
        <f>IF(AND(Colin!$G8049=$B$1,Colin!$H8049=$C$3),Colin!$I8049,)</f>
        <v>0</v>
      </c>
      <c r="M8049" s="38">
        <f>IF(AND(Colin!$G8049=$B$1,Colin!$H8049&lt;=$C$3),Colin!$I8049,)</f>
        <v>0</v>
      </c>
      <c r="N8049" s="38">
        <f>IF(AND(Colin!$G8049=$B$2,Colin!$H8049=$C$3),Colin!$I8049,)</f>
        <v>0</v>
      </c>
      <c r="O8049" s="38">
        <f>IF(AND(Colin!$G8049=$B$2,Colin!$H8049&lt;=$C$3),Colin!$I8049,)</f>
        <v>0</v>
      </c>
      <c r="P8049" s="38">
        <f>IF(Colin!$G8049&lt;$B$2,Colin!$I8049,0)</f>
        <v>0</v>
      </c>
      <c r="Q8049" s="38">
        <f>IF(Colin!$G8049&lt;$B$1,Colin!$I8049,0)</f>
        <v>0</v>
      </c>
    </row>
    <row r="8050" spans="12:17" x14ac:dyDescent="0.25">
      <c r="L8050" s="38">
        <f>IF(AND(Colin!$G8050=$B$1,Colin!$H8050=$C$3),Colin!$I8050,)</f>
        <v>0</v>
      </c>
      <c r="M8050" s="38">
        <f>IF(AND(Colin!$G8050=$B$1,Colin!$H8050&lt;=$C$3),Colin!$I8050,)</f>
        <v>0</v>
      </c>
      <c r="N8050" s="38">
        <f>IF(AND(Colin!$G8050=$B$2,Colin!$H8050=$C$3),Colin!$I8050,)</f>
        <v>0</v>
      </c>
      <c r="O8050" s="38">
        <f>IF(AND(Colin!$G8050=$B$2,Colin!$H8050&lt;=$C$3),Colin!$I8050,)</f>
        <v>0</v>
      </c>
      <c r="P8050" s="38">
        <f>IF(Colin!$G8050&lt;$B$2,Colin!$I8050,0)</f>
        <v>0</v>
      </c>
      <c r="Q8050" s="38">
        <f>IF(Colin!$G8050&lt;$B$1,Colin!$I8050,0)</f>
        <v>0</v>
      </c>
    </row>
    <row r="8051" spans="12:17" x14ac:dyDescent="0.25">
      <c r="L8051" s="38">
        <f>IF(AND(Colin!$G8051=$B$1,Colin!$H8051=$C$3),Colin!$I8051,)</f>
        <v>0</v>
      </c>
      <c r="M8051" s="38">
        <f>IF(AND(Colin!$G8051=$B$1,Colin!$H8051&lt;=$C$3),Colin!$I8051,)</f>
        <v>0</v>
      </c>
      <c r="N8051" s="38">
        <f>IF(AND(Colin!$G8051=$B$2,Colin!$H8051=$C$3),Colin!$I8051,)</f>
        <v>0</v>
      </c>
      <c r="O8051" s="38">
        <f>IF(AND(Colin!$G8051=$B$2,Colin!$H8051&lt;=$C$3),Colin!$I8051,)</f>
        <v>0</v>
      </c>
      <c r="P8051" s="38">
        <f>IF(Colin!$G8051&lt;$B$2,Colin!$I8051,0)</f>
        <v>0</v>
      </c>
      <c r="Q8051" s="38">
        <f>IF(Colin!$G8051&lt;$B$1,Colin!$I8051,0)</f>
        <v>0</v>
      </c>
    </row>
    <row r="8052" spans="12:17" x14ac:dyDescent="0.25">
      <c r="L8052" s="38">
        <f>IF(AND(Colin!$G8052=$B$1,Colin!$H8052=$C$3),Colin!$I8052,)</f>
        <v>0</v>
      </c>
      <c r="M8052" s="38">
        <f>IF(AND(Colin!$G8052=$B$1,Colin!$H8052&lt;=$C$3),Colin!$I8052,)</f>
        <v>0</v>
      </c>
      <c r="N8052" s="38">
        <f>IF(AND(Colin!$G8052=$B$2,Colin!$H8052=$C$3),Colin!$I8052,)</f>
        <v>0</v>
      </c>
      <c r="O8052" s="38">
        <f>IF(AND(Colin!$G8052=$B$2,Colin!$H8052&lt;=$C$3),Colin!$I8052,)</f>
        <v>0</v>
      </c>
      <c r="P8052" s="38">
        <f>IF(Colin!$G8052&lt;$B$2,Colin!$I8052,0)</f>
        <v>0</v>
      </c>
      <c r="Q8052" s="38">
        <f>IF(Colin!$G8052&lt;$B$1,Colin!$I8052,0)</f>
        <v>0</v>
      </c>
    </row>
    <row r="8053" spans="12:17" x14ac:dyDescent="0.25">
      <c r="L8053" s="38">
        <f>IF(AND(Colin!$G8053=$B$1,Colin!$H8053=$C$3),Colin!$I8053,)</f>
        <v>0</v>
      </c>
      <c r="M8053" s="38">
        <f>IF(AND(Colin!$G8053=$B$1,Colin!$H8053&lt;=$C$3),Colin!$I8053,)</f>
        <v>0</v>
      </c>
      <c r="N8053" s="38">
        <f>IF(AND(Colin!$G8053=$B$2,Colin!$H8053=$C$3),Colin!$I8053,)</f>
        <v>0</v>
      </c>
      <c r="O8053" s="38">
        <f>IF(AND(Colin!$G8053=$B$2,Colin!$H8053&lt;=$C$3),Colin!$I8053,)</f>
        <v>0</v>
      </c>
      <c r="P8053" s="38">
        <f>IF(Colin!$G8053&lt;$B$2,Colin!$I8053,0)</f>
        <v>0</v>
      </c>
      <c r="Q8053" s="38">
        <f>IF(Colin!$G8053&lt;$B$1,Colin!$I8053,0)</f>
        <v>0</v>
      </c>
    </row>
    <row r="8054" spans="12:17" x14ac:dyDescent="0.25">
      <c r="L8054" s="38">
        <f>IF(AND(Colin!$G8054=$B$1,Colin!$H8054=$C$3),Colin!$I8054,)</f>
        <v>0</v>
      </c>
      <c r="M8054" s="38">
        <f>IF(AND(Colin!$G8054=$B$1,Colin!$H8054&lt;=$C$3),Colin!$I8054,)</f>
        <v>0</v>
      </c>
      <c r="N8054" s="38">
        <f>IF(AND(Colin!$G8054=$B$2,Colin!$H8054=$C$3),Colin!$I8054,)</f>
        <v>0</v>
      </c>
      <c r="O8054" s="38">
        <f>IF(AND(Colin!$G8054=$B$2,Colin!$H8054&lt;=$C$3),Colin!$I8054,)</f>
        <v>0</v>
      </c>
      <c r="P8054" s="38">
        <f>IF(Colin!$G8054&lt;$B$2,Colin!$I8054,0)</f>
        <v>0</v>
      </c>
      <c r="Q8054" s="38">
        <f>IF(Colin!$G8054&lt;$B$1,Colin!$I8054,0)</f>
        <v>0</v>
      </c>
    </row>
    <row r="8055" spans="12:17" x14ac:dyDescent="0.25">
      <c r="L8055" s="38">
        <f>IF(AND(Colin!$G8055=$B$1,Colin!$H8055=$C$3),Colin!$I8055,)</f>
        <v>0</v>
      </c>
      <c r="M8055" s="38">
        <f>IF(AND(Colin!$G8055=$B$1,Colin!$H8055&lt;=$C$3),Colin!$I8055,)</f>
        <v>0</v>
      </c>
      <c r="N8055" s="38">
        <f>IF(AND(Colin!$G8055=$B$2,Colin!$H8055=$C$3),Colin!$I8055,)</f>
        <v>0</v>
      </c>
      <c r="O8055" s="38">
        <f>IF(AND(Colin!$G8055=$B$2,Colin!$H8055&lt;=$C$3),Colin!$I8055,)</f>
        <v>0</v>
      </c>
      <c r="P8055" s="38">
        <f>IF(Colin!$G8055&lt;$B$2,Colin!$I8055,0)</f>
        <v>0</v>
      </c>
      <c r="Q8055" s="38">
        <f>IF(Colin!$G8055&lt;$B$1,Colin!$I8055,0)</f>
        <v>0</v>
      </c>
    </row>
    <row r="8056" spans="12:17" x14ac:dyDescent="0.25">
      <c r="L8056" s="38">
        <f>IF(AND(Colin!$G8056=$B$1,Colin!$H8056=$C$3),Colin!$I8056,)</f>
        <v>0</v>
      </c>
      <c r="M8056" s="38">
        <f>IF(AND(Colin!$G8056=$B$1,Colin!$H8056&lt;=$C$3),Colin!$I8056,)</f>
        <v>0</v>
      </c>
      <c r="N8056" s="38">
        <f>IF(AND(Colin!$G8056=$B$2,Colin!$H8056=$C$3),Colin!$I8056,)</f>
        <v>0</v>
      </c>
      <c r="O8056" s="38">
        <f>IF(AND(Colin!$G8056=$B$2,Colin!$H8056&lt;=$C$3),Colin!$I8056,)</f>
        <v>0</v>
      </c>
      <c r="P8056" s="38">
        <f>IF(Colin!$G8056&lt;$B$2,Colin!$I8056,0)</f>
        <v>0</v>
      </c>
      <c r="Q8056" s="38">
        <f>IF(Colin!$G8056&lt;$B$1,Colin!$I8056,0)</f>
        <v>0</v>
      </c>
    </row>
    <row r="8057" spans="12:17" x14ac:dyDescent="0.25">
      <c r="L8057" s="38">
        <f>IF(AND(Colin!$G8057=$B$1,Colin!$H8057=$C$3),Colin!$I8057,)</f>
        <v>0</v>
      </c>
      <c r="M8057" s="38">
        <f>IF(AND(Colin!$G8057=$B$1,Colin!$H8057&lt;=$C$3),Colin!$I8057,)</f>
        <v>0</v>
      </c>
      <c r="N8057" s="38">
        <f>IF(AND(Colin!$G8057=$B$2,Colin!$H8057=$C$3),Colin!$I8057,)</f>
        <v>0</v>
      </c>
      <c r="O8057" s="38">
        <f>IF(AND(Colin!$G8057=$B$2,Colin!$H8057&lt;=$C$3),Colin!$I8057,)</f>
        <v>0</v>
      </c>
      <c r="P8057" s="38">
        <f>IF(Colin!$G8057&lt;$B$2,Colin!$I8057,0)</f>
        <v>0</v>
      </c>
      <c r="Q8057" s="38">
        <f>IF(Colin!$G8057&lt;$B$1,Colin!$I8057,0)</f>
        <v>0</v>
      </c>
    </row>
    <row r="8058" spans="12:17" x14ac:dyDescent="0.25">
      <c r="L8058" s="38">
        <f>IF(AND(Colin!$G8058=$B$1,Colin!$H8058=$C$3),Colin!$I8058,)</f>
        <v>0</v>
      </c>
      <c r="M8058" s="38">
        <f>IF(AND(Colin!$G8058=$B$1,Colin!$H8058&lt;=$C$3),Colin!$I8058,)</f>
        <v>0</v>
      </c>
      <c r="N8058" s="38">
        <f>IF(AND(Colin!$G8058=$B$2,Colin!$H8058=$C$3),Colin!$I8058,)</f>
        <v>0</v>
      </c>
      <c r="O8058" s="38">
        <f>IF(AND(Colin!$G8058=$B$2,Colin!$H8058&lt;=$C$3),Colin!$I8058,)</f>
        <v>0</v>
      </c>
      <c r="P8058" s="38">
        <f>IF(Colin!$G8058&lt;$B$2,Colin!$I8058,0)</f>
        <v>0</v>
      </c>
      <c r="Q8058" s="38">
        <f>IF(Colin!$G8058&lt;$B$1,Colin!$I8058,0)</f>
        <v>0</v>
      </c>
    </row>
    <row r="8059" spans="12:17" x14ac:dyDescent="0.25">
      <c r="L8059" s="38">
        <f>IF(AND(Colin!$G8059=$B$1,Colin!$H8059=$C$3),Colin!$I8059,)</f>
        <v>0</v>
      </c>
      <c r="M8059" s="38">
        <f>IF(AND(Colin!$G8059=$B$1,Colin!$H8059&lt;=$C$3),Colin!$I8059,)</f>
        <v>0</v>
      </c>
      <c r="N8059" s="38">
        <f>IF(AND(Colin!$G8059=$B$2,Colin!$H8059=$C$3),Colin!$I8059,)</f>
        <v>0</v>
      </c>
      <c r="O8059" s="38">
        <f>IF(AND(Colin!$G8059=$B$2,Colin!$H8059&lt;=$C$3),Colin!$I8059,)</f>
        <v>0</v>
      </c>
      <c r="P8059" s="38">
        <f>IF(Colin!$G8059&lt;$B$2,Colin!$I8059,0)</f>
        <v>0</v>
      </c>
      <c r="Q8059" s="38">
        <f>IF(Colin!$G8059&lt;$B$1,Colin!$I8059,0)</f>
        <v>0</v>
      </c>
    </row>
    <row r="8060" spans="12:17" x14ac:dyDescent="0.25">
      <c r="L8060" s="38">
        <f>IF(AND(Colin!$G8060=$B$1,Colin!$H8060=$C$3),Colin!$I8060,)</f>
        <v>0</v>
      </c>
      <c r="M8060" s="38">
        <f>IF(AND(Colin!$G8060=$B$1,Colin!$H8060&lt;=$C$3),Colin!$I8060,)</f>
        <v>0</v>
      </c>
      <c r="N8060" s="38">
        <f>IF(AND(Colin!$G8060=$B$2,Colin!$H8060=$C$3),Colin!$I8060,)</f>
        <v>0</v>
      </c>
      <c r="O8060" s="38">
        <f>IF(AND(Colin!$G8060=$B$2,Colin!$H8060&lt;=$C$3),Colin!$I8060,)</f>
        <v>0</v>
      </c>
      <c r="P8060" s="38">
        <f>IF(Colin!$G8060&lt;$B$2,Colin!$I8060,0)</f>
        <v>0</v>
      </c>
      <c r="Q8060" s="38">
        <f>IF(Colin!$G8060&lt;$B$1,Colin!$I8060,0)</f>
        <v>0</v>
      </c>
    </row>
    <row r="8061" spans="12:17" x14ac:dyDescent="0.25">
      <c r="L8061" s="38">
        <f>IF(AND(Colin!$G8061=$B$1,Colin!$H8061=$C$3),Colin!$I8061,)</f>
        <v>0</v>
      </c>
      <c r="M8061" s="38">
        <f>IF(AND(Colin!$G8061=$B$1,Colin!$H8061&lt;=$C$3),Colin!$I8061,)</f>
        <v>0</v>
      </c>
      <c r="N8061" s="38">
        <f>IF(AND(Colin!$G8061=$B$2,Colin!$H8061=$C$3),Colin!$I8061,)</f>
        <v>0</v>
      </c>
      <c r="O8061" s="38">
        <f>IF(AND(Colin!$G8061=$B$2,Colin!$H8061&lt;=$C$3),Colin!$I8061,)</f>
        <v>0</v>
      </c>
      <c r="P8061" s="38">
        <f>IF(Colin!$G8061&lt;$B$2,Colin!$I8061,0)</f>
        <v>0</v>
      </c>
      <c r="Q8061" s="38">
        <f>IF(Colin!$G8061&lt;$B$1,Colin!$I8061,0)</f>
        <v>0</v>
      </c>
    </row>
    <row r="8062" spans="12:17" x14ac:dyDescent="0.25">
      <c r="L8062" s="38">
        <f>IF(AND(Colin!$G8062=$B$1,Colin!$H8062=$C$3),Colin!$I8062,)</f>
        <v>0</v>
      </c>
      <c r="M8062" s="38">
        <f>IF(AND(Colin!$G8062=$B$1,Colin!$H8062&lt;=$C$3),Colin!$I8062,)</f>
        <v>0</v>
      </c>
      <c r="N8062" s="38">
        <f>IF(AND(Colin!$G8062=$B$2,Colin!$H8062=$C$3),Colin!$I8062,)</f>
        <v>0</v>
      </c>
      <c r="O8062" s="38">
        <f>IF(AND(Colin!$G8062=$B$2,Colin!$H8062&lt;=$C$3),Colin!$I8062,)</f>
        <v>0</v>
      </c>
      <c r="P8062" s="38">
        <f>IF(Colin!$G8062&lt;$B$2,Colin!$I8062,0)</f>
        <v>0</v>
      </c>
      <c r="Q8062" s="38">
        <f>IF(Colin!$G8062&lt;$B$1,Colin!$I8062,0)</f>
        <v>0</v>
      </c>
    </row>
    <row r="8063" spans="12:17" x14ac:dyDescent="0.25">
      <c r="L8063" s="38">
        <f>IF(AND(Colin!$G8063=$B$1,Colin!$H8063=$C$3),Colin!$I8063,)</f>
        <v>0</v>
      </c>
      <c r="M8063" s="38">
        <f>IF(AND(Colin!$G8063=$B$1,Colin!$H8063&lt;=$C$3),Colin!$I8063,)</f>
        <v>0</v>
      </c>
      <c r="N8063" s="38">
        <f>IF(AND(Colin!$G8063=$B$2,Colin!$H8063=$C$3),Colin!$I8063,)</f>
        <v>0</v>
      </c>
      <c r="O8063" s="38">
        <f>IF(AND(Colin!$G8063=$B$2,Colin!$H8063&lt;=$C$3),Colin!$I8063,)</f>
        <v>0</v>
      </c>
      <c r="P8063" s="38">
        <f>IF(Colin!$G8063&lt;$B$2,Colin!$I8063,0)</f>
        <v>0</v>
      </c>
      <c r="Q8063" s="38">
        <f>IF(Colin!$G8063&lt;$B$1,Colin!$I8063,0)</f>
        <v>0</v>
      </c>
    </row>
    <row r="8064" spans="12:17" x14ac:dyDescent="0.25">
      <c r="L8064" s="38">
        <f>IF(AND(Colin!$G8064=$B$1,Colin!$H8064=$C$3),Colin!$I8064,)</f>
        <v>0</v>
      </c>
      <c r="M8064" s="38">
        <f>IF(AND(Colin!$G8064=$B$1,Colin!$H8064&lt;=$C$3),Colin!$I8064,)</f>
        <v>0</v>
      </c>
      <c r="N8064" s="38">
        <f>IF(AND(Colin!$G8064=$B$2,Colin!$H8064=$C$3),Colin!$I8064,)</f>
        <v>0</v>
      </c>
      <c r="O8064" s="38">
        <f>IF(AND(Colin!$G8064=$B$2,Colin!$H8064&lt;=$C$3),Colin!$I8064,)</f>
        <v>0</v>
      </c>
      <c r="P8064" s="38">
        <f>IF(Colin!$G8064&lt;$B$2,Colin!$I8064,0)</f>
        <v>0</v>
      </c>
      <c r="Q8064" s="38">
        <f>IF(Colin!$G8064&lt;$B$1,Colin!$I8064,0)</f>
        <v>0</v>
      </c>
    </row>
    <row r="8065" spans="12:17" x14ac:dyDescent="0.25">
      <c r="L8065" s="38">
        <f>IF(AND(Colin!$G8065=$B$1,Colin!$H8065=$C$3),Colin!$I8065,)</f>
        <v>0</v>
      </c>
      <c r="M8065" s="38">
        <f>IF(AND(Colin!$G8065=$B$1,Colin!$H8065&lt;=$C$3),Colin!$I8065,)</f>
        <v>0</v>
      </c>
      <c r="N8065" s="38">
        <f>IF(AND(Colin!$G8065=$B$2,Colin!$H8065=$C$3),Colin!$I8065,)</f>
        <v>0</v>
      </c>
      <c r="O8065" s="38">
        <f>IF(AND(Colin!$G8065=$B$2,Colin!$H8065&lt;=$C$3),Colin!$I8065,)</f>
        <v>0</v>
      </c>
      <c r="P8065" s="38">
        <f>IF(Colin!$G8065&lt;$B$2,Colin!$I8065,0)</f>
        <v>0</v>
      </c>
      <c r="Q8065" s="38">
        <f>IF(Colin!$G8065&lt;$B$1,Colin!$I8065,0)</f>
        <v>0</v>
      </c>
    </row>
    <row r="8066" spans="12:17" x14ac:dyDescent="0.25">
      <c r="L8066" s="38">
        <f>IF(AND(Colin!$G8066=$B$1,Colin!$H8066=$C$3),Colin!$I8066,)</f>
        <v>0</v>
      </c>
      <c r="M8066" s="38">
        <f>IF(AND(Colin!$G8066=$B$1,Colin!$H8066&lt;=$C$3),Colin!$I8066,)</f>
        <v>0</v>
      </c>
      <c r="N8066" s="38">
        <f>IF(AND(Colin!$G8066=$B$2,Colin!$H8066=$C$3),Colin!$I8066,)</f>
        <v>0</v>
      </c>
      <c r="O8066" s="38">
        <f>IF(AND(Colin!$G8066=$B$2,Colin!$H8066&lt;=$C$3),Colin!$I8066,)</f>
        <v>0</v>
      </c>
      <c r="P8066" s="38">
        <f>IF(Colin!$G8066&lt;$B$2,Colin!$I8066,0)</f>
        <v>0</v>
      </c>
      <c r="Q8066" s="38">
        <f>IF(Colin!$G8066&lt;$B$1,Colin!$I8066,0)</f>
        <v>0</v>
      </c>
    </row>
    <row r="8067" spans="12:17" x14ac:dyDescent="0.25">
      <c r="L8067" s="38">
        <f>IF(AND(Colin!$G8067=$B$1,Colin!$H8067=$C$3),Colin!$I8067,)</f>
        <v>0</v>
      </c>
      <c r="M8067" s="38">
        <f>IF(AND(Colin!$G8067=$B$1,Colin!$H8067&lt;=$C$3),Colin!$I8067,)</f>
        <v>0</v>
      </c>
      <c r="N8067" s="38">
        <f>IF(AND(Colin!$G8067=$B$2,Colin!$H8067=$C$3),Colin!$I8067,)</f>
        <v>0</v>
      </c>
      <c r="O8067" s="38">
        <f>IF(AND(Colin!$G8067=$B$2,Colin!$H8067&lt;=$C$3),Colin!$I8067,)</f>
        <v>0</v>
      </c>
      <c r="P8067" s="38">
        <f>IF(Colin!$G8067&lt;$B$2,Colin!$I8067,0)</f>
        <v>0</v>
      </c>
      <c r="Q8067" s="38">
        <f>IF(Colin!$G8067&lt;$B$1,Colin!$I8067,0)</f>
        <v>0</v>
      </c>
    </row>
    <row r="8068" spans="12:17" x14ac:dyDescent="0.25">
      <c r="L8068" s="38">
        <f>IF(AND(Colin!$G8068=$B$1,Colin!$H8068=$C$3),Colin!$I8068,)</f>
        <v>0</v>
      </c>
      <c r="M8068" s="38">
        <f>IF(AND(Colin!$G8068=$B$1,Colin!$H8068&lt;=$C$3),Colin!$I8068,)</f>
        <v>0</v>
      </c>
      <c r="N8068" s="38">
        <f>IF(AND(Colin!$G8068=$B$2,Colin!$H8068=$C$3),Colin!$I8068,)</f>
        <v>0</v>
      </c>
      <c r="O8068" s="38">
        <f>IF(AND(Colin!$G8068=$B$2,Colin!$H8068&lt;=$C$3),Colin!$I8068,)</f>
        <v>0</v>
      </c>
      <c r="P8068" s="38">
        <f>IF(Colin!$G8068&lt;$B$2,Colin!$I8068,0)</f>
        <v>0</v>
      </c>
      <c r="Q8068" s="38">
        <f>IF(Colin!$G8068&lt;$B$1,Colin!$I8068,0)</f>
        <v>0</v>
      </c>
    </row>
    <row r="8069" spans="12:17" x14ac:dyDescent="0.25">
      <c r="L8069" s="38">
        <f>IF(AND(Colin!$G8069=$B$1,Colin!$H8069=$C$3),Colin!$I8069,)</f>
        <v>0</v>
      </c>
      <c r="M8069" s="38">
        <f>IF(AND(Colin!$G8069=$B$1,Colin!$H8069&lt;=$C$3),Colin!$I8069,)</f>
        <v>0</v>
      </c>
      <c r="N8069" s="38">
        <f>IF(AND(Colin!$G8069=$B$2,Colin!$H8069=$C$3),Colin!$I8069,)</f>
        <v>0</v>
      </c>
      <c r="O8069" s="38">
        <f>IF(AND(Colin!$G8069=$B$2,Colin!$H8069&lt;=$C$3),Colin!$I8069,)</f>
        <v>0</v>
      </c>
      <c r="P8069" s="38">
        <f>IF(Colin!$G8069&lt;$B$2,Colin!$I8069,0)</f>
        <v>0</v>
      </c>
      <c r="Q8069" s="38">
        <f>IF(Colin!$G8069&lt;$B$1,Colin!$I8069,0)</f>
        <v>0</v>
      </c>
    </row>
    <row r="8070" spans="12:17" x14ac:dyDescent="0.25">
      <c r="L8070" s="38">
        <f>IF(AND(Colin!$G8070=$B$1,Colin!$H8070=$C$3),Colin!$I8070,)</f>
        <v>0</v>
      </c>
      <c r="M8070" s="38">
        <f>IF(AND(Colin!$G8070=$B$1,Colin!$H8070&lt;=$C$3),Colin!$I8070,)</f>
        <v>0</v>
      </c>
      <c r="N8070" s="38">
        <f>IF(AND(Colin!$G8070=$B$2,Colin!$H8070=$C$3),Colin!$I8070,)</f>
        <v>0</v>
      </c>
      <c r="O8070" s="38">
        <f>IF(AND(Colin!$G8070=$B$2,Colin!$H8070&lt;=$C$3),Colin!$I8070,)</f>
        <v>0</v>
      </c>
      <c r="P8070" s="38">
        <f>IF(Colin!$G8070&lt;$B$2,Colin!$I8070,0)</f>
        <v>0</v>
      </c>
      <c r="Q8070" s="38">
        <f>IF(Colin!$G8070&lt;$B$1,Colin!$I8070,0)</f>
        <v>0</v>
      </c>
    </row>
    <row r="8071" spans="12:17" x14ac:dyDescent="0.25">
      <c r="L8071" s="38">
        <f>IF(AND(Colin!$G8071=$B$1,Colin!$H8071=$C$3),Colin!$I8071,)</f>
        <v>0</v>
      </c>
      <c r="M8071" s="38">
        <f>IF(AND(Colin!$G8071=$B$1,Colin!$H8071&lt;=$C$3),Colin!$I8071,)</f>
        <v>0</v>
      </c>
      <c r="N8071" s="38">
        <f>IF(AND(Colin!$G8071=$B$2,Colin!$H8071=$C$3),Colin!$I8071,)</f>
        <v>0</v>
      </c>
      <c r="O8071" s="38">
        <f>IF(AND(Colin!$G8071=$B$2,Colin!$H8071&lt;=$C$3),Colin!$I8071,)</f>
        <v>0</v>
      </c>
      <c r="P8071" s="38">
        <f>IF(Colin!$G8071&lt;$B$2,Colin!$I8071,0)</f>
        <v>0</v>
      </c>
      <c r="Q8071" s="38">
        <f>IF(Colin!$G8071&lt;$B$1,Colin!$I8071,0)</f>
        <v>0</v>
      </c>
    </row>
    <row r="8072" spans="12:17" x14ac:dyDescent="0.25">
      <c r="L8072" s="38">
        <f>IF(AND(Colin!$G8072=$B$1,Colin!$H8072=$C$3),Colin!$I8072,)</f>
        <v>0</v>
      </c>
      <c r="M8072" s="38">
        <f>IF(AND(Colin!$G8072=$B$1,Colin!$H8072&lt;=$C$3),Colin!$I8072,)</f>
        <v>0</v>
      </c>
      <c r="N8072" s="38">
        <f>IF(AND(Colin!$G8072=$B$2,Colin!$H8072=$C$3),Colin!$I8072,)</f>
        <v>0</v>
      </c>
      <c r="O8072" s="38">
        <f>IF(AND(Colin!$G8072=$B$2,Colin!$H8072&lt;=$C$3),Colin!$I8072,)</f>
        <v>0</v>
      </c>
      <c r="P8072" s="38">
        <f>IF(Colin!$G8072&lt;$B$2,Colin!$I8072,0)</f>
        <v>0</v>
      </c>
      <c r="Q8072" s="38">
        <f>IF(Colin!$G8072&lt;$B$1,Colin!$I8072,0)</f>
        <v>0</v>
      </c>
    </row>
    <row r="8073" spans="12:17" x14ac:dyDescent="0.25">
      <c r="L8073" s="38">
        <f>IF(AND(Colin!$G8073=$B$1,Colin!$H8073=$C$3),Colin!$I8073,)</f>
        <v>0</v>
      </c>
      <c r="M8073" s="38">
        <f>IF(AND(Colin!$G8073=$B$1,Colin!$H8073&lt;=$C$3),Colin!$I8073,)</f>
        <v>0</v>
      </c>
      <c r="N8073" s="38">
        <f>IF(AND(Colin!$G8073=$B$2,Colin!$H8073=$C$3),Colin!$I8073,)</f>
        <v>0</v>
      </c>
      <c r="O8073" s="38">
        <f>IF(AND(Colin!$G8073=$B$2,Colin!$H8073&lt;=$C$3),Colin!$I8073,)</f>
        <v>0</v>
      </c>
      <c r="P8073" s="38">
        <f>IF(Colin!$G8073&lt;$B$2,Colin!$I8073,0)</f>
        <v>0</v>
      </c>
      <c r="Q8073" s="38">
        <f>IF(Colin!$G8073&lt;$B$1,Colin!$I8073,0)</f>
        <v>0</v>
      </c>
    </row>
    <row r="8074" spans="12:17" x14ac:dyDescent="0.25">
      <c r="L8074" s="38">
        <f>IF(AND(Colin!$G8074=$B$1,Colin!$H8074=$C$3),Colin!$I8074,)</f>
        <v>0</v>
      </c>
      <c r="M8074" s="38">
        <f>IF(AND(Colin!$G8074=$B$1,Colin!$H8074&lt;=$C$3),Colin!$I8074,)</f>
        <v>0</v>
      </c>
      <c r="N8074" s="38">
        <f>IF(AND(Colin!$G8074=$B$2,Colin!$H8074=$C$3),Colin!$I8074,)</f>
        <v>0</v>
      </c>
      <c r="O8074" s="38">
        <f>IF(AND(Colin!$G8074=$B$2,Colin!$H8074&lt;=$C$3),Colin!$I8074,)</f>
        <v>0</v>
      </c>
      <c r="P8074" s="38">
        <f>IF(Colin!$G8074&lt;$B$2,Colin!$I8074,0)</f>
        <v>0</v>
      </c>
      <c r="Q8074" s="38">
        <f>IF(Colin!$G8074&lt;$B$1,Colin!$I8074,0)</f>
        <v>0</v>
      </c>
    </row>
    <row r="8075" spans="12:17" x14ac:dyDescent="0.25">
      <c r="L8075" s="38">
        <f>IF(AND(Colin!$G8075=$B$1,Colin!$H8075=$C$3),Colin!$I8075,)</f>
        <v>0</v>
      </c>
      <c r="M8075" s="38">
        <f>IF(AND(Colin!$G8075=$B$1,Colin!$H8075&lt;=$C$3),Colin!$I8075,)</f>
        <v>0</v>
      </c>
      <c r="N8075" s="38">
        <f>IF(AND(Colin!$G8075=$B$2,Colin!$H8075=$C$3),Colin!$I8075,)</f>
        <v>0</v>
      </c>
      <c r="O8075" s="38">
        <f>IF(AND(Colin!$G8075=$B$2,Colin!$H8075&lt;=$C$3),Colin!$I8075,)</f>
        <v>0</v>
      </c>
      <c r="P8075" s="38">
        <f>IF(Colin!$G8075&lt;$B$2,Colin!$I8075,0)</f>
        <v>0</v>
      </c>
      <c r="Q8075" s="38">
        <f>IF(Colin!$G8075&lt;$B$1,Colin!$I8075,0)</f>
        <v>0</v>
      </c>
    </row>
    <row r="8076" spans="12:17" x14ac:dyDescent="0.25">
      <c r="L8076" s="38">
        <f>IF(AND(Colin!$G8076=$B$1,Colin!$H8076=$C$3),Colin!$I8076,)</f>
        <v>0</v>
      </c>
      <c r="M8076" s="38">
        <f>IF(AND(Colin!$G8076=$B$1,Colin!$H8076&lt;=$C$3),Colin!$I8076,)</f>
        <v>0</v>
      </c>
      <c r="N8076" s="38">
        <f>IF(AND(Colin!$G8076=$B$2,Colin!$H8076=$C$3),Colin!$I8076,)</f>
        <v>0</v>
      </c>
      <c r="O8076" s="38">
        <f>IF(AND(Colin!$G8076=$B$2,Colin!$H8076&lt;=$C$3),Colin!$I8076,)</f>
        <v>0</v>
      </c>
      <c r="P8076" s="38">
        <f>IF(Colin!$G8076&lt;$B$2,Colin!$I8076,0)</f>
        <v>0</v>
      </c>
      <c r="Q8076" s="38">
        <f>IF(Colin!$G8076&lt;$B$1,Colin!$I8076,0)</f>
        <v>0</v>
      </c>
    </row>
    <row r="8077" spans="12:17" x14ac:dyDescent="0.25">
      <c r="L8077" s="38">
        <f>IF(AND(Colin!$G8077=$B$1,Colin!$H8077=$C$3),Colin!$I8077,)</f>
        <v>0</v>
      </c>
      <c r="M8077" s="38">
        <f>IF(AND(Colin!$G8077=$B$1,Colin!$H8077&lt;=$C$3),Colin!$I8077,)</f>
        <v>0</v>
      </c>
      <c r="N8077" s="38">
        <f>IF(AND(Colin!$G8077=$B$2,Colin!$H8077=$C$3),Colin!$I8077,)</f>
        <v>0</v>
      </c>
      <c r="O8077" s="38">
        <f>IF(AND(Colin!$G8077=$B$2,Colin!$H8077&lt;=$C$3),Colin!$I8077,)</f>
        <v>0</v>
      </c>
      <c r="P8077" s="38">
        <f>IF(Colin!$G8077&lt;$B$2,Colin!$I8077,0)</f>
        <v>0</v>
      </c>
      <c r="Q8077" s="38">
        <f>IF(Colin!$G8077&lt;$B$1,Colin!$I8077,0)</f>
        <v>0</v>
      </c>
    </row>
    <row r="8078" spans="12:17" x14ac:dyDescent="0.25">
      <c r="L8078" s="38">
        <f>IF(AND(Colin!$G8078=$B$1,Colin!$H8078=$C$3),Colin!$I8078,)</f>
        <v>0</v>
      </c>
      <c r="M8078" s="38">
        <f>IF(AND(Colin!$G8078=$B$1,Colin!$H8078&lt;=$C$3),Colin!$I8078,)</f>
        <v>0</v>
      </c>
      <c r="N8078" s="38">
        <f>IF(AND(Colin!$G8078=$B$2,Colin!$H8078=$C$3),Colin!$I8078,)</f>
        <v>0</v>
      </c>
      <c r="O8078" s="38">
        <f>IF(AND(Colin!$G8078=$B$2,Colin!$H8078&lt;=$C$3),Colin!$I8078,)</f>
        <v>0</v>
      </c>
      <c r="P8078" s="38">
        <f>IF(Colin!$G8078&lt;$B$2,Colin!$I8078,0)</f>
        <v>0</v>
      </c>
      <c r="Q8078" s="38">
        <f>IF(Colin!$G8078&lt;$B$1,Colin!$I8078,0)</f>
        <v>0</v>
      </c>
    </row>
    <row r="8079" spans="12:17" x14ac:dyDescent="0.25">
      <c r="L8079" s="38">
        <f>IF(AND(Colin!$G8079=$B$1,Colin!$H8079=$C$3),Colin!$I8079,)</f>
        <v>0</v>
      </c>
      <c r="M8079" s="38">
        <f>IF(AND(Colin!$G8079=$B$1,Colin!$H8079&lt;=$C$3),Colin!$I8079,)</f>
        <v>0</v>
      </c>
      <c r="N8079" s="38">
        <f>IF(AND(Colin!$G8079=$B$2,Colin!$H8079=$C$3),Colin!$I8079,)</f>
        <v>0</v>
      </c>
      <c r="O8079" s="38">
        <f>IF(AND(Colin!$G8079=$B$2,Colin!$H8079&lt;=$C$3),Colin!$I8079,)</f>
        <v>0</v>
      </c>
      <c r="P8079" s="38">
        <f>IF(Colin!$G8079&lt;$B$2,Colin!$I8079,0)</f>
        <v>0</v>
      </c>
      <c r="Q8079" s="38">
        <f>IF(Colin!$G8079&lt;$B$1,Colin!$I8079,0)</f>
        <v>0</v>
      </c>
    </row>
    <row r="8080" spans="12:17" x14ac:dyDescent="0.25">
      <c r="L8080" s="38">
        <f>IF(AND(Colin!$G8080=$B$1,Colin!$H8080=$C$3),Colin!$I8080,)</f>
        <v>0</v>
      </c>
      <c r="M8080" s="38">
        <f>IF(AND(Colin!$G8080=$B$1,Colin!$H8080&lt;=$C$3),Colin!$I8080,)</f>
        <v>0</v>
      </c>
      <c r="N8080" s="38">
        <f>IF(AND(Colin!$G8080=$B$2,Colin!$H8080=$C$3),Colin!$I8080,)</f>
        <v>0</v>
      </c>
      <c r="O8080" s="38">
        <f>IF(AND(Colin!$G8080=$B$2,Colin!$H8080&lt;=$C$3),Colin!$I8080,)</f>
        <v>0</v>
      </c>
      <c r="P8080" s="38">
        <f>IF(Colin!$G8080&lt;$B$2,Colin!$I8080,0)</f>
        <v>0</v>
      </c>
      <c r="Q8080" s="38">
        <f>IF(Colin!$G8080&lt;$B$1,Colin!$I8080,0)</f>
        <v>0</v>
      </c>
    </row>
    <row r="8081" spans="12:17" x14ac:dyDescent="0.25">
      <c r="L8081" s="38">
        <f>IF(AND(Colin!$G8081=$B$1,Colin!$H8081=$C$3),Colin!$I8081,)</f>
        <v>0</v>
      </c>
      <c r="M8081" s="38">
        <f>IF(AND(Colin!$G8081=$B$1,Colin!$H8081&lt;=$C$3),Colin!$I8081,)</f>
        <v>0</v>
      </c>
      <c r="N8081" s="38">
        <f>IF(AND(Colin!$G8081=$B$2,Colin!$H8081=$C$3),Colin!$I8081,)</f>
        <v>0</v>
      </c>
      <c r="O8081" s="38">
        <f>IF(AND(Colin!$G8081=$B$2,Colin!$H8081&lt;=$C$3),Colin!$I8081,)</f>
        <v>0</v>
      </c>
      <c r="P8081" s="38">
        <f>IF(Colin!$G8081&lt;$B$2,Colin!$I8081,0)</f>
        <v>0</v>
      </c>
      <c r="Q8081" s="38">
        <f>IF(Colin!$G8081&lt;$B$1,Colin!$I8081,0)</f>
        <v>0</v>
      </c>
    </row>
    <row r="8082" spans="12:17" x14ac:dyDescent="0.25">
      <c r="L8082" s="38">
        <f>IF(AND(Colin!$G8082=$B$1,Colin!$H8082=$C$3),Colin!$I8082,)</f>
        <v>0</v>
      </c>
      <c r="M8082" s="38">
        <f>IF(AND(Colin!$G8082=$B$1,Colin!$H8082&lt;=$C$3),Colin!$I8082,)</f>
        <v>0</v>
      </c>
      <c r="N8082" s="38">
        <f>IF(AND(Colin!$G8082=$B$2,Colin!$H8082=$C$3),Colin!$I8082,)</f>
        <v>0</v>
      </c>
      <c r="O8082" s="38">
        <f>IF(AND(Colin!$G8082=$B$2,Colin!$H8082&lt;=$C$3),Colin!$I8082,)</f>
        <v>0</v>
      </c>
      <c r="P8082" s="38">
        <f>IF(Colin!$G8082&lt;$B$2,Colin!$I8082,0)</f>
        <v>0</v>
      </c>
      <c r="Q8082" s="38">
        <f>IF(Colin!$G8082&lt;$B$1,Colin!$I8082,0)</f>
        <v>0</v>
      </c>
    </row>
    <row r="8083" spans="12:17" x14ac:dyDescent="0.25">
      <c r="L8083" s="38">
        <f>IF(AND(Colin!$G8083=$B$1,Colin!$H8083=$C$3),Colin!$I8083,)</f>
        <v>0</v>
      </c>
      <c r="M8083" s="38">
        <f>IF(AND(Colin!$G8083=$B$1,Colin!$H8083&lt;=$C$3),Colin!$I8083,)</f>
        <v>0</v>
      </c>
      <c r="N8083" s="38">
        <f>IF(AND(Colin!$G8083=$B$2,Colin!$H8083=$C$3),Colin!$I8083,)</f>
        <v>0</v>
      </c>
      <c r="O8083" s="38">
        <f>IF(AND(Colin!$G8083=$B$2,Colin!$H8083&lt;=$C$3),Colin!$I8083,)</f>
        <v>0</v>
      </c>
      <c r="P8083" s="38">
        <f>IF(Colin!$G8083&lt;$B$2,Colin!$I8083,0)</f>
        <v>0</v>
      </c>
      <c r="Q8083" s="38">
        <f>IF(Colin!$G8083&lt;$B$1,Colin!$I8083,0)</f>
        <v>0</v>
      </c>
    </row>
    <row r="8084" spans="12:17" x14ac:dyDescent="0.25">
      <c r="L8084" s="38">
        <f>IF(AND(Colin!$G8084=$B$1,Colin!$H8084=$C$3),Colin!$I8084,)</f>
        <v>0</v>
      </c>
      <c r="M8084" s="38">
        <f>IF(AND(Colin!$G8084=$B$1,Colin!$H8084&lt;=$C$3),Colin!$I8084,)</f>
        <v>0</v>
      </c>
      <c r="N8084" s="38">
        <f>IF(AND(Colin!$G8084=$B$2,Colin!$H8084=$C$3),Colin!$I8084,)</f>
        <v>0</v>
      </c>
      <c r="O8084" s="38">
        <f>IF(AND(Colin!$G8084=$B$2,Colin!$H8084&lt;=$C$3),Colin!$I8084,)</f>
        <v>0</v>
      </c>
      <c r="P8084" s="38">
        <f>IF(Colin!$G8084&lt;$B$2,Colin!$I8084,0)</f>
        <v>0</v>
      </c>
      <c r="Q8084" s="38">
        <f>IF(Colin!$G8084&lt;$B$1,Colin!$I8084,0)</f>
        <v>0</v>
      </c>
    </row>
    <row r="8085" spans="12:17" x14ac:dyDescent="0.25">
      <c r="L8085" s="38">
        <f>IF(AND(Colin!$G8085=$B$1,Colin!$H8085=$C$3),Colin!$I8085,)</f>
        <v>0</v>
      </c>
      <c r="M8085" s="38">
        <f>IF(AND(Colin!$G8085=$B$1,Colin!$H8085&lt;=$C$3),Colin!$I8085,)</f>
        <v>0</v>
      </c>
      <c r="N8085" s="38">
        <f>IF(AND(Colin!$G8085=$B$2,Colin!$H8085=$C$3),Colin!$I8085,)</f>
        <v>0</v>
      </c>
      <c r="O8085" s="38">
        <f>IF(AND(Colin!$G8085=$B$2,Colin!$H8085&lt;=$C$3),Colin!$I8085,)</f>
        <v>0</v>
      </c>
      <c r="P8085" s="38">
        <f>IF(Colin!$G8085&lt;$B$2,Colin!$I8085,0)</f>
        <v>0</v>
      </c>
      <c r="Q8085" s="38">
        <f>IF(Colin!$G8085&lt;$B$1,Colin!$I8085,0)</f>
        <v>0</v>
      </c>
    </row>
    <row r="8086" spans="12:17" x14ac:dyDescent="0.25">
      <c r="L8086" s="38">
        <f>IF(AND(Colin!$G8086=$B$1,Colin!$H8086=$C$3),Colin!$I8086,)</f>
        <v>0</v>
      </c>
      <c r="M8086" s="38">
        <f>IF(AND(Colin!$G8086=$B$1,Colin!$H8086&lt;=$C$3),Colin!$I8086,)</f>
        <v>0</v>
      </c>
      <c r="N8086" s="38">
        <f>IF(AND(Colin!$G8086=$B$2,Colin!$H8086=$C$3),Colin!$I8086,)</f>
        <v>0</v>
      </c>
      <c r="O8086" s="38">
        <f>IF(AND(Colin!$G8086=$B$2,Colin!$H8086&lt;=$C$3),Colin!$I8086,)</f>
        <v>0</v>
      </c>
      <c r="P8086" s="38">
        <f>IF(Colin!$G8086&lt;$B$2,Colin!$I8086,0)</f>
        <v>0</v>
      </c>
      <c r="Q8086" s="38">
        <f>IF(Colin!$G8086&lt;$B$1,Colin!$I8086,0)</f>
        <v>0</v>
      </c>
    </row>
    <row r="8087" spans="12:17" x14ac:dyDescent="0.25">
      <c r="L8087" s="38">
        <f>IF(AND(Colin!$G8087=$B$1,Colin!$H8087=$C$3),Colin!$I8087,)</f>
        <v>0</v>
      </c>
      <c r="M8087" s="38">
        <f>IF(AND(Colin!$G8087=$B$1,Colin!$H8087&lt;=$C$3),Colin!$I8087,)</f>
        <v>0</v>
      </c>
      <c r="N8087" s="38">
        <f>IF(AND(Colin!$G8087=$B$2,Colin!$H8087=$C$3),Colin!$I8087,)</f>
        <v>0</v>
      </c>
      <c r="O8087" s="38">
        <f>IF(AND(Colin!$G8087=$B$2,Colin!$H8087&lt;=$C$3),Colin!$I8087,)</f>
        <v>0</v>
      </c>
      <c r="P8087" s="38">
        <f>IF(Colin!$G8087&lt;$B$2,Colin!$I8087,0)</f>
        <v>0</v>
      </c>
      <c r="Q8087" s="38">
        <f>IF(Colin!$G8087&lt;$B$1,Colin!$I8087,0)</f>
        <v>0</v>
      </c>
    </row>
    <row r="8088" spans="12:17" x14ac:dyDescent="0.25">
      <c r="L8088" s="38">
        <f>IF(AND(Colin!$G8088=$B$1,Colin!$H8088=$C$3),Colin!$I8088,)</f>
        <v>0</v>
      </c>
      <c r="M8088" s="38">
        <f>IF(AND(Colin!$G8088=$B$1,Colin!$H8088&lt;=$C$3),Colin!$I8088,)</f>
        <v>0</v>
      </c>
      <c r="N8088" s="38">
        <f>IF(AND(Colin!$G8088=$B$2,Colin!$H8088=$C$3),Colin!$I8088,)</f>
        <v>0</v>
      </c>
      <c r="O8088" s="38">
        <f>IF(AND(Colin!$G8088=$B$2,Colin!$H8088&lt;=$C$3),Colin!$I8088,)</f>
        <v>0</v>
      </c>
      <c r="P8088" s="38">
        <f>IF(Colin!$G8088&lt;$B$2,Colin!$I8088,0)</f>
        <v>0</v>
      </c>
      <c r="Q8088" s="38">
        <f>IF(Colin!$G8088&lt;$B$1,Colin!$I8088,0)</f>
        <v>0</v>
      </c>
    </row>
    <row r="8089" spans="12:17" x14ac:dyDescent="0.25">
      <c r="L8089" s="38">
        <f>IF(AND(Colin!$G8089=$B$1,Colin!$H8089=$C$3),Colin!$I8089,)</f>
        <v>0</v>
      </c>
      <c r="M8089" s="38">
        <f>IF(AND(Colin!$G8089=$B$1,Colin!$H8089&lt;=$C$3),Colin!$I8089,)</f>
        <v>0</v>
      </c>
      <c r="N8089" s="38">
        <f>IF(AND(Colin!$G8089=$B$2,Colin!$H8089=$C$3),Colin!$I8089,)</f>
        <v>0</v>
      </c>
      <c r="O8089" s="38">
        <f>IF(AND(Colin!$G8089=$B$2,Colin!$H8089&lt;=$C$3),Colin!$I8089,)</f>
        <v>0</v>
      </c>
      <c r="P8089" s="38">
        <f>IF(Colin!$G8089&lt;$B$2,Colin!$I8089,0)</f>
        <v>0</v>
      </c>
      <c r="Q8089" s="38">
        <f>IF(Colin!$G8089&lt;$B$1,Colin!$I8089,0)</f>
        <v>0</v>
      </c>
    </row>
    <row r="8090" spans="12:17" x14ac:dyDescent="0.25">
      <c r="L8090" s="38">
        <f>IF(AND(Colin!$G8090=$B$1,Colin!$H8090=$C$3),Colin!$I8090,)</f>
        <v>0</v>
      </c>
      <c r="M8090" s="38">
        <f>IF(AND(Colin!$G8090=$B$1,Colin!$H8090&lt;=$C$3),Colin!$I8090,)</f>
        <v>0</v>
      </c>
      <c r="N8090" s="38">
        <f>IF(AND(Colin!$G8090=$B$2,Colin!$H8090=$C$3),Colin!$I8090,)</f>
        <v>0</v>
      </c>
      <c r="O8090" s="38">
        <f>IF(AND(Colin!$G8090=$B$2,Colin!$H8090&lt;=$C$3),Colin!$I8090,)</f>
        <v>0</v>
      </c>
      <c r="P8090" s="38">
        <f>IF(Colin!$G8090&lt;$B$2,Colin!$I8090,0)</f>
        <v>0</v>
      </c>
      <c r="Q8090" s="38">
        <f>IF(Colin!$G8090&lt;$B$1,Colin!$I8090,0)</f>
        <v>0</v>
      </c>
    </row>
    <row r="8091" spans="12:17" x14ac:dyDescent="0.25">
      <c r="L8091" s="38">
        <f>IF(AND(Colin!$G8091=$B$1,Colin!$H8091=$C$3),Colin!$I8091,)</f>
        <v>0</v>
      </c>
      <c r="M8091" s="38">
        <f>IF(AND(Colin!$G8091=$B$1,Colin!$H8091&lt;=$C$3),Colin!$I8091,)</f>
        <v>0</v>
      </c>
      <c r="N8091" s="38">
        <f>IF(AND(Colin!$G8091=$B$2,Colin!$H8091=$C$3),Colin!$I8091,)</f>
        <v>0</v>
      </c>
      <c r="O8091" s="38">
        <f>IF(AND(Colin!$G8091=$B$2,Colin!$H8091&lt;=$C$3),Colin!$I8091,)</f>
        <v>0</v>
      </c>
      <c r="P8091" s="38">
        <f>IF(Colin!$G8091&lt;$B$2,Colin!$I8091,0)</f>
        <v>0</v>
      </c>
      <c r="Q8091" s="38">
        <f>IF(Colin!$G8091&lt;$B$1,Colin!$I8091,0)</f>
        <v>0</v>
      </c>
    </row>
    <row r="8092" spans="12:17" x14ac:dyDescent="0.25">
      <c r="L8092" s="38">
        <f>IF(AND(Colin!$G8092=$B$1,Colin!$H8092=$C$3),Colin!$I8092,)</f>
        <v>0</v>
      </c>
      <c r="M8092" s="38">
        <f>IF(AND(Colin!$G8092=$B$1,Colin!$H8092&lt;=$C$3),Colin!$I8092,)</f>
        <v>0</v>
      </c>
      <c r="N8092" s="38">
        <f>IF(AND(Colin!$G8092=$B$2,Colin!$H8092=$C$3),Colin!$I8092,)</f>
        <v>0</v>
      </c>
      <c r="O8092" s="38">
        <f>IF(AND(Colin!$G8092=$B$2,Colin!$H8092&lt;=$C$3),Colin!$I8092,)</f>
        <v>0</v>
      </c>
      <c r="P8092" s="38">
        <f>IF(Colin!$G8092&lt;$B$2,Colin!$I8092,0)</f>
        <v>0</v>
      </c>
      <c r="Q8092" s="38">
        <f>IF(Colin!$G8092&lt;$B$1,Colin!$I8092,0)</f>
        <v>0</v>
      </c>
    </row>
    <row r="8093" spans="12:17" x14ac:dyDescent="0.25">
      <c r="L8093" s="38">
        <f>IF(AND(Colin!$G8093=$B$1,Colin!$H8093=$C$3),Colin!$I8093,)</f>
        <v>0</v>
      </c>
      <c r="M8093" s="38">
        <f>IF(AND(Colin!$G8093=$B$1,Colin!$H8093&lt;=$C$3),Colin!$I8093,)</f>
        <v>0</v>
      </c>
      <c r="N8093" s="38">
        <f>IF(AND(Colin!$G8093=$B$2,Colin!$H8093=$C$3),Colin!$I8093,)</f>
        <v>0</v>
      </c>
      <c r="O8093" s="38">
        <f>IF(AND(Colin!$G8093=$B$2,Colin!$H8093&lt;=$C$3),Colin!$I8093,)</f>
        <v>0</v>
      </c>
      <c r="P8093" s="38">
        <f>IF(Colin!$G8093&lt;$B$2,Colin!$I8093,0)</f>
        <v>0</v>
      </c>
      <c r="Q8093" s="38">
        <f>IF(Colin!$G8093&lt;$B$1,Colin!$I8093,0)</f>
        <v>0</v>
      </c>
    </row>
    <row r="8094" spans="12:17" x14ac:dyDescent="0.25">
      <c r="L8094" s="38">
        <f>IF(AND(Colin!$G8094=$B$1,Colin!$H8094=$C$3),Colin!$I8094,)</f>
        <v>0</v>
      </c>
      <c r="M8094" s="38">
        <f>IF(AND(Colin!$G8094=$B$1,Colin!$H8094&lt;=$C$3),Colin!$I8094,)</f>
        <v>0</v>
      </c>
      <c r="N8094" s="38">
        <f>IF(AND(Colin!$G8094=$B$2,Colin!$H8094=$C$3),Colin!$I8094,)</f>
        <v>0</v>
      </c>
      <c r="O8094" s="38">
        <f>IF(AND(Colin!$G8094=$B$2,Colin!$H8094&lt;=$C$3),Colin!$I8094,)</f>
        <v>0</v>
      </c>
      <c r="P8094" s="38">
        <f>IF(Colin!$G8094&lt;$B$2,Colin!$I8094,0)</f>
        <v>0</v>
      </c>
      <c r="Q8094" s="38">
        <f>IF(Colin!$G8094&lt;$B$1,Colin!$I8094,0)</f>
        <v>0</v>
      </c>
    </row>
    <row r="8095" spans="12:17" x14ac:dyDescent="0.25">
      <c r="L8095" s="38">
        <f>IF(AND(Colin!$G8095=$B$1,Colin!$H8095=$C$3),Colin!$I8095,)</f>
        <v>0</v>
      </c>
      <c r="M8095" s="38">
        <f>IF(AND(Colin!$G8095=$B$1,Colin!$H8095&lt;=$C$3),Colin!$I8095,)</f>
        <v>0</v>
      </c>
      <c r="N8095" s="38">
        <f>IF(AND(Colin!$G8095=$B$2,Colin!$H8095=$C$3),Colin!$I8095,)</f>
        <v>0</v>
      </c>
      <c r="O8095" s="38">
        <f>IF(AND(Colin!$G8095=$B$2,Colin!$H8095&lt;=$C$3),Colin!$I8095,)</f>
        <v>0</v>
      </c>
      <c r="P8095" s="38">
        <f>IF(Colin!$G8095&lt;$B$2,Colin!$I8095,0)</f>
        <v>0</v>
      </c>
      <c r="Q8095" s="38">
        <f>IF(Colin!$G8095&lt;$B$1,Colin!$I8095,0)</f>
        <v>0</v>
      </c>
    </row>
    <row r="8096" spans="12:17" x14ac:dyDescent="0.25">
      <c r="L8096" s="38">
        <f>IF(AND(Colin!$G8096=$B$1,Colin!$H8096=$C$3),Colin!$I8096,)</f>
        <v>0</v>
      </c>
      <c r="M8096" s="38">
        <f>IF(AND(Colin!$G8096=$B$1,Colin!$H8096&lt;=$C$3),Colin!$I8096,)</f>
        <v>0</v>
      </c>
      <c r="N8096" s="38">
        <f>IF(AND(Colin!$G8096=$B$2,Colin!$H8096=$C$3),Colin!$I8096,)</f>
        <v>0</v>
      </c>
      <c r="O8096" s="38">
        <f>IF(AND(Colin!$G8096=$B$2,Colin!$H8096&lt;=$C$3),Colin!$I8096,)</f>
        <v>0</v>
      </c>
      <c r="P8096" s="38">
        <f>IF(Colin!$G8096&lt;$B$2,Colin!$I8096,0)</f>
        <v>0</v>
      </c>
      <c r="Q8096" s="38">
        <f>IF(Colin!$G8096&lt;$B$1,Colin!$I8096,0)</f>
        <v>0</v>
      </c>
    </row>
    <row r="8097" spans="12:17" x14ac:dyDescent="0.25">
      <c r="L8097" s="38">
        <f>IF(AND(Colin!$G8097=$B$1,Colin!$H8097=$C$3),Colin!$I8097,)</f>
        <v>0</v>
      </c>
      <c r="M8097" s="38">
        <f>IF(AND(Colin!$G8097=$B$1,Colin!$H8097&lt;=$C$3),Colin!$I8097,)</f>
        <v>0</v>
      </c>
      <c r="N8097" s="38">
        <f>IF(AND(Colin!$G8097=$B$2,Colin!$H8097=$C$3),Colin!$I8097,)</f>
        <v>0</v>
      </c>
      <c r="O8097" s="38">
        <f>IF(AND(Colin!$G8097=$B$2,Colin!$H8097&lt;=$C$3),Colin!$I8097,)</f>
        <v>0</v>
      </c>
      <c r="P8097" s="38">
        <f>IF(Colin!$G8097&lt;$B$2,Colin!$I8097,0)</f>
        <v>0</v>
      </c>
      <c r="Q8097" s="38">
        <f>IF(Colin!$G8097&lt;$B$1,Colin!$I8097,0)</f>
        <v>0</v>
      </c>
    </row>
    <row r="8098" spans="12:17" x14ac:dyDescent="0.25">
      <c r="L8098" s="38">
        <f>IF(AND(Colin!$G8098=$B$1,Colin!$H8098=$C$3),Colin!$I8098,)</f>
        <v>0</v>
      </c>
      <c r="M8098" s="38">
        <f>IF(AND(Colin!$G8098=$B$1,Colin!$H8098&lt;=$C$3),Colin!$I8098,)</f>
        <v>0</v>
      </c>
      <c r="N8098" s="38">
        <f>IF(AND(Colin!$G8098=$B$2,Colin!$H8098=$C$3),Colin!$I8098,)</f>
        <v>0</v>
      </c>
      <c r="O8098" s="38">
        <f>IF(AND(Colin!$G8098=$B$2,Colin!$H8098&lt;=$C$3),Colin!$I8098,)</f>
        <v>0</v>
      </c>
      <c r="P8098" s="38">
        <f>IF(Colin!$G8098&lt;$B$2,Colin!$I8098,0)</f>
        <v>0</v>
      </c>
      <c r="Q8098" s="38">
        <f>IF(Colin!$G8098&lt;$B$1,Colin!$I8098,0)</f>
        <v>0</v>
      </c>
    </row>
    <row r="8099" spans="12:17" x14ac:dyDescent="0.25">
      <c r="L8099" s="38">
        <f>IF(AND(Colin!$G8099=$B$1,Colin!$H8099=$C$3),Colin!$I8099,)</f>
        <v>0</v>
      </c>
      <c r="M8099" s="38">
        <f>IF(AND(Colin!$G8099=$B$1,Colin!$H8099&lt;=$C$3),Colin!$I8099,)</f>
        <v>0</v>
      </c>
      <c r="N8099" s="38">
        <f>IF(AND(Colin!$G8099=$B$2,Colin!$H8099=$C$3),Colin!$I8099,)</f>
        <v>0</v>
      </c>
      <c r="O8099" s="38">
        <f>IF(AND(Colin!$G8099=$B$2,Colin!$H8099&lt;=$C$3),Colin!$I8099,)</f>
        <v>0</v>
      </c>
      <c r="P8099" s="38">
        <f>IF(Colin!$G8099&lt;$B$2,Colin!$I8099,0)</f>
        <v>0</v>
      </c>
      <c r="Q8099" s="38">
        <f>IF(Colin!$G8099&lt;$B$1,Colin!$I8099,0)</f>
        <v>0</v>
      </c>
    </row>
    <row r="8100" spans="12:17" x14ac:dyDescent="0.25">
      <c r="L8100" s="38">
        <f>IF(AND(Colin!$G8100=$B$1,Colin!$H8100=$C$3),Colin!$I8100,)</f>
        <v>0</v>
      </c>
      <c r="M8100" s="38">
        <f>IF(AND(Colin!$G8100=$B$1,Colin!$H8100&lt;=$C$3),Colin!$I8100,)</f>
        <v>0</v>
      </c>
      <c r="N8100" s="38">
        <f>IF(AND(Colin!$G8100=$B$2,Colin!$H8100=$C$3),Colin!$I8100,)</f>
        <v>0</v>
      </c>
      <c r="O8100" s="38">
        <f>IF(AND(Colin!$G8100=$B$2,Colin!$H8100&lt;=$C$3),Colin!$I8100,)</f>
        <v>0</v>
      </c>
      <c r="P8100" s="38">
        <f>IF(Colin!$G8100&lt;$B$2,Colin!$I8100,0)</f>
        <v>0</v>
      </c>
      <c r="Q8100" s="38">
        <f>IF(Colin!$G8100&lt;$B$1,Colin!$I8100,0)</f>
        <v>0</v>
      </c>
    </row>
    <row r="8101" spans="12:17" x14ac:dyDescent="0.25">
      <c r="L8101" s="38">
        <f>IF(AND(Colin!$G8101=$B$1,Colin!$H8101=$C$3),Colin!$I8101,)</f>
        <v>0</v>
      </c>
      <c r="M8101" s="38">
        <f>IF(AND(Colin!$G8101=$B$1,Colin!$H8101&lt;=$C$3),Colin!$I8101,)</f>
        <v>0</v>
      </c>
      <c r="N8101" s="38">
        <f>IF(AND(Colin!$G8101=$B$2,Colin!$H8101=$C$3),Colin!$I8101,)</f>
        <v>0</v>
      </c>
      <c r="O8101" s="38">
        <f>IF(AND(Colin!$G8101=$B$2,Colin!$H8101&lt;=$C$3),Colin!$I8101,)</f>
        <v>0</v>
      </c>
      <c r="P8101" s="38">
        <f>IF(Colin!$G8101&lt;$B$2,Colin!$I8101,0)</f>
        <v>0</v>
      </c>
      <c r="Q8101" s="38">
        <f>IF(Colin!$G8101&lt;$B$1,Colin!$I8101,0)</f>
        <v>0</v>
      </c>
    </row>
    <row r="8102" spans="12:17" x14ac:dyDescent="0.25">
      <c r="L8102" s="38">
        <f>IF(AND(Colin!$G8102=$B$1,Colin!$H8102=$C$3),Colin!$I8102,)</f>
        <v>0</v>
      </c>
      <c r="M8102" s="38">
        <f>IF(AND(Colin!$G8102=$B$1,Colin!$H8102&lt;=$C$3),Colin!$I8102,)</f>
        <v>0</v>
      </c>
      <c r="N8102" s="38">
        <f>IF(AND(Colin!$G8102=$B$2,Colin!$H8102=$C$3),Colin!$I8102,)</f>
        <v>0</v>
      </c>
      <c r="O8102" s="38">
        <f>IF(AND(Colin!$G8102=$B$2,Colin!$H8102&lt;=$C$3),Colin!$I8102,)</f>
        <v>0</v>
      </c>
      <c r="P8102" s="38">
        <f>IF(Colin!$G8102&lt;$B$2,Colin!$I8102,0)</f>
        <v>0</v>
      </c>
      <c r="Q8102" s="38">
        <f>IF(Colin!$G8102&lt;$B$1,Colin!$I8102,0)</f>
        <v>0</v>
      </c>
    </row>
    <row r="8103" spans="12:17" x14ac:dyDescent="0.25">
      <c r="L8103" s="38">
        <f>IF(AND(Colin!$G8103=$B$1,Colin!$H8103=$C$3),Colin!$I8103,)</f>
        <v>0</v>
      </c>
      <c r="M8103" s="38">
        <f>IF(AND(Colin!$G8103=$B$1,Colin!$H8103&lt;=$C$3),Colin!$I8103,)</f>
        <v>0</v>
      </c>
      <c r="N8103" s="38">
        <f>IF(AND(Colin!$G8103=$B$2,Colin!$H8103=$C$3),Colin!$I8103,)</f>
        <v>0</v>
      </c>
      <c r="O8103" s="38">
        <f>IF(AND(Colin!$G8103=$B$2,Colin!$H8103&lt;=$C$3),Colin!$I8103,)</f>
        <v>0</v>
      </c>
      <c r="P8103" s="38">
        <f>IF(Colin!$G8103&lt;$B$2,Colin!$I8103,0)</f>
        <v>0</v>
      </c>
      <c r="Q8103" s="38">
        <f>IF(Colin!$G8103&lt;$B$1,Colin!$I8103,0)</f>
        <v>0</v>
      </c>
    </row>
    <row r="8104" spans="12:17" x14ac:dyDescent="0.25">
      <c r="L8104" s="38">
        <f>IF(AND(Colin!$G8104=$B$1,Colin!$H8104=$C$3),Colin!$I8104,)</f>
        <v>0</v>
      </c>
      <c r="M8104" s="38">
        <f>IF(AND(Colin!$G8104=$B$1,Colin!$H8104&lt;=$C$3),Colin!$I8104,)</f>
        <v>0</v>
      </c>
      <c r="N8104" s="38">
        <f>IF(AND(Colin!$G8104=$B$2,Colin!$H8104=$C$3),Colin!$I8104,)</f>
        <v>0</v>
      </c>
      <c r="O8104" s="38">
        <f>IF(AND(Colin!$G8104=$B$2,Colin!$H8104&lt;=$C$3),Colin!$I8104,)</f>
        <v>0</v>
      </c>
      <c r="P8104" s="38">
        <f>IF(Colin!$G8104&lt;$B$2,Colin!$I8104,0)</f>
        <v>0</v>
      </c>
      <c r="Q8104" s="38">
        <f>IF(Colin!$G8104&lt;$B$1,Colin!$I8104,0)</f>
        <v>0</v>
      </c>
    </row>
    <row r="8105" spans="12:17" x14ac:dyDescent="0.25">
      <c r="L8105" s="38">
        <f>IF(AND(Colin!$G8105=$B$1,Colin!$H8105=$C$3),Colin!$I8105,)</f>
        <v>0</v>
      </c>
      <c r="M8105" s="38">
        <f>IF(AND(Colin!$G8105=$B$1,Colin!$H8105&lt;=$C$3),Colin!$I8105,)</f>
        <v>0</v>
      </c>
      <c r="N8105" s="38">
        <f>IF(AND(Colin!$G8105=$B$2,Colin!$H8105=$C$3),Colin!$I8105,)</f>
        <v>0</v>
      </c>
      <c r="O8105" s="38">
        <f>IF(AND(Colin!$G8105=$B$2,Colin!$H8105&lt;=$C$3),Colin!$I8105,)</f>
        <v>0</v>
      </c>
      <c r="P8105" s="38">
        <f>IF(Colin!$G8105&lt;$B$2,Colin!$I8105,0)</f>
        <v>0</v>
      </c>
      <c r="Q8105" s="38">
        <f>IF(Colin!$G8105&lt;$B$1,Colin!$I8105,0)</f>
        <v>0</v>
      </c>
    </row>
    <row r="8106" spans="12:17" x14ac:dyDescent="0.25">
      <c r="L8106" s="38">
        <f>IF(AND(Colin!$G8106=$B$1,Colin!$H8106=$C$3),Colin!$I8106,)</f>
        <v>0</v>
      </c>
      <c r="M8106" s="38">
        <f>IF(AND(Colin!$G8106=$B$1,Colin!$H8106&lt;=$C$3),Colin!$I8106,)</f>
        <v>0</v>
      </c>
      <c r="N8106" s="38">
        <f>IF(AND(Colin!$G8106=$B$2,Colin!$H8106=$C$3),Colin!$I8106,)</f>
        <v>0</v>
      </c>
      <c r="O8106" s="38">
        <f>IF(AND(Colin!$G8106=$B$2,Colin!$H8106&lt;=$C$3),Colin!$I8106,)</f>
        <v>0</v>
      </c>
      <c r="P8106" s="38">
        <f>IF(Colin!$G8106&lt;$B$2,Colin!$I8106,0)</f>
        <v>0</v>
      </c>
      <c r="Q8106" s="38">
        <f>IF(Colin!$G8106&lt;$B$1,Colin!$I8106,0)</f>
        <v>0</v>
      </c>
    </row>
    <row r="8107" spans="12:17" x14ac:dyDescent="0.25">
      <c r="L8107" s="38">
        <f>IF(AND(Colin!$G8107=$B$1,Colin!$H8107=$C$3),Colin!$I8107,)</f>
        <v>0</v>
      </c>
      <c r="M8107" s="38">
        <f>IF(AND(Colin!$G8107=$B$1,Colin!$H8107&lt;=$C$3),Colin!$I8107,)</f>
        <v>0</v>
      </c>
      <c r="N8107" s="38">
        <f>IF(AND(Colin!$G8107=$B$2,Colin!$H8107=$C$3),Colin!$I8107,)</f>
        <v>0</v>
      </c>
      <c r="O8107" s="38">
        <f>IF(AND(Colin!$G8107=$B$2,Colin!$H8107&lt;=$C$3),Colin!$I8107,)</f>
        <v>0</v>
      </c>
      <c r="P8107" s="38">
        <f>IF(Colin!$G8107&lt;$B$2,Colin!$I8107,0)</f>
        <v>0</v>
      </c>
      <c r="Q8107" s="38">
        <f>IF(Colin!$G8107&lt;$B$1,Colin!$I8107,0)</f>
        <v>0</v>
      </c>
    </row>
    <row r="8108" spans="12:17" x14ac:dyDescent="0.25">
      <c r="L8108" s="38">
        <f>IF(AND(Colin!$G8108=$B$1,Colin!$H8108=$C$3),Colin!$I8108,)</f>
        <v>0</v>
      </c>
      <c r="M8108" s="38">
        <f>IF(AND(Colin!$G8108=$B$1,Colin!$H8108&lt;=$C$3),Colin!$I8108,)</f>
        <v>0</v>
      </c>
      <c r="N8108" s="38">
        <f>IF(AND(Colin!$G8108=$B$2,Colin!$H8108=$C$3),Colin!$I8108,)</f>
        <v>0</v>
      </c>
      <c r="O8108" s="38">
        <f>IF(AND(Colin!$G8108=$B$2,Colin!$H8108&lt;=$C$3),Colin!$I8108,)</f>
        <v>0</v>
      </c>
      <c r="P8108" s="38">
        <f>IF(Colin!$G8108&lt;$B$2,Colin!$I8108,0)</f>
        <v>0</v>
      </c>
      <c r="Q8108" s="38">
        <f>IF(Colin!$G8108&lt;$B$1,Colin!$I8108,0)</f>
        <v>0</v>
      </c>
    </row>
    <row r="8109" spans="12:17" x14ac:dyDescent="0.25">
      <c r="L8109" s="38">
        <f>IF(AND(Colin!$G8109=$B$1,Colin!$H8109=$C$3),Colin!$I8109,)</f>
        <v>0</v>
      </c>
      <c r="M8109" s="38">
        <f>IF(AND(Colin!$G8109=$B$1,Colin!$H8109&lt;=$C$3),Colin!$I8109,)</f>
        <v>0</v>
      </c>
      <c r="N8109" s="38">
        <f>IF(AND(Colin!$G8109=$B$2,Colin!$H8109=$C$3),Colin!$I8109,)</f>
        <v>0</v>
      </c>
      <c r="O8109" s="38">
        <f>IF(AND(Colin!$G8109=$B$2,Colin!$H8109&lt;=$C$3),Colin!$I8109,)</f>
        <v>0</v>
      </c>
      <c r="P8109" s="38">
        <f>IF(Colin!$G8109&lt;$B$2,Colin!$I8109,0)</f>
        <v>0</v>
      </c>
      <c r="Q8109" s="38">
        <f>IF(Colin!$G8109&lt;$B$1,Colin!$I8109,0)</f>
        <v>0</v>
      </c>
    </row>
    <row r="8110" spans="12:17" x14ac:dyDescent="0.25">
      <c r="L8110" s="38">
        <f>IF(AND(Colin!$G8110=$B$1,Colin!$H8110=$C$3),Colin!$I8110,)</f>
        <v>0</v>
      </c>
      <c r="M8110" s="38">
        <f>IF(AND(Colin!$G8110=$B$1,Colin!$H8110&lt;=$C$3),Colin!$I8110,)</f>
        <v>0</v>
      </c>
      <c r="N8110" s="38">
        <f>IF(AND(Colin!$G8110=$B$2,Colin!$H8110=$C$3),Colin!$I8110,)</f>
        <v>0</v>
      </c>
      <c r="O8110" s="38">
        <f>IF(AND(Colin!$G8110=$B$2,Colin!$H8110&lt;=$C$3),Colin!$I8110,)</f>
        <v>0</v>
      </c>
      <c r="P8110" s="38">
        <f>IF(Colin!$G8110&lt;$B$2,Colin!$I8110,0)</f>
        <v>0</v>
      </c>
      <c r="Q8110" s="38">
        <f>IF(Colin!$G8110&lt;$B$1,Colin!$I8110,0)</f>
        <v>0</v>
      </c>
    </row>
    <row r="8111" spans="12:17" x14ac:dyDescent="0.25">
      <c r="L8111" s="38">
        <f>IF(AND(Colin!$G8111=$B$1,Colin!$H8111=$C$3),Colin!$I8111,)</f>
        <v>0</v>
      </c>
      <c r="M8111" s="38">
        <f>IF(AND(Colin!$G8111=$B$1,Colin!$H8111&lt;=$C$3),Colin!$I8111,)</f>
        <v>0</v>
      </c>
      <c r="N8111" s="38">
        <f>IF(AND(Colin!$G8111=$B$2,Colin!$H8111=$C$3),Colin!$I8111,)</f>
        <v>0</v>
      </c>
      <c r="O8111" s="38">
        <f>IF(AND(Colin!$G8111=$B$2,Colin!$H8111&lt;=$C$3),Colin!$I8111,)</f>
        <v>0</v>
      </c>
      <c r="P8111" s="38">
        <f>IF(Colin!$G8111&lt;$B$2,Colin!$I8111,0)</f>
        <v>0</v>
      </c>
      <c r="Q8111" s="38">
        <f>IF(Colin!$G8111&lt;$B$1,Colin!$I8111,0)</f>
        <v>0</v>
      </c>
    </row>
    <row r="8112" spans="12:17" x14ac:dyDescent="0.25">
      <c r="L8112" s="38">
        <f>IF(AND(Colin!$G8112=$B$1,Colin!$H8112=$C$3),Colin!$I8112,)</f>
        <v>0</v>
      </c>
      <c r="M8112" s="38">
        <f>IF(AND(Colin!$G8112=$B$1,Colin!$H8112&lt;=$C$3),Colin!$I8112,)</f>
        <v>0</v>
      </c>
      <c r="N8112" s="38">
        <f>IF(AND(Colin!$G8112=$B$2,Colin!$H8112=$C$3),Colin!$I8112,)</f>
        <v>0</v>
      </c>
      <c r="O8112" s="38">
        <f>IF(AND(Colin!$G8112=$B$2,Colin!$H8112&lt;=$C$3),Colin!$I8112,)</f>
        <v>0</v>
      </c>
      <c r="P8112" s="38">
        <f>IF(Colin!$G8112&lt;$B$2,Colin!$I8112,0)</f>
        <v>0</v>
      </c>
      <c r="Q8112" s="38">
        <f>IF(Colin!$G8112&lt;$B$1,Colin!$I8112,0)</f>
        <v>0</v>
      </c>
    </row>
    <row r="8113" spans="12:17" x14ac:dyDescent="0.25">
      <c r="L8113" s="38">
        <f>IF(AND(Colin!$G8113=$B$1,Colin!$H8113=$C$3),Colin!$I8113,)</f>
        <v>0</v>
      </c>
      <c r="M8113" s="38">
        <f>IF(AND(Colin!$G8113=$B$1,Colin!$H8113&lt;=$C$3),Colin!$I8113,)</f>
        <v>0</v>
      </c>
      <c r="N8113" s="38">
        <f>IF(AND(Colin!$G8113=$B$2,Colin!$H8113=$C$3),Colin!$I8113,)</f>
        <v>0</v>
      </c>
      <c r="O8113" s="38">
        <f>IF(AND(Colin!$G8113=$B$2,Colin!$H8113&lt;=$C$3),Colin!$I8113,)</f>
        <v>0</v>
      </c>
      <c r="P8113" s="38">
        <f>IF(Colin!$G8113&lt;$B$2,Colin!$I8113,0)</f>
        <v>0</v>
      </c>
      <c r="Q8113" s="38">
        <f>IF(Colin!$G8113&lt;$B$1,Colin!$I8113,0)</f>
        <v>0</v>
      </c>
    </row>
    <row r="8114" spans="12:17" x14ac:dyDescent="0.25">
      <c r="L8114" s="38">
        <f>IF(AND(Colin!$G8114=$B$1,Colin!$H8114=$C$3),Colin!$I8114,)</f>
        <v>0</v>
      </c>
      <c r="M8114" s="38">
        <f>IF(AND(Colin!$G8114=$B$1,Colin!$H8114&lt;=$C$3),Colin!$I8114,)</f>
        <v>0</v>
      </c>
      <c r="N8114" s="38">
        <f>IF(AND(Colin!$G8114=$B$2,Colin!$H8114=$C$3),Colin!$I8114,)</f>
        <v>0</v>
      </c>
      <c r="O8114" s="38">
        <f>IF(AND(Colin!$G8114=$B$2,Colin!$H8114&lt;=$C$3),Colin!$I8114,)</f>
        <v>0</v>
      </c>
      <c r="P8114" s="38">
        <f>IF(Colin!$G8114&lt;$B$2,Colin!$I8114,0)</f>
        <v>0</v>
      </c>
      <c r="Q8114" s="38">
        <f>IF(Colin!$G8114&lt;$B$1,Colin!$I8114,0)</f>
        <v>0</v>
      </c>
    </row>
    <row r="8115" spans="12:17" x14ac:dyDescent="0.25">
      <c r="L8115" s="38">
        <f>IF(AND(Colin!$G8115=$B$1,Colin!$H8115=$C$3),Colin!$I8115,)</f>
        <v>0</v>
      </c>
      <c r="M8115" s="38">
        <f>IF(AND(Colin!$G8115=$B$1,Colin!$H8115&lt;=$C$3),Colin!$I8115,)</f>
        <v>0</v>
      </c>
      <c r="N8115" s="38">
        <f>IF(AND(Colin!$G8115=$B$2,Colin!$H8115=$C$3),Colin!$I8115,)</f>
        <v>0</v>
      </c>
      <c r="O8115" s="38">
        <f>IF(AND(Colin!$G8115=$B$2,Colin!$H8115&lt;=$C$3),Colin!$I8115,)</f>
        <v>0</v>
      </c>
      <c r="P8115" s="38">
        <f>IF(Colin!$G8115&lt;$B$2,Colin!$I8115,0)</f>
        <v>0</v>
      </c>
      <c r="Q8115" s="38">
        <f>IF(Colin!$G8115&lt;$B$1,Colin!$I8115,0)</f>
        <v>0</v>
      </c>
    </row>
    <row r="8116" spans="12:17" x14ac:dyDescent="0.25">
      <c r="L8116" s="38">
        <f>IF(AND(Colin!$G8116=$B$1,Colin!$H8116=$C$3),Colin!$I8116,)</f>
        <v>0</v>
      </c>
      <c r="M8116" s="38">
        <f>IF(AND(Colin!$G8116=$B$1,Colin!$H8116&lt;=$C$3),Colin!$I8116,)</f>
        <v>0</v>
      </c>
      <c r="N8116" s="38">
        <f>IF(AND(Colin!$G8116=$B$2,Colin!$H8116=$C$3),Colin!$I8116,)</f>
        <v>0</v>
      </c>
      <c r="O8116" s="38">
        <f>IF(AND(Colin!$G8116=$B$2,Colin!$H8116&lt;=$C$3),Colin!$I8116,)</f>
        <v>0</v>
      </c>
      <c r="P8116" s="38">
        <f>IF(Colin!$G8116&lt;$B$2,Colin!$I8116,0)</f>
        <v>0</v>
      </c>
      <c r="Q8116" s="38">
        <f>IF(Colin!$G8116&lt;$B$1,Colin!$I8116,0)</f>
        <v>0</v>
      </c>
    </row>
    <row r="8117" spans="12:17" x14ac:dyDescent="0.25">
      <c r="L8117" s="38">
        <f>IF(AND(Colin!$G8117=$B$1,Colin!$H8117=$C$3),Colin!$I8117,)</f>
        <v>0</v>
      </c>
      <c r="M8117" s="38">
        <f>IF(AND(Colin!$G8117=$B$1,Colin!$H8117&lt;=$C$3),Colin!$I8117,)</f>
        <v>0</v>
      </c>
      <c r="N8117" s="38">
        <f>IF(AND(Colin!$G8117=$B$2,Colin!$H8117=$C$3),Colin!$I8117,)</f>
        <v>0</v>
      </c>
      <c r="O8117" s="38">
        <f>IF(AND(Colin!$G8117=$B$2,Colin!$H8117&lt;=$C$3),Colin!$I8117,)</f>
        <v>0</v>
      </c>
      <c r="P8117" s="38">
        <f>IF(Colin!$G8117&lt;$B$2,Colin!$I8117,0)</f>
        <v>0</v>
      </c>
      <c r="Q8117" s="38">
        <f>IF(Colin!$G8117&lt;$B$1,Colin!$I8117,0)</f>
        <v>0</v>
      </c>
    </row>
    <row r="8118" spans="12:17" x14ac:dyDescent="0.25">
      <c r="L8118" s="38">
        <f>IF(AND(Colin!$G8118=$B$1,Colin!$H8118=$C$3),Colin!$I8118,)</f>
        <v>0</v>
      </c>
      <c r="M8118" s="38">
        <f>IF(AND(Colin!$G8118=$B$1,Colin!$H8118&lt;=$C$3),Colin!$I8118,)</f>
        <v>0</v>
      </c>
      <c r="N8118" s="38">
        <f>IF(AND(Colin!$G8118=$B$2,Colin!$H8118=$C$3),Colin!$I8118,)</f>
        <v>0</v>
      </c>
      <c r="O8118" s="38">
        <f>IF(AND(Colin!$G8118=$B$2,Colin!$H8118&lt;=$C$3),Colin!$I8118,)</f>
        <v>0</v>
      </c>
      <c r="P8118" s="38">
        <f>IF(Colin!$G8118&lt;$B$2,Colin!$I8118,0)</f>
        <v>0</v>
      </c>
      <c r="Q8118" s="38">
        <f>IF(Colin!$G8118&lt;$B$1,Colin!$I8118,0)</f>
        <v>0</v>
      </c>
    </row>
    <row r="8119" spans="12:17" x14ac:dyDescent="0.25">
      <c r="L8119" s="38">
        <f>IF(AND(Colin!$G8119=$B$1,Colin!$H8119=$C$3),Colin!$I8119,)</f>
        <v>0</v>
      </c>
      <c r="M8119" s="38">
        <f>IF(AND(Colin!$G8119=$B$1,Colin!$H8119&lt;=$C$3),Colin!$I8119,)</f>
        <v>0</v>
      </c>
      <c r="N8119" s="38">
        <f>IF(AND(Colin!$G8119=$B$2,Colin!$H8119=$C$3),Colin!$I8119,)</f>
        <v>0</v>
      </c>
      <c r="O8119" s="38">
        <f>IF(AND(Colin!$G8119=$B$2,Colin!$H8119&lt;=$C$3),Colin!$I8119,)</f>
        <v>0</v>
      </c>
      <c r="P8119" s="38">
        <f>IF(Colin!$G8119&lt;$B$2,Colin!$I8119,0)</f>
        <v>0</v>
      </c>
      <c r="Q8119" s="38">
        <f>IF(Colin!$G8119&lt;$B$1,Colin!$I8119,0)</f>
        <v>0</v>
      </c>
    </row>
    <row r="8120" spans="12:17" x14ac:dyDescent="0.25">
      <c r="L8120" s="38">
        <f>IF(AND(Colin!$G8120=$B$1,Colin!$H8120=$C$3),Colin!$I8120,)</f>
        <v>0</v>
      </c>
      <c r="M8120" s="38">
        <f>IF(AND(Colin!$G8120=$B$1,Colin!$H8120&lt;=$C$3),Colin!$I8120,)</f>
        <v>0</v>
      </c>
      <c r="N8120" s="38">
        <f>IF(AND(Colin!$G8120=$B$2,Colin!$H8120=$C$3),Colin!$I8120,)</f>
        <v>0</v>
      </c>
      <c r="O8120" s="38">
        <f>IF(AND(Colin!$G8120=$B$2,Colin!$H8120&lt;=$C$3),Colin!$I8120,)</f>
        <v>0</v>
      </c>
      <c r="P8120" s="38">
        <f>IF(Colin!$G8120&lt;$B$2,Colin!$I8120,0)</f>
        <v>0</v>
      </c>
      <c r="Q8120" s="38">
        <f>IF(Colin!$G8120&lt;$B$1,Colin!$I8120,0)</f>
        <v>0</v>
      </c>
    </row>
    <row r="8121" spans="12:17" x14ac:dyDescent="0.25">
      <c r="L8121" s="38">
        <f>IF(AND(Colin!$G8121=$B$1,Colin!$H8121=$C$3),Colin!$I8121,)</f>
        <v>0</v>
      </c>
      <c r="M8121" s="38">
        <f>IF(AND(Colin!$G8121=$B$1,Colin!$H8121&lt;=$C$3),Colin!$I8121,)</f>
        <v>0</v>
      </c>
      <c r="N8121" s="38">
        <f>IF(AND(Colin!$G8121=$B$2,Colin!$H8121=$C$3),Colin!$I8121,)</f>
        <v>0</v>
      </c>
      <c r="O8121" s="38">
        <f>IF(AND(Colin!$G8121=$B$2,Colin!$H8121&lt;=$C$3),Colin!$I8121,)</f>
        <v>0</v>
      </c>
      <c r="P8121" s="38">
        <f>IF(Colin!$G8121&lt;$B$2,Colin!$I8121,0)</f>
        <v>0</v>
      </c>
      <c r="Q8121" s="38">
        <f>IF(Colin!$G8121&lt;$B$1,Colin!$I8121,0)</f>
        <v>0</v>
      </c>
    </row>
    <row r="8122" spans="12:17" x14ac:dyDescent="0.25">
      <c r="L8122" s="38">
        <f>IF(AND(Colin!$G8122=$B$1,Colin!$H8122=$C$3),Colin!$I8122,)</f>
        <v>0</v>
      </c>
      <c r="M8122" s="38">
        <f>IF(AND(Colin!$G8122=$B$1,Colin!$H8122&lt;=$C$3),Colin!$I8122,)</f>
        <v>0</v>
      </c>
      <c r="N8122" s="38">
        <f>IF(AND(Colin!$G8122=$B$2,Colin!$H8122=$C$3),Colin!$I8122,)</f>
        <v>0</v>
      </c>
      <c r="O8122" s="38">
        <f>IF(AND(Colin!$G8122=$B$2,Colin!$H8122&lt;=$C$3),Colin!$I8122,)</f>
        <v>0</v>
      </c>
      <c r="P8122" s="38">
        <f>IF(Colin!$G8122&lt;$B$2,Colin!$I8122,0)</f>
        <v>0</v>
      </c>
      <c r="Q8122" s="38">
        <f>IF(Colin!$G8122&lt;$B$1,Colin!$I8122,0)</f>
        <v>0</v>
      </c>
    </row>
    <row r="8123" spans="12:17" x14ac:dyDescent="0.25">
      <c r="L8123" s="38">
        <f>IF(AND(Colin!$G8123=$B$1,Colin!$H8123=$C$3),Colin!$I8123,)</f>
        <v>0</v>
      </c>
      <c r="M8123" s="38">
        <f>IF(AND(Colin!$G8123=$B$1,Colin!$H8123&lt;=$C$3),Colin!$I8123,)</f>
        <v>0</v>
      </c>
      <c r="N8123" s="38">
        <f>IF(AND(Colin!$G8123=$B$2,Colin!$H8123=$C$3),Colin!$I8123,)</f>
        <v>0</v>
      </c>
      <c r="O8123" s="38">
        <f>IF(AND(Colin!$G8123=$B$2,Colin!$H8123&lt;=$C$3),Colin!$I8123,)</f>
        <v>0</v>
      </c>
      <c r="P8123" s="38">
        <f>IF(Colin!$G8123&lt;$B$2,Colin!$I8123,0)</f>
        <v>0</v>
      </c>
      <c r="Q8123" s="38">
        <f>IF(Colin!$G8123&lt;$B$1,Colin!$I8123,0)</f>
        <v>0</v>
      </c>
    </row>
    <row r="8124" spans="12:17" x14ac:dyDescent="0.25">
      <c r="L8124" s="38">
        <f>IF(AND(Colin!$G8124=$B$1,Colin!$H8124=$C$3),Colin!$I8124,)</f>
        <v>0</v>
      </c>
      <c r="M8124" s="38">
        <f>IF(AND(Colin!$G8124=$B$1,Colin!$H8124&lt;=$C$3),Colin!$I8124,)</f>
        <v>0</v>
      </c>
      <c r="N8124" s="38">
        <f>IF(AND(Colin!$G8124=$B$2,Colin!$H8124=$C$3),Colin!$I8124,)</f>
        <v>0</v>
      </c>
      <c r="O8124" s="38">
        <f>IF(AND(Colin!$G8124=$B$2,Colin!$H8124&lt;=$C$3),Colin!$I8124,)</f>
        <v>0</v>
      </c>
      <c r="P8124" s="38">
        <f>IF(Colin!$G8124&lt;$B$2,Colin!$I8124,0)</f>
        <v>0</v>
      </c>
      <c r="Q8124" s="38">
        <f>IF(Colin!$G8124&lt;$B$1,Colin!$I8124,0)</f>
        <v>0</v>
      </c>
    </row>
    <row r="8125" spans="12:17" x14ac:dyDescent="0.25">
      <c r="L8125" s="38">
        <f>IF(AND(Colin!$G8125=$B$1,Colin!$H8125=$C$3),Colin!$I8125,)</f>
        <v>0</v>
      </c>
      <c r="M8125" s="38">
        <f>IF(AND(Colin!$G8125=$B$1,Colin!$H8125&lt;=$C$3),Colin!$I8125,)</f>
        <v>0</v>
      </c>
      <c r="N8125" s="38">
        <f>IF(AND(Colin!$G8125=$B$2,Colin!$H8125=$C$3),Colin!$I8125,)</f>
        <v>0</v>
      </c>
      <c r="O8125" s="38">
        <f>IF(AND(Colin!$G8125=$B$2,Colin!$H8125&lt;=$C$3),Colin!$I8125,)</f>
        <v>0</v>
      </c>
      <c r="P8125" s="38">
        <f>IF(Colin!$G8125&lt;$B$2,Colin!$I8125,0)</f>
        <v>0</v>
      </c>
      <c r="Q8125" s="38">
        <f>IF(Colin!$G8125&lt;$B$1,Colin!$I8125,0)</f>
        <v>0</v>
      </c>
    </row>
    <row r="8126" spans="12:17" x14ac:dyDescent="0.25">
      <c r="L8126" s="38">
        <f>IF(AND(Colin!$G8126=$B$1,Colin!$H8126=$C$3),Colin!$I8126,)</f>
        <v>0</v>
      </c>
      <c r="M8126" s="38">
        <f>IF(AND(Colin!$G8126=$B$1,Colin!$H8126&lt;=$C$3),Colin!$I8126,)</f>
        <v>0</v>
      </c>
      <c r="N8126" s="38">
        <f>IF(AND(Colin!$G8126=$B$2,Colin!$H8126=$C$3),Colin!$I8126,)</f>
        <v>0</v>
      </c>
      <c r="O8126" s="38">
        <f>IF(AND(Colin!$G8126=$B$2,Colin!$H8126&lt;=$C$3),Colin!$I8126,)</f>
        <v>0</v>
      </c>
      <c r="P8126" s="38">
        <f>IF(Colin!$G8126&lt;$B$2,Colin!$I8126,0)</f>
        <v>0</v>
      </c>
      <c r="Q8126" s="38">
        <f>IF(Colin!$G8126&lt;$B$1,Colin!$I8126,0)</f>
        <v>0</v>
      </c>
    </row>
    <row r="8127" spans="12:17" x14ac:dyDescent="0.25">
      <c r="L8127" s="38">
        <f>IF(AND(Colin!$G8127=$B$1,Colin!$H8127=$C$3),Colin!$I8127,)</f>
        <v>0</v>
      </c>
      <c r="M8127" s="38">
        <f>IF(AND(Colin!$G8127=$B$1,Colin!$H8127&lt;=$C$3),Colin!$I8127,)</f>
        <v>0</v>
      </c>
      <c r="N8127" s="38">
        <f>IF(AND(Colin!$G8127=$B$2,Colin!$H8127=$C$3),Colin!$I8127,)</f>
        <v>0</v>
      </c>
      <c r="O8127" s="38">
        <f>IF(AND(Colin!$G8127=$B$2,Colin!$H8127&lt;=$C$3),Colin!$I8127,)</f>
        <v>0</v>
      </c>
      <c r="P8127" s="38">
        <f>IF(Colin!$G8127&lt;$B$2,Colin!$I8127,0)</f>
        <v>0</v>
      </c>
      <c r="Q8127" s="38">
        <f>IF(Colin!$G8127&lt;$B$1,Colin!$I8127,0)</f>
        <v>0</v>
      </c>
    </row>
    <row r="8128" spans="12:17" x14ac:dyDescent="0.25">
      <c r="L8128" s="38">
        <f>IF(AND(Colin!$G8128=$B$1,Colin!$H8128=$C$3),Colin!$I8128,)</f>
        <v>0</v>
      </c>
      <c r="M8128" s="38">
        <f>IF(AND(Colin!$G8128=$B$1,Colin!$H8128&lt;=$C$3),Colin!$I8128,)</f>
        <v>0</v>
      </c>
      <c r="N8128" s="38">
        <f>IF(AND(Colin!$G8128=$B$2,Colin!$H8128=$C$3),Colin!$I8128,)</f>
        <v>0</v>
      </c>
      <c r="O8128" s="38">
        <f>IF(AND(Colin!$G8128=$B$2,Colin!$H8128&lt;=$C$3),Colin!$I8128,)</f>
        <v>0</v>
      </c>
      <c r="P8128" s="38">
        <f>IF(Colin!$G8128&lt;$B$2,Colin!$I8128,0)</f>
        <v>0</v>
      </c>
      <c r="Q8128" s="38">
        <f>IF(Colin!$G8128&lt;$B$1,Colin!$I8128,0)</f>
        <v>0</v>
      </c>
    </row>
    <row r="8129" spans="12:17" x14ac:dyDescent="0.25">
      <c r="L8129" s="38">
        <f>IF(AND(Colin!$G8129=$B$1,Colin!$H8129=$C$3),Colin!$I8129,)</f>
        <v>0</v>
      </c>
      <c r="M8129" s="38">
        <f>IF(AND(Colin!$G8129=$B$1,Colin!$H8129&lt;=$C$3),Colin!$I8129,)</f>
        <v>0</v>
      </c>
      <c r="N8129" s="38">
        <f>IF(AND(Colin!$G8129=$B$2,Colin!$H8129=$C$3),Colin!$I8129,)</f>
        <v>0</v>
      </c>
      <c r="O8129" s="38">
        <f>IF(AND(Colin!$G8129=$B$2,Colin!$H8129&lt;=$C$3),Colin!$I8129,)</f>
        <v>0</v>
      </c>
      <c r="P8129" s="38">
        <f>IF(Colin!$G8129&lt;$B$2,Colin!$I8129,0)</f>
        <v>0</v>
      </c>
      <c r="Q8129" s="38">
        <f>IF(Colin!$G8129&lt;$B$1,Colin!$I8129,0)</f>
        <v>0</v>
      </c>
    </row>
    <row r="8130" spans="12:17" x14ac:dyDescent="0.25">
      <c r="L8130" s="38">
        <f>IF(AND(Colin!$G8130=$B$1,Colin!$H8130=$C$3),Colin!$I8130,)</f>
        <v>0</v>
      </c>
      <c r="M8130" s="38">
        <f>IF(AND(Colin!$G8130=$B$1,Colin!$H8130&lt;=$C$3),Colin!$I8130,)</f>
        <v>0</v>
      </c>
      <c r="N8130" s="38">
        <f>IF(AND(Colin!$G8130=$B$2,Colin!$H8130=$C$3),Colin!$I8130,)</f>
        <v>0</v>
      </c>
      <c r="O8130" s="38">
        <f>IF(AND(Colin!$G8130=$B$2,Colin!$H8130&lt;=$C$3),Colin!$I8130,)</f>
        <v>0</v>
      </c>
      <c r="P8130" s="38">
        <f>IF(Colin!$G8130&lt;$B$2,Colin!$I8130,0)</f>
        <v>0</v>
      </c>
      <c r="Q8130" s="38">
        <f>IF(Colin!$G8130&lt;$B$1,Colin!$I8130,0)</f>
        <v>0</v>
      </c>
    </row>
    <row r="8131" spans="12:17" x14ac:dyDescent="0.25">
      <c r="L8131" s="38">
        <f>IF(AND(Colin!$G8131=$B$1,Colin!$H8131=$C$3),Colin!$I8131,)</f>
        <v>0</v>
      </c>
      <c r="M8131" s="38">
        <f>IF(AND(Colin!$G8131=$B$1,Colin!$H8131&lt;=$C$3),Colin!$I8131,)</f>
        <v>0</v>
      </c>
      <c r="N8131" s="38">
        <f>IF(AND(Colin!$G8131=$B$2,Colin!$H8131=$C$3),Colin!$I8131,)</f>
        <v>0</v>
      </c>
      <c r="O8131" s="38">
        <f>IF(AND(Colin!$G8131=$B$2,Colin!$H8131&lt;=$C$3),Colin!$I8131,)</f>
        <v>0</v>
      </c>
      <c r="P8131" s="38">
        <f>IF(Colin!$G8131&lt;$B$2,Colin!$I8131,0)</f>
        <v>0</v>
      </c>
      <c r="Q8131" s="38">
        <f>IF(Colin!$G8131&lt;$B$1,Colin!$I8131,0)</f>
        <v>0</v>
      </c>
    </row>
    <row r="8132" spans="12:17" x14ac:dyDescent="0.25">
      <c r="L8132" s="38">
        <f>IF(AND(Colin!$G8132=$B$1,Colin!$H8132=$C$3),Colin!$I8132,)</f>
        <v>0</v>
      </c>
      <c r="M8132" s="38">
        <f>IF(AND(Colin!$G8132=$B$1,Colin!$H8132&lt;=$C$3),Colin!$I8132,)</f>
        <v>0</v>
      </c>
      <c r="N8132" s="38">
        <f>IF(AND(Colin!$G8132=$B$2,Colin!$H8132=$C$3),Colin!$I8132,)</f>
        <v>0</v>
      </c>
      <c r="O8132" s="38">
        <f>IF(AND(Colin!$G8132=$B$2,Colin!$H8132&lt;=$C$3),Colin!$I8132,)</f>
        <v>0</v>
      </c>
      <c r="P8132" s="38">
        <f>IF(Colin!$G8132&lt;$B$2,Colin!$I8132,0)</f>
        <v>0</v>
      </c>
      <c r="Q8132" s="38">
        <f>IF(Colin!$G8132&lt;$B$1,Colin!$I8132,0)</f>
        <v>0</v>
      </c>
    </row>
    <row r="8133" spans="12:17" x14ac:dyDescent="0.25">
      <c r="L8133" s="38">
        <f>IF(AND(Colin!$G8133=$B$1,Colin!$H8133=$C$3),Colin!$I8133,)</f>
        <v>0</v>
      </c>
      <c r="M8133" s="38">
        <f>IF(AND(Colin!$G8133=$B$1,Colin!$H8133&lt;=$C$3),Colin!$I8133,)</f>
        <v>0</v>
      </c>
      <c r="N8133" s="38">
        <f>IF(AND(Colin!$G8133=$B$2,Colin!$H8133=$C$3),Colin!$I8133,)</f>
        <v>0</v>
      </c>
      <c r="O8133" s="38">
        <f>IF(AND(Colin!$G8133=$B$2,Colin!$H8133&lt;=$C$3),Colin!$I8133,)</f>
        <v>0</v>
      </c>
      <c r="P8133" s="38">
        <f>IF(Colin!$G8133&lt;$B$2,Colin!$I8133,0)</f>
        <v>0</v>
      </c>
      <c r="Q8133" s="38">
        <f>IF(Colin!$G8133&lt;$B$1,Colin!$I8133,0)</f>
        <v>0</v>
      </c>
    </row>
    <row r="8134" spans="12:17" x14ac:dyDescent="0.25">
      <c r="L8134" s="38">
        <f>IF(AND(Colin!$G8134=$B$1,Colin!$H8134=$C$3),Colin!$I8134,)</f>
        <v>0</v>
      </c>
      <c r="M8134" s="38">
        <f>IF(AND(Colin!$G8134=$B$1,Colin!$H8134&lt;=$C$3),Colin!$I8134,)</f>
        <v>0</v>
      </c>
      <c r="N8134" s="38">
        <f>IF(AND(Colin!$G8134=$B$2,Colin!$H8134=$C$3),Colin!$I8134,)</f>
        <v>0</v>
      </c>
      <c r="O8134" s="38">
        <f>IF(AND(Colin!$G8134=$B$2,Colin!$H8134&lt;=$C$3),Colin!$I8134,)</f>
        <v>0</v>
      </c>
      <c r="P8134" s="38">
        <f>IF(Colin!$G8134&lt;$B$2,Colin!$I8134,0)</f>
        <v>0</v>
      </c>
      <c r="Q8134" s="38">
        <f>IF(Colin!$G8134&lt;$B$1,Colin!$I8134,0)</f>
        <v>0</v>
      </c>
    </row>
    <row r="8135" spans="12:17" x14ac:dyDescent="0.25">
      <c r="L8135" s="38">
        <f>IF(AND(Colin!$G8135=$B$1,Colin!$H8135=$C$3),Colin!$I8135,)</f>
        <v>0</v>
      </c>
      <c r="M8135" s="38">
        <f>IF(AND(Colin!$G8135=$B$1,Colin!$H8135&lt;=$C$3),Colin!$I8135,)</f>
        <v>0</v>
      </c>
      <c r="N8135" s="38">
        <f>IF(AND(Colin!$G8135=$B$2,Colin!$H8135=$C$3),Colin!$I8135,)</f>
        <v>0</v>
      </c>
      <c r="O8135" s="38">
        <f>IF(AND(Colin!$G8135=$B$2,Colin!$H8135&lt;=$C$3),Colin!$I8135,)</f>
        <v>0</v>
      </c>
      <c r="P8135" s="38">
        <f>IF(Colin!$G8135&lt;$B$2,Colin!$I8135,0)</f>
        <v>0</v>
      </c>
      <c r="Q8135" s="38">
        <f>IF(Colin!$G8135&lt;$B$1,Colin!$I8135,0)</f>
        <v>0</v>
      </c>
    </row>
    <row r="8136" spans="12:17" x14ac:dyDescent="0.25">
      <c r="L8136" s="38">
        <f>IF(AND(Colin!$G8136=$B$1,Colin!$H8136=$C$3),Colin!$I8136,)</f>
        <v>0</v>
      </c>
      <c r="M8136" s="38">
        <f>IF(AND(Colin!$G8136=$B$1,Colin!$H8136&lt;=$C$3),Colin!$I8136,)</f>
        <v>0</v>
      </c>
      <c r="N8136" s="38">
        <f>IF(AND(Colin!$G8136=$B$2,Colin!$H8136=$C$3),Colin!$I8136,)</f>
        <v>0</v>
      </c>
      <c r="O8136" s="38">
        <f>IF(AND(Colin!$G8136=$B$2,Colin!$H8136&lt;=$C$3),Colin!$I8136,)</f>
        <v>0</v>
      </c>
      <c r="P8136" s="38">
        <f>IF(Colin!$G8136&lt;$B$2,Colin!$I8136,0)</f>
        <v>0</v>
      </c>
      <c r="Q8136" s="38">
        <f>IF(Colin!$G8136&lt;$B$1,Colin!$I8136,0)</f>
        <v>0</v>
      </c>
    </row>
    <row r="8137" spans="12:17" x14ac:dyDescent="0.25">
      <c r="L8137" s="38">
        <f>IF(AND(Colin!$G8137=$B$1,Colin!$H8137=$C$3),Colin!$I8137,)</f>
        <v>0</v>
      </c>
      <c r="M8137" s="38">
        <f>IF(AND(Colin!$G8137=$B$1,Colin!$H8137&lt;=$C$3),Colin!$I8137,)</f>
        <v>0</v>
      </c>
      <c r="N8137" s="38">
        <f>IF(AND(Colin!$G8137=$B$2,Colin!$H8137=$C$3),Colin!$I8137,)</f>
        <v>0</v>
      </c>
      <c r="O8137" s="38">
        <f>IF(AND(Colin!$G8137=$B$2,Colin!$H8137&lt;=$C$3),Colin!$I8137,)</f>
        <v>0</v>
      </c>
      <c r="P8137" s="38">
        <f>IF(Colin!$G8137&lt;$B$2,Colin!$I8137,0)</f>
        <v>0</v>
      </c>
      <c r="Q8137" s="38">
        <f>IF(Colin!$G8137&lt;$B$1,Colin!$I8137,0)</f>
        <v>0</v>
      </c>
    </row>
    <row r="8138" spans="12:17" x14ac:dyDescent="0.25">
      <c r="L8138" s="38">
        <f>IF(AND(Colin!$G8138=$B$1,Colin!$H8138=$C$3),Colin!$I8138,)</f>
        <v>0</v>
      </c>
      <c r="M8138" s="38">
        <f>IF(AND(Colin!$G8138=$B$1,Colin!$H8138&lt;=$C$3),Colin!$I8138,)</f>
        <v>0</v>
      </c>
      <c r="N8138" s="38">
        <f>IF(AND(Colin!$G8138=$B$2,Colin!$H8138=$C$3),Colin!$I8138,)</f>
        <v>0</v>
      </c>
      <c r="O8138" s="38">
        <f>IF(AND(Colin!$G8138=$B$2,Colin!$H8138&lt;=$C$3),Colin!$I8138,)</f>
        <v>0</v>
      </c>
      <c r="P8138" s="38">
        <f>IF(Colin!$G8138&lt;$B$2,Colin!$I8138,0)</f>
        <v>0</v>
      </c>
      <c r="Q8138" s="38">
        <f>IF(Colin!$G8138&lt;$B$1,Colin!$I8138,0)</f>
        <v>0</v>
      </c>
    </row>
    <row r="8139" spans="12:17" x14ac:dyDescent="0.25">
      <c r="L8139" s="38">
        <f>IF(AND(Colin!$G8139=$B$1,Colin!$H8139=$C$3),Colin!$I8139,)</f>
        <v>0</v>
      </c>
      <c r="M8139" s="38">
        <f>IF(AND(Colin!$G8139=$B$1,Colin!$H8139&lt;=$C$3),Colin!$I8139,)</f>
        <v>0</v>
      </c>
      <c r="N8139" s="38">
        <f>IF(AND(Colin!$G8139=$B$2,Colin!$H8139=$C$3),Colin!$I8139,)</f>
        <v>0</v>
      </c>
      <c r="O8139" s="38">
        <f>IF(AND(Colin!$G8139=$B$2,Colin!$H8139&lt;=$C$3),Colin!$I8139,)</f>
        <v>0</v>
      </c>
      <c r="P8139" s="38">
        <f>IF(Colin!$G8139&lt;$B$2,Colin!$I8139,0)</f>
        <v>0</v>
      </c>
      <c r="Q8139" s="38">
        <f>IF(Colin!$G8139&lt;$B$1,Colin!$I8139,0)</f>
        <v>0</v>
      </c>
    </row>
    <row r="8140" spans="12:17" x14ac:dyDescent="0.25">
      <c r="L8140" s="38">
        <f>IF(AND(Colin!$G8140=$B$1,Colin!$H8140=$C$3),Colin!$I8140,)</f>
        <v>0</v>
      </c>
      <c r="M8140" s="38">
        <f>IF(AND(Colin!$G8140=$B$1,Colin!$H8140&lt;=$C$3),Colin!$I8140,)</f>
        <v>0</v>
      </c>
      <c r="N8140" s="38">
        <f>IF(AND(Colin!$G8140=$B$2,Colin!$H8140=$C$3),Colin!$I8140,)</f>
        <v>0</v>
      </c>
      <c r="O8140" s="38">
        <f>IF(AND(Colin!$G8140=$B$2,Colin!$H8140&lt;=$C$3),Colin!$I8140,)</f>
        <v>0</v>
      </c>
      <c r="P8140" s="38">
        <f>IF(Colin!$G8140&lt;$B$2,Colin!$I8140,0)</f>
        <v>0</v>
      </c>
      <c r="Q8140" s="38">
        <f>IF(Colin!$G8140&lt;$B$1,Colin!$I8140,0)</f>
        <v>0</v>
      </c>
    </row>
    <row r="8141" spans="12:17" x14ac:dyDescent="0.25">
      <c r="L8141" s="38">
        <f>IF(AND(Colin!$G8141=$B$1,Colin!$H8141=$C$3),Colin!$I8141,)</f>
        <v>0</v>
      </c>
      <c r="M8141" s="38">
        <f>IF(AND(Colin!$G8141=$B$1,Colin!$H8141&lt;=$C$3),Colin!$I8141,)</f>
        <v>0</v>
      </c>
      <c r="N8141" s="38">
        <f>IF(AND(Colin!$G8141=$B$2,Colin!$H8141=$C$3),Colin!$I8141,)</f>
        <v>0</v>
      </c>
      <c r="O8141" s="38">
        <f>IF(AND(Colin!$G8141=$B$2,Colin!$H8141&lt;=$C$3),Colin!$I8141,)</f>
        <v>0</v>
      </c>
      <c r="P8141" s="38">
        <f>IF(Colin!$G8141&lt;$B$2,Colin!$I8141,0)</f>
        <v>0</v>
      </c>
      <c r="Q8141" s="38">
        <f>IF(Colin!$G8141&lt;$B$1,Colin!$I8141,0)</f>
        <v>0</v>
      </c>
    </row>
    <row r="8142" spans="12:17" x14ac:dyDescent="0.25">
      <c r="L8142" s="38">
        <f>IF(AND(Colin!$G8142=$B$1,Colin!$H8142=$C$3),Colin!$I8142,)</f>
        <v>0</v>
      </c>
      <c r="M8142" s="38">
        <f>IF(AND(Colin!$G8142=$B$1,Colin!$H8142&lt;=$C$3),Colin!$I8142,)</f>
        <v>0</v>
      </c>
      <c r="N8142" s="38">
        <f>IF(AND(Colin!$G8142=$B$2,Colin!$H8142=$C$3),Colin!$I8142,)</f>
        <v>0</v>
      </c>
      <c r="O8142" s="38">
        <f>IF(AND(Colin!$G8142=$B$2,Colin!$H8142&lt;=$C$3),Colin!$I8142,)</f>
        <v>0</v>
      </c>
      <c r="P8142" s="38">
        <f>IF(Colin!$G8142&lt;$B$2,Colin!$I8142,0)</f>
        <v>0</v>
      </c>
      <c r="Q8142" s="38">
        <f>IF(Colin!$G8142&lt;$B$1,Colin!$I8142,0)</f>
        <v>0</v>
      </c>
    </row>
    <row r="8143" spans="12:17" x14ac:dyDescent="0.25">
      <c r="L8143" s="38">
        <f>IF(AND(Colin!$G8143=$B$1,Colin!$H8143=$C$3),Colin!$I8143,)</f>
        <v>0</v>
      </c>
      <c r="M8143" s="38">
        <f>IF(AND(Colin!$G8143=$B$1,Colin!$H8143&lt;=$C$3),Colin!$I8143,)</f>
        <v>0</v>
      </c>
      <c r="N8143" s="38">
        <f>IF(AND(Colin!$G8143=$B$2,Colin!$H8143=$C$3),Colin!$I8143,)</f>
        <v>0</v>
      </c>
      <c r="O8143" s="38">
        <f>IF(AND(Colin!$G8143=$B$2,Colin!$H8143&lt;=$C$3),Colin!$I8143,)</f>
        <v>0</v>
      </c>
      <c r="P8143" s="38">
        <f>IF(Colin!$G8143&lt;$B$2,Colin!$I8143,0)</f>
        <v>0</v>
      </c>
      <c r="Q8143" s="38">
        <f>IF(Colin!$G8143&lt;$B$1,Colin!$I8143,0)</f>
        <v>0</v>
      </c>
    </row>
    <row r="8144" spans="12:17" x14ac:dyDescent="0.25">
      <c r="L8144" s="38">
        <f>IF(AND(Colin!$G8144=$B$1,Colin!$H8144=$C$3),Colin!$I8144,)</f>
        <v>0</v>
      </c>
      <c r="M8144" s="38">
        <f>IF(AND(Colin!$G8144=$B$1,Colin!$H8144&lt;=$C$3),Colin!$I8144,)</f>
        <v>0</v>
      </c>
      <c r="N8144" s="38">
        <f>IF(AND(Colin!$G8144=$B$2,Colin!$H8144=$C$3),Colin!$I8144,)</f>
        <v>0</v>
      </c>
      <c r="O8144" s="38">
        <f>IF(AND(Colin!$G8144=$B$2,Colin!$H8144&lt;=$C$3),Colin!$I8144,)</f>
        <v>0</v>
      </c>
      <c r="P8144" s="38">
        <f>IF(Colin!$G8144&lt;$B$2,Colin!$I8144,0)</f>
        <v>0</v>
      </c>
      <c r="Q8144" s="38">
        <f>IF(Colin!$G8144&lt;$B$1,Colin!$I8144,0)</f>
        <v>0</v>
      </c>
    </row>
    <row r="8145" spans="12:17" x14ac:dyDescent="0.25">
      <c r="L8145" s="38">
        <f>IF(AND(Colin!$G8145=$B$1,Colin!$H8145=$C$3),Colin!$I8145,)</f>
        <v>0</v>
      </c>
      <c r="M8145" s="38">
        <f>IF(AND(Colin!$G8145=$B$1,Colin!$H8145&lt;=$C$3),Colin!$I8145,)</f>
        <v>0</v>
      </c>
      <c r="N8145" s="38">
        <f>IF(AND(Colin!$G8145=$B$2,Colin!$H8145=$C$3),Colin!$I8145,)</f>
        <v>0</v>
      </c>
      <c r="O8145" s="38">
        <f>IF(AND(Colin!$G8145=$B$2,Colin!$H8145&lt;=$C$3),Colin!$I8145,)</f>
        <v>0</v>
      </c>
      <c r="P8145" s="38">
        <f>IF(Colin!$G8145&lt;$B$2,Colin!$I8145,0)</f>
        <v>0</v>
      </c>
      <c r="Q8145" s="38">
        <f>IF(Colin!$G8145&lt;$B$1,Colin!$I8145,0)</f>
        <v>0</v>
      </c>
    </row>
    <row r="8146" spans="12:17" x14ac:dyDescent="0.25">
      <c r="L8146" s="38">
        <f>IF(AND(Colin!$G8146=$B$1,Colin!$H8146=$C$3),Colin!$I8146,)</f>
        <v>0</v>
      </c>
      <c r="M8146" s="38">
        <f>IF(AND(Colin!$G8146=$B$1,Colin!$H8146&lt;=$C$3),Colin!$I8146,)</f>
        <v>0</v>
      </c>
      <c r="N8146" s="38">
        <f>IF(AND(Colin!$G8146=$B$2,Colin!$H8146=$C$3),Colin!$I8146,)</f>
        <v>0</v>
      </c>
      <c r="O8146" s="38">
        <f>IF(AND(Colin!$G8146=$B$2,Colin!$H8146&lt;=$C$3),Colin!$I8146,)</f>
        <v>0</v>
      </c>
      <c r="P8146" s="38">
        <f>IF(Colin!$G8146&lt;$B$2,Colin!$I8146,0)</f>
        <v>0</v>
      </c>
      <c r="Q8146" s="38">
        <f>IF(Colin!$G8146&lt;$B$1,Colin!$I8146,0)</f>
        <v>0</v>
      </c>
    </row>
    <row r="8147" spans="12:17" x14ac:dyDescent="0.25">
      <c r="L8147" s="38">
        <f>IF(AND(Colin!$G8147=$B$1,Colin!$H8147=$C$3),Colin!$I8147,)</f>
        <v>0</v>
      </c>
      <c r="M8147" s="38">
        <f>IF(AND(Colin!$G8147=$B$1,Colin!$H8147&lt;=$C$3),Colin!$I8147,)</f>
        <v>0</v>
      </c>
      <c r="N8147" s="38">
        <f>IF(AND(Colin!$G8147=$B$2,Colin!$H8147=$C$3),Colin!$I8147,)</f>
        <v>0</v>
      </c>
      <c r="O8147" s="38">
        <f>IF(AND(Colin!$G8147=$B$2,Colin!$H8147&lt;=$C$3),Colin!$I8147,)</f>
        <v>0</v>
      </c>
      <c r="P8147" s="38">
        <f>IF(Colin!$G8147&lt;$B$2,Colin!$I8147,0)</f>
        <v>0</v>
      </c>
      <c r="Q8147" s="38">
        <f>IF(Colin!$G8147&lt;$B$1,Colin!$I8147,0)</f>
        <v>0</v>
      </c>
    </row>
    <row r="8148" spans="12:17" x14ac:dyDescent="0.25">
      <c r="L8148" s="38">
        <f>IF(AND(Colin!$G8148=$B$1,Colin!$H8148=$C$3),Colin!$I8148,)</f>
        <v>0</v>
      </c>
      <c r="M8148" s="38">
        <f>IF(AND(Colin!$G8148=$B$1,Colin!$H8148&lt;=$C$3),Colin!$I8148,)</f>
        <v>0</v>
      </c>
      <c r="N8148" s="38">
        <f>IF(AND(Colin!$G8148=$B$2,Colin!$H8148=$C$3),Colin!$I8148,)</f>
        <v>0</v>
      </c>
      <c r="O8148" s="38">
        <f>IF(AND(Colin!$G8148=$B$2,Colin!$H8148&lt;=$C$3),Colin!$I8148,)</f>
        <v>0</v>
      </c>
      <c r="P8148" s="38">
        <f>IF(Colin!$G8148&lt;$B$2,Colin!$I8148,0)</f>
        <v>0</v>
      </c>
      <c r="Q8148" s="38">
        <f>IF(Colin!$G8148&lt;$B$1,Colin!$I8148,0)</f>
        <v>0</v>
      </c>
    </row>
    <row r="8149" spans="12:17" x14ac:dyDescent="0.25">
      <c r="L8149" s="38">
        <f>IF(AND(Colin!$G8149=$B$1,Colin!$H8149=$C$3),Colin!$I8149,)</f>
        <v>0</v>
      </c>
      <c r="M8149" s="38">
        <f>IF(AND(Colin!$G8149=$B$1,Colin!$H8149&lt;=$C$3),Colin!$I8149,)</f>
        <v>0</v>
      </c>
      <c r="N8149" s="38">
        <f>IF(AND(Colin!$G8149=$B$2,Colin!$H8149=$C$3),Colin!$I8149,)</f>
        <v>0</v>
      </c>
      <c r="O8149" s="38">
        <f>IF(AND(Colin!$G8149=$B$2,Colin!$H8149&lt;=$C$3),Colin!$I8149,)</f>
        <v>0</v>
      </c>
      <c r="P8149" s="38">
        <f>IF(Colin!$G8149&lt;$B$2,Colin!$I8149,0)</f>
        <v>0</v>
      </c>
      <c r="Q8149" s="38">
        <f>IF(Colin!$G8149&lt;$B$1,Colin!$I8149,0)</f>
        <v>0</v>
      </c>
    </row>
    <row r="8150" spans="12:17" x14ac:dyDescent="0.25">
      <c r="L8150" s="38">
        <f>IF(AND(Colin!$G8150=$B$1,Colin!$H8150=$C$3),Colin!$I8150,)</f>
        <v>0</v>
      </c>
      <c r="M8150" s="38">
        <f>IF(AND(Colin!$G8150=$B$1,Colin!$H8150&lt;=$C$3),Colin!$I8150,)</f>
        <v>0</v>
      </c>
      <c r="N8150" s="38">
        <f>IF(AND(Colin!$G8150=$B$2,Colin!$H8150=$C$3),Colin!$I8150,)</f>
        <v>0</v>
      </c>
      <c r="O8150" s="38">
        <f>IF(AND(Colin!$G8150=$B$2,Colin!$H8150&lt;=$C$3),Colin!$I8150,)</f>
        <v>0</v>
      </c>
      <c r="P8150" s="38">
        <f>IF(Colin!$G8150&lt;$B$2,Colin!$I8150,0)</f>
        <v>0</v>
      </c>
      <c r="Q8150" s="38">
        <f>IF(Colin!$G8150&lt;$B$1,Colin!$I8150,0)</f>
        <v>0</v>
      </c>
    </row>
    <row r="8151" spans="12:17" x14ac:dyDescent="0.25">
      <c r="L8151" s="38">
        <f>IF(AND(Colin!$G8151=$B$1,Colin!$H8151=$C$3),Colin!$I8151,)</f>
        <v>0</v>
      </c>
      <c r="M8151" s="38">
        <f>IF(AND(Colin!$G8151=$B$1,Colin!$H8151&lt;=$C$3),Colin!$I8151,)</f>
        <v>0</v>
      </c>
      <c r="N8151" s="38">
        <f>IF(AND(Colin!$G8151=$B$2,Colin!$H8151=$C$3),Colin!$I8151,)</f>
        <v>0</v>
      </c>
      <c r="O8151" s="38">
        <f>IF(AND(Colin!$G8151=$B$2,Colin!$H8151&lt;=$C$3),Colin!$I8151,)</f>
        <v>0</v>
      </c>
      <c r="P8151" s="38">
        <f>IF(Colin!$G8151&lt;$B$2,Colin!$I8151,0)</f>
        <v>0</v>
      </c>
      <c r="Q8151" s="38">
        <f>IF(Colin!$G8151&lt;$B$1,Colin!$I8151,0)</f>
        <v>0</v>
      </c>
    </row>
    <row r="8152" spans="12:17" x14ac:dyDescent="0.25">
      <c r="L8152" s="38">
        <f>IF(AND(Colin!$G8152=$B$1,Colin!$H8152=$C$3),Colin!$I8152,)</f>
        <v>0</v>
      </c>
      <c r="M8152" s="38">
        <f>IF(AND(Colin!$G8152=$B$1,Colin!$H8152&lt;=$C$3),Colin!$I8152,)</f>
        <v>0</v>
      </c>
      <c r="N8152" s="38">
        <f>IF(AND(Colin!$G8152=$B$2,Colin!$H8152=$C$3),Colin!$I8152,)</f>
        <v>0</v>
      </c>
      <c r="O8152" s="38">
        <f>IF(AND(Colin!$G8152=$B$2,Colin!$H8152&lt;=$C$3),Colin!$I8152,)</f>
        <v>0</v>
      </c>
      <c r="P8152" s="38">
        <f>IF(Colin!$G8152&lt;$B$2,Colin!$I8152,0)</f>
        <v>0</v>
      </c>
      <c r="Q8152" s="38">
        <f>IF(Colin!$G8152&lt;$B$1,Colin!$I8152,0)</f>
        <v>0</v>
      </c>
    </row>
    <row r="8153" spans="12:17" x14ac:dyDescent="0.25">
      <c r="L8153" s="38">
        <f>IF(AND(Colin!$G8153=$B$1,Colin!$H8153=$C$3),Colin!$I8153,)</f>
        <v>0</v>
      </c>
      <c r="M8153" s="38">
        <f>IF(AND(Colin!$G8153=$B$1,Colin!$H8153&lt;=$C$3),Colin!$I8153,)</f>
        <v>0</v>
      </c>
      <c r="N8153" s="38">
        <f>IF(AND(Colin!$G8153=$B$2,Colin!$H8153=$C$3),Colin!$I8153,)</f>
        <v>0</v>
      </c>
      <c r="O8153" s="38">
        <f>IF(AND(Colin!$G8153=$B$2,Colin!$H8153&lt;=$C$3),Colin!$I8153,)</f>
        <v>0</v>
      </c>
      <c r="P8153" s="38">
        <f>IF(Colin!$G8153&lt;$B$2,Colin!$I8153,0)</f>
        <v>0</v>
      </c>
      <c r="Q8153" s="38">
        <f>IF(Colin!$G8153&lt;$B$1,Colin!$I8153,0)</f>
        <v>0</v>
      </c>
    </row>
    <row r="8154" spans="12:17" x14ac:dyDescent="0.25">
      <c r="L8154" s="38">
        <f>IF(AND(Colin!$G8154=$B$1,Colin!$H8154=$C$3),Colin!$I8154,)</f>
        <v>0</v>
      </c>
      <c r="M8154" s="38">
        <f>IF(AND(Colin!$G8154=$B$1,Colin!$H8154&lt;=$C$3),Colin!$I8154,)</f>
        <v>0</v>
      </c>
      <c r="N8154" s="38">
        <f>IF(AND(Colin!$G8154=$B$2,Colin!$H8154=$C$3),Colin!$I8154,)</f>
        <v>0</v>
      </c>
      <c r="O8154" s="38">
        <f>IF(AND(Colin!$G8154=$B$2,Colin!$H8154&lt;=$C$3),Colin!$I8154,)</f>
        <v>0</v>
      </c>
      <c r="P8154" s="38">
        <f>IF(Colin!$G8154&lt;$B$2,Colin!$I8154,0)</f>
        <v>0</v>
      </c>
      <c r="Q8154" s="38">
        <f>IF(Colin!$G8154&lt;$B$1,Colin!$I8154,0)</f>
        <v>0</v>
      </c>
    </row>
    <row r="8155" spans="12:17" x14ac:dyDescent="0.25">
      <c r="L8155" s="38">
        <f>IF(AND(Colin!$G8155=$B$1,Colin!$H8155=$C$3),Colin!$I8155,)</f>
        <v>0</v>
      </c>
      <c r="M8155" s="38">
        <f>IF(AND(Colin!$G8155=$B$1,Colin!$H8155&lt;=$C$3),Colin!$I8155,)</f>
        <v>0</v>
      </c>
      <c r="N8155" s="38">
        <f>IF(AND(Colin!$G8155=$B$2,Colin!$H8155=$C$3),Colin!$I8155,)</f>
        <v>0</v>
      </c>
      <c r="O8155" s="38">
        <f>IF(AND(Colin!$G8155=$B$2,Colin!$H8155&lt;=$C$3),Colin!$I8155,)</f>
        <v>0</v>
      </c>
      <c r="P8155" s="38">
        <f>IF(Colin!$G8155&lt;$B$2,Colin!$I8155,0)</f>
        <v>0</v>
      </c>
      <c r="Q8155" s="38">
        <f>IF(Colin!$G8155&lt;$B$1,Colin!$I8155,0)</f>
        <v>0</v>
      </c>
    </row>
    <row r="8156" spans="12:17" x14ac:dyDescent="0.25">
      <c r="L8156" s="38">
        <f>IF(AND(Colin!$G8156=$B$1,Colin!$H8156=$C$3),Colin!$I8156,)</f>
        <v>0</v>
      </c>
      <c r="M8156" s="38">
        <f>IF(AND(Colin!$G8156=$B$1,Colin!$H8156&lt;=$C$3),Colin!$I8156,)</f>
        <v>0</v>
      </c>
      <c r="N8156" s="38">
        <f>IF(AND(Colin!$G8156=$B$2,Colin!$H8156=$C$3),Colin!$I8156,)</f>
        <v>0</v>
      </c>
      <c r="O8156" s="38">
        <f>IF(AND(Colin!$G8156=$B$2,Colin!$H8156&lt;=$C$3),Colin!$I8156,)</f>
        <v>0</v>
      </c>
      <c r="P8156" s="38">
        <f>IF(Colin!$G8156&lt;$B$2,Colin!$I8156,0)</f>
        <v>0</v>
      </c>
      <c r="Q8156" s="38">
        <f>IF(Colin!$G8156&lt;$B$1,Colin!$I8156,0)</f>
        <v>0</v>
      </c>
    </row>
    <row r="8157" spans="12:17" x14ac:dyDescent="0.25">
      <c r="L8157" s="38">
        <f>IF(AND(Colin!$G8157=$B$1,Colin!$H8157=$C$3),Colin!$I8157,)</f>
        <v>0</v>
      </c>
      <c r="M8157" s="38">
        <f>IF(AND(Colin!$G8157=$B$1,Colin!$H8157&lt;=$C$3),Colin!$I8157,)</f>
        <v>0</v>
      </c>
      <c r="N8157" s="38">
        <f>IF(AND(Colin!$G8157=$B$2,Colin!$H8157=$C$3),Colin!$I8157,)</f>
        <v>0</v>
      </c>
      <c r="O8157" s="38">
        <f>IF(AND(Colin!$G8157=$B$2,Colin!$H8157&lt;=$C$3),Colin!$I8157,)</f>
        <v>0</v>
      </c>
      <c r="P8157" s="38">
        <f>IF(Colin!$G8157&lt;$B$2,Colin!$I8157,0)</f>
        <v>0</v>
      </c>
      <c r="Q8157" s="38">
        <f>IF(Colin!$G8157&lt;$B$1,Colin!$I8157,0)</f>
        <v>0</v>
      </c>
    </row>
    <row r="8158" spans="12:17" x14ac:dyDescent="0.25">
      <c r="L8158" s="38">
        <f>IF(AND(Colin!$G8158=$B$1,Colin!$H8158=$C$3),Colin!$I8158,)</f>
        <v>0</v>
      </c>
      <c r="M8158" s="38">
        <f>IF(AND(Colin!$G8158=$B$1,Colin!$H8158&lt;=$C$3),Colin!$I8158,)</f>
        <v>0</v>
      </c>
      <c r="N8158" s="38">
        <f>IF(AND(Colin!$G8158=$B$2,Colin!$H8158=$C$3),Colin!$I8158,)</f>
        <v>0</v>
      </c>
      <c r="O8158" s="38">
        <f>IF(AND(Colin!$G8158=$B$2,Colin!$H8158&lt;=$C$3),Colin!$I8158,)</f>
        <v>0</v>
      </c>
      <c r="P8158" s="38">
        <f>IF(Colin!$G8158&lt;$B$2,Colin!$I8158,0)</f>
        <v>0</v>
      </c>
      <c r="Q8158" s="38">
        <f>IF(Colin!$G8158&lt;$B$1,Colin!$I8158,0)</f>
        <v>0</v>
      </c>
    </row>
    <row r="8159" spans="12:17" x14ac:dyDescent="0.25">
      <c r="L8159" s="38">
        <f>IF(AND(Colin!$G8159=$B$1,Colin!$H8159=$C$3),Colin!$I8159,)</f>
        <v>0</v>
      </c>
      <c r="M8159" s="38">
        <f>IF(AND(Colin!$G8159=$B$1,Colin!$H8159&lt;=$C$3),Colin!$I8159,)</f>
        <v>0</v>
      </c>
      <c r="N8159" s="38">
        <f>IF(AND(Colin!$G8159=$B$2,Colin!$H8159=$C$3),Colin!$I8159,)</f>
        <v>0</v>
      </c>
      <c r="O8159" s="38">
        <f>IF(AND(Colin!$G8159=$B$2,Colin!$H8159&lt;=$C$3),Colin!$I8159,)</f>
        <v>0</v>
      </c>
      <c r="P8159" s="38">
        <f>IF(Colin!$G8159&lt;$B$2,Colin!$I8159,0)</f>
        <v>0</v>
      </c>
      <c r="Q8159" s="38">
        <f>IF(Colin!$G8159&lt;$B$1,Colin!$I8159,0)</f>
        <v>0</v>
      </c>
    </row>
    <row r="8160" spans="12:17" x14ac:dyDescent="0.25">
      <c r="L8160" s="38">
        <f>IF(AND(Colin!$G8160=$B$1,Colin!$H8160=$C$3),Colin!$I8160,)</f>
        <v>0</v>
      </c>
      <c r="M8160" s="38">
        <f>IF(AND(Colin!$G8160=$B$1,Colin!$H8160&lt;=$C$3),Colin!$I8160,)</f>
        <v>0</v>
      </c>
      <c r="N8160" s="38">
        <f>IF(AND(Colin!$G8160=$B$2,Colin!$H8160=$C$3),Colin!$I8160,)</f>
        <v>0</v>
      </c>
      <c r="O8160" s="38">
        <f>IF(AND(Colin!$G8160=$B$2,Colin!$H8160&lt;=$C$3),Colin!$I8160,)</f>
        <v>0</v>
      </c>
      <c r="P8160" s="38">
        <f>IF(Colin!$G8160&lt;$B$2,Colin!$I8160,0)</f>
        <v>0</v>
      </c>
      <c r="Q8160" s="38">
        <f>IF(Colin!$G8160&lt;$B$1,Colin!$I8160,0)</f>
        <v>0</v>
      </c>
    </row>
    <row r="8161" spans="12:17" x14ac:dyDescent="0.25">
      <c r="L8161" s="38">
        <f>IF(AND(Colin!$G8161=$B$1,Colin!$H8161=$C$3),Colin!$I8161,)</f>
        <v>0</v>
      </c>
      <c r="M8161" s="38">
        <f>IF(AND(Colin!$G8161=$B$1,Colin!$H8161&lt;=$C$3),Colin!$I8161,)</f>
        <v>0</v>
      </c>
      <c r="N8161" s="38">
        <f>IF(AND(Colin!$G8161=$B$2,Colin!$H8161=$C$3),Colin!$I8161,)</f>
        <v>0</v>
      </c>
      <c r="O8161" s="38">
        <f>IF(AND(Colin!$G8161=$B$2,Colin!$H8161&lt;=$C$3),Colin!$I8161,)</f>
        <v>0</v>
      </c>
      <c r="P8161" s="38">
        <f>IF(Colin!$G8161&lt;$B$2,Colin!$I8161,0)</f>
        <v>0</v>
      </c>
      <c r="Q8161" s="38">
        <f>IF(Colin!$G8161&lt;$B$1,Colin!$I8161,0)</f>
        <v>0</v>
      </c>
    </row>
    <row r="8162" spans="12:17" x14ac:dyDescent="0.25">
      <c r="L8162" s="38">
        <f>IF(AND(Colin!$G8162=$B$1,Colin!$H8162=$C$3),Colin!$I8162,)</f>
        <v>0</v>
      </c>
      <c r="M8162" s="38">
        <f>IF(AND(Colin!$G8162=$B$1,Colin!$H8162&lt;=$C$3),Colin!$I8162,)</f>
        <v>0</v>
      </c>
      <c r="N8162" s="38">
        <f>IF(AND(Colin!$G8162=$B$2,Colin!$H8162=$C$3),Colin!$I8162,)</f>
        <v>0</v>
      </c>
      <c r="O8162" s="38">
        <f>IF(AND(Colin!$G8162=$B$2,Colin!$H8162&lt;=$C$3),Colin!$I8162,)</f>
        <v>0</v>
      </c>
      <c r="P8162" s="38">
        <f>IF(Colin!$G8162&lt;$B$2,Colin!$I8162,0)</f>
        <v>0</v>
      </c>
      <c r="Q8162" s="38">
        <f>IF(Colin!$G8162&lt;$B$1,Colin!$I8162,0)</f>
        <v>0</v>
      </c>
    </row>
    <row r="8163" spans="12:17" x14ac:dyDescent="0.25">
      <c r="L8163" s="38">
        <f>IF(AND(Colin!$G8163=$B$1,Colin!$H8163=$C$3),Colin!$I8163,)</f>
        <v>0</v>
      </c>
      <c r="M8163" s="38">
        <f>IF(AND(Colin!$G8163=$B$1,Colin!$H8163&lt;=$C$3),Colin!$I8163,)</f>
        <v>0</v>
      </c>
      <c r="N8163" s="38">
        <f>IF(AND(Colin!$G8163=$B$2,Colin!$H8163=$C$3),Colin!$I8163,)</f>
        <v>0</v>
      </c>
      <c r="O8163" s="38">
        <f>IF(AND(Colin!$G8163=$B$2,Colin!$H8163&lt;=$C$3),Colin!$I8163,)</f>
        <v>0</v>
      </c>
      <c r="P8163" s="38">
        <f>IF(Colin!$G8163&lt;$B$2,Colin!$I8163,0)</f>
        <v>0</v>
      </c>
      <c r="Q8163" s="38">
        <f>IF(Colin!$G8163&lt;$B$1,Colin!$I8163,0)</f>
        <v>0</v>
      </c>
    </row>
    <row r="8164" spans="12:17" x14ac:dyDescent="0.25">
      <c r="L8164" s="38">
        <f>IF(AND(Colin!$G8164=$B$1,Colin!$H8164=$C$3),Colin!$I8164,)</f>
        <v>0</v>
      </c>
      <c r="M8164" s="38">
        <f>IF(AND(Colin!$G8164=$B$1,Colin!$H8164&lt;=$C$3),Colin!$I8164,)</f>
        <v>0</v>
      </c>
      <c r="N8164" s="38">
        <f>IF(AND(Colin!$G8164=$B$2,Colin!$H8164=$C$3),Colin!$I8164,)</f>
        <v>0</v>
      </c>
      <c r="O8164" s="38">
        <f>IF(AND(Colin!$G8164=$B$2,Colin!$H8164&lt;=$C$3),Colin!$I8164,)</f>
        <v>0</v>
      </c>
      <c r="P8164" s="38">
        <f>IF(Colin!$G8164&lt;$B$2,Colin!$I8164,0)</f>
        <v>0</v>
      </c>
      <c r="Q8164" s="38">
        <f>IF(Colin!$G8164&lt;$B$1,Colin!$I8164,0)</f>
        <v>0</v>
      </c>
    </row>
    <row r="8165" spans="12:17" x14ac:dyDescent="0.25">
      <c r="L8165" s="38">
        <f>IF(AND(Colin!$G8165=$B$1,Colin!$H8165=$C$3),Colin!$I8165,)</f>
        <v>0</v>
      </c>
      <c r="M8165" s="38">
        <f>IF(AND(Colin!$G8165=$B$1,Colin!$H8165&lt;=$C$3),Colin!$I8165,)</f>
        <v>0</v>
      </c>
      <c r="N8165" s="38">
        <f>IF(AND(Colin!$G8165=$B$2,Colin!$H8165=$C$3),Colin!$I8165,)</f>
        <v>0</v>
      </c>
      <c r="O8165" s="38">
        <f>IF(AND(Colin!$G8165=$B$2,Colin!$H8165&lt;=$C$3),Colin!$I8165,)</f>
        <v>0</v>
      </c>
      <c r="P8165" s="38">
        <f>IF(Colin!$G8165&lt;$B$2,Colin!$I8165,0)</f>
        <v>0</v>
      </c>
      <c r="Q8165" s="38">
        <f>IF(Colin!$G8165&lt;$B$1,Colin!$I8165,0)</f>
        <v>0</v>
      </c>
    </row>
    <row r="8166" spans="12:17" x14ac:dyDescent="0.25">
      <c r="L8166" s="38">
        <f>IF(AND(Colin!$G8166=$B$1,Colin!$H8166=$C$3),Colin!$I8166,)</f>
        <v>0</v>
      </c>
      <c r="M8166" s="38">
        <f>IF(AND(Colin!$G8166=$B$1,Colin!$H8166&lt;=$C$3),Colin!$I8166,)</f>
        <v>0</v>
      </c>
      <c r="N8166" s="38">
        <f>IF(AND(Colin!$G8166=$B$2,Colin!$H8166=$C$3),Colin!$I8166,)</f>
        <v>0</v>
      </c>
      <c r="O8166" s="38">
        <f>IF(AND(Colin!$G8166=$B$2,Colin!$H8166&lt;=$C$3),Colin!$I8166,)</f>
        <v>0</v>
      </c>
      <c r="P8166" s="38">
        <f>IF(Colin!$G8166&lt;$B$2,Colin!$I8166,0)</f>
        <v>0</v>
      </c>
      <c r="Q8166" s="38">
        <f>IF(Colin!$G8166&lt;$B$1,Colin!$I8166,0)</f>
        <v>0</v>
      </c>
    </row>
    <row r="8167" spans="12:17" x14ac:dyDescent="0.25">
      <c r="L8167" s="38">
        <f>IF(AND(Colin!$G8167=$B$1,Colin!$H8167=$C$3),Colin!$I8167,)</f>
        <v>0</v>
      </c>
      <c r="M8167" s="38">
        <f>IF(AND(Colin!$G8167=$B$1,Colin!$H8167&lt;=$C$3),Colin!$I8167,)</f>
        <v>0</v>
      </c>
      <c r="N8167" s="38">
        <f>IF(AND(Colin!$G8167=$B$2,Colin!$H8167=$C$3),Colin!$I8167,)</f>
        <v>0</v>
      </c>
      <c r="O8167" s="38">
        <f>IF(AND(Colin!$G8167=$B$2,Colin!$H8167&lt;=$C$3),Colin!$I8167,)</f>
        <v>0</v>
      </c>
      <c r="P8167" s="38">
        <f>IF(Colin!$G8167&lt;$B$2,Colin!$I8167,0)</f>
        <v>0</v>
      </c>
      <c r="Q8167" s="38">
        <f>IF(Colin!$G8167&lt;$B$1,Colin!$I8167,0)</f>
        <v>0</v>
      </c>
    </row>
    <row r="8168" spans="12:17" x14ac:dyDescent="0.25">
      <c r="L8168" s="38">
        <f>IF(AND(Colin!$G8168=$B$1,Colin!$H8168=$C$3),Colin!$I8168,)</f>
        <v>0</v>
      </c>
      <c r="M8168" s="38">
        <f>IF(AND(Colin!$G8168=$B$1,Colin!$H8168&lt;=$C$3),Colin!$I8168,)</f>
        <v>0</v>
      </c>
      <c r="N8168" s="38">
        <f>IF(AND(Colin!$G8168=$B$2,Colin!$H8168=$C$3),Colin!$I8168,)</f>
        <v>0</v>
      </c>
      <c r="O8168" s="38">
        <f>IF(AND(Colin!$G8168=$B$2,Colin!$H8168&lt;=$C$3),Colin!$I8168,)</f>
        <v>0</v>
      </c>
      <c r="P8168" s="38">
        <f>IF(Colin!$G8168&lt;$B$2,Colin!$I8168,0)</f>
        <v>0</v>
      </c>
      <c r="Q8168" s="38">
        <f>IF(Colin!$G8168&lt;$B$1,Colin!$I8168,0)</f>
        <v>0</v>
      </c>
    </row>
    <row r="8169" spans="12:17" x14ac:dyDescent="0.25">
      <c r="L8169" s="38">
        <f>IF(AND(Colin!$G8169=$B$1,Colin!$H8169=$C$3),Colin!$I8169,)</f>
        <v>0</v>
      </c>
      <c r="M8169" s="38">
        <f>IF(AND(Colin!$G8169=$B$1,Colin!$H8169&lt;=$C$3),Colin!$I8169,)</f>
        <v>0</v>
      </c>
      <c r="N8169" s="38">
        <f>IF(AND(Colin!$G8169=$B$2,Colin!$H8169=$C$3),Colin!$I8169,)</f>
        <v>0</v>
      </c>
      <c r="O8169" s="38">
        <f>IF(AND(Colin!$G8169=$B$2,Colin!$H8169&lt;=$C$3),Colin!$I8169,)</f>
        <v>0</v>
      </c>
      <c r="P8169" s="38">
        <f>IF(Colin!$G8169&lt;$B$2,Colin!$I8169,0)</f>
        <v>0</v>
      </c>
      <c r="Q8169" s="38">
        <f>IF(Colin!$G8169&lt;$B$1,Colin!$I8169,0)</f>
        <v>0</v>
      </c>
    </row>
    <row r="8170" spans="12:17" x14ac:dyDescent="0.25">
      <c r="L8170" s="38">
        <f>IF(AND(Colin!$G8170=$B$1,Colin!$H8170=$C$3),Colin!$I8170,)</f>
        <v>0</v>
      </c>
      <c r="M8170" s="38">
        <f>IF(AND(Colin!$G8170=$B$1,Colin!$H8170&lt;=$C$3),Colin!$I8170,)</f>
        <v>0</v>
      </c>
      <c r="N8170" s="38">
        <f>IF(AND(Colin!$G8170=$B$2,Colin!$H8170=$C$3),Colin!$I8170,)</f>
        <v>0</v>
      </c>
      <c r="O8170" s="38">
        <f>IF(AND(Colin!$G8170=$B$2,Colin!$H8170&lt;=$C$3),Colin!$I8170,)</f>
        <v>0</v>
      </c>
      <c r="P8170" s="38">
        <f>IF(Colin!$G8170&lt;$B$2,Colin!$I8170,0)</f>
        <v>0</v>
      </c>
      <c r="Q8170" s="38">
        <f>IF(Colin!$G8170&lt;$B$1,Colin!$I8170,0)</f>
        <v>0</v>
      </c>
    </row>
    <row r="8171" spans="12:17" x14ac:dyDescent="0.25">
      <c r="L8171" s="38">
        <f>IF(AND(Colin!$G8171=$B$1,Colin!$H8171=$C$3),Colin!$I8171,)</f>
        <v>0</v>
      </c>
      <c r="M8171" s="38">
        <f>IF(AND(Colin!$G8171=$B$1,Colin!$H8171&lt;=$C$3),Colin!$I8171,)</f>
        <v>0</v>
      </c>
      <c r="N8171" s="38">
        <f>IF(AND(Colin!$G8171=$B$2,Colin!$H8171=$C$3),Colin!$I8171,)</f>
        <v>0</v>
      </c>
      <c r="O8171" s="38">
        <f>IF(AND(Colin!$G8171=$B$2,Colin!$H8171&lt;=$C$3),Colin!$I8171,)</f>
        <v>0</v>
      </c>
      <c r="P8171" s="38">
        <f>IF(Colin!$G8171&lt;$B$2,Colin!$I8171,0)</f>
        <v>0</v>
      </c>
      <c r="Q8171" s="38">
        <f>IF(Colin!$G8171&lt;$B$1,Colin!$I8171,0)</f>
        <v>0</v>
      </c>
    </row>
    <row r="8172" spans="12:17" x14ac:dyDescent="0.25">
      <c r="L8172" s="38">
        <f>IF(AND(Colin!$G8172=$B$1,Colin!$H8172=$C$3),Colin!$I8172,)</f>
        <v>0</v>
      </c>
      <c r="M8172" s="38">
        <f>IF(AND(Colin!$G8172=$B$1,Colin!$H8172&lt;=$C$3),Colin!$I8172,)</f>
        <v>0</v>
      </c>
      <c r="N8172" s="38">
        <f>IF(AND(Colin!$G8172=$B$2,Colin!$H8172=$C$3),Colin!$I8172,)</f>
        <v>0</v>
      </c>
      <c r="O8172" s="38">
        <f>IF(AND(Colin!$G8172=$B$2,Colin!$H8172&lt;=$C$3),Colin!$I8172,)</f>
        <v>0</v>
      </c>
      <c r="P8172" s="38">
        <f>IF(Colin!$G8172&lt;$B$2,Colin!$I8172,0)</f>
        <v>0</v>
      </c>
      <c r="Q8172" s="38">
        <f>IF(Colin!$G8172&lt;$B$1,Colin!$I8172,0)</f>
        <v>0</v>
      </c>
    </row>
    <row r="8173" spans="12:17" x14ac:dyDescent="0.25">
      <c r="L8173" s="38">
        <f>IF(AND(Colin!$G8173=$B$1,Colin!$H8173=$C$3),Colin!$I8173,)</f>
        <v>0</v>
      </c>
      <c r="M8173" s="38">
        <f>IF(AND(Colin!$G8173=$B$1,Colin!$H8173&lt;=$C$3),Colin!$I8173,)</f>
        <v>0</v>
      </c>
      <c r="N8173" s="38">
        <f>IF(AND(Colin!$G8173=$B$2,Colin!$H8173=$C$3),Colin!$I8173,)</f>
        <v>0</v>
      </c>
      <c r="O8173" s="38">
        <f>IF(AND(Colin!$G8173=$B$2,Colin!$H8173&lt;=$C$3),Colin!$I8173,)</f>
        <v>0</v>
      </c>
      <c r="P8173" s="38">
        <f>IF(Colin!$G8173&lt;$B$2,Colin!$I8173,0)</f>
        <v>0</v>
      </c>
      <c r="Q8173" s="38">
        <f>IF(Colin!$G8173&lt;$B$1,Colin!$I8173,0)</f>
        <v>0</v>
      </c>
    </row>
    <row r="8174" spans="12:17" x14ac:dyDescent="0.25">
      <c r="L8174" s="38">
        <f>IF(AND(Colin!$G8174=$B$1,Colin!$H8174=$C$3),Colin!$I8174,)</f>
        <v>0</v>
      </c>
      <c r="M8174" s="38">
        <f>IF(AND(Colin!$G8174=$B$1,Colin!$H8174&lt;=$C$3),Colin!$I8174,)</f>
        <v>0</v>
      </c>
      <c r="N8174" s="38">
        <f>IF(AND(Colin!$G8174=$B$2,Colin!$H8174=$C$3),Colin!$I8174,)</f>
        <v>0</v>
      </c>
      <c r="O8174" s="38">
        <f>IF(AND(Colin!$G8174=$B$2,Colin!$H8174&lt;=$C$3),Colin!$I8174,)</f>
        <v>0</v>
      </c>
      <c r="P8174" s="38">
        <f>IF(Colin!$G8174&lt;$B$2,Colin!$I8174,0)</f>
        <v>0</v>
      </c>
      <c r="Q8174" s="38">
        <f>IF(Colin!$G8174&lt;$B$1,Colin!$I8174,0)</f>
        <v>0</v>
      </c>
    </row>
    <row r="8175" spans="12:17" x14ac:dyDescent="0.25">
      <c r="L8175" s="38">
        <f>IF(AND(Colin!$G8175=$B$1,Colin!$H8175=$C$3),Colin!$I8175,)</f>
        <v>0</v>
      </c>
      <c r="M8175" s="38">
        <f>IF(AND(Colin!$G8175=$B$1,Colin!$H8175&lt;=$C$3),Colin!$I8175,)</f>
        <v>0</v>
      </c>
      <c r="N8175" s="38">
        <f>IF(AND(Colin!$G8175=$B$2,Colin!$H8175=$C$3),Colin!$I8175,)</f>
        <v>0</v>
      </c>
      <c r="O8175" s="38">
        <f>IF(AND(Colin!$G8175=$B$2,Colin!$H8175&lt;=$C$3),Colin!$I8175,)</f>
        <v>0</v>
      </c>
      <c r="P8175" s="38">
        <f>IF(Colin!$G8175&lt;$B$2,Colin!$I8175,0)</f>
        <v>0</v>
      </c>
      <c r="Q8175" s="38">
        <f>IF(Colin!$G8175&lt;$B$1,Colin!$I8175,0)</f>
        <v>0</v>
      </c>
    </row>
    <row r="8176" spans="12:17" x14ac:dyDescent="0.25">
      <c r="L8176" s="38">
        <f>IF(AND(Colin!$G8176=$B$1,Colin!$H8176=$C$3),Colin!$I8176,)</f>
        <v>0</v>
      </c>
      <c r="M8176" s="38">
        <f>IF(AND(Colin!$G8176=$B$1,Colin!$H8176&lt;=$C$3),Colin!$I8176,)</f>
        <v>0</v>
      </c>
      <c r="N8176" s="38">
        <f>IF(AND(Colin!$G8176=$B$2,Colin!$H8176=$C$3),Colin!$I8176,)</f>
        <v>0</v>
      </c>
      <c r="O8176" s="38">
        <f>IF(AND(Colin!$G8176=$B$2,Colin!$H8176&lt;=$C$3),Colin!$I8176,)</f>
        <v>0</v>
      </c>
      <c r="P8176" s="38">
        <f>IF(Colin!$G8176&lt;$B$2,Colin!$I8176,0)</f>
        <v>0</v>
      </c>
      <c r="Q8176" s="38">
        <f>IF(Colin!$G8176&lt;$B$1,Colin!$I8176,0)</f>
        <v>0</v>
      </c>
    </row>
    <row r="8177" spans="12:17" x14ac:dyDescent="0.25">
      <c r="L8177" s="38">
        <f>IF(AND(Colin!$G8177=$B$1,Colin!$H8177=$C$3),Colin!$I8177,)</f>
        <v>0</v>
      </c>
      <c r="M8177" s="38">
        <f>IF(AND(Colin!$G8177=$B$1,Colin!$H8177&lt;=$C$3),Colin!$I8177,)</f>
        <v>0</v>
      </c>
      <c r="N8177" s="38">
        <f>IF(AND(Colin!$G8177=$B$2,Colin!$H8177=$C$3),Colin!$I8177,)</f>
        <v>0</v>
      </c>
      <c r="O8177" s="38">
        <f>IF(AND(Colin!$G8177=$B$2,Colin!$H8177&lt;=$C$3),Colin!$I8177,)</f>
        <v>0</v>
      </c>
      <c r="P8177" s="38">
        <f>IF(Colin!$G8177&lt;$B$2,Colin!$I8177,0)</f>
        <v>0</v>
      </c>
      <c r="Q8177" s="38">
        <f>IF(Colin!$G8177&lt;$B$1,Colin!$I8177,0)</f>
        <v>0</v>
      </c>
    </row>
    <row r="8178" spans="12:17" x14ac:dyDescent="0.25">
      <c r="L8178" s="38">
        <f>IF(AND(Colin!$G8178=$B$1,Colin!$H8178=$C$3),Colin!$I8178,)</f>
        <v>0</v>
      </c>
      <c r="M8178" s="38">
        <f>IF(AND(Colin!$G8178=$B$1,Colin!$H8178&lt;=$C$3),Colin!$I8178,)</f>
        <v>0</v>
      </c>
      <c r="N8178" s="38">
        <f>IF(AND(Colin!$G8178=$B$2,Colin!$H8178=$C$3),Colin!$I8178,)</f>
        <v>0</v>
      </c>
      <c r="O8178" s="38">
        <f>IF(AND(Colin!$G8178=$B$2,Colin!$H8178&lt;=$C$3),Colin!$I8178,)</f>
        <v>0</v>
      </c>
      <c r="P8178" s="38">
        <f>IF(Colin!$G8178&lt;$B$2,Colin!$I8178,0)</f>
        <v>0</v>
      </c>
      <c r="Q8178" s="38">
        <f>IF(Colin!$G8178&lt;$B$1,Colin!$I8178,0)</f>
        <v>0</v>
      </c>
    </row>
    <row r="8179" spans="12:17" x14ac:dyDescent="0.25">
      <c r="L8179" s="38">
        <f>IF(AND(Colin!$G8179=$B$1,Colin!$H8179=$C$3),Colin!$I8179,)</f>
        <v>0</v>
      </c>
      <c r="M8179" s="38">
        <f>IF(AND(Colin!$G8179=$B$1,Colin!$H8179&lt;=$C$3),Colin!$I8179,)</f>
        <v>0</v>
      </c>
      <c r="N8179" s="38">
        <f>IF(AND(Colin!$G8179=$B$2,Colin!$H8179=$C$3),Colin!$I8179,)</f>
        <v>0</v>
      </c>
      <c r="O8179" s="38">
        <f>IF(AND(Colin!$G8179=$B$2,Colin!$H8179&lt;=$C$3),Colin!$I8179,)</f>
        <v>0</v>
      </c>
      <c r="P8179" s="38">
        <f>IF(Colin!$G8179&lt;$B$2,Colin!$I8179,0)</f>
        <v>0</v>
      </c>
      <c r="Q8179" s="38">
        <f>IF(Colin!$G8179&lt;$B$1,Colin!$I8179,0)</f>
        <v>0</v>
      </c>
    </row>
    <row r="8180" spans="12:17" x14ac:dyDescent="0.25">
      <c r="L8180" s="38">
        <f>IF(AND(Colin!$G8180=$B$1,Colin!$H8180=$C$3),Colin!$I8180,)</f>
        <v>0</v>
      </c>
      <c r="M8180" s="38">
        <f>IF(AND(Colin!$G8180=$B$1,Colin!$H8180&lt;=$C$3),Colin!$I8180,)</f>
        <v>0</v>
      </c>
      <c r="N8180" s="38">
        <f>IF(AND(Colin!$G8180=$B$2,Colin!$H8180=$C$3),Colin!$I8180,)</f>
        <v>0</v>
      </c>
      <c r="O8180" s="38">
        <f>IF(AND(Colin!$G8180=$B$2,Colin!$H8180&lt;=$C$3),Colin!$I8180,)</f>
        <v>0</v>
      </c>
      <c r="P8180" s="38">
        <f>IF(Colin!$G8180&lt;$B$2,Colin!$I8180,0)</f>
        <v>0</v>
      </c>
      <c r="Q8180" s="38">
        <f>IF(Colin!$G8180&lt;$B$1,Colin!$I8180,0)</f>
        <v>0</v>
      </c>
    </row>
    <row r="8181" spans="12:17" x14ac:dyDescent="0.25">
      <c r="L8181" s="38">
        <f>IF(AND(Colin!$G8181=$B$1,Colin!$H8181=$C$3),Colin!$I8181,)</f>
        <v>0</v>
      </c>
      <c r="M8181" s="38">
        <f>IF(AND(Colin!$G8181=$B$1,Colin!$H8181&lt;=$C$3),Colin!$I8181,)</f>
        <v>0</v>
      </c>
      <c r="N8181" s="38">
        <f>IF(AND(Colin!$G8181=$B$2,Colin!$H8181=$C$3),Colin!$I8181,)</f>
        <v>0</v>
      </c>
      <c r="O8181" s="38">
        <f>IF(AND(Colin!$G8181=$B$2,Colin!$H8181&lt;=$C$3),Colin!$I8181,)</f>
        <v>0</v>
      </c>
      <c r="P8181" s="38">
        <f>IF(Colin!$G8181&lt;$B$2,Colin!$I8181,0)</f>
        <v>0</v>
      </c>
      <c r="Q8181" s="38">
        <f>IF(Colin!$G8181&lt;$B$1,Colin!$I8181,0)</f>
        <v>0</v>
      </c>
    </row>
    <row r="8182" spans="12:17" x14ac:dyDescent="0.25">
      <c r="L8182" s="38">
        <f>IF(AND(Colin!$G8182=$B$1,Colin!$H8182=$C$3),Colin!$I8182,)</f>
        <v>0</v>
      </c>
      <c r="M8182" s="38">
        <f>IF(AND(Colin!$G8182=$B$1,Colin!$H8182&lt;=$C$3),Colin!$I8182,)</f>
        <v>0</v>
      </c>
      <c r="N8182" s="38">
        <f>IF(AND(Colin!$G8182=$B$2,Colin!$H8182=$C$3),Colin!$I8182,)</f>
        <v>0</v>
      </c>
      <c r="O8182" s="38">
        <f>IF(AND(Colin!$G8182=$B$2,Colin!$H8182&lt;=$C$3),Colin!$I8182,)</f>
        <v>0</v>
      </c>
      <c r="P8182" s="38">
        <f>IF(Colin!$G8182&lt;$B$2,Colin!$I8182,0)</f>
        <v>0</v>
      </c>
      <c r="Q8182" s="38">
        <f>IF(Colin!$G8182&lt;$B$1,Colin!$I8182,0)</f>
        <v>0</v>
      </c>
    </row>
    <row r="8183" spans="12:17" x14ac:dyDescent="0.25">
      <c r="L8183" s="38">
        <f>IF(AND(Colin!$G8183=$B$1,Colin!$H8183=$C$3),Colin!$I8183,)</f>
        <v>0</v>
      </c>
      <c r="M8183" s="38">
        <f>IF(AND(Colin!$G8183=$B$1,Colin!$H8183&lt;=$C$3),Colin!$I8183,)</f>
        <v>0</v>
      </c>
      <c r="N8183" s="38">
        <f>IF(AND(Colin!$G8183=$B$2,Colin!$H8183=$C$3),Colin!$I8183,)</f>
        <v>0</v>
      </c>
      <c r="O8183" s="38">
        <f>IF(AND(Colin!$G8183=$B$2,Colin!$H8183&lt;=$C$3),Colin!$I8183,)</f>
        <v>0</v>
      </c>
      <c r="P8183" s="38">
        <f>IF(Colin!$G8183&lt;$B$2,Colin!$I8183,0)</f>
        <v>0</v>
      </c>
      <c r="Q8183" s="38">
        <f>IF(Colin!$G8183&lt;$B$1,Colin!$I8183,0)</f>
        <v>0</v>
      </c>
    </row>
    <row r="8184" spans="12:17" x14ac:dyDescent="0.25">
      <c r="L8184" s="38">
        <f>IF(AND(Colin!$G8184=$B$1,Colin!$H8184=$C$3),Colin!$I8184,)</f>
        <v>0</v>
      </c>
      <c r="M8184" s="38">
        <f>IF(AND(Colin!$G8184=$B$1,Colin!$H8184&lt;=$C$3),Colin!$I8184,)</f>
        <v>0</v>
      </c>
      <c r="N8184" s="38">
        <f>IF(AND(Colin!$G8184=$B$2,Colin!$H8184=$C$3),Colin!$I8184,)</f>
        <v>0</v>
      </c>
      <c r="O8184" s="38">
        <f>IF(AND(Colin!$G8184=$B$2,Colin!$H8184&lt;=$C$3),Colin!$I8184,)</f>
        <v>0</v>
      </c>
      <c r="P8184" s="38">
        <f>IF(Colin!$G8184&lt;$B$2,Colin!$I8184,0)</f>
        <v>0</v>
      </c>
      <c r="Q8184" s="38">
        <f>IF(Colin!$G8184&lt;$B$1,Colin!$I8184,0)</f>
        <v>0</v>
      </c>
    </row>
    <row r="8185" spans="12:17" x14ac:dyDescent="0.25">
      <c r="L8185" s="38">
        <f>IF(AND(Colin!$G8185=$B$1,Colin!$H8185=$C$3),Colin!$I8185,)</f>
        <v>0</v>
      </c>
      <c r="M8185" s="38">
        <f>IF(AND(Colin!$G8185=$B$1,Colin!$H8185&lt;=$C$3),Colin!$I8185,)</f>
        <v>0</v>
      </c>
      <c r="N8185" s="38">
        <f>IF(AND(Colin!$G8185=$B$2,Colin!$H8185=$C$3),Colin!$I8185,)</f>
        <v>0</v>
      </c>
      <c r="O8185" s="38">
        <f>IF(AND(Colin!$G8185=$B$2,Colin!$H8185&lt;=$C$3),Colin!$I8185,)</f>
        <v>0</v>
      </c>
      <c r="P8185" s="38">
        <f>IF(Colin!$G8185&lt;$B$2,Colin!$I8185,0)</f>
        <v>0</v>
      </c>
      <c r="Q8185" s="38">
        <f>IF(Colin!$G8185&lt;$B$1,Colin!$I8185,0)</f>
        <v>0</v>
      </c>
    </row>
    <row r="8186" spans="12:17" x14ac:dyDescent="0.25">
      <c r="L8186" s="38">
        <f>IF(AND(Colin!$G8186=$B$1,Colin!$H8186=$C$3),Colin!$I8186,)</f>
        <v>0</v>
      </c>
      <c r="M8186" s="38">
        <f>IF(AND(Colin!$G8186=$B$1,Colin!$H8186&lt;=$C$3),Colin!$I8186,)</f>
        <v>0</v>
      </c>
      <c r="N8186" s="38">
        <f>IF(AND(Colin!$G8186=$B$2,Colin!$H8186=$C$3),Colin!$I8186,)</f>
        <v>0</v>
      </c>
      <c r="O8186" s="38">
        <f>IF(AND(Colin!$G8186=$B$2,Colin!$H8186&lt;=$C$3),Colin!$I8186,)</f>
        <v>0</v>
      </c>
      <c r="P8186" s="38">
        <f>IF(Colin!$G8186&lt;$B$2,Colin!$I8186,0)</f>
        <v>0</v>
      </c>
      <c r="Q8186" s="38">
        <f>IF(Colin!$G8186&lt;$B$1,Colin!$I8186,0)</f>
        <v>0</v>
      </c>
    </row>
    <row r="8187" spans="12:17" x14ac:dyDescent="0.25">
      <c r="L8187" s="38">
        <f>IF(AND(Colin!$G8187=$B$1,Colin!$H8187=$C$3),Colin!$I8187,)</f>
        <v>0</v>
      </c>
      <c r="M8187" s="38">
        <f>IF(AND(Colin!$G8187=$B$1,Colin!$H8187&lt;=$C$3),Colin!$I8187,)</f>
        <v>0</v>
      </c>
      <c r="N8187" s="38">
        <f>IF(AND(Colin!$G8187=$B$2,Colin!$H8187=$C$3),Colin!$I8187,)</f>
        <v>0</v>
      </c>
      <c r="O8187" s="38">
        <f>IF(AND(Colin!$G8187=$B$2,Colin!$H8187&lt;=$C$3),Colin!$I8187,)</f>
        <v>0</v>
      </c>
      <c r="P8187" s="38">
        <f>IF(Colin!$G8187&lt;$B$2,Colin!$I8187,0)</f>
        <v>0</v>
      </c>
      <c r="Q8187" s="38">
        <f>IF(Colin!$G8187&lt;$B$1,Colin!$I8187,0)</f>
        <v>0</v>
      </c>
    </row>
    <row r="8188" spans="12:17" x14ac:dyDescent="0.25">
      <c r="L8188" s="38">
        <f>IF(AND(Colin!$G8188=$B$1,Colin!$H8188=$C$3),Colin!$I8188,)</f>
        <v>0</v>
      </c>
      <c r="M8188" s="38">
        <f>IF(AND(Colin!$G8188=$B$1,Colin!$H8188&lt;=$C$3),Colin!$I8188,)</f>
        <v>0</v>
      </c>
      <c r="N8188" s="38">
        <f>IF(AND(Colin!$G8188=$B$2,Colin!$H8188=$C$3),Colin!$I8188,)</f>
        <v>0</v>
      </c>
      <c r="O8188" s="38">
        <f>IF(AND(Colin!$G8188=$B$2,Colin!$H8188&lt;=$C$3),Colin!$I8188,)</f>
        <v>0</v>
      </c>
      <c r="P8188" s="38">
        <f>IF(Colin!$G8188&lt;$B$2,Colin!$I8188,0)</f>
        <v>0</v>
      </c>
      <c r="Q8188" s="38">
        <f>IF(Colin!$G8188&lt;$B$1,Colin!$I8188,0)</f>
        <v>0</v>
      </c>
    </row>
    <row r="8189" spans="12:17" x14ac:dyDescent="0.25">
      <c r="L8189" s="38">
        <f>IF(AND(Colin!$G8189=$B$1,Colin!$H8189=$C$3),Colin!$I8189,)</f>
        <v>0</v>
      </c>
      <c r="M8189" s="38">
        <f>IF(AND(Colin!$G8189=$B$1,Colin!$H8189&lt;=$C$3),Colin!$I8189,)</f>
        <v>0</v>
      </c>
      <c r="N8189" s="38">
        <f>IF(AND(Colin!$G8189=$B$2,Colin!$H8189=$C$3),Colin!$I8189,)</f>
        <v>0</v>
      </c>
      <c r="O8189" s="38">
        <f>IF(AND(Colin!$G8189=$B$2,Colin!$H8189&lt;=$C$3),Colin!$I8189,)</f>
        <v>0</v>
      </c>
      <c r="P8189" s="38">
        <f>IF(Colin!$G8189&lt;$B$2,Colin!$I8189,0)</f>
        <v>0</v>
      </c>
      <c r="Q8189" s="38">
        <f>IF(Colin!$G8189&lt;$B$1,Colin!$I8189,0)</f>
        <v>0</v>
      </c>
    </row>
    <row r="8190" spans="12:17" x14ac:dyDescent="0.25">
      <c r="L8190" s="38">
        <f>IF(AND(Colin!$G8190=$B$1,Colin!$H8190=$C$3),Colin!$I8190,)</f>
        <v>0</v>
      </c>
      <c r="M8190" s="38">
        <f>IF(AND(Colin!$G8190=$B$1,Colin!$H8190&lt;=$C$3),Colin!$I8190,)</f>
        <v>0</v>
      </c>
      <c r="N8190" s="38">
        <f>IF(AND(Colin!$G8190=$B$2,Colin!$H8190=$C$3),Colin!$I8190,)</f>
        <v>0</v>
      </c>
      <c r="O8190" s="38">
        <f>IF(AND(Colin!$G8190=$B$2,Colin!$H8190&lt;=$C$3),Colin!$I8190,)</f>
        <v>0</v>
      </c>
      <c r="P8190" s="38">
        <f>IF(Colin!$G8190&lt;$B$2,Colin!$I8190,0)</f>
        <v>0</v>
      </c>
      <c r="Q8190" s="38">
        <f>IF(Colin!$G8190&lt;$B$1,Colin!$I8190,0)</f>
        <v>0</v>
      </c>
    </row>
    <row r="8191" spans="12:17" x14ac:dyDescent="0.25">
      <c r="L8191" s="38">
        <f>IF(AND(Colin!$G8191=$B$1,Colin!$H8191=$C$3),Colin!$I8191,)</f>
        <v>0</v>
      </c>
      <c r="M8191" s="38">
        <f>IF(AND(Colin!$G8191=$B$1,Colin!$H8191&lt;=$C$3),Colin!$I8191,)</f>
        <v>0</v>
      </c>
      <c r="N8191" s="38">
        <f>IF(AND(Colin!$G8191=$B$2,Colin!$H8191=$C$3),Colin!$I8191,)</f>
        <v>0</v>
      </c>
      <c r="O8191" s="38">
        <f>IF(AND(Colin!$G8191=$B$2,Colin!$H8191&lt;=$C$3),Colin!$I8191,)</f>
        <v>0</v>
      </c>
      <c r="P8191" s="38">
        <f>IF(Colin!$G8191&lt;$B$2,Colin!$I8191,0)</f>
        <v>0</v>
      </c>
      <c r="Q8191" s="38">
        <f>IF(Colin!$G8191&lt;$B$1,Colin!$I8191,0)</f>
        <v>0</v>
      </c>
    </row>
    <row r="8192" spans="12:17" x14ac:dyDescent="0.25">
      <c r="L8192" s="38">
        <f>IF(AND(Colin!$G8192=$B$1,Colin!$H8192=$C$3),Colin!$I8192,)</f>
        <v>0</v>
      </c>
      <c r="M8192" s="38">
        <f>IF(AND(Colin!$G8192=$B$1,Colin!$H8192&lt;=$C$3),Colin!$I8192,)</f>
        <v>0</v>
      </c>
      <c r="N8192" s="38">
        <f>IF(AND(Colin!$G8192=$B$2,Colin!$H8192=$C$3),Colin!$I8192,)</f>
        <v>0</v>
      </c>
      <c r="O8192" s="38">
        <f>IF(AND(Colin!$G8192=$B$2,Colin!$H8192&lt;=$C$3),Colin!$I8192,)</f>
        <v>0</v>
      </c>
      <c r="P8192" s="38">
        <f>IF(Colin!$G8192&lt;$B$2,Colin!$I8192,0)</f>
        <v>0</v>
      </c>
      <c r="Q8192" s="38">
        <f>IF(Colin!$G8192&lt;$B$1,Colin!$I8192,0)</f>
        <v>0</v>
      </c>
    </row>
    <row r="8193" spans="12:17" x14ac:dyDescent="0.25">
      <c r="L8193" s="38">
        <f>IF(AND(Colin!$G8193=$B$1,Colin!$H8193=$C$3),Colin!$I8193,)</f>
        <v>0</v>
      </c>
      <c r="M8193" s="38">
        <f>IF(AND(Colin!$G8193=$B$1,Colin!$H8193&lt;=$C$3),Colin!$I8193,)</f>
        <v>0</v>
      </c>
      <c r="N8193" s="38">
        <f>IF(AND(Colin!$G8193=$B$2,Colin!$H8193=$C$3),Colin!$I8193,)</f>
        <v>0</v>
      </c>
      <c r="O8193" s="38">
        <f>IF(AND(Colin!$G8193=$B$2,Colin!$H8193&lt;=$C$3),Colin!$I8193,)</f>
        <v>0</v>
      </c>
      <c r="P8193" s="38">
        <f>IF(Colin!$G8193&lt;$B$2,Colin!$I8193,0)</f>
        <v>0</v>
      </c>
      <c r="Q8193" s="38">
        <f>IF(Colin!$G8193&lt;$B$1,Colin!$I8193,0)</f>
        <v>0</v>
      </c>
    </row>
    <row r="8194" spans="12:17" x14ac:dyDescent="0.25">
      <c r="L8194" s="38">
        <f>IF(AND(Colin!$G8194=$B$1,Colin!$H8194=$C$3),Colin!$I8194,)</f>
        <v>0</v>
      </c>
      <c r="M8194" s="38">
        <f>IF(AND(Colin!$G8194=$B$1,Colin!$H8194&lt;=$C$3),Colin!$I8194,)</f>
        <v>0</v>
      </c>
      <c r="N8194" s="38">
        <f>IF(AND(Colin!$G8194=$B$2,Colin!$H8194=$C$3),Colin!$I8194,)</f>
        <v>0</v>
      </c>
      <c r="O8194" s="38">
        <f>IF(AND(Colin!$G8194=$B$2,Colin!$H8194&lt;=$C$3),Colin!$I8194,)</f>
        <v>0</v>
      </c>
      <c r="P8194" s="38">
        <f>IF(Colin!$G8194&lt;$B$2,Colin!$I8194,0)</f>
        <v>0</v>
      </c>
      <c r="Q8194" s="38">
        <f>IF(Colin!$G8194&lt;$B$1,Colin!$I8194,0)</f>
        <v>0</v>
      </c>
    </row>
    <row r="8195" spans="12:17" x14ac:dyDescent="0.25">
      <c r="L8195" s="38">
        <f>IF(AND(Colin!$G8195=$B$1,Colin!$H8195=$C$3),Colin!$I8195,)</f>
        <v>0</v>
      </c>
      <c r="M8195" s="38">
        <f>IF(AND(Colin!$G8195=$B$1,Colin!$H8195&lt;=$C$3),Colin!$I8195,)</f>
        <v>0</v>
      </c>
      <c r="N8195" s="38">
        <f>IF(AND(Colin!$G8195=$B$2,Colin!$H8195=$C$3),Colin!$I8195,)</f>
        <v>0</v>
      </c>
      <c r="O8195" s="38">
        <f>IF(AND(Colin!$G8195=$B$2,Colin!$H8195&lt;=$C$3),Colin!$I8195,)</f>
        <v>0</v>
      </c>
      <c r="P8195" s="38">
        <f>IF(Colin!$G8195&lt;$B$2,Colin!$I8195,0)</f>
        <v>0</v>
      </c>
      <c r="Q8195" s="38">
        <f>IF(Colin!$G8195&lt;$B$1,Colin!$I8195,0)</f>
        <v>0</v>
      </c>
    </row>
    <row r="8196" spans="12:17" x14ac:dyDescent="0.25">
      <c r="L8196" s="38">
        <f>IF(AND(Colin!$G8196=$B$1,Colin!$H8196=$C$3),Colin!$I8196,)</f>
        <v>0</v>
      </c>
      <c r="M8196" s="38">
        <f>IF(AND(Colin!$G8196=$B$1,Colin!$H8196&lt;=$C$3),Colin!$I8196,)</f>
        <v>0</v>
      </c>
      <c r="N8196" s="38">
        <f>IF(AND(Colin!$G8196=$B$2,Colin!$H8196=$C$3),Colin!$I8196,)</f>
        <v>0</v>
      </c>
      <c r="O8196" s="38">
        <f>IF(AND(Colin!$G8196=$B$2,Colin!$H8196&lt;=$C$3),Colin!$I8196,)</f>
        <v>0</v>
      </c>
      <c r="P8196" s="38">
        <f>IF(Colin!$G8196&lt;$B$2,Colin!$I8196,0)</f>
        <v>0</v>
      </c>
      <c r="Q8196" s="38">
        <f>IF(Colin!$G8196&lt;$B$1,Colin!$I8196,0)</f>
        <v>0</v>
      </c>
    </row>
    <row r="8197" spans="12:17" x14ac:dyDescent="0.25">
      <c r="L8197" s="38">
        <f>IF(AND(Colin!$G8197=$B$1,Colin!$H8197=$C$3),Colin!$I8197,)</f>
        <v>0</v>
      </c>
      <c r="M8197" s="38">
        <f>IF(AND(Colin!$G8197=$B$1,Colin!$H8197&lt;=$C$3),Colin!$I8197,)</f>
        <v>0</v>
      </c>
      <c r="N8197" s="38">
        <f>IF(AND(Colin!$G8197=$B$2,Colin!$H8197=$C$3),Colin!$I8197,)</f>
        <v>0</v>
      </c>
      <c r="O8197" s="38">
        <f>IF(AND(Colin!$G8197=$B$2,Colin!$H8197&lt;=$C$3),Colin!$I8197,)</f>
        <v>0</v>
      </c>
      <c r="P8197" s="38">
        <f>IF(Colin!$G8197&lt;$B$2,Colin!$I8197,0)</f>
        <v>0</v>
      </c>
      <c r="Q8197" s="38">
        <f>IF(Colin!$G8197&lt;$B$1,Colin!$I8197,0)</f>
        <v>0</v>
      </c>
    </row>
    <row r="8198" spans="12:17" x14ac:dyDescent="0.25">
      <c r="L8198" s="38">
        <f>IF(AND(Colin!$G8198=$B$1,Colin!$H8198=$C$3),Colin!$I8198,)</f>
        <v>0</v>
      </c>
      <c r="M8198" s="38">
        <f>IF(AND(Colin!$G8198=$B$1,Colin!$H8198&lt;=$C$3),Colin!$I8198,)</f>
        <v>0</v>
      </c>
      <c r="N8198" s="38">
        <f>IF(AND(Colin!$G8198=$B$2,Colin!$H8198=$C$3),Colin!$I8198,)</f>
        <v>0</v>
      </c>
      <c r="O8198" s="38">
        <f>IF(AND(Colin!$G8198=$B$2,Colin!$H8198&lt;=$C$3),Colin!$I8198,)</f>
        <v>0</v>
      </c>
      <c r="P8198" s="38">
        <f>IF(Colin!$G8198&lt;$B$2,Colin!$I8198,0)</f>
        <v>0</v>
      </c>
      <c r="Q8198" s="38">
        <f>IF(Colin!$G8198&lt;$B$1,Colin!$I8198,0)</f>
        <v>0</v>
      </c>
    </row>
    <row r="8199" spans="12:17" x14ac:dyDescent="0.25">
      <c r="L8199" s="38">
        <f>IF(AND(Colin!$G8199=$B$1,Colin!$H8199=$C$3),Colin!$I8199,)</f>
        <v>0</v>
      </c>
      <c r="M8199" s="38">
        <f>IF(AND(Colin!$G8199=$B$1,Colin!$H8199&lt;=$C$3),Colin!$I8199,)</f>
        <v>0</v>
      </c>
      <c r="N8199" s="38">
        <f>IF(AND(Colin!$G8199=$B$2,Colin!$H8199=$C$3),Colin!$I8199,)</f>
        <v>0</v>
      </c>
      <c r="O8199" s="38">
        <f>IF(AND(Colin!$G8199=$B$2,Colin!$H8199&lt;=$C$3),Colin!$I8199,)</f>
        <v>0</v>
      </c>
      <c r="P8199" s="38">
        <f>IF(Colin!$G8199&lt;$B$2,Colin!$I8199,0)</f>
        <v>0</v>
      </c>
      <c r="Q8199" s="38">
        <f>IF(Colin!$G8199&lt;$B$1,Colin!$I8199,0)</f>
        <v>0</v>
      </c>
    </row>
    <row r="8200" spans="12:17" x14ac:dyDescent="0.25">
      <c r="L8200" s="38">
        <f>IF(AND(Colin!$G8200=$B$1,Colin!$H8200=$C$3),Colin!$I8200,)</f>
        <v>0</v>
      </c>
      <c r="M8200" s="38">
        <f>IF(AND(Colin!$G8200=$B$1,Colin!$H8200&lt;=$C$3),Colin!$I8200,)</f>
        <v>0</v>
      </c>
      <c r="N8200" s="38">
        <f>IF(AND(Colin!$G8200=$B$2,Colin!$H8200=$C$3),Colin!$I8200,)</f>
        <v>0</v>
      </c>
      <c r="O8200" s="38">
        <f>IF(AND(Colin!$G8200=$B$2,Colin!$H8200&lt;=$C$3),Colin!$I8200,)</f>
        <v>0</v>
      </c>
      <c r="P8200" s="38">
        <f>IF(Colin!$G8200&lt;$B$2,Colin!$I8200,0)</f>
        <v>0</v>
      </c>
      <c r="Q8200" s="38">
        <f>IF(Colin!$G8200&lt;$B$1,Colin!$I8200,0)</f>
        <v>0</v>
      </c>
    </row>
    <row r="8201" spans="12:17" x14ac:dyDescent="0.25">
      <c r="L8201" s="38">
        <f>IF(AND(Colin!$G8201=$B$1,Colin!$H8201=$C$3),Colin!$I8201,)</f>
        <v>0</v>
      </c>
      <c r="M8201" s="38">
        <f>IF(AND(Colin!$G8201=$B$1,Colin!$H8201&lt;=$C$3),Colin!$I8201,)</f>
        <v>0</v>
      </c>
      <c r="N8201" s="38">
        <f>IF(AND(Colin!$G8201=$B$2,Colin!$H8201=$C$3),Colin!$I8201,)</f>
        <v>0</v>
      </c>
      <c r="O8201" s="38">
        <f>IF(AND(Colin!$G8201=$B$2,Colin!$H8201&lt;=$C$3),Colin!$I8201,)</f>
        <v>0</v>
      </c>
      <c r="P8201" s="38">
        <f>IF(Colin!$G8201&lt;$B$2,Colin!$I8201,0)</f>
        <v>0</v>
      </c>
      <c r="Q8201" s="38">
        <f>IF(Colin!$G8201&lt;$B$1,Colin!$I8201,0)</f>
        <v>0</v>
      </c>
    </row>
    <row r="8202" spans="12:17" x14ac:dyDescent="0.25">
      <c r="L8202" s="38">
        <f>IF(AND(Colin!$G8202=$B$1,Colin!$H8202=$C$3),Colin!$I8202,)</f>
        <v>0</v>
      </c>
      <c r="M8202" s="38">
        <f>IF(AND(Colin!$G8202=$B$1,Colin!$H8202&lt;=$C$3),Colin!$I8202,)</f>
        <v>0</v>
      </c>
      <c r="N8202" s="38">
        <f>IF(AND(Colin!$G8202=$B$2,Colin!$H8202=$C$3),Colin!$I8202,)</f>
        <v>0</v>
      </c>
      <c r="O8202" s="38">
        <f>IF(AND(Colin!$G8202=$B$2,Colin!$H8202&lt;=$C$3),Colin!$I8202,)</f>
        <v>0</v>
      </c>
      <c r="P8202" s="38">
        <f>IF(Colin!$G8202&lt;$B$2,Colin!$I8202,0)</f>
        <v>0</v>
      </c>
      <c r="Q8202" s="38">
        <f>IF(Colin!$G8202&lt;$B$1,Colin!$I8202,0)</f>
        <v>0</v>
      </c>
    </row>
    <row r="8203" spans="12:17" x14ac:dyDescent="0.25">
      <c r="L8203" s="38">
        <f>IF(AND(Colin!$G8203=$B$1,Colin!$H8203=$C$3),Colin!$I8203,)</f>
        <v>0</v>
      </c>
      <c r="M8203" s="38">
        <f>IF(AND(Colin!$G8203=$B$1,Colin!$H8203&lt;=$C$3),Colin!$I8203,)</f>
        <v>0</v>
      </c>
      <c r="N8203" s="38">
        <f>IF(AND(Colin!$G8203=$B$2,Colin!$H8203=$C$3),Colin!$I8203,)</f>
        <v>0</v>
      </c>
      <c r="O8203" s="38">
        <f>IF(AND(Colin!$G8203=$B$2,Colin!$H8203&lt;=$C$3),Colin!$I8203,)</f>
        <v>0</v>
      </c>
      <c r="P8203" s="38">
        <f>IF(Colin!$G8203&lt;$B$2,Colin!$I8203,0)</f>
        <v>0</v>
      </c>
      <c r="Q8203" s="38">
        <f>IF(Colin!$G8203&lt;$B$1,Colin!$I8203,0)</f>
        <v>0</v>
      </c>
    </row>
    <row r="8204" spans="12:17" x14ac:dyDescent="0.25">
      <c r="L8204" s="38">
        <f>IF(AND(Colin!$G8204=$B$1,Colin!$H8204=$C$3),Colin!$I8204,)</f>
        <v>0</v>
      </c>
      <c r="M8204" s="38">
        <f>IF(AND(Colin!$G8204=$B$1,Colin!$H8204&lt;=$C$3),Colin!$I8204,)</f>
        <v>0</v>
      </c>
      <c r="N8204" s="38">
        <f>IF(AND(Colin!$G8204=$B$2,Colin!$H8204=$C$3),Colin!$I8204,)</f>
        <v>0</v>
      </c>
      <c r="O8204" s="38">
        <f>IF(AND(Colin!$G8204=$B$2,Colin!$H8204&lt;=$C$3),Colin!$I8204,)</f>
        <v>0</v>
      </c>
      <c r="P8204" s="38">
        <f>IF(Colin!$G8204&lt;$B$2,Colin!$I8204,0)</f>
        <v>0</v>
      </c>
      <c r="Q8204" s="38">
        <f>IF(Colin!$G8204&lt;$B$1,Colin!$I8204,0)</f>
        <v>0</v>
      </c>
    </row>
    <row r="8205" spans="12:17" x14ac:dyDescent="0.25">
      <c r="L8205" s="38">
        <f>IF(AND(Colin!$G8205=$B$1,Colin!$H8205=$C$3),Colin!$I8205,)</f>
        <v>0</v>
      </c>
      <c r="M8205" s="38">
        <f>IF(AND(Colin!$G8205=$B$1,Colin!$H8205&lt;=$C$3),Colin!$I8205,)</f>
        <v>0</v>
      </c>
      <c r="N8205" s="38">
        <f>IF(AND(Colin!$G8205=$B$2,Colin!$H8205=$C$3),Colin!$I8205,)</f>
        <v>0</v>
      </c>
      <c r="O8205" s="38">
        <f>IF(AND(Colin!$G8205=$B$2,Colin!$H8205&lt;=$C$3),Colin!$I8205,)</f>
        <v>0</v>
      </c>
      <c r="P8205" s="38">
        <f>IF(Colin!$G8205&lt;$B$2,Colin!$I8205,0)</f>
        <v>0</v>
      </c>
      <c r="Q8205" s="38">
        <f>IF(Colin!$G8205&lt;$B$1,Colin!$I8205,0)</f>
        <v>0</v>
      </c>
    </row>
    <row r="8206" spans="12:17" x14ac:dyDescent="0.25">
      <c r="L8206" s="38">
        <f>IF(AND(Colin!$G8206=$B$1,Colin!$H8206=$C$3),Colin!$I8206,)</f>
        <v>0</v>
      </c>
      <c r="M8206" s="38">
        <f>IF(AND(Colin!$G8206=$B$1,Colin!$H8206&lt;=$C$3),Colin!$I8206,)</f>
        <v>0</v>
      </c>
      <c r="N8206" s="38">
        <f>IF(AND(Colin!$G8206=$B$2,Colin!$H8206=$C$3),Colin!$I8206,)</f>
        <v>0</v>
      </c>
      <c r="O8206" s="38">
        <f>IF(AND(Colin!$G8206=$B$2,Colin!$H8206&lt;=$C$3),Colin!$I8206,)</f>
        <v>0</v>
      </c>
      <c r="P8206" s="38">
        <f>IF(Colin!$G8206&lt;$B$2,Colin!$I8206,0)</f>
        <v>0</v>
      </c>
      <c r="Q8206" s="38">
        <f>IF(Colin!$G8206&lt;$B$1,Colin!$I8206,0)</f>
        <v>0</v>
      </c>
    </row>
    <row r="8207" spans="12:17" x14ac:dyDescent="0.25">
      <c r="L8207" s="38">
        <f>IF(AND(Colin!$G8207=$B$1,Colin!$H8207=$C$3),Colin!$I8207,)</f>
        <v>0</v>
      </c>
      <c r="M8207" s="38">
        <f>IF(AND(Colin!$G8207=$B$1,Colin!$H8207&lt;=$C$3),Colin!$I8207,)</f>
        <v>0</v>
      </c>
      <c r="N8207" s="38">
        <f>IF(AND(Colin!$G8207=$B$2,Colin!$H8207=$C$3),Colin!$I8207,)</f>
        <v>0</v>
      </c>
      <c r="O8207" s="38">
        <f>IF(AND(Colin!$G8207=$B$2,Colin!$H8207&lt;=$C$3),Colin!$I8207,)</f>
        <v>0</v>
      </c>
      <c r="P8207" s="38">
        <f>IF(Colin!$G8207&lt;$B$2,Colin!$I8207,0)</f>
        <v>0</v>
      </c>
      <c r="Q8207" s="38">
        <f>IF(Colin!$G8207&lt;$B$1,Colin!$I8207,0)</f>
        <v>0</v>
      </c>
    </row>
    <row r="8208" spans="12:17" x14ac:dyDescent="0.25">
      <c r="L8208" s="38">
        <f>IF(AND(Colin!$G8208=$B$1,Colin!$H8208=$C$3),Colin!$I8208,)</f>
        <v>0</v>
      </c>
      <c r="M8208" s="38">
        <f>IF(AND(Colin!$G8208=$B$1,Colin!$H8208&lt;=$C$3),Colin!$I8208,)</f>
        <v>0</v>
      </c>
      <c r="N8208" s="38">
        <f>IF(AND(Colin!$G8208=$B$2,Colin!$H8208=$C$3),Colin!$I8208,)</f>
        <v>0</v>
      </c>
      <c r="O8208" s="38">
        <f>IF(AND(Colin!$G8208=$B$2,Colin!$H8208&lt;=$C$3),Colin!$I8208,)</f>
        <v>0</v>
      </c>
      <c r="P8208" s="38">
        <f>IF(Colin!$G8208&lt;$B$2,Colin!$I8208,0)</f>
        <v>0</v>
      </c>
      <c r="Q8208" s="38">
        <f>IF(Colin!$G8208&lt;$B$1,Colin!$I8208,0)</f>
        <v>0</v>
      </c>
    </row>
    <row r="8209" spans="12:17" x14ac:dyDescent="0.25">
      <c r="L8209" s="38">
        <f>IF(AND(Colin!$G8209=$B$1,Colin!$H8209=$C$3),Colin!$I8209,)</f>
        <v>0</v>
      </c>
      <c r="M8209" s="38">
        <f>IF(AND(Colin!$G8209=$B$1,Colin!$H8209&lt;=$C$3),Colin!$I8209,)</f>
        <v>0</v>
      </c>
      <c r="N8209" s="38">
        <f>IF(AND(Colin!$G8209=$B$2,Colin!$H8209=$C$3),Colin!$I8209,)</f>
        <v>0</v>
      </c>
      <c r="O8209" s="38">
        <f>IF(AND(Colin!$G8209=$B$2,Colin!$H8209&lt;=$C$3),Colin!$I8209,)</f>
        <v>0</v>
      </c>
      <c r="P8209" s="38">
        <f>IF(Colin!$G8209&lt;$B$2,Colin!$I8209,0)</f>
        <v>0</v>
      </c>
      <c r="Q8209" s="38">
        <f>IF(Colin!$G8209&lt;$B$1,Colin!$I8209,0)</f>
        <v>0</v>
      </c>
    </row>
    <row r="8210" spans="12:17" x14ac:dyDescent="0.25">
      <c r="L8210" s="38">
        <f>IF(AND(Colin!$G8210=$B$1,Colin!$H8210=$C$3),Colin!$I8210,)</f>
        <v>0</v>
      </c>
      <c r="M8210" s="38">
        <f>IF(AND(Colin!$G8210=$B$1,Colin!$H8210&lt;=$C$3),Colin!$I8210,)</f>
        <v>0</v>
      </c>
      <c r="N8210" s="38">
        <f>IF(AND(Colin!$G8210=$B$2,Colin!$H8210=$C$3),Colin!$I8210,)</f>
        <v>0</v>
      </c>
      <c r="O8210" s="38">
        <f>IF(AND(Colin!$G8210=$B$2,Colin!$H8210&lt;=$C$3),Colin!$I8210,)</f>
        <v>0</v>
      </c>
      <c r="P8210" s="38">
        <f>IF(Colin!$G8210&lt;$B$2,Colin!$I8210,0)</f>
        <v>0</v>
      </c>
      <c r="Q8210" s="38">
        <f>IF(Colin!$G8210&lt;$B$1,Colin!$I8210,0)</f>
        <v>0</v>
      </c>
    </row>
    <row r="8211" spans="12:17" x14ac:dyDescent="0.25">
      <c r="L8211" s="38">
        <f>IF(AND(Colin!$G8211=$B$1,Colin!$H8211=$C$3),Colin!$I8211,)</f>
        <v>0</v>
      </c>
      <c r="M8211" s="38">
        <f>IF(AND(Colin!$G8211=$B$1,Colin!$H8211&lt;=$C$3),Colin!$I8211,)</f>
        <v>0</v>
      </c>
      <c r="N8211" s="38">
        <f>IF(AND(Colin!$G8211=$B$2,Colin!$H8211=$C$3),Colin!$I8211,)</f>
        <v>0</v>
      </c>
      <c r="O8211" s="38">
        <f>IF(AND(Colin!$G8211=$B$2,Colin!$H8211&lt;=$C$3),Colin!$I8211,)</f>
        <v>0</v>
      </c>
      <c r="P8211" s="38">
        <f>IF(Colin!$G8211&lt;$B$2,Colin!$I8211,0)</f>
        <v>0</v>
      </c>
      <c r="Q8211" s="38">
        <f>IF(Colin!$G8211&lt;$B$1,Colin!$I8211,0)</f>
        <v>0</v>
      </c>
    </row>
    <row r="8212" spans="12:17" x14ac:dyDescent="0.25">
      <c r="L8212" s="38">
        <f>IF(AND(Colin!$G8212=$B$1,Colin!$H8212=$C$3),Colin!$I8212,)</f>
        <v>0</v>
      </c>
      <c r="M8212" s="38">
        <f>IF(AND(Colin!$G8212=$B$1,Colin!$H8212&lt;=$C$3),Colin!$I8212,)</f>
        <v>0</v>
      </c>
      <c r="N8212" s="38">
        <f>IF(AND(Colin!$G8212=$B$2,Colin!$H8212=$C$3),Colin!$I8212,)</f>
        <v>0</v>
      </c>
      <c r="O8212" s="38">
        <f>IF(AND(Colin!$G8212=$B$2,Colin!$H8212&lt;=$C$3),Colin!$I8212,)</f>
        <v>0</v>
      </c>
      <c r="P8212" s="38">
        <f>IF(Colin!$G8212&lt;$B$2,Colin!$I8212,0)</f>
        <v>0</v>
      </c>
      <c r="Q8212" s="38">
        <f>IF(Colin!$G8212&lt;$B$1,Colin!$I8212,0)</f>
        <v>0</v>
      </c>
    </row>
    <row r="8213" spans="12:17" x14ac:dyDescent="0.25">
      <c r="L8213" s="38">
        <f>IF(AND(Colin!$G8213=$B$1,Colin!$H8213=$C$3),Colin!$I8213,)</f>
        <v>0</v>
      </c>
      <c r="M8213" s="38">
        <f>IF(AND(Colin!$G8213=$B$1,Colin!$H8213&lt;=$C$3),Colin!$I8213,)</f>
        <v>0</v>
      </c>
      <c r="N8213" s="38">
        <f>IF(AND(Colin!$G8213=$B$2,Colin!$H8213=$C$3),Colin!$I8213,)</f>
        <v>0</v>
      </c>
      <c r="O8213" s="38">
        <f>IF(AND(Colin!$G8213=$B$2,Colin!$H8213&lt;=$C$3),Colin!$I8213,)</f>
        <v>0</v>
      </c>
      <c r="P8213" s="38">
        <f>IF(Colin!$G8213&lt;$B$2,Colin!$I8213,0)</f>
        <v>0</v>
      </c>
      <c r="Q8213" s="38">
        <f>IF(Colin!$G8213&lt;$B$1,Colin!$I8213,0)</f>
        <v>0</v>
      </c>
    </row>
    <row r="8214" spans="12:17" x14ac:dyDescent="0.25">
      <c r="L8214" s="38">
        <f>IF(AND(Colin!$G8214=$B$1,Colin!$H8214=$C$3),Colin!$I8214,)</f>
        <v>0</v>
      </c>
      <c r="M8214" s="38">
        <f>IF(AND(Colin!$G8214=$B$1,Colin!$H8214&lt;=$C$3),Colin!$I8214,)</f>
        <v>0</v>
      </c>
      <c r="N8214" s="38">
        <f>IF(AND(Colin!$G8214=$B$2,Colin!$H8214=$C$3),Colin!$I8214,)</f>
        <v>0</v>
      </c>
      <c r="O8214" s="38">
        <f>IF(AND(Colin!$G8214=$B$2,Colin!$H8214&lt;=$C$3),Colin!$I8214,)</f>
        <v>0</v>
      </c>
      <c r="P8214" s="38">
        <f>IF(Colin!$G8214&lt;$B$2,Colin!$I8214,0)</f>
        <v>0</v>
      </c>
      <c r="Q8214" s="38">
        <f>IF(Colin!$G8214&lt;$B$1,Colin!$I8214,0)</f>
        <v>0</v>
      </c>
    </row>
    <row r="8215" spans="12:17" x14ac:dyDescent="0.25">
      <c r="L8215" s="38">
        <f>IF(AND(Colin!$G8215=$B$1,Colin!$H8215=$C$3),Colin!$I8215,)</f>
        <v>0</v>
      </c>
      <c r="M8215" s="38">
        <f>IF(AND(Colin!$G8215=$B$1,Colin!$H8215&lt;=$C$3),Colin!$I8215,)</f>
        <v>0</v>
      </c>
      <c r="N8215" s="38">
        <f>IF(AND(Colin!$G8215=$B$2,Colin!$H8215=$C$3),Colin!$I8215,)</f>
        <v>0</v>
      </c>
      <c r="O8215" s="38">
        <f>IF(AND(Colin!$G8215=$B$2,Colin!$H8215&lt;=$C$3),Colin!$I8215,)</f>
        <v>0</v>
      </c>
      <c r="P8215" s="38">
        <f>IF(Colin!$G8215&lt;$B$2,Colin!$I8215,0)</f>
        <v>0</v>
      </c>
      <c r="Q8215" s="38">
        <f>IF(Colin!$G8215&lt;$B$1,Colin!$I8215,0)</f>
        <v>0</v>
      </c>
    </row>
    <row r="8216" spans="12:17" x14ac:dyDescent="0.25">
      <c r="L8216" s="38">
        <f>IF(AND(Colin!$G8216=$B$1,Colin!$H8216=$C$3),Colin!$I8216,)</f>
        <v>0</v>
      </c>
      <c r="M8216" s="38">
        <f>IF(AND(Colin!$G8216=$B$1,Colin!$H8216&lt;=$C$3),Colin!$I8216,)</f>
        <v>0</v>
      </c>
      <c r="N8216" s="38">
        <f>IF(AND(Colin!$G8216=$B$2,Colin!$H8216=$C$3),Colin!$I8216,)</f>
        <v>0</v>
      </c>
      <c r="O8216" s="38">
        <f>IF(AND(Colin!$G8216=$B$2,Colin!$H8216&lt;=$C$3),Colin!$I8216,)</f>
        <v>0</v>
      </c>
      <c r="P8216" s="38">
        <f>IF(Colin!$G8216&lt;$B$2,Colin!$I8216,0)</f>
        <v>0</v>
      </c>
      <c r="Q8216" s="38">
        <f>IF(Colin!$G8216&lt;$B$1,Colin!$I8216,0)</f>
        <v>0</v>
      </c>
    </row>
    <row r="8217" spans="12:17" x14ac:dyDescent="0.25">
      <c r="L8217" s="38">
        <f>IF(AND(Colin!$G8217=$B$1,Colin!$H8217=$C$3),Colin!$I8217,)</f>
        <v>0</v>
      </c>
      <c r="M8217" s="38">
        <f>IF(AND(Colin!$G8217=$B$1,Colin!$H8217&lt;=$C$3),Colin!$I8217,)</f>
        <v>0</v>
      </c>
      <c r="N8217" s="38">
        <f>IF(AND(Colin!$G8217=$B$2,Colin!$H8217=$C$3),Colin!$I8217,)</f>
        <v>0</v>
      </c>
      <c r="O8217" s="38">
        <f>IF(AND(Colin!$G8217=$B$2,Colin!$H8217&lt;=$C$3),Colin!$I8217,)</f>
        <v>0</v>
      </c>
      <c r="P8217" s="38">
        <f>IF(Colin!$G8217&lt;$B$2,Colin!$I8217,0)</f>
        <v>0</v>
      </c>
      <c r="Q8217" s="38">
        <f>IF(Colin!$G8217&lt;$B$1,Colin!$I8217,0)</f>
        <v>0</v>
      </c>
    </row>
    <row r="8218" spans="12:17" x14ac:dyDescent="0.25">
      <c r="L8218" s="38">
        <f>IF(AND(Colin!$G8218=$B$1,Colin!$H8218=$C$3),Colin!$I8218,)</f>
        <v>0</v>
      </c>
      <c r="M8218" s="38">
        <f>IF(AND(Colin!$G8218=$B$1,Colin!$H8218&lt;=$C$3),Colin!$I8218,)</f>
        <v>0</v>
      </c>
      <c r="N8218" s="38">
        <f>IF(AND(Colin!$G8218=$B$2,Colin!$H8218=$C$3),Colin!$I8218,)</f>
        <v>0</v>
      </c>
      <c r="O8218" s="38">
        <f>IF(AND(Colin!$G8218=$B$2,Colin!$H8218&lt;=$C$3),Colin!$I8218,)</f>
        <v>0</v>
      </c>
      <c r="P8218" s="38">
        <f>IF(Colin!$G8218&lt;$B$2,Colin!$I8218,0)</f>
        <v>0</v>
      </c>
      <c r="Q8218" s="38">
        <f>IF(Colin!$G8218&lt;$B$1,Colin!$I8218,0)</f>
        <v>0</v>
      </c>
    </row>
    <row r="8219" spans="12:17" x14ac:dyDescent="0.25">
      <c r="L8219" s="38">
        <f>IF(AND(Colin!$G8219=$B$1,Colin!$H8219=$C$3),Colin!$I8219,)</f>
        <v>0</v>
      </c>
      <c r="M8219" s="38">
        <f>IF(AND(Colin!$G8219=$B$1,Colin!$H8219&lt;=$C$3),Colin!$I8219,)</f>
        <v>0</v>
      </c>
      <c r="N8219" s="38">
        <f>IF(AND(Colin!$G8219=$B$2,Colin!$H8219=$C$3),Colin!$I8219,)</f>
        <v>0</v>
      </c>
      <c r="O8219" s="38">
        <f>IF(AND(Colin!$G8219=$B$2,Colin!$H8219&lt;=$C$3),Colin!$I8219,)</f>
        <v>0</v>
      </c>
      <c r="P8219" s="38">
        <f>IF(Colin!$G8219&lt;$B$2,Colin!$I8219,0)</f>
        <v>0</v>
      </c>
      <c r="Q8219" s="38">
        <f>IF(Colin!$G8219&lt;$B$1,Colin!$I8219,0)</f>
        <v>0</v>
      </c>
    </row>
    <row r="8220" spans="12:17" x14ac:dyDescent="0.25">
      <c r="L8220" s="38">
        <f>IF(AND(Colin!$G8220=$B$1,Colin!$H8220=$C$3),Colin!$I8220,)</f>
        <v>0</v>
      </c>
      <c r="M8220" s="38">
        <f>IF(AND(Colin!$G8220=$B$1,Colin!$H8220&lt;=$C$3),Colin!$I8220,)</f>
        <v>0</v>
      </c>
      <c r="N8220" s="38">
        <f>IF(AND(Colin!$G8220=$B$2,Colin!$H8220=$C$3),Colin!$I8220,)</f>
        <v>0</v>
      </c>
      <c r="O8220" s="38">
        <f>IF(AND(Colin!$G8220=$B$2,Colin!$H8220&lt;=$C$3),Colin!$I8220,)</f>
        <v>0</v>
      </c>
      <c r="P8220" s="38">
        <f>IF(Colin!$G8220&lt;$B$2,Colin!$I8220,0)</f>
        <v>0</v>
      </c>
      <c r="Q8220" s="38">
        <f>IF(Colin!$G8220&lt;$B$1,Colin!$I8220,0)</f>
        <v>0</v>
      </c>
    </row>
    <row r="8221" spans="12:17" x14ac:dyDescent="0.25">
      <c r="L8221" s="38">
        <f>IF(AND(Colin!$G8221=$B$1,Colin!$H8221=$C$3),Colin!$I8221,)</f>
        <v>0</v>
      </c>
      <c r="M8221" s="38">
        <f>IF(AND(Colin!$G8221=$B$1,Colin!$H8221&lt;=$C$3),Colin!$I8221,)</f>
        <v>0</v>
      </c>
      <c r="N8221" s="38">
        <f>IF(AND(Colin!$G8221=$B$2,Colin!$H8221=$C$3),Colin!$I8221,)</f>
        <v>0</v>
      </c>
      <c r="O8221" s="38">
        <f>IF(AND(Colin!$G8221=$B$2,Colin!$H8221&lt;=$C$3),Colin!$I8221,)</f>
        <v>0</v>
      </c>
      <c r="P8221" s="38">
        <f>IF(Colin!$G8221&lt;$B$2,Colin!$I8221,0)</f>
        <v>0</v>
      </c>
      <c r="Q8221" s="38">
        <f>IF(Colin!$G8221&lt;$B$1,Colin!$I8221,0)</f>
        <v>0</v>
      </c>
    </row>
    <row r="8222" spans="12:17" x14ac:dyDescent="0.25">
      <c r="L8222" s="38">
        <f>IF(AND(Colin!$G8222=$B$1,Colin!$H8222=$C$3),Colin!$I8222,)</f>
        <v>0</v>
      </c>
      <c r="M8222" s="38">
        <f>IF(AND(Colin!$G8222=$B$1,Colin!$H8222&lt;=$C$3),Colin!$I8222,)</f>
        <v>0</v>
      </c>
      <c r="N8222" s="38">
        <f>IF(AND(Colin!$G8222=$B$2,Colin!$H8222=$C$3),Colin!$I8222,)</f>
        <v>0</v>
      </c>
      <c r="O8222" s="38">
        <f>IF(AND(Colin!$G8222=$B$2,Colin!$H8222&lt;=$C$3),Colin!$I8222,)</f>
        <v>0</v>
      </c>
      <c r="P8222" s="38">
        <f>IF(Colin!$G8222&lt;$B$2,Colin!$I8222,0)</f>
        <v>0</v>
      </c>
      <c r="Q8222" s="38">
        <f>IF(Colin!$G8222&lt;$B$1,Colin!$I8222,0)</f>
        <v>0</v>
      </c>
    </row>
    <row r="8223" spans="12:17" x14ac:dyDescent="0.25">
      <c r="L8223" s="38">
        <f>IF(AND(Colin!$G8223=$B$1,Colin!$H8223=$C$3),Colin!$I8223,)</f>
        <v>0</v>
      </c>
      <c r="M8223" s="38">
        <f>IF(AND(Colin!$G8223=$B$1,Colin!$H8223&lt;=$C$3),Colin!$I8223,)</f>
        <v>0</v>
      </c>
      <c r="N8223" s="38">
        <f>IF(AND(Colin!$G8223=$B$2,Colin!$H8223=$C$3),Colin!$I8223,)</f>
        <v>0</v>
      </c>
      <c r="O8223" s="38">
        <f>IF(AND(Colin!$G8223=$B$2,Colin!$H8223&lt;=$C$3),Colin!$I8223,)</f>
        <v>0</v>
      </c>
      <c r="P8223" s="38">
        <f>IF(Colin!$G8223&lt;$B$2,Colin!$I8223,0)</f>
        <v>0</v>
      </c>
      <c r="Q8223" s="38">
        <f>IF(Colin!$G8223&lt;$B$1,Colin!$I8223,0)</f>
        <v>0</v>
      </c>
    </row>
    <row r="8224" spans="12:17" x14ac:dyDescent="0.25">
      <c r="L8224" s="38">
        <f>IF(AND(Colin!$G8224=$B$1,Colin!$H8224=$C$3),Colin!$I8224,)</f>
        <v>0</v>
      </c>
      <c r="M8224" s="38">
        <f>IF(AND(Colin!$G8224=$B$1,Colin!$H8224&lt;=$C$3),Colin!$I8224,)</f>
        <v>0</v>
      </c>
      <c r="N8224" s="38">
        <f>IF(AND(Colin!$G8224=$B$2,Colin!$H8224=$C$3),Colin!$I8224,)</f>
        <v>0</v>
      </c>
      <c r="O8224" s="38">
        <f>IF(AND(Colin!$G8224=$B$2,Colin!$H8224&lt;=$C$3),Colin!$I8224,)</f>
        <v>0</v>
      </c>
      <c r="P8224" s="38">
        <f>IF(Colin!$G8224&lt;$B$2,Colin!$I8224,0)</f>
        <v>0</v>
      </c>
      <c r="Q8224" s="38">
        <f>IF(Colin!$G8224&lt;$B$1,Colin!$I8224,0)</f>
        <v>0</v>
      </c>
    </row>
    <row r="8225" spans="12:17" x14ac:dyDescent="0.25">
      <c r="L8225" s="38">
        <f>IF(AND(Colin!$G8225=$B$1,Colin!$H8225=$C$3),Colin!$I8225,)</f>
        <v>0</v>
      </c>
      <c r="M8225" s="38">
        <f>IF(AND(Colin!$G8225=$B$1,Colin!$H8225&lt;=$C$3),Colin!$I8225,)</f>
        <v>0</v>
      </c>
      <c r="N8225" s="38">
        <f>IF(AND(Colin!$G8225=$B$2,Colin!$H8225=$C$3),Colin!$I8225,)</f>
        <v>0</v>
      </c>
      <c r="O8225" s="38">
        <f>IF(AND(Colin!$G8225=$B$2,Colin!$H8225&lt;=$C$3),Colin!$I8225,)</f>
        <v>0</v>
      </c>
      <c r="P8225" s="38">
        <f>IF(Colin!$G8225&lt;$B$2,Colin!$I8225,0)</f>
        <v>0</v>
      </c>
      <c r="Q8225" s="38">
        <f>IF(Colin!$G8225&lt;$B$1,Colin!$I8225,0)</f>
        <v>0</v>
      </c>
    </row>
    <row r="8226" spans="12:17" x14ac:dyDescent="0.25">
      <c r="L8226" s="38">
        <f>IF(AND(Colin!$G8226=$B$1,Colin!$H8226=$C$3),Colin!$I8226,)</f>
        <v>0</v>
      </c>
      <c r="M8226" s="38">
        <f>IF(AND(Colin!$G8226=$B$1,Colin!$H8226&lt;=$C$3),Colin!$I8226,)</f>
        <v>0</v>
      </c>
      <c r="N8226" s="38">
        <f>IF(AND(Colin!$G8226=$B$2,Colin!$H8226=$C$3),Colin!$I8226,)</f>
        <v>0</v>
      </c>
      <c r="O8226" s="38">
        <f>IF(AND(Colin!$G8226=$B$2,Colin!$H8226&lt;=$C$3),Colin!$I8226,)</f>
        <v>0</v>
      </c>
      <c r="P8226" s="38">
        <f>IF(Colin!$G8226&lt;$B$2,Colin!$I8226,0)</f>
        <v>0</v>
      </c>
      <c r="Q8226" s="38">
        <f>IF(Colin!$G8226&lt;$B$1,Colin!$I8226,0)</f>
        <v>0</v>
      </c>
    </row>
    <row r="8227" spans="12:17" x14ac:dyDescent="0.25">
      <c r="L8227" s="38">
        <f>IF(AND(Colin!$G8227=$B$1,Colin!$H8227=$C$3),Colin!$I8227,)</f>
        <v>0</v>
      </c>
      <c r="M8227" s="38">
        <f>IF(AND(Colin!$G8227=$B$1,Colin!$H8227&lt;=$C$3),Colin!$I8227,)</f>
        <v>0</v>
      </c>
      <c r="N8227" s="38">
        <f>IF(AND(Colin!$G8227=$B$2,Colin!$H8227=$C$3),Colin!$I8227,)</f>
        <v>0</v>
      </c>
      <c r="O8227" s="38">
        <f>IF(AND(Colin!$G8227=$B$2,Colin!$H8227&lt;=$C$3),Colin!$I8227,)</f>
        <v>0</v>
      </c>
      <c r="P8227" s="38">
        <f>IF(Colin!$G8227&lt;$B$2,Colin!$I8227,0)</f>
        <v>0</v>
      </c>
      <c r="Q8227" s="38">
        <f>IF(Colin!$G8227&lt;$B$1,Colin!$I8227,0)</f>
        <v>0</v>
      </c>
    </row>
    <row r="8228" spans="12:17" x14ac:dyDescent="0.25">
      <c r="L8228" s="38">
        <f>IF(AND(Colin!$G8228=$B$1,Colin!$H8228=$C$3),Colin!$I8228,)</f>
        <v>0</v>
      </c>
      <c r="M8228" s="38">
        <f>IF(AND(Colin!$G8228=$B$1,Colin!$H8228&lt;=$C$3),Colin!$I8228,)</f>
        <v>0</v>
      </c>
      <c r="N8228" s="38">
        <f>IF(AND(Colin!$G8228=$B$2,Colin!$H8228=$C$3),Colin!$I8228,)</f>
        <v>0</v>
      </c>
      <c r="O8228" s="38">
        <f>IF(AND(Colin!$G8228=$B$2,Colin!$H8228&lt;=$C$3),Colin!$I8228,)</f>
        <v>0</v>
      </c>
      <c r="P8228" s="38">
        <f>IF(Colin!$G8228&lt;$B$2,Colin!$I8228,0)</f>
        <v>0</v>
      </c>
      <c r="Q8228" s="38">
        <f>IF(Colin!$G8228&lt;$B$1,Colin!$I8228,0)</f>
        <v>0</v>
      </c>
    </row>
    <row r="8229" spans="12:17" x14ac:dyDescent="0.25">
      <c r="L8229" s="38">
        <f>IF(AND(Colin!$G8229=$B$1,Colin!$H8229=$C$3),Colin!$I8229,)</f>
        <v>0</v>
      </c>
      <c r="M8229" s="38">
        <f>IF(AND(Colin!$G8229=$B$1,Colin!$H8229&lt;=$C$3),Colin!$I8229,)</f>
        <v>0</v>
      </c>
      <c r="N8229" s="38">
        <f>IF(AND(Colin!$G8229=$B$2,Colin!$H8229=$C$3),Colin!$I8229,)</f>
        <v>0</v>
      </c>
      <c r="O8229" s="38">
        <f>IF(AND(Colin!$G8229=$B$2,Colin!$H8229&lt;=$C$3),Colin!$I8229,)</f>
        <v>0</v>
      </c>
      <c r="P8229" s="38">
        <f>IF(Colin!$G8229&lt;$B$2,Colin!$I8229,0)</f>
        <v>0</v>
      </c>
      <c r="Q8229" s="38">
        <f>IF(Colin!$G8229&lt;$B$1,Colin!$I8229,0)</f>
        <v>0</v>
      </c>
    </row>
    <row r="8230" spans="12:17" x14ac:dyDescent="0.25">
      <c r="L8230" s="38">
        <f>IF(AND(Colin!$G8230=$B$1,Colin!$H8230=$C$3),Colin!$I8230,)</f>
        <v>0</v>
      </c>
      <c r="M8230" s="38">
        <f>IF(AND(Colin!$G8230=$B$1,Colin!$H8230&lt;=$C$3),Colin!$I8230,)</f>
        <v>0</v>
      </c>
      <c r="N8230" s="38">
        <f>IF(AND(Colin!$G8230=$B$2,Colin!$H8230=$C$3),Colin!$I8230,)</f>
        <v>0</v>
      </c>
      <c r="O8230" s="38">
        <f>IF(AND(Colin!$G8230=$B$2,Colin!$H8230&lt;=$C$3),Colin!$I8230,)</f>
        <v>0</v>
      </c>
      <c r="P8230" s="38">
        <f>IF(Colin!$G8230&lt;$B$2,Colin!$I8230,0)</f>
        <v>0</v>
      </c>
      <c r="Q8230" s="38">
        <f>IF(Colin!$G8230&lt;$B$1,Colin!$I8230,0)</f>
        <v>0</v>
      </c>
    </row>
    <row r="8231" spans="12:17" x14ac:dyDescent="0.25">
      <c r="L8231" s="38">
        <f>IF(AND(Colin!$G8231=$B$1,Colin!$H8231=$C$3),Colin!$I8231,)</f>
        <v>0</v>
      </c>
      <c r="M8231" s="38">
        <f>IF(AND(Colin!$G8231=$B$1,Colin!$H8231&lt;=$C$3),Colin!$I8231,)</f>
        <v>0</v>
      </c>
      <c r="N8231" s="38">
        <f>IF(AND(Colin!$G8231=$B$2,Colin!$H8231=$C$3),Colin!$I8231,)</f>
        <v>0</v>
      </c>
      <c r="O8231" s="38">
        <f>IF(AND(Colin!$G8231=$B$2,Colin!$H8231&lt;=$C$3),Colin!$I8231,)</f>
        <v>0</v>
      </c>
      <c r="P8231" s="38">
        <f>IF(Colin!$G8231&lt;$B$2,Colin!$I8231,0)</f>
        <v>0</v>
      </c>
      <c r="Q8231" s="38">
        <f>IF(Colin!$G8231&lt;$B$1,Colin!$I8231,0)</f>
        <v>0</v>
      </c>
    </row>
    <row r="8232" spans="12:17" x14ac:dyDescent="0.25">
      <c r="L8232" s="38">
        <f>IF(AND(Colin!$G8232=$B$1,Colin!$H8232=$C$3),Colin!$I8232,)</f>
        <v>0</v>
      </c>
      <c r="M8232" s="38">
        <f>IF(AND(Colin!$G8232=$B$1,Colin!$H8232&lt;=$C$3),Colin!$I8232,)</f>
        <v>0</v>
      </c>
      <c r="N8232" s="38">
        <f>IF(AND(Colin!$G8232=$B$2,Colin!$H8232=$C$3),Colin!$I8232,)</f>
        <v>0</v>
      </c>
      <c r="O8232" s="38">
        <f>IF(AND(Colin!$G8232=$B$2,Colin!$H8232&lt;=$C$3),Colin!$I8232,)</f>
        <v>0</v>
      </c>
      <c r="P8232" s="38">
        <f>IF(Colin!$G8232&lt;$B$2,Colin!$I8232,0)</f>
        <v>0</v>
      </c>
      <c r="Q8232" s="38">
        <f>IF(Colin!$G8232&lt;$B$1,Colin!$I8232,0)</f>
        <v>0</v>
      </c>
    </row>
    <row r="8233" spans="12:17" x14ac:dyDescent="0.25">
      <c r="L8233" s="38">
        <f>IF(AND(Colin!$G8233=$B$1,Colin!$H8233=$C$3),Colin!$I8233,)</f>
        <v>0</v>
      </c>
      <c r="M8233" s="38">
        <f>IF(AND(Colin!$G8233=$B$1,Colin!$H8233&lt;=$C$3),Colin!$I8233,)</f>
        <v>0</v>
      </c>
      <c r="N8233" s="38">
        <f>IF(AND(Colin!$G8233=$B$2,Colin!$H8233=$C$3),Colin!$I8233,)</f>
        <v>0</v>
      </c>
      <c r="O8233" s="38">
        <f>IF(AND(Colin!$G8233=$B$2,Colin!$H8233&lt;=$C$3),Colin!$I8233,)</f>
        <v>0</v>
      </c>
      <c r="P8233" s="38">
        <f>IF(Colin!$G8233&lt;$B$2,Colin!$I8233,0)</f>
        <v>0</v>
      </c>
      <c r="Q8233" s="38">
        <f>IF(Colin!$G8233&lt;$B$1,Colin!$I8233,0)</f>
        <v>0</v>
      </c>
    </row>
    <row r="8234" spans="12:17" x14ac:dyDescent="0.25">
      <c r="L8234" s="38">
        <f>IF(AND(Colin!$G8234=$B$1,Colin!$H8234=$C$3),Colin!$I8234,)</f>
        <v>0</v>
      </c>
      <c r="M8234" s="38">
        <f>IF(AND(Colin!$G8234=$B$1,Colin!$H8234&lt;=$C$3),Colin!$I8234,)</f>
        <v>0</v>
      </c>
      <c r="N8234" s="38">
        <f>IF(AND(Colin!$G8234=$B$2,Colin!$H8234=$C$3),Colin!$I8234,)</f>
        <v>0</v>
      </c>
      <c r="O8234" s="38">
        <f>IF(AND(Colin!$G8234=$B$2,Colin!$H8234&lt;=$C$3),Colin!$I8234,)</f>
        <v>0</v>
      </c>
      <c r="P8234" s="38">
        <f>IF(Colin!$G8234&lt;$B$2,Colin!$I8234,0)</f>
        <v>0</v>
      </c>
      <c r="Q8234" s="38">
        <f>IF(Colin!$G8234&lt;$B$1,Colin!$I8234,0)</f>
        <v>0</v>
      </c>
    </row>
    <row r="8235" spans="12:17" x14ac:dyDescent="0.25">
      <c r="L8235" s="38">
        <f>IF(AND(Colin!$G8235=$B$1,Colin!$H8235=$C$3),Colin!$I8235,)</f>
        <v>0</v>
      </c>
      <c r="M8235" s="38">
        <f>IF(AND(Colin!$G8235=$B$1,Colin!$H8235&lt;=$C$3),Colin!$I8235,)</f>
        <v>0</v>
      </c>
      <c r="N8235" s="38">
        <f>IF(AND(Colin!$G8235=$B$2,Colin!$H8235=$C$3),Colin!$I8235,)</f>
        <v>0</v>
      </c>
      <c r="O8235" s="38">
        <f>IF(AND(Colin!$G8235=$B$2,Colin!$H8235&lt;=$C$3),Colin!$I8235,)</f>
        <v>0</v>
      </c>
      <c r="P8235" s="38">
        <f>IF(Colin!$G8235&lt;$B$2,Colin!$I8235,0)</f>
        <v>0</v>
      </c>
      <c r="Q8235" s="38">
        <f>IF(Colin!$G8235&lt;$B$1,Colin!$I8235,0)</f>
        <v>0</v>
      </c>
    </row>
    <row r="8236" spans="12:17" x14ac:dyDescent="0.25">
      <c r="L8236" s="38">
        <f>IF(AND(Colin!$G8236=$B$1,Colin!$H8236=$C$3),Colin!$I8236,)</f>
        <v>0</v>
      </c>
      <c r="M8236" s="38">
        <f>IF(AND(Colin!$G8236=$B$1,Colin!$H8236&lt;=$C$3),Colin!$I8236,)</f>
        <v>0</v>
      </c>
      <c r="N8236" s="38">
        <f>IF(AND(Colin!$G8236=$B$2,Colin!$H8236=$C$3),Colin!$I8236,)</f>
        <v>0</v>
      </c>
      <c r="O8236" s="38">
        <f>IF(AND(Colin!$G8236=$B$2,Colin!$H8236&lt;=$C$3),Colin!$I8236,)</f>
        <v>0</v>
      </c>
      <c r="P8236" s="38">
        <f>IF(Colin!$G8236&lt;$B$2,Colin!$I8236,0)</f>
        <v>0</v>
      </c>
      <c r="Q8236" s="38">
        <f>IF(Colin!$G8236&lt;$B$1,Colin!$I8236,0)</f>
        <v>0</v>
      </c>
    </row>
    <row r="8237" spans="12:17" x14ac:dyDescent="0.25">
      <c r="L8237" s="38">
        <f>IF(AND(Colin!$G8237=$B$1,Colin!$H8237=$C$3),Colin!$I8237,)</f>
        <v>0</v>
      </c>
      <c r="M8237" s="38">
        <f>IF(AND(Colin!$G8237=$B$1,Colin!$H8237&lt;=$C$3),Colin!$I8237,)</f>
        <v>0</v>
      </c>
      <c r="N8237" s="38">
        <f>IF(AND(Colin!$G8237=$B$2,Colin!$H8237=$C$3),Colin!$I8237,)</f>
        <v>0</v>
      </c>
      <c r="O8237" s="38">
        <f>IF(AND(Colin!$G8237=$B$2,Colin!$H8237&lt;=$C$3),Colin!$I8237,)</f>
        <v>0</v>
      </c>
      <c r="P8237" s="38">
        <f>IF(Colin!$G8237&lt;$B$2,Colin!$I8237,0)</f>
        <v>0</v>
      </c>
      <c r="Q8237" s="38">
        <f>IF(Colin!$G8237&lt;$B$1,Colin!$I8237,0)</f>
        <v>0</v>
      </c>
    </row>
    <row r="8238" spans="12:17" x14ac:dyDescent="0.25">
      <c r="L8238" s="38">
        <f>IF(AND(Colin!$G8238=$B$1,Colin!$H8238=$C$3),Colin!$I8238,)</f>
        <v>0</v>
      </c>
      <c r="M8238" s="38">
        <f>IF(AND(Colin!$G8238=$B$1,Colin!$H8238&lt;=$C$3),Colin!$I8238,)</f>
        <v>0</v>
      </c>
      <c r="N8238" s="38">
        <f>IF(AND(Colin!$G8238=$B$2,Colin!$H8238=$C$3),Colin!$I8238,)</f>
        <v>0</v>
      </c>
      <c r="O8238" s="38">
        <f>IF(AND(Colin!$G8238=$B$2,Colin!$H8238&lt;=$C$3),Colin!$I8238,)</f>
        <v>0</v>
      </c>
      <c r="P8238" s="38">
        <f>IF(Colin!$G8238&lt;$B$2,Colin!$I8238,0)</f>
        <v>0</v>
      </c>
      <c r="Q8238" s="38">
        <f>IF(Colin!$G8238&lt;$B$1,Colin!$I8238,0)</f>
        <v>0</v>
      </c>
    </row>
    <row r="8239" spans="12:17" x14ac:dyDescent="0.25">
      <c r="L8239" s="38">
        <f>IF(AND(Colin!$G8239=$B$1,Colin!$H8239=$C$3),Colin!$I8239,)</f>
        <v>0</v>
      </c>
      <c r="M8239" s="38">
        <f>IF(AND(Colin!$G8239=$B$1,Colin!$H8239&lt;=$C$3),Colin!$I8239,)</f>
        <v>0</v>
      </c>
      <c r="N8239" s="38">
        <f>IF(AND(Colin!$G8239=$B$2,Colin!$H8239=$C$3),Colin!$I8239,)</f>
        <v>0</v>
      </c>
      <c r="O8239" s="38">
        <f>IF(AND(Colin!$G8239=$B$2,Colin!$H8239&lt;=$C$3),Colin!$I8239,)</f>
        <v>0</v>
      </c>
      <c r="P8239" s="38">
        <f>IF(Colin!$G8239&lt;$B$2,Colin!$I8239,0)</f>
        <v>0</v>
      </c>
      <c r="Q8239" s="38">
        <f>IF(Colin!$G8239&lt;$B$1,Colin!$I8239,0)</f>
        <v>0</v>
      </c>
    </row>
    <row r="8240" spans="12:17" x14ac:dyDescent="0.25">
      <c r="L8240" s="38">
        <f>IF(AND(Colin!$G8240=$B$1,Colin!$H8240=$C$3),Colin!$I8240,)</f>
        <v>0</v>
      </c>
      <c r="M8240" s="38">
        <f>IF(AND(Colin!$G8240=$B$1,Colin!$H8240&lt;=$C$3),Colin!$I8240,)</f>
        <v>0</v>
      </c>
      <c r="N8240" s="38">
        <f>IF(AND(Colin!$G8240=$B$2,Colin!$H8240=$C$3),Colin!$I8240,)</f>
        <v>0</v>
      </c>
      <c r="O8240" s="38">
        <f>IF(AND(Colin!$G8240=$B$2,Colin!$H8240&lt;=$C$3),Colin!$I8240,)</f>
        <v>0</v>
      </c>
      <c r="P8240" s="38">
        <f>IF(Colin!$G8240&lt;$B$2,Colin!$I8240,0)</f>
        <v>0</v>
      </c>
      <c r="Q8240" s="38">
        <f>IF(Colin!$G8240&lt;$B$1,Colin!$I8240,0)</f>
        <v>0</v>
      </c>
    </row>
    <row r="8241" spans="12:17" x14ac:dyDescent="0.25">
      <c r="L8241" s="38">
        <f>IF(AND(Colin!$G8241=$B$1,Colin!$H8241=$C$3),Colin!$I8241,)</f>
        <v>0</v>
      </c>
      <c r="M8241" s="38">
        <f>IF(AND(Colin!$G8241=$B$1,Colin!$H8241&lt;=$C$3),Colin!$I8241,)</f>
        <v>0</v>
      </c>
      <c r="N8241" s="38">
        <f>IF(AND(Colin!$G8241=$B$2,Colin!$H8241=$C$3),Colin!$I8241,)</f>
        <v>0</v>
      </c>
      <c r="O8241" s="38">
        <f>IF(AND(Colin!$G8241=$B$2,Colin!$H8241&lt;=$C$3),Colin!$I8241,)</f>
        <v>0</v>
      </c>
      <c r="P8241" s="38">
        <f>IF(Colin!$G8241&lt;$B$2,Colin!$I8241,0)</f>
        <v>0</v>
      </c>
      <c r="Q8241" s="38">
        <f>IF(Colin!$G8241&lt;$B$1,Colin!$I8241,0)</f>
        <v>0</v>
      </c>
    </row>
    <row r="8242" spans="12:17" x14ac:dyDescent="0.25">
      <c r="L8242" s="38">
        <f>IF(AND(Colin!$G8242=$B$1,Colin!$H8242=$C$3),Colin!$I8242,)</f>
        <v>0</v>
      </c>
      <c r="M8242" s="38">
        <f>IF(AND(Colin!$G8242=$B$1,Colin!$H8242&lt;=$C$3),Colin!$I8242,)</f>
        <v>0</v>
      </c>
      <c r="N8242" s="38">
        <f>IF(AND(Colin!$G8242=$B$2,Colin!$H8242=$C$3),Colin!$I8242,)</f>
        <v>0</v>
      </c>
      <c r="O8242" s="38">
        <f>IF(AND(Colin!$G8242=$B$2,Colin!$H8242&lt;=$C$3),Colin!$I8242,)</f>
        <v>0</v>
      </c>
      <c r="P8242" s="38">
        <f>IF(Colin!$G8242&lt;$B$2,Colin!$I8242,0)</f>
        <v>0</v>
      </c>
      <c r="Q8242" s="38">
        <f>IF(Colin!$G8242&lt;$B$1,Colin!$I8242,0)</f>
        <v>0</v>
      </c>
    </row>
    <row r="8243" spans="12:17" x14ac:dyDescent="0.25">
      <c r="L8243" s="38">
        <f>IF(AND(Colin!$G8243=$B$1,Colin!$H8243=$C$3),Colin!$I8243,)</f>
        <v>0</v>
      </c>
      <c r="M8243" s="38">
        <f>IF(AND(Colin!$G8243=$B$1,Colin!$H8243&lt;=$C$3),Colin!$I8243,)</f>
        <v>0</v>
      </c>
      <c r="N8243" s="38">
        <f>IF(AND(Colin!$G8243=$B$2,Colin!$H8243=$C$3),Colin!$I8243,)</f>
        <v>0</v>
      </c>
      <c r="O8243" s="38">
        <f>IF(AND(Colin!$G8243=$B$2,Colin!$H8243&lt;=$C$3),Colin!$I8243,)</f>
        <v>0</v>
      </c>
      <c r="P8243" s="38">
        <f>IF(Colin!$G8243&lt;$B$2,Colin!$I8243,0)</f>
        <v>0</v>
      </c>
      <c r="Q8243" s="38">
        <f>IF(Colin!$G8243&lt;$B$1,Colin!$I8243,0)</f>
        <v>0</v>
      </c>
    </row>
    <row r="8244" spans="12:17" x14ac:dyDescent="0.25">
      <c r="L8244" s="38">
        <f>IF(AND(Colin!$G8244=$B$1,Colin!$H8244=$C$3),Colin!$I8244,)</f>
        <v>0</v>
      </c>
      <c r="M8244" s="38">
        <f>IF(AND(Colin!$G8244=$B$1,Colin!$H8244&lt;=$C$3),Colin!$I8244,)</f>
        <v>0</v>
      </c>
      <c r="N8244" s="38">
        <f>IF(AND(Colin!$G8244=$B$2,Colin!$H8244=$C$3),Colin!$I8244,)</f>
        <v>0</v>
      </c>
      <c r="O8244" s="38">
        <f>IF(AND(Colin!$G8244=$B$2,Colin!$H8244&lt;=$C$3),Colin!$I8244,)</f>
        <v>0</v>
      </c>
      <c r="P8244" s="38">
        <f>IF(Colin!$G8244&lt;$B$2,Colin!$I8244,0)</f>
        <v>0</v>
      </c>
      <c r="Q8244" s="38">
        <f>IF(Colin!$G8244&lt;$B$1,Colin!$I8244,0)</f>
        <v>0</v>
      </c>
    </row>
    <row r="8245" spans="12:17" x14ac:dyDescent="0.25">
      <c r="L8245" s="38">
        <f>IF(AND(Colin!$G8245=$B$1,Colin!$H8245=$C$3),Colin!$I8245,)</f>
        <v>0</v>
      </c>
      <c r="M8245" s="38">
        <f>IF(AND(Colin!$G8245=$B$1,Colin!$H8245&lt;=$C$3),Colin!$I8245,)</f>
        <v>0</v>
      </c>
      <c r="N8245" s="38">
        <f>IF(AND(Colin!$G8245=$B$2,Colin!$H8245=$C$3),Colin!$I8245,)</f>
        <v>0</v>
      </c>
      <c r="O8245" s="38">
        <f>IF(AND(Colin!$G8245=$B$2,Colin!$H8245&lt;=$C$3),Colin!$I8245,)</f>
        <v>0</v>
      </c>
      <c r="P8245" s="38">
        <f>IF(Colin!$G8245&lt;$B$2,Colin!$I8245,0)</f>
        <v>0</v>
      </c>
      <c r="Q8245" s="38">
        <f>IF(Colin!$G8245&lt;$B$1,Colin!$I8245,0)</f>
        <v>0</v>
      </c>
    </row>
    <row r="8246" spans="12:17" x14ac:dyDescent="0.25">
      <c r="L8246" s="38">
        <f>IF(AND(Colin!$G8246=$B$1,Colin!$H8246=$C$3),Colin!$I8246,)</f>
        <v>0</v>
      </c>
      <c r="M8246" s="38">
        <f>IF(AND(Colin!$G8246=$B$1,Colin!$H8246&lt;=$C$3),Colin!$I8246,)</f>
        <v>0</v>
      </c>
      <c r="N8246" s="38">
        <f>IF(AND(Colin!$G8246=$B$2,Colin!$H8246=$C$3),Colin!$I8246,)</f>
        <v>0</v>
      </c>
      <c r="O8246" s="38">
        <f>IF(AND(Colin!$G8246=$B$2,Colin!$H8246&lt;=$C$3),Colin!$I8246,)</f>
        <v>0</v>
      </c>
      <c r="P8246" s="38">
        <f>IF(Colin!$G8246&lt;$B$2,Colin!$I8246,0)</f>
        <v>0</v>
      </c>
      <c r="Q8246" s="38">
        <f>IF(Colin!$G8246&lt;$B$1,Colin!$I8246,0)</f>
        <v>0</v>
      </c>
    </row>
    <row r="8247" spans="12:17" x14ac:dyDescent="0.25">
      <c r="L8247" s="38">
        <f>IF(AND(Colin!$G8247=$B$1,Colin!$H8247=$C$3),Colin!$I8247,)</f>
        <v>0</v>
      </c>
      <c r="M8247" s="38">
        <f>IF(AND(Colin!$G8247=$B$1,Colin!$H8247&lt;=$C$3),Colin!$I8247,)</f>
        <v>0</v>
      </c>
      <c r="N8247" s="38">
        <f>IF(AND(Colin!$G8247=$B$2,Colin!$H8247=$C$3),Colin!$I8247,)</f>
        <v>0</v>
      </c>
      <c r="O8247" s="38">
        <f>IF(AND(Colin!$G8247=$B$2,Colin!$H8247&lt;=$C$3),Colin!$I8247,)</f>
        <v>0</v>
      </c>
      <c r="P8247" s="38">
        <f>IF(Colin!$G8247&lt;$B$2,Colin!$I8247,0)</f>
        <v>0</v>
      </c>
      <c r="Q8247" s="38">
        <f>IF(Colin!$G8247&lt;$B$1,Colin!$I8247,0)</f>
        <v>0</v>
      </c>
    </row>
    <row r="8248" spans="12:17" x14ac:dyDescent="0.25">
      <c r="L8248" s="38">
        <f>IF(AND(Colin!$G8248=$B$1,Colin!$H8248=$C$3),Colin!$I8248,)</f>
        <v>0</v>
      </c>
      <c r="M8248" s="38">
        <f>IF(AND(Colin!$G8248=$B$1,Colin!$H8248&lt;=$C$3),Colin!$I8248,)</f>
        <v>0</v>
      </c>
      <c r="N8248" s="38">
        <f>IF(AND(Colin!$G8248=$B$2,Colin!$H8248=$C$3),Colin!$I8248,)</f>
        <v>0</v>
      </c>
      <c r="O8248" s="38">
        <f>IF(AND(Colin!$G8248=$B$2,Colin!$H8248&lt;=$C$3),Colin!$I8248,)</f>
        <v>0</v>
      </c>
      <c r="P8248" s="38">
        <f>IF(Colin!$G8248&lt;$B$2,Colin!$I8248,0)</f>
        <v>0</v>
      </c>
      <c r="Q8248" s="38">
        <f>IF(Colin!$G8248&lt;$B$1,Colin!$I8248,0)</f>
        <v>0</v>
      </c>
    </row>
    <row r="8249" spans="12:17" x14ac:dyDescent="0.25">
      <c r="L8249" s="38">
        <f>IF(AND(Colin!$G8249=$B$1,Colin!$H8249=$C$3),Colin!$I8249,)</f>
        <v>0</v>
      </c>
      <c r="M8249" s="38">
        <f>IF(AND(Colin!$G8249=$B$1,Colin!$H8249&lt;=$C$3),Colin!$I8249,)</f>
        <v>0</v>
      </c>
      <c r="N8249" s="38">
        <f>IF(AND(Colin!$G8249=$B$2,Colin!$H8249=$C$3),Colin!$I8249,)</f>
        <v>0</v>
      </c>
      <c r="O8249" s="38">
        <f>IF(AND(Colin!$G8249=$B$2,Colin!$H8249&lt;=$C$3),Colin!$I8249,)</f>
        <v>0</v>
      </c>
      <c r="P8249" s="38">
        <f>IF(Colin!$G8249&lt;$B$2,Colin!$I8249,0)</f>
        <v>0</v>
      </c>
      <c r="Q8249" s="38">
        <f>IF(Colin!$G8249&lt;$B$1,Colin!$I8249,0)</f>
        <v>0</v>
      </c>
    </row>
    <row r="8250" spans="12:17" x14ac:dyDescent="0.25">
      <c r="L8250" s="38">
        <f>IF(AND(Colin!$G8250=$B$1,Colin!$H8250=$C$3),Colin!$I8250,)</f>
        <v>0</v>
      </c>
      <c r="M8250" s="38">
        <f>IF(AND(Colin!$G8250=$B$1,Colin!$H8250&lt;=$C$3),Colin!$I8250,)</f>
        <v>0</v>
      </c>
      <c r="N8250" s="38">
        <f>IF(AND(Colin!$G8250=$B$2,Colin!$H8250=$C$3),Colin!$I8250,)</f>
        <v>0</v>
      </c>
      <c r="O8250" s="38">
        <f>IF(AND(Colin!$G8250=$B$2,Colin!$H8250&lt;=$C$3),Colin!$I8250,)</f>
        <v>0</v>
      </c>
      <c r="P8250" s="38">
        <f>IF(Colin!$G8250&lt;$B$2,Colin!$I8250,0)</f>
        <v>0</v>
      </c>
      <c r="Q8250" s="38">
        <f>IF(Colin!$G8250&lt;$B$1,Colin!$I8250,0)</f>
        <v>0</v>
      </c>
    </row>
    <row r="8251" spans="12:17" x14ac:dyDescent="0.25">
      <c r="L8251" s="38">
        <f>IF(AND(Colin!$G8251=$B$1,Colin!$H8251=$C$3),Colin!$I8251,)</f>
        <v>0</v>
      </c>
      <c r="M8251" s="38">
        <f>IF(AND(Colin!$G8251=$B$1,Colin!$H8251&lt;=$C$3),Colin!$I8251,)</f>
        <v>0</v>
      </c>
      <c r="N8251" s="38">
        <f>IF(AND(Colin!$G8251=$B$2,Colin!$H8251=$C$3),Colin!$I8251,)</f>
        <v>0</v>
      </c>
      <c r="O8251" s="38">
        <f>IF(AND(Colin!$G8251=$B$2,Colin!$H8251&lt;=$C$3),Colin!$I8251,)</f>
        <v>0</v>
      </c>
      <c r="P8251" s="38">
        <f>IF(Colin!$G8251&lt;$B$2,Colin!$I8251,0)</f>
        <v>0</v>
      </c>
      <c r="Q8251" s="38">
        <f>IF(Colin!$G8251&lt;$B$1,Colin!$I8251,0)</f>
        <v>0</v>
      </c>
    </row>
    <row r="8252" spans="12:17" x14ac:dyDescent="0.25">
      <c r="L8252" s="38">
        <f>IF(AND(Colin!$G8252=$B$1,Colin!$H8252=$C$3),Colin!$I8252,)</f>
        <v>0</v>
      </c>
      <c r="M8252" s="38">
        <f>IF(AND(Colin!$G8252=$B$1,Colin!$H8252&lt;=$C$3),Colin!$I8252,)</f>
        <v>0</v>
      </c>
      <c r="N8252" s="38">
        <f>IF(AND(Colin!$G8252=$B$2,Colin!$H8252=$C$3),Colin!$I8252,)</f>
        <v>0</v>
      </c>
      <c r="O8252" s="38">
        <f>IF(AND(Colin!$G8252=$B$2,Colin!$H8252&lt;=$C$3),Colin!$I8252,)</f>
        <v>0</v>
      </c>
      <c r="P8252" s="38">
        <f>IF(Colin!$G8252&lt;$B$2,Colin!$I8252,0)</f>
        <v>0</v>
      </c>
      <c r="Q8252" s="38">
        <f>IF(Colin!$G8252&lt;$B$1,Colin!$I8252,0)</f>
        <v>0</v>
      </c>
    </row>
    <row r="8253" spans="12:17" x14ac:dyDescent="0.25">
      <c r="L8253" s="38">
        <f>IF(AND(Colin!$G8253=$B$1,Colin!$H8253=$C$3),Colin!$I8253,)</f>
        <v>0</v>
      </c>
      <c r="M8253" s="38">
        <f>IF(AND(Colin!$G8253=$B$1,Colin!$H8253&lt;=$C$3),Colin!$I8253,)</f>
        <v>0</v>
      </c>
      <c r="N8253" s="38">
        <f>IF(AND(Colin!$G8253=$B$2,Colin!$H8253=$C$3),Colin!$I8253,)</f>
        <v>0</v>
      </c>
      <c r="O8253" s="38">
        <f>IF(AND(Colin!$G8253=$B$2,Colin!$H8253&lt;=$C$3),Colin!$I8253,)</f>
        <v>0</v>
      </c>
      <c r="P8253" s="38">
        <f>IF(Colin!$G8253&lt;$B$2,Colin!$I8253,0)</f>
        <v>0</v>
      </c>
      <c r="Q8253" s="38">
        <f>IF(Colin!$G8253&lt;$B$1,Colin!$I8253,0)</f>
        <v>0</v>
      </c>
    </row>
    <row r="8254" spans="12:17" x14ac:dyDescent="0.25">
      <c r="L8254" s="38">
        <f>IF(AND(Colin!$G8254=$B$1,Colin!$H8254=$C$3),Colin!$I8254,)</f>
        <v>0</v>
      </c>
      <c r="M8254" s="38">
        <f>IF(AND(Colin!$G8254=$B$1,Colin!$H8254&lt;=$C$3),Colin!$I8254,)</f>
        <v>0</v>
      </c>
      <c r="N8254" s="38">
        <f>IF(AND(Colin!$G8254=$B$2,Colin!$H8254=$C$3),Colin!$I8254,)</f>
        <v>0</v>
      </c>
      <c r="O8254" s="38">
        <f>IF(AND(Colin!$G8254=$B$2,Colin!$H8254&lt;=$C$3),Colin!$I8254,)</f>
        <v>0</v>
      </c>
      <c r="P8254" s="38">
        <f>IF(Colin!$G8254&lt;$B$2,Colin!$I8254,0)</f>
        <v>0</v>
      </c>
      <c r="Q8254" s="38">
        <f>IF(Colin!$G8254&lt;$B$1,Colin!$I8254,0)</f>
        <v>0</v>
      </c>
    </row>
    <row r="8255" spans="12:17" x14ac:dyDescent="0.25">
      <c r="L8255" s="38">
        <f>IF(AND(Colin!$G8255=$B$1,Colin!$H8255=$C$3),Colin!$I8255,)</f>
        <v>0</v>
      </c>
      <c r="M8255" s="38">
        <f>IF(AND(Colin!$G8255=$B$1,Colin!$H8255&lt;=$C$3),Colin!$I8255,)</f>
        <v>0</v>
      </c>
      <c r="N8255" s="38">
        <f>IF(AND(Colin!$G8255=$B$2,Colin!$H8255=$C$3),Colin!$I8255,)</f>
        <v>0</v>
      </c>
      <c r="O8255" s="38">
        <f>IF(AND(Colin!$G8255=$B$2,Colin!$H8255&lt;=$C$3),Colin!$I8255,)</f>
        <v>0</v>
      </c>
      <c r="P8255" s="38">
        <f>IF(Colin!$G8255&lt;$B$2,Colin!$I8255,0)</f>
        <v>0</v>
      </c>
      <c r="Q8255" s="38">
        <f>IF(Colin!$G8255&lt;$B$1,Colin!$I8255,0)</f>
        <v>0</v>
      </c>
    </row>
    <row r="8256" spans="12:17" x14ac:dyDescent="0.25">
      <c r="L8256" s="38">
        <f>IF(AND(Colin!$G8256=$B$1,Colin!$H8256=$C$3),Colin!$I8256,)</f>
        <v>0</v>
      </c>
      <c r="M8256" s="38">
        <f>IF(AND(Colin!$G8256=$B$1,Colin!$H8256&lt;=$C$3),Colin!$I8256,)</f>
        <v>0</v>
      </c>
      <c r="N8256" s="38">
        <f>IF(AND(Colin!$G8256=$B$2,Colin!$H8256=$C$3),Colin!$I8256,)</f>
        <v>0</v>
      </c>
      <c r="O8256" s="38">
        <f>IF(AND(Colin!$G8256=$B$2,Colin!$H8256&lt;=$C$3),Colin!$I8256,)</f>
        <v>0</v>
      </c>
      <c r="P8256" s="38">
        <f>IF(Colin!$G8256&lt;$B$2,Colin!$I8256,0)</f>
        <v>0</v>
      </c>
      <c r="Q8256" s="38">
        <f>IF(Colin!$G8256&lt;$B$1,Colin!$I8256,0)</f>
        <v>0</v>
      </c>
    </row>
    <row r="8257" spans="12:17" x14ac:dyDescent="0.25">
      <c r="L8257" s="38">
        <f>IF(AND(Colin!$G8257=$B$1,Colin!$H8257=$C$3),Colin!$I8257,)</f>
        <v>0</v>
      </c>
      <c r="M8257" s="38">
        <f>IF(AND(Colin!$G8257=$B$1,Colin!$H8257&lt;=$C$3),Colin!$I8257,)</f>
        <v>0</v>
      </c>
      <c r="N8257" s="38">
        <f>IF(AND(Colin!$G8257=$B$2,Colin!$H8257=$C$3),Colin!$I8257,)</f>
        <v>0</v>
      </c>
      <c r="O8257" s="38">
        <f>IF(AND(Colin!$G8257=$B$2,Colin!$H8257&lt;=$C$3),Colin!$I8257,)</f>
        <v>0</v>
      </c>
      <c r="P8257" s="38">
        <f>IF(Colin!$G8257&lt;$B$2,Colin!$I8257,0)</f>
        <v>0</v>
      </c>
      <c r="Q8257" s="38">
        <f>IF(Colin!$G8257&lt;$B$1,Colin!$I8257,0)</f>
        <v>0</v>
      </c>
    </row>
    <row r="8258" spans="12:17" x14ac:dyDescent="0.25">
      <c r="L8258" s="38">
        <f>IF(AND(Colin!$G8258=$B$1,Colin!$H8258=$C$3),Colin!$I8258,)</f>
        <v>0</v>
      </c>
      <c r="M8258" s="38">
        <f>IF(AND(Colin!$G8258=$B$1,Colin!$H8258&lt;=$C$3),Colin!$I8258,)</f>
        <v>0</v>
      </c>
      <c r="N8258" s="38">
        <f>IF(AND(Colin!$G8258=$B$2,Colin!$H8258=$C$3),Colin!$I8258,)</f>
        <v>0</v>
      </c>
      <c r="O8258" s="38">
        <f>IF(AND(Colin!$G8258=$B$2,Colin!$H8258&lt;=$C$3),Colin!$I8258,)</f>
        <v>0</v>
      </c>
      <c r="P8258" s="38">
        <f>IF(Colin!$G8258&lt;$B$2,Colin!$I8258,0)</f>
        <v>0</v>
      </c>
      <c r="Q8258" s="38">
        <f>IF(Colin!$G8258&lt;$B$1,Colin!$I8258,0)</f>
        <v>0</v>
      </c>
    </row>
    <row r="8259" spans="12:17" x14ac:dyDescent="0.25">
      <c r="L8259" s="38">
        <f>IF(AND(Colin!$G8259=$B$1,Colin!$H8259=$C$3),Colin!$I8259,)</f>
        <v>0</v>
      </c>
      <c r="M8259" s="38">
        <f>IF(AND(Colin!$G8259=$B$1,Colin!$H8259&lt;=$C$3),Colin!$I8259,)</f>
        <v>0</v>
      </c>
      <c r="N8259" s="38">
        <f>IF(AND(Colin!$G8259=$B$2,Colin!$H8259=$C$3),Colin!$I8259,)</f>
        <v>0</v>
      </c>
      <c r="O8259" s="38">
        <f>IF(AND(Colin!$G8259=$B$2,Colin!$H8259&lt;=$C$3),Colin!$I8259,)</f>
        <v>0</v>
      </c>
      <c r="P8259" s="38">
        <f>IF(Colin!$G8259&lt;$B$2,Colin!$I8259,0)</f>
        <v>0</v>
      </c>
      <c r="Q8259" s="38">
        <f>IF(Colin!$G8259&lt;$B$1,Colin!$I8259,0)</f>
        <v>0</v>
      </c>
    </row>
    <row r="8260" spans="12:17" x14ac:dyDescent="0.25">
      <c r="L8260" s="38">
        <f>IF(AND(Colin!$G8260=$B$1,Colin!$H8260=$C$3),Colin!$I8260,)</f>
        <v>0</v>
      </c>
      <c r="M8260" s="38">
        <f>IF(AND(Colin!$G8260=$B$1,Colin!$H8260&lt;=$C$3),Colin!$I8260,)</f>
        <v>0</v>
      </c>
      <c r="N8260" s="38">
        <f>IF(AND(Colin!$G8260=$B$2,Colin!$H8260=$C$3),Colin!$I8260,)</f>
        <v>0</v>
      </c>
      <c r="O8260" s="38">
        <f>IF(AND(Colin!$G8260=$B$2,Colin!$H8260&lt;=$C$3),Colin!$I8260,)</f>
        <v>0</v>
      </c>
      <c r="P8260" s="38">
        <f>IF(Colin!$G8260&lt;$B$2,Colin!$I8260,0)</f>
        <v>0</v>
      </c>
      <c r="Q8260" s="38">
        <f>IF(Colin!$G8260&lt;$B$1,Colin!$I8260,0)</f>
        <v>0</v>
      </c>
    </row>
    <row r="8261" spans="12:17" x14ac:dyDescent="0.25">
      <c r="L8261" s="38">
        <f>IF(AND(Colin!$G8261=$B$1,Colin!$H8261=$C$3),Colin!$I8261,)</f>
        <v>0</v>
      </c>
      <c r="M8261" s="38">
        <f>IF(AND(Colin!$G8261=$B$1,Colin!$H8261&lt;=$C$3),Colin!$I8261,)</f>
        <v>0</v>
      </c>
      <c r="N8261" s="38">
        <f>IF(AND(Colin!$G8261=$B$2,Colin!$H8261=$C$3),Colin!$I8261,)</f>
        <v>0</v>
      </c>
      <c r="O8261" s="38">
        <f>IF(AND(Colin!$G8261=$B$2,Colin!$H8261&lt;=$C$3),Colin!$I8261,)</f>
        <v>0</v>
      </c>
      <c r="P8261" s="38">
        <f>IF(Colin!$G8261&lt;$B$2,Colin!$I8261,0)</f>
        <v>0</v>
      </c>
      <c r="Q8261" s="38">
        <f>IF(Colin!$G8261&lt;$B$1,Colin!$I8261,0)</f>
        <v>0</v>
      </c>
    </row>
    <row r="8262" spans="12:17" x14ac:dyDescent="0.25">
      <c r="L8262" s="38">
        <f>IF(AND(Colin!$G8262=$B$1,Colin!$H8262=$C$3),Colin!$I8262,)</f>
        <v>0</v>
      </c>
      <c r="M8262" s="38">
        <f>IF(AND(Colin!$G8262=$B$1,Colin!$H8262&lt;=$C$3),Colin!$I8262,)</f>
        <v>0</v>
      </c>
      <c r="N8262" s="38">
        <f>IF(AND(Colin!$G8262=$B$2,Colin!$H8262=$C$3),Colin!$I8262,)</f>
        <v>0</v>
      </c>
      <c r="O8262" s="38">
        <f>IF(AND(Colin!$G8262=$B$2,Colin!$H8262&lt;=$C$3),Colin!$I8262,)</f>
        <v>0</v>
      </c>
      <c r="P8262" s="38">
        <f>IF(Colin!$G8262&lt;$B$2,Colin!$I8262,0)</f>
        <v>0</v>
      </c>
      <c r="Q8262" s="38">
        <f>IF(Colin!$G8262&lt;$B$1,Colin!$I8262,0)</f>
        <v>0</v>
      </c>
    </row>
    <row r="8263" spans="12:17" x14ac:dyDescent="0.25">
      <c r="L8263" s="38">
        <f>IF(AND(Colin!$G8263=$B$1,Colin!$H8263=$C$3),Colin!$I8263,)</f>
        <v>0</v>
      </c>
      <c r="M8263" s="38">
        <f>IF(AND(Colin!$G8263=$B$1,Colin!$H8263&lt;=$C$3),Colin!$I8263,)</f>
        <v>0</v>
      </c>
      <c r="N8263" s="38">
        <f>IF(AND(Colin!$G8263=$B$2,Colin!$H8263=$C$3),Colin!$I8263,)</f>
        <v>0</v>
      </c>
      <c r="O8263" s="38">
        <f>IF(AND(Colin!$G8263=$B$2,Colin!$H8263&lt;=$C$3),Colin!$I8263,)</f>
        <v>0</v>
      </c>
      <c r="P8263" s="38">
        <f>IF(Colin!$G8263&lt;$B$2,Colin!$I8263,0)</f>
        <v>0</v>
      </c>
      <c r="Q8263" s="38">
        <f>IF(Colin!$G8263&lt;$B$1,Colin!$I8263,0)</f>
        <v>0</v>
      </c>
    </row>
    <row r="8264" spans="12:17" x14ac:dyDescent="0.25">
      <c r="L8264" s="38">
        <f>IF(AND(Colin!$G8264=$B$1,Colin!$H8264=$C$3),Colin!$I8264,)</f>
        <v>0</v>
      </c>
      <c r="M8264" s="38">
        <f>IF(AND(Colin!$G8264=$B$1,Colin!$H8264&lt;=$C$3),Colin!$I8264,)</f>
        <v>0</v>
      </c>
      <c r="N8264" s="38">
        <f>IF(AND(Colin!$G8264=$B$2,Colin!$H8264=$C$3),Colin!$I8264,)</f>
        <v>0</v>
      </c>
      <c r="O8264" s="38">
        <f>IF(AND(Colin!$G8264=$B$2,Colin!$H8264&lt;=$C$3),Colin!$I8264,)</f>
        <v>0</v>
      </c>
      <c r="P8264" s="38">
        <f>IF(Colin!$G8264&lt;$B$2,Colin!$I8264,0)</f>
        <v>0</v>
      </c>
      <c r="Q8264" s="38">
        <f>IF(Colin!$G8264&lt;$B$1,Colin!$I8264,0)</f>
        <v>0</v>
      </c>
    </row>
    <row r="8265" spans="12:17" x14ac:dyDescent="0.25">
      <c r="L8265" s="38">
        <f>IF(AND(Colin!$G8265=$B$1,Colin!$H8265=$C$3),Colin!$I8265,)</f>
        <v>0</v>
      </c>
      <c r="M8265" s="38">
        <f>IF(AND(Colin!$G8265=$B$1,Colin!$H8265&lt;=$C$3),Colin!$I8265,)</f>
        <v>0</v>
      </c>
      <c r="N8265" s="38">
        <f>IF(AND(Colin!$G8265=$B$2,Colin!$H8265=$C$3),Colin!$I8265,)</f>
        <v>0</v>
      </c>
      <c r="O8265" s="38">
        <f>IF(AND(Colin!$G8265=$B$2,Colin!$H8265&lt;=$C$3),Colin!$I8265,)</f>
        <v>0</v>
      </c>
      <c r="P8265" s="38">
        <f>IF(Colin!$G8265&lt;$B$2,Colin!$I8265,0)</f>
        <v>0</v>
      </c>
      <c r="Q8265" s="38">
        <f>IF(Colin!$G8265&lt;$B$1,Colin!$I8265,0)</f>
        <v>0</v>
      </c>
    </row>
    <row r="8266" spans="12:17" x14ac:dyDescent="0.25">
      <c r="L8266" s="38">
        <f>IF(AND(Colin!$G8266=$B$1,Colin!$H8266=$C$3),Colin!$I8266,)</f>
        <v>0</v>
      </c>
      <c r="M8266" s="38">
        <f>IF(AND(Colin!$G8266=$B$1,Colin!$H8266&lt;=$C$3),Colin!$I8266,)</f>
        <v>0</v>
      </c>
      <c r="N8266" s="38">
        <f>IF(AND(Colin!$G8266=$B$2,Colin!$H8266=$C$3),Colin!$I8266,)</f>
        <v>0</v>
      </c>
      <c r="O8266" s="38">
        <f>IF(AND(Colin!$G8266=$B$2,Colin!$H8266&lt;=$C$3),Colin!$I8266,)</f>
        <v>0</v>
      </c>
      <c r="P8266" s="38">
        <f>IF(Colin!$G8266&lt;$B$2,Colin!$I8266,0)</f>
        <v>0</v>
      </c>
      <c r="Q8266" s="38">
        <f>IF(Colin!$G8266&lt;$B$1,Colin!$I8266,0)</f>
        <v>0</v>
      </c>
    </row>
    <row r="8267" spans="12:17" x14ac:dyDescent="0.25">
      <c r="L8267" s="38">
        <f>IF(AND(Colin!$G8267=$B$1,Colin!$H8267=$C$3),Colin!$I8267,)</f>
        <v>0</v>
      </c>
      <c r="M8267" s="38">
        <f>IF(AND(Colin!$G8267=$B$1,Colin!$H8267&lt;=$C$3),Colin!$I8267,)</f>
        <v>0</v>
      </c>
      <c r="N8267" s="38">
        <f>IF(AND(Colin!$G8267=$B$2,Colin!$H8267=$C$3),Colin!$I8267,)</f>
        <v>0</v>
      </c>
      <c r="O8267" s="38">
        <f>IF(AND(Colin!$G8267=$B$2,Colin!$H8267&lt;=$C$3),Colin!$I8267,)</f>
        <v>0</v>
      </c>
      <c r="P8267" s="38">
        <f>IF(Colin!$G8267&lt;$B$2,Colin!$I8267,0)</f>
        <v>0</v>
      </c>
      <c r="Q8267" s="38">
        <f>IF(Colin!$G8267&lt;$B$1,Colin!$I8267,0)</f>
        <v>0</v>
      </c>
    </row>
    <row r="8268" spans="12:17" x14ac:dyDescent="0.25">
      <c r="L8268" s="38">
        <f>IF(AND(Colin!$G8268=$B$1,Colin!$H8268=$C$3),Colin!$I8268,)</f>
        <v>0</v>
      </c>
      <c r="M8268" s="38">
        <f>IF(AND(Colin!$G8268=$B$1,Colin!$H8268&lt;=$C$3),Colin!$I8268,)</f>
        <v>0</v>
      </c>
      <c r="N8268" s="38">
        <f>IF(AND(Colin!$G8268=$B$2,Colin!$H8268=$C$3),Colin!$I8268,)</f>
        <v>0</v>
      </c>
      <c r="O8268" s="38">
        <f>IF(AND(Colin!$G8268=$B$2,Colin!$H8268&lt;=$C$3),Colin!$I8268,)</f>
        <v>0</v>
      </c>
      <c r="P8268" s="38">
        <f>IF(Colin!$G8268&lt;$B$2,Colin!$I8268,0)</f>
        <v>0</v>
      </c>
      <c r="Q8268" s="38">
        <f>IF(Colin!$G8268&lt;$B$1,Colin!$I8268,0)</f>
        <v>0</v>
      </c>
    </row>
    <row r="8269" spans="12:17" x14ac:dyDescent="0.25">
      <c r="L8269" s="38">
        <f>IF(AND(Colin!$G8269=$B$1,Colin!$H8269=$C$3),Colin!$I8269,)</f>
        <v>0</v>
      </c>
      <c r="M8269" s="38">
        <f>IF(AND(Colin!$G8269=$B$1,Colin!$H8269&lt;=$C$3),Colin!$I8269,)</f>
        <v>0</v>
      </c>
      <c r="N8269" s="38">
        <f>IF(AND(Colin!$G8269=$B$2,Colin!$H8269=$C$3),Colin!$I8269,)</f>
        <v>0</v>
      </c>
      <c r="O8269" s="38">
        <f>IF(AND(Colin!$G8269=$B$2,Colin!$H8269&lt;=$C$3),Colin!$I8269,)</f>
        <v>0</v>
      </c>
      <c r="P8269" s="38">
        <f>IF(Colin!$G8269&lt;$B$2,Colin!$I8269,0)</f>
        <v>0</v>
      </c>
      <c r="Q8269" s="38">
        <f>IF(Colin!$G8269&lt;$B$1,Colin!$I8269,0)</f>
        <v>0</v>
      </c>
    </row>
    <row r="8270" spans="12:17" x14ac:dyDescent="0.25">
      <c r="L8270" s="38">
        <f>IF(AND(Colin!$G8270=$B$1,Colin!$H8270=$C$3),Colin!$I8270,)</f>
        <v>0</v>
      </c>
      <c r="M8270" s="38">
        <f>IF(AND(Colin!$G8270=$B$1,Colin!$H8270&lt;=$C$3),Colin!$I8270,)</f>
        <v>0</v>
      </c>
      <c r="N8270" s="38">
        <f>IF(AND(Colin!$G8270=$B$2,Colin!$H8270=$C$3),Colin!$I8270,)</f>
        <v>0</v>
      </c>
      <c r="O8270" s="38">
        <f>IF(AND(Colin!$G8270=$B$2,Colin!$H8270&lt;=$C$3),Colin!$I8270,)</f>
        <v>0</v>
      </c>
      <c r="P8270" s="38">
        <f>IF(Colin!$G8270&lt;$B$2,Colin!$I8270,0)</f>
        <v>0</v>
      </c>
      <c r="Q8270" s="38">
        <f>IF(Colin!$G8270&lt;$B$1,Colin!$I8270,0)</f>
        <v>0</v>
      </c>
    </row>
    <row r="8271" spans="12:17" x14ac:dyDescent="0.25">
      <c r="L8271" s="38">
        <f>IF(AND(Colin!$G8271=$B$1,Colin!$H8271=$C$3),Colin!$I8271,)</f>
        <v>0</v>
      </c>
      <c r="M8271" s="38">
        <f>IF(AND(Colin!$G8271=$B$1,Colin!$H8271&lt;=$C$3),Colin!$I8271,)</f>
        <v>0</v>
      </c>
      <c r="N8271" s="38">
        <f>IF(AND(Colin!$G8271=$B$2,Colin!$H8271=$C$3),Colin!$I8271,)</f>
        <v>0</v>
      </c>
      <c r="O8271" s="38">
        <f>IF(AND(Colin!$G8271=$B$2,Colin!$H8271&lt;=$C$3),Colin!$I8271,)</f>
        <v>0</v>
      </c>
      <c r="P8271" s="38">
        <f>IF(Colin!$G8271&lt;$B$2,Colin!$I8271,0)</f>
        <v>0</v>
      </c>
      <c r="Q8271" s="38">
        <f>IF(Colin!$G8271&lt;$B$1,Colin!$I8271,0)</f>
        <v>0</v>
      </c>
    </row>
    <row r="8272" spans="12:17" x14ac:dyDescent="0.25">
      <c r="L8272" s="38">
        <f>IF(AND(Colin!$G8272=$B$1,Colin!$H8272=$C$3),Colin!$I8272,)</f>
        <v>0</v>
      </c>
      <c r="M8272" s="38">
        <f>IF(AND(Colin!$G8272=$B$1,Colin!$H8272&lt;=$C$3),Colin!$I8272,)</f>
        <v>0</v>
      </c>
      <c r="N8272" s="38">
        <f>IF(AND(Colin!$G8272=$B$2,Colin!$H8272=$C$3),Colin!$I8272,)</f>
        <v>0</v>
      </c>
      <c r="O8272" s="38">
        <f>IF(AND(Colin!$G8272=$B$2,Colin!$H8272&lt;=$C$3),Colin!$I8272,)</f>
        <v>0</v>
      </c>
      <c r="P8272" s="38">
        <f>IF(Colin!$G8272&lt;$B$2,Colin!$I8272,0)</f>
        <v>0</v>
      </c>
      <c r="Q8272" s="38">
        <f>IF(Colin!$G8272&lt;$B$1,Colin!$I8272,0)</f>
        <v>0</v>
      </c>
    </row>
    <row r="8273" spans="12:17" x14ac:dyDescent="0.25">
      <c r="L8273" s="38">
        <f>IF(AND(Colin!$G8273=$B$1,Colin!$H8273=$C$3),Colin!$I8273,)</f>
        <v>0</v>
      </c>
      <c r="M8273" s="38">
        <f>IF(AND(Colin!$G8273=$B$1,Colin!$H8273&lt;=$C$3),Colin!$I8273,)</f>
        <v>0</v>
      </c>
      <c r="N8273" s="38">
        <f>IF(AND(Colin!$G8273=$B$2,Colin!$H8273=$C$3),Colin!$I8273,)</f>
        <v>0</v>
      </c>
      <c r="O8273" s="38">
        <f>IF(AND(Colin!$G8273=$B$2,Colin!$H8273&lt;=$C$3),Colin!$I8273,)</f>
        <v>0</v>
      </c>
      <c r="P8273" s="38">
        <f>IF(Colin!$G8273&lt;$B$2,Colin!$I8273,0)</f>
        <v>0</v>
      </c>
      <c r="Q8273" s="38">
        <f>IF(Colin!$G8273&lt;$B$1,Colin!$I8273,0)</f>
        <v>0</v>
      </c>
    </row>
    <row r="8274" spans="12:17" x14ac:dyDescent="0.25">
      <c r="L8274" s="38">
        <f>IF(AND(Colin!$G8274=$B$1,Colin!$H8274=$C$3),Colin!$I8274,)</f>
        <v>0</v>
      </c>
      <c r="M8274" s="38">
        <f>IF(AND(Colin!$G8274=$B$1,Colin!$H8274&lt;=$C$3),Colin!$I8274,)</f>
        <v>0</v>
      </c>
      <c r="N8274" s="38">
        <f>IF(AND(Colin!$G8274=$B$2,Colin!$H8274=$C$3),Colin!$I8274,)</f>
        <v>0</v>
      </c>
      <c r="O8274" s="38">
        <f>IF(AND(Colin!$G8274=$B$2,Colin!$H8274&lt;=$C$3),Colin!$I8274,)</f>
        <v>0</v>
      </c>
      <c r="P8274" s="38">
        <f>IF(Colin!$G8274&lt;$B$2,Colin!$I8274,0)</f>
        <v>0</v>
      </c>
      <c r="Q8274" s="38">
        <f>IF(Colin!$G8274&lt;$B$1,Colin!$I8274,0)</f>
        <v>0</v>
      </c>
    </row>
    <row r="8275" spans="12:17" x14ac:dyDescent="0.25">
      <c r="L8275" s="38">
        <f>IF(AND(Colin!$G8275=$B$1,Colin!$H8275=$C$3),Colin!$I8275,)</f>
        <v>0</v>
      </c>
      <c r="M8275" s="38">
        <f>IF(AND(Colin!$G8275=$B$1,Colin!$H8275&lt;=$C$3),Colin!$I8275,)</f>
        <v>0</v>
      </c>
      <c r="N8275" s="38">
        <f>IF(AND(Colin!$G8275=$B$2,Colin!$H8275=$C$3),Colin!$I8275,)</f>
        <v>0</v>
      </c>
      <c r="O8275" s="38">
        <f>IF(AND(Colin!$G8275=$B$2,Colin!$H8275&lt;=$C$3),Colin!$I8275,)</f>
        <v>0</v>
      </c>
      <c r="P8275" s="38">
        <f>IF(Colin!$G8275&lt;$B$2,Colin!$I8275,0)</f>
        <v>0</v>
      </c>
      <c r="Q8275" s="38">
        <f>IF(Colin!$G8275&lt;$B$1,Colin!$I8275,0)</f>
        <v>0</v>
      </c>
    </row>
    <row r="8276" spans="12:17" x14ac:dyDescent="0.25">
      <c r="L8276" s="38">
        <f>IF(AND(Colin!$G8276=$B$1,Colin!$H8276=$C$3),Colin!$I8276,)</f>
        <v>0</v>
      </c>
      <c r="M8276" s="38">
        <f>IF(AND(Colin!$G8276=$B$1,Colin!$H8276&lt;=$C$3),Colin!$I8276,)</f>
        <v>0</v>
      </c>
      <c r="N8276" s="38">
        <f>IF(AND(Colin!$G8276=$B$2,Colin!$H8276=$C$3),Colin!$I8276,)</f>
        <v>0</v>
      </c>
      <c r="O8276" s="38">
        <f>IF(AND(Colin!$G8276=$B$2,Colin!$H8276&lt;=$C$3),Colin!$I8276,)</f>
        <v>0</v>
      </c>
      <c r="P8276" s="38">
        <f>IF(Colin!$G8276&lt;$B$2,Colin!$I8276,0)</f>
        <v>0</v>
      </c>
      <c r="Q8276" s="38">
        <f>IF(Colin!$G8276&lt;$B$1,Colin!$I8276,0)</f>
        <v>0</v>
      </c>
    </row>
    <row r="8277" spans="12:17" x14ac:dyDescent="0.25">
      <c r="L8277" s="38">
        <f>IF(AND(Colin!$G8277=$B$1,Colin!$H8277=$C$3),Colin!$I8277,)</f>
        <v>0</v>
      </c>
      <c r="M8277" s="38">
        <f>IF(AND(Colin!$G8277=$B$1,Colin!$H8277&lt;=$C$3),Colin!$I8277,)</f>
        <v>0</v>
      </c>
      <c r="N8277" s="38">
        <f>IF(AND(Colin!$G8277=$B$2,Colin!$H8277=$C$3),Colin!$I8277,)</f>
        <v>0</v>
      </c>
      <c r="O8277" s="38">
        <f>IF(AND(Colin!$G8277=$B$2,Colin!$H8277&lt;=$C$3),Colin!$I8277,)</f>
        <v>0</v>
      </c>
      <c r="P8277" s="38">
        <f>IF(Colin!$G8277&lt;$B$2,Colin!$I8277,0)</f>
        <v>0</v>
      </c>
      <c r="Q8277" s="38">
        <f>IF(Colin!$G8277&lt;$B$1,Colin!$I8277,0)</f>
        <v>0</v>
      </c>
    </row>
    <row r="8278" spans="12:17" x14ac:dyDescent="0.25">
      <c r="L8278" s="38">
        <f>IF(AND(Colin!$G8278=$B$1,Colin!$H8278=$C$3),Colin!$I8278,)</f>
        <v>0</v>
      </c>
      <c r="M8278" s="38">
        <f>IF(AND(Colin!$G8278=$B$1,Colin!$H8278&lt;=$C$3),Colin!$I8278,)</f>
        <v>0</v>
      </c>
      <c r="N8278" s="38">
        <f>IF(AND(Colin!$G8278=$B$2,Colin!$H8278=$C$3),Colin!$I8278,)</f>
        <v>0</v>
      </c>
      <c r="O8278" s="38">
        <f>IF(AND(Colin!$G8278=$B$2,Colin!$H8278&lt;=$C$3),Colin!$I8278,)</f>
        <v>0</v>
      </c>
      <c r="P8278" s="38">
        <f>IF(Colin!$G8278&lt;$B$2,Colin!$I8278,0)</f>
        <v>0</v>
      </c>
      <c r="Q8278" s="38">
        <f>IF(Colin!$G8278&lt;$B$1,Colin!$I8278,0)</f>
        <v>0</v>
      </c>
    </row>
    <row r="8279" spans="12:17" x14ac:dyDescent="0.25">
      <c r="L8279" s="38">
        <f>IF(AND(Colin!$G8279=$B$1,Colin!$H8279=$C$3),Colin!$I8279,)</f>
        <v>0</v>
      </c>
      <c r="M8279" s="38">
        <f>IF(AND(Colin!$G8279=$B$1,Colin!$H8279&lt;=$C$3),Colin!$I8279,)</f>
        <v>0</v>
      </c>
      <c r="N8279" s="38">
        <f>IF(AND(Colin!$G8279=$B$2,Colin!$H8279=$C$3),Colin!$I8279,)</f>
        <v>0</v>
      </c>
      <c r="O8279" s="38">
        <f>IF(AND(Colin!$G8279=$B$2,Colin!$H8279&lt;=$C$3),Colin!$I8279,)</f>
        <v>0</v>
      </c>
      <c r="P8279" s="38">
        <f>IF(Colin!$G8279&lt;$B$2,Colin!$I8279,0)</f>
        <v>0</v>
      </c>
      <c r="Q8279" s="38">
        <f>IF(Colin!$G8279&lt;$B$1,Colin!$I8279,0)</f>
        <v>0</v>
      </c>
    </row>
    <row r="8280" spans="12:17" x14ac:dyDescent="0.25">
      <c r="L8280" s="38">
        <f>IF(AND(Colin!$G8280=$B$1,Colin!$H8280=$C$3),Colin!$I8280,)</f>
        <v>0</v>
      </c>
      <c r="M8280" s="38">
        <f>IF(AND(Colin!$G8280=$B$1,Colin!$H8280&lt;=$C$3),Colin!$I8280,)</f>
        <v>0</v>
      </c>
      <c r="N8280" s="38">
        <f>IF(AND(Colin!$G8280=$B$2,Colin!$H8280=$C$3),Colin!$I8280,)</f>
        <v>0</v>
      </c>
      <c r="O8280" s="38">
        <f>IF(AND(Colin!$G8280=$B$2,Colin!$H8280&lt;=$C$3),Colin!$I8280,)</f>
        <v>0</v>
      </c>
      <c r="P8280" s="38">
        <f>IF(Colin!$G8280&lt;$B$2,Colin!$I8280,0)</f>
        <v>0</v>
      </c>
      <c r="Q8280" s="38">
        <f>IF(Colin!$G8280&lt;$B$1,Colin!$I8280,0)</f>
        <v>0</v>
      </c>
    </row>
    <row r="8281" spans="12:17" x14ac:dyDescent="0.25">
      <c r="L8281" s="38">
        <f>IF(AND(Colin!$G8281=$B$1,Colin!$H8281=$C$3),Colin!$I8281,)</f>
        <v>0</v>
      </c>
      <c r="M8281" s="38">
        <f>IF(AND(Colin!$G8281=$B$1,Colin!$H8281&lt;=$C$3),Colin!$I8281,)</f>
        <v>0</v>
      </c>
      <c r="N8281" s="38">
        <f>IF(AND(Colin!$G8281=$B$2,Colin!$H8281=$C$3),Colin!$I8281,)</f>
        <v>0</v>
      </c>
      <c r="O8281" s="38">
        <f>IF(AND(Colin!$G8281=$B$2,Colin!$H8281&lt;=$C$3),Colin!$I8281,)</f>
        <v>0</v>
      </c>
      <c r="P8281" s="38">
        <f>IF(Colin!$G8281&lt;$B$2,Colin!$I8281,0)</f>
        <v>0</v>
      </c>
      <c r="Q8281" s="38">
        <f>IF(Colin!$G8281&lt;$B$1,Colin!$I8281,0)</f>
        <v>0</v>
      </c>
    </row>
    <row r="8282" spans="12:17" x14ac:dyDescent="0.25">
      <c r="L8282" s="38">
        <f>IF(AND(Colin!$G8282=$B$1,Colin!$H8282=$C$3),Colin!$I8282,)</f>
        <v>0</v>
      </c>
      <c r="M8282" s="38">
        <f>IF(AND(Colin!$G8282=$B$1,Colin!$H8282&lt;=$C$3),Colin!$I8282,)</f>
        <v>0</v>
      </c>
      <c r="N8282" s="38">
        <f>IF(AND(Colin!$G8282=$B$2,Colin!$H8282=$C$3),Colin!$I8282,)</f>
        <v>0</v>
      </c>
      <c r="O8282" s="38">
        <f>IF(AND(Colin!$G8282=$B$2,Colin!$H8282&lt;=$C$3),Colin!$I8282,)</f>
        <v>0</v>
      </c>
      <c r="P8282" s="38">
        <f>IF(Colin!$G8282&lt;$B$2,Colin!$I8282,0)</f>
        <v>0</v>
      </c>
      <c r="Q8282" s="38">
        <f>IF(Colin!$G8282&lt;$B$1,Colin!$I8282,0)</f>
        <v>0</v>
      </c>
    </row>
    <row r="8283" spans="12:17" x14ac:dyDescent="0.25">
      <c r="L8283" s="38">
        <f>IF(AND(Colin!$G8283=$B$1,Colin!$H8283=$C$3),Colin!$I8283,)</f>
        <v>0</v>
      </c>
      <c r="M8283" s="38">
        <f>IF(AND(Colin!$G8283=$B$1,Colin!$H8283&lt;=$C$3),Colin!$I8283,)</f>
        <v>0</v>
      </c>
      <c r="N8283" s="38">
        <f>IF(AND(Colin!$G8283=$B$2,Colin!$H8283=$C$3),Colin!$I8283,)</f>
        <v>0</v>
      </c>
      <c r="O8283" s="38">
        <f>IF(AND(Colin!$G8283=$B$2,Colin!$H8283&lt;=$C$3),Colin!$I8283,)</f>
        <v>0</v>
      </c>
      <c r="P8283" s="38">
        <f>IF(Colin!$G8283&lt;$B$2,Colin!$I8283,0)</f>
        <v>0</v>
      </c>
      <c r="Q8283" s="38">
        <f>IF(Colin!$G8283&lt;$B$1,Colin!$I8283,0)</f>
        <v>0</v>
      </c>
    </row>
    <row r="8284" spans="12:17" x14ac:dyDescent="0.25">
      <c r="L8284" s="38">
        <f>IF(AND(Colin!$G8284=$B$1,Colin!$H8284=$C$3),Colin!$I8284,)</f>
        <v>0</v>
      </c>
      <c r="M8284" s="38">
        <f>IF(AND(Colin!$G8284=$B$1,Colin!$H8284&lt;=$C$3),Colin!$I8284,)</f>
        <v>0</v>
      </c>
      <c r="N8284" s="38">
        <f>IF(AND(Colin!$G8284=$B$2,Colin!$H8284=$C$3),Colin!$I8284,)</f>
        <v>0</v>
      </c>
      <c r="O8284" s="38">
        <f>IF(AND(Colin!$G8284=$B$2,Colin!$H8284&lt;=$C$3),Colin!$I8284,)</f>
        <v>0</v>
      </c>
      <c r="P8284" s="38">
        <f>IF(Colin!$G8284&lt;$B$2,Colin!$I8284,0)</f>
        <v>0</v>
      </c>
      <c r="Q8284" s="38">
        <f>IF(Colin!$G8284&lt;$B$1,Colin!$I8284,0)</f>
        <v>0</v>
      </c>
    </row>
    <row r="8285" spans="12:17" x14ac:dyDescent="0.25">
      <c r="L8285" s="38">
        <f>IF(AND(Colin!$G8285=$B$1,Colin!$H8285=$C$3),Colin!$I8285,)</f>
        <v>0</v>
      </c>
      <c r="M8285" s="38">
        <f>IF(AND(Colin!$G8285=$B$1,Colin!$H8285&lt;=$C$3),Colin!$I8285,)</f>
        <v>0</v>
      </c>
      <c r="N8285" s="38">
        <f>IF(AND(Colin!$G8285=$B$2,Colin!$H8285=$C$3),Colin!$I8285,)</f>
        <v>0</v>
      </c>
      <c r="O8285" s="38">
        <f>IF(AND(Colin!$G8285=$B$2,Colin!$H8285&lt;=$C$3),Colin!$I8285,)</f>
        <v>0</v>
      </c>
      <c r="P8285" s="38">
        <f>IF(Colin!$G8285&lt;$B$2,Colin!$I8285,0)</f>
        <v>0</v>
      </c>
      <c r="Q8285" s="38">
        <f>IF(Colin!$G8285&lt;$B$1,Colin!$I8285,0)</f>
        <v>0</v>
      </c>
    </row>
    <row r="8286" spans="12:17" x14ac:dyDescent="0.25">
      <c r="L8286" s="38">
        <f>IF(AND(Colin!$G8286=$B$1,Colin!$H8286=$C$3),Colin!$I8286,)</f>
        <v>0</v>
      </c>
      <c r="M8286" s="38">
        <f>IF(AND(Colin!$G8286=$B$1,Colin!$H8286&lt;=$C$3),Colin!$I8286,)</f>
        <v>0</v>
      </c>
      <c r="N8286" s="38">
        <f>IF(AND(Colin!$G8286=$B$2,Colin!$H8286=$C$3),Colin!$I8286,)</f>
        <v>0</v>
      </c>
      <c r="O8286" s="38">
        <f>IF(AND(Colin!$G8286=$B$2,Colin!$H8286&lt;=$C$3),Colin!$I8286,)</f>
        <v>0</v>
      </c>
      <c r="P8286" s="38">
        <f>IF(Colin!$G8286&lt;$B$2,Colin!$I8286,0)</f>
        <v>0</v>
      </c>
      <c r="Q8286" s="38">
        <f>IF(Colin!$G8286&lt;$B$1,Colin!$I8286,0)</f>
        <v>0</v>
      </c>
    </row>
    <row r="8287" spans="12:17" x14ac:dyDescent="0.25">
      <c r="L8287" s="38">
        <f>IF(AND(Colin!$G8287=$B$1,Colin!$H8287=$C$3),Colin!$I8287,)</f>
        <v>0</v>
      </c>
      <c r="M8287" s="38">
        <f>IF(AND(Colin!$G8287=$B$1,Colin!$H8287&lt;=$C$3),Colin!$I8287,)</f>
        <v>0</v>
      </c>
      <c r="N8287" s="38">
        <f>IF(AND(Colin!$G8287=$B$2,Colin!$H8287=$C$3),Colin!$I8287,)</f>
        <v>0</v>
      </c>
      <c r="O8287" s="38">
        <f>IF(AND(Colin!$G8287=$B$2,Colin!$H8287&lt;=$C$3),Colin!$I8287,)</f>
        <v>0</v>
      </c>
      <c r="P8287" s="38">
        <f>IF(Colin!$G8287&lt;$B$2,Colin!$I8287,0)</f>
        <v>0</v>
      </c>
      <c r="Q8287" s="38">
        <f>IF(Colin!$G8287&lt;$B$1,Colin!$I8287,0)</f>
        <v>0</v>
      </c>
    </row>
    <row r="8288" spans="12:17" x14ac:dyDescent="0.25">
      <c r="L8288" s="38">
        <f>IF(AND(Colin!$G8288=$B$1,Colin!$H8288=$C$3),Colin!$I8288,)</f>
        <v>0</v>
      </c>
      <c r="M8288" s="38">
        <f>IF(AND(Colin!$G8288=$B$1,Colin!$H8288&lt;=$C$3),Colin!$I8288,)</f>
        <v>0</v>
      </c>
      <c r="N8288" s="38">
        <f>IF(AND(Colin!$G8288=$B$2,Colin!$H8288=$C$3),Colin!$I8288,)</f>
        <v>0</v>
      </c>
      <c r="O8288" s="38">
        <f>IF(AND(Colin!$G8288=$B$2,Colin!$H8288&lt;=$C$3),Colin!$I8288,)</f>
        <v>0</v>
      </c>
      <c r="P8288" s="38">
        <f>IF(Colin!$G8288&lt;$B$2,Colin!$I8288,0)</f>
        <v>0</v>
      </c>
      <c r="Q8288" s="38">
        <f>IF(Colin!$G8288&lt;$B$1,Colin!$I8288,0)</f>
        <v>0</v>
      </c>
    </row>
    <row r="8289" spans="12:17" x14ac:dyDescent="0.25">
      <c r="L8289" s="38">
        <f>IF(AND(Colin!$G8289=$B$1,Colin!$H8289=$C$3),Colin!$I8289,)</f>
        <v>0</v>
      </c>
      <c r="M8289" s="38">
        <f>IF(AND(Colin!$G8289=$B$1,Colin!$H8289&lt;=$C$3),Colin!$I8289,)</f>
        <v>0</v>
      </c>
      <c r="N8289" s="38">
        <f>IF(AND(Colin!$G8289=$B$2,Colin!$H8289=$C$3),Colin!$I8289,)</f>
        <v>0</v>
      </c>
      <c r="O8289" s="38">
        <f>IF(AND(Colin!$G8289=$B$2,Colin!$H8289&lt;=$C$3),Colin!$I8289,)</f>
        <v>0</v>
      </c>
      <c r="P8289" s="38">
        <f>IF(Colin!$G8289&lt;$B$2,Colin!$I8289,0)</f>
        <v>0</v>
      </c>
      <c r="Q8289" s="38">
        <f>IF(Colin!$G8289&lt;$B$1,Colin!$I8289,0)</f>
        <v>0</v>
      </c>
    </row>
    <row r="8290" spans="12:17" x14ac:dyDescent="0.25">
      <c r="L8290" s="38">
        <f>IF(AND(Colin!$G8290=$B$1,Colin!$H8290=$C$3),Colin!$I8290,)</f>
        <v>0</v>
      </c>
      <c r="M8290" s="38">
        <f>IF(AND(Colin!$G8290=$B$1,Colin!$H8290&lt;=$C$3),Colin!$I8290,)</f>
        <v>0</v>
      </c>
      <c r="N8290" s="38">
        <f>IF(AND(Colin!$G8290=$B$2,Colin!$H8290=$C$3),Colin!$I8290,)</f>
        <v>0</v>
      </c>
      <c r="O8290" s="38">
        <f>IF(AND(Colin!$G8290=$B$2,Colin!$H8290&lt;=$C$3),Colin!$I8290,)</f>
        <v>0</v>
      </c>
      <c r="P8290" s="38">
        <f>IF(Colin!$G8290&lt;$B$2,Colin!$I8290,0)</f>
        <v>0</v>
      </c>
      <c r="Q8290" s="38">
        <f>IF(Colin!$G8290&lt;$B$1,Colin!$I8290,0)</f>
        <v>0</v>
      </c>
    </row>
    <row r="8291" spans="12:17" x14ac:dyDescent="0.25">
      <c r="L8291" s="38">
        <f>IF(AND(Colin!$G8291=$B$1,Colin!$H8291=$C$3),Colin!$I8291,)</f>
        <v>0</v>
      </c>
      <c r="M8291" s="38">
        <f>IF(AND(Colin!$G8291=$B$1,Colin!$H8291&lt;=$C$3),Colin!$I8291,)</f>
        <v>0</v>
      </c>
      <c r="N8291" s="38">
        <f>IF(AND(Colin!$G8291=$B$2,Colin!$H8291=$C$3),Colin!$I8291,)</f>
        <v>0</v>
      </c>
      <c r="O8291" s="38">
        <f>IF(AND(Colin!$G8291=$B$2,Colin!$H8291&lt;=$C$3),Colin!$I8291,)</f>
        <v>0</v>
      </c>
      <c r="P8291" s="38">
        <f>IF(Colin!$G8291&lt;$B$2,Colin!$I8291,0)</f>
        <v>0</v>
      </c>
      <c r="Q8291" s="38">
        <f>IF(Colin!$G8291&lt;$B$1,Colin!$I8291,0)</f>
        <v>0</v>
      </c>
    </row>
    <row r="8292" spans="12:17" x14ac:dyDescent="0.25">
      <c r="L8292" s="38">
        <f>IF(AND(Colin!$G8292=$B$1,Colin!$H8292=$C$3),Colin!$I8292,)</f>
        <v>0</v>
      </c>
      <c r="M8292" s="38">
        <f>IF(AND(Colin!$G8292=$B$1,Colin!$H8292&lt;=$C$3),Colin!$I8292,)</f>
        <v>0</v>
      </c>
      <c r="N8292" s="38">
        <f>IF(AND(Colin!$G8292=$B$2,Colin!$H8292=$C$3),Colin!$I8292,)</f>
        <v>0</v>
      </c>
      <c r="O8292" s="38">
        <f>IF(AND(Colin!$G8292=$B$2,Colin!$H8292&lt;=$C$3),Colin!$I8292,)</f>
        <v>0</v>
      </c>
      <c r="P8292" s="38">
        <f>IF(Colin!$G8292&lt;$B$2,Colin!$I8292,0)</f>
        <v>0</v>
      </c>
      <c r="Q8292" s="38">
        <f>IF(Colin!$G8292&lt;$B$1,Colin!$I8292,0)</f>
        <v>0</v>
      </c>
    </row>
    <row r="8293" spans="12:17" x14ac:dyDescent="0.25">
      <c r="L8293" s="38">
        <f>IF(AND(Colin!$G8293=$B$1,Colin!$H8293=$C$3),Colin!$I8293,)</f>
        <v>0</v>
      </c>
      <c r="M8293" s="38">
        <f>IF(AND(Colin!$G8293=$B$1,Colin!$H8293&lt;=$C$3),Colin!$I8293,)</f>
        <v>0</v>
      </c>
      <c r="N8293" s="38">
        <f>IF(AND(Colin!$G8293=$B$2,Colin!$H8293=$C$3),Colin!$I8293,)</f>
        <v>0</v>
      </c>
      <c r="O8293" s="38">
        <f>IF(AND(Colin!$G8293=$B$2,Colin!$H8293&lt;=$C$3),Colin!$I8293,)</f>
        <v>0</v>
      </c>
      <c r="P8293" s="38">
        <f>IF(Colin!$G8293&lt;$B$2,Colin!$I8293,0)</f>
        <v>0</v>
      </c>
      <c r="Q8293" s="38">
        <f>IF(Colin!$G8293&lt;$B$1,Colin!$I8293,0)</f>
        <v>0</v>
      </c>
    </row>
    <row r="8294" spans="12:17" x14ac:dyDescent="0.25">
      <c r="L8294" s="38">
        <f>IF(AND(Colin!$G8294=$B$1,Colin!$H8294=$C$3),Colin!$I8294,)</f>
        <v>0</v>
      </c>
      <c r="M8294" s="38">
        <f>IF(AND(Colin!$G8294=$B$1,Colin!$H8294&lt;=$C$3),Colin!$I8294,)</f>
        <v>0</v>
      </c>
      <c r="N8294" s="38">
        <f>IF(AND(Colin!$G8294=$B$2,Colin!$H8294=$C$3),Colin!$I8294,)</f>
        <v>0</v>
      </c>
      <c r="O8294" s="38">
        <f>IF(AND(Colin!$G8294=$B$2,Colin!$H8294&lt;=$C$3),Colin!$I8294,)</f>
        <v>0</v>
      </c>
      <c r="P8294" s="38">
        <f>IF(Colin!$G8294&lt;$B$2,Colin!$I8294,0)</f>
        <v>0</v>
      </c>
      <c r="Q8294" s="38">
        <f>IF(Colin!$G8294&lt;$B$1,Colin!$I8294,0)</f>
        <v>0</v>
      </c>
    </row>
    <row r="8295" spans="12:17" x14ac:dyDescent="0.25">
      <c r="L8295" s="38">
        <f>IF(AND(Colin!$G8295=$B$1,Colin!$H8295=$C$3),Colin!$I8295,)</f>
        <v>0</v>
      </c>
      <c r="M8295" s="38">
        <f>IF(AND(Colin!$G8295=$B$1,Colin!$H8295&lt;=$C$3),Colin!$I8295,)</f>
        <v>0</v>
      </c>
      <c r="N8295" s="38">
        <f>IF(AND(Colin!$G8295=$B$2,Colin!$H8295=$C$3),Colin!$I8295,)</f>
        <v>0</v>
      </c>
      <c r="O8295" s="38">
        <f>IF(AND(Colin!$G8295=$B$2,Colin!$H8295&lt;=$C$3),Colin!$I8295,)</f>
        <v>0</v>
      </c>
      <c r="P8295" s="38">
        <f>IF(Colin!$G8295&lt;$B$2,Colin!$I8295,0)</f>
        <v>0</v>
      </c>
      <c r="Q8295" s="38">
        <f>IF(Colin!$G8295&lt;$B$1,Colin!$I8295,0)</f>
        <v>0</v>
      </c>
    </row>
    <row r="8296" spans="12:17" x14ac:dyDescent="0.25">
      <c r="L8296" s="38">
        <f>IF(AND(Colin!$G8296=$B$1,Colin!$H8296=$C$3),Colin!$I8296,)</f>
        <v>0</v>
      </c>
      <c r="M8296" s="38">
        <f>IF(AND(Colin!$G8296=$B$1,Colin!$H8296&lt;=$C$3),Colin!$I8296,)</f>
        <v>0</v>
      </c>
      <c r="N8296" s="38">
        <f>IF(AND(Colin!$G8296=$B$2,Colin!$H8296=$C$3),Colin!$I8296,)</f>
        <v>0</v>
      </c>
      <c r="O8296" s="38">
        <f>IF(AND(Colin!$G8296=$B$2,Colin!$H8296&lt;=$C$3),Colin!$I8296,)</f>
        <v>0</v>
      </c>
      <c r="P8296" s="38">
        <f>IF(Colin!$G8296&lt;$B$2,Colin!$I8296,0)</f>
        <v>0</v>
      </c>
      <c r="Q8296" s="38">
        <f>IF(Colin!$G8296&lt;$B$1,Colin!$I8296,0)</f>
        <v>0</v>
      </c>
    </row>
    <row r="8297" spans="12:17" x14ac:dyDescent="0.25">
      <c r="L8297" s="38">
        <f>IF(AND(Colin!$G8297=$B$1,Colin!$H8297=$C$3),Colin!$I8297,)</f>
        <v>0</v>
      </c>
      <c r="M8297" s="38">
        <f>IF(AND(Colin!$G8297=$B$1,Colin!$H8297&lt;=$C$3),Colin!$I8297,)</f>
        <v>0</v>
      </c>
      <c r="N8297" s="38">
        <f>IF(AND(Colin!$G8297=$B$2,Colin!$H8297=$C$3),Colin!$I8297,)</f>
        <v>0</v>
      </c>
      <c r="O8297" s="38">
        <f>IF(AND(Colin!$G8297=$B$2,Colin!$H8297&lt;=$C$3),Colin!$I8297,)</f>
        <v>0</v>
      </c>
      <c r="P8297" s="38">
        <f>IF(Colin!$G8297&lt;$B$2,Colin!$I8297,0)</f>
        <v>0</v>
      </c>
      <c r="Q8297" s="38">
        <f>IF(Colin!$G8297&lt;$B$1,Colin!$I8297,0)</f>
        <v>0</v>
      </c>
    </row>
    <row r="8298" spans="12:17" x14ac:dyDescent="0.25">
      <c r="L8298" s="38">
        <f>IF(AND(Colin!$G8298=$B$1,Colin!$H8298=$C$3),Colin!$I8298,)</f>
        <v>0</v>
      </c>
      <c r="M8298" s="38">
        <f>IF(AND(Colin!$G8298=$B$1,Colin!$H8298&lt;=$C$3),Colin!$I8298,)</f>
        <v>0</v>
      </c>
      <c r="N8298" s="38">
        <f>IF(AND(Colin!$G8298=$B$2,Colin!$H8298=$C$3),Colin!$I8298,)</f>
        <v>0</v>
      </c>
      <c r="O8298" s="38">
        <f>IF(AND(Colin!$G8298=$B$2,Colin!$H8298&lt;=$C$3),Colin!$I8298,)</f>
        <v>0</v>
      </c>
      <c r="P8298" s="38">
        <f>IF(Colin!$G8298&lt;$B$2,Colin!$I8298,0)</f>
        <v>0</v>
      </c>
      <c r="Q8298" s="38">
        <f>IF(Colin!$G8298&lt;$B$1,Colin!$I8298,0)</f>
        <v>0</v>
      </c>
    </row>
    <row r="8299" spans="12:17" x14ac:dyDescent="0.25">
      <c r="L8299" s="38">
        <f>IF(AND(Colin!$G8299=$B$1,Colin!$H8299=$C$3),Colin!$I8299,)</f>
        <v>0</v>
      </c>
      <c r="M8299" s="38">
        <f>IF(AND(Colin!$G8299=$B$1,Colin!$H8299&lt;=$C$3),Colin!$I8299,)</f>
        <v>0</v>
      </c>
      <c r="N8299" s="38">
        <f>IF(AND(Colin!$G8299=$B$2,Colin!$H8299=$C$3),Colin!$I8299,)</f>
        <v>0</v>
      </c>
      <c r="O8299" s="38">
        <f>IF(AND(Colin!$G8299=$B$2,Colin!$H8299&lt;=$C$3),Colin!$I8299,)</f>
        <v>0</v>
      </c>
      <c r="P8299" s="38">
        <f>IF(Colin!$G8299&lt;$B$2,Colin!$I8299,0)</f>
        <v>0</v>
      </c>
      <c r="Q8299" s="38">
        <f>IF(Colin!$G8299&lt;$B$1,Colin!$I8299,0)</f>
        <v>0</v>
      </c>
    </row>
    <row r="8300" spans="12:17" x14ac:dyDescent="0.25">
      <c r="L8300" s="38">
        <f>IF(AND(Colin!$G8300=$B$1,Colin!$H8300=$C$3),Colin!$I8300,)</f>
        <v>0</v>
      </c>
      <c r="M8300" s="38">
        <f>IF(AND(Colin!$G8300=$B$1,Colin!$H8300&lt;=$C$3),Colin!$I8300,)</f>
        <v>0</v>
      </c>
      <c r="N8300" s="38">
        <f>IF(AND(Colin!$G8300=$B$2,Colin!$H8300=$C$3),Colin!$I8300,)</f>
        <v>0</v>
      </c>
      <c r="O8300" s="38">
        <f>IF(AND(Colin!$G8300=$B$2,Colin!$H8300&lt;=$C$3),Colin!$I8300,)</f>
        <v>0</v>
      </c>
      <c r="P8300" s="38">
        <f>IF(Colin!$G8300&lt;$B$2,Colin!$I8300,0)</f>
        <v>0</v>
      </c>
      <c r="Q8300" s="38">
        <f>IF(Colin!$G8300&lt;$B$1,Colin!$I8300,0)</f>
        <v>0</v>
      </c>
    </row>
    <row r="8301" spans="12:17" x14ac:dyDescent="0.25">
      <c r="L8301" s="38">
        <f>IF(AND(Colin!$G8301=$B$1,Colin!$H8301=$C$3),Colin!$I8301,)</f>
        <v>0</v>
      </c>
      <c r="M8301" s="38">
        <f>IF(AND(Colin!$G8301=$B$1,Colin!$H8301&lt;=$C$3),Colin!$I8301,)</f>
        <v>0</v>
      </c>
      <c r="N8301" s="38">
        <f>IF(AND(Colin!$G8301=$B$2,Colin!$H8301=$C$3),Colin!$I8301,)</f>
        <v>0</v>
      </c>
      <c r="O8301" s="38">
        <f>IF(AND(Colin!$G8301=$B$2,Colin!$H8301&lt;=$C$3),Colin!$I8301,)</f>
        <v>0</v>
      </c>
      <c r="P8301" s="38">
        <f>IF(Colin!$G8301&lt;$B$2,Colin!$I8301,0)</f>
        <v>0</v>
      </c>
      <c r="Q8301" s="38">
        <f>IF(Colin!$G8301&lt;$B$1,Colin!$I8301,0)</f>
        <v>0</v>
      </c>
    </row>
    <row r="8302" spans="12:17" x14ac:dyDescent="0.25">
      <c r="L8302" s="38">
        <f>IF(AND(Colin!$G8302=$B$1,Colin!$H8302=$C$3),Colin!$I8302,)</f>
        <v>0</v>
      </c>
      <c r="M8302" s="38">
        <f>IF(AND(Colin!$G8302=$B$1,Colin!$H8302&lt;=$C$3),Colin!$I8302,)</f>
        <v>0</v>
      </c>
      <c r="N8302" s="38">
        <f>IF(AND(Colin!$G8302=$B$2,Colin!$H8302=$C$3),Colin!$I8302,)</f>
        <v>0</v>
      </c>
      <c r="O8302" s="38">
        <f>IF(AND(Colin!$G8302=$B$2,Colin!$H8302&lt;=$C$3),Colin!$I8302,)</f>
        <v>0</v>
      </c>
      <c r="P8302" s="38">
        <f>IF(Colin!$G8302&lt;$B$2,Colin!$I8302,0)</f>
        <v>0</v>
      </c>
      <c r="Q8302" s="38">
        <f>IF(Colin!$G8302&lt;$B$1,Colin!$I8302,0)</f>
        <v>0</v>
      </c>
    </row>
    <row r="8303" spans="12:17" x14ac:dyDescent="0.25">
      <c r="L8303" s="38">
        <f>IF(AND(Colin!$G8303=$B$1,Colin!$H8303=$C$3),Colin!$I8303,)</f>
        <v>0</v>
      </c>
      <c r="M8303" s="38">
        <f>IF(AND(Colin!$G8303=$B$1,Colin!$H8303&lt;=$C$3),Colin!$I8303,)</f>
        <v>0</v>
      </c>
      <c r="N8303" s="38">
        <f>IF(AND(Colin!$G8303=$B$2,Colin!$H8303=$C$3),Colin!$I8303,)</f>
        <v>0</v>
      </c>
      <c r="O8303" s="38">
        <f>IF(AND(Colin!$G8303=$B$2,Colin!$H8303&lt;=$C$3),Colin!$I8303,)</f>
        <v>0</v>
      </c>
      <c r="P8303" s="38">
        <f>IF(Colin!$G8303&lt;$B$2,Colin!$I8303,0)</f>
        <v>0</v>
      </c>
      <c r="Q8303" s="38">
        <f>IF(Colin!$G8303&lt;$B$1,Colin!$I8303,0)</f>
        <v>0</v>
      </c>
    </row>
    <row r="8304" spans="12:17" x14ac:dyDescent="0.25">
      <c r="L8304" s="38">
        <f>IF(AND(Colin!$G8304=$B$1,Colin!$H8304=$C$3),Colin!$I8304,)</f>
        <v>0</v>
      </c>
      <c r="M8304" s="38">
        <f>IF(AND(Colin!$G8304=$B$1,Colin!$H8304&lt;=$C$3),Colin!$I8304,)</f>
        <v>0</v>
      </c>
      <c r="N8304" s="38">
        <f>IF(AND(Colin!$G8304=$B$2,Colin!$H8304=$C$3),Colin!$I8304,)</f>
        <v>0</v>
      </c>
      <c r="O8304" s="38">
        <f>IF(AND(Colin!$G8304=$B$2,Colin!$H8304&lt;=$C$3),Colin!$I8304,)</f>
        <v>0</v>
      </c>
      <c r="P8304" s="38">
        <f>IF(Colin!$G8304&lt;$B$2,Colin!$I8304,0)</f>
        <v>0</v>
      </c>
      <c r="Q8304" s="38">
        <f>IF(Colin!$G8304&lt;$B$1,Colin!$I8304,0)</f>
        <v>0</v>
      </c>
    </row>
    <row r="8305" spans="12:17" x14ac:dyDescent="0.25">
      <c r="L8305" s="38">
        <f>IF(AND(Colin!$G8305=$B$1,Colin!$H8305=$C$3),Colin!$I8305,)</f>
        <v>0</v>
      </c>
      <c r="M8305" s="38">
        <f>IF(AND(Colin!$G8305=$B$1,Colin!$H8305&lt;=$C$3),Colin!$I8305,)</f>
        <v>0</v>
      </c>
      <c r="N8305" s="38">
        <f>IF(AND(Colin!$G8305=$B$2,Colin!$H8305=$C$3),Colin!$I8305,)</f>
        <v>0</v>
      </c>
      <c r="O8305" s="38">
        <f>IF(AND(Colin!$G8305=$B$2,Colin!$H8305&lt;=$C$3),Colin!$I8305,)</f>
        <v>0</v>
      </c>
      <c r="P8305" s="38">
        <f>IF(Colin!$G8305&lt;$B$2,Colin!$I8305,0)</f>
        <v>0</v>
      </c>
      <c r="Q8305" s="38">
        <f>IF(Colin!$G8305&lt;$B$1,Colin!$I8305,0)</f>
        <v>0</v>
      </c>
    </row>
    <row r="8306" spans="12:17" x14ac:dyDescent="0.25">
      <c r="L8306" s="38">
        <f>IF(AND(Colin!$G8306=$B$1,Colin!$H8306=$C$3),Colin!$I8306,)</f>
        <v>0</v>
      </c>
      <c r="M8306" s="38">
        <f>IF(AND(Colin!$G8306=$B$1,Colin!$H8306&lt;=$C$3),Colin!$I8306,)</f>
        <v>0</v>
      </c>
      <c r="N8306" s="38">
        <f>IF(AND(Colin!$G8306=$B$2,Colin!$H8306=$C$3),Colin!$I8306,)</f>
        <v>0</v>
      </c>
      <c r="O8306" s="38">
        <f>IF(AND(Colin!$G8306=$B$2,Colin!$H8306&lt;=$C$3),Colin!$I8306,)</f>
        <v>0</v>
      </c>
      <c r="P8306" s="38">
        <f>IF(Colin!$G8306&lt;$B$2,Colin!$I8306,0)</f>
        <v>0</v>
      </c>
      <c r="Q8306" s="38">
        <f>IF(Colin!$G8306&lt;$B$1,Colin!$I8306,0)</f>
        <v>0</v>
      </c>
    </row>
    <row r="8307" spans="12:17" x14ac:dyDescent="0.25">
      <c r="L8307" s="38">
        <f>IF(AND(Colin!$G8307=$B$1,Colin!$H8307=$C$3),Colin!$I8307,)</f>
        <v>0</v>
      </c>
      <c r="M8307" s="38">
        <f>IF(AND(Colin!$G8307=$B$1,Colin!$H8307&lt;=$C$3),Colin!$I8307,)</f>
        <v>0</v>
      </c>
      <c r="N8307" s="38">
        <f>IF(AND(Colin!$G8307=$B$2,Colin!$H8307=$C$3),Colin!$I8307,)</f>
        <v>0</v>
      </c>
      <c r="O8307" s="38">
        <f>IF(AND(Colin!$G8307=$B$2,Colin!$H8307&lt;=$C$3),Colin!$I8307,)</f>
        <v>0</v>
      </c>
      <c r="P8307" s="38">
        <f>IF(Colin!$G8307&lt;$B$2,Colin!$I8307,0)</f>
        <v>0</v>
      </c>
      <c r="Q8307" s="38">
        <f>IF(Colin!$G8307&lt;$B$1,Colin!$I8307,0)</f>
        <v>0</v>
      </c>
    </row>
    <row r="8308" spans="12:17" x14ac:dyDescent="0.25">
      <c r="L8308" s="38">
        <f>IF(AND(Colin!$G8308=$B$1,Colin!$H8308=$C$3),Colin!$I8308,)</f>
        <v>0</v>
      </c>
      <c r="M8308" s="38">
        <f>IF(AND(Colin!$G8308=$B$1,Colin!$H8308&lt;=$C$3),Colin!$I8308,)</f>
        <v>0</v>
      </c>
      <c r="N8308" s="38">
        <f>IF(AND(Colin!$G8308=$B$2,Colin!$H8308=$C$3),Colin!$I8308,)</f>
        <v>0</v>
      </c>
      <c r="O8308" s="38">
        <f>IF(AND(Colin!$G8308=$B$2,Colin!$H8308&lt;=$C$3),Colin!$I8308,)</f>
        <v>0</v>
      </c>
      <c r="P8308" s="38">
        <f>IF(Colin!$G8308&lt;$B$2,Colin!$I8308,0)</f>
        <v>0</v>
      </c>
      <c r="Q8308" s="38">
        <f>IF(Colin!$G8308&lt;$B$1,Colin!$I8308,0)</f>
        <v>0</v>
      </c>
    </row>
    <row r="8309" spans="12:17" x14ac:dyDescent="0.25">
      <c r="L8309" s="38">
        <f>IF(AND(Colin!$G8309=$B$1,Colin!$H8309=$C$3),Colin!$I8309,)</f>
        <v>0</v>
      </c>
      <c r="M8309" s="38">
        <f>IF(AND(Colin!$G8309=$B$1,Colin!$H8309&lt;=$C$3),Colin!$I8309,)</f>
        <v>0</v>
      </c>
      <c r="N8309" s="38">
        <f>IF(AND(Colin!$G8309=$B$2,Colin!$H8309=$C$3),Colin!$I8309,)</f>
        <v>0</v>
      </c>
      <c r="O8309" s="38">
        <f>IF(AND(Colin!$G8309=$B$2,Colin!$H8309&lt;=$C$3),Colin!$I8309,)</f>
        <v>0</v>
      </c>
      <c r="P8309" s="38">
        <f>IF(Colin!$G8309&lt;$B$2,Colin!$I8309,0)</f>
        <v>0</v>
      </c>
      <c r="Q8309" s="38">
        <f>IF(Colin!$G8309&lt;$B$1,Colin!$I8309,0)</f>
        <v>0</v>
      </c>
    </row>
    <row r="8310" spans="12:17" x14ac:dyDescent="0.25">
      <c r="L8310" s="38">
        <f>IF(AND(Colin!$G8310=$B$1,Colin!$H8310=$C$3),Colin!$I8310,)</f>
        <v>0</v>
      </c>
      <c r="M8310" s="38">
        <f>IF(AND(Colin!$G8310=$B$1,Colin!$H8310&lt;=$C$3),Colin!$I8310,)</f>
        <v>0</v>
      </c>
      <c r="N8310" s="38">
        <f>IF(AND(Colin!$G8310=$B$2,Colin!$H8310=$C$3),Colin!$I8310,)</f>
        <v>0</v>
      </c>
      <c r="O8310" s="38">
        <f>IF(AND(Colin!$G8310=$B$2,Colin!$H8310&lt;=$C$3),Colin!$I8310,)</f>
        <v>0</v>
      </c>
      <c r="P8310" s="38">
        <f>IF(Colin!$G8310&lt;$B$2,Colin!$I8310,0)</f>
        <v>0</v>
      </c>
      <c r="Q8310" s="38">
        <f>IF(Colin!$G8310&lt;$B$1,Colin!$I8310,0)</f>
        <v>0</v>
      </c>
    </row>
    <row r="8311" spans="12:17" x14ac:dyDescent="0.25">
      <c r="L8311" s="38">
        <f>IF(AND(Colin!$G8311=$B$1,Colin!$H8311=$C$3),Colin!$I8311,)</f>
        <v>0</v>
      </c>
      <c r="M8311" s="38">
        <f>IF(AND(Colin!$G8311=$B$1,Colin!$H8311&lt;=$C$3),Colin!$I8311,)</f>
        <v>0</v>
      </c>
      <c r="N8311" s="38">
        <f>IF(AND(Colin!$G8311=$B$2,Colin!$H8311=$C$3),Colin!$I8311,)</f>
        <v>0</v>
      </c>
      <c r="O8311" s="38">
        <f>IF(AND(Colin!$G8311=$B$2,Colin!$H8311&lt;=$C$3),Colin!$I8311,)</f>
        <v>0</v>
      </c>
      <c r="P8311" s="38">
        <f>IF(Colin!$G8311&lt;$B$2,Colin!$I8311,0)</f>
        <v>0</v>
      </c>
      <c r="Q8311" s="38">
        <f>IF(Colin!$G8311&lt;$B$1,Colin!$I8311,0)</f>
        <v>0</v>
      </c>
    </row>
    <row r="8312" spans="12:17" x14ac:dyDescent="0.25">
      <c r="L8312" s="38">
        <f>IF(AND(Colin!$G8312=$B$1,Colin!$H8312=$C$3),Colin!$I8312,)</f>
        <v>0</v>
      </c>
      <c r="M8312" s="38">
        <f>IF(AND(Colin!$G8312=$B$1,Colin!$H8312&lt;=$C$3),Colin!$I8312,)</f>
        <v>0</v>
      </c>
      <c r="N8312" s="38">
        <f>IF(AND(Colin!$G8312=$B$2,Colin!$H8312=$C$3),Colin!$I8312,)</f>
        <v>0</v>
      </c>
      <c r="O8312" s="38">
        <f>IF(AND(Colin!$G8312=$B$2,Colin!$H8312&lt;=$C$3),Colin!$I8312,)</f>
        <v>0</v>
      </c>
      <c r="P8312" s="38">
        <f>IF(Colin!$G8312&lt;$B$2,Colin!$I8312,0)</f>
        <v>0</v>
      </c>
      <c r="Q8312" s="38">
        <f>IF(Colin!$G8312&lt;$B$1,Colin!$I8312,0)</f>
        <v>0</v>
      </c>
    </row>
    <row r="8313" spans="12:17" x14ac:dyDescent="0.25">
      <c r="L8313" s="38">
        <f>IF(AND(Colin!$G8313=$B$1,Colin!$H8313=$C$3),Colin!$I8313,)</f>
        <v>0</v>
      </c>
      <c r="M8313" s="38">
        <f>IF(AND(Colin!$G8313=$B$1,Colin!$H8313&lt;=$C$3),Colin!$I8313,)</f>
        <v>0</v>
      </c>
      <c r="N8313" s="38">
        <f>IF(AND(Colin!$G8313=$B$2,Colin!$H8313=$C$3),Colin!$I8313,)</f>
        <v>0</v>
      </c>
      <c r="O8313" s="38">
        <f>IF(AND(Colin!$G8313=$B$2,Colin!$H8313&lt;=$C$3),Colin!$I8313,)</f>
        <v>0</v>
      </c>
      <c r="P8313" s="38">
        <f>IF(Colin!$G8313&lt;$B$2,Colin!$I8313,0)</f>
        <v>0</v>
      </c>
      <c r="Q8313" s="38">
        <f>IF(Colin!$G8313&lt;$B$1,Colin!$I8313,0)</f>
        <v>0</v>
      </c>
    </row>
    <row r="8314" spans="12:17" x14ac:dyDescent="0.25">
      <c r="L8314" s="38">
        <f>IF(AND(Colin!$G8314=$B$1,Colin!$H8314=$C$3),Colin!$I8314,)</f>
        <v>0</v>
      </c>
      <c r="M8314" s="38">
        <f>IF(AND(Colin!$G8314=$B$1,Colin!$H8314&lt;=$C$3),Colin!$I8314,)</f>
        <v>0</v>
      </c>
      <c r="N8314" s="38">
        <f>IF(AND(Colin!$G8314=$B$2,Colin!$H8314=$C$3),Colin!$I8314,)</f>
        <v>0</v>
      </c>
      <c r="O8314" s="38">
        <f>IF(AND(Colin!$G8314=$B$2,Colin!$H8314&lt;=$C$3),Colin!$I8314,)</f>
        <v>0</v>
      </c>
      <c r="P8314" s="38">
        <f>IF(Colin!$G8314&lt;$B$2,Colin!$I8314,0)</f>
        <v>0</v>
      </c>
      <c r="Q8314" s="38">
        <f>IF(Colin!$G8314&lt;$B$1,Colin!$I8314,0)</f>
        <v>0</v>
      </c>
    </row>
    <row r="8315" spans="12:17" x14ac:dyDescent="0.25">
      <c r="L8315" s="38">
        <f>IF(AND(Colin!$G8315=$B$1,Colin!$H8315=$C$3),Colin!$I8315,)</f>
        <v>0</v>
      </c>
      <c r="M8315" s="38">
        <f>IF(AND(Colin!$G8315=$B$1,Colin!$H8315&lt;=$C$3),Colin!$I8315,)</f>
        <v>0</v>
      </c>
      <c r="N8315" s="38">
        <f>IF(AND(Colin!$G8315=$B$2,Colin!$H8315=$C$3),Colin!$I8315,)</f>
        <v>0</v>
      </c>
      <c r="O8315" s="38">
        <f>IF(AND(Colin!$G8315=$B$2,Colin!$H8315&lt;=$C$3),Colin!$I8315,)</f>
        <v>0</v>
      </c>
      <c r="P8315" s="38">
        <f>IF(Colin!$G8315&lt;$B$2,Colin!$I8315,0)</f>
        <v>0</v>
      </c>
      <c r="Q8315" s="38">
        <f>IF(Colin!$G8315&lt;$B$1,Colin!$I8315,0)</f>
        <v>0</v>
      </c>
    </row>
    <row r="8316" spans="12:17" x14ac:dyDescent="0.25">
      <c r="L8316" s="38">
        <f>IF(AND(Colin!$G8316=$B$1,Colin!$H8316=$C$3),Colin!$I8316,)</f>
        <v>0</v>
      </c>
      <c r="M8316" s="38">
        <f>IF(AND(Colin!$G8316=$B$1,Colin!$H8316&lt;=$C$3),Colin!$I8316,)</f>
        <v>0</v>
      </c>
      <c r="N8316" s="38">
        <f>IF(AND(Colin!$G8316=$B$2,Colin!$H8316=$C$3),Colin!$I8316,)</f>
        <v>0</v>
      </c>
      <c r="O8316" s="38">
        <f>IF(AND(Colin!$G8316=$B$2,Colin!$H8316&lt;=$C$3),Colin!$I8316,)</f>
        <v>0</v>
      </c>
      <c r="P8316" s="38">
        <f>IF(Colin!$G8316&lt;$B$2,Colin!$I8316,0)</f>
        <v>0</v>
      </c>
      <c r="Q8316" s="38">
        <f>IF(Colin!$G8316&lt;$B$1,Colin!$I8316,0)</f>
        <v>0</v>
      </c>
    </row>
    <row r="8317" spans="12:17" x14ac:dyDescent="0.25">
      <c r="L8317" s="38">
        <f>IF(AND(Colin!$G8317=$B$1,Colin!$H8317=$C$3),Colin!$I8317,)</f>
        <v>0</v>
      </c>
      <c r="M8317" s="38">
        <f>IF(AND(Colin!$G8317=$B$1,Colin!$H8317&lt;=$C$3),Colin!$I8317,)</f>
        <v>0</v>
      </c>
      <c r="N8317" s="38">
        <f>IF(AND(Colin!$G8317=$B$2,Colin!$H8317=$C$3),Colin!$I8317,)</f>
        <v>0</v>
      </c>
      <c r="O8317" s="38">
        <f>IF(AND(Colin!$G8317=$B$2,Colin!$H8317&lt;=$C$3),Colin!$I8317,)</f>
        <v>0</v>
      </c>
      <c r="P8317" s="38">
        <f>IF(Colin!$G8317&lt;$B$2,Colin!$I8317,0)</f>
        <v>0</v>
      </c>
      <c r="Q8317" s="38">
        <f>IF(Colin!$G8317&lt;$B$1,Colin!$I8317,0)</f>
        <v>0</v>
      </c>
    </row>
    <row r="8318" spans="12:17" x14ac:dyDescent="0.25">
      <c r="L8318" s="38">
        <f>IF(AND(Colin!$G8318=$B$1,Colin!$H8318=$C$3),Colin!$I8318,)</f>
        <v>0</v>
      </c>
      <c r="M8318" s="38">
        <f>IF(AND(Colin!$G8318=$B$1,Colin!$H8318&lt;=$C$3),Colin!$I8318,)</f>
        <v>0</v>
      </c>
      <c r="N8318" s="38">
        <f>IF(AND(Colin!$G8318=$B$2,Colin!$H8318=$C$3),Colin!$I8318,)</f>
        <v>0</v>
      </c>
      <c r="O8318" s="38">
        <f>IF(AND(Colin!$G8318=$B$2,Colin!$H8318&lt;=$C$3),Colin!$I8318,)</f>
        <v>0</v>
      </c>
      <c r="P8318" s="38">
        <f>IF(Colin!$G8318&lt;$B$2,Colin!$I8318,0)</f>
        <v>0</v>
      </c>
      <c r="Q8318" s="38">
        <f>IF(Colin!$G8318&lt;$B$1,Colin!$I8318,0)</f>
        <v>0</v>
      </c>
    </row>
    <row r="8319" spans="12:17" x14ac:dyDescent="0.25">
      <c r="L8319" s="38">
        <f>IF(AND(Colin!$G8319=$B$1,Colin!$H8319=$C$3),Colin!$I8319,)</f>
        <v>0</v>
      </c>
      <c r="M8319" s="38">
        <f>IF(AND(Colin!$G8319=$B$1,Colin!$H8319&lt;=$C$3),Colin!$I8319,)</f>
        <v>0</v>
      </c>
      <c r="N8319" s="38">
        <f>IF(AND(Colin!$G8319=$B$2,Colin!$H8319=$C$3),Colin!$I8319,)</f>
        <v>0</v>
      </c>
      <c r="O8319" s="38">
        <f>IF(AND(Colin!$G8319=$B$2,Colin!$H8319&lt;=$C$3),Colin!$I8319,)</f>
        <v>0</v>
      </c>
      <c r="P8319" s="38">
        <f>IF(Colin!$G8319&lt;$B$2,Colin!$I8319,0)</f>
        <v>0</v>
      </c>
      <c r="Q8319" s="38">
        <f>IF(Colin!$G8319&lt;$B$1,Colin!$I8319,0)</f>
        <v>0</v>
      </c>
    </row>
    <row r="8320" spans="12:17" x14ac:dyDescent="0.25">
      <c r="L8320" s="38">
        <f>IF(AND(Colin!$G8320=$B$1,Colin!$H8320=$C$3),Colin!$I8320,)</f>
        <v>0</v>
      </c>
      <c r="M8320" s="38">
        <f>IF(AND(Colin!$G8320=$B$1,Colin!$H8320&lt;=$C$3),Colin!$I8320,)</f>
        <v>0</v>
      </c>
      <c r="N8320" s="38">
        <f>IF(AND(Colin!$G8320=$B$2,Colin!$H8320=$C$3),Colin!$I8320,)</f>
        <v>0</v>
      </c>
      <c r="O8320" s="38">
        <f>IF(AND(Colin!$G8320=$B$2,Colin!$H8320&lt;=$C$3),Colin!$I8320,)</f>
        <v>0</v>
      </c>
      <c r="P8320" s="38">
        <f>IF(Colin!$G8320&lt;$B$2,Colin!$I8320,0)</f>
        <v>0</v>
      </c>
      <c r="Q8320" s="38">
        <f>IF(Colin!$G8320&lt;$B$1,Colin!$I8320,0)</f>
        <v>0</v>
      </c>
    </row>
    <row r="8321" spans="12:17" x14ac:dyDescent="0.25">
      <c r="L8321" s="38">
        <f>IF(AND(Colin!$G8321=$B$1,Colin!$H8321=$C$3),Colin!$I8321,)</f>
        <v>0</v>
      </c>
      <c r="M8321" s="38">
        <f>IF(AND(Colin!$G8321=$B$1,Colin!$H8321&lt;=$C$3),Colin!$I8321,)</f>
        <v>0</v>
      </c>
      <c r="N8321" s="38">
        <f>IF(AND(Colin!$G8321=$B$2,Colin!$H8321=$C$3),Colin!$I8321,)</f>
        <v>0</v>
      </c>
      <c r="O8321" s="38">
        <f>IF(AND(Colin!$G8321=$B$2,Colin!$H8321&lt;=$C$3),Colin!$I8321,)</f>
        <v>0</v>
      </c>
      <c r="P8321" s="38">
        <f>IF(Colin!$G8321&lt;$B$2,Colin!$I8321,0)</f>
        <v>0</v>
      </c>
      <c r="Q8321" s="38">
        <f>IF(Colin!$G8321&lt;$B$1,Colin!$I8321,0)</f>
        <v>0</v>
      </c>
    </row>
    <row r="8322" spans="12:17" x14ac:dyDescent="0.25">
      <c r="L8322" s="38">
        <f>IF(AND(Colin!$G8322=$B$1,Colin!$H8322=$C$3),Colin!$I8322,)</f>
        <v>0</v>
      </c>
      <c r="M8322" s="38">
        <f>IF(AND(Colin!$G8322=$B$1,Colin!$H8322&lt;=$C$3),Colin!$I8322,)</f>
        <v>0</v>
      </c>
      <c r="N8322" s="38">
        <f>IF(AND(Colin!$G8322=$B$2,Colin!$H8322=$C$3),Colin!$I8322,)</f>
        <v>0</v>
      </c>
      <c r="O8322" s="38">
        <f>IF(AND(Colin!$G8322=$B$2,Colin!$H8322&lt;=$C$3),Colin!$I8322,)</f>
        <v>0</v>
      </c>
      <c r="P8322" s="38">
        <f>IF(Colin!$G8322&lt;$B$2,Colin!$I8322,0)</f>
        <v>0</v>
      </c>
      <c r="Q8322" s="38">
        <f>IF(Colin!$G8322&lt;$B$1,Colin!$I8322,0)</f>
        <v>0</v>
      </c>
    </row>
    <row r="8323" spans="12:17" x14ac:dyDescent="0.25">
      <c r="L8323" s="38">
        <f>IF(AND(Colin!$G8323=$B$1,Colin!$H8323=$C$3),Colin!$I8323,)</f>
        <v>0</v>
      </c>
      <c r="M8323" s="38">
        <f>IF(AND(Colin!$G8323=$B$1,Colin!$H8323&lt;=$C$3),Colin!$I8323,)</f>
        <v>0</v>
      </c>
      <c r="N8323" s="38">
        <f>IF(AND(Colin!$G8323=$B$2,Colin!$H8323=$C$3),Colin!$I8323,)</f>
        <v>0</v>
      </c>
      <c r="O8323" s="38">
        <f>IF(AND(Colin!$G8323=$B$2,Colin!$H8323&lt;=$C$3),Colin!$I8323,)</f>
        <v>0</v>
      </c>
      <c r="P8323" s="38">
        <f>IF(Colin!$G8323&lt;$B$2,Colin!$I8323,0)</f>
        <v>0</v>
      </c>
      <c r="Q8323" s="38">
        <f>IF(Colin!$G8323&lt;$B$1,Colin!$I8323,0)</f>
        <v>0</v>
      </c>
    </row>
    <row r="8324" spans="12:17" x14ac:dyDescent="0.25">
      <c r="L8324" s="38">
        <f>IF(AND(Colin!$G8324=$B$1,Colin!$H8324=$C$3),Colin!$I8324,)</f>
        <v>0</v>
      </c>
      <c r="M8324" s="38">
        <f>IF(AND(Colin!$G8324=$B$1,Colin!$H8324&lt;=$C$3),Colin!$I8324,)</f>
        <v>0</v>
      </c>
      <c r="N8324" s="38">
        <f>IF(AND(Colin!$G8324=$B$2,Colin!$H8324=$C$3),Colin!$I8324,)</f>
        <v>0</v>
      </c>
      <c r="O8324" s="38">
        <f>IF(AND(Colin!$G8324=$B$2,Colin!$H8324&lt;=$C$3),Colin!$I8324,)</f>
        <v>0</v>
      </c>
      <c r="P8324" s="38">
        <f>IF(Colin!$G8324&lt;$B$2,Colin!$I8324,0)</f>
        <v>0</v>
      </c>
      <c r="Q8324" s="38">
        <f>IF(Colin!$G8324&lt;$B$1,Colin!$I8324,0)</f>
        <v>0</v>
      </c>
    </row>
    <row r="8325" spans="12:17" x14ac:dyDescent="0.25">
      <c r="L8325" s="38">
        <f>IF(AND(Colin!$G8325=$B$1,Colin!$H8325=$C$3),Colin!$I8325,)</f>
        <v>0</v>
      </c>
      <c r="M8325" s="38">
        <f>IF(AND(Colin!$G8325=$B$1,Colin!$H8325&lt;=$C$3),Colin!$I8325,)</f>
        <v>0</v>
      </c>
      <c r="N8325" s="38">
        <f>IF(AND(Colin!$G8325=$B$2,Colin!$H8325=$C$3),Colin!$I8325,)</f>
        <v>0</v>
      </c>
      <c r="O8325" s="38">
        <f>IF(AND(Colin!$G8325=$B$2,Colin!$H8325&lt;=$C$3),Colin!$I8325,)</f>
        <v>0</v>
      </c>
      <c r="P8325" s="38">
        <f>IF(Colin!$G8325&lt;$B$2,Colin!$I8325,0)</f>
        <v>0</v>
      </c>
      <c r="Q8325" s="38">
        <f>IF(Colin!$G8325&lt;$B$1,Colin!$I8325,0)</f>
        <v>0</v>
      </c>
    </row>
    <row r="8326" spans="12:17" x14ac:dyDescent="0.25">
      <c r="L8326" s="38">
        <f>IF(AND(Colin!$G8326=$B$1,Colin!$H8326=$C$3),Colin!$I8326,)</f>
        <v>0</v>
      </c>
      <c r="M8326" s="38">
        <f>IF(AND(Colin!$G8326=$B$1,Colin!$H8326&lt;=$C$3),Colin!$I8326,)</f>
        <v>0</v>
      </c>
      <c r="N8326" s="38">
        <f>IF(AND(Colin!$G8326=$B$2,Colin!$H8326=$C$3),Colin!$I8326,)</f>
        <v>0</v>
      </c>
      <c r="O8326" s="38">
        <f>IF(AND(Colin!$G8326=$B$2,Colin!$H8326&lt;=$C$3),Colin!$I8326,)</f>
        <v>0</v>
      </c>
      <c r="P8326" s="38">
        <f>IF(Colin!$G8326&lt;$B$2,Colin!$I8326,0)</f>
        <v>0</v>
      </c>
      <c r="Q8326" s="38">
        <f>IF(Colin!$G8326&lt;$B$1,Colin!$I8326,0)</f>
        <v>0</v>
      </c>
    </row>
    <row r="8327" spans="12:17" x14ac:dyDescent="0.25">
      <c r="L8327" s="38">
        <f>IF(AND(Colin!$G8327=$B$1,Colin!$H8327=$C$3),Colin!$I8327,)</f>
        <v>0</v>
      </c>
      <c r="M8327" s="38">
        <f>IF(AND(Colin!$G8327=$B$1,Colin!$H8327&lt;=$C$3),Colin!$I8327,)</f>
        <v>0</v>
      </c>
      <c r="N8327" s="38">
        <f>IF(AND(Colin!$G8327=$B$2,Colin!$H8327=$C$3),Colin!$I8327,)</f>
        <v>0</v>
      </c>
      <c r="O8327" s="38">
        <f>IF(AND(Colin!$G8327=$B$2,Colin!$H8327&lt;=$C$3),Colin!$I8327,)</f>
        <v>0</v>
      </c>
      <c r="P8327" s="38">
        <f>IF(Colin!$G8327&lt;$B$2,Colin!$I8327,0)</f>
        <v>0</v>
      </c>
      <c r="Q8327" s="38">
        <f>IF(Colin!$G8327&lt;$B$1,Colin!$I8327,0)</f>
        <v>0</v>
      </c>
    </row>
    <row r="8328" spans="12:17" x14ac:dyDescent="0.25">
      <c r="L8328" s="38">
        <f>IF(AND(Colin!$G8328=$B$1,Colin!$H8328=$C$3),Colin!$I8328,)</f>
        <v>0</v>
      </c>
      <c r="M8328" s="38">
        <f>IF(AND(Colin!$G8328=$B$1,Colin!$H8328&lt;=$C$3),Colin!$I8328,)</f>
        <v>0</v>
      </c>
      <c r="N8328" s="38">
        <f>IF(AND(Colin!$G8328=$B$2,Colin!$H8328=$C$3),Colin!$I8328,)</f>
        <v>0</v>
      </c>
      <c r="O8328" s="38">
        <f>IF(AND(Colin!$G8328=$B$2,Colin!$H8328&lt;=$C$3),Colin!$I8328,)</f>
        <v>0</v>
      </c>
      <c r="P8328" s="38">
        <f>IF(Colin!$G8328&lt;$B$2,Colin!$I8328,0)</f>
        <v>0</v>
      </c>
      <c r="Q8328" s="38">
        <f>IF(Colin!$G8328&lt;$B$1,Colin!$I8328,0)</f>
        <v>0</v>
      </c>
    </row>
    <row r="8329" spans="12:17" x14ac:dyDescent="0.25">
      <c r="L8329" s="38">
        <f>IF(AND(Colin!$G8329=$B$1,Colin!$H8329=$C$3),Colin!$I8329,)</f>
        <v>0</v>
      </c>
      <c r="M8329" s="38">
        <f>IF(AND(Colin!$G8329=$B$1,Colin!$H8329&lt;=$C$3),Colin!$I8329,)</f>
        <v>0</v>
      </c>
      <c r="N8329" s="38">
        <f>IF(AND(Colin!$G8329=$B$2,Colin!$H8329=$C$3),Colin!$I8329,)</f>
        <v>0</v>
      </c>
      <c r="O8329" s="38">
        <f>IF(AND(Colin!$G8329=$B$2,Colin!$H8329&lt;=$C$3),Colin!$I8329,)</f>
        <v>0</v>
      </c>
      <c r="P8329" s="38">
        <f>IF(Colin!$G8329&lt;$B$2,Colin!$I8329,0)</f>
        <v>0</v>
      </c>
      <c r="Q8329" s="38">
        <f>IF(Colin!$G8329&lt;$B$1,Colin!$I8329,0)</f>
        <v>0</v>
      </c>
    </row>
    <row r="8330" spans="12:17" x14ac:dyDescent="0.25">
      <c r="L8330" s="38">
        <f>IF(AND(Colin!$G8330=$B$1,Colin!$H8330=$C$3),Colin!$I8330,)</f>
        <v>0</v>
      </c>
      <c r="M8330" s="38">
        <f>IF(AND(Colin!$G8330=$B$1,Colin!$H8330&lt;=$C$3),Colin!$I8330,)</f>
        <v>0</v>
      </c>
      <c r="N8330" s="38">
        <f>IF(AND(Colin!$G8330=$B$2,Colin!$H8330=$C$3),Colin!$I8330,)</f>
        <v>0</v>
      </c>
      <c r="O8330" s="38">
        <f>IF(AND(Colin!$G8330=$B$2,Colin!$H8330&lt;=$C$3),Colin!$I8330,)</f>
        <v>0</v>
      </c>
      <c r="P8330" s="38">
        <f>IF(Colin!$G8330&lt;$B$2,Colin!$I8330,0)</f>
        <v>0</v>
      </c>
      <c r="Q8330" s="38">
        <f>IF(Colin!$G8330&lt;$B$1,Colin!$I8330,0)</f>
        <v>0</v>
      </c>
    </row>
    <row r="8331" spans="12:17" x14ac:dyDescent="0.25">
      <c r="L8331" s="38">
        <f>IF(AND(Colin!$G8331=$B$1,Colin!$H8331=$C$3),Colin!$I8331,)</f>
        <v>0</v>
      </c>
      <c r="M8331" s="38">
        <f>IF(AND(Colin!$G8331=$B$1,Colin!$H8331&lt;=$C$3),Colin!$I8331,)</f>
        <v>0</v>
      </c>
      <c r="N8331" s="38">
        <f>IF(AND(Colin!$G8331=$B$2,Colin!$H8331=$C$3),Colin!$I8331,)</f>
        <v>0</v>
      </c>
      <c r="O8331" s="38">
        <f>IF(AND(Colin!$G8331=$B$2,Colin!$H8331&lt;=$C$3),Colin!$I8331,)</f>
        <v>0</v>
      </c>
      <c r="P8331" s="38">
        <f>IF(Colin!$G8331&lt;$B$2,Colin!$I8331,0)</f>
        <v>0</v>
      </c>
      <c r="Q8331" s="38">
        <f>IF(Colin!$G8331&lt;$B$1,Colin!$I8331,0)</f>
        <v>0</v>
      </c>
    </row>
    <row r="8332" spans="12:17" x14ac:dyDescent="0.25">
      <c r="L8332" s="38">
        <f>IF(AND(Colin!$G8332=$B$1,Colin!$H8332=$C$3),Colin!$I8332,)</f>
        <v>0</v>
      </c>
      <c r="M8332" s="38">
        <f>IF(AND(Colin!$G8332=$B$1,Colin!$H8332&lt;=$C$3),Colin!$I8332,)</f>
        <v>0</v>
      </c>
      <c r="N8332" s="38">
        <f>IF(AND(Colin!$G8332=$B$2,Colin!$H8332=$C$3),Colin!$I8332,)</f>
        <v>0</v>
      </c>
      <c r="O8332" s="38">
        <f>IF(AND(Colin!$G8332=$B$2,Colin!$H8332&lt;=$C$3),Colin!$I8332,)</f>
        <v>0</v>
      </c>
      <c r="P8332" s="38">
        <f>IF(Colin!$G8332&lt;$B$2,Colin!$I8332,0)</f>
        <v>0</v>
      </c>
      <c r="Q8332" s="38">
        <f>IF(Colin!$G8332&lt;$B$1,Colin!$I8332,0)</f>
        <v>0</v>
      </c>
    </row>
    <row r="8333" spans="12:17" x14ac:dyDescent="0.25">
      <c r="L8333" s="38">
        <f>IF(AND(Colin!$G8333=$B$1,Colin!$H8333=$C$3),Colin!$I8333,)</f>
        <v>0</v>
      </c>
      <c r="M8333" s="38">
        <f>IF(AND(Colin!$G8333=$B$1,Colin!$H8333&lt;=$C$3),Colin!$I8333,)</f>
        <v>0</v>
      </c>
      <c r="N8333" s="38">
        <f>IF(AND(Colin!$G8333=$B$2,Colin!$H8333=$C$3),Colin!$I8333,)</f>
        <v>0</v>
      </c>
      <c r="O8333" s="38">
        <f>IF(AND(Colin!$G8333=$B$2,Colin!$H8333&lt;=$C$3),Colin!$I8333,)</f>
        <v>0</v>
      </c>
      <c r="P8333" s="38">
        <f>IF(Colin!$G8333&lt;$B$2,Colin!$I8333,0)</f>
        <v>0</v>
      </c>
      <c r="Q8333" s="38">
        <f>IF(Colin!$G8333&lt;$B$1,Colin!$I8333,0)</f>
        <v>0</v>
      </c>
    </row>
    <row r="8334" spans="12:17" x14ac:dyDescent="0.25">
      <c r="L8334" s="38">
        <f>IF(AND(Colin!$G8334=$B$1,Colin!$H8334=$C$3),Colin!$I8334,)</f>
        <v>0</v>
      </c>
      <c r="M8334" s="38">
        <f>IF(AND(Colin!$G8334=$B$1,Colin!$H8334&lt;=$C$3),Colin!$I8334,)</f>
        <v>0</v>
      </c>
      <c r="N8334" s="38">
        <f>IF(AND(Colin!$G8334=$B$2,Colin!$H8334=$C$3),Colin!$I8334,)</f>
        <v>0</v>
      </c>
      <c r="O8334" s="38">
        <f>IF(AND(Colin!$G8334=$B$2,Colin!$H8334&lt;=$C$3),Colin!$I8334,)</f>
        <v>0</v>
      </c>
      <c r="P8334" s="38">
        <f>IF(Colin!$G8334&lt;$B$2,Colin!$I8334,0)</f>
        <v>0</v>
      </c>
      <c r="Q8334" s="38">
        <f>IF(Colin!$G8334&lt;$B$1,Colin!$I8334,0)</f>
        <v>0</v>
      </c>
    </row>
    <row r="8335" spans="12:17" x14ac:dyDescent="0.25">
      <c r="L8335" s="38">
        <f>IF(AND(Colin!$G8335=$B$1,Colin!$H8335=$C$3),Colin!$I8335,)</f>
        <v>0</v>
      </c>
      <c r="M8335" s="38">
        <f>IF(AND(Colin!$G8335=$B$1,Colin!$H8335&lt;=$C$3),Colin!$I8335,)</f>
        <v>0</v>
      </c>
      <c r="N8335" s="38">
        <f>IF(AND(Colin!$G8335=$B$2,Colin!$H8335=$C$3),Colin!$I8335,)</f>
        <v>0</v>
      </c>
      <c r="O8335" s="38">
        <f>IF(AND(Colin!$G8335=$B$2,Colin!$H8335&lt;=$C$3),Colin!$I8335,)</f>
        <v>0</v>
      </c>
      <c r="P8335" s="38">
        <f>IF(Colin!$G8335&lt;$B$2,Colin!$I8335,0)</f>
        <v>0</v>
      </c>
      <c r="Q8335" s="38">
        <f>IF(Colin!$G8335&lt;$B$1,Colin!$I8335,0)</f>
        <v>0</v>
      </c>
    </row>
    <row r="8336" spans="12:17" x14ac:dyDescent="0.25">
      <c r="L8336" s="38">
        <f>IF(AND(Colin!$G8336=$B$1,Colin!$H8336=$C$3),Colin!$I8336,)</f>
        <v>0</v>
      </c>
      <c r="M8336" s="38">
        <f>IF(AND(Colin!$G8336=$B$1,Colin!$H8336&lt;=$C$3),Colin!$I8336,)</f>
        <v>0</v>
      </c>
      <c r="N8336" s="38">
        <f>IF(AND(Colin!$G8336=$B$2,Colin!$H8336=$C$3),Colin!$I8336,)</f>
        <v>0</v>
      </c>
      <c r="O8336" s="38">
        <f>IF(AND(Colin!$G8336=$B$2,Colin!$H8336&lt;=$C$3),Colin!$I8336,)</f>
        <v>0</v>
      </c>
      <c r="P8336" s="38">
        <f>IF(Colin!$G8336&lt;$B$2,Colin!$I8336,0)</f>
        <v>0</v>
      </c>
      <c r="Q8336" s="38">
        <f>IF(Colin!$G8336&lt;$B$1,Colin!$I8336,0)</f>
        <v>0</v>
      </c>
    </row>
    <row r="8337" spans="12:17" x14ac:dyDescent="0.25">
      <c r="L8337" s="38">
        <f>IF(AND(Colin!$G8337=$B$1,Colin!$H8337=$C$3),Colin!$I8337,)</f>
        <v>0</v>
      </c>
      <c r="M8337" s="38">
        <f>IF(AND(Colin!$G8337=$B$1,Colin!$H8337&lt;=$C$3),Colin!$I8337,)</f>
        <v>0</v>
      </c>
      <c r="N8337" s="38">
        <f>IF(AND(Colin!$G8337=$B$2,Colin!$H8337=$C$3),Colin!$I8337,)</f>
        <v>0</v>
      </c>
      <c r="O8337" s="38">
        <f>IF(AND(Colin!$G8337=$B$2,Colin!$H8337&lt;=$C$3),Colin!$I8337,)</f>
        <v>0</v>
      </c>
      <c r="P8337" s="38">
        <f>IF(Colin!$G8337&lt;$B$2,Colin!$I8337,0)</f>
        <v>0</v>
      </c>
      <c r="Q8337" s="38">
        <f>IF(Colin!$G8337&lt;$B$1,Colin!$I8337,0)</f>
        <v>0</v>
      </c>
    </row>
    <row r="8338" spans="12:17" x14ac:dyDescent="0.25">
      <c r="L8338" s="38">
        <f>IF(AND(Colin!$G8338=$B$1,Colin!$H8338=$C$3),Colin!$I8338,)</f>
        <v>0</v>
      </c>
      <c r="M8338" s="38">
        <f>IF(AND(Colin!$G8338=$B$1,Colin!$H8338&lt;=$C$3),Colin!$I8338,)</f>
        <v>0</v>
      </c>
      <c r="N8338" s="38">
        <f>IF(AND(Colin!$G8338=$B$2,Colin!$H8338=$C$3),Colin!$I8338,)</f>
        <v>0</v>
      </c>
      <c r="O8338" s="38">
        <f>IF(AND(Colin!$G8338=$B$2,Colin!$H8338&lt;=$C$3),Colin!$I8338,)</f>
        <v>0</v>
      </c>
      <c r="P8338" s="38">
        <f>IF(Colin!$G8338&lt;$B$2,Colin!$I8338,0)</f>
        <v>0</v>
      </c>
      <c r="Q8338" s="38">
        <f>IF(Colin!$G8338&lt;$B$1,Colin!$I8338,0)</f>
        <v>0</v>
      </c>
    </row>
    <row r="8339" spans="12:17" x14ac:dyDescent="0.25">
      <c r="L8339" s="38">
        <f>IF(AND(Colin!$G8339=$B$1,Colin!$H8339=$C$3),Colin!$I8339,)</f>
        <v>0</v>
      </c>
      <c r="M8339" s="38">
        <f>IF(AND(Colin!$G8339=$B$1,Colin!$H8339&lt;=$C$3),Colin!$I8339,)</f>
        <v>0</v>
      </c>
      <c r="N8339" s="38">
        <f>IF(AND(Colin!$G8339=$B$2,Colin!$H8339=$C$3),Colin!$I8339,)</f>
        <v>0</v>
      </c>
      <c r="O8339" s="38">
        <f>IF(AND(Colin!$G8339=$B$2,Colin!$H8339&lt;=$C$3),Colin!$I8339,)</f>
        <v>0</v>
      </c>
      <c r="P8339" s="38">
        <f>IF(Colin!$G8339&lt;$B$2,Colin!$I8339,0)</f>
        <v>0</v>
      </c>
      <c r="Q8339" s="38">
        <f>IF(Colin!$G8339&lt;$B$1,Colin!$I8339,0)</f>
        <v>0</v>
      </c>
    </row>
    <row r="8340" spans="12:17" x14ac:dyDescent="0.25">
      <c r="L8340" s="38">
        <f>IF(AND(Colin!$G8340=$B$1,Colin!$H8340=$C$3),Colin!$I8340,)</f>
        <v>0</v>
      </c>
      <c r="M8340" s="38">
        <f>IF(AND(Colin!$G8340=$B$1,Colin!$H8340&lt;=$C$3),Colin!$I8340,)</f>
        <v>0</v>
      </c>
      <c r="N8340" s="38">
        <f>IF(AND(Colin!$G8340=$B$2,Colin!$H8340=$C$3),Colin!$I8340,)</f>
        <v>0</v>
      </c>
      <c r="O8340" s="38">
        <f>IF(AND(Colin!$G8340=$B$2,Colin!$H8340&lt;=$C$3),Colin!$I8340,)</f>
        <v>0</v>
      </c>
      <c r="P8340" s="38">
        <f>IF(Colin!$G8340&lt;$B$2,Colin!$I8340,0)</f>
        <v>0</v>
      </c>
      <c r="Q8340" s="38">
        <f>IF(Colin!$G8340&lt;$B$1,Colin!$I8340,0)</f>
        <v>0</v>
      </c>
    </row>
    <row r="8341" spans="12:17" x14ac:dyDescent="0.25">
      <c r="L8341" s="38">
        <f>IF(AND(Colin!$G8341=$B$1,Colin!$H8341=$C$3),Colin!$I8341,)</f>
        <v>0</v>
      </c>
      <c r="M8341" s="38">
        <f>IF(AND(Colin!$G8341=$B$1,Colin!$H8341&lt;=$C$3),Colin!$I8341,)</f>
        <v>0</v>
      </c>
      <c r="N8341" s="38">
        <f>IF(AND(Colin!$G8341=$B$2,Colin!$H8341=$C$3),Colin!$I8341,)</f>
        <v>0</v>
      </c>
      <c r="O8341" s="38">
        <f>IF(AND(Colin!$G8341=$B$2,Colin!$H8341&lt;=$C$3),Colin!$I8341,)</f>
        <v>0</v>
      </c>
      <c r="P8341" s="38">
        <f>IF(Colin!$G8341&lt;$B$2,Colin!$I8341,0)</f>
        <v>0</v>
      </c>
      <c r="Q8341" s="38">
        <f>IF(Colin!$G8341&lt;$B$1,Colin!$I8341,0)</f>
        <v>0</v>
      </c>
    </row>
    <row r="8342" spans="12:17" x14ac:dyDescent="0.25">
      <c r="L8342" s="38">
        <f>IF(AND(Colin!$G8342=$B$1,Colin!$H8342=$C$3),Colin!$I8342,)</f>
        <v>0</v>
      </c>
      <c r="M8342" s="38">
        <f>IF(AND(Colin!$G8342=$B$1,Colin!$H8342&lt;=$C$3),Colin!$I8342,)</f>
        <v>0</v>
      </c>
      <c r="N8342" s="38">
        <f>IF(AND(Colin!$G8342=$B$2,Colin!$H8342=$C$3),Colin!$I8342,)</f>
        <v>0</v>
      </c>
      <c r="O8342" s="38">
        <f>IF(AND(Colin!$G8342=$B$2,Colin!$H8342&lt;=$C$3),Colin!$I8342,)</f>
        <v>0</v>
      </c>
      <c r="P8342" s="38">
        <f>IF(Colin!$G8342&lt;$B$2,Colin!$I8342,0)</f>
        <v>0</v>
      </c>
      <c r="Q8342" s="38">
        <f>IF(Colin!$G8342&lt;$B$1,Colin!$I8342,0)</f>
        <v>0</v>
      </c>
    </row>
    <row r="8343" spans="12:17" x14ac:dyDescent="0.25">
      <c r="L8343" s="38">
        <f>IF(AND(Colin!$G8343=$B$1,Colin!$H8343=$C$3),Colin!$I8343,)</f>
        <v>0</v>
      </c>
      <c r="M8343" s="38">
        <f>IF(AND(Colin!$G8343=$B$1,Colin!$H8343&lt;=$C$3),Colin!$I8343,)</f>
        <v>0</v>
      </c>
      <c r="N8343" s="38">
        <f>IF(AND(Colin!$G8343=$B$2,Colin!$H8343=$C$3),Colin!$I8343,)</f>
        <v>0</v>
      </c>
      <c r="O8343" s="38">
        <f>IF(AND(Colin!$G8343=$B$2,Colin!$H8343&lt;=$C$3),Colin!$I8343,)</f>
        <v>0</v>
      </c>
      <c r="P8343" s="38">
        <f>IF(Colin!$G8343&lt;$B$2,Colin!$I8343,0)</f>
        <v>0</v>
      </c>
      <c r="Q8343" s="38">
        <f>IF(Colin!$G8343&lt;$B$1,Colin!$I8343,0)</f>
        <v>0</v>
      </c>
    </row>
    <row r="8344" spans="12:17" x14ac:dyDescent="0.25">
      <c r="L8344" s="38">
        <f>IF(AND(Colin!$G8344=$B$1,Colin!$H8344=$C$3),Colin!$I8344,)</f>
        <v>0</v>
      </c>
      <c r="M8344" s="38">
        <f>IF(AND(Colin!$G8344=$B$1,Colin!$H8344&lt;=$C$3),Colin!$I8344,)</f>
        <v>0</v>
      </c>
      <c r="N8344" s="38">
        <f>IF(AND(Colin!$G8344=$B$2,Colin!$H8344=$C$3),Colin!$I8344,)</f>
        <v>0</v>
      </c>
      <c r="O8344" s="38">
        <f>IF(AND(Colin!$G8344=$B$2,Colin!$H8344&lt;=$C$3),Colin!$I8344,)</f>
        <v>0</v>
      </c>
      <c r="P8344" s="38">
        <f>IF(Colin!$G8344&lt;$B$2,Colin!$I8344,0)</f>
        <v>0</v>
      </c>
      <c r="Q8344" s="38">
        <f>IF(Colin!$G8344&lt;$B$1,Colin!$I8344,0)</f>
        <v>0</v>
      </c>
    </row>
    <row r="8345" spans="12:17" x14ac:dyDescent="0.25">
      <c r="L8345" s="38">
        <f>IF(AND(Colin!$G8345=$B$1,Colin!$H8345=$C$3),Colin!$I8345,)</f>
        <v>0</v>
      </c>
      <c r="M8345" s="38">
        <f>IF(AND(Colin!$G8345=$B$1,Colin!$H8345&lt;=$C$3),Colin!$I8345,)</f>
        <v>0</v>
      </c>
      <c r="N8345" s="38">
        <f>IF(AND(Colin!$G8345=$B$2,Colin!$H8345=$C$3),Colin!$I8345,)</f>
        <v>0</v>
      </c>
      <c r="O8345" s="38">
        <f>IF(AND(Colin!$G8345=$B$2,Colin!$H8345&lt;=$C$3),Colin!$I8345,)</f>
        <v>0</v>
      </c>
      <c r="P8345" s="38">
        <f>IF(Colin!$G8345&lt;$B$2,Colin!$I8345,0)</f>
        <v>0</v>
      </c>
      <c r="Q8345" s="38">
        <f>IF(Colin!$G8345&lt;$B$1,Colin!$I8345,0)</f>
        <v>0</v>
      </c>
    </row>
    <row r="8346" spans="12:17" x14ac:dyDescent="0.25">
      <c r="L8346" s="38">
        <f>IF(AND(Colin!$G8346=$B$1,Colin!$H8346=$C$3),Colin!$I8346,)</f>
        <v>0</v>
      </c>
      <c r="M8346" s="38">
        <f>IF(AND(Colin!$G8346=$B$1,Colin!$H8346&lt;=$C$3),Colin!$I8346,)</f>
        <v>0</v>
      </c>
      <c r="N8346" s="38">
        <f>IF(AND(Colin!$G8346=$B$2,Colin!$H8346=$C$3),Colin!$I8346,)</f>
        <v>0</v>
      </c>
      <c r="O8346" s="38">
        <f>IF(AND(Colin!$G8346=$B$2,Colin!$H8346&lt;=$C$3),Colin!$I8346,)</f>
        <v>0</v>
      </c>
      <c r="P8346" s="38">
        <f>IF(Colin!$G8346&lt;$B$2,Colin!$I8346,0)</f>
        <v>0</v>
      </c>
      <c r="Q8346" s="38">
        <f>IF(Colin!$G8346&lt;$B$1,Colin!$I8346,0)</f>
        <v>0</v>
      </c>
    </row>
    <row r="8347" spans="12:17" x14ac:dyDescent="0.25">
      <c r="L8347" s="38">
        <f>IF(AND(Colin!$G8347=$B$1,Colin!$H8347=$C$3),Colin!$I8347,)</f>
        <v>0</v>
      </c>
      <c r="M8347" s="38">
        <f>IF(AND(Colin!$G8347=$B$1,Colin!$H8347&lt;=$C$3),Colin!$I8347,)</f>
        <v>0</v>
      </c>
      <c r="N8347" s="38">
        <f>IF(AND(Colin!$G8347=$B$2,Colin!$H8347=$C$3),Colin!$I8347,)</f>
        <v>0</v>
      </c>
      <c r="O8347" s="38">
        <f>IF(AND(Colin!$G8347=$B$2,Colin!$H8347&lt;=$C$3),Colin!$I8347,)</f>
        <v>0</v>
      </c>
      <c r="P8347" s="38">
        <f>IF(Colin!$G8347&lt;$B$2,Colin!$I8347,0)</f>
        <v>0</v>
      </c>
      <c r="Q8347" s="38">
        <f>IF(Colin!$G8347&lt;$B$1,Colin!$I8347,0)</f>
        <v>0</v>
      </c>
    </row>
    <row r="8348" spans="12:17" x14ac:dyDescent="0.25">
      <c r="L8348" s="38">
        <f>IF(AND(Colin!$G8348=$B$1,Colin!$H8348=$C$3),Colin!$I8348,)</f>
        <v>0</v>
      </c>
      <c r="M8348" s="38">
        <f>IF(AND(Colin!$G8348=$B$1,Colin!$H8348&lt;=$C$3),Colin!$I8348,)</f>
        <v>0</v>
      </c>
      <c r="N8348" s="38">
        <f>IF(AND(Colin!$G8348=$B$2,Colin!$H8348=$C$3),Colin!$I8348,)</f>
        <v>0</v>
      </c>
      <c r="O8348" s="38">
        <f>IF(AND(Colin!$G8348=$B$2,Colin!$H8348&lt;=$C$3),Colin!$I8348,)</f>
        <v>0</v>
      </c>
      <c r="P8348" s="38">
        <f>IF(Colin!$G8348&lt;$B$2,Colin!$I8348,0)</f>
        <v>0</v>
      </c>
      <c r="Q8348" s="38">
        <f>IF(Colin!$G8348&lt;$B$1,Colin!$I8348,0)</f>
        <v>0</v>
      </c>
    </row>
    <row r="8349" spans="12:17" x14ac:dyDescent="0.25">
      <c r="L8349" s="38">
        <f>IF(AND(Colin!$G8349=$B$1,Colin!$H8349=$C$3),Colin!$I8349,)</f>
        <v>0</v>
      </c>
      <c r="M8349" s="38">
        <f>IF(AND(Colin!$G8349=$B$1,Colin!$H8349&lt;=$C$3),Colin!$I8349,)</f>
        <v>0</v>
      </c>
      <c r="N8349" s="38">
        <f>IF(AND(Colin!$G8349=$B$2,Colin!$H8349=$C$3),Colin!$I8349,)</f>
        <v>0</v>
      </c>
      <c r="O8349" s="38">
        <f>IF(AND(Colin!$G8349=$B$2,Colin!$H8349&lt;=$C$3),Colin!$I8349,)</f>
        <v>0</v>
      </c>
      <c r="P8349" s="38">
        <f>IF(Colin!$G8349&lt;$B$2,Colin!$I8349,0)</f>
        <v>0</v>
      </c>
      <c r="Q8349" s="38">
        <f>IF(Colin!$G8349&lt;$B$1,Colin!$I8349,0)</f>
        <v>0</v>
      </c>
    </row>
    <row r="8350" spans="12:17" x14ac:dyDescent="0.25">
      <c r="L8350" s="38">
        <f>IF(AND(Colin!$G8350=$B$1,Colin!$H8350=$C$3),Colin!$I8350,)</f>
        <v>0</v>
      </c>
      <c r="M8350" s="38">
        <f>IF(AND(Colin!$G8350=$B$1,Colin!$H8350&lt;=$C$3),Colin!$I8350,)</f>
        <v>0</v>
      </c>
      <c r="N8350" s="38">
        <f>IF(AND(Colin!$G8350=$B$2,Colin!$H8350=$C$3),Colin!$I8350,)</f>
        <v>0</v>
      </c>
      <c r="O8350" s="38">
        <f>IF(AND(Colin!$G8350=$B$2,Colin!$H8350&lt;=$C$3),Colin!$I8350,)</f>
        <v>0</v>
      </c>
      <c r="P8350" s="38">
        <f>IF(Colin!$G8350&lt;$B$2,Colin!$I8350,0)</f>
        <v>0</v>
      </c>
      <c r="Q8350" s="38">
        <f>IF(Colin!$G8350&lt;$B$1,Colin!$I8350,0)</f>
        <v>0</v>
      </c>
    </row>
    <row r="8351" spans="12:17" x14ac:dyDescent="0.25">
      <c r="L8351" s="38">
        <f>IF(AND(Colin!$G8351=$B$1,Colin!$H8351=$C$3),Colin!$I8351,)</f>
        <v>0</v>
      </c>
      <c r="M8351" s="38">
        <f>IF(AND(Colin!$G8351=$B$1,Colin!$H8351&lt;=$C$3),Colin!$I8351,)</f>
        <v>0</v>
      </c>
      <c r="N8351" s="38">
        <f>IF(AND(Colin!$G8351=$B$2,Colin!$H8351=$C$3),Colin!$I8351,)</f>
        <v>0</v>
      </c>
      <c r="O8351" s="38">
        <f>IF(AND(Colin!$G8351=$B$2,Colin!$H8351&lt;=$C$3),Colin!$I8351,)</f>
        <v>0</v>
      </c>
      <c r="P8351" s="38">
        <f>IF(Colin!$G8351&lt;$B$2,Colin!$I8351,0)</f>
        <v>0</v>
      </c>
      <c r="Q8351" s="38">
        <f>IF(Colin!$G8351&lt;$B$1,Colin!$I8351,0)</f>
        <v>0</v>
      </c>
    </row>
    <row r="8352" spans="12:17" x14ac:dyDescent="0.25">
      <c r="L8352" s="38">
        <f>IF(AND(Colin!$G8352=$B$1,Colin!$H8352=$C$3),Colin!$I8352,)</f>
        <v>0</v>
      </c>
      <c r="M8352" s="38">
        <f>IF(AND(Colin!$G8352=$B$1,Colin!$H8352&lt;=$C$3),Colin!$I8352,)</f>
        <v>0</v>
      </c>
      <c r="N8352" s="38">
        <f>IF(AND(Colin!$G8352=$B$2,Colin!$H8352=$C$3),Colin!$I8352,)</f>
        <v>0</v>
      </c>
      <c r="O8352" s="38">
        <f>IF(AND(Colin!$G8352=$B$2,Colin!$H8352&lt;=$C$3),Colin!$I8352,)</f>
        <v>0</v>
      </c>
      <c r="P8352" s="38">
        <f>IF(Colin!$G8352&lt;$B$2,Colin!$I8352,0)</f>
        <v>0</v>
      </c>
      <c r="Q8352" s="38">
        <f>IF(Colin!$G8352&lt;$B$1,Colin!$I8352,0)</f>
        <v>0</v>
      </c>
    </row>
    <row r="8353" spans="12:17" x14ac:dyDescent="0.25">
      <c r="L8353" s="38">
        <f>IF(AND(Colin!$G8353=$B$1,Colin!$H8353=$C$3),Colin!$I8353,)</f>
        <v>0</v>
      </c>
      <c r="M8353" s="38">
        <f>IF(AND(Colin!$G8353=$B$1,Colin!$H8353&lt;=$C$3),Colin!$I8353,)</f>
        <v>0</v>
      </c>
      <c r="N8353" s="38">
        <f>IF(AND(Colin!$G8353=$B$2,Colin!$H8353=$C$3),Colin!$I8353,)</f>
        <v>0</v>
      </c>
      <c r="O8353" s="38">
        <f>IF(AND(Colin!$G8353=$B$2,Colin!$H8353&lt;=$C$3),Colin!$I8353,)</f>
        <v>0</v>
      </c>
      <c r="P8353" s="38">
        <f>IF(Colin!$G8353&lt;$B$2,Colin!$I8353,0)</f>
        <v>0</v>
      </c>
      <c r="Q8353" s="38">
        <f>IF(Colin!$G8353&lt;$B$1,Colin!$I8353,0)</f>
        <v>0</v>
      </c>
    </row>
    <row r="8354" spans="12:17" x14ac:dyDescent="0.25">
      <c r="L8354" s="38">
        <f>IF(AND(Colin!$G8354=$B$1,Colin!$H8354=$C$3),Colin!$I8354,)</f>
        <v>0</v>
      </c>
      <c r="M8354" s="38">
        <f>IF(AND(Colin!$G8354=$B$1,Colin!$H8354&lt;=$C$3),Colin!$I8354,)</f>
        <v>0</v>
      </c>
      <c r="N8354" s="38">
        <f>IF(AND(Colin!$G8354=$B$2,Colin!$H8354=$C$3),Colin!$I8354,)</f>
        <v>0</v>
      </c>
      <c r="O8354" s="38">
        <f>IF(AND(Colin!$G8354=$B$2,Colin!$H8354&lt;=$C$3),Colin!$I8354,)</f>
        <v>0</v>
      </c>
      <c r="P8354" s="38">
        <f>IF(Colin!$G8354&lt;$B$2,Colin!$I8354,0)</f>
        <v>0</v>
      </c>
      <c r="Q8354" s="38">
        <f>IF(Colin!$G8354&lt;$B$1,Colin!$I8354,0)</f>
        <v>0</v>
      </c>
    </row>
    <row r="8355" spans="12:17" x14ac:dyDescent="0.25">
      <c r="L8355" s="38">
        <f>IF(AND(Colin!$G8355=$B$1,Colin!$H8355=$C$3),Colin!$I8355,)</f>
        <v>0</v>
      </c>
      <c r="M8355" s="38">
        <f>IF(AND(Colin!$G8355=$B$1,Colin!$H8355&lt;=$C$3),Colin!$I8355,)</f>
        <v>0</v>
      </c>
      <c r="N8355" s="38">
        <f>IF(AND(Colin!$G8355=$B$2,Colin!$H8355=$C$3),Colin!$I8355,)</f>
        <v>0</v>
      </c>
      <c r="O8355" s="38">
        <f>IF(AND(Colin!$G8355=$B$2,Colin!$H8355&lt;=$C$3),Colin!$I8355,)</f>
        <v>0</v>
      </c>
      <c r="P8355" s="38">
        <f>IF(Colin!$G8355&lt;$B$2,Colin!$I8355,0)</f>
        <v>0</v>
      </c>
      <c r="Q8355" s="38">
        <f>IF(Colin!$G8355&lt;$B$1,Colin!$I8355,0)</f>
        <v>0</v>
      </c>
    </row>
    <row r="8356" spans="12:17" x14ac:dyDescent="0.25">
      <c r="L8356" s="38">
        <f>IF(AND(Colin!$G8356=$B$1,Colin!$H8356=$C$3),Colin!$I8356,)</f>
        <v>0</v>
      </c>
      <c r="M8356" s="38">
        <f>IF(AND(Colin!$G8356=$B$1,Colin!$H8356&lt;=$C$3),Colin!$I8356,)</f>
        <v>0</v>
      </c>
      <c r="N8356" s="38">
        <f>IF(AND(Colin!$G8356=$B$2,Colin!$H8356=$C$3),Colin!$I8356,)</f>
        <v>0</v>
      </c>
      <c r="O8356" s="38">
        <f>IF(AND(Colin!$G8356=$B$2,Colin!$H8356&lt;=$C$3),Colin!$I8356,)</f>
        <v>0</v>
      </c>
      <c r="P8356" s="38">
        <f>IF(Colin!$G8356&lt;$B$2,Colin!$I8356,0)</f>
        <v>0</v>
      </c>
      <c r="Q8356" s="38">
        <f>IF(Colin!$G8356&lt;$B$1,Colin!$I8356,0)</f>
        <v>0</v>
      </c>
    </row>
    <row r="8357" spans="12:17" x14ac:dyDescent="0.25">
      <c r="L8357" s="38">
        <f>IF(AND(Colin!$G8357=$B$1,Colin!$H8357=$C$3),Colin!$I8357,)</f>
        <v>0</v>
      </c>
      <c r="M8357" s="38">
        <f>IF(AND(Colin!$G8357=$B$1,Colin!$H8357&lt;=$C$3),Colin!$I8357,)</f>
        <v>0</v>
      </c>
      <c r="N8357" s="38">
        <f>IF(AND(Colin!$G8357=$B$2,Colin!$H8357=$C$3),Colin!$I8357,)</f>
        <v>0</v>
      </c>
      <c r="O8357" s="38">
        <f>IF(AND(Colin!$G8357=$B$2,Colin!$H8357&lt;=$C$3),Colin!$I8357,)</f>
        <v>0</v>
      </c>
      <c r="P8357" s="38">
        <f>IF(Colin!$G8357&lt;$B$2,Colin!$I8357,0)</f>
        <v>0</v>
      </c>
      <c r="Q8357" s="38">
        <f>IF(Colin!$G8357&lt;$B$1,Colin!$I8357,0)</f>
        <v>0</v>
      </c>
    </row>
    <row r="8358" spans="12:17" x14ac:dyDescent="0.25">
      <c r="L8358" s="38">
        <f>IF(AND(Colin!$G8358=$B$1,Colin!$H8358=$C$3),Colin!$I8358,)</f>
        <v>0</v>
      </c>
      <c r="M8358" s="38">
        <f>IF(AND(Colin!$G8358=$B$1,Colin!$H8358&lt;=$C$3),Colin!$I8358,)</f>
        <v>0</v>
      </c>
      <c r="N8358" s="38">
        <f>IF(AND(Colin!$G8358=$B$2,Colin!$H8358=$C$3),Colin!$I8358,)</f>
        <v>0</v>
      </c>
      <c r="O8358" s="38">
        <f>IF(AND(Colin!$G8358=$B$2,Colin!$H8358&lt;=$C$3),Colin!$I8358,)</f>
        <v>0</v>
      </c>
      <c r="P8358" s="38">
        <f>IF(Colin!$G8358&lt;$B$2,Colin!$I8358,0)</f>
        <v>0</v>
      </c>
      <c r="Q8358" s="38">
        <f>IF(Colin!$G8358&lt;$B$1,Colin!$I8358,0)</f>
        <v>0</v>
      </c>
    </row>
    <row r="8359" spans="12:17" x14ac:dyDescent="0.25">
      <c r="L8359" s="38">
        <f>IF(AND(Colin!$G8359=$B$1,Colin!$H8359=$C$3),Colin!$I8359,)</f>
        <v>0</v>
      </c>
      <c r="M8359" s="38">
        <f>IF(AND(Colin!$G8359=$B$1,Colin!$H8359&lt;=$C$3),Colin!$I8359,)</f>
        <v>0</v>
      </c>
      <c r="N8359" s="38">
        <f>IF(AND(Colin!$G8359=$B$2,Colin!$H8359=$C$3),Colin!$I8359,)</f>
        <v>0</v>
      </c>
      <c r="O8359" s="38">
        <f>IF(AND(Colin!$G8359=$B$2,Colin!$H8359&lt;=$C$3),Colin!$I8359,)</f>
        <v>0</v>
      </c>
      <c r="P8359" s="38">
        <f>IF(Colin!$G8359&lt;$B$2,Colin!$I8359,0)</f>
        <v>0</v>
      </c>
      <c r="Q8359" s="38">
        <f>IF(Colin!$G8359&lt;$B$1,Colin!$I8359,0)</f>
        <v>0</v>
      </c>
    </row>
    <row r="8360" spans="12:17" x14ac:dyDescent="0.25">
      <c r="L8360" s="38">
        <f>IF(AND(Colin!$G8360=$B$1,Colin!$H8360=$C$3),Colin!$I8360,)</f>
        <v>0</v>
      </c>
      <c r="M8360" s="38">
        <f>IF(AND(Colin!$G8360=$B$1,Colin!$H8360&lt;=$C$3),Colin!$I8360,)</f>
        <v>0</v>
      </c>
      <c r="N8360" s="38">
        <f>IF(AND(Colin!$G8360=$B$2,Colin!$H8360=$C$3),Colin!$I8360,)</f>
        <v>0</v>
      </c>
      <c r="O8360" s="38">
        <f>IF(AND(Colin!$G8360=$B$2,Colin!$H8360&lt;=$C$3),Colin!$I8360,)</f>
        <v>0</v>
      </c>
      <c r="P8360" s="38">
        <f>IF(Colin!$G8360&lt;$B$2,Colin!$I8360,0)</f>
        <v>0</v>
      </c>
      <c r="Q8360" s="38">
        <f>IF(Colin!$G8360&lt;$B$1,Colin!$I8360,0)</f>
        <v>0</v>
      </c>
    </row>
    <row r="8361" spans="12:17" x14ac:dyDescent="0.25">
      <c r="L8361" s="38">
        <f>IF(AND(Colin!$G8361=$B$1,Colin!$H8361=$C$3),Colin!$I8361,)</f>
        <v>0</v>
      </c>
      <c r="M8361" s="38">
        <f>IF(AND(Colin!$G8361=$B$1,Colin!$H8361&lt;=$C$3),Colin!$I8361,)</f>
        <v>0</v>
      </c>
      <c r="N8361" s="38">
        <f>IF(AND(Colin!$G8361=$B$2,Colin!$H8361=$C$3),Colin!$I8361,)</f>
        <v>0</v>
      </c>
      <c r="O8361" s="38">
        <f>IF(AND(Colin!$G8361=$B$2,Colin!$H8361&lt;=$C$3),Colin!$I8361,)</f>
        <v>0</v>
      </c>
      <c r="P8361" s="38">
        <f>IF(Colin!$G8361&lt;$B$2,Colin!$I8361,0)</f>
        <v>0</v>
      </c>
      <c r="Q8361" s="38">
        <f>IF(Colin!$G8361&lt;$B$1,Colin!$I8361,0)</f>
        <v>0</v>
      </c>
    </row>
    <row r="8362" spans="12:17" x14ac:dyDescent="0.25">
      <c r="L8362" s="38">
        <f>IF(AND(Colin!$G8362=$B$1,Colin!$H8362=$C$3),Colin!$I8362,)</f>
        <v>0</v>
      </c>
      <c r="M8362" s="38">
        <f>IF(AND(Colin!$G8362=$B$1,Colin!$H8362&lt;=$C$3),Colin!$I8362,)</f>
        <v>0</v>
      </c>
      <c r="N8362" s="38">
        <f>IF(AND(Colin!$G8362=$B$2,Colin!$H8362=$C$3),Colin!$I8362,)</f>
        <v>0</v>
      </c>
      <c r="O8362" s="38">
        <f>IF(AND(Colin!$G8362=$B$2,Colin!$H8362&lt;=$C$3),Colin!$I8362,)</f>
        <v>0</v>
      </c>
      <c r="P8362" s="38">
        <f>IF(Colin!$G8362&lt;$B$2,Colin!$I8362,0)</f>
        <v>0</v>
      </c>
      <c r="Q8362" s="38">
        <f>IF(Colin!$G8362&lt;$B$1,Colin!$I8362,0)</f>
        <v>0</v>
      </c>
    </row>
    <row r="8363" spans="12:17" x14ac:dyDescent="0.25">
      <c r="L8363" s="38">
        <f>IF(AND(Colin!$G8363=$B$1,Colin!$H8363=$C$3),Colin!$I8363,)</f>
        <v>0</v>
      </c>
      <c r="M8363" s="38">
        <f>IF(AND(Colin!$G8363=$B$1,Colin!$H8363&lt;=$C$3),Colin!$I8363,)</f>
        <v>0</v>
      </c>
      <c r="N8363" s="38">
        <f>IF(AND(Colin!$G8363=$B$2,Colin!$H8363=$C$3),Colin!$I8363,)</f>
        <v>0</v>
      </c>
      <c r="O8363" s="38">
        <f>IF(AND(Colin!$G8363=$B$2,Colin!$H8363&lt;=$C$3),Colin!$I8363,)</f>
        <v>0</v>
      </c>
      <c r="P8363" s="38">
        <f>IF(Colin!$G8363&lt;$B$2,Colin!$I8363,0)</f>
        <v>0</v>
      </c>
      <c r="Q8363" s="38">
        <f>IF(Colin!$G8363&lt;$B$1,Colin!$I8363,0)</f>
        <v>0</v>
      </c>
    </row>
    <row r="8364" spans="12:17" x14ac:dyDescent="0.25">
      <c r="L8364" s="38">
        <f>IF(AND(Colin!$G8364=$B$1,Colin!$H8364=$C$3),Colin!$I8364,)</f>
        <v>0</v>
      </c>
      <c r="M8364" s="38">
        <f>IF(AND(Colin!$G8364=$B$1,Colin!$H8364&lt;=$C$3),Colin!$I8364,)</f>
        <v>0</v>
      </c>
      <c r="N8364" s="38">
        <f>IF(AND(Colin!$G8364=$B$2,Colin!$H8364=$C$3),Colin!$I8364,)</f>
        <v>0</v>
      </c>
      <c r="O8364" s="38">
        <f>IF(AND(Colin!$G8364=$B$2,Colin!$H8364&lt;=$C$3),Colin!$I8364,)</f>
        <v>0</v>
      </c>
      <c r="P8364" s="38">
        <f>IF(Colin!$G8364&lt;$B$2,Colin!$I8364,0)</f>
        <v>0</v>
      </c>
      <c r="Q8364" s="38">
        <f>IF(Colin!$G8364&lt;$B$1,Colin!$I8364,0)</f>
        <v>0</v>
      </c>
    </row>
    <row r="8365" spans="12:17" x14ac:dyDescent="0.25">
      <c r="L8365" s="38">
        <f>IF(AND(Colin!$G8365=$B$1,Colin!$H8365=$C$3),Colin!$I8365,)</f>
        <v>0</v>
      </c>
      <c r="M8365" s="38">
        <f>IF(AND(Colin!$G8365=$B$1,Colin!$H8365&lt;=$C$3),Colin!$I8365,)</f>
        <v>0</v>
      </c>
      <c r="N8365" s="38">
        <f>IF(AND(Colin!$G8365=$B$2,Colin!$H8365=$C$3),Colin!$I8365,)</f>
        <v>0</v>
      </c>
      <c r="O8365" s="38">
        <f>IF(AND(Colin!$G8365=$B$2,Colin!$H8365&lt;=$C$3),Colin!$I8365,)</f>
        <v>0</v>
      </c>
      <c r="P8365" s="38">
        <f>IF(Colin!$G8365&lt;$B$2,Colin!$I8365,0)</f>
        <v>0</v>
      </c>
      <c r="Q8365" s="38">
        <f>IF(Colin!$G8365&lt;$B$1,Colin!$I8365,0)</f>
        <v>0</v>
      </c>
    </row>
    <row r="8366" spans="12:17" x14ac:dyDescent="0.25">
      <c r="L8366" s="38">
        <f>IF(AND(Colin!$G8366=$B$1,Colin!$H8366=$C$3),Colin!$I8366,)</f>
        <v>0</v>
      </c>
      <c r="M8366" s="38">
        <f>IF(AND(Colin!$G8366=$B$1,Colin!$H8366&lt;=$C$3),Colin!$I8366,)</f>
        <v>0</v>
      </c>
      <c r="N8366" s="38">
        <f>IF(AND(Colin!$G8366=$B$2,Colin!$H8366=$C$3),Colin!$I8366,)</f>
        <v>0</v>
      </c>
      <c r="O8366" s="38">
        <f>IF(AND(Colin!$G8366=$B$2,Colin!$H8366&lt;=$C$3),Colin!$I8366,)</f>
        <v>0</v>
      </c>
      <c r="P8366" s="38">
        <f>IF(Colin!$G8366&lt;$B$2,Colin!$I8366,0)</f>
        <v>0</v>
      </c>
      <c r="Q8366" s="38">
        <f>IF(Colin!$G8366&lt;$B$1,Colin!$I8366,0)</f>
        <v>0</v>
      </c>
    </row>
    <row r="8367" spans="12:17" x14ac:dyDescent="0.25">
      <c r="L8367" s="38">
        <f>IF(AND(Colin!$G8367=$B$1,Colin!$H8367=$C$3),Colin!$I8367,)</f>
        <v>0</v>
      </c>
      <c r="M8367" s="38">
        <f>IF(AND(Colin!$G8367=$B$1,Colin!$H8367&lt;=$C$3),Colin!$I8367,)</f>
        <v>0</v>
      </c>
      <c r="N8367" s="38">
        <f>IF(AND(Colin!$G8367=$B$2,Colin!$H8367=$C$3),Colin!$I8367,)</f>
        <v>0</v>
      </c>
      <c r="O8367" s="38">
        <f>IF(AND(Colin!$G8367=$B$2,Colin!$H8367&lt;=$C$3),Colin!$I8367,)</f>
        <v>0</v>
      </c>
      <c r="P8367" s="38">
        <f>IF(Colin!$G8367&lt;$B$2,Colin!$I8367,0)</f>
        <v>0</v>
      </c>
      <c r="Q8367" s="38">
        <f>IF(Colin!$G8367&lt;$B$1,Colin!$I8367,0)</f>
        <v>0</v>
      </c>
    </row>
    <row r="8368" spans="12:17" x14ac:dyDescent="0.25">
      <c r="L8368" s="38">
        <f>IF(AND(Colin!$G8368=$B$1,Colin!$H8368=$C$3),Colin!$I8368,)</f>
        <v>0</v>
      </c>
      <c r="M8368" s="38">
        <f>IF(AND(Colin!$G8368=$B$1,Colin!$H8368&lt;=$C$3),Colin!$I8368,)</f>
        <v>0</v>
      </c>
      <c r="N8368" s="38">
        <f>IF(AND(Colin!$G8368=$B$2,Colin!$H8368=$C$3),Colin!$I8368,)</f>
        <v>0</v>
      </c>
      <c r="O8368" s="38">
        <f>IF(AND(Colin!$G8368=$B$2,Colin!$H8368&lt;=$C$3),Colin!$I8368,)</f>
        <v>0</v>
      </c>
      <c r="P8368" s="38">
        <f>IF(Colin!$G8368&lt;$B$2,Colin!$I8368,0)</f>
        <v>0</v>
      </c>
      <c r="Q8368" s="38">
        <f>IF(Colin!$G8368&lt;$B$1,Colin!$I8368,0)</f>
        <v>0</v>
      </c>
    </row>
    <row r="8369" spans="12:17" x14ac:dyDescent="0.25">
      <c r="L8369" s="38">
        <f>IF(AND(Colin!$G8369=$B$1,Colin!$H8369=$C$3),Colin!$I8369,)</f>
        <v>0</v>
      </c>
      <c r="M8369" s="38">
        <f>IF(AND(Colin!$G8369=$B$1,Colin!$H8369&lt;=$C$3),Colin!$I8369,)</f>
        <v>0</v>
      </c>
      <c r="N8369" s="38">
        <f>IF(AND(Colin!$G8369=$B$2,Colin!$H8369=$C$3),Colin!$I8369,)</f>
        <v>0</v>
      </c>
      <c r="O8369" s="38">
        <f>IF(AND(Colin!$G8369=$B$2,Colin!$H8369&lt;=$C$3),Colin!$I8369,)</f>
        <v>0</v>
      </c>
      <c r="P8369" s="38">
        <f>IF(Colin!$G8369&lt;$B$2,Colin!$I8369,0)</f>
        <v>0</v>
      </c>
      <c r="Q8369" s="38">
        <f>IF(Colin!$G8369&lt;$B$1,Colin!$I8369,0)</f>
        <v>0</v>
      </c>
    </row>
    <row r="8370" spans="12:17" x14ac:dyDescent="0.25">
      <c r="L8370" s="38">
        <f>IF(AND(Colin!$G8370=$B$1,Colin!$H8370=$C$3),Colin!$I8370,)</f>
        <v>0</v>
      </c>
      <c r="M8370" s="38">
        <f>IF(AND(Colin!$G8370=$B$1,Colin!$H8370&lt;=$C$3),Colin!$I8370,)</f>
        <v>0</v>
      </c>
      <c r="N8370" s="38">
        <f>IF(AND(Colin!$G8370=$B$2,Colin!$H8370=$C$3),Colin!$I8370,)</f>
        <v>0</v>
      </c>
      <c r="O8370" s="38">
        <f>IF(AND(Colin!$G8370=$B$2,Colin!$H8370&lt;=$C$3),Colin!$I8370,)</f>
        <v>0</v>
      </c>
      <c r="P8370" s="38">
        <f>IF(Colin!$G8370&lt;$B$2,Colin!$I8370,0)</f>
        <v>0</v>
      </c>
      <c r="Q8370" s="38">
        <f>IF(Colin!$G8370&lt;$B$1,Colin!$I8370,0)</f>
        <v>0</v>
      </c>
    </row>
    <row r="8371" spans="12:17" x14ac:dyDescent="0.25">
      <c r="L8371" s="38">
        <f>IF(AND(Colin!$G8371=$B$1,Colin!$H8371=$C$3),Colin!$I8371,)</f>
        <v>0</v>
      </c>
      <c r="M8371" s="38">
        <f>IF(AND(Colin!$G8371=$B$1,Colin!$H8371&lt;=$C$3),Colin!$I8371,)</f>
        <v>0</v>
      </c>
      <c r="N8371" s="38">
        <f>IF(AND(Colin!$G8371=$B$2,Colin!$H8371=$C$3),Colin!$I8371,)</f>
        <v>0</v>
      </c>
      <c r="O8371" s="38">
        <f>IF(AND(Colin!$G8371=$B$2,Colin!$H8371&lt;=$C$3),Colin!$I8371,)</f>
        <v>0</v>
      </c>
      <c r="P8371" s="38">
        <f>IF(Colin!$G8371&lt;$B$2,Colin!$I8371,0)</f>
        <v>0</v>
      </c>
      <c r="Q8371" s="38">
        <f>IF(Colin!$G8371&lt;$B$1,Colin!$I8371,0)</f>
        <v>0</v>
      </c>
    </row>
    <row r="8372" spans="12:17" x14ac:dyDescent="0.25">
      <c r="L8372" s="38">
        <f>IF(AND(Colin!$G8372=$B$1,Colin!$H8372=$C$3),Colin!$I8372,)</f>
        <v>0</v>
      </c>
      <c r="M8372" s="38">
        <f>IF(AND(Colin!$G8372=$B$1,Colin!$H8372&lt;=$C$3),Colin!$I8372,)</f>
        <v>0</v>
      </c>
      <c r="N8372" s="38">
        <f>IF(AND(Colin!$G8372=$B$2,Colin!$H8372=$C$3),Colin!$I8372,)</f>
        <v>0</v>
      </c>
      <c r="O8372" s="38">
        <f>IF(AND(Colin!$G8372=$B$2,Colin!$H8372&lt;=$C$3),Colin!$I8372,)</f>
        <v>0</v>
      </c>
      <c r="P8372" s="38">
        <f>IF(Colin!$G8372&lt;$B$2,Colin!$I8372,0)</f>
        <v>0</v>
      </c>
      <c r="Q8372" s="38">
        <f>IF(Colin!$G8372&lt;$B$1,Colin!$I8372,0)</f>
        <v>0</v>
      </c>
    </row>
    <row r="8373" spans="12:17" x14ac:dyDescent="0.25">
      <c r="L8373" s="38">
        <f>IF(AND(Colin!$G8373=$B$1,Colin!$H8373=$C$3),Colin!$I8373,)</f>
        <v>0</v>
      </c>
      <c r="M8373" s="38">
        <f>IF(AND(Colin!$G8373=$B$1,Colin!$H8373&lt;=$C$3),Colin!$I8373,)</f>
        <v>0</v>
      </c>
      <c r="N8373" s="38">
        <f>IF(AND(Colin!$G8373=$B$2,Colin!$H8373=$C$3),Colin!$I8373,)</f>
        <v>0</v>
      </c>
      <c r="O8373" s="38">
        <f>IF(AND(Colin!$G8373=$B$2,Colin!$H8373&lt;=$C$3),Colin!$I8373,)</f>
        <v>0</v>
      </c>
      <c r="P8373" s="38">
        <f>IF(Colin!$G8373&lt;$B$2,Colin!$I8373,0)</f>
        <v>0</v>
      </c>
      <c r="Q8373" s="38">
        <f>IF(Colin!$G8373&lt;$B$1,Colin!$I8373,0)</f>
        <v>0</v>
      </c>
    </row>
    <row r="8374" spans="12:17" x14ac:dyDescent="0.25">
      <c r="L8374" s="38">
        <f>IF(AND(Colin!$G8374=$B$1,Colin!$H8374=$C$3),Colin!$I8374,)</f>
        <v>0</v>
      </c>
      <c r="M8374" s="38">
        <f>IF(AND(Colin!$G8374=$B$1,Colin!$H8374&lt;=$C$3),Colin!$I8374,)</f>
        <v>0</v>
      </c>
      <c r="N8374" s="38">
        <f>IF(AND(Colin!$G8374=$B$2,Colin!$H8374=$C$3),Colin!$I8374,)</f>
        <v>0</v>
      </c>
      <c r="O8374" s="38">
        <f>IF(AND(Colin!$G8374=$B$2,Colin!$H8374&lt;=$C$3),Colin!$I8374,)</f>
        <v>0</v>
      </c>
      <c r="P8374" s="38">
        <f>IF(Colin!$G8374&lt;$B$2,Colin!$I8374,0)</f>
        <v>0</v>
      </c>
      <c r="Q8374" s="38">
        <f>IF(Colin!$G8374&lt;$B$1,Colin!$I8374,0)</f>
        <v>0</v>
      </c>
    </row>
    <row r="8375" spans="12:17" x14ac:dyDescent="0.25">
      <c r="L8375" s="38">
        <f>IF(AND(Colin!$G8375=$B$1,Colin!$H8375=$C$3),Colin!$I8375,)</f>
        <v>0</v>
      </c>
      <c r="M8375" s="38">
        <f>IF(AND(Colin!$G8375=$B$1,Colin!$H8375&lt;=$C$3),Colin!$I8375,)</f>
        <v>0</v>
      </c>
      <c r="N8375" s="38">
        <f>IF(AND(Colin!$G8375=$B$2,Colin!$H8375=$C$3),Colin!$I8375,)</f>
        <v>0</v>
      </c>
      <c r="O8375" s="38">
        <f>IF(AND(Colin!$G8375=$B$2,Colin!$H8375&lt;=$C$3),Colin!$I8375,)</f>
        <v>0</v>
      </c>
      <c r="P8375" s="38">
        <f>IF(Colin!$G8375&lt;$B$2,Colin!$I8375,0)</f>
        <v>0</v>
      </c>
      <c r="Q8375" s="38">
        <f>IF(Colin!$G8375&lt;$B$1,Colin!$I8375,0)</f>
        <v>0</v>
      </c>
    </row>
    <row r="8376" spans="12:17" x14ac:dyDescent="0.25">
      <c r="L8376" s="38">
        <f>IF(AND(Colin!$G8376=$B$1,Colin!$H8376=$C$3),Colin!$I8376,)</f>
        <v>0</v>
      </c>
      <c r="M8376" s="38">
        <f>IF(AND(Colin!$G8376=$B$1,Colin!$H8376&lt;=$C$3),Colin!$I8376,)</f>
        <v>0</v>
      </c>
      <c r="N8376" s="38">
        <f>IF(AND(Colin!$G8376=$B$2,Colin!$H8376=$C$3),Colin!$I8376,)</f>
        <v>0</v>
      </c>
      <c r="O8376" s="38">
        <f>IF(AND(Colin!$G8376=$B$2,Colin!$H8376&lt;=$C$3),Colin!$I8376,)</f>
        <v>0</v>
      </c>
      <c r="P8376" s="38">
        <f>IF(Colin!$G8376&lt;$B$2,Colin!$I8376,0)</f>
        <v>0</v>
      </c>
      <c r="Q8376" s="38">
        <f>IF(Colin!$G8376&lt;$B$1,Colin!$I8376,0)</f>
        <v>0</v>
      </c>
    </row>
    <row r="8377" spans="12:17" x14ac:dyDescent="0.25">
      <c r="L8377" s="38">
        <f>IF(AND(Colin!$G8377=$B$1,Colin!$H8377=$C$3),Colin!$I8377,)</f>
        <v>0</v>
      </c>
      <c r="M8377" s="38">
        <f>IF(AND(Colin!$G8377=$B$1,Colin!$H8377&lt;=$C$3),Colin!$I8377,)</f>
        <v>0</v>
      </c>
      <c r="N8377" s="38">
        <f>IF(AND(Colin!$G8377=$B$2,Colin!$H8377=$C$3),Colin!$I8377,)</f>
        <v>0</v>
      </c>
      <c r="O8377" s="38">
        <f>IF(AND(Colin!$G8377=$B$2,Colin!$H8377&lt;=$C$3),Colin!$I8377,)</f>
        <v>0</v>
      </c>
      <c r="P8377" s="38">
        <f>IF(Colin!$G8377&lt;$B$2,Colin!$I8377,0)</f>
        <v>0</v>
      </c>
      <c r="Q8377" s="38">
        <f>IF(Colin!$G8377&lt;$B$1,Colin!$I8377,0)</f>
        <v>0</v>
      </c>
    </row>
    <row r="8378" spans="12:17" x14ac:dyDescent="0.25">
      <c r="L8378" s="38">
        <f>IF(AND(Colin!$G8378=$B$1,Colin!$H8378=$C$3),Colin!$I8378,)</f>
        <v>0</v>
      </c>
      <c r="M8378" s="38">
        <f>IF(AND(Colin!$G8378=$B$1,Colin!$H8378&lt;=$C$3),Colin!$I8378,)</f>
        <v>0</v>
      </c>
      <c r="N8378" s="38">
        <f>IF(AND(Colin!$G8378=$B$2,Colin!$H8378=$C$3),Colin!$I8378,)</f>
        <v>0</v>
      </c>
      <c r="O8378" s="38">
        <f>IF(AND(Colin!$G8378=$B$2,Colin!$H8378&lt;=$C$3),Colin!$I8378,)</f>
        <v>0</v>
      </c>
      <c r="P8378" s="38">
        <f>IF(Colin!$G8378&lt;$B$2,Colin!$I8378,0)</f>
        <v>0</v>
      </c>
      <c r="Q8378" s="38">
        <f>IF(Colin!$G8378&lt;$B$1,Colin!$I8378,0)</f>
        <v>0</v>
      </c>
    </row>
    <row r="8379" spans="12:17" x14ac:dyDescent="0.25">
      <c r="L8379" s="38">
        <f>IF(AND(Colin!$G8379=$B$1,Colin!$H8379=$C$3),Colin!$I8379,)</f>
        <v>0</v>
      </c>
      <c r="M8379" s="38">
        <f>IF(AND(Colin!$G8379=$B$1,Colin!$H8379&lt;=$C$3),Colin!$I8379,)</f>
        <v>0</v>
      </c>
      <c r="N8379" s="38">
        <f>IF(AND(Colin!$G8379=$B$2,Colin!$H8379=$C$3),Colin!$I8379,)</f>
        <v>0</v>
      </c>
      <c r="O8379" s="38">
        <f>IF(AND(Colin!$G8379=$B$2,Colin!$H8379&lt;=$C$3),Colin!$I8379,)</f>
        <v>0</v>
      </c>
      <c r="P8379" s="38">
        <f>IF(Colin!$G8379&lt;$B$2,Colin!$I8379,0)</f>
        <v>0</v>
      </c>
      <c r="Q8379" s="38">
        <f>IF(Colin!$G8379&lt;$B$1,Colin!$I8379,0)</f>
        <v>0</v>
      </c>
    </row>
    <row r="8380" spans="12:17" x14ac:dyDescent="0.25">
      <c r="L8380" s="38">
        <f>IF(AND(Colin!$G8380=$B$1,Colin!$H8380=$C$3),Colin!$I8380,)</f>
        <v>0</v>
      </c>
      <c r="M8380" s="38">
        <f>IF(AND(Colin!$G8380=$B$1,Colin!$H8380&lt;=$C$3),Colin!$I8380,)</f>
        <v>0</v>
      </c>
      <c r="N8380" s="38">
        <f>IF(AND(Colin!$G8380=$B$2,Colin!$H8380=$C$3),Colin!$I8380,)</f>
        <v>0</v>
      </c>
      <c r="O8380" s="38">
        <f>IF(AND(Colin!$G8380=$B$2,Colin!$H8380&lt;=$C$3),Colin!$I8380,)</f>
        <v>0</v>
      </c>
      <c r="P8380" s="38">
        <f>IF(Colin!$G8380&lt;$B$2,Colin!$I8380,0)</f>
        <v>0</v>
      </c>
      <c r="Q8380" s="38">
        <f>IF(Colin!$G8380&lt;$B$1,Colin!$I8380,0)</f>
        <v>0</v>
      </c>
    </row>
    <row r="8381" spans="12:17" x14ac:dyDescent="0.25">
      <c r="L8381" s="38">
        <f>IF(AND(Colin!$G8381=$B$1,Colin!$H8381=$C$3),Colin!$I8381,)</f>
        <v>0</v>
      </c>
      <c r="M8381" s="38">
        <f>IF(AND(Colin!$G8381=$B$1,Colin!$H8381&lt;=$C$3),Colin!$I8381,)</f>
        <v>0</v>
      </c>
      <c r="N8381" s="38">
        <f>IF(AND(Colin!$G8381=$B$2,Colin!$H8381=$C$3),Colin!$I8381,)</f>
        <v>0</v>
      </c>
      <c r="O8381" s="38">
        <f>IF(AND(Colin!$G8381=$B$2,Colin!$H8381&lt;=$C$3),Colin!$I8381,)</f>
        <v>0</v>
      </c>
      <c r="P8381" s="38">
        <f>IF(Colin!$G8381&lt;$B$2,Colin!$I8381,0)</f>
        <v>0</v>
      </c>
      <c r="Q8381" s="38">
        <f>IF(Colin!$G8381&lt;$B$1,Colin!$I8381,0)</f>
        <v>0</v>
      </c>
    </row>
    <row r="8382" spans="12:17" x14ac:dyDescent="0.25">
      <c r="L8382" s="38">
        <f>IF(AND(Colin!$G8382=$B$1,Colin!$H8382=$C$3),Colin!$I8382,)</f>
        <v>0</v>
      </c>
      <c r="M8382" s="38">
        <f>IF(AND(Colin!$G8382=$B$1,Colin!$H8382&lt;=$C$3),Colin!$I8382,)</f>
        <v>0</v>
      </c>
      <c r="N8382" s="38">
        <f>IF(AND(Colin!$G8382=$B$2,Colin!$H8382=$C$3),Colin!$I8382,)</f>
        <v>0</v>
      </c>
      <c r="O8382" s="38">
        <f>IF(AND(Colin!$G8382=$B$2,Colin!$H8382&lt;=$C$3),Colin!$I8382,)</f>
        <v>0</v>
      </c>
      <c r="P8382" s="38">
        <f>IF(Colin!$G8382&lt;$B$2,Colin!$I8382,0)</f>
        <v>0</v>
      </c>
      <c r="Q8382" s="38">
        <f>IF(Colin!$G8382&lt;$B$1,Colin!$I8382,0)</f>
        <v>0</v>
      </c>
    </row>
    <row r="8383" spans="12:17" x14ac:dyDescent="0.25">
      <c r="L8383" s="38">
        <f>IF(AND(Colin!$G8383=$B$1,Colin!$H8383=$C$3),Colin!$I8383,)</f>
        <v>0</v>
      </c>
      <c r="M8383" s="38">
        <f>IF(AND(Colin!$G8383=$B$1,Colin!$H8383&lt;=$C$3),Colin!$I8383,)</f>
        <v>0</v>
      </c>
      <c r="N8383" s="38">
        <f>IF(AND(Colin!$G8383=$B$2,Colin!$H8383=$C$3),Colin!$I8383,)</f>
        <v>0</v>
      </c>
      <c r="O8383" s="38">
        <f>IF(AND(Colin!$G8383=$B$2,Colin!$H8383&lt;=$C$3),Colin!$I8383,)</f>
        <v>0</v>
      </c>
      <c r="P8383" s="38">
        <f>IF(Colin!$G8383&lt;$B$2,Colin!$I8383,0)</f>
        <v>0</v>
      </c>
      <c r="Q8383" s="38">
        <f>IF(Colin!$G8383&lt;$B$1,Colin!$I8383,0)</f>
        <v>0</v>
      </c>
    </row>
    <row r="8384" spans="12:17" x14ac:dyDescent="0.25">
      <c r="L8384" s="38">
        <f>IF(AND(Colin!$G8384=$B$1,Colin!$H8384=$C$3),Colin!$I8384,)</f>
        <v>0</v>
      </c>
      <c r="M8384" s="38">
        <f>IF(AND(Colin!$G8384=$B$1,Colin!$H8384&lt;=$C$3),Colin!$I8384,)</f>
        <v>0</v>
      </c>
      <c r="N8384" s="38">
        <f>IF(AND(Colin!$G8384=$B$2,Colin!$H8384=$C$3),Colin!$I8384,)</f>
        <v>0</v>
      </c>
      <c r="O8384" s="38">
        <f>IF(AND(Colin!$G8384=$B$2,Colin!$H8384&lt;=$C$3),Colin!$I8384,)</f>
        <v>0</v>
      </c>
      <c r="P8384" s="38">
        <f>IF(Colin!$G8384&lt;$B$2,Colin!$I8384,0)</f>
        <v>0</v>
      </c>
      <c r="Q8384" s="38">
        <f>IF(Colin!$G8384&lt;$B$1,Colin!$I8384,0)</f>
        <v>0</v>
      </c>
    </row>
    <row r="8385" spans="12:17" x14ac:dyDescent="0.25">
      <c r="L8385" s="38">
        <f>IF(AND(Colin!$G8385=$B$1,Colin!$H8385=$C$3),Colin!$I8385,)</f>
        <v>0</v>
      </c>
      <c r="M8385" s="38">
        <f>IF(AND(Colin!$G8385=$B$1,Colin!$H8385&lt;=$C$3),Colin!$I8385,)</f>
        <v>0</v>
      </c>
      <c r="N8385" s="38">
        <f>IF(AND(Colin!$G8385=$B$2,Colin!$H8385=$C$3),Colin!$I8385,)</f>
        <v>0</v>
      </c>
      <c r="O8385" s="38">
        <f>IF(AND(Colin!$G8385=$B$2,Colin!$H8385&lt;=$C$3),Colin!$I8385,)</f>
        <v>0</v>
      </c>
      <c r="P8385" s="38">
        <f>IF(Colin!$G8385&lt;$B$2,Colin!$I8385,0)</f>
        <v>0</v>
      </c>
      <c r="Q8385" s="38">
        <f>IF(Colin!$G8385&lt;$B$1,Colin!$I8385,0)</f>
        <v>0</v>
      </c>
    </row>
    <row r="8386" spans="12:17" x14ac:dyDescent="0.25">
      <c r="L8386" s="38">
        <f>IF(AND(Colin!$G8386=$B$1,Colin!$H8386=$C$3),Colin!$I8386,)</f>
        <v>0</v>
      </c>
      <c r="M8386" s="38">
        <f>IF(AND(Colin!$G8386=$B$1,Colin!$H8386&lt;=$C$3),Colin!$I8386,)</f>
        <v>0</v>
      </c>
      <c r="N8386" s="38">
        <f>IF(AND(Colin!$G8386=$B$2,Colin!$H8386=$C$3),Colin!$I8386,)</f>
        <v>0</v>
      </c>
      <c r="O8386" s="38">
        <f>IF(AND(Colin!$G8386=$B$2,Colin!$H8386&lt;=$C$3),Colin!$I8386,)</f>
        <v>0</v>
      </c>
      <c r="P8386" s="38">
        <f>IF(Colin!$G8386&lt;$B$2,Colin!$I8386,0)</f>
        <v>0</v>
      </c>
      <c r="Q8386" s="38">
        <f>IF(Colin!$G8386&lt;$B$1,Colin!$I8386,0)</f>
        <v>0</v>
      </c>
    </row>
    <row r="8387" spans="12:17" x14ac:dyDescent="0.25">
      <c r="L8387" s="38">
        <f>IF(AND(Colin!$G8387=$B$1,Colin!$H8387=$C$3),Colin!$I8387,)</f>
        <v>0</v>
      </c>
      <c r="M8387" s="38">
        <f>IF(AND(Colin!$G8387=$B$1,Colin!$H8387&lt;=$C$3),Colin!$I8387,)</f>
        <v>0</v>
      </c>
      <c r="N8387" s="38">
        <f>IF(AND(Colin!$G8387=$B$2,Colin!$H8387=$C$3),Colin!$I8387,)</f>
        <v>0</v>
      </c>
      <c r="O8387" s="38">
        <f>IF(AND(Colin!$G8387=$B$2,Colin!$H8387&lt;=$C$3),Colin!$I8387,)</f>
        <v>0</v>
      </c>
      <c r="P8387" s="38">
        <f>IF(Colin!$G8387&lt;$B$2,Colin!$I8387,0)</f>
        <v>0</v>
      </c>
      <c r="Q8387" s="38">
        <f>IF(Colin!$G8387&lt;$B$1,Colin!$I8387,0)</f>
        <v>0</v>
      </c>
    </row>
    <row r="8388" spans="12:17" x14ac:dyDescent="0.25">
      <c r="L8388" s="38">
        <f>IF(AND(Colin!$G8388=$B$1,Colin!$H8388=$C$3),Colin!$I8388,)</f>
        <v>0</v>
      </c>
      <c r="M8388" s="38">
        <f>IF(AND(Colin!$G8388=$B$1,Colin!$H8388&lt;=$C$3),Colin!$I8388,)</f>
        <v>0</v>
      </c>
      <c r="N8388" s="38">
        <f>IF(AND(Colin!$G8388=$B$2,Colin!$H8388=$C$3),Colin!$I8388,)</f>
        <v>0</v>
      </c>
      <c r="O8388" s="38">
        <f>IF(AND(Colin!$G8388=$B$2,Colin!$H8388&lt;=$C$3),Colin!$I8388,)</f>
        <v>0</v>
      </c>
      <c r="P8388" s="38">
        <f>IF(Colin!$G8388&lt;$B$2,Colin!$I8388,0)</f>
        <v>0</v>
      </c>
      <c r="Q8388" s="38">
        <f>IF(Colin!$G8388&lt;$B$1,Colin!$I8388,0)</f>
        <v>0</v>
      </c>
    </row>
    <row r="8389" spans="12:17" x14ac:dyDescent="0.25">
      <c r="L8389" s="38">
        <f>IF(AND(Colin!$G8389=$B$1,Colin!$H8389=$C$3),Colin!$I8389,)</f>
        <v>0</v>
      </c>
      <c r="M8389" s="38">
        <f>IF(AND(Colin!$G8389=$B$1,Colin!$H8389&lt;=$C$3),Colin!$I8389,)</f>
        <v>0</v>
      </c>
      <c r="N8389" s="38">
        <f>IF(AND(Colin!$G8389=$B$2,Colin!$H8389=$C$3),Colin!$I8389,)</f>
        <v>0</v>
      </c>
      <c r="O8389" s="38">
        <f>IF(AND(Colin!$G8389=$B$2,Colin!$H8389&lt;=$C$3),Colin!$I8389,)</f>
        <v>0</v>
      </c>
      <c r="P8389" s="38">
        <f>IF(Colin!$G8389&lt;$B$2,Colin!$I8389,0)</f>
        <v>0</v>
      </c>
      <c r="Q8389" s="38">
        <f>IF(Colin!$G8389&lt;$B$1,Colin!$I8389,0)</f>
        <v>0</v>
      </c>
    </row>
    <row r="8390" spans="12:17" x14ac:dyDescent="0.25">
      <c r="L8390" s="38">
        <f>IF(AND(Colin!$G8390=$B$1,Colin!$H8390=$C$3),Colin!$I8390,)</f>
        <v>0</v>
      </c>
      <c r="M8390" s="38">
        <f>IF(AND(Colin!$G8390=$B$1,Colin!$H8390&lt;=$C$3),Colin!$I8390,)</f>
        <v>0</v>
      </c>
      <c r="N8390" s="38">
        <f>IF(AND(Colin!$G8390=$B$2,Colin!$H8390=$C$3),Colin!$I8390,)</f>
        <v>0</v>
      </c>
      <c r="O8390" s="38">
        <f>IF(AND(Colin!$G8390=$B$2,Colin!$H8390&lt;=$C$3),Colin!$I8390,)</f>
        <v>0</v>
      </c>
      <c r="P8390" s="38">
        <f>IF(Colin!$G8390&lt;$B$2,Colin!$I8390,0)</f>
        <v>0</v>
      </c>
      <c r="Q8390" s="38">
        <f>IF(Colin!$G8390&lt;$B$1,Colin!$I8390,0)</f>
        <v>0</v>
      </c>
    </row>
    <row r="8391" spans="12:17" x14ac:dyDescent="0.25">
      <c r="L8391" s="38">
        <f>IF(AND(Colin!$G8391=$B$1,Colin!$H8391=$C$3),Colin!$I8391,)</f>
        <v>0</v>
      </c>
      <c r="M8391" s="38">
        <f>IF(AND(Colin!$G8391=$B$1,Colin!$H8391&lt;=$C$3),Colin!$I8391,)</f>
        <v>0</v>
      </c>
      <c r="N8391" s="38">
        <f>IF(AND(Colin!$G8391=$B$2,Colin!$H8391=$C$3),Colin!$I8391,)</f>
        <v>0</v>
      </c>
      <c r="O8391" s="38">
        <f>IF(AND(Colin!$G8391=$B$2,Colin!$H8391&lt;=$C$3),Colin!$I8391,)</f>
        <v>0</v>
      </c>
      <c r="P8391" s="38">
        <f>IF(Colin!$G8391&lt;$B$2,Colin!$I8391,0)</f>
        <v>0</v>
      </c>
      <c r="Q8391" s="38">
        <f>IF(Colin!$G8391&lt;$B$1,Colin!$I8391,0)</f>
        <v>0</v>
      </c>
    </row>
    <row r="8392" spans="12:17" x14ac:dyDescent="0.25">
      <c r="L8392" s="38">
        <f>IF(AND(Colin!$G8392=$B$1,Colin!$H8392=$C$3),Colin!$I8392,)</f>
        <v>0</v>
      </c>
      <c r="M8392" s="38">
        <f>IF(AND(Colin!$G8392=$B$1,Colin!$H8392&lt;=$C$3),Colin!$I8392,)</f>
        <v>0</v>
      </c>
      <c r="N8392" s="38">
        <f>IF(AND(Colin!$G8392=$B$2,Colin!$H8392=$C$3),Colin!$I8392,)</f>
        <v>0</v>
      </c>
      <c r="O8392" s="38">
        <f>IF(AND(Colin!$G8392=$B$2,Colin!$H8392&lt;=$C$3),Colin!$I8392,)</f>
        <v>0</v>
      </c>
      <c r="P8392" s="38">
        <f>IF(Colin!$G8392&lt;$B$2,Colin!$I8392,0)</f>
        <v>0</v>
      </c>
      <c r="Q8392" s="38">
        <f>IF(Colin!$G8392&lt;$B$1,Colin!$I8392,0)</f>
        <v>0</v>
      </c>
    </row>
    <row r="8393" spans="12:17" x14ac:dyDescent="0.25">
      <c r="L8393" s="38">
        <f>IF(AND(Colin!$G8393=$B$1,Colin!$H8393=$C$3),Colin!$I8393,)</f>
        <v>0</v>
      </c>
      <c r="M8393" s="38">
        <f>IF(AND(Colin!$G8393=$B$1,Colin!$H8393&lt;=$C$3),Colin!$I8393,)</f>
        <v>0</v>
      </c>
      <c r="N8393" s="38">
        <f>IF(AND(Colin!$G8393=$B$2,Colin!$H8393=$C$3),Colin!$I8393,)</f>
        <v>0</v>
      </c>
      <c r="O8393" s="38">
        <f>IF(AND(Colin!$G8393=$B$2,Colin!$H8393&lt;=$C$3),Colin!$I8393,)</f>
        <v>0</v>
      </c>
      <c r="P8393" s="38">
        <f>IF(Colin!$G8393&lt;$B$2,Colin!$I8393,0)</f>
        <v>0</v>
      </c>
      <c r="Q8393" s="38">
        <f>IF(Colin!$G8393&lt;$B$1,Colin!$I8393,0)</f>
        <v>0</v>
      </c>
    </row>
    <row r="8394" spans="12:17" x14ac:dyDescent="0.25">
      <c r="L8394" s="38">
        <f>IF(AND(Colin!$G8394=$B$1,Colin!$H8394=$C$3),Colin!$I8394,)</f>
        <v>0</v>
      </c>
      <c r="M8394" s="38">
        <f>IF(AND(Colin!$G8394=$B$1,Colin!$H8394&lt;=$C$3),Colin!$I8394,)</f>
        <v>0</v>
      </c>
      <c r="N8394" s="38">
        <f>IF(AND(Colin!$G8394=$B$2,Colin!$H8394=$C$3),Colin!$I8394,)</f>
        <v>0</v>
      </c>
      <c r="O8394" s="38">
        <f>IF(AND(Colin!$G8394=$B$2,Colin!$H8394&lt;=$C$3),Colin!$I8394,)</f>
        <v>0</v>
      </c>
      <c r="P8394" s="38">
        <f>IF(Colin!$G8394&lt;$B$2,Colin!$I8394,0)</f>
        <v>0</v>
      </c>
      <c r="Q8394" s="38">
        <f>IF(Colin!$G8394&lt;$B$1,Colin!$I8394,0)</f>
        <v>0</v>
      </c>
    </row>
    <row r="8395" spans="12:17" x14ac:dyDescent="0.25">
      <c r="L8395" s="38">
        <f>IF(AND(Colin!$G8395=$B$1,Colin!$H8395=$C$3),Colin!$I8395,)</f>
        <v>0</v>
      </c>
      <c r="M8395" s="38">
        <f>IF(AND(Colin!$G8395=$B$1,Colin!$H8395&lt;=$C$3),Colin!$I8395,)</f>
        <v>0</v>
      </c>
      <c r="N8395" s="38">
        <f>IF(AND(Colin!$G8395=$B$2,Colin!$H8395=$C$3),Colin!$I8395,)</f>
        <v>0</v>
      </c>
      <c r="O8395" s="38">
        <f>IF(AND(Colin!$G8395=$B$2,Colin!$H8395&lt;=$C$3),Colin!$I8395,)</f>
        <v>0</v>
      </c>
      <c r="P8395" s="38">
        <f>IF(Colin!$G8395&lt;$B$2,Colin!$I8395,0)</f>
        <v>0</v>
      </c>
      <c r="Q8395" s="38">
        <f>IF(Colin!$G8395&lt;$B$1,Colin!$I8395,0)</f>
        <v>0</v>
      </c>
    </row>
    <row r="8396" spans="12:17" x14ac:dyDescent="0.25">
      <c r="L8396" s="38">
        <f>IF(AND(Colin!$G8396=$B$1,Colin!$H8396=$C$3),Colin!$I8396,)</f>
        <v>0</v>
      </c>
      <c r="M8396" s="38">
        <f>IF(AND(Colin!$G8396=$B$1,Colin!$H8396&lt;=$C$3),Colin!$I8396,)</f>
        <v>0</v>
      </c>
      <c r="N8396" s="38">
        <f>IF(AND(Colin!$G8396=$B$2,Colin!$H8396=$C$3),Colin!$I8396,)</f>
        <v>0</v>
      </c>
      <c r="O8396" s="38">
        <f>IF(AND(Colin!$G8396=$B$2,Colin!$H8396&lt;=$C$3),Colin!$I8396,)</f>
        <v>0</v>
      </c>
      <c r="P8396" s="38">
        <f>IF(Colin!$G8396&lt;$B$2,Colin!$I8396,0)</f>
        <v>0</v>
      </c>
      <c r="Q8396" s="38">
        <f>IF(Colin!$G8396&lt;$B$1,Colin!$I8396,0)</f>
        <v>0</v>
      </c>
    </row>
    <row r="8397" spans="12:17" x14ac:dyDescent="0.25">
      <c r="L8397" s="38">
        <f>IF(AND(Colin!$G8397=$B$1,Colin!$H8397=$C$3),Colin!$I8397,)</f>
        <v>0</v>
      </c>
      <c r="M8397" s="38">
        <f>IF(AND(Colin!$G8397=$B$1,Colin!$H8397&lt;=$C$3),Colin!$I8397,)</f>
        <v>0</v>
      </c>
      <c r="N8397" s="38">
        <f>IF(AND(Colin!$G8397=$B$2,Colin!$H8397=$C$3),Colin!$I8397,)</f>
        <v>0</v>
      </c>
      <c r="O8397" s="38">
        <f>IF(AND(Colin!$G8397=$B$2,Colin!$H8397&lt;=$C$3),Colin!$I8397,)</f>
        <v>0</v>
      </c>
      <c r="P8397" s="38">
        <f>IF(Colin!$G8397&lt;$B$2,Colin!$I8397,0)</f>
        <v>0</v>
      </c>
      <c r="Q8397" s="38">
        <f>IF(Colin!$G8397&lt;$B$1,Colin!$I8397,0)</f>
        <v>0</v>
      </c>
    </row>
    <row r="8398" spans="12:17" x14ac:dyDescent="0.25">
      <c r="L8398" s="38">
        <f>IF(AND(Colin!$G8398=$B$1,Colin!$H8398=$C$3),Colin!$I8398,)</f>
        <v>0</v>
      </c>
      <c r="M8398" s="38">
        <f>IF(AND(Colin!$G8398=$B$1,Colin!$H8398&lt;=$C$3),Colin!$I8398,)</f>
        <v>0</v>
      </c>
      <c r="N8398" s="38">
        <f>IF(AND(Colin!$G8398=$B$2,Colin!$H8398=$C$3),Colin!$I8398,)</f>
        <v>0</v>
      </c>
      <c r="O8398" s="38">
        <f>IF(AND(Colin!$G8398=$B$2,Colin!$H8398&lt;=$C$3),Colin!$I8398,)</f>
        <v>0</v>
      </c>
      <c r="P8398" s="38">
        <f>IF(Colin!$G8398&lt;$B$2,Colin!$I8398,0)</f>
        <v>0</v>
      </c>
      <c r="Q8398" s="38">
        <f>IF(Colin!$G8398&lt;$B$1,Colin!$I8398,0)</f>
        <v>0</v>
      </c>
    </row>
    <row r="8399" spans="12:17" x14ac:dyDescent="0.25">
      <c r="L8399" s="38">
        <f>IF(AND(Colin!$G8399=$B$1,Colin!$H8399=$C$3),Colin!$I8399,)</f>
        <v>0</v>
      </c>
      <c r="M8399" s="38">
        <f>IF(AND(Colin!$G8399=$B$1,Colin!$H8399&lt;=$C$3),Colin!$I8399,)</f>
        <v>0</v>
      </c>
      <c r="N8399" s="38">
        <f>IF(AND(Colin!$G8399=$B$2,Colin!$H8399=$C$3),Colin!$I8399,)</f>
        <v>0</v>
      </c>
      <c r="O8399" s="38">
        <f>IF(AND(Colin!$G8399=$B$2,Colin!$H8399&lt;=$C$3),Colin!$I8399,)</f>
        <v>0</v>
      </c>
      <c r="P8399" s="38">
        <f>IF(Colin!$G8399&lt;$B$2,Colin!$I8399,0)</f>
        <v>0</v>
      </c>
      <c r="Q8399" s="38">
        <f>IF(Colin!$G8399&lt;$B$1,Colin!$I8399,0)</f>
        <v>0</v>
      </c>
    </row>
    <row r="8400" spans="12:17" x14ac:dyDescent="0.25">
      <c r="L8400" s="38">
        <f>IF(AND(Colin!$G8400=$B$1,Colin!$H8400=$C$3),Colin!$I8400,)</f>
        <v>0</v>
      </c>
      <c r="M8400" s="38">
        <f>IF(AND(Colin!$G8400=$B$1,Colin!$H8400&lt;=$C$3),Colin!$I8400,)</f>
        <v>0</v>
      </c>
      <c r="N8400" s="38">
        <f>IF(AND(Colin!$G8400=$B$2,Colin!$H8400=$C$3),Colin!$I8400,)</f>
        <v>0</v>
      </c>
      <c r="O8400" s="38">
        <f>IF(AND(Colin!$G8400=$B$2,Colin!$H8400&lt;=$C$3),Colin!$I8400,)</f>
        <v>0</v>
      </c>
      <c r="P8400" s="38">
        <f>IF(Colin!$G8400&lt;$B$2,Colin!$I8400,0)</f>
        <v>0</v>
      </c>
      <c r="Q8400" s="38">
        <f>IF(Colin!$G8400&lt;$B$1,Colin!$I8400,0)</f>
        <v>0</v>
      </c>
    </row>
    <row r="8401" spans="12:17" x14ac:dyDescent="0.25">
      <c r="L8401" s="38">
        <f>IF(AND(Colin!$G8401=$B$1,Colin!$H8401=$C$3),Colin!$I8401,)</f>
        <v>0</v>
      </c>
      <c r="M8401" s="38">
        <f>IF(AND(Colin!$G8401=$B$1,Colin!$H8401&lt;=$C$3),Colin!$I8401,)</f>
        <v>0</v>
      </c>
      <c r="N8401" s="38">
        <f>IF(AND(Colin!$G8401=$B$2,Colin!$H8401=$C$3),Colin!$I8401,)</f>
        <v>0</v>
      </c>
      <c r="O8401" s="38">
        <f>IF(AND(Colin!$G8401=$B$2,Colin!$H8401&lt;=$C$3),Colin!$I8401,)</f>
        <v>0</v>
      </c>
      <c r="P8401" s="38">
        <f>IF(Colin!$G8401&lt;$B$2,Colin!$I8401,0)</f>
        <v>0</v>
      </c>
      <c r="Q8401" s="38">
        <f>IF(Colin!$G8401&lt;$B$1,Colin!$I8401,0)</f>
        <v>0</v>
      </c>
    </row>
    <row r="8402" spans="12:17" x14ac:dyDescent="0.25">
      <c r="L8402" s="38">
        <f>IF(AND(Colin!$G8402=$B$1,Colin!$H8402=$C$3),Colin!$I8402,)</f>
        <v>0</v>
      </c>
      <c r="M8402" s="38">
        <f>IF(AND(Colin!$G8402=$B$1,Colin!$H8402&lt;=$C$3),Colin!$I8402,)</f>
        <v>0</v>
      </c>
      <c r="N8402" s="38">
        <f>IF(AND(Colin!$G8402=$B$2,Colin!$H8402=$C$3),Colin!$I8402,)</f>
        <v>0</v>
      </c>
      <c r="O8402" s="38">
        <f>IF(AND(Colin!$G8402=$B$2,Colin!$H8402&lt;=$C$3),Colin!$I8402,)</f>
        <v>0</v>
      </c>
      <c r="P8402" s="38">
        <f>IF(Colin!$G8402&lt;$B$2,Colin!$I8402,0)</f>
        <v>0</v>
      </c>
      <c r="Q8402" s="38">
        <f>IF(Colin!$G8402&lt;$B$1,Colin!$I8402,0)</f>
        <v>0</v>
      </c>
    </row>
    <row r="8403" spans="12:17" x14ac:dyDescent="0.25">
      <c r="L8403" s="38">
        <f>IF(AND(Colin!$G8403=$B$1,Colin!$H8403=$C$3),Colin!$I8403,)</f>
        <v>0</v>
      </c>
      <c r="M8403" s="38">
        <f>IF(AND(Colin!$G8403=$B$1,Colin!$H8403&lt;=$C$3),Colin!$I8403,)</f>
        <v>0</v>
      </c>
      <c r="N8403" s="38">
        <f>IF(AND(Colin!$G8403=$B$2,Colin!$H8403=$C$3),Colin!$I8403,)</f>
        <v>0</v>
      </c>
      <c r="O8403" s="38">
        <f>IF(AND(Colin!$G8403=$B$2,Colin!$H8403&lt;=$C$3),Colin!$I8403,)</f>
        <v>0</v>
      </c>
      <c r="P8403" s="38">
        <f>IF(Colin!$G8403&lt;$B$2,Colin!$I8403,0)</f>
        <v>0</v>
      </c>
      <c r="Q8403" s="38">
        <f>IF(Colin!$G8403&lt;$B$1,Colin!$I8403,0)</f>
        <v>0</v>
      </c>
    </row>
    <row r="8404" spans="12:17" x14ac:dyDescent="0.25">
      <c r="L8404" s="38">
        <f>IF(AND(Colin!$G8404=$B$1,Colin!$H8404=$C$3),Colin!$I8404,)</f>
        <v>0</v>
      </c>
      <c r="M8404" s="38">
        <f>IF(AND(Colin!$G8404=$B$1,Colin!$H8404&lt;=$C$3),Colin!$I8404,)</f>
        <v>0</v>
      </c>
      <c r="N8404" s="38">
        <f>IF(AND(Colin!$G8404=$B$2,Colin!$H8404=$C$3),Colin!$I8404,)</f>
        <v>0</v>
      </c>
      <c r="O8404" s="38">
        <f>IF(AND(Colin!$G8404=$B$2,Colin!$H8404&lt;=$C$3),Colin!$I8404,)</f>
        <v>0</v>
      </c>
      <c r="P8404" s="38">
        <f>IF(Colin!$G8404&lt;$B$2,Colin!$I8404,0)</f>
        <v>0</v>
      </c>
      <c r="Q8404" s="38">
        <f>IF(Colin!$G8404&lt;$B$1,Colin!$I8404,0)</f>
        <v>0</v>
      </c>
    </row>
    <row r="8405" spans="12:17" x14ac:dyDescent="0.25">
      <c r="L8405" s="38">
        <f>IF(AND(Colin!$G8405=$B$1,Colin!$H8405=$C$3),Colin!$I8405,)</f>
        <v>0</v>
      </c>
      <c r="M8405" s="38">
        <f>IF(AND(Colin!$G8405=$B$1,Colin!$H8405&lt;=$C$3),Colin!$I8405,)</f>
        <v>0</v>
      </c>
      <c r="N8405" s="38">
        <f>IF(AND(Colin!$G8405=$B$2,Colin!$H8405=$C$3),Colin!$I8405,)</f>
        <v>0</v>
      </c>
      <c r="O8405" s="38">
        <f>IF(AND(Colin!$G8405=$B$2,Colin!$H8405&lt;=$C$3),Colin!$I8405,)</f>
        <v>0</v>
      </c>
      <c r="P8405" s="38">
        <f>IF(Colin!$G8405&lt;$B$2,Colin!$I8405,0)</f>
        <v>0</v>
      </c>
      <c r="Q8405" s="38">
        <f>IF(Colin!$G8405&lt;$B$1,Colin!$I8405,0)</f>
        <v>0</v>
      </c>
    </row>
    <row r="8406" spans="12:17" x14ac:dyDescent="0.25">
      <c r="L8406" s="38">
        <f>IF(AND(Colin!$G8406=$B$1,Colin!$H8406=$C$3),Colin!$I8406,)</f>
        <v>0</v>
      </c>
      <c r="M8406" s="38">
        <f>IF(AND(Colin!$G8406=$B$1,Colin!$H8406&lt;=$C$3),Colin!$I8406,)</f>
        <v>0</v>
      </c>
      <c r="N8406" s="38">
        <f>IF(AND(Colin!$G8406=$B$2,Colin!$H8406=$C$3),Colin!$I8406,)</f>
        <v>0</v>
      </c>
      <c r="O8406" s="38">
        <f>IF(AND(Colin!$G8406=$B$2,Colin!$H8406&lt;=$C$3),Colin!$I8406,)</f>
        <v>0</v>
      </c>
      <c r="P8406" s="38">
        <f>IF(Colin!$G8406&lt;$B$2,Colin!$I8406,0)</f>
        <v>0</v>
      </c>
      <c r="Q8406" s="38">
        <f>IF(Colin!$G8406&lt;$B$1,Colin!$I8406,0)</f>
        <v>0</v>
      </c>
    </row>
    <row r="8407" spans="12:17" x14ac:dyDescent="0.25">
      <c r="L8407" s="38">
        <f>IF(AND(Colin!$G8407=$B$1,Colin!$H8407=$C$3),Colin!$I8407,)</f>
        <v>0</v>
      </c>
      <c r="M8407" s="38">
        <f>IF(AND(Colin!$G8407=$B$1,Colin!$H8407&lt;=$C$3),Colin!$I8407,)</f>
        <v>0</v>
      </c>
      <c r="N8407" s="38">
        <f>IF(AND(Colin!$G8407=$B$2,Colin!$H8407=$C$3),Colin!$I8407,)</f>
        <v>0</v>
      </c>
      <c r="O8407" s="38">
        <f>IF(AND(Colin!$G8407=$B$2,Colin!$H8407&lt;=$C$3),Colin!$I8407,)</f>
        <v>0</v>
      </c>
      <c r="P8407" s="38">
        <f>IF(Colin!$G8407&lt;$B$2,Colin!$I8407,0)</f>
        <v>0</v>
      </c>
      <c r="Q8407" s="38">
        <f>IF(Colin!$G8407&lt;$B$1,Colin!$I8407,0)</f>
        <v>0</v>
      </c>
    </row>
    <row r="8408" spans="12:17" x14ac:dyDescent="0.25">
      <c r="L8408" s="38">
        <f>IF(AND(Colin!$G8408=$B$1,Colin!$H8408=$C$3),Colin!$I8408,)</f>
        <v>0</v>
      </c>
      <c r="M8408" s="38">
        <f>IF(AND(Colin!$G8408=$B$1,Colin!$H8408&lt;=$C$3),Colin!$I8408,)</f>
        <v>0</v>
      </c>
      <c r="N8408" s="38">
        <f>IF(AND(Colin!$G8408=$B$2,Colin!$H8408=$C$3),Colin!$I8408,)</f>
        <v>0</v>
      </c>
      <c r="O8408" s="38">
        <f>IF(AND(Colin!$G8408=$B$2,Colin!$H8408&lt;=$C$3),Colin!$I8408,)</f>
        <v>0</v>
      </c>
      <c r="P8408" s="38">
        <f>IF(Colin!$G8408&lt;$B$2,Colin!$I8408,0)</f>
        <v>0</v>
      </c>
      <c r="Q8408" s="38">
        <f>IF(Colin!$G8408&lt;$B$1,Colin!$I8408,0)</f>
        <v>0</v>
      </c>
    </row>
    <row r="8409" spans="12:17" x14ac:dyDescent="0.25">
      <c r="L8409" s="38">
        <f>IF(AND(Colin!$G8409=$B$1,Colin!$H8409=$C$3),Colin!$I8409,)</f>
        <v>0</v>
      </c>
      <c r="M8409" s="38">
        <f>IF(AND(Colin!$G8409=$B$1,Colin!$H8409&lt;=$C$3),Colin!$I8409,)</f>
        <v>0</v>
      </c>
      <c r="N8409" s="38">
        <f>IF(AND(Colin!$G8409=$B$2,Colin!$H8409=$C$3),Colin!$I8409,)</f>
        <v>0</v>
      </c>
      <c r="O8409" s="38">
        <f>IF(AND(Colin!$G8409=$B$2,Colin!$H8409&lt;=$C$3),Colin!$I8409,)</f>
        <v>0</v>
      </c>
      <c r="P8409" s="38">
        <f>IF(Colin!$G8409&lt;$B$2,Colin!$I8409,0)</f>
        <v>0</v>
      </c>
      <c r="Q8409" s="38">
        <f>IF(Colin!$G8409&lt;$B$1,Colin!$I8409,0)</f>
        <v>0</v>
      </c>
    </row>
    <row r="8410" spans="12:17" x14ac:dyDescent="0.25">
      <c r="L8410" s="38">
        <f>IF(AND(Colin!$G8410=$B$1,Colin!$H8410=$C$3),Colin!$I8410,)</f>
        <v>0</v>
      </c>
      <c r="M8410" s="38">
        <f>IF(AND(Colin!$G8410=$B$1,Colin!$H8410&lt;=$C$3),Colin!$I8410,)</f>
        <v>0</v>
      </c>
      <c r="N8410" s="38">
        <f>IF(AND(Colin!$G8410=$B$2,Colin!$H8410=$C$3),Colin!$I8410,)</f>
        <v>0</v>
      </c>
      <c r="O8410" s="38">
        <f>IF(AND(Colin!$G8410=$B$2,Colin!$H8410&lt;=$C$3),Colin!$I8410,)</f>
        <v>0</v>
      </c>
      <c r="P8410" s="38">
        <f>IF(Colin!$G8410&lt;$B$2,Colin!$I8410,0)</f>
        <v>0</v>
      </c>
      <c r="Q8410" s="38">
        <f>IF(Colin!$G8410&lt;$B$1,Colin!$I8410,0)</f>
        <v>0</v>
      </c>
    </row>
    <row r="8411" spans="12:17" x14ac:dyDescent="0.25">
      <c r="L8411" s="38">
        <f>IF(AND(Colin!$G8411=$B$1,Colin!$H8411=$C$3),Colin!$I8411,)</f>
        <v>0</v>
      </c>
      <c r="M8411" s="38">
        <f>IF(AND(Colin!$G8411=$B$1,Colin!$H8411&lt;=$C$3),Colin!$I8411,)</f>
        <v>0</v>
      </c>
      <c r="N8411" s="38">
        <f>IF(AND(Colin!$G8411=$B$2,Colin!$H8411=$C$3),Colin!$I8411,)</f>
        <v>0</v>
      </c>
      <c r="O8411" s="38">
        <f>IF(AND(Colin!$G8411=$B$2,Colin!$H8411&lt;=$C$3),Colin!$I8411,)</f>
        <v>0</v>
      </c>
      <c r="P8411" s="38">
        <f>IF(Colin!$G8411&lt;$B$2,Colin!$I8411,0)</f>
        <v>0</v>
      </c>
      <c r="Q8411" s="38">
        <f>IF(Colin!$G8411&lt;$B$1,Colin!$I8411,0)</f>
        <v>0</v>
      </c>
    </row>
    <row r="8412" spans="12:17" x14ac:dyDescent="0.25">
      <c r="L8412" s="38">
        <f>IF(AND(Colin!$G8412=$B$1,Colin!$H8412=$C$3),Colin!$I8412,)</f>
        <v>0</v>
      </c>
      <c r="M8412" s="38">
        <f>IF(AND(Colin!$G8412=$B$1,Colin!$H8412&lt;=$C$3),Colin!$I8412,)</f>
        <v>0</v>
      </c>
      <c r="N8412" s="38">
        <f>IF(AND(Colin!$G8412=$B$2,Colin!$H8412=$C$3),Colin!$I8412,)</f>
        <v>0</v>
      </c>
      <c r="O8412" s="38">
        <f>IF(AND(Colin!$G8412=$B$2,Colin!$H8412&lt;=$C$3),Colin!$I8412,)</f>
        <v>0</v>
      </c>
      <c r="P8412" s="38">
        <f>IF(Colin!$G8412&lt;$B$2,Colin!$I8412,0)</f>
        <v>0</v>
      </c>
      <c r="Q8412" s="38">
        <f>IF(Colin!$G8412&lt;$B$1,Colin!$I8412,0)</f>
        <v>0</v>
      </c>
    </row>
    <row r="8413" spans="12:17" x14ac:dyDescent="0.25">
      <c r="L8413" s="38">
        <f>IF(AND(Colin!$G8413=$B$1,Colin!$H8413=$C$3),Colin!$I8413,)</f>
        <v>0</v>
      </c>
      <c r="M8413" s="38">
        <f>IF(AND(Colin!$G8413=$B$1,Colin!$H8413&lt;=$C$3),Colin!$I8413,)</f>
        <v>0</v>
      </c>
      <c r="N8413" s="38">
        <f>IF(AND(Colin!$G8413=$B$2,Colin!$H8413=$C$3),Colin!$I8413,)</f>
        <v>0</v>
      </c>
      <c r="O8413" s="38">
        <f>IF(AND(Colin!$G8413=$B$2,Colin!$H8413&lt;=$C$3),Colin!$I8413,)</f>
        <v>0</v>
      </c>
      <c r="P8413" s="38">
        <f>IF(Colin!$G8413&lt;$B$2,Colin!$I8413,0)</f>
        <v>0</v>
      </c>
      <c r="Q8413" s="38">
        <f>IF(Colin!$G8413&lt;$B$1,Colin!$I8413,0)</f>
        <v>0</v>
      </c>
    </row>
    <row r="8414" spans="12:17" x14ac:dyDescent="0.25">
      <c r="L8414" s="38">
        <f>IF(AND(Colin!$G8414=$B$1,Colin!$H8414=$C$3),Colin!$I8414,)</f>
        <v>0</v>
      </c>
      <c r="M8414" s="38">
        <f>IF(AND(Colin!$G8414=$B$1,Colin!$H8414&lt;=$C$3),Colin!$I8414,)</f>
        <v>0</v>
      </c>
      <c r="N8414" s="38">
        <f>IF(AND(Colin!$G8414=$B$2,Colin!$H8414=$C$3),Colin!$I8414,)</f>
        <v>0</v>
      </c>
      <c r="O8414" s="38">
        <f>IF(AND(Colin!$G8414=$B$2,Colin!$H8414&lt;=$C$3),Colin!$I8414,)</f>
        <v>0</v>
      </c>
      <c r="P8414" s="38">
        <f>IF(Colin!$G8414&lt;$B$2,Colin!$I8414,0)</f>
        <v>0</v>
      </c>
      <c r="Q8414" s="38">
        <f>IF(Colin!$G8414&lt;$B$1,Colin!$I8414,0)</f>
        <v>0</v>
      </c>
    </row>
    <row r="8415" spans="12:17" x14ac:dyDescent="0.25">
      <c r="L8415" s="38">
        <f>IF(AND(Colin!$G8415=$B$1,Colin!$H8415=$C$3),Colin!$I8415,)</f>
        <v>0</v>
      </c>
      <c r="M8415" s="38">
        <f>IF(AND(Colin!$G8415=$B$1,Colin!$H8415&lt;=$C$3),Colin!$I8415,)</f>
        <v>0</v>
      </c>
      <c r="N8415" s="38">
        <f>IF(AND(Colin!$G8415=$B$2,Colin!$H8415=$C$3),Colin!$I8415,)</f>
        <v>0</v>
      </c>
      <c r="O8415" s="38">
        <f>IF(AND(Colin!$G8415=$B$2,Colin!$H8415&lt;=$C$3),Colin!$I8415,)</f>
        <v>0</v>
      </c>
      <c r="P8415" s="38">
        <f>IF(Colin!$G8415&lt;$B$2,Colin!$I8415,0)</f>
        <v>0</v>
      </c>
      <c r="Q8415" s="38">
        <f>IF(Colin!$G8415&lt;$B$1,Colin!$I8415,0)</f>
        <v>0</v>
      </c>
    </row>
    <row r="8416" spans="12:17" x14ac:dyDescent="0.25">
      <c r="L8416" s="38">
        <f>IF(AND(Colin!$G8416=$B$1,Colin!$H8416=$C$3),Colin!$I8416,)</f>
        <v>0</v>
      </c>
      <c r="M8416" s="38">
        <f>IF(AND(Colin!$G8416=$B$1,Colin!$H8416&lt;=$C$3),Colin!$I8416,)</f>
        <v>0</v>
      </c>
      <c r="N8416" s="38">
        <f>IF(AND(Colin!$G8416=$B$2,Colin!$H8416=$C$3),Colin!$I8416,)</f>
        <v>0</v>
      </c>
      <c r="O8416" s="38">
        <f>IF(AND(Colin!$G8416=$B$2,Colin!$H8416&lt;=$C$3),Colin!$I8416,)</f>
        <v>0</v>
      </c>
      <c r="P8416" s="38">
        <f>IF(Colin!$G8416&lt;$B$2,Colin!$I8416,0)</f>
        <v>0</v>
      </c>
      <c r="Q8416" s="38">
        <f>IF(Colin!$G8416&lt;$B$1,Colin!$I8416,0)</f>
        <v>0</v>
      </c>
    </row>
    <row r="8417" spans="12:17" x14ac:dyDescent="0.25">
      <c r="L8417" s="38">
        <f>IF(AND(Colin!$G8417=$B$1,Colin!$H8417=$C$3),Colin!$I8417,)</f>
        <v>0</v>
      </c>
      <c r="M8417" s="38">
        <f>IF(AND(Colin!$G8417=$B$1,Colin!$H8417&lt;=$C$3),Colin!$I8417,)</f>
        <v>0</v>
      </c>
      <c r="N8417" s="38">
        <f>IF(AND(Colin!$G8417=$B$2,Colin!$H8417=$C$3),Colin!$I8417,)</f>
        <v>0</v>
      </c>
      <c r="O8417" s="38">
        <f>IF(AND(Colin!$G8417=$B$2,Colin!$H8417&lt;=$C$3),Colin!$I8417,)</f>
        <v>0</v>
      </c>
      <c r="P8417" s="38">
        <f>IF(Colin!$G8417&lt;$B$2,Colin!$I8417,0)</f>
        <v>0</v>
      </c>
      <c r="Q8417" s="38">
        <f>IF(Colin!$G8417&lt;$B$1,Colin!$I8417,0)</f>
        <v>0</v>
      </c>
    </row>
    <row r="8418" spans="12:17" x14ac:dyDescent="0.25">
      <c r="L8418" s="38">
        <f>IF(AND(Colin!$G8418=$B$1,Colin!$H8418=$C$3),Colin!$I8418,)</f>
        <v>0</v>
      </c>
      <c r="M8418" s="38">
        <f>IF(AND(Colin!$G8418=$B$1,Colin!$H8418&lt;=$C$3),Colin!$I8418,)</f>
        <v>0</v>
      </c>
      <c r="N8418" s="38">
        <f>IF(AND(Colin!$G8418=$B$2,Colin!$H8418=$C$3),Colin!$I8418,)</f>
        <v>0</v>
      </c>
      <c r="O8418" s="38">
        <f>IF(AND(Colin!$G8418=$B$2,Colin!$H8418&lt;=$C$3),Colin!$I8418,)</f>
        <v>0</v>
      </c>
      <c r="P8418" s="38">
        <f>IF(Colin!$G8418&lt;$B$2,Colin!$I8418,0)</f>
        <v>0</v>
      </c>
      <c r="Q8418" s="38">
        <f>IF(Colin!$G8418&lt;$B$1,Colin!$I8418,0)</f>
        <v>0</v>
      </c>
    </row>
    <row r="8419" spans="12:17" x14ac:dyDescent="0.25">
      <c r="L8419" s="38">
        <f>IF(AND(Colin!$G8419=$B$1,Colin!$H8419=$C$3),Colin!$I8419,)</f>
        <v>0</v>
      </c>
      <c r="M8419" s="38">
        <f>IF(AND(Colin!$G8419=$B$1,Colin!$H8419&lt;=$C$3),Colin!$I8419,)</f>
        <v>0</v>
      </c>
      <c r="N8419" s="38">
        <f>IF(AND(Colin!$G8419=$B$2,Colin!$H8419=$C$3),Colin!$I8419,)</f>
        <v>0</v>
      </c>
      <c r="O8419" s="38">
        <f>IF(AND(Colin!$G8419=$B$2,Colin!$H8419&lt;=$C$3),Colin!$I8419,)</f>
        <v>0</v>
      </c>
      <c r="P8419" s="38">
        <f>IF(Colin!$G8419&lt;$B$2,Colin!$I8419,0)</f>
        <v>0</v>
      </c>
      <c r="Q8419" s="38">
        <f>IF(Colin!$G8419&lt;$B$1,Colin!$I8419,0)</f>
        <v>0</v>
      </c>
    </row>
    <row r="8420" spans="12:17" x14ac:dyDescent="0.25">
      <c r="L8420" s="38">
        <f>IF(AND(Colin!$G8420=$B$1,Colin!$H8420=$C$3),Colin!$I8420,)</f>
        <v>0</v>
      </c>
      <c r="M8420" s="38">
        <f>IF(AND(Colin!$G8420=$B$1,Colin!$H8420&lt;=$C$3),Colin!$I8420,)</f>
        <v>0</v>
      </c>
      <c r="N8420" s="38">
        <f>IF(AND(Colin!$G8420=$B$2,Colin!$H8420=$C$3),Colin!$I8420,)</f>
        <v>0</v>
      </c>
      <c r="O8420" s="38">
        <f>IF(AND(Colin!$G8420=$B$2,Colin!$H8420&lt;=$C$3),Colin!$I8420,)</f>
        <v>0</v>
      </c>
      <c r="P8420" s="38">
        <f>IF(Colin!$G8420&lt;$B$2,Colin!$I8420,0)</f>
        <v>0</v>
      </c>
      <c r="Q8420" s="38">
        <f>IF(Colin!$G8420&lt;$B$1,Colin!$I8420,0)</f>
        <v>0</v>
      </c>
    </row>
    <row r="8421" spans="12:17" x14ac:dyDescent="0.25">
      <c r="L8421" s="38">
        <f>IF(AND(Colin!$G8421=$B$1,Colin!$H8421=$C$3),Colin!$I8421,)</f>
        <v>0</v>
      </c>
      <c r="M8421" s="38">
        <f>IF(AND(Colin!$G8421=$B$1,Colin!$H8421&lt;=$C$3),Colin!$I8421,)</f>
        <v>0</v>
      </c>
      <c r="N8421" s="38">
        <f>IF(AND(Colin!$G8421=$B$2,Colin!$H8421=$C$3),Colin!$I8421,)</f>
        <v>0</v>
      </c>
      <c r="O8421" s="38">
        <f>IF(AND(Colin!$G8421=$B$2,Colin!$H8421&lt;=$C$3),Colin!$I8421,)</f>
        <v>0</v>
      </c>
      <c r="P8421" s="38">
        <f>IF(Colin!$G8421&lt;$B$2,Colin!$I8421,0)</f>
        <v>0</v>
      </c>
      <c r="Q8421" s="38">
        <f>IF(Colin!$G8421&lt;$B$1,Colin!$I8421,0)</f>
        <v>0</v>
      </c>
    </row>
    <row r="8422" spans="12:17" x14ac:dyDescent="0.25">
      <c r="L8422" s="38">
        <f>IF(AND(Colin!$G8422=$B$1,Colin!$H8422=$C$3),Colin!$I8422,)</f>
        <v>0</v>
      </c>
      <c r="M8422" s="38">
        <f>IF(AND(Colin!$G8422=$B$1,Colin!$H8422&lt;=$C$3),Colin!$I8422,)</f>
        <v>0</v>
      </c>
      <c r="N8422" s="38">
        <f>IF(AND(Colin!$G8422=$B$2,Colin!$H8422=$C$3),Colin!$I8422,)</f>
        <v>0</v>
      </c>
      <c r="O8422" s="38">
        <f>IF(AND(Colin!$G8422=$B$2,Colin!$H8422&lt;=$C$3),Colin!$I8422,)</f>
        <v>0</v>
      </c>
      <c r="P8422" s="38">
        <f>IF(Colin!$G8422&lt;$B$2,Colin!$I8422,0)</f>
        <v>0</v>
      </c>
      <c r="Q8422" s="38">
        <f>IF(Colin!$G8422&lt;$B$1,Colin!$I8422,0)</f>
        <v>0</v>
      </c>
    </row>
    <row r="8423" spans="12:17" x14ac:dyDescent="0.25">
      <c r="L8423" s="38">
        <f>IF(AND(Colin!$G8423=$B$1,Colin!$H8423=$C$3),Colin!$I8423,)</f>
        <v>0</v>
      </c>
      <c r="M8423" s="38">
        <f>IF(AND(Colin!$G8423=$B$1,Colin!$H8423&lt;=$C$3),Colin!$I8423,)</f>
        <v>0</v>
      </c>
      <c r="N8423" s="38">
        <f>IF(AND(Colin!$G8423=$B$2,Colin!$H8423=$C$3),Colin!$I8423,)</f>
        <v>0</v>
      </c>
      <c r="O8423" s="38">
        <f>IF(AND(Colin!$G8423=$B$2,Colin!$H8423&lt;=$C$3),Colin!$I8423,)</f>
        <v>0</v>
      </c>
      <c r="P8423" s="38">
        <f>IF(Colin!$G8423&lt;$B$2,Colin!$I8423,0)</f>
        <v>0</v>
      </c>
      <c r="Q8423" s="38">
        <f>IF(Colin!$G8423&lt;$B$1,Colin!$I8423,0)</f>
        <v>0</v>
      </c>
    </row>
    <row r="8424" spans="12:17" x14ac:dyDescent="0.25">
      <c r="L8424" s="38">
        <f>IF(AND(Colin!$G8424=$B$1,Colin!$H8424=$C$3),Colin!$I8424,)</f>
        <v>0</v>
      </c>
      <c r="M8424" s="38">
        <f>IF(AND(Colin!$G8424=$B$1,Colin!$H8424&lt;=$C$3),Colin!$I8424,)</f>
        <v>0</v>
      </c>
      <c r="N8424" s="38">
        <f>IF(AND(Colin!$G8424=$B$2,Colin!$H8424=$C$3),Colin!$I8424,)</f>
        <v>0</v>
      </c>
      <c r="O8424" s="38">
        <f>IF(AND(Colin!$G8424=$B$2,Colin!$H8424&lt;=$C$3),Colin!$I8424,)</f>
        <v>0</v>
      </c>
      <c r="P8424" s="38">
        <f>IF(Colin!$G8424&lt;$B$2,Colin!$I8424,0)</f>
        <v>0</v>
      </c>
      <c r="Q8424" s="38">
        <f>IF(Colin!$G8424&lt;$B$1,Colin!$I8424,0)</f>
        <v>0</v>
      </c>
    </row>
    <row r="8425" spans="12:17" x14ac:dyDescent="0.25">
      <c r="L8425" s="38">
        <f>IF(AND(Colin!$G8425=$B$1,Colin!$H8425=$C$3),Colin!$I8425,)</f>
        <v>0</v>
      </c>
      <c r="M8425" s="38">
        <f>IF(AND(Colin!$G8425=$B$1,Colin!$H8425&lt;=$C$3),Colin!$I8425,)</f>
        <v>0</v>
      </c>
      <c r="N8425" s="38">
        <f>IF(AND(Colin!$G8425=$B$2,Colin!$H8425=$C$3),Colin!$I8425,)</f>
        <v>0</v>
      </c>
      <c r="O8425" s="38">
        <f>IF(AND(Colin!$G8425=$B$2,Colin!$H8425&lt;=$C$3),Colin!$I8425,)</f>
        <v>0</v>
      </c>
      <c r="P8425" s="38">
        <f>IF(Colin!$G8425&lt;$B$2,Colin!$I8425,0)</f>
        <v>0</v>
      </c>
      <c r="Q8425" s="38">
        <f>IF(Colin!$G8425&lt;$B$1,Colin!$I8425,0)</f>
        <v>0</v>
      </c>
    </row>
    <row r="8426" spans="12:17" x14ac:dyDescent="0.25">
      <c r="L8426" s="38">
        <f>IF(AND(Colin!$G8426=$B$1,Colin!$H8426=$C$3),Colin!$I8426,)</f>
        <v>0</v>
      </c>
      <c r="M8426" s="38">
        <f>IF(AND(Colin!$G8426=$B$1,Colin!$H8426&lt;=$C$3),Colin!$I8426,)</f>
        <v>0</v>
      </c>
      <c r="N8426" s="38">
        <f>IF(AND(Colin!$G8426=$B$2,Colin!$H8426=$C$3),Colin!$I8426,)</f>
        <v>0</v>
      </c>
      <c r="O8426" s="38">
        <f>IF(AND(Colin!$G8426=$B$2,Colin!$H8426&lt;=$C$3),Colin!$I8426,)</f>
        <v>0</v>
      </c>
      <c r="P8426" s="38">
        <f>IF(Colin!$G8426&lt;$B$2,Colin!$I8426,0)</f>
        <v>0</v>
      </c>
      <c r="Q8426" s="38">
        <f>IF(Colin!$G8426&lt;$B$1,Colin!$I8426,0)</f>
        <v>0</v>
      </c>
    </row>
    <row r="8427" spans="12:17" x14ac:dyDescent="0.25">
      <c r="L8427" s="38">
        <f>IF(AND(Colin!$G8427=$B$1,Colin!$H8427=$C$3),Colin!$I8427,)</f>
        <v>0</v>
      </c>
      <c r="M8427" s="38">
        <f>IF(AND(Colin!$G8427=$B$1,Colin!$H8427&lt;=$C$3),Colin!$I8427,)</f>
        <v>0</v>
      </c>
      <c r="N8427" s="38">
        <f>IF(AND(Colin!$G8427=$B$2,Colin!$H8427=$C$3),Colin!$I8427,)</f>
        <v>0</v>
      </c>
      <c r="O8427" s="38">
        <f>IF(AND(Colin!$G8427=$B$2,Colin!$H8427&lt;=$C$3),Colin!$I8427,)</f>
        <v>0</v>
      </c>
      <c r="P8427" s="38">
        <f>IF(Colin!$G8427&lt;$B$2,Colin!$I8427,0)</f>
        <v>0</v>
      </c>
      <c r="Q8427" s="38">
        <f>IF(Colin!$G8427&lt;$B$1,Colin!$I8427,0)</f>
        <v>0</v>
      </c>
    </row>
    <row r="8428" spans="12:17" x14ac:dyDescent="0.25">
      <c r="L8428" s="38">
        <f>IF(AND(Colin!$G8428=$B$1,Colin!$H8428=$C$3),Colin!$I8428,)</f>
        <v>0</v>
      </c>
      <c r="M8428" s="38">
        <f>IF(AND(Colin!$G8428=$B$1,Colin!$H8428&lt;=$C$3),Colin!$I8428,)</f>
        <v>0</v>
      </c>
      <c r="N8428" s="38">
        <f>IF(AND(Colin!$G8428=$B$2,Colin!$H8428=$C$3),Colin!$I8428,)</f>
        <v>0</v>
      </c>
      <c r="O8428" s="38">
        <f>IF(AND(Colin!$G8428=$B$2,Colin!$H8428&lt;=$C$3),Colin!$I8428,)</f>
        <v>0</v>
      </c>
      <c r="P8428" s="38">
        <f>IF(Colin!$G8428&lt;$B$2,Colin!$I8428,0)</f>
        <v>0</v>
      </c>
      <c r="Q8428" s="38">
        <f>IF(Colin!$G8428&lt;$B$1,Colin!$I8428,0)</f>
        <v>0</v>
      </c>
    </row>
    <row r="8429" spans="12:17" x14ac:dyDescent="0.25">
      <c r="L8429" s="38">
        <f>IF(AND(Colin!$G8429=$B$1,Colin!$H8429=$C$3),Colin!$I8429,)</f>
        <v>0</v>
      </c>
      <c r="M8429" s="38">
        <f>IF(AND(Colin!$G8429=$B$1,Colin!$H8429&lt;=$C$3),Colin!$I8429,)</f>
        <v>0</v>
      </c>
      <c r="N8429" s="38">
        <f>IF(AND(Colin!$G8429=$B$2,Colin!$H8429=$C$3),Colin!$I8429,)</f>
        <v>0</v>
      </c>
      <c r="O8429" s="38">
        <f>IF(AND(Colin!$G8429=$B$2,Colin!$H8429&lt;=$C$3),Colin!$I8429,)</f>
        <v>0</v>
      </c>
      <c r="P8429" s="38">
        <f>IF(Colin!$G8429&lt;$B$2,Colin!$I8429,0)</f>
        <v>0</v>
      </c>
      <c r="Q8429" s="38">
        <f>IF(Colin!$G8429&lt;$B$1,Colin!$I8429,0)</f>
        <v>0</v>
      </c>
    </row>
    <row r="8430" spans="12:17" x14ac:dyDescent="0.25">
      <c r="L8430" s="38">
        <f>IF(AND(Colin!$G8430=$B$1,Colin!$H8430=$C$3),Colin!$I8430,)</f>
        <v>0</v>
      </c>
      <c r="M8430" s="38">
        <f>IF(AND(Colin!$G8430=$B$1,Colin!$H8430&lt;=$C$3),Colin!$I8430,)</f>
        <v>0</v>
      </c>
      <c r="N8430" s="38">
        <f>IF(AND(Colin!$G8430=$B$2,Colin!$H8430=$C$3),Colin!$I8430,)</f>
        <v>0</v>
      </c>
      <c r="O8430" s="38">
        <f>IF(AND(Colin!$G8430=$B$2,Colin!$H8430&lt;=$C$3),Colin!$I8430,)</f>
        <v>0</v>
      </c>
      <c r="P8430" s="38">
        <f>IF(Colin!$G8430&lt;$B$2,Colin!$I8430,0)</f>
        <v>0</v>
      </c>
      <c r="Q8430" s="38">
        <f>IF(Colin!$G8430&lt;$B$1,Colin!$I8430,0)</f>
        <v>0</v>
      </c>
    </row>
    <row r="8431" spans="12:17" x14ac:dyDescent="0.25">
      <c r="L8431" s="38">
        <f>IF(AND(Colin!$G8431=$B$1,Colin!$H8431=$C$3),Colin!$I8431,)</f>
        <v>0</v>
      </c>
      <c r="M8431" s="38">
        <f>IF(AND(Colin!$G8431=$B$1,Colin!$H8431&lt;=$C$3),Colin!$I8431,)</f>
        <v>0</v>
      </c>
      <c r="N8431" s="38">
        <f>IF(AND(Colin!$G8431=$B$2,Colin!$H8431=$C$3),Colin!$I8431,)</f>
        <v>0</v>
      </c>
      <c r="O8431" s="38">
        <f>IF(AND(Colin!$G8431=$B$2,Colin!$H8431&lt;=$C$3),Colin!$I8431,)</f>
        <v>0</v>
      </c>
      <c r="P8431" s="38">
        <f>IF(Colin!$G8431&lt;$B$2,Colin!$I8431,0)</f>
        <v>0</v>
      </c>
      <c r="Q8431" s="38">
        <f>IF(Colin!$G8431&lt;$B$1,Colin!$I8431,0)</f>
        <v>0</v>
      </c>
    </row>
    <row r="8432" spans="12:17" x14ac:dyDescent="0.25">
      <c r="L8432" s="38">
        <f>IF(AND(Colin!$G8432=$B$1,Colin!$H8432=$C$3),Colin!$I8432,)</f>
        <v>0</v>
      </c>
      <c r="M8432" s="38">
        <f>IF(AND(Colin!$G8432=$B$1,Colin!$H8432&lt;=$C$3),Colin!$I8432,)</f>
        <v>0</v>
      </c>
      <c r="N8432" s="38">
        <f>IF(AND(Colin!$G8432=$B$2,Colin!$H8432=$C$3),Colin!$I8432,)</f>
        <v>0</v>
      </c>
      <c r="O8432" s="38">
        <f>IF(AND(Colin!$G8432=$B$2,Colin!$H8432&lt;=$C$3),Colin!$I8432,)</f>
        <v>0</v>
      </c>
      <c r="P8432" s="38">
        <f>IF(Colin!$G8432&lt;$B$2,Colin!$I8432,0)</f>
        <v>0</v>
      </c>
      <c r="Q8432" s="38">
        <f>IF(Colin!$G8432&lt;$B$1,Colin!$I8432,0)</f>
        <v>0</v>
      </c>
    </row>
    <row r="8433" spans="12:17" x14ac:dyDescent="0.25">
      <c r="L8433" s="38">
        <f>IF(AND(Colin!$G8433=$B$1,Colin!$H8433=$C$3),Colin!$I8433,)</f>
        <v>0</v>
      </c>
      <c r="M8433" s="38">
        <f>IF(AND(Colin!$G8433=$B$1,Colin!$H8433&lt;=$C$3),Colin!$I8433,)</f>
        <v>0</v>
      </c>
      <c r="N8433" s="38">
        <f>IF(AND(Colin!$G8433=$B$2,Colin!$H8433=$C$3),Colin!$I8433,)</f>
        <v>0</v>
      </c>
      <c r="O8433" s="38">
        <f>IF(AND(Colin!$G8433=$B$2,Colin!$H8433&lt;=$C$3),Colin!$I8433,)</f>
        <v>0</v>
      </c>
      <c r="P8433" s="38">
        <f>IF(Colin!$G8433&lt;$B$2,Colin!$I8433,0)</f>
        <v>0</v>
      </c>
      <c r="Q8433" s="38">
        <f>IF(Colin!$G8433&lt;$B$1,Colin!$I8433,0)</f>
        <v>0</v>
      </c>
    </row>
    <row r="8434" spans="12:17" x14ac:dyDescent="0.25">
      <c r="L8434" s="38">
        <f>IF(AND(Colin!$G8434=$B$1,Colin!$H8434=$C$3),Colin!$I8434,)</f>
        <v>0</v>
      </c>
      <c r="M8434" s="38">
        <f>IF(AND(Colin!$G8434=$B$1,Colin!$H8434&lt;=$C$3),Colin!$I8434,)</f>
        <v>0</v>
      </c>
      <c r="N8434" s="38">
        <f>IF(AND(Colin!$G8434=$B$2,Colin!$H8434=$C$3),Colin!$I8434,)</f>
        <v>0</v>
      </c>
      <c r="O8434" s="38">
        <f>IF(AND(Colin!$G8434=$B$2,Colin!$H8434&lt;=$C$3),Colin!$I8434,)</f>
        <v>0</v>
      </c>
      <c r="P8434" s="38">
        <f>IF(Colin!$G8434&lt;$B$2,Colin!$I8434,0)</f>
        <v>0</v>
      </c>
      <c r="Q8434" s="38">
        <f>IF(Colin!$G8434&lt;$B$1,Colin!$I8434,0)</f>
        <v>0</v>
      </c>
    </row>
    <row r="8435" spans="12:17" x14ac:dyDescent="0.25">
      <c r="L8435" s="38">
        <f>IF(AND(Colin!$G8435=$B$1,Colin!$H8435=$C$3),Colin!$I8435,)</f>
        <v>0</v>
      </c>
      <c r="M8435" s="38">
        <f>IF(AND(Colin!$G8435=$B$1,Colin!$H8435&lt;=$C$3),Colin!$I8435,)</f>
        <v>0</v>
      </c>
      <c r="N8435" s="38">
        <f>IF(AND(Colin!$G8435=$B$2,Colin!$H8435=$C$3),Colin!$I8435,)</f>
        <v>0</v>
      </c>
      <c r="O8435" s="38">
        <f>IF(AND(Colin!$G8435=$B$2,Colin!$H8435&lt;=$C$3),Colin!$I8435,)</f>
        <v>0</v>
      </c>
      <c r="P8435" s="38">
        <f>IF(Colin!$G8435&lt;$B$2,Colin!$I8435,0)</f>
        <v>0</v>
      </c>
      <c r="Q8435" s="38">
        <f>IF(Colin!$G8435&lt;$B$1,Colin!$I8435,0)</f>
        <v>0</v>
      </c>
    </row>
    <row r="8436" spans="12:17" x14ac:dyDescent="0.25">
      <c r="L8436" s="38">
        <f>IF(AND(Colin!$G8436=$B$1,Colin!$H8436=$C$3),Colin!$I8436,)</f>
        <v>0</v>
      </c>
      <c r="M8436" s="38">
        <f>IF(AND(Colin!$G8436=$B$1,Colin!$H8436&lt;=$C$3),Colin!$I8436,)</f>
        <v>0</v>
      </c>
      <c r="N8436" s="38">
        <f>IF(AND(Colin!$G8436=$B$2,Colin!$H8436=$C$3),Colin!$I8436,)</f>
        <v>0</v>
      </c>
      <c r="O8436" s="38">
        <f>IF(AND(Colin!$G8436=$B$2,Colin!$H8436&lt;=$C$3),Colin!$I8436,)</f>
        <v>0</v>
      </c>
      <c r="P8436" s="38">
        <f>IF(Colin!$G8436&lt;$B$2,Colin!$I8436,0)</f>
        <v>0</v>
      </c>
      <c r="Q8436" s="38">
        <f>IF(Colin!$G8436&lt;$B$1,Colin!$I8436,0)</f>
        <v>0</v>
      </c>
    </row>
    <row r="8437" spans="12:17" x14ac:dyDescent="0.25">
      <c r="L8437" s="38">
        <f>IF(AND(Colin!$G8437=$B$1,Colin!$H8437=$C$3),Colin!$I8437,)</f>
        <v>0</v>
      </c>
      <c r="M8437" s="38">
        <f>IF(AND(Colin!$G8437=$B$1,Colin!$H8437&lt;=$C$3),Colin!$I8437,)</f>
        <v>0</v>
      </c>
      <c r="N8437" s="38">
        <f>IF(AND(Colin!$G8437=$B$2,Colin!$H8437=$C$3),Colin!$I8437,)</f>
        <v>0</v>
      </c>
      <c r="O8437" s="38">
        <f>IF(AND(Colin!$G8437=$B$2,Colin!$H8437&lt;=$C$3),Colin!$I8437,)</f>
        <v>0</v>
      </c>
      <c r="P8437" s="38">
        <f>IF(Colin!$G8437&lt;$B$2,Colin!$I8437,0)</f>
        <v>0</v>
      </c>
      <c r="Q8437" s="38">
        <f>IF(Colin!$G8437&lt;$B$1,Colin!$I8437,0)</f>
        <v>0</v>
      </c>
    </row>
    <row r="8438" spans="12:17" x14ac:dyDescent="0.25">
      <c r="L8438" s="38">
        <f>IF(AND(Colin!$G8438=$B$1,Colin!$H8438=$C$3),Colin!$I8438,)</f>
        <v>0</v>
      </c>
      <c r="M8438" s="38">
        <f>IF(AND(Colin!$G8438=$B$1,Colin!$H8438&lt;=$C$3),Colin!$I8438,)</f>
        <v>0</v>
      </c>
      <c r="N8438" s="38">
        <f>IF(AND(Colin!$G8438=$B$2,Colin!$H8438=$C$3),Colin!$I8438,)</f>
        <v>0</v>
      </c>
      <c r="O8438" s="38">
        <f>IF(AND(Colin!$G8438=$B$2,Colin!$H8438&lt;=$C$3),Colin!$I8438,)</f>
        <v>0</v>
      </c>
      <c r="P8438" s="38">
        <f>IF(Colin!$G8438&lt;$B$2,Colin!$I8438,0)</f>
        <v>0</v>
      </c>
      <c r="Q8438" s="38">
        <f>IF(Colin!$G8438&lt;$B$1,Colin!$I8438,0)</f>
        <v>0</v>
      </c>
    </row>
    <row r="8439" spans="12:17" x14ac:dyDescent="0.25">
      <c r="L8439" s="38">
        <f>IF(AND(Colin!$G8439=$B$1,Colin!$H8439=$C$3),Colin!$I8439,)</f>
        <v>0</v>
      </c>
      <c r="M8439" s="38">
        <f>IF(AND(Colin!$G8439=$B$1,Colin!$H8439&lt;=$C$3),Colin!$I8439,)</f>
        <v>0</v>
      </c>
      <c r="N8439" s="38">
        <f>IF(AND(Colin!$G8439=$B$2,Colin!$H8439=$C$3),Colin!$I8439,)</f>
        <v>0</v>
      </c>
      <c r="O8439" s="38">
        <f>IF(AND(Colin!$G8439=$B$2,Colin!$H8439&lt;=$C$3),Colin!$I8439,)</f>
        <v>0</v>
      </c>
      <c r="P8439" s="38">
        <f>IF(Colin!$G8439&lt;$B$2,Colin!$I8439,0)</f>
        <v>0</v>
      </c>
      <c r="Q8439" s="38">
        <f>IF(Colin!$G8439&lt;$B$1,Colin!$I8439,0)</f>
        <v>0</v>
      </c>
    </row>
    <row r="8440" spans="12:17" x14ac:dyDescent="0.25">
      <c r="L8440" s="38">
        <f>IF(AND(Colin!$G8440=$B$1,Colin!$H8440=$C$3),Colin!$I8440,)</f>
        <v>0</v>
      </c>
      <c r="M8440" s="38">
        <f>IF(AND(Colin!$G8440=$B$1,Colin!$H8440&lt;=$C$3),Colin!$I8440,)</f>
        <v>0</v>
      </c>
      <c r="N8440" s="38">
        <f>IF(AND(Colin!$G8440=$B$2,Colin!$H8440=$C$3),Colin!$I8440,)</f>
        <v>0</v>
      </c>
      <c r="O8440" s="38">
        <f>IF(AND(Colin!$G8440=$B$2,Colin!$H8440&lt;=$C$3),Colin!$I8440,)</f>
        <v>0</v>
      </c>
      <c r="P8440" s="38">
        <f>IF(Colin!$G8440&lt;$B$2,Colin!$I8440,0)</f>
        <v>0</v>
      </c>
      <c r="Q8440" s="38">
        <f>IF(Colin!$G8440&lt;$B$1,Colin!$I8440,0)</f>
        <v>0</v>
      </c>
    </row>
    <row r="8441" spans="12:17" x14ac:dyDescent="0.25">
      <c r="L8441" s="38">
        <f>IF(AND(Colin!$G8441=$B$1,Colin!$H8441=$C$3),Colin!$I8441,)</f>
        <v>0</v>
      </c>
      <c r="M8441" s="38">
        <f>IF(AND(Colin!$G8441=$B$1,Colin!$H8441&lt;=$C$3),Colin!$I8441,)</f>
        <v>0</v>
      </c>
      <c r="N8441" s="38">
        <f>IF(AND(Colin!$G8441=$B$2,Colin!$H8441=$C$3),Colin!$I8441,)</f>
        <v>0</v>
      </c>
      <c r="O8441" s="38">
        <f>IF(AND(Colin!$G8441=$B$2,Colin!$H8441&lt;=$C$3),Colin!$I8441,)</f>
        <v>0</v>
      </c>
      <c r="P8441" s="38">
        <f>IF(Colin!$G8441&lt;$B$2,Colin!$I8441,0)</f>
        <v>0</v>
      </c>
      <c r="Q8441" s="38">
        <f>IF(Colin!$G8441&lt;$B$1,Colin!$I8441,0)</f>
        <v>0</v>
      </c>
    </row>
    <row r="8442" spans="12:17" x14ac:dyDescent="0.25">
      <c r="L8442" s="38">
        <f>IF(AND(Colin!$G8442=$B$1,Colin!$H8442=$C$3),Colin!$I8442,)</f>
        <v>0</v>
      </c>
      <c r="M8442" s="38">
        <f>IF(AND(Colin!$G8442=$B$1,Colin!$H8442&lt;=$C$3),Colin!$I8442,)</f>
        <v>0</v>
      </c>
      <c r="N8442" s="38">
        <f>IF(AND(Colin!$G8442=$B$2,Colin!$H8442=$C$3),Colin!$I8442,)</f>
        <v>0</v>
      </c>
      <c r="O8442" s="38">
        <f>IF(AND(Colin!$G8442=$B$2,Colin!$H8442&lt;=$C$3),Colin!$I8442,)</f>
        <v>0</v>
      </c>
      <c r="P8442" s="38">
        <f>IF(Colin!$G8442&lt;$B$2,Colin!$I8442,0)</f>
        <v>0</v>
      </c>
      <c r="Q8442" s="38">
        <f>IF(Colin!$G8442&lt;$B$1,Colin!$I8442,0)</f>
        <v>0</v>
      </c>
    </row>
    <row r="8443" spans="12:17" x14ac:dyDescent="0.25">
      <c r="L8443" s="38">
        <f>IF(AND(Colin!$G8443=$B$1,Colin!$H8443=$C$3),Colin!$I8443,)</f>
        <v>0</v>
      </c>
      <c r="M8443" s="38">
        <f>IF(AND(Colin!$G8443=$B$1,Colin!$H8443&lt;=$C$3),Colin!$I8443,)</f>
        <v>0</v>
      </c>
      <c r="N8443" s="38">
        <f>IF(AND(Colin!$G8443=$B$2,Colin!$H8443=$C$3),Colin!$I8443,)</f>
        <v>0</v>
      </c>
      <c r="O8443" s="38">
        <f>IF(AND(Colin!$G8443=$B$2,Colin!$H8443&lt;=$C$3),Colin!$I8443,)</f>
        <v>0</v>
      </c>
      <c r="P8443" s="38">
        <f>IF(Colin!$G8443&lt;$B$2,Colin!$I8443,0)</f>
        <v>0</v>
      </c>
      <c r="Q8443" s="38">
        <f>IF(Colin!$G8443&lt;$B$1,Colin!$I8443,0)</f>
        <v>0</v>
      </c>
    </row>
    <row r="8444" spans="12:17" x14ac:dyDescent="0.25">
      <c r="L8444" s="38">
        <f>IF(AND(Colin!$G8444=$B$1,Colin!$H8444=$C$3),Colin!$I8444,)</f>
        <v>0</v>
      </c>
      <c r="M8444" s="38">
        <f>IF(AND(Colin!$G8444=$B$1,Colin!$H8444&lt;=$C$3),Colin!$I8444,)</f>
        <v>0</v>
      </c>
      <c r="N8444" s="38">
        <f>IF(AND(Colin!$G8444=$B$2,Colin!$H8444=$C$3),Colin!$I8444,)</f>
        <v>0</v>
      </c>
      <c r="O8444" s="38">
        <f>IF(AND(Colin!$G8444=$B$2,Colin!$H8444&lt;=$C$3),Colin!$I8444,)</f>
        <v>0</v>
      </c>
      <c r="P8444" s="38">
        <f>IF(Colin!$G8444&lt;$B$2,Colin!$I8444,0)</f>
        <v>0</v>
      </c>
      <c r="Q8444" s="38">
        <f>IF(Colin!$G8444&lt;$B$1,Colin!$I8444,0)</f>
        <v>0</v>
      </c>
    </row>
    <row r="8445" spans="12:17" x14ac:dyDescent="0.25">
      <c r="L8445" s="38">
        <f>IF(AND(Colin!$G8445=$B$1,Colin!$H8445=$C$3),Colin!$I8445,)</f>
        <v>0</v>
      </c>
      <c r="M8445" s="38">
        <f>IF(AND(Colin!$G8445=$B$1,Colin!$H8445&lt;=$C$3),Colin!$I8445,)</f>
        <v>0</v>
      </c>
      <c r="N8445" s="38">
        <f>IF(AND(Colin!$G8445=$B$2,Colin!$H8445=$C$3),Colin!$I8445,)</f>
        <v>0</v>
      </c>
      <c r="O8445" s="38">
        <f>IF(AND(Colin!$G8445=$B$2,Colin!$H8445&lt;=$C$3),Colin!$I8445,)</f>
        <v>0</v>
      </c>
      <c r="P8445" s="38">
        <f>IF(Colin!$G8445&lt;$B$2,Colin!$I8445,0)</f>
        <v>0</v>
      </c>
      <c r="Q8445" s="38">
        <f>IF(Colin!$G8445&lt;$B$1,Colin!$I8445,0)</f>
        <v>0</v>
      </c>
    </row>
    <row r="8446" spans="12:17" x14ac:dyDescent="0.25">
      <c r="L8446" s="38">
        <f>IF(AND(Colin!$G8446=$B$1,Colin!$H8446=$C$3),Colin!$I8446,)</f>
        <v>0</v>
      </c>
      <c r="M8446" s="38">
        <f>IF(AND(Colin!$G8446=$B$1,Colin!$H8446&lt;=$C$3),Colin!$I8446,)</f>
        <v>0</v>
      </c>
      <c r="N8446" s="38">
        <f>IF(AND(Colin!$G8446=$B$2,Colin!$H8446=$C$3),Colin!$I8446,)</f>
        <v>0</v>
      </c>
      <c r="O8446" s="38">
        <f>IF(AND(Colin!$G8446=$B$2,Colin!$H8446&lt;=$C$3),Colin!$I8446,)</f>
        <v>0</v>
      </c>
      <c r="P8446" s="38">
        <f>IF(Colin!$G8446&lt;$B$2,Colin!$I8446,0)</f>
        <v>0</v>
      </c>
      <c r="Q8446" s="38">
        <f>IF(Colin!$G8446&lt;$B$1,Colin!$I8446,0)</f>
        <v>0</v>
      </c>
    </row>
    <row r="8447" spans="12:17" x14ac:dyDescent="0.25">
      <c r="L8447" s="38">
        <f>IF(AND(Colin!$G8447=$B$1,Colin!$H8447=$C$3),Colin!$I8447,)</f>
        <v>0</v>
      </c>
      <c r="M8447" s="38">
        <f>IF(AND(Colin!$G8447=$B$1,Colin!$H8447&lt;=$C$3),Colin!$I8447,)</f>
        <v>0</v>
      </c>
      <c r="N8447" s="38">
        <f>IF(AND(Colin!$G8447=$B$2,Colin!$H8447=$C$3),Colin!$I8447,)</f>
        <v>0</v>
      </c>
      <c r="O8447" s="38">
        <f>IF(AND(Colin!$G8447=$B$2,Colin!$H8447&lt;=$C$3),Colin!$I8447,)</f>
        <v>0</v>
      </c>
      <c r="P8447" s="38">
        <f>IF(Colin!$G8447&lt;$B$2,Colin!$I8447,0)</f>
        <v>0</v>
      </c>
      <c r="Q8447" s="38">
        <f>IF(Colin!$G8447&lt;$B$1,Colin!$I8447,0)</f>
        <v>0</v>
      </c>
    </row>
    <row r="8448" spans="12:17" x14ac:dyDescent="0.25">
      <c r="L8448" s="38">
        <f>IF(AND(Colin!$G8448=$B$1,Colin!$H8448=$C$3),Colin!$I8448,)</f>
        <v>0</v>
      </c>
      <c r="M8448" s="38">
        <f>IF(AND(Colin!$G8448=$B$1,Colin!$H8448&lt;=$C$3),Colin!$I8448,)</f>
        <v>0</v>
      </c>
      <c r="N8448" s="38">
        <f>IF(AND(Colin!$G8448=$B$2,Colin!$H8448=$C$3),Colin!$I8448,)</f>
        <v>0</v>
      </c>
      <c r="O8448" s="38">
        <f>IF(AND(Colin!$G8448=$B$2,Colin!$H8448&lt;=$C$3),Colin!$I8448,)</f>
        <v>0</v>
      </c>
      <c r="P8448" s="38">
        <f>IF(Colin!$G8448&lt;$B$2,Colin!$I8448,0)</f>
        <v>0</v>
      </c>
      <c r="Q8448" s="38">
        <f>IF(Colin!$G8448&lt;$B$1,Colin!$I8448,0)</f>
        <v>0</v>
      </c>
    </row>
    <row r="8449" spans="12:17" x14ac:dyDescent="0.25">
      <c r="L8449" s="38">
        <f>IF(AND(Colin!$G8449=$B$1,Colin!$H8449=$C$3),Colin!$I8449,)</f>
        <v>0</v>
      </c>
      <c r="M8449" s="38">
        <f>IF(AND(Colin!$G8449=$B$1,Colin!$H8449&lt;=$C$3),Colin!$I8449,)</f>
        <v>0</v>
      </c>
      <c r="N8449" s="38">
        <f>IF(AND(Colin!$G8449=$B$2,Colin!$H8449=$C$3),Colin!$I8449,)</f>
        <v>0</v>
      </c>
      <c r="O8449" s="38">
        <f>IF(AND(Colin!$G8449=$B$2,Colin!$H8449&lt;=$C$3),Colin!$I8449,)</f>
        <v>0</v>
      </c>
      <c r="P8449" s="38">
        <f>IF(Colin!$G8449&lt;$B$2,Colin!$I8449,0)</f>
        <v>0</v>
      </c>
      <c r="Q8449" s="38">
        <f>IF(Colin!$G8449&lt;$B$1,Colin!$I8449,0)</f>
        <v>0</v>
      </c>
    </row>
    <row r="8450" spans="12:17" x14ac:dyDescent="0.25">
      <c r="L8450" s="38">
        <f>IF(AND(Colin!$G8450=$B$1,Colin!$H8450=$C$3),Colin!$I8450,)</f>
        <v>0</v>
      </c>
      <c r="M8450" s="38">
        <f>IF(AND(Colin!$G8450=$B$1,Colin!$H8450&lt;=$C$3),Colin!$I8450,)</f>
        <v>0</v>
      </c>
      <c r="N8450" s="38">
        <f>IF(AND(Colin!$G8450=$B$2,Colin!$H8450=$C$3),Colin!$I8450,)</f>
        <v>0</v>
      </c>
      <c r="O8450" s="38">
        <f>IF(AND(Colin!$G8450=$B$2,Colin!$H8450&lt;=$C$3),Colin!$I8450,)</f>
        <v>0</v>
      </c>
      <c r="P8450" s="38">
        <f>IF(Colin!$G8450&lt;$B$2,Colin!$I8450,0)</f>
        <v>0</v>
      </c>
      <c r="Q8450" s="38">
        <f>IF(Colin!$G8450&lt;$B$1,Colin!$I8450,0)</f>
        <v>0</v>
      </c>
    </row>
    <row r="8451" spans="12:17" x14ac:dyDescent="0.25">
      <c r="L8451" s="38">
        <f>IF(AND(Colin!$G8451=$B$1,Colin!$H8451=$C$3),Colin!$I8451,)</f>
        <v>0</v>
      </c>
      <c r="M8451" s="38">
        <f>IF(AND(Colin!$G8451=$B$1,Colin!$H8451&lt;=$C$3),Colin!$I8451,)</f>
        <v>0</v>
      </c>
      <c r="N8451" s="38">
        <f>IF(AND(Colin!$G8451=$B$2,Colin!$H8451=$C$3),Colin!$I8451,)</f>
        <v>0</v>
      </c>
      <c r="O8451" s="38">
        <f>IF(AND(Colin!$G8451=$B$2,Colin!$H8451&lt;=$C$3),Colin!$I8451,)</f>
        <v>0</v>
      </c>
      <c r="P8451" s="38">
        <f>IF(Colin!$G8451&lt;$B$2,Colin!$I8451,0)</f>
        <v>0</v>
      </c>
      <c r="Q8451" s="38">
        <f>IF(Colin!$G8451&lt;$B$1,Colin!$I8451,0)</f>
        <v>0</v>
      </c>
    </row>
    <row r="8452" spans="12:17" x14ac:dyDescent="0.25">
      <c r="L8452" s="38">
        <f>IF(AND(Colin!$G8452=$B$1,Colin!$H8452=$C$3),Colin!$I8452,)</f>
        <v>0</v>
      </c>
      <c r="M8452" s="38">
        <f>IF(AND(Colin!$G8452=$B$1,Colin!$H8452&lt;=$C$3),Colin!$I8452,)</f>
        <v>0</v>
      </c>
      <c r="N8452" s="38">
        <f>IF(AND(Colin!$G8452=$B$2,Colin!$H8452=$C$3),Colin!$I8452,)</f>
        <v>0</v>
      </c>
      <c r="O8452" s="38">
        <f>IF(AND(Colin!$G8452=$B$2,Colin!$H8452&lt;=$C$3),Colin!$I8452,)</f>
        <v>0</v>
      </c>
      <c r="P8452" s="38">
        <f>IF(Colin!$G8452&lt;$B$2,Colin!$I8452,0)</f>
        <v>0</v>
      </c>
      <c r="Q8452" s="38">
        <f>IF(Colin!$G8452&lt;$B$1,Colin!$I8452,0)</f>
        <v>0</v>
      </c>
    </row>
    <row r="8453" spans="12:17" x14ac:dyDescent="0.25">
      <c r="L8453" s="38">
        <f>IF(AND(Colin!$G8453=$B$1,Colin!$H8453=$C$3),Colin!$I8453,)</f>
        <v>0</v>
      </c>
      <c r="M8453" s="38">
        <f>IF(AND(Colin!$G8453=$B$1,Colin!$H8453&lt;=$C$3),Colin!$I8453,)</f>
        <v>0</v>
      </c>
      <c r="N8453" s="38">
        <f>IF(AND(Colin!$G8453=$B$2,Colin!$H8453=$C$3),Colin!$I8453,)</f>
        <v>0</v>
      </c>
      <c r="O8453" s="38">
        <f>IF(AND(Colin!$G8453=$B$2,Colin!$H8453&lt;=$C$3),Colin!$I8453,)</f>
        <v>0</v>
      </c>
      <c r="P8453" s="38">
        <f>IF(Colin!$G8453&lt;$B$2,Colin!$I8453,0)</f>
        <v>0</v>
      </c>
      <c r="Q8453" s="38">
        <f>IF(Colin!$G8453&lt;$B$1,Colin!$I8453,0)</f>
        <v>0</v>
      </c>
    </row>
    <row r="8454" spans="12:17" x14ac:dyDescent="0.25">
      <c r="L8454" s="38">
        <f>IF(AND(Colin!$G8454=$B$1,Colin!$H8454=$C$3),Colin!$I8454,)</f>
        <v>0</v>
      </c>
      <c r="M8454" s="38">
        <f>IF(AND(Colin!$G8454=$B$1,Colin!$H8454&lt;=$C$3),Colin!$I8454,)</f>
        <v>0</v>
      </c>
      <c r="N8454" s="38">
        <f>IF(AND(Colin!$G8454=$B$2,Colin!$H8454=$C$3),Colin!$I8454,)</f>
        <v>0</v>
      </c>
      <c r="O8454" s="38">
        <f>IF(AND(Colin!$G8454=$B$2,Colin!$H8454&lt;=$C$3),Colin!$I8454,)</f>
        <v>0</v>
      </c>
      <c r="P8454" s="38">
        <f>IF(Colin!$G8454&lt;$B$2,Colin!$I8454,0)</f>
        <v>0</v>
      </c>
      <c r="Q8454" s="38">
        <f>IF(Colin!$G8454&lt;$B$1,Colin!$I8454,0)</f>
        <v>0</v>
      </c>
    </row>
    <row r="8455" spans="12:17" x14ac:dyDescent="0.25">
      <c r="L8455" s="38">
        <f>IF(AND(Colin!$G8455=$B$1,Colin!$H8455=$C$3),Colin!$I8455,)</f>
        <v>0</v>
      </c>
      <c r="M8455" s="38">
        <f>IF(AND(Colin!$G8455=$B$1,Colin!$H8455&lt;=$C$3),Colin!$I8455,)</f>
        <v>0</v>
      </c>
      <c r="N8455" s="38">
        <f>IF(AND(Colin!$G8455=$B$2,Colin!$H8455=$C$3),Colin!$I8455,)</f>
        <v>0</v>
      </c>
      <c r="O8455" s="38">
        <f>IF(AND(Colin!$G8455=$B$2,Colin!$H8455&lt;=$C$3),Colin!$I8455,)</f>
        <v>0</v>
      </c>
      <c r="P8455" s="38">
        <f>IF(Colin!$G8455&lt;$B$2,Colin!$I8455,0)</f>
        <v>0</v>
      </c>
      <c r="Q8455" s="38">
        <f>IF(Colin!$G8455&lt;$B$1,Colin!$I8455,0)</f>
        <v>0</v>
      </c>
    </row>
    <row r="8456" spans="12:17" x14ac:dyDescent="0.25">
      <c r="L8456" s="38">
        <f>IF(AND(Colin!$G8456=$B$1,Colin!$H8456=$C$3),Colin!$I8456,)</f>
        <v>0</v>
      </c>
      <c r="M8456" s="38">
        <f>IF(AND(Colin!$G8456=$B$1,Colin!$H8456&lt;=$C$3),Colin!$I8456,)</f>
        <v>0</v>
      </c>
      <c r="N8456" s="38">
        <f>IF(AND(Colin!$G8456=$B$2,Colin!$H8456=$C$3),Colin!$I8456,)</f>
        <v>0</v>
      </c>
      <c r="O8456" s="38">
        <f>IF(AND(Colin!$G8456=$B$2,Colin!$H8456&lt;=$C$3),Colin!$I8456,)</f>
        <v>0</v>
      </c>
      <c r="P8456" s="38">
        <f>IF(Colin!$G8456&lt;$B$2,Colin!$I8456,0)</f>
        <v>0</v>
      </c>
      <c r="Q8456" s="38">
        <f>IF(Colin!$G8456&lt;$B$1,Colin!$I8456,0)</f>
        <v>0</v>
      </c>
    </row>
    <row r="8457" spans="12:17" x14ac:dyDescent="0.25">
      <c r="L8457" s="38">
        <f>IF(AND(Colin!$G8457=$B$1,Colin!$H8457=$C$3),Colin!$I8457,)</f>
        <v>0</v>
      </c>
      <c r="M8457" s="38">
        <f>IF(AND(Colin!$G8457=$B$1,Colin!$H8457&lt;=$C$3),Colin!$I8457,)</f>
        <v>0</v>
      </c>
      <c r="N8457" s="38">
        <f>IF(AND(Colin!$G8457=$B$2,Colin!$H8457=$C$3),Colin!$I8457,)</f>
        <v>0</v>
      </c>
      <c r="O8457" s="38">
        <f>IF(AND(Colin!$G8457=$B$2,Colin!$H8457&lt;=$C$3),Colin!$I8457,)</f>
        <v>0</v>
      </c>
      <c r="P8457" s="38">
        <f>IF(Colin!$G8457&lt;$B$2,Colin!$I8457,0)</f>
        <v>0</v>
      </c>
      <c r="Q8457" s="38">
        <f>IF(Colin!$G8457&lt;$B$1,Colin!$I8457,0)</f>
        <v>0</v>
      </c>
    </row>
    <row r="8458" spans="12:17" x14ac:dyDescent="0.25">
      <c r="L8458" s="38">
        <f>IF(AND(Colin!$G8458=$B$1,Colin!$H8458=$C$3),Colin!$I8458,)</f>
        <v>0</v>
      </c>
      <c r="M8458" s="38">
        <f>IF(AND(Colin!$G8458=$B$1,Colin!$H8458&lt;=$C$3),Colin!$I8458,)</f>
        <v>0</v>
      </c>
      <c r="N8458" s="38">
        <f>IF(AND(Colin!$G8458=$B$2,Colin!$H8458=$C$3),Colin!$I8458,)</f>
        <v>0</v>
      </c>
      <c r="O8458" s="38">
        <f>IF(AND(Colin!$G8458=$B$2,Colin!$H8458&lt;=$C$3),Colin!$I8458,)</f>
        <v>0</v>
      </c>
      <c r="P8458" s="38">
        <f>IF(Colin!$G8458&lt;$B$2,Colin!$I8458,0)</f>
        <v>0</v>
      </c>
      <c r="Q8458" s="38">
        <f>IF(Colin!$G8458&lt;$B$1,Colin!$I8458,0)</f>
        <v>0</v>
      </c>
    </row>
    <row r="8459" spans="12:17" x14ac:dyDescent="0.25">
      <c r="L8459" s="38">
        <f>IF(AND(Colin!$G8459=$B$1,Colin!$H8459=$C$3),Colin!$I8459,)</f>
        <v>0</v>
      </c>
      <c r="M8459" s="38">
        <f>IF(AND(Colin!$G8459=$B$1,Colin!$H8459&lt;=$C$3),Colin!$I8459,)</f>
        <v>0</v>
      </c>
      <c r="N8459" s="38">
        <f>IF(AND(Colin!$G8459=$B$2,Colin!$H8459=$C$3),Colin!$I8459,)</f>
        <v>0</v>
      </c>
      <c r="O8459" s="38">
        <f>IF(AND(Colin!$G8459=$B$2,Colin!$H8459&lt;=$C$3),Colin!$I8459,)</f>
        <v>0</v>
      </c>
      <c r="P8459" s="38">
        <f>IF(Colin!$G8459&lt;$B$2,Colin!$I8459,0)</f>
        <v>0</v>
      </c>
      <c r="Q8459" s="38">
        <f>IF(Colin!$G8459&lt;$B$1,Colin!$I8459,0)</f>
        <v>0</v>
      </c>
    </row>
    <row r="8460" spans="12:17" x14ac:dyDescent="0.25">
      <c r="L8460" s="38">
        <f>IF(AND(Colin!$G8460=$B$1,Colin!$H8460=$C$3),Colin!$I8460,)</f>
        <v>0</v>
      </c>
      <c r="M8460" s="38">
        <f>IF(AND(Colin!$G8460=$B$1,Colin!$H8460&lt;=$C$3),Colin!$I8460,)</f>
        <v>0</v>
      </c>
      <c r="N8460" s="38">
        <f>IF(AND(Colin!$G8460=$B$2,Colin!$H8460=$C$3),Colin!$I8460,)</f>
        <v>0</v>
      </c>
      <c r="O8460" s="38">
        <f>IF(AND(Colin!$G8460=$B$2,Colin!$H8460&lt;=$C$3),Colin!$I8460,)</f>
        <v>0</v>
      </c>
      <c r="P8460" s="38">
        <f>IF(Colin!$G8460&lt;$B$2,Colin!$I8460,0)</f>
        <v>0</v>
      </c>
      <c r="Q8460" s="38">
        <f>IF(Colin!$G8460&lt;$B$1,Colin!$I8460,0)</f>
        <v>0</v>
      </c>
    </row>
    <row r="8461" spans="12:17" x14ac:dyDescent="0.25">
      <c r="L8461" s="38">
        <f>IF(AND(Colin!$G8461=$B$1,Colin!$H8461=$C$3),Colin!$I8461,)</f>
        <v>0</v>
      </c>
      <c r="M8461" s="38">
        <f>IF(AND(Colin!$G8461=$B$1,Colin!$H8461&lt;=$C$3),Colin!$I8461,)</f>
        <v>0</v>
      </c>
      <c r="N8461" s="38">
        <f>IF(AND(Colin!$G8461=$B$2,Colin!$H8461=$C$3),Colin!$I8461,)</f>
        <v>0</v>
      </c>
      <c r="O8461" s="38">
        <f>IF(AND(Colin!$G8461=$B$2,Colin!$H8461&lt;=$C$3),Colin!$I8461,)</f>
        <v>0</v>
      </c>
      <c r="P8461" s="38">
        <f>IF(Colin!$G8461&lt;$B$2,Colin!$I8461,0)</f>
        <v>0</v>
      </c>
      <c r="Q8461" s="38">
        <f>IF(Colin!$G8461&lt;$B$1,Colin!$I8461,0)</f>
        <v>0</v>
      </c>
    </row>
    <row r="8462" spans="12:17" x14ac:dyDescent="0.25">
      <c r="L8462" s="38">
        <f>IF(AND(Colin!$G8462=$B$1,Colin!$H8462=$C$3),Colin!$I8462,)</f>
        <v>0</v>
      </c>
      <c r="M8462" s="38">
        <f>IF(AND(Colin!$G8462=$B$1,Colin!$H8462&lt;=$C$3),Colin!$I8462,)</f>
        <v>0</v>
      </c>
      <c r="N8462" s="38">
        <f>IF(AND(Colin!$G8462=$B$2,Colin!$H8462=$C$3),Colin!$I8462,)</f>
        <v>0</v>
      </c>
      <c r="O8462" s="38">
        <f>IF(AND(Colin!$G8462=$B$2,Colin!$H8462&lt;=$C$3),Colin!$I8462,)</f>
        <v>0</v>
      </c>
      <c r="P8462" s="38">
        <f>IF(Colin!$G8462&lt;$B$2,Colin!$I8462,0)</f>
        <v>0</v>
      </c>
      <c r="Q8462" s="38">
        <f>IF(Colin!$G8462&lt;$B$1,Colin!$I8462,0)</f>
        <v>0</v>
      </c>
    </row>
    <row r="8463" spans="12:17" x14ac:dyDescent="0.25">
      <c r="L8463" s="38">
        <f>IF(AND(Colin!$G8463=$B$1,Colin!$H8463=$C$3),Colin!$I8463,)</f>
        <v>0</v>
      </c>
      <c r="M8463" s="38">
        <f>IF(AND(Colin!$G8463=$B$1,Colin!$H8463&lt;=$C$3),Colin!$I8463,)</f>
        <v>0</v>
      </c>
      <c r="N8463" s="38">
        <f>IF(AND(Colin!$G8463=$B$2,Colin!$H8463=$C$3),Colin!$I8463,)</f>
        <v>0</v>
      </c>
      <c r="O8463" s="38">
        <f>IF(AND(Colin!$G8463=$B$2,Colin!$H8463&lt;=$C$3),Colin!$I8463,)</f>
        <v>0</v>
      </c>
      <c r="P8463" s="38">
        <f>IF(Colin!$G8463&lt;$B$2,Colin!$I8463,0)</f>
        <v>0</v>
      </c>
      <c r="Q8463" s="38">
        <f>IF(Colin!$G8463&lt;$B$1,Colin!$I8463,0)</f>
        <v>0</v>
      </c>
    </row>
    <row r="8464" spans="12:17" x14ac:dyDescent="0.25">
      <c r="L8464" s="38">
        <f>IF(AND(Colin!$G8464=$B$1,Colin!$H8464=$C$3),Colin!$I8464,)</f>
        <v>0</v>
      </c>
      <c r="M8464" s="38">
        <f>IF(AND(Colin!$G8464=$B$1,Colin!$H8464&lt;=$C$3),Colin!$I8464,)</f>
        <v>0</v>
      </c>
      <c r="N8464" s="38">
        <f>IF(AND(Colin!$G8464=$B$2,Colin!$H8464=$C$3),Colin!$I8464,)</f>
        <v>0</v>
      </c>
      <c r="O8464" s="38">
        <f>IF(AND(Colin!$G8464=$B$2,Colin!$H8464&lt;=$C$3),Colin!$I8464,)</f>
        <v>0</v>
      </c>
      <c r="P8464" s="38">
        <f>IF(Colin!$G8464&lt;$B$2,Colin!$I8464,0)</f>
        <v>0</v>
      </c>
      <c r="Q8464" s="38">
        <f>IF(Colin!$G8464&lt;$B$1,Colin!$I8464,0)</f>
        <v>0</v>
      </c>
    </row>
    <row r="8465" spans="12:17" x14ac:dyDescent="0.25">
      <c r="L8465" s="38">
        <f>IF(AND(Colin!$G8465=$B$1,Colin!$H8465=$C$3),Colin!$I8465,)</f>
        <v>0</v>
      </c>
      <c r="M8465" s="38">
        <f>IF(AND(Colin!$G8465=$B$1,Colin!$H8465&lt;=$C$3),Colin!$I8465,)</f>
        <v>0</v>
      </c>
      <c r="N8465" s="38">
        <f>IF(AND(Colin!$G8465=$B$2,Colin!$H8465=$C$3),Colin!$I8465,)</f>
        <v>0</v>
      </c>
      <c r="O8465" s="38">
        <f>IF(AND(Colin!$G8465=$B$2,Colin!$H8465&lt;=$C$3),Colin!$I8465,)</f>
        <v>0</v>
      </c>
      <c r="P8465" s="38">
        <f>IF(Colin!$G8465&lt;$B$2,Colin!$I8465,0)</f>
        <v>0</v>
      </c>
      <c r="Q8465" s="38">
        <f>IF(Colin!$G8465&lt;$B$1,Colin!$I8465,0)</f>
        <v>0</v>
      </c>
    </row>
    <row r="8466" spans="12:17" x14ac:dyDescent="0.25">
      <c r="L8466" s="38">
        <f>IF(AND(Colin!$G8466=$B$1,Colin!$H8466=$C$3),Colin!$I8466,)</f>
        <v>0</v>
      </c>
      <c r="M8466" s="38">
        <f>IF(AND(Colin!$G8466=$B$1,Colin!$H8466&lt;=$C$3),Colin!$I8466,)</f>
        <v>0</v>
      </c>
      <c r="N8466" s="38">
        <f>IF(AND(Colin!$G8466=$B$2,Colin!$H8466=$C$3),Colin!$I8466,)</f>
        <v>0</v>
      </c>
      <c r="O8466" s="38">
        <f>IF(AND(Colin!$G8466=$B$2,Colin!$H8466&lt;=$C$3),Colin!$I8466,)</f>
        <v>0</v>
      </c>
      <c r="P8466" s="38">
        <f>IF(Colin!$G8466&lt;$B$2,Colin!$I8466,0)</f>
        <v>0</v>
      </c>
      <c r="Q8466" s="38">
        <f>IF(Colin!$G8466&lt;$B$1,Colin!$I8466,0)</f>
        <v>0</v>
      </c>
    </row>
    <row r="8467" spans="12:17" x14ac:dyDescent="0.25">
      <c r="L8467" s="38">
        <f>IF(AND(Colin!$G8467=$B$1,Colin!$H8467=$C$3),Colin!$I8467,)</f>
        <v>0</v>
      </c>
      <c r="M8467" s="38">
        <f>IF(AND(Colin!$G8467=$B$1,Colin!$H8467&lt;=$C$3),Colin!$I8467,)</f>
        <v>0</v>
      </c>
      <c r="N8467" s="38">
        <f>IF(AND(Colin!$G8467=$B$2,Colin!$H8467=$C$3),Colin!$I8467,)</f>
        <v>0</v>
      </c>
      <c r="O8467" s="38">
        <f>IF(AND(Colin!$G8467=$B$2,Colin!$H8467&lt;=$C$3),Colin!$I8467,)</f>
        <v>0</v>
      </c>
      <c r="P8467" s="38">
        <f>IF(Colin!$G8467&lt;$B$2,Colin!$I8467,0)</f>
        <v>0</v>
      </c>
      <c r="Q8467" s="38">
        <f>IF(Colin!$G8467&lt;$B$1,Colin!$I8467,0)</f>
        <v>0</v>
      </c>
    </row>
    <row r="8468" spans="12:17" x14ac:dyDescent="0.25">
      <c r="L8468" s="38">
        <f>IF(AND(Colin!$G8468=$B$1,Colin!$H8468=$C$3),Colin!$I8468,)</f>
        <v>0</v>
      </c>
      <c r="M8468" s="38">
        <f>IF(AND(Colin!$G8468=$B$1,Colin!$H8468&lt;=$C$3),Colin!$I8468,)</f>
        <v>0</v>
      </c>
      <c r="N8468" s="38">
        <f>IF(AND(Colin!$G8468=$B$2,Colin!$H8468=$C$3),Colin!$I8468,)</f>
        <v>0</v>
      </c>
      <c r="O8468" s="38">
        <f>IF(AND(Colin!$G8468=$B$2,Colin!$H8468&lt;=$C$3),Colin!$I8468,)</f>
        <v>0</v>
      </c>
      <c r="P8468" s="38">
        <f>IF(Colin!$G8468&lt;$B$2,Colin!$I8468,0)</f>
        <v>0</v>
      </c>
      <c r="Q8468" s="38">
        <f>IF(Colin!$G8468&lt;$B$1,Colin!$I8468,0)</f>
        <v>0</v>
      </c>
    </row>
    <row r="8469" spans="12:17" x14ac:dyDescent="0.25">
      <c r="L8469" s="38">
        <f>IF(AND(Colin!$G8469=$B$1,Colin!$H8469=$C$3),Colin!$I8469,)</f>
        <v>0</v>
      </c>
      <c r="M8469" s="38">
        <f>IF(AND(Colin!$G8469=$B$1,Colin!$H8469&lt;=$C$3),Colin!$I8469,)</f>
        <v>0</v>
      </c>
      <c r="N8469" s="38">
        <f>IF(AND(Colin!$G8469=$B$2,Colin!$H8469=$C$3),Colin!$I8469,)</f>
        <v>0</v>
      </c>
      <c r="O8469" s="38">
        <f>IF(AND(Colin!$G8469=$B$2,Colin!$H8469&lt;=$C$3),Colin!$I8469,)</f>
        <v>0</v>
      </c>
      <c r="P8469" s="38">
        <f>IF(Colin!$G8469&lt;$B$2,Colin!$I8469,0)</f>
        <v>0</v>
      </c>
      <c r="Q8469" s="38">
        <f>IF(Colin!$G8469&lt;$B$1,Colin!$I8469,0)</f>
        <v>0</v>
      </c>
    </row>
    <row r="8470" spans="12:17" x14ac:dyDescent="0.25">
      <c r="L8470" s="38">
        <f>IF(AND(Colin!$G8470=$B$1,Colin!$H8470=$C$3),Colin!$I8470,)</f>
        <v>0</v>
      </c>
      <c r="M8470" s="38">
        <f>IF(AND(Colin!$G8470=$B$1,Colin!$H8470&lt;=$C$3),Colin!$I8470,)</f>
        <v>0</v>
      </c>
      <c r="N8470" s="38">
        <f>IF(AND(Colin!$G8470=$B$2,Colin!$H8470=$C$3),Colin!$I8470,)</f>
        <v>0</v>
      </c>
      <c r="O8470" s="38">
        <f>IF(AND(Colin!$G8470=$B$2,Colin!$H8470&lt;=$C$3),Colin!$I8470,)</f>
        <v>0</v>
      </c>
      <c r="P8470" s="38">
        <f>IF(Colin!$G8470&lt;$B$2,Colin!$I8470,0)</f>
        <v>0</v>
      </c>
      <c r="Q8470" s="38">
        <f>IF(Colin!$G8470&lt;$B$1,Colin!$I8470,0)</f>
        <v>0</v>
      </c>
    </row>
    <row r="8471" spans="12:17" x14ac:dyDescent="0.25">
      <c r="L8471" s="38">
        <f>IF(AND(Colin!$G8471=$B$1,Colin!$H8471=$C$3),Colin!$I8471,)</f>
        <v>0</v>
      </c>
      <c r="M8471" s="38">
        <f>IF(AND(Colin!$G8471=$B$1,Colin!$H8471&lt;=$C$3),Colin!$I8471,)</f>
        <v>0</v>
      </c>
      <c r="N8471" s="38">
        <f>IF(AND(Colin!$G8471=$B$2,Colin!$H8471=$C$3),Colin!$I8471,)</f>
        <v>0</v>
      </c>
      <c r="O8471" s="38">
        <f>IF(AND(Colin!$G8471=$B$2,Colin!$H8471&lt;=$C$3),Colin!$I8471,)</f>
        <v>0</v>
      </c>
      <c r="P8471" s="38">
        <f>IF(Colin!$G8471&lt;$B$2,Colin!$I8471,0)</f>
        <v>0</v>
      </c>
      <c r="Q8471" s="38">
        <f>IF(Colin!$G8471&lt;$B$1,Colin!$I8471,0)</f>
        <v>0</v>
      </c>
    </row>
    <row r="8472" spans="12:17" x14ac:dyDescent="0.25">
      <c r="L8472" s="38">
        <f>IF(AND(Colin!$G8472=$B$1,Colin!$H8472=$C$3),Colin!$I8472,)</f>
        <v>0</v>
      </c>
      <c r="M8472" s="38">
        <f>IF(AND(Colin!$G8472=$B$1,Colin!$H8472&lt;=$C$3),Colin!$I8472,)</f>
        <v>0</v>
      </c>
      <c r="N8472" s="38">
        <f>IF(AND(Colin!$G8472=$B$2,Colin!$H8472=$C$3),Colin!$I8472,)</f>
        <v>0</v>
      </c>
      <c r="O8472" s="38">
        <f>IF(AND(Colin!$G8472=$B$2,Colin!$H8472&lt;=$C$3),Colin!$I8472,)</f>
        <v>0</v>
      </c>
      <c r="P8472" s="38">
        <f>IF(Colin!$G8472&lt;$B$2,Colin!$I8472,0)</f>
        <v>0</v>
      </c>
      <c r="Q8472" s="38">
        <f>IF(Colin!$G8472&lt;$B$1,Colin!$I8472,0)</f>
        <v>0</v>
      </c>
    </row>
    <row r="8473" spans="12:17" x14ac:dyDescent="0.25">
      <c r="L8473" s="38">
        <f>IF(AND(Colin!$G8473=$B$1,Colin!$H8473=$C$3),Colin!$I8473,)</f>
        <v>0</v>
      </c>
      <c r="M8473" s="38">
        <f>IF(AND(Colin!$G8473=$B$1,Colin!$H8473&lt;=$C$3),Colin!$I8473,)</f>
        <v>0</v>
      </c>
      <c r="N8473" s="38">
        <f>IF(AND(Colin!$G8473=$B$2,Colin!$H8473=$C$3),Colin!$I8473,)</f>
        <v>0</v>
      </c>
      <c r="O8473" s="38">
        <f>IF(AND(Colin!$G8473=$B$2,Colin!$H8473&lt;=$C$3),Colin!$I8473,)</f>
        <v>0</v>
      </c>
      <c r="P8473" s="38">
        <f>IF(Colin!$G8473&lt;$B$2,Colin!$I8473,0)</f>
        <v>0</v>
      </c>
      <c r="Q8473" s="38">
        <f>IF(Colin!$G8473&lt;$B$1,Colin!$I8473,0)</f>
        <v>0</v>
      </c>
    </row>
    <row r="8474" spans="12:17" x14ac:dyDescent="0.25">
      <c r="L8474" s="38">
        <f>IF(AND(Colin!$G8474=$B$1,Colin!$H8474=$C$3),Colin!$I8474,)</f>
        <v>0</v>
      </c>
      <c r="M8474" s="38">
        <f>IF(AND(Colin!$G8474=$B$1,Colin!$H8474&lt;=$C$3),Colin!$I8474,)</f>
        <v>0</v>
      </c>
      <c r="N8474" s="38">
        <f>IF(AND(Colin!$G8474=$B$2,Colin!$H8474=$C$3),Colin!$I8474,)</f>
        <v>0</v>
      </c>
      <c r="O8474" s="38">
        <f>IF(AND(Colin!$G8474=$B$2,Colin!$H8474&lt;=$C$3),Colin!$I8474,)</f>
        <v>0</v>
      </c>
      <c r="P8474" s="38">
        <f>IF(Colin!$G8474&lt;$B$2,Colin!$I8474,0)</f>
        <v>0</v>
      </c>
      <c r="Q8474" s="38">
        <f>IF(Colin!$G8474&lt;$B$1,Colin!$I8474,0)</f>
        <v>0</v>
      </c>
    </row>
    <row r="8475" spans="12:17" x14ac:dyDescent="0.25">
      <c r="L8475" s="38">
        <f>IF(AND(Colin!$G8475=$B$1,Colin!$H8475=$C$3),Colin!$I8475,)</f>
        <v>0</v>
      </c>
      <c r="M8475" s="38">
        <f>IF(AND(Colin!$G8475=$B$1,Colin!$H8475&lt;=$C$3),Colin!$I8475,)</f>
        <v>0</v>
      </c>
      <c r="N8475" s="38">
        <f>IF(AND(Colin!$G8475=$B$2,Colin!$H8475=$C$3),Colin!$I8475,)</f>
        <v>0</v>
      </c>
      <c r="O8475" s="38">
        <f>IF(AND(Colin!$G8475=$B$2,Colin!$H8475&lt;=$C$3),Colin!$I8475,)</f>
        <v>0</v>
      </c>
      <c r="P8475" s="38">
        <f>IF(Colin!$G8475&lt;$B$2,Colin!$I8475,0)</f>
        <v>0</v>
      </c>
      <c r="Q8475" s="38">
        <f>IF(Colin!$G8475&lt;$B$1,Colin!$I8475,0)</f>
        <v>0</v>
      </c>
    </row>
    <row r="8476" spans="12:17" x14ac:dyDescent="0.25">
      <c r="L8476" s="38">
        <f>IF(AND(Colin!$G8476=$B$1,Colin!$H8476=$C$3),Colin!$I8476,)</f>
        <v>0</v>
      </c>
      <c r="M8476" s="38">
        <f>IF(AND(Colin!$G8476=$B$1,Colin!$H8476&lt;=$C$3),Colin!$I8476,)</f>
        <v>0</v>
      </c>
      <c r="N8476" s="38">
        <f>IF(AND(Colin!$G8476=$B$2,Colin!$H8476=$C$3),Colin!$I8476,)</f>
        <v>0</v>
      </c>
      <c r="O8476" s="38">
        <f>IF(AND(Colin!$G8476=$B$2,Colin!$H8476&lt;=$C$3),Colin!$I8476,)</f>
        <v>0</v>
      </c>
      <c r="P8476" s="38">
        <f>IF(Colin!$G8476&lt;$B$2,Colin!$I8476,0)</f>
        <v>0</v>
      </c>
      <c r="Q8476" s="38">
        <f>IF(Colin!$G8476&lt;$B$1,Colin!$I8476,0)</f>
        <v>0</v>
      </c>
    </row>
    <row r="8477" spans="12:17" x14ac:dyDescent="0.25">
      <c r="L8477" s="38">
        <f>IF(AND(Colin!$G8477=$B$1,Colin!$H8477=$C$3),Colin!$I8477,)</f>
        <v>0</v>
      </c>
      <c r="M8477" s="38">
        <f>IF(AND(Colin!$G8477=$B$1,Colin!$H8477&lt;=$C$3),Colin!$I8477,)</f>
        <v>0</v>
      </c>
      <c r="N8477" s="38">
        <f>IF(AND(Colin!$G8477=$B$2,Colin!$H8477=$C$3),Colin!$I8477,)</f>
        <v>0</v>
      </c>
      <c r="O8477" s="38">
        <f>IF(AND(Colin!$G8477=$B$2,Colin!$H8477&lt;=$C$3),Colin!$I8477,)</f>
        <v>0</v>
      </c>
      <c r="P8477" s="38">
        <f>IF(Colin!$G8477&lt;$B$2,Colin!$I8477,0)</f>
        <v>0</v>
      </c>
      <c r="Q8477" s="38">
        <f>IF(Colin!$G8477&lt;$B$1,Colin!$I8477,0)</f>
        <v>0</v>
      </c>
    </row>
    <row r="8478" spans="12:17" x14ac:dyDescent="0.25">
      <c r="L8478" s="38">
        <f>IF(AND(Colin!$G8478=$B$1,Colin!$H8478=$C$3),Colin!$I8478,)</f>
        <v>0</v>
      </c>
      <c r="M8478" s="38">
        <f>IF(AND(Colin!$G8478=$B$1,Colin!$H8478&lt;=$C$3),Colin!$I8478,)</f>
        <v>0</v>
      </c>
      <c r="N8478" s="38">
        <f>IF(AND(Colin!$G8478=$B$2,Colin!$H8478=$C$3),Colin!$I8478,)</f>
        <v>0</v>
      </c>
      <c r="O8478" s="38">
        <f>IF(AND(Colin!$G8478=$B$2,Colin!$H8478&lt;=$C$3),Colin!$I8478,)</f>
        <v>0</v>
      </c>
      <c r="P8478" s="38">
        <f>IF(Colin!$G8478&lt;$B$2,Colin!$I8478,0)</f>
        <v>0</v>
      </c>
      <c r="Q8478" s="38">
        <f>IF(Colin!$G8478&lt;$B$1,Colin!$I8478,0)</f>
        <v>0</v>
      </c>
    </row>
    <row r="8479" spans="12:17" x14ac:dyDescent="0.25">
      <c r="L8479" s="38">
        <f>IF(AND(Colin!$G8479=$B$1,Colin!$H8479=$C$3),Colin!$I8479,)</f>
        <v>0</v>
      </c>
      <c r="M8479" s="38">
        <f>IF(AND(Colin!$G8479=$B$1,Colin!$H8479&lt;=$C$3),Colin!$I8479,)</f>
        <v>0</v>
      </c>
      <c r="N8479" s="38">
        <f>IF(AND(Colin!$G8479=$B$2,Colin!$H8479=$C$3),Colin!$I8479,)</f>
        <v>0</v>
      </c>
      <c r="O8479" s="38">
        <f>IF(AND(Colin!$G8479=$B$2,Colin!$H8479&lt;=$C$3),Colin!$I8479,)</f>
        <v>0</v>
      </c>
      <c r="P8479" s="38">
        <f>IF(Colin!$G8479&lt;$B$2,Colin!$I8479,0)</f>
        <v>0</v>
      </c>
      <c r="Q8479" s="38">
        <f>IF(Colin!$G8479&lt;$B$1,Colin!$I8479,0)</f>
        <v>0</v>
      </c>
    </row>
    <row r="8480" spans="12:17" x14ac:dyDescent="0.25">
      <c r="L8480" s="38">
        <f>IF(AND(Colin!$G8480=$B$1,Colin!$H8480=$C$3),Colin!$I8480,)</f>
        <v>0</v>
      </c>
      <c r="M8480" s="38">
        <f>IF(AND(Colin!$G8480=$B$1,Colin!$H8480&lt;=$C$3),Colin!$I8480,)</f>
        <v>0</v>
      </c>
      <c r="N8480" s="38">
        <f>IF(AND(Colin!$G8480=$B$2,Colin!$H8480=$C$3),Colin!$I8480,)</f>
        <v>0</v>
      </c>
      <c r="O8480" s="38">
        <f>IF(AND(Colin!$G8480=$B$2,Colin!$H8480&lt;=$C$3),Colin!$I8480,)</f>
        <v>0</v>
      </c>
      <c r="P8480" s="38">
        <f>IF(Colin!$G8480&lt;$B$2,Colin!$I8480,0)</f>
        <v>0</v>
      </c>
      <c r="Q8480" s="38">
        <f>IF(Colin!$G8480&lt;$B$1,Colin!$I8480,0)</f>
        <v>0</v>
      </c>
    </row>
    <row r="8481" spans="12:17" x14ac:dyDescent="0.25">
      <c r="L8481" s="38">
        <f>IF(AND(Colin!$G8481=$B$1,Colin!$H8481=$C$3),Colin!$I8481,)</f>
        <v>0</v>
      </c>
      <c r="M8481" s="38">
        <f>IF(AND(Colin!$G8481=$B$1,Colin!$H8481&lt;=$C$3),Colin!$I8481,)</f>
        <v>0</v>
      </c>
      <c r="N8481" s="38">
        <f>IF(AND(Colin!$G8481=$B$2,Colin!$H8481=$C$3),Colin!$I8481,)</f>
        <v>0</v>
      </c>
      <c r="O8481" s="38">
        <f>IF(AND(Colin!$G8481=$B$2,Colin!$H8481&lt;=$C$3),Colin!$I8481,)</f>
        <v>0</v>
      </c>
      <c r="P8481" s="38">
        <f>IF(Colin!$G8481&lt;$B$2,Colin!$I8481,0)</f>
        <v>0</v>
      </c>
      <c r="Q8481" s="38">
        <f>IF(Colin!$G8481&lt;$B$1,Colin!$I8481,0)</f>
        <v>0</v>
      </c>
    </row>
    <row r="8482" spans="12:17" x14ac:dyDescent="0.25">
      <c r="L8482" s="38">
        <f>IF(AND(Colin!$G8482=$B$1,Colin!$H8482=$C$3),Colin!$I8482,)</f>
        <v>0</v>
      </c>
      <c r="M8482" s="38">
        <f>IF(AND(Colin!$G8482=$B$1,Colin!$H8482&lt;=$C$3),Colin!$I8482,)</f>
        <v>0</v>
      </c>
      <c r="N8482" s="38">
        <f>IF(AND(Colin!$G8482=$B$2,Colin!$H8482=$C$3),Colin!$I8482,)</f>
        <v>0</v>
      </c>
      <c r="O8482" s="38">
        <f>IF(AND(Colin!$G8482=$B$2,Colin!$H8482&lt;=$C$3),Colin!$I8482,)</f>
        <v>0</v>
      </c>
      <c r="P8482" s="38">
        <f>IF(Colin!$G8482&lt;$B$2,Colin!$I8482,0)</f>
        <v>0</v>
      </c>
      <c r="Q8482" s="38">
        <f>IF(Colin!$G8482&lt;$B$1,Colin!$I8482,0)</f>
        <v>0</v>
      </c>
    </row>
    <row r="8483" spans="12:17" x14ac:dyDescent="0.25">
      <c r="L8483" s="38">
        <f>IF(AND(Colin!$G8483=$B$1,Colin!$H8483=$C$3),Colin!$I8483,)</f>
        <v>0</v>
      </c>
      <c r="M8483" s="38">
        <f>IF(AND(Colin!$G8483=$B$1,Colin!$H8483&lt;=$C$3),Colin!$I8483,)</f>
        <v>0</v>
      </c>
      <c r="N8483" s="38">
        <f>IF(AND(Colin!$G8483=$B$2,Colin!$H8483=$C$3),Colin!$I8483,)</f>
        <v>0</v>
      </c>
      <c r="O8483" s="38">
        <f>IF(AND(Colin!$G8483=$B$2,Colin!$H8483&lt;=$C$3),Colin!$I8483,)</f>
        <v>0</v>
      </c>
      <c r="P8483" s="38">
        <f>IF(Colin!$G8483&lt;$B$2,Colin!$I8483,0)</f>
        <v>0</v>
      </c>
      <c r="Q8483" s="38">
        <f>IF(Colin!$G8483&lt;$B$1,Colin!$I8483,0)</f>
        <v>0</v>
      </c>
    </row>
    <row r="8484" spans="12:17" x14ac:dyDescent="0.25">
      <c r="L8484" s="38">
        <f>IF(AND(Colin!$G8484=$B$1,Colin!$H8484=$C$3),Colin!$I8484,)</f>
        <v>0</v>
      </c>
      <c r="M8484" s="38">
        <f>IF(AND(Colin!$G8484=$B$1,Colin!$H8484&lt;=$C$3),Colin!$I8484,)</f>
        <v>0</v>
      </c>
      <c r="N8484" s="38">
        <f>IF(AND(Colin!$G8484=$B$2,Colin!$H8484=$C$3),Colin!$I8484,)</f>
        <v>0</v>
      </c>
      <c r="O8484" s="38">
        <f>IF(AND(Colin!$G8484=$B$2,Colin!$H8484&lt;=$C$3),Colin!$I8484,)</f>
        <v>0</v>
      </c>
      <c r="P8484" s="38">
        <f>IF(Colin!$G8484&lt;$B$2,Colin!$I8484,0)</f>
        <v>0</v>
      </c>
      <c r="Q8484" s="38">
        <f>IF(Colin!$G8484&lt;$B$1,Colin!$I8484,0)</f>
        <v>0</v>
      </c>
    </row>
    <row r="8485" spans="12:17" x14ac:dyDescent="0.25">
      <c r="L8485" s="38">
        <f>IF(AND(Colin!$G8485=$B$1,Colin!$H8485=$C$3),Colin!$I8485,)</f>
        <v>0</v>
      </c>
      <c r="M8485" s="38">
        <f>IF(AND(Colin!$G8485=$B$1,Colin!$H8485&lt;=$C$3),Colin!$I8485,)</f>
        <v>0</v>
      </c>
      <c r="N8485" s="38">
        <f>IF(AND(Colin!$G8485=$B$2,Colin!$H8485=$C$3),Colin!$I8485,)</f>
        <v>0</v>
      </c>
      <c r="O8485" s="38">
        <f>IF(AND(Colin!$G8485=$B$2,Colin!$H8485&lt;=$C$3),Colin!$I8485,)</f>
        <v>0</v>
      </c>
      <c r="P8485" s="38">
        <f>IF(Colin!$G8485&lt;$B$2,Colin!$I8485,0)</f>
        <v>0</v>
      </c>
      <c r="Q8485" s="38">
        <f>IF(Colin!$G8485&lt;$B$1,Colin!$I8485,0)</f>
        <v>0</v>
      </c>
    </row>
    <row r="8486" spans="12:17" x14ac:dyDescent="0.25">
      <c r="L8486" s="38">
        <f>IF(AND(Colin!$G8486=$B$1,Colin!$H8486=$C$3),Colin!$I8486,)</f>
        <v>0</v>
      </c>
      <c r="M8486" s="38">
        <f>IF(AND(Colin!$G8486=$B$1,Colin!$H8486&lt;=$C$3),Colin!$I8486,)</f>
        <v>0</v>
      </c>
      <c r="N8486" s="38">
        <f>IF(AND(Colin!$G8486=$B$2,Colin!$H8486=$C$3),Colin!$I8486,)</f>
        <v>0</v>
      </c>
      <c r="O8486" s="38">
        <f>IF(AND(Colin!$G8486=$B$2,Colin!$H8486&lt;=$C$3),Colin!$I8486,)</f>
        <v>0</v>
      </c>
      <c r="P8486" s="38">
        <f>IF(Colin!$G8486&lt;$B$2,Colin!$I8486,0)</f>
        <v>0</v>
      </c>
      <c r="Q8486" s="38">
        <f>IF(Colin!$G8486&lt;$B$1,Colin!$I8486,0)</f>
        <v>0</v>
      </c>
    </row>
    <row r="8487" spans="12:17" x14ac:dyDescent="0.25">
      <c r="L8487" s="38">
        <f>IF(AND(Colin!$G8487=$B$1,Colin!$H8487=$C$3),Colin!$I8487,)</f>
        <v>0</v>
      </c>
      <c r="M8487" s="38">
        <f>IF(AND(Colin!$G8487=$B$1,Colin!$H8487&lt;=$C$3),Colin!$I8487,)</f>
        <v>0</v>
      </c>
      <c r="N8487" s="38">
        <f>IF(AND(Colin!$G8487=$B$2,Colin!$H8487=$C$3),Colin!$I8487,)</f>
        <v>0</v>
      </c>
      <c r="O8487" s="38">
        <f>IF(AND(Colin!$G8487=$B$2,Colin!$H8487&lt;=$C$3),Colin!$I8487,)</f>
        <v>0</v>
      </c>
      <c r="P8487" s="38">
        <f>IF(Colin!$G8487&lt;$B$2,Colin!$I8487,0)</f>
        <v>0</v>
      </c>
      <c r="Q8487" s="38">
        <f>IF(Colin!$G8487&lt;$B$1,Colin!$I8487,0)</f>
        <v>0</v>
      </c>
    </row>
    <row r="8488" spans="12:17" x14ac:dyDescent="0.25">
      <c r="L8488" s="38">
        <f>IF(AND(Colin!$G8488=$B$1,Colin!$H8488=$C$3),Colin!$I8488,)</f>
        <v>0</v>
      </c>
      <c r="M8488" s="38">
        <f>IF(AND(Colin!$G8488=$B$1,Colin!$H8488&lt;=$C$3),Colin!$I8488,)</f>
        <v>0</v>
      </c>
      <c r="N8488" s="38">
        <f>IF(AND(Colin!$G8488=$B$2,Colin!$H8488=$C$3),Colin!$I8488,)</f>
        <v>0</v>
      </c>
      <c r="O8488" s="38">
        <f>IF(AND(Colin!$G8488=$B$2,Colin!$H8488&lt;=$C$3),Colin!$I8488,)</f>
        <v>0</v>
      </c>
      <c r="P8488" s="38">
        <f>IF(Colin!$G8488&lt;$B$2,Colin!$I8488,0)</f>
        <v>0</v>
      </c>
      <c r="Q8488" s="38">
        <f>IF(Colin!$G8488&lt;$B$1,Colin!$I8488,0)</f>
        <v>0</v>
      </c>
    </row>
    <row r="8489" spans="12:17" x14ac:dyDescent="0.25">
      <c r="L8489" s="38">
        <f>IF(AND(Colin!$G8489=$B$1,Colin!$H8489=$C$3),Colin!$I8489,)</f>
        <v>0</v>
      </c>
      <c r="M8489" s="38">
        <f>IF(AND(Colin!$G8489=$B$1,Colin!$H8489&lt;=$C$3),Colin!$I8489,)</f>
        <v>0</v>
      </c>
      <c r="N8489" s="38">
        <f>IF(AND(Colin!$G8489=$B$2,Colin!$H8489=$C$3),Colin!$I8489,)</f>
        <v>0</v>
      </c>
      <c r="O8489" s="38">
        <f>IF(AND(Colin!$G8489=$B$2,Colin!$H8489&lt;=$C$3),Colin!$I8489,)</f>
        <v>0</v>
      </c>
      <c r="P8489" s="38">
        <f>IF(Colin!$G8489&lt;$B$2,Colin!$I8489,0)</f>
        <v>0</v>
      </c>
      <c r="Q8489" s="38">
        <f>IF(Colin!$G8489&lt;$B$1,Colin!$I8489,0)</f>
        <v>0</v>
      </c>
    </row>
    <row r="8490" spans="12:17" x14ac:dyDescent="0.25">
      <c r="L8490" s="38">
        <f>IF(AND(Colin!$G8490=$B$1,Colin!$H8490=$C$3),Colin!$I8490,)</f>
        <v>0</v>
      </c>
      <c r="M8490" s="38">
        <f>IF(AND(Colin!$G8490=$B$1,Colin!$H8490&lt;=$C$3),Colin!$I8490,)</f>
        <v>0</v>
      </c>
      <c r="N8490" s="38">
        <f>IF(AND(Colin!$G8490=$B$2,Colin!$H8490=$C$3),Colin!$I8490,)</f>
        <v>0</v>
      </c>
      <c r="O8490" s="38">
        <f>IF(AND(Colin!$G8490=$B$2,Colin!$H8490&lt;=$C$3),Colin!$I8490,)</f>
        <v>0</v>
      </c>
      <c r="P8490" s="38">
        <f>IF(Colin!$G8490&lt;$B$2,Colin!$I8490,0)</f>
        <v>0</v>
      </c>
      <c r="Q8490" s="38">
        <f>IF(Colin!$G8490&lt;$B$1,Colin!$I8490,0)</f>
        <v>0</v>
      </c>
    </row>
    <row r="8491" spans="12:17" x14ac:dyDescent="0.25">
      <c r="L8491" s="38">
        <f>IF(AND(Colin!$G8491=$B$1,Colin!$H8491=$C$3),Colin!$I8491,)</f>
        <v>0</v>
      </c>
      <c r="M8491" s="38">
        <f>IF(AND(Colin!$G8491=$B$1,Colin!$H8491&lt;=$C$3),Colin!$I8491,)</f>
        <v>0</v>
      </c>
      <c r="N8491" s="38">
        <f>IF(AND(Colin!$G8491=$B$2,Colin!$H8491=$C$3),Colin!$I8491,)</f>
        <v>0</v>
      </c>
      <c r="O8491" s="38">
        <f>IF(AND(Colin!$G8491=$B$2,Colin!$H8491&lt;=$C$3),Colin!$I8491,)</f>
        <v>0</v>
      </c>
      <c r="P8491" s="38">
        <f>IF(Colin!$G8491&lt;$B$2,Colin!$I8491,0)</f>
        <v>0</v>
      </c>
      <c r="Q8491" s="38">
        <f>IF(Colin!$G8491&lt;$B$1,Colin!$I8491,0)</f>
        <v>0</v>
      </c>
    </row>
    <row r="8492" spans="12:17" x14ac:dyDescent="0.25">
      <c r="L8492" s="38">
        <f>IF(AND(Colin!$G8492=$B$1,Colin!$H8492=$C$3),Colin!$I8492,)</f>
        <v>0</v>
      </c>
      <c r="M8492" s="38">
        <f>IF(AND(Colin!$G8492=$B$1,Colin!$H8492&lt;=$C$3),Colin!$I8492,)</f>
        <v>0</v>
      </c>
      <c r="N8492" s="38">
        <f>IF(AND(Colin!$G8492=$B$2,Colin!$H8492=$C$3),Colin!$I8492,)</f>
        <v>0</v>
      </c>
      <c r="O8492" s="38">
        <f>IF(AND(Colin!$G8492=$B$2,Colin!$H8492&lt;=$C$3),Colin!$I8492,)</f>
        <v>0</v>
      </c>
      <c r="P8492" s="38">
        <f>IF(Colin!$G8492&lt;$B$2,Colin!$I8492,0)</f>
        <v>0</v>
      </c>
      <c r="Q8492" s="38">
        <f>IF(Colin!$G8492&lt;$B$1,Colin!$I8492,0)</f>
        <v>0</v>
      </c>
    </row>
    <row r="8493" spans="12:17" x14ac:dyDescent="0.25">
      <c r="L8493" s="38">
        <f>IF(AND(Colin!$G8493=$B$1,Colin!$H8493=$C$3),Colin!$I8493,)</f>
        <v>0</v>
      </c>
      <c r="M8493" s="38">
        <f>IF(AND(Colin!$G8493=$B$1,Colin!$H8493&lt;=$C$3),Colin!$I8493,)</f>
        <v>0</v>
      </c>
      <c r="N8493" s="38">
        <f>IF(AND(Colin!$G8493=$B$2,Colin!$H8493=$C$3),Colin!$I8493,)</f>
        <v>0</v>
      </c>
      <c r="O8493" s="38">
        <f>IF(AND(Colin!$G8493=$B$2,Colin!$H8493&lt;=$C$3),Colin!$I8493,)</f>
        <v>0</v>
      </c>
      <c r="P8493" s="38">
        <f>IF(Colin!$G8493&lt;$B$2,Colin!$I8493,0)</f>
        <v>0</v>
      </c>
      <c r="Q8493" s="38">
        <f>IF(Colin!$G8493&lt;$B$1,Colin!$I8493,0)</f>
        <v>0</v>
      </c>
    </row>
    <row r="8494" spans="12:17" x14ac:dyDescent="0.25">
      <c r="L8494" s="38">
        <f>IF(AND(Colin!$G8494=$B$1,Colin!$H8494=$C$3),Colin!$I8494,)</f>
        <v>0</v>
      </c>
      <c r="M8494" s="38">
        <f>IF(AND(Colin!$G8494=$B$1,Colin!$H8494&lt;=$C$3),Colin!$I8494,)</f>
        <v>0</v>
      </c>
      <c r="N8494" s="38">
        <f>IF(AND(Colin!$G8494=$B$2,Colin!$H8494=$C$3),Colin!$I8494,)</f>
        <v>0</v>
      </c>
      <c r="O8494" s="38">
        <f>IF(AND(Colin!$G8494=$B$2,Colin!$H8494&lt;=$C$3),Colin!$I8494,)</f>
        <v>0</v>
      </c>
      <c r="P8494" s="38">
        <f>IF(Colin!$G8494&lt;$B$2,Colin!$I8494,0)</f>
        <v>0</v>
      </c>
      <c r="Q8494" s="38">
        <f>IF(Colin!$G8494&lt;$B$1,Colin!$I8494,0)</f>
        <v>0</v>
      </c>
    </row>
    <row r="8495" spans="12:17" x14ac:dyDescent="0.25">
      <c r="L8495" s="38">
        <f>IF(AND(Colin!$G8495=$B$1,Colin!$H8495=$C$3),Colin!$I8495,)</f>
        <v>0</v>
      </c>
      <c r="M8495" s="38">
        <f>IF(AND(Colin!$G8495=$B$1,Colin!$H8495&lt;=$C$3),Colin!$I8495,)</f>
        <v>0</v>
      </c>
      <c r="N8495" s="38">
        <f>IF(AND(Colin!$G8495=$B$2,Colin!$H8495=$C$3),Colin!$I8495,)</f>
        <v>0</v>
      </c>
      <c r="O8495" s="38">
        <f>IF(AND(Colin!$G8495=$B$2,Colin!$H8495&lt;=$C$3),Colin!$I8495,)</f>
        <v>0</v>
      </c>
      <c r="P8495" s="38">
        <f>IF(Colin!$G8495&lt;$B$2,Colin!$I8495,0)</f>
        <v>0</v>
      </c>
      <c r="Q8495" s="38">
        <f>IF(Colin!$G8495&lt;$B$1,Colin!$I8495,0)</f>
        <v>0</v>
      </c>
    </row>
    <row r="8496" spans="12:17" x14ac:dyDescent="0.25">
      <c r="L8496" s="38">
        <f>IF(AND(Colin!$G8496=$B$1,Colin!$H8496=$C$3),Colin!$I8496,)</f>
        <v>0</v>
      </c>
      <c r="M8496" s="38">
        <f>IF(AND(Colin!$G8496=$B$1,Colin!$H8496&lt;=$C$3),Colin!$I8496,)</f>
        <v>0</v>
      </c>
      <c r="N8496" s="38">
        <f>IF(AND(Colin!$G8496=$B$2,Colin!$H8496=$C$3),Colin!$I8496,)</f>
        <v>0</v>
      </c>
      <c r="O8496" s="38">
        <f>IF(AND(Colin!$G8496=$B$2,Colin!$H8496&lt;=$C$3),Colin!$I8496,)</f>
        <v>0</v>
      </c>
      <c r="P8496" s="38">
        <f>IF(Colin!$G8496&lt;$B$2,Colin!$I8496,0)</f>
        <v>0</v>
      </c>
      <c r="Q8496" s="38">
        <f>IF(Colin!$G8496&lt;$B$1,Colin!$I8496,0)</f>
        <v>0</v>
      </c>
    </row>
    <row r="8497" spans="12:17" x14ac:dyDescent="0.25">
      <c r="L8497" s="38">
        <f>IF(AND(Colin!$G8497=$B$1,Colin!$H8497=$C$3),Colin!$I8497,)</f>
        <v>0</v>
      </c>
      <c r="M8497" s="38">
        <f>IF(AND(Colin!$G8497=$B$1,Colin!$H8497&lt;=$C$3),Colin!$I8497,)</f>
        <v>0</v>
      </c>
      <c r="N8497" s="38">
        <f>IF(AND(Colin!$G8497=$B$2,Colin!$H8497=$C$3),Colin!$I8497,)</f>
        <v>0</v>
      </c>
      <c r="O8497" s="38">
        <f>IF(AND(Colin!$G8497=$B$2,Colin!$H8497&lt;=$C$3),Colin!$I8497,)</f>
        <v>0</v>
      </c>
      <c r="P8497" s="38">
        <f>IF(Colin!$G8497&lt;$B$2,Colin!$I8497,0)</f>
        <v>0</v>
      </c>
      <c r="Q8497" s="38">
        <f>IF(Colin!$G8497&lt;$B$1,Colin!$I8497,0)</f>
        <v>0</v>
      </c>
    </row>
    <row r="8498" spans="12:17" x14ac:dyDescent="0.25">
      <c r="L8498" s="38">
        <f>IF(AND(Colin!$G8498=$B$1,Colin!$H8498=$C$3),Colin!$I8498,)</f>
        <v>0</v>
      </c>
      <c r="M8498" s="38">
        <f>IF(AND(Colin!$G8498=$B$1,Colin!$H8498&lt;=$C$3),Colin!$I8498,)</f>
        <v>0</v>
      </c>
      <c r="N8498" s="38">
        <f>IF(AND(Colin!$G8498=$B$2,Colin!$H8498=$C$3),Colin!$I8498,)</f>
        <v>0</v>
      </c>
      <c r="O8498" s="38">
        <f>IF(AND(Colin!$G8498=$B$2,Colin!$H8498&lt;=$C$3),Colin!$I8498,)</f>
        <v>0</v>
      </c>
      <c r="P8498" s="38">
        <f>IF(Colin!$G8498&lt;$B$2,Colin!$I8498,0)</f>
        <v>0</v>
      </c>
      <c r="Q8498" s="38">
        <f>IF(Colin!$G8498&lt;$B$1,Colin!$I8498,0)</f>
        <v>0</v>
      </c>
    </row>
    <row r="8499" spans="12:17" x14ac:dyDescent="0.25">
      <c r="L8499" s="38">
        <f>IF(AND(Colin!$G8499=$B$1,Colin!$H8499=$C$3),Colin!$I8499,)</f>
        <v>0</v>
      </c>
      <c r="M8499" s="38">
        <f>IF(AND(Colin!$G8499=$B$1,Colin!$H8499&lt;=$C$3),Colin!$I8499,)</f>
        <v>0</v>
      </c>
      <c r="N8499" s="38">
        <f>IF(AND(Colin!$G8499=$B$2,Colin!$H8499=$C$3),Colin!$I8499,)</f>
        <v>0</v>
      </c>
      <c r="O8499" s="38">
        <f>IF(AND(Colin!$G8499=$B$2,Colin!$H8499&lt;=$C$3),Colin!$I8499,)</f>
        <v>0</v>
      </c>
      <c r="P8499" s="38">
        <f>IF(Colin!$G8499&lt;$B$2,Colin!$I8499,0)</f>
        <v>0</v>
      </c>
      <c r="Q8499" s="38">
        <f>IF(Colin!$G8499&lt;$B$1,Colin!$I8499,0)</f>
        <v>0</v>
      </c>
    </row>
    <row r="8500" spans="12:17" x14ac:dyDescent="0.25">
      <c r="L8500" s="38">
        <f>IF(AND(Colin!$G8500=$B$1,Colin!$H8500=$C$3),Colin!$I8500,)</f>
        <v>0</v>
      </c>
      <c r="M8500" s="38">
        <f>IF(AND(Colin!$G8500=$B$1,Colin!$H8500&lt;=$C$3),Colin!$I8500,)</f>
        <v>0</v>
      </c>
      <c r="N8500" s="38">
        <f>IF(AND(Colin!$G8500=$B$2,Colin!$H8500=$C$3),Colin!$I8500,)</f>
        <v>0</v>
      </c>
      <c r="O8500" s="38">
        <f>IF(AND(Colin!$G8500=$B$2,Colin!$H8500&lt;=$C$3),Colin!$I8500,)</f>
        <v>0</v>
      </c>
      <c r="P8500" s="38">
        <f>IF(Colin!$G8500&lt;$B$2,Colin!$I8500,0)</f>
        <v>0</v>
      </c>
      <c r="Q8500" s="38">
        <f>IF(Colin!$G8500&lt;$B$1,Colin!$I8500,0)</f>
        <v>0</v>
      </c>
    </row>
    <row r="8501" spans="12:17" x14ac:dyDescent="0.25">
      <c r="L8501" s="38">
        <f>IF(AND(Colin!$G8501=$B$1,Colin!$H8501=$C$3),Colin!$I8501,)</f>
        <v>0</v>
      </c>
      <c r="M8501" s="38">
        <f>IF(AND(Colin!$G8501=$B$1,Colin!$H8501&lt;=$C$3),Colin!$I8501,)</f>
        <v>0</v>
      </c>
      <c r="N8501" s="38">
        <f>IF(AND(Colin!$G8501=$B$2,Colin!$H8501=$C$3),Colin!$I8501,)</f>
        <v>0</v>
      </c>
      <c r="O8501" s="38">
        <f>IF(AND(Colin!$G8501=$B$2,Colin!$H8501&lt;=$C$3),Colin!$I8501,)</f>
        <v>0</v>
      </c>
      <c r="P8501" s="38">
        <f>IF(Colin!$G8501&lt;$B$2,Colin!$I8501,0)</f>
        <v>0</v>
      </c>
      <c r="Q8501" s="38">
        <f>IF(Colin!$G8501&lt;$B$1,Colin!$I8501,0)</f>
        <v>0</v>
      </c>
    </row>
    <row r="8502" spans="12:17" x14ac:dyDescent="0.25">
      <c r="L8502" s="38">
        <f>IF(AND(Colin!$G8502=$B$1,Colin!$H8502=$C$3),Colin!$I8502,)</f>
        <v>0</v>
      </c>
      <c r="M8502" s="38">
        <f>IF(AND(Colin!$G8502=$B$1,Colin!$H8502&lt;=$C$3),Colin!$I8502,)</f>
        <v>0</v>
      </c>
      <c r="N8502" s="38">
        <f>IF(AND(Colin!$G8502=$B$2,Colin!$H8502=$C$3),Colin!$I8502,)</f>
        <v>0</v>
      </c>
      <c r="O8502" s="38">
        <f>IF(AND(Colin!$G8502=$B$2,Colin!$H8502&lt;=$C$3),Colin!$I8502,)</f>
        <v>0</v>
      </c>
      <c r="P8502" s="38">
        <f>IF(Colin!$G8502&lt;$B$2,Colin!$I8502,0)</f>
        <v>0</v>
      </c>
      <c r="Q8502" s="38">
        <f>IF(Colin!$G8502&lt;$B$1,Colin!$I8502,0)</f>
        <v>0</v>
      </c>
    </row>
    <row r="8503" spans="12:17" x14ac:dyDescent="0.25">
      <c r="L8503" s="38">
        <f>IF(AND(Colin!$G8503=$B$1,Colin!$H8503=$C$3),Colin!$I8503,)</f>
        <v>0</v>
      </c>
      <c r="M8503" s="38">
        <f>IF(AND(Colin!$G8503=$B$1,Colin!$H8503&lt;=$C$3),Colin!$I8503,)</f>
        <v>0</v>
      </c>
      <c r="N8503" s="38">
        <f>IF(AND(Colin!$G8503=$B$2,Colin!$H8503=$C$3),Colin!$I8503,)</f>
        <v>0</v>
      </c>
      <c r="O8503" s="38">
        <f>IF(AND(Colin!$G8503=$B$2,Colin!$H8503&lt;=$C$3),Colin!$I8503,)</f>
        <v>0</v>
      </c>
      <c r="P8503" s="38">
        <f>IF(Colin!$G8503&lt;$B$2,Colin!$I8503,0)</f>
        <v>0</v>
      </c>
      <c r="Q8503" s="38">
        <f>IF(Colin!$G8503&lt;$B$1,Colin!$I8503,0)</f>
        <v>0</v>
      </c>
    </row>
    <row r="8504" spans="12:17" x14ac:dyDescent="0.25">
      <c r="L8504" s="38">
        <f>IF(AND(Colin!$G8504=$B$1,Colin!$H8504=$C$3),Colin!$I8504,)</f>
        <v>0</v>
      </c>
      <c r="M8504" s="38">
        <f>IF(AND(Colin!$G8504=$B$1,Colin!$H8504&lt;=$C$3),Colin!$I8504,)</f>
        <v>0</v>
      </c>
      <c r="N8504" s="38">
        <f>IF(AND(Colin!$G8504=$B$2,Colin!$H8504=$C$3),Colin!$I8504,)</f>
        <v>0</v>
      </c>
      <c r="O8504" s="38">
        <f>IF(AND(Colin!$G8504=$B$2,Colin!$H8504&lt;=$C$3),Colin!$I8504,)</f>
        <v>0</v>
      </c>
      <c r="P8504" s="38">
        <f>IF(Colin!$G8504&lt;$B$2,Colin!$I8504,0)</f>
        <v>0</v>
      </c>
      <c r="Q8504" s="38">
        <f>IF(Colin!$G8504&lt;$B$1,Colin!$I8504,0)</f>
        <v>0</v>
      </c>
    </row>
    <row r="8505" spans="12:17" x14ac:dyDescent="0.25">
      <c r="L8505" s="38">
        <f>IF(AND(Colin!$G8505=$B$1,Colin!$H8505=$C$3),Colin!$I8505,)</f>
        <v>0</v>
      </c>
      <c r="M8505" s="38">
        <f>IF(AND(Colin!$G8505=$B$1,Colin!$H8505&lt;=$C$3),Colin!$I8505,)</f>
        <v>0</v>
      </c>
      <c r="N8505" s="38">
        <f>IF(AND(Colin!$G8505=$B$2,Colin!$H8505=$C$3),Colin!$I8505,)</f>
        <v>0</v>
      </c>
      <c r="O8505" s="38">
        <f>IF(AND(Colin!$G8505=$B$2,Colin!$H8505&lt;=$C$3),Colin!$I8505,)</f>
        <v>0</v>
      </c>
      <c r="P8505" s="38">
        <f>IF(Colin!$G8505&lt;$B$2,Colin!$I8505,0)</f>
        <v>0</v>
      </c>
      <c r="Q8505" s="38">
        <f>IF(Colin!$G8505&lt;$B$1,Colin!$I8505,0)</f>
        <v>0</v>
      </c>
    </row>
    <row r="8506" spans="12:17" x14ac:dyDescent="0.25">
      <c r="L8506" s="38">
        <f>IF(AND(Colin!$G8506=$B$1,Colin!$H8506=$C$3),Colin!$I8506,)</f>
        <v>0</v>
      </c>
      <c r="M8506" s="38">
        <f>IF(AND(Colin!$G8506=$B$1,Colin!$H8506&lt;=$C$3),Colin!$I8506,)</f>
        <v>0</v>
      </c>
      <c r="N8506" s="38">
        <f>IF(AND(Colin!$G8506=$B$2,Colin!$H8506=$C$3),Colin!$I8506,)</f>
        <v>0</v>
      </c>
      <c r="O8506" s="38">
        <f>IF(AND(Colin!$G8506=$B$2,Colin!$H8506&lt;=$C$3),Colin!$I8506,)</f>
        <v>0</v>
      </c>
      <c r="P8506" s="38">
        <f>IF(Colin!$G8506&lt;$B$2,Colin!$I8506,0)</f>
        <v>0</v>
      </c>
      <c r="Q8506" s="38">
        <f>IF(Colin!$G8506&lt;$B$1,Colin!$I8506,0)</f>
        <v>0</v>
      </c>
    </row>
    <row r="8507" spans="12:17" x14ac:dyDescent="0.25">
      <c r="L8507" s="38">
        <f>IF(AND(Colin!$G8507=$B$1,Colin!$H8507=$C$3),Colin!$I8507,)</f>
        <v>0</v>
      </c>
      <c r="M8507" s="38">
        <f>IF(AND(Colin!$G8507=$B$1,Colin!$H8507&lt;=$C$3),Colin!$I8507,)</f>
        <v>0</v>
      </c>
      <c r="N8507" s="38">
        <f>IF(AND(Colin!$G8507=$B$2,Colin!$H8507=$C$3),Colin!$I8507,)</f>
        <v>0</v>
      </c>
      <c r="O8507" s="38">
        <f>IF(AND(Colin!$G8507=$B$2,Colin!$H8507&lt;=$C$3),Colin!$I8507,)</f>
        <v>0</v>
      </c>
      <c r="P8507" s="38">
        <f>IF(Colin!$G8507&lt;$B$2,Colin!$I8507,0)</f>
        <v>0</v>
      </c>
      <c r="Q8507" s="38">
        <f>IF(Colin!$G8507&lt;$B$1,Colin!$I8507,0)</f>
        <v>0</v>
      </c>
    </row>
    <row r="8508" spans="12:17" x14ac:dyDescent="0.25">
      <c r="L8508" s="38">
        <f>IF(AND(Colin!$G8508=$B$1,Colin!$H8508=$C$3),Colin!$I8508,)</f>
        <v>0</v>
      </c>
      <c r="M8508" s="38">
        <f>IF(AND(Colin!$G8508=$B$1,Colin!$H8508&lt;=$C$3),Colin!$I8508,)</f>
        <v>0</v>
      </c>
      <c r="N8508" s="38">
        <f>IF(AND(Colin!$G8508=$B$2,Colin!$H8508=$C$3),Colin!$I8508,)</f>
        <v>0</v>
      </c>
      <c r="O8508" s="38">
        <f>IF(AND(Colin!$G8508=$B$2,Colin!$H8508&lt;=$C$3),Colin!$I8508,)</f>
        <v>0</v>
      </c>
      <c r="P8508" s="38">
        <f>IF(Colin!$G8508&lt;$B$2,Colin!$I8508,0)</f>
        <v>0</v>
      </c>
      <c r="Q8508" s="38">
        <f>IF(Colin!$G8508&lt;$B$1,Colin!$I8508,0)</f>
        <v>0</v>
      </c>
    </row>
    <row r="8509" spans="12:17" x14ac:dyDescent="0.25">
      <c r="L8509" s="38">
        <f>IF(AND(Colin!$G8509=$B$1,Colin!$H8509=$C$3),Colin!$I8509,)</f>
        <v>0</v>
      </c>
      <c r="M8509" s="38">
        <f>IF(AND(Colin!$G8509=$B$1,Colin!$H8509&lt;=$C$3),Colin!$I8509,)</f>
        <v>0</v>
      </c>
      <c r="N8509" s="38">
        <f>IF(AND(Colin!$G8509=$B$2,Colin!$H8509=$C$3),Colin!$I8509,)</f>
        <v>0</v>
      </c>
      <c r="O8509" s="38">
        <f>IF(AND(Colin!$G8509=$B$2,Colin!$H8509&lt;=$C$3),Colin!$I8509,)</f>
        <v>0</v>
      </c>
      <c r="P8509" s="38">
        <f>IF(Colin!$G8509&lt;$B$2,Colin!$I8509,0)</f>
        <v>0</v>
      </c>
      <c r="Q8509" s="38">
        <f>IF(Colin!$G8509&lt;$B$1,Colin!$I8509,0)</f>
        <v>0</v>
      </c>
    </row>
    <row r="8510" spans="12:17" x14ac:dyDescent="0.25">
      <c r="L8510" s="38">
        <f>IF(AND(Colin!$G8510=$B$1,Colin!$H8510=$C$3),Colin!$I8510,)</f>
        <v>0</v>
      </c>
      <c r="M8510" s="38">
        <f>IF(AND(Colin!$G8510=$B$1,Colin!$H8510&lt;=$C$3),Colin!$I8510,)</f>
        <v>0</v>
      </c>
      <c r="N8510" s="38">
        <f>IF(AND(Colin!$G8510=$B$2,Colin!$H8510=$C$3),Colin!$I8510,)</f>
        <v>0</v>
      </c>
      <c r="O8510" s="38">
        <f>IF(AND(Colin!$G8510=$B$2,Colin!$H8510&lt;=$C$3),Colin!$I8510,)</f>
        <v>0</v>
      </c>
      <c r="P8510" s="38">
        <f>IF(Colin!$G8510&lt;$B$2,Colin!$I8510,0)</f>
        <v>0</v>
      </c>
      <c r="Q8510" s="38">
        <f>IF(Colin!$G8510&lt;$B$1,Colin!$I8510,0)</f>
        <v>0</v>
      </c>
    </row>
    <row r="8511" spans="12:17" x14ac:dyDescent="0.25">
      <c r="L8511" s="38">
        <f>IF(AND(Colin!$G8511=$B$1,Colin!$H8511=$C$3),Colin!$I8511,)</f>
        <v>0</v>
      </c>
      <c r="M8511" s="38">
        <f>IF(AND(Colin!$G8511=$B$1,Colin!$H8511&lt;=$C$3),Colin!$I8511,)</f>
        <v>0</v>
      </c>
      <c r="N8511" s="38">
        <f>IF(AND(Colin!$G8511=$B$2,Colin!$H8511=$C$3),Colin!$I8511,)</f>
        <v>0</v>
      </c>
      <c r="O8511" s="38">
        <f>IF(AND(Colin!$G8511=$B$2,Colin!$H8511&lt;=$C$3),Colin!$I8511,)</f>
        <v>0</v>
      </c>
      <c r="P8511" s="38">
        <f>IF(Colin!$G8511&lt;$B$2,Colin!$I8511,0)</f>
        <v>0</v>
      </c>
      <c r="Q8511" s="38">
        <f>IF(Colin!$G8511&lt;$B$1,Colin!$I8511,0)</f>
        <v>0</v>
      </c>
    </row>
    <row r="8512" spans="12:17" x14ac:dyDescent="0.25">
      <c r="L8512" s="38">
        <f>IF(AND(Colin!$G8512=$B$1,Colin!$H8512=$C$3),Colin!$I8512,)</f>
        <v>0</v>
      </c>
      <c r="M8512" s="38">
        <f>IF(AND(Colin!$G8512=$B$1,Colin!$H8512&lt;=$C$3),Colin!$I8512,)</f>
        <v>0</v>
      </c>
      <c r="N8512" s="38">
        <f>IF(AND(Colin!$G8512=$B$2,Colin!$H8512=$C$3),Colin!$I8512,)</f>
        <v>0</v>
      </c>
      <c r="O8512" s="38">
        <f>IF(AND(Colin!$G8512=$B$2,Colin!$H8512&lt;=$C$3),Colin!$I8512,)</f>
        <v>0</v>
      </c>
      <c r="P8512" s="38">
        <f>IF(Colin!$G8512&lt;$B$2,Colin!$I8512,0)</f>
        <v>0</v>
      </c>
      <c r="Q8512" s="38">
        <f>IF(Colin!$G8512&lt;$B$1,Colin!$I8512,0)</f>
        <v>0</v>
      </c>
    </row>
    <row r="8513" spans="12:17" x14ac:dyDescent="0.25">
      <c r="L8513" s="38">
        <f>IF(AND(Colin!$G8513=$B$1,Colin!$H8513=$C$3),Colin!$I8513,)</f>
        <v>0</v>
      </c>
      <c r="M8513" s="38">
        <f>IF(AND(Colin!$G8513=$B$1,Colin!$H8513&lt;=$C$3),Colin!$I8513,)</f>
        <v>0</v>
      </c>
      <c r="N8513" s="38">
        <f>IF(AND(Colin!$G8513=$B$2,Colin!$H8513=$C$3),Colin!$I8513,)</f>
        <v>0</v>
      </c>
      <c r="O8513" s="38">
        <f>IF(AND(Colin!$G8513=$B$2,Colin!$H8513&lt;=$C$3),Colin!$I8513,)</f>
        <v>0</v>
      </c>
      <c r="P8513" s="38">
        <f>IF(Colin!$G8513&lt;$B$2,Colin!$I8513,0)</f>
        <v>0</v>
      </c>
      <c r="Q8513" s="38">
        <f>IF(Colin!$G8513&lt;$B$1,Colin!$I8513,0)</f>
        <v>0</v>
      </c>
    </row>
    <row r="8514" spans="12:17" x14ac:dyDescent="0.25">
      <c r="L8514" s="38">
        <f>IF(AND(Colin!$G8514=$B$1,Colin!$H8514=$C$3),Colin!$I8514,)</f>
        <v>0</v>
      </c>
      <c r="M8514" s="38">
        <f>IF(AND(Colin!$G8514=$B$1,Colin!$H8514&lt;=$C$3),Colin!$I8514,)</f>
        <v>0</v>
      </c>
      <c r="N8514" s="38">
        <f>IF(AND(Colin!$G8514=$B$2,Colin!$H8514=$C$3),Colin!$I8514,)</f>
        <v>0</v>
      </c>
      <c r="O8514" s="38">
        <f>IF(AND(Colin!$G8514=$B$2,Colin!$H8514&lt;=$C$3),Colin!$I8514,)</f>
        <v>0</v>
      </c>
      <c r="P8514" s="38">
        <f>IF(Colin!$G8514&lt;$B$2,Colin!$I8514,0)</f>
        <v>0</v>
      </c>
      <c r="Q8514" s="38">
        <f>IF(Colin!$G8514&lt;$B$1,Colin!$I8514,0)</f>
        <v>0</v>
      </c>
    </row>
    <row r="8515" spans="12:17" x14ac:dyDescent="0.25">
      <c r="L8515" s="38">
        <f>IF(AND(Colin!$G8515=$B$1,Colin!$H8515=$C$3),Colin!$I8515,)</f>
        <v>0</v>
      </c>
      <c r="M8515" s="38">
        <f>IF(AND(Colin!$G8515=$B$1,Colin!$H8515&lt;=$C$3),Colin!$I8515,)</f>
        <v>0</v>
      </c>
      <c r="N8515" s="38">
        <f>IF(AND(Colin!$G8515=$B$2,Colin!$H8515=$C$3),Colin!$I8515,)</f>
        <v>0</v>
      </c>
      <c r="O8515" s="38">
        <f>IF(AND(Colin!$G8515=$B$2,Colin!$H8515&lt;=$C$3),Colin!$I8515,)</f>
        <v>0</v>
      </c>
      <c r="P8515" s="38">
        <f>IF(Colin!$G8515&lt;$B$2,Colin!$I8515,0)</f>
        <v>0</v>
      </c>
      <c r="Q8515" s="38">
        <f>IF(Colin!$G8515&lt;$B$1,Colin!$I8515,0)</f>
        <v>0</v>
      </c>
    </row>
    <row r="8516" spans="12:17" x14ac:dyDescent="0.25">
      <c r="L8516" s="38">
        <f>IF(AND(Colin!$G8516=$B$1,Colin!$H8516=$C$3),Colin!$I8516,)</f>
        <v>0</v>
      </c>
      <c r="M8516" s="38">
        <f>IF(AND(Colin!$G8516=$B$1,Colin!$H8516&lt;=$C$3),Colin!$I8516,)</f>
        <v>0</v>
      </c>
      <c r="N8516" s="38">
        <f>IF(AND(Colin!$G8516=$B$2,Colin!$H8516=$C$3),Colin!$I8516,)</f>
        <v>0</v>
      </c>
      <c r="O8516" s="38">
        <f>IF(AND(Colin!$G8516=$B$2,Colin!$H8516&lt;=$C$3),Colin!$I8516,)</f>
        <v>0</v>
      </c>
      <c r="P8516" s="38">
        <f>IF(Colin!$G8516&lt;$B$2,Colin!$I8516,0)</f>
        <v>0</v>
      </c>
      <c r="Q8516" s="38">
        <f>IF(Colin!$G8516&lt;$B$1,Colin!$I8516,0)</f>
        <v>0</v>
      </c>
    </row>
    <row r="8517" spans="12:17" x14ac:dyDescent="0.25">
      <c r="L8517" s="38">
        <f>IF(AND(Colin!$G8517=$B$1,Colin!$H8517=$C$3),Colin!$I8517,)</f>
        <v>0</v>
      </c>
      <c r="M8517" s="38">
        <f>IF(AND(Colin!$G8517=$B$1,Colin!$H8517&lt;=$C$3),Colin!$I8517,)</f>
        <v>0</v>
      </c>
      <c r="N8517" s="38">
        <f>IF(AND(Colin!$G8517=$B$2,Colin!$H8517=$C$3),Colin!$I8517,)</f>
        <v>0</v>
      </c>
      <c r="O8517" s="38">
        <f>IF(AND(Colin!$G8517=$B$2,Colin!$H8517&lt;=$C$3),Colin!$I8517,)</f>
        <v>0</v>
      </c>
      <c r="P8517" s="38">
        <f>IF(Colin!$G8517&lt;$B$2,Colin!$I8517,0)</f>
        <v>0</v>
      </c>
      <c r="Q8517" s="38">
        <f>IF(Colin!$G8517&lt;$B$1,Colin!$I8517,0)</f>
        <v>0</v>
      </c>
    </row>
    <row r="8518" spans="12:17" x14ac:dyDescent="0.25">
      <c r="L8518" s="38">
        <f>IF(AND(Colin!$G8518=$B$1,Colin!$H8518=$C$3),Colin!$I8518,)</f>
        <v>0</v>
      </c>
      <c r="M8518" s="38">
        <f>IF(AND(Colin!$G8518=$B$1,Colin!$H8518&lt;=$C$3),Colin!$I8518,)</f>
        <v>0</v>
      </c>
      <c r="N8518" s="38">
        <f>IF(AND(Colin!$G8518=$B$2,Colin!$H8518=$C$3),Colin!$I8518,)</f>
        <v>0</v>
      </c>
      <c r="O8518" s="38">
        <f>IF(AND(Colin!$G8518=$B$2,Colin!$H8518&lt;=$C$3),Colin!$I8518,)</f>
        <v>0</v>
      </c>
      <c r="P8518" s="38">
        <f>IF(Colin!$G8518&lt;$B$2,Colin!$I8518,0)</f>
        <v>0</v>
      </c>
      <c r="Q8518" s="38">
        <f>IF(Colin!$G8518&lt;$B$1,Colin!$I8518,0)</f>
        <v>0</v>
      </c>
    </row>
    <row r="8519" spans="12:17" x14ac:dyDescent="0.25">
      <c r="L8519" s="38">
        <f>IF(AND(Colin!$G8519=$B$1,Colin!$H8519=$C$3),Colin!$I8519,)</f>
        <v>0</v>
      </c>
      <c r="M8519" s="38">
        <f>IF(AND(Colin!$G8519=$B$1,Colin!$H8519&lt;=$C$3),Colin!$I8519,)</f>
        <v>0</v>
      </c>
      <c r="N8519" s="38">
        <f>IF(AND(Colin!$G8519=$B$2,Colin!$H8519=$C$3),Colin!$I8519,)</f>
        <v>0</v>
      </c>
      <c r="O8519" s="38">
        <f>IF(AND(Colin!$G8519=$B$2,Colin!$H8519&lt;=$C$3),Colin!$I8519,)</f>
        <v>0</v>
      </c>
      <c r="P8519" s="38">
        <f>IF(Colin!$G8519&lt;$B$2,Colin!$I8519,0)</f>
        <v>0</v>
      </c>
      <c r="Q8519" s="38">
        <f>IF(Colin!$G8519&lt;$B$1,Colin!$I8519,0)</f>
        <v>0</v>
      </c>
    </row>
    <row r="8520" spans="12:17" x14ac:dyDescent="0.25">
      <c r="L8520" s="38">
        <f>IF(AND(Colin!$G8520=$B$1,Colin!$H8520=$C$3),Colin!$I8520,)</f>
        <v>0</v>
      </c>
      <c r="M8520" s="38">
        <f>IF(AND(Colin!$G8520=$B$1,Colin!$H8520&lt;=$C$3),Colin!$I8520,)</f>
        <v>0</v>
      </c>
      <c r="N8520" s="38">
        <f>IF(AND(Colin!$G8520=$B$2,Colin!$H8520=$C$3),Colin!$I8520,)</f>
        <v>0</v>
      </c>
      <c r="O8520" s="38">
        <f>IF(AND(Colin!$G8520=$B$2,Colin!$H8520&lt;=$C$3),Colin!$I8520,)</f>
        <v>0</v>
      </c>
      <c r="P8520" s="38">
        <f>IF(Colin!$G8520&lt;$B$2,Colin!$I8520,0)</f>
        <v>0</v>
      </c>
      <c r="Q8520" s="38">
        <f>IF(Colin!$G8520&lt;$B$1,Colin!$I8520,0)</f>
        <v>0</v>
      </c>
    </row>
    <row r="8521" spans="12:17" x14ac:dyDescent="0.25">
      <c r="L8521" s="38">
        <f>IF(AND(Colin!$G8521=$B$1,Colin!$H8521=$C$3),Colin!$I8521,)</f>
        <v>0</v>
      </c>
      <c r="M8521" s="38">
        <f>IF(AND(Colin!$G8521=$B$1,Colin!$H8521&lt;=$C$3),Colin!$I8521,)</f>
        <v>0</v>
      </c>
      <c r="N8521" s="38">
        <f>IF(AND(Colin!$G8521=$B$2,Colin!$H8521=$C$3),Colin!$I8521,)</f>
        <v>0</v>
      </c>
      <c r="O8521" s="38">
        <f>IF(AND(Colin!$G8521=$B$2,Colin!$H8521&lt;=$C$3),Colin!$I8521,)</f>
        <v>0</v>
      </c>
      <c r="P8521" s="38">
        <f>IF(Colin!$G8521&lt;$B$2,Colin!$I8521,0)</f>
        <v>0</v>
      </c>
      <c r="Q8521" s="38">
        <f>IF(Colin!$G8521&lt;$B$1,Colin!$I8521,0)</f>
        <v>0</v>
      </c>
    </row>
    <row r="8522" spans="12:17" x14ac:dyDescent="0.25">
      <c r="L8522" s="38">
        <f>IF(AND(Colin!$G8522=$B$1,Colin!$H8522=$C$3),Colin!$I8522,)</f>
        <v>0</v>
      </c>
      <c r="M8522" s="38">
        <f>IF(AND(Colin!$G8522=$B$1,Colin!$H8522&lt;=$C$3),Colin!$I8522,)</f>
        <v>0</v>
      </c>
      <c r="N8522" s="38">
        <f>IF(AND(Colin!$G8522=$B$2,Colin!$H8522=$C$3),Colin!$I8522,)</f>
        <v>0</v>
      </c>
      <c r="O8522" s="38">
        <f>IF(AND(Colin!$G8522=$B$2,Colin!$H8522&lt;=$C$3),Colin!$I8522,)</f>
        <v>0</v>
      </c>
      <c r="P8522" s="38">
        <f>IF(Colin!$G8522&lt;$B$2,Colin!$I8522,0)</f>
        <v>0</v>
      </c>
      <c r="Q8522" s="38">
        <f>IF(Colin!$G8522&lt;$B$1,Colin!$I8522,0)</f>
        <v>0</v>
      </c>
    </row>
    <row r="8523" spans="12:17" x14ac:dyDescent="0.25">
      <c r="L8523" s="38">
        <f>IF(AND(Colin!$G8523=$B$1,Colin!$H8523=$C$3),Colin!$I8523,)</f>
        <v>0</v>
      </c>
      <c r="M8523" s="38">
        <f>IF(AND(Colin!$G8523=$B$1,Colin!$H8523&lt;=$C$3),Colin!$I8523,)</f>
        <v>0</v>
      </c>
      <c r="N8523" s="38">
        <f>IF(AND(Colin!$G8523=$B$2,Colin!$H8523=$C$3),Colin!$I8523,)</f>
        <v>0</v>
      </c>
      <c r="O8523" s="38">
        <f>IF(AND(Colin!$G8523=$B$2,Colin!$H8523&lt;=$C$3),Colin!$I8523,)</f>
        <v>0</v>
      </c>
      <c r="P8523" s="38">
        <f>IF(Colin!$G8523&lt;$B$2,Colin!$I8523,0)</f>
        <v>0</v>
      </c>
      <c r="Q8523" s="38">
        <f>IF(Colin!$G8523&lt;$B$1,Colin!$I8523,0)</f>
        <v>0</v>
      </c>
    </row>
    <row r="8524" spans="12:17" x14ac:dyDescent="0.25">
      <c r="L8524" s="38">
        <f>IF(AND(Colin!$G8524=$B$1,Colin!$H8524=$C$3),Colin!$I8524,)</f>
        <v>0</v>
      </c>
      <c r="M8524" s="38">
        <f>IF(AND(Colin!$G8524=$B$1,Colin!$H8524&lt;=$C$3),Colin!$I8524,)</f>
        <v>0</v>
      </c>
      <c r="N8524" s="38">
        <f>IF(AND(Colin!$G8524=$B$2,Colin!$H8524=$C$3),Colin!$I8524,)</f>
        <v>0</v>
      </c>
      <c r="O8524" s="38">
        <f>IF(AND(Colin!$G8524=$B$2,Colin!$H8524&lt;=$C$3),Colin!$I8524,)</f>
        <v>0</v>
      </c>
      <c r="P8524" s="38">
        <f>IF(Colin!$G8524&lt;$B$2,Colin!$I8524,0)</f>
        <v>0</v>
      </c>
      <c r="Q8524" s="38">
        <f>IF(Colin!$G8524&lt;$B$1,Colin!$I8524,0)</f>
        <v>0</v>
      </c>
    </row>
    <row r="8525" spans="12:17" x14ac:dyDescent="0.25">
      <c r="L8525" s="38">
        <f>IF(AND(Colin!$G8525=$B$1,Colin!$H8525=$C$3),Colin!$I8525,)</f>
        <v>0</v>
      </c>
      <c r="M8525" s="38">
        <f>IF(AND(Colin!$G8525=$B$1,Colin!$H8525&lt;=$C$3),Colin!$I8525,)</f>
        <v>0</v>
      </c>
      <c r="N8525" s="38">
        <f>IF(AND(Colin!$G8525=$B$2,Colin!$H8525=$C$3),Colin!$I8525,)</f>
        <v>0</v>
      </c>
      <c r="O8525" s="38">
        <f>IF(AND(Colin!$G8525=$B$2,Colin!$H8525&lt;=$C$3),Colin!$I8525,)</f>
        <v>0</v>
      </c>
      <c r="P8525" s="38">
        <f>IF(Colin!$G8525&lt;$B$2,Colin!$I8525,0)</f>
        <v>0</v>
      </c>
      <c r="Q8525" s="38">
        <f>IF(Colin!$G8525&lt;$B$1,Colin!$I8525,0)</f>
        <v>0</v>
      </c>
    </row>
    <row r="8526" spans="12:17" x14ac:dyDescent="0.25">
      <c r="L8526" s="38">
        <f>IF(AND(Colin!$G8526=$B$1,Colin!$H8526=$C$3),Colin!$I8526,)</f>
        <v>0</v>
      </c>
      <c r="M8526" s="38">
        <f>IF(AND(Colin!$G8526=$B$1,Colin!$H8526&lt;=$C$3),Colin!$I8526,)</f>
        <v>0</v>
      </c>
      <c r="N8526" s="38">
        <f>IF(AND(Colin!$G8526=$B$2,Colin!$H8526=$C$3),Colin!$I8526,)</f>
        <v>0</v>
      </c>
      <c r="O8526" s="38">
        <f>IF(AND(Colin!$G8526=$B$2,Colin!$H8526&lt;=$C$3),Colin!$I8526,)</f>
        <v>0</v>
      </c>
      <c r="P8526" s="38">
        <f>IF(Colin!$G8526&lt;$B$2,Colin!$I8526,0)</f>
        <v>0</v>
      </c>
      <c r="Q8526" s="38">
        <f>IF(Colin!$G8526&lt;$B$1,Colin!$I8526,0)</f>
        <v>0</v>
      </c>
    </row>
    <row r="8527" spans="12:17" x14ac:dyDescent="0.25">
      <c r="L8527" s="38">
        <f>IF(AND(Colin!$G8527=$B$1,Colin!$H8527=$C$3),Colin!$I8527,)</f>
        <v>0</v>
      </c>
      <c r="M8527" s="38">
        <f>IF(AND(Colin!$G8527=$B$1,Colin!$H8527&lt;=$C$3),Colin!$I8527,)</f>
        <v>0</v>
      </c>
      <c r="N8527" s="38">
        <f>IF(AND(Colin!$G8527=$B$2,Colin!$H8527=$C$3),Colin!$I8527,)</f>
        <v>0</v>
      </c>
      <c r="O8527" s="38">
        <f>IF(AND(Colin!$G8527=$B$2,Colin!$H8527&lt;=$C$3),Colin!$I8527,)</f>
        <v>0</v>
      </c>
      <c r="P8527" s="38">
        <f>IF(Colin!$G8527&lt;$B$2,Colin!$I8527,0)</f>
        <v>0</v>
      </c>
      <c r="Q8527" s="38">
        <f>IF(Colin!$G8527&lt;$B$1,Colin!$I8527,0)</f>
        <v>0</v>
      </c>
    </row>
    <row r="8528" spans="12:17" x14ac:dyDescent="0.25">
      <c r="L8528" s="38">
        <f>IF(AND(Colin!$G8528=$B$1,Colin!$H8528=$C$3),Colin!$I8528,)</f>
        <v>0</v>
      </c>
      <c r="M8528" s="38">
        <f>IF(AND(Colin!$G8528=$B$1,Colin!$H8528&lt;=$C$3),Colin!$I8528,)</f>
        <v>0</v>
      </c>
      <c r="N8528" s="38">
        <f>IF(AND(Colin!$G8528=$B$2,Colin!$H8528=$C$3),Colin!$I8528,)</f>
        <v>0</v>
      </c>
      <c r="O8528" s="38">
        <f>IF(AND(Colin!$G8528=$B$2,Colin!$H8528&lt;=$C$3),Colin!$I8528,)</f>
        <v>0</v>
      </c>
      <c r="P8528" s="38">
        <f>IF(Colin!$G8528&lt;$B$2,Colin!$I8528,0)</f>
        <v>0</v>
      </c>
      <c r="Q8528" s="38">
        <f>IF(Colin!$G8528&lt;$B$1,Colin!$I8528,0)</f>
        <v>0</v>
      </c>
    </row>
    <row r="8529" spans="12:17" x14ac:dyDescent="0.25">
      <c r="L8529" s="38">
        <f>IF(AND(Colin!$G8529=$B$1,Colin!$H8529=$C$3),Colin!$I8529,)</f>
        <v>0</v>
      </c>
      <c r="M8529" s="38">
        <f>IF(AND(Colin!$G8529=$B$1,Colin!$H8529&lt;=$C$3),Colin!$I8529,)</f>
        <v>0</v>
      </c>
      <c r="N8529" s="38">
        <f>IF(AND(Colin!$G8529=$B$2,Colin!$H8529=$C$3),Colin!$I8529,)</f>
        <v>0</v>
      </c>
      <c r="O8529" s="38">
        <f>IF(AND(Colin!$G8529=$B$2,Colin!$H8529&lt;=$C$3),Colin!$I8529,)</f>
        <v>0</v>
      </c>
      <c r="P8529" s="38">
        <f>IF(Colin!$G8529&lt;$B$2,Colin!$I8529,0)</f>
        <v>0</v>
      </c>
      <c r="Q8529" s="38">
        <f>IF(Colin!$G8529&lt;$B$1,Colin!$I8529,0)</f>
        <v>0</v>
      </c>
    </row>
    <row r="8530" spans="12:17" x14ac:dyDescent="0.25">
      <c r="L8530" s="38">
        <f>IF(AND(Colin!$G8530=$B$1,Colin!$H8530=$C$3),Colin!$I8530,)</f>
        <v>0</v>
      </c>
      <c r="M8530" s="38">
        <f>IF(AND(Colin!$G8530=$B$1,Colin!$H8530&lt;=$C$3),Colin!$I8530,)</f>
        <v>0</v>
      </c>
      <c r="N8530" s="38">
        <f>IF(AND(Colin!$G8530=$B$2,Colin!$H8530=$C$3),Colin!$I8530,)</f>
        <v>0</v>
      </c>
      <c r="O8530" s="38">
        <f>IF(AND(Colin!$G8530=$B$2,Colin!$H8530&lt;=$C$3),Colin!$I8530,)</f>
        <v>0</v>
      </c>
      <c r="P8530" s="38">
        <f>IF(Colin!$G8530&lt;$B$2,Colin!$I8530,0)</f>
        <v>0</v>
      </c>
      <c r="Q8530" s="38">
        <f>IF(Colin!$G8530&lt;$B$1,Colin!$I8530,0)</f>
        <v>0</v>
      </c>
    </row>
    <row r="8531" spans="12:17" x14ac:dyDescent="0.25">
      <c r="L8531" s="38">
        <f>IF(AND(Colin!$G8531=$B$1,Colin!$H8531=$C$3),Colin!$I8531,)</f>
        <v>0</v>
      </c>
      <c r="M8531" s="38">
        <f>IF(AND(Colin!$G8531=$B$1,Colin!$H8531&lt;=$C$3),Colin!$I8531,)</f>
        <v>0</v>
      </c>
      <c r="N8531" s="38">
        <f>IF(AND(Colin!$G8531=$B$2,Colin!$H8531=$C$3),Colin!$I8531,)</f>
        <v>0</v>
      </c>
      <c r="O8531" s="38">
        <f>IF(AND(Colin!$G8531=$B$2,Colin!$H8531&lt;=$C$3),Colin!$I8531,)</f>
        <v>0</v>
      </c>
      <c r="P8531" s="38">
        <f>IF(Colin!$G8531&lt;$B$2,Colin!$I8531,0)</f>
        <v>0</v>
      </c>
      <c r="Q8531" s="38">
        <f>IF(Colin!$G8531&lt;$B$1,Colin!$I8531,0)</f>
        <v>0</v>
      </c>
    </row>
    <row r="8532" spans="12:17" x14ac:dyDescent="0.25">
      <c r="L8532" s="38">
        <f>IF(AND(Colin!$G8532=$B$1,Colin!$H8532=$C$3),Colin!$I8532,)</f>
        <v>0</v>
      </c>
      <c r="M8532" s="38">
        <f>IF(AND(Colin!$G8532=$B$1,Colin!$H8532&lt;=$C$3),Colin!$I8532,)</f>
        <v>0</v>
      </c>
      <c r="N8532" s="38">
        <f>IF(AND(Colin!$G8532=$B$2,Colin!$H8532=$C$3),Colin!$I8532,)</f>
        <v>0</v>
      </c>
      <c r="O8532" s="38">
        <f>IF(AND(Colin!$G8532=$B$2,Colin!$H8532&lt;=$C$3),Colin!$I8532,)</f>
        <v>0</v>
      </c>
      <c r="P8532" s="38">
        <f>IF(Colin!$G8532&lt;$B$2,Colin!$I8532,0)</f>
        <v>0</v>
      </c>
      <c r="Q8532" s="38">
        <f>IF(Colin!$G8532&lt;$B$1,Colin!$I8532,0)</f>
        <v>0</v>
      </c>
    </row>
    <row r="8533" spans="12:17" x14ac:dyDescent="0.25">
      <c r="L8533" s="38">
        <f>IF(AND(Colin!$G8533=$B$1,Colin!$H8533=$C$3),Colin!$I8533,)</f>
        <v>0</v>
      </c>
      <c r="M8533" s="38">
        <f>IF(AND(Colin!$G8533=$B$1,Colin!$H8533&lt;=$C$3),Colin!$I8533,)</f>
        <v>0</v>
      </c>
      <c r="N8533" s="38">
        <f>IF(AND(Colin!$G8533=$B$2,Colin!$H8533=$C$3),Colin!$I8533,)</f>
        <v>0</v>
      </c>
      <c r="O8533" s="38">
        <f>IF(AND(Colin!$G8533=$B$2,Colin!$H8533&lt;=$C$3),Colin!$I8533,)</f>
        <v>0</v>
      </c>
      <c r="P8533" s="38">
        <f>IF(Colin!$G8533&lt;$B$2,Colin!$I8533,0)</f>
        <v>0</v>
      </c>
      <c r="Q8533" s="38">
        <f>IF(Colin!$G8533&lt;$B$1,Colin!$I8533,0)</f>
        <v>0</v>
      </c>
    </row>
    <row r="8534" spans="12:17" x14ac:dyDescent="0.25">
      <c r="L8534" s="38">
        <f>IF(AND(Colin!$G8534=$B$1,Colin!$H8534=$C$3),Colin!$I8534,)</f>
        <v>0</v>
      </c>
      <c r="M8534" s="38">
        <f>IF(AND(Colin!$G8534=$B$1,Colin!$H8534&lt;=$C$3),Colin!$I8534,)</f>
        <v>0</v>
      </c>
      <c r="N8534" s="38">
        <f>IF(AND(Colin!$G8534=$B$2,Colin!$H8534=$C$3),Colin!$I8534,)</f>
        <v>0</v>
      </c>
      <c r="O8534" s="38">
        <f>IF(AND(Colin!$G8534=$B$2,Colin!$H8534&lt;=$C$3),Colin!$I8534,)</f>
        <v>0</v>
      </c>
      <c r="P8534" s="38">
        <f>IF(Colin!$G8534&lt;$B$2,Colin!$I8534,0)</f>
        <v>0</v>
      </c>
      <c r="Q8534" s="38">
        <f>IF(Colin!$G8534&lt;$B$1,Colin!$I8534,0)</f>
        <v>0</v>
      </c>
    </row>
    <row r="8535" spans="12:17" x14ac:dyDescent="0.25">
      <c r="L8535" s="38">
        <f>IF(AND(Colin!$G8535=$B$1,Colin!$H8535=$C$3),Colin!$I8535,)</f>
        <v>0</v>
      </c>
      <c r="M8535" s="38">
        <f>IF(AND(Colin!$G8535=$B$1,Colin!$H8535&lt;=$C$3),Colin!$I8535,)</f>
        <v>0</v>
      </c>
      <c r="N8535" s="38">
        <f>IF(AND(Colin!$G8535=$B$2,Colin!$H8535=$C$3),Colin!$I8535,)</f>
        <v>0</v>
      </c>
      <c r="O8535" s="38">
        <f>IF(AND(Colin!$G8535=$B$2,Colin!$H8535&lt;=$C$3),Colin!$I8535,)</f>
        <v>0</v>
      </c>
      <c r="P8535" s="38">
        <f>IF(Colin!$G8535&lt;$B$2,Colin!$I8535,0)</f>
        <v>0</v>
      </c>
      <c r="Q8535" s="38">
        <f>IF(Colin!$G8535&lt;$B$1,Colin!$I8535,0)</f>
        <v>0</v>
      </c>
    </row>
    <row r="8536" spans="12:17" x14ac:dyDescent="0.25">
      <c r="L8536" s="38">
        <f>IF(AND(Colin!$G8536=$B$1,Colin!$H8536=$C$3),Colin!$I8536,)</f>
        <v>0</v>
      </c>
      <c r="M8536" s="38">
        <f>IF(AND(Colin!$G8536=$B$1,Colin!$H8536&lt;=$C$3),Colin!$I8536,)</f>
        <v>0</v>
      </c>
      <c r="N8536" s="38">
        <f>IF(AND(Colin!$G8536=$B$2,Colin!$H8536=$C$3),Colin!$I8536,)</f>
        <v>0</v>
      </c>
      <c r="O8536" s="38">
        <f>IF(AND(Colin!$G8536=$B$2,Colin!$H8536&lt;=$C$3),Colin!$I8536,)</f>
        <v>0</v>
      </c>
      <c r="P8536" s="38">
        <f>IF(Colin!$G8536&lt;$B$2,Colin!$I8536,0)</f>
        <v>0</v>
      </c>
      <c r="Q8536" s="38">
        <f>IF(Colin!$G8536&lt;$B$1,Colin!$I8536,0)</f>
        <v>0</v>
      </c>
    </row>
    <row r="8537" spans="12:17" x14ac:dyDescent="0.25">
      <c r="L8537" s="38">
        <f>IF(AND(Colin!$G8537=$B$1,Colin!$H8537=$C$3),Colin!$I8537,)</f>
        <v>0</v>
      </c>
      <c r="M8537" s="38">
        <f>IF(AND(Colin!$G8537=$B$1,Colin!$H8537&lt;=$C$3),Colin!$I8537,)</f>
        <v>0</v>
      </c>
      <c r="N8537" s="38">
        <f>IF(AND(Colin!$G8537=$B$2,Colin!$H8537=$C$3),Colin!$I8537,)</f>
        <v>0</v>
      </c>
      <c r="O8537" s="38">
        <f>IF(AND(Colin!$G8537=$B$2,Colin!$H8537&lt;=$C$3),Colin!$I8537,)</f>
        <v>0</v>
      </c>
      <c r="P8537" s="38">
        <f>IF(Colin!$G8537&lt;$B$2,Colin!$I8537,0)</f>
        <v>0</v>
      </c>
      <c r="Q8537" s="38">
        <f>IF(Colin!$G8537&lt;$B$1,Colin!$I8537,0)</f>
        <v>0</v>
      </c>
    </row>
    <row r="8538" spans="12:17" x14ac:dyDescent="0.25">
      <c r="L8538" s="38">
        <f>IF(AND(Colin!$G8538=$B$1,Colin!$H8538=$C$3),Colin!$I8538,)</f>
        <v>0</v>
      </c>
      <c r="M8538" s="38">
        <f>IF(AND(Colin!$G8538=$B$1,Colin!$H8538&lt;=$C$3),Colin!$I8538,)</f>
        <v>0</v>
      </c>
      <c r="N8538" s="38">
        <f>IF(AND(Colin!$G8538=$B$2,Colin!$H8538=$C$3),Colin!$I8538,)</f>
        <v>0</v>
      </c>
      <c r="O8538" s="38">
        <f>IF(AND(Colin!$G8538=$B$2,Colin!$H8538&lt;=$C$3),Colin!$I8538,)</f>
        <v>0</v>
      </c>
      <c r="P8538" s="38">
        <f>IF(Colin!$G8538&lt;$B$2,Colin!$I8538,0)</f>
        <v>0</v>
      </c>
      <c r="Q8538" s="38">
        <f>IF(Colin!$G8538&lt;$B$1,Colin!$I8538,0)</f>
        <v>0</v>
      </c>
    </row>
    <row r="8539" spans="12:17" x14ac:dyDescent="0.25">
      <c r="L8539" s="38">
        <f>IF(AND(Colin!$G8539=$B$1,Colin!$H8539=$C$3),Colin!$I8539,)</f>
        <v>0</v>
      </c>
      <c r="M8539" s="38">
        <f>IF(AND(Colin!$G8539=$B$1,Colin!$H8539&lt;=$C$3),Colin!$I8539,)</f>
        <v>0</v>
      </c>
      <c r="N8539" s="38">
        <f>IF(AND(Colin!$G8539=$B$2,Colin!$H8539=$C$3),Colin!$I8539,)</f>
        <v>0</v>
      </c>
      <c r="O8539" s="38">
        <f>IF(AND(Colin!$G8539=$B$2,Colin!$H8539&lt;=$C$3),Colin!$I8539,)</f>
        <v>0</v>
      </c>
      <c r="P8539" s="38">
        <f>IF(Colin!$G8539&lt;$B$2,Colin!$I8539,0)</f>
        <v>0</v>
      </c>
      <c r="Q8539" s="38">
        <f>IF(Colin!$G8539&lt;$B$1,Colin!$I8539,0)</f>
        <v>0</v>
      </c>
    </row>
    <row r="8540" spans="12:17" x14ac:dyDescent="0.25">
      <c r="L8540" s="38">
        <f>IF(AND(Colin!$G8540=$B$1,Colin!$H8540=$C$3),Colin!$I8540,)</f>
        <v>0</v>
      </c>
      <c r="M8540" s="38">
        <f>IF(AND(Colin!$G8540=$B$1,Colin!$H8540&lt;=$C$3),Colin!$I8540,)</f>
        <v>0</v>
      </c>
      <c r="N8540" s="38">
        <f>IF(AND(Colin!$G8540=$B$2,Colin!$H8540=$C$3),Colin!$I8540,)</f>
        <v>0</v>
      </c>
      <c r="O8540" s="38">
        <f>IF(AND(Colin!$G8540=$B$2,Colin!$H8540&lt;=$C$3),Colin!$I8540,)</f>
        <v>0</v>
      </c>
      <c r="P8540" s="38">
        <f>IF(Colin!$G8540&lt;$B$2,Colin!$I8540,0)</f>
        <v>0</v>
      </c>
      <c r="Q8540" s="38">
        <f>IF(Colin!$G8540&lt;$B$1,Colin!$I8540,0)</f>
        <v>0</v>
      </c>
    </row>
    <row r="8541" spans="12:17" x14ac:dyDescent="0.25">
      <c r="L8541" s="38">
        <f>IF(AND(Colin!$G8541=$B$1,Colin!$H8541=$C$3),Colin!$I8541,)</f>
        <v>0</v>
      </c>
      <c r="M8541" s="38">
        <f>IF(AND(Colin!$G8541=$B$1,Colin!$H8541&lt;=$C$3),Colin!$I8541,)</f>
        <v>0</v>
      </c>
      <c r="N8541" s="38">
        <f>IF(AND(Colin!$G8541=$B$2,Colin!$H8541=$C$3),Colin!$I8541,)</f>
        <v>0</v>
      </c>
      <c r="O8541" s="38">
        <f>IF(AND(Colin!$G8541=$B$2,Colin!$H8541&lt;=$C$3),Colin!$I8541,)</f>
        <v>0</v>
      </c>
      <c r="P8541" s="38">
        <f>IF(Colin!$G8541&lt;$B$2,Colin!$I8541,0)</f>
        <v>0</v>
      </c>
      <c r="Q8541" s="38">
        <f>IF(Colin!$G8541&lt;$B$1,Colin!$I8541,0)</f>
        <v>0</v>
      </c>
    </row>
    <row r="8542" spans="12:17" x14ac:dyDescent="0.25">
      <c r="L8542" s="38">
        <f>IF(AND(Colin!$G8542=$B$1,Colin!$H8542=$C$3),Colin!$I8542,)</f>
        <v>0</v>
      </c>
      <c r="M8542" s="38">
        <f>IF(AND(Colin!$G8542=$B$1,Colin!$H8542&lt;=$C$3),Colin!$I8542,)</f>
        <v>0</v>
      </c>
      <c r="N8542" s="38">
        <f>IF(AND(Colin!$G8542=$B$2,Colin!$H8542=$C$3),Colin!$I8542,)</f>
        <v>0</v>
      </c>
      <c r="O8542" s="38">
        <f>IF(AND(Colin!$G8542=$B$2,Colin!$H8542&lt;=$C$3),Colin!$I8542,)</f>
        <v>0</v>
      </c>
      <c r="P8542" s="38">
        <f>IF(Colin!$G8542&lt;$B$2,Colin!$I8542,0)</f>
        <v>0</v>
      </c>
      <c r="Q8542" s="38">
        <f>IF(Colin!$G8542&lt;$B$1,Colin!$I8542,0)</f>
        <v>0</v>
      </c>
    </row>
    <row r="8543" spans="12:17" x14ac:dyDescent="0.25">
      <c r="L8543" s="38">
        <f>IF(AND(Colin!$G8543=$B$1,Colin!$H8543=$C$3),Colin!$I8543,)</f>
        <v>0</v>
      </c>
      <c r="M8543" s="38">
        <f>IF(AND(Colin!$G8543=$B$1,Colin!$H8543&lt;=$C$3),Colin!$I8543,)</f>
        <v>0</v>
      </c>
      <c r="N8543" s="38">
        <f>IF(AND(Colin!$G8543=$B$2,Colin!$H8543=$C$3),Colin!$I8543,)</f>
        <v>0</v>
      </c>
      <c r="O8543" s="38">
        <f>IF(AND(Colin!$G8543=$B$2,Colin!$H8543&lt;=$C$3),Colin!$I8543,)</f>
        <v>0</v>
      </c>
      <c r="P8543" s="38">
        <f>IF(Colin!$G8543&lt;$B$2,Colin!$I8543,0)</f>
        <v>0</v>
      </c>
      <c r="Q8543" s="38">
        <f>IF(Colin!$G8543&lt;$B$1,Colin!$I8543,0)</f>
        <v>0</v>
      </c>
    </row>
    <row r="8544" spans="12:17" x14ac:dyDescent="0.25">
      <c r="L8544" s="38">
        <f>IF(AND(Colin!$G8544=$B$1,Colin!$H8544=$C$3),Colin!$I8544,)</f>
        <v>0</v>
      </c>
      <c r="M8544" s="38">
        <f>IF(AND(Colin!$G8544=$B$1,Colin!$H8544&lt;=$C$3),Colin!$I8544,)</f>
        <v>0</v>
      </c>
      <c r="N8544" s="38">
        <f>IF(AND(Colin!$G8544=$B$2,Colin!$H8544=$C$3),Colin!$I8544,)</f>
        <v>0</v>
      </c>
      <c r="O8544" s="38">
        <f>IF(AND(Colin!$G8544=$B$2,Colin!$H8544&lt;=$C$3),Colin!$I8544,)</f>
        <v>0</v>
      </c>
      <c r="P8544" s="38">
        <f>IF(Colin!$G8544&lt;$B$2,Colin!$I8544,0)</f>
        <v>0</v>
      </c>
      <c r="Q8544" s="38">
        <f>IF(Colin!$G8544&lt;$B$1,Colin!$I8544,0)</f>
        <v>0</v>
      </c>
    </row>
    <row r="8545" spans="12:17" x14ac:dyDescent="0.25">
      <c r="L8545" s="38">
        <f>IF(AND(Colin!$G8545=$B$1,Colin!$H8545=$C$3),Colin!$I8545,)</f>
        <v>0</v>
      </c>
      <c r="M8545" s="38">
        <f>IF(AND(Colin!$G8545=$B$1,Colin!$H8545&lt;=$C$3),Colin!$I8545,)</f>
        <v>0</v>
      </c>
      <c r="N8545" s="38">
        <f>IF(AND(Colin!$G8545=$B$2,Colin!$H8545=$C$3),Colin!$I8545,)</f>
        <v>0</v>
      </c>
      <c r="O8545" s="38">
        <f>IF(AND(Colin!$G8545=$B$2,Colin!$H8545&lt;=$C$3),Colin!$I8545,)</f>
        <v>0</v>
      </c>
      <c r="P8545" s="38">
        <f>IF(Colin!$G8545&lt;$B$2,Colin!$I8545,0)</f>
        <v>0</v>
      </c>
      <c r="Q8545" s="38">
        <f>IF(Colin!$G8545&lt;$B$1,Colin!$I8545,0)</f>
        <v>0</v>
      </c>
    </row>
    <row r="8546" spans="12:17" x14ac:dyDescent="0.25">
      <c r="L8546" s="38">
        <f>IF(AND(Colin!$G8546=$B$1,Colin!$H8546=$C$3),Colin!$I8546,)</f>
        <v>0</v>
      </c>
      <c r="M8546" s="38">
        <f>IF(AND(Colin!$G8546=$B$1,Colin!$H8546&lt;=$C$3),Colin!$I8546,)</f>
        <v>0</v>
      </c>
      <c r="N8546" s="38">
        <f>IF(AND(Colin!$G8546=$B$2,Colin!$H8546=$C$3),Colin!$I8546,)</f>
        <v>0</v>
      </c>
      <c r="O8546" s="38">
        <f>IF(AND(Colin!$G8546=$B$2,Colin!$H8546&lt;=$C$3),Colin!$I8546,)</f>
        <v>0</v>
      </c>
      <c r="P8546" s="38">
        <f>IF(Colin!$G8546&lt;$B$2,Colin!$I8546,0)</f>
        <v>0</v>
      </c>
      <c r="Q8546" s="38">
        <f>IF(Colin!$G8546&lt;$B$1,Colin!$I8546,0)</f>
        <v>0</v>
      </c>
    </row>
    <row r="8547" spans="12:17" x14ac:dyDescent="0.25">
      <c r="L8547" s="38">
        <f>IF(AND(Colin!$G8547=$B$1,Colin!$H8547=$C$3),Colin!$I8547,)</f>
        <v>0</v>
      </c>
      <c r="M8547" s="38">
        <f>IF(AND(Colin!$G8547=$B$1,Colin!$H8547&lt;=$C$3),Colin!$I8547,)</f>
        <v>0</v>
      </c>
      <c r="N8547" s="38">
        <f>IF(AND(Colin!$G8547=$B$2,Colin!$H8547=$C$3),Colin!$I8547,)</f>
        <v>0</v>
      </c>
      <c r="O8547" s="38">
        <f>IF(AND(Colin!$G8547=$B$2,Colin!$H8547&lt;=$C$3),Colin!$I8547,)</f>
        <v>0</v>
      </c>
      <c r="P8547" s="38">
        <f>IF(Colin!$G8547&lt;$B$2,Colin!$I8547,0)</f>
        <v>0</v>
      </c>
      <c r="Q8547" s="38">
        <f>IF(Colin!$G8547&lt;$B$1,Colin!$I8547,0)</f>
        <v>0</v>
      </c>
    </row>
    <row r="8548" spans="12:17" x14ac:dyDescent="0.25">
      <c r="L8548" s="38">
        <f>IF(AND(Colin!$G8548=$B$1,Colin!$H8548=$C$3),Colin!$I8548,)</f>
        <v>0</v>
      </c>
      <c r="M8548" s="38">
        <f>IF(AND(Colin!$G8548=$B$1,Colin!$H8548&lt;=$C$3),Colin!$I8548,)</f>
        <v>0</v>
      </c>
      <c r="N8548" s="38">
        <f>IF(AND(Colin!$G8548=$B$2,Colin!$H8548=$C$3),Colin!$I8548,)</f>
        <v>0</v>
      </c>
      <c r="O8548" s="38">
        <f>IF(AND(Colin!$G8548=$B$2,Colin!$H8548&lt;=$C$3),Colin!$I8548,)</f>
        <v>0</v>
      </c>
      <c r="P8548" s="38">
        <f>IF(Colin!$G8548&lt;$B$2,Colin!$I8548,0)</f>
        <v>0</v>
      </c>
      <c r="Q8548" s="38">
        <f>IF(Colin!$G8548&lt;$B$1,Colin!$I8548,0)</f>
        <v>0</v>
      </c>
    </row>
    <row r="8549" spans="12:17" x14ac:dyDescent="0.25">
      <c r="L8549" s="38">
        <f>IF(AND(Colin!$G8549=$B$1,Colin!$H8549=$C$3),Colin!$I8549,)</f>
        <v>0</v>
      </c>
      <c r="M8549" s="38">
        <f>IF(AND(Colin!$G8549=$B$1,Colin!$H8549&lt;=$C$3),Colin!$I8549,)</f>
        <v>0</v>
      </c>
      <c r="N8549" s="38">
        <f>IF(AND(Colin!$G8549=$B$2,Colin!$H8549=$C$3),Colin!$I8549,)</f>
        <v>0</v>
      </c>
      <c r="O8549" s="38">
        <f>IF(AND(Colin!$G8549=$B$2,Colin!$H8549&lt;=$C$3),Colin!$I8549,)</f>
        <v>0</v>
      </c>
      <c r="P8549" s="38">
        <f>IF(Colin!$G8549&lt;$B$2,Colin!$I8549,0)</f>
        <v>0</v>
      </c>
      <c r="Q8549" s="38">
        <f>IF(Colin!$G8549&lt;$B$1,Colin!$I8549,0)</f>
        <v>0</v>
      </c>
    </row>
    <row r="8550" spans="12:17" x14ac:dyDescent="0.25">
      <c r="L8550" s="38">
        <f>IF(AND(Colin!$G8550=$B$1,Colin!$H8550=$C$3),Colin!$I8550,)</f>
        <v>0</v>
      </c>
      <c r="M8550" s="38">
        <f>IF(AND(Colin!$G8550=$B$1,Colin!$H8550&lt;=$C$3),Colin!$I8550,)</f>
        <v>0</v>
      </c>
      <c r="N8550" s="38">
        <f>IF(AND(Colin!$G8550=$B$2,Colin!$H8550=$C$3),Colin!$I8550,)</f>
        <v>0</v>
      </c>
      <c r="O8550" s="38">
        <f>IF(AND(Colin!$G8550=$B$2,Colin!$H8550&lt;=$C$3),Colin!$I8550,)</f>
        <v>0</v>
      </c>
      <c r="P8550" s="38">
        <f>IF(Colin!$G8550&lt;$B$2,Colin!$I8550,0)</f>
        <v>0</v>
      </c>
      <c r="Q8550" s="38">
        <f>IF(Colin!$G8550&lt;$B$1,Colin!$I8550,0)</f>
        <v>0</v>
      </c>
    </row>
    <row r="8551" spans="12:17" x14ac:dyDescent="0.25">
      <c r="L8551" s="38">
        <f>IF(AND(Colin!$G8551=$B$1,Colin!$H8551=$C$3),Colin!$I8551,)</f>
        <v>0</v>
      </c>
      <c r="M8551" s="38">
        <f>IF(AND(Colin!$G8551=$B$1,Colin!$H8551&lt;=$C$3),Colin!$I8551,)</f>
        <v>0</v>
      </c>
      <c r="N8551" s="38">
        <f>IF(AND(Colin!$G8551=$B$2,Colin!$H8551=$C$3),Colin!$I8551,)</f>
        <v>0</v>
      </c>
      <c r="O8551" s="38">
        <f>IF(AND(Colin!$G8551=$B$2,Colin!$H8551&lt;=$C$3),Colin!$I8551,)</f>
        <v>0</v>
      </c>
      <c r="P8551" s="38">
        <f>IF(Colin!$G8551&lt;$B$2,Colin!$I8551,0)</f>
        <v>0</v>
      </c>
      <c r="Q8551" s="38">
        <f>IF(Colin!$G8551&lt;$B$1,Colin!$I8551,0)</f>
        <v>0</v>
      </c>
    </row>
    <row r="8552" spans="12:17" x14ac:dyDescent="0.25">
      <c r="L8552" s="38">
        <f>IF(AND(Colin!$G8552=$B$1,Colin!$H8552=$C$3),Colin!$I8552,)</f>
        <v>0</v>
      </c>
      <c r="M8552" s="38">
        <f>IF(AND(Colin!$G8552=$B$1,Colin!$H8552&lt;=$C$3),Colin!$I8552,)</f>
        <v>0</v>
      </c>
      <c r="N8552" s="38">
        <f>IF(AND(Colin!$G8552=$B$2,Colin!$H8552=$C$3),Colin!$I8552,)</f>
        <v>0</v>
      </c>
      <c r="O8552" s="38">
        <f>IF(AND(Colin!$G8552=$B$2,Colin!$H8552&lt;=$C$3),Colin!$I8552,)</f>
        <v>0</v>
      </c>
      <c r="P8552" s="38">
        <f>IF(Colin!$G8552&lt;$B$2,Colin!$I8552,0)</f>
        <v>0</v>
      </c>
      <c r="Q8552" s="38">
        <f>IF(Colin!$G8552&lt;$B$1,Colin!$I8552,0)</f>
        <v>0</v>
      </c>
    </row>
    <row r="8553" spans="12:17" x14ac:dyDescent="0.25">
      <c r="L8553" s="38">
        <f>IF(AND(Colin!$G8553=$B$1,Colin!$H8553=$C$3),Colin!$I8553,)</f>
        <v>0</v>
      </c>
      <c r="M8553" s="38">
        <f>IF(AND(Colin!$G8553=$B$1,Colin!$H8553&lt;=$C$3),Colin!$I8553,)</f>
        <v>0</v>
      </c>
      <c r="N8553" s="38">
        <f>IF(AND(Colin!$G8553=$B$2,Colin!$H8553=$C$3),Colin!$I8553,)</f>
        <v>0</v>
      </c>
      <c r="O8553" s="38">
        <f>IF(AND(Colin!$G8553=$B$2,Colin!$H8553&lt;=$C$3),Colin!$I8553,)</f>
        <v>0</v>
      </c>
      <c r="P8553" s="38">
        <f>IF(Colin!$G8553&lt;$B$2,Colin!$I8553,0)</f>
        <v>0</v>
      </c>
      <c r="Q8553" s="38">
        <f>IF(Colin!$G8553&lt;$B$1,Colin!$I8553,0)</f>
        <v>0</v>
      </c>
    </row>
    <row r="8554" spans="12:17" x14ac:dyDescent="0.25">
      <c r="L8554" s="38">
        <f>IF(AND(Colin!$G8554=$B$1,Colin!$H8554=$C$3),Colin!$I8554,)</f>
        <v>0</v>
      </c>
      <c r="M8554" s="38">
        <f>IF(AND(Colin!$G8554=$B$1,Colin!$H8554&lt;=$C$3),Colin!$I8554,)</f>
        <v>0</v>
      </c>
      <c r="N8554" s="38">
        <f>IF(AND(Colin!$G8554=$B$2,Colin!$H8554=$C$3),Colin!$I8554,)</f>
        <v>0</v>
      </c>
      <c r="O8554" s="38">
        <f>IF(AND(Colin!$G8554=$B$2,Colin!$H8554&lt;=$C$3),Colin!$I8554,)</f>
        <v>0</v>
      </c>
      <c r="P8554" s="38">
        <f>IF(Colin!$G8554&lt;$B$2,Colin!$I8554,0)</f>
        <v>0</v>
      </c>
      <c r="Q8554" s="38">
        <f>IF(Colin!$G8554&lt;$B$1,Colin!$I8554,0)</f>
        <v>0</v>
      </c>
    </row>
    <row r="8555" spans="12:17" x14ac:dyDescent="0.25">
      <c r="L8555" s="38">
        <f>IF(AND(Colin!$G8555=$B$1,Colin!$H8555=$C$3),Colin!$I8555,)</f>
        <v>0</v>
      </c>
      <c r="M8555" s="38">
        <f>IF(AND(Colin!$G8555=$B$1,Colin!$H8555&lt;=$C$3),Colin!$I8555,)</f>
        <v>0</v>
      </c>
      <c r="N8555" s="38">
        <f>IF(AND(Colin!$G8555=$B$2,Colin!$H8555=$C$3),Colin!$I8555,)</f>
        <v>0</v>
      </c>
      <c r="O8555" s="38">
        <f>IF(AND(Colin!$G8555=$B$2,Colin!$H8555&lt;=$C$3),Colin!$I8555,)</f>
        <v>0</v>
      </c>
      <c r="P8555" s="38">
        <f>IF(Colin!$G8555&lt;$B$2,Colin!$I8555,0)</f>
        <v>0</v>
      </c>
      <c r="Q8555" s="38">
        <f>IF(Colin!$G8555&lt;$B$1,Colin!$I8555,0)</f>
        <v>0</v>
      </c>
    </row>
    <row r="8556" spans="12:17" x14ac:dyDescent="0.25">
      <c r="L8556" s="38">
        <f>IF(AND(Colin!$G8556=$B$1,Colin!$H8556=$C$3),Colin!$I8556,)</f>
        <v>0</v>
      </c>
      <c r="M8556" s="38">
        <f>IF(AND(Colin!$G8556=$B$1,Colin!$H8556&lt;=$C$3),Colin!$I8556,)</f>
        <v>0</v>
      </c>
      <c r="N8556" s="38">
        <f>IF(AND(Colin!$G8556=$B$2,Colin!$H8556=$C$3),Colin!$I8556,)</f>
        <v>0</v>
      </c>
      <c r="O8556" s="38">
        <f>IF(AND(Colin!$G8556=$B$2,Colin!$H8556&lt;=$C$3),Colin!$I8556,)</f>
        <v>0</v>
      </c>
      <c r="P8556" s="38">
        <f>IF(Colin!$G8556&lt;$B$2,Colin!$I8556,0)</f>
        <v>0</v>
      </c>
      <c r="Q8556" s="38">
        <f>IF(Colin!$G8556&lt;$B$1,Colin!$I8556,0)</f>
        <v>0</v>
      </c>
    </row>
    <row r="8557" spans="12:17" x14ac:dyDescent="0.25">
      <c r="L8557" s="38">
        <f>IF(AND(Colin!$G8557=$B$1,Colin!$H8557=$C$3),Colin!$I8557,)</f>
        <v>0</v>
      </c>
      <c r="M8557" s="38">
        <f>IF(AND(Colin!$G8557=$B$1,Colin!$H8557&lt;=$C$3),Colin!$I8557,)</f>
        <v>0</v>
      </c>
      <c r="N8557" s="38">
        <f>IF(AND(Colin!$G8557=$B$2,Colin!$H8557=$C$3),Colin!$I8557,)</f>
        <v>0</v>
      </c>
      <c r="O8557" s="38">
        <f>IF(AND(Colin!$G8557=$B$2,Colin!$H8557&lt;=$C$3),Colin!$I8557,)</f>
        <v>0</v>
      </c>
      <c r="P8557" s="38">
        <f>IF(Colin!$G8557&lt;$B$2,Colin!$I8557,0)</f>
        <v>0</v>
      </c>
      <c r="Q8557" s="38">
        <f>IF(Colin!$G8557&lt;$B$1,Colin!$I8557,0)</f>
        <v>0</v>
      </c>
    </row>
    <row r="8558" spans="12:17" x14ac:dyDescent="0.25">
      <c r="L8558" s="38">
        <f>IF(AND(Colin!$G8558=$B$1,Colin!$H8558=$C$3),Colin!$I8558,)</f>
        <v>0</v>
      </c>
      <c r="M8558" s="38">
        <f>IF(AND(Colin!$G8558=$B$1,Colin!$H8558&lt;=$C$3),Colin!$I8558,)</f>
        <v>0</v>
      </c>
      <c r="N8558" s="38">
        <f>IF(AND(Colin!$G8558=$B$2,Colin!$H8558=$C$3),Colin!$I8558,)</f>
        <v>0</v>
      </c>
      <c r="O8558" s="38">
        <f>IF(AND(Colin!$G8558=$B$2,Colin!$H8558&lt;=$C$3),Colin!$I8558,)</f>
        <v>0</v>
      </c>
      <c r="P8558" s="38">
        <f>IF(Colin!$G8558&lt;$B$2,Colin!$I8558,0)</f>
        <v>0</v>
      </c>
      <c r="Q8558" s="38">
        <f>IF(Colin!$G8558&lt;$B$1,Colin!$I8558,0)</f>
        <v>0</v>
      </c>
    </row>
    <row r="8559" spans="12:17" x14ac:dyDescent="0.25">
      <c r="L8559" s="38">
        <f>IF(AND(Colin!$G8559=$B$1,Colin!$H8559=$C$3),Colin!$I8559,)</f>
        <v>0</v>
      </c>
      <c r="M8559" s="38">
        <f>IF(AND(Colin!$G8559=$B$1,Colin!$H8559&lt;=$C$3),Colin!$I8559,)</f>
        <v>0</v>
      </c>
      <c r="N8559" s="38">
        <f>IF(AND(Colin!$G8559=$B$2,Colin!$H8559=$C$3),Colin!$I8559,)</f>
        <v>0</v>
      </c>
      <c r="O8559" s="38">
        <f>IF(AND(Colin!$G8559=$B$2,Colin!$H8559&lt;=$C$3),Colin!$I8559,)</f>
        <v>0</v>
      </c>
      <c r="P8559" s="38">
        <f>IF(Colin!$G8559&lt;$B$2,Colin!$I8559,0)</f>
        <v>0</v>
      </c>
      <c r="Q8559" s="38">
        <f>IF(Colin!$G8559&lt;$B$1,Colin!$I8559,0)</f>
        <v>0</v>
      </c>
    </row>
    <row r="8560" spans="12:17" x14ac:dyDescent="0.25">
      <c r="L8560" s="38">
        <f>IF(AND(Colin!$G8560=$B$1,Colin!$H8560=$C$3),Colin!$I8560,)</f>
        <v>0</v>
      </c>
      <c r="M8560" s="38">
        <f>IF(AND(Colin!$G8560=$B$1,Colin!$H8560&lt;=$C$3),Colin!$I8560,)</f>
        <v>0</v>
      </c>
      <c r="N8560" s="38">
        <f>IF(AND(Colin!$G8560=$B$2,Colin!$H8560=$C$3),Colin!$I8560,)</f>
        <v>0</v>
      </c>
      <c r="O8560" s="38">
        <f>IF(AND(Colin!$G8560=$B$2,Colin!$H8560&lt;=$C$3),Colin!$I8560,)</f>
        <v>0</v>
      </c>
      <c r="P8560" s="38">
        <f>IF(Colin!$G8560&lt;$B$2,Colin!$I8560,0)</f>
        <v>0</v>
      </c>
      <c r="Q8560" s="38">
        <f>IF(Colin!$G8560&lt;$B$1,Colin!$I8560,0)</f>
        <v>0</v>
      </c>
    </row>
    <row r="8561" spans="12:17" x14ac:dyDescent="0.25">
      <c r="L8561" s="38">
        <f>IF(AND(Colin!$G8561=$B$1,Colin!$H8561=$C$3),Colin!$I8561,)</f>
        <v>0</v>
      </c>
      <c r="M8561" s="38">
        <f>IF(AND(Colin!$G8561=$B$1,Colin!$H8561&lt;=$C$3),Colin!$I8561,)</f>
        <v>0</v>
      </c>
      <c r="N8561" s="38">
        <f>IF(AND(Colin!$G8561=$B$2,Colin!$H8561=$C$3),Colin!$I8561,)</f>
        <v>0</v>
      </c>
      <c r="O8561" s="38">
        <f>IF(AND(Colin!$G8561=$B$2,Colin!$H8561&lt;=$C$3),Colin!$I8561,)</f>
        <v>0</v>
      </c>
      <c r="P8561" s="38">
        <f>IF(Colin!$G8561&lt;$B$2,Colin!$I8561,0)</f>
        <v>0</v>
      </c>
      <c r="Q8561" s="38">
        <f>IF(Colin!$G8561&lt;$B$1,Colin!$I8561,0)</f>
        <v>0</v>
      </c>
    </row>
    <row r="8562" spans="12:17" x14ac:dyDescent="0.25">
      <c r="L8562" s="38">
        <f>IF(AND(Colin!$G8562=$B$1,Colin!$H8562=$C$3),Colin!$I8562,)</f>
        <v>0</v>
      </c>
      <c r="M8562" s="38">
        <f>IF(AND(Colin!$G8562=$B$1,Colin!$H8562&lt;=$C$3),Colin!$I8562,)</f>
        <v>0</v>
      </c>
      <c r="N8562" s="38">
        <f>IF(AND(Colin!$G8562=$B$2,Colin!$H8562=$C$3),Colin!$I8562,)</f>
        <v>0</v>
      </c>
      <c r="O8562" s="38">
        <f>IF(AND(Colin!$G8562=$B$2,Colin!$H8562&lt;=$C$3),Colin!$I8562,)</f>
        <v>0</v>
      </c>
      <c r="P8562" s="38">
        <f>IF(Colin!$G8562&lt;$B$2,Colin!$I8562,0)</f>
        <v>0</v>
      </c>
      <c r="Q8562" s="38">
        <f>IF(Colin!$G8562&lt;$B$1,Colin!$I8562,0)</f>
        <v>0</v>
      </c>
    </row>
    <row r="8563" spans="12:17" x14ac:dyDescent="0.25">
      <c r="L8563" s="38">
        <f>IF(AND(Colin!$G8563=$B$1,Colin!$H8563=$C$3),Colin!$I8563,)</f>
        <v>0</v>
      </c>
      <c r="M8563" s="38">
        <f>IF(AND(Colin!$G8563=$B$1,Colin!$H8563&lt;=$C$3),Colin!$I8563,)</f>
        <v>0</v>
      </c>
      <c r="N8563" s="38">
        <f>IF(AND(Colin!$G8563=$B$2,Colin!$H8563=$C$3),Colin!$I8563,)</f>
        <v>0</v>
      </c>
      <c r="O8563" s="38">
        <f>IF(AND(Colin!$G8563=$B$2,Colin!$H8563&lt;=$C$3),Colin!$I8563,)</f>
        <v>0</v>
      </c>
      <c r="P8563" s="38">
        <f>IF(Colin!$G8563&lt;$B$2,Colin!$I8563,0)</f>
        <v>0</v>
      </c>
      <c r="Q8563" s="38">
        <f>IF(Colin!$G8563&lt;$B$1,Colin!$I8563,0)</f>
        <v>0</v>
      </c>
    </row>
    <row r="8564" spans="12:17" x14ac:dyDescent="0.25">
      <c r="L8564" s="38">
        <f>IF(AND(Colin!$G8564=$B$1,Colin!$H8564=$C$3),Colin!$I8564,)</f>
        <v>0</v>
      </c>
      <c r="M8564" s="38">
        <f>IF(AND(Colin!$G8564=$B$1,Colin!$H8564&lt;=$C$3),Colin!$I8564,)</f>
        <v>0</v>
      </c>
      <c r="N8564" s="38">
        <f>IF(AND(Colin!$G8564=$B$2,Colin!$H8564=$C$3),Colin!$I8564,)</f>
        <v>0</v>
      </c>
      <c r="O8564" s="38">
        <f>IF(AND(Colin!$G8564=$B$2,Colin!$H8564&lt;=$C$3),Colin!$I8564,)</f>
        <v>0</v>
      </c>
      <c r="P8564" s="38">
        <f>IF(Colin!$G8564&lt;$B$2,Colin!$I8564,0)</f>
        <v>0</v>
      </c>
      <c r="Q8564" s="38">
        <f>IF(Colin!$G8564&lt;$B$1,Colin!$I8564,0)</f>
        <v>0</v>
      </c>
    </row>
    <row r="8565" spans="12:17" x14ac:dyDescent="0.25">
      <c r="L8565" s="38">
        <f>IF(AND(Colin!$G8565=$B$1,Colin!$H8565=$C$3),Colin!$I8565,)</f>
        <v>0</v>
      </c>
      <c r="M8565" s="38">
        <f>IF(AND(Colin!$G8565=$B$1,Colin!$H8565&lt;=$C$3),Colin!$I8565,)</f>
        <v>0</v>
      </c>
      <c r="N8565" s="38">
        <f>IF(AND(Colin!$G8565=$B$2,Colin!$H8565=$C$3),Colin!$I8565,)</f>
        <v>0</v>
      </c>
      <c r="O8565" s="38">
        <f>IF(AND(Colin!$G8565=$B$2,Colin!$H8565&lt;=$C$3),Colin!$I8565,)</f>
        <v>0</v>
      </c>
      <c r="P8565" s="38">
        <f>IF(Colin!$G8565&lt;$B$2,Colin!$I8565,0)</f>
        <v>0</v>
      </c>
      <c r="Q8565" s="38">
        <f>IF(Colin!$G8565&lt;$B$1,Colin!$I8565,0)</f>
        <v>0</v>
      </c>
    </row>
    <row r="8566" spans="12:17" x14ac:dyDescent="0.25">
      <c r="L8566" s="38">
        <f>IF(AND(Colin!$G8566=$B$1,Colin!$H8566=$C$3),Colin!$I8566,)</f>
        <v>0</v>
      </c>
      <c r="M8566" s="38">
        <f>IF(AND(Colin!$G8566=$B$1,Colin!$H8566&lt;=$C$3),Colin!$I8566,)</f>
        <v>0</v>
      </c>
      <c r="N8566" s="38">
        <f>IF(AND(Colin!$G8566=$B$2,Colin!$H8566=$C$3),Colin!$I8566,)</f>
        <v>0</v>
      </c>
      <c r="O8566" s="38">
        <f>IF(AND(Colin!$G8566=$B$2,Colin!$H8566&lt;=$C$3),Colin!$I8566,)</f>
        <v>0</v>
      </c>
      <c r="P8566" s="38">
        <f>IF(Colin!$G8566&lt;$B$2,Colin!$I8566,0)</f>
        <v>0</v>
      </c>
      <c r="Q8566" s="38">
        <f>IF(Colin!$G8566&lt;$B$1,Colin!$I8566,0)</f>
        <v>0</v>
      </c>
    </row>
    <row r="8567" spans="12:17" x14ac:dyDescent="0.25">
      <c r="L8567" s="38">
        <f>IF(AND(Colin!$G8567=$B$1,Colin!$H8567=$C$3),Colin!$I8567,)</f>
        <v>0</v>
      </c>
      <c r="M8567" s="38">
        <f>IF(AND(Colin!$G8567=$B$1,Colin!$H8567&lt;=$C$3),Colin!$I8567,)</f>
        <v>0</v>
      </c>
      <c r="N8567" s="38">
        <f>IF(AND(Colin!$G8567=$B$2,Colin!$H8567=$C$3),Colin!$I8567,)</f>
        <v>0</v>
      </c>
      <c r="O8567" s="38">
        <f>IF(AND(Colin!$G8567=$B$2,Colin!$H8567&lt;=$C$3),Colin!$I8567,)</f>
        <v>0</v>
      </c>
      <c r="P8567" s="38">
        <f>IF(Colin!$G8567&lt;$B$2,Colin!$I8567,0)</f>
        <v>0</v>
      </c>
      <c r="Q8567" s="38">
        <f>IF(Colin!$G8567&lt;$B$1,Colin!$I8567,0)</f>
        <v>0</v>
      </c>
    </row>
    <row r="8568" spans="12:17" x14ac:dyDescent="0.25">
      <c r="L8568" s="38">
        <f>IF(AND(Colin!$G8568=$B$1,Colin!$H8568=$C$3),Colin!$I8568,)</f>
        <v>0</v>
      </c>
      <c r="M8568" s="38">
        <f>IF(AND(Colin!$G8568=$B$1,Colin!$H8568&lt;=$C$3),Colin!$I8568,)</f>
        <v>0</v>
      </c>
      <c r="N8568" s="38">
        <f>IF(AND(Colin!$G8568=$B$2,Colin!$H8568=$C$3),Colin!$I8568,)</f>
        <v>0</v>
      </c>
      <c r="O8568" s="38">
        <f>IF(AND(Colin!$G8568=$B$2,Colin!$H8568&lt;=$C$3),Colin!$I8568,)</f>
        <v>0</v>
      </c>
      <c r="P8568" s="38">
        <f>IF(Colin!$G8568&lt;$B$2,Colin!$I8568,0)</f>
        <v>0</v>
      </c>
      <c r="Q8568" s="38">
        <f>IF(Colin!$G8568&lt;$B$1,Colin!$I8568,0)</f>
        <v>0</v>
      </c>
    </row>
    <row r="8569" spans="12:17" x14ac:dyDescent="0.25">
      <c r="L8569" s="38">
        <f>IF(AND(Colin!$G8569=$B$1,Colin!$H8569=$C$3),Colin!$I8569,)</f>
        <v>0</v>
      </c>
      <c r="M8569" s="38">
        <f>IF(AND(Colin!$G8569=$B$1,Colin!$H8569&lt;=$C$3),Colin!$I8569,)</f>
        <v>0</v>
      </c>
      <c r="N8569" s="38">
        <f>IF(AND(Colin!$G8569=$B$2,Colin!$H8569=$C$3),Colin!$I8569,)</f>
        <v>0</v>
      </c>
      <c r="O8569" s="38">
        <f>IF(AND(Colin!$G8569=$B$2,Colin!$H8569&lt;=$C$3),Colin!$I8569,)</f>
        <v>0</v>
      </c>
      <c r="P8569" s="38">
        <f>IF(Colin!$G8569&lt;$B$2,Colin!$I8569,0)</f>
        <v>0</v>
      </c>
      <c r="Q8569" s="38">
        <f>IF(Colin!$G8569&lt;$B$1,Colin!$I8569,0)</f>
        <v>0</v>
      </c>
    </row>
    <row r="8570" spans="12:17" x14ac:dyDescent="0.25">
      <c r="L8570" s="38">
        <f>IF(AND(Colin!$G8570=$B$1,Colin!$H8570=$C$3),Colin!$I8570,)</f>
        <v>0</v>
      </c>
      <c r="M8570" s="38">
        <f>IF(AND(Colin!$G8570=$B$1,Colin!$H8570&lt;=$C$3),Colin!$I8570,)</f>
        <v>0</v>
      </c>
      <c r="N8570" s="38">
        <f>IF(AND(Colin!$G8570=$B$2,Colin!$H8570=$C$3),Colin!$I8570,)</f>
        <v>0</v>
      </c>
      <c r="O8570" s="38">
        <f>IF(AND(Colin!$G8570=$B$2,Colin!$H8570&lt;=$C$3),Colin!$I8570,)</f>
        <v>0</v>
      </c>
      <c r="P8570" s="38">
        <f>IF(Colin!$G8570&lt;$B$2,Colin!$I8570,0)</f>
        <v>0</v>
      </c>
      <c r="Q8570" s="38">
        <f>IF(Colin!$G8570&lt;$B$1,Colin!$I8570,0)</f>
        <v>0</v>
      </c>
    </row>
    <row r="8571" spans="12:17" x14ac:dyDescent="0.25">
      <c r="L8571" s="38">
        <f>IF(AND(Colin!$G8571=$B$1,Colin!$H8571=$C$3),Colin!$I8571,)</f>
        <v>0</v>
      </c>
      <c r="M8571" s="38">
        <f>IF(AND(Colin!$G8571=$B$1,Colin!$H8571&lt;=$C$3),Colin!$I8571,)</f>
        <v>0</v>
      </c>
      <c r="N8571" s="38">
        <f>IF(AND(Colin!$G8571=$B$2,Colin!$H8571=$C$3),Colin!$I8571,)</f>
        <v>0</v>
      </c>
      <c r="O8571" s="38">
        <f>IF(AND(Colin!$G8571=$B$2,Colin!$H8571&lt;=$C$3),Colin!$I8571,)</f>
        <v>0</v>
      </c>
      <c r="P8571" s="38">
        <f>IF(Colin!$G8571&lt;$B$2,Colin!$I8571,0)</f>
        <v>0</v>
      </c>
      <c r="Q8571" s="38">
        <f>IF(Colin!$G8571&lt;$B$1,Colin!$I8571,0)</f>
        <v>0</v>
      </c>
    </row>
    <row r="8572" spans="12:17" x14ac:dyDescent="0.25">
      <c r="L8572" s="38">
        <f>IF(AND(Colin!$G8572=$B$1,Colin!$H8572=$C$3),Colin!$I8572,)</f>
        <v>0</v>
      </c>
      <c r="M8572" s="38">
        <f>IF(AND(Colin!$G8572=$B$1,Colin!$H8572&lt;=$C$3),Colin!$I8572,)</f>
        <v>0</v>
      </c>
      <c r="N8572" s="38">
        <f>IF(AND(Colin!$G8572=$B$2,Colin!$H8572=$C$3),Colin!$I8572,)</f>
        <v>0</v>
      </c>
      <c r="O8572" s="38">
        <f>IF(AND(Colin!$G8572=$B$2,Colin!$H8572&lt;=$C$3),Colin!$I8572,)</f>
        <v>0</v>
      </c>
      <c r="P8572" s="38">
        <f>IF(Colin!$G8572&lt;$B$2,Colin!$I8572,0)</f>
        <v>0</v>
      </c>
      <c r="Q8572" s="38">
        <f>IF(Colin!$G8572&lt;$B$1,Colin!$I8572,0)</f>
        <v>0</v>
      </c>
    </row>
    <row r="8573" spans="12:17" x14ac:dyDescent="0.25">
      <c r="L8573" s="38">
        <f>IF(AND(Colin!$G8573=$B$1,Colin!$H8573=$C$3),Colin!$I8573,)</f>
        <v>0</v>
      </c>
      <c r="M8573" s="38">
        <f>IF(AND(Colin!$G8573=$B$1,Colin!$H8573&lt;=$C$3),Colin!$I8573,)</f>
        <v>0</v>
      </c>
      <c r="N8573" s="38">
        <f>IF(AND(Colin!$G8573=$B$2,Colin!$H8573=$C$3),Colin!$I8573,)</f>
        <v>0</v>
      </c>
      <c r="O8573" s="38">
        <f>IF(AND(Colin!$G8573=$B$2,Colin!$H8573&lt;=$C$3),Colin!$I8573,)</f>
        <v>0</v>
      </c>
      <c r="P8573" s="38">
        <f>IF(Colin!$G8573&lt;$B$2,Colin!$I8573,0)</f>
        <v>0</v>
      </c>
      <c r="Q8573" s="38">
        <f>IF(Colin!$G8573&lt;$B$1,Colin!$I8573,0)</f>
        <v>0</v>
      </c>
    </row>
    <row r="8574" spans="12:17" x14ac:dyDescent="0.25">
      <c r="L8574" s="38">
        <f>IF(AND(Colin!$G8574=$B$1,Colin!$H8574=$C$3),Colin!$I8574,)</f>
        <v>0</v>
      </c>
      <c r="M8574" s="38">
        <f>IF(AND(Colin!$G8574=$B$1,Colin!$H8574&lt;=$C$3),Colin!$I8574,)</f>
        <v>0</v>
      </c>
      <c r="N8574" s="38">
        <f>IF(AND(Colin!$G8574=$B$2,Colin!$H8574=$C$3),Colin!$I8574,)</f>
        <v>0</v>
      </c>
      <c r="O8574" s="38">
        <f>IF(AND(Colin!$G8574=$B$2,Colin!$H8574&lt;=$C$3),Colin!$I8574,)</f>
        <v>0</v>
      </c>
      <c r="P8574" s="38">
        <f>IF(Colin!$G8574&lt;$B$2,Colin!$I8574,0)</f>
        <v>0</v>
      </c>
      <c r="Q8574" s="38">
        <f>IF(Colin!$G8574&lt;$B$1,Colin!$I8574,0)</f>
        <v>0</v>
      </c>
    </row>
    <row r="8575" spans="12:17" x14ac:dyDescent="0.25">
      <c r="L8575" s="38">
        <f>IF(AND(Colin!$G8575=$B$1,Colin!$H8575=$C$3),Colin!$I8575,)</f>
        <v>0</v>
      </c>
      <c r="M8575" s="38">
        <f>IF(AND(Colin!$G8575=$B$1,Colin!$H8575&lt;=$C$3),Colin!$I8575,)</f>
        <v>0</v>
      </c>
      <c r="N8575" s="38">
        <f>IF(AND(Colin!$G8575=$B$2,Colin!$H8575=$C$3),Colin!$I8575,)</f>
        <v>0</v>
      </c>
      <c r="O8575" s="38">
        <f>IF(AND(Colin!$G8575=$B$2,Colin!$H8575&lt;=$C$3),Colin!$I8575,)</f>
        <v>0</v>
      </c>
      <c r="P8575" s="38">
        <f>IF(Colin!$G8575&lt;$B$2,Colin!$I8575,0)</f>
        <v>0</v>
      </c>
      <c r="Q8575" s="38">
        <f>IF(Colin!$G8575&lt;$B$1,Colin!$I8575,0)</f>
        <v>0</v>
      </c>
    </row>
    <row r="8576" spans="12:17" x14ac:dyDescent="0.25">
      <c r="L8576" s="38">
        <f>IF(AND(Colin!$G8576=$B$1,Colin!$H8576=$C$3),Colin!$I8576,)</f>
        <v>0</v>
      </c>
      <c r="M8576" s="38">
        <f>IF(AND(Colin!$G8576=$B$1,Colin!$H8576&lt;=$C$3),Colin!$I8576,)</f>
        <v>0</v>
      </c>
      <c r="N8576" s="38">
        <f>IF(AND(Colin!$G8576=$B$2,Colin!$H8576=$C$3),Colin!$I8576,)</f>
        <v>0</v>
      </c>
      <c r="O8576" s="38">
        <f>IF(AND(Colin!$G8576=$B$2,Colin!$H8576&lt;=$C$3),Colin!$I8576,)</f>
        <v>0</v>
      </c>
      <c r="P8576" s="38">
        <f>IF(Colin!$G8576&lt;$B$2,Colin!$I8576,0)</f>
        <v>0</v>
      </c>
      <c r="Q8576" s="38">
        <f>IF(Colin!$G8576&lt;$B$1,Colin!$I8576,0)</f>
        <v>0</v>
      </c>
    </row>
    <row r="8577" spans="12:17" x14ac:dyDescent="0.25">
      <c r="L8577" s="38">
        <f>IF(AND(Colin!$G8577=$B$1,Colin!$H8577=$C$3),Colin!$I8577,)</f>
        <v>0</v>
      </c>
      <c r="M8577" s="38">
        <f>IF(AND(Colin!$G8577=$B$1,Colin!$H8577&lt;=$C$3),Colin!$I8577,)</f>
        <v>0</v>
      </c>
      <c r="N8577" s="38">
        <f>IF(AND(Colin!$G8577=$B$2,Colin!$H8577=$C$3),Colin!$I8577,)</f>
        <v>0</v>
      </c>
      <c r="O8577" s="38">
        <f>IF(AND(Colin!$G8577=$B$2,Colin!$H8577&lt;=$C$3),Colin!$I8577,)</f>
        <v>0</v>
      </c>
      <c r="P8577" s="38">
        <f>IF(Colin!$G8577&lt;$B$2,Colin!$I8577,0)</f>
        <v>0</v>
      </c>
      <c r="Q8577" s="38">
        <f>IF(Colin!$G8577&lt;$B$1,Colin!$I8577,0)</f>
        <v>0</v>
      </c>
    </row>
    <row r="8578" spans="12:17" x14ac:dyDescent="0.25">
      <c r="L8578" s="38">
        <f>IF(AND(Colin!$G8578=$B$1,Colin!$H8578=$C$3),Colin!$I8578,)</f>
        <v>0</v>
      </c>
      <c r="M8578" s="38">
        <f>IF(AND(Colin!$G8578=$B$1,Colin!$H8578&lt;=$C$3),Colin!$I8578,)</f>
        <v>0</v>
      </c>
      <c r="N8578" s="38">
        <f>IF(AND(Colin!$G8578=$B$2,Colin!$H8578=$C$3),Colin!$I8578,)</f>
        <v>0</v>
      </c>
      <c r="O8578" s="38">
        <f>IF(AND(Colin!$G8578=$B$2,Colin!$H8578&lt;=$C$3),Colin!$I8578,)</f>
        <v>0</v>
      </c>
      <c r="P8578" s="38">
        <f>IF(Colin!$G8578&lt;$B$2,Colin!$I8578,0)</f>
        <v>0</v>
      </c>
      <c r="Q8578" s="38">
        <f>IF(Colin!$G8578&lt;$B$1,Colin!$I8578,0)</f>
        <v>0</v>
      </c>
    </row>
    <row r="8579" spans="12:17" x14ac:dyDescent="0.25">
      <c r="L8579" s="38">
        <f>IF(AND(Colin!$G8579=$B$1,Colin!$H8579=$C$3),Colin!$I8579,)</f>
        <v>0</v>
      </c>
      <c r="M8579" s="38">
        <f>IF(AND(Colin!$G8579=$B$1,Colin!$H8579&lt;=$C$3),Colin!$I8579,)</f>
        <v>0</v>
      </c>
      <c r="N8579" s="38">
        <f>IF(AND(Colin!$G8579=$B$2,Colin!$H8579=$C$3),Colin!$I8579,)</f>
        <v>0</v>
      </c>
      <c r="O8579" s="38">
        <f>IF(AND(Colin!$G8579=$B$2,Colin!$H8579&lt;=$C$3),Colin!$I8579,)</f>
        <v>0</v>
      </c>
      <c r="P8579" s="38">
        <f>IF(Colin!$G8579&lt;$B$2,Colin!$I8579,0)</f>
        <v>0</v>
      </c>
      <c r="Q8579" s="38">
        <f>IF(Colin!$G8579&lt;$B$1,Colin!$I8579,0)</f>
        <v>0</v>
      </c>
    </row>
    <row r="8580" spans="12:17" x14ac:dyDescent="0.25">
      <c r="L8580" s="38">
        <f>IF(AND(Colin!$G8580=$B$1,Colin!$H8580=$C$3),Colin!$I8580,)</f>
        <v>0</v>
      </c>
      <c r="M8580" s="38">
        <f>IF(AND(Colin!$G8580=$B$1,Colin!$H8580&lt;=$C$3),Colin!$I8580,)</f>
        <v>0</v>
      </c>
      <c r="N8580" s="38">
        <f>IF(AND(Colin!$G8580=$B$2,Colin!$H8580=$C$3),Colin!$I8580,)</f>
        <v>0</v>
      </c>
      <c r="O8580" s="38">
        <f>IF(AND(Colin!$G8580=$B$2,Colin!$H8580&lt;=$C$3),Colin!$I8580,)</f>
        <v>0</v>
      </c>
      <c r="P8580" s="38">
        <f>IF(Colin!$G8580&lt;$B$2,Colin!$I8580,0)</f>
        <v>0</v>
      </c>
      <c r="Q8580" s="38">
        <f>IF(Colin!$G8580&lt;$B$1,Colin!$I8580,0)</f>
        <v>0</v>
      </c>
    </row>
    <row r="8581" spans="12:17" x14ac:dyDescent="0.25">
      <c r="L8581" s="38">
        <f>IF(AND(Colin!$G8581=$B$1,Colin!$H8581=$C$3),Colin!$I8581,)</f>
        <v>0</v>
      </c>
      <c r="M8581" s="38">
        <f>IF(AND(Colin!$G8581=$B$1,Colin!$H8581&lt;=$C$3),Colin!$I8581,)</f>
        <v>0</v>
      </c>
      <c r="N8581" s="38">
        <f>IF(AND(Colin!$G8581=$B$2,Colin!$H8581=$C$3),Colin!$I8581,)</f>
        <v>0</v>
      </c>
      <c r="O8581" s="38">
        <f>IF(AND(Colin!$G8581=$B$2,Colin!$H8581&lt;=$C$3),Colin!$I8581,)</f>
        <v>0</v>
      </c>
      <c r="P8581" s="38">
        <f>IF(Colin!$G8581&lt;$B$2,Colin!$I8581,0)</f>
        <v>0</v>
      </c>
      <c r="Q8581" s="38">
        <f>IF(Colin!$G8581&lt;$B$1,Colin!$I8581,0)</f>
        <v>0</v>
      </c>
    </row>
    <row r="8582" spans="12:17" x14ac:dyDescent="0.25">
      <c r="L8582" s="38">
        <f>IF(AND(Colin!$G8582=$B$1,Colin!$H8582=$C$3),Colin!$I8582,)</f>
        <v>0</v>
      </c>
      <c r="M8582" s="38">
        <f>IF(AND(Colin!$G8582=$B$1,Colin!$H8582&lt;=$C$3),Colin!$I8582,)</f>
        <v>0</v>
      </c>
      <c r="N8582" s="38">
        <f>IF(AND(Colin!$G8582=$B$2,Colin!$H8582=$C$3),Colin!$I8582,)</f>
        <v>0</v>
      </c>
      <c r="O8582" s="38">
        <f>IF(AND(Colin!$G8582=$B$2,Colin!$H8582&lt;=$C$3),Colin!$I8582,)</f>
        <v>0</v>
      </c>
      <c r="P8582" s="38">
        <f>IF(Colin!$G8582&lt;$B$2,Colin!$I8582,0)</f>
        <v>0</v>
      </c>
      <c r="Q8582" s="38">
        <f>IF(Colin!$G8582&lt;$B$1,Colin!$I8582,0)</f>
        <v>0</v>
      </c>
    </row>
    <row r="8583" spans="12:17" x14ac:dyDescent="0.25">
      <c r="L8583" s="38">
        <f>IF(AND(Colin!$G8583=$B$1,Colin!$H8583=$C$3),Colin!$I8583,)</f>
        <v>0</v>
      </c>
      <c r="M8583" s="38">
        <f>IF(AND(Colin!$G8583=$B$1,Colin!$H8583&lt;=$C$3),Colin!$I8583,)</f>
        <v>0</v>
      </c>
      <c r="N8583" s="38">
        <f>IF(AND(Colin!$G8583=$B$2,Colin!$H8583=$C$3),Colin!$I8583,)</f>
        <v>0</v>
      </c>
      <c r="O8583" s="38">
        <f>IF(AND(Colin!$G8583=$B$2,Colin!$H8583&lt;=$C$3),Colin!$I8583,)</f>
        <v>0</v>
      </c>
      <c r="P8583" s="38">
        <f>IF(Colin!$G8583&lt;$B$2,Colin!$I8583,0)</f>
        <v>0</v>
      </c>
      <c r="Q8583" s="38">
        <f>IF(Colin!$G8583&lt;$B$1,Colin!$I8583,0)</f>
        <v>0</v>
      </c>
    </row>
    <row r="8584" spans="12:17" x14ac:dyDescent="0.25">
      <c r="L8584" s="38">
        <f>IF(AND(Colin!$G8584=$B$1,Colin!$H8584=$C$3),Colin!$I8584,)</f>
        <v>0</v>
      </c>
      <c r="M8584" s="38">
        <f>IF(AND(Colin!$G8584=$B$1,Colin!$H8584&lt;=$C$3),Colin!$I8584,)</f>
        <v>0</v>
      </c>
      <c r="N8584" s="38">
        <f>IF(AND(Colin!$G8584=$B$2,Colin!$H8584=$C$3),Colin!$I8584,)</f>
        <v>0</v>
      </c>
      <c r="O8584" s="38">
        <f>IF(AND(Colin!$G8584=$B$2,Colin!$H8584&lt;=$C$3),Colin!$I8584,)</f>
        <v>0</v>
      </c>
      <c r="P8584" s="38">
        <f>IF(Colin!$G8584&lt;$B$2,Colin!$I8584,0)</f>
        <v>0</v>
      </c>
      <c r="Q8584" s="38">
        <f>IF(Colin!$G8584&lt;$B$1,Colin!$I8584,0)</f>
        <v>0</v>
      </c>
    </row>
    <row r="8585" spans="12:17" x14ac:dyDescent="0.25">
      <c r="L8585" s="38">
        <f>IF(AND(Colin!$G8585=$B$1,Colin!$H8585=$C$3),Colin!$I8585,)</f>
        <v>0</v>
      </c>
      <c r="M8585" s="38">
        <f>IF(AND(Colin!$G8585=$B$1,Colin!$H8585&lt;=$C$3),Colin!$I8585,)</f>
        <v>0</v>
      </c>
      <c r="N8585" s="38">
        <f>IF(AND(Colin!$G8585=$B$2,Colin!$H8585=$C$3),Colin!$I8585,)</f>
        <v>0</v>
      </c>
      <c r="O8585" s="38">
        <f>IF(AND(Colin!$G8585=$B$2,Colin!$H8585&lt;=$C$3),Colin!$I8585,)</f>
        <v>0</v>
      </c>
      <c r="P8585" s="38">
        <f>IF(Colin!$G8585&lt;$B$2,Colin!$I8585,0)</f>
        <v>0</v>
      </c>
      <c r="Q8585" s="38">
        <f>IF(Colin!$G8585&lt;$B$1,Colin!$I8585,0)</f>
        <v>0</v>
      </c>
    </row>
    <row r="8586" spans="12:17" x14ac:dyDescent="0.25">
      <c r="L8586" s="38">
        <f>IF(AND(Colin!$G8586=$B$1,Colin!$H8586=$C$3),Colin!$I8586,)</f>
        <v>0</v>
      </c>
      <c r="M8586" s="38">
        <f>IF(AND(Colin!$G8586=$B$1,Colin!$H8586&lt;=$C$3),Colin!$I8586,)</f>
        <v>0</v>
      </c>
      <c r="N8586" s="38">
        <f>IF(AND(Colin!$G8586=$B$2,Colin!$H8586=$C$3),Colin!$I8586,)</f>
        <v>0</v>
      </c>
      <c r="O8586" s="38">
        <f>IF(AND(Colin!$G8586=$B$2,Colin!$H8586&lt;=$C$3),Colin!$I8586,)</f>
        <v>0</v>
      </c>
      <c r="P8586" s="38">
        <f>IF(Colin!$G8586&lt;$B$2,Colin!$I8586,0)</f>
        <v>0</v>
      </c>
      <c r="Q8586" s="38">
        <f>IF(Colin!$G8586&lt;$B$1,Colin!$I8586,0)</f>
        <v>0</v>
      </c>
    </row>
    <row r="8587" spans="12:17" x14ac:dyDescent="0.25">
      <c r="L8587" s="38">
        <f>IF(AND(Colin!$G8587=$B$1,Colin!$H8587=$C$3),Colin!$I8587,)</f>
        <v>0</v>
      </c>
      <c r="M8587" s="38">
        <f>IF(AND(Colin!$G8587=$B$1,Colin!$H8587&lt;=$C$3),Colin!$I8587,)</f>
        <v>0</v>
      </c>
      <c r="N8587" s="38">
        <f>IF(AND(Colin!$G8587=$B$2,Colin!$H8587=$C$3),Colin!$I8587,)</f>
        <v>0</v>
      </c>
      <c r="O8587" s="38">
        <f>IF(AND(Colin!$G8587=$B$2,Colin!$H8587&lt;=$C$3),Colin!$I8587,)</f>
        <v>0</v>
      </c>
      <c r="P8587" s="38">
        <f>IF(Colin!$G8587&lt;$B$2,Colin!$I8587,0)</f>
        <v>0</v>
      </c>
      <c r="Q8587" s="38">
        <f>IF(Colin!$G8587&lt;$B$1,Colin!$I8587,0)</f>
        <v>0</v>
      </c>
    </row>
    <row r="8588" spans="12:17" x14ac:dyDescent="0.25">
      <c r="L8588" s="38">
        <f>IF(AND(Colin!$G8588=$B$1,Colin!$H8588=$C$3),Colin!$I8588,)</f>
        <v>0</v>
      </c>
      <c r="M8588" s="38">
        <f>IF(AND(Colin!$G8588=$B$1,Colin!$H8588&lt;=$C$3),Colin!$I8588,)</f>
        <v>0</v>
      </c>
      <c r="N8588" s="38">
        <f>IF(AND(Colin!$G8588=$B$2,Colin!$H8588=$C$3),Colin!$I8588,)</f>
        <v>0</v>
      </c>
      <c r="O8588" s="38">
        <f>IF(AND(Colin!$G8588=$B$2,Colin!$H8588&lt;=$C$3),Colin!$I8588,)</f>
        <v>0</v>
      </c>
      <c r="P8588" s="38">
        <f>IF(Colin!$G8588&lt;$B$2,Colin!$I8588,0)</f>
        <v>0</v>
      </c>
      <c r="Q8588" s="38">
        <f>IF(Colin!$G8588&lt;$B$1,Colin!$I8588,0)</f>
        <v>0</v>
      </c>
    </row>
    <row r="8589" spans="12:17" x14ac:dyDescent="0.25">
      <c r="L8589" s="38">
        <f>IF(AND(Colin!$G8589=$B$1,Colin!$H8589=$C$3),Colin!$I8589,)</f>
        <v>0</v>
      </c>
      <c r="M8589" s="38">
        <f>IF(AND(Colin!$G8589=$B$1,Colin!$H8589&lt;=$C$3),Colin!$I8589,)</f>
        <v>0</v>
      </c>
      <c r="N8589" s="38">
        <f>IF(AND(Colin!$G8589=$B$2,Colin!$H8589=$C$3),Colin!$I8589,)</f>
        <v>0</v>
      </c>
      <c r="O8589" s="38">
        <f>IF(AND(Colin!$G8589=$B$2,Colin!$H8589&lt;=$C$3),Colin!$I8589,)</f>
        <v>0</v>
      </c>
      <c r="P8589" s="38">
        <f>IF(Colin!$G8589&lt;$B$2,Colin!$I8589,0)</f>
        <v>0</v>
      </c>
      <c r="Q8589" s="38">
        <f>IF(Colin!$G8589&lt;$B$1,Colin!$I8589,0)</f>
        <v>0</v>
      </c>
    </row>
    <row r="8590" spans="12:17" x14ac:dyDescent="0.25">
      <c r="L8590" s="38">
        <f>IF(AND(Colin!$G8590=$B$1,Colin!$H8590=$C$3),Colin!$I8590,)</f>
        <v>0</v>
      </c>
      <c r="M8590" s="38">
        <f>IF(AND(Colin!$G8590=$B$1,Colin!$H8590&lt;=$C$3),Colin!$I8590,)</f>
        <v>0</v>
      </c>
      <c r="N8590" s="38">
        <f>IF(AND(Colin!$G8590=$B$2,Colin!$H8590=$C$3),Colin!$I8590,)</f>
        <v>0</v>
      </c>
      <c r="O8590" s="38">
        <f>IF(AND(Colin!$G8590=$B$2,Colin!$H8590&lt;=$C$3),Colin!$I8590,)</f>
        <v>0</v>
      </c>
      <c r="P8590" s="38">
        <f>IF(Colin!$G8590&lt;$B$2,Colin!$I8590,0)</f>
        <v>0</v>
      </c>
      <c r="Q8590" s="38">
        <f>IF(Colin!$G8590&lt;$B$1,Colin!$I8590,0)</f>
        <v>0</v>
      </c>
    </row>
    <row r="8591" spans="12:17" x14ac:dyDescent="0.25">
      <c r="L8591" s="38">
        <f>IF(AND(Colin!$G8591=$B$1,Colin!$H8591=$C$3),Colin!$I8591,)</f>
        <v>0</v>
      </c>
      <c r="M8591" s="38">
        <f>IF(AND(Colin!$G8591=$B$1,Colin!$H8591&lt;=$C$3),Colin!$I8591,)</f>
        <v>0</v>
      </c>
      <c r="N8591" s="38">
        <f>IF(AND(Colin!$G8591=$B$2,Colin!$H8591=$C$3),Colin!$I8591,)</f>
        <v>0</v>
      </c>
      <c r="O8591" s="38">
        <f>IF(AND(Colin!$G8591=$B$2,Colin!$H8591&lt;=$C$3),Colin!$I8591,)</f>
        <v>0</v>
      </c>
      <c r="P8591" s="38">
        <f>IF(Colin!$G8591&lt;$B$2,Colin!$I8591,0)</f>
        <v>0</v>
      </c>
      <c r="Q8591" s="38">
        <f>IF(Colin!$G8591&lt;$B$1,Colin!$I8591,0)</f>
        <v>0</v>
      </c>
    </row>
    <row r="8592" spans="12:17" x14ac:dyDescent="0.25">
      <c r="L8592" s="38">
        <f>IF(AND(Colin!$G8592=$B$1,Colin!$H8592=$C$3),Colin!$I8592,)</f>
        <v>0</v>
      </c>
      <c r="M8592" s="38">
        <f>IF(AND(Colin!$G8592=$B$1,Colin!$H8592&lt;=$C$3),Colin!$I8592,)</f>
        <v>0</v>
      </c>
      <c r="N8592" s="38">
        <f>IF(AND(Colin!$G8592=$B$2,Colin!$H8592=$C$3),Colin!$I8592,)</f>
        <v>0</v>
      </c>
      <c r="O8592" s="38">
        <f>IF(AND(Colin!$G8592=$B$2,Colin!$H8592&lt;=$C$3),Colin!$I8592,)</f>
        <v>0</v>
      </c>
      <c r="P8592" s="38">
        <f>IF(Colin!$G8592&lt;$B$2,Colin!$I8592,0)</f>
        <v>0</v>
      </c>
      <c r="Q8592" s="38">
        <f>IF(Colin!$G8592&lt;$B$1,Colin!$I8592,0)</f>
        <v>0</v>
      </c>
    </row>
    <row r="8593" spans="12:17" x14ac:dyDescent="0.25">
      <c r="L8593" s="38">
        <f>IF(AND(Colin!$G8593=$B$1,Colin!$H8593=$C$3),Colin!$I8593,)</f>
        <v>0</v>
      </c>
      <c r="M8593" s="38">
        <f>IF(AND(Colin!$G8593=$B$1,Colin!$H8593&lt;=$C$3),Colin!$I8593,)</f>
        <v>0</v>
      </c>
      <c r="N8593" s="38">
        <f>IF(AND(Colin!$G8593=$B$2,Colin!$H8593=$C$3),Colin!$I8593,)</f>
        <v>0</v>
      </c>
      <c r="O8593" s="38">
        <f>IF(AND(Colin!$G8593=$B$2,Colin!$H8593&lt;=$C$3),Colin!$I8593,)</f>
        <v>0</v>
      </c>
      <c r="P8593" s="38">
        <f>IF(Colin!$G8593&lt;$B$2,Colin!$I8593,0)</f>
        <v>0</v>
      </c>
      <c r="Q8593" s="38">
        <f>IF(Colin!$G8593&lt;$B$1,Colin!$I8593,0)</f>
        <v>0</v>
      </c>
    </row>
    <row r="8594" spans="12:17" x14ac:dyDescent="0.25">
      <c r="L8594" s="38">
        <f>IF(AND(Colin!$G8594=$B$1,Colin!$H8594=$C$3),Colin!$I8594,)</f>
        <v>0</v>
      </c>
      <c r="M8594" s="38">
        <f>IF(AND(Colin!$G8594=$B$1,Colin!$H8594&lt;=$C$3),Colin!$I8594,)</f>
        <v>0</v>
      </c>
      <c r="N8594" s="38">
        <f>IF(AND(Colin!$G8594=$B$2,Colin!$H8594=$C$3),Colin!$I8594,)</f>
        <v>0</v>
      </c>
      <c r="O8594" s="38">
        <f>IF(AND(Colin!$G8594=$B$2,Colin!$H8594&lt;=$C$3),Colin!$I8594,)</f>
        <v>0</v>
      </c>
      <c r="P8594" s="38">
        <f>IF(Colin!$G8594&lt;$B$2,Colin!$I8594,0)</f>
        <v>0</v>
      </c>
      <c r="Q8594" s="38">
        <f>IF(Colin!$G8594&lt;$B$1,Colin!$I8594,0)</f>
        <v>0</v>
      </c>
    </row>
    <row r="8595" spans="12:17" x14ac:dyDescent="0.25">
      <c r="L8595" s="38">
        <f>IF(AND(Colin!$G8595=$B$1,Colin!$H8595=$C$3),Colin!$I8595,)</f>
        <v>0</v>
      </c>
      <c r="M8595" s="38">
        <f>IF(AND(Colin!$G8595=$B$1,Colin!$H8595&lt;=$C$3),Colin!$I8595,)</f>
        <v>0</v>
      </c>
      <c r="N8595" s="38">
        <f>IF(AND(Colin!$G8595=$B$2,Colin!$H8595=$C$3),Colin!$I8595,)</f>
        <v>0</v>
      </c>
      <c r="O8595" s="38">
        <f>IF(AND(Colin!$G8595=$B$2,Colin!$H8595&lt;=$C$3),Colin!$I8595,)</f>
        <v>0</v>
      </c>
      <c r="P8595" s="38">
        <f>IF(Colin!$G8595&lt;$B$2,Colin!$I8595,0)</f>
        <v>0</v>
      </c>
      <c r="Q8595" s="38">
        <f>IF(Colin!$G8595&lt;$B$1,Colin!$I8595,0)</f>
        <v>0</v>
      </c>
    </row>
    <row r="8596" spans="12:17" x14ac:dyDescent="0.25">
      <c r="L8596" s="38">
        <f>IF(AND(Colin!$G8596=$B$1,Colin!$H8596=$C$3),Colin!$I8596,)</f>
        <v>0</v>
      </c>
      <c r="M8596" s="38">
        <f>IF(AND(Colin!$G8596=$B$1,Colin!$H8596&lt;=$C$3),Colin!$I8596,)</f>
        <v>0</v>
      </c>
      <c r="N8596" s="38">
        <f>IF(AND(Colin!$G8596=$B$2,Colin!$H8596=$C$3),Colin!$I8596,)</f>
        <v>0</v>
      </c>
      <c r="O8596" s="38">
        <f>IF(AND(Colin!$G8596=$B$2,Colin!$H8596&lt;=$C$3),Colin!$I8596,)</f>
        <v>0</v>
      </c>
      <c r="P8596" s="38">
        <f>IF(Colin!$G8596&lt;$B$2,Colin!$I8596,0)</f>
        <v>0</v>
      </c>
      <c r="Q8596" s="38">
        <f>IF(Colin!$G8596&lt;$B$1,Colin!$I8596,0)</f>
        <v>0</v>
      </c>
    </row>
    <row r="8597" spans="12:17" x14ac:dyDescent="0.25">
      <c r="L8597" s="38">
        <f>IF(AND(Colin!$G8597=$B$1,Colin!$H8597=$C$3),Colin!$I8597,)</f>
        <v>0</v>
      </c>
      <c r="M8597" s="38">
        <f>IF(AND(Colin!$G8597=$B$1,Colin!$H8597&lt;=$C$3),Colin!$I8597,)</f>
        <v>0</v>
      </c>
      <c r="N8597" s="38">
        <f>IF(AND(Colin!$G8597=$B$2,Colin!$H8597=$C$3),Colin!$I8597,)</f>
        <v>0</v>
      </c>
      <c r="O8597" s="38">
        <f>IF(AND(Colin!$G8597=$B$2,Colin!$H8597&lt;=$C$3),Colin!$I8597,)</f>
        <v>0</v>
      </c>
      <c r="P8597" s="38">
        <f>IF(Colin!$G8597&lt;$B$2,Colin!$I8597,0)</f>
        <v>0</v>
      </c>
      <c r="Q8597" s="38">
        <f>IF(Colin!$G8597&lt;$B$1,Colin!$I8597,0)</f>
        <v>0</v>
      </c>
    </row>
    <row r="8598" spans="12:17" x14ac:dyDescent="0.25">
      <c r="L8598" s="38">
        <f>IF(AND(Colin!$G8598=$B$1,Colin!$H8598=$C$3),Colin!$I8598,)</f>
        <v>0</v>
      </c>
      <c r="M8598" s="38">
        <f>IF(AND(Colin!$G8598=$B$1,Colin!$H8598&lt;=$C$3),Colin!$I8598,)</f>
        <v>0</v>
      </c>
      <c r="N8598" s="38">
        <f>IF(AND(Colin!$G8598=$B$2,Colin!$H8598=$C$3),Colin!$I8598,)</f>
        <v>0</v>
      </c>
      <c r="O8598" s="38">
        <f>IF(AND(Colin!$G8598=$B$2,Colin!$H8598&lt;=$C$3),Colin!$I8598,)</f>
        <v>0</v>
      </c>
      <c r="P8598" s="38">
        <f>IF(Colin!$G8598&lt;$B$2,Colin!$I8598,0)</f>
        <v>0</v>
      </c>
      <c r="Q8598" s="38">
        <f>IF(Colin!$G8598&lt;$B$1,Colin!$I8598,0)</f>
        <v>0</v>
      </c>
    </row>
    <row r="8599" spans="12:17" x14ac:dyDescent="0.25">
      <c r="L8599" s="38">
        <f>IF(AND(Colin!$G8599=$B$1,Colin!$H8599=$C$3),Colin!$I8599,)</f>
        <v>0</v>
      </c>
      <c r="M8599" s="38">
        <f>IF(AND(Colin!$G8599=$B$1,Colin!$H8599&lt;=$C$3),Colin!$I8599,)</f>
        <v>0</v>
      </c>
      <c r="N8599" s="38">
        <f>IF(AND(Colin!$G8599=$B$2,Colin!$H8599=$C$3),Colin!$I8599,)</f>
        <v>0</v>
      </c>
      <c r="O8599" s="38">
        <f>IF(AND(Colin!$G8599=$B$2,Colin!$H8599&lt;=$C$3),Colin!$I8599,)</f>
        <v>0</v>
      </c>
      <c r="P8599" s="38">
        <f>IF(Colin!$G8599&lt;$B$2,Colin!$I8599,0)</f>
        <v>0</v>
      </c>
      <c r="Q8599" s="38">
        <f>IF(Colin!$G8599&lt;$B$1,Colin!$I8599,0)</f>
        <v>0</v>
      </c>
    </row>
    <row r="8600" spans="12:17" x14ac:dyDescent="0.25">
      <c r="L8600" s="38">
        <f>IF(AND(Colin!$G8600=$B$1,Colin!$H8600=$C$3),Colin!$I8600,)</f>
        <v>0</v>
      </c>
      <c r="M8600" s="38">
        <f>IF(AND(Colin!$G8600=$B$1,Colin!$H8600&lt;=$C$3),Colin!$I8600,)</f>
        <v>0</v>
      </c>
      <c r="N8600" s="38">
        <f>IF(AND(Colin!$G8600=$B$2,Colin!$H8600=$C$3),Colin!$I8600,)</f>
        <v>0</v>
      </c>
      <c r="O8600" s="38">
        <f>IF(AND(Colin!$G8600=$B$2,Colin!$H8600&lt;=$C$3),Colin!$I8600,)</f>
        <v>0</v>
      </c>
      <c r="P8600" s="38">
        <f>IF(Colin!$G8600&lt;$B$2,Colin!$I8600,0)</f>
        <v>0</v>
      </c>
      <c r="Q8600" s="38">
        <f>IF(Colin!$G8600&lt;$B$1,Colin!$I8600,0)</f>
        <v>0</v>
      </c>
    </row>
    <row r="8601" spans="12:17" x14ac:dyDescent="0.25">
      <c r="L8601" s="38">
        <f>IF(AND(Colin!$G8601=$B$1,Colin!$H8601=$C$3),Colin!$I8601,)</f>
        <v>0</v>
      </c>
      <c r="M8601" s="38">
        <f>IF(AND(Colin!$G8601=$B$1,Colin!$H8601&lt;=$C$3),Colin!$I8601,)</f>
        <v>0</v>
      </c>
      <c r="N8601" s="38">
        <f>IF(AND(Colin!$G8601=$B$2,Colin!$H8601=$C$3),Colin!$I8601,)</f>
        <v>0</v>
      </c>
      <c r="O8601" s="38">
        <f>IF(AND(Colin!$G8601=$B$2,Colin!$H8601&lt;=$C$3),Colin!$I8601,)</f>
        <v>0</v>
      </c>
      <c r="P8601" s="38">
        <f>IF(Colin!$G8601&lt;$B$2,Colin!$I8601,0)</f>
        <v>0</v>
      </c>
      <c r="Q8601" s="38">
        <f>IF(Colin!$G8601&lt;$B$1,Colin!$I8601,0)</f>
        <v>0</v>
      </c>
    </row>
    <row r="8602" spans="12:17" x14ac:dyDescent="0.25">
      <c r="L8602" s="38">
        <f>IF(AND(Colin!$G8602=$B$1,Colin!$H8602=$C$3),Colin!$I8602,)</f>
        <v>0</v>
      </c>
      <c r="M8602" s="38">
        <f>IF(AND(Colin!$G8602=$B$1,Colin!$H8602&lt;=$C$3),Colin!$I8602,)</f>
        <v>0</v>
      </c>
      <c r="N8602" s="38">
        <f>IF(AND(Colin!$G8602=$B$2,Colin!$H8602=$C$3),Colin!$I8602,)</f>
        <v>0</v>
      </c>
      <c r="O8602" s="38">
        <f>IF(AND(Colin!$G8602=$B$2,Colin!$H8602&lt;=$C$3),Colin!$I8602,)</f>
        <v>0</v>
      </c>
      <c r="P8602" s="38">
        <f>IF(Colin!$G8602&lt;$B$2,Colin!$I8602,0)</f>
        <v>0</v>
      </c>
      <c r="Q8602" s="38">
        <f>IF(Colin!$G8602&lt;$B$1,Colin!$I8602,0)</f>
        <v>0</v>
      </c>
    </row>
    <row r="8603" spans="12:17" x14ac:dyDescent="0.25">
      <c r="L8603" s="38">
        <f>IF(AND(Colin!$G8603=$B$1,Colin!$H8603=$C$3),Colin!$I8603,)</f>
        <v>0</v>
      </c>
      <c r="M8603" s="38">
        <f>IF(AND(Colin!$G8603=$B$1,Colin!$H8603&lt;=$C$3),Colin!$I8603,)</f>
        <v>0</v>
      </c>
      <c r="N8603" s="38">
        <f>IF(AND(Colin!$G8603=$B$2,Colin!$H8603=$C$3),Colin!$I8603,)</f>
        <v>0</v>
      </c>
      <c r="O8603" s="38">
        <f>IF(AND(Colin!$G8603=$B$2,Colin!$H8603&lt;=$C$3),Colin!$I8603,)</f>
        <v>0</v>
      </c>
      <c r="P8603" s="38">
        <f>IF(Colin!$G8603&lt;$B$2,Colin!$I8603,0)</f>
        <v>0</v>
      </c>
      <c r="Q8603" s="38">
        <f>IF(Colin!$G8603&lt;$B$1,Colin!$I8603,0)</f>
        <v>0</v>
      </c>
    </row>
    <row r="8604" spans="12:17" x14ac:dyDescent="0.25">
      <c r="L8604" s="38">
        <f>IF(AND(Colin!$G8604=$B$1,Colin!$H8604=$C$3),Colin!$I8604,)</f>
        <v>0</v>
      </c>
      <c r="M8604" s="38">
        <f>IF(AND(Colin!$G8604=$B$1,Colin!$H8604&lt;=$C$3),Colin!$I8604,)</f>
        <v>0</v>
      </c>
      <c r="N8604" s="38">
        <f>IF(AND(Colin!$G8604=$B$2,Colin!$H8604=$C$3),Colin!$I8604,)</f>
        <v>0</v>
      </c>
      <c r="O8604" s="38">
        <f>IF(AND(Colin!$G8604=$B$2,Colin!$H8604&lt;=$C$3),Colin!$I8604,)</f>
        <v>0</v>
      </c>
      <c r="P8604" s="38">
        <f>IF(Colin!$G8604&lt;$B$2,Colin!$I8604,0)</f>
        <v>0</v>
      </c>
      <c r="Q8604" s="38">
        <f>IF(Colin!$G8604&lt;$B$1,Colin!$I8604,0)</f>
        <v>0</v>
      </c>
    </row>
    <row r="8605" spans="12:17" x14ac:dyDescent="0.25">
      <c r="L8605" s="38">
        <f>IF(AND(Colin!$G8605=$B$1,Colin!$H8605=$C$3),Colin!$I8605,)</f>
        <v>0</v>
      </c>
      <c r="M8605" s="38">
        <f>IF(AND(Colin!$G8605=$B$1,Colin!$H8605&lt;=$C$3),Colin!$I8605,)</f>
        <v>0</v>
      </c>
      <c r="N8605" s="38">
        <f>IF(AND(Colin!$G8605=$B$2,Colin!$H8605=$C$3),Colin!$I8605,)</f>
        <v>0</v>
      </c>
      <c r="O8605" s="38">
        <f>IF(AND(Colin!$G8605=$B$2,Colin!$H8605&lt;=$C$3),Colin!$I8605,)</f>
        <v>0</v>
      </c>
      <c r="P8605" s="38">
        <f>IF(Colin!$G8605&lt;$B$2,Colin!$I8605,0)</f>
        <v>0</v>
      </c>
      <c r="Q8605" s="38">
        <f>IF(Colin!$G8605&lt;$B$1,Colin!$I8605,0)</f>
        <v>0</v>
      </c>
    </row>
    <row r="8606" spans="12:17" x14ac:dyDescent="0.25">
      <c r="L8606" s="38">
        <f>IF(AND(Colin!$G8606=$B$1,Colin!$H8606=$C$3),Colin!$I8606,)</f>
        <v>0</v>
      </c>
      <c r="M8606" s="38">
        <f>IF(AND(Colin!$G8606=$B$1,Colin!$H8606&lt;=$C$3),Colin!$I8606,)</f>
        <v>0</v>
      </c>
      <c r="N8606" s="38">
        <f>IF(AND(Colin!$G8606=$B$2,Colin!$H8606=$C$3),Colin!$I8606,)</f>
        <v>0</v>
      </c>
      <c r="O8606" s="38">
        <f>IF(AND(Colin!$G8606=$B$2,Colin!$H8606&lt;=$C$3),Colin!$I8606,)</f>
        <v>0</v>
      </c>
      <c r="P8606" s="38">
        <f>IF(Colin!$G8606&lt;$B$2,Colin!$I8606,0)</f>
        <v>0</v>
      </c>
      <c r="Q8606" s="38">
        <f>IF(Colin!$G8606&lt;$B$1,Colin!$I8606,0)</f>
        <v>0</v>
      </c>
    </row>
    <row r="8607" spans="12:17" x14ac:dyDescent="0.25">
      <c r="L8607" s="38">
        <f>IF(AND(Colin!$G8607=$B$1,Colin!$H8607=$C$3),Colin!$I8607,)</f>
        <v>0</v>
      </c>
      <c r="M8607" s="38">
        <f>IF(AND(Colin!$G8607=$B$1,Colin!$H8607&lt;=$C$3),Colin!$I8607,)</f>
        <v>0</v>
      </c>
      <c r="N8607" s="38">
        <f>IF(AND(Colin!$G8607=$B$2,Colin!$H8607=$C$3),Colin!$I8607,)</f>
        <v>0</v>
      </c>
      <c r="O8607" s="38">
        <f>IF(AND(Colin!$G8607=$B$2,Colin!$H8607&lt;=$C$3),Colin!$I8607,)</f>
        <v>0</v>
      </c>
      <c r="P8607" s="38">
        <f>IF(Colin!$G8607&lt;$B$2,Colin!$I8607,0)</f>
        <v>0</v>
      </c>
      <c r="Q8607" s="38">
        <f>IF(Colin!$G8607&lt;$B$1,Colin!$I8607,0)</f>
        <v>0</v>
      </c>
    </row>
    <row r="8608" spans="12:17" x14ac:dyDescent="0.25">
      <c r="L8608" s="38">
        <f>IF(AND(Colin!$G8608=$B$1,Colin!$H8608=$C$3),Colin!$I8608,)</f>
        <v>0</v>
      </c>
      <c r="M8608" s="38">
        <f>IF(AND(Colin!$G8608=$B$1,Colin!$H8608&lt;=$C$3),Colin!$I8608,)</f>
        <v>0</v>
      </c>
      <c r="N8608" s="38">
        <f>IF(AND(Colin!$G8608=$B$2,Colin!$H8608=$C$3),Colin!$I8608,)</f>
        <v>0</v>
      </c>
      <c r="O8608" s="38">
        <f>IF(AND(Colin!$G8608=$B$2,Colin!$H8608&lt;=$C$3),Colin!$I8608,)</f>
        <v>0</v>
      </c>
      <c r="P8608" s="38">
        <f>IF(Colin!$G8608&lt;$B$2,Colin!$I8608,0)</f>
        <v>0</v>
      </c>
      <c r="Q8608" s="38">
        <f>IF(Colin!$G8608&lt;$B$1,Colin!$I8608,0)</f>
        <v>0</v>
      </c>
    </row>
    <row r="8609" spans="12:17" x14ac:dyDescent="0.25">
      <c r="L8609" s="38">
        <f>IF(AND(Colin!$G8609=$B$1,Colin!$H8609=$C$3),Colin!$I8609,)</f>
        <v>0</v>
      </c>
      <c r="M8609" s="38">
        <f>IF(AND(Colin!$G8609=$B$1,Colin!$H8609&lt;=$C$3),Colin!$I8609,)</f>
        <v>0</v>
      </c>
      <c r="N8609" s="38">
        <f>IF(AND(Colin!$G8609=$B$2,Colin!$H8609=$C$3),Colin!$I8609,)</f>
        <v>0</v>
      </c>
      <c r="O8609" s="38">
        <f>IF(AND(Colin!$G8609=$B$2,Colin!$H8609&lt;=$C$3),Colin!$I8609,)</f>
        <v>0</v>
      </c>
      <c r="P8609" s="38">
        <f>IF(Colin!$G8609&lt;$B$2,Colin!$I8609,0)</f>
        <v>0</v>
      </c>
      <c r="Q8609" s="38">
        <f>IF(Colin!$G8609&lt;$B$1,Colin!$I8609,0)</f>
        <v>0</v>
      </c>
    </row>
    <row r="8610" spans="12:17" x14ac:dyDescent="0.25">
      <c r="L8610" s="38">
        <f>IF(AND(Colin!$G8610=$B$1,Colin!$H8610=$C$3),Colin!$I8610,)</f>
        <v>0</v>
      </c>
      <c r="M8610" s="38">
        <f>IF(AND(Colin!$G8610=$B$1,Colin!$H8610&lt;=$C$3),Colin!$I8610,)</f>
        <v>0</v>
      </c>
      <c r="N8610" s="38">
        <f>IF(AND(Colin!$G8610=$B$2,Colin!$H8610=$C$3),Colin!$I8610,)</f>
        <v>0</v>
      </c>
      <c r="O8610" s="38">
        <f>IF(AND(Colin!$G8610=$B$2,Colin!$H8610&lt;=$C$3),Colin!$I8610,)</f>
        <v>0</v>
      </c>
      <c r="P8610" s="38">
        <f>IF(Colin!$G8610&lt;$B$2,Colin!$I8610,0)</f>
        <v>0</v>
      </c>
      <c r="Q8610" s="38">
        <f>IF(Colin!$G8610&lt;$B$1,Colin!$I8610,0)</f>
        <v>0</v>
      </c>
    </row>
    <row r="8611" spans="12:17" x14ac:dyDescent="0.25">
      <c r="L8611" s="38">
        <f>IF(AND(Colin!$G8611=$B$1,Colin!$H8611=$C$3),Colin!$I8611,)</f>
        <v>0</v>
      </c>
      <c r="M8611" s="38">
        <f>IF(AND(Colin!$G8611=$B$1,Colin!$H8611&lt;=$C$3),Colin!$I8611,)</f>
        <v>0</v>
      </c>
      <c r="N8611" s="38">
        <f>IF(AND(Colin!$G8611=$B$2,Colin!$H8611=$C$3),Colin!$I8611,)</f>
        <v>0</v>
      </c>
      <c r="O8611" s="38">
        <f>IF(AND(Colin!$G8611=$B$2,Colin!$H8611&lt;=$C$3),Colin!$I8611,)</f>
        <v>0</v>
      </c>
      <c r="P8611" s="38">
        <f>IF(Colin!$G8611&lt;$B$2,Colin!$I8611,0)</f>
        <v>0</v>
      </c>
      <c r="Q8611" s="38">
        <f>IF(Colin!$G8611&lt;$B$1,Colin!$I8611,0)</f>
        <v>0</v>
      </c>
    </row>
    <row r="8612" spans="12:17" x14ac:dyDescent="0.25">
      <c r="L8612" s="38">
        <f>IF(AND(Colin!$G8612=$B$1,Colin!$H8612=$C$3),Colin!$I8612,)</f>
        <v>0</v>
      </c>
      <c r="M8612" s="38">
        <f>IF(AND(Colin!$G8612=$B$1,Colin!$H8612&lt;=$C$3),Colin!$I8612,)</f>
        <v>0</v>
      </c>
      <c r="N8612" s="38">
        <f>IF(AND(Colin!$G8612=$B$2,Colin!$H8612=$C$3),Colin!$I8612,)</f>
        <v>0</v>
      </c>
      <c r="O8612" s="38">
        <f>IF(AND(Colin!$G8612=$B$2,Colin!$H8612&lt;=$C$3),Colin!$I8612,)</f>
        <v>0</v>
      </c>
      <c r="P8612" s="38">
        <f>IF(Colin!$G8612&lt;$B$2,Colin!$I8612,0)</f>
        <v>0</v>
      </c>
      <c r="Q8612" s="38">
        <f>IF(Colin!$G8612&lt;$B$1,Colin!$I8612,0)</f>
        <v>0</v>
      </c>
    </row>
    <row r="8613" spans="12:17" x14ac:dyDescent="0.25">
      <c r="L8613" s="38">
        <f>IF(AND(Colin!$G8613=$B$1,Colin!$H8613=$C$3),Colin!$I8613,)</f>
        <v>0</v>
      </c>
      <c r="M8613" s="38">
        <f>IF(AND(Colin!$G8613=$B$1,Colin!$H8613&lt;=$C$3),Colin!$I8613,)</f>
        <v>0</v>
      </c>
      <c r="N8613" s="38">
        <f>IF(AND(Colin!$G8613=$B$2,Colin!$H8613=$C$3),Colin!$I8613,)</f>
        <v>0</v>
      </c>
      <c r="O8613" s="38">
        <f>IF(AND(Colin!$G8613=$B$2,Colin!$H8613&lt;=$C$3),Colin!$I8613,)</f>
        <v>0</v>
      </c>
      <c r="P8613" s="38">
        <f>IF(Colin!$G8613&lt;$B$2,Colin!$I8613,0)</f>
        <v>0</v>
      </c>
      <c r="Q8613" s="38">
        <f>IF(Colin!$G8613&lt;$B$1,Colin!$I8613,0)</f>
        <v>0</v>
      </c>
    </row>
    <row r="8614" spans="12:17" x14ac:dyDescent="0.25">
      <c r="L8614" s="38">
        <f>IF(AND(Colin!$G8614=$B$1,Colin!$H8614=$C$3),Colin!$I8614,)</f>
        <v>0</v>
      </c>
      <c r="M8614" s="38">
        <f>IF(AND(Colin!$G8614=$B$1,Colin!$H8614&lt;=$C$3),Colin!$I8614,)</f>
        <v>0</v>
      </c>
      <c r="N8614" s="38">
        <f>IF(AND(Colin!$G8614=$B$2,Colin!$H8614=$C$3),Colin!$I8614,)</f>
        <v>0</v>
      </c>
      <c r="O8614" s="38">
        <f>IF(AND(Colin!$G8614=$B$2,Colin!$H8614&lt;=$C$3),Colin!$I8614,)</f>
        <v>0</v>
      </c>
      <c r="P8614" s="38">
        <f>IF(Colin!$G8614&lt;$B$2,Colin!$I8614,0)</f>
        <v>0</v>
      </c>
      <c r="Q8614" s="38">
        <f>IF(Colin!$G8614&lt;$B$1,Colin!$I8614,0)</f>
        <v>0</v>
      </c>
    </row>
    <row r="8615" spans="12:17" x14ac:dyDescent="0.25">
      <c r="L8615" s="38">
        <f>IF(AND(Colin!$G8615=$B$1,Colin!$H8615=$C$3),Colin!$I8615,)</f>
        <v>0</v>
      </c>
      <c r="M8615" s="38">
        <f>IF(AND(Colin!$G8615=$B$1,Colin!$H8615&lt;=$C$3),Colin!$I8615,)</f>
        <v>0</v>
      </c>
      <c r="N8615" s="38">
        <f>IF(AND(Colin!$G8615=$B$2,Colin!$H8615=$C$3),Colin!$I8615,)</f>
        <v>0</v>
      </c>
      <c r="O8615" s="38">
        <f>IF(AND(Colin!$G8615=$B$2,Colin!$H8615&lt;=$C$3),Colin!$I8615,)</f>
        <v>0</v>
      </c>
      <c r="P8615" s="38">
        <f>IF(Colin!$G8615&lt;$B$2,Colin!$I8615,0)</f>
        <v>0</v>
      </c>
      <c r="Q8615" s="38">
        <f>IF(Colin!$G8615&lt;$B$1,Colin!$I8615,0)</f>
        <v>0</v>
      </c>
    </row>
    <row r="8616" spans="12:17" x14ac:dyDescent="0.25">
      <c r="L8616" s="38">
        <f>IF(AND(Colin!$G8616=$B$1,Colin!$H8616=$C$3),Colin!$I8616,)</f>
        <v>0</v>
      </c>
      <c r="M8616" s="38">
        <f>IF(AND(Colin!$G8616=$B$1,Colin!$H8616&lt;=$C$3),Colin!$I8616,)</f>
        <v>0</v>
      </c>
      <c r="N8616" s="38">
        <f>IF(AND(Colin!$G8616=$B$2,Colin!$H8616=$C$3),Colin!$I8616,)</f>
        <v>0</v>
      </c>
      <c r="O8616" s="38">
        <f>IF(AND(Colin!$G8616=$B$2,Colin!$H8616&lt;=$C$3),Colin!$I8616,)</f>
        <v>0</v>
      </c>
      <c r="P8616" s="38">
        <f>IF(Colin!$G8616&lt;$B$2,Colin!$I8616,0)</f>
        <v>0</v>
      </c>
      <c r="Q8616" s="38">
        <f>IF(Colin!$G8616&lt;$B$1,Colin!$I8616,0)</f>
        <v>0</v>
      </c>
    </row>
    <row r="8617" spans="12:17" x14ac:dyDescent="0.25">
      <c r="L8617" s="38">
        <f>IF(AND(Colin!$G8617=$B$1,Colin!$H8617=$C$3),Colin!$I8617,)</f>
        <v>0</v>
      </c>
      <c r="M8617" s="38">
        <f>IF(AND(Colin!$G8617=$B$1,Colin!$H8617&lt;=$C$3),Colin!$I8617,)</f>
        <v>0</v>
      </c>
      <c r="N8617" s="38">
        <f>IF(AND(Colin!$G8617=$B$2,Colin!$H8617=$C$3),Colin!$I8617,)</f>
        <v>0</v>
      </c>
      <c r="O8617" s="38">
        <f>IF(AND(Colin!$G8617=$B$2,Colin!$H8617&lt;=$C$3),Colin!$I8617,)</f>
        <v>0</v>
      </c>
      <c r="P8617" s="38">
        <f>IF(Colin!$G8617&lt;$B$2,Colin!$I8617,0)</f>
        <v>0</v>
      </c>
      <c r="Q8617" s="38">
        <f>IF(Colin!$G8617&lt;$B$1,Colin!$I8617,0)</f>
        <v>0</v>
      </c>
    </row>
    <row r="8618" spans="12:17" x14ac:dyDescent="0.25">
      <c r="L8618" s="38">
        <f>IF(AND(Colin!$G8618=$B$1,Colin!$H8618=$C$3),Colin!$I8618,)</f>
        <v>0</v>
      </c>
      <c r="M8618" s="38">
        <f>IF(AND(Colin!$G8618=$B$1,Colin!$H8618&lt;=$C$3),Colin!$I8618,)</f>
        <v>0</v>
      </c>
      <c r="N8618" s="38">
        <f>IF(AND(Colin!$G8618=$B$2,Colin!$H8618=$C$3),Colin!$I8618,)</f>
        <v>0</v>
      </c>
      <c r="O8618" s="38">
        <f>IF(AND(Colin!$G8618=$B$2,Colin!$H8618&lt;=$C$3),Colin!$I8618,)</f>
        <v>0</v>
      </c>
      <c r="P8618" s="38">
        <f>IF(Colin!$G8618&lt;$B$2,Colin!$I8618,0)</f>
        <v>0</v>
      </c>
      <c r="Q8618" s="38">
        <f>IF(Colin!$G8618&lt;$B$1,Colin!$I8618,0)</f>
        <v>0</v>
      </c>
    </row>
    <row r="8619" spans="12:17" x14ac:dyDescent="0.25">
      <c r="L8619" s="38">
        <f>IF(AND(Colin!$G8619=$B$1,Colin!$H8619=$C$3),Colin!$I8619,)</f>
        <v>0</v>
      </c>
      <c r="M8619" s="38">
        <f>IF(AND(Colin!$G8619=$B$1,Colin!$H8619&lt;=$C$3),Colin!$I8619,)</f>
        <v>0</v>
      </c>
      <c r="N8619" s="38">
        <f>IF(AND(Colin!$G8619=$B$2,Colin!$H8619=$C$3),Colin!$I8619,)</f>
        <v>0</v>
      </c>
      <c r="O8619" s="38">
        <f>IF(AND(Colin!$G8619=$B$2,Colin!$H8619&lt;=$C$3),Colin!$I8619,)</f>
        <v>0</v>
      </c>
      <c r="P8619" s="38">
        <f>IF(Colin!$G8619&lt;$B$2,Colin!$I8619,0)</f>
        <v>0</v>
      </c>
      <c r="Q8619" s="38">
        <f>IF(Colin!$G8619&lt;$B$1,Colin!$I8619,0)</f>
        <v>0</v>
      </c>
    </row>
    <row r="8620" spans="12:17" x14ac:dyDescent="0.25">
      <c r="L8620" s="38">
        <f>IF(AND(Colin!$G8620=$B$1,Colin!$H8620=$C$3),Colin!$I8620,)</f>
        <v>0</v>
      </c>
      <c r="M8620" s="38">
        <f>IF(AND(Colin!$G8620=$B$1,Colin!$H8620&lt;=$C$3),Colin!$I8620,)</f>
        <v>0</v>
      </c>
      <c r="N8620" s="38">
        <f>IF(AND(Colin!$G8620=$B$2,Colin!$H8620=$C$3),Colin!$I8620,)</f>
        <v>0</v>
      </c>
      <c r="O8620" s="38">
        <f>IF(AND(Colin!$G8620=$B$2,Colin!$H8620&lt;=$C$3),Colin!$I8620,)</f>
        <v>0</v>
      </c>
      <c r="P8620" s="38">
        <f>IF(Colin!$G8620&lt;$B$2,Colin!$I8620,0)</f>
        <v>0</v>
      </c>
      <c r="Q8620" s="38">
        <f>IF(Colin!$G8620&lt;$B$1,Colin!$I8620,0)</f>
        <v>0</v>
      </c>
    </row>
    <row r="8621" spans="12:17" x14ac:dyDescent="0.25">
      <c r="L8621" s="38">
        <f>IF(AND(Colin!$G8621=$B$1,Colin!$H8621=$C$3),Colin!$I8621,)</f>
        <v>0</v>
      </c>
      <c r="M8621" s="38">
        <f>IF(AND(Colin!$G8621=$B$1,Colin!$H8621&lt;=$C$3),Colin!$I8621,)</f>
        <v>0</v>
      </c>
      <c r="N8621" s="38">
        <f>IF(AND(Colin!$G8621=$B$2,Colin!$H8621=$C$3),Colin!$I8621,)</f>
        <v>0</v>
      </c>
      <c r="O8621" s="38">
        <f>IF(AND(Colin!$G8621=$B$2,Colin!$H8621&lt;=$C$3),Colin!$I8621,)</f>
        <v>0</v>
      </c>
      <c r="P8621" s="38">
        <f>IF(Colin!$G8621&lt;$B$2,Colin!$I8621,0)</f>
        <v>0</v>
      </c>
      <c r="Q8621" s="38">
        <f>IF(Colin!$G8621&lt;$B$1,Colin!$I8621,0)</f>
        <v>0</v>
      </c>
    </row>
    <row r="8622" spans="12:17" x14ac:dyDescent="0.25">
      <c r="L8622" s="38">
        <f>IF(AND(Colin!$G8622=$B$1,Colin!$H8622=$C$3),Colin!$I8622,)</f>
        <v>0</v>
      </c>
      <c r="M8622" s="38">
        <f>IF(AND(Colin!$G8622=$B$1,Colin!$H8622&lt;=$C$3),Colin!$I8622,)</f>
        <v>0</v>
      </c>
      <c r="N8622" s="38">
        <f>IF(AND(Colin!$G8622=$B$2,Colin!$H8622=$C$3),Colin!$I8622,)</f>
        <v>0</v>
      </c>
      <c r="O8622" s="38">
        <f>IF(AND(Colin!$G8622=$B$2,Colin!$H8622&lt;=$C$3),Colin!$I8622,)</f>
        <v>0</v>
      </c>
      <c r="P8622" s="38">
        <f>IF(Colin!$G8622&lt;$B$2,Colin!$I8622,0)</f>
        <v>0</v>
      </c>
      <c r="Q8622" s="38">
        <f>IF(Colin!$G8622&lt;$B$1,Colin!$I8622,0)</f>
        <v>0</v>
      </c>
    </row>
    <row r="8623" spans="12:17" x14ac:dyDescent="0.25">
      <c r="L8623" s="38">
        <f>IF(AND(Colin!$G8623=$B$1,Colin!$H8623=$C$3),Colin!$I8623,)</f>
        <v>0</v>
      </c>
      <c r="M8623" s="38">
        <f>IF(AND(Colin!$G8623=$B$1,Colin!$H8623&lt;=$C$3),Colin!$I8623,)</f>
        <v>0</v>
      </c>
      <c r="N8623" s="38">
        <f>IF(AND(Colin!$G8623=$B$2,Colin!$H8623=$C$3),Colin!$I8623,)</f>
        <v>0</v>
      </c>
      <c r="O8623" s="38">
        <f>IF(AND(Colin!$G8623=$B$2,Colin!$H8623&lt;=$C$3),Colin!$I8623,)</f>
        <v>0</v>
      </c>
      <c r="P8623" s="38">
        <f>IF(Colin!$G8623&lt;$B$2,Colin!$I8623,0)</f>
        <v>0</v>
      </c>
      <c r="Q8623" s="38">
        <f>IF(Colin!$G8623&lt;$B$1,Colin!$I8623,0)</f>
        <v>0</v>
      </c>
    </row>
    <row r="8624" spans="12:17" x14ac:dyDescent="0.25">
      <c r="L8624" s="38">
        <f>IF(AND(Colin!$G8624=$B$1,Colin!$H8624=$C$3),Colin!$I8624,)</f>
        <v>0</v>
      </c>
      <c r="M8624" s="38">
        <f>IF(AND(Colin!$G8624=$B$1,Colin!$H8624&lt;=$C$3),Colin!$I8624,)</f>
        <v>0</v>
      </c>
      <c r="N8624" s="38">
        <f>IF(AND(Colin!$G8624=$B$2,Colin!$H8624=$C$3),Colin!$I8624,)</f>
        <v>0</v>
      </c>
      <c r="O8624" s="38">
        <f>IF(AND(Colin!$G8624=$B$2,Colin!$H8624&lt;=$C$3),Colin!$I8624,)</f>
        <v>0</v>
      </c>
      <c r="P8624" s="38">
        <f>IF(Colin!$G8624&lt;$B$2,Colin!$I8624,0)</f>
        <v>0</v>
      </c>
      <c r="Q8624" s="38">
        <f>IF(Colin!$G8624&lt;$B$1,Colin!$I8624,0)</f>
        <v>0</v>
      </c>
    </row>
    <row r="8625" spans="12:17" x14ac:dyDescent="0.25">
      <c r="L8625" s="38">
        <f>IF(AND(Colin!$G8625=$B$1,Colin!$H8625=$C$3),Colin!$I8625,)</f>
        <v>0</v>
      </c>
      <c r="M8625" s="38">
        <f>IF(AND(Colin!$G8625=$B$1,Colin!$H8625&lt;=$C$3),Colin!$I8625,)</f>
        <v>0</v>
      </c>
      <c r="N8625" s="38">
        <f>IF(AND(Colin!$G8625=$B$2,Colin!$H8625=$C$3),Colin!$I8625,)</f>
        <v>0</v>
      </c>
      <c r="O8625" s="38">
        <f>IF(AND(Colin!$G8625=$B$2,Colin!$H8625&lt;=$C$3),Colin!$I8625,)</f>
        <v>0</v>
      </c>
      <c r="P8625" s="38">
        <f>IF(Colin!$G8625&lt;$B$2,Colin!$I8625,0)</f>
        <v>0</v>
      </c>
      <c r="Q8625" s="38">
        <f>IF(Colin!$G8625&lt;$B$1,Colin!$I8625,0)</f>
        <v>0</v>
      </c>
    </row>
    <row r="8626" spans="12:17" x14ac:dyDescent="0.25">
      <c r="L8626" s="38">
        <f>IF(AND(Colin!$G8626=$B$1,Colin!$H8626=$C$3),Colin!$I8626,)</f>
        <v>0</v>
      </c>
      <c r="M8626" s="38">
        <f>IF(AND(Colin!$G8626=$B$1,Colin!$H8626&lt;=$C$3),Colin!$I8626,)</f>
        <v>0</v>
      </c>
      <c r="N8626" s="38">
        <f>IF(AND(Colin!$G8626=$B$2,Colin!$H8626=$C$3),Colin!$I8626,)</f>
        <v>0</v>
      </c>
      <c r="O8626" s="38">
        <f>IF(AND(Colin!$G8626=$B$2,Colin!$H8626&lt;=$C$3),Colin!$I8626,)</f>
        <v>0</v>
      </c>
      <c r="P8626" s="38">
        <f>IF(Colin!$G8626&lt;$B$2,Colin!$I8626,0)</f>
        <v>0</v>
      </c>
      <c r="Q8626" s="38">
        <f>IF(Colin!$G8626&lt;$B$1,Colin!$I8626,0)</f>
        <v>0</v>
      </c>
    </row>
    <row r="8627" spans="12:17" x14ac:dyDescent="0.25">
      <c r="L8627" s="38">
        <f>IF(AND(Colin!$G8627=$B$1,Colin!$H8627=$C$3),Colin!$I8627,)</f>
        <v>0</v>
      </c>
      <c r="M8627" s="38">
        <f>IF(AND(Colin!$G8627=$B$1,Colin!$H8627&lt;=$C$3),Colin!$I8627,)</f>
        <v>0</v>
      </c>
      <c r="N8627" s="38">
        <f>IF(AND(Colin!$G8627=$B$2,Colin!$H8627=$C$3),Colin!$I8627,)</f>
        <v>0</v>
      </c>
      <c r="O8627" s="38">
        <f>IF(AND(Colin!$G8627=$B$2,Colin!$H8627&lt;=$C$3),Colin!$I8627,)</f>
        <v>0</v>
      </c>
      <c r="P8627" s="38">
        <f>IF(Colin!$G8627&lt;$B$2,Colin!$I8627,0)</f>
        <v>0</v>
      </c>
      <c r="Q8627" s="38">
        <f>IF(Colin!$G8627&lt;$B$1,Colin!$I8627,0)</f>
        <v>0</v>
      </c>
    </row>
    <row r="8628" spans="12:17" x14ac:dyDescent="0.25">
      <c r="L8628" s="38">
        <f>IF(AND(Colin!$G8628=$B$1,Colin!$H8628=$C$3),Colin!$I8628,)</f>
        <v>0</v>
      </c>
      <c r="M8628" s="38">
        <f>IF(AND(Colin!$G8628=$B$1,Colin!$H8628&lt;=$C$3),Colin!$I8628,)</f>
        <v>0</v>
      </c>
      <c r="N8628" s="38">
        <f>IF(AND(Colin!$G8628=$B$2,Colin!$H8628=$C$3),Colin!$I8628,)</f>
        <v>0</v>
      </c>
      <c r="O8628" s="38">
        <f>IF(AND(Colin!$G8628=$B$2,Colin!$H8628&lt;=$C$3),Colin!$I8628,)</f>
        <v>0</v>
      </c>
      <c r="P8628" s="38">
        <f>IF(Colin!$G8628&lt;$B$2,Colin!$I8628,0)</f>
        <v>0</v>
      </c>
      <c r="Q8628" s="38">
        <f>IF(Colin!$G8628&lt;$B$1,Colin!$I8628,0)</f>
        <v>0</v>
      </c>
    </row>
    <row r="8629" spans="12:17" x14ac:dyDescent="0.25">
      <c r="L8629" s="38">
        <f>IF(AND(Colin!$G8629=$B$1,Colin!$H8629=$C$3),Colin!$I8629,)</f>
        <v>0</v>
      </c>
      <c r="M8629" s="38">
        <f>IF(AND(Colin!$G8629=$B$1,Colin!$H8629&lt;=$C$3),Colin!$I8629,)</f>
        <v>0</v>
      </c>
      <c r="N8629" s="38">
        <f>IF(AND(Colin!$G8629=$B$2,Colin!$H8629=$C$3),Colin!$I8629,)</f>
        <v>0</v>
      </c>
      <c r="O8629" s="38">
        <f>IF(AND(Colin!$G8629=$B$2,Colin!$H8629&lt;=$C$3),Colin!$I8629,)</f>
        <v>0</v>
      </c>
      <c r="P8629" s="38">
        <f>IF(Colin!$G8629&lt;$B$2,Colin!$I8629,0)</f>
        <v>0</v>
      </c>
      <c r="Q8629" s="38">
        <f>IF(Colin!$G8629&lt;$B$1,Colin!$I8629,0)</f>
        <v>0</v>
      </c>
    </row>
    <row r="8630" spans="12:17" x14ac:dyDescent="0.25">
      <c r="L8630" s="38">
        <f>IF(AND(Colin!$G8630=$B$1,Colin!$H8630=$C$3),Colin!$I8630,)</f>
        <v>0</v>
      </c>
      <c r="M8630" s="38">
        <f>IF(AND(Colin!$G8630=$B$1,Colin!$H8630&lt;=$C$3),Colin!$I8630,)</f>
        <v>0</v>
      </c>
      <c r="N8630" s="38">
        <f>IF(AND(Colin!$G8630=$B$2,Colin!$H8630=$C$3),Colin!$I8630,)</f>
        <v>0</v>
      </c>
      <c r="O8630" s="38">
        <f>IF(AND(Colin!$G8630=$B$2,Colin!$H8630&lt;=$C$3),Colin!$I8630,)</f>
        <v>0</v>
      </c>
      <c r="P8630" s="38">
        <f>IF(Colin!$G8630&lt;$B$2,Colin!$I8630,0)</f>
        <v>0</v>
      </c>
      <c r="Q8630" s="38">
        <f>IF(Colin!$G8630&lt;$B$1,Colin!$I8630,0)</f>
        <v>0</v>
      </c>
    </row>
    <row r="8631" spans="12:17" x14ac:dyDescent="0.25">
      <c r="L8631" s="38">
        <f>IF(AND(Colin!$G8631=$B$1,Colin!$H8631=$C$3),Colin!$I8631,)</f>
        <v>0</v>
      </c>
      <c r="M8631" s="38">
        <f>IF(AND(Colin!$G8631=$B$1,Colin!$H8631&lt;=$C$3),Colin!$I8631,)</f>
        <v>0</v>
      </c>
      <c r="N8631" s="38">
        <f>IF(AND(Colin!$G8631=$B$2,Colin!$H8631=$C$3),Colin!$I8631,)</f>
        <v>0</v>
      </c>
      <c r="O8631" s="38">
        <f>IF(AND(Colin!$G8631=$B$2,Colin!$H8631&lt;=$C$3),Colin!$I8631,)</f>
        <v>0</v>
      </c>
      <c r="P8631" s="38">
        <f>IF(Colin!$G8631&lt;$B$2,Colin!$I8631,0)</f>
        <v>0</v>
      </c>
      <c r="Q8631" s="38">
        <f>IF(Colin!$G8631&lt;$B$1,Colin!$I8631,0)</f>
        <v>0</v>
      </c>
    </row>
    <row r="8632" spans="12:17" x14ac:dyDescent="0.25">
      <c r="L8632" s="38">
        <f>IF(AND(Colin!$G8632=$B$1,Colin!$H8632=$C$3),Colin!$I8632,)</f>
        <v>0</v>
      </c>
      <c r="M8632" s="38">
        <f>IF(AND(Colin!$G8632=$B$1,Colin!$H8632&lt;=$C$3),Colin!$I8632,)</f>
        <v>0</v>
      </c>
      <c r="N8632" s="38">
        <f>IF(AND(Colin!$G8632=$B$2,Colin!$H8632=$C$3),Colin!$I8632,)</f>
        <v>0</v>
      </c>
      <c r="O8632" s="38">
        <f>IF(AND(Colin!$G8632=$B$2,Colin!$H8632&lt;=$C$3),Colin!$I8632,)</f>
        <v>0</v>
      </c>
      <c r="P8632" s="38">
        <f>IF(Colin!$G8632&lt;$B$2,Colin!$I8632,0)</f>
        <v>0</v>
      </c>
      <c r="Q8632" s="38">
        <f>IF(Colin!$G8632&lt;$B$1,Colin!$I8632,0)</f>
        <v>0</v>
      </c>
    </row>
    <row r="8633" spans="12:17" x14ac:dyDescent="0.25">
      <c r="L8633" s="38">
        <f>IF(AND(Colin!$G8633=$B$1,Colin!$H8633=$C$3),Colin!$I8633,)</f>
        <v>0</v>
      </c>
      <c r="M8633" s="38">
        <f>IF(AND(Colin!$G8633=$B$1,Colin!$H8633&lt;=$C$3),Colin!$I8633,)</f>
        <v>0</v>
      </c>
      <c r="N8633" s="38">
        <f>IF(AND(Colin!$G8633=$B$2,Colin!$H8633=$C$3),Colin!$I8633,)</f>
        <v>0</v>
      </c>
      <c r="O8633" s="38">
        <f>IF(AND(Colin!$G8633=$B$2,Colin!$H8633&lt;=$C$3),Colin!$I8633,)</f>
        <v>0</v>
      </c>
      <c r="P8633" s="38">
        <f>IF(Colin!$G8633&lt;$B$2,Colin!$I8633,0)</f>
        <v>0</v>
      </c>
      <c r="Q8633" s="38">
        <f>IF(Colin!$G8633&lt;$B$1,Colin!$I8633,0)</f>
        <v>0</v>
      </c>
    </row>
    <row r="8634" spans="12:17" x14ac:dyDescent="0.25">
      <c r="L8634" s="38">
        <f>IF(AND(Colin!$G8634=$B$1,Colin!$H8634=$C$3),Colin!$I8634,)</f>
        <v>0</v>
      </c>
      <c r="M8634" s="38">
        <f>IF(AND(Colin!$G8634=$B$1,Colin!$H8634&lt;=$C$3),Colin!$I8634,)</f>
        <v>0</v>
      </c>
      <c r="N8634" s="38">
        <f>IF(AND(Colin!$G8634=$B$2,Colin!$H8634=$C$3),Colin!$I8634,)</f>
        <v>0</v>
      </c>
      <c r="O8634" s="38">
        <f>IF(AND(Colin!$G8634=$B$2,Colin!$H8634&lt;=$C$3),Colin!$I8634,)</f>
        <v>0</v>
      </c>
      <c r="P8634" s="38">
        <f>IF(Colin!$G8634&lt;$B$2,Colin!$I8634,0)</f>
        <v>0</v>
      </c>
      <c r="Q8634" s="38">
        <f>IF(Colin!$G8634&lt;$B$1,Colin!$I8634,0)</f>
        <v>0</v>
      </c>
    </row>
    <row r="8635" spans="12:17" x14ac:dyDescent="0.25">
      <c r="L8635" s="38">
        <f>IF(AND(Colin!$G8635=$B$1,Colin!$H8635=$C$3),Colin!$I8635,)</f>
        <v>0</v>
      </c>
      <c r="M8635" s="38">
        <f>IF(AND(Colin!$G8635=$B$1,Colin!$H8635&lt;=$C$3),Colin!$I8635,)</f>
        <v>0</v>
      </c>
      <c r="N8635" s="38">
        <f>IF(AND(Colin!$G8635=$B$2,Colin!$H8635=$C$3),Colin!$I8635,)</f>
        <v>0</v>
      </c>
      <c r="O8635" s="38">
        <f>IF(AND(Colin!$G8635=$B$2,Colin!$H8635&lt;=$C$3),Colin!$I8635,)</f>
        <v>0</v>
      </c>
      <c r="P8635" s="38">
        <f>IF(Colin!$G8635&lt;$B$2,Colin!$I8635,0)</f>
        <v>0</v>
      </c>
      <c r="Q8635" s="38">
        <f>IF(Colin!$G8635&lt;$B$1,Colin!$I8635,0)</f>
        <v>0</v>
      </c>
    </row>
    <row r="8636" spans="12:17" x14ac:dyDescent="0.25">
      <c r="L8636" s="38">
        <f>IF(AND(Colin!$G8636=$B$1,Colin!$H8636=$C$3),Colin!$I8636,)</f>
        <v>0</v>
      </c>
      <c r="M8636" s="38">
        <f>IF(AND(Colin!$G8636=$B$1,Colin!$H8636&lt;=$C$3),Colin!$I8636,)</f>
        <v>0</v>
      </c>
      <c r="N8636" s="38">
        <f>IF(AND(Colin!$G8636=$B$2,Colin!$H8636=$C$3),Colin!$I8636,)</f>
        <v>0</v>
      </c>
      <c r="O8636" s="38">
        <f>IF(AND(Colin!$G8636=$B$2,Colin!$H8636&lt;=$C$3),Colin!$I8636,)</f>
        <v>0</v>
      </c>
      <c r="P8636" s="38">
        <f>IF(Colin!$G8636&lt;$B$2,Colin!$I8636,0)</f>
        <v>0</v>
      </c>
      <c r="Q8636" s="38">
        <f>IF(Colin!$G8636&lt;$B$1,Colin!$I8636,0)</f>
        <v>0</v>
      </c>
    </row>
    <row r="8637" spans="12:17" x14ac:dyDescent="0.25">
      <c r="L8637" s="38">
        <f>IF(AND(Colin!$G8637=$B$1,Colin!$H8637=$C$3),Colin!$I8637,)</f>
        <v>0</v>
      </c>
      <c r="M8637" s="38">
        <f>IF(AND(Colin!$G8637=$B$1,Colin!$H8637&lt;=$C$3),Colin!$I8637,)</f>
        <v>0</v>
      </c>
      <c r="N8637" s="38">
        <f>IF(AND(Colin!$G8637=$B$2,Colin!$H8637=$C$3),Colin!$I8637,)</f>
        <v>0</v>
      </c>
      <c r="O8637" s="38">
        <f>IF(AND(Colin!$G8637=$B$2,Colin!$H8637&lt;=$C$3),Colin!$I8637,)</f>
        <v>0</v>
      </c>
      <c r="P8637" s="38">
        <f>IF(Colin!$G8637&lt;$B$2,Colin!$I8637,0)</f>
        <v>0</v>
      </c>
      <c r="Q8637" s="38">
        <f>IF(Colin!$G8637&lt;$B$1,Colin!$I8637,0)</f>
        <v>0</v>
      </c>
    </row>
    <row r="8638" spans="12:17" x14ac:dyDescent="0.25">
      <c r="L8638" s="38">
        <f>IF(AND(Colin!$G8638=$B$1,Colin!$H8638=$C$3),Colin!$I8638,)</f>
        <v>0</v>
      </c>
      <c r="M8638" s="38">
        <f>IF(AND(Colin!$G8638=$B$1,Colin!$H8638&lt;=$C$3),Colin!$I8638,)</f>
        <v>0</v>
      </c>
      <c r="N8638" s="38">
        <f>IF(AND(Colin!$G8638=$B$2,Colin!$H8638=$C$3),Colin!$I8638,)</f>
        <v>0</v>
      </c>
      <c r="O8638" s="38">
        <f>IF(AND(Colin!$G8638=$B$2,Colin!$H8638&lt;=$C$3),Colin!$I8638,)</f>
        <v>0</v>
      </c>
      <c r="P8638" s="38">
        <f>IF(Colin!$G8638&lt;$B$2,Colin!$I8638,0)</f>
        <v>0</v>
      </c>
      <c r="Q8638" s="38">
        <f>IF(Colin!$G8638&lt;$B$1,Colin!$I8638,0)</f>
        <v>0</v>
      </c>
    </row>
    <row r="8639" spans="12:17" x14ac:dyDescent="0.25">
      <c r="L8639" s="38">
        <f>IF(AND(Colin!$G8639=$B$1,Colin!$H8639=$C$3),Colin!$I8639,)</f>
        <v>0</v>
      </c>
      <c r="M8639" s="38">
        <f>IF(AND(Colin!$G8639=$B$1,Colin!$H8639&lt;=$C$3),Colin!$I8639,)</f>
        <v>0</v>
      </c>
      <c r="N8639" s="38">
        <f>IF(AND(Colin!$G8639=$B$2,Colin!$H8639=$C$3),Colin!$I8639,)</f>
        <v>0</v>
      </c>
      <c r="O8639" s="38">
        <f>IF(AND(Colin!$G8639=$B$2,Colin!$H8639&lt;=$C$3),Colin!$I8639,)</f>
        <v>0</v>
      </c>
      <c r="P8639" s="38">
        <f>IF(Colin!$G8639&lt;$B$2,Colin!$I8639,0)</f>
        <v>0</v>
      </c>
      <c r="Q8639" s="38">
        <f>IF(Colin!$G8639&lt;$B$1,Colin!$I8639,0)</f>
        <v>0</v>
      </c>
    </row>
    <row r="8640" spans="12:17" x14ac:dyDescent="0.25">
      <c r="L8640" s="38">
        <f>IF(AND(Colin!$G8640=$B$1,Colin!$H8640=$C$3),Colin!$I8640,)</f>
        <v>0</v>
      </c>
      <c r="M8640" s="38">
        <f>IF(AND(Colin!$G8640=$B$1,Colin!$H8640&lt;=$C$3),Colin!$I8640,)</f>
        <v>0</v>
      </c>
      <c r="N8640" s="38">
        <f>IF(AND(Colin!$G8640=$B$2,Colin!$H8640=$C$3),Colin!$I8640,)</f>
        <v>0</v>
      </c>
      <c r="O8640" s="38">
        <f>IF(AND(Colin!$G8640=$B$2,Colin!$H8640&lt;=$C$3),Colin!$I8640,)</f>
        <v>0</v>
      </c>
      <c r="P8640" s="38">
        <f>IF(Colin!$G8640&lt;$B$2,Colin!$I8640,0)</f>
        <v>0</v>
      </c>
      <c r="Q8640" s="38">
        <f>IF(Colin!$G8640&lt;$B$1,Colin!$I8640,0)</f>
        <v>0</v>
      </c>
    </row>
    <row r="8641" spans="12:17" x14ac:dyDescent="0.25">
      <c r="L8641" s="38">
        <f>IF(AND(Colin!$G8641=$B$1,Colin!$H8641=$C$3),Colin!$I8641,)</f>
        <v>0</v>
      </c>
      <c r="M8641" s="38">
        <f>IF(AND(Colin!$G8641=$B$1,Colin!$H8641&lt;=$C$3),Colin!$I8641,)</f>
        <v>0</v>
      </c>
      <c r="N8641" s="38">
        <f>IF(AND(Colin!$G8641=$B$2,Colin!$H8641=$C$3),Colin!$I8641,)</f>
        <v>0</v>
      </c>
      <c r="O8641" s="38">
        <f>IF(AND(Colin!$G8641=$B$2,Colin!$H8641&lt;=$C$3),Colin!$I8641,)</f>
        <v>0</v>
      </c>
      <c r="P8641" s="38">
        <f>IF(Colin!$G8641&lt;$B$2,Colin!$I8641,0)</f>
        <v>0</v>
      </c>
      <c r="Q8641" s="38">
        <f>IF(Colin!$G8641&lt;$B$1,Colin!$I8641,0)</f>
        <v>0</v>
      </c>
    </row>
    <row r="8642" spans="12:17" x14ac:dyDescent="0.25">
      <c r="L8642" s="38">
        <f>IF(AND(Colin!$G8642=$B$1,Colin!$H8642=$C$3),Colin!$I8642,)</f>
        <v>0</v>
      </c>
      <c r="M8642" s="38">
        <f>IF(AND(Colin!$G8642=$B$1,Colin!$H8642&lt;=$C$3),Colin!$I8642,)</f>
        <v>0</v>
      </c>
      <c r="N8642" s="38">
        <f>IF(AND(Colin!$G8642=$B$2,Colin!$H8642=$C$3),Colin!$I8642,)</f>
        <v>0</v>
      </c>
      <c r="O8642" s="38">
        <f>IF(AND(Colin!$G8642=$B$2,Colin!$H8642&lt;=$C$3),Colin!$I8642,)</f>
        <v>0</v>
      </c>
      <c r="P8642" s="38">
        <f>IF(Colin!$G8642&lt;$B$2,Colin!$I8642,0)</f>
        <v>0</v>
      </c>
      <c r="Q8642" s="38">
        <f>IF(Colin!$G8642&lt;$B$1,Colin!$I8642,0)</f>
        <v>0</v>
      </c>
    </row>
    <row r="8643" spans="12:17" x14ac:dyDescent="0.25">
      <c r="L8643" s="38">
        <f>IF(AND(Colin!$G8643=$B$1,Colin!$H8643=$C$3),Colin!$I8643,)</f>
        <v>0</v>
      </c>
      <c r="M8643" s="38">
        <f>IF(AND(Colin!$G8643=$B$1,Colin!$H8643&lt;=$C$3),Colin!$I8643,)</f>
        <v>0</v>
      </c>
      <c r="N8643" s="38">
        <f>IF(AND(Colin!$G8643=$B$2,Colin!$H8643=$C$3),Colin!$I8643,)</f>
        <v>0</v>
      </c>
      <c r="O8643" s="38">
        <f>IF(AND(Colin!$G8643=$B$2,Colin!$H8643&lt;=$C$3),Colin!$I8643,)</f>
        <v>0</v>
      </c>
      <c r="P8643" s="38">
        <f>IF(Colin!$G8643&lt;$B$2,Colin!$I8643,0)</f>
        <v>0</v>
      </c>
      <c r="Q8643" s="38">
        <f>IF(Colin!$G8643&lt;$B$1,Colin!$I8643,0)</f>
        <v>0</v>
      </c>
    </row>
    <row r="8644" spans="12:17" x14ac:dyDescent="0.25">
      <c r="L8644" s="38">
        <f>IF(AND(Colin!$G8644=$B$1,Colin!$H8644=$C$3),Colin!$I8644,)</f>
        <v>0</v>
      </c>
      <c r="M8644" s="38">
        <f>IF(AND(Colin!$G8644=$B$1,Colin!$H8644&lt;=$C$3),Colin!$I8644,)</f>
        <v>0</v>
      </c>
      <c r="N8644" s="38">
        <f>IF(AND(Colin!$G8644=$B$2,Colin!$H8644=$C$3),Colin!$I8644,)</f>
        <v>0</v>
      </c>
      <c r="O8644" s="38">
        <f>IF(AND(Colin!$G8644=$B$2,Colin!$H8644&lt;=$C$3),Colin!$I8644,)</f>
        <v>0</v>
      </c>
      <c r="P8644" s="38">
        <f>IF(Colin!$G8644&lt;$B$2,Colin!$I8644,0)</f>
        <v>0</v>
      </c>
      <c r="Q8644" s="38">
        <f>IF(Colin!$G8644&lt;$B$1,Colin!$I8644,0)</f>
        <v>0</v>
      </c>
    </row>
    <row r="8645" spans="12:17" x14ac:dyDescent="0.25">
      <c r="L8645" s="38">
        <f>IF(AND(Colin!$G8645=$B$1,Colin!$H8645=$C$3),Colin!$I8645,)</f>
        <v>0</v>
      </c>
      <c r="M8645" s="38">
        <f>IF(AND(Colin!$G8645=$B$1,Colin!$H8645&lt;=$C$3),Colin!$I8645,)</f>
        <v>0</v>
      </c>
      <c r="N8645" s="38">
        <f>IF(AND(Colin!$G8645=$B$2,Colin!$H8645=$C$3),Colin!$I8645,)</f>
        <v>0</v>
      </c>
      <c r="O8645" s="38">
        <f>IF(AND(Colin!$G8645=$B$2,Colin!$H8645&lt;=$C$3),Colin!$I8645,)</f>
        <v>0</v>
      </c>
      <c r="P8645" s="38">
        <f>IF(Colin!$G8645&lt;$B$2,Colin!$I8645,0)</f>
        <v>0</v>
      </c>
      <c r="Q8645" s="38">
        <f>IF(Colin!$G8645&lt;$B$1,Colin!$I8645,0)</f>
        <v>0</v>
      </c>
    </row>
    <row r="8646" spans="12:17" x14ac:dyDescent="0.25">
      <c r="L8646" s="38">
        <f>IF(AND(Colin!$G8646=$B$1,Colin!$H8646=$C$3),Colin!$I8646,)</f>
        <v>0</v>
      </c>
      <c r="M8646" s="38">
        <f>IF(AND(Colin!$G8646=$B$1,Colin!$H8646&lt;=$C$3),Colin!$I8646,)</f>
        <v>0</v>
      </c>
      <c r="N8646" s="38">
        <f>IF(AND(Colin!$G8646=$B$2,Colin!$H8646=$C$3),Colin!$I8646,)</f>
        <v>0</v>
      </c>
      <c r="O8646" s="38">
        <f>IF(AND(Colin!$G8646=$B$2,Colin!$H8646&lt;=$C$3),Colin!$I8646,)</f>
        <v>0</v>
      </c>
      <c r="P8646" s="38">
        <f>IF(Colin!$G8646&lt;$B$2,Colin!$I8646,0)</f>
        <v>0</v>
      </c>
      <c r="Q8646" s="38">
        <f>IF(Colin!$G8646&lt;$B$1,Colin!$I8646,0)</f>
        <v>0</v>
      </c>
    </row>
    <row r="8647" spans="12:17" x14ac:dyDescent="0.25">
      <c r="L8647" s="38">
        <f>IF(AND(Colin!$G8647=$B$1,Colin!$H8647=$C$3),Colin!$I8647,)</f>
        <v>0</v>
      </c>
      <c r="M8647" s="38">
        <f>IF(AND(Colin!$G8647=$B$1,Colin!$H8647&lt;=$C$3),Colin!$I8647,)</f>
        <v>0</v>
      </c>
      <c r="N8647" s="38">
        <f>IF(AND(Colin!$G8647=$B$2,Colin!$H8647=$C$3),Colin!$I8647,)</f>
        <v>0</v>
      </c>
      <c r="O8647" s="38">
        <f>IF(AND(Colin!$G8647=$B$2,Colin!$H8647&lt;=$C$3),Colin!$I8647,)</f>
        <v>0</v>
      </c>
      <c r="P8647" s="38">
        <f>IF(Colin!$G8647&lt;$B$2,Colin!$I8647,0)</f>
        <v>0</v>
      </c>
      <c r="Q8647" s="38">
        <f>IF(Colin!$G8647&lt;$B$1,Colin!$I8647,0)</f>
        <v>0</v>
      </c>
    </row>
    <row r="8648" spans="12:17" x14ac:dyDescent="0.25">
      <c r="L8648" s="38">
        <f>IF(AND(Colin!$G8648=$B$1,Colin!$H8648=$C$3),Colin!$I8648,)</f>
        <v>0</v>
      </c>
      <c r="M8648" s="38">
        <f>IF(AND(Colin!$G8648=$B$1,Colin!$H8648&lt;=$C$3),Colin!$I8648,)</f>
        <v>0</v>
      </c>
      <c r="N8648" s="38">
        <f>IF(AND(Colin!$G8648=$B$2,Colin!$H8648=$C$3),Colin!$I8648,)</f>
        <v>0</v>
      </c>
      <c r="O8648" s="38">
        <f>IF(AND(Colin!$G8648=$B$2,Colin!$H8648&lt;=$C$3),Colin!$I8648,)</f>
        <v>0</v>
      </c>
      <c r="P8648" s="38">
        <f>IF(Colin!$G8648&lt;$B$2,Colin!$I8648,0)</f>
        <v>0</v>
      </c>
      <c r="Q8648" s="38">
        <f>IF(Colin!$G8648&lt;$B$1,Colin!$I8648,0)</f>
        <v>0</v>
      </c>
    </row>
    <row r="8649" spans="12:17" x14ac:dyDescent="0.25">
      <c r="L8649" s="38">
        <f>IF(AND(Colin!$G8649=$B$1,Colin!$H8649=$C$3),Colin!$I8649,)</f>
        <v>0</v>
      </c>
      <c r="M8649" s="38">
        <f>IF(AND(Colin!$G8649=$B$1,Colin!$H8649&lt;=$C$3),Colin!$I8649,)</f>
        <v>0</v>
      </c>
      <c r="N8649" s="38">
        <f>IF(AND(Colin!$G8649=$B$2,Colin!$H8649=$C$3),Colin!$I8649,)</f>
        <v>0</v>
      </c>
      <c r="O8649" s="38">
        <f>IF(AND(Colin!$G8649=$B$2,Colin!$H8649&lt;=$C$3),Colin!$I8649,)</f>
        <v>0</v>
      </c>
      <c r="P8649" s="38">
        <f>IF(Colin!$G8649&lt;$B$2,Colin!$I8649,0)</f>
        <v>0</v>
      </c>
      <c r="Q8649" s="38">
        <f>IF(Colin!$G8649&lt;$B$1,Colin!$I8649,0)</f>
        <v>0</v>
      </c>
    </row>
    <row r="8650" spans="12:17" x14ac:dyDescent="0.25">
      <c r="L8650" s="38">
        <f>IF(AND(Colin!$G8650=$B$1,Colin!$H8650=$C$3),Colin!$I8650,)</f>
        <v>0</v>
      </c>
      <c r="M8650" s="38">
        <f>IF(AND(Colin!$G8650=$B$1,Colin!$H8650&lt;=$C$3),Colin!$I8650,)</f>
        <v>0</v>
      </c>
      <c r="N8650" s="38">
        <f>IF(AND(Colin!$G8650=$B$2,Colin!$H8650=$C$3),Colin!$I8650,)</f>
        <v>0</v>
      </c>
      <c r="O8650" s="38">
        <f>IF(AND(Colin!$G8650=$B$2,Colin!$H8650&lt;=$C$3),Colin!$I8650,)</f>
        <v>0</v>
      </c>
      <c r="P8650" s="38">
        <f>IF(Colin!$G8650&lt;$B$2,Colin!$I8650,0)</f>
        <v>0</v>
      </c>
      <c r="Q8650" s="38">
        <f>IF(Colin!$G8650&lt;$B$1,Colin!$I8650,0)</f>
        <v>0</v>
      </c>
    </row>
    <row r="8651" spans="12:17" x14ac:dyDescent="0.25">
      <c r="L8651" s="38">
        <f>IF(AND(Colin!$G8651=$B$1,Colin!$H8651=$C$3),Colin!$I8651,)</f>
        <v>0</v>
      </c>
      <c r="M8651" s="38">
        <f>IF(AND(Colin!$G8651=$B$1,Colin!$H8651&lt;=$C$3),Colin!$I8651,)</f>
        <v>0</v>
      </c>
      <c r="N8651" s="38">
        <f>IF(AND(Colin!$G8651=$B$2,Colin!$H8651=$C$3),Colin!$I8651,)</f>
        <v>0</v>
      </c>
      <c r="O8651" s="38">
        <f>IF(AND(Colin!$G8651=$B$2,Colin!$H8651&lt;=$C$3),Colin!$I8651,)</f>
        <v>0</v>
      </c>
      <c r="P8651" s="38">
        <f>IF(Colin!$G8651&lt;$B$2,Colin!$I8651,0)</f>
        <v>0</v>
      </c>
      <c r="Q8651" s="38">
        <f>IF(Colin!$G8651&lt;$B$1,Colin!$I8651,0)</f>
        <v>0</v>
      </c>
    </row>
    <row r="8652" spans="12:17" x14ac:dyDescent="0.25">
      <c r="L8652" s="38">
        <f>IF(AND(Colin!$G8652=$B$1,Colin!$H8652=$C$3),Colin!$I8652,)</f>
        <v>0</v>
      </c>
      <c r="M8652" s="38">
        <f>IF(AND(Colin!$G8652=$B$1,Colin!$H8652&lt;=$C$3),Colin!$I8652,)</f>
        <v>0</v>
      </c>
      <c r="N8652" s="38">
        <f>IF(AND(Colin!$G8652=$B$2,Colin!$H8652=$C$3),Colin!$I8652,)</f>
        <v>0</v>
      </c>
      <c r="O8652" s="38">
        <f>IF(AND(Colin!$G8652=$B$2,Colin!$H8652&lt;=$C$3),Colin!$I8652,)</f>
        <v>0</v>
      </c>
      <c r="P8652" s="38">
        <f>IF(Colin!$G8652&lt;$B$2,Colin!$I8652,0)</f>
        <v>0</v>
      </c>
      <c r="Q8652" s="38">
        <f>IF(Colin!$G8652&lt;$B$1,Colin!$I8652,0)</f>
        <v>0</v>
      </c>
    </row>
    <row r="8653" spans="12:17" x14ac:dyDescent="0.25">
      <c r="L8653" s="38">
        <f>IF(AND(Colin!$G8653=$B$1,Colin!$H8653=$C$3),Colin!$I8653,)</f>
        <v>0</v>
      </c>
      <c r="M8653" s="38">
        <f>IF(AND(Colin!$G8653=$B$1,Colin!$H8653&lt;=$C$3),Colin!$I8653,)</f>
        <v>0</v>
      </c>
      <c r="N8653" s="38">
        <f>IF(AND(Colin!$G8653=$B$2,Colin!$H8653=$C$3),Colin!$I8653,)</f>
        <v>0</v>
      </c>
      <c r="O8653" s="38">
        <f>IF(AND(Colin!$G8653=$B$2,Colin!$H8653&lt;=$C$3),Colin!$I8653,)</f>
        <v>0</v>
      </c>
      <c r="P8653" s="38">
        <f>IF(Colin!$G8653&lt;$B$2,Colin!$I8653,0)</f>
        <v>0</v>
      </c>
      <c r="Q8653" s="38">
        <f>IF(Colin!$G8653&lt;$B$1,Colin!$I8653,0)</f>
        <v>0</v>
      </c>
    </row>
    <row r="8654" spans="12:17" x14ac:dyDescent="0.25">
      <c r="L8654" s="38">
        <f>IF(AND(Colin!$G8654=$B$1,Colin!$H8654=$C$3),Colin!$I8654,)</f>
        <v>0</v>
      </c>
      <c r="M8654" s="38">
        <f>IF(AND(Colin!$G8654=$B$1,Colin!$H8654&lt;=$C$3),Colin!$I8654,)</f>
        <v>0</v>
      </c>
      <c r="N8654" s="38">
        <f>IF(AND(Colin!$G8654=$B$2,Colin!$H8654=$C$3),Colin!$I8654,)</f>
        <v>0</v>
      </c>
      <c r="O8654" s="38">
        <f>IF(AND(Colin!$G8654=$B$2,Colin!$H8654&lt;=$C$3),Colin!$I8654,)</f>
        <v>0</v>
      </c>
      <c r="P8654" s="38">
        <f>IF(Colin!$G8654&lt;$B$2,Colin!$I8654,0)</f>
        <v>0</v>
      </c>
      <c r="Q8654" s="38">
        <f>IF(Colin!$G8654&lt;$B$1,Colin!$I8654,0)</f>
        <v>0</v>
      </c>
    </row>
    <row r="8655" spans="12:17" x14ac:dyDescent="0.25">
      <c r="L8655" s="38">
        <f>IF(AND(Colin!$G8655=$B$1,Colin!$H8655=$C$3),Colin!$I8655,)</f>
        <v>0</v>
      </c>
      <c r="M8655" s="38">
        <f>IF(AND(Colin!$G8655=$B$1,Colin!$H8655&lt;=$C$3),Colin!$I8655,)</f>
        <v>0</v>
      </c>
      <c r="N8655" s="38">
        <f>IF(AND(Colin!$G8655=$B$2,Colin!$H8655=$C$3),Colin!$I8655,)</f>
        <v>0</v>
      </c>
      <c r="O8655" s="38">
        <f>IF(AND(Colin!$G8655=$B$2,Colin!$H8655&lt;=$C$3),Colin!$I8655,)</f>
        <v>0</v>
      </c>
      <c r="P8655" s="38">
        <f>IF(Colin!$G8655&lt;$B$2,Colin!$I8655,0)</f>
        <v>0</v>
      </c>
      <c r="Q8655" s="38">
        <f>IF(Colin!$G8655&lt;$B$1,Colin!$I8655,0)</f>
        <v>0</v>
      </c>
    </row>
    <row r="8656" spans="12:17" x14ac:dyDescent="0.25">
      <c r="L8656" s="38">
        <f>IF(AND(Colin!$G8656=$B$1,Colin!$H8656=$C$3),Colin!$I8656,)</f>
        <v>0</v>
      </c>
      <c r="M8656" s="38">
        <f>IF(AND(Colin!$G8656=$B$1,Colin!$H8656&lt;=$C$3),Colin!$I8656,)</f>
        <v>0</v>
      </c>
      <c r="N8656" s="38">
        <f>IF(AND(Colin!$G8656=$B$2,Colin!$H8656=$C$3),Colin!$I8656,)</f>
        <v>0</v>
      </c>
      <c r="O8656" s="38">
        <f>IF(AND(Colin!$G8656=$B$2,Colin!$H8656&lt;=$C$3),Colin!$I8656,)</f>
        <v>0</v>
      </c>
      <c r="P8656" s="38">
        <f>IF(Colin!$G8656&lt;$B$2,Colin!$I8656,0)</f>
        <v>0</v>
      </c>
      <c r="Q8656" s="38">
        <f>IF(Colin!$G8656&lt;$B$1,Colin!$I8656,0)</f>
        <v>0</v>
      </c>
    </row>
    <row r="8657" spans="12:17" x14ac:dyDescent="0.25">
      <c r="L8657" s="38">
        <f>IF(AND(Colin!$G8657=$B$1,Colin!$H8657=$C$3),Colin!$I8657,)</f>
        <v>0</v>
      </c>
      <c r="M8657" s="38">
        <f>IF(AND(Colin!$G8657=$B$1,Colin!$H8657&lt;=$C$3),Colin!$I8657,)</f>
        <v>0</v>
      </c>
      <c r="N8657" s="38">
        <f>IF(AND(Colin!$G8657=$B$2,Colin!$H8657=$C$3),Colin!$I8657,)</f>
        <v>0</v>
      </c>
      <c r="O8657" s="38">
        <f>IF(AND(Colin!$G8657=$B$2,Colin!$H8657&lt;=$C$3),Colin!$I8657,)</f>
        <v>0</v>
      </c>
      <c r="P8657" s="38">
        <f>IF(Colin!$G8657&lt;$B$2,Colin!$I8657,0)</f>
        <v>0</v>
      </c>
      <c r="Q8657" s="38">
        <f>IF(Colin!$G8657&lt;$B$1,Colin!$I8657,0)</f>
        <v>0</v>
      </c>
    </row>
    <row r="8658" spans="12:17" x14ac:dyDescent="0.25">
      <c r="L8658" s="38">
        <f>IF(AND(Colin!$G8658=$B$1,Colin!$H8658=$C$3),Colin!$I8658,)</f>
        <v>0</v>
      </c>
      <c r="M8658" s="38">
        <f>IF(AND(Colin!$G8658=$B$1,Colin!$H8658&lt;=$C$3),Colin!$I8658,)</f>
        <v>0</v>
      </c>
      <c r="N8658" s="38">
        <f>IF(AND(Colin!$G8658=$B$2,Colin!$H8658=$C$3),Colin!$I8658,)</f>
        <v>0</v>
      </c>
      <c r="O8658" s="38">
        <f>IF(AND(Colin!$G8658=$B$2,Colin!$H8658&lt;=$C$3),Colin!$I8658,)</f>
        <v>0</v>
      </c>
      <c r="P8658" s="38">
        <f>IF(Colin!$G8658&lt;$B$2,Colin!$I8658,0)</f>
        <v>0</v>
      </c>
      <c r="Q8658" s="38">
        <f>IF(Colin!$G8658&lt;$B$1,Colin!$I8658,0)</f>
        <v>0</v>
      </c>
    </row>
    <row r="8659" spans="12:17" x14ac:dyDescent="0.25">
      <c r="L8659" s="38">
        <f>IF(AND(Colin!$G8659=$B$1,Colin!$H8659=$C$3),Colin!$I8659,)</f>
        <v>0</v>
      </c>
      <c r="M8659" s="38">
        <f>IF(AND(Colin!$G8659=$B$1,Colin!$H8659&lt;=$C$3),Colin!$I8659,)</f>
        <v>0</v>
      </c>
      <c r="N8659" s="38">
        <f>IF(AND(Colin!$G8659=$B$2,Colin!$H8659=$C$3),Colin!$I8659,)</f>
        <v>0</v>
      </c>
      <c r="O8659" s="38">
        <f>IF(AND(Colin!$G8659=$B$2,Colin!$H8659&lt;=$C$3),Colin!$I8659,)</f>
        <v>0</v>
      </c>
      <c r="P8659" s="38">
        <f>IF(Colin!$G8659&lt;$B$2,Colin!$I8659,0)</f>
        <v>0</v>
      </c>
      <c r="Q8659" s="38">
        <f>IF(Colin!$G8659&lt;$B$1,Colin!$I8659,0)</f>
        <v>0</v>
      </c>
    </row>
    <row r="8660" spans="12:17" x14ac:dyDescent="0.25">
      <c r="L8660" s="38">
        <f>IF(AND(Colin!$G8660=$B$1,Colin!$H8660=$C$3),Colin!$I8660,)</f>
        <v>0</v>
      </c>
      <c r="M8660" s="38">
        <f>IF(AND(Colin!$G8660=$B$1,Colin!$H8660&lt;=$C$3),Colin!$I8660,)</f>
        <v>0</v>
      </c>
      <c r="N8660" s="38">
        <f>IF(AND(Colin!$G8660=$B$2,Colin!$H8660=$C$3),Colin!$I8660,)</f>
        <v>0</v>
      </c>
      <c r="O8660" s="38">
        <f>IF(AND(Colin!$G8660=$B$2,Colin!$H8660&lt;=$C$3),Colin!$I8660,)</f>
        <v>0</v>
      </c>
      <c r="P8660" s="38">
        <f>IF(Colin!$G8660&lt;$B$2,Colin!$I8660,0)</f>
        <v>0</v>
      </c>
      <c r="Q8660" s="38">
        <f>IF(Colin!$G8660&lt;$B$1,Colin!$I8660,0)</f>
        <v>0</v>
      </c>
    </row>
    <row r="8661" spans="12:17" x14ac:dyDescent="0.25">
      <c r="L8661" s="38">
        <f>IF(AND(Colin!$G8661=$B$1,Colin!$H8661=$C$3),Colin!$I8661,)</f>
        <v>0</v>
      </c>
      <c r="M8661" s="38">
        <f>IF(AND(Colin!$G8661=$B$1,Colin!$H8661&lt;=$C$3),Colin!$I8661,)</f>
        <v>0</v>
      </c>
      <c r="N8661" s="38">
        <f>IF(AND(Colin!$G8661=$B$2,Colin!$H8661=$C$3),Colin!$I8661,)</f>
        <v>0</v>
      </c>
      <c r="O8661" s="38">
        <f>IF(AND(Colin!$G8661=$B$2,Colin!$H8661&lt;=$C$3),Colin!$I8661,)</f>
        <v>0</v>
      </c>
      <c r="P8661" s="38">
        <f>IF(Colin!$G8661&lt;$B$2,Colin!$I8661,0)</f>
        <v>0</v>
      </c>
      <c r="Q8661" s="38">
        <f>IF(Colin!$G8661&lt;$B$1,Colin!$I8661,0)</f>
        <v>0</v>
      </c>
    </row>
    <row r="8662" spans="12:17" x14ac:dyDescent="0.25">
      <c r="L8662" s="38">
        <f>IF(AND(Colin!$G8662=$B$1,Colin!$H8662=$C$3),Colin!$I8662,)</f>
        <v>0</v>
      </c>
      <c r="M8662" s="38">
        <f>IF(AND(Colin!$G8662=$B$1,Colin!$H8662&lt;=$C$3),Colin!$I8662,)</f>
        <v>0</v>
      </c>
      <c r="N8662" s="38">
        <f>IF(AND(Colin!$G8662=$B$2,Colin!$H8662=$C$3),Colin!$I8662,)</f>
        <v>0</v>
      </c>
      <c r="O8662" s="38">
        <f>IF(AND(Colin!$G8662=$B$2,Colin!$H8662&lt;=$C$3),Colin!$I8662,)</f>
        <v>0</v>
      </c>
      <c r="P8662" s="38">
        <f>IF(Colin!$G8662&lt;$B$2,Colin!$I8662,0)</f>
        <v>0</v>
      </c>
      <c r="Q8662" s="38">
        <f>IF(Colin!$G8662&lt;$B$1,Colin!$I8662,0)</f>
        <v>0</v>
      </c>
    </row>
    <row r="8663" spans="12:17" x14ac:dyDescent="0.25">
      <c r="L8663" s="38">
        <f>IF(AND(Colin!$G8663=$B$1,Colin!$H8663=$C$3),Colin!$I8663,)</f>
        <v>0</v>
      </c>
      <c r="M8663" s="38">
        <f>IF(AND(Colin!$G8663=$B$1,Colin!$H8663&lt;=$C$3),Colin!$I8663,)</f>
        <v>0</v>
      </c>
      <c r="N8663" s="38">
        <f>IF(AND(Colin!$G8663=$B$2,Colin!$H8663=$C$3),Colin!$I8663,)</f>
        <v>0</v>
      </c>
      <c r="O8663" s="38">
        <f>IF(AND(Colin!$G8663=$B$2,Colin!$H8663&lt;=$C$3),Colin!$I8663,)</f>
        <v>0</v>
      </c>
      <c r="P8663" s="38">
        <f>IF(Colin!$G8663&lt;$B$2,Colin!$I8663,0)</f>
        <v>0</v>
      </c>
      <c r="Q8663" s="38">
        <f>IF(Colin!$G8663&lt;$B$1,Colin!$I8663,0)</f>
        <v>0</v>
      </c>
    </row>
    <row r="8664" spans="12:17" x14ac:dyDescent="0.25">
      <c r="L8664" s="38">
        <f>IF(AND(Colin!$G8664=$B$1,Colin!$H8664=$C$3),Colin!$I8664,)</f>
        <v>0</v>
      </c>
      <c r="M8664" s="38">
        <f>IF(AND(Colin!$G8664=$B$1,Colin!$H8664&lt;=$C$3),Colin!$I8664,)</f>
        <v>0</v>
      </c>
      <c r="N8664" s="38">
        <f>IF(AND(Colin!$G8664=$B$2,Colin!$H8664=$C$3),Colin!$I8664,)</f>
        <v>0</v>
      </c>
      <c r="O8664" s="38">
        <f>IF(AND(Colin!$G8664=$B$2,Colin!$H8664&lt;=$C$3),Colin!$I8664,)</f>
        <v>0</v>
      </c>
      <c r="P8664" s="38">
        <f>IF(Colin!$G8664&lt;$B$2,Colin!$I8664,0)</f>
        <v>0</v>
      </c>
      <c r="Q8664" s="38">
        <f>IF(Colin!$G8664&lt;$B$1,Colin!$I8664,0)</f>
        <v>0</v>
      </c>
    </row>
    <row r="8665" spans="12:17" x14ac:dyDescent="0.25">
      <c r="L8665" s="38">
        <f>IF(AND(Colin!$G8665=$B$1,Colin!$H8665=$C$3),Colin!$I8665,)</f>
        <v>0</v>
      </c>
      <c r="M8665" s="38">
        <f>IF(AND(Colin!$G8665=$B$1,Colin!$H8665&lt;=$C$3),Colin!$I8665,)</f>
        <v>0</v>
      </c>
      <c r="N8665" s="38">
        <f>IF(AND(Colin!$G8665=$B$2,Colin!$H8665=$C$3),Colin!$I8665,)</f>
        <v>0</v>
      </c>
      <c r="O8665" s="38">
        <f>IF(AND(Colin!$G8665=$B$2,Colin!$H8665&lt;=$C$3),Colin!$I8665,)</f>
        <v>0</v>
      </c>
      <c r="P8665" s="38">
        <f>IF(Colin!$G8665&lt;$B$2,Colin!$I8665,0)</f>
        <v>0</v>
      </c>
      <c r="Q8665" s="38">
        <f>IF(Colin!$G8665&lt;$B$1,Colin!$I8665,0)</f>
        <v>0</v>
      </c>
    </row>
    <row r="8666" spans="12:17" x14ac:dyDescent="0.25">
      <c r="L8666" s="38">
        <f>IF(AND(Colin!$G8666=$B$1,Colin!$H8666=$C$3),Colin!$I8666,)</f>
        <v>0</v>
      </c>
      <c r="M8666" s="38">
        <f>IF(AND(Colin!$G8666=$B$1,Colin!$H8666&lt;=$C$3),Colin!$I8666,)</f>
        <v>0</v>
      </c>
      <c r="N8666" s="38">
        <f>IF(AND(Colin!$G8666=$B$2,Colin!$H8666=$C$3),Colin!$I8666,)</f>
        <v>0</v>
      </c>
      <c r="O8666" s="38">
        <f>IF(AND(Colin!$G8666=$B$2,Colin!$H8666&lt;=$C$3),Colin!$I8666,)</f>
        <v>0</v>
      </c>
      <c r="P8666" s="38">
        <f>IF(Colin!$G8666&lt;$B$2,Colin!$I8666,0)</f>
        <v>0</v>
      </c>
      <c r="Q8666" s="38">
        <f>IF(Colin!$G8666&lt;$B$1,Colin!$I8666,0)</f>
        <v>0</v>
      </c>
    </row>
    <row r="8667" spans="12:17" x14ac:dyDescent="0.25">
      <c r="L8667" s="38">
        <f>IF(AND(Colin!$G8667=$B$1,Colin!$H8667=$C$3),Colin!$I8667,)</f>
        <v>0</v>
      </c>
      <c r="M8667" s="38">
        <f>IF(AND(Colin!$G8667=$B$1,Colin!$H8667&lt;=$C$3),Colin!$I8667,)</f>
        <v>0</v>
      </c>
      <c r="N8667" s="38">
        <f>IF(AND(Colin!$G8667=$B$2,Colin!$H8667=$C$3),Colin!$I8667,)</f>
        <v>0</v>
      </c>
      <c r="O8667" s="38">
        <f>IF(AND(Colin!$G8667=$B$2,Colin!$H8667&lt;=$C$3),Colin!$I8667,)</f>
        <v>0</v>
      </c>
      <c r="P8667" s="38">
        <f>IF(Colin!$G8667&lt;$B$2,Colin!$I8667,0)</f>
        <v>0</v>
      </c>
      <c r="Q8667" s="38">
        <f>IF(Colin!$G8667&lt;$B$1,Colin!$I8667,0)</f>
        <v>0</v>
      </c>
    </row>
    <row r="8668" spans="12:17" x14ac:dyDescent="0.25">
      <c r="L8668" s="38">
        <f>IF(AND(Colin!$G8668=$B$1,Colin!$H8668=$C$3),Colin!$I8668,)</f>
        <v>0</v>
      </c>
      <c r="M8668" s="38">
        <f>IF(AND(Colin!$G8668=$B$1,Colin!$H8668&lt;=$C$3),Colin!$I8668,)</f>
        <v>0</v>
      </c>
      <c r="N8668" s="38">
        <f>IF(AND(Colin!$G8668=$B$2,Colin!$H8668=$C$3),Colin!$I8668,)</f>
        <v>0</v>
      </c>
      <c r="O8668" s="38">
        <f>IF(AND(Colin!$G8668=$B$2,Colin!$H8668&lt;=$C$3),Colin!$I8668,)</f>
        <v>0</v>
      </c>
      <c r="P8668" s="38">
        <f>IF(Colin!$G8668&lt;$B$2,Colin!$I8668,0)</f>
        <v>0</v>
      </c>
      <c r="Q8668" s="38">
        <f>IF(Colin!$G8668&lt;$B$1,Colin!$I8668,0)</f>
        <v>0</v>
      </c>
    </row>
    <row r="8669" spans="12:17" x14ac:dyDescent="0.25">
      <c r="L8669" s="38">
        <f>IF(AND(Colin!$G8669=$B$1,Colin!$H8669=$C$3),Colin!$I8669,)</f>
        <v>0</v>
      </c>
      <c r="M8669" s="38">
        <f>IF(AND(Colin!$G8669=$B$1,Colin!$H8669&lt;=$C$3),Colin!$I8669,)</f>
        <v>0</v>
      </c>
      <c r="N8669" s="38">
        <f>IF(AND(Colin!$G8669=$B$2,Colin!$H8669=$C$3),Colin!$I8669,)</f>
        <v>0</v>
      </c>
      <c r="O8669" s="38">
        <f>IF(AND(Colin!$G8669=$B$2,Colin!$H8669&lt;=$C$3),Colin!$I8669,)</f>
        <v>0</v>
      </c>
      <c r="P8669" s="38">
        <f>IF(Colin!$G8669&lt;$B$2,Colin!$I8669,0)</f>
        <v>0</v>
      </c>
      <c r="Q8669" s="38">
        <f>IF(Colin!$G8669&lt;$B$1,Colin!$I8669,0)</f>
        <v>0</v>
      </c>
    </row>
    <row r="8670" spans="12:17" x14ac:dyDescent="0.25">
      <c r="L8670" s="38">
        <f>IF(AND(Colin!$G8670=$B$1,Colin!$H8670=$C$3),Colin!$I8670,)</f>
        <v>0</v>
      </c>
      <c r="M8670" s="38">
        <f>IF(AND(Colin!$G8670=$B$1,Colin!$H8670&lt;=$C$3),Colin!$I8670,)</f>
        <v>0</v>
      </c>
      <c r="N8670" s="38">
        <f>IF(AND(Colin!$G8670=$B$2,Colin!$H8670=$C$3),Colin!$I8670,)</f>
        <v>0</v>
      </c>
      <c r="O8670" s="38">
        <f>IF(AND(Colin!$G8670=$B$2,Colin!$H8670&lt;=$C$3),Colin!$I8670,)</f>
        <v>0</v>
      </c>
      <c r="P8670" s="38">
        <f>IF(Colin!$G8670&lt;$B$2,Colin!$I8670,0)</f>
        <v>0</v>
      </c>
      <c r="Q8670" s="38">
        <f>IF(Colin!$G8670&lt;$B$1,Colin!$I8670,0)</f>
        <v>0</v>
      </c>
    </row>
    <row r="8671" spans="12:17" x14ac:dyDescent="0.25">
      <c r="L8671" s="38">
        <f>IF(AND(Colin!$G8671=$B$1,Colin!$H8671=$C$3),Colin!$I8671,)</f>
        <v>0</v>
      </c>
      <c r="M8671" s="38">
        <f>IF(AND(Colin!$G8671=$B$1,Colin!$H8671&lt;=$C$3),Colin!$I8671,)</f>
        <v>0</v>
      </c>
      <c r="N8671" s="38">
        <f>IF(AND(Colin!$G8671=$B$2,Colin!$H8671=$C$3),Colin!$I8671,)</f>
        <v>0</v>
      </c>
      <c r="O8671" s="38">
        <f>IF(AND(Colin!$G8671=$B$2,Colin!$H8671&lt;=$C$3),Colin!$I8671,)</f>
        <v>0</v>
      </c>
      <c r="P8671" s="38">
        <f>IF(Colin!$G8671&lt;$B$2,Colin!$I8671,0)</f>
        <v>0</v>
      </c>
      <c r="Q8671" s="38">
        <f>IF(Colin!$G8671&lt;$B$1,Colin!$I8671,0)</f>
        <v>0</v>
      </c>
    </row>
    <row r="8672" spans="12:17" x14ac:dyDescent="0.25">
      <c r="L8672" s="38">
        <f>IF(AND(Colin!$G8672=$B$1,Colin!$H8672=$C$3),Colin!$I8672,)</f>
        <v>0</v>
      </c>
      <c r="M8672" s="38">
        <f>IF(AND(Colin!$G8672=$B$1,Colin!$H8672&lt;=$C$3),Colin!$I8672,)</f>
        <v>0</v>
      </c>
      <c r="N8672" s="38">
        <f>IF(AND(Colin!$G8672=$B$2,Colin!$H8672=$C$3),Colin!$I8672,)</f>
        <v>0</v>
      </c>
      <c r="O8672" s="38">
        <f>IF(AND(Colin!$G8672=$B$2,Colin!$H8672&lt;=$C$3),Colin!$I8672,)</f>
        <v>0</v>
      </c>
      <c r="P8672" s="38">
        <f>IF(Colin!$G8672&lt;$B$2,Colin!$I8672,0)</f>
        <v>0</v>
      </c>
      <c r="Q8672" s="38">
        <f>IF(Colin!$G8672&lt;$B$1,Colin!$I8672,0)</f>
        <v>0</v>
      </c>
    </row>
    <row r="8673" spans="12:17" x14ac:dyDescent="0.25">
      <c r="L8673" s="38">
        <f>IF(AND(Colin!$G8673=$B$1,Colin!$H8673=$C$3),Colin!$I8673,)</f>
        <v>0</v>
      </c>
      <c r="M8673" s="38">
        <f>IF(AND(Colin!$G8673=$B$1,Colin!$H8673&lt;=$C$3),Colin!$I8673,)</f>
        <v>0</v>
      </c>
      <c r="N8673" s="38">
        <f>IF(AND(Colin!$G8673=$B$2,Colin!$H8673=$C$3),Colin!$I8673,)</f>
        <v>0</v>
      </c>
      <c r="O8673" s="38">
        <f>IF(AND(Colin!$G8673=$B$2,Colin!$H8673&lt;=$C$3),Colin!$I8673,)</f>
        <v>0</v>
      </c>
      <c r="P8673" s="38">
        <f>IF(Colin!$G8673&lt;$B$2,Colin!$I8673,0)</f>
        <v>0</v>
      </c>
      <c r="Q8673" s="38">
        <f>IF(Colin!$G8673&lt;$B$1,Colin!$I8673,0)</f>
        <v>0</v>
      </c>
    </row>
    <row r="8674" spans="12:17" x14ac:dyDescent="0.25">
      <c r="L8674" s="38">
        <f>IF(AND(Colin!$G8674=$B$1,Colin!$H8674=$C$3),Colin!$I8674,)</f>
        <v>0</v>
      </c>
      <c r="M8674" s="38">
        <f>IF(AND(Colin!$G8674=$B$1,Colin!$H8674&lt;=$C$3),Colin!$I8674,)</f>
        <v>0</v>
      </c>
      <c r="N8674" s="38">
        <f>IF(AND(Colin!$G8674=$B$2,Colin!$H8674=$C$3),Colin!$I8674,)</f>
        <v>0</v>
      </c>
      <c r="O8674" s="38">
        <f>IF(AND(Colin!$G8674=$B$2,Colin!$H8674&lt;=$C$3),Colin!$I8674,)</f>
        <v>0</v>
      </c>
      <c r="P8674" s="38">
        <f>IF(Colin!$G8674&lt;$B$2,Colin!$I8674,0)</f>
        <v>0</v>
      </c>
      <c r="Q8674" s="38">
        <f>IF(Colin!$G8674&lt;$B$1,Colin!$I8674,0)</f>
        <v>0</v>
      </c>
    </row>
    <row r="8675" spans="12:17" x14ac:dyDescent="0.25">
      <c r="L8675" s="38">
        <f>IF(AND(Colin!$G8675=$B$1,Colin!$H8675=$C$3),Colin!$I8675,)</f>
        <v>0</v>
      </c>
      <c r="M8675" s="38">
        <f>IF(AND(Colin!$G8675=$B$1,Colin!$H8675&lt;=$C$3),Colin!$I8675,)</f>
        <v>0</v>
      </c>
      <c r="N8675" s="38">
        <f>IF(AND(Colin!$G8675=$B$2,Colin!$H8675=$C$3),Colin!$I8675,)</f>
        <v>0</v>
      </c>
      <c r="O8675" s="38">
        <f>IF(AND(Colin!$G8675=$B$2,Colin!$H8675&lt;=$C$3),Colin!$I8675,)</f>
        <v>0</v>
      </c>
      <c r="P8675" s="38">
        <f>IF(Colin!$G8675&lt;$B$2,Colin!$I8675,0)</f>
        <v>0</v>
      </c>
      <c r="Q8675" s="38">
        <f>IF(Colin!$G8675&lt;$B$1,Colin!$I8675,0)</f>
        <v>0</v>
      </c>
    </row>
    <row r="8676" spans="12:17" x14ac:dyDescent="0.25">
      <c r="L8676" s="38">
        <f>IF(AND(Colin!$G8676=$B$1,Colin!$H8676=$C$3),Colin!$I8676,)</f>
        <v>0</v>
      </c>
      <c r="M8676" s="38">
        <f>IF(AND(Colin!$G8676=$B$1,Colin!$H8676&lt;=$C$3),Colin!$I8676,)</f>
        <v>0</v>
      </c>
      <c r="N8676" s="38">
        <f>IF(AND(Colin!$G8676=$B$2,Colin!$H8676=$C$3),Colin!$I8676,)</f>
        <v>0</v>
      </c>
      <c r="O8676" s="38">
        <f>IF(AND(Colin!$G8676=$B$2,Colin!$H8676&lt;=$C$3),Colin!$I8676,)</f>
        <v>0</v>
      </c>
      <c r="P8676" s="38">
        <f>IF(Colin!$G8676&lt;$B$2,Colin!$I8676,0)</f>
        <v>0</v>
      </c>
      <c r="Q8676" s="38">
        <f>IF(Colin!$G8676&lt;$B$1,Colin!$I8676,0)</f>
        <v>0</v>
      </c>
    </row>
    <row r="8677" spans="12:17" x14ac:dyDescent="0.25">
      <c r="L8677" s="38">
        <f>IF(AND(Colin!$G8677=$B$1,Colin!$H8677=$C$3),Colin!$I8677,)</f>
        <v>0</v>
      </c>
      <c r="M8677" s="38">
        <f>IF(AND(Colin!$G8677=$B$1,Colin!$H8677&lt;=$C$3),Colin!$I8677,)</f>
        <v>0</v>
      </c>
      <c r="N8677" s="38">
        <f>IF(AND(Colin!$G8677=$B$2,Colin!$H8677=$C$3),Colin!$I8677,)</f>
        <v>0</v>
      </c>
      <c r="O8677" s="38">
        <f>IF(AND(Colin!$G8677=$B$2,Colin!$H8677&lt;=$C$3),Colin!$I8677,)</f>
        <v>0</v>
      </c>
      <c r="P8677" s="38">
        <f>IF(Colin!$G8677&lt;$B$2,Colin!$I8677,0)</f>
        <v>0</v>
      </c>
      <c r="Q8677" s="38">
        <f>IF(Colin!$G8677&lt;$B$1,Colin!$I8677,0)</f>
        <v>0</v>
      </c>
    </row>
    <row r="8678" spans="12:17" x14ac:dyDescent="0.25">
      <c r="L8678" s="38">
        <f>IF(AND(Colin!$G8678=$B$1,Colin!$H8678=$C$3),Colin!$I8678,)</f>
        <v>0</v>
      </c>
      <c r="M8678" s="38">
        <f>IF(AND(Colin!$G8678=$B$1,Colin!$H8678&lt;=$C$3),Colin!$I8678,)</f>
        <v>0</v>
      </c>
      <c r="N8678" s="38">
        <f>IF(AND(Colin!$G8678=$B$2,Colin!$H8678=$C$3),Colin!$I8678,)</f>
        <v>0</v>
      </c>
      <c r="O8678" s="38">
        <f>IF(AND(Colin!$G8678=$B$2,Colin!$H8678&lt;=$C$3),Colin!$I8678,)</f>
        <v>0</v>
      </c>
      <c r="P8678" s="38">
        <f>IF(Colin!$G8678&lt;$B$2,Colin!$I8678,0)</f>
        <v>0</v>
      </c>
      <c r="Q8678" s="38">
        <f>IF(Colin!$G8678&lt;$B$1,Colin!$I8678,0)</f>
        <v>0</v>
      </c>
    </row>
    <row r="8679" spans="12:17" x14ac:dyDescent="0.25">
      <c r="L8679" s="38">
        <f>IF(AND(Colin!$G8679=$B$1,Colin!$H8679=$C$3),Colin!$I8679,)</f>
        <v>0</v>
      </c>
      <c r="M8679" s="38">
        <f>IF(AND(Colin!$G8679=$B$1,Colin!$H8679&lt;=$C$3),Colin!$I8679,)</f>
        <v>0</v>
      </c>
      <c r="N8679" s="38">
        <f>IF(AND(Colin!$G8679=$B$2,Colin!$H8679=$C$3),Colin!$I8679,)</f>
        <v>0</v>
      </c>
      <c r="O8679" s="38">
        <f>IF(AND(Colin!$G8679=$B$2,Colin!$H8679&lt;=$C$3),Colin!$I8679,)</f>
        <v>0</v>
      </c>
      <c r="P8679" s="38">
        <f>IF(Colin!$G8679&lt;$B$2,Colin!$I8679,0)</f>
        <v>0</v>
      </c>
      <c r="Q8679" s="38">
        <f>IF(Colin!$G8679&lt;$B$1,Colin!$I8679,0)</f>
        <v>0</v>
      </c>
    </row>
    <row r="8680" spans="12:17" x14ac:dyDescent="0.25">
      <c r="L8680" s="38">
        <f>IF(AND(Colin!$G8680=$B$1,Colin!$H8680=$C$3),Colin!$I8680,)</f>
        <v>0</v>
      </c>
      <c r="M8680" s="38">
        <f>IF(AND(Colin!$G8680=$B$1,Colin!$H8680&lt;=$C$3),Colin!$I8680,)</f>
        <v>0</v>
      </c>
      <c r="N8680" s="38">
        <f>IF(AND(Colin!$G8680=$B$2,Colin!$H8680=$C$3),Colin!$I8680,)</f>
        <v>0</v>
      </c>
      <c r="O8680" s="38">
        <f>IF(AND(Colin!$G8680=$B$2,Colin!$H8680&lt;=$C$3),Colin!$I8680,)</f>
        <v>0</v>
      </c>
      <c r="P8680" s="38">
        <f>IF(Colin!$G8680&lt;$B$2,Colin!$I8680,0)</f>
        <v>0</v>
      </c>
      <c r="Q8680" s="38">
        <f>IF(Colin!$G8680&lt;$B$1,Colin!$I8680,0)</f>
        <v>0</v>
      </c>
    </row>
    <row r="8681" spans="12:17" x14ac:dyDescent="0.25">
      <c r="L8681" s="38">
        <f>IF(AND(Colin!$G8681=$B$1,Colin!$H8681=$C$3),Colin!$I8681,)</f>
        <v>0</v>
      </c>
      <c r="M8681" s="38">
        <f>IF(AND(Colin!$G8681=$B$1,Colin!$H8681&lt;=$C$3),Colin!$I8681,)</f>
        <v>0</v>
      </c>
      <c r="N8681" s="38">
        <f>IF(AND(Colin!$G8681=$B$2,Colin!$H8681=$C$3),Colin!$I8681,)</f>
        <v>0</v>
      </c>
      <c r="O8681" s="38">
        <f>IF(AND(Colin!$G8681=$B$2,Colin!$H8681&lt;=$C$3),Colin!$I8681,)</f>
        <v>0</v>
      </c>
      <c r="P8681" s="38">
        <f>IF(Colin!$G8681&lt;$B$2,Colin!$I8681,0)</f>
        <v>0</v>
      </c>
      <c r="Q8681" s="38">
        <f>IF(Colin!$G8681&lt;$B$1,Colin!$I8681,0)</f>
        <v>0</v>
      </c>
    </row>
    <row r="8682" spans="12:17" x14ac:dyDescent="0.25">
      <c r="L8682" s="38">
        <f>IF(AND(Colin!$G8682=$B$1,Colin!$H8682=$C$3),Colin!$I8682,)</f>
        <v>0</v>
      </c>
      <c r="M8682" s="38">
        <f>IF(AND(Colin!$G8682=$B$1,Colin!$H8682&lt;=$C$3),Colin!$I8682,)</f>
        <v>0</v>
      </c>
      <c r="N8682" s="38">
        <f>IF(AND(Colin!$G8682=$B$2,Colin!$H8682=$C$3),Colin!$I8682,)</f>
        <v>0</v>
      </c>
      <c r="O8682" s="38">
        <f>IF(AND(Colin!$G8682=$B$2,Colin!$H8682&lt;=$C$3),Colin!$I8682,)</f>
        <v>0</v>
      </c>
      <c r="P8682" s="38">
        <f>IF(Colin!$G8682&lt;$B$2,Colin!$I8682,0)</f>
        <v>0</v>
      </c>
      <c r="Q8682" s="38">
        <f>IF(Colin!$G8682&lt;$B$1,Colin!$I8682,0)</f>
        <v>0</v>
      </c>
    </row>
    <row r="8683" spans="12:17" x14ac:dyDescent="0.25">
      <c r="L8683" s="38">
        <f>IF(AND(Colin!$G8683=$B$1,Colin!$H8683=$C$3),Colin!$I8683,)</f>
        <v>0</v>
      </c>
      <c r="M8683" s="38">
        <f>IF(AND(Colin!$G8683=$B$1,Colin!$H8683&lt;=$C$3),Colin!$I8683,)</f>
        <v>0</v>
      </c>
      <c r="N8683" s="38">
        <f>IF(AND(Colin!$G8683=$B$2,Colin!$H8683=$C$3),Colin!$I8683,)</f>
        <v>0</v>
      </c>
      <c r="O8683" s="38">
        <f>IF(AND(Colin!$G8683=$B$2,Colin!$H8683&lt;=$C$3),Colin!$I8683,)</f>
        <v>0</v>
      </c>
      <c r="P8683" s="38">
        <f>IF(Colin!$G8683&lt;$B$2,Colin!$I8683,0)</f>
        <v>0</v>
      </c>
      <c r="Q8683" s="38">
        <f>IF(Colin!$G8683&lt;$B$1,Colin!$I8683,0)</f>
        <v>0</v>
      </c>
    </row>
    <row r="8684" spans="12:17" x14ac:dyDescent="0.25">
      <c r="L8684" s="38">
        <f>IF(AND(Colin!$G8684=$B$1,Colin!$H8684=$C$3),Colin!$I8684,)</f>
        <v>0</v>
      </c>
      <c r="M8684" s="38">
        <f>IF(AND(Colin!$G8684=$B$1,Colin!$H8684&lt;=$C$3),Colin!$I8684,)</f>
        <v>0</v>
      </c>
      <c r="N8684" s="38">
        <f>IF(AND(Colin!$G8684=$B$2,Colin!$H8684=$C$3),Colin!$I8684,)</f>
        <v>0</v>
      </c>
      <c r="O8684" s="38">
        <f>IF(AND(Colin!$G8684=$B$2,Colin!$H8684&lt;=$C$3),Colin!$I8684,)</f>
        <v>0</v>
      </c>
      <c r="P8684" s="38">
        <f>IF(Colin!$G8684&lt;$B$2,Colin!$I8684,0)</f>
        <v>0</v>
      </c>
      <c r="Q8684" s="38">
        <f>IF(Colin!$G8684&lt;$B$1,Colin!$I8684,0)</f>
        <v>0</v>
      </c>
    </row>
    <row r="8685" spans="12:17" x14ac:dyDescent="0.25">
      <c r="L8685" s="38">
        <f>IF(AND(Colin!$G8685=$B$1,Colin!$H8685=$C$3),Colin!$I8685,)</f>
        <v>0</v>
      </c>
      <c r="M8685" s="38">
        <f>IF(AND(Colin!$G8685=$B$1,Colin!$H8685&lt;=$C$3),Colin!$I8685,)</f>
        <v>0</v>
      </c>
      <c r="N8685" s="38">
        <f>IF(AND(Colin!$G8685=$B$2,Colin!$H8685=$C$3),Colin!$I8685,)</f>
        <v>0</v>
      </c>
      <c r="O8685" s="38">
        <f>IF(AND(Colin!$G8685=$B$2,Colin!$H8685&lt;=$C$3),Colin!$I8685,)</f>
        <v>0</v>
      </c>
      <c r="P8685" s="38">
        <f>IF(Colin!$G8685&lt;$B$2,Colin!$I8685,0)</f>
        <v>0</v>
      </c>
      <c r="Q8685" s="38">
        <f>IF(Colin!$G8685&lt;$B$1,Colin!$I8685,0)</f>
        <v>0</v>
      </c>
    </row>
    <row r="8686" spans="12:17" x14ac:dyDescent="0.25">
      <c r="L8686" s="38">
        <f>IF(AND(Colin!$G8686=$B$1,Colin!$H8686=$C$3),Colin!$I8686,)</f>
        <v>0</v>
      </c>
      <c r="M8686" s="38">
        <f>IF(AND(Colin!$G8686=$B$1,Colin!$H8686&lt;=$C$3),Colin!$I8686,)</f>
        <v>0</v>
      </c>
      <c r="N8686" s="38">
        <f>IF(AND(Colin!$G8686=$B$2,Colin!$H8686=$C$3),Colin!$I8686,)</f>
        <v>0</v>
      </c>
      <c r="O8686" s="38">
        <f>IF(AND(Colin!$G8686=$B$2,Colin!$H8686&lt;=$C$3),Colin!$I8686,)</f>
        <v>0</v>
      </c>
      <c r="P8686" s="38">
        <f>IF(Colin!$G8686&lt;$B$2,Colin!$I8686,0)</f>
        <v>0</v>
      </c>
      <c r="Q8686" s="38">
        <f>IF(Colin!$G8686&lt;$B$1,Colin!$I8686,0)</f>
        <v>0</v>
      </c>
    </row>
    <row r="8687" spans="12:17" x14ac:dyDescent="0.25">
      <c r="L8687" s="38">
        <f>IF(AND(Colin!$G8687=$B$1,Colin!$H8687=$C$3),Colin!$I8687,)</f>
        <v>0</v>
      </c>
      <c r="M8687" s="38">
        <f>IF(AND(Colin!$G8687=$B$1,Colin!$H8687&lt;=$C$3),Colin!$I8687,)</f>
        <v>0</v>
      </c>
      <c r="N8687" s="38">
        <f>IF(AND(Colin!$G8687=$B$2,Colin!$H8687=$C$3),Colin!$I8687,)</f>
        <v>0</v>
      </c>
      <c r="O8687" s="38">
        <f>IF(AND(Colin!$G8687=$B$2,Colin!$H8687&lt;=$C$3),Colin!$I8687,)</f>
        <v>0</v>
      </c>
      <c r="P8687" s="38">
        <f>IF(Colin!$G8687&lt;$B$2,Colin!$I8687,0)</f>
        <v>0</v>
      </c>
      <c r="Q8687" s="38">
        <f>IF(Colin!$G8687&lt;$B$1,Colin!$I8687,0)</f>
        <v>0</v>
      </c>
    </row>
    <row r="8688" spans="12:17" x14ac:dyDescent="0.25">
      <c r="L8688" s="38">
        <f>IF(AND(Colin!$G8688=$B$1,Colin!$H8688=$C$3),Colin!$I8688,)</f>
        <v>0</v>
      </c>
      <c r="M8688" s="38">
        <f>IF(AND(Colin!$G8688=$B$1,Colin!$H8688&lt;=$C$3),Colin!$I8688,)</f>
        <v>0</v>
      </c>
      <c r="N8688" s="38">
        <f>IF(AND(Colin!$G8688=$B$2,Colin!$H8688=$C$3),Colin!$I8688,)</f>
        <v>0</v>
      </c>
      <c r="O8688" s="38">
        <f>IF(AND(Colin!$G8688=$B$2,Colin!$H8688&lt;=$C$3),Colin!$I8688,)</f>
        <v>0</v>
      </c>
      <c r="P8688" s="38">
        <f>IF(Colin!$G8688&lt;$B$2,Colin!$I8688,0)</f>
        <v>0</v>
      </c>
      <c r="Q8688" s="38">
        <f>IF(Colin!$G8688&lt;$B$1,Colin!$I8688,0)</f>
        <v>0</v>
      </c>
    </row>
    <row r="8689" spans="12:17" x14ac:dyDescent="0.25">
      <c r="L8689" s="38">
        <f>IF(AND(Colin!$G8689=$B$1,Colin!$H8689=$C$3),Colin!$I8689,)</f>
        <v>0</v>
      </c>
      <c r="M8689" s="38">
        <f>IF(AND(Colin!$G8689=$B$1,Colin!$H8689&lt;=$C$3),Colin!$I8689,)</f>
        <v>0</v>
      </c>
      <c r="N8689" s="38">
        <f>IF(AND(Colin!$G8689=$B$2,Colin!$H8689=$C$3),Colin!$I8689,)</f>
        <v>0</v>
      </c>
      <c r="O8689" s="38">
        <f>IF(AND(Colin!$G8689=$B$2,Colin!$H8689&lt;=$C$3),Colin!$I8689,)</f>
        <v>0</v>
      </c>
      <c r="P8689" s="38">
        <f>IF(Colin!$G8689&lt;$B$2,Colin!$I8689,0)</f>
        <v>0</v>
      </c>
      <c r="Q8689" s="38">
        <f>IF(Colin!$G8689&lt;$B$1,Colin!$I8689,0)</f>
        <v>0</v>
      </c>
    </row>
    <row r="8690" spans="12:17" x14ac:dyDescent="0.25">
      <c r="L8690" s="38">
        <f>IF(AND(Colin!$G8690=$B$1,Colin!$H8690=$C$3),Colin!$I8690,)</f>
        <v>0</v>
      </c>
      <c r="M8690" s="38">
        <f>IF(AND(Colin!$G8690=$B$1,Colin!$H8690&lt;=$C$3),Colin!$I8690,)</f>
        <v>0</v>
      </c>
      <c r="N8690" s="38">
        <f>IF(AND(Colin!$G8690=$B$2,Colin!$H8690=$C$3),Colin!$I8690,)</f>
        <v>0</v>
      </c>
      <c r="O8690" s="38">
        <f>IF(AND(Colin!$G8690=$B$2,Colin!$H8690&lt;=$C$3),Colin!$I8690,)</f>
        <v>0</v>
      </c>
      <c r="P8690" s="38">
        <f>IF(Colin!$G8690&lt;$B$2,Colin!$I8690,0)</f>
        <v>0</v>
      </c>
      <c r="Q8690" s="38">
        <f>IF(Colin!$G8690&lt;$B$1,Colin!$I8690,0)</f>
        <v>0</v>
      </c>
    </row>
    <row r="8691" spans="12:17" x14ac:dyDescent="0.25">
      <c r="L8691" s="38">
        <f>IF(AND(Colin!$G8691=$B$1,Colin!$H8691=$C$3),Colin!$I8691,)</f>
        <v>0</v>
      </c>
      <c r="M8691" s="38">
        <f>IF(AND(Colin!$G8691=$B$1,Colin!$H8691&lt;=$C$3),Colin!$I8691,)</f>
        <v>0</v>
      </c>
      <c r="N8691" s="38">
        <f>IF(AND(Colin!$G8691=$B$2,Colin!$H8691=$C$3),Colin!$I8691,)</f>
        <v>0</v>
      </c>
      <c r="O8691" s="38">
        <f>IF(AND(Colin!$G8691=$B$2,Colin!$H8691&lt;=$C$3),Colin!$I8691,)</f>
        <v>0</v>
      </c>
      <c r="P8691" s="38">
        <f>IF(Colin!$G8691&lt;$B$2,Colin!$I8691,0)</f>
        <v>0</v>
      </c>
      <c r="Q8691" s="38">
        <f>IF(Colin!$G8691&lt;$B$1,Colin!$I8691,0)</f>
        <v>0</v>
      </c>
    </row>
    <row r="8692" spans="12:17" x14ac:dyDescent="0.25">
      <c r="L8692" s="38">
        <f>IF(AND(Colin!$G8692=$B$1,Colin!$H8692=$C$3),Colin!$I8692,)</f>
        <v>0</v>
      </c>
      <c r="M8692" s="38">
        <f>IF(AND(Colin!$G8692=$B$1,Colin!$H8692&lt;=$C$3),Colin!$I8692,)</f>
        <v>0</v>
      </c>
      <c r="N8692" s="38">
        <f>IF(AND(Colin!$G8692=$B$2,Colin!$H8692=$C$3),Colin!$I8692,)</f>
        <v>0</v>
      </c>
      <c r="O8692" s="38">
        <f>IF(AND(Colin!$G8692=$B$2,Colin!$H8692&lt;=$C$3),Colin!$I8692,)</f>
        <v>0</v>
      </c>
      <c r="P8692" s="38">
        <f>IF(Colin!$G8692&lt;$B$2,Colin!$I8692,0)</f>
        <v>0</v>
      </c>
      <c r="Q8692" s="38">
        <f>IF(Colin!$G8692&lt;$B$1,Colin!$I8692,0)</f>
        <v>0</v>
      </c>
    </row>
    <row r="8693" spans="12:17" x14ac:dyDescent="0.25">
      <c r="L8693" s="38">
        <f>IF(AND(Colin!$G8693=$B$1,Colin!$H8693=$C$3),Colin!$I8693,)</f>
        <v>0</v>
      </c>
      <c r="M8693" s="38">
        <f>IF(AND(Colin!$G8693=$B$1,Colin!$H8693&lt;=$C$3),Colin!$I8693,)</f>
        <v>0</v>
      </c>
      <c r="N8693" s="38">
        <f>IF(AND(Colin!$G8693=$B$2,Colin!$H8693=$C$3),Colin!$I8693,)</f>
        <v>0</v>
      </c>
      <c r="O8693" s="38">
        <f>IF(AND(Colin!$G8693=$B$2,Colin!$H8693&lt;=$C$3),Colin!$I8693,)</f>
        <v>0</v>
      </c>
      <c r="P8693" s="38">
        <f>IF(Colin!$G8693&lt;$B$2,Colin!$I8693,0)</f>
        <v>0</v>
      </c>
      <c r="Q8693" s="38">
        <f>IF(Colin!$G8693&lt;$B$1,Colin!$I8693,0)</f>
        <v>0</v>
      </c>
    </row>
    <row r="8694" spans="12:17" x14ac:dyDescent="0.25">
      <c r="L8694" s="38">
        <f>IF(AND(Colin!$G8694=$B$1,Colin!$H8694=$C$3),Colin!$I8694,)</f>
        <v>0</v>
      </c>
      <c r="M8694" s="38">
        <f>IF(AND(Colin!$G8694=$B$1,Colin!$H8694&lt;=$C$3),Colin!$I8694,)</f>
        <v>0</v>
      </c>
      <c r="N8694" s="38">
        <f>IF(AND(Colin!$G8694=$B$2,Colin!$H8694=$C$3),Colin!$I8694,)</f>
        <v>0</v>
      </c>
      <c r="O8694" s="38">
        <f>IF(AND(Colin!$G8694=$B$2,Colin!$H8694&lt;=$C$3),Colin!$I8694,)</f>
        <v>0</v>
      </c>
      <c r="P8694" s="38">
        <f>IF(Colin!$G8694&lt;$B$2,Colin!$I8694,0)</f>
        <v>0</v>
      </c>
      <c r="Q8694" s="38">
        <f>IF(Colin!$G8694&lt;$B$1,Colin!$I8694,0)</f>
        <v>0</v>
      </c>
    </row>
    <row r="8695" spans="12:17" x14ac:dyDescent="0.25">
      <c r="L8695" s="38">
        <f>IF(AND(Colin!$G8695=$B$1,Colin!$H8695=$C$3),Colin!$I8695,)</f>
        <v>0</v>
      </c>
      <c r="M8695" s="38">
        <f>IF(AND(Colin!$G8695=$B$1,Colin!$H8695&lt;=$C$3),Colin!$I8695,)</f>
        <v>0</v>
      </c>
      <c r="N8695" s="38">
        <f>IF(AND(Colin!$G8695=$B$2,Colin!$H8695=$C$3),Colin!$I8695,)</f>
        <v>0</v>
      </c>
      <c r="O8695" s="38">
        <f>IF(AND(Colin!$G8695=$B$2,Colin!$H8695&lt;=$C$3),Colin!$I8695,)</f>
        <v>0</v>
      </c>
      <c r="P8695" s="38">
        <f>IF(Colin!$G8695&lt;$B$2,Colin!$I8695,0)</f>
        <v>0</v>
      </c>
      <c r="Q8695" s="38">
        <f>IF(Colin!$G8695&lt;$B$1,Colin!$I8695,0)</f>
        <v>0</v>
      </c>
    </row>
    <row r="8696" spans="12:17" x14ac:dyDescent="0.25">
      <c r="L8696" s="38">
        <f>IF(AND(Colin!$G8696=$B$1,Colin!$H8696=$C$3),Colin!$I8696,)</f>
        <v>0</v>
      </c>
      <c r="M8696" s="38">
        <f>IF(AND(Colin!$G8696=$B$1,Colin!$H8696&lt;=$C$3),Colin!$I8696,)</f>
        <v>0</v>
      </c>
      <c r="N8696" s="38">
        <f>IF(AND(Colin!$G8696=$B$2,Colin!$H8696=$C$3),Colin!$I8696,)</f>
        <v>0</v>
      </c>
      <c r="O8696" s="38">
        <f>IF(AND(Colin!$G8696=$B$2,Colin!$H8696&lt;=$C$3),Colin!$I8696,)</f>
        <v>0</v>
      </c>
      <c r="P8696" s="38">
        <f>IF(Colin!$G8696&lt;$B$2,Colin!$I8696,0)</f>
        <v>0</v>
      </c>
      <c r="Q8696" s="38">
        <f>IF(Colin!$G8696&lt;$B$1,Colin!$I8696,0)</f>
        <v>0</v>
      </c>
    </row>
    <row r="8697" spans="12:17" x14ac:dyDescent="0.25">
      <c r="L8697" s="38">
        <f>IF(AND(Colin!$G8697=$B$1,Colin!$H8697=$C$3),Colin!$I8697,)</f>
        <v>0</v>
      </c>
      <c r="M8697" s="38">
        <f>IF(AND(Colin!$G8697=$B$1,Colin!$H8697&lt;=$C$3),Colin!$I8697,)</f>
        <v>0</v>
      </c>
      <c r="N8697" s="38">
        <f>IF(AND(Colin!$G8697=$B$2,Colin!$H8697=$C$3),Colin!$I8697,)</f>
        <v>0</v>
      </c>
      <c r="O8697" s="38">
        <f>IF(AND(Colin!$G8697=$B$2,Colin!$H8697&lt;=$C$3),Colin!$I8697,)</f>
        <v>0</v>
      </c>
      <c r="P8697" s="38">
        <f>IF(Colin!$G8697&lt;$B$2,Colin!$I8697,0)</f>
        <v>0</v>
      </c>
      <c r="Q8697" s="38">
        <f>IF(Colin!$G8697&lt;$B$1,Colin!$I8697,0)</f>
        <v>0</v>
      </c>
    </row>
    <row r="8698" spans="12:17" x14ac:dyDescent="0.25">
      <c r="L8698" s="38">
        <f>IF(AND(Colin!$G8698=$B$1,Colin!$H8698=$C$3),Colin!$I8698,)</f>
        <v>0</v>
      </c>
      <c r="M8698" s="38">
        <f>IF(AND(Colin!$G8698=$B$1,Colin!$H8698&lt;=$C$3),Colin!$I8698,)</f>
        <v>0</v>
      </c>
      <c r="N8698" s="38">
        <f>IF(AND(Colin!$G8698=$B$2,Colin!$H8698=$C$3),Colin!$I8698,)</f>
        <v>0</v>
      </c>
      <c r="O8698" s="38">
        <f>IF(AND(Colin!$G8698=$B$2,Colin!$H8698&lt;=$C$3),Colin!$I8698,)</f>
        <v>0</v>
      </c>
      <c r="P8698" s="38">
        <f>IF(Colin!$G8698&lt;$B$2,Colin!$I8698,0)</f>
        <v>0</v>
      </c>
      <c r="Q8698" s="38">
        <f>IF(Colin!$G8698&lt;$B$1,Colin!$I8698,0)</f>
        <v>0</v>
      </c>
    </row>
    <row r="8699" spans="12:17" x14ac:dyDescent="0.25">
      <c r="L8699" s="38">
        <f>IF(AND(Colin!$G8699=$B$1,Colin!$H8699=$C$3),Colin!$I8699,)</f>
        <v>0</v>
      </c>
      <c r="M8699" s="38">
        <f>IF(AND(Colin!$G8699=$B$1,Colin!$H8699&lt;=$C$3),Colin!$I8699,)</f>
        <v>0</v>
      </c>
      <c r="N8699" s="38">
        <f>IF(AND(Colin!$G8699=$B$2,Colin!$H8699=$C$3),Colin!$I8699,)</f>
        <v>0</v>
      </c>
      <c r="O8699" s="38">
        <f>IF(AND(Colin!$G8699=$B$2,Colin!$H8699&lt;=$C$3),Colin!$I8699,)</f>
        <v>0</v>
      </c>
      <c r="P8699" s="38">
        <f>IF(Colin!$G8699&lt;$B$2,Colin!$I8699,0)</f>
        <v>0</v>
      </c>
      <c r="Q8699" s="38">
        <f>IF(Colin!$G8699&lt;$B$1,Colin!$I8699,0)</f>
        <v>0</v>
      </c>
    </row>
    <row r="8700" spans="12:17" x14ac:dyDescent="0.25">
      <c r="L8700" s="38">
        <f>IF(AND(Colin!$G8700=$B$1,Colin!$H8700=$C$3),Colin!$I8700,)</f>
        <v>0</v>
      </c>
      <c r="M8700" s="38">
        <f>IF(AND(Colin!$G8700=$B$1,Colin!$H8700&lt;=$C$3),Colin!$I8700,)</f>
        <v>0</v>
      </c>
      <c r="N8700" s="38">
        <f>IF(AND(Colin!$G8700=$B$2,Colin!$H8700=$C$3),Colin!$I8700,)</f>
        <v>0</v>
      </c>
      <c r="O8700" s="38">
        <f>IF(AND(Colin!$G8700=$B$2,Colin!$H8700&lt;=$C$3),Colin!$I8700,)</f>
        <v>0</v>
      </c>
      <c r="P8700" s="38">
        <f>IF(Colin!$G8700&lt;$B$2,Colin!$I8700,0)</f>
        <v>0</v>
      </c>
      <c r="Q8700" s="38">
        <f>IF(Colin!$G8700&lt;$B$1,Colin!$I8700,0)</f>
        <v>0</v>
      </c>
    </row>
    <row r="8701" spans="12:17" x14ac:dyDescent="0.25">
      <c r="L8701" s="38">
        <f>IF(AND(Colin!$G8701=$B$1,Colin!$H8701=$C$3),Colin!$I8701,)</f>
        <v>0</v>
      </c>
      <c r="M8701" s="38">
        <f>IF(AND(Colin!$G8701=$B$1,Colin!$H8701&lt;=$C$3),Colin!$I8701,)</f>
        <v>0</v>
      </c>
      <c r="N8701" s="38">
        <f>IF(AND(Colin!$G8701=$B$2,Colin!$H8701=$C$3),Colin!$I8701,)</f>
        <v>0</v>
      </c>
      <c r="O8701" s="38">
        <f>IF(AND(Colin!$G8701=$B$2,Colin!$H8701&lt;=$C$3),Colin!$I8701,)</f>
        <v>0</v>
      </c>
      <c r="P8701" s="38">
        <f>IF(Colin!$G8701&lt;$B$2,Colin!$I8701,0)</f>
        <v>0</v>
      </c>
      <c r="Q8701" s="38">
        <f>IF(Colin!$G8701&lt;$B$1,Colin!$I8701,0)</f>
        <v>0</v>
      </c>
    </row>
    <row r="8702" spans="12:17" x14ac:dyDescent="0.25">
      <c r="L8702" s="38">
        <f>IF(AND(Colin!$G8702=$B$1,Colin!$H8702=$C$3),Colin!$I8702,)</f>
        <v>0</v>
      </c>
      <c r="M8702" s="38">
        <f>IF(AND(Colin!$G8702=$B$1,Colin!$H8702&lt;=$C$3),Colin!$I8702,)</f>
        <v>0</v>
      </c>
      <c r="N8702" s="38">
        <f>IF(AND(Colin!$G8702=$B$2,Colin!$H8702=$C$3),Colin!$I8702,)</f>
        <v>0</v>
      </c>
      <c r="O8702" s="38">
        <f>IF(AND(Colin!$G8702=$B$2,Colin!$H8702&lt;=$C$3),Colin!$I8702,)</f>
        <v>0</v>
      </c>
      <c r="P8702" s="38">
        <f>IF(Colin!$G8702&lt;$B$2,Colin!$I8702,0)</f>
        <v>0</v>
      </c>
      <c r="Q8702" s="38">
        <f>IF(Colin!$G8702&lt;$B$1,Colin!$I8702,0)</f>
        <v>0</v>
      </c>
    </row>
    <row r="8703" spans="12:17" x14ac:dyDescent="0.25">
      <c r="L8703" s="38">
        <f>IF(AND(Colin!$G8703=$B$1,Colin!$H8703=$C$3),Colin!$I8703,)</f>
        <v>0</v>
      </c>
      <c r="M8703" s="38">
        <f>IF(AND(Colin!$G8703=$B$1,Colin!$H8703&lt;=$C$3),Colin!$I8703,)</f>
        <v>0</v>
      </c>
      <c r="N8703" s="38">
        <f>IF(AND(Colin!$G8703=$B$2,Colin!$H8703=$C$3),Colin!$I8703,)</f>
        <v>0</v>
      </c>
      <c r="O8703" s="38">
        <f>IF(AND(Colin!$G8703=$B$2,Colin!$H8703&lt;=$C$3),Colin!$I8703,)</f>
        <v>0</v>
      </c>
      <c r="P8703" s="38">
        <f>IF(Colin!$G8703&lt;$B$2,Colin!$I8703,0)</f>
        <v>0</v>
      </c>
      <c r="Q8703" s="38">
        <f>IF(Colin!$G8703&lt;$B$1,Colin!$I8703,0)</f>
        <v>0</v>
      </c>
    </row>
    <row r="8704" spans="12:17" x14ac:dyDescent="0.25">
      <c r="L8704" s="38">
        <f>IF(AND(Colin!$G8704=$B$1,Colin!$H8704=$C$3),Colin!$I8704,)</f>
        <v>0</v>
      </c>
      <c r="M8704" s="38">
        <f>IF(AND(Colin!$G8704=$B$1,Colin!$H8704&lt;=$C$3),Colin!$I8704,)</f>
        <v>0</v>
      </c>
      <c r="N8704" s="38">
        <f>IF(AND(Colin!$G8704=$B$2,Colin!$H8704=$C$3),Colin!$I8704,)</f>
        <v>0</v>
      </c>
      <c r="O8704" s="38">
        <f>IF(AND(Colin!$G8704=$B$2,Colin!$H8704&lt;=$C$3),Colin!$I8704,)</f>
        <v>0</v>
      </c>
      <c r="P8704" s="38">
        <f>IF(Colin!$G8704&lt;$B$2,Colin!$I8704,0)</f>
        <v>0</v>
      </c>
      <c r="Q8704" s="38">
        <f>IF(Colin!$G8704&lt;$B$1,Colin!$I8704,0)</f>
        <v>0</v>
      </c>
    </row>
    <row r="8705" spans="12:17" x14ac:dyDescent="0.25">
      <c r="L8705" s="38">
        <f>IF(AND(Colin!$G8705=$B$1,Colin!$H8705=$C$3),Colin!$I8705,)</f>
        <v>0</v>
      </c>
      <c r="M8705" s="38">
        <f>IF(AND(Colin!$G8705=$B$1,Colin!$H8705&lt;=$C$3),Colin!$I8705,)</f>
        <v>0</v>
      </c>
      <c r="N8705" s="38">
        <f>IF(AND(Colin!$G8705=$B$2,Colin!$H8705=$C$3),Colin!$I8705,)</f>
        <v>0</v>
      </c>
      <c r="O8705" s="38">
        <f>IF(AND(Colin!$G8705=$B$2,Colin!$H8705&lt;=$C$3),Colin!$I8705,)</f>
        <v>0</v>
      </c>
      <c r="P8705" s="38">
        <f>IF(Colin!$G8705&lt;$B$2,Colin!$I8705,0)</f>
        <v>0</v>
      </c>
      <c r="Q8705" s="38">
        <f>IF(Colin!$G8705&lt;$B$1,Colin!$I8705,0)</f>
        <v>0</v>
      </c>
    </row>
    <row r="8706" spans="12:17" x14ac:dyDescent="0.25">
      <c r="L8706" s="38">
        <f>IF(AND(Colin!$G8706=$B$1,Colin!$H8706=$C$3),Colin!$I8706,)</f>
        <v>0</v>
      </c>
      <c r="M8706" s="38">
        <f>IF(AND(Colin!$G8706=$B$1,Colin!$H8706&lt;=$C$3),Colin!$I8706,)</f>
        <v>0</v>
      </c>
      <c r="N8706" s="38">
        <f>IF(AND(Colin!$G8706=$B$2,Colin!$H8706=$C$3),Colin!$I8706,)</f>
        <v>0</v>
      </c>
      <c r="O8706" s="38">
        <f>IF(AND(Colin!$G8706=$B$2,Colin!$H8706&lt;=$C$3),Colin!$I8706,)</f>
        <v>0</v>
      </c>
      <c r="P8706" s="38">
        <f>IF(Colin!$G8706&lt;$B$2,Colin!$I8706,0)</f>
        <v>0</v>
      </c>
      <c r="Q8706" s="38">
        <f>IF(Colin!$G8706&lt;$B$1,Colin!$I8706,0)</f>
        <v>0</v>
      </c>
    </row>
    <row r="8707" spans="12:17" x14ac:dyDescent="0.25">
      <c r="L8707" s="38">
        <f>IF(AND(Colin!$G8707=$B$1,Colin!$H8707=$C$3),Colin!$I8707,)</f>
        <v>0</v>
      </c>
      <c r="M8707" s="38">
        <f>IF(AND(Colin!$G8707=$B$1,Colin!$H8707&lt;=$C$3),Colin!$I8707,)</f>
        <v>0</v>
      </c>
      <c r="N8707" s="38">
        <f>IF(AND(Colin!$G8707=$B$2,Colin!$H8707=$C$3),Colin!$I8707,)</f>
        <v>0</v>
      </c>
      <c r="O8707" s="38">
        <f>IF(AND(Colin!$G8707=$B$2,Colin!$H8707&lt;=$C$3),Colin!$I8707,)</f>
        <v>0</v>
      </c>
      <c r="P8707" s="38">
        <f>IF(Colin!$G8707&lt;$B$2,Colin!$I8707,0)</f>
        <v>0</v>
      </c>
      <c r="Q8707" s="38">
        <f>IF(Colin!$G8707&lt;$B$1,Colin!$I8707,0)</f>
        <v>0</v>
      </c>
    </row>
    <row r="8708" spans="12:17" x14ac:dyDescent="0.25">
      <c r="L8708" s="38">
        <f>IF(AND(Colin!$G8708=$B$1,Colin!$H8708=$C$3),Colin!$I8708,)</f>
        <v>0</v>
      </c>
      <c r="M8708" s="38">
        <f>IF(AND(Colin!$G8708=$B$1,Colin!$H8708&lt;=$C$3),Colin!$I8708,)</f>
        <v>0</v>
      </c>
      <c r="N8708" s="38">
        <f>IF(AND(Colin!$G8708=$B$2,Colin!$H8708=$C$3),Colin!$I8708,)</f>
        <v>0</v>
      </c>
      <c r="O8708" s="38">
        <f>IF(AND(Colin!$G8708=$B$2,Colin!$H8708&lt;=$C$3),Colin!$I8708,)</f>
        <v>0</v>
      </c>
      <c r="P8708" s="38">
        <f>IF(Colin!$G8708&lt;$B$2,Colin!$I8708,0)</f>
        <v>0</v>
      </c>
      <c r="Q8708" s="38">
        <f>IF(Colin!$G8708&lt;$B$1,Colin!$I8708,0)</f>
        <v>0</v>
      </c>
    </row>
    <row r="8709" spans="12:17" x14ac:dyDescent="0.25">
      <c r="L8709" s="38">
        <f>IF(AND(Colin!$G8709=$B$1,Colin!$H8709=$C$3),Colin!$I8709,)</f>
        <v>0</v>
      </c>
      <c r="M8709" s="38">
        <f>IF(AND(Colin!$G8709=$B$1,Colin!$H8709&lt;=$C$3),Colin!$I8709,)</f>
        <v>0</v>
      </c>
      <c r="N8709" s="38">
        <f>IF(AND(Colin!$G8709=$B$2,Colin!$H8709=$C$3),Colin!$I8709,)</f>
        <v>0</v>
      </c>
      <c r="O8709" s="38">
        <f>IF(AND(Colin!$G8709=$B$2,Colin!$H8709&lt;=$C$3),Colin!$I8709,)</f>
        <v>0</v>
      </c>
      <c r="P8709" s="38">
        <f>IF(Colin!$G8709&lt;$B$2,Colin!$I8709,0)</f>
        <v>0</v>
      </c>
      <c r="Q8709" s="38">
        <f>IF(Colin!$G8709&lt;$B$1,Colin!$I8709,0)</f>
        <v>0</v>
      </c>
    </row>
    <row r="8710" spans="12:17" x14ac:dyDescent="0.25">
      <c r="L8710" s="38">
        <f>IF(AND(Colin!$G8710=$B$1,Colin!$H8710=$C$3),Colin!$I8710,)</f>
        <v>0</v>
      </c>
      <c r="M8710" s="38">
        <f>IF(AND(Colin!$G8710=$B$1,Colin!$H8710&lt;=$C$3),Colin!$I8710,)</f>
        <v>0</v>
      </c>
      <c r="N8710" s="38">
        <f>IF(AND(Colin!$G8710=$B$2,Colin!$H8710=$C$3),Colin!$I8710,)</f>
        <v>0</v>
      </c>
      <c r="O8710" s="38">
        <f>IF(AND(Colin!$G8710=$B$2,Colin!$H8710&lt;=$C$3),Colin!$I8710,)</f>
        <v>0</v>
      </c>
      <c r="P8710" s="38">
        <f>IF(Colin!$G8710&lt;$B$2,Colin!$I8710,0)</f>
        <v>0</v>
      </c>
      <c r="Q8710" s="38">
        <f>IF(Colin!$G8710&lt;$B$1,Colin!$I8710,0)</f>
        <v>0</v>
      </c>
    </row>
    <row r="8711" spans="12:17" x14ac:dyDescent="0.25">
      <c r="L8711" s="38">
        <f>IF(AND(Colin!$G8711=$B$1,Colin!$H8711=$C$3),Colin!$I8711,)</f>
        <v>0</v>
      </c>
      <c r="M8711" s="38">
        <f>IF(AND(Colin!$G8711=$B$1,Colin!$H8711&lt;=$C$3),Colin!$I8711,)</f>
        <v>0</v>
      </c>
      <c r="N8711" s="38">
        <f>IF(AND(Colin!$G8711=$B$2,Colin!$H8711=$C$3),Colin!$I8711,)</f>
        <v>0</v>
      </c>
      <c r="O8711" s="38">
        <f>IF(AND(Colin!$G8711=$B$2,Colin!$H8711&lt;=$C$3),Colin!$I8711,)</f>
        <v>0</v>
      </c>
      <c r="P8711" s="38">
        <f>IF(Colin!$G8711&lt;$B$2,Colin!$I8711,0)</f>
        <v>0</v>
      </c>
      <c r="Q8711" s="38">
        <f>IF(Colin!$G8711&lt;$B$1,Colin!$I8711,0)</f>
        <v>0</v>
      </c>
    </row>
    <row r="8712" spans="12:17" x14ac:dyDescent="0.25">
      <c r="L8712" s="38">
        <f>IF(AND(Colin!$G8712=$B$1,Colin!$H8712=$C$3),Colin!$I8712,)</f>
        <v>0</v>
      </c>
      <c r="M8712" s="38">
        <f>IF(AND(Colin!$G8712=$B$1,Colin!$H8712&lt;=$C$3),Colin!$I8712,)</f>
        <v>0</v>
      </c>
      <c r="N8712" s="38">
        <f>IF(AND(Colin!$G8712=$B$2,Colin!$H8712=$C$3),Colin!$I8712,)</f>
        <v>0</v>
      </c>
      <c r="O8712" s="38">
        <f>IF(AND(Colin!$G8712=$B$2,Colin!$H8712&lt;=$C$3),Colin!$I8712,)</f>
        <v>0</v>
      </c>
      <c r="P8712" s="38">
        <f>IF(Colin!$G8712&lt;$B$2,Colin!$I8712,0)</f>
        <v>0</v>
      </c>
      <c r="Q8712" s="38">
        <f>IF(Colin!$G8712&lt;$B$1,Colin!$I8712,0)</f>
        <v>0</v>
      </c>
    </row>
    <row r="8713" spans="12:17" x14ac:dyDescent="0.25">
      <c r="L8713" s="38">
        <f>IF(AND(Colin!$G8713=$B$1,Colin!$H8713=$C$3),Colin!$I8713,)</f>
        <v>0</v>
      </c>
      <c r="M8713" s="38">
        <f>IF(AND(Colin!$G8713=$B$1,Colin!$H8713&lt;=$C$3),Colin!$I8713,)</f>
        <v>0</v>
      </c>
      <c r="N8713" s="38">
        <f>IF(AND(Colin!$G8713=$B$2,Colin!$H8713=$C$3),Colin!$I8713,)</f>
        <v>0</v>
      </c>
      <c r="O8713" s="38">
        <f>IF(AND(Colin!$G8713=$B$2,Colin!$H8713&lt;=$C$3),Colin!$I8713,)</f>
        <v>0</v>
      </c>
      <c r="P8713" s="38">
        <f>IF(Colin!$G8713&lt;$B$2,Colin!$I8713,0)</f>
        <v>0</v>
      </c>
      <c r="Q8713" s="38">
        <f>IF(Colin!$G8713&lt;$B$1,Colin!$I8713,0)</f>
        <v>0</v>
      </c>
    </row>
    <row r="8714" spans="12:17" x14ac:dyDescent="0.25">
      <c r="L8714" s="38">
        <f>IF(AND(Colin!$G8714=$B$1,Colin!$H8714=$C$3),Colin!$I8714,)</f>
        <v>0</v>
      </c>
      <c r="M8714" s="38">
        <f>IF(AND(Colin!$G8714=$B$1,Colin!$H8714&lt;=$C$3),Colin!$I8714,)</f>
        <v>0</v>
      </c>
      <c r="N8714" s="38">
        <f>IF(AND(Colin!$G8714=$B$2,Colin!$H8714=$C$3),Colin!$I8714,)</f>
        <v>0</v>
      </c>
      <c r="O8714" s="38">
        <f>IF(AND(Colin!$G8714=$B$2,Colin!$H8714&lt;=$C$3),Colin!$I8714,)</f>
        <v>0</v>
      </c>
      <c r="P8714" s="38">
        <f>IF(Colin!$G8714&lt;$B$2,Colin!$I8714,0)</f>
        <v>0</v>
      </c>
      <c r="Q8714" s="38">
        <f>IF(Colin!$G8714&lt;$B$1,Colin!$I8714,0)</f>
        <v>0</v>
      </c>
    </row>
    <row r="8715" spans="12:17" x14ac:dyDescent="0.25">
      <c r="L8715" s="38">
        <f>IF(AND(Colin!$G8715=$B$1,Colin!$H8715=$C$3),Colin!$I8715,)</f>
        <v>0</v>
      </c>
      <c r="M8715" s="38">
        <f>IF(AND(Colin!$G8715=$B$1,Colin!$H8715&lt;=$C$3),Colin!$I8715,)</f>
        <v>0</v>
      </c>
      <c r="N8715" s="38">
        <f>IF(AND(Colin!$G8715=$B$2,Colin!$H8715=$C$3),Colin!$I8715,)</f>
        <v>0</v>
      </c>
      <c r="O8715" s="38">
        <f>IF(AND(Colin!$G8715=$B$2,Colin!$H8715&lt;=$C$3),Colin!$I8715,)</f>
        <v>0</v>
      </c>
      <c r="P8715" s="38">
        <f>IF(Colin!$G8715&lt;$B$2,Colin!$I8715,0)</f>
        <v>0</v>
      </c>
      <c r="Q8715" s="38">
        <f>IF(Colin!$G8715&lt;$B$1,Colin!$I8715,0)</f>
        <v>0</v>
      </c>
    </row>
    <row r="8716" spans="12:17" x14ac:dyDescent="0.25">
      <c r="L8716" s="38">
        <f>IF(AND(Colin!$G8716=$B$1,Colin!$H8716=$C$3),Colin!$I8716,)</f>
        <v>0</v>
      </c>
      <c r="M8716" s="38">
        <f>IF(AND(Colin!$G8716=$B$1,Colin!$H8716&lt;=$C$3),Colin!$I8716,)</f>
        <v>0</v>
      </c>
      <c r="N8716" s="38">
        <f>IF(AND(Colin!$G8716=$B$2,Colin!$H8716=$C$3),Colin!$I8716,)</f>
        <v>0</v>
      </c>
      <c r="O8716" s="38">
        <f>IF(AND(Colin!$G8716=$B$2,Colin!$H8716&lt;=$C$3),Colin!$I8716,)</f>
        <v>0</v>
      </c>
      <c r="P8716" s="38">
        <f>IF(Colin!$G8716&lt;$B$2,Colin!$I8716,0)</f>
        <v>0</v>
      </c>
      <c r="Q8716" s="38">
        <f>IF(Colin!$G8716&lt;$B$1,Colin!$I8716,0)</f>
        <v>0</v>
      </c>
    </row>
    <row r="8717" spans="12:17" x14ac:dyDescent="0.25">
      <c r="L8717" s="38">
        <f>IF(AND(Colin!$G8717=$B$1,Colin!$H8717=$C$3),Colin!$I8717,)</f>
        <v>0</v>
      </c>
      <c r="M8717" s="38">
        <f>IF(AND(Colin!$G8717=$B$1,Colin!$H8717&lt;=$C$3),Colin!$I8717,)</f>
        <v>0</v>
      </c>
      <c r="N8717" s="38">
        <f>IF(AND(Colin!$G8717=$B$2,Colin!$H8717=$C$3),Colin!$I8717,)</f>
        <v>0</v>
      </c>
      <c r="O8717" s="38">
        <f>IF(AND(Colin!$G8717=$B$2,Colin!$H8717&lt;=$C$3),Colin!$I8717,)</f>
        <v>0</v>
      </c>
      <c r="P8717" s="38">
        <f>IF(Colin!$G8717&lt;$B$2,Colin!$I8717,0)</f>
        <v>0</v>
      </c>
      <c r="Q8717" s="38">
        <f>IF(Colin!$G8717&lt;$B$1,Colin!$I8717,0)</f>
        <v>0</v>
      </c>
    </row>
    <row r="8718" spans="12:17" x14ac:dyDescent="0.25">
      <c r="L8718" s="38">
        <f>IF(AND(Colin!$G8718=$B$1,Colin!$H8718=$C$3),Colin!$I8718,)</f>
        <v>0</v>
      </c>
      <c r="M8718" s="38">
        <f>IF(AND(Colin!$G8718=$B$1,Colin!$H8718&lt;=$C$3),Colin!$I8718,)</f>
        <v>0</v>
      </c>
      <c r="N8718" s="38">
        <f>IF(AND(Colin!$G8718=$B$2,Colin!$H8718=$C$3),Colin!$I8718,)</f>
        <v>0</v>
      </c>
      <c r="O8718" s="38">
        <f>IF(AND(Colin!$G8718=$B$2,Colin!$H8718&lt;=$C$3),Colin!$I8718,)</f>
        <v>0</v>
      </c>
      <c r="P8718" s="38">
        <f>IF(Colin!$G8718&lt;$B$2,Colin!$I8718,0)</f>
        <v>0</v>
      </c>
      <c r="Q8718" s="38">
        <f>IF(Colin!$G8718&lt;$B$1,Colin!$I8718,0)</f>
        <v>0</v>
      </c>
    </row>
    <row r="8719" spans="12:17" x14ac:dyDescent="0.25">
      <c r="L8719" s="38">
        <f>IF(AND(Colin!$G8719=$B$1,Colin!$H8719=$C$3),Colin!$I8719,)</f>
        <v>0</v>
      </c>
      <c r="M8719" s="38">
        <f>IF(AND(Colin!$G8719=$B$1,Colin!$H8719&lt;=$C$3),Colin!$I8719,)</f>
        <v>0</v>
      </c>
      <c r="N8719" s="38">
        <f>IF(AND(Colin!$G8719=$B$2,Colin!$H8719=$C$3),Colin!$I8719,)</f>
        <v>0</v>
      </c>
      <c r="O8719" s="38">
        <f>IF(AND(Colin!$G8719=$B$2,Colin!$H8719&lt;=$C$3),Colin!$I8719,)</f>
        <v>0</v>
      </c>
      <c r="P8719" s="38">
        <f>IF(Colin!$G8719&lt;$B$2,Colin!$I8719,0)</f>
        <v>0</v>
      </c>
      <c r="Q8719" s="38">
        <f>IF(Colin!$G8719&lt;$B$1,Colin!$I8719,0)</f>
        <v>0</v>
      </c>
    </row>
    <row r="8720" spans="12:17" x14ac:dyDescent="0.25">
      <c r="L8720" s="38">
        <f>IF(AND(Colin!$G8720=$B$1,Colin!$H8720=$C$3),Colin!$I8720,)</f>
        <v>0</v>
      </c>
      <c r="M8720" s="38">
        <f>IF(AND(Colin!$G8720=$B$1,Colin!$H8720&lt;=$C$3),Colin!$I8720,)</f>
        <v>0</v>
      </c>
      <c r="N8720" s="38">
        <f>IF(AND(Colin!$G8720=$B$2,Colin!$H8720=$C$3),Colin!$I8720,)</f>
        <v>0</v>
      </c>
      <c r="O8720" s="38">
        <f>IF(AND(Colin!$G8720=$B$2,Colin!$H8720&lt;=$C$3),Colin!$I8720,)</f>
        <v>0</v>
      </c>
      <c r="P8720" s="38">
        <f>IF(Colin!$G8720&lt;$B$2,Colin!$I8720,0)</f>
        <v>0</v>
      </c>
      <c r="Q8720" s="38">
        <f>IF(Colin!$G8720&lt;$B$1,Colin!$I8720,0)</f>
        <v>0</v>
      </c>
    </row>
    <row r="8721" spans="12:17" x14ac:dyDescent="0.25">
      <c r="L8721" s="38">
        <f>IF(AND(Colin!$G8721=$B$1,Colin!$H8721=$C$3),Colin!$I8721,)</f>
        <v>0</v>
      </c>
      <c r="M8721" s="38">
        <f>IF(AND(Colin!$G8721=$B$1,Colin!$H8721&lt;=$C$3),Colin!$I8721,)</f>
        <v>0</v>
      </c>
      <c r="N8721" s="38">
        <f>IF(AND(Colin!$G8721=$B$2,Colin!$H8721=$C$3),Colin!$I8721,)</f>
        <v>0</v>
      </c>
      <c r="O8721" s="38">
        <f>IF(AND(Colin!$G8721=$B$2,Colin!$H8721&lt;=$C$3),Colin!$I8721,)</f>
        <v>0</v>
      </c>
      <c r="P8721" s="38">
        <f>IF(Colin!$G8721&lt;$B$2,Colin!$I8721,0)</f>
        <v>0</v>
      </c>
      <c r="Q8721" s="38">
        <f>IF(Colin!$G8721&lt;$B$1,Colin!$I8721,0)</f>
        <v>0</v>
      </c>
    </row>
    <row r="8722" spans="12:17" x14ac:dyDescent="0.25">
      <c r="L8722" s="38">
        <f>IF(AND(Colin!$G8722=$B$1,Colin!$H8722=$C$3),Colin!$I8722,)</f>
        <v>0</v>
      </c>
      <c r="M8722" s="38">
        <f>IF(AND(Colin!$G8722=$B$1,Colin!$H8722&lt;=$C$3),Colin!$I8722,)</f>
        <v>0</v>
      </c>
      <c r="N8722" s="38">
        <f>IF(AND(Colin!$G8722=$B$2,Colin!$H8722=$C$3),Colin!$I8722,)</f>
        <v>0</v>
      </c>
      <c r="O8722" s="38">
        <f>IF(AND(Colin!$G8722=$B$2,Colin!$H8722&lt;=$C$3),Colin!$I8722,)</f>
        <v>0</v>
      </c>
      <c r="P8722" s="38">
        <f>IF(Colin!$G8722&lt;$B$2,Colin!$I8722,0)</f>
        <v>0</v>
      </c>
      <c r="Q8722" s="38">
        <f>IF(Colin!$G8722&lt;$B$1,Colin!$I8722,0)</f>
        <v>0</v>
      </c>
    </row>
    <row r="8723" spans="12:17" x14ac:dyDescent="0.25">
      <c r="L8723" s="38">
        <f>IF(AND(Colin!$G8723=$B$1,Colin!$H8723=$C$3),Colin!$I8723,)</f>
        <v>0</v>
      </c>
      <c r="M8723" s="38">
        <f>IF(AND(Colin!$G8723=$B$1,Colin!$H8723&lt;=$C$3),Colin!$I8723,)</f>
        <v>0</v>
      </c>
      <c r="N8723" s="38">
        <f>IF(AND(Colin!$G8723=$B$2,Colin!$H8723=$C$3),Colin!$I8723,)</f>
        <v>0</v>
      </c>
      <c r="O8723" s="38">
        <f>IF(AND(Colin!$G8723=$B$2,Colin!$H8723&lt;=$C$3),Colin!$I8723,)</f>
        <v>0</v>
      </c>
      <c r="P8723" s="38">
        <f>IF(Colin!$G8723&lt;$B$2,Colin!$I8723,0)</f>
        <v>0</v>
      </c>
      <c r="Q8723" s="38">
        <f>IF(Colin!$G8723&lt;$B$1,Colin!$I8723,0)</f>
        <v>0</v>
      </c>
    </row>
    <row r="8724" spans="12:17" x14ac:dyDescent="0.25">
      <c r="L8724" s="38">
        <f>IF(AND(Colin!$G8724=$B$1,Colin!$H8724=$C$3),Colin!$I8724,)</f>
        <v>0</v>
      </c>
      <c r="M8724" s="38">
        <f>IF(AND(Colin!$G8724=$B$1,Colin!$H8724&lt;=$C$3),Colin!$I8724,)</f>
        <v>0</v>
      </c>
      <c r="N8724" s="38">
        <f>IF(AND(Colin!$G8724=$B$2,Colin!$H8724=$C$3),Colin!$I8724,)</f>
        <v>0</v>
      </c>
      <c r="O8724" s="38">
        <f>IF(AND(Colin!$G8724=$B$2,Colin!$H8724&lt;=$C$3),Colin!$I8724,)</f>
        <v>0</v>
      </c>
      <c r="P8724" s="38">
        <f>IF(Colin!$G8724&lt;$B$2,Colin!$I8724,0)</f>
        <v>0</v>
      </c>
      <c r="Q8724" s="38">
        <f>IF(Colin!$G8724&lt;$B$1,Colin!$I8724,0)</f>
        <v>0</v>
      </c>
    </row>
    <row r="8725" spans="12:17" x14ac:dyDescent="0.25">
      <c r="L8725" s="38">
        <f>IF(AND(Colin!$G8725=$B$1,Colin!$H8725=$C$3),Colin!$I8725,)</f>
        <v>0</v>
      </c>
      <c r="M8725" s="38">
        <f>IF(AND(Colin!$G8725=$B$1,Colin!$H8725&lt;=$C$3),Colin!$I8725,)</f>
        <v>0</v>
      </c>
      <c r="N8725" s="38">
        <f>IF(AND(Colin!$G8725=$B$2,Colin!$H8725=$C$3),Colin!$I8725,)</f>
        <v>0</v>
      </c>
      <c r="O8725" s="38">
        <f>IF(AND(Colin!$G8725=$B$2,Colin!$H8725&lt;=$C$3),Colin!$I8725,)</f>
        <v>0</v>
      </c>
      <c r="P8725" s="38">
        <f>IF(Colin!$G8725&lt;$B$2,Colin!$I8725,0)</f>
        <v>0</v>
      </c>
      <c r="Q8725" s="38">
        <f>IF(Colin!$G8725&lt;$B$1,Colin!$I8725,0)</f>
        <v>0</v>
      </c>
    </row>
    <row r="8726" spans="12:17" x14ac:dyDescent="0.25">
      <c r="L8726" s="38">
        <f>IF(AND(Colin!$G8726=$B$1,Colin!$H8726=$C$3),Colin!$I8726,)</f>
        <v>0</v>
      </c>
      <c r="M8726" s="38">
        <f>IF(AND(Colin!$G8726=$B$1,Colin!$H8726&lt;=$C$3),Colin!$I8726,)</f>
        <v>0</v>
      </c>
      <c r="N8726" s="38">
        <f>IF(AND(Colin!$G8726=$B$2,Colin!$H8726=$C$3),Colin!$I8726,)</f>
        <v>0</v>
      </c>
      <c r="O8726" s="38">
        <f>IF(AND(Colin!$G8726=$B$2,Colin!$H8726&lt;=$C$3),Colin!$I8726,)</f>
        <v>0</v>
      </c>
      <c r="P8726" s="38">
        <f>IF(Colin!$G8726&lt;$B$2,Colin!$I8726,0)</f>
        <v>0</v>
      </c>
      <c r="Q8726" s="38">
        <f>IF(Colin!$G8726&lt;$B$1,Colin!$I8726,0)</f>
        <v>0</v>
      </c>
    </row>
    <row r="8727" spans="12:17" x14ac:dyDescent="0.25">
      <c r="L8727" s="38">
        <f>IF(AND(Colin!$G8727=$B$1,Colin!$H8727=$C$3),Colin!$I8727,)</f>
        <v>0</v>
      </c>
      <c r="M8727" s="38">
        <f>IF(AND(Colin!$G8727=$B$1,Colin!$H8727&lt;=$C$3),Colin!$I8727,)</f>
        <v>0</v>
      </c>
      <c r="N8727" s="38">
        <f>IF(AND(Colin!$G8727=$B$2,Colin!$H8727=$C$3),Colin!$I8727,)</f>
        <v>0</v>
      </c>
      <c r="O8727" s="38">
        <f>IF(AND(Colin!$G8727=$B$2,Colin!$H8727&lt;=$C$3),Colin!$I8727,)</f>
        <v>0</v>
      </c>
      <c r="P8727" s="38">
        <f>IF(Colin!$G8727&lt;$B$2,Colin!$I8727,0)</f>
        <v>0</v>
      </c>
      <c r="Q8727" s="38">
        <f>IF(Colin!$G8727&lt;$B$1,Colin!$I8727,0)</f>
        <v>0</v>
      </c>
    </row>
    <row r="8728" spans="12:17" x14ac:dyDescent="0.25">
      <c r="L8728" s="38">
        <f>IF(AND(Colin!$G8728=$B$1,Colin!$H8728=$C$3),Colin!$I8728,)</f>
        <v>0</v>
      </c>
      <c r="M8728" s="38">
        <f>IF(AND(Colin!$G8728=$B$1,Colin!$H8728&lt;=$C$3),Colin!$I8728,)</f>
        <v>0</v>
      </c>
      <c r="N8728" s="38">
        <f>IF(AND(Colin!$G8728=$B$2,Colin!$H8728=$C$3),Colin!$I8728,)</f>
        <v>0</v>
      </c>
      <c r="O8728" s="38">
        <f>IF(AND(Colin!$G8728=$B$2,Colin!$H8728&lt;=$C$3),Colin!$I8728,)</f>
        <v>0</v>
      </c>
      <c r="P8728" s="38">
        <f>IF(Colin!$G8728&lt;$B$2,Colin!$I8728,0)</f>
        <v>0</v>
      </c>
      <c r="Q8728" s="38">
        <f>IF(Colin!$G8728&lt;$B$1,Colin!$I8728,0)</f>
        <v>0</v>
      </c>
    </row>
    <row r="8729" spans="12:17" x14ac:dyDescent="0.25">
      <c r="L8729" s="38">
        <f>IF(AND(Colin!$G8729=$B$1,Colin!$H8729=$C$3),Colin!$I8729,)</f>
        <v>0</v>
      </c>
      <c r="M8729" s="38">
        <f>IF(AND(Colin!$G8729=$B$1,Colin!$H8729&lt;=$C$3),Colin!$I8729,)</f>
        <v>0</v>
      </c>
      <c r="N8729" s="38">
        <f>IF(AND(Colin!$G8729=$B$2,Colin!$H8729=$C$3),Colin!$I8729,)</f>
        <v>0</v>
      </c>
      <c r="O8729" s="38">
        <f>IF(AND(Colin!$G8729=$B$2,Colin!$H8729&lt;=$C$3),Colin!$I8729,)</f>
        <v>0</v>
      </c>
      <c r="P8729" s="38">
        <f>IF(Colin!$G8729&lt;$B$2,Colin!$I8729,0)</f>
        <v>0</v>
      </c>
      <c r="Q8729" s="38">
        <f>IF(Colin!$G8729&lt;$B$1,Colin!$I8729,0)</f>
        <v>0</v>
      </c>
    </row>
    <row r="8730" spans="12:17" x14ac:dyDescent="0.25">
      <c r="L8730" s="38">
        <f>IF(AND(Colin!$G8730=$B$1,Colin!$H8730=$C$3),Colin!$I8730,)</f>
        <v>0</v>
      </c>
      <c r="M8730" s="38">
        <f>IF(AND(Colin!$G8730=$B$1,Colin!$H8730&lt;=$C$3),Colin!$I8730,)</f>
        <v>0</v>
      </c>
      <c r="N8730" s="38">
        <f>IF(AND(Colin!$G8730=$B$2,Colin!$H8730=$C$3),Colin!$I8730,)</f>
        <v>0</v>
      </c>
      <c r="O8730" s="38">
        <f>IF(AND(Colin!$G8730=$B$2,Colin!$H8730&lt;=$C$3),Colin!$I8730,)</f>
        <v>0</v>
      </c>
      <c r="P8730" s="38">
        <f>IF(Colin!$G8730&lt;$B$2,Colin!$I8730,0)</f>
        <v>0</v>
      </c>
      <c r="Q8730" s="38">
        <f>IF(Colin!$G8730&lt;$B$1,Colin!$I8730,0)</f>
        <v>0</v>
      </c>
    </row>
    <row r="8731" spans="12:17" x14ac:dyDescent="0.25">
      <c r="L8731" s="38">
        <f>IF(AND(Colin!$G8731=$B$1,Colin!$H8731=$C$3),Colin!$I8731,)</f>
        <v>0</v>
      </c>
      <c r="M8731" s="38">
        <f>IF(AND(Colin!$G8731=$B$1,Colin!$H8731&lt;=$C$3),Colin!$I8731,)</f>
        <v>0</v>
      </c>
      <c r="N8731" s="38">
        <f>IF(AND(Colin!$G8731=$B$2,Colin!$H8731=$C$3),Colin!$I8731,)</f>
        <v>0</v>
      </c>
      <c r="O8731" s="38">
        <f>IF(AND(Colin!$G8731=$B$2,Colin!$H8731&lt;=$C$3),Colin!$I8731,)</f>
        <v>0</v>
      </c>
      <c r="P8731" s="38">
        <f>IF(Colin!$G8731&lt;$B$2,Colin!$I8731,0)</f>
        <v>0</v>
      </c>
      <c r="Q8731" s="38">
        <f>IF(Colin!$G8731&lt;$B$1,Colin!$I8731,0)</f>
        <v>0</v>
      </c>
    </row>
    <row r="8732" spans="12:17" x14ac:dyDescent="0.25">
      <c r="L8732" s="38">
        <f>IF(AND(Colin!$G8732=$B$1,Colin!$H8732=$C$3),Colin!$I8732,)</f>
        <v>0</v>
      </c>
      <c r="M8732" s="38">
        <f>IF(AND(Colin!$G8732=$B$1,Colin!$H8732&lt;=$C$3),Colin!$I8732,)</f>
        <v>0</v>
      </c>
      <c r="N8732" s="38">
        <f>IF(AND(Colin!$G8732=$B$2,Colin!$H8732=$C$3),Colin!$I8732,)</f>
        <v>0</v>
      </c>
      <c r="O8732" s="38">
        <f>IF(AND(Colin!$G8732=$B$2,Colin!$H8732&lt;=$C$3),Colin!$I8732,)</f>
        <v>0</v>
      </c>
      <c r="P8732" s="38">
        <f>IF(Colin!$G8732&lt;$B$2,Colin!$I8732,0)</f>
        <v>0</v>
      </c>
      <c r="Q8732" s="38">
        <f>IF(Colin!$G8732&lt;$B$1,Colin!$I8732,0)</f>
        <v>0</v>
      </c>
    </row>
    <row r="8733" spans="12:17" x14ac:dyDescent="0.25">
      <c r="L8733" s="38">
        <f>IF(AND(Colin!$G8733=$B$1,Colin!$H8733=$C$3),Colin!$I8733,)</f>
        <v>0</v>
      </c>
      <c r="M8733" s="38">
        <f>IF(AND(Colin!$G8733=$B$1,Colin!$H8733&lt;=$C$3),Colin!$I8733,)</f>
        <v>0</v>
      </c>
      <c r="N8733" s="38">
        <f>IF(AND(Colin!$G8733=$B$2,Colin!$H8733=$C$3),Colin!$I8733,)</f>
        <v>0</v>
      </c>
      <c r="O8733" s="38">
        <f>IF(AND(Colin!$G8733=$B$2,Colin!$H8733&lt;=$C$3),Colin!$I8733,)</f>
        <v>0</v>
      </c>
      <c r="P8733" s="38">
        <f>IF(Colin!$G8733&lt;$B$2,Colin!$I8733,0)</f>
        <v>0</v>
      </c>
      <c r="Q8733" s="38">
        <f>IF(Colin!$G8733&lt;$B$1,Colin!$I8733,0)</f>
        <v>0</v>
      </c>
    </row>
    <row r="8734" spans="12:17" x14ac:dyDescent="0.25">
      <c r="L8734" s="38">
        <f>IF(AND(Colin!$G8734=$B$1,Colin!$H8734=$C$3),Colin!$I8734,)</f>
        <v>0</v>
      </c>
      <c r="M8734" s="38">
        <f>IF(AND(Colin!$G8734=$B$1,Colin!$H8734&lt;=$C$3),Colin!$I8734,)</f>
        <v>0</v>
      </c>
      <c r="N8734" s="38">
        <f>IF(AND(Colin!$G8734=$B$2,Colin!$H8734=$C$3),Colin!$I8734,)</f>
        <v>0</v>
      </c>
      <c r="O8734" s="38">
        <f>IF(AND(Colin!$G8734=$B$2,Colin!$H8734&lt;=$C$3),Colin!$I8734,)</f>
        <v>0</v>
      </c>
      <c r="P8734" s="38">
        <f>IF(Colin!$G8734&lt;$B$2,Colin!$I8734,0)</f>
        <v>0</v>
      </c>
      <c r="Q8734" s="38">
        <f>IF(Colin!$G8734&lt;$B$1,Colin!$I8734,0)</f>
        <v>0</v>
      </c>
    </row>
    <row r="8735" spans="12:17" x14ac:dyDescent="0.25">
      <c r="L8735" s="38">
        <f>IF(AND(Colin!$G8735=$B$1,Colin!$H8735=$C$3),Colin!$I8735,)</f>
        <v>0</v>
      </c>
      <c r="M8735" s="38">
        <f>IF(AND(Colin!$G8735=$B$1,Colin!$H8735&lt;=$C$3),Colin!$I8735,)</f>
        <v>0</v>
      </c>
      <c r="N8735" s="38">
        <f>IF(AND(Colin!$G8735=$B$2,Colin!$H8735=$C$3),Colin!$I8735,)</f>
        <v>0</v>
      </c>
      <c r="O8735" s="38">
        <f>IF(AND(Colin!$G8735=$B$2,Colin!$H8735&lt;=$C$3),Colin!$I8735,)</f>
        <v>0</v>
      </c>
      <c r="P8735" s="38">
        <f>IF(Colin!$G8735&lt;$B$2,Colin!$I8735,0)</f>
        <v>0</v>
      </c>
      <c r="Q8735" s="38">
        <f>IF(Colin!$G8735&lt;$B$1,Colin!$I8735,0)</f>
        <v>0</v>
      </c>
    </row>
    <row r="8736" spans="12:17" x14ac:dyDescent="0.25">
      <c r="L8736" s="38">
        <f>IF(AND(Colin!$G8736=$B$1,Colin!$H8736=$C$3),Colin!$I8736,)</f>
        <v>0</v>
      </c>
      <c r="M8736" s="38">
        <f>IF(AND(Colin!$G8736=$B$1,Colin!$H8736&lt;=$C$3),Colin!$I8736,)</f>
        <v>0</v>
      </c>
      <c r="N8736" s="38">
        <f>IF(AND(Colin!$G8736=$B$2,Colin!$H8736=$C$3),Colin!$I8736,)</f>
        <v>0</v>
      </c>
      <c r="O8736" s="38">
        <f>IF(AND(Colin!$G8736=$B$2,Colin!$H8736&lt;=$C$3),Colin!$I8736,)</f>
        <v>0</v>
      </c>
      <c r="P8736" s="38">
        <f>IF(Colin!$G8736&lt;$B$2,Colin!$I8736,0)</f>
        <v>0</v>
      </c>
      <c r="Q8736" s="38">
        <f>IF(Colin!$G8736&lt;$B$1,Colin!$I8736,0)</f>
        <v>0</v>
      </c>
    </row>
    <row r="8737" spans="12:17" x14ac:dyDescent="0.25">
      <c r="L8737" s="38">
        <f>IF(AND(Colin!$G8737=$B$1,Colin!$H8737=$C$3),Colin!$I8737,)</f>
        <v>0</v>
      </c>
      <c r="M8737" s="38">
        <f>IF(AND(Colin!$G8737=$B$1,Colin!$H8737&lt;=$C$3),Colin!$I8737,)</f>
        <v>0</v>
      </c>
      <c r="N8737" s="38">
        <f>IF(AND(Colin!$G8737=$B$2,Colin!$H8737=$C$3),Colin!$I8737,)</f>
        <v>0</v>
      </c>
      <c r="O8737" s="38">
        <f>IF(AND(Colin!$G8737=$B$2,Colin!$H8737&lt;=$C$3),Colin!$I8737,)</f>
        <v>0</v>
      </c>
      <c r="P8737" s="38">
        <f>IF(Colin!$G8737&lt;$B$2,Colin!$I8737,0)</f>
        <v>0</v>
      </c>
      <c r="Q8737" s="38">
        <f>IF(Colin!$G8737&lt;$B$1,Colin!$I8737,0)</f>
        <v>0</v>
      </c>
    </row>
    <row r="8738" spans="12:17" x14ac:dyDescent="0.25">
      <c r="L8738" s="38">
        <f>IF(AND(Colin!$G8738=$B$1,Colin!$H8738=$C$3),Colin!$I8738,)</f>
        <v>0</v>
      </c>
      <c r="M8738" s="38">
        <f>IF(AND(Colin!$G8738=$B$1,Colin!$H8738&lt;=$C$3),Colin!$I8738,)</f>
        <v>0</v>
      </c>
      <c r="N8738" s="38">
        <f>IF(AND(Colin!$G8738=$B$2,Colin!$H8738=$C$3),Colin!$I8738,)</f>
        <v>0</v>
      </c>
      <c r="O8738" s="38">
        <f>IF(AND(Colin!$G8738=$B$2,Colin!$H8738&lt;=$C$3),Colin!$I8738,)</f>
        <v>0</v>
      </c>
      <c r="P8738" s="38">
        <f>IF(Colin!$G8738&lt;$B$2,Colin!$I8738,0)</f>
        <v>0</v>
      </c>
      <c r="Q8738" s="38">
        <f>IF(Colin!$G8738&lt;$B$1,Colin!$I8738,0)</f>
        <v>0</v>
      </c>
    </row>
    <row r="8739" spans="12:17" x14ac:dyDescent="0.25">
      <c r="L8739" s="38">
        <f>IF(AND(Colin!$G8739=$B$1,Colin!$H8739=$C$3),Colin!$I8739,)</f>
        <v>0</v>
      </c>
      <c r="M8739" s="38">
        <f>IF(AND(Colin!$G8739=$B$1,Colin!$H8739&lt;=$C$3),Colin!$I8739,)</f>
        <v>0</v>
      </c>
      <c r="N8739" s="38">
        <f>IF(AND(Colin!$G8739=$B$2,Colin!$H8739=$C$3),Colin!$I8739,)</f>
        <v>0</v>
      </c>
      <c r="O8739" s="38">
        <f>IF(AND(Colin!$G8739=$B$2,Colin!$H8739&lt;=$C$3),Colin!$I8739,)</f>
        <v>0</v>
      </c>
      <c r="P8739" s="38">
        <f>IF(Colin!$G8739&lt;$B$2,Colin!$I8739,0)</f>
        <v>0</v>
      </c>
      <c r="Q8739" s="38">
        <f>IF(Colin!$G8739&lt;$B$1,Colin!$I8739,0)</f>
        <v>0</v>
      </c>
    </row>
    <row r="8740" spans="12:17" x14ac:dyDescent="0.25">
      <c r="L8740" s="38">
        <f>IF(AND(Colin!$G8740=$B$1,Colin!$H8740=$C$3),Colin!$I8740,)</f>
        <v>0</v>
      </c>
      <c r="M8740" s="38">
        <f>IF(AND(Colin!$G8740=$B$1,Colin!$H8740&lt;=$C$3),Colin!$I8740,)</f>
        <v>0</v>
      </c>
      <c r="N8740" s="38">
        <f>IF(AND(Colin!$G8740=$B$2,Colin!$H8740=$C$3),Colin!$I8740,)</f>
        <v>0</v>
      </c>
      <c r="O8740" s="38">
        <f>IF(AND(Colin!$G8740=$B$2,Colin!$H8740&lt;=$C$3),Colin!$I8740,)</f>
        <v>0</v>
      </c>
      <c r="P8740" s="38">
        <f>IF(Colin!$G8740&lt;$B$2,Colin!$I8740,0)</f>
        <v>0</v>
      </c>
      <c r="Q8740" s="38">
        <f>IF(Colin!$G8740&lt;$B$1,Colin!$I8740,0)</f>
        <v>0</v>
      </c>
    </row>
    <row r="8741" spans="12:17" x14ac:dyDescent="0.25">
      <c r="L8741" s="38">
        <f>IF(AND(Colin!$G8741=$B$1,Colin!$H8741=$C$3),Colin!$I8741,)</f>
        <v>0</v>
      </c>
      <c r="M8741" s="38">
        <f>IF(AND(Colin!$G8741=$B$1,Colin!$H8741&lt;=$C$3),Colin!$I8741,)</f>
        <v>0</v>
      </c>
      <c r="N8741" s="38">
        <f>IF(AND(Colin!$G8741=$B$2,Colin!$H8741=$C$3),Colin!$I8741,)</f>
        <v>0</v>
      </c>
      <c r="O8741" s="38">
        <f>IF(AND(Colin!$G8741=$B$2,Colin!$H8741&lt;=$C$3),Colin!$I8741,)</f>
        <v>0</v>
      </c>
      <c r="P8741" s="38">
        <f>IF(Colin!$G8741&lt;$B$2,Colin!$I8741,0)</f>
        <v>0</v>
      </c>
      <c r="Q8741" s="38">
        <f>IF(Colin!$G8741&lt;$B$1,Colin!$I8741,0)</f>
        <v>0</v>
      </c>
    </row>
    <row r="8742" spans="12:17" x14ac:dyDescent="0.25">
      <c r="L8742" s="38">
        <f>IF(AND(Colin!$G8742=$B$1,Colin!$H8742=$C$3),Colin!$I8742,)</f>
        <v>0</v>
      </c>
      <c r="M8742" s="38">
        <f>IF(AND(Colin!$G8742=$B$1,Colin!$H8742&lt;=$C$3),Colin!$I8742,)</f>
        <v>0</v>
      </c>
      <c r="N8742" s="38">
        <f>IF(AND(Colin!$G8742=$B$2,Colin!$H8742=$C$3),Colin!$I8742,)</f>
        <v>0</v>
      </c>
      <c r="O8742" s="38">
        <f>IF(AND(Colin!$G8742=$B$2,Colin!$H8742&lt;=$C$3),Colin!$I8742,)</f>
        <v>0</v>
      </c>
      <c r="P8742" s="38">
        <f>IF(Colin!$G8742&lt;$B$2,Colin!$I8742,0)</f>
        <v>0</v>
      </c>
      <c r="Q8742" s="38">
        <f>IF(Colin!$G8742&lt;$B$1,Colin!$I8742,0)</f>
        <v>0</v>
      </c>
    </row>
    <row r="8743" spans="12:17" x14ac:dyDescent="0.25">
      <c r="L8743" s="38">
        <f>IF(AND(Colin!$G8743=$B$1,Colin!$H8743=$C$3),Colin!$I8743,)</f>
        <v>0</v>
      </c>
      <c r="M8743" s="38">
        <f>IF(AND(Colin!$G8743=$B$1,Colin!$H8743&lt;=$C$3),Colin!$I8743,)</f>
        <v>0</v>
      </c>
      <c r="N8743" s="38">
        <f>IF(AND(Colin!$G8743=$B$2,Colin!$H8743=$C$3),Colin!$I8743,)</f>
        <v>0</v>
      </c>
      <c r="O8743" s="38">
        <f>IF(AND(Colin!$G8743=$B$2,Colin!$H8743&lt;=$C$3),Colin!$I8743,)</f>
        <v>0</v>
      </c>
      <c r="P8743" s="38">
        <f>IF(Colin!$G8743&lt;$B$2,Colin!$I8743,0)</f>
        <v>0</v>
      </c>
      <c r="Q8743" s="38">
        <f>IF(Colin!$G8743&lt;$B$1,Colin!$I8743,0)</f>
        <v>0</v>
      </c>
    </row>
    <row r="8744" spans="12:17" x14ac:dyDescent="0.25">
      <c r="L8744" s="38">
        <f>IF(AND(Colin!$G8744=$B$1,Colin!$H8744=$C$3),Colin!$I8744,)</f>
        <v>0</v>
      </c>
      <c r="M8744" s="38">
        <f>IF(AND(Colin!$G8744=$B$1,Colin!$H8744&lt;=$C$3),Colin!$I8744,)</f>
        <v>0</v>
      </c>
      <c r="N8744" s="38">
        <f>IF(AND(Colin!$G8744=$B$2,Colin!$H8744=$C$3),Colin!$I8744,)</f>
        <v>0</v>
      </c>
      <c r="O8744" s="38">
        <f>IF(AND(Colin!$G8744=$B$2,Colin!$H8744&lt;=$C$3),Colin!$I8744,)</f>
        <v>0</v>
      </c>
      <c r="P8744" s="38">
        <f>IF(Colin!$G8744&lt;$B$2,Colin!$I8744,0)</f>
        <v>0</v>
      </c>
      <c r="Q8744" s="38">
        <f>IF(Colin!$G8744&lt;$B$1,Colin!$I8744,0)</f>
        <v>0</v>
      </c>
    </row>
    <row r="8745" spans="12:17" x14ac:dyDescent="0.25">
      <c r="L8745" s="38">
        <f>IF(AND(Colin!$G8745=$B$1,Colin!$H8745=$C$3),Colin!$I8745,)</f>
        <v>0</v>
      </c>
      <c r="M8745" s="38">
        <f>IF(AND(Colin!$G8745=$B$1,Colin!$H8745&lt;=$C$3),Colin!$I8745,)</f>
        <v>0</v>
      </c>
      <c r="N8745" s="38">
        <f>IF(AND(Colin!$G8745=$B$2,Colin!$H8745=$C$3),Colin!$I8745,)</f>
        <v>0</v>
      </c>
      <c r="O8745" s="38">
        <f>IF(AND(Colin!$G8745=$B$2,Colin!$H8745&lt;=$C$3),Colin!$I8745,)</f>
        <v>0</v>
      </c>
      <c r="P8745" s="38">
        <f>IF(Colin!$G8745&lt;$B$2,Colin!$I8745,0)</f>
        <v>0</v>
      </c>
      <c r="Q8745" s="38">
        <f>IF(Colin!$G8745&lt;$B$1,Colin!$I8745,0)</f>
        <v>0</v>
      </c>
    </row>
    <row r="8746" spans="12:17" x14ac:dyDescent="0.25">
      <c r="L8746" s="38">
        <f>IF(AND(Colin!$G8746=$B$1,Colin!$H8746=$C$3),Colin!$I8746,)</f>
        <v>0</v>
      </c>
      <c r="M8746" s="38">
        <f>IF(AND(Colin!$G8746=$B$1,Colin!$H8746&lt;=$C$3),Colin!$I8746,)</f>
        <v>0</v>
      </c>
      <c r="N8746" s="38">
        <f>IF(AND(Colin!$G8746=$B$2,Colin!$H8746=$C$3),Colin!$I8746,)</f>
        <v>0</v>
      </c>
      <c r="O8746" s="38">
        <f>IF(AND(Colin!$G8746=$B$2,Colin!$H8746&lt;=$C$3),Colin!$I8746,)</f>
        <v>0</v>
      </c>
      <c r="P8746" s="38">
        <f>IF(Colin!$G8746&lt;$B$2,Colin!$I8746,0)</f>
        <v>0</v>
      </c>
      <c r="Q8746" s="38">
        <f>IF(Colin!$G8746&lt;$B$1,Colin!$I8746,0)</f>
        <v>0</v>
      </c>
    </row>
    <row r="8747" spans="12:17" x14ac:dyDescent="0.25">
      <c r="L8747" s="38">
        <f>IF(AND(Colin!$G8747=$B$1,Colin!$H8747=$C$3),Colin!$I8747,)</f>
        <v>0</v>
      </c>
      <c r="M8747" s="38">
        <f>IF(AND(Colin!$G8747=$B$1,Colin!$H8747&lt;=$C$3),Colin!$I8747,)</f>
        <v>0</v>
      </c>
      <c r="N8747" s="38">
        <f>IF(AND(Colin!$G8747=$B$2,Colin!$H8747=$C$3),Colin!$I8747,)</f>
        <v>0</v>
      </c>
      <c r="O8747" s="38">
        <f>IF(AND(Colin!$G8747=$B$2,Colin!$H8747&lt;=$C$3),Colin!$I8747,)</f>
        <v>0</v>
      </c>
      <c r="P8747" s="38">
        <f>IF(Colin!$G8747&lt;$B$2,Colin!$I8747,0)</f>
        <v>0</v>
      </c>
      <c r="Q8747" s="38">
        <f>IF(Colin!$G8747&lt;$B$1,Colin!$I8747,0)</f>
        <v>0</v>
      </c>
    </row>
    <row r="8748" spans="12:17" x14ac:dyDescent="0.25">
      <c r="L8748" s="38">
        <f>IF(AND(Colin!$G8748=$B$1,Colin!$H8748=$C$3),Colin!$I8748,)</f>
        <v>0</v>
      </c>
      <c r="M8748" s="38">
        <f>IF(AND(Colin!$G8748=$B$1,Colin!$H8748&lt;=$C$3),Colin!$I8748,)</f>
        <v>0</v>
      </c>
      <c r="N8748" s="38">
        <f>IF(AND(Colin!$G8748=$B$2,Colin!$H8748=$C$3),Colin!$I8748,)</f>
        <v>0</v>
      </c>
      <c r="O8748" s="38">
        <f>IF(AND(Colin!$G8748=$B$2,Colin!$H8748&lt;=$C$3),Colin!$I8748,)</f>
        <v>0</v>
      </c>
      <c r="P8748" s="38">
        <f>IF(Colin!$G8748&lt;$B$2,Colin!$I8748,0)</f>
        <v>0</v>
      </c>
      <c r="Q8748" s="38">
        <f>IF(Colin!$G8748&lt;$B$1,Colin!$I8748,0)</f>
        <v>0</v>
      </c>
    </row>
    <row r="8749" spans="12:17" x14ac:dyDescent="0.25">
      <c r="L8749" s="38">
        <f>IF(AND(Colin!$G8749=$B$1,Colin!$H8749=$C$3),Colin!$I8749,)</f>
        <v>0</v>
      </c>
      <c r="M8749" s="38">
        <f>IF(AND(Colin!$G8749=$B$1,Colin!$H8749&lt;=$C$3),Colin!$I8749,)</f>
        <v>0</v>
      </c>
      <c r="N8749" s="38">
        <f>IF(AND(Colin!$G8749=$B$2,Colin!$H8749=$C$3),Colin!$I8749,)</f>
        <v>0</v>
      </c>
      <c r="O8749" s="38">
        <f>IF(AND(Colin!$G8749=$B$2,Colin!$H8749&lt;=$C$3),Colin!$I8749,)</f>
        <v>0</v>
      </c>
      <c r="P8749" s="38">
        <f>IF(Colin!$G8749&lt;$B$2,Colin!$I8749,0)</f>
        <v>0</v>
      </c>
      <c r="Q8749" s="38">
        <f>IF(Colin!$G8749&lt;$B$1,Colin!$I8749,0)</f>
        <v>0</v>
      </c>
    </row>
    <row r="8750" spans="12:17" x14ac:dyDescent="0.25">
      <c r="L8750" s="38">
        <f>IF(AND(Colin!$G8750=$B$1,Colin!$H8750=$C$3),Colin!$I8750,)</f>
        <v>0</v>
      </c>
      <c r="M8750" s="38">
        <f>IF(AND(Colin!$G8750=$B$1,Colin!$H8750&lt;=$C$3),Colin!$I8750,)</f>
        <v>0</v>
      </c>
      <c r="N8750" s="38">
        <f>IF(AND(Colin!$G8750=$B$2,Colin!$H8750=$C$3),Colin!$I8750,)</f>
        <v>0</v>
      </c>
      <c r="O8750" s="38">
        <f>IF(AND(Colin!$G8750=$B$2,Colin!$H8750&lt;=$C$3),Colin!$I8750,)</f>
        <v>0</v>
      </c>
      <c r="P8750" s="38">
        <f>IF(Colin!$G8750&lt;$B$2,Colin!$I8750,0)</f>
        <v>0</v>
      </c>
      <c r="Q8750" s="38">
        <f>IF(Colin!$G8750&lt;$B$1,Colin!$I8750,0)</f>
        <v>0</v>
      </c>
    </row>
    <row r="8751" spans="12:17" x14ac:dyDescent="0.25">
      <c r="L8751" s="38">
        <f>IF(AND(Colin!$G8751=$B$1,Colin!$H8751=$C$3),Colin!$I8751,)</f>
        <v>0</v>
      </c>
      <c r="M8751" s="38">
        <f>IF(AND(Colin!$G8751=$B$1,Colin!$H8751&lt;=$C$3),Colin!$I8751,)</f>
        <v>0</v>
      </c>
      <c r="N8751" s="38">
        <f>IF(AND(Colin!$G8751=$B$2,Colin!$H8751=$C$3),Colin!$I8751,)</f>
        <v>0</v>
      </c>
      <c r="O8751" s="38">
        <f>IF(AND(Colin!$G8751=$B$2,Colin!$H8751&lt;=$C$3),Colin!$I8751,)</f>
        <v>0</v>
      </c>
      <c r="P8751" s="38">
        <f>IF(Colin!$G8751&lt;$B$2,Colin!$I8751,0)</f>
        <v>0</v>
      </c>
      <c r="Q8751" s="38">
        <f>IF(Colin!$G8751&lt;$B$1,Colin!$I8751,0)</f>
        <v>0</v>
      </c>
    </row>
    <row r="8752" spans="12:17" x14ac:dyDescent="0.25">
      <c r="L8752" s="38">
        <f>IF(AND(Colin!$G8752=$B$1,Colin!$H8752=$C$3),Colin!$I8752,)</f>
        <v>0</v>
      </c>
      <c r="M8752" s="38">
        <f>IF(AND(Colin!$G8752=$B$1,Colin!$H8752&lt;=$C$3),Colin!$I8752,)</f>
        <v>0</v>
      </c>
      <c r="N8752" s="38">
        <f>IF(AND(Colin!$G8752=$B$2,Colin!$H8752=$C$3),Colin!$I8752,)</f>
        <v>0</v>
      </c>
      <c r="O8752" s="38">
        <f>IF(AND(Colin!$G8752=$B$2,Colin!$H8752&lt;=$C$3),Colin!$I8752,)</f>
        <v>0</v>
      </c>
      <c r="P8752" s="38">
        <f>IF(Colin!$G8752&lt;$B$2,Colin!$I8752,0)</f>
        <v>0</v>
      </c>
      <c r="Q8752" s="38">
        <f>IF(Colin!$G8752&lt;$B$1,Colin!$I8752,0)</f>
        <v>0</v>
      </c>
    </row>
    <row r="8753" spans="12:17" x14ac:dyDescent="0.25">
      <c r="L8753" s="38">
        <f>IF(AND(Colin!$G8753=$B$1,Colin!$H8753=$C$3),Colin!$I8753,)</f>
        <v>0</v>
      </c>
      <c r="M8753" s="38">
        <f>IF(AND(Colin!$G8753=$B$1,Colin!$H8753&lt;=$C$3),Colin!$I8753,)</f>
        <v>0</v>
      </c>
      <c r="N8753" s="38">
        <f>IF(AND(Colin!$G8753=$B$2,Colin!$H8753=$C$3),Colin!$I8753,)</f>
        <v>0</v>
      </c>
      <c r="O8753" s="38">
        <f>IF(AND(Colin!$G8753=$B$2,Colin!$H8753&lt;=$C$3),Colin!$I8753,)</f>
        <v>0</v>
      </c>
      <c r="P8753" s="38">
        <f>IF(Colin!$G8753&lt;$B$2,Colin!$I8753,0)</f>
        <v>0</v>
      </c>
      <c r="Q8753" s="38">
        <f>IF(Colin!$G8753&lt;$B$1,Colin!$I8753,0)</f>
        <v>0</v>
      </c>
    </row>
    <row r="8754" spans="12:17" x14ac:dyDescent="0.25">
      <c r="L8754" s="38">
        <f>IF(AND(Colin!$G8754=$B$1,Colin!$H8754=$C$3),Colin!$I8754,)</f>
        <v>0</v>
      </c>
      <c r="M8754" s="38">
        <f>IF(AND(Colin!$G8754=$B$1,Colin!$H8754&lt;=$C$3),Colin!$I8754,)</f>
        <v>0</v>
      </c>
      <c r="N8754" s="38">
        <f>IF(AND(Colin!$G8754=$B$2,Colin!$H8754=$C$3),Colin!$I8754,)</f>
        <v>0</v>
      </c>
      <c r="O8754" s="38">
        <f>IF(AND(Colin!$G8754=$B$2,Colin!$H8754&lt;=$C$3),Colin!$I8754,)</f>
        <v>0</v>
      </c>
      <c r="P8754" s="38">
        <f>IF(Colin!$G8754&lt;$B$2,Colin!$I8754,0)</f>
        <v>0</v>
      </c>
      <c r="Q8754" s="38">
        <f>IF(Colin!$G8754&lt;$B$1,Colin!$I8754,0)</f>
        <v>0</v>
      </c>
    </row>
    <row r="8755" spans="12:17" x14ac:dyDescent="0.25">
      <c r="L8755" s="38">
        <f>IF(AND(Colin!$G8755=$B$1,Colin!$H8755=$C$3),Colin!$I8755,)</f>
        <v>0</v>
      </c>
      <c r="M8755" s="38">
        <f>IF(AND(Colin!$G8755=$B$1,Colin!$H8755&lt;=$C$3),Colin!$I8755,)</f>
        <v>0</v>
      </c>
      <c r="N8755" s="38">
        <f>IF(AND(Colin!$G8755=$B$2,Colin!$H8755=$C$3),Colin!$I8755,)</f>
        <v>0</v>
      </c>
      <c r="O8755" s="38">
        <f>IF(AND(Colin!$G8755=$B$2,Colin!$H8755&lt;=$C$3),Colin!$I8755,)</f>
        <v>0</v>
      </c>
      <c r="P8755" s="38">
        <f>IF(Colin!$G8755&lt;$B$2,Colin!$I8755,0)</f>
        <v>0</v>
      </c>
      <c r="Q8755" s="38">
        <f>IF(Colin!$G8755&lt;$B$1,Colin!$I8755,0)</f>
        <v>0</v>
      </c>
    </row>
    <row r="8756" spans="12:17" x14ac:dyDescent="0.25">
      <c r="L8756" s="38">
        <f>IF(AND(Colin!$G8756=$B$1,Colin!$H8756=$C$3),Colin!$I8756,)</f>
        <v>0</v>
      </c>
      <c r="M8756" s="38">
        <f>IF(AND(Colin!$G8756=$B$1,Colin!$H8756&lt;=$C$3),Colin!$I8756,)</f>
        <v>0</v>
      </c>
      <c r="N8756" s="38">
        <f>IF(AND(Colin!$G8756=$B$2,Colin!$H8756=$C$3),Colin!$I8756,)</f>
        <v>0</v>
      </c>
      <c r="O8756" s="38">
        <f>IF(AND(Colin!$G8756=$B$2,Colin!$H8756&lt;=$C$3),Colin!$I8756,)</f>
        <v>0</v>
      </c>
      <c r="P8756" s="38">
        <f>IF(Colin!$G8756&lt;$B$2,Colin!$I8756,0)</f>
        <v>0</v>
      </c>
      <c r="Q8756" s="38">
        <f>IF(Colin!$G8756&lt;$B$1,Colin!$I8756,0)</f>
        <v>0</v>
      </c>
    </row>
    <row r="8757" spans="12:17" x14ac:dyDescent="0.25">
      <c r="L8757" s="38">
        <f>IF(AND(Colin!$G8757=$B$1,Colin!$H8757=$C$3),Colin!$I8757,)</f>
        <v>0</v>
      </c>
      <c r="M8757" s="38">
        <f>IF(AND(Colin!$G8757=$B$1,Colin!$H8757&lt;=$C$3),Colin!$I8757,)</f>
        <v>0</v>
      </c>
      <c r="N8757" s="38">
        <f>IF(AND(Colin!$G8757=$B$2,Colin!$H8757=$C$3),Colin!$I8757,)</f>
        <v>0</v>
      </c>
      <c r="O8757" s="38">
        <f>IF(AND(Colin!$G8757=$B$2,Colin!$H8757&lt;=$C$3),Colin!$I8757,)</f>
        <v>0</v>
      </c>
      <c r="P8757" s="38">
        <f>IF(Colin!$G8757&lt;$B$2,Colin!$I8757,0)</f>
        <v>0</v>
      </c>
      <c r="Q8757" s="38">
        <f>IF(Colin!$G8757&lt;$B$1,Colin!$I8757,0)</f>
        <v>0</v>
      </c>
    </row>
    <row r="8758" spans="12:17" x14ac:dyDescent="0.25">
      <c r="L8758" s="38">
        <f>IF(AND(Colin!$G8758=$B$1,Colin!$H8758=$C$3),Colin!$I8758,)</f>
        <v>0</v>
      </c>
      <c r="M8758" s="38">
        <f>IF(AND(Colin!$G8758=$B$1,Colin!$H8758&lt;=$C$3),Colin!$I8758,)</f>
        <v>0</v>
      </c>
      <c r="N8758" s="38">
        <f>IF(AND(Colin!$G8758=$B$2,Colin!$H8758=$C$3),Colin!$I8758,)</f>
        <v>0</v>
      </c>
      <c r="O8758" s="38">
        <f>IF(AND(Colin!$G8758=$B$2,Colin!$H8758&lt;=$C$3),Colin!$I8758,)</f>
        <v>0</v>
      </c>
      <c r="P8758" s="38">
        <f>IF(Colin!$G8758&lt;$B$2,Colin!$I8758,0)</f>
        <v>0</v>
      </c>
      <c r="Q8758" s="38">
        <f>IF(Colin!$G8758&lt;$B$1,Colin!$I8758,0)</f>
        <v>0</v>
      </c>
    </row>
    <row r="8759" spans="12:17" x14ac:dyDescent="0.25">
      <c r="L8759" s="38">
        <f>IF(AND(Colin!$G8759=$B$1,Colin!$H8759=$C$3),Colin!$I8759,)</f>
        <v>0</v>
      </c>
      <c r="M8759" s="38">
        <f>IF(AND(Colin!$G8759=$B$1,Colin!$H8759&lt;=$C$3),Colin!$I8759,)</f>
        <v>0</v>
      </c>
      <c r="N8759" s="38">
        <f>IF(AND(Colin!$G8759=$B$2,Colin!$H8759=$C$3),Colin!$I8759,)</f>
        <v>0</v>
      </c>
      <c r="O8759" s="38">
        <f>IF(AND(Colin!$G8759=$B$2,Colin!$H8759&lt;=$C$3),Colin!$I8759,)</f>
        <v>0</v>
      </c>
      <c r="P8759" s="38">
        <f>IF(Colin!$G8759&lt;$B$2,Colin!$I8759,0)</f>
        <v>0</v>
      </c>
      <c r="Q8759" s="38">
        <f>IF(Colin!$G8759&lt;$B$1,Colin!$I8759,0)</f>
        <v>0</v>
      </c>
    </row>
    <row r="8760" spans="12:17" x14ac:dyDescent="0.25">
      <c r="L8760" s="38">
        <f>IF(AND(Colin!$G8760=$B$1,Colin!$H8760=$C$3),Colin!$I8760,)</f>
        <v>0</v>
      </c>
      <c r="M8760" s="38">
        <f>IF(AND(Colin!$G8760=$B$1,Colin!$H8760&lt;=$C$3),Colin!$I8760,)</f>
        <v>0</v>
      </c>
      <c r="N8760" s="38">
        <f>IF(AND(Colin!$G8760=$B$2,Colin!$H8760=$C$3),Colin!$I8760,)</f>
        <v>0</v>
      </c>
      <c r="O8760" s="38">
        <f>IF(AND(Colin!$G8760=$B$2,Colin!$H8760&lt;=$C$3),Colin!$I8760,)</f>
        <v>0</v>
      </c>
      <c r="P8760" s="38">
        <f>IF(Colin!$G8760&lt;$B$2,Colin!$I8760,0)</f>
        <v>0</v>
      </c>
      <c r="Q8760" s="38">
        <f>IF(Colin!$G8760&lt;$B$1,Colin!$I8760,0)</f>
        <v>0</v>
      </c>
    </row>
    <row r="8761" spans="12:17" x14ac:dyDescent="0.25">
      <c r="L8761" s="38">
        <f>IF(AND(Colin!$G8761=$B$1,Colin!$H8761=$C$3),Colin!$I8761,)</f>
        <v>0</v>
      </c>
      <c r="M8761" s="38">
        <f>IF(AND(Colin!$G8761=$B$1,Colin!$H8761&lt;=$C$3),Colin!$I8761,)</f>
        <v>0</v>
      </c>
      <c r="N8761" s="38">
        <f>IF(AND(Colin!$G8761=$B$2,Colin!$H8761=$C$3),Colin!$I8761,)</f>
        <v>0</v>
      </c>
      <c r="O8761" s="38">
        <f>IF(AND(Colin!$G8761=$B$2,Colin!$H8761&lt;=$C$3),Colin!$I8761,)</f>
        <v>0</v>
      </c>
      <c r="P8761" s="38">
        <f>IF(Colin!$G8761&lt;$B$2,Colin!$I8761,0)</f>
        <v>0</v>
      </c>
      <c r="Q8761" s="38">
        <f>IF(Colin!$G8761&lt;$B$1,Colin!$I8761,0)</f>
        <v>0</v>
      </c>
    </row>
    <row r="8762" spans="12:17" x14ac:dyDescent="0.25">
      <c r="L8762" s="38">
        <f>IF(AND(Colin!$G8762=$B$1,Colin!$H8762=$C$3),Colin!$I8762,)</f>
        <v>0</v>
      </c>
      <c r="M8762" s="38">
        <f>IF(AND(Colin!$G8762=$B$1,Colin!$H8762&lt;=$C$3),Colin!$I8762,)</f>
        <v>0</v>
      </c>
      <c r="N8762" s="38">
        <f>IF(AND(Colin!$G8762=$B$2,Colin!$H8762=$C$3),Colin!$I8762,)</f>
        <v>0</v>
      </c>
      <c r="O8762" s="38">
        <f>IF(AND(Colin!$G8762=$B$2,Colin!$H8762&lt;=$C$3),Colin!$I8762,)</f>
        <v>0</v>
      </c>
      <c r="P8762" s="38">
        <f>IF(Colin!$G8762&lt;$B$2,Colin!$I8762,0)</f>
        <v>0</v>
      </c>
      <c r="Q8762" s="38">
        <f>IF(Colin!$G8762&lt;$B$1,Colin!$I8762,0)</f>
        <v>0</v>
      </c>
    </row>
    <row r="8763" spans="12:17" x14ac:dyDescent="0.25">
      <c r="L8763" s="38">
        <f>IF(AND(Colin!$G8763=$B$1,Colin!$H8763=$C$3),Colin!$I8763,)</f>
        <v>0</v>
      </c>
      <c r="M8763" s="38">
        <f>IF(AND(Colin!$G8763=$B$1,Colin!$H8763&lt;=$C$3),Colin!$I8763,)</f>
        <v>0</v>
      </c>
      <c r="N8763" s="38">
        <f>IF(AND(Colin!$G8763=$B$2,Colin!$H8763=$C$3),Colin!$I8763,)</f>
        <v>0</v>
      </c>
      <c r="O8763" s="38">
        <f>IF(AND(Colin!$G8763=$B$2,Colin!$H8763&lt;=$C$3),Colin!$I8763,)</f>
        <v>0</v>
      </c>
      <c r="P8763" s="38">
        <f>IF(Colin!$G8763&lt;$B$2,Colin!$I8763,0)</f>
        <v>0</v>
      </c>
      <c r="Q8763" s="38">
        <f>IF(Colin!$G8763&lt;$B$1,Colin!$I8763,0)</f>
        <v>0</v>
      </c>
    </row>
    <row r="8764" spans="12:17" x14ac:dyDescent="0.25">
      <c r="L8764" s="38">
        <f>IF(AND(Colin!$G8764=$B$1,Colin!$H8764=$C$3),Colin!$I8764,)</f>
        <v>0</v>
      </c>
      <c r="M8764" s="38">
        <f>IF(AND(Colin!$G8764=$B$1,Colin!$H8764&lt;=$C$3),Colin!$I8764,)</f>
        <v>0</v>
      </c>
      <c r="N8764" s="38">
        <f>IF(AND(Colin!$G8764=$B$2,Colin!$H8764=$C$3),Colin!$I8764,)</f>
        <v>0</v>
      </c>
      <c r="O8764" s="38">
        <f>IF(AND(Colin!$G8764=$B$2,Colin!$H8764&lt;=$C$3),Colin!$I8764,)</f>
        <v>0</v>
      </c>
      <c r="P8764" s="38">
        <f>IF(Colin!$G8764&lt;$B$2,Colin!$I8764,0)</f>
        <v>0</v>
      </c>
      <c r="Q8764" s="38">
        <f>IF(Colin!$G8764&lt;$B$1,Colin!$I8764,0)</f>
        <v>0</v>
      </c>
    </row>
    <row r="8765" spans="12:17" x14ac:dyDescent="0.25">
      <c r="L8765" s="38">
        <f>IF(AND(Colin!$G8765=$B$1,Colin!$H8765=$C$3),Colin!$I8765,)</f>
        <v>0</v>
      </c>
      <c r="M8765" s="38">
        <f>IF(AND(Colin!$G8765=$B$1,Colin!$H8765&lt;=$C$3),Colin!$I8765,)</f>
        <v>0</v>
      </c>
      <c r="N8765" s="38">
        <f>IF(AND(Colin!$G8765=$B$2,Colin!$H8765=$C$3),Colin!$I8765,)</f>
        <v>0</v>
      </c>
      <c r="O8765" s="38">
        <f>IF(AND(Colin!$G8765=$B$2,Colin!$H8765&lt;=$C$3),Colin!$I8765,)</f>
        <v>0</v>
      </c>
      <c r="P8765" s="38">
        <f>IF(Colin!$G8765&lt;$B$2,Colin!$I8765,0)</f>
        <v>0</v>
      </c>
      <c r="Q8765" s="38">
        <f>IF(Colin!$G8765&lt;$B$1,Colin!$I8765,0)</f>
        <v>0</v>
      </c>
    </row>
    <row r="8766" spans="12:17" x14ac:dyDescent="0.25">
      <c r="L8766" s="38">
        <f>IF(AND(Colin!$G8766=$B$1,Colin!$H8766=$C$3),Colin!$I8766,)</f>
        <v>0</v>
      </c>
      <c r="M8766" s="38">
        <f>IF(AND(Colin!$G8766=$B$1,Colin!$H8766&lt;=$C$3),Colin!$I8766,)</f>
        <v>0</v>
      </c>
      <c r="N8766" s="38">
        <f>IF(AND(Colin!$G8766=$B$2,Colin!$H8766=$C$3),Colin!$I8766,)</f>
        <v>0</v>
      </c>
      <c r="O8766" s="38">
        <f>IF(AND(Colin!$G8766=$B$2,Colin!$H8766&lt;=$C$3),Colin!$I8766,)</f>
        <v>0</v>
      </c>
      <c r="P8766" s="38">
        <f>IF(Colin!$G8766&lt;$B$2,Colin!$I8766,0)</f>
        <v>0</v>
      </c>
      <c r="Q8766" s="38">
        <f>IF(Colin!$G8766&lt;$B$1,Colin!$I8766,0)</f>
        <v>0</v>
      </c>
    </row>
    <row r="8767" spans="12:17" x14ac:dyDescent="0.25">
      <c r="L8767" s="38">
        <f>IF(AND(Colin!$G8767=$B$1,Colin!$H8767=$C$3),Colin!$I8767,)</f>
        <v>0</v>
      </c>
      <c r="M8767" s="38">
        <f>IF(AND(Colin!$G8767=$B$1,Colin!$H8767&lt;=$C$3),Colin!$I8767,)</f>
        <v>0</v>
      </c>
      <c r="N8767" s="38">
        <f>IF(AND(Colin!$G8767=$B$2,Colin!$H8767=$C$3),Colin!$I8767,)</f>
        <v>0</v>
      </c>
      <c r="O8767" s="38">
        <f>IF(AND(Colin!$G8767=$B$2,Colin!$H8767&lt;=$C$3),Colin!$I8767,)</f>
        <v>0</v>
      </c>
      <c r="P8767" s="38">
        <f>IF(Colin!$G8767&lt;$B$2,Colin!$I8767,0)</f>
        <v>0</v>
      </c>
      <c r="Q8767" s="38">
        <f>IF(Colin!$G8767&lt;$B$1,Colin!$I8767,0)</f>
        <v>0</v>
      </c>
    </row>
    <row r="8768" spans="12:17" x14ac:dyDescent="0.25">
      <c r="L8768" s="38">
        <f>IF(AND(Colin!$G8768=$B$1,Colin!$H8768=$C$3),Colin!$I8768,)</f>
        <v>0</v>
      </c>
      <c r="M8768" s="38">
        <f>IF(AND(Colin!$G8768=$B$1,Colin!$H8768&lt;=$C$3),Colin!$I8768,)</f>
        <v>0</v>
      </c>
      <c r="N8768" s="38">
        <f>IF(AND(Colin!$G8768=$B$2,Colin!$H8768=$C$3),Colin!$I8768,)</f>
        <v>0</v>
      </c>
      <c r="O8768" s="38">
        <f>IF(AND(Colin!$G8768=$B$2,Colin!$H8768&lt;=$C$3),Colin!$I8768,)</f>
        <v>0</v>
      </c>
      <c r="P8768" s="38">
        <f>IF(Colin!$G8768&lt;$B$2,Colin!$I8768,0)</f>
        <v>0</v>
      </c>
      <c r="Q8768" s="38">
        <f>IF(Colin!$G8768&lt;$B$1,Colin!$I8768,0)</f>
        <v>0</v>
      </c>
    </row>
    <row r="8769" spans="12:17" x14ac:dyDescent="0.25">
      <c r="L8769" s="38">
        <f>IF(AND(Colin!$G8769=$B$1,Colin!$H8769=$C$3),Colin!$I8769,)</f>
        <v>0</v>
      </c>
      <c r="M8769" s="38">
        <f>IF(AND(Colin!$G8769=$B$1,Colin!$H8769&lt;=$C$3),Colin!$I8769,)</f>
        <v>0</v>
      </c>
      <c r="N8769" s="38">
        <f>IF(AND(Colin!$G8769=$B$2,Colin!$H8769=$C$3),Colin!$I8769,)</f>
        <v>0</v>
      </c>
      <c r="O8769" s="38">
        <f>IF(AND(Colin!$G8769=$B$2,Colin!$H8769&lt;=$C$3),Colin!$I8769,)</f>
        <v>0</v>
      </c>
      <c r="P8769" s="38">
        <f>IF(Colin!$G8769&lt;$B$2,Colin!$I8769,0)</f>
        <v>0</v>
      </c>
      <c r="Q8769" s="38">
        <f>IF(Colin!$G8769&lt;$B$1,Colin!$I8769,0)</f>
        <v>0</v>
      </c>
    </row>
    <row r="8770" spans="12:17" x14ac:dyDescent="0.25">
      <c r="L8770" s="38">
        <f>IF(AND(Colin!$G8770=$B$1,Colin!$H8770=$C$3),Colin!$I8770,)</f>
        <v>0</v>
      </c>
      <c r="M8770" s="38">
        <f>IF(AND(Colin!$G8770=$B$1,Colin!$H8770&lt;=$C$3),Colin!$I8770,)</f>
        <v>0</v>
      </c>
      <c r="N8770" s="38">
        <f>IF(AND(Colin!$G8770=$B$2,Colin!$H8770=$C$3),Colin!$I8770,)</f>
        <v>0</v>
      </c>
      <c r="O8770" s="38">
        <f>IF(AND(Colin!$G8770=$B$2,Colin!$H8770&lt;=$C$3),Colin!$I8770,)</f>
        <v>0</v>
      </c>
      <c r="P8770" s="38">
        <f>IF(Colin!$G8770&lt;$B$2,Colin!$I8770,0)</f>
        <v>0</v>
      </c>
      <c r="Q8770" s="38">
        <f>IF(Colin!$G8770&lt;$B$1,Colin!$I8770,0)</f>
        <v>0</v>
      </c>
    </row>
    <row r="8771" spans="12:17" x14ac:dyDescent="0.25">
      <c r="L8771" s="38">
        <f>IF(AND(Colin!$G8771=$B$1,Colin!$H8771=$C$3),Colin!$I8771,)</f>
        <v>0</v>
      </c>
      <c r="M8771" s="38">
        <f>IF(AND(Colin!$G8771=$B$1,Colin!$H8771&lt;=$C$3),Colin!$I8771,)</f>
        <v>0</v>
      </c>
      <c r="N8771" s="38">
        <f>IF(AND(Colin!$G8771=$B$2,Colin!$H8771=$C$3),Colin!$I8771,)</f>
        <v>0</v>
      </c>
      <c r="O8771" s="38">
        <f>IF(AND(Colin!$G8771=$B$2,Colin!$H8771&lt;=$C$3),Colin!$I8771,)</f>
        <v>0</v>
      </c>
      <c r="P8771" s="38">
        <f>IF(Colin!$G8771&lt;$B$2,Colin!$I8771,0)</f>
        <v>0</v>
      </c>
      <c r="Q8771" s="38">
        <f>IF(Colin!$G8771&lt;$B$1,Colin!$I8771,0)</f>
        <v>0</v>
      </c>
    </row>
    <row r="8772" spans="12:17" x14ac:dyDescent="0.25">
      <c r="L8772" s="38">
        <f>IF(AND(Colin!$G8772=$B$1,Colin!$H8772=$C$3),Colin!$I8772,)</f>
        <v>0</v>
      </c>
      <c r="M8772" s="38">
        <f>IF(AND(Colin!$G8772=$B$1,Colin!$H8772&lt;=$C$3),Colin!$I8772,)</f>
        <v>0</v>
      </c>
      <c r="N8772" s="38">
        <f>IF(AND(Colin!$G8772=$B$2,Colin!$H8772=$C$3),Colin!$I8772,)</f>
        <v>0</v>
      </c>
      <c r="O8772" s="38">
        <f>IF(AND(Colin!$G8772=$B$2,Colin!$H8772&lt;=$C$3),Colin!$I8772,)</f>
        <v>0</v>
      </c>
      <c r="P8772" s="38">
        <f>IF(Colin!$G8772&lt;$B$2,Colin!$I8772,0)</f>
        <v>0</v>
      </c>
      <c r="Q8772" s="38">
        <f>IF(Colin!$G8772&lt;$B$1,Colin!$I8772,0)</f>
        <v>0</v>
      </c>
    </row>
    <row r="8773" spans="12:17" x14ac:dyDescent="0.25">
      <c r="L8773" s="38">
        <f>IF(AND(Colin!$G8773=$B$1,Colin!$H8773=$C$3),Colin!$I8773,)</f>
        <v>0</v>
      </c>
      <c r="M8773" s="38">
        <f>IF(AND(Colin!$G8773=$B$1,Colin!$H8773&lt;=$C$3),Colin!$I8773,)</f>
        <v>0</v>
      </c>
      <c r="N8773" s="38">
        <f>IF(AND(Colin!$G8773=$B$2,Colin!$H8773=$C$3),Colin!$I8773,)</f>
        <v>0</v>
      </c>
      <c r="O8773" s="38">
        <f>IF(AND(Colin!$G8773=$B$2,Colin!$H8773&lt;=$C$3),Colin!$I8773,)</f>
        <v>0</v>
      </c>
      <c r="P8773" s="38">
        <f>IF(Colin!$G8773&lt;$B$2,Colin!$I8773,0)</f>
        <v>0</v>
      </c>
      <c r="Q8773" s="38">
        <f>IF(Colin!$G8773&lt;$B$1,Colin!$I8773,0)</f>
        <v>0</v>
      </c>
    </row>
    <row r="8774" spans="12:17" x14ac:dyDescent="0.25">
      <c r="L8774" s="38">
        <f>IF(AND(Colin!$G8774=$B$1,Colin!$H8774=$C$3),Colin!$I8774,)</f>
        <v>0</v>
      </c>
      <c r="M8774" s="38">
        <f>IF(AND(Colin!$G8774=$B$1,Colin!$H8774&lt;=$C$3),Colin!$I8774,)</f>
        <v>0</v>
      </c>
      <c r="N8774" s="38">
        <f>IF(AND(Colin!$G8774=$B$2,Colin!$H8774=$C$3),Colin!$I8774,)</f>
        <v>0</v>
      </c>
      <c r="O8774" s="38">
        <f>IF(AND(Colin!$G8774=$B$2,Colin!$H8774&lt;=$C$3),Colin!$I8774,)</f>
        <v>0</v>
      </c>
      <c r="P8774" s="38">
        <f>IF(Colin!$G8774&lt;$B$2,Colin!$I8774,0)</f>
        <v>0</v>
      </c>
      <c r="Q8774" s="38">
        <f>IF(Colin!$G8774&lt;$B$1,Colin!$I8774,0)</f>
        <v>0</v>
      </c>
    </row>
    <row r="8775" spans="12:17" x14ac:dyDescent="0.25">
      <c r="L8775" s="38">
        <f>IF(AND(Colin!$G8775=$B$1,Colin!$H8775=$C$3),Colin!$I8775,)</f>
        <v>0</v>
      </c>
      <c r="M8775" s="38">
        <f>IF(AND(Colin!$G8775=$B$1,Colin!$H8775&lt;=$C$3),Colin!$I8775,)</f>
        <v>0</v>
      </c>
      <c r="N8775" s="38">
        <f>IF(AND(Colin!$G8775=$B$2,Colin!$H8775=$C$3),Colin!$I8775,)</f>
        <v>0</v>
      </c>
      <c r="O8775" s="38">
        <f>IF(AND(Colin!$G8775=$B$2,Colin!$H8775&lt;=$C$3),Colin!$I8775,)</f>
        <v>0</v>
      </c>
      <c r="P8775" s="38">
        <f>IF(Colin!$G8775&lt;$B$2,Colin!$I8775,0)</f>
        <v>0</v>
      </c>
      <c r="Q8775" s="38">
        <f>IF(Colin!$G8775&lt;$B$1,Colin!$I8775,0)</f>
        <v>0</v>
      </c>
    </row>
    <row r="8776" spans="12:17" x14ac:dyDescent="0.25">
      <c r="L8776" s="38">
        <f>IF(AND(Colin!$G8776=$B$1,Colin!$H8776=$C$3),Colin!$I8776,)</f>
        <v>0</v>
      </c>
      <c r="M8776" s="38">
        <f>IF(AND(Colin!$G8776=$B$1,Colin!$H8776&lt;=$C$3),Colin!$I8776,)</f>
        <v>0</v>
      </c>
      <c r="N8776" s="38">
        <f>IF(AND(Colin!$G8776=$B$2,Colin!$H8776=$C$3),Colin!$I8776,)</f>
        <v>0</v>
      </c>
      <c r="O8776" s="38">
        <f>IF(AND(Colin!$G8776=$B$2,Colin!$H8776&lt;=$C$3),Colin!$I8776,)</f>
        <v>0</v>
      </c>
      <c r="P8776" s="38">
        <f>IF(Colin!$G8776&lt;$B$2,Colin!$I8776,0)</f>
        <v>0</v>
      </c>
      <c r="Q8776" s="38">
        <f>IF(Colin!$G8776&lt;$B$1,Colin!$I8776,0)</f>
        <v>0</v>
      </c>
    </row>
    <row r="8777" spans="12:17" x14ac:dyDescent="0.25">
      <c r="L8777" s="38">
        <f>IF(AND(Colin!$G8777=$B$1,Colin!$H8777=$C$3),Colin!$I8777,)</f>
        <v>0</v>
      </c>
      <c r="M8777" s="38">
        <f>IF(AND(Colin!$G8777=$B$1,Colin!$H8777&lt;=$C$3),Colin!$I8777,)</f>
        <v>0</v>
      </c>
      <c r="N8777" s="38">
        <f>IF(AND(Colin!$G8777=$B$2,Colin!$H8777=$C$3),Colin!$I8777,)</f>
        <v>0</v>
      </c>
      <c r="O8777" s="38">
        <f>IF(AND(Colin!$G8777=$B$2,Colin!$H8777&lt;=$C$3),Colin!$I8777,)</f>
        <v>0</v>
      </c>
      <c r="P8777" s="38">
        <f>IF(Colin!$G8777&lt;$B$2,Colin!$I8777,0)</f>
        <v>0</v>
      </c>
      <c r="Q8777" s="38">
        <f>IF(Colin!$G8777&lt;$B$1,Colin!$I8777,0)</f>
        <v>0</v>
      </c>
    </row>
    <row r="8778" spans="12:17" x14ac:dyDescent="0.25">
      <c r="L8778" s="38">
        <f>IF(AND(Colin!$G8778=$B$1,Colin!$H8778=$C$3),Colin!$I8778,)</f>
        <v>0</v>
      </c>
      <c r="M8778" s="38">
        <f>IF(AND(Colin!$G8778=$B$1,Colin!$H8778&lt;=$C$3),Colin!$I8778,)</f>
        <v>0</v>
      </c>
      <c r="N8778" s="38">
        <f>IF(AND(Colin!$G8778=$B$2,Colin!$H8778=$C$3),Colin!$I8778,)</f>
        <v>0</v>
      </c>
      <c r="O8778" s="38">
        <f>IF(AND(Colin!$G8778=$B$2,Colin!$H8778&lt;=$C$3),Colin!$I8778,)</f>
        <v>0</v>
      </c>
      <c r="P8778" s="38">
        <f>IF(Colin!$G8778&lt;$B$2,Colin!$I8778,0)</f>
        <v>0</v>
      </c>
      <c r="Q8778" s="38">
        <f>IF(Colin!$G8778&lt;$B$1,Colin!$I8778,0)</f>
        <v>0</v>
      </c>
    </row>
    <row r="8779" spans="12:17" x14ac:dyDescent="0.25">
      <c r="L8779" s="38">
        <f>IF(AND(Colin!$G8779=$B$1,Colin!$H8779=$C$3),Colin!$I8779,)</f>
        <v>0</v>
      </c>
      <c r="M8779" s="38">
        <f>IF(AND(Colin!$G8779=$B$1,Colin!$H8779&lt;=$C$3),Colin!$I8779,)</f>
        <v>0</v>
      </c>
      <c r="N8779" s="38">
        <f>IF(AND(Colin!$G8779=$B$2,Colin!$H8779=$C$3),Colin!$I8779,)</f>
        <v>0</v>
      </c>
      <c r="O8779" s="38">
        <f>IF(AND(Colin!$G8779=$B$2,Colin!$H8779&lt;=$C$3),Colin!$I8779,)</f>
        <v>0</v>
      </c>
      <c r="P8779" s="38">
        <f>IF(Colin!$G8779&lt;$B$2,Colin!$I8779,0)</f>
        <v>0</v>
      </c>
      <c r="Q8779" s="38">
        <f>IF(Colin!$G8779&lt;$B$1,Colin!$I8779,0)</f>
        <v>0</v>
      </c>
    </row>
    <row r="8780" spans="12:17" x14ac:dyDescent="0.25">
      <c r="L8780" s="38">
        <f>IF(AND(Colin!$G8780=$B$1,Colin!$H8780=$C$3),Colin!$I8780,)</f>
        <v>0</v>
      </c>
      <c r="M8780" s="38">
        <f>IF(AND(Colin!$G8780=$B$1,Colin!$H8780&lt;=$C$3),Colin!$I8780,)</f>
        <v>0</v>
      </c>
      <c r="N8780" s="38">
        <f>IF(AND(Colin!$G8780=$B$2,Colin!$H8780=$C$3),Colin!$I8780,)</f>
        <v>0</v>
      </c>
      <c r="O8780" s="38">
        <f>IF(AND(Colin!$G8780=$B$2,Colin!$H8780&lt;=$C$3),Colin!$I8780,)</f>
        <v>0</v>
      </c>
      <c r="P8780" s="38">
        <f>IF(Colin!$G8780&lt;$B$2,Colin!$I8780,0)</f>
        <v>0</v>
      </c>
      <c r="Q8780" s="38">
        <f>IF(Colin!$G8780&lt;$B$1,Colin!$I8780,0)</f>
        <v>0</v>
      </c>
    </row>
    <row r="8781" spans="12:17" x14ac:dyDescent="0.25">
      <c r="L8781" s="38">
        <f>IF(AND(Colin!$G8781=$B$1,Colin!$H8781=$C$3),Colin!$I8781,)</f>
        <v>0</v>
      </c>
      <c r="M8781" s="38">
        <f>IF(AND(Colin!$G8781=$B$1,Colin!$H8781&lt;=$C$3),Colin!$I8781,)</f>
        <v>0</v>
      </c>
      <c r="N8781" s="38">
        <f>IF(AND(Colin!$G8781=$B$2,Colin!$H8781=$C$3),Colin!$I8781,)</f>
        <v>0</v>
      </c>
      <c r="O8781" s="38">
        <f>IF(AND(Colin!$G8781=$B$2,Colin!$H8781&lt;=$C$3),Colin!$I8781,)</f>
        <v>0</v>
      </c>
      <c r="P8781" s="38">
        <f>IF(Colin!$G8781&lt;$B$2,Colin!$I8781,0)</f>
        <v>0</v>
      </c>
      <c r="Q8781" s="38">
        <f>IF(Colin!$G8781&lt;$B$1,Colin!$I8781,0)</f>
        <v>0</v>
      </c>
    </row>
    <row r="8782" spans="12:17" x14ac:dyDescent="0.25">
      <c r="L8782" s="38">
        <f>IF(AND(Colin!$G8782=$B$1,Colin!$H8782=$C$3),Colin!$I8782,)</f>
        <v>0</v>
      </c>
      <c r="M8782" s="38">
        <f>IF(AND(Colin!$G8782=$B$1,Colin!$H8782&lt;=$C$3),Colin!$I8782,)</f>
        <v>0</v>
      </c>
      <c r="N8782" s="38">
        <f>IF(AND(Colin!$G8782=$B$2,Colin!$H8782=$C$3),Colin!$I8782,)</f>
        <v>0</v>
      </c>
      <c r="O8782" s="38">
        <f>IF(AND(Colin!$G8782=$B$2,Colin!$H8782&lt;=$C$3),Colin!$I8782,)</f>
        <v>0</v>
      </c>
      <c r="P8782" s="38">
        <f>IF(Colin!$G8782&lt;$B$2,Colin!$I8782,0)</f>
        <v>0</v>
      </c>
      <c r="Q8782" s="38">
        <f>IF(Colin!$G8782&lt;$B$1,Colin!$I8782,0)</f>
        <v>0</v>
      </c>
    </row>
    <row r="8783" spans="12:17" x14ac:dyDescent="0.25">
      <c r="L8783" s="38">
        <f>IF(AND(Colin!$G8783=$B$1,Colin!$H8783=$C$3),Colin!$I8783,)</f>
        <v>0</v>
      </c>
      <c r="M8783" s="38">
        <f>IF(AND(Colin!$G8783=$B$1,Colin!$H8783&lt;=$C$3),Colin!$I8783,)</f>
        <v>0</v>
      </c>
      <c r="N8783" s="38">
        <f>IF(AND(Colin!$G8783=$B$2,Colin!$H8783=$C$3),Colin!$I8783,)</f>
        <v>0</v>
      </c>
      <c r="O8783" s="38">
        <f>IF(AND(Colin!$G8783=$B$2,Colin!$H8783&lt;=$C$3),Colin!$I8783,)</f>
        <v>0</v>
      </c>
      <c r="P8783" s="38">
        <f>IF(Colin!$G8783&lt;$B$2,Colin!$I8783,0)</f>
        <v>0</v>
      </c>
      <c r="Q8783" s="38">
        <f>IF(Colin!$G8783&lt;$B$1,Colin!$I8783,0)</f>
        <v>0</v>
      </c>
    </row>
    <row r="8784" spans="12:17" x14ac:dyDescent="0.25">
      <c r="L8784" s="38">
        <f>IF(AND(Colin!$G8784=$B$1,Colin!$H8784=$C$3),Colin!$I8784,)</f>
        <v>0</v>
      </c>
      <c r="M8784" s="38">
        <f>IF(AND(Colin!$G8784=$B$1,Colin!$H8784&lt;=$C$3),Colin!$I8784,)</f>
        <v>0</v>
      </c>
      <c r="N8784" s="38">
        <f>IF(AND(Colin!$G8784=$B$2,Colin!$H8784=$C$3),Colin!$I8784,)</f>
        <v>0</v>
      </c>
      <c r="O8784" s="38">
        <f>IF(AND(Colin!$G8784=$B$2,Colin!$H8784&lt;=$C$3),Colin!$I8784,)</f>
        <v>0</v>
      </c>
      <c r="P8784" s="38">
        <f>IF(Colin!$G8784&lt;$B$2,Colin!$I8784,0)</f>
        <v>0</v>
      </c>
      <c r="Q8784" s="38">
        <f>IF(Colin!$G8784&lt;$B$1,Colin!$I8784,0)</f>
        <v>0</v>
      </c>
    </row>
    <row r="8785" spans="12:17" x14ac:dyDescent="0.25">
      <c r="L8785" s="38">
        <f>IF(AND(Colin!$G8785=$B$1,Colin!$H8785=$C$3),Colin!$I8785,)</f>
        <v>0</v>
      </c>
      <c r="M8785" s="38">
        <f>IF(AND(Colin!$G8785=$B$1,Colin!$H8785&lt;=$C$3),Colin!$I8785,)</f>
        <v>0</v>
      </c>
      <c r="N8785" s="38">
        <f>IF(AND(Colin!$G8785=$B$2,Colin!$H8785=$C$3),Colin!$I8785,)</f>
        <v>0</v>
      </c>
      <c r="O8785" s="38">
        <f>IF(AND(Colin!$G8785=$B$2,Colin!$H8785&lt;=$C$3),Colin!$I8785,)</f>
        <v>0</v>
      </c>
      <c r="P8785" s="38">
        <f>IF(Colin!$G8785&lt;$B$2,Colin!$I8785,0)</f>
        <v>0</v>
      </c>
      <c r="Q8785" s="38">
        <f>IF(Colin!$G8785&lt;$B$1,Colin!$I8785,0)</f>
        <v>0</v>
      </c>
    </row>
    <row r="8786" spans="12:17" x14ac:dyDescent="0.25">
      <c r="L8786" s="38">
        <f>IF(AND(Colin!$G8786=$B$1,Colin!$H8786=$C$3),Colin!$I8786,)</f>
        <v>0</v>
      </c>
      <c r="M8786" s="38">
        <f>IF(AND(Colin!$G8786=$B$1,Colin!$H8786&lt;=$C$3),Colin!$I8786,)</f>
        <v>0</v>
      </c>
      <c r="N8786" s="38">
        <f>IF(AND(Colin!$G8786=$B$2,Colin!$H8786=$C$3),Colin!$I8786,)</f>
        <v>0</v>
      </c>
      <c r="O8786" s="38">
        <f>IF(AND(Colin!$G8786=$B$2,Colin!$H8786&lt;=$C$3),Colin!$I8786,)</f>
        <v>0</v>
      </c>
      <c r="P8786" s="38">
        <f>IF(Colin!$G8786&lt;$B$2,Colin!$I8786,0)</f>
        <v>0</v>
      </c>
      <c r="Q8786" s="38">
        <f>IF(Colin!$G8786&lt;$B$1,Colin!$I8786,0)</f>
        <v>0</v>
      </c>
    </row>
    <row r="8787" spans="12:17" x14ac:dyDescent="0.25">
      <c r="L8787" s="38">
        <f>IF(AND(Colin!$G8787=$B$1,Colin!$H8787=$C$3),Colin!$I8787,)</f>
        <v>0</v>
      </c>
      <c r="M8787" s="38">
        <f>IF(AND(Colin!$G8787=$B$1,Colin!$H8787&lt;=$C$3),Colin!$I8787,)</f>
        <v>0</v>
      </c>
      <c r="N8787" s="38">
        <f>IF(AND(Colin!$G8787=$B$2,Colin!$H8787=$C$3),Colin!$I8787,)</f>
        <v>0</v>
      </c>
      <c r="O8787" s="38">
        <f>IF(AND(Colin!$G8787=$B$2,Colin!$H8787&lt;=$C$3),Colin!$I8787,)</f>
        <v>0</v>
      </c>
      <c r="P8787" s="38">
        <f>IF(Colin!$G8787&lt;$B$2,Colin!$I8787,0)</f>
        <v>0</v>
      </c>
      <c r="Q8787" s="38">
        <f>IF(Colin!$G8787&lt;$B$1,Colin!$I8787,0)</f>
        <v>0</v>
      </c>
    </row>
    <row r="8788" spans="12:17" x14ac:dyDescent="0.25">
      <c r="L8788" s="38">
        <f>IF(AND(Colin!$G8788=$B$1,Colin!$H8788=$C$3),Colin!$I8788,)</f>
        <v>0</v>
      </c>
      <c r="M8788" s="38">
        <f>IF(AND(Colin!$G8788=$B$1,Colin!$H8788&lt;=$C$3),Colin!$I8788,)</f>
        <v>0</v>
      </c>
      <c r="N8788" s="38">
        <f>IF(AND(Colin!$G8788=$B$2,Colin!$H8788=$C$3),Colin!$I8788,)</f>
        <v>0</v>
      </c>
      <c r="O8788" s="38">
        <f>IF(AND(Colin!$G8788=$B$2,Colin!$H8788&lt;=$C$3),Colin!$I8788,)</f>
        <v>0</v>
      </c>
      <c r="P8788" s="38">
        <f>IF(Colin!$G8788&lt;$B$2,Colin!$I8788,0)</f>
        <v>0</v>
      </c>
      <c r="Q8788" s="38">
        <f>IF(Colin!$G8788&lt;$B$1,Colin!$I8788,0)</f>
        <v>0</v>
      </c>
    </row>
    <row r="8789" spans="12:17" x14ac:dyDescent="0.25">
      <c r="L8789" s="38">
        <f>IF(AND(Colin!$G8789=$B$1,Colin!$H8789=$C$3),Colin!$I8789,)</f>
        <v>0</v>
      </c>
      <c r="M8789" s="38">
        <f>IF(AND(Colin!$G8789=$B$1,Colin!$H8789&lt;=$C$3),Colin!$I8789,)</f>
        <v>0</v>
      </c>
      <c r="N8789" s="38">
        <f>IF(AND(Colin!$G8789=$B$2,Colin!$H8789=$C$3),Colin!$I8789,)</f>
        <v>0</v>
      </c>
      <c r="O8789" s="38">
        <f>IF(AND(Colin!$G8789=$B$2,Colin!$H8789&lt;=$C$3),Colin!$I8789,)</f>
        <v>0</v>
      </c>
      <c r="P8789" s="38">
        <f>IF(Colin!$G8789&lt;$B$2,Colin!$I8789,0)</f>
        <v>0</v>
      </c>
      <c r="Q8789" s="38">
        <f>IF(Colin!$G8789&lt;$B$1,Colin!$I8789,0)</f>
        <v>0</v>
      </c>
    </row>
    <row r="8790" spans="12:17" x14ac:dyDescent="0.25">
      <c r="L8790" s="38">
        <f>IF(AND(Colin!$G8790=$B$1,Colin!$H8790=$C$3),Colin!$I8790,)</f>
        <v>0</v>
      </c>
      <c r="M8790" s="38">
        <f>IF(AND(Colin!$G8790=$B$1,Colin!$H8790&lt;=$C$3),Colin!$I8790,)</f>
        <v>0</v>
      </c>
      <c r="N8790" s="38">
        <f>IF(AND(Colin!$G8790=$B$2,Colin!$H8790=$C$3),Colin!$I8790,)</f>
        <v>0</v>
      </c>
      <c r="O8790" s="38">
        <f>IF(AND(Colin!$G8790=$B$2,Colin!$H8790&lt;=$C$3),Colin!$I8790,)</f>
        <v>0</v>
      </c>
      <c r="P8790" s="38">
        <f>IF(Colin!$G8790&lt;$B$2,Colin!$I8790,0)</f>
        <v>0</v>
      </c>
      <c r="Q8790" s="38">
        <f>IF(Colin!$G8790&lt;$B$1,Colin!$I8790,0)</f>
        <v>0</v>
      </c>
    </row>
    <row r="8791" spans="12:17" x14ac:dyDescent="0.25">
      <c r="L8791" s="38">
        <f>IF(AND(Colin!$G8791=$B$1,Colin!$H8791=$C$3),Colin!$I8791,)</f>
        <v>0</v>
      </c>
      <c r="M8791" s="38">
        <f>IF(AND(Colin!$G8791=$B$1,Colin!$H8791&lt;=$C$3),Colin!$I8791,)</f>
        <v>0</v>
      </c>
      <c r="N8791" s="38">
        <f>IF(AND(Colin!$G8791=$B$2,Colin!$H8791=$C$3),Colin!$I8791,)</f>
        <v>0</v>
      </c>
      <c r="O8791" s="38">
        <f>IF(AND(Colin!$G8791=$B$2,Colin!$H8791&lt;=$C$3),Colin!$I8791,)</f>
        <v>0</v>
      </c>
      <c r="P8791" s="38">
        <f>IF(Colin!$G8791&lt;$B$2,Colin!$I8791,0)</f>
        <v>0</v>
      </c>
      <c r="Q8791" s="38">
        <f>IF(Colin!$G8791&lt;$B$1,Colin!$I8791,0)</f>
        <v>0</v>
      </c>
    </row>
    <row r="8792" spans="12:17" x14ac:dyDescent="0.25">
      <c r="L8792" s="38">
        <f>IF(AND(Colin!$G8792=$B$1,Colin!$H8792=$C$3),Colin!$I8792,)</f>
        <v>0</v>
      </c>
      <c r="M8792" s="38">
        <f>IF(AND(Colin!$G8792=$B$1,Colin!$H8792&lt;=$C$3),Colin!$I8792,)</f>
        <v>0</v>
      </c>
      <c r="N8792" s="38">
        <f>IF(AND(Colin!$G8792=$B$2,Colin!$H8792=$C$3),Colin!$I8792,)</f>
        <v>0</v>
      </c>
      <c r="O8792" s="38">
        <f>IF(AND(Colin!$G8792=$B$2,Colin!$H8792&lt;=$C$3),Colin!$I8792,)</f>
        <v>0</v>
      </c>
      <c r="P8792" s="38">
        <f>IF(Colin!$G8792&lt;$B$2,Colin!$I8792,0)</f>
        <v>0</v>
      </c>
      <c r="Q8792" s="38">
        <f>IF(Colin!$G8792&lt;$B$1,Colin!$I8792,0)</f>
        <v>0</v>
      </c>
    </row>
    <row r="8793" spans="12:17" x14ac:dyDescent="0.25">
      <c r="L8793" s="38">
        <f>IF(AND(Colin!$G8793=$B$1,Colin!$H8793=$C$3),Colin!$I8793,)</f>
        <v>0</v>
      </c>
      <c r="M8793" s="38">
        <f>IF(AND(Colin!$G8793=$B$1,Colin!$H8793&lt;=$C$3),Colin!$I8793,)</f>
        <v>0</v>
      </c>
      <c r="N8793" s="38">
        <f>IF(AND(Colin!$G8793=$B$2,Colin!$H8793=$C$3),Colin!$I8793,)</f>
        <v>0</v>
      </c>
      <c r="O8793" s="38">
        <f>IF(AND(Colin!$G8793=$B$2,Colin!$H8793&lt;=$C$3),Colin!$I8793,)</f>
        <v>0</v>
      </c>
      <c r="P8793" s="38">
        <f>IF(Colin!$G8793&lt;$B$2,Colin!$I8793,0)</f>
        <v>0</v>
      </c>
      <c r="Q8793" s="38">
        <f>IF(Colin!$G8793&lt;$B$1,Colin!$I8793,0)</f>
        <v>0</v>
      </c>
    </row>
    <row r="8794" spans="12:17" x14ac:dyDescent="0.25">
      <c r="L8794" s="38">
        <f>IF(AND(Colin!$G8794=$B$1,Colin!$H8794=$C$3),Colin!$I8794,)</f>
        <v>0</v>
      </c>
      <c r="M8794" s="38">
        <f>IF(AND(Colin!$G8794=$B$1,Colin!$H8794&lt;=$C$3),Colin!$I8794,)</f>
        <v>0</v>
      </c>
      <c r="N8794" s="38">
        <f>IF(AND(Colin!$G8794=$B$2,Colin!$H8794=$C$3),Colin!$I8794,)</f>
        <v>0</v>
      </c>
      <c r="O8794" s="38">
        <f>IF(AND(Colin!$G8794=$B$2,Colin!$H8794&lt;=$C$3),Colin!$I8794,)</f>
        <v>0</v>
      </c>
      <c r="P8794" s="38">
        <f>IF(Colin!$G8794&lt;$B$2,Colin!$I8794,0)</f>
        <v>0</v>
      </c>
      <c r="Q8794" s="38">
        <f>IF(Colin!$G8794&lt;$B$1,Colin!$I8794,0)</f>
        <v>0</v>
      </c>
    </row>
    <row r="8795" spans="12:17" x14ac:dyDescent="0.25">
      <c r="L8795" s="38">
        <f>IF(AND(Colin!$G8795=$B$1,Colin!$H8795=$C$3),Colin!$I8795,)</f>
        <v>0</v>
      </c>
      <c r="M8795" s="38">
        <f>IF(AND(Colin!$G8795=$B$1,Colin!$H8795&lt;=$C$3),Colin!$I8795,)</f>
        <v>0</v>
      </c>
      <c r="N8795" s="38">
        <f>IF(AND(Colin!$G8795=$B$2,Colin!$H8795=$C$3),Colin!$I8795,)</f>
        <v>0</v>
      </c>
      <c r="O8795" s="38">
        <f>IF(AND(Colin!$G8795=$B$2,Colin!$H8795&lt;=$C$3),Colin!$I8795,)</f>
        <v>0</v>
      </c>
      <c r="P8795" s="38">
        <f>IF(Colin!$G8795&lt;$B$2,Colin!$I8795,0)</f>
        <v>0</v>
      </c>
      <c r="Q8795" s="38">
        <f>IF(Colin!$G8795&lt;$B$1,Colin!$I8795,0)</f>
        <v>0</v>
      </c>
    </row>
    <row r="8796" spans="12:17" x14ac:dyDescent="0.25">
      <c r="L8796" s="38">
        <f>IF(AND(Colin!$G8796=$B$1,Colin!$H8796=$C$3),Colin!$I8796,)</f>
        <v>0</v>
      </c>
      <c r="M8796" s="38">
        <f>IF(AND(Colin!$G8796=$B$1,Colin!$H8796&lt;=$C$3),Colin!$I8796,)</f>
        <v>0</v>
      </c>
      <c r="N8796" s="38">
        <f>IF(AND(Colin!$G8796=$B$2,Colin!$H8796=$C$3),Colin!$I8796,)</f>
        <v>0</v>
      </c>
      <c r="O8796" s="38">
        <f>IF(AND(Colin!$G8796=$B$2,Colin!$H8796&lt;=$C$3),Colin!$I8796,)</f>
        <v>0</v>
      </c>
      <c r="P8796" s="38">
        <f>IF(Colin!$G8796&lt;$B$2,Colin!$I8796,0)</f>
        <v>0</v>
      </c>
      <c r="Q8796" s="38">
        <f>IF(Colin!$G8796&lt;$B$1,Colin!$I8796,0)</f>
        <v>0</v>
      </c>
    </row>
    <row r="8797" spans="12:17" x14ac:dyDescent="0.25">
      <c r="L8797" s="38">
        <f>IF(AND(Colin!$G8797=$B$1,Colin!$H8797=$C$3),Colin!$I8797,)</f>
        <v>0</v>
      </c>
      <c r="M8797" s="38">
        <f>IF(AND(Colin!$G8797=$B$1,Colin!$H8797&lt;=$C$3),Colin!$I8797,)</f>
        <v>0</v>
      </c>
      <c r="N8797" s="38">
        <f>IF(AND(Colin!$G8797=$B$2,Colin!$H8797=$C$3),Colin!$I8797,)</f>
        <v>0</v>
      </c>
      <c r="O8797" s="38">
        <f>IF(AND(Colin!$G8797=$B$2,Colin!$H8797&lt;=$C$3),Colin!$I8797,)</f>
        <v>0</v>
      </c>
      <c r="P8797" s="38">
        <f>IF(Colin!$G8797&lt;$B$2,Colin!$I8797,0)</f>
        <v>0</v>
      </c>
      <c r="Q8797" s="38">
        <f>IF(Colin!$G8797&lt;$B$1,Colin!$I8797,0)</f>
        <v>0</v>
      </c>
    </row>
    <row r="8798" spans="12:17" x14ac:dyDescent="0.25">
      <c r="L8798" s="38">
        <f>IF(AND(Colin!$G8798=$B$1,Colin!$H8798=$C$3),Colin!$I8798,)</f>
        <v>0</v>
      </c>
      <c r="M8798" s="38">
        <f>IF(AND(Colin!$G8798=$B$1,Colin!$H8798&lt;=$C$3),Colin!$I8798,)</f>
        <v>0</v>
      </c>
      <c r="N8798" s="38">
        <f>IF(AND(Colin!$G8798=$B$2,Colin!$H8798=$C$3),Colin!$I8798,)</f>
        <v>0</v>
      </c>
      <c r="O8798" s="38">
        <f>IF(AND(Colin!$G8798=$B$2,Colin!$H8798&lt;=$C$3),Colin!$I8798,)</f>
        <v>0</v>
      </c>
      <c r="P8798" s="38">
        <f>IF(Colin!$G8798&lt;$B$2,Colin!$I8798,0)</f>
        <v>0</v>
      </c>
      <c r="Q8798" s="38">
        <f>IF(Colin!$G8798&lt;$B$1,Colin!$I8798,0)</f>
        <v>0</v>
      </c>
    </row>
    <row r="8799" spans="12:17" x14ac:dyDescent="0.25">
      <c r="L8799" s="38">
        <f>IF(AND(Colin!$G8799=$B$1,Colin!$H8799=$C$3),Colin!$I8799,)</f>
        <v>0</v>
      </c>
      <c r="M8799" s="38">
        <f>IF(AND(Colin!$G8799=$B$1,Colin!$H8799&lt;=$C$3),Colin!$I8799,)</f>
        <v>0</v>
      </c>
      <c r="N8799" s="38">
        <f>IF(AND(Colin!$G8799=$B$2,Colin!$H8799=$C$3),Colin!$I8799,)</f>
        <v>0</v>
      </c>
      <c r="O8799" s="38">
        <f>IF(AND(Colin!$G8799=$B$2,Colin!$H8799&lt;=$C$3),Colin!$I8799,)</f>
        <v>0</v>
      </c>
      <c r="P8799" s="38">
        <f>IF(Colin!$G8799&lt;$B$2,Colin!$I8799,0)</f>
        <v>0</v>
      </c>
      <c r="Q8799" s="38">
        <f>IF(Colin!$G8799&lt;$B$1,Colin!$I8799,0)</f>
        <v>0</v>
      </c>
    </row>
    <row r="8800" spans="12:17" x14ac:dyDescent="0.25">
      <c r="L8800" s="38">
        <f>IF(AND(Colin!$G8800=$B$1,Colin!$H8800=$C$3),Colin!$I8800,)</f>
        <v>0</v>
      </c>
      <c r="M8800" s="38">
        <f>IF(AND(Colin!$G8800=$B$1,Colin!$H8800&lt;=$C$3),Colin!$I8800,)</f>
        <v>0</v>
      </c>
      <c r="N8800" s="38">
        <f>IF(AND(Colin!$G8800=$B$2,Colin!$H8800=$C$3),Colin!$I8800,)</f>
        <v>0</v>
      </c>
      <c r="O8800" s="38">
        <f>IF(AND(Colin!$G8800=$B$2,Colin!$H8800&lt;=$C$3),Colin!$I8800,)</f>
        <v>0</v>
      </c>
      <c r="P8800" s="38">
        <f>IF(Colin!$G8800&lt;$B$2,Colin!$I8800,0)</f>
        <v>0</v>
      </c>
      <c r="Q8800" s="38">
        <f>IF(Colin!$G8800&lt;$B$1,Colin!$I8800,0)</f>
        <v>0</v>
      </c>
    </row>
    <row r="8801" spans="12:17" x14ac:dyDescent="0.25">
      <c r="L8801" s="38">
        <f>IF(AND(Colin!$G8801=$B$1,Colin!$H8801=$C$3),Colin!$I8801,)</f>
        <v>0</v>
      </c>
      <c r="M8801" s="38">
        <f>IF(AND(Colin!$G8801=$B$1,Colin!$H8801&lt;=$C$3),Colin!$I8801,)</f>
        <v>0</v>
      </c>
      <c r="N8801" s="38">
        <f>IF(AND(Colin!$G8801=$B$2,Colin!$H8801=$C$3),Colin!$I8801,)</f>
        <v>0</v>
      </c>
      <c r="O8801" s="38">
        <f>IF(AND(Colin!$G8801=$B$2,Colin!$H8801&lt;=$C$3),Colin!$I8801,)</f>
        <v>0</v>
      </c>
      <c r="P8801" s="38">
        <f>IF(Colin!$G8801&lt;$B$2,Colin!$I8801,0)</f>
        <v>0</v>
      </c>
      <c r="Q8801" s="38">
        <f>IF(Colin!$G8801&lt;$B$1,Colin!$I8801,0)</f>
        <v>0</v>
      </c>
    </row>
    <row r="8802" spans="12:17" x14ac:dyDescent="0.25">
      <c r="L8802" s="38">
        <f>IF(AND(Colin!$G8802=$B$1,Colin!$H8802=$C$3),Colin!$I8802,)</f>
        <v>0</v>
      </c>
      <c r="M8802" s="38">
        <f>IF(AND(Colin!$G8802=$B$1,Colin!$H8802&lt;=$C$3),Colin!$I8802,)</f>
        <v>0</v>
      </c>
      <c r="N8802" s="38">
        <f>IF(AND(Colin!$G8802=$B$2,Colin!$H8802=$C$3),Colin!$I8802,)</f>
        <v>0</v>
      </c>
      <c r="O8802" s="38">
        <f>IF(AND(Colin!$G8802=$B$2,Colin!$H8802&lt;=$C$3),Colin!$I8802,)</f>
        <v>0</v>
      </c>
      <c r="P8802" s="38">
        <f>IF(Colin!$G8802&lt;$B$2,Colin!$I8802,0)</f>
        <v>0</v>
      </c>
      <c r="Q8802" s="38">
        <f>IF(Colin!$G8802&lt;$B$1,Colin!$I8802,0)</f>
        <v>0</v>
      </c>
    </row>
    <row r="8803" spans="12:17" x14ac:dyDescent="0.25">
      <c r="L8803" s="38">
        <f>IF(AND(Colin!$G8803=$B$1,Colin!$H8803=$C$3),Colin!$I8803,)</f>
        <v>0</v>
      </c>
      <c r="M8803" s="38">
        <f>IF(AND(Colin!$G8803=$B$1,Colin!$H8803&lt;=$C$3),Colin!$I8803,)</f>
        <v>0</v>
      </c>
      <c r="N8803" s="38">
        <f>IF(AND(Colin!$G8803=$B$2,Colin!$H8803=$C$3),Colin!$I8803,)</f>
        <v>0</v>
      </c>
      <c r="O8803" s="38">
        <f>IF(AND(Colin!$G8803=$B$2,Colin!$H8803&lt;=$C$3),Colin!$I8803,)</f>
        <v>0</v>
      </c>
      <c r="P8803" s="38">
        <f>IF(Colin!$G8803&lt;$B$2,Colin!$I8803,0)</f>
        <v>0</v>
      </c>
      <c r="Q8803" s="38">
        <f>IF(Colin!$G8803&lt;$B$1,Colin!$I8803,0)</f>
        <v>0</v>
      </c>
    </row>
    <row r="8804" spans="12:17" x14ac:dyDescent="0.25">
      <c r="L8804" s="38">
        <f>IF(AND(Colin!$G8804=$B$1,Colin!$H8804=$C$3),Colin!$I8804,)</f>
        <v>0</v>
      </c>
      <c r="M8804" s="38">
        <f>IF(AND(Colin!$G8804=$B$1,Colin!$H8804&lt;=$C$3),Colin!$I8804,)</f>
        <v>0</v>
      </c>
      <c r="N8804" s="38">
        <f>IF(AND(Colin!$G8804=$B$2,Colin!$H8804=$C$3),Colin!$I8804,)</f>
        <v>0</v>
      </c>
      <c r="O8804" s="38">
        <f>IF(AND(Colin!$G8804=$B$2,Colin!$H8804&lt;=$C$3),Colin!$I8804,)</f>
        <v>0</v>
      </c>
      <c r="P8804" s="38">
        <f>IF(Colin!$G8804&lt;$B$2,Colin!$I8804,0)</f>
        <v>0</v>
      </c>
      <c r="Q8804" s="38">
        <f>IF(Colin!$G8804&lt;$B$1,Colin!$I8804,0)</f>
        <v>0</v>
      </c>
    </row>
    <row r="8805" spans="12:17" x14ac:dyDescent="0.25">
      <c r="L8805" s="38">
        <f>IF(AND(Colin!$G8805=$B$1,Colin!$H8805=$C$3),Colin!$I8805,)</f>
        <v>0</v>
      </c>
      <c r="M8805" s="38">
        <f>IF(AND(Colin!$G8805=$B$1,Colin!$H8805&lt;=$C$3),Colin!$I8805,)</f>
        <v>0</v>
      </c>
      <c r="N8805" s="38">
        <f>IF(AND(Colin!$G8805=$B$2,Colin!$H8805=$C$3),Colin!$I8805,)</f>
        <v>0</v>
      </c>
      <c r="O8805" s="38">
        <f>IF(AND(Colin!$G8805=$B$2,Colin!$H8805&lt;=$C$3),Colin!$I8805,)</f>
        <v>0</v>
      </c>
      <c r="P8805" s="38">
        <f>IF(Colin!$G8805&lt;$B$2,Colin!$I8805,0)</f>
        <v>0</v>
      </c>
      <c r="Q8805" s="38">
        <f>IF(Colin!$G8805&lt;$B$1,Colin!$I8805,0)</f>
        <v>0</v>
      </c>
    </row>
    <row r="8806" spans="12:17" x14ac:dyDescent="0.25">
      <c r="L8806" s="38">
        <f>IF(AND(Colin!$G8806=$B$1,Colin!$H8806=$C$3),Colin!$I8806,)</f>
        <v>0</v>
      </c>
      <c r="M8806" s="38">
        <f>IF(AND(Colin!$G8806=$B$1,Colin!$H8806&lt;=$C$3),Colin!$I8806,)</f>
        <v>0</v>
      </c>
      <c r="N8806" s="38">
        <f>IF(AND(Colin!$G8806=$B$2,Colin!$H8806=$C$3),Colin!$I8806,)</f>
        <v>0</v>
      </c>
      <c r="O8806" s="38">
        <f>IF(AND(Colin!$G8806=$B$2,Colin!$H8806&lt;=$C$3),Colin!$I8806,)</f>
        <v>0</v>
      </c>
      <c r="P8806" s="38">
        <f>IF(Colin!$G8806&lt;$B$2,Colin!$I8806,0)</f>
        <v>0</v>
      </c>
      <c r="Q8806" s="38">
        <f>IF(Colin!$G8806&lt;$B$1,Colin!$I8806,0)</f>
        <v>0</v>
      </c>
    </row>
    <row r="8807" spans="12:17" x14ac:dyDescent="0.25">
      <c r="L8807" s="38">
        <f>IF(AND(Colin!$G8807=$B$1,Colin!$H8807=$C$3),Colin!$I8807,)</f>
        <v>0</v>
      </c>
      <c r="M8807" s="38">
        <f>IF(AND(Colin!$G8807=$B$1,Colin!$H8807&lt;=$C$3),Colin!$I8807,)</f>
        <v>0</v>
      </c>
      <c r="N8807" s="38">
        <f>IF(AND(Colin!$G8807=$B$2,Colin!$H8807=$C$3),Colin!$I8807,)</f>
        <v>0</v>
      </c>
      <c r="O8807" s="38">
        <f>IF(AND(Colin!$G8807=$B$2,Colin!$H8807&lt;=$C$3),Colin!$I8807,)</f>
        <v>0</v>
      </c>
      <c r="P8807" s="38">
        <f>IF(Colin!$G8807&lt;$B$2,Colin!$I8807,0)</f>
        <v>0</v>
      </c>
      <c r="Q8807" s="38">
        <f>IF(Colin!$G8807&lt;$B$1,Colin!$I8807,0)</f>
        <v>0</v>
      </c>
    </row>
    <row r="8808" spans="12:17" x14ac:dyDescent="0.25">
      <c r="L8808" s="38">
        <f>IF(AND(Colin!$G8808=$B$1,Colin!$H8808=$C$3),Colin!$I8808,)</f>
        <v>0</v>
      </c>
      <c r="M8808" s="38">
        <f>IF(AND(Colin!$G8808=$B$1,Colin!$H8808&lt;=$C$3),Colin!$I8808,)</f>
        <v>0</v>
      </c>
      <c r="N8808" s="38">
        <f>IF(AND(Colin!$G8808=$B$2,Colin!$H8808=$C$3),Colin!$I8808,)</f>
        <v>0</v>
      </c>
      <c r="O8808" s="38">
        <f>IF(AND(Colin!$G8808=$B$2,Colin!$H8808&lt;=$C$3),Colin!$I8808,)</f>
        <v>0</v>
      </c>
      <c r="P8808" s="38">
        <f>IF(Colin!$G8808&lt;$B$2,Colin!$I8808,0)</f>
        <v>0</v>
      </c>
      <c r="Q8808" s="38">
        <f>IF(Colin!$G8808&lt;$B$1,Colin!$I8808,0)</f>
        <v>0</v>
      </c>
    </row>
    <row r="8809" spans="12:17" x14ac:dyDescent="0.25">
      <c r="L8809" s="38">
        <f>IF(AND(Colin!$G8809=$B$1,Colin!$H8809=$C$3),Colin!$I8809,)</f>
        <v>0</v>
      </c>
      <c r="M8809" s="38">
        <f>IF(AND(Colin!$G8809=$B$1,Colin!$H8809&lt;=$C$3),Colin!$I8809,)</f>
        <v>0</v>
      </c>
      <c r="N8809" s="38">
        <f>IF(AND(Colin!$G8809=$B$2,Colin!$H8809=$C$3),Colin!$I8809,)</f>
        <v>0</v>
      </c>
      <c r="O8809" s="38">
        <f>IF(AND(Colin!$G8809=$B$2,Colin!$H8809&lt;=$C$3),Colin!$I8809,)</f>
        <v>0</v>
      </c>
      <c r="P8809" s="38">
        <f>IF(Colin!$G8809&lt;$B$2,Colin!$I8809,0)</f>
        <v>0</v>
      </c>
      <c r="Q8809" s="38">
        <f>IF(Colin!$G8809&lt;$B$1,Colin!$I8809,0)</f>
        <v>0</v>
      </c>
    </row>
    <row r="8810" spans="12:17" x14ac:dyDescent="0.25">
      <c r="L8810" s="38">
        <f>IF(AND(Colin!$G8810=$B$1,Colin!$H8810=$C$3),Colin!$I8810,)</f>
        <v>0</v>
      </c>
      <c r="M8810" s="38">
        <f>IF(AND(Colin!$G8810=$B$1,Colin!$H8810&lt;=$C$3),Colin!$I8810,)</f>
        <v>0</v>
      </c>
      <c r="N8810" s="38">
        <f>IF(AND(Colin!$G8810=$B$2,Colin!$H8810=$C$3),Colin!$I8810,)</f>
        <v>0</v>
      </c>
      <c r="O8810" s="38">
        <f>IF(AND(Colin!$G8810=$B$2,Colin!$H8810&lt;=$C$3),Colin!$I8810,)</f>
        <v>0</v>
      </c>
      <c r="P8810" s="38">
        <f>IF(Colin!$G8810&lt;$B$2,Colin!$I8810,0)</f>
        <v>0</v>
      </c>
      <c r="Q8810" s="38">
        <f>IF(Colin!$G8810&lt;$B$1,Colin!$I8810,0)</f>
        <v>0</v>
      </c>
    </row>
    <row r="8811" spans="12:17" x14ac:dyDescent="0.25">
      <c r="L8811" s="38">
        <f>IF(AND(Colin!$G8811=$B$1,Colin!$H8811=$C$3),Colin!$I8811,)</f>
        <v>0</v>
      </c>
      <c r="M8811" s="38">
        <f>IF(AND(Colin!$G8811=$B$1,Colin!$H8811&lt;=$C$3),Colin!$I8811,)</f>
        <v>0</v>
      </c>
      <c r="N8811" s="38">
        <f>IF(AND(Colin!$G8811=$B$2,Colin!$H8811=$C$3),Colin!$I8811,)</f>
        <v>0</v>
      </c>
      <c r="O8811" s="38">
        <f>IF(AND(Colin!$G8811=$B$2,Colin!$H8811&lt;=$C$3),Colin!$I8811,)</f>
        <v>0</v>
      </c>
      <c r="P8811" s="38">
        <f>IF(Colin!$G8811&lt;$B$2,Colin!$I8811,0)</f>
        <v>0</v>
      </c>
      <c r="Q8811" s="38">
        <f>IF(Colin!$G8811&lt;$B$1,Colin!$I8811,0)</f>
        <v>0</v>
      </c>
    </row>
    <row r="8812" spans="12:17" x14ac:dyDescent="0.25">
      <c r="L8812" s="38">
        <f>IF(AND(Colin!$G8812=$B$1,Colin!$H8812=$C$3),Colin!$I8812,)</f>
        <v>0</v>
      </c>
      <c r="M8812" s="38">
        <f>IF(AND(Colin!$G8812=$B$1,Colin!$H8812&lt;=$C$3),Colin!$I8812,)</f>
        <v>0</v>
      </c>
      <c r="N8812" s="38">
        <f>IF(AND(Colin!$G8812=$B$2,Colin!$H8812=$C$3),Colin!$I8812,)</f>
        <v>0</v>
      </c>
      <c r="O8812" s="38">
        <f>IF(AND(Colin!$G8812=$B$2,Colin!$H8812&lt;=$C$3),Colin!$I8812,)</f>
        <v>0</v>
      </c>
      <c r="P8812" s="38">
        <f>IF(Colin!$G8812&lt;$B$2,Colin!$I8812,0)</f>
        <v>0</v>
      </c>
      <c r="Q8812" s="38">
        <f>IF(Colin!$G8812&lt;$B$1,Colin!$I8812,0)</f>
        <v>0</v>
      </c>
    </row>
    <row r="8813" spans="12:17" x14ac:dyDescent="0.25">
      <c r="L8813" s="38">
        <f>IF(AND(Colin!$G8813=$B$1,Colin!$H8813=$C$3),Colin!$I8813,)</f>
        <v>0</v>
      </c>
      <c r="M8813" s="38">
        <f>IF(AND(Colin!$G8813=$B$1,Colin!$H8813&lt;=$C$3),Colin!$I8813,)</f>
        <v>0</v>
      </c>
      <c r="N8813" s="38">
        <f>IF(AND(Colin!$G8813=$B$2,Colin!$H8813=$C$3),Colin!$I8813,)</f>
        <v>0</v>
      </c>
      <c r="O8813" s="38">
        <f>IF(AND(Colin!$G8813=$B$2,Colin!$H8813&lt;=$C$3),Colin!$I8813,)</f>
        <v>0</v>
      </c>
      <c r="P8813" s="38">
        <f>IF(Colin!$G8813&lt;$B$2,Colin!$I8813,0)</f>
        <v>0</v>
      </c>
      <c r="Q8813" s="38">
        <f>IF(Colin!$G8813&lt;$B$1,Colin!$I8813,0)</f>
        <v>0</v>
      </c>
    </row>
    <row r="8814" spans="12:17" x14ac:dyDescent="0.25">
      <c r="L8814" s="38">
        <f>IF(AND(Colin!$G8814=$B$1,Colin!$H8814=$C$3),Colin!$I8814,)</f>
        <v>0</v>
      </c>
      <c r="M8814" s="38">
        <f>IF(AND(Colin!$G8814=$B$1,Colin!$H8814&lt;=$C$3),Colin!$I8814,)</f>
        <v>0</v>
      </c>
      <c r="N8814" s="38">
        <f>IF(AND(Colin!$G8814=$B$2,Colin!$H8814=$C$3),Colin!$I8814,)</f>
        <v>0</v>
      </c>
      <c r="O8814" s="38">
        <f>IF(AND(Colin!$G8814=$B$2,Colin!$H8814&lt;=$C$3),Colin!$I8814,)</f>
        <v>0</v>
      </c>
      <c r="P8814" s="38">
        <f>IF(Colin!$G8814&lt;$B$2,Colin!$I8814,0)</f>
        <v>0</v>
      </c>
      <c r="Q8814" s="38">
        <f>IF(Colin!$G8814&lt;$B$1,Colin!$I8814,0)</f>
        <v>0</v>
      </c>
    </row>
    <row r="8815" spans="12:17" x14ac:dyDescent="0.25">
      <c r="L8815" s="38">
        <f>IF(AND(Colin!$G8815=$B$1,Colin!$H8815=$C$3),Colin!$I8815,)</f>
        <v>0</v>
      </c>
      <c r="M8815" s="38">
        <f>IF(AND(Colin!$G8815=$B$1,Colin!$H8815&lt;=$C$3),Colin!$I8815,)</f>
        <v>0</v>
      </c>
      <c r="N8815" s="38">
        <f>IF(AND(Colin!$G8815=$B$2,Colin!$H8815=$C$3),Colin!$I8815,)</f>
        <v>0</v>
      </c>
      <c r="O8815" s="38">
        <f>IF(AND(Colin!$G8815=$B$2,Colin!$H8815&lt;=$C$3),Colin!$I8815,)</f>
        <v>0</v>
      </c>
      <c r="P8815" s="38">
        <f>IF(Colin!$G8815&lt;$B$2,Colin!$I8815,0)</f>
        <v>0</v>
      </c>
      <c r="Q8815" s="38">
        <f>IF(Colin!$G8815&lt;$B$1,Colin!$I8815,0)</f>
        <v>0</v>
      </c>
    </row>
    <row r="8816" spans="12:17" x14ac:dyDescent="0.25">
      <c r="L8816" s="38">
        <f>IF(AND(Colin!$G8816=$B$1,Colin!$H8816=$C$3),Colin!$I8816,)</f>
        <v>0</v>
      </c>
      <c r="M8816" s="38">
        <f>IF(AND(Colin!$G8816=$B$1,Colin!$H8816&lt;=$C$3),Colin!$I8816,)</f>
        <v>0</v>
      </c>
      <c r="N8816" s="38">
        <f>IF(AND(Colin!$G8816=$B$2,Colin!$H8816=$C$3),Colin!$I8816,)</f>
        <v>0</v>
      </c>
      <c r="O8816" s="38">
        <f>IF(AND(Colin!$G8816=$B$2,Colin!$H8816&lt;=$C$3),Colin!$I8816,)</f>
        <v>0</v>
      </c>
      <c r="P8816" s="38">
        <f>IF(Colin!$G8816&lt;$B$2,Colin!$I8816,0)</f>
        <v>0</v>
      </c>
      <c r="Q8816" s="38">
        <f>IF(Colin!$G8816&lt;$B$1,Colin!$I8816,0)</f>
        <v>0</v>
      </c>
    </row>
    <row r="8817" spans="12:17" x14ac:dyDescent="0.25">
      <c r="L8817" s="38">
        <f>IF(AND(Colin!$G8817=$B$1,Colin!$H8817=$C$3),Colin!$I8817,)</f>
        <v>0</v>
      </c>
      <c r="M8817" s="38">
        <f>IF(AND(Colin!$G8817=$B$1,Colin!$H8817&lt;=$C$3),Colin!$I8817,)</f>
        <v>0</v>
      </c>
      <c r="N8817" s="38">
        <f>IF(AND(Colin!$G8817=$B$2,Colin!$H8817=$C$3),Colin!$I8817,)</f>
        <v>0</v>
      </c>
      <c r="O8817" s="38">
        <f>IF(AND(Colin!$G8817=$B$2,Colin!$H8817&lt;=$C$3),Colin!$I8817,)</f>
        <v>0</v>
      </c>
      <c r="P8817" s="38">
        <f>IF(Colin!$G8817&lt;$B$2,Colin!$I8817,0)</f>
        <v>0</v>
      </c>
      <c r="Q8817" s="38">
        <f>IF(Colin!$G8817&lt;$B$1,Colin!$I8817,0)</f>
        <v>0</v>
      </c>
    </row>
    <row r="8818" spans="12:17" x14ac:dyDescent="0.25">
      <c r="L8818" s="38">
        <f>IF(AND(Colin!$G8818=$B$1,Colin!$H8818=$C$3),Colin!$I8818,)</f>
        <v>0</v>
      </c>
      <c r="M8818" s="38">
        <f>IF(AND(Colin!$G8818=$B$1,Colin!$H8818&lt;=$C$3),Colin!$I8818,)</f>
        <v>0</v>
      </c>
      <c r="N8818" s="38">
        <f>IF(AND(Colin!$G8818=$B$2,Colin!$H8818=$C$3),Colin!$I8818,)</f>
        <v>0</v>
      </c>
      <c r="O8818" s="38">
        <f>IF(AND(Colin!$G8818=$B$2,Colin!$H8818&lt;=$C$3),Colin!$I8818,)</f>
        <v>0</v>
      </c>
      <c r="P8818" s="38">
        <f>IF(Colin!$G8818&lt;$B$2,Colin!$I8818,0)</f>
        <v>0</v>
      </c>
      <c r="Q8818" s="38">
        <f>IF(Colin!$G8818&lt;$B$1,Colin!$I8818,0)</f>
        <v>0</v>
      </c>
    </row>
    <row r="8819" spans="12:17" x14ac:dyDescent="0.25">
      <c r="L8819" s="38">
        <f>IF(AND(Colin!$G8819=$B$1,Colin!$H8819=$C$3),Colin!$I8819,)</f>
        <v>0</v>
      </c>
      <c r="M8819" s="38">
        <f>IF(AND(Colin!$G8819=$B$1,Colin!$H8819&lt;=$C$3),Colin!$I8819,)</f>
        <v>0</v>
      </c>
      <c r="N8819" s="38">
        <f>IF(AND(Colin!$G8819=$B$2,Colin!$H8819=$C$3),Colin!$I8819,)</f>
        <v>0</v>
      </c>
      <c r="O8819" s="38">
        <f>IF(AND(Colin!$G8819=$B$2,Colin!$H8819&lt;=$C$3),Colin!$I8819,)</f>
        <v>0</v>
      </c>
      <c r="P8819" s="38">
        <f>IF(Colin!$G8819&lt;$B$2,Colin!$I8819,0)</f>
        <v>0</v>
      </c>
      <c r="Q8819" s="38">
        <f>IF(Colin!$G8819&lt;$B$1,Colin!$I8819,0)</f>
        <v>0</v>
      </c>
    </row>
    <row r="8820" spans="12:17" x14ac:dyDescent="0.25">
      <c r="L8820" s="38">
        <f>IF(AND(Colin!$G8820=$B$1,Colin!$H8820=$C$3),Colin!$I8820,)</f>
        <v>0</v>
      </c>
      <c r="M8820" s="38">
        <f>IF(AND(Colin!$G8820=$B$1,Colin!$H8820&lt;=$C$3),Colin!$I8820,)</f>
        <v>0</v>
      </c>
      <c r="N8820" s="38">
        <f>IF(AND(Colin!$G8820=$B$2,Colin!$H8820=$C$3),Colin!$I8820,)</f>
        <v>0</v>
      </c>
      <c r="O8820" s="38">
        <f>IF(AND(Colin!$G8820=$B$2,Colin!$H8820&lt;=$C$3),Colin!$I8820,)</f>
        <v>0</v>
      </c>
      <c r="P8820" s="38">
        <f>IF(Colin!$G8820&lt;$B$2,Colin!$I8820,0)</f>
        <v>0</v>
      </c>
      <c r="Q8820" s="38">
        <f>IF(Colin!$G8820&lt;$B$1,Colin!$I8820,0)</f>
        <v>0</v>
      </c>
    </row>
    <row r="8821" spans="12:17" x14ac:dyDescent="0.25">
      <c r="L8821" s="38">
        <f>IF(AND(Colin!$G8821=$B$1,Colin!$H8821=$C$3),Colin!$I8821,)</f>
        <v>0</v>
      </c>
      <c r="M8821" s="38">
        <f>IF(AND(Colin!$G8821=$B$1,Colin!$H8821&lt;=$C$3),Colin!$I8821,)</f>
        <v>0</v>
      </c>
      <c r="N8821" s="38">
        <f>IF(AND(Colin!$G8821=$B$2,Colin!$H8821=$C$3),Colin!$I8821,)</f>
        <v>0</v>
      </c>
      <c r="O8821" s="38">
        <f>IF(AND(Colin!$G8821=$B$2,Colin!$H8821&lt;=$C$3),Colin!$I8821,)</f>
        <v>0</v>
      </c>
      <c r="P8821" s="38">
        <f>IF(Colin!$G8821&lt;$B$2,Colin!$I8821,0)</f>
        <v>0</v>
      </c>
      <c r="Q8821" s="38">
        <f>IF(Colin!$G8821&lt;$B$1,Colin!$I8821,0)</f>
        <v>0</v>
      </c>
    </row>
    <row r="8822" spans="12:17" x14ac:dyDescent="0.25">
      <c r="L8822" s="38">
        <f>IF(AND(Colin!$G8822=$B$1,Colin!$H8822=$C$3),Colin!$I8822,)</f>
        <v>0</v>
      </c>
      <c r="M8822" s="38">
        <f>IF(AND(Colin!$G8822=$B$1,Colin!$H8822&lt;=$C$3),Colin!$I8822,)</f>
        <v>0</v>
      </c>
      <c r="N8822" s="38">
        <f>IF(AND(Colin!$G8822=$B$2,Colin!$H8822=$C$3),Colin!$I8822,)</f>
        <v>0</v>
      </c>
      <c r="O8822" s="38">
        <f>IF(AND(Colin!$G8822=$B$2,Colin!$H8822&lt;=$C$3),Colin!$I8822,)</f>
        <v>0</v>
      </c>
      <c r="P8822" s="38">
        <f>IF(Colin!$G8822&lt;$B$2,Colin!$I8822,0)</f>
        <v>0</v>
      </c>
      <c r="Q8822" s="38">
        <f>IF(Colin!$G8822&lt;$B$1,Colin!$I8822,0)</f>
        <v>0</v>
      </c>
    </row>
    <row r="8823" spans="12:17" x14ac:dyDescent="0.25">
      <c r="L8823" s="38">
        <f>IF(AND(Colin!$G8823=$B$1,Colin!$H8823=$C$3),Colin!$I8823,)</f>
        <v>0</v>
      </c>
      <c r="M8823" s="38">
        <f>IF(AND(Colin!$G8823=$B$1,Colin!$H8823&lt;=$C$3),Colin!$I8823,)</f>
        <v>0</v>
      </c>
      <c r="N8823" s="38">
        <f>IF(AND(Colin!$G8823=$B$2,Colin!$H8823=$C$3),Colin!$I8823,)</f>
        <v>0</v>
      </c>
      <c r="O8823" s="38">
        <f>IF(AND(Colin!$G8823=$B$2,Colin!$H8823&lt;=$C$3),Colin!$I8823,)</f>
        <v>0</v>
      </c>
      <c r="P8823" s="38">
        <f>IF(Colin!$G8823&lt;$B$2,Colin!$I8823,0)</f>
        <v>0</v>
      </c>
      <c r="Q8823" s="38">
        <f>IF(Colin!$G8823&lt;$B$1,Colin!$I8823,0)</f>
        <v>0</v>
      </c>
    </row>
    <row r="8824" spans="12:17" x14ac:dyDescent="0.25">
      <c r="L8824" s="38">
        <f>IF(AND(Colin!$G8824=$B$1,Colin!$H8824=$C$3),Colin!$I8824,)</f>
        <v>0</v>
      </c>
      <c r="M8824" s="38">
        <f>IF(AND(Colin!$G8824=$B$1,Colin!$H8824&lt;=$C$3),Colin!$I8824,)</f>
        <v>0</v>
      </c>
      <c r="N8824" s="38">
        <f>IF(AND(Colin!$G8824=$B$2,Colin!$H8824=$C$3),Colin!$I8824,)</f>
        <v>0</v>
      </c>
      <c r="O8824" s="38">
        <f>IF(AND(Colin!$G8824=$B$2,Colin!$H8824&lt;=$C$3),Colin!$I8824,)</f>
        <v>0</v>
      </c>
      <c r="P8824" s="38">
        <f>IF(Colin!$G8824&lt;$B$2,Colin!$I8824,0)</f>
        <v>0</v>
      </c>
      <c r="Q8824" s="38">
        <f>IF(Colin!$G8824&lt;$B$1,Colin!$I8824,0)</f>
        <v>0</v>
      </c>
    </row>
    <row r="8825" spans="12:17" x14ac:dyDescent="0.25">
      <c r="L8825" s="38">
        <f>IF(AND(Colin!$G8825=$B$1,Colin!$H8825=$C$3),Colin!$I8825,)</f>
        <v>0</v>
      </c>
      <c r="M8825" s="38">
        <f>IF(AND(Colin!$G8825=$B$1,Colin!$H8825&lt;=$C$3),Colin!$I8825,)</f>
        <v>0</v>
      </c>
      <c r="N8825" s="38">
        <f>IF(AND(Colin!$G8825=$B$2,Colin!$H8825=$C$3),Colin!$I8825,)</f>
        <v>0</v>
      </c>
      <c r="O8825" s="38">
        <f>IF(AND(Colin!$G8825=$B$2,Colin!$H8825&lt;=$C$3),Colin!$I8825,)</f>
        <v>0</v>
      </c>
      <c r="P8825" s="38">
        <f>IF(Colin!$G8825&lt;$B$2,Colin!$I8825,0)</f>
        <v>0</v>
      </c>
      <c r="Q8825" s="38">
        <f>IF(Colin!$G8825&lt;$B$1,Colin!$I8825,0)</f>
        <v>0</v>
      </c>
    </row>
    <row r="8826" spans="12:17" x14ac:dyDescent="0.25">
      <c r="L8826" s="38">
        <f>IF(AND(Colin!$G8826=$B$1,Colin!$H8826=$C$3),Colin!$I8826,)</f>
        <v>0</v>
      </c>
      <c r="M8826" s="38">
        <f>IF(AND(Colin!$G8826=$B$1,Colin!$H8826&lt;=$C$3),Colin!$I8826,)</f>
        <v>0</v>
      </c>
      <c r="N8826" s="38">
        <f>IF(AND(Colin!$G8826=$B$2,Colin!$H8826=$C$3),Colin!$I8826,)</f>
        <v>0</v>
      </c>
      <c r="O8826" s="38">
        <f>IF(AND(Colin!$G8826=$B$2,Colin!$H8826&lt;=$C$3),Colin!$I8826,)</f>
        <v>0</v>
      </c>
      <c r="P8826" s="38">
        <f>IF(Colin!$G8826&lt;$B$2,Colin!$I8826,0)</f>
        <v>0</v>
      </c>
      <c r="Q8826" s="38">
        <f>IF(Colin!$G8826&lt;$B$1,Colin!$I8826,0)</f>
        <v>0</v>
      </c>
    </row>
    <row r="8827" spans="12:17" x14ac:dyDescent="0.25">
      <c r="L8827" s="38">
        <f>IF(AND(Colin!$G8827=$B$1,Colin!$H8827=$C$3),Colin!$I8827,)</f>
        <v>0</v>
      </c>
      <c r="M8827" s="38">
        <f>IF(AND(Colin!$G8827=$B$1,Colin!$H8827&lt;=$C$3),Colin!$I8827,)</f>
        <v>0</v>
      </c>
      <c r="N8827" s="38">
        <f>IF(AND(Colin!$G8827=$B$2,Colin!$H8827=$C$3),Colin!$I8827,)</f>
        <v>0</v>
      </c>
      <c r="O8827" s="38">
        <f>IF(AND(Colin!$G8827=$B$2,Colin!$H8827&lt;=$C$3),Colin!$I8827,)</f>
        <v>0</v>
      </c>
      <c r="P8827" s="38">
        <f>IF(Colin!$G8827&lt;$B$2,Colin!$I8827,0)</f>
        <v>0</v>
      </c>
      <c r="Q8827" s="38">
        <f>IF(Colin!$G8827&lt;$B$1,Colin!$I8827,0)</f>
        <v>0</v>
      </c>
    </row>
    <row r="8828" spans="12:17" x14ac:dyDescent="0.25">
      <c r="L8828" s="38">
        <f>IF(AND(Colin!$G8828=$B$1,Colin!$H8828=$C$3),Colin!$I8828,)</f>
        <v>0</v>
      </c>
      <c r="M8828" s="38">
        <f>IF(AND(Colin!$G8828=$B$1,Colin!$H8828&lt;=$C$3),Colin!$I8828,)</f>
        <v>0</v>
      </c>
      <c r="N8828" s="38">
        <f>IF(AND(Colin!$G8828=$B$2,Colin!$H8828=$C$3),Colin!$I8828,)</f>
        <v>0</v>
      </c>
      <c r="O8828" s="38">
        <f>IF(AND(Colin!$G8828=$B$2,Colin!$H8828&lt;=$C$3),Colin!$I8828,)</f>
        <v>0</v>
      </c>
      <c r="P8828" s="38">
        <f>IF(Colin!$G8828&lt;$B$2,Colin!$I8828,0)</f>
        <v>0</v>
      </c>
      <c r="Q8828" s="38">
        <f>IF(Colin!$G8828&lt;$B$1,Colin!$I8828,0)</f>
        <v>0</v>
      </c>
    </row>
    <row r="8829" spans="12:17" x14ac:dyDescent="0.25">
      <c r="L8829" s="38">
        <f>IF(AND(Colin!$G8829=$B$1,Colin!$H8829=$C$3),Colin!$I8829,)</f>
        <v>0</v>
      </c>
      <c r="M8829" s="38">
        <f>IF(AND(Colin!$G8829=$B$1,Colin!$H8829&lt;=$C$3),Colin!$I8829,)</f>
        <v>0</v>
      </c>
      <c r="N8829" s="38">
        <f>IF(AND(Colin!$G8829=$B$2,Colin!$H8829=$C$3),Colin!$I8829,)</f>
        <v>0</v>
      </c>
      <c r="O8829" s="38">
        <f>IF(AND(Colin!$G8829=$B$2,Colin!$H8829&lt;=$C$3),Colin!$I8829,)</f>
        <v>0</v>
      </c>
      <c r="P8829" s="38">
        <f>IF(Colin!$G8829&lt;$B$2,Colin!$I8829,0)</f>
        <v>0</v>
      </c>
      <c r="Q8829" s="38">
        <f>IF(Colin!$G8829&lt;$B$1,Colin!$I8829,0)</f>
        <v>0</v>
      </c>
    </row>
    <row r="8830" spans="12:17" x14ac:dyDescent="0.25">
      <c r="L8830" s="38">
        <f>IF(AND(Colin!$G8830=$B$1,Colin!$H8830=$C$3),Colin!$I8830,)</f>
        <v>0</v>
      </c>
      <c r="M8830" s="38">
        <f>IF(AND(Colin!$G8830=$B$1,Colin!$H8830&lt;=$C$3),Colin!$I8830,)</f>
        <v>0</v>
      </c>
      <c r="N8830" s="38">
        <f>IF(AND(Colin!$G8830=$B$2,Colin!$H8830=$C$3),Colin!$I8830,)</f>
        <v>0</v>
      </c>
      <c r="O8830" s="38">
        <f>IF(AND(Colin!$G8830=$B$2,Colin!$H8830&lt;=$C$3),Colin!$I8830,)</f>
        <v>0</v>
      </c>
      <c r="P8830" s="38">
        <f>IF(Colin!$G8830&lt;$B$2,Colin!$I8830,0)</f>
        <v>0</v>
      </c>
      <c r="Q8830" s="38">
        <f>IF(Colin!$G8830&lt;$B$1,Colin!$I8830,0)</f>
        <v>0</v>
      </c>
    </row>
    <row r="8831" spans="12:17" x14ac:dyDescent="0.25">
      <c r="L8831" s="38">
        <f>IF(AND(Colin!$G8831=$B$1,Colin!$H8831=$C$3),Colin!$I8831,)</f>
        <v>0</v>
      </c>
      <c r="M8831" s="38">
        <f>IF(AND(Colin!$G8831=$B$1,Colin!$H8831&lt;=$C$3),Colin!$I8831,)</f>
        <v>0</v>
      </c>
      <c r="N8831" s="38">
        <f>IF(AND(Colin!$G8831=$B$2,Colin!$H8831=$C$3),Colin!$I8831,)</f>
        <v>0</v>
      </c>
      <c r="O8831" s="38">
        <f>IF(AND(Colin!$G8831=$B$2,Colin!$H8831&lt;=$C$3),Colin!$I8831,)</f>
        <v>0</v>
      </c>
      <c r="P8831" s="38">
        <f>IF(Colin!$G8831&lt;$B$2,Colin!$I8831,0)</f>
        <v>0</v>
      </c>
      <c r="Q8831" s="38">
        <f>IF(Colin!$G8831&lt;$B$1,Colin!$I8831,0)</f>
        <v>0</v>
      </c>
    </row>
    <row r="8832" spans="12:17" x14ac:dyDescent="0.25">
      <c r="L8832" s="38">
        <f>IF(AND(Colin!$G8832=$B$1,Colin!$H8832=$C$3),Colin!$I8832,)</f>
        <v>0</v>
      </c>
      <c r="M8832" s="38">
        <f>IF(AND(Colin!$G8832=$B$1,Colin!$H8832&lt;=$C$3),Colin!$I8832,)</f>
        <v>0</v>
      </c>
      <c r="N8832" s="38">
        <f>IF(AND(Colin!$G8832=$B$2,Colin!$H8832=$C$3),Colin!$I8832,)</f>
        <v>0</v>
      </c>
      <c r="O8832" s="38">
        <f>IF(AND(Colin!$G8832=$B$2,Colin!$H8832&lt;=$C$3),Colin!$I8832,)</f>
        <v>0</v>
      </c>
      <c r="P8832" s="38">
        <f>IF(Colin!$G8832&lt;$B$2,Colin!$I8832,0)</f>
        <v>0</v>
      </c>
      <c r="Q8832" s="38">
        <f>IF(Colin!$G8832&lt;$B$1,Colin!$I8832,0)</f>
        <v>0</v>
      </c>
    </row>
    <row r="8833" spans="12:17" x14ac:dyDescent="0.25">
      <c r="L8833" s="38">
        <f>IF(AND(Colin!$G8833=$B$1,Colin!$H8833=$C$3),Colin!$I8833,)</f>
        <v>0</v>
      </c>
      <c r="M8833" s="38">
        <f>IF(AND(Colin!$G8833=$B$1,Colin!$H8833&lt;=$C$3),Colin!$I8833,)</f>
        <v>0</v>
      </c>
      <c r="N8833" s="38">
        <f>IF(AND(Colin!$G8833=$B$2,Colin!$H8833=$C$3),Colin!$I8833,)</f>
        <v>0</v>
      </c>
      <c r="O8833" s="38">
        <f>IF(AND(Colin!$G8833=$B$2,Colin!$H8833&lt;=$C$3),Colin!$I8833,)</f>
        <v>0</v>
      </c>
      <c r="P8833" s="38">
        <f>IF(Colin!$G8833&lt;$B$2,Colin!$I8833,0)</f>
        <v>0</v>
      </c>
      <c r="Q8833" s="38">
        <f>IF(Colin!$G8833&lt;$B$1,Colin!$I8833,0)</f>
        <v>0</v>
      </c>
    </row>
    <row r="8834" spans="12:17" x14ac:dyDescent="0.25">
      <c r="L8834" s="38">
        <f>IF(AND(Colin!$G8834=$B$1,Colin!$H8834=$C$3),Colin!$I8834,)</f>
        <v>0</v>
      </c>
      <c r="M8834" s="38">
        <f>IF(AND(Colin!$G8834=$B$1,Colin!$H8834&lt;=$C$3),Colin!$I8834,)</f>
        <v>0</v>
      </c>
      <c r="N8834" s="38">
        <f>IF(AND(Colin!$G8834=$B$2,Colin!$H8834=$C$3),Colin!$I8834,)</f>
        <v>0</v>
      </c>
      <c r="O8834" s="38">
        <f>IF(AND(Colin!$G8834=$B$2,Colin!$H8834&lt;=$C$3),Colin!$I8834,)</f>
        <v>0</v>
      </c>
      <c r="P8834" s="38">
        <f>IF(Colin!$G8834&lt;$B$2,Colin!$I8834,0)</f>
        <v>0</v>
      </c>
      <c r="Q8834" s="38">
        <f>IF(Colin!$G8834&lt;$B$1,Colin!$I8834,0)</f>
        <v>0</v>
      </c>
    </row>
    <row r="8835" spans="12:17" x14ac:dyDescent="0.25">
      <c r="L8835" s="38">
        <f>IF(AND(Colin!$G8835=$B$1,Colin!$H8835=$C$3),Colin!$I8835,)</f>
        <v>0</v>
      </c>
      <c r="M8835" s="38">
        <f>IF(AND(Colin!$G8835=$B$1,Colin!$H8835&lt;=$C$3),Colin!$I8835,)</f>
        <v>0</v>
      </c>
      <c r="N8835" s="38">
        <f>IF(AND(Colin!$G8835=$B$2,Colin!$H8835=$C$3),Colin!$I8835,)</f>
        <v>0</v>
      </c>
      <c r="O8835" s="38">
        <f>IF(AND(Colin!$G8835=$B$2,Colin!$H8835&lt;=$C$3),Colin!$I8835,)</f>
        <v>0</v>
      </c>
      <c r="P8835" s="38">
        <f>IF(Colin!$G8835&lt;$B$2,Colin!$I8835,0)</f>
        <v>0</v>
      </c>
      <c r="Q8835" s="38">
        <f>IF(Colin!$G8835&lt;$B$1,Colin!$I8835,0)</f>
        <v>0</v>
      </c>
    </row>
    <row r="8836" spans="12:17" x14ac:dyDescent="0.25">
      <c r="L8836" s="38">
        <f>IF(AND(Colin!$G8836=$B$1,Colin!$H8836=$C$3),Colin!$I8836,)</f>
        <v>0</v>
      </c>
      <c r="M8836" s="38">
        <f>IF(AND(Colin!$G8836=$B$1,Colin!$H8836&lt;=$C$3),Colin!$I8836,)</f>
        <v>0</v>
      </c>
      <c r="N8836" s="38">
        <f>IF(AND(Colin!$G8836=$B$2,Colin!$H8836=$C$3),Colin!$I8836,)</f>
        <v>0</v>
      </c>
      <c r="O8836" s="38">
        <f>IF(AND(Colin!$G8836=$B$2,Colin!$H8836&lt;=$C$3),Colin!$I8836,)</f>
        <v>0</v>
      </c>
      <c r="P8836" s="38">
        <f>IF(Colin!$G8836&lt;$B$2,Colin!$I8836,0)</f>
        <v>0</v>
      </c>
      <c r="Q8836" s="38">
        <f>IF(Colin!$G8836&lt;$B$1,Colin!$I8836,0)</f>
        <v>0</v>
      </c>
    </row>
    <row r="8837" spans="12:17" x14ac:dyDescent="0.25">
      <c r="L8837" s="38">
        <f>IF(AND(Colin!$G8837=$B$1,Colin!$H8837=$C$3),Colin!$I8837,)</f>
        <v>0</v>
      </c>
      <c r="M8837" s="38">
        <f>IF(AND(Colin!$G8837=$B$1,Colin!$H8837&lt;=$C$3),Colin!$I8837,)</f>
        <v>0</v>
      </c>
      <c r="N8837" s="38">
        <f>IF(AND(Colin!$G8837=$B$2,Colin!$H8837=$C$3),Colin!$I8837,)</f>
        <v>0</v>
      </c>
      <c r="O8837" s="38">
        <f>IF(AND(Colin!$G8837=$B$2,Colin!$H8837&lt;=$C$3),Colin!$I8837,)</f>
        <v>0</v>
      </c>
      <c r="P8837" s="38">
        <f>IF(Colin!$G8837&lt;$B$2,Colin!$I8837,0)</f>
        <v>0</v>
      </c>
      <c r="Q8837" s="38">
        <f>IF(Colin!$G8837&lt;$B$1,Colin!$I8837,0)</f>
        <v>0</v>
      </c>
    </row>
    <row r="8838" spans="12:17" x14ac:dyDescent="0.25">
      <c r="L8838" s="38">
        <f>IF(AND(Colin!$G8838=$B$1,Colin!$H8838=$C$3),Colin!$I8838,)</f>
        <v>0</v>
      </c>
      <c r="M8838" s="38">
        <f>IF(AND(Colin!$G8838=$B$1,Colin!$H8838&lt;=$C$3),Colin!$I8838,)</f>
        <v>0</v>
      </c>
      <c r="N8838" s="38">
        <f>IF(AND(Colin!$G8838=$B$2,Colin!$H8838=$C$3),Colin!$I8838,)</f>
        <v>0</v>
      </c>
      <c r="O8838" s="38">
        <f>IF(AND(Colin!$G8838=$B$2,Colin!$H8838&lt;=$C$3),Colin!$I8838,)</f>
        <v>0</v>
      </c>
      <c r="P8838" s="38">
        <f>IF(Colin!$G8838&lt;$B$2,Colin!$I8838,0)</f>
        <v>0</v>
      </c>
      <c r="Q8838" s="38">
        <f>IF(Colin!$G8838&lt;$B$1,Colin!$I8838,0)</f>
        <v>0</v>
      </c>
    </row>
    <row r="8839" spans="12:17" x14ac:dyDescent="0.25">
      <c r="L8839" s="38">
        <f>IF(AND(Colin!$G8839=$B$1,Colin!$H8839=$C$3),Colin!$I8839,)</f>
        <v>0</v>
      </c>
      <c r="M8839" s="38">
        <f>IF(AND(Colin!$G8839=$B$1,Colin!$H8839&lt;=$C$3),Colin!$I8839,)</f>
        <v>0</v>
      </c>
      <c r="N8839" s="38">
        <f>IF(AND(Colin!$G8839=$B$2,Colin!$H8839=$C$3),Colin!$I8839,)</f>
        <v>0</v>
      </c>
      <c r="O8839" s="38">
        <f>IF(AND(Colin!$G8839=$B$2,Colin!$H8839&lt;=$C$3),Colin!$I8839,)</f>
        <v>0</v>
      </c>
      <c r="P8839" s="38">
        <f>IF(Colin!$G8839&lt;$B$2,Colin!$I8839,0)</f>
        <v>0</v>
      </c>
      <c r="Q8839" s="38">
        <f>IF(Colin!$G8839&lt;$B$1,Colin!$I8839,0)</f>
        <v>0</v>
      </c>
    </row>
    <row r="8840" spans="12:17" x14ac:dyDescent="0.25">
      <c r="L8840" s="38">
        <f>IF(AND(Colin!$G8840=$B$1,Colin!$H8840=$C$3),Colin!$I8840,)</f>
        <v>0</v>
      </c>
      <c r="M8840" s="38">
        <f>IF(AND(Colin!$G8840=$B$1,Colin!$H8840&lt;=$C$3),Colin!$I8840,)</f>
        <v>0</v>
      </c>
      <c r="N8840" s="38">
        <f>IF(AND(Colin!$G8840=$B$2,Colin!$H8840=$C$3),Colin!$I8840,)</f>
        <v>0</v>
      </c>
      <c r="O8840" s="38">
        <f>IF(AND(Colin!$G8840=$B$2,Colin!$H8840&lt;=$C$3),Colin!$I8840,)</f>
        <v>0</v>
      </c>
      <c r="P8840" s="38">
        <f>IF(Colin!$G8840&lt;$B$2,Colin!$I8840,0)</f>
        <v>0</v>
      </c>
      <c r="Q8840" s="38">
        <f>IF(Colin!$G8840&lt;$B$1,Colin!$I8840,0)</f>
        <v>0</v>
      </c>
    </row>
    <row r="8841" spans="12:17" x14ac:dyDescent="0.25">
      <c r="L8841" s="38">
        <f>IF(AND(Colin!$G8841=$B$1,Colin!$H8841=$C$3),Colin!$I8841,)</f>
        <v>0</v>
      </c>
      <c r="M8841" s="38">
        <f>IF(AND(Colin!$G8841=$B$1,Colin!$H8841&lt;=$C$3),Colin!$I8841,)</f>
        <v>0</v>
      </c>
      <c r="N8841" s="38">
        <f>IF(AND(Colin!$G8841=$B$2,Colin!$H8841=$C$3),Colin!$I8841,)</f>
        <v>0</v>
      </c>
      <c r="O8841" s="38">
        <f>IF(AND(Colin!$G8841=$B$2,Colin!$H8841&lt;=$C$3),Colin!$I8841,)</f>
        <v>0</v>
      </c>
      <c r="P8841" s="38">
        <f>IF(Colin!$G8841&lt;$B$2,Colin!$I8841,0)</f>
        <v>0</v>
      </c>
      <c r="Q8841" s="38">
        <f>IF(Colin!$G8841&lt;$B$1,Colin!$I8841,0)</f>
        <v>0</v>
      </c>
    </row>
    <row r="8842" spans="12:17" x14ac:dyDescent="0.25">
      <c r="L8842" s="38">
        <f>IF(AND(Colin!$G8842=$B$1,Colin!$H8842=$C$3),Colin!$I8842,)</f>
        <v>0</v>
      </c>
      <c r="M8842" s="38">
        <f>IF(AND(Colin!$G8842=$B$1,Colin!$H8842&lt;=$C$3),Colin!$I8842,)</f>
        <v>0</v>
      </c>
      <c r="N8842" s="38">
        <f>IF(AND(Colin!$G8842=$B$2,Colin!$H8842=$C$3),Colin!$I8842,)</f>
        <v>0</v>
      </c>
      <c r="O8842" s="38">
        <f>IF(AND(Colin!$G8842=$B$2,Colin!$H8842&lt;=$C$3),Colin!$I8842,)</f>
        <v>0</v>
      </c>
      <c r="P8842" s="38">
        <f>IF(Colin!$G8842&lt;$B$2,Colin!$I8842,0)</f>
        <v>0</v>
      </c>
      <c r="Q8842" s="38">
        <f>IF(Colin!$G8842&lt;$B$1,Colin!$I8842,0)</f>
        <v>0</v>
      </c>
    </row>
    <row r="8843" spans="12:17" x14ac:dyDescent="0.25">
      <c r="L8843" s="38">
        <f>IF(AND(Colin!$G8843=$B$1,Colin!$H8843=$C$3),Colin!$I8843,)</f>
        <v>0</v>
      </c>
      <c r="M8843" s="38">
        <f>IF(AND(Colin!$G8843=$B$1,Colin!$H8843&lt;=$C$3),Colin!$I8843,)</f>
        <v>0</v>
      </c>
      <c r="N8843" s="38">
        <f>IF(AND(Colin!$G8843=$B$2,Colin!$H8843=$C$3),Colin!$I8843,)</f>
        <v>0</v>
      </c>
      <c r="O8843" s="38">
        <f>IF(AND(Colin!$G8843=$B$2,Colin!$H8843&lt;=$C$3),Colin!$I8843,)</f>
        <v>0</v>
      </c>
      <c r="P8843" s="38">
        <f>IF(Colin!$G8843&lt;$B$2,Colin!$I8843,0)</f>
        <v>0</v>
      </c>
      <c r="Q8843" s="38">
        <f>IF(Colin!$G8843&lt;$B$1,Colin!$I8843,0)</f>
        <v>0</v>
      </c>
    </row>
    <row r="8844" spans="12:17" x14ac:dyDescent="0.25">
      <c r="L8844" s="38">
        <f>IF(AND(Colin!$G8844=$B$1,Colin!$H8844=$C$3),Colin!$I8844,)</f>
        <v>0</v>
      </c>
      <c r="M8844" s="38">
        <f>IF(AND(Colin!$G8844=$B$1,Colin!$H8844&lt;=$C$3),Colin!$I8844,)</f>
        <v>0</v>
      </c>
      <c r="N8844" s="38">
        <f>IF(AND(Colin!$G8844=$B$2,Colin!$H8844=$C$3),Colin!$I8844,)</f>
        <v>0</v>
      </c>
      <c r="O8844" s="38">
        <f>IF(AND(Colin!$G8844=$B$2,Colin!$H8844&lt;=$C$3),Colin!$I8844,)</f>
        <v>0</v>
      </c>
      <c r="P8844" s="38">
        <f>IF(Colin!$G8844&lt;$B$2,Colin!$I8844,0)</f>
        <v>0</v>
      </c>
      <c r="Q8844" s="38">
        <f>IF(Colin!$G8844&lt;$B$1,Colin!$I8844,0)</f>
        <v>0</v>
      </c>
    </row>
    <row r="8845" spans="12:17" x14ac:dyDescent="0.25">
      <c r="L8845" s="38">
        <f>IF(AND(Colin!$G8845=$B$1,Colin!$H8845=$C$3),Colin!$I8845,)</f>
        <v>0</v>
      </c>
      <c r="M8845" s="38">
        <f>IF(AND(Colin!$G8845=$B$1,Colin!$H8845&lt;=$C$3),Colin!$I8845,)</f>
        <v>0</v>
      </c>
      <c r="N8845" s="38">
        <f>IF(AND(Colin!$G8845=$B$2,Colin!$H8845=$C$3),Colin!$I8845,)</f>
        <v>0</v>
      </c>
      <c r="O8845" s="38">
        <f>IF(AND(Colin!$G8845=$B$2,Colin!$H8845&lt;=$C$3),Colin!$I8845,)</f>
        <v>0</v>
      </c>
      <c r="P8845" s="38">
        <f>IF(Colin!$G8845&lt;$B$2,Colin!$I8845,0)</f>
        <v>0</v>
      </c>
      <c r="Q8845" s="38">
        <f>IF(Colin!$G8845&lt;$B$1,Colin!$I8845,0)</f>
        <v>0</v>
      </c>
    </row>
    <row r="8846" spans="12:17" x14ac:dyDescent="0.25">
      <c r="L8846" s="38">
        <f>IF(AND(Colin!$G8846=$B$1,Colin!$H8846=$C$3),Colin!$I8846,)</f>
        <v>0</v>
      </c>
      <c r="M8846" s="38">
        <f>IF(AND(Colin!$G8846=$B$1,Colin!$H8846&lt;=$C$3),Colin!$I8846,)</f>
        <v>0</v>
      </c>
      <c r="N8846" s="38">
        <f>IF(AND(Colin!$G8846=$B$2,Colin!$H8846=$C$3),Colin!$I8846,)</f>
        <v>0</v>
      </c>
      <c r="O8846" s="38">
        <f>IF(AND(Colin!$G8846=$B$2,Colin!$H8846&lt;=$C$3),Colin!$I8846,)</f>
        <v>0</v>
      </c>
      <c r="P8846" s="38">
        <f>IF(Colin!$G8846&lt;$B$2,Colin!$I8846,0)</f>
        <v>0</v>
      </c>
      <c r="Q8846" s="38">
        <f>IF(Colin!$G8846&lt;$B$1,Colin!$I8846,0)</f>
        <v>0</v>
      </c>
    </row>
    <row r="8847" spans="12:17" x14ac:dyDescent="0.25">
      <c r="L8847" s="38">
        <f>IF(AND(Colin!$G8847=$B$1,Colin!$H8847=$C$3),Colin!$I8847,)</f>
        <v>0</v>
      </c>
      <c r="M8847" s="38">
        <f>IF(AND(Colin!$G8847=$B$1,Colin!$H8847&lt;=$C$3),Colin!$I8847,)</f>
        <v>0</v>
      </c>
      <c r="N8847" s="38">
        <f>IF(AND(Colin!$G8847=$B$2,Colin!$H8847=$C$3),Colin!$I8847,)</f>
        <v>0</v>
      </c>
      <c r="O8847" s="38">
        <f>IF(AND(Colin!$G8847=$B$2,Colin!$H8847&lt;=$C$3),Colin!$I8847,)</f>
        <v>0</v>
      </c>
      <c r="P8847" s="38">
        <f>IF(Colin!$G8847&lt;$B$2,Colin!$I8847,0)</f>
        <v>0</v>
      </c>
      <c r="Q8847" s="38">
        <f>IF(Colin!$G8847&lt;$B$1,Colin!$I8847,0)</f>
        <v>0</v>
      </c>
    </row>
    <row r="8848" spans="12:17" x14ac:dyDescent="0.25">
      <c r="L8848" s="38">
        <f>IF(AND(Colin!$G8848=$B$1,Colin!$H8848=$C$3),Colin!$I8848,)</f>
        <v>0</v>
      </c>
      <c r="M8848" s="38">
        <f>IF(AND(Colin!$G8848=$B$1,Colin!$H8848&lt;=$C$3),Colin!$I8848,)</f>
        <v>0</v>
      </c>
      <c r="N8848" s="38">
        <f>IF(AND(Colin!$G8848=$B$2,Colin!$H8848=$C$3),Colin!$I8848,)</f>
        <v>0</v>
      </c>
      <c r="O8848" s="38">
        <f>IF(AND(Colin!$G8848=$B$2,Colin!$H8848&lt;=$C$3),Colin!$I8848,)</f>
        <v>0</v>
      </c>
      <c r="P8848" s="38">
        <f>IF(Colin!$G8848&lt;$B$2,Colin!$I8848,0)</f>
        <v>0</v>
      </c>
      <c r="Q8848" s="38">
        <f>IF(Colin!$G8848&lt;$B$1,Colin!$I8848,0)</f>
        <v>0</v>
      </c>
    </row>
    <row r="8849" spans="12:17" x14ac:dyDescent="0.25">
      <c r="L8849" s="38">
        <f>IF(AND(Colin!$G8849=$B$1,Colin!$H8849=$C$3),Colin!$I8849,)</f>
        <v>0</v>
      </c>
      <c r="M8849" s="38">
        <f>IF(AND(Colin!$G8849=$B$1,Colin!$H8849&lt;=$C$3),Colin!$I8849,)</f>
        <v>0</v>
      </c>
      <c r="N8849" s="38">
        <f>IF(AND(Colin!$G8849=$B$2,Colin!$H8849=$C$3),Colin!$I8849,)</f>
        <v>0</v>
      </c>
      <c r="O8849" s="38">
        <f>IF(AND(Colin!$G8849=$B$2,Colin!$H8849&lt;=$C$3),Colin!$I8849,)</f>
        <v>0</v>
      </c>
      <c r="P8849" s="38">
        <f>IF(Colin!$G8849&lt;$B$2,Colin!$I8849,0)</f>
        <v>0</v>
      </c>
      <c r="Q8849" s="38">
        <f>IF(Colin!$G8849&lt;$B$1,Colin!$I8849,0)</f>
        <v>0</v>
      </c>
    </row>
    <row r="8850" spans="12:17" x14ac:dyDescent="0.25">
      <c r="L8850" s="38">
        <f>IF(AND(Colin!$G8850=$B$1,Colin!$H8850=$C$3),Colin!$I8850,)</f>
        <v>0</v>
      </c>
      <c r="M8850" s="38">
        <f>IF(AND(Colin!$G8850=$B$1,Colin!$H8850&lt;=$C$3),Colin!$I8850,)</f>
        <v>0</v>
      </c>
      <c r="N8850" s="38">
        <f>IF(AND(Colin!$G8850=$B$2,Colin!$H8850=$C$3),Colin!$I8850,)</f>
        <v>0</v>
      </c>
      <c r="O8850" s="38">
        <f>IF(AND(Colin!$G8850=$B$2,Colin!$H8850&lt;=$C$3),Colin!$I8850,)</f>
        <v>0</v>
      </c>
      <c r="P8850" s="38">
        <f>IF(Colin!$G8850&lt;$B$2,Colin!$I8850,0)</f>
        <v>0</v>
      </c>
      <c r="Q8850" s="38">
        <f>IF(Colin!$G8850&lt;$B$1,Colin!$I8850,0)</f>
        <v>0</v>
      </c>
    </row>
    <row r="8851" spans="12:17" x14ac:dyDescent="0.25">
      <c r="L8851" s="38">
        <f>IF(AND(Colin!$G8851=$B$1,Colin!$H8851=$C$3),Colin!$I8851,)</f>
        <v>0</v>
      </c>
      <c r="M8851" s="38">
        <f>IF(AND(Colin!$G8851=$B$1,Colin!$H8851&lt;=$C$3),Colin!$I8851,)</f>
        <v>0</v>
      </c>
      <c r="N8851" s="38">
        <f>IF(AND(Colin!$G8851=$B$2,Colin!$H8851=$C$3),Colin!$I8851,)</f>
        <v>0</v>
      </c>
      <c r="O8851" s="38">
        <f>IF(AND(Colin!$G8851=$B$2,Colin!$H8851&lt;=$C$3),Colin!$I8851,)</f>
        <v>0</v>
      </c>
      <c r="P8851" s="38">
        <f>IF(Colin!$G8851&lt;$B$2,Colin!$I8851,0)</f>
        <v>0</v>
      </c>
      <c r="Q8851" s="38">
        <f>IF(Colin!$G8851&lt;$B$1,Colin!$I8851,0)</f>
        <v>0</v>
      </c>
    </row>
    <row r="8852" spans="12:17" x14ac:dyDescent="0.25">
      <c r="L8852" s="38">
        <f>IF(AND(Colin!$G8852=$B$1,Colin!$H8852=$C$3),Colin!$I8852,)</f>
        <v>0</v>
      </c>
      <c r="M8852" s="38">
        <f>IF(AND(Colin!$G8852=$B$1,Colin!$H8852&lt;=$C$3),Colin!$I8852,)</f>
        <v>0</v>
      </c>
      <c r="N8852" s="38">
        <f>IF(AND(Colin!$G8852=$B$2,Colin!$H8852=$C$3),Colin!$I8852,)</f>
        <v>0</v>
      </c>
      <c r="O8852" s="38">
        <f>IF(AND(Colin!$G8852=$B$2,Colin!$H8852&lt;=$C$3),Colin!$I8852,)</f>
        <v>0</v>
      </c>
      <c r="P8852" s="38">
        <f>IF(Colin!$G8852&lt;$B$2,Colin!$I8852,0)</f>
        <v>0</v>
      </c>
      <c r="Q8852" s="38">
        <f>IF(Colin!$G8852&lt;$B$1,Colin!$I8852,0)</f>
        <v>0</v>
      </c>
    </row>
    <row r="8853" spans="12:17" x14ac:dyDescent="0.25">
      <c r="L8853" s="38">
        <f>IF(AND(Colin!$G8853=$B$1,Colin!$H8853=$C$3),Colin!$I8853,)</f>
        <v>0</v>
      </c>
      <c r="M8853" s="38">
        <f>IF(AND(Colin!$G8853=$B$1,Colin!$H8853&lt;=$C$3),Colin!$I8853,)</f>
        <v>0</v>
      </c>
      <c r="N8853" s="38">
        <f>IF(AND(Colin!$G8853=$B$2,Colin!$H8853=$C$3),Colin!$I8853,)</f>
        <v>0</v>
      </c>
      <c r="O8853" s="38">
        <f>IF(AND(Colin!$G8853=$B$2,Colin!$H8853&lt;=$C$3),Colin!$I8853,)</f>
        <v>0</v>
      </c>
      <c r="P8853" s="38">
        <f>IF(Colin!$G8853&lt;$B$2,Colin!$I8853,0)</f>
        <v>0</v>
      </c>
      <c r="Q8853" s="38">
        <f>IF(Colin!$G8853&lt;$B$1,Colin!$I8853,0)</f>
        <v>0</v>
      </c>
    </row>
    <row r="8854" spans="12:17" x14ac:dyDescent="0.25">
      <c r="L8854" s="38">
        <f>IF(AND(Colin!$G8854=$B$1,Colin!$H8854=$C$3),Colin!$I8854,)</f>
        <v>0</v>
      </c>
      <c r="M8854" s="38">
        <f>IF(AND(Colin!$G8854=$B$1,Colin!$H8854&lt;=$C$3),Colin!$I8854,)</f>
        <v>0</v>
      </c>
      <c r="N8854" s="38">
        <f>IF(AND(Colin!$G8854=$B$2,Colin!$H8854=$C$3),Colin!$I8854,)</f>
        <v>0</v>
      </c>
      <c r="O8854" s="38">
        <f>IF(AND(Colin!$G8854=$B$2,Colin!$H8854&lt;=$C$3),Colin!$I8854,)</f>
        <v>0</v>
      </c>
      <c r="P8854" s="38">
        <f>IF(Colin!$G8854&lt;$B$2,Colin!$I8854,0)</f>
        <v>0</v>
      </c>
      <c r="Q8854" s="38">
        <f>IF(Colin!$G8854&lt;$B$1,Colin!$I8854,0)</f>
        <v>0</v>
      </c>
    </row>
    <row r="8855" spans="12:17" x14ac:dyDescent="0.25">
      <c r="L8855" s="38">
        <f>IF(AND(Colin!$G8855=$B$1,Colin!$H8855=$C$3),Colin!$I8855,)</f>
        <v>0</v>
      </c>
      <c r="M8855" s="38">
        <f>IF(AND(Colin!$G8855=$B$1,Colin!$H8855&lt;=$C$3),Colin!$I8855,)</f>
        <v>0</v>
      </c>
      <c r="N8855" s="38">
        <f>IF(AND(Colin!$G8855=$B$2,Colin!$H8855=$C$3),Colin!$I8855,)</f>
        <v>0</v>
      </c>
      <c r="O8855" s="38">
        <f>IF(AND(Colin!$G8855=$B$2,Colin!$H8855&lt;=$C$3),Colin!$I8855,)</f>
        <v>0</v>
      </c>
      <c r="P8855" s="38">
        <f>IF(Colin!$G8855&lt;$B$2,Colin!$I8855,0)</f>
        <v>0</v>
      </c>
      <c r="Q8855" s="38">
        <f>IF(Colin!$G8855&lt;$B$1,Colin!$I8855,0)</f>
        <v>0</v>
      </c>
    </row>
    <row r="8856" spans="12:17" x14ac:dyDescent="0.25">
      <c r="L8856" s="38">
        <f>IF(AND(Colin!$G8856=$B$1,Colin!$H8856=$C$3),Colin!$I8856,)</f>
        <v>0</v>
      </c>
      <c r="M8856" s="38">
        <f>IF(AND(Colin!$G8856=$B$1,Colin!$H8856&lt;=$C$3),Colin!$I8856,)</f>
        <v>0</v>
      </c>
      <c r="N8856" s="38">
        <f>IF(AND(Colin!$G8856=$B$2,Colin!$H8856=$C$3),Colin!$I8856,)</f>
        <v>0</v>
      </c>
      <c r="O8856" s="38">
        <f>IF(AND(Colin!$G8856=$B$2,Colin!$H8856&lt;=$C$3),Colin!$I8856,)</f>
        <v>0</v>
      </c>
      <c r="P8856" s="38">
        <f>IF(Colin!$G8856&lt;$B$2,Colin!$I8856,0)</f>
        <v>0</v>
      </c>
      <c r="Q8856" s="38">
        <f>IF(Colin!$G8856&lt;$B$1,Colin!$I8856,0)</f>
        <v>0</v>
      </c>
    </row>
    <row r="8857" spans="12:17" x14ac:dyDescent="0.25">
      <c r="L8857" s="38">
        <f>IF(AND(Colin!$G8857=$B$1,Colin!$H8857=$C$3),Colin!$I8857,)</f>
        <v>0</v>
      </c>
      <c r="M8857" s="38">
        <f>IF(AND(Colin!$G8857=$B$1,Colin!$H8857&lt;=$C$3),Colin!$I8857,)</f>
        <v>0</v>
      </c>
      <c r="N8857" s="38">
        <f>IF(AND(Colin!$G8857=$B$2,Colin!$H8857=$C$3),Colin!$I8857,)</f>
        <v>0</v>
      </c>
      <c r="O8857" s="38">
        <f>IF(AND(Colin!$G8857=$B$2,Colin!$H8857&lt;=$C$3),Colin!$I8857,)</f>
        <v>0</v>
      </c>
      <c r="P8857" s="38">
        <f>IF(Colin!$G8857&lt;$B$2,Colin!$I8857,0)</f>
        <v>0</v>
      </c>
      <c r="Q8857" s="38">
        <f>IF(Colin!$G8857&lt;$B$1,Colin!$I8857,0)</f>
        <v>0</v>
      </c>
    </row>
    <row r="8858" spans="12:17" x14ac:dyDescent="0.25">
      <c r="L8858" s="38">
        <f>IF(AND(Colin!$G8858=$B$1,Colin!$H8858=$C$3),Colin!$I8858,)</f>
        <v>0</v>
      </c>
      <c r="M8858" s="38">
        <f>IF(AND(Colin!$G8858=$B$1,Colin!$H8858&lt;=$C$3),Colin!$I8858,)</f>
        <v>0</v>
      </c>
      <c r="N8858" s="38">
        <f>IF(AND(Colin!$G8858=$B$2,Colin!$H8858=$C$3),Colin!$I8858,)</f>
        <v>0</v>
      </c>
      <c r="O8858" s="38">
        <f>IF(AND(Colin!$G8858=$B$2,Colin!$H8858&lt;=$C$3),Colin!$I8858,)</f>
        <v>0</v>
      </c>
      <c r="P8858" s="38">
        <f>IF(Colin!$G8858&lt;$B$2,Colin!$I8858,0)</f>
        <v>0</v>
      </c>
      <c r="Q8858" s="38">
        <f>IF(Colin!$G8858&lt;$B$1,Colin!$I8858,0)</f>
        <v>0</v>
      </c>
    </row>
    <row r="8859" spans="12:17" x14ac:dyDescent="0.25">
      <c r="L8859" s="38">
        <f>IF(AND(Colin!$G8859=$B$1,Colin!$H8859=$C$3),Colin!$I8859,)</f>
        <v>0</v>
      </c>
      <c r="M8859" s="38">
        <f>IF(AND(Colin!$G8859=$B$1,Colin!$H8859&lt;=$C$3),Colin!$I8859,)</f>
        <v>0</v>
      </c>
      <c r="N8859" s="38">
        <f>IF(AND(Colin!$G8859=$B$2,Colin!$H8859=$C$3),Colin!$I8859,)</f>
        <v>0</v>
      </c>
      <c r="O8859" s="38">
        <f>IF(AND(Colin!$G8859=$B$2,Colin!$H8859&lt;=$C$3),Colin!$I8859,)</f>
        <v>0</v>
      </c>
      <c r="P8859" s="38">
        <f>IF(Colin!$G8859&lt;$B$2,Colin!$I8859,0)</f>
        <v>0</v>
      </c>
      <c r="Q8859" s="38">
        <f>IF(Colin!$G8859&lt;$B$1,Colin!$I8859,0)</f>
        <v>0</v>
      </c>
    </row>
    <row r="8860" spans="12:17" x14ac:dyDescent="0.25">
      <c r="L8860" s="38">
        <f>IF(AND(Colin!$G8860=$B$1,Colin!$H8860=$C$3),Colin!$I8860,)</f>
        <v>0</v>
      </c>
      <c r="M8860" s="38">
        <f>IF(AND(Colin!$G8860=$B$1,Colin!$H8860&lt;=$C$3),Colin!$I8860,)</f>
        <v>0</v>
      </c>
      <c r="N8860" s="38">
        <f>IF(AND(Colin!$G8860=$B$2,Colin!$H8860=$C$3),Colin!$I8860,)</f>
        <v>0</v>
      </c>
      <c r="O8860" s="38">
        <f>IF(AND(Colin!$G8860=$B$2,Colin!$H8860&lt;=$C$3),Colin!$I8860,)</f>
        <v>0</v>
      </c>
      <c r="P8860" s="38">
        <f>IF(Colin!$G8860&lt;$B$2,Colin!$I8860,0)</f>
        <v>0</v>
      </c>
      <c r="Q8860" s="38">
        <f>IF(Colin!$G8860&lt;$B$1,Colin!$I8860,0)</f>
        <v>0</v>
      </c>
    </row>
    <row r="8861" spans="12:17" x14ac:dyDescent="0.25">
      <c r="L8861" s="38">
        <f>IF(AND(Colin!$G8861=$B$1,Colin!$H8861=$C$3),Colin!$I8861,)</f>
        <v>0</v>
      </c>
      <c r="M8861" s="38">
        <f>IF(AND(Colin!$G8861=$B$1,Colin!$H8861&lt;=$C$3),Colin!$I8861,)</f>
        <v>0</v>
      </c>
      <c r="N8861" s="38">
        <f>IF(AND(Colin!$G8861=$B$2,Colin!$H8861=$C$3),Colin!$I8861,)</f>
        <v>0</v>
      </c>
      <c r="O8861" s="38">
        <f>IF(AND(Colin!$G8861=$B$2,Colin!$H8861&lt;=$C$3),Colin!$I8861,)</f>
        <v>0</v>
      </c>
      <c r="P8861" s="38">
        <f>IF(Colin!$G8861&lt;$B$2,Colin!$I8861,0)</f>
        <v>0</v>
      </c>
      <c r="Q8861" s="38">
        <f>IF(Colin!$G8861&lt;$B$1,Colin!$I8861,0)</f>
        <v>0</v>
      </c>
    </row>
    <row r="8862" spans="12:17" x14ac:dyDescent="0.25">
      <c r="L8862" s="38">
        <f>IF(AND(Colin!$G8862=$B$1,Colin!$H8862=$C$3),Colin!$I8862,)</f>
        <v>0</v>
      </c>
      <c r="M8862" s="38">
        <f>IF(AND(Colin!$G8862=$B$1,Colin!$H8862&lt;=$C$3),Colin!$I8862,)</f>
        <v>0</v>
      </c>
      <c r="N8862" s="38">
        <f>IF(AND(Colin!$G8862=$B$2,Colin!$H8862=$C$3),Colin!$I8862,)</f>
        <v>0</v>
      </c>
      <c r="O8862" s="38">
        <f>IF(AND(Colin!$G8862=$B$2,Colin!$H8862&lt;=$C$3),Colin!$I8862,)</f>
        <v>0</v>
      </c>
      <c r="P8862" s="38">
        <f>IF(Colin!$G8862&lt;$B$2,Colin!$I8862,0)</f>
        <v>0</v>
      </c>
      <c r="Q8862" s="38">
        <f>IF(Colin!$G8862&lt;$B$1,Colin!$I8862,0)</f>
        <v>0</v>
      </c>
    </row>
    <row r="8863" spans="12:17" x14ac:dyDescent="0.25">
      <c r="L8863" s="38">
        <f>IF(AND(Colin!$G8863=$B$1,Colin!$H8863=$C$3),Colin!$I8863,)</f>
        <v>0</v>
      </c>
      <c r="M8863" s="38">
        <f>IF(AND(Colin!$G8863=$B$1,Colin!$H8863&lt;=$C$3),Colin!$I8863,)</f>
        <v>0</v>
      </c>
      <c r="N8863" s="38">
        <f>IF(AND(Colin!$G8863=$B$2,Colin!$H8863=$C$3),Colin!$I8863,)</f>
        <v>0</v>
      </c>
      <c r="O8863" s="38">
        <f>IF(AND(Colin!$G8863=$B$2,Colin!$H8863&lt;=$C$3),Colin!$I8863,)</f>
        <v>0</v>
      </c>
      <c r="P8863" s="38">
        <f>IF(Colin!$G8863&lt;$B$2,Colin!$I8863,0)</f>
        <v>0</v>
      </c>
      <c r="Q8863" s="38">
        <f>IF(Colin!$G8863&lt;$B$1,Colin!$I8863,0)</f>
        <v>0</v>
      </c>
    </row>
    <row r="8864" spans="12:17" x14ac:dyDescent="0.25">
      <c r="L8864" s="38">
        <f>IF(AND(Colin!$G8864=$B$1,Colin!$H8864=$C$3),Colin!$I8864,)</f>
        <v>0</v>
      </c>
      <c r="M8864" s="38">
        <f>IF(AND(Colin!$G8864=$B$1,Colin!$H8864&lt;=$C$3),Colin!$I8864,)</f>
        <v>0</v>
      </c>
      <c r="N8864" s="38">
        <f>IF(AND(Colin!$G8864=$B$2,Colin!$H8864=$C$3),Colin!$I8864,)</f>
        <v>0</v>
      </c>
      <c r="O8864" s="38">
        <f>IF(AND(Colin!$G8864=$B$2,Colin!$H8864&lt;=$C$3),Colin!$I8864,)</f>
        <v>0</v>
      </c>
      <c r="P8864" s="38">
        <f>IF(Colin!$G8864&lt;$B$2,Colin!$I8864,0)</f>
        <v>0</v>
      </c>
      <c r="Q8864" s="38">
        <f>IF(Colin!$G8864&lt;$B$1,Colin!$I8864,0)</f>
        <v>0</v>
      </c>
    </row>
    <row r="8865" spans="12:17" x14ac:dyDescent="0.25">
      <c r="L8865" s="38">
        <f>IF(AND(Colin!$G8865=$B$1,Colin!$H8865=$C$3),Colin!$I8865,)</f>
        <v>0</v>
      </c>
      <c r="M8865" s="38">
        <f>IF(AND(Colin!$G8865=$B$1,Colin!$H8865&lt;=$C$3),Colin!$I8865,)</f>
        <v>0</v>
      </c>
      <c r="N8865" s="38">
        <f>IF(AND(Colin!$G8865=$B$2,Colin!$H8865=$C$3),Colin!$I8865,)</f>
        <v>0</v>
      </c>
      <c r="O8865" s="38">
        <f>IF(AND(Colin!$G8865=$B$2,Colin!$H8865&lt;=$C$3),Colin!$I8865,)</f>
        <v>0</v>
      </c>
      <c r="P8865" s="38">
        <f>IF(Colin!$G8865&lt;$B$2,Colin!$I8865,0)</f>
        <v>0</v>
      </c>
      <c r="Q8865" s="38">
        <f>IF(Colin!$G8865&lt;$B$1,Colin!$I8865,0)</f>
        <v>0</v>
      </c>
    </row>
    <row r="8866" spans="12:17" x14ac:dyDescent="0.25">
      <c r="L8866" s="38">
        <f>IF(AND(Colin!$G8866=$B$1,Colin!$H8866=$C$3),Colin!$I8866,)</f>
        <v>0</v>
      </c>
      <c r="M8866" s="38">
        <f>IF(AND(Colin!$G8866=$B$1,Colin!$H8866&lt;=$C$3),Colin!$I8866,)</f>
        <v>0</v>
      </c>
      <c r="N8866" s="38">
        <f>IF(AND(Colin!$G8866=$B$2,Colin!$H8866=$C$3),Colin!$I8866,)</f>
        <v>0</v>
      </c>
      <c r="O8866" s="38">
        <f>IF(AND(Colin!$G8866=$B$2,Colin!$H8866&lt;=$C$3),Colin!$I8866,)</f>
        <v>0</v>
      </c>
      <c r="P8866" s="38">
        <f>IF(Colin!$G8866&lt;$B$2,Colin!$I8866,0)</f>
        <v>0</v>
      </c>
      <c r="Q8866" s="38">
        <f>IF(Colin!$G8866&lt;$B$1,Colin!$I8866,0)</f>
        <v>0</v>
      </c>
    </row>
    <row r="8867" spans="12:17" x14ac:dyDescent="0.25">
      <c r="L8867" s="38">
        <f>IF(AND(Colin!$G8867=$B$1,Colin!$H8867=$C$3),Colin!$I8867,)</f>
        <v>0</v>
      </c>
      <c r="M8867" s="38">
        <f>IF(AND(Colin!$G8867=$B$1,Colin!$H8867&lt;=$C$3),Colin!$I8867,)</f>
        <v>0</v>
      </c>
      <c r="N8867" s="38">
        <f>IF(AND(Colin!$G8867=$B$2,Colin!$H8867=$C$3),Colin!$I8867,)</f>
        <v>0</v>
      </c>
      <c r="O8867" s="38">
        <f>IF(AND(Colin!$G8867=$B$2,Colin!$H8867&lt;=$C$3),Colin!$I8867,)</f>
        <v>0</v>
      </c>
      <c r="P8867" s="38">
        <f>IF(Colin!$G8867&lt;$B$2,Colin!$I8867,0)</f>
        <v>0</v>
      </c>
      <c r="Q8867" s="38">
        <f>IF(Colin!$G8867&lt;$B$1,Colin!$I8867,0)</f>
        <v>0</v>
      </c>
    </row>
    <row r="8868" spans="12:17" x14ac:dyDescent="0.25">
      <c r="L8868" s="38">
        <f>IF(AND(Colin!$G8868=$B$1,Colin!$H8868=$C$3),Colin!$I8868,)</f>
        <v>0</v>
      </c>
      <c r="M8868" s="38">
        <f>IF(AND(Colin!$G8868=$B$1,Colin!$H8868&lt;=$C$3),Colin!$I8868,)</f>
        <v>0</v>
      </c>
      <c r="N8868" s="38">
        <f>IF(AND(Colin!$G8868=$B$2,Colin!$H8868=$C$3),Colin!$I8868,)</f>
        <v>0</v>
      </c>
      <c r="O8868" s="38">
        <f>IF(AND(Colin!$G8868=$B$2,Colin!$H8868&lt;=$C$3),Colin!$I8868,)</f>
        <v>0</v>
      </c>
      <c r="P8868" s="38">
        <f>IF(Colin!$G8868&lt;$B$2,Colin!$I8868,0)</f>
        <v>0</v>
      </c>
      <c r="Q8868" s="38">
        <f>IF(Colin!$G8868&lt;$B$1,Colin!$I8868,0)</f>
        <v>0</v>
      </c>
    </row>
    <row r="8869" spans="12:17" x14ac:dyDescent="0.25">
      <c r="L8869" s="38">
        <f>IF(AND(Colin!$G8869=$B$1,Colin!$H8869=$C$3),Colin!$I8869,)</f>
        <v>0</v>
      </c>
      <c r="M8869" s="38">
        <f>IF(AND(Colin!$G8869=$B$1,Colin!$H8869&lt;=$C$3),Colin!$I8869,)</f>
        <v>0</v>
      </c>
      <c r="N8869" s="38">
        <f>IF(AND(Colin!$G8869=$B$2,Colin!$H8869=$C$3),Colin!$I8869,)</f>
        <v>0</v>
      </c>
      <c r="O8869" s="38">
        <f>IF(AND(Colin!$G8869=$B$2,Colin!$H8869&lt;=$C$3),Colin!$I8869,)</f>
        <v>0</v>
      </c>
      <c r="P8869" s="38">
        <f>IF(Colin!$G8869&lt;$B$2,Colin!$I8869,0)</f>
        <v>0</v>
      </c>
      <c r="Q8869" s="38">
        <f>IF(Colin!$G8869&lt;$B$1,Colin!$I8869,0)</f>
        <v>0</v>
      </c>
    </row>
    <row r="8870" spans="12:17" x14ac:dyDescent="0.25">
      <c r="L8870" s="38">
        <f>IF(AND(Colin!$G8870=$B$1,Colin!$H8870=$C$3),Colin!$I8870,)</f>
        <v>0</v>
      </c>
      <c r="M8870" s="38">
        <f>IF(AND(Colin!$G8870=$B$1,Colin!$H8870&lt;=$C$3),Colin!$I8870,)</f>
        <v>0</v>
      </c>
      <c r="N8870" s="38">
        <f>IF(AND(Colin!$G8870=$B$2,Colin!$H8870=$C$3),Colin!$I8870,)</f>
        <v>0</v>
      </c>
      <c r="O8870" s="38">
        <f>IF(AND(Colin!$G8870=$B$2,Colin!$H8870&lt;=$C$3),Colin!$I8870,)</f>
        <v>0</v>
      </c>
      <c r="P8870" s="38">
        <f>IF(Colin!$G8870&lt;$B$2,Colin!$I8870,0)</f>
        <v>0</v>
      </c>
      <c r="Q8870" s="38">
        <f>IF(Colin!$G8870&lt;$B$1,Colin!$I8870,0)</f>
        <v>0</v>
      </c>
    </row>
    <row r="8871" spans="12:17" x14ac:dyDescent="0.25">
      <c r="L8871" s="38">
        <f>IF(AND(Colin!$G8871=$B$1,Colin!$H8871=$C$3),Colin!$I8871,)</f>
        <v>0</v>
      </c>
      <c r="M8871" s="38">
        <f>IF(AND(Colin!$G8871=$B$1,Colin!$H8871&lt;=$C$3),Colin!$I8871,)</f>
        <v>0</v>
      </c>
      <c r="N8871" s="38">
        <f>IF(AND(Colin!$G8871=$B$2,Colin!$H8871=$C$3),Colin!$I8871,)</f>
        <v>0</v>
      </c>
      <c r="O8871" s="38">
        <f>IF(AND(Colin!$G8871=$B$2,Colin!$H8871&lt;=$C$3),Colin!$I8871,)</f>
        <v>0</v>
      </c>
      <c r="P8871" s="38">
        <f>IF(Colin!$G8871&lt;$B$2,Colin!$I8871,0)</f>
        <v>0</v>
      </c>
      <c r="Q8871" s="38">
        <f>IF(Colin!$G8871&lt;$B$1,Colin!$I8871,0)</f>
        <v>0</v>
      </c>
    </row>
    <row r="8872" spans="12:17" x14ac:dyDescent="0.25">
      <c r="L8872" s="38">
        <f>IF(AND(Colin!$G8872=$B$1,Colin!$H8872=$C$3),Colin!$I8872,)</f>
        <v>0</v>
      </c>
      <c r="M8872" s="38">
        <f>IF(AND(Colin!$G8872=$B$1,Colin!$H8872&lt;=$C$3),Colin!$I8872,)</f>
        <v>0</v>
      </c>
      <c r="N8872" s="38">
        <f>IF(AND(Colin!$G8872=$B$2,Colin!$H8872=$C$3),Colin!$I8872,)</f>
        <v>0</v>
      </c>
      <c r="O8872" s="38">
        <f>IF(AND(Colin!$G8872=$B$2,Colin!$H8872&lt;=$C$3),Colin!$I8872,)</f>
        <v>0</v>
      </c>
      <c r="P8872" s="38">
        <f>IF(Colin!$G8872&lt;$B$2,Colin!$I8872,0)</f>
        <v>0</v>
      </c>
      <c r="Q8872" s="38">
        <f>IF(Colin!$G8872&lt;$B$1,Colin!$I8872,0)</f>
        <v>0</v>
      </c>
    </row>
    <row r="8873" spans="12:17" x14ac:dyDescent="0.25">
      <c r="L8873" s="38">
        <f>IF(AND(Colin!$G8873=$B$1,Colin!$H8873=$C$3),Colin!$I8873,)</f>
        <v>0</v>
      </c>
      <c r="M8873" s="38">
        <f>IF(AND(Colin!$G8873=$B$1,Colin!$H8873&lt;=$C$3),Colin!$I8873,)</f>
        <v>0</v>
      </c>
      <c r="N8873" s="38">
        <f>IF(AND(Colin!$G8873=$B$2,Colin!$H8873=$C$3),Colin!$I8873,)</f>
        <v>0</v>
      </c>
      <c r="O8873" s="38">
        <f>IF(AND(Colin!$G8873=$B$2,Colin!$H8873&lt;=$C$3),Colin!$I8873,)</f>
        <v>0</v>
      </c>
      <c r="P8873" s="38">
        <f>IF(Colin!$G8873&lt;$B$2,Colin!$I8873,0)</f>
        <v>0</v>
      </c>
      <c r="Q8873" s="38">
        <f>IF(Colin!$G8873&lt;$B$1,Colin!$I8873,0)</f>
        <v>0</v>
      </c>
    </row>
    <row r="8874" spans="12:17" x14ac:dyDescent="0.25">
      <c r="L8874" s="38">
        <f>IF(AND(Colin!$G8874=$B$1,Colin!$H8874=$C$3),Colin!$I8874,)</f>
        <v>0</v>
      </c>
      <c r="M8874" s="38">
        <f>IF(AND(Colin!$G8874=$B$1,Colin!$H8874&lt;=$C$3),Colin!$I8874,)</f>
        <v>0</v>
      </c>
      <c r="N8874" s="38">
        <f>IF(AND(Colin!$G8874=$B$2,Colin!$H8874=$C$3),Colin!$I8874,)</f>
        <v>0</v>
      </c>
      <c r="O8874" s="38">
        <f>IF(AND(Colin!$G8874=$B$2,Colin!$H8874&lt;=$C$3),Colin!$I8874,)</f>
        <v>0</v>
      </c>
      <c r="P8874" s="38">
        <f>IF(Colin!$G8874&lt;$B$2,Colin!$I8874,0)</f>
        <v>0</v>
      </c>
      <c r="Q8874" s="38">
        <f>IF(Colin!$G8874&lt;$B$1,Colin!$I8874,0)</f>
        <v>0</v>
      </c>
    </row>
    <row r="8875" spans="12:17" x14ac:dyDescent="0.25">
      <c r="L8875" s="38">
        <f>IF(AND(Colin!$G8875=$B$1,Colin!$H8875=$C$3),Colin!$I8875,)</f>
        <v>0</v>
      </c>
      <c r="M8875" s="38">
        <f>IF(AND(Colin!$G8875=$B$1,Colin!$H8875&lt;=$C$3),Colin!$I8875,)</f>
        <v>0</v>
      </c>
      <c r="N8875" s="38">
        <f>IF(AND(Colin!$G8875=$B$2,Colin!$H8875=$C$3),Colin!$I8875,)</f>
        <v>0</v>
      </c>
      <c r="O8875" s="38">
        <f>IF(AND(Colin!$G8875=$B$2,Colin!$H8875&lt;=$C$3),Colin!$I8875,)</f>
        <v>0</v>
      </c>
      <c r="P8875" s="38">
        <f>IF(Colin!$G8875&lt;$B$2,Colin!$I8875,0)</f>
        <v>0</v>
      </c>
      <c r="Q8875" s="38">
        <f>IF(Colin!$G8875&lt;$B$1,Colin!$I8875,0)</f>
        <v>0</v>
      </c>
    </row>
    <row r="8876" spans="12:17" x14ac:dyDescent="0.25">
      <c r="L8876" s="38">
        <f>IF(AND(Colin!$G8876=$B$1,Colin!$H8876=$C$3),Colin!$I8876,)</f>
        <v>0</v>
      </c>
      <c r="M8876" s="38">
        <f>IF(AND(Colin!$G8876=$B$1,Colin!$H8876&lt;=$C$3),Colin!$I8876,)</f>
        <v>0</v>
      </c>
      <c r="N8876" s="38">
        <f>IF(AND(Colin!$G8876=$B$2,Colin!$H8876=$C$3),Colin!$I8876,)</f>
        <v>0</v>
      </c>
      <c r="O8876" s="38">
        <f>IF(AND(Colin!$G8876=$B$2,Colin!$H8876&lt;=$C$3),Colin!$I8876,)</f>
        <v>0</v>
      </c>
      <c r="P8876" s="38">
        <f>IF(Colin!$G8876&lt;$B$2,Colin!$I8876,0)</f>
        <v>0</v>
      </c>
      <c r="Q8876" s="38">
        <f>IF(Colin!$G8876&lt;$B$1,Colin!$I8876,0)</f>
        <v>0</v>
      </c>
    </row>
    <row r="8877" spans="12:17" x14ac:dyDescent="0.25">
      <c r="L8877" s="38">
        <f>IF(AND(Colin!$G8877=$B$1,Colin!$H8877=$C$3),Colin!$I8877,)</f>
        <v>0</v>
      </c>
      <c r="M8877" s="38">
        <f>IF(AND(Colin!$G8877=$B$1,Colin!$H8877&lt;=$C$3),Colin!$I8877,)</f>
        <v>0</v>
      </c>
      <c r="N8877" s="38">
        <f>IF(AND(Colin!$G8877=$B$2,Colin!$H8877=$C$3),Colin!$I8877,)</f>
        <v>0</v>
      </c>
      <c r="O8877" s="38">
        <f>IF(AND(Colin!$G8877=$B$2,Colin!$H8877&lt;=$C$3),Colin!$I8877,)</f>
        <v>0</v>
      </c>
      <c r="P8877" s="38">
        <f>IF(Colin!$G8877&lt;$B$2,Colin!$I8877,0)</f>
        <v>0</v>
      </c>
      <c r="Q8877" s="38">
        <f>IF(Colin!$G8877&lt;$B$1,Colin!$I8877,0)</f>
        <v>0</v>
      </c>
    </row>
    <row r="8878" spans="12:17" x14ac:dyDescent="0.25">
      <c r="L8878" s="38">
        <f>IF(AND(Colin!$G8878=$B$1,Colin!$H8878=$C$3),Colin!$I8878,)</f>
        <v>0</v>
      </c>
      <c r="M8878" s="38">
        <f>IF(AND(Colin!$G8878=$B$1,Colin!$H8878&lt;=$C$3),Colin!$I8878,)</f>
        <v>0</v>
      </c>
      <c r="N8878" s="38">
        <f>IF(AND(Colin!$G8878=$B$2,Colin!$H8878=$C$3),Colin!$I8878,)</f>
        <v>0</v>
      </c>
      <c r="O8878" s="38">
        <f>IF(AND(Colin!$G8878=$B$2,Colin!$H8878&lt;=$C$3),Colin!$I8878,)</f>
        <v>0</v>
      </c>
      <c r="P8878" s="38">
        <f>IF(Colin!$G8878&lt;$B$2,Colin!$I8878,0)</f>
        <v>0</v>
      </c>
      <c r="Q8878" s="38">
        <f>IF(Colin!$G8878&lt;$B$1,Colin!$I8878,0)</f>
        <v>0</v>
      </c>
    </row>
    <row r="8879" spans="12:17" x14ac:dyDescent="0.25">
      <c r="L8879" s="38">
        <f>IF(AND(Colin!$G8879=$B$1,Colin!$H8879=$C$3),Colin!$I8879,)</f>
        <v>0</v>
      </c>
      <c r="M8879" s="38">
        <f>IF(AND(Colin!$G8879=$B$1,Colin!$H8879&lt;=$C$3),Colin!$I8879,)</f>
        <v>0</v>
      </c>
      <c r="N8879" s="38">
        <f>IF(AND(Colin!$G8879=$B$2,Colin!$H8879=$C$3),Colin!$I8879,)</f>
        <v>0</v>
      </c>
      <c r="O8879" s="38">
        <f>IF(AND(Colin!$G8879=$B$2,Colin!$H8879&lt;=$C$3),Colin!$I8879,)</f>
        <v>0</v>
      </c>
      <c r="P8879" s="38">
        <f>IF(Colin!$G8879&lt;$B$2,Colin!$I8879,0)</f>
        <v>0</v>
      </c>
      <c r="Q8879" s="38">
        <f>IF(Colin!$G8879&lt;$B$1,Colin!$I8879,0)</f>
        <v>0</v>
      </c>
    </row>
    <row r="8880" spans="12:17" x14ac:dyDescent="0.25">
      <c r="L8880" s="38">
        <f>IF(AND(Colin!$G8880=$B$1,Colin!$H8880=$C$3),Colin!$I8880,)</f>
        <v>0</v>
      </c>
      <c r="M8880" s="38">
        <f>IF(AND(Colin!$G8880=$B$1,Colin!$H8880&lt;=$C$3),Colin!$I8880,)</f>
        <v>0</v>
      </c>
      <c r="N8880" s="38">
        <f>IF(AND(Colin!$G8880=$B$2,Colin!$H8880=$C$3),Colin!$I8880,)</f>
        <v>0</v>
      </c>
      <c r="O8880" s="38">
        <f>IF(AND(Colin!$G8880=$B$2,Colin!$H8880&lt;=$C$3),Colin!$I8880,)</f>
        <v>0</v>
      </c>
      <c r="P8880" s="38">
        <f>IF(Colin!$G8880&lt;$B$2,Colin!$I8880,0)</f>
        <v>0</v>
      </c>
      <c r="Q8880" s="38">
        <f>IF(Colin!$G8880&lt;$B$1,Colin!$I8880,0)</f>
        <v>0</v>
      </c>
    </row>
    <row r="8881" spans="12:17" x14ac:dyDescent="0.25">
      <c r="L8881" s="38">
        <f>IF(AND(Colin!$G8881=$B$1,Colin!$H8881=$C$3),Colin!$I8881,)</f>
        <v>0</v>
      </c>
      <c r="M8881" s="38">
        <f>IF(AND(Colin!$G8881=$B$1,Colin!$H8881&lt;=$C$3),Colin!$I8881,)</f>
        <v>0</v>
      </c>
      <c r="N8881" s="38">
        <f>IF(AND(Colin!$G8881=$B$2,Colin!$H8881=$C$3),Colin!$I8881,)</f>
        <v>0</v>
      </c>
      <c r="O8881" s="38">
        <f>IF(AND(Colin!$G8881=$B$2,Colin!$H8881&lt;=$C$3),Colin!$I8881,)</f>
        <v>0</v>
      </c>
      <c r="P8881" s="38">
        <f>IF(Colin!$G8881&lt;$B$2,Colin!$I8881,0)</f>
        <v>0</v>
      </c>
      <c r="Q8881" s="38">
        <f>IF(Colin!$G8881&lt;$B$1,Colin!$I8881,0)</f>
        <v>0</v>
      </c>
    </row>
    <row r="8882" spans="12:17" x14ac:dyDescent="0.25">
      <c r="L8882" s="38">
        <f>IF(AND(Colin!$G8882=$B$1,Colin!$H8882=$C$3),Colin!$I8882,)</f>
        <v>0</v>
      </c>
      <c r="M8882" s="38">
        <f>IF(AND(Colin!$G8882=$B$1,Colin!$H8882&lt;=$C$3),Colin!$I8882,)</f>
        <v>0</v>
      </c>
      <c r="N8882" s="38">
        <f>IF(AND(Colin!$G8882=$B$2,Colin!$H8882=$C$3),Colin!$I8882,)</f>
        <v>0</v>
      </c>
      <c r="O8882" s="38">
        <f>IF(AND(Colin!$G8882=$B$2,Colin!$H8882&lt;=$C$3),Colin!$I8882,)</f>
        <v>0</v>
      </c>
      <c r="P8882" s="38">
        <f>IF(Colin!$G8882&lt;$B$2,Colin!$I8882,0)</f>
        <v>0</v>
      </c>
      <c r="Q8882" s="38">
        <f>IF(Colin!$G8882&lt;$B$1,Colin!$I8882,0)</f>
        <v>0</v>
      </c>
    </row>
    <row r="8883" spans="12:17" x14ac:dyDescent="0.25">
      <c r="L8883" s="38">
        <f>IF(AND(Colin!$G8883=$B$1,Colin!$H8883=$C$3),Colin!$I8883,)</f>
        <v>0</v>
      </c>
      <c r="M8883" s="38">
        <f>IF(AND(Colin!$G8883=$B$1,Colin!$H8883&lt;=$C$3),Colin!$I8883,)</f>
        <v>0</v>
      </c>
      <c r="N8883" s="38">
        <f>IF(AND(Colin!$G8883=$B$2,Colin!$H8883=$C$3),Colin!$I8883,)</f>
        <v>0</v>
      </c>
      <c r="O8883" s="38">
        <f>IF(AND(Colin!$G8883=$B$2,Colin!$H8883&lt;=$C$3),Colin!$I8883,)</f>
        <v>0</v>
      </c>
      <c r="P8883" s="38">
        <f>IF(Colin!$G8883&lt;$B$2,Colin!$I8883,0)</f>
        <v>0</v>
      </c>
      <c r="Q8883" s="38">
        <f>IF(Colin!$G8883&lt;$B$1,Colin!$I8883,0)</f>
        <v>0</v>
      </c>
    </row>
    <row r="8884" spans="12:17" x14ac:dyDescent="0.25">
      <c r="L8884" s="38">
        <f>IF(AND(Colin!$G8884=$B$1,Colin!$H8884=$C$3),Colin!$I8884,)</f>
        <v>0</v>
      </c>
      <c r="M8884" s="38">
        <f>IF(AND(Colin!$G8884=$B$1,Colin!$H8884&lt;=$C$3),Colin!$I8884,)</f>
        <v>0</v>
      </c>
      <c r="N8884" s="38">
        <f>IF(AND(Colin!$G8884=$B$2,Colin!$H8884=$C$3),Colin!$I8884,)</f>
        <v>0</v>
      </c>
      <c r="O8884" s="38">
        <f>IF(AND(Colin!$G8884=$B$2,Colin!$H8884&lt;=$C$3),Colin!$I8884,)</f>
        <v>0</v>
      </c>
      <c r="P8884" s="38">
        <f>IF(Colin!$G8884&lt;$B$2,Colin!$I8884,0)</f>
        <v>0</v>
      </c>
      <c r="Q8884" s="38">
        <f>IF(Colin!$G8884&lt;$B$1,Colin!$I8884,0)</f>
        <v>0</v>
      </c>
    </row>
    <row r="8885" spans="12:17" x14ac:dyDescent="0.25">
      <c r="L8885" s="38">
        <f>IF(AND(Colin!$G8885=$B$1,Colin!$H8885=$C$3),Colin!$I8885,)</f>
        <v>0</v>
      </c>
      <c r="M8885" s="38">
        <f>IF(AND(Colin!$G8885=$B$1,Colin!$H8885&lt;=$C$3),Colin!$I8885,)</f>
        <v>0</v>
      </c>
      <c r="N8885" s="38">
        <f>IF(AND(Colin!$G8885=$B$2,Colin!$H8885=$C$3),Colin!$I8885,)</f>
        <v>0</v>
      </c>
      <c r="O8885" s="38">
        <f>IF(AND(Colin!$G8885=$B$2,Colin!$H8885&lt;=$C$3),Colin!$I8885,)</f>
        <v>0</v>
      </c>
      <c r="P8885" s="38">
        <f>IF(Colin!$G8885&lt;$B$2,Colin!$I8885,0)</f>
        <v>0</v>
      </c>
      <c r="Q8885" s="38">
        <f>IF(Colin!$G8885&lt;$B$1,Colin!$I8885,0)</f>
        <v>0</v>
      </c>
    </row>
    <row r="8886" spans="12:17" x14ac:dyDescent="0.25">
      <c r="L8886" s="38">
        <f>IF(AND(Colin!$G8886=$B$1,Colin!$H8886=$C$3),Colin!$I8886,)</f>
        <v>0</v>
      </c>
      <c r="M8886" s="38">
        <f>IF(AND(Colin!$G8886=$B$1,Colin!$H8886&lt;=$C$3),Colin!$I8886,)</f>
        <v>0</v>
      </c>
      <c r="N8886" s="38">
        <f>IF(AND(Colin!$G8886=$B$2,Colin!$H8886=$C$3),Colin!$I8886,)</f>
        <v>0</v>
      </c>
      <c r="O8886" s="38">
        <f>IF(AND(Colin!$G8886=$B$2,Colin!$H8886&lt;=$C$3),Colin!$I8886,)</f>
        <v>0</v>
      </c>
      <c r="P8886" s="38">
        <f>IF(Colin!$G8886&lt;$B$2,Colin!$I8886,0)</f>
        <v>0</v>
      </c>
      <c r="Q8886" s="38">
        <f>IF(Colin!$G8886&lt;$B$1,Colin!$I8886,0)</f>
        <v>0</v>
      </c>
    </row>
    <row r="8887" spans="12:17" x14ac:dyDescent="0.25">
      <c r="L8887" s="38">
        <f>IF(AND(Colin!$G8887=$B$1,Colin!$H8887=$C$3),Colin!$I8887,)</f>
        <v>0</v>
      </c>
      <c r="M8887" s="38">
        <f>IF(AND(Colin!$G8887=$B$1,Colin!$H8887&lt;=$C$3),Colin!$I8887,)</f>
        <v>0</v>
      </c>
      <c r="N8887" s="38">
        <f>IF(AND(Colin!$G8887=$B$2,Colin!$H8887=$C$3),Colin!$I8887,)</f>
        <v>0</v>
      </c>
      <c r="O8887" s="38">
        <f>IF(AND(Colin!$G8887=$B$2,Colin!$H8887&lt;=$C$3),Colin!$I8887,)</f>
        <v>0</v>
      </c>
      <c r="P8887" s="38">
        <f>IF(Colin!$G8887&lt;$B$2,Colin!$I8887,0)</f>
        <v>0</v>
      </c>
      <c r="Q8887" s="38">
        <f>IF(Colin!$G8887&lt;$B$1,Colin!$I8887,0)</f>
        <v>0</v>
      </c>
    </row>
    <row r="8888" spans="12:17" x14ac:dyDescent="0.25">
      <c r="L8888" s="38">
        <f>IF(AND(Colin!$G8888=$B$1,Colin!$H8888=$C$3),Colin!$I8888,)</f>
        <v>0</v>
      </c>
      <c r="M8888" s="38">
        <f>IF(AND(Colin!$G8888=$B$1,Colin!$H8888&lt;=$C$3),Colin!$I8888,)</f>
        <v>0</v>
      </c>
      <c r="N8888" s="38">
        <f>IF(AND(Colin!$G8888=$B$2,Colin!$H8888=$C$3),Colin!$I8888,)</f>
        <v>0</v>
      </c>
      <c r="O8888" s="38">
        <f>IF(AND(Colin!$G8888=$B$2,Colin!$H8888&lt;=$C$3),Colin!$I8888,)</f>
        <v>0</v>
      </c>
      <c r="P8888" s="38">
        <f>IF(Colin!$G8888&lt;$B$2,Colin!$I8888,0)</f>
        <v>0</v>
      </c>
      <c r="Q8888" s="38">
        <f>IF(Colin!$G8888&lt;$B$1,Colin!$I8888,0)</f>
        <v>0</v>
      </c>
    </row>
    <row r="8889" spans="12:17" x14ac:dyDescent="0.25">
      <c r="L8889" s="38">
        <f>IF(AND(Colin!$G8889=$B$1,Colin!$H8889=$C$3),Colin!$I8889,)</f>
        <v>0</v>
      </c>
      <c r="M8889" s="38">
        <f>IF(AND(Colin!$G8889=$B$1,Colin!$H8889&lt;=$C$3),Colin!$I8889,)</f>
        <v>0</v>
      </c>
      <c r="N8889" s="38">
        <f>IF(AND(Colin!$G8889=$B$2,Colin!$H8889=$C$3),Colin!$I8889,)</f>
        <v>0</v>
      </c>
      <c r="O8889" s="38">
        <f>IF(AND(Colin!$G8889=$B$2,Colin!$H8889&lt;=$C$3),Colin!$I8889,)</f>
        <v>0</v>
      </c>
      <c r="P8889" s="38">
        <f>IF(Colin!$G8889&lt;$B$2,Colin!$I8889,0)</f>
        <v>0</v>
      </c>
      <c r="Q8889" s="38">
        <f>IF(Colin!$G8889&lt;$B$1,Colin!$I8889,0)</f>
        <v>0</v>
      </c>
    </row>
    <row r="8890" spans="12:17" x14ac:dyDescent="0.25">
      <c r="L8890" s="38">
        <f>IF(AND(Colin!$G8890=$B$1,Colin!$H8890=$C$3),Colin!$I8890,)</f>
        <v>0</v>
      </c>
      <c r="M8890" s="38">
        <f>IF(AND(Colin!$G8890=$B$1,Colin!$H8890&lt;=$C$3),Colin!$I8890,)</f>
        <v>0</v>
      </c>
      <c r="N8890" s="38">
        <f>IF(AND(Colin!$G8890=$B$2,Colin!$H8890=$C$3),Colin!$I8890,)</f>
        <v>0</v>
      </c>
      <c r="O8890" s="38">
        <f>IF(AND(Colin!$G8890=$B$2,Colin!$H8890&lt;=$C$3),Colin!$I8890,)</f>
        <v>0</v>
      </c>
      <c r="P8890" s="38">
        <f>IF(Colin!$G8890&lt;$B$2,Colin!$I8890,0)</f>
        <v>0</v>
      </c>
      <c r="Q8890" s="38">
        <f>IF(Colin!$G8890&lt;$B$1,Colin!$I8890,0)</f>
        <v>0</v>
      </c>
    </row>
    <row r="8891" spans="12:17" x14ac:dyDescent="0.25">
      <c r="L8891" s="38">
        <f>IF(AND(Colin!$G8891=$B$1,Colin!$H8891=$C$3),Colin!$I8891,)</f>
        <v>0</v>
      </c>
      <c r="M8891" s="38">
        <f>IF(AND(Colin!$G8891=$B$1,Colin!$H8891&lt;=$C$3),Colin!$I8891,)</f>
        <v>0</v>
      </c>
      <c r="N8891" s="38">
        <f>IF(AND(Colin!$G8891=$B$2,Colin!$H8891=$C$3),Colin!$I8891,)</f>
        <v>0</v>
      </c>
      <c r="O8891" s="38">
        <f>IF(AND(Colin!$G8891=$B$2,Colin!$H8891&lt;=$C$3),Colin!$I8891,)</f>
        <v>0</v>
      </c>
      <c r="P8891" s="38">
        <f>IF(Colin!$G8891&lt;$B$2,Colin!$I8891,0)</f>
        <v>0</v>
      </c>
      <c r="Q8891" s="38">
        <f>IF(Colin!$G8891&lt;$B$1,Colin!$I8891,0)</f>
        <v>0</v>
      </c>
    </row>
    <row r="8892" spans="12:17" x14ac:dyDescent="0.25">
      <c r="L8892" s="38">
        <f>IF(AND(Colin!$G8892=$B$1,Colin!$H8892=$C$3),Colin!$I8892,)</f>
        <v>0</v>
      </c>
      <c r="M8892" s="38">
        <f>IF(AND(Colin!$G8892=$B$1,Colin!$H8892&lt;=$C$3),Colin!$I8892,)</f>
        <v>0</v>
      </c>
      <c r="N8892" s="38">
        <f>IF(AND(Colin!$G8892=$B$2,Colin!$H8892=$C$3),Colin!$I8892,)</f>
        <v>0</v>
      </c>
      <c r="O8892" s="38">
        <f>IF(AND(Colin!$G8892=$B$2,Colin!$H8892&lt;=$C$3),Colin!$I8892,)</f>
        <v>0</v>
      </c>
      <c r="P8892" s="38">
        <f>IF(Colin!$G8892&lt;$B$2,Colin!$I8892,0)</f>
        <v>0</v>
      </c>
      <c r="Q8892" s="38">
        <f>IF(Colin!$G8892&lt;$B$1,Colin!$I8892,0)</f>
        <v>0</v>
      </c>
    </row>
    <row r="8893" spans="12:17" x14ac:dyDescent="0.25">
      <c r="L8893" s="38">
        <f>IF(AND(Colin!$G8893=$B$1,Colin!$H8893=$C$3),Colin!$I8893,)</f>
        <v>0</v>
      </c>
      <c r="M8893" s="38">
        <f>IF(AND(Colin!$G8893=$B$1,Colin!$H8893&lt;=$C$3),Colin!$I8893,)</f>
        <v>0</v>
      </c>
      <c r="N8893" s="38">
        <f>IF(AND(Colin!$G8893=$B$2,Colin!$H8893=$C$3),Colin!$I8893,)</f>
        <v>0</v>
      </c>
      <c r="O8893" s="38">
        <f>IF(AND(Colin!$G8893=$B$2,Colin!$H8893&lt;=$C$3),Colin!$I8893,)</f>
        <v>0</v>
      </c>
      <c r="P8893" s="38">
        <f>IF(Colin!$G8893&lt;$B$2,Colin!$I8893,0)</f>
        <v>0</v>
      </c>
      <c r="Q8893" s="38">
        <f>IF(Colin!$G8893&lt;$B$1,Colin!$I8893,0)</f>
        <v>0</v>
      </c>
    </row>
    <row r="8894" spans="12:17" x14ac:dyDescent="0.25">
      <c r="L8894" s="38">
        <f>IF(AND(Colin!$G8894=$B$1,Colin!$H8894=$C$3),Colin!$I8894,)</f>
        <v>0</v>
      </c>
      <c r="M8894" s="38">
        <f>IF(AND(Colin!$G8894=$B$1,Colin!$H8894&lt;=$C$3),Colin!$I8894,)</f>
        <v>0</v>
      </c>
      <c r="N8894" s="38">
        <f>IF(AND(Colin!$G8894=$B$2,Colin!$H8894=$C$3),Colin!$I8894,)</f>
        <v>0</v>
      </c>
      <c r="O8894" s="38">
        <f>IF(AND(Colin!$G8894=$B$2,Colin!$H8894&lt;=$C$3),Colin!$I8894,)</f>
        <v>0</v>
      </c>
      <c r="P8894" s="38">
        <f>IF(Colin!$G8894&lt;$B$2,Colin!$I8894,0)</f>
        <v>0</v>
      </c>
      <c r="Q8894" s="38">
        <f>IF(Colin!$G8894&lt;$B$1,Colin!$I8894,0)</f>
        <v>0</v>
      </c>
    </row>
    <row r="8895" spans="12:17" x14ac:dyDescent="0.25">
      <c r="L8895" s="38">
        <f>IF(AND(Colin!$G8895=$B$1,Colin!$H8895=$C$3),Colin!$I8895,)</f>
        <v>0</v>
      </c>
      <c r="M8895" s="38">
        <f>IF(AND(Colin!$G8895=$B$1,Colin!$H8895&lt;=$C$3),Colin!$I8895,)</f>
        <v>0</v>
      </c>
      <c r="N8895" s="38">
        <f>IF(AND(Colin!$G8895=$B$2,Colin!$H8895=$C$3),Colin!$I8895,)</f>
        <v>0</v>
      </c>
      <c r="O8895" s="38">
        <f>IF(AND(Colin!$G8895=$B$2,Colin!$H8895&lt;=$C$3),Colin!$I8895,)</f>
        <v>0</v>
      </c>
      <c r="P8895" s="38">
        <f>IF(Colin!$G8895&lt;$B$2,Colin!$I8895,0)</f>
        <v>0</v>
      </c>
      <c r="Q8895" s="38">
        <f>IF(Colin!$G8895&lt;$B$1,Colin!$I8895,0)</f>
        <v>0</v>
      </c>
    </row>
    <row r="8896" spans="12:17" x14ac:dyDescent="0.25">
      <c r="L8896" s="38">
        <f>IF(AND(Colin!$G8896=$B$1,Colin!$H8896=$C$3),Colin!$I8896,)</f>
        <v>0</v>
      </c>
      <c r="M8896" s="38">
        <f>IF(AND(Colin!$G8896=$B$1,Colin!$H8896&lt;=$C$3),Colin!$I8896,)</f>
        <v>0</v>
      </c>
      <c r="N8896" s="38">
        <f>IF(AND(Colin!$G8896=$B$2,Colin!$H8896=$C$3),Colin!$I8896,)</f>
        <v>0</v>
      </c>
      <c r="O8896" s="38">
        <f>IF(AND(Colin!$G8896=$B$2,Colin!$H8896&lt;=$C$3),Colin!$I8896,)</f>
        <v>0</v>
      </c>
      <c r="P8896" s="38">
        <f>IF(Colin!$G8896&lt;$B$2,Colin!$I8896,0)</f>
        <v>0</v>
      </c>
      <c r="Q8896" s="38">
        <f>IF(Colin!$G8896&lt;$B$1,Colin!$I8896,0)</f>
        <v>0</v>
      </c>
    </row>
    <row r="8897" spans="12:17" x14ac:dyDescent="0.25">
      <c r="L8897" s="38">
        <f>IF(AND(Colin!$G8897=$B$1,Colin!$H8897=$C$3),Colin!$I8897,)</f>
        <v>0</v>
      </c>
      <c r="M8897" s="38">
        <f>IF(AND(Colin!$G8897=$B$1,Colin!$H8897&lt;=$C$3),Colin!$I8897,)</f>
        <v>0</v>
      </c>
      <c r="N8897" s="38">
        <f>IF(AND(Colin!$G8897=$B$2,Colin!$H8897=$C$3),Colin!$I8897,)</f>
        <v>0</v>
      </c>
      <c r="O8897" s="38">
        <f>IF(AND(Colin!$G8897=$B$2,Colin!$H8897&lt;=$C$3),Colin!$I8897,)</f>
        <v>0</v>
      </c>
      <c r="P8897" s="38">
        <f>IF(Colin!$G8897&lt;$B$2,Colin!$I8897,0)</f>
        <v>0</v>
      </c>
      <c r="Q8897" s="38">
        <f>IF(Colin!$G8897&lt;$B$1,Colin!$I8897,0)</f>
        <v>0</v>
      </c>
    </row>
    <row r="8898" spans="12:17" x14ac:dyDescent="0.25">
      <c r="L8898" s="38">
        <f>IF(AND(Colin!$G8898=$B$1,Colin!$H8898=$C$3),Colin!$I8898,)</f>
        <v>0</v>
      </c>
      <c r="M8898" s="38">
        <f>IF(AND(Colin!$G8898=$B$1,Colin!$H8898&lt;=$C$3),Colin!$I8898,)</f>
        <v>0</v>
      </c>
      <c r="N8898" s="38">
        <f>IF(AND(Colin!$G8898=$B$2,Colin!$H8898=$C$3),Colin!$I8898,)</f>
        <v>0</v>
      </c>
      <c r="O8898" s="38">
        <f>IF(AND(Colin!$G8898=$B$2,Colin!$H8898&lt;=$C$3),Colin!$I8898,)</f>
        <v>0</v>
      </c>
      <c r="P8898" s="38">
        <f>IF(Colin!$G8898&lt;$B$2,Colin!$I8898,0)</f>
        <v>0</v>
      </c>
      <c r="Q8898" s="38">
        <f>IF(Colin!$G8898&lt;$B$1,Colin!$I8898,0)</f>
        <v>0</v>
      </c>
    </row>
    <row r="8899" spans="12:17" x14ac:dyDescent="0.25">
      <c r="L8899" s="38">
        <f>IF(AND(Colin!$G8899=$B$1,Colin!$H8899=$C$3),Colin!$I8899,)</f>
        <v>0</v>
      </c>
      <c r="M8899" s="38">
        <f>IF(AND(Colin!$G8899=$B$1,Colin!$H8899&lt;=$C$3),Colin!$I8899,)</f>
        <v>0</v>
      </c>
      <c r="N8899" s="38">
        <f>IF(AND(Colin!$G8899=$B$2,Colin!$H8899=$C$3),Colin!$I8899,)</f>
        <v>0</v>
      </c>
      <c r="O8899" s="38">
        <f>IF(AND(Colin!$G8899=$B$2,Colin!$H8899&lt;=$C$3),Colin!$I8899,)</f>
        <v>0</v>
      </c>
      <c r="P8899" s="38">
        <f>IF(Colin!$G8899&lt;$B$2,Colin!$I8899,0)</f>
        <v>0</v>
      </c>
      <c r="Q8899" s="38">
        <f>IF(Colin!$G8899&lt;$B$1,Colin!$I8899,0)</f>
        <v>0</v>
      </c>
    </row>
    <row r="8900" spans="12:17" x14ac:dyDescent="0.25">
      <c r="L8900" s="38">
        <f>IF(AND(Colin!$G8900=$B$1,Colin!$H8900=$C$3),Colin!$I8900,)</f>
        <v>0</v>
      </c>
      <c r="M8900" s="38">
        <f>IF(AND(Colin!$G8900=$B$1,Colin!$H8900&lt;=$C$3),Colin!$I8900,)</f>
        <v>0</v>
      </c>
      <c r="N8900" s="38">
        <f>IF(AND(Colin!$G8900=$B$2,Colin!$H8900=$C$3),Colin!$I8900,)</f>
        <v>0</v>
      </c>
      <c r="O8900" s="38">
        <f>IF(AND(Colin!$G8900=$B$2,Colin!$H8900&lt;=$C$3),Colin!$I8900,)</f>
        <v>0</v>
      </c>
      <c r="P8900" s="38">
        <f>IF(Colin!$G8900&lt;$B$2,Colin!$I8900,0)</f>
        <v>0</v>
      </c>
      <c r="Q8900" s="38">
        <f>IF(Colin!$G8900&lt;$B$1,Colin!$I8900,0)</f>
        <v>0</v>
      </c>
    </row>
    <row r="8901" spans="12:17" x14ac:dyDescent="0.25">
      <c r="L8901" s="38">
        <f>IF(AND(Colin!$G8901=$B$1,Colin!$H8901=$C$3),Colin!$I8901,)</f>
        <v>0</v>
      </c>
      <c r="M8901" s="38">
        <f>IF(AND(Colin!$G8901=$B$1,Colin!$H8901&lt;=$C$3),Colin!$I8901,)</f>
        <v>0</v>
      </c>
      <c r="N8901" s="38">
        <f>IF(AND(Colin!$G8901=$B$2,Colin!$H8901=$C$3),Colin!$I8901,)</f>
        <v>0</v>
      </c>
      <c r="O8901" s="38">
        <f>IF(AND(Colin!$G8901=$B$2,Colin!$H8901&lt;=$C$3),Colin!$I8901,)</f>
        <v>0</v>
      </c>
      <c r="P8901" s="38">
        <f>IF(Colin!$G8901&lt;$B$2,Colin!$I8901,0)</f>
        <v>0</v>
      </c>
      <c r="Q8901" s="38">
        <f>IF(Colin!$G8901&lt;$B$1,Colin!$I8901,0)</f>
        <v>0</v>
      </c>
    </row>
    <row r="8902" spans="12:17" x14ac:dyDescent="0.25">
      <c r="L8902" s="38">
        <f>IF(AND(Colin!$G8902=$B$1,Colin!$H8902=$C$3),Colin!$I8902,)</f>
        <v>0</v>
      </c>
      <c r="M8902" s="38">
        <f>IF(AND(Colin!$G8902=$B$1,Colin!$H8902&lt;=$C$3),Colin!$I8902,)</f>
        <v>0</v>
      </c>
      <c r="N8902" s="38">
        <f>IF(AND(Colin!$G8902=$B$2,Colin!$H8902=$C$3),Colin!$I8902,)</f>
        <v>0</v>
      </c>
      <c r="O8902" s="38">
        <f>IF(AND(Colin!$G8902=$B$2,Colin!$H8902&lt;=$C$3),Colin!$I8902,)</f>
        <v>0</v>
      </c>
      <c r="P8902" s="38">
        <f>IF(Colin!$G8902&lt;$B$2,Colin!$I8902,0)</f>
        <v>0</v>
      </c>
      <c r="Q8902" s="38">
        <f>IF(Colin!$G8902&lt;$B$1,Colin!$I8902,0)</f>
        <v>0</v>
      </c>
    </row>
    <row r="8903" spans="12:17" x14ac:dyDescent="0.25">
      <c r="L8903" s="38">
        <f>IF(AND(Colin!$G8903=$B$1,Colin!$H8903=$C$3),Colin!$I8903,)</f>
        <v>0</v>
      </c>
      <c r="M8903" s="38">
        <f>IF(AND(Colin!$G8903=$B$1,Colin!$H8903&lt;=$C$3),Colin!$I8903,)</f>
        <v>0</v>
      </c>
      <c r="N8903" s="38">
        <f>IF(AND(Colin!$G8903=$B$2,Colin!$H8903=$C$3),Colin!$I8903,)</f>
        <v>0</v>
      </c>
      <c r="O8903" s="38">
        <f>IF(AND(Colin!$G8903=$B$2,Colin!$H8903&lt;=$C$3),Colin!$I8903,)</f>
        <v>0</v>
      </c>
      <c r="P8903" s="38">
        <f>IF(Colin!$G8903&lt;$B$2,Colin!$I8903,0)</f>
        <v>0</v>
      </c>
      <c r="Q8903" s="38">
        <f>IF(Colin!$G8903&lt;$B$1,Colin!$I8903,0)</f>
        <v>0</v>
      </c>
    </row>
    <row r="8904" spans="12:17" x14ac:dyDescent="0.25">
      <c r="L8904" s="38">
        <f>IF(AND(Colin!$G8904=$B$1,Colin!$H8904=$C$3),Colin!$I8904,)</f>
        <v>0</v>
      </c>
      <c r="M8904" s="38">
        <f>IF(AND(Colin!$G8904=$B$1,Colin!$H8904&lt;=$C$3),Colin!$I8904,)</f>
        <v>0</v>
      </c>
      <c r="N8904" s="38">
        <f>IF(AND(Colin!$G8904=$B$2,Colin!$H8904=$C$3),Colin!$I8904,)</f>
        <v>0</v>
      </c>
      <c r="O8904" s="38">
        <f>IF(AND(Colin!$G8904=$B$2,Colin!$H8904&lt;=$C$3),Colin!$I8904,)</f>
        <v>0</v>
      </c>
      <c r="P8904" s="38">
        <f>IF(Colin!$G8904&lt;$B$2,Colin!$I8904,0)</f>
        <v>0</v>
      </c>
      <c r="Q8904" s="38">
        <f>IF(Colin!$G8904&lt;$B$1,Colin!$I8904,0)</f>
        <v>0</v>
      </c>
    </row>
    <row r="8905" spans="12:17" x14ac:dyDescent="0.25">
      <c r="L8905" s="38">
        <f>IF(AND(Colin!$G8905=$B$1,Colin!$H8905=$C$3),Colin!$I8905,)</f>
        <v>0</v>
      </c>
      <c r="M8905" s="38">
        <f>IF(AND(Colin!$G8905=$B$1,Colin!$H8905&lt;=$C$3),Colin!$I8905,)</f>
        <v>0</v>
      </c>
      <c r="N8905" s="38">
        <f>IF(AND(Colin!$G8905=$B$2,Colin!$H8905=$C$3),Colin!$I8905,)</f>
        <v>0</v>
      </c>
      <c r="O8905" s="38">
        <f>IF(AND(Colin!$G8905=$B$2,Colin!$H8905&lt;=$C$3),Colin!$I8905,)</f>
        <v>0</v>
      </c>
      <c r="P8905" s="38">
        <f>IF(Colin!$G8905&lt;$B$2,Colin!$I8905,0)</f>
        <v>0</v>
      </c>
      <c r="Q8905" s="38">
        <f>IF(Colin!$G8905&lt;$B$1,Colin!$I8905,0)</f>
        <v>0</v>
      </c>
    </row>
    <row r="8906" spans="12:17" x14ac:dyDescent="0.25">
      <c r="L8906" s="38">
        <f>IF(AND(Colin!$G8906=$B$1,Colin!$H8906=$C$3),Colin!$I8906,)</f>
        <v>0</v>
      </c>
      <c r="M8906" s="38">
        <f>IF(AND(Colin!$G8906=$B$1,Colin!$H8906&lt;=$C$3),Colin!$I8906,)</f>
        <v>0</v>
      </c>
      <c r="N8906" s="38">
        <f>IF(AND(Colin!$G8906=$B$2,Colin!$H8906=$C$3),Colin!$I8906,)</f>
        <v>0</v>
      </c>
      <c r="O8906" s="38">
        <f>IF(AND(Colin!$G8906=$B$2,Colin!$H8906&lt;=$C$3),Colin!$I8906,)</f>
        <v>0</v>
      </c>
      <c r="P8906" s="38">
        <f>IF(Colin!$G8906&lt;$B$2,Colin!$I8906,0)</f>
        <v>0</v>
      </c>
      <c r="Q8906" s="38">
        <f>IF(Colin!$G8906&lt;$B$1,Colin!$I8906,0)</f>
        <v>0</v>
      </c>
    </row>
    <row r="8907" spans="12:17" x14ac:dyDescent="0.25">
      <c r="L8907" s="38">
        <f>IF(AND(Colin!$G8907=$B$1,Colin!$H8907=$C$3),Colin!$I8907,)</f>
        <v>0</v>
      </c>
      <c r="M8907" s="38">
        <f>IF(AND(Colin!$G8907=$B$1,Colin!$H8907&lt;=$C$3),Colin!$I8907,)</f>
        <v>0</v>
      </c>
      <c r="N8907" s="38">
        <f>IF(AND(Colin!$G8907=$B$2,Colin!$H8907=$C$3),Colin!$I8907,)</f>
        <v>0</v>
      </c>
      <c r="O8907" s="38">
        <f>IF(AND(Colin!$G8907=$B$2,Colin!$H8907&lt;=$C$3),Colin!$I8907,)</f>
        <v>0</v>
      </c>
      <c r="P8907" s="38">
        <f>IF(Colin!$G8907&lt;$B$2,Colin!$I8907,0)</f>
        <v>0</v>
      </c>
      <c r="Q8907" s="38">
        <f>IF(Colin!$G8907&lt;$B$1,Colin!$I8907,0)</f>
        <v>0</v>
      </c>
    </row>
    <row r="8908" spans="12:17" x14ac:dyDescent="0.25">
      <c r="L8908" s="38">
        <f>IF(AND(Colin!$G8908=$B$1,Colin!$H8908=$C$3),Colin!$I8908,)</f>
        <v>0</v>
      </c>
      <c r="M8908" s="38">
        <f>IF(AND(Colin!$G8908=$B$1,Colin!$H8908&lt;=$C$3),Colin!$I8908,)</f>
        <v>0</v>
      </c>
      <c r="N8908" s="38">
        <f>IF(AND(Colin!$G8908=$B$2,Colin!$H8908=$C$3),Colin!$I8908,)</f>
        <v>0</v>
      </c>
      <c r="O8908" s="38">
        <f>IF(AND(Colin!$G8908=$B$2,Colin!$H8908&lt;=$C$3),Colin!$I8908,)</f>
        <v>0</v>
      </c>
      <c r="P8908" s="38">
        <f>IF(Colin!$G8908&lt;$B$2,Colin!$I8908,0)</f>
        <v>0</v>
      </c>
      <c r="Q8908" s="38">
        <f>IF(Colin!$G8908&lt;$B$1,Colin!$I8908,0)</f>
        <v>0</v>
      </c>
    </row>
    <row r="8909" spans="12:17" x14ac:dyDescent="0.25">
      <c r="L8909" s="38">
        <f>IF(AND(Colin!$G8909=$B$1,Colin!$H8909=$C$3),Colin!$I8909,)</f>
        <v>0</v>
      </c>
      <c r="M8909" s="38">
        <f>IF(AND(Colin!$G8909=$B$1,Colin!$H8909&lt;=$C$3),Colin!$I8909,)</f>
        <v>0</v>
      </c>
      <c r="N8909" s="38">
        <f>IF(AND(Colin!$G8909=$B$2,Colin!$H8909=$C$3),Colin!$I8909,)</f>
        <v>0</v>
      </c>
      <c r="O8909" s="38">
        <f>IF(AND(Colin!$G8909=$B$2,Colin!$H8909&lt;=$C$3),Colin!$I8909,)</f>
        <v>0</v>
      </c>
      <c r="P8909" s="38">
        <f>IF(Colin!$G8909&lt;$B$2,Colin!$I8909,0)</f>
        <v>0</v>
      </c>
      <c r="Q8909" s="38">
        <f>IF(Colin!$G8909&lt;$B$1,Colin!$I8909,0)</f>
        <v>0</v>
      </c>
    </row>
    <row r="8910" spans="12:17" x14ac:dyDescent="0.25">
      <c r="L8910" s="38">
        <f>IF(AND(Colin!$G8910=$B$1,Colin!$H8910=$C$3),Colin!$I8910,)</f>
        <v>0</v>
      </c>
      <c r="M8910" s="38">
        <f>IF(AND(Colin!$G8910=$B$1,Colin!$H8910&lt;=$C$3),Colin!$I8910,)</f>
        <v>0</v>
      </c>
      <c r="N8910" s="38">
        <f>IF(AND(Colin!$G8910=$B$2,Colin!$H8910=$C$3),Colin!$I8910,)</f>
        <v>0</v>
      </c>
      <c r="O8910" s="38">
        <f>IF(AND(Colin!$G8910=$B$2,Colin!$H8910&lt;=$C$3),Colin!$I8910,)</f>
        <v>0</v>
      </c>
      <c r="P8910" s="38">
        <f>IF(Colin!$G8910&lt;$B$2,Colin!$I8910,0)</f>
        <v>0</v>
      </c>
      <c r="Q8910" s="38">
        <f>IF(Colin!$G8910&lt;$B$1,Colin!$I8910,0)</f>
        <v>0</v>
      </c>
    </row>
    <row r="8911" spans="12:17" x14ac:dyDescent="0.25">
      <c r="L8911" s="38">
        <f>IF(AND(Colin!$G8911=$B$1,Colin!$H8911=$C$3),Colin!$I8911,)</f>
        <v>0</v>
      </c>
      <c r="M8911" s="38">
        <f>IF(AND(Colin!$G8911=$B$1,Colin!$H8911&lt;=$C$3),Colin!$I8911,)</f>
        <v>0</v>
      </c>
      <c r="N8911" s="38">
        <f>IF(AND(Colin!$G8911=$B$2,Colin!$H8911=$C$3),Colin!$I8911,)</f>
        <v>0</v>
      </c>
      <c r="O8911" s="38">
        <f>IF(AND(Colin!$G8911=$B$2,Colin!$H8911&lt;=$C$3),Colin!$I8911,)</f>
        <v>0</v>
      </c>
      <c r="P8911" s="38">
        <f>IF(Colin!$G8911&lt;$B$2,Colin!$I8911,0)</f>
        <v>0</v>
      </c>
      <c r="Q8911" s="38">
        <f>IF(Colin!$G8911&lt;$B$1,Colin!$I8911,0)</f>
        <v>0</v>
      </c>
    </row>
    <row r="8912" spans="12:17" x14ac:dyDescent="0.25">
      <c r="L8912" s="38">
        <f>IF(AND(Colin!$G8912=$B$1,Colin!$H8912=$C$3),Colin!$I8912,)</f>
        <v>0</v>
      </c>
      <c r="M8912" s="38">
        <f>IF(AND(Colin!$G8912=$B$1,Colin!$H8912&lt;=$C$3),Colin!$I8912,)</f>
        <v>0</v>
      </c>
      <c r="N8912" s="38">
        <f>IF(AND(Colin!$G8912=$B$2,Colin!$H8912=$C$3),Colin!$I8912,)</f>
        <v>0</v>
      </c>
      <c r="O8912" s="38">
        <f>IF(AND(Colin!$G8912=$B$2,Colin!$H8912&lt;=$C$3),Colin!$I8912,)</f>
        <v>0</v>
      </c>
      <c r="P8912" s="38">
        <f>IF(Colin!$G8912&lt;$B$2,Colin!$I8912,0)</f>
        <v>0</v>
      </c>
      <c r="Q8912" s="38">
        <f>IF(Colin!$G8912&lt;$B$1,Colin!$I8912,0)</f>
        <v>0</v>
      </c>
    </row>
    <row r="8913" spans="12:17" x14ac:dyDescent="0.25">
      <c r="L8913" s="38">
        <f>IF(AND(Colin!$G8913=$B$1,Colin!$H8913=$C$3),Colin!$I8913,)</f>
        <v>0</v>
      </c>
      <c r="M8913" s="38">
        <f>IF(AND(Colin!$G8913=$B$1,Colin!$H8913&lt;=$C$3),Colin!$I8913,)</f>
        <v>0</v>
      </c>
      <c r="N8913" s="38">
        <f>IF(AND(Colin!$G8913=$B$2,Colin!$H8913=$C$3),Colin!$I8913,)</f>
        <v>0</v>
      </c>
      <c r="O8913" s="38">
        <f>IF(AND(Colin!$G8913=$B$2,Colin!$H8913&lt;=$C$3),Colin!$I8913,)</f>
        <v>0</v>
      </c>
      <c r="P8913" s="38">
        <f>IF(Colin!$G8913&lt;$B$2,Colin!$I8913,0)</f>
        <v>0</v>
      </c>
      <c r="Q8913" s="38">
        <f>IF(Colin!$G8913&lt;$B$1,Colin!$I8913,0)</f>
        <v>0</v>
      </c>
    </row>
    <row r="8914" spans="12:17" x14ac:dyDescent="0.25">
      <c r="L8914" s="38">
        <f>IF(AND(Colin!$G8914=$B$1,Colin!$H8914=$C$3),Colin!$I8914,)</f>
        <v>0</v>
      </c>
      <c r="M8914" s="38">
        <f>IF(AND(Colin!$G8914=$B$1,Colin!$H8914&lt;=$C$3),Colin!$I8914,)</f>
        <v>0</v>
      </c>
      <c r="N8914" s="38">
        <f>IF(AND(Colin!$G8914=$B$2,Colin!$H8914=$C$3),Colin!$I8914,)</f>
        <v>0</v>
      </c>
      <c r="O8914" s="38">
        <f>IF(AND(Colin!$G8914=$B$2,Colin!$H8914&lt;=$C$3),Colin!$I8914,)</f>
        <v>0</v>
      </c>
      <c r="P8914" s="38">
        <f>IF(Colin!$G8914&lt;$B$2,Colin!$I8914,0)</f>
        <v>0</v>
      </c>
      <c r="Q8914" s="38">
        <f>IF(Colin!$G8914&lt;$B$1,Colin!$I8914,0)</f>
        <v>0</v>
      </c>
    </row>
    <row r="8915" spans="12:17" x14ac:dyDescent="0.25">
      <c r="L8915" s="38">
        <f>IF(AND(Colin!$G8915=$B$1,Colin!$H8915=$C$3),Colin!$I8915,)</f>
        <v>0</v>
      </c>
      <c r="M8915" s="38">
        <f>IF(AND(Colin!$G8915=$B$1,Colin!$H8915&lt;=$C$3),Colin!$I8915,)</f>
        <v>0</v>
      </c>
      <c r="N8915" s="38">
        <f>IF(AND(Colin!$G8915=$B$2,Colin!$H8915=$C$3),Colin!$I8915,)</f>
        <v>0</v>
      </c>
      <c r="O8915" s="38">
        <f>IF(AND(Colin!$G8915=$B$2,Colin!$H8915&lt;=$C$3),Colin!$I8915,)</f>
        <v>0</v>
      </c>
      <c r="P8915" s="38">
        <f>IF(Colin!$G8915&lt;$B$2,Colin!$I8915,0)</f>
        <v>0</v>
      </c>
      <c r="Q8915" s="38">
        <f>IF(Colin!$G8915&lt;$B$1,Colin!$I8915,0)</f>
        <v>0</v>
      </c>
    </row>
    <row r="8916" spans="12:17" x14ac:dyDescent="0.25">
      <c r="L8916" s="38">
        <f>IF(AND(Colin!$G8916=$B$1,Colin!$H8916=$C$3),Colin!$I8916,)</f>
        <v>0</v>
      </c>
      <c r="M8916" s="38">
        <f>IF(AND(Colin!$G8916=$B$1,Colin!$H8916&lt;=$C$3),Colin!$I8916,)</f>
        <v>0</v>
      </c>
      <c r="N8916" s="38">
        <f>IF(AND(Colin!$G8916=$B$2,Colin!$H8916=$C$3),Colin!$I8916,)</f>
        <v>0</v>
      </c>
      <c r="O8916" s="38">
        <f>IF(AND(Colin!$G8916=$B$2,Colin!$H8916&lt;=$C$3),Colin!$I8916,)</f>
        <v>0</v>
      </c>
      <c r="P8916" s="38">
        <f>IF(Colin!$G8916&lt;$B$2,Colin!$I8916,0)</f>
        <v>0</v>
      </c>
      <c r="Q8916" s="38">
        <f>IF(Colin!$G8916&lt;$B$1,Colin!$I8916,0)</f>
        <v>0</v>
      </c>
    </row>
    <row r="8917" spans="12:17" x14ac:dyDescent="0.25">
      <c r="L8917" s="38">
        <f>IF(AND(Colin!$G8917=$B$1,Colin!$H8917=$C$3),Colin!$I8917,)</f>
        <v>0</v>
      </c>
      <c r="M8917" s="38">
        <f>IF(AND(Colin!$G8917=$B$1,Colin!$H8917&lt;=$C$3),Colin!$I8917,)</f>
        <v>0</v>
      </c>
      <c r="N8917" s="38">
        <f>IF(AND(Colin!$G8917=$B$2,Colin!$H8917=$C$3),Colin!$I8917,)</f>
        <v>0</v>
      </c>
      <c r="O8917" s="38">
        <f>IF(AND(Colin!$G8917=$B$2,Colin!$H8917&lt;=$C$3),Colin!$I8917,)</f>
        <v>0</v>
      </c>
      <c r="P8917" s="38">
        <f>IF(Colin!$G8917&lt;$B$2,Colin!$I8917,0)</f>
        <v>0</v>
      </c>
      <c r="Q8917" s="38">
        <f>IF(Colin!$G8917&lt;$B$1,Colin!$I8917,0)</f>
        <v>0</v>
      </c>
    </row>
    <row r="8918" spans="12:17" x14ac:dyDescent="0.25">
      <c r="L8918" s="38">
        <f>IF(AND(Colin!$G8918=$B$1,Colin!$H8918=$C$3),Colin!$I8918,)</f>
        <v>0</v>
      </c>
      <c r="M8918" s="38">
        <f>IF(AND(Colin!$G8918=$B$1,Colin!$H8918&lt;=$C$3),Colin!$I8918,)</f>
        <v>0</v>
      </c>
      <c r="N8918" s="38">
        <f>IF(AND(Colin!$G8918=$B$2,Colin!$H8918=$C$3),Colin!$I8918,)</f>
        <v>0</v>
      </c>
      <c r="O8918" s="38">
        <f>IF(AND(Colin!$G8918=$B$2,Colin!$H8918&lt;=$C$3),Colin!$I8918,)</f>
        <v>0</v>
      </c>
      <c r="P8918" s="38">
        <f>IF(Colin!$G8918&lt;$B$2,Colin!$I8918,0)</f>
        <v>0</v>
      </c>
      <c r="Q8918" s="38">
        <f>IF(Colin!$G8918&lt;$B$1,Colin!$I8918,0)</f>
        <v>0</v>
      </c>
    </row>
    <row r="8919" spans="12:17" x14ac:dyDescent="0.25">
      <c r="L8919" s="38">
        <f>IF(AND(Colin!$G8919=$B$1,Colin!$H8919=$C$3),Colin!$I8919,)</f>
        <v>0</v>
      </c>
      <c r="M8919" s="38">
        <f>IF(AND(Colin!$G8919=$B$1,Colin!$H8919&lt;=$C$3),Colin!$I8919,)</f>
        <v>0</v>
      </c>
      <c r="N8919" s="38">
        <f>IF(AND(Colin!$G8919=$B$2,Colin!$H8919=$C$3),Colin!$I8919,)</f>
        <v>0</v>
      </c>
      <c r="O8919" s="38">
        <f>IF(AND(Colin!$G8919=$B$2,Colin!$H8919&lt;=$C$3),Colin!$I8919,)</f>
        <v>0</v>
      </c>
      <c r="P8919" s="38">
        <f>IF(Colin!$G8919&lt;$B$2,Colin!$I8919,0)</f>
        <v>0</v>
      </c>
      <c r="Q8919" s="38">
        <f>IF(Colin!$G8919&lt;$B$1,Colin!$I8919,0)</f>
        <v>0</v>
      </c>
    </row>
    <row r="8920" spans="12:17" x14ac:dyDescent="0.25">
      <c r="L8920" s="38">
        <f>IF(AND(Colin!$G8920=$B$1,Colin!$H8920=$C$3),Colin!$I8920,)</f>
        <v>0</v>
      </c>
      <c r="M8920" s="38">
        <f>IF(AND(Colin!$G8920=$B$1,Colin!$H8920&lt;=$C$3),Colin!$I8920,)</f>
        <v>0</v>
      </c>
      <c r="N8920" s="38">
        <f>IF(AND(Colin!$G8920=$B$2,Colin!$H8920=$C$3),Colin!$I8920,)</f>
        <v>0</v>
      </c>
      <c r="O8920" s="38">
        <f>IF(AND(Colin!$G8920=$B$2,Colin!$H8920&lt;=$C$3),Colin!$I8920,)</f>
        <v>0</v>
      </c>
      <c r="P8920" s="38">
        <f>IF(Colin!$G8920&lt;$B$2,Colin!$I8920,0)</f>
        <v>0</v>
      </c>
      <c r="Q8920" s="38">
        <f>IF(Colin!$G8920&lt;$B$1,Colin!$I8920,0)</f>
        <v>0</v>
      </c>
    </row>
    <row r="8921" spans="12:17" x14ac:dyDescent="0.25">
      <c r="L8921" s="38">
        <f>IF(AND(Colin!$G8921=$B$1,Colin!$H8921=$C$3),Colin!$I8921,)</f>
        <v>0</v>
      </c>
      <c r="M8921" s="38">
        <f>IF(AND(Colin!$G8921=$B$1,Colin!$H8921&lt;=$C$3),Colin!$I8921,)</f>
        <v>0</v>
      </c>
      <c r="N8921" s="38">
        <f>IF(AND(Colin!$G8921=$B$2,Colin!$H8921=$C$3),Colin!$I8921,)</f>
        <v>0</v>
      </c>
      <c r="O8921" s="38">
        <f>IF(AND(Colin!$G8921=$B$2,Colin!$H8921&lt;=$C$3),Colin!$I8921,)</f>
        <v>0</v>
      </c>
      <c r="P8921" s="38">
        <f>IF(Colin!$G8921&lt;$B$2,Colin!$I8921,0)</f>
        <v>0</v>
      </c>
      <c r="Q8921" s="38">
        <f>IF(Colin!$G8921&lt;$B$1,Colin!$I8921,0)</f>
        <v>0</v>
      </c>
    </row>
    <row r="8922" spans="12:17" x14ac:dyDescent="0.25">
      <c r="L8922" s="38">
        <f>IF(AND(Colin!$G8922=$B$1,Colin!$H8922=$C$3),Colin!$I8922,)</f>
        <v>0</v>
      </c>
      <c r="M8922" s="38">
        <f>IF(AND(Colin!$G8922=$B$1,Colin!$H8922&lt;=$C$3),Colin!$I8922,)</f>
        <v>0</v>
      </c>
      <c r="N8922" s="38">
        <f>IF(AND(Colin!$G8922=$B$2,Colin!$H8922=$C$3),Colin!$I8922,)</f>
        <v>0</v>
      </c>
      <c r="O8922" s="38">
        <f>IF(AND(Colin!$G8922=$B$2,Colin!$H8922&lt;=$C$3),Colin!$I8922,)</f>
        <v>0</v>
      </c>
      <c r="P8922" s="38">
        <f>IF(Colin!$G8922&lt;$B$2,Colin!$I8922,0)</f>
        <v>0</v>
      </c>
      <c r="Q8922" s="38">
        <f>IF(Colin!$G8922&lt;$B$1,Colin!$I8922,0)</f>
        <v>0</v>
      </c>
    </row>
    <row r="8923" spans="12:17" x14ac:dyDescent="0.25">
      <c r="L8923" s="38">
        <f>IF(AND(Colin!$G8923=$B$1,Colin!$H8923=$C$3),Colin!$I8923,)</f>
        <v>0</v>
      </c>
      <c r="M8923" s="38">
        <f>IF(AND(Colin!$G8923=$B$1,Colin!$H8923&lt;=$C$3),Colin!$I8923,)</f>
        <v>0</v>
      </c>
      <c r="N8923" s="38">
        <f>IF(AND(Colin!$G8923=$B$2,Colin!$H8923=$C$3),Colin!$I8923,)</f>
        <v>0</v>
      </c>
      <c r="O8923" s="38">
        <f>IF(AND(Colin!$G8923=$B$2,Colin!$H8923&lt;=$C$3),Colin!$I8923,)</f>
        <v>0</v>
      </c>
      <c r="P8923" s="38">
        <f>IF(Colin!$G8923&lt;$B$2,Colin!$I8923,0)</f>
        <v>0</v>
      </c>
      <c r="Q8923" s="38">
        <f>IF(Colin!$G8923&lt;$B$1,Colin!$I8923,0)</f>
        <v>0</v>
      </c>
    </row>
    <row r="8924" spans="12:17" x14ac:dyDescent="0.25">
      <c r="L8924" s="38">
        <f>IF(AND(Colin!$G8924=$B$1,Colin!$H8924=$C$3),Colin!$I8924,)</f>
        <v>0</v>
      </c>
      <c r="M8924" s="38">
        <f>IF(AND(Colin!$G8924=$B$1,Colin!$H8924&lt;=$C$3),Colin!$I8924,)</f>
        <v>0</v>
      </c>
      <c r="N8924" s="38">
        <f>IF(AND(Colin!$G8924=$B$2,Colin!$H8924=$C$3),Colin!$I8924,)</f>
        <v>0</v>
      </c>
      <c r="O8924" s="38">
        <f>IF(AND(Colin!$G8924=$B$2,Colin!$H8924&lt;=$C$3),Colin!$I8924,)</f>
        <v>0</v>
      </c>
      <c r="P8924" s="38">
        <f>IF(Colin!$G8924&lt;$B$2,Colin!$I8924,0)</f>
        <v>0</v>
      </c>
      <c r="Q8924" s="38">
        <f>IF(Colin!$G8924&lt;$B$1,Colin!$I8924,0)</f>
        <v>0</v>
      </c>
    </row>
    <row r="8925" spans="12:17" x14ac:dyDescent="0.25">
      <c r="L8925" s="38">
        <f>IF(AND(Colin!$G8925=$B$1,Colin!$H8925=$C$3),Colin!$I8925,)</f>
        <v>0</v>
      </c>
      <c r="M8925" s="38">
        <f>IF(AND(Colin!$G8925=$B$1,Colin!$H8925&lt;=$C$3),Colin!$I8925,)</f>
        <v>0</v>
      </c>
      <c r="N8925" s="38">
        <f>IF(AND(Colin!$G8925=$B$2,Colin!$H8925=$C$3),Colin!$I8925,)</f>
        <v>0</v>
      </c>
      <c r="O8925" s="38">
        <f>IF(AND(Colin!$G8925=$B$2,Colin!$H8925&lt;=$C$3),Colin!$I8925,)</f>
        <v>0</v>
      </c>
      <c r="P8925" s="38">
        <f>IF(Colin!$G8925&lt;$B$2,Colin!$I8925,0)</f>
        <v>0</v>
      </c>
      <c r="Q8925" s="38">
        <f>IF(Colin!$G8925&lt;$B$1,Colin!$I8925,0)</f>
        <v>0</v>
      </c>
    </row>
    <row r="8926" spans="12:17" x14ac:dyDescent="0.25">
      <c r="L8926" s="38">
        <f>IF(AND(Colin!$G8926=$B$1,Colin!$H8926=$C$3),Colin!$I8926,)</f>
        <v>0</v>
      </c>
      <c r="M8926" s="38">
        <f>IF(AND(Colin!$G8926=$B$1,Colin!$H8926&lt;=$C$3),Colin!$I8926,)</f>
        <v>0</v>
      </c>
      <c r="N8926" s="38">
        <f>IF(AND(Colin!$G8926=$B$2,Colin!$H8926=$C$3),Colin!$I8926,)</f>
        <v>0</v>
      </c>
      <c r="O8926" s="38">
        <f>IF(AND(Colin!$G8926=$B$2,Colin!$H8926&lt;=$C$3),Colin!$I8926,)</f>
        <v>0</v>
      </c>
      <c r="P8926" s="38">
        <f>IF(Colin!$G8926&lt;$B$2,Colin!$I8926,0)</f>
        <v>0</v>
      </c>
      <c r="Q8926" s="38">
        <f>IF(Colin!$G8926&lt;$B$1,Colin!$I8926,0)</f>
        <v>0</v>
      </c>
    </row>
    <row r="8927" spans="12:17" x14ac:dyDescent="0.25">
      <c r="L8927" s="38">
        <f>IF(AND(Colin!$G8927=$B$1,Colin!$H8927=$C$3),Colin!$I8927,)</f>
        <v>0</v>
      </c>
      <c r="M8927" s="38">
        <f>IF(AND(Colin!$G8927=$B$1,Colin!$H8927&lt;=$C$3),Colin!$I8927,)</f>
        <v>0</v>
      </c>
      <c r="N8927" s="38">
        <f>IF(AND(Colin!$G8927=$B$2,Colin!$H8927=$C$3),Colin!$I8927,)</f>
        <v>0</v>
      </c>
      <c r="O8927" s="38">
        <f>IF(AND(Colin!$G8927=$B$2,Colin!$H8927&lt;=$C$3),Colin!$I8927,)</f>
        <v>0</v>
      </c>
      <c r="P8927" s="38">
        <f>IF(Colin!$G8927&lt;$B$2,Colin!$I8927,0)</f>
        <v>0</v>
      </c>
      <c r="Q8927" s="38">
        <f>IF(Colin!$G8927&lt;$B$1,Colin!$I8927,0)</f>
        <v>0</v>
      </c>
    </row>
    <row r="8928" spans="12:17" x14ac:dyDescent="0.25">
      <c r="L8928" s="38">
        <f>IF(AND(Colin!$G8928=$B$1,Colin!$H8928=$C$3),Colin!$I8928,)</f>
        <v>0</v>
      </c>
      <c r="M8928" s="38">
        <f>IF(AND(Colin!$G8928=$B$1,Colin!$H8928&lt;=$C$3),Colin!$I8928,)</f>
        <v>0</v>
      </c>
      <c r="N8928" s="38">
        <f>IF(AND(Colin!$G8928=$B$2,Colin!$H8928=$C$3),Colin!$I8928,)</f>
        <v>0</v>
      </c>
      <c r="O8928" s="38">
        <f>IF(AND(Colin!$G8928=$B$2,Colin!$H8928&lt;=$C$3),Colin!$I8928,)</f>
        <v>0</v>
      </c>
      <c r="P8928" s="38">
        <f>IF(Colin!$G8928&lt;$B$2,Colin!$I8928,0)</f>
        <v>0</v>
      </c>
      <c r="Q8928" s="38">
        <f>IF(Colin!$G8928&lt;$B$1,Colin!$I8928,0)</f>
        <v>0</v>
      </c>
    </row>
    <row r="8929" spans="12:17" x14ac:dyDescent="0.25">
      <c r="L8929" s="38">
        <f>IF(AND(Colin!$G8929=$B$1,Colin!$H8929=$C$3),Colin!$I8929,)</f>
        <v>0</v>
      </c>
      <c r="M8929" s="38">
        <f>IF(AND(Colin!$G8929=$B$1,Colin!$H8929&lt;=$C$3),Colin!$I8929,)</f>
        <v>0</v>
      </c>
      <c r="N8929" s="38">
        <f>IF(AND(Colin!$G8929=$B$2,Colin!$H8929=$C$3),Colin!$I8929,)</f>
        <v>0</v>
      </c>
      <c r="O8929" s="38">
        <f>IF(AND(Colin!$G8929=$B$2,Colin!$H8929&lt;=$C$3),Colin!$I8929,)</f>
        <v>0</v>
      </c>
      <c r="P8929" s="38">
        <f>IF(Colin!$G8929&lt;$B$2,Colin!$I8929,0)</f>
        <v>0</v>
      </c>
      <c r="Q8929" s="38">
        <f>IF(Colin!$G8929&lt;$B$1,Colin!$I8929,0)</f>
        <v>0</v>
      </c>
    </row>
    <row r="8930" spans="12:17" x14ac:dyDescent="0.25">
      <c r="L8930" s="38">
        <f>IF(AND(Colin!$G8930=$B$1,Colin!$H8930=$C$3),Colin!$I8930,)</f>
        <v>0</v>
      </c>
      <c r="M8930" s="38">
        <f>IF(AND(Colin!$G8930=$B$1,Colin!$H8930&lt;=$C$3),Colin!$I8930,)</f>
        <v>0</v>
      </c>
      <c r="N8930" s="38">
        <f>IF(AND(Colin!$G8930=$B$2,Colin!$H8930=$C$3),Colin!$I8930,)</f>
        <v>0</v>
      </c>
      <c r="O8930" s="38">
        <f>IF(AND(Colin!$G8930=$B$2,Colin!$H8930&lt;=$C$3),Colin!$I8930,)</f>
        <v>0</v>
      </c>
      <c r="P8930" s="38">
        <f>IF(Colin!$G8930&lt;$B$2,Colin!$I8930,0)</f>
        <v>0</v>
      </c>
      <c r="Q8930" s="38">
        <f>IF(Colin!$G8930&lt;$B$1,Colin!$I8930,0)</f>
        <v>0</v>
      </c>
    </row>
    <row r="8931" spans="12:17" x14ac:dyDescent="0.25">
      <c r="L8931" s="38">
        <f>IF(AND(Colin!$G8931=$B$1,Colin!$H8931=$C$3),Colin!$I8931,)</f>
        <v>0</v>
      </c>
      <c r="M8931" s="38">
        <f>IF(AND(Colin!$G8931=$B$1,Colin!$H8931&lt;=$C$3),Colin!$I8931,)</f>
        <v>0</v>
      </c>
      <c r="N8931" s="38">
        <f>IF(AND(Colin!$G8931=$B$2,Colin!$H8931=$C$3),Colin!$I8931,)</f>
        <v>0</v>
      </c>
      <c r="O8931" s="38">
        <f>IF(AND(Colin!$G8931=$B$2,Colin!$H8931&lt;=$C$3),Colin!$I8931,)</f>
        <v>0</v>
      </c>
      <c r="P8931" s="38">
        <f>IF(Colin!$G8931&lt;$B$2,Colin!$I8931,0)</f>
        <v>0</v>
      </c>
      <c r="Q8931" s="38">
        <f>IF(Colin!$G8931&lt;$B$1,Colin!$I8931,0)</f>
        <v>0</v>
      </c>
    </row>
    <row r="8932" spans="12:17" x14ac:dyDescent="0.25">
      <c r="L8932" s="38">
        <f>IF(AND(Colin!$G8932=$B$1,Colin!$H8932=$C$3),Colin!$I8932,)</f>
        <v>0</v>
      </c>
      <c r="M8932" s="38">
        <f>IF(AND(Colin!$G8932=$B$1,Colin!$H8932&lt;=$C$3),Colin!$I8932,)</f>
        <v>0</v>
      </c>
      <c r="N8932" s="38">
        <f>IF(AND(Colin!$G8932=$B$2,Colin!$H8932=$C$3),Colin!$I8932,)</f>
        <v>0</v>
      </c>
      <c r="O8932" s="38">
        <f>IF(AND(Colin!$G8932=$B$2,Colin!$H8932&lt;=$C$3),Colin!$I8932,)</f>
        <v>0</v>
      </c>
      <c r="P8932" s="38">
        <f>IF(Colin!$G8932&lt;$B$2,Colin!$I8932,0)</f>
        <v>0</v>
      </c>
      <c r="Q8932" s="38">
        <f>IF(Colin!$G8932&lt;$B$1,Colin!$I8932,0)</f>
        <v>0</v>
      </c>
    </row>
    <row r="8933" spans="12:17" x14ac:dyDescent="0.25">
      <c r="L8933" s="38">
        <f>IF(AND(Colin!$G8933=$B$1,Colin!$H8933=$C$3),Colin!$I8933,)</f>
        <v>0</v>
      </c>
      <c r="M8933" s="38">
        <f>IF(AND(Colin!$G8933=$B$1,Colin!$H8933&lt;=$C$3),Colin!$I8933,)</f>
        <v>0</v>
      </c>
      <c r="N8933" s="38">
        <f>IF(AND(Colin!$G8933=$B$2,Colin!$H8933=$C$3),Colin!$I8933,)</f>
        <v>0</v>
      </c>
      <c r="O8933" s="38">
        <f>IF(AND(Colin!$G8933=$B$2,Colin!$H8933&lt;=$C$3),Colin!$I8933,)</f>
        <v>0</v>
      </c>
      <c r="P8933" s="38">
        <f>IF(Colin!$G8933&lt;$B$2,Colin!$I8933,0)</f>
        <v>0</v>
      </c>
      <c r="Q8933" s="38">
        <f>IF(Colin!$G8933&lt;$B$1,Colin!$I8933,0)</f>
        <v>0</v>
      </c>
    </row>
    <row r="8934" spans="12:17" x14ac:dyDescent="0.25">
      <c r="L8934" s="38">
        <f>IF(AND(Colin!$G8934=$B$1,Colin!$H8934=$C$3),Colin!$I8934,)</f>
        <v>0</v>
      </c>
      <c r="M8934" s="38">
        <f>IF(AND(Colin!$G8934=$B$1,Colin!$H8934&lt;=$C$3),Colin!$I8934,)</f>
        <v>0</v>
      </c>
      <c r="N8934" s="38">
        <f>IF(AND(Colin!$G8934=$B$2,Colin!$H8934=$C$3),Colin!$I8934,)</f>
        <v>0</v>
      </c>
      <c r="O8934" s="38">
        <f>IF(AND(Colin!$G8934=$B$2,Colin!$H8934&lt;=$C$3),Colin!$I8934,)</f>
        <v>0</v>
      </c>
      <c r="P8934" s="38">
        <f>IF(Colin!$G8934&lt;$B$2,Colin!$I8934,0)</f>
        <v>0</v>
      </c>
      <c r="Q8934" s="38">
        <f>IF(Colin!$G8934&lt;$B$1,Colin!$I8934,0)</f>
        <v>0</v>
      </c>
    </row>
    <row r="8935" spans="12:17" x14ac:dyDescent="0.25">
      <c r="L8935" s="38">
        <f>IF(AND(Colin!$G8935=$B$1,Colin!$H8935=$C$3),Colin!$I8935,)</f>
        <v>0</v>
      </c>
      <c r="M8935" s="38">
        <f>IF(AND(Colin!$G8935=$B$1,Colin!$H8935&lt;=$C$3),Colin!$I8935,)</f>
        <v>0</v>
      </c>
      <c r="N8935" s="38">
        <f>IF(AND(Colin!$G8935=$B$2,Colin!$H8935=$C$3),Colin!$I8935,)</f>
        <v>0</v>
      </c>
      <c r="O8935" s="38">
        <f>IF(AND(Colin!$G8935=$B$2,Colin!$H8935&lt;=$C$3),Colin!$I8935,)</f>
        <v>0</v>
      </c>
      <c r="P8935" s="38">
        <f>IF(Colin!$G8935&lt;$B$2,Colin!$I8935,0)</f>
        <v>0</v>
      </c>
      <c r="Q8935" s="38">
        <f>IF(Colin!$G8935&lt;$B$1,Colin!$I8935,0)</f>
        <v>0</v>
      </c>
    </row>
    <row r="8936" spans="12:17" x14ac:dyDescent="0.25">
      <c r="L8936" s="38">
        <f>IF(AND(Colin!$G8936=$B$1,Colin!$H8936=$C$3),Colin!$I8936,)</f>
        <v>0</v>
      </c>
      <c r="M8936" s="38">
        <f>IF(AND(Colin!$G8936=$B$1,Colin!$H8936&lt;=$C$3),Colin!$I8936,)</f>
        <v>0</v>
      </c>
      <c r="N8936" s="38">
        <f>IF(AND(Colin!$G8936=$B$2,Colin!$H8936=$C$3),Colin!$I8936,)</f>
        <v>0</v>
      </c>
      <c r="O8936" s="38">
        <f>IF(AND(Colin!$G8936=$B$2,Colin!$H8936&lt;=$C$3),Colin!$I8936,)</f>
        <v>0</v>
      </c>
      <c r="P8936" s="38">
        <f>IF(Colin!$G8936&lt;$B$2,Colin!$I8936,0)</f>
        <v>0</v>
      </c>
      <c r="Q8936" s="38">
        <f>IF(Colin!$G8936&lt;$B$1,Colin!$I8936,0)</f>
        <v>0</v>
      </c>
    </row>
    <row r="8937" spans="12:17" x14ac:dyDescent="0.25">
      <c r="L8937" s="38">
        <f>IF(AND(Colin!$G8937=$B$1,Colin!$H8937=$C$3),Colin!$I8937,)</f>
        <v>0</v>
      </c>
      <c r="M8937" s="38">
        <f>IF(AND(Colin!$G8937=$B$1,Colin!$H8937&lt;=$C$3),Colin!$I8937,)</f>
        <v>0</v>
      </c>
      <c r="N8937" s="38">
        <f>IF(AND(Colin!$G8937=$B$2,Colin!$H8937=$C$3),Colin!$I8937,)</f>
        <v>0</v>
      </c>
      <c r="O8937" s="38">
        <f>IF(AND(Colin!$G8937=$B$2,Colin!$H8937&lt;=$C$3),Colin!$I8937,)</f>
        <v>0</v>
      </c>
      <c r="P8937" s="38">
        <f>IF(Colin!$G8937&lt;$B$2,Colin!$I8937,0)</f>
        <v>0</v>
      </c>
      <c r="Q8937" s="38">
        <f>IF(Colin!$G8937&lt;$B$1,Colin!$I8937,0)</f>
        <v>0</v>
      </c>
    </row>
    <row r="8938" spans="12:17" x14ac:dyDescent="0.25">
      <c r="L8938" s="38">
        <f>IF(AND(Colin!$G8938=$B$1,Colin!$H8938=$C$3),Colin!$I8938,)</f>
        <v>0</v>
      </c>
      <c r="M8938" s="38">
        <f>IF(AND(Colin!$G8938=$B$1,Colin!$H8938&lt;=$C$3),Colin!$I8938,)</f>
        <v>0</v>
      </c>
      <c r="N8938" s="38">
        <f>IF(AND(Colin!$G8938=$B$2,Colin!$H8938=$C$3),Colin!$I8938,)</f>
        <v>0</v>
      </c>
      <c r="O8938" s="38">
        <f>IF(AND(Colin!$G8938=$B$2,Colin!$H8938&lt;=$C$3),Colin!$I8938,)</f>
        <v>0</v>
      </c>
      <c r="P8938" s="38">
        <f>IF(Colin!$G8938&lt;$B$2,Colin!$I8938,0)</f>
        <v>0</v>
      </c>
      <c r="Q8938" s="38">
        <f>IF(Colin!$G8938&lt;$B$1,Colin!$I8938,0)</f>
        <v>0</v>
      </c>
    </row>
    <row r="8939" spans="12:17" x14ac:dyDescent="0.25">
      <c r="L8939" s="38">
        <f>IF(AND(Colin!$G8939=$B$1,Colin!$H8939=$C$3),Colin!$I8939,)</f>
        <v>0</v>
      </c>
      <c r="M8939" s="38">
        <f>IF(AND(Colin!$G8939=$B$1,Colin!$H8939&lt;=$C$3),Colin!$I8939,)</f>
        <v>0</v>
      </c>
      <c r="N8939" s="38">
        <f>IF(AND(Colin!$G8939=$B$2,Colin!$H8939=$C$3),Colin!$I8939,)</f>
        <v>0</v>
      </c>
      <c r="O8939" s="38">
        <f>IF(AND(Colin!$G8939=$B$2,Colin!$H8939&lt;=$C$3),Colin!$I8939,)</f>
        <v>0</v>
      </c>
      <c r="P8939" s="38">
        <f>IF(Colin!$G8939&lt;$B$2,Colin!$I8939,0)</f>
        <v>0</v>
      </c>
      <c r="Q8939" s="38">
        <f>IF(Colin!$G8939&lt;$B$1,Colin!$I8939,0)</f>
        <v>0</v>
      </c>
    </row>
    <row r="8940" spans="12:17" x14ac:dyDescent="0.25">
      <c r="L8940" s="38">
        <f>IF(AND(Colin!$G8940=$B$1,Colin!$H8940=$C$3),Colin!$I8940,)</f>
        <v>0</v>
      </c>
      <c r="M8940" s="38">
        <f>IF(AND(Colin!$G8940=$B$1,Colin!$H8940&lt;=$C$3),Colin!$I8940,)</f>
        <v>0</v>
      </c>
      <c r="N8940" s="38">
        <f>IF(AND(Colin!$G8940=$B$2,Colin!$H8940=$C$3),Colin!$I8940,)</f>
        <v>0</v>
      </c>
      <c r="O8940" s="38">
        <f>IF(AND(Colin!$G8940=$B$2,Colin!$H8940&lt;=$C$3),Colin!$I8940,)</f>
        <v>0</v>
      </c>
      <c r="P8940" s="38">
        <f>IF(Colin!$G8940&lt;$B$2,Colin!$I8940,0)</f>
        <v>0</v>
      </c>
      <c r="Q8940" s="38">
        <f>IF(Colin!$G8940&lt;$B$1,Colin!$I8940,0)</f>
        <v>0</v>
      </c>
    </row>
    <row r="8941" spans="12:17" x14ac:dyDescent="0.25">
      <c r="L8941" s="38">
        <f>IF(AND(Colin!$G8941=$B$1,Colin!$H8941=$C$3),Colin!$I8941,)</f>
        <v>0</v>
      </c>
      <c r="M8941" s="38">
        <f>IF(AND(Colin!$G8941=$B$1,Colin!$H8941&lt;=$C$3),Colin!$I8941,)</f>
        <v>0</v>
      </c>
      <c r="N8941" s="38">
        <f>IF(AND(Colin!$G8941=$B$2,Colin!$H8941=$C$3),Colin!$I8941,)</f>
        <v>0</v>
      </c>
      <c r="O8941" s="38">
        <f>IF(AND(Colin!$G8941=$B$2,Colin!$H8941&lt;=$C$3),Colin!$I8941,)</f>
        <v>0</v>
      </c>
      <c r="P8941" s="38">
        <f>IF(Colin!$G8941&lt;$B$2,Colin!$I8941,0)</f>
        <v>0</v>
      </c>
      <c r="Q8941" s="38">
        <f>IF(Colin!$G8941&lt;$B$1,Colin!$I8941,0)</f>
        <v>0</v>
      </c>
    </row>
    <row r="8942" spans="12:17" x14ac:dyDescent="0.25">
      <c r="L8942" s="38">
        <f>IF(AND(Colin!$G8942=$B$1,Colin!$H8942=$C$3),Colin!$I8942,)</f>
        <v>0</v>
      </c>
      <c r="M8942" s="38">
        <f>IF(AND(Colin!$G8942=$B$1,Colin!$H8942&lt;=$C$3),Colin!$I8942,)</f>
        <v>0</v>
      </c>
      <c r="N8942" s="38">
        <f>IF(AND(Colin!$G8942=$B$2,Colin!$H8942=$C$3),Colin!$I8942,)</f>
        <v>0</v>
      </c>
      <c r="O8942" s="38">
        <f>IF(AND(Colin!$G8942=$B$2,Colin!$H8942&lt;=$C$3),Colin!$I8942,)</f>
        <v>0</v>
      </c>
      <c r="P8942" s="38">
        <f>IF(Colin!$G8942&lt;$B$2,Colin!$I8942,0)</f>
        <v>0</v>
      </c>
      <c r="Q8942" s="38">
        <f>IF(Colin!$G8942&lt;$B$1,Colin!$I8942,0)</f>
        <v>0</v>
      </c>
    </row>
    <row r="8943" spans="12:17" x14ac:dyDescent="0.25">
      <c r="L8943" s="38">
        <f>IF(AND(Colin!$G8943=$B$1,Colin!$H8943=$C$3),Colin!$I8943,)</f>
        <v>0</v>
      </c>
      <c r="M8943" s="38">
        <f>IF(AND(Colin!$G8943=$B$1,Colin!$H8943&lt;=$C$3),Colin!$I8943,)</f>
        <v>0</v>
      </c>
      <c r="N8943" s="38">
        <f>IF(AND(Colin!$G8943=$B$2,Colin!$H8943=$C$3),Colin!$I8943,)</f>
        <v>0</v>
      </c>
      <c r="O8943" s="38">
        <f>IF(AND(Colin!$G8943=$B$2,Colin!$H8943&lt;=$C$3),Colin!$I8943,)</f>
        <v>0</v>
      </c>
      <c r="P8943" s="38">
        <f>IF(Colin!$G8943&lt;$B$2,Colin!$I8943,0)</f>
        <v>0</v>
      </c>
      <c r="Q8943" s="38">
        <f>IF(Colin!$G8943&lt;$B$1,Colin!$I8943,0)</f>
        <v>0</v>
      </c>
    </row>
    <row r="8944" spans="12:17" x14ac:dyDescent="0.25">
      <c r="L8944" s="38">
        <f>IF(AND(Colin!$G8944=$B$1,Colin!$H8944=$C$3),Colin!$I8944,)</f>
        <v>0</v>
      </c>
      <c r="M8944" s="38">
        <f>IF(AND(Colin!$G8944=$B$1,Colin!$H8944&lt;=$C$3),Colin!$I8944,)</f>
        <v>0</v>
      </c>
      <c r="N8944" s="38">
        <f>IF(AND(Colin!$G8944=$B$2,Colin!$H8944=$C$3),Colin!$I8944,)</f>
        <v>0</v>
      </c>
      <c r="O8944" s="38">
        <f>IF(AND(Colin!$G8944=$B$2,Colin!$H8944&lt;=$C$3),Colin!$I8944,)</f>
        <v>0</v>
      </c>
      <c r="P8944" s="38">
        <f>IF(Colin!$G8944&lt;$B$2,Colin!$I8944,0)</f>
        <v>0</v>
      </c>
      <c r="Q8944" s="38">
        <f>IF(Colin!$G8944&lt;$B$1,Colin!$I8944,0)</f>
        <v>0</v>
      </c>
    </row>
    <row r="8945" spans="12:17" x14ac:dyDescent="0.25">
      <c r="L8945" s="38">
        <f>IF(AND(Colin!$G8945=$B$1,Colin!$H8945=$C$3),Colin!$I8945,)</f>
        <v>0</v>
      </c>
      <c r="M8945" s="38">
        <f>IF(AND(Colin!$G8945=$B$1,Colin!$H8945&lt;=$C$3),Colin!$I8945,)</f>
        <v>0</v>
      </c>
      <c r="N8945" s="38">
        <f>IF(AND(Colin!$G8945=$B$2,Colin!$H8945=$C$3),Colin!$I8945,)</f>
        <v>0</v>
      </c>
      <c r="O8945" s="38">
        <f>IF(AND(Colin!$G8945=$B$2,Colin!$H8945&lt;=$C$3),Colin!$I8945,)</f>
        <v>0</v>
      </c>
      <c r="P8945" s="38">
        <f>IF(Colin!$G8945&lt;$B$2,Colin!$I8945,0)</f>
        <v>0</v>
      </c>
      <c r="Q8945" s="38">
        <f>IF(Colin!$G8945&lt;$B$1,Colin!$I8945,0)</f>
        <v>0</v>
      </c>
    </row>
    <row r="8946" spans="12:17" x14ac:dyDescent="0.25">
      <c r="L8946" s="38">
        <f>IF(AND(Colin!$G8946=$B$1,Colin!$H8946=$C$3),Colin!$I8946,)</f>
        <v>0</v>
      </c>
      <c r="M8946" s="38">
        <f>IF(AND(Colin!$G8946=$B$1,Colin!$H8946&lt;=$C$3),Colin!$I8946,)</f>
        <v>0</v>
      </c>
      <c r="N8946" s="38">
        <f>IF(AND(Colin!$G8946=$B$2,Colin!$H8946=$C$3),Colin!$I8946,)</f>
        <v>0</v>
      </c>
      <c r="O8946" s="38">
        <f>IF(AND(Colin!$G8946=$B$2,Colin!$H8946&lt;=$C$3),Colin!$I8946,)</f>
        <v>0</v>
      </c>
      <c r="P8946" s="38">
        <f>IF(Colin!$G8946&lt;$B$2,Colin!$I8946,0)</f>
        <v>0</v>
      </c>
      <c r="Q8946" s="38">
        <f>IF(Colin!$G8946&lt;$B$1,Colin!$I8946,0)</f>
        <v>0</v>
      </c>
    </row>
    <row r="8947" spans="12:17" x14ac:dyDescent="0.25">
      <c r="L8947" s="38">
        <f>IF(AND(Colin!$G8947=$B$1,Colin!$H8947=$C$3),Colin!$I8947,)</f>
        <v>0</v>
      </c>
      <c r="M8947" s="38">
        <f>IF(AND(Colin!$G8947=$B$1,Colin!$H8947&lt;=$C$3),Colin!$I8947,)</f>
        <v>0</v>
      </c>
      <c r="N8947" s="38">
        <f>IF(AND(Colin!$G8947=$B$2,Colin!$H8947=$C$3),Colin!$I8947,)</f>
        <v>0</v>
      </c>
      <c r="O8947" s="38">
        <f>IF(AND(Colin!$G8947=$B$2,Colin!$H8947&lt;=$C$3),Colin!$I8947,)</f>
        <v>0</v>
      </c>
      <c r="P8947" s="38">
        <f>IF(Colin!$G8947&lt;$B$2,Colin!$I8947,0)</f>
        <v>0</v>
      </c>
      <c r="Q8947" s="38">
        <f>IF(Colin!$G8947&lt;$B$1,Colin!$I8947,0)</f>
        <v>0</v>
      </c>
    </row>
    <row r="8948" spans="12:17" x14ac:dyDescent="0.25">
      <c r="L8948" s="38">
        <f>IF(AND(Colin!$G8948=$B$1,Colin!$H8948=$C$3),Colin!$I8948,)</f>
        <v>0</v>
      </c>
      <c r="M8948" s="38">
        <f>IF(AND(Colin!$G8948=$B$1,Colin!$H8948&lt;=$C$3),Colin!$I8948,)</f>
        <v>0</v>
      </c>
      <c r="N8948" s="38">
        <f>IF(AND(Colin!$G8948=$B$2,Colin!$H8948=$C$3),Colin!$I8948,)</f>
        <v>0</v>
      </c>
      <c r="O8948" s="38">
        <f>IF(AND(Colin!$G8948=$B$2,Colin!$H8948&lt;=$C$3),Colin!$I8948,)</f>
        <v>0</v>
      </c>
      <c r="P8948" s="38">
        <f>IF(Colin!$G8948&lt;$B$2,Colin!$I8948,0)</f>
        <v>0</v>
      </c>
      <c r="Q8948" s="38">
        <f>IF(Colin!$G8948&lt;$B$1,Colin!$I8948,0)</f>
        <v>0</v>
      </c>
    </row>
    <row r="8949" spans="12:17" x14ac:dyDescent="0.25">
      <c r="L8949" s="38">
        <f>IF(AND(Colin!$G8949=$B$1,Colin!$H8949=$C$3),Colin!$I8949,)</f>
        <v>0</v>
      </c>
      <c r="M8949" s="38">
        <f>IF(AND(Colin!$G8949=$B$1,Colin!$H8949&lt;=$C$3),Colin!$I8949,)</f>
        <v>0</v>
      </c>
      <c r="N8949" s="38">
        <f>IF(AND(Colin!$G8949=$B$2,Colin!$H8949=$C$3),Colin!$I8949,)</f>
        <v>0</v>
      </c>
      <c r="O8949" s="38">
        <f>IF(AND(Colin!$G8949=$B$2,Colin!$H8949&lt;=$C$3),Colin!$I8949,)</f>
        <v>0</v>
      </c>
      <c r="P8949" s="38">
        <f>IF(Colin!$G8949&lt;$B$2,Colin!$I8949,0)</f>
        <v>0</v>
      </c>
      <c r="Q8949" s="38">
        <f>IF(Colin!$G8949&lt;$B$1,Colin!$I8949,0)</f>
        <v>0</v>
      </c>
    </row>
    <row r="8950" spans="12:17" x14ac:dyDescent="0.25">
      <c r="L8950" s="38">
        <f>IF(AND(Colin!$G8950=$B$1,Colin!$H8950=$C$3),Colin!$I8950,)</f>
        <v>0</v>
      </c>
      <c r="M8950" s="38">
        <f>IF(AND(Colin!$G8950=$B$1,Colin!$H8950&lt;=$C$3),Colin!$I8950,)</f>
        <v>0</v>
      </c>
      <c r="N8950" s="38">
        <f>IF(AND(Colin!$G8950=$B$2,Colin!$H8950=$C$3),Colin!$I8950,)</f>
        <v>0</v>
      </c>
      <c r="O8950" s="38">
        <f>IF(AND(Colin!$G8950=$B$2,Colin!$H8950&lt;=$C$3),Colin!$I8950,)</f>
        <v>0</v>
      </c>
      <c r="P8950" s="38">
        <f>IF(Colin!$G8950&lt;$B$2,Colin!$I8950,0)</f>
        <v>0</v>
      </c>
      <c r="Q8950" s="38">
        <f>IF(Colin!$G8950&lt;$B$1,Colin!$I8950,0)</f>
        <v>0</v>
      </c>
    </row>
    <row r="8951" spans="12:17" x14ac:dyDescent="0.25">
      <c r="L8951" s="38">
        <f>IF(AND(Colin!$G8951=$B$1,Colin!$H8951=$C$3),Colin!$I8951,)</f>
        <v>0</v>
      </c>
      <c r="M8951" s="38">
        <f>IF(AND(Colin!$G8951=$B$1,Colin!$H8951&lt;=$C$3),Colin!$I8951,)</f>
        <v>0</v>
      </c>
      <c r="N8951" s="38">
        <f>IF(AND(Colin!$G8951=$B$2,Colin!$H8951=$C$3),Colin!$I8951,)</f>
        <v>0</v>
      </c>
      <c r="O8951" s="38">
        <f>IF(AND(Colin!$G8951=$B$2,Colin!$H8951&lt;=$C$3),Colin!$I8951,)</f>
        <v>0</v>
      </c>
      <c r="P8951" s="38">
        <f>IF(Colin!$G8951&lt;$B$2,Colin!$I8951,0)</f>
        <v>0</v>
      </c>
      <c r="Q8951" s="38">
        <f>IF(Colin!$G8951&lt;$B$1,Colin!$I8951,0)</f>
        <v>0</v>
      </c>
    </row>
    <row r="8952" spans="12:17" x14ac:dyDescent="0.25">
      <c r="L8952" s="38">
        <f>IF(AND(Colin!$G8952=$B$1,Colin!$H8952=$C$3),Colin!$I8952,)</f>
        <v>0</v>
      </c>
      <c r="M8952" s="38">
        <f>IF(AND(Colin!$G8952=$B$1,Colin!$H8952&lt;=$C$3),Colin!$I8952,)</f>
        <v>0</v>
      </c>
      <c r="N8952" s="38">
        <f>IF(AND(Colin!$G8952=$B$2,Colin!$H8952=$C$3),Colin!$I8952,)</f>
        <v>0</v>
      </c>
      <c r="O8952" s="38">
        <f>IF(AND(Colin!$G8952=$B$2,Colin!$H8952&lt;=$C$3),Colin!$I8952,)</f>
        <v>0</v>
      </c>
      <c r="P8952" s="38">
        <f>IF(Colin!$G8952&lt;$B$2,Colin!$I8952,0)</f>
        <v>0</v>
      </c>
      <c r="Q8952" s="38">
        <f>IF(Colin!$G8952&lt;$B$1,Colin!$I8952,0)</f>
        <v>0</v>
      </c>
    </row>
    <row r="8953" spans="12:17" x14ac:dyDescent="0.25">
      <c r="L8953" s="38">
        <f>IF(AND(Colin!$G8953=$B$1,Colin!$H8953=$C$3),Colin!$I8953,)</f>
        <v>0</v>
      </c>
      <c r="M8953" s="38">
        <f>IF(AND(Colin!$G8953=$B$1,Colin!$H8953&lt;=$C$3),Colin!$I8953,)</f>
        <v>0</v>
      </c>
      <c r="N8953" s="38">
        <f>IF(AND(Colin!$G8953=$B$2,Colin!$H8953=$C$3),Colin!$I8953,)</f>
        <v>0</v>
      </c>
      <c r="O8953" s="38">
        <f>IF(AND(Colin!$G8953=$B$2,Colin!$H8953&lt;=$C$3),Colin!$I8953,)</f>
        <v>0</v>
      </c>
      <c r="P8953" s="38">
        <f>IF(Colin!$G8953&lt;$B$2,Colin!$I8953,0)</f>
        <v>0</v>
      </c>
      <c r="Q8953" s="38">
        <f>IF(Colin!$G8953&lt;$B$1,Colin!$I8953,0)</f>
        <v>0</v>
      </c>
    </row>
    <row r="8954" spans="12:17" x14ac:dyDescent="0.25">
      <c r="L8954" s="38">
        <f>IF(AND(Colin!$G8954=$B$1,Colin!$H8954=$C$3),Colin!$I8954,)</f>
        <v>0</v>
      </c>
      <c r="M8954" s="38">
        <f>IF(AND(Colin!$G8954=$B$1,Colin!$H8954&lt;=$C$3),Colin!$I8954,)</f>
        <v>0</v>
      </c>
      <c r="N8954" s="38">
        <f>IF(AND(Colin!$G8954=$B$2,Colin!$H8954=$C$3),Colin!$I8954,)</f>
        <v>0</v>
      </c>
      <c r="O8954" s="38">
        <f>IF(AND(Colin!$G8954=$B$2,Colin!$H8954&lt;=$C$3),Colin!$I8954,)</f>
        <v>0</v>
      </c>
      <c r="P8954" s="38">
        <f>IF(Colin!$G8954&lt;$B$2,Colin!$I8954,0)</f>
        <v>0</v>
      </c>
      <c r="Q8954" s="38">
        <f>IF(Colin!$G8954&lt;$B$1,Colin!$I8954,0)</f>
        <v>0</v>
      </c>
    </row>
    <row r="8955" spans="12:17" x14ac:dyDescent="0.25">
      <c r="L8955" s="38">
        <f>IF(AND(Colin!$G8955=$B$1,Colin!$H8955=$C$3),Colin!$I8955,)</f>
        <v>0</v>
      </c>
      <c r="M8955" s="38">
        <f>IF(AND(Colin!$G8955=$B$1,Colin!$H8955&lt;=$C$3),Colin!$I8955,)</f>
        <v>0</v>
      </c>
      <c r="N8955" s="38">
        <f>IF(AND(Colin!$G8955=$B$2,Colin!$H8955=$C$3),Colin!$I8955,)</f>
        <v>0</v>
      </c>
      <c r="O8955" s="38">
        <f>IF(AND(Colin!$G8955=$B$2,Colin!$H8955&lt;=$C$3),Colin!$I8955,)</f>
        <v>0</v>
      </c>
      <c r="P8955" s="38">
        <f>IF(Colin!$G8955&lt;$B$2,Colin!$I8955,0)</f>
        <v>0</v>
      </c>
      <c r="Q8955" s="38">
        <f>IF(Colin!$G8955&lt;$B$1,Colin!$I8955,0)</f>
        <v>0</v>
      </c>
    </row>
    <row r="8956" spans="12:17" x14ac:dyDescent="0.25">
      <c r="L8956" s="38">
        <f>IF(AND(Colin!$G8956=$B$1,Colin!$H8956=$C$3),Colin!$I8956,)</f>
        <v>0</v>
      </c>
      <c r="M8956" s="38">
        <f>IF(AND(Colin!$G8956=$B$1,Colin!$H8956&lt;=$C$3),Colin!$I8956,)</f>
        <v>0</v>
      </c>
      <c r="N8956" s="38">
        <f>IF(AND(Colin!$G8956=$B$2,Colin!$H8956=$C$3),Colin!$I8956,)</f>
        <v>0</v>
      </c>
      <c r="O8956" s="38">
        <f>IF(AND(Colin!$G8956=$B$2,Colin!$H8956&lt;=$C$3),Colin!$I8956,)</f>
        <v>0</v>
      </c>
      <c r="P8956" s="38">
        <f>IF(Colin!$G8956&lt;$B$2,Colin!$I8956,0)</f>
        <v>0</v>
      </c>
      <c r="Q8956" s="38">
        <f>IF(Colin!$G8956&lt;$B$1,Colin!$I8956,0)</f>
        <v>0</v>
      </c>
    </row>
    <row r="8957" spans="12:17" x14ac:dyDescent="0.25">
      <c r="L8957" s="38">
        <f>IF(AND(Colin!$G8957=$B$1,Colin!$H8957=$C$3),Colin!$I8957,)</f>
        <v>0</v>
      </c>
      <c r="M8957" s="38">
        <f>IF(AND(Colin!$G8957=$B$1,Colin!$H8957&lt;=$C$3),Colin!$I8957,)</f>
        <v>0</v>
      </c>
      <c r="N8957" s="38">
        <f>IF(AND(Colin!$G8957=$B$2,Colin!$H8957=$C$3),Colin!$I8957,)</f>
        <v>0</v>
      </c>
      <c r="O8957" s="38">
        <f>IF(AND(Colin!$G8957=$B$2,Colin!$H8957&lt;=$C$3),Colin!$I8957,)</f>
        <v>0</v>
      </c>
      <c r="P8957" s="38">
        <f>IF(Colin!$G8957&lt;$B$2,Colin!$I8957,0)</f>
        <v>0</v>
      </c>
      <c r="Q8957" s="38">
        <f>IF(Colin!$G8957&lt;$B$1,Colin!$I8957,0)</f>
        <v>0</v>
      </c>
    </row>
    <row r="8958" spans="12:17" x14ac:dyDescent="0.25">
      <c r="L8958" s="38">
        <f>IF(AND(Colin!$G8958=$B$1,Colin!$H8958=$C$3),Colin!$I8958,)</f>
        <v>0</v>
      </c>
      <c r="M8958" s="38">
        <f>IF(AND(Colin!$G8958=$B$1,Colin!$H8958&lt;=$C$3),Colin!$I8958,)</f>
        <v>0</v>
      </c>
      <c r="N8958" s="38">
        <f>IF(AND(Colin!$G8958=$B$2,Colin!$H8958=$C$3),Colin!$I8958,)</f>
        <v>0</v>
      </c>
      <c r="O8958" s="38">
        <f>IF(AND(Colin!$G8958=$B$2,Colin!$H8958&lt;=$C$3),Colin!$I8958,)</f>
        <v>0</v>
      </c>
      <c r="P8958" s="38">
        <f>IF(Colin!$G8958&lt;$B$2,Colin!$I8958,0)</f>
        <v>0</v>
      </c>
      <c r="Q8958" s="38">
        <f>IF(Colin!$G8958&lt;$B$1,Colin!$I8958,0)</f>
        <v>0</v>
      </c>
    </row>
    <row r="8959" spans="12:17" x14ac:dyDescent="0.25">
      <c r="L8959" s="38">
        <f>IF(AND(Colin!$G8959=$B$1,Colin!$H8959=$C$3),Colin!$I8959,)</f>
        <v>0</v>
      </c>
      <c r="M8959" s="38">
        <f>IF(AND(Colin!$G8959=$B$1,Colin!$H8959&lt;=$C$3),Colin!$I8959,)</f>
        <v>0</v>
      </c>
      <c r="N8959" s="38">
        <f>IF(AND(Colin!$G8959=$B$2,Colin!$H8959=$C$3),Colin!$I8959,)</f>
        <v>0</v>
      </c>
      <c r="O8959" s="38">
        <f>IF(AND(Colin!$G8959=$B$2,Colin!$H8959&lt;=$C$3),Colin!$I8959,)</f>
        <v>0</v>
      </c>
      <c r="P8959" s="38">
        <f>IF(Colin!$G8959&lt;$B$2,Colin!$I8959,0)</f>
        <v>0</v>
      </c>
      <c r="Q8959" s="38">
        <f>IF(Colin!$G8959&lt;$B$1,Colin!$I8959,0)</f>
        <v>0</v>
      </c>
    </row>
    <row r="8960" spans="12:17" x14ac:dyDescent="0.25">
      <c r="L8960" s="38">
        <f>IF(AND(Colin!$G8960=$B$1,Colin!$H8960=$C$3),Colin!$I8960,)</f>
        <v>0</v>
      </c>
      <c r="M8960" s="38">
        <f>IF(AND(Colin!$G8960=$B$1,Colin!$H8960&lt;=$C$3),Colin!$I8960,)</f>
        <v>0</v>
      </c>
      <c r="N8960" s="38">
        <f>IF(AND(Colin!$G8960=$B$2,Colin!$H8960=$C$3),Colin!$I8960,)</f>
        <v>0</v>
      </c>
      <c r="O8960" s="38">
        <f>IF(AND(Colin!$G8960=$B$2,Colin!$H8960&lt;=$C$3),Colin!$I8960,)</f>
        <v>0</v>
      </c>
      <c r="P8960" s="38">
        <f>IF(Colin!$G8960&lt;$B$2,Colin!$I8960,0)</f>
        <v>0</v>
      </c>
      <c r="Q8960" s="38">
        <f>IF(Colin!$G8960&lt;$B$1,Colin!$I8960,0)</f>
        <v>0</v>
      </c>
    </row>
    <row r="8961" spans="12:17" x14ac:dyDescent="0.25">
      <c r="L8961" s="38">
        <f>IF(AND(Colin!$G8961=$B$1,Colin!$H8961=$C$3),Colin!$I8961,)</f>
        <v>0</v>
      </c>
      <c r="M8961" s="38">
        <f>IF(AND(Colin!$G8961=$B$1,Colin!$H8961&lt;=$C$3),Colin!$I8961,)</f>
        <v>0</v>
      </c>
      <c r="N8961" s="38">
        <f>IF(AND(Colin!$G8961=$B$2,Colin!$H8961=$C$3),Colin!$I8961,)</f>
        <v>0</v>
      </c>
      <c r="O8961" s="38">
        <f>IF(AND(Colin!$G8961=$B$2,Colin!$H8961&lt;=$C$3),Colin!$I8961,)</f>
        <v>0</v>
      </c>
      <c r="P8961" s="38">
        <f>IF(Colin!$G8961&lt;$B$2,Colin!$I8961,0)</f>
        <v>0</v>
      </c>
      <c r="Q8961" s="38">
        <f>IF(Colin!$G8961&lt;$B$1,Colin!$I8961,0)</f>
        <v>0</v>
      </c>
    </row>
    <row r="8962" spans="12:17" x14ac:dyDescent="0.25">
      <c r="L8962" s="38">
        <f>IF(AND(Colin!$G8962=$B$1,Colin!$H8962=$C$3),Colin!$I8962,)</f>
        <v>0</v>
      </c>
      <c r="M8962" s="38">
        <f>IF(AND(Colin!$G8962=$B$1,Colin!$H8962&lt;=$C$3),Colin!$I8962,)</f>
        <v>0</v>
      </c>
      <c r="N8962" s="38">
        <f>IF(AND(Colin!$G8962=$B$2,Colin!$H8962=$C$3),Colin!$I8962,)</f>
        <v>0</v>
      </c>
      <c r="O8962" s="38">
        <f>IF(AND(Colin!$G8962=$B$2,Colin!$H8962&lt;=$C$3),Colin!$I8962,)</f>
        <v>0</v>
      </c>
      <c r="P8962" s="38">
        <f>IF(Colin!$G8962&lt;$B$2,Colin!$I8962,0)</f>
        <v>0</v>
      </c>
      <c r="Q8962" s="38">
        <f>IF(Colin!$G8962&lt;$B$1,Colin!$I8962,0)</f>
        <v>0</v>
      </c>
    </row>
    <row r="8963" spans="12:17" x14ac:dyDescent="0.25">
      <c r="L8963" s="38">
        <f>IF(AND(Colin!$G8963=$B$1,Colin!$H8963=$C$3),Colin!$I8963,)</f>
        <v>0</v>
      </c>
      <c r="M8963" s="38">
        <f>IF(AND(Colin!$G8963=$B$1,Colin!$H8963&lt;=$C$3),Colin!$I8963,)</f>
        <v>0</v>
      </c>
      <c r="N8963" s="38">
        <f>IF(AND(Colin!$G8963=$B$2,Colin!$H8963=$C$3),Colin!$I8963,)</f>
        <v>0</v>
      </c>
      <c r="O8963" s="38">
        <f>IF(AND(Colin!$G8963=$B$2,Colin!$H8963&lt;=$C$3),Colin!$I8963,)</f>
        <v>0</v>
      </c>
      <c r="P8963" s="38">
        <f>IF(Colin!$G8963&lt;$B$2,Colin!$I8963,0)</f>
        <v>0</v>
      </c>
      <c r="Q8963" s="38">
        <f>IF(Colin!$G8963&lt;$B$1,Colin!$I8963,0)</f>
        <v>0</v>
      </c>
    </row>
    <row r="8964" spans="12:17" x14ac:dyDescent="0.25">
      <c r="L8964" s="38">
        <f>IF(AND(Colin!$G8964=$B$1,Colin!$H8964=$C$3),Colin!$I8964,)</f>
        <v>0</v>
      </c>
      <c r="M8964" s="38">
        <f>IF(AND(Colin!$G8964=$B$1,Colin!$H8964&lt;=$C$3),Colin!$I8964,)</f>
        <v>0</v>
      </c>
      <c r="N8964" s="38">
        <f>IF(AND(Colin!$G8964=$B$2,Colin!$H8964=$C$3),Colin!$I8964,)</f>
        <v>0</v>
      </c>
      <c r="O8964" s="38">
        <f>IF(AND(Colin!$G8964=$B$2,Colin!$H8964&lt;=$C$3),Colin!$I8964,)</f>
        <v>0</v>
      </c>
      <c r="P8964" s="38">
        <f>IF(Colin!$G8964&lt;$B$2,Colin!$I8964,0)</f>
        <v>0</v>
      </c>
      <c r="Q8964" s="38">
        <f>IF(Colin!$G8964&lt;$B$1,Colin!$I8964,0)</f>
        <v>0</v>
      </c>
    </row>
    <row r="8965" spans="12:17" x14ac:dyDescent="0.25">
      <c r="L8965" s="38">
        <f>IF(AND(Colin!$G8965=$B$1,Colin!$H8965=$C$3),Colin!$I8965,)</f>
        <v>0</v>
      </c>
      <c r="M8965" s="38">
        <f>IF(AND(Colin!$G8965=$B$1,Colin!$H8965&lt;=$C$3),Colin!$I8965,)</f>
        <v>0</v>
      </c>
      <c r="N8965" s="38">
        <f>IF(AND(Colin!$G8965=$B$2,Colin!$H8965=$C$3),Colin!$I8965,)</f>
        <v>0</v>
      </c>
      <c r="O8965" s="38">
        <f>IF(AND(Colin!$G8965=$B$2,Colin!$H8965&lt;=$C$3),Colin!$I8965,)</f>
        <v>0</v>
      </c>
      <c r="P8965" s="38">
        <f>IF(Colin!$G8965&lt;$B$2,Colin!$I8965,0)</f>
        <v>0</v>
      </c>
      <c r="Q8965" s="38">
        <f>IF(Colin!$G8965&lt;$B$1,Colin!$I8965,0)</f>
        <v>0</v>
      </c>
    </row>
    <row r="8966" spans="12:17" x14ac:dyDescent="0.25">
      <c r="L8966" s="38">
        <f>IF(AND(Colin!$G8966=$B$1,Colin!$H8966=$C$3),Colin!$I8966,)</f>
        <v>0</v>
      </c>
      <c r="M8966" s="38">
        <f>IF(AND(Colin!$G8966=$B$1,Colin!$H8966&lt;=$C$3),Colin!$I8966,)</f>
        <v>0</v>
      </c>
      <c r="N8966" s="38">
        <f>IF(AND(Colin!$G8966=$B$2,Colin!$H8966=$C$3),Colin!$I8966,)</f>
        <v>0</v>
      </c>
      <c r="O8966" s="38">
        <f>IF(AND(Colin!$G8966=$B$2,Colin!$H8966&lt;=$C$3),Colin!$I8966,)</f>
        <v>0</v>
      </c>
      <c r="P8966" s="38">
        <f>IF(Colin!$G8966&lt;$B$2,Colin!$I8966,0)</f>
        <v>0</v>
      </c>
      <c r="Q8966" s="38">
        <f>IF(Colin!$G8966&lt;$B$1,Colin!$I8966,0)</f>
        <v>0</v>
      </c>
    </row>
    <row r="8967" spans="12:17" x14ac:dyDescent="0.25">
      <c r="L8967" s="38">
        <f>IF(AND(Colin!$G8967=$B$1,Colin!$H8967=$C$3),Colin!$I8967,)</f>
        <v>0</v>
      </c>
      <c r="M8967" s="38">
        <f>IF(AND(Colin!$G8967=$B$1,Colin!$H8967&lt;=$C$3),Colin!$I8967,)</f>
        <v>0</v>
      </c>
      <c r="N8967" s="38">
        <f>IF(AND(Colin!$G8967=$B$2,Colin!$H8967=$C$3),Colin!$I8967,)</f>
        <v>0</v>
      </c>
      <c r="O8967" s="38">
        <f>IF(AND(Colin!$G8967=$B$2,Colin!$H8967&lt;=$C$3),Colin!$I8967,)</f>
        <v>0</v>
      </c>
      <c r="P8967" s="38">
        <f>IF(Colin!$G8967&lt;$B$2,Colin!$I8967,0)</f>
        <v>0</v>
      </c>
      <c r="Q8967" s="38">
        <f>IF(Colin!$G8967&lt;$B$1,Colin!$I8967,0)</f>
        <v>0</v>
      </c>
    </row>
    <row r="8968" spans="12:17" x14ac:dyDescent="0.25">
      <c r="L8968" s="38">
        <f>IF(AND(Colin!$G8968=$B$1,Colin!$H8968=$C$3),Colin!$I8968,)</f>
        <v>0</v>
      </c>
      <c r="M8968" s="38">
        <f>IF(AND(Colin!$G8968=$B$1,Colin!$H8968&lt;=$C$3),Colin!$I8968,)</f>
        <v>0</v>
      </c>
      <c r="N8968" s="38">
        <f>IF(AND(Colin!$G8968=$B$2,Colin!$H8968=$C$3),Colin!$I8968,)</f>
        <v>0</v>
      </c>
      <c r="O8968" s="38">
        <f>IF(AND(Colin!$G8968=$B$2,Colin!$H8968&lt;=$C$3),Colin!$I8968,)</f>
        <v>0</v>
      </c>
      <c r="P8968" s="38">
        <f>IF(Colin!$G8968&lt;$B$2,Colin!$I8968,0)</f>
        <v>0</v>
      </c>
      <c r="Q8968" s="38">
        <f>IF(Colin!$G8968&lt;$B$1,Colin!$I8968,0)</f>
        <v>0</v>
      </c>
    </row>
    <row r="8969" spans="12:17" x14ac:dyDescent="0.25">
      <c r="L8969" s="38">
        <f>IF(AND(Colin!$G8969=$B$1,Colin!$H8969=$C$3),Colin!$I8969,)</f>
        <v>0</v>
      </c>
      <c r="M8969" s="38">
        <f>IF(AND(Colin!$G8969=$B$1,Colin!$H8969&lt;=$C$3),Colin!$I8969,)</f>
        <v>0</v>
      </c>
      <c r="N8969" s="38">
        <f>IF(AND(Colin!$G8969=$B$2,Colin!$H8969=$C$3),Colin!$I8969,)</f>
        <v>0</v>
      </c>
      <c r="O8969" s="38">
        <f>IF(AND(Colin!$G8969=$B$2,Colin!$H8969&lt;=$C$3),Colin!$I8969,)</f>
        <v>0</v>
      </c>
      <c r="P8969" s="38">
        <f>IF(Colin!$G8969&lt;$B$2,Colin!$I8969,0)</f>
        <v>0</v>
      </c>
      <c r="Q8969" s="38">
        <f>IF(Colin!$G8969&lt;$B$1,Colin!$I8969,0)</f>
        <v>0</v>
      </c>
    </row>
    <row r="8970" spans="12:17" x14ac:dyDescent="0.25">
      <c r="L8970" s="38">
        <f>IF(AND(Colin!$G8970=$B$1,Colin!$H8970=$C$3),Colin!$I8970,)</f>
        <v>0</v>
      </c>
      <c r="M8970" s="38">
        <f>IF(AND(Colin!$G8970=$B$1,Colin!$H8970&lt;=$C$3),Colin!$I8970,)</f>
        <v>0</v>
      </c>
      <c r="N8970" s="38">
        <f>IF(AND(Colin!$G8970=$B$2,Colin!$H8970=$C$3),Colin!$I8970,)</f>
        <v>0</v>
      </c>
      <c r="O8970" s="38">
        <f>IF(AND(Colin!$G8970=$B$2,Colin!$H8970&lt;=$C$3),Colin!$I8970,)</f>
        <v>0</v>
      </c>
      <c r="P8970" s="38">
        <f>IF(Colin!$G8970&lt;$B$2,Colin!$I8970,0)</f>
        <v>0</v>
      </c>
      <c r="Q8970" s="38">
        <f>IF(Colin!$G8970&lt;$B$1,Colin!$I8970,0)</f>
        <v>0</v>
      </c>
    </row>
    <row r="8971" spans="12:17" x14ac:dyDescent="0.25">
      <c r="L8971" s="38">
        <f>IF(AND(Colin!$G8971=$B$1,Colin!$H8971=$C$3),Colin!$I8971,)</f>
        <v>0</v>
      </c>
      <c r="M8971" s="38">
        <f>IF(AND(Colin!$G8971=$B$1,Colin!$H8971&lt;=$C$3),Colin!$I8971,)</f>
        <v>0</v>
      </c>
      <c r="N8971" s="38">
        <f>IF(AND(Colin!$G8971=$B$2,Colin!$H8971=$C$3),Colin!$I8971,)</f>
        <v>0</v>
      </c>
      <c r="O8971" s="38">
        <f>IF(AND(Colin!$G8971=$B$2,Colin!$H8971&lt;=$C$3),Colin!$I8971,)</f>
        <v>0</v>
      </c>
      <c r="P8971" s="38">
        <f>IF(Colin!$G8971&lt;$B$2,Colin!$I8971,0)</f>
        <v>0</v>
      </c>
      <c r="Q8971" s="38">
        <f>IF(Colin!$G8971&lt;$B$1,Colin!$I8971,0)</f>
        <v>0</v>
      </c>
    </row>
    <row r="8972" spans="12:17" x14ac:dyDescent="0.25">
      <c r="L8972" s="38">
        <f>IF(AND(Colin!$G8972=$B$1,Colin!$H8972=$C$3),Colin!$I8972,)</f>
        <v>0</v>
      </c>
      <c r="M8972" s="38">
        <f>IF(AND(Colin!$G8972=$B$1,Colin!$H8972&lt;=$C$3),Colin!$I8972,)</f>
        <v>0</v>
      </c>
      <c r="N8972" s="38">
        <f>IF(AND(Colin!$G8972=$B$2,Colin!$H8972=$C$3),Colin!$I8972,)</f>
        <v>0</v>
      </c>
      <c r="O8972" s="38">
        <f>IF(AND(Colin!$G8972=$B$2,Colin!$H8972&lt;=$C$3),Colin!$I8972,)</f>
        <v>0</v>
      </c>
      <c r="P8972" s="38">
        <f>IF(Colin!$G8972&lt;$B$2,Colin!$I8972,0)</f>
        <v>0</v>
      </c>
      <c r="Q8972" s="38">
        <f>IF(Colin!$G8972&lt;$B$1,Colin!$I8972,0)</f>
        <v>0</v>
      </c>
    </row>
    <row r="8973" spans="12:17" x14ac:dyDescent="0.25">
      <c r="L8973" s="38">
        <f>IF(AND(Colin!$G8973=$B$1,Colin!$H8973=$C$3),Colin!$I8973,)</f>
        <v>0</v>
      </c>
      <c r="M8973" s="38">
        <f>IF(AND(Colin!$G8973=$B$1,Colin!$H8973&lt;=$C$3),Colin!$I8973,)</f>
        <v>0</v>
      </c>
      <c r="N8973" s="38">
        <f>IF(AND(Colin!$G8973=$B$2,Colin!$H8973=$C$3),Colin!$I8973,)</f>
        <v>0</v>
      </c>
      <c r="O8973" s="38">
        <f>IF(AND(Colin!$G8973=$B$2,Colin!$H8973&lt;=$C$3),Colin!$I8973,)</f>
        <v>0</v>
      </c>
      <c r="P8973" s="38">
        <f>IF(Colin!$G8973&lt;$B$2,Colin!$I8973,0)</f>
        <v>0</v>
      </c>
      <c r="Q8973" s="38">
        <f>IF(Colin!$G8973&lt;$B$1,Colin!$I8973,0)</f>
        <v>0</v>
      </c>
    </row>
    <row r="8974" spans="12:17" x14ac:dyDescent="0.25">
      <c r="L8974" s="38">
        <f>IF(AND(Colin!$G8974=$B$1,Colin!$H8974=$C$3),Colin!$I8974,)</f>
        <v>0</v>
      </c>
      <c r="M8974" s="38">
        <f>IF(AND(Colin!$G8974=$B$1,Colin!$H8974&lt;=$C$3),Colin!$I8974,)</f>
        <v>0</v>
      </c>
      <c r="N8974" s="38">
        <f>IF(AND(Colin!$G8974=$B$2,Colin!$H8974=$C$3),Colin!$I8974,)</f>
        <v>0</v>
      </c>
      <c r="O8974" s="38">
        <f>IF(AND(Colin!$G8974=$B$2,Colin!$H8974&lt;=$C$3),Colin!$I8974,)</f>
        <v>0</v>
      </c>
      <c r="P8974" s="38">
        <f>IF(Colin!$G8974&lt;$B$2,Colin!$I8974,0)</f>
        <v>0</v>
      </c>
      <c r="Q8974" s="38">
        <f>IF(Colin!$G8974&lt;$B$1,Colin!$I8974,0)</f>
        <v>0</v>
      </c>
    </row>
    <row r="8975" spans="12:17" x14ac:dyDescent="0.25">
      <c r="L8975" s="38">
        <f>IF(AND(Colin!$G8975=$B$1,Colin!$H8975=$C$3),Colin!$I8975,)</f>
        <v>0</v>
      </c>
      <c r="M8975" s="38">
        <f>IF(AND(Colin!$G8975=$B$1,Colin!$H8975&lt;=$C$3),Colin!$I8975,)</f>
        <v>0</v>
      </c>
      <c r="N8975" s="38">
        <f>IF(AND(Colin!$G8975=$B$2,Colin!$H8975=$C$3),Colin!$I8975,)</f>
        <v>0</v>
      </c>
      <c r="O8975" s="38">
        <f>IF(AND(Colin!$G8975=$B$2,Colin!$H8975&lt;=$C$3),Colin!$I8975,)</f>
        <v>0</v>
      </c>
      <c r="P8975" s="38">
        <f>IF(Colin!$G8975&lt;$B$2,Colin!$I8975,0)</f>
        <v>0</v>
      </c>
      <c r="Q8975" s="38">
        <f>IF(Colin!$G8975&lt;$B$1,Colin!$I8975,0)</f>
        <v>0</v>
      </c>
    </row>
    <row r="8976" spans="12:17" x14ac:dyDescent="0.25">
      <c r="L8976" s="38">
        <f>IF(AND(Colin!$G8976=$B$1,Colin!$H8976=$C$3),Colin!$I8976,)</f>
        <v>0</v>
      </c>
      <c r="M8976" s="38">
        <f>IF(AND(Colin!$G8976=$B$1,Colin!$H8976&lt;=$C$3),Colin!$I8976,)</f>
        <v>0</v>
      </c>
      <c r="N8976" s="38">
        <f>IF(AND(Colin!$G8976=$B$2,Colin!$H8976=$C$3),Colin!$I8976,)</f>
        <v>0</v>
      </c>
      <c r="O8976" s="38">
        <f>IF(AND(Colin!$G8976=$B$2,Colin!$H8976&lt;=$C$3),Colin!$I8976,)</f>
        <v>0</v>
      </c>
      <c r="P8976" s="38">
        <f>IF(Colin!$G8976&lt;$B$2,Colin!$I8976,0)</f>
        <v>0</v>
      </c>
      <c r="Q8976" s="38">
        <f>IF(Colin!$G8976&lt;$B$1,Colin!$I8976,0)</f>
        <v>0</v>
      </c>
    </row>
    <row r="8977" spans="12:17" x14ac:dyDescent="0.25">
      <c r="L8977" s="38">
        <f>IF(AND(Colin!$G8977=$B$1,Colin!$H8977=$C$3),Colin!$I8977,)</f>
        <v>0</v>
      </c>
      <c r="M8977" s="38">
        <f>IF(AND(Colin!$G8977=$B$1,Colin!$H8977&lt;=$C$3),Colin!$I8977,)</f>
        <v>0</v>
      </c>
      <c r="N8977" s="38">
        <f>IF(AND(Colin!$G8977=$B$2,Colin!$H8977=$C$3),Colin!$I8977,)</f>
        <v>0</v>
      </c>
      <c r="O8977" s="38">
        <f>IF(AND(Colin!$G8977=$B$2,Colin!$H8977&lt;=$C$3),Colin!$I8977,)</f>
        <v>0</v>
      </c>
      <c r="P8977" s="38">
        <f>IF(Colin!$G8977&lt;$B$2,Colin!$I8977,0)</f>
        <v>0</v>
      </c>
      <c r="Q8977" s="38">
        <f>IF(Colin!$G8977&lt;$B$1,Colin!$I8977,0)</f>
        <v>0</v>
      </c>
    </row>
    <row r="8978" spans="12:17" x14ac:dyDescent="0.25">
      <c r="L8978" s="38">
        <f>IF(AND(Colin!$G8978=$B$1,Colin!$H8978=$C$3),Colin!$I8978,)</f>
        <v>0</v>
      </c>
      <c r="M8978" s="38">
        <f>IF(AND(Colin!$G8978=$B$1,Colin!$H8978&lt;=$C$3),Colin!$I8978,)</f>
        <v>0</v>
      </c>
      <c r="N8978" s="38">
        <f>IF(AND(Colin!$G8978=$B$2,Colin!$H8978=$C$3),Colin!$I8978,)</f>
        <v>0</v>
      </c>
      <c r="O8978" s="38">
        <f>IF(AND(Colin!$G8978=$B$2,Colin!$H8978&lt;=$C$3),Colin!$I8978,)</f>
        <v>0</v>
      </c>
      <c r="P8978" s="38">
        <f>IF(Colin!$G8978&lt;$B$2,Colin!$I8978,0)</f>
        <v>0</v>
      </c>
      <c r="Q8978" s="38">
        <f>IF(Colin!$G8978&lt;$B$1,Colin!$I8978,0)</f>
        <v>0</v>
      </c>
    </row>
    <row r="8979" spans="12:17" x14ac:dyDescent="0.25">
      <c r="L8979" s="38">
        <f>IF(AND(Colin!$G8979=$B$1,Colin!$H8979=$C$3),Colin!$I8979,)</f>
        <v>0</v>
      </c>
      <c r="M8979" s="38">
        <f>IF(AND(Colin!$G8979=$B$1,Colin!$H8979&lt;=$C$3),Colin!$I8979,)</f>
        <v>0</v>
      </c>
      <c r="N8979" s="38">
        <f>IF(AND(Colin!$G8979=$B$2,Colin!$H8979=$C$3),Colin!$I8979,)</f>
        <v>0</v>
      </c>
      <c r="O8979" s="38">
        <f>IF(AND(Colin!$G8979=$B$2,Colin!$H8979&lt;=$C$3),Colin!$I8979,)</f>
        <v>0</v>
      </c>
      <c r="P8979" s="38">
        <f>IF(Colin!$G8979&lt;$B$2,Colin!$I8979,0)</f>
        <v>0</v>
      </c>
      <c r="Q8979" s="38">
        <f>IF(Colin!$G8979&lt;$B$1,Colin!$I8979,0)</f>
        <v>0</v>
      </c>
    </row>
    <row r="8980" spans="12:17" x14ac:dyDescent="0.25">
      <c r="L8980" s="38">
        <f>IF(AND(Colin!$G8980=$B$1,Colin!$H8980=$C$3),Colin!$I8980,)</f>
        <v>0</v>
      </c>
      <c r="M8980" s="38">
        <f>IF(AND(Colin!$G8980=$B$1,Colin!$H8980&lt;=$C$3),Colin!$I8980,)</f>
        <v>0</v>
      </c>
      <c r="N8980" s="38">
        <f>IF(AND(Colin!$G8980=$B$2,Colin!$H8980=$C$3),Colin!$I8980,)</f>
        <v>0</v>
      </c>
      <c r="O8980" s="38">
        <f>IF(AND(Colin!$G8980=$B$2,Colin!$H8980&lt;=$C$3),Colin!$I8980,)</f>
        <v>0</v>
      </c>
      <c r="P8980" s="38">
        <f>IF(Colin!$G8980&lt;$B$2,Colin!$I8980,0)</f>
        <v>0</v>
      </c>
      <c r="Q8980" s="38">
        <f>IF(Colin!$G8980&lt;$B$1,Colin!$I8980,0)</f>
        <v>0</v>
      </c>
    </row>
    <row r="8981" spans="12:17" x14ac:dyDescent="0.25">
      <c r="L8981" s="38">
        <f>IF(AND(Colin!$G8981=$B$1,Colin!$H8981=$C$3),Colin!$I8981,)</f>
        <v>0</v>
      </c>
      <c r="M8981" s="38">
        <f>IF(AND(Colin!$G8981=$B$1,Colin!$H8981&lt;=$C$3),Colin!$I8981,)</f>
        <v>0</v>
      </c>
      <c r="N8981" s="38">
        <f>IF(AND(Colin!$G8981=$B$2,Colin!$H8981=$C$3),Colin!$I8981,)</f>
        <v>0</v>
      </c>
      <c r="O8981" s="38">
        <f>IF(AND(Colin!$G8981=$B$2,Colin!$H8981&lt;=$C$3),Colin!$I8981,)</f>
        <v>0</v>
      </c>
      <c r="P8981" s="38">
        <f>IF(Colin!$G8981&lt;$B$2,Colin!$I8981,0)</f>
        <v>0</v>
      </c>
      <c r="Q8981" s="38">
        <f>IF(Colin!$G8981&lt;$B$1,Colin!$I8981,0)</f>
        <v>0</v>
      </c>
    </row>
    <row r="8982" spans="12:17" x14ac:dyDescent="0.25">
      <c r="L8982" s="38">
        <f>IF(AND(Colin!$G8982=$B$1,Colin!$H8982=$C$3),Colin!$I8982,)</f>
        <v>0</v>
      </c>
      <c r="M8982" s="38">
        <f>IF(AND(Colin!$G8982=$B$1,Colin!$H8982&lt;=$C$3),Colin!$I8982,)</f>
        <v>0</v>
      </c>
      <c r="N8982" s="38">
        <f>IF(AND(Colin!$G8982=$B$2,Colin!$H8982=$C$3),Colin!$I8982,)</f>
        <v>0</v>
      </c>
      <c r="O8982" s="38">
        <f>IF(AND(Colin!$G8982=$B$2,Colin!$H8982&lt;=$C$3),Colin!$I8982,)</f>
        <v>0</v>
      </c>
      <c r="P8982" s="38">
        <f>IF(Colin!$G8982&lt;$B$2,Colin!$I8982,0)</f>
        <v>0</v>
      </c>
      <c r="Q8982" s="38">
        <f>IF(Colin!$G8982&lt;$B$1,Colin!$I8982,0)</f>
        <v>0</v>
      </c>
    </row>
    <row r="8983" spans="12:17" x14ac:dyDescent="0.25">
      <c r="L8983" s="38">
        <f>IF(AND(Colin!$G8983=$B$1,Colin!$H8983=$C$3),Colin!$I8983,)</f>
        <v>0</v>
      </c>
      <c r="M8983" s="38">
        <f>IF(AND(Colin!$G8983=$B$1,Colin!$H8983&lt;=$C$3),Colin!$I8983,)</f>
        <v>0</v>
      </c>
      <c r="N8983" s="38">
        <f>IF(AND(Colin!$G8983=$B$2,Colin!$H8983=$C$3),Colin!$I8983,)</f>
        <v>0</v>
      </c>
      <c r="O8983" s="38">
        <f>IF(AND(Colin!$G8983=$B$2,Colin!$H8983&lt;=$C$3),Colin!$I8983,)</f>
        <v>0</v>
      </c>
      <c r="P8983" s="38">
        <f>IF(Colin!$G8983&lt;$B$2,Colin!$I8983,0)</f>
        <v>0</v>
      </c>
      <c r="Q8983" s="38">
        <f>IF(Colin!$G8983&lt;$B$1,Colin!$I8983,0)</f>
        <v>0</v>
      </c>
    </row>
    <row r="8984" spans="12:17" x14ac:dyDescent="0.25">
      <c r="L8984" s="38">
        <f>IF(AND(Colin!$G8984=$B$1,Colin!$H8984=$C$3),Colin!$I8984,)</f>
        <v>0</v>
      </c>
      <c r="M8984" s="38">
        <f>IF(AND(Colin!$G8984=$B$1,Colin!$H8984&lt;=$C$3),Colin!$I8984,)</f>
        <v>0</v>
      </c>
      <c r="N8984" s="38">
        <f>IF(AND(Colin!$G8984=$B$2,Colin!$H8984=$C$3),Colin!$I8984,)</f>
        <v>0</v>
      </c>
      <c r="O8984" s="38">
        <f>IF(AND(Colin!$G8984=$B$2,Colin!$H8984&lt;=$C$3),Colin!$I8984,)</f>
        <v>0</v>
      </c>
      <c r="P8984" s="38">
        <f>IF(Colin!$G8984&lt;$B$2,Colin!$I8984,0)</f>
        <v>0</v>
      </c>
      <c r="Q8984" s="38">
        <f>IF(Colin!$G8984&lt;$B$1,Colin!$I8984,0)</f>
        <v>0</v>
      </c>
    </row>
    <row r="8985" spans="12:17" x14ac:dyDescent="0.25">
      <c r="L8985" s="38">
        <f>IF(AND(Colin!$G8985=$B$1,Colin!$H8985=$C$3),Colin!$I8985,)</f>
        <v>0</v>
      </c>
      <c r="M8985" s="38">
        <f>IF(AND(Colin!$G8985=$B$1,Colin!$H8985&lt;=$C$3),Colin!$I8985,)</f>
        <v>0</v>
      </c>
      <c r="N8985" s="38">
        <f>IF(AND(Colin!$G8985=$B$2,Colin!$H8985=$C$3),Colin!$I8985,)</f>
        <v>0</v>
      </c>
      <c r="O8985" s="38">
        <f>IF(AND(Colin!$G8985=$B$2,Colin!$H8985&lt;=$C$3),Colin!$I8985,)</f>
        <v>0</v>
      </c>
      <c r="P8985" s="38">
        <f>IF(Colin!$G8985&lt;$B$2,Colin!$I8985,0)</f>
        <v>0</v>
      </c>
      <c r="Q8985" s="38">
        <f>IF(Colin!$G8985&lt;$B$1,Colin!$I8985,0)</f>
        <v>0</v>
      </c>
    </row>
    <row r="8986" spans="12:17" x14ac:dyDescent="0.25">
      <c r="L8986" s="38">
        <f>IF(AND(Colin!$G8986=$B$1,Colin!$H8986=$C$3),Colin!$I8986,)</f>
        <v>0</v>
      </c>
      <c r="M8986" s="38">
        <f>IF(AND(Colin!$G8986=$B$1,Colin!$H8986&lt;=$C$3),Colin!$I8986,)</f>
        <v>0</v>
      </c>
      <c r="N8986" s="38">
        <f>IF(AND(Colin!$G8986=$B$2,Colin!$H8986=$C$3),Colin!$I8986,)</f>
        <v>0</v>
      </c>
      <c r="O8986" s="38">
        <f>IF(AND(Colin!$G8986=$B$2,Colin!$H8986&lt;=$C$3),Colin!$I8986,)</f>
        <v>0</v>
      </c>
      <c r="P8986" s="38">
        <f>IF(Colin!$G8986&lt;$B$2,Colin!$I8986,0)</f>
        <v>0</v>
      </c>
      <c r="Q8986" s="38">
        <f>IF(Colin!$G8986&lt;$B$1,Colin!$I8986,0)</f>
        <v>0</v>
      </c>
    </row>
    <row r="8987" spans="12:17" x14ac:dyDescent="0.25">
      <c r="L8987" s="38">
        <f>IF(AND(Colin!$G8987=$B$1,Colin!$H8987=$C$3),Colin!$I8987,)</f>
        <v>0</v>
      </c>
      <c r="M8987" s="38">
        <f>IF(AND(Colin!$G8987=$B$1,Colin!$H8987&lt;=$C$3),Colin!$I8987,)</f>
        <v>0</v>
      </c>
      <c r="N8987" s="38">
        <f>IF(AND(Colin!$G8987=$B$2,Colin!$H8987=$C$3),Colin!$I8987,)</f>
        <v>0</v>
      </c>
      <c r="O8987" s="38">
        <f>IF(AND(Colin!$G8987=$B$2,Colin!$H8987&lt;=$C$3),Colin!$I8987,)</f>
        <v>0</v>
      </c>
      <c r="P8987" s="38">
        <f>IF(Colin!$G8987&lt;$B$2,Colin!$I8987,0)</f>
        <v>0</v>
      </c>
      <c r="Q8987" s="38">
        <f>IF(Colin!$G8987&lt;$B$1,Colin!$I8987,0)</f>
        <v>0</v>
      </c>
    </row>
    <row r="8988" spans="12:17" x14ac:dyDescent="0.25">
      <c r="L8988" s="38">
        <f>IF(AND(Colin!$G8988=$B$1,Colin!$H8988=$C$3),Colin!$I8988,)</f>
        <v>0</v>
      </c>
      <c r="M8988" s="38">
        <f>IF(AND(Colin!$G8988=$B$1,Colin!$H8988&lt;=$C$3),Colin!$I8988,)</f>
        <v>0</v>
      </c>
      <c r="N8988" s="38">
        <f>IF(AND(Colin!$G8988=$B$2,Colin!$H8988=$C$3),Colin!$I8988,)</f>
        <v>0</v>
      </c>
      <c r="O8988" s="38">
        <f>IF(AND(Colin!$G8988=$B$2,Colin!$H8988&lt;=$C$3),Colin!$I8988,)</f>
        <v>0</v>
      </c>
      <c r="P8988" s="38">
        <f>IF(Colin!$G8988&lt;$B$2,Colin!$I8988,0)</f>
        <v>0</v>
      </c>
      <c r="Q8988" s="38">
        <f>IF(Colin!$G8988&lt;$B$1,Colin!$I8988,0)</f>
        <v>0</v>
      </c>
    </row>
    <row r="8989" spans="12:17" x14ac:dyDescent="0.25">
      <c r="L8989" s="38">
        <f>IF(AND(Colin!$G8989=$B$1,Colin!$H8989=$C$3),Colin!$I8989,)</f>
        <v>0</v>
      </c>
      <c r="M8989" s="38">
        <f>IF(AND(Colin!$G8989=$B$1,Colin!$H8989&lt;=$C$3),Colin!$I8989,)</f>
        <v>0</v>
      </c>
      <c r="N8989" s="38">
        <f>IF(AND(Colin!$G8989=$B$2,Colin!$H8989=$C$3),Colin!$I8989,)</f>
        <v>0</v>
      </c>
      <c r="O8989" s="38">
        <f>IF(AND(Colin!$G8989=$B$2,Colin!$H8989&lt;=$C$3),Colin!$I8989,)</f>
        <v>0</v>
      </c>
      <c r="P8989" s="38">
        <f>IF(Colin!$G8989&lt;$B$2,Colin!$I8989,0)</f>
        <v>0</v>
      </c>
      <c r="Q8989" s="38">
        <f>IF(Colin!$G8989&lt;$B$1,Colin!$I8989,0)</f>
        <v>0</v>
      </c>
    </row>
    <row r="8990" spans="12:17" x14ac:dyDescent="0.25">
      <c r="L8990" s="38">
        <f>IF(AND(Colin!$G8990=$B$1,Colin!$H8990=$C$3),Colin!$I8990,)</f>
        <v>0</v>
      </c>
      <c r="M8990" s="38">
        <f>IF(AND(Colin!$G8990=$B$1,Colin!$H8990&lt;=$C$3),Colin!$I8990,)</f>
        <v>0</v>
      </c>
      <c r="N8990" s="38">
        <f>IF(AND(Colin!$G8990=$B$2,Colin!$H8990=$C$3),Colin!$I8990,)</f>
        <v>0</v>
      </c>
      <c r="O8990" s="38">
        <f>IF(AND(Colin!$G8990=$B$2,Colin!$H8990&lt;=$C$3),Colin!$I8990,)</f>
        <v>0</v>
      </c>
      <c r="P8990" s="38">
        <f>IF(Colin!$G8990&lt;$B$2,Colin!$I8990,0)</f>
        <v>0</v>
      </c>
      <c r="Q8990" s="38">
        <f>IF(Colin!$G8990&lt;$B$1,Colin!$I8990,0)</f>
        <v>0</v>
      </c>
    </row>
    <row r="8991" spans="12:17" x14ac:dyDescent="0.25">
      <c r="L8991" s="38">
        <f>IF(AND(Colin!$G8991=$B$1,Colin!$H8991=$C$3),Colin!$I8991,)</f>
        <v>0</v>
      </c>
      <c r="M8991" s="38">
        <f>IF(AND(Colin!$G8991=$B$1,Colin!$H8991&lt;=$C$3),Colin!$I8991,)</f>
        <v>0</v>
      </c>
      <c r="N8991" s="38">
        <f>IF(AND(Colin!$G8991=$B$2,Colin!$H8991=$C$3),Colin!$I8991,)</f>
        <v>0</v>
      </c>
      <c r="O8991" s="38">
        <f>IF(AND(Colin!$G8991=$B$2,Colin!$H8991&lt;=$C$3),Colin!$I8991,)</f>
        <v>0</v>
      </c>
      <c r="P8991" s="38">
        <f>IF(Colin!$G8991&lt;$B$2,Colin!$I8991,0)</f>
        <v>0</v>
      </c>
      <c r="Q8991" s="38">
        <f>IF(Colin!$G8991&lt;$B$1,Colin!$I8991,0)</f>
        <v>0</v>
      </c>
    </row>
    <row r="8992" spans="12:17" x14ac:dyDescent="0.25">
      <c r="L8992" s="38">
        <f>IF(AND(Colin!$G8992=$B$1,Colin!$H8992=$C$3),Colin!$I8992,)</f>
        <v>0</v>
      </c>
      <c r="M8992" s="38">
        <f>IF(AND(Colin!$G8992=$B$1,Colin!$H8992&lt;=$C$3),Colin!$I8992,)</f>
        <v>0</v>
      </c>
      <c r="N8992" s="38">
        <f>IF(AND(Colin!$G8992=$B$2,Colin!$H8992=$C$3),Colin!$I8992,)</f>
        <v>0</v>
      </c>
      <c r="O8992" s="38">
        <f>IF(AND(Colin!$G8992=$B$2,Colin!$H8992&lt;=$C$3),Colin!$I8992,)</f>
        <v>0</v>
      </c>
      <c r="P8992" s="38">
        <f>IF(Colin!$G8992&lt;$B$2,Colin!$I8992,0)</f>
        <v>0</v>
      </c>
      <c r="Q8992" s="38">
        <f>IF(Colin!$G8992&lt;$B$1,Colin!$I8992,0)</f>
        <v>0</v>
      </c>
    </row>
    <row r="8993" spans="12:17" x14ac:dyDescent="0.25">
      <c r="L8993" s="38">
        <f>IF(AND(Colin!$G8993=$B$1,Colin!$H8993=$C$3),Colin!$I8993,)</f>
        <v>0</v>
      </c>
      <c r="M8993" s="38">
        <f>IF(AND(Colin!$G8993=$B$1,Colin!$H8993&lt;=$C$3),Colin!$I8993,)</f>
        <v>0</v>
      </c>
      <c r="N8993" s="38">
        <f>IF(AND(Colin!$G8993=$B$2,Colin!$H8993=$C$3),Colin!$I8993,)</f>
        <v>0</v>
      </c>
      <c r="O8993" s="38">
        <f>IF(AND(Colin!$G8993=$B$2,Colin!$H8993&lt;=$C$3),Colin!$I8993,)</f>
        <v>0</v>
      </c>
      <c r="P8993" s="38">
        <f>IF(Colin!$G8993&lt;$B$2,Colin!$I8993,0)</f>
        <v>0</v>
      </c>
      <c r="Q8993" s="38">
        <f>IF(Colin!$G8993&lt;$B$1,Colin!$I8993,0)</f>
        <v>0</v>
      </c>
    </row>
    <row r="8994" spans="12:17" x14ac:dyDescent="0.25">
      <c r="L8994" s="38">
        <f>IF(AND(Colin!$G8994=$B$1,Colin!$H8994=$C$3),Colin!$I8994,)</f>
        <v>0</v>
      </c>
      <c r="M8994" s="38">
        <f>IF(AND(Colin!$G8994=$B$1,Colin!$H8994&lt;=$C$3),Colin!$I8994,)</f>
        <v>0</v>
      </c>
      <c r="N8994" s="38">
        <f>IF(AND(Colin!$G8994=$B$2,Colin!$H8994=$C$3),Colin!$I8994,)</f>
        <v>0</v>
      </c>
      <c r="O8994" s="38">
        <f>IF(AND(Colin!$G8994=$B$2,Colin!$H8994&lt;=$C$3),Colin!$I8994,)</f>
        <v>0</v>
      </c>
      <c r="P8994" s="38">
        <f>IF(Colin!$G8994&lt;$B$2,Colin!$I8994,0)</f>
        <v>0</v>
      </c>
      <c r="Q8994" s="38">
        <f>IF(Colin!$G8994&lt;$B$1,Colin!$I8994,0)</f>
        <v>0</v>
      </c>
    </row>
    <row r="8995" spans="12:17" x14ac:dyDescent="0.25">
      <c r="L8995" s="38">
        <f>IF(AND(Colin!$G8995=$B$1,Colin!$H8995=$C$3),Colin!$I8995,)</f>
        <v>0</v>
      </c>
      <c r="M8995" s="38">
        <f>IF(AND(Colin!$G8995=$B$1,Colin!$H8995&lt;=$C$3),Colin!$I8995,)</f>
        <v>0</v>
      </c>
      <c r="N8995" s="38">
        <f>IF(AND(Colin!$G8995=$B$2,Colin!$H8995=$C$3),Colin!$I8995,)</f>
        <v>0</v>
      </c>
      <c r="O8995" s="38">
        <f>IF(AND(Colin!$G8995=$B$2,Colin!$H8995&lt;=$C$3),Colin!$I8995,)</f>
        <v>0</v>
      </c>
      <c r="P8995" s="38">
        <f>IF(Colin!$G8995&lt;$B$2,Colin!$I8995,0)</f>
        <v>0</v>
      </c>
      <c r="Q8995" s="38">
        <f>IF(Colin!$G8995&lt;$B$1,Colin!$I8995,0)</f>
        <v>0</v>
      </c>
    </row>
    <row r="8996" spans="12:17" x14ac:dyDescent="0.25">
      <c r="L8996" s="38">
        <f>IF(AND(Colin!$G8996=$B$1,Colin!$H8996=$C$3),Colin!$I8996,)</f>
        <v>0</v>
      </c>
      <c r="M8996" s="38">
        <f>IF(AND(Colin!$G8996=$B$1,Colin!$H8996&lt;=$C$3),Colin!$I8996,)</f>
        <v>0</v>
      </c>
      <c r="N8996" s="38">
        <f>IF(AND(Colin!$G8996=$B$2,Colin!$H8996=$C$3),Colin!$I8996,)</f>
        <v>0</v>
      </c>
      <c r="O8996" s="38">
        <f>IF(AND(Colin!$G8996=$B$2,Colin!$H8996&lt;=$C$3),Colin!$I8996,)</f>
        <v>0</v>
      </c>
      <c r="P8996" s="38">
        <f>IF(Colin!$G8996&lt;$B$2,Colin!$I8996,0)</f>
        <v>0</v>
      </c>
      <c r="Q8996" s="38">
        <f>IF(Colin!$G8996&lt;$B$1,Colin!$I8996,0)</f>
        <v>0</v>
      </c>
    </row>
    <row r="8997" spans="12:17" x14ac:dyDescent="0.25">
      <c r="L8997" s="38">
        <f>IF(AND(Colin!$G8997=$B$1,Colin!$H8997=$C$3),Colin!$I8997,)</f>
        <v>0</v>
      </c>
      <c r="M8997" s="38">
        <f>IF(AND(Colin!$G8997=$B$1,Colin!$H8997&lt;=$C$3),Colin!$I8997,)</f>
        <v>0</v>
      </c>
      <c r="N8997" s="38">
        <f>IF(AND(Colin!$G8997=$B$2,Colin!$H8997=$C$3),Colin!$I8997,)</f>
        <v>0</v>
      </c>
      <c r="O8997" s="38">
        <f>IF(AND(Colin!$G8997=$B$2,Colin!$H8997&lt;=$C$3),Colin!$I8997,)</f>
        <v>0</v>
      </c>
      <c r="P8997" s="38">
        <f>IF(Colin!$G8997&lt;$B$2,Colin!$I8997,0)</f>
        <v>0</v>
      </c>
      <c r="Q8997" s="38">
        <f>IF(Colin!$G8997&lt;$B$1,Colin!$I8997,0)</f>
        <v>0</v>
      </c>
    </row>
    <row r="8998" spans="12:17" x14ac:dyDescent="0.25">
      <c r="L8998" s="38">
        <f>IF(AND(Colin!$G8998=$B$1,Colin!$H8998=$C$3),Colin!$I8998,)</f>
        <v>0</v>
      </c>
      <c r="M8998" s="38">
        <f>IF(AND(Colin!$G8998=$B$1,Colin!$H8998&lt;=$C$3),Colin!$I8998,)</f>
        <v>0</v>
      </c>
      <c r="N8998" s="38">
        <f>IF(AND(Colin!$G8998=$B$2,Colin!$H8998=$C$3),Colin!$I8998,)</f>
        <v>0</v>
      </c>
      <c r="O8998" s="38">
        <f>IF(AND(Colin!$G8998=$B$2,Colin!$H8998&lt;=$C$3),Colin!$I8998,)</f>
        <v>0</v>
      </c>
      <c r="P8998" s="38">
        <f>IF(Colin!$G8998&lt;$B$2,Colin!$I8998,0)</f>
        <v>0</v>
      </c>
      <c r="Q8998" s="38">
        <f>IF(Colin!$G8998&lt;$B$1,Colin!$I8998,0)</f>
        <v>0</v>
      </c>
    </row>
    <row r="8999" spans="12:17" x14ac:dyDescent="0.25">
      <c r="L8999" s="38">
        <f>IF(AND(Colin!$G8999=$B$1,Colin!$H8999=$C$3),Colin!$I8999,)</f>
        <v>0</v>
      </c>
      <c r="M8999" s="38">
        <f>IF(AND(Colin!$G8999=$B$1,Colin!$H8999&lt;=$C$3),Colin!$I8999,)</f>
        <v>0</v>
      </c>
      <c r="N8999" s="38">
        <f>IF(AND(Colin!$G8999=$B$2,Colin!$H8999=$C$3),Colin!$I8999,)</f>
        <v>0</v>
      </c>
      <c r="O8999" s="38">
        <f>IF(AND(Colin!$G8999=$B$2,Colin!$H8999&lt;=$C$3),Colin!$I8999,)</f>
        <v>0</v>
      </c>
      <c r="P8999" s="38">
        <f>IF(Colin!$G8999&lt;$B$2,Colin!$I8999,0)</f>
        <v>0</v>
      </c>
      <c r="Q8999" s="38">
        <f>IF(Colin!$G8999&lt;$B$1,Colin!$I8999,0)</f>
        <v>0</v>
      </c>
    </row>
    <row r="9000" spans="12:17" x14ac:dyDescent="0.25">
      <c r="L9000" s="38">
        <f>IF(AND(Colin!$G9000=$B$1,Colin!$H9000=$C$3),Colin!$I9000,)</f>
        <v>0</v>
      </c>
      <c r="M9000" s="38">
        <f>IF(AND(Colin!$G9000=$B$1,Colin!$H9000&lt;=$C$3),Colin!$I9000,)</f>
        <v>0</v>
      </c>
      <c r="N9000" s="38">
        <f>IF(AND(Colin!$G9000=$B$2,Colin!$H9000=$C$3),Colin!$I9000,)</f>
        <v>0</v>
      </c>
      <c r="O9000" s="38">
        <f>IF(AND(Colin!$G9000=$B$2,Colin!$H9000&lt;=$C$3),Colin!$I9000,)</f>
        <v>0</v>
      </c>
      <c r="P9000" s="38">
        <f>IF(Colin!$G9000&lt;$B$2,Colin!$I9000,0)</f>
        <v>0</v>
      </c>
      <c r="Q9000" s="38">
        <f>IF(Colin!$G9000&lt;$B$1,Colin!$I9000,0)</f>
        <v>0</v>
      </c>
    </row>
    <row r="9001" spans="12:17" x14ac:dyDescent="0.25">
      <c r="L9001" s="38">
        <f>IF(AND(Colin!$G9001=$B$1,Colin!$H9001=$C$3),Colin!$I9001,)</f>
        <v>0</v>
      </c>
      <c r="M9001" s="38">
        <f>IF(AND(Colin!$G9001=$B$1,Colin!$H9001&lt;=$C$3),Colin!$I9001,)</f>
        <v>0</v>
      </c>
      <c r="N9001" s="38">
        <f>IF(AND(Colin!$G9001=$B$2,Colin!$H9001=$C$3),Colin!$I9001,)</f>
        <v>0</v>
      </c>
      <c r="O9001" s="38">
        <f>IF(AND(Colin!$G9001=$B$2,Colin!$H9001&lt;=$C$3),Colin!$I9001,)</f>
        <v>0</v>
      </c>
      <c r="P9001" s="38">
        <f>IF(Colin!$G9001&lt;$B$2,Colin!$I9001,0)</f>
        <v>0</v>
      </c>
      <c r="Q9001" s="38">
        <f>IF(Colin!$G9001&lt;$B$1,Colin!$I9001,0)</f>
        <v>0</v>
      </c>
    </row>
    <row r="9002" spans="12:17" x14ac:dyDescent="0.25">
      <c r="L9002" s="38">
        <f>IF(AND(Colin!$G9002=$B$1,Colin!$H9002=$C$3),Colin!$I9002,)</f>
        <v>0</v>
      </c>
      <c r="M9002" s="38">
        <f>IF(AND(Colin!$G9002=$B$1,Colin!$H9002&lt;=$C$3),Colin!$I9002,)</f>
        <v>0</v>
      </c>
      <c r="N9002" s="38">
        <f>IF(AND(Colin!$G9002=$B$2,Colin!$H9002=$C$3),Colin!$I9002,)</f>
        <v>0</v>
      </c>
      <c r="O9002" s="38">
        <f>IF(AND(Colin!$G9002=$B$2,Colin!$H9002&lt;=$C$3),Colin!$I9002,)</f>
        <v>0</v>
      </c>
      <c r="P9002" s="38">
        <f>IF(Colin!$G9002&lt;$B$2,Colin!$I9002,0)</f>
        <v>0</v>
      </c>
      <c r="Q9002" s="38">
        <f>IF(Colin!$G9002&lt;$B$1,Colin!$I9002,0)</f>
        <v>0</v>
      </c>
    </row>
    <row r="9003" spans="12:17" x14ac:dyDescent="0.25">
      <c r="L9003" s="38">
        <f>IF(AND(Colin!$G9003=$B$1,Colin!$H9003=$C$3),Colin!$I9003,)</f>
        <v>0</v>
      </c>
      <c r="M9003" s="38">
        <f>IF(AND(Colin!$G9003=$B$1,Colin!$H9003&lt;=$C$3),Colin!$I9003,)</f>
        <v>0</v>
      </c>
      <c r="N9003" s="38">
        <f>IF(AND(Colin!$G9003=$B$2,Colin!$H9003=$C$3),Colin!$I9003,)</f>
        <v>0</v>
      </c>
      <c r="O9003" s="38">
        <f>IF(AND(Colin!$G9003=$B$2,Colin!$H9003&lt;=$C$3),Colin!$I9003,)</f>
        <v>0</v>
      </c>
      <c r="P9003" s="38">
        <f>IF(Colin!$G9003&lt;$B$2,Colin!$I9003,0)</f>
        <v>0</v>
      </c>
      <c r="Q9003" s="38">
        <f>IF(Colin!$G9003&lt;$B$1,Colin!$I9003,0)</f>
        <v>0</v>
      </c>
    </row>
    <row r="9004" spans="12:17" x14ac:dyDescent="0.25">
      <c r="L9004" s="38">
        <f>IF(AND(Colin!$G9004=$B$1,Colin!$H9004=$C$3),Colin!$I9004,)</f>
        <v>0</v>
      </c>
      <c r="M9004" s="38">
        <f>IF(AND(Colin!$G9004=$B$1,Colin!$H9004&lt;=$C$3),Colin!$I9004,)</f>
        <v>0</v>
      </c>
      <c r="N9004" s="38">
        <f>IF(AND(Colin!$G9004=$B$2,Colin!$H9004=$C$3),Colin!$I9004,)</f>
        <v>0</v>
      </c>
      <c r="O9004" s="38">
        <f>IF(AND(Colin!$G9004=$B$2,Colin!$H9004&lt;=$C$3),Colin!$I9004,)</f>
        <v>0</v>
      </c>
      <c r="P9004" s="38">
        <f>IF(Colin!$G9004&lt;$B$2,Colin!$I9004,0)</f>
        <v>0</v>
      </c>
      <c r="Q9004" s="38">
        <f>IF(Colin!$G9004&lt;$B$1,Colin!$I9004,0)</f>
        <v>0</v>
      </c>
    </row>
    <row r="9005" spans="12:17" x14ac:dyDescent="0.25">
      <c r="L9005" s="38">
        <f>IF(AND(Colin!$G9005=$B$1,Colin!$H9005=$C$3),Colin!$I9005,)</f>
        <v>0</v>
      </c>
      <c r="M9005" s="38">
        <f>IF(AND(Colin!$G9005=$B$1,Colin!$H9005&lt;=$C$3),Colin!$I9005,)</f>
        <v>0</v>
      </c>
      <c r="N9005" s="38">
        <f>IF(AND(Colin!$G9005=$B$2,Colin!$H9005=$C$3),Colin!$I9005,)</f>
        <v>0</v>
      </c>
      <c r="O9005" s="38">
        <f>IF(AND(Colin!$G9005=$B$2,Colin!$H9005&lt;=$C$3),Colin!$I9005,)</f>
        <v>0</v>
      </c>
      <c r="P9005" s="38">
        <f>IF(Colin!$G9005&lt;$B$2,Colin!$I9005,0)</f>
        <v>0</v>
      </c>
      <c r="Q9005" s="38">
        <f>IF(Colin!$G9005&lt;$B$1,Colin!$I9005,0)</f>
        <v>0</v>
      </c>
    </row>
    <row r="9006" spans="12:17" x14ac:dyDescent="0.25">
      <c r="L9006" s="38">
        <f>IF(AND(Colin!$G9006=$B$1,Colin!$H9006=$C$3),Colin!$I9006,)</f>
        <v>0</v>
      </c>
      <c r="M9006" s="38">
        <f>IF(AND(Colin!$G9006=$B$1,Colin!$H9006&lt;=$C$3),Colin!$I9006,)</f>
        <v>0</v>
      </c>
      <c r="N9006" s="38">
        <f>IF(AND(Colin!$G9006=$B$2,Colin!$H9006=$C$3),Colin!$I9006,)</f>
        <v>0</v>
      </c>
      <c r="O9006" s="38">
        <f>IF(AND(Colin!$G9006=$B$2,Colin!$H9006&lt;=$C$3),Colin!$I9006,)</f>
        <v>0</v>
      </c>
      <c r="P9006" s="38">
        <f>IF(Colin!$G9006&lt;$B$2,Colin!$I9006,0)</f>
        <v>0</v>
      </c>
      <c r="Q9006" s="38">
        <f>IF(Colin!$G9006&lt;$B$1,Colin!$I9006,0)</f>
        <v>0</v>
      </c>
    </row>
    <row r="9007" spans="12:17" x14ac:dyDescent="0.25">
      <c r="L9007" s="38">
        <f>IF(AND(Colin!$G9007=$B$1,Colin!$H9007=$C$3),Colin!$I9007,)</f>
        <v>0</v>
      </c>
      <c r="M9007" s="38">
        <f>IF(AND(Colin!$G9007=$B$1,Colin!$H9007&lt;=$C$3),Colin!$I9007,)</f>
        <v>0</v>
      </c>
      <c r="N9007" s="38">
        <f>IF(AND(Colin!$G9007=$B$2,Colin!$H9007=$C$3),Colin!$I9007,)</f>
        <v>0</v>
      </c>
      <c r="O9007" s="38">
        <f>IF(AND(Colin!$G9007=$B$2,Colin!$H9007&lt;=$C$3),Colin!$I9007,)</f>
        <v>0</v>
      </c>
      <c r="P9007" s="38">
        <f>IF(Colin!$G9007&lt;$B$2,Colin!$I9007,0)</f>
        <v>0</v>
      </c>
      <c r="Q9007" s="38">
        <f>IF(Colin!$G9007&lt;$B$1,Colin!$I9007,0)</f>
        <v>0</v>
      </c>
    </row>
    <row r="9008" spans="12:17" x14ac:dyDescent="0.25">
      <c r="L9008" s="38">
        <f>IF(AND(Colin!$G9008=$B$1,Colin!$H9008=$C$3),Colin!$I9008,)</f>
        <v>0</v>
      </c>
      <c r="M9008" s="38">
        <f>IF(AND(Colin!$G9008=$B$1,Colin!$H9008&lt;=$C$3),Colin!$I9008,)</f>
        <v>0</v>
      </c>
      <c r="N9008" s="38">
        <f>IF(AND(Colin!$G9008=$B$2,Colin!$H9008=$C$3),Colin!$I9008,)</f>
        <v>0</v>
      </c>
      <c r="O9008" s="38">
        <f>IF(AND(Colin!$G9008=$B$2,Colin!$H9008&lt;=$C$3),Colin!$I9008,)</f>
        <v>0</v>
      </c>
      <c r="P9008" s="38">
        <f>IF(Colin!$G9008&lt;$B$2,Colin!$I9008,0)</f>
        <v>0</v>
      </c>
      <c r="Q9008" s="38">
        <f>IF(Colin!$G9008&lt;$B$1,Colin!$I9008,0)</f>
        <v>0</v>
      </c>
    </row>
    <row r="9009" spans="12:17" x14ac:dyDescent="0.25">
      <c r="L9009" s="38">
        <f>IF(AND(Colin!$G9009=$B$1,Colin!$H9009=$C$3),Colin!$I9009,)</f>
        <v>0</v>
      </c>
      <c r="M9009" s="38">
        <f>IF(AND(Colin!$G9009=$B$1,Colin!$H9009&lt;=$C$3),Colin!$I9009,)</f>
        <v>0</v>
      </c>
      <c r="N9009" s="38">
        <f>IF(AND(Colin!$G9009=$B$2,Colin!$H9009=$C$3),Colin!$I9009,)</f>
        <v>0</v>
      </c>
      <c r="O9009" s="38">
        <f>IF(AND(Colin!$G9009=$B$2,Colin!$H9009&lt;=$C$3),Colin!$I9009,)</f>
        <v>0</v>
      </c>
      <c r="P9009" s="38">
        <f>IF(Colin!$G9009&lt;$B$2,Colin!$I9009,0)</f>
        <v>0</v>
      </c>
      <c r="Q9009" s="38">
        <f>IF(Colin!$G9009&lt;$B$1,Colin!$I9009,0)</f>
        <v>0</v>
      </c>
    </row>
    <row r="9010" spans="12:17" x14ac:dyDescent="0.25">
      <c r="L9010" s="38">
        <f>IF(AND(Colin!$G9010=$B$1,Colin!$H9010=$C$3),Colin!$I9010,)</f>
        <v>0</v>
      </c>
      <c r="M9010" s="38">
        <f>IF(AND(Colin!$G9010=$B$1,Colin!$H9010&lt;=$C$3),Colin!$I9010,)</f>
        <v>0</v>
      </c>
      <c r="N9010" s="38">
        <f>IF(AND(Colin!$G9010=$B$2,Colin!$H9010=$C$3),Colin!$I9010,)</f>
        <v>0</v>
      </c>
      <c r="O9010" s="38">
        <f>IF(AND(Colin!$G9010=$B$2,Colin!$H9010&lt;=$C$3),Colin!$I9010,)</f>
        <v>0</v>
      </c>
      <c r="P9010" s="38">
        <f>IF(Colin!$G9010&lt;$B$2,Colin!$I9010,0)</f>
        <v>0</v>
      </c>
      <c r="Q9010" s="38">
        <f>IF(Colin!$G9010&lt;$B$1,Colin!$I9010,0)</f>
        <v>0</v>
      </c>
    </row>
    <row r="9011" spans="12:17" x14ac:dyDescent="0.25">
      <c r="L9011" s="38">
        <f>IF(AND(Colin!$G9011=$B$1,Colin!$H9011=$C$3),Colin!$I9011,)</f>
        <v>0</v>
      </c>
      <c r="M9011" s="38">
        <f>IF(AND(Colin!$G9011=$B$1,Colin!$H9011&lt;=$C$3),Colin!$I9011,)</f>
        <v>0</v>
      </c>
      <c r="N9011" s="38">
        <f>IF(AND(Colin!$G9011=$B$2,Colin!$H9011=$C$3),Colin!$I9011,)</f>
        <v>0</v>
      </c>
      <c r="O9011" s="38">
        <f>IF(AND(Colin!$G9011=$B$2,Colin!$H9011&lt;=$C$3),Colin!$I9011,)</f>
        <v>0</v>
      </c>
      <c r="P9011" s="38">
        <f>IF(Colin!$G9011&lt;$B$2,Colin!$I9011,0)</f>
        <v>0</v>
      </c>
      <c r="Q9011" s="38">
        <f>IF(Colin!$G9011&lt;$B$1,Colin!$I9011,0)</f>
        <v>0</v>
      </c>
    </row>
    <row r="9012" spans="12:17" x14ac:dyDescent="0.25">
      <c r="L9012" s="38">
        <f>IF(AND(Colin!$G9012=$B$1,Colin!$H9012=$C$3),Colin!$I9012,)</f>
        <v>0</v>
      </c>
      <c r="M9012" s="38">
        <f>IF(AND(Colin!$G9012=$B$1,Colin!$H9012&lt;=$C$3),Colin!$I9012,)</f>
        <v>0</v>
      </c>
      <c r="N9012" s="38">
        <f>IF(AND(Colin!$G9012=$B$2,Colin!$H9012=$C$3),Colin!$I9012,)</f>
        <v>0</v>
      </c>
      <c r="O9012" s="38">
        <f>IF(AND(Colin!$G9012=$B$2,Colin!$H9012&lt;=$C$3),Colin!$I9012,)</f>
        <v>0</v>
      </c>
      <c r="P9012" s="38">
        <f>IF(Colin!$G9012&lt;$B$2,Colin!$I9012,0)</f>
        <v>0</v>
      </c>
      <c r="Q9012" s="38">
        <f>IF(Colin!$G9012&lt;$B$1,Colin!$I9012,0)</f>
        <v>0</v>
      </c>
    </row>
    <row r="9013" spans="12:17" x14ac:dyDescent="0.25">
      <c r="L9013" s="38">
        <f>IF(AND(Colin!$G9013=$B$1,Colin!$H9013=$C$3),Colin!$I9013,)</f>
        <v>0</v>
      </c>
      <c r="M9013" s="38">
        <f>IF(AND(Colin!$G9013=$B$1,Colin!$H9013&lt;=$C$3),Colin!$I9013,)</f>
        <v>0</v>
      </c>
      <c r="N9013" s="38">
        <f>IF(AND(Colin!$G9013=$B$2,Colin!$H9013=$C$3),Colin!$I9013,)</f>
        <v>0</v>
      </c>
      <c r="O9013" s="38">
        <f>IF(AND(Colin!$G9013=$B$2,Colin!$H9013&lt;=$C$3),Colin!$I9013,)</f>
        <v>0</v>
      </c>
      <c r="P9013" s="38">
        <f>IF(Colin!$G9013&lt;$B$2,Colin!$I9013,0)</f>
        <v>0</v>
      </c>
      <c r="Q9013" s="38">
        <f>IF(Colin!$G9013&lt;$B$1,Colin!$I9013,0)</f>
        <v>0</v>
      </c>
    </row>
    <row r="9014" spans="12:17" x14ac:dyDescent="0.25">
      <c r="L9014" s="38">
        <f>IF(AND(Colin!$G9014=$B$1,Colin!$H9014=$C$3),Colin!$I9014,)</f>
        <v>0</v>
      </c>
      <c r="M9014" s="38">
        <f>IF(AND(Colin!$G9014=$B$1,Colin!$H9014&lt;=$C$3),Colin!$I9014,)</f>
        <v>0</v>
      </c>
      <c r="N9014" s="38">
        <f>IF(AND(Colin!$G9014=$B$2,Colin!$H9014=$C$3),Colin!$I9014,)</f>
        <v>0</v>
      </c>
      <c r="O9014" s="38">
        <f>IF(AND(Colin!$G9014=$B$2,Colin!$H9014&lt;=$C$3),Colin!$I9014,)</f>
        <v>0</v>
      </c>
      <c r="P9014" s="38">
        <f>IF(Colin!$G9014&lt;$B$2,Colin!$I9014,0)</f>
        <v>0</v>
      </c>
      <c r="Q9014" s="38">
        <f>IF(Colin!$G9014&lt;$B$1,Colin!$I9014,0)</f>
        <v>0</v>
      </c>
    </row>
    <row r="9015" spans="12:17" x14ac:dyDescent="0.25">
      <c r="L9015" s="38">
        <f>IF(AND(Colin!$G9015=$B$1,Colin!$H9015=$C$3),Colin!$I9015,)</f>
        <v>0</v>
      </c>
      <c r="M9015" s="38">
        <f>IF(AND(Colin!$G9015=$B$1,Colin!$H9015&lt;=$C$3),Colin!$I9015,)</f>
        <v>0</v>
      </c>
      <c r="N9015" s="38">
        <f>IF(AND(Colin!$G9015=$B$2,Colin!$H9015=$C$3),Colin!$I9015,)</f>
        <v>0</v>
      </c>
      <c r="O9015" s="38">
        <f>IF(AND(Colin!$G9015=$B$2,Colin!$H9015&lt;=$C$3),Colin!$I9015,)</f>
        <v>0</v>
      </c>
      <c r="P9015" s="38">
        <f>IF(Colin!$G9015&lt;$B$2,Colin!$I9015,0)</f>
        <v>0</v>
      </c>
      <c r="Q9015" s="38">
        <f>IF(Colin!$G9015&lt;$B$1,Colin!$I9015,0)</f>
        <v>0</v>
      </c>
    </row>
    <row r="9016" spans="12:17" x14ac:dyDescent="0.25">
      <c r="L9016" s="38">
        <f>IF(AND(Colin!$G9016=$B$1,Colin!$H9016=$C$3),Colin!$I9016,)</f>
        <v>0</v>
      </c>
      <c r="M9016" s="38">
        <f>IF(AND(Colin!$G9016=$B$1,Colin!$H9016&lt;=$C$3),Colin!$I9016,)</f>
        <v>0</v>
      </c>
      <c r="N9016" s="38">
        <f>IF(AND(Colin!$G9016=$B$2,Colin!$H9016=$C$3),Colin!$I9016,)</f>
        <v>0</v>
      </c>
      <c r="O9016" s="38">
        <f>IF(AND(Colin!$G9016=$B$2,Colin!$H9016&lt;=$C$3),Colin!$I9016,)</f>
        <v>0</v>
      </c>
      <c r="P9016" s="38">
        <f>IF(Colin!$G9016&lt;$B$2,Colin!$I9016,0)</f>
        <v>0</v>
      </c>
      <c r="Q9016" s="38">
        <f>IF(Colin!$G9016&lt;$B$1,Colin!$I9016,0)</f>
        <v>0</v>
      </c>
    </row>
    <row r="9017" spans="12:17" x14ac:dyDescent="0.25">
      <c r="L9017" s="38">
        <f>IF(AND(Colin!$G9017=$B$1,Colin!$H9017=$C$3),Colin!$I9017,)</f>
        <v>0</v>
      </c>
      <c r="M9017" s="38">
        <f>IF(AND(Colin!$G9017=$B$1,Colin!$H9017&lt;=$C$3),Colin!$I9017,)</f>
        <v>0</v>
      </c>
      <c r="N9017" s="38">
        <f>IF(AND(Colin!$G9017=$B$2,Colin!$H9017=$C$3),Colin!$I9017,)</f>
        <v>0</v>
      </c>
      <c r="O9017" s="38">
        <f>IF(AND(Colin!$G9017=$B$2,Colin!$H9017&lt;=$C$3),Colin!$I9017,)</f>
        <v>0</v>
      </c>
      <c r="P9017" s="38">
        <f>IF(Colin!$G9017&lt;$B$2,Colin!$I9017,0)</f>
        <v>0</v>
      </c>
      <c r="Q9017" s="38">
        <f>IF(Colin!$G9017&lt;$B$1,Colin!$I9017,0)</f>
        <v>0</v>
      </c>
    </row>
    <row r="9018" spans="12:17" x14ac:dyDescent="0.25">
      <c r="L9018" s="38">
        <f>IF(AND(Colin!$G9018=$B$1,Colin!$H9018=$C$3),Colin!$I9018,)</f>
        <v>0</v>
      </c>
      <c r="M9018" s="38">
        <f>IF(AND(Colin!$G9018=$B$1,Colin!$H9018&lt;=$C$3),Colin!$I9018,)</f>
        <v>0</v>
      </c>
      <c r="N9018" s="38">
        <f>IF(AND(Colin!$G9018=$B$2,Colin!$H9018=$C$3),Colin!$I9018,)</f>
        <v>0</v>
      </c>
      <c r="O9018" s="38">
        <f>IF(AND(Colin!$G9018=$B$2,Colin!$H9018&lt;=$C$3),Colin!$I9018,)</f>
        <v>0</v>
      </c>
      <c r="P9018" s="38">
        <f>IF(Colin!$G9018&lt;$B$2,Colin!$I9018,0)</f>
        <v>0</v>
      </c>
      <c r="Q9018" s="38">
        <f>IF(Colin!$G9018&lt;$B$1,Colin!$I9018,0)</f>
        <v>0</v>
      </c>
    </row>
    <row r="9019" spans="12:17" x14ac:dyDescent="0.25">
      <c r="L9019" s="38">
        <f>IF(AND(Colin!$G9019=$B$1,Colin!$H9019=$C$3),Colin!$I9019,)</f>
        <v>0</v>
      </c>
      <c r="M9019" s="38">
        <f>IF(AND(Colin!$G9019=$B$1,Colin!$H9019&lt;=$C$3),Colin!$I9019,)</f>
        <v>0</v>
      </c>
      <c r="N9019" s="38">
        <f>IF(AND(Colin!$G9019=$B$2,Colin!$H9019=$C$3),Colin!$I9019,)</f>
        <v>0</v>
      </c>
      <c r="O9019" s="38">
        <f>IF(AND(Colin!$G9019=$B$2,Colin!$H9019&lt;=$C$3),Colin!$I9019,)</f>
        <v>0</v>
      </c>
      <c r="P9019" s="38">
        <f>IF(Colin!$G9019&lt;$B$2,Colin!$I9019,0)</f>
        <v>0</v>
      </c>
      <c r="Q9019" s="38">
        <f>IF(Colin!$G9019&lt;$B$1,Colin!$I9019,0)</f>
        <v>0</v>
      </c>
    </row>
    <row r="9020" spans="12:17" x14ac:dyDescent="0.25">
      <c r="L9020" s="38">
        <f>IF(AND(Colin!$G9020=$B$1,Colin!$H9020=$C$3),Colin!$I9020,)</f>
        <v>0</v>
      </c>
      <c r="M9020" s="38">
        <f>IF(AND(Colin!$G9020=$B$1,Colin!$H9020&lt;=$C$3),Colin!$I9020,)</f>
        <v>0</v>
      </c>
      <c r="N9020" s="38">
        <f>IF(AND(Colin!$G9020=$B$2,Colin!$H9020=$C$3),Colin!$I9020,)</f>
        <v>0</v>
      </c>
      <c r="O9020" s="38">
        <f>IF(AND(Colin!$G9020=$B$2,Colin!$H9020&lt;=$C$3),Colin!$I9020,)</f>
        <v>0</v>
      </c>
      <c r="P9020" s="38">
        <f>IF(Colin!$G9020&lt;$B$2,Colin!$I9020,0)</f>
        <v>0</v>
      </c>
      <c r="Q9020" s="38">
        <f>IF(Colin!$G9020&lt;$B$1,Colin!$I9020,0)</f>
        <v>0</v>
      </c>
    </row>
    <row r="9021" spans="12:17" x14ac:dyDescent="0.25">
      <c r="L9021" s="38">
        <f>IF(AND(Colin!$G9021=$B$1,Colin!$H9021=$C$3),Colin!$I9021,)</f>
        <v>0</v>
      </c>
      <c r="M9021" s="38">
        <f>IF(AND(Colin!$G9021=$B$1,Colin!$H9021&lt;=$C$3),Colin!$I9021,)</f>
        <v>0</v>
      </c>
      <c r="N9021" s="38">
        <f>IF(AND(Colin!$G9021=$B$2,Colin!$H9021=$C$3),Colin!$I9021,)</f>
        <v>0</v>
      </c>
      <c r="O9021" s="38">
        <f>IF(AND(Colin!$G9021=$B$2,Colin!$H9021&lt;=$C$3),Colin!$I9021,)</f>
        <v>0</v>
      </c>
      <c r="P9021" s="38">
        <f>IF(Colin!$G9021&lt;$B$2,Colin!$I9021,0)</f>
        <v>0</v>
      </c>
      <c r="Q9021" s="38">
        <f>IF(Colin!$G9021&lt;$B$1,Colin!$I9021,0)</f>
        <v>0</v>
      </c>
    </row>
    <row r="9022" spans="12:17" x14ac:dyDescent="0.25">
      <c r="L9022" s="38">
        <f>IF(AND(Colin!$G9022=$B$1,Colin!$H9022=$C$3),Colin!$I9022,)</f>
        <v>0</v>
      </c>
      <c r="M9022" s="38">
        <f>IF(AND(Colin!$G9022=$B$1,Colin!$H9022&lt;=$C$3),Colin!$I9022,)</f>
        <v>0</v>
      </c>
      <c r="N9022" s="38">
        <f>IF(AND(Colin!$G9022=$B$2,Colin!$H9022=$C$3),Colin!$I9022,)</f>
        <v>0</v>
      </c>
      <c r="O9022" s="38">
        <f>IF(AND(Colin!$G9022=$B$2,Colin!$H9022&lt;=$C$3),Colin!$I9022,)</f>
        <v>0</v>
      </c>
      <c r="P9022" s="38">
        <f>IF(Colin!$G9022&lt;$B$2,Colin!$I9022,0)</f>
        <v>0</v>
      </c>
      <c r="Q9022" s="38">
        <f>IF(Colin!$G9022&lt;$B$1,Colin!$I9022,0)</f>
        <v>0</v>
      </c>
    </row>
    <row r="9023" spans="12:17" x14ac:dyDescent="0.25">
      <c r="L9023" s="38">
        <f>IF(AND(Colin!$G9023=$B$1,Colin!$H9023=$C$3),Colin!$I9023,)</f>
        <v>0</v>
      </c>
      <c r="M9023" s="38">
        <f>IF(AND(Colin!$G9023=$B$1,Colin!$H9023&lt;=$C$3),Colin!$I9023,)</f>
        <v>0</v>
      </c>
      <c r="N9023" s="38">
        <f>IF(AND(Colin!$G9023=$B$2,Colin!$H9023=$C$3),Colin!$I9023,)</f>
        <v>0</v>
      </c>
      <c r="O9023" s="38">
        <f>IF(AND(Colin!$G9023=$B$2,Colin!$H9023&lt;=$C$3),Colin!$I9023,)</f>
        <v>0</v>
      </c>
      <c r="P9023" s="38">
        <f>IF(Colin!$G9023&lt;$B$2,Colin!$I9023,0)</f>
        <v>0</v>
      </c>
      <c r="Q9023" s="38">
        <f>IF(Colin!$G9023&lt;$B$1,Colin!$I9023,0)</f>
        <v>0</v>
      </c>
    </row>
    <row r="9024" spans="12:17" x14ac:dyDescent="0.25">
      <c r="L9024" s="38">
        <f>IF(AND(Colin!$G9024=$B$1,Colin!$H9024=$C$3),Colin!$I9024,)</f>
        <v>0</v>
      </c>
      <c r="M9024" s="38">
        <f>IF(AND(Colin!$G9024=$B$1,Colin!$H9024&lt;=$C$3),Colin!$I9024,)</f>
        <v>0</v>
      </c>
      <c r="N9024" s="38">
        <f>IF(AND(Colin!$G9024=$B$2,Colin!$H9024=$C$3),Colin!$I9024,)</f>
        <v>0</v>
      </c>
      <c r="O9024" s="38">
        <f>IF(AND(Colin!$G9024=$B$2,Colin!$H9024&lt;=$C$3),Colin!$I9024,)</f>
        <v>0</v>
      </c>
      <c r="P9024" s="38">
        <f>IF(Colin!$G9024&lt;$B$2,Colin!$I9024,0)</f>
        <v>0</v>
      </c>
      <c r="Q9024" s="38">
        <f>IF(Colin!$G9024&lt;$B$1,Colin!$I9024,0)</f>
        <v>0</v>
      </c>
    </row>
    <row r="9025" spans="12:17" x14ac:dyDescent="0.25">
      <c r="L9025" s="38">
        <f>IF(AND(Colin!$G9025=$B$1,Colin!$H9025=$C$3),Colin!$I9025,)</f>
        <v>0</v>
      </c>
      <c r="M9025" s="38">
        <f>IF(AND(Colin!$G9025=$B$1,Colin!$H9025&lt;=$C$3),Colin!$I9025,)</f>
        <v>0</v>
      </c>
      <c r="N9025" s="38">
        <f>IF(AND(Colin!$G9025=$B$2,Colin!$H9025=$C$3),Colin!$I9025,)</f>
        <v>0</v>
      </c>
      <c r="O9025" s="38">
        <f>IF(AND(Colin!$G9025=$B$2,Colin!$H9025&lt;=$C$3),Colin!$I9025,)</f>
        <v>0</v>
      </c>
      <c r="P9025" s="38">
        <f>IF(Colin!$G9025&lt;$B$2,Colin!$I9025,0)</f>
        <v>0</v>
      </c>
      <c r="Q9025" s="38">
        <f>IF(Colin!$G9025&lt;$B$1,Colin!$I9025,0)</f>
        <v>0</v>
      </c>
    </row>
    <row r="9026" spans="12:17" x14ac:dyDescent="0.25">
      <c r="L9026" s="38">
        <f>IF(AND(Colin!$G9026=$B$1,Colin!$H9026=$C$3),Colin!$I9026,)</f>
        <v>0</v>
      </c>
      <c r="M9026" s="38">
        <f>IF(AND(Colin!$G9026=$B$1,Colin!$H9026&lt;=$C$3),Colin!$I9026,)</f>
        <v>0</v>
      </c>
      <c r="N9026" s="38">
        <f>IF(AND(Colin!$G9026=$B$2,Colin!$H9026=$C$3),Colin!$I9026,)</f>
        <v>0</v>
      </c>
      <c r="O9026" s="38">
        <f>IF(AND(Colin!$G9026=$B$2,Colin!$H9026&lt;=$C$3),Colin!$I9026,)</f>
        <v>0</v>
      </c>
      <c r="P9026" s="38">
        <f>IF(Colin!$G9026&lt;$B$2,Colin!$I9026,0)</f>
        <v>0</v>
      </c>
      <c r="Q9026" s="38">
        <f>IF(Colin!$G9026&lt;$B$1,Colin!$I9026,0)</f>
        <v>0</v>
      </c>
    </row>
    <row r="9027" spans="12:17" x14ac:dyDescent="0.25">
      <c r="L9027" s="38">
        <f>IF(AND(Colin!$G9027=$B$1,Colin!$H9027=$C$3),Colin!$I9027,)</f>
        <v>0</v>
      </c>
      <c r="M9027" s="38">
        <f>IF(AND(Colin!$G9027=$B$1,Colin!$H9027&lt;=$C$3),Colin!$I9027,)</f>
        <v>0</v>
      </c>
      <c r="N9027" s="38">
        <f>IF(AND(Colin!$G9027=$B$2,Colin!$H9027=$C$3),Colin!$I9027,)</f>
        <v>0</v>
      </c>
      <c r="O9027" s="38">
        <f>IF(AND(Colin!$G9027=$B$2,Colin!$H9027&lt;=$C$3),Colin!$I9027,)</f>
        <v>0</v>
      </c>
      <c r="P9027" s="38">
        <f>IF(Colin!$G9027&lt;$B$2,Colin!$I9027,0)</f>
        <v>0</v>
      </c>
      <c r="Q9027" s="38">
        <f>IF(Colin!$G9027&lt;$B$1,Colin!$I9027,0)</f>
        <v>0</v>
      </c>
    </row>
    <row r="9028" spans="12:17" x14ac:dyDescent="0.25">
      <c r="L9028" s="38">
        <f>IF(AND(Colin!$G9028=$B$1,Colin!$H9028=$C$3),Colin!$I9028,)</f>
        <v>0</v>
      </c>
      <c r="M9028" s="38">
        <f>IF(AND(Colin!$G9028=$B$1,Colin!$H9028&lt;=$C$3),Colin!$I9028,)</f>
        <v>0</v>
      </c>
      <c r="N9028" s="38">
        <f>IF(AND(Colin!$G9028=$B$2,Colin!$H9028=$C$3),Colin!$I9028,)</f>
        <v>0</v>
      </c>
      <c r="O9028" s="38">
        <f>IF(AND(Colin!$G9028=$B$2,Colin!$H9028&lt;=$C$3),Colin!$I9028,)</f>
        <v>0</v>
      </c>
      <c r="P9028" s="38">
        <f>IF(Colin!$G9028&lt;$B$2,Colin!$I9028,0)</f>
        <v>0</v>
      </c>
      <c r="Q9028" s="38">
        <f>IF(Colin!$G9028&lt;$B$1,Colin!$I9028,0)</f>
        <v>0</v>
      </c>
    </row>
    <row r="9029" spans="12:17" x14ac:dyDescent="0.25">
      <c r="L9029" s="38">
        <f>IF(AND(Colin!$G9029=$B$1,Colin!$H9029=$C$3),Colin!$I9029,)</f>
        <v>0</v>
      </c>
      <c r="M9029" s="38">
        <f>IF(AND(Colin!$G9029=$B$1,Colin!$H9029&lt;=$C$3),Colin!$I9029,)</f>
        <v>0</v>
      </c>
      <c r="N9029" s="38">
        <f>IF(AND(Colin!$G9029=$B$2,Colin!$H9029=$C$3),Colin!$I9029,)</f>
        <v>0</v>
      </c>
      <c r="O9029" s="38">
        <f>IF(AND(Colin!$G9029=$B$2,Colin!$H9029&lt;=$C$3),Colin!$I9029,)</f>
        <v>0</v>
      </c>
      <c r="P9029" s="38">
        <f>IF(Colin!$G9029&lt;$B$2,Colin!$I9029,0)</f>
        <v>0</v>
      </c>
      <c r="Q9029" s="38">
        <f>IF(Colin!$G9029&lt;$B$1,Colin!$I9029,0)</f>
        <v>0</v>
      </c>
    </row>
    <row r="9030" spans="12:17" x14ac:dyDescent="0.25">
      <c r="L9030" s="38">
        <f>IF(AND(Colin!$G9030=$B$1,Colin!$H9030=$C$3),Colin!$I9030,)</f>
        <v>0</v>
      </c>
      <c r="M9030" s="38">
        <f>IF(AND(Colin!$G9030=$B$1,Colin!$H9030&lt;=$C$3),Colin!$I9030,)</f>
        <v>0</v>
      </c>
      <c r="N9030" s="38">
        <f>IF(AND(Colin!$G9030=$B$2,Colin!$H9030=$C$3),Colin!$I9030,)</f>
        <v>0</v>
      </c>
      <c r="O9030" s="38">
        <f>IF(AND(Colin!$G9030=$B$2,Colin!$H9030&lt;=$C$3),Colin!$I9030,)</f>
        <v>0</v>
      </c>
      <c r="P9030" s="38">
        <f>IF(Colin!$G9030&lt;$B$2,Colin!$I9030,0)</f>
        <v>0</v>
      </c>
      <c r="Q9030" s="38">
        <f>IF(Colin!$G9030&lt;$B$1,Colin!$I9030,0)</f>
        <v>0</v>
      </c>
    </row>
    <row r="9031" spans="12:17" x14ac:dyDescent="0.25">
      <c r="L9031" s="38">
        <f>IF(AND(Colin!$G9031=$B$1,Colin!$H9031=$C$3),Colin!$I9031,)</f>
        <v>0</v>
      </c>
      <c r="M9031" s="38">
        <f>IF(AND(Colin!$G9031=$B$1,Colin!$H9031&lt;=$C$3),Colin!$I9031,)</f>
        <v>0</v>
      </c>
      <c r="N9031" s="38">
        <f>IF(AND(Colin!$G9031=$B$2,Colin!$H9031=$C$3),Colin!$I9031,)</f>
        <v>0</v>
      </c>
      <c r="O9031" s="38">
        <f>IF(AND(Colin!$G9031=$B$2,Colin!$H9031&lt;=$C$3),Colin!$I9031,)</f>
        <v>0</v>
      </c>
      <c r="P9031" s="38">
        <f>IF(Colin!$G9031&lt;$B$2,Colin!$I9031,0)</f>
        <v>0</v>
      </c>
      <c r="Q9031" s="38">
        <f>IF(Colin!$G9031&lt;$B$1,Colin!$I9031,0)</f>
        <v>0</v>
      </c>
    </row>
    <row r="9032" spans="12:17" x14ac:dyDescent="0.25">
      <c r="L9032" s="38">
        <f>IF(AND(Colin!$G9032=$B$1,Colin!$H9032=$C$3),Colin!$I9032,)</f>
        <v>0</v>
      </c>
      <c r="M9032" s="38">
        <f>IF(AND(Colin!$G9032=$B$1,Colin!$H9032&lt;=$C$3),Colin!$I9032,)</f>
        <v>0</v>
      </c>
      <c r="N9032" s="38">
        <f>IF(AND(Colin!$G9032=$B$2,Colin!$H9032=$C$3),Colin!$I9032,)</f>
        <v>0</v>
      </c>
      <c r="O9032" s="38">
        <f>IF(AND(Colin!$G9032=$B$2,Colin!$H9032&lt;=$C$3),Colin!$I9032,)</f>
        <v>0</v>
      </c>
      <c r="P9032" s="38">
        <f>IF(Colin!$G9032&lt;$B$2,Colin!$I9032,0)</f>
        <v>0</v>
      </c>
      <c r="Q9032" s="38">
        <f>IF(Colin!$G9032&lt;$B$1,Colin!$I9032,0)</f>
        <v>0</v>
      </c>
    </row>
    <row r="9033" spans="12:17" x14ac:dyDescent="0.25">
      <c r="L9033" s="38">
        <f>IF(AND(Colin!$G9033=$B$1,Colin!$H9033=$C$3),Colin!$I9033,)</f>
        <v>0</v>
      </c>
      <c r="M9033" s="38">
        <f>IF(AND(Colin!$G9033=$B$1,Colin!$H9033&lt;=$C$3),Colin!$I9033,)</f>
        <v>0</v>
      </c>
      <c r="N9033" s="38">
        <f>IF(AND(Colin!$G9033=$B$2,Colin!$H9033=$C$3),Colin!$I9033,)</f>
        <v>0</v>
      </c>
      <c r="O9033" s="38">
        <f>IF(AND(Colin!$G9033=$B$2,Colin!$H9033&lt;=$C$3),Colin!$I9033,)</f>
        <v>0</v>
      </c>
      <c r="P9033" s="38">
        <f>IF(Colin!$G9033&lt;$B$2,Colin!$I9033,0)</f>
        <v>0</v>
      </c>
      <c r="Q9033" s="38">
        <f>IF(Colin!$G9033&lt;$B$1,Colin!$I9033,0)</f>
        <v>0</v>
      </c>
    </row>
    <row r="9034" spans="12:17" x14ac:dyDescent="0.25">
      <c r="L9034" s="38">
        <f>IF(AND(Colin!$G9034=$B$1,Colin!$H9034=$C$3),Colin!$I9034,)</f>
        <v>0</v>
      </c>
      <c r="M9034" s="38">
        <f>IF(AND(Colin!$G9034=$B$1,Colin!$H9034&lt;=$C$3),Colin!$I9034,)</f>
        <v>0</v>
      </c>
      <c r="N9034" s="38">
        <f>IF(AND(Colin!$G9034=$B$2,Colin!$H9034=$C$3),Colin!$I9034,)</f>
        <v>0</v>
      </c>
      <c r="O9034" s="38">
        <f>IF(AND(Colin!$G9034=$B$2,Colin!$H9034&lt;=$C$3),Colin!$I9034,)</f>
        <v>0</v>
      </c>
      <c r="P9034" s="38">
        <f>IF(Colin!$G9034&lt;$B$2,Colin!$I9034,0)</f>
        <v>0</v>
      </c>
      <c r="Q9034" s="38">
        <f>IF(Colin!$G9034&lt;$B$1,Colin!$I9034,0)</f>
        <v>0</v>
      </c>
    </row>
    <row r="9035" spans="12:17" x14ac:dyDescent="0.25">
      <c r="L9035" s="38">
        <f>IF(AND(Colin!$G9035=$B$1,Colin!$H9035=$C$3),Colin!$I9035,)</f>
        <v>0</v>
      </c>
      <c r="M9035" s="38">
        <f>IF(AND(Colin!$G9035=$B$1,Colin!$H9035&lt;=$C$3),Colin!$I9035,)</f>
        <v>0</v>
      </c>
      <c r="N9035" s="38">
        <f>IF(AND(Colin!$G9035=$B$2,Colin!$H9035=$C$3),Colin!$I9035,)</f>
        <v>0</v>
      </c>
      <c r="O9035" s="38">
        <f>IF(AND(Colin!$G9035=$B$2,Colin!$H9035&lt;=$C$3),Colin!$I9035,)</f>
        <v>0</v>
      </c>
      <c r="P9035" s="38">
        <f>IF(Colin!$G9035&lt;$B$2,Colin!$I9035,0)</f>
        <v>0</v>
      </c>
      <c r="Q9035" s="38">
        <f>IF(Colin!$G9035&lt;$B$1,Colin!$I9035,0)</f>
        <v>0</v>
      </c>
    </row>
    <row r="9036" spans="12:17" x14ac:dyDescent="0.25">
      <c r="L9036" s="38">
        <f>IF(AND(Colin!$G9036=$B$1,Colin!$H9036=$C$3),Colin!$I9036,)</f>
        <v>0</v>
      </c>
      <c r="M9036" s="38">
        <f>IF(AND(Colin!$G9036=$B$1,Colin!$H9036&lt;=$C$3),Colin!$I9036,)</f>
        <v>0</v>
      </c>
      <c r="N9036" s="38">
        <f>IF(AND(Colin!$G9036=$B$2,Colin!$H9036=$C$3),Colin!$I9036,)</f>
        <v>0</v>
      </c>
      <c r="O9036" s="38">
        <f>IF(AND(Colin!$G9036=$B$2,Colin!$H9036&lt;=$C$3),Colin!$I9036,)</f>
        <v>0</v>
      </c>
      <c r="P9036" s="38">
        <f>IF(Colin!$G9036&lt;$B$2,Colin!$I9036,0)</f>
        <v>0</v>
      </c>
      <c r="Q9036" s="38">
        <f>IF(Colin!$G9036&lt;$B$1,Colin!$I9036,0)</f>
        <v>0</v>
      </c>
    </row>
    <row r="9037" spans="12:17" x14ac:dyDescent="0.25">
      <c r="L9037" s="38">
        <f>IF(AND(Colin!$G9037=$B$1,Colin!$H9037=$C$3),Colin!$I9037,)</f>
        <v>0</v>
      </c>
      <c r="M9037" s="38">
        <f>IF(AND(Colin!$G9037=$B$1,Colin!$H9037&lt;=$C$3),Colin!$I9037,)</f>
        <v>0</v>
      </c>
      <c r="N9037" s="38">
        <f>IF(AND(Colin!$G9037=$B$2,Colin!$H9037=$C$3),Colin!$I9037,)</f>
        <v>0</v>
      </c>
      <c r="O9037" s="38">
        <f>IF(AND(Colin!$G9037=$B$2,Colin!$H9037&lt;=$C$3),Colin!$I9037,)</f>
        <v>0</v>
      </c>
      <c r="P9037" s="38">
        <f>IF(Colin!$G9037&lt;$B$2,Colin!$I9037,0)</f>
        <v>0</v>
      </c>
      <c r="Q9037" s="38">
        <f>IF(Colin!$G9037&lt;$B$1,Colin!$I9037,0)</f>
        <v>0</v>
      </c>
    </row>
    <row r="9038" spans="12:17" x14ac:dyDescent="0.25">
      <c r="L9038" s="38">
        <f>IF(AND(Colin!$G9038=$B$1,Colin!$H9038=$C$3),Colin!$I9038,)</f>
        <v>0</v>
      </c>
      <c r="M9038" s="38">
        <f>IF(AND(Colin!$G9038=$B$1,Colin!$H9038&lt;=$C$3),Colin!$I9038,)</f>
        <v>0</v>
      </c>
      <c r="N9038" s="38">
        <f>IF(AND(Colin!$G9038=$B$2,Colin!$H9038=$C$3),Colin!$I9038,)</f>
        <v>0</v>
      </c>
      <c r="O9038" s="38">
        <f>IF(AND(Colin!$G9038=$B$2,Colin!$H9038&lt;=$C$3),Colin!$I9038,)</f>
        <v>0</v>
      </c>
      <c r="P9038" s="38">
        <f>IF(Colin!$G9038&lt;$B$2,Colin!$I9038,0)</f>
        <v>0</v>
      </c>
      <c r="Q9038" s="38">
        <f>IF(Colin!$G9038&lt;$B$1,Colin!$I9038,0)</f>
        <v>0</v>
      </c>
    </row>
    <row r="9039" spans="12:17" x14ac:dyDescent="0.25">
      <c r="L9039" s="38">
        <f>IF(AND(Colin!$G9039=$B$1,Colin!$H9039=$C$3),Colin!$I9039,)</f>
        <v>0</v>
      </c>
      <c r="M9039" s="38">
        <f>IF(AND(Colin!$G9039=$B$1,Colin!$H9039&lt;=$C$3),Colin!$I9039,)</f>
        <v>0</v>
      </c>
      <c r="N9039" s="38">
        <f>IF(AND(Colin!$G9039=$B$2,Colin!$H9039=$C$3),Colin!$I9039,)</f>
        <v>0</v>
      </c>
      <c r="O9039" s="38">
        <f>IF(AND(Colin!$G9039=$B$2,Colin!$H9039&lt;=$C$3),Colin!$I9039,)</f>
        <v>0</v>
      </c>
      <c r="P9039" s="38">
        <f>IF(Colin!$G9039&lt;$B$2,Colin!$I9039,0)</f>
        <v>0</v>
      </c>
      <c r="Q9039" s="38">
        <f>IF(Colin!$G9039&lt;$B$1,Colin!$I9039,0)</f>
        <v>0</v>
      </c>
    </row>
    <row r="9040" spans="12:17" x14ac:dyDescent="0.25">
      <c r="L9040" s="38">
        <f>IF(AND(Colin!$G9040=$B$1,Colin!$H9040=$C$3),Colin!$I9040,)</f>
        <v>0</v>
      </c>
      <c r="M9040" s="38">
        <f>IF(AND(Colin!$G9040=$B$1,Colin!$H9040&lt;=$C$3),Colin!$I9040,)</f>
        <v>0</v>
      </c>
      <c r="N9040" s="38">
        <f>IF(AND(Colin!$G9040=$B$2,Colin!$H9040=$C$3),Colin!$I9040,)</f>
        <v>0</v>
      </c>
      <c r="O9040" s="38">
        <f>IF(AND(Colin!$G9040=$B$2,Colin!$H9040&lt;=$C$3),Colin!$I9040,)</f>
        <v>0</v>
      </c>
      <c r="P9040" s="38">
        <f>IF(Colin!$G9040&lt;$B$2,Colin!$I9040,0)</f>
        <v>0</v>
      </c>
      <c r="Q9040" s="38">
        <f>IF(Colin!$G9040&lt;$B$1,Colin!$I9040,0)</f>
        <v>0</v>
      </c>
    </row>
    <row r="9041" spans="12:17" x14ac:dyDescent="0.25">
      <c r="L9041" s="38">
        <f>IF(AND(Colin!$G9041=$B$1,Colin!$H9041=$C$3),Colin!$I9041,)</f>
        <v>0</v>
      </c>
      <c r="M9041" s="38">
        <f>IF(AND(Colin!$G9041=$B$1,Colin!$H9041&lt;=$C$3),Colin!$I9041,)</f>
        <v>0</v>
      </c>
      <c r="N9041" s="38">
        <f>IF(AND(Colin!$G9041=$B$2,Colin!$H9041=$C$3),Colin!$I9041,)</f>
        <v>0</v>
      </c>
      <c r="O9041" s="38">
        <f>IF(AND(Colin!$G9041=$B$2,Colin!$H9041&lt;=$C$3),Colin!$I9041,)</f>
        <v>0</v>
      </c>
      <c r="P9041" s="38">
        <f>IF(Colin!$G9041&lt;$B$2,Colin!$I9041,0)</f>
        <v>0</v>
      </c>
      <c r="Q9041" s="38">
        <f>IF(Colin!$G9041&lt;$B$1,Colin!$I9041,0)</f>
        <v>0</v>
      </c>
    </row>
    <row r="9042" spans="12:17" x14ac:dyDescent="0.25">
      <c r="L9042" s="38">
        <f>IF(AND(Colin!$G9042=$B$1,Colin!$H9042=$C$3),Colin!$I9042,)</f>
        <v>0</v>
      </c>
      <c r="M9042" s="38">
        <f>IF(AND(Colin!$G9042=$B$1,Colin!$H9042&lt;=$C$3),Colin!$I9042,)</f>
        <v>0</v>
      </c>
      <c r="N9042" s="38">
        <f>IF(AND(Colin!$G9042=$B$2,Colin!$H9042=$C$3),Colin!$I9042,)</f>
        <v>0</v>
      </c>
      <c r="O9042" s="38">
        <f>IF(AND(Colin!$G9042=$B$2,Colin!$H9042&lt;=$C$3),Colin!$I9042,)</f>
        <v>0</v>
      </c>
      <c r="P9042" s="38">
        <f>IF(Colin!$G9042&lt;$B$2,Colin!$I9042,0)</f>
        <v>0</v>
      </c>
      <c r="Q9042" s="38">
        <f>IF(Colin!$G9042&lt;$B$1,Colin!$I9042,0)</f>
        <v>0</v>
      </c>
    </row>
    <row r="9043" spans="12:17" x14ac:dyDescent="0.25">
      <c r="L9043" s="38">
        <f>IF(AND(Colin!$G9043=$B$1,Colin!$H9043=$C$3),Colin!$I9043,)</f>
        <v>0</v>
      </c>
      <c r="M9043" s="38">
        <f>IF(AND(Colin!$G9043=$B$1,Colin!$H9043&lt;=$C$3),Colin!$I9043,)</f>
        <v>0</v>
      </c>
      <c r="N9043" s="38">
        <f>IF(AND(Colin!$G9043=$B$2,Colin!$H9043=$C$3),Colin!$I9043,)</f>
        <v>0</v>
      </c>
      <c r="O9043" s="38">
        <f>IF(AND(Colin!$G9043=$B$2,Colin!$H9043&lt;=$C$3),Colin!$I9043,)</f>
        <v>0</v>
      </c>
      <c r="P9043" s="38">
        <f>IF(Colin!$G9043&lt;$B$2,Colin!$I9043,0)</f>
        <v>0</v>
      </c>
      <c r="Q9043" s="38">
        <f>IF(Colin!$G9043&lt;$B$1,Colin!$I9043,0)</f>
        <v>0</v>
      </c>
    </row>
    <row r="9044" spans="12:17" x14ac:dyDescent="0.25">
      <c r="L9044" s="38">
        <f>IF(AND(Colin!$G9044=$B$1,Colin!$H9044=$C$3),Colin!$I9044,)</f>
        <v>0</v>
      </c>
      <c r="M9044" s="38">
        <f>IF(AND(Colin!$G9044=$B$1,Colin!$H9044&lt;=$C$3),Colin!$I9044,)</f>
        <v>0</v>
      </c>
      <c r="N9044" s="38">
        <f>IF(AND(Colin!$G9044=$B$2,Colin!$H9044=$C$3),Colin!$I9044,)</f>
        <v>0</v>
      </c>
      <c r="O9044" s="38">
        <f>IF(AND(Colin!$G9044=$B$2,Colin!$H9044&lt;=$C$3),Colin!$I9044,)</f>
        <v>0</v>
      </c>
      <c r="P9044" s="38">
        <f>IF(Colin!$G9044&lt;$B$2,Colin!$I9044,0)</f>
        <v>0</v>
      </c>
      <c r="Q9044" s="38">
        <f>IF(Colin!$G9044&lt;$B$1,Colin!$I9044,0)</f>
        <v>0</v>
      </c>
    </row>
    <row r="9045" spans="12:17" x14ac:dyDescent="0.25">
      <c r="L9045" s="38">
        <f>IF(AND(Colin!$G9045=$B$1,Colin!$H9045=$C$3),Colin!$I9045,)</f>
        <v>0</v>
      </c>
      <c r="M9045" s="38">
        <f>IF(AND(Colin!$G9045=$B$1,Colin!$H9045&lt;=$C$3),Colin!$I9045,)</f>
        <v>0</v>
      </c>
      <c r="N9045" s="38">
        <f>IF(AND(Colin!$G9045=$B$2,Colin!$H9045=$C$3),Colin!$I9045,)</f>
        <v>0</v>
      </c>
      <c r="O9045" s="38">
        <f>IF(AND(Colin!$G9045=$B$2,Colin!$H9045&lt;=$C$3),Colin!$I9045,)</f>
        <v>0</v>
      </c>
      <c r="P9045" s="38">
        <f>IF(Colin!$G9045&lt;$B$2,Colin!$I9045,0)</f>
        <v>0</v>
      </c>
      <c r="Q9045" s="38">
        <f>IF(Colin!$G9045&lt;$B$1,Colin!$I9045,0)</f>
        <v>0</v>
      </c>
    </row>
    <row r="9046" spans="12:17" x14ac:dyDescent="0.25">
      <c r="L9046" s="38">
        <f>IF(AND(Colin!$G9046=$B$1,Colin!$H9046=$C$3),Colin!$I9046,)</f>
        <v>0</v>
      </c>
      <c r="M9046" s="38">
        <f>IF(AND(Colin!$G9046=$B$1,Colin!$H9046&lt;=$C$3),Colin!$I9046,)</f>
        <v>0</v>
      </c>
      <c r="N9046" s="38">
        <f>IF(AND(Colin!$G9046=$B$2,Colin!$H9046=$C$3),Colin!$I9046,)</f>
        <v>0</v>
      </c>
      <c r="O9046" s="38">
        <f>IF(AND(Colin!$G9046=$B$2,Colin!$H9046&lt;=$C$3),Colin!$I9046,)</f>
        <v>0</v>
      </c>
      <c r="P9046" s="38">
        <f>IF(Colin!$G9046&lt;$B$2,Colin!$I9046,0)</f>
        <v>0</v>
      </c>
      <c r="Q9046" s="38">
        <f>IF(Colin!$G9046&lt;$B$1,Colin!$I9046,0)</f>
        <v>0</v>
      </c>
    </row>
    <row r="9047" spans="12:17" x14ac:dyDescent="0.25">
      <c r="L9047" s="38">
        <f>IF(AND(Colin!$G9047=$B$1,Colin!$H9047=$C$3),Colin!$I9047,)</f>
        <v>0</v>
      </c>
      <c r="M9047" s="38">
        <f>IF(AND(Colin!$G9047=$B$1,Colin!$H9047&lt;=$C$3),Colin!$I9047,)</f>
        <v>0</v>
      </c>
      <c r="N9047" s="38">
        <f>IF(AND(Colin!$G9047=$B$2,Colin!$H9047=$C$3),Colin!$I9047,)</f>
        <v>0</v>
      </c>
      <c r="O9047" s="38">
        <f>IF(AND(Colin!$G9047=$B$2,Colin!$H9047&lt;=$C$3),Colin!$I9047,)</f>
        <v>0</v>
      </c>
      <c r="P9047" s="38">
        <f>IF(Colin!$G9047&lt;$B$2,Colin!$I9047,0)</f>
        <v>0</v>
      </c>
      <c r="Q9047" s="38">
        <f>IF(Colin!$G9047&lt;$B$1,Colin!$I9047,0)</f>
        <v>0</v>
      </c>
    </row>
    <row r="9048" spans="12:17" x14ac:dyDescent="0.25">
      <c r="L9048" s="38">
        <f>IF(AND(Colin!$G9048=$B$1,Colin!$H9048=$C$3),Colin!$I9048,)</f>
        <v>0</v>
      </c>
      <c r="M9048" s="38">
        <f>IF(AND(Colin!$G9048=$B$1,Colin!$H9048&lt;=$C$3),Colin!$I9048,)</f>
        <v>0</v>
      </c>
      <c r="N9048" s="38">
        <f>IF(AND(Colin!$G9048=$B$2,Colin!$H9048=$C$3),Colin!$I9048,)</f>
        <v>0</v>
      </c>
      <c r="O9048" s="38">
        <f>IF(AND(Colin!$G9048=$B$2,Colin!$H9048&lt;=$C$3),Colin!$I9048,)</f>
        <v>0</v>
      </c>
      <c r="P9048" s="38">
        <f>IF(Colin!$G9048&lt;$B$2,Colin!$I9048,0)</f>
        <v>0</v>
      </c>
      <c r="Q9048" s="38">
        <f>IF(Colin!$G9048&lt;$B$1,Colin!$I9048,0)</f>
        <v>0</v>
      </c>
    </row>
    <row r="9049" spans="12:17" x14ac:dyDescent="0.25">
      <c r="L9049" s="38">
        <f>IF(AND(Colin!$G9049=$B$1,Colin!$H9049=$C$3),Colin!$I9049,)</f>
        <v>0</v>
      </c>
      <c r="M9049" s="38">
        <f>IF(AND(Colin!$G9049=$B$1,Colin!$H9049&lt;=$C$3),Colin!$I9049,)</f>
        <v>0</v>
      </c>
      <c r="N9049" s="38">
        <f>IF(AND(Colin!$G9049=$B$2,Colin!$H9049=$C$3),Colin!$I9049,)</f>
        <v>0</v>
      </c>
      <c r="O9049" s="38">
        <f>IF(AND(Colin!$G9049=$B$2,Colin!$H9049&lt;=$C$3),Colin!$I9049,)</f>
        <v>0</v>
      </c>
      <c r="P9049" s="38">
        <f>IF(Colin!$G9049&lt;$B$2,Colin!$I9049,0)</f>
        <v>0</v>
      </c>
      <c r="Q9049" s="38">
        <f>IF(Colin!$G9049&lt;$B$1,Colin!$I9049,0)</f>
        <v>0</v>
      </c>
    </row>
    <row r="9050" spans="12:17" x14ac:dyDescent="0.25">
      <c r="L9050" s="38">
        <f>IF(AND(Colin!$G9050=$B$1,Colin!$H9050=$C$3),Colin!$I9050,)</f>
        <v>0</v>
      </c>
      <c r="M9050" s="38">
        <f>IF(AND(Colin!$G9050=$B$1,Colin!$H9050&lt;=$C$3),Colin!$I9050,)</f>
        <v>0</v>
      </c>
      <c r="N9050" s="38">
        <f>IF(AND(Colin!$G9050=$B$2,Colin!$H9050=$C$3),Colin!$I9050,)</f>
        <v>0</v>
      </c>
      <c r="O9050" s="38">
        <f>IF(AND(Colin!$G9050=$B$2,Colin!$H9050&lt;=$C$3),Colin!$I9050,)</f>
        <v>0</v>
      </c>
      <c r="P9050" s="38">
        <f>IF(Colin!$G9050&lt;$B$2,Colin!$I9050,0)</f>
        <v>0</v>
      </c>
      <c r="Q9050" s="38">
        <f>IF(Colin!$G9050&lt;$B$1,Colin!$I9050,0)</f>
        <v>0</v>
      </c>
    </row>
    <row r="9051" spans="12:17" x14ac:dyDescent="0.25">
      <c r="L9051" s="38">
        <f>IF(AND(Colin!$G9051=$B$1,Colin!$H9051=$C$3),Colin!$I9051,)</f>
        <v>0</v>
      </c>
      <c r="M9051" s="38">
        <f>IF(AND(Colin!$G9051=$B$1,Colin!$H9051&lt;=$C$3),Colin!$I9051,)</f>
        <v>0</v>
      </c>
      <c r="N9051" s="38">
        <f>IF(AND(Colin!$G9051=$B$2,Colin!$H9051=$C$3),Colin!$I9051,)</f>
        <v>0</v>
      </c>
      <c r="O9051" s="38">
        <f>IF(AND(Colin!$G9051=$B$2,Colin!$H9051&lt;=$C$3),Colin!$I9051,)</f>
        <v>0</v>
      </c>
      <c r="P9051" s="38">
        <f>IF(Colin!$G9051&lt;$B$2,Colin!$I9051,0)</f>
        <v>0</v>
      </c>
      <c r="Q9051" s="38">
        <f>IF(Colin!$G9051&lt;$B$1,Colin!$I9051,0)</f>
        <v>0</v>
      </c>
    </row>
    <row r="9052" spans="12:17" x14ac:dyDescent="0.25">
      <c r="L9052" s="38">
        <f>IF(AND(Colin!$G9052=$B$1,Colin!$H9052=$C$3),Colin!$I9052,)</f>
        <v>0</v>
      </c>
      <c r="M9052" s="38">
        <f>IF(AND(Colin!$G9052=$B$1,Colin!$H9052&lt;=$C$3),Colin!$I9052,)</f>
        <v>0</v>
      </c>
      <c r="N9052" s="38">
        <f>IF(AND(Colin!$G9052=$B$2,Colin!$H9052=$C$3),Colin!$I9052,)</f>
        <v>0</v>
      </c>
      <c r="O9052" s="38">
        <f>IF(AND(Colin!$G9052=$B$2,Colin!$H9052&lt;=$C$3),Colin!$I9052,)</f>
        <v>0</v>
      </c>
      <c r="P9052" s="38">
        <f>IF(Colin!$G9052&lt;$B$2,Colin!$I9052,0)</f>
        <v>0</v>
      </c>
      <c r="Q9052" s="38">
        <f>IF(Colin!$G9052&lt;$B$1,Colin!$I9052,0)</f>
        <v>0</v>
      </c>
    </row>
    <row r="9053" spans="12:17" x14ac:dyDescent="0.25">
      <c r="L9053" s="38">
        <f>IF(AND(Colin!$G9053=$B$1,Colin!$H9053=$C$3),Colin!$I9053,)</f>
        <v>0</v>
      </c>
      <c r="M9053" s="38">
        <f>IF(AND(Colin!$G9053=$B$1,Colin!$H9053&lt;=$C$3),Colin!$I9053,)</f>
        <v>0</v>
      </c>
      <c r="N9053" s="38">
        <f>IF(AND(Colin!$G9053=$B$2,Colin!$H9053=$C$3),Colin!$I9053,)</f>
        <v>0</v>
      </c>
      <c r="O9053" s="38">
        <f>IF(AND(Colin!$G9053=$B$2,Colin!$H9053&lt;=$C$3),Colin!$I9053,)</f>
        <v>0</v>
      </c>
      <c r="P9053" s="38">
        <f>IF(Colin!$G9053&lt;$B$2,Colin!$I9053,0)</f>
        <v>0</v>
      </c>
      <c r="Q9053" s="38">
        <f>IF(Colin!$G9053&lt;$B$1,Colin!$I9053,0)</f>
        <v>0</v>
      </c>
    </row>
    <row r="9054" spans="12:17" x14ac:dyDescent="0.25">
      <c r="L9054" s="38">
        <f>IF(AND(Colin!$G9054=$B$1,Colin!$H9054=$C$3),Colin!$I9054,)</f>
        <v>0</v>
      </c>
      <c r="M9054" s="38">
        <f>IF(AND(Colin!$G9054=$B$1,Colin!$H9054&lt;=$C$3),Colin!$I9054,)</f>
        <v>0</v>
      </c>
      <c r="N9054" s="38">
        <f>IF(AND(Colin!$G9054=$B$2,Colin!$H9054=$C$3),Colin!$I9054,)</f>
        <v>0</v>
      </c>
      <c r="O9054" s="38">
        <f>IF(AND(Colin!$G9054=$B$2,Colin!$H9054&lt;=$C$3),Colin!$I9054,)</f>
        <v>0</v>
      </c>
      <c r="P9054" s="38">
        <f>IF(Colin!$G9054&lt;$B$2,Colin!$I9054,0)</f>
        <v>0</v>
      </c>
      <c r="Q9054" s="38">
        <f>IF(Colin!$G9054&lt;$B$1,Colin!$I9054,0)</f>
        <v>0</v>
      </c>
    </row>
    <row r="9055" spans="12:17" x14ac:dyDescent="0.25">
      <c r="L9055" s="38">
        <f>IF(AND(Colin!$G9055=$B$1,Colin!$H9055=$C$3),Colin!$I9055,)</f>
        <v>0</v>
      </c>
      <c r="M9055" s="38">
        <f>IF(AND(Colin!$G9055=$B$1,Colin!$H9055&lt;=$C$3),Colin!$I9055,)</f>
        <v>0</v>
      </c>
      <c r="N9055" s="38">
        <f>IF(AND(Colin!$G9055=$B$2,Colin!$H9055=$C$3),Colin!$I9055,)</f>
        <v>0</v>
      </c>
      <c r="O9055" s="38">
        <f>IF(AND(Colin!$G9055=$B$2,Colin!$H9055&lt;=$C$3),Colin!$I9055,)</f>
        <v>0</v>
      </c>
      <c r="P9055" s="38">
        <f>IF(Colin!$G9055&lt;$B$2,Colin!$I9055,0)</f>
        <v>0</v>
      </c>
      <c r="Q9055" s="38">
        <f>IF(Colin!$G9055&lt;$B$1,Colin!$I9055,0)</f>
        <v>0</v>
      </c>
    </row>
    <row r="9056" spans="12:17" x14ac:dyDescent="0.25">
      <c r="L9056" s="38">
        <f>IF(AND(Colin!$G9056=$B$1,Colin!$H9056=$C$3),Colin!$I9056,)</f>
        <v>0</v>
      </c>
      <c r="M9056" s="38">
        <f>IF(AND(Colin!$G9056=$B$1,Colin!$H9056&lt;=$C$3),Colin!$I9056,)</f>
        <v>0</v>
      </c>
      <c r="N9056" s="38">
        <f>IF(AND(Colin!$G9056=$B$2,Colin!$H9056=$C$3),Colin!$I9056,)</f>
        <v>0</v>
      </c>
      <c r="O9056" s="38">
        <f>IF(AND(Colin!$G9056=$B$2,Colin!$H9056&lt;=$C$3),Colin!$I9056,)</f>
        <v>0</v>
      </c>
      <c r="P9056" s="38">
        <f>IF(Colin!$G9056&lt;$B$2,Colin!$I9056,0)</f>
        <v>0</v>
      </c>
      <c r="Q9056" s="38">
        <f>IF(Colin!$G9056&lt;$B$1,Colin!$I9056,0)</f>
        <v>0</v>
      </c>
    </row>
    <row r="9057" spans="12:17" x14ac:dyDescent="0.25">
      <c r="L9057" s="38">
        <f>IF(AND(Colin!$G9057=$B$1,Colin!$H9057=$C$3),Colin!$I9057,)</f>
        <v>0</v>
      </c>
      <c r="M9057" s="38">
        <f>IF(AND(Colin!$G9057=$B$1,Colin!$H9057&lt;=$C$3),Colin!$I9057,)</f>
        <v>0</v>
      </c>
      <c r="N9057" s="38">
        <f>IF(AND(Colin!$G9057=$B$2,Colin!$H9057=$C$3),Colin!$I9057,)</f>
        <v>0</v>
      </c>
      <c r="O9057" s="38">
        <f>IF(AND(Colin!$G9057=$B$2,Colin!$H9057&lt;=$C$3),Colin!$I9057,)</f>
        <v>0</v>
      </c>
      <c r="P9057" s="38">
        <f>IF(Colin!$G9057&lt;$B$2,Colin!$I9057,0)</f>
        <v>0</v>
      </c>
      <c r="Q9057" s="38">
        <f>IF(Colin!$G9057&lt;$B$1,Colin!$I9057,0)</f>
        <v>0</v>
      </c>
    </row>
    <row r="9058" spans="12:17" x14ac:dyDescent="0.25">
      <c r="L9058" s="38">
        <f>IF(AND(Colin!$G9058=$B$1,Colin!$H9058=$C$3),Colin!$I9058,)</f>
        <v>0</v>
      </c>
      <c r="M9058" s="38">
        <f>IF(AND(Colin!$G9058=$B$1,Colin!$H9058&lt;=$C$3),Colin!$I9058,)</f>
        <v>0</v>
      </c>
      <c r="N9058" s="38">
        <f>IF(AND(Colin!$G9058=$B$2,Colin!$H9058=$C$3),Colin!$I9058,)</f>
        <v>0</v>
      </c>
      <c r="O9058" s="38">
        <f>IF(AND(Colin!$G9058=$B$2,Colin!$H9058&lt;=$C$3),Colin!$I9058,)</f>
        <v>0</v>
      </c>
      <c r="P9058" s="38">
        <f>IF(Colin!$G9058&lt;$B$2,Colin!$I9058,0)</f>
        <v>0</v>
      </c>
      <c r="Q9058" s="38">
        <f>IF(Colin!$G9058&lt;$B$1,Colin!$I9058,0)</f>
        <v>0</v>
      </c>
    </row>
    <row r="9059" spans="12:17" x14ac:dyDescent="0.25">
      <c r="L9059" s="38">
        <f>IF(AND(Colin!$G9059=$B$1,Colin!$H9059=$C$3),Colin!$I9059,)</f>
        <v>0</v>
      </c>
      <c r="M9059" s="38">
        <f>IF(AND(Colin!$G9059=$B$1,Colin!$H9059&lt;=$C$3),Colin!$I9059,)</f>
        <v>0</v>
      </c>
      <c r="N9059" s="38">
        <f>IF(AND(Colin!$G9059=$B$2,Colin!$H9059=$C$3),Colin!$I9059,)</f>
        <v>0</v>
      </c>
      <c r="O9059" s="38">
        <f>IF(AND(Colin!$G9059=$B$2,Colin!$H9059&lt;=$C$3),Colin!$I9059,)</f>
        <v>0</v>
      </c>
      <c r="P9059" s="38">
        <f>IF(Colin!$G9059&lt;$B$2,Colin!$I9059,0)</f>
        <v>0</v>
      </c>
      <c r="Q9059" s="38">
        <f>IF(Colin!$G9059&lt;$B$1,Colin!$I9059,0)</f>
        <v>0</v>
      </c>
    </row>
    <row r="9060" spans="12:17" x14ac:dyDescent="0.25">
      <c r="L9060" s="38">
        <f>IF(AND(Colin!$G9060=$B$1,Colin!$H9060=$C$3),Colin!$I9060,)</f>
        <v>0</v>
      </c>
      <c r="M9060" s="38">
        <f>IF(AND(Colin!$G9060=$B$1,Colin!$H9060&lt;=$C$3),Colin!$I9060,)</f>
        <v>0</v>
      </c>
      <c r="N9060" s="38">
        <f>IF(AND(Colin!$G9060=$B$2,Colin!$H9060=$C$3),Colin!$I9060,)</f>
        <v>0</v>
      </c>
      <c r="O9060" s="38">
        <f>IF(AND(Colin!$G9060=$B$2,Colin!$H9060&lt;=$C$3),Colin!$I9060,)</f>
        <v>0</v>
      </c>
      <c r="P9060" s="38">
        <f>IF(Colin!$G9060&lt;$B$2,Colin!$I9060,0)</f>
        <v>0</v>
      </c>
      <c r="Q9060" s="38">
        <f>IF(Colin!$G9060&lt;$B$1,Colin!$I9060,0)</f>
        <v>0</v>
      </c>
    </row>
    <row r="9061" spans="12:17" x14ac:dyDescent="0.25">
      <c r="L9061" s="38">
        <f>IF(AND(Colin!$G9061=$B$1,Colin!$H9061=$C$3),Colin!$I9061,)</f>
        <v>0</v>
      </c>
      <c r="M9061" s="38">
        <f>IF(AND(Colin!$G9061=$B$1,Colin!$H9061&lt;=$C$3),Colin!$I9061,)</f>
        <v>0</v>
      </c>
      <c r="N9061" s="38">
        <f>IF(AND(Colin!$G9061=$B$2,Colin!$H9061=$C$3),Colin!$I9061,)</f>
        <v>0</v>
      </c>
      <c r="O9061" s="38">
        <f>IF(AND(Colin!$G9061=$B$2,Colin!$H9061&lt;=$C$3),Colin!$I9061,)</f>
        <v>0</v>
      </c>
      <c r="P9061" s="38">
        <f>IF(Colin!$G9061&lt;$B$2,Colin!$I9061,0)</f>
        <v>0</v>
      </c>
      <c r="Q9061" s="38">
        <f>IF(Colin!$G9061&lt;$B$1,Colin!$I9061,0)</f>
        <v>0</v>
      </c>
    </row>
    <row r="9062" spans="12:17" x14ac:dyDescent="0.25">
      <c r="L9062" s="38">
        <f>IF(AND(Colin!$G9062=$B$1,Colin!$H9062=$C$3),Colin!$I9062,)</f>
        <v>0</v>
      </c>
      <c r="M9062" s="38">
        <f>IF(AND(Colin!$G9062=$B$1,Colin!$H9062&lt;=$C$3),Colin!$I9062,)</f>
        <v>0</v>
      </c>
      <c r="N9062" s="38">
        <f>IF(AND(Colin!$G9062=$B$2,Colin!$H9062=$C$3),Colin!$I9062,)</f>
        <v>0</v>
      </c>
      <c r="O9062" s="38">
        <f>IF(AND(Colin!$G9062=$B$2,Colin!$H9062&lt;=$C$3),Colin!$I9062,)</f>
        <v>0</v>
      </c>
      <c r="P9062" s="38">
        <f>IF(Colin!$G9062&lt;$B$2,Colin!$I9062,0)</f>
        <v>0</v>
      </c>
      <c r="Q9062" s="38">
        <f>IF(Colin!$G9062&lt;$B$1,Colin!$I9062,0)</f>
        <v>0</v>
      </c>
    </row>
    <row r="9063" spans="12:17" x14ac:dyDescent="0.25">
      <c r="L9063" s="38">
        <f>IF(AND(Colin!$G9063=$B$1,Colin!$H9063=$C$3),Colin!$I9063,)</f>
        <v>0</v>
      </c>
      <c r="M9063" s="38">
        <f>IF(AND(Colin!$G9063=$B$1,Colin!$H9063&lt;=$C$3),Colin!$I9063,)</f>
        <v>0</v>
      </c>
      <c r="N9063" s="38">
        <f>IF(AND(Colin!$G9063=$B$2,Colin!$H9063=$C$3),Colin!$I9063,)</f>
        <v>0</v>
      </c>
      <c r="O9063" s="38">
        <f>IF(AND(Colin!$G9063=$B$2,Colin!$H9063&lt;=$C$3),Colin!$I9063,)</f>
        <v>0</v>
      </c>
      <c r="P9063" s="38">
        <f>IF(Colin!$G9063&lt;$B$2,Colin!$I9063,0)</f>
        <v>0</v>
      </c>
      <c r="Q9063" s="38">
        <f>IF(Colin!$G9063&lt;$B$1,Colin!$I9063,0)</f>
        <v>0</v>
      </c>
    </row>
    <row r="9064" spans="12:17" x14ac:dyDescent="0.25">
      <c r="L9064" s="38">
        <f>IF(AND(Colin!$G9064=$B$1,Colin!$H9064=$C$3),Colin!$I9064,)</f>
        <v>0</v>
      </c>
      <c r="M9064" s="38">
        <f>IF(AND(Colin!$G9064=$B$1,Colin!$H9064&lt;=$C$3),Colin!$I9064,)</f>
        <v>0</v>
      </c>
      <c r="N9064" s="38">
        <f>IF(AND(Colin!$G9064=$B$2,Colin!$H9064=$C$3),Colin!$I9064,)</f>
        <v>0</v>
      </c>
      <c r="O9064" s="38">
        <f>IF(AND(Colin!$G9064=$B$2,Colin!$H9064&lt;=$C$3),Colin!$I9064,)</f>
        <v>0</v>
      </c>
      <c r="P9064" s="38">
        <f>IF(Colin!$G9064&lt;$B$2,Colin!$I9064,0)</f>
        <v>0</v>
      </c>
      <c r="Q9064" s="38">
        <f>IF(Colin!$G9064&lt;$B$1,Colin!$I9064,0)</f>
        <v>0</v>
      </c>
    </row>
    <row r="9065" spans="12:17" x14ac:dyDescent="0.25">
      <c r="L9065" s="38">
        <f>IF(AND(Colin!$G9065=$B$1,Colin!$H9065=$C$3),Colin!$I9065,)</f>
        <v>0</v>
      </c>
      <c r="M9065" s="38">
        <f>IF(AND(Colin!$G9065=$B$1,Colin!$H9065&lt;=$C$3),Colin!$I9065,)</f>
        <v>0</v>
      </c>
      <c r="N9065" s="38">
        <f>IF(AND(Colin!$G9065=$B$2,Colin!$H9065=$C$3),Colin!$I9065,)</f>
        <v>0</v>
      </c>
      <c r="O9065" s="38">
        <f>IF(AND(Colin!$G9065=$B$2,Colin!$H9065&lt;=$C$3),Colin!$I9065,)</f>
        <v>0</v>
      </c>
      <c r="P9065" s="38">
        <f>IF(Colin!$G9065&lt;$B$2,Colin!$I9065,0)</f>
        <v>0</v>
      </c>
      <c r="Q9065" s="38">
        <f>IF(Colin!$G9065&lt;$B$1,Colin!$I9065,0)</f>
        <v>0</v>
      </c>
    </row>
    <row r="9066" spans="12:17" x14ac:dyDescent="0.25">
      <c r="L9066" s="38">
        <f>IF(AND(Colin!$G9066=$B$1,Colin!$H9066=$C$3),Colin!$I9066,)</f>
        <v>0</v>
      </c>
      <c r="M9066" s="38">
        <f>IF(AND(Colin!$G9066=$B$1,Colin!$H9066&lt;=$C$3),Colin!$I9066,)</f>
        <v>0</v>
      </c>
      <c r="N9066" s="38">
        <f>IF(AND(Colin!$G9066=$B$2,Colin!$H9066=$C$3),Colin!$I9066,)</f>
        <v>0</v>
      </c>
      <c r="O9066" s="38">
        <f>IF(AND(Colin!$G9066=$B$2,Colin!$H9066&lt;=$C$3),Colin!$I9066,)</f>
        <v>0</v>
      </c>
      <c r="P9066" s="38">
        <f>IF(Colin!$G9066&lt;$B$2,Colin!$I9066,0)</f>
        <v>0</v>
      </c>
      <c r="Q9066" s="38">
        <f>IF(Colin!$G9066&lt;$B$1,Colin!$I9066,0)</f>
        <v>0</v>
      </c>
    </row>
    <row r="9067" spans="12:17" x14ac:dyDescent="0.25">
      <c r="L9067" s="38">
        <f>IF(AND(Colin!$G9067=$B$1,Colin!$H9067=$C$3),Colin!$I9067,)</f>
        <v>0</v>
      </c>
      <c r="M9067" s="38">
        <f>IF(AND(Colin!$G9067=$B$1,Colin!$H9067&lt;=$C$3),Colin!$I9067,)</f>
        <v>0</v>
      </c>
      <c r="N9067" s="38">
        <f>IF(AND(Colin!$G9067=$B$2,Colin!$H9067=$C$3),Colin!$I9067,)</f>
        <v>0</v>
      </c>
      <c r="O9067" s="38">
        <f>IF(AND(Colin!$G9067=$B$2,Colin!$H9067&lt;=$C$3),Colin!$I9067,)</f>
        <v>0</v>
      </c>
      <c r="P9067" s="38">
        <f>IF(Colin!$G9067&lt;$B$2,Colin!$I9067,0)</f>
        <v>0</v>
      </c>
      <c r="Q9067" s="38">
        <f>IF(Colin!$G9067&lt;$B$1,Colin!$I9067,0)</f>
        <v>0</v>
      </c>
    </row>
    <row r="9068" spans="12:17" x14ac:dyDescent="0.25">
      <c r="L9068" s="38">
        <f>IF(AND(Colin!$G9068=$B$1,Colin!$H9068=$C$3),Colin!$I9068,)</f>
        <v>0</v>
      </c>
      <c r="M9068" s="38">
        <f>IF(AND(Colin!$G9068=$B$1,Colin!$H9068&lt;=$C$3),Colin!$I9068,)</f>
        <v>0</v>
      </c>
      <c r="N9068" s="38">
        <f>IF(AND(Colin!$G9068=$B$2,Colin!$H9068=$C$3),Colin!$I9068,)</f>
        <v>0</v>
      </c>
      <c r="O9068" s="38">
        <f>IF(AND(Colin!$G9068=$B$2,Colin!$H9068&lt;=$C$3),Colin!$I9068,)</f>
        <v>0</v>
      </c>
      <c r="P9068" s="38">
        <f>IF(Colin!$G9068&lt;$B$2,Colin!$I9068,0)</f>
        <v>0</v>
      </c>
      <c r="Q9068" s="38">
        <f>IF(Colin!$G9068&lt;$B$1,Colin!$I9068,0)</f>
        <v>0</v>
      </c>
    </row>
    <row r="9069" spans="12:17" x14ac:dyDescent="0.25">
      <c r="L9069" s="38">
        <f>IF(AND(Colin!$G9069=$B$1,Colin!$H9069=$C$3),Colin!$I9069,)</f>
        <v>0</v>
      </c>
      <c r="M9069" s="38">
        <f>IF(AND(Colin!$G9069=$B$1,Colin!$H9069&lt;=$C$3),Colin!$I9069,)</f>
        <v>0</v>
      </c>
      <c r="N9069" s="38">
        <f>IF(AND(Colin!$G9069=$B$2,Colin!$H9069=$C$3),Colin!$I9069,)</f>
        <v>0</v>
      </c>
      <c r="O9069" s="38">
        <f>IF(AND(Colin!$G9069=$B$2,Colin!$H9069&lt;=$C$3),Colin!$I9069,)</f>
        <v>0</v>
      </c>
      <c r="P9069" s="38">
        <f>IF(Colin!$G9069&lt;$B$2,Colin!$I9069,0)</f>
        <v>0</v>
      </c>
      <c r="Q9069" s="38">
        <f>IF(Colin!$G9069&lt;$B$1,Colin!$I9069,0)</f>
        <v>0</v>
      </c>
    </row>
    <row r="9070" spans="12:17" x14ac:dyDescent="0.25">
      <c r="L9070" s="38">
        <f>IF(AND(Colin!$G9070=$B$1,Colin!$H9070=$C$3),Colin!$I9070,)</f>
        <v>0</v>
      </c>
      <c r="M9070" s="38">
        <f>IF(AND(Colin!$G9070=$B$1,Colin!$H9070&lt;=$C$3),Colin!$I9070,)</f>
        <v>0</v>
      </c>
      <c r="N9070" s="38">
        <f>IF(AND(Colin!$G9070=$B$2,Colin!$H9070=$C$3),Colin!$I9070,)</f>
        <v>0</v>
      </c>
      <c r="O9070" s="38">
        <f>IF(AND(Colin!$G9070=$B$2,Colin!$H9070&lt;=$C$3),Colin!$I9070,)</f>
        <v>0</v>
      </c>
      <c r="P9070" s="38">
        <f>IF(Colin!$G9070&lt;$B$2,Colin!$I9070,0)</f>
        <v>0</v>
      </c>
      <c r="Q9070" s="38">
        <f>IF(Colin!$G9070&lt;$B$1,Colin!$I9070,0)</f>
        <v>0</v>
      </c>
    </row>
    <row r="9071" spans="12:17" x14ac:dyDescent="0.25">
      <c r="L9071" s="38">
        <f>IF(AND(Colin!$G9071=$B$1,Colin!$H9071=$C$3),Colin!$I9071,)</f>
        <v>0</v>
      </c>
      <c r="M9071" s="38">
        <f>IF(AND(Colin!$G9071=$B$1,Colin!$H9071&lt;=$C$3),Colin!$I9071,)</f>
        <v>0</v>
      </c>
      <c r="N9071" s="38">
        <f>IF(AND(Colin!$G9071=$B$2,Colin!$H9071=$C$3),Colin!$I9071,)</f>
        <v>0</v>
      </c>
      <c r="O9071" s="38">
        <f>IF(AND(Colin!$G9071=$B$2,Colin!$H9071&lt;=$C$3),Colin!$I9071,)</f>
        <v>0</v>
      </c>
      <c r="P9071" s="38">
        <f>IF(Colin!$G9071&lt;$B$2,Colin!$I9071,0)</f>
        <v>0</v>
      </c>
      <c r="Q9071" s="38">
        <f>IF(Colin!$G9071&lt;$B$1,Colin!$I9071,0)</f>
        <v>0</v>
      </c>
    </row>
    <row r="9072" spans="12:17" x14ac:dyDescent="0.25">
      <c r="L9072" s="38">
        <f>IF(AND(Colin!$G9072=$B$1,Colin!$H9072=$C$3),Colin!$I9072,)</f>
        <v>0</v>
      </c>
      <c r="M9072" s="38">
        <f>IF(AND(Colin!$G9072=$B$1,Colin!$H9072&lt;=$C$3),Colin!$I9072,)</f>
        <v>0</v>
      </c>
      <c r="N9072" s="38">
        <f>IF(AND(Colin!$G9072=$B$2,Colin!$H9072=$C$3),Colin!$I9072,)</f>
        <v>0</v>
      </c>
      <c r="O9072" s="38">
        <f>IF(AND(Colin!$G9072=$B$2,Colin!$H9072&lt;=$C$3),Colin!$I9072,)</f>
        <v>0</v>
      </c>
      <c r="P9072" s="38">
        <f>IF(Colin!$G9072&lt;$B$2,Colin!$I9072,0)</f>
        <v>0</v>
      </c>
      <c r="Q9072" s="38">
        <f>IF(Colin!$G9072&lt;$B$1,Colin!$I9072,0)</f>
        <v>0</v>
      </c>
    </row>
    <row r="9073" spans="12:17" x14ac:dyDescent="0.25">
      <c r="L9073" s="38">
        <f>IF(AND(Colin!$G9073=$B$1,Colin!$H9073=$C$3),Colin!$I9073,)</f>
        <v>0</v>
      </c>
      <c r="M9073" s="38">
        <f>IF(AND(Colin!$G9073=$B$1,Colin!$H9073&lt;=$C$3),Colin!$I9073,)</f>
        <v>0</v>
      </c>
      <c r="N9073" s="38">
        <f>IF(AND(Colin!$G9073=$B$2,Colin!$H9073=$C$3),Colin!$I9073,)</f>
        <v>0</v>
      </c>
      <c r="O9073" s="38">
        <f>IF(AND(Colin!$G9073=$B$2,Colin!$H9073&lt;=$C$3),Colin!$I9073,)</f>
        <v>0</v>
      </c>
      <c r="P9073" s="38">
        <f>IF(Colin!$G9073&lt;$B$2,Colin!$I9073,0)</f>
        <v>0</v>
      </c>
      <c r="Q9073" s="38">
        <f>IF(Colin!$G9073&lt;$B$1,Colin!$I9073,0)</f>
        <v>0</v>
      </c>
    </row>
    <row r="9074" spans="12:17" x14ac:dyDescent="0.25">
      <c r="L9074" s="38">
        <f>IF(AND(Colin!$G9074=$B$1,Colin!$H9074=$C$3),Colin!$I9074,)</f>
        <v>0</v>
      </c>
      <c r="M9074" s="38">
        <f>IF(AND(Colin!$G9074=$B$1,Colin!$H9074&lt;=$C$3),Colin!$I9074,)</f>
        <v>0</v>
      </c>
      <c r="N9074" s="38">
        <f>IF(AND(Colin!$G9074=$B$2,Colin!$H9074=$C$3),Colin!$I9074,)</f>
        <v>0</v>
      </c>
      <c r="O9074" s="38">
        <f>IF(AND(Colin!$G9074=$B$2,Colin!$H9074&lt;=$C$3),Colin!$I9074,)</f>
        <v>0</v>
      </c>
      <c r="P9074" s="38">
        <f>IF(Colin!$G9074&lt;$B$2,Colin!$I9074,0)</f>
        <v>0</v>
      </c>
      <c r="Q9074" s="38">
        <f>IF(Colin!$G9074&lt;$B$1,Colin!$I9074,0)</f>
        <v>0</v>
      </c>
    </row>
    <row r="9075" spans="12:17" x14ac:dyDescent="0.25">
      <c r="L9075" s="38">
        <f>IF(AND(Colin!$G9075=$B$1,Colin!$H9075=$C$3),Colin!$I9075,)</f>
        <v>0</v>
      </c>
      <c r="M9075" s="38">
        <f>IF(AND(Colin!$G9075=$B$1,Colin!$H9075&lt;=$C$3),Colin!$I9075,)</f>
        <v>0</v>
      </c>
      <c r="N9075" s="38">
        <f>IF(AND(Colin!$G9075=$B$2,Colin!$H9075=$C$3),Colin!$I9075,)</f>
        <v>0</v>
      </c>
      <c r="O9075" s="38">
        <f>IF(AND(Colin!$G9075=$B$2,Colin!$H9075&lt;=$C$3),Colin!$I9075,)</f>
        <v>0</v>
      </c>
      <c r="P9075" s="38">
        <f>IF(Colin!$G9075&lt;$B$2,Colin!$I9075,0)</f>
        <v>0</v>
      </c>
      <c r="Q9075" s="38">
        <f>IF(Colin!$G9075&lt;$B$1,Colin!$I9075,0)</f>
        <v>0</v>
      </c>
    </row>
    <row r="9076" spans="12:17" x14ac:dyDescent="0.25">
      <c r="L9076" s="38">
        <f>IF(AND(Colin!$G9076=$B$1,Colin!$H9076=$C$3),Colin!$I9076,)</f>
        <v>0</v>
      </c>
      <c r="M9076" s="38">
        <f>IF(AND(Colin!$G9076=$B$1,Colin!$H9076&lt;=$C$3),Colin!$I9076,)</f>
        <v>0</v>
      </c>
      <c r="N9076" s="38">
        <f>IF(AND(Colin!$G9076=$B$2,Colin!$H9076=$C$3),Colin!$I9076,)</f>
        <v>0</v>
      </c>
      <c r="O9076" s="38">
        <f>IF(AND(Colin!$G9076=$B$2,Colin!$H9076&lt;=$C$3),Colin!$I9076,)</f>
        <v>0</v>
      </c>
      <c r="P9076" s="38">
        <f>IF(Colin!$G9076&lt;$B$2,Colin!$I9076,0)</f>
        <v>0</v>
      </c>
      <c r="Q9076" s="38">
        <f>IF(Colin!$G9076&lt;$B$1,Colin!$I9076,0)</f>
        <v>0</v>
      </c>
    </row>
    <row r="9077" spans="12:17" x14ac:dyDescent="0.25">
      <c r="L9077" s="38">
        <f>IF(AND(Colin!$G9077=$B$1,Colin!$H9077=$C$3),Colin!$I9077,)</f>
        <v>0</v>
      </c>
      <c r="M9077" s="38">
        <f>IF(AND(Colin!$G9077=$B$1,Colin!$H9077&lt;=$C$3),Colin!$I9077,)</f>
        <v>0</v>
      </c>
      <c r="N9077" s="38">
        <f>IF(AND(Colin!$G9077=$B$2,Colin!$H9077=$C$3),Colin!$I9077,)</f>
        <v>0</v>
      </c>
      <c r="O9077" s="38">
        <f>IF(AND(Colin!$G9077=$B$2,Colin!$H9077&lt;=$C$3),Colin!$I9077,)</f>
        <v>0</v>
      </c>
      <c r="P9077" s="38">
        <f>IF(Colin!$G9077&lt;$B$2,Colin!$I9077,0)</f>
        <v>0</v>
      </c>
      <c r="Q9077" s="38">
        <f>IF(Colin!$G9077&lt;$B$1,Colin!$I9077,0)</f>
        <v>0</v>
      </c>
    </row>
    <row r="9078" spans="12:17" x14ac:dyDescent="0.25">
      <c r="L9078" s="38">
        <f>IF(AND(Colin!$G9078=$B$1,Colin!$H9078=$C$3),Colin!$I9078,)</f>
        <v>0</v>
      </c>
      <c r="M9078" s="38">
        <f>IF(AND(Colin!$G9078=$B$1,Colin!$H9078&lt;=$C$3),Colin!$I9078,)</f>
        <v>0</v>
      </c>
      <c r="N9078" s="38">
        <f>IF(AND(Colin!$G9078=$B$2,Colin!$H9078=$C$3),Colin!$I9078,)</f>
        <v>0</v>
      </c>
      <c r="O9078" s="38">
        <f>IF(AND(Colin!$G9078=$B$2,Colin!$H9078&lt;=$C$3),Colin!$I9078,)</f>
        <v>0</v>
      </c>
      <c r="P9078" s="38">
        <f>IF(Colin!$G9078&lt;$B$2,Colin!$I9078,0)</f>
        <v>0</v>
      </c>
      <c r="Q9078" s="38">
        <f>IF(Colin!$G9078&lt;$B$1,Colin!$I9078,0)</f>
        <v>0</v>
      </c>
    </row>
    <row r="9079" spans="12:17" x14ac:dyDescent="0.25">
      <c r="L9079" s="38">
        <f>IF(AND(Colin!$G9079=$B$1,Colin!$H9079=$C$3),Colin!$I9079,)</f>
        <v>0</v>
      </c>
      <c r="M9079" s="38">
        <f>IF(AND(Colin!$G9079=$B$1,Colin!$H9079&lt;=$C$3),Colin!$I9079,)</f>
        <v>0</v>
      </c>
      <c r="N9079" s="38">
        <f>IF(AND(Colin!$G9079=$B$2,Colin!$H9079=$C$3),Colin!$I9079,)</f>
        <v>0</v>
      </c>
      <c r="O9079" s="38">
        <f>IF(AND(Colin!$G9079=$B$2,Colin!$H9079&lt;=$C$3),Colin!$I9079,)</f>
        <v>0</v>
      </c>
      <c r="P9079" s="38">
        <f>IF(Colin!$G9079&lt;$B$2,Colin!$I9079,0)</f>
        <v>0</v>
      </c>
      <c r="Q9079" s="38">
        <f>IF(Colin!$G9079&lt;$B$1,Colin!$I9079,0)</f>
        <v>0</v>
      </c>
    </row>
    <row r="9080" spans="12:17" x14ac:dyDescent="0.25">
      <c r="L9080" s="38">
        <f>IF(AND(Colin!$G9080=$B$1,Colin!$H9080=$C$3),Colin!$I9080,)</f>
        <v>0</v>
      </c>
      <c r="M9080" s="38">
        <f>IF(AND(Colin!$G9080=$B$1,Colin!$H9080&lt;=$C$3),Colin!$I9080,)</f>
        <v>0</v>
      </c>
      <c r="N9080" s="38">
        <f>IF(AND(Colin!$G9080=$B$2,Colin!$H9080=$C$3),Colin!$I9080,)</f>
        <v>0</v>
      </c>
      <c r="O9080" s="38">
        <f>IF(AND(Colin!$G9080=$B$2,Colin!$H9080&lt;=$C$3),Colin!$I9080,)</f>
        <v>0</v>
      </c>
      <c r="P9080" s="38">
        <f>IF(Colin!$G9080&lt;$B$2,Colin!$I9080,0)</f>
        <v>0</v>
      </c>
      <c r="Q9080" s="38">
        <f>IF(Colin!$G9080&lt;$B$1,Colin!$I9080,0)</f>
        <v>0</v>
      </c>
    </row>
    <row r="9081" spans="12:17" x14ac:dyDescent="0.25">
      <c r="L9081" s="38">
        <f>IF(AND(Colin!$G9081=$B$1,Colin!$H9081=$C$3),Colin!$I9081,)</f>
        <v>0</v>
      </c>
      <c r="M9081" s="38">
        <f>IF(AND(Colin!$G9081=$B$1,Colin!$H9081&lt;=$C$3),Colin!$I9081,)</f>
        <v>0</v>
      </c>
      <c r="N9081" s="38">
        <f>IF(AND(Colin!$G9081=$B$2,Colin!$H9081=$C$3),Colin!$I9081,)</f>
        <v>0</v>
      </c>
      <c r="O9081" s="38">
        <f>IF(AND(Colin!$G9081=$B$2,Colin!$H9081&lt;=$C$3),Colin!$I9081,)</f>
        <v>0</v>
      </c>
      <c r="P9081" s="38">
        <f>IF(Colin!$G9081&lt;$B$2,Colin!$I9081,0)</f>
        <v>0</v>
      </c>
      <c r="Q9081" s="38">
        <f>IF(Colin!$G9081&lt;$B$1,Colin!$I9081,0)</f>
        <v>0</v>
      </c>
    </row>
    <row r="9082" spans="12:17" x14ac:dyDescent="0.25">
      <c r="L9082" s="38">
        <f>IF(AND(Colin!$G9082=$B$1,Colin!$H9082=$C$3),Colin!$I9082,)</f>
        <v>0</v>
      </c>
      <c r="M9082" s="38">
        <f>IF(AND(Colin!$G9082=$B$1,Colin!$H9082&lt;=$C$3),Colin!$I9082,)</f>
        <v>0</v>
      </c>
      <c r="N9082" s="38">
        <f>IF(AND(Colin!$G9082=$B$2,Colin!$H9082=$C$3),Colin!$I9082,)</f>
        <v>0</v>
      </c>
      <c r="O9082" s="38">
        <f>IF(AND(Colin!$G9082=$B$2,Colin!$H9082&lt;=$C$3),Colin!$I9082,)</f>
        <v>0</v>
      </c>
      <c r="P9082" s="38">
        <f>IF(Colin!$G9082&lt;$B$2,Colin!$I9082,0)</f>
        <v>0</v>
      </c>
      <c r="Q9082" s="38">
        <f>IF(Colin!$G9082&lt;$B$1,Colin!$I9082,0)</f>
        <v>0</v>
      </c>
    </row>
    <row r="9083" spans="12:17" x14ac:dyDescent="0.25">
      <c r="L9083" s="38">
        <f>IF(AND(Colin!$G9083=$B$1,Colin!$H9083=$C$3),Colin!$I9083,)</f>
        <v>0</v>
      </c>
      <c r="M9083" s="38">
        <f>IF(AND(Colin!$G9083=$B$1,Colin!$H9083&lt;=$C$3),Colin!$I9083,)</f>
        <v>0</v>
      </c>
      <c r="N9083" s="38">
        <f>IF(AND(Colin!$G9083=$B$2,Colin!$H9083=$C$3),Colin!$I9083,)</f>
        <v>0</v>
      </c>
      <c r="O9083" s="38">
        <f>IF(AND(Colin!$G9083=$B$2,Colin!$H9083&lt;=$C$3),Colin!$I9083,)</f>
        <v>0</v>
      </c>
      <c r="P9083" s="38">
        <f>IF(Colin!$G9083&lt;$B$2,Colin!$I9083,0)</f>
        <v>0</v>
      </c>
      <c r="Q9083" s="38">
        <f>IF(Colin!$G9083&lt;$B$1,Colin!$I9083,0)</f>
        <v>0</v>
      </c>
    </row>
    <row r="9084" spans="12:17" x14ac:dyDescent="0.25">
      <c r="L9084" s="38">
        <f>IF(AND(Colin!$G9084=$B$1,Colin!$H9084=$C$3),Colin!$I9084,)</f>
        <v>0</v>
      </c>
      <c r="M9084" s="38">
        <f>IF(AND(Colin!$G9084=$B$1,Colin!$H9084&lt;=$C$3),Colin!$I9084,)</f>
        <v>0</v>
      </c>
      <c r="N9084" s="38">
        <f>IF(AND(Colin!$G9084=$B$2,Colin!$H9084=$C$3),Colin!$I9084,)</f>
        <v>0</v>
      </c>
      <c r="O9084" s="38">
        <f>IF(AND(Colin!$G9084=$B$2,Colin!$H9084&lt;=$C$3),Colin!$I9084,)</f>
        <v>0</v>
      </c>
      <c r="P9084" s="38">
        <f>IF(Colin!$G9084&lt;$B$2,Colin!$I9084,0)</f>
        <v>0</v>
      </c>
      <c r="Q9084" s="38">
        <f>IF(Colin!$G9084&lt;$B$1,Colin!$I9084,0)</f>
        <v>0</v>
      </c>
    </row>
    <row r="9085" spans="12:17" x14ac:dyDescent="0.25">
      <c r="L9085" s="38">
        <f>IF(AND(Colin!$G9085=$B$1,Colin!$H9085=$C$3),Colin!$I9085,)</f>
        <v>0</v>
      </c>
      <c r="M9085" s="38">
        <f>IF(AND(Colin!$G9085=$B$1,Colin!$H9085&lt;=$C$3),Colin!$I9085,)</f>
        <v>0</v>
      </c>
      <c r="N9085" s="38">
        <f>IF(AND(Colin!$G9085=$B$2,Colin!$H9085=$C$3),Colin!$I9085,)</f>
        <v>0</v>
      </c>
      <c r="O9085" s="38">
        <f>IF(AND(Colin!$G9085=$B$2,Colin!$H9085&lt;=$C$3),Colin!$I9085,)</f>
        <v>0</v>
      </c>
      <c r="P9085" s="38">
        <f>IF(Colin!$G9085&lt;$B$2,Colin!$I9085,0)</f>
        <v>0</v>
      </c>
      <c r="Q9085" s="38">
        <f>IF(Colin!$G9085&lt;$B$1,Colin!$I9085,0)</f>
        <v>0</v>
      </c>
    </row>
    <row r="9086" spans="12:17" x14ac:dyDescent="0.25">
      <c r="L9086" s="38">
        <f>IF(AND(Colin!$G9086=$B$1,Colin!$H9086=$C$3),Colin!$I9086,)</f>
        <v>0</v>
      </c>
      <c r="M9086" s="38">
        <f>IF(AND(Colin!$G9086=$B$1,Colin!$H9086&lt;=$C$3),Colin!$I9086,)</f>
        <v>0</v>
      </c>
      <c r="N9086" s="38">
        <f>IF(AND(Colin!$G9086=$B$2,Colin!$H9086=$C$3),Colin!$I9086,)</f>
        <v>0</v>
      </c>
      <c r="O9086" s="38">
        <f>IF(AND(Colin!$G9086=$B$2,Colin!$H9086&lt;=$C$3),Colin!$I9086,)</f>
        <v>0</v>
      </c>
      <c r="P9086" s="38">
        <f>IF(Colin!$G9086&lt;$B$2,Colin!$I9086,0)</f>
        <v>0</v>
      </c>
      <c r="Q9086" s="38">
        <f>IF(Colin!$G9086&lt;$B$1,Colin!$I9086,0)</f>
        <v>0</v>
      </c>
    </row>
    <row r="9087" spans="12:17" x14ac:dyDescent="0.25">
      <c r="L9087" s="38">
        <f>IF(AND(Colin!$G9087=$B$1,Colin!$H9087=$C$3),Colin!$I9087,)</f>
        <v>0</v>
      </c>
      <c r="M9087" s="38">
        <f>IF(AND(Colin!$G9087=$B$1,Colin!$H9087&lt;=$C$3),Colin!$I9087,)</f>
        <v>0</v>
      </c>
      <c r="N9087" s="38">
        <f>IF(AND(Colin!$G9087=$B$2,Colin!$H9087=$C$3),Colin!$I9087,)</f>
        <v>0</v>
      </c>
      <c r="O9087" s="38">
        <f>IF(AND(Colin!$G9087=$B$2,Colin!$H9087&lt;=$C$3),Colin!$I9087,)</f>
        <v>0</v>
      </c>
      <c r="P9087" s="38">
        <f>IF(Colin!$G9087&lt;$B$2,Colin!$I9087,0)</f>
        <v>0</v>
      </c>
      <c r="Q9087" s="38">
        <f>IF(Colin!$G9087&lt;$B$1,Colin!$I9087,0)</f>
        <v>0</v>
      </c>
    </row>
    <row r="9088" spans="12:17" x14ac:dyDescent="0.25">
      <c r="L9088" s="38">
        <f>IF(AND(Colin!$G9088=$B$1,Colin!$H9088=$C$3),Colin!$I9088,)</f>
        <v>0</v>
      </c>
      <c r="M9088" s="38">
        <f>IF(AND(Colin!$G9088=$B$1,Colin!$H9088&lt;=$C$3),Colin!$I9088,)</f>
        <v>0</v>
      </c>
      <c r="N9088" s="38">
        <f>IF(AND(Colin!$G9088=$B$2,Colin!$H9088=$C$3),Colin!$I9088,)</f>
        <v>0</v>
      </c>
      <c r="O9088" s="38">
        <f>IF(AND(Colin!$G9088=$B$2,Colin!$H9088&lt;=$C$3),Colin!$I9088,)</f>
        <v>0</v>
      </c>
      <c r="P9088" s="38">
        <f>IF(Colin!$G9088&lt;$B$2,Colin!$I9088,0)</f>
        <v>0</v>
      </c>
      <c r="Q9088" s="38">
        <f>IF(Colin!$G9088&lt;$B$1,Colin!$I9088,0)</f>
        <v>0</v>
      </c>
    </row>
    <row r="9089" spans="12:17" x14ac:dyDescent="0.25">
      <c r="L9089" s="38">
        <f>IF(AND(Colin!$G9089=$B$1,Colin!$H9089=$C$3),Colin!$I9089,)</f>
        <v>0</v>
      </c>
      <c r="M9089" s="38">
        <f>IF(AND(Colin!$G9089=$B$1,Colin!$H9089&lt;=$C$3),Colin!$I9089,)</f>
        <v>0</v>
      </c>
      <c r="N9089" s="38">
        <f>IF(AND(Colin!$G9089=$B$2,Colin!$H9089=$C$3),Colin!$I9089,)</f>
        <v>0</v>
      </c>
      <c r="O9089" s="38">
        <f>IF(AND(Colin!$G9089=$B$2,Colin!$H9089&lt;=$C$3),Colin!$I9089,)</f>
        <v>0</v>
      </c>
      <c r="P9089" s="38">
        <f>IF(Colin!$G9089&lt;$B$2,Colin!$I9089,0)</f>
        <v>0</v>
      </c>
      <c r="Q9089" s="38">
        <f>IF(Colin!$G9089&lt;$B$1,Colin!$I9089,0)</f>
        <v>0</v>
      </c>
    </row>
    <row r="9090" spans="12:17" x14ac:dyDescent="0.25">
      <c r="L9090" s="38">
        <f>IF(AND(Colin!$G9090=$B$1,Colin!$H9090=$C$3),Colin!$I9090,)</f>
        <v>0</v>
      </c>
      <c r="M9090" s="38">
        <f>IF(AND(Colin!$G9090=$B$1,Colin!$H9090&lt;=$C$3),Colin!$I9090,)</f>
        <v>0</v>
      </c>
      <c r="N9090" s="38">
        <f>IF(AND(Colin!$G9090=$B$2,Colin!$H9090=$C$3),Colin!$I9090,)</f>
        <v>0</v>
      </c>
      <c r="O9090" s="38">
        <f>IF(AND(Colin!$G9090=$B$2,Colin!$H9090&lt;=$C$3),Colin!$I9090,)</f>
        <v>0</v>
      </c>
      <c r="P9090" s="38">
        <f>IF(Colin!$G9090&lt;$B$2,Colin!$I9090,0)</f>
        <v>0</v>
      </c>
      <c r="Q9090" s="38">
        <f>IF(Colin!$G9090&lt;$B$1,Colin!$I9090,0)</f>
        <v>0</v>
      </c>
    </row>
    <row r="9091" spans="12:17" x14ac:dyDescent="0.25">
      <c r="L9091" s="38">
        <f>IF(AND(Colin!$G9091=$B$1,Colin!$H9091=$C$3),Colin!$I9091,)</f>
        <v>0</v>
      </c>
      <c r="M9091" s="38">
        <f>IF(AND(Colin!$G9091=$B$1,Colin!$H9091&lt;=$C$3),Colin!$I9091,)</f>
        <v>0</v>
      </c>
      <c r="N9091" s="38">
        <f>IF(AND(Colin!$G9091=$B$2,Colin!$H9091=$C$3),Colin!$I9091,)</f>
        <v>0</v>
      </c>
      <c r="O9091" s="38">
        <f>IF(AND(Colin!$G9091=$B$2,Colin!$H9091&lt;=$C$3),Colin!$I9091,)</f>
        <v>0</v>
      </c>
      <c r="P9091" s="38">
        <f>IF(Colin!$G9091&lt;$B$2,Colin!$I9091,0)</f>
        <v>0</v>
      </c>
      <c r="Q9091" s="38">
        <f>IF(Colin!$G9091&lt;$B$1,Colin!$I9091,0)</f>
        <v>0</v>
      </c>
    </row>
    <row r="9092" spans="12:17" x14ac:dyDescent="0.25">
      <c r="L9092" s="38">
        <f>IF(AND(Colin!$G9092=$B$1,Colin!$H9092=$C$3),Colin!$I9092,)</f>
        <v>0</v>
      </c>
      <c r="M9092" s="38">
        <f>IF(AND(Colin!$G9092=$B$1,Colin!$H9092&lt;=$C$3),Colin!$I9092,)</f>
        <v>0</v>
      </c>
      <c r="N9092" s="38">
        <f>IF(AND(Colin!$G9092=$B$2,Colin!$H9092=$C$3),Colin!$I9092,)</f>
        <v>0</v>
      </c>
      <c r="O9092" s="38">
        <f>IF(AND(Colin!$G9092=$B$2,Colin!$H9092&lt;=$C$3),Colin!$I9092,)</f>
        <v>0</v>
      </c>
      <c r="P9092" s="38">
        <f>IF(Colin!$G9092&lt;$B$2,Colin!$I9092,0)</f>
        <v>0</v>
      </c>
      <c r="Q9092" s="38">
        <f>IF(Colin!$G9092&lt;$B$1,Colin!$I9092,0)</f>
        <v>0</v>
      </c>
    </row>
    <row r="9093" spans="12:17" x14ac:dyDescent="0.25">
      <c r="L9093" s="38">
        <f>IF(AND(Colin!$G9093=$B$1,Colin!$H9093=$C$3),Colin!$I9093,)</f>
        <v>0</v>
      </c>
      <c r="M9093" s="38">
        <f>IF(AND(Colin!$G9093=$B$1,Colin!$H9093&lt;=$C$3),Colin!$I9093,)</f>
        <v>0</v>
      </c>
      <c r="N9093" s="38">
        <f>IF(AND(Colin!$G9093=$B$2,Colin!$H9093=$C$3),Colin!$I9093,)</f>
        <v>0</v>
      </c>
      <c r="O9093" s="38">
        <f>IF(AND(Colin!$G9093=$B$2,Colin!$H9093&lt;=$C$3),Colin!$I9093,)</f>
        <v>0</v>
      </c>
      <c r="P9093" s="38">
        <f>IF(Colin!$G9093&lt;$B$2,Colin!$I9093,0)</f>
        <v>0</v>
      </c>
      <c r="Q9093" s="38">
        <f>IF(Colin!$G9093&lt;$B$1,Colin!$I9093,0)</f>
        <v>0</v>
      </c>
    </row>
    <row r="9094" spans="12:17" x14ac:dyDescent="0.25">
      <c r="L9094" s="38">
        <f>IF(AND(Colin!$G9094=$B$1,Colin!$H9094=$C$3),Colin!$I9094,)</f>
        <v>0</v>
      </c>
      <c r="M9094" s="38">
        <f>IF(AND(Colin!$G9094=$B$1,Colin!$H9094&lt;=$C$3),Colin!$I9094,)</f>
        <v>0</v>
      </c>
      <c r="N9094" s="38">
        <f>IF(AND(Colin!$G9094=$B$2,Colin!$H9094=$C$3),Colin!$I9094,)</f>
        <v>0</v>
      </c>
      <c r="O9094" s="38">
        <f>IF(AND(Colin!$G9094=$B$2,Colin!$H9094&lt;=$C$3),Colin!$I9094,)</f>
        <v>0</v>
      </c>
      <c r="P9094" s="38">
        <f>IF(Colin!$G9094&lt;$B$2,Colin!$I9094,0)</f>
        <v>0</v>
      </c>
      <c r="Q9094" s="38">
        <f>IF(Colin!$G9094&lt;$B$1,Colin!$I9094,0)</f>
        <v>0</v>
      </c>
    </row>
    <row r="9095" spans="12:17" x14ac:dyDescent="0.25">
      <c r="L9095" s="38">
        <f>IF(AND(Colin!$G9095=$B$1,Colin!$H9095=$C$3),Colin!$I9095,)</f>
        <v>0</v>
      </c>
      <c r="M9095" s="38">
        <f>IF(AND(Colin!$G9095=$B$1,Colin!$H9095&lt;=$C$3),Colin!$I9095,)</f>
        <v>0</v>
      </c>
      <c r="N9095" s="38">
        <f>IF(AND(Colin!$G9095=$B$2,Colin!$H9095=$C$3),Colin!$I9095,)</f>
        <v>0</v>
      </c>
      <c r="O9095" s="38">
        <f>IF(AND(Colin!$G9095=$B$2,Colin!$H9095&lt;=$C$3),Colin!$I9095,)</f>
        <v>0</v>
      </c>
      <c r="P9095" s="38">
        <f>IF(Colin!$G9095&lt;$B$2,Colin!$I9095,0)</f>
        <v>0</v>
      </c>
      <c r="Q9095" s="38">
        <f>IF(Colin!$G9095&lt;$B$1,Colin!$I9095,0)</f>
        <v>0</v>
      </c>
    </row>
    <row r="9096" spans="12:17" x14ac:dyDescent="0.25">
      <c r="L9096" s="38">
        <f>IF(AND(Colin!$G9096=$B$1,Colin!$H9096=$C$3),Colin!$I9096,)</f>
        <v>0</v>
      </c>
      <c r="M9096" s="38">
        <f>IF(AND(Colin!$G9096=$B$1,Colin!$H9096&lt;=$C$3),Colin!$I9096,)</f>
        <v>0</v>
      </c>
      <c r="N9096" s="38">
        <f>IF(AND(Colin!$G9096=$B$2,Colin!$H9096=$C$3),Colin!$I9096,)</f>
        <v>0</v>
      </c>
      <c r="O9096" s="38">
        <f>IF(AND(Colin!$G9096=$B$2,Colin!$H9096&lt;=$C$3),Colin!$I9096,)</f>
        <v>0</v>
      </c>
      <c r="P9096" s="38">
        <f>IF(Colin!$G9096&lt;$B$2,Colin!$I9096,0)</f>
        <v>0</v>
      </c>
      <c r="Q9096" s="38">
        <f>IF(Colin!$G9096&lt;$B$1,Colin!$I9096,0)</f>
        <v>0</v>
      </c>
    </row>
    <row r="9097" spans="12:17" x14ac:dyDescent="0.25">
      <c r="L9097" s="38">
        <f>IF(AND(Colin!$G9097=$B$1,Colin!$H9097=$C$3),Colin!$I9097,)</f>
        <v>0</v>
      </c>
      <c r="M9097" s="38">
        <f>IF(AND(Colin!$G9097=$B$1,Colin!$H9097&lt;=$C$3),Colin!$I9097,)</f>
        <v>0</v>
      </c>
      <c r="N9097" s="38">
        <f>IF(AND(Colin!$G9097=$B$2,Colin!$H9097=$C$3),Colin!$I9097,)</f>
        <v>0</v>
      </c>
      <c r="O9097" s="38">
        <f>IF(AND(Colin!$G9097=$B$2,Colin!$H9097&lt;=$C$3),Colin!$I9097,)</f>
        <v>0</v>
      </c>
      <c r="P9097" s="38">
        <f>IF(Colin!$G9097&lt;$B$2,Colin!$I9097,0)</f>
        <v>0</v>
      </c>
      <c r="Q9097" s="38">
        <f>IF(Colin!$G9097&lt;$B$1,Colin!$I9097,0)</f>
        <v>0</v>
      </c>
    </row>
    <row r="9098" spans="12:17" x14ac:dyDescent="0.25">
      <c r="L9098" s="38">
        <f>IF(AND(Colin!$G9098=$B$1,Colin!$H9098=$C$3),Colin!$I9098,)</f>
        <v>0</v>
      </c>
      <c r="M9098" s="38">
        <f>IF(AND(Colin!$G9098=$B$1,Colin!$H9098&lt;=$C$3),Colin!$I9098,)</f>
        <v>0</v>
      </c>
      <c r="N9098" s="38">
        <f>IF(AND(Colin!$G9098=$B$2,Colin!$H9098=$C$3),Colin!$I9098,)</f>
        <v>0</v>
      </c>
      <c r="O9098" s="38">
        <f>IF(AND(Colin!$G9098=$B$2,Colin!$H9098&lt;=$C$3),Colin!$I9098,)</f>
        <v>0</v>
      </c>
      <c r="P9098" s="38">
        <f>IF(Colin!$G9098&lt;$B$2,Colin!$I9098,0)</f>
        <v>0</v>
      </c>
      <c r="Q9098" s="38">
        <f>IF(Colin!$G9098&lt;$B$1,Colin!$I9098,0)</f>
        <v>0</v>
      </c>
    </row>
    <row r="9099" spans="12:17" x14ac:dyDescent="0.25">
      <c r="L9099" s="38">
        <f>IF(AND(Colin!$G9099=$B$1,Colin!$H9099=$C$3),Colin!$I9099,)</f>
        <v>0</v>
      </c>
      <c r="M9099" s="38">
        <f>IF(AND(Colin!$G9099=$B$1,Colin!$H9099&lt;=$C$3),Colin!$I9099,)</f>
        <v>0</v>
      </c>
      <c r="N9099" s="38">
        <f>IF(AND(Colin!$G9099=$B$2,Colin!$H9099=$C$3),Colin!$I9099,)</f>
        <v>0</v>
      </c>
      <c r="O9099" s="38">
        <f>IF(AND(Colin!$G9099=$B$2,Colin!$H9099&lt;=$C$3),Colin!$I9099,)</f>
        <v>0</v>
      </c>
      <c r="P9099" s="38">
        <f>IF(Colin!$G9099&lt;$B$2,Colin!$I9099,0)</f>
        <v>0</v>
      </c>
      <c r="Q9099" s="38">
        <f>IF(Colin!$G9099&lt;$B$1,Colin!$I9099,0)</f>
        <v>0</v>
      </c>
    </row>
    <row r="9100" spans="12:17" x14ac:dyDescent="0.25">
      <c r="L9100" s="38">
        <f>IF(AND(Colin!$G9100=$B$1,Colin!$H9100=$C$3),Colin!$I9100,)</f>
        <v>0</v>
      </c>
      <c r="M9100" s="38">
        <f>IF(AND(Colin!$G9100=$B$1,Colin!$H9100&lt;=$C$3),Colin!$I9100,)</f>
        <v>0</v>
      </c>
      <c r="N9100" s="38">
        <f>IF(AND(Colin!$G9100=$B$2,Colin!$H9100=$C$3),Colin!$I9100,)</f>
        <v>0</v>
      </c>
      <c r="O9100" s="38">
        <f>IF(AND(Colin!$G9100=$B$2,Colin!$H9100&lt;=$C$3),Colin!$I9100,)</f>
        <v>0</v>
      </c>
      <c r="P9100" s="38">
        <f>IF(Colin!$G9100&lt;$B$2,Colin!$I9100,0)</f>
        <v>0</v>
      </c>
      <c r="Q9100" s="38">
        <f>IF(Colin!$G9100&lt;$B$1,Colin!$I9100,0)</f>
        <v>0</v>
      </c>
    </row>
    <row r="9101" spans="12:17" x14ac:dyDescent="0.25">
      <c r="L9101" s="38">
        <f>IF(AND(Colin!$G9101=$B$1,Colin!$H9101=$C$3),Colin!$I9101,)</f>
        <v>0</v>
      </c>
      <c r="M9101" s="38">
        <f>IF(AND(Colin!$G9101=$B$1,Colin!$H9101&lt;=$C$3),Colin!$I9101,)</f>
        <v>0</v>
      </c>
      <c r="N9101" s="38">
        <f>IF(AND(Colin!$G9101=$B$2,Colin!$H9101=$C$3),Colin!$I9101,)</f>
        <v>0</v>
      </c>
      <c r="O9101" s="38">
        <f>IF(AND(Colin!$G9101=$B$2,Colin!$H9101&lt;=$C$3),Colin!$I9101,)</f>
        <v>0</v>
      </c>
      <c r="P9101" s="38">
        <f>IF(Colin!$G9101&lt;$B$2,Colin!$I9101,0)</f>
        <v>0</v>
      </c>
      <c r="Q9101" s="38">
        <f>IF(Colin!$G9101&lt;$B$1,Colin!$I9101,0)</f>
        <v>0</v>
      </c>
    </row>
    <row r="9102" spans="12:17" x14ac:dyDescent="0.25">
      <c r="L9102" s="38">
        <f>IF(AND(Colin!$G9102=$B$1,Colin!$H9102=$C$3),Colin!$I9102,)</f>
        <v>0</v>
      </c>
      <c r="M9102" s="38">
        <f>IF(AND(Colin!$G9102=$B$1,Colin!$H9102&lt;=$C$3),Colin!$I9102,)</f>
        <v>0</v>
      </c>
      <c r="N9102" s="38">
        <f>IF(AND(Colin!$G9102=$B$2,Colin!$H9102=$C$3),Colin!$I9102,)</f>
        <v>0</v>
      </c>
      <c r="O9102" s="38">
        <f>IF(AND(Colin!$G9102=$B$2,Colin!$H9102&lt;=$C$3),Colin!$I9102,)</f>
        <v>0</v>
      </c>
      <c r="P9102" s="38">
        <f>IF(Colin!$G9102&lt;$B$2,Colin!$I9102,0)</f>
        <v>0</v>
      </c>
      <c r="Q9102" s="38">
        <f>IF(Colin!$G9102&lt;$B$1,Colin!$I9102,0)</f>
        <v>0</v>
      </c>
    </row>
    <row r="9103" spans="12:17" x14ac:dyDescent="0.25">
      <c r="L9103" s="38">
        <f>IF(AND(Colin!$G9103=$B$1,Colin!$H9103=$C$3),Colin!$I9103,)</f>
        <v>0</v>
      </c>
      <c r="M9103" s="38">
        <f>IF(AND(Colin!$G9103=$B$1,Colin!$H9103&lt;=$C$3),Colin!$I9103,)</f>
        <v>0</v>
      </c>
      <c r="N9103" s="38">
        <f>IF(AND(Colin!$G9103=$B$2,Colin!$H9103=$C$3),Colin!$I9103,)</f>
        <v>0</v>
      </c>
      <c r="O9103" s="38">
        <f>IF(AND(Colin!$G9103=$B$2,Colin!$H9103&lt;=$C$3),Colin!$I9103,)</f>
        <v>0</v>
      </c>
      <c r="P9103" s="38">
        <f>IF(Colin!$G9103&lt;$B$2,Colin!$I9103,0)</f>
        <v>0</v>
      </c>
      <c r="Q9103" s="38">
        <f>IF(Colin!$G9103&lt;$B$1,Colin!$I9103,0)</f>
        <v>0</v>
      </c>
    </row>
    <row r="9104" spans="12:17" x14ac:dyDescent="0.25">
      <c r="L9104" s="38">
        <f>IF(AND(Colin!$G9104=$B$1,Colin!$H9104=$C$3),Colin!$I9104,)</f>
        <v>0</v>
      </c>
      <c r="M9104" s="38">
        <f>IF(AND(Colin!$G9104=$B$1,Colin!$H9104&lt;=$C$3),Colin!$I9104,)</f>
        <v>0</v>
      </c>
      <c r="N9104" s="38">
        <f>IF(AND(Colin!$G9104=$B$2,Colin!$H9104=$C$3),Colin!$I9104,)</f>
        <v>0</v>
      </c>
      <c r="O9104" s="38">
        <f>IF(AND(Colin!$G9104=$B$2,Colin!$H9104&lt;=$C$3),Colin!$I9104,)</f>
        <v>0</v>
      </c>
      <c r="P9104" s="38">
        <f>IF(Colin!$G9104&lt;$B$2,Colin!$I9104,0)</f>
        <v>0</v>
      </c>
      <c r="Q9104" s="38">
        <f>IF(Colin!$G9104&lt;$B$1,Colin!$I9104,0)</f>
        <v>0</v>
      </c>
    </row>
    <row r="9105" spans="12:17" x14ac:dyDescent="0.25">
      <c r="L9105" s="38">
        <f>IF(AND(Colin!$G9105=$B$1,Colin!$H9105=$C$3),Colin!$I9105,)</f>
        <v>0</v>
      </c>
      <c r="M9105" s="38">
        <f>IF(AND(Colin!$G9105=$B$1,Colin!$H9105&lt;=$C$3),Colin!$I9105,)</f>
        <v>0</v>
      </c>
      <c r="N9105" s="38">
        <f>IF(AND(Colin!$G9105=$B$2,Colin!$H9105=$C$3),Colin!$I9105,)</f>
        <v>0</v>
      </c>
      <c r="O9105" s="38">
        <f>IF(AND(Colin!$G9105=$B$2,Colin!$H9105&lt;=$C$3),Colin!$I9105,)</f>
        <v>0</v>
      </c>
      <c r="P9105" s="38">
        <f>IF(Colin!$G9105&lt;$B$2,Colin!$I9105,0)</f>
        <v>0</v>
      </c>
      <c r="Q9105" s="38">
        <f>IF(Colin!$G9105&lt;$B$1,Colin!$I9105,0)</f>
        <v>0</v>
      </c>
    </row>
    <row r="9106" spans="12:17" x14ac:dyDescent="0.25">
      <c r="L9106" s="38">
        <f>IF(AND(Colin!$G9106=$B$1,Colin!$H9106=$C$3),Colin!$I9106,)</f>
        <v>0</v>
      </c>
      <c r="M9106" s="38">
        <f>IF(AND(Colin!$G9106=$B$1,Colin!$H9106&lt;=$C$3),Colin!$I9106,)</f>
        <v>0</v>
      </c>
      <c r="N9106" s="38">
        <f>IF(AND(Colin!$G9106=$B$2,Colin!$H9106=$C$3),Colin!$I9106,)</f>
        <v>0</v>
      </c>
      <c r="O9106" s="38">
        <f>IF(AND(Colin!$G9106=$B$2,Colin!$H9106&lt;=$C$3),Colin!$I9106,)</f>
        <v>0</v>
      </c>
      <c r="P9106" s="38">
        <f>IF(Colin!$G9106&lt;$B$2,Colin!$I9106,0)</f>
        <v>0</v>
      </c>
      <c r="Q9106" s="38">
        <f>IF(Colin!$G9106&lt;$B$1,Colin!$I9106,0)</f>
        <v>0</v>
      </c>
    </row>
    <row r="9107" spans="12:17" x14ac:dyDescent="0.25">
      <c r="L9107" s="38">
        <f>IF(AND(Colin!$G9107=$B$1,Colin!$H9107=$C$3),Colin!$I9107,)</f>
        <v>0</v>
      </c>
      <c r="M9107" s="38">
        <f>IF(AND(Colin!$G9107=$B$1,Colin!$H9107&lt;=$C$3),Colin!$I9107,)</f>
        <v>0</v>
      </c>
      <c r="N9107" s="38">
        <f>IF(AND(Colin!$G9107=$B$2,Colin!$H9107=$C$3),Colin!$I9107,)</f>
        <v>0</v>
      </c>
      <c r="O9107" s="38">
        <f>IF(AND(Colin!$G9107=$B$2,Colin!$H9107&lt;=$C$3),Colin!$I9107,)</f>
        <v>0</v>
      </c>
      <c r="P9107" s="38">
        <f>IF(Colin!$G9107&lt;$B$2,Colin!$I9107,0)</f>
        <v>0</v>
      </c>
      <c r="Q9107" s="38">
        <f>IF(Colin!$G9107&lt;$B$1,Colin!$I9107,0)</f>
        <v>0</v>
      </c>
    </row>
    <row r="9108" spans="12:17" x14ac:dyDescent="0.25">
      <c r="L9108" s="38">
        <f>IF(AND(Colin!$G9108=$B$1,Colin!$H9108=$C$3),Colin!$I9108,)</f>
        <v>0</v>
      </c>
      <c r="M9108" s="38">
        <f>IF(AND(Colin!$G9108=$B$1,Colin!$H9108&lt;=$C$3),Colin!$I9108,)</f>
        <v>0</v>
      </c>
      <c r="N9108" s="38">
        <f>IF(AND(Colin!$G9108=$B$2,Colin!$H9108=$C$3),Colin!$I9108,)</f>
        <v>0</v>
      </c>
      <c r="O9108" s="38">
        <f>IF(AND(Colin!$G9108=$B$2,Colin!$H9108&lt;=$C$3),Colin!$I9108,)</f>
        <v>0</v>
      </c>
      <c r="P9108" s="38">
        <f>IF(Colin!$G9108&lt;$B$2,Colin!$I9108,0)</f>
        <v>0</v>
      </c>
      <c r="Q9108" s="38">
        <f>IF(Colin!$G9108&lt;$B$1,Colin!$I9108,0)</f>
        <v>0</v>
      </c>
    </row>
    <row r="9109" spans="12:17" x14ac:dyDescent="0.25">
      <c r="L9109" s="38">
        <f>IF(AND(Colin!$G9109=$B$1,Colin!$H9109=$C$3),Colin!$I9109,)</f>
        <v>0</v>
      </c>
      <c r="M9109" s="38">
        <f>IF(AND(Colin!$G9109=$B$1,Colin!$H9109&lt;=$C$3),Colin!$I9109,)</f>
        <v>0</v>
      </c>
      <c r="N9109" s="38">
        <f>IF(AND(Colin!$G9109=$B$2,Colin!$H9109=$C$3),Colin!$I9109,)</f>
        <v>0</v>
      </c>
      <c r="O9109" s="38">
        <f>IF(AND(Colin!$G9109=$B$2,Colin!$H9109&lt;=$C$3),Colin!$I9109,)</f>
        <v>0</v>
      </c>
      <c r="P9109" s="38">
        <f>IF(Colin!$G9109&lt;$B$2,Colin!$I9109,0)</f>
        <v>0</v>
      </c>
      <c r="Q9109" s="38">
        <f>IF(Colin!$G9109&lt;$B$1,Colin!$I9109,0)</f>
        <v>0</v>
      </c>
    </row>
    <row r="9110" spans="12:17" x14ac:dyDescent="0.25">
      <c r="L9110" s="38">
        <f>IF(AND(Colin!$G9110=$B$1,Colin!$H9110=$C$3),Colin!$I9110,)</f>
        <v>0</v>
      </c>
      <c r="M9110" s="38">
        <f>IF(AND(Colin!$G9110=$B$1,Colin!$H9110&lt;=$C$3),Colin!$I9110,)</f>
        <v>0</v>
      </c>
      <c r="N9110" s="38">
        <f>IF(AND(Colin!$G9110=$B$2,Colin!$H9110=$C$3),Colin!$I9110,)</f>
        <v>0</v>
      </c>
      <c r="O9110" s="38">
        <f>IF(AND(Colin!$G9110=$B$2,Colin!$H9110&lt;=$C$3),Colin!$I9110,)</f>
        <v>0</v>
      </c>
      <c r="P9110" s="38">
        <f>IF(Colin!$G9110&lt;$B$2,Colin!$I9110,0)</f>
        <v>0</v>
      </c>
      <c r="Q9110" s="38">
        <f>IF(Colin!$G9110&lt;$B$1,Colin!$I9110,0)</f>
        <v>0</v>
      </c>
    </row>
    <row r="9111" spans="12:17" x14ac:dyDescent="0.25">
      <c r="L9111" s="38">
        <f>IF(AND(Colin!$G9111=$B$1,Colin!$H9111=$C$3),Colin!$I9111,)</f>
        <v>0</v>
      </c>
      <c r="M9111" s="38">
        <f>IF(AND(Colin!$G9111=$B$1,Colin!$H9111&lt;=$C$3),Colin!$I9111,)</f>
        <v>0</v>
      </c>
      <c r="N9111" s="38">
        <f>IF(AND(Colin!$G9111=$B$2,Colin!$H9111=$C$3),Colin!$I9111,)</f>
        <v>0</v>
      </c>
      <c r="O9111" s="38">
        <f>IF(AND(Colin!$G9111=$B$2,Colin!$H9111&lt;=$C$3),Colin!$I9111,)</f>
        <v>0</v>
      </c>
      <c r="P9111" s="38">
        <f>IF(Colin!$G9111&lt;$B$2,Colin!$I9111,0)</f>
        <v>0</v>
      </c>
      <c r="Q9111" s="38">
        <f>IF(Colin!$G9111&lt;$B$1,Colin!$I9111,0)</f>
        <v>0</v>
      </c>
    </row>
    <row r="9112" spans="12:17" x14ac:dyDescent="0.25">
      <c r="L9112" s="38">
        <f>IF(AND(Colin!$G9112=$B$1,Colin!$H9112=$C$3),Colin!$I9112,)</f>
        <v>0</v>
      </c>
      <c r="M9112" s="38">
        <f>IF(AND(Colin!$G9112=$B$1,Colin!$H9112&lt;=$C$3),Colin!$I9112,)</f>
        <v>0</v>
      </c>
      <c r="N9112" s="38">
        <f>IF(AND(Colin!$G9112=$B$2,Colin!$H9112=$C$3),Colin!$I9112,)</f>
        <v>0</v>
      </c>
      <c r="O9112" s="38">
        <f>IF(AND(Colin!$G9112=$B$2,Colin!$H9112&lt;=$C$3),Colin!$I9112,)</f>
        <v>0</v>
      </c>
      <c r="P9112" s="38">
        <f>IF(Colin!$G9112&lt;$B$2,Colin!$I9112,0)</f>
        <v>0</v>
      </c>
      <c r="Q9112" s="38">
        <f>IF(Colin!$G9112&lt;$B$1,Colin!$I9112,0)</f>
        <v>0</v>
      </c>
    </row>
    <row r="9113" spans="12:17" x14ac:dyDescent="0.25">
      <c r="L9113" s="38">
        <f>IF(AND(Colin!$G9113=$B$1,Colin!$H9113=$C$3),Colin!$I9113,)</f>
        <v>0</v>
      </c>
      <c r="M9113" s="38">
        <f>IF(AND(Colin!$G9113=$B$1,Colin!$H9113&lt;=$C$3),Colin!$I9113,)</f>
        <v>0</v>
      </c>
      <c r="N9113" s="38">
        <f>IF(AND(Colin!$G9113=$B$2,Colin!$H9113=$C$3),Colin!$I9113,)</f>
        <v>0</v>
      </c>
      <c r="O9113" s="38">
        <f>IF(AND(Colin!$G9113=$B$2,Colin!$H9113&lt;=$C$3),Colin!$I9113,)</f>
        <v>0</v>
      </c>
      <c r="P9113" s="38">
        <f>IF(Colin!$G9113&lt;$B$2,Colin!$I9113,0)</f>
        <v>0</v>
      </c>
      <c r="Q9113" s="38">
        <f>IF(Colin!$G9113&lt;$B$1,Colin!$I9113,0)</f>
        <v>0</v>
      </c>
    </row>
    <row r="9114" spans="12:17" x14ac:dyDescent="0.25">
      <c r="L9114" s="38">
        <f>IF(AND(Colin!$G9114=$B$1,Colin!$H9114=$C$3),Colin!$I9114,)</f>
        <v>0</v>
      </c>
      <c r="M9114" s="38">
        <f>IF(AND(Colin!$G9114=$B$1,Colin!$H9114&lt;=$C$3),Colin!$I9114,)</f>
        <v>0</v>
      </c>
      <c r="N9114" s="38">
        <f>IF(AND(Colin!$G9114=$B$2,Colin!$H9114=$C$3),Colin!$I9114,)</f>
        <v>0</v>
      </c>
      <c r="O9114" s="38">
        <f>IF(AND(Colin!$G9114=$B$2,Colin!$H9114&lt;=$C$3),Colin!$I9114,)</f>
        <v>0</v>
      </c>
      <c r="P9114" s="38">
        <f>IF(Colin!$G9114&lt;$B$2,Colin!$I9114,0)</f>
        <v>0</v>
      </c>
      <c r="Q9114" s="38">
        <f>IF(Colin!$G9114&lt;$B$1,Colin!$I9114,0)</f>
        <v>0</v>
      </c>
    </row>
    <row r="9115" spans="12:17" x14ac:dyDescent="0.25">
      <c r="L9115" s="38">
        <f>IF(AND(Colin!$G9115=$B$1,Colin!$H9115=$C$3),Colin!$I9115,)</f>
        <v>0</v>
      </c>
      <c r="M9115" s="38">
        <f>IF(AND(Colin!$G9115=$B$1,Colin!$H9115&lt;=$C$3),Colin!$I9115,)</f>
        <v>0</v>
      </c>
      <c r="N9115" s="38">
        <f>IF(AND(Colin!$G9115=$B$2,Colin!$H9115=$C$3),Colin!$I9115,)</f>
        <v>0</v>
      </c>
      <c r="O9115" s="38">
        <f>IF(AND(Colin!$G9115=$B$2,Colin!$H9115&lt;=$C$3),Colin!$I9115,)</f>
        <v>0</v>
      </c>
      <c r="P9115" s="38">
        <f>IF(Colin!$G9115&lt;$B$2,Colin!$I9115,0)</f>
        <v>0</v>
      </c>
      <c r="Q9115" s="38">
        <f>IF(Colin!$G9115&lt;$B$1,Colin!$I9115,0)</f>
        <v>0</v>
      </c>
    </row>
    <row r="9116" spans="12:17" x14ac:dyDescent="0.25">
      <c r="L9116" s="38">
        <f>IF(AND(Colin!$G9116=$B$1,Colin!$H9116=$C$3),Colin!$I9116,)</f>
        <v>0</v>
      </c>
      <c r="M9116" s="38">
        <f>IF(AND(Colin!$G9116=$B$1,Colin!$H9116&lt;=$C$3),Colin!$I9116,)</f>
        <v>0</v>
      </c>
      <c r="N9116" s="38">
        <f>IF(AND(Colin!$G9116=$B$2,Colin!$H9116=$C$3),Colin!$I9116,)</f>
        <v>0</v>
      </c>
      <c r="O9116" s="38">
        <f>IF(AND(Colin!$G9116=$B$2,Colin!$H9116&lt;=$C$3),Colin!$I9116,)</f>
        <v>0</v>
      </c>
      <c r="P9116" s="38">
        <f>IF(Colin!$G9116&lt;$B$2,Colin!$I9116,0)</f>
        <v>0</v>
      </c>
      <c r="Q9116" s="38">
        <f>IF(Colin!$G9116&lt;$B$1,Colin!$I9116,0)</f>
        <v>0</v>
      </c>
    </row>
    <row r="9117" spans="12:17" x14ac:dyDescent="0.25">
      <c r="L9117" s="38">
        <f>IF(AND(Colin!$G9117=$B$1,Colin!$H9117=$C$3),Colin!$I9117,)</f>
        <v>0</v>
      </c>
      <c r="M9117" s="38">
        <f>IF(AND(Colin!$G9117=$B$1,Colin!$H9117&lt;=$C$3),Colin!$I9117,)</f>
        <v>0</v>
      </c>
      <c r="N9117" s="38">
        <f>IF(AND(Colin!$G9117=$B$2,Colin!$H9117=$C$3),Colin!$I9117,)</f>
        <v>0</v>
      </c>
      <c r="O9117" s="38">
        <f>IF(AND(Colin!$G9117=$B$2,Colin!$H9117&lt;=$C$3),Colin!$I9117,)</f>
        <v>0</v>
      </c>
      <c r="P9117" s="38">
        <f>IF(Colin!$G9117&lt;$B$2,Colin!$I9117,0)</f>
        <v>0</v>
      </c>
      <c r="Q9117" s="38">
        <f>IF(Colin!$G9117&lt;$B$1,Colin!$I9117,0)</f>
        <v>0</v>
      </c>
    </row>
    <row r="9118" spans="12:17" x14ac:dyDescent="0.25">
      <c r="L9118" s="38">
        <f>IF(AND(Colin!$G9118=$B$1,Colin!$H9118=$C$3),Colin!$I9118,)</f>
        <v>0</v>
      </c>
      <c r="M9118" s="38">
        <f>IF(AND(Colin!$G9118=$B$1,Colin!$H9118&lt;=$C$3),Colin!$I9118,)</f>
        <v>0</v>
      </c>
      <c r="N9118" s="38">
        <f>IF(AND(Colin!$G9118=$B$2,Colin!$H9118=$C$3),Colin!$I9118,)</f>
        <v>0</v>
      </c>
      <c r="O9118" s="38">
        <f>IF(AND(Colin!$G9118=$B$2,Colin!$H9118&lt;=$C$3),Colin!$I9118,)</f>
        <v>0</v>
      </c>
      <c r="P9118" s="38">
        <f>IF(Colin!$G9118&lt;$B$2,Colin!$I9118,0)</f>
        <v>0</v>
      </c>
      <c r="Q9118" s="38">
        <f>IF(Colin!$G9118&lt;$B$1,Colin!$I9118,0)</f>
        <v>0</v>
      </c>
    </row>
    <row r="9119" spans="12:17" x14ac:dyDescent="0.25">
      <c r="L9119" s="38">
        <f>IF(AND(Colin!$G9119=$B$1,Colin!$H9119=$C$3),Colin!$I9119,)</f>
        <v>0</v>
      </c>
      <c r="M9119" s="38">
        <f>IF(AND(Colin!$G9119=$B$1,Colin!$H9119&lt;=$C$3),Colin!$I9119,)</f>
        <v>0</v>
      </c>
      <c r="N9119" s="38">
        <f>IF(AND(Colin!$G9119=$B$2,Colin!$H9119=$C$3),Colin!$I9119,)</f>
        <v>0</v>
      </c>
      <c r="O9119" s="38">
        <f>IF(AND(Colin!$G9119=$B$2,Colin!$H9119&lt;=$C$3),Colin!$I9119,)</f>
        <v>0</v>
      </c>
      <c r="P9119" s="38">
        <f>IF(Colin!$G9119&lt;$B$2,Colin!$I9119,0)</f>
        <v>0</v>
      </c>
      <c r="Q9119" s="38">
        <f>IF(Colin!$G9119&lt;$B$1,Colin!$I9119,0)</f>
        <v>0</v>
      </c>
    </row>
    <row r="9120" spans="12:17" x14ac:dyDescent="0.25">
      <c r="L9120" s="38">
        <f>IF(AND(Colin!$G9120=$B$1,Colin!$H9120=$C$3),Colin!$I9120,)</f>
        <v>0</v>
      </c>
      <c r="M9120" s="38">
        <f>IF(AND(Colin!$G9120=$B$1,Colin!$H9120&lt;=$C$3),Colin!$I9120,)</f>
        <v>0</v>
      </c>
      <c r="N9120" s="38">
        <f>IF(AND(Colin!$G9120=$B$2,Colin!$H9120=$C$3),Colin!$I9120,)</f>
        <v>0</v>
      </c>
      <c r="O9120" s="38">
        <f>IF(AND(Colin!$G9120=$B$2,Colin!$H9120&lt;=$C$3),Colin!$I9120,)</f>
        <v>0</v>
      </c>
      <c r="P9120" s="38">
        <f>IF(Colin!$G9120&lt;$B$2,Colin!$I9120,0)</f>
        <v>0</v>
      </c>
      <c r="Q9120" s="38">
        <f>IF(Colin!$G9120&lt;$B$1,Colin!$I9120,0)</f>
        <v>0</v>
      </c>
    </row>
    <row r="9121" spans="12:17" x14ac:dyDescent="0.25">
      <c r="L9121" s="38">
        <f>IF(AND(Colin!$G9121=$B$1,Colin!$H9121=$C$3),Colin!$I9121,)</f>
        <v>0</v>
      </c>
      <c r="M9121" s="38">
        <f>IF(AND(Colin!$G9121=$B$1,Colin!$H9121&lt;=$C$3),Colin!$I9121,)</f>
        <v>0</v>
      </c>
      <c r="N9121" s="38">
        <f>IF(AND(Colin!$G9121=$B$2,Colin!$H9121=$C$3),Colin!$I9121,)</f>
        <v>0</v>
      </c>
      <c r="O9121" s="38">
        <f>IF(AND(Colin!$G9121=$B$2,Colin!$H9121&lt;=$C$3),Colin!$I9121,)</f>
        <v>0</v>
      </c>
      <c r="P9121" s="38">
        <f>IF(Colin!$G9121&lt;$B$2,Colin!$I9121,0)</f>
        <v>0</v>
      </c>
      <c r="Q9121" s="38">
        <f>IF(Colin!$G9121&lt;$B$1,Colin!$I9121,0)</f>
        <v>0</v>
      </c>
    </row>
    <row r="9122" spans="12:17" x14ac:dyDescent="0.25">
      <c r="L9122" s="38">
        <f>IF(AND(Colin!$G9122=$B$1,Colin!$H9122=$C$3),Colin!$I9122,)</f>
        <v>0</v>
      </c>
      <c r="M9122" s="38">
        <f>IF(AND(Colin!$G9122=$B$1,Colin!$H9122&lt;=$C$3),Colin!$I9122,)</f>
        <v>0</v>
      </c>
      <c r="N9122" s="38">
        <f>IF(AND(Colin!$G9122=$B$2,Colin!$H9122=$C$3),Colin!$I9122,)</f>
        <v>0</v>
      </c>
      <c r="O9122" s="38">
        <f>IF(AND(Colin!$G9122=$B$2,Colin!$H9122&lt;=$C$3),Colin!$I9122,)</f>
        <v>0</v>
      </c>
      <c r="P9122" s="38">
        <f>IF(Colin!$G9122&lt;$B$2,Colin!$I9122,0)</f>
        <v>0</v>
      </c>
      <c r="Q9122" s="38">
        <f>IF(Colin!$G9122&lt;$B$1,Colin!$I9122,0)</f>
        <v>0</v>
      </c>
    </row>
    <row r="9123" spans="12:17" x14ac:dyDescent="0.25">
      <c r="L9123" s="38">
        <f>IF(AND(Colin!$G9123=$B$1,Colin!$H9123=$C$3),Colin!$I9123,)</f>
        <v>0</v>
      </c>
      <c r="M9123" s="38">
        <f>IF(AND(Colin!$G9123=$B$1,Colin!$H9123&lt;=$C$3),Colin!$I9123,)</f>
        <v>0</v>
      </c>
      <c r="N9123" s="38">
        <f>IF(AND(Colin!$G9123=$B$2,Colin!$H9123=$C$3),Colin!$I9123,)</f>
        <v>0</v>
      </c>
      <c r="O9123" s="38">
        <f>IF(AND(Colin!$G9123=$B$2,Colin!$H9123&lt;=$C$3),Colin!$I9123,)</f>
        <v>0</v>
      </c>
      <c r="P9123" s="38">
        <f>IF(Colin!$G9123&lt;$B$2,Colin!$I9123,0)</f>
        <v>0</v>
      </c>
      <c r="Q9123" s="38">
        <f>IF(Colin!$G9123&lt;$B$1,Colin!$I9123,0)</f>
        <v>0</v>
      </c>
    </row>
    <row r="9124" spans="12:17" x14ac:dyDescent="0.25">
      <c r="L9124" s="38">
        <f>IF(AND(Colin!$G9124=$B$1,Colin!$H9124=$C$3),Colin!$I9124,)</f>
        <v>0</v>
      </c>
      <c r="M9124" s="38">
        <f>IF(AND(Colin!$G9124=$B$1,Colin!$H9124&lt;=$C$3),Colin!$I9124,)</f>
        <v>0</v>
      </c>
      <c r="N9124" s="38">
        <f>IF(AND(Colin!$G9124=$B$2,Colin!$H9124=$C$3),Colin!$I9124,)</f>
        <v>0</v>
      </c>
      <c r="O9124" s="38">
        <f>IF(AND(Colin!$G9124=$B$2,Colin!$H9124&lt;=$C$3),Colin!$I9124,)</f>
        <v>0</v>
      </c>
      <c r="P9124" s="38">
        <f>IF(Colin!$G9124&lt;$B$2,Colin!$I9124,0)</f>
        <v>0</v>
      </c>
      <c r="Q9124" s="38">
        <f>IF(Colin!$G9124&lt;$B$1,Colin!$I9124,0)</f>
        <v>0</v>
      </c>
    </row>
    <row r="9125" spans="12:17" x14ac:dyDescent="0.25">
      <c r="L9125" s="38">
        <f>IF(AND(Colin!$G9125=$B$1,Colin!$H9125=$C$3),Colin!$I9125,)</f>
        <v>0</v>
      </c>
      <c r="M9125" s="38">
        <f>IF(AND(Colin!$G9125=$B$1,Colin!$H9125&lt;=$C$3),Colin!$I9125,)</f>
        <v>0</v>
      </c>
      <c r="N9125" s="38">
        <f>IF(AND(Colin!$G9125=$B$2,Colin!$H9125=$C$3),Colin!$I9125,)</f>
        <v>0</v>
      </c>
      <c r="O9125" s="38">
        <f>IF(AND(Colin!$G9125=$B$2,Colin!$H9125&lt;=$C$3),Colin!$I9125,)</f>
        <v>0</v>
      </c>
      <c r="P9125" s="38">
        <f>IF(Colin!$G9125&lt;$B$2,Colin!$I9125,0)</f>
        <v>0</v>
      </c>
      <c r="Q9125" s="38">
        <f>IF(Colin!$G9125&lt;$B$1,Colin!$I9125,0)</f>
        <v>0</v>
      </c>
    </row>
    <row r="9126" spans="12:17" x14ac:dyDescent="0.25">
      <c r="L9126" s="38">
        <f>IF(AND(Colin!$G9126=$B$1,Colin!$H9126=$C$3),Colin!$I9126,)</f>
        <v>0</v>
      </c>
      <c r="M9126" s="38">
        <f>IF(AND(Colin!$G9126=$B$1,Colin!$H9126&lt;=$C$3),Colin!$I9126,)</f>
        <v>0</v>
      </c>
      <c r="N9126" s="38">
        <f>IF(AND(Colin!$G9126=$B$2,Colin!$H9126=$C$3),Colin!$I9126,)</f>
        <v>0</v>
      </c>
      <c r="O9126" s="38">
        <f>IF(AND(Colin!$G9126=$B$2,Colin!$H9126&lt;=$C$3),Colin!$I9126,)</f>
        <v>0</v>
      </c>
      <c r="P9126" s="38">
        <f>IF(Colin!$G9126&lt;$B$2,Colin!$I9126,0)</f>
        <v>0</v>
      </c>
      <c r="Q9126" s="38">
        <f>IF(Colin!$G9126&lt;$B$1,Colin!$I9126,0)</f>
        <v>0</v>
      </c>
    </row>
    <row r="9127" spans="12:17" x14ac:dyDescent="0.25">
      <c r="L9127" s="38">
        <f>IF(AND(Colin!$G9127=$B$1,Colin!$H9127=$C$3),Colin!$I9127,)</f>
        <v>0</v>
      </c>
      <c r="M9127" s="38">
        <f>IF(AND(Colin!$G9127=$B$1,Colin!$H9127&lt;=$C$3),Colin!$I9127,)</f>
        <v>0</v>
      </c>
      <c r="N9127" s="38">
        <f>IF(AND(Colin!$G9127=$B$2,Colin!$H9127=$C$3),Colin!$I9127,)</f>
        <v>0</v>
      </c>
      <c r="O9127" s="38">
        <f>IF(AND(Colin!$G9127=$B$2,Colin!$H9127&lt;=$C$3),Colin!$I9127,)</f>
        <v>0</v>
      </c>
      <c r="P9127" s="38">
        <f>IF(Colin!$G9127&lt;$B$2,Colin!$I9127,0)</f>
        <v>0</v>
      </c>
      <c r="Q9127" s="38">
        <f>IF(Colin!$G9127&lt;$B$1,Colin!$I9127,0)</f>
        <v>0</v>
      </c>
    </row>
    <row r="9128" spans="12:17" x14ac:dyDescent="0.25">
      <c r="L9128" s="38">
        <f>IF(AND(Colin!$G9128=$B$1,Colin!$H9128=$C$3),Colin!$I9128,)</f>
        <v>0</v>
      </c>
      <c r="M9128" s="38">
        <f>IF(AND(Colin!$G9128=$B$1,Colin!$H9128&lt;=$C$3),Colin!$I9128,)</f>
        <v>0</v>
      </c>
      <c r="N9128" s="38">
        <f>IF(AND(Colin!$G9128=$B$2,Colin!$H9128=$C$3),Colin!$I9128,)</f>
        <v>0</v>
      </c>
      <c r="O9128" s="38">
        <f>IF(AND(Colin!$G9128=$B$2,Colin!$H9128&lt;=$C$3),Colin!$I9128,)</f>
        <v>0</v>
      </c>
      <c r="P9128" s="38">
        <f>IF(Colin!$G9128&lt;$B$2,Colin!$I9128,0)</f>
        <v>0</v>
      </c>
      <c r="Q9128" s="38">
        <f>IF(Colin!$G9128&lt;$B$1,Colin!$I9128,0)</f>
        <v>0</v>
      </c>
    </row>
    <row r="9129" spans="12:17" x14ac:dyDescent="0.25">
      <c r="L9129" s="38">
        <f>IF(AND(Colin!$G9129=$B$1,Colin!$H9129=$C$3),Colin!$I9129,)</f>
        <v>0</v>
      </c>
      <c r="M9129" s="38">
        <f>IF(AND(Colin!$G9129=$B$1,Colin!$H9129&lt;=$C$3),Colin!$I9129,)</f>
        <v>0</v>
      </c>
      <c r="N9129" s="38">
        <f>IF(AND(Colin!$G9129=$B$2,Colin!$H9129=$C$3),Colin!$I9129,)</f>
        <v>0</v>
      </c>
      <c r="O9129" s="38">
        <f>IF(AND(Colin!$G9129=$B$2,Colin!$H9129&lt;=$C$3),Colin!$I9129,)</f>
        <v>0</v>
      </c>
      <c r="P9129" s="38">
        <f>IF(Colin!$G9129&lt;$B$2,Colin!$I9129,0)</f>
        <v>0</v>
      </c>
      <c r="Q9129" s="38">
        <f>IF(Colin!$G9129&lt;$B$1,Colin!$I9129,0)</f>
        <v>0</v>
      </c>
    </row>
    <row r="9130" spans="12:17" x14ac:dyDescent="0.25">
      <c r="L9130" s="38">
        <f>IF(AND(Colin!$G9130=$B$1,Colin!$H9130=$C$3),Colin!$I9130,)</f>
        <v>0</v>
      </c>
      <c r="M9130" s="38">
        <f>IF(AND(Colin!$G9130=$B$1,Colin!$H9130&lt;=$C$3),Colin!$I9130,)</f>
        <v>0</v>
      </c>
      <c r="N9130" s="38">
        <f>IF(AND(Colin!$G9130=$B$2,Colin!$H9130=$C$3),Colin!$I9130,)</f>
        <v>0</v>
      </c>
      <c r="O9130" s="38">
        <f>IF(AND(Colin!$G9130=$B$2,Colin!$H9130&lt;=$C$3),Colin!$I9130,)</f>
        <v>0</v>
      </c>
      <c r="P9130" s="38">
        <f>IF(Colin!$G9130&lt;$B$2,Colin!$I9130,0)</f>
        <v>0</v>
      </c>
      <c r="Q9130" s="38">
        <f>IF(Colin!$G9130&lt;$B$1,Colin!$I9130,0)</f>
        <v>0</v>
      </c>
    </row>
    <row r="9131" spans="12:17" x14ac:dyDescent="0.25">
      <c r="L9131" s="38">
        <f>IF(AND(Colin!$G9131=$B$1,Colin!$H9131=$C$3),Colin!$I9131,)</f>
        <v>0</v>
      </c>
      <c r="M9131" s="38">
        <f>IF(AND(Colin!$G9131=$B$1,Colin!$H9131&lt;=$C$3),Colin!$I9131,)</f>
        <v>0</v>
      </c>
      <c r="N9131" s="38">
        <f>IF(AND(Colin!$G9131=$B$2,Colin!$H9131=$C$3),Colin!$I9131,)</f>
        <v>0</v>
      </c>
      <c r="O9131" s="38">
        <f>IF(AND(Colin!$G9131=$B$2,Colin!$H9131&lt;=$C$3),Colin!$I9131,)</f>
        <v>0</v>
      </c>
      <c r="P9131" s="38">
        <f>IF(Colin!$G9131&lt;$B$2,Colin!$I9131,0)</f>
        <v>0</v>
      </c>
      <c r="Q9131" s="38">
        <f>IF(Colin!$G9131&lt;$B$1,Colin!$I9131,0)</f>
        <v>0</v>
      </c>
    </row>
    <row r="9132" spans="12:17" x14ac:dyDescent="0.25">
      <c r="L9132" s="38">
        <f>IF(AND(Colin!$G9132=$B$1,Colin!$H9132=$C$3),Colin!$I9132,)</f>
        <v>0</v>
      </c>
      <c r="M9132" s="38">
        <f>IF(AND(Colin!$G9132=$B$1,Colin!$H9132&lt;=$C$3),Colin!$I9132,)</f>
        <v>0</v>
      </c>
      <c r="N9132" s="38">
        <f>IF(AND(Colin!$G9132=$B$2,Colin!$H9132=$C$3),Colin!$I9132,)</f>
        <v>0</v>
      </c>
      <c r="O9132" s="38">
        <f>IF(AND(Colin!$G9132=$B$2,Colin!$H9132&lt;=$C$3),Colin!$I9132,)</f>
        <v>0</v>
      </c>
      <c r="P9132" s="38">
        <f>IF(Colin!$G9132&lt;$B$2,Colin!$I9132,0)</f>
        <v>0</v>
      </c>
      <c r="Q9132" s="38">
        <f>IF(Colin!$G9132&lt;$B$1,Colin!$I9132,0)</f>
        <v>0</v>
      </c>
    </row>
    <row r="9133" spans="12:17" x14ac:dyDescent="0.25">
      <c r="L9133" s="38">
        <f>IF(AND(Colin!$G9133=$B$1,Colin!$H9133=$C$3),Colin!$I9133,)</f>
        <v>0</v>
      </c>
      <c r="M9133" s="38">
        <f>IF(AND(Colin!$G9133=$B$1,Colin!$H9133&lt;=$C$3),Colin!$I9133,)</f>
        <v>0</v>
      </c>
      <c r="N9133" s="38">
        <f>IF(AND(Colin!$G9133=$B$2,Colin!$H9133=$C$3),Colin!$I9133,)</f>
        <v>0</v>
      </c>
      <c r="O9133" s="38">
        <f>IF(AND(Colin!$G9133=$B$2,Colin!$H9133&lt;=$C$3),Colin!$I9133,)</f>
        <v>0</v>
      </c>
      <c r="P9133" s="38">
        <f>IF(Colin!$G9133&lt;$B$2,Colin!$I9133,0)</f>
        <v>0</v>
      </c>
      <c r="Q9133" s="38">
        <f>IF(Colin!$G9133&lt;$B$1,Colin!$I9133,0)</f>
        <v>0</v>
      </c>
    </row>
    <row r="9134" spans="12:17" x14ac:dyDescent="0.25">
      <c r="L9134" s="38">
        <f>IF(AND(Colin!$G9134=$B$1,Colin!$H9134=$C$3),Colin!$I9134,)</f>
        <v>0</v>
      </c>
      <c r="M9134" s="38">
        <f>IF(AND(Colin!$G9134=$B$1,Colin!$H9134&lt;=$C$3),Colin!$I9134,)</f>
        <v>0</v>
      </c>
      <c r="N9134" s="38">
        <f>IF(AND(Colin!$G9134=$B$2,Colin!$H9134=$C$3),Colin!$I9134,)</f>
        <v>0</v>
      </c>
      <c r="O9134" s="38">
        <f>IF(AND(Colin!$G9134=$B$2,Colin!$H9134&lt;=$C$3),Colin!$I9134,)</f>
        <v>0</v>
      </c>
      <c r="P9134" s="38">
        <f>IF(Colin!$G9134&lt;$B$2,Colin!$I9134,0)</f>
        <v>0</v>
      </c>
      <c r="Q9134" s="38">
        <f>IF(Colin!$G9134&lt;$B$1,Colin!$I9134,0)</f>
        <v>0</v>
      </c>
    </row>
    <row r="9135" spans="12:17" x14ac:dyDescent="0.25">
      <c r="L9135" s="38">
        <f>IF(AND(Colin!$G9135=$B$1,Colin!$H9135=$C$3),Colin!$I9135,)</f>
        <v>0</v>
      </c>
      <c r="M9135" s="38">
        <f>IF(AND(Colin!$G9135=$B$1,Colin!$H9135&lt;=$C$3),Colin!$I9135,)</f>
        <v>0</v>
      </c>
      <c r="N9135" s="38">
        <f>IF(AND(Colin!$G9135=$B$2,Colin!$H9135=$C$3),Colin!$I9135,)</f>
        <v>0</v>
      </c>
      <c r="O9135" s="38">
        <f>IF(AND(Colin!$G9135=$B$2,Colin!$H9135&lt;=$C$3),Colin!$I9135,)</f>
        <v>0</v>
      </c>
      <c r="P9135" s="38">
        <f>IF(Colin!$G9135&lt;$B$2,Colin!$I9135,0)</f>
        <v>0</v>
      </c>
      <c r="Q9135" s="38">
        <f>IF(Colin!$G9135&lt;$B$1,Colin!$I9135,0)</f>
        <v>0</v>
      </c>
    </row>
    <row r="9136" spans="12:17" x14ac:dyDescent="0.25">
      <c r="L9136" s="38">
        <f>IF(AND(Colin!$G9136=$B$1,Colin!$H9136=$C$3),Colin!$I9136,)</f>
        <v>0</v>
      </c>
      <c r="M9136" s="38">
        <f>IF(AND(Colin!$G9136=$B$1,Colin!$H9136&lt;=$C$3),Colin!$I9136,)</f>
        <v>0</v>
      </c>
      <c r="N9136" s="38">
        <f>IF(AND(Colin!$G9136=$B$2,Colin!$H9136=$C$3),Colin!$I9136,)</f>
        <v>0</v>
      </c>
      <c r="O9136" s="38">
        <f>IF(AND(Colin!$G9136=$B$2,Colin!$H9136&lt;=$C$3),Colin!$I9136,)</f>
        <v>0</v>
      </c>
      <c r="P9136" s="38">
        <f>IF(Colin!$G9136&lt;$B$2,Colin!$I9136,0)</f>
        <v>0</v>
      </c>
      <c r="Q9136" s="38">
        <f>IF(Colin!$G9136&lt;$B$1,Colin!$I9136,0)</f>
        <v>0</v>
      </c>
    </row>
    <row r="9137" spans="12:17" x14ac:dyDescent="0.25">
      <c r="L9137" s="38">
        <f>IF(AND(Colin!$G9137=$B$1,Colin!$H9137=$C$3),Colin!$I9137,)</f>
        <v>0</v>
      </c>
      <c r="M9137" s="38">
        <f>IF(AND(Colin!$G9137=$B$1,Colin!$H9137&lt;=$C$3),Colin!$I9137,)</f>
        <v>0</v>
      </c>
      <c r="N9137" s="38">
        <f>IF(AND(Colin!$G9137=$B$2,Colin!$H9137=$C$3),Colin!$I9137,)</f>
        <v>0</v>
      </c>
      <c r="O9137" s="38">
        <f>IF(AND(Colin!$G9137=$B$2,Colin!$H9137&lt;=$C$3),Colin!$I9137,)</f>
        <v>0</v>
      </c>
      <c r="P9137" s="38">
        <f>IF(Colin!$G9137&lt;$B$2,Colin!$I9137,0)</f>
        <v>0</v>
      </c>
      <c r="Q9137" s="38">
        <f>IF(Colin!$G9137&lt;$B$1,Colin!$I9137,0)</f>
        <v>0</v>
      </c>
    </row>
    <row r="9138" spans="12:17" x14ac:dyDescent="0.25">
      <c r="L9138" s="38">
        <f>IF(AND(Colin!$G9138=$B$1,Colin!$H9138=$C$3),Colin!$I9138,)</f>
        <v>0</v>
      </c>
      <c r="M9138" s="38">
        <f>IF(AND(Colin!$G9138=$B$1,Colin!$H9138&lt;=$C$3),Colin!$I9138,)</f>
        <v>0</v>
      </c>
      <c r="N9138" s="38">
        <f>IF(AND(Colin!$G9138=$B$2,Colin!$H9138=$C$3),Colin!$I9138,)</f>
        <v>0</v>
      </c>
      <c r="O9138" s="38">
        <f>IF(AND(Colin!$G9138=$B$2,Colin!$H9138&lt;=$C$3),Colin!$I9138,)</f>
        <v>0</v>
      </c>
      <c r="P9138" s="38">
        <f>IF(Colin!$G9138&lt;$B$2,Colin!$I9138,0)</f>
        <v>0</v>
      </c>
      <c r="Q9138" s="38">
        <f>IF(Colin!$G9138&lt;$B$1,Colin!$I9138,0)</f>
        <v>0</v>
      </c>
    </row>
    <row r="9139" spans="12:17" x14ac:dyDescent="0.25">
      <c r="L9139" s="38">
        <f>IF(AND(Colin!$G9139=$B$1,Colin!$H9139=$C$3),Colin!$I9139,)</f>
        <v>0</v>
      </c>
      <c r="M9139" s="38">
        <f>IF(AND(Colin!$G9139=$B$1,Colin!$H9139&lt;=$C$3),Colin!$I9139,)</f>
        <v>0</v>
      </c>
      <c r="N9139" s="38">
        <f>IF(AND(Colin!$G9139=$B$2,Colin!$H9139=$C$3),Colin!$I9139,)</f>
        <v>0</v>
      </c>
      <c r="O9139" s="38">
        <f>IF(AND(Colin!$G9139=$B$2,Colin!$H9139&lt;=$C$3),Colin!$I9139,)</f>
        <v>0</v>
      </c>
      <c r="P9139" s="38">
        <f>IF(Colin!$G9139&lt;$B$2,Colin!$I9139,0)</f>
        <v>0</v>
      </c>
      <c r="Q9139" s="38">
        <f>IF(Colin!$G9139&lt;$B$1,Colin!$I9139,0)</f>
        <v>0</v>
      </c>
    </row>
    <row r="9140" spans="12:17" x14ac:dyDescent="0.25">
      <c r="L9140" s="38">
        <f>IF(AND(Colin!$G9140=$B$1,Colin!$H9140=$C$3),Colin!$I9140,)</f>
        <v>0</v>
      </c>
      <c r="M9140" s="38">
        <f>IF(AND(Colin!$G9140=$B$1,Colin!$H9140&lt;=$C$3),Colin!$I9140,)</f>
        <v>0</v>
      </c>
      <c r="N9140" s="38">
        <f>IF(AND(Colin!$G9140=$B$2,Colin!$H9140=$C$3),Colin!$I9140,)</f>
        <v>0</v>
      </c>
      <c r="O9140" s="38">
        <f>IF(AND(Colin!$G9140=$B$2,Colin!$H9140&lt;=$C$3),Colin!$I9140,)</f>
        <v>0</v>
      </c>
      <c r="P9140" s="38">
        <f>IF(Colin!$G9140&lt;$B$2,Colin!$I9140,0)</f>
        <v>0</v>
      </c>
      <c r="Q9140" s="38">
        <f>IF(Colin!$G9140&lt;$B$1,Colin!$I9140,0)</f>
        <v>0</v>
      </c>
    </row>
    <row r="9141" spans="12:17" x14ac:dyDescent="0.25">
      <c r="L9141" s="38">
        <f>IF(AND(Colin!$G9141=$B$1,Colin!$H9141=$C$3),Colin!$I9141,)</f>
        <v>0</v>
      </c>
      <c r="M9141" s="38">
        <f>IF(AND(Colin!$G9141=$B$1,Colin!$H9141&lt;=$C$3),Colin!$I9141,)</f>
        <v>0</v>
      </c>
      <c r="N9141" s="38">
        <f>IF(AND(Colin!$G9141=$B$2,Colin!$H9141=$C$3),Colin!$I9141,)</f>
        <v>0</v>
      </c>
      <c r="O9141" s="38">
        <f>IF(AND(Colin!$G9141=$B$2,Colin!$H9141&lt;=$C$3),Colin!$I9141,)</f>
        <v>0</v>
      </c>
      <c r="P9141" s="38">
        <f>IF(Colin!$G9141&lt;$B$2,Colin!$I9141,0)</f>
        <v>0</v>
      </c>
      <c r="Q9141" s="38">
        <f>IF(Colin!$G9141&lt;$B$1,Colin!$I9141,0)</f>
        <v>0</v>
      </c>
    </row>
    <row r="9142" spans="12:17" x14ac:dyDescent="0.25">
      <c r="L9142" s="38">
        <f>IF(AND(Colin!$G9142=$B$1,Colin!$H9142=$C$3),Colin!$I9142,)</f>
        <v>0</v>
      </c>
      <c r="M9142" s="38">
        <f>IF(AND(Colin!$G9142=$B$1,Colin!$H9142&lt;=$C$3),Colin!$I9142,)</f>
        <v>0</v>
      </c>
      <c r="N9142" s="38">
        <f>IF(AND(Colin!$G9142=$B$2,Colin!$H9142=$C$3),Colin!$I9142,)</f>
        <v>0</v>
      </c>
      <c r="O9142" s="38">
        <f>IF(AND(Colin!$G9142=$B$2,Colin!$H9142&lt;=$C$3),Colin!$I9142,)</f>
        <v>0</v>
      </c>
      <c r="P9142" s="38">
        <f>IF(Colin!$G9142&lt;$B$2,Colin!$I9142,0)</f>
        <v>0</v>
      </c>
      <c r="Q9142" s="38">
        <f>IF(Colin!$G9142&lt;$B$1,Colin!$I9142,0)</f>
        <v>0</v>
      </c>
    </row>
    <row r="9143" spans="12:17" x14ac:dyDescent="0.25">
      <c r="L9143" s="38">
        <f>IF(AND(Colin!$G9143=$B$1,Colin!$H9143=$C$3),Colin!$I9143,)</f>
        <v>0</v>
      </c>
      <c r="M9143" s="38">
        <f>IF(AND(Colin!$G9143=$B$1,Colin!$H9143&lt;=$C$3),Colin!$I9143,)</f>
        <v>0</v>
      </c>
      <c r="N9143" s="38">
        <f>IF(AND(Colin!$G9143=$B$2,Colin!$H9143=$C$3),Colin!$I9143,)</f>
        <v>0</v>
      </c>
      <c r="O9143" s="38">
        <f>IF(AND(Colin!$G9143=$B$2,Colin!$H9143&lt;=$C$3),Colin!$I9143,)</f>
        <v>0</v>
      </c>
      <c r="P9143" s="38">
        <f>IF(Colin!$G9143&lt;$B$2,Colin!$I9143,0)</f>
        <v>0</v>
      </c>
      <c r="Q9143" s="38">
        <f>IF(Colin!$G9143&lt;$B$1,Colin!$I9143,0)</f>
        <v>0</v>
      </c>
    </row>
    <row r="9144" spans="12:17" x14ac:dyDescent="0.25">
      <c r="L9144" s="38">
        <f>IF(AND(Colin!$G9144=$B$1,Colin!$H9144=$C$3),Colin!$I9144,)</f>
        <v>0</v>
      </c>
      <c r="M9144" s="38">
        <f>IF(AND(Colin!$G9144=$B$1,Colin!$H9144&lt;=$C$3),Colin!$I9144,)</f>
        <v>0</v>
      </c>
      <c r="N9144" s="38">
        <f>IF(AND(Colin!$G9144=$B$2,Colin!$H9144=$C$3),Colin!$I9144,)</f>
        <v>0</v>
      </c>
      <c r="O9144" s="38">
        <f>IF(AND(Colin!$G9144=$B$2,Colin!$H9144&lt;=$C$3),Colin!$I9144,)</f>
        <v>0</v>
      </c>
      <c r="P9144" s="38">
        <f>IF(Colin!$G9144&lt;$B$2,Colin!$I9144,0)</f>
        <v>0</v>
      </c>
      <c r="Q9144" s="38">
        <f>IF(Colin!$G9144&lt;$B$1,Colin!$I9144,0)</f>
        <v>0</v>
      </c>
    </row>
    <row r="9145" spans="12:17" x14ac:dyDescent="0.25">
      <c r="L9145" s="38">
        <f>IF(AND(Colin!$G9145=$B$1,Colin!$H9145=$C$3),Colin!$I9145,)</f>
        <v>0</v>
      </c>
      <c r="M9145" s="38">
        <f>IF(AND(Colin!$G9145=$B$1,Colin!$H9145&lt;=$C$3),Colin!$I9145,)</f>
        <v>0</v>
      </c>
      <c r="N9145" s="38">
        <f>IF(AND(Colin!$G9145=$B$2,Colin!$H9145=$C$3),Colin!$I9145,)</f>
        <v>0</v>
      </c>
      <c r="O9145" s="38">
        <f>IF(AND(Colin!$G9145=$B$2,Colin!$H9145&lt;=$C$3),Colin!$I9145,)</f>
        <v>0</v>
      </c>
      <c r="P9145" s="38">
        <f>IF(Colin!$G9145&lt;$B$2,Colin!$I9145,0)</f>
        <v>0</v>
      </c>
      <c r="Q9145" s="38">
        <f>IF(Colin!$G9145&lt;$B$1,Colin!$I9145,0)</f>
        <v>0</v>
      </c>
    </row>
    <row r="9146" spans="12:17" x14ac:dyDescent="0.25">
      <c r="L9146" s="38">
        <f>IF(AND(Colin!$G9146=$B$1,Colin!$H9146=$C$3),Colin!$I9146,)</f>
        <v>0</v>
      </c>
      <c r="M9146" s="38">
        <f>IF(AND(Colin!$G9146=$B$1,Colin!$H9146&lt;=$C$3),Colin!$I9146,)</f>
        <v>0</v>
      </c>
      <c r="N9146" s="38">
        <f>IF(AND(Colin!$G9146=$B$2,Colin!$H9146=$C$3),Colin!$I9146,)</f>
        <v>0</v>
      </c>
      <c r="O9146" s="38">
        <f>IF(AND(Colin!$G9146=$B$2,Colin!$H9146&lt;=$C$3),Colin!$I9146,)</f>
        <v>0</v>
      </c>
      <c r="P9146" s="38">
        <f>IF(Colin!$G9146&lt;$B$2,Colin!$I9146,0)</f>
        <v>0</v>
      </c>
      <c r="Q9146" s="38">
        <f>IF(Colin!$G9146&lt;$B$1,Colin!$I9146,0)</f>
        <v>0</v>
      </c>
    </row>
    <row r="9147" spans="12:17" x14ac:dyDescent="0.25">
      <c r="L9147" s="38">
        <f>IF(AND(Colin!$G9147=$B$1,Colin!$H9147=$C$3),Colin!$I9147,)</f>
        <v>0</v>
      </c>
      <c r="M9147" s="38">
        <f>IF(AND(Colin!$G9147=$B$1,Colin!$H9147&lt;=$C$3),Colin!$I9147,)</f>
        <v>0</v>
      </c>
      <c r="N9147" s="38">
        <f>IF(AND(Colin!$G9147=$B$2,Colin!$H9147=$C$3),Colin!$I9147,)</f>
        <v>0</v>
      </c>
      <c r="O9147" s="38">
        <f>IF(AND(Colin!$G9147=$B$2,Colin!$H9147&lt;=$C$3),Colin!$I9147,)</f>
        <v>0</v>
      </c>
      <c r="P9147" s="38">
        <f>IF(Colin!$G9147&lt;$B$2,Colin!$I9147,0)</f>
        <v>0</v>
      </c>
      <c r="Q9147" s="38">
        <f>IF(Colin!$G9147&lt;$B$1,Colin!$I9147,0)</f>
        <v>0</v>
      </c>
    </row>
    <row r="9148" spans="12:17" x14ac:dyDescent="0.25">
      <c r="L9148" s="38">
        <f>IF(AND(Colin!$G9148=$B$1,Colin!$H9148=$C$3),Colin!$I9148,)</f>
        <v>0</v>
      </c>
      <c r="M9148" s="38">
        <f>IF(AND(Colin!$G9148=$B$1,Colin!$H9148&lt;=$C$3),Colin!$I9148,)</f>
        <v>0</v>
      </c>
      <c r="N9148" s="38">
        <f>IF(AND(Colin!$G9148=$B$2,Colin!$H9148=$C$3),Colin!$I9148,)</f>
        <v>0</v>
      </c>
      <c r="O9148" s="38">
        <f>IF(AND(Colin!$G9148=$B$2,Colin!$H9148&lt;=$C$3),Colin!$I9148,)</f>
        <v>0</v>
      </c>
      <c r="P9148" s="38">
        <f>IF(Colin!$G9148&lt;$B$2,Colin!$I9148,0)</f>
        <v>0</v>
      </c>
      <c r="Q9148" s="38">
        <f>IF(Colin!$G9148&lt;$B$1,Colin!$I9148,0)</f>
        <v>0</v>
      </c>
    </row>
    <row r="9149" spans="12:17" x14ac:dyDescent="0.25">
      <c r="L9149" s="38">
        <f>IF(AND(Colin!$G9149=$B$1,Colin!$H9149=$C$3),Colin!$I9149,)</f>
        <v>0</v>
      </c>
      <c r="M9149" s="38">
        <f>IF(AND(Colin!$G9149=$B$1,Colin!$H9149&lt;=$C$3),Colin!$I9149,)</f>
        <v>0</v>
      </c>
      <c r="N9149" s="38">
        <f>IF(AND(Colin!$G9149=$B$2,Colin!$H9149=$C$3),Colin!$I9149,)</f>
        <v>0</v>
      </c>
      <c r="O9149" s="38">
        <f>IF(AND(Colin!$G9149=$B$2,Colin!$H9149&lt;=$C$3),Colin!$I9149,)</f>
        <v>0</v>
      </c>
      <c r="P9149" s="38">
        <f>IF(Colin!$G9149&lt;$B$2,Colin!$I9149,0)</f>
        <v>0</v>
      </c>
      <c r="Q9149" s="38">
        <f>IF(Colin!$G9149&lt;$B$1,Colin!$I9149,0)</f>
        <v>0</v>
      </c>
    </row>
    <row r="9150" spans="12:17" x14ac:dyDescent="0.25">
      <c r="L9150" s="38">
        <f>IF(AND(Colin!$G9150=$B$1,Colin!$H9150=$C$3),Colin!$I9150,)</f>
        <v>0</v>
      </c>
      <c r="M9150" s="38">
        <f>IF(AND(Colin!$G9150=$B$1,Colin!$H9150&lt;=$C$3),Colin!$I9150,)</f>
        <v>0</v>
      </c>
      <c r="N9150" s="38">
        <f>IF(AND(Colin!$G9150=$B$2,Colin!$H9150=$C$3),Colin!$I9150,)</f>
        <v>0</v>
      </c>
      <c r="O9150" s="38">
        <f>IF(AND(Colin!$G9150=$B$2,Colin!$H9150&lt;=$C$3),Colin!$I9150,)</f>
        <v>0</v>
      </c>
      <c r="P9150" s="38">
        <f>IF(Colin!$G9150&lt;$B$2,Colin!$I9150,0)</f>
        <v>0</v>
      </c>
      <c r="Q9150" s="38">
        <f>IF(Colin!$G9150&lt;$B$1,Colin!$I9150,0)</f>
        <v>0</v>
      </c>
    </row>
    <row r="9151" spans="12:17" x14ac:dyDescent="0.25">
      <c r="L9151" s="38">
        <f>IF(AND(Colin!$G9151=$B$1,Colin!$H9151=$C$3),Colin!$I9151,)</f>
        <v>0</v>
      </c>
      <c r="M9151" s="38">
        <f>IF(AND(Colin!$G9151=$B$1,Colin!$H9151&lt;=$C$3),Colin!$I9151,)</f>
        <v>0</v>
      </c>
      <c r="N9151" s="38">
        <f>IF(AND(Colin!$G9151=$B$2,Colin!$H9151=$C$3),Colin!$I9151,)</f>
        <v>0</v>
      </c>
      <c r="O9151" s="38">
        <f>IF(AND(Colin!$G9151=$B$2,Colin!$H9151&lt;=$C$3),Colin!$I9151,)</f>
        <v>0</v>
      </c>
      <c r="P9151" s="38">
        <f>IF(Colin!$G9151&lt;$B$2,Colin!$I9151,0)</f>
        <v>0</v>
      </c>
      <c r="Q9151" s="38">
        <f>IF(Colin!$G9151&lt;$B$1,Colin!$I9151,0)</f>
        <v>0</v>
      </c>
    </row>
    <row r="9152" spans="12:17" x14ac:dyDescent="0.25">
      <c r="L9152" s="38">
        <f>IF(AND(Colin!$G9152=$B$1,Colin!$H9152=$C$3),Colin!$I9152,)</f>
        <v>0</v>
      </c>
      <c r="M9152" s="38">
        <f>IF(AND(Colin!$G9152=$B$1,Colin!$H9152&lt;=$C$3),Colin!$I9152,)</f>
        <v>0</v>
      </c>
      <c r="N9152" s="38">
        <f>IF(AND(Colin!$G9152=$B$2,Colin!$H9152=$C$3),Colin!$I9152,)</f>
        <v>0</v>
      </c>
      <c r="O9152" s="38">
        <f>IF(AND(Colin!$G9152=$B$2,Colin!$H9152&lt;=$C$3),Colin!$I9152,)</f>
        <v>0</v>
      </c>
      <c r="P9152" s="38">
        <f>IF(Colin!$G9152&lt;$B$2,Colin!$I9152,0)</f>
        <v>0</v>
      </c>
      <c r="Q9152" s="38">
        <f>IF(Colin!$G9152&lt;$B$1,Colin!$I9152,0)</f>
        <v>0</v>
      </c>
    </row>
    <row r="9153" spans="12:17" x14ac:dyDescent="0.25">
      <c r="L9153" s="38">
        <f>IF(AND(Colin!$G9153=$B$1,Colin!$H9153=$C$3),Colin!$I9153,)</f>
        <v>0</v>
      </c>
      <c r="M9153" s="38">
        <f>IF(AND(Colin!$G9153=$B$1,Colin!$H9153&lt;=$C$3),Colin!$I9153,)</f>
        <v>0</v>
      </c>
      <c r="N9153" s="38">
        <f>IF(AND(Colin!$G9153=$B$2,Colin!$H9153=$C$3),Colin!$I9153,)</f>
        <v>0</v>
      </c>
      <c r="O9153" s="38">
        <f>IF(AND(Colin!$G9153=$B$2,Colin!$H9153&lt;=$C$3),Colin!$I9153,)</f>
        <v>0</v>
      </c>
      <c r="P9153" s="38">
        <f>IF(Colin!$G9153&lt;$B$2,Colin!$I9153,0)</f>
        <v>0</v>
      </c>
      <c r="Q9153" s="38">
        <f>IF(Colin!$G9153&lt;$B$1,Colin!$I9153,0)</f>
        <v>0</v>
      </c>
    </row>
    <row r="9154" spans="12:17" x14ac:dyDescent="0.25">
      <c r="L9154" s="38">
        <f>IF(AND(Colin!$G9154=$B$1,Colin!$H9154=$C$3),Colin!$I9154,)</f>
        <v>0</v>
      </c>
      <c r="M9154" s="38">
        <f>IF(AND(Colin!$G9154=$B$1,Colin!$H9154&lt;=$C$3),Colin!$I9154,)</f>
        <v>0</v>
      </c>
      <c r="N9154" s="38">
        <f>IF(AND(Colin!$G9154=$B$2,Colin!$H9154=$C$3),Colin!$I9154,)</f>
        <v>0</v>
      </c>
      <c r="O9154" s="38">
        <f>IF(AND(Colin!$G9154=$B$2,Colin!$H9154&lt;=$C$3),Colin!$I9154,)</f>
        <v>0</v>
      </c>
      <c r="P9154" s="38">
        <f>IF(Colin!$G9154&lt;$B$2,Colin!$I9154,0)</f>
        <v>0</v>
      </c>
      <c r="Q9154" s="38">
        <f>IF(Colin!$G9154&lt;$B$1,Colin!$I9154,0)</f>
        <v>0</v>
      </c>
    </row>
    <row r="9155" spans="12:17" x14ac:dyDescent="0.25">
      <c r="L9155" s="38">
        <f>IF(AND(Colin!$G9155=$B$1,Colin!$H9155=$C$3),Colin!$I9155,)</f>
        <v>0</v>
      </c>
      <c r="M9155" s="38">
        <f>IF(AND(Colin!$G9155=$B$1,Colin!$H9155&lt;=$C$3),Colin!$I9155,)</f>
        <v>0</v>
      </c>
      <c r="N9155" s="38">
        <f>IF(AND(Colin!$G9155=$B$2,Colin!$H9155=$C$3),Colin!$I9155,)</f>
        <v>0</v>
      </c>
      <c r="O9155" s="38">
        <f>IF(AND(Colin!$G9155=$B$2,Colin!$H9155&lt;=$C$3),Colin!$I9155,)</f>
        <v>0</v>
      </c>
      <c r="P9155" s="38">
        <f>IF(Colin!$G9155&lt;$B$2,Colin!$I9155,0)</f>
        <v>0</v>
      </c>
      <c r="Q9155" s="38">
        <f>IF(Colin!$G9155&lt;$B$1,Colin!$I9155,0)</f>
        <v>0</v>
      </c>
    </row>
    <row r="9156" spans="12:17" x14ac:dyDescent="0.25">
      <c r="L9156" s="38">
        <f>IF(AND(Colin!$G9156=$B$1,Colin!$H9156=$C$3),Colin!$I9156,)</f>
        <v>0</v>
      </c>
      <c r="M9156" s="38">
        <f>IF(AND(Colin!$G9156=$B$1,Colin!$H9156&lt;=$C$3),Colin!$I9156,)</f>
        <v>0</v>
      </c>
      <c r="N9156" s="38">
        <f>IF(AND(Colin!$G9156=$B$2,Colin!$H9156=$C$3),Colin!$I9156,)</f>
        <v>0</v>
      </c>
      <c r="O9156" s="38">
        <f>IF(AND(Colin!$G9156=$B$2,Colin!$H9156&lt;=$C$3),Colin!$I9156,)</f>
        <v>0</v>
      </c>
      <c r="P9156" s="38">
        <f>IF(Colin!$G9156&lt;$B$2,Colin!$I9156,0)</f>
        <v>0</v>
      </c>
      <c r="Q9156" s="38">
        <f>IF(Colin!$G9156&lt;$B$1,Colin!$I9156,0)</f>
        <v>0</v>
      </c>
    </row>
    <row r="9157" spans="12:17" x14ac:dyDescent="0.25">
      <c r="L9157" s="38">
        <f>IF(AND(Colin!$G9157=$B$1,Colin!$H9157=$C$3),Colin!$I9157,)</f>
        <v>0</v>
      </c>
      <c r="M9157" s="38">
        <f>IF(AND(Colin!$G9157=$B$1,Colin!$H9157&lt;=$C$3),Colin!$I9157,)</f>
        <v>0</v>
      </c>
      <c r="N9157" s="38">
        <f>IF(AND(Colin!$G9157=$B$2,Colin!$H9157=$C$3),Colin!$I9157,)</f>
        <v>0</v>
      </c>
      <c r="O9157" s="38">
        <f>IF(AND(Colin!$G9157=$B$2,Colin!$H9157&lt;=$C$3),Colin!$I9157,)</f>
        <v>0</v>
      </c>
      <c r="P9157" s="38">
        <f>IF(Colin!$G9157&lt;$B$2,Colin!$I9157,0)</f>
        <v>0</v>
      </c>
      <c r="Q9157" s="38">
        <f>IF(Colin!$G9157&lt;$B$1,Colin!$I9157,0)</f>
        <v>0</v>
      </c>
    </row>
    <row r="9158" spans="12:17" x14ac:dyDescent="0.25">
      <c r="L9158" s="38">
        <f>IF(AND(Colin!$G9158=$B$1,Colin!$H9158=$C$3),Colin!$I9158,)</f>
        <v>0</v>
      </c>
      <c r="M9158" s="38">
        <f>IF(AND(Colin!$G9158=$B$1,Colin!$H9158&lt;=$C$3),Colin!$I9158,)</f>
        <v>0</v>
      </c>
      <c r="N9158" s="38">
        <f>IF(AND(Colin!$G9158=$B$2,Colin!$H9158=$C$3),Colin!$I9158,)</f>
        <v>0</v>
      </c>
      <c r="O9158" s="38">
        <f>IF(AND(Colin!$G9158=$B$2,Colin!$H9158&lt;=$C$3),Colin!$I9158,)</f>
        <v>0</v>
      </c>
      <c r="P9158" s="38">
        <f>IF(Colin!$G9158&lt;$B$2,Colin!$I9158,0)</f>
        <v>0</v>
      </c>
      <c r="Q9158" s="38">
        <f>IF(Colin!$G9158&lt;$B$1,Colin!$I9158,0)</f>
        <v>0</v>
      </c>
    </row>
    <row r="9159" spans="12:17" x14ac:dyDescent="0.25">
      <c r="L9159" s="38">
        <f>IF(AND(Colin!$G9159=$B$1,Colin!$H9159=$C$3),Colin!$I9159,)</f>
        <v>0</v>
      </c>
      <c r="M9159" s="38">
        <f>IF(AND(Colin!$G9159=$B$1,Colin!$H9159&lt;=$C$3),Colin!$I9159,)</f>
        <v>0</v>
      </c>
      <c r="N9159" s="38">
        <f>IF(AND(Colin!$G9159=$B$2,Colin!$H9159=$C$3),Colin!$I9159,)</f>
        <v>0</v>
      </c>
      <c r="O9159" s="38">
        <f>IF(AND(Colin!$G9159=$B$2,Colin!$H9159&lt;=$C$3),Colin!$I9159,)</f>
        <v>0</v>
      </c>
      <c r="P9159" s="38">
        <f>IF(Colin!$G9159&lt;$B$2,Colin!$I9159,0)</f>
        <v>0</v>
      </c>
      <c r="Q9159" s="38">
        <f>IF(Colin!$G9159&lt;$B$1,Colin!$I9159,0)</f>
        <v>0</v>
      </c>
    </row>
    <row r="9160" spans="12:17" x14ac:dyDescent="0.25">
      <c r="L9160" s="38">
        <f>IF(AND(Colin!$G9160=$B$1,Colin!$H9160=$C$3),Colin!$I9160,)</f>
        <v>0</v>
      </c>
      <c r="M9160" s="38">
        <f>IF(AND(Colin!$G9160=$B$1,Colin!$H9160&lt;=$C$3),Colin!$I9160,)</f>
        <v>0</v>
      </c>
      <c r="N9160" s="38">
        <f>IF(AND(Colin!$G9160=$B$2,Colin!$H9160=$C$3),Colin!$I9160,)</f>
        <v>0</v>
      </c>
      <c r="O9160" s="38">
        <f>IF(AND(Colin!$G9160=$B$2,Colin!$H9160&lt;=$C$3),Colin!$I9160,)</f>
        <v>0</v>
      </c>
      <c r="P9160" s="38">
        <f>IF(Colin!$G9160&lt;$B$2,Colin!$I9160,0)</f>
        <v>0</v>
      </c>
      <c r="Q9160" s="38">
        <f>IF(Colin!$G9160&lt;$B$1,Colin!$I9160,0)</f>
        <v>0</v>
      </c>
    </row>
    <row r="9161" spans="12:17" x14ac:dyDescent="0.25">
      <c r="L9161" s="38">
        <f>IF(AND(Colin!$G9161=$B$1,Colin!$H9161=$C$3),Colin!$I9161,)</f>
        <v>0</v>
      </c>
      <c r="M9161" s="38">
        <f>IF(AND(Colin!$G9161=$B$1,Colin!$H9161&lt;=$C$3),Colin!$I9161,)</f>
        <v>0</v>
      </c>
      <c r="N9161" s="38">
        <f>IF(AND(Colin!$G9161=$B$2,Colin!$H9161=$C$3),Colin!$I9161,)</f>
        <v>0</v>
      </c>
      <c r="O9161" s="38">
        <f>IF(AND(Colin!$G9161=$B$2,Colin!$H9161&lt;=$C$3),Colin!$I9161,)</f>
        <v>0</v>
      </c>
      <c r="P9161" s="38">
        <f>IF(Colin!$G9161&lt;$B$2,Colin!$I9161,0)</f>
        <v>0</v>
      </c>
      <c r="Q9161" s="38">
        <f>IF(Colin!$G9161&lt;$B$1,Colin!$I9161,0)</f>
        <v>0</v>
      </c>
    </row>
    <row r="9162" spans="12:17" x14ac:dyDescent="0.25">
      <c r="L9162" s="38">
        <f>IF(AND(Colin!$G9162=$B$1,Colin!$H9162=$C$3),Colin!$I9162,)</f>
        <v>0</v>
      </c>
      <c r="M9162" s="38">
        <f>IF(AND(Colin!$G9162=$B$1,Colin!$H9162&lt;=$C$3),Colin!$I9162,)</f>
        <v>0</v>
      </c>
      <c r="N9162" s="38">
        <f>IF(AND(Colin!$G9162=$B$2,Colin!$H9162=$C$3),Colin!$I9162,)</f>
        <v>0</v>
      </c>
      <c r="O9162" s="38">
        <f>IF(AND(Colin!$G9162=$B$2,Colin!$H9162&lt;=$C$3),Colin!$I9162,)</f>
        <v>0</v>
      </c>
      <c r="P9162" s="38">
        <f>IF(Colin!$G9162&lt;$B$2,Colin!$I9162,0)</f>
        <v>0</v>
      </c>
      <c r="Q9162" s="38">
        <f>IF(Colin!$G9162&lt;$B$1,Colin!$I9162,0)</f>
        <v>0</v>
      </c>
    </row>
    <row r="9163" spans="12:17" x14ac:dyDescent="0.25">
      <c r="L9163" s="38">
        <f>IF(AND(Colin!$G9163=$B$1,Colin!$H9163=$C$3),Colin!$I9163,)</f>
        <v>0</v>
      </c>
      <c r="M9163" s="38">
        <f>IF(AND(Colin!$G9163=$B$1,Colin!$H9163&lt;=$C$3),Colin!$I9163,)</f>
        <v>0</v>
      </c>
      <c r="N9163" s="38">
        <f>IF(AND(Colin!$G9163=$B$2,Colin!$H9163=$C$3),Colin!$I9163,)</f>
        <v>0</v>
      </c>
      <c r="O9163" s="38">
        <f>IF(AND(Colin!$G9163=$B$2,Colin!$H9163&lt;=$C$3),Colin!$I9163,)</f>
        <v>0</v>
      </c>
      <c r="P9163" s="38">
        <f>IF(Colin!$G9163&lt;$B$2,Colin!$I9163,0)</f>
        <v>0</v>
      </c>
      <c r="Q9163" s="38">
        <f>IF(Colin!$G9163&lt;$B$1,Colin!$I9163,0)</f>
        <v>0</v>
      </c>
    </row>
    <row r="9164" spans="12:17" x14ac:dyDescent="0.25">
      <c r="L9164" s="38">
        <f>IF(AND(Colin!$G9164=$B$1,Colin!$H9164=$C$3),Colin!$I9164,)</f>
        <v>0</v>
      </c>
      <c r="M9164" s="38">
        <f>IF(AND(Colin!$G9164=$B$1,Colin!$H9164&lt;=$C$3),Colin!$I9164,)</f>
        <v>0</v>
      </c>
      <c r="N9164" s="38">
        <f>IF(AND(Colin!$G9164=$B$2,Colin!$H9164=$C$3),Colin!$I9164,)</f>
        <v>0</v>
      </c>
      <c r="O9164" s="38">
        <f>IF(AND(Colin!$G9164=$B$2,Colin!$H9164&lt;=$C$3),Colin!$I9164,)</f>
        <v>0</v>
      </c>
      <c r="P9164" s="38">
        <f>IF(Colin!$G9164&lt;$B$2,Colin!$I9164,0)</f>
        <v>0</v>
      </c>
      <c r="Q9164" s="38">
        <f>IF(Colin!$G9164&lt;$B$1,Colin!$I9164,0)</f>
        <v>0</v>
      </c>
    </row>
    <row r="9165" spans="12:17" x14ac:dyDescent="0.25">
      <c r="L9165" s="38">
        <f>IF(AND(Colin!$G9165=$B$1,Colin!$H9165=$C$3),Colin!$I9165,)</f>
        <v>0</v>
      </c>
      <c r="M9165" s="38">
        <f>IF(AND(Colin!$G9165=$B$1,Colin!$H9165&lt;=$C$3),Colin!$I9165,)</f>
        <v>0</v>
      </c>
      <c r="N9165" s="38">
        <f>IF(AND(Colin!$G9165=$B$2,Colin!$H9165=$C$3),Colin!$I9165,)</f>
        <v>0</v>
      </c>
      <c r="O9165" s="38">
        <f>IF(AND(Colin!$G9165=$B$2,Colin!$H9165&lt;=$C$3),Colin!$I9165,)</f>
        <v>0</v>
      </c>
      <c r="P9165" s="38">
        <f>IF(Colin!$G9165&lt;$B$2,Colin!$I9165,0)</f>
        <v>0</v>
      </c>
      <c r="Q9165" s="38">
        <f>IF(Colin!$G9165&lt;$B$1,Colin!$I9165,0)</f>
        <v>0</v>
      </c>
    </row>
    <row r="9166" spans="12:17" x14ac:dyDescent="0.25">
      <c r="L9166" s="38">
        <f>IF(AND(Colin!$G9166=$B$1,Colin!$H9166=$C$3),Colin!$I9166,)</f>
        <v>0</v>
      </c>
      <c r="M9166" s="38">
        <f>IF(AND(Colin!$G9166=$B$1,Colin!$H9166&lt;=$C$3),Colin!$I9166,)</f>
        <v>0</v>
      </c>
      <c r="N9166" s="38">
        <f>IF(AND(Colin!$G9166=$B$2,Colin!$H9166=$C$3),Colin!$I9166,)</f>
        <v>0</v>
      </c>
      <c r="O9166" s="38">
        <f>IF(AND(Colin!$G9166=$B$2,Colin!$H9166&lt;=$C$3),Colin!$I9166,)</f>
        <v>0</v>
      </c>
      <c r="P9166" s="38">
        <f>IF(Colin!$G9166&lt;$B$2,Colin!$I9166,0)</f>
        <v>0</v>
      </c>
      <c r="Q9166" s="38">
        <f>IF(Colin!$G9166&lt;$B$1,Colin!$I9166,0)</f>
        <v>0</v>
      </c>
    </row>
    <row r="9167" spans="12:17" x14ac:dyDescent="0.25">
      <c r="L9167" s="38">
        <f>IF(AND(Colin!$G9167=$B$1,Colin!$H9167=$C$3),Colin!$I9167,)</f>
        <v>0</v>
      </c>
      <c r="M9167" s="38">
        <f>IF(AND(Colin!$G9167=$B$1,Colin!$H9167&lt;=$C$3),Colin!$I9167,)</f>
        <v>0</v>
      </c>
      <c r="N9167" s="38">
        <f>IF(AND(Colin!$G9167=$B$2,Colin!$H9167=$C$3),Colin!$I9167,)</f>
        <v>0</v>
      </c>
      <c r="O9167" s="38">
        <f>IF(AND(Colin!$G9167=$B$2,Colin!$H9167&lt;=$C$3),Colin!$I9167,)</f>
        <v>0</v>
      </c>
      <c r="P9167" s="38">
        <f>IF(Colin!$G9167&lt;$B$2,Colin!$I9167,0)</f>
        <v>0</v>
      </c>
      <c r="Q9167" s="38">
        <f>IF(Colin!$G9167&lt;$B$1,Colin!$I9167,0)</f>
        <v>0</v>
      </c>
    </row>
    <row r="9168" spans="12:17" x14ac:dyDescent="0.25">
      <c r="L9168" s="38">
        <f>IF(AND(Colin!$G9168=$B$1,Colin!$H9168=$C$3),Colin!$I9168,)</f>
        <v>0</v>
      </c>
      <c r="M9168" s="38">
        <f>IF(AND(Colin!$G9168=$B$1,Colin!$H9168&lt;=$C$3),Colin!$I9168,)</f>
        <v>0</v>
      </c>
      <c r="N9168" s="38">
        <f>IF(AND(Colin!$G9168=$B$2,Colin!$H9168=$C$3),Colin!$I9168,)</f>
        <v>0</v>
      </c>
      <c r="O9168" s="38">
        <f>IF(AND(Colin!$G9168=$B$2,Colin!$H9168&lt;=$C$3),Colin!$I9168,)</f>
        <v>0</v>
      </c>
      <c r="P9168" s="38">
        <f>IF(Colin!$G9168&lt;$B$2,Colin!$I9168,0)</f>
        <v>0</v>
      </c>
      <c r="Q9168" s="38">
        <f>IF(Colin!$G9168&lt;$B$1,Colin!$I9168,0)</f>
        <v>0</v>
      </c>
    </row>
    <row r="9169" spans="12:17" x14ac:dyDescent="0.25">
      <c r="L9169" s="38">
        <f>IF(AND(Colin!$G9169=$B$1,Colin!$H9169=$C$3),Colin!$I9169,)</f>
        <v>0</v>
      </c>
      <c r="M9169" s="38">
        <f>IF(AND(Colin!$G9169=$B$1,Colin!$H9169&lt;=$C$3),Colin!$I9169,)</f>
        <v>0</v>
      </c>
      <c r="N9169" s="38">
        <f>IF(AND(Colin!$G9169=$B$2,Colin!$H9169=$C$3),Colin!$I9169,)</f>
        <v>0</v>
      </c>
      <c r="O9169" s="38">
        <f>IF(AND(Colin!$G9169=$B$2,Colin!$H9169&lt;=$C$3),Colin!$I9169,)</f>
        <v>0</v>
      </c>
      <c r="P9169" s="38">
        <f>IF(Colin!$G9169&lt;$B$2,Colin!$I9169,0)</f>
        <v>0</v>
      </c>
      <c r="Q9169" s="38">
        <f>IF(Colin!$G9169&lt;$B$1,Colin!$I9169,0)</f>
        <v>0</v>
      </c>
    </row>
    <row r="9170" spans="12:17" x14ac:dyDescent="0.25">
      <c r="L9170" s="38">
        <f>IF(AND(Colin!$G9170=$B$1,Colin!$H9170=$C$3),Colin!$I9170,)</f>
        <v>0</v>
      </c>
      <c r="M9170" s="38">
        <f>IF(AND(Colin!$G9170=$B$1,Colin!$H9170&lt;=$C$3),Colin!$I9170,)</f>
        <v>0</v>
      </c>
      <c r="N9170" s="38">
        <f>IF(AND(Colin!$G9170=$B$2,Colin!$H9170=$C$3),Colin!$I9170,)</f>
        <v>0</v>
      </c>
      <c r="O9170" s="38">
        <f>IF(AND(Colin!$G9170=$B$2,Colin!$H9170&lt;=$C$3),Colin!$I9170,)</f>
        <v>0</v>
      </c>
      <c r="P9170" s="38">
        <f>IF(Colin!$G9170&lt;$B$2,Colin!$I9170,0)</f>
        <v>0</v>
      </c>
      <c r="Q9170" s="38">
        <f>IF(Colin!$G9170&lt;$B$1,Colin!$I9170,0)</f>
        <v>0</v>
      </c>
    </row>
    <row r="9171" spans="12:17" x14ac:dyDescent="0.25">
      <c r="L9171" s="38">
        <f>IF(AND(Colin!$G9171=$B$1,Colin!$H9171=$C$3),Colin!$I9171,)</f>
        <v>0</v>
      </c>
      <c r="M9171" s="38">
        <f>IF(AND(Colin!$G9171=$B$1,Colin!$H9171&lt;=$C$3),Colin!$I9171,)</f>
        <v>0</v>
      </c>
      <c r="N9171" s="38">
        <f>IF(AND(Colin!$G9171=$B$2,Colin!$H9171=$C$3),Colin!$I9171,)</f>
        <v>0</v>
      </c>
      <c r="O9171" s="38">
        <f>IF(AND(Colin!$G9171=$B$2,Colin!$H9171&lt;=$C$3),Colin!$I9171,)</f>
        <v>0</v>
      </c>
      <c r="P9171" s="38">
        <f>IF(Colin!$G9171&lt;$B$2,Colin!$I9171,0)</f>
        <v>0</v>
      </c>
      <c r="Q9171" s="38">
        <f>IF(Colin!$G9171&lt;$B$1,Colin!$I9171,0)</f>
        <v>0</v>
      </c>
    </row>
    <row r="9172" spans="12:17" x14ac:dyDescent="0.25">
      <c r="L9172" s="38">
        <f>IF(AND(Colin!$G9172=$B$1,Colin!$H9172=$C$3),Colin!$I9172,)</f>
        <v>0</v>
      </c>
      <c r="M9172" s="38">
        <f>IF(AND(Colin!$G9172=$B$1,Colin!$H9172&lt;=$C$3),Colin!$I9172,)</f>
        <v>0</v>
      </c>
      <c r="N9172" s="38">
        <f>IF(AND(Colin!$G9172=$B$2,Colin!$H9172=$C$3),Colin!$I9172,)</f>
        <v>0</v>
      </c>
      <c r="O9172" s="38">
        <f>IF(AND(Colin!$G9172=$B$2,Colin!$H9172&lt;=$C$3),Colin!$I9172,)</f>
        <v>0</v>
      </c>
      <c r="P9172" s="38">
        <f>IF(Colin!$G9172&lt;$B$2,Colin!$I9172,0)</f>
        <v>0</v>
      </c>
      <c r="Q9172" s="38">
        <f>IF(Colin!$G9172&lt;$B$1,Colin!$I9172,0)</f>
        <v>0</v>
      </c>
    </row>
    <row r="9173" spans="12:17" x14ac:dyDescent="0.25">
      <c r="L9173" s="38">
        <f>IF(AND(Colin!$G9173=$B$1,Colin!$H9173=$C$3),Colin!$I9173,)</f>
        <v>0</v>
      </c>
      <c r="M9173" s="38">
        <f>IF(AND(Colin!$G9173=$B$1,Colin!$H9173&lt;=$C$3),Colin!$I9173,)</f>
        <v>0</v>
      </c>
      <c r="N9173" s="38">
        <f>IF(AND(Colin!$G9173=$B$2,Colin!$H9173=$C$3),Colin!$I9173,)</f>
        <v>0</v>
      </c>
      <c r="O9173" s="38">
        <f>IF(AND(Colin!$G9173=$B$2,Colin!$H9173&lt;=$C$3),Colin!$I9173,)</f>
        <v>0</v>
      </c>
      <c r="P9173" s="38">
        <f>IF(Colin!$G9173&lt;$B$2,Colin!$I9173,0)</f>
        <v>0</v>
      </c>
      <c r="Q9173" s="38">
        <f>IF(Colin!$G9173&lt;$B$1,Colin!$I9173,0)</f>
        <v>0</v>
      </c>
    </row>
    <row r="9174" spans="12:17" x14ac:dyDescent="0.25">
      <c r="L9174" s="38">
        <f>IF(AND(Colin!$G9174=$B$1,Colin!$H9174=$C$3),Colin!$I9174,)</f>
        <v>0</v>
      </c>
      <c r="M9174" s="38">
        <f>IF(AND(Colin!$G9174=$B$1,Colin!$H9174&lt;=$C$3),Colin!$I9174,)</f>
        <v>0</v>
      </c>
      <c r="N9174" s="38">
        <f>IF(AND(Colin!$G9174=$B$2,Colin!$H9174=$C$3),Colin!$I9174,)</f>
        <v>0</v>
      </c>
      <c r="O9174" s="38">
        <f>IF(AND(Colin!$G9174=$B$2,Colin!$H9174&lt;=$C$3),Colin!$I9174,)</f>
        <v>0</v>
      </c>
      <c r="P9174" s="38">
        <f>IF(Colin!$G9174&lt;$B$2,Colin!$I9174,0)</f>
        <v>0</v>
      </c>
      <c r="Q9174" s="38">
        <f>IF(Colin!$G9174&lt;$B$1,Colin!$I9174,0)</f>
        <v>0</v>
      </c>
    </row>
    <row r="9175" spans="12:17" x14ac:dyDescent="0.25">
      <c r="L9175" s="38">
        <f>IF(AND(Colin!$G9175=$B$1,Colin!$H9175=$C$3),Colin!$I9175,)</f>
        <v>0</v>
      </c>
      <c r="M9175" s="38">
        <f>IF(AND(Colin!$G9175=$B$1,Colin!$H9175&lt;=$C$3),Colin!$I9175,)</f>
        <v>0</v>
      </c>
      <c r="N9175" s="38">
        <f>IF(AND(Colin!$G9175=$B$2,Colin!$H9175=$C$3),Colin!$I9175,)</f>
        <v>0</v>
      </c>
      <c r="O9175" s="38">
        <f>IF(AND(Colin!$G9175=$B$2,Colin!$H9175&lt;=$C$3),Colin!$I9175,)</f>
        <v>0</v>
      </c>
      <c r="P9175" s="38">
        <f>IF(Colin!$G9175&lt;$B$2,Colin!$I9175,0)</f>
        <v>0</v>
      </c>
      <c r="Q9175" s="38">
        <f>IF(Colin!$G9175&lt;$B$1,Colin!$I9175,0)</f>
        <v>0</v>
      </c>
    </row>
    <row r="9176" spans="12:17" x14ac:dyDescent="0.25">
      <c r="L9176" s="38">
        <f>IF(AND(Colin!$G9176=$B$1,Colin!$H9176=$C$3),Colin!$I9176,)</f>
        <v>0</v>
      </c>
      <c r="M9176" s="38">
        <f>IF(AND(Colin!$G9176=$B$1,Colin!$H9176&lt;=$C$3),Colin!$I9176,)</f>
        <v>0</v>
      </c>
      <c r="N9176" s="38">
        <f>IF(AND(Colin!$G9176=$B$2,Colin!$H9176=$C$3),Colin!$I9176,)</f>
        <v>0</v>
      </c>
      <c r="O9176" s="38">
        <f>IF(AND(Colin!$G9176=$B$2,Colin!$H9176&lt;=$C$3),Colin!$I9176,)</f>
        <v>0</v>
      </c>
      <c r="P9176" s="38">
        <f>IF(Colin!$G9176&lt;$B$2,Colin!$I9176,0)</f>
        <v>0</v>
      </c>
      <c r="Q9176" s="38">
        <f>IF(Colin!$G9176&lt;$B$1,Colin!$I9176,0)</f>
        <v>0</v>
      </c>
    </row>
    <row r="9177" spans="12:17" x14ac:dyDescent="0.25">
      <c r="L9177" s="38">
        <f>IF(AND(Colin!$G9177=$B$1,Colin!$H9177=$C$3),Colin!$I9177,)</f>
        <v>0</v>
      </c>
      <c r="M9177" s="38">
        <f>IF(AND(Colin!$G9177=$B$1,Colin!$H9177&lt;=$C$3),Colin!$I9177,)</f>
        <v>0</v>
      </c>
      <c r="N9177" s="38">
        <f>IF(AND(Colin!$G9177=$B$2,Colin!$H9177=$C$3),Colin!$I9177,)</f>
        <v>0</v>
      </c>
      <c r="O9177" s="38">
        <f>IF(AND(Colin!$G9177=$B$2,Colin!$H9177&lt;=$C$3),Colin!$I9177,)</f>
        <v>0</v>
      </c>
      <c r="P9177" s="38">
        <f>IF(Colin!$G9177&lt;$B$2,Colin!$I9177,0)</f>
        <v>0</v>
      </c>
      <c r="Q9177" s="38">
        <f>IF(Colin!$G9177&lt;$B$1,Colin!$I9177,0)</f>
        <v>0</v>
      </c>
    </row>
    <row r="9178" spans="12:17" x14ac:dyDescent="0.25">
      <c r="L9178" s="38">
        <f>IF(AND(Colin!$G9178=$B$1,Colin!$H9178=$C$3),Colin!$I9178,)</f>
        <v>0</v>
      </c>
      <c r="M9178" s="38">
        <f>IF(AND(Colin!$G9178=$B$1,Colin!$H9178&lt;=$C$3),Colin!$I9178,)</f>
        <v>0</v>
      </c>
      <c r="N9178" s="38">
        <f>IF(AND(Colin!$G9178=$B$2,Colin!$H9178=$C$3),Colin!$I9178,)</f>
        <v>0</v>
      </c>
      <c r="O9178" s="38">
        <f>IF(AND(Colin!$G9178=$B$2,Colin!$H9178&lt;=$C$3),Colin!$I9178,)</f>
        <v>0</v>
      </c>
      <c r="P9178" s="38">
        <f>IF(Colin!$G9178&lt;$B$2,Colin!$I9178,0)</f>
        <v>0</v>
      </c>
      <c r="Q9178" s="38">
        <f>IF(Colin!$G9178&lt;$B$1,Colin!$I9178,0)</f>
        <v>0</v>
      </c>
    </row>
    <row r="9179" spans="12:17" x14ac:dyDescent="0.25">
      <c r="L9179" s="38">
        <f>IF(AND(Colin!$G9179=$B$1,Colin!$H9179=$C$3),Colin!$I9179,)</f>
        <v>0</v>
      </c>
      <c r="M9179" s="38">
        <f>IF(AND(Colin!$G9179=$B$1,Colin!$H9179&lt;=$C$3),Colin!$I9179,)</f>
        <v>0</v>
      </c>
      <c r="N9179" s="38">
        <f>IF(AND(Colin!$G9179=$B$2,Colin!$H9179=$C$3),Colin!$I9179,)</f>
        <v>0</v>
      </c>
      <c r="O9179" s="38">
        <f>IF(AND(Colin!$G9179=$B$2,Colin!$H9179&lt;=$C$3),Colin!$I9179,)</f>
        <v>0</v>
      </c>
      <c r="P9179" s="38">
        <f>IF(Colin!$G9179&lt;$B$2,Colin!$I9179,0)</f>
        <v>0</v>
      </c>
      <c r="Q9179" s="38">
        <f>IF(Colin!$G9179&lt;$B$1,Colin!$I9179,0)</f>
        <v>0</v>
      </c>
    </row>
    <row r="9180" spans="12:17" x14ac:dyDescent="0.25">
      <c r="L9180" s="38">
        <f>IF(AND(Colin!$G9180=$B$1,Colin!$H9180=$C$3),Colin!$I9180,)</f>
        <v>0</v>
      </c>
      <c r="M9180" s="38">
        <f>IF(AND(Colin!$G9180=$B$1,Colin!$H9180&lt;=$C$3),Colin!$I9180,)</f>
        <v>0</v>
      </c>
      <c r="N9180" s="38">
        <f>IF(AND(Colin!$G9180=$B$2,Colin!$H9180=$C$3),Colin!$I9180,)</f>
        <v>0</v>
      </c>
      <c r="O9180" s="38">
        <f>IF(AND(Colin!$G9180=$B$2,Colin!$H9180&lt;=$C$3),Colin!$I9180,)</f>
        <v>0</v>
      </c>
      <c r="P9180" s="38">
        <f>IF(Colin!$G9180&lt;$B$2,Colin!$I9180,0)</f>
        <v>0</v>
      </c>
      <c r="Q9180" s="38">
        <f>IF(Colin!$G9180&lt;$B$1,Colin!$I9180,0)</f>
        <v>0</v>
      </c>
    </row>
    <row r="9181" spans="12:17" x14ac:dyDescent="0.25">
      <c r="L9181" s="38">
        <f>IF(AND(Colin!$G9181=$B$1,Colin!$H9181=$C$3),Colin!$I9181,)</f>
        <v>0</v>
      </c>
      <c r="M9181" s="38">
        <f>IF(AND(Colin!$G9181=$B$1,Colin!$H9181&lt;=$C$3),Colin!$I9181,)</f>
        <v>0</v>
      </c>
      <c r="N9181" s="38">
        <f>IF(AND(Colin!$G9181=$B$2,Colin!$H9181=$C$3),Colin!$I9181,)</f>
        <v>0</v>
      </c>
      <c r="O9181" s="38">
        <f>IF(AND(Colin!$G9181=$B$2,Colin!$H9181&lt;=$C$3),Colin!$I9181,)</f>
        <v>0</v>
      </c>
      <c r="P9181" s="38">
        <f>IF(Colin!$G9181&lt;$B$2,Colin!$I9181,0)</f>
        <v>0</v>
      </c>
      <c r="Q9181" s="38">
        <f>IF(Colin!$G9181&lt;$B$1,Colin!$I9181,0)</f>
        <v>0</v>
      </c>
    </row>
    <row r="9182" spans="12:17" x14ac:dyDescent="0.25">
      <c r="L9182" s="38">
        <f>IF(AND(Colin!$G9182=$B$1,Colin!$H9182=$C$3),Colin!$I9182,)</f>
        <v>0</v>
      </c>
      <c r="M9182" s="38">
        <f>IF(AND(Colin!$G9182=$B$1,Colin!$H9182&lt;=$C$3),Colin!$I9182,)</f>
        <v>0</v>
      </c>
      <c r="N9182" s="38">
        <f>IF(AND(Colin!$G9182=$B$2,Colin!$H9182=$C$3),Colin!$I9182,)</f>
        <v>0</v>
      </c>
      <c r="O9182" s="38">
        <f>IF(AND(Colin!$G9182=$B$2,Colin!$H9182&lt;=$C$3),Colin!$I9182,)</f>
        <v>0</v>
      </c>
      <c r="P9182" s="38">
        <f>IF(Colin!$G9182&lt;$B$2,Colin!$I9182,0)</f>
        <v>0</v>
      </c>
      <c r="Q9182" s="38">
        <f>IF(Colin!$G9182&lt;$B$1,Colin!$I9182,0)</f>
        <v>0</v>
      </c>
    </row>
    <row r="9183" spans="12:17" x14ac:dyDescent="0.25">
      <c r="L9183" s="38">
        <f>IF(AND(Colin!$G9183=$B$1,Colin!$H9183=$C$3),Colin!$I9183,)</f>
        <v>0</v>
      </c>
      <c r="M9183" s="38">
        <f>IF(AND(Colin!$G9183=$B$1,Colin!$H9183&lt;=$C$3),Colin!$I9183,)</f>
        <v>0</v>
      </c>
      <c r="N9183" s="38">
        <f>IF(AND(Colin!$G9183=$B$2,Colin!$H9183=$C$3),Colin!$I9183,)</f>
        <v>0</v>
      </c>
      <c r="O9183" s="38">
        <f>IF(AND(Colin!$G9183=$B$2,Colin!$H9183&lt;=$C$3),Colin!$I9183,)</f>
        <v>0</v>
      </c>
      <c r="P9183" s="38">
        <f>IF(Colin!$G9183&lt;$B$2,Colin!$I9183,0)</f>
        <v>0</v>
      </c>
      <c r="Q9183" s="38">
        <f>IF(Colin!$G9183&lt;$B$1,Colin!$I9183,0)</f>
        <v>0</v>
      </c>
    </row>
    <row r="9184" spans="12:17" x14ac:dyDescent="0.25">
      <c r="L9184" s="38">
        <f>IF(AND(Colin!$G9184=$B$1,Colin!$H9184=$C$3),Colin!$I9184,)</f>
        <v>0</v>
      </c>
      <c r="M9184" s="38">
        <f>IF(AND(Colin!$G9184=$B$1,Colin!$H9184&lt;=$C$3),Colin!$I9184,)</f>
        <v>0</v>
      </c>
      <c r="N9184" s="38">
        <f>IF(AND(Colin!$G9184=$B$2,Colin!$H9184=$C$3),Colin!$I9184,)</f>
        <v>0</v>
      </c>
      <c r="O9184" s="38">
        <f>IF(AND(Colin!$G9184=$B$2,Colin!$H9184&lt;=$C$3),Colin!$I9184,)</f>
        <v>0</v>
      </c>
      <c r="P9184" s="38">
        <f>IF(Colin!$G9184&lt;$B$2,Colin!$I9184,0)</f>
        <v>0</v>
      </c>
      <c r="Q9184" s="38">
        <f>IF(Colin!$G9184&lt;$B$1,Colin!$I9184,0)</f>
        <v>0</v>
      </c>
    </row>
    <row r="9185" spans="12:17" x14ac:dyDescent="0.25">
      <c r="L9185" s="38">
        <f>IF(AND(Colin!$G9185=$B$1,Colin!$H9185=$C$3),Colin!$I9185,)</f>
        <v>0</v>
      </c>
      <c r="M9185" s="38">
        <f>IF(AND(Colin!$G9185=$B$1,Colin!$H9185&lt;=$C$3),Colin!$I9185,)</f>
        <v>0</v>
      </c>
      <c r="N9185" s="38">
        <f>IF(AND(Colin!$G9185=$B$2,Colin!$H9185=$C$3),Colin!$I9185,)</f>
        <v>0</v>
      </c>
      <c r="O9185" s="38">
        <f>IF(AND(Colin!$G9185=$B$2,Colin!$H9185&lt;=$C$3),Colin!$I9185,)</f>
        <v>0</v>
      </c>
      <c r="P9185" s="38">
        <f>IF(Colin!$G9185&lt;$B$2,Colin!$I9185,0)</f>
        <v>0</v>
      </c>
      <c r="Q9185" s="38">
        <f>IF(Colin!$G9185&lt;$B$1,Colin!$I9185,0)</f>
        <v>0</v>
      </c>
    </row>
    <row r="9186" spans="12:17" x14ac:dyDescent="0.25">
      <c r="L9186" s="38">
        <f>IF(AND(Colin!$G9186=$B$1,Colin!$H9186=$C$3),Colin!$I9186,)</f>
        <v>0</v>
      </c>
      <c r="M9186" s="38">
        <f>IF(AND(Colin!$G9186=$B$1,Colin!$H9186&lt;=$C$3),Colin!$I9186,)</f>
        <v>0</v>
      </c>
      <c r="N9186" s="38">
        <f>IF(AND(Colin!$G9186=$B$2,Colin!$H9186=$C$3),Colin!$I9186,)</f>
        <v>0</v>
      </c>
      <c r="O9186" s="38">
        <f>IF(AND(Colin!$G9186=$B$2,Colin!$H9186&lt;=$C$3),Colin!$I9186,)</f>
        <v>0</v>
      </c>
      <c r="P9186" s="38">
        <f>IF(Colin!$G9186&lt;$B$2,Colin!$I9186,0)</f>
        <v>0</v>
      </c>
      <c r="Q9186" s="38">
        <f>IF(Colin!$G9186&lt;$B$1,Colin!$I9186,0)</f>
        <v>0</v>
      </c>
    </row>
    <row r="9187" spans="12:17" x14ac:dyDescent="0.25">
      <c r="L9187" s="38">
        <f>IF(AND(Colin!$G9187=$B$1,Colin!$H9187=$C$3),Colin!$I9187,)</f>
        <v>0</v>
      </c>
      <c r="M9187" s="38">
        <f>IF(AND(Colin!$G9187=$B$1,Colin!$H9187&lt;=$C$3),Colin!$I9187,)</f>
        <v>0</v>
      </c>
      <c r="N9187" s="38">
        <f>IF(AND(Colin!$G9187=$B$2,Colin!$H9187=$C$3),Colin!$I9187,)</f>
        <v>0</v>
      </c>
      <c r="O9187" s="38">
        <f>IF(AND(Colin!$G9187=$B$2,Colin!$H9187&lt;=$C$3),Colin!$I9187,)</f>
        <v>0</v>
      </c>
      <c r="P9187" s="38">
        <f>IF(Colin!$G9187&lt;$B$2,Colin!$I9187,0)</f>
        <v>0</v>
      </c>
      <c r="Q9187" s="38">
        <f>IF(Colin!$G9187&lt;$B$1,Colin!$I9187,0)</f>
        <v>0</v>
      </c>
    </row>
    <row r="9188" spans="12:17" x14ac:dyDescent="0.25">
      <c r="L9188" s="38">
        <f>IF(AND(Colin!$G9188=$B$1,Colin!$H9188=$C$3),Colin!$I9188,)</f>
        <v>0</v>
      </c>
      <c r="M9188" s="38">
        <f>IF(AND(Colin!$G9188=$B$1,Colin!$H9188&lt;=$C$3),Colin!$I9188,)</f>
        <v>0</v>
      </c>
      <c r="N9188" s="38">
        <f>IF(AND(Colin!$G9188=$B$2,Colin!$H9188=$C$3),Colin!$I9188,)</f>
        <v>0</v>
      </c>
      <c r="O9188" s="38">
        <f>IF(AND(Colin!$G9188=$B$2,Colin!$H9188&lt;=$C$3),Colin!$I9188,)</f>
        <v>0</v>
      </c>
      <c r="P9188" s="38">
        <f>IF(Colin!$G9188&lt;$B$2,Colin!$I9188,0)</f>
        <v>0</v>
      </c>
      <c r="Q9188" s="38">
        <f>IF(Colin!$G9188&lt;$B$1,Colin!$I9188,0)</f>
        <v>0</v>
      </c>
    </row>
    <row r="9189" spans="12:17" x14ac:dyDescent="0.25">
      <c r="L9189" s="38">
        <f>IF(AND(Colin!$G9189=$B$1,Colin!$H9189=$C$3),Colin!$I9189,)</f>
        <v>0</v>
      </c>
      <c r="M9189" s="38">
        <f>IF(AND(Colin!$G9189=$B$1,Colin!$H9189&lt;=$C$3),Colin!$I9189,)</f>
        <v>0</v>
      </c>
      <c r="N9189" s="38">
        <f>IF(AND(Colin!$G9189=$B$2,Colin!$H9189=$C$3),Colin!$I9189,)</f>
        <v>0</v>
      </c>
      <c r="O9189" s="38">
        <f>IF(AND(Colin!$G9189=$B$2,Colin!$H9189&lt;=$C$3),Colin!$I9189,)</f>
        <v>0</v>
      </c>
      <c r="P9189" s="38">
        <f>IF(Colin!$G9189&lt;$B$2,Colin!$I9189,0)</f>
        <v>0</v>
      </c>
      <c r="Q9189" s="38">
        <f>IF(Colin!$G9189&lt;$B$1,Colin!$I9189,0)</f>
        <v>0</v>
      </c>
    </row>
    <row r="9190" spans="12:17" x14ac:dyDescent="0.25">
      <c r="L9190" s="38">
        <f>IF(AND(Colin!$G9190=$B$1,Colin!$H9190=$C$3),Colin!$I9190,)</f>
        <v>0</v>
      </c>
      <c r="M9190" s="38">
        <f>IF(AND(Colin!$G9190=$B$1,Colin!$H9190&lt;=$C$3),Colin!$I9190,)</f>
        <v>0</v>
      </c>
      <c r="N9190" s="38">
        <f>IF(AND(Colin!$G9190=$B$2,Colin!$H9190=$C$3),Colin!$I9190,)</f>
        <v>0</v>
      </c>
      <c r="O9190" s="38">
        <f>IF(AND(Colin!$G9190=$B$2,Colin!$H9190&lt;=$C$3),Colin!$I9190,)</f>
        <v>0</v>
      </c>
      <c r="P9190" s="38">
        <f>IF(Colin!$G9190&lt;$B$2,Colin!$I9190,0)</f>
        <v>0</v>
      </c>
      <c r="Q9190" s="38">
        <f>IF(Colin!$G9190&lt;$B$1,Colin!$I9190,0)</f>
        <v>0</v>
      </c>
    </row>
    <row r="9191" spans="12:17" x14ac:dyDescent="0.25">
      <c r="L9191" s="38">
        <f>IF(AND(Colin!$G9191=$B$1,Colin!$H9191=$C$3),Colin!$I9191,)</f>
        <v>0</v>
      </c>
      <c r="M9191" s="38">
        <f>IF(AND(Colin!$G9191=$B$1,Colin!$H9191&lt;=$C$3),Colin!$I9191,)</f>
        <v>0</v>
      </c>
      <c r="N9191" s="38">
        <f>IF(AND(Colin!$G9191=$B$2,Colin!$H9191=$C$3),Colin!$I9191,)</f>
        <v>0</v>
      </c>
      <c r="O9191" s="38">
        <f>IF(AND(Colin!$G9191=$B$2,Colin!$H9191&lt;=$C$3),Colin!$I9191,)</f>
        <v>0</v>
      </c>
      <c r="P9191" s="38">
        <f>IF(Colin!$G9191&lt;$B$2,Colin!$I9191,0)</f>
        <v>0</v>
      </c>
      <c r="Q9191" s="38">
        <f>IF(Colin!$G9191&lt;$B$1,Colin!$I9191,0)</f>
        <v>0</v>
      </c>
    </row>
    <row r="9192" spans="12:17" x14ac:dyDescent="0.25">
      <c r="L9192" s="38">
        <f>IF(AND(Colin!$G9192=$B$1,Colin!$H9192=$C$3),Colin!$I9192,)</f>
        <v>0</v>
      </c>
      <c r="M9192" s="38">
        <f>IF(AND(Colin!$G9192=$B$1,Colin!$H9192&lt;=$C$3),Colin!$I9192,)</f>
        <v>0</v>
      </c>
      <c r="N9192" s="38">
        <f>IF(AND(Colin!$G9192=$B$2,Colin!$H9192=$C$3),Colin!$I9192,)</f>
        <v>0</v>
      </c>
      <c r="O9192" s="38">
        <f>IF(AND(Colin!$G9192=$B$2,Colin!$H9192&lt;=$C$3),Colin!$I9192,)</f>
        <v>0</v>
      </c>
      <c r="P9192" s="38">
        <f>IF(Colin!$G9192&lt;$B$2,Colin!$I9192,0)</f>
        <v>0</v>
      </c>
      <c r="Q9192" s="38">
        <f>IF(Colin!$G9192&lt;$B$1,Colin!$I9192,0)</f>
        <v>0</v>
      </c>
    </row>
    <row r="9193" spans="12:17" x14ac:dyDescent="0.25">
      <c r="L9193" s="38">
        <f>IF(AND(Colin!$G9193=$B$1,Colin!$H9193=$C$3),Colin!$I9193,)</f>
        <v>0</v>
      </c>
      <c r="M9193" s="38">
        <f>IF(AND(Colin!$G9193=$B$1,Colin!$H9193&lt;=$C$3),Colin!$I9193,)</f>
        <v>0</v>
      </c>
      <c r="N9193" s="38">
        <f>IF(AND(Colin!$G9193=$B$2,Colin!$H9193=$C$3),Colin!$I9193,)</f>
        <v>0</v>
      </c>
      <c r="O9193" s="38">
        <f>IF(AND(Colin!$G9193=$B$2,Colin!$H9193&lt;=$C$3),Colin!$I9193,)</f>
        <v>0</v>
      </c>
      <c r="P9193" s="38">
        <f>IF(Colin!$G9193&lt;$B$2,Colin!$I9193,0)</f>
        <v>0</v>
      </c>
      <c r="Q9193" s="38">
        <f>IF(Colin!$G9193&lt;$B$1,Colin!$I9193,0)</f>
        <v>0</v>
      </c>
    </row>
    <row r="9194" spans="12:17" x14ac:dyDescent="0.25">
      <c r="L9194" s="38">
        <f>IF(AND(Colin!$G9194=$B$1,Colin!$H9194=$C$3),Colin!$I9194,)</f>
        <v>0</v>
      </c>
      <c r="M9194" s="38">
        <f>IF(AND(Colin!$G9194=$B$1,Colin!$H9194&lt;=$C$3),Colin!$I9194,)</f>
        <v>0</v>
      </c>
      <c r="N9194" s="38">
        <f>IF(AND(Colin!$G9194=$B$2,Colin!$H9194=$C$3),Colin!$I9194,)</f>
        <v>0</v>
      </c>
      <c r="O9194" s="38">
        <f>IF(AND(Colin!$G9194=$B$2,Colin!$H9194&lt;=$C$3),Colin!$I9194,)</f>
        <v>0</v>
      </c>
      <c r="P9194" s="38">
        <f>IF(Colin!$G9194&lt;$B$2,Colin!$I9194,0)</f>
        <v>0</v>
      </c>
      <c r="Q9194" s="38">
        <f>IF(Colin!$G9194&lt;$B$1,Colin!$I9194,0)</f>
        <v>0</v>
      </c>
    </row>
    <row r="9195" spans="12:17" x14ac:dyDescent="0.25">
      <c r="L9195" s="38">
        <f>IF(AND(Colin!$G9195=$B$1,Colin!$H9195=$C$3),Colin!$I9195,)</f>
        <v>0</v>
      </c>
      <c r="M9195" s="38">
        <f>IF(AND(Colin!$G9195=$B$1,Colin!$H9195&lt;=$C$3),Colin!$I9195,)</f>
        <v>0</v>
      </c>
      <c r="N9195" s="38">
        <f>IF(AND(Colin!$G9195=$B$2,Colin!$H9195=$C$3),Colin!$I9195,)</f>
        <v>0</v>
      </c>
      <c r="O9195" s="38">
        <f>IF(AND(Colin!$G9195=$B$2,Colin!$H9195&lt;=$C$3),Colin!$I9195,)</f>
        <v>0</v>
      </c>
      <c r="P9195" s="38">
        <f>IF(Colin!$G9195&lt;$B$2,Colin!$I9195,0)</f>
        <v>0</v>
      </c>
      <c r="Q9195" s="38">
        <f>IF(Colin!$G9195&lt;$B$1,Colin!$I9195,0)</f>
        <v>0</v>
      </c>
    </row>
    <row r="9196" spans="12:17" x14ac:dyDescent="0.25">
      <c r="L9196" s="38">
        <f>IF(AND(Colin!$G9196=$B$1,Colin!$H9196=$C$3),Colin!$I9196,)</f>
        <v>0</v>
      </c>
      <c r="M9196" s="38">
        <f>IF(AND(Colin!$G9196=$B$1,Colin!$H9196&lt;=$C$3),Colin!$I9196,)</f>
        <v>0</v>
      </c>
      <c r="N9196" s="38">
        <f>IF(AND(Colin!$G9196=$B$2,Colin!$H9196=$C$3),Colin!$I9196,)</f>
        <v>0</v>
      </c>
      <c r="O9196" s="38">
        <f>IF(AND(Colin!$G9196=$B$2,Colin!$H9196&lt;=$C$3),Colin!$I9196,)</f>
        <v>0</v>
      </c>
      <c r="P9196" s="38">
        <f>IF(Colin!$G9196&lt;$B$2,Colin!$I9196,0)</f>
        <v>0</v>
      </c>
      <c r="Q9196" s="38">
        <f>IF(Colin!$G9196&lt;$B$1,Colin!$I9196,0)</f>
        <v>0</v>
      </c>
    </row>
    <row r="9197" spans="12:17" x14ac:dyDescent="0.25">
      <c r="L9197" s="38">
        <f>IF(AND(Colin!$G9197=$B$1,Colin!$H9197=$C$3),Colin!$I9197,)</f>
        <v>0</v>
      </c>
      <c r="M9197" s="38">
        <f>IF(AND(Colin!$G9197=$B$1,Colin!$H9197&lt;=$C$3),Colin!$I9197,)</f>
        <v>0</v>
      </c>
      <c r="N9197" s="38">
        <f>IF(AND(Colin!$G9197=$B$2,Colin!$H9197=$C$3),Colin!$I9197,)</f>
        <v>0</v>
      </c>
      <c r="O9197" s="38">
        <f>IF(AND(Colin!$G9197=$B$2,Colin!$H9197&lt;=$C$3),Colin!$I9197,)</f>
        <v>0</v>
      </c>
      <c r="P9197" s="38">
        <f>IF(Colin!$G9197&lt;$B$2,Colin!$I9197,0)</f>
        <v>0</v>
      </c>
      <c r="Q9197" s="38">
        <f>IF(Colin!$G9197&lt;$B$1,Colin!$I9197,0)</f>
        <v>0</v>
      </c>
    </row>
    <row r="9198" spans="12:17" x14ac:dyDescent="0.25">
      <c r="L9198" s="38">
        <f>IF(AND(Colin!$G9198=$B$1,Colin!$H9198=$C$3),Colin!$I9198,)</f>
        <v>0</v>
      </c>
      <c r="M9198" s="38">
        <f>IF(AND(Colin!$G9198=$B$1,Colin!$H9198&lt;=$C$3),Colin!$I9198,)</f>
        <v>0</v>
      </c>
      <c r="N9198" s="38">
        <f>IF(AND(Colin!$G9198=$B$2,Colin!$H9198=$C$3),Colin!$I9198,)</f>
        <v>0</v>
      </c>
      <c r="O9198" s="38">
        <f>IF(AND(Colin!$G9198=$B$2,Colin!$H9198&lt;=$C$3),Colin!$I9198,)</f>
        <v>0</v>
      </c>
      <c r="P9198" s="38">
        <f>IF(Colin!$G9198&lt;$B$2,Colin!$I9198,0)</f>
        <v>0</v>
      </c>
      <c r="Q9198" s="38">
        <f>IF(Colin!$G9198&lt;$B$1,Colin!$I9198,0)</f>
        <v>0</v>
      </c>
    </row>
    <row r="9199" spans="12:17" x14ac:dyDescent="0.25">
      <c r="L9199" s="38">
        <f>IF(AND(Colin!$G9199=$B$1,Colin!$H9199=$C$3),Colin!$I9199,)</f>
        <v>0</v>
      </c>
      <c r="M9199" s="38">
        <f>IF(AND(Colin!$G9199=$B$1,Colin!$H9199&lt;=$C$3),Colin!$I9199,)</f>
        <v>0</v>
      </c>
      <c r="N9199" s="38">
        <f>IF(AND(Colin!$G9199=$B$2,Colin!$H9199=$C$3),Colin!$I9199,)</f>
        <v>0</v>
      </c>
      <c r="O9199" s="38">
        <f>IF(AND(Colin!$G9199=$B$2,Colin!$H9199&lt;=$C$3),Colin!$I9199,)</f>
        <v>0</v>
      </c>
      <c r="P9199" s="38">
        <f>IF(Colin!$G9199&lt;$B$2,Colin!$I9199,0)</f>
        <v>0</v>
      </c>
      <c r="Q9199" s="38">
        <f>IF(Colin!$G9199&lt;$B$1,Colin!$I9199,0)</f>
        <v>0</v>
      </c>
    </row>
    <row r="9200" spans="12:17" x14ac:dyDescent="0.25">
      <c r="L9200" s="38">
        <f>IF(AND(Colin!$G9200=$B$1,Colin!$H9200=$C$3),Colin!$I9200,)</f>
        <v>0</v>
      </c>
      <c r="M9200" s="38">
        <f>IF(AND(Colin!$G9200=$B$1,Colin!$H9200&lt;=$C$3),Colin!$I9200,)</f>
        <v>0</v>
      </c>
      <c r="N9200" s="38">
        <f>IF(AND(Colin!$G9200=$B$2,Colin!$H9200=$C$3),Colin!$I9200,)</f>
        <v>0</v>
      </c>
      <c r="O9200" s="38">
        <f>IF(AND(Colin!$G9200=$B$2,Colin!$H9200&lt;=$C$3),Colin!$I9200,)</f>
        <v>0</v>
      </c>
      <c r="P9200" s="38">
        <f>IF(Colin!$G9200&lt;$B$2,Colin!$I9200,0)</f>
        <v>0</v>
      </c>
      <c r="Q9200" s="38">
        <f>IF(Colin!$G9200&lt;$B$1,Colin!$I9200,0)</f>
        <v>0</v>
      </c>
    </row>
    <row r="9201" spans="12:17" x14ac:dyDescent="0.25">
      <c r="L9201" s="38">
        <f>IF(AND(Colin!$G9201=$B$1,Colin!$H9201=$C$3),Colin!$I9201,)</f>
        <v>0</v>
      </c>
      <c r="M9201" s="38">
        <f>IF(AND(Colin!$G9201=$B$1,Colin!$H9201&lt;=$C$3),Colin!$I9201,)</f>
        <v>0</v>
      </c>
      <c r="N9201" s="38">
        <f>IF(AND(Colin!$G9201=$B$2,Colin!$H9201=$C$3),Colin!$I9201,)</f>
        <v>0</v>
      </c>
      <c r="O9201" s="38">
        <f>IF(AND(Colin!$G9201=$B$2,Colin!$H9201&lt;=$C$3),Colin!$I9201,)</f>
        <v>0</v>
      </c>
      <c r="P9201" s="38">
        <f>IF(Colin!$G9201&lt;$B$2,Colin!$I9201,0)</f>
        <v>0</v>
      </c>
      <c r="Q9201" s="38">
        <f>IF(Colin!$G9201&lt;$B$1,Colin!$I9201,0)</f>
        <v>0</v>
      </c>
    </row>
    <row r="9202" spans="12:17" x14ac:dyDescent="0.25">
      <c r="L9202" s="38">
        <f>IF(AND(Colin!$G9202=$B$1,Colin!$H9202=$C$3),Colin!$I9202,)</f>
        <v>0</v>
      </c>
      <c r="M9202" s="38">
        <f>IF(AND(Colin!$G9202=$B$1,Colin!$H9202&lt;=$C$3),Colin!$I9202,)</f>
        <v>0</v>
      </c>
      <c r="N9202" s="38">
        <f>IF(AND(Colin!$G9202=$B$2,Colin!$H9202=$C$3),Colin!$I9202,)</f>
        <v>0</v>
      </c>
      <c r="O9202" s="38">
        <f>IF(AND(Colin!$G9202=$B$2,Colin!$H9202&lt;=$C$3),Colin!$I9202,)</f>
        <v>0</v>
      </c>
      <c r="P9202" s="38">
        <f>IF(Colin!$G9202&lt;$B$2,Colin!$I9202,0)</f>
        <v>0</v>
      </c>
      <c r="Q9202" s="38">
        <f>IF(Colin!$G9202&lt;$B$1,Colin!$I9202,0)</f>
        <v>0</v>
      </c>
    </row>
    <row r="9203" spans="12:17" x14ac:dyDescent="0.25">
      <c r="L9203" s="38">
        <f>IF(AND(Colin!$G9203=$B$1,Colin!$H9203=$C$3),Colin!$I9203,)</f>
        <v>0</v>
      </c>
      <c r="M9203" s="38">
        <f>IF(AND(Colin!$G9203=$B$1,Colin!$H9203&lt;=$C$3),Colin!$I9203,)</f>
        <v>0</v>
      </c>
      <c r="N9203" s="38">
        <f>IF(AND(Colin!$G9203=$B$2,Colin!$H9203=$C$3),Colin!$I9203,)</f>
        <v>0</v>
      </c>
      <c r="O9203" s="38">
        <f>IF(AND(Colin!$G9203=$B$2,Colin!$H9203&lt;=$C$3),Colin!$I9203,)</f>
        <v>0</v>
      </c>
      <c r="P9203" s="38">
        <f>IF(Colin!$G9203&lt;$B$2,Colin!$I9203,0)</f>
        <v>0</v>
      </c>
      <c r="Q9203" s="38">
        <f>IF(Colin!$G9203&lt;$B$1,Colin!$I9203,0)</f>
        <v>0</v>
      </c>
    </row>
    <row r="9204" spans="12:17" x14ac:dyDescent="0.25">
      <c r="L9204" s="38">
        <f>IF(AND(Colin!$G9204=$B$1,Colin!$H9204=$C$3),Colin!$I9204,)</f>
        <v>0</v>
      </c>
      <c r="M9204" s="38">
        <f>IF(AND(Colin!$G9204=$B$1,Colin!$H9204&lt;=$C$3),Colin!$I9204,)</f>
        <v>0</v>
      </c>
      <c r="N9204" s="38">
        <f>IF(AND(Colin!$G9204=$B$2,Colin!$H9204=$C$3),Colin!$I9204,)</f>
        <v>0</v>
      </c>
      <c r="O9204" s="38">
        <f>IF(AND(Colin!$G9204=$B$2,Colin!$H9204&lt;=$C$3),Colin!$I9204,)</f>
        <v>0</v>
      </c>
      <c r="P9204" s="38">
        <f>IF(Colin!$G9204&lt;$B$2,Colin!$I9204,0)</f>
        <v>0</v>
      </c>
      <c r="Q9204" s="38">
        <f>IF(Colin!$G9204&lt;$B$1,Colin!$I9204,0)</f>
        <v>0</v>
      </c>
    </row>
    <row r="9205" spans="12:17" x14ac:dyDescent="0.25">
      <c r="L9205" s="38">
        <f>IF(AND(Colin!$G9205=$B$1,Colin!$H9205=$C$3),Colin!$I9205,)</f>
        <v>0</v>
      </c>
      <c r="M9205" s="38">
        <f>IF(AND(Colin!$G9205=$B$1,Colin!$H9205&lt;=$C$3),Colin!$I9205,)</f>
        <v>0</v>
      </c>
      <c r="N9205" s="38">
        <f>IF(AND(Colin!$G9205=$B$2,Colin!$H9205=$C$3),Colin!$I9205,)</f>
        <v>0</v>
      </c>
      <c r="O9205" s="38">
        <f>IF(AND(Colin!$G9205=$B$2,Colin!$H9205&lt;=$C$3),Colin!$I9205,)</f>
        <v>0</v>
      </c>
      <c r="P9205" s="38">
        <f>IF(Colin!$G9205&lt;$B$2,Colin!$I9205,0)</f>
        <v>0</v>
      </c>
      <c r="Q9205" s="38">
        <f>IF(Colin!$G9205&lt;$B$1,Colin!$I9205,0)</f>
        <v>0</v>
      </c>
    </row>
    <row r="9206" spans="12:17" x14ac:dyDescent="0.25">
      <c r="L9206" s="38">
        <f>IF(AND(Colin!$G9206=$B$1,Colin!$H9206=$C$3),Colin!$I9206,)</f>
        <v>0</v>
      </c>
      <c r="M9206" s="38">
        <f>IF(AND(Colin!$G9206=$B$1,Colin!$H9206&lt;=$C$3),Colin!$I9206,)</f>
        <v>0</v>
      </c>
      <c r="N9206" s="38">
        <f>IF(AND(Colin!$G9206=$B$2,Colin!$H9206=$C$3),Colin!$I9206,)</f>
        <v>0</v>
      </c>
      <c r="O9206" s="38">
        <f>IF(AND(Colin!$G9206=$B$2,Colin!$H9206&lt;=$C$3),Colin!$I9206,)</f>
        <v>0</v>
      </c>
      <c r="P9206" s="38">
        <f>IF(Colin!$G9206&lt;$B$2,Colin!$I9206,0)</f>
        <v>0</v>
      </c>
      <c r="Q9206" s="38">
        <f>IF(Colin!$G9206&lt;$B$1,Colin!$I9206,0)</f>
        <v>0</v>
      </c>
    </row>
    <row r="9207" spans="12:17" x14ac:dyDescent="0.25">
      <c r="L9207" s="38">
        <f>IF(AND(Colin!$G9207=$B$1,Colin!$H9207=$C$3),Colin!$I9207,)</f>
        <v>0</v>
      </c>
      <c r="M9207" s="38">
        <f>IF(AND(Colin!$G9207=$B$1,Colin!$H9207&lt;=$C$3),Colin!$I9207,)</f>
        <v>0</v>
      </c>
      <c r="N9207" s="38">
        <f>IF(AND(Colin!$G9207=$B$2,Colin!$H9207=$C$3),Colin!$I9207,)</f>
        <v>0</v>
      </c>
      <c r="O9207" s="38">
        <f>IF(AND(Colin!$G9207=$B$2,Colin!$H9207&lt;=$C$3),Colin!$I9207,)</f>
        <v>0</v>
      </c>
      <c r="P9207" s="38">
        <f>IF(Colin!$G9207&lt;$B$2,Colin!$I9207,0)</f>
        <v>0</v>
      </c>
      <c r="Q9207" s="38">
        <f>IF(Colin!$G9207&lt;$B$1,Colin!$I9207,0)</f>
        <v>0</v>
      </c>
    </row>
    <row r="9208" spans="12:17" x14ac:dyDescent="0.25">
      <c r="L9208" s="38">
        <f>IF(AND(Colin!$G9208=$B$1,Colin!$H9208=$C$3),Colin!$I9208,)</f>
        <v>0</v>
      </c>
      <c r="M9208" s="38">
        <f>IF(AND(Colin!$G9208=$B$1,Colin!$H9208&lt;=$C$3),Colin!$I9208,)</f>
        <v>0</v>
      </c>
      <c r="N9208" s="38">
        <f>IF(AND(Colin!$G9208=$B$2,Colin!$H9208=$C$3),Colin!$I9208,)</f>
        <v>0</v>
      </c>
      <c r="O9208" s="38">
        <f>IF(AND(Colin!$G9208=$B$2,Colin!$H9208&lt;=$C$3),Colin!$I9208,)</f>
        <v>0</v>
      </c>
      <c r="P9208" s="38">
        <f>IF(Colin!$G9208&lt;$B$2,Colin!$I9208,0)</f>
        <v>0</v>
      </c>
      <c r="Q9208" s="38">
        <f>IF(Colin!$G9208&lt;$B$1,Colin!$I9208,0)</f>
        <v>0</v>
      </c>
    </row>
    <row r="9209" spans="12:17" x14ac:dyDescent="0.25">
      <c r="L9209" s="38">
        <f>IF(AND(Colin!$G9209=$B$1,Colin!$H9209=$C$3),Colin!$I9209,)</f>
        <v>0</v>
      </c>
      <c r="M9209" s="38">
        <f>IF(AND(Colin!$G9209=$B$1,Colin!$H9209&lt;=$C$3),Colin!$I9209,)</f>
        <v>0</v>
      </c>
      <c r="N9209" s="38">
        <f>IF(AND(Colin!$G9209=$B$2,Colin!$H9209=$C$3),Colin!$I9209,)</f>
        <v>0</v>
      </c>
      <c r="O9209" s="38">
        <f>IF(AND(Colin!$G9209=$B$2,Colin!$H9209&lt;=$C$3),Colin!$I9209,)</f>
        <v>0</v>
      </c>
      <c r="P9209" s="38">
        <f>IF(Colin!$G9209&lt;$B$2,Colin!$I9209,0)</f>
        <v>0</v>
      </c>
      <c r="Q9209" s="38">
        <f>IF(Colin!$G9209&lt;$B$1,Colin!$I9209,0)</f>
        <v>0</v>
      </c>
    </row>
    <row r="9210" spans="12:17" x14ac:dyDescent="0.25">
      <c r="L9210" s="38">
        <f>IF(AND(Colin!$G9210=$B$1,Colin!$H9210=$C$3),Colin!$I9210,)</f>
        <v>0</v>
      </c>
      <c r="M9210" s="38">
        <f>IF(AND(Colin!$G9210=$B$1,Colin!$H9210&lt;=$C$3),Colin!$I9210,)</f>
        <v>0</v>
      </c>
      <c r="N9210" s="38">
        <f>IF(AND(Colin!$G9210=$B$2,Colin!$H9210=$C$3),Colin!$I9210,)</f>
        <v>0</v>
      </c>
      <c r="O9210" s="38">
        <f>IF(AND(Colin!$G9210=$B$2,Colin!$H9210&lt;=$C$3),Colin!$I9210,)</f>
        <v>0</v>
      </c>
      <c r="P9210" s="38">
        <f>IF(Colin!$G9210&lt;$B$2,Colin!$I9210,0)</f>
        <v>0</v>
      </c>
      <c r="Q9210" s="38">
        <f>IF(Colin!$G9210&lt;$B$1,Colin!$I9210,0)</f>
        <v>0</v>
      </c>
    </row>
    <row r="9211" spans="12:17" x14ac:dyDescent="0.25">
      <c r="L9211" s="38">
        <f>IF(AND(Colin!$G9211=$B$1,Colin!$H9211=$C$3),Colin!$I9211,)</f>
        <v>0</v>
      </c>
      <c r="M9211" s="38">
        <f>IF(AND(Colin!$G9211=$B$1,Colin!$H9211&lt;=$C$3),Colin!$I9211,)</f>
        <v>0</v>
      </c>
      <c r="N9211" s="38">
        <f>IF(AND(Colin!$G9211=$B$2,Colin!$H9211=$C$3),Colin!$I9211,)</f>
        <v>0</v>
      </c>
      <c r="O9211" s="38">
        <f>IF(AND(Colin!$G9211=$B$2,Colin!$H9211&lt;=$C$3),Colin!$I9211,)</f>
        <v>0</v>
      </c>
      <c r="P9211" s="38">
        <f>IF(Colin!$G9211&lt;$B$2,Colin!$I9211,0)</f>
        <v>0</v>
      </c>
      <c r="Q9211" s="38">
        <f>IF(Colin!$G9211&lt;$B$1,Colin!$I9211,0)</f>
        <v>0</v>
      </c>
    </row>
    <row r="9212" spans="12:17" x14ac:dyDescent="0.25">
      <c r="L9212" s="38">
        <f>IF(AND(Colin!$G9212=$B$1,Colin!$H9212=$C$3),Colin!$I9212,)</f>
        <v>0</v>
      </c>
      <c r="M9212" s="38">
        <f>IF(AND(Colin!$G9212=$B$1,Colin!$H9212&lt;=$C$3),Colin!$I9212,)</f>
        <v>0</v>
      </c>
      <c r="N9212" s="38">
        <f>IF(AND(Colin!$G9212=$B$2,Colin!$H9212=$C$3),Colin!$I9212,)</f>
        <v>0</v>
      </c>
      <c r="O9212" s="38">
        <f>IF(AND(Colin!$G9212=$B$2,Colin!$H9212&lt;=$C$3),Colin!$I9212,)</f>
        <v>0</v>
      </c>
      <c r="P9212" s="38">
        <f>IF(Colin!$G9212&lt;$B$2,Colin!$I9212,0)</f>
        <v>0</v>
      </c>
      <c r="Q9212" s="38">
        <f>IF(Colin!$G9212&lt;$B$1,Colin!$I9212,0)</f>
        <v>0</v>
      </c>
    </row>
    <row r="9213" spans="12:17" x14ac:dyDescent="0.25">
      <c r="L9213" s="38">
        <f>IF(AND(Colin!$G9213=$B$1,Colin!$H9213=$C$3),Colin!$I9213,)</f>
        <v>0</v>
      </c>
      <c r="M9213" s="38">
        <f>IF(AND(Colin!$G9213=$B$1,Colin!$H9213&lt;=$C$3),Colin!$I9213,)</f>
        <v>0</v>
      </c>
      <c r="N9213" s="38">
        <f>IF(AND(Colin!$G9213=$B$2,Colin!$H9213=$C$3),Colin!$I9213,)</f>
        <v>0</v>
      </c>
      <c r="O9213" s="38">
        <f>IF(AND(Colin!$G9213=$B$2,Colin!$H9213&lt;=$C$3),Colin!$I9213,)</f>
        <v>0</v>
      </c>
      <c r="P9213" s="38">
        <f>IF(Colin!$G9213&lt;$B$2,Colin!$I9213,0)</f>
        <v>0</v>
      </c>
      <c r="Q9213" s="38">
        <f>IF(Colin!$G9213&lt;$B$1,Colin!$I9213,0)</f>
        <v>0</v>
      </c>
    </row>
    <row r="9214" spans="12:17" x14ac:dyDescent="0.25">
      <c r="L9214" s="38">
        <f>IF(AND(Colin!$G9214=$B$1,Colin!$H9214=$C$3),Colin!$I9214,)</f>
        <v>0</v>
      </c>
      <c r="M9214" s="38">
        <f>IF(AND(Colin!$G9214=$B$1,Colin!$H9214&lt;=$C$3),Colin!$I9214,)</f>
        <v>0</v>
      </c>
      <c r="N9214" s="38">
        <f>IF(AND(Colin!$G9214=$B$2,Colin!$H9214=$C$3),Colin!$I9214,)</f>
        <v>0</v>
      </c>
      <c r="O9214" s="38">
        <f>IF(AND(Colin!$G9214=$B$2,Colin!$H9214&lt;=$C$3),Colin!$I9214,)</f>
        <v>0</v>
      </c>
      <c r="P9214" s="38">
        <f>IF(Colin!$G9214&lt;$B$2,Colin!$I9214,0)</f>
        <v>0</v>
      </c>
      <c r="Q9214" s="38">
        <f>IF(Colin!$G9214&lt;$B$1,Colin!$I9214,0)</f>
        <v>0</v>
      </c>
    </row>
    <row r="9215" spans="12:17" x14ac:dyDescent="0.25">
      <c r="L9215" s="38">
        <f>IF(AND(Colin!$G9215=$B$1,Colin!$H9215=$C$3),Colin!$I9215,)</f>
        <v>0</v>
      </c>
      <c r="M9215" s="38">
        <f>IF(AND(Colin!$G9215=$B$1,Colin!$H9215&lt;=$C$3),Colin!$I9215,)</f>
        <v>0</v>
      </c>
      <c r="N9215" s="38">
        <f>IF(AND(Colin!$G9215=$B$2,Colin!$H9215=$C$3),Colin!$I9215,)</f>
        <v>0</v>
      </c>
      <c r="O9215" s="38">
        <f>IF(AND(Colin!$G9215=$B$2,Colin!$H9215&lt;=$C$3),Colin!$I9215,)</f>
        <v>0</v>
      </c>
      <c r="P9215" s="38">
        <f>IF(Colin!$G9215&lt;$B$2,Colin!$I9215,0)</f>
        <v>0</v>
      </c>
      <c r="Q9215" s="38">
        <f>IF(Colin!$G9215&lt;$B$1,Colin!$I9215,0)</f>
        <v>0</v>
      </c>
    </row>
    <row r="9216" spans="12:17" x14ac:dyDescent="0.25">
      <c r="L9216" s="38">
        <f>IF(AND(Colin!$G9216=$B$1,Colin!$H9216=$C$3),Colin!$I9216,)</f>
        <v>0</v>
      </c>
      <c r="M9216" s="38">
        <f>IF(AND(Colin!$G9216=$B$1,Colin!$H9216&lt;=$C$3),Colin!$I9216,)</f>
        <v>0</v>
      </c>
      <c r="N9216" s="38">
        <f>IF(AND(Colin!$G9216=$B$2,Colin!$H9216=$C$3),Colin!$I9216,)</f>
        <v>0</v>
      </c>
      <c r="O9216" s="38">
        <f>IF(AND(Colin!$G9216=$B$2,Colin!$H9216&lt;=$C$3),Colin!$I9216,)</f>
        <v>0</v>
      </c>
      <c r="P9216" s="38">
        <f>IF(Colin!$G9216&lt;$B$2,Colin!$I9216,0)</f>
        <v>0</v>
      </c>
      <c r="Q9216" s="38">
        <f>IF(Colin!$G9216&lt;$B$1,Colin!$I9216,0)</f>
        <v>0</v>
      </c>
    </row>
    <row r="9217" spans="12:17" x14ac:dyDescent="0.25">
      <c r="L9217" s="38">
        <f>IF(AND(Colin!$G9217=$B$1,Colin!$H9217=$C$3),Colin!$I9217,)</f>
        <v>0</v>
      </c>
      <c r="M9217" s="38">
        <f>IF(AND(Colin!$G9217=$B$1,Colin!$H9217&lt;=$C$3),Colin!$I9217,)</f>
        <v>0</v>
      </c>
      <c r="N9217" s="38">
        <f>IF(AND(Colin!$G9217=$B$2,Colin!$H9217=$C$3),Colin!$I9217,)</f>
        <v>0</v>
      </c>
      <c r="O9217" s="38">
        <f>IF(AND(Colin!$G9217=$B$2,Colin!$H9217&lt;=$C$3),Colin!$I9217,)</f>
        <v>0</v>
      </c>
      <c r="P9217" s="38">
        <f>IF(Colin!$G9217&lt;$B$2,Colin!$I9217,0)</f>
        <v>0</v>
      </c>
      <c r="Q9217" s="38">
        <f>IF(Colin!$G9217&lt;$B$1,Colin!$I9217,0)</f>
        <v>0</v>
      </c>
    </row>
    <row r="9218" spans="12:17" x14ac:dyDescent="0.25">
      <c r="L9218" s="38">
        <f>IF(AND(Colin!$G9218=$B$1,Colin!$H9218=$C$3),Colin!$I9218,)</f>
        <v>0</v>
      </c>
      <c r="M9218" s="38">
        <f>IF(AND(Colin!$G9218=$B$1,Colin!$H9218&lt;=$C$3),Colin!$I9218,)</f>
        <v>0</v>
      </c>
      <c r="N9218" s="38">
        <f>IF(AND(Colin!$G9218=$B$2,Colin!$H9218=$C$3),Colin!$I9218,)</f>
        <v>0</v>
      </c>
      <c r="O9218" s="38">
        <f>IF(AND(Colin!$G9218=$B$2,Colin!$H9218&lt;=$C$3),Colin!$I9218,)</f>
        <v>0</v>
      </c>
      <c r="P9218" s="38">
        <f>IF(Colin!$G9218&lt;$B$2,Colin!$I9218,0)</f>
        <v>0</v>
      </c>
      <c r="Q9218" s="38">
        <f>IF(Colin!$G9218&lt;$B$1,Colin!$I9218,0)</f>
        <v>0</v>
      </c>
    </row>
    <row r="9219" spans="12:17" x14ac:dyDescent="0.25">
      <c r="L9219" s="38">
        <f>IF(AND(Colin!$G9219=$B$1,Colin!$H9219=$C$3),Colin!$I9219,)</f>
        <v>0</v>
      </c>
      <c r="M9219" s="38">
        <f>IF(AND(Colin!$G9219=$B$1,Colin!$H9219&lt;=$C$3),Colin!$I9219,)</f>
        <v>0</v>
      </c>
      <c r="N9219" s="38">
        <f>IF(AND(Colin!$G9219=$B$2,Colin!$H9219=$C$3),Colin!$I9219,)</f>
        <v>0</v>
      </c>
      <c r="O9219" s="38">
        <f>IF(AND(Colin!$G9219=$B$2,Colin!$H9219&lt;=$C$3),Colin!$I9219,)</f>
        <v>0</v>
      </c>
      <c r="P9219" s="38">
        <f>IF(Colin!$G9219&lt;$B$2,Colin!$I9219,0)</f>
        <v>0</v>
      </c>
      <c r="Q9219" s="38">
        <f>IF(Colin!$G9219&lt;$B$1,Colin!$I9219,0)</f>
        <v>0</v>
      </c>
    </row>
    <row r="9220" spans="12:17" x14ac:dyDescent="0.25">
      <c r="L9220" s="38">
        <f>IF(AND(Colin!$G9220=$B$1,Colin!$H9220=$C$3),Colin!$I9220,)</f>
        <v>0</v>
      </c>
      <c r="M9220" s="38">
        <f>IF(AND(Colin!$G9220=$B$1,Colin!$H9220&lt;=$C$3),Colin!$I9220,)</f>
        <v>0</v>
      </c>
      <c r="N9220" s="38">
        <f>IF(AND(Colin!$G9220=$B$2,Colin!$H9220=$C$3),Colin!$I9220,)</f>
        <v>0</v>
      </c>
      <c r="O9220" s="38">
        <f>IF(AND(Colin!$G9220=$B$2,Colin!$H9220&lt;=$C$3),Colin!$I9220,)</f>
        <v>0</v>
      </c>
      <c r="P9220" s="38">
        <f>IF(Colin!$G9220&lt;$B$2,Colin!$I9220,0)</f>
        <v>0</v>
      </c>
      <c r="Q9220" s="38">
        <f>IF(Colin!$G9220&lt;$B$1,Colin!$I9220,0)</f>
        <v>0</v>
      </c>
    </row>
    <row r="9221" spans="12:17" x14ac:dyDescent="0.25">
      <c r="L9221" s="38">
        <f>IF(AND(Colin!$G9221=$B$1,Colin!$H9221=$C$3),Colin!$I9221,)</f>
        <v>0</v>
      </c>
      <c r="M9221" s="38">
        <f>IF(AND(Colin!$G9221=$B$1,Colin!$H9221&lt;=$C$3),Colin!$I9221,)</f>
        <v>0</v>
      </c>
      <c r="N9221" s="38">
        <f>IF(AND(Colin!$G9221=$B$2,Colin!$H9221=$C$3),Colin!$I9221,)</f>
        <v>0</v>
      </c>
      <c r="O9221" s="38">
        <f>IF(AND(Colin!$G9221=$B$2,Colin!$H9221&lt;=$C$3),Colin!$I9221,)</f>
        <v>0</v>
      </c>
      <c r="P9221" s="38">
        <f>IF(Colin!$G9221&lt;$B$2,Colin!$I9221,0)</f>
        <v>0</v>
      </c>
      <c r="Q9221" s="38">
        <f>IF(Colin!$G9221&lt;$B$1,Colin!$I9221,0)</f>
        <v>0</v>
      </c>
    </row>
    <row r="9222" spans="12:17" x14ac:dyDescent="0.25">
      <c r="L9222" s="38">
        <f>IF(AND(Colin!$G9222=$B$1,Colin!$H9222=$C$3),Colin!$I9222,)</f>
        <v>0</v>
      </c>
      <c r="M9222" s="38">
        <f>IF(AND(Colin!$G9222=$B$1,Colin!$H9222&lt;=$C$3),Colin!$I9222,)</f>
        <v>0</v>
      </c>
      <c r="N9222" s="38">
        <f>IF(AND(Colin!$G9222=$B$2,Colin!$H9222=$C$3),Colin!$I9222,)</f>
        <v>0</v>
      </c>
      <c r="O9222" s="38">
        <f>IF(AND(Colin!$G9222=$B$2,Colin!$H9222&lt;=$C$3),Colin!$I9222,)</f>
        <v>0</v>
      </c>
      <c r="P9222" s="38">
        <f>IF(Colin!$G9222&lt;$B$2,Colin!$I9222,0)</f>
        <v>0</v>
      </c>
      <c r="Q9222" s="38">
        <f>IF(Colin!$G9222&lt;$B$1,Colin!$I9222,0)</f>
        <v>0</v>
      </c>
    </row>
    <row r="9223" spans="12:17" x14ac:dyDescent="0.25">
      <c r="L9223" s="38">
        <f>IF(AND(Colin!$G9223=$B$1,Colin!$H9223=$C$3),Colin!$I9223,)</f>
        <v>0</v>
      </c>
      <c r="M9223" s="38">
        <f>IF(AND(Colin!$G9223=$B$1,Colin!$H9223&lt;=$C$3),Colin!$I9223,)</f>
        <v>0</v>
      </c>
      <c r="N9223" s="38">
        <f>IF(AND(Colin!$G9223=$B$2,Colin!$H9223=$C$3),Colin!$I9223,)</f>
        <v>0</v>
      </c>
      <c r="O9223" s="38">
        <f>IF(AND(Colin!$G9223=$B$2,Colin!$H9223&lt;=$C$3),Colin!$I9223,)</f>
        <v>0</v>
      </c>
      <c r="P9223" s="38">
        <f>IF(Colin!$G9223&lt;$B$2,Colin!$I9223,0)</f>
        <v>0</v>
      </c>
      <c r="Q9223" s="38">
        <f>IF(Colin!$G9223&lt;$B$1,Colin!$I9223,0)</f>
        <v>0</v>
      </c>
    </row>
    <row r="9224" spans="12:17" x14ac:dyDescent="0.25">
      <c r="L9224" s="38">
        <f>IF(AND(Colin!$G9224=$B$1,Colin!$H9224=$C$3),Colin!$I9224,)</f>
        <v>0</v>
      </c>
      <c r="M9224" s="38">
        <f>IF(AND(Colin!$G9224=$B$1,Colin!$H9224&lt;=$C$3),Colin!$I9224,)</f>
        <v>0</v>
      </c>
      <c r="N9224" s="38">
        <f>IF(AND(Colin!$G9224=$B$2,Colin!$H9224=$C$3),Colin!$I9224,)</f>
        <v>0</v>
      </c>
      <c r="O9224" s="38">
        <f>IF(AND(Colin!$G9224=$B$2,Colin!$H9224&lt;=$C$3),Colin!$I9224,)</f>
        <v>0</v>
      </c>
      <c r="P9224" s="38">
        <f>IF(Colin!$G9224&lt;$B$2,Colin!$I9224,0)</f>
        <v>0</v>
      </c>
      <c r="Q9224" s="38">
        <f>IF(Colin!$G9224&lt;$B$1,Colin!$I9224,0)</f>
        <v>0</v>
      </c>
    </row>
    <row r="9225" spans="12:17" x14ac:dyDescent="0.25">
      <c r="L9225" s="38">
        <f>IF(AND(Colin!$G9225=$B$1,Colin!$H9225=$C$3),Colin!$I9225,)</f>
        <v>0</v>
      </c>
      <c r="M9225" s="38">
        <f>IF(AND(Colin!$G9225=$B$1,Colin!$H9225&lt;=$C$3),Colin!$I9225,)</f>
        <v>0</v>
      </c>
      <c r="N9225" s="38">
        <f>IF(AND(Colin!$G9225=$B$2,Colin!$H9225=$C$3),Colin!$I9225,)</f>
        <v>0</v>
      </c>
      <c r="O9225" s="38">
        <f>IF(AND(Colin!$G9225=$B$2,Colin!$H9225&lt;=$C$3),Colin!$I9225,)</f>
        <v>0</v>
      </c>
      <c r="P9225" s="38">
        <f>IF(Colin!$G9225&lt;$B$2,Colin!$I9225,0)</f>
        <v>0</v>
      </c>
      <c r="Q9225" s="38">
        <f>IF(Colin!$G9225&lt;$B$1,Colin!$I9225,0)</f>
        <v>0</v>
      </c>
    </row>
    <row r="9226" spans="12:17" x14ac:dyDescent="0.25">
      <c r="L9226" s="38">
        <f>IF(AND(Colin!$G9226=$B$1,Colin!$H9226=$C$3),Colin!$I9226,)</f>
        <v>0</v>
      </c>
      <c r="M9226" s="38">
        <f>IF(AND(Colin!$G9226=$B$1,Colin!$H9226&lt;=$C$3),Colin!$I9226,)</f>
        <v>0</v>
      </c>
      <c r="N9226" s="38">
        <f>IF(AND(Colin!$G9226=$B$2,Colin!$H9226=$C$3),Colin!$I9226,)</f>
        <v>0</v>
      </c>
      <c r="O9226" s="38">
        <f>IF(AND(Colin!$G9226=$B$2,Colin!$H9226&lt;=$C$3),Colin!$I9226,)</f>
        <v>0</v>
      </c>
      <c r="P9226" s="38">
        <f>IF(Colin!$G9226&lt;$B$2,Colin!$I9226,0)</f>
        <v>0</v>
      </c>
      <c r="Q9226" s="38">
        <f>IF(Colin!$G9226&lt;$B$1,Colin!$I9226,0)</f>
        <v>0</v>
      </c>
    </row>
    <row r="9227" spans="12:17" x14ac:dyDescent="0.25">
      <c r="L9227" s="38">
        <f>IF(AND(Colin!$G9227=$B$1,Colin!$H9227=$C$3),Colin!$I9227,)</f>
        <v>0</v>
      </c>
      <c r="M9227" s="38">
        <f>IF(AND(Colin!$G9227=$B$1,Colin!$H9227&lt;=$C$3),Colin!$I9227,)</f>
        <v>0</v>
      </c>
      <c r="N9227" s="38">
        <f>IF(AND(Colin!$G9227=$B$2,Colin!$H9227=$C$3),Colin!$I9227,)</f>
        <v>0</v>
      </c>
      <c r="O9227" s="38">
        <f>IF(AND(Colin!$G9227=$B$2,Colin!$H9227&lt;=$C$3),Colin!$I9227,)</f>
        <v>0</v>
      </c>
      <c r="P9227" s="38">
        <f>IF(Colin!$G9227&lt;$B$2,Colin!$I9227,0)</f>
        <v>0</v>
      </c>
      <c r="Q9227" s="38">
        <f>IF(Colin!$G9227&lt;$B$1,Colin!$I9227,0)</f>
        <v>0</v>
      </c>
    </row>
    <row r="9228" spans="12:17" x14ac:dyDescent="0.25">
      <c r="L9228" s="38">
        <f>IF(AND(Colin!$G9228=$B$1,Colin!$H9228=$C$3),Colin!$I9228,)</f>
        <v>0</v>
      </c>
      <c r="M9228" s="38">
        <f>IF(AND(Colin!$G9228=$B$1,Colin!$H9228&lt;=$C$3),Colin!$I9228,)</f>
        <v>0</v>
      </c>
      <c r="N9228" s="38">
        <f>IF(AND(Colin!$G9228=$B$2,Colin!$H9228=$C$3),Colin!$I9228,)</f>
        <v>0</v>
      </c>
      <c r="O9228" s="38">
        <f>IF(AND(Colin!$G9228=$B$2,Colin!$H9228&lt;=$C$3),Colin!$I9228,)</f>
        <v>0</v>
      </c>
      <c r="P9228" s="38">
        <f>IF(Colin!$G9228&lt;$B$2,Colin!$I9228,0)</f>
        <v>0</v>
      </c>
      <c r="Q9228" s="38">
        <f>IF(Colin!$G9228&lt;$B$1,Colin!$I9228,0)</f>
        <v>0</v>
      </c>
    </row>
    <row r="9229" spans="12:17" x14ac:dyDescent="0.25">
      <c r="L9229" s="38">
        <f>IF(AND(Colin!$G9229=$B$1,Colin!$H9229=$C$3),Colin!$I9229,)</f>
        <v>0</v>
      </c>
      <c r="M9229" s="38">
        <f>IF(AND(Colin!$G9229=$B$1,Colin!$H9229&lt;=$C$3),Colin!$I9229,)</f>
        <v>0</v>
      </c>
      <c r="N9229" s="38">
        <f>IF(AND(Colin!$G9229=$B$2,Colin!$H9229=$C$3),Colin!$I9229,)</f>
        <v>0</v>
      </c>
      <c r="O9229" s="38">
        <f>IF(AND(Colin!$G9229=$B$2,Colin!$H9229&lt;=$C$3),Colin!$I9229,)</f>
        <v>0</v>
      </c>
      <c r="P9229" s="38">
        <f>IF(Colin!$G9229&lt;$B$2,Colin!$I9229,0)</f>
        <v>0</v>
      </c>
      <c r="Q9229" s="38">
        <f>IF(Colin!$G9229&lt;$B$1,Colin!$I9229,0)</f>
        <v>0</v>
      </c>
    </row>
    <row r="9230" spans="12:17" x14ac:dyDescent="0.25">
      <c r="L9230" s="38">
        <f>IF(AND(Colin!$G9230=$B$1,Colin!$H9230=$C$3),Colin!$I9230,)</f>
        <v>0</v>
      </c>
      <c r="M9230" s="38">
        <f>IF(AND(Colin!$G9230=$B$1,Colin!$H9230&lt;=$C$3),Colin!$I9230,)</f>
        <v>0</v>
      </c>
      <c r="N9230" s="38">
        <f>IF(AND(Colin!$G9230=$B$2,Colin!$H9230=$C$3),Colin!$I9230,)</f>
        <v>0</v>
      </c>
      <c r="O9230" s="38">
        <f>IF(AND(Colin!$G9230=$B$2,Colin!$H9230&lt;=$C$3),Colin!$I9230,)</f>
        <v>0</v>
      </c>
      <c r="P9230" s="38">
        <f>IF(Colin!$G9230&lt;$B$2,Colin!$I9230,0)</f>
        <v>0</v>
      </c>
      <c r="Q9230" s="38">
        <f>IF(Colin!$G9230&lt;$B$1,Colin!$I9230,0)</f>
        <v>0</v>
      </c>
    </row>
    <row r="9231" spans="12:17" x14ac:dyDescent="0.25">
      <c r="L9231" s="38">
        <f>IF(AND(Colin!$G9231=$B$1,Colin!$H9231=$C$3),Colin!$I9231,)</f>
        <v>0</v>
      </c>
      <c r="M9231" s="38">
        <f>IF(AND(Colin!$G9231=$B$1,Colin!$H9231&lt;=$C$3),Colin!$I9231,)</f>
        <v>0</v>
      </c>
      <c r="N9231" s="38">
        <f>IF(AND(Colin!$G9231=$B$2,Colin!$H9231=$C$3),Colin!$I9231,)</f>
        <v>0</v>
      </c>
      <c r="O9231" s="38">
        <f>IF(AND(Colin!$G9231=$B$2,Colin!$H9231&lt;=$C$3),Colin!$I9231,)</f>
        <v>0</v>
      </c>
      <c r="P9231" s="38">
        <f>IF(Colin!$G9231&lt;$B$2,Colin!$I9231,0)</f>
        <v>0</v>
      </c>
      <c r="Q9231" s="38">
        <f>IF(Colin!$G9231&lt;$B$1,Colin!$I9231,0)</f>
        <v>0</v>
      </c>
    </row>
    <row r="9232" spans="12:17" x14ac:dyDescent="0.25">
      <c r="L9232" s="38">
        <f>IF(AND(Colin!$G9232=$B$1,Colin!$H9232=$C$3),Colin!$I9232,)</f>
        <v>0</v>
      </c>
      <c r="M9232" s="38">
        <f>IF(AND(Colin!$G9232=$B$1,Colin!$H9232&lt;=$C$3),Colin!$I9232,)</f>
        <v>0</v>
      </c>
      <c r="N9232" s="38">
        <f>IF(AND(Colin!$G9232=$B$2,Colin!$H9232=$C$3),Colin!$I9232,)</f>
        <v>0</v>
      </c>
      <c r="O9232" s="38">
        <f>IF(AND(Colin!$G9232=$B$2,Colin!$H9232&lt;=$C$3),Colin!$I9232,)</f>
        <v>0</v>
      </c>
      <c r="P9232" s="38">
        <f>IF(Colin!$G9232&lt;$B$2,Colin!$I9232,0)</f>
        <v>0</v>
      </c>
      <c r="Q9232" s="38">
        <f>IF(Colin!$G9232&lt;$B$1,Colin!$I9232,0)</f>
        <v>0</v>
      </c>
    </row>
    <row r="9233" spans="12:17" x14ac:dyDescent="0.25">
      <c r="L9233" s="38">
        <f>IF(AND(Colin!$G9233=$B$1,Colin!$H9233=$C$3),Colin!$I9233,)</f>
        <v>0</v>
      </c>
      <c r="M9233" s="38">
        <f>IF(AND(Colin!$G9233=$B$1,Colin!$H9233&lt;=$C$3),Colin!$I9233,)</f>
        <v>0</v>
      </c>
      <c r="N9233" s="38">
        <f>IF(AND(Colin!$G9233=$B$2,Colin!$H9233=$C$3),Colin!$I9233,)</f>
        <v>0</v>
      </c>
      <c r="O9233" s="38">
        <f>IF(AND(Colin!$G9233=$B$2,Colin!$H9233&lt;=$C$3),Colin!$I9233,)</f>
        <v>0</v>
      </c>
      <c r="P9233" s="38">
        <f>IF(Colin!$G9233&lt;$B$2,Colin!$I9233,0)</f>
        <v>0</v>
      </c>
      <c r="Q9233" s="38">
        <f>IF(Colin!$G9233&lt;$B$1,Colin!$I9233,0)</f>
        <v>0</v>
      </c>
    </row>
    <row r="9234" spans="12:17" x14ac:dyDescent="0.25">
      <c r="L9234" s="38">
        <f>IF(AND(Colin!$G9234=$B$1,Colin!$H9234=$C$3),Colin!$I9234,)</f>
        <v>0</v>
      </c>
      <c r="M9234" s="38">
        <f>IF(AND(Colin!$G9234=$B$1,Colin!$H9234&lt;=$C$3),Colin!$I9234,)</f>
        <v>0</v>
      </c>
      <c r="N9234" s="38">
        <f>IF(AND(Colin!$G9234=$B$2,Colin!$H9234=$C$3),Colin!$I9234,)</f>
        <v>0</v>
      </c>
      <c r="O9234" s="38">
        <f>IF(AND(Colin!$G9234=$B$2,Colin!$H9234&lt;=$C$3),Colin!$I9234,)</f>
        <v>0</v>
      </c>
      <c r="P9234" s="38">
        <f>IF(Colin!$G9234&lt;$B$2,Colin!$I9234,0)</f>
        <v>0</v>
      </c>
      <c r="Q9234" s="38">
        <f>IF(Colin!$G9234&lt;$B$1,Colin!$I9234,0)</f>
        <v>0</v>
      </c>
    </row>
    <row r="9235" spans="12:17" x14ac:dyDescent="0.25">
      <c r="L9235" s="38">
        <f>IF(AND(Colin!$G9235=$B$1,Colin!$H9235=$C$3),Colin!$I9235,)</f>
        <v>0</v>
      </c>
      <c r="M9235" s="38">
        <f>IF(AND(Colin!$G9235=$B$1,Colin!$H9235&lt;=$C$3),Colin!$I9235,)</f>
        <v>0</v>
      </c>
      <c r="N9235" s="38">
        <f>IF(AND(Colin!$G9235=$B$2,Colin!$H9235=$C$3),Colin!$I9235,)</f>
        <v>0</v>
      </c>
      <c r="O9235" s="38">
        <f>IF(AND(Colin!$G9235=$B$2,Colin!$H9235&lt;=$C$3),Colin!$I9235,)</f>
        <v>0</v>
      </c>
      <c r="P9235" s="38">
        <f>IF(Colin!$G9235&lt;$B$2,Colin!$I9235,0)</f>
        <v>0</v>
      </c>
      <c r="Q9235" s="38">
        <f>IF(Colin!$G9235&lt;$B$1,Colin!$I9235,0)</f>
        <v>0</v>
      </c>
    </row>
    <row r="9236" spans="12:17" x14ac:dyDescent="0.25">
      <c r="L9236" s="38">
        <f>IF(AND(Colin!$G9236=$B$1,Colin!$H9236=$C$3),Colin!$I9236,)</f>
        <v>0</v>
      </c>
      <c r="M9236" s="38">
        <f>IF(AND(Colin!$G9236=$B$1,Colin!$H9236&lt;=$C$3),Colin!$I9236,)</f>
        <v>0</v>
      </c>
      <c r="N9236" s="38">
        <f>IF(AND(Colin!$G9236=$B$2,Colin!$H9236=$C$3),Colin!$I9236,)</f>
        <v>0</v>
      </c>
      <c r="O9236" s="38">
        <f>IF(AND(Colin!$G9236=$B$2,Colin!$H9236&lt;=$C$3),Colin!$I9236,)</f>
        <v>0</v>
      </c>
      <c r="P9236" s="38">
        <f>IF(Colin!$G9236&lt;$B$2,Colin!$I9236,0)</f>
        <v>0</v>
      </c>
      <c r="Q9236" s="38">
        <f>IF(Colin!$G9236&lt;$B$1,Colin!$I9236,0)</f>
        <v>0</v>
      </c>
    </row>
    <row r="9237" spans="12:17" x14ac:dyDescent="0.25">
      <c r="L9237" s="38">
        <f>IF(AND(Colin!$G9237=$B$1,Colin!$H9237=$C$3),Colin!$I9237,)</f>
        <v>0</v>
      </c>
      <c r="M9237" s="38">
        <f>IF(AND(Colin!$G9237=$B$1,Colin!$H9237&lt;=$C$3),Colin!$I9237,)</f>
        <v>0</v>
      </c>
      <c r="N9237" s="38">
        <f>IF(AND(Colin!$G9237=$B$2,Colin!$H9237=$C$3),Colin!$I9237,)</f>
        <v>0</v>
      </c>
      <c r="O9237" s="38">
        <f>IF(AND(Colin!$G9237=$B$2,Colin!$H9237&lt;=$C$3),Colin!$I9237,)</f>
        <v>0</v>
      </c>
      <c r="P9237" s="38">
        <f>IF(Colin!$G9237&lt;$B$2,Colin!$I9237,0)</f>
        <v>0</v>
      </c>
      <c r="Q9237" s="38">
        <f>IF(Colin!$G9237&lt;$B$1,Colin!$I9237,0)</f>
        <v>0</v>
      </c>
    </row>
    <row r="9238" spans="12:17" x14ac:dyDescent="0.25">
      <c r="L9238" s="38">
        <f>IF(AND(Colin!$G9238=$B$1,Colin!$H9238=$C$3),Colin!$I9238,)</f>
        <v>0</v>
      </c>
      <c r="M9238" s="38">
        <f>IF(AND(Colin!$G9238=$B$1,Colin!$H9238&lt;=$C$3),Colin!$I9238,)</f>
        <v>0</v>
      </c>
      <c r="N9238" s="38">
        <f>IF(AND(Colin!$G9238=$B$2,Colin!$H9238=$C$3),Colin!$I9238,)</f>
        <v>0</v>
      </c>
      <c r="O9238" s="38">
        <f>IF(AND(Colin!$G9238=$B$2,Colin!$H9238&lt;=$C$3),Colin!$I9238,)</f>
        <v>0</v>
      </c>
      <c r="P9238" s="38">
        <f>IF(Colin!$G9238&lt;$B$2,Colin!$I9238,0)</f>
        <v>0</v>
      </c>
      <c r="Q9238" s="38">
        <f>IF(Colin!$G9238&lt;$B$1,Colin!$I9238,0)</f>
        <v>0</v>
      </c>
    </row>
    <row r="9239" spans="12:17" x14ac:dyDescent="0.25">
      <c r="L9239" s="38">
        <f>IF(AND(Colin!$G9239=$B$1,Colin!$H9239=$C$3),Colin!$I9239,)</f>
        <v>0</v>
      </c>
      <c r="M9239" s="38">
        <f>IF(AND(Colin!$G9239=$B$1,Colin!$H9239&lt;=$C$3),Colin!$I9239,)</f>
        <v>0</v>
      </c>
      <c r="N9239" s="38">
        <f>IF(AND(Colin!$G9239=$B$2,Colin!$H9239=$C$3),Colin!$I9239,)</f>
        <v>0</v>
      </c>
      <c r="O9239" s="38">
        <f>IF(AND(Colin!$G9239=$B$2,Colin!$H9239&lt;=$C$3),Colin!$I9239,)</f>
        <v>0</v>
      </c>
      <c r="P9239" s="38">
        <f>IF(Colin!$G9239&lt;$B$2,Colin!$I9239,0)</f>
        <v>0</v>
      </c>
      <c r="Q9239" s="38">
        <f>IF(Colin!$G9239&lt;$B$1,Colin!$I9239,0)</f>
        <v>0</v>
      </c>
    </row>
    <row r="9240" spans="12:17" x14ac:dyDescent="0.25">
      <c r="L9240" s="38">
        <f>IF(AND(Colin!$G9240=$B$1,Colin!$H9240=$C$3),Colin!$I9240,)</f>
        <v>0</v>
      </c>
      <c r="M9240" s="38">
        <f>IF(AND(Colin!$G9240=$B$1,Colin!$H9240&lt;=$C$3),Colin!$I9240,)</f>
        <v>0</v>
      </c>
      <c r="N9240" s="38">
        <f>IF(AND(Colin!$G9240=$B$2,Colin!$H9240=$C$3),Colin!$I9240,)</f>
        <v>0</v>
      </c>
      <c r="O9240" s="38">
        <f>IF(AND(Colin!$G9240=$B$2,Colin!$H9240&lt;=$C$3),Colin!$I9240,)</f>
        <v>0</v>
      </c>
      <c r="P9240" s="38">
        <f>IF(Colin!$G9240&lt;$B$2,Colin!$I9240,0)</f>
        <v>0</v>
      </c>
      <c r="Q9240" s="38">
        <f>IF(Colin!$G9240&lt;$B$1,Colin!$I9240,0)</f>
        <v>0</v>
      </c>
    </row>
    <row r="9241" spans="12:17" x14ac:dyDescent="0.25">
      <c r="L9241" s="38">
        <f>IF(AND(Colin!$G9241=$B$1,Colin!$H9241=$C$3),Colin!$I9241,)</f>
        <v>0</v>
      </c>
      <c r="M9241" s="38">
        <f>IF(AND(Colin!$G9241=$B$1,Colin!$H9241&lt;=$C$3),Colin!$I9241,)</f>
        <v>0</v>
      </c>
      <c r="N9241" s="38">
        <f>IF(AND(Colin!$G9241=$B$2,Colin!$H9241=$C$3),Colin!$I9241,)</f>
        <v>0</v>
      </c>
      <c r="O9241" s="38">
        <f>IF(AND(Colin!$G9241=$B$2,Colin!$H9241&lt;=$C$3),Colin!$I9241,)</f>
        <v>0</v>
      </c>
      <c r="P9241" s="38">
        <f>IF(Colin!$G9241&lt;$B$2,Colin!$I9241,0)</f>
        <v>0</v>
      </c>
      <c r="Q9241" s="38">
        <f>IF(Colin!$G9241&lt;$B$1,Colin!$I9241,0)</f>
        <v>0</v>
      </c>
    </row>
    <row r="9242" spans="12:17" x14ac:dyDescent="0.25">
      <c r="L9242" s="38">
        <f>IF(AND(Colin!$G9242=$B$1,Colin!$H9242=$C$3),Colin!$I9242,)</f>
        <v>0</v>
      </c>
      <c r="M9242" s="38">
        <f>IF(AND(Colin!$G9242=$B$1,Colin!$H9242&lt;=$C$3),Colin!$I9242,)</f>
        <v>0</v>
      </c>
      <c r="N9242" s="38">
        <f>IF(AND(Colin!$G9242=$B$2,Colin!$H9242=$C$3),Colin!$I9242,)</f>
        <v>0</v>
      </c>
      <c r="O9242" s="38">
        <f>IF(AND(Colin!$G9242=$B$2,Colin!$H9242&lt;=$C$3),Colin!$I9242,)</f>
        <v>0</v>
      </c>
      <c r="P9242" s="38">
        <f>IF(Colin!$G9242&lt;$B$2,Colin!$I9242,0)</f>
        <v>0</v>
      </c>
      <c r="Q9242" s="38">
        <f>IF(Colin!$G9242&lt;$B$1,Colin!$I9242,0)</f>
        <v>0</v>
      </c>
    </row>
    <row r="9243" spans="12:17" x14ac:dyDescent="0.25">
      <c r="L9243" s="38">
        <f>IF(AND(Colin!$G9243=$B$1,Colin!$H9243=$C$3),Colin!$I9243,)</f>
        <v>0</v>
      </c>
      <c r="M9243" s="38">
        <f>IF(AND(Colin!$G9243=$B$1,Colin!$H9243&lt;=$C$3),Colin!$I9243,)</f>
        <v>0</v>
      </c>
      <c r="N9243" s="38">
        <f>IF(AND(Colin!$G9243=$B$2,Colin!$H9243=$C$3),Colin!$I9243,)</f>
        <v>0</v>
      </c>
      <c r="O9243" s="38">
        <f>IF(AND(Colin!$G9243=$B$2,Colin!$H9243&lt;=$C$3),Colin!$I9243,)</f>
        <v>0</v>
      </c>
      <c r="P9243" s="38">
        <f>IF(Colin!$G9243&lt;$B$2,Colin!$I9243,0)</f>
        <v>0</v>
      </c>
      <c r="Q9243" s="38">
        <f>IF(Colin!$G9243&lt;$B$1,Colin!$I9243,0)</f>
        <v>0</v>
      </c>
    </row>
    <row r="9244" spans="12:17" x14ac:dyDescent="0.25">
      <c r="L9244" s="38">
        <f>IF(AND(Colin!$G9244=$B$1,Colin!$H9244=$C$3),Colin!$I9244,)</f>
        <v>0</v>
      </c>
      <c r="M9244" s="38">
        <f>IF(AND(Colin!$G9244=$B$1,Colin!$H9244&lt;=$C$3),Colin!$I9244,)</f>
        <v>0</v>
      </c>
      <c r="N9244" s="38">
        <f>IF(AND(Colin!$G9244=$B$2,Colin!$H9244=$C$3),Colin!$I9244,)</f>
        <v>0</v>
      </c>
      <c r="O9244" s="38">
        <f>IF(AND(Colin!$G9244=$B$2,Colin!$H9244&lt;=$C$3),Colin!$I9244,)</f>
        <v>0</v>
      </c>
      <c r="P9244" s="38">
        <f>IF(Colin!$G9244&lt;$B$2,Colin!$I9244,0)</f>
        <v>0</v>
      </c>
      <c r="Q9244" s="38">
        <f>IF(Colin!$G9244&lt;$B$1,Colin!$I9244,0)</f>
        <v>0</v>
      </c>
    </row>
    <row r="9245" spans="12:17" x14ac:dyDescent="0.25">
      <c r="L9245" s="38">
        <f>IF(AND(Colin!$G9245=$B$1,Colin!$H9245=$C$3),Colin!$I9245,)</f>
        <v>0</v>
      </c>
      <c r="M9245" s="38">
        <f>IF(AND(Colin!$G9245=$B$1,Colin!$H9245&lt;=$C$3),Colin!$I9245,)</f>
        <v>0</v>
      </c>
      <c r="N9245" s="38">
        <f>IF(AND(Colin!$G9245=$B$2,Colin!$H9245=$C$3),Colin!$I9245,)</f>
        <v>0</v>
      </c>
      <c r="O9245" s="38">
        <f>IF(AND(Colin!$G9245=$B$2,Colin!$H9245&lt;=$C$3),Colin!$I9245,)</f>
        <v>0</v>
      </c>
      <c r="P9245" s="38">
        <f>IF(Colin!$G9245&lt;$B$2,Colin!$I9245,0)</f>
        <v>0</v>
      </c>
      <c r="Q9245" s="38">
        <f>IF(Colin!$G9245&lt;$B$1,Colin!$I9245,0)</f>
        <v>0</v>
      </c>
    </row>
    <row r="9246" spans="12:17" x14ac:dyDescent="0.25">
      <c r="L9246" s="38">
        <f>IF(AND(Colin!$G9246=$B$1,Colin!$H9246=$C$3),Colin!$I9246,)</f>
        <v>0</v>
      </c>
      <c r="M9246" s="38">
        <f>IF(AND(Colin!$G9246=$B$1,Colin!$H9246&lt;=$C$3),Colin!$I9246,)</f>
        <v>0</v>
      </c>
      <c r="N9246" s="38">
        <f>IF(AND(Colin!$G9246=$B$2,Colin!$H9246=$C$3),Colin!$I9246,)</f>
        <v>0</v>
      </c>
      <c r="O9246" s="38">
        <f>IF(AND(Colin!$G9246=$B$2,Colin!$H9246&lt;=$C$3),Colin!$I9246,)</f>
        <v>0</v>
      </c>
      <c r="P9246" s="38">
        <f>IF(Colin!$G9246&lt;$B$2,Colin!$I9246,0)</f>
        <v>0</v>
      </c>
      <c r="Q9246" s="38">
        <f>IF(Colin!$G9246&lt;$B$1,Colin!$I9246,0)</f>
        <v>0</v>
      </c>
    </row>
    <row r="9247" spans="12:17" x14ac:dyDescent="0.25">
      <c r="L9247" s="38">
        <f>IF(AND(Colin!$G9247=$B$1,Colin!$H9247=$C$3),Colin!$I9247,)</f>
        <v>0</v>
      </c>
      <c r="M9247" s="38">
        <f>IF(AND(Colin!$G9247=$B$1,Colin!$H9247&lt;=$C$3),Colin!$I9247,)</f>
        <v>0</v>
      </c>
      <c r="N9247" s="38">
        <f>IF(AND(Colin!$G9247=$B$2,Colin!$H9247=$C$3),Colin!$I9247,)</f>
        <v>0</v>
      </c>
      <c r="O9247" s="38">
        <f>IF(AND(Colin!$G9247=$B$2,Colin!$H9247&lt;=$C$3),Colin!$I9247,)</f>
        <v>0</v>
      </c>
      <c r="P9247" s="38">
        <f>IF(Colin!$G9247&lt;$B$2,Colin!$I9247,0)</f>
        <v>0</v>
      </c>
      <c r="Q9247" s="38">
        <f>IF(Colin!$G9247&lt;$B$1,Colin!$I9247,0)</f>
        <v>0</v>
      </c>
    </row>
    <row r="9248" spans="12:17" x14ac:dyDescent="0.25">
      <c r="L9248" s="38">
        <f>IF(AND(Colin!$G9248=$B$1,Colin!$H9248=$C$3),Colin!$I9248,)</f>
        <v>0</v>
      </c>
      <c r="M9248" s="38">
        <f>IF(AND(Colin!$G9248=$B$1,Colin!$H9248&lt;=$C$3),Colin!$I9248,)</f>
        <v>0</v>
      </c>
      <c r="N9248" s="38">
        <f>IF(AND(Colin!$G9248=$B$2,Colin!$H9248=$C$3),Colin!$I9248,)</f>
        <v>0</v>
      </c>
      <c r="O9248" s="38">
        <f>IF(AND(Colin!$G9248=$B$2,Colin!$H9248&lt;=$C$3),Colin!$I9248,)</f>
        <v>0</v>
      </c>
      <c r="P9248" s="38">
        <f>IF(Colin!$G9248&lt;$B$2,Colin!$I9248,0)</f>
        <v>0</v>
      </c>
      <c r="Q9248" s="38">
        <f>IF(Colin!$G9248&lt;$B$1,Colin!$I9248,0)</f>
        <v>0</v>
      </c>
    </row>
    <row r="9249" spans="12:17" x14ac:dyDescent="0.25">
      <c r="L9249" s="38">
        <f>IF(AND(Colin!$G9249=$B$1,Colin!$H9249=$C$3),Colin!$I9249,)</f>
        <v>0</v>
      </c>
      <c r="M9249" s="38">
        <f>IF(AND(Colin!$G9249=$B$1,Colin!$H9249&lt;=$C$3),Colin!$I9249,)</f>
        <v>0</v>
      </c>
      <c r="N9249" s="38">
        <f>IF(AND(Colin!$G9249=$B$2,Colin!$H9249=$C$3),Colin!$I9249,)</f>
        <v>0</v>
      </c>
      <c r="O9249" s="38">
        <f>IF(AND(Colin!$G9249=$B$2,Colin!$H9249&lt;=$C$3),Colin!$I9249,)</f>
        <v>0</v>
      </c>
      <c r="P9249" s="38">
        <f>IF(Colin!$G9249&lt;$B$2,Colin!$I9249,0)</f>
        <v>0</v>
      </c>
      <c r="Q9249" s="38">
        <f>IF(Colin!$G9249&lt;$B$1,Colin!$I9249,0)</f>
        <v>0</v>
      </c>
    </row>
    <row r="9250" spans="12:17" x14ac:dyDescent="0.25">
      <c r="L9250" s="38">
        <f>IF(AND(Colin!$G9250=$B$1,Colin!$H9250=$C$3),Colin!$I9250,)</f>
        <v>0</v>
      </c>
      <c r="M9250" s="38">
        <f>IF(AND(Colin!$G9250=$B$1,Colin!$H9250&lt;=$C$3),Colin!$I9250,)</f>
        <v>0</v>
      </c>
      <c r="N9250" s="38">
        <f>IF(AND(Colin!$G9250=$B$2,Colin!$H9250=$C$3),Colin!$I9250,)</f>
        <v>0</v>
      </c>
      <c r="O9250" s="38">
        <f>IF(AND(Colin!$G9250=$B$2,Colin!$H9250&lt;=$C$3),Colin!$I9250,)</f>
        <v>0</v>
      </c>
      <c r="P9250" s="38">
        <f>IF(Colin!$G9250&lt;$B$2,Colin!$I9250,0)</f>
        <v>0</v>
      </c>
      <c r="Q9250" s="38">
        <f>IF(Colin!$G9250&lt;$B$1,Colin!$I9250,0)</f>
        <v>0</v>
      </c>
    </row>
    <row r="9251" spans="12:17" x14ac:dyDescent="0.25">
      <c r="L9251" s="38">
        <f>IF(AND(Colin!$G9251=$B$1,Colin!$H9251=$C$3),Colin!$I9251,)</f>
        <v>0</v>
      </c>
      <c r="M9251" s="38">
        <f>IF(AND(Colin!$G9251=$B$1,Colin!$H9251&lt;=$C$3),Colin!$I9251,)</f>
        <v>0</v>
      </c>
      <c r="N9251" s="38">
        <f>IF(AND(Colin!$G9251=$B$2,Colin!$H9251=$C$3),Colin!$I9251,)</f>
        <v>0</v>
      </c>
      <c r="O9251" s="38">
        <f>IF(AND(Colin!$G9251=$B$2,Colin!$H9251&lt;=$C$3),Colin!$I9251,)</f>
        <v>0</v>
      </c>
      <c r="P9251" s="38">
        <f>IF(Colin!$G9251&lt;$B$2,Colin!$I9251,0)</f>
        <v>0</v>
      </c>
      <c r="Q9251" s="38">
        <f>IF(Colin!$G9251&lt;$B$1,Colin!$I9251,0)</f>
        <v>0</v>
      </c>
    </row>
    <row r="9252" spans="12:17" x14ac:dyDescent="0.25">
      <c r="L9252" s="38">
        <f>IF(AND(Colin!$G9252=$B$1,Colin!$H9252=$C$3),Colin!$I9252,)</f>
        <v>0</v>
      </c>
      <c r="M9252" s="38">
        <f>IF(AND(Colin!$G9252=$B$1,Colin!$H9252&lt;=$C$3),Colin!$I9252,)</f>
        <v>0</v>
      </c>
      <c r="N9252" s="38">
        <f>IF(AND(Colin!$G9252=$B$2,Colin!$H9252=$C$3),Colin!$I9252,)</f>
        <v>0</v>
      </c>
      <c r="O9252" s="38">
        <f>IF(AND(Colin!$G9252=$B$2,Colin!$H9252&lt;=$C$3),Colin!$I9252,)</f>
        <v>0</v>
      </c>
      <c r="P9252" s="38">
        <f>IF(Colin!$G9252&lt;$B$2,Colin!$I9252,0)</f>
        <v>0</v>
      </c>
      <c r="Q9252" s="38">
        <f>IF(Colin!$G9252&lt;$B$1,Colin!$I9252,0)</f>
        <v>0</v>
      </c>
    </row>
    <row r="9253" spans="12:17" x14ac:dyDescent="0.25">
      <c r="L9253" s="38">
        <f>IF(AND(Colin!$G9253=$B$1,Colin!$H9253=$C$3),Colin!$I9253,)</f>
        <v>0</v>
      </c>
      <c r="M9253" s="38">
        <f>IF(AND(Colin!$G9253=$B$1,Colin!$H9253&lt;=$C$3),Colin!$I9253,)</f>
        <v>0</v>
      </c>
      <c r="N9253" s="38">
        <f>IF(AND(Colin!$G9253=$B$2,Colin!$H9253=$C$3),Colin!$I9253,)</f>
        <v>0</v>
      </c>
      <c r="O9253" s="38">
        <f>IF(AND(Colin!$G9253=$B$2,Colin!$H9253&lt;=$C$3),Colin!$I9253,)</f>
        <v>0</v>
      </c>
      <c r="P9253" s="38">
        <f>IF(Colin!$G9253&lt;$B$2,Colin!$I9253,0)</f>
        <v>0</v>
      </c>
      <c r="Q9253" s="38">
        <f>IF(Colin!$G9253&lt;$B$1,Colin!$I9253,0)</f>
        <v>0</v>
      </c>
    </row>
    <row r="9254" spans="12:17" x14ac:dyDescent="0.25">
      <c r="L9254" s="38">
        <f>IF(AND(Colin!$G9254=$B$1,Colin!$H9254=$C$3),Colin!$I9254,)</f>
        <v>0</v>
      </c>
      <c r="M9254" s="38">
        <f>IF(AND(Colin!$G9254=$B$1,Colin!$H9254&lt;=$C$3),Colin!$I9254,)</f>
        <v>0</v>
      </c>
      <c r="N9254" s="38">
        <f>IF(AND(Colin!$G9254=$B$2,Colin!$H9254=$C$3),Colin!$I9254,)</f>
        <v>0</v>
      </c>
      <c r="O9254" s="38">
        <f>IF(AND(Colin!$G9254=$B$2,Colin!$H9254&lt;=$C$3),Colin!$I9254,)</f>
        <v>0</v>
      </c>
      <c r="P9254" s="38">
        <f>IF(Colin!$G9254&lt;$B$2,Colin!$I9254,0)</f>
        <v>0</v>
      </c>
      <c r="Q9254" s="38">
        <f>IF(Colin!$G9254&lt;$B$1,Colin!$I9254,0)</f>
        <v>0</v>
      </c>
    </row>
    <row r="9255" spans="12:17" x14ac:dyDescent="0.25">
      <c r="L9255" s="38">
        <f>IF(AND(Colin!$G9255=$B$1,Colin!$H9255=$C$3),Colin!$I9255,)</f>
        <v>0</v>
      </c>
      <c r="M9255" s="38">
        <f>IF(AND(Colin!$G9255=$B$1,Colin!$H9255&lt;=$C$3),Colin!$I9255,)</f>
        <v>0</v>
      </c>
      <c r="N9255" s="38">
        <f>IF(AND(Colin!$G9255=$B$2,Colin!$H9255=$C$3),Colin!$I9255,)</f>
        <v>0</v>
      </c>
      <c r="O9255" s="38">
        <f>IF(AND(Colin!$G9255=$B$2,Colin!$H9255&lt;=$C$3),Colin!$I9255,)</f>
        <v>0</v>
      </c>
      <c r="P9255" s="38">
        <f>IF(Colin!$G9255&lt;$B$2,Colin!$I9255,0)</f>
        <v>0</v>
      </c>
      <c r="Q9255" s="38">
        <f>IF(Colin!$G9255&lt;$B$1,Colin!$I9255,0)</f>
        <v>0</v>
      </c>
    </row>
    <row r="9256" spans="12:17" x14ac:dyDescent="0.25">
      <c r="L9256" s="38">
        <f>IF(AND(Colin!$G9256=$B$1,Colin!$H9256=$C$3),Colin!$I9256,)</f>
        <v>0</v>
      </c>
      <c r="M9256" s="38">
        <f>IF(AND(Colin!$G9256=$B$1,Colin!$H9256&lt;=$C$3),Colin!$I9256,)</f>
        <v>0</v>
      </c>
      <c r="N9256" s="38">
        <f>IF(AND(Colin!$G9256=$B$2,Colin!$H9256=$C$3),Colin!$I9256,)</f>
        <v>0</v>
      </c>
      <c r="O9256" s="38">
        <f>IF(AND(Colin!$G9256=$B$2,Colin!$H9256&lt;=$C$3),Colin!$I9256,)</f>
        <v>0</v>
      </c>
      <c r="P9256" s="38">
        <f>IF(Colin!$G9256&lt;$B$2,Colin!$I9256,0)</f>
        <v>0</v>
      </c>
      <c r="Q9256" s="38">
        <f>IF(Colin!$G9256&lt;$B$1,Colin!$I9256,0)</f>
        <v>0</v>
      </c>
    </row>
    <row r="9257" spans="12:17" x14ac:dyDescent="0.25">
      <c r="L9257" s="38">
        <f>IF(AND(Colin!$G9257=$B$1,Colin!$H9257=$C$3),Colin!$I9257,)</f>
        <v>0</v>
      </c>
      <c r="M9257" s="38">
        <f>IF(AND(Colin!$G9257=$B$1,Colin!$H9257&lt;=$C$3),Colin!$I9257,)</f>
        <v>0</v>
      </c>
      <c r="N9257" s="38">
        <f>IF(AND(Colin!$G9257=$B$2,Colin!$H9257=$C$3),Colin!$I9257,)</f>
        <v>0</v>
      </c>
      <c r="O9257" s="38">
        <f>IF(AND(Colin!$G9257=$B$2,Colin!$H9257&lt;=$C$3),Colin!$I9257,)</f>
        <v>0</v>
      </c>
      <c r="P9257" s="38">
        <f>IF(Colin!$G9257&lt;$B$2,Colin!$I9257,0)</f>
        <v>0</v>
      </c>
      <c r="Q9257" s="38">
        <f>IF(Colin!$G9257&lt;$B$1,Colin!$I9257,0)</f>
        <v>0</v>
      </c>
    </row>
    <row r="9258" spans="12:17" x14ac:dyDescent="0.25">
      <c r="L9258" s="38">
        <f>IF(AND(Colin!$G9258=$B$1,Colin!$H9258=$C$3),Colin!$I9258,)</f>
        <v>0</v>
      </c>
      <c r="M9258" s="38">
        <f>IF(AND(Colin!$G9258=$B$1,Colin!$H9258&lt;=$C$3),Colin!$I9258,)</f>
        <v>0</v>
      </c>
      <c r="N9258" s="38">
        <f>IF(AND(Colin!$G9258=$B$2,Colin!$H9258=$C$3),Colin!$I9258,)</f>
        <v>0</v>
      </c>
      <c r="O9258" s="38">
        <f>IF(AND(Colin!$G9258=$B$2,Colin!$H9258&lt;=$C$3),Colin!$I9258,)</f>
        <v>0</v>
      </c>
      <c r="P9258" s="38">
        <f>IF(Colin!$G9258&lt;$B$2,Colin!$I9258,0)</f>
        <v>0</v>
      </c>
      <c r="Q9258" s="38">
        <f>IF(Colin!$G9258&lt;$B$1,Colin!$I9258,0)</f>
        <v>0</v>
      </c>
    </row>
    <row r="9259" spans="12:17" x14ac:dyDescent="0.25">
      <c r="L9259" s="38">
        <f>IF(AND(Colin!$G9259=$B$1,Colin!$H9259=$C$3),Colin!$I9259,)</f>
        <v>0</v>
      </c>
      <c r="M9259" s="38">
        <f>IF(AND(Colin!$G9259=$B$1,Colin!$H9259&lt;=$C$3),Colin!$I9259,)</f>
        <v>0</v>
      </c>
      <c r="N9259" s="38">
        <f>IF(AND(Colin!$G9259=$B$2,Colin!$H9259=$C$3),Colin!$I9259,)</f>
        <v>0</v>
      </c>
      <c r="O9259" s="38">
        <f>IF(AND(Colin!$G9259=$B$2,Colin!$H9259&lt;=$C$3),Colin!$I9259,)</f>
        <v>0</v>
      </c>
      <c r="P9259" s="38">
        <f>IF(Colin!$G9259&lt;$B$2,Colin!$I9259,0)</f>
        <v>0</v>
      </c>
      <c r="Q9259" s="38">
        <f>IF(Colin!$G9259&lt;$B$1,Colin!$I9259,0)</f>
        <v>0</v>
      </c>
    </row>
    <row r="9260" spans="12:17" x14ac:dyDescent="0.25">
      <c r="L9260" s="38">
        <f>IF(AND(Colin!$G9260=$B$1,Colin!$H9260=$C$3),Colin!$I9260,)</f>
        <v>0</v>
      </c>
      <c r="M9260" s="38">
        <f>IF(AND(Colin!$G9260=$B$1,Colin!$H9260&lt;=$C$3),Colin!$I9260,)</f>
        <v>0</v>
      </c>
      <c r="N9260" s="38">
        <f>IF(AND(Colin!$G9260=$B$2,Colin!$H9260=$C$3),Colin!$I9260,)</f>
        <v>0</v>
      </c>
      <c r="O9260" s="38">
        <f>IF(AND(Colin!$G9260=$B$2,Colin!$H9260&lt;=$C$3),Colin!$I9260,)</f>
        <v>0</v>
      </c>
      <c r="P9260" s="38">
        <f>IF(Colin!$G9260&lt;$B$2,Colin!$I9260,0)</f>
        <v>0</v>
      </c>
      <c r="Q9260" s="38">
        <f>IF(Colin!$G9260&lt;$B$1,Colin!$I9260,0)</f>
        <v>0</v>
      </c>
    </row>
    <row r="9261" spans="12:17" x14ac:dyDescent="0.25">
      <c r="L9261" s="38">
        <f>IF(AND(Colin!$G9261=$B$1,Colin!$H9261=$C$3),Colin!$I9261,)</f>
        <v>0</v>
      </c>
      <c r="M9261" s="38">
        <f>IF(AND(Colin!$G9261=$B$1,Colin!$H9261&lt;=$C$3),Colin!$I9261,)</f>
        <v>0</v>
      </c>
      <c r="N9261" s="38">
        <f>IF(AND(Colin!$G9261=$B$2,Colin!$H9261=$C$3),Colin!$I9261,)</f>
        <v>0</v>
      </c>
      <c r="O9261" s="38">
        <f>IF(AND(Colin!$G9261=$B$2,Colin!$H9261&lt;=$C$3),Colin!$I9261,)</f>
        <v>0</v>
      </c>
      <c r="P9261" s="38">
        <f>IF(Colin!$G9261&lt;$B$2,Colin!$I9261,0)</f>
        <v>0</v>
      </c>
      <c r="Q9261" s="38">
        <f>IF(Colin!$G9261&lt;$B$1,Colin!$I9261,0)</f>
        <v>0</v>
      </c>
    </row>
    <row r="9262" spans="12:17" x14ac:dyDescent="0.25">
      <c r="L9262" s="38">
        <f>IF(AND(Colin!$G9262=$B$1,Colin!$H9262=$C$3),Colin!$I9262,)</f>
        <v>0</v>
      </c>
      <c r="M9262" s="38">
        <f>IF(AND(Colin!$G9262=$B$1,Colin!$H9262&lt;=$C$3),Colin!$I9262,)</f>
        <v>0</v>
      </c>
      <c r="N9262" s="38">
        <f>IF(AND(Colin!$G9262=$B$2,Colin!$H9262=$C$3),Colin!$I9262,)</f>
        <v>0</v>
      </c>
      <c r="O9262" s="38">
        <f>IF(AND(Colin!$G9262=$B$2,Colin!$H9262&lt;=$C$3),Colin!$I9262,)</f>
        <v>0</v>
      </c>
      <c r="P9262" s="38">
        <f>IF(Colin!$G9262&lt;$B$2,Colin!$I9262,0)</f>
        <v>0</v>
      </c>
      <c r="Q9262" s="38">
        <f>IF(Colin!$G9262&lt;$B$1,Colin!$I9262,0)</f>
        <v>0</v>
      </c>
    </row>
    <row r="9263" spans="12:17" x14ac:dyDescent="0.25">
      <c r="L9263" s="38">
        <f>IF(AND(Colin!$G9263=$B$1,Colin!$H9263=$C$3),Colin!$I9263,)</f>
        <v>0</v>
      </c>
      <c r="M9263" s="38">
        <f>IF(AND(Colin!$G9263=$B$1,Colin!$H9263&lt;=$C$3),Colin!$I9263,)</f>
        <v>0</v>
      </c>
      <c r="N9263" s="38">
        <f>IF(AND(Colin!$G9263=$B$2,Colin!$H9263=$C$3),Colin!$I9263,)</f>
        <v>0</v>
      </c>
      <c r="O9263" s="38">
        <f>IF(AND(Colin!$G9263=$B$2,Colin!$H9263&lt;=$C$3),Colin!$I9263,)</f>
        <v>0</v>
      </c>
      <c r="P9263" s="38">
        <f>IF(Colin!$G9263&lt;$B$2,Colin!$I9263,0)</f>
        <v>0</v>
      </c>
      <c r="Q9263" s="38">
        <f>IF(Colin!$G9263&lt;$B$1,Colin!$I9263,0)</f>
        <v>0</v>
      </c>
    </row>
    <row r="9264" spans="12:17" x14ac:dyDescent="0.25">
      <c r="L9264" s="38">
        <f>IF(AND(Colin!$G9264=$B$1,Colin!$H9264=$C$3),Colin!$I9264,)</f>
        <v>0</v>
      </c>
      <c r="M9264" s="38">
        <f>IF(AND(Colin!$G9264=$B$1,Colin!$H9264&lt;=$C$3),Colin!$I9264,)</f>
        <v>0</v>
      </c>
      <c r="N9264" s="38">
        <f>IF(AND(Colin!$G9264=$B$2,Colin!$H9264=$C$3),Colin!$I9264,)</f>
        <v>0</v>
      </c>
      <c r="O9264" s="38">
        <f>IF(AND(Colin!$G9264=$B$2,Colin!$H9264&lt;=$C$3),Colin!$I9264,)</f>
        <v>0</v>
      </c>
      <c r="P9264" s="38">
        <f>IF(Colin!$G9264&lt;$B$2,Colin!$I9264,0)</f>
        <v>0</v>
      </c>
      <c r="Q9264" s="38">
        <f>IF(Colin!$G9264&lt;$B$1,Colin!$I9264,0)</f>
        <v>0</v>
      </c>
    </row>
    <row r="9265" spans="12:17" x14ac:dyDescent="0.25">
      <c r="L9265" s="38">
        <f>IF(AND(Colin!$G9265=$B$1,Colin!$H9265=$C$3),Colin!$I9265,)</f>
        <v>0</v>
      </c>
      <c r="M9265" s="38">
        <f>IF(AND(Colin!$G9265=$B$1,Colin!$H9265&lt;=$C$3),Colin!$I9265,)</f>
        <v>0</v>
      </c>
      <c r="N9265" s="38">
        <f>IF(AND(Colin!$G9265=$B$2,Colin!$H9265=$C$3),Colin!$I9265,)</f>
        <v>0</v>
      </c>
      <c r="O9265" s="38">
        <f>IF(AND(Colin!$G9265=$B$2,Colin!$H9265&lt;=$C$3),Colin!$I9265,)</f>
        <v>0</v>
      </c>
      <c r="P9265" s="38">
        <f>IF(Colin!$G9265&lt;$B$2,Colin!$I9265,0)</f>
        <v>0</v>
      </c>
      <c r="Q9265" s="38">
        <f>IF(Colin!$G9265&lt;$B$1,Colin!$I9265,0)</f>
        <v>0</v>
      </c>
    </row>
    <row r="9266" spans="12:17" x14ac:dyDescent="0.25">
      <c r="L9266" s="38">
        <f>IF(AND(Colin!$G9266=$B$1,Colin!$H9266=$C$3),Colin!$I9266,)</f>
        <v>0</v>
      </c>
      <c r="M9266" s="38">
        <f>IF(AND(Colin!$G9266=$B$1,Colin!$H9266&lt;=$C$3),Colin!$I9266,)</f>
        <v>0</v>
      </c>
      <c r="N9266" s="38">
        <f>IF(AND(Colin!$G9266=$B$2,Colin!$H9266=$C$3),Colin!$I9266,)</f>
        <v>0</v>
      </c>
      <c r="O9266" s="38">
        <f>IF(AND(Colin!$G9266=$B$2,Colin!$H9266&lt;=$C$3),Colin!$I9266,)</f>
        <v>0</v>
      </c>
      <c r="P9266" s="38">
        <f>IF(Colin!$G9266&lt;$B$2,Colin!$I9266,0)</f>
        <v>0</v>
      </c>
      <c r="Q9266" s="38">
        <f>IF(Colin!$G9266&lt;$B$1,Colin!$I9266,0)</f>
        <v>0</v>
      </c>
    </row>
    <row r="9267" spans="12:17" x14ac:dyDescent="0.25">
      <c r="L9267" s="38">
        <f>IF(AND(Colin!$G9267=$B$1,Colin!$H9267=$C$3),Colin!$I9267,)</f>
        <v>0</v>
      </c>
      <c r="M9267" s="38">
        <f>IF(AND(Colin!$G9267=$B$1,Colin!$H9267&lt;=$C$3),Colin!$I9267,)</f>
        <v>0</v>
      </c>
      <c r="N9267" s="38">
        <f>IF(AND(Colin!$G9267=$B$2,Colin!$H9267=$C$3),Colin!$I9267,)</f>
        <v>0</v>
      </c>
      <c r="O9267" s="38">
        <f>IF(AND(Colin!$G9267=$B$2,Colin!$H9267&lt;=$C$3),Colin!$I9267,)</f>
        <v>0</v>
      </c>
      <c r="P9267" s="38">
        <f>IF(Colin!$G9267&lt;$B$2,Colin!$I9267,0)</f>
        <v>0</v>
      </c>
      <c r="Q9267" s="38">
        <f>IF(Colin!$G9267&lt;$B$1,Colin!$I9267,0)</f>
        <v>0</v>
      </c>
    </row>
    <row r="9268" spans="12:17" x14ac:dyDescent="0.25">
      <c r="L9268" s="38">
        <f>IF(AND(Colin!$G9268=$B$1,Colin!$H9268=$C$3),Colin!$I9268,)</f>
        <v>0</v>
      </c>
      <c r="M9268" s="38">
        <f>IF(AND(Colin!$G9268=$B$1,Colin!$H9268&lt;=$C$3),Colin!$I9268,)</f>
        <v>0</v>
      </c>
      <c r="N9268" s="38">
        <f>IF(AND(Colin!$G9268=$B$2,Colin!$H9268=$C$3),Colin!$I9268,)</f>
        <v>0</v>
      </c>
      <c r="O9268" s="38">
        <f>IF(AND(Colin!$G9268=$B$2,Colin!$H9268&lt;=$C$3),Colin!$I9268,)</f>
        <v>0</v>
      </c>
      <c r="P9268" s="38">
        <f>IF(Colin!$G9268&lt;$B$2,Colin!$I9268,0)</f>
        <v>0</v>
      </c>
      <c r="Q9268" s="38">
        <f>IF(Colin!$G9268&lt;$B$1,Colin!$I9268,0)</f>
        <v>0</v>
      </c>
    </row>
    <row r="9269" spans="12:17" x14ac:dyDescent="0.25">
      <c r="L9269" s="38">
        <f>IF(AND(Colin!$G9269=$B$1,Colin!$H9269=$C$3),Colin!$I9269,)</f>
        <v>0</v>
      </c>
      <c r="M9269" s="38">
        <f>IF(AND(Colin!$G9269=$B$1,Colin!$H9269&lt;=$C$3),Colin!$I9269,)</f>
        <v>0</v>
      </c>
      <c r="N9269" s="38">
        <f>IF(AND(Colin!$G9269=$B$2,Colin!$H9269=$C$3),Colin!$I9269,)</f>
        <v>0</v>
      </c>
      <c r="O9269" s="38">
        <f>IF(AND(Colin!$G9269=$B$2,Colin!$H9269&lt;=$C$3),Colin!$I9269,)</f>
        <v>0</v>
      </c>
      <c r="P9269" s="38">
        <f>IF(Colin!$G9269&lt;$B$2,Colin!$I9269,0)</f>
        <v>0</v>
      </c>
      <c r="Q9269" s="38">
        <f>IF(Colin!$G9269&lt;$B$1,Colin!$I9269,0)</f>
        <v>0</v>
      </c>
    </row>
    <row r="9270" spans="12:17" x14ac:dyDescent="0.25">
      <c r="L9270" s="38">
        <f>IF(AND(Colin!$G9270=$B$1,Colin!$H9270=$C$3),Colin!$I9270,)</f>
        <v>0</v>
      </c>
      <c r="M9270" s="38">
        <f>IF(AND(Colin!$G9270=$B$1,Colin!$H9270&lt;=$C$3),Colin!$I9270,)</f>
        <v>0</v>
      </c>
      <c r="N9270" s="38">
        <f>IF(AND(Colin!$G9270=$B$2,Colin!$H9270=$C$3),Colin!$I9270,)</f>
        <v>0</v>
      </c>
      <c r="O9270" s="38">
        <f>IF(AND(Colin!$G9270=$B$2,Colin!$H9270&lt;=$C$3),Colin!$I9270,)</f>
        <v>0</v>
      </c>
      <c r="P9270" s="38">
        <f>IF(Colin!$G9270&lt;$B$2,Colin!$I9270,0)</f>
        <v>0</v>
      </c>
      <c r="Q9270" s="38">
        <f>IF(Colin!$G9270&lt;$B$1,Colin!$I9270,0)</f>
        <v>0</v>
      </c>
    </row>
    <row r="9271" spans="12:17" x14ac:dyDescent="0.25">
      <c r="L9271" s="38">
        <f>IF(AND(Colin!$G9271=$B$1,Colin!$H9271=$C$3),Colin!$I9271,)</f>
        <v>0</v>
      </c>
      <c r="M9271" s="38">
        <f>IF(AND(Colin!$G9271=$B$1,Colin!$H9271&lt;=$C$3),Colin!$I9271,)</f>
        <v>0</v>
      </c>
      <c r="N9271" s="38">
        <f>IF(AND(Colin!$G9271=$B$2,Colin!$H9271=$C$3),Colin!$I9271,)</f>
        <v>0</v>
      </c>
      <c r="O9271" s="38">
        <f>IF(AND(Colin!$G9271=$B$2,Colin!$H9271&lt;=$C$3),Colin!$I9271,)</f>
        <v>0</v>
      </c>
      <c r="P9271" s="38">
        <f>IF(Colin!$G9271&lt;$B$2,Colin!$I9271,0)</f>
        <v>0</v>
      </c>
      <c r="Q9271" s="38">
        <f>IF(Colin!$G9271&lt;$B$1,Colin!$I9271,0)</f>
        <v>0</v>
      </c>
    </row>
    <row r="9272" spans="12:17" x14ac:dyDescent="0.25">
      <c r="L9272" s="38">
        <f>IF(AND(Colin!$G9272=$B$1,Colin!$H9272=$C$3),Colin!$I9272,)</f>
        <v>0</v>
      </c>
      <c r="M9272" s="38">
        <f>IF(AND(Colin!$G9272=$B$1,Colin!$H9272&lt;=$C$3),Colin!$I9272,)</f>
        <v>0</v>
      </c>
      <c r="N9272" s="38">
        <f>IF(AND(Colin!$G9272=$B$2,Colin!$H9272=$C$3),Colin!$I9272,)</f>
        <v>0</v>
      </c>
      <c r="O9272" s="38">
        <f>IF(AND(Colin!$G9272=$B$2,Colin!$H9272&lt;=$C$3),Colin!$I9272,)</f>
        <v>0</v>
      </c>
      <c r="P9272" s="38">
        <f>IF(Colin!$G9272&lt;$B$2,Colin!$I9272,0)</f>
        <v>0</v>
      </c>
      <c r="Q9272" s="38">
        <f>IF(Colin!$G9272&lt;$B$1,Colin!$I9272,0)</f>
        <v>0</v>
      </c>
    </row>
    <row r="9273" spans="12:17" x14ac:dyDescent="0.25">
      <c r="L9273" s="38">
        <f>IF(AND(Colin!$G9273=$B$1,Colin!$H9273=$C$3),Colin!$I9273,)</f>
        <v>0</v>
      </c>
      <c r="M9273" s="38">
        <f>IF(AND(Colin!$G9273=$B$1,Colin!$H9273&lt;=$C$3),Colin!$I9273,)</f>
        <v>0</v>
      </c>
      <c r="N9273" s="38">
        <f>IF(AND(Colin!$G9273=$B$2,Colin!$H9273=$C$3),Colin!$I9273,)</f>
        <v>0</v>
      </c>
      <c r="O9273" s="38">
        <f>IF(AND(Colin!$G9273=$B$2,Colin!$H9273&lt;=$C$3),Colin!$I9273,)</f>
        <v>0</v>
      </c>
      <c r="P9273" s="38">
        <f>IF(Colin!$G9273&lt;$B$2,Colin!$I9273,0)</f>
        <v>0</v>
      </c>
      <c r="Q9273" s="38">
        <f>IF(Colin!$G9273&lt;$B$1,Colin!$I9273,0)</f>
        <v>0</v>
      </c>
    </row>
    <row r="9274" spans="12:17" x14ac:dyDescent="0.25">
      <c r="L9274" s="38">
        <f>IF(AND(Colin!$G9274=$B$1,Colin!$H9274=$C$3),Colin!$I9274,)</f>
        <v>0</v>
      </c>
      <c r="M9274" s="38">
        <f>IF(AND(Colin!$G9274=$B$1,Colin!$H9274&lt;=$C$3),Colin!$I9274,)</f>
        <v>0</v>
      </c>
      <c r="N9274" s="38">
        <f>IF(AND(Colin!$G9274=$B$2,Colin!$H9274=$C$3),Colin!$I9274,)</f>
        <v>0</v>
      </c>
      <c r="O9274" s="38">
        <f>IF(AND(Colin!$G9274=$B$2,Colin!$H9274&lt;=$C$3),Colin!$I9274,)</f>
        <v>0</v>
      </c>
      <c r="P9274" s="38">
        <f>IF(Colin!$G9274&lt;$B$2,Colin!$I9274,0)</f>
        <v>0</v>
      </c>
      <c r="Q9274" s="38">
        <f>IF(Colin!$G9274&lt;$B$1,Colin!$I9274,0)</f>
        <v>0</v>
      </c>
    </row>
    <row r="9275" spans="12:17" x14ac:dyDescent="0.25">
      <c r="L9275" s="38">
        <f>IF(AND(Colin!$G9275=$B$1,Colin!$H9275=$C$3),Colin!$I9275,)</f>
        <v>0</v>
      </c>
      <c r="M9275" s="38">
        <f>IF(AND(Colin!$G9275=$B$1,Colin!$H9275&lt;=$C$3),Colin!$I9275,)</f>
        <v>0</v>
      </c>
      <c r="N9275" s="38">
        <f>IF(AND(Colin!$G9275=$B$2,Colin!$H9275=$C$3),Colin!$I9275,)</f>
        <v>0</v>
      </c>
      <c r="O9275" s="38">
        <f>IF(AND(Colin!$G9275=$B$2,Colin!$H9275&lt;=$C$3),Colin!$I9275,)</f>
        <v>0</v>
      </c>
      <c r="P9275" s="38">
        <f>IF(Colin!$G9275&lt;$B$2,Colin!$I9275,0)</f>
        <v>0</v>
      </c>
      <c r="Q9275" s="38">
        <f>IF(Colin!$G9275&lt;$B$1,Colin!$I9275,0)</f>
        <v>0</v>
      </c>
    </row>
    <row r="9276" spans="12:17" x14ac:dyDescent="0.25">
      <c r="L9276" s="38">
        <f>IF(AND(Colin!$G9276=$B$1,Colin!$H9276=$C$3),Colin!$I9276,)</f>
        <v>0</v>
      </c>
      <c r="M9276" s="38">
        <f>IF(AND(Colin!$G9276=$B$1,Colin!$H9276&lt;=$C$3),Colin!$I9276,)</f>
        <v>0</v>
      </c>
      <c r="N9276" s="38">
        <f>IF(AND(Colin!$G9276=$B$2,Colin!$H9276=$C$3),Colin!$I9276,)</f>
        <v>0</v>
      </c>
      <c r="O9276" s="38">
        <f>IF(AND(Colin!$G9276=$B$2,Colin!$H9276&lt;=$C$3),Colin!$I9276,)</f>
        <v>0</v>
      </c>
      <c r="P9276" s="38">
        <f>IF(Colin!$G9276&lt;$B$2,Colin!$I9276,0)</f>
        <v>0</v>
      </c>
      <c r="Q9276" s="38">
        <f>IF(Colin!$G9276&lt;$B$1,Colin!$I9276,0)</f>
        <v>0</v>
      </c>
    </row>
    <row r="9277" spans="12:17" x14ac:dyDescent="0.25">
      <c r="L9277" s="38">
        <f>IF(AND(Colin!$G9277=$B$1,Colin!$H9277=$C$3),Colin!$I9277,)</f>
        <v>0</v>
      </c>
      <c r="M9277" s="38">
        <f>IF(AND(Colin!$G9277=$B$1,Colin!$H9277&lt;=$C$3),Colin!$I9277,)</f>
        <v>0</v>
      </c>
      <c r="N9277" s="38">
        <f>IF(AND(Colin!$G9277=$B$2,Colin!$H9277=$C$3),Colin!$I9277,)</f>
        <v>0</v>
      </c>
      <c r="O9277" s="38">
        <f>IF(AND(Colin!$G9277=$B$2,Colin!$H9277&lt;=$C$3),Colin!$I9277,)</f>
        <v>0</v>
      </c>
      <c r="P9277" s="38">
        <f>IF(Colin!$G9277&lt;$B$2,Colin!$I9277,0)</f>
        <v>0</v>
      </c>
      <c r="Q9277" s="38">
        <f>IF(Colin!$G9277&lt;$B$1,Colin!$I9277,0)</f>
        <v>0</v>
      </c>
    </row>
    <row r="9278" spans="12:17" x14ac:dyDescent="0.25">
      <c r="L9278" s="38">
        <f>IF(AND(Colin!$G9278=$B$1,Colin!$H9278=$C$3),Colin!$I9278,)</f>
        <v>0</v>
      </c>
      <c r="M9278" s="38">
        <f>IF(AND(Colin!$G9278=$B$1,Colin!$H9278&lt;=$C$3),Colin!$I9278,)</f>
        <v>0</v>
      </c>
      <c r="N9278" s="38">
        <f>IF(AND(Colin!$G9278=$B$2,Colin!$H9278=$C$3),Colin!$I9278,)</f>
        <v>0</v>
      </c>
      <c r="O9278" s="38">
        <f>IF(AND(Colin!$G9278=$B$2,Colin!$H9278&lt;=$C$3),Colin!$I9278,)</f>
        <v>0</v>
      </c>
      <c r="P9278" s="38">
        <f>IF(Colin!$G9278&lt;$B$2,Colin!$I9278,0)</f>
        <v>0</v>
      </c>
      <c r="Q9278" s="38">
        <f>IF(Colin!$G9278&lt;$B$1,Colin!$I9278,0)</f>
        <v>0</v>
      </c>
    </row>
    <row r="9279" spans="12:17" x14ac:dyDescent="0.25">
      <c r="L9279" s="38">
        <f>IF(AND(Colin!$G9279=$B$1,Colin!$H9279=$C$3),Colin!$I9279,)</f>
        <v>0</v>
      </c>
      <c r="M9279" s="38">
        <f>IF(AND(Colin!$G9279=$B$1,Colin!$H9279&lt;=$C$3),Colin!$I9279,)</f>
        <v>0</v>
      </c>
      <c r="N9279" s="38">
        <f>IF(AND(Colin!$G9279=$B$2,Colin!$H9279=$C$3),Colin!$I9279,)</f>
        <v>0</v>
      </c>
      <c r="O9279" s="38">
        <f>IF(AND(Colin!$G9279=$B$2,Colin!$H9279&lt;=$C$3),Colin!$I9279,)</f>
        <v>0</v>
      </c>
      <c r="P9279" s="38">
        <f>IF(Colin!$G9279&lt;$B$2,Colin!$I9279,0)</f>
        <v>0</v>
      </c>
      <c r="Q9279" s="38">
        <f>IF(Colin!$G9279&lt;$B$1,Colin!$I9279,0)</f>
        <v>0</v>
      </c>
    </row>
    <row r="9280" spans="12:17" x14ac:dyDescent="0.25">
      <c r="L9280" s="38">
        <f>IF(AND(Colin!$G9280=$B$1,Colin!$H9280=$C$3),Colin!$I9280,)</f>
        <v>0</v>
      </c>
      <c r="M9280" s="38">
        <f>IF(AND(Colin!$G9280=$B$1,Colin!$H9280&lt;=$C$3),Colin!$I9280,)</f>
        <v>0</v>
      </c>
      <c r="N9280" s="38">
        <f>IF(AND(Colin!$G9280=$B$2,Colin!$H9280=$C$3),Colin!$I9280,)</f>
        <v>0</v>
      </c>
      <c r="O9280" s="38">
        <f>IF(AND(Colin!$G9280=$B$2,Colin!$H9280&lt;=$C$3),Colin!$I9280,)</f>
        <v>0</v>
      </c>
      <c r="P9280" s="38">
        <f>IF(Colin!$G9280&lt;$B$2,Colin!$I9280,0)</f>
        <v>0</v>
      </c>
      <c r="Q9280" s="38">
        <f>IF(Colin!$G9280&lt;$B$1,Colin!$I9280,0)</f>
        <v>0</v>
      </c>
    </row>
    <row r="9281" spans="12:17" x14ac:dyDescent="0.25">
      <c r="L9281" s="38">
        <f>IF(AND(Colin!$G9281=$B$1,Colin!$H9281=$C$3),Colin!$I9281,)</f>
        <v>0</v>
      </c>
      <c r="M9281" s="38">
        <f>IF(AND(Colin!$G9281=$B$1,Colin!$H9281&lt;=$C$3),Colin!$I9281,)</f>
        <v>0</v>
      </c>
      <c r="N9281" s="38">
        <f>IF(AND(Colin!$G9281=$B$2,Colin!$H9281=$C$3),Colin!$I9281,)</f>
        <v>0</v>
      </c>
      <c r="O9281" s="38">
        <f>IF(AND(Colin!$G9281=$B$2,Colin!$H9281&lt;=$C$3),Colin!$I9281,)</f>
        <v>0</v>
      </c>
      <c r="P9281" s="38">
        <f>IF(Colin!$G9281&lt;$B$2,Colin!$I9281,0)</f>
        <v>0</v>
      </c>
      <c r="Q9281" s="38">
        <f>IF(Colin!$G9281&lt;$B$1,Colin!$I9281,0)</f>
        <v>0</v>
      </c>
    </row>
    <row r="9282" spans="12:17" x14ac:dyDescent="0.25">
      <c r="L9282" s="38">
        <f>IF(AND(Colin!$G9282=$B$1,Colin!$H9282=$C$3),Colin!$I9282,)</f>
        <v>0</v>
      </c>
      <c r="M9282" s="38">
        <f>IF(AND(Colin!$G9282=$B$1,Colin!$H9282&lt;=$C$3),Colin!$I9282,)</f>
        <v>0</v>
      </c>
      <c r="N9282" s="38">
        <f>IF(AND(Colin!$G9282=$B$2,Colin!$H9282=$C$3),Colin!$I9282,)</f>
        <v>0</v>
      </c>
      <c r="O9282" s="38">
        <f>IF(AND(Colin!$G9282=$B$2,Colin!$H9282&lt;=$C$3),Colin!$I9282,)</f>
        <v>0</v>
      </c>
      <c r="P9282" s="38">
        <f>IF(Colin!$G9282&lt;$B$2,Colin!$I9282,0)</f>
        <v>0</v>
      </c>
      <c r="Q9282" s="38">
        <f>IF(Colin!$G9282&lt;$B$1,Colin!$I9282,0)</f>
        <v>0</v>
      </c>
    </row>
    <row r="9283" spans="12:17" x14ac:dyDescent="0.25">
      <c r="L9283" s="38">
        <f>IF(AND(Colin!$G9283=$B$1,Colin!$H9283=$C$3),Colin!$I9283,)</f>
        <v>0</v>
      </c>
      <c r="M9283" s="38">
        <f>IF(AND(Colin!$G9283=$B$1,Colin!$H9283&lt;=$C$3),Colin!$I9283,)</f>
        <v>0</v>
      </c>
      <c r="N9283" s="38">
        <f>IF(AND(Colin!$G9283=$B$2,Colin!$H9283=$C$3),Colin!$I9283,)</f>
        <v>0</v>
      </c>
      <c r="O9283" s="38">
        <f>IF(AND(Colin!$G9283=$B$2,Colin!$H9283&lt;=$C$3),Colin!$I9283,)</f>
        <v>0</v>
      </c>
      <c r="P9283" s="38">
        <f>IF(Colin!$G9283&lt;$B$2,Colin!$I9283,0)</f>
        <v>0</v>
      </c>
      <c r="Q9283" s="38">
        <f>IF(Colin!$G9283&lt;$B$1,Colin!$I9283,0)</f>
        <v>0</v>
      </c>
    </row>
    <row r="9284" spans="12:17" x14ac:dyDescent="0.25">
      <c r="L9284" s="38">
        <f>IF(AND(Colin!$G9284=$B$1,Colin!$H9284=$C$3),Colin!$I9284,)</f>
        <v>0</v>
      </c>
      <c r="M9284" s="38">
        <f>IF(AND(Colin!$G9284=$B$1,Colin!$H9284&lt;=$C$3),Colin!$I9284,)</f>
        <v>0</v>
      </c>
      <c r="N9284" s="38">
        <f>IF(AND(Colin!$G9284=$B$2,Colin!$H9284=$C$3),Colin!$I9284,)</f>
        <v>0</v>
      </c>
      <c r="O9284" s="38">
        <f>IF(AND(Colin!$G9284=$B$2,Colin!$H9284&lt;=$C$3),Colin!$I9284,)</f>
        <v>0</v>
      </c>
      <c r="P9284" s="38">
        <f>IF(Colin!$G9284&lt;$B$2,Colin!$I9284,0)</f>
        <v>0</v>
      </c>
      <c r="Q9284" s="38">
        <f>IF(Colin!$G9284&lt;$B$1,Colin!$I9284,0)</f>
        <v>0</v>
      </c>
    </row>
    <row r="9285" spans="12:17" x14ac:dyDescent="0.25">
      <c r="L9285" s="38">
        <f>IF(AND(Colin!$G9285=$B$1,Colin!$H9285=$C$3),Colin!$I9285,)</f>
        <v>0</v>
      </c>
      <c r="M9285" s="38">
        <f>IF(AND(Colin!$G9285=$B$1,Colin!$H9285&lt;=$C$3),Colin!$I9285,)</f>
        <v>0</v>
      </c>
      <c r="N9285" s="38">
        <f>IF(AND(Colin!$G9285=$B$2,Colin!$H9285=$C$3),Colin!$I9285,)</f>
        <v>0</v>
      </c>
      <c r="O9285" s="38">
        <f>IF(AND(Colin!$G9285=$B$2,Colin!$H9285&lt;=$C$3),Colin!$I9285,)</f>
        <v>0</v>
      </c>
      <c r="P9285" s="38">
        <f>IF(Colin!$G9285&lt;$B$2,Colin!$I9285,0)</f>
        <v>0</v>
      </c>
      <c r="Q9285" s="38">
        <f>IF(Colin!$G9285&lt;$B$1,Colin!$I9285,0)</f>
        <v>0</v>
      </c>
    </row>
    <row r="9286" spans="12:17" x14ac:dyDescent="0.25">
      <c r="L9286" s="38">
        <f>IF(AND(Colin!$G9286=$B$1,Colin!$H9286=$C$3),Colin!$I9286,)</f>
        <v>0</v>
      </c>
      <c r="M9286" s="38">
        <f>IF(AND(Colin!$G9286=$B$1,Colin!$H9286&lt;=$C$3),Colin!$I9286,)</f>
        <v>0</v>
      </c>
      <c r="N9286" s="38">
        <f>IF(AND(Colin!$G9286=$B$2,Colin!$H9286=$C$3),Colin!$I9286,)</f>
        <v>0</v>
      </c>
      <c r="O9286" s="38">
        <f>IF(AND(Colin!$G9286=$B$2,Colin!$H9286&lt;=$C$3),Colin!$I9286,)</f>
        <v>0</v>
      </c>
      <c r="P9286" s="38">
        <f>IF(Colin!$G9286&lt;$B$2,Colin!$I9286,0)</f>
        <v>0</v>
      </c>
      <c r="Q9286" s="38">
        <f>IF(Colin!$G9286&lt;$B$1,Colin!$I9286,0)</f>
        <v>0</v>
      </c>
    </row>
    <row r="9287" spans="12:17" x14ac:dyDescent="0.25">
      <c r="L9287" s="38">
        <f>IF(AND(Colin!$G9287=$B$1,Colin!$H9287=$C$3),Colin!$I9287,)</f>
        <v>0</v>
      </c>
      <c r="M9287" s="38">
        <f>IF(AND(Colin!$G9287=$B$1,Colin!$H9287&lt;=$C$3),Colin!$I9287,)</f>
        <v>0</v>
      </c>
      <c r="N9287" s="38">
        <f>IF(AND(Colin!$G9287=$B$2,Colin!$H9287=$C$3),Colin!$I9287,)</f>
        <v>0</v>
      </c>
      <c r="O9287" s="38">
        <f>IF(AND(Colin!$G9287=$B$2,Colin!$H9287&lt;=$C$3),Colin!$I9287,)</f>
        <v>0</v>
      </c>
      <c r="P9287" s="38">
        <f>IF(Colin!$G9287&lt;$B$2,Colin!$I9287,0)</f>
        <v>0</v>
      </c>
      <c r="Q9287" s="38">
        <f>IF(Colin!$G9287&lt;$B$1,Colin!$I9287,0)</f>
        <v>0</v>
      </c>
    </row>
    <row r="9288" spans="12:17" x14ac:dyDescent="0.25">
      <c r="L9288" s="38">
        <f>IF(AND(Colin!$G9288=$B$1,Colin!$H9288=$C$3),Colin!$I9288,)</f>
        <v>0</v>
      </c>
      <c r="M9288" s="38">
        <f>IF(AND(Colin!$G9288=$B$1,Colin!$H9288&lt;=$C$3),Colin!$I9288,)</f>
        <v>0</v>
      </c>
      <c r="N9288" s="38">
        <f>IF(AND(Colin!$G9288=$B$2,Colin!$H9288=$C$3),Colin!$I9288,)</f>
        <v>0</v>
      </c>
      <c r="O9288" s="38">
        <f>IF(AND(Colin!$G9288=$B$2,Colin!$H9288&lt;=$C$3),Colin!$I9288,)</f>
        <v>0</v>
      </c>
      <c r="P9288" s="38">
        <f>IF(Colin!$G9288&lt;$B$2,Colin!$I9288,0)</f>
        <v>0</v>
      </c>
      <c r="Q9288" s="38">
        <f>IF(Colin!$G9288&lt;$B$1,Colin!$I9288,0)</f>
        <v>0</v>
      </c>
    </row>
    <row r="9289" spans="12:17" x14ac:dyDescent="0.25">
      <c r="L9289" s="38">
        <f>IF(AND(Colin!$G9289=$B$1,Colin!$H9289=$C$3),Colin!$I9289,)</f>
        <v>0</v>
      </c>
      <c r="M9289" s="38">
        <f>IF(AND(Colin!$G9289=$B$1,Colin!$H9289&lt;=$C$3),Colin!$I9289,)</f>
        <v>0</v>
      </c>
      <c r="N9289" s="38">
        <f>IF(AND(Colin!$G9289=$B$2,Colin!$H9289=$C$3),Colin!$I9289,)</f>
        <v>0</v>
      </c>
      <c r="O9289" s="38">
        <f>IF(AND(Colin!$G9289=$B$2,Colin!$H9289&lt;=$C$3),Colin!$I9289,)</f>
        <v>0</v>
      </c>
      <c r="P9289" s="38">
        <f>IF(Colin!$G9289&lt;$B$2,Colin!$I9289,0)</f>
        <v>0</v>
      </c>
      <c r="Q9289" s="38">
        <f>IF(Colin!$G9289&lt;$B$1,Colin!$I9289,0)</f>
        <v>0</v>
      </c>
    </row>
    <row r="9290" spans="12:17" x14ac:dyDescent="0.25">
      <c r="L9290" s="38">
        <f>IF(AND(Colin!$G9290=$B$1,Colin!$H9290=$C$3),Colin!$I9290,)</f>
        <v>0</v>
      </c>
      <c r="M9290" s="38">
        <f>IF(AND(Colin!$G9290=$B$1,Colin!$H9290&lt;=$C$3),Colin!$I9290,)</f>
        <v>0</v>
      </c>
      <c r="N9290" s="38">
        <f>IF(AND(Colin!$G9290=$B$2,Colin!$H9290=$C$3),Colin!$I9290,)</f>
        <v>0</v>
      </c>
      <c r="O9290" s="38">
        <f>IF(AND(Colin!$G9290=$B$2,Colin!$H9290&lt;=$C$3),Colin!$I9290,)</f>
        <v>0</v>
      </c>
      <c r="P9290" s="38">
        <f>IF(Colin!$G9290&lt;$B$2,Colin!$I9290,0)</f>
        <v>0</v>
      </c>
      <c r="Q9290" s="38">
        <f>IF(Colin!$G9290&lt;$B$1,Colin!$I9290,0)</f>
        <v>0</v>
      </c>
    </row>
    <row r="9291" spans="12:17" x14ac:dyDescent="0.25">
      <c r="L9291" s="38">
        <f>IF(AND(Colin!$G9291=$B$1,Colin!$H9291=$C$3),Colin!$I9291,)</f>
        <v>0</v>
      </c>
      <c r="M9291" s="38">
        <f>IF(AND(Colin!$G9291=$B$1,Colin!$H9291&lt;=$C$3),Colin!$I9291,)</f>
        <v>0</v>
      </c>
      <c r="N9291" s="38">
        <f>IF(AND(Colin!$G9291=$B$2,Colin!$H9291=$C$3),Colin!$I9291,)</f>
        <v>0</v>
      </c>
      <c r="O9291" s="38">
        <f>IF(AND(Colin!$G9291=$B$2,Colin!$H9291&lt;=$C$3),Colin!$I9291,)</f>
        <v>0</v>
      </c>
      <c r="P9291" s="38">
        <f>IF(Colin!$G9291&lt;$B$2,Colin!$I9291,0)</f>
        <v>0</v>
      </c>
      <c r="Q9291" s="38">
        <f>IF(Colin!$G9291&lt;$B$1,Colin!$I9291,0)</f>
        <v>0</v>
      </c>
    </row>
    <row r="9292" spans="12:17" x14ac:dyDescent="0.25">
      <c r="L9292" s="38">
        <f>IF(AND(Colin!$G9292=$B$1,Colin!$H9292=$C$3),Colin!$I9292,)</f>
        <v>0</v>
      </c>
      <c r="M9292" s="38">
        <f>IF(AND(Colin!$G9292=$B$1,Colin!$H9292&lt;=$C$3),Colin!$I9292,)</f>
        <v>0</v>
      </c>
      <c r="N9292" s="38">
        <f>IF(AND(Colin!$G9292=$B$2,Colin!$H9292=$C$3),Colin!$I9292,)</f>
        <v>0</v>
      </c>
      <c r="O9292" s="38">
        <f>IF(AND(Colin!$G9292=$B$2,Colin!$H9292&lt;=$C$3),Colin!$I9292,)</f>
        <v>0</v>
      </c>
      <c r="P9292" s="38">
        <f>IF(Colin!$G9292&lt;$B$2,Colin!$I9292,0)</f>
        <v>0</v>
      </c>
      <c r="Q9292" s="38">
        <f>IF(Colin!$G9292&lt;$B$1,Colin!$I9292,0)</f>
        <v>0</v>
      </c>
    </row>
    <row r="9293" spans="12:17" x14ac:dyDescent="0.25">
      <c r="L9293" s="38">
        <f>IF(AND(Colin!$G9293=$B$1,Colin!$H9293=$C$3),Colin!$I9293,)</f>
        <v>0</v>
      </c>
      <c r="M9293" s="38">
        <f>IF(AND(Colin!$G9293=$B$1,Colin!$H9293&lt;=$C$3),Colin!$I9293,)</f>
        <v>0</v>
      </c>
      <c r="N9293" s="38">
        <f>IF(AND(Colin!$G9293=$B$2,Colin!$H9293=$C$3),Colin!$I9293,)</f>
        <v>0</v>
      </c>
      <c r="O9293" s="38">
        <f>IF(AND(Colin!$G9293=$B$2,Colin!$H9293&lt;=$C$3),Colin!$I9293,)</f>
        <v>0</v>
      </c>
      <c r="P9293" s="38">
        <f>IF(Colin!$G9293&lt;$B$2,Colin!$I9293,0)</f>
        <v>0</v>
      </c>
      <c r="Q9293" s="38">
        <f>IF(Colin!$G9293&lt;$B$1,Colin!$I9293,0)</f>
        <v>0</v>
      </c>
    </row>
    <row r="9294" spans="12:17" x14ac:dyDescent="0.25">
      <c r="L9294" s="38">
        <f>IF(AND(Colin!$G9294=$B$1,Colin!$H9294=$C$3),Colin!$I9294,)</f>
        <v>0</v>
      </c>
      <c r="M9294" s="38">
        <f>IF(AND(Colin!$G9294=$B$1,Colin!$H9294&lt;=$C$3),Colin!$I9294,)</f>
        <v>0</v>
      </c>
      <c r="N9294" s="38">
        <f>IF(AND(Colin!$G9294=$B$2,Colin!$H9294=$C$3),Colin!$I9294,)</f>
        <v>0</v>
      </c>
      <c r="O9294" s="38">
        <f>IF(AND(Colin!$G9294=$B$2,Colin!$H9294&lt;=$C$3),Colin!$I9294,)</f>
        <v>0</v>
      </c>
      <c r="P9294" s="38">
        <f>IF(Colin!$G9294&lt;$B$2,Colin!$I9294,0)</f>
        <v>0</v>
      </c>
      <c r="Q9294" s="38">
        <f>IF(Colin!$G9294&lt;$B$1,Colin!$I9294,0)</f>
        <v>0</v>
      </c>
    </row>
    <row r="9295" spans="12:17" x14ac:dyDescent="0.25">
      <c r="L9295" s="38">
        <f>IF(AND(Colin!$G9295=$B$1,Colin!$H9295=$C$3),Colin!$I9295,)</f>
        <v>0</v>
      </c>
      <c r="M9295" s="38">
        <f>IF(AND(Colin!$G9295=$B$1,Colin!$H9295&lt;=$C$3),Colin!$I9295,)</f>
        <v>0</v>
      </c>
      <c r="N9295" s="38">
        <f>IF(AND(Colin!$G9295=$B$2,Colin!$H9295=$C$3),Colin!$I9295,)</f>
        <v>0</v>
      </c>
      <c r="O9295" s="38">
        <f>IF(AND(Colin!$G9295=$B$2,Colin!$H9295&lt;=$C$3),Colin!$I9295,)</f>
        <v>0</v>
      </c>
      <c r="P9295" s="38">
        <f>IF(Colin!$G9295&lt;$B$2,Colin!$I9295,0)</f>
        <v>0</v>
      </c>
      <c r="Q9295" s="38">
        <f>IF(Colin!$G9295&lt;$B$1,Colin!$I9295,0)</f>
        <v>0</v>
      </c>
    </row>
    <row r="9296" spans="12:17" x14ac:dyDescent="0.25">
      <c r="L9296" s="38">
        <f>IF(AND(Colin!$G9296=$B$1,Colin!$H9296=$C$3),Colin!$I9296,)</f>
        <v>0</v>
      </c>
      <c r="M9296" s="38">
        <f>IF(AND(Colin!$G9296=$B$1,Colin!$H9296&lt;=$C$3),Colin!$I9296,)</f>
        <v>0</v>
      </c>
      <c r="N9296" s="38">
        <f>IF(AND(Colin!$G9296=$B$2,Colin!$H9296=$C$3),Colin!$I9296,)</f>
        <v>0</v>
      </c>
      <c r="O9296" s="38">
        <f>IF(AND(Colin!$G9296=$B$2,Colin!$H9296&lt;=$C$3),Colin!$I9296,)</f>
        <v>0</v>
      </c>
      <c r="P9296" s="38">
        <f>IF(Colin!$G9296&lt;$B$2,Colin!$I9296,0)</f>
        <v>0</v>
      </c>
      <c r="Q9296" s="38">
        <f>IF(Colin!$G9296&lt;$B$1,Colin!$I9296,0)</f>
        <v>0</v>
      </c>
    </row>
    <row r="9297" spans="12:17" x14ac:dyDescent="0.25">
      <c r="L9297" s="38">
        <f>IF(AND(Colin!$G9297=$B$1,Colin!$H9297=$C$3),Colin!$I9297,)</f>
        <v>0</v>
      </c>
      <c r="M9297" s="38">
        <f>IF(AND(Colin!$G9297=$B$1,Colin!$H9297&lt;=$C$3),Colin!$I9297,)</f>
        <v>0</v>
      </c>
      <c r="N9297" s="38">
        <f>IF(AND(Colin!$G9297=$B$2,Colin!$H9297=$C$3),Colin!$I9297,)</f>
        <v>0</v>
      </c>
      <c r="O9297" s="38">
        <f>IF(AND(Colin!$G9297=$B$2,Colin!$H9297&lt;=$C$3),Colin!$I9297,)</f>
        <v>0</v>
      </c>
      <c r="P9297" s="38">
        <f>IF(Colin!$G9297&lt;$B$2,Colin!$I9297,0)</f>
        <v>0</v>
      </c>
      <c r="Q9297" s="38">
        <f>IF(Colin!$G9297&lt;$B$1,Colin!$I9297,0)</f>
        <v>0</v>
      </c>
    </row>
    <row r="9298" spans="12:17" x14ac:dyDescent="0.25">
      <c r="L9298" s="38">
        <f>IF(AND(Colin!$G9298=$B$1,Colin!$H9298=$C$3),Colin!$I9298,)</f>
        <v>0</v>
      </c>
      <c r="M9298" s="38">
        <f>IF(AND(Colin!$G9298=$B$1,Colin!$H9298&lt;=$C$3),Colin!$I9298,)</f>
        <v>0</v>
      </c>
      <c r="N9298" s="38">
        <f>IF(AND(Colin!$G9298=$B$2,Colin!$H9298=$C$3),Colin!$I9298,)</f>
        <v>0</v>
      </c>
      <c r="O9298" s="38">
        <f>IF(AND(Colin!$G9298=$B$2,Colin!$H9298&lt;=$C$3),Colin!$I9298,)</f>
        <v>0</v>
      </c>
      <c r="P9298" s="38">
        <f>IF(Colin!$G9298&lt;$B$2,Colin!$I9298,0)</f>
        <v>0</v>
      </c>
      <c r="Q9298" s="38">
        <f>IF(Colin!$G9298&lt;$B$1,Colin!$I9298,0)</f>
        <v>0</v>
      </c>
    </row>
    <row r="9299" spans="12:17" x14ac:dyDescent="0.25">
      <c r="L9299" s="38">
        <f>IF(AND(Colin!$G9299=$B$1,Colin!$H9299=$C$3),Colin!$I9299,)</f>
        <v>0</v>
      </c>
      <c r="M9299" s="38">
        <f>IF(AND(Colin!$G9299=$B$1,Colin!$H9299&lt;=$C$3),Colin!$I9299,)</f>
        <v>0</v>
      </c>
      <c r="N9299" s="38">
        <f>IF(AND(Colin!$G9299=$B$2,Colin!$H9299=$C$3),Colin!$I9299,)</f>
        <v>0</v>
      </c>
      <c r="O9299" s="38">
        <f>IF(AND(Colin!$G9299=$B$2,Colin!$H9299&lt;=$C$3),Colin!$I9299,)</f>
        <v>0</v>
      </c>
      <c r="P9299" s="38">
        <f>IF(Colin!$G9299&lt;$B$2,Colin!$I9299,0)</f>
        <v>0</v>
      </c>
      <c r="Q9299" s="38">
        <f>IF(Colin!$G9299&lt;$B$1,Colin!$I9299,0)</f>
        <v>0</v>
      </c>
    </row>
    <row r="9300" spans="12:17" x14ac:dyDescent="0.25">
      <c r="L9300" s="38">
        <f>IF(AND(Colin!$G9300=$B$1,Colin!$H9300=$C$3),Colin!$I9300,)</f>
        <v>0</v>
      </c>
      <c r="M9300" s="38">
        <f>IF(AND(Colin!$G9300=$B$1,Colin!$H9300&lt;=$C$3),Colin!$I9300,)</f>
        <v>0</v>
      </c>
      <c r="N9300" s="38">
        <f>IF(AND(Colin!$G9300=$B$2,Colin!$H9300=$C$3),Colin!$I9300,)</f>
        <v>0</v>
      </c>
      <c r="O9300" s="38">
        <f>IF(AND(Colin!$G9300=$B$2,Colin!$H9300&lt;=$C$3),Colin!$I9300,)</f>
        <v>0</v>
      </c>
      <c r="P9300" s="38">
        <f>IF(Colin!$G9300&lt;$B$2,Colin!$I9300,0)</f>
        <v>0</v>
      </c>
      <c r="Q9300" s="38">
        <f>IF(Colin!$G9300&lt;$B$1,Colin!$I9300,0)</f>
        <v>0</v>
      </c>
    </row>
    <row r="9301" spans="12:17" x14ac:dyDescent="0.25">
      <c r="L9301" s="38">
        <f>IF(AND(Colin!$G9301=$B$1,Colin!$H9301=$C$3),Colin!$I9301,)</f>
        <v>0</v>
      </c>
      <c r="M9301" s="38">
        <f>IF(AND(Colin!$G9301=$B$1,Colin!$H9301&lt;=$C$3),Colin!$I9301,)</f>
        <v>0</v>
      </c>
      <c r="N9301" s="38">
        <f>IF(AND(Colin!$G9301=$B$2,Colin!$H9301=$C$3),Colin!$I9301,)</f>
        <v>0</v>
      </c>
      <c r="O9301" s="38">
        <f>IF(AND(Colin!$G9301=$B$2,Colin!$H9301&lt;=$C$3),Colin!$I9301,)</f>
        <v>0</v>
      </c>
      <c r="P9301" s="38">
        <f>IF(Colin!$G9301&lt;$B$2,Colin!$I9301,0)</f>
        <v>0</v>
      </c>
      <c r="Q9301" s="38">
        <f>IF(Colin!$G9301&lt;$B$1,Colin!$I9301,0)</f>
        <v>0</v>
      </c>
    </row>
    <row r="9302" spans="12:17" x14ac:dyDescent="0.25">
      <c r="L9302" s="38">
        <f>IF(AND(Colin!$G9302=$B$1,Colin!$H9302=$C$3),Colin!$I9302,)</f>
        <v>0</v>
      </c>
      <c r="M9302" s="38">
        <f>IF(AND(Colin!$G9302=$B$1,Colin!$H9302&lt;=$C$3),Colin!$I9302,)</f>
        <v>0</v>
      </c>
      <c r="N9302" s="38">
        <f>IF(AND(Colin!$G9302=$B$2,Colin!$H9302=$C$3),Colin!$I9302,)</f>
        <v>0</v>
      </c>
      <c r="O9302" s="38">
        <f>IF(AND(Colin!$G9302=$B$2,Colin!$H9302&lt;=$C$3),Colin!$I9302,)</f>
        <v>0</v>
      </c>
      <c r="P9302" s="38">
        <f>IF(Colin!$G9302&lt;$B$2,Colin!$I9302,0)</f>
        <v>0</v>
      </c>
      <c r="Q9302" s="38">
        <f>IF(Colin!$G9302&lt;$B$1,Colin!$I9302,0)</f>
        <v>0</v>
      </c>
    </row>
    <row r="9303" spans="12:17" x14ac:dyDescent="0.25">
      <c r="L9303" s="38">
        <f>IF(AND(Colin!$G9303=$B$1,Colin!$H9303=$C$3),Colin!$I9303,)</f>
        <v>0</v>
      </c>
      <c r="M9303" s="38">
        <f>IF(AND(Colin!$G9303=$B$1,Colin!$H9303&lt;=$C$3),Colin!$I9303,)</f>
        <v>0</v>
      </c>
      <c r="N9303" s="38">
        <f>IF(AND(Colin!$G9303=$B$2,Colin!$H9303=$C$3),Colin!$I9303,)</f>
        <v>0</v>
      </c>
      <c r="O9303" s="38">
        <f>IF(AND(Colin!$G9303=$B$2,Colin!$H9303&lt;=$C$3),Colin!$I9303,)</f>
        <v>0</v>
      </c>
      <c r="P9303" s="38">
        <f>IF(Colin!$G9303&lt;$B$2,Colin!$I9303,0)</f>
        <v>0</v>
      </c>
      <c r="Q9303" s="38">
        <f>IF(Colin!$G9303&lt;$B$1,Colin!$I9303,0)</f>
        <v>0</v>
      </c>
    </row>
    <row r="9304" spans="12:17" x14ac:dyDescent="0.25">
      <c r="L9304" s="38">
        <f>IF(AND(Colin!$G9304=$B$1,Colin!$H9304=$C$3),Colin!$I9304,)</f>
        <v>0</v>
      </c>
      <c r="M9304" s="38">
        <f>IF(AND(Colin!$G9304=$B$1,Colin!$H9304&lt;=$C$3),Colin!$I9304,)</f>
        <v>0</v>
      </c>
      <c r="N9304" s="38">
        <f>IF(AND(Colin!$G9304=$B$2,Colin!$H9304=$C$3),Colin!$I9304,)</f>
        <v>0</v>
      </c>
      <c r="O9304" s="38">
        <f>IF(AND(Colin!$G9304=$B$2,Colin!$H9304&lt;=$C$3),Colin!$I9304,)</f>
        <v>0</v>
      </c>
      <c r="P9304" s="38">
        <f>IF(Colin!$G9304&lt;$B$2,Colin!$I9304,0)</f>
        <v>0</v>
      </c>
      <c r="Q9304" s="38">
        <f>IF(Colin!$G9304&lt;$B$1,Colin!$I9304,0)</f>
        <v>0</v>
      </c>
    </row>
    <row r="9305" spans="12:17" x14ac:dyDescent="0.25">
      <c r="L9305" s="38">
        <f>IF(AND(Colin!$G9305=$B$1,Colin!$H9305=$C$3),Colin!$I9305,)</f>
        <v>0</v>
      </c>
      <c r="M9305" s="38">
        <f>IF(AND(Colin!$G9305=$B$1,Colin!$H9305&lt;=$C$3),Colin!$I9305,)</f>
        <v>0</v>
      </c>
      <c r="N9305" s="38">
        <f>IF(AND(Colin!$G9305=$B$2,Colin!$H9305=$C$3),Colin!$I9305,)</f>
        <v>0</v>
      </c>
      <c r="O9305" s="38">
        <f>IF(AND(Colin!$G9305=$B$2,Colin!$H9305&lt;=$C$3),Colin!$I9305,)</f>
        <v>0</v>
      </c>
      <c r="P9305" s="38">
        <f>IF(Colin!$G9305&lt;$B$2,Colin!$I9305,0)</f>
        <v>0</v>
      </c>
      <c r="Q9305" s="38">
        <f>IF(Colin!$G9305&lt;$B$1,Colin!$I9305,0)</f>
        <v>0</v>
      </c>
    </row>
    <row r="9306" spans="12:17" x14ac:dyDescent="0.25">
      <c r="L9306" s="38">
        <f>IF(AND(Colin!$G9306=$B$1,Colin!$H9306=$C$3),Colin!$I9306,)</f>
        <v>0</v>
      </c>
      <c r="M9306" s="38">
        <f>IF(AND(Colin!$G9306=$B$1,Colin!$H9306&lt;=$C$3),Colin!$I9306,)</f>
        <v>0</v>
      </c>
      <c r="N9306" s="38">
        <f>IF(AND(Colin!$G9306=$B$2,Colin!$H9306=$C$3),Colin!$I9306,)</f>
        <v>0</v>
      </c>
      <c r="O9306" s="38">
        <f>IF(AND(Colin!$G9306=$B$2,Colin!$H9306&lt;=$C$3),Colin!$I9306,)</f>
        <v>0</v>
      </c>
      <c r="P9306" s="38">
        <f>IF(Colin!$G9306&lt;$B$2,Colin!$I9306,0)</f>
        <v>0</v>
      </c>
      <c r="Q9306" s="38">
        <f>IF(Colin!$G9306&lt;$B$1,Colin!$I9306,0)</f>
        <v>0</v>
      </c>
    </row>
    <row r="9307" spans="12:17" x14ac:dyDescent="0.25">
      <c r="L9307" s="38">
        <f>IF(AND(Colin!$G9307=$B$1,Colin!$H9307=$C$3),Colin!$I9307,)</f>
        <v>0</v>
      </c>
      <c r="M9307" s="38">
        <f>IF(AND(Colin!$G9307=$B$1,Colin!$H9307&lt;=$C$3),Colin!$I9307,)</f>
        <v>0</v>
      </c>
      <c r="N9307" s="38">
        <f>IF(AND(Colin!$G9307=$B$2,Colin!$H9307=$C$3),Colin!$I9307,)</f>
        <v>0</v>
      </c>
      <c r="O9307" s="38">
        <f>IF(AND(Colin!$G9307=$B$2,Colin!$H9307&lt;=$C$3),Colin!$I9307,)</f>
        <v>0</v>
      </c>
      <c r="P9307" s="38">
        <f>IF(Colin!$G9307&lt;$B$2,Colin!$I9307,0)</f>
        <v>0</v>
      </c>
      <c r="Q9307" s="38">
        <f>IF(Colin!$G9307&lt;$B$1,Colin!$I9307,0)</f>
        <v>0</v>
      </c>
    </row>
    <row r="9308" spans="12:17" x14ac:dyDescent="0.25">
      <c r="L9308" s="38">
        <f>IF(AND(Colin!$G9308=$B$1,Colin!$H9308=$C$3),Colin!$I9308,)</f>
        <v>0</v>
      </c>
      <c r="M9308" s="38">
        <f>IF(AND(Colin!$G9308=$B$1,Colin!$H9308&lt;=$C$3),Colin!$I9308,)</f>
        <v>0</v>
      </c>
      <c r="N9308" s="38">
        <f>IF(AND(Colin!$G9308=$B$2,Colin!$H9308=$C$3),Colin!$I9308,)</f>
        <v>0</v>
      </c>
      <c r="O9308" s="38">
        <f>IF(AND(Colin!$G9308=$B$2,Colin!$H9308&lt;=$C$3),Colin!$I9308,)</f>
        <v>0</v>
      </c>
      <c r="P9308" s="38">
        <f>IF(Colin!$G9308&lt;$B$2,Colin!$I9308,0)</f>
        <v>0</v>
      </c>
      <c r="Q9308" s="38">
        <f>IF(Colin!$G9308&lt;$B$1,Colin!$I9308,0)</f>
        <v>0</v>
      </c>
    </row>
    <row r="9309" spans="12:17" x14ac:dyDescent="0.25">
      <c r="L9309" s="38">
        <f>IF(AND(Colin!$G9309=$B$1,Colin!$H9309=$C$3),Colin!$I9309,)</f>
        <v>0</v>
      </c>
      <c r="M9309" s="38">
        <f>IF(AND(Colin!$G9309=$B$1,Colin!$H9309&lt;=$C$3),Colin!$I9309,)</f>
        <v>0</v>
      </c>
      <c r="N9309" s="38">
        <f>IF(AND(Colin!$G9309=$B$2,Colin!$H9309=$C$3),Colin!$I9309,)</f>
        <v>0</v>
      </c>
      <c r="O9309" s="38">
        <f>IF(AND(Colin!$G9309=$B$2,Colin!$H9309&lt;=$C$3),Colin!$I9309,)</f>
        <v>0</v>
      </c>
      <c r="P9309" s="38">
        <f>IF(Colin!$G9309&lt;$B$2,Colin!$I9309,0)</f>
        <v>0</v>
      </c>
      <c r="Q9309" s="38">
        <f>IF(Colin!$G9309&lt;$B$1,Colin!$I9309,0)</f>
        <v>0</v>
      </c>
    </row>
    <row r="9310" spans="12:17" x14ac:dyDescent="0.25">
      <c r="L9310" s="38">
        <f>IF(AND(Colin!$G9310=$B$1,Colin!$H9310=$C$3),Colin!$I9310,)</f>
        <v>0</v>
      </c>
      <c r="M9310" s="38">
        <f>IF(AND(Colin!$G9310=$B$1,Colin!$H9310&lt;=$C$3),Colin!$I9310,)</f>
        <v>0</v>
      </c>
      <c r="N9310" s="38">
        <f>IF(AND(Colin!$G9310=$B$2,Colin!$H9310=$C$3),Colin!$I9310,)</f>
        <v>0</v>
      </c>
      <c r="O9310" s="38">
        <f>IF(AND(Colin!$G9310=$B$2,Colin!$H9310&lt;=$C$3),Colin!$I9310,)</f>
        <v>0</v>
      </c>
      <c r="P9310" s="38">
        <f>IF(Colin!$G9310&lt;$B$2,Colin!$I9310,0)</f>
        <v>0</v>
      </c>
      <c r="Q9310" s="38">
        <f>IF(Colin!$G9310&lt;$B$1,Colin!$I9310,0)</f>
        <v>0</v>
      </c>
    </row>
    <row r="9311" spans="12:17" x14ac:dyDescent="0.25">
      <c r="L9311" s="38">
        <f>IF(AND(Colin!$G9311=$B$1,Colin!$H9311=$C$3),Colin!$I9311,)</f>
        <v>0</v>
      </c>
      <c r="M9311" s="38">
        <f>IF(AND(Colin!$G9311=$B$1,Colin!$H9311&lt;=$C$3),Colin!$I9311,)</f>
        <v>0</v>
      </c>
      <c r="N9311" s="38">
        <f>IF(AND(Colin!$G9311=$B$2,Colin!$H9311=$C$3),Colin!$I9311,)</f>
        <v>0</v>
      </c>
      <c r="O9311" s="38">
        <f>IF(AND(Colin!$G9311=$B$2,Colin!$H9311&lt;=$C$3),Colin!$I9311,)</f>
        <v>0</v>
      </c>
      <c r="P9311" s="38">
        <f>IF(Colin!$G9311&lt;$B$2,Colin!$I9311,0)</f>
        <v>0</v>
      </c>
      <c r="Q9311" s="38">
        <f>IF(Colin!$G9311&lt;$B$1,Colin!$I9311,0)</f>
        <v>0</v>
      </c>
    </row>
    <row r="9312" spans="12:17" x14ac:dyDescent="0.25">
      <c r="L9312" s="38">
        <f>IF(AND(Colin!$G9312=$B$1,Colin!$H9312=$C$3),Colin!$I9312,)</f>
        <v>0</v>
      </c>
      <c r="M9312" s="38">
        <f>IF(AND(Colin!$G9312=$B$1,Colin!$H9312&lt;=$C$3),Colin!$I9312,)</f>
        <v>0</v>
      </c>
      <c r="N9312" s="38">
        <f>IF(AND(Colin!$G9312=$B$2,Colin!$H9312=$C$3),Colin!$I9312,)</f>
        <v>0</v>
      </c>
      <c r="O9312" s="38">
        <f>IF(AND(Colin!$G9312=$B$2,Colin!$H9312&lt;=$C$3),Colin!$I9312,)</f>
        <v>0</v>
      </c>
      <c r="P9312" s="38">
        <f>IF(Colin!$G9312&lt;$B$2,Colin!$I9312,0)</f>
        <v>0</v>
      </c>
      <c r="Q9312" s="38">
        <f>IF(Colin!$G9312&lt;$B$1,Colin!$I9312,0)</f>
        <v>0</v>
      </c>
    </row>
    <row r="9313" spans="12:17" x14ac:dyDescent="0.25">
      <c r="L9313" s="38">
        <f>IF(AND(Colin!$G9313=$B$1,Colin!$H9313=$C$3),Colin!$I9313,)</f>
        <v>0</v>
      </c>
      <c r="M9313" s="38">
        <f>IF(AND(Colin!$G9313=$B$1,Colin!$H9313&lt;=$C$3),Colin!$I9313,)</f>
        <v>0</v>
      </c>
      <c r="N9313" s="38">
        <f>IF(AND(Colin!$G9313=$B$2,Colin!$H9313=$C$3),Colin!$I9313,)</f>
        <v>0</v>
      </c>
      <c r="O9313" s="38">
        <f>IF(AND(Colin!$G9313=$B$2,Colin!$H9313&lt;=$C$3),Colin!$I9313,)</f>
        <v>0</v>
      </c>
      <c r="P9313" s="38">
        <f>IF(Colin!$G9313&lt;$B$2,Colin!$I9313,0)</f>
        <v>0</v>
      </c>
      <c r="Q9313" s="38">
        <f>IF(Colin!$G9313&lt;$B$1,Colin!$I9313,0)</f>
        <v>0</v>
      </c>
    </row>
    <row r="9314" spans="12:17" x14ac:dyDescent="0.25">
      <c r="L9314" s="38">
        <f>IF(AND(Colin!$G9314=$B$1,Colin!$H9314=$C$3),Colin!$I9314,)</f>
        <v>0</v>
      </c>
      <c r="M9314" s="38">
        <f>IF(AND(Colin!$G9314=$B$1,Colin!$H9314&lt;=$C$3),Colin!$I9314,)</f>
        <v>0</v>
      </c>
      <c r="N9314" s="38">
        <f>IF(AND(Colin!$G9314=$B$2,Colin!$H9314=$C$3),Colin!$I9314,)</f>
        <v>0</v>
      </c>
      <c r="O9314" s="38">
        <f>IF(AND(Colin!$G9314=$B$2,Colin!$H9314&lt;=$C$3),Colin!$I9314,)</f>
        <v>0</v>
      </c>
      <c r="P9314" s="38">
        <f>IF(Colin!$G9314&lt;$B$2,Colin!$I9314,0)</f>
        <v>0</v>
      </c>
      <c r="Q9314" s="38">
        <f>IF(Colin!$G9314&lt;$B$1,Colin!$I9314,0)</f>
        <v>0</v>
      </c>
    </row>
    <row r="9315" spans="12:17" x14ac:dyDescent="0.25">
      <c r="L9315" s="38">
        <f>IF(AND(Colin!$G9315=$B$1,Colin!$H9315=$C$3),Colin!$I9315,)</f>
        <v>0</v>
      </c>
      <c r="M9315" s="38">
        <f>IF(AND(Colin!$G9315=$B$1,Colin!$H9315&lt;=$C$3),Colin!$I9315,)</f>
        <v>0</v>
      </c>
      <c r="N9315" s="38">
        <f>IF(AND(Colin!$G9315=$B$2,Colin!$H9315=$C$3),Colin!$I9315,)</f>
        <v>0</v>
      </c>
      <c r="O9315" s="38">
        <f>IF(AND(Colin!$G9315=$B$2,Colin!$H9315&lt;=$C$3),Colin!$I9315,)</f>
        <v>0</v>
      </c>
      <c r="P9315" s="38">
        <f>IF(Colin!$G9315&lt;$B$2,Colin!$I9315,0)</f>
        <v>0</v>
      </c>
      <c r="Q9315" s="38">
        <f>IF(Colin!$G9315&lt;$B$1,Colin!$I9315,0)</f>
        <v>0</v>
      </c>
    </row>
    <row r="9316" spans="12:17" x14ac:dyDescent="0.25">
      <c r="L9316" s="38">
        <f>IF(AND(Colin!$G9316=$B$1,Colin!$H9316=$C$3),Colin!$I9316,)</f>
        <v>0</v>
      </c>
      <c r="M9316" s="38">
        <f>IF(AND(Colin!$G9316=$B$1,Colin!$H9316&lt;=$C$3),Colin!$I9316,)</f>
        <v>0</v>
      </c>
      <c r="N9316" s="38">
        <f>IF(AND(Colin!$G9316=$B$2,Colin!$H9316=$C$3),Colin!$I9316,)</f>
        <v>0</v>
      </c>
      <c r="O9316" s="38">
        <f>IF(AND(Colin!$G9316=$B$2,Colin!$H9316&lt;=$C$3),Colin!$I9316,)</f>
        <v>0</v>
      </c>
      <c r="P9316" s="38">
        <f>IF(Colin!$G9316&lt;$B$2,Colin!$I9316,0)</f>
        <v>0</v>
      </c>
      <c r="Q9316" s="38">
        <f>IF(Colin!$G9316&lt;$B$1,Colin!$I9316,0)</f>
        <v>0</v>
      </c>
    </row>
    <row r="9317" spans="12:17" x14ac:dyDescent="0.25">
      <c r="L9317" s="38">
        <f>IF(AND(Colin!$G9317=$B$1,Colin!$H9317=$C$3),Colin!$I9317,)</f>
        <v>0</v>
      </c>
      <c r="M9317" s="38">
        <f>IF(AND(Colin!$G9317=$B$1,Colin!$H9317&lt;=$C$3),Colin!$I9317,)</f>
        <v>0</v>
      </c>
      <c r="N9317" s="38">
        <f>IF(AND(Colin!$G9317=$B$2,Colin!$H9317=$C$3),Colin!$I9317,)</f>
        <v>0</v>
      </c>
      <c r="O9317" s="38">
        <f>IF(AND(Colin!$G9317=$B$2,Colin!$H9317&lt;=$C$3),Colin!$I9317,)</f>
        <v>0</v>
      </c>
      <c r="P9317" s="38">
        <f>IF(Colin!$G9317&lt;$B$2,Colin!$I9317,0)</f>
        <v>0</v>
      </c>
      <c r="Q9317" s="38">
        <f>IF(Colin!$G9317&lt;$B$1,Colin!$I9317,0)</f>
        <v>0</v>
      </c>
    </row>
    <row r="9318" spans="12:17" x14ac:dyDescent="0.25">
      <c r="L9318" s="38">
        <f>IF(AND(Colin!$G9318=$B$1,Colin!$H9318=$C$3),Colin!$I9318,)</f>
        <v>0</v>
      </c>
      <c r="M9318" s="38">
        <f>IF(AND(Colin!$G9318=$B$1,Colin!$H9318&lt;=$C$3),Colin!$I9318,)</f>
        <v>0</v>
      </c>
      <c r="N9318" s="38">
        <f>IF(AND(Colin!$G9318=$B$2,Colin!$H9318=$C$3),Colin!$I9318,)</f>
        <v>0</v>
      </c>
      <c r="O9318" s="38">
        <f>IF(AND(Colin!$G9318=$B$2,Colin!$H9318&lt;=$C$3),Colin!$I9318,)</f>
        <v>0</v>
      </c>
      <c r="P9318" s="38">
        <f>IF(Colin!$G9318&lt;$B$2,Colin!$I9318,0)</f>
        <v>0</v>
      </c>
      <c r="Q9318" s="38">
        <f>IF(Colin!$G9318&lt;$B$1,Colin!$I9318,0)</f>
        <v>0</v>
      </c>
    </row>
    <row r="9319" spans="12:17" x14ac:dyDescent="0.25">
      <c r="L9319" s="38">
        <f>IF(AND(Colin!$G9319=$B$1,Colin!$H9319=$C$3),Colin!$I9319,)</f>
        <v>0</v>
      </c>
      <c r="M9319" s="38">
        <f>IF(AND(Colin!$G9319=$B$1,Colin!$H9319&lt;=$C$3),Colin!$I9319,)</f>
        <v>0</v>
      </c>
      <c r="N9319" s="38">
        <f>IF(AND(Colin!$G9319=$B$2,Colin!$H9319=$C$3),Colin!$I9319,)</f>
        <v>0</v>
      </c>
      <c r="O9319" s="38">
        <f>IF(AND(Colin!$G9319=$B$2,Colin!$H9319&lt;=$C$3),Colin!$I9319,)</f>
        <v>0</v>
      </c>
      <c r="P9319" s="38">
        <f>IF(Colin!$G9319&lt;$B$2,Colin!$I9319,0)</f>
        <v>0</v>
      </c>
      <c r="Q9319" s="38">
        <f>IF(Colin!$G9319&lt;$B$1,Colin!$I9319,0)</f>
        <v>0</v>
      </c>
    </row>
    <row r="9320" spans="12:17" x14ac:dyDescent="0.25">
      <c r="L9320" s="38">
        <f>IF(AND(Colin!$G9320=$B$1,Colin!$H9320=$C$3),Colin!$I9320,)</f>
        <v>0</v>
      </c>
      <c r="M9320" s="38">
        <f>IF(AND(Colin!$G9320=$B$1,Colin!$H9320&lt;=$C$3),Colin!$I9320,)</f>
        <v>0</v>
      </c>
      <c r="N9320" s="38">
        <f>IF(AND(Colin!$G9320=$B$2,Colin!$H9320=$C$3),Colin!$I9320,)</f>
        <v>0</v>
      </c>
      <c r="O9320" s="38">
        <f>IF(AND(Colin!$G9320=$B$2,Colin!$H9320&lt;=$C$3),Colin!$I9320,)</f>
        <v>0</v>
      </c>
      <c r="P9320" s="38">
        <f>IF(Colin!$G9320&lt;$B$2,Colin!$I9320,0)</f>
        <v>0</v>
      </c>
      <c r="Q9320" s="38">
        <f>IF(Colin!$G9320&lt;$B$1,Colin!$I9320,0)</f>
        <v>0</v>
      </c>
    </row>
    <row r="9321" spans="12:17" x14ac:dyDescent="0.25">
      <c r="L9321" s="38">
        <f>IF(AND(Colin!$G9321=$B$1,Colin!$H9321=$C$3),Colin!$I9321,)</f>
        <v>0</v>
      </c>
      <c r="M9321" s="38">
        <f>IF(AND(Colin!$G9321=$B$1,Colin!$H9321&lt;=$C$3),Colin!$I9321,)</f>
        <v>0</v>
      </c>
      <c r="N9321" s="38">
        <f>IF(AND(Colin!$G9321=$B$2,Colin!$H9321=$C$3),Colin!$I9321,)</f>
        <v>0</v>
      </c>
      <c r="O9321" s="38">
        <f>IF(AND(Colin!$G9321=$B$2,Colin!$H9321&lt;=$C$3),Colin!$I9321,)</f>
        <v>0</v>
      </c>
      <c r="P9321" s="38">
        <f>IF(Colin!$G9321&lt;$B$2,Colin!$I9321,0)</f>
        <v>0</v>
      </c>
      <c r="Q9321" s="38">
        <f>IF(Colin!$G9321&lt;$B$1,Colin!$I9321,0)</f>
        <v>0</v>
      </c>
    </row>
    <row r="9322" spans="12:17" x14ac:dyDescent="0.25">
      <c r="L9322" s="38">
        <f>IF(AND(Colin!$G9322=$B$1,Colin!$H9322=$C$3),Colin!$I9322,)</f>
        <v>0</v>
      </c>
      <c r="M9322" s="38">
        <f>IF(AND(Colin!$G9322=$B$1,Colin!$H9322&lt;=$C$3),Colin!$I9322,)</f>
        <v>0</v>
      </c>
      <c r="N9322" s="38">
        <f>IF(AND(Colin!$G9322=$B$2,Colin!$H9322=$C$3),Colin!$I9322,)</f>
        <v>0</v>
      </c>
      <c r="O9322" s="38">
        <f>IF(AND(Colin!$G9322=$B$2,Colin!$H9322&lt;=$C$3),Colin!$I9322,)</f>
        <v>0</v>
      </c>
      <c r="P9322" s="38">
        <f>IF(Colin!$G9322&lt;$B$2,Colin!$I9322,0)</f>
        <v>0</v>
      </c>
      <c r="Q9322" s="38">
        <f>IF(Colin!$G9322&lt;$B$1,Colin!$I9322,0)</f>
        <v>0</v>
      </c>
    </row>
    <row r="9323" spans="12:17" x14ac:dyDescent="0.25">
      <c r="L9323" s="38">
        <f>IF(AND(Colin!$G9323=$B$1,Colin!$H9323=$C$3),Colin!$I9323,)</f>
        <v>0</v>
      </c>
      <c r="M9323" s="38">
        <f>IF(AND(Colin!$G9323=$B$1,Colin!$H9323&lt;=$C$3),Colin!$I9323,)</f>
        <v>0</v>
      </c>
      <c r="N9323" s="38">
        <f>IF(AND(Colin!$G9323=$B$2,Colin!$H9323=$C$3),Colin!$I9323,)</f>
        <v>0</v>
      </c>
      <c r="O9323" s="38">
        <f>IF(AND(Colin!$G9323=$B$2,Colin!$H9323&lt;=$C$3),Colin!$I9323,)</f>
        <v>0</v>
      </c>
      <c r="P9323" s="38">
        <f>IF(Colin!$G9323&lt;$B$2,Colin!$I9323,0)</f>
        <v>0</v>
      </c>
      <c r="Q9323" s="38">
        <f>IF(Colin!$G9323&lt;$B$1,Colin!$I9323,0)</f>
        <v>0</v>
      </c>
    </row>
    <row r="9324" spans="12:17" x14ac:dyDescent="0.25">
      <c r="L9324" s="38">
        <f>IF(AND(Colin!$G9324=$B$1,Colin!$H9324=$C$3),Colin!$I9324,)</f>
        <v>0</v>
      </c>
      <c r="M9324" s="38">
        <f>IF(AND(Colin!$G9324=$B$1,Colin!$H9324&lt;=$C$3),Colin!$I9324,)</f>
        <v>0</v>
      </c>
      <c r="N9324" s="38">
        <f>IF(AND(Colin!$G9324=$B$2,Colin!$H9324=$C$3),Colin!$I9324,)</f>
        <v>0</v>
      </c>
      <c r="O9324" s="38">
        <f>IF(AND(Colin!$G9324=$B$2,Colin!$H9324&lt;=$C$3),Colin!$I9324,)</f>
        <v>0</v>
      </c>
      <c r="P9324" s="38">
        <f>IF(Colin!$G9324&lt;$B$2,Colin!$I9324,0)</f>
        <v>0</v>
      </c>
      <c r="Q9324" s="38">
        <f>IF(Colin!$G9324&lt;$B$1,Colin!$I9324,0)</f>
        <v>0</v>
      </c>
    </row>
    <row r="9325" spans="12:17" x14ac:dyDescent="0.25">
      <c r="L9325" s="38">
        <f>IF(AND(Colin!$G9325=$B$1,Colin!$H9325=$C$3),Colin!$I9325,)</f>
        <v>0</v>
      </c>
      <c r="M9325" s="38">
        <f>IF(AND(Colin!$G9325=$B$1,Colin!$H9325&lt;=$C$3),Colin!$I9325,)</f>
        <v>0</v>
      </c>
      <c r="N9325" s="38">
        <f>IF(AND(Colin!$G9325=$B$2,Colin!$H9325=$C$3),Colin!$I9325,)</f>
        <v>0</v>
      </c>
      <c r="O9325" s="38">
        <f>IF(AND(Colin!$G9325=$B$2,Colin!$H9325&lt;=$C$3),Colin!$I9325,)</f>
        <v>0</v>
      </c>
      <c r="P9325" s="38">
        <f>IF(Colin!$G9325&lt;$B$2,Colin!$I9325,0)</f>
        <v>0</v>
      </c>
      <c r="Q9325" s="38">
        <f>IF(Colin!$G9325&lt;$B$1,Colin!$I9325,0)</f>
        <v>0</v>
      </c>
    </row>
    <row r="9326" spans="12:17" x14ac:dyDescent="0.25">
      <c r="L9326" s="38">
        <f>IF(AND(Colin!$G9326=$B$1,Colin!$H9326=$C$3),Colin!$I9326,)</f>
        <v>0</v>
      </c>
      <c r="M9326" s="38">
        <f>IF(AND(Colin!$G9326=$B$1,Colin!$H9326&lt;=$C$3),Colin!$I9326,)</f>
        <v>0</v>
      </c>
      <c r="N9326" s="38">
        <f>IF(AND(Colin!$G9326=$B$2,Colin!$H9326=$C$3),Colin!$I9326,)</f>
        <v>0</v>
      </c>
      <c r="O9326" s="38">
        <f>IF(AND(Colin!$G9326=$B$2,Colin!$H9326&lt;=$C$3),Colin!$I9326,)</f>
        <v>0</v>
      </c>
      <c r="P9326" s="38">
        <f>IF(Colin!$G9326&lt;$B$2,Colin!$I9326,0)</f>
        <v>0</v>
      </c>
      <c r="Q9326" s="38">
        <f>IF(Colin!$G9326&lt;$B$1,Colin!$I9326,0)</f>
        <v>0</v>
      </c>
    </row>
    <row r="9327" spans="12:17" x14ac:dyDescent="0.25">
      <c r="L9327" s="38">
        <f>IF(AND(Colin!$G9327=$B$1,Colin!$H9327=$C$3),Colin!$I9327,)</f>
        <v>0</v>
      </c>
      <c r="M9327" s="38">
        <f>IF(AND(Colin!$G9327=$B$1,Colin!$H9327&lt;=$C$3),Colin!$I9327,)</f>
        <v>0</v>
      </c>
      <c r="N9327" s="38">
        <f>IF(AND(Colin!$G9327=$B$2,Colin!$H9327=$C$3),Colin!$I9327,)</f>
        <v>0</v>
      </c>
      <c r="O9327" s="38">
        <f>IF(AND(Colin!$G9327=$B$2,Colin!$H9327&lt;=$C$3),Colin!$I9327,)</f>
        <v>0</v>
      </c>
      <c r="P9327" s="38">
        <f>IF(Colin!$G9327&lt;$B$2,Colin!$I9327,0)</f>
        <v>0</v>
      </c>
      <c r="Q9327" s="38">
        <f>IF(Colin!$G9327&lt;$B$1,Colin!$I9327,0)</f>
        <v>0</v>
      </c>
    </row>
    <row r="9328" spans="12:17" x14ac:dyDescent="0.25">
      <c r="L9328" s="38">
        <f>IF(AND(Colin!$G9328=$B$1,Colin!$H9328=$C$3),Colin!$I9328,)</f>
        <v>0</v>
      </c>
      <c r="M9328" s="38">
        <f>IF(AND(Colin!$G9328=$B$1,Colin!$H9328&lt;=$C$3),Colin!$I9328,)</f>
        <v>0</v>
      </c>
      <c r="N9328" s="38">
        <f>IF(AND(Colin!$G9328=$B$2,Colin!$H9328=$C$3),Colin!$I9328,)</f>
        <v>0</v>
      </c>
      <c r="O9328" s="38">
        <f>IF(AND(Colin!$G9328=$B$2,Colin!$H9328&lt;=$C$3),Colin!$I9328,)</f>
        <v>0</v>
      </c>
      <c r="P9328" s="38">
        <f>IF(Colin!$G9328&lt;$B$2,Colin!$I9328,0)</f>
        <v>0</v>
      </c>
      <c r="Q9328" s="38">
        <f>IF(Colin!$G9328&lt;$B$1,Colin!$I9328,0)</f>
        <v>0</v>
      </c>
    </row>
    <row r="9329" spans="12:17" x14ac:dyDescent="0.25">
      <c r="L9329" s="38">
        <f>IF(AND(Colin!$G9329=$B$1,Colin!$H9329=$C$3),Colin!$I9329,)</f>
        <v>0</v>
      </c>
      <c r="M9329" s="38">
        <f>IF(AND(Colin!$G9329=$B$1,Colin!$H9329&lt;=$C$3),Colin!$I9329,)</f>
        <v>0</v>
      </c>
      <c r="N9329" s="38">
        <f>IF(AND(Colin!$G9329=$B$2,Colin!$H9329=$C$3),Colin!$I9329,)</f>
        <v>0</v>
      </c>
      <c r="O9329" s="38">
        <f>IF(AND(Colin!$G9329=$B$2,Colin!$H9329&lt;=$C$3),Colin!$I9329,)</f>
        <v>0</v>
      </c>
      <c r="P9329" s="38">
        <f>IF(Colin!$G9329&lt;$B$2,Colin!$I9329,0)</f>
        <v>0</v>
      </c>
      <c r="Q9329" s="38">
        <f>IF(Colin!$G9329&lt;$B$1,Colin!$I9329,0)</f>
        <v>0</v>
      </c>
    </row>
    <row r="9330" spans="12:17" x14ac:dyDescent="0.25">
      <c r="L9330" s="38">
        <f>IF(AND(Colin!$G9330=$B$1,Colin!$H9330=$C$3),Colin!$I9330,)</f>
        <v>0</v>
      </c>
      <c r="M9330" s="38">
        <f>IF(AND(Colin!$G9330=$B$1,Colin!$H9330&lt;=$C$3),Colin!$I9330,)</f>
        <v>0</v>
      </c>
      <c r="N9330" s="38">
        <f>IF(AND(Colin!$G9330=$B$2,Colin!$H9330=$C$3),Colin!$I9330,)</f>
        <v>0</v>
      </c>
      <c r="O9330" s="38">
        <f>IF(AND(Colin!$G9330=$B$2,Colin!$H9330&lt;=$C$3),Colin!$I9330,)</f>
        <v>0</v>
      </c>
      <c r="P9330" s="38">
        <f>IF(Colin!$G9330&lt;$B$2,Colin!$I9330,0)</f>
        <v>0</v>
      </c>
      <c r="Q9330" s="38">
        <f>IF(Colin!$G9330&lt;$B$1,Colin!$I9330,0)</f>
        <v>0</v>
      </c>
    </row>
    <row r="9331" spans="12:17" x14ac:dyDescent="0.25">
      <c r="L9331" s="38">
        <f>IF(AND(Colin!$G9331=$B$1,Colin!$H9331=$C$3),Colin!$I9331,)</f>
        <v>0</v>
      </c>
      <c r="M9331" s="38">
        <f>IF(AND(Colin!$G9331=$B$1,Colin!$H9331&lt;=$C$3),Colin!$I9331,)</f>
        <v>0</v>
      </c>
      <c r="N9331" s="38">
        <f>IF(AND(Colin!$G9331=$B$2,Colin!$H9331=$C$3),Colin!$I9331,)</f>
        <v>0</v>
      </c>
      <c r="O9331" s="38">
        <f>IF(AND(Colin!$G9331=$B$2,Colin!$H9331&lt;=$C$3),Colin!$I9331,)</f>
        <v>0</v>
      </c>
      <c r="P9331" s="38">
        <f>IF(Colin!$G9331&lt;$B$2,Colin!$I9331,0)</f>
        <v>0</v>
      </c>
      <c r="Q9331" s="38">
        <f>IF(Colin!$G9331&lt;$B$1,Colin!$I9331,0)</f>
        <v>0</v>
      </c>
    </row>
    <row r="9332" spans="12:17" x14ac:dyDescent="0.25">
      <c r="L9332" s="38">
        <f>IF(AND(Colin!$G9332=$B$1,Colin!$H9332=$C$3),Colin!$I9332,)</f>
        <v>0</v>
      </c>
      <c r="M9332" s="38">
        <f>IF(AND(Colin!$G9332=$B$1,Colin!$H9332&lt;=$C$3),Colin!$I9332,)</f>
        <v>0</v>
      </c>
      <c r="N9332" s="38">
        <f>IF(AND(Colin!$G9332=$B$2,Colin!$H9332=$C$3),Colin!$I9332,)</f>
        <v>0</v>
      </c>
      <c r="O9332" s="38">
        <f>IF(AND(Colin!$G9332=$B$2,Colin!$H9332&lt;=$C$3),Colin!$I9332,)</f>
        <v>0</v>
      </c>
      <c r="P9332" s="38">
        <f>IF(Colin!$G9332&lt;$B$2,Colin!$I9332,0)</f>
        <v>0</v>
      </c>
      <c r="Q9332" s="38">
        <f>IF(Colin!$G9332&lt;$B$1,Colin!$I9332,0)</f>
        <v>0</v>
      </c>
    </row>
    <row r="9333" spans="12:17" x14ac:dyDescent="0.25">
      <c r="L9333" s="38">
        <f>IF(AND(Colin!$G9333=$B$1,Colin!$H9333=$C$3),Colin!$I9333,)</f>
        <v>0</v>
      </c>
      <c r="M9333" s="38">
        <f>IF(AND(Colin!$G9333=$B$1,Colin!$H9333&lt;=$C$3),Colin!$I9333,)</f>
        <v>0</v>
      </c>
      <c r="N9333" s="38">
        <f>IF(AND(Colin!$G9333=$B$2,Colin!$H9333=$C$3),Colin!$I9333,)</f>
        <v>0</v>
      </c>
      <c r="O9333" s="38">
        <f>IF(AND(Colin!$G9333=$B$2,Colin!$H9333&lt;=$C$3),Colin!$I9333,)</f>
        <v>0</v>
      </c>
      <c r="P9333" s="38">
        <f>IF(Colin!$G9333&lt;$B$2,Colin!$I9333,0)</f>
        <v>0</v>
      </c>
      <c r="Q9333" s="38">
        <f>IF(Colin!$G9333&lt;$B$1,Colin!$I9333,0)</f>
        <v>0</v>
      </c>
    </row>
    <row r="9334" spans="12:17" x14ac:dyDescent="0.25">
      <c r="L9334" s="38">
        <f>IF(AND(Colin!$G9334=$B$1,Colin!$H9334=$C$3),Colin!$I9334,)</f>
        <v>0</v>
      </c>
      <c r="M9334" s="38">
        <f>IF(AND(Colin!$G9334=$B$1,Colin!$H9334&lt;=$C$3),Colin!$I9334,)</f>
        <v>0</v>
      </c>
      <c r="N9334" s="38">
        <f>IF(AND(Colin!$G9334=$B$2,Colin!$H9334=$C$3),Colin!$I9334,)</f>
        <v>0</v>
      </c>
      <c r="O9334" s="38">
        <f>IF(AND(Colin!$G9334=$B$2,Colin!$H9334&lt;=$C$3),Colin!$I9334,)</f>
        <v>0</v>
      </c>
      <c r="P9334" s="38">
        <f>IF(Colin!$G9334&lt;$B$2,Colin!$I9334,0)</f>
        <v>0</v>
      </c>
      <c r="Q9334" s="38">
        <f>IF(Colin!$G9334&lt;$B$1,Colin!$I9334,0)</f>
        <v>0</v>
      </c>
    </row>
    <row r="9335" spans="12:17" x14ac:dyDescent="0.25">
      <c r="L9335" s="38">
        <f>IF(AND(Colin!$G9335=$B$1,Colin!$H9335=$C$3),Colin!$I9335,)</f>
        <v>0</v>
      </c>
      <c r="M9335" s="38">
        <f>IF(AND(Colin!$G9335=$B$1,Colin!$H9335&lt;=$C$3),Colin!$I9335,)</f>
        <v>0</v>
      </c>
      <c r="N9335" s="38">
        <f>IF(AND(Colin!$G9335=$B$2,Colin!$H9335=$C$3),Colin!$I9335,)</f>
        <v>0</v>
      </c>
      <c r="O9335" s="38">
        <f>IF(AND(Colin!$G9335=$B$2,Colin!$H9335&lt;=$C$3),Colin!$I9335,)</f>
        <v>0</v>
      </c>
      <c r="P9335" s="38">
        <f>IF(Colin!$G9335&lt;$B$2,Colin!$I9335,0)</f>
        <v>0</v>
      </c>
      <c r="Q9335" s="38">
        <f>IF(Colin!$G9335&lt;$B$1,Colin!$I9335,0)</f>
        <v>0</v>
      </c>
    </row>
    <row r="9336" spans="12:17" x14ac:dyDescent="0.25">
      <c r="L9336" s="38">
        <f>IF(AND(Colin!$G9336=$B$1,Colin!$H9336=$C$3),Colin!$I9336,)</f>
        <v>0</v>
      </c>
      <c r="M9336" s="38">
        <f>IF(AND(Colin!$G9336=$B$1,Colin!$H9336&lt;=$C$3),Colin!$I9336,)</f>
        <v>0</v>
      </c>
      <c r="N9336" s="38">
        <f>IF(AND(Colin!$G9336=$B$2,Colin!$H9336=$C$3),Colin!$I9336,)</f>
        <v>0</v>
      </c>
      <c r="O9336" s="38">
        <f>IF(AND(Colin!$G9336=$B$2,Colin!$H9336&lt;=$C$3),Colin!$I9336,)</f>
        <v>0</v>
      </c>
      <c r="P9336" s="38">
        <f>IF(Colin!$G9336&lt;$B$2,Colin!$I9336,0)</f>
        <v>0</v>
      </c>
      <c r="Q9336" s="38">
        <f>IF(Colin!$G9336&lt;$B$1,Colin!$I9336,0)</f>
        <v>0</v>
      </c>
    </row>
    <row r="9337" spans="12:17" x14ac:dyDescent="0.25">
      <c r="L9337" s="38">
        <f>IF(AND(Colin!$G9337=$B$1,Colin!$H9337=$C$3),Colin!$I9337,)</f>
        <v>0</v>
      </c>
      <c r="M9337" s="38">
        <f>IF(AND(Colin!$G9337=$B$1,Colin!$H9337&lt;=$C$3),Colin!$I9337,)</f>
        <v>0</v>
      </c>
      <c r="N9337" s="38">
        <f>IF(AND(Colin!$G9337=$B$2,Colin!$H9337=$C$3),Colin!$I9337,)</f>
        <v>0</v>
      </c>
      <c r="O9337" s="38">
        <f>IF(AND(Colin!$G9337=$B$2,Colin!$H9337&lt;=$C$3),Colin!$I9337,)</f>
        <v>0</v>
      </c>
      <c r="P9337" s="38">
        <f>IF(Colin!$G9337&lt;$B$2,Colin!$I9337,0)</f>
        <v>0</v>
      </c>
      <c r="Q9337" s="38">
        <f>IF(Colin!$G9337&lt;$B$1,Colin!$I9337,0)</f>
        <v>0</v>
      </c>
    </row>
    <row r="9338" spans="12:17" x14ac:dyDescent="0.25">
      <c r="L9338" s="38">
        <f>IF(AND(Colin!$G9338=$B$1,Colin!$H9338=$C$3),Colin!$I9338,)</f>
        <v>0</v>
      </c>
      <c r="M9338" s="38">
        <f>IF(AND(Colin!$G9338=$B$1,Colin!$H9338&lt;=$C$3),Colin!$I9338,)</f>
        <v>0</v>
      </c>
      <c r="N9338" s="38">
        <f>IF(AND(Colin!$G9338=$B$2,Colin!$H9338=$C$3),Colin!$I9338,)</f>
        <v>0</v>
      </c>
      <c r="O9338" s="38">
        <f>IF(AND(Colin!$G9338=$B$2,Colin!$H9338&lt;=$C$3),Colin!$I9338,)</f>
        <v>0</v>
      </c>
      <c r="P9338" s="38">
        <f>IF(Colin!$G9338&lt;$B$2,Colin!$I9338,0)</f>
        <v>0</v>
      </c>
      <c r="Q9338" s="38">
        <f>IF(Colin!$G9338&lt;$B$1,Colin!$I9338,0)</f>
        <v>0</v>
      </c>
    </row>
    <row r="9339" spans="12:17" x14ac:dyDescent="0.25">
      <c r="L9339" s="38">
        <f>IF(AND(Colin!$G9339=$B$1,Colin!$H9339=$C$3),Colin!$I9339,)</f>
        <v>0</v>
      </c>
      <c r="M9339" s="38">
        <f>IF(AND(Colin!$G9339=$B$1,Colin!$H9339&lt;=$C$3),Colin!$I9339,)</f>
        <v>0</v>
      </c>
      <c r="N9339" s="38">
        <f>IF(AND(Colin!$G9339=$B$2,Colin!$H9339=$C$3),Colin!$I9339,)</f>
        <v>0</v>
      </c>
      <c r="O9339" s="38">
        <f>IF(AND(Colin!$G9339=$B$2,Colin!$H9339&lt;=$C$3),Colin!$I9339,)</f>
        <v>0</v>
      </c>
      <c r="P9339" s="38">
        <f>IF(Colin!$G9339&lt;$B$2,Colin!$I9339,0)</f>
        <v>0</v>
      </c>
      <c r="Q9339" s="38">
        <f>IF(Colin!$G9339&lt;$B$1,Colin!$I9339,0)</f>
        <v>0</v>
      </c>
    </row>
    <row r="9340" spans="12:17" x14ac:dyDescent="0.25">
      <c r="L9340" s="38">
        <f>IF(AND(Colin!$G9340=$B$1,Colin!$H9340=$C$3),Colin!$I9340,)</f>
        <v>0</v>
      </c>
      <c r="M9340" s="38">
        <f>IF(AND(Colin!$G9340=$B$1,Colin!$H9340&lt;=$C$3),Colin!$I9340,)</f>
        <v>0</v>
      </c>
      <c r="N9340" s="38">
        <f>IF(AND(Colin!$G9340=$B$2,Colin!$H9340=$C$3),Colin!$I9340,)</f>
        <v>0</v>
      </c>
      <c r="O9340" s="38">
        <f>IF(AND(Colin!$G9340=$B$2,Colin!$H9340&lt;=$C$3),Colin!$I9340,)</f>
        <v>0</v>
      </c>
      <c r="P9340" s="38">
        <f>IF(Colin!$G9340&lt;$B$2,Colin!$I9340,0)</f>
        <v>0</v>
      </c>
      <c r="Q9340" s="38">
        <f>IF(Colin!$G9340&lt;$B$1,Colin!$I9340,0)</f>
        <v>0</v>
      </c>
    </row>
    <row r="9341" spans="12:17" x14ac:dyDescent="0.25">
      <c r="L9341" s="38">
        <f>IF(AND(Colin!$G9341=$B$1,Colin!$H9341=$C$3),Colin!$I9341,)</f>
        <v>0</v>
      </c>
      <c r="M9341" s="38">
        <f>IF(AND(Colin!$G9341=$B$1,Colin!$H9341&lt;=$C$3),Colin!$I9341,)</f>
        <v>0</v>
      </c>
      <c r="N9341" s="38">
        <f>IF(AND(Colin!$G9341=$B$2,Colin!$H9341=$C$3),Colin!$I9341,)</f>
        <v>0</v>
      </c>
      <c r="O9341" s="38">
        <f>IF(AND(Colin!$G9341=$B$2,Colin!$H9341&lt;=$C$3),Colin!$I9341,)</f>
        <v>0</v>
      </c>
      <c r="P9341" s="38">
        <f>IF(Colin!$G9341&lt;$B$2,Colin!$I9341,0)</f>
        <v>0</v>
      </c>
      <c r="Q9341" s="38">
        <f>IF(Colin!$G9341&lt;$B$1,Colin!$I9341,0)</f>
        <v>0</v>
      </c>
    </row>
    <row r="9342" spans="12:17" x14ac:dyDescent="0.25">
      <c r="L9342" s="38">
        <f>IF(AND(Colin!$G9342=$B$1,Colin!$H9342=$C$3),Colin!$I9342,)</f>
        <v>0</v>
      </c>
      <c r="M9342" s="38">
        <f>IF(AND(Colin!$G9342=$B$1,Colin!$H9342&lt;=$C$3),Colin!$I9342,)</f>
        <v>0</v>
      </c>
      <c r="N9342" s="38">
        <f>IF(AND(Colin!$G9342=$B$2,Colin!$H9342=$C$3),Colin!$I9342,)</f>
        <v>0</v>
      </c>
      <c r="O9342" s="38">
        <f>IF(AND(Colin!$G9342=$B$2,Colin!$H9342&lt;=$C$3),Colin!$I9342,)</f>
        <v>0</v>
      </c>
      <c r="P9342" s="38">
        <f>IF(Colin!$G9342&lt;$B$2,Colin!$I9342,0)</f>
        <v>0</v>
      </c>
      <c r="Q9342" s="38">
        <f>IF(Colin!$G9342&lt;$B$1,Colin!$I9342,0)</f>
        <v>0</v>
      </c>
    </row>
    <row r="9343" spans="12:17" x14ac:dyDescent="0.25">
      <c r="L9343" s="38">
        <f>IF(AND(Colin!$G9343=$B$1,Colin!$H9343=$C$3),Colin!$I9343,)</f>
        <v>0</v>
      </c>
      <c r="M9343" s="38">
        <f>IF(AND(Colin!$G9343=$B$1,Colin!$H9343&lt;=$C$3),Colin!$I9343,)</f>
        <v>0</v>
      </c>
      <c r="N9343" s="38">
        <f>IF(AND(Colin!$G9343=$B$2,Colin!$H9343=$C$3),Colin!$I9343,)</f>
        <v>0</v>
      </c>
      <c r="O9343" s="38">
        <f>IF(AND(Colin!$G9343=$B$2,Colin!$H9343&lt;=$C$3),Colin!$I9343,)</f>
        <v>0</v>
      </c>
      <c r="P9343" s="38">
        <f>IF(Colin!$G9343&lt;$B$2,Colin!$I9343,0)</f>
        <v>0</v>
      </c>
      <c r="Q9343" s="38">
        <f>IF(Colin!$G9343&lt;$B$1,Colin!$I9343,0)</f>
        <v>0</v>
      </c>
    </row>
    <row r="9344" spans="12:17" x14ac:dyDescent="0.25">
      <c r="L9344" s="38">
        <f>IF(AND(Colin!$G9344=$B$1,Colin!$H9344=$C$3),Colin!$I9344,)</f>
        <v>0</v>
      </c>
      <c r="M9344" s="38">
        <f>IF(AND(Colin!$G9344=$B$1,Colin!$H9344&lt;=$C$3),Colin!$I9344,)</f>
        <v>0</v>
      </c>
      <c r="N9344" s="38">
        <f>IF(AND(Colin!$G9344=$B$2,Colin!$H9344=$C$3),Colin!$I9344,)</f>
        <v>0</v>
      </c>
      <c r="O9344" s="38">
        <f>IF(AND(Colin!$G9344=$B$2,Colin!$H9344&lt;=$C$3),Colin!$I9344,)</f>
        <v>0</v>
      </c>
      <c r="P9344" s="38">
        <f>IF(Colin!$G9344&lt;$B$2,Colin!$I9344,0)</f>
        <v>0</v>
      </c>
      <c r="Q9344" s="38">
        <f>IF(Colin!$G9344&lt;$B$1,Colin!$I9344,0)</f>
        <v>0</v>
      </c>
    </row>
    <row r="9345" spans="12:17" x14ac:dyDescent="0.25">
      <c r="L9345" s="38">
        <f>IF(AND(Colin!$G9345=$B$1,Colin!$H9345=$C$3),Colin!$I9345,)</f>
        <v>0</v>
      </c>
      <c r="M9345" s="38">
        <f>IF(AND(Colin!$G9345=$B$1,Colin!$H9345&lt;=$C$3),Colin!$I9345,)</f>
        <v>0</v>
      </c>
      <c r="N9345" s="38">
        <f>IF(AND(Colin!$G9345=$B$2,Colin!$H9345=$C$3),Colin!$I9345,)</f>
        <v>0</v>
      </c>
      <c r="O9345" s="38">
        <f>IF(AND(Colin!$G9345=$B$2,Colin!$H9345&lt;=$C$3),Colin!$I9345,)</f>
        <v>0</v>
      </c>
      <c r="P9345" s="38">
        <f>IF(Colin!$G9345&lt;$B$2,Colin!$I9345,0)</f>
        <v>0</v>
      </c>
      <c r="Q9345" s="38">
        <f>IF(Colin!$G9345&lt;$B$1,Colin!$I9345,0)</f>
        <v>0</v>
      </c>
    </row>
    <row r="9346" spans="12:17" x14ac:dyDescent="0.25">
      <c r="L9346" s="38">
        <f>IF(AND(Colin!$G9346=$B$1,Colin!$H9346=$C$3),Colin!$I9346,)</f>
        <v>0</v>
      </c>
      <c r="M9346" s="38">
        <f>IF(AND(Colin!$G9346=$B$1,Colin!$H9346&lt;=$C$3),Colin!$I9346,)</f>
        <v>0</v>
      </c>
      <c r="N9346" s="38">
        <f>IF(AND(Colin!$G9346=$B$2,Colin!$H9346=$C$3),Colin!$I9346,)</f>
        <v>0</v>
      </c>
      <c r="O9346" s="38">
        <f>IF(AND(Colin!$G9346=$B$2,Colin!$H9346&lt;=$C$3),Colin!$I9346,)</f>
        <v>0</v>
      </c>
      <c r="P9346" s="38">
        <f>IF(Colin!$G9346&lt;$B$2,Colin!$I9346,0)</f>
        <v>0</v>
      </c>
      <c r="Q9346" s="38">
        <f>IF(Colin!$G9346&lt;$B$1,Colin!$I9346,0)</f>
        <v>0</v>
      </c>
    </row>
    <row r="9347" spans="12:17" x14ac:dyDescent="0.25">
      <c r="L9347" s="38">
        <f>IF(AND(Colin!$G9347=$B$1,Colin!$H9347=$C$3),Colin!$I9347,)</f>
        <v>0</v>
      </c>
      <c r="M9347" s="38">
        <f>IF(AND(Colin!$G9347=$B$1,Colin!$H9347&lt;=$C$3),Colin!$I9347,)</f>
        <v>0</v>
      </c>
      <c r="N9347" s="38">
        <f>IF(AND(Colin!$G9347=$B$2,Colin!$H9347=$C$3),Colin!$I9347,)</f>
        <v>0</v>
      </c>
      <c r="O9347" s="38">
        <f>IF(AND(Colin!$G9347=$B$2,Colin!$H9347&lt;=$C$3),Colin!$I9347,)</f>
        <v>0</v>
      </c>
      <c r="P9347" s="38">
        <f>IF(Colin!$G9347&lt;$B$2,Colin!$I9347,0)</f>
        <v>0</v>
      </c>
      <c r="Q9347" s="38">
        <f>IF(Colin!$G9347&lt;$B$1,Colin!$I9347,0)</f>
        <v>0</v>
      </c>
    </row>
    <row r="9348" spans="12:17" x14ac:dyDescent="0.25">
      <c r="L9348" s="38">
        <f>IF(AND(Colin!$G9348=$B$1,Colin!$H9348=$C$3),Colin!$I9348,)</f>
        <v>0</v>
      </c>
      <c r="M9348" s="38">
        <f>IF(AND(Colin!$G9348=$B$1,Colin!$H9348&lt;=$C$3),Colin!$I9348,)</f>
        <v>0</v>
      </c>
      <c r="N9348" s="38">
        <f>IF(AND(Colin!$G9348=$B$2,Colin!$H9348=$C$3),Colin!$I9348,)</f>
        <v>0</v>
      </c>
      <c r="O9348" s="38">
        <f>IF(AND(Colin!$G9348=$B$2,Colin!$H9348&lt;=$C$3),Colin!$I9348,)</f>
        <v>0</v>
      </c>
      <c r="P9348" s="38">
        <f>IF(Colin!$G9348&lt;$B$2,Colin!$I9348,0)</f>
        <v>0</v>
      </c>
      <c r="Q9348" s="38">
        <f>IF(Colin!$G9348&lt;$B$1,Colin!$I9348,0)</f>
        <v>0</v>
      </c>
    </row>
    <row r="9349" spans="12:17" x14ac:dyDescent="0.25">
      <c r="L9349" s="38">
        <f>IF(AND(Colin!$G9349=$B$1,Colin!$H9349=$C$3),Colin!$I9349,)</f>
        <v>0</v>
      </c>
      <c r="M9349" s="38">
        <f>IF(AND(Colin!$G9349=$B$1,Colin!$H9349&lt;=$C$3),Colin!$I9349,)</f>
        <v>0</v>
      </c>
      <c r="N9349" s="38">
        <f>IF(AND(Colin!$G9349=$B$2,Colin!$H9349=$C$3),Colin!$I9349,)</f>
        <v>0</v>
      </c>
      <c r="O9349" s="38">
        <f>IF(AND(Colin!$G9349=$B$2,Colin!$H9349&lt;=$C$3),Colin!$I9349,)</f>
        <v>0</v>
      </c>
      <c r="P9349" s="38">
        <f>IF(Colin!$G9349&lt;$B$2,Colin!$I9349,0)</f>
        <v>0</v>
      </c>
      <c r="Q9349" s="38">
        <f>IF(Colin!$G9349&lt;$B$1,Colin!$I9349,0)</f>
        <v>0</v>
      </c>
    </row>
    <row r="9350" spans="12:17" x14ac:dyDescent="0.25">
      <c r="L9350" s="38">
        <f>IF(AND(Colin!$G9350=$B$1,Colin!$H9350=$C$3),Colin!$I9350,)</f>
        <v>0</v>
      </c>
      <c r="M9350" s="38">
        <f>IF(AND(Colin!$G9350=$B$1,Colin!$H9350&lt;=$C$3),Colin!$I9350,)</f>
        <v>0</v>
      </c>
      <c r="N9350" s="38">
        <f>IF(AND(Colin!$G9350=$B$2,Colin!$H9350=$C$3),Colin!$I9350,)</f>
        <v>0</v>
      </c>
      <c r="O9350" s="38">
        <f>IF(AND(Colin!$G9350=$B$2,Colin!$H9350&lt;=$C$3),Colin!$I9350,)</f>
        <v>0</v>
      </c>
      <c r="P9350" s="38">
        <f>IF(Colin!$G9350&lt;$B$2,Colin!$I9350,0)</f>
        <v>0</v>
      </c>
      <c r="Q9350" s="38">
        <f>IF(Colin!$G9350&lt;$B$1,Colin!$I9350,0)</f>
        <v>0</v>
      </c>
    </row>
    <row r="9351" spans="12:17" x14ac:dyDescent="0.25">
      <c r="L9351" s="38">
        <f>IF(AND(Colin!$G9351=$B$1,Colin!$H9351=$C$3),Colin!$I9351,)</f>
        <v>0</v>
      </c>
      <c r="M9351" s="38">
        <f>IF(AND(Colin!$G9351=$B$1,Colin!$H9351&lt;=$C$3),Colin!$I9351,)</f>
        <v>0</v>
      </c>
      <c r="N9351" s="38">
        <f>IF(AND(Colin!$G9351=$B$2,Colin!$H9351=$C$3),Colin!$I9351,)</f>
        <v>0</v>
      </c>
      <c r="O9351" s="38">
        <f>IF(AND(Colin!$G9351=$B$2,Colin!$H9351&lt;=$C$3),Colin!$I9351,)</f>
        <v>0</v>
      </c>
      <c r="P9351" s="38">
        <f>IF(Colin!$G9351&lt;$B$2,Colin!$I9351,0)</f>
        <v>0</v>
      </c>
      <c r="Q9351" s="38">
        <f>IF(Colin!$G9351&lt;$B$1,Colin!$I9351,0)</f>
        <v>0</v>
      </c>
    </row>
    <row r="9352" spans="12:17" x14ac:dyDescent="0.25">
      <c r="L9352" s="38">
        <f>IF(AND(Colin!$G9352=$B$1,Colin!$H9352=$C$3),Colin!$I9352,)</f>
        <v>0</v>
      </c>
      <c r="M9352" s="38">
        <f>IF(AND(Colin!$G9352=$B$1,Colin!$H9352&lt;=$C$3),Colin!$I9352,)</f>
        <v>0</v>
      </c>
      <c r="N9352" s="38">
        <f>IF(AND(Colin!$G9352=$B$2,Colin!$H9352=$C$3),Colin!$I9352,)</f>
        <v>0</v>
      </c>
      <c r="O9352" s="38">
        <f>IF(AND(Colin!$G9352=$B$2,Colin!$H9352&lt;=$C$3),Colin!$I9352,)</f>
        <v>0</v>
      </c>
      <c r="P9352" s="38">
        <f>IF(Colin!$G9352&lt;$B$2,Colin!$I9352,0)</f>
        <v>0</v>
      </c>
      <c r="Q9352" s="38">
        <f>IF(Colin!$G9352&lt;$B$1,Colin!$I9352,0)</f>
        <v>0</v>
      </c>
    </row>
    <row r="9353" spans="12:17" x14ac:dyDescent="0.25">
      <c r="L9353" s="38">
        <f>IF(AND(Colin!$G9353=$B$1,Colin!$H9353=$C$3),Colin!$I9353,)</f>
        <v>0</v>
      </c>
      <c r="M9353" s="38">
        <f>IF(AND(Colin!$G9353=$B$1,Colin!$H9353&lt;=$C$3),Colin!$I9353,)</f>
        <v>0</v>
      </c>
      <c r="N9353" s="38">
        <f>IF(AND(Colin!$G9353=$B$2,Colin!$H9353=$C$3),Colin!$I9353,)</f>
        <v>0</v>
      </c>
      <c r="O9353" s="38">
        <f>IF(AND(Colin!$G9353=$B$2,Colin!$H9353&lt;=$C$3),Colin!$I9353,)</f>
        <v>0</v>
      </c>
      <c r="P9353" s="38">
        <f>IF(Colin!$G9353&lt;$B$2,Colin!$I9353,0)</f>
        <v>0</v>
      </c>
      <c r="Q9353" s="38">
        <f>IF(Colin!$G9353&lt;$B$1,Colin!$I9353,0)</f>
        <v>0</v>
      </c>
    </row>
    <row r="9354" spans="12:17" x14ac:dyDescent="0.25">
      <c r="L9354" s="38">
        <f>IF(AND(Colin!$G9354=$B$1,Colin!$H9354=$C$3),Colin!$I9354,)</f>
        <v>0</v>
      </c>
      <c r="M9354" s="38">
        <f>IF(AND(Colin!$G9354=$B$1,Colin!$H9354&lt;=$C$3),Colin!$I9354,)</f>
        <v>0</v>
      </c>
      <c r="N9354" s="38">
        <f>IF(AND(Colin!$G9354=$B$2,Colin!$H9354=$C$3),Colin!$I9354,)</f>
        <v>0</v>
      </c>
      <c r="O9354" s="38">
        <f>IF(AND(Colin!$G9354=$B$2,Colin!$H9354&lt;=$C$3),Colin!$I9354,)</f>
        <v>0</v>
      </c>
      <c r="P9354" s="38">
        <f>IF(Colin!$G9354&lt;$B$2,Colin!$I9354,0)</f>
        <v>0</v>
      </c>
      <c r="Q9354" s="38">
        <f>IF(Colin!$G9354&lt;$B$1,Colin!$I9354,0)</f>
        <v>0</v>
      </c>
    </row>
    <row r="9355" spans="12:17" x14ac:dyDescent="0.25">
      <c r="L9355" s="38">
        <f>IF(AND(Colin!$G9355=$B$1,Colin!$H9355=$C$3),Colin!$I9355,)</f>
        <v>0</v>
      </c>
      <c r="M9355" s="38">
        <f>IF(AND(Colin!$G9355=$B$1,Colin!$H9355&lt;=$C$3),Colin!$I9355,)</f>
        <v>0</v>
      </c>
      <c r="N9355" s="38">
        <f>IF(AND(Colin!$G9355=$B$2,Colin!$H9355=$C$3),Colin!$I9355,)</f>
        <v>0</v>
      </c>
      <c r="O9355" s="38">
        <f>IF(AND(Colin!$G9355=$B$2,Colin!$H9355&lt;=$C$3),Colin!$I9355,)</f>
        <v>0</v>
      </c>
      <c r="P9355" s="38">
        <f>IF(Colin!$G9355&lt;$B$2,Colin!$I9355,0)</f>
        <v>0</v>
      </c>
      <c r="Q9355" s="38">
        <f>IF(Colin!$G9355&lt;$B$1,Colin!$I9355,0)</f>
        <v>0</v>
      </c>
    </row>
    <row r="9356" spans="12:17" x14ac:dyDescent="0.25">
      <c r="L9356" s="38">
        <f>IF(AND(Colin!$G9356=$B$1,Colin!$H9356=$C$3),Colin!$I9356,)</f>
        <v>0</v>
      </c>
      <c r="M9356" s="38">
        <f>IF(AND(Colin!$G9356=$B$1,Colin!$H9356&lt;=$C$3),Colin!$I9356,)</f>
        <v>0</v>
      </c>
      <c r="N9356" s="38">
        <f>IF(AND(Colin!$G9356=$B$2,Colin!$H9356=$C$3),Colin!$I9356,)</f>
        <v>0</v>
      </c>
      <c r="O9356" s="38">
        <f>IF(AND(Colin!$G9356=$B$2,Colin!$H9356&lt;=$C$3),Colin!$I9356,)</f>
        <v>0</v>
      </c>
      <c r="P9356" s="38">
        <f>IF(Colin!$G9356&lt;$B$2,Colin!$I9356,0)</f>
        <v>0</v>
      </c>
      <c r="Q9356" s="38">
        <f>IF(Colin!$G9356&lt;$B$1,Colin!$I9356,0)</f>
        <v>0</v>
      </c>
    </row>
    <row r="9357" spans="12:17" x14ac:dyDescent="0.25">
      <c r="L9357" s="38">
        <f>IF(AND(Colin!$G9357=$B$1,Colin!$H9357=$C$3),Colin!$I9357,)</f>
        <v>0</v>
      </c>
      <c r="M9357" s="38">
        <f>IF(AND(Colin!$G9357=$B$1,Colin!$H9357&lt;=$C$3),Colin!$I9357,)</f>
        <v>0</v>
      </c>
      <c r="N9357" s="38">
        <f>IF(AND(Colin!$G9357=$B$2,Colin!$H9357=$C$3),Colin!$I9357,)</f>
        <v>0</v>
      </c>
      <c r="O9357" s="38">
        <f>IF(AND(Colin!$G9357=$B$2,Colin!$H9357&lt;=$C$3),Colin!$I9357,)</f>
        <v>0</v>
      </c>
      <c r="P9357" s="38">
        <f>IF(Colin!$G9357&lt;$B$2,Colin!$I9357,0)</f>
        <v>0</v>
      </c>
      <c r="Q9357" s="38">
        <f>IF(Colin!$G9357&lt;$B$1,Colin!$I9357,0)</f>
        <v>0</v>
      </c>
    </row>
    <row r="9358" spans="12:17" x14ac:dyDescent="0.25">
      <c r="L9358" s="38">
        <f>IF(AND(Colin!$G9358=$B$1,Colin!$H9358=$C$3),Colin!$I9358,)</f>
        <v>0</v>
      </c>
      <c r="M9358" s="38">
        <f>IF(AND(Colin!$G9358=$B$1,Colin!$H9358&lt;=$C$3),Colin!$I9358,)</f>
        <v>0</v>
      </c>
      <c r="N9358" s="38">
        <f>IF(AND(Colin!$G9358=$B$2,Colin!$H9358=$C$3),Colin!$I9358,)</f>
        <v>0</v>
      </c>
      <c r="O9358" s="38">
        <f>IF(AND(Colin!$G9358=$B$2,Colin!$H9358&lt;=$C$3),Colin!$I9358,)</f>
        <v>0</v>
      </c>
      <c r="P9358" s="38">
        <f>IF(Colin!$G9358&lt;$B$2,Colin!$I9358,0)</f>
        <v>0</v>
      </c>
      <c r="Q9358" s="38">
        <f>IF(Colin!$G9358&lt;$B$1,Colin!$I9358,0)</f>
        <v>0</v>
      </c>
    </row>
    <row r="9359" spans="12:17" x14ac:dyDescent="0.25">
      <c r="L9359" s="38">
        <f>IF(AND(Colin!$G9359=$B$1,Colin!$H9359=$C$3),Colin!$I9359,)</f>
        <v>0</v>
      </c>
      <c r="M9359" s="38">
        <f>IF(AND(Colin!$G9359=$B$1,Colin!$H9359&lt;=$C$3),Colin!$I9359,)</f>
        <v>0</v>
      </c>
      <c r="N9359" s="38">
        <f>IF(AND(Colin!$G9359=$B$2,Colin!$H9359=$C$3),Colin!$I9359,)</f>
        <v>0</v>
      </c>
      <c r="O9359" s="38">
        <f>IF(AND(Colin!$G9359=$B$2,Colin!$H9359&lt;=$C$3),Colin!$I9359,)</f>
        <v>0</v>
      </c>
      <c r="P9359" s="38">
        <f>IF(Colin!$G9359&lt;$B$2,Colin!$I9359,0)</f>
        <v>0</v>
      </c>
      <c r="Q9359" s="38">
        <f>IF(Colin!$G9359&lt;$B$1,Colin!$I9359,0)</f>
        <v>0</v>
      </c>
    </row>
    <row r="9360" spans="12:17" x14ac:dyDescent="0.25">
      <c r="L9360" s="38">
        <f>IF(AND(Colin!$G9360=$B$1,Colin!$H9360=$C$3),Colin!$I9360,)</f>
        <v>0</v>
      </c>
      <c r="M9360" s="38">
        <f>IF(AND(Colin!$G9360=$B$1,Colin!$H9360&lt;=$C$3),Colin!$I9360,)</f>
        <v>0</v>
      </c>
      <c r="N9360" s="38">
        <f>IF(AND(Colin!$G9360=$B$2,Colin!$H9360=$C$3),Colin!$I9360,)</f>
        <v>0</v>
      </c>
      <c r="O9360" s="38">
        <f>IF(AND(Colin!$G9360=$B$2,Colin!$H9360&lt;=$C$3),Colin!$I9360,)</f>
        <v>0</v>
      </c>
      <c r="P9360" s="38">
        <f>IF(Colin!$G9360&lt;$B$2,Colin!$I9360,0)</f>
        <v>0</v>
      </c>
      <c r="Q9360" s="38">
        <f>IF(Colin!$G9360&lt;$B$1,Colin!$I9360,0)</f>
        <v>0</v>
      </c>
    </row>
    <row r="9361" spans="12:17" x14ac:dyDescent="0.25">
      <c r="L9361" s="38">
        <f>IF(AND(Colin!$G9361=$B$1,Colin!$H9361=$C$3),Colin!$I9361,)</f>
        <v>0</v>
      </c>
      <c r="M9361" s="38">
        <f>IF(AND(Colin!$G9361=$B$1,Colin!$H9361&lt;=$C$3),Colin!$I9361,)</f>
        <v>0</v>
      </c>
      <c r="N9361" s="38">
        <f>IF(AND(Colin!$G9361=$B$2,Colin!$H9361=$C$3),Colin!$I9361,)</f>
        <v>0</v>
      </c>
      <c r="O9361" s="38">
        <f>IF(AND(Colin!$G9361=$B$2,Colin!$H9361&lt;=$C$3),Colin!$I9361,)</f>
        <v>0</v>
      </c>
      <c r="P9361" s="38">
        <f>IF(Colin!$G9361&lt;$B$2,Colin!$I9361,0)</f>
        <v>0</v>
      </c>
      <c r="Q9361" s="38">
        <f>IF(Colin!$G9361&lt;$B$1,Colin!$I9361,0)</f>
        <v>0</v>
      </c>
    </row>
    <row r="9362" spans="12:17" x14ac:dyDescent="0.25">
      <c r="L9362" s="38">
        <f>IF(AND(Colin!$G9362=$B$1,Colin!$H9362=$C$3),Colin!$I9362,)</f>
        <v>0</v>
      </c>
      <c r="M9362" s="38">
        <f>IF(AND(Colin!$G9362=$B$1,Colin!$H9362&lt;=$C$3),Colin!$I9362,)</f>
        <v>0</v>
      </c>
      <c r="N9362" s="38">
        <f>IF(AND(Colin!$G9362=$B$2,Colin!$H9362=$C$3),Colin!$I9362,)</f>
        <v>0</v>
      </c>
      <c r="O9362" s="38">
        <f>IF(AND(Colin!$G9362=$B$2,Colin!$H9362&lt;=$C$3),Colin!$I9362,)</f>
        <v>0</v>
      </c>
      <c r="P9362" s="38">
        <f>IF(Colin!$G9362&lt;$B$2,Colin!$I9362,0)</f>
        <v>0</v>
      </c>
      <c r="Q9362" s="38">
        <f>IF(Colin!$G9362&lt;$B$1,Colin!$I9362,0)</f>
        <v>0</v>
      </c>
    </row>
    <row r="9363" spans="12:17" x14ac:dyDescent="0.25">
      <c r="L9363" s="38">
        <f>IF(AND(Colin!$G9363=$B$1,Colin!$H9363=$C$3),Colin!$I9363,)</f>
        <v>0</v>
      </c>
      <c r="M9363" s="38">
        <f>IF(AND(Colin!$G9363=$B$1,Colin!$H9363&lt;=$C$3),Colin!$I9363,)</f>
        <v>0</v>
      </c>
      <c r="N9363" s="38">
        <f>IF(AND(Colin!$G9363=$B$2,Colin!$H9363=$C$3),Colin!$I9363,)</f>
        <v>0</v>
      </c>
      <c r="O9363" s="38">
        <f>IF(AND(Colin!$G9363=$B$2,Colin!$H9363&lt;=$C$3),Colin!$I9363,)</f>
        <v>0</v>
      </c>
      <c r="P9363" s="38">
        <f>IF(Colin!$G9363&lt;$B$2,Colin!$I9363,0)</f>
        <v>0</v>
      </c>
      <c r="Q9363" s="38">
        <f>IF(Colin!$G9363&lt;$B$1,Colin!$I9363,0)</f>
        <v>0</v>
      </c>
    </row>
    <row r="9364" spans="12:17" x14ac:dyDescent="0.25">
      <c r="L9364" s="38">
        <f>IF(AND(Colin!$G9364=$B$1,Colin!$H9364=$C$3),Colin!$I9364,)</f>
        <v>0</v>
      </c>
      <c r="M9364" s="38">
        <f>IF(AND(Colin!$G9364=$B$1,Colin!$H9364&lt;=$C$3),Colin!$I9364,)</f>
        <v>0</v>
      </c>
      <c r="N9364" s="38">
        <f>IF(AND(Colin!$G9364=$B$2,Colin!$H9364=$C$3),Colin!$I9364,)</f>
        <v>0</v>
      </c>
      <c r="O9364" s="38">
        <f>IF(AND(Colin!$G9364=$B$2,Colin!$H9364&lt;=$C$3),Colin!$I9364,)</f>
        <v>0</v>
      </c>
      <c r="P9364" s="38">
        <f>IF(Colin!$G9364&lt;$B$2,Colin!$I9364,0)</f>
        <v>0</v>
      </c>
      <c r="Q9364" s="38">
        <f>IF(Colin!$G9364&lt;$B$1,Colin!$I9364,0)</f>
        <v>0</v>
      </c>
    </row>
    <row r="9365" spans="12:17" x14ac:dyDescent="0.25">
      <c r="L9365" s="38">
        <f>IF(AND(Colin!$G9365=$B$1,Colin!$H9365=$C$3),Colin!$I9365,)</f>
        <v>0</v>
      </c>
      <c r="M9365" s="38">
        <f>IF(AND(Colin!$G9365=$B$1,Colin!$H9365&lt;=$C$3),Colin!$I9365,)</f>
        <v>0</v>
      </c>
      <c r="N9365" s="38">
        <f>IF(AND(Colin!$G9365=$B$2,Colin!$H9365=$C$3),Colin!$I9365,)</f>
        <v>0</v>
      </c>
      <c r="O9365" s="38">
        <f>IF(AND(Colin!$G9365=$B$2,Colin!$H9365&lt;=$C$3),Colin!$I9365,)</f>
        <v>0</v>
      </c>
      <c r="P9365" s="38">
        <f>IF(Colin!$G9365&lt;$B$2,Colin!$I9365,0)</f>
        <v>0</v>
      </c>
      <c r="Q9365" s="38">
        <f>IF(Colin!$G9365&lt;$B$1,Colin!$I9365,0)</f>
        <v>0</v>
      </c>
    </row>
    <row r="9366" spans="12:17" x14ac:dyDescent="0.25">
      <c r="L9366" s="38">
        <f>IF(AND(Colin!$G9366=$B$1,Colin!$H9366=$C$3),Colin!$I9366,)</f>
        <v>0</v>
      </c>
      <c r="M9366" s="38">
        <f>IF(AND(Colin!$G9366=$B$1,Colin!$H9366&lt;=$C$3),Colin!$I9366,)</f>
        <v>0</v>
      </c>
      <c r="N9366" s="38">
        <f>IF(AND(Colin!$G9366=$B$2,Colin!$H9366=$C$3),Colin!$I9366,)</f>
        <v>0</v>
      </c>
      <c r="O9366" s="38">
        <f>IF(AND(Colin!$G9366=$B$2,Colin!$H9366&lt;=$C$3),Colin!$I9366,)</f>
        <v>0</v>
      </c>
      <c r="P9366" s="38">
        <f>IF(Colin!$G9366&lt;$B$2,Colin!$I9366,0)</f>
        <v>0</v>
      </c>
      <c r="Q9366" s="38">
        <f>IF(Colin!$G9366&lt;$B$1,Colin!$I9366,0)</f>
        <v>0</v>
      </c>
    </row>
    <row r="9367" spans="12:17" x14ac:dyDescent="0.25">
      <c r="L9367" s="38">
        <f>IF(AND(Colin!$G9367=$B$1,Colin!$H9367=$C$3),Colin!$I9367,)</f>
        <v>0</v>
      </c>
      <c r="M9367" s="38">
        <f>IF(AND(Colin!$G9367=$B$1,Colin!$H9367&lt;=$C$3),Colin!$I9367,)</f>
        <v>0</v>
      </c>
      <c r="N9367" s="38">
        <f>IF(AND(Colin!$G9367=$B$2,Colin!$H9367=$C$3),Colin!$I9367,)</f>
        <v>0</v>
      </c>
      <c r="O9367" s="38">
        <f>IF(AND(Colin!$G9367=$B$2,Colin!$H9367&lt;=$C$3),Colin!$I9367,)</f>
        <v>0</v>
      </c>
      <c r="P9367" s="38">
        <f>IF(Colin!$G9367&lt;$B$2,Colin!$I9367,0)</f>
        <v>0</v>
      </c>
      <c r="Q9367" s="38">
        <f>IF(Colin!$G9367&lt;$B$1,Colin!$I9367,0)</f>
        <v>0</v>
      </c>
    </row>
    <row r="9368" spans="12:17" x14ac:dyDescent="0.25">
      <c r="L9368" s="38">
        <f>IF(AND(Colin!$G9368=$B$1,Colin!$H9368=$C$3),Colin!$I9368,)</f>
        <v>0</v>
      </c>
      <c r="M9368" s="38">
        <f>IF(AND(Colin!$G9368=$B$1,Colin!$H9368&lt;=$C$3),Colin!$I9368,)</f>
        <v>0</v>
      </c>
      <c r="N9368" s="38">
        <f>IF(AND(Colin!$G9368=$B$2,Colin!$H9368=$C$3),Colin!$I9368,)</f>
        <v>0</v>
      </c>
      <c r="O9368" s="38">
        <f>IF(AND(Colin!$G9368=$B$2,Colin!$H9368&lt;=$C$3),Colin!$I9368,)</f>
        <v>0</v>
      </c>
      <c r="P9368" s="38">
        <f>IF(Colin!$G9368&lt;$B$2,Colin!$I9368,0)</f>
        <v>0</v>
      </c>
      <c r="Q9368" s="38">
        <f>IF(Colin!$G9368&lt;$B$1,Colin!$I9368,0)</f>
        <v>0</v>
      </c>
    </row>
    <row r="9369" spans="12:17" x14ac:dyDescent="0.25">
      <c r="L9369" s="38">
        <f>IF(AND(Colin!$G9369=$B$1,Colin!$H9369=$C$3),Colin!$I9369,)</f>
        <v>0</v>
      </c>
      <c r="M9369" s="38">
        <f>IF(AND(Colin!$G9369=$B$1,Colin!$H9369&lt;=$C$3),Colin!$I9369,)</f>
        <v>0</v>
      </c>
      <c r="N9369" s="38">
        <f>IF(AND(Colin!$G9369=$B$2,Colin!$H9369=$C$3),Colin!$I9369,)</f>
        <v>0</v>
      </c>
      <c r="O9369" s="38">
        <f>IF(AND(Colin!$G9369=$B$2,Colin!$H9369&lt;=$C$3),Colin!$I9369,)</f>
        <v>0</v>
      </c>
      <c r="P9369" s="38">
        <f>IF(Colin!$G9369&lt;$B$2,Colin!$I9369,0)</f>
        <v>0</v>
      </c>
      <c r="Q9369" s="38">
        <f>IF(Colin!$G9369&lt;$B$1,Colin!$I9369,0)</f>
        <v>0</v>
      </c>
    </row>
    <row r="9370" spans="12:17" x14ac:dyDescent="0.25">
      <c r="L9370" s="38">
        <f>IF(AND(Colin!$G9370=$B$1,Colin!$H9370=$C$3),Colin!$I9370,)</f>
        <v>0</v>
      </c>
      <c r="M9370" s="38">
        <f>IF(AND(Colin!$G9370=$B$1,Colin!$H9370&lt;=$C$3),Colin!$I9370,)</f>
        <v>0</v>
      </c>
      <c r="N9370" s="38">
        <f>IF(AND(Colin!$G9370=$B$2,Colin!$H9370=$C$3),Colin!$I9370,)</f>
        <v>0</v>
      </c>
      <c r="O9370" s="38">
        <f>IF(AND(Colin!$G9370=$B$2,Colin!$H9370&lt;=$C$3),Colin!$I9370,)</f>
        <v>0</v>
      </c>
      <c r="P9370" s="38">
        <f>IF(Colin!$G9370&lt;$B$2,Colin!$I9370,0)</f>
        <v>0</v>
      </c>
      <c r="Q9370" s="38">
        <f>IF(Colin!$G9370&lt;$B$1,Colin!$I9370,0)</f>
        <v>0</v>
      </c>
    </row>
    <row r="9371" spans="12:17" x14ac:dyDescent="0.25">
      <c r="L9371" s="38">
        <f>IF(AND(Colin!$G9371=$B$1,Colin!$H9371=$C$3),Colin!$I9371,)</f>
        <v>0</v>
      </c>
      <c r="M9371" s="38">
        <f>IF(AND(Colin!$G9371=$B$1,Colin!$H9371&lt;=$C$3),Colin!$I9371,)</f>
        <v>0</v>
      </c>
      <c r="N9371" s="38">
        <f>IF(AND(Colin!$G9371=$B$2,Colin!$H9371=$C$3),Colin!$I9371,)</f>
        <v>0</v>
      </c>
      <c r="O9371" s="38">
        <f>IF(AND(Colin!$G9371=$B$2,Colin!$H9371&lt;=$C$3),Colin!$I9371,)</f>
        <v>0</v>
      </c>
      <c r="P9371" s="38">
        <f>IF(Colin!$G9371&lt;$B$2,Colin!$I9371,0)</f>
        <v>0</v>
      </c>
      <c r="Q9371" s="38">
        <f>IF(Colin!$G9371&lt;$B$1,Colin!$I9371,0)</f>
        <v>0</v>
      </c>
    </row>
    <row r="9372" spans="12:17" x14ac:dyDescent="0.25">
      <c r="L9372" s="38">
        <f>IF(AND(Colin!$G9372=$B$1,Colin!$H9372=$C$3),Colin!$I9372,)</f>
        <v>0</v>
      </c>
      <c r="M9372" s="38">
        <f>IF(AND(Colin!$G9372=$B$1,Colin!$H9372&lt;=$C$3),Colin!$I9372,)</f>
        <v>0</v>
      </c>
      <c r="N9372" s="38">
        <f>IF(AND(Colin!$G9372=$B$2,Colin!$H9372=$C$3),Colin!$I9372,)</f>
        <v>0</v>
      </c>
      <c r="O9372" s="38">
        <f>IF(AND(Colin!$G9372=$B$2,Colin!$H9372&lt;=$C$3),Colin!$I9372,)</f>
        <v>0</v>
      </c>
      <c r="P9372" s="38">
        <f>IF(Colin!$G9372&lt;$B$2,Colin!$I9372,0)</f>
        <v>0</v>
      </c>
      <c r="Q9372" s="38">
        <f>IF(Colin!$G9372&lt;$B$1,Colin!$I9372,0)</f>
        <v>0</v>
      </c>
    </row>
    <row r="9373" spans="12:17" x14ac:dyDescent="0.25">
      <c r="L9373" s="38">
        <f>IF(AND(Colin!$G9373=$B$1,Colin!$H9373=$C$3),Colin!$I9373,)</f>
        <v>0</v>
      </c>
      <c r="M9373" s="38">
        <f>IF(AND(Colin!$G9373=$B$1,Colin!$H9373&lt;=$C$3),Colin!$I9373,)</f>
        <v>0</v>
      </c>
      <c r="N9373" s="38">
        <f>IF(AND(Colin!$G9373=$B$2,Colin!$H9373=$C$3),Colin!$I9373,)</f>
        <v>0</v>
      </c>
      <c r="O9373" s="38">
        <f>IF(AND(Colin!$G9373=$B$2,Colin!$H9373&lt;=$C$3),Colin!$I9373,)</f>
        <v>0</v>
      </c>
      <c r="P9373" s="38">
        <f>IF(Colin!$G9373&lt;$B$2,Colin!$I9373,0)</f>
        <v>0</v>
      </c>
      <c r="Q9373" s="38">
        <f>IF(Colin!$G9373&lt;$B$1,Colin!$I9373,0)</f>
        <v>0</v>
      </c>
    </row>
    <row r="9374" spans="12:17" x14ac:dyDescent="0.25">
      <c r="L9374" s="38">
        <f>IF(AND(Colin!$G9374=$B$1,Colin!$H9374=$C$3),Colin!$I9374,)</f>
        <v>0</v>
      </c>
      <c r="M9374" s="38">
        <f>IF(AND(Colin!$G9374=$B$1,Colin!$H9374&lt;=$C$3),Colin!$I9374,)</f>
        <v>0</v>
      </c>
      <c r="N9374" s="38">
        <f>IF(AND(Colin!$G9374=$B$2,Colin!$H9374=$C$3),Colin!$I9374,)</f>
        <v>0</v>
      </c>
      <c r="O9374" s="38">
        <f>IF(AND(Colin!$G9374=$B$2,Colin!$H9374&lt;=$C$3),Colin!$I9374,)</f>
        <v>0</v>
      </c>
      <c r="P9374" s="38">
        <f>IF(Colin!$G9374&lt;$B$2,Colin!$I9374,0)</f>
        <v>0</v>
      </c>
      <c r="Q9374" s="38">
        <f>IF(Colin!$G9374&lt;$B$1,Colin!$I9374,0)</f>
        <v>0</v>
      </c>
    </row>
    <row r="9375" spans="12:17" x14ac:dyDescent="0.25">
      <c r="L9375" s="38">
        <f>IF(AND(Colin!$G9375=$B$1,Colin!$H9375=$C$3),Colin!$I9375,)</f>
        <v>0</v>
      </c>
      <c r="M9375" s="38">
        <f>IF(AND(Colin!$G9375=$B$1,Colin!$H9375&lt;=$C$3),Colin!$I9375,)</f>
        <v>0</v>
      </c>
      <c r="N9375" s="38">
        <f>IF(AND(Colin!$G9375=$B$2,Colin!$H9375=$C$3),Colin!$I9375,)</f>
        <v>0</v>
      </c>
      <c r="O9375" s="38">
        <f>IF(AND(Colin!$G9375=$B$2,Colin!$H9375&lt;=$C$3),Colin!$I9375,)</f>
        <v>0</v>
      </c>
      <c r="P9375" s="38">
        <f>IF(Colin!$G9375&lt;$B$2,Colin!$I9375,0)</f>
        <v>0</v>
      </c>
      <c r="Q9375" s="38">
        <f>IF(Colin!$G9375&lt;$B$1,Colin!$I9375,0)</f>
        <v>0</v>
      </c>
    </row>
    <row r="9376" spans="12:17" x14ac:dyDescent="0.25">
      <c r="L9376" s="38">
        <f>IF(AND(Colin!$G9376=$B$1,Colin!$H9376=$C$3),Colin!$I9376,)</f>
        <v>0</v>
      </c>
      <c r="M9376" s="38">
        <f>IF(AND(Colin!$G9376=$B$1,Colin!$H9376&lt;=$C$3),Colin!$I9376,)</f>
        <v>0</v>
      </c>
      <c r="N9376" s="38">
        <f>IF(AND(Colin!$G9376=$B$2,Colin!$H9376=$C$3),Colin!$I9376,)</f>
        <v>0</v>
      </c>
      <c r="O9376" s="38">
        <f>IF(AND(Colin!$G9376=$B$2,Colin!$H9376&lt;=$C$3),Colin!$I9376,)</f>
        <v>0</v>
      </c>
      <c r="P9376" s="38">
        <f>IF(Colin!$G9376&lt;$B$2,Colin!$I9376,0)</f>
        <v>0</v>
      </c>
      <c r="Q9376" s="38">
        <f>IF(Colin!$G9376&lt;$B$1,Colin!$I9376,0)</f>
        <v>0</v>
      </c>
    </row>
    <row r="9377" spans="12:17" x14ac:dyDescent="0.25">
      <c r="L9377" s="38">
        <f>IF(AND(Colin!$G9377=$B$1,Colin!$H9377=$C$3),Colin!$I9377,)</f>
        <v>0</v>
      </c>
      <c r="M9377" s="38">
        <f>IF(AND(Colin!$G9377=$B$1,Colin!$H9377&lt;=$C$3),Colin!$I9377,)</f>
        <v>0</v>
      </c>
      <c r="N9377" s="38">
        <f>IF(AND(Colin!$G9377=$B$2,Colin!$H9377=$C$3),Colin!$I9377,)</f>
        <v>0</v>
      </c>
      <c r="O9377" s="38">
        <f>IF(AND(Colin!$G9377=$B$2,Colin!$H9377&lt;=$C$3),Colin!$I9377,)</f>
        <v>0</v>
      </c>
      <c r="P9377" s="38">
        <f>IF(Colin!$G9377&lt;$B$2,Colin!$I9377,0)</f>
        <v>0</v>
      </c>
      <c r="Q9377" s="38">
        <f>IF(Colin!$G9377&lt;$B$1,Colin!$I9377,0)</f>
        <v>0</v>
      </c>
    </row>
    <row r="9378" spans="12:17" x14ac:dyDescent="0.25">
      <c r="L9378" s="38">
        <f>IF(AND(Colin!$G9378=$B$1,Colin!$H9378=$C$3),Colin!$I9378,)</f>
        <v>0</v>
      </c>
      <c r="M9378" s="38">
        <f>IF(AND(Colin!$G9378=$B$1,Colin!$H9378&lt;=$C$3),Colin!$I9378,)</f>
        <v>0</v>
      </c>
      <c r="N9378" s="38">
        <f>IF(AND(Colin!$G9378=$B$2,Colin!$H9378=$C$3),Colin!$I9378,)</f>
        <v>0</v>
      </c>
      <c r="O9378" s="38">
        <f>IF(AND(Colin!$G9378=$B$2,Colin!$H9378&lt;=$C$3),Colin!$I9378,)</f>
        <v>0</v>
      </c>
      <c r="P9378" s="38">
        <f>IF(Colin!$G9378&lt;$B$2,Colin!$I9378,0)</f>
        <v>0</v>
      </c>
      <c r="Q9378" s="38">
        <f>IF(Colin!$G9378&lt;$B$1,Colin!$I9378,0)</f>
        <v>0</v>
      </c>
    </row>
    <row r="9379" spans="12:17" x14ac:dyDescent="0.25">
      <c r="L9379" s="38">
        <f>IF(AND(Colin!$G9379=$B$1,Colin!$H9379=$C$3),Colin!$I9379,)</f>
        <v>0</v>
      </c>
      <c r="M9379" s="38">
        <f>IF(AND(Colin!$G9379=$B$1,Colin!$H9379&lt;=$C$3),Colin!$I9379,)</f>
        <v>0</v>
      </c>
      <c r="N9379" s="38">
        <f>IF(AND(Colin!$G9379=$B$2,Colin!$H9379=$C$3),Colin!$I9379,)</f>
        <v>0</v>
      </c>
      <c r="O9379" s="38">
        <f>IF(AND(Colin!$G9379=$B$2,Colin!$H9379&lt;=$C$3),Colin!$I9379,)</f>
        <v>0</v>
      </c>
      <c r="P9379" s="38">
        <f>IF(Colin!$G9379&lt;$B$2,Colin!$I9379,0)</f>
        <v>0</v>
      </c>
      <c r="Q9379" s="38">
        <f>IF(Colin!$G9379&lt;$B$1,Colin!$I9379,0)</f>
        <v>0</v>
      </c>
    </row>
    <row r="9380" spans="12:17" x14ac:dyDescent="0.25">
      <c r="L9380" s="38">
        <f>IF(AND(Colin!$G9380=$B$1,Colin!$H9380=$C$3),Colin!$I9380,)</f>
        <v>0</v>
      </c>
      <c r="M9380" s="38">
        <f>IF(AND(Colin!$G9380=$B$1,Colin!$H9380&lt;=$C$3),Colin!$I9380,)</f>
        <v>0</v>
      </c>
      <c r="N9380" s="38">
        <f>IF(AND(Colin!$G9380=$B$2,Colin!$H9380=$C$3),Colin!$I9380,)</f>
        <v>0</v>
      </c>
      <c r="O9380" s="38">
        <f>IF(AND(Colin!$G9380=$B$2,Colin!$H9380&lt;=$C$3),Colin!$I9380,)</f>
        <v>0</v>
      </c>
      <c r="P9380" s="38">
        <f>IF(Colin!$G9380&lt;$B$2,Colin!$I9380,0)</f>
        <v>0</v>
      </c>
      <c r="Q9380" s="38">
        <f>IF(Colin!$G9380&lt;$B$1,Colin!$I9380,0)</f>
        <v>0</v>
      </c>
    </row>
    <row r="9381" spans="12:17" x14ac:dyDescent="0.25">
      <c r="L9381" s="38">
        <f>IF(AND(Colin!$G9381=$B$1,Colin!$H9381=$C$3),Colin!$I9381,)</f>
        <v>0</v>
      </c>
      <c r="M9381" s="38">
        <f>IF(AND(Colin!$G9381=$B$1,Colin!$H9381&lt;=$C$3),Colin!$I9381,)</f>
        <v>0</v>
      </c>
      <c r="N9381" s="38">
        <f>IF(AND(Colin!$G9381=$B$2,Colin!$H9381=$C$3),Colin!$I9381,)</f>
        <v>0</v>
      </c>
      <c r="O9381" s="38">
        <f>IF(AND(Colin!$G9381=$B$2,Colin!$H9381&lt;=$C$3),Colin!$I9381,)</f>
        <v>0</v>
      </c>
      <c r="P9381" s="38">
        <f>IF(Colin!$G9381&lt;$B$2,Colin!$I9381,0)</f>
        <v>0</v>
      </c>
      <c r="Q9381" s="38">
        <f>IF(Colin!$G9381&lt;$B$1,Colin!$I9381,0)</f>
        <v>0</v>
      </c>
    </row>
    <row r="9382" spans="12:17" x14ac:dyDescent="0.25">
      <c r="L9382" s="38">
        <f>IF(AND(Colin!$G9382=$B$1,Colin!$H9382=$C$3),Colin!$I9382,)</f>
        <v>0</v>
      </c>
      <c r="M9382" s="38">
        <f>IF(AND(Colin!$G9382=$B$1,Colin!$H9382&lt;=$C$3),Colin!$I9382,)</f>
        <v>0</v>
      </c>
      <c r="N9382" s="38">
        <f>IF(AND(Colin!$G9382=$B$2,Colin!$H9382=$C$3),Colin!$I9382,)</f>
        <v>0</v>
      </c>
      <c r="O9382" s="38">
        <f>IF(AND(Colin!$G9382=$B$2,Colin!$H9382&lt;=$C$3),Colin!$I9382,)</f>
        <v>0</v>
      </c>
      <c r="P9382" s="38">
        <f>IF(Colin!$G9382&lt;$B$2,Colin!$I9382,0)</f>
        <v>0</v>
      </c>
      <c r="Q9382" s="38">
        <f>IF(Colin!$G9382&lt;$B$1,Colin!$I9382,0)</f>
        <v>0</v>
      </c>
    </row>
    <row r="9383" spans="12:17" x14ac:dyDescent="0.25">
      <c r="L9383" s="38">
        <f>IF(AND(Colin!$G9383=$B$1,Colin!$H9383=$C$3),Colin!$I9383,)</f>
        <v>0</v>
      </c>
      <c r="M9383" s="38">
        <f>IF(AND(Colin!$G9383=$B$1,Colin!$H9383&lt;=$C$3),Colin!$I9383,)</f>
        <v>0</v>
      </c>
      <c r="N9383" s="38">
        <f>IF(AND(Colin!$G9383=$B$2,Colin!$H9383=$C$3),Colin!$I9383,)</f>
        <v>0</v>
      </c>
      <c r="O9383" s="38">
        <f>IF(AND(Colin!$G9383=$B$2,Colin!$H9383&lt;=$C$3),Colin!$I9383,)</f>
        <v>0</v>
      </c>
      <c r="P9383" s="38">
        <f>IF(Colin!$G9383&lt;$B$2,Colin!$I9383,0)</f>
        <v>0</v>
      </c>
      <c r="Q9383" s="38">
        <f>IF(Colin!$G9383&lt;$B$1,Colin!$I9383,0)</f>
        <v>0</v>
      </c>
    </row>
    <row r="9384" spans="12:17" x14ac:dyDescent="0.25">
      <c r="L9384" s="38">
        <f>IF(AND(Colin!$G9384=$B$1,Colin!$H9384=$C$3),Colin!$I9384,)</f>
        <v>0</v>
      </c>
      <c r="M9384" s="38">
        <f>IF(AND(Colin!$G9384=$B$1,Colin!$H9384&lt;=$C$3),Colin!$I9384,)</f>
        <v>0</v>
      </c>
      <c r="N9384" s="38">
        <f>IF(AND(Colin!$G9384=$B$2,Colin!$H9384=$C$3),Colin!$I9384,)</f>
        <v>0</v>
      </c>
      <c r="O9384" s="38">
        <f>IF(AND(Colin!$G9384=$B$2,Colin!$H9384&lt;=$C$3),Colin!$I9384,)</f>
        <v>0</v>
      </c>
      <c r="P9384" s="38">
        <f>IF(Colin!$G9384&lt;$B$2,Colin!$I9384,0)</f>
        <v>0</v>
      </c>
      <c r="Q9384" s="38">
        <f>IF(Colin!$G9384&lt;$B$1,Colin!$I9384,0)</f>
        <v>0</v>
      </c>
    </row>
    <row r="9385" spans="12:17" x14ac:dyDescent="0.25">
      <c r="L9385" s="38">
        <f>IF(AND(Colin!$G9385=$B$1,Colin!$H9385=$C$3),Colin!$I9385,)</f>
        <v>0</v>
      </c>
      <c r="M9385" s="38">
        <f>IF(AND(Colin!$G9385=$B$1,Colin!$H9385&lt;=$C$3),Colin!$I9385,)</f>
        <v>0</v>
      </c>
      <c r="N9385" s="38">
        <f>IF(AND(Colin!$G9385=$B$2,Colin!$H9385=$C$3),Colin!$I9385,)</f>
        <v>0</v>
      </c>
      <c r="O9385" s="38">
        <f>IF(AND(Colin!$G9385=$B$2,Colin!$H9385&lt;=$C$3),Colin!$I9385,)</f>
        <v>0</v>
      </c>
      <c r="P9385" s="38">
        <f>IF(Colin!$G9385&lt;$B$2,Colin!$I9385,0)</f>
        <v>0</v>
      </c>
      <c r="Q9385" s="38">
        <f>IF(Colin!$G9385&lt;$B$1,Colin!$I9385,0)</f>
        <v>0</v>
      </c>
    </row>
    <row r="9386" spans="12:17" x14ac:dyDescent="0.25">
      <c r="L9386" s="38">
        <f>IF(AND(Colin!$G9386=$B$1,Colin!$H9386=$C$3),Colin!$I9386,)</f>
        <v>0</v>
      </c>
      <c r="M9386" s="38">
        <f>IF(AND(Colin!$G9386=$B$1,Colin!$H9386&lt;=$C$3),Colin!$I9386,)</f>
        <v>0</v>
      </c>
      <c r="N9386" s="38">
        <f>IF(AND(Colin!$G9386=$B$2,Colin!$H9386=$C$3),Colin!$I9386,)</f>
        <v>0</v>
      </c>
      <c r="O9386" s="38">
        <f>IF(AND(Colin!$G9386=$B$2,Colin!$H9386&lt;=$C$3),Colin!$I9386,)</f>
        <v>0</v>
      </c>
      <c r="P9386" s="38">
        <f>IF(Colin!$G9386&lt;$B$2,Colin!$I9386,0)</f>
        <v>0</v>
      </c>
      <c r="Q9386" s="38">
        <f>IF(Colin!$G9386&lt;$B$1,Colin!$I9386,0)</f>
        <v>0</v>
      </c>
    </row>
    <row r="9387" spans="12:17" x14ac:dyDescent="0.25">
      <c r="L9387" s="38">
        <f>IF(AND(Colin!$G9387=$B$1,Colin!$H9387=$C$3),Colin!$I9387,)</f>
        <v>0</v>
      </c>
      <c r="M9387" s="38">
        <f>IF(AND(Colin!$G9387=$B$1,Colin!$H9387&lt;=$C$3),Colin!$I9387,)</f>
        <v>0</v>
      </c>
      <c r="N9387" s="38">
        <f>IF(AND(Colin!$G9387=$B$2,Colin!$H9387=$C$3),Colin!$I9387,)</f>
        <v>0</v>
      </c>
      <c r="O9387" s="38">
        <f>IF(AND(Colin!$G9387=$B$2,Colin!$H9387&lt;=$C$3),Colin!$I9387,)</f>
        <v>0</v>
      </c>
      <c r="P9387" s="38">
        <f>IF(Colin!$G9387&lt;$B$2,Colin!$I9387,0)</f>
        <v>0</v>
      </c>
      <c r="Q9387" s="38">
        <f>IF(Colin!$G9387&lt;$B$1,Colin!$I9387,0)</f>
        <v>0</v>
      </c>
    </row>
    <row r="9388" spans="12:17" x14ac:dyDescent="0.25">
      <c r="L9388" s="38">
        <f>IF(AND(Colin!$G9388=$B$1,Colin!$H9388=$C$3),Colin!$I9388,)</f>
        <v>0</v>
      </c>
      <c r="M9388" s="38">
        <f>IF(AND(Colin!$G9388=$B$1,Colin!$H9388&lt;=$C$3),Colin!$I9388,)</f>
        <v>0</v>
      </c>
      <c r="N9388" s="38">
        <f>IF(AND(Colin!$G9388=$B$2,Colin!$H9388=$C$3),Colin!$I9388,)</f>
        <v>0</v>
      </c>
      <c r="O9388" s="38">
        <f>IF(AND(Colin!$G9388=$B$2,Colin!$H9388&lt;=$C$3),Colin!$I9388,)</f>
        <v>0</v>
      </c>
      <c r="P9388" s="38">
        <f>IF(Colin!$G9388&lt;$B$2,Colin!$I9388,0)</f>
        <v>0</v>
      </c>
      <c r="Q9388" s="38">
        <f>IF(Colin!$G9388&lt;$B$1,Colin!$I9388,0)</f>
        <v>0</v>
      </c>
    </row>
    <row r="9389" spans="12:17" x14ac:dyDescent="0.25">
      <c r="L9389" s="38">
        <f>IF(AND(Colin!$G9389=$B$1,Colin!$H9389=$C$3),Colin!$I9389,)</f>
        <v>0</v>
      </c>
      <c r="M9389" s="38">
        <f>IF(AND(Colin!$G9389=$B$1,Colin!$H9389&lt;=$C$3),Colin!$I9389,)</f>
        <v>0</v>
      </c>
      <c r="N9389" s="38">
        <f>IF(AND(Colin!$G9389=$B$2,Colin!$H9389=$C$3),Colin!$I9389,)</f>
        <v>0</v>
      </c>
      <c r="O9389" s="38">
        <f>IF(AND(Colin!$G9389=$B$2,Colin!$H9389&lt;=$C$3),Colin!$I9389,)</f>
        <v>0</v>
      </c>
      <c r="P9389" s="38">
        <f>IF(Colin!$G9389&lt;$B$2,Colin!$I9389,0)</f>
        <v>0</v>
      </c>
      <c r="Q9389" s="38">
        <f>IF(Colin!$G9389&lt;$B$1,Colin!$I9389,0)</f>
        <v>0</v>
      </c>
    </row>
    <row r="9390" spans="12:17" x14ac:dyDescent="0.25">
      <c r="L9390" s="38">
        <f>IF(AND(Colin!$G9390=$B$1,Colin!$H9390=$C$3),Colin!$I9390,)</f>
        <v>0</v>
      </c>
      <c r="M9390" s="38">
        <f>IF(AND(Colin!$G9390=$B$1,Colin!$H9390&lt;=$C$3),Colin!$I9390,)</f>
        <v>0</v>
      </c>
      <c r="N9390" s="38">
        <f>IF(AND(Colin!$G9390=$B$2,Colin!$H9390=$C$3),Colin!$I9390,)</f>
        <v>0</v>
      </c>
      <c r="O9390" s="38">
        <f>IF(AND(Colin!$G9390=$B$2,Colin!$H9390&lt;=$C$3),Colin!$I9390,)</f>
        <v>0</v>
      </c>
      <c r="P9390" s="38">
        <f>IF(Colin!$G9390&lt;$B$2,Colin!$I9390,0)</f>
        <v>0</v>
      </c>
      <c r="Q9390" s="38">
        <f>IF(Colin!$G9390&lt;$B$1,Colin!$I9390,0)</f>
        <v>0</v>
      </c>
    </row>
    <row r="9391" spans="12:17" x14ac:dyDescent="0.25">
      <c r="L9391" s="38">
        <f>IF(AND(Colin!$G9391=$B$1,Colin!$H9391=$C$3),Colin!$I9391,)</f>
        <v>0</v>
      </c>
      <c r="M9391" s="38">
        <f>IF(AND(Colin!$G9391=$B$1,Colin!$H9391&lt;=$C$3),Colin!$I9391,)</f>
        <v>0</v>
      </c>
      <c r="N9391" s="38">
        <f>IF(AND(Colin!$G9391=$B$2,Colin!$H9391=$C$3),Colin!$I9391,)</f>
        <v>0</v>
      </c>
      <c r="O9391" s="38">
        <f>IF(AND(Colin!$G9391=$B$2,Colin!$H9391&lt;=$C$3),Colin!$I9391,)</f>
        <v>0</v>
      </c>
      <c r="P9391" s="38">
        <f>IF(Colin!$G9391&lt;$B$2,Colin!$I9391,0)</f>
        <v>0</v>
      </c>
      <c r="Q9391" s="38">
        <f>IF(Colin!$G9391&lt;$B$1,Colin!$I9391,0)</f>
        <v>0</v>
      </c>
    </row>
    <row r="9392" spans="12:17" x14ac:dyDescent="0.25">
      <c r="L9392" s="38">
        <f>IF(AND(Colin!$G9392=$B$1,Colin!$H9392=$C$3),Colin!$I9392,)</f>
        <v>0</v>
      </c>
      <c r="M9392" s="38">
        <f>IF(AND(Colin!$G9392=$B$1,Colin!$H9392&lt;=$C$3),Colin!$I9392,)</f>
        <v>0</v>
      </c>
      <c r="N9392" s="38">
        <f>IF(AND(Colin!$G9392=$B$2,Colin!$H9392=$C$3),Colin!$I9392,)</f>
        <v>0</v>
      </c>
      <c r="O9392" s="38">
        <f>IF(AND(Colin!$G9392=$B$2,Colin!$H9392&lt;=$C$3),Colin!$I9392,)</f>
        <v>0</v>
      </c>
      <c r="P9392" s="38">
        <f>IF(Colin!$G9392&lt;$B$2,Colin!$I9392,0)</f>
        <v>0</v>
      </c>
      <c r="Q9392" s="38">
        <f>IF(Colin!$G9392&lt;$B$1,Colin!$I9392,0)</f>
        <v>0</v>
      </c>
    </row>
    <row r="9393" spans="12:17" x14ac:dyDescent="0.25">
      <c r="L9393" s="38">
        <f>IF(AND(Colin!$G9393=$B$1,Colin!$H9393=$C$3),Colin!$I9393,)</f>
        <v>0</v>
      </c>
      <c r="M9393" s="38">
        <f>IF(AND(Colin!$G9393=$B$1,Colin!$H9393&lt;=$C$3),Colin!$I9393,)</f>
        <v>0</v>
      </c>
      <c r="N9393" s="38">
        <f>IF(AND(Colin!$G9393=$B$2,Colin!$H9393=$C$3),Colin!$I9393,)</f>
        <v>0</v>
      </c>
      <c r="O9393" s="38">
        <f>IF(AND(Colin!$G9393=$B$2,Colin!$H9393&lt;=$C$3),Colin!$I9393,)</f>
        <v>0</v>
      </c>
      <c r="P9393" s="38">
        <f>IF(Colin!$G9393&lt;$B$2,Colin!$I9393,0)</f>
        <v>0</v>
      </c>
      <c r="Q9393" s="38">
        <f>IF(Colin!$G9393&lt;$B$1,Colin!$I9393,0)</f>
        <v>0</v>
      </c>
    </row>
    <row r="9394" spans="12:17" x14ac:dyDescent="0.25">
      <c r="L9394" s="38">
        <f>IF(AND(Colin!$G9394=$B$1,Colin!$H9394=$C$3),Colin!$I9394,)</f>
        <v>0</v>
      </c>
      <c r="M9394" s="38">
        <f>IF(AND(Colin!$G9394=$B$1,Colin!$H9394&lt;=$C$3),Colin!$I9394,)</f>
        <v>0</v>
      </c>
      <c r="N9394" s="38">
        <f>IF(AND(Colin!$G9394=$B$2,Colin!$H9394=$C$3),Colin!$I9394,)</f>
        <v>0</v>
      </c>
      <c r="O9394" s="38">
        <f>IF(AND(Colin!$G9394=$B$2,Colin!$H9394&lt;=$C$3),Colin!$I9394,)</f>
        <v>0</v>
      </c>
      <c r="P9394" s="38">
        <f>IF(Colin!$G9394&lt;$B$2,Colin!$I9394,0)</f>
        <v>0</v>
      </c>
      <c r="Q9394" s="38">
        <f>IF(Colin!$G9394&lt;$B$1,Colin!$I9394,0)</f>
        <v>0</v>
      </c>
    </row>
    <row r="9395" spans="12:17" x14ac:dyDescent="0.25">
      <c r="L9395" s="38">
        <f>IF(AND(Colin!$G9395=$B$1,Colin!$H9395=$C$3),Colin!$I9395,)</f>
        <v>0</v>
      </c>
      <c r="M9395" s="38">
        <f>IF(AND(Colin!$G9395=$B$1,Colin!$H9395&lt;=$C$3),Colin!$I9395,)</f>
        <v>0</v>
      </c>
      <c r="N9395" s="38">
        <f>IF(AND(Colin!$G9395=$B$2,Colin!$H9395=$C$3),Colin!$I9395,)</f>
        <v>0</v>
      </c>
      <c r="O9395" s="38">
        <f>IF(AND(Colin!$G9395=$B$2,Colin!$H9395&lt;=$C$3),Colin!$I9395,)</f>
        <v>0</v>
      </c>
      <c r="P9395" s="38">
        <f>IF(Colin!$G9395&lt;$B$2,Colin!$I9395,0)</f>
        <v>0</v>
      </c>
      <c r="Q9395" s="38">
        <f>IF(Colin!$G9395&lt;$B$1,Colin!$I9395,0)</f>
        <v>0</v>
      </c>
    </row>
    <row r="9396" spans="12:17" x14ac:dyDescent="0.25">
      <c r="L9396" s="38">
        <f>IF(AND(Colin!$G9396=$B$1,Colin!$H9396=$C$3),Colin!$I9396,)</f>
        <v>0</v>
      </c>
      <c r="M9396" s="38">
        <f>IF(AND(Colin!$G9396=$B$1,Colin!$H9396&lt;=$C$3),Colin!$I9396,)</f>
        <v>0</v>
      </c>
      <c r="N9396" s="38">
        <f>IF(AND(Colin!$G9396=$B$2,Colin!$H9396=$C$3),Colin!$I9396,)</f>
        <v>0</v>
      </c>
      <c r="O9396" s="38">
        <f>IF(AND(Colin!$G9396=$B$2,Colin!$H9396&lt;=$C$3),Colin!$I9396,)</f>
        <v>0</v>
      </c>
      <c r="P9396" s="38">
        <f>IF(Colin!$G9396&lt;$B$2,Colin!$I9396,0)</f>
        <v>0</v>
      </c>
      <c r="Q9396" s="38">
        <f>IF(Colin!$G9396&lt;$B$1,Colin!$I9396,0)</f>
        <v>0</v>
      </c>
    </row>
    <row r="9397" spans="12:17" x14ac:dyDescent="0.25">
      <c r="L9397" s="38">
        <f>IF(AND(Colin!$G9397=$B$1,Colin!$H9397=$C$3),Colin!$I9397,)</f>
        <v>0</v>
      </c>
      <c r="M9397" s="38">
        <f>IF(AND(Colin!$G9397=$B$1,Colin!$H9397&lt;=$C$3),Colin!$I9397,)</f>
        <v>0</v>
      </c>
      <c r="N9397" s="38">
        <f>IF(AND(Colin!$G9397=$B$2,Colin!$H9397=$C$3),Colin!$I9397,)</f>
        <v>0</v>
      </c>
      <c r="O9397" s="38">
        <f>IF(AND(Colin!$G9397=$B$2,Colin!$H9397&lt;=$C$3),Colin!$I9397,)</f>
        <v>0</v>
      </c>
      <c r="P9397" s="38">
        <f>IF(Colin!$G9397&lt;$B$2,Colin!$I9397,0)</f>
        <v>0</v>
      </c>
      <c r="Q9397" s="38">
        <f>IF(Colin!$G9397&lt;$B$1,Colin!$I9397,0)</f>
        <v>0</v>
      </c>
    </row>
    <row r="9398" spans="12:17" x14ac:dyDescent="0.25">
      <c r="L9398" s="38">
        <f>IF(AND(Colin!$G9398=$B$1,Colin!$H9398=$C$3),Colin!$I9398,)</f>
        <v>0</v>
      </c>
      <c r="M9398" s="38">
        <f>IF(AND(Colin!$G9398=$B$1,Colin!$H9398&lt;=$C$3),Colin!$I9398,)</f>
        <v>0</v>
      </c>
      <c r="N9398" s="38">
        <f>IF(AND(Colin!$G9398=$B$2,Colin!$H9398=$C$3),Colin!$I9398,)</f>
        <v>0</v>
      </c>
      <c r="O9398" s="38">
        <f>IF(AND(Colin!$G9398=$B$2,Colin!$H9398&lt;=$C$3),Colin!$I9398,)</f>
        <v>0</v>
      </c>
      <c r="P9398" s="38">
        <f>IF(Colin!$G9398&lt;$B$2,Colin!$I9398,0)</f>
        <v>0</v>
      </c>
      <c r="Q9398" s="38">
        <f>IF(Colin!$G9398&lt;$B$1,Colin!$I9398,0)</f>
        <v>0</v>
      </c>
    </row>
    <row r="9399" spans="12:17" x14ac:dyDescent="0.25">
      <c r="L9399" s="38">
        <f>IF(AND(Colin!$G9399=$B$1,Colin!$H9399=$C$3),Colin!$I9399,)</f>
        <v>0</v>
      </c>
      <c r="M9399" s="38">
        <f>IF(AND(Colin!$G9399=$B$1,Colin!$H9399&lt;=$C$3),Colin!$I9399,)</f>
        <v>0</v>
      </c>
      <c r="N9399" s="38">
        <f>IF(AND(Colin!$G9399=$B$2,Colin!$H9399=$C$3),Colin!$I9399,)</f>
        <v>0</v>
      </c>
      <c r="O9399" s="38">
        <f>IF(AND(Colin!$G9399=$B$2,Colin!$H9399&lt;=$C$3),Colin!$I9399,)</f>
        <v>0</v>
      </c>
      <c r="P9399" s="38">
        <f>IF(Colin!$G9399&lt;$B$2,Colin!$I9399,0)</f>
        <v>0</v>
      </c>
      <c r="Q9399" s="38">
        <f>IF(Colin!$G9399&lt;$B$1,Colin!$I9399,0)</f>
        <v>0</v>
      </c>
    </row>
    <row r="9400" spans="12:17" x14ac:dyDescent="0.25">
      <c r="L9400" s="38">
        <f>IF(AND(Colin!$G9400=$B$1,Colin!$H9400=$C$3),Colin!$I9400,)</f>
        <v>0</v>
      </c>
      <c r="M9400" s="38">
        <f>IF(AND(Colin!$G9400=$B$1,Colin!$H9400&lt;=$C$3),Colin!$I9400,)</f>
        <v>0</v>
      </c>
      <c r="N9400" s="38">
        <f>IF(AND(Colin!$G9400=$B$2,Colin!$H9400=$C$3),Colin!$I9400,)</f>
        <v>0</v>
      </c>
      <c r="O9400" s="38">
        <f>IF(AND(Colin!$G9400=$B$2,Colin!$H9400&lt;=$C$3),Colin!$I9400,)</f>
        <v>0</v>
      </c>
      <c r="P9400" s="38">
        <f>IF(Colin!$G9400&lt;$B$2,Colin!$I9400,0)</f>
        <v>0</v>
      </c>
      <c r="Q9400" s="38">
        <f>IF(Colin!$G9400&lt;$B$1,Colin!$I9400,0)</f>
        <v>0</v>
      </c>
    </row>
    <row r="9401" spans="12:17" x14ac:dyDescent="0.25">
      <c r="L9401" s="38">
        <f>IF(AND(Colin!$G9401=$B$1,Colin!$H9401=$C$3),Colin!$I9401,)</f>
        <v>0</v>
      </c>
      <c r="M9401" s="38">
        <f>IF(AND(Colin!$G9401=$B$1,Colin!$H9401&lt;=$C$3),Colin!$I9401,)</f>
        <v>0</v>
      </c>
      <c r="N9401" s="38">
        <f>IF(AND(Colin!$G9401=$B$2,Colin!$H9401=$C$3),Colin!$I9401,)</f>
        <v>0</v>
      </c>
      <c r="O9401" s="38">
        <f>IF(AND(Colin!$G9401=$B$2,Colin!$H9401&lt;=$C$3),Colin!$I9401,)</f>
        <v>0</v>
      </c>
      <c r="P9401" s="38">
        <f>IF(Colin!$G9401&lt;$B$2,Colin!$I9401,0)</f>
        <v>0</v>
      </c>
      <c r="Q9401" s="38">
        <f>IF(Colin!$G9401&lt;$B$1,Colin!$I9401,0)</f>
        <v>0</v>
      </c>
    </row>
    <row r="9402" spans="12:17" x14ac:dyDescent="0.25">
      <c r="L9402" s="38">
        <f>IF(AND(Colin!$G9402=$B$1,Colin!$H9402=$C$3),Colin!$I9402,)</f>
        <v>0</v>
      </c>
      <c r="M9402" s="38">
        <f>IF(AND(Colin!$G9402=$B$1,Colin!$H9402&lt;=$C$3),Colin!$I9402,)</f>
        <v>0</v>
      </c>
      <c r="N9402" s="38">
        <f>IF(AND(Colin!$G9402=$B$2,Colin!$H9402=$C$3),Colin!$I9402,)</f>
        <v>0</v>
      </c>
      <c r="O9402" s="38">
        <f>IF(AND(Colin!$G9402=$B$2,Colin!$H9402&lt;=$C$3),Colin!$I9402,)</f>
        <v>0</v>
      </c>
      <c r="P9402" s="38">
        <f>IF(Colin!$G9402&lt;$B$2,Colin!$I9402,0)</f>
        <v>0</v>
      </c>
      <c r="Q9402" s="38">
        <f>IF(Colin!$G9402&lt;$B$1,Colin!$I9402,0)</f>
        <v>0</v>
      </c>
    </row>
    <row r="9403" spans="12:17" x14ac:dyDescent="0.25">
      <c r="L9403" s="38">
        <f>IF(AND(Colin!$G9403=$B$1,Colin!$H9403=$C$3),Colin!$I9403,)</f>
        <v>0</v>
      </c>
      <c r="M9403" s="38">
        <f>IF(AND(Colin!$G9403=$B$1,Colin!$H9403&lt;=$C$3),Colin!$I9403,)</f>
        <v>0</v>
      </c>
      <c r="N9403" s="38">
        <f>IF(AND(Colin!$G9403=$B$2,Colin!$H9403=$C$3),Colin!$I9403,)</f>
        <v>0</v>
      </c>
      <c r="O9403" s="38">
        <f>IF(AND(Colin!$G9403=$B$2,Colin!$H9403&lt;=$C$3),Colin!$I9403,)</f>
        <v>0</v>
      </c>
      <c r="P9403" s="38">
        <f>IF(Colin!$G9403&lt;$B$2,Colin!$I9403,0)</f>
        <v>0</v>
      </c>
      <c r="Q9403" s="38">
        <f>IF(Colin!$G9403&lt;$B$1,Colin!$I9403,0)</f>
        <v>0</v>
      </c>
    </row>
    <row r="9404" spans="12:17" x14ac:dyDescent="0.25">
      <c r="L9404" s="38">
        <f>IF(AND(Colin!$G9404=$B$1,Colin!$H9404=$C$3),Colin!$I9404,)</f>
        <v>0</v>
      </c>
      <c r="M9404" s="38">
        <f>IF(AND(Colin!$G9404=$B$1,Colin!$H9404&lt;=$C$3),Colin!$I9404,)</f>
        <v>0</v>
      </c>
      <c r="N9404" s="38">
        <f>IF(AND(Colin!$G9404=$B$2,Colin!$H9404=$C$3),Colin!$I9404,)</f>
        <v>0</v>
      </c>
      <c r="O9404" s="38">
        <f>IF(AND(Colin!$G9404=$B$2,Colin!$H9404&lt;=$C$3),Colin!$I9404,)</f>
        <v>0</v>
      </c>
      <c r="P9404" s="38">
        <f>IF(Colin!$G9404&lt;$B$2,Colin!$I9404,0)</f>
        <v>0</v>
      </c>
      <c r="Q9404" s="38">
        <f>IF(Colin!$G9404&lt;$B$1,Colin!$I9404,0)</f>
        <v>0</v>
      </c>
    </row>
    <row r="9405" spans="12:17" x14ac:dyDescent="0.25">
      <c r="L9405" s="38">
        <f>IF(AND(Colin!$G9405=$B$1,Colin!$H9405=$C$3),Colin!$I9405,)</f>
        <v>0</v>
      </c>
      <c r="M9405" s="38">
        <f>IF(AND(Colin!$G9405=$B$1,Colin!$H9405&lt;=$C$3),Colin!$I9405,)</f>
        <v>0</v>
      </c>
      <c r="N9405" s="38">
        <f>IF(AND(Colin!$G9405=$B$2,Colin!$H9405=$C$3),Colin!$I9405,)</f>
        <v>0</v>
      </c>
      <c r="O9405" s="38">
        <f>IF(AND(Colin!$G9405=$B$2,Colin!$H9405&lt;=$C$3),Colin!$I9405,)</f>
        <v>0</v>
      </c>
      <c r="P9405" s="38">
        <f>IF(Colin!$G9405&lt;$B$2,Colin!$I9405,0)</f>
        <v>0</v>
      </c>
      <c r="Q9405" s="38">
        <f>IF(Colin!$G9405&lt;$B$1,Colin!$I9405,0)</f>
        <v>0</v>
      </c>
    </row>
    <row r="9406" spans="12:17" x14ac:dyDescent="0.25">
      <c r="L9406" s="38">
        <f>IF(AND(Colin!$G9406=$B$1,Colin!$H9406=$C$3),Colin!$I9406,)</f>
        <v>0</v>
      </c>
      <c r="M9406" s="38">
        <f>IF(AND(Colin!$G9406=$B$1,Colin!$H9406&lt;=$C$3),Colin!$I9406,)</f>
        <v>0</v>
      </c>
      <c r="N9406" s="38">
        <f>IF(AND(Colin!$G9406=$B$2,Colin!$H9406=$C$3),Colin!$I9406,)</f>
        <v>0</v>
      </c>
      <c r="O9406" s="38">
        <f>IF(AND(Colin!$G9406=$B$2,Colin!$H9406&lt;=$C$3),Colin!$I9406,)</f>
        <v>0</v>
      </c>
      <c r="P9406" s="38">
        <f>IF(Colin!$G9406&lt;$B$2,Colin!$I9406,0)</f>
        <v>0</v>
      </c>
      <c r="Q9406" s="38">
        <f>IF(Colin!$G9406&lt;$B$1,Colin!$I9406,0)</f>
        <v>0</v>
      </c>
    </row>
    <row r="9407" spans="12:17" x14ac:dyDescent="0.25">
      <c r="L9407" s="38">
        <f>IF(AND(Colin!$G9407=$B$1,Colin!$H9407=$C$3),Colin!$I9407,)</f>
        <v>0</v>
      </c>
      <c r="M9407" s="38">
        <f>IF(AND(Colin!$G9407=$B$1,Colin!$H9407&lt;=$C$3),Colin!$I9407,)</f>
        <v>0</v>
      </c>
      <c r="N9407" s="38">
        <f>IF(AND(Colin!$G9407=$B$2,Colin!$H9407=$C$3),Colin!$I9407,)</f>
        <v>0</v>
      </c>
      <c r="O9407" s="38">
        <f>IF(AND(Colin!$G9407=$B$2,Colin!$H9407&lt;=$C$3),Colin!$I9407,)</f>
        <v>0</v>
      </c>
      <c r="P9407" s="38">
        <f>IF(Colin!$G9407&lt;$B$2,Colin!$I9407,0)</f>
        <v>0</v>
      </c>
      <c r="Q9407" s="38">
        <f>IF(Colin!$G9407&lt;$B$1,Colin!$I9407,0)</f>
        <v>0</v>
      </c>
    </row>
    <row r="9408" spans="12:17" x14ac:dyDescent="0.25">
      <c r="L9408" s="38">
        <f>IF(AND(Colin!$G9408=$B$1,Colin!$H9408=$C$3),Colin!$I9408,)</f>
        <v>0</v>
      </c>
      <c r="M9408" s="38">
        <f>IF(AND(Colin!$G9408=$B$1,Colin!$H9408&lt;=$C$3),Colin!$I9408,)</f>
        <v>0</v>
      </c>
      <c r="N9408" s="38">
        <f>IF(AND(Colin!$G9408=$B$2,Colin!$H9408=$C$3),Colin!$I9408,)</f>
        <v>0</v>
      </c>
      <c r="O9408" s="38">
        <f>IF(AND(Colin!$G9408=$B$2,Colin!$H9408&lt;=$C$3),Colin!$I9408,)</f>
        <v>0</v>
      </c>
      <c r="P9408" s="38">
        <f>IF(Colin!$G9408&lt;$B$2,Colin!$I9408,0)</f>
        <v>0</v>
      </c>
      <c r="Q9408" s="38">
        <f>IF(Colin!$G9408&lt;$B$1,Colin!$I9408,0)</f>
        <v>0</v>
      </c>
    </row>
    <row r="9409" spans="12:17" x14ac:dyDescent="0.25">
      <c r="L9409" s="38">
        <f>IF(AND(Colin!$G9409=$B$1,Colin!$H9409=$C$3),Colin!$I9409,)</f>
        <v>0</v>
      </c>
      <c r="M9409" s="38">
        <f>IF(AND(Colin!$G9409=$B$1,Colin!$H9409&lt;=$C$3),Colin!$I9409,)</f>
        <v>0</v>
      </c>
      <c r="N9409" s="38">
        <f>IF(AND(Colin!$G9409=$B$2,Colin!$H9409=$C$3),Colin!$I9409,)</f>
        <v>0</v>
      </c>
      <c r="O9409" s="38">
        <f>IF(AND(Colin!$G9409=$B$2,Colin!$H9409&lt;=$C$3),Colin!$I9409,)</f>
        <v>0</v>
      </c>
      <c r="P9409" s="38">
        <f>IF(Colin!$G9409&lt;$B$2,Colin!$I9409,0)</f>
        <v>0</v>
      </c>
      <c r="Q9409" s="38">
        <f>IF(Colin!$G9409&lt;$B$1,Colin!$I9409,0)</f>
        <v>0</v>
      </c>
    </row>
    <row r="9410" spans="12:17" x14ac:dyDescent="0.25">
      <c r="L9410" s="38">
        <f>IF(AND(Colin!$G9410=$B$1,Colin!$H9410=$C$3),Colin!$I9410,)</f>
        <v>0</v>
      </c>
      <c r="M9410" s="38">
        <f>IF(AND(Colin!$G9410=$B$1,Colin!$H9410&lt;=$C$3),Colin!$I9410,)</f>
        <v>0</v>
      </c>
      <c r="N9410" s="38">
        <f>IF(AND(Colin!$G9410=$B$2,Colin!$H9410=$C$3),Colin!$I9410,)</f>
        <v>0</v>
      </c>
      <c r="O9410" s="38">
        <f>IF(AND(Colin!$G9410=$B$2,Colin!$H9410&lt;=$C$3),Colin!$I9410,)</f>
        <v>0</v>
      </c>
      <c r="P9410" s="38">
        <f>IF(Colin!$G9410&lt;$B$2,Colin!$I9410,0)</f>
        <v>0</v>
      </c>
      <c r="Q9410" s="38">
        <f>IF(Colin!$G9410&lt;$B$1,Colin!$I9410,0)</f>
        <v>0</v>
      </c>
    </row>
    <row r="9411" spans="12:17" x14ac:dyDescent="0.25">
      <c r="L9411" s="38">
        <f>IF(AND(Colin!$G9411=$B$1,Colin!$H9411=$C$3),Colin!$I9411,)</f>
        <v>0</v>
      </c>
      <c r="M9411" s="38">
        <f>IF(AND(Colin!$G9411=$B$1,Colin!$H9411&lt;=$C$3),Colin!$I9411,)</f>
        <v>0</v>
      </c>
      <c r="N9411" s="38">
        <f>IF(AND(Colin!$G9411=$B$2,Colin!$H9411=$C$3),Colin!$I9411,)</f>
        <v>0</v>
      </c>
      <c r="O9411" s="38">
        <f>IF(AND(Colin!$G9411=$B$2,Colin!$H9411&lt;=$C$3),Colin!$I9411,)</f>
        <v>0</v>
      </c>
      <c r="P9411" s="38">
        <f>IF(Colin!$G9411&lt;$B$2,Colin!$I9411,0)</f>
        <v>0</v>
      </c>
      <c r="Q9411" s="38">
        <f>IF(Colin!$G9411&lt;$B$1,Colin!$I9411,0)</f>
        <v>0</v>
      </c>
    </row>
    <row r="9412" spans="12:17" x14ac:dyDescent="0.25">
      <c r="L9412" s="38">
        <f>IF(AND(Colin!$G9412=$B$1,Colin!$H9412=$C$3),Colin!$I9412,)</f>
        <v>0</v>
      </c>
      <c r="M9412" s="38">
        <f>IF(AND(Colin!$G9412=$B$1,Colin!$H9412&lt;=$C$3),Colin!$I9412,)</f>
        <v>0</v>
      </c>
      <c r="N9412" s="38">
        <f>IF(AND(Colin!$G9412=$B$2,Colin!$H9412=$C$3),Colin!$I9412,)</f>
        <v>0</v>
      </c>
      <c r="O9412" s="38">
        <f>IF(AND(Colin!$G9412=$B$2,Colin!$H9412&lt;=$C$3),Colin!$I9412,)</f>
        <v>0</v>
      </c>
      <c r="P9412" s="38">
        <f>IF(Colin!$G9412&lt;$B$2,Colin!$I9412,0)</f>
        <v>0</v>
      </c>
      <c r="Q9412" s="38">
        <f>IF(Colin!$G9412&lt;$B$1,Colin!$I9412,0)</f>
        <v>0</v>
      </c>
    </row>
    <row r="9413" spans="12:17" x14ac:dyDescent="0.25">
      <c r="L9413" s="38">
        <f>IF(AND(Colin!$G9413=$B$1,Colin!$H9413=$C$3),Colin!$I9413,)</f>
        <v>0</v>
      </c>
      <c r="M9413" s="38">
        <f>IF(AND(Colin!$G9413=$B$1,Colin!$H9413&lt;=$C$3),Colin!$I9413,)</f>
        <v>0</v>
      </c>
      <c r="N9413" s="38">
        <f>IF(AND(Colin!$G9413=$B$2,Colin!$H9413=$C$3),Colin!$I9413,)</f>
        <v>0</v>
      </c>
      <c r="O9413" s="38">
        <f>IF(AND(Colin!$G9413=$B$2,Colin!$H9413&lt;=$C$3),Colin!$I9413,)</f>
        <v>0</v>
      </c>
      <c r="P9413" s="38">
        <f>IF(Colin!$G9413&lt;$B$2,Colin!$I9413,0)</f>
        <v>0</v>
      </c>
      <c r="Q9413" s="38">
        <f>IF(Colin!$G9413&lt;$B$1,Colin!$I9413,0)</f>
        <v>0</v>
      </c>
    </row>
    <row r="9414" spans="12:17" x14ac:dyDescent="0.25">
      <c r="L9414" s="38">
        <f>IF(AND(Colin!$G9414=$B$1,Colin!$H9414=$C$3),Colin!$I9414,)</f>
        <v>0</v>
      </c>
      <c r="M9414" s="38">
        <f>IF(AND(Colin!$G9414=$B$1,Colin!$H9414&lt;=$C$3),Colin!$I9414,)</f>
        <v>0</v>
      </c>
      <c r="N9414" s="38">
        <f>IF(AND(Colin!$G9414=$B$2,Colin!$H9414=$C$3),Colin!$I9414,)</f>
        <v>0</v>
      </c>
      <c r="O9414" s="38">
        <f>IF(AND(Colin!$G9414=$B$2,Colin!$H9414&lt;=$C$3),Colin!$I9414,)</f>
        <v>0</v>
      </c>
      <c r="P9414" s="38">
        <f>IF(Colin!$G9414&lt;$B$2,Colin!$I9414,0)</f>
        <v>0</v>
      </c>
      <c r="Q9414" s="38">
        <f>IF(Colin!$G9414&lt;$B$1,Colin!$I9414,0)</f>
        <v>0</v>
      </c>
    </row>
    <row r="9415" spans="12:17" x14ac:dyDescent="0.25">
      <c r="L9415" s="38">
        <f>IF(AND(Colin!$G9415=$B$1,Colin!$H9415=$C$3),Colin!$I9415,)</f>
        <v>0</v>
      </c>
      <c r="M9415" s="38">
        <f>IF(AND(Colin!$G9415=$B$1,Colin!$H9415&lt;=$C$3),Colin!$I9415,)</f>
        <v>0</v>
      </c>
      <c r="N9415" s="38">
        <f>IF(AND(Colin!$G9415=$B$2,Colin!$H9415=$C$3),Colin!$I9415,)</f>
        <v>0</v>
      </c>
      <c r="O9415" s="38">
        <f>IF(AND(Colin!$G9415=$B$2,Colin!$H9415&lt;=$C$3),Colin!$I9415,)</f>
        <v>0</v>
      </c>
      <c r="P9415" s="38">
        <f>IF(Colin!$G9415&lt;$B$2,Colin!$I9415,0)</f>
        <v>0</v>
      </c>
      <c r="Q9415" s="38">
        <f>IF(Colin!$G9415&lt;$B$1,Colin!$I9415,0)</f>
        <v>0</v>
      </c>
    </row>
    <row r="9416" spans="12:17" x14ac:dyDescent="0.25">
      <c r="L9416" s="38">
        <f>IF(AND(Colin!$G9416=$B$1,Colin!$H9416=$C$3),Colin!$I9416,)</f>
        <v>0</v>
      </c>
      <c r="M9416" s="38">
        <f>IF(AND(Colin!$G9416=$B$1,Colin!$H9416&lt;=$C$3),Colin!$I9416,)</f>
        <v>0</v>
      </c>
      <c r="N9416" s="38">
        <f>IF(AND(Colin!$G9416=$B$2,Colin!$H9416=$C$3),Colin!$I9416,)</f>
        <v>0</v>
      </c>
      <c r="O9416" s="38">
        <f>IF(AND(Colin!$G9416=$B$2,Colin!$H9416&lt;=$C$3),Colin!$I9416,)</f>
        <v>0</v>
      </c>
      <c r="P9416" s="38">
        <f>IF(Colin!$G9416&lt;$B$2,Colin!$I9416,0)</f>
        <v>0</v>
      </c>
      <c r="Q9416" s="38">
        <f>IF(Colin!$G9416&lt;$B$1,Colin!$I9416,0)</f>
        <v>0</v>
      </c>
    </row>
    <row r="9417" spans="12:17" x14ac:dyDescent="0.25">
      <c r="L9417" s="38">
        <f>IF(AND(Colin!$G9417=$B$1,Colin!$H9417=$C$3),Colin!$I9417,)</f>
        <v>0</v>
      </c>
      <c r="M9417" s="38">
        <f>IF(AND(Colin!$G9417=$B$1,Colin!$H9417&lt;=$C$3),Colin!$I9417,)</f>
        <v>0</v>
      </c>
      <c r="N9417" s="38">
        <f>IF(AND(Colin!$G9417=$B$2,Colin!$H9417=$C$3),Colin!$I9417,)</f>
        <v>0</v>
      </c>
      <c r="O9417" s="38">
        <f>IF(AND(Colin!$G9417=$B$2,Colin!$H9417&lt;=$C$3),Colin!$I9417,)</f>
        <v>0</v>
      </c>
      <c r="P9417" s="38">
        <f>IF(Colin!$G9417&lt;$B$2,Colin!$I9417,0)</f>
        <v>0</v>
      </c>
      <c r="Q9417" s="38">
        <f>IF(Colin!$G9417&lt;$B$1,Colin!$I9417,0)</f>
        <v>0</v>
      </c>
    </row>
    <row r="9418" spans="12:17" x14ac:dyDescent="0.25">
      <c r="L9418" s="38">
        <f>IF(AND(Colin!$G9418=$B$1,Colin!$H9418=$C$3),Colin!$I9418,)</f>
        <v>0</v>
      </c>
      <c r="M9418" s="38">
        <f>IF(AND(Colin!$G9418=$B$1,Colin!$H9418&lt;=$C$3),Colin!$I9418,)</f>
        <v>0</v>
      </c>
      <c r="N9418" s="38">
        <f>IF(AND(Colin!$G9418=$B$2,Colin!$H9418=$C$3),Colin!$I9418,)</f>
        <v>0</v>
      </c>
      <c r="O9418" s="38">
        <f>IF(AND(Colin!$G9418=$B$2,Colin!$H9418&lt;=$C$3),Colin!$I9418,)</f>
        <v>0</v>
      </c>
      <c r="P9418" s="38">
        <f>IF(Colin!$G9418&lt;$B$2,Colin!$I9418,0)</f>
        <v>0</v>
      </c>
      <c r="Q9418" s="38">
        <f>IF(Colin!$G9418&lt;$B$1,Colin!$I9418,0)</f>
        <v>0</v>
      </c>
    </row>
    <row r="9419" spans="12:17" x14ac:dyDescent="0.25">
      <c r="L9419" s="38">
        <f>IF(AND(Colin!$G9419=$B$1,Colin!$H9419=$C$3),Colin!$I9419,)</f>
        <v>0</v>
      </c>
      <c r="M9419" s="38">
        <f>IF(AND(Colin!$G9419=$B$1,Colin!$H9419&lt;=$C$3),Colin!$I9419,)</f>
        <v>0</v>
      </c>
      <c r="N9419" s="38">
        <f>IF(AND(Colin!$G9419=$B$2,Colin!$H9419=$C$3),Colin!$I9419,)</f>
        <v>0</v>
      </c>
      <c r="O9419" s="38">
        <f>IF(AND(Colin!$G9419=$B$2,Colin!$H9419&lt;=$C$3),Colin!$I9419,)</f>
        <v>0</v>
      </c>
      <c r="P9419" s="38">
        <f>IF(Colin!$G9419&lt;$B$2,Colin!$I9419,0)</f>
        <v>0</v>
      </c>
      <c r="Q9419" s="38">
        <f>IF(Colin!$G9419&lt;$B$1,Colin!$I9419,0)</f>
        <v>0</v>
      </c>
    </row>
    <row r="9420" spans="12:17" x14ac:dyDescent="0.25">
      <c r="L9420" s="38">
        <f>IF(AND(Colin!$G9420=$B$1,Colin!$H9420=$C$3),Colin!$I9420,)</f>
        <v>0</v>
      </c>
      <c r="M9420" s="38">
        <f>IF(AND(Colin!$G9420=$B$1,Colin!$H9420&lt;=$C$3),Colin!$I9420,)</f>
        <v>0</v>
      </c>
      <c r="N9420" s="38">
        <f>IF(AND(Colin!$G9420=$B$2,Colin!$H9420=$C$3),Colin!$I9420,)</f>
        <v>0</v>
      </c>
      <c r="O9420" s="38">
        <f>IF(AND(Colin!$G9420=$B$2,Colin!$H9420&lt;=$C$3),Colin!$I9420,)</f>
        <v>0</v>
      </c>
      <c r="P9420" s="38">
        <f>IF(Colin!$G9420&lt;$B$2,Colin!$I9420,0)</f>
        <v>0</v>
      </c>
      <c r="Q9420" s="38">
        <f>IF(Colin!$G9420&lt;$B$1,Colin!$I9420,0)</f>
        <v>0</v>
      </c>
    </row>
    <row r="9421" spans="12:17" x14ac:dyDescent="0.25">
      <c r="L9421" s="38">
        <f>IF(AND(Colin!$G9421=$B$1,Colin!$H9421=$C$3),Colin!$I9421,)</f>
        <v>0</v>
      </c>
      <c r="M9421" s="38">
        <f>IF(AND(Colin!$G9421=$B$1,Colin!$H9421&lt;=$C$3),Colin!$I9421,)</f>
        <v>0</v>
      </c>
      <c r="N9421" s="38">
        <f>IF(AND(Colin!$G9421=$B$2,Colin!$H9421=$C$3),Colin!$I9421,)</f>
        <v>0</v>
      </c>
      <c r="O9421" s="38">
        <f>IF(AND(Colin!$G9421=$B$2,Colin!$H9421&lt;=$C$3),Colin!$I9421,)</f>
        <v>0</v>
      </c>
      <c r="P9421" s="38">
        <f>IF(Colin!$G9421&lt;$B$2,Colin!$I9421,0)</f>
        <v>0</v>
      </c>
      <c r="Q9421" s="38">
        <f>IF(Colin!$G9421&lt;$B$1,Colin!$I9421,0)</f>
        <v>0</v>
      </c>
    </row>
    <row r="9422" spans="12:17" x14ac:dyDescent="0.25">
      <c r="L9422" s="38">
        <f>IF(AND(Colin!$G9422=$B$1,Colin!$H9422=$C$3),Colin!$I9422,)</f>
        <v>0</v>
      </c>
      <c r="M9422" s="38">
        <f>IF(AND(Colin!$G9422=$B$1,Colin!$H9422&lt;=$C$3),Colin!$I9422,)</f>
        <v>0</v>
      </c>
      <c r="N9422" s="38">
        <f>IF(AND(Colin!$G9422=$B$2,Colin!$H9422=$C$3),Colin!$I9422,)</f>
        <v>0</v>
      </c>
      <c r="O9422" s="38">
        <f>IF(AND(Colin!$G9422=$B$2,Colin!$H9422&lt;=$C$3),Colin!$I9422,)</f>
        <v>0</v>
      </c>
      <c r="P9422" s="38">
        <f>IF(Colin!$G9422&lt;$B$2,Colin!$I9422,0)</f>
        <v>0</v>
      </c>
      <c r="Q9422" s="38">
        <f>IF(Colin!$G9422&lt;$B$1,Colin!$I9422,0)</f>
        <v>0</v>
      </c>
    </row>
    <row r="9423" spans="12:17" x14ac:dyDescent="0.25">
      <c r="L9423" s="38">
        <f>IF(AND(Colin!$G9423=$B$1,Colin!$H9423=$C$3),Colin!$I9423,)</f>
        <v>0</v>
      </c>
      <c r="M9423" s="38">
        <f>IF(AND(Colin!$G9423=$B$1,Colin!$H9423&lt;=$C$3),Colin!$I9423,)</f>
        <v>0</v>
      </c>
      <c r="N9423" s="38">
        <f>IF(AND(Colin!$G9423=$B$2,Colin!$H9423=$C$3),Colin!$I9423,)</f>
        <v>0</v>
      </c>
      <c r="O9423" s="38">
        <f>IF(AND(Colin!$G9423=$B$2,Colin!$H9423&lt;=$C$3),Colin!$I9423,)</f>
        <v>0</v>
      </c>
      <c r="P9423" s="38">
        <f>IF(Colin!$G9423&lt;$B$2,Colin!$I9423,0)</f>
        <v>0</v>
      </c>
      <c r="Q9423" s="38">
        <f>IF(Colin!$G9423&lt;$B$1,Colin!$I9423,0)</f>
        <v>0</v>
      </c>
    </row>
    <row r="9424" spans="12:17" x14ac:dyDescent="0.25">
      <c r="L9424" s="38">
        <f>IF(AND(Colin!$G9424=$B$1,Colin!$H9424=$C$3),Colin!$I9424,)</f>
        <v>0</v>
      </c>
      <c r="M9424" s="38">
        <f>IF(AND(Colin!$G9424=$B$1,Colin!$H9424&lt;=$C$3),Colin!$I9424,)</f>
        <v>0</v>
      </c>
      <c r="N9424" s="38">
        <f>IF(AND(Colin!$G9424=$B$2,Colin!$H9424=$C$3),Colin!$I9424,)</f>
        <v>0</v>
      </c>
      <c r="O9424" s="38">
        <f>IF(AND(Colin!$G9424=$B$2,Colin!$H9424&lt;=$C$3),Colin!$I9424,)</f>
        <v>0</v>
      </c>
      <c r="P9424" s="38">
        <f>IF(Colin!$G9424&lt;$B$2,Colin!$I9424,0)</f>
        <v>0</v>
      </c>
      <c r="Q9424" s="38">
        <f>IF(Colin!$G9424&lt;$B$1,Colin!$I9424,0)</f>
        <v>0</v>
      </c>
    </row>
    <row r="9425" spans="12:17" x14ac:dyDescent="0.25">
      <c r="L9425" s="38">
        <f>IF(AND(Colin!$G9425=$B$1,Colin!$H9425=$C$3),Colin!$I9425,)</f>
        <v>0</v>
      </c>
      <c r="M9425" s="38">
        <f>IF(AND(Colin!$G9425=$B$1,Colin!$H9425&lt;=$C$3),Colin!$I9425,)</f>
        <v>0</v>
      </c>
      <c r="N9425" s="38">
        <f>IF(AND(Colin!$G9425=$B$2,Colin!$H9425=$C$3),Colin!$I9425,)</f>
        <v>0</v>
      </c>
      <c r="O9425" s="38">
        <f>IF(AND(Colin!$G9425=$B$2,Colin!$H9425&lt;=$C$3),Colin!$I9425,)</f>
        <v>0</v>
      </c>
      <c r="P9425" s="38">
        <f>IF(Colin!$G9425&lt;$B$2,Colin!$I9425,0)</f>
        <v>0</v>
      </c>
      <c r="Q9425" s="38">
        <f>IF(Colin!$G9425&lt;$B$1,Colin!$I9425,0)</f>
        <v>0</v>
      </c>
    </row>
    <row r="9426" spans="12:17" x14ac:dyDescent="0.25">
      <c r="L9426" s="38">
        <f>IF(AND(Colin!$G9426=$B$1,Colin!$H9426=$C$3),Colin!$I9426,)</f>
        <v>0</v>
      </c>
      <c r="M9426" s="38">
        <f>IF(AND(Colin!$G9426=$B$1,Colin!$H9426&lt;=$C$3),Colin!$I9426,)</f>
        <v>0</v>
      </c>
      <c r="N9426" s="38">
        <f>IF(AND(Colin!$G9426=$B$2,Colin!$H9426=$C$3),Colin!$I9426,)</f>
        <v>0</v>
      </c>
      <c r="O9426" s="38">
        <f>IF(AND(Colin!$G9426=$B$2,Colin!$H9426&lt;=$C$3),Colin!$I9426,)</f>
        <v>0</v>
      </c>
      <c r="P9426" s="38">
        <f>IF(Colin!$G9426&lt;$B$2,Colin!$I9426,0)</f>
        <v>0</v>
      </c>
      <c r="Q9426" s="38">
        <f>IF(Colin!$G9426&lt;$B$1,Colin!$I9426,0)</f>
        <v>0</v>
      </c>
    </row>
    <row r="9427" spans="12:17" x14ac:dyDescent="0.25">
      <c r="L9427" s="38">
        <f>IF(AND(Colin!$G9427=$B$1,Colin!$H9427=$C$3),Colin!$I9427,)</f>
        <v>0</v>
      </c>
      <c r="M9427" s="38">
        <f>IF(AND(Colin!$G9427=$B$1,Colin!$H9427&lt;=$C$3),Colin!$I9427,)</f>
        <v>0</v>
      </c>
      <c r="N9427" s="38">
        <f>IF(AND(Colin!$G9427=$B$2,Colin!$H9427=$C$3),Colin!$I9427,)</f>
        <v>0</v>
      </c>
      <c r="O9427" s="38">
        <f>IF(AND(Colin!$G9427=$B$2,Colin!$H9427&lt;=$C$3),Colin!$I9427,)</f>
        <v>0</v>
      </c>
      <c r="P9427" s="38">
        <f>IF(Colin!$G9427&lt;$B$2,Colin!$I9427,0)</f>
        <v>0</v>
      </c>
      <c r="Q9427" s="38">
        <f>IF(Colin!$G9427&lt;$B$1,Colin!$I9427,0)</f>
        <v>0</v>
      </c>
    </row>
    <row r="9428" spans="12:17" x14ac:dyDescent="0.25">
      <c r="L9428" s="38">
        <f>IF(AND(Colin!$G9428=$B$1,Colin!$H9428=$C$3),Colin!$I9428,)</f>
        <v>0</v>
      </c>
      <c r="M9428" s="38">
        <f>IF(AND(Colin!$G9428=$B$1,Colin!$H9428&lt;=$C$3),Colin!$I9428,)</f>
        <v>0</v>
      </c>
      <c r="N9428" s="38">
        <f>IF(AND(Colin!$G9428=$B$2,Colin!$H9428=$C$3),Colin!$I9428,)</f>
        <v>0</v>
      </c>
      <c r="O9428" s="38">
        <f>IF(AND(Colin!$G9428=$B$2,Colin!$H9428&lt;=$C$3),Colin!$I9428,)</f>
        <v>0</v>
      </c>
      <c r="P9428" s="38">
        <f>IF(Colin!$G9428&lt;$B$2,Colin!$I9428,0)</f>
        <v>0</v>
      </c>
      <c r="Q9428" s="38">
        <f>IF(Colin!$G9428&lt;$B$1,Colin!$I9428,0)</f>
        <v>0</v>
      </c>
    </row>
    <row r="9429" spans="12:17" x14ac:dyDescent="0.25">
      <c r="L9429" s="38">
        <f>IF(AND(Colin!$G9429=$B$1,Colin!$H9429=$C$3),Colin!$I9429,)</f>
        <v>0</v>
      </c>
      <c r="M9429" s="38">
        <f>IF(AND(Colin!$G9429=$B$1,Colin!$H9429&lt;=$C$3),Colin!$I9429,)</f>
        <v>0</v>
      </c>
      <c r="N9429" s="38">
        <f>IF(AND(Colin!$G9429=$B$2,Colin!$H9429=$C$3),Colin!$I9429,)</f>
        <v>0</v>
      </c>
      <c r="O9429" s="38">
        <f>IF(AND(Colin!$G9429=$B$2,Colin!$H9429&lt;=$C$3),Colin!$I9429,)</f>
        <v>0</v>
      </c>
      <c r="P9429" s="38">
        <f>IF(Colin!$G9429&lt;$B$2,Colin!$I9429,0)</f>
        <v>0</v>
      </c>
      <c r="Q9429" s="38">
        <f>IF(Colin!$G9429&lt;$B$1,Colin!$I9429,0)</f>
        <v>0</v>
      </c>
    </row>
    <row r="9430" spans="12:17" x14ac:dyDescent="0.25">
      <c r="L9430" s="38">
        <f>IF(AND(Colin!$G9430=$B$1,Colin!$H9430=$C$3),Colin!$I9430,)</f>
        <v>0</v>
      </c>
      <c r="M9430" s="38">
        <f>IF(AND(Colin!$G9430=$B$1,Colin!$H9430&lt;=$C$3),Colin!$I9430,)</f>
        <v>0</v>
      </c>
      <c r="N9430" s="38">
        <f>IF(AND(Colin!$G9430=$B$2,Colin!$H9430=$C$3),Colin!$I9430,)</f>
        <v>0</v>
      </c>
      <c r="O9430" s="38">
        <f>IF(AND(Colin!$G9430=$B$2,Colin!$H9430&lt;=$C$3),Colin!$I9430,)</f>
        <v>0</v>
      </c>
      <c r="P9430" s="38">
        <f>IF(Colin!$G9430&lt;$B$2,Colin!$I9430,0)</f>
        <v>0</v>
      </c>
      <c r="Q9430" s="38">
        <f>IF(Colin!$G9430&lt;$B$1,Colin!$I9430,0)</f>
        <v>0</v>
      </c>
    </row>
    <row r="9431" spans="12:17" x14ac:dyDescent="0.25">
      <c r="L9431" s="38">
        <f>IF(AND(Colin!$G9431=$B$1,Colin!$H9431=$C$3),Colin!$I9431,)</f>
        <v>0</v>
      </c>
      <c r="M9431" s="38">
        <f>IF(AND(Colin!$G9431=$B$1,Colin!$H9431&lt;=$C$3),Colin!$I9431,)</f>
        <v>0</v>
      </c>
      <c r="N9431" s="38">
        <f>IF(AND(Colin!$G9431=$B$2,Colin!$H9431=$C$3),Colin!$I9431,)</f>
        <v>0</v>
      </c>
      <c r="O9431" s="38">
        <f>IF(AND(Colin!$G9431=$B$2,Colin!$H9431&lt;=$C$3),Colin!$I9431,)</f>
        <v>0</v>
      </c>
      <c r="P9431" s="38">
        <f>IF(Colin!$G9431&lt;$B$2,Colin!$I9431,0)</f>
        <v>0</v>
      </c>
      <c r="Q9431" s="38">
        <f>IF(Colin!$G9431&lt;$B$1,Colin!$I9431,0)</f>
        <v>0</v>
      </c>
    </row>
    <row r="9432" spans="12:17" x14ac:dyDescent="0.25">
      <c r="L9432" s="38">
        <f>IF(AND(Colin!$G9432=$B$1,Colin!$H9432=$C$3),Colin!$I9432,)</f>
        <v>0</v>
      </c>
      <c r="M9432" s="38">
        <f>IF(AND(Colin!$G9432=$B$1,Colin!$H9432&lt;=$C$3),Colin!$I9432,)</f>
        <v>0</v>
      </c>
      <c r="N9432" s="38">
        <f>IF(AND(Colin!$G9432=$B$2,Colin!$H9432=$C$3),Colin!$I9432,)</f>
        <v>0</v>
      </c>
      <c r="O9432" s="38">
        <f>IF(AND(Colin!$G9432=$B$2,Colin!$H9432&lt;=$C$3),Colin!$I9432,)</f>
        <v>0</v>
      </c>
      <c r="P9432" s="38">
        <f>IF(Colin!$G9432&lt;$B$2,Colin!$I9432,0)</f>
        <v>0</v>
      </c>
      <c r="Q9432" s="38">
        <f>IF(Colin!$G9432&lt;$B$1,Colin!$I9432,0)</f>
        <v>0</v>
      </c>
    </row>
    <row r="9433" spans="12:17" x14ac:dyDescent="0.25">
      <c r="L9433" s="38">
        <f>IF(AND(Colin!$G9433=$B$1,Colin!$H9433=$C$3),Colin!$I9433,)</f>
        <v>0</v>
      </c>
      <c r="M9433" s="38">
        <f>IF(AND(Colin!$G9433=$B$1,Colin!$H9433&lt;=$C$3),Colin!$I9433,)</f>
        <v>0</v>
      </c>
      <c r="N9433" s="38">
        <f>IF(AND(Colin!$G9433=$B$2,Colin!$H9433=$C$3),Colin!$I9433,)</f>
        <v>0</v>
      </c>
      <c r="O9433" s="38">
        <f>IF(AND(Colin!$G9433=$B$2,Colin!$H9433&lt;=$C$3),Colin!$I9433,)</f>
        <v>0</v>
      </c>
      <c r="P9433" s="38">
        <f>IF(Colin!$G9433&lt;$B$2,Colin!$I9433,0)</f>
        <v>0</v>
      </c>
      <c r="Q9433" s="38">
        <f>IF(Colin!$G9433&lt;$B$1,Colin!$I9433,0)</f>
        <v>0</v>
      </c>
    </row>
    <row r="9434" spans="12:17" x14ac:dyDescent="0.25">
      <c r="L9434" s="38">
        <f>IF(AND(Colin!$G9434=$B$1,Colin!$H9434=$C$3),Colin!$I9434,)</f>
        <v>0</v>
      </c>
      <c r="M9434" s="38">
        <f>IF(AND(Colin!$G9434=$B$1,Colin!$H9434&lt;=$C$3),Colin!$I9434,)</f>
        <v>0</v>
      </c>
      <c r="N9434" s="38">
        <f>IF(AND(Colin!$G9434=$B$2,Colin!$H9434=$C$3),Colin!$I9434,)</f>
        <v>0</v>
      </c>
      <c r="O9434" s="38">
        <f>IF(AND(Colin!$G9434=$B$2,Colin!$H9434&lt;=$C$3),Colin!$I9434,)</f>
        <v>0</v>
      </c>
      <c r="P9434" s="38">
        <f>IF(Colin!$G9434&lt;$B$2,Colin!$I9434,0)</f>
        <v>0</v>
      </c>
      <c r="Q9434" s="38">
        <f>IF(Colin!$G9434&lt;$B$1,Colin!$I9434,0)</f>
        <v>0</v>
      </c>
    </row>
    <row r="9435" spans="12:17" x14ac:dyDescent="0.25">
      <c r="L9435" s="38">
        <f>IF(AND(Colin!$G9435=$B$1,Colin!$H9435=$C$3),Colin!$I9435,)</f>
        <v>0</v>
      </c>
      <c r="M9435" s="38">
        <f>IF(AND(Colin!$G9435=$B$1,Colin!$H9435&lt;=$C$3),Colin!$I9435,)</f>
        <v>0</v>
      </c>
      <c r="N9435" s="38">
        <f>IF(AND(Colin!$G9435=$B$2,Colin!$H9435=$C$3),Colin!$I9435,)</f>
        <v>0</v>
      </c>
      <c r="O9435" s="38">
        <f>IF(AND(Colin!$G9435=$B$2,Colin!$H9435&lt;=$C$3),Colin!$I9435,)</f>
        <v>0</v>
      </c>
      <c r="P9435" s="38">
        <f>IF(Colin!$G9435&lt;$B$2,Colin!$I9435,0)</f>
        <v>0</v>
      </c>
      <c r="Q9435" s="38">
        <f>IF(Colin!$G9435&lt;$B$1,Colin!$I9435,0)</f>
        <v>0</v>
      </c>
    </row>
    <row r="9436" spans="12:17" x14ac:dyDescent="0.25">
      <c r="L9436" s="38">
        <f>IF(AND(Colin!$G9436=$B$1,Colin!$H9436=$C$3),Colin!$I9436,)</f>
        <v>0</v>
      </c>
      <c r="M9436" s="38">
        <f>IF(AND(Colin!$G9436=$B$1,Colin!$H9436&lt;=$C$3),Colin!$I9436,)</f>
        <v>0</v>
      </c>
      <c r="N9436" s="38">
        <f>IF(AND(Colin!$G9436=$B$2,Colin!$H9436=$C$3),Colin!$I9436,)</f>
        <v>0</v>
      </c>
      <c r="O9436" s="38">
        <f>IF(AND(Colin!$G9436=$B$2,Colin!$H9436&lt;=$C$3),Colin!$I9436,)</f>
        <v>0</v>
      </c>
      <c r="P9436" s="38">
        <f>IF(Colin!$G9436&lt;$B$2,Colin!$I9436,0)</f>
        <v>0</v>
      </c>
      <c r="Q9436" s="38">
        <f>IF(Colin!$G9436&lt;$B$1,Colin!$I9436,0)</f>
        <v>0</v>
      </c>
    </row>
    <row r="9437" spans="12:17" x14ac:dyDescent="0.25">
      <c r="L9437" s="38">
        <f>IF(AND(Colin!$G9437=$B$1,Colin!$H9437=$C$3),Colin!$I9437,)</f>
        <v>0</v>
      </c>
      <c r="M9437" s="38">
        <f>IF(AND(Colin!$G9437=$B$1,Colin!$H9437&lt;=$C$3),Colin!$I9437,)</f>
        <v>0</v>
      </c>
      <c r="N9437" s="38">
        <f>IF(AND(Colin!$G9437=$B$2,Colin!$H9437=$C$3),Colin!$I9437,)</f>
        <v>0</v>
      </c>
      <c r="O9437" s="38">
        <f>IF(AND(Colin!$G9437=$B$2,Colin!$H9437&lt;=$C$3),Colin!$I9437,)</f>
        <v>0</v>
      </c>
      <c r="P9437" s="38">
        <f>IF(Colin!$G9437&lt;$B$2,Colin!$I9437,0)</f>
        <v>0</v>
      </c>
      <c r="Q9437" s="38">
        <f>IF(Colin!$G9437&lt;$B$1,Colin!$I9437,0)</f>
        <v>0</v>
      </c>
    </row>
    <row r="9438" spans="12:17" x14ac:dyDescent="0.25">
      <c r="L9438" s="38">
        <f>IF(AND(Colin!$G9438=$B$1,Colin!$H9438=$C$3),Colin!$I9438,)</f>
        <v>0</v>
      </c>
      <c r="M9438" s="38">
        <f>IF(AND(Colin!$G9438=$B$1,Colin!$H9438&lt;=$C$3),Colin!$I9438,)</f>
        <v>0</v>
      </c>
      <c r="N9438" s="38">
        <f>IF(AND(Colin!$G9438=$B$2,Colin!$H9438=$C$3),Colin!$I9438,)</f>
        <v>0</v>
      </c>
      <c r="O9438" s="38">
        <f>IF(AND(Colin!$G9438=$B$2,Colin!$H9438&lt;=$C$3),Colin!$I9438,)</f>
        <v>0</v>
      </c>
      <c r="P9438" s="38">
        <f>IF(Colin!$G9438&lt;$B$2,Colin!$I9438,0)</f>
        <v>0</v>
      </c>
      <c r="Q9438" s="38">
        <f>IF(Colin!$G9438&lt;$B$1,Colin!$I9438,0)</f>
        <v>0</v>
      </c>
    </row>
    <row r="9439" spans="12:17" x14ac:dyDescent="0.25">
      <c r="L9439" s="38">
        <f>IF(AND(Colin!$G9439=$B$1,Colin!$H9439=$C$3),Colin!$I9439,)</f>
        <v>0</v>
      </c>
      <c r="M9439" s="38">
        <f>IF(AND(Colin!$G9439=$B$1,Colin!$H9439&lt;=$C$3),Colin!$I9439,)</f>
        <v>0</v>
      </c>
      <c r="N9439" s="38">
        <f>IF(AND(Colin!$G9439=$B$2,Colin!$H9439=$C$3),Colin!$I9439,)</f>
        <v>0</v>
      </c>
      <c r="O9439" s="38">
        <f>IF(AND(Colin!$G9439=$B$2,Colin!$H9439&lt;=$C$3),Colin!$I9439,)</f>
        <v>0</v>
      </c>
      <c r="P9439" s="38">
        <f>IF(Colin!$G9439&lt;$B$2,Colin!$I9439,0)</f>
        <v>0</v>
      </c>
      <c r="Q9439" s="38">
        <f>IF(Colin!$G9439&lt;$B$1,Colin!$I9439,0)</f>
        <v>0</v>
      </c>
    </row>
    <row r="9440" spans="12:17" x14ac:dyDescent="0.25">
      <c r="L9440" s="38">
        <f>IF(AND(Colin!$G9440=$B$1,Colin!$H9440=$C$3),Colin!$I9440,)</f>
        <v>0</v>
      </c>
      <c r="M9440" s="38">
        <f>IF(AND(Colin!$G9440=$B$1,Colin!$H9440&lt;=$C$3),Colin!$I9440,)</f>
        <v>0</v>
      </c>
      <c r="N9440" s="38">
        <f>IF(AND(Colin!$G9440=$B$2,Colin!$H9440=$C$3),Colin!$I9440,)</f>
        <v>0</v>
      </c>
      <c r="O9440" s="38">
        <f>IF(AND(Colin!$G9440=$B$2,Colin!$H9440&lt;=$C$3),Colin!$I9440,)</f>
        <v>0</v>
      </c>
      <c r="P9440" s="38">
        <f>IF(Colin!$G9440&lt;$B$2,Colin!$I9440,0)</f>
        <v>0</v>
      </c>
      <c r="Q9440" s="38">
        <f>IF(Colin!$G9440&lt;$B$1,Colin!$I9440,0)</f>
        <v>0</v>
      </c>
    </row>
    <row r="9441" spans="12:17" x14ac:dyDescent="0.25">
      <c r="L9441" s="38">
        <f>IF(AND(Colin!$G9441=$B$1,Colin!$H9441=$C$3),Colin!$I9441,)</f>
        <v>0</v>
      </c>
      <c r="M9441" s="38">
        <f>IF(AND(Colin!$G9441=$B$1,Colin!$H9441&lt;=$C$3),Colin!$I9441,)</f>
        <v>0</v>
      </c>
      <c r="N9441" s="38">
        <f>IF(AND(Colin!$G9441=$B$2,Colin!$H9441=$C$3),Colin!$I9441,)</f>
        <v>0</v>
      </c>
      <c r="O9441" s="38">
        <f>IF(AND(Colin!$G9441=$B$2,Colin!$H9441&lt;=$C$3),Colin!$I9441,)</f>
        <v>0</v>
      </c>
      <c r="P9441" s="38">
        <f>IF(Colin!$G9441&lt;$B$2,Colin!$I9441,0)</f>
        <v>0</v>
      </c>
      <c r="Q9441" s="38">
        <f>IF(Colin!$G9441&lt;$B$1,Colin!$I9441,0)</f>
        <v>0</v>
      </c>
    </row>
    <row r="9442" spans="12:17" x14ac:dyDescent="0.25">
      <c r="L9442" s="38">
        <f>IF(AND(Colin!$G9442=$B$1,Colin!$H9442=$C$3),Colin!$I9442,)</f>
        <v>0</v>
      </c>
      <c r="M9442" s="38">
        <f>IF(AND(Colin!$G9442=$B$1,Colin!$H9442&lt;=$C$3),Colin!$I9442,)</f>
        <v>0</v>
      </c>
      <c r="N9442" s="38">
        <f>IF(AND(Colin!$G9442=$B$2,Colin!$H9442=$C$3),Colin!$I9442,)</f>
        <v>0</v>
      </c>
      <c r="O9442" s="38">
        <f>IF(AND(Colin!$G9442=$B$2,Colin!$H9442&lt;=$C$3),Colin!$I9442,)</f>
        <v>0</v>
      </c>
      <c r="P9442" s="38">
        <f>IF(Colin!$G9442&lt;$B$2,Colin!$I9442,0)</f>
        <v>0</v>
      </c>
      <c r="Q9442" s="38">
        <f>IF(Colin!$G9442&lt;$B$1,Colin!$I9442,0)</f>
        <v>0</v>
      </c>
    </row>
    <row r="9443" spans="12:17" x14ac:dyDescent="0.25">
      <c r="L9443" s="38">
        <f>IF(AND(Colin!$G9443=$B$1,Colin!$H9443=$C$3),Colin!$I9443,)</f>
        <v>0</v>
      </c>
      <c r="M9443" s="38">
        <f>IF(AND(Colin!$G9443=$B$1,Colin!$H9443&lt;=$C$3),Colin!$I9443,)</f>
        <v>0</v>
      </c>
      <c r="N9443" s="38">
        <f>IF(AND(Colin!$G9443=$B$2,Colin!$H9443=$C$3),Colin!$I9443,)</f>
        <v>0</v>
      </c>
      <c r="O9443" s="38">
        <f>IF(AND(Colin!$G9443=$B$2,Colin!$H9443&lt;=$C$3),Colin!$I9443,)</f>
        <v>0</v>
      </c>
      <c r="P9443" s="38">
        <f>IF(Colin!$G9443&lt;$B$2,Colin!$I9443,0)</f>
        <v>0</v>
      </c>
      <c r="Q9443" s="38">
        <f>IF(Colin!$G9443&lt;$B$1,Colin!$I9443,0)</f>
        <v>0</v>
      </c>
    </row>
    <row r="9444" spans="12:17" x14ac:dyDescent="0.25">
      <c r="L9444" s="38">
        <f>IF(AND(Colin!$G9444=$B$1,Colin!$H9444=$C$3),Colin!$I9444,)</f>
        <v>0</v>
      </c>
      <c r="M9444" s="38">
        <f>IF(AND(Colin!$G9444=$B$1,Colin!$H9444&lt;=$C$3),Colin!$I9444,)</f>
        <v>0</v>
      </c>
      <c r="N9444" s="38">
        <f>IF(AND(Colin!$G9444=$B$2,Colin!$H9444=$C$3),Colin!$I9444,)</f>
        <v>0</v>
      </c>
      <c r="O9444" s="38">
        <f>IF(AND(Colin!$G9444=$B$2,Colin!$H9444&lt;=$C$3),Colin!$I9444,)</f>
        <v>0</v>
      </c>
      <c r="P9444" s="38">
        <f>IF(Colin!$G9444&lt;$B$2,Colin!$I9444,0)</f>
        <v>0</v>
      </c>
      <c r="Q9444" s="38">
        <f>IF(Colin!$G9444&lt;$B$1,Colin!$I9444,0)</f>
        <v>0</v>
      </c>
    </row>
    <row r="9445" spans="12:17" x14ac:dyDescent="0.25">
      <c r="L9445" s="38">
        <f>IF(AND(Colin!$G9445=$B$1,Colin!$H9445=$C$3),Colin!$I9445,)</f>
        <v>0</v>
      </c>
      <c r="M9445" s="38">
        <f>IF(AND(Colin!$G9445=$B$1,Colin!$H9445&lt;=$C$3),Colin!$I9445,)</f>
        <v>0</v>
      </c>
      <c r="N9445" s="38">
        <f>IF(AND(Colin!$G9445=$B$2,Colin!$H9445=$C$3),Colin!$I9445,)</f>
        <v>0</v>
      </c>
      <c r="O9445" s="38">
        <f>IF(AND(Colin!$G9445=$B$2,Colin!$H9445&lt;=$C$3),Colin!$I9445,)</f>
        <v>0</v>
      </c>
      <c r="P9445" s="38">
        <f>IF(Colin!$G9445&lt;$B$2,Colin!$I9445,0)</f>
        <v>0</v>
      </c>
      <c r="Q9445" s="38">
        <f>IF(Colin!$G9445&lt;$B$1,Colin!$I9445,0)</f>
        <v>0</v>
      </c>
    </row>
    <row r="9446" spans="12:17" x14ac:dyDescent="0.25">
      <c r="L9446" s="38">
        <f>IF(AND(Colin!$G9446=$B$1,Colin!$H9446=$C$3),Colin!$I9446,)</f>
        <v>0</v>
      </c>
      <c r="M9446" s="38">
        <f>IF(AND(Colin!$G9446=$B$1,Colin!$H9446&lt;=$C$3),Colin!$I9446,)</f>
        <v>0</v>
      </c>
      <c r="N9446" s="38">
        <f>IF(AND(Colin!$G9446=$B$2,Colin!$H9446=$C$3),Colin!$I9446,)</f>
        <v>0</v>
      </c>
      <c r="O9446" s="38">
        <f>IF(AND(Colin!$G9446=$B$2,Colin!$H9446&lt;=$C$3),Colin!$I9446,)</f>
        <v>0</v>
      </c>
      <c r="P9446" s="38">
        <f>IF(Colin!$G9446&lt;$B$2,Colin!$I9446,0)</f>
        <v>0</v>
      </c>
      <c r="Q9446" s="38">
        <f>IF(Colin!$G9446&lt;$B$1,Colin!$I9446,0)</f>
        <v>0</v>
      </c>
    </row>
    <row r="9447" spans="12:17" x14ac:dyDescent="0.25">
      <c r="L9447" s="38">
        <f>IF(AND(Colin!$G9447=$B$1,Colin!$H9447=$C$3),Colin!$I9447,)</f>
        <v>0</v>
      </c>
      <c r="M9447" s="38">
        <f>IF(AND(Colin!$G9447=$B$1,Colin!$H9447&lt;=$C$3),Colin!$I9447,)</f>
        <v>0</v>
      </c>
      <c r="N9447" s="38">
        <f>IF(AND(Colin!$G9447=$B$2,Colin!$H9447=$C$3),Colin!$I9447,)</f>
        <v>0</v>
      </c>
      <c r="O9447" s="38">
        <f>IF(AND(Colin!$G9447=$B$2,Colin!$H9447&lt;=$C$3),Colin!$I9447,)</f>
        <v>0</v>
      </c>
      <c r="P9447" s="38">
        <f>IF(Colin!$G9447&lt;$B$2,Colin!$I9447,0)</f>
        <v>0</v>
      </c>
      <c r="Q9447" s="38">
        <f>IF(Colin!$G9447&lt;$B$1,Colin!$I9447,0)</f>
        <v>0</v>
      </c>
    </row>
    <row r="9448" spans="12:17" x14ac:dyDescent="0.25">
      <c r="L9448" s="38">
        <f>IF(AND(Colin!$G9448=$B$1,Colin!$H9448=$C$3),Colin!$I9448,)</f>
        <v>0</v>
      </c>
      <c r="M9448" s="38">
        <f>IF(AND(Colin!$G9448=$B$1,Colin!$H9448&lt;=$C$3),Colin!$I9448,)</f>
        <v>0</v>
      </c>
      <c r="N9448" s="38">
        <f>IF(AND(Colin!$G9448=$B$2,Colin!$H9448=$C$3),Colin!$I9448,)</f>
        <v>0</v>
      </c>
      <c r="O9448" s="38">
        <f>IF(AND(Colin!$G9448=$B$2,Colin!$H9448&lt;=$C$3),Colin!$I9448,)</f>
        <v>0</v>
      </c>
      <c r="P9448" s="38">
        <f>IF(Colin!$G9448&lt;$B$2,Colin!$I9448,0)</f>
        <v>0</v>
      </c>
      <c r="Q9448" s="38">
        <f>IF(Colin!$G9448&lt;$B$1,Colin!$I9448,0)</f>
        <v>0</v>
      </c>
    </row>
    <row r="9449" spans="12:17" x14ac:dyDescent="0.25">
      <c r="L9449" s="38">
        <f>IF(AND(Colin!$G9449=$B$1,Colin!$H9449=$C$3),Colin!$I9449,)</f>
        <v>0</v>
      </c>
      <c r="M9449" s="38">
        <f>IF(AND(Colin!$G9449=$B$1,Colin!$H9449&lt;=$C$3),Colin!$I9449,)</f>
        <v>0</v>
      </c>
      <c r="N9449" s="38">
        <f>IF(AND(Colin!$G9449=$B$2,Colin!$H9449=$C$3),Colin!$I9449,)</f>
        <v>0</v>
      </c>
      <c r="O9449" s="38">
        <f>IF(AND(Colin!$G9449=$B$2,Colin!$H9449&lt;=$C$3),Colin!$I9449,)</f>
        <v>0</v>
      </c>
      <c r="P9449" s="38">
        <f>IF(Colin!$G9449&lt;$B$2,Colin!$I9449,0)</f>
        <v>0</v>
      </c>
      <c r="Q9449" s="38">
        <f>IF(Colin!$G9449&lt;$B$1,Colin!$I9449,0)</f>
        <v>0</v>
      </c>
    </row>
    <row r="9450" spans="12:17" x14ac:dyDescent="0.25">
      <c r="L9450" s="38">
        <f>IF(AND(Colin!$G9450=$B$1,Colin!$H9450=$C$3),Colin!$I9450,)</f>
        <v>0</v>
      </c>
      <c r="M9450" s="38">
        <f>IF(AND(Colin!$G9450=$B$1,Colin!$H9450&lt;=$C$3),Colin!$I9450,)</f>
        <v>0</v>
      </c>
      <c r="N9450" s="38">
        <f>IF(AND(Colin!$G9450=$B$2,Colin!$H9450=$C$3),Colin!$I9450,)</f>
        <v>0</v>
      </c>
      <c r="O9450" s="38">
        <f>IF(AND(Colin!$G9450=$B$2,Colin!$H9450&lt;=$C$3),Colin!$I9450,)</f>
        <v>0</v>
      </c>
      <c r="P9450" s="38">
        <f>IF(Colin!$G9450&lt;$B$2,Colin!$I9450,0)</f>
        <v>0</v>
      </c>
      <c r="Q9450" s="38">
        <f>IF(Colin!$G9450&lt;$B$1,Colin!$I9450,0)</f>
        <v>0</v>
      </c>
    </row>
    <row r="9451" spans="12:17" x14ac:dyDescent="0.25">
      <c r="L9451" s="38">
        <f>IF(AND(Colin!$G9451=$B$1,Colin!$H9451=$C$3),Colin!$I9451,)</f>
        <v>0</v>
      </c>
      <c r="M9451" s="38">
        <f>IF(AND(Colin!$G9451=$B$1,Colin!$H9451&lt;=$C$3),Colin!$I9451,)</f>
        <v>0</v>
      </c>
      <c r="N9451" s="38">
        <f>IF(AND(Colin!$G9451=$B$2,Colin!$H9451=$C$3),Colin!$I9451,)</f>
        <v>0</v>
      </c>
      <c r="O9451" s="38">
        <f>IF(AND(Colin!$G9451=$B$2,Colin!$H9451&lt;=$C$3),Colin!$I9451,)</f>
        <v>0</v>
      </c>
      <c r="P9451" s="38">
        <f>IF(Colin!$G9451&lt;$B$2,Colin!$I9451,0)</f>
        <v>0</v>
      </c>
      <c r="Q9451" s="38">
        <f>IF(Colin!$G9451&lt;$B$1,Colin!$I9451,0)</f>
        <v>0</v>
      </c>
    </row>
    <row r="9452" spans="12:17" x14ac:dyDescent="0.25">
      <c r="L9452" s="38">
        <f>IF(AND(Colin!$G9452=$B$1,Colin!$H9452=$C$3),Colin!$I9452,)</f>
        <v>0</v>
      </c>
      <c r="M9452" s="38">
        <f>IF(AND(Colin!$G9452=$B$1,Colin!$H9452&lt;=$C$3),Colin!$I9452,)</f>
        <v>0</v>
      </c>
      <c r="N9452" s="38">
        <f>IF(AND(Colin!$G9452=$B$2,Colin!$H9452=$C$3),Colin!$I9452,)</f>
        <v>0</v>
      </c>
      <c r="O9452" s="38">
        <f>IF(AND(Colin!$G9452=$B$2,Colin!$H9452&lt;=$C$3),Colin!$I9452,)</f>
        <v>0</v>
      </c>
      <c r="P9452" s="38">
        <f>IF(Colin!$G9452&lt;$B$2,Colin!$I9452,0)</f>
        <v>0</v>
      </c>
      <c r="Q9452" s="38">
        <f>IF(Colin!$G9452&lt;$B$1,Colin!$I9452,0)</f>
        <v>0</v>
      </c>
    </row>
    <row r="9453" spans="12:17" x14ac:dyDescent="0.25">
      <c r="L9453" s="38">
        <f>IF(AND(Colin!$G9453=$B$1,Colin!$H9453=$C$3),Colin!$I9453,)</f>
        <v>0</v>
      </c>
      <c r="M9453" s="38">
        <f>IF(AND(Colin!$G9453=$B$1,Colin!$H9453&lt;=$C$3),Colin!$I9453,)</f>
        <v>0</v>
      </c>
      <c r="N9453" s="38">
        <f>IF(AND(Colin!$G9453=$B$2,Colin!$H9453=$C$3),Colin!$I9453,)</f>
        <v>0</v>
      </c>
      <c r="O9453" s="38">
        <f>IF(AND(Colin!$G9453=$B$2,Colin!$H9453&lt;=$C$3),Colin!$I9453,)</f>
        <v>0</v>
      </c>
      <c r="P9453" s="38">
        <f>IF(Colin!$G9453&lt;$B$2,Colin!$I9453,0)</f>
        <v>0</v>
      </c>
      <c r="Q9453" s="38">
        <f>IF(Colin!$G9453&lt;$B$1,Colin!$I9453,0)</f>
        <v>0</v>
      </c>
    </row>
    <row r="9454" spans="12:17" x14ac:dyDescent="0.25">
      <c r="L9454" s="38">
        <f>IF(AND(Colin!$G9454=$B$1,Colin!$H9454=$C$3),Colin!$I9454,)</f>
        <v>0</v>
      </c>
      <c r="M9454" s="38">
        <f>IF(AND(Colin!$G9454=$B$1,Colin!$H9454&lt;=$C$3),Colin!$I9454,)</f>
        <v>0</v>
      </c>
      <c r="N9454" s="38">
        <f>IF(AND(Colin!$G9454=$B$2,Colin!$H9454=$C$3),Colin!$I9454,)</f>
        <v>0</v>
      </c>
      <c r="O9454" s="38">
        <f>IF(AND(Colin!$G9454=$B$2,Colin!$H9454&lt;=$C$3),Colin!$I9454,)</f>
        <v>0</v>
      </c>
      <c r="P9454" s="38">
        <f>IF(Colin!$G9454&lt;$B$2,Colin!$I9454,0)</f>
        <v>0</v>
      </c>
      <c r="Q9454" s="38">
        <f>IF(Colin!$G9454&lt;$B$1,Colin!$I9454,0)</f>
        <v>0</v>
      </c>
    </row>
    <row r="9455" spans="12:17" x14ac:dyDescent="0.25">
      <c r="L9455" s="38">
        <f>IF(AND(Colin!$G9455=$B$1,Colin!$H9455=$C$3),Colin!$I9455,)</f>
        <v>0</v>
      </c>
      <c r="M9455" s="38">
        <f>IF(AND(Colin!$G9455=$B$1,Colin!$H9455&lt;=$C$3),Colin!$I9455,)</f>
        <v>0</v>
      </c>
      <c r="N9455" s="38">
        <f>IF(AND(Colin!$G9455=$B$2,Colin!$H9455=$C$3),Colin!$I9455,)</f>
        <v>0</v>
      </c>
      <c r="O9455" s="38">
        <f>IF(AND(Colin!$G9455=$B$2,Colin!$H9455&lt;=$C$3),Colin!$I9455,)</f>
        <v>0</v>
      </c>
      <c r="P9455" s="38">
        <f>IF(Colin!$G9455&lt;$B$2,Colin!$I9455,0)</f>
        <v>0</v>
      </c>
      <c r="Q9455" s="38">
        <f>IF(Colin!$G9455&lt;$B$1,Colin!$I9455,0)</f>
        <v>0</v>
      </c>
    </row>
    <row r="9456" spans="12:17" x14ac:dyDescent="0.25">
      <c r="L9456" s="38">
        <f>IF(AND(Colin!$G9456=$B$1,Colin!$H9456=$C$3),Colin!$I9456,)</f>
        <v>0</v>
      </c>
      <c r="M9456" s="38">
        <f>IF(AND(Colin!$G9456=$B$1,Colin!$H9456&lt;=$C$3),Colin!$I9456,)</f>
        <v>0</v>
      </c>
      <c r="N9456" s="38">
        <f>IF(AND(Colin!$G9456=$B$2,Colin!$H9456=$C$3),Colin!$I9456,)</f>
        <v>0</v>
      </c>
      <c r="O9456" s="38">
        <f>IF(AND(Colin!$G9456=$B$2,Colin!$H9456&lt;=$C$3),Colin!$I9456,)</f>
        <v>0</v>
      </c>
      <c r="P9456" s="38">
        <f>IF(Colin!$G9456&lt;$B$2,Colin!$I9456,0)</f>
        <v>0</v>
      </c>
      <c r="Q9456" s="38">
        <f>IF(Colin!$G9456&lt;$B$1,Colin!$I9456,0)</f>
        <v>0</v>
      </c>
    </row>
    <row r="9457" spans="12:17" x14ac:dyDescent="0.25">
      <c r="L9457" s="38">
        <f>IF(AND(Colin!$G9457=$B$1,Colin!$H9457=$C$3),Colin!$I9457,)</f>
        <v>0</v>
      </c>
      <c r="M9457" s="38">
        <f>IF(AND(Colin!$G9457=$B$1,Colin!$H9457&lt;=$C$3),Colin!$I9457,)</f>
        <v>0</v>
      </c>
      <c r="N9457" s="38">
        <f>IF(AND(Colin!$G9457=$B$2,Colin!$H9457=$C$3),Colin!$I9457,)</f>
        <v>0</v>
      </c>
      <c r="O9457" s="38">
        <f>IF(AND(Colin!$G9457=$B$2,Colin!$H9457&lt;=$C$3),Colin!$I9457,)</f>
        <v>0</v>
      </c>
      <c r="P9457" s="38">
        <f>IF(Colin!$G9457&lt;$B$2,Colin!$I9457,0)</f>
        <v>0</v>
      </c>
      <c r="Q9457" s="38">
        <f>IF(Colin!$G9457&lt;$B$1,Colin!$I9457,0)</f>
        <v>0</v>
      </c>
    </row>
    <row r="9458" spans="12:17" x14ac:dyDescent="0.25">
      <c r="L9458" s="38">
        <f>IF(AND(Colin!$G9458=$B$1,Colin!$H9458=$C$3),Colin!$I9458,)</f>
        <v>0</v>
      </c>
      <c r="M9458" s="38">
        <f>IF(AND(Colin!$G9458=$B$1,Colin!$H9458&lt;=$C$3),Colin!$I9458,)</f>
        <v>0</v>
      </c>
      <c r="N9458" s="38">
        <f>IF(AND(Colin!$G9458=$B$2,Colin!$H9458=$C$3),Colin!$I9458,)</f>
        <v>0</v>
      </c>
      <c r="O9458" s="38">
        <f>IF(AND(Colin!$G9458=$B$2,Colin!$H9458&lt;=$C$3),Colin!$I9458,)</f>
        <v>0</v>
      </c>
      <c r="P9458" s="38">
        <f>IF(Colin!$G9458&lt;$B$2,Colin!$I9458,0)</f>
        <v>0</v>
      </c>
      <c r="Q9458" s="38">
        <f>IF(Colin!$G9458&lt;$B$1,Colin!$I9458,0)</f>
        <v>0</v>
      </c>
    </row>
    <row r="9459" spans="12:17" x14ac:dyDescent="0.25">
      <c r="L9459" s="38">
        <f>IF(AND(Colin!$G9459=$B$1,Colin!$H9459=$C$3),Colin!$I9459,)</f>
        <v>0</v>
      </c>
      <c r="M9459" s="38">
        <f>IF(AND(Colin!$G9459=$B$1,Colin!$H9459&lt;=$C$3),Colin!$I9459,)</f>
        <v>0</v>
      </c>
      <c r="N9459" s="38">
        <f>IF(AND(Colin!$G9459=$B$2,Colin!$H9459=$C$3),Colin!$I9459,)</f>
        <v>0</v>
      </c>
      <c r="O9459" s="38">
        <f>IF(AND(Colin!$G9459=$B$2,Colin!$H9459&lt;=$C$3),Colin!$I9459,)</f>
        <v>0</v>
      </c>
      <c r="P9459" s="38">
        <f>IF(Colin!$G9459&lt;$B$2,Colin!$I9459,0)</f>
        <v>0</v>
      </c>
      <c r="Q9459" s="38">
        <f>IF(Colin!$G9459&lt;$B$1,Colin!$I9459,0)</f>
        <v>0</v>
      </c>
    </row>
    <row r="9460" spans="12:17" x14ac:dyDescent="0.25">
      <c r="L9460" s="38">
        <f>IF(AND(Colin!$G9460=$B$1,Colin!$H9460=$C$3),Colin!$I9460,)</f>
        <v>0</v>
      </c>
      <c r="M9460" s="38">
        <f>IF(AND(Colin!$G9460=$B$1,Colin!$H9460&lt;=$C$3),Colin!$I9460,)</f>
        <v>0</v>
      </c>
      <c r="N9460" s="38">
        <f>IF(AND(Colin!$G9460=$B$2,Colin!$H9460=$C$3),Colin!$I9460,)</f>
        <v>0</v>
      </c>
      <c r="O9460" s="38">
        <f>IF(AND(Colin!$G9460=$B$2,Colin!$H9460&lt;=$C$3),Colin!$I9460,)</f>
        <v>0</v>
      </c>
      <c r="P9460" s="38">
        <f>IF(Colin!$G9460&lt;$B$2,Colin!$I9460,0)</f>
        <v>0</v>
      </c>
      <c r="Q9460" s="38">
        <f>IF(Colin!$G9460&lt;$B$1,Colin!$I9460,0)</f>
        <v>0</v>
      </c>
    </row>
    <row r="9461" spans="12:17" x14ac:dyDescent="0.25">
      <c r="L9461" s="38">
        <f>IF(AND(Colin!$G9461=$B$1,Colin!$H9461=$C$3),Colin!$I9461,)</f>
        <v>0</v>
      </c>
      <c r="M9461" s="38">
        <f>IF(AND(Colin!$G9461=$B$1,Colin!$H9461&lt;=$C$3),Colin!$I9461,)</f>
        <v>0</v>
      </c>
      <c r="N9461" s="38">
        <f>IF(AND(Colin!$G9461=$B$2,Colin!$H9461=$C$3),Colin!$I9461,)</f>
        <v>0</v>
      </c>
      <c r="O9461" s="38">
        <f>IF(AND(Colin!$G9461=$B$2,Colin!$H9461&lt;=$C$3),Colin!$I9461,)</f>
        <v>0</v>
      </c>
      <c r="P9461" s="38">
        <f>IF(Colin!$G9461&lt;$B$2,Colin!$I9461,0)</f>
        <v>0</v>
      </c>
      <c r="Q9461" s="38">
        <f>IF(Colin!$G9461&lt;$B$1,Colin!$I9461,0)</f>
        <v>0</v>
      </c>
    </row>
    <row r="9462" spans="12:17" x14ac:dyDescent="0.25">
      <c r="L9462" s="38">
        <f>IF(AND(Colin!$G9462=$B$1,Colin!$H9462=$C$3),Colin!$I9462,)</f>
        <v>0</v>
      </c>
      <c r="M9462" s="38">
        <f>IF(AND(Colin!$G9462=$B$1,Colin!$H9462&lt;=$C$3),Colin!$I9462,)</f>
        <v>0</v>
      </c>
      <c r="N9462" s="38">
        <f>IF(AND(Colin!$G9462=$B$2,Colin!$H9462=$C$3),Colin!$I9462,)</f>
        <v>0</v>
      </c>
      <c r="O9462" s="38">
        <f>IF(AND(Colin!$G9462=$B$2,Colin!$H9462&lt;=$C$3),Colin!$I9462,)</f>
        <v>0</v>
      </c>
      <c r="P9462" s="38">
        <f>IF(Colin!$G9462&lt;$B$2,Colin!$I9462,0)</f>
        <v>0</v>
      </c>
      <c r="Q9462" s="38">
        <f>IF(Colin!$G9462&lt;$B$1,Colin!$I9462,0)</f>
        <v>0</v>
      </c>
    </row>
    <row r="9463" spans="12:17" x14ac:dyDescent="0.25">
      <c r="L9463" s="38">
        <f>IF(AND(Colin!$G9463=$B$1,Colin!$H9463=$C$3),Colin!$I9463,)</f>
        <v>0</v>
      </c>
      <c r="M9463" s="38">
        <f>IF(AND(Colin!$G9463=$B$1,Colin!$H9463&lt;=$C$3),Colin!$I9463,)</f>
        <v>0</v>
      </c>
      <c r="N9463" s="38">
        <f>IF(AND(Colin!$G9463=$B$2,Colin!$H9463=$C$3),Colin!$I9463,)</f>
        <v>0</v>
      </c>
      <c r="O9463" s="38">
        <f>IF(AND(Colin!$G9463=$B$2,Colin!$H9463&lt;=$C$3),Colin!$I9463,)</f>
        <v>0</v>
      </c>
      <c r="P9463" s="38">
        <f>IF(Colin!$G9463&lt;$B$2,Colin!$I9463,0)</f>
        <v>0</v>
      </c>
      <c r="Q9463" s="38">
        <f>IF(Colin!$G9463&lt;$B$1,Colin!$I9463,0)</f>
        <v>0</v>
      </c>
    </row>
    <row r="9464" spans="12:17" x14ac:dyDescent="0.25">
      <c r="L9464" s="38">
        <f>IF(AND(Colin!$G9464=$B$1,Colin!$H9464=$C$3),Colin!$I9464,)</f>
        <v>0</v>
      </c>
      <c r="M9464" s="38">
        <f>IF(AND(Colin!$G9464=$B$1,Colin!$H9464&lt;=$C$3),Colin!$I9464,)</f>
        <v>0</v>
      </c>
      <c r="N9464" s="38">
        <f>IF(AND(Colin!$G9464=$B$2,Colin!$H9464=$C$3),Colin!$I9464,)</f>
        <v>0</v>
      </c>
      <c r="O9464" s="38">
        <f>IF(AND(Colin!$G9464=$B$2,Colin!$H9464&lt;=$C$3),Colin!$I9464,)</f>
        <v>0</v>
      </c>
      <c r="P9464" s="38">
        <f>IF(Colin!$G9464&lt;$B$2,Colin!$I9464,0)</f>
        <v>0</v>
      </c>
      <c r="Q9464" s="38">
        <f>IF(Colin!$G9464&lt;$B$1,Colin!$I9464,0)</f>
        <v>0</v>
      </c>
    </row>
    <row r="9465" spans="12:17" x14ac:dyDescent="0.25">
      <c r="L9465" s="38">
        <f>IF(AND(Colin!$G9465=$B$1,Colin!$H9465=$C$3),Colin!$I9465,)</f>
        <v>0</v>
      </c>
      <c r="M9465" s="38">
        <f>IF(AND(Colin!$G9465=$B$1,Colin!$H9465&lt;=$C$3),Colin!$I9465,)</f>
        <v>0</v>
      </c>
      <c r="N9465" s="38">
        <f>IF(AND(Colin!$G9465=$B$2,Colin!$H9465=$C$3),Colin!$I9465,)</f>
        <v>0</v>
      </c>
      <c r="O9465" s="38">
        <f>IF(AND(Colin!$G9465=$B$2,Colin!$H9465&lt;=$C$3),Colin!$I9465,)</f>
        <v>0</v>
      </c>
      <c r="P9465" s="38">
        <f>IF(Colin!$G9465&lt;$B$2,Colin!$I9465,0)</f>
        <v>0</v>
      </c>
      <c r="Q9465" s="38">
        <f>IF(Colin!$G9465&lt;$B$1,Colin!$I9465,0)</f>
        <v>0</v>
      </c>
    </row>
    <row r="9466" spans="12:17" x14ac:dyDescent="0.25">
      <c r="L9466" s="38">
        <f>IF(AND(Colin!$G9466=$B$1,Colin!$H9466=$C$3),Colin!$I9466,)</f>
        <v>0</v>
      </c>
      <c r="M9466" s="38">
        <f>IF(AND(Colin!$G9466=$B$1,Colin!$H9466&lt;=$C$3),Colin!$I9466,)</f>
        <v>0</v>
      </c>
      <c r="N9466" s="38">
        <f>IF(AND(Colin!$G9466=$B$2,Colin!$H9466=$C$3),Colin!$I9466,)</f>
        <v>0</v>
      </c>
      <c r="O9466" s="38">
        <f>IF(AND(Colin!$G9466=$B$2,Colin!$H9466&lt;=$C$3),Colin!$I9466,)</f>
        <v>0</v>
      </c>
      <c r="P9466" s="38">
        <f>IF(Colin!$G9466&lt;$B$2,Colin!$I9466,0)</f>
        <v>0</v>
      </c>
      <c r="Q9466" s="38">
        <f>IF(Colin!$G9466&lt;$B$1,Colin!$I9466,0)</f>
        <v>0</v>
      </c>
    </row>
    <row r="9467" spans="12:17" x14ac:dyDescent="0.25">
      <c r="L9467" s="38">
        <f>IF(AND(Colin!$G9467=$B$1,Colin!$H9467=$C$3),Colin!$I9467,)</f>
        <v>0</v>
      </c>
      <c r="M9467" s="38">
        <f>IF(AND(Colin!$G9467=$B$1,Colin!$H9467&lt;=$C$3),Colin!$I9467,)</f>
        <v>0</v>
      </c>
      <c r="N9467" s="38">
        <f>IF(AND(Colin!$G9467=$B$2,Colin!$H9467=$C$3),Colin!$I9467,)</f>
        <v>0</v>
      </c>
      <c r="O9467" s="38">
        <f>IF(AND(Colin!$G9467=$B$2,Colin!$H9467&lt;=$C$3),Colin!$I9467,)</f>
        <v>0</v>
      </c>
      <c r="P9467" s="38">
        <f>IF(Colin!$G9467&lt;$B$2,Colin!$I9467,0)</f>
        <v>0</v>
      </c>
      <c r="Q9467" s="38">
        <f>IF(Colin!$G9467&lt;$B$1,Colin!$I9467,0)</f>
        <v>0</v>
      </c>
    </row>
    <row r="9468" spans="12:17" x14ac:dyDescent="0.25">
      <c r="L9468" s="38">
        <f>IF(AND(Colin!$G9468=$B$1,Colin!$H9468=$C$3),Colin!$I9468,)</f>
        <v>0</v>
      </c>
      <c r="M9468" s="38">
        <f>IF(AND(Colin!$G9468=$B$1,Colin!$H9468&lt;=$C$3),Colin!$I9468,)</f>
        <v>0</v>
      </c>
      <c r="N9468" s="38">
        <f>IF(AND(Colin!$G9468=$B$2,Colin!$H9468=$C$3),Colin!$I9468,)</f>
        <v>0</v>
      </c>
      <c r="O9468" s="38">
        <f>IF(AND(Colin!$G9468=$B$2,Colin!$H9468&lt;=$C$3),Colin!$I9468,)</f>
        <v>0</v>
      </c>
      <c r="P9468" s="38">
        <f>IF(Colin!$G9468&lt;$B$2,Colin!$I9468,0)</f>
        <v>0</v>
      </c>
      <c r="Q9468" s="38">
        <f>IF(Colin!$G9468&lt;$B$1,Colin!$I9468,0)</f>
        <v>0</v>
      </c>
    </row>
    <row r="9469" spans="12:17" x14ac:dyDescent="0.25">
      <c r="L9469" s="38">
        <f>IF(AND(Colin!$G9469=$B$1,Colin!$H9469=$C$3),Colin!$I9469,)</f>
        <v>0</v>
      </c>
      <c r="M9469" s="38">
        <f>IF(AND(Colin!$G9469=$B$1,Colin!$H9469&lt;=$C$3),Colin!$I9469,)</f>
        <v>0</v>
      </c>
      <c r="N9469" s="38">
        <f>IF(AND(Colin!$G9469=$B$2,Colin!$H9469=$C$3),Colin!$I9469,)</f>
        <v>0</v>
      </c>
      <c r="O9469" s="38">
        <f>IF(AND(Colin!$G9469=$B$2,Colin!$H9469&lt;=$C$3),Colin!$I9469,)</f>
        <v>0</v>
      </c>
      <c r="P9469" s="38">
        <f>IF(Colin!$G9469&lt;$B$2,Colin!$I9469,0)</f>
        <v>0</v>
      </c>
      <c r="Q9469" s="38">
        <f>IF(Colin!$G9469&lt;$B$1,Colin!$I9469,0)</f>
        <v>0</v>
      </c>
    </row>
    <row r="9470" spans="12:17" x14ac:dyDescent="0.25">
      <c r="L9470" s="38">
        <f>IF(AND(Colin!$G9470=$B$1,Colin!$H9470=$C$3),Colin!$I9470,)</f>
        <v>0</v>
      </c>
      <c r="M9470" s="38">
        <f>IF(AND(Colin!$G9470=$B$1,Colin!$H9470&lt;=$C$3),Colin!$I9470,)</f>
        <v>0</v>
      </c>
      <c r="N9470" s="38">
        <f>IF(AND(Colin!$G9470=$B$2,Colin!$H9470=$C$3),Colin!$I9470,)</f>
        <v>0</v>
      </c>
      <c r="O9470" s="38">
        <f>IF(AND(Colin!$G9470=$B$2,Colin!$H9470&lt;=$C$3),Colin!$I9470,)</f>
        <v>0</v>
      </c>
      <c r="P9470" s="38">
        <f>IF(Colin!$G9470&lt;$B$2,Colin!$I9470,0)</f>
        <v>0</v>
      </c>
      <c r="Q9470" s="38">
        <f>IF(Colin!$G9470&lt;$B$1,Colin!$I9470,0)</f>
        <v>0</v>
      </c>
    </row>
    <row r="9471" spans="12:17" x14ac:dyDescent="0.25">
      <c r="L9471" s="38">
        <f>IF(AND(Colin!$G9471=$B$1,Colin!$H9471=$C$3),Colin!$I9471,)</f>
        <v>0</v>
      </c>
      <c r="M9471" s="38">
        <f>IF(AND(Colin!$G9471=$B$1,Colin!$H9471&lt;=$C$3),Colin!$I9471,)</f>
        <v>0</v>
      </c>
      <c r="N9471" s="38">
        <f>IF(AND(Colin!$G9471=$B$2,Colin!$H9471=$C$3),Colin!$I9471,)</f>
        <v>0</v>
      </c>
      <c r="O9471" s="38">
        <f>IF(AND(Colin!$G9471=$B$2,Colin!$H9471&lt;=$C$3),Colin!$I9471,)</f>
        <v>0</v>
      </c>
      <c r="P9471" s="38">
        <f>IF(Colin!$G9471&lt;$B$2,Colin!$I9471,0)</f>
        <v>0</v>
      </c>
      <c r="Q9471" s="38">
        <f>IF(Colin!$G9471&lt;$B$1,Colin!$I9471,0)</f>
        <v>0</v>
      </c>
    </row>
    <row r="9472" spans="12:17" x14ac:dyDescent="0.25">
      <c r="L9472" s="38">
        <f>IF(AND(Colin!$G9472=$B$1,Colin!$H9472=$C$3),Colin!$I9472,)</f>
        <v>0</v>
      </c>
      <c r="M9472" s="38">
        <f>IF(AND(Colin!$G9472=$B$1,Colin!$H9472&lt;=$C$3),Colin!$I9472,)</f>
        <v>0</v>
      </c>
      <c r="N9472" s="38">
        <f>IF(AND(Colin!$G9472=$B$2,Colin!$H9472=$C$3),Colin!$I9472,)</f>
        <v>0</v>
      </c>
      <c r="O9472" s="38">
        <f>IF(AND(Colin!$G9472=$B$2,Colin!$H9472&lt;=$C$3),Colin!$I9472,)</f>
        <v>0</v>
      </c>
      <c r="P9472" s="38">
        <f>IF(Colin!$G9472&lt;$B$2,Colin!$I9472,0)</f>
        <v>0</v>
      </c>
      <c r="Q9472" s="38">
        <f>IF(Colin!$G9472&lt;$B$1,Colin!$I9472,0)</f>
        <v>0</v>
      </c>
    </row>
    <row r="9473" spans="12:17" x14ac:dyDescent="0.25">
      <c r="L9473" s="38">
        <f>IF(AND(Colin!$G9473=$B$1,Colin!$H9473=$C$3),Colin!$I9473,)</f>
        <v>0</v>
      </c>
      <c r="M9473" s="38">
        <f>IF(AND(Colin!$G9473=$B$1,Colin!$H9473&lt;=$C$3),Colin!$I9473,)</f>
        <v>0</v>
      </c>
      <c r="N9473" s="38">
        <f>IF(AND(Colin!$G9473=$B$2,Colin!$H9473=$C$3),Colin!$I9473,)</f>
        <v>0</v>
      </c>
      <c r="O9473" s="38">
        <f>IF(AND(Colin!$G9473=$B$2,Colin!$H9473&lt;=$C$3),Colin!$I9473,)</f>
        <v>0</v>
      </c>
      <c r="P9473" s="38">
        <f>IF(Colin!$G9473&lt;$B$2,Colin!$I9473,0)</f>
        <v>0</v>
      </c>
      <c r="Q9473" s="38">
        <f>IF(Colin!$G9473&lt;$B$1,Colin!$I9473,0)</f>
        <v>0</v>
      </c>
    </row>
    <row r="9474" spans="12:17" x14ac:dyDescent="0.25">
      <c r="L9474" s="38">
        <f>IF(AND(Colin!$G9474=$B$1,Colin!$H9474=$C$3),Colin!$I9474,)</f>
        <v>0</v>
      </c>
      <c r="M9474" s="38">
        <f>IF(AND(Colin!$G9474=$B$1,Colin!$H9474&lt;=$C$3),Colin!$I9474,)</f>
        <v>0</v>
      </c>
      <c r="N9474" s="38">
        <f>IF(AND(Colin!$G9474=$B$2,Colin!$H9474=$C$3),Colin!$I9474,)</f>
        <v>0</v>
      </c>
      <c r="O9474" s="38">
        <f>IF(AND(Colin!$G9474=$B$2,Colin!$H9474&lt;=$C$3),Colin!$I9474,)</f>
        <v>0</v>
      </c>
      <c r="P9474" s="38">
        <f>IF(Colin!$G9474&lt;$B$2,Colin!$I9474,0)</f>
        <v>0</v>
      </c>
      <c r="Q9474" s="38">
        <f>IF(Colin!$G9474&lt;$B$1,Colin!$I9474,0)</f>
        <v>0</v>
      </c>
    </row>
    <row r="9475" spans="12:17" x14ac:dyDescent="0.25">
      <c r="L9475" s="38">
        <f>IF(AND(Colin!$G9475=$B$1,Colin!$H9475=$C$3),Colin!$I9475,)</f>
        <v>0</v>
      </c>
      <c r="M9475" s="38">
        <f>IF(AND(Colin!$G9475=$B$1,Colin!$H9475&lt;=$C$3),Colin!$I9475,)</f>
        <v>0</v>
      </c>
      <c r="N9475" s="38">
        <f>IF(AND(Colin!$G9475=$B$2,Colin!$H9475=$C$3),Colin!$I9475,)</f>
        <v>0</v>
      </c>
      <c r="O9475" s="38">
        <f>IF(AND(Colin!$G9475=$B$2,Colin!$H9475&lt;=$C$3),Colin!$I9475,)</f>
        <v>0</v>
      </c>
      <c r="P9475" s="38">
        <f>IF(Colin!$G9475&lt;$B$2,Colin!$I9475,0)</f>
        <v>0</v>
      </c>
      <c r="Q9475" s="38">
        <f>IF(Colin!$G9475&lt;$B$1,Colin!$I9475,0)</f>
        <v>0</v>
      </c>
    </row>
    <row r="9476" spans="12:17" x14ac:dyDescent="0.25">
      <c r="L9476" s="38">
        <f>IF(AND(Colin!$G9476=$B$1,Colin!$H9476=$C$3),Colin!$I9476,)</f>
        <v>0</v>
      </c>
      <c r="M9476" s="38">
        <f>IF(AND(Colin!$G9476=$B$1,Colin!$H9476&lt;=$C$3),Colin!$I9476,)</f>
        <v>0</v>
      </c>
      <c r="N9476" s="38">
        <f>IF(AND(Colin!$G9476=$B$2,Colin!$H9476=$C$3),Colin!$I9476,)</f>
        <v>0</v>
      </c>
      <c r="O9476" s="38">
        <f>IF(AND(Colin!$G9476=$B$2,Colin!$H9476&lt;=$C$3),Colin!$I9476,)</f>
        <v>0</v>
      </c>
      <c r="P9476" s="38">
        <f>IF(Colin!$G9476&lt;$B$2,Colin!$I9476,0)</f>
        <v>0</v>
      </c>
      <c r="Q9476" s="38">
        <f>IF(Colin!$G9476&lt;$B$1,Colin!$I9476,0)</f>
        <v>0</v>
      </c>
    </row>
    <row r="9477" spans="12:17" x14ac:dyDescent="0.25">
      <c r="L9477" s="38">
        <f>IF(AND(Colin!$G9477=$B$1,Colin!$H9477=$C$3),Colin!$I9477,)</f>
        <v>0</v>
      </c>
      <c r="M9477" s="38">
        <f>IF(AND(Colin!$G9477=$B$1,Colin!$H9477&lt;=$C$3),Colin!$I9477,)</f>
        <v>0</v>
      </c>
      <c r="N9477" s="38">
        <f>IF(AND(Colin!$G9477=$B$2,Colin!$H9477=$C$3),Colin!$I9477,)</f>
        <v>0</v>
      </c>
      <c r="O9477" s="38">
        <f>IF(AND(Colin!$G9477=$B$2,Colin!$H9477&lt;=$C$3),Colin!$I9477,)</f>
        <v>0</v>
      </c>
      <c r="P9477" s="38">
        <f>IF(Colin!$G9477&lt;$B$2,Colin!$I9477,0)</f>
        <v>0</v>
      </c>
      <c r="Q9477" s="38">
        <f>IF(Colin!$G9477&lt;$B$1,Colin!$I9477,0)</f>
        <v>0</v>
      </c>
    </row>
    <row r="9478" spans="12:17" x14ac:dyDescent="0.25">
      <c r="L9478" s="38">
        <f>IF(AND(Colin!$G9478=$B$1,Colin!$H9478=$C$3),Colin!$I9478,)</f>
        <v>0</v>
      </c>
      <c r="M9478" s="38">
        <f>IF(AND(Colin!$G9478=$B$1,Colin!$H9478&lt;=$C$3),Colin!$I9478,)</f>
        <v>0</v>
      </c>
      <c r="N9478" s="38">
        <f>IF(AND(Colin!$G9478=$B$2,Colin!$H9478=$C$3),Colin!$I9478,)</f>
        <v>0</v>
      </c>
      <c r="O9478" s="38">
        <f>IF(AND(Colin!$G9478=$B$2,Colin!$H9478&lt;=$C$3),Colin!$I9478,)</f>
        <v>0</v>
      </c>
      <c r="P9478" s="38">
        <f>IF(Colin!$G9478&lt;$B$2,Colin!$I9478,0)</f>
        <v>0</v>
      </c>
      <c r="Q9478" s="38">
        <f>IF(Colin!$G9478&lt;$B$1,Colin!$I9478,0)</f>
        <v>0</v>
      </c>
    </row>
    <row r="9479" spans="12:17" x14ac:dyDescent="0.25">
      <c r="L9479" s="38">
        <f>IF(AND(Colin!$G9479=$B$1,Colin!$H9479=$C$3),Colin!$I9479,)</f>
        <v>0</v>
      </c>
      <c r="M9479" s="38">
        <f>IF(AND(Colin!$G9479=$B$1,Colin!$H9479&lt;=$C$3),Colin!$I9479,)</f>
        <v>0</v>
      </c>
      <c r="N9479" s="38">
        <f>IF(AND(Colin!$G9479=$B$2,Colin!$H9479=$C$3),Colin!$I9479,)</f>
        <v>0</v>
      </c>
      <c r="O9479" s="38">
        <f>IF(AND(Colin!$G9479=$B$2,Colin!$H9479&lt;=$C$3),Colin!$I9479,)</f>
        <v>0</v>
      </c>
      <c r="P9479" s="38">
        <f>IF(Colin!$G9479&lt;$B$2,Colin!$I9479,0)</f>
        <v>0</v>
      </c>
      <c r="Q9479" s="38">
        <f>IF(Colin!$G9479&lt;$B$1,Colin!$I9479,0)</f>
        <v>0</v>
      </c>
    </row>
    <row r="9480" spans="12:17" x14ac:dyDescent="0.25">
      <c r="L9480" s="38">
        <f>IF(AND(Colin!$G9480=$B$1,Colin!$H9480=$C$3),Colin!$I9480,)</f>
        <v>0</v>
      </c>
      <c r="M9480" s="38">
        <f>IF(AND(Colin!$G9480=$B$1,Colin!$H9480&lt;=$C$3),Colin!$I9480,)</f>
        <v>0</v>
      </c>
      <c r="N9480" s="38">
        <f>IF(AND(Colin!$G9480=$B$2,Colin!$H9480=$C$3),Colin!$I9480,)</f>
        <v>0</v>
      </c>
      <c r="O9480" s="38">
        <f>IF(AND(Colin!$G9480=$B$2,Colin!$H9480&lt;=$C$3),Colin!$I9480,)</f>
        <v>0</v>
      </c>
      <c r="P9480" s="38">
        <f>IF(Colin!$G9480&lt;$B$2,Colin!$I9480,0)</f>
        <v>0</v>
      </c>
      <c r="Q9480" s="38">
        <f>IF(Colin!$G9480&lt;$B$1,Colin!$I9480,0)</f>
        <v>0</v>
      </c>
    </row>
    <row r="9481" spans="12:17" x14ac:dyDescent="0.25">
      <c r="L9481" s="38">
        <f>IF(AND(Colin!$G9481=$B$1,Colin!$H9481=$C$3),Colin!$I9481,)</f>
        <v>0</v>
      </c>
      <c r="M9481" s="38">
        <f>IF(AND(Colin!$G9481=$B$1,Colin!$H9481&lt;=$C$3),Colin!$I9481,)</f>
        <v>0</v>
      </c>
      <c r="N9481" s="38">
        <f>IF(AND(Colin!$G9481=$B$2,Colin!$H9481=$C$3),Colin!$I9481,)</f>
        <v>0</v>
      </c>
      <c r="O9481" s="38">
        <f>IF(AND(Colin!$G9481=$B$2,Colin!$H9481&lt;=$C$3),Colin!$I9481,)</f>
        <v>0</v>
      </c>
      <c r="P9481" s="38">
        <f>IF(Colin!$G9481&lt;$B$2,Colin!$I9481,0)</f>
        <v>0</v>
      </c>
      <c r="Q9481" s="38">
        <f>IF(Colin!$G9481&lt;$B$1,Colin!$I9481,0)</f>
        <v>0</v>
      </c>
    </row>
    <row r="9482" spans="12:17" x14ac:dyDescent="0.25">
      <c r="L9482" s="38">
        <f>IF(AND(Colin!$G9482=$B$1,Colin!$H9482=$C$3),Colin!$I9482,)</f>
        <v>0</v>
      </c>
      <c r="M9482" s="38">
        <f>IF(AND(Colin!$G9482=$B$1,Colin!$H9482&lt;=$C$3),Colin!$I9482,)</f>
        <v>0</v>
      </c>
      <c r="N9482" s="38">
        <f>IF(AND(Colin!$G9482=$B$2,Colin!$H9482=$C$3),Colin!$I9482,)</f>
        <v>0</v>
      </c>
      <c r="O9482" s="38">
        <f>IF(AND(Colin!$G9482=$B$2,Colin!$H9482&lt;=$C$3),Colin!$I9482,)</f>
        <v>0</v>
      </c>
      <c r="P9482" s="38">
        <f>IF(Colin!$G9482&lt;$B$2,Colin!$I9482,0)</f>
        <v>0</v>
      </c>
      <c r="Q9482" s="38">
        <f>IF(Colin!$G9482&lt;$B$1,Colin!$I9482,0)</f>
        <v>0</v>
      </c>
    </row>
    <row r="9483" spans="12:17" x14ac:dyDescent="0.25">
      <c r="L9483" s="38">
        <f>IF(AND(Colin!$G9483=$B$1,Colin!$H9483=$C$3),Colin!$I9483,)</f>
        <v>0</v>
      </c>
      <c r="M9483" s="38">
        <f>IF(AND(Colin!$G9483=$B$1,Colin!$H9483&lt;=$C$3),Colin!$I9483,)</f>
        <v>0</v>
      </c>
      <c r="N9483" s="38">
        <f>IF(AND(Colin!$G9483=$B$2,Colin!$H9483=$C$3),Colin!$I9483,)</f>
        <v>0</v>
      </c>
      <c r="O9483" s="38">
        <f>IF(AND(Colin!$G9483=$B$2,Colin!$H9483&lt;=$C$3),Colin!$I9483,)</f>
        <v>0</v>
      </c>
      <c r="P9483" s="38">
        <f>IF(Colin!$G9483&lt;$B$2,Colin!$I9483,0)</f>
        <v>0</v>
      </c>
      <c r="Q9483" s="38">
        <f>IF(Colin!$G9483&lt;$B$1,Colin!$I9483,0)</f>
        <v>0</v>
      </c>
    </row>
    <row r="9484" spans="12:17" x14ac:dyDescent="0.25">
      <c r="L9484" s="38">
        <f>IF(AND(Colin!$G9484=$B$1,Colin!$H9484=$C$3),Colin!$I9484,)</f>
        <v>0</v>
      </c>
      <c r="M9484" s="38">
        <f>IF(AND(Colin!$G9484=$B$1,Colin!$H9484&lt;=$C$3),Colin!$I9484,)</f>
        <v>0</v>
      </c>
      <c r="N9484" s="38">
        <f>IF(AND(Colin!$G9484=$B$2,Colin!$H9484=$C$3),Colin!$I9484,)</f>
        <v>0</v>
      </c>
      <c r="O9484" s="38">
        <f>IF(AND(Colin!$G9484=$B$2,Colin!$H9484&lt;=$C$3),Colin!$I9484,)</f>
        <v>0</v>
      </c>
      <c r="P9484" s="38">
        <f>IF(Colin!$G9484&lt;$B$2,Colin!$I9484,0)</f>
        <v>0</v>
      </c>
      <c r="Q9484" s="38">
        <f>IF(Colin!$G9484&lt;$B$1,Colin!$I9484,0)</f>
        <v>0</v>
      </c>
    </row>
    <row r="9485" spans="12:17" x14ac:dyDescent="0.25">
      <c r="L9485" s="38">
        <f>IF(AND(Colin!$G9485=$B$1,Colin!$H9485=$C$3),Colin!$I9485,)</f>
        <v>0</v>
      </c>
      <c r="M9485" s="38">
        <f>IF(AND(Colin!$G9485=$B$1,Colin!$H9485&lt;=$C$3),Colin!$I9485,)</f>
        <v>0</v>
      </c>
      <c r="N9485" s="38">
        <f>IF(AND(Colin!$G9485=$B$2,Colin!$H9485=$C$3),Colin!$I9485,)</f>
        <v>0</v>
      </c>
      <c r="O9485" s="38">
        <f>IF(AND(Colin!$G9485=$B$2,Colin!$H9485&lt;=$C$3),Colin!$I9485,)</f>
        <v>0</v>
      </c>
      <c r="P9485" s="38">
        <f>IF(Colin!$G9485&lt;$B$2,Colin!$I9485,0)</f>
        <v>0</v>
      </c>
      <c r="Q9485" s="38">
        <f>IF(Colin!$G9485&lt;$B$1,Colin!$I9485,0)</f>
        <v>0</v>
      </c>
    </row>
    <row r="9486" spans="12:17" x14ac:dyDescent="0.25">
      <c r="L9486" s="38">
        <f>IF(AND(Colin!$G9486=$B$1,Colin!$H9486=$C$3),Colin!$I9486,)</f>
        <v>0</v>
      </c>
      <c r="M9486" s="38">
        <f>IF(AND(Colin!$G9486=$B$1,Colin!$H9486&lt;=$C$3),Colin!$I9486,)</f>
        <v>0</v>
      </c>
      <c r="N9486" s="38">
        <f>IF(AND(Colin!$G9486=$B$2,Colin!$H9486=$C$3),Colin!$I9486,)</f>
        <v>0</v>
      </c>
      <c r="O9486" s="38">
        <f>IF(AND(Colin!$G9486=$B$2,Colin!$H9486&lt;=$C$3),Colin!$I9486,)</f>
        <v>0</v>
      </c>
      <c r="P9486" s="38">
        <f>IF(Colin!$G9486&lt;$B$2,Colin!$I9486,0)</f>
        <v>0</v>
      </c>
      <c r="Q9486" s="38">
        <f>IF(Colin!$G9486&lt;$B$1,Colin!$I9486,0)</f>
        <v>0</v>
      </c>
    </row>
    <row r="9487" spans="12:17" x14ac:dyDescent="0.25">
      <c r="L9487" s="38">
        <f>IF(AND(Colin!$G9487=$B$1,Colin!$H9487=$C$3),Colin!$I9487,)</f>
        <v>0</v>
      </c>
      <c r="M9487" s="38">
        <f>IF(AND(Colin!$G9487=$B$1,Colin!$H9487&lt;=$C$3),Colin!$I9487,)</f>
        <v>0</v>
      </c>
      <c r="N9487" s="38">
        <f>IF(AND(Colin!$G9487=$B$2,Colin!$H9487=$C$3),Colin!$I9487,)</f>
        <v>0</v>
      </c>
      <c r="O9487" s="38">
        <f>IF(AND(Colin!$G9487=$B$2,Colin!$H9487&lt;=$C$3),Colin!$I9487,)</f>
        <v>0</v>
      </c>
      <c r="P9487" s="38">
        <f>IF(Colin!$G9487&lt;$B$2,Colin!$I9487,0)</f>
        <v>0</v>
      </c>
      <c r="Q9487" s="38">
        <f>IF(Colin!$G9487&lt;$B$1,Colin!$I9487,0)</f>
        <v>0</v>
      </c>
    </row>
    <row r="9488" spans="12:17" x14ac:dyDescent="0.25">
      <c r="L9488" s="38">
        <f>IF(AND(Colin!$G9488=$B$1,Colin!$H9488=$C$3),Colin!$I9488,)</f>
        <v>0</v>
      </c>
      <c r="M9488" s="38">
        <f>IF(AND(Colin!$G9488=$B$1,Colin!$H9488&lt;=$C$3),Colin!$I9488,)</f>
        <v>0</v>
      </c>
      <c r="N9488" s="38">
        <f>IF(AND(Colin!$G9488=$B$2,Colin!$H9488=$C$3),Colin!$I9488,)</f>
        <v>0</v>
      </c>
      <c r="O9488" s="38">
        <f>IF(AND(Colin!$G9488=$B$2,Colin!$H9488&lt;=$C$3),Colin!$I9488,)</f>
        <v>0</v>
      </c>
      <c r="P9488" s="38">
        <f>IF(Colin!$G9488&lt;$B$2,Colin!$I9488,0)</f>
        <v>0</v>
      </c>
      <c r="Q9488" s="38">
        <f>IF(Colin!$G9488&lt;$B$1,Colin!$I9488,0)</f>
        <v>0</v>
      </c>
    </row>
    <row r="9489" spans="12:17" x14ac:dyDescent="0.25">
      <c r="L9489" s="38">
        <f>IF(AND(Colin!$G9489=$B$1,Colin!$H9489=$C$3),Colin!$I9489,)</f>
        <v>0</v>
      </c>
      <c r="M9489" s="38">
        <f>IF(AND(Colin!$G9489=$B$1,Colin!$H9489&lt;=$C$3),Colin!$I9489,)</f>
        <v>0</v>
      </c>
      <c r="N9489" s="38">
        <f>IF(AND(Colin!$G9489=$B$2,Colin!$H9489=$C$3),Colin!$I9489,)</f>
        <v>0</v>
      </c>
      <c r="O9489" s="38">
        <f>IF(AND(Colin!$G9489=$B$2,Colin!$H9489&lt;=$C$3),Colin!$I9489,)</f>
        <v>0</v>
      </c>
      <c r="P9489" s="38">
        <f>IF(Colin!$G9489&lt;$B$2,Colin!$I9489,0)</f>
        <v>0</v>
      </c>
      <c r="Q9489" s="38">
        <f>IF(Colin!$G9489&lt;$B$1,Colin!$I9489,0)</f>
        <v>0</v>
      </c>
    </row>
    <row r="9490" spans="12:17" x14ac:dyDescent="0.25">
      <c r="L9490" s="38">
        <f>IF(AND(Colin!$G9490=$B$1,Colin!$H9490=$C$3),Colin!$I9490,)</f>
        <v>0</v>
      </c>
      <c r="M9490" s="38">
        <f>IF(AND(Colin!$G9490=$B$1,Colin!$H9490&lt;=$C$3),Colin!$I9490,)</f>
        <v>0</v>
      </c>
      <c r="N9490" s="38">
        <f>IF(AND(Colin!$G9490=$B$2,Colin!$H9490=$C$3),Colin!$I9490,)</f>
        <v>0</v>
      </c>
      <c r="O9490" s="38">
        <f>IF(AND(Colin!$G9490=$B$2,Colin!$H9490&lt;=$C$3),Colin!$I9490,)</f>
        <v>0</v>
      </c>
      <c r="P9490" s="38">
        <f>IF(Colin!$G9490&lt;$B$2,Colin!$I9490,0)</f>
        <v>0</v>
      </c>
      <c r="Q9490" s="38">
        <f>IF(Colin!$G9490&lt;$B$1,Colin!$I9490,0)</f>
        <v>0</v>
      </c>
    </row>
    <row r="9491" spans="12:17" x14ac:dyDescent="0.25">
      <c r="L9491" s="38">
        <f>IF(AND(Colin!$G9491=$B$1,Colin!$H9491=$C$3),Colin!$I9491,)</f>
        <v>0</v>
      </c>
      <c r="M9491" s="38">
        <f>IF(AND(Colin!$G9491=$B$1,Colin!$H9491&lt;=$C$3),Colin!$I9491,)</f>
        <v>0</v>
      </c>
      <c r="N9491" s="38">
        <f>IF(AND(Colin!$G9491=$B$2,Colin!$H9491=$C$3),Colin!$I9491,)</f>
        <v>0</v>
      </c>
      <c r="O9491" s="38">
        <f>IF(AND(Colin!$G9491=$B$2,Colin!$H9491&lt;=$C$3),Colin!$I9491,)</f>
        <v>0</v>
      </c>
      <c r="P9491" s="38">
        <f>IF(Colin!$G9491&lt;$B$2,Colin!$I9491,0)</f>
        <v>0</v>
      </c>
      <c r="Q9491" s="38">
        <f>IF(Colin!$G9491&lt;$B$1,Colin!$I9491,0)</f>
        <v>0</v>
      </c>
    </row>
    <row r="9492" spans="12:17" x14ac:dyDescent="0.25">
      <c r="L9492" s="38">
        <f>IF(AND(Colin!$G9492=$B$1,Colin!$H9492=$C$3),Colin!$I9492,)</f>
        <v>0</v>
      </c>
      <c r="M9492" s="38">
        <f>IF(AND(Colin!$G9492=$B$1,Colin!$H9492&lt;=$C$3),Colin!$I9492,)</f>
        <v>0</v>
      </c>
      <c r="N9492" s="38">
        <f>IF(AND(Colin!$G9492=$B$2,Colin!$H9492=$C$3),Colin!$I9492,)</f>
        <v>0</v>
      </c>
      <c r="O9492" s="38">
        <f>IF(AND(Colin!$G9492=$B$2,Colin!$H9492&lt;=$C$3),Colin!$I9492,)</f>
        <v>0</v>
      </c>
      <c r="P9492" s="38">
        <f>IF(Colin!$G9492&lt;$B$2,Colin!$I9492,0)</f>
        <v>0</v>
      </c>
      <c r="Q9492" s="38">
        <f>IF(Colin!$G9492&lt;$B$1,Colin!$I9492,0)</f>
        <v>0</v>
      </c>
    </row>
    <row r="9493" spans="12:17" x14ac:dyDescent="0.25">
      <c r="L9493" s="38">
        <f>IF(AND(Colin!$G9493=$B$1,Colin!$H9493=$C$3),Colin!$I9493,)</f>
        <v>0</v>
      </c>
      <c r="M9493" s="38">
        <f>IF(AND(Colin!$G9493=$B$1,Colin!$H9493&lt;=$C$3),Colin!$I9493,)</f>
        <v>0</v>
      </c>
      <c r="N9493" s="38">
        <f>IF(AND(Colin!$G9493=$B$2,Colin!$H9493=$C$3),Colin!$I9493,)</f>
        <v>0</v>
      </c>
      <c r="O9493" s="38">
        <f>IF(AND(Colin!$G9493=$B$2,Colin!$H9493&lt;=$C$3),Colin!$I9493,)</f>
        <v>0</v>
      </c>
      <c r="P9493" s="38">
        <f>IF(Colin!$G9493&lt;$B$2,Colin!$I9493,0)</f>
        <v>0</v>
      </c>
      <c r="Q9493" s="38">
        <f>IF(Colin!$G9493&lt;$B$1,Colin!$I9493,0)</f>
        <v>0</v>
      </c>
    </row>
    <row r="9494" spans="12:17" x14ac:dyDescent="0.25">
      <c r="L9494" s="38">
        <f>IF(AND(Colin!$G9494=$B$1,Colin!$H9494=$C$3),Colin!$I9494,)</f>
        <v>0</v>
      </c>
      <c r="M9494" s="38">
        <f>IF(AND(Colin!$G9494=$B$1,Colin!$H9494&lt;=$C$3),Colin!$I9494,)</f>
        <v>0</v>
      </c>
      <c r="N9494" s="38">
        <f>IF(AND(Colin!$G9494=$B$2,Colin!$H9494=$C$3),Colin!$I9494,)</f>
        <v>0</v>
      </c>
      <c r="O9494" s="38">
        <f>IF(AND(Colin!$G9494=$B$2,Colin!$H9494&lt;=$C$3),Colin!$I9494,)</f>
        <v>0</v>
      </c>
      <c r="P9494" s="38">
        <f>IF(Colin!$G9494&lt;$B$2,Colin!$I9494,0)</f>
        <v>0</v>
      </c>
      <c r="Q9494" s="38">
        <f>IF(Colin!$G9494&lt;$B$1,Colin!$I9494,0)</f>
        <v>0</v>
      </c>
    </row>
    <row r="9495" spans="12:17" x14ac:dyDescent="0.25">
      <c r="L9495" s="38">
        <f>IF(AND(Colin!$G9495=$B$1,Colin!$H9495=$C$3),Colin!$I9495,)</f>
        <v>0</v>
      </c>
      <c r="M9495" s="38">
        <f>IF(AND(Colin!$G9495=$B$1,Colin!$H9495&lt;=$C$3),Colin!$I9495,)</f>
        <v>0</v>
      </c>
      <c r="N9495" s="38">
        <f>IF(AND(Colin!$G9495=$B$2,Colin!$H9495=$C$3),Colin!$I9495,)</f>
        <v>0</v>
      </c>
      <c r="O9495" s="38">
        <f>IF(AND(Colin!$G9495=$B$2,Colin!$H9495&lt;=$C$3),Colin!$I9495,)</f>
        <v>0</v>
      </c>
      <c r="P9495" s="38">
        <f>IF(Colin!$G9495&lt;$B$2,Colin!$I9495,0)</f>
        <v>0</v>
      </c>
      <c r="Q9495" s="38">
        <f>IF(Colin!$G9495&lt;$B$1,Colin!$I9495,0)</f>
        <v>0</v>
      </c>
    </row>
    <row r="9496" spans="12:17" x14ac:dyDescent="0.25">
      <c r="L9496" s="38">
        <f>IF(AND(Colin!$G9496=$B$1,Colin!$H9496=$C$3),Colin!$I9496,)</f>
        <v>0</v>
      </c>
      <c r="M9496" s="38">
        <f>IF(AND(Colin!$G9496=$B$1,Colin!$H9496&lt;=$C$3),Colin!$I9496,)</f>
        <v>0</v>
      </c>
      <c r="N9496" s="38">
        <f>IF(AND(Colin!$G9496=$B$2,Colin!$H9496=$C$3),Colin!$I9496,)</f>
        <v>0</v>
      </c>
      <c r="O9496" s="38">
        <f>IF(AND(Colin!$G9496=$B$2,Colin!$H9496&lt;=$C$3),Colin!$I9496,)</f>
        <v>0</v>
      </c>
      <c r="P9496" s="38">
        <f>IF(Colin!$G9496&lt;$B$2,Colin!$I9496,0)</f>
        <v>0</v>
      </c>
      <c r="Q9496" s="38">
        <f>IF(Colin!$G9496&lt;$B$1,Colin!$I9496,0)</f>
        <v>0</v>
      </c>
    </row>
    <row r="9497" spans="12:17" x14ac:dyDescent="0.25">
      <c r="L9497" s="38">
        <f>IF(AND(Colin!$G9497=$B$1,Colin!$H9497=$C$3),Colin!$I9497,)</f>
        <v>0</v>
      </c>
      <c r="M9497" s="38">
        <f>IF(AND(Colin!$G9497=$B$1,Colin!$H9497&lt;=$C$3),Colin!$I9497,)</f>
        <v>0</v>
      </c>
      <c r="N9497" s="38">
        <f>IF(AND(Colin!$G9497=$B$2,Colin!$H9497=$C$3),Colin!$I9497,)</f>
        <v>0</v>
      </c>
      <c r="O9497" s="38">
        <f>IF(AND(Colin!$G9497=$B$2,Colin!$H9497&lt;=$C$3),Colin!$I9497,)</f>
        <v>0</v>
      </c>
      <c r="P9497" s="38">
        <f>IF(Colin!$G9497&lt;$B$2,Colin!$I9497,0)</f>
        <v>0</v>
      </c>
      <c r="Q9497" s="38">
        <f>IF(Colin!$G9497&lt;$B$1,Colin!$I9497,0)</f>
        <v>0</v>
      </c>
    </row>
    <row r="9498" spans="12:17" x14ac:dyDescent="0.25">
      <c r="L9498" s="38">
        <f>IF(AND(Colin!$G9498=$B$1,Colin!$H9498=$C$3),Colin!$I9498,)</f>
        <v>0</v>
      </c>
      <c r="M9498" s="38">
        <f>IF(AND(Colin!$G9498=$B$1,Colin!$H9498&lt;=$C$3),Colin!$I9498,)</f>
        <v>0</v>
      </c>
      <c r="N9498" s="38">
        <f>IF(AND(Colin!$G9498=$B$2,Colin!$H9498=$C$3),Colin!$I9498,)</f>
        <v>0</v>
      </c>
      <c r="O9498" s="38">
        <f>IF(AND(Colin!$G9498=$B$2,Colin!$H9498&lt;=$C$3),Colin!$I9498,)</f>
        <v>0</v>
      </c>
      <c r="P9498" s="38">
        <f>IF(Colin!$G9498&lt;$B$2,Colin!$I9498,0)</f>
        <v>0</v>
      </c>
      <c r="Q9498" s="38">
        <f>IF(Colin!$G9498&lt;$B$1,Colin!$I9498,0)</f>
        <v>0</v>
      </c>
    </row>
    <row r="9499" spans="12:17" x14ac:dyDescent="0.25">
      <c r="L9499" s="38">
        <f>IF(AND(Colin!$G9499=$B$1,Colin!$H9499=$C$3),Colin!$I9499,)</f>
        <v>0</v>
      </c>
      <c r="M9499" s="38">
        <f>IF(AND(Colin!$G9499=$B$1,Colin!$H9499&lt;=$C$3),Colin!$I9499,)</f>
        <v>0</v>
      </c>
      <c r="N9499" s="38">
        <f>IF(AND(Colin!$G9499=$B$2,Colin!$H9499=$C$3),Colin!$I9499,)</f>
        <v>0</v>
      </c>
      <c r="O9499" s="38">
        <f>IF(AND(Colin!$G9499=$B$2,Colin!$H9499&lt;=$C$3),Colin!$I9499,)</f>
        <v>0</v>
      </c>
      <c r="P9499" s="38">
        <f>IF(Colin!$G9499&lt;$B$2,Colin!$I9499,0)</f>
        <v>0</v>
      </c>
      <c r="Q9499" s="38">
        <f>IF(Colin!$G9499&lt;$B$1,Colin!$I9499,0)</f>
        <v>0</v>
      </c>
    </row>
    <row r="9500" spans="12:17" x14ac:dyDescent="0.25">
      <c r="L9500" s="38">
        <f>IF(AND(Colin!$G9500=$B$1,Colin!$H9500=$C$3),Colin!$I9500,)</f>
        <v>0</v>
      </c>
      <c r="M9500" s="38">
        <f>IF(AND(Colin!$G9500=$B$1,Colin!$H9500&lt;=$C$3),Colin!$I9500,)</f>
        <v>0</v>
      </c>
      <c r="N9500" s="38">
        <f>IF(AND(Colin!$G9500=$B$2,Colin!$H9500=$C$3),Colin!$I9500,)</f>
        <v>0</v>
      </c>
      <c r="O9500" s="38">
        <f>IF(AND(Colin!$G9500=$B$2,Colin!$H9500&lt;=$C$3),Colin!$I9500,)</f>
        <v>0</v>
      </c>
      <c r="P9500" s="38">
        <f>IF(Colin!$G9500&lt;$B$2,Colin!$I9500,0)</f>
        <v>0</v>
      </c>
      <c r="Q9500" s="38">
        <f>IF(Colin!$G9500&lt;$B$1,Colin!$I9500,0)</f>
        <v>0</v>
      </c>
    </row>
    <row r="9501" spans="12:17" x14ac:dyDescent="0.25">
      <c r="L9501" s="38">
        <f>IF(AND(Colin!$G9501=$B$1,Colin!$H9501=$C$3),Colin!$I9501,)</f>
        <v>0</v>
      </c>
      <c r="M9501" s="38">
        <f>IF(AND(Colin!$G9501=$B$1,Colin!$H9501&lt;=$C$3),Colin!$I9501,)</f>
        <v>0</v>
      </c>
      <c r="N9501" s="38">
        <f>IF(AND(Colin!$G9501=$B$2,Colin!$H9501=$C$3),Colin!$I9501,)</f>
        <v>0</v>
      </c>
      <c r="O9501" s="38">
        <f>IF(AND(Colin!$G9501=$B$2,Colin!$H9501&lt;=$C$3),Colin!$I9501,)</f>
        <v>0</v>
      </c>
      <c r="P9501" s="38">
        <f>IF(Colin!$G9501&lt;$B$2,Colin!$I9501,0)</f>
        <v>0</v>
      </c>
      <c r="Q9501" s="38">
        <f>IF(Colin!$G9501&lt;$B$1,Colin!$I9501,0)</f>
        <v>0</v>
      </c>
    </row>
    <row r="9502" spans="12:17" x14ac:dyDescent="0.25">
      <c r="L9502" s="38">
        <f>IF(AND(Colin!$G9502=$B$1,Colin!$H9502=$C$3),Colin!$I9502,)</f>
        <v>0</v>
      </c>
      <c r="M9502" s="38">
        <f>IF(AND(Colin!$G9502=$B$1,Colin!$H9502&lt;=$C$3),Colin!$I9502,)</f>
        <v>0</v>
      </c>
      <c r="N9502" s="38">
        <f>IF(AND(Colin!$G9502=$B$2,Colin!$H9502=$C$3),Colin!$I9502,)</f>
        <v>0</v>
      </c>
      <c r="O9502" s="38">
        <f>IF(AND(Colin!$G9502=$B$2,Colin!$H9502&lt;=$C$3),Colin!$I9502,)</f>
        <v>0</v>
      </c>
      <c r="P9502" s="38">
        <f>IF(Colin!$G9502&lt;$B$2,Colin!$I9502,0)</f>
        <v>0</v>
      </c>
      <c r="Q9502" s="38">
        <f>IF(Colin!$G9502&lt;$B$1,Colin!$I9502,0)</f>
        <v>0</v>
      </c>
    </row>
    <row r="9503" spans="12:17" x14ac:dyDescent="0.25">
      <c r="L9503" s="38">
        <f>IF(AND(Colin!$G9503=$B$1,Colin!$H9503=$C$3),Colin!$I9503,)</f>
        <v>0</v>
      </c>
      <c r="M9503" s="38">
        <f>IF(AND(Colin!$G9503=$B$1,Colin!$H9503&lt;=$C$3),Colin!$I9503,)</f>
        <v>0</v>
      </c>
      <c r="N9503" s="38">
        <f>IF(AND(Colin!$G9503=$B$2,Colin!$H9503=$C$3),Colin!$I9503,)</f>
        <v>0</v>
      </c>
      <c r="O9503" s="38">
        <f>IF(AND(Colin!$G9503=$B$2,Colin!$H9503&lt;=$C$3),Colin!$I9503,)</f>
        <v>0</v>
      </c>
      <c r="P9503" s="38">
        <f>IF(Colin!$G9503&lt;$B$2,Colin!$I9503,0)</f>
        <v>0</v>
      </c>
      <c r="Q9503" s="38">
        <f>IF(Colin!$G9503&lt;$B$1,Colin!$I9503,0)</f>
        <v>0</v>
      </c>
    </row>
    <row r="9504" spans="12:17" x14ac:dyDescent="0.25">
      <c r="L9504" s="38">
        <f>IF(AND(Colin!$G9504=$B$1,Colin!$H9504=$C$3),Colin!$I9504,)</f>
        <v>0</v>
      </c>
      <c r="M9504" s="38">
        <f>IF(AND(Colin!$G9504=$B$1,Colin!$H9504&lt;=$C$3),Colin!$I9504,)</f>
        <v>0</v>
      </c>
      <c r="N9504" s="38">
        <f>IF(AND(Colin!$G9504=$B$2,Colin!$H9504=$C$3),Colin!$I9504,)</f>
        <v>0</v>
      </c>
      <c r="O9504" s="38">
        <f>IF(AND(Colin!$G9504=$B$2,Colin!$H9504&lt;=$C$3),Colin!$I9504,)</f>
        <v>0</v>
      </c>
      <c r="P9504" s="38">
        <f>IF(Colin!$G9504&lt;$B$2,Colin!$I9504,0)</f>
        <v>0</v>
      </c>
      <c r="Q9504" s="38">
        <f>IF(Colin!$G9504&lt;$B$1,Colin!$I9504,0)</f>
        <v>0</v>
      </c>
    </row>
    <row r="9505" spans="12:17" x14ac:dyDescent="0.25">
      <c r="L9505" s="38">
        <f>IF(AND(Colin!$G9505=$B$1,Colin!$H9505=$C$3),Colin!$I9505,)</f>
        <v>0</v>
      </c>
      <c r="M9505" s="38">
        <f>IF(AND(Colin!$G9505=$B$1,Colin!$H9505&lt;=$C$3),Colin!$I9505,)</f>
        <v>0</v>
      </c>
      <c r="N9505" s="38">
        <f>IF(AND(Colin!$G9505=$B$2,Colin!$H9505=$C$3),Colin!$I9505,)</f>
        <v>0</v>
      </c>
      <c r="O9505" s="38">
        <f>IF(AND(Colin!$G9505=$B$2,Colin!$H9505&lt;=$C$3),Colin!$I9505,)</f>
        <v>0</v>
      </c>
      <c r="P9505" s="38">
        <f>IF(Colin!$G9505&lt;$B$2,Colin!$I9505,0)</f>
        <v>0</v>
      </c>
      <c r="Q9505" s="38">
        <f>IF(Colin!$G9505&lt;$B$1,Colin!$I9505,0)</f>
        <v>0</v>
      </c>
    </row>
    <row r="9506" spans="12:17" x14ac:dyDescent="0.25">
      <c r="L9506" s="38">
        <f>IF(AND(Colin!$G9506=$B$1,Colin!$H9506=$C$3),Colin!$I9506,)</f>
        <v>0</v>
      </c>
      <c r="M9506" s="38">
        <f>IF(AND(Colin!$G9506=$B$1,Colin!$H9506&lt;=$C$3),Colin!$I9506,)</f>
        <v>0</v>
      </c>
      <c r="N9506" s="38">
        <f>IF(AND(Colin!$G9506=$B$2,Colin!$H9506=$C$3),Colin!$I9506,)</f>
        <v>0</v>
      </c>
      <c r="O9506" s="38">
        <f>IF(AND(Colin!$G9506=$B$2,Colin!$H9506&lt;=$C$3),Colin!$I9506,)</f>
        <v>0</v>
      </c>
      <c r="P9506" s="38">
        <f>IF(Colin!$G9506&lt;$B$2,Colin!$I9506,0)</f>
        <v>0</v>
      </c>
      <c r="Q9506" s="38">
        <f>IF(Colin!$G9506&lt;$B$1,Colin!$I9506,0)</f>
        <v>0</v>
      </c>
    </row>
    <row r="9507" spans="12:17" x14ac:dyDescent="0.25">
      <c r="L9507" s="38">
        <f>IF(AND(Colin!$G9507=$B$1,Colin!$H9507=$C$3),Colin!$I9507,)</f>
        <v>0</v>
      </c>
      <c r="M9507" s="38">
        <f>IF(AND(Colin!$G9507=$B$1,Colin!$H9507&lt;=$C$3),Colin!$I9507,)</f>
        <v>0</v>
      </c>
      <c r="N9507" s="38">
        <f>IF(AND(Colin!$G9507=$B$2,Colin!$H9507=$C$3),Colin!$I9507,)</f>
        <v>0</v>
      </c>
      <c r="O9507" s="38">
        <f>IF(AND(Colin!$G9507=$B$2,Colin!$H9507&lt;=$C$3),Colin!$I9507,)</f>
        <v>0</v>
      </c>
      <c r="P9507" s="38">
        <f>IF(Colin!$G9507&lt;$B$2,Colin!$I9507,0)</f>
        <v>0</v>
      </c>
      <c r="Q9507" s="38">
        <f>IF(Colin!$G9507&lt;$B$1,Colin!$I9507,0)</f>
        <v>0</v>
      </c>
    </row>
    <row r="9508" spans="12:17" x14ac:dyDescent="0.25">
      <c r="L9508" s="38">
        <f>IF(AND(Colin!$G9508=$B$1,Colin!$H9508=$C$3),Colin!$I9508,)</f>
        <v>0</v>
      </c>
      <c r="M9508" s="38">
        <f>IF(AND(Colin!$G9508=$B$1,Colin!$H9508&lt;=$C$3),Colin!$I9508,)</f>
        <v>0</v>
      </c>
      <c r="N9508" s="38">
        <f>IF(AND(Colin!$G9508=$B$2,Colin!$H9508=$C$3),Colin!$I9508,)</f>
        <v>0</v>
      </c>
      <c r="O9508" s="38">
        <f>IF(AND(Colin!$G9508=$B$2,Colin!$H9508&lt;=$C$3),Colin!$I9508,)</f>
        <v>0</v>
      </c>
      <c r="P9508" s="38">
        <f>IF(Colin!$G9508&lt;$B$2,Colin!$I9508,0)</f>
        <v>0</v>
      </c>
      <c r="Q9508" s="38">
        <f>IF(Colin!$G9508&lt;$B$1,Colin!$I9508,0)</f>
        <v>0</v>
      </c>
    </row>
    <row r="9509" spans="12:17" x14ac:dyDescent="0.25">
      <c r="L9509" s="38">
        <f>IF(AND(Colin!$G9509=$B$1,Colin!$H9509=$C$3),Colin!$I9509,)</f>
        <v>0</v>
      </c>
      <c r="M9509" s="38">
        <f>IF(AND(Colin!$G9509=$B$1,Colin!$H9509&lt;=$C$3),Colin!$I9509,)</f>
        <v>0</v>
      </c>
      <c r="N9509" s="38">
        <f>IF(AND(Colin!$G9509=$B$2,Colin!$H9509=$C$3),Colin!$I9509,)</f>
        <v>0</v>
      </c>
      <c r="O9509" s="38">
        <f>IF(AND(Colin!$G9509=$B$2,Colin!$H9509&lt;=$C$3),Colin!$I9509,)</f>
        <v>0</v>
      </c>
      <c r="P9509" s="38">
        <f>IF(Colin!$G9509&lt;$B$2,Colin!$I9509,0)</f>
        <v>0</v>
      </c>
      <c r="Q9509" s="38">
        <f>IF(Colin!$G9509&lt;$B$1,Colin!$I9509,0)</f>
        <v>0</v>
      </c>
    </row>
    <row r="9510" spans="12:17" x14ac:dyDescent="0.25">
      <c r="L9510" s="38">
        <f>IF(AND(Colin!$G9510=$B$1,Colin!$H9510=$C$3),Colin!$I9510,)</f>
        <v>0</v>
      </c>
      <c r="M9510" s="38">
        <f>IF(AND(Colin!$G9510=$B$1,Colin!$H9510&lt;=$C$3),Colin!$I9510,)</f>
        <v>0</v>
      </c>
      <c r="N9510" s="38">
        <f>IF(AND(Colin!$G9510=$B$2,Colin!$H9510=$C$3),Colin!$I9510,)</f>
        <v>0</v>
      </c>
      <c r="O9510" s="38">
        <f>IF(AND(Colin!$G9510=$B$2,Colin!$H9510&lt;=$C$3),Colin!$I9510,)</f>
        <v>0</v>
      </c>
      <c r="P9510" s="38">
        <f>IF(Colin!$G9510&lt;$B$2,Colin!$I9510,0)</f>
        <v>0</v>
      </c>
      <c r="Q9510" s="38">
        <f>IF(Colin!$G9510&lt;$B$1,Colin!$I9510,0)</f>
        <v>0</v>
      </c>
    </row>
    <row r="9511" spans="12:17" x14ac:dyDescent="0.25">
      <c r="L9511" s="38">
        <f>IF(AND(Colin!$G9511=$B$1,Colin!$H9511=$C$3),Colin!$I9511,)</f>
        <v>0</v>
      </c>
      <c r="M9511" s="38">
        <f>IF(AND(Colin!$G9511=$B$1,Colin!$H9511&lt;=$C$3),Colin!$I9511,)</f>
        <v>0</v>
      </c>
      <c r="N9511" s="38">
        <f>IF(AND(Colin!$G9511=$B$2,Colin!$H9511=$C$3),Colin!$I9511,)</f>
        <v>0</v>
      </c>
      <c r="O9511" s="38">
        <f>IF(AND(Colin!$G9511=$B$2,Colin!$H9511&lt;=$C$3),Colin!$I9511,)</f>
        <v>0</v>
      </c>
      <c r="P9511" s="38">
        <f>IF(Colin!$G9511&lt;$B$2,Colin!$I9511,0)</f>
        <v>0</v>
      </c>
      <c r="Q9511" s="38">
        <f>IF(Colin!$G9511&lt;$B$1,Colin!$I9511,0)</f>
        <v>0</v>
      </c>
    </row>
    <row r="9512" spans="12:17" x14ac:dyDescent="0.25">
      <c r="L9512" s="38">
        <f>IF(AND(Colin!$G9512=$B$1,Colin!$H9512=$C$3),Colin!$I9512,)</f>
        <v>0</v>
      </c>
      <c r="M9512" s="38">
        <f>IF(AND(Colin!$G9512=$B$1,Colin!$H9512&lt;=$C$3),Colin!$I9512,)</f>
        <v>0</v>
      </c>
      <c r="N9512" s="38">
        <f>IF(AND(Colin!$G9512=$B$2,Colin!$H9512=$C$3),Colin!$I9512,)</f>
        <v>0</v>
      </c>
      <c r="O9512" s="38">
        <f>IF(AND(Colin!$G9512=$B$2,Colin!$H9512&lt;=$C$3),Colin!$I9512,)</f>
        <v>0</v>
      </c>
      <c r="P9512" s="38">
        <f>IF(Colin!$G9512&lt;$B$2,Colin!$I9512,0)</f>
        <v>0</v>
      </c>
      <c r="Q9512" s="38">
        <f>IF(Colin!$G9512&lt;$B$1,Colin!$I9512,0)</f>
        <v>0</v>
      </c>
    </row>
    <row r="9513" spans="12:17" x14ac:dyDescent="0.25">
      <c r="L9513" s="38">
        <f>IF(AND(Colin!$G9513=$B$1,Colin!$H9513=$C$3),Colin!$I9513,)</f>
        <v>0</v>
      </c>
      <c r="M9513" s="38">
        <f>IF(AND(Colin!$G9513=$B$1,Colin!$H9513&lt;=$C$3),Colin!$I9513,)</f>
        <v>0</v>
      </c>
      <c r="N9513" s="38">
        <f>IF(AND(Colin!$G9513=$B$2,Colin!$H9513=$C$3),Colin!$I9513,)</f>
        <v>0</v>
      </c>
      <c r="O9513" s="38">
        <f>IF(AND(Colin!$G9513=$B$2,Colin!$H9513&lt;=$C$3),Colin!$I9513,)</f>
        <v>0</v>
      </c>
      <c r="P9513" s="38">
        <f>IF(Colin!$G9513&lt;$B$2,Colin!$I9513,0)</f>
        <v>0</v>
      </c>
      <c r="Q9513" s="38">
        <f>IF(Colin!$G9513&lt;$B$1,Colin!$I9513,0)</f>
        <v>0</v>
      </c>
    </row>
    <row r="9514" spans="12:17" x14ac:dyDescent="0.25">
      <c r="L9514" s="38">
        <f>IF(AND(Colin!$G9514=$B$1,Colin!$H9514=$C$3),Colin!$I9514,)</f>
        <v>0</v>
      </c>
      <c r="M9514" s="38">
        <f>IF(AND(Colin!$G9514=$B$1,Colin!$H9514&lt;=$C$3),Colin!$I9514,)</f>
        <v>0</v>
      </c>
      <c r="N9514" s="38">
        <f>IF(AND(Colin!$G9514=$B$2,Colin!$H9514=$C$3),Colin!$I9514,)</f>
        <v>0</v>
      </c>
      <c r="O9514" s="38">
        <f>IF(AND(Colin!$G9514=$B$2,Colin!$H9514&lt;=$C$3),Colin!$I9514,)</f>
        <v>0</v>
      </c>
      <c r="P9514" s="38">
        <f>IF(Colin!$G9514&lt;$B$2,Colin!$I9514,0)</f>
        <v>0</v>
      </c>
      <c r="Q9514" s="38">
        <f>IF(Colin!$G9514&lt;$B$1,Colin!$I9514,0)</f>
        <v>0</v>
      </c>
    </row>
    <row r="9515" spans="12:17" x14ac:dyDescent="0.25">
      <c r="L9515" s="38">
        <f>IF(AND(Colin!$G9515=$B$1,Colin!$H9515=$C$3),Colin!$I9515,)</f>
        <v>0</v>
      </c>
      <c r="M9515" s="38">
        <f>IF(AND(Colin!$G9515=$B$1,Colin!$H9515&lt;=$C$3),Colin!$I9515,)</f>
        <v>0</v>
      </c>
      <c r="N9515" s="38">
        <f>IF(AND(Colin!$G9515=$B$2,Colin!$H9515=$C$3),Colin!$I9515,)</f>
        <v>0</v>
      </c>
      <c r="O9515" s="38">
        <f>IF(AND(Colin!$G9515=$B$2,Colin!$H9515&lt;=$C$3),Colin!$I9515,)</f>
        <v>0</v>
      </c>
      <c r="P9515" s="38">
        <f>IF(Colin!$G9515&lt;$B$2,Colin!$I9515,0)</f>
        <v>0</v>
      </c>
      <c r="Q9515" s="38">
        <f>IF(Colin!$G9515&lt;$B$1,Colin!$I9515,0)</f>
        <v>0</v>
      </c>
    </row>
    <row r="9516" spans="12:17" x14ac:dyDescent="0.25">
      <c r="L9516" s="38">
        <f>IF(AND(Colin!$G9516=$B$1,Colin!$H9516=$C$3),Colin!$I9516,)</f>
        <v>0</v>
      </c>
      <c r="M9516" s="38">
        <f>IF(AND(Colin!$G9516=$B$1,Colin!$H9516&lt;=$C$3),Colin!$I9516,)</f>
        <v>0</v>
      </c>
      <c r="N9516" s="38">
        <f>IF(AND(Colin!$G9516=$B$2,Colin!$H9516=$C$3),Colin!$I9516,)</f>
        <v>0</v>
      </c>
      <c r="O9516" s="38">
        <f>IF(AND(Colin!$G9516=$B$2,Colin!$H9516&lt;=$C$3),Colin!$I9516,)</f>
        <v>0</v>
      </c>
      <c r="P9516" s="38">
        <f>IF(Colin!$G9516&lt;$B$2,Colin!$I9516,0)</f>
        <v>0</v>
      </c>
      <c r="Q9516" s="38">
        <f>IF(Colin!$G9516&lt;$B$1,Colin!$I9516,0)</f>
        <v>0</v>
      </c>
    </row>
    <row r="9517" spans="12:17" x14ac:dyDescent="0.25">
      <c r="L9517" s="38">
        <f>IF(AND(Colin!$G9517=$B$1,Colin!$H9517=$C$3),Colin!$I9517,)</f>
        <v>0</v>
      </c>
      <c r="M9517" s="38">
        <f>IF(AND(Colin!$G9517=$B$1,Colin!$H9517&lt;=$C$3),Colin!$I9517,)</f>
        <v>0</v>
      </c>
      <c r="N9517" s="38">
        <f>IF(AND(Colin!$G9517=$B$2,Colin!$H9517=$C$3),Colin!$I9517,)</f>
        <v>0</v>
      </c>
      <c r="O9517" s="38">
        <f>IF(AND(Colin!$G9517=$B$2,Colin!$H9517&lt;=$C$3),Colin!$I9517,)</f>
        <v>0</v>
      </c>
      <c r="P9517" s="38">
        <f>IF(Colin!$G9517&lt;$B$2,Colin!$I9517,0)</f>
        <v>0</v>
      </c>
      <c r="Q9517" s="38">
        <f>IF(Colin!$G9517&lt;$B$1,Colin!$I9517,0)</f>
        <v>0</v>
      </c>
    </row>
    <row r="9518" spans="12:17" x14ac:dyDescent="0.25">
      <c r="L9518" s="38">
        <f>IF(AND(Colin!$G9518=$B$1,Colin!$H9518=$C$3),Colin!$I9518,)</f>
        <v>0</v>
      </c>
      <c r="M9518" s="38">
        <f>IF(AND(Colin!$G9518=$B$1,Colin!$H9518&lt;=$C$3),Colin!$I9518,)</f>
        <v>0</v>
      </c>
      <c r="N9518" s="38">
        <f>IF(AND(Colin!$G9518=$B$2,Colin!$H9518=$C$3),Colin!$I9518,)</f>
        <v>0</v>
      </c>
      <c r="O9518" s="38">
        <f>IF(AND(Colin!$G9518=$B$2,Colin!$H9518&lt;=$C$3),Colin!$I9518,)</f>
        <v>0</v>
      </c>
      <c r="P9518" s="38">
        <f>IF(Colin!$G9518&lt;$B$2,Colin!$I9518,0)</f>
        <v>0</v>
      </c>
      <c r="Q9518" s="38">
        <f>IF(Colin!$G9518&lt;$B$1,Colin!$I9518,0)</f>
        <v>0</v>
      </c>
    </row>
    <row r="9519" spans="12:17" x14ac:dyDescent="0.25">
      <c r="L9519" s="38">
        <f>IF(AND(Colin!$G9519=$B$1,Colin!$H9519=$C$3),Colin!$I9519,)</f>
        <v>0</v>
      </c>
      <c r="M9519" s="38">
        <f>IF(AND(Colin!$G9519=$B$1,Colin!$H9519&lt;=$C$3),Colin!$I9519,)</f>
        <v>0</v>
      </c>
      <c r="N9519" s="38">
        <f>IF(AND(Colin!$G9519=$B$2,Colin!$H9519=$C$3),Colin!$I9519,)</f>
        <v>0</v>
      </c>
      <c r="O9519" s="38">
        <f>IF(AND(Colin!$G9519=$B$2,Colin!$H9519&lt;=$C$3),Colin!$I9519,)</f>
        <v>0</v>
      </c>
      <c r="P9519" s="38">
        <f>IF(Colin!$G9519&lt;$B$2,Colin!$I9519,0)</f>
        <v>0</v>
      </c>
      <c r="Q9519" s="38">
        <f>IF(Colin!$G9519&lt;$B$1,Colin!$I9519,0)</f>
        <v>0</v>
      </c>
    </row>
    <row r="9520" spans="12:17" x14ac:dyDescent="0.25">
      <c r="L9520" s="38">
        <f>IF(AND(Colin!$G9520=$B$1,Colin!$H9520=$C$3),Colin!$I9520,)</f>
        <v>0</v>
      </c>
      <c r="M9520" s="38">
        <f>IF(AND(Colin!$G9520=$B$1,Colin!$H9520&lt;=$C$3),Colin!$I9520,)</f>
        <v>0</v>
      </c>
      <c r="N9520" s="38">
        <f>IF(AND(Colin!$G9520=$B$2,Colin!$H9520=$C$3),Colin!$I9520,)</f>
        <v>0</v>
      </c>
      <c r="O9520" s="38">
        <f>IF(AND(Colin!$G9520=$B$2,Colin!$H9520&lt;=$C$3),Colin!$I9520,)</f>
        <v>0</v>
      </c>
      <c r="P9520" s="38">
        <f>IF(Colin!$G9520&lt;$B$2,Colin!$I9520,0)</f>
        <v>0</v>
      </c>
      <c r="Q9520" s="38">
        <f>IF(Colin!$G9520&lt;$B$1,Colin!$I9520,0)</f>
        <v>0</v>
      </c>
    </row>
    <row r="9521" spans="12:17" x14ac:dyDescent="0.25">
      <c r="L9521" s="38">
        <f>IF(AND(Colin!$G9521=$B$1,Colin!$H9521=$C$3),Colin!$I9521,)</f>
        <v>0</v>
      </c>
      <c r="M9521" s="38">
        <f>IF(AND(Colin!$G9521=$B$1,Colin!$H9521&lt;=$C$3),Colin!$I9521,)</f>
        <v>0</v>
      </c>
      <c r="N9521" s="38">
        <f>IF(AND(Colin!$G9521=$B$2,Colin!$H9521=$C$3),Colin!$I9521,)</f>
        <v>0</v>
      </c>
      <c r="O9521" s="38">
        <f>IF(AND(Colin!$G9521=$B$2,Colin!$H9521&lt;=$C$3),Colin!$I9521,)</f>
        <v>0</v>
      </c>
      <c r="P9521" s="38">
        <f>IF(Colin!$G9521&lt;$B$2,Colin!$I9521,0)</f>
        <v>0</v>
      </c>
      <c r="Q9521" s="38">
        <f>IF(Colin!$G9521&lt;$B$1,Colin!$I9521,0)</f>
        <v>0</v>
      </c>
    </row>
    <row r="9522" spans="12:17" x14ac:dyDescent="0.25">
      <c r="L9522" s="38">
        <f>IF(AND(Colin!$G9522=$B$1,Colin!$H9522=$C$3),Colin!$I9522,)</f>
        <v>0</v>
      </c>
      <c r="M9522" s="38">
        <f>IF(AND(Colin!$G9522=$B$1,Colin!$H9522&lt;=$C$3),Colin!$I9522,)</f>
        <v>0</v>
      </c>
      <c r="N9522" s="38">
        <f>IF(AND(Colin!$G9522=$B$2,Colin!$H9522=$C$3),Colin!$I9522,)</f>
        <v>0</v>
      </c>
      <c r="O9522" s="38">
        <f>IF(AND(Colin!$G9522=$B$2,Colin!$H9522&lt;=$C$3),Colin!$I9522,)</f>
        <v>0</v>
      </c>
      <c r="P9522" s="38">
        <f>IF(Colin!$G9522&lt;$B$2,Colin!$I9522,0)</f>
        <v>0</v>
      </c>
      <c r="Q9522" s="38">
        <f>IF(Colin!$G9522&lt;$B$1,Colin!$I9522,0)</f>
        <v>0</v>
      </c>
    </row>
    <row r="9523" spans="12:17" x14ac:dyDescent="0.25">
      <c r="L9523" s="38">
        <f>IF(AND(Colin!$G9523=$B$1,Colin!$H9523=$C$3),Colin!$I9523,)</f>
        <v>0</v>
      </c>
      <c r="M9523" s="38">
        <f>IF(AND(Colin!$G9523=$B$1,Colin!$H9523&lt;=$C$3),Colin!$I9523,)</f>
        <v>0</v>
      </c>
      <c r="N9523" s="38">
        <f>IF(AND(Colin!$G9523=$B$2,Colin!$H9523=$C$3),Colin!$I9523,)</f>
        <v>0</v>
      </c>
      <c r="O9523" s="38">
        <f>IF(AND(Colin!$G9523=$B$2,Colin!$H9523&lt;=$C$3),Colin!$I9523,)</f>
        <v>0</v>
      </c>
      <c r="P9523" s="38">
        <f>IF(Colin!$G9523&lt;$B$2,Colin!$I9523,0)</f>
        <v>0</v>
      </c>
      <c r="Q9523" s="38">
        <f>IF(Colin!$G9523&lt;$B$1,Colin!$I9523,0)</f>
        <v>0</v>
      </c>
    </row>
    <row r="9524" spans="12:17" x14ac:dyDescent="0.25">
      <c r="L9524" s="38">
        <f>IF(AND(Colin!$G9524=$B$1,Colin!$H9524=$C$3),Colin!$I9524,)</f>
        <v>0</v>
      </c>
      <c r="M9524" s="38">
        <f>IF(AND(Colin!$G9524=$B$1,Colin!$H9524&lt;=$C$3),Colin!$I9524,)</f>
        <v>0</v>
      </c>
      <c r="N9524" s="38">
        <f>IF(AND(Colin!$G9524=$B$2,Colin!$H9524=$C$3),Colin!$I9524,)</f>
        <v>0</v>
      </c>
      <c r="O9524" s="38">
        <f>IF(AND(Colin!$G9524=$B$2,Colin!$H9524&lt;=$C$3),Colin!$I9524,)</f>
        <v>0</v>
      </c>
      <c r="P9524" s="38">
        <f>IF(Colin!$G9524&lt;$B$2,Colin!$I9524,0)</f>
        <v>0</v>
      </c>
      <c r="Q9524" s="38">
        <f>IF(Colin!$G9524&lt;$B$1,Colin!$I9524,0)</f>
        <v>0</v>
      </c>
    </row>
    <row r="9525" spans="12:17" x14ac:dyDescent="0.25">
      <c r="L9525" s="38">
        <f>IF(AND(Colin!$G9525=$B$1,Colin!$H9525=$C$3),Colin!$I9525,)</f>
        <v>0</v>
      </c>
      <c r="M9525" s="38">
        <f>IF(AND(Colin!$G9525=$B$1,Colin!$H9525&lt;=$C$3),Colin!$I9525,)</f>
        <v>0</v>
      </c>
      <c r="N9525" s="38">
        <f>IF(AND(Colin!$G9525=$B$2,Colin!$H9525=$C$3),Colin!$I9525,)</f>
        <v>0</v>
      </c>
      <c r="O9525" s="38">
        <f>IF(AND(Colin!$G9525=$B$2,Colin!$H9525&lt;=$C$3),Colin!$I9525,)</f>
        <v>0</v>
      </c>
      <c r="P9525" s="38">
        <f>IF(Colin!$G9525&lt;$B$2,Colin!$I9525,0)</f>
        <v>0</v>
      </c>
      <c r="Q9525" s="38">
        <f>IF(Colin!$G9525&lt;$B$1,Colin!$I9525,0)</f>
        <v>0</v>
      </c>
    </row>
    <row r="9526" spans="12:17" x14ac:dyDescent="0.25">
      <c r="L9526" s="38">
        <f>IF(AND(Colin!$G9526=$B$1,Colin!$H9526=$C$3),Colin!$I9526,)</f>
        <v>0</v>
      </c>
      <c r="M9526" s="38">
        <f>IF(AND(Colin!$G9526=$B$1,Colin!$H9526&lt;=$C$3),Colin!$I9526,)</f>
        <v>0</v>
      </c>
      <c r="N9526" s="38">
        <f>IF(AND(Colin!$G9526=$B$2,Colin!$H9526=$C$3),Colin!$I9526,)</f>
        <v>0</v>
      </c>
      <c r="O9526" s="38">
        <f>IF(AND(Colin!$G9526=$B$2,Colin!$H9526&lt;=$C$3),Colin!$I9526,)</f>
        <v>0</v>
      </c>
      <c r="P9526" s="38">
        <f>IF(Colin!$G9526&lt;$B$2,Colin!$I9526,0)</f>
        <v>0</v>
      </c>
      <c r="Q9526" s="38">
        <f>IF(Colin!$G9526&lt;$B$1,Colin!$I9526,0)</f>
        <v>0</v>
      </c>
    </row>
    <row r="9527" spans="12:17" x14ac:dyDescent="0.25">
      <c r="L9527" s="38">
        <f>IF(AND(Colin!$G9527=$B$1,Colin!$H9527=$C$3),Colin!$I9527,)</f>
        <v>0</v>
      </c>
      <c r="M9527" s="38">
        <f>IF(AND(Colin!$G9527=$B$1,Colin!$H9527&lt;=$C$3),Colin!$I9527,)</f>
        <v>0</v>
      </c>
      <c r="N9527" s="38">
        <f>IF(AND(Colin!$G9527=$B$2,Colin!$H9527=$C$3),Colin!$I9527,)</f>
        <v>0</v>
      </c>
      <c r="O9527" s="38">
        <f>IF(AND(Colin!$G9527=$B$2,Colin!$H9527&lt;=$C$3),Colin!$I9527,)</f>
        <v>0</v>
      </c>
      <c r="P9527" s="38">
        <f>IF(Colin!$G9527&lt;$B$2,Colin!$I9527,0)</f>
        <v>0</v>
      </c>
      <c r="Q9527" s="38">
        <f>IF(Colin!$G9527&lt;$B$1,Colin!$I9527,0)</f>
        <v>0</v>
      </c>
    </row>
    <row r="9528" spans="12:17" x14ac:dyDescent="0.25">
      <c r="L9528" s="38">
        <f>IF(AND(Colin!$G9528=$B$1,Colin!$H9528=$C$3),Colin!$I9528,)</f>
        <v>0</v>
      </c>
      <c r="M9528" s="38">
        <f>IF(AND(Colin!$G9528=$B$1,Colin!$H9528&lt;=$C$3),Colin!$I9528,)</f>
        <v>0</v>
      </c>
      <c r="N9528" s="38">
        <f>IF(AND(Colin!$G9528=$B$2,Colin!$H9528=$C$3),Colin!$I9528,)</f>
        <v>0</v>
      </c>
      <c r="O9528" s="38">
        <f>IF(AND(Colin!$G9528=$B$2,Colin!$H9528&lt;=$C$3),Colin!$I9528,)</f>
        <v>0</v>
      </c>
      <c r="P9528" s="38">
        <f>IF(Colin!$G9528&lt;$B$2,Colin!$I9528,0)</f>
        <v>0</v>
      </c>
      <c r="Q9528" s="38">
        <f>IF(Colin!$G9528&lt;$B$1,Colin!$I9528,0)</f>
        <v>0</v>
      </c>
    </row>
    <row r="9529" spans="12:17" x14ac:dyDescent="0.25">
      <c r="L9529" s="38">
        <f>IF(AND(Colin!$G9529=$B$1,Colin!$H9529=$C$3),Colin!$I9529,)</f>
        <v>0</v>
      </c>
      <c r="M9529" s="38">
        <f>IF(AND(Colin!$G9529=$B$1,Colin!$H9529&lt;=$C$3),Colin!$I9529,)</f>
        <v>0</v>
      </c>
      <c r="N9529" s="38">
        <f>IF(AND(Colin!$G9529=$B$2,Colin!$H9529=$C$3),Colin!$I9529,)</f>
        <v>0</v>
      </c>
      <c r="O9529" s="38">
        <f>IF(AND(Colin!$G9529=$B$2,Colin!$H9529&lt;=$C$3),Colin!$I9529,)</f>
        <v>0</v>
      </c>
      <c r="P9529" s="38">
        <f>IF(Colin!$G9529&lt;$B$2,Colin!$I9529,0)</f>
        <v>0</v>
      </c>
      <c r="Q9529" s="38">
        <f>IF(Colin!$G9529&lt;$B$1,Colin!$I9529,0)</f>
        <v>0</v>
      </c>
    </row>
    <row r="9530" spans="12:17" x14ac:dyDescent="0.25">
      <c r="L9530" s="38">
        <f>IF(AND(Colin!$G9530=$B$1,Colin!$H9530=$C$3),Colin!$I9530,)</f>
        <v>0</v>
      </c>
      <c r="M9530" s="38">
        <f>IF(AND(Colin!$G9530=$B$1,Colin!$H9530&lt;=$C$3),Colin!$I9530,)</f>
        <v>0</v>
      </c>
      <c r="N9530" s="38">
        <f>IF(AND(Colin!$G9530=$B$2,Colin!$H9530=$C$3),Colin!$I9530,)</f>
        <v>0</v>
      </c>
      <c r="O9530" s="38">
        <f>IF(AND(Colin!$G9530=$B$2,Colin!$H9530&lt;=$C$3),Colin!$I9530,)</f>
        <v>0</v>
      </c>
      <c r="P9530" s="38">
        <f>IF(Colin!$G9530&lt;$B$2,Colin!$I9530,0)</f>
        <v>0</v>
      </c>
      <c r="Q9530" s="38">
        <f>IF(Colin!$G9530&lt;$B$1,Colin!$I9530,0)</f>
        <v>0</v>
      </c>
    </row>
    <row r="9531" spans="12:17" x14ac:dyDescent="0.25">
      <c r="L9531" s="38">
        <f>IF(AND(Colin!$G9531=$B$1,Colin!$H9531=$C$3),Colin!$I9531,)</f>
        <v>0</v>
      </c>
      <c r="M9531" s="38">
        <f>IF(AND(Colin!$G9531=$B$1,Colin!$H9531&lt;=$C$3),Colin!$I9531,)</f>
        <v>0</v>
      </c>
      <c r="N9531" s="38">
        <f>IF(AND(Colin!$G9531=$B$2,Colin!$H9531=$C$3),Colin!$I9531,)</f>
        <v>0</v>
      </c>
      <c r="O9531" s="38">
        <f>IF(AND(Colin!$G9531=$B$2,Colin!$H9531&lt;=$C$3),Colin!$I9531,)</f>
        <v>0</v>
      </c>
      <c r="P9531" s="38">
        <f>IF(Colin!$G9531&lt;$B$2,Colin!$I9531,0)</f>
        <v>0</v>
      </c>
      <c r="Q9531" s="38">
        <f>IF(Colin!$G9531&lt;$B$1,Colin!$I9531,0)</f>
        <v>0</v>
      </c>
    </row>
    <row r="9532" spans="12:17" x14ac:dyDescent="0.25">
      <c r="L9532" s="38">
        <f>IF(AND(Colin!$G9532=$B$1,Colin!$H9532=$C$3),Colin!$I9532,)</f>
        <v>0</v>
      </c>
      <c r="M9532" s="38">
        <f>IF(AND(Colin!$G9532=$B$1,Colin!$H9532&lt;=$C$3),Colin!$I9532,)</f>
        <v>0</v>
      </c>
      <c r="N9532" s="38">
        <f>IF(AND(Colin!$G9532=$B$2,Colin!$H9532=$C$3),Colin!$I9532,)</f>
        <v>0</v>
      </c>
      <c r="O9532" s="38">
        <f>IF(AND(Colin!$G9532=$B$2,Colin!$H9532&lt;=$C$3),Colin!$I9532,)</f>
        <v>0</v>
      </c>
      <c r="P9532" s="38">
        <f>IF(Colin!$G9532&lt;$B$2,Colin!$I9532,0)</f>
        <v>0</v>
      </c>
      <c r="Q9532" s="38">
        <f>IF(Colin!$G9532&lt;$B$1,Colin!$I9532,0)</f>
        <v>0</v>
      </c>
    </row>
    <row r="9533" spans="12:17" x14ac:dyDescent="0.25">
      <c r="L9533" s="38">
        <f>IF(AND(Colin!$G9533=$B$1,Colin!$H9533=$C$3),Colin!$I9533,)</f>
        <v>0</v>
      </c>
      <c r="M9533" s="38">
        <f>IF(AND(Colin!$G9533=$B$1,Colin!$H9533&lt;=$C$3),Colin!$I9533,)</f>
        <v>0</v>
      </c>
      <c r="N9533" s="38">
        <f>IF(AND(Colin!$G9533=$B$2,Colin!$H9533=$C$3),Colin!$I9533,)</f>
        <v>0</v>
      </c>
      <c r="O9533" s="38">
        <f>IF(AND(Colin!$G9533=$B$2,Colin!$H9533&lt;=$C$3),Colin!$I9533,)</f>
        <v>0</v>
      </c>
      <c r="P9533" s="38">
        <f>IF(Colin!$G9533&lt;$B$2,Colin!$I9533,0)</f>
        <v>0</v>
      </c>
      <c r="Q9533" s="38">
        <f>IF(Colin!$G9533&lt;$B$1,Colin!$I9533,0)</f>
        <v>0</v>
      </c>
    </row>
    <row r="9534" spans="12:17" x14ac:dyDescent="0.25">
      <c r="L9534" s="38">
        <f>IF(AND(Colin!$G9534=$B$1,Colin!$H9534=$C$3),Colin!$I9534,)</f>
        <v>0</v>
      </c>
      <c r="M9534" s="38">
        <f>IF(AND(Colin!$G9534=$B$1,Colin!$H9534&lt;=$C$3),Colin!$I9534,)</f>
        <v>0</v>
      </c>
      <c r="N9534" s="38">
        <f>IF(AND(Colin!$G9534=$B$2,Colin!$H9534=$C$3),Colin!$I9534,)</f>
        <v>0</v>
      </c>
      <c r="O9534" s="38">
        <f>IF(AND(Colin!$G9534=$B$2,Colin!$H9534&lt;=$C$3),Colin!$I9534,)</f>
        <v>0</v>
      </c>
      <c r="P9534" s="38">
        <f>IF(Colin!$G9534&lt;$B$2,Colin!$I9534,0)</f>
        <v>0</v>
      </c>
      <c r="Q9534" s="38">
        <f>IF(Colin!$G9534&lt;$B$1,Colin!$I9534,0)</f>
        <v>0</v>
      </c>
    </row>
    <row r="9535" spans="12:17" x14ac:dyDescent="0.25">
      <c r="L9535" s="38">
        <f>IF(AND(Colin!$G9535=$B$1,Colin!$H9535=$C$3),Colin!$I9535,)</f>
        <v>0</v>
      </c>
      <c r="M9535" s="38">
        <f>IF(AND(Colin!$G9535=$B$1,Colin!$H9535&lt;=$C$3),Colin!$I9535,)</f>
        <v>0</v>
      </c>
      <c r="N9535" s="38">
        <f>IF(AND(Colin!$G9535=$B$2,Colin!$H9535=$C$3),Colin!$I9535,)</f>
        <v>0</v>
      </c>
      <c r="O9535" s="38">
        <f>IF(AND(Colin!$G9535=$B$2,Colin!$H9535&lt;=$C$3),Colin!$I9535,)</f>
        <v>0</v>
      </c>
      <c r="P9535" s="38">
        <f>IF(Colin!$G9535&lt;$B$2,Colin!$I9535,0)</f>
        <v>0</v>
      </c>
      <c r="Q9535" s="38">
        <f>IF(Colin!$G9535&lt;$B$1,Colin!$I9535,0)</f>
        <v>0</v>
      </c>
    </row>
    <row r="9536" spans="12:17" x14ac:dyDescent="0.25">
      <c r="L9536" s="38">
        <f>IF(AND(Colin!$G9536=$B$1,Colin!$H9536=$C$3),Colin!$I9536,)</f>
        <v>0</v>
      </c>
      <c r="M9536" s="38">
        <f>IF(AND(Colin!$G9536=$B$1,Colin!$H9536&lt;=$C$3),Colin!$I9536,)</f>
        <v>0</v>
      </c>
      <c r="N9536" s="38">
        <f>IF(AND(Colin!$G9536=$B$2,Colin!$H9536=$C$3),Colin!$I9536,)</f>
        <v>0</v>
      </c>
      <c r="O9536" s="38">
        <f>IF(AND(Colin!$G9536=$B$2,Colin!$H9536&lt;=$C$3),Colin!$I9536,)</f>
        <v>0</v>
      </c>
      <c r="P9536" s="38">
        <f>IF(Colin!$G9536&lt;$B$2,Colin!$I9536,0)</f>
        <v>0</v>
      </c>
      <c r="Q9536" s="38">
        <f>IF(Colin!$G9536&lt;$B$1,Colin!$I9536,0)</f>
        <v>0</v>
      </c>
    </row>
    <row r="9537" spans="12:17" x14ac:dyDescent="0.25">
      <c r="L9537" s="38">
        <f>IF(AND(Colin!$G9537=$B$1,Colin!$H9537=$C$3),Colin!$I9537,)</f>
        <v>0</v>
      </c>
      <c r="M9537" s="38">
        <f>IF(AND(Colin!$G9537=$B$1,Colin!$H9537&lt;=$C$3),Colin!$I9537,)</f>
        <v>0</v>
      </c>
      <c r="N9537" s="38">
        <f>IF(AND(Colin!$G9537=$B$2,Colin!$H9537=$C$3),Colin!$I9537,)</f>
        <v>0</v>
      </c>
      <c r="O9537" s="38">
        <f>IF(AND(Colin!$G9537=$B$2,Colin!$H9537&lt;=$C$3),Colin!$I9537,)</f>
        <v>0</v>
      </c>
      <c r="P9537" s="38">
        <f>IF(Colin!$G9537&lt;$B$2,Colin!$I9537,0)</f>
        <v>0</v>
      </c>
      <c r="Q9537" s="38">
        <f>IF(Colin!$G9537&lt;$B$1,Colin!$I9537,0)</f>
        <v>0</v>
      </c>
    </row>
    <row r="9538" spans="12:17" x14ac:dyDescent="0.25">
      <c r="L9538" s="38">
        <f>IF(AND(Colin!$G9538=$B$1,Colin!$H9538=$C$3),Colin!$I9538,)</f>
        <v>0</v>
      </c>
      <c r="M9538" s="38">
        <f>IF(AND(Colin!$G9538=$B$1,Colin!$H9538&lt;=$C$3),Colin!$I9538,)</f>
        <v>0</v>
      </c>
      <c r="N9538" s="38">
        <f>IF(AND(Colin!$G9538=$B$2,Colin!$H9538=$C$3),Colin!$I9538,)</f>
        <v>0</v>
      </c>
      <c r="O9538" s="38">
        <f>IF(AND(Colin!$G9538=$B$2,Colin!$H9538&lt;=$C$3),Colin!$I9538,)</f>
        <v>0</v>
      </c>
      <c r="P9538" s="38">
        <f>IF(Colin!$G9538&lt;$B$2,Colin!$I9538,0)</f>
        <v>0</v>
      </c>
      <c r="Q9538" s="38">
        <f>IF(Colin!$G9538&lt;$B$1,Colin!$I9538,0)</f>
        <v>0</v>
      </c>
    </row>
    <row r="9539" spans="12:17" x14ac:dyDescent="0.25">
      <c r="L9539" s="38">
        <f>IF(AND(Colin!$G9539=$B$1,Colin!$H9539=$C$3),Colin!$I9539,)</f>
        <v>0</v>
      </c>
      <c r="M9539" s="38">
        <f>IF(AND(Colin!$G9539=$B$1,Colin!$H9539&lt;=$C$3),Colin!$I9539,)</f>
        <v>0</v>
      </c>
      <c r="N9539" s="38">
        <f>IF(AND(Colin!$G9539=$B$2,Colin!$H9539=$C$3),Colin!$I9539,)</f>
        <v>0</v>
      </c>
      <c r="O9539" s="38">
        <f>IF(AND(Colin!$G9539=$B$2,Colin!$H9539&lt;=$C$3),Colin!$I9539,)</f>
        <v>0</v>
      </c>
      <c r="P9539" s="38">
        <f>IF(Colin!$G9539&lt;$B$2,Colin!$I9539,0)</f>
        <v>0</v>
      </c>
      <c r="Q9539" s="38">
        <f>IF(Colin!$G9539&lt;$B$1,Colin!$I9539,0)</f>
        <v>0</v>
      </c>
    </row>
    <row r="9540" spans="12:17" x14ac:dyDescent="0.25">
      <c r="L9540" s="38">
        <f>IF(AND(Colin!$G9540=$B$1,Colin!$H9540=$C$3),Colin!$I9540,)</f>
        <v>0</v>
      </c>
      <c r="M9540" s="38">
        <f>IF(AND(Colin!$G9540=$B$1,Colin!$H9540&lt;=$C$3),Colin!$I9540,)</f>
        <v>0</v>
      </c>
      <c r="N9540" s="38">
        <f>IF(AND(Colin!$G9540=$B$2,Colin!$H9540=$C$3),Colin!$I9540,)</f>
        <v>0</v>
      </c>
      <c r="O9540" s="38">
        <f>IF(AND(Colin!$G9540=$B$2,Colin!$H9540&lt;=$C$3),Colin!$I9540,)</f>
        <v>0</v>
      </c>
      <c r="P9540" s="38">
        <f>IF(Colin!$G9540&lt;$B$2,Colin!$I9540,0)</f>
        <v>0</v>
      </c>
      <c r="Q9540" s="38">
        <f>IF(Colin!$G9540&lt;$B$1,Colin!$I9540,0)</f>
        <v>0</v>
      </c>
    </row>
    <row r="9541" spans="12:17" x14ac:dyDescent="0.25">
      <c r="L9541" s="38">
        <f>IF(AND(Colin!$G9541=$B$1,Colin!$H9541=$C$3),Colin!$I9541,)</f>
        <v>0</v>
      </c>
      <c r="M9541" s="38">
        <f>IF(AND(Colin!$G9541=$B$1,Colin!$H9541&lt;=$C$3),Colin!$I9541,)</f>
        <v>0</v>
      </c>
      <c r="N9541" s="38">
        <f>IF(AND(Colin!$G9541=$B$2,Colin!$H9541=$C$3),Colin!$I9541,)</f>
        <v>0</v>
      </c>
      <c r="O9541" s="38">
        <f>IF(AND(Colin!$G9541=$B$2,Colin!$H9541&lt;=$C$3),Colin!$I9541,)</f>
        <v>0</v>
      </c>
      <c r="P9541" s="38">
        <f>IF(Colin!$G9541&lt;$B$2,Colin!$I9541,0)</f>
        <v>0</v>
      </c>
      <c r="Q9541" s="38">
        <f>IF(Colin!$G9541&lt;$B$1,Colin!$I9541,0)</f>
        <v>0</v>
      </c>
    </row>
    <row r="9542" spans="12:17" x14ac:dyDescent="0.25">
      <c r="L9542" s="38">
        <f>IF(AND(Colin!$G9542=$B$1,Colin!$H9542=$C$3),Colin!$I9542,)</f>
        <v>0</v>
      </c>
      <c r="M9542" s="38">
        <f>IF(AND(Colin!$G9542=$B$1,Colin!$H9542&lt;=$C$3),Colin!$I9542,)</f>
        <v>0</v>
      </c>
      <c r="N9542" s="38">
        <f>IF(AND(Colin!$G9542=$B$2,Colin!$H9542=$C$3),Colin!$I9542,)</f>
        <v>0</v>
      </c>
      <c r="O9542" s="38">
        <f>IF(AND(Colin!$G9542=$B$2,Colin!$H9542&lt;=$C$3),Colin!$I9542,)</f>
        <v>0</v>
      </c>
      <c r="P9542" s="38">
        <f>IF(Colin!$G9542&lt;$B$2,Colin!$I9542,0)</f>
        <v>0</v>
      </c>
      <c r="Q9542" s="38">
        <f>IF(Colin!$G9542&lt;$B$1,Colin!$I9542,0)</f>
        <v>0</v>
      </c>
    </row>
    <row r="9543" spans="12:17" x14ac:dyDescent="0.25">
      <c r="L9543" s="38">
        <f>IF(AND(Colin!$G9543=$B$1,Colin!$H9543=$C$3),Colin!$I9543,)</f>
        <v>0</v>
      </c>
      <c r="M9543" s="38">
        <f>IF(AND(Colin!$G9543=$B$1,Colin!$H9543&lt;=$C$3),Colin!$I9543,)</f>
        <v>0</v>
      </c>
      <c r="N9543" s="38">
        <f>IF(AND(Colin!$G9543=$B$2,Colin!$H9543=$C$3),Colin!$I9543,)</f>
        <v>0</v>
      </c>
      <c r="O9543" s="38">
        <f>IF(AND(Colin!$G9543=$B$2,Colin!$H9543&lt;=$C$3),Colin!$I9543,)</f>
        <v>0</v>
      </c>
      <c r="P9543" s="38">
        <f>IF(Colin!$G9543&lt;$B$2,Colin!$I9543,0)</f>
        <v>0</v>
      </c>
      <c r="Q9543" s="38">
        <f>IF(Colin!$G9543&lt;$B$1,Colin!$I9543,0)</f>
        <v>0</v>
      </c>
    </row>
    <row r="9544" spans="12:17" x14ac:dyDescent="0.25">
      <c r="L9544" s="38">
        <f>IF(AND(Colin!$G9544=$B$1,Colin!$H9544=$C$3),Colin!$I9544,)</f>
        <v>0</v>
      </c>
      <c r="M9544" s="38">
        <f>IF(AND(Colin!$G9544=$B$1,Colin!$H9544&lt;=$C$3),Colin!$I9544,)</f>
        <v>0</v>
      </c>
      <c r="N9544" s="38">
        <f>IF(AND(Colin!$G9544=$B$2,Colin!$H9544=$C$3),Colin!$I9544,)</f>
        <v>0</v>
      </c>
      <c r="O9544" s="38">
        <f>IF(AND(Colin!$G9544=$B$2,Colin!$H9544&lt;=$C$3),Colin!$I9544,)</f>
        <v>0</v>
      </c>
      <c r="P9544" s="38">
        <f>IF(Colin!$G9544&lt;$B$2,Colin!$I9544,0)</f>
        <v>0</v>
      </c>
      <c r="Q9544" s="38">
        <f>IF(Colin!$G9544&lt;$B$1,Colin!$I9544,0)</f>
        <v>0</v>
      </c>
    </row>
    <row r="9545" spans="12:17" x14ac:dyDescent="0.25">
      <c r="L9545" s="38">
        <f>IF(AND(Colin!$G9545=$B$1,Colin!$H9545=$C$3),Colin!$I9545,)</f>
        <v>0</v>
      </c>
      <c r="M9545" s="38">
        <f>IF(AND(Colin!$G9545=$B$1,Colin!$H9545&lt;=$C$3),Colin!$I9545,)</f>
        <v>0</v>
      </c>
      <c r="N9545" s="38">
        <f>IF(AND(Colin!$G9545=$B$2,Colin!$H9545=$C$3),Colin!$I9545,)</f>
        <v>0</v>
      </c>
      <c r="O9545" s="38">
        <f>IF(AND(Colin!$G9545=$B$2,Colin!$H9545&lt;=$C$3),Colin!$I9545,)</f>
        <v>0</v>
      </c>
      <c r="P9545" s="38">
        <f>IF(Colin!$G9545&lt;$B$2,Colin!$I9545,0)</f>
        <v>0</v>
      </c>
      <c r="Q9545" s="38">
        <f>IF(Colin!$G9545&lt;$B$1,Colin!$I9545,0)</f>
        <v>0</v>
      </c>
    </row>
    <row r="9546" spans="12:17" x14ac:dyDescent="0.25">
      <c r="L9546" s="38">
        <f>IF(AND(Colin!$G9546=$B$1,Colin!$H9546=$C$3),Colin!$I9546,)</f>
        <v>0</v>
      </c>
      <c r="M9546" s="38">
        <f>IF(AND(Colin!$G9546=$B$1,Colin!$H9546&lt;=$C$3),Colin!$I9546,)</f>
        <v>0</v>
      </c>
      <c r="N9546" s="38">
        <f>IF(AND(Colin!$G9546=$B$2,Colin!$H9546=$C$3),Colin!$I9546,)</f>
        <v>0</v>
      </c>
      <c r="O9546" s="38">
        <f>IF(AND(Colin!$G9546=$B$2,Colin!$H9546&lt;=$C$3),Colin!$I9546,)</f>
        <v>0</v>
      </c>
      <c r="P9546" s="38">
        <f>IF(Colin!$G9546&lt;$B$2,Colin!$I9546,0)</f>
        <v>0</v>
      </c>
      <c r="Q9546" s="38">
        <f>IF(Colin!$G9546&lt;$B$1,Colin!$I9546,0)</f>
        <v>0</v>
      </c>
    </row>
    <row r="9547" spans="12:17" x14ac:dyDescent="0.25">
      <c r="L9547" s="38">
        <f>IF(AND(Colin!$G9547=$B$1,Colin!$H9547=$C$3),Colin!$I9547,)</f>
        <v>0</v>
      </c>
      <c r="M9547" s="38">
        <f>IF(AND(Colin!$G9547=$B$1,Colin!$H9547&lt;=$C$3),Colin!$I9547,)</f>
        <v>0</v>
      </c>
      <c r="N9547" s="38">
        <f>IF(AND(Colin!$G9547=$B$2,Colin!$H9547=$C$3),Colin!$I9547,)</f>
        <v>0</v>
      </c>
      <c r="O9547" s="38">
        <f>IF(AND(Colin!$G9547=$B$2,Colin!$H9547&lt;=$C$3),Colin!$I9547,)</f>
        <v>0</v>
      </c>
      <c r="P9547" s="38">
        <f>IF(Colin!$G9547&lt;$B$2,Colin!$I9547,0)</f>
        <v>0</v>
      </c>
      <c r="Q9547" s="38">
        <f>IF(Colin!$G9547&lt;$B$1,Colin!$I9547,0)</f>
        <v>0</v>
      </c>
    </row>
    <row r="9548" spans="12:17" x14ac:dyDescent="0.25">
      <c r="L9548" s="38">
        <f>IF(AND(Colin!$G9548=$B$1,Colin!$H9548=$C$3),Colin!$I9548,)</f>
        <v>0</v>
      </c>
      <c r="M9548" s="38">
        <f>IF(AND(Colin!$G9548=$B$1,Colin!$H9548&lt;=$C$3),Colin!$I9548,)</f>
        <v>0</v>
      </c>
      <c r="N9548" s="38">
        <f>IF(AND(Colin!$G9548=$B$2,Colin!$H9548=$C$3),Colin!$I9548,)</f>
        <v>0</v>
      </c>
      <c r="O9548" s="38">
        <f>IF(AND(Colin!$G9548=$B$2,Colin!$H9548&lt;=$C$3),Colin!$I9548,)</f>
        <v>0</v>
      </c>
      <c r="P9548" s="38">
        <f>IF(Colin!$G9548&lt;$B$2,Colin!$I9548,0)</f>
        <v>0</v>
      </c>
      <c r="Q9548" s="38">
        <f>IF(Colin!$G9548&lt;$B$1,Colin!$I9548,0)</f>
        <v>0</v>
      </c>
    </row>
    <row r="9549" spans="12:17" x14ac:dyDescent="0.25">
      <c r="L9549" s="38">
        <f>IF(AND(Colin!$G9549=$B$1,Colin!$H9549=$C$3),Colin!$I9549,)</f>
        <v>0</v>
      </c>
      <c r="M9549" s="38">
        <f>IF(AND(Colin!$G9549=$B$1,Colin!$H9549&lt;=$C$3),Colin!$I9549,)</f>
        <v>0</v>
      </c>
      <c r="N9549" s="38">
        <f>IF(AND(Colin!$G9549=$B$2,Colin!$H9549=$C$3),Colin!$I9549,)</f>
        <v>0</v>
      </c>
      <c r="O9549" s="38">
        <f>IF(AND(Colin!$G9549=$B$2,Colin!$H9549&lt;=$C$3),Colin!$I9549,)</f>
        <v>0</v>
      </c>
      <c r="P9549" s="38">
        <f>IF(Colin!$G9549&lt;$B$2,Colin!$I9549,0)</f>
        <v>0</v>
      </c>
      <c r="Q9549" s="38">
        <f>IF(Colin!$G9549&lt;$B$1,Colin!$I9549,0)</f>
        <v>0</v>
      </c>
    </row>
    <row r="9550" spans="12:17" x14ac:dyDescent="0.25">
      <c r="L9550" s="38">
        <f>IF(AND(Colin!$G9550=$B$1,Colin!$H9550=$C$3),Colin!$I9550,)</f>
        <v>0</v>
      </c>
      <c r="M9550" s="38">
        <f>IF(AND(Colin!$G9550=$B$1,Colin!$H9550&lt;=$C$3),Colin!$I9550,)</f>
        <v>0</v>
      </c>
      <c r="N9550" s="38">
        <f>IF(AND(Colin!$G9550=$B$2,Colin!$H9550=$C$3),Colin!$I9550,)</f>
        <v>0</v>
      </c>
      <c r="O9550" s="38">
        <f>IF(AND(Colin!$G9550=$B$2,Colin!$H9550&lt;=$C$3),Colin!$I9550,)</f>
        <v>0</v>
      </c>
      <c r="P9550" s="38">
        <f>IF(Colin!$G9550&lt;$B$2,Colin!$I9550,0)</f>
        <v>0</v>
      </c>
      <c r="Q9550" s="38">
        <f>IF(Colin!$G9550&lt;$B$1,Colin!$I9550,0)</f>
        <v>0</v>
      </c>
    </row>
    <row r="9551" spans="12:17" x14ac:dyDescent="0.25">
      <c r="L9551" s="38">
        <f>IF(AND(Colin!$G9551=$B$1,Colin!$H9551=$C$3),Colin!$I9551,)</f>
        <v>0</v>
      </c>
      <c r="M9551" s="38">
        <f>IF(AND(Colin!$G9551=$B$1,Colin!$H9551&lt;=$C$3),Colin!$I9551,)</f>
        <v>0</v>
      </c>
      <c r="N9551" s="38">
        <f>IF(AND(Colin!$G9551=$B$2,Colin!$H9551=$C$3),Colin!$I9551,)</f>
        <v>0</v>
      </c>
      <c r="O9551" s="38">
        <f>IF(AND(Colin!$G9551=$B$2,Colin!$H9551&lt;=$C$3),Colin!$I9551,)</f>
        <v>0</v>
      </c>
      <c r="P9551" s="38">
        <f>IF(Colin!$G9551&lt;$B$2,Colin!$I9551,0)</f>
        <v>0</v>
      </c>
      <c r="Q9551" s="38">
        <f>IF(Colin!$G9551&lt;$B$1,Colin!$I9551,0)</f>
        <v>0</v>
      </c>
    </row>
    <row r="9552" spans="12:17" x14ac:dyDescent="0.25">
      <c r="L9552" s="38">
        <f>IF(AND(Colin!$G9552=$B$1,Colin!$H9552=$C$3),Colin!$I9552,)</f>
        <v>0</v>
      </c>
      <c r="M9552" s="38">
        <f>IF(AND(Colin!$G9552=$B$1,Colin!$H9552&lt;=$C$3),Colin!$I9552,)</f>
        <v>0</v>
      </c>
      <c r="N9552" s="38">
        <f>IF(AND(Colin!$G9552=$B$2,Colin!$H9552=$C$3),Colin!$I9552,)</f>
        <v>0</v>
      </c>
      <c r="O9552" s="38">
        <f>IF(AND(Colin!$G9552=$B$2,Colin!$H9552&lt;=$C$3),Colin!$I9552,)</f>
        <v>0</v>
      </c>
      <c r="P9552" s="38">
        <f>IF(Colin!$G9552&lt;$B$2,Colin!$I9552,0)</f>
        <v>0</v>
      </c>
      <c r="Q9552" s="38">
        <f>IF(Colin!$G9552&lt;$B$1,Colin!$I9552,0)</f>
        <v>0</v>
      </c>
    </row>
    <row r="9553" spans="12:17" x14ac:dyDescent="0.25">
      <c r="L9553" s="38">
        <f>IF(AND(Colin!$G9553=$B$1,Colin!$H9553=$C$3),Colin!$I9553,)</f>
        <v>0</v>
      </c>
      <c r="M9553" s="38">
        <f>IF(AND(Colin!$G9553=$B$1,Colin!$H9553&lt;=$C$3),Colin!$I9553,)</f>
        <v>0</v>
      </c>
      <c r="N9553" s="38">
        <f>IF(AND(Colin!$G9553=$B$2,Colin!$H9553=$C$3),Colin!$I9553,)</f>
        <v>0</v>
      </c>
      <c r="O9553" s="38">
        <f>IF(AND(Colin!$G9553=$B$2,Colin!$H9553&lt;=$C$3),Colin!$I9553,)</f>
        <v>0</v>
      </c>
      <c r="P9553" s="38">
        <f>IF(Colin!$G9553&lt;$B$2,Colin!$I9553,0)</f>
        <v>0</v>
      </c>
      <c r="Q9553" s="38">
        <f>IF(Colin!$G9553&lt;$B$1,Colin!$I9553,0)</f>
        <v>0</v>
      </c>
    </row>
    <row r="9554" spans="12:17" x14ac:dyDescent="0.25">
      <c r="L9554" s="38">
        <f>IF(AND(Colin!$G9554=$B$1,Colin!$H9554=$C$3),Colin!$I9554,)</f>
        <v>0</v>
      </c>
      <c r="M9554" s="38">
        <f>IF(AND(Colin!$G9554=$B$1,Colin!$H9554&lt;=$C$3),Colin!$I9554,)</f>
        <v>0</v>
      </c>
      <c r="N9554" s="38">
        <f>IF(AND(Colin!$G9554=$B$2,Colin!$H9554=$C$3),Colin!$I9554,)</f>
        <v>0</v>
      </c>
      <c r="O9554" s="38">
        <f>IF(AND(Colin!$G9554=$B$2,Colin!$H9554&lt;=$C$3),Colin!$I9554,)</f>
        <v>0</v>
      </c>
      <c r="P9554" s="38">
        <f>IF(Colin!$G9554&lt;$B$2,Colin!$I9554,0)</f>
        <v>0</v>
      </c>
      <c r="Q9554" s="38">
        <f>IF(Colin!$G9554&lt;$B$1,Colin!$I9554,0)</f>
        <v>0</v>
      </c>
    </row>
    <row r="9555" spans="12:17" x14ac:dyDescent="0.25">
      <c r="L9555" s="38">
        <f>IF(AND(Colin!$G9555=$B$1,Colin!$H9555=$C$3),Colin!$I9555,)</f>
        <v>0</v>
      </c>
      <c r="M9555" s="38">
        <f>IF(AND(Colin!$G9555=$B$1,Colin!$H9555&lt;=$C$3),Colin!$I9555,)</f>
        <v>0</v>
      </c>
      <c r="N9555" s="38">
        <f>IF(AND(Colin!$G9555=$B$2,Colin!$H9555=$C$3),Colin!$I9555,)</f>
        <v>0</v>
      </c>
      <c r="O9555" s="38">
        <f>IF(AND(Colin!$G9555=$B$2,Colin!$H9555&lt;=$C$3),Colin!$I9555,)</f>
        <v>0</v>
      </c>
      <c r="P9555" s="38">
        <f>IF(Colin!$G9555&lt;$B$2,Colin!$I9555,0)</f>
        <v>0</v>
      </c>
      <c r="Q9555" s="38">
        <f>IF(Colin!$G9555&lt;$B$1,Colin!$I9555,0)</f>
        <v>0</v>
      </c>
    </row>
    <row r="9556" spans="12:17" x14ac:dyDescent="0.25">
      <c r="L9556" s="38">
        <f>IF(AND(Colin!$G9556=$B$1,Colin!$H9556=$C$3),Colin!$I9556,)</f>
        <v>0</v>
      </c>
      <c r="M9556" s="38">
        <f>IF(AND(Colin!$G9556=$B$1,Colin!$H9556&lt;=$C$3),Colin!$I9556,)</f>
        <v>0</v>
      </c>
      <c r="N9556" s="38">
        <f>IF(AND(Colin!$G9556=$B$2,Colin!$H9556=$C$3),Colin!$I9556,)</f>
        <v>0</v>
      </c>
      <c r="O9556" s="38">
        <f>IF(AND(Colin!$G9556=$B$2,Colin!$H9556&lt;=$C$3),Colin!$I9556,)</f>
        <v>0</v>
      </c>
      <c r="P9556" s="38">
        <f>IF(Colin!$G9556&lt;$B$2,Colin!$I9556,0)</f>
        <v>0</v>
      </c>
      <c r="Q9556" s="38">
        <f>IF(Colin!$G9556&lt;$B$1,Colin!$I9556,0)</f>
        <v>0</v>
      </c>
    </row>
    <row r="9557" spans="12:17" x14ac:dyDescent="0.25">
      <c r="L9557" s="38">
        <f>IF(AND(Colin!$G9557=$B$1,Colin!$H9557=$C$3),Colin!$I9557,)</f>
        <v>0</v>
      </c>
      <c r="M9557" s="38">
        <f>IF(AND(Colin!$G9557=$B$1,Colin!$H9557&lt;=$C$3),Colin!$I9557,)</f>
        <v>0</v>
      </c>
      <c r="N9557" s="38">
        <f>IF(AND(Colin!$G9557=$B$2,Colin!$H9557=$C$3),Colin!$I9557,)</f>
        <v>0</v>
      </c>
      <c r="O9557" s="38">
        <f>IF(AND(Colin!$G9557=$B$2,Colin!$H9557&lt;=$C$3),Colin!$I9557,)</f>
        <v>0</v>
      </c>
      <c r="P9557" s="38">
        <f>IF(Colin!$G9557&lt;$B$2,Colin!$I9557,0)</f>
        <v>0</v>
      </c>
      <c r="Q9557" s="38">
        <f>IF(Colin!$G9557&lt;$B$1,Colin!$I9557,0)</f>
        <v>0</v>
      </c>
    </row>
    <row r="9558" spans="12:17" x14ac:dyDescent="0.25">
      <c r="L9558" s="38">
        <f>IF(AND(Colin!$G9558=$B$1,Colin!$H9558=$C$3),Colin!$I9558,)</f>
        <v>0</v>
      </c>
      <c r="M9558" s="38">
        <f>IF(AND(Colin!$G9558=$B$1,Colin!$H9558&lt;=$C$3),Colin!$I9558,)</f>
        <v>0</v>
      </c>
      <c r="N9558" s="38">
        <f>IF(AND(Colin!$G9558=$B$2,Colin!$H9558=$C$3),Colin!$I9558,)</f>
        <v>0</v>
      </c>
      <c r="O9558" s="38">
        <f>IF(AND(Colin!$G9558=$B$2,Colin!$H9558&lt;=$C$3),Colin!$I9558,)</f>
        <v>0</v>
      </c>
      <c r="P9558" s="38">
        <f>IF(Colin!$G9558&lt;$B$2,Colin!$I9558,0)</f>
        <v>0</v>
      </c>
      <c r="Q9558" s="38">
        <f>IF(Colin!$G9558&lt;$B$1,Colin!$I9558,0)</f>
        <v>0</v>
      </c>
    </row>
    <row r="9559" spans="12:17" x14ac:dyDescent="0.25">
      <c r="L9559" s="38">
        <f>IF(AND(Colin!$G9559=$B$1,Colin!$H9559=$C$3),Colin!$I9559,)</f>
        <v>0</v>
      </c>
      <c r="M9559" s="38">
        <f>IF(AND(Colin!$G9559=$B$1,Colin!$H9559&lt;=$C$3),Colin!$I9559,)</f>
        <v>0</v>
      </c>
      <c r="N9559" s="38">
        <f>IF(AND(Colin!$G9559=$B$2,Colin!$H9559=$C$3),Colin!$I9559,)</f>
        <v>0</v>
      </c>
      <c r="O9559" s="38">
        <f>IF(AND(Colin!$G9559=$B$2,Colin!$H9559&lt;=$C$3),Colin!$I9559,)</f>
        <v>0</v>
      </c>
      <c r="P9559" s="38">
        <f>IF(Colin!$G9559&lt;$B$2,Colin!$I9559,0)</f>
        <v>0</v>
      </c>
      <c r="Q9559" s="38">
        <f>IF(Colin!$G9559&lt;$B$1,Colin!$I9559,0)</f>
        <v>0</v>
      </c>
    </row>
    <row r="9560" spans="12:17" x14ac:dyDescent="0.25">
      <c r="L9560" s="38">
        <f>IF(AND(Colin!$G9560=$B$1,Colin!$H9560=$C$3),Colin!$I9560,)</f>
        <v>0</v>
      </c>
      <c r="M9560" s="38">
        <f>IF(AND(Colin!$G9560=$B$1,Colin!$H9560&lt;=$C$3),Colin!$I9560,)</f>
        <v>0</v>
      </c>
      <c r="N9560" s="38">
        <f>IF(AND(Colin!$G9560=$B$2,Colin!$H9560=$C$3),Colin!$I9560,)</f>
        <v>0</v>
      </c>
      <c r="O9560" s="38">
        <f>IF(AND(Colin!$G9560=$B$2,Colin!$H9560&lt;=$C$3),Colin!$I9560,)</f>
        <v>0</v>
      </c>
      <c r="P9560" s="38">
        <f>IF(Colin!$G9560&lt;$B$2,Colin!$I9560,0)</f>
        <v>0</v>
      </c>
      <c r="Q9560" s="38">
        <f>IF(Colin!$G9560&lt;$B$1,Colin!$I9560,0)</f>
        <v>0</v>
      </c>
    </row>
    <row r="9561" spans="12:17" x14ac:dyDescent="0.25">
      <c r="L9561" s="38">
        <f>IF(AND(Colin!$G9561=$B$1,Colin!$H9561=$C$3),Colin!$I9561,)</f>
        <v>0</v>
      </c>
      <c r="M9561" s="38">
        <f>IF(AND(Colin!$G9561=$B$1,Colin!$H9561&lt;=$C$3),Colin!$I9561,)</f>
        <v>0</v>
      </c>
      <c r="N9561" s="38">
        <f>IF(AND(Colin!$G9561=$B$2,Colin!$H9561=$C$3),Colin!$I9561,)</f>
        <v>0</v>
      </c>
      <c r="O9561" s="38">
        <f>IF(AND(Colin!$G9561=$B$2,Colin!$H9561&lt;=$C$3),Colin!$I9561,)</f>
        <v>0</v>
      </c>
      <c r="P9561" s="38">
        <f>IF(Colin!$G9561&lt;$B$2,Colin!$I9561,0)</f>
        <v>0</v>
      </c>
      <c r="Q9561" s="38">
        <f>IF(Colin!$G9561&lt;$B$1,Colin!$I9561,0)</f>
        <v>0</v>
      </c>
    </row>
    <row r="9562" spans="12:17" x14ac:dyDescent="0.25">
      <c r="L9562" s="38">
        <f>IF(AND(Colin!$G9562=$B$1,Colin!$H9562=$C$3),Colin!$I9562,)</f>
        <v>0</v>
      </c>
      <c r="M9562" s="38">
        <f>IF(AND(Colin!$G9562=$B$1,Colin!$H9562&lt;=$C$3),Colin!$I9562,)</f>
        <v>0</v>
      </c>
      <c r="N9562" s="38">
        <f>IF(AND(Colin!$G9562=$B$2,Colin!$H9562=$C$3),Colin!$I9562,)</f>
        <v>0</v>
      </c>
      <c r="O9562" s="38">
        <f>IF(AND(Colin!$G9562=$B$2,Colin!$H9562&lt;=$C$3),Colin!$I9562,)</f>
        <v>0</v>
      </c>
      <c r="P9562" s="38">
        <f>IF(Colin!$G9562&lt;$B$2,Colin!$I9562,0)</f>
        <v>0</v>
      </c>
      <c r="Q9562" s="38">
        <f>IF(Colin!$G9562&lt;$B$1,Colin!$I9562,0)</f>
        <v>0</v>
      </c>
    </row>
    <row r="9563" spans="12:17" x14ac:dyDescent="0.25">
      <c r="L9563" s="38">
        <f>IF(AND(Colin!$G9563=$B$1,Colin!$H9563=$C$3),Colin!$I9563,)</f>
        <v>0</v>
      </c>
      <c r="M9563" s="38">
        <f>IF(AND(Colin!$G9563=$B$1,Colin!$H9563&lt;=$C$3),Colin!$I9563,)</f>
        <v>0</v>
      </c>
      <c r="N9563" s="38">
        <f>IF(AND(Colin!$G9563=$B$2,Colin!$H9563=$C$3),Colin!$I9563,)</f>
        <v>0</v>
      </c>
      <c r="O9563" s="38">
        <f>IF(AND(Colin!$G9563=$B$2,Colin!$H9563&lt;=$C$3),Colin!$I9563,)</f>
        <v>0</v>
      </c>
      <c r="P9563" s="38">
        <f>IF(Colin!$G9563&lt;$B$2,Colin!$I9563,0)</f>
        <v>0</v>
      </c>
      <c r="Q9563" s="38">
        <f>IF(Colin!$G9563&lt;$B$1,Colin!$I9563,0)</f>
        <v>0</v>
      </c>
    </row>
    <row r="9564" spans="12:17" x14ac:dyDescent="0.25">
      <c r="L9564" s="38">
        <f>IF(AND(Colin!$G9564=$B$1,Colin!$H9564=$C$3),Colin!$I9564,)</f>
        <v>0</v>
      </c>
      <c r="M9564" s="38">
        <f>IF(AND(Colin!$G9564=$B$1,Colin!$H9564&lt;=$C$3),Colin!$I9564,)</f>
        <v>0</v>
      </c>
      <c r="N9564" s="38">
        <f>IF(AND(Colin!$G9564=$B$2,Colin!$H9564=$C$3),Colin!$I9564,)</f>
        <v>0</v>
      </c>
      <c r="O9564" s="38">
        <f>IF(AND(Colin!$G9564=$B$2,Colin!$H9564&lt;=$C$3),Colin!$I9564,)</f>
        <v>0</v>
      </c>
      <c r="P9564" s="38">
        <f>IF(Colin!$G9564&lt;$B$2,Colin!$I9564,0)</f>
        <v>0</v>
      </c>
      <c r="Q9564" s="38">
        <f>IF(Colin!$G9564&lt;$B$1,Colin!$I9564,0)</f>
        <v>0</v>
      </c>
    </row>
    <row r="9565" spans="12:17" x14ac:dyDescent="0.25">
      <c r="L9565" s="38">
        <f>IF(AND(Colin!$G9565=$B$1,Colin!$H9565=$C$3),Colin!$I9565,)</f>
        <v>0</v>
      </c>
      <c r="M9565" s="38">
        <f>IF(AND(Colin!$G9565=$B$1,Colin!$H9565&lt;=$C$3),Colin!$I9565,)</f>
        <v>0</v>
      </c>
      <c r="N9565" s="38">
        <f>IF(AND(Colin!$G9565=$B$2,Colin!$H9565=$C$3),Colin!$I9565,)</f>
        <v>0</v>
      </c>
      <c r="O9565" s="38">
        <f>IF(AND(Colin!$G9565=$B$2,Colin!$H9565&lt;=$C$3),Colin!$I9565,)</f>
        <v>0</v>
      </c>
      <c r="P9565" s="38">
        <f>IF(Colin!$G9565&lt;$B$2,Colin!$I9565,0)</f>
        <v>0</v>
      </c>
      <c r="Q9565" s="38">
        <f>IF(Colin!$G9565&lt;$B$1,Colin!$I9565,0)</f>
        <v>0</v>
      </c>
    </row>
    <row r="9566" spans="12:17" x14ac:dyDescent="0.25">
      <c r="L9566" s="38">
        <f>IF(AND(Colin!$G9566=$B$1,Colin!$H9566=$C$3),Colin!$I9566,)</f>
        <v>0</v>
      </c>
      <c r="M9566" s="38">
        <f>IF(AND(Colin!$G9566=$B$1,Colin!$H9566&lt;=$C$3),Colin!$I9566,)</f>
        <v>0</v>
      </c>
      <c r="N9566" s="38">
        <f>IF(AND(Colin!$G9566=$B$2,Colin!$H9566=$C$3),Colin!$I9566,)</f>
        <v>0</v>
      </c>
      <c r="O9566" s="38">
        <f>IF(AND(Colin!$G9566=$B$2,Colin!$H9566&lt;=$C$3),Colin!$I9566,)</f>
        <v>0</v>
      </c>
      <c r="P9566" s="38">
        <f>IF(Colin!$G9566&lt;$B$2,Colin!$I9566,0)</f>
        <v>0</v>
      </c>
      <c r="Q9566" s="38">
        <f>IF(Colin!$G9566&lt;$B$1,Colin!$I9566,0)</f>
        <v>0</v>
      </c>
    </row>
    <row r="9567" spans="12:17" x14ac:dyDescent="0.25">
      <c r="L9567" s="38">
        <f>IF(AND(Colin!$G9567=$B$1,Colin!$H9567=$C$3),Colin!$I9567,)</f>
        <v>0</v>
      </c>
      <c r="M9567" s="38">
        <f>IF(AND(Colin!$G9567=$B$1,Colin!$H9567&lt;=$C$3),Colin!$I9567,)</f>
        <v>0</v>
      </c>
      <c r="N9567" s="38">
        <f>IF(AND(Colin!$G9567=$B$2,Colin!$H9567=$C$3),Colin!$I9567,)</f>
        <v>0</v>
      </c>
      <c r="O9567" s="38">
        <f>IF(AND(Colin!$G9567=$B$2,Colin!$H9567&lt;=$C$3),Colin!$I9567,)</f>
        <v>0</v>
      </c>
      <c r="P9567" s="38">
        <f>IF(Colin!$G9567&lt;$B$2,Colin!$I9567,0)</f>
        <v>0</v>
      </c>
      <c r="Q9567" s="38">
        <f>IF(Colin!$G9567&lt;$B$1,Colin!$I9567,0)</f>
        <v>0</v>
      </c>
    </row>
    <row r="9568" spans="12:17" x14ac:dyDescent="0.25">
      <c r="L9568" s="38">
        <f>IF(AND(Colin!$G9568=$B$1,Colin!$H9568=$C$3),Colin!$I9568,)</f>
        <v>0</v>
      </c>
      <c r="M9568" s="38">
        <f>IF(AND(Colin!$G9568=$B$1,Colin!$H9568&lt;=$C$3),Colin!$I9568,)</f>
        <v>0</v>
      </c>
      <c r="N9568" s="38">
        <f>IF(AND(Colin!$G9568=$B$2,Colin!$H9568=$C$3),Colin!$I9568,)</f>
        <v>0</v>
      </c>
      <c r="O9568" s="38">
        <f>IF(AND(Colin!$G9568=$B$2,Colin!$H9568&lt;=$C$3),Colin!$I9568,)</f>
        <v>0</v>
      </c>
      <c r="P9568" s="38">
        <f>IF(Colin!$G9568&lt;$B$2,Colin!$I9568,0)</f>
        <v>0</v>
      </c>
      <c r="Q9568" s="38">
        <f>IF(Colin!$G9568&lt;$B$1,Colin!$I9568,0)</f>
        <v>0</v>
      </c>
    </row>
    <row r="9569" spans="12:17" x14ac:dyDescent="0.25">
      <c r="L9569" s="38">
        <f>IF(AND(Colin!$G9569=$B$1,Colin!$H9569=$C$3),Colin!$I9569,)</f>
        <v>0</v>
      </c>
      <c r="M9569" s="38">
        <f>IF(AND(Colin!$G9569=$B$1,Colin!$H9569&lt;=$C$3),Colin!$I9569,)</f>
        <v>0</v>
      </c>
      <c r="N9569" s="38">
        <f>IF(AND(Colin!$G9569=$B$2,Colin!$H9569=$C$3),Colin!$I9569,)</f>
        <v>0</v>
      </c>
      <c r="O9569" s="38">
        <f>IF(AND(Colin!$G9569=$B$2,Colin!$H9569&lt;=$C$3),Colin!$I9569,)</f>
        <v>0</v>
      </c>
      <c r="P9569" s="38">
        <f>IF(Colin!$G9569&lt;$B$2,Colin!$I9569,0)</f>
        <v>0</v>
      </c>
      <c r="Q9569" s="38">
        <f>IF(Colin!$G9569&lt;$B$1,Colin!$I9569,0)</f>
        <v>0</v>
      </c>
    </row>
    <row r="9570" spans="12:17" x14ac:dyDescent="0.25">
      <c r="L9570" s="38">
        <f>IF(AND(Colin!$G9570=$B$1,Colin!$H9570=$C$3),Colin!$I9570,)</f>
        <v>0</v>
      </c>
      <c r="M9570" s="38">
        <f>IF(AND(Colin!$G9570=$B$1,Colin!$H9570&lt;=$C$3),Colin!$I9570,)</f>
        <v>0</v>
      </c>
      <c r="N9570" s="38">
        <f>IF(AND(Colin!$G9570=$B$2,Colin!$H9570=$C$3),Colin!$I9570,)</f>
        <v>0</v>
      </c>
      <c r="O9570" s="38">
        <f>IF(AND(Colin!$G9570=$B$2,Colin!$H9570&lt;=$C$3),Colin!$I9570,)</f>
        <v>0</v>
      </c>
      <c r="P9570" s="38">
        <f>IF(Colin!$G9570&lt;$B$2,Colin!$I9570,0)</f>
        <v>0</v>
      </c>
      <c r="Q9570" s="38">
        <f>IF(Colin!$G9570&lt;$B$1,Colin!$I9570,0)</f>
        <v>0</v>
      </c>
    </row>
    <row r="9571" spans="12:17" x14ac:dyDescent="0.25">
      <c r="L9571" s="38">
        <f>IF(AND(Colin!$G9571=$B$1,Colin!$H9571=$C$3),Colin!$I9571,)</f>
        <v>0</v>
      </c>
      <c r="M9571" s="38">
        <f>IF(AND(Colin!$G9571=$B$1,Colin!$H9571&lt;=$C$3),Colin!$I9571,)</f>
        <v>0</v>
      </c>
      <c r="N9571" s="38">
        <f>IF(AND(Colin!$G9571=$B$2,Colin!$H9571=$C$3),Colin!$I9571,)</f>
        <v>0</v>
      </c>
      <c r="O9571" s="38">
        <f>IF(AND(Colin!$G9571=$B$2,Colin!$H9571&lt;=$C$3),Colin!$I9571,)</f>
        <v>0</v>
      </c>
      <c r="P9571" s="38">
        <f>IF(Colin!$G9571&lt;$B$2,Colin!$I9571,0)</f>
        <v>0</v>
      </c>
      <c r="Q9571" s="38">
        <f>IF(Colin!$G9571&lt;$B$1,Colin!$I9571,0)</f>
        <v>0</v>
      </c>
    </row>
    <row r="9572" spans="12:17" x14ac:dyDescent="0.25">
      <c r="L9572" s="38">
        <f>IF(AND(Colin!$G9572=$B$1,Colin!$H9572=$C$3),Colin!$I9572,)</f>
        <v>0</v>
      </c>
      <c r="M9572" s="38">
        <f>IF(AND(Colin!$G9572=$B$1,Colin!$H9572&lt;=$C$3),Colin!$I9572,)</f>
        <v>0</v>
      </c>
      <c r="N9572" s="38">
        <f>IF(AND(Colin!$G9572=$B$2,Colin!$H9572=$C$3),Colin!$I9572,)</f>
        <v>0</v>
      </c>
      <c r="O9572" s="38">
        <f>IF(AND(Colin!$G9572=$B$2,Colin!$H9572&lt;=$C$3),Colin!$I9572,)</f>
        <v>0</v>
      </c>
      <c r="P9572" s="38">
        <f>IF(Colin!$G9572&lt;$B$2,Colin!$I9572,0)</f>
        <v>0</v>
      </c>
      <c r="Q9572" s="38">
        <f>IF(Colin!$G9572&lt;$B$1,Colin!$I9572,0)</f>
        <v>0</v>
      </c>
    </row>
    <row r="9573" spans="12:17" x14ac:dyDescent="0.25">
      <c r="L9573" s="38">
        <f>IF(AND(Colin!$G9573=$B$1,Colin!$H9573=$C$3),Colin!$I9573,)</f>
        <v>0</v>
      </c>
      <c r="M9573" s="38">
        <f>IF(AND(Colin!$G9573=$B$1,Colin!$H9573&lt;=$C$3),Colin!$I9573,)</f>
        <v>0</v>
      </c>
      <c r="N9573" s="38">
        <f>IF(AND(Colin!$G9573=$B$2,Colin!$H9573=$C$3),Colin!$I9573,)</f>
        <v>0</v>
      </c>
      <c r="O9573" s="38">
        <f>IF(AND(Colin!$G9573=$B$2,Colin!$H9573&lt;=$C$3),Colin!$I9573,)</f>
        <v>0</v>
      </c>
      <c r="P9573" s="38">
        <f>IF(Colin!$G9573&lt;$B$2,Colin!$I9573,0)</f>
        <v>0</v>
      </c>
      <c r="Q9573" s="38">
        <f>IF(Colin!$G9573&lt;$B$1,Colin!$I9573,0)</f>
        <v>0</v>
      </c>
    </row>
    <row r="9574" spans="12:17" x14ac:dyDescent="0.25">
      <c r="L9574" s="38">
        <f>IF(AND(Colin!$G9574=$B$1,Colin!$H9574=$C$3),Colin!$I9574,)</f>
        <v>0</v>
      </c>
      <c r="M9574" s="38">
        <f>IF(AND(Colin!$G9574=$B$1,Colin!$H9574&lt;=$C$3),Colin!$I9574,)</f>
        <v>0</v>
      </c>
      <c r="N9574" s="38">
        <f>IF(AND(Colin!$G9574=$B$2,Colin!$H9574=$C$3),Colin!$I9574,)</f>
        <v>0</v>
      </c>
      <c r="O9574" s="38">
        <f>IF(AND(Colin!$G9574=$B$2,Colin!$H9574&lt;=$C$3),Colin!$I9574,)</f>
        <v>0</v>
      </c>
      <c r="P9574" s="38">
        <f>IF(Colin!$G9574&lt;$B$2,Colin!$I9574,0)</f>
        <v>0</v>
      </c>
      <c r="Q9574" s="38">
        <f>IF(Colin!$G9574&lt;$B$1,Colin!$I9574,0)</f>
        <v>0</v>
      </c>
    </row>
    <row r="9575" spans="12:17" x14ac:dyDescent="0.25">
      <c r="L9575" s="38">
        <f>IF(AND(Colin!$G9575=$B$1,Colin!$H9575=$C$3),Colin!$I9575,)</f>
        <v>0</v>
      </c>
      <c r="M9575" s="38">
        <f>IF(AND(Colin!$G9575=$B$1,Colin!$H9575&lt;=$C$3),Colin!$I9575,)</f>
        <v>0</v>
      </c>
      <c r="N9575" s="38">
        <f>IF(AND(Colin!$G9575=$B$2,Colin!$H9575=$C$3),Colin!$I9575,)</f>
        <v>0</v>
      </c>
      <c r="O9575" s="38">
        <f>IF(AND(Colin!$G9575=$B$2,Colin!$H9575&lt;=$C$3),Colin!$I9575,)</f>
        <v>0</v>
      </c>
      <c r="P9575" s="38">
        <f>IF(Colin!$G9575&lt;$B$2,Colin!$I9575,0)</f>
        <v>0</v>
      </c>
      <c r="Q9575" s="38">
        <f>IF(Colin!$G9575&lt;$B$1,Colin!$I9575,0)</f>
        <v>0</v>
      </c>
    </row>
    <row r="9576" spans="12:17" x14ac:dyDescent="0.25">
      <c r="L9576" s="38">
        <f>IF(AND(Colin!$G9576=$B$1,Colin!$H9576=$C$3),Colin!$I9576,)</f>
        <v>0</v>
      </c>
      <c r="M9576" s="38">
        <f>IF(AND(Colin!$G9576=$B$1,Colin!$H9576&lt;=$C$3),Colin!$I9576,)</f>
        <v>0</v>
      </c>
      <c r="N9576" s="38">
        <f>IF(AND(Colin!$G9576=$B$2,Colin!$H9576=$C$3),Colin!$I9576,)</f>
        <v>0</v>
      </c>
      <c r="O9576" s="38">
        <f>IF(AND(Colin!$G9576=$B$2,Colin!$H9576&lt;=$C$3),Colin!$I9576,)</f>
        <v>0</v>
      </c>
      <c r="P9576" s="38">
        <f>IF(Colin!$G9576&lt;$B$2,Colin!$I9576,0)</f>
        <v>0</v>
      </c>
      <c r="Q9576" s="38">
        <f>IF(Colin!$G9576&lt;$B$1,Colin!$I9576,0)</f>
        <v>0</v>
      </c>
    </row>
    <row r="9577" spans="12:17" x14ac:dyDescent="0.25">
      <c r="L9577" s="38">
        <f>IF(AND(Colin!$G9577=$B$1,Colin!$H9577=$C$3),Colin!$I9577,)</f>
        <v>0</v>
      </c>
      <c r="M9577" s="38">
        <f>IF(AND(Colin!$G9577=$B$1,Colin!$H9577&lt;=$C$3),Colin!$I9577,)</f>
        <v>0</v>
      </c>
      <c r="N9577" s="38">
        <f>IF(AND(Colin!$G9577=$B$2,Colin!$H9577=$C$3),Colin!$I9577,)</f>
        <v>0</v>
      </c>
      <c r="O9577" s="38">
        <f>IF(AND(Colin!$G9577=$B$2,Colin!$H9577&lt;=$C$3),Colin!$I9577,)</f>
        <v>0</v>
      </c>
      <c r="P9577" s="38">
        <f>IF(Colin!$G9577&lt;$B$2,Colin!$I9577,0)</f>
        <v>0</v>
      </c>
      <c r="Q9577" s="38">
        <f>IF(Colin!$G9577&lt;$B$1,Colin!$I9577,0)</f>
        <v>0</v>
      </c>
    </row>
    <row r="9578" spans="12:17" x14ac:dyDescent="0.25">
      <c r="L9578" s="38">
        <f>IF(AND(Colin!$G9578=$B$1,Colin!$H9578=$C$3),Colin!$I9578,)</f>
        <v>0</v>
      </c>
      <c r="M9578" s="38">
        <f>IF(AND(Colin!$G9578=$B$1,Colin!$H9578&lt;=$C$3),Colin!$I9578,)</f>
        <v>0</v>
      </c>
      <c r="N9578" s="38">
        <f>IF(AND(Colin!$G9578=$B$2,Colin!$H9578=$C$3),Colin!$I9578,)</f>
        <v>0</v>
      </c>
      <c r="O9578" s="38">
        <f>IF(AND(Colin!$G9578=$B$2,Colin!$H9578&lt;=$C$3),Colin!$I9578,)</f>
        <v>0</v>
      </c>
      <c r="P9578" s="38">
        <f>IF(Colin!$G9578&lt;$B$2,Colin!$I9578,0)</f>
        <v>0</v>
      </c>
      <c r="Q9578" s="38">
        <f>IF(Colin!$G9578&lt;$B$1,Colin!$I9578,0)</f>
        <v>0</v>
      </c>
    </row>
    <row r="9579" spans="12:17" x14ac:dyDescent="0.25">
      <c r="L9579" s="38">
        <f>IF(AND(Colin!$G9579=$B$1,Colin!$H9579=$C$3),Colin!$I9579,)</f>
        <v>0</v>
      </c>
      <c r="M9579" s="38">
        <f>IF(AND(Colin!$G9579=$B$1,Colin!$H9579&lt;=$C$3),Colin!$I9579,)</f>
        <v>0</v>
      </c>
      <c r="N9579" s="38">
        <f>IF(AND(Colin!$G9579=$B$2,Colin!$H9579=$C$3),Colin!$I9579,)</f>
        <v>0</v>
      </c>
      <c r="O9579" s="38">
        <f>IF(AND(Colin!$G9579=$B$2,Colin!$H9579&lt;=$C$3),Colin!$I9579,)</f>
        <v>0</v>
      </c>
      <c r="P9579" s="38">
        <f>IF(Colin!$G9579&lt;$B$2,Colin!$I9579,0)</f>
        <v>0</v>
      </c>
      <c r="Q9579" s="38">
        <f>IF(Colin!$G9579&lt;$B$1,Colin!$I9579,0)</f>
        <v>0</v>
      </c>
    </row>
    <row r="9580" spans="12:17" x14ac:dyDescent="0.25">
      <c r="L9580" s="38">
        <f>IF(AND(Colin!$G9580=$B$1,Colin!$H9580=$C$3),Colin!$I9580,)</f>
        <v>0</v>
      </c>
      <c r="M9580" s="38">
        <f>IF(AND(Colin!$G9580=$B$1,Colin!$H9580&lt;=$C$3),Colin!$I9580,)</f>
        <v>0</v>
      </c>
      <c r="N9580" s="38">
        <f>IF(AND(Colin!$G9580=$B$2,Colin!$H9580=$C$3),Colin!$I9580,)</f>
        <v>0</v>
      </c>
      <c r="O9580" s="38">
        <f>IF(AND(Colin!$G9580=$B$2,Colin!$H9580&lt;=$C$3),Colin!$I9580,)</f>
        <v>0</v>
      </c>
      <c r="P9580" s="38">
        <f>IF(Colin!$G9580&lt;$B$2,Colin!$I9580,0)</f>
        <v>0</v>
      </c>
      <c r="Q9580" s="38">
        <f>IF(Colin!$G9580&lt;$B$1,Colin!$I9580,0)</f>
        <v>0</v>
      </c>
    </row>
    <row r="9581" spans="12:17" x14ac:dyDescent="0.25">
      <c r="L9581" s="38">
        <f>IF(AND(Colin!$G9581=$B$1,Colin!$H9581=$C$3),Colin!$I9581,)</f>
        <v>0</v>
      </c>
      <c r="M9581" s="38">
        <f>IF(AND(Colin!$G9581=$B$1,Colin!$H9581&lt;=$C$3),Colin!$I9581,)</f>
        <v>0</v>
      </c>
      <c r="N9581" s="38">
        <f>IF(AND(Colin!$G9581=$B$2,Colin!$H9581=$C$3),Colin!$I9581,)</f>
        <v>0</v>
      </c>
      <c r="O9581" s="38">
        <f>IF(AND(Colin!$G9581=$B$2,Colin!$H9581&lt;=$C$3),Colin!$I9581,)</f>
        <v>0</v>
      </c>
      <c r="P9581" s="38">
        <f>IF(Colin!$G9581&lt;$B$2,Colin!$I9581,0)</f>
        <v>0</v>
      </c>
      <c r="Q9581" s="38">
        <f>IF(Colin!$G9581&lt;$B$1,Colin!$I9581,0)</f>
        <v>0</v>
      </c>
    </row>
    <row r="9582" spans="12:17" x14ac:dyDescent="0.25">
      <c r="L9582" s="38">
        <f>IF(AND(Colin!$G9582=$B$1,Colin!$H9582=$C$3),Colin!$I9582,)</f>
        <v>0</v>
      </c>
      <c r="M9582" s="38">
        <f>IF(AND(Colin!$G9582=$B$1,Colin!$H9582&lt;=$C$3),Colin!$I9582,)</f>
        <v>0</v>
      </c>
      <c r="N9582" s="38">
        <f>IF(AND(Colin!$G9582=$B$2,Colin!$H9582=$C$3),Colin!$I9582,)</f>
        <v>0</v>
      </c>
      <c r="O9582" s="38">
        <f>IF(AND(Colin!$G9582=$B$2,Colin!$H9582&lt;=$C$3),Colin!$I9582,)</f>
        <v>0</v>
      </c>
      <c r="P9582" s="38">
        <f>IF(Colin!$G9582&lt;$B$2,Colin!$I9582,0)</f>
        <v>0</v>
      </c>
      <c r="Q9582" s="38">
        <f>IF(Colin!$G9582&lt;$B$1,Colin!$I9582,0)</f>
        <v>0</v>
      </c>
    </row>
    <row r="9583" spans="12:17" x14ac:dyDescent="0.25">
      <c r="L9583" s="38">
        <f>IF(AND(Colin!$G9583=$B$1,Colin!$H9583=$C$3),Colin!$I9583,)</f>
        <v>0</v>
      </c>
      <c r="M9583" s="38">
        <f>IF(AND(Colin!$G9583=$B$1,Colin!$H9583&lt;=$C$3),Colin!$I9583,)</f>
        <v>0</v>
      </c>
      <c r="N9583" s="38">
        <f>IF(AND(Colin!$G9583=$B$2,Colin!$H9583=$C$3),Colin!$I9583,)</f>
        <v>0</v>
      </c>
      <c r="O9583" s="38">
        <f>IF(AND(Colin!$G9583=$B$2,Colin!$H9583&lt;=$C$3),Colin!$I9583,)</f>
        <v>0</v>
      </c>
      <c r="P9583" s="38">
        <f>IF(Colin!$G9583&lt;$B$2,Colin!$I9583,0)</f>
        <v>0</v>
      </c>
      <c r="Q9583" s="38">
        <f>IF(Colin!$G9583&lt;$B$1,Colin!$I9583,0)</f>
        <v>0</v>
      </c>
    </row>
    <row r="9584" spans="12:17" x14ac:dyDescent="0.25">
      <c r="L9584" s="38">
        <f>IF(AND(Colin!$G9584=$B$1,Colin!$H9584=$C$3),Colin!$I9584,)</f>
        <v>0</v>
      </c>
      <c r="M9584" s="38">
        <f>IF(AND(Colin!$G9584=$B$1,Colin!$H9584&lt;=$C$3),Colin!$I9584,)</f>
        <v>0</v>
      </c>
      <c r="N9584" s="38">
        <f>IF(AND(Colin!$G9584=$B$2,Colin!$H9584=$C$3),Colin!$I9584,)</f>
        <v>0</v>
      </c>
      <c r="O9584" s="38">
        <f>IF(AND(Colin!$G9584=$B$2,Colin!$H9584&lt;=$C$3),Colin!$I9584,)</f>
        <v>0</v>
      </c>
      <c r="P9584" s="38">
        <f>IF(Colin!$G9584&lt;$B$2,Colin!$I9584,0)</f>
        <v>0</v>
      </c>
      <c r="Q9584" s="38">
        <f>IF(Colin!$G9584&lt;$B$1,Colin!$I9584,0)</f>
        <v>0</v>
      </c>
    </row>
    <row r="9585" spans="12:17" x14ac:dyDescent="0.25">
      <c r="L9585" s="38">
        <f>IF(AND(Colin!$G9585=$B$1,Colin!$H9585=$C$3),Colin!$I9585,)</f>
        <v>0</v>
      </c>
      <c r="M9585" s="38">
        <f>IF(AND(Colin!$G9585=$B$1,Colin!$H9585&lt;=$C$3),Colin!$I9585,)</f>
        <v>0</v>
      </c>
      <c r="N9585" s="38">
        <f>IF(AND(Colin!$G9585=$B$2,Colin!$H9585=$C$3),Colin!$I9585,)</f>
        <v>0</v>
      </c>
      <c r="O9585" s="38">
        <f>IF(AND(Colin!$G9585=$B$2,Colin!$H9585&lt;=$C$3),Colin!$I9585,)</f>
        <v>0</v>
      </c>
      <c r="P9585" s="38">
        <f>IF(Colin!$G9585&lt;$B$2,Colin!$I9585,0)</f>
        <v>0</v>
      </c>
      <c r="Q9585" s="38">
        <f>IF(Colin!$G9585&lt;$B$1,Colin!$I9585,0)</f>
        <v>0</v>
      </c>
    </row>
    <row r="9586" spans="12:17" x14ac:dyDescent="0.25">
      <c r="L9586" s="38">
        <f>IF(AND(Colin!$G9586=$B$1,Colin!$H9586=$C$3),Colin!$I9586,)</f>
        <v>0</v>
      </c>
      <c r="M9586" s="38">
        <f>IF(AND(Colin!$G9586=$B$1,Colin!$H9586&lt;=$C$3),Colin!$I9586,)</f>
        <v>0</v>
      </c>
      <c r="N9586" s="38">
        <f>IF(AND(Colin!$G9586=$B$2,Colin!$H9586=$C$3),Colin!$I9586,)</f>
        <v>0</v>
      </c>
      <c r="O9586" s="38">
        <f>IF(AND(Colin!$G9586=$B$2,Colin!$H9586&lt;=$C$3),Colin!$I9586,)</f>
        <v>0</v>
      </c>
      <c r="P9586" s="38">
        <f>IF(Colin!$G9586&lt;$B$2,Colin!$I9586,0)</f>
        <v>0</v>
      </c>
      <c r="Q9586" s="38">
        <f>IF(Colin!$G9586&lt;$B$1,Colin!$I9586,0)</f>
        <v>0</v>
      </c>
    </row>
    <row r="9587" spans="12:17" x14ac:dyDescent="0.25">
      <c r="L9587" s="38">
        <f>IF(AND(Colin!$G9587=$B$1,Colin!$H9587=$C$3),Colin!$I9587,)</f>
        <v>0</v>
      </c>
      <c r="M9587" s="38">
        <f>IF(AND(Colin!$G9587=$B$1,Colin!$H9587&lt;=$C$3),Colin!$I9587,)</f>
        <v>0</v>
      </c>
      <c r="N9587" s="38">
        <f>IF(AND(Colin!$G9587=$B$2,Colin!$H9587=$C$3),Colin!$I9587,)</f>
        <v>0</v>
      </c>
      <c r="O9587" s="38">
        <f>IF(AND(Colin!$G9587=$B$2,Colin!$H9587&lt;=$C$3),Colin!$I9587,)</f>
        <v>0</v>
      </c>
      <c r="P9587" s="38">
        <f>IF(Colin!$G9587&lt;$B$2,Colin!$I9587,0)</f>
        <v>0</v>
      </c>
      <c r="Q9587" s="38">
        <f>IF(Colin!$G9587&lt;$B$1,Colin!$I9587,0)</f>
        <v>0</v>
      </c>
    </row>
    <row r="9588" spans="12:17" x14ac:dyDescent="0.25">
      <c r="L9588" s="38">
        <f>IF(AND(Colin!$G9588=$B$1,Colin!$H9588=$C$3),Colin!$I9588,)</f>
        <v>0</v>
      </c>
      <c r="M9588" s="38">
        <f>IF(AND(Colin!$G9588=$B$1,Colin!$H9588&lt;=$C$3),Colin!$I9588,)</f>
        <v>0</v>
      </c>
      <c r="N9588" s="38">
        <f>IF(AND(Colin!$G9588=$B$2,Colin!$H9588=$C$3),Colin!$I9588,)</f>
        <v>0</v>
      </c>
      <c r="O9588" s="38">
        <f>IF(AND(Colin!$G9588=$B$2,Colin!$H9588&lt;=$C$3),Colin!$I9588,)</f>
        <v>0</v>
      </c>
      <c r="P9588" s="38">
        <f>IF(Colin!$G9588&lt;$B$2,Colin!$I9588,0)</f>
        <v>0</v>
      </c>
      <c r="Q9588" s="38">
        <f>IF(Colin!$G9588&lt;$B$1,Colin!$I9588,0)</f>
        <v>0</v>
      </c>
    </row>
    <row r="9589" spans="12:17" x14ac:dyDescent="0.25">
      <c r="L9589" s="38">
        <f>IF(AND(Colin!$G9589=$B$1,Colin!$H9589=$C$3),Colin!$I9589,)</f>
        <v>0</v>
      </c>
      <c r="M9589" s="38">
        <f>IF(AND(Colin!$G9589=$B$1,Colin!$H9589&lt;=$C$3),Colin!$I9589,)</f>
        <v>0</v>
      </c>
      <c r="N9589" s="38">
        <f>IF(AND(Colin!$G9589=$B$2,Colin!$H9589=$C$3),Colin!$I9589,)</f>
        <v>0</v>
      </c>
      <c r="O9589" s="38">
        <f>IF(AND(Colin!$G9589=$B$2,Colin!$H9589&lt;=$C$3),Colin!$I9589,)</f>
        <v>0</v>
      </c>
      <c r="P9589" s="38">
        <f>IF(Colin!$G9589&lt;$B$2,Colin!$I9589,0)</f>
        <v>0</v>
      </c>
      <c r="Q9589" s="38">
        <f>IF(Colin!$G9589&lt;$B$1,Colin!$I9589,0)</f>
        <v>0</v>
      </c>
    </row>
    <row r="9590" spans="12:17" x14ac:dyDescent="0.25">
      <c r="L9590" s="38">
        <f>IF(AND(Colin!$G9590=$B$1,Colin!$H9590=$C$3),Colin!$I9590,)</f>
        <v>0</v>
      </c>
      <c r="M9590" s="38">
        <f>IF(AND(Colin!$G9590=$B$1,Colin!$H9590&lt;=$C$3),Colin!$I9590,)</f>
        <v>0</v>
      </c>
      <c r="N9590" s="38">
        <f>IF(AND(Colin!$G9590=$B$2,Colin!$H9590=$C$3),Colin!$I9590,)</f>
        <v>0</v>
      </c>
      <c r="O9590" s="38">
        <f>IF(AND(Colin!$G9590=$B$2,Colin!$H9590&lt;=$C$3),Colin!$I9590,)</f>
        <v>0</v>
      </c>
      <c r="P9590" s="38">
        <f>IF(Colin!$G9590&lt;$B$2,Colin!$I9590,0)</f>
        <v>0</v>
      </c>
      <c r="Q9590" s="38">
        <f>IF(Colin!$G9590&lt;$B$1,Colin!$I9590,0)</f>
        <v>0</v>
      </c>
    </row>
    <row r="9591" spans="12:17" x14ac:dyDescent="0.25">
      <c r="L9591" s="38">
        <f>IF(AND(Colin!$G9591=$B$1,Colin!$H9591=$C$3),Colin!$I9591,)</f>
        <v>0</v>
      </c>
      <c r="M9591" s="38">
        <f>IF(AND(Colin!$G9591=$B$1,Colin!$H9591&lt;=$C$3),Colin!$I9591,)</f>
        <v>0</v>
      </c>
      <c r="N9591" s="38">
        <f>IF(AND(Colin!$G9591=$B$2,Colin!$H9591=$C$3),Colin!$I9591,)</f>
        <v>0</v>
      </c>
      <c r="O9591" s="38">
        <f>IF(AND(Colin!$G9591=$B$2,Colin!$H9591&lt;=$C$3),Colin!$I9591,)</f>
        <v>0</v>
      </c>
      <c r="P9591" s="38">
        <f>IF(Colin!$G9591&lt;$B$2,Colin!$I9591,0)</f>
        <v>0</v>
      </c>
      <c r="Q9591" s="38">
        <f>IF(Colin!$G9591&lt;$B$1,Colin!$I9591,0)</f>
        <v>0</v>
      </c>
    </row>
    <row r="9592" spans="12:17" x14ac:dyDescent="0.25">
      <c r="L9592" s="38">
        <f>IF(AND(Colin!$G9592=$B$1,Colin!$H9592=$C$3),Colin!$I9592,)</f>
        <v>0</v>
      </c>
      <c r="M9592" s="38">
        <f>IF(AND(Colin!$G9592=$B$1,Colin!$H9592&lt;=$C$3),Colin!$I9592,)</f>
        <v>0</v>
      </c>
      <c r="N9592" s="38">
        <f>IF(AND(Colin!$G9592=$B$2,Colin!$H9592=$C$3),Colin!$I9592,)</f>
        <v>0</v>
      </c>
      <c r="O9592" s="38">
        <f>IF(AND(Colin!$G9592=$B$2,Colin!$H9592&lt;=$C$3),Colin!$I9592,)</f>
        <v>0</v>
      </c>
      <c r="P9592" s="38">
        <f>IF(Colin!$G9592&lt;$B$2,Colin!$I9592,0)</f>
        <v>0</v>
      </c>
      <c r="Q9592" s="38">
        <f>IF(Colin!$G9592&lt;$B$1,Colin!$I9592,0)</f>
        <v>0</v>
      </c>
    </row>
    <row r="9593" spans="12:17" x14ac:dyDescent="0.25">
      <c r="L9593" s="38">
        <f>IF(AND(Colin!$G9593=$B$1,Colin!$H9593=$C$3),Colin!$I9593,)</f>
        <v>0</v>
      </c>
      <c r="M9593" s="38">
        <f>IF(AND(Colin!$G9593=$B$1,Colin!$H9593&lt;=$C$3),Colin!$I9593,)</f>
        <v>0</v>
      </c>
      <c r="N9593" s="38">
        <f>IF(AND(Colin!$G9593=$B$2,Colin!$H9593=$C$3),Colin!$I9593,)</f>
        <v>0</v>
      </c>
      <c r="O9593" s="38">
        <f>IF(AND(Colin!$G9593=$B$2,Colin!$H9593&lt;=$C$3),Colin!$I9593,)</f>
        <v>0</v>
      </c>
      <c r="P9593" s="38">
        <f>IF(Colin!$G9593&lt;$B$2,Colin!$I9593,0)</f>
        <v>0</v>
      </c>
      <c r="Q9593" s="38">
        <f>IF(Colin!$G9593&lt;$B$1,Colin!$I9593,0)</f>
        <v>0</v>
      </c>
    </row>
    <row r="9594" spans="12:17" x14ac:dyDescent="0.25">
      <c r="L9594" s="38">
        <f>IF(AND(Colin!$G9594=$B$1,Colin!$H9594=$C$3),Colin!$I9594,)</f>
        <v>0</v>
      </c>
      <c r="M9594" s="38">
        <f>IF(AND(Colin!$G9594=$B$1,Colin!$H9594&lt;=$C$3),Colin!$I9594,)</f>
        <v>0</v>
      </c>
      <c r="N9594" s="38">
        <f>IF(AND(Colin!$G9594=$B$2,Colin!$H9594=$C$3),Colin!$I9594,)</f>
        <v>0</v>
      </c>
      <c r="O9594" s="38">
        <f>IF(AND(Colin!$G9594=$B$2,Colin!$H9594&lt;=$C$3),Colin!$I9594,)</f>
        <v>0</v>
      </c>
      <c r="P9594" s="38">
        <f>IF(Colin!$G9594&lt;$B$2,Colin!$I9594,0)</f>
        <v>0</v>
      </c>
      <c r="Q9594" s="38">
        <f>IF(Colin!$G9594&lt;$B$1,Colin!$I9594,0)</f>
        <v>0</v>
      </c>
    </row>
    <row r="9595" spans="12:17" x14ac:dyDescent="0.25">
      <c r="L9595" s="38">
        <f>IF(AND(Colin!$G9595=$B$1,Colin!$H9595=$C$3),Colin!$I9595,)</f>
        <v>0</v>
      </c>
      <c r="M9595" s="38">
        <f>IF(AND(Colin!$G9595=$B$1,Colin!$H9595&lt;=$C$3),Colin!$I9595,)</f>
        <v>0</v>
      </c>
      <c r="N9595" s="38">
        <f>IF(AND(Colin!$G9595=$B$2,Colin!$H9595=$C$3),Colin!$I9595,)</f>
        <v>0</v>
      </c>
      <c r="O9595" s="38">
        <f>IF(AND(Colin!$G9595=$B$2,Colin!$H9595&lt;=$C$3),Colin!$I9595,)</f>
        <v>0</v>
      </c>
      <c r="P9595" s="38">
        <f>IF(Colin!$G9595&lt;$B$2,Colin!$I9595,0)</f>
        <v>0</v>
      </c>
      <c r="Q9595" s="38">
        <f>IF(Colin!$G9595&lt;$B$1,Colin!$I9595,0)</f>
        <v>0</v>
      </c>
    </row>
    <row r="9596" spans="12:17" x14ac:dyDescent="0.25">
      <c r="L9596" s="38">
        <f>IF(AND(Colin!$G9596=$B$1,Colin!$H9596=$C$3),Colin!$I9596,)</f>
        <v>0</v>
      </c>
      <c r="M9596" s="38">
        <f>IF(AND(Colin!$G9596=$B$1,Colin!$H9596&lt;=$C$3),Colin!$I9596,)</f>
        <v>0</v>
      </c>
      <c r="N9596" s="38">
        <f>IF(AND(Colin!$G9596=$B$2,Colin!$H9596=$C$3),Colin!$I9596,)</f>
        <v>0</v>
      </c>
      <c r="O9596" s="38">
        <f>IF(AND(Colin!$G9596=$B$2,Colin!$H9596&lt;=$C$3),Colin!$I9596,)</f>
        <v>0</v>
      </c>
      <c r="P9596" s="38">
        <f>IF(Colin!$G9596&lt;$B$2,Colin!$I9596,0)</f>
        <v>0</v>
      </c>
      <c r="Q9596" s="38">
        <f>IF(Colin!$G9596&lt;$B$1,Colin!$I9596,0)</f>
        <v>0</v>
      </c>
    </row>
    <row r="9597" spans="12:17" x14ac:dyDescent="0.25">
      <c r="L9597" s="38">
        <f>IF(AND(Colin!$G9597=$B$1,Colin!$H9597=$C$3),Colin!$I9597,)</f>
        <v>0</v>
      </c>
      <c r="M9597" s="38">
        <f>IF(AND(Colin!$G9597=$B$1,Colin!$H9597&lt;=$C$3),Colin!$I9597,)</f>
        <v>0</v>
      </c>
      <c r="N9597" s="38">
        <f>IF(AND(Colin!$G9597=$B$2,Colin!$H9597=$C$3),Colin!$I9597,)</f>
        <v>0</v>
      </c>
      <c r="O9597" s="38">
        <f>IF(AND(Colin!$G9597=$B$2,Colin!$H9597&lt;=$C$3),Colin!$I9597,)</f>
        <v>0</v>
      </c>
      <c r="P9597" s="38">
        <f>IF(Colin!$G9597&lt;$B$2,Colin!$I9597,0)</f>
        <v>0</v>
      </c>
      <c r="Q9597" s="38">
        <f>IF(Colin!$G9597&lt;$B$1,Colin!$I9597,0)</f>
        <v>0</v>
      </c>
    </row>
    <row r="9598" spans="12:17" x14ac:dyDescent="0.25">
      <c r="L9598" s="38">
        <f>IF(AND(Colin!$G9598=$B$1,Colin!$H9598=$C$3),Colin!$I9598,)</f>
        <v>0</v>
      </c>
      <c r="M9598" s="38">
        <f>IF(AND(Colin!$G9598=$B$1,Colin!$H9598&lt;=$C$3),Colin!$I9598,)</f>
        <v>0</v>
      </c>
      <c r="N9598" s="38">
        <f>IF(AND(Colin!$G9598=$B$2,Colin!$H9598=$C$3),Colin!$I9598,)</f>
        <v>0</v>
      </c>
      <c r="O9598" s="38">
        <f>IF(AND(Colin!$G9598=$B$2,Colin!$H9598&lt;=$C$3),Colin!$I9598,)</f>
        <v>0</v>
      </c>
      <c r="P9598" s="38">
        <f>IF(Colin!$G9598&lt;$B$2,Colin!$I9598,0)</f>
        <v>0</v>
      </c>
      <c r="Q9598" s="38">
        <f>IF(Colin!$G9598&lt;$B$1,Colin!$I9598,0)</f>
        <v>0</v>
      </c>
    </row>
    <row r="9599" spans="12:17" x14ac:dyDescent="0.25">
      <c r="L9599" s="38">
        <f>IF(AND(Colin!$G9599=$B$1,Colin!$H9599=$C$3),Colin!$I9599,)</f>
        <v>0</v>
      </c>
      <c r="M9599" s="38">
        <f>IF(AND(Colin!$G9599=$B$1,Colin!$H9599&lt;=$C$3),Colin!$I9599,)</f>
        <v>0</v>
      </c>
      <c r="N9599" s="38">
        <f>IF(AND(Colin!$G9599=$B$2,Colin!$H9599=$C$3),Colin!$I9599,)</f>
        <v>0</v>
      </c>
      <c r="O9599" s="38">
        <f>IF(AND(Colin!$G9599=$B$2,Colin!$H9599&lt;=$C$3),Colin!$I9599,)</f>
        <v>0</v>
      </c>
      <c r="P9599" s="38">
        <f>IF(Colin!$G9599&lt;$B$2,Colin!$I9599,0)</f>
        <v>0</v>
      </c>
      <c r="Q9599" s="38">
        <f>IF(Colin!$G9599&lt;$B$1,Colin!$I9599,0)</f>
        <v>0</v>
      </c>
    </row>
    <row r="9600" spans="12:17" x14ac:dyDescent="0.25">
      <c r="L9600" s="38">
        <f>IF(AND(Colin!$G9600=$B$1,Colin!$H9600=$C$3),Colin!$I9600,)</f>
        <v>0</v>
      </c>
      <c r="M9600" s="38">
        <f>IF(AND(Colin!$G9600=$B$1,Colin!$H9600&lt;=$C$3),Colin!$I9600,)</f>
        <v>0</v>
      </c>
      <c r="N9600" s="38">
        <f>IF(AND(Colin!$G9600=$B$2,Colin!$H9600=$C$3),Colin!$I9600,)</f>
        <v>0</v>
      </c>
      <c r="O9600" s="38">
        <f>IF(AND(Colin!$G9600=$B$2,Colin!$H9600&lt;=$C$3),Colin!$I9600,)</f>
        <v>0</v>
      </c>
      <c r="P9600" s="38">
        <f>IF(Colin!$G9600&lt;$B$2,Colin!$I9600,0)</f>
        <v>0</v>
      </c>
      <c r="Q9600" s="38">
        <f>IF(Colin!$G9600&lt;$B$1,Colin!$I9600,0)</f>
        <v>0</v>
      </c>
    </row>
    <row r="9601" spans="12:17" x14ac:dyDescent="0.25">
      <c r="L9601" s="38">
        <f>IF(AND(Colin!$G9601=$B$1,Colin!$H9601=$C$3),Colin!$I9601,)</f>
        <v>0</v>
      </c>
      <c r="M9601" s="38">
        <f>IF(AND(Colin!$G9601=$B$1,Colin!$H9601&lt;=$C$3),Colin!$I9601,)</f>
        <v>0</v>
      </c>
      <c r="N9601" s="38">
        <f>IF(AND(Colin!$G9601=$B$2,Colin!$H9601=$C$3),Colin!$I9601,)</f>
        <v>0</v>
      </c>
      <c r="O9601" s="38">
        <f>IF(AND(Colin!$G9601=$B$2,Colin!$H9601&lt;=$C$3),Colin!$I9601,)</f>
        <v>0</v>
      </c>
      <c r="P9601" s="38">
        <f>IF(Colin!$G9601&lt;$B$2,Colin!$I9601,0)</f>
        <v>0</v>
      </c>
      <c r="Q9601" s="38">
        <f>IF(Colin!$G9601&lt;$B$1,Colin!$I9601,0)</f>
        <v>0</v>
      </c>
    </row>
    <row r="9602" spans="12:17" x14ac:dyDescent="0.25">
      <c r="L9602" s="38">
        <f>IF(AND(Colin!$G9602=$B$1,Colin!$H9602=$C$3),Colin!$I9602,)</f>
        <v>0</v>
      </c>
      <c r="M9602" s="38">
        <f>IF(AND(Colin!$G9602=$B$1,Colin!$H9602&lt;=$C$3),Colin!$I9602,)</f>
        <v>0</v>
      </c>
      <c r="N9602" s="38">
        <f>IF(AND(Colin!$G9602=$B$2,Colin!$H9602=$C$3),Colin!$I9602,)</f>
        <v>0</v>
      </c>
      <c r="O9602" s="38">
        <f>IF(AND(Colin!$G9602=$B$2,Colin!$H9602&lt;=$C$3),Colin!$I9602,)</f>
        <v>0</v>
      </c>
      <c r="P9602" s="38">
        <f>IF(Colin!$G9602&lt;$B$2,Colin!$I9602,0)</f>
        <v>0</v>
      </c>
      <c r="Q9602" s="38">
        <f>IF(Colin!$G9602&lt;$B$1,Colin!$I9602,0)</f>
        <v>0</v>
      </c>
    </row>
    <row r="9603" spans="12:17" x14ac:dyDescent="0.25">
      <c r="L9603" s="38">
        <f>IF(AND(Colin!$G9603=$B$1,Colin!$H9603=$C$3),Colin!$I9603,)</f>
        <v>0</v>
      </c>
      <c r="M9603" s="38">
        <f>IF(AND(Colin!$G9603=$B$1,Colin!$H9603&lt;=$C$3),Colin!$I9603,)</f>
        <v>0</v>
      </c>
      <c r="N9603" s="38">
        <f>IF(AND(Colin!$G9603=$B$2,Colin!$H9603=$C$3),Colin!$I9603,)</f>
        <v>0</v>
      </c>
      <c r="O9603" s="38">
        <f>IF(AND(Colin!$G9603=$B$2,Colin!$H9603&lt;=$C$3),Colin!$I9603,)</f>
        <v>0</v>
      </c>
      <c r="P9603" s="38">
        <f>IF(Colin!$G9603&lt;$B$2,Colin!$I9603,0)</f>
        <v>0</v>
      </c>
      <c r="Q9603" s="38">
        <f>IF(Colin!$G9603&lt;$B$1,Colin!$I9603,0)</f>
        <v>0</v>
      </c>
    </row>
    <row r="9604" spans="12:17" x14ac:dyDescent="0.25">
      <c r="L9604" s="38">
        <f>IF(AND(Colin!$G9604=$B$1,Colin!$H9604=$C$3),Colin!$I9604,)</f>
        <v>0</v>
      </c>
      <c r="M9604" s="38">
        <f>IF(AND(Colin!$G9604=$B$1,Colin!$H9604&lt;=$C$3),Colin!$I9604,)</f>
        <v>0</v>
      </c>
      <c r="N9604" s="38">
        <f>IF(AND(Colin!$G9604=$B$2,Colin!$H9604=$C$3),Colin!$I9604,)</f>
        <v>0</v>
      </c>
      <c r="O9604" s="38">
        <f>IF(AND(Colin!$G9604=$B$2,Colin!$H9604&lt;=$C$3),Colin!$I9604,)</f>
        <v>0</v>
      </c>
      <c r="P9604" s="38">
        <f>IF(Colin!$G9604&lt;$B$2,Colin!$I9604,0)</f>
        <v>0</v>
      </c>
      <c r="Q9604" s="38">
        <f>IF(Colin!$G9604&lt;$B$1,Colin!$I9604,0)</f>
        <v>0</v>
      </c>
    </row>
    <row r="9605" spans="12:17" x14ac:dyDescent="0.25">
      <c r="L9605" s="38">
        <f>IF(AND(Colin!$G9605=$B$1,Colin!$H9605=$C$3),Colin!$I9605,)</f>
        <v>0</v>
      </c>
      <c r="M9605" s="38">
        <f>IF(AND(Colin!$G9605=$B$1,Colin!$H9605&lt;=$C$3),Colin!$I9605,)</f>
        <v>0</v>
      </c>
      <c r="N9605" s="38">
        <f>IF(AND(Colin!$G9605=$B$2,Colin!$H9605=$C$3),Colin!$I9605,)</f>
        <v>0</v>
      </c>
      <c r="O9605" s="38">
        <f>IF(AND(Colin!$G9605=$B$2,Colin!$H9605&lt;=$C$3),Colin!$I9605,)</f>
        <v>0</v>
      </c>
      <c r="P9605" s="38">
        <f>IF(Colin!$G9605&lt;$B$2,Colin!$I9605,0)</f>
        <v>0</v>
      </c>
      <c r="Q9605" s="38">
        <f>IF(Colin!$G9605&lt;$B$1,Colin!$I9605,0)</f>
        <v>0</v>
      </c>
    </row>
    <row r="9606" spans="12:17" x14ac:dyDescent="0.25">
      <c r="L9606" s="38">
        <f>IF(AND(Colin!$G9606=$B$1,Colin!$H9606=$C$3),Colin!$I9606,)</f>
        <v>0</v>
      </c>
      <c r="M9606" s="38">
        <f>IF(AND(Colin!$G9606=$B$1,Colin!$H9606&lt;=$C$3),Colin!$I9606,)</f>
        <v>0</v>
      </c>
      <c r="N9606" s="38">
        <f>IF(AND(Colin!$G9606=$B$2,Colin!$H9606=$C$3),Colin!$I9606,)</f>
        <v>0</v>
      </c>
      <c r="O9606" s="38">
        <f>IF(AND(Colin!$G9606=$B$2,Colin!$H9606&lt;=$C$3),Colin!$I9606,)</f>
        <v>0</v>
      </c>
      <c r="P9606" s="38">
        <f>IF(Colin!$G9606&lt;$B$2,Colin!$I9606,0)</f>
        <v>0</v>
      </c>
      <c r="Q9606" s="38">
        <f>IF(Colin!$G9606&lt;$B$1,Colin!$I9606,0)</f>
        <v>0</v>
      </c>
    </row>
    <row r="9607" spans="12:17" x14ac:dyDescent="0.25">
      <c r="L9607" s="38">
        <f>IF(AND(Colin!$G9607=$B$1,Colin!$H9607=$C$3),Colin!$I9607,)</f>
        <v>0</v>
      </c>
      <c r="M9607" s="38">
        <f>IF(AND(Colin!$G9607=$B$1,Colin!$H9607&lt;=$C$3),Colin!$I9607,)</f>
        <v>0</v>
      </c>
      <c r="N9607" s="38">
        <f>IF(AND(Colin!$G9607=$B$2,Colin!$H9607=$C$3),Colin!$I9607,)</f>
        <v>0</v>
      </c>
      <c r="O9607" s="38">
        <f>IF(AND(Colin!$G9607=$B$2,Colin!$H9607&lt;=$C$3),Colin!$I9607,)</f>
        <v>0</v>
      </c>
      <c r="P9607" s="38">
        <f>IF(Colin!$G9607&lt;$B$2,Colin!$I9607,0)</f>
        <v>0</v>
      </c>
      <c r="Q9607" s="38">
        <f>IF(Colin!$G9607&lt;$B$1,Colin!$I9607,0)</f>
        <v>0</v>
      </c>
    </row>
    <row r="9608" spans="12:17" x14ac:dyDescent="0.25">
      <c r="L9608" s="38">
        <f>IF(AND(Colin!$G9608=$B$1,Colin!$H9608=$C$3),Colin!$I9608,)</f>
        <v>0</v>
      </c>
      <c r="M9608" s="38">
        <f>IF(AND(Colin!$G9608=$B$1,Colin!$H9608&lt;=$C$3),Colin!$I9608,)</f>
        <v>0</v>
      </c>
      <c r="N9608" s="38">
        <f>IF(AND(Colin!$G9608=$B$2,Colin!$H9608=$C$3),Colin!$I9608,)</f>
        <v>0</v>
      </c>
      <c r="O9608" s="38">
        <f>IF(AND(Colin!$G9608=$B$2,Colin!$H9608&lt;=$C$3),Colin!$I9608,)</f>
        <v>0</v>
      </c>
      <c r="P9608" s="38">
        <f>IF(Colin!$G9608&lt;$B$2,Colin!$I9608,0)</f>
        <v>0</v>
      </c>
      <c r="Q9608" s="38">
        <f>IF(Colin!$G9608&lt;$B$1,Colin!$I9608,0)</f>
        <v>0</v>
      </c>
    </row>
    <row r="9609" spans="12:17" x14ac:dyDescent="0.25">
      <c r="L9609" s="38">
        <f>IF(AND(Colin!$G9609=$B$1,Colin!$H9609=$C$3),Colin!$I9609,)</f>
        <v>0</v>
      </c>
      <c r="M9609" s="38">
        <f>IF(AND(Colin!$G9609=$B$1,Colin!$H9609&lt;=$C$3),Colin!$I9609,)</f>
        <v>0</v>
      </c>
      <c r="N9609" s="38">
        <f>IF(AND(Colin!$G9609=$B$2,Colin!$H9609=$C$3),Colin!$I9609,)</f>
        <v>0</v>
      </c>
      <c r="O9609" s="38">
        <f>IF(AND(Colin!$G9609=$B$2,Colin!$H9609&lt;=$C$3),Colin!$I9609,)</f>
        <v>0</v>
      </c>
      <c r="P9609" s="38">
        <f>IF(Colin!$G9609&lt;$B$2,Colin!$I9609,0)</f>
        <v>0</v>
      </c>
      <c r="Q9609" s="38">
        <f>IF(Colin!$G9609&lt;$B$1,Colin!$I9609,0)</f>
        <v>0</v>
      </c>
    </row>
    <row r="9610" spans="12:17" x14ac:dyDescent="0.25">
      <c r="L9610" s="38">
        <f>IF(AND(Colin!$G9610=$B$1,Colin!$H9610=$C$3),Colin!$I9610,)</f>
        <v>0</v>
      </c>
      <c r="M9610" s="38">
        <f>IF(AND(Colin!$G9610=$B$1,Colin!$H9610&lt;=$C$3),Colin!$I9610,)</f>
        <v>0</v>
      </c>
      <c r="N9610" s="38">
        <f>IF(AND(Colin!$G9610=$B$2,Colin!$H9610=$C$3),Colin!$I9610,)</f>
        <v>0</v>
      </c>
      <c r="O9610" s="38">
        <f>IF(AND(Colin!$G9610=$B$2,Colin!$H9610&lt;=$C$3),Colin!$I9610,)</f>
        <v>0</v>
      </c>
      <c r="P9610" s="38">
        <f>IF(Colin!$G9610&lt;$B$2,Colin!$I9610,0)</f>
        <v>0</v>
      </c>
      <c r="Q9610" s="38">
        <f>IF(Colin!$G9610&lt;$B$1,Colin!$I9610,0)</f>
        <v>0</v>
      </c>
    </row>
    <row r="9611" spans="12:17" x14ac:dyDescent="0.25">
      <c r="L9611" s="38">
        <f>IF(AND(Colin!$G9611=$B$1,Colin!$H9611=$C$3),Colin!$I9611,)</f>
        <v>0</v>
      </c>
      <c r="M9611" s="38">
        <f>IF(AND(Colin!$G9611=$B$1,Colin!$H9611&lt;=$C$3),Colin!$I9611,)</f>
        <v>0</v>
      </c>
      <c r="N9611" s="38">
        <f>IF(AND(Colin!$G9611=$B$2,Colin!$H9611=$C$3),Colin!$I9611,)</f>
        <v>0</v>
      </c>
      <c r="O9611" s="38">
        <f>IF(AND(Colin!$G9611=$B$2,Colin!$H9611&lt;=$C$3),Colin!$I9611,)</f>
        <v>0</v>
      </c>
      <c r="P9611" s="38">
        <f>IF(Colin!$G9611&lt;$B$2,Colin!$I9611,0)</f>
        <v>0</v>
      </c>
      <c r="Q9611" s="38">
        <f>IF(Colin!$G9611&lt;$B$1,Colin!$I9611,0)</f>
        <v>0</v>
      </c>
    </row>
    <row r="9612" spans="12:17" x14ac:dyDescent="0.25">
      <c r="L9612" s="38">
        <f>IF(AND(Colin!$G9612=$B$1,Colin!$H9612=$C$3),Colin!$I9612,)</f>
        <v>0</v>
      </c>
      <c r="M9612" s="38">
        <f>IF(AND(Colin!$G9612=$B$1,Colin!$H9612&lt;=$C$3),Colin!$I9612,)</f>
        <v>0</v>
      </c>
      <c r="N9612" s="38">
        <f>IF(AND(Colin!$G9612=$B$2,Colin!$H9612=$C$3),Colin!$I9612,)</f>
        <v>0</v>
      </c>
      <c r="O9612" s="38">
        <f>IF(AND(Colin!$G9612=$B$2,Colin!$H9612&lt;=$C$3),Colin!$I9612,)</f>
        <v>0</v>
      </c>
      <c r="P9612" s="38">
        <f>IF(Colin!$G9612&lt;$B$2,Colin!$I9612,0)</f>
        <v>0</v>
      </c>
      <c r="Q9612" s="38">
        <f>IF(Colin!$G9612&lt;$B$1,Colin!$I9612,0)</f>
        <v>0</v>
      </c>
    </row>
    <row r="9613" spans="12:17" x14ac:dyDescent="0.25">
      <c r="L9613" s="38">
        <f>IF(AND(Colin!$G9613=$B$1,Colin!$H9613=$C$3),Colin!$I9613,)</f>
        <v>0</v>
      </c>
      <c r="M9613" s="38">
        <f>IF(AND(Colin!$G9613=$B$1,Colin!$H9613&lt;=$C$3),Colin!$I9613,)</f>
        <v>0</v>
      </c>
      <c r="N9613" s="38">
        <f>IF(AND(Colin!$G9613=$B$2,Colin!$H9613=$C$3),Colin!$I9613,)</f>
        <v>0</v>
      </c>
      <c r="O9613" s="38">
        <f>IF(AND(Colin!$G9613=$B$2,Colin!$H9613&lt;=$C$3),Colin!$I9613,)</f>
        <v>0</v>
      </c>
      <c r="P9613" s="38">
        <f>IF(Colin!$G9613&lt;$B$2,Colin!$I9613,0)</f>
        <v>0</v>
      </c>
      <c r="Q9613" s="38">
        <f>IF(Colin!$G9613&lt;$B$1,Colin!$I9613,0)</f>
        <v>0</v>
      </c>
    </row>
    <row r="9614" spans="12:17" x14ac:dyDescent="0.25">
      <c r="L9614" s="38">
        <f>IF(AND(Colin!$G9614=$B$1,Colin!$H9614=$C$3),Colin!$I9614,)</f>
        <v>0</v>
      </c>
      <c r="M9614" s="38">
        <f>IF(AND(Colin!$G9614=$B$1,Colin!$H9614&lt;=$C$3),Colin!$I9614,)</f>
        <v>0</v>
      </c>
      <c r="N9614" s="38">
        <f>IF(AND(Colin!$G9614=$B$2,Colin!$H9614=$C$3),Colin!$I9614,)</f>
        <v>0</v>
      </c>
      <c r="O9614" s="38">
        <f>IF(AND(Colin!$G9614=$B$2,Colin!$H9614&lt;=$C$3),Colin!$I9614,)</f>
        <v>0</v>
      </c>
      <c r="P9614" s="38">
        <f>IF(Colin!$G9614&lt;$B$2,Colin!$I9614,0)</f>
        <v>0</v>
      </c>
      <c r="Q9614" s="38">
        <f>IF(Colin!$G9614&lt;$B$1,Colin!$I9614,0)</f>
        <v>0</v>
      </c>
    </row>
    <row r="9615" spans="12:17" x14ac:dyDescent="0.25">
      <c r="L9615" s="38">
        <f>IF(AND(Colin!$G9615=$B$1,Colin!$H9615=$C$3),Colin!$I9615,)</f>
        <v>0</v>
      </c>
      <c r="M9615" s="38">
        <f>IF(AND(Colin!$G9615=$B$1,Colin!$H9615&lt;=$C$3),Colin!$I9615,)</f>
        <v>0</v>
      </c>
      <c r="N9615" s="38">
        <f>IF(AND(Colin!$G9615=$B$2,Colin!$H9615=$C$3),Colin!$I9615,)</f>
        <v>0</v>
      </c>
      <c r="O9615" s="38">
        <f>IF(AND(Colin!$G9615=$B$2,Colin!$H9615&lt;=$C$3),Colin!$I9615,)</f>
        <v>0</v>
      </c>
      <c r="P9615" s="38">
        <f>IF(Colin!$G9615&lt;$B$2,Colin!$I9615,0)</f>
        <v>0</v>
      </c>
      <c r="Q9615" s="38">
        <f>IF(Colin!$G9615&lt;$B$1,Colin!$I9615,0)</f>
        <v>0</v>
      </c>
    </row>
    <row r="9616" spans="12:17" x14ac:dyDescent="0.25">
      <c r="L9616" s="38">
        <f>IF(AND(Colin!$G9616=$B$1,Colin!$H9616=$C$3),Colin!$I9616,)</f>
        <v>0</v>
      </c>
      <c r="M9616" s="38">
        <f>IF(AND(Colin!$G9616=$B$1,Colin!$H9616&lt;=$C$3),Colin!$I9616,)</f>
        <v>0</v>
      </c>
      <c r="N9616" s="38">
        <f>IF(AND(Colin!$G9616=$B$2,Colin!$H9616=$C$3),Colin!$I9616,)</f>
        <v>0</v>
      </c>
      <c r="O9616" s="38">
        <f>IF(AND(Colin!$G9616=$B$2,Colin!$H9616&lt;=$C$3),Colin!$I9616,)</f>
        <v>0</v>
      </c>
      <c r="P9616" s="38">
        <f>IF(Colin!$G9616&lt;$B$2,Colin!$I9616,0)</f>
        <v>0</v>
      </c>
      <c r="Q9616" s="38">
        <f>IF(Colin!$G9616&lt;$B$1,Colin!$I9616,0)</f>
        <v>0</v>
      </c>
    </row>
    <row r="9617" spans="12:17" x14ac:dyDescent="0.25">
      <c r="L9617" s="38">
        <f>IF(AND(Colin!$G9617=$B$1,Colin!$H9617=$C$3),Colin!$I9617,)</f>
        <v>0</v>
      </c>
      <c r="M9617" s="38">
        <f>IF(AND(Colin!$G9617=$B$1,Colin!$H9617&lt;=$C$3),Colin!$I9617,)</f>
        <v>0</v>
      </c>
      <c r="N9617" s="38">
        <f>IF(AND(Colin!$G9617=$B$2,Colin!$H9617=$C$3),Colin!$I9617,)</f>
        <v>0</v>
      </c>
      <c r="O9617" s="38">
        <f>IF(AND(Colin!$G9617=$B$2,Colin!$H9617&lt;=$C$3),Colin!$I9617,)</f>
        <v>0</v>
      </c>
      <c r="P9617" s="38">
        <f>IF(Colin!$G9617&lt;$B$2,Colin!$I9617,0)</f>
        <v>0</v>
      </c>
      <c r="Q9617" s="38">
        <f>IF(Colin!$G9617&lt;$B$1,Colin!$I9617,0)</f>
        <v>0</v>
      </c>
    </row>
    <row r="9618" spans="12:17" x14ac:dyDescent="0.25">
      <c r="L9618" s="38">
        <f>IF(AND(Colin!$G9618=$B$1,Colin!$H9618=$C$3),Colin!$I9618,)</f>
        <v>0</v>
      </c>
      <c r="M9618" s="38">
        <f>IF(AND(Colin!$G9618=$B$1,Colin!$H9618&lt;=$C$3),Colin!$I9618,)</f>
        <v>0</v>
      </c>
      <c r="N9618" s="38">
        <f>IF(AND(Colin!$G9618=$B$2,Colin!$H9618=$C$3),Colin!$I9618,)</f>
        <v>0</v>
      </c>
      <c r="O9618" s="38">
        <f>IF(AND(Colin!$G9618=$B$2,Colin!$H9618&lt;=$C$3),Colin!$I9618,)</f>
        <v>0</v>
      </c>
      <c r="P9618" s="38">
        <f>IF(Colin!$G9618&lt;$B$2,Colin!$I9618,0)</f>
        <v>0</v>
      </c>
      <c r="Q9618" s="38">
        <f>IF(Colin!$G9618&lt;$B$1,Colin!$I9618,0)</f>
        <v>0</v>
      </c>
    </row>
    <row r="9619" spans="12:17" x14ac:dyDescent="0.25">
      <c r="L9619" s="38">
        <f>IF(AND(Colin!$G9619=$B$1,Colin!$H9619=$C$3),Colin!$I9619,)</f>
        <v>0</v>
      </c>
      <c r="M9619" s="38">
        <f>IF(AND(Colin!$G9619=$B$1,Colin!$H9619&lt;=$C$3),Colin!$I9619,)</f>
        <v>0</v>
      </c>
      <c r="N9619" s="38">
        <f>IF(AND(Colin!$G9619=$B$2,Colin!$H9619=$C$3),Colin!$I9619,)</f>
        <v>0</v>
      </c>
      <c r="O9619" s="38">
        <f>IF(AND(Colin!$G9619=$B$2,Colin!$H9619&lt;=$C$3),Colin!$I9619,)</f>
        <v>0</v>
      </c>
      <c r="P9619" s="38">
        <f>IF(Colin!$G9619&lt;$B$2,Colin!$I9619,0)</f>
        <v>0</v>
      </c>
      <c r="Q9619" s="38">
        <f>IF(Colin!$G9619&lt;$B$1,Colin!$I9619,0)</f>
        <v>0</v>
      </c>
    </row>
    <row r="9620" spans="12:17" x14ac:dyDescent="0.25">
      <c r="L9620" s="38">
        <f>IF(AND(Colin!$G9620=$B$1,Colin!$H9620=$C$3),Colin!$I9620,)</f>
        <v>0</v>
      </c>
      <c r="M9620" s="38">
        <f>IF(AND(Colin!$G9620=$B$1,Colin!$H9620&lt;=$C$3),Colin!$I9620,)</f>
        <v>0</v>
      </c>
      <c r="N9620" s="38">
        <f>IF(AND(Colin!$G9620=$B$2,Colin!$H9620=$C$3),Colin!$I9620,)</f>
        <v>0</v>
      </c>
      <c r="O9620" s="38">
        <f>IF(AND(Colin!$G9620=$B$2,Colin!$H9620&lt;=$C$3),Colin!$I9620,)</f>
        <v>0</v>
      </c>
      <c r="P9620" s="38">
        <f>IF(Colin!$G9620&lt;$B$2,Colin!$I9620,0)</f>
        <v>0</v>
      </c>
      <c r="Q9620" s="38">
        <f>IF(Colin!$G9620&lt;$B$1,Colin!$I9620,0)</f>
        <v>0</v>
      </c>
    </row>
    <row r="9621" spans="12:17" x14ac:dyDescent="0.25">
      <c r="L9621" s="38">
        <f>IF(AND(Colin!$G9621=$B$1,Colin!$H9621=$C$3),Colin!$I9621,)</f>
        <v>0</v>
      </c>
      <c r="M9621" s="38">
        <f>IF(AND(Colin!$G9621=$B$1,Colin!$H9621&lt;=$C$3),Colin!$I9621,)</f>
        <v>0</v>
      </c>
      <c r="N9621" s="38">
        <f>IF(AND(Colin!$G9621=$B$2,Colin!$H9621=$C$3),Colin!$I9621,)</f>
        <v>0</v>
      </c>
      <c r="O9621" s="38">
        <f>IF(AND(Colin!$G9621=$B$2,Colin!$H9621&lt;=$C$3),Colin!$I9621,)</f>
        <v>0</v>
      </c>
      <c r="P9621" s="38">
        <f>IF(Colin!$G9621&lt;$B$2,Colin!$I9621,0)</f>
        <v>0</v>
      </c>
      <c r="Q9621" s="38">
        <f>IF(Colin!$G9621&lt;$B$1,Colin!$I9621,0)</f>
        <v>0</v>
      </c>
    </row>
    <row r="9622" spans="12:17" x14ac:dyDescent="0.25">
      <c r="L9622" s="38">
        <f>IF(AND(Colin!$G9622=$B$1,Colin!$H9622=$C$3),Colin!$I9622,)</f>
        <v>0</v>
      </c>
      <c r="M9622" s="38">
        <f>IF(AND(Colin!$G9622=$B$1,Colin!$H9622&lt;=$C$3),Colin!$I9622,)</f>
        <v>0</v>
      </c>
      <c r="N9622" s="38">
        <f>IF(AND(Colin!$G9622=$B$2,Colin!$H9622=$C$3),Colin!$I9622,)</f>
        <v>0</v>
      </c>
      <c r="O9622" s="38">
        <f>IF(AND(Colin!$G9622=$B$2,Colin!$H9622&lt;=$C$3),Colin!$I9622,)</f>
        <v>0</v>
      </c>
      <c r="P9622" s="38">
        <f>IF(Colin!$G9622&lt;$B$2,Colin!$I9622,0)</f>
        <v>0</v>
      </c>
      <c r="Q9622" s="38">
        <f>IF(Colin!$G9622&lt;$B$1,Colin!$I9622,0)</f>
        <v>0</v>
      </c>
    </row>
    <row r="9623" spans="12:17" x14ac:dyDescent="0.25">
      <c r="L9623" s="38">
        <f>IF(AND(Colin!$G9623=$B$1,Colin!$H9623=$C$3),Colin!$I9623,)</f>
        <v>0</v>
      </c>
      <c r="M9623" s="38">
        <f>IF(AND(Colin!$G9623=$B$1,Colin!$H9623&lt;=$C$3),Colin!$I9623,)</f>
        <v>0</v>
      </c>
      <c r="N9623" s="38">
        <f>IF(AND(Colin!$G9623=$B$2,Colin!$H9623=$C$3),Colin!$I9623,)</f>
        <v>0</v>
      </c>
      <c r="O9623" s="38">
        <f>IF(AND(Colin!$G9623=$B$2,Colin!$H9623&lt;=$C$3),Colin!$I9623,)</f>
        <v>0</v>
      </c>
      <c r="P9623" s="38">
        <f>IF(Colin!$G9623&lt;$B$2,Colin!$I9623,0)</f>
        <v>0</v>
      </c>
      <c r="Q9623" s="38">
        <f>IF(Colin!$G9623&lt;$B$1,Colin!$I9623,0)</f>
        <v>0</v>
      </c>
    </row>
    <row r="9624" spans="12:17" x14ac:dyDescent="0.25">
      <c r="L9624" s="38">
        <f>IF(AND(Colin!$G9624=$B$1,Colin!$H9624=$C$3),Colin!$I9624,)</f>
        <v>0</v>
      </c>
      <c r="M9624" s="38">
        <f>IF(AND(Colin!$G9624=$B$1,Colin!$H9624&lt;=$C$3),Colin!$I9624,)</f>
        <v>0</v>
      </c>
      <c r="N9624" s="38">
        <f>IF(AND(Colin!$G9624=$B$2,Colin!$H9624=$C$3),Colin!$I9624,)</f>
        <v>0</v>
      </c>
      <c r="O9624" s="38">
        <f>IF(AND(Colin!$G9624=$B$2,Colin!$H9624&lt;=$C$3),Colin!$I9624,)</f>
        <v>0</v>
      </c>
      <c r="P9624" s="38">
        <f>IF(Colin!$G9624&lt;$B$2,Colin!$I9624,0)</f>
        <v>0</v>
      </c>
      <c r="Q9624" s="38">
        <f>IF(Colin!$G9624&lt;$B$1,Colin!$I9624,0)</f>
        <v>0</v>
      </c>
    </row>
    <row r="9625" spans="12:17" x14ac:dyDescent="0.25">
      <c r="L9625" s="38">
        <f>IF(AND(Colin!$G9625=$B$1,Colin!$H9625=$C$3),Colin!$I9625,)</f>
        <v>0</v>
      </c>
      <c r="M9625" s="38">
        <f>IF(AND(Colin!$G9625=$B$1,Colin!$H9625&lt;=$C$3),Colin!$I9625,)</f>
        <v>0</v>
      </c>
      <c r="N9625" s="38">
        <f>IF(AND(Colin!$G9625=$B$2,Colin!$H9625=$C$3),Colin!$I9625,)</f>
        <v>0</v>
      </c>
      <c r="O9625" s="38">
        <f>IF(AND(Colin!$G9625=$B$2,Colin!$H9625&lt;=$C$3),Colin!$I9625,)</f>
        <v>0</v>
      </c>
      <c r="P9625" s="38">
        <f>IF(Colin!$G9625&lt;$B$2,Colin!$I9625,0)</f>
        <v>0</v>
      </c>
      <c r="Q9625" s="38">
        <f>IF(Colin!$G9625&lt;$B$1,Colin!$I9625,0)</f>
        <v>0</v>
      </c>
    </row>
    <row r="9626" spans="12:17" x14ac:dyDescent="0.25">
      <c r="L9626" s="38">
        <f>IF(AND(Colin!$G9626=$B$1,Colin!$H9626=$C$3),Colin!$I9626,)</f>
        <v>0</v>
      </c>
      <c r="M9626" s="38">
        <f>IF(AND(Colin!$G9626=$B$1,Colin!$H9626&lt;=$C$3),Colin!$I9626,)</f>
        <v>0</v>
      </c>
      <c r="N9626" s="38">
        <f>IF(AND(Colin!$G9626=$B$2,Colin!$H9626=$C$3),Colin!$I9626,)</f>
        <v>0</v>
      </c>
      <c r="O9626" s="38">
        <f>IF(AND(Colin!$G9626=$B$2,Colin!$H9626&lt;=$C$3),Colin!$I9626,)</f>
        <v>0</v>
      </c>
      <c r="P9626" s="38">
        <f>IF(Colin!$G9626&lt;$B$2,Colin!$I9626,0)</f>
        <v>0</v>
      </c>
      <c r="Q9626" s="38">
        <f>IF(Colin!$G9626&lt;$B$1,Colin!$I9626,0)</f>
        <v>0</v>
      </c>
    </row>
    <row r="9627" spans="12:17" x14ac:dyDescent="0.25">
      <c r="L9627" s="38">
        <f>IF(AND(Colin!$G9627=$B$1,Colin!$H9627=$C$3),Colin!$I9627,)</f>
        <v>0</v>
      </c>
      <c r="M9627" s="38">
        <f>IF(AND(Colin!$G9627=$B$1,Colin!$H9627&lt;=$C$3),Colin!$I9627,)</f>
        <v>0</v>
      </c>
      <c r="N9627" s="38">
        <f>IF(AND(Colin!$G9627=$B$2,Colin!$H9627=$C$3),Colin!$I9627,)</f>
        <v>0</v>
      </c>
      <c r="O9627" s="38">
        <f>IF(AND(Colin!$G9627=$B$2,Colin!$H9627&lt;=$C$3),Colin!$I9627,)</f>
        <v>0</v>
      </c>
      <c r="P9627" s="38">
        <f>IF(Colin!$G9627&lt;$B$2,Colin!$I9627,0)</f>
        <v>0</v>
      </c>
      <c r="Q9627" s="38">
        <f>IF(Colin!$G9627&lt;$B$1,Colin!$I9627,0)</f>
        <v>0</v>
      </c>
    </row>
    <row r="9628" spans="12:17" x14ac:dyDescent="0.25">
      <c r="L9628" s="38">
        <f>IF(AND(Colin!$G9628=$B$1,Colin!$H9628=$C$3),Colin!$I9628,)</f>
        <v>0</v>
      </c>
      <c r="M9628" s="38">
        <f>IF(AND(Colin!$G9628=$B$1,Colin!$H9628&lt;=$C$3),Colin!$I9628,)</f>
        <v>0</v>
      </c>
      <c r="N9628" s="38">
        <f>IF(AND(Colin!$G9628=$B$2,Colin!$H9628=$C$3),Colin!$I9628,)</f>
        <v>0</v>
      </c>
      <c r="O9628" s="38">
        <f>IF(AND(Colin!$G9628=$B$2,Colin!$H9628&lt;=$C$3),Colin!$I9628,)</f>
        <v>0</v>
      </c>
      <c r="P9628" s="38">
        <f>IF(Colin!$G9628&lt;$B$2,Colin!$I9628,0)</f>
        <v>0</v>
      </c>
      <c r="Q9628" s="38">
        <f>IF(Colin!$G9628&lt;$B$1,Colin!$I9628,0)</f>
        <v>0</v>
      </c>
    </row>
    <row r="9629" spans="12:17" x14ac:dyDescent="0.25">
      <c r="L9629" s="38">
        <f>IF(AND(Colin!$G9629=$B$1,Colin!$H9629=$C$3),Colin!$I9629,)</f>
        <v>0</v>
      </c>
      <c r="M9629" s="38">
        <f>IF(AND(Colin!$G9629=$B$1,Colin!$H9629&lt;=$C$3),Colin!$I9629,)</f>
        <v>0</v>
      </c>
      <c r="N9629" s="38">
        <f>IF(AND(Colin!$G9629=$B$2,Colin!$H9629=$C$3),Colin!$I9629,)</f>
        <v>0</v>
      </c>
      <c r="O9629" s="38">
        <f>IF(AND(Colin!$G9629=$B$2,Colin!$H9629&lt;=$C$3),Colin!$I9629,)</f>
        <v>0</v>
      </c>
      <c r="P9629" s="38">
        <f>IF(Colin!$G9629&lt;$B$2,Colin!$I9629,0)</f>
        <v>0</v>
      </c>
      <c r="Q9629" s="38">
        <f>IF(Colin!$G9629&lt;$B$1,Colin!$I9629,0)</f>
        <v>0</v>
      </c>
    </row>
    <row r="9630" spans="12:17" x14ac:dyDescent="0.25">
      <c r="L9630" s="38">
        <f>IF(AND(Colin!$G9630=$B$1,Colin!$H9630=$C$3),Colin!$I9630,)</f>
        <v>0</v>
      </c>
      <c r="M9630" s="38">
        <f>IF(AND(Colin!$G9630=$B$1,Colin!$H9630&lt;=$C$3),Colin!$I9630,)</f>
        <v>0</v>
      </c>
      <c r="N9630" s="38">
        <f>IF(AND(Colin!$G9630=$B$2,Colin!$H9630=$C$3),Colin!$I9630,)</f>
        <v>0</v>
      </c>
      <c r="O9630" s="38">
        <f>IF(AND(Colin!$G9630=$B$2,Colin!$H9630&lt;=$C$3),Colin!$I9630,)</f>
        <v>0</v>
      </c>
      <c r="P9630" s="38">
        <f>IF(Colin!$G9630&lt;$B$2,Colin!$I9630,0)</f>
        <v>0</v>
      </c>
      <c r="Q9630" s="38">
        <f>IF(Colin!$G9630&lt;$B$1,Colin!$I9630,0)</f>
        <v>0</v>
      </c>
    </row>
    <row r="9631" spans="12:17" x14ac:dyDescent="0.25">
      <c r="L9631" s="38">
        <f>IF(AND(Colin!$G9631=$B$1,Colin!$H9631=$C$3),Colin!$I9631,)</f>
        <v>0</v>
      </c>
      <c r="M9631" s="38">
        <f>IF(AND(Colin!$G9631=$B$1,Colin!$H9631&lt;=$C$3),Colin!$I9631,)</f>
        <v>0</v>
      </c>
      <c r="N9631" s="38">
        <f>IF(AND(Colin!$G9631=$B$2,Colin!$H9631=$C$3),Colin!$I9631,)</f>
        <v>0</v>
      </c>
      <c r="O9631" s="38">
        <f>IF(AND(Colin!$G9631=$B$2,Colin!$H9631&lt;=$C$3),Colin!$I9631,)</f>
        <v>0</v>
      </c>
      <c r="P9631" s="38">
        <f>IF(Colin!$G9631&lt;$B$2,Colin!$I9631,0)</f>
        <v>0</v>
      </c>
      <c r="Q9631" s="38">
        <f>IF(Colin!$G9631&lt;$B$1,Colin!$I9631,0)</f>
        <v>0</v>
      </c>
    </row>
    <row r="9632" spans="12:17" x14ac:dyDescent="0.25">
      <c r="L9632" s="38">
        <f>IF(AND(Colin!$G9632=$B$1,Colin!$H9632=$C$3),Colin!$I9632,)</f>
        <v>0</v>
      </c>
      <c r="M9632" s="38">
        <f>IF(AND(Colin!$G9632=$B$1,Colin!$H9632&lt;=$C$3),Colin!$I9632,)</f>
        <v>0</v>
      </c>
      <c r="N9632" s="38">
        <f>IF(AND(Colin!$G9632=$B$2,Colin!$H9632=$C$3),Colin!$I9632,)</f>
        <v>0</v>
      </c>
      <c r="O9632" s="38">
        <f>IF(AND(Colin!$G9632=$B$2,Colin!$H9632&lt;=$C$3),Colin!$I9632,)</f>
        <v>0</v>
      </c>
      <c r="P9632" s="38">
        <f>IF(Colin!$G9632&lt;$B$2,Colin!$I9632,0)</f>
        <v>0</v>
      </c>
      <c r="Q9632" s="38">
        <f>IF(Colin!$G9632&lt;$B$1,Colin!$I9632,0)</f>
        <v>0</v>
      </c>
    </row>
    <row r="9633" spans="12:17" x14ac:dyDescent="0.25">
      <c r="L9633" s="38">
        <f>IF(AND(Colin!$G9633=$B$1,Colin!$H9633=$C$3),Colin!$I9633,)</f>
        <v>0</v>
      </c>
      <c r="M9633" s="38">
        <f>IF(AND(Colin!$G9633=$B$1,Colin!$H9633&lt;=$C$3),Colin!$I9633,)</f>
        <v>0</v>
      </c>
      <c r="N9633" s="38">
        <f>IF(AND(Colin!$G9633=$B$2,Colin!$H9633=$C$3),Colin!$I9633,)</f>
        <v>0</v>
      </c>
      <c r="O9633" s="38">
        <f>IF(AND(Colin!$G9633=$B$2,Colin!$H9633&lt;=$C$3),Colin!$I9633,)</f>
        <v>0</v>
      </c>
      <c r="P9633" s="38">
        <f>IF(Colin!$G9633&lt;$B$2,Colin!$I9633,0)</f>
        <v>0</v>
      </c>
      <c r="Q9633" s="38">
        <f>IF(Colin!$G9633&lt;$B$1,Colin!$I9633,0)</f>
        <v>0</v>
      </c>
    </row>
    <row r="9634" spans="12:17" x14ac:dyDescent="0.25">
      <c r="L9634" s="38">
        <f>IF(AND(Colin!$G9634=$B$1,Colin!$H9634=$C$3),Colin!$I9634,)</f>
        <v>0</v>
      </c>
      <c r="M9634" s="38">
        <f>IF(AND(Colin!$G9634=$B$1,Colin!$H9634&lt;=$C$3),Colin!$I9634,)</f>
        <v>0</v>
      </c>
      <c r="N9634" s="38">
        <f>IF(AND(Colin!$G9634=$B$2,Colin!$H9634=$C$3),Colin!$I9634,)</f>
        <v>0</v>
      </c>
      <c r="O9634" s="38">
        <f>IF(AND(Colin!$G9634=$B$2,Colin!$H9634&lt;=$C$3),Colin!$I9634,)</f>
        <v>0</v>
      </c>
      <c r="P9634" s="38">
        <f>IF(Colin!$G9634&lt;$B$2,Colin!$I9634,0)</f>
        <v>0</v>
      </c>
      <c r="Q9634" s="38">
        <f>IF(Colin!$G9634&lt;$B$1,Colin!$I9634,0)</f>
        <v>0</v>
      </c>
    </row>
    <row r="9635" spans="12:17" x14ac:dyDescent="0.25">
      <c r="L9635" s="38">
        <f>IF(AND(Colin!$G9635=$B$1,Colin!$H9635=$C$3),Colin!$I9635,)</f>
        <v>0</v>
      </c>
      <c r="M9635" s="38">
        <f>IF(AND(Colin!$G9635=$B$1,Colin!$H9635&lt;=$C$3),Colin!$I9635,)</f>
        <v>0</v>
      </c>
      <c r="N9635" s="38">
        <f>IF(AND(Colin!$G9635=$B$2,Colin!$H9635=$C$3),Colin!$I9635,)</f>
        <v>0</v>
      </c>
      <c r="O9635" s="38">
        <f>IF(AND(Colin!$G9635=$B$2,Colin!$H9635&lt;=$C$3),Colin!$I9635,)</f>
        <v>0</v>
      </c>
      <c r="P9635" s="38">
        <f>IF(Colin!$G9635&lt;$B$2,Colin!$I9635,0)</f>
        <v>0</v>
      </c>
      <c r="Q9635" s="38">
        <f>IF(Colin!$G9635&lt;$B$1,Colin!$I9635,0)</f>
        <v>0</v>
      </c>
    </row>
    <row r="9636" spans="12:17" x14ac:dyDescent="0.25">
      <c r="L9636" s="38">
        <f>IF(AND(Colin!$G9636=$B$1,Colin!$H9636=$C$3),Colin!$I9636,)</f>
        <v>0</v>
      </c>
      <c r="M9636" s="38">
        <f>IF(AND(Colin!$G9636=$B$1,Colin!$H9636&lt;=$C$3),Colin!$I9636,)</f>
        <v>0</v>
      </c>
      <c r="N9636" s="38">
        <f>IF(AND(Colin!$G9636=$B$2,Colin!$H9636=$C$3),Colin!$I9636,)</f>
        <v>0</v>
      </c>
      <c r="O9636" s="38">
        <f>IF(AND(Colin!$G9636=$B$2,Colin!$H9636&lt;=$C$3),Colin!$I9636,)</f>
        <v>0</v>
      </c>
      <c r="P9636" s="38">
        <f>IF(Colin!$G9636&lt;$B$2,Colin!$I9636,0)</f>
        <v>0</v>
      </c>
      <c r="Q9636" s="38">
        <f>IF(Colin!$G9636&lt;$B$1,Colin!$I9636,0)</f>
        <v>0</v>
      </c>
    </row>
    <row r="9637" spans="12:17" x14ac:dyDescent="0.25">
      <c r="L9637" s="38">
        <f>IF(AND(Colin!$G9637=$B$1,Colin!$H9637=$C$3),Colin!$I9637,)</f>
        <v>0</v>
      </c>
      <c r="M9637" s="38">
        <f>IF(AND(Colin!$G9637=$B$1,Colin!$H9637&lt;=$C$3),Colin!$I9637,)</f>
        <v>0</v>
      </c>
      <c r="N9637" s="38">
        <f>IF(AND(Colin!$G9637=$B$2,Colin!$H9637=$C$3),Colin!$I9637,)</f>
        <v>0</v>
      </c>
      <c r="O9637" s="38">
        <f>IF(AND(Colin!$G9637=$B$2,Colin!$H9637&lt;=$C$3),Colin!$I9637,)</f>
        <v>0</v>
      </c>
      <c r="P9637" s="38">
        <f>IF(Colin!$G9637&lt;$B$2,Colin!$I9637,0)</f>
        <v>0</v>
      </c>
      <c r="Q9637" s="38">
        <f>IF(Colin!$G9637&lt;$B$1,Colin!$I9637,0)</f>
        <v>0</v>
      </c>
    </row>
    <row r="9638" spans="12:17" x14ac:dyDescent="0.25">
      <c r="L9638" s="38">
        <f>IF(AND(Colin!$G9638=$B$1,Colin!$H9638=$C$3),Colin!$I9638,)</f>
        <v>0</v>
      </c>
      <c r="M9638" s="38">
        <f>IF(AND(Colin!$G9638=$B$1,Colin!$H9638&lt;=$C$3),Colin!$I9638,)</f>
        <v>0</v>
      </c>
      <c r="N9638" s="38">
        <f>IF(AND(Colin!$G9638=$B$2,Colin!$H9638=$C$3),Colin!$I9638,)</f>
        <v>0</v>
      </c>
      <c r="O9638" s="38">
        <f>IF(AND(Colin!$G9638=$B$2,Colin!$H9638&lt;=$C$3),Colin!$I9638,)</f>
        <v>0</v>
      </c>
      <c r="P9638" s="38">
        <f>IF(Colin!$G9638&lt;$B$2,Colin!$I9638,0)</f>
        <v>0</v>
      </c>
      <c r="Q9638" s="38">
        <f>IF(Colin!$G9638&lt;$B$1,Colin!$I9638,0)</f>
        <v>0</v>
      </c>
    </row>
    <row r="9639" spans="12:17" x14ac:dyDescent="0.25">
      <c r="L9639" s="38">
        <f>IF(AND(Colin!$G9639=$B$1,Colin!$H9639=$C$3),Colin!$I9639,)</f>
        <v>0</v>
      </c>
      <c r="M9639" s="38">
        <f>IF(AND(Colin!$G9639=$B$1,Colin!$H9639&lt;=$C$3),Colin!$I9639,)</f>
        <v>0</v>
      </c>
      <c r="N9639" s="38">
        <f>IF(AND(Colin!$G9639=$B$2,Colin!$H9639=$C$3),Colin!$I9639,)</f>
        <v>0</v>
      </c>
      <c r="O9639" s="38">
        <f>IF(AND(Colin!$G9639=$B$2,Colin!$H9639&lt;=$C$3),Colin!$I9639,)</f>
        <v>0</v>
      </c>
      <c r="P9639" s="38">
        <f>IF(Colin!$G9639&lt;$B$2,Colin!$I9639,0)</f>
        <v>0</v>
      </c>
      <c r="Q9639" s="38">
        <f>IF(Colin!$G9639&lt;$B$1,Colin!$I9639,0)</f>
        <v>0</v>
      </c>
    </row>
    <row r="9640" spans="12:17" x14ac:dyDescent="0.25">
      <c r="L9640" s="38">
        <f>IF(AND(Colin!$G9640=$B$1,Colin!$H9640=$C$3),Colin!$I9640,)</f>
        <v>0</v>
      </c>
      <c r="M9640" s="38">
        <f>IF(AND(Colin!$G9640=$B$1,Colin!$H9640&lt;=$C$3),Colin!$I9640,)</f>
        <v>0</v>
      </c>
      <c r="N9640" s="38">
        <f>IF(AND(Colin!$G9640=$B$2,Colin!$H9640=$C$3),Colin!$I9640,)</f>
        <v>0</v>
      </c>
      <c r="O9640" s="38">
        <f>IF(AND(Colin!$G9640=$B$2,Colin!$H9640&lt;=$C$3),Colin!$I9640,)</f>
        <v>0</v>
      </c>
      <c r="P9640" s="38">
        <f>IF(Colin!$G9640&lt;$B$2,Colin!$I9640,0)</f>
        <v>0</v>
      </c>
      <c r="Q9640" s="38">
        <f>IF(Colin!$G9640&lt;$B$1,Colin!$I9640,0)</f>
        <v>0</v>
      </c>
    </row>
    <row r="9641" spans="12:17" x14ac:dyDescent="0.25">
      <c r="L9641" s="38">
        <f>IF(AND(Colin!$G9641=$B$1,Colin!$H9641=$C$3),Colin!$I9641,)</f>
        <v>0</v>
      </c>
      <c r="M9641" s="38">
        <f>IF(AND(Colin!$G9641=$B$1,Colin!$H9641&lt;=$C$3),Colin!$I9641,)</f>
        <v>0</v>
      </c>
      <c r="N9641" s="38">
        <f>IF(AND(Colin!$G9641=$B$2,Colin!$H9641=$C$3),Colin!$I9641,)</f>
        <v>0</v>
      </c>
      <c r="O9641" s="38">
        <f>IF(AND(Colin!$G9641=$B$2,Colin!$H9641&lt;=$C$3),Colin!$I9641,)</f>
        <v>0</v>
      </c>
      <c r="P9641" s="38">
        <f>IF(Colin!$G9641&lt;$B$2,Colin!$I9641,0)</f>
        <v>0</v>
      </c>
      <c r="Q9641" s="38">
        <f>IF(Colin!$G9641&lt;$B$1,Colin!$I9641,0)</f>
        <v>0</v>
      </c>
    </row>
    <row r="9642" spans="12:17" x14ac:dyDescent="0.25">
      <c r="L9642" s="38">
        <f>IF(AND(Colin!$G9642=$B$1,Colin!$H9642=$C$3),Colin!$I9642,)</f>
        <v>0</v>
      </c>
      <c r="M9642" s="38">
        <f>IF(AND(Colin!$G9642=$B$1,Colin!$H9642&lt;=$C$3),Colin!$I9642,)</f>
        <v>0</v>
      </c>
      <c r="N9642" s="38">
        <f>IF(AND(Colin!$G9642=$B$2,Colin!$H9642=$C$3),Colin!$I9642,)</f>
        <v>0</v>
      </c>
      <c r="O9642" s="38">
        <f>IF(AND(Colin!$G9642=$B$2,Colin!$H9642&lt;=$C$3),Colin!$I9642,)</f>
        <v>0</v>
      </c>
      <c r="P9642" s="38">
        <f>IF(Colin!$G9642&lt;$B$2,Colin!$I9642,0)</f>
        <v>0</v>
      </c>
      <c r="Q9642" s="38">
        <f>IF(Colin!$G9642&lt;$B$1,Colin!$I9642,0)</f>
        <v>0</v>
      </c>
    </row>
    <row r="9643" spans="12:17" x14ac:dyDescent="0.25">
      <c r="L9643" s="38">
        <f>IF(AND(Colin!$G9643=$B$1,Colin!$H9643=$C$3),Colin!$I9643,)</f>
        <v>0</v>
      </c>
      <c r="M9643" s="38">
        <f>IF(AND(Colin!$G9643=$B$1,Colin!$H9643&lt;=$C$3),Colin!$I9643,)</f>
        <v>0</v>
      </c>
      <c r="N9643" s="38">
        <f>IF(AND(Colin!$G9643=$B$2,Colin!$H9643=$C$3),Colin!$I9643,)</f>
        <v>0</v>
      </c>
      <c r="O9643" s="38">
        <f>IF(AND(Colin!$G9643=$B$2,Colin!$H9643&lt;=$C$3),Colin!$I9643,)</f>
        <v>0</v>
      </c>
      <c r="P9643" s="38">
        <f>IF(Colin!$G9643&lt;$B$2,Colin!$I9643,0)</f>
        <v>0</v>
      </c>
      <c r="Q9643" s="38">
        <f>IF(Colin!$G9643&lt;$B$1,Colin!$I9643,0)</f>
        <v>0</v>
      </c>
    </row>
    <row r="9644" spans="12:17" x14ac:dyDescent="0.25">
      <c r="L9644" s="38">
        <f>IF(AND(Colin!$G9644=$B$1,Colin!$H9644=$C$3),Colin!$I9644,)</f>
        <v>0</v>
      </c>
      <c r="M9644" s="38">
        <f>IF(AND(Colin!$G9644=$B$1,Colin!$H9644&lt;=$C$3),Colin!$I9644,)</f>
        <v>0</v>
      </c>
      <c r="N9644" s="38">
        <f>IF(AND(Colin!$G9644=$B$2,Colin!$H9644=$C$3),Colin!$I9644,)</f>
        <v>0</v>
      </c>
      <c r="O9644" s="38">
        <f>IF(AND(Colin!$G9644=$B$2,Colin!$H9644&lt;=$C$3),Colin!$I9644,)</f>
        <v>0</v>
      </c>
      <c r="P9644" s="38">
        <f>IF(Colin!$G9644&lt;$B$2,Colin!$I9644,0)</f>
        <v>0</v>
      </c>
      <c r="Q9644" s="38">
        <f>IF(Colin!$G9644&lt;$B$1,Colin!$I9644,0)</f>
        <v>0</v>
      </c>
    </row>
    <row r="9645" spans="12:17" x14ac:dyDescent="0.25">
      <c r="L9645" s="38">
        <f>IF(AND(Colin!$G9645=$B$1,Colin!$H9645=$C$3),Colin!$I9645,)</f>
        <v>0</v>
      </c>
      <c r="M9645" s="38">
        <f>IF(AND(Colin!$G9645=$B$1,Colin!$H9645&lt;=$C$3),Colin!$I9645,)</f>
        <v>0</v>
      </c>
      <c r="N9645" s="38">
        <f>IF(AND(Colin!$G9645=$B$2,Colin!$H9645=$C$3),Colin!$I9645,)</f>
        <v>0</v>
      </c>
      <c r="O9645" s="38">
        <f>IF(AND(Colin!$G9645=$B$2,Colin!$H9645&lt;=$C$3),Colin!$I9645,)</f>
        <v>0</v>
      </c>
      <c r="P9645" s="38">
        <f>IF(Colin!$G9645&lt;$B$2,Colin!$I9645,0)</f>
        <v>0</v>
      </c>
      <c r="Q9645" s="38">
        <f>IF(Colin!$G9645&lt;$B$1,Colin!$I9645,0)</f>
        <v>0</v>
      </c>
    </row>
    <row r="9646" spans="12:17" x14ac:dyDescent="0.25">
      <c r="L9646" s="38">
        <f>IF(AND(Colin!$G9646=$B$1,Colin!$H9646=$C$3),Colin!$I9646,)</f>
        <v>0</v>
      </c>
      <c r="M9646" s="38">
        <f>IF(AND(Colin!$G9646=$B$1,Colin!$H9646&lt;=$C$3),Colin!$I9646,)</f>
        <v>0</v>
      </c>
      <c r="N9646" s="38">
        <f>IF(AND(Colin!$G9646=$B$2,Colin!$H9646=$C$3),Colin!$I9646,)</f>
        <v>0</v>
      </c>
      <c r="O9646" s="38">
        <f>IF(AND(Colin!$G9646=$B$2,Colin!$H9646&lt;=$C$3),Colin!$I9646,)</f>
        <v>0</v>
      </c>
      <c r="P9646" s="38">
        <f>IF(Colin!$G9646&lt;$B$2,Colin!$I9646,0)</f>
        <v>0</v>
      </c>
      <c r="Q9646" s="38">
        <f>IF(Colin!$G9646&lt;$B$1,Colin!$I9646,0)</f>
        <v>0</v>
      </c>
    </row>
    <row r="9647" spans="12:17" x14ac:dyDescent="0.25">
      <c r="L9647" s="38">
        <f>IF(AND(Colin!$G9647=$B$1,Colin!$H9647=$C$3),Colin!$I9647,)</f>
        <v>0</v>
      </c>
      <c r="M9647" s="38">
        <f>IF(AND(Colin!$G9647=$B$1,Colin!$H9647&lt;=$C$3),Colin!$I9647,)</f>
        <v>0</v>
      </c>
      <c r="N9647" s="38">
        <f>IF(AND(Colin!$G9647=$B$2,Colin!$H9647=$C$3),Colin!$I9647,)</f>
        <v>0</v>
      </c>
      <c r="O9647" s="38">
        <f>IF(AND(Colin!$G9647=$B$2,Colin!$H9647&lt;=$C$3),Colin!$I9647,)</f>
        <v>0</v>
      </c>
      <c r="P9647" s="38">
        <f>IF(Colin!$G9647&lt;$B$2,Colin!$I9647,0)</f>
        <v>0</v>
      </c>
      <c r="Q9647" s="38">
        <f>IF(Colin!$G9647&lt;$B$1,Colin!$I9647,0)</f>
        <v>0</v>
      </c>
    </row>
    <row r="9648" spans="12:17" x14ac:dyDescent="0.25">
      <c r="L9648" s="38">
        <f>IF(AND(Colin!$G9648=$B$1,Colin!$H9648=$C$3),Colin!$I9648,)</f>
        <v>0</v>
      </c>
      <c r="M9648" s="38">
        <f>IF(AND(Colin!$G9648=$B$1,Colin!$H9648&lt;=$C$3),Colin!$I9648,)</f>
        <v>0</v>
      </c>
      <c r="N9648" s="38">
        <f>IF(AND(Colin!$G9648=$B$2,Colin!$H9648=$C$3),Colin!$I9648,)</f>
        <v>0</v>
      </c>
      <c r="O9648" s="38">
        <f>IF(AND(Colin!$G9648=$B$2,Colin!$H9648&lt;=$C$3),Colin!$I9648,)</f>
        <v>0</v>
      </c>
      <c r="P9648" s="38">
        <f>IF(Colin!$G9648&lt;$B$2,Colin!$I9648,0)</f>
        <v>0</v>
      </c>
      <c r="Q9648" s="38">
        <f>IF(Colin!$G9648&lt;$B$1,Colin!$I9648,0)</f>
        <v>0</v>
      </c>
    </row>
    <row r="9649" spans="12:17" x14ac:dyDescent="0.25">
      <c r="L9649" s="38">
        <f>IF(AND(Colin!$G9649=$B$1,Colin!$H9649=$C$3),Colin!$I9649,)</f>
        <v>0</v>
      </c>
      <c r="M9649" s="38">
        <f>IF(AND(Colin!$G9649=$B$1,Colin!$H9649&lt;=$C$3),Colin!$I9649,)</f>
        <v>0</v>
      </c>
      <c r="N9649" s="38">
        <f>IF(AND(Colin!$G9649=$B$2,Colin!$H9649=$C$3),Colin!$I9649,)</f>
        <v>0</v>
      </c>
      <c r="O9649" s="38">
        <f>IF(AND(Colin!$G9649=$B$2,Colin!$H9649&lt;=$C$3),Colin!$I9649,)</f>
        <v>0</v>
      </c>
      <c r="P9649" s="38">
        <f>IF(Colin!$G9649&lt;$B$2,Colin!$I9649,0)</f>
        <v>0</v>
      </c>
      <c r="Q9649" s="38">
        <f>IF(Colin!$G9649&lt;$B$1,Colin!$I9649,0)</f>
        <v>0</v>
      </c>
    </row>
    <row r="9650" spans="12:17" x14ac:dyDescent="0.25">
      <c r="L9650" s="38">
        <f>IF(AND(Colin!$G9650=$B$1,Colin!$H9650=$C$3),Colin!$I9650,)</f>
        <v>0</v>
      </c>
      <c r="M9650" s="38">
        <f>IF(AND(Colin!$G9650=$B$1,Colin!$H9650&lt;=$C$3),Colin!$I9650,)</f>
        <v>0</v>
      </c>
      <c r="N9650" s="38">
        <f>IF(AND(Colin!$G9650=$B$2,Colin!$H9650=$C$3),Colin!$I9650,)</f>
        <v>0</v>
      </c>
      <c r="O9650" s="38">
        <f>IF(AND(Colin!$G9650=$B$2,Colin!$H9650&lt;=$C$3),Colin!$I9650,)</f>
        <v>0</v>
      </c>
      <c r="P9650" s="38">
        <f>IF(Colin!$G9650&lt;$B$2,Colin!$I9650,0)</f>
        <v>0</v>
      </c>
      <c r="Q9650" s="38">
        <f>IF(Colin!$G9650&lt;$B$1,Colin!$I9650,0)</f>
        <v>0</v>
      </c>
    </row>
    <row r="9651" spans="12:17" x14ac:dyDescent="0.25">
      <c r="L9651" s="38">
        <f>IF(AND(Colin!$G9651=$B$1,Colin!$H9651=$C$3),Colin!$I9651,)</f>
        <v>0</v>
      </c>
      <c r="M9651" s="38">
        <f>IF(AND(Colin!$G9651=$B$1,Colin!$H9651&lt;=$C$3),Colin!$I9651,)</f>
        <v>0</v>
      </c>
      <c r="N9651" s="38">
        <f>IF(AND(Colin!$G9651=$B$2,Colin!$H9651=$C$3),Colin!$I9651,)</f>
        <v>0</v>
      </c>
      <c r="O9651" s="38">
        <f>IF(AND(Colin!$G9651=$B$2,Colin!$H9651&lt;=$C$3),Colin!$I9651,)</f>
        <v>0</v>
      </c>
      <c r="P9651" s="38">
        <f>IF(Colin!$G9651&lt;$B$2,Colin!$I9651,0)</f>
        <v>0</v>
      </c>
      <c r="Q9651" s="38">
        <f>IF(Colin!$G9651&lt;$B$1,Colin!$I9651,0)</f>
        <v>0</v>
      </c>
    </row>
    <row r="9652" spans="12:17" x14ac:dyDescent="0.25">
      <c r="L9652" s="38">
        <f>IF(AND(Colin!$G9652=$B$1,Colin!$H9652=$C$3),Colin!$I9652,)</f>
        <v>0</v>
      </c>
      <c r="M9652" s="38">
        <f>IF(AND(Colin!$G9652=$B$1,Colin!$H9652&lt;=$C$3),Colin!$I9652,)</f>
        <v>0</v>
      </c>
      <c r="N9652" s="38">
        <f>IF(AND(Colin!$G9652=$B$2,Colin!$H9652=$C$3),Colin!$I9652,)</f>
        <v>0</v>
      </c>
      <c r="O9652" s="38">
        <f>IF(AND(Colin!$G9652=$B$2,Colin!$H9652&lt;=$C$3),Colin!$I9652,)</f>
        <v>0</v>
      </c>
      <c r="P9652" s="38">
        <f>IF(Colin!$G9652&lt;$B$2,Colin!$I9652,0)</f>
        <v>0</v>
      </c>
      <c r="Q9652" s="38">
        <f>IF(Colin!$G9652&lt;$B$1,Colin!$I9652,0)</f>
        <v>0</v>
      </c>
    </row>
    <row r="9653" spans="12:17" x14ac:dyDescent="0.25">
      <c r="L9653" s="38">
        <f>IF(AND(Colin!$G9653=$B$1,Colin!$H9653=$C$3),Colin!$I9653,)</f>
        <v>0</v>
      </c>
      <c r="M9653" s="38">
        <f>IF(AND(Colin!$G9653=$B$1,Colin!$H9653&lt;=$C$3),Colin!$I9653,)</f>
        <v>0</v>
      </c>
      <c r="N9653" s="38">
        <f>IF(AND(Colin!$G9653=$B$2,Colin!$H9653=$C$3),Colin!$I9653,)</f>
        <v>0</v>
      </c>
      <c r="O9653" s="38">
        <f>IF(AND(Colin!$G9653=$B$2,Colin!$H9653&lt;=$C$3),Colin!$I9653,)</f>
        <v>0</v>
      </c>
      <c r="P9653" s="38">
        <f>IF(Colin!$G9653&lt;$B$2,Colin!$I9653,0)</f>
        <v>0</v>
      </c>
      <c r="Q9653" s="38">
        <f>IF(Colin!$G9653&lt;$B$1,Colin!$I9653,0)</f>
        <v>0</v>
      </c>
    </row>
    <row r="9654" spans="12:17" x14ac:dyDescent="0.25">
      <c r="L9654" s="38">
        <f>IF(AND(Colin!$G9654=$B$1,Colin!$H9654=$C$3),Colin!$I9654,)</f>
        <v>0</v>
      </c>
      <c r="M9654" s="38">
        <f>IF(AND(Colin!$G9654=$B$1,Colin!$H9654&lt;=$C$3),Colin!$I9654,)</f>
        <v>0</v>
      </c>
      <c r="N9654" s="38">
        <f>IF(AND(Colin!$G9654=$B$2,Colin!$H9654=$C$3),Colin!$I9654,)</f>
        <v>0</v>
      </c>
      <c r="O9654" s="38">
        <f>IF(AND(Colin!$G9654=$B$2,Colin!$H9654&lt;=$C$3),Colin!$I9654,)</f>
        <v>0</v>
      </c>
      <c r="P9654" s="38">
        <f>IF(Colin!$G9654&lt;$B$2,Colin!$I9654,0)</f>
        <v>0</v>
      </c>
      <c r="Q9654" s="38">
        <f>IF(Colin!$G9654&lt;$B$1,Colin!$I9654,0)</f>
        <v>0</v>
      </c>
    </row>
    <row r="9655" spans="12:17" x14ac:dyDescent="0.25">
      <c r="L9655" s="38">
        <f>IF(AND(Colin!$G9655=$B$1,Colin!$H9655=$C$3),Colin!$I9655,)</f>
        <v>0</v>
      </c>
      <c r="M9655" s="38">
        <f>IF(AND(Colin!$G9655=$B$1,Colin!$H9655&lt;=$C$3),Colin!$I9655,)</f>
        <v>0</v>
      </c>
      <c r="N9655" s="38">
        <f>IF(AND(Colin!$G9655=$B$2,Colin!$H9655=$C$3),Colin!$I9655,)</f>
        <v>0</v>
      </c>
      <c r="O9655" s="38">
        <f>IF(AND(Colin!$G9655=$B$2,Colin!$H9655&lt;=$C$3),Colin!$I9655,)</f>
        <v>0</v>
      </c>
      <c r="P9655" s="38">
        <f>IF(Colin!$G9655&lt;$B$2,Colin!$I9655,0)</f>
        <v>0</v>
      </c>
      <c r="Q9655" s="38">
        <f>IF(Colin!$G9655&lt;$B$1,Colin!$I9655,0)</f>
        <v>0</v>
      </c>
    </row>
    <row r="9656" spans="12:17" x14ac:dyDescent="0.25">
      <c r="L9656" s="38">
        <f>IF(AND(Colin!$G9656=$B$1,Colin!$H9656=$C$3),Colin!$I9656,)</f>
        <v>0</v>
      </c>
      <c r="M9656" s="38">
        <f>IF(AND(Colin!$G9656=$B$1,Colin!$H9656&lt;=$C$3),Colin!$I9656,)</f>
        <v>0</v>
      </c>
      <c r="N9656" s="38">
        <f>IF(AND(Colin!$G9656=$B$2,Colin!$H9656=$C$3),Colin!$I9656,)</f>
        <v>0</v>
      </c>
      <c r="O9656" s="38">
        <f>IF(AND(Colin!$G9656=$B$2,Colin!$H9656&lt;=$C$3),Colin!$I9656,)</f>
        <v>0</v>
      </c>
      <c r="P9656" s="38">
        <f>IF(Colin!$G9656&lt;$B$2,Colin!$I9656,0)</f>
        <v>0</v>
      </c>
      <c r="Q9656" s="38">
        <f>IF(Colin!$G9656&lt;$B$1,Colin!$I9656,0)</f>
        <v>0</v>
      </c>
    </row>
    <row r="9657" spans="12:17" x14ac:dyDescent="0.25">
      <c r="L9657" s="38">
        <f>IF(AND(Colin!$G9657=$B$1,Colin!$H9657=$C$3),Colin!$I9657,)</f>
        <v>0</v>
      </c>
      <c r="M9657" s="38">
        <f>IF(AND(Colin!$G9657=$B$1,Colin!$H9657&lt;=$C$3),Colin!$I9657,)</f>
        <v>0</v>
      </c>
      <c r="N9657" s="38">
        <f>IF(AND(Colin!$G9657=$B$2,Colin!$H9657=$C$3),Colin!$I9657,)</f>
        <v>0</v>
      </c>
      <c r="O9657" s="38">
        <f>IF(AND(Colin!$G9657=$B$2,Colin!$H9657&lt;=$C$3),Colin!$I9657,)</f>
        <v>0</v>
      </c>
      <c r="P9657" s="38">
        <f>IF(Colin!$G9657&lt;$B$2,Colin!$I9657,0)</f>
        <v>0</v>
      </c>
      <c r="Q9657" s="38">
        <f>IF(Colin!$G9657&lt;$B$1,Colin!$I9657,0)</f>
        <v>0</v>
      </c>
    </row>
    <row r="9658" spans="12:17" x14ac:dyDescent="0.25">
      <c r="L9658" s="38">
        <f>IF(AND(Colin!$G9658=$B$1,Colin!$H9658=$C$3),Colin!$I9658,)</f>
        <v>0</v>
      </c>
      <c r="M9658" s="38">
        <f>IF(AND(Colin!$G9658=$B$1,Colin!$H9658&lt;=$C$3),Colin!$I9658,)</f>
        <v>0</v>
      </c>
      <c r="N9658" s="38">
        <f>IF(AND(Colin!$G9658=$B$2,Colin!$H9658=$C$3),Colin!$I9658,)</f>
        <v>0</v>
      </c>
      <c r="O9658" s="38">
        <f>IF(AND(Colin!$G9658=$B$2,Colin!$H9658&lt;=$C$3),Colin!$I9658,)</f>
        <v>0</v>
      </c>
      <c r="P9658" s="38">
        <f>IF(Colin!$G9658&lt;$B$2,Colin!$I9658,0)</f>
        <v>0</v>
      </c>
      <c r="Q9658" s="38">
        <f>IF(Colin!$G9658&lt;$B$1,Colin!$I9658,0)</f>
        <v>0</v>
      </c>
    </row>
    <row r="9659" spans="12:17" x14ac:dyDescent="0.25">
      <c r="L9659" s="38">
        <f>IF(AND(Colin!$G9659=$B$1,Colin!$H9659=$C$3),Colin!$I9659,)</f>
        <v>0</v>
      </c>
      <c r="M9659" s="38">
        <f>IF(AND(Colin!$G9659=$B$1,Colin!$H9659&lt;=$C$3),Colin!$I9659,)</f>
        <v>0</v>
      </c>
      <c r="N9659" s="38">
        <f>IF(AND(Colin!$G9659=$B$2,Colin!$H9659=$C$3),Colin!$I9659,)</f>
        <v>0</v>
      </c>
      <c r="O9659" s="38">
        <f>IF(AND(Colin!$G9659=$B$2,Colin!$H9659&lt;=$C$3),Colin!$I9659,)</f>
        <v>0</v>
      </c>
      <c r="P9659" s="38">
        <f>IF(Colin!$G9659&lt;$B$2,Colin!$I9659,0)</f>
        <v>0</v>
      </c>
      <c r="Q9659" s="38">
        <f>IF(Colin!$G9659&lt;$B$1,Colin!$I9659,0)</f>
        <v>0</v>
      </c>
    </row>
    <row r="9660" spans="12:17" x14ac:dyDescent="0.25">
      <c r="L9660" s="38">
        <f>IF(AND(Colin!$G9660=$B$1,Colin!$H9660=$C$3),Colin!$I9660,)</f>
        <v>0</v>
      </c>
      <c r="M9660" s="38">
        <f>IF(AND(Colin!$G9660=$B$1,Colin!$H9660&lt;=$C$3),Colin!$I9660,)</f>
        <v>0</v>
      </c>
      <c r="N9660" s="38">
        <f>IF(AND(Colin!$G9660=$B$2,Colin!$H9660=$C$3),Colin!$I9660,)</f>
        <v>0</v>
      </c>
      <c r="O9660" s="38">
        <f>IF(AND(Colin!$G9660=$B$2,Colin!$H9660&lt;=$C$3),Colin!$I9660,)</f>
        <v>0</v>
      </c>
      <c r="P9660" s="38">
        <f>IF(Colin!$G9660&lt;$B$2,Colin!$I9660,0)</f>
        <v>0</v>
      </c>
      <c r="Q9660" s="38">
        <f>IF(Colin!$G9660&lt;$B$1,Colin!$I9660,0)</f>
        <v>0</v>
      </c>
    </row>
    <row r="9661" spans="12:17" x14ac:dyDescent="0.25">
      <c r="L9661" s="38">
        <f>IF(AND(Colin!$G9661=$B$1,Colin!$H9661=$C$3),Colin!$I9661,)</f>
        <v>0</v>
      </c>
      <c r="M9661" s="38">
        <f>IF(AND(Colin!$G9661=$B$1,Colin!$H9661&lt;=$C$3),Colin!$I9661,)</f>
        <v>0</v>
      </c>
      <c r="N9661" s="38">
        <f>IF(AND(Colin!$G9661=$B$2,Colin!$H9661=$C$3),Colin!$I9661,)</f>
        <v>0</v>
      </c>
      <c r="O9661" s="38">
        <f>IF(AND(Colin!$G9661=$B$2,Colin!$H9661&lt;=$C$3),Colin!$I9661,)</f>
        <v>0</v>
      </c>
      <c r="P9661" s="38">
        <f>IF(Colin!$G9661&lt;$B$2,Colin!$I9661,0)</f>
        <v>0</v>
      </c>
      <c r="Q9661" s="38">
        <f>IF(Colin!$G9661&lt;$B$1,Colin!$I9661,0)</f>
        <v>0</v>
      </c>
    </row>
    <row r="9662" spans="12:17" x14ac:dyDescent="0.25">
      <c r="L9662" s="38">
        <f>IF(AND(Colin!$G9662=$B$1,Colin!$H9662=$C$3),Colin!$I9662,)</f>
        <v>0</v>
      </c>
      <c r="M9662" s="38">
        <f>IF(AND(Colin!$G9662=$B$1,Colin!$H9662&lt;=$C$3),Colin!$I9662,)</f>
        <v>0</v>
      </c>
      <c r="N9662" s="38">
        <f>IF(AND(Colin!$G9662=$B$2,Colin!$H9662=$C$3),Colin!$I9662,)</f>
        <v>0</v>
      </c>
      <c r="O9662" s="38">
        <f>IF(AND(Colin!$G9662=$B$2,Colin!$H9662&lt;=$C$3),Colin!$I9662,)</f>
        <v>0</v>
      </c>
      <c r="P9662" s="38">
        <f>IF(Colin!$G9662&lt;$B$2,Colin!$I9662,0)</f>
        <v>0</v>
      </c>
      <c r="Q9662" s="38">
        <f>IF(Colin!$G9662&lt;$B$1,Colin!$I9662,0)</f>
        <v>0</v>
      </c>
    </row>
    <row r="9663" spans="12:17" x14ac:dyDescent="0.25">
      <c r="L9663" s="38">
        <f>IF(AND(Colin!$G9663=$B$1,Colin!$H9663=$C$3),Colin!$I9663,)</f>
        <v>0</v>
      </c>
      <c r="M9663" s="38">
        <f>IF(AND(Colin!$G9663=$B$1,Colin!$H9663&lt;=$C$3),Colin!$I9663,)</f>
        <v>0</v>
      </c>
      <c r="N9663" s="38">
        <f>IF(AND(Colin!$G9663=$B$2,Colin!$H9663=$C$3),Colin!$I9663,)</f>
        <v>0</v>
      </c>
      <c r="O9663" s="38">
        <f>IF(AND(Colin!$G9663=$B$2,Colin!$H9663&lt;=$C$3),Colin!$I9663,)</f>
        <v>0</v>
      </c>
      <c r="P9663" s="38">
        <f>IF(Colin!$G9663&lt;$B$2,Colin!$I9663,0)</f>
        <v>0</v>
      </c>
      <c r="Q9663" s="38">
        <f>IF(Colin!$G9663&lt;$B$1,Colin!$I9663,0)</f>
        <v>0</v>
      </c>
    </row>
    <row r="9664" spans="12:17" x14ac:dyDescent="0.25">
      <c r="L9664" s="38">
        <f>IF(AND(Colin!$G9664=$B$1,Colin!$H9664=$C$3),Colin!$I9664,)</f>
        <v>0</v>
      </c>
      <c r="M9664" s="38">
        <f>IF(AND(Colin!$G9664=$B$1,Colin!$H9664&lt;=$C$3),Colin!$I9664,)</f>
        <v>0</v>
      </c>
      <c r="N9664" s="38">
        <f>IF(AND(Colin!$G9664=$B$2,Colin!$H9664=$C$3),Colin!$I9664,)</f>
        <v>0</v>
      </c>
      <c r="O9664" s="38">
        <f>IF(AND(Colin!$G9664=$B$2,Colin!$H9664&lt;=$C$3),Colin!$I9664,)</f>
        <v>0</v>
      </c>
      <c r="P9664" s="38">
        <f>IF(Colin!$G9664&lt;$B$2,Colin!$I9664,0)</f>
        <v>0</v>
      </c>
      <c r="Q9664" s="38">
        <f>IF(Colin!$G9664&lt;$B$1,Colin!$I9664,0)</f>
        <v>0</v>
      </c>
    </row>
    <row r="9665" spans="12:17" x14ac:dyDescent="0.25">
      <c r="L9665" s="38">
        <f>IF(AND(Colin!$G9665=$B$1,Colin!$H9665=$C$3),Colin!$I9665,)</f>
        <v>0</v>
      </c>
      <c r="M9665" s="38">
        <f>IF(AND(Colin!$G9665=$B$1,Colin!$H9665&lt;=$C$3),Colin!$I9665,)</f>
        <v>0</v>
      </c>
      <c r="N9665" s="38">
        <f>IF(AND(Colin!$G9665=$B$2,Colin!$H9665=$C$3),Colin!$I9665,)</f>
        <v>0</v>
      </c>
      <c r="O9665" s="38">
        <f>IF(AND(Colin!$G9665=$B$2,Colin!$H9665&lt;=$C$3),Colin!$I9665,)</f>
        <v>0</v>
      </c>
      <c r="P9665" s="38">
        <f>IF(Colin!$G9665&lt;$B$2,Colin!$I9665,0)</f>
        <v>0</v>
      </c>
      <c r="Q9665" s="38">
        <f>IF(Colin!$G9665&lt;$B$1,Colin!$I9665,0)</f>
        <v>0</v>
      </c>
    </row>
    <row r="9666" spans="12:17" x14ac:dyDescent="0.25">
      <c r="L9666" s="38">
        <f>IF(AND(Colin!$G9666=$B$1,Colin!$H9666=$C$3),Colin!$I9666,)</f>
        <v>0</v>
      </c>
      <c r="M9666" s="38">
        <f>IF(AND(Colin!$G9666=$B$1,Colin!$H9666&lt;=$C$3),Colin!$I9666,)</f>
        <v>0</v>
      </c>
      <c r="N9666" s="38">
        <f>IF(AND(Colin!$G9666=$B$2,Colin!$H9666=$C$3),Colin!$I9666,)</f>
        <v>0</v>
      </c>
      <c r="O9666" s="38">
        <f>IF(AND(Colin!$G9666=$B$2,Colin!$H9666&lt;=$C$3),Colin!$I9666,)</f>
        <v>0</v>
      </c>
      <c r="P9666" s="38">
        <f>IF(Colin!$G9666&lt;$B$2,Colin!$I9666,0)</f>
        <v>0</v>
      </c>
      <c r="Q9666" s="38">
        <f>IF(Colin!$G9666&lt;$B$1,Colin!$I9666,0)</f>
        <v>0</v>
      </c>
    </row>
    <row r="9667" spans="12:17" x14ac:dyDescent="0.25">
      <c r="L9667" s="38">
        <f>IF(AND(Colin!$G9667=$B$1,Colin!$H9667=$C$3),Colin!$I9667,)</f>
        <v>0</v>
      </c>
      <c r="M9667" s="38">
        <f>IF(AND(Colin!$G9667=$B$1,Colin!$H9667&lt;=$C$3),Colin!$I9667,)</f>
        <v>0</v>
      </c>
      <c r="N9667" s="38">
        <f>IF(AND(Colin!$G9667=$B$2,Colin!$H9667=$C$3),Colin!$I9667,)</f>
        <v>0</v>
      </c>
      <c r="O9667" s="38">
        <f>IF(AND(Colin!$G9667=$B$2,Colin!$H9667&lt;=$C$3),Colin!$I9667,)</f>
        <v>0</v>
      </c>
      <c r="P9667" s="38">
        <f>IF(Colin!$G9667&lt;$B$2,Colin!$I9667,0)</f>
        <v>0</v>
      </c>
      <c r="Q9667" s="38">
        <f>IF(Colin!$G9667&lt;$B$1,Colin!$I9667,0)</f>
        <v>0</v>
      </c>
    </row>
    <row r="9668" spans="12:17" x14ac:dyDescent="0.25">
      <c r="L9668" s="38">
        <f>IF(AND(Colin!$G9668=$B$1,Colin!$H9668=$C$3),Colin!$I9668,)</f>
        <v>0</v>
      </c>
      <c r="M9668" s="38">
        <f>IF(AND(Colin!$G9668=$B$1,Colin!$H9668&lt;=$C$3),Colin!$I9668,)</f>
        <v>0</v>
      </c>
      <c r="N9668" s="38">
        <f>IF(AND(Colin!$G9668=$B$2,Colin!$H9668=$C$3),Colin!$I9668,)</f>
        <v>0</v>
      </c>
      <c r="O9668" s="38">
        <f>IF(AND(Colin!$G9668=$B$2,Colin!$H9668&lt;=$C$3),Colin!$I9668,)</f>
        <v>0</v>
      </c>
      <c r="P9668" s="38">
        <f>IF(Colin!$G9668&lt;$B$2,Colin!$I9668,0)</f>
        <v>0</v>
      </c>
      <c r="Q9668" s="38">
        <f>IF(Colin!$G9668&lt;$B$1,Colin!$I9668,0)</f>
        <v>0</v>
      </c>
    </row>
    <row r="9669" spans="12:17" x14ac:dyDescent="0.25">
      <c r="L9669" s="38">
        <f>IF(AND(Colin!$G9669=$B$1,Colin!$H9669=$C$3),Colin!$I9669,)</f>
        <v>0</v>
      </c>
      <c r="M9669" s="38">
        <f>IF(AND(Colin!$G9669=$B$1,Colin!$H9669&lt;=$C$3),Colin!$I9669,)</f>
        <v>0</v>
      </c>
      <c r="N9669" s="38">
        <f>IF(AND(Colin!$G9669=$B$2,Colin!$H9669=$C$3),Colin!$I9669,)</f>
        <v>0</v>
      </c>
      <c r="O9669" s="38">
        <f>IF(AND(Colin!$G9669=$B$2,Colin!$H9669&lt;=$C$3),Colin!$I9669,)</f>
        <v>0</v>
      </c>
      <c r="P9669" s="38">
        <f>IF(Colin!$G9669&lt;$B$2,Colin!$I9669,0)</f>
        <v>0</v>
      </c>
      <c r="Q9669" s="38">
        <f>IF(Colin!$G9669&lt;$B$1,Colin!$I9669,0)</f>
        <v>0</v>
      </c>
    </row>
    <row r="9670" spans="12:17" x14ac:dyDescent="0.25">
      <c r="L9670" s="38">
        <f>IF(AND(Colin!$G9670=$B$1,Colin!$H9670=$C$3),Colin!$I9670,)</f>
        <v>0</v>
      </c>
      <c r="M9670" s="38">
        <f>IF(AND(Colin!$G9670=$B$1,Colin!$H9670&lt;=$C$3),Colin!$I9670,)</f>
        <v>0</v>
      </c>
      <c r="N9670" s="38">
        <f>IF(AND(Colin!$G9670=$B$2,Colin!$H9670=$C$3),Colin!$I9670,)</f>
        <v>0</v>
      </c>
      <c r="O9670" s="38">
        <f>IF(AND(Colin!$G9670=$B$2,Colin!$H9670&lt;=$C$3),Colin!$I9670,)</f>
        <v>0</v>
      </c>
      <c r="P9670" s="38">
        <f>IF(Colin!$G9670&lt;$B$2,Colin!$I9670,0)</f>
        <v>0</v>
      </c>
      <c r="Q9670" s="38">
        <f>IF(Colin!$G9670&lt;$B$1,Colin!$I9670,0)</f>
        <v>0</v>
      </c>
    </row>
    <row r="9671" spans="12:17" x14ac:dyDescent="0.25">
      <c r="L9671" s="38">
        <f>IF(AND(Colin!$G9671=$B$1,Colin!$H9671=$C$3),Colin!$I9671,)</f>
        <v>0</v>
      </c>
      <c r="M9671" s="38">
        <f>IF(AND(Colin!$G9671=$B$1,Colin!$H9671&lt;=$C$3),Colin!$I9671,)</f>
        <v>0</v>
      </c>
      <c r="N9671" s="38">
        <f>IF(AND(Colin!$G9671=$B$2,Colin!$H9671=$C$3),Colin!$I9671,)</f>
        <v>0</v>
      </c>
      <c r="O9671" s="38">
        <f>IF(AND(Colin!$G9671=$B$2,Colin!$H9671&lt;=$C$3),Colin!$I9671,)</f>
        <v>0</v>
      </c>
      <c r="P9671" s="38">
        <f>IF(Colin!$G9671&lt;$B$2,Colin!$I9671,0)</f>
        <v>0</v>
      </c>
      <c r="Q9671" s="38">
        <f>IF(Colin!$G9671&lt;$B$1,Colin!$I9671,0)</f>
        <v>0</v>
      </c>
    </row>
    <row r="9672" spans="12:17" x14ac:dyDescent="0.25">
      <c r="L9672" s="38">
        <f>IF(AND(Colin!$G9672=$B$1,Colin!$H9672=$C$3),Colin!$I9672,)</f>
        <v>0</v>
      </c>
      <c r="M9672" s="38">
        <f>IF(AND(Colin!$G9672=$B$1,Colin!$H9672&lt;=$C$3),Colin!$I9672,)</f>
        <v>0</v>
      </c>
      <c r="N9672" s="38">
        <f>IF(AND(Colin!$G9672=$B$2,Colin!$H9672=$C$3),Colin!$I9672,)</f>
        <v>0</v>
      </c>
      <c r="O9672" s="38">
        <f>IF(AND(Colin!$G9672=$B$2,Colin!$H9672&lt;=$C$3),Colin!$I9672,)</f>
        <v>0</v>
      </c>
      <c r="P9672" s="38">
        <f>IF(Colin!$G9672&lt;$B$2,Colin!$I9672,0)</f>
        <v>0</v>
      </c>
      <c r="Q9672" s="38">
        <f>IF(Colin!$G9672&lt;$B$1,Colin!$I9672,0)</f>
        <v>0</v>
      </c>
    </row>
    <row r="9673" spans="12:17" x14ac:dyDescent="0.25">
      <c r="L9673" s="38">
        <f>IF(AND(Colin!$G9673=$B$1,Colin!$H9673=$C$3),Colin!$I9673,)</f>
        <v>0</v>
      </c>
      <c r="M9673" s="38">
        <f>IF(AND(Colin!$G9673=$B$1,Colin!$H9673&lt;=$C$3),Colin!$I9673,)</f>
        <v>0</v>
      </c>
      <c r="N9673" s="38">
        <f>IF(AND(Colin!$G9673=$B$2,Colin!$H9673=$C$3),Colin!$I9673,)</f>
        <v>0</v>
      </c>
      <c r="O9673" s="38">
        <f>IF(AND(Colin!$G9673=$B$2,Colin!$H9673&lt;=$C$3),Colin!$I9673,)</f>
        <v>0</v>
      </c>
      <c r="P9673" s="38">
        <f>IF(Colin!$G9673&lt;$B$2,Colin!$I9673,0)</f>
        <v>0</v>
      </c>
      <c r="Q9673" s="38">
        <f>IF(Colin!$G9673&lt;$B$1,Colin!$I9673,0)</f>
        <v>0</v>
      </c>
    </row>
    <row r="9674" spans="12:17" x14ac:dyDescent="0.25">
      <c r="L9674" s="38">
        <f>IF(AND(Colin!$G9674=$B$1,Colin!$H9674=$C$3),Colin!$I9674,)</f>
        <v>0</v>
      </c>
      <c r="M9674" s="38">
        <f>IF(AND(Colin!$G9674=$B$1,Colin!$H9674&lt;=$C$3),Colin!$I9674,)</f>
        <v>0</v>
      </c>
      <c r="N9674" s="38">
        <f>IF(AND(Colin!$G9674=$B$2,Colin!$H9674=$C$3),Colin!$I9674,)</f>
        <v>0</v>
      </c>
      <c r="O9674" s="38">
        <f>IF(AND(Colin!$G9674=$B$2,Colin!$H9674&lt;=$C$3),Colin!$I9674,)</f>
        <v>0</v>
      </c>
      <c r="P9674" s="38">
        <f>IF(Colin!$G9674&lt;$B$2,Colin!$I9674,0)</f>
        <v>0</v>
      </c>
      <c r="Q9674" s="38">
        <f>IF(Colin!$G9674&lt;$B$1,Colin!$I9674,0)</f>
        <v>0</v>
      </c>
    </row>
    <row r="9675" spans="12:17" x14ac:dyDescent="0.25">
      <c r="L9675" s="38">
        <f>IF(AND(Colin!$G9675=$B$1,Colin!$H9675=$C$3),Colin!$I9675,)</f>
        <v>0</v>
      </c>
      <c r="M9675" s="38">
        <f>IF(AND(Colin!$G9675=$B$1,Colin!$H9675&lt;=$C$3),Colin!$I9675,)</f>
        <v>0</v>
      </c>
      <c r="N9675" s="38">
        <f>IF(AND(Colin!$G9675=$B$2,Colin!$H9675=$C$3),Colin!$I9675,)</f>
        <v>0</v>
      </c>
      <c r="O9675" s="38">
        <f>IF(AND(Colin!$G9675=$B$2,Colin!$H9675&lt;=$C$3),Colin!$I9675,)</f>
        <v>0</v>
      </c>
      <c r="P9675" s="38">
        <f>IF(Colin!$G9675&lt;$B$2,Colin!$I9675,0)</f>
        <v>0</v>
      </c>
      <c r="Q9675" s="38">
        <f>IF(Colin!$G9675&lt;$B$1,Colin!$I9675,0)</f>
        <v>0</v>
      </c>
    </row>
    <row r="9676" spans="12:17" x14ac:dyDescent="0.25">
      <c r="L9676" s="38">
        <f>IF(AND(Colin!$G9676=$B$1,Colin!$H9676=$C$3),Colin!$I9676,)</f>
        <v>0</v>
      </c>
      <c r="M9676" s="38">
        <f>IF(AND(Colin!$G9676=$B$1,Colin!$H9676&lt;=$C$3),Colin!$I9676,)</f>
        <v>0</v>
      </c>
      <c r="N9676" s="38">
        <f>IF(AND(Colin!$G9676=$B$2,Colin!$H9676=$C$3),Colin!$I9676,)</f>
        <v>0</v>
      </c>
      <c r="O9676" s="38">
        <f>IF(AND(Colin!$G9676=$B$2,Colin!$H9676&lt;=$C$3),Colin!$I9676,)</f>
        <v>0</v>
      </c>
      <c r="P9676" s="38">
        <f>IF(Colin!$G9676&lt;$B$2,Colin!$I9676,0)</f>
        <v>0</v>
      </c>
      <c r="Q9676" s="38">
        <f>IF(Colin!$G9676&lt;$B$1,Colin!$I9676,0)</f>
        <v>0</v>
      </c>
    </row>
    <row r="9677" spans="12:17" x14ac:dyDescent="0.25">
      <c r="L9677" s="38">
        <f>IF(AND(Colin!$G9677=$B$1,Colin!$H9677=$C$3),Colin!$I9677,)</f>
        <v>0</v>
      </c>
      <c r="M9677" s="38">
        <f>IF(AND(Colin!$G9677=$B$1,Colin!$H9677&lt;=$C$3),Colin!$I9677,)</f>
        <v>0</v>
      </c>
      <c r="N9677" s="38">
        <f>IF(AND(Colin!$G9677=$B$2,Colin!$H9677=$C$3),Colin!$I9677,)</f>
        <v>0</v>
      </c>
      <c r="O9677" s="38">
        <f>IF(AND(Colin!$G9677=$B$2,Colin!$H9677&lt;=$C$3),Colin!$I9677,)</f>
        <v>0</v>
      </c>
      <c r="P9677" s="38">
        <f>IF(Colin!$G9677&lt;$B$2,Colin!$I9677,0)</f>
        <v>0</v>
      </c>
      <c r="Q9677" s="38">
        <f>IF(Colin!$G9677&lt;$B$1,Colin!$I9677,0)</f>
        <v>0</v>
      </c>
    </row>
    <row r="9678" spans="12:17" x14ac:dyDescent="0.25">
      <c r="L9678" s="38">
        <f>IF(AND(Colin!$G9678=$B$1,Colin!$H9678=$C$3),Colin!$I9678,)</f>
        <v>0</v>
      </c>
      <c r="M9678" s="38">
        <f>IF(AND(Colin!$G9678=$B$1,Colin!$H9678&lt;=$C$3),Colin!$I9678,)</f>
        <v>0</v>
      </c>
      <c r="N9678" s="38">
        <f>IF(AND(Colin!$G9678=$B$2,Colin!$H9678=$C$3),Colin!$I9678,)</f>
        <v>0</v>
      </c>
      <c r="O9678" s="38">
        <f>IF(AND(Colin!$G9678=$B$2,Colin!$H9678&lt;=$C$3),Colin!$I9678,)</f>
        <v>0</v>
      </c>
      <c r="P9678" s="38">
        <f>IF(Colin!$G9678&lt;$B$2,Colin!$I9678,0)</f>
        <v>0</v>
      </c>
      <c r="Q9678" s="38">
        <f>IF(Colin!$G9678&lt;$B$1,Colin!$I9678,0)</f>
        <v>0</v>
      </c>
    </row>
    <row r="9679" spans="12:17" x14ac:dyDescent="0.25">
      <c r="L9679" s="38">
        <f>IF(AND(Colin!$G9679=$B$1,Colin!$H9679=$C$3),Colin!$I9679,)</f>
        <v>0</v>
      </c>
      <c r="M9679" s="38">
        <f>IF(AND(Colin!$G9679=$B$1,Colin!$H9679&lt;=$C$3),Colin!$I9679,)</f>
        <v>0</v>
      </c>
      <c r="N9679" s="38">
        <f>IF(AND(Colin!$G9679=$B$2,Colin!$H9679=$C$3),Colin!$I9679,)</f>
        <v>0</v>
      </c>
      <c r="O9679" s="38">
        <f>IF(AND(Colin!$G9679=$B$2,Colin!$H9679&lt;=$C$3),Colin!$I9679,)</f>
        <v>0</v>
      </c>
      <c r="P9679" s="38">
        <f>IF(Colin!$G9679&lt;$B$2,Colin!$I9679,0)</f>
        <v>0</v>
      </c>
      <c r="Q9679" s="38">
        <f>IF(Colin!$G9679&lt;$B$1,Colin!$I9679,0)</f>
        <v>0</v>
      </c>
    </row>
    <row r="9680" spans="12:17" x14ac:dyDescent="0.25">
      <c r="L9680" s="38">
        <f>IF(AND(Colin!$G9680=$B$1,Colin!$H9680=$C$3),Colin!$I9680,)</f>
        <v>0</v>
      </c>
      <c r="M9680" s="38">
        <f>IF(AND(Colin!$G9680=$B$1,Colin!$H9680&lt;=$C$3),Colin!$I9680,)</f>
        <v>0</v>
      </c>
      <c r="N9680" s="38">
        <f>IF(AND(Colin!$G9680=$B$2,Colin!$H9680=$C$3),Colin!$I9680,)</f>
        <v>0</v>
      </c>
      <c r="O9680" s="38">
        <f>IF(AND(Colin!$G9680=$B$2,Colin!$H9680&lt;=$C$3),Colin!$I9680,)</f>
        <v>0</v>
      </c>
      <c r="P9680" s="38">
        <f>IF(Colin!$G9680&lt;$B$2,Colin!$I9680,0)</f>
        <v>0</v>
      </c>
      <c r="Q9680" s="38">
        <f>IF(Colin!$G9680&lt;$B$1,Colin!$I9680,0)</f>
        <v>0</v>
      </c>
    </row>
    <row r="9681" spans="12:17" x14ac:dyDescent="0.25">
      <c r="L9681" s="38">
        <f>IF(AND(Colin!$G9681=$B$1,Colin!$H9681=$C$3),Colin!$I9681,)</f>
        <v>0</v>
      </c>
      <c r="M9681" s="38">
        <f>IF(AND(Colin!$G9681=$B$1,Colin!$H9681&lt;=$C$3),Colin!$I9681,)</f>
        <v>0</v>
      </c>
      <c r="N9681" s="38">
        <f>IF(AND(Colin!$G9681=$B$2,Colin!$H9681=$C$3),Colin!$I9681,)</f>
        <v>0</v>
      </c>
      <c r="O9681" s="38">
        <f>IF(AND(Colin!$G9681=$B$2,Colin!$H9681&lt;=$C$3),Colin!$I9681,)</f>
        <v>0</v>
      </c>
      <c r="P9681" s="38">
        <f>IF(Colin!$G9681&lt;$B$2,Colin!$I9681,0)</f>
        <v>0</v>
      </c>
      <c r="Q9681" s="38">
        <f>IF(Colin!$G9681&lt;$B$1,Colin!$I9681,0)</f>
        <v>0</v>
      </c>
    </row>
    <row r="9682" spans="12:17" x14ac:dyDescent="0.25">
      <c r="L9682" s="38">
        <f>IF(AND(Colin!$G9682=$B$1,Colin!$H9682=$C$3),Colin!$I9682,)</f>
        <v>0</v>
      </c>
      <c r="M9682" s="38">
        <f>IF(AND(Colin!$G9682=$B$1,Colin!$H9682&lt;=$C$3),Colin!$I9682,)</f>
        <v>0</v>
      </c>
      <c r="N9682" s="38">
        <f>IF(AND(Colin!$G9682=$B$2,Colin!$H9682=$C$3),Colin!$I9682,)</f>
        <v>0</v>
      </c>
      <c r="O9682" s="38">
        <f>IF(AND(Colin!$G9682=$B$2,Colin!$H9682&lt;=$C$3),Colin!$I9682,)</f>
        <v>0</v>
      </c>
      <c r="P9682" s="38">
        <f>IF(Colin!$G9682&lt;$B$2,Colin!$I9682,0)</f>
        <v>0</v>
      </c>
      <c r="Q9682" s="38">
        <f>IF(Colin!$G9682&lt;$B$1,Colin!$I9682,0)</f>
        <v>0</v>
      </c>
    </row>
    <row r="9683" spans="12:17" x14ac:dyDescent="0.25">
      <c r="L9683" s="38">
        <f>IF(AND(Colin!$G9683=$B$1,Colin!$H9683=$C$3),Colin!$I9683,)</f>
        <v>0</v>
      </c>
      <c r="M9683" s="38">
        <f>IF(AND(Colin!$G9683=$B$1,Colin!$H9683&lt;=$C$3),Colin!$I9683,)</f>
        <v>0</v>
      </c>
      <c r="N9683" s="38">
        <f>IF(AND(Colin!$G9683=$B$2,Colin!$H9683=$C$3),Colin!$I9683,)</f>
        <v>0</v>
      </c>
      <c r="O9683" s="38">
        <f>IF(AND(Colin!$G9683=$B$2,Colin!$H9683&lt;=$C$3),Colin!$I9683,)</f>
        <v>0</v>
      </c>
      <c r="P9683" s="38">
        <f>IF(Colin!$G9683&lt;$B$2,Colin!$I9683,0)</f>
        <v>0</v>
      </c>
      <c r="Q9683" s="38">
        <f>IF(Colin!$G9683&lt;$B$1,Colin!$I9683,0)</f>
        <v>0</v>
      </c>
    </row>
    <row r="9684" spans="12:17" x14ac:dyDescent="0.25">
      <c r="L9684" s="38">
        <f>IF(AND(Colin!$G9684=$B$1,Colin!$H9684=$C$3),Colin!$I9684,)</f>
        <v>0</v>
      </c>
      <c r="M9684" s="38">
        <f>IF(AND(Colin!$G9684=$B$1,Colin!$H9684&lt;=$C$3),Colin!$I9684,)</f>
        <v>0</v>
      </c>
      <c r="N9684" s="38">
        <f>IF(AND(Colin!$G9684=$B$2,Colin!$H9684=$C$3),Colin!$I9684,)</f>
        <v>0</v>
      </c>
      <c r="O9684" s="38">
        <f>IF(AND(Colin!$G9684=$B$2,Colin!$H9684&lt;=$C$3),Colin!$I9684,)</f>
        <v>0</v>
      </c>
      <c r="P9684" s="38">
        <f>IF(Colin!$G9684&lt;$B$2,Colin!$I9684,0)</f>
        <v>0</v>
      </c>
      <c r="Q9684" s="38">
        <f>IF(Colin!$G9684&lt;$B$1,Colin!$I9684,0)</f>
        <v>0</v>
      </c>
    </row>
    <row r="9685" spans="12:17" x14ac:dyDescent="0.25">
      <c r="L9685" s="38">
        <f>IF(AND(Colin!$G9685=$B$1,Colin!$H9685=$C$3),Colin!$I9685,)</f>
        <v>0</v>
      </c>
      <c r="M9685" s="38">
        <f>IF(AND(Colin!$G9685=$B$1,Colin!$H9685&lt;=$C$3),Colin!$I9685,)</f>
        <v>0</v>
      </c>
      <c r="N9685" s="38">
        <f>IF(AND(Colin!$G9685=$B$2,Colin!$H9685=$C$3),Colin!$I9685,)</f>
        <v>0</v>
      </c>
      <c r="O9685" s="38">
        <f>IF(AND(Colin!$G9685=$B$2,Colin!$H9685&lt;=$C$3),Colin!$I9685,)</f>
        <v>0</v>
      </c>
      <c r="P9685" s="38">
        <f>IF(Colin!$G9685&lt;$B$2,Colin!$I9685,0)</f>
        <v>0</v>
      </c>
      <c r="Q9685" s="38">
        <f>IF(Colin!$G9685&lt;$B$1,Colin!$I9685,0)</f>
        <v>0</v>
      </c>
    </row>
    <row r="9686" spans="12:17" x14ac:dyDescent="0.25">
      <c r="L9686" s="38">
        <f>IF(AND(Colin!$G9686=$B$1,Colin!$H9686=$C$3),Colin!$I9686,)</f>
        <v>0</v>
      </c>
      <c r="M9686" s="38">
        <f>IF(AND(Colin!$G9686=$B$1,Colin!$H9686&lt;=$C$3),Colin!$I9686,)</f>
        <v>0</v>
      </c>
      <c r="N9686" s="38">
        <f>IF(AND(Colin!$G9686=$B$2,Colin!$H9686=$C$3),Colin!$I9686,)</f>
        <v>0</v>
      </c>
      <c r="O9686" s="38">
        <f>IF(AND(Colin!$G9686=$B$2,Colin!$H9686&lt;=$C$3),Colin!$I9686,)</f>
        <v>0</v>
      </c>
      <c r="P9686" s="38">
        <f>IF(Colin!$G9686&lt;$B$2,Colin!$I9686,0)</f>
        <v>0</v>
      </c>
      <c r="Q9686" s="38">
        <f>IF(Colin!$G9686&lt;$B$1,Colin!$I9686,0)</f>
        <v>0</v>
      </c>
    </row>
    <row r="9687" spans="12:17" x14ac:dyDescent="0.25">
      <c r="L9687" s="38">
        <f>IF(AND(Colin!$G9687=$B$1,Colin!$H9687=$C$3),Colin!$I9687,)</f>
        <v>0</v>
      </c>
      <c r="M9687" s="38">
        <f>IF(AND(Colin!$G9687=$B$1,Colin!$H9687&lt;=$C$3),Colin!$I9687,)</f>
        <v>0</v>
      </c>
      <c r="N9687" s="38">
        <f>IF(AND(Colin!$G9687=$B$2,Colin!$H9687=$C$3),Colin!$I9687,)</f>
        <v>0</v>
      </c>
      <c r="O9687" s="38">
        <f>IF(AND(Colin!$G9687=$B$2,Colin!$H9687&lt;=$C$3),Colin!$I9687,)</f>
        <v>0</v>
      </c>
      <c r="P9687" s="38">
        <f>IF(Colin!$G9687&lt;$B$2,Colin!$I9687,0)</f>
        <v>0</v>
      </c>
      <c r="Q9687" s="38">
        <f>IF(Colin!$G9687&lt;$B$1,Colin!$I9687,0)</f>
        <v>0</v>
      </c>
    </row>
    <row r="9688" spans="12:17" x14ac:dyDescent="0.25">
      <c r="L9688" s="38">
        <f>IF(AND(Colin!$G9688=$B$1,Colin!$H9688=$C$3),Colin!$I9688,)</f>
        <v>0</v>
      </c>
      <c r="M9688" s="38">
        <f>IF(AND(Colin!$G9688=$B$1,Colin!$H9688&lt;=$C$3),Colin!$I9688,)</f>
        <v>0</v>
      </c>
      <c r="N9688" s="38">
        <f>IF(AND(Colin!$G9688=$B$2,Colin!$H9688=$C$3),Colin!$I9688,)</f>
        <v>0</v>
      </c>
      <c r="O9688" s="38">
        <f>IF(AND(Colin!$G9688=$B$2,Colin!$H9688&lt;=$C$3),Colin!$I9688,)</f>
        <v>0</v>
      </c>
      <c r="P9688" s="38">
        <f>IF(Colin!$G9688&lt;$B$2,Colin!$I9688,0)</f>
        <v>0</v>
      </c>
      <c r="Q9688" s="38">
        <f>IF(Colin!$G9688&lt;$B$1,Colin!$I9688,0)</f>
        <v>0</v>
      </c>
    </row>
    <row r="9689" spans="12:17" x14ac:dyDescent="0.25">
      <c r="L9689" s="38">
        <f>IF(AND(Colin!$G9689=$B$1,Colin!$H9689=$C$3),Colin!$I9689,)</f>
        <v>0</v>
      </c>
      <c r="M9689" s="38">
        <f>IF(AND(Colin!$G9689=$B$1,Colin!$H9689&lt;=$C$3),Colin!$I9689,)</f>
        <v>0</v>
      </c>
      <c r="N9689" s="38">
        <f>IF(AND(Colin!$G9689=$B$2,Colin!$H9689=$C$3),Colin!$I9689,)</f>
        <v>0</v>
      </c>
      <c r="O9689" s="38">
        <f>IF(AND(Colin!$G9689=$B$2,Colin!$H9689&lt;=$C$3),Colin!$I9689,)</f>
        <v>0</v>
      </c>
      <c r="P9689" s="38">
        <f>IF(Colin!$G9689&lt;$B$2,Colin!$I9689,0)</f>
        <v>0</v>
      </c>
      <c r="Q9689" s="38">
        <f>IF(Colin!$G9689&lt;$B$1,Colin!$I9689,0)</f>
        <v>0</v>
      </c>
    </row>
    <row r="9690" spans="12:17" x14ac:dyDescent="0.25">
      <c r="L9690" s="38">
        <f>IF(AND(Colin!$G9690=$B$1,Colin!$H9690=$C$3),Colin!$I9690,)</f>
        <v>0</v>
      </c>
      <c r="M9690" s="38">
        <f>IF(AND(Colin!$G9690=$B$1,Colin!$H9690&lt;=$C$3),Colin!$I9690,)</f>
        <v>0</v>
      </c>
      <c r="N9690" s="38">
        <f>IF(AND(Colin!$G9690=$B$2,Colin!$H9690=$C$3),Colin!$I9690,)</f>
        <v>0</v>
      </c>
      <c r="O9690" s="38">
        <f>IF(AND(Colin!$G9690=$B$2,Colin!$H9690&lt;=$C$3),Colin!$I9690,)</f>
        <v>0</v>
      </c>
      <c r="P9690" s="38">
        <f>IF(Colin!$G9690&lt;$B$2,Colin!$I9690,0)</f>
        <v>0</v>
      </c>
      <c r="Q9690" s="38">
        <f>IF(Colin!$G9690&lt;$B$1,Colin!$I9690,0)</f>
        <v>0</v>
      </c>
    </row>
    <row r="9691" spans="12:17" x14ac:dyDescent="0.25">
      <c r="L9691" s="38">
        <f>IF(AND(Colin!$G9691=$B$1,Colin!$H9691=$C$3),Colin!$I9691,)</f>
        <v>0</v>
      </c>
      <c r="M9691" s="38">
        <f>IF(AND(Colin!$G9691=$B$1,Colin!$H9691&lt;=$C$3),Colin!$I9691,)</f>
        <v>0</v>
      </c>
      <c r="N9691" s="38">
        <f>IF(AND(Colin!$G9691=$B$2,Colin!$H9691=$C$3),Colin!$I9691,)</f>
        <v>0</v>
      </c>
      <c r="O9691" s="38">
        <f>IF(AND(Colin!$G9691=$B$2,Colin!$H9691&lt;=$C$3),Colin!$I9691,)</f>
        <v>0</v>
      </c>
      <c r="P9691" s="38">
        <f>IF(Colin!$G9691&lt;$B$2,Colin!$I9691,0)</f>
        <v>0</v>
      </c>
      <c r="Q9691" s="38">
        <f>IF(Colin!$G9691&lt;$B$1,Colin!$I9691,0)</f>
        <v>0</v>
      </c>
    </row>
    <row r="9692" spans="12:17" x14ac:dyDescent="0.25">
      <c r="L9692" s="38">
        <f>IF(AND(Colin!$G9692=$B$1,Colin!$H9692=$C$3),Colin!$I9692,)</f>
        <v>0</v>
      </c>
      <c r="M9692" s="38">
        <f>IF(AND(Colin!$G9692=$B$1,Colin!$H9692&lt;=$C$3),Colin!$I9692,)</f>
        <v>0</v>
      </c>
      <c r="N9692" s="38">
        <f>IF(AND(Colin!$G9692=$B$2,Colin!$H9692=$C$3),Colin!$I9692,)</f>
        <v>0</v>
      </c>
      <c r="O9692" s="38">
        <f>IF(AND(Colin!$G9692=$B$2,Colin!$H9692&lt;=$C$3),Colin!$I9692,)</f>
        <v>0</v>
      </c>
      <c r="P9692" s="38">
        <f>IF(Colin!$G9692&lt;$B$2,Colin!$I9692,0)</f>
        <v>0</v>
      </c>
      <c r="Q9692" s="38">
        <f>IF(Colin!$G9692&lt;$B$1,Colin!$I9692,0)</f>
        <v>0</v>
      </c>
    </row>
    <row r="9693" spans="12:17" x14ac:dyDescent="0.25">
      <c r="L9693" s="38">
        <f>IF(AND(Colin!$G9693=$B$1,Colin!$H9693=$C$3),Colin!$I9693,)</f>
        <v>0</v>
      </c>
      <c r="M9693" s="38">
        <f>IF(AND(Colin!$G9693=$B$1,Colin!$H9693&lt;=$C$3),Colin!$I9693,)</f>
        <v>0</v>
      </c>
      <c r="N9693" s="38">
        <f>IF(AND(Colin!$G9693=$B$2,Colin!$H9693=$C$3),Colin!$I9693,)</f>
        <v>0</v>
      </c>
      <c r="O9693" s="38">
        <f>IF(AND(Colin!$G9693=$B$2,Colin!$H9693&lt;=$C$3),Colin!$I9693,)</f>
        <v>0</v>
      </c>
      <c r="P9693" s="38">
        <f>IF(Colin!$G9693&lt;$B$2,Colin!$I9693,0)</f>
        <v>0</v>
      </c>
      <c r="Q9693" s="38">
        <f>IF(Colin!$G9693&lt;$B$1,Colin!$I9693,0)</f>
        <v>0</v>
      </c>
    </row>
    <row r="9694" spans="12:17" x14ac:dyDescent="0.25">
      <c r="L9694" s="38">
        <f>IF(AND(Colin!$G9694=$B$1,Colin!$H9694=$C$3),Colin!$I9694,)</f>
        <v>0</v>
      </c>
      <c r="M9694" s="38">
        <f>IF(AND(Colin!$G9694=$B$1,Colin!$H9694&lt;=$C$3),Colin!$I9694,)</f>
        <v>0</v>
      </c>
      <c r="N9694" s="38">
        <f>IF(AND(Colin!$G9694=$B$2,Colin!$H9694=$C$3),Colin!$I9694,)</f>
        <v>0</v>
      </c>
      <c r="O9694" s="38">
        <f>IF(AND(Colin!$G9694=$B$2,Colin!$H9694&lt;=$C$3),Colin!$I9694,)</f>
        <v>0</v>
      </c>
      <c r="P9694" s="38">
        <f>IF(Colin!$G9694&lt;$B$2,Colin!$I9694,0)</f>
        <v>0</v>
      </c>
      <c r="Q9694" s="38">
        <f>IF(Colin!$G9694&lt;$B$1,Colin!$I9694,0)</f>
        <v>0</v>
      </c>
    </row>
    <row r="9695" spans="12:17" x14ac:dyDescent="0.25">
      <c r="L9695" s="38">
        <f>IF(AND(Colin!$G9695=$B$1,Colin!$H9695=$C$3),Colin!$I9695,)</f>
        <v>0</v>
      </c>
      <c r="M9695" s="38">
        <f>IF(AND(Colin!$G9695=$B$1,Colin!$H9695&lt;=$C$3),Colin!$I9695,)</f>
        <v>0</v>
      </c>
      <c r="N9695" s="38">
        <f>IF(AND(Colin!$G9695=$B$2,Colin!$H9695=$C$3),Colin!$I9695,)</f>
        <v>0</v>
      </c>
      <c r="O9695" s="38">
        <f>IF(AND(Colin!$G9695=$B$2,Colin!$H9695&lt;=$C$3),Colin!$I9695,)</f>
        <v>0</v>
      </c>
      <c r="P9695" s="38">
        <f>IF(Colin!$G9695&lt;$B$2,Colin!$I9695,0)</f>
        <v>0</v>
      </c>
      <c r="Q9695" s="38">
        <f>IF(Colin!$G9695&lt;$B$1,Colin!$I9695,0)</f>
        <v>0</v>
      </c>
    </row>
    <row r="9696" spans="12:17" x14ac:dyDescent="0.25">
      <c r="L9696" s="38">
        <f>IF(AND(Colin!$G9696=$B$1,Colin!$H9696=$C$3),Colin!$I9696,)</f>
        <v>0</v>
      </c>
      <c r="M9696" s="38">
        <f>IF(AND(Colin!$G9696=$B$1,Colin!$H9696&lt;=$C$3),Colin!$I9696,)</f>
        <v>0</v>
      </c>
      <c r="N9696" s="38">
        <f>IF(AND(Colin!$G9696=$B$2,Colin!$H9696=$C$3),Colin!$I9696,)</f>
        <v>0</v>
      </c>
      <c r="O9696" s="38">
        <f>IF(AND(Colin!$G9696=$B$2,Colin!$H9696&lt;=$C$3),Colin!$I9696,)</f>
        <v>0</v>
      </c>
      <c r="P9696" s="38">
        <f>IF(Colin!$G9696&lt;$B$2,Colin!$I9696,0)</f>
        <v>0</v>
      </c>
      <c r="Q9696" s="38">
        <f>IF(Colin!$G9696&lt;$B$1,Colin!$I9696,0)</f>
        <v>0</v>
      </c>
    </row>
    <row r="9697" spans="12:17" x14ac:dyDescent="0.25">
      <c r="L9697" s="38">
        <f>IF(AND(Colin!$G9697=$B$1,Colin!$H9697=$C$3),Colin!$I9697,)</f>
        <v>0</v>
      </c>
      <c r="M9697" s="38">
        <f>IF(AND(Colin!$G9697=$B$1,Colin!$H9697&lt;=$C$3),Colin!$I9697,)</f>
        <v>0</v>
      </c>
      <c r="N9697" s="38">
        <f>IF(AND(Colin!$G9697=$B$2,Colin!$H9697=$C$3),Colin!$I9697,)</f>
        <v>0</v>
      </c>
      <c r="O9697" s="38">
        <f>IF(AND(Colin!$G9697=$B$2,Colin!$H9697&lt;=$C$3),Colin!$I9697,)</f>
        <v>0</v>
      </c>
      <c r="P9697" s="38">
        <f>IF(Colin!$G9697&lt;$B$2,Colin!$I9697,0)</f>
        <v>0</v>
      </c>
      <c r="Q9697" s="38">
        <f>IF(Colin!$G9697&lt;$B$1,Colin!$I9697,0)</f>
        <v>0</v>
      </c>
    </row>
    <row r="9698" spans="12:17" x14ac:dyDescent="0.25">
      <c r="L9698" s="38">
        <f>IF(AND(Colin!$G9698=$B$1,Colin!$H9698=$C$3),Colin!$I9698,)</f>
        <v>0</v>
      </c>
      <c r="M9698" s="38">
        <f>IF(AND(Colin!$G9698=$B$1,Colin!$H9698&lt;=$C$3),Colin!$I9698,)</f>
        <v>0</v>
      </c>
      <c r="N9698" s="38">
        <f>IF(AND(Colin!$G9698=$B$2,Colin!$H9698=$C$3),Colin!$I9698,)</f>
        <v>0</v>
      </c>
      <c r="O9698" s="38">
        <f>IF(AND(Colin!$G9698=$B$2,Colin!$H9698&lt;=$C$3),Colin!$I9698,)</f>
        <v>0</v>
      </c>
      <c r="P9698" s="38">
        <f>IF(Colin!$G9698&lt;$B$2,Colin!$I9698,0)</f>
        <v>0</v>
      </c>
      <c r="Q9698" s="38">
        <f>IF(Colin!$G9698&lt;$B$1,Colin!$I9698,0)</f>
        <v>0</v>
      </c>
    </row>
    <row r="9699" spans="12:17" x14ac:dyDescent="0.25">
      <c r="L9699" s="38">
        <f>IF(AND(Colin!$G9699=$B$1,Colin!$H9699=$C$3),Colin!$I9699,)</f>
        <v>0</v>
      </c>
      <c r="M9699" s="38">
        <f>IF(AND(Colin!$G9699=$B$1,Colin!$H9699&lt;=$C$3),Colin!$I9699,)</f>
        <v>0</v>
      </c>
      <c r="N9699" s="38">
        <f>IF(AND(Colin!$G9699=$B$2,Colin!$H9699=$C$3),Colin!$I9699,)</f>
        <v>0</v>
      </c>
      <c r="O9699" s="38">
        <f>IF(AND(Colin!$G9699=$B$2,Colin!$H9699&lt;=$C$3),Colin!$I9699,)</f>
        <v>0</v>
      </c>
      <c r="P9699" s="38">
        <f>IF(Colin!$G9699&lt;$B$2,Colin!$I9699,0)</f>
        <v>0</v>
      </c>
      <c r="Q9699" s="38">
        <f>IF(Colin!$G9699&lt;$B$1,Colin!$I9699,0)</f>
        <v>0</v>
      </c>
    </row>
    <row r="9700" spans="12:17" x14ac:dyDescent="0.25">
      <c r="L9700" s="38">
        <f>IF(AND(Colin!$G9700=$B$1,Colin!$H9700=$C$3),Colin!$I9700,)</f>
        <v>0</v>
      </c>
      <c r="M9700" s="38">
        <f>IF(AND(Colin!$G9700=$B$1,Colin!$H9700&lt;=$C$3),Colin!$I9700,)</f>
        <v>0</v>
      </c>
      <c r="N9700" s="38">
        <f>IF(AND(Colin!$G9700=$B$2,Colin!$H9700=$C$3),Colin!$I9700,)</f>
        <v>0</v>
      </c>
      <c r="O9700" s="38">
        <f>IF(AND(Colin!$G9700=$B$2,Colin!$H9700&lt;=$C$3),Colin!$I9700,)</f>
        <v>0</v>
      </c>
      <c r="P9700" s="38">
        <f>IF(Colin!$G9700&lt;$B$2,Colin!$I9700,0)</f>
        <v>0</v>
      </c>
      <c r="Q9700" s="38">
        <f>IF(Colin!$G9700&lt;$B$1,Colin!$I9700,0)</f>
        <v>0</v>
      </c>
    </row>
    <row r="9701" spans="12:17" x14ac:dyDescent="0.25">
      <c r="L9701" s="38">
        <f>IF(AND(Colin!$G9701=$B$1,Colin!$H9701=$C$3),Colin!$I9701,)</f>
        <v>0</v>
      </c>
      <c r="M9701" s="38">
        <f>IF(AND(Colin!$G9701=$B$1,Colin!$H9701&lt;=$C$3),Colin!$I9701,)</f>
        <v>0</v>
      </c>
      <c r="N9701" s="38">
        <f>IF(AND(Colin!$G9701=$B$2,Colin!$H9701=$C$3),Colin!$I9701,)</f>
        <v>0</v>
      </c>
      <c r="O9701" s="38">
        <f>IF(AND(Colin!$G9701=$B$2,Colin!$H9701&lt;=$C$3),Colin!$I9701,)</f>
        <v>0</v>
      </c>
      <c r="P9701" s="38">
        <f>IF(Colin!$G9701&lt;$B$2,Colin!$I9701,0)</f>
        <v>0</v>
      </c>
      <c r="Q9701" s="38">
        <f>IF(Colin!$G9701&lt;$B$1,Colin!$I9701,0)</f>
        <v>0</v>
      </c>
    </row>
    <row r="9702" spans="12:17" x14ac:dyDescent="0.25">
      <c r="L9702" s="38">
        <f>IF(AND(Colin!$G9702=$B$1,Colin!$H9702=$C$3),Colin!$I9702,)</f>
        <v>0</v>
      </c>
      <c r="M9702" s="38">
        <f>IF(AND(Colin!$G9702=$B$1,Colin!$H9702&lt;=$C$3),Colin!$I9702,)</f>
        <v>0</v>
      </c>
      <c r="N9702" s="38">
        <f>IF(AND(Colin!$G9702=$B$2,Colin!$H9702=$C$3),Colin!$I9702,)</f>
        <v>0</v>
      </c>
      <c r="O9702" s="38">
        <f>IF(AND(Colin!$G9702=$B$2,Colin!$H9702&lt;=$C$3),Colin!$I9702,)</f>
        <v>0</v>
      </c>
      <c r="P9702" s="38">
        <f>IF(Colin!$G9702&lt;$B$2,Colin!$I9702,0)</f>
        <v>0</v>
      </c>
      <c r="Q9702" s="38">
        <f>IF(Colin!$G9702&lt;$B$1,Colin!$I9702,0)</f>
        <v>0</v>
      </c>
    </row>
    <row r="9703" spans="12:17" x14ac:dyDescent="0.25">
      <c r="L9703" s="38">
        <f>IF(AND(Colin!$G9703=$B$1,Colin!$H9703=$C$3),Colin!$I9703,)</f>
        <v>0</v>
      </c>
      <c r="M9703" s="38">
        <f>IF(AND(Colin!$G9703=$B$1,Colin!$H9703&lt;=$C$3),Colin!$I9703,)</f>
        <v>0</v>
      </c>
      <c r="N9703" s="38">
        <f>IF(AND(Colin!$G9703=$B$2,Colin!$H9703=$C$3),Colin!$I9703,)</f>
        <v>0</v>
      </c>
      <c r="O9703" s="38">
        <f>IF(AND(Colin!$G9703=$B$2,Colin!$H9703&lt;=$C$3),Colin!$I9703,)</f>
        <v>0</v>
      </c>
      <c r="P9703" s="38">
        <f>IF(Colin!$G9703&lt;$B$2,Colin!$I9703,0)</f>
        <v>0</v>
      </c>
      <c r="Q9703" s="38">
        <f>IF(Colin!$G9703&lt;$B$1,Colin!$I9703,0)</f>
        <v>0</v>
      </c>
    </row>
    <row r="9704" spans="12:17" x14ac:dyDescent="0.25">
      <c r="L9704" s="38">
        <f>IF(AND(Colin!$G9704=$B$1,Colin!$H9704=$C$3),Colin!$I9704,)</f>
        <v>0</v>
      </c>
      <c r="M9704" s="38">
        <f>IF(AND(Colin!$G9704=$B$1,Colin!$H9704&lt;=$C$3),Colin!$I9704,)</f>
        <v>0</v>
      </c>
      <c r="N9704" s="38">
        <f>IF(AND(Colin!$G9704=$B$2,Colin!$H9704=$C$3),Colin!$I9704,)</f>
        <v>0</v>
      </c>
      <c r="O9704" s="38">
        <f>IF(AND(Colin!$G9704=$B$2,Colin!$H9704&lt;=$C$3),Colin!$I9704,)</f>
        <v>0</v>
      </c>
      <c r="P9704" s="38">
        <f>IF(Colin!$G9704&lt;$B$2,Colin!$I9704,0)</f>
        <v>0</v>
      </c>
      <c r="Q9704" s="38">
        <f>IF(Colin!$G9704&lt;$B$1,Colin!$I9704,0)</f>
        <v>0</v>
      </c>
    </row>
    <row r="9705" spans="12:17" x14ac:dyDescent="0.25">
      <c r="L9705" s="38">
        <f>IF(AND(Colin!$G9705=$B$1,Colin!$H9705=$C$3),Colin!$I9705,)</f>
        <v>0</v>
      </c>
      <c r="M9705" s="38">
        <f>IF(AND(Colin!$G9705=$B$1,Colin!$H9705&lt;=$C$3),Colin!$I9705,)</f>
        <v>0</v>
      </c>
      <c r="N9705" s="38">
        <f>IF(AND(Colin!$G9705=$B$2,Colin!$H9705=$C$3),Colin!$I9705,)</f>
        <v>0</v>
      </c>
      <c r="O9705" s="38">
        <f>IF(AND(Colin!$G9705=$B$2,Colin!$H9705&lt;=$C$3),Colin!$I9705,)</f>
        <v>0</v>
      </c>
      <c r="P9705" s="38">
        <f>IF(Colin!$G9705&lt;$B$2,Colin!$I9705,0)</f>
        <v>0</v>
      </c>
      <c r="Q9705" s="38">
        <f>IF(Colin!$G9705&lt;$B$1,Colin!$I9705,0)</f>
        <v>0</v>
      </c>
    </row>
    <row r="9706" spans="12:17" x14ac:dyDescent="0.25">
      <c r="L9706" s="38">
        <f>IF(AND(Colin!$G9706=$B$1,Colin!$H9706=$C$3),Colin!$I9706,)</f>
        <v>0</v>
      </c>
      <c r="M9706" s="38">
        <f>IF(AND(Colin!$G9706=$B$1,Colin!$H9706&lt;=$C$3),Colin!$I9706,)</f>
        <v>0</v>
      </c>
      <c r="N9706" s="38">
        <f>IF(AND(Colin!$G9706=$B$2,Colin!$H9706=$C$3),Colin!$I9706,)</f>
        <v>0</v>
      </c>
      <c r="O9706" s="38">
        <f>IF(AND(Colin!$G9706=$B$2,Colin!$H9706&lt;=$C$3),Colin!$I9706,)</f>
        <v>0</v>
      </c>
      <c r="P9706" s="38">
        <f>IF(Colin!$G9706&lt;$B$2,Colin!$I9706,0)</f>
        <v>0</v>
      </c>
      <c r="Q9706" s="38">
        <f>IF(Colin!$G9706&lt;$B$1,Colin!$I9706,0)</f>
        <v>0</v>
      </c>
    </row>
    <row r="9707" spans="12:17" x14ac:dyDescent="0.25">
      <c r="L9707" s="38">
        <f>IF(AND(Colin!$G9707=$B$1,Colin!$H9707=$C$3),Colin!$I9707,)</f>
        <v>0</v>
      </c>
      <c r="M9707" s="38">
        <f>IF(AND(Colin!$G9707=$B$1,Colin!$H9707&lt;=$C$3),Colin!$I9707,)</f>
        <v>0</v>
      </c>
      <c r="N9707" s="38">
        <f>IF(AND(Colin!$G9707=$B$2,Colin!$H9707=$C$3),Colin!$I9707,)</f>
        <v>0</v>
      </c>
      <c r="O9707" s="38">
        <f>IF(AND(Colin!$G9707=$B$2,Colin!$H9707&lt;=$C$3),Colin!$I9707,)</f>
        <v>0</v>
      </c>
      <c r="P9707" s="38">
        <f>IF(Colin!$G9707&lt;$B$2,Colin!$I9707,0)</f>
        <v>0</v>
      </c>
      <c r="Q9707" s="38">
        <f>IF(Colin!$G9707&lt;$B$1,Colin!$I9707,0)</f>
        <v>0</v>
      </c>
    </row>
    <row r="9708" spans="12:17" x14ac:dyDescent="0.25">
      <c r="L9708" s="38">
        <f>IF(AND(Colin!$G9708=$B$1,Colin!$H9708=$C$3),Colin!$I9708,)</f>
        <v>0</v>
      </c>
      <c r="M9708" s="38">
        <f>IF(AND(Colin!$G9708=$B$1,Colin!$H9708&lt;=$C$3),Colin!$I9708,)</f>
        <v>0</v>
      </c>
      <c r="N9708" s="38">
        <f>IF(AND(Colin!$G9708=$B$2,Colin!$H9708=$C$3),Colin!$I9708,)</f>
        <v>0</v>
      </c>
      <c r="O9708" s="38">
        <f>IF(AND(Colin!$G9708=$B$2,Colin!$H9708&lt;=$C$3),Colin!$I9708,)</f>
        <v>0</v>
      </c>
      <c r="P9708" s="38">
        <f>IF(Colin!$G9708&lt;$B$2,Colin!$I9708,0)</f>
        <v>0</v>
      </c>
      <c r="Q9708" s="38">
        <f>IF(Colin!$G9708&lt;$B$1,Colin!$I9708,0)</f>
        <v>0</v>
      </c>
    </row>
    <row r="9709" spans="12:17" x14ac:dyDescent="0.25">
      <c r="L9709" s="38">
        <f>IF(AND(Colin!$G9709=$B$1,Colin!$H9709=$C$3),Colin!$I9709,)</f>
        <v>0</v>
      </c>
      <c r="M9709" s="38">
        <f>IF(AND(Colin!$G9709=$B$1,Colin!$H9709&lt;=$C$3),Colin!$I9709,)</f>
        <v>0</v>
      </c>
      <c r="N9709" s="38">
        <f>IF(AND(Colin!$G9709=$B$2,Colin!$H9709=$C$3),Colin!$I9709,)</f>
        <v>0</v>
      </c>
      <c r="O9709" s="38">
        <f>IF(AND(Colin!$G9709=$B$2,Colin!$H9709&lt;=$C$3),Colin!$I9709,)</f>
        <v>0</v>
      </c>
      <c r="P9709" s="38">
        <f>IF(Colin!$G9709&lt;$B$2,Colin!$I9709,0)</f>
        <v>0</v>
      </c>
      <c r="Q9709" s="38">
        <f>IF(Colin!$G9709&lt;$B$1,Colin!$I9709,0)</f>
        <v>0</v>
      </c>
    </row>
    <row r="9710" spans="12:17" x14ac:dyDescent="0.25">
      <c r="L9710" s="38">
        <f>IF(AND(Colin!$G9710=$B$1,Colin!$H9710=$C$3),Colin!$I9710,)</f>
        <v>0</v>
      </c>
      <c r="M9710" s="38">
        <f>IF(AND(Colin!$G9710=$B$1,Colin!$H9710&lt;=$C$3),Colin!$I9710,)</f>
        <v>0</v>
      </c>
      <c r="N9710" s="38">
        <f>IF(AND(Colin!$G9710=$B$2,Colin!$H9710=$C$3),Colin!$I9710,)</f>
        <v>0</v>
      </c>
      <c r="O9710" s="38">
        <f>IF(AND(Colin!$G9710=$B$2,Colin!$H9710&lt;=$C$3),Colin!$I9710,)</f>
        <v>0</v>
      </c>
      <c r="P9710" s="38">
        <f>IF(Colin!$G9710&lt;$B$2,Colin!$I9710,0)</f>
        <v>0</v>
      </c>
      <c r="Q9710" s="38">
        <f>IF(Colin!$G9710&lt;$B$1,Colin!$I9710,0)</f>
        <v>0</v>
      </c>
    </row>
    <row r="9711" spans="12:17" x14ac:dyDescent="0.25">
      <c r="L9711" s="38">
        <f>IF(AND(Colin!$G9711=$B$1,Colin!$H9711=$C$3),Colin!$I9711,)</f>
        <v>0</v>
      </c>
      <c r="M9711" s="38">
        <f>IF(AND(Colin!$G9711=$B$1,Colin!$H9711&lt;=$C$3),Colin!$I9711,)</f>
        <v>0</v>
      </c>
      <c r="N9711" s="38">
        <f>IF(AND(Colin!$G9711=$B$2,Colin!$H9711=$C$3),Colin!$I9711,)</f>
        <v>0</v>
      </c>
      <c r="O9711" s="38">
        <f>IF(AND(Colin!$G9711=$B$2,Colin!$H9711&lt;=$C$3),Colin!$I9711,)</f>
        <v>0</v>
      </c>
      <c r="P9711" s="38">
        <f>IF(Colin!$G9711&lt;$B$2,Colin!$I9711,0)</f>
        <v>0</v>
      </c>
      <c r="Q9711" s="38">
        <f>IF(Colin!$G9711&lt;$B$1,Colin!$I9711,0)</f>
        <v>0</v>
      </c>
    </row>
    <row r="9712" spans="12:17" x14ac:dyDescent="0.25">
      <c r="L9712" s="38">
        <f>IF(AND(Colin!$G9712=$B$1,Colin!$H9712=$C$3),Colin!$I9712,)</f>
        <v>0</v>
      </c>
      <c r="M9712" s="38">
        <f>IF(AND(Colin!$G9712=$B$1,Colin!$H9712&lt;=$C$3),Colin!$I9712,)</f>
        <v>0</v>
      </c>
      <c r="N9712" s="38">
        <f>IF(AND(Colin!$G9712=$B$2,Colin!$H9712=$C$3),Colin!$I9712,)</f>
        <v>0</v>
      </c>
      <c r="O9712" s="38">
        <f>IF(AND(Colin!$G9712=$B$2,Colin!$H9712&lt;=$C$3),Colin!$I9712,)</f>
        <v>0</v>
      </c>
      <c r="P9712" s="38">
        <f>IF(Colin!$G9712&lt;$B$2,Colin!$I9712,0)</f>
        <v>0</v>
      </c>
      <c r="Q9712" s="38">
        <f>IF(Colin!$G9712&lt;$B$1,Colin!$I9712,0)</f>
        <v>0</v>
      </c>
    </row>
    <row r="9713" spans="12:17" x14ac:dyDescent="0.25">
      <c r="L9713" s="38">
        <f>IF(AND(Colin!$G9713=$B$1,Colin!$H9713=$C$3),Colin!$I9713,)</f>
        <v>0</v>
      </c>
      <c r="M9713" s="38">
        <f>IF(AND(Colin!$G9713=$B$1,Colin!$H9713&lt;=$C$3),Colin!$I9713,)</f>
        <v>0</v>
      </c>
      <c r="N9713" s="38">
        <f>IF(AND(Colin!$G9713=$B$2,Colin!$H9713=$C$3),Colin!$I9713,)</f>
        <v>0</v>
      </c>
      <c r="O9713" s="38">
        <f>IF(AND(Colin!$G9713=$B$2,Colin!$H9713&lt;=$C$3),Colin!$I9713,)</f>
        <v>0</v>
      </c>
      <c r="P9713" s="38">
        <f>IF(Colin!$G9713&lt;$B$2,Colin!$I9713,0)</f>
        <v>0</v>
      </c>
      <c r="Q9713" s="38">
        <f>IF(Colin!$G9713&lt;$B$1,Colin!$I9713,0)</f>
        <v>0</v>
      </c>
    </row>
    <row r="9714" spans="12:17" x14ac:dyDescent="0.25">
      <c r="L9714" s="38">
        <f>IF(AND(Colin!$G9714=$B$1,Colin!$H9714=$C$3),Colin!$I9714,)</f>
        <v>0</v>
      </c>
      <c r="M9714" s="38">
        <f>IF(AND(Colin!$G9714=$B$1,Colin!$H9714&lt;=$C$3),Colin!$I9714,)</f>
        <v>0</v>
      </c>
      <c r="N9714" s="38">
        <f>IF(AND(Colin!$G9714=$B$2,Colin!$H9714=$C$3),Colin!$I9714,)</f>
        <v>0</v>
      </c>
      <c r="O9714" s="38">
        <f>IF(AND(Colin!$G9714=$B$2,Colin!$H9714&lt;=$C$3),Colin!$I9714,)</f>
        <v>0</v>
      </c>
      <c r="P9714" s="38">
        <f>IF(Colin!$G9714&lt;$B$2,Colin!$I9714,0)</f>
        <v>0</v>
      </c>
      <c r="Q9714" s="38">
        <f>IF(Colin!$G9714&lt;$B$1,Colin!$I9714,0)</f>
        <v>0</v>
      </c>
    </row>
    <row r="9715" spans="12:17" x14ac:dyDescent="0.25">
      <c r="L9715" s="38">
        <f>IF(AND(Colin!$G9715=$B$1,Colin!$H9715=$C$3),Colin!$I9715,)</f>
        <v>0</v>
      </c>
      <c r="M9715" s="38">
        <f>IF(AND(Colin!$G9715=$B$1,Colin!$H9715&lt;=$C$3),Colin!$I9715,)</f>
        <v>0</v>
      </c>
      <c r="N9715" s="38">
        <f>IF(AND(Colin!$G9715=$B$2,Colin!$H9715=$C$3),Colin!$I9715,)</f>
        <v>0</v>
      </c>
      <c r="O9715" s="38">
        <f>IF(AND(Colin!$G9715=$B$2,Colin!$H9715&lt;=$C$3),Colin!$I9715,)</f>
        <v>0</v>
      </c>
      <c r="P9715" s="38">
        <f>IF(Colin!$G9715&lt;$B$2,Colin!$I9715,0)</f>
        <v>0</v>
      </c>
      <c r="Q9715" s="38">
        <f>IF(Colin!$G9715&lt;$B$1,Colin!$I9715,0)</f>
        <v>0</v>
      </c>
    </row>
    <row r="9716" spans="12:17" x14ac:dyDescent="0.25">
      <c r="L9716" s="38">
        <f>IF(AND(Colin!$G9716=$B$1,Colin!$H9716=$C$3),Colin!$I9716,)</f>
        <v>0</v>
      </c>
      <c r="M9716" s="38">
        <f>IF(AND(Colin!$G9716=$B$1,Colin!$H9716&lt;=$C$3),Colin!$I9716,)</f>
        <v>0</v>
      </c>
      <c r="N9716" s="38">
        <f>IF(AND(Colin!$G9716=$B$2,Colin!$H9716=$C$3),Colin!$I9716,)</f>
        <v>0</v>
      </c>
      <c r="O9716" s="38">
        <f>IF(AND(Colin!$G9716=$B$2,Colin!$H9716&lt;=$C$3),Colin!$I9716,)</f>
        <v>0</v>
      </c>
      <c r="P9716" s="38">
        <f>IF(Colin!$G9716&lt;$B$2,Colin!$I9716,0)</f>
        <v>0</v>
      </c>
      <c r="Q9716" s="38">
        <f>IF(Colin!$G9716&lt;$B$1,Colin!$I9716,0)</f>
        <v>0</v>
      </c>
    </row>
    <row r="9717" spans="12:17" x14ac:dyDescent="0.25">
      <c r="L9717" s="38">
        <f>IF(AND(Colin!$G9717=$B$1,Colin!$H9717=$C$3),Colin!$I9717,)</f>
        <v>0</v>
      </c>
      <c r="M9717" s="38">
        <f>IF(AND(Colin!$G9717=$B$1,Colin!$H9717&lt;=$C$3),Colin!$I9717,)</f>
        <v>0</v>
      </c>
      <c r="N9717" s="38">
        <f>IF(AND(Colin!$G9717=$B$2,Colin!$H9717=$C$3),Colin!$I9717,)</f>
        <v>0</v>
      </c>
      <c r="O9717" s="38">
        <f>IF(AND(Colin!$G9717=$B$2,Colin!$H9717&lt;=$C$3),Colin!$I9717,)</f>
        <v>0</v>
      </c>
      <c r="P9717" s="38">
        <f>IF(Colin!$G9717&lt;$B$2,Colin!$I9717,0)</f>
        <v>0</v>
      </c>
      <c r="Q9717" s="38">
        <f>IF(Colin!$G9717&lt;$B$1,Colin!$I9717,0)</f>
        <v>0</v>
      </c>
    </row>
    <row r="9718" spans="12:17" x14ac:dyDescent="0.25">
      <c r="L9718" s="38">
        <f>IF(AND(Colin!$G9718=$B$1,Colin!$H9718=$C$3),Colin!$I9718,)</f>
        <v>0</v>
      </c>
      <c r="M9718" s="38">
        <f>IF(AND(Colin!$G9718=$B$1,Colin!$H9718&lt;=$C$3),Colin!$I9718,)</f>
        <v>0</v>
      </c>
      <c r="N9718" s="38">
        <f>IF(AND(Colin!$G9718=$B$2,Colin!$H9718=$C$3),Colin!$I9718,)</f>
        <v>0</v>
      </c>
      <c r="O9718" s="38">
        <f>IF(AND(Colin!$G9718=$B$2,Colin!$H9718&lt;=$C$3),Colin!$I9718,)</f>
        <v>0</v>
      </c>
      <c r="P9718" s="38">
        <f>IF(Colin!$G9718&lt;$B$2,Colin!$I9718,0)</f>
        <v>0</v>
      </c>
      <c r="Q9718" s="38">
        <f>IF(Colin!$G9718&lt;$B$1,Colin!$I9718,0)</f>
        <v>0</v>
      </c>
    </row>
    <row r="9719" spans="12:17" x14ac:dyDescent="0.25">
      <c r="L9719" s="38">
        <f>IF(AND(Colin!$G9719=$B$1,Colin!$H9719=$C$3),Colin!$I9719,)</f>
        <v>0</v>
      </c>
      <c r="M9719" s="38">
        <f>IF(AND(Colin!$G9719=$B$1,Colin!$H9719&lt;=$C$3),Colin!$I9719,)</f>
        <v>0</v>
      </c>
      <c r="N9719" s="38">
        <f>IF(AND(Colin!$G9719=$B$2,Colin!$H9719=$C$3),Colin!$I9719,)</f>
        <v>0</v>
      </c>
      <c r="O9719" s="38">
        <f>IF(AND(Colin!$G9719=$B$2,Colin!$H9719&lt;=$C$3),Colin!$I9719,)</f>
        <v>0</v>
      </c>
      <c r="P9719" s="38">
        <f>IF(Colin!$G9719&lt;$B$2,Colin!$I9719,0)</f>
        <v>0</v>
      </c>
      <c r="Q9719" s="38">
        <f>IF(Colin!$G9719&lt;$B$1,Colin!$I9719,0)</f>
        <v>0</v>
      </c>
    </row>
    <row r="9720" spans="12:17" x14ac:dyDescent="0.25">
      <c r="L9720" s="38">
        <f>IF(AND(Colin!$G9720=$B$1,Colin!$H9720=$C$3),Colin!$I9720,)</f>
        <v>0</v>
      </c>
      <c r="M9720" s="38">
        <f>IF(AND(Colin!$G9720=$B$1,Colin!$H9720&lt;=$C$3),Colin!$I9720,)</f>
        <v>0</v>
      </c>
      <c r="N9720" s="38">
        <f>IF(AND(Colin!$G9720=$B$2,Colin!$H9720=$C$3),Colin!$I9720,)</f>
        <v>0</v>
      </c>
      <c r="O9720" s="38">
        <f>IF(AND(Colin!$G9720=$B$2,Colin!$H9720&lt;=$C$3),Colin!$I9720,)</f>
        <v>0</v>
      </c>
      <c r="P9720" s="38">
        <f>IF(Colin!$G9720&lt;$B$2,Colin!$I9720,0)</f>
        <v>0</v>
      </c>
      <c r="Q9720" s="38">
        <f>IF(Colin!$G9720&lt;$B$1,Colin!$I9720,0)</f>
        <v>0</v>
      </c>
    </row>
    <row r="9721" spans="12:17" x14ac:dyDescent="0.25">
      <c r="L9721" s="38">
        <f>IF(AND(Colin!$G9721=$B$1,Colin!$H9721=$C$3),Colin!$I9721,)</f>
        <v>0</v>
      </c>
      <c r="M9721" s="38">
        <f>IF(AND(Colin!$G9721=$B$1,Colin!$H9721&lt;=$C$3),Colin!$I9721,)</f>
        <v>0</v>
      </c>
      <c r="N9721" s="38">
        <f>IF(AND(Colin!$G9721=$B$2,Colin!$H9721=$C$3),Colin!$I9721,)</f>
        <v>0</v>
      </c>
      <c r="O9721" s="38">
        <f>IF(AND(Colin!$G9721=$B$2,Colin!$H9721&lt;=$C$3),Colin!$I9721,)</f>
        <v>0</v>
      </c>
      <c r="P9721" s="38">
        <f>IF(Colin!$G9721&lt;$B$2,Colin!$I9721,0)</f>
        <v>0</v>
      </c>
      <c r="Q9721" s="38">
        <f>IF(Colin!$G9721&lt;$B$1,Colin!$I9721,0)</f>
        <v>0</v>
      </c>
    </row>
    <row r="9722" spans="12:17" x14ac:dyDescent="0.25">
      <c r="L9722" s="38">
        <f>IF(AND(Colin!$G9722=$B$1,Colin!$H9722=$C$3),Colin!$I9722,)</f>
        <v>0</v>
      </c>
      <c r="M9722" s="38">
        <f>IF(AND(Colin!$G9722=$B$1,Colin!$H9722&lt;=$C$3),Colin!$I9722,)</f>
        <v>0</v>
      </c>
      <c r="N9722" s="38">
        <f>IF(AND(Colin!$G9722=$B$2,Colin!$H9722=$C$3),Colin!$I9722,)</f>
        <v>0</v>
      </c>
      <c r="O9722" s="38">
        <f>IF(AND(Colin!$G9722=$B$2,Colin!$H9722&lt;=$C$3),Colin!$I9722,)</f>
        <v>0</v>
      </c>
      <c r="P9722" s="38">
        <f>IF(Colin!$G9722&lt;$B$2,Colin!$I9722,0)</f>
        <v>0</v>
      </c>
      <c r="Q9722" s="38">
        <f>IF(Colin!$G9722&lt;$B$1,Colin!$I9722,0)</f>
        <v>0</v>
      </c>
    </row>
    <row r="9723" spans="12:17" x14ac:dyDescent="0.25">
      <c r="L9723" s="38">
        <f>IF(AND(Colin!$G9723=$B$1,Colin!$H9723=$C$3),Colin!$I9723,)</f>
        <v>0</v>
      </c>
      <c r="M9723" s="38">
        <f>IF(AND(Colin!$G9723=$B$1,Colin!$H9723&lt;=$C$3),Colin!$I9723,)</f>
        <v>0</v>
      </c>
      <c r="N9723" s="38">
        <f>IF(AND(Colin!$G9723=$B$2,Colin!$H9723=$C$3),Colin!$I9723,)</f>
        <v>0</v>
      </c>
      <c r="O9723" s="38">
        <f>IF(AND(Colin!$G9723=$B$2,Colin!$H9723&lt;=$C$3),Colin!$I9723,)</f>
        <v>0</v>
      </c>
      <c r="P9723" s="38">
        <f>IF(Colin!$G9723&lt;$B$2,Colin!$I9723,0)</f>
        <v>0</v>
      </c>
      <c r="Q9723" s="38">
        <f>IF(Colin!$G9723&lt;$B$1,Colin!$I9723,0)</f>
        <v>0</v>
      </c>
    </row>
    <row r="9724" spans="12:17" x14ac:dyDescent="0.25">
      <c r="L9724" s="38">
        <f>IF(AND(Colin!$G9724=$B$1,Colin!$H9724=$C$3),Colin!$I9724,)</f>
        <v>0</v>
      </c>
      <c r="M9724" s="38">
        <f>IF(AND(Colin!$G9724=$B$1,Colin!$H9724&lt;=$C$3),Colin!$I9724,)</f>
        <v>0</v>
      </c>
      <c r="N9724" s="38">
        <f>IF(AND(Colin!$G9724=$B$2,Colin!$H9724=$C$3),Colin!$I9724,)</f>
        <v>0</v>
      </c>
      <c r="O9724" s="38">
        <f>IF(AND(Colin!$G9724=$B$2,Colin!$H9724&lt;=$C$3),Colin!$I9724,)</f>
        <v>0</v>
      </c>
      <c r="P9724" s="38">
        <f>IF(Colin!$G9724&lt;$B$2,Colin!$I9724,0)</f>
        <v>0</v>
      </c>
      <c r="Q9724" s="38">
        <f>IF(Colin!$G9724&lt;$B$1,Colin!$I9724,0)</f>
        <v>0</v>
      </c>
    </row>
    <row r="9725" spans="12:17" x14ac:dyDescent="0.25">
      <c r="L9725" s="38">
        <f>IF(AND(Colin!$G9725=$B$1,Colin!$H9725=$C$3),Colin!$I9725,)</f>
        <v>0</v>
      </c>
      <c r="M9725" s="38">
        <f>IF(AND(Colin!$G9725=$B$1,Colin!$H9725&lt;=$C$3),Colin!$I9725,)</f>
        <v>0</v>
      </c>
      <c r="N9725" s="38">
        <f>IF(AND(Colin!$G9725=$B$2,Colin!$H9725=$C$3),Colin!$I9725,)</f>
        <v>0</v>
      </c>
      <c r="O9725" s="38">
        <f>IF(AND(Colin!$G9725=$B$2,Colin!$H9725&lt;=$C$3),Colin!$I9725,)</f>
        <v>0</v>
      </c>
      <c r="P9725" s="38">
        <f>IF(Colin!$G9725&lt;$B$2,Colin!$I9725,0)</f>
        <v>0</v>
      </c>
      <c r="Q9725" s="38">
        <f>IF(Colin!$G9725&lt;$B$1,Colin!$I9725,0)</f>
        <v>0</v>
      </c>
    </row>
    <row r="9726" spans="12:17" x14ac:dyDescent="0.25">
      <c r="L9726" s="38">
        <f>IF(AND(Colin!$G9726=$B$1,Colin!$H9726=$C$3),Colin!$I9726,)</f>
        <v>0</v>
      </c>
      <c r="M9726" s="38">
        <f>IF(AND(Colin!$G9726=$B$1,Colin!$H9726&lt;=$C$3),Colin!$I9726,)</f>
        <v>0</v>
      </c>
      <c r="N9726" s="38">
        <f>IF(AND(Colin!$G9726=$B$2,Colin!$H9726=$C$3),Colin!$I9726,)</f>
        <v>0</v>
      </c>
      <c r="O9726" s="38">
        <f>IF(AND(Colin!$G9726=$B$2,Colin!$H9726&lt;=$C$3),Colin!$I9726,)</f>
        <v>0</v>
      </c>
      <c r="P9726" s="38">
        <f>IF(Colin!$G9726&lt;$B$2,Colin!$I9726,0)</f>
        <v>0</v>
      </c>
      <c r="Q9726" s="38">
        <f>IF(Colin!$G9726&lt;$B$1,Colin!$I9726,0)</f>
        <v>0</v>
      </c>
    </row>
    <row r="9727" spans="12:17" x14ac:dyDescent="0.25">
      <c r="L9727" s="38">
        <f>IF(AND(Colin!$G9727=$B$1,Colin!$H9727=$C$3),Colin!$I9727,)</f>
        <v>0</v>
      </c>
      <c r="M9727" s="38">
        <f>IF(AND(Colin!$G9727=$B$1,Colin!$H9727&lt;=$C$3),Colin!$I9727,)</f>
        <v>0</v>
      </c>
      <c r="N9727" s="38">
        <f>IF(AND(Colin!$G9727=$B$2,Colin!$H9727=$C$3),Colin!$I9727,)</f>
        <v>0</v>
      </c>
      <c r="O9727" s="38">
        <f>IF(AND(Colin!$G9727=$B$2,Colin!$H9727&lt;=$C$3),Colin!$I9727,)</f>
        <v>0</v>
      </c>
      <c r="P9727" s="38">
        <f>IF(Colin!$G9727&lt;$B$2,Colin!$I9727,0)</f>
        <v>0</v>
      </c>
      <c r="Q9727" s="38">
        <f>IF(Colin!$G9727&lt;$B$1,Colin!$I9727,0)</f>
        <v>0</v>
      </c>
    </row>
    <row r="9728" spans="12:17" x14ac:dyDescent="0.25">
      <c r="L9728" s="38">
        <f>IF(AND(Colin!$G9728=$B$1,Colin!$H9728=$C$3),Colin!$I9728,)</f>
        <v>0</v>
      </c>
      <c r="M9728" s="38">
        <f>IF(AND(Colin!$G9728=$B$1,Colin!$H9728&lt;=$C$3),Colin!$I9728,)</f>
        <v>0</v>
      </c>
      <c r="N9728" s="38">
        <f>IF(AND(Colin!$G9728=$B$2,Colin!$H9728=$C$3),Colin!$I9728,)</f>
        <v>0</v>
      </c>
      <c r="O9728" s="38">
        <f>IF(AND(Colin!$G9728=$B$2,Colin!$H9728&lt;=$C$3),Colin!$I9728,)</f>
        <v>0</v>
      </c>
      <c r="P9728" s="38">
        <f>IF(Colin!$G9728&lt;$B$2,Colin!$I9728,0)</f>
        <v>0</v>
      </c>
      <c r="Q9728" s="38">
        <f>IF(Colin!$G9728&lt;$B$1,Colin!$I9728,0)</f>
        <v>0</v>
      </c>
    </row>
    <row r="9729" spans="12:17" x14ac:dyDescent="0.25">
      <c r="L9729" s="38">
        <f>IF(AND(Colin!$G9729=$B$1,Colin!$H9729=$C$3),Colin!$I9729,)</f>
        <v>0</v>
      </c>
      <c r="M9729" s="38">
        <f>IF(AND(Colin!$G9729=$B$1,Colin!$H9729&lt;=$C$3),Colin!$I9729,)</f>
        <v>0</v>
      </c>
      <c r="N9729" s="38">
        <f>IF(AND(Colin!$G9729=$B$2,Colin!$H9729=$C$3),Colin!$I9729,)</f>
        <v>0</v>
      </c>
      <c r="O9729" s="38">
        <f>IF(AND(Colin!$G9729=$B$2,Colin!$H9729&lt;=$C$3),Colin!$I9729,)</f>
        <v>0</v>
      </c>
      <c r="P9729" s="38">
        <f>IF(Colin!$G9729&lt;$B$2,Colin!$I9729,0)</f>
        <v>0</v>
      </c>
      <c r="Q9729" s="38">
        <f>IF(Colin!$G9729&lt;$B$1,Colin!$I9729,0)</f>
        <v>0</v>
      </c>
    </row>
    <row r="9730" spans="12:17" x14ac:dyDescent="0.25">
      <c r="L9730" s="38">
        <f>IF(AND(Colin!$G9730=$B$1,Colin!$H9730=$C$3),Colin!$I9730,)</f>
        <v>0</v>
      </c>
      <c r="M9730" s="38">
        <f>IF(AND(Colin!$G9730=$B$1,Colin!$H9730&lt;=$C$3),Colin!$I9730,)</f>
        <v>0</v>
      </c>
      <c r="N9730" s="38">
        <f>IF(AND(Colin!$G9730=$B$2,Colin!$H9730=$C$3),Colin!$I9730,)</f>
        <v>0</v>
      </c>
      <c r="O9730" s="38">
        <f>IF(AND(Colin!$G9730=$B$2,Colin!$H9730&lt;=$C$3),Colin!$I9730,)</f>
        <v>0</v>
      </c>
      <c r="P9730" s="38">
        <f>IF(Colin!$G9730&lt;$B$2,Colin!$I9730,0)</f>
        <v>0</v>
      </c>
      <c r="Q9730" s="38">
        <f>IF(Colin!$G9730&lt;$B$1,Colin!$I9730,0)</f>
        <v>0</v>
      </c>
    </row>
    <row r="9731" spans="12:17" x14ac:dyDescent="0.25">
      <c r="L9731" s="38">
        <f>IF(AND(Colin!$G9731=$B$1,Colin!$H9731=$C$3),Colin!$I9731,)</f>
        <v>0</v>
      </c>
      <c r="M9731" s="38">
        <f>IF(AND(Colin!$G9731=$B$1,Colin!$H9731&lt;=$C$3),Colin!$I9731,)</f>
        <v>0</v>
      </c>
      <c r="N9731" s="38">
        <f>IF(AND(Colin!$G9731=$B$2,Colin!$H9731=$C$3),Colin!$I9731,)</f>
        <v>0</v>
      </c>
      <c r="O9731" s="38">
        <f>IF(AND(Colin!$G9731=$B$2,Colin!$H9731&lt;=$C$3),Colin!$I9731,)</f>
        <v>0</v>
      </c>
      <c r="P9731" s="38">
        <f>IF(Colin!$G9731&lt;$B$2,Colin!$I9731,0)</f>
        <v>0</v>
      </c>
      <c r="Q9731" s="38">
        <f>IF(Colin!$G9731&lt;$B$1,Colin!$I9731,0)</f>
        <v>0</v>
      </c>
    </row>
    <row r="9732" spans="12:17" x14ac:dyDescent="0.25">
      <c r="L9732" s="38">
        <f>IF(AND(Colin!$G9732=$B$1,Colin!$H9732=$C$3),Colin!$I9732,)</f>
        <v>0</v>
      </c>
      <c r="M9732" s="38">
        <f>IF(AND(Colin!$G9732=$B$1,Colin!$H9732&lt;=$C$3),Colin!$I9732,)</f>
        <v>0</v>
      </c>
      <c r="N9732" s="38">
        <f>IF(AND(Colin!$G9732=$B$2,Colin!$H9732=$C$3),Colin!$I9732,)</f>
        <v>0</v>
      </c>
      <c r="O9732" s="38">
        <f>IF(AND(Colin!$G9732=$B$2,Colin!$H9732&lt;=$C$3),Colin!$I9732,)</f>
        <v>0</v>
      </c>
      <c r="P9732" s="38">
        <f>IF(Colin!$G9732&lt;$B$2,Colin!$I9732,0)</f>
        <v>0</v>
      </c>
      <c r="Q9732" s="38">
        <f>IF(Colin!$G9732&lt;$B$1,Colin!$I9732,0)</f>
        <v>0</v>
      </c>
    </row>
    <row r="9733" spans="12:17" x14ac:dyDescent="0.25">
      <c r="L9733" s="38">
        <f>IF(AND(Colin!$G9733=$B$1,Colin!$H9733=$C$3),Colin!$I9733,)</f>
        <v>0</v>
      </c>
      <c r="M9733" s="38">
        <f>IF(AND(Colin!$G9733=$B$1,Colin!$H9733&lt;=$C$3),Colin!$I9733,)</f>
        <v>0</v>
      </c>
      <c r="N9733" s="38">
        <f>IF(AND(Colin!$G9733=$B$2,Colin!$H9733=$C$3),Colin!$I9733,)</f>
        <v>0</v>
      </c>
      <c r="O9733" s="38">
        <f>IF(AND(Colin!$G9733=$B$2,Colin!$H9733&lt;=$C$3),Colin!$I9733,)</f>
        <v>0</v>
      </c>
      <c r="P9733" s="38">
        <f>IF(Colin!$G9733&lt;$B$2,Colin!$I9733,0)</f>
        <v>0</v>
      </c>
      <c r="Q9733" s="38">
        <f>IF(Colin!$G9733&lt;$B$1,Colin!$I9733,0)</f>
        <v>0</v>
      </c>
    </row>
    <row r="9734" spans="12:17" x14ac:dyDescent="0.25">
      <c r="L9734" s="38">
        <f>IF(AND(Colin!$G9734=$B$1,Colin!$H9734=$C$3),Colin!$I9734,)</f>
        <v>0</v>
      </c>
      <c r="M9734" s="38">
        <f>IF(AND(Colin!$G9734=$B$1,Colin!$H9734&lt;=$C$3),Colin!$I9734,)</f>
        <v>0</v>
      </c>
      <c r="N9734" s="38">
        <f>IF(AND(Colin!$G9734=$B$2,Colin!$H9734=$C$3),Colin!$I9734,)</f>
        <v>0</v>
      </c>
      <c r="O9734" s="38">
        <f>IF(AND(Colin!$G9734=$B$2,Colin!$H9734&lt;=$C$3),Colin!$I9734,)</f>
        <v>0</v>
      </c>
      <c r="P9734" s="38">
        <f>IF(Colin!$G9734&lt;$B$2,Colin!$I9734,0)</f>
        <v>0</v>
      </c>
      <c r="Q9734" s="38">
        <f>IF(Colin!$G9734&lt;$B$1,Colin!$I9734,0)</f>
        <v>0</v>
      </c>
    </row>
    <row r="9735" spans="12:17" x14ac:dyDescent="0.25">
      <c r="L9735" s="38">
        <f>IF(AND(Colin!$G9735=$B$1,Colin!$H9735=$C$3),Colin!$I9735,)</f>
        <v>0</v>
      </c>
      <c r="M9735" s="38">
        <f>IF(AND(Colin!$G9735=$B$1,Colin!$H9735&lt;=$C$3),Colin!$I9735,)</f>
        <v>0</v>
      </c>
      <c r="N9735" s="38">
        <f>IF(AND(Colin!$G9735=$B$2,Colin!$H9735=$C$3),Colin!$I9735,)</f>
        <v>0</v>
      </c>
      <c r="O9735" s="38">
        <f>IF(AND(Colin!$G9735=$B$2,Colin!$H9735&lt;=$C$3),Colin!$I9735,)</f>
        <v>0</v>
      </c>
      <c r="P9735" s="38">
        <f>IF(Colin!$G9735&lt;$B$2,Colin!$I9735,0)</f>
        <v>0</v>
      </c>
      <c r="Q9735" s="38">
        <f>IF(Colin!$G9735&lt;$B$1,Colin!$I9735,0)</f>
        <v>0</v>
      </c>
    </row>
    <row r="9736" spans="12:17" x14ac:dyDescent="0.25">
      <c r="L9736" s="38">
        <f>IF(AND(Colin!$G9736=$B$1,Colin!$H9736=$C$3),Colin!$I9736,)</f>
        <v>0</v>
      </c>
      <c r="M9736" s="38">
        <f>IF(AND(Colin!$G9736=$B$1,Colin!$H9736&lt;=$C$3),Colin!$I9736,)</f>
        <v>0</v>
      </c>
      <c r="N9736" s="38">
        <f>IF(AND(Colin!$G9736=$B$2,Colin!$H9736=$C$3),Colin!$I9736,)</f>
        <v>0</v>
      </c>
      <c r="O9736" s="38">
        <f>IF(AND(Colin!$G9736=$B$2,Colin!$H9736&lt;=$C$3),Colin!$I9736,)</f>
        <v>0</v>
      </c>
      <c r="P9736" s="38">
        <f>IF(Colin!$G9736&lt;$B$2,Colin!$I9736,0)</f>
        <v>0</v>
      </c>
      <c r="Q9736" s="38">
        <f>IF(Colin!$G9736&lt;$B$1,Colin!$I9736,0)</f>
        <v>0</v>
      </c>
    </row>
    <row r="9737" spans="12:17" x14ac:dyDescent="0.25">
      <c r="L9737" s="38">
        <f>IF(AND(Colin!$G9737=$B$1,Colin!$H9737=$C$3),Colin!$I9737,)</f>
        <v>0</v>
      </c>
      <c r="M9737" s="38">
        <f>IF(AND(Colin!$G9737=$B$1,Colin!$H9737&lt;=$C$3),Colin!$I9737,)</f>
        <v>0</v>
      </c>
      <c r="N9737" s="38">
        <f>IF(AND(Colin!$G9737=$B$2,Colin!$H9737=$C$3),Colin!$I9737,)</f>
        <v>0</v>
      </c>
      <c r="O9737" s="38">
        <f>IF(AND(Colin!$G9737=$B$2,Colin!$H9737&lt;=$C$3),Colin!$I9737,)</f>
        <v>0</v>
      </c>
      <c r="P9737" s="38">
        <f>IF(Colin!$G9737&lt;$B$2,Colin!$I9737,0)</f>
        <v>0</v>
      </c>
      <c r="Q9737" s="38">
        <f>IF(Colin!$G9737&lt;$B$1,Colin!$I9737,0)</f>
        <v>0</v>
      </c>
    </row>
    <row r="9738" spans="12:17" x14ac:dyDescent="0.25">
      <c r="L9738" s="38">
        <f>IF(AND(Colin!$G9738=$B$1,Colin!$H9738=$C$3),Colin!$I9738,)</f>
        <v>0</v>
      </c>
      <c r="M9738" s="38">
        <f>IF(AND(Colin!$G9738=$B$1,Colin!$H9738&lt;=$C$3),Colin!$I9738,)</f>
        <v>0</v>
      </c>
      <c r="N9738" s="38">
        <f>IF(AND(Colin!$G9738=$B$2,Colin!$H9738=$C$3),Colin!$I9738,)</f>
        <v>0</v>
      </c>
      <c r="O9738" s="38">
        <f>IF(AND(Colin!$G9738=$B$2,Colin!$H9738&lt;=$C$3),Colin!$I9738,)</f>
        <v>0</v>
      </c>
      <c r="P9738" s="38">
        <f>IF(Colin!$G9738&lt;$B$2,Colin!$I9738,0)</f>
        <v>0</v>
      </c>
      <c r="Q9738" s="38">
        <f>IF(Colin!$G9738&lt;$B$1,Colin!$I9738,0)</f>
        <v>0</v>
      </c>
    </row>
    <row r="9739" spans="12:17" x14ac:dyDescent="0.25">
      <c r="L9739" s="38">
        <f>IF(AND(Colin!$G9739=$B$1,Colin!$H9739=$C$3),Colin!$I9739,)</f>
        <v>0</v>
      </c>
      <c r="M9739" s="38">
        <f>IF(AND(Colin!$G9739=$B$1,Colin!$H9739&lt;=$C$3),Colin!$I9739,)</f>
        <v>0</v>
      </c>
      <c r="N9739" s="38">
        <f>IF(AND(Colin!$G9739=$B$2,Colin!$H9739=$C$3),Colin!$I9739,)</f>
        <v>0</v>
      </c>
      <c r="O9739" s="38">
        <f>IF(AND(Colin!$G9739=$B$2,Colin!$H9739&lt;=$C$3),Colin!$I9739,)</f>
        <v>0</v>
      </c>
      <c r="P9739" s="38">
        <f>IF(Colin!$G9739&lt;$B$2,Colin!$I9739,0)</f>
        <v>0</v>
      </c>
      <c r="Q9739" s="38">
        <f>IF(Colin!$G9739&lt;$B$1,Colin!$I9739,0)</f>
        <v>0</v>
      </c>
    </row>
    <row r="9740" spans="12:17" x14ac:dyDescent="0.25">
      <c r="L9740" s="38">
        <f>IF(AND(Colin!$G9740=$B$1,Colin!$H9740=$C$3),Colin!$I9740,)</f>
        <v>0</v>
      </c>
      <c r="M9740" s="38">
        <f>IF(AND(Colin!$G9740=$B$1,Colin!$H9740&lt;=$C$3),Colin!$I9740,)</f>
        <v>0</v>
      </c>
      <c r="N9740" s="38">
        <f>IF(AND(Colin!$G9740=$B$2,Colin!$H9740=$C$3),Colin!$I9740,)</f>
        <v>0</v>
      </c>
      <c r="O9740" s="38">
        <f>IF(AND(Colin!$G9740=$B$2,Colin!$H9740&lt;=$C$3),Colin!$I9740,)</f>
        <v>0</v>
      </c>
      <c r="P9740" s="38">
        <f>IF(Colin!$G9740&lt;$B$2,Colin!$I9740,0)</f>
        <v>0</v>
      </c>
      <c r="Q9740" s="38">
        <f>IF(Colin!$G9740&lt;$B$1,Colin!$I9740,0)</f>
        <v>0</v>
      </c>
    </row>
    <row r="9741" spans="12:17" x14ac:dyDescent="0.25">
      <c r="L9741" s="38">
        <f>IF(AND(Colin!$G9741=$B$1,Colin!$H9741=$C$3),Colin!$I9741,)</f>
        <v>0</v>
      </c>
      <c r="M9741" s="38">
        <f>IF(AND(Colin!$G9741=$B$1,Colin!$H9741&lt;=$C$3),Colin!$I9741,)</f>
        <v>0</v>
      </c>
      <c r="N9741" s="38">
        <f>IF(AND(Colin!$G9741=$B$2,Colin!$H9741=$C$3),Colin!$I9741,)</f>
        <v>0</v>
      </c>
      <c r="O9741" s="38">
        <f>IF(AND(Colin!$G9741=$B$2,Colin!$H9741&lt;=$C$3),Colin!$I9741,)</f>
        <v>0</v>
      </c>
      <c r="P9741" s="38">
        <f>IF(Colin!$G9741&lt;$B$2,Colin!$I9741,0)</f>
        <v>0</v>
      </c>
      <c r="Q9741" s="38">
        <f>IF(Colin!$G9741&lt;$B$1,Colin!$I9741,0)</f>
        <v>0</v>
      </c>
    </row>
    <row r="9742" spans="12:17" x14ac:dyDescent="0.25">
      <c r="L9742" s="38">
        <f>IF(AND(Colin!$G9742=$B$1,Colin!$H9742=$C$3),Colin!$I9742,)</f>
        <v>0</v>
      </c>
      <c r="M9742" s="38">
        <f>IF(AND(Colin!$G9742=$B$1,Colin!$H9742&lt;=$C$3),Colin!$I9742,)</f>
        <v>0</v>
      </c>
      <c r="N9742" s="38">
        <f>IF(AND(Colin!$G9742=$B$2,Colin!$H9742=$C$3),Colin!$I9742,)</f>
        <v>0</v>
      </c>
      <c r="O9742" s="38">
        <f>IF(AND(Colin!$G9742=$B$2,Colin!$H9742&lt;=$C$3),Colin!$I9742,)</f>
        <v>0</v>
      </c>
      <c r="P9742" s="38">
        <f>IF(Colin!$G9742&lt;$B$2,Colin!$I9742,0)</f>
        <v>0</v>
      </c>
      <c r="Q9742" s="38">
        <f>IF(Colin!$G9742&lt;$B$1,Colin!$I9742,0)</f>
        <v>0</v>
      </c>
    </row>
    <row r="9743" spans="12:17" x14ac:dyDescent="0.25">
      <c r="L9743" s="38">
        <f>IF(AND(Colin!$G9743=$B$1,Colin!$H9743=$C$3),Colin!$I9743,)</f>
        <v>0</v>
      </c>
      <c r="M9743" s="38">
        <f>IF(AND(Colin!$G9743=$B$1,Colin!$H9743&lt;=$C$3),Colin!$I9743,)</f>
        <v>0</v>
      </c>
      <c r="N9743" s="38">
        <f>IF(AND(Colin!$G9743=$B$2,Colin!$H9743=$C$3),Colin!$I9743,)</f>
        <v>0</v>
      </c>
      <c r="O9743" s="38">
        <f>IF(AND(Colin!$G9743=$B$2,Colin!$H9743&lt;=$C$3),Colin!$I9743,)</f>
        <v>0</v>
      </c>
      <c r="P9743" s="38">
        <f>IF(Colin!$G9743&lt;$B$2,Colin!$I9743,0)</f>
        <v>0</v>
      </c>
      <c r="Q9743" s="38">
        <f>IF(Colin!$G9743&lt;$B$1,Colin!$I9743,0)</f>
        <v>0</v>
      </c>
    </row>
    <row r="9744" spans="12:17" x14ac:dyDescent="0.25">
      <c r="L9744" s="38">
        <f>IF(AND(Colin!$G9744=$B$1,Colin!$H9744=$C$3),Colin!$I9744,)</f>
        <v>0</v>
      </c>
      <c r="M9744" s="38">
        <f>IF(AND(Colin!$G9744=$B$1,Colin!$H9744&lt;=$C$3),Colin!$I9744,)</f>
        <v>0</v>
      </c>
      <c r="N9744" s="38">
        <f>IF(AND(Colin!$G9744=$B$2,Colin!$H9744=$C$3),Colin!$I9744,)</f>
        <v>0</v>
      </c>
      <c r="O9744" s="38">
        <f>IF(AND(Colin!$G9744=$B$2,Colin!$H9744&lt;=$C$3),Colin!$I9744,)</f>
        <v>0</v>
      </c>
      <c r="P9744" s="38">
        <f>IF(Colin!$G9744&lt;$B$2,Colin!$I9744,0)</f>
        <v>0</v>
      </c>
      <c r="Q9744" s="38">
        <f>IF(Colin!$G9744&lt;$B$1,Colin!$I9744,0)</f>
        <v>0</v>
      </c>
    </row>
    <row r="9745" spans="12:17" x14ac:dyDescent="0.25">
      <c r="L9745" s="38">
        <f>IF(AND(Colin!$G9745=$B$1,Colin!$H9745=$C$3),Colin!$I9745,)</f>
        <v>0</v>
      </c>
      <c r="M9745" s="38">
        <f>IF(AND(Colin!$G9745=$B$1,Colin!$H9745&lt;=$C$3),Colin!$I9745,)</f>
        <v>0</v>
      </c>
      <c r="N9745" s="38">
        <f>IF(AND(Colin!$G9745=$B$2,Colin!$H9745=$C$3),Colin!$I9745,)</f>
        <v>0</v>
      </c>
      <c r="O9745" s="38">
        <f>IF(AND(Colin!$G9745=$B$2,Colin!$H9745&lt;=$C$3),Colin!$I9745,)</f>
        <v>0</v>
      </c>
      <c r="P9745" s="38">
        <f>IF(Colin!$G9745&lt;$B$2,Colin!$I9745,0)</f>
        <v>0</v>
      </c>
      <c r="Q9745" s="38">
        <f>IF(Colin!$G9745&lt;$B$1,Colin!$I9745,0)</f>
        <v>0</v>
      </c>
    </row>
    <row r="9746" spans="12:17" x14ac:dyDescent="0.25">
      <c r="L9746" s="38">
        <f>IF(AND(Colin!$G9746=$B$1,Colin!$H9746=$C$3),Colin!$I9746,)</f>
        <v>0</v>
      </c>
      <c r="M9746" s="38">
        <f>IF(AND(Colin!$G9746=$B$1,Colin!$H9746&lt;=$C$3),Colin!$I9746,)</f>
        <v>0</v>
      </c>
      <c r="N9746" s="38">
        <f>IF(AND(Colin!$G9746=$B$2,Colin!$H9746=$C$3),Colin!$I9746,)</f>
        <v>0</v>
      </c>
      <c r="O9746" s="38">
        <f>IF(AND(Colin!$G9746=$B$2,Colin!$H9746&lt;=$C$3),Colin!$I9746,)</f>
        <v>0</v>
      </c>
      <c r="P9746" s="38">
        <f>IF(Colin!$G9746&lt;$B$2,Colin!$I9746,0)</f>
        <v>0</v>
      </c>
      <c r="Q9746" s="38">
        <f>IF(Colin!$G9746&lt;$B$1,Colin!$I9746,0)</f>
        <v>0</v>
      </c>
    </row>
    <row r="9747" spans="12:17" x14ac:dyDescent="0.25">
      <c r="L9747" s="38">
        <f>IF(AND(Colin!$G9747=$B$1,Colin!$H9747=$C$3),Colin!$I9747,)</f>
        <v>0</v>
      </c>
      <c r="M9747" s="38">
        <f>IF(AND(Colin!$G9747=$B$1,Colin!$H9747&lt;=$C$3),Colin!$I9747,)</f>
        <v>0</v>
      </c>
      <c r="N9747" s="38">
        <f>IF(AND(Colin!$G9747=$B$2,Colin!$H9747=$C$3),Colin!$I9747,)</f>
        <v>0</v>
      </c>
      <c r="O9747" s="38">
        <f>IF(AND(Colin!$G9747=$B$2,Colin!$H9747&lt;=$C$3),Colin!$I9747,)</f>
        <v>0</v>
      </c>
      <c r="P9747" s="38">
        <f>IF(Colin!$G9747&lt;$B$2,Colin!$I9747,0)</f>
        <v>0</v>
      </c>
      <c r="Q9747" s="38">
        <f>IF(Colin!$G9747&lt;$B$1,Colin!$I9747,0)</f>
        <v>0</v>
      </c>
    </row>
    <row r="9748" spans="12:17" x14ac:dyDescent="0.25">
      <c r="L9748" s="38">
        <f>IF(AND(Colin!$G9748=$B$1,Colin!$H9748=$C$3),Colin!$I9748,)</f>
        <v>0</v>
      </c>
      <c r="M9748" s="38">
        <f>IF(AND(Colin!$G9748=$B$1,Colin!$H9748&lt;=$C$3),Colin!$I9748,)</f>
        <v>0</v>
      </c>
      <c r="N9748" s="38">
        <f>IF(AND(Colin!$G9748=$B$2,Colin!$H9748=$C$3),Colin!$I9748,)</f>
        <v>0</v>
      </c>
      <c r="O9748" s="38">
        <f>IF(AND(Colin!$G9748=$B$2,Colin!$H9748&lt;=$C$3),Colin!$I9748,)</f>
        <v>0</v>
      </c>
      <c r="P9748" s="38">
        <f>IF(Colin!$G9748&lt;$B$2,Colin!$I9748,0)</f>
        <v>0</v>
      </c>
      <c r="Q9748" s="38">
        <f>IF(Colin!$G9748&lt;$B$1,Colin!$I9748,0)</f>
        <v>0</v>
      </c>
    </row>
    <row r="9749" spans="12:17" x14ac:dyDescent="0.25">
      <c r="L9749" s="38">
        <f>IF(AND(Colin!$G9749=$B$1,Colin!$H9749=$C$3),Colin!$I9749,)</f>
        <v>0</v>
      </c>
      <c r="M9749" s="38">
        <f>IF(AND(Colin!$G9749=$B$1,Colin!$H9749&lt;=$C$3),Colin!$I9749,)</f>
        <v>0</v>
      </c>
      <c r="N9749" s="38">
        <f>IF(AND(Colin!$G9749=$B$2,Colin!$H9749=$C$3),Colin!$I9749,)</f>
        <v>0</v>
      </c>
      <c r="O9749" s="38">
        <f>IF(AND(Colin!$G9749=$B$2,Colin!$H9749&lt;=$C$3),Colin!$I9749,)</f>
        <v>0</v>
      </c>
      <c r="P9749" s="38">
        <f>IF(Colin!$G9749&lt;$B$2,Colin!$I9749,0)</f>
        <v>0</v>
      </c>
      <c r="Q9749" s="38">
        <f>IF(Colin!$G9749&lt;$B$1,Colin!$I9749,0)</f>
        <v>0</v>
      </c>
    </row>
    <row r="9750" spans="12:17" x14ac:dyDescent="0.25">
      <c r="L9750" s="38">
        <f>IF(AND(Colin!$G9750=$B$1,Colin!$H9750=$C$3),Colin!$I9750,)</f>
        <v>0</v>
      </c>
      <c r="M9750" s="38">
        <f>IF(AND(Colin!$G9750=$B$1,Colin!$H9750&lt;=$C$3),Colin!$I9750,)</f>
        <v>0</v>
      </c>
      <c r="N9750" s="38">
        <f>IF(AND(Colin!$G9750=$B$2,Colin!$H9750=$C$3),Colin!$I9750,)</f>
        <v>0</v>
      </c>
      <c r="O9750" s="38">
        <f>IF(AND(Colin!$G9750=$B$2,Colin!$H9750&lt;=$C$3),Colin!$I9750,)</f>
        <v>0</v>
      </c>
      <c r="P9750" s="38">
        <f>IF(Colin!$G9750&lt;$B$2,Colin!$I9750,0)</f>
        <v>0</v>
      </c>
      <c r="Q9750" s="38">
        <f>IF(Colin!$G9750&lt;$B$1,Colin!$I9750,0)</f>
        <v>0</v>
      </c>
    </row>
    <row r="9751" spans="12:17" x14ac:dyDescent="0.25">
      <c r="L9751" s="38">
        <f>IF(AND(Colin!$G9751=$B$1,Colin!$H9751=$C$3),Colin!$I9751,)</f>
        <v>0</v>
      </c>
      <c r="M9751" s="38">
        <f>IF(AND(Colin!$G9751=$B$1,Colin!$H9751&lt;=$C$3),Colin!$I9751,)</f>
        <v>0</v>
      </c>
      <c r="N9751" s="38">
        <f>IF(AND(Colin!$G9751=$B$2,Colin!$H9751=$C$3),Colin!$I9751,)</f>
        <v>0</v>
      </c>
      <c r="O9751" s="38">
        <f>IF(AND(Colin!$G9751=$B$2,Colin!$H9751&lt;=$C$3),Colin!$I9751,)</f>
        <v>0</v>
      </c>
      <c r="P9751" s="38">
        <f>IF(Colin!$G9751&lt;$B$2,Colin!$I9751,0)</f>
        <v>0</v>
      </c>
      <c r="Q9751" s="38">
        <f>IF(Colin!$G9751&lt;$B$1,Colin!$I9751,0)</f>
        <v>0</v>
      </c>
    </row>
    <row r="9752" spans="12:17" x14ac:dyDescent="0.25">
      <c r="L9752" s="38">
        <f>IF(AND(Colin!$G9752=$B$1,Colin!$H9752=$C$3),Colin!$I9752,)</f>
        <v>0</v>
      </c>
      <c r="M9752" s="38">
        <f>IF(AND(Colin!$G9752=$B$1,Colin!$H9752&lt;=$C$3),Colin!$I9752,)</f>
        <v>0</v>
      </c>
      <c r="N9752" s="38">
        <f>IF(AND(Colin!$G9752=$B$2,Colin!$H9752=$C$3),Colin!$I9752,)</f>
        <v>0</v>
      </c>
      <c r="O9752" s="38">
        <f>IF(AND(Colin!$G9752=$B$2,Colin!$H9752&lt;=$C$3),Colin!$I9752,)</f>
        <v>0</v>
      </c>
      <c r="P9752" s="38">
        <f>IF(Colin!$G9752&lt;$B$2,Colin!$I9752,0)</f>
        <v>0</v>
      </c>
      <c r="Q9752" s="38">
        <f>IF(Colin!$G9752&lt;$B$1,Colin!$I9752,0)</f>
        <v>0</v>
      </c>
    </row>
    <row r="9753" spans="12:17" x14ac:dyDescent="0.25">
      <c r="L9753" s="38">
        <f>IF(AND(Colin!$G9753=$B$1,Colin!$H9753=$C$3),Colin!$I9753,)</f>
        <v>0</v>
      </c>
      <c r="M9753" s="38">
        <f>IF(AND(Colin!$G9753=$B$1,Colin!$H9753&lt;=$C$3),Colin!$I9753,)</f>
        <v>0</v>
      </c>
      <c r="N9753" s="38">
        <f>IF(AND(Colin!$G9753=$B$2,Colin!$H9753=$C$3),Colin!$I9753,)</f>
        <v>0</v>
      </c>
      <c r="O9753" s="38">
        <f>IF(AND(Colin!$G9753=$B$2,Colin!$H9753&lt;=$C$3),Colin!$I9753,)</f>
        <v>0</v>
      </c>
      <c r="P9753" s="38">
        <f>IF(Colin!$G9753&lt;$B$2,Colin!$I9753,0)</f>
        <v>0</v>
      </c>
      <c r="Q9753" s="38">
        <f>IF(Colin!$G9753&lt;$B$1,Colin!$I9753,0)</f>
        <v>0</v>
      </c>
    </row>
    <row r="9754" spans="12:17" x14ac:dyDescent="0.25">
      <c r="L9754" s="38">
        <f>IF(AND(Colin!$G9754=$B$1,Colin!$H9754=$C$3),Colin!$I9754,)</f>
        <v>0</v>
      </c>
      <c r="M9754" s="38">
        <f>IF(AND(Colin!$G9754=$B$1,Colin!$H9754&lt;=$C$3),Colin!$I9754,)</f>
        <v>0</v>
      </c>
      <c r="N9754" s="38">
        <f>IF(AND(Colin!$G9754=$B$2,Colin!$H9754=$C$3),Colin!$I9754,)</f>
        <v>0</v>
      </c>
      <c r="O9754" s="38">
        <f>IF(AND(Colin!$G9754=$B$2,Colin!$H9754&lt;=$C$3),Colin!$I9754,)</f>
        <v>0</v>
      </c>
      <c r="P9754" s="38">
        <f>IF(Colin!$G9754&lt;$B$2,Colin!$I9754,0)</f>
        <v>0</v>
      </c>
      <c r="Q9754" s="38">
        <f>IF(Colin!$G9754&lt;$B$1,Colin!$I9754,0)</f>
        <v>0</v>
      </c>
    </row>
    <row r="9755" spans="12:17" x14ac:dyDescent="0.25">
      <c r="L9755" s="38">
        <f>IF(AND(Colin!$G9755=$B$1,Colin!$H9755=$C$3),Colin!$I9755,)</f>
        <v>0</v>
      </c>
      <c r="M9755" s="38">
        <f>IF(AND(Colin!$G9755=$B$1,Colin!$H9755&lt;=$C$3),Colin!$I9755,)</f>
        <v>0</v>
      </c>
      <c r="N9755" s="38">
        <f>IF(AND(Colin!$G9755=$B$2,Colin!$H9755=$C$3),Colin!$I9755,)</f>
        <v>0</v>
      </c>
      <c r="O9755" s="38">
        <f>IF(AND(Colin!$G9755=$B$2,Colin!$H9755&lt;=$C$3),Colin!$I9755,)</f>
        <v>0</v>
      </c>
      <c r="P9755" s="38">
        <f>IF(Colin!$G9755&lt;$B$2,Colin!$I9755,0)</f>
        <v>0</v>
      </c>
      <c r="Q9755" s="38">
        <f>IF(Colin!$G9755&lt;$B$1,Colin!$I9755,0)</f>
        <v>0</v>
      </c>
    </row>
    <row r="9756" spans="12:17" x14ac:dyDescent="0.25">
      <c r="L9756" s="38">
        <f>IF(AND(Colin!$G9756=$B$1,Colin!$H9756=$C$3),Colin!$I9756,)</f>
        <v>0</v>
      </c>
      <c r="M9756" s="38">
        <f>IF(AND(Colin!$G9756=$B$1,Colin!$H9756&lt;=$C$3),Colin!$I9756,)</f>
        <v>0</v>
      </c>
      <c r="N9756" s="38">
        <f>IF(AND(Colin!$G9756=$B$2,Colin!$H9756=$C$3),Colin!$I9756,)</f>
        <v>0</v>
      </c>
      <c r="O9756" s="38">
        <f>IF(AND(Colin!$G9756=$B$2,Colin!$H9756&lt;=$C$3),Colin!$I9756,)</f>
        <v>0</v>
      </c>
      <c r="P9756" s="38">
        <f>IF(Colin!$G9756&lt;$B$2,Colin!$I9756,0)</f>
        <v>0</v>
      </c>
      <c r="Q9756" s="38">
        <f>IF(Colin!$G9756&lt;$B$1,Colin!$I9756,0)</f>
        <v>0</v>
      </c>
    </row>
    <row r="9757" spans="12:17" x14ac:dyDescent="0.25">
      <c r="L9757" s="38">
        <f>IF(AND(Colin!$G9757=$B$1,Colin!$H9757=$C$3),Colin!$I9757,)</f>
        <v>0</v>
      </c>
      <c r="M9757" s="38">
        <f>IF(AND(Colin!$G9757=$B$1,Colin!$H9757&lt;=$C$3),Colin!$I9757,)</f>
        <v>0</v>
      </c>
      <c r="N9757" s="38">
        <f>IF(AND(Colin!$G9757=$B$2,Colin!$H9757=$C$3),Colin!$I9757,)</f>
        <v>0</v>
      </c>
      <c r="O9757" s="38">
        <f>IF(AND(Colin!$G9757=$B$2,Colin!$H9757&lt;=$C$3),Colin!$I9757,)</f>
        <v>0</v>
      </c>
      <c r="P9757" s="38">
        <f>IF(Colin!$G9757&lt;$B$2,Colin!$I9757,0)</f>
        <v>0</v>
      </c>
      <c r="Q9757" s="38">
        <f>IF(Colin!$G9757&lt;$B$1,Colin!$I9757,0)</f>
        <v>0</v>
      </c>
    </row>
    <row r="9758" spans="12:17" x14ac:dyDescent="0.25">
      <c r="L9758" s="38">
        <f>IF(AND(Colin!$G9758=$B$1,Colin!$H9758=$C$3),Colin!$I9758,)</f>
        <v>0</v>
      </c>
      <c r="M9758" s="38">
        <f>IF(AND(Colin!$G9758=$B$1,Colin!$H9758&lt;=$C$3),Colin!$I9758,)</f>
        <v>0</v>
      </c>
      <c r="N9758" s="38">
        <f>IF(AND(Colin!$G9758=$B$2,Colin!$H9758=$C$3),Colin!$I9758,)</f>
        <v>0</v>
      </c>
      <c r="O9758" s="38">
        <f>IF(AND(Colin!$G9758=$B$2,Colin!$H9758&lt;=$C$3),Colin!$I9758,)</f>
        <v>0</v>
      </c>
      <c r="P9758" s="38">
        <f>IF(Colin!$G9758&lt;$B$2,Colin!$I9758,0)</f>
        <v>0</v>
      </c>
      <c r="Q9758" s="38">
        <f>IF(Colin!$G9758&lt;$B$1,Colin!$I9758,0)</f>
        <v>0</v>
      </c>
    </row>
    <row r="9759" spans="12:17" x14ac:dyDescent="0.25">
      <c r="L9759" s="38">
        <f>IF(AND(Colin!$G9759=$B$1,Colin!$H9759=$C$3),Colin!$I9759,)</f>
        <v>0</v>
      </c>
      <c r="M9759" s="38">
        <f>IF(AND(Colin!$G9759=$B$1,Colin!$H9759&lt;=$C$3),Colin!$I9759,)</f>
        <v>0</v>
      </c>
      <c r="N9759" s="38">
        <f>IF(AND(Colin!$G9759=$B$2,Colin!$H9759=$C$3),Colin!$I9759,)</f>
        <v>0</v>
      </c>
      <c r="O9759" s="38">
        <f>IF(AND(Colin!$G9759=$B$2,Colin!$H9759&lt;=$C$3),Colin!$I9759,)</f>
        <v>0</v>
      </c>
      <c r="P9759" s="38">
        <f>IF(Colin!$G9759&lt;$B$2,Colin!$I9759,0)</f>
        <v>0</v>
      </c>
      <c r="Q9759" s="38">
        <f>IF(Colin!$G9759&lt;$B$1,Colin!$I9759,0)</f>
        <v>0</v>
      </c>
    </row>
    <row r="9760" spans="12:17" x14ac:dyDescent="0.25">
      <c r="L9760" s="38">
        <f>IF(AND(Colin!$G9760=$B$1,Colin!$H9760=$C$3),Colin!$I9760,)</f>
        <v>0</v>
      </c>
      <c r="M9760" s="38">
        <f>IF(AND(Colin!$G9760=$B$1,Colin!$H9760&lt;=$C$3),Colin!$I9760,)</f>
        <v>0</v>
      </c>
      <c r="N9760" s="38">
        <f>IF(AND(Colin!$G9760=$B$2,Colin!$H9760=$C$3),Colin!$I9760,)</f>
        <v>0</v>
      </c>
      <c r="O9760" s="38">
        <f>IF(AND(Colin!$G9760=$B$2,Colin!$H9760&lt;=$C$3),Colin!$I9760,)</f>
        <v>0</v>
      </c>
      <c r="P9760" s="38">
        <f>IF(Colin!$G9760&lt;$B$2,Colin!$I9760,0)</f>
        <v>0</v>
      </c>
      <c r="Q9760" s="38">
        <f>IF(Colin!$G9760&lt;$B$1,Colin!$I9760,0)</f>
        <v>0</v>
      </c>
    </row>
    <row r="9761" spans="12:17" x14ac:dyDescent="0.25">
      <c r="L9761" s="38">
        <f>IF(AND(Colin!$G9761=$B$1,Colin!$H9761=$C$3),Colin!$I9761,)</f>
        <v>0</v>
      </c>
      <c r="M9761" s="38">
        <f>IF(AND(Colin!$G9761=$B$1,Colin!$H9761&lt;=$C$3),Colin!$I9761,)</f>
        <v>0</v>
      </c>
      <c r="N9761" s="38">
        <f>IF(AND(Colin!$G9761=$B$2,Colin!$H9761=$C$3),Colin!$I9761,)</f>
        <v>0</v>
      </c>
      <c r="O9761" s="38">
        <f>IF(AND(Colin!$G9761=$B$2,Colin!$H9761&lt;=$C$3),Colin!$I9761,)</f>
        <v>0</v>
      </c>
      <c r="P9761" s="38">
        <f>IF(Colin!$G9761&lt;$B$2,Colin!$I9761,0)</f>
        <v>0</v>
      </c>
      <c r="Q9761" s="38">
        <f>IF(Colin!$G9761&lt;$B$1,Colin!$I9761,0)</f>
        <v>0</v>
      </c>
    </row>
    <row r="9762" spans="12:17" x14ac:dyDescent="0.25">
      <c r="L9762" s="38">
        <f>IF(AND(Colin!$G9762=$B$1,Colin!$H9762=$C$3),Colin!$I9762,)</f>
        <v>0</v>
      </c>
      <c r="M9762" s="38">
        <f>IF(AND(Colin!$G9762=$B$1,Colin!$H9762&lt;=$C$3),Colin!$I9762,)</f>
        <v>0</v>
      </c>
      <c r="N9762" s="38">
        <f>IF(AND(Colin!$G9762=$B$2,Colin!$H9762=$C$3),Colin!$I9762,)</f>
        <v>0</v>
      </c>
      <c r="O9762" s="38">
        <f>IF(AND(Colin!$G9762=$B$2,Colin!$H9762&lt;=$C$3),Colin!$I9762,)</f>
        <v>0</v>
      </c>
      <c r="P9762" s="38">
        <f>IF(Colin!$G9762&lt;$B$2,Colin!$I9762,0)</f>
        <v>0</v>
      </c>
      <c r="Q9762" s="38">
        <f>IF(Colin!$G9762&lt;$B$1,Colin!$I9762,0)</f>
        <v>0</v>
      </c>
    </row>
    <row r="9763" spans="12:17" x14ac:dyDescent="0.25">
      <c r="L9763" s="38">
        <f>IF(AND(Colin!$G9763=$B$1,Colin!$H9763=$C$3),Colin!$I9763,)</f>
        <v>0</v>
      </c>
      <c r="M9763" s="38">
        <f>IF(AND(Colin!$G9763=$B$1,Colin!$H9763&lt;=$C$3),Colin!$I9763,)</f>
        <v>0</v>
      </c>
      <c r="N9763" s="38">
        <f>IF(AND(Colin!$G9763=$B$2,Colin!$H9763=$C$3),Colin!$I9763,)</f>
        <v>0</v>
      </c>
      <c r="O9763" s="38">
        <f>IF(AND(Colin!$G9763=$B$2,Colin!$H9763&lt;=$C$3),Colin!$I9763,)</f>
        <v>0</v>
      </c>
      <c r="P9763" s="38">
        <f>IF(Colin!$G9763&lt;$B$2,Colin!$I9763,0)</f>
        <v>0</v>
      </c>
      <c r="Q9763" s="38">
        <f>IF(Colin!$G9763&lt;$B$1,Colin!$I9763,0)</f>
        <v>0</v>
      </c>
    </row>
    <row r="9764" spans="12:17" x14ac:dyDescent="0.25">
      <c r="L9764" s="38">
        <f>IF(AND(Colin!$G9764=$B$1,Colin!$H9764=$C$3),Colin!$I9764,)</f>
        <v>0</v>
      </c>
      <c r="M9764" s="38">
        <f>IF(AND(Colin!$G9764=$B$1,Colin!$H9764&lt;=$C$3),Colin!$I9764,)</f>
        <v>0</v>
      </c>
      <c r="N9764" s="38">
        <f>IF(AND(Colin!$G9764=$B$2,Colin!$H9764=$C$3),Colin!$I9764,)</f>
        <v>0</v>
      </c>
      <c r="O9764" s="38">
        <f>IF(AND(Colin!$G9764=$B$2,Colin!$H9764&lt;=$C$3),Colin!$I9764,)</f>
        <v>0</v>
      </c>
      <c r="P9764" s="38">
        <f>IF(Colin!$G9764&lt;$B$2,Colin!$I9764,0)</f>
        <v>0</v>
      </c>
      <c r="Q9764" s="38">
        <f>IF(Colin!$G9764&lt;$B$1,Colin!$I9764,0)</f>
        <v>0</v>
      </c>
    </row>
    <row r="9765" spans="12:17" x14ac:dyDescent="0.25">
      <c r="L9765" s="38">
        <f>IF(AND(Colin!$G9765=$B$1,Colin!$H9765=$C$3),Colin!$I9765,)</f>
        <v>0</v>
      </c>
      <c r="M9765" s="38">
        <f>IF(AND(Colin!$G9765=$B$1,Colin!$H9765&lt;=$C$3),Colin!$I9765,)</f>
        <v>0</v>
      </c>
      <c r="N9765" s="38">
        <f>IF(AND(Colin!$G9765=$B$2,Colin!$H9765=$C$3),Colin!$I9765,)</f>
        <v>0</v>
      </c>
      <c r="O9765" s="38">
        <f>IF(AND(Colin!$G9765=$B$2,Colin!$H9765&lt;=$C$3),Colin!$I9765,)</f>
        <v>0</v>
      </c>
      <c r="P9765" s="38">
        <f>IF(Colin!$G9765&lt;$B$2,Colin!$I9765,0)</f>
        <v>0</v>
      </c>
      <c r="Q9765" s="38">
        <f>IF(Colin!$G9765&lt;$B$1,Colin!$I9765,0)</f>
        <v>0</v>
      </c>
    </row>
    <row r="9766" spans="12:17" x14ac:dyDescent="0.25">
      <c r="L9766" s="38">
        <f>IF(AND(Colin!$G9766=$B$1,Colin!$H9766=$C$3),Colin!$I9766,)</f>
        <v>0</v>
      </c>
      <c r="M9766" s="38">
        <f>IF(AND(Colin!$G9766=$B$1,Colin!$H9766&lt;=$C$3),Colin!$I9766,)</f>
        <v>0</v>
      </c>
      <c r="N9766" s="38">
        <f>IF(AND(Colin!$G9766=$B$2,Colin!$H9766=$C$3),Colin!$I9766,)</f>
        <v>0</v>
      </c>
      <c r="O9766" s="38">
        <f>IF(AND(Colin!$G9766=$B$2,Colin!$H9766&lt;=$C$3),Colin!$I9766,)</f>
        <v>0</v>
      </c>
      <c r="P9766" s="38">
        <f>IF(Colin!$G9766&lt;$B$2,Colin!$I9766,0)</f>
        <v>0</v>
      </c>
      <c r="Q9766" s="38">
        <f>IF(Colin!$G9766&lt;$B$1,Colin!$I9766,0)</f>
        <v>0</v>
      </c>
    </row>
    <row r="9767" spans="12:17" x14ac:dyDescent="0.25">
      <c r="L9767" s="38">
        <f>IF(AND(Colin!$G9767=$B$1,Colin!$H9767=$C$3),Colin!$I9767,)</f>
        <v>0</v>
      </c>
      <c r="M9767" s="38">
        <f>IF(AND(Colin!$G9767=$B$1,Colin!$H9767&lt;=$C$3),Colin!$I9767,)</f>
        <v>0</v>
      </c>
      <c r="N9767" s="38">
        <f>IF(AND(Colin!$G9767=$B$2,Colin!$H9767=$C$3),Colin!$I9767,)</f>
        <v>0</v>
      </c>
      <c r="O9767" s="38">
        <f>IF(AND(Colin!$G9767=$B$2,Colin!$H9767&lt;=$C$3),Colin!$I9767,)</f>
        <v>0</v>
      </c>
      <c r="P9767" s="38">
        <f>IF(Colin!$G9767&lt;$B$2,Colin!$I9767,0)</f>
        <v>0</v>
      </c>
      <c r="Q9767" s="38">
        <f>IF(Colin!$G9767&lt;$B$1,Colin!$I9767,0)</f>
        <v>0</v>
      </c>
    </row>
    <row r="9768" spans="12:17" x14ac:dyDescent="0.25">
      <c r="L9768" s="38">
        <f>IF(AND(Colin!$G9768=$B$1,Colin!$H9768=$C$3),Colin!$I9768,)</f>
        <v>0</v>
      </c>
      <c r="M9768" s="38">
        <f>IF(AND(Colin!$G9768=$B$1,Colin!$H9768&lt;=$C$3),Colin!$I9768,)</f>
        <v>0</v>
      </c>
      <c r="N9768" s="38">
        <f>IF(AND(Colin!$G9768=$B$2,Colin!$H9768=$C$3),Colin!$I9768,)</f>
        <v>0</v>
      </c>
      <c r="O9768" s="38">
        <f>IF(AND(Colin!$G9768=$B$2,Colin!$H9768&lt;=$C$3),Colin!$I9768,)</f>
        <v>0</v>
      </c>
      <c r="P9768" s="38">
        <f>IF(Colin!$G9768&lt;$B$2,Colin!$I9768,0)</f>
        <v>0</v>
      </c>
      <c r="Q9768" s="38">
        <f>IF(Colin!$G9768&lt;$B$1,Colin!$I9768,0)</f>
        <v>0</v>
      </c>
    </row>
    <row r="9769" spans="12:17" x14ac:dyDescent="0.25">
      <c r="L9769" s="38">
        <f>IF(AND(Colin!$G9769=$B$1,Colin!$H9769=$C$3),Colin!$I9769,)</f>
        <v>0</v>
      </c>
      <c r="M9769" s="38">
        <f>IF(AND(Colin!$G9769=$B$1,Colin!$H9769&lt;=$C$3),Colin!$I9769,)</f>
        <v>0</v>
      </c>
      <c r="N9769" s="38">
        <f>IF(AND(Colin!$G9769=$B$2,Colin!$H9769=$C$3),Colin!$I9769,)</f>
        <v>0</v>
      </c>
      <c r="O9769" s="38">
        <f>IF(AND(Colin!$G9769=$B$2,Colin!$H9769&lt;=$C$3),Colin!$I9769,)</f>
        <v>0</v>
      </c>
      <c r="P9769" s="38">
        <f>IF(Colin!$G9769&lt;$B$2,Colin!$I9769,0)</f>
        <v>0</v>
      </c>
      <c r="Q9769" s="38">
        <f>IF(Colin!$G9769&lt;$B$1,Colin!$I9769,0)</f>
        <v>0</v>
      </c>
    </row>
    <row r="9770" spans="12:17" x14ac:dyDescent="0.25">
      <c r="L9770" s="38">
        <f>IF(AND(Colin!$G9770=$B$1,Colin!$H9770=$C$3),Colin!$I9770,)</f>
        <v>0</v>
      </c>
      <c r="M9770" s="38">
        <f>IF(AND(Colin!$G9770=$B$1,Colin!$H9770&lt;=$C$3),Colin!$I9770,)</f>
        <v>0</v>
      </c>
      <c r="N9770" s="38">
        <f>IF(AND(Colin!$G9770=$B$2,Colin!$H9770=$C$3),Colin!$I9770,)</f>
        <v>0</v>
      </c>
      <c r="O9770" s="38">
        <f>IF(AND(Colin!$G9770=$B$2,Colin!$H9770&lt;=$C$3),Colin!$I9770,)</f>
        <v>0</v>
      </c>
      <c r="P9770" s="38">
        <f>IF(Colin!$G9770&lt;$B$2,Colin!$I9770,0)</f>
        <v>0</v>
      </c>
      <c r="Q9770" s="38">
        <f>IF(Colin!$G9770&lt;$B$1,Colin!$I9770,0)</f>
        <v>0</v>
      </c>
    </row>
    <row r="9771" spans="12:17" x14ac:dyDescent="0.25">
      <c r="L9771" s="38">
        <f>IF(AND(Colin!$G9771=$B$1,Colin!$H9771=$C$3),Colin!$I9771,)</f>
        <v>0</v>
      </c>
      <c r="M9771" s="38">
        <f>IF(AND(Colin!$G9771=$B$1,Colin!$H9771&lt;=$C$3),Colin!$I9771,)</f>
        <v>0</v>
      </c>
      <c r="N9771" s="38">
        <f>IF(AND(Colin!$G9771=$B$2,Colin!$H9771=$C$3),Colin!$I9771,)</f>
        <v>0</v>
      </c>
      <c r="O9771" s="38">
        <f>IF(AND(Colin!$G9771=$B$2,Colin!$H9771&lt;=$C$3),Colin!$I9771,)</f>
        <v>0</v>
      </c>
      <c r="P9771" s="38">
        <f>IF(Colin!$G9771&lt;$B$2,Colin!$I9771,0)</f>
        <v>0</v>
      </c>
      <c r="Q9771" s="38">
        <f>IF(Colin!$G9771&lt;$B$1,Colin!$I9771,0)</f>
        <v>0</v>
      </c>
    </row>
    <row r="9772" spans="12:17" x14ac:dyDescent="0.25">
      <c r="L9772" s="38">
        <f>IF(AND(Colin!$G9772=$B$1,Colin!$H9772=$C$3),Colin!$I9772,)</f>
        <v>0</v>
      </c>
      <c r="M9772" s="38">
        <f>IF(AND(Colin!$G9772=$B$1,Colin!$H9772&lt;=$C$3),Colin!$I9772,)</f>
        <v>0</v>
      </c>
      <c r="N9772" s="38">
        <f>IF(AND(Colin!$G9772=$B$2,Colin!$H9772=$C$3),Colin!$I9772,)</f>
        <v>0</v>
      </c>
      <c r="O9772" s="38">
        <f>IF(AND(Colin!$G9772=$B$2,Colin!$H9772&lt;=$C$3),Colin!$I9772,)</f>
        <v>0</v>
      </c>
      <c r="P9772" s="38">
        <f>IF(Colin!$G9772&lt;$B$2,Colin!$I9772,0)</f>
        <v>0</v>
      </c>
      <c r="Q9772" s="38">
        <f>IF(Colin!$G9772&lt;$B$1,Colin!$I9772,0)</f>
        <v>0</v>
      </c>
    </row>
    <row r="9773" spans="12:17" x14ac:dyDescent="0.25">
      <c r="L9773" s="38">
        <f>IF(AND(Colin!$G9773=$B$1,Colin!$H9773=$C$3),Colin!$I9773,)</f>
        <v>0</v>
      </c>
      <c r="M9773" s="38">
        <f>IF(AND(Colin!$G9773=$B$1,Colin!$H9773&lt;=$C$3),Colin!$I9773,)</f>
        <v>0</v>
      </c>
      <c r="N9773" s="38">
        <f>IF(AND(Colin!$G9773=$B$2,Colin!$H9773=$C$3),Colin!$I9773,)</f>
        <v>0</v>
      </c>
      <c r="O9773" s="38">
        <f>IF(AND(Colin!$G9773=$B$2,Colin!$H9773&lt;=$C$3),Colin!$I9773,)</f>
        <v>0</v>
      </c>
      <c r="P9773" s="38">
        <f>IF(Colin!$G9773&lt;$B$2,Colin!$I9773,0)</f>
        <v>0</v>
      </c>
      <c r="Q9773" s="38">
        <f>IF(Colin!$G9773&lt;$B$1,Colin!$I9773,0)</f>
        <v>0</v>
      </c>
    </row>
    <row r="9774" spans="12:17" x14ac:dyDescent="0.25">
      <c r="L9774" s="38">
        <f>IF(AND(Colin!$G9774=$B$1,Colin!$H9774=$C$3),Colin!$I9774,)</f>
        <v>0</v>
      </c>
      <c r="M9774" s="38">
        <f>IF(AND(Colin!$G9774=$B$1,Colin!$H9774&lt;=$C$3),Colin!$I9774,)</f>
        <v>0</v>
      </c>
      <c r="N9774" s="38">
        <f>IF(AND(Colin!$G9774=$B$2,Colin!$H9774=$C$3),Colin!$I9774,)</f>
        <v>0</v>
      </c>
      <c r="O9774" s="38">
        <f>IF(AND(Colin!$G9774=$B$2,Colin!$H9774&lt;=$C$3),Colin!$I9774,)</f>
        <v>0</v>
      </c>
      <c r="P9774" s="38">
        <f>IF(Colin!$G9774&lt;$B$2,Colin!$I9774,0)</f>
        <v>0</v>
      </c>
      <c r="Q9774" s="38">
        <f>IF(Colin!$G9774&lt;$B$1,Colin!$I9774,0)</f>
        <v>0</v>
      </c>
    </row>
    <row r="9775" spans="12:17" x14ac:dyDescent="0.25">
      <c r="L9775" s="38">
        <f>IF(AND(Colin!$G9775=$B$1,Colin!$H9775=$C$3),Colin!$I9775,)</f>
        <v>0</v>
      </c>
      <c r="M9775" s="38">
        <f>IF(AND(Colin!$G9775=$B$1,Colin!$H9775&lt;=$C$3),Colin!$I9775,)</f>
        <v>0</v>
      </c>
      <c r="N9775" s="38">
        <f>IF(AND(Colin!$G9775=$B$2,Colin!$H9775=$C$3),Colin!$I9775,)</f>
        <v>0</v>
      </c>
      <c r="O9775" s="38">
        <f>IF(AND(Colin!$G9775=$B$2,Colin!$H9775&lt;=$C$3),Colin!$I9775,)</f>
        <v>0</v>
      </c>
      <c r="P9775" s="38">
        <f>IF(Colin!$G9775&lt;$B$2,Colin!$I9775,0)</f>
        <v>0</v>
      </c>
      <c r="Q9775" s="38">
        <f>IF(Colin!$G9775&lt;$B$1,Colin!$I9775,0)</f>
        <v>0</v>
      </c>
    </row>
    <row r="9776" spans="12:17" x14ac:dyDescent="0.25">
      <c r="L9776" s="38">
        <f>IF(AND(Colin!$G9776=$B$1,Colin!$H9776=$C$3),Colin!$I9776,)</f>
        <v>0</v>
      </c>
      <c r="M9776" s="38">
        <f>IF(AND(Colin!$G9776=$B$1,Colin!$H9776&lt;=$C$3),Colin!$I9776,)</f>
        <v>0</v>
      </c>
      <c r="N9776" s="38">
        <f>IF(AND(Colin!$G9776=$B$2,Colin!$H9776=$C$3),Colin!$I9776,)</f>
        <v>0</v>
      </c>
      <c r="O9776" s="38">
        <f>IF(AND(Colin!$G9776=$B$2,Colin!$H9776&lt;=$C$3),Colin!$I9776,)</f>
        <v>0</v>
      </c>
      <c r="P9776" s="38">
        <f>IF(Colin!$G9776&lt;$B$2,Colin!$I9776,0)</f>
        <v>0</v>
      </c>
      <c r="Q9776" s="38">
        <f>IF(Colin!$G9776&lt;$B$1,Colin!$I9776,0)</f>
        <v>0</v>
      </c>
    </row>
    <row r="9777" spans="12:17" x14ac:dyDescent="0.25">
      <c r="L9777" s="38">
        <f>IF(AND(Colin!$G9777=$B$1,Colin!$H9777=$C$3),Colin!$I9777,)</f>
        <v>0</v>
      </c>
      <c r="M9777" s="38">
        <f>IF(AND(Colin!$G9777=$B$1,Colin!$H9777&lt;=$C$3),Colin!$I9777,)</f>
        <v>0</v>
      </c>
      <c r="N9777" s="38">
        <f>IF(AND(Colin!$G9777=$B$2,Colin!$H9777=$C$3),Colin!$I9777,)</f>
        <v>0</v>
      </c>
      <c r="O9777" s="38">
        <f>IF(AND(Colin!$G9777=$B$2,Colin!$H9777&lt;=$C$3),Colin!$I9777,)</f>
        <v>0</v>
      </c>
      <c r="P9777" s="38">
        <f>IF(Colin!$G9777&lt;$B$2,Colin!$I9777,0)</f>
        <v>0</v>
      </c>
      <c r="Q9777" s="38">
        <f>IF(Colin!$G9777&lt;$B$1,Colin!$I9777,0)</f>
        <v>0</v>
      </c>
    </row>
    <row r="9778" spans="12:17" x14ac:dyDescent="0.25">
      <c r="L9778" s="38">
        <f>IF(AND(Colin!$G9778=$B$1,Colin!$H9778=$C$3),Colin!$I9778,)</f>
        <v>0</v>
      </c>
      <c r="M9778" s="38">
        <f>IF(AND(Colin!$G9778=$B$1,Colin!$H9778&lt;=$C$3),Colin!$I9778,)</f>
        <v>0</v>
      </c>
      <c r="N9778" s="38">
        <f>IF(AND(Colin!$G9778=$B$2,Colin!$H9778=$C$3),Colin!$I9778,)</f>
        <v>0</v>
      </c>
      <c r="O9778" s="38">
        <f>IF(AND(Colin!$G9778=$B$2,Colin!$H9778&lt;=$C$3),Colin!$I9778,)</f>
        <v>0</v>
      </c>
      <c r="P9778" s="38">
        <f>IF(Colin!$G9778&lt;$B$2,Colin!$I9778,0)</f>
        <v>0</v>
      </c>
      <c r="Q9778" s="38">
        <f>IF(Colin!$G9778&lt;$B$1,Colin!$I9778,0)</f>
        <v>0</v>
      </c>
    </row>
    <row r="9779" spans="12:17" x14ac:dyDescent="0.25">
      <c r="L9779" s="38">
        <f>IF(AND(Colin!$G9779=$B$1,Colin!$H9779=$C$3),Colin!$I9779,)</f>
        <v>0</v>
      </c>
      <c r="M9779" s="38">
        <f>IF(AND(Colin!$G9779=$B$1,Colin!$H9779&lt;=$C$3),Colin!$I9779,)</f>
        <v>0</v>
      </c>
      <c r="N9779" s="38">
        <f>IF(AND(Colin!$G9779=$B$2,Colin!$H9779=$C$3),Colin!$I9779,)</f>
        <v>0</v>
      </c>
      <c r="O9779" s="38">
        <f>IF(AND(Colin!$G9779=$B$2,Colin!$H9779&lt;=$C$3),Colin!$I9779,)</f>
        <v>0</v>
      </c>
      <c r="P9779" s="38">
        <f>IF(Colin!$G9779&lt;$B$2,Colin!$I9779,0)</f>
        <v>0</v>
      </c>
      <c r="Q9779" s="38">
        <f>IF(Colin!$G9779&lt;$B$1,Colin!$I9779,0)</f>
        <v>0</v>
      </c>
    </row>
    <row r="9780" spans="12:17" x14ac:dyDescent="0.25">
      <c r="L9780" s="38">
        <f>IF(AND(Colin!$G9780=$B$1,Colin!$H9780=$C$3),Colin!$I9780,)</f>
        <v>0</v>
      </c>
      <c r="M9780" s="38">
        <f>IF(AND(Colin!$G9780=$B$1,Colin!$H9780&lt;=$C$3),Colin!$I9780,)</f>
        <v>0</v>
      </c>
      <c r="N9780" s="38">
        <f>IF(AND(Colin!$G9780=$B$2,Colin!$H9780=$C$3),Colin!$I9780,)</f>
        <v>0</v>
      </c>
      <c r="O9780" s="38">
        <f>IF(AND(Colin!$G9780=$B$2,Colin!$H9780&lt;=$C$3),Colin!$I9780,)</f>
        <v>0</v>
      </c>
      <c r="P9780" s="38">
        <f>IF(Colin!$G9780&lt;$B$2,Colin!$I9780,0)</f>
        <v>0</v>
      </c>
      <c r="Q9780" s="38">
        <f>IF(Colin!$G9780&lt;$B$1,Colin!$I9780,0)</f>
        <v>0</v>
      </c>
    </row>
    <row r="9781" spans="12:17" x14ac:dyDescent="0.25">
      <c r="L9781" s="38">
        <f>IF(AND(Colin!$G9781=$B$1,Colin!$H9781=$C$3),Colin!$I9781,)</f>
        <v>0</v>
      </c>
      <c r="M9781" s="38">
        <f>IF(AND(Colin!$G9781=$B$1,Colin!$H9781&lt;=$C$3),Colin!$I9781,)</f>
        <v>0</v>
      </c>
      <c r="N9781" s="38">
        <f>IF(AND(Colin!$G9781=$B$2,Colin!$H9781=$C$3),Colin!$I9781,)</f>
        <v>0</v>
      </c>
      <c r="O9781" s="38">
        <f>IF(AND(Colin!$G9781=$B$2,Colin!$H9781&lt;=$C$3),Colin!$I9781,)</f>
        <v>0</v>
      </c>
      <c r="P9781" s="38">
        <f>IF(Colin!$G9781&lt;$B$2,Colin!$I9781,0)</f>
        <v>0</v>
      </c>
      <c r="Q9781" s="38">
        <f>IF(Colin!$G9781&lt;$B$1,Colin!$I9781,0)</f>
        <v>0</v>
      </c>
    </row>
    <row r="9782" spans="12:17" x14ac:dyDescent="0.25">
      <c r="L9782" s="38">
        <f>IF(AND(Colin!$G9782=$B$1,Colin!$H9782=$C$3),Colin!$I9782,)</f>
        <v>0</v>
      </c>
      <c r="M9782" s="38">
        <f>IF(AND(Colin!$G9782=$B$1,Colin!$H9782&lt;=$C$3),Colin!$I9782,)</f>
        <v>0</v>
      </c>
      <c r="N9782" s="38">
        <f>IF(AND(Colin!$G9782=$B$2,Colin!$H9782=$C$3),Colin!$I9782,)</f>
        <v>0</v>
      </c>
      <c r="O9782" s="38">
        <f>IF(AND(Colin!$G9782=$B$2,Colin!$H9782&lt;=$C$3),Colin!$I9782,)</f>
        <v>0</v>
      </c>
      <c r="P9782" s="38">
        <f>IF(Colin!$G9782&lt;$B$2,Colin!$I9782,0)</f>
        <v>0</v>
      </c>
      <c r="Q9782" s="38">
        <f>IF(Colin!$G9782&lt;$B$1,Colin!$I9782,0)</f>
        <v>0</v>
      </c>
    </row>
    <row r="9783" spans="12:17" x14ac:dyDescent="0.25">
      <c r="L9783" s="38">
        <f>IF(AND(Colin!$G9783=$B$1,Colin!$H9783=$C$3),Colin!$I9783,)</f>
        <v>0</v>
      </c>
      <c r="M9783" s="38">
        <f>IF(AND(Colin!$G9783=$B$1,Colin!$H9783&lt;=$C$3),Colin!$I9783,)</f>
        <v>0</v>
      </c>
      <c r="N9783" s="38">
        <f>IF(AND(Colin!$G9783=$B$2,Colin!$H9783=$C$3),Colin!$I9783,)</f>
        <v>0</v>
      </c>
      <c r="O9783" s="38">
        <f>IF(AND(Colin!$G9783=$B$2,Colin!$H9783&lt;=$C$3),Colin!$I9783,)</f>
        <v>0</v>
      </c>
      <c r="P9783" s="38">
        <f>IF(Colin!$G9783&lt;$B$2,Colin!$I9783,0)</f>
        <v>0</v>
      </c>
      <c r="Q9783" s="38">
        <f>IF(Colin!$G9783&lt;$B$1,Colin!$I9783,0)</f>
        <v>0</v>
      </c>
    </row>
    <row r="9784" spans="12:17" x14ac:dyDescent="0.25">
      <c r="L9784" s="38">
        <f>IF(AND(Colin!$G9784=$B$1,Colin!$H9784=$C$3),Colin!$I9784,)</f>
        <v>0</v>
      </c>
      <c r="M9784" s="38">
        <f>IF(AND(Colin!$G9784=$B$1,Colin!$H9784&lt;=$C$3),Colin!$I9784,)</f>
        <v>0</v>
      </c>
      <c r="N9784" s="38">
        <f>IF(AND(Colin!$G9784=$B$2,Colin!$H9784=$C$3),Colin!$I9784,)</f>
        <v>0</v>
      </c>
      <c r="O9784" s="38">
        <f>IF(AND(Colin!$G9784=$B$2,Colin!$H9784&lt;=$C$3),Colin!$I9784,)</f>
        <v>0</v>
      </c>
      <c r="P9784" s="38">
        <f>IF(Colin!$G9784&lt;$B$2,Colin!$I9784,0)</f>
        <v>0</v>
      </c>
      <c r="Q9784" s="38">
        <f>IF(Colin!$G9784&lt;$B$1,Colin!$I9784,0)</f>
        <v>0</v>
      </c>
    </row>
    <row r="9785" spans="12:17" x14ac:dyDescent="0.25">
      <c r="L9785" s="38">
        <f>IF(AND(Colin!$G9785=$B$1,Colin!$H9785=$C$3),Colin!$I9785,)</f>
        <v>0</v>
      </c>
      <c r="M9785" s="38">
        <f>IF(AND(Colin!$G9785=$B$1,Colin!$H9785&lt;=$C$3),Colin!$I9785,)</f>
        <v>0</v>
      </c>
      <c r="N9785" s="38">
        <f>IF(AND(Colin!$G9785=$B$2,Colin!$H9785=$C$3),Colin!$I9785,)</f>
        <v>0</v>
      </c>
      <c r="O9785" s="38">
        <f>IF(AND(Colin!$G9785=$B$2,Colin!$H9785&lt;=$C$3),Colin!$I9785,)</f>
        <v>0</v>
      </c>
      <c r="P9785" s="38">
        <f>IF(Colin!$G9785&lt;$B$2,Colin!$I9785,0)</f>
        <v>0</v>
      </c>
      <c r="Q9785" s="38">
        <f>IF(Colin!$G9785&lt;$B$1,Colin!$I9785,0)</f>
        <v>0</v>
      </c>
    </row>
    <row r="9786" spans="12:17" x14ac:dyDescent="0.25">
      <c r="L9786" s="38">
        <f>IF(AND(Colin!$G9786=$B$1,Colin!$H9786=$C$3),Colin!$I9786,)</f>
        <v>0</v>
      </c>
      <c r="M9786" s="38">
        <f>IF(AND(Colin!$G9786=$B$1,Colin!$H9786&lt;=$C$3),Colin!$I9786,)</f>
        <v>0</v>
      </c>
      <c r="N9786" s="38">
        <f>IF(AND(Colin!$G9786=$B$2,Colin!$H9786=$C$3),Colin!$I9786,)</f>
        <v>0</v>
      </c>
      <c r="O9786" s="38">
        <f>IF(AND(Colin!$G9786=$B$2,Colin!$H9786&lt;=$C$3),Colin!$I9786,)</f>
        <v>0</v>
      </c>
      <c r="P9786" s="38">
        <f>IF(Colin!$G9786&lt;$B$2,Colin!$I9786,0)</f>
        <v>0</v>
      </c>
      <c r="Q9786" s="38">
        <f>IF(Colin!$G9786&lt;$B$1,Colin!$I9786,0)</f>
        <v>0</v>
      </c>
    </row>
    <row r="9787" spans="12:17" x14ac:dyDescent="0.25">
      <c r="L9787" s="38">
        <f>IF(AND(Colin!$G9787=$B$1,Colin!$H9787=$C$3),Colin!$I9787,)</f>
        <v>0</v>
      </c>
      <c r="M9787" s="38">
        <f>IF(AND(Colin!$G9787=$B$1,Colin!$H9787&lt;=$C$3),Colin!$I9787,)</f>
        <v>0</v>
      </c>
      <c r="N9787" s="38">
        <f>IF(AND(Colin!$G9787=$B$2,Colin!$H9787=$C$3),Colin!$I9787,)</f>
        <v>0</v>
      </c>
      <c r="O9787" s="38">
        <f>IF(AND(Colin!$G9787=$B$2,Colin!$H9787&lt;=$C$3),Colin!$I9787,)</f>
        <v>0</v>
      </c>
      <c r="P9787" s="38">
        <f>IF(Colin!$G9787&lt;$B$2,Colin!$I9787,0)</f>
        <v>0</v>
      </c>
      <c r="Q9787" s="38">
        <f>IF(Colin!$G9787&lt;$B$1,Colin!$I9787,0)</f>
        <v>0</v>
      </c>
    </row>
    <row r="9788" spans="12:17" x14ac:dyDescent="0.25">
      <c r="L9788" s="38">
        <f>IF(AND(Colin!$G9788=$B$1,Colin!$H9788=$C$3),Colin!$I9788,)</f>
        <v>0</v>
      </c>
      <c r="M9788" s="38">
        <f>IF(AND(Colin!$G9788=$B$1,Colin!$H9788&lt;=$C$3),Colin!$I9788,)</f>
        <v>0</v>
      </c>
      <c r="N9788" s="38">
        <f>IF(AND(Colin!$G9788=$B$2,Colin!$H9788=$C$3),Colin!$I9788,)</f>
        <v>0</v>
      </c>
      <c r="O9788" s="38">
        <f>IF(AND(Colin!$G9788=$B$2,Colin!$H9788&lt;=$C$3),Colin!$I9788,)</f>
        <v>0</v>
      </c>
      <c r="P9788" s="38">
        <f>IF(Colin!$G9788&lt;$B$2,Colin!$I9788,0)</f>
        <v>0</v>
      </c>
      <c r="Q9788" s="38">
        <f>IF(Colin!$G9788&lt;$B$1,Colin!$I9788,0)</f>
        <v>0</v>
      </c>
    </row>
    <row r="9789" spans="12:17" x14ac:dyDescent="0.25">
      <c r="L9789" s="38">
        <f>IF(AND(Colin!$G9789=$B$1,Colin!$H9789=$C$3),Colin!$I9789,)</f>
        <v>0</v>
      </c>
      <c r="M9789" s="38">
        <f>IF(AND(Colin!$G9789=$B$1,Colin!$H9789&lt;=$C$3),Colin!$I9789,)</f>
        <v>0</v>
      </c>
      <c r="N9789" s="38">
        <f>IF(AND(Colin!$G9789=$B$2,Colin!$H9789=$C$3),Colin!$I9789,)</f>
        <v>0</v>
      </c>
      <c r="O9789" s="38">
        <f>IF(AND(Colin!$G9789=$B$2,Colin!$H9789&lt;=$C$3),Colin!$I9789,)</f>
        <v>0</v>
      </c>
      <c r="P9789" s="38">
        <f>IF(Colin!$G9789&lt;$B$2,Colin!$I9789,0)</f>
        <v>0</v>
      </c>
      <c r="Q9789" s="38">
        <f>IF(Colin!$G9789&lt;$B$1,Colin!$I9789,0)</f>
        <v>0</v>
      </c>
    </row>
    <row r="9790" spans="12:17" x14ac:dyDescent="0.25">
      <c r="L9790" s="38">
        <f>IF(AND(Colin!$G9790=$B$1,Colin!$H9790=$C$3),Colin!$I9790,)</f>
        <v>0</v>
      </c>
      <c r="M9790" s="38">
        <f>IF(AND(Colin!$G9790=$B$1,Colin!$H9790&lt;=$C$3),Colin!$I9790,)</f>
        <v>0</v>
      </c>
      <c r="N9790" s="38">
        <f>IF(AND(Colin!$G9790=$B$2,Colin!$H9790=$C$3),Colin!$I9790,)</f>
        <v>0</v>
      </c>
      <c r="O9790" s="38">
        <f>IF(AND(Colin!$G9790=$B$2,Colin!$H9790&lt;=$C$3),Colin!$I9790,)</f>
        <v>0</v>
      </c>
      <c r="P9790" s="38">
        <f>IF(Colin!$G9790&lt;$B$2,Colin!$I9790,0)</f>
        <v>0</v>
      </c>
      <c r="Q9790" s="38">
        <f>IF(Colin!$G9790&lt;$B$1,Colin!$I9790,0)</f>
        <v>0</v>
      </c>
    </row>
    <row r="9791" spans="12:17" x14ac:dyDescent="0.25">
      <c r="L9791" s="38">
        <f>IF(AND(Colin!$G9791=$B$1,Colin!$H9791=$C$3),Colin!$I9791,)</f>
        <v>0</v>
      </c>
      <c r="M9791" s="38">
        <f>IF(AND(Colin!$G9791=$B$1,Colin!$H9791&lt;=$C$3),Colin!$I9791,)</f>
        <v>0</v>
      </c>
      <c r="N9791" s="38">
        <f>IF(AND(Colin!$G9791=$B$2,Colin!$H9791=$C$3),Colin!$I9791,)</f>
        <v>0</v>
      </c>
      <c r="O9791" s="38">
        <f>IF(AND(Colin!$G9791=$B$2,Colin!$H9791&lt;=$C$3),Colin!$I9791,)</f>
        <v>0</v>
      </c>
      <c r="P9791" s="38">
        <f>IF(Colin!$G9791&lt;$B$2,Colin!$I9791,0)</f>
        <v>0</v>
      </c>
      <c r="Q9791" s="38">
        <f>IF(Colin!$G9791&lt;$B$1,Colin!$I9791,0)</f>
        <v>0</v>
      </c>
    </row>
    <row r="9792" spans="12:17" x14ac:dyDescent="0.25">
      <c r="L9792" s="38">
        <f>IF(AND(Colin!$G9792=$B$1,Colin!$H9792=$C$3),Colin!$I9792,)</f>
        <v>0</v>
      </c>
      <c r="M9792" s="38">
        <f>IF(AND(Colin!$G9792=$B$1,Colin!$H9792&lt;=$C$3),Colin!$I9792,)</f>
        <v>0</v>
      </c>
      <c r="N9792" s="38">
        <f>IF(AND(Colin!$G9792=$B$2,Colin!$H9792=$C$3),Colin!$I9792,)</f>
        <v>0</v>
      </c>
      <c r="O9792" s="38">
        <f>IF(AND(Colin!$G9792=$B$2,Colin!$H9792&lt;=$C$3),Colin!$I9792,)</f>
        <v>0</v>
      </c>
      <c r="P9792" s="38">
        <f>IF(Colin!$G9792&lt;$B$2,Colin!$I9792,0)</f>
        <v>0</v>
      </c>
      <c r="Q9792" s="38">
        <f>IF(Colin!$G9792&lt;$B$1,Colin!$I9792,0)</f>
        <v>0</v>
      </c>
    </row>
    <row r="9793" spans="12:17" x14ac:dyDescent="0.25">
      <c r="L9793" s="38">
        <f>IF(AND(Colin!$G9793=$B$1,Colin!$H9793=$C$3),Colin!$I9793,)</f>
        <v>0</v>
      </c>
      <c r="M9793" s="38">
        <f>IF(AND(Colin!$G9793=$B$1,Colin!$H9793&lt;=$C$3),Colin!$I9793,)</f>
        <v>0</v>
      </c>
      <c r="N9793" s="38">
        <f>IF(AND(Colin!$G9793=$B$2,Colin!$H9793=$C$3),Colin!$I9793,)</f>
        <v>0</v>
      </c>
      <c r="O9793" s="38">
        <f>IF(AND(Colin!$G9793=$B$2,Colin!$H9793&lt;=$C$3),Colin!$I9793,)</f>
        <v>0</v>
      </c>
      <c r="P9793" s="38">
        <f>IF(Colin!$G9793&lt;$B$2,Colin!$I9793,0)</f>
        <v>0</v>
      </c>
      <c r="Q9793" s="38">
        <f>IF(Colin!$G9793&lt;$B$1,Colin!$I9793,0)</f>
        <v>0</v>
      </c>
    </row>
    <row r="9794" spans="12:17" x14ac:dyDescent="0.25">
      <c r="L9794" s="38">
        <f>IF(AND(Colin!$G9794=$B$1,Colin!$H9794=$C$3),Colin!$I9794,)</f>
        <v>0</v>
      </c>
      <c r="M9794" s="38">
        <f>IF(AND(Colin!$G9794=$B$1,Colin!$H9794&lt;=$C$3),Colin!$I9794,)</f>
        <v>0</v>
      </c>
      <c r="N9794" s="38">
        <f>IF(AND(Colin!$G9794=$B$2,Colin!$H9794=$C$3),Colin!$I9794,)</f>
        <v>0</v>
      </c>
      <c r="O9794" s="38">
        <f>IF(AND(Colin!$G9794=$B$2,Colin!$H9794&lt;=$C$3),Colin!$I9794,)</f>
        <v>0</v>
      </c>
      <c r="P9794" s="38">
        <f>IF(Colin!$G9794&lt;$B$2,Colin!$I9794,0)</f>
        <v>0</v>
      </c>
      <c r="Q9794" s="38">
        <f>IF(Colin!$G9794&lt;$B$1,Colin!$I9794,0)</f>
        <v>0</v>
      </c>
    </row>
    <row r="9795" spans="12:17" x14ac:dyDescent="0.25">
      <c r="L9795" s="38">
        <f>IF(AND(Colin!$G9795=$B$1,Colin!$H9795=$C$3),Colin!$I9795,)</f>
        <v>0</v>
      </c>
      <c r="M9795" s="38">
        <f>IF(AND(Colin!$G9795=$B$1,Colin!$H9795&lt;=$C$3),Colin!$I9795,)</f>
        <v>0</v>
      </c>
      <c r="N9795" s="38">
        <f>IF(AND(Colin!$G9795=$B$2,Colin!$H9795=$C$3),Colin!$I9795,)</f>
        <v>0</v>
      </c>
      <c r="O9795" s="38">
        <f>IF(AND(Colin!$G9795=$B$2,Colin!$H9795&lt;=$C$3),Colin!$I9795,)</f>
        <v>0</v>
      </c>
      <c r="P9795" s="38">
        <f>IF(Colin!$G9795&lt;$B$2,Colin!$I9795,0)</f>
        <v>0</v>
      </c>
      <c r="Q9795" s="38">
        <f>IF(Colin!$G9795&lt;$B$1,Colin!$I9795,0)</f>
        <v>0</v>
      </c>
    </row>
    <row r="9796" spans="12:17" x14ac:dyDescent="0.25">
      <c r="L9796" s="38">
        <f>IF(AND(Colin!$G9796=$B$1,Colin!$H9796=$C$3),Colin!$I9796,)</f>
        <v>0</v>
      </c>
      <c r="M9796" s="38">
        <f>IF(AND(Colin!$G9796=$B$1,Colin!$H9796&lt;=$C$3),Colin!$I9796,)</f>
        <v>0</v>
      </c>
      <c r="N9796" s="38">
        <f>IF(AND(Colin!$G9796=$B$2,Colin!$H9796=$C$3),Colin!$I9796,)</f>
        <v>0</v>
      </c>
      <c r="O9796" s="38">
        <f>IF(AND(Colin!$G9796=$B$2,Colin!$H9796&lt;=$C$3),Colin!$I9796,)</f>
        <v>0</v>
      </c>
      <c r="P9796" s="38">
        <f>IF(Colin!$G9796&lt;$B$2,Colin!$I9796,0)</f>
        <v>0</v>
      </c>
      <c r="Q9796" s="38">
        <f>IF(Colin!$G9796&lt;$B$1,Colin!$I9796,0)</f>
        <v>0</v>
      </c>
    </row>
    <row r="9797" spans="12:17" x14ac:dyDescent="0.25">
      <c r="L9797" s="38">
        <f>IF(AND(Colin!$G9797=$B$1,Colin!$H9797=$C$3),Colin!$I9797,)</f>
        <v>0</v>
      </c>
      <c r="M9797" s="38">
        <f>IF(AND(Colin!$G9797=$B$1,Colin!$H9797&lt;=$C$3),Colin!$I9797,)</f>
        <v>0</v>
      </c>
      <c r="N9797" s="38">
        <f>IF(AND(Colin!$G9797=$B$2,Colin!$H9797=$C$3),Colin!$I9797,)</f>
        <v>0</v>
      </c>
      <c r="O9797" s="38">
        <f>IF(AND(Colin!$G9797=$B$2,Colin!$H9797&lt;=$C$3),Colin!$I9797,)</f>
        <v>0</v>
      </c>
      <c r="P9797" s="38">
        <f>IF(Colin!$G9797&lt;$B$2,Colin!$I9797,0)</f>
        <v>0</v>
      </c>
      <c r="Q9797" s="38">
        <f>IF(Colin!$G9797&lt;$B$1,Colin!$I9797,0)</f>
        <v>0</v>
      </c>
    </row>
    <row r="9798" spans="12:17" x14ac:dyDescent="0.25">
      <c r="L9798" s="38">
        <f>IF(AND(Colin!$G9798=$B$1,Colin!$H9798=$C$3),Colin!$I9798,)</f>
        <v>0</v>
      </c>
      <c r="M9798" s="38">
        <f>IF(AND(Colin!$G9798=$B$1,Colin!$H9798&lt;=$C$3),Colin!$I9798,)</f>
        <v>0</v>
      </c>
      <c r="N9798" s="38">
        <f>IF(AND(Colin!$G9798=$B$2,Colin!$H9798=$C$3),Colin!$I9798,)</f>
        <v>0</v>
      </c>
      <c r="O9798" s="38">
        <f>IF(AND(Colin!$G9798=$B$2,Colin!$H9798&lt;=$C$3),Colin!$I9798,)</f>
        <v>0</v>
      </c>
      <c r="P9798" s="38">
        <f>IF(Colin!$G9798&lt;$B$2,Colin!$I9798,0)</f>
        <v>0</v>
      </c>
      <c r="Q9798" s="38">
        <f>IF(Colin!$G9798&lt;$B$1,Colin!$I9798,0)</f>
        <v>0</v>
      </c>
    </row>
    <row r="9799" spans="12:17" x14ac:dyDescent="0.25">
      <c r="L9799" s="38">
        <f>IF(AND(Colin!$G9799=$B$1,Colin!$H9799=$C$3),Colin!$I9799,)</f>
        <v>0</v>
      </c>
      <c r="M9799" s="38">
        <f>IF(AND(Colin!$G9799=$B$1,Colin!$H9799&lt;=$C$3),Colin!$I9799,)</f>
        <v>0</v>
      </c>
      <c r="N9799" s="38">
        <f>IF(AND(Colin!$G9799=$B$2,Colin!$H9799=$C$3),Colin!$I9799,)</f>
        <v>0</v>
      </c>
      <c r="O9799" s="38">
        <f>IF(AND(Colin!$G9799=$B$2,Colin!$H9799&lt;=$C$3),Colin!$I9799,)</f>
        <v>0</v>
      </c>
      <c r="P9799" s="38">
        <f>IF(Colin!$G9799&lt;$B$2,Colin!$I9799,0)</f>
        <v>0</v>
      </c>
      <c r="Q9799" s="38">
        <f>IF(Colin!$G9799&lt;$B$1,Colin!$I9799,0)</f>
        <v>0</v>
      </c>
    </row>
    <row r="9800" spans="12:17" x14ac:dyDescent="0.25">
      <c r="L9800" s="38">
        <f>IF(AND(Colin!$G9800=$B$1,Colin!$H9800=$C$3),Colin!$I9800,)</f>
        <v>0</v>
      </c>
      <c r="M9800" s="38">
        <f>IF(AND(Colin!$G9800=$B$1,Colin!$H9800&lt;=$C$3),Colin!$I9800,)</f>
        <v>0</v>
      </c>
      <c r="N9800" s="38">
        <f>IF(AND(Colin!$G9800=$B$2,Colin!$H9800=$C$3),Colin!$I9800,)</f>
        <v>0</v>
      </c>
      <c r="O9800" s="38">
        <f>IF(AND(Colin!$G9800=$B$2,Colin!$H9800&lt;=$C$3),Colin!$I9800,)</f>
        <v>0</v>
      </c>
      <c r="P9800" s="38">
        <f>IF(Colin!$G9800&lt;$B$2,Colin!$I9800,0)</f>
        <v>0</v>
      </c>
      <c r="Q9800" s="38">
        <f>IF(Colin!$G9800&lt;$B$1,Colin!$I9800,0)</f>
        <v>0</v>
      </c>
    </row>
    <row r="9801" spans="12:17" x14ac:dyDescent="0.25">
      <c r="L9801" s="38">
        <f>IF(AND(Colin!$G9801=$B$1,Colin!$H9801=$C$3),Colin!$I9801,)</f>
        <v>0</v>
      </c>
      <c r="M9801" s="38">
        <f>IF(AND(Colin!$G9801=$B$1,Colin!$H9801&lt;=$C$3),Colin!$I9801,)</f>
        <v>0</v>
      </c>
      <c r="N9801" s="38">
        <f>IF(AND(Colin!$G9801=$B$2,Colin!$H9801=$C$3),Colin!$I9801,)</f>
        <v>0</v>
      </c>
      <c r="O9801" s="38">
        <f>IF(AND(Colin!$G9801=$B$2,Colin!$H9801&lt;=$C$3),Colin!$I9801,)</f>
        <v>0</v>
      </c>
      <c r="P9801" s="38">
        <f>IF(Colin!$G9801&lt;$B$2,Colin!$I9801,0)</f>
        <v>0</v>
      </c>
      <c r="Q9801" s="38">
        <f>IF(Colin!$G9801&lt;$B$1,Colin!$I9801,0)</f>
        <v>0</v>
      </c>
    </row>
    <row r="9802" spans="12:17" x14ac:dyDescent="0.25">
      <c r="L9802" s="38">
        <f>IF(AND(Colin!$G9802=$B$1,Colin!$H9802=$C$3),Colin!$I9802,)</f>
        <v>0</v>
      </c>
      <c r="M9802" s="38">
        <f>IF(AND(Colin!$G9802=$B$1,Colin!$H9802&lt;=$C$3),Colin!$I9802,)</f>
        <v>0</v>
      </c>
      <c r="N9802" s="38">
        <f>IF(AND(Colin!$G9802=$B$2,Colin!$H9802=$C$3),Colin!$I9802,)</f>
        <v>0</v>
      </c>
      <c r="O9802" s="38">
        <f>IF(AND(Colin!$G9802=$B$2,Colin!$H9802&lt;=$C$3),Colin!$I9802,)</f>
        <v>0</v>
      </c>
      <c r="P9802" s="38">
        <f>IF(Colin!$G9802&lt;$B$2,Colin!$I9802,0)</f>
        <v>0</v>
      </c>
      <c r="Q9802" s="38">
        <f>IF(Colin!$G9802&lt;$B$1,Colin!$I9802,0)</f>
        <v>0</v>
      </c>
    </row>
    <row r="9803" spans="12:17" x14ac:dyDescent="0.25">
      <c r="L9803" s="38">
        <f>IF(AND(Colin!$G9803=$B$1,Colin!$H9803=$C$3),Colin!$I9803,)</f>
        <v>0</v>
      </c>
      <c r="M9803" s="38">
        <f>IF(AND(Colin!$G9803=$B$1,Colin!$H9803&lt;=$C$3),Colin!$I9803,)</f>
        <v>0</v>
      </c>
      <c r="N9803" s="38">
        <f>IF(AND(Colin!$G9803=$B$2,Colin!$H9803=$C$3),Colin!$I9803,)</f>
        <v>0</v>
      </c>
      <c r="O9803" s="38">
        <f>IF(AND(Colin!$G9803=$B$2,Colin!$H9803&lt;=$C$3),Colin!$I9803,)</f>
        <v>0</v>
      </c>
      <c r="P9803" s="38">
        <f>IF(Colin!$G9803&lt;$B$2,Colin!$I9803,0)</f>
        <v>0</v>
      </c>
      <c r="Q9803" s="38">
        <f>IF(Colin!$G9803&lt;$B$1,Colin!$I9803,0)</f>
        <v>0</v>
      </c>
    </row>
    <row r="9804" spans="12:17" x14ac:dyDescent="0.25">
      <c r="L9804" s="38">
        <f>IF(AND(Colin!$G9804=$B$1,Colin!$H9804=$C$3),Colin!$I9804,)</f>
        <v>0</v>
      </c>
      <c r="M9804" s="38">
        <f>IF(AND(Colin!$G9804=$B$1,Colin!$H9804&lt;=$C$3),Colin!$I9804,)</f>
        <v>0</v>
      </c>
      <c r="N9804" s="38">
        <f>IF(AND(Colin!$G9804=$B$2,Colin!$H9804=$C$3),Colin!$I9804,)</f>
        <v>0</v>
      </c>
      <c r="O9804" s="38">
        <f>IF(AND(Colin!$G9804=$B$2,Colin!$H9804&lt;=$C$3),Colin!$I9804,)</f>
        <v>0</v>
      </c>
      <c r="P9804" s="38">
        <f>IF(Colin!$G9804&lt;$B$2,Colin!$I9804,0)</f>
        <v>0</v>
      </c>
      <c r="Q9804" s="38">
        <f>IF(Colin!$G9804&lt;$B$1,Colin!$I9804,0)</f>
        <v>0</v>
      </c>
    </row>
    <row r="9805" spans="12:17" x14ac:dyDescent="0.25">
      <c r="L9805" s="38">
        <f>IF(AND(Colin!$G9805=$B$1,Colin!$H9805=$C$3),Colin!$I9805,)</f>
        <v>0</v>
      </c>
      <c r="M9805" s="38">
        <f>IF(AND(Colin!$G9805=$B$1,Colin!$H9805&lt;=$C$3),Colin!$I9805,)</f>
        <v>0</v>
      </c>
      <c r="N9805" s="38">
        <f>IF(AND(Colin!$G9805=$B$2,Colin!$H9805=$C$3),Colin!$I9805,)</f>
        <v>0</v>
      </c>
      <c r="O9805" s="38">
        <f>IF(AND(Colin!$G9805=$B$2,Colin!$H9805&lt;=$C$3),Colin!$I9805,)</f>
        <v>0</v>
      </c>
      <c r="P9805" s="38">
        <f>IF(Colin!$G9805&lt;$B$2,Colin!$I9805,0)</f>
        <v>0</v>
      </c>
      <c r="Q9805" s="38">
        <f>IF(Colin!$G9805&lt;$B$1,Colin!$I9805,0)</f>
        <v>0</v>
      </c>
    </row>
    <row r="9806" spans="12:17" x14ac:dyDescent="0.25">
      <c r="L9806" s="38">
        <f>IF(AND(Colin!$G9806=$B$1,Colin!$H9806=$C$3),Colin!$I9806,)</f>
        <v>0</v>
      </c>
      <c r="M9806" s="38">
        <f>IF(AND(Colin!$G9806=$B$1,Colin!$H9806&lt;=$C$3),Colin!$I9806,)</f>
        <v>0</v>
      </c>
      <c r="N9806" s="38">
        <f>IF(AND(Colin!$G9806=$B$2,Colin!$H9806=$C$3),Colin!$I9806,)</f>
        <v>0</v>
      </c>
      <c r="O9806" s="38">
        <f>IF(AND(Colin!$G9806=$B$2,Colin!$H9806&lt;=$C$3),Colin!$I9806,)</f>
        <v>0</v>
      </c>
      <c r="P9806" s="38">
        <f>IF(Colin!$G9806&lt;$B$2,Colin!$I9806,0)</f>
        <v>0</v>
      </c>
      <c r="Q9806" s="38">
        <f>IF(Colin!$G9806&lt;$B$1,Colin!$I9806,0)</f>
        <v>0</v>
      </c>
    </row>
    <row r="9807" spans="12:17" x14ac:dyDescent="0.25">
      <c r="L9807" s="38">
        <f>IF(AND(Colin!$G9807=$B$1,Colin!$H9807=$C$3),Colin!$I9807,)</f>
        <v>0</v>
      </c>
      <c r="M9807" s="38">
        <f>IF(AND(Colin!$G9807=$B$1,Colin!$H9807&lt;=$C$3),Colin!$I9807,)</f>
        <v>0</v>
      </c>
      <c r="N9807" s="38">
        <f>IF(AND(Colin!$G9807=$B$2,Colin!$H9807=$C$3),Colin!$I9807,)</f>
        <v>0</v>
      </c>
      <c r="O9807" s="38">
        <f>IF(AND(Colin!$G9807=$B$2,Colin!$H9807&lt;=$C$3),Colin!$I9807,)</f>
        <v>0</v>
      </c>
      <c r="P9807" s="38">
        <f>IF(Colin!$G9807&lt;$B$2,Colin!$I9807,0)</f>
        <v>0</v>
      </c>
      <c r="Q9807" s="38">
        <f>IF(Colin!$G9807&lt;$B$1,Colin!$I9807,0)</f>
        <v>0</v>
      </c>
    </row>
    <row r="9808" spans="12:17" x14ac:dyDescent="0.25">
      <c r="L9808" s="38">
        <f>IF(AND(Colin!$G9808=$B$1,Colin!$H9808=$C$3),Colin!$I9808,)</f>
        <v>0</v>
      </c>
      <c r="M9808" s="38">
        <f>IF(AND(Colin!$G9808=$B$1,Colin!$H9808&lt;=$C$3),Colin!$I9808,)</f>
        <v>0</v>
      </c>
      <c r="N9808" s="38">
        <f>IF(AND(Colin!$G9808=$B$2,Colin!$H9808=$C$3),Colin!$I9808,)</f>
        <v>0</v>
      </c>
      <c r="O9808" s="38">
        <f>IF(AND(Colin!$G9808=$B$2,Colin!$H9808&lt;=$C$3),Colin!$I9808,)</f>
        <v>0</v>
      </c>
      <c r="P9808" s="38">
        <f>IF(Colin!$G9808&lt;$B$2,Colin!$I9808,0)</f>
        <v>0</v>
      </c>
      <c r="Q9808" s="38">
        <f>IF(Colin!$G9808&lt;$B$1,Colin!$I9808,0)</f>
        <v>0</v>
      </c>
    </row>
    <row r="9809" spans="12:17" x14ac:dyDescent="0.25">
      <c r="L9809" s="38">
        <f>IF(AND(Colin!$G9809=$B$1,Colin!$H9809=$C$3),Colin!$I9809,)</f>
        <v>0</v>
      </c>
      <c r="M9809" s="38">
        <f>IF(AND(Colin!$G9809=$B$1,Colin!$H9809&lt;=$C$3),Colin!$I9809,)</f>
        <v>0</v>
      </c>
      <c r="N9809" s="38">
        <f>IF(AND(Colin!$G9809=$B$2,Colin!$H9809=$C$3),Colin!$I9809,)</f>
        <v>0</v>
      </c>
      <c r="O9809" s="38">
        <f>IF(AND(Colin!$G9809=$B$2,Colin!$H9809&lt;=$C$3),Colin!$I9809,)</f>
        <v>0</v>
      </c>
      <c r="P9809" s="38">
        <f>IF(Colin!$G9809&lt;$B$2,Colin!$I9809,0)</f>
        <v>0</v>
      </c>
      <c r="Q9809" s="38">
        <f>IF(Colin!$G9809&lt;$B$1,Colin!$I9809,0)</f>
        <v>0</v>
      </c>
    </row>
    <row r="9810" spans="12:17" x14ac:dyDescent="0.25">
      <c r="L9810" s="38">
        <f>IF(AND(Colin!$G9810=$B$1,Colin!$H9810=$C$3),Colin!$I9810,)</f>
        <v>0</v>
      </c>
      <c r="M9810" s="38">
        <f>IF(AND(Colin!$G9810=$B$1,Colin!$H9810&lt;=$C$3),Colin!$I9810,)</f>
        <v>0</v>
      </c>
      <c r="N9810" s="38">
        <f>IF(AND(Colin!$G9810=$B$2,Colin!$H9810=$C$3),Colin!$I9810,)</f>
        <v>0</v>
      </c>
      <c r="O9810" s="38">
        <f>IF(AND(Colin!$G9810=$B$2,Colin!$H9810&lt;=$C$3),Colin!$I9810,)</f>
        <v>0</v>
      </c>
      <c r="P9810" s="38">
        <f>IF(Colin!$G9810&lt;$B$2,Colin!$I9810,0)</f>
        <v>0</v>
      </c>
      <c r="Q9810" s="38">
        <f>IF(Colin!$G9810&lt;$B$1,Colin!$I9810,0)</f>
        <v>0</v>
      </c>
    </row>
    <row r="9811" spans="12:17" x14ac:dyDescent="0.25">
      <c r="L9811" s="38">
        <f>IF(AND(Colin!$G9811=$B$1,Colin!$H9811=$C$3),Colin!$I9811,)</f>
        <v>0</v>
      </c>
      <c r="M9811" s="38">
        <f>IF(AND(Colin!$G9811=$B$1,Colin!$H9811&lt;=$C$3),Colin!$I9811,)</f>
        <v>0</v>
      </c>
      <c r="N9811" s="38">
        <f>IF(AND(Colin!$G9811=$B$2,Colin!$H9811=$C$3),Colin!$I9811,)</f>
        <v>0</v>
      </c>
      <c r="O9811" s="38">
        <f>IF(AND(Colin!$G9811=$B$2,Colin!$H9811&lt;=$C$3),Colin!$I9811,)</f>
        <v>0</v>
      </c>
      <c r="P9811" s="38">
        <f>IF(Colin!$G9811&lt;$B$2,Colin!$I9811,0)</f>
        <v>0</v>
      </c>
      <c r="Q9811" s="38">
        <f>IF(Colin!$G9811&lt;$B$1,Colin!$I9811,0)</f>
        <v>0</v>
      </c>
    </row>
    <row r="9812" spans="12:17" x14ac:dyDescent="0.25">
      <c r="L9812" s="38">
        <f>IF(AND(Colin!$G9812=$B$1,Colin!$H9812=$C$3),Colin!$I9812,)</f>
        <v>0</v>
      </c>
      <c r="M9812" s="38">
        <f>IF(AND(Colin!$G9812=$B$1,Colin!$H9812&lt;=$C$3),Colin!$I9812,)</f>
        <v>0</v>
      </c>
      <c r="N9812" s="38">
        <f>IF(AND(Colin!$G9812=$B$2,Colin!$H9812=$C$3),Colin!$I9812,)</f>
        <v>0</v>
      </c>
      <c r="O9812" s="38">
        <f>IF(AND(Colin!$G9812=$B$2,Colin!$H9812&lt;=$C$3),Colin!$I9812,)</f>
        <v>0</v>
      </c>
      <c r="P9812" s="38">
        <f>IF(Colin!$G9812&lt;$B$2,Colin!$I9812,0)</f>
        <v>0</v>
      </c>
      <c r="Q9812" s="38">
        <f>IF(Colin!$G9812&lt;$B$1,Colin!$I9812,0)</f>
        <v>0</v>
      </c>
    </row>
    <row r="9813" spans="12:17" x14ac:dyDescent="0.25">
      <c r="L9813" s="38">
        <f>IF(AND(Colin!$G9813=$B$1,Colin!$H9813=$C$3),Colin!$I9813,)</f>
        <v>0</v>
      </c>
      <c r="M9813" s="38">
        <f>IF(AND(Colin!$G9813=$B$1,Colin!$H9813&lt;=$C$3),Colin!$I9813,)</f>
        <v>0</v>
      </c>
      <c r="N9813" s="38">
        <f>IF(AND(Colin!$G9813=$B$2,Colin!$H9813=$C$3),Colin!$I9813,)</f>
        <v>0</v>
      </c>
      <c r="O9813" s="38">
        <f>IF(AND(Colin!$G9813=$B$2,Colin!$H9813&lt;=$C$3),Colin!$I9813,)</f>
        <v>0</v>
      </c>
      <c r="P9813" s="38">
        <f>IF(Colin!$G9813&lt;$B$2,Colin!$I9813,0)</f>
        <v>0</v>
      </c>
      <c r="Q9813" s="38">
        <f>IF(Colin!$G9813&lt;$B$1,Colin!$I9813,0)</f>
        <v>0</v>
      </c>
    </row>
    <row r="9814" spans="12:17" x14ac:dyDescent="0.25">
      <c r="L9814" s="38">
        <f>IF(AND(Colin!$G9814=$B$1,Colin!$H9814=$C$3),Colin!$I9814,)</f>
        <v>0</v>
      </c>
      <c r="M9814" s="38">
        <f>IF(AND(Colin!$G9814=$B$1,Colin!$H9814&lt;=$C$3),Colin!$I9814,)</f>
        <v>0</v>
      </c>
      <c r="N9814" s="38">
        <f>IF(AND(Colin!$G9814=$B$2,Colin!$H9814=$C$3),Colin!$I9814,)</f>
        <v>0</v>
      </c>
      <c r="O9814" s="38">
        <f>IF(AND(Colin!$G9814=$B$2,Colin!$H9814&lt;=$C$3),Colin!$I9814,)</f>
        <v>0</v>
      </c>
      <c r="P9814" s="38">
        <f>IF(Colin!$G9814&lt;$B$2,Colin!$I9814,0)</f>
        <v>0</v>
      </c>
      <c r="Q9814" s="38">
        <f>IF(Colin!$G9814&lt;$B$1,Colin!$I9814,0)</f>
        <v>0</v>
      </c>
    </row>
    <row r="9815" spans="12:17" x14ac:dyDescent="0.25">
      <c r="L9815" s="38">
        <f>IF(AND(Colin!$G9815=$B$1,Colin!$H9815=$C$3),Colin!$I9815,)</f>
        <v>0</v>
      </c>
      <c r="M9815" s="38">
        <f>IF(AND(Colin!$G9815=$B$1,Colin!$H9815&lt;=$C$3),Colin!$I9815,)</f>
        <v>0</v>
      </c>
      <c r="N9815" s="38">
        <f>IF(AND(Colin!$G9815=$B$2,Colin!$H9815=$C$3),Colin!$I9815,)</f>
        <v>0</v>
      </c>
      <c r="O9815" s="38">
        <f>IF(AND(Colin!$G9815=$B$2,Colin!$H9815&lt;=$C$3),Colin!$I9815,)</f>
        <v>0</v>
      </c>
      <c r="P9815" s="38">
        <f>IF(Colin!$G9815&lt;$B$2,Colin!$I9815,0)</f>
        <v>0</v>
      </c>
      <c r="Q9815" s="38">
        <f>IF(Colin!$G9815&lt;$B$1,Colin!$I9815,0)</f>
        <v>0</v>
      </c>
    </row>
    <row r="9816" spans="12:17" x14ac:dyDescent="0.25">
      <c r="L9816" s="38">
        <f>IF(AND(Colin!$G9816=$B$1,Colin!$H9816=$C$3),Colin!$I9816,)</f>
        <v>0</v>
      </c>
      <c r="M9816" s="38">
        <f>IF(AND(Colin!$G9816=$B$1,Colin!$H9816&lt;=$C$3),Colin!$I9816,)</f>
        <v>0</v>
      </c>
      <c r="N9816" s="38">
        <f>IF(AND(Colin!$G9816=$B$2,Colin!$H9816=$C$3),Colin!$I9816,)</f>
        <v>0</v>
      </c>
      <c r="O9816" s="38">
        <f>IF(AND(Colin!$G9816=$B$2,Colin!$H9816&lt;=$C$3),Colin!$I9816,)</f>
        <v>0</v>
      </c>
      <c r="P9816" s="38">
        <f>IF(Colin!$G9816&lt;$B$2,Colin!$I9816,0)</f>
        <v>0</v>
      </c>
      <c r="Q9816" s="38">
        <f>IF(Colin!$G9816&lt;$B$1,Colin!$I9816,0)</f>
        <v>0</v>
      </c>
    </row>
    <row r="9817" spans="12:17" x14ac:dyDescent="0.25">
      <c r="L9817" s="38">
        <f>IF(AND(Colin!$G9817=$B$1,Colin!$H9817=$C$3),Colin!$I9817,)</f>
        <v>0</v>
      </c>
      <c r="M9817" s="38">
        <f>IF(AND(Colin!$G9817=$B$1,Colin!$H9817&lt;=$C$3),Colin!$I9817,)</f>
        <v>0</v>
      </c>
      <c r="N9817" s="38">
        <f>IF(AND(Colin!$G9817=$B$2,Colin!$H9817=$C$3),Colin!$I9817,)</f>
        <v>0</v>
      </c>
      <c r="O9817" s="38">
        <f>IF(AND(Colin!$G9817=$B$2,Colin!$H9817&lt;=$C$3),Colin!$I9817,)</f>
        <v>0</v>
      </c>
      <c r="P9817" s="38">
        <f>IF(Colin!$G9817&lt;$B$2,Colin!$I9817,0)</f>
        <v>0</v>
      </c>
      <c r="Q9817" s="38">
        <f>IF(Colin!$G9817&lt;$B$1,Colin!$I9817,0)</f>
        <v>0</v>
      </c>
    </row>
    <row r="9818" spans="12:17" x14ac:dyDescent="0.25">
      <c r="L9818" s="38">
        <f>IF(AND(Colin!$G9818=$B$1,Colin!$H9818=$C$3),Colin!$I9818,)</f>
        <v>0</v>
      </c>
      <c r="M9818" s="38">
        <f>IF(AND(Colin!$G9818=$B$1,Colin!$H9818&lt;=$C$3),Colin!$I9818,)</f>
        <v>0</v>
      </c>
      <c r="N9818" s="38">
        <f>IF(AND(Colin!$G9818=$B$2,Colin!$H9818=$C$3),Colin!$I9818,)</f>
        <v>0</v>
      </c>
      <c r="O9818" s="38">
        <f>IF(AND(Colin!$G9818=$B$2,Colin!$H9818&lt;=$C$3),Colin!$I9818,)</f>
        <v>0</v>
      </c>
      <c r="P9818" s="38">
        <f>IF(Colin!$G9818&lt;$B$2,Colin!$I9818,0)</f>
        <v>0</v>
      </c>
      <c r="Q9818" s="38">
        <f>IF(Colin!$G9818&lt;$B$1,Colin!$I9818,0)</f>
        <v>0</v>
      </c>
    </row>
    <row r="9819" spans="12:17" x14ac:dyDescent="0.25">
      <c r="L9819" s="38">
        <f>IF(AND(Colin!$G9819=$B$1,Colin!$H9819=$C$3),Colin!$I9819,)</f>
        <v>0</v>
      </c>
      <c r="M9819" s="38">
        <f>IF(AND(Colin!$G9819=$B$1,Colin!$H9819&lt;=$C$3),Colin!$I9819,)</f>
        <v>0</v>
      </c>
      <c r="N9819" s="38">
        <f>IF(AND(Colin!$G9819=$B$2,Colin!$H9819=$C$3),Colin!$I9819,)</f>
        <v>0</v>
      </c>
      <c r="O9819" s="38">
        <f>IF(AND(Colin!$G9819=$B$2,Colin!$H9819&lt;=$C$3),Colin!$I9819,)</f>
        <v>0</v>
      </c>
      <c r="P9819" s="38">
        <f>IF(Colin!$G9819&lt;$B$2,Colin!$I9819,0)</f>
        <v>0</v>
      </c>
      <c r="Q9819" s="38">
        <f>IF(Colin!$G9819&lt;$B$1,Colin!$I9819,0)</f>
        <v>0</v>
      </c>
    </row>
    <row r="9820" spans="12:17" x14ac:dyDescent="0.25">
      <c r="L9820" s="38">
        <f>IF(AND(Colin!$G9820=$B$1,Colin!$H9820=$C$3),Colin!$I9820,)</f>
        <v>0</v>
      </c>
      <c r="M9820" s="38">
        <f>IF(AND(Colin!$G9820=$B$1,Colin!$H9820&lt;=$C$3),Colin!$I9820,)</f>
        <v>0</v>
      </c>
      <c r="N9820" s="38">
        <f>IF(AND(Colin!$G9820=$B$2,Colin!$H9820=$C$3),Colin!$I9820,)</f>
        <v>0</v>
      </c>
      <c r="O9820" s="38">
        <f>IF(AND(Colin!$G9820=$B$2,Colin!$H9820&lt;=$C$3),Colin!$I9820,)</f>
        <v>0</v>
      </c>
      <c r="P9820" s="38">
        <f>IF(Colin!$G9820&lt;$B$2,Colin!$I9820,0)</f>
        <v>0</v>
      </c>
      <c r="Q9820" s="38">
        <f>IF(Colin!$G9820&lt;$B$1,Colin!$I9820,0)</f>
        <v>0</v>
      </c>
    </row>
    <row r="9821" spans="12:17" x14ac:dyDescent="0.25">
      <c r="L9821" s="38">
        <f>IF(AND(Colin!$G9821=$B$1,Colin!$H9821=$C$3),Colin!$I9821,)</f>
        <v>0</v>
      </c>
      <c r="M9821" s="38">
        <f>IF(AND(Colin!$G9821=$B$1,Colin!$H9821&lt;=$C$3),Colin!$I9821,)</f>
        <v>0</v>
      </c>
      <c r="N9821" s="38">
        <f>IF(AND(Colin!$G9821=$B$2,Colin!$H9821=$C$3),Colin!$I9821,)</f>
        <v>0</v>
      </c>
      <c r="O9821" s="38">
        <f>IF(AND(Colin!$G9821=$B$2,Colin!$H9821&lt;=$C$3),Colin!$I9821,)</f>
        <v>0</v>
      </c>
      <c r="P9821" s="38">
        <f>IF(Colin!$G9821&lt;$B$2,Colin!$I9821,0)</f>
        <v>0</v>
      </c>
      <c r="Q9821" s="38">
        <f>IF(Colin!$G9821&lt;$B$1,Colin!$I9821,0)</f>
        <v>0</v>
      </c>
    </row>
    <row r="9822" spans="12:17" x14ac:dyDescent="0.25">
      <c r="L9822" s="38">
        <f>IF(AND(Colin!$G9822=$B$1,Colin!$H9822=$C$3),Colin!$I9822,)</f>
        <v>0</v>
      </c>
      <c r="M9822" s="38">
        <f>IF(AND(Colin!$G9822=$B$1,Colin!$H9822&lt;=$C$3),Colin!$I9822,)</f>
        <v>0</v>
      </c>
      <c r="N9822" s="38">
        <f>IF(AND(Colin!$G9822=$B$2,Colin!$H9822=$C$3),Colin!$I9822,)</f>
        <v>0</v>
      </c>
      <c r="O9822" s="38">
        <f>IF(AND(Colin!$G9822=$B$2,Colin!$H9822&lt;=$C$3),Colin!$I9822,)</f>
        <v>0</v>
      </c>
      <c r="P9822" s="38">
        <f>IF(Colin!$G9822&lt;$B$2,Colin!$I9822,0)</f>
        <v>0</v>
      </c>
      <c r="Q9822" s="38">
        <f>IF(Colin!$G9822&lt;$B$1,Colin!$I9822,0)</f>
        <v>0</v>
      </c>
    </row>
    <row r="9823" spans="12:17" x14ac:dyDescent="0.25">
      <c r="L9823" s="38">
        <f>IF(AND(Colin!$G9823=$B$1,Colin!$H9823=$C$3),Colin!$I9823,)</f>
        <v>0</v>
      </c>
      <c r="M9823" s="38">
        <f>IF(AND(Colin!$G9823=$B$1,Colin!$H9823&lt;=$C$3),Colin!$I9823,)</f>
        <v>0</v>
      </c>
      <c r="N9823" s="38">
        <f>IF(AND(Colin!$G9823=$B$2,Colin!$H9823=$C$3),Colin!$I9823,)</f>
        <v>0</v>
      </c>
      <c r="O9823" s="38">
        <f>IF(AND(Colin!$G9823=$B$2,Colin!$H9823&lt;=$C$3),Colin!$I9823,)</f>
        <v>0</v>
      </c>
      <c r="P9823" s="38">
        <f>IF(Colin!$G9823&lt;$B$2,Colin!$I9823,0)</f>
        <v>0</v>
      </c>
      <c r="Q9823" s="38">
        <f>IF(Colin!$G9823&lt;$B$1,Colin!$I9823,0)</f>
        <v>0</v>
      </c>
    </row>
    <row r="9824" spans="12:17" x14ac:dyDescent="0.25">
      <c r="L9824" s="38">
        <f>IF(AND(Colin!$G9824=$B$1,Colin!$H9824=$C$3),Colin!$I9824,)</f>
        <v>0</v>
      </c>
      <c r="M9824" s="38">
        <f>IF(AND(Colin!$G9824=$B$1,Colin!$H9824&lt;=$C$3),Colin!$I9824,)</f>
        <v>0</v>
      </c>
      <c r="N9824" s="38">
        <f>IF(AND(Colin!$G9824=$B$2,Colin!$H9824=$C$3),Colin!$I9824,)</f>
        <v>0</v>
      </c>
      <c r="O9824" s="38">
        <f>IF(AND(Colin!$G9824=$B$2,Colin!$H9824&lt;=$C$3),Colin!$I9824,)</f>
        <v>0</v>
      </c>
      <c r="P9824" s="38">
        <f>IF(Colin!$G9824&lt;$B$2,Colin!$I9824,0)</f>
        <v>0</v>
      </c>
      <c r="Q9824" s="38">
        <f>IF(Colin!$G9824&lt;$B$1,Colin!$I9824,0)</f>
        <v>0</v>
      </c>
    </row>
    <row r="9825" spans="12:17" x14ac:dyDescent="0.25">
      <c r="L9825" s="38">
        <f>IF(AND(Colin!$G9825=$B$1,Colin!$H9825=$C$3),Colin!$I9825,)</f>
        <v>0</v>
      </c>
      <c r="M9825" s="38">
        <f>IF(AND(Colin!$G9825=$B$1,Colin!$H9825&lt;=$C$3),Colin!$I9825,)</f>
        <v>0</v>
      </c>
      <c r="N9825" s="38">
        <f>IF(AND(Colin!$G9825=$B$2,Colin!$H9825=$C$3),Colin!$I9825,)</f>
        <v>0</v>
      </c>
      <c r="O9825" s="38">
        <f>IF(AND(Colin!$G9825=$B$2,Colin!$H9825&lt;=$C$3),Colin!$I9825,)</f>
        <v>0</v>
      </c>
      <c r="P9825" s="38">
        <f>IF(Colin!$G9825&lt;$B$2,Colin!$I9825,0)</f>
        <v>0</v>
      </c>
      <c r="Q9825" s="38">
        <f>IF(Colin!$G9825&lt;$B$1,Colin!$I9825,0)</f>
        <v>0</v>
      </c>
    </row>
    <row r="9826" spans="12:17" x14ac:dyDescent="0.25">
      <c r="L9826" s="38">
        <f>IF(AND(Colin!$G9826=$B$1,Colin!$H9826=$C$3),Colin!$I9826,)</f>
        <v>0</v>
      </c>
      <c r="M9826" s="38">
        <f>IF(AND(Colin!$G9826=$B$1,Colin!$H9826&lt;=$C$3),Colin!$I9826,)</f>
        <v>0</v>
      </c>
      <c r="N9826" s="38">
        <f>IF(AND(Colin!$G9826=$B$2,Colin!$H9826=$C$3),Colin!$I9826,)</f>
        <v>0</v>
      </c>
      <c r="O9826" s="38">
        <f>IF(AND(Colin!$G9826=$B$2,Colin!$H9826&lt;=$C$3),Colin!$I9826,)</f>
        <v>0</v>
      </c>
      <c r="P9826" s="38">
        <f>IF(Colin!$G9826&lt;$B$2,Colin!$I9826,0)</f>
        <v>0</v>
      </c>
      <c r="Q9826" s="38">
        <f>IF(Colin!$G9826&lt;$B$1,Colin!$I9826,0)</f>
        <v>0</v>
      </c>
    </row>
    <row r="9827" spans="12:17" x14ac:dyDescent="0.25">
      <c r="L9827" s="38">
        <f>IF(AND(Colin!$G9827=$B$1,Colin!$H9827=$C$3),Colin!$I9827,)</f>
        <v>0</v>
      </c>
      <c r="M9827" s="38">
        <f>IF(AND(Colin!$G9827=$B$1,Colin!$H9827&lt;=$C$3),Colin!$I9827,)</f>
        <v>0</v>
      </c>
      <c r="N9827" s="38">
        <f>IF(AND(Colin!$G9827=$B$2,Colin!$H9827=$C$3),Colin!$I9827,)</f>
        <v>0</v>
      </c>
      <c r="O9827" s="38">
        <f>IF(AND(Colin!$G9827=$B$2,Colin!$H9827&lt;=$C$3),Colin!$I9827,)</f>
        <v>0</v>
      </c>
      <c r="P9827" s="38">
        <f>IF(Colin!$G9827&lt;$B$2,Colin!$I9827,0)</f>
        <v>0</v>
      </c>
      <c r="Q9827" s="38">
        <f>IF(Colin!$G9827&lt;$B$1,Colin!$I9827,0)</f>
        <v>0</v>
      </c>
    </row>
    <row r="9828" spans="12:17" x14ac:dyDescent="0.25">
      <c r="L9828" s="38">
        <f>IF(AND(Colin!$G9828=$B$1,Colin!$H9828=$C$3),Colin!$I9828,)</f>
        <v>0</v>
      </c>
      <c r="M9828" s="38">
        <f>IF(AND(Colin!$G9828=$B$1,Colin!$H9828&lt;=$C$3),Colin!$I9828,)</f>
        <v>0</v>
      </c>
      <c r="N9828" s="38">
        <f>IF(AND(Colin!$G9828=$B$2,Colin!$H9828=$C$3),Colin!$I9828,)</f>
        <v>0</v>
      </c>
      <c r="O9828" s="38">
        <f>IF(AND(Colin!$G9828=$B$2,Colin!$H9828&lt;=$C$3),Colin!$I9828,)</f>
        <v>0</v>
      </c>
      <c r="P9828" s="38">
        <f>IF(Colin!$G9828&lt;$B$2,Colin!$I9828,0)</f>
        <v>0</v>
      </c>
      <c r="Q9828" s="38">
        <f>IF(Colin!$G9828&lt;$B$1,Colin!$I9828,0)</f>
        <v>0</v>
      </c>
    </row>
    <row r="9829" spans="12:17" x14ac:dyDescent="0.25">
      <c r="L9829" s="38">
        <f>IF(AND(Colin!$G9829=$B$1,Colin!$H9829=$C$3),Colin!$I9829,)</f>
        <v>0</v>
      </c>
      <c r="M9829" s="38">
        <f>IF(AND(Colin!$G9829=$B$1,Colin!$H9829&lt;=$C$3),Colin!$I9829,)</f>
        <v>0</v>
      </c>
      <c r="N9829" s="38">
        <f>IF(AND(Colin!$G9829=$B$2,Colin!$H9829=$C$3),Colin!$I9829,)</f>
        <v>0</v>
      </c>
      <c r="O9829" s="38">
        <f>IF(AND(Colin!$G9829=$B$2,Colin!$H9829&lt;=$C$3),Colin!$I9829,)</f>
        <v>0</v>
      </c>
      <c r="P9829" s="38">
        <f>IF(Colin!$G9829&lt;$B$2,Colin!$I9829,0)</f>
        <v>0</v>
      </c>
      <c r="Q9829" s="38">
        <f>IF(Colin!$G9829&lt;$B$1,Colin!$I9829,0)</f>
        <v>0</v>
      </c>
    </row>
    <row r="9830" spans="12:17" x14ac:dyDescent="0.25">
      <c r="L9830" s="38">
        <f>IF(AND(Colin!$G9830=$B$1,Colin!$H9830=$C$3),Colin!$I9830,)</f>
        <v>0</v>
      </c>
      <c r="M9830" s="38">
        <f>IF(AND(Colin!$G9830=$B$1,Colin!$H9830&lt;=$C$3),Colin!$I9830,)</f>
        <v>0</v>
      </c>
      <c r="N9830" s="38">
        <f>IF(AND(Colin!$G9830=$B$2,Colin!$H9830=$C$3),Colin!$I9830,)</f>
        <v>0</v>
      </c>
      <c r="O9830" s="38">
        <f>IF(AND(Colin!$G9830=$B$2,Colin!$H9830&lt;=$C$3),Colin!$I9830,)</f>
        <v>0</v>
      </c>
      <c r="P9830" s="38">
        <f>IF(Colin!$G9830&lt;$B$2,Colin!$I9830,0)</f>
        <v>0</v>
      </c>
      <c r="Q9830" s="38">
        <f>IF(Colin!$G9830&lt;$B$1,Colin!$I9830,0)</f>
        <v>0</v>
      </c>
    </row>
    <row r="9831" spans="12:17" x14ac:dyDescent="0.25">
      <c r="L9831" s="38">
        <f>IF(AND(Colin!$G9831=$B$1,Colin!$H9831=$C$3),Colin!$I9831,)</f>
        <v>0</v>
      </c>
      <c r="M9831" s="38">
        <f>IF(AND(Colin!$G9831=$B$1,Colin!$H9831&lt;=$C$3),Colin!$I9831,)</f>
        <v>0</v>
      </c>
      <c r="N9831" s="38">
        <f>IF(AND(Colin!$G9831=$B$2,Colin!$H9831=$C$3),Colin!$I9831,)</f>
        <v>0</v>
      </c>
      <c r="O9831" s="38">
        <f>IF(AND(Colin!$G9831=$B$2,Colin!$H9831&lt;=$C$3),Colin!$I9831,)</f>
        <v>0</v>
      </c>
      <c r="P9831" s="38">
        <f>IF(Colin!$G9831&lt;$B$2,Colin!$I9831,0)</f>
        <v>0</v>
      </c>
      <c r="Q9831" s="38">
        <f>IF(Colin!$G9831&lt;$B$1,Colin!$I9831,0)</f>
        <v>0</v>
      </c>
    </row>
    <row r="9832" spans="12:17" x14ac:dyDescent="0.25">
      <c r="L9832" s="38">
        <f>IF(AND(Colin!$G9832=$B$1,Colin!$H9832=$C$3),Colin!$I9832,)</f>
        <v>0</v>
      </c>
      <c r="M9832" s="38">
        <f>IF(AND(Colin!$G9832=$B$1,Colin!$H9832&lt;=$C$3),Colin!$I9832,)</f>
        <v>0</v>
      </c>
      <c r="N9832" s="38">
        <f>IF(AND(Colin!$G9832=$B$2,Colin!$H9832=$C$3),Colin!$I9832,)</f>
        <v>0</v>
      </c>
      <c r="O9832" s="38">
        <f>IF(AND(Colin!$G9832=$B$2,Colin!$H9832&lt;=$C$3),Colin!$I9832,)</f>
        <v>0</v>
      </c>
      <c r="P9832" s="38">
        <f>IF(Colin!$G9832&lt;$B$2,Colin!$I9832,0)</f>
        <v>0</v>
      </c>
      <c r="Q9832" s="38">
        <f>IF(Colin!$G9832&lt;$B$1,Colin!$I9832,0)</f>
        <v>0</v>
      </c>
    </row>
    <row r="9833" spans="12:17" x14ac:dyDescent="0.25">
      <c r="L9833" s="38">
        <f>IF(AND(Colin!$G9833=$B$1,Colin!$H9833=$C$3),Colin!$I9833,)</f>
        <v>0</v>
      </c>
      <c r="M9833" s="38">
        <f>IF(AND(Colin!$G9833=$B$1,Colin!$H9833&lt;=$C$3),Colin!$I9833,)</f>
        <v>0</v>
      </c>
      <c r="N9833" s="38">
        <f>IF(AND(Colin!$G9833=$B$2,Colin!$H9833=$C$3),Colin!$I9833,)</f>
        <v>0</v>
      </c>
      <c r="O9833" s="38">
        <f>IF(AND(Colin!$G9833=$B$2,Colin!$H9833&lt;=$C$3),Colin!$I9833,)</f>
        <v>0</v>
      </c>
      <c r="P9833" s="38">
        <f>IF(Colin!$G9833&lt;$B$2,Colin!$I9833,0)</f>
        <v>0</v>
      </c>
      <c r="Q9833" s="38">
        <f>IF(Colin!$G9833&lt;$B$1,Colin!$I9833,0)</f>
        <v>0</v>
      </c>
    </row>
    <row r="9834" spans="12:17" x14ac:dyDescent="0.25">
      <c r="L9834" s="38">
        <f>IF(AND(Colin!$G9834=$B$1,Colin!$H9834=$C$3),Colin!$I9834,)</f>
        <v>0</v>
      </c>
      <c r="M9834" s="38">
        <f>IF(AND(Colin!$G9834=$B$1,Colin!$H9834&lt;=$C$3),Colin!$I9834,)</f>
        <v>0</v>
      </c>
      <c r="N9834" s="38">
        <f>IF(AND(Colin!$G9834=$B$2,Colin!$H9834=$C$3),Colin!$I9834,)</f>
        <v>0</v>
      </c>
      <c r="O9834" s="38">
        <f>IF(AND(Colin!$G9834=$B$2,Colin!$H9834&lt;=$C$3),Colin!$I9834,)</f>
        <v>0</v>
      </c>
      <c r="P9834" s="38">
        <f>IF(Colin!$G9834&lt;$B$2,Colin!$I9834,0)</f>
        <v>0</v>
      </c>
      <c r="Q9834" s="38">
        <f>IF(Colin!$G9834&lt;$B$1,Colin!$I9834,0)</f>
        <v>0</v>
      </c>
    </row>
    <row r="9835" spans="12:17" x14ac:dyDescent="0.25">
      <c r="L9835" s="38">
        <f>IF(AND(Colin!$G9835=$B$1,Colin!$H9835=$C$3),Colin!$I9835,)</f>
        <v>0</v>
      </c>
      <c r="M9835" s="38">
        <f>IF(AND(Colin!$G9835=$B$1,Colin!$H9835&lt;=$C$3),Colin!$I9835,)</f>
        <v>0</v>
      </c>
      <c r="N9835" s="38">
        <f>IF(AND(Colin!$G9835=$B$2,Colin!$H9835=$C$3),Colin!$I9835,)</f>
        <v>0</v>
      </c>
      <c r="O9835" s="38">
        <f>IF(AND(Colin!$G9835=$B$2,Colin!$H9835&lt;=$C$3),Colin!$I9835,)</f>
        <v>0</v>
      </c>
      <c r="P9835" s="38">
        <f>IF(Colin!$G9835&lt;$B$2,Colin!$I9835,0)</f>
        <v>0</v>
      </c>
      <c r="Q9835" s="38">
        <f>IF(Colin!$G9835&lt;$B$1,Colin!$I9835,0)</f>
        <v>0</v>
      </c>
    </row>
    <row r="9836" spans="12:17" x14ac:dyDescent="0.25">
      <c r="L9836" s="38">
        <f>IF(AND(Colin!$G9836=$B$1,Colin!$H9836=$C$3),Colin!$I9836,)</f>
        <v>0</v>
      </c>
      <c r="M9836" s="38">
        <f>IF(AND(Colin!$G9836=$B$1,Colin!$H9836&lt;=$C$3),Colin!$I9836,)</f>
        <v>0</v>
      </c>
      <c r="N9836" s="38">
        <f>IF(AND(Colin!$G9836=$B$2,Colin!$H9836=$C$3),Colin!$I9836,)</f>
        <v>0</v>
      </c>
      <c r="O9836" s="38">
        <f>IF(AND(Colin!$G9836=$B$2,Colin!$H9836&lt;=$C$3),Colin!$I9836,)</f>
        <v>0</v>
      </c>
      <c r="P9836" s="38">
        <f>IF(Colin!$G9836&lt;$B$2,Colin!$I9836,0)</f>
        <v>0</v>
      </c>
      <c r="Q9836" s="38">
        <f>IF(Colin!$G9836&lt;$B$1,Colin!$I9836,0)</f>
        <v>0</v>
      </c>
    </row>
    <row r="9837" spans="12:17" x14ac:dyDescent="0.25">
      <c r="L9837" s="38">
        <f>IF(AND(Colin!$G9837=$B$1,Colin!$H9837=$C$3),Colin!$I9837,)</f>
        <v>0</v>
      </c>
      <c r="M9837" s="38">
        <f>IF(AND(Colin!$G9837=$B$1,Colin!$H9837&lt;=$C$3),Colin!$I9837,)</f>
        <v>0</v>
      </c>
      <c r="N9837" s="38">
        <f>IF(AND(Colin!$G9837=$B$2,Colin!$H9837=$C$3),Colin!$I9837,)</f>
        <v>0</v>
      </c>
      <c r="O9837" s="38">
        <f>IF(AND(Colin!$G9837=$B$2,Colin!$H9837&lt;=$C$3),Colin!$I9837,)</f>
        <v>0</v>
      </c>
      <c r="P9837" s="38">
        <f>IF(Colin!$G9837&lt;$B$2,Colin!$I9837,0)</f>
        <v>0</v>
      </c>
      <c r="Q9837" s="38">
        <f>IF(Colin!$G9837&lt;$B$1,Colin!$I9837,0)</f>
        <v>0</v>
      </c>
    </row>
    <row r="9838" spans="12:17" x14ac:dyDescent="0.25">
      <c r="L9838" s="38">
        <f>IF(AND(Colin!$G9838=$B$1,Colin!$H9838=$C$3),Colin!$I9838,)</f>
        <v>0</v>
      </c>
      <c r="M9838" s="38">
        <f>IF(AND(Colin!$G9838=$B$1,Colin!$H9838&lt;=$C$3),Colin!$I9838,)</f>
        <v>0</v>
      </c>
      <c r="N9838" s="38">
        <f>IF(AND(Colin!$G9838=$B$2,Colin!$H9838=$C$3),Colin!$I9838,)</f>
        <v>0</v>
      </c>
      <c r="O9838" s="38">
        <f>IF(AND(Colin!$G9838=$B$2,Colin!$H9838&lt;=$C$3),Colin!$I9838,)</f>
        <v>0</v>
      </c>
      <c r="P9838" s="38">
        <f>IF(Colin!$G9838&lt;$B$2,Colin!$I9838,0)</f>
        <v>0</v>
      </c>
      <c r="Q9838" s="38">
        <f>IF(Colin!$G9838&lt;$B$1,Colin!$I9838,0)</f>
        <v>0</v>
      </c>
    </row>
    <row r="9839" spans="12:17" x14ac:dyDescent="0.25">
      <c r="L9839" s="38">
        <f>IF(AND(Colin!$G9839=$B$1,Colin!$H9839=$C$3),Colin!$I9839,)</f>
        <v>0</v>
      </c>
      <c r="M9839" s="38">
        <f>IF(AND(Colin!$G9839=$B$1,Colin!$H9839&lt;=$C$3),Colin!$I9839,)</f>
        <v>0</v>
      </c>
      <c r="N9839" s="38">
        <f>IF(AND(Colin!$G9839=$B$2,Colin!$H9839=$C$3),Colin!$I9839,)</f>
        <v>0</v>
      </c>
      <c r="O9839" s="38">
        <f>IF(AND(Colin!$G9839=$B$2,Colin!$H9839&lt;=$C$3),Colin!$I9839,)</f>
        <v>0</v>
      </c>
      <c r="P9839" s="38">
        <f>IF(Colin!$G9839&lt;$B$2,Colin!$I9839,0)</f>
        <v>0</v>
      </c>
      <c r="Q9839" s="38">
        <f>IF(Colin!$G9839&lt;$B$1,Colin!$I9839,0)</f>
        <v>0</v>
      </c>
    </row>
    <row r="9840" spans="12:17" x14ac:dyDescent="0.25">
      <c r="L9840" s="38">
        <f>IF(AND(Colin!$G9840=$B$1,Colin!$H9840=$C$3),Colin!$I9840,)</f>
        <v>0</v>
      </c>
      <c r="M9840" s="38">
        <f>IF(AND(Colin!$G9840=$B$1,Colin!$H9840&lt;=$C$3),Colin!$I9840,)</f>
        <v>0</v>
      </c>
      <c r="N9840" s="38">
        <f>IF(AND(Colin!$G9840=$B$2,Colin!$H9840=$C$3),Colin!$I9840,)</f>
        <v>0</v>
      </c>
      <c r="O9840" s="38">
        <f>IF(AND(Colin!$G9840=$B$2,Colin!$H9840&lt;=$C$3),Colin!$I9840,)</f>
        <v>0</v>
      </c>
      <c r="P9840" s="38">
        <f>IF(Colin!$G9840&lt;$B$2,Colin!$I9840,0)</f>
        <v>0</v>
      </c>
      <c r="Q9840" s="38">
        <f>IF(Colin!$G9840&lt;$B$1,Colin!$I9840,0)</f>
        <v>0</v>
      </c>
    </row>
    <row r="9841" spans="12:17" x14ac:dyDescent="0.25">
      <c r="L9841" s="38">
        <f>IF(AND(Colin!$G9841=$B$1,Colin!$H9841=$C$3),Colin!$I9841,)</f>
        <v>0</v>
      </c>
      <c r="M9841" s="38">
        <f>IF(AND(Colin!$G9841=$B$1,Colin!$H9841&lt;=$C$3),Colin!$I9841,)</f>
        <v>0</v>
      </c>
      <c r="N9841" s="38">
        <f>IF(AND(Colin!$G9841=$B$2,Colin!$H9841=$C$3),Colin!$I9841,)</f>
        <v>0</v>
      </c>
      <c r="O9841" s="38">
        <f>IF(AND(Colin!$G9841=$B$2,Colin!$H9841&lt;=$C$3),Colin!$I9841,)</f>
        <v>0</v>
      </c>
      <c r="P9841" s="38">
        <f>IF(Colin!$G9841&lt;$B$2,Colin!$I9841,0)</f>
        <v>0</v>
      </c>
      <c r="Q9841" s="38">
        <f>IF(Colin!$G9841&lt;$B$1,Colin!$I9841,0)</f>
        <v>0</v>
      </c>
    </row>
    <row r="9842" spans="12:17" x14ac:dyDescent="0.25">
      <c r="L9842" s="38">
        <f>IF(AND(Colin!$G9842=$B$1,Colin!$H9842=$C$3),Colin!$I9842,)</f>
        <v>0</v>
      </c>
      <c r="M9842" s="38">
        <f>IF(AND(Colin!$G9842=$B$1,Colin!$H9842&lt;=$C$3),Colin!$I9842,)</f>
        <v>0</v>
      </c>
      <c r="N9842" s="38">
        <f>IF(AND(Colin!$G9842=$B$2,Colin!$H9842=$C$3),Colin!$I9842,)</f>
        <v>0</v>
      </c>
      <c r="O9842" s="38">
        <f>IF(AND(Colin!$G9842=$B$2,Colin!$H9842&lt;=$C$3),Colin!$I9842,)</f>
        <v>0</v>
      </c>
      <c r="P9842" s="38">
        <f>IF(Colin!$G9842&lt;$B$2,Colin!$I9842,0)</f>
        <v>0</v>
      </c>
      <c r="Q9842" s="38">
        <f>IF(Colin!$G9842&lt;$B$1,Colin!$I9842,0)</f>
        <v>0</v>
      </c>
    </row>
    <row r="9843" spans="12:17" x14ac:dyDescent="0.25">
      <c r="L9843" s="38">
        <f>IF(AND(Colin!$G9843=$B$1,Colin!$H9843=$C$3),Colin!$I9843,)</f>
        <v>0</v>
      </c>
      <c r="M9843" s="38">
        <f>IF(AND(Colin!$G9843=$B$1,Colin!$H9843&lt;=$C$3),Colin!$I9843,)</f>
        <v>0</v>
      </c>
      <c r="N9843" s="38">
        <f>IF(AND(Colin!$G9843=$B$2,Colin!$H9843=$C$3),Colin!$I9843,)</f>
        <v>0</v>
      </c>
      <c r="O9843" s="38">
        <f>IF(AND(Colin!$G9843=$B$2,Colin!$H9843&lt;=$C$3),Colin!$I9843,)</f>
        <v>0</v>
      </c>
      <c r="P9843" s="38">
        <f>IF(Colin!$G9843&lt;$B$2,Colin!$I9843,0)</f>
        <v>0</v>
      </c>
      <c r="Q9843" s="38">
        <f>IF(Colin!$G9843&lt;$B$1,Colin!$I9843,0)</f>
        <v>0</v>
      </c>
    </row>
    <row r="9844" spans="12:17" x14ac:dyDescent="0.25">
      <c r="L9844" s="38">
        <f>IF(AND(Colin!$G9844=$B$1,Colin!$H9844=$C$3),Colin!$I9844,)</f>
        <v>0</v>
      </c>
      <c r="M9844" s="38">
        <f>IF(AND(Colin!$G9844=$B$1,Colin!$H9844&lt;=$C$3),Colin!$I9844,)</f>
        <v>0</v>
      </c>
      <c r="N9844" s="38">
        <f>IF(AND(Colin!$G9844=$B$2,Colin!$H9844=$C$3),Colin!$I9844,)</f>
        <v>0</v>
      </c>
      <c r="O9844" s="38">
        <f>IF(AND(Colin!$G9844=$B$2,Colin!$H9844&lt;=$C$3),Colin!$I9844,)</f>
        <v>0</v>
      </c>
      <c r="P9844" s="38">
        <f>IF(Colin!$G9844&lt;$B$2,Colin!$I9844,0)</f>
        <v>0</v>
      </c>
      <c r="Q9844" s="38">
        <f>IF(Colin!$G9844&lt;$B$1,Colin!$I9844,0)</f>
        <v>0</v>
      </c>
    </row>
    <row r="9845" spans="12:17" x14ac:dyDescent="0.25">
      <c r="L9845" s="38">
        <f>IF(AND(Colin!$G9845=$B$1,Colin!$H9845=$C$3),Colin!$I9845,)</f>
        <v>0</v>
      </c>
      <c r="M9845" s="38">
        <f>IF(AND(Colin!$G9845=$B$1,Colin!$H9845&lt;=$C$3),Colin!$I9845,)</f>
        <v>0</v>
      </c>
      <c r="N9845" s="38">
        <f>IF(AND(Colin!$G9845=$B$2,Colin!$H9845=$C$3),Colin!$I9845,)</f>
        <v>0</v>
      </c>
      <c r="O9845" s="38">
        <f>IF(AND(Colin!$G9845=$B$2,Colin!$H9845&lt;=$C$3),Colin!$I9845,)</f>
        <v>0</v>
      </c>
      <c r="P9845" s="38">
        <f>IF(Colin!$G9845&lt;$B$2,Colin!$I9845,0)</f>
        <v>0</v>
      </c>
      <c r="Q9845" s="38">
        <f>IF(Colin!$G9845&lt;$B$1,Colin!$I9845,0)</f>
        <v>0</v>
      </c>
    </row>
    <row r="9846" spans="12:17" x14ac:dyDescent="0.25">
      <c r="L9846" s="38">
        <f>IF(AND(Colin!$G9846=$B$1,Colin!$H9846=$C$3),Colin!$I9846,)</f>
        <v>0</v>
      </c>
      <c r="M9846" s="38">
        <f>IF(AND(Colin!$G9846=$B$1,Colin!$H9846&lt;=$C$3),Colin!$I9846,)</f>
        <v>0</v>
      </c>
      <c r="N9846" s="38">
        <f>IF(AND(Colin!$G9846=$B$2,Colin!$H9846=$C$3),Colin!$I9846,)</f>
        <v>0</v>
      </c>
      <c r="O9846" s="38">
        <f>IF(AND(Colin!$G9846=$B$2,Colin!$H9846&lt;=$C$3),Colin!$I9846,)</f>
        <v>0</v>
      </c>
      <c r="P9846" s="38">
        <f>IF(Colin!$G9846&lt;$B$2,Colin!$I9846,0)</f>
        <v>0</v>
      </c>
      <c r="Q9846" s="38">
        <f>IF(Colin!$G9846&lt;$B$1,Colin!$I9846,0)</f>
        <v>0</v>
      </c>
    </row>
    <row r="9847" spans="12:17" x14ac:dyDescent="0.25">
      <c r="L9847" s="38">
        <f>IF(AND(Colin!$G9847=$B$1,Colin!$H9847=$C$3),Colin!$I9847,)</f>
        <v>0</v>
      </c>
      <c r="M9847" s="38">
        <f>IF(AND(Colin!$G9847=$B$1,Colin!$H9847&lt;=$C$3),Colin!$I9847,)</f>
        <v>0</v>
      </c>
      <c r="N9847" s="38">
        <f>IF(AND(Colin!$G9847=$B$2,Colin!$H9847=$C$3),Colin!$I9847,)</f>
        <v>0</v>
      </c>
      <c r="O9847" s="38">
        <f>IF(AND(Colin!$G9847=$B$2,Colin!$H9847&lt;=$C$3),Colin!$I9847,)</f>
        <v>0</v>
      </c>
      <c r="P9847" s="38">
        <f>IF(Colin!$G9847&lt;$B$2,Colin!$I9847,0)</f>
        <v>0</v>
      </c>
      <c r="Q9847" s="38">
        <f>IF(Colin!$G9847&lt;$B$1,Colin!$I9847,0)</f>
        <v>0</v>
      </c>
    </row>
    <row r="9848" spans="12:17" x14ac:dyDescent="0.25">
      <c r="L9848" s="38">
        <f>IF(AND(Colin!$G9848=$B$1,Colin!$H9848=$C$3),Colin!$I9848,)</f>
        <v>0</v>
      </c>
      <c r="M9848" s="38">
        <f>IF(AND(Colin!$G9848=$B$1,Colin!$H9848&lt;=$C$3),Colin!$I9848,)</f>
        <v>0</v>
      </c>
      <c r="N9848" s="38">
        <f>IF(AND(Colin!$G9848=$B$2,Colin!$H9848=$C$3),Colin!$I9848,)</f>
        <v>0</v>
      </c>
      <c r="O9848" s="38">
        <f>IF(AND(Colin!$G9848=$B$2,Colin!$H9848&lt;=$C$3),Colin!$I9848,)</f>
        <v>0</v>
      </c>
      <c r="P9848" s="38">
        <f>IF(Colin!$G9848&lt;$B$2,Colin!$I9848,0)</f>
        <v>0</v>
      </c>
      <c r="Q9848" s="38">
        <f>IF(Colin!$G9848&lt;$B$1,Colin!$I9848,0)</f>
        <v>0</v>
      </c>
    </row>
    <row r="9849" spans="12:17" x14ac:dyDescent="0.25">
      <c r="L9849" s="38">
        <f>IF(AND(Colin!$G9849=$B$1,Colin!$H9849=$C$3),Colin!$I9849,)</f>
        <v>0</v>
      </c>
      <c r="M9849" s="38">
        <f>IF(AND(Colin!$G9849=$B$1,Colin!$H9849&lt;=$C$3),Colin!$I9849,)</f>
        <v>0</v>
      </c>
      <c r="N9849" s="38">
        <f>IF(AND(Colin!$G9849=$B$2,Colin!$H9849=$C$3),Colin!$I9849,)</f>
        <v>0</v>
      </c>
      <c r="O9849" s="38">
        <f>IF(AND(Colin!$G9849=$B$2,Colin!$H9849&lt;=$C$3),Colin!$I9849,)</f>
        <v>0</v>
      </c>
      <c r="P9849" s="38">
        <f>IF(Colin!$G9849&lt;$B$2,Colin!$I9849,0)</f>
        <v>0</v>
      </c>
      <c r="Q9849" s="38">
        <f>IF(Colin!$G9849&lt;$B$1,Colin!$I9849,0)</f>
        <v>0</v>
      </c>
    </row>
    <row r="9850" spans="12:17" x14ac:dyDescent="0.25">
      <c r="L9850" s="38">
        <f>IF(AND(Colin!$G9850=$B$1,Colin!$H9850=$C$3),Colin!$I9850,)</f>
        <v>0</v>
      </c>
      <c r="M9850" s="38">
        <f>IF(AND(Colin!$G9850=$B$1,Colin!$H9850&lt;=$C$3),Colin!$I9850,)</f>
        <v>0</v>
      </c>
      <c r="N9850" s="38">
        <f>IF(AND(Colin!$G9850=$B$2,Colin!$H9850=$C$3),Colin!$I9850,)</f>
        <v>0</v>
      </c>
      <c r="O9850" s="38">
        <f>IF(AND(Colin!$G9850=$B$2,Colin!$H9850&lt;=$C$3),Colin!$I9850,)</f>
        <v>0</v>
      </c>
      <c r="P9850" s="38">
        <f>IF(Colin!$G9850&lt;$B$2,Colin!$I9850,0)</f>
        <v>0</v>
      </c>
      <c r="Q9850" s="38">
        <f>IF(Colin!$G9850&lt;$B$1,Colin!$I9850,0)</f>
        <v>0</v>
      </c>
    </row>
    <row r="9851" spans="12:17" x14ac:dyDescent="0.25">
      <c r="L9851" s="38">
        <f>IF(AND(Colin!$G9851=$B$1,Colin!$H9851=$C$3),Colin!$I9851,)</f>
        <v>0</v>
      </c>
      <c r="M9851" s="38">
        <f>IF(AND(Colin!$G9851=$B$1,Colin!$H9851&lt;=$C$3),Colin!$I9851,)</f>
        <v>0</v>
      </c>
      <c r="N9851" s="38">
        <f>IF(AND(Colin!$G9851=$B$2,Colin!$H9851=$C$3),Colin!$I9851,)</f>
        <v>0</v>
      </c>
      <c r="O9851" s="38">
        <f>IF(AND(Colin!$G9851=$B$2,Colin!$H9851&lt;=$C$3),Colin!$I9851,)</f>
        <v>0</v>
      </c>
      <c r="P9851" s="38">
        <f>IF(Colin!$G9851&lt;$B$2,Colin!$I9851,0)</f>
        <v>0</v>
      </c>
      <c r="Q9851" s="38">
        <f>IF(Colin!$G9851&lt;$B$1,Colin!$I9851,0)</f>
        <v>0</v>
      </c>
    </row>
    <row r="9852" spans="12:17" x14ac:dyDescent="0.25">
      <c r="L9852" s="38">
        <f>IF(AND(Colin!$G9852=$B$1,Colin!$H9852=$C$3),Colin!$I9852,)</f>
        <v>0</v>
      </c>
      <c r="M9852" s="38">
        <f>IF(AND(Colin!$G9852=$B$1,Colin!$H9852&lt;=$C$3),Colin!$I9852,)</f>
        <v>0</v>
      </c>
      <c r="N9852" s="38">
        <f>IF(AND(Colin!$G9852=$B$2,Colin!$H9852=$C$3),Colin!$I9852,)</f>
        <v>0</v>
      </c>
      <c r="O9852" s="38">
        <f>IF(AND(Colin!$G9852=$B$2,Colin!$H9852&lt;=$C$3),Colin!$I9852,)</f>
        <v>0</v>
      </c>
      <c r="P9852" s="38">
        <f>IF(Colin!$G9852&lt;$B$2,Colin!$I9852,0)</f>
        <v>0</v>
      </c>
      <c r="Q9852" s="38">
        <f>IF(Colin!$G9852&lt;$B$1,Colin!$I9852,0)</f>
        <v>0</v>
      </c>
    </row>
    <row r="9853" spans="12:17" x14ac:dyDescent="0.25">
      <c r="L9853" s="38">
        <f>IF(AND(Colin!$G9853=$B$1,Colin!$H9853=$C$3),Colin!$I9853,)</f>
        <v>0</v>
      </c>
      <c r="M9853" s="38">
        <f>IF(AND(Colin!$G9853=$B$1,Colin!$H9853&lt;=$C$3),Colin!$I9853,)</f>
        <v>0</v>
      </c>
      <c r="N9853" s="38">
        <f>IF(AND(Colin!$G9853=$B$2,Colin!$H9853=$C$3),Colin!$I9853,)</f>
        <v>0</v>
      </c>
      <c r="O9853" s="38">
        <f>IF(AND(Colin!$G9853=$B$2,Colin!$H9853&lt;=$C$3),Colin!$I9853,)</f>
        <v>0</v>
      </c>
      <c r="P9853" s="38">
        <f>IF(Colin!$G9853&lt;$B$2,Colin!$I9853,0)</f>
        <v>0</v>
      </c>
      <c r="Q9853" s="38">
        <f>IF(Colin!$G9853&lt;$B$1,Colin!$I9853,0)</f>
        <v>0</v>
      </c>
    </row>
    <row r="9854" spans="12:17" x14ac:dyDescent="0.25">
      <c r="L9854" s="38">
        <f>IF(AND(Colin!$G9854=$B$1,Colin!$H9854=$C$3),Colin!$I9854,)</f>
        <v>0</v>
      </c>
      <c r="M9854" s="38">
        <f>IF(AND(Colin!$G9854=$B$1,Colin!$H9854&lt;=$C$3),Colin!$I9854,)</f>
        <v>0</v>
      </c>
      <c r="N9854" s="38">
        <f>IF(AND(Colin!$G9854=$B$2,Colin!$H9854=$C$3),Colin!$I9854,)</f>
        <v>0</v>
      </c>
      <c r="O9854" s="38">
        <f>IF(AND(Colin!$G9854=$B$2,Colin!$H9854&lt;=$C$3),Colin!$I9854,)</f>
        <v>0</v>
      </c>
      <c r="P9854" s="38">
        <f>IF(Colin!$G9854&lt;$B$2,Colin!$I9854,0)</f>
        <v>0</v>
      </c>
      <c r="Q9854" s="38">
        <f>IF(Colin!$G9854&lt;$B$1,Colin!$I9854,0)</f>
        <v>0</v>
      </c>
    </row>
    <row r="9855" spans="12:17" x14ac:dyDescent="0.25">
      <c r="L9855" s="38">
        <f>IF(AND(Colin!$G9855=$B$1,Colin!$H9855=$C$3),Colin!$I9855,)</f>
        <v>0</v>
      </c>
      <c r="M9855" s="38">
        <f>IF(AND(Colin!$G9855=$B$1,Colin!$H9855&lt;=$C$3),Colin!$I9855,)</f>
        <v>0</v>
      </c>
      <c r="N9855" s="38">
        <f>IF(AND(Colin!$G9855=$B$2,Colin!$H9855=$C$3),Colin!$I9855,)</f>
        <v>0</v>
      </c>
      <c r="O9855" s="38">
        <f>IF(AND(Colin!$G9855=$B$2,Colin!$H9855&lt;=$C$3),Colin!$I9855,)</f>
        <v>0</v>
      </c>
      <c r="P9855" s="38">
        <f>IF(Colin!$G9855&lt;$B$2,Colin!$I9855,0)</f>
        <v>0</v>
      </c>
      <c r="Q9855" s="38">
        <f>IF(Colin!$G9855&lt;$B$1,Colin!$I9855,0)</f>
        <v>0</v>
      </c>
    </row>
    <row r="9856" spans="12:17" x14ac:dyDescent="0.25">
      <c r="L9856" s="38">
        <f>IF(AND(Colin!$G9856=$B$1,Colin!$H9856=$C$3),Colin!$I9856,)</f>
        <v>0</v>
      </c>
      <c r="M9856" s="38">
        <f>IF(AND(Colin!$G9856=$B$1,Colin!$H9856&lt;=$C$3),Colin!$I9856,)</f>
        <v>0</v>
      </c>
      <c r="N9856" s="38">
        <f>IF(AND(Colin!$G9856=$B$2,Colin!$H9856=$C$3),Colin!$I9856,)</f>
        <v>0</v>
      </c>
      <c r="O9856" s="38">
        <f>IF(AND(Colin!$G9856=$B$2,Colin!$H9856&lt;=$C$3),Colin!$I9856,)</f>
        <v>0</v>
      </c>
      <c r="P9856" s="38">
        <f>IF(Colin!$G9856&lt;$B$2,Colin!$I9856,0)</f>
        <v>0</v>
      </c>
      <c r="Q9856" s="38">
        <f>IF(Colin!$G9856&lt;$B$1,Colin!$I9856,0)</f>
        <v>0</v>
      </c>
    </row>
    <row r="9857" spans="12:17" x14ac:dyDescent="0.25">
      <c r="L9857" s="38">
        <f>IF(AND(Colin!$G9857=$B$1,Colin!$H9857=$C$3),Colin!$I9857,)</f>
        <v>0</v>
      </c>
      <c r="M9857" s="38">
        <f>IF(AND(Colin!$G9857=$B$1,Colin!$H9857&lt;=$C$3),Colin!$I9857,)</f>
        <v>0</v>
      </c>
      <c r="N9857" s="38">
        <f>IF(AND(Colin!$G9857=$B$2,Colin!$H9857=$C$3),Colin!$I9857,)</f>
        <v>0</v>
      </c>
      <c r="O9857" s="38">
        <f>IF(AND(Colin!$G9857=$B$2,Colin!$H9857&lt;=$C$3),Colin!$I9857,)</f>
        <v>0</v>
      </c>
      <c r="P9857" s="38">
        <f>IF(Colin!$G9857&lt;$B$2,Colin!$I9857,0)</f>
        <v>0</v>
      </c>
      <c r="Q9857" s="38">
        <f>IF(Colin!$G9857&lt;$B$1,Colin!$I9857,0)</f>
        <v>0</v>
      </c>
    </row>
    <row r="9858" spans="12:17" x14ac:dyDescent="0.25">
      <c r="L9858" s="38">
        <f>IF(AND(Colin!$G9858=$B$1,Colin!$H9858=$C$3),Colin!$I9858,)</f>
        <v>0</v>
      </c>
      <c r="M9858" s="38">
        <f>IF(AND(Colin!$G9858=$B$1,Colin!$H9858&lt;=$C$3),Colin!$I9858,)</f>
        <v>0</v>
      </c>
      <c r="N9858" s="38">
        <f>IF(AND(Colin!$G9858=$B$2,Colin!$H9858=$C$3),Colin!$I9858,)</f>
        <v>0</v>
      </c>
      <c r="O9858" s="38">
        <f>IF(AND(Colin!$G9858=$B$2,Colin!$H9858&lt;=$C$3),Colin!$I9858,)</f>
        <v>0</v>
      </c>
      <c r="P9858" s="38">
        <f>IF(Colin!$G9858&lt;$B$2,Colin!$I9858,0)</f>
        <v>0</v>
      </c>
      <c r="Q9858" s="38">
        <f>IF(Colin!$G9858&lt;$B$1,Colin!$I9858,0)</f>
        <v>0</v>
      </c>
    </row>
    <row r="9859" spans="12:17" x14ac:dyDescent="0.25">
      <c r="L9859" s="38">
        <f>IF(AND(Colin!$G9859=$B$1,Colin!$H9859=$C$3),Colin!$I9859,)</f>
        <v>0</v>
      </c>
      <c r="M9859" s="38">
        <f>IF(AND(Colin!$G9859=$B$1,Colin!$H9859&lt;=$C$3),Colin!$I9859,)</f>
        <v>0</v>
      </c>
      <c r="N9859" s="38">
        <f>IF(AND(Colin!$G9859=$B$2,Colin!$H9859=$C$3),Colin!$I9859,)</f>
        <v>0</v>
      </c>
      <c r="O9859" s="38">
        <f>IF(AND(Colin!$G9859=$B$2,Colin!$H9859&lt;=$C$3),Colin!$I9859,)</f>
        <v>0</v>
      </c>
      <c r="P9859" s="38">
        <f>IF(Colin!$G9859&lt;$B$2,Colin!$I9859,0)</f>
        <v>0</v>
      </c>
      <c r="Q9859" s="38">
        <f>IF(Colin!$G9859&lt;$B$1,Colin!$I9859,0)</f>
        <v>0</v>
      </c>
    </row>
    <row r="9860" spans="12:17" x14ac:dyDescent="0.25">
      <c r="L9860" s="38">
        <f>IF(AND(Colin!$G9860=$B$1,Colin!$H9860=$C$3),Colin!$I9860,)</f>
        <v>0</v>
      </c>
      <c r="M9860" s="38">
        <f>IF(AND(Colin!$G9860=$B$1,Colin!$H9860&lt;=$C$3),Colin!$I9860,)</f>
        <v>0</v>
      </c>
      <c r="N9860" s="38">
        <f>IF(AND(Colin!$G9860=$B$2,Colin!$H9860=$C$3),Colin!$I9860,)</f>
        <v>0</v>
      </c>
      <c r="O9860" s="38">
        <f>IF(AND(Colin!$G9860=$B$2,Colin!$H9860&lt;=$C$3),Colin!$I9860,)</f>
        <v>0</v>
      </c>
      <c r="P9860" s="38">
        <f>IF(Colin!$G9860&lt;$B$2,Colin!$I9860,0)</f>
        <v>0</v>
      </c>
      <c r="Q9860" s="38">
        <f>IF(Colin!$G9860&lt;$B$1,Colin!$I9860,0)</f>
        <v>0</v>
      </c>
    </row>
    <row r="9861" spans="12:17" x14ac:dyDescent="0.25">
      <c r="L9861" s="38">
        <f>IF(AND(Colin!$G9861=$B$1,Colin!$H9861=$C$3),Colin!$I9861,)</f>
        <v>0</v>
      </c>
      <c r="M9861" s="38">
        <f>IF(AND(Colin!$G9861=$B$1,Colin!$H9861&lt;=$C$3),Colin!$I9861,)</f>
        <v>0</v>
      </c>
      <c r="N9861" s="38">
        <f>IF(AND(Colin!$G9861=$B$2,Colin!$H9861=$C$3),Colin!$I9861,)</f>
        <v>0</v>
      </c>
      <c r="O9861" s="38">
        <f>IF(AND(Colin!$G9861=$B$2,Colin!$H9861&lt;=$C$3),Colin!$I9861,)</f>
        <v>0</v>
      </c>
      <c r="P9861" s="38">
        <f>IF(Colin!$G9861&lt;$B$2,Colin!$I9861,0)</f>
        <v>0</v>
      </c>
      <c r="Q9861" s="38">
        <f>IF(Colin!$G9861&lt;$B$1,Colin!$I9861,0)</f>
        <v>0</v>
      </c>
    </row>
    <row r="9862" spans="12:17" x14ac:dyDescent="0.25">
      <c r="L9862" s="38">
        <f>IF(AND(Colin!$G9862=$B$1,Colin!$H9862=$C$3),Colin!$I9862,)</f>
        <v>0</v>
      </c>
      <c r="M9862" s="38">
        <f>IF(AND(Colin!$G9862=$B$1,Colin!$H9862&lt;=$C$3),Colin!$I9862,)</f>
        <v>0</v>
      </c>
      <c r="N9862" s="38">
        <f>IF(AND(Colin!$G9862=$B$2,Colin!$H9862=$C$3),Colin!$I9862,)</f>
        <v>0</v>
      </c>
      <c r="O9862" s="38">
        <f>IF(AND(Colin!$G9862=$B$2,Colin!$H9862&lt;=$C$3),Colin!$I9862,)</f>
        <v>0</v>
      </c>
      <c r="P9862" s="38">
        <f>IF(Colin!$G9862&lt;$B$2,Colin!$I9862,0)</f>
        <v>0</v>
      </c>
      <c r="Q9862" s="38">
        <f>IF(Colin!$G9862&lt;$B$1,Colin!$I9862,0)</f>
        <v>0</v>
      </c>
    </row>
    <row r="9863" spans="12:17" x14ac:dyDescent="0.25">
      <c r="L9863" s="38">
        <f>IF(AND(Colin!$G9863=$B$1,Colin!$H9863=$C$3),Colin!$I9863,)</f>
        <v>0</v>
      </c>
      <c r="M9863" s="38">
        <f>IF(AND(Colin!$G9863=$B$1,Colin!$H9863&lt;=$C$3),Colin!$I9863,)</f>
        <v>0</v>
      </c>
      <c r="N9863" s="38">
        <f>IF(AND(Colin!$G9863=$B$2,Colin!$H9863=$C$3),Colin!$I9863,)</f>
        <v>0</v>
      </c>
      <c r="O9863" s="38">
        <f>IF(AND(Colin!$G9863=$B$2,Colin!$H9863&lt;=$C$3),Colin!$I9863,)</f>
        <v>0</v>
      </c>
      <c r="P9863" s="38">
        <f>IF(Colin!$G9863&lt;$B$2,Colin!$I9863,0)</f>
        <v>0</v>
      </c>
      <c r="Q9863" s="38">
        <f>IF(Colin!$G9863&lt;$B$1,Colin!$I9863,0)</f>
        <v>0</v>
      </c>
    </row>
    <row r="9864" spans="12:17" x14ac:dyDescent="0.25">
      <c r="L9864" s="38">
        <f>IF(AND(Colin!$G9864=$B$1,Colin!$H9864=$C$3),Colin!$I9864,)</f>
        <v>0</v>
      </c>
      <c r="M9864" s="38">
        <f>IF(AND(Colin!$G9864=$B$1,Colin!$H9864&lt;=$C$3),Colin!$I9864,)</f>
        <v>0</v>
      </c>
      <c r="N9864" s="38">
        <f>IF(AND(Colin!$G9864=$B$2,Colin!$H9864=$C$3),Colin!$I9864,)</f>
        <v>0</v>
      </c>
      <c r="O9864" s="38">
        <f>IF(AND(Colin!$G9864=$B$2,Colin!$H9864&lt;=$C$3),Colin!$I9864,)</f>
        <v>0</v>
      </c>
      <c r="P9864" s="38">
        <f>IF(Colin!$G9864&lt;$B$2,Colin!$I9864,0)</f>
        <v>0</v>
      </c>
      <c r="Q9864" s="38">
        <f>IF(Colin!$G9864&lt;$B$1,Colin!$I9864,0)</f>
        <v>0</v>
      </c>
    </row>
    <row r="9865" spans="12:17" x14ac:dyDescent="0.25">
      <c r="L9865" s="38">
        <f>IF(AND(Colin!$G9865=$B$1,Colin!$H9865=$C$3),Colin!$I9865,)</f>
        <v>0</v>
      </c>
      <c r="M9865" s="38">
        <f>IF(AND(Colin!$G9865=$B$1,Colin!$H9865&lt;=$C$3),Colin!$I9865,)</f>
        <v>0</v>
      </c>
      <c r="N9865" s="38">
        <f>IF(AND(Colin!$G9865=$B$2,Colin!$H9865=$C$3),Colin!$I9865,)</f>
        <v>0</v>
      </c>
      <c r="O9865" s="38">
        <f>IF(AND(Colin!$G9865=$B$2,Colin!$H9865&lt;=$C$3),Colin!$I9865,)</f>
        <v>0</v>
      </c>
      <c r="P9865" s="38">
        <f>IF(Colin!$G9865&lt;$B$2,Colin!$I9865,0)</f>
        <v>0</v>
      </c>
      <c r="Q9865" s="38">
        <f>IF(Colin!$G9865&lt;$B$1,Colin!$I9865,0)</f>
        <v>0</v>
      </c>
    </row>
    <row r="9866" spans="12:17" x14ac:dyDescent="0.25">
      <c r="L9866" s="38">
        <f>IF(AND(Colin!$G9866=$B$1,Colin!$H9866=$C$3),Colin!$I9866,)</f>
        <v>0</v>
      </c>
      <c r="M9866" s="38">
        <f>IF(AND(Colin!$G9866=$B$1,Colin!$H9866&lt;=$C$3),Colin!$I9866,)</f>
        <v>0</v>
      </c>
      <c r="N9866" s="38">
        <f>IF(AND(Colin!$G9866=$B$2,Colin!$H9866=$C$3),Colin!$I9866,)</f>
        <v>0</v>
      </c>
      <c r="O9866" s="38">
        <f>IF(AND(Colin!$G9866=$B$2,Colin!$H9866&lt;=$C$3),Colin!$I9866,)</f>
        <v>0</v>
      </c>
      <c r="P9866" s="38">
        <f>IF(Colin!$G9866&lt;$B$2,Colin!$I9866,0)</f>
        <v>0</v>
      </c>
      <c r="Q9866" s="38">
        <f>IF(Colin!$G9866&lt;$B$1,Colin!$I9866,0)</f>
        <v>0</v>
      </c>
    </row>
    <row r="9867" spans="12:17" x14ac:dyDescent="0.25">
      <c r="L9867" s="38">
        <f>IF(AND(Colin!$G9867=$B$1,Colin!$H9867=$C$3),Colin!$I9867,)</f>
        <v>0</v>
      </c>
      <c r="M9867" s="38">
        <f>IF(AND(Colin!$G9867=$B$1,Colin!$H9867&lt;=$C$3),Colin!$I9867,)</f>
        <v>0</v>
      </c>
      <c r="N9867" s="38">
        <f>IF(AND(Colin!$G9867=$B$2,Colin!$H9867=$C$3),Colin!$I9867,)</f>
        <v>0</v>
      </c>
      <c r="O9867" s="38">
        <f>IF(AND(Colin!$G9867=$B$2,Colin!$H9867&lt;=$C$3),Colin!$I9867,)</f>
        <v>0</v>
      </c>
      <c r="P9867" s="38">
        <f>IF(Colin!$G9867&lt;$B$2,Colin!$I9867,0)</f>
        <v>0</v>
      </c>
      <c r="Q9867" s="38">
        <f>IF(Colin!$G9867&lt;$B$1,Colin!$I9867,0)</f>
        <v>0</v>
      </c>
    </row>
    <row r="9868" spans="12:17" x14ac:dyDescent="0.25">
      <c r="L9868" s="38">
        <f>IF(AND(Colin!$G9868=$B$1,Colin!$H9868=$C$3),Colin!$I9868,)</f>
        <v>0</v>
      </c>
      <c r="M9868" s="38">
        <f>IF(AND(Colin!$G9868=$B$1,Colin!$H9868&lt;=$C$3),Colin!$I9868,)</f>
        <v>0</v>
      </c>
      <c r="N9868" s="38">
        <f>IF(AND(Colin!$G9868=$B$2,Colin!$H9868=$C$3),Colin!$I9868,)</f>
        <v>0</v>
      </c>
      <c r="O9868" s="38">
        <f>IF(AND(Colin!$G9868=$B$2,Colin!$H9868&lt;=$C$3),Colin!$I9868,)</f>
        <v>0</v>
      </c>
      <c r="P9868" s="38">
        <f>IF(Colin!$G9868&lt;$B$2,Colin!$I9868,0)</f>
        <v>0</v>
      </c>
      <c r="Q9868" s="38">
        <f>IF(Colin!$G9868&lt;$B$1,Colin!$I9868,0)</f>
        <v>0</v>
      </c>
    </row>
    <row r="9869" spans="12:17" x14ac:dyDescent="0.25">
      <c r="L9869" s="38">
        <f>IF(AND(Colin!$G9869=$B$1,Colin!$H9869=$C$3),Colin!$I9869,)</f>
        <v>0</v>
      </c>
      <c r="M9869" s="38">
        <f>IF(AND(Colin!$G9869=$B$1,Colin!$H9869&lt;=$C$3),Colin!$I9869,)</f>
        <v>0</v>
      </c>
      <c r="N9869" s="38">
        <f>IF(AND(Colin!$G9869=$B$2,Colin!$H9869=$C$3),Colin!$I9869,)</f>
        <v>0</v>
      </c>
      <c r="O9869" s="38">
        <f>IF(AND(Colin!$G9869=$B$2,Colin!$H9869&lt;=$C$3),Colin!$I9869,)</f>
        <v>0</v>
      </c>
      <c r="P9869" s="38">
        <f>IF(Colin!$G9869&lt;$B$2,Colin!$I9869,0)</f>
        <v>0</v>
      </c>
      <c r="Q9869" s="38">
        <f>IF(Colin!$G9869&lt;$B$1,Colin!$I9869,0)</f>
        <v>0</v>
      </c>
    </row>
    <row r="9870" spans="12:17" x14ac:dyDescent="0.25">
      <c r="L9870" s="38">
        <f>IF(AND(Colin!$G9870=$B$1,Colin!$H9870=$C$3),Colin!$I9870,)</f>
        <v>0</v>
      </c>
      <c r="M9870" s="38">
        <f>IF(AND(Colin!$G9870=$B$1,Colin!$H9870&lt;=$C$3),Colin!$I9870,)</f>
        <v>0</v>
      </c>
      <c r="N9870" s="38">
        <f>IF(AND(Colin!$G9870=$B$2,Colin!$H9870=$C$3),Colin!$I9870,)</f>
        <v>0</v>
      </c>
      <c r="O9870" s="38">
        <f>IF(AND(Colin!$G9870=$B$2,Colin!$H9870&lt;=$C$3),Colin!$I9870,)</f>
        <v>0</v>
      </c>
      <c r="P9870" s="38">
        <f>IF(Colin!$G9870&lt;$B$2,Colin!$I9870,0)</f>
        <v>0</v>
      </c>
      <c r="Q9870" s="38">
        <f>IF(Colin!$G9870&lt;$B$1,Colin!$I9870,0)</f>
        <v>0</v>
      </c>
    </row>
    <row r="9871" spans="12:17" x14ac:dyDescent="0.25">
      <c r="L9871" s="38">
        <f>IF(AND(Colin!$G9871=$B$1,Colin!$H9871=$C$3),Colin!$I9871,)</f>
        <v>0</v>
      </c>
      <c r="M9871" s="38">
        <f>IF(AND(Colin!$G9871=$B$1,Colin!$H9871&lt;=$C$3),Colin!$I9871,)</f>
        <v>0</v>
      </c>
      <c r="N9871" s="38">
        <f>IF(AND(Colin!$G9871=$B$2,Colin!$H9871=$C$3),Colin!$I9871,)</f>
        <v>0</v>
      </c>
      <c r="O9871" s="38">
        <f>IF(AND(Colin!$G9871=$B$2,Colin!$H9871&lt;=$C$3),Colin!$I9871,)</f>
        <v>0</v>
      </c>
      <c r="P9871" s="38">
        <f>IF(Colin!$G9871&lt;$B$2,Colin!$I9871,0)</f>
        <v>0</v>
      </c>
      <c r="Q9871" s="38">
        <f>IF(Colin!$G9871&lt;$B$1,Colin!$I9871,0)</f>
        <v>0</v>
      </c>
    </row>
    <row r="9872" spans="12:17" x14ac:dyDescent="0.25">
      <c r="L9872" s="38">
        <f>IF(AND(Colin!$G9872=$B$1,Colin!$H9872=$C$3),Colin!$I9872,)</f>
        <v>0</v>
      </c>
      <c r="M9872" s="38">
        <f>IF(AND(Colin!$G9872=$B$1,Colin!$H9872&lt;=$C$3),Colin!$I9872,)</f>
        <v>0</v>
      </c>
      <c r="N9872" s="38">
        <f>IF(AND(Colin!$G9872=$B$2,Colin!$H9872=$C$3),Colin!$I9872,)</f>
        <v>0</v>
      </c>
      <c r="O9872" s="38">
        <f>IF(AND(Colin!$G9872=$B$2,Colin!$H9872&lt;=$C$3),Colin!$I9872,)</f>
        <v>0</v>
      </c>
      <c r="P9872" s="38">
        <f>IF(Colin!$G9872&lt;$B$2,Colin!$I9872,0)</f>
        <v>0</v>
      </c>
      <c r="Q9872" s="38">
        <f>IF(Colin!$G9872&lt;$B$1,Colin!$I9872,0)</f>
        <v>0</v>
      </c>
    </row>
    <row r="9873" spans="12:17" x14ac:dyDescent="0.25">
      <c r="L9873" s="38">
        <f>IF(AND(Colin!$G9873=$B$1,Colin!$H9873=$C$3),Colin!$I9873,)</f>
        <v>0</v>
      </c>
      <c r="M9873" s="38">
        <f>IF(AND(Colin!$G9873=$B$1,Colin!$H9873&lt;=$C$3),Colin!$I9873,)</f>
        <v>0</v>
      </c>
      <c r="N9873" s="38">
        <f>IF(AND(Colin!$G9873=$B$2,Colin!$H9873=$C$3),Colin!$I9873,)</f>
        <v>0</v>
      </c>
      <c r="O9873" s="38">
        <f>IF(AND(Colin!$G9873=$B$2,Colin!$H9873&lt;=$C$3),Colin!$I9873,)</f>
        <v>0</v>
      </c>
      <c r="P9873" s="38">
        <f>IF(Colin!$G9873&lt;$B$2,Colin!$I9873,0)</f>
        <v>0</v>
      </c>
      <c r="Q9873" s="38">
        <f>IF(Colin!$G9873&lt;$B$1,Colin!$I9873,0)</f>
        <v>0</v>
      </c>
    </row>
    <row r="9874" spans="12:17" x14ac:dyDescent="0.25">
      <c r="L9874" s="38">
        <f>IF(AND(Colin!$G9874=$B$1,Colin!$H9874=$C$3),Colin!$I9874,)</f>
        <v>0</v>
      </c>
      <c r="M9874" s="38">
        <f>IF(AND(Colin!$G9874=$B$1,Colin!$H9874&lt;=$C$3),Colin!$I9874,)</f>
        <v>0</v>
      </c>
      <c r="N9874" s="38">
        <f>IF(AND(Colin!$G9874=$B$2,Colin!$H9874=$C$3),Colin!$I9874,)</f>
        <v>0</v>
      </c>
      <c r="O9874" s="38">
        <f>IF(AND(Colin!$G9874=$B$2,Colin!$H9874&lt;=$C$3),Colin!$I9874,)</f>
        <v>0</v>
      </c>
      <c r="P9874" s="38">
        <f>IF(Colin!$G9874&lt;$B$2,Colin!$I9874,0)</f>
        <v>0</v>
      </c>
      <c r="Q9874" s="38">
        <f>IF(Colin!$G9874&lt;$B$1,Colin!$I9874,0)</f>
        <v>0</v>
      </c>
    </row>
    <row r="9875" spans="12:17" x14ac:dyDescent="0.25">
      <c r="L9875" s="38">
        <f>IF(AND(Colin!$G9875=$B$1,Colin!$H9875=$C$3),Colin!$I9875,)</f>
        <v>0</v>
      </c>
      <c r="M9875" s="38">
        <f>IF(AND(Colin!$G9875=$B$1,Colin!$H9875&lt;=$C$3),Colin!$I9875,)</f>
        <v>0</v>
      </c>
      <c r="N9875" s="38">
        <f>IF(AND(Colin!$G9875=$B$2,Colin!$H9875=$C$3),Colin!$I9875,)</f>
        <v>0</v>
      </c>
      <c r="O9875" s="38">
        <f>IF(AND(Colin!$G9875=$B$2,Colin!$H9875&lt;=$C$3),Colin!$I9875,)</f>
        <v>0</v>
      </c>
      <c r="P9875" s="38">
        <f>IF(Colin!$G9875&lt;$B$2,Colin!$I9875,0)</f>
        <v>0</v>
      </c>
      <c r="Q9875" s="38">
        <f>IF(Colin!$G9875&lt;$B$1,Colin!$I9875,0)</f>
        <v>0</v>
      </c>
    </row>
    <row r="9876" spans="12:17" x14ac:dyDescent="0.25">
      <c r="L9876" s="38">
        <f>IF(AND(Colin!$G9876=$B$1,Colin!$H9876=$C$3),Colin!$I9876,)</f>
        <v>0</v>
      </c>
      <c r="M9876" s="38">
        <f>IF(AND(Colin!$G9876=$B$1,Colin!$H9876&lt;=$C$3),Colin!$I9876,)</f>
        <v>0</v>
      </c>
      <c r="N9876" s="38">
        <f>IF(AND(Colin!$G9876=$B$2,Colin!$H9876=$C$3),Colin!$I9876,)</f>
        <v>0</v>
      </c>
      <c r="O9876" s="38">
        <f>IF(AND(Colin!$G9876=$B$2,Colin!$H9876&lt;=$C$3),Colin!$I9876,)</f>
        <v>0</v>
      </c>
      <c r="P9876" s="38">
        <f>IF(Colin!$G9876&lt;$B$2,Colin!$I9876,0)</f>
        <v>0</v>
      </c>
      <c r="Q9876" s="38">
        <f>IF(Colin!$G9876&lt;$B$1,Colin!$I9876,0)</f>
        <v>0</v>
      </c>
    </row>
    <row r="9877" spans="12:17" x14ac:dyDescent="0.25">
      <c r="L9877" s="38">
        <f>IF(AND(Colin!$G9877=$B$1,Colin!$H9877=$C$3),Colin!$I9877,)</f>
        <v>0</v>
      </c>
      <c r="M9877" s="38">
        <f>IF(AND(Colin!$G9877=$B$1,Colin!$H9877&lt;=$C$3),Colin!$I9877,)</f>
        <v>0</v>
      </c>
      <c r="N9877" s="38">
        <f>IF(AND(Colin!$G9877=$B$2,Colin!$H9877=$C$3),Colin!$I9877,)</f>
        <v>0</v>
      </c>
      <c r="O9877" s="38">
        <f>IF(AND(Colin!$G9877=$B$2,Colin!$H9877&lt;=$C$3),Colin!$I9877,)</f>
        <v>0</v>
      </c>
      <c r="P9877" s="38">
        <f>IF(Colin!$G9877&lt;$B$2,Colin!$I9877,0)</f>
        <v>0</v>
      </c>
      <c r="Q9877" s="38">
        <f>IF(Colin!$G9877&lt;$B$1,Colin!$I9877,0)</f>
        <v>0</v>
      </c>
    </row>
    <row r="9878" spans="12:17" x14ac:dyDescent="0.25">
      <c r="L9878" s="38">
        <f>IF(AND(Colin!$G9878=$B$1,Colin!$H9878=$C$3),Colin!$I9878,)</f>
        <v>0</v>
      </c>
      <c r="M9878" s="38">
        <f>IF(AND(Colin!$G9878=$B$1,Colin!$H9878&lt;=$C$3),Colin!$I9878,)</f>
        <v>0</v>
      </c>
      <c r="N9878" s="38">
        <f>IF(AND(Colin!$G9878=$B$2,Colin!$H9878=$C$3),Colin!$I9878,)</f>
        <v>0</v>
      </c>
      <c r="O9878" s="38">
        <f>IF(AND(Colin!$G9878=$B$2,Colin!$H9878&lt;=$C$3),Colin!$I9878,)</f>
        <v>0</v>
      </c>
      <c r="P9878" s="38">
        <f>IF(Colin!$G9878&lt;$B$2,Colin!$I9878,0)</f>
        <v>0</v>
      </c>
      <c r="Q9878" s="38">
        <f>IF(Colin!$G9878&lt;$B$1,Colin!$I9878,0)</f>
        <v>0</v>
      </c>
    </row>
    <row r="9879" spans="12:17" x14ac:dyDescent="0.25">
      <c r="L9879" s="38">
        <f>IF(AND(Colin!$G9879=$B$1,Colin!$H9879=$C$3),Colin!$I9879,)</f>
        <v>0</v>
      </c>
      <c r="M9879" s="38">
        <f>IF(AND(Colin!$G9879=$B$1,Colin!$H9879&lt;=$C$3),Colin!$I9879,)</f>
        <v>0</v>
      </c>
      <c r="N9879" s="38">
        <f>IF(AND(Colin!$G9879=$B$2,Colin!$H9879=$C$3),Colin!$I9879,)</f>
        <v>0</v>
      </c>
      <c r="O9879" s="38">
        <f>IF(AND(Colin!$G9879=$B$2,Colin!$H9879&lt;=$C$3),Colin!$I9879,)</f>
        <v>0</v>
      </c>
      <c r="P9879" s="38">
        <f>IF(Colin!$G9879&lt;$B$2,Colin!$I9879,0)</f>
        <v>0</v>
      </c>
      <c r="Q9879" s="38">
        <f>IF(Colin!$G9879&lt;$B$1,Colin!$I9879,0)</f>
        <v>0</v>
      </c>
    </row>
    <row r="9880" spans="12:17" x14ac:dyDescent="0.25">
      <c r="L9880" s="38">
        <f>IF(AND(Colin!$G9880=$B$1,Colin!$H9880=$C$3),Colin!$I9880,)</f>
        <v>0</v>
      </c>
      <c r="M9880" s="38">
        <f>IF(AND(Colin!$G9880=$B$1,Colin!$H9880&lt;=$C$3),Colin!$I9880,)</f>
        <v>0</v>
      </c>
      <c r="N9880" s="38">
        <f>IF(AND(Colin!$G9880=$B$2,Colin!$H9880=$C$3),Colin!$I9880,)</f>
        <v>0</v>
      </c>
      <c r="O9880" s="38">
        <f>IF(AND(Colin!$G9880=$B$2,Colin!$H9880&lt;=$C$3),Colin!$I9880,)</f>
        <v>0</v>
      </c>
      <c r="P9880" s="38">
        <f>IF(Colin!$G9880&lt;$B$2,Colin!$I9880,0)</f>
        <v>0</v>
      </c>
      <c r="Q9880" s="38">
        <f>IF(Colin!$G9880&lt;$B$1,Colin!$I9880,0)</f>
        <v>0</v>
      </c>
    </row>
    <row r="9881" spans="12:17" x14ac:dyDescent="0.25">
      <c r="L9881" s="38">
        <f>IF(AND(Colin!$G9881=$B$1,Colin!$H9881=$C$3),Colin!$I9881,)</f>
        <v>0</v>
      </c>
      <c r="M9881" s="38">
        <f>IF(AND(Colin!$G9881=$B$1,Colin!$H9881&lt;=$C$3),Colin!$I9881,)</f>
        <v>0</v>
      </c>
      <c r="N9881" s="38">
        <f>IF(AND(Colin!$G9881=$B$2,Colin!$H9881=$C$3),Colin!$I9881,)</f>
        <v>0</v>
      </c>
      <c r="O9881" s="38">
        <f>IF(AND(Colin!$G9881=$B$2,Colin!$H9881&lt;=$C$3),Colin!$I9881,)</f>
        <v>0</v>
      </c>
      <c r="P9881" s="38">
        <f>IF(Colin!$G9881&lt;$B$2,Colin!$I9881,0)</f>
        <v>0</v>
      </c>
      <c r="Q9881" s="38">
        <f>IF(Colin!$G9881&lt;$B$1,Colin!$I9881,0)</f>
        <v>0</v>
      </c>
    </row>
    <row r="9882" spans="12:17" x14ac:dyDescent="0.25">
      <c r="L9882" s="38">
        <f>IF(AND(Colin!$G9882=$B$1,Colin!$H9882=$C$3),Colin!$I9882,)</f>
        <v>0</v>
      </c>
      <c r="M9882" s="38">
        <f>IF(AND(Colin!$G9882=$B$1,Colin!$H9882&lt;=$C$3),Colin!$I9882,)</f>
        <v>0</v>
      </c>
      <c r="N9882" s="38">
        <f>IF(AND(Colin!$G9882=$B$2,Colin!$H9882=$C$3),Colin!$I9882,)</f>
        <v>0</v>
      </c>
      <c r="O9882" s="38">
        <f>IF(AND(Colin!$G9882=$B$2,Colin!$H9882&lt;=$C$3),Colin!$I9882,)</f>
        <v>0</v>
      </c>
      <c r="P9882" s="38">
        <f>IF(Colin!$G9882&lt;$B$2,Colin!$I9882,0)</f>
        <v>0</v>
      </c>
      <c r="Q9882" s="38">
        <f>IF(Colin!$G9882&lt;$B$1,Colin!$I9882,0)</f>
        <v>0</v>
      </c>
    </row>
    <row r="9883" spans="12:17" x14ac:dyDescent="0.25">
      <c r="L9883" s="38">
        <f>IF(AND(Colin!$G9883=$B$1,Colin!$H9883=$C$3),Colin!$I9883,)</f>
        <v>0</v>
      </c>
      <c r="M9883" s="38">
        <f>IF(AND(Colin!$G9883=$B$1,Colin!$H9883&lt;=$C$3),Colin!$I9883,)</f>
        <v>0</v>
      </c>
      <c r="N9883" s="38">
        <f>IF(AND(Colin!$G9883=$B$2,Colin!$H9883=$C$3),Colin!$I9883,)</f>
        <v>0</v>
      </c>
      <c r="O9883" s="38">
        <f>IF(AND(Colin!$G9883=$B$2,Colin!$H9883&lt;=$C$3),Colin!$I9883,)</f>
        <v>0</v>
      </c>
      <c r="P9883" s="38">
        <f>IF(Colin!$G9883&lt;$B$2,Colin!$I9883,0)</f>
        <v>0</v>
      </c>
      <c r="Q9883" s="38">
        <f>IF(Colin!$G9883&lt;$B$1,Colin!$I9883,0)</f>
        <v>0</v>
      </c>
    </row>
    <row r="9884" spans="12:17" x14ac:dyDescent="0.25">
      <c r="L9884" s="38">
        <f>IF(AND(Colin!$G9884=$B$1,Colin!$H9884=$C$3),Colin!$I9884,)</f>
        <v>0</v>
      </c>
      <c r="M9884" s="38">
        <f>IF(AND(Colin!$G9884=$B$1,Colin!$H9884&lt;=$C$3),Colin!$I9884,)</f>
        <v>0</v>
      </c>
      <c r="N9884" s="38">
        <f>IF(AND(Colin!$G9884=$B$2,Colin!$H9884=$C$3),Colin!$I9884,)</f>
        <v>0</v>
      </c>
      <c r="O9884" s="38">
        <f>IF(AND(Colin!$G9884=$B$2,Colin!$H9884&lt;=$C$3),Colin!$I9884,)</f>
        <v>0</v>
      </c>
      <c r="P9884" s="38">
        <f>IF(Colin!$G9884&lt;$B$2,Colin!$I9884,0)</f>
        <v>0</v>
      </c>
      <c r="Q9884" s="38">
        <f>IF(Colin!$G9884&lt;$B$1,Colin!$I9884,0)</f>
        <v>0</v>
      </c>
    </row>
    <row r="9885" spans="12:17" x14ac:dyDescent="0.25">
      <c r="L9885" s="38">
        <f>IF(AND(Colin!$G9885=$B$1,Colin!$H9885=$C$3),Colin!$I9885,)</f>
        <v>0</v>
      </c>
      <c r="M9885" s="38">
        <f>IF(AND(Colin!$G9885=$B$1,Colin!$H9885&lt;=$C$3),Colin!$I9885,)</f>
        <v>0</v>
      </c>
      <c r="N9885" s="38">
        <f>IF(AND(Colin!$G9885=$B$2,Colin!$H9885=$C$3),Colin!$I9885,)</f>
        <v>0</v>
      </c>
      <c r="O9885" s="38">
        <f>IF(AND(Colin!$G9885=$B$2,Colin!$H9885&lt;=$C$3),Colin!$I9885,)</f>
        <v>0</v>
      </c>
      <c r="P9885" s="38">
        <f>IF(Colin!$G9885&lt;$B$2,Colin!$I9885,0)</f>
        <v>0</v>
      </c>
      <c r="Q9885" s="38">
        <f>IF(Colin!$G9885&lt;$B$1,Colin!$I9885,0)</f>
        <v>0</v>
      </c>
    </row>
    <row r="9886" spans="12:17" x14ac:dyDescent="0.25">
      <c r="L9886" s="38">
        <f>IF(AND(Colin!$G9886=$B$1,Colin!$H9886=$C$3),Colin!$I9886,)</f>
        <v>0</v>
      </c>
      <c r="M9886" s="38">
        <f>IF(AND(Colin!$G9886=$B$1,Colin!$H9886&lt;=$C$3),Colin!$I9886,)</f>
        <v>0</v>
      </c>
      <c r="N9886" s="38">
        <f>IF(AND(Colin!$G9886=$B$2,Colin!$H9886=$C$3),Colin!$I9886,)</f>
        <v>0</v>
      </c>
      <c r="O9886" s="38">
        <f>IF(AND(Colin!$G9886=$B$2,Colin!$H9886&lt;=$C$3),Colin!$I9886,)</f>
        <v>0</v>
      </c>
      <c r="P9886" s="38">
        <f>IF(Colin!$G9886&lt;$B$2,Colin!$I9886,0)</f>
        <v>0</v>
      </c>
      <c r="Q9886" s="38">
        <f>IF(Colin!$G9886&lt;$B$1,Colin!$I9886,0)</f>
        <v>0</v>
      </c>
    </row>
    <row r="9887" spans="12:17" x14ac:dyDescent="0.25">
      <c r="L9887" s="38">
        <f>IF(AND(Colin!$G9887=$B$1,Colin!$H9887=$C$3),Colin!$I9887,)</f>
        <v>0</v>
      </c>
      <c r="M9887" s="38">
        <f>IF(AND(Colin!$G9887=$B$1,Colin!$H9887&lt;=$C$3),Colin!$I9887,)</f>
        <v>0</v>
      </c>
      <c r="N9887" s="38">
        <f>IF(AND(Colin!$G9887=$B$2,Colin!$H9887=$C$3),Colin!$I9887,)</f>
        <v>0</v>
      </c>
      <c r="O9887" s="38">
        <f>IF(AND(Colin!$G9887=$B$2,Colin!$H9887&lt;=$C$3),Colin!$I9887,)</f>
        <v>0</v>
      </c>
      <c r="P9887" s="38">
        <f>IF(Colin!$G9887&lt;$B$2,Colin!$I9887,0)</f>
        <v>0</v>
      </c>
      <c r="Q9887" s="38">
        <f>IF(Colin!$G9887&lt;$B$1,Colin!$I9887,0)</f>
        <v>0</v>
      </c>
    </row>
    <row r="9888" spans="12:17" x14ac:dyDescent="0.25">
      <c r="L9888" s="38">
        <f>IF(AND(Colin!$G9888=$B$1,Colin!$H9888=$C$3),Colin!$I9888,)</f>
        <v>0</v>
      </c>
      <c r="M9888" s="38">
        <f>IF(AND(Colin!$G9888=$B$1,Colin!$H9888&lt;=$C$3),Colin!$I9888,)</f>
        <v>0</v>
      </c>
      <c r="N9888" s="38">
        <f>IF(AND(Colin!$G9888=$B$2,Colin!$H9888=$C$3),Colin!$I9888,)</f>
        <v>0</v>
      </c>
      <c r="O9888" s="38">
        <f>IF(AND(Colin!$G9888=$B$2,Colin!$H9888&lt;=$C$3),Colin!$I9888,)</f>
        <v>0</v>
      </c>
      <c r="P9888" s="38">
        <f>IF(Colin!$G9888&lt;$B$2,Colin!$I9888,0)</f>
        <v>0</v>
      </c>
      <c r="Q9888" s="38">
        <f>IF(Colin!$G9888&lt;$B$1,Colin!$I9888,0)</f>
        <v>0</v>
      </c>
    </row>
    <row r="9889" spans="12:17" x14ac:dyDescent="0.25">
      <c r="L9889" s="38">
        <f>IF(AND(Colin!$G9889=$B$1,Colin!$H9889=$C$3),Colin!$I9889,)</f>
        <v>0</v>
      </c>
      <c r="M9889" s="38">
        <f>IF(AND(Colin!$G9889=$B$1,Colin!$H9889&lt;=$C$3),Colin!$I9889,)</f>
        <v>0</v>
      </c>
      <c r="N9889" s="38">
        <f>IF(AND(Colin!$G9889=$B$2,Colin!$H9889=$C$3),Colin!$I9889,)</f>
        <v>0</v>
      </c>
      <c r="O9889" s="38">
        <f>IF(AND(Colin!$G9889=$B$2,Colin!$H9889&lt;=$C$3),Colin!$I9889,)</f>
        <v>0</v>
      </c>
      <c r="P9889" s="38">
        <f>IF(Colin!$G9889&lt;$B$2,Colin!$I9889,0)</f>
        <v>0</v>
      </c>
      <c r="Q9889" s="38">
        <f>IF(Colin!$G9889&lt;$B$1,Colin!$I9889,0)</f>
        <v>0</v>
      </c>
    </row>
    <row r="9890" spans="12:17" x14ac:dyDescent="0.25">
      <c r="L9890" s="38">
        <f>IF(AND(Colin!$G9890=$B$1,Colin!$H9890=$C$3),Colin!$I9890,)</f>
        <v>0</v>
      </c>
      <c r="M9890" s="38">
        <f>IF(AND(Colin!$G9890=$B$1,Colin!$H9890&lt;=$C$3),Colin!$I9890,)</f>
        <v>0</v>
      </c>
      <c r="N9890" s="38">
        <f>IF(AND(Colin!$G9890=$B$2,Colin!$H9890=$C$3),Colin!$I9890,)</f>
        <v>0</v>
      </c>
      <c r="O9890" s="38">
        <f>IF(AND(Colin!$G9890=$B$2,Colin!$H9890&lt;=$C$3),Colin!$I9890,)</f>
        <v>0</v>
      </c>
      <c r="P9890" s="38">
        <f>IF(Colin!$G9890&lt;$B$2,Colin!$I9890,0)</f>
        <v>0</v>
      </c>
      <c r="Q9890" s="38">
        <f>IF(Colin!$G9890&lt;$B$1,Colin!$I9890,0)</f>
        <v>0</v>
      </c>
    </row>
    <row r="9891" spans="12:17" x14ac:dyDescent="0.25">
      <c r="L9891" s="38">
        <f>IF(AND(Colin!$G9891=$B$1,Colin!$H9891=$C$3),Colin!$I9891,)</f>
        <v>0</v>
      </c>
      <c r="M9891" s="38">
        <f>IF(AND(Colin!$G9891=$B$1,Colin!$H9891&lt;=$C$3),Colin!$I9891,)</f>
        <v>0</v>
      </c>
      <c r="N9891" s="38">
        <f>IF(AND(Colin!$G9891=$B$2,Colin!$H9891=$C$3),Colin!$I9891,)</f>
        <v>0</v>
      </c>
      <c r="O9891" s="38">
        <f>IF(AND(Colin!$G9891=$B$2,Colin!$H9891&lt;=$C$3),Colin!$I9891,)</f>
        <v>0</v>
      </c>
      <c r="P9891" s="38">
        <f>IF(Colin!$G9891&lt;$B$2,Colin!$I9891,0)</f>
        <v>0</v>
      </c>
      <c r="Q9891" s="38">
        <f>IF(Colin!$G9891&lt;$B$1,Colin!$I9891,0)</f>
        <v>0</v>
      </c>
    </row>
    <row r="9892" spans="12:17" x14ac:dyDescent="0.25">
      <c r="L9892" s="38">
        <f>IF(AND(Colin!$G9892=$B$1,Colin!$H9892=$C$3),Colin!$I9892,)</f>
        <v>0</v>
      </c>
      <c r="M9892" s="38">
        <f>IF(AND(Colin!$G9892=$B$1,Colin!$H9892&lt;=$C$3),Colin!$I9892,)</f>
        <v>0</v>
      </c>
      <c r="N9892" s="38">
        <f>IF(AND(Colin!$G9892=$B$2,Colin!$H9892=$C$3),Colin!$I9892,)</f>
        <v>0</v>
      </c>
      <c r="O9892" s="38">
        <f>IF(AND(Colin!$G9892=$B$2,Colin!$H9892&lt;=$C$3),Colin!$I9892,)</f>
        <v>0</v>
      </c>
      <c r="P9892" s="38">
        <f>IF(Colin!$G9892&lt;$B$2,Colin!$I9892,0)</f>
        <v>0</v>
      </c>
      <c r="Q9892" s="38">
        <f>IF(Colin!$G9892&lt;$B$1,Colin!$I9892,0)</f>
        <v>0</v>
      </c>
    </row>
    <row r="9893" spans="12:17" x14ac:dyDescent="0.25">
      <c r="L9893" s="38">
        <f>IF(AND(Colin!$G9893=$B$1,Colin!$H9893=$C$3),Colin!$I9893,)</f>
        <v>0</v>
      </c>
      <c r="M9893" s="38">
        <f>IF(AND(Colin!$G9893=$B$1,Colin!$H9893&lt;=$C$3),Colin!$I9893,)</f>
        <v>0</v>
      </c>
      <c r="N9893" s="38">
        <f>IF(AND(Colin!$G9893=$B$2,Colin!$H9893=$C$3),Colin!$I9893,)</f>
        <v>0</v>
      </c>
      <c r="O9893" s="38">
        <f>IF(AND(Colin!$G9893=$B$2,Colin!$H9893&lt;=$C$3),Colin!$I9893,)</f>
        <v>0</v>
      </c>
      <c r="P9893" s="38">
        <f>IF(Colin!$G9893&lt;$B$2,Colin!$I9893,0)</f>
        <v>0</v>
      </c>
      <c r="Q9893" s="38">
        <f>IF(Colin!$G9893&lt;$B$1,Colin!$I9893,0)</f>
        <v>0</v>
      </c>
    </row>
    <row r="9894" spans="12:17" x14ac:dyDescent="0.25">
      <c r="L9894" s="38">
        <f>IF(AND(Colin!$G9894=$B$1,Colin!$H9894=$C$3),Colin!$I9894,)</f>
        <v>0</v>
      </c>
      <c r="M9894" s="38">
        <f>IF(AND(Colin!$G9894=$B$1,Colin!$H9894&lt;=$C$3),Colin!$I9894,)</f>
        <v>0</v>
      </c>
      <c r="N9894" s="38">
        <f>IF(AND(Colin!$G9894=$B$2,Colin!$H9894=$C$3),Colin!$I9894,)</f>
        <v>0</v>
      </c>
      <c r="O9894" s="38">
        <f>IF(AND(Colin!$G9894=$B$2,Colin!$H9894&lt;=$C$3),Colin!$I9894,)</f>
        <v>0</v>
      </c>
      <c r="P9894" s="38">
        <f>IF(Colin!$G9894&lt;$B$2,Colin!$I9894,0)</f>
        <v>0</v>
      </c>
      <c r="Q9894" s="38">
        <f>IF(Colin!$G9894&lt;$B$1,Colin!$I9894,0)</f>
        <v>0</v>
      </c>
    </row>
    <row r="9895" spans="12:17" x14ac:dyDescent="0.25">
      <c r="L9895" s="38">
        <f>IF(AND(Colin!$G9895=$B$1,Colin!$H9895=$C$3),Colin!$I9895,)</f>
        <v>0</v>
      </c>
      <c r="M9895" s="38">
        <f>IF(AND(Colin!$G9895=$B$1,Colin!$H9895&lt;=$C$3),Colin!$I9895,)</f>
        <v>0</v>
      </c>
      <c r="N9895" s="38">
        <f>IF(AND(Colin!$G9895=$B$2,Colin!$H9895=$C$3),Colin!$I9895,)</f>
        <v>0</v>
      </c>
      <c r="O9895" s="38">
        <f>IF(AND(Colin!$G9895=$B$2,Colin!$H9895&lt;=$C$3),Colin!$I9895,)</f>
        <v>0</v>
      </c>
      <c r="P9895" s="38">
        <f>IF(Colin!$G9895&lt;$B$2,Colin!$I9895,0)</f>
        <v>0</v>
      </c>
      <c r="Q9895" s="38">
        <f>IF(Colin!$G9895&lt;$B$1,Colin!$I9895,0)</f>
        <v>0</v>
      </c>
    </row>
    <row r="9896" spans="12:17" x14ac:dyDescent="0.25">
      <c r="L9896" s="38">
        <f>IF(AND(Colin!$G9896=$B$1,Colin!$H9896=$C$3),Colin!$I9896,)</f>
        <v>0</v>
      </c>
      <c r="M9896" s="38">
        <f>IF(AND(Colin!$G9896=$B$1,Colin!$H9896&lt;=$C$3),Colin!$I9896,)</f>
        <v>0</v>
      </c>
      <c r="N9896" s="38">
        <f>IF(AND(Colin!$G9896=$B$2,Colin!$H9896=$C$3),Colin!$I9896,)</f>
        <v>0</v>
      </c>
      <c r="O9896" s="38">
        <f>IF(AND(Colin!$G9896=$B$2,Colin!$H9896&lt;=$C$3),Colin!$I9896,)</f>
        <v>0</v>
      </c>
      <c r="P9896" s="38">
        <f>IF(Colin!$G9896&lt;$B$2,Colin!$I9896,0)</f>
        <v>0</v>
      </c>
      <c r="Q9896" s="38">
        <f>IF(Colin!$G9896&lt;$B$1,Colin!$I9896,0)</f>
        <v>0</v>
      </c>
    </row>
    <row r="9897" spans="12:17" x14ac:dyDescent="0.25">
      <c r="L9897" s="38">
        <f>IF(AND(Colin!$G9897=$B$1,Colin!$H9897=$C$3),Colin!$I9897,)</f>
        <v>0</v>
      </c>
      <c r="M9897" s="38">
        <f>IF(AND(Colin!$G9897=$B$1,Colin!$H9897&lt;=$C$3),Colin!$I9897,)</f>
        <v>0</v>
      </c>
      <c r="N9897" s="38">
        <f>IF(AND(Colin!$G9897=$B$2,Colin!$H9897=$C$3),Colin!$I9897,)</f>
        <v>0</v>
      </c>
      <c r="O9897" s="38">
        <f>IF(AND(Colin!$G9897=$B$2,Colin!$H9897&lt;=$C$3),Colin!$I9897,)</f>
        <v>0</v>
      </c>
      <c r="P9897" s="38">
        <f>IF(Colin!$G9897&lt;$B$2,Colin!$I9897,0)</f>
        <v>0</v>
      </c>
      <c r="Q9897" s="38">
        <f>IF(Colin!$G9897&lt;$B$1,Colin!$I9897,0)</f>
        <v>0</v>
      </c>
    </row>
    <row r="9898" spans="12:17" x14ac:dyDescent="0.25">
      <c r="L9898" s="38">
        <f>IF(AND(Colin!$G9898=$B$1,Colin!$H9898=$C$3),Colin!$I9898,)</f>
        <v>0</v>
      </c>
      <c r="M9898" s="38">
        <f>IF(AND(Colin!$G9898=$B$1,Colin!$H9898&lt;=$C$3),Colin!$I9898,)</f>
        <v>0</v>
      </c>
      <c r="N9898" s="38">
        <f>IF(AND(Colin!$G9898=$B$2,Colin!$H9898=$C$3),Colin!$I9898,)</f>
        <v>0</v>
      </c>
      <c r="O9898" s="38">
        <f>IF(AND(Colin!$G9898=$B$2,Colin!$H9898&lt;=$C$3),Colin!$I9898,)</f>
        <v>0</v>
      </c>
      <c r="P9898" s="38">
        <f>IF(Colin!$G9898&lt;$B$2,Colin!$I9898,0)</f>
        <v>0</v>
      </c>
      <c r="Q9898" s="38">
        <f>IF(Colin!$G9898&lt;$B$1,Colin!$I9898,0)</f>
        <v>0</v>
      </c>
    </row>
    <row r="9899" spans="12:17" x14ac:dyDescent="0.25">
      <c r="L9899" s="38">
        <f>IF(AND(Colin!$G9899=$B$1,Colin!$H9899=$C$3),Colin!$I9899,)</f>
        <v>0</v>
      </c>
      <c r="M9899" s="38">
        <f>IF(AND(Colin!$G9899=$B$1,Colin!$H9899&lt;=$C$3),Colin!$I9899,)</f>
        <v>0</v>
      </c>
      <c r="N9899" s="38">
        <f>IF(AND(Colin!$G9899=$B$2,Colin!$H9899=$C$3),Colin!$I9899,)</f>
        <v>0</v>
      </c>
      <c r="O9899" s="38">
        <f>IF(AND(Colin!$G9899=$B$2,Colin!$H9899&lt;=$C$3),Colin!$I9899,)</f>
        <v>0</v>
      </c>
      <c r="P9899" s="38">
        <f>IF(Colin!$G9899&lt;$B$2,Colin!$I9899,0)</f>
        <v>0</v>
      </c>
      <c r="Q9899" s="38">
        <f>IF(Colin!$G9899&lt;$B$1,Colin!$I9899,0)</f>
        <v>0</v>
      </c>
    </row>
    <row r="9900" spans="12:17" x14ac:dyDescent="0.25">
      <c r="L9900" s="38">
        <f>IF(AND(Colin!$G9900=$B$1,Colin!$H9900=$C$3),Colin!$I9900,)</f>
        <v>0</v>
      </c>
      <c r="M9900" s="38">
        <f>IF(AND(Colin!$G9900=$B$1,Colin!$H9900&lt;=$C$3),Colin!$I9900,)</f>
        <v>0</v>
      </c>
      <c r="N9900" s="38">
        <f>IF(AND(Colin!$G9900=$B$2,Colin!$H9900=$C$3),Colin!$I9900,)</f>
        <v>0</v>
      </c>
      <c r="O9900" s="38">
        <f>IF(AND(Colin!$G9900=$B$2,Colin!$H9900&lt;=$C$3),Colin!$I9900,)</f>
        <v>0</v>
      </c>
      <c r="P9900" s="38">
        <f>IF(Colin!$G9900&lt;$B$2,Colin!$I9900,0)</f>
        <v>0</v>
      </c>
      <c r="Q9900" s="38">
        <f>IF(Colin!$G9900&lt;$B$1,Colin!$I9900,0)</f>
        <v>0</v>
      </c>
    </row>
    <row r="9901" spans="12:17" x14ac:dyDescent="0.25">
      <c r="L9901" s="38">
        <f>IF(AND(Colin!$G9901=$B$1,Colin!$H9901=$C$3),Colin!$I9901,)</f>
        <v>0</v>
      </c>
      <c r="M9901" s="38">
        <f>IF(AND(Colin!$G9901=$B$1,Colin!$H9901&lt;=$C$3),Colin!$I9901,)</f>
        <v>0</v>
      </c>
      <c r="N9901" s="38">
        <f>IF(AND(Colin!$G9901=$B$2,Colin!$H9901=$C$3),Colin!$I9901,)</f>
        <v>0</v>
      </c>
      <c r="O9901" s="38">
        <f>IF(AND(Colin!$G9901=$B$2,Colin!$H9901&lt;=$C$3),Colin!$I9901,)</f>
        <v>0</v>
      </c>
      <c r="P9901" s="38">
        <f>IF(Colin!$G9901&lt;$B$2,Colin!$I9901,0)</f>
        <v>0</v>
      </c>
      <c r="Q9901" s="38">
        <f>IF(Colin!$G9901&lt;$B$1,Colin!$I9901,0)</f>
        <v>0</v>
      </c>
    </row>
    <row r="9902" spans="12:17" x14ac:dyDescent="0.25">
      <c r="L9902" s="38">
        <f>IF(AND(Colin!$G9902=$B$1,Colin!$H9902=$C$3),Colin!$I9902,)</f>
        <v>0</v>
      </c>
      <c r="M9902" s="38">
        <f>IF(AND(Colin!$G9902=$B$1,Colin!$H9902&lt;=$C$3),Colin!$I9902,)</f>
        <v>0</v>
      </c>
      <c r="N9902" s="38">
        <f>IF(AND(Colin!$G9902=$B$2,Colin!$H9902=$C$3),Colin!$I9902,)</f>
        <v>0</v>
      </c>
      <c r="O9902" s="38">
        <f>IF(AND(Colin!$G9902=$B$2,Colin!$H9902&lt;=$C$3),Colin!$I9902,)</f>
        <v>0</v>
      </c>
      <c r="P9902" s="38">
        <f>IF(Colin!$G9902&lt;$B$2,Colin!$I9902,0)</f>
        <v>0</v>
      </c>
      <c r="Q9902" s="38">
        <f>IF(Colin!$G9902&lt;$B$1,Colin!$I9902,0)</f>
        <v>0</v>
      </c>
    </row>
    <row r="9903" spans="12:17" x14ac:dyDescent="0.25">
      <c r="L9903" s="38">
        <f>IF(AND(Colin!$G9903=$B$1,Colin!$H9903=$C$3),Colin!$I9903,)</f>
        <v>0</v>
      </c>
      <c r="M9903" s="38">
        <f>IF(AND(Colin!$G9903=$B$1,Colin!$H9903&lt;=$C$3),Colin!$I9903,)</f>
        <v>0</v>
      </c>
      <c r="N9903" s="38">
        <f>IF(AND(Colin!$G9903=$B$2,Colin!$H9903=$C$3),Colin!$I9903,)</f>
        <v>0</v>
      </c>
      <c r="O9903" s="38">
        <f>IF(AND(Colin!$G9903=$B$2,Colin!$H9903&lt;=$C$3),Colin!$I9903,)</f>
        <v>0</v>
      </c>
      <c r="P9903" s="38">
        <f>IF(Colin!$G9903&lt;$B$2,Colin!$I9903,0)</f>
        <v>0</v>
      </c>
      <c r="Q9903" s="38">
        <f>IF(Colin!$G9903&lt;$B$1,Colin!$I9903,0)</f>
        <v>0</v>
      </c>
    </row>
    <row r="9904" spans="12:17" x14ac:dyDescent="0.25">
      <c r="L9904" s="38">
        <f>IF(AND(Colin!$G9904=$B$1,Colin!$H9904=$C$3),Colin!$I9904,)</f>
        <v>0</v>
      </c>
      <c r="M9904" s="38">
        <f>IF(AND(Colin!$G9904=$B$1,Colin!$H9904&lt;=$C$3),Colin!$I9904,)</f>
        <v>0</v>
      </c>
      <c r="N9904" s="38">
        <f>IF(AND(Colin!$G9904=$B$2,Colin!$H9904=$C$3),Colin!$I9904,)</f>
        <v>0</v>
      </c>
      <c r="O9904" s="38">
        <f>IF(AND(Colin!$G9904=$B$2,Colin!$H9904&lt;=$C$3),Colin!$I9904,)</f>
        <v>0</v>
      </c>
      <c r="P9904" s="38">
        <f>IF(Colin!$G9904&lt;$B$2,Colin!$I9904,0)</f>
        <v>0</v>
      </c>
      <c r="Q9904" s="38">
        <f>IF(Colin!$G9904&lt;$B$1,Colin!$I9904,0)</f>
        <v>0</v>
      </c>
    </row>
    <row r="9905" spans="12:17" x14ac:dyDescent="0.25">
      <c r="L9905" s="38">
        <f>IF(AND(Colin!$G9905=$B$1,Colin!$H9905=$C$3),Colin!$I9905,)</f>
        <v>0</v>
      </c>
      <c r="M9905" s="38">
        <f>IF(AND(Colin!$G9905=$B$1,Colin!$H9905&lt;=$C$3),Colin!$I9905,)</f>
        <v>0</v>
      </c>
      <c r="N9905" s="38">
        <f>IF(AND(Colin!$G9905=$B$2,Colin!$H9905=$C$3),Colin!$I9905,)</f>
        <v>0</v>
      </c>
      <c r="O9905" s="38">
        <f>IF(AND(Colin!$G9905=$B$2,Colin!$H9905&lt;=$C$3),Colin!$I9905,)</f>
        <v>0</v>
      </c>
      <c r="P9905" s="38">
        <f>IF(Colin!$G9905&lt;$B$2,Colin!$I9905,0)</f>
        <v>0</v>
      </c>
      <c r="Q9905" s="38">
        <f>IF(Colin!$G9905&lt;$B$1,Colin!$I9905,0)</f>
        <v>0</v>
      </c>
    </row>
    <row r="9906" spans="12:17" x14ac:dyDescent="0.25">
      <c r="L9906" s="38">
        <f>IF(AND(Colin!$G9906=$B$1,Colin!$H9906=$C$3),Colin!$I9906,)</f>
        <v>0</v>
      </c>
      <c r="M9906" s="38">
        <f>IF(AND(Colin!$G9906=$B$1,Colin!$H9906&lt;=$C$3),Colin!$I9906,)</f>
        <v>0</v>
      </c>
      <c r="N9906" s="38">
        <f>IF(AND(Colin!$G9906=$B$2,Colin!$H9906=$C$3),Colin!$I9906,)</f>
        <v>0</v>
      </c>
      <c r="O9906" s="38">
        <f>IF(AND(Colin!$G9906=$B$2,Colin!$H9906&lt;=$C$3),Colin!$I9906,)</f>
        <v>0</v>
      </c>
      <c r="P9906" s="38">
        <f>IF(Colin!$G9906&lt;$B$2,Colin!$I9906,0)</f>
        <v>0</v>
      </c>
      <c r="Q9906" s="38">
        <f>IF(Colin!$G9906&lt;$B$1,Colin!$I9906,0)</f>
        <v>0</v>
      </c>
    </row>
    <row r="9907" spans="12:17" x14ac:dyDescent="0.25">
      <c r="L9907" s="38">
        <f>IF(AND(Colin!$G9907=$B$1,Colin!$H9907=$C$3),Colin!$I9907,)</f>
        <v>0</v>
      </c>
      <c r="M9907" s="38">
        <f>IF(AND(Colin!$G9907=$B$1,Colin!$H9907&lt;=$C$3),Colin!$I9907,)</f>
        <v>0</v>
      </c>
      <c r="N9907" s="38">
        <f>IF(AND(Colin!$G9907=$B$2,Colin!$H9907=$C$3),Colin!$I9907,)</f>
        <v>0</v>
      </c>
      <c r="O9907" s="38">
        <f>IF(AND(Colin!$G9907=$B$2,Colin!$H9907&lt;=$C$3),Colin!$I9907,)</f>
        <v>0</v>
      </c>
      <c r="P9907" s="38">
        <f>IF(Colin!$G9907&lt;$B$2,Colin!$I9907,0)</f>
        <v>0</v>
      </c>
      <c r="Q9907" s="38">
        <f>IF(Colin!$G9907&lt;$B$1,Colin!$I9907,0)</f>
        <v>0</v>
      </c>
    </row>
    <row r="9908" spans="12:17" x14ac:dyDescent="0.25">
      <c r="L9908" s="38">
        <f>IF(AND(Colin!$G9908=$B$1,Colin!$H9908=$C$3),Colin!$I9908,)</f>
        <v>0</v>
      </c>
      <c r="M9908" s="38">
        <f>IF(AND(Colin!$G9908=$B$1,Colin!$H9908&lt;=$C$3),Colin!$I9908,)</f>
        <v>0</v>
      </c>
      <c r="N9908" s="38">
        <f>IF(AND(Colin!$G9908=$B$2,Colin!$H9908=$C$3),Colin!$I9908,)</f>
        <v>0</v>
      </c>
      <c r="O9908" s="38">
        <f>IF(AND(Colin!$G9908=$B$2,Colin!$H9908&lt;=$C$3),Colin!$I9908,)</f>
        <v>0</v>
      </c>
      <c r="P9908" s="38">
        <f>IF(Colin!$G9908&lt;$B$2,Colin!$I9908,0)</f>
        <v>0</v>
      </c>
      <c r="Q9908" s="38">
        <f>IF(Colin!$G9908&lt;$B$1,Colin!$I9908,0)</f>
        <v>0</v>
      </c>
    </row>
    <row r="9909" spans="12:17" x14ac:dyDescent="0.25">
      <c r="L9909" s="38">
        <f>IF(AND(Colin!$G9909=$B$1,Colin!$H9909=$C$3),Colin!$I9909,)</f>
        <v>0</v>
      </c>
      <c r="M9909" s="38">
        <f>IF(AND(Colin!$G9909=$B$1,Colin!$H9909&lt;=$C$3),Colin!$I9909,)</f>
        <v>0</v>
      </c>
      <c r="N9909" s="38">
        <f>IF(AND(Colin!$G9909=$B$2,Colin!$H9909=$C$3),Colin!$I9909,)</f>
        <v>0</v>
      </c>
      <c r="O9909" s="38">
        <f>IF(AND(Colin!$G9909=$B$2,Colin!$H9909&lt;=$C$3),Colin!$I9909,)</f>
        <v>0</v>
      </c>
      <c r="P9909" s="38">
        <f>IF(Colin!$G9909&lt;$B$2,Colin!$I9909,0)</f>
        <v>0</v>
      </c>
      <c r="Q9909" s="38">
        <f>IF(Colin!$G9909&lt;$B$1,Colin!$I9909,0)</f>
        <v>0</v>
      </c>
    </row>
    <row r="9910" spans="12:17" x14ac:dyDescent="0.25">
      <c r="L9910" s="38">
        <f>IF(AND(Colin!$G9910=$B$1,Colin!$H9910=$C$3),Colin!$I9910,)</f>
        <v>0</v>
      </c>
      <c r="M9910" s="38">
        <f>IF(AND(Colin!$G9910=$B$1,Colin!$H9910&lt;=$C$3),Colin!$I9910,)</f>
        <v>0</v>
      </c>
      <c r="N9910" s="38">
        <f>IF(AND(Colin!$G9910=$B$2,Colin!$H9910=$C$3),Colin!$I9910,)</f>
        <v>0</v>
      </c>
      <c r="O9910" s="38">
        <f>IF(AND(Colin!$G9910=$B$2,Colin!$H9910&lt;=$C$3),Colin!$I9910,)</f>
        <v>0</v>
      </c>
      <c r="P9910" s="38">
        <f>IF(Colin!$G9910&lt;$B$2,Colin!$I9910,0)</f>
        <v>0</v>
      </c>
      <c r="Q9910" s="38">
        <f>IF(Colin!$G9910&lt;$B$1,Colin!$I9910,0)</f>
        <v>0</v>
      </c>
    </row>
    <row r="9911" spans="12:17" x14ac:dyDescent="0.25">
      <c r="L9911" s="38">
        <f>IF(AND(Colin!$G9911=$B$1,Colin!$H9911=$C$3),Colin!$I9911,)</f>
        <v>0</v>
      </c>
      <c r="M9911" s="38">
        <f>IF(AND(Colin!$G9911=$B$1,Colin!$H9911&lt;=$C$3),Colin!$I9911,)</f>
        <v>0</v>
      </c>
      <c r="N9911" s="38">
        <f>IF(AND(Colin!$G9911=$B$2,Colin!$H9911=$C$3),Colin!$I9911,)</f>
        <v>0</v>
      </c>
      <c r="O9911" s="38">
        <f>IF(AND(Colin!$G9911=$B$2,Colin!$H9911&lt;=$C$3),Colin!$I9911,)</f>
        <v>0</v>
      </c>
      <c r="P9911" s="38">
        <f>IF(Colin!$G9911&lt;$B$2,Colin!$I9911,0)</f>
        <v>0</v>
      </c>
      <c r="Q9911" s="38">
        <f>IF(Colin!$G9911&lt;$B$1,Colin!$I9911,0)</f>
        <v>0</v>
      </c>
    </row>
    <row r="9912" spans="12:17" x14ac:dyDescent="0.25">
      <c r="L9912" s="38">
        <f>IF(AND(Colin!$G9912=$B$1,Colin!$H9912=$C$3),Colin!$I9912,)</f>
        <v>0</v>
      </c>
      <c r="M9912" s="38">
        <f>IF(AND(Colin!$G9912=$B$1,Colin!$H9912&lt;=$C$3),Colin!$I9912,)</f>
        <v>0</v>
      </c>
      <c r="N9912" s="38">
        <f>IF(AND(Colin!$G9912=$B$2,Colin!$H9912=$C$3),Colin!$I9912,)</f>
        <v>0</v>
      </c>
      <c r="O9912" s="38">
        <f>IF(AND(Colin!$G9912=$B$2,Colin!$H9912&lt;=$C$3),Colin!$I9912,)</f>
        <v>0</v>
      </c>
      <c r="P9912" s="38">
        <f>IF(Colin!$G9912&lt;$B$2,Colin!$I9912,0)</f>
        <v>0</v>
      </c>
      <c r="Q9912" s="38">
        <f>IF(Colin!$G9912&lt;$B$1,Colin!$I9912,0)</f>
        <v>0</v>
      </c>
    </row>
    <row r="9913" spans="12:17" x14ac:dyDescent="0.25">
      <c r="L9913" s="38">
        <f>IF(AND(Colin!$G9913=$B$1,Colin!$H9913=$C$3),Colin!$I9913,)</f>
        <v>0</v>
      </c>
      <c r="M9913" s="38">
        <f>IF(AND(Colin!$G9913=$B$1,Colin!$H9913&lt;=$C$3),Colin!$I9913,)</f>
        <v>0</v>
      </c>
      <c r="N9913" s="38">
        <f>IF(AND(Colin!$G9913=$B$2,Colin!$H9913=$C$3),Colin!$I9913,)</f>
        <v>0</v>
      </c>
      <c r="O9913" s="38">
        <f>IF(AND(Colin!$G9913=$B$2,Colin!$H9913&lt;=$C$3),Colin!$I9913,)</f>
        <v>0</v>
      </c>
      <c r="P9913" s="38">
        <f>IF(Colin!$G9913&lt;$B$2,Colin!$I9913,0)</f>
        <v>0</v>
      </c>
      <c r="Q9913" s="38">
        <f>IF(Colin!$G9913&lt;$B$1,Colin!$I9913,0)</f>
        <v>0</v>
      </c>
    </row>
    <row r="9914" spans="12:17" x14ac:dyDescent="0.25">
      <c r="L9914" s="38">
        <f>IF(AND(Colin!$G9914=$B$1,Colin!$H9914=$C$3),Colin!$I9914,)</f>
        <v>0</v>
      </c>
      <c r="M9914" s="38">
        <f>IF(AND(Colin!$G9914=$B$1,Colin!$H9914&lt;=$C$3),Colin!$I9914,)</f>
        <v>0</v>
      </c>
      <c r="N9914" s="38">
        <f>IF(AND(Colin!$G9914=$B$2,Colin!$H9914=$C$3),Colin!$I9914,)</f>
        <v>0</v>
      </c>
      <c r="O9914" s="38">
        <f>IF(AND(Colin!$G9914=$B$2,Colin!$H9914&lt;=$C$3),Colin!$I9914,)</f>
        <v>0</v>
      </c>
      <c r="P9914" s="38">
        <f>IF(Colin!$G9914&lt;$B$2,Colin!$I9914,0)</f>
        <v>0</v>
      </c>
      <c r="Q9914" s="38">
        <f>IF(Colin!$G9914&lt;$B$1,Colin!$I9914,0)</f>
        <v>0</v>
      </c>
    </row>
    <row r="9915" spans="12:17" x14ac:dyDescent="0.25">
      <c r="L9915" s="38">
        <f>IF(AND(Colin!$G9915=$B$1,Colin!$H9915=$C$3),Colin!$I9915,)</f>
        <v>0</v>
      </c>
      <c r="M9915" s="38">
        <f>IF(AND(Colin!$G9915=$B$1,Colin!$H9915&lt;=$C$3),Colin!$I9915,)</f>
        <v>0</v>
      </c>
      <c r="N9915" s="38">
        <f>IF(AND(Colin!$G9915=$B$2,Colin!$H9915=$C$3),Colin!$I9915,)</f>
        <v>0</v>
      </c>
      <c r="O9915" s="38">
        <f>IF(AND(Colin!$G9915=$B$2,Colin!$H9915&lt;=$C$3),Colin!$I9915,)</f>
        <v>0</v>
      </c>
      <c r="P9915" s="38">
        <f>IF(Colin!$G9915&lt;$B$2,Colin!$I9915,0)</f>
        <v>0</v>
      </c>
      <c r="Q9915" s="38">
        <f>IF(Colin!$G9915&lt;$B$1,Colin!$I9915,0)</f>
        <v>0</v>
      </c>
    </row>
    <row r="9916" spans="12:17" x14ac:dyDescent="0.25">
      <c r="L9916" s="38">
        <f>IF(AND(Colin!$G9916=$B$1,Colin!$H9916=$C$3),Colin!$I9916,)</f>
        <v>0</v>
      </c>
      <c r="M9916" s="38">
        <f>IF(AND(Colin!$G9916=$B$1,Colin!$H9916&lt;=$C$3),Colin!$I9916,)</f>
        <v>0</v>
      </c>
      <c r="N9916" s="38">
        <f>IF(AND(Colin!$G9916=$B$2,Colin!$H9916=$C$3),Colin!$I9916,)</f>
        <v>0</v>
      </c>
      <c r="O9916" s="38">
        <f>IF(AND(Colin!$G9916=$B$2,Colin!$H9916&lt;=$C$3),Colin!$I9916,)</f>
        <v>0</v>
      </c>
      <c r="P9916" s="38">
        <f>IF(Colin!$G9916&lt;$B$2,Colin!$I9916,0)</f>
        <v>0</v>
      </c>
      <c r="Q9916" s="38">
        <f>IF(Colin!$G9916&lt;$B$1,Colin!$I9916,0)</f>
        <v>0</v>
      </c>
    </row>
    <row r="9917" spans="12:17" x14ac:dyDescent="0.25">
      <c r="L9917" s="38">
        <f>IF(AND(Colin!$G9917=$B$1,Colin!$H9917=$C$3),Colin!$I9917,)</f>
        <v>0</v>
      </c>
      <c r="M9917" s="38">
        <f>IF(AND(Colin!$G9917=$B$1,Colin!$H9917&lt;=$C$3),Colin!$I9917,)</f>
        <v>0</v>
      </c>
      <c r="N9917" s="38">
        <f>IF(AND(Colin!$G9917=$B$2,Colin!$H9917=$C$3),Colin!$I9917,)</f>
        <v>0</v>
      </c>
      <c r="O9917" s="38">
        <f>IF(AND(Colin!$G9917=$B$2,Colin!$H9917&lt;=$C$3),Colin!$I9917,)</f>
        <v>0</v>
      </c>
      <c r="P9917" s="38">
        <f>IF(Colin!$G9917&lt;$B$2,Colin!$I9917,0)</f>
        <v>0</v>
      </c>
      <c r="Q9917" s="38">
        <f>IF(Colin!$G9917&lt;$B$1,Colin!$I9917,0)</f>
        <v>0</v>
      </c>
    </row>
    <row r="9918" spans="12:17" x14ac:dyDescent="0.25">
      <c r="L9918" s="38">
        <f>IF(AND(Colin!$G9918=$B$1,Colin!$H9918=$C$3),Colin!$I9918,)</f>
        <v>0</v>
      </c>
      <c r="M9918" s="38">
        <f>IF(AND(Colin!$G9918=$B$1,Colin!$H9918&lt;=$C$3),Colin!$I9918,)</f>
        <v>0</v>
      </c>
      <c r="N9918" s="38">
        <f>IF(AND(Colin!$G9918=$B$2,Colin!$H9918=$C$3),Colin!$I9918,)</f>
        <v>0</v>
      </c>
      <c r="O9918" s="38">
        <f>IF(AND(Colin!$G9918=$B$2,Colin!$H9918&lt;=$C$3),Colin!$I9918,)</f>
        <v>0</v>
      </c>
      <c r="P9918" s="38">
        <f>IF(Colin!$G9918&lt;$B$2,Colin!$I9918,0)</f>
        <v>0</v>
      </c>
      <c r="Q9918" s="38">
        <f>IF(Colin!$G9918&lt;$B$1,Colin!$I9918,0)</f>
        <v>0</v>
      </c>
    </row>
    <row r="9919" spans="12:17" x14ac:dyDescent="0.25">
      <c r="L9919" s="38">
        <f>IF(AND(Colin!$G9919=$B$1,Colin!$H9919=$C$3),Colin!$I9919,)</f>
        <v>0</v>
      </c>
      <c r="M9919" s="38">
        <f>IF(AND(Colin!$G9919=$B$1,Colin!$H9919&lt;=$C$3),Colin!$I9919,)</f>
        <v>0</v>
      </c>
      <c r="N9919" s="38">
        <f>IF(AND(Colin!$G9919=$B$2,Colin!$H9919=$C$3),Colin!$I9919,)</f>
        <v>0</v>
      </c>
      <c r="O9919" s="38">
        <f>IF(AND(Colin!$G9919=$B$2,Colin!$H9919&lt;=$C$3),Colin!$I9919,)</f>
        <v>0</v>
      </c>
      <c r="P9919" s="38">
        <f>IF(Colin!$G9919&lt;$B$2,Colin!$I9919,0)</f>
        <v>0</v>
      </c>
      <c r="Q9919" s="38">
        <f>IF(Colin!$G9919&lt;$B$1,Colin!$I9919,0)</f>
        <v>0</v>
      </c>
    </row>
    <row r="9920" spans="12:17" x14ac:dyDescent="0.25">
      <c r="L9920" s="38">
        <f>IF(AND(Colin!$G9920=$B$1,Colin!$H9920=$C$3),Colin!$I9920,)</f>
        <v>0</v>
      </c>
      <c r="M9920" s="38">
        <f>IF(AND(Colin!$G9920=$B$1,Colin!$H9920&lt;=$C$3),Colin!$I9920,)</f>
        <v>0</v>
      </c>
      <c r="N9920" s="38">
        <f>IF(AND(Colin!$G9920=$B$2,Colin!$H9920=$C$3),Colin!$I9920,)</f>
        <v>0</v>
      </c>
      <c r="O9920" s="38">
        <f>IF(AND(Colin!$G9920=$B$2,Colin!$H9920&lt;=$C$3),Colin!$I9920,)</f>
        <v>0</v>
      </c>
      <c r="P9920" s="38">
        <f>IF(Colin!$G9920&lt;$B$2,Colin!$I9920,0)</f>
        <v>0</v>
      </c>
      <c r="Q9920" s="38">
        <f>IF(Colin!$G9920&lt;$B$1,Colin!$I9920,0)</f>
        <v>0</v>
      </c>
    </row>
    <row r="9921" spans="12:17" x14ac:dyDescent="0.25">
      <c r="L9921" s="38">
        <f>IF(AND(Colin!$G9921=$B$1,Colin!$H9921=$C$3),Colin!$I9921,)</f>
        <v>0</v>
      </c>
      <c r="M9921" s="38">
        <f>IF(AND(Colin!$G9921=$B$1,Colin!$H9921&lt;=$C$3),Colin!$I9921,)</f>
        <v>0</v>
      </c>
      <c r="N9921" s="38">
        <f>IF(AND(Colin!$G9921=$B$2,Colin!$H9921=$C$3),Colin!$I9921,)</f>
        <v>0</v>
      </c>
      <c r="O9921" s="38">
        <f>IF(AND(Colin!$G9921=$B$2,Colin!$H9921&lt;=$C$3),Colin!$I9921,)</f>
        <v>0</v>
      </c>
      <c r="P9921" s="38">
        <f>IF(Colin!$G9921&lt;$B$2,Colin!$I9921,0)</f>
        <v>0</v>
      </c>
      <c r="Q9921" s="38">
        <f>IF(Colin!$G9921&lt;$B$1,Colin!$I9921,0)</f>
        <v>0</v>
      </c>
    </row>
    <row r="9922" spans="12:17" x14ac:dyDescent="0.25">
      <c r="L9922" s="38">
        <f>IF(AND(Colin!$G9922=$B$1,Colin!$H9922=$C$3),Colin!$I9922,)</f>
        <v>0</v>
      </c>
      <c r="M9922" s="38">
        <f>IF(AND(Colin!$G9922=$B$1,Colin!$H9922&lt;=$C$3),Colin!$I9922,)</f>
        <v>0</v>
      </c>
      <c r="N9922" s="38">
        <f>IF(AND(Colin!$G9922=$B$2,Colin!$H9922=$C$3),Colin!$I9922,)</f>
        <v>0</v>
      </c>
      <c r="O9922" s="38">
        <f>IF(AND(Colin!$G9922=$B$2,Colin!$H9922&lt;=$C$3),Colin!$I9922,)</f>
        <v>0</v>
      </c>
      <c r="P9922" s="38">
        <f>IF(Colin!$G9922&lt;$B$2,Colin!$I9922,0)</f>
        <v>0</v>
      </c>
      <c r="Q9922" s="38">
        <f>IF(Colin!$G9922&lt;$B$1,Colin!$I9922,0)</f>
        <v>0</v>
      </c>
    </row>
    <row r="9923" spans="12:17" x14ac:dyDescent="0.25">
      <c r="L9923" s="38">
        <f>IF(AND(Colin!$G9923=$B$1,Colin!$H9923=$C$3),Colin!$I9923,)</f>
        <v>0</v>
      </c>
      <c r="M9923" s="38">
        <f>IF(AND(Colin!$G9923=$B$1,Colin!$H9923&lt;=$C$3),Colin!$I9923,)</f>
        <v>0</v>
      </c>
      <c r="N9923" s="38">
        <f>IF(AND(Colin!$G9923=$B$2,Colin!$H9923=$C$3),Colin!$I9923,)</f>
        <v>0</v>
      </c>
      <c r="O9923" s="38">
        <f>IF(AND(Colin!$G9923=$B$2,Colin!$H9923&lt;=$C$3),Colin!$I9923,)</f>
        <v>0</v>
      </c>
      <c r="P9923" s="38">
        <f>IF(Colin!$G9923&lt;$B$2,Colin!$I9923,0)</f>
        <v>0</v>
      </c>
      <c r="Q9923" s="38">
        <f>IF(Colin!$G9923&lt;$B$1,Colin!$I9923,0)</f>
        <v>0</v>
      </c>
    </row>
    <row r="9924" spans="12:17" x14ac:dyDescent="0.25">
      <c r="L9924" s="38">
        <f>IF(AND(Colin!$G9924=$B$1,Colin!$H9924=$C$3),Colin!$I9924,)</f>
        <v>0</v>
      </c>
      <c r="M9924" s="38">
        <f>IF(AND(Colin!$G9924=$B$1,Colin!$H9924&lt;=$C$3),Colin!$I9924,)</f>
        <v>0</v>
      </c>
      <c r="N9924" s="38">
        <f>IF(AND(Colin!$G9924=$B$2,Colin!$H9924=$C$3),Colin!$I9924,)</f>
        <v>0</v>
      </c>
      <c r="O9924" s="38">
        <f>IF(AND(Colin!$G9924=$B$2,Colin!$H9924&lt;=$C$3),Colin!$I9924,)</f>
        <v>0</v>
      </c>
      <c r="P9924" s="38">
        <f>IF(Colin!$G9924&lt;$B$2,Colin!$I9924,0)</f>
        <v>0</v>
      </c>
      <c r="Q9924" s="38">
        <f>IF(Colin!$G9924&lt;$B$1,Colin!$I9924,0)</f>
        <v>0</v>
      </c>
    </row>
    <row r="9925" spans="12:17" x14ac:dyDescent="0.25">
      <c r="L9925" s="38">
        <f>IF(AND(Colin!$G9925=$B$1,Colin!$H9925=$C$3),Colin!$I9925,)</f>
        <v>0</v>
      </c>
      <c r="M9925" s="38">
        <f>IF(AND(Colin!$G9925=$B$1,Colin!$H9925&lt;=$C$3),Colin!$I9925,)</f>
        <v>0</v>
      </c>
      <c r="N9925" s="38">
        <f>IF(AND(Colin!$G9925=$B$2,Colin!$H9925=$C$3),Colin!$I9925,)</f>
        <v>0</v>
      </c>
      <c r="O9925" s="38">
        <f>IF(AND(Colin!$G9925=$B$2,Colin!$H9925&lt;=$C$3),Colin!$I9925,)</f>
        <v>0</v>
      </c>
      <c r="P9925" s="38">
        <f>IF(Colin!$G9925&lt;$B$2,Colin!$I9925,0)</f>
        <v>0</v>
      </c>
      <c r="Q9925" s="38">
        <f>IF(Colin!$G9925&lt;$B$1,Colin!$I9925,0)</f>
        <v>0</v>
      </c>
    </row>
    <row r="9926" spans="12:17" x14ac:dyDescent="0.25">
      <c r="L9926" s="38">
        <f>IF(AND(Colin!$G9926=$B$1,Colin!$H9926=$C$3),Colin!$I9926,)</f>
        <v>0</v>
      </c>
      <c r="M9926" s="38">
        <f>IF(AND(Colin!$G9926=$B$1,Colin!$H9926&lt;=$C$3),Colin!$I9926,)</f>
        <v>0</v>
      </c>
      <c r="N9926" s="38">
        <f>IF(AND(Colin!$G9926=$B$2,Colin!$H9926=$C$3),Colin!$I9926,)</f>
        <v>0</v>
      </c>
      <c r="O9926" s="38">
        <f>IF(AND(Colin!$G9926=$B$2,Colin!$H9926&lt;=$C$3),Colin!$I9926,)</f>
        <v>0</v>
      </c>
      <c r="P9926" s="38">
        <f>IF(Colin!$G9926&lt;$B$2,Colin!$I9926,0)</f>
        <v>0</v>
      </c>
      <c r="Q9926" s="38">
        <f>IF(Colin!$G9926&lt;$B$1,Colin!$I9926,0)</f>
        <v>0</v>
      </c>
    </row>
    <row r="9927" spans="12:17" x14ac:dyDescent="0.25">
      <c r="L9927" s="38">
        <f>IF(AND(Colin!$G9927=$B$1,Colin!$H9927=$C$3),Colin!$I9927,)</f>
        <v>0</v>
      </c>
      <c r="M9927" s="38">
        <f>IF(AND(Colin!$G9927=$B$1,Colin!$H9927&lt;=$C$3),Colin!$I9927,)</f>
        <v>0</v>
      </c>
      <c r="N9927" s="38">
        <f>IF(AND(Colin!$G9927=$B$2,Colin!$H9927=$C$3),Colin!$I9927,)</f>
        <v>0</v>
      </c>
      <c r="O9927" s="38">
        <f>IF(AND(Colin!$G9927=$B$2,Colin!$H9927&lt;=$C$3),Colin!$I9927,)</f>
        <v>0</v>
      </c>
      <c r="P9927" s="38">
        <f>IF(Colin!$G9927&lt;$B$2,Colin!$I9927,0)</f>
        <v>0</v>
      </c>
      <c r="Q9927" s="38">
        <f>IF(Colin!$G9927&lt;$B$1,Colin!$I9927,0)</f>
        <v>0</v>
      </c>
    </row>
    <row r="9928" spans="12:17" x14ac:dyDescent="0.25">
      <c r="L9928" s="38">
        <f>IF(AND(Colin!$G9928=$B$1,Colin!$H9928=$C$3),Colin!$I9928,)</f>
        <v>0</v>
      </c>
      <c r="M9928" s="38">
        <f>IF(AND(Colin!$G9928=$B$1,Colin!$H9928&lt;=$C$3),Colin!$I9928,)</f>
        <v>0</v>
      </c>
      <c r="N9928" s="38">
        <f>IF(AND(Colin!$G9928=$B$2,Colin!$H9928=$C$3),Colin!$I9928,)</f>
        <v>0</v>
      </c>
      <c r="O9928" s="38">
        <f>IF(AND(Colin!$G9928=$B$2,Colin!$H9928&lt;=$C$3),Colin!$I9928,)</f>
        <v>0</v>
      </c>
      <c r="P9928" s="38">
        <f>IF(Colin!$G9928&lt;$B$2,Colin!$I9928,0)</f>
        <v>0</v>
      </c>
      <c r="Q9928" s="38">
        <f>IF(Colin!$G9928&lt;$B$1,Colin!$I9928,0)</f>
        <v>0</v>
      </c>
    </row>
    <row r="9929" spans="12:17" x14ac:dyDescent="0.25">
      <c r="L9929" s="38">
        <f>IF(AND(Colin!$G9929=$B$1,Colin!$H9929=$C$3),Colin!$I9929,)</f>
        <v>0</v>
      </c>
      <c r="M9929" s="38">
        <f>IF(AND(Colin!$G9929=$B$1,Colin!$H9929&lt;=$C$3),Colin!$I9929,)</f>
        <v>0</v>
      </c>
      <c r="N9929" s="38">
        <f>IF(AND(Colin!$G9929=$B$2,Colin!$H9929=$C$3),Colin!$I9929,)</f>
        <v>0</v>
      </c>
      <c r="O9929" s="38">
        <f>IF(AND(Colin!$G9929=$B$2,Colin!$H9929&lt;=$C$3),Colin!$I9929,)</f>
        <v>0</v>
      </c>
      <c r="P9929" s="38">
        <f>IF(Colin!$G9929&lt;$B$2,Colin!$I9929,0)</f>
        <v>0</v>
      </c>
      <c r="Q9929" s="38">
        <f>IF(Colin!$G9929&lt;$B$1,Colin!$I9929,0)</f>
        <v>0</v>
      </c>
    </row>
    <row r="9930" spans="12:17" x14ac:dyDescent="0.25">
      <c r="L9930" s="38">
        <f>IF(AND(Colin!$G9930=$B$1,Colin!$H9930=$C$3),Colin!$I9930,)</f>
        <v>0</v>
      </c>
      <c r="M9930" s="38">
        <f>IF(AND(Colin!$G9930=$B$1,Colin!$H9930&lt;=$C$3),Colin!$I9930,)</f>
        <v>0</v>
      </c>
      <c r="N9930" s="38">
        <f>IF(AND(Colin!$G9930=$B$2,Colin!$H9930=$C$3),Colin!$I9930,)</f>
        <v>0</v>
      </c>
      <c r="O9930" s="38">
        <f>IF(AND(Colin!$G9930=$B$2,Colin!$H9930&lt;=$C$3),Colin!$I9930,)</f>
        <v>0</v>
      </c>
      <c r="P9930" s="38">
        <f>IF(Colin!$G9930&lt;$B$2,Colin!$I9930,0)</f>
        <v>0</v>
      </c>
      <c r="Q9930" s="38">
        <f>IF(Colin!$G9930&lt;$B$1,Colin!$I9930,0)</f>
        <v>0</v>
      </c>
    </row>
    <row r="9931" spans="12:17" x14ac:dyDescent="0.25">
      <c r="L9931" s="38">
        <f>IF(AND(Colin!$G9931=$B$1,Colin!$H9931=$C$3),Colin!$I9931,)</f>
        <v>0</v>
      </c>
      <c r="M9931" s="38">
        <f>IF(AND(Colin!$G9931=$B$1,Colin!$H9931&lt;=$C$3),Colin!$I9931,)</f>
        <v>0</v>
      </c>
      <c r="N9931" s="38">
        <f>IF(AND(Colin!$G9931=$B$2,Colin!$H9931=$C$3),Colin!$I9931,)</f>
        <v>0</v>
      </c>
      <c r="O9931" s="38">
        <f>IF(AND(Colin!$G9931=$B$2,Colin!$H9931&lt;=$C$3),Colin!$I9931,)</f>
        <v>0</v>
      </c>
      <c r="P9931" s="38">
        <f>IF(Colin!$G9931&lt;$B$2,Colin!$I9931,0)</f>
        <v>0</v>
      </c>
      <c r="Q9931" s="38">
        <f>IF(Colin!$G9931&lt;$B$1,Colin!$I9931,0)</f>
        <v>0</v>
      </c>
    </row>
    <row r="9932" spans="12:17" x14ac:dyDescent="0.25">
      <c r="L9932" s="38">
        <f>IF(AND(Colin!$G9932=$B$1,Colin!$H9932=$C$3),Colin!$I9932,)</f>
        <v>0</v>
      </c>
      <c r="M9932" s="38">
        <f>IF(AND(Colin!$G9932=$B$1,Colin!$H9932&lt;=$C$3),Colin!$I9932,)</f>
        <v>0</v>
      </c>
      <c r="N9932" s="38">
        <f>IF(AND(Colin!$G9932=$B$2,Colin!$H9932=$C$3),Colin!$I9932,)</f>
        <v>0</v>
      </c>
      <c r="O9932" s="38">
        <f>IF(AND(Colin!$G9932=$B$2,Colin!$H9932&lt;=$C$3),Colin!$I9932,)</f>
        <v>0</v>
      </c>
      <c r="P9932" s="38">
        <f>IF(Colin!$G9932&lt;$B$2,Colin!$I9932,0)</f>
        <v>0</v>
      </c>
      <c r="Q9932" s="38">
        <f>IF(Colin!$G9932&lt;$B$1,Colin!$I9932,0)</f>
        <v>0</v>
      </c>
    </row>
    <row r="9933" spans="12:17" x14ac:dyDescent="0.25">
      <c r="L9933" s="38">
        <f>IF(AND(Colin!$G9933=$B$1,Colin!$H9933=$C$3),Colin!$I9933,)</f>
        <v>0</v>
      </c>
      <c r="M9933" s="38">
        <f>IF(AND(Colin!$G9933=$B$1,Colin!$H9933&lt;=$C$3),Colin!$I9933,)</f>
        <v>0</v>
      </c>
      <c r="N9933" s="38">
        <f>IF(AND(Colin!$G9933=$B$2,Colin!$H9933=$C$3),Colin!$I9933,)</f>
        <v>0</v>
      </c>
      <c r="O9933" s="38">
        <f>IF(AND(Colin!$G9933=$B$2,Colin!$H9933&lt;=$C$3),Colin!$I9933,)</f>
        <v>0</v>
      </c>
      <c r="P9933" s="38">
        <f>IF(Colin!$G9933&lt;$B$2,Colin!$I9933,0)</f>
        <v>0</v>
      </c>
      <c r="Q9933" s="38">
        <f>IF(Colin!$G9933&lt;$B$1,Colin!$I9933,0)</f>
        <v>0</v>
      </c>
    </row>
    <row r="9934" spans="12:17" x14ac:dyDescent="0.25">
      <c r="L9934" s="38">
        <f>IF(AND(Colin!$G9934=$B$1,Colin!$H9934=$C$3),Colin!$I9934,)</f>
        <v>0</v>
      </c>
      <c r="M9934" s="38">
        <f>IF(AND(Colin!$G9934=$B$1,Colin!$H9934&lt;=$C$3),Colin!$I9934,)</f>
        <v>0</v>
      </c>
      <c r="N9934" s="38">
        <f>IF(AND(Colin!$G9934=$B$2,Colin!$H9934=$C$3),Colin!$I9934,)</f>
        <v>0</v>
      </c>
      <c r="O9934" s="38">
        <f>IF(AND(Colin!$G9934=$B$2,Colin!$H9934&lt;=$C$3),Colin!$I9934,)</f>
        <v>0</v>
      </c>
      <c r="P9934" s="38">
        <f>IF(Colin!$G9934&lt;$B$2,Colin!$I9934,0)</f>
        <v>0</v>
      </c>
      <c r="Q9934" s="38">
        <f>IF(Colin!$G9934&lt;$B$1,Colin!$I9934,0)</f>
        <v>0</v>
      </c>
    </row>
    <row r="9935" spans="12:17" x14ac:dyDescent="0.25">
      <c r="L9935" s="38">
        <f>IF(AND(Colin!$G9935=$B$1,Colin!$H9935=$C$3),Colin!$I9935,)</f>
        <v>0</v>
      </c>
      <c r="M9935" s="38">
        <f>IF(AND(Colin!$G9935=$B$1,Colin!$H9935&lt;=$C$3),Colin!$I9935,)</f>
        <v>0</v>
      </c>
      <c r="N9935" s="38">
        <f>IF(AND(Colin!$G9935=$B$2,Colin!$H9935=$C$3),Colin!$I9935,)</f>
        <v>0</v>
      </c>
      <c r="O9935" s="38">
        <f>IF(AND(Colin!$G9935=$B$2,Colin!$H9935&lt;=$C$3),Colin!$I9935,)</f>
        <v>0</v>
      </c>
      <c r="P9935" s="38">
        <f>IF(Colin!$G9935&lt;$B$2,Colin!$I9935,0)</f>
        <v>0</v>
      </c>
      <c r="Q9935" s="38">
        <f>IF(Colin!$G9935&lt;$B$1,Colin!$I9935,0)</f>
        <v>0</v>
      </c>
    </row>
    <row r="9936" spans="12:17" x14ac:dyDescent="0.25">
      <c r="L9936" s="38">
        <f>IF(AND(Colin!$G9936=$B$1,Colin!$H9936=$C$3),Colin!$I9936,)</f>
        <v>0</v>
      </c>
      <c r="M9936" s="38">
        <f>IF(AND(Colin!$G9936=$B$1,Colin!$H9936&lt;=$C$3),Colin!$I9936,)</f>
        <v>0</v>
      </c>
      <c r="N9936" s="38">
        <f>IF(AND(Colin!$G9936=$B$2,Colin!$H9936=$C$3),Colin!$I9936,)</f>
        <v>0</v>
      </c>
      <c r="O9936" s="38">
        <f>IF(AND(Colin!$G9936=$B$2,Colin!$H9936&lt;=$C$3),Colin!$I9936,)</f>
        <v>0</v>
      </c>
      <c r="P9936" s="38">
        <f>IF(Colin!$G9936&lt;$B$2,Colin!$I9936,0)</f>
        <v>0</v>
      </c>
      <c r="Q9936" s="38">
        <f>IF(Colin!$G9936&lt;$B$1,Colin!$I9936,0)</f>
        <v>0</v>
      </c>
    </row>
    <row r="9937" spans="12:17" x14ac:dyDescent="0.25">
      <c r="L9937" s="38">
        <f>IF(AND(Colin!$G9937=$B$1,Colin!$H9937=$C$3),Colin!$I9937,)</f>
        <v>0</v>
      </c>
      <c r="M9937" s="38">
        <f>IF(AND(Colin!$G9937=$B$1,Colin!$H9937&lt;=$C$3),Colin!$I9937,)</f>
        <v>0</v>
      </c>
      <c r="N9937" s="38">
        <f>IF(AND(Colin!$G9937=$B$2,Colin!$H9937=$C$3),Colin!$I9937,)</f>
        <v>0</v>
      </c>
      <c r="O9937" s="38">
        <f>IF(AND(Colin!$G9937=$B$2,Colin!$H9937&lt;=$C$3),Colin!$I9937,)</f>
        <v>0</v>
      </c>
      <c r="P9937" s="38">
        <f>IF(Colin!$G9937&lt;$B$2,Colin!$I9937,0)</f>
        <v>0</v>
      </c>
      <c r="Q9937" s="38">
        <f>IF(Colin!$G9937&lt;$B$1,Colin!$I9937,0)</f>
        <v>0</v>
      </c>
    </row>
    <row r="9938" spans="12:17" x14ac:dyDescent="0.25">
      <c r="L9938" s="38">
        <f>IF(AND(Colin!$G9938=$B$1,Colin!$H9938=$C$3),Colin!$I9938,)</f>
        <v>0</v>
      </c>
      <c r="M9938" s="38">
        <f>IF(AND(Colin!$G9938=$B$1,Colin!$H9938&lt;=$C$3),Colin!$I9938,)</f>
        <v>0</v>
      </c>
      <c r="N9938" s="38">
        <f>IF(AND(Colin!$G9938=$B$2,Colin!$H9938=$C$3),Colin!$I9938,)</f>
        <v>0</v>
      </c>
      <c r="O9938" s="38">
        <f>IF(AND(Colin!$G9938=$B$2,Colin!$H9938&lt;=$C$3),Colin!$I9938,)</f>
        <v>0</v>
      </c>
      <c r="P9938" s="38">
        <f>IF(Colin!$G9938&lt;$B$2,Colin!$I9938,0)</f>
        <v>0</v>
      </c>
      <c r="Q9938" s="38">
        <f>IF(Colin!$G9938&lt;$B$1,Colin!$I9938,0)</f>
        <v>0</v>
      </c>
    </row>
    <row r="9939" spans="12:17" x14ac:dyDescent="0.25">
      <c r="L9939" s="38">
        <f>IF(AND(Colin!$G9939=$B$1,Colin!$H9939=$C$3),Colin!$I9939,)</f>
        <v>0</v>
      </c>
      <c r="M9939" s="38">
        <f>IF(AND(Colin!$G9939=$B$1,Colin!$H9939&lt;=$C$3),Colin!$I9939,)</f>
        <v>0</v>
      </c>
      <c r="N9939" s="38">
        <f>IF(AND(Colin!$G9939=$B$2,Colin!$H9939=$C$3),Colin!$I9939,)</f>
        <v>0</v>
      </c>
      <c r="O9939" s="38">
        <f>IF(AND(Colin!$G9939=$B$2,Colin!$H9939&lt;=$C$3),Colin!$I9939,)</f>
        <v>0</v>
      </c>
      <c r="P9939" s="38">
        <f>IF(Colin!$G9939&lt;$B$2,Colin!$I9939,0)</f>
        <v>0</v>
      </c>
      <c r="Q9939" s="38">
        <f>IF(Colin!$G9939&lt;$B$1,Colin!$I9939,0)</f>
        <v>0</v>
      </c>
    </row>
    <row r="9940" spans="12:17" x14ac:dyDescent="0.25">
      <c r="L9940" s="38">
        <f>IF(AND(Colin!$G9940=$B$1,Colin!$H9940=$C$3),Colin!$I9940,)</f>
        <v>0</v>
      </c>
      <c r="M9940" s="38">
        <f>IF(AND(Colin!$G9940=$B$1,Colin!$H9940&lt;=$C$3),Colin!$I9940,)</f>
        <v>0</v>
      </c>
      <c r="N9940" s="38">
        <f>IF(AND(Colin!$G9940=$B$2,Colin!$H9940=$C$3),Colin!$I9940,)</f>
        <v>0</v>
      </c>
      <c r="O9940" s="38">
        <f>IF(AND(Colin!$G9940=$B$2,Colin!$H9940&lt;=$C$3),Colin!$I9940,)</f>
        <v>0</v>
      </c>
      <c r="P9940" s="38">
        <f>IF(Colin!$G9940&lt;$B$2,Colin!$I9940,0)</f>
        <v>0</v>
      </c>
      <c r="Q9940" s="38">
        <f>IF(Colin!$G9940&lt;$B$1,Colin!$I9940,0)</f>
        <v>0</v>
      </c>
    </row>
    <row r="9941" spans="12:17" x14ac:dyDescent="0.25">
      <c r="L9941" s="38">
        <f>IF(AND(Colin!$G9941=$B$1,Colin!$H9941=$C$3),Colin!$I9941,)</f>
        <v>0</v>
      </c>
      <c r="M9941" s="38">
        <f>IF(AND(Colin!$G9941=$B$1,Colin!$H9941&lt;=$C$3),Colin!$I9941,)</f>
        <v>0</v>
      </c>
      <c r="N9941" s="38">
        <f>IF(AND(Colin!$G9941=$B$2,Colin!$H9941=$C$3),Colin!$I9941,)</f>
        <v>0</v>
      </c>
      <c r="O9941" s="38">
        <f>IF(AND(Colin!$G9941=$B$2,Colin!$H9941&lt;=$C$3),Colin!$I9941,)</f>
        <v>0</v>
      </c>
      <c r="P9941" s="38">
        <f>IF(Colin!$G9941&lt;$B$2,Colin!$I9941,0)</f>
        <v>0</v>
      </c>
      <c r="Q9941" s="38">
        <f>IF(Colin!$G9941&lt;$B$1,Colin!$I9941,0)</f>
        <v>0</v>
      </c>
    </row>
    <row r="9942" spans="12:17" x14ac:dyDescent="0.25">
      <c r="L9942" s="38">
        <f>IF(AND(Colin!$G9942=$B$1,Colin!$H9942=$C$3),Colin!$I9942,)</f>
        <v>0</v>
      </c>
      <c r="M9942" s="38">
        <f>IF(AND(Colin!$G9942=$B$1,Colin!$H9942&lt;=$C$3),Colin!$I9942,)</f>
        <v>0</v>
      </c>
      <c r="N9942" s="38">
        <f>IF(AND(Colin!$G9942=$B$2,Colin!$H9942=$C$3),Colin!$I9942,)</f>
        <v>0</v>
      </c>
      <c r="O9942" s="38">
        <f>IF(AND(Colin!$G9942=$B$2,Colin!$H9942&lt;=$C$3),Colin!$I9942,)</f>
        <v>0</v>
      </c>
      <c r="P9942" s="38">
        <f>IF(Colin!$G9942&lt;$B$2,Colin!$I9942,0)</f>
        <v>0</v>
      </c>
      <c r="Q9942" s="38">
        <f>IF(Colin!$G9942&lt;$B$1,Colin!$I9942,0)</f>
        <v>0</v>
      </c>
    </row>
    <row r="9943" spans="12:17" x14ac:dyDescent="0.25">
      <c r="L9943" s="38">
        <f>IF(AND(Colin!$G9943=$B$1,Colin!$H9943=$C$3),Colin!$I9943,)</f>
        <v>0</v>
      </c>
      <c r="M9943" s="38">
        <f>IF(AND(Colin!$G9943=$B$1,Colin!$H9943&lt;=$C$3),Colin!$I9943,)</f>
        <v>0</v>
      </c>
      <c r="N9943" s="38">
        <f>IF(AND(Colin!$G9943=$B$2,Colin!$H9943=$C$3),Colin!$I9943,)</f>
        <v>0</v>
      </c>
      <c r="O9943" s="38">
        <f>IF(AND(Colin!$G9943=$B$2,Colin!$H9943&lt;=$C$3),Colin!$I9943,)</f>
        <v>0</v>
      </c>
      <c r="P9943" s="38">
        <f>IF(Colin!$G9943&lt;$B$2,Colin!$I9943,0)</f>
        <v>0</v>
      </c>
      <c r="Q9943" s="38">
        <f>IF(Colin!$G9943&lt;$B$1,Colin!$I9943,0)</f>
        <v>0</v>
      </c>
    </row>
    <row r="9944" spans="12:17" x14ac:dyDescent="0.25">
      <c r="L9944" s="38">
        <f>IF(AND(Colin!$G9944=$B$1,Colin!$H9944=$C$3),Colin!$I9944,)</f>
        <v>0</v>
      </c>
      <c r="M9944" s="38">
        <f>IF(AND(Colin!$G9944=$B$1,Colin!$H9944&lt;=$C$3),Colin!$I9944,)</f>
        <v>0</v>
      </c>
      <c r="N9944" s="38">
        <f>IF(AND(Colin!$G9944=$B$2,Colin!$H9944=$C$3),Colin!$I9944,)</f>
        <v>0</v>
      </c>
      <c r="O9944" s="38">
        <f>IF(AND(Colin!$G9944=$B$2,Colin!$H9944&lt;=$C$3),Colin!$I9944,)</f>
        <v>0</v>
      </c>
      <c r="P9944" s="38">
        <f>IF(Colin!$G9944&lt;$B$2,Colin!$I9944,0)</f>
        <v>0</v>
      </c>
      <c r="Q9944" s="38">
        <f>IF(Colin!$G9944&lt;$B$1,Colin!$I9944,0)</f>
        <v>0</v>
      </c>
    </row>
    <row r="9945" spans="12:17" x14ac:dyDescent="0.25">
      <c r="L9945" s="38">
        <f>IF(AND(Colin!$G9945=$B$1,Colin!$H9945=$C$3),Colin!$I9945,)</f>
        <v>0</v>
      </c>
      <c r="M9945" s="38">
        <f>IF(AND(Colin!$G9945=$B$1,Colin!$H9945&lt;=$C$3),Colin!$I9945,)</f>
        <v>0</v>
      </c>
      <c r="N9945" s="38">
        <f>IF(AND(Colin!$G9945=$B$2,Colin!$H9945=$C$3),Colin!$I9945,)</f>
        <v>0</v>
      </c>
      <c r="O9945" s="38">
        <f>IF(AND(Colin!$G9945=$B$2,Colin!$H9945&lt;=$C$3),Colin!$I9945,)</f>
        <v>0</v>
      </c>
      <c r="P9945" s="38">
        <f>IF(Colin!$G9945&lt;$B$2,Colin!$I9945,0)</f>
        <v>0</v>
      </c>
      <c r="Q9945" s="38">
        <f>IF(Colin!$G9945&lt;$B$1,Colin!$I9945,0)</f>
        <v>0</v>
      </c>
    </row>
    <row r="9946" spans="12:17" x14ac:dyDescent="0.25">
      <c r="L9946" s="38">
        <f>IF(AND(Colin!$G9946=$B$1,Colin!$H9946=$C$3),Colin!$I9946,)</f>
        <v>0</v>
      </c>
      <c r="M9946" s="38">
        <f>IF(AND(Colin!$G9946=$B$1,Colin!$H9946&lt;=$C$3),Colin!$I9946,)</f>
        <v>0</v>
      </c>
      <c r="N9946" s="38">
        <f>IF(AND(Colin!$G9946=$B$2,Colin!$H9946=$C$3),Colin!$I9946,)</f>
        <v>0</v>
      </c>
      <c r="O9946" s="38">
        <f>IF(AND(Colin!$G9946=$B$2,Colin!$H9946&lt;=$C$3),Colin!$I9946,)</f>
        <v>0</v>
      </c>
      <c r="P9946" s="38">
        <f>IF(Colin!$G9946&lt;$B$2,Colin!$I9946,0)</f>
        <v>0</v>
      </c>
      <c r="Q9946" s="38">
        <f>IF(Colin!$G9946&lt;$B$1,Colin!$I9946,0)</f>
        <v>0</v>
      </c>
    </row>
    <row r="9947" spans="12:17" x14ac:dyDescent="0.25">
      <c r="L9947" s="38">
        <f>IF(AND(Colin!$G9947=$B$1,Colin!$H9947=$C$3),Colin!$I9947,)</f>
        <v>0</v>
      </c>
      <c r="M9947" s="38">
        <f>IF(AND(Colin!$G9947=$B$1,Colin!$H9947&lt;=$C$3),Colin!$I9947,)</f>
        <v>0</v>
      </c>
      <c r="N9947" s="38">
        <f>IF(AND(Colin!$G9947=$B$2,Colin!$H9947=$C$3),Colin!$I9947,)</f>
        <v>0</v>
      </c>
      <c r="O9947" s="38">
        <f>IF(AND(Colin!$G9947=$B$2,Colin!$H9947&lt;=$C$3),Colin!$I9947,)</f>
        <v>0</v>
      </c>
      <c r="P9947" s="38">
        <f>IF(Colin!$G9947&lt;$B$2,Colin!$I9947,0)</f>
        <v>0</v>
      </c>
      <c r="Q9947" s="38">
        <f>IF(Colin!$G9947&lt;$B$1,Colin!$I9947,0)</f>
        <v>0</v>
      </c>
    </row>
    <row r="9948" spans="12:17" x14ac:dyDescent="0.25">
      <c r="L9948" s="38">
        <f>IF(AND(Colin!$G9948=$B$1,Colin!$H9948=$C$3),Colin!$I9948,)</f>
        <v>0</v>
      </c>
      <c r="M9948" s="38">
        <f>IF(AND(Colin!$G9948=$B$1,Colin!$H9948&lt;=$C$3),Colin!$I9948,)</f>
        <v>0</v>
      </c>
      <c r="N9948" s="38">
        <f>IF(AND(Colin!$G9948=$B$2,Colin!$H9948=$C$3),Colin!$I9948,)</f>
        <v>0</v>
      </c>
      <c r="O9948" s="38">
        <f>IF(AND(Colin!$G9948=$B$2,Colin!$H9948&lt;=$C$3),Colin!$I9948,)</f>
        <v>0</v>
      </c>
      <c r="P9948" s="38">
        <f>IF(Colin!$G9948&lt;$B$2,Colin!$I9948,0)</f>
        <v>0</v>
      </c>
      <c r="Q9948" s="38">
        <f>IF(Colin!$G9948&lt;$B$1,Colin!$I9948,0)</f>
        <v>0</v>
      </c>
    </row>
    <row r="9949" spans="12:17" x14ac:dyDescent="0.25">
      <c r="L9949" s="38">
        <f>IF(AND(Colin!$G9949=$B$1,Colin!$H9949=$C$3),Colin!$I9949,)</f>
        <v>0</v>
      </c>
      <c r="M9949" s="38">
        <f>IF(AND(Colin!$G9949=$B$1,Colin!$H9949&lt;=$C$3),Colin!$I9949,)</f>
        <v>0</v>
      </c>
      <c r="N9949" s="38">
        <f>IF(AND(Colin!$G9949=$B$2,Colin!$H9949=$C$3),Colin!$I9949,)</f>
        <v>0</v>
      </c>
      <c r="O9949" s="38">
        <f>IF(AND(Colin!$G9949=$B$2,Colin!$H9949&lt;=$C$3),Colin!$I9949,)</f>
        <v>0</v>
      </c>
      <c r="P9949" s="38">
        <f>IF(Colin!$G9949&lt;$B$2,Colin!$I9949,0)</f>
        <v>0</v>
      </c>
      <c r="Q9949" s="38">
        <f>IF(Colin!$G9949&lt;$B$1,Colin!$I9949,0)</f>
        <v>0</v>
      </c>
    </row>
    <row r="9950" spans="12:17" x14ac:dyDescent="0.25">
      <c r="L9950" s="38">
        <f>IF(AND(Colin!$G9950=$B$1,Colin!$H9950=$C$3),Colin!$I9950,)</f>
        <v>0</v>
      </c>
      <c r="M9950" s="38">
        <f>IF(AND(Colin!$G9950=$B$1,Colin!$H9950&lt;=$C$3),Colin!$I9950,)</f>
        <v>0</v>
      </c>
      <c r="N9950" s="38">
        <f>IF(AND(Colin!$G9950=$B$2,Colin!$H9950=$C$3),Colin!$I9950,)</f>
        <v>0</v>
      </c>
      <c r="O9950" s="38">
        <f>IF(AND(Colin!$G9950=$B$2,Colin!$H9950&lt;=$C$3),Colin!$I9950,)</f>
        <v>0</v>
      </c>
      <c r="P9950" s="38">
        <f>IF(Colin!$G9950&lt;$B$2,Colin!$I9950,0)</f>
        <v>0</v>
      </c>
      <c r="Q9950" s="38">
        <f>IF(Colin!$G9950&lt;$B$1,Colin!$I9950,0)</f>
        <v>0</v>
      </c>
    </row>
    <row r="9951" spans="12:17" x14ac:dyDescent="0.25">
      <c r="L9951" s="38">
        <f>IF(AND(Colin!$G9951=$B$1,Colin!$H9951=$C$3),Colin!$I9951,)</f>
        <v>0</v>
      </c>
      <c r="M9951" s="38">
        <f>IF(AND(Colin!$G9951=$B$1,Colin!$H9951&lt;=$C$3),Colin!$I9951,)</f>
        <v>0</v>
      </c>
      <c r="N9951" s="38">
        <f>IF(AND(Colin!$G9951=$B$2,Colin!$H9951=$C$3),Colin!$I9951,)</f>
        <v>0</v>
      </c>
      <c r="O9951" s="38">
        <f>IF(AND(Colin!$G9951=$B$2,Colin!$H9951&lt;=$C$3),Colin!$I9951,)</f>
        <v>0</v>
      </c>
      <c r="P9951" s="38">
        <f>IF(Colin!$G9951&lt;$B$2,Colin!$I9951,0)</f>
        <v>0</v>
      </c>
      <c r="Q9951" s="38">
        <f>IF(Colin!$G9951&lt;$B$1,Colin!$I9951,0)</f>
        <v>0</v>
      </c>
    </row>
    <row r="9952" spans="12:17" x14ac:dyDescent="0.25">
      <c r="L9952" s="38">
        <f>IF(AND(Colin!$G9952=$B$1,Colin!$H9952=$C$3),Colin!$I9952,)</f>
        <v>0</v>
      </c>
      <c r="M9952" s="38">
        <f>IF(AND(Colin!$G9952=$B$1,Colin!$H9952&lt;=$C$3),Colin!$I9952,)</f>
        <v>0</v>
      </c>
      <c r="N9952" s="38">
        <f>IF(AND(Colin!$G9952=$B$2,Colin!$H9952=$C$3),Colin!$I9952,)</f>
        <v>0</v>
      </c>
      <c r="O9952" s="38">
        <f>IF(AND(Colin!$G9952=$B$2,Colin!$H9952&lt;=$C$3),Colin!$I9952,)</f>
        <v>0</v>
      </c>
      <c r="P9952" s="38">
        <f>IF(Colin!$G9952&lt;$B$2,Colin!$I9952,0)</f>
        <v>0</v>
      </c>
      <c r="Q9952" s="38">
        <f>IF(Colin!$G9952&lt;$B$1,Colin!$I9952,0)</f>
        <v>0</v>
      </c>
    </row>
    <row r="9953" spans="12:17" x14ac:dyDescent="0.25">
      <c r="L9953" s="38">
        <f>IF(AND(Colin!$G9953=$B$1,Colin!$H9953=$C$3),Colin!$I9953,)</f>
        <v>0</v>
      </c>
      <c r="M9953" s="38">
        <f>IF(AND(Colin!$G9953=$B$1,Colin!$H9953&lt;=$C$3),Colin!$I9953,)</f>
        <v>0</v>
      </c>
      <c r="N9953" s="38">
        <f>IF(AND(Colin!$G9953=$B$2,Colin!$H9953=$C$3),Colin!$I9953,)</f>
        <v>0</v>
      </c>
      <c r="O9953" s="38">
        <f>IF(AND(Colin!$G9953=$B$2,Colin!$H9953&lt;=$C$3),Colin!$I9953,)</f>
        <v>0</v>
      </c>
      <c r="P9953" s="38">
        <f>IF(Colin!$G9953&lt;$B$2,Colin!$I9953,0)</f>
        <v>0</v>
      </c>
      <c r="Q9953" s="38">
        <f>IF(Colin!$G9953&lt;$B$1,Colin!$I9953,0)</f>
        <v>0</v>
      </c>
    </row>
    <row r="9954" spans="12:17" x14ac:dyDescent="0.25">
      <c r="L9954" s="38">
        <f>IF(AND(Colin!$G9954=$B$1,Colin!$H9954=$C$3),Colin!$I9954,)</f>
        <v>0</v>
      </c>
      <c r="M9954" s="38">
        <f>IF(AND(Colin!$G9954=$B$1,Colin!$H9954&lt;=$C$3),Colin!$I9954,)</f>
        <v>0</v>
      </c>
      <c r="N9954" s="38">
        <f>IF(AND(Colin!$G9954=$B$2,Colin!$H9954=$C$3),Colin!$I9954,)</f>
        <v>0</v>
      </c>
      <c r="O9954" s="38">
        <f>IF(AND(Colin!$G9954=$B$2,Colin!$H9954&lt;=$C$3),Colin!$I9954,)</f>
        <v>0</v>
      </c>
      <c r="P9954" s="38">
        <f>IF(Colin!$G9954&lt;$B$2,Colin!$I9954,0)</f>
        <v>0</v>
      </c>
      <c r="Q9954" s="38">
        <f>IF(Colin!$G9954&lt;$B$1,Colin!$I9954,0)</f>
        <v>0</v>
      </c>
    </row>
    <row r="9955" spans="12:17" x14ac:dyDescent="0.25">
      <c r="L9955" s="38">
        <f>IF(AND(Colin!$G9955=$B$1,Colin!$H9955=$C$3),Colin!$I9955,)</f>
        <v>0</v>
      </c>
      <c r="M9955" s="38">
        <f>IF(AND(Colin!$G9955=$B$1,Colin!$H9955&lt;=$C$3),Colin!$I9955,)</f>
        <v>0</v>
      </c>
      <c r="N9955" s="38">
        <f>IF(AND(Colin!$G9955=$B$2,Colin!$H9955=$C$3),Colin!$I9955,)</f>
        <v>0</v>
      </c>
      <c r="O9955" s="38">
        <f>IF(AND(Colin!$G9955=$B$2,Colin!$H9955&lt;=$C$3),Colin!$I9955,)</f>
        <v>0</v>
      </c>
      <c r="P9955" s="38">
        <f>IF(Colin!$G9955&lt;$B$2,Colin!$I9955,0)</f>
        <v>0</v>
      </c>
      <c r="Q9955" s="38">
        <f>IF(Colin!$G9955&lt;$B$1,Colin!$I9955,0)</f>
        <v>0</v>
      </c>
    </row>
    <row r="9956" spans="12:17" x14ac:dyDescent="0.25">
      <c r="L9956" s="38">
        <f>IF(AND(Colin!$G9956=$B$1,Colin!$H9956=$C$3),Colin!$I9956,)</f>
        <v>0</v>
      </c>
      <c r="M9956" s="38">
        <f>IF(AND(Colin!$G9956=$B$1,Colin!$H9956&lt;=$C$3),Colin!$I9956,)</f>
        <v>0</v>
      </c>
      <c r="N9956" s="38">
        <f>IF(AND(Colin!$G9956=$B$2,Colin!$H9956=$C$3),Colin!$I9956,)</f>
        <v>0</v>
      </c>
      <c r="O9956" s="38">
        <f>IF(AND(Colin!$G9956=$B$2,Colin!$H9956&lt;=$C$3),Colin!$I9956,)</f>
        <v>0</v>
      </c>
      <c r="P9956" s="38">
        <f>IF(Colin!$G9956&lt;$B$2,Colin!$I9956,0)</f>
        <v>0</v>
      </c>
      <c r="Q9956" s="38">
        <f>IF(Colin!$G9956&lt;$B$1,Colin!$I9956,0)</f>
        <v>0</v>
      </c>
    </row>
    <row r="9957" spans="12:17" x14ac:dyDescent="0.25">
      <c r="L9957" s="38">
        <f>IF(AND(Colin!$G9957=$B$1,Colin!$H9957=$C$3),Colin!$I9957,)</f>
        <v>0</v>
      </c>
      <c r="M9957" s="38">
        <f>IF(AND(Colin!$G9957=$B$1,Colin!$H9957&lt;=$C$3),Colin!$I9957,)</f>
        <v>0</v>
      </c>
      <c r="N9957" s="38">
        <f>IF(AND(Colin!$G9957=$B$2,Colin!$H9957=$C$3),Colin!$I9957,)</f>
        <v>0</v>
      </c>
      <c r="O9957" s="38">
        <f>IF(AND(Colin!$G9957=$B$2,Colin!$H9957&lt;=$C$3),Colin!$I9957,)</f>
        <v>0</v>
      </c>
      <c r="P9957" s="38">
        <f>IF(Colin!$G9957&lt;$B$2,Colin!$I9957,0)</f>
        <v>0</v>
      </c>
      <c r="Q9957" s="38">
        <f>IF(Colin!$G9957&lt;$B$1,Colin!$I9957,0)</f>
        <v>0</v>
      </c>
    </row>
    <row r="9958" spans="12:17" x14ac:dyDescent="0.25">
      <c r="L9958" s="38">
        <f>IF(AND(Colin!$G9958=$B$1,Colin!$H9958=$C$3),Colin!$I9958,)</f>
        <v>0</v>
      </c>
      <c r="M9958" s="38">
        <f>IF(AND(Colin!$G9958=$B$1,Colin!$H9958&lt;=$C$3),Colin!$I9958,)</f>
        <v>0</v>
      </c>
      <c r="N9958" s="38">
        <f>IF(AND(Colin!$G9958=$B$2,Colin!$H9958=$C$3),Colin!$I9958,)</f>
        <v>0</v>
      </c>
      <c r="O9958" s="38">
        <f>IF(AND(Colin!$G9958=$B$2,Colin!$H9958&lt;=$C$3),Colin!$I9958,)</f>
        <v>0</v>
      </c>
      <c r="P9958" s="38">
        <f>IF(Colin!$G9958&lt;$B$2,Colin!$I9958,0)</f>
        <v>0</v>
      </c>
      <c r="Q9958" s="38">
        <f>IF(Colin!$G9958&lt;$B$1,Colin!$I9958,0)</f>
        <v>0</v>
      </c>
    </row>
    <row r="9959" spans="12:17" x14ac:dyDescent="0.25">
      <c r="L9959" s="38">
        <f>IF(AND(Colin!$G9959=$B$1,Colin!$H9959=$C$3),Colin!$I9959,)</f>
        <v>0</v>
      </c>
      <c r="M9959" s="38">
        <f>IF(AND(Colin!$G9959=$B$1,Colin!$H9959&lt;=$C$3),Colin!$I9959,)</f>
        <v>0</v>
      </c>
      <c r="N9959" s="38">
        <f>IF(AND(Colin!$G9959=$B$2,Colin!$H9959=$C$3),Colin!$I9959,)</f>
        <v>0</v>
      </c>
      <c r="O9959" s="38">
        <f>IF(AND(Colin!$G9959=$B$2,Colin!$H9959&lt;=$C$3),Colin!$I9959,)</f>
        <v>0</v>
      </c>
      <c r="P9959" s="38">
        <f>IF(Colin!$G9959&lt;$B$2,Colin!$I9959,0)</f>
        <v>0</v>
      </c>
      <c r="Q9959" s="38">
        <f>IF(Colin!$G9959&lt;$B$1,Colin!$I9959,0)</f>
        <v>0</v>
      </c>
    </row>
    <row r="9960" spans="12:17" x14ac:dyDescent="0.25">
      <c r="L9960" s="38">
        <f>IF(AND(Colin!$G9960=$B$1,Colin!$H9960=$C$3),Colin!$I9960,)</f>
        <v>0</v>
      </c>
      <c r="M9960" s="38">
        <f>IF(AND(Colin!$G9960=$B$1,Colin!$H9960&lt;=$C$3),Colin!$I9960,)</f>
        <v>0</v>
      </c>
      <c r="N9960" s="38">
        <f>IF(AND(Colin!$G9960=$B$2,Colin!$H9960=$C$3),Colin!$I9960,)</f>
        <v>0</v>
      </c>
      <c r="O9960" s="38">
        <f>IF(AND(Colin!$G9960=$B$2,Colin!$H9960&lt;=$C$3),Colin!$I9960,)</f>
        <v>0</v>
      </c>
      <c r="P9960" s="38">
        <f>IF(Colin!$G9960&lt;$B$2,Colin!$I9960,0)</f>
        <v>0</v>
      </c>
      <c r="Q9960" s="38">
        <f>IF(Colin!$G9960&lt;$B$1,Colin!$I9960,0)</f>
        <v>0</v>
      </c>
    </row>
    <row r="9961" spans="12:17" x14ac:dyDescent="0.25">
      <c r="L9961" s="38">
        <f>IF(AND(Colin!$G9961=$B$1,Colin!$H9961=$C$3),Colin!$I9961,)</f>
        <v>0</v>
      </c>
      <c r="M9961" s="38">
        <f>IF(AND(Colin!$G9961=$B$1,Colin!$H9961&lt;=$C$3),Colin!$I9961,)</f>
        <v>0</v>
      </c>
      <c r="N9961" s="38">
        <f>IF(AND(Colin!$G9961=$B$2,Colin!$H9961=$C$3),Colin!$I9961,)</f>
        <v>0</v>
      </c>
      <c r="O9961" s="38">
        <f>IF(AND(Colin!$G9961=$B$2,Colin!$H9961&lt;=$C$3),Colin!$I9961,)</f>
        <v>0</v>
      </c>
      <c r="P9961" s="38">
        <f>IF(Colin!$G9961&lt;$B$2,Colin!$I9961,0)</f>
        <v>0</v>
      </c>
      <c r="Q9961" s="38">
        <f>IF(Colin!$G9961&lt;$B$1,Colin!$I9961,0)</f>
        <v>0</v>
      </c>
    </row>
    <row r="9962" spans="12:17" x14ac:dyDescent="0.25">
      <c r="L9962" s="38">
        <f>IF(AND(Colin!$G9962=$B$1,Colin!$H9962=$C$3),Colin!$I9962,)</f>
        <v>0</v>
      </c>
      <c r="M9962" s="38">
        <f>IF(AND(Colin!$G9962=$B$1,Colin!$H9962&lt;=$C$3),Colin!$I9962,)</f>
        <v>0</v>
      </c>
      <c r="N9962" s="38">
        <f>IF(AND(Colin!$G9962=$B$2,Colin!$H9962=$C$3),Colin!$I9962,)</f>
        <v>0</v>
      </c>
      <c r="O9962" s="38">
        <f>IF(AND(Colin!$G9962=$B$2,Colin!$H9962&lt;=$C$3),Colin!$I9962,)</f>
        <v>0</v>
      </c>
      <c r="P9962" s="38">
        <f>IF(Colin!$G9962&lt;$B$2,Colin!$I9962,0)</f>
        <v>0</v>
      </c>
      <c r="Q9962" s="38">
        <f>IF(Colin!$G9962&lt;$B$1,Colin!$I9962,0)</f>
        <v>0</v>
      </c>
    </row>
    <row r="9963" spans="12:17" x14ac:dyDescent="0.25">
      <c r="L9963" s="38">
        <f>IF(AND(Colin!$G9963=$B$1,Colin!$H9963=$C$3),Colin!$I9963,)</f>
        <v>0</v>
      </c>
      <c r="M9963" s="38">
        <f>IF(AND(Colin!$G9963=$B$1,Colin!$H9963&lt;=$C$3),Colin!$I9963,)</f>
        <v>0</v>
      </c>
      <c r="N9963" s="38">
        <f>IF(AND(Colin!$G9963=$B$2,Colin!$H9963=$C$3),Colin!$I9963,)</f>
        <v>0</v>
      </c>
      <c r="O9963" s="38">
        <f>IF(AND(Colin!$G9963=$B$2,Colin!$H9963&lt;=$C$3),Colin!$I9963,)</f>
        <v>0</v>
      </c>
      <c r="P9963" s="38">
        <f>IF(Colin!$G9963&lt;$B$2,Colin!$I9963,0)</f>
        <v>0</v>
      </c>
      <c r="Q9963" s="38">
        <f>IF(Colin!$G9963&lt;$B$1,Colin!$I9963,0)</f>
        <v>0</v>
      </c>
    </row>
    <row r="9964" spans="12:17" x14ac:dyDescent="0.25">
      <c r="L9964" s="38">
        <f>IF(AND(Colin!$G9964=$B$1,Colin!$H9964=$C$3),Colin!$I9964,)</f>
        <v>0</v>
      </c>
      <c r="M9964" s="38">
        <f>IF(AND(Colin!$G9964=$B$1,Colin!$H9964&lt;=$C$3),Colin!$I9964,)</f>
        <v>0</v>
      </c>
      <c r="N9964" s="38">
        <f>IF(AND(Colin!$G9964=$B$2,Colin!$H9964=$C$3),Colin!$I9964,)</f>
        <v>0</v>
      </c>
      <c r="O9964" s="38">
        <f>IF(AND(Colin!$G9964=$B$2,Colin!$H9964&lt;=$C$3),Colin!$I9964,)</f>
        <v>0</v>
      </c>
      <c r="P9964" s="38">
        <f>IF(Colin!$G9964&lt;$B$2,Colin!$I9964,0)</f>
        <v>0</v>
      </c>
      <c r="Q9964" s="38">
        <f>IF(Colin!$G9964&lt;$B$1,Colin!$I9964,0)</f>
        <v>0</v>
      </c>
    </row>
    <row r="9965" spans="12:17" x14ac:dyDescent="0.25">
      <c r="L9965" s="38">
        <f>IF(AND(Colin!$G9965=$B$1,Colin!$H9965=$C$3),Colin!$I9965,)</f>
        <v>0</v>
      </c>
      <c r="M9965" s="38">
        <f>IF(AND(Colin!$G9965=$B$1,Colin!$H9965&lt;=$C$3),Colin!$I9965,)</f>
        <v>0</v>
      </c>
      <c r="N9965" s="38">
        <f>IF(AND(Colin!$G9965=$B$2,Colin!$H9965=$C$3),Colin!$I9965,)</f>
        <v>0</v>
      </c>
      <c r="O9965" s="38">
        <f>IF(AND(Colin!$G9965=$B$2,Colin!$H9965&lt;=$C$3),Colin!$I9965,)</f>
        <v>0</v>
      </c>
      <c r="P9965" s="38">
        <f>IF(Colin!$G9965&lt;$B$2,Colin!$I9965,0)</f>
        <v>0</v>
      </c>
      <c r="Q9965" s="38">
        <f>IF(Colin!$G9965&lt;$B$1,Colin!$I9965,0)</f>
        <v>0</v>
      </c>
    </row>
    <row r="9966" spans="12:17" x14ac:dyDescent="0.25">
      <c r="L9966" s="38">
        <f>IF(AND(Colin!$G9966=$B$1,Colin!$H9966=$C$3),Colin!$I9966,)</f>
        <v>0</v>
      </c>
      <c r="M9966" s="38">
        <f>IF(AND(Colin!$G9966=$B$1,Colin!$H9966&lt;=$C$3),Colin!$I9966,)</f>
        <v>0</v>
      </c>
      <c r="N9966" s="38">
        <f>IF(AND(Colin!$G9966=$B$2,Colin!$H9966=$C$3),Colin!$I9966,)</f>
        <v>0</v>
      </c>
      <c r="O9966" s="38">
        <f>IF(AND(Colin!$G9966=$B$2,Colin!$H9966&lt;=$C$3),Colin!$I9966,)</f>
        <v>0</v>
      </c>
      <c r="P9966" s="38">
        <f>IF(Colin!$G9966&lt;$B$2,Colin!$I9966,0)</f>
        <v>0</v>
      </c>
      <c r="Q9966" s="38">
        <f>IF(Colin!$G9966&lt;$B$1,Colin!$I9966,0)</f>
        <v>0</v>
      </c>
    </row>
    <row r="9967" spans="12:17" x14ac:dyDescent="0.25">
      <c r="L9967" s="38">
        <f>IF(AND(Colin!$G9967=$B$1,Colin!$H9967=$C$3),Colin!$I9967,)</f>
        <v>0</v>
      </c>
      <c r="M9967" s="38">
        <f>IF(AND(Colin!$G9967=$B$1,Colin!$H9967&lt;=$C$3),Colin!$I9967,)</f>
        <v>0</v>
      </c>
      <c r="N9967" s="38">
        <f>IF(AND(Colin!$G9967=$B$2,Colin!$H9967=$C$3),Colin!$I9967,)</f>
        <v>0</v>
      </c>
      <c r="O9967" s="38">
        <f>IF(AND(Colin!$G9967=$B$2,Colin!$H9967&lt;=$C$3),Colin!$I9967,)</f>
        <v>0</v>
      </c>
      <c r="P9967" s="38">
        <f>IF(Colin!$G9967&lt;$B$2,Colin!$I9967,0)</f>
        <v>0</v>
      </c>
      <c r="Q9967" s="38">
        <f>IF(Colin!$G9967&lt;$B$1,Colin!$I9967,0)</f>
        <v>0</v>
      </c>
    </row>
    <row r="9968" spans="12:17" x14ac:dyDescent="0.25">
      <c r="L9968" s="38">
        <f>IF(AND(Colin!$G9968=$B$1,Colin!$H9968=$C$3),Colin!$I9968,)</f>
        <v>0</v>
      </c>
      <c r="M9968" s="38">
        <f>IF(AND(Colin!$G9968=$B$1,Colin!$H9968&lt;=$C$3),Colin!$I9968,)</f>
        <v>0</v>
      </c>
      <c r="N9968" s="38">
        <f>IF(AND(Colin!$G9968=$B$2,Colin!$H9968=$C$3),Colin!$I9968,)</f>
        <v>0</v>
      </c>
      <c r="O9968" s="38">
        <f>IF(AND(Colin!$G9968=$B$2,Colin!$H9968&lt;=$C$3),Colin!$I9968,)</f>
        <v>0</v>
      </c>
      <c r="P9968" s="38">
        <f>IF(Colin!$G9968&lt;$B$2,Colin!$I9968,0)</f>
        <v>0</v>
      </c>
      <c r="Q9968" s="38">
        <f>IF(Colin!$G9968&lt;$B$1,Colin!$I9968,0)</f>
        <v>0</v>
      </c>
    </row>
    <row r="9969" spans="12:17" x14ac:dyDescent="0.25">
      <c r="L9969" s="38">
        <f>IF(AND(Colin!$G9969=$B$1,Colin!$H9969=$C$3),Colin!$I9969,)</f>
        <v>0</v>
      </c>
      <c r="M9969" s="38">
        <f>IF(AND(Colin!$G9969=$B$1,Colin!$H9969&lt;=$C$3),Colin!$I9969,)</f>
        <v>0</v>
      </c>
      <c r="N9969" s="38">
        <f>IF(AND(Colin!$G9969=$B$2,Colin!$H9969=$C$3),Colin!$I9969,)</f>
        <v>0</v>
      </c>
      <c r="O9969" s="38">
        <f>IF(AND(Colin!$G9969=$B$2,Colin!$H9969&lt;=$C$3),Colin!$I9969,)</f>
        <v>0</v>
      </c>
      <c r="P9969" s="38">
        <f>IF(Colin!$G9969&lt;$B$2,Colin!$I9969,0)</f>
        <v>0</v>
      </c>
      <c r="Q9969" s="38">
        <f>IF(Colin!$G9969&lt;$B$1,Colin!$I9969,0)</f>
        <v>0</v>
      </c>
    </row>
    <row r="9970" spans="12:17" x14ac:dyDescent="0.25">
      <c r="L9970" s="38">
        <f>IF(AND(Colin!$G9970=$B$1,Colin!$H9970=$C$3),Colin!$I9970,)</f>
        <v>0</v>
      </c>
      <c r="M9970" s="38">
        <f>IF(AND(Colin!$G9970=$B$1,Colin!$H9970&lt;=$C$3),Colin!$I9970,)</f>
        <v>0</v>
      </c>
      <c r="N9970" s="38">
        <f>IF(AND(Colin!$G9970=$B$2,Colin!$H9970=$C$3),Colin!$I9970,)</f>
        <v>0</v>
      </c>
      <c r="O9970" s="38">
        <f>IF(AND(Colin!$G9970=$B$2,Colin!$H9970&lt;=$C$3),Colin!$I9970,)</f>
        <v>0</v>
      </c>
      <c r="P9970" s="38">
        <f>IF(Colin!$G9970&lt;$B$2,Colin!$I9970,0)</f>
        <v>0</v>
      </c>
      <c r="Q9970" s="38">
        <f>IF(Colin!$G9970&lt;$B$1,Colin!$I9970,0)</f>
        <v>0</v>
      </c>
    </row>
    <row r="9971" spans="12:17" x14ac:dyDescent="0.25">
      <c r="L9971" s="38">
        <f>IF(AND(Colin!$G9971=$B$1,Colin!$H9971=$C$3),Colin!$I9971,)</f>
        <v>0</v>
      </c>
      <c r="M9971" s="38">
        <f>IF(AND(Colin!$G9971=$B$1,Colin!$H9971&lt;=$C$3),Colin!$I9971,)</f>
        <v>0</v>
      </c>
      <c r="N9971" s="38">
        <f>IF(AND(Colin!$G9971=$B$2,Colin!$H9971=$C$3),Colin!$I9971,)</f>
        <v>0</v>
      </c>
      <c r="O9971" s="38">
        <f>IF(AND(Colin!$G9971=$B$2,Colin!$H9971&lt;=$C$3),Colin!$I9971,)</f>
        <v>0</v>
      </c>
      <c r="P9971" s="38">
        <f>IF(Colin!$G9971&lt;$B$2,Colin!$I9971,0)</f>
        <v>0</v>
      </c>
      <c r="Q9971" s="38">
        <f>IF(Colin!$G9971&lt;$B$1,Colin!$I9971,0)</f>
        <v>0</v>
      </c>
    </row>
    <row r="9972" spans="12:17" x14ac:dyDescent="0.25">
      <c r="L9972" s="38">
        <f>IF(AND(Colin!$G9972=$B$1,Colin!$H9972=$C$3),Colin!$I9972,)</f>
        <v>0</v>
      </c>
      <c r="M9972" s="38">
        <f>IF(AND(Colin!$G9972=$B$1,Colin!$H9972&lt;=$C$3),Colin!$I9972,)</f>
        <v>0</v>
      </c>
      <c r="N9972" s="38">
        <f>IF(AND(Colin!$G9972=$B$2,Colin!$H9972=$C$3),Colin!$I9972,)</f>
        <v>0</v>
      </c>
      <c r="O9972" s="38">
        <f>IF(AND(Colin!$G9972=$B$2,Colin!$H9972&lt;=$C$3),Colin!$I9972,)</f>
        <v>0</v>
      </c>
      <c r="P9972" s="38">
        <f>IF(Colin!$G9972&lt;$B$2,Colin!$I9972,0)</f>
        <v>0</v>
      </c>
      <c r="Q9972" s="38">
        <f>IF(Colin!$G9972&lt;$B$1,Colin!$I9972,0)</f>
        <v>0</v>
      </c>
    </row>
    <row r="9973" spans="12:17" x14ac:dyDescent="0.25">
      <c r="L9973" s="38">
        <f>IF(AND(Colin!$G9973=$B$1,Colin!$H9973=$C$3),Colin!$I9973,)</f>
        <v>0</v>
      </c>
      <c r="M9973" s="38">
        <f>IF(AND(Colin!$G9973=$B$1,Colin!$H9973&lt;=$C$3),Colin!$I9973,)</f>
        <v>0</v>
      </c>
      <c r="N9973" s="38">
        <f>IF(AND(Colin!$G9973=$B$2,Colin!$H9973=$C$3),Colin!$I9973,)</f>
        <v>0</v>
      </c>
      <c r="O9973" s="38">
        <f>IF(AND(Colin!$G9973=$B$2,Colin!$H9973&lt;=$C$3),Colin!$I9973,)</f>
        <v>0</v>
      </c>
      <c r="P9973" s="38">
        <f>IF(Colin!$G9973&lt;$B$2,Colin!$I9973,0)</f>
        <v>0</v>
      </c>
      <c r="Q9973" s="38">
        <f>IF(Colin!$G9973&lt;$B$1,Colin!$I9973,0)</f>
        <v>0</v>
      </c>
    </row>
    <row r="9974" spans="12:17" x14ac:dyDescent="0.25">
      <c r="L9974" s="38">
        <f>IF(AND(Colin!$G9974=$B$1,Colin!$H9974=$C$3),Colin!$I9974,)</f>
        <v>0</v>
      </c>
      <c r="M9974" s="38">
        <f>IF(AND(Colin!$G9974=$B$1,Colin!$H9974&lt;=$C$3),Colin!$I9974,)</f>
        <v>0</v>
      </c>
      <c r="N9974" s="38">
        <f>IF(AND(Colin!$G9974=$B$2,Colin!$H9974=$C$3),Colin!$I9974,)</f>
        <v>0</v>
      </c>
      <c r="O9974" s="38">
        <f>IF(AND(Colin!$G9974=$B$2,Colin!$H9974&lt;=$C$3),Colin!$I9974,)</f>
        <v>0</v>
      </c>
      <c r="P9974" s="38">
        <f>IF(Colin!$G9974&lt;$B$2,Colin!$I9974,0)</f>
        <v>0</v>
      </c>
      <c r="Q9974" s="38">
        <f>IF(Colin!$G9974&lt;$B$1,Colin!$I9974,0)</f>
        <v>0</v>
      </c>
    </row>
    <row r="9975" spans="12:17" x14ac:dyDescent="0.25">
      <c r="L9975" s="38">
        <f>IF(AND(Colin!$G9975=$B$1,Colin!$H9975=$C$3),Colin!$I9975,)</f>
        <v>0</v>
      </c>
      <c r="M9975" s="38">
        <f>IF(AND(Colin!$G9975=$B$1,Colin!$H9975&lt;=$C$3),Colin!$I9975,)</f>
        <v>0</v>
      </c>
      <c r="N9975" s="38">
        <f>IF(AND(Colin!$G9975=$B$2,Colin!$H9975=$C$3),Colin!$I9975,)</f>
        <v>0</v>
      </c>
      <c r="O9975" s="38">
        <f>IF(AND(Colin!$G9975=$B$2,Colin!$H9975&lt;=$C$3),Colin!$I9975,)</f>
        <v>0</v>
      </c>
      <c r="P9975" s="38">
        <f>IF(Colin!$G9975&lt;$B$2,Colin!$I9975,0)</f>
        <v>0</v>
      </c>
      <c r="Q9975" s="38">
        <f>IF(Colin!$G9975&lt;$B$1,Colin!$I9975,0)</f>
        <v>0</v>
      </c>
    </row>
    <row r="9976" spans="12:17" x14ac:dyDescent="0.25">
      <c r="L9976" s="38">
        <f>IF(AND(Colin!$G9976=$B$1,Colin!$H9976=$C$3),Colin!$I9976,)</f>
        <v>0</v>
      </c>
      <c r="M9976" s="38">
        <f>IF(AND(Colin!$G9976=$B$1,Colin!$H9976&lt;=$C$3),Colin!$I9976,)</f>
        <v>0</v>
      </c>
      <c r="N9976" s="38">
        <f>IF(AND(Colin!$G9976=$B$2,Colin!$H9976=$C$3),Colin!$I9976,)</f>
        <v>0</v>
      </c>
      <c r="O9976" s="38">
        <f>IF(AND(Colin!$G9976=$B$2,Colin!$H9976&lt;=$C$3),Colin!$I9976,)</f>
        <v>0</v>
      </c>
      <c r="P9976" s="38">
        <f>IF(Colin!$G9976&lt;$B$2,Colin!$I9976,0)</f>
        <v>0</v>
      </c>
      <c r="Q9976" s="38">
        <f>IF(Colin!$G9976&lt;$B$1,Colin!$I9976,0)</f>
        <v>0</v>
      </c>
    </row>
    <row r="9977" spans="12:17" x14ac:dyDescent="0.25">
      <c r="L9977" s="38">
        <f>IF(AND(Colin!$G9977=$B$1,Colin!$H9977=$C$3),Colin!$I9977,)</f>
        <v>0</v>
      </c>
      <c r="M9977" s="38">
        <f>IF(AND(Colin!$G9977=$B$1,Colin!$H9977&lt;=$C$3),Colin!$I9977,)</f>
        <v>0</v>
      </c>
      <c r="N9977" s="38">
        <f>IF(AND(Colin!$G9977=$B$2,Colin!$H9977=$C$3),Colin!$I9977,)</f>
        <v>0</v>
      </c>
      <c r="O9977" s="38">
        <f>IF(AND(Colin!$G9977=$B$2,Colin!$H9977&lt;=$C$3),Colin!$I9977,)</f>
        <v>0</v>
      </c>
      <c r="P9977" s="38">
        <f>IF(Colin!$G9977&lt;$B$2,Colin!$I9977,0)</f>
        <v>0</v>
      </c>
      <c r="Q9977" s="38">
        <f>IF(Colin!$G9977&lt;$B$1,Colin!$I9977,0)</f>
        <v>0</v>
      </c>
    </row>
    <row r="9978" spans="12:17" x14ac:dyDescent="0.25">
      <c r="L9978" s="38">
        <f>IF(AND(Colin!$G9978=$B$1,Colin!$H9978=$C$3),Colin!$I9978,)</f>
        <v>0</v>
      </c>
      <c r="M9978" s="38">
        <f>IF(AND(Colin!$G9978=$B$1,Colin!$H9978&lt;=$C$3),Colin!$I9978,)</f>
        <v>0</v>
      </c>
      <c r="N9978" s="38">
        <f>IF(AND(Colin!$G9978=$B$2,Colin!$H9978=$C$3),Colin!$I9978,)</f>
        <v>0</v>
      </c>
      <c r="O9978" s="38">
        <f>IF(AND(Colin!$G9978=$B$2,Colin!$H9978&lt;=$C$3),Colin!$I9978,)</f>
        <v>0</v>
      </c>
      <c r="P9978" s="38">
        <f>IF(Colin!$G9978&lt;$B$2,Colin!$I9978,0)</f>
        <v>0</v>
      </c>
      <c r="Q9978" s="38">
        <f>IF(Colin!$G9978&lt;$B$1,Colin!$I9978,0)</f>
        <v>0</v>
      </c>
    </row>
    <row r="9979" spans="12:17" x14ac:dyDescent="0.25">
      <c r="L9979" s="38">
        <f>IF(AND(Colin!$G9979=$B$1,Colin!$H9979=$C$3),Colin!$I9979,)</f>
        <v>0</v>
      </c>
      <c r="M9979" s="38">
        <f>IF(AND(Colin!$G9979=$B$1,Colin!$H9979&lt;=$C$3),Colin!$I9979,)</f>
        <v>0</v>
      </c>
      <c r="N9979" s="38">
        <f>IF(AND(Colin!$G9979=$B$2,Colin!$H9979=$C$3),Colin!$I9979,)</f>
        <v>0</v>
      </c>
      <c r="O9979" s="38">
        <f>IF(AND(Colin!$G9979=$B$2,Colin!$H9979&lt;=$C$3),Colin!$I9979,)</f>
        <v>0</v>
      </c>
      <c r="P9979" s="38">
        <f>IF(Colin!$G9979&lt;$B$2,Colin!$I9979,0)</f>
        <v>0</v>
      </c>
      <c r="Q9979" s="38">
        <f>IF(Colin!$G9979&lt;$B$1,Colin!$I9979,0)</f>
        <v>0</v>
      </c>
    </row>
    <row r="9980" spans="12:17" x14ac:dyDescent="0.25">
      <c r="L9980" s="38">
        <f>IF(AND(Colin!$G9980=$B$1,Colin!$H9980=$C$3),Colin!$I9980,)</f>
        <v>0</v>
      </c>
      <c r="M9980" s="38">
        <f>IF(AND(Colin!$G9980=$B$1,Colin!$H9980&lt;=$C$3),Colin!$I9980,)</f>
        <v>0</v>
      </c>
      <c r="N9980" s="38">
        <f>IF(AND(Colin!$G9980=$B$2,Colin!$H9980=$C$3),Colin!$I9980,)</f>
        <v>0</v>
      </c>
      <c r="O9980" s="38">
        <f>IF(AND(Colin!$G9980=$B$2,Colin!$H9980&lt;=$C$3),Colin!$I9980,)</f>
        <v>0</v>
      </c>
      <c r="P9980" s="38">
        <f>IF(Colin!$G9980&lt;$B$2,Colin!$I9980,0)</f>
        <v>0</v>
      </c>
      <c r="Q9980" s="38">
        <f>IF(Colin!$G9980&lt;$B$1,Colin!$I9980,0)</f>
        <v>0</v>
      </c>
    </row>
    <row r="9981" spans="12:17" x14ac:dyDescent="0.25">
      <c r="L9981" s="38">
        <f>IF(AND(Colin!$G9981=$B$1,Colin!$H9981=$C$3),Colin!$I9981,)</f>
        <v>0</v>
      </c>
      <c r="M9981" s="38">
        <f>IF(AND(Colin!$G9981=$B$1,Colin!$H9981&lt;=$C$3),Colin!$I9981,)</f>
        <v>0</v>
      </c>
      <c r="N9981" s="38">
        <f>IF(AND(Colin!$G9981=$B$2,Colin!$H9981=$C$3),Colin!$I9981,)</f>
        <v>0</v>
      </c>
      <c r="O9981" s="38">
        <f>IF(AND(Colin!$G9981=$B$2,Colin!$H9981&lt;=$C$3),Colin!$I9981,)</f>
        <v>0</v>
      </c>
      <c r="P9981" s="38">
        <f>IF(Colin!$G9981&lt;$B$2,Colin!$I9981,0)</f>
        <v>0</v>
      </c>
      <c r="Q9981" s="38">
        <f>IF(Colin!$G9981&lt;$B$1,Colin!$I9981,0)</f>
        <v>0</v>
      </c>
    </row>
    <row r="9982" spans="12:17" x14ac:dyDescent="0.25">
      <c r="L9982" s="38">
        <f>IF(AND(Colin!$G9982=$B$1,Colin!$H9982=$C$3),Colin!$I9982,)</f>
        <v>0</v>
      </c>
      <c r="M9982" s="38">
        <f>IF(AND(Colin!$G9982=$B$1,Colin!$H9982&lt;=$C$3),Colin!$I9982,)</f>
        <v>0</v>
      </c>
      <c r="N9982" s="38">
        <f>IF(AND(Colin!$G9982=$B$2,Colin!$H9982=$C$3),Colin!$I9982,)</f>
        <v>0</v>
      </c>
      <c r="O9982" s="38">
        <f>IF(AND(Colin!$G9982=$B$2,Colin!$H9982&lt;=$C$3),Colin!$I9982,)</f>
        <v>0</v>
      </c>
      <c r="P9982" s="38">
        <f>IF(Colin!$G9982&lt;$B$2,Colin!$I9982,0)</f>
        <v>0</v>
      </c>
      <c r="Q9982" s="38">
        <f>IF(Colin!$G9982&lt;$B$1,Colin!$I9982,0)</f>
        <v>0</v>
      </c>
    </row>
    <row r="9983" spans="12:17" x14ac:dyDescent="0.25">
      <c r="L9983" s="38">
        <f>IF(AND(Colin!$G9983=$B$1,Colin!$H9983=$C$3),Colin!$I9983,)</f>
        <v>0</v>
      </c>
      <c r="M9983" s="38">
        <f>IF(AND(Colin!$G9983=$B$1,Colin!$H9983&lt;=$C$3),Colin!$I9983,)</f>
        <v>0</v>
      </c>
      <c r="N9983" s="38">
        <f>IF(AND(Colin!$G9983=$B$2,Colin!$H9983=$C$3),Colin!$I9983,)</f>
        <v>0</v>
      </c>
      <c r="O9983" s="38">
        <f>IF(AND(Colin!$G9983=$B$2,Colin!$H9983&lt;=$C$3),Colin!$I9983,)</f>
        <v>0</v>
      </c>
      <c r="P9983" s="38">
        <f>IF(Colin!$G9983&lt;$B$2,Colin!$I9983,0)</f>
        <v>0</v>
      </c>
      <c r="Q9983" s="38">
        <f>IF(Colin!$G9983&lt;$B$1,Colin!$I9983,0)</f>
        <v>0</v>
      </c>
    </row>
    <row r="9984" spans="12:17" x14ac:dyDescent="0.25">
      <c r="L9984" s="38">
        <f>IF(AND(Colin!$G9984=$B$1,Colin!$H9984=$C$3),Colin!$I9984,)</f>
        <v>0</v>
      </c>
      <c r="M9984" s="38">
        <f>IF(AND(Colin!$G9984=$B$1,Colin!$H9984&lt;=$C$3),Colin!$I9984,)</f>
        <v>0</v>
      </c>
      <c r="N9984" s="38">
        <f>IF(AND(Colin!$G9984=$B$2,Colin!$H9984=$C$3),Colin!$I9984,)</f>
        <v>0</v>
      </c>
      <c r="O9984" s="38">
        <f>IF(AND(Colin!$G9984=$B$2,Colin!$H9984&lt;=$C$3),Colin!$I9984,)</f>
        <v>0</v>
      </c>
      <c r="P9984" s="38">
        <f>IF(Colin!$G9984&lt;$B$2,Colin!$I9984,0)</f>
        <v>0</v>
      </c>
      <c r="Q9984" s="38">
        <f>IF(Colin!$G9984&lt;$B$1,Colin!$I9984,0)</f>
        <v>0</v>
      </c>
    </row>
    <row r="9985" spans="12:17" x14ac:dyDescent="0.25">
      <c r="L9985" s="38">
        <f>IF(AND(Colin!$G9985=$B$1,Colin!$H9985=$C$3),Colin!$I9985,)</f>
        <v>0</v>
      </c>
      <c r="M9985" s="38">
        <f>IF(AND(Colin!$G9985=$B$1,Colin!$H9985&lt;=$C$3),Colin!$I9985,)</f>
        <v>0</v>
      </c>
      <c r="N9985" s="38">
        <f>IF(AND(Colin!$G9985=$B$2,Colin!$H9985=$C$3),Colin!$I9985,)</f>
        <v>0</v>
      </c>
      <c r="O9985" s="38">
        <f>IF(AND(Colin!$G9985=$B$2,Colin!$H9985&lt;=$C$3),Colin!$I9985,)</f>
        <v>0</v>
      </c>
      <c r="P9985" s="38">
        <f>IF(Colin!$G9985&lt;$B$2,Colin!$I9985,0)</f>
        <v>0</v>
      </c>
      <c r="Q9985" s="38">
        <f>IF(Colin!$G9985&lt;$B$1,Colin!$I9985,0)</f>
        <v>0</v>
      </c>
    </row>
    <row r="9986" spans="12:17" x14ac:dyDescent="0.25">
      <c r="L9986" s="38">
        <f>IF(AND(Colin!$G9986=$B$1,Colin!$H9986=$C$3),Colin!$I9986,)</f>
        <v>0</v>
      </c>
      <c r="M9986" s="38">
        <f>IF(AND(Colin!$G9986=$B$1,Colin!$H9986&lt;=$C$3),Colin!$I9986,)</f>
        <v>0</v>
      </c>
      <c r="N9986" s="38">
        <f>IF(AND(Colin!$G9986=$B$2,Colin!$H9986=$C$3),Colin!$I9986,)</f>
        <v>0</v>
      </c>
      <c r="O9986" s="38">
        <f>IF(AND(Colin!$G9986=$B$2,Colin!$H9986&lt;=$C$3),Colin!$I9986,)</f>
        <v>0</v>
      </c>
      <c r="P9986" s="38">
        <f>IF(Colin!$G9986&lt;$B$2,Colin!$I9986,0)</f>
        <v>0</v>
      </c>
      <c r="Q9986" s="38">
        <f>IF(Colin!$G9986&lt;$B$1,Colin!$I9986,0)</f>
        <v>0</v>
      </c>
    </row>
    <row r="9987" spans="12:17" x14ac:dyDescent="0.25">
      <c r="L9987" s="38">
        <f>IF(AND(Colin!$G9987=$B$1,Colin!$H9987=$C$3),Colin!$I9987,)</f>
        <v>0</v>
      </c>
      <c r="M9987" s="38">
        <f>IF(AND(Colin!$G9987=$B$1,Colin!$H9987&lt;=$C$3),Colin!$I9987,)</f>
        <v>0</v>
      </c>
      <c r="N9987" s="38">
        <f>IF(AND(Colin!$G9987=$B$2,Colin!$H9987=$C$3),Colin!$I9987,)</f>
        <v>0</v>
      </c>
      <c r="O9987" s="38">
        <f>IF(AND(Colin!$G9987=$B$2,Colin!$H9987&lt;=$C$3),Colin!$I9987,)</f>
        <v>0</v>
      </c>
      <c r="P9987" s="38">
        <f>IF(Colin!$G9987&lt;$B$2,Colin!$I9987,0)</f>
        <v>0</v>
      </c>
      <c r="Q9987" s="38">
        <f>IF(Colin!$G9987&lt;$B$1,Colin!$I9987,0)</f>
        <v>0</v>
      </c>
    </row>
    <row r="9988" spans="12:17" x14ac:dyDescent="0.25">
      <c r="L9988" s="38">
        <f>IF(AND(Colin!$G9988=$B$1,Colin!$H9988=$C$3),Colin!$I9988,)</f>
        <v>0</v>
      </c>
      <c r="M9988" s="38">
        <f>IF(AND(Colin!$G9988=$B$1,Colin!$H9988&lt;=$C$3),Colin!$I9988,)</f>
        <v>0</v>
      </c>
      <c r="N9988" s="38">
        <f>IF(AND(Colin!$G9988=$B$2,Colin!$H9988=$C$3),Colin!$I9988,)</f>
        <v>0</v>
      </c>
      <c r="O9988" s="38">
        <f>IF(AND(Colin!$G9988=$B$2,Colin!$H9988&lt;=$C$3),Colin!$I9988,)</f>
        <v>0</v>
      </c>
      <c r="P9988" s="38">
        <f>IF(Colin!$G9988&lt;$B$2,Colin!$I9988,0)</f>
        <v>0</v>
      </c>
      <c r="Q9988" s="38">
        <f>IF(Colin!$G9988&lt;$B$1,Colin!$I9988,0)</f>
        <v>0</v>
      </c>
    </row>
    <row r="9989" spans="12:17" x14ac:dyDescent="0.25">
      <c r="L9989" s="38">
        <f>IF(AND(Colin!$G9989=$B$1,Colin!$H9989=$C$3),Colin!$I9989,)</f>
        <v>0</v>
      </c>
      <c r="M9989" s="38">
        <f>IF(AND(Colin!$G9989=$B$1,Colin!$H9989&lt;=$C$3),Colin!$I9989,)</f>
        <v>0</v>
      </c>
      <c r="N9989" s="38">
        <f>IF(AND(Colin!$G9989=$B$2,Colin!$H9989=$C$3),Colin!$I9989,)</f>
        <v>0</v>
      </c>
      <c r="O9989" s="38">
        <f>IF(AND(Colin!$G9989=$B$2,Colin!$H9989&lt;=$C$3),Colin!$I9989,)</f>
        <v>0</v>
      </c>
      <c r="P9989" s="38">
        <f>IF(Colin!$G9989&lt;$B$2,Colin!$I9989,0)</f>
        <v>0</v>
      </c>
      <c r="Q9989" s="38">
        <f>IF(Colin!$G9989&lt;$B$1,Colin!$I9989,0)</f>
        <v>0</v>
      </c>
    </row>
    <row r="9990" spans="12:17" x14ac:dyDescent="0.25">
      <c r="L9990" s="38">
        <f>IF(AND(Colin!$G9990=$B$1,Colin!$H9990=$C$3),Colin!$I9990,)</f>
        <v>0</v>
      </c>
      <c r="M9990" s="38">
        <f>IF(AND(Colin!$G9990=$B$1,Colin!$H9990&lt;=$C$3),Colin!$I9990,)</f>
        <v>0</v>
      </c>
      <c r="N9990" s="38">
        <f>IF(AND(Colin!$G9990=$B$2,Colin!$H9990=$C$3),Colin!$I9990,)</f>
        <v>0</v>
      </c>
      <c r="O9990" s="38">
        <f>IF(AND(Colin!$G9990=$B$2,Colin!$H9990&lt;=$C$3),Colin!$I9990,)</f>
        <v>0</v>
      </c>
      <c r="P9990" s="38">
        <f>IF(Colin!$G9990&lt;$B$2,Colin!$I9990,0)</f>
        <v>0</v>
      </c>
      <c r="Q9990" s="38">
        <f>IF(Colin!$G9990&lt;$B$1,Colin!$I9990,0)</f>
        <v>0</v>
      </c>
    </row>
    <row r="9991" spans="12:17" x14ac:dyDescent="0.25">
      <c r="L9991" s="38">
        <f>IF(AND(Colin!$G9991=$B$1,Colin!$H9991=$C$3),Colin!$I9991,)</f>
        <v>0</v>
      </c>
      <c r="M9991" s="38">
        <f>IF(AND(Colin!$G9991=$B$1,Colin!$H9991&lt;=$C$3),Colin!$I9991,)</f>
        <v>0</v>
      </c>
      <c r="N9991" s="38">
        <f>IF(AND(Colin!$G9991=$B$2,Colin!$H9991=$C$3),Colin!$I9991,)</f>
        <v>0</v>
      </c>
      <c r="O9991" s="38">
        <f>IF(AND(Colin!$G9991=$B$2,Colin!$H9991&lt;=$C$3),Colin!$I9991,)</f>
        <v>0</v>
      </c>
      <c r="P9991" s="38">
        <f>IF(Colin!$G9991&lt;$B$2,Colin!$I9991,0)</f>
        <v>0</v>
      </c>
      <c r="Q9991" s="38">
        <f>IF(Colin!$G9991&lt;$B$1,Colin!$I9991,0)</f>
        <v>0</v>
      </c>
    </row>
    <row r="9992" spans="12:17" x14ac:dyDescent="0.25">
      <c r="L9992" s="38">
        <f>IF(AND(Colin!$G9992=$B$1,Colin!$H9992=$C$3),Colin!$I9992,)</f>
        <v>0</v>
      </c>
      <c r="M9992" s="38">
        <f>IF(AND(Colin!$G9992=$B$1,Colin!$H9992&lt;=$C$3),Colin!$I9992,)</f>
        <v>0</v>
      </c>
      <c r="N9992" s="38">
        <f>IF(AND(Colin!$G9992=$B$2,Colin!$H9992=$C$3),Colin!$I9992,)</f>
        <v>0</v>
      </c>
      <c r="O9992" s="38">
        <f>IF(AND(Colin!$G9992=$B$2,Colin!$H9992&lt;=$C$3),Colin!$I9992,)</f>
        <v>0</v>
      </c>
      <c r="P9992" s="38">
        <f>IF(Colin!$G9992&lt;$B$2,Colin!$I9992,0)</f>
        <v>0</v>
      </c>
      <c r="Q9992" s="38">
        <f>IF(Colin!$G9992&lt;$B$1,Colin!$I9992,0)</f>
        <v>0</v>
      </c>
    </row>
    <row r="9993" spans="12:17" x14ac:dyDescent="0.25">
      <c r="L9993" s="38">
        <f>IF(AND(Colin!$G9993=$B$1,Colin!$H9993=$C$3),Colin!$I9993,)</f>
        <v>0</v>
      </c>
      <c r="M9993" s="38">
        <f>IF(AND(Colin!$G9993=$B$1,Colin!$H9993&lt;=$C$3),Colin!$I9993,)</f>
        <v>0</v>
      </c>
      <c r="N9993" s="38">
        <f>IF(AND(Colin!$G9993=$B$2,Colin!$H9993=$C$3),Colin!$I9993,)</f>
        <v>0</v>
      </c>
      <c r="O9993" s="38">
        <f>IF(AND(Colin!$G9993=$B$2,Colin!$H9993&lt;=$C$3),Colin!$I9993,)</f>
        <v>0</v>
      </c>
      <c r="P9993" s="38">
        <f>IF(Colin!$G9993&lt;$B$2,Colin!$I9993,0)</f>
        <v>0</v>
      </c>
      <c r="Q9993" s="38">
        <f>IF(Colin!$G9993&lt;$B$1,Colin!$I9993,0)</f>
        <v>0</v>
      </c>
    </row>
    <row r="9994" spans="12:17" x14ac:dyDescent="0.25">
      <c r="L9994" s="38">
        <f>IF(AND(Colin!$G9994=$B$1,Colin!$H9994=$C$3),Colin!$I9994,)</f>
        <v>0</v>
      </c>
      <c r="M9994" s="38">
        <f>IF(AND(Colin!$G9994=$B$1,Colin!$H9994&lt;=$C$3),Colin!$I9994,)</f>
        <v>0</v>
      </c>
      <c r="N9994" s="38">
        <f>IF(AND(Colin!$G9994=$B$2,Colin!$H9994=$C$3),Colin!$I9994,)</f>
        <v>0</v>
      </c>
      <c r="O9994" s="38">
        <f>IF(AND(Colin!$G9994=$B$2,Colin!$H9994&lt;=$C$3),Colin!$I9994,)</f>
        <v>0</v>
      </c>
      <c r="P9994" s="38">
        <f>IF(Colin!$G9994&lt;$B$2,Colin!$I9994,0)</f>
        <v>0</v>
      </c>
      <c r="Q9994" s="38">
        <f>IF(Colin!$G9994&lt;$B$1,Colin!$I9994,0)</f>
        <v>0</v>
      </c>
    </row>
    <row r="9995" spans="12:17" x14ac:dyDescent="0.25">
      <c r="L9995" s="38">
        <f>IF(AND(Colin!$G9995=$B$1,Colin!$H9995=$C$3),Colin!$I9995,)</f>
        <v>0</v>
      </c>
      <c r="M9995" s="38">
        <f>IF(AND(Colin!$G9995=$B$1,Colin!$H9995&lt;=$C$3),Colin!$I9995,)</f>
        <v>0</v>
      </c>
      <c r="N9995" s="38">
        <f>IF(AND(Colin!$G9995=$B$2,Colin!$H9995=$C$3),Colin!$I9995,)</f>
        <v>0</v>
      </c>
      <c r="O9995" s="38">
        <f>IF(AND(Colin!$G9995=$B$2,Colin!$H9995&lt;=$C$3),Colin!$I9995,)</f>
        <v>0</v>
      </c>
      <c r="P9995" s="38">
        <f>IF(Colin!$G9995&lt;$B$2,Colin!$I9995,0)</f>
        <v>0</v>
      </c>
      <c r="Q9995" s="38">
        <f>IF(Colin!$G9995&lt;$B$1,Colin!$I9995,0)</f>
        <v>0</v>
      </c>
    </row>
    <row r="9996" spans="12:17" x14ac:dyDescent="0.25">
      <c r="L9996" s="38">
        <f>IF(AND(Colin!$G9996=$B$1,Colin!$H9996=$C$3),Colin!$I9996,)</f>
        <v>0</v>
      </c>
      <c r="M9996" s="38">
        <f>IF(AND(Colin!$G9996=$B$1,Colin!$H9996&lt;=$C$3),Colin!$I9996,)</f>
        <v>0</v>
      </c>
      <c r="N9996" s="38">
        <f>IF(AND(Colin!$G9996=$B$2,Colin!$H9996=$C$3),Colin!$I9996,)</f>
        <v>0</v>
      </c>
      <c r="O9996" s="38">
        <f>IF(AND(Colin!$G9996=$B$2,Colin!$H9996&lt;=$C$3),Colin!$I9996,)</f>
        <v>0</v>
      </c>
      <c r="P9996" s="38">
        <f>IF(Colin!$G9996&lt;$B$2,Colin!$I9996,0)</f>
        <v>0</v>
      </c>
      <c r="Q9996" s="38">
        <f>IF(Colin!$G9996&lt;$B$1,Colin!$I9996,0)</f>
        <v>0</v>
      </c>
    </row>
    <row r="9997" spans="12:17" x14ac:dyDescent="0.25">
      <c r="L9997" s="38">
        <f>IF(AND(Colin!$G9997=$B$1,Colin!$H9997=$C$3),Colin!$I9997,)</f>
        <v>0</v>
      </c>
      <c r="M9997" s="38">
        <f>IF(AND(Colin!$G9997=$B$1,Colin!$H9997&lt;=$C$3),Colin!$I9997,)</f>
        <v>0</v>
      </c>
      <c r="N9997" s="38">
        <f>IF(AND(Colin!$G9997=$B$2,Colin!$H9997=$C$3),Colin!$I9997,)</f>
        <v>0</v>
      </c>
      <c r="O9997" s="38">
        <f>IF(AND(Colin!$G9997=$B$2,Colin!$H9997&lt;=$C$3),Colin!$I9997,)</f>
        <v>0</v>
      </c>
      <c r="P9997" s="38">
        <f>IF(Colin!$G9997&lt;$B$2,Colin!$I9997,0)</f>
        <v>0</v>
      </c>
      <c r="Q9997" s="38">
        <f>IF(Colin!$G9997&lt;$B$1,Colin!$I9997,0)</f>
        <v>0</v>
      </c>
    </row>
    <row r="9998" spans="12:17" x14ac:dyDescent="0.25">
      <c r="L9998" s="38">
        <f>IF(AND(Colin!$G9998=$B$1,Colin!$H9998=$C$3),Colin!$I9998,)</f>
        <v>0</v>
      </c>
      <c r="M9998" s="38">
        <f>IF(AND(Colin!$G9998=$B$1,Colin!$H9998&lt;=$C$3),Colin!$I9998,)</f>
        <v>0</v>
      </c>
      <c r="N9998" s="38">
        <f>IF(AND(Colin!$G9998=$B$2,Colin!$H9998=$C$3),Colin!$I9998,)</f>
        <v>0</v>
      </c>
      <c r="O9998" s="38">
        <f>IF(AND(Colin!$G9998=$B$2,Colin!$H9998&lt;=$C$3),Colin!$I9998,)</f>
        <v>0</v>
      </c>
      <c r="P9998" s="38">
        <f>IF(Colin!$G9998&lt;$B$2,Colin!$I9998,0)</f>
        <v>0</v>
      </c>
      <c r="Q9998" s="38">
        <f>IF(Colin!$G9998&lt;$B$1,Colin!$I9998,0)</f>
        <v>0</v>
      </c>
    </row>
    <row r="9999" spans="12:17" x14ac:dyDescent="0.25">
      <c r="L9999" s="38">
        <f>IF(AND(Colin!$G9999=$B$1,Colin!$H9999=$C$3),Colin!$I9999,)</f>
        <v>0</v>
      </c>
      <c r="M9999" s="38">
        <f>IF(AND(Colin!$G9999=$B$1,Colin!$H9999&lt;=$C$3),Colin!$I9999,)</f>
        <v>0</v>
      </c>
      <c r="N9999" s="38">
        <f>IF(AND(Colin!$G9999=$B$2,Colin!$H9999=$C$3),Colin!$I9999,)</f>
        <v>0</v>
      </c>
      <c r="O9999" s="38">
        <f>IF(AND(Colin!$G9999=$B$2,Colin!$H9999&lt;=$C$3),Colin!$I9999,)</f>
        <v>0</v>
      </c>
      <c r="P9999" s="38">
        <f>IF(Colin!$G9999&lt;$B$2,Colin!$I9999,0)</f>
        <v>0</v>
      </c>
      <c r="Q9999" s="38">
        <f>IF(Colin!$G9999&lt;$B$1,Colin!$I9999,0)</f>
        <v>0</v>
      </c>
    </row>
    <row r="10000" spans="12:17" x14ac:dyDescent="0.25">
      <c r="L10000" s="38">
        <f>IF(AND(Colin!$G10000=$B$1,Colin!$H10000=$C$3),Colin!$I10000,)</f>
        <v>0</v>
      </c>
      <c r="M10000" s="38">
        <f>IF(AND(Colin!$G10000=$B$1,Colin!$H10000&lt;=$C$3),Colin!$I10000,)</f>
        <v>0</v>
      </c>
      <c r="N10000" s="38">
        <f>IF(AND(Colin!$G10000=$B$2,Colin!$H10000=$C$3),Colin!$I10000,)</f>
        <v>0</v>
      </c>
      <c r="O10000" s="38">
        <f>IF(AND(Colin!$G10000=$B$2,Colin!$H10000&lt;=$C$3),Colin!$I10000,)</f>
        <v>0</v>
      </c>
      <c r="P10000" s="38">
        <f>IF(Colin!$G10000&lt;$B$2,Colin!$I10000,0)</f>
        <v>0</v>
      </c>
      <c r="Q10000" s="38">
        <f>IF(Colin!$G10000&lt;$B$1,Colin!$I10000,0)</f>
        <v>0</v>
      </c>
    </row>
    <row r="10001" spans="12:17" x14ac:dyDescent="0.25">
      <c r="L10001" s="38">
        <f>IF(AND(Colin!$G10001=$B$1,Colin!$H10001=$C$3),Colin!$I10001,)</f>
        <v>0</v>
      </c>
      <c r="M10001" s="38">
        <f>IF(AND(Colin!$G10001=$B$1,Colin!$H10001&lt;=$C$3),Colin!$I10001,)</f>
        <v>0</v>
      </c>
      <c r="N10001" s="38">
        <f>IF(AND(Colin!$G10001=$B$2,Colin!$H10001=$C$3),Colin!$I10001,)</f>
        <v>0</v>
      </c>
      <c r="O10001" s="38">
        <f>IF(AND(Colin!$G10001=$B$2,Colin!$H10001&lt;=$C$3),Colin!$I10001,)</f>
        <v>0</v>
      </c>
      <c r="P10001" s="38">
        <f>IF(Colin!$G10001&lt;$B$2,Colin!$I10001,0)</f>
        <v>0</v>
      </c>
      <c r="Q10001" s="38">
        <f>IF(Colin!$G10001&lt;$B$1,Colin!$I10001,0)</f>
        <v>0</v>
      </c>
    </row>
    <row r="10002" spans="12:17" x14ac:dyDescent="0.25">
      <c r="L10002" s="38">
        <f>IF(AND(Colin!$G10002=$B$1,Colin!$H10002=$C$3),Colin!$I10002,)</f>
        <v>0</v>
      </c>
      <c r="M10002" s="38">
        <f>IF(AND(Colin!$G10002=$B$1,Colin!$H10002&lt;=$C$3),Colin!$I10002,)</f>
        <v>0</v>
      </c>
      <c r="N10002" s="38">
        <f>IF(AND(Colin!$G10002=$B$2,Colin!$H10002=$C$3),Colin!$I10002,)</f>
        <v>0</v>
      </c>
      <c r="O10002" s="38">
        <f>IF(AND(Colin!$G10002=$B$2,Colin!$H10002&lt;=$C$3),Colin!$I10002,)</f>
        <v>0</v>
      </c>
      <c r="P10002" s="38">
        <f>IF(Colin!$G10002&lt;$B$2,Colin!$I10002,0)</f>
        <v>0</v>
      </c>
      <c r="Q10002" s="38">
        <f>IF(Colin!$G10002&lt;$B$1,Colin!$I10002,0)</f>
        <v>0</v>
      </c>
    </row>
    <row r="10003" spans="12:17" x14ac:dyDescent="0.25">
      <c r="L10003" s="38">
        <f>IF(AND(Colin!$G10003=$B$1,Colin!$H10003=$C$3),Colin!$I10003,)</f>
        <v>0</v>
      </c>
      <c r="M10003" s="38">
        <f>IF(AND(Colin!$G10003=$B$1,Colin!$H10003&lt;=$C$3),Colin!$I10003,)</f>
        <v>0</v>
      </c>
      <c r="N10003" s="38">
        <f>IF(AND(Colin!$G10003=$B$2,Colin!$H10003=$C$3),Colin!$I10003,)</f>
        <v>0</v>
      </c>
      <c r="O10003" s="38">
        <f>IF(AND(Colin!$G10003=$B$2,Colin!$H10003&lt;=$C$3),Colin!$I10003,)</f>
        <v>0</v>
      </c>
      <c r="P10003" s="38">
        <f>IF(Colin!$G10003&lt;$B$2,Colin!$I10003,0)</f>
        <v>0</v>
      </c>
      <c r="Q10003" s="38">
        <f>IF(Colin!$G10003&lt;$B$1,Colin!$I10003,0)</f>
        <v>0</v>
      </c>
    </row>
    <row r="10004" spans="12:17" x14ac:dyDescent="0.25">
      <c r="L10004" s="38">
        <f>IF(AND(Colin!$G10004=$B$1,Colin!$H10004=$C$3),Colin!$I10004,)</f>
        <v>0</v>
      </c>
      <c r="M10004" s="38">
        <f>IF(AND(Colin!$G10004=$B$1,Colin!$H10004&lt;=$C$3),Colin!$I10004,)</f>
        <v>0</v>
      </c>
      <c r="N10004" s="38">
        <f>IF(AND(Colin!$G10004=$B$2,Colin!$H10004=$C$3),Colin!$I10004,)</f>
        <v>0</v>
      </c>
      <c r="O10004" s="38">
        <f>IF(AND(Colin!$G10004=$B$2,Colin!$H10004&lt;=$C$3),Colin!$I10004,)</f>
        <v>0</v>
      </c>
      <c r="P10004" s="38">
        <f>IF(Colin!$G10004&lt;$B$2,Colin!$I10004,0)</f>
        <v>0</v>
      </c>
      <c r="Q10004" s="38">
        <f>IF(Colin!$G10004&lt;$B$1,Colin!$I10004,0)</f>
        <v>0</v>
      </c>
    </row>
    <row r="10005" spans="12:17" x14ac:dyDescent="0.25">
      <c r="L10005" s="38">
        <f>IF(AND(Colin!$G10005=$B$1,Colin!$H10005=$C$3),Colin!$I10005,)</f>
        <v>0</v>
      </c>
      <c r="M10005" s="38">
        <f>IF(AND(Colin!$G10005=$B$1,Colin!$H10005&lt;=$C$3),Colin!$I10005,)</f>
        <v>0</v>
      </c>
      <c r="N10005" s="38">
        <f>IF(AND(Colin!$G10005=$B$2,Colin!$H10005=$C$3),Colin!$I10005,)</f>
        <v>0</v>
      </c>
      <c r="O10005" s="38">
        <f>IF(AND(Colin!$G10005=$B$2,Colin!$H10005&lt;=$C$3),Colin!$I10005,)</f>
        <v>0</v>
      </c>
      <c r="P10005" s="38">
        <f>IF(Colin!$G10005&lt;$B$2,Colin!$I10005,0)</f>
        <v>0</v>
      </c>
      <c r="Q10005" s="38">
        <f>IF(Colin!$G10005&lt;$B$1,Colin!$I10005,0)</f>
        <v>0</v>
      </c>
    </row>
    <row r="10006" spans="12:17" x14ac:dyDescent="0.25">
      <c r="L10006" s="38">
        <f>IF(AND(Colin!$G10006=$B$1,Colin!$H10006=$C$3),Colin!$I10006,)</f>
        <v>0</v>
      </c>
      <c r="M10006" s="38">
        <f>IF(AND(Colin!$G10006=$B$1,Colin!$H10006&lt;=$C$3),Colin!$I10006,)</f>
        <v>0</v>
      </c>
      <c r="N10006" s="38">
        <f>IF(AND(Colin!$G10006=$B$2,Colin!$H10006=$C$3),Colin!$I10006,)</f>
        <v>0</v>
      </c>
      <c r="O10006" s="38">
        <f>IF(AND(Colin!$G10006=$B$2,Colin!$H10006&lt;=$C$3),Colin!$I10006,)</f>
        <v>0</v>
      </c>
      <c r="P10006" s="38">
        <f>IF(Colin!$G10006&lt;$B$2,Colin!$I10006,0)</f>
        <v>0</v>
      </c>
      <c r="Q10006" s="38">
        <f>IF(Colin!$G10006&lt;$B$1,Colin!$I10006,0)</f>
        <v>0</v>
      </c>
    </row>
    <row r="10007" spans="12:17" x14ac:dyDescent="0.25">
      <c r="L10007" s="38">
        <f>IF(AND(Colin!$G10007=$B$1,Colin!$H10007=$C$3),Colin!$I10007,)</f>
        <v>0</v>
      </c>
      <c r="M10007" s="38">
        <f>IF(AND(Colin!$G10007=$B$1,Colin!$H10007&lt;=$C$3),Colin!$I10007,)</f>
        <v>0</v>
      </c>
      <c r="N10007" s="38">
        <f>IF(AND(Colin!$G10007=$B$2,Colin!$H10007=$C$3),Colin!$I10007,)</f>
        <v>0</v>
      </c>
      <c r="O10007" s="38">
        <f>IF(AND(Colin!$G10007=$B$2,Colin!$H10007&lt;=$C$3),Colin!$I10007,)</f>
        <v>0</v>
      </c>
      <c r="P10007" s="38">
        <f>IF(Colin!$G10007&lt;$B$2,Colin!$I10007,0)</f>
        <v>0</v>
      </c>
      <c r="Q10007" s="38">
        <f>IF(Colin!$G10007&lt;$B$1,Colin!$I10007,0)</f>
        <v>0</v>
      </c>
    </row>
    <row r="10008" spans="12:17" x14ac:dyDescent="0.25">
      <c r="L10008" s="38">
        <f>IF(AND(Colin!$G10008=$B$1,Colin!$H10008=$C$3),Colin!$I10008,)</f>
        <v>0</v>
      </c>
      <c r="M10008" s="38">
        <f>IF(AND(Colin!$G10008=$B$1,Colin!$H10008&lt;=$C$3),Colin!$I10008,)</f>
        <v>0</v>
      </c>
      <c r="N10008" s="38">
        <f>IF(AND(Colin!$G10008=$B$2,Colin!$H10008=$C$3),Colin!$I10008,)</f>
        <v>0</v>
      </c>
      <c r="O10008" s="38">
        <f>IF(AND(Colin!$G10008=$B$2,Colin!$H10008&lt;=$C$3),Colin!$I10008,)</f>
        <v>0</v>
      </c>
      <c r="P10008" s="38">
        <f>IF(Colin!$G10008&lt;$B$2,Colin!$I10008,0)</f>
        <v>0</v>
      </c>
      <c r="Q10008" s="38">
        <f>IF(Colin!$G10008&lt;$B$1,Colin!$I10008,0)</f>
        <v>0</v>
      </c>
    </row>
    <row r="10009" spans="12:17" x14ac:dyDescent="0.25">
      <c r="L10009" s="38">
        <f>IF(AND(Colin!$G10009=$B$1,Colin!$H10009=$C$3),Colin!$I10009,)</f>
        <v>0</v>
      </c>
      <c r="M10009" s="38">
        <f>IF(AND(Colin!$G10009=$B$1,Colin!$H10009&lt;=$C$3),Colin!$I10009,)</f>
        <v>0</v>
      </c>
      <c r="N10009" s="38">
        <f>IF(AND(Colin!$G10009=$B$2,Colin!$H10009=$C$3),Colin!$I10009,)</f>
        <v>0</v>
      </c>
      <c r="O10009" s="38">
        <f>IF(AND(Colin!$G10009=$B$2,Colin!$H10009&lt;=$C$3),Colin!$I10009,)</f>
        <v>0</v>
      </c>
      <c r="P10009" s="38">
        <f>IF(Colin!$G10009&lt;$B$2,Colin!$I10009,0)</f>
        <v>0</v>
      </c>
      <c r="Q10009" s="38">
        <f>IF(Colin!$G10009&lt;$B$1,Colin!$I10009,0)</f>
        <v>0</v>
      </c>
    </row>
    <row r="10010" spans="12:17" x14ac:dyDescent="0.25">
      <c r="L10010" s="38">
        <f>IF(AND(Colin!$G10010=$B$1,Colin!$H10010=$C$3),Colin!$I10010,)</f>
        <v>0</v>
      </c>
      <c r="M10010" s="38">
        <f>IF(AND(Colin!$G10010=$B$1,Colin!$H10010&lt;=$C$3),Colin!$I10010,)</f>
        <v>0</v>
      </c>
      <c r="N10010" s="38">
        <f>IF(AND(Colin!$G10010=$B$2,Colin!$H10010=$C$3),Colin!$I10010,)</f>
        <v>0</v>
      </c>
      <c r="O10010" s="38">
        <f>IF(AND(Colin!$G10010=$B$2,Colin!$H10010&lt;=$C$3),Colin!$I10010,)</f>
        <v>0</v>
      </c>
      <c r="P10010" s="38">
        <f>IF(Colin!$G10010&lt;$B$2,Colin!$I10010,0)</f>
        <v>0</v>
      </c>
      <c r="Q10010" s="38">
        <f>IF(Colin!$G10010&lt;$B$1,Colin!$I10010,0)</f>
        <v>0</v>
      </c>
    </row>
    <row r="10011" spans="12:17" x14ac:dyDescent="0.25">
      <c r="L10011" s="38">
        <f>IF(AND(Colin!$G10011=$B$1,Colin!$H10011=$C$3),Colin!$I10011,)</f>
        <v>0</v>
      </c>
      <c r="M10011" s="38">
        <f>IF(AND(Colin!$G10011=$B$1,Colin!$H10011&lt;=$C$3),Colin!$I10011,)</f>
        <v>0</v>
      </c>
      <c r="N10011" s="38">
        <f>IF(AND(Colin!$G10011=$B$2,Colin!$H10011=$C$3),Colin!$I10011,)</f>
        <v>0</v>
      </c>
      <c r="O10011" s="38">
        <f>IF(AND(Colin!$G10011=$B$2,Colin!$H10011&lt;=$C$3),Colin!$I10011,)</f>
        <v>0</v>
      </c>
      <c r="P10011" s="38">
        <f>IF(Colin!$G10011&lt;$B$2,Colin!$I10011,0)</f>
        <v>0</v>
      </c>
      <c r="Q10011" s="38">
        <f>IF(Colin!$G10011&lt;$B$1,Colin!$I10011,0)</f>
        <v>0</v>
      </c>
    </row>
    <row r="10012" spans="12:17" x14ac:dyDescent="0.25">
      <c r="L10012" s="38">
        <f>IF(AND(Colin!$G10012=$B$1,Colin!$H10012=$C$3),Colin!$I10012,)</f>
        <v>0</v>
      </c>
      <c r="M10012" s="38">
        <f>IF(AND(Colin!$G10012=$B$1,Colin!$H10012&lt;=$C$3),Colin!$I10012,)</f>
        <v>0</v>
      </c>
      <c r="N10012" s="38">
        <f>IF(AND(Colin!$G10012=$B$2,Colin!$H10012=$C$3),Colin!$I10012,)</f>
        <v>0</v>
      </c>
      <c r="O10012" s="38">
        <f>IF(AND(Colin!$G10012=$B$2,Colin!$H10012&lt;=$C$3),Colin!$I10012,)</f>
        <v>0</v>
      </c>
      <c r="P10012" s="38">
        <f>IF(Colin!$G10012&lt;$B$2,Colin!$I10012,0)</f>
        <v>0</v>
      </c>
      <c r="Q10012" s="38">
        <f>IF(Colin!$G10012&lt;$B$1,Colin!$I10012,0)</f>
        <v>0</v>
      </c>
    </row>
    <row r="10013" spans="12:17" x14ac:dyDescent="0.25">
      <c r="L10013" s="38">
        <f>IF(AND(Colin!$G10013=$B$1,Colin!$H10013=$C$3),Colin!$I10013,)</f>
        <v>0</v>
      </c>
      <c r="M10013" s="38">
        <f>IF(AND(Colin!$G10013=$B$1,Colin!$H10013&lt;=$C$3),Colin!$I10013,)</f>
        <v>0</v>
      </c>
      <c r="N10013" s="38">
        <f>IF(AND(Colin!$G10013=$B$2,Colin!$H10013=$C$3),Colin!$I10013,)</f>
        <v>0</v>
      </c>
      <c r="O10013" s="38">
        <f>IF(AND(Colin!$G10013=$B$2,Colin!$H10013&lt;=$C$3),Colin!$I10013,)</f>
        <v>0</v>
      </c>
      <c r="P10013" s="38">
        <f>IF(Colin!$G10013&lt;$B$2,Colin!$I10013,0)</f>
        <v>0</v>
      </c>
      <c r="Q10013" s="38">
        <f>IF(Colin!$G10013&lt;$B$1,Colin!$I10013,0)</f>
        <v>0</v>
      </c>
    </row>
    <row r="10014" spans="12:17" x14ac:dyDescent="0.25">
      <c r="L10014" s="38">
        <f>IF(AND(Colin!$G10014=$B$1,Colin!$H10014=$C$3),Colin!$I10014,)</f>
        <v>0</v>
      </c>
      <c r="M10014" s="38">
        <f>IF(AND(Colin!$G10014=$B$1,Colin!$H10014&lt;=$C$3),Colin!$I10014,)</f>
        <v>0</v>
      </c>
      <c r="N10014" s="38">
        <f>IF(AND(Colin!$G10014=$B$2,Colin!$H10014=$C$3),Colin!$I10014,)</f>
        <v>0</v>
      </c>
      <c r="O10014" s="38">
        <f>IF(AND(Colin!$G10014=$B$2,Colin!$H10014&lt;=$C$3),Colin!$I10014,)</f>
        <v>0</v>
      </c>
      <c r="P10014" s="38">
        <f>IF(Colin!$G10014&lt;$B$2,Colin!$I10014,0)</f>
        <v>0</v>
      </c>
      <c r="Q10014" s="38">
        <f>IF(Colin!$G10014&lt;$B$1,Colin!$I10014,0)</f>
        <v>0</v>
      </c>
    </row>
    <row r="10015" spans="12:17" x14ac:dyDescent="0.25">
      <c r="L10015" s="38">
        <f>IF(AND(Colin!$G10015=$B$1,Colin!$H10015=$C$3),Colin!$I10015,)</f>
        <v>0</v>
      </c>
      <c r="M10015" s="38">
        <f>IF(AND(Colin!$G10015=$B$1,Colin!$H10015&lt;=$C$3),Colin!$I10015,)</f>
        <v>0</v>
      </c>
      <c r="N10015" s="38">
        <f>IF(AND(Colin!$G10015=$B$2,Colin!$H10015=$C$3),Colin!$I10015,)</f>
        <v>0</v>
      </c>
      <c r="O10015" s="38">
        <f>IF(AND(Colin!$G10015=$B$2,Colin!$H10015&lt;=$C$3),Colin!$I10015,)</f>
        <v>0</v>
      </c>
      <c r="P10015" s="38">
        <f>IF(Colin!$G10015&lt;$B$2,Colin!$I10015,0)</f>
        <v>0</v>
      </c>
      <c r="Q10015" s="38">
        <f>IF(Colin!$G10015&lt;$B$1,Colin!$I10015,0)</f>
        <v>0</v>
      </c>
    </row>
    <row r="10016" spans="12:17" x14ac:dyDescent="0.25">
      <c r="L10016" s="38">
        <f>IF(AND(Colin!$G10016=$B$1,Colin!$H10016=$C$3),Colin!$I10016,)</f>
        <v>0</v>
      </c>
      <c r="M10016" s="38">
        <f>IF(AND(Colin!$G10016=$B$1,Colin!$H10016&lt;=$C$3),Colin!$I10016,)</f>
        <v>0</v>
      </c>
      <c r="N10016" s="38">
        <f>IF(AND(Colin!$G10016=$B$2,Colin!$H10016=$C$3),Colin!$I10016,)</f>
        <v>0</v>
      </c>
      <c r="O10016" s="38">
        <f>IF(AND(Colin!$G10016=$B$2,Colin!$H10016&lt;=$C$3),Colin!$I10016,)</f>
        <v>0</v>
      </c>
      <c r="P10016" s="38">
        <f>IF(Colin!$G10016&lt;$B$2,Colin!$I10016,0)</f>
        <v>0</v>
      </c>
      <c r="Q10016" s="38">
        <f>IF(Colin!$G10016&lt;$B$1,Colin!$I10016,0)</f>
        <v>0</v>
      </c>
    </row>
    <row r="10017" spans="12:17" x14ac:dyDescent="0.25">
      <c r="L10017" s="38">
        <f>IF(AND(Colin!$G10017=$B$1,Colin!$H10017=$C$3),Colin!$I10017,)</f>
        <v>0</v>
      </c>
      <c r="M10017" s="38">
        <f>IF(AND(Colin!$G10017=$B$1,Colin!$H10017&lt;=$C$3),Colin!$I10017,)</f>
        <v>0</v>
      </c>
      <c r="N10017" s="38">
        <f>IF(AND(Colin!$G10017=$B$2,Colin!$H10017=$C$3),Colin!$I10017,)</f>
        <v>0</v>
      </c>
      <c r="O10017" s="38">
        <f>IF(AND(Colin!$G10017=$B$2,Colin!$H10017&lt;=$C$3),Colin!$I10017,)</f>
        <v>0</v>
      </c>
      <c r="P10017" s="38">
        <f>IF(Colin!$G10017&lt;$B$2,Colin!$I10017,0)</f>
        <v>0</v>
      </c>
      <c r="Q10017" s="38">
        <f>IF(Colin!$G10017&lt;$B$1,Colin!$I10017,0)</f>
        <v>0</v>
      </c>
    </row>
    <row r="10018" spans="12:17" x14ac:dyDescent="0.25">
      <c r="L10018" s="38">
        <f>IF(AND(Colin!$G10018=$B$1,Colin!$H10018=$C$3),Colin!$I10018,)</f>
        <v>0</v>
      </c>
      <c r="M10018" s="38">
        <f>IF(AND(Colin!$G10018=$B$1,Colin!$H10018&lt;=$C$3),Colin!$I10018,)</f>
        <v>0</v>
      </c>
      <c r="N10018" s="38">
        <f>IF(AND(Colin!$G10018=$B$2,Colin!$H10018=$C$3),Colin!$I10018,)</f>
        <v>0</v>
      </c>
      <c r="O10018" s="38">
        <f>IF(AND(Colin!$G10018=$B$2,Colin!$H10018&lt;=$C$3),Colin!$I10018,)</f>
        <v>0</v>
      </c>
      <c r="P10018" s="38">
        <f>IF(Colin!$G10018&lt;$B$2,Colin!$I10018,0)</f>
        <v>0</v>
      </c>
      <c r="Q10018" s="38">
        <f>IF(Colin!$G10018&lt;$B$1,Colin!$I10018,0)</f>
        <v>0</v>
      </c>
    </row>
    <row r="10019" spans="12:17" x14ac:dyDescent="0.25">
      <c r="L10019" s="38">
        <f>IF(AND(Colin!$G10019=$B$1,Colin!$H10019=$C$3),Colin!$I10019,)</f>
        <v>0</v>
      </c>
      <c r="M10019" s="38">
        <f>IF(AND(Colin!$G10019=$B$1,Colin!$H10019&lt;=$C$3),Colin!$I10019,)</f>
        <v>0</v>
      </c>
      <c r="N10019" s="38">
        <f>IF(AND(Colin!$G10019=$B$2,Colin!$H10019=$C$3),Colin!$I10019,)</f>
        <v>0</v>
      </c>
      <c r="O10019" s="38">
        <f>IF(AND(Colin!$G10019=$B$2,Colin!$H10019&lt;=$C$3),Colin!$I10019,)</f>
        <v>0</v>
      </c>
      <c r="P10019" s="38">
        <f>IF(Colin!$G10019&lt;$B$2,Colin!$I10019,0)</f>
        <v>0</v>
      </c>
      <c r="Q10019" s="38">
        <f>IF(Colin!$G10019&lt;$B$1,Colin!$I10019,0)</f>
        <v>0</v>
      </c>
    </row>
    <row r="10020" spans="12:17" x14ac:dyDescent="0.25">
      <c r="L10020" s="38">
        <f>IF(AND(Colin!$G10020=$B$1,Colin!$H10020=$C$3),Colin!$I10020,)</f>
        <v>0</v>
      </c>
      <c r="M10020" s="38">
        <f>IF(AND(Colin!$G10020=$B$1,Colin!$H10020&lt;=$C$3),Colin!$I10020,)</f>
        <v>0</v>
      </c>
      <c r="N10020" s="38">
        <f>IF(AND(Colin!$G10020=$B$2,Colin!$H10020=$C$3),Colin!$I10020,)</f>
        <v>0</v>
      </c>
      <c r="O10020" s="38">
        <f>IF(AND(Colin!$G10020=$B$2,Colin!$H10020&lt;=$C$3),Colin!$I10020,)</f>
        <v>0</v>
      </c>
      <c r="P10020" s="38">
        <f>IF(Colin!$G10020&lt;$B$2,Colin!$I10020,0)</f>
        <v>0</v>
      </c>
      <c r="Q10020" s="38">
        <f>IF(Colin!$G10020&lt;$B$1,Colin!$I10020,0)</f>
        <v>0</v>
      </c>
    </row>
    <row r="10021" spans="12:17" x14ac:dyDescent="0.25">
      <c r="L10021" s="38">
        <f>IF(AND(Colin!$G10021=$B$1,Colin!$H10021=$C$3),Colin!$I10021,)</f>
        <v>0</v>
      </c>
      <c r="M10021" s="38">
        <f>IF(AND(Colin!$G10021=$B$1,Colin!$H10021&lt;=$C$3),Colin!$I10021,)</f>
        <v>0</v>
      </c>
      <c r="N10021" s="38">
        <f>IF(AND(Colin!$G10021=$B$2,Colin!$H10021=$C$3),Colin!$I10021,)</f>
        <v>0</v>
      </c>
      <c r="O10021" s="38">
        <f>IF(AND(Colin!$G10021=$B$2,Colin!$H10021&lt;=$C$3),Colin!$I10021,)</f>
        <v>0</v>
      </c>
      <c r="P10021" s="38">
        <f>IF(Colin!$G10021&lt;$B$2,Colin!$I10021,0)</f>
        <v>0</v>
      </c>
      <c r="Q10021" s="38">
        <f>IF(Colin!$G10021&lt;$B$1,Colin!$I10021,0)</f>
        <v>0</v>
      </c>
    </row>
    <row r="10022" spans="12:17" x14ac:dyDescent="0.25">
      <c r="L10022" s="38">
        <f>IF(AND(Colin!$G10022=$B$1,Colin!$H10022=$C$3),Colin!$I10022,)</f>
        <v>0</v>
      </c>
      <c r="M10022" s="38">
        <f>IF(AND(Colin!$G10022=$B$1,Colin!$H10022&lt;=$C$3),Colin!$I10022,)</f>
        <v>0</v>
      </c>
      <c r="N10022" s="38">
        <f>IF(AND(Colin!$G10022=$B$2,Colin!$H10022=$C$3),Colin!$I10022,)</f>
        <v>0</v>
      </c>
      <c r="O10022" s="38">
        <f>IF(AND(Colin!$G10022=$B$2,Colin!$H10022&lt;=$C$3),Colin!$I10022,)</f>
        <v>0</v>
      </c>
      <c r="P10022" s="38">
        <f>IF(Colin!$G10022&lt;$B$2,Colin!$I10022,0)</f>
        <v>0</v>
      </c>
      <c r="Q10022" s="38">
        <f>IF(Colin!$G10022&lt;$B$1,Colin!$I10022,0)</f>
        <v>0</v>
      </c>
    </row>
    <row r="10023" spans="12:17" x14ac:dyDescent="0.25">
      <c r="L10023" s="38">
        <f>IF(AND(Colin!$G10023=$B$1,Colin!$H10023=$C$3),Colin!$I10023,)</f>
        <v>0</v>
      </c>
      <c r="M10023" s="38">
        <f>IF(AND(Colin!$G10023=$B$1,Colin!$H10023&lt;=$C$3),Colin!$I10023,)</f>
        <v>0</v>
      </c>
      <c r="N10023" s="38">
        <f>IF(AND(Colin!$G10023=$B$2,Colin!$H10023=$C$3),Colin!$I10023,)</f>
        <v>0</v>
      </c>
      <c r="O10023" s="38">
        <f>IF(AND(Colin!$G10023=$B$2,Colin!$H10023&lt;=$C$3),Colin!$I10023,)</f>
        <v>0</v>
      </c>
      <c r="P10023" s="38">
        <f>IF(Colin!$G10023&lt;$B$2,Colin!$I10023,0)</f>
        <v>0</v>
      </c>
      <c r="Q10023" s="38">
        <f>IF(Colin!$G10023&lt;$B$1,Colin!$I10023,0)</f>
        <v>0</v>
      </c>
    </row>
    <row r="10024" spans="12:17" x14ac:dyDescent="0.25">
      <c r="L10024" s="38">
        <f>IF(AND(Colin!$G10024=$B$1,Colin!$H10024=$C$3),Colin!$I10024,)</f>
        <v>0</v>
      </c>
      <c r="M10024" s="38">
        <f>IF(AND(Colin!$G10024=$B$1,Colin!$H10024&lt;=$C$3),Colin!$I10024,)</f>
        <v>0</v>
      </c>
      <c r="N10024" s="38">
        <f>IF(AND(Colin!$G10024=$B$2,Colin!$H10024=$C$3),Colin!$I10024,)</f>
        <v>0</v>
      </c>
      <c r="O10024" s="38">
        <f>IF(AND(Colin!$G10024=$B$2,Colin!$H10024&lt;=$C$3),Colin!$I10024,)</f>
        <v>0</v>
      </c>
      <c r="P10024" s="38">
        <f>IF(Colin!$G10024&lt;$B$2,Colin!$I10024,0)</f>
        <v>0</v>
      </c>
      <c r="Q10024" s="38">
        <f>IF(Colin!$G10024&lt;$B$1,Colin!$I10024,0)</f>
        <v>0</v>
      </c>
    </row>
    <row r="10025" spans="12:17" x14ac:dyDescent="0.25">
      <c r="L10025" s="38">
        <f>IF(AND(Colin!$G10025=$B$1,Colin!$H10025=$C$3),Colin!$I10025,)</f>
        <v>0</v>
      </c>
      <c r="M10025" s="38">
        <f>IF(AND(Colin!$G10025=$B$1,Colin!$H10025&lt;=$C$3),Colin!$I10025,)</f>
        <v>0</v>
      </c>
      <c r="N10025" s="38">
        <f>IF(AND(Colin!$G10025=$B$2,Colin!$H10025=$C$3),Colin!$I10025,)</f>
        <v>0</v>
      </c>
      <c r="O10025" s="38">
        <f>IF(AND(Colin!$G10025=$B$2,Colin!$H10025&lt;=$C$3),Colin!$I10025,)</f>
        <v>0</v>
      </c>
      <c r="P10025" s="38">
        <f>IF(Colin!$G10025&lt;$B$2,Colin!$I10025,0)</f>
        <v>0</v>
      </c>
      <c r="Q10025" s="38">
        <f>IF(Colin!$G10025&lt;$B$1,Colin!$I10025,0)</f>
        <v>0</v>
      </c>
    </row>
    <row r="10026" spans="12:17" x14ac:dyDescent="0.25">
      <c r="L10026" s="38">
        <f>IF(AND(Colin!$G10026=$B$1,Colin!$H10026=$C$3),Colin!$I10026,)</f>
        <v>0</v>
      </c>
      <c r="M10026" s="38">
        <f>IF(AND(Colin!$G10026=$B$1,Colin!$H10026&lt;=$C$3),Colin!$I10026,)</f>
        <v>0</v>
      </c>
      <c r="N10026" s="38">
        <f>IF(AND(Colin!$G10026=$B$2,Colin!$H10026=$C$3),Colin!$I10026,)</f>
        <v>0</v>
      </c>
      <c r="O10026" s="38">
        <f>IF(AND(Colin!$G10026=$B$2,Colin!$H10026&lt;=$C$3),Colin!$I10026,)</f>
        <v>0</v>
      </c>
      <c r="P10026" s="38">
        <f>IF(Colin!$G10026&lt;$B$2,Colin!$I10026,0)</f>
        <v>0</v>
      </c>
      <c r="Q10026" s="38">
        <f>IF(Colin!$G10026&lt;$B$1,Colin!$I10026,0)</f>
        <v>0</v>
      </c>
    </row>
    <row r="10027" spans="12:17" x14ac:dyDescent="0.25">
      <c r="L10027" s="38">
        <f>IF(AND(Colin!$G10027=$B$1,Colin!$H10027=$C$3),Colin!$I10027,)</f>
        <v>0</v>
      </c>
      <c r="M10027" s="38">
        <f>IF(AND(Colin!$G10027=$B$1,Colin!$H10027&lt;=$C$3),Colin!$I10027,)</f>
        <v>0</v>
      </c>
      <c r="N10027" s="38">
        <f>IF(AND(Colin!$G10027=$B$2,Colin!$H10027=$C$3),Colin!$I10027,)</f>
        <v>0</v>
      </c>
      <c r="O10027" s="38">
        <f>IF(AND(Colin!$G10027=$B$2,Colin!$H10027&lt;=$C$3),Colin!$I10027,)</f>
        <v>0</v>
      </c>
      <c r="P10027" s="38">
        <f>IF(Colin!$G10027&lt;$B$2,Colin!$I10027,0)</f>
        <v>0</v>
      </c>
      <c r="Q10027" s="38">
        <f>IF(Colin!$G10027&lt;$B$1,Colin!$I10027,0)</f>
        <v>0</v>
      </c>
    </row>
    <row r="10028" spans="12:17" x14ac:dyDescent="0.25">
      <c r="L10028" s="38">
        <f>IF(AND(Colin!$G10028=$B$1,Colin!$H10028=$C$3),Colin!$I10028,)</f>
        <v>0</v>
      </c>
      <c r="M10028" s="38">
        <f>IF(AND(Colin!$G10028=$B$1,Colin!$H10028&lt;=$C$3),Colin!$I10028,)</f>
        <v>0</v>
      </c>
      <c r="N10028" s="38">
        <f>IF(AND(Colin!$G10028=$B$2,Colin!$H10028=$C$3),Colin!$I10028,)</f>
        <v>0</v>
      </c>
      <c r="O10028" s="38">
        <f>IF(AND(Colin!$G10028=$B$2,Colin!$H10028&lt;=$C$3),Colin!$I10028,)</f>
        <v>0</v>
      </c>
      <c r="P10028" s="38">
        <f>IF(Colin!$G10028&lt;$B$2,Colin!$I10028,0)</f>
        <v>0</v>
      </c>
      <c r="Q10028" s="38">
        <f>IF(Colin!$G10028&lt;$B$1,Colin!$I10028,0)</f>
        <v>0</v>
      </c>
    </row>
    <row r="10029" spans="12:17" x14ac:dyDescent="0.25">
      <c r="L10029" s="38">
        <f>IF(AND(Colin!$G10029=$B$1,Colin!$H10029=$C$3),Colin!$I10029,)</f>
        <v>0</v>
      </c>
      <c r="M10029" s="38">
        <f>IF(AND(Colin!$G10029=$B$1,Colin!$H10029&lt;=$C$3),Colin!$I10029,)</f>
        <v>0</v>
      </c>
      <c r="N10029" s="38">
        <f>IF(AND(Colin!$G10029=$B$2,Colin!$H10029=$C$3),Colin!$I10029,)</f>
        <v>0</v>
      </c>
      <c r="O10029" s="38">
        <f>IF(AND(Colin!$G10029=$B$2,Colin!$H10029&lt;=$C$3),Colin!$I10029,)</f>
        <v>0</v>
      </c>
      <c r="P10029" s="38">
        <f>IF(Colin!$G10029&lt;$B$2,Colin!$I10029,0)</f>
        <v>0</v>
      </c>
      <c r="Q10029" s="38">
        <f>IF(Colin!$G10029&lt;$B$1,Colin!$I10029,0)</f>
        <v>0</v>
      </c>
    </row>
    <row r="10030" spans="12:17" x14ac:dyDescent="0.25">
      <c r="L10030" s="38">
        <f>IF(AND(Colin!$G10030=$B$1,Colin!$H10030=$C$3),Colin!$I10030,)</f>
        <v>0</v>
      </c>
      <c r="M10030" s="38">
        <f>IF(AND(Colin!$G10030=$B$1,Colin!$H10030&lt;=$C$3),Colin!$I10030,)</f>
        <v>0</v>
      </c>
      <c r="N10030" s="38">
        <f>IF(AND(Colin!$G10030=$B$2,Colin!$H10030=$C$3),Colin!$I10030,)</f>
        <v>0</v>
      </c>
      <c r="O10030" s="38">
        <f>IF(AND(Colin!$G10030=$B$2,Colin!$H10030&lt;=$C$3),Colin!$I10030,)</f>
        <v>0</v>
      </c>
      <c r="P10030" s="38">
        <f>IF(Colin!$G10030&lt;$B$2,Colin!$I10030,0)</f>
        <v>0</v>
      </c>
      <c r="Q10030" s="38">
        <f>IF(Colin!$G10030&lt;$B$1,Colin!$I10030,0)</f>
        <v>0</v>
      </c>
    </row>
    <row r="10031" spans="12:17" x14ac:dyDescent="0.25">
      <c r="L10031" s="38">
        <f>IF(AND(Colin!$G10031=$B$1,Colin!$H10031=$C$3),Colin!$I10031,)</f>
        <v>0</v>
      </c>
      <c r="M10031" s="38">
        <f>IF(AND(Colin!$G10031=$B$1,Colin!$H10031&lt;=$C$3),Colin!$I10031,)</f>
        <v>0</v>
      </c>
      <c r="N10031" s="38">
        <f>IF(AND(Colin!$G10031=$B$2,Colin!$H10031=$C$3),Colin!$I10031,)</f>
        <v>0</v>
      </c>
      <c r="O10031" s="38">
        <f>IF(AND(Colin!$G10031=$B$2,Colin!$H10031&lt;=$C$3),Colin!$I10031,)</f>
        <v>0</v>
      </c>
      <c r="P10031" s="38">
        <f>IF(Colin!$G10031&lt;$B$2,Colin!$I10031,0)</f>
        <v>0</v>
      </c>
      <c r="Q10031" s="38">
        <f>IF(Colin!$G10031&lt;$B$1,Colin!$I10031,0)</f>
        <v>0</v>
      </c>
    </row>
    <row r="10032" spans="12:17" x14ac:dyDescent="0.25">
      <c r="L10032" s="38">
        <f>IF(AND(Colin!$G10032=$B$1,Colin!$H10032=$C$3),Colin!$I10032,)</f>
        <v>0</v>
      </c>
      <c r="M10032" s="38">
        <f>IF(AND(Colin!$G10032=$B$1,Colin!$H10032&lt;=$C$3),Colin!$I10032,)</f>
        <v>0</v>
      </c>
      <c r="N10032" s="38">
        <f>IF(AND(Colin!$G10032=$B$2,Colin!$H10032=$C$3),Colin!$I10032,)</f>
        <v>0</v>
      </c>
      <c r="O10032" s="38">
        <f>IF(AND(Colin!$G10032=$B$2,Colin!$H10032&lt;=$C$3),Colin!$I10032,)</f>
        <v>0</v>
      </c>
      <c r="P10032" s="38">
        <f>IF(Colin!$G10032&lt;$B$2,Colin!$I10032,0)</f>
        <v>0</v>
      </c>
      <c r="Q10032" s="38">
        <f>IF(Colin!$G10032&lt;$B$1,Colin!$I10032,0)</f>
        <v>0</v>
      </c>
    </row>
    <row r="10033" spans="12:17" x14ac:dyDescent="0.25">
      <c r="L10033" s="38">
        <f>IF(AND(Colin!$G10033=$B$1,Colin!$H10033=$C$3),Colin!$I10033,)</f>
        <v>0</v>
      </c>
      <c r="M10033" s="38">
        <f>IF(AND(Colin!$G10033=$B$1,Colin!$H10033&lt;=$C$3),Colin!$I10033,)</f>
        <v>0</v>
      </c>
      <c r="N10033" s="38">
        <f>IF(AND(Colin!$G10033=$B$2,Colin!$H10033=$C$3),Colin!$I10033,)</f>
        <v>0</v>
      </c>
      <c r="O10033" s="38">
        <f>IF(AND(Colin!$G10033=$B$2,Colin!$H10033&lt;=$C$3),Colin!$I10033,)</f>
        <v>0</v>
      </c>
      <c r="P10033" s="38">
        <f>IF(Colin!$G10033&lt;$B$2,Colin!$I10033,0)</f>
        <v>0</v>
      </c>
      <c r="Q10033" s="38">
        <f>IF(Colin!$G10033&lt;$B$1,Colin!$I10033,0)</f>
        <v>0</v>
      </c>
    </row>
    <row r="10034" spans="12:17" x14ac:dyDescent="0.25">
      <c r="L10034" s="38">
        <f>IF(AND(Colin!$G10034=$B$1,Colin!$H10034=$C$3),Colin!$I10034,)</f>
        <v>0</v>
      </c>
      <c r="M10034" s="38">
        <f>IF(AND(Colin!$G10034=$B$1,Colin!$H10034&lt;=$C$3),Colin!$I10034,)</f>
        <v>0</v>
      </c>
      <c r="N10034" s="38">
        <f>IF(AND(Colin!$G10034=$B$2,Colin!$H10034=$C$3),Colin!$I10034,)</f>
        <v>0</v>
      </c>
      <c r="O10034" s="38">
        <f>IF(AND(Colin!$G10034=$B$2,Colin!$H10034&lt;=$C$3),Colin!$I10034,)</f>
        <v>0</v>
      </c>
      <c r="P10034" s="38">
        <f>IF(Colin!$G10034&lt;$B$2,Colin!$I10034,0)</f>
        <v>0</v>
      </c>
      <c r="Q10034" s="38">
        <f>IF(Colin!$G10034&lt;$B$1,Colin!$I10034,0)</f>
        <v>0</v>
      </c>
    </row>
    <row r="10035" spans="12:17" x14ac:dyDescent="0.25">
      <c r="L10035" s="38">
        <f>IF(AND(Colin!$G10035=$B$1,Colin!$H10035=$C$3),Colin!$I10035,)</f>
        <v>0</v>
      </c>
      <c r="M10035" s="38">
        <f>IF(AND(Colin!$G10035=$B$1,Colin!$H10035&lt;=$C$3),Colin!$I10035,)</f>
        <v>0</v>
      </c>
      <c r="N10035" s="38">
        <f>IF(AND(Colin!$G10035=$B$2,Colin!$H10035=$C$3),Colin!$I10035,)</f>
        <v>0</v>
      </c>
      <c r="O10035" s="38">
        <f>IF(AND(Colin!$G10035=$B$2,Colin!$H10035&lt;=$C$3),Colin!$I10035,)</f>
        <v>0</v>
      </c>
      <c r="P10035" s="38">
        <f>IF(Colin!$G10035&lt;$B$2,Colin!$I10035,0)</f>
        <v>0</v>
      </c>
      <c r="Q10035" s="38">
        <f>IF(Colin!$G10035&lt;$B$1,Colin!$I10035,0)</f>
        <v>0</v>
      </c>
    </row>
    <row r="10036" spans="12:17" x14ac:dyDescent="0.25">
      <c r="L10036" s="38">
        <f>IF(AND(Colin!$G10036=$B$1,Colin!$H10036=$C$3),Colin!$I10036,)</f>
        <v>0</v>
      </c>
      <c r="M10036" s="38">
        <f>IF(AND(Colin!$G10036=$B$1,Colin!$H10036&lt;=$C$3),Colin!$I10036,)</f>
        <v>0</v>
      </c>
      <c r="N10036" s="38">
        <f>IF(AND(Colin!$G10036=$B$2,Colin!$H10036=$C$3),Colin!$I10036,)</f>
        <v>0</v>
      </c>
      <c r="O10036" s="38">
        <f>IF(AND(Colin!$G10036=$B$2,Colin!$H10036&lt;=$C$3),Colin!$I10036,)</f>
        <v>0</v>
      </c>
      <c r="P10036" s="38">
        <f>IF(Colin!$G10036&lt;$B$2,Colin!$I10036,0)</f>
        <v>0</v>
      </c>
      <c r="Q10036" s="38">
        <f>IF(Colin!$G10036&lt;$B$1,Colin!$I10036,0)</f>
        <v>0</v>
      </c>
    </row>
    <row r="10037" spans="12:17" x14ac:dyDescent="0.25">
      <c r="L10037" s="38">
        <f>IF(AND(Colin!$G10037=$B$1,Colin!$H10037=$C$3),Colin!$I10037,)</f>
        <v>0</v>
      </c>
      <c r="M10037" s="38">
        <f>IF(AND(Colin!$G10037=$B$1,Colin!$H10037&lt;=$C$3),Colin!$I10037,)</f>
        <v>0</v>
      </c>
      <c r="N10037" s="38">
        <f>IF(AND(Colin!$G10037=$B$2,Colin!$H10037=$C$3),Colin!$I10037,)</f>
        <v>0</v>
      </c>
      <c r="O10037" s="38">
        <f>IF(AND(Colin!$G10037=$B$2,Colin!$H10037&lt;=$C$3),Colin!$I10037,)</f>
        <v>0</v>
      </c>
      <c r="P10037" s="38">
        <f>IF(Colin!$G10037&lt;$B$2,Colin!$I10037,0)</f>
        <v>0</v>
      </c>
      <c r="Q10037" s="38">
        <f>IF(Colin!$G10037&lt;$B$1,Colin!$I10037,0)</f>
        <v>0</v>
      </c>
    </row>
    <row r="10038" spans="12:17" x14ac:dyDescent="0.25">
      <c r="L10038" s="38">
        <f>IF(AND(Colin!$G10038=$B$1,Colin!$H10038=$C$3),Colin!$I10038,)</f>
        <v>0</v>
      </c>
      <c r="M10038" s="38">
        <f>IF(AND(Colin!$G10038=$B$1,Colin!$H10038&lt;=$C$3),Colin!$I10038,)</f>
        <v>0</v>
      </c>
      <c r="N10038" s="38">
        <f>IF(AND(Colin!$G10038=$B$2,Colin!$H10038=$C$3),Colin!$I10038,)</f>
        <v>0</v>
      </c>
      <c r="O10038" s="38">
        <f>IF(AND(Colin!$G10038=$B$2,Colin!$H10038&lt;=$C$3),Colin!$I10038,)</f>
        <v>0</v>
      </c>
      <c r="P10038" s="38">
        <f>IF(Colin!$G10038&lt;$B$2,Colin!$I10038,0)</f>
        <v>0</v>
      </c>
      <c r="Q10038" s="38">
        <f>IF(Colin!$G10038&lt;$B$1,Colin!$I10038,0)</f>
        <v>0</v>
      </c>
    </row>
    <row r="10039" spans="12:17" x14ac:dyDescent="0.25">
      <c r="L10039" s="38">
        <f>IF(AND(Colin!$G10039=$B$1,Colin!$H10039=$C$3),Colin!$I10039,)</f>
        <v>0</v>
      </c>
      <c r="M10039" s="38">
        <f>IF(AND(Colin!$G10039=$B$1,Colin!$H10039&lt;=$C$3),Colin!$I10039,)</f>
        <v>0</v>
      </c>
      <c r="N10039" s="38">
        <f>IF(AND(Colin!$G10039=$B$2,Colin!$H10039=$C$3),Colin!$I10039,)</f>
        <v>0</v>
      </c>
      <c r="O10039" s="38">
        <f>IF(AND(Colin!$G10039=$B$2,Colin!$H10039&lt;=$C$3),Colin!$I10039,)</f>
        <v>0</v>
      </c>
      <c r="P10039" s="38">
        <f>IF(Colin!$G10039&lt;$B$2,Colin!$I10039,0)</f>
        <v>0</v>
      </c>
      <c r="Q10039" s="38">
        <f>IF(Colin!$G10039&lt;$B$1,Colin!$I10039,0)</f>
        <v>0</v>
      </c>
    </row>
    <row r="10040" spans="12:17" x14ac:dyDescent="0.25">
      <c r="L10040" s="38">
        <f>IF(AND(Colin!$G10040=$B$1,Colin!$H10040=$C$3),Colin!$I10040,)</f>
        <v>0</v>
      </c>
      <c r="M10040" s="38">
        <f>IF(AND(Colin!$G10040=$B$1,Colin!$H10040&lt;=$C$3),Colin!$I10040,)</f>
        <v>0</v>
      </c>
      <c r="N10040" s="38">
        <f>IF(AND(Colin!$G10040=$B$2,Colin!$H10040=$C$3),Colin!$I10040,)</f>
        <v>0</v>
      </c>
      <c r="O10040" s="38">
        <f>IF(AND(Colin!$G10040=$B$2,Colin!$H10040&lt;=$C$3),Colin!$I10040,)</f>
        <v>0</v>
      </c>
      <c r="P10040" s="38">
        <f>IF(Colin!$G10040&lt;$B$2,Colin!$I10040,0)</f>
        <v>0</v>
      </c>
      <c r="Q10040" s="38">
        <f>IF(Colin!$G10040&lt;$B$1,Colin!$I10040,0)</f>
        <v>0</v>
      </c>
    </row>
    <row r="10041" spans="12:17" x14ac:dyDescent="0.25">
      <c r="L10041" s="38">
        <f>IF(AND(Colin!$G10041=$B$1,Colin!$H10041=$C$3),Colin!$I10041,)</f>
        <v>0</v>
      </c>
      <c r="M10041" s="38">
        <f>IF(AND(Colin!$G10041=$B$1,Colin!$H10041&lt;=$C$3),Colin!$I10041,)</f>
        <v>0</v>
      </c>
      <c r="N10041" s="38">
        <f>IF(AND(Colin!$G10041=$B$2,Colin!$H10041=$C$3),Colin!$I10041,)</f>
        <v>0</v>
      </c>
      <c r="O10041" s="38">
        <f>IF(AND(Colin!$G10041=$B$2,Colin!$H10041&lt;=$C$3),Colin!$I10041,)</f>
        <v>0</v>
      </c>
      <c r="P10041" s="38">
        <f>IF(Colin!$G10041&lt;$B$2,Colin!$I10041,0)</f>
        <v>0</v>
      </c>
      <c r="Q10041" s="38">
        <f>IF(Colin!$G10041&lt;$B$1,Colin!$I10041,0)</f>
        <v>0</v>
      </c>
    </row>
    <row r="10042" spans="12:17" x14ac:dyDescent="0.25">
      <c r="L10042" s="38">
        <f>IF(AND(Colin!$G10042=$B$1,Colin!$H10042=$C$3),Colin!$I10042,)</f>
        <v>0</v>
      </c>
      <c r="M10042" s="38">
        <f>IF(AND(Colin!$G10042=$B$1,Colin!$H10042&lt;=$C$3),Colin!$I10042,)</f>
        <v>0</v>
      </c>
      <c r="N10042" s="38">
        <f>IF(AND(Colin!$G10042=$B$2,Colin!$H10042=$C$3),Colin!$I10042,)</f>
        <v>0</v>
      </c>
      <c r="O10042" s="38">
        <f>IF(AND(Colin!$G10042=$B$2,Colin!$H10042&lt;=$C$3),Colin!$I10042,)</f>
        <v>0</v>
      </c>
      <c r="P10042" s="38">
        <f>IF(Colin!$G10042&lt;$B$2,Colin!$I10042,0)</f>
        <v>0</v>
      </c>
      <c r="Q10042" s="38">
        <f>IF(Colin!$G10042&lt;$B$1,Colin!$I10042,0)</f>
        <v>0</v>
      </c>
    </row>
    <row r="10043" spans="12:17" x14ac:dyDescent="0.25">
      <c r="L10043" s="38">
        <f>IF(AND(Colin!$G10043=$B$1,Colin!$H10043=$C$3),Colin!$I10043,)</f>
        <v>0</v>
      </c>
      <c r="M10043" s="38">
        <f>IF(AND(Colin!$G10043=$B$1,Colin!$H10043&lt;=$C$3),Colin!$I10043,)</f>
        <v>0</v>
      </c>
      <c r="N10043" s="38">
        <f>IF(AND(Colin!$G10043=$B$2,Colin!$H10043=$C$3),Colin!$I10043,)</f>
        <v>0</v>
      </c>
      <c r="O10043" s="38">
        <f>IF(AND(Colin!$G10043=$B$2,Colin!$H10043&lt;=$C$3),Colin!$I10043,)</f>
        <v>0</v>
      </c>
      <c r="P10043" s="38">
        <f>IF(Colin!$G10043&lt;$B$2,Colin!$I10043,0)</f>
        <v>0</v>
      </c>
      <c r="Q10043" s="38">
        <f>IF(Colin!$G10043&lt;$B$1,Colin!$I10043,0)</f>
        <v>0</v>
      </c>
    </row>
    <row r="10044" spans="12:17" x14ac:dyDescent="0.25">
      <c r="L10044" s="38">
        <f>IF(AND(Colin!$G10044=$B$1,Colin!$H10044=$C$3),Colin!$I10044,)</f>
        <v>0</v>
      </c>
      <c r="M10044" s="38">
        <f>IF(AND(Colin!$G10044=$B$1,Colin!$H10044&lt;=$C$3),Colin!$I10044,)</f>
        <v>0</v>
      </c>
      <c r="N10044" s="38">
        <f>IF(AND(Colin!$G10044=$B$2,Colin!$H10044=$C$3),Colin!$I10044,)</f>
        <v>0</v>
      </c>
      <c r="O10044" s="38">
        <f>IF(AND(Colin!$G10044=$B$2,Colin!$H10044&lt;=$C$3),Colin!$I10044,)</f>
        <v>0</v>
      </c>
      <c r="P10044" s="38">
        <f>IF(Colin!$G10044&lt;$B$2,Colin!$I10044,0)</f>
        <v>0</v>
      </c>
      <c r="Q10044" s="38">
        <f>IF(Colin!$G10044&lt;$B$1,Colin!$I10044,0)</f>
        <v>0</v>
      </c>
    </row>
    <row r="10045" spans="12:17" x14ac:dyDescent="0.25">
      <c r="L10045" s="38">
        <f>IF(AND(Colin!$G10045=$B$1,Colin!$H10045=$C$3),Colin!$I10045,)</f>
        <v>0</v>
      </c>
      <c r="M10045" s="38">
        <f>IF(AND(Colin!$G10045=$B$1,Colin!$H10045&lt;=$C$3),Colin!$I10045,)</f>
        <v>0</v>
      </c>
      <c r="N10045" s="38">
        <f>IF(AND(Colin!$G10045=$B$2,Colin!$H10045=$C$3),Colin!$I10045,)</f>
        <v>0</v>
      </c>
      <c r="O10045" s="38">
        <f>IF(AND(Colin!$G10045=$B$2,Colin!$H10045&lt;=$C$3),Colin!$I10045,)</f>
        <v>0</v>
      </c>
      <c r="P10045" s="38">
        <f>IF(Colin!$G10045&lt;$B$2,Colin!$I10045,0)</f>
        <v>0</v>
      </c>
      <c r="Q10045" s="38">
        <f>IF(Colin!$G10045&lt;$B$1,Colin!$I10045,0)</f>
        <v>0</v>
      </c>
    </row>
    <row r="10046" spans="12:17" x14ac:dyDescent="0.25">
      <c r="L10046" s="38">
        <f>IF(AND(Colin!$G10046=$B$1,Colin!$H10046=$C$3),Colin!$I10046,)</f>
        <v>0</v>
      </c>
      <c r="M10046" s="38">
        <f>IF(AND(Colin!$G10046=$B$1,Colin!$H10046&lt;=$C$3),Colin!$I10046,)</f>
        <v>0</v>
      </c>
      <c r="N10046" s="38">
        <f>IF(AND(Colin!$G10046=$B$2,Colin!$H10046=$C$3),Colin!$I10046,)</f>
        <v>0</v>
      </c>
      <c r="O10046" s="38">
        <f>IF(AND(Colin!$G10046=$B$2,Colin!$H10046&lt;=$C$3),Colin!$I10046,)</f>
        <v>0</v>
      </c>
      <c r="P10046" s="38">
        <f>IF(Colin!$G10046&lt;$B$2,Colin!$I10046,0)</f>
        <v>0</v>
      </c>
      <c r="Q10046" s="38">
        <f>IF(Colin!$G10046&lt;$B$1,Colin!$I10046,0)</f>
        <v>0</v>
      </c>
    </row>
    <row r="10047" spans="12:17" x14ac:dyDescent="0.25">
      <c r="L10047" s="38">
        <f>IF(AND(Colin!$G10047=$B$1,Colin!$H10047=$C$3),Colin!$I10047,)</f>
        <v>0</v>
      </c>
      <c r="M10047" s="38">
        <f>IF(AND(Colin!$G10047=$B$1,Colin!$H10047&lt;=$C$3),Colin!$I10047,)</f>
        <v>0</v>
      </c>
      <c r="N10047" s="38">
        <f>IF(AND(Colin!$G10047=$B$2,Colin!$H10047=$C$3),Colin!$I10047,)</f>
        <v>0</v>
      </c>
      <c r="O10047" s="38">
        <f>IF(AND(Colin!$G10047=$B$2,Colin!$H10047&lt;=$C$3),Colin!$I10047,)</f>
        <v>0</v>
      </c>
      <c r="P10047" s="38">
        <f>IF(Colin!$G10047&lt;$B$2,Colin!$I10047,0)</f>
        <v>0</v>
      </c>
      <c r="Q10047" s="38">
        <f>IF(Colin!$G10047&lt;$B$1,Colin!$I10047,0)</f>
        <v>0</v>
      </c>
    </row>
    <row r="10048" spans="12:17" x14ac:dyDescent="0.25">
      <c r="L10048" s="38">
        <f>IF(AND(Colin!$G10048=$B$1,Colin!$H10048=$C$3),Colin!$I10048,)</f>
        <v>0</v>
      </c>
      <c r="M10048" s="38">
        <f>IF(AND(Colin!$G10048=$B$1,Colin!$H10048&lt;=$C$3),Colin!$I10048,)</f>
        <v>0</v>
      </c>
      <c r="N10048" s="38">
        <f>IF(AND(Colin!$G10048=$B$2,Colin!$H10048=$C$3),Colin!$I10048,)</f>
        <v>0</v>
      </c>
      <c r="O10048" s="38">
        <f>IF(AND(Colin!$G10048=$B$2,Colin!$H10048&lt;=$C$3),Colin!$I10048,)</f>
        <v>0</v>
      </c>
      <c r="P10048" s="38">
        <f>IF(Colin!$G10048&lt;$B$2,Colin!$I10048,0)</f>
        <v>0</v>
      </c>
      <c r="Q10048" s="38">
        <f>IF(Colin!$G10048&lt;$B$1,Colin!$I10048,0)</f>
        <v>0</v>
      </c>
    </row>
    <row r="10049" spans="12:17" x14ac:dyDescent="0.25">
      <c r="L10049" s="38">
        <f>IF(AND(Colin!$G10049=$B$1,Colin!$H10049=$C$3),Colin!$I10049,)</f>
        <v>0</v>
      </c>
      <c r="M10049" s="38">
        <f>IF(AND(Colin!$G10049=$B$1,Colin!$H10049&lt;=$C$3),Colin!$I10049,)</f>
        <v>0</v>
      </c>
      <c r="N10049" s="38">
        <f>IF(AND(Colin!$G10049=$B$2,Colin!$H10049=$C$3),Colin!$I10049,)</f>
        <v>0</v>
      </c>
      <c r="O10049" s="38">
        <f>IF(AND(Colin!$G10049=$B$2,Colin!$H10049&lt;=$C$3),Colin!$I10049,)</f>
        <v>0</v>
      </c>
      <c r="P10049" s="38">
        <f>IF(Colin!$G10049&lt;$B$2,Colin!$I10049,0)</f>
        <v>0</v>
      </c>
      <c r="Q10049" s="38">
        <f>IF(Colin!$G10049&lt;$B$1,Colin!$I10049,0)</f>
        <v>0</v>
      </c>
    </row>
    <row r="10050" spans="12:17" x14ac:dyDescent="0.25">
      <c r="L10050" s="38">
        <f>IF(AND(Colin!$G10050=$B$1,Colin!$H10050=$C$3),Colin!$I10050,)</f>
        <v>0</v>
      </c>
      <c r="M10050" s="38">
        <f>IF(AND(Colin!$G10050=$B$1,Colin!$H10050&lt;=$C$3),Colin!$I10050,)</f>
        <v>0</v>
      </c>
      <c r="N10050" s="38">
        <f>IF(AND(Colin!$G10050=$B$2,Colin!$H10050=$C$3),Colin!$I10050,)</f>
        <v>0</v>
      </c>
      <c r="O10050" s="38">
        <f>IF(AND(Colin!$G10050=$B$2,Colin!$H10050&lt;=$C$3),Colin!$I10050,)</f>
        <v>0</v>
      </c>
      <c r="P10050" s="38">
        <f>IF(Colin!$G10050&lt;$B$2,Colin!$I10050,0)</f>
        <v>0</v>
      </c>
      <c r="Q10050" s="38">
        <f>IF(Colin!$G10050&lt;$B$1,Colin!$I10050,0)</f>
        <v>0</v>
      </c>
    </row>
    <row r="10051" spans="12:17" x14ac:dyDescent="0.25">
      <c r="L10051" s="38">
        <f>IF(AND(Colin!$G10051=$B$1,Colin!$H10051=$C$3),Colin!$I10051,)</f>
        <v>0</v>
      </c>
      <c r="M10051" s="38">
        <f>IF(AND(Colin!$G10051=$B$1,Colin!$H10051&lt;=$C$3),Colin!$I10051,)</f>
        <v>0</v>
      </c>
      <c r="N10051" s="38">
        <f>IF(AND(Colin!$G10051=$B$2,Colin!$H10051=$C$3),Colin!$I10051,)</f>
        <v>0</v>
      </c>
      <c r="O10051" s="38">
        <f>IF(AND(Colin!$G10051=$B$2,Colin!$H10051&lt;=$C$3),Colin!$I10051,)</f>
        <v>0</v>
      </c>
      <c r="P10051" s="38">
        <f>IF(Colin!$G10051&lt;$B$2,Colin!$I10051,0)</f>
        <v>0</v>
      </c>
      <c r="Q10051" s="38">
        <f>IF(Colin!$G10051&lt;$B$1,Colin!$I10051,0)</f>
        <v>0</v>
      </c>
    </row>
    <row r="10052" spans="12:17" x14ac:dyDescent="0.25">
      <c r="L10052" s="38">
        <f>IF(AND(Colin!$G10052=$B$1,Colin!$H10052=$C$3),Colin!$I10052,)</f>
        <v>0</v>
      </c>
      <c r="M10052" s="38">
        <f>IF(AND(Colin!$G10052=$B$1,Colin!$H10052&lt;=$C$3),Colin!$I10052,)</f>
        <v>0</v>
      </c>
      <c r="N10052" s="38">
        <f>IF(AND(Colin!$G10052=$B$2,Colin!$H10052=$C$3),Colin!$I10052,)</f>
        <v>0</v>
      </c>
      <c r="O10052" s="38">
        <f>IF(AND(Colin!$G10052=$B$2,Colin!$H10052&lt;=$C$3),Colin!$I10052,)</f>
        <v>0</v>
      </c>
      <c r="P10052" s="38">
        <f>IF(Colin!$G10052&lt;$B$2,Colin!$I10052,0)</f>
        <v>0</v>
      </c>
      <c r="Q10052" s="38">
        <f>IF(Colin!$G10052&lt;$B$1,Colin!$I10052,0)</f>
        <v>0</v>
      </c>
    </row>
    <row r="10053" spans="12:17" x14ac:dyDescent="0.25">
      <c r="L10053" s="38">
        <f>IF(AND(Colin!$G10053=$B$1,Colin!$H10053=$C$3),Colin!$I10053,)</f>
        <v>0</v>
      </c>
      <c r="M10053" s="38">
        <f>IF(AND(Colin!$G10053=$B$1,Colin!$H10053&lt;=$C$3),Colin!$I10053,)</f>
        <v>0</v>
      </c>
      <c r="N10053" s="38">
        <f>IF(AND(Colin!$G10053=$B$2,Colin!$H10053=$C$3),Colin!$I10053,)</f>
        <v>0</v>
      </c>
      <c r="O10053" s="38">
        <f>IF(AND(Colin!$G10053=$B$2,Colin!$H10053&lt;=$C$3),Colin!$I10053,)</f>
        <v>0</v>
      </c>
      <c r="P10053" s="38">
        <f>IF(Colin!$G10053&lt;$B$2,Colin!$I10053,0)</f>
        <v>0</v>
      </c>
      <c r="Q10053" s="38">
        <f>IF(Colin!$G10053&lt;$B$1,Colin!$I10053,0)</f>
        <v>0</v>
      </c>
    </row>
    <row r="10054" spans="12:17" x14ac:dyDescent="0.25">
      <c r="L10054" s="38">
        <f>IF(AND(Colin!$G10054=$B$1,Colin!$H10054=$C$3),Colin!$I10054,)</f>
        <v>0</v>
      </c>
      <c r="M10054" s="38">
        <f>IF(AND(Colin!$G10054=$B$1,Colin!$H10054&lt;=$C$3),Colin!$I10054,)</f>
        <v>0</v>
      </c>
      <c r="N10054" s="38">
        <f>IF(AND(Colin!$G10054=$B$2,Colin!$H10054=$C$3),Colin!$I10054,)</f>
        <v>0</v>
      </c>
      <c r="O10054" s="38">
        <f>IF(AND(Colin!$G10054=$B$2,Colin!$H10054&lt;=$C$3),Colin!$I10054,)</f>
        <v>0</v>
      </c>
      <c r="P10054" s="38">
        <f>IF(Colin!$G10054&lt;$B$2,Colin!$I10054,0)</f>
        <v>0</v>
      </c>
      <c r="Q10054" s="38">
        <f>IF(Colin!$G10054&lt;$B$1,Colin!$I10054,0)</f>
        <v>0</v>
      </c>
    </row>
    <row r="10055" spans="12:17" x14ac:dyDescent="0.25">
      <c r="L10055" s="38">
        <f>IF(AND(Colin!$G10055=$B$1,Colin!$H10055=$C$3),Colin!$I10055,)</f>
        <v>0</v>
      </c>
      <c r="M10055" s="38">
        <f>IF(AND(Colin!$G10055=$B$1,Colin!$H10055&lt;=$C$3),Colin!$I10055,)</f>
        <v>0</v>
      </c>
      <c r="N10055" s="38">
        <f>IF(AND(Colin!$G10055=$B$2,Colin!$H10055=$C$3),Colin!$I10055,)</f>
        <v>0</v>
      </c>
      <c r="O10055" s="38">
        <f>IF(AND(Colin!$G10055=$B$2,Colin!$H10055&lt;=$C$3),Colin!$I10055,)</f>
        <v>0</v>
      </c>
      <c r="P10055" s="38">
        <f>IF(Colin!$G10055&lt;$B$2,Colin!$I10055,0)</f>
        <v>0</v>
      </c>
      <c r="Q10055" s="38">
        <f>IF(Colin!$G10055&lt;$B$1,Colin!$I10055,0)</f>
        <v>0</v>
      </c>
    </row>
    <row r="10056" spans="12:17" x14ac:dyDescent="0.25">
      <c r="L10056" s="38">
        <f>IF(AND(Colin!$G10056=$B$1,Colin!$H10056=$C$3),Colin!$I10056,)</f>
        <v>0</v>
      </c>
      <c r="M10056" s="38">
        <f>IF(AND(Colin!$G10056=$B$1,Colin!$H10056&lt;=$C$3),Colin!$I10056,)</f>
        <v>0</v>
      </c>
      <c r="N10056" s="38">
        <f>IF(AND(Colin!$G10056=$B$2,Colin!$H10056=$C$3),Colin!$I10056,)</f>
        <v>0</v>
      </c>
      <c r="O10056" s="38">
        <f>IF(AND(Colin!$G10056=$B$2,Colin!$H10056&lt;=$C$3),Colin!$I10056,)</f>
        <v>0</v>
      </c>
      <c r="P10056" s="38">
        <f>IF(Colin!$G10056&lt;$B$2,Colin!$I10056,0)</f>
        <v>0</v>
      </c>
      <c r="Q10056" s="38">
        <f>IF(Colin!$G10056&lt;$B$1,Colin!$I10056,0)</f>
        <v>0</v>
      </c>
    </row>
    <row r="10057" spans="12:17" x14ac:dyDescent="0.25">
      <c r="L10057" s="38">
        <f>IF(AND(Colin!$G10057=$B$1,Colin!$H10057=$C$3),Colin!$I10057,)</f>
        <v>0</v>
      </c>
      <c r="M10057" s="38">
        <f>IF(AND(Colin!$G10057=$B$1,Colin!$H10057&lt;=$C$3),Colin!$I10057,)</f>
        <v>0</v>
      </c>
      <c r="N10057" s="38">
        <f>IF(AND(Colin!$G10057=$B$2,Colin!$H10057=$C$3),Colin!$I10057,)</f>
        <v>0</v>
      </c>
      <c r="O10057" s="38">
        <f>IF(AND(Colin!$G10057=$B$2,Colin!$H10057&lt;=$C$3),Colin!$I10057,)</f>
        <v>0</v>
      </c>
      <c r="P10057" s="38">
        <f>IF(Colin!$G10057&lt;$B$2,Colin!$I10057,0)</f>
        <v>0</v>
      </c>
      <c r="Q10057" s="38">
        <f>IF(Colin!$G10057&lt;$B$1,Colin!$I10057,0)</f>
        <v>0</v>
      </c>
    </row>
    <row r="10058" spans="12:17" x14ac:dyDescent="0.25">
      <c r="L10058" s="38">
        <f>IF(AND(Colin!$G10058=$B$1,Colin!$H10058=$C$3),Colin!$I10058,)</f>
        <v>0</v>
      </c>
      <c r="M10058" s="38">
        <f>IF(AND(Colin!$G10058=$B$1,Colin!$H10058&lt;=$C$3),Colin!$I10058,)</f>
        <v>0</v>
      </c>
      <c r="N10058" s="38">
        <f>IF(AND(Colin!$G10058=$B$2,Colin!$H10058=$C$3),Colin!$I10058,)</f>
        <v>0</v>
      </c>
      <c r="O10058" s="38">
        <f>IF(AND(Colin!$G10058=$B$2,Colin!$H10058&lt;=$C$3),Colin!$I10058,)</f>
        <v>0</v>
      </c>
      <c r="P10058" s="38">
        <f>IF(Colin!$G10058&lt;$B$2,Colin!$I10058,0)</f>
        <v>0</v>
      </c>
      <c r="Q10058" s="38">
        <f>IF(Colin!$G10058&lt;$B$1,Colin!$I10058,0)</f>
        <v>0</v>
      </c>
    </row>
    <row r="10059" spans="12:17" x14ac:dyDescent="0.25">
      <c r="L10059" s="38">
        <f>IF(AND(Colin!$G10059=$B$1,Colin!$H10059=$C$3),Colin!$I10059,)</f>
        <v>0</v>
      </c>
      <c r="M10059" s="38">
        <f>IF(AND(Colin!$G10059=$B$1,Colin!$H10059&lt;=$C$3),Colin!$I10059,)</f>
        <v>0</v>
      </c>
      <c r="N10059" s="38">
        <f>IF(AND(Colin!$G10059=$B$2,Colin!$H10059=$C$3),Colin!$I10059,)</f>
        <v>0</v>
      </c>
      <c r="O10059" s="38">
        <f>IF(AND(Colin!$G10059=$B$2,Colin!$H10059&lt;=$C$3),Colin!$I10059,)</f>
        <v>0</v>
      </c>
      <c r="P10059" s="38">
        <f>IF(Colin!$G10059&lt;$B$2,Colin!$I10059,0)</f>
        <v>0</v>
      </c>
      <c r="Q10059" s="38">
        <f>IF(Colin!$G10059&lt;$B$1,Colin!$I10059,0)</f>
        <v>0</v>
      </c>
    </row>
    <row r="10060" spans="12:17" x14ac:dyDescent="0.25">
      <c r="L10060" s="38">
        <f>IF(AND(Colin!$G10060=$B$1,Colin!$H10060=$C$3),Colin!$I10060,)</f>
        <v>0</v>
      </c>
      <c r="M10060" s="38">
        <f>IF(AND(Colin!$G10060=$B$1,Colin!$H10060&lt;=$C$3),Colin!$I10060,)</f>
        <v>0</v>
      </c>
      <c r="N10060" s="38">
        <f>IF(AND(Colin!$G10060=$B$2,Colin!$H10060=$C$3),Colin!$I10060,)</f>
        <v>0</v>
      </c>
      <c r="O10060" s="38">
        <f>IF(AND(Colin!$G10060=$B$2,Colin!$H10060&lt;=$C$3),Colin!$I10060,)</f>
        <v>0</v>
      </c>
      <c r="P10060" s="38">
        <f>IF(Colin!$G10060&lt;$B$2,Colin!$I10060,0)</f>
        <v>0</v>
      </c>
      <c r="Q10060" s="38">
        <f>IF(Colin!$G10060&lt;$B$1,Colin!$I10060,0)</f>
        <v>0</v>
      </c>
    </row>
    <row r="10061" spans="12:17" x14ac:dyDescent="0.25">
      <c r="L10061" s="38">
        <f>IF(AND(Colin!$G10061=$B$1,Colin!$H10061=$C$3),Colin!$I10061,)</f>
        <v>0</v>
      </c>
      <c r="M10061" s="38">
        <f>IF(AND(Colin!$G10061=$B$1,Colin!$H10061&lt;=$C$3),Colin!$I10061,)</f>
        <v>0</v>
      </c>
      <c r="N10061" s="38">
        <f>IF(AND(Colin!$G10061=$B$2,Colin!$H10061=$C$3),Colin!$I10061,)</f>
        <v>0</v>
      </c>
      <c r="O10061" s="38">
        <f>IF(AND(Colin!$G10061=$B$2,Colin!$H10061&lt;=$C$3),Colin!$I10061,)</f>
        <v>0</v>
      </c>
      <c r="P10061" s="38">
        <f>IF(Colin!$G10061&lt;$B$2,Colin!$I10061,0)</f>
        <v>0</v>
      </c>
      <c r="Q10061" s="38">
        <f>IF(Colin!$G10061&lt;$B$1,Colin!$I10061,0)</f>
        <v>0</v>
      </c>
    </row>
    <row r="10062" spans="12:17" x14ac:dyDescent="0.25">
      <c r="L10062" s="38">
        <f>IF(AND(Colin!$G10062=$B$1,Colin!$H10062=$C$3),Colin!$I10062,)</f>
        <v>0</v>
      </c>
      <c r="M10062" s="38">
        <f>IF(AND(Colin!$G10062=$B$1,Colin!$H10062&lt;=$C$3),Colin!$I10062,)</f>
        <v>0</v>
      </c>
      <c r="N10062" s="38">
        <f>IF(AND(Colin!$G10062=$B$2,Colin!$H10062=$C$3),Colin!$I10062,)</f>
        <v>0</v>
      </c>
      <c r="O10062" s="38">
        <f>IF(AND(Colin!$G10062=$B$2,Colin!$H10062&lt;=$C$3),Colin!$I10062,)</f>
        <v>0</v>
      </c>
      <c r="P10062" s="38">
        <f>IF(Colin!$G10062&lt;$B$2,Colin!$I10062,0)</f>
        <v>0</v>
      </c>
      <c r="Q10062" s="38">
        <f>IF(Colin!$G10062&lt;$B$1,Colin!$I10062,0)</f>
        <v>0</v>
      </c>
    </row>
    <row r="10063" spans="12:17" x14ac:dyDescent="0.25">
      <c r="L10063" s="38">
        <f>IF(AND(Colin!$G10063=$B$1,Colin!$H10063=$C$3),Colin!$I10063,)</f>
        <v>0</v>
      </c>
      <c r="M10063" s="38">
        <f>IF(AND(Colin!$G10063=$B$1,Colin!$H10063&lt;=$C$3),Colin!$I10063,)</f>
        <v>0</v>
      </c>
      <c r="N10063" s="38">
        <f>IF(AND(Colin!$G10063=$B$2,Colin!$H10063=$C$3),Colin!$I10063,)</f>
        <v>0</v>
      </c>
      <c r="O10063" s="38">
        <f>IF(AND(Colin!$G10063=$B$2,Colin!$H10063&lt;=$C$3),Colin!$I10063,)</f>
        <v>0</v>
      </c>
      <c r="P10063" s="38">
        <f>IF(Colin!$G10063&lt;$B$2,Colin!$I10063,0)</f>
        <v>0</v>
      </c>
      <c r="Q10063" s="38">
        <f>IF(Colin!$G10063&lt;$B$1,Colin!$I10063,0)</f>
        <v>0</v>
      </c>
    </row>
    <row r="10064" spans="12:17" x14ac:dyDescent="0.25">
      <c r="L10064" s="38">
        <f>IF(AND(Colin!$G10064=$B$1,Colin!$H10064=$C$3),Colin!$I10064,)</f>
        <v>0</v>
      </c>
      <c r="M10064" s="38">
        <f>IF(AND(Colin!$G10064=$B$1,Colin!$H10064&lt;=$C$3),Colin!$I10064,)</f>
        <v>0</v>
      </c>
      <c r="N10064" s="38">
        <f>IF(AND(Colin!$G10064=$B$2,Colin!$H10064=$C$3),Colin!$I10064,)</f>
        <v>0</v>
      </c>
      <c r="O10064" s="38">
        <f>IF(AND(Colin!$G10064=$B$2,Colin!$H10064&lt;=$C$3),Colin!$I10064,)</f>
        <v>0</v>
      </c>
      <c r="P10064" s="38">
        <f>IF(Colin!$G10064&lt;$B$2,Colin!$I10064,0)</f>
        <v>0</v>
      </c>
      <c r="Q10064" s="38">
        <f>IF(Colin!$G10064&lt;$B$1,Colin!$I10064,0)</f>
        <v>0</v>
      </c>
    </row>
    <row r="10065" spans="12:17" x14ac:dyDescent="0.25">
      <c r="L10065" s="38">
        <f>IF(AND(Colin!$G10065=$B$1,Colin!$H10065=$C$3),Colin!$I10065,)</f>
        <v>0</v>
      </c>
      <c r="M10065" s="38">
        <f>IF(AND(Colin!$G10065=$B$1,Colin!$H10065&lt;=$C$3),Colin!$I10065,)</f>
        <v>0</v>
      </c>
      <c r="N10065" s="38">
        <f>IF(AND(Colin!$G10065=$B$2,Colin!$H10065=$C$3),Colin!$I10065,)</f>
        <v>0</v>
      </c>
      <c r="O10065" s="38">
        <f>IF(AND(Colin!$G10065=$B$2,Colin!$H10065&lt;=$C$3),Colin!$I10065,)</f>
        <v>0</v>
      </c>
      <c r="P10065" s="38">
        <f>IF(Colin!$G10065&lt;$B$2,Colin!$I10065,0)</f>
        <v>0</v>
      </c>
      <c r="Q10065" s="38">
        <f>IF(Colin!$G10065&lt;$B$1,Colin!$I10065,0)</f>
        <v>0</v>
      </c>
    </row>
    <row r="10066" spans="12:17" x14ac:dyDescent="0.25">
      <c r="L10066" s="38">
        <f>IF(AND(Colin!$G10066=$B$1,Colin!$H10066=$C$3),Colin!$I10066,)</f>
        <v>0</v>
      </c>
      <c r="M10066" s="38">
        <f>IF(AND(Colin!$G10066=$B$1,Colin!$H10066&lt;=$C$3),Colin!$I10066,)</f>
        <v>0</v>
      </c>
      <c r="N10066" s="38">
        <f>IF(AND(Colin!$G10066=$B$2,Colin!$H10066=$C$3),Colin!$I10066,)</f>
        <v>0</v>
      </c>
      <c r="O10066" s="38">
        <f>IF(AND(Colin!$G10066=$B$2,Colin!$H10066&lt;=$C$3),Colin!$I10066,)</f>
        <v>0</v>
      </c>
      <c r="P10066" s="38">
        <f>IF(Colin!$G10066&lt;$B$2,Colin!$I10066,0)</f>
        <v>0</v>
      </c>
      <c r="Q10066" s="38">
        <f>IF(Colin!$G10066&lt;$B$1,Colin!$I10066,0)</f>
        <v>0</v>
      </c>
    </row>
    <row r="10067" spans="12:17" x14ac:dyDescent="0.25">
      <c r="L10067" s="38">
        <f>IF(AND(Colin!$G10067=$B$1,Colin!$H10067=$C$3),Colin!$I10067,)</f>
        <v>0</v>
      </c>
      <c r="M10067" s="38">
        <f>IF(AND(Colin!$G10067=$B$1,Colin!$H10067&lt;=$C$3),Colin!$I10067,)</f>
        <v>0</v>
      </c>
      <c r="N10067" s="38">
        <f>IF(AND(Colin!$G10067=$B$2,Colin!$H10067=$C$3),Colin!$I10067,)</f>
        <v>0</v>
      </c>
      <c r="O10067" s="38">
        <f>IF(AND(Colin!$G10067=$B$2,Colin!$H10067&lt;=$C$3),Colin!$I10067,)</f>
        <v>0</v>
      </c>
      <c r="P10067" s="38">
        <f>IF(Colin!$G10067&lt;$B$2,Colin!$I10067,0)</f>
        <v>0</v>
      </c>
      <c r="Q10067" s="38">
        <f>IF(Colin!$G10067&lt;$B$1,Colin!$I10067,0)</f>
        <v>0</v>
      </c>
    </row>
    <row r="10068" spans="12:17" x14ac:dyDescent="0.25">
      <c r="L10068" s="38">
        <f>IF(AND(Colin!$G10068=$B$1,Colin!$H10068=$C$3),Colin!$I10068,)</f>
        <v>0</v>
      </c>
      <c r="M10068" s="38">
        <f>IF(AND(Colin!$G10068=$B$1,Colin!$H10068&lt;=$C$3),Colin!$I10068,)</f>
        <v>0</v>
      </c>
      <c r="N10068" s="38">
        <f>IF(AND(Colin!$G10068=$B$2,Colin!$H10068=$C$3),Colin!$I10068,)</f>
        <v>0</v>
      </c>
      <c r="O10068" s="38">
        <f>IF(AND(Colin!$G10068=$B$2,Colin!$H10068&lt;=$C$3),Colin!$I10068,)</f>
        <v>0</v>
      </c>
      <c r="P10068" s="38">
        <f>IF(Colin!$G10068&lt;$B$2,Colin!$I10068,0)</f>
        <v>0</v>
      </c>
      <c r="Q10068" s="38">
        <f>IF(Colin!$G10068&lt;$B$1,Colin!$I10068,0)</f>
        <v>0</v>
      </c>
    </row>
    <row r="10069" spans="12:17" x14ac:dyDescent="0.25">
      <c r="L10069" s="38">
        <f>IF(AND(Colin!$G10069=$B$1,Colin!$H10069=$C$3),Colin!$I10069,)</f>
        <v>0</v>
      </c>
      <c r="M10069" s="38">
        <f>IF(AND(Colin!$G10069=$B$1,Colin!$H10069&lt;=$C$3),Colin!$I10069,)</f>
        <v>0</v>
      </c>
      <c r="N10069" s="38">
        <f>IF(AND(Colin!$G10069=$B$2,Colin!$H10069=$C$3),Colin!$I10069,)</f>
        <v>0</v>
      </c>
      <c r="O10069" s="38">
        <f>IF(AND(Colin!$G10069=$B$2,Colin!$H10069&lt;=$C$3),Colin!$I10069,)</f>
        <v>0</v>
      </c>
      <c r="P10069" s="38">
        <f>IF(Colin!$G10069&lt;$B$2,Colin!$I10069,0)</f>
        <v>0</v>
      </c>
      <c r="Q10069" s="38">
        <f>IF(Colin!$G10069&lt;$B$1,Colin!$I10069,0)</f>
        <v>0</v>
      </c>
    </row>
    <row r="10070" spans="12:17" x14ac:dyDescent="0.25">
      <c r="L10070" s="38">
        <f>IF(AND(Colin!$G10070=$B$1,Colin!$H10070=$C$3),Colin!$I10070,)</f>
        <v>0</v>
      </c>
      <c r="M10070" s="38">
        <f>IF(AND(Colin!$G10070=$B$1,Colin!$H10070&lt;=$C$3),Colin!$I10070,)</f>
        <v>0</v>
      </c>
      <c r="N10070" s="38">
        <f>IF(AND(Colin!$G10070=$B$2,Colin!$H10070=$C$3),Colin!$I10070,)</f>
        <v>0</v>
      </c>
      <c r="O10070" s="38">
        <f>IF(AND(Colin!$G10070=$B$2,Colin!$H10070&lt;=$C$3),Colin!$I10070,)</f>
        <v>0</v>
      </c>
      <c r="P10070" s="38">
        <f>IF(Colin!$G10070&lt;$B$2,Colin!$I10070,0)</f>
        <v>0</v>
      </c>
      <c r="Q10070" s="38">
        <f>IF(Colin!$G10070&lt;$B$1,Colin!$I10070,0)</f>
        <v>0</v>
      </c>
    </row>
    <row r="10071" spans="12:17" x14ac:dyDescent="0.25">
      <c r="L10071" s="38">
        <f>IF(AND(Colin!$G10071=$B$1,Colin!$H10071=$C$3),Colin!$I10071,)</f>
        <v>0</v>
      </c>
      <c r="M10071" s="38">
        <f>IF(AND(Colin!$G10071=$B$1,Colin!$H10071&lt;=$C$3),Colin!$I10071,)</f>
        <v>0</v>
      </c>
      <c r="N10071" s="38">
        <f>IF(AND(Colin!$G10071=$B$2,Colin!$H10071=$C$3),Colin!$I10071,)</f>
        <v>0</v>
      </c>
      <c r="O10071" s="38">
        <f>IF(AND(Colin!$G10071=$B$2,Colin!$H10071&lt;=$C$3),Colin!$I10071,)</f>
        <v>0</v>
      </c>
      <c r="P10071" s="38">
        <f>IF(Colin!$G10071&lt;$B$2,Colin!$I10071,0)</f>
        <v>0</v>
      </c>
      <c r="Q10071" s="38">
        <f>IF(Colin!$G10071&lt;$B$1,Colin!$I10071,0)</f>
        <v>0</v>
      </c>
    </row>
    <row r="10072" spans="12:17" x14ac:dyDescent="0.25">
      <c r="L10072" s="38">
        <f>IF(AND(Colin!$G10072=$B$1,Colin!$H10072=$C$3),Colin!$I10072,)</f>
        <v>0</v>
      </c>
      <c r="M10072" s="38">
        <f>IF(AND(Colin!$G10072=$B$1,Colin!$H10072&lt;=$C$3),Colin!$I10072,)</f>
        <v>0</v>
      </c>
      <c r="N10072" s="38">
        <f>IF(AND(Colin!$G10072=$B$2,Colin!$H10072=$C$3),Colin!$I10072,)</f>
        <v>0</v>
      </c>
      <c r="O10072" s="38">
        <f>IF(AND(Colin!$G10072=$B$2,Colin!$H10072&lt;=$C$3),Colin!$I10072,)</f>
        <v>0</v>
      </c>
      <c r="P10072" s="38">
        <f>IF(Colin!$G10072&lt;$B$2,Colin!$I10072,0)</f>
        <v>0</v>
      </c>
      <c r="Q10072" s="38">
        <f>IF(Colin!$G10072&lt;$B$1,Colin!$I10072,0)</f>
        <v>0</v>
      </c>
    </row>
    <row r="10073" spans="12:17" x14ac:dyDescent="0.25">
      <c r="L10073" s="38">
        <f>IF(AND(Colin!$G10073=$B$1,Colin!$H10073=$C$3),Colin!$I10073,)</f>
        <v>0</v>
      </c>
      <c r="M10073" s="38">
        <f>IF(AND(Colin!$G10073=$B$1,Colin!$H10073&lt;=$C$3),Colin!$I10073,)</f>
        <v>0</v>
      </c>
      <c r="N10073" s="38">
        <f>IF(AND(Colin!$G10073=$B$2,Colin!$H10073=$C$3),Colin!$I10073,)</f>
        <v>0</v>
      </c>
      <c r="O10073" s="38">
        <f>IF(AND(Colin!$G10073=$B$2,Colin!$H10073&lt;=$C$3),Colin!$I10073,)</f>
        <v>0</v>
      </c>
      <c r="P10073" s="38">
        <f>IF(Colin!$G10073&lt;$B$2,Colin!$I10073,0)</f>
        <v>0</v>
      </c>
      <c r="Q10073" s="38">
        <f>IF(Colin!$G10073&lt;$B$1,Colin!$I10073,0)</f>
        <v>0</v>
      </c>
    </row>
    <row r="10074" spans="12:17" x14ac:dyDescent="0.25">
      <c r="L10074" s="38">
        <f>IF(AND(Colin!$G10074=$B$1,Colin!$H10074=$C$3),Colin!$I10074,)</f>
        <v>0</v>
      </c>
      <c r="M10074" s="38">
        <f>IF(AND(Colin!$G10074=$B$1,Colin!$H10074&lt;=$C$3),Colin!$I10074,)</f>
        <v>0</v>
      </c>
      <c r="N10074" s="38">
        <f>IF(AND(Colin!$G10074=$B$2,Colin!$H10074=$C$3),Colin!$I10074,)</f>
        <v>0</v>
      </c>
      <c r="O10074" s="38">
        <f>IF(AND(Colin!$G10074=$B$2,Colin!$H10074&lt;=$C$3),Colin!$I10074,)</f>
        <v>0</v>
      </c>
      <c r="P10074" s="38">
        <f>IF(Colin!$G10074&lt;$B$2,Colin!$I10074,0)</f>
        <v>0</v>
      </c>
      <c r="Q10074" s="38">
        <f>IF(Colin!$G10074&lt;$B$1,Colin!$I10074,0)</f>
        <v>0</v>
      </c>
    </row>
    <row r="10075" spans="12:17" x14ac:dyDescent="0.25">
      <c r="L10075" s="38">
        <f>IF(AND(Colin!$G10075=$B$1,Colin!$H10075=$C$3),Colin!$I10075,)</f>
        <v>0</v>
      </c>
      <c r="M10075" s="38">
        <f>IF(AND(Colin!$G10075=$B$1,Colin!$H10075&lt;=$C$3),Colin!$I10075,)</f>
        <v>0</v>
      </c>
      <c r="N10075" s="38">
        <f>IF(AND(Colin!$G10075=$B$2,Colin!$H10075=$C$3),Colin!$I10075,)</f>
        <v>0</v>
      </c>
      <c r="O10075" s="38">
        <f>IF(AND(Colin!$G10075=$B$2,Colin!$H10075&lt;=$C$3),Colin!$I10075,)</f>
        <v>0</v>
      </c>
      <c r="P10075" s="38">
        <f>IF(Colin!$G10075&lt;$B$2,Colin!$I10075,0)</f>
        <v>0</v>
      </c>
      <c r="Q10075" s="38">
        <f>IF(Colin!$G10075&lt;$B$1,Colin!$I10075,0)</f>
        <v>0</v>
      </c>
    </row>
    <row r="10076" spans="12:17" x14ac:dyDescent="0.25">
      <c r="L10076" s="38">
        <f>IF(AND(Colin!$G10076=$B$1,Colin!$H10076=$C$3),Colin!$I10076,)</f>
        <v>0</v>
      </c>
      <c r="M10076" s="38">
        <f>IF(AND(Colin!$G10076=$B$1,Colin!$H10076&lt;=$C$3),Colin!$I10076,)</f>
        <v>0</v>
      </c>
      <c r="N10076" s="38">
        <f>IF(AND(Colin!$G10076=$B$2,Colin!$H10076=$C$3),Colin!$I10076,)</f>
        <v>0</v>
      </c>
      <c r="O10076" s="38">
        <f>IF(AND(Colin!$G10076=$B$2,Colin!$H10076&lt;=$C$3),Colin!$I10076,)</f>
        <v>0</v>
      </c>
      <c r="P10076" s="38">
        <f>IF(Colin!$G10076&lt;$B$2,Colin!$I10076,0)</f>
        <v>0</v>
      </c>
      <c r="Q10076" s="38">
        <f>IF(Colin!$G10076&lt;$B$1,Colin!$I10076,0)</f>
        <v>0</v>
      </c>
    </row>
    <row r="10077" spans="12:17" x14ac:dyDescent="0.25">
      <c r="L10077" s="38">
        <f>IF(AND(Colin!$G10077=$B$1,Colin!$H10077=$C$3),Colin!$I10077,)</f>
        <v>0</v>
      </c>
      <c r="M10077" s="38">
        <f>IF(AND(Colin!$G10077=$B$1,Colin!$H10077&lt;=$C$3),Colin!$I10077,)</f>
        <v>0</v>
      </c>
      <c r="N10077" s="38">
        <f>IF(AND(Colin!$G10077=$B$2,Colin!$H10077=$C$3),Colin!$I10077,)</f>
        <v>0</v>
      </c>
      <c r="O10077" s="38">
        <f>IF(AND(Colin!$G10077=$B$2,Colin!$H10077&lt;=$C$3),Colin!$I10077,)</f>
        <v>0</v>
      </c>
      <c r="P10077" s="38">
        <f>IF(Colin!$G10077&lt;$B$2,Colin!$I10077,0)</f>
        <v>0</v>
      </c>
      <c r="Q10077" s="38">
        <f>IF(Colin!$G10077&lt;$B$1,Colin!$I10077,0)</f>
        <v>0</v>
      </c>
    </row>
    <row r="10078" spans="12:17" x14ac:dyDescent="0.25">
      <c r="L10078" s="38">
        <f>IF(AND(Colin!$G10078=$B$1,Colin!$H10078=$C$3),Colin!$I10078,)</f>
        <v>0</v>
      </c>
      <c r="M10078" s="38">
        <f>IF(AND(Colin!$G10078=$B$1,Colin!$H10078&lt;=$C$3),Colin!$I10078,)</f>
        <v>0</v>
      </c>
      <c r="N10078" s="38">
        <f>IF(AND(Colin!$G10078=$B$2,Colin!$H10078=$C$3),Colin!$I10078,)</f>
        <v>0</v>
      </c>
      <c r="O10078" s="38">
        <f>IF(AND(Colin!$G10078=$B$2,Colin!$H10078&lt;=$C$3),Colin!$I10078,)</f>
        <v>0</v>
      </c>
      <c r="P10078" s="38">
        <f>IF(Colin!$G10078&lt;$B$2,Colin!$I10078,0)</f>
        <v>0</v>
      </c>
      <c r="Q10078" s="38">
        <f>IF(Colin!$G10078&lt;$B$1,Colin!$I10078,0)</f>
        <v>0</v>
      </c>
    </row>
    <row r="10079" spans="12:17" x14ac:dyDescent="0.25">
      <c r="L10079" s="38">
        <f>IF(AND(Colin!$G10079=$B$1,Colin!$H10079=$C$3),Colin!$I10079,)</f>
        <v>0</v>
      </c>
      <c r="M10079" s="38">
        <f>IF(AND(Colin!$G10079=$B$1,Colin!$H10079&lt;=$C$3),Colin!$I10079,)</f>
        <v>0</v>
      </c>
      <c r="N10079" s="38">
        <f>IF(AND(Colin!$G10079=$B$2,Colin!$H10079=$C$3),Colin!$I10079,)</f>
        <v>0</v>
      </c>
      <c r="O10079" s="38">
        <f>IF(AND(Colin!$G10079=$B$2,Colin!$H10079&lt;=$C$3),Colin!$I10079,)</f>
        <v>0</v>
      </c>
      <c r="P10079" s="38">
        <f>IF(Colin!$G10079&lt;$B$2,Colin!$I10079,0)</f>
        <v>0</v>
      </c>
      <c r="Q10079" s="38">
        <f>IF(Colin!$G10079&lt;$B$1,Colin!$I10079,0)</f>
        <v>0</v>
      </c>
    </row>
    <row r="10080" spans="12:17" x14ac:dyDescent="0.25">
      <c r="L10080" s="38">
        <f>IF(AND(Colin!$G10080=$B$1,Colin!$H10080=$C$3),Colin!$I10080,)</f>
        <v>0</v>
      </c>
      <c r="M10080" s="38">
        <f>IF(AND(Colin!$G10080=$B$1,Colin!$H10080&lt;=$C$3),Colin!$I10080,)</f>
        <v>0</v>
      </c>
      <c r="N10080" s="38">
        <f>IF(AND(Colin!$G10080=$B$2,Colin!$H10080=$C$3),Colin!$I10080,)</f>
        <v>0</v>
      </c>
      <c r="O10080" s="38">
        <f>IF(AND(Colin!$G10080=$B$2,Colin!$H10080&lt;=$C$3),Colin!$I10080,)</f>
        <v>0</v>
      </c>
      <c r="P10080" s="38">
        <f>IF(Colin!$G10080&lt;$B$2,Colin!$I10080,0)</f>
        <v>0</v>
      </c>
      <c r="Q10080" s="38">
        <f>IF(Colin!$G10080&lt;$B$1,Colin!$I10080,0)</f>
        <v>0</v>
      </c>
    </row>
    <row r="10081" spans="12:17" x14ac:dyDescent="0.25">
      <c r="L10081" s="38">
        <f>IF(AND(Colin!$G10081=$B$1,Colin!$H10081=$C$3),Colin!$I10081,)</f>
        <v>0</v>
      </c>
      <c r="M10081" s="38">
        <f>IF(AND(Colin!$G10081=$B$1,Colin!$H10081&lt;=$C$3),Colin!$I10081,)</f>
        <v>0</v>
      </c>
      <c r="N10081" s="38">
        <f>IF(AND(Colin!$G10081=$B$2,Colin!$H10081=$C$3),Colin!$I10081,)</f>
        <v>0</v>
      </c>
      <c r="O10081" s="38">
        <f>IF(AND(Colin!$G10081=$B$2,Colin!$H10081&lt;=$C$3),Colin!$I10081,)</f>
        <v>0</v>
      </c>
      <c r="P10081" s="38">
        <f>IF(Colin!$G10081&lt;$B$2,Colin!$I10081,0)</f>
        <v>0</v>
      </c>
      <c r="Q10081" s="38">
        <f>IF(Colin!$G10081&lt;$B$1,Colin!$I10081,0)</f>
        <v>0</v>
      </c>
    </row>
    <row r="10082" spans="12:17" x14ac:dyDescent="0.25">
      <c r="L10082" s="38">
        <f>IF(AND(Colin!$G10082=$B$1,Colin!$H10082=$C$3),Colin!$I10082,)</f>
        <v>0</v>
      </c>
      <c r="M10082" s="38">
        <f>IF(AND(Colin!$G10082=$B$1,Colin!$H10082&lt;=$C$3),Colin!$I10082,)</f>
        <v>0</v>
      </c>
      <c r="N10082" s="38">
        <f>IF(AND(Colin!$G10082=$B$2,Colin!$H10082=$C$3),Colin!$I10082,)</f>
        <v>0</v>
      </c>
      <c r="O10082" s="38">
        <f>IF(AND(Colin!$G10082=$B$2,Colin!$H10082&lt;=$C$3),Colin!$I10082,)</f>
        <v>0</v>
      </c>
      <c r="P10082" s="38">
        <f>IF(Colin!$G10082&lt;$B$2,Colin!$I10082,0)</f>
        <v>0</v>
      </c>
      <c r="Q10082" s="38">
        <f>IF(Colin!$G10082&lt;$B$1,Colin!$I10082,0)</f>
        <v>0</v>
      </c>
    </row>
    <row r="10083" spans="12:17" x14ac:dyDescent="0.25">
      <c r="L10083" s="38">
        <f>IF(AND(Colin!$G10083=$B$1,Colin!$H10083=$C$3),Colin!$I10083,)</f>
        <v>0</v>
      </c>
      <c r="M10083" s="38">
        <f>IF(AND(Colin!$G10083=$B$1,Colin!$H10083&lt;=$C$3),Colin!$I10083,)</f>
        <v>0</v>
      </c>
      <c r="N10083" s="38">
        <f>IF(AND(Colin!$G10083=$B$2,Colin!$H10083=$C$3),Colin!$I10083,)</f>
        <v>0</v>
      </c>
      <c r="O10083" s="38">
        <f>IF(AND(Colin!$G10083=$B$2,Colin!$H10083&lt;=$C$3),Colin!$I10083,)</f>
        <v>0</v>
      </c>
      <c r="P10083" s="38">
        <f>IF(Colin!$G10083&lt;$B$2,Colin!$I10083,0)</f>
        <v>0</v>
      </c>
      <c r="Q10083" s="38">
        <f>IF(Colin!$G10083&lt;$B$1,Colin!$I10083,0)</f>
        <v>0</v>
      </c>
    </row>
    <row r="10084" spans="12:17" x14ac:dyDescent="0.25">
      <c r="L10084" s="38">
        <f>IF(AND(Colin!$G10084=$B$1,Colin!$H10084=$C$3),Colin!$I10084,)</f>
        <v>0</v>
      </c>
      <c r="M10084" s="38">
        <f>IF(AND(Colin!$G10084=$B$1,Colin!$H10084&lt;=$C$3),Colin!$I10084,)</f>
        <v>0</v>
      </c>
      <c r="N10084" s="38">
        <f>IF(AND(Colin!$G10084=$B$2,Colin!$H10084=$C$3),Colin!$I10084,)</f>
        <v>0</v>
      </c>
      <c r="O10084" s="38">
        <f>IF(AND(Colin!$G10084=$B$2,Colin!$H10084&lt;=$C$3),Colin!$I10084,)</f>
        <v>0</v>
      </c>
      <c r="P10084" s="38">
        <f>IF(Colin!$G10084&lt;$B$2,Colin!$I10084,0)</f>
        <v>0</v>
      </c>
      <c r="Q10084" s="38">
        <f>IF(Colin!$G10084&lt;$B$1,Colin!$I10084,0)</f>
        <v>0</v>
      </c>
    </row>
    <row r="10085" spans="12:17" x14ac:dyDescent="0.25">
      <c r="L10085" s="38">
        <f>IF(AND(Colin!$G10085=$B$1,Colin!$H10085=$C$3),Colin!$I10085,)</f>
        <v>0</v>
      </c>
      <c r="M10085" s="38">
        <f>IF(AND(Colin!$G10085=$B$1,Colin!$H10085&lt;=$C$3),Colin!$I10085,)</f>
        <v>0</v>
      </c>
      <c r="N10085" s="38">
        <f>IF(AND(Colin!$G10085=$B$2,Colin!$H10085=$C$3),Colin!$I10085,)</f>
        <v>0</v>
      </c>
      <c r="O10085" s="38">
        <f>IF(AND(Colin!$G10085=$B$2,Colin!$H10085&lt;=$C$3),Colin!$I10085,)</f>
        <v>0</v>
      </c>
      <c r="P10085" s="38">
        <f>IF(Colin!$G10085&lt;$B$2,Colin!$I10085,0)</f>
        <v>0</v>
      </c>
      <c r="Q10085" s="38">
        <f>IF(Colin!$G10085&lt;$B$1,Colin!$I10085,0)</f>
        <v>0</v>
      </c>
    </row>
    <row r="10086" spans="12:17" x14ac:dyDescent="0.25">
      <c r="L10086" s="38">
        <f>IF(AND(Colin!$G10086=$B$1,Colin!$H10086=$C$3),Colin!$I10086,)</f>
        <v>0</v>
      </c>
      <c r="M10086" s="38">
        <f>IF(AND(Colin!$G10086=$B$1,Colin!$H10086&lt;=$C$3),Colin!$I10086,)</f>
        <v>0</v>
      </c>
      <c r="N10086" s="38">
        <f>IF(AND(Colin!$G10086=$B$2,Colin!$H10086=$C$3),Colin!$I10086,)</f>
        <v>0</v>
      </c>
      <c r="O10086" s="38">
        <f>IF(AND(Colin!$G10086=$B$2,Colin!$H10086&lt;=$C$3),Colin!$I10086,)</f>
        <v>0</v>
      </c>
      <c r="P10086" s="38">
        <f>IF(Colin!$G10086&lt;$B$2,Colin!$I10086,0)</f>
        <v>0</v>
      </c>
      <c r="Q10086" s="38">
        <f>IF(Colin!$G10086&lt;$B$1,Colin!$I10086,0)</f>
        <v>0</v>
      </c>
    </row>
    <row r="10087" spans="12:17" x14ac:dyDescent="0.25">
      <c r="L10087" s="38">
        <f>IF(AND(Colin!$G10087=$B$1,Colin!$H10087=$C$3),Colin!$I10087,)</f>
        <v>0</v>
      </c>
      <c r="M10087" s="38">
        <f>IF(AND(Colin!$G10087=$B$1,Colin!$H10087&lt;=$C$3),Colin!$I10087,)</f>
        <v>0</v>
      </c>
      <c r="N10087" s="38">
        <f>IF(AND(Colin!$G10087=$B$2,Colin!$H10087=$C$3),Colin!$I10087,)</f>
        <v>0</v>
      </c>
      <c r="O10087" s="38">
        <f>IF(AND(Colin!$G10087=$B$2,Colin!$H10087&lt;=$C$3),Colin!$I10087,)</f>
        <v>0</v>
      </c>
      <c r="P10087" s="38">
        <f>IF(Colin!$G10087&lt;$B$2,Colin!$I10087,0)</f>
        <v>0</v>
      </c>
      <c r="Q10087" s="38">
        <f>IF(Colin!$G10087&lt;$B$1,Colin!$I10087,0)</f>
        <v>0</v>
      </c>
    </row>
    <row r="10088" spans="12:17" x14ac:dyDescent="0.25">
      <c r="L10088" s="38">
        <f>IF(AND(Colin!$G10088=$B$1,Colin!$H10088=$C$3),Colin!$I10088,)</f>
        <v>0</v>
      </c>
      <c r="M10088" s="38">
        <f>IF(AND(Colin!$G10088=$B$1,Colin!$H10088&lt;=$C$3),Colin!$I10088,)</f>
        <v>0</v>
      </c>
      <c r="N10088" s="38">
        <f>IF(AND(Colin!$G10088=$B$2,Colin!$H10088=$C$3),Colin!$I10088,)</f>
        <v>0</v>
      </c>
      <c r="O10088" s="38">
        <f>IF(AND(Colin!$G10088=$B$2,Colin!$H10088&lt;=$C$3),Colin!$I10088,)</f>
        <v>0</v>
      </c>
      <c r="P10088" s="38">
        <f>IF(Colin!$G10088&lt;$B$2,Colin!$I10088,0)</f>
        <v>0</v>
      </c>
      <c r="Q10088" s="38">
        <f>IF(Colin!$G10088&lt;$B$1,Colin!$I10088,0)</f>
        <v>0</v>
      </c>
    </row>
    <row r="10089" spans="12:17" x14ac:dyDescent="0.25">
      <c r="L10089" s="38">
        <f>IF(AND(Colin!$G10089=$B$1,Colin!$H10089=$C$3),Colin!$I10089,)</f>
        <v>0</v>
      </c>
      <c r="M10089" s="38">
        <f>IF(AND(Colin!$G10089=$B$1,Colin!$H10089&lt;=$C$3),Colin!$I10089,)</f>
        <v>0</v>
      </c>
      <c r="N10089" s="38">
        <f>IF(AND(Colin!$G10089=$B$2,Colin!$H10089=$C$3),Colin!$I10089,)</f>
        <v>0</v>
      </c>
      <c r="O10089" s="38">
        <f>IF(AND(Colin!$G10089=$B$2,Colin!$H10089&lt;=$C$3),Colin!$I10089,)</f>
        <v>0</v>
      </c>
      <c r="P10089" s="38">
        <f>IF(Colin!$G10089&lt;$B$2,Colin!$I10089,0)</f>
        <v>0</v>
      </c>
      <c r="Q10089" s="38">
        <f>IF(Colin!$G10089&lt;$B$1,Colin!$I10089,0)</f>
        <v>0</v>
      </c>
    </row>
    <row r="10090" spans="12:17" x14ac:dyDescent="0.25">
      <c r="L10090" s="38">
        <f>IF(AND(Colin!$G10090=$B$1,Colin!$H10090=$C$3),Colin!$I10090,)</f>
        <v>0</v>
      </c>
      <c r="M10090" s="38">
        <f>IF(AND(Colin!$G10090=$B$1,Colin!$H10090&lt;=$C$3),Colin!$I10090,)</f>
        <v>0</v>
      </c>
      <c r="N10090" s="38">
        <f>IF(AND(Colin!$G10090=$B$2,Colin!$H10090=$C$3),Colin!$I10090,)</f>
        <v>0</v>
      </c>
      <c r="O10090" s="38">
        <f>IF(AND(Colin!$G10090=$B$2,Colin!$H10090&lt;=$C$3),Colin!$I10090,)</f>
        <v>0</v>
      </c>
      <c r="P10090" s="38">
        <f>IF(Colin!$G10090&lt;$B$2,Colin!$I10090,0)</f>
        <v>0</v>
      </c>
      <c r="Q10090" s="38">
        <f>IF(Colin!$G10090&lt;$B$1,Colin!$I10090,0)</f>
        <v>0</v>
      </c>
    </row>
    <row r="10091" spans="12:17" x14ac:dyDescent="0.25">
      <c r="L10091" s="38">
        <f>IF(AND(Colin!$G10091=$B$1,Colin!$H10091=$C$3),Colin!$I10091,)</f>
        <v>0</v>
      </c>
      <c r="M10091" s="38">
        <f>IF(AND(Colin!$G10091=$B$1,Colin!$H10091&lt;=$C$3),Colin!$I10091,)</f>
        <v>0</v>
      </c>
      <c r="N10091" s="38">
        <f>IF(AND(Colin!$G10091=$B$2,Colin!$H10091=$C$3),Colin!$I10091,)</f>
        <v>0</v>
      </c>
      <c r="O10091" s="38">
        <f>IF(AND(Colin!$G10091=$B$2,Colin!$H10091&lt;=$C$3),Colin!$I10091,)</f>
        <v>0</v>
      </c>
      <c r="P10091" s="38">
        <f>IF(Colin!$G10091&lt;$B$2,Colin!$I10091,0)</f>
        <v>0</v>
      </c>
      <c r="Q10091" s="38">
        <f>IF(Colin!$G10091&lt;$B$1,Colin!$I10091,0)</f>
        <v>0</v>
      </c>
    </row>
    <row r="10092" spans="12:17" x14ac:dyDescent="0.25">
      <c r="L10092" s="38">
        <f>IF(AND(Colin!$G10092=$B$1,Colin!$H10092=$C$3),Colin!$I10092,)</f>
        <v>0</v>
      </c>
      <c r="M10092" s="38">
        <f>IF(AND(Colin!$G10092=$B$1,Colin!$H10092&lt;=$C$3),Colin!$I10092,)</f>
        <v>0</v>
      </c>
      <c r="N10092" s="38">
        <f>IF(AND(Colin!$G10092=$B$2,Colin!$H10092=$C$3),Colin!$I10092,)</f>
        <v>0</v>
      </c>
      <c r="O10092" s="38">
        <f>IF(AND(Colin!$G10092=$B$2,Colin!$H10092&lt;=$C$3),Colin!$I10092,)</f>
        <v>0</v>
      </c>
      <c r="P10092" s="38">
        <f>IF(Colin!$G10092&lt;$B$2,Colin!$I10092,0)</f>
        <v>0</v>
      </c>
      <c r="Q10092" s="38">
        <f>IF(Colin!$G10092&lt;$B$1,Colin!$I10092,0)</f>
        <v>0</v>
      </c>
    </row>
    <row r="10093" spans="12:17" x14ac:dyDescent="0.25">
      <c r="L10093" s="38">
        <f>IF(AND(Colin!$G10093=$B$1,Colin!$H10093=$C$3),Colin!$I10093,)</f>
        <v>0</v>
      </c>
      <c r="M10093" s="38">
        <f>IF(AND(Colin!$G10093=$B$1,Colin!$H10093&lt;=$C$3),Colin!$I10093,)</f>
        <v>0</v>
      </c>
      <c r="N10093" s="38">
        <f>IF(AND(Colin!$G10093=$B$2,Colin!$H10093=$C$3),Colin!$I10093,)</f>
        <v>0</v>
      </c>
      <c r="O10093" s="38">
        <f>IF(AND(Colin!$G10093=$B$2,Colin!$H10093&lt;=$C$3),Colin!$I10093,)</f>
        <v>0</v>
      </c>
      <c r="P10093" s="38">
        <f>IF(Colin!$G10093&lt;$B$2,Colin!$I10093,0)</f>
        <v>0</v>
      </c>
      <c r="Q10093" s="38">
        <f>IF(Colin!$G10093&lt;$B$1,Colin!$I10093,0)</f>
        <v>0</v>
      </c>
    </row>
    <row r="10094" spans="12:17" x14ac:dyDescent="0.25">
      <c r="L10094" s="38">
        <f>IF(AND(Colin!$G10094=$B$1,Colin!$H10094=$C$3),Colin!$I10094,)</f>
        <v>0</v>
      </c>
      <c r="M10094" s="38">
        <f>IF(AND(Colin!$G10094=$B$1,Colin!$H10094&lt;=$C$3),Colin!$I10094,)</f>
        <v>0</v>
      </c>
      <c r="N10094" s="38">
        <f>IF(AND(Colin!$G10094=$B$2,Colin!$H10094=$C$3),Colin!$I10094,)</f>
        <v>0</v>
      </c>
      <c r="O10094" s="38">
        <f>IF(AND(Colin!$G10094=$B$2,Colin!$H10094&lt;=$C$3),Colin!$I10094,)</f>
        <v>0</v>
      </c>
      <c r="P10094" s="38">
        <f>IF(Colin!$G10094&lt;$B$2,Colin!$I10094,0)</f>
        <v>0</v>
      </c>
      <c r="Q10094" s="38">
        <f>IF(Colin!$G10094&lt;$B$1,Colin!$I10094,0)</f>
        <v>0</v>
      </c>
    </row>
    <row r="10095" spans="12:17" x14ac:dyDescent="0.25">
      <c r="L10095" s="38">
        <f>IF(AND(Colin!$G10095=$B$1,Colin!$H10095=$C$3),Colin!$I10095,)</f>
        <v>0</v>
      </c>
      <c r="M10095" s="38">
        <f>IF(AND(Colin!$G10095=$B$1,Colin!$H10095&lt;=$C$3),Colin!$I10095,)</f>
        <v>0</v>
      </c>
      <c r="N10095" s="38">
        <f>IF(AND(Colin!$G10095=$B$2,Colin!$H10095=$C$3),Colin!$I10095,)</f>
        <v>0</v>
      </c>
      <c r="O10095" s="38">
        <f>IF(AND(Colin!$G10095=$B$2,Colin!$H10095&lt;=$C$3),Colin!$I10095,)</f>
        <v>0</v>
      </c>
      <c r="P10095" s="38">
        <f>IF(Colin!$G10095&lt;$B$2,Colin!$I10095,0)</f>
        <v>0</v>
      </c>
      <c r="Q10095" s="38">
        <f>IF(Colin!$G10095&lt;$B$1,Colin!$I10095,0)</f>
        <v>0</v>
      </c>
    </row>
    <row r="10096" spans="12:17" x14ac:dyDescent="0.25">
      <c r="L10096" s="38">
        <f>IF(AND(Colin!$G10096=$B$1,Colin!$H10096=$C$3),Colin!$I10096,)</f>
        <v>0</v>
      </c>
      <c r="M10096" s="38">
        <f>IF(AND(Colin!$G10096=$B$1,Colin!$H10096&lt;=$C$3),Colin!$I10096,)</f>
        <v>0</v>
      </c>
      <c r="N10096" s="38">
        <f>IF(AND(Colin!$G10096=$B$2,Colin!$H10096=$C$3),Colin!$I10096,)</f>
        <v>0</v>
      </c>
      <c r="O10096" s="38">
        <f>IF(AND(Colin!$G10096=$B$2,Colin!$H10096&lt;=$C$3),Colin!$I10096,)</f>
        <v>0</v>
      </c>
      <c r="P10096" s="38">
        <f>IF(Colin!$G10096&lt;$B$2,Colin!$I10096,0)</f>
        <v>0</v>
      </c>
      <c r="Q10096" s="38">
        <f>IF(Colin!$G10096&lt;$B$1,Colin!$I10096,0)</f>
        <v>0</v>
      </c>
    </row>
    <row r="10097" spans="12:17" x14ac:dyDescent="0.25">
      <c r="L10097" s="38">
        <f>IF(AND(Colin!$G10097=$B$1,Colin!$H10097=$C$3),Colin!$I10097,)</f>
        <v>0</v>
      </c>
      <c r="M10097" s="38">
        <f>IF(AND(Colin!$G10097=$B$1,Colin!$H10097&lt;=$C$3),Colin!$I10097,)</f>
        <v>0</v>
      </c>
      <c r="N10097" s="38">
        <f>IF(AND(Colin!$G10097=$B$2,Colin!$H10097=$C$3),Colin!$I10097,)</f>
        <v>0</v>
      </c>
      <c r="O10097" s="38">
        <f>IF(AND(Colin!$G10097=$B$2,Colin!$H10097&lt;=$C$3),Colin!$I10097,)</f>
        <v>0</v>
      </c>
      <c r="P10097" s="38">
        <f>IF(Colin!$G10097&lt;$B$2,Colin!$I10097,0)</f>
        <v>0</v>
      </c>
      <c r="Q10097" s="38">
        <f>IF(Colin!$G10097&lt;$B$1,Colin!$I10097,0)</f>
        <v>0</v>
      </c>
    </row>
    <row r="10098" spans="12:17" x14ac:dyDescent="0.25">
      <c r="L10098" s="38">
        <f>IF(AND(Colin!$G10098=$B$1,Colin!$H10098=$C$3),Colin!$I10098,)</f>
        <v>0</v>
      </c>
      <c r="M10098" s="38">
        <f>IF(AND(Colin!$G10098=$B$1,Colin!$H10098&lt;=$C$3),Colin!$I10098,)</f>
        <v>0</v>
      </c>
      <c r="N10098" s="38">
        <f>IF(AND(Colin!$G10098=$B$2,Colin!$H10098=$C$3),Colin!$I10098,)</f>
        <v>0</v>
      </c>
      <c r="O10098" s="38">
        <f>IF(AND(Colin!$G10098=$B$2,Colin!$H10098&lt;=$C$3),Colin!$I10098,)</f>
        <v>0</v>
      </c>
      <c r="P10098" s="38">
        <f>IF(Colin!$G10098&lt;$B$2,Colin!$I10098,0)</f>
        <v>0</v>
      </c>
      <c r="Q10098" s="38">
        <f>IF(Colin!$G10098&lt;$B$1,Colin!$I10098,0)</f>
        <v>0</v>
      </c>
    </row>
    <row r="10099" spans="12:17" x14ac:dyDescent="0.25">
      <c r="L10099" s="38">
        <f>IF(AND(Colin!$G10099=$B$1,Colin!$H10099=$C$3),Colin!$I10099,)</f>
        <v>0</v>
      </c>
      <c r="M10099" s="38">
        <f>IF(AND(Colin!$G10099=$B$1,Colin!$H10099&lt;=$C$3),Colin!$I10099,)</f>
        <v>0</v>
      </c>
      <c r="N10099" s="38">
        <f>IF(AND(Colin!$G10099=$B$2,Colin!$H10099=$C$3),Colin!$I10099,)</f>
        <v>0</v>
      </c>
      <c r="O10099" s="38">
        <f>IF(AND(Colin!$G10099=$B$2,Colin!$H10099&lt;=$C$3),Colin!$I10099,)</f>
        <v>0</v>
      </c>
      <c r="P10099" s="38">
        <f>IF(Colin!$G10099&lt;$B$2,Colin!$I10099,0)</f>
        <v>0</v>
      </c>
      <c r="Q10099" s="38">
        <f>IF(Colin!$G10099&lt;$B$1,Colin!$I10099,0)</f>
        <v>0</v>
      </c>
    </row>
    <row r="10100" spans="12:17" x14ac:dyDescent="0.25">
      <c r="L10100" s="38">
        <f>IF(AND(Colin!$G10100=$B$1,Colin!$H10100=$C$3),Colin!$I10100,)</f>
        <v>0</v>
      </c>
      <c r="M10100" s="38">
        <f>IF(AND(Colin!$G10100=$B$1,Colin!$H10100&lt;=$C$3),Colin!$I10100,)</f>
        <v>0</v>
      </c>
      <c r="N10100" s="38">
        <f>IF(AND(Colin!$G10100=$B$2,Colin!$H10100=$C$3),Colin!$I10100,)</f>
        <v>0</v>
      </c>
      <c r="O10100" s="38">
        <f>IF(AND(Colin!$G10100=$B$2,Colin!$H10100&lt;=$C$3),Colin!$I10100,)</f>
        <v>0</v>
      </c>
      <c r="P10100" s="38">
        <f>IF(Colin!$G10100&lt;$B$2,Colin!$I10100,0)</f>
        <v>0</v>
      </c>
      <c r="Q10100" s="38">
        <f>IF(Colin!$G10100&lt;$B$1,Colin!$I10100,0)</f>
        <v>0</v>
      </c>
    </row>
    <row r="10101" spans="12:17" x14ac:dyDescent="0.25">
      <c r="L10101" s="38">
        <f>IF(AND(Colin!$G10101=$B$1,Colin!$H10101=$C$3),Colin!$I10101,)</f>
        <v>0</v>
      </c>
      <c r="M10101" s="38">
        <f>IF(AND(Colin!$G10101=$B$1,Colin!$H10101&lt;=$C$3),Colin!$I10101,)</f>
        <v>0</v>
      </c>
      <c r="N10101" s="38">
        <f>IF(AND(Colin!$G10101=$B$2,Colin!$H10101=$C$3),Colin!$I10101,)</f>
        <v>0</v>
      </c>
      <c r="O10101" s="38">
        <f>IF(AND(Colin!$G10101=$B$2,Colin!$H10101&lt;=$C$3),Colin!$I10101,)</f>
        <v>0</v>
      </c>
      <c r="P10101" s="38">
        <f>IF(Colin!$G10101&lt;$B$2,Colin!$I10101,0)</f>
        <v>0</v>
      </c>
      <c r="Q10101" s="38">
        <f>IF(Colin!$G10101&lt;$B$1,Colin!$I10101,0)</f>
        <v>0</v>
      </c>
    </row>
    <row r="10102" spans="12:17" x14ac:dyDescent="0.25">
      <c r="L10102" s="38">
        <f>IF(AND(Colin!$G10102=$B$1,Colin!$H10102=$C$3),Colin!$I10102,)</f>
        <v>0</v>
      </c>
      <c r="M10102" s="38">
        <f>IF(AND(Colin!$G10102=$B$1,Colin!$H10102&lt;=$C$3),Colin!$I10102,)</f>
        <v>0</v>
      </c>
      <c r="N10102" s="38">
        <f>IF(AND(Colin!$G10102=$B$2,Colin!$H10102=$C$3),Colin!$I10102,)</f>
        <v>0</v>
      </c>
      <c r="O10102" s="38">
        <f>IF(AND(Colin!$G10102=$B$2,Colin!$H10102&lt;=$C$3),Colin!$I10102,)</f>
        <v>0</v>
      </c>
      <c r="P10102" s="38">
        <f>IF(Colin!$G10102&lt;$B$2,Colin!$I10102,0)</f>
        <v>0</v>
      </c>
      <c r="Q10102" s="38">
        <f>IF(Colin!$G10102&lt;$B$1,Colin!$I10102,0)</f>
        <v>0</v>
      </c>
    </row>
    <row r="10103" spans="12:17" x14ac:dyDescent="0.25">
      <c r="L10103" s="38">
        <f>IF(AND(Colin!$G10103=$B$1,Colin!$H10103=$C$3),Colin!$I10103,)</f>
        <v>0</v>
      </c>
      <c r="M10103" s="38">
        <f>IF(AND(Colin!$G10103=$B$1,Colin!$H10103&lt;=$C$3),Colin!$I10103,)</f>
        <v>0</v>
      </c>
      <c r="N10103" s="38">
        <f>IF(AND(Colin!$G10103=$B$2,Colin!$H10103=$C$3),Colin!$I10103,)</f>
        <v>0</v>
      </c>
      <c r="O10103" s="38">
        <f>IF(AND(Colin!$G10103=$B$2,Colin!$H10103&lt;=$C$3),Colin!$I10103,)</f>
        <v>0</v>
      </c>
      <c r="P10103" s="38">
        <f>IF(Colin!$G10103&lt;$B$2,Colin!$I10103,0)</f>
        <v>0</v>
      </c>
      <c r="Q10103" s="38">
        <f>IF(Colin!$G10103&lt;$B$1,Colin!$I10103,0)</f>
        <v>0</v>
      </c>
    </row>
    <row r="10104" spans="12:17" x14ac:dyDescent="0.25">
      <c r="L10104" s="38">
        <f>IF(AND(Colin!$G10104=$B$1,Colin!$H10104=$C$3),Colin!$I10104,)</f>
        <v>0</v>
      </c>
      <c r="M10104" s="38">
        <f>IF(AND(Colin!$G10104=$B$1,Colin!$H10104&lt;=$C$3),Colin!$I10104,)</f>
        <v>0</v>
      </c>
      <c r="N10104" s="38">
        <f>IF(AND(Colin!$G10104=$B$2,Colin!$H10104=$C$3),Colin!$I10104,)</f>
        <v>0</v>
      </c>
      <c r="O10104" s="38">
        <f>IF(AND(Colin!$G10104=$B$2,Colin!$H10104&lt;=$C$3),Colin!$I10104,)</f>
        <v>0</v>
      </c>
      <c r="P10104" s="38">
        <f>IF(Colin!$G10104&lt;$B$2,Colin!$I10104,0)</f>
        <v>0</v>
      </c>
      <c r="Q10104" s="38">
        <f>IF(Colin!$G10104&lt;$B$1,Colin!$I10104,0)</f>
        <v>0</v>
      </c>
    </row>
    <row r="10105" spans="12:17" x14ac:dyDescent="0.25">
      <c r="L10105" s="38">
        <f>IF(AND(Colin!$G10105=$B$1,Colin!$H10105=$C$3),Colin!$I10105,)</f>
        <v>0</v>
      </c>
      <c r="M10105" s="38">
        <f>IF(AND(Colin!$G10105=$B$1,Colin!$H10105&lt;=$C$3),Colin!$I10105,)</f>
        <v>0</v>
      </c>
      <c r="N10105" s="38">
        <f>IF(AND(Colin!$G10105=$B$2,Colin!$H10105=$C$3),Colin!$I10105,)</f>
        <v>0</v>
      </c>
      <c r="O10105" s="38">
        <f>IF(AND(Colin!$G10105=$B$2,Colin!$H10105&lt;=$C$3),Colin!$I10105,)</f>
        <v>0</v>
      </c>
      <c r="P10105" s="38">
        <f>IF(Colin!$G10105&lt;$B$2,Colin!$I10105,0)</f>
        <v>0</v>
      </c>
      <c r="Q10105" s="38">
        <f>IF(Colin!$G10105&lt;$B$1,Colin!$I10105,0)</f>
        <v>0</v>
      </c>
    </row>
    <row r="10106" spans="12:17" x14ac:dyDescent="0.25">
      <c r="L10106" s="38">
        <f>IF(AND(Colin!$G10106=$B$1,Colin!$H10106=$C$3),Colin!$I10106,)</f>
        <v>0</v>
      </c>
      <c r="M10106" s="38">
        <f>IF(AND(Colin!$G10106=$B$1,Colin!$H10106&lt;=$C$3),Colin!$I10106,)</f>
        <v>0</v>
      </c>
      <c r="N10106" s="38">
        <f>IF(AND(Colin!$G10106=$B$2,Colin!$H10106=$C$3),Colin!$I10106,)</f>
        <v>0</v>
      </c>
      <c r="O10106" s="38">
        <f>IF(AND(Colin!$G10106=$B$2,Colin!$H10106&lt;=$C$3),Colin!$I10106,)</f>
        <v>0</v>
      </c>
      <c r="P10106" s="38">
        <f>IF(Colin!$G10106&lt;$B$2,Colin!$I10106,0)</f>
        <v>0</v>
      </c>
      <c r="Q10106" s="38">
        <f>IF(Colin!$G10106&lt;$B$1,Colin!$I10106,0)</f>
        <v>0</v>
      </c>
    </row>
    <row r="10107" spans="12:17" x14ac:dyDescent="0.25">
      <c r="L10107" s="38">
        <f>IF(AND(Colin!$G10107=$B$1,Colin!$H10107=$C$3),Colin!$I10107,)</f>
        <v>0</v>
      </c>
      <c r="M10107" s="38">
        <f>IF(AND(Colin!$G10107=$B$1,Colin!$H10107&lt;=$C$3),Colin!$I10107,)</f>
        <v>0</v>
      </c>
      <c r="N10107" s="38">
        <f>IF(AND(Colin!$G10107=$B$2,Colin!$H10107=$C$3),Colin!$I10107,)</f>
        <v>0</v>
      </c>
      <c r="O10107" s="38">
        <f>IF(AND(Colin!$G10107=$B$2,Colin!$H10107&lt;=$C$3),Colin!$I10107,)</f>
        <v>0</v>
      </c>
      <c r="P10107" s="38">
        <f>IF(Colin!$G10107&lt;$B$2,Colin!$I10107,0)</f>
        <v>0</v>
      </c>
      <c r="Q10107" s="38">
        <f>IF(Colin!$G10107&lt;$B$1,Colin!$I10107,0)</f>
        <v>0</v>
      </c>
    </row>
    <row r="10108" spans="12:17" x14ac:dyDescent="0.25">
      <c r="L10108" s="38">
        <f>IF(AND(Colin!$G10108=$B$1,Colin!$H10108=$C$3),Colin!$I10108,)</f>
        <v>0</v>
      </c>
      <c r="M10108" s="38">
        <f>IF(AND(Colin!$G10108=$B$1,Colin!$H10108&lt;=$C$3),Colin!$I10108,)</f>
        <v>0</v>
      </c>
      <c r="N10108" s="38">
        <f>IF(AND(Colin!$G10108=$B$2,Colin!$H10108=$C$3),Colin!$I10108,)</f>
        <v>0</v>
      </c>
      <c r="O10108" s="38">
        <f>IF(AND(Colin!$G10108=$B$2,Colin!$H10108&lt;=$C$3),Colin!$I10108,)</f>
        <v>0</v>
      </c>
      <c r="P10108" s="38">
        <f>IF(Colin!$G10108&lt;$B$2,Colin!$I10108,0)</f>
        <v>0</v>
      </c>
      <c r="Q10108" s="38">
        <f>IF(Colin!$G10108&lt;$B$1,Colin!$I10108,0)</f>
        <v>0</v>
      </c>
    </row>
    <row r="10109" spans="12:17" x14ac:dyDescent="0.25">
      <c r="L10109" s="38">
        <f>IF(AND(Colin!$G10109=$B$1,Colin!$H10109=$C$3),Colin!$I10109,)</f>
        <v>0</v>
      </c>
      <c r="M10109" s="38">
        <f>IF(AND(Colin!$G10109=$B$1,Colin!$H10109&lt;=$C$3),Colin!$I10109,)</f>
        <v>0</v>
      </c>
      <c r="N10109" s="38">
        <f>IF(AND(Colin!$G10109=$B$2,Colin!$H10109=$C$3),Colin!$I10109,)</f>
        <v>0</v>
      </c>
      <c r="O10109" s="38">
        <f>IF(AND(Colin!$G10109=$B$2,Colin!$H10109&lt;=$C$3),Colin!$I10109,)</f>
        <v>0</v>
      </c>
      <c r="P10109" s="38">
        <f>IF(Colin!$G10109&lt;$B$2,Colin!$I10109,0)</f>
        <v>0</v>
      </c>
      <c r="Q10109" s="38">
        <f>IF(Colin!$G10109&lt;$B$1,Colin!$I10109,0)</f>
        <v>0</v>
      </c>
    </row>
    <row r="10110" spans="12:17" x14ac:dyDescent="0.25">
      <c r="L10110" s="38">
        <f>IF(AND(Colin!$G10110=$B$1,Colin!$H10110=$C$3),Colin!$I10110,)</f>
        <v>0</v>
      </c>
      <c r="M10110" s="38">
        <f>IF(AND(Colin!$G10110=$B$1,Colin!$H10110&lt;=$C$3),Colin!$I10110,)</f>
        <v>0</v>
      </c>
      <c r="N10110" s="38">
        <f>IF(AND(Colin!$G10110=$B$2,Colin!$H10110=$C$3),Colin!$I10110,)</f>
        <v>0</v>
      </c>
      <c r="O10110" s="38">
        <f>IF(AND(Colin!$G10110=$B$2,Colin!$H10110&lt;=$C$3),Colin!$I10110,)</f>
        <v>0</v>
      </c>
      <c r="P10110" s="38">
        <f>IF(Colin!$G10110&lt;$B$2,Colin!$I10110,0)</f>
        <v>0</v>
      </c>
      <c r="Q10110" s="38">
        <f>IF(Colin!$G10110&lt;$B$1,Colin!$I10110,0)</f>
        <v>0</v>
      </c>
    </row>
    <row r="10111" spans="12:17" x14ac:dyDescent="0.25">
      <c r="L10111" s="38">
        <f>IF(AND(Colin!$G10111=$B$1,Colin!$H10111=$C$3),Colin!$I10111,)</f>
        <v>0</v>
      </c>
      <c r="M10111" s="38">
        <f>IF(AND(Colin!$G10111=$B$1,Colin!$H10111&lt;=$C$3),Colin!$I10111,)</f>
        <v>0</v>
      </c>
      <c r="N10111" s="38">
        <f>IF(AND(Colin!$G10111=$B$2,Colin!$H10111=$C$3),Colin!$I10111,)</f>
        <v>0</v>
      </c>
      <c r="O10111" s="38">
        <f>IF(AND(Colin!$G10111=$B$2,Colin!$H10111&lt;=$C$3),Colin!$I10111,)</f>
        <v>0</v>
      </c>
      <c r="P10111" s="38">
        <f>IF(Colin!$G10111&lt;$B$2,Colin!$I10111,0)</f>
        <v>0</v>
      </c>
      <c r="Q10111" s="38">
        <f>IF(Colin!$G10111&lt;$B$1,Colin!$I10111,0)</f>
        <v>0</v>
      </c>
    </row>
    <row r="10112" spans="12:17" x14ac:dyDescent="0.25">
      <c r="L10112" s="38">
        <f>IF(AND(Colin!$G10112=$B$1,Colin!$H10112=$C$3),Colin!$I10112,)</f>
        <v>0</v>
      </c>
      <c r="M10112" s="38">
        <f>IF(AND(Colin!$G10112=$B$1,Colin!$H10112&lt;=$C$3),Colin!$I10112,)</f>
        <v>0</v>
      </c>
      <c r="N10112" s="38">
        <f>IF(AND(Colin!$G10112=$B$2,Colin!$H10112=$C$3),Colin!$I10112,)</f>
        <v>0</v>
      </c>
      <c r="O10112" s="38">
        <f>IF(AND(Colin!$G10112=$B$2,Colin!$H10112&lt;=$C$3),Colin!$I10112,)</f>
        <v>0</v>
      </c>
      <c r="P10112" s="38">
        <f>IF(Colin!$G10112&lt;$B$2,Colin!$I10112,0)</f>
        <v>0</v>
      </c>
      <c r="Q10112" s="38">
        <f>IF(Colin!$G10112&lt;$B$1,Colin!$I10112,0)</f>
        <v>0</v>
      </c>
    </row>
    <row r="10113" spans="12:17" x14ac:dyDescent="0.25">
      <c r="L10113" s="38">
        <f>IF(AND(Colin!$G10113=$B$1,Colin!$H10113=$C$3),Colin!$I10113,)</f>
        <v>0</v>
      </c>
      <c r="M10113" s="38">
        <f>IF(AND(Colin!$G10113=$B$1,Colin!$H10113&lt;=$C$3),Colin!$I10113,)</f>
        <v>0</v>
      </c>
      <c r="N10113" s="38">
        <f>IF(AND(Colin!$G10113=$B$2,Colin!$H10113=$C$3),Colin!$I10113,)</f>
        <v>0</v>
      </c>
      <c r="O10113" s="38">
        <f>IF(AND(Colin!$G10113=$B$2,Colin!$H10113&lt;=$C$3),Colin!$I10113,)</f>
        <v>0</v>
      </c>
      <c r="P10113" s="38">
        <f>IF(Colin!$G10113&lt;$B$2,Colin!$I10113,0)</f>
        <v>0</v>
      </c>
      <c r="Q10113" s="38">
        <f>IF(Colin!$G10113&lt;$B$1,Colin!$I10113,0)</f>
        <v>0</v>
      </c>
    </row>
    <row r="10114" spans="12:17" x14ac:dyDescent="0.25">
      <c r="L10114" s="38">
        <f>IF(AND(Colin!$G10114=$B$1,Colin!$H10114=$C$3),Colin!$I10114,)</f>
        <v>0</v>
      </c>
      <c r="M10114" s="38">
        <f>IF(AND(Colin!$G10114=$B$1,Colin!$H10114&lt;=$C$3),Colin!$I10114,)</f>
        <v>0</v>
      </c>
      <c r="N10114" s="38">
        <f>IF(AND(Colin!$G10114=$B$2,Colin!$H10114=$C$3),Colin!$I10114,)</f>
        <v>0</v>
      </c>
      <c r="O10114" s="38">
        <f>IF(AND(Colin!$G10114=$B$2,Colin!$H10114&lt;=$C$3),Colin!$I10114,)</f>
        <v>0</v>
      </c>
      <c r="P10114" s="38">
        <f>IF(Colin!$G10114&lt;$B$2,Colin!$I10114,0)</f>
        <v>0</v>
      </c>
      <c r="Q10114" s="38">
        <f>IF(Colin!$G10114&lt;$B$1,Colin!$I10114,0)</f>
        <v>0</v>
      </c>
    </row>
    <row r="10115" spans="12:17" x14ac:dyDescent="0.25">
      <c r="L10115" s="38">
        <f>IF(AND(Colin!$G10115=$B$1,Colin!$H10115=$C$3),Colin!$I10115,)</f>
        <v>0</v>
      </c>
      <c r="M10115" s="38">
        <f>IF(AND(Colin!$G10115=$B$1,Colin!$H10115&lt;=$C$3),Colin!$I10115,)</f>
        <v>0</v>
      </c>
      <c r="N10115" s="38">
        <f>IF(AND(Colin!$G10115=$B$2,Colin!$H10115=$C$3),Colin!$I10115,)</f>
        <v>0</v>
      </c>
      <c r="O10115" s="38">
        <f>IF(AND(Colin!$G10115=$B$2,Colin!$H10115&lt;=$C$3),Colin!$I10115,)</f>
        <v>0</v>
      </c>
      <c r="P10115" s="38">
        <f>IF(Colin!$G10115&lt;$B$2,Colin!$I10115,0)</f>
        <v>0</v>
      </c>
      <c r="Q10115" s="38">
        <f>IF(Colin!$G10115&lt;$B$1,Colin!$I10115,0)</f>
        <v>0</v>
      </c>
    </row>
    <row r="10116" spans="12:17" x14ac:dyDescent="0.25">
      <c r="L10116" s="38">
        <f>IF(AND(Colin!$G10116=$B$1,Colin!$H10116=$C$3),Colin!$I10116,)</f>
        <v>0</v>
      </c>
      <c r="M10116" s="38">
        <f>IF(AND(Colin!$G10116=$B$1,Colin!$H10116&lt;=$C$3),Colin!$I10116,)</f>
        <v>0</v>
      </c>
      <c r="N10116" s="38">
        <f>IF(AND(Colin!$G10116=$B$2,Colin!$H10116=$C$3),Colin!$I10116,)</f>
        <v>0</v>
      </c>
      <c r="O10116" s="38">
        <f>IF(AND(Colin!$G10116=$B$2,Colin!$H10116&lt;=$C$3),Colin!$I10116,)</f>
        <v>0</v>
      </c>
      <c r="P10116" s="38">
        <f>IF(Colin!$G10116&lt;$B$2,Colin!$I10116,0)</f>
        <v>0</v>
      </c>
      <c r="Q10116" s="38">
        <f>IF(Colin!$G10116&lt;$B$1,Colin!$I10116,0)</f>
        <v>0</v>
      </c>
    </row>
    <row r="10117" spans="12:17" x14ac:dyDescent="0.25">
      <c r="L10117" s="38">
        <f>IF(AND(Colin!$G10117=$B$1,Colin!$H10117=$C$3),Colin!$I10117,)</f>
        <v>0</v>
      </c>
      <c r="M10117" s="38">
        <f>IF(AND(Colin!$G10117=$B$1,Colin!$H10117&lt;=$C$3),Colin!$I10117,)</f>
        <v>0</v>
      </c>
      <c r="N10117" s="38">
        <f>IF(AND(Colin!$G10117=$B$2,Colin!$H10117=$C$3),Colin!$I10117,)</f>
        <v>0</v>
      </c>
      <c r="O10117" s="38">
        <f>IF(AND(Colin!$G10117=$B$2,Colin!$H10117&lt;=$C$3),Colin!$I10117,)</f>
        <v>0</v>
      </c>
      <c r="P10117" s="38">
        <f>IF(Colin!$G10117&lt;$B$2,Colin!$I10117,0)</f>
        <v>0</v>
      </c>
      <c r="Q10117" s="38">
        <f>IF(Colin!$G10117&lt;$B$1,Colin!$I10117,0)</f>
        <v>0</v>
      </c>
    </row>
    <row r="10118" spans="12:17" x14ac:dyDescent="0.25">
      <c r="L10118" s="38">
        <f>IF(AND(Colin!$G10118=$B$1,Colin!$H10118=$C$3),Colin!$I10118,)</f>
        <v>0</v>
      </c>
      <c r="M10118" s="38">
        <f>IF(AND(Colin!$G10118=$B$1,Colin!$H10118&lt;=$C$3),Colin!$I10118,)</f>
        <v>0</v>
      </c>
      <c r="N10118" s="38">
        <f>IF(AND(Colin!$G10118=$B$2,Colin!$H10118=$C$3),Colin!$I10118,)</f>
        <v>0</v>
      </c>
      <c r="O10118" s="38">
        <f>IF(AND(Colin!$G10118=$B$2,Colin!$H10118&lt;=$C$3),Colin!$I10118,)</f>
        <v>0</v>
      </c>
      <c r="P10118" s="38">
        <f>IF(Colin!$G10118&lt;$B$2,Colin!$I10118,0)</f>
        <v>0</v>
      </c>
      <c r="Q10118" s="38">
        <f>IF(Colin!$G10118&lt;$B$1,Colin!$I10118,0)</f>
        <v>0</v>
      </c>
    </row>
    <row r="10119" spans="12:17" x14ac:dyDescent="0.25">
      <c r="L10119" s="38">
        <f>IF(AND(Colin!$G10119=$B$1,Colin!$H10119=$C$3),Colin!$I10119,)</f>
        <v>0</v>
      </c>
      <c r="M10119" s="38">
        <f>IF(AND(Colin!$G10119=$B$1,Colin!$H10119&lt;=$C$3),Colin!$I10119,)</f>
        <v>0</v>
      </c>
      <c r="N10119" s="38">
        <f>IF(AND(Colin!$G10119=$B$2,Colin!$H10119=$C$3),Colin!$I10119,)</f>
        <v>0</v>
      </c>
      <c r="O10119" s="38">
        <f>IF(AND(Colin!$G10119=$B$2,Colin!$H10119&lt;=$C$3),Colin!$I10119,)</f>
        <v>0</v>
      </c>
      <c r="P10119" s="38">
        <f>IF(Colin!$G10119&lt;$B$2,Colin!$I10119,0)</f>
        <v>0</v>
      </c>
      <c r="Q10119" s="38">
        <f>IF(Colin!$G10119&lt;$B$1,Colin!$I10119,0)</f>
        <v>0</v>
      </c>
    </row>
    <row r="10120" spans="12:17" x14ac:dyDescent="0.25">
      <c r="L10120" s="38">
        <f>IF(AND(Colin!$G10120=$B$1,Colin!$H10120=$C$3),Colin!$I10120,)</f>
        <v>0</v>
      </c>
      <c r="M10120" s="38">
        <f>IF(AND(Colin!$G10120=$B$1,Colin!$H10120&lt;=$C$3),Colin!$I10120,)</f>
        <v>0</v>
      </c>
      <c r="N10120" s="38">
        <f>IF(AND(Colin!$G10120=$B$2,Colin!$H10120=$C$3),Colin!$I10120,)</f>
        <v>0</v>
      </c>
      <c r="O10120" s="38">
        <f>IF(AND(Colin!$G10120=$B$2,Colin!$H10120&lt;=$C$3),Colin!$I10120,)</f>
        <v>0</v>
      </c>
      <c r="P10120" s="38">
        <f>IF(Colin!$G10120&lt;$B$2,Colin!$I10120,0)</f>
        <v>0</v>
      </c>
      <c r="Q10120" s="38">
        <f>IF(Colin!$G10120&lt;$B$1,Colin!$I10120,0)</f>
        <v>0</v>
      </c>
    </row>
    <row r="10121" spans="12:17" x14ac:dyDescent="0.25">
      <c r="L10121" s="38">
        <f>IF(AND(Colin!$G10121=$B$1,Colin!$H10121=$C$3),Colin!$I10121,)</f>
        <v>0</v>
      </c>
      <c r="M10121" s="38">
        <f>IF(AND(Colin!$G10121=$B$1,Colin!$H10121&lt;=$C$3),Colin!$I10121,)</f>
        <v>0</v>
      </c>
      <c r="N10121" s="38">
        <f>IF(AND(Colin!$G10121=$B$2,Colin!$H10121=$C$3),Colin!$I10121,)</f>
        <v>0</v>
      </c>
      <c r="O10121" s="38">
        <f>IF(AND(Colin!$G10121=$B$2,Colin!$H10121&lt;=$C$3),Colin!$I10121,)</f>
        <v>0</v>
      </c>
      <c r="P10121" s="38">
        <f>IF(Colin!$G10121&lt;$B$2,Colin!$I10121,0)</f>
        <v>0</v>
      </c>
      <c r="Q10121" s="38">
        <f>IF(Colin!$G10121&lt;$B$1,Colin!$I10121,0)</f>
        <v>0</v>
      </c>
    </row>
    <row r="10122" spans="12:17" x14ac:dyDescent="0.25">
      <c r="L10122" s="38">
        <f>IF(AND(Colin!$G10122=$B$1,Colin!$H10122=$C$3),Colin!$I10122,)</f>
        <v>0</v>
      </c>
      <c r="M10122" s="38">
        <f>IF(AND(Colin!$G10122=$B$1,Colin!$H10122&lt;=$C$3),Colin!$I10122,)</f>
        <v>0</v>
      </c>
      <c r="N10122" s="38">
        <f>IF(AND(Colin!$G10122=$B$2,Colin!$H10122=$C$3),Colin!$I10122,)</f>
        <v>0</v>
      </c>
      <c r="O10122" s="38">
        <f>IF(AND(Colin!$G10122=$B$2,Colin!$H10122&lt;=$C$3),Colin!$I10122,)</f>
        <v>0</v>
      </c>
      <c r="P10122" s="38">
        <f>IF(Colin!$G10122&lt;$B$2,Colin!$I10122,0)</f>
        <v>0</v>
      </c>
      <c r="Q10122" s="38">
        <f>IF(Colin!$G10122&lt;$B$1,Colin!$I10122,0)</f>
        <v>0</v>
      </c>
    </row>
    <row r="10123" spans="12:17" x14ac:dyDescent="0.25">
      <c r="L10123" s="38">
        <f>IF(AND(Colin!$G10123=$B$1,Colin!$H10123=$C$3),Colin!$I10123,)</f>
        <v>0</v>
      </c>
      <c r="M10123" s="38">
        <f>IF(AND(Colin!$G10123=$B$1,Colin!$H10123&lt;=$C$3),Colin!$I10123,)</f>
        <v>0</v>
      </c>
      <c r="N10123" s="38">
        <f>IF(AND(Colin!$G10123=$B$2,Colin!$H10123=$C$3),Colin!$I10123,)</f>
        <v>0</v>
      </c>
      <c r="O10123" s="38">
        <f>IF(AND(Colin!$G10123=$B$2,Colin!$H10123&lt;=$C$3),Colin!$I10123,)</f>
        <v>0</v>
      </c>
      <c r="P10123" s="38">
        <f>IF(Colin!$G10123&lt;$B$2,Colin!$I10123,0)</f>
        <v>0</v>
      </c>
      <c r="Q10123" s="38">
        <f>IF(Colin!$G10123&lt;$B$1,Colin!$I10123,0)</f>
        <v>0</v>
      </c>
    </row>
    <row r="10124" spans="12:17" x14ac:dyDescent="0.25">
      <c r="L10124" s="38">
        <f>IF(AND(Colin!$G10124=$B$1,Colin!$H10124=$C$3),Colin!$I10124,)</f>
        <v>0</v>
      </c>
      <c r="M10124" s="38">
        <f>IF(AND(Colin!$G10124=$B$1,Colin!$H10124&lt;=$C$3),Colin!$I10124,)</f>
        <v>0</v>
      </c>
      <c r="N10124" s="38">
        <f>IF(AND(Colin!$G10124=$B$2,Colin!$H10124=$C$3),Colin!$I10124,)</f>
        <v>0</v>
      </c>
      <c r="O10124" s="38">
        <f>IF(AND(Colin!$G10124=$B$2,Colin!$H10124&lt;=$C$3),Colin!$I10124,)</f>
        <v>0</v>
      </c>
      <c r="P10124" s="38">
        <f>IF(Colin!$G10124&lt;$B$2,Colin!$I10124,0)</f>
        <v>0</v>
      </c>
      <c r="Q10124" s="38">
        <f>IF(Colin!$G10124&lt;$B$1,Colin!$I10124,0)</f>
        <v>0</v>
      </c>
    </row>
    <row r="10125" spans="12:17" x14ac:dyDescent="0.25">
      <c r="L10125" s="38">
        <f>IF(AND(Colin!$G10125=$B$1,Colin!$H10125=$C$3),Colin!$I10125,)</f>
        <v>0</v>
      </c>
      <c r="M10125" s="38">
        <f>IF(AND(Colin!$G10125=$B$1,Colin!$H10125&lt;=$C$3),Colin!$I10125,)</f>
        <v>0</v>
      </c>
      <c r="N10125" s="38">
        <f>IF(AND(Colin!$G10125=$B$2,Colin!$H10125=$C$3),Colin!$I10125,)</f>
        <v>0</v>
      </c>
      <c r="O10125" s="38">
        <f>IF(AND(Colin!$G10125=$B$2,Colin!$H10125&lt;=$C$3),Colin!$I10125,)</f>
        <v>0</v>
      </c>
      <c r="P10125" s="38">
        <f>IF(Colin!$G10125&lt;$B$2,Colin!$I10125,0)</f>
        <v>0</v>
      </c>
      <c r="Q10125" s="38">
        <f>IF(Colin!$G10125&lt;$B$1,Colin!$I10125,0)</f>
        <v>0</v>
      </c>
    </row>
    <row r="10126" spans="12:17" x14ac:dyDescent="0.25">
      <c r="L10126" s="38">
        <f>IF(AND(Colin!$G10126=$B$1,Colin!$H10126=$C$3),Colin!$I10126,)</f>
        <v>0</v>
      </c>
      <c r="M10126" s="38">
        <f>IF(AND(Colin!$G10126=$B$1,Colin!$H10126&lt;=$C$3),Colin!$I10126,)</f>
        <v>0</v>
      </c>
      <c r="N10126" s="38">
        <f>IF(AND(Colin!$G10126=$B$2,Colin!$H10126=$C$3),Colin!$I10126,)</f>
        <v>0</v>
      </c>
      <c r="O10126" s="38">
        <f>IF(AND(Colin!$G10126=$B$2,Colin!$H10126&lt;=$C$3),Colin!$I10126,)</f>
        <v>0</v>
      </c>
      <c r="P10126" s="38">
        <f>IF(Colin!$G10126&lt;$B$2,Colin!$I10126,0)</f>
        <v>0</v>
      </c>
      <c r="Q10126" s="38">
        <f>IF(Colin!$G10126&lt;$B$1,Colin!$I10126,0)</f>
        <v>0</v>
      </c>
    </row>
    <row r="10127" spans="12:17" x14ac:dyDescent="0.25">
      <c r="L10127" s="38">
        <f>IF(AND(Colin!$G10127=$B$1,Colin!$H10127=$C$3),Colin!$I10127,)</f>
        <v>0</v>
      </c>
      <c r="M10127" s="38">
        <f>IF(AND(Colin!$G10127=$B$1,Colin!$H10127&lt;=$C$3),Colin!$I10127,)</f>
        <v>0</v>
      </c>
      <c r="N10127" s="38">
        <f>IF(AND(Colin!$G10127=$B$2,Colin!$H10127=$C$3),Colin!$I10127,)</f>
        <v>0</v>
      </c>
      <c r="O10127" s="38">
        <f>IF(AND(Colin!$G10127=$B$2,Colin!$H10127&lt;=$C$3),Colin!$I10127,)</f>
        <v>0</v>
      </c>
      <c r="P10127" s="38">
        <f>IF(Colin!$G10127&lt;$B$2,Colin!$I10127,0)</f>
        <v>0</v>
      </c>
      <c r="Q10127" s="38">
        <f>IF(Colin!$G10127&lt;$B$1,Colin!$I10127,0)</f>
        <v>0</v>
      </c>
    </row>
    <row r="10128" spans="12:17" x14ac:dyDescent="0.25">
      <c r="L10128" s="38">
        <f>IF(AND(Colin!$G10128=$B$1,Colin!$H10128=$C$3),Colin!$I10128,)</f>
        <v>0</v>
      </c>
      <c r="M10128" s="38">
        <f>IF(AND(Colin!$G10128=$B$1,Colin!$H10128&lt;=$C$3),Colin!$I10128,)</f>
        <v>0</v>
      </c>
      <c r="N10128" s="38">
        <f>IF(AND(Colin!$G10128=$B$2,Colin!$H10128=$C$3),Colin!$I10128,)</f>
        <v>0</v>
      </c>
      <c r="O10128" s="38">
        <f>IF(AND(Colin!$G10128=$B$2,Colin!$H10128&lt;=$C$3),Colin!$I10128,)</f>
        <v>0</v>
      </c>
      <c r="P10128" s="38">
        <f>IF(Colin!$G10128&lt;$B$2,Colin!$I10128,0)</f>
        <v>0</v>
      </c>
      <c r="Q10128" s="38">
        <f>IF(Colin!$G10128&lt;$B$1,Colin!$I10128,0)</f>
        <v>0</v>
      </c>
    </row>
    <row r="10129" spans="12:17" x14ac:dyDescent="0.25">
      <c r="L10129" s="38">
        <f>IF(AND(Colin!$G10129=$B$1,Colin!$H10129=$C$3),Colin!$I10129,)</f>
        <v>0</v>
      </c>
      <c r="M10129" s="38">
        <f>IF(AND(Colin!$G10129=$B$1,Colin!$H10129&lt;=$C$3),Colin!$I10129,)</f>
        <v>0</v>
      </c>
      <c r="N10129" s="38">
        <f>IF(AND(Colin!$G10129=$B$2,Colin!$H10129=$C$3),Colin!$I10129,)</f>
        <v>0</v>
      </c>
      <c r="O10129" s="38">
        <f>IF(AND(Colin!$G10129=$B$2,Colin!$H10129&lt;=$C$3),Colin!$I10129,)</f>
        <v>0</v>
      </c>
      <c r="P10129" s="38">
        <f>IF(Colin!$G10129&lt;$B$2,Colin!$I10129,0)</f>
        <v>0</v>
      </c>
      <c r="Q10129" s="38">
        <f>IF(Colin!$G10129&lt;$B$1,Colin!$I10129,0)</f>
        <v>0</v>
      </c>
    </row>
    <row r="10130" spans="12:17" x14ac:dyDescent="0.25">
      <c r="L10130" s="38">
        <f>IF(AND(Colin!$G10130=$B$1,Colin!$H10130=$C$3),Colin!$I10130,)</f>
        <v>0</v>
      </c>
      <c r="M10130" s="38">
        <f>IF(AND(Colin!$G10130=$B$1,Colin!$H10130&lt;=$C$3),Colin!$I10130,)</f>
        <v>0</v>
      </c>
      <c r="N10130" s="38">
        <f>IF(AND(Colin!$G10130=$B$2,Colin!$H10130=$C$3),Colin!$I10130,)</f>
        <v>0</v>
      </c>
      <c r="O10130" s="38">
        <f>IF(AND(Colin!$G10130=$B$2,Colin!$H10130&lt;=$C$3),Colin!$I10130,)</f>
        <v>0</v>
      </c>
      <c r="P10130" s="38">
        <f>IF(Colin!$G10130&lt;$B$2,Colin!$I10130,0)</f>
        <v>0</v>
      </c>
      <c r="Q10130" s="38">
        <f>IF(Colin!$G10130&lt;$B$1,Colin!$I10130,0)</f>
        <v>0</v>
      </c>
    </row>
    <row r="10131" spans="12:17" x14ac:dyDescent="0.25">
      <c r="L10131" s="38">
        <f>IF(AND(Colin!$G10131=$B$1,Colin!$H10131=$C$3),Colin!$I10131,)</f>
        <v>0</v>
      </c>
      <c r="M10131" s="38">
        <f>IF(AND(Colin!$G10131=$B$1,Colin!$H10131&lt;=$C$3),Colin!$I10131,)</f>
        <v>0</v>
      </c>
      <c r="N10131" s="38">
        <f>IF(AND(Colin!$G10131=$B$2,Colin!$H10131=$C$3),Colin!$I10131,)</f>
        <v>0</v>
      </c>
      <c r="O10131" s="38">
        <f>IF(AND(Colin!$G10131=$B$2,Colin!$H10131&lt;=$C$3),Colin!$I10131,)</f>
        <v>0</v>
      </c>
      <c r="P10131" s="38">
        <f>IF(Colin!$G10131&lt;$B$2,Colin!$I10131,0)</f>
        <v>0</v>
      </c>
      <c r="Q10131" s="38">
        <f>IF(Colin!$G10131&lt;$B$1,Colin!$I10131,0)</f>
        <v>0</v>
      </c>
    </row>
    <row r="10132" spans="12:17" x14ac:dyDescent="0.25">
      <c r="L10132" s="38">
        <f>IF(AND(Colin!$G10132=$B$1,Colin!$H10132=$C$3),Colin!$I10132,)</f>
        <v>0</v>
      </c>
      <c r="M10132" s="38">
        <f>IF(AND(Colin!$G10132=$B$1,Colin!$H10132&lt;=$C$3),Colin!$I10132,)</f>
        <v>0</v>
      </c>
      <c r="N10132" s="38">
        <f>IF(AND(Colin!$G10132=$B$2,Colin!$H10132=$C$3),Colin!$I10132,)</f>
        <v>0</v>
      </c>
      <c r="O10132" s="38">
        <f>IF(AND(Colin!$G10132=$B$2,Colin!$H10132&lt;=$C$3),Colin!$I10132,)</f>
        <v>0</v>
      </c>
      <c r="P10132" s="38">
        <f>IF(Colin!$G10132&lt;$B$2,Colin!$I10132,0)</f>
        <v>0</v>
      </c>
      <c r="Q10132" s="38">
        <f>IF(Colin!$G10132&lt;$B$1,Colin!$I10132,0)</f>
        <v>0</v>
      </c>
    </row>
    <row r="10133" spans="12:17" x14ac:dyDescent="0.25">
      <c r="L10133" s="38">
        <f>IF(AND(Colin!$G10133=$B$1,Colin!$H10133=$C$3),Colin!$I10133,)</f>
        <v>0</v>
      </c>
      <c r="M10133" s="38">
        <f>IF(AND(Colin!$G10133=$B$1,Colin!$H10133&lt;=$C$3),Colin!$I10133,)</f>
        <v>0</v>
      </c>
      <c r="N10133" s="38">
        <f>IF(AND(Colin!$G10133=$B$2,Colin!$H10133=$C$3),Colin!$I10133,)</f>
        <v>0</v>
      </c>
      <c r="O10133" s="38">
        <f>IF(AND(Colin!$G10133=$B$2,Colin!$H10133&lt;=$C$3),Colin!$I10133,)</f>
        <v>0</v>
      </c>
      <c r="P10133" s="38">
        <f>IF(Colin!$G10133&lt;$B$2,Colin!$I10133,0)</f>
        <v>0</v>
      </c>
      <c r="Q10133" s="38">
        <f>IF(Colin!$G10133&lt;$B$1,Colin!$I10133,0)</f>
        <v>0</v>
      </c>
    </row>
    <row r="10134" spans="12:17" x14ac:dyDescent="0.25">
      <c r="L10134" s="38">
        <f>IF(AND(Colin!$G10134=$B$1,Colin!$H10134=$C$3),Colin!$I10134,)</f>
        <v>0</v>
      </c>
      <c r="M10134" s="38">
        <f>IF(AND(Colin!$G10134=$B$1,Colin!$H10134&lt;=$C$3),Colin!$I10134,)</f>
        <v>0</v>
      </c>
      <c r="N10134" s="38">
        <f>IF(AND(Colin!$G10134=$B$2,Colin!$H10134=$C$3),Colin!$I10134,)</f>
        <v>0</v>
      </c>
      <c r="O10134" s="38">
        <f>IF(AND(Colin!$G10134=$B$2,Colin!$H10134&lt;=$C$3),Colin!$I10134,)</f>
        <v>0</v>
      </c>
      <c r="P10134" s="38">
        <f>IF(Colin!$G10134&lt;$B$2,Colin!$I10134,0)</f>
        <v>0</v>
      </c>
      <c r="Q10134" s="38">
        <f>IF(Colin!$G10134&lt;$B$1,Colin!$I10134,0)</f>
        <v>0</v>
      </c>
    </row>
    <row r="10135" spans="12:17" x14ac:dyDescent="0.25">
      <c r="L10135" s="38">
        <f>IF(AND(Colin!$G10135=$B$1,Colin!$H10135=$C$3),Colin!$I10135,)</f>
        <v>0</v>
      </c>
      <c r="M10135" s="38">
        <f>IF(AND(Colin!$G10135=$B$1,Colin!$H10135&lt;=$C$3),Colin!$I10135,)</f>
        <v>0</v>
      </c>
      <c r="N10135" s="38">
        <f>IF(AND(Colin!$G10135=$B$2,Colin!$H10135=$C$3),Colin!$I10135,)</f>
        <v>0</v>
      </c>
      <c r="O10135" s="38">
        <f>IF(AND(Colin!$G10135=$B$2,Colin!$H10135&lt;=$C$3),Colin!$I10135,)</f>
        <v>0</v>
      </c>
      <c r="P10135" s="38">
        <f>IF(Colin!$G10135&lt;$B$2,Colin!$I10135,0)</f>
        <v>0</v>
      </c>
      <c r="Q10135" s="38">
        <f>IF(Colin!$G10135&lt;$B$1,Colin!$I10135,0)</f>
        <v>0</v>
      </c>
    </row>
    <row r="10136" spans="12:17" x14ac:dyDescent="0.25">
      <c r="L10136" s="38">
        <f>IF(AND(Colin!$G10136=$B$1,Colin!$H10136=$C$3),Colin!$I10136,)</f>
        <v>0</v>
      </c>
      <c r="M10136" s="38">
        <f>IF(AND(Colin!$G10136=$B$1,Colin!$H10136&lt;=$C$3),Colin!$I10136,)</f>
        <v>0</v>
      </c>
      <c r="N10136" s="38">
        <f>IF(AND(Colin!$G10136=$B$2,Colin!$H10136=$C$3),Colin!$I10136,)</f>
        <v>0</v>
      </c>
      <c r="O10136" s="38">
        <f>IF(AND(Colin!$G10136=$B$2,Colin!$H10136&lt;=$C$3),Colin!$I10136,)</f>
        <v>0</v>
      </c>
      <c r="P10136" s="38">
        <f>IF(Colin!$G10136&lt;$B$2,Colin!$I10136,0)</f>
        <v>0</v>
      </c>
      <c r="Q10136" s="38">
        <f>IF(Colin!$G10136&lt;$B$1,Colin!$I10136,0)</f>
        <v>0</v>
      </c>
    </row>
    <row r="10137" spans="12:17" x14ac:dyDescent="0.25">
      <c r="L10137" s="38">
        <f>IF(AND(Colin!$G10137=$B$1,Colin!$H10137=$C$3),Colin!$I10137,)</f>
        <v>0</v>
      </c>
      <c r="M10137" s="38">
        <f>IF(AND(Colin!$G10137=$B$1,Colin!$H10137&lt;=$C$3),Colin!$I10137,)</f>
        <v>0</v>
      </c>
      <c r="N10137" s="38">
        <f>IF(AND(Colin!$G10137=$B$2,Colin!$H10137=$C$3),Colin!$I10137,)</f>
        <v>0</v>
      </c>
      <c r="O10137" s="38">
        <f>IF(AND(Colin!$G10137=$B$2,Colin!$H10137&lt;=$C$3),Colin!$I10137,)</f>
        <v>0</v>
      </c>
      <c r="P10137" s="38">
        <f>IF(Colin!$G10137&lt;$B$2,Colin!$I10137,0)</f>
        <v>0</v>
      </c>
      <c r="Q10137" s="38">
        <f>IF(Colin!$G10137&lt;$B$1,Colin!$I10137,0)</f>
        <v>0</v>
      </c>
    </row>
    <row r="10138" spans="12:17" x14ac:dyDescent="0.25">
      <c r="L10138" s="38">
        <f>IF(AND(Colin!$G10138=$B$1,Colin!$H10138=$C$3),Colin!$I10138,)</f>
        <v>0</v>
      </c>
      <c r="M10138" s="38">
        <f>IF(AND(Colin!$G10138=$B$1,Colin!$H10138&lt;=$C$3),Colin!$I10138,)</f>
        <v>0</v>
      </c>
      <c r="N10138" s="38">
        <f>IF(AND(Colin!$G10138=$B$2,Colin!$H10138=$C$3),Colin!$I10138,)</f>
        <v>0</v>
      </c>
      <c r="O10138" s="38">
        <f>IF(AND(Colin!$G10138=$B$2,Colin!$H10138&lt;=$C$3),Colin!$I10138,)</f>
        <v>0</v>
      </c>
      <c r="P10138" s="38">
        <f>IF(Colin!$G10138&lt;$B$2,Colin!$I10138,0)</f>
        <v>0</v>
      </c>
      <c r="Q10138" s="38">
        <f>IF(Colin!$G10138&lt;$B$1,Colin!$I10138,0)</f>
        <v>0</v>
      </c>
    </row>
    <row r="10139" spans="12:17" x14ac:dyDescent="0.25">
      <c r="L10139" s="38">
        <f>IF(AND(Colin!$G10139=$B$1,Colin!$H10139=$C$3),Colin!$I10139,)</f>
        <v>0</v>
      </c>
      <c r="M10139" s="38">
        <f>IF(AND(Colin!$G10139=$B$1,Colin!$H10139&lt;=$C$3),Colin!$I10139,)</f>
        <v>0</v>
      </c>
      <c r="N10139" s="38">
        <f>IF(AND(Colin!$G10139=$B$2,Colin!$H10139=$C$3),Colin!$I10139,)</f>
        <v>0</v>
      </c>
      <c r="O10139" s="38">
        <f>IF(AND(Colin!$G10139=$B$2,Colin!$H10139&lt;=$C$3),Colin!$I10139,)</f>
        <v>0</v>
      </c>
      <c r="P10139" s="38">
        <f>IF(Colin!$G10139&lt;$B$2,Colin!$I10139,0)</f>
        <v>0</v>
      </c>
      <c r="Q10139" s="38">
        <f>IF(Colin!$G10139&lt;$B$1,Colin!$I10139,0)</f>
        <v>0</v>
      </c>
    </row>
    <row r="10140" spans="12:17" x14ac:dyDescent="0.25">
      <c r="L10140" s="38">
        <f>IF(AND(Colin!$G10140=$B$1,Colin!$H10140=$C$3),Colin!$I10140,)</f>
        <v>0</v>
      </c>
      <c r="M10140" s="38">
        <f>IF(AND(Colin!$G10140=$B$1,Colin!$H10140&lt;=$C$3),Colin!$I10140,)</f>
        <v>0</v>
      </c>
      <c r="N10140" s="38">
        <f>IF(AND(Colin!$G10140=$B$2,Colin!$H10140=$C$3),Colin!$I10140,)</f>
        <v>0</v>
      </c>
      <c r="O10140" s="38">
        <f>IF(AND(Colin!$G10140=$B$2,Colin!$H10140&lt;=$C$3),Colin!$I10140,)</f>
        <v>0</v>
      </c>
      <c r="P10140" s="38">
        <f>IF(Colin!$G10140&lt;$B$2,Colin!$I10140,0)</f>
        <v>0</v>
      </c>
      <c r="Q10140" s="38">
        <f>IF(Colin!$G10140&lt;$B$1,Colin!$I10140,0)</f>
        <v>0</v>
      </c>
    </row>
    <row r="10141" spans="12:17" x14ac:dyDescent="0.25">
      <c r="L10141" s="38">
        <f>IF(AND(Colin!$G10141=$B$1,Colin!$H10141=$C$3),Colin!$I10141,)</f>
        <v>0</v>
      </c>
      <c r="M10141" s="38">
        <f>IF(AND(Colin!$G10141=$B$1,Colin!$H10141&lt;=$C$3),Colin!$I10141,)</f>
        <v>0</v>
      </c>
      <c r="N10141" s="38">
        <f>IF(AND(Colin!$G10141=$B$2,Colin!$H10141=$C$3),Colin!$I10141,)</f>
        <v>0</v>
      </c>
      <c r="O10141" s="38">
        <f>IF(AND(Colin!$G10141=$B$2,Colin!$H10141&lt;=$C$3),Colin!$I10141,)</f>
        <v>0</v>
      </c>
      <c r="P10141" s="38">
        <f>IF(Colin!$G10141&lt;$B$2,Colin!$I10141,0)</f>
        <v>0</v>
      </c>
      <c r="Q10141" s="38">
        <f>IF(Colin!$G10141&lt;$B$1,Colin!$I10141,0)</f>
        <v>0</v>
      </c>
    </row>
    <row r="10142" spans="12:17" x14ac:dyDescent="0.25">
      <c r="L10142" s="38">
        <f>IF(AND(Colin!$G10142=$B$1,Colin!$H10142=$C$3),Colin!$I10142,)</f>
        <v>0</v>
      </c>
      <c r="M10142" s="38">
        <f>IF(AND(Colin!$G10142=$B$1,Colin!$H10142&lt;=$C$3),Colin!$I10142,)</f>
        <v>0</v>
      </c>
      <c r="N10142" s="38">
        <f>IF(AND(Colin!$G10142=$B$2,Colin!$H10142=$C$3),Colin!$I10142,)</f>
        <v>0</v>
      </c>
      <c r="O10142" s="38">
        <f>IF(AND(Colin!$G10142=$B$2,Colin!$H10142&lt;=$C$3),Colin!$I10142,)</f>
        <v>0</v>
      </c>
      <c r="P10142" s="38">
        <f>IF(Colin!$G10142&lt;$B$2,Colin!$I10142,0)</f>
        <v>0</v>
      </c>
      <c r="Q10142" s="38">
        <f>IF(Colin!$G10142&lt;$B$1,Colin!$I10142,0)</f>
        <v>0</v>
      </c>
    </row>
    <row r="10143" spans="12:17" x14ac:dyDescent="0.25">
      <c r="L10143" s="38">
        <f>IF(AND(Colin!$G10143=$B$1,Colin!$H10143=$C$3),Colin!$I10143,)</f>
        <v>0</v>
      </c>
      <c r="M10143" s="38">
        <f>IF(AND(Colin!$G10143=$B$1,Colin!$H10143&lt;=$C$3),Colin!$I10143,)</f>
        <v>0</v>
      </c>
      <c r="N10143" s="38">
        <f>IF(AND(Colin!$G10143=$B$2,Colin!$H10143=$C$3),Colin!$I10143,)</f>
        <v>0</v>
      </c>
      <c r="O10143" s="38">
        <f>IF(AND(Colin!$G10143=$B$2,Colin!$H10143&lt;=$C$3),Colin!$I10143,)</f>
        <v>0</v>
      </c>
      <c r="P10143" s="38">
        <f>IF(Colin!$G10143&lt;$B$2,Colin!$I10143,0)</f>
        <v>0</v>
      </c>
      <c r="Q10143" s="38">
        <f>IF(Colin!$G10143&lt;$B$1,Colin!$I10143,0)</f>
        <v>0</v>
      </c>
    </row>
    <row r="10144" spans="12:17" x14ac:dyDescent="0.25">
      <c r="L10144" s="38">
        <f>IF(AND(Colin!$G10144=$B$1,Colin!$H10144=$C$3),Colin!$I10144,)</f>
        <v>0</v>
      </c>
      <c r="M10144" s="38">
        <f>IF(AND(Colin!$G10144=$B$1,Colin!$H10144&lt;=$C$3),Colin!$I10144,)</f>
        <v>0</v>
      </c>
      <c r="N10144" s="38">
        <f>IF(AND(Colin!$G10144=$B$2,Colin!$H10144=$C$3),Colin!$I10144,)</f>
        <v>0</v>
      </c>
      <c r="O10144" s="38">
        <f>IF(AND(Colin!$G10144=$B$2,Colin!$H10144&lt;=$C$3),Colin!$I10144,)</f>
        <v>0</v>
      </c>
      <c r="P10144" s="38">
        <f>IF(Colin!$G10144&lt;$B$2,Colin!$I10144,0)</f>
        <v>0</v>
      </c>
      <c r="Q10144" s="38">
        <f>IF(Colin!$G10144&lt;$B$1,Colin!$I10144,0)</f>
        <v>0</v>
      </c>
    </row>
    <row r="10145" spans="12:17" x14ac:dyDescent="0.25">
      <c r="L10145" s="38">
        <f>IF(AND(Colin!$G10145=$B$1,Colin!$H10145=$C$3),Colin!$I10145,)</f>
        <v>0</v>
      </c>
      <c r="M10145" s="38">
        <f>IF(AND(Colin!$G10145=$B$1,Colin!$H10145&lt;=$C$3),Colin!$I10145,)</f>
        <v>0</v>
      </c>
      <c r="N10145" s="38">
        <f>IF(AND(Colin!$G10145=$B$2,Colin!$H10145=$C$3),Colin!$I10145,)</f>
        <v>0</v>
      </c>
      <c r="O10145" s="38">
        <f>IF(AND(Colin!$G10145=$B$2,Colin!$H10145&lt;=$C$3),Colin!$I10145,)</f>
        <v>0</v>
      </c>
      <c r="P10145" s="38">
        <f>IF(Colin!$G10145&lt;$B$2,Colin!$I10145,0)</f>
        <v>0</v>
      </c>
      <c r="Q10145" s="38">
        <f>IF(Colin!$G10145&lt;$B$1,Colin!$I10145,0)</f>
        <v>0</v>
      </c>
    </row>
    <row r="10146" spans="12:17" x14ac:dyDescent="0.25">
      <c r="L10146" s="38">
        <f>IF(AND(Colin!$G10146=$B$1,Colin!$H10146=$C$3),Colin!$I10146,)</f>
        <v>0</v>
      </c>
      <c r="M10146" s="38">
        <f>IF(AND(Colin!$G10146=$B$1,Colin!$H10146&lt;=$C$3),Colin!$I10146,)</f>
        <v>0</v>
      </c>
      <c r="N10146" s="38">
        <f>IF(AND(Colin!$G10146=$B$2,Colin!$H10146=$C$3),Colin!$I10146,)</f>
        <v>0</v>
      </c>
      <c r="O10146" s="38">
        <f>IF(AND(Colin!$G10146=$B$2,Colin!$H10146&lt;=$C$3),Colin!$I10146,)</f>
        <v>0</v>
      </c>
      <c r="P10146" s="38">
        <f>IF(Colin!$G10146&lt;$B$2,Colin!$I10146,0)</f>
        <v>0</v>
      </c>
      <c r="Q10146" s="38">
        <f>IF(Colin!$G10146&lt;$B$1,Colin!$I10146,0)</f>
        <v>0</v>
      </c>
    </row>
    <row r="10147" spans="12:17" x14ac:dyDescent="0.25">
      <c r="L10147" s="38">
        <f>IF(AND(Colin!$G10147=$B$1,Colin!$H10147=$C$3),Colin!$I10147,)</f>
        <v>0</v>
      </c>
      <c r="M10147" s="38">
        <f>IF(AND(Colin!$G10147=$B$1,Colin!$H10147&lt;=$C$3),Colin!$I10147,)</f>
        <v>0</v>
      </c>
      <c r="N10147" s="38">
        <f>IF(AND(Colin!$G10147=$B$2,Colin!$H10147=$C$3),Colin!$I10147,)</f>
        <v>0</v>
      </c>
      <c r="O10147" s="38">
        <f>IF(AND(Colin!$G10147=$B$2,Colin!$H10147&lt;=$C$3),Colin!$I10147,)</f>
        <v>0</v>
      </c>
      <c r="P10147" s="38">
        <f>IF(Colin!$G10147&lt;$B$2,Colin!$I10147,0)</f>
        <v>0</v>
      </c>
      <c r="Q10147" s="38">
        <f>IF(Colin!$G10147&lt;$B$1,Colin!$I10147,0)</f>
        <v>0</v>
      </c>
    </row>
    <row r="10148" spans="12:17" x14ac:dyDescent="0.25">
      <c r="L10148" s="38">
        <f>IF(AND(Colin!$G10148=$B$1,Colin!$H10148=$C$3),Colin!$I10148,)</f>
        <v>0</v>
      </c>
      <c r="M10148" s="38">
        <f>IF(AND(Colin!$G10148=$B$1,Colin!$H10148&lt;=$C$3),Colin!$I10148,)</f>
        <v>0</v>
      </c>
      <c r="N10148" s="38">
        <f>IF(AND(Colin!$G10148=$B$2,Colin!$H10148=$C$3),Colin!$I10148,)</f>
        <v>0</v>
      </c>
      <c r="O10148" s="38">
        <f>IF(AND(Colin!$G10148=$B$2,Colin!$H10148&lt;=$C$3),Colin!$I10148,)</f>
        <v>0</v>
      </c>
      <c r="P10148" s="38">
        <f>IF(Colin!$G10148&lt;$B$2,Colin!$I10148,0)</f>
        <v>0</v>
      </c>
      <c r="Q10148" s="38">
        <f>IF(Colin!$G10148&lt;$B$1,Colin!$I10148,0)</f>
        <v>0</v>
      </c>
    </row>
    <row r="10149" spans="12:17" x14ac:dyDescent="0.25">
      <c r="L10149" s="38">
        <f>IF(AND(Colin!$G10149=$B$1,Colin!$H10149=$C$3),Colin!$I10149,)</f>
        <v>0</v>
      </c>
      <c r="M10149" s="38">
        <f>IF(AND(Colin!$G10149=$B$1,Colin!$H10149&lt;=$C$3),Colin!$I10149,)</f>
        <v>0</v>
      </c>
      <c r="N10149" s="38">
        <f>IF(AND(Colin!$G10149=$B$2,Colin!$H10149=$C$3),Colin!$I10149,)</f>
        <v>0</v>
      </c>
      <c r="O10149" s="38">
        <f>IF(AND(Colin!$G10149=$B$2,Colin!$H10149&lt;=$C$3),Colin!$I10149,)</f>
        <v>0</v>
      </c>
      <c r="P10149" s="38">
        <f>IF(Colin!$G10149&lt;$B$2,Colin!$I10149,0)</f>
        <v>0</v>
      </c>
      <c r="Q10149" s="38">
        <f>IF(Colin!$G10149&lt;$B$1,Colin!$I10149,0)</f>
        <v>0</v>
      </c>
    </row>
    <row r="10150" spans="12:17" x14ac:dyDescent="0.25">
      <c r="L10150" s="38">
        <f>IF(AND(Colin!$G10150=$B$1,Colin!$H10150=$C$3),Colin!$I10150,)</f>
        <v>0</v>
      </c>
      <c r="M10150" s="38">
        <f>IF(AND(Colin!$G10150=$B$1,Colin!$H10150&lt;=$C$3),Colin!$I10150,)</f>
        <v>0</v>
      </c>
      <c r="N10150" s="38">
        <f>IF(AND(Colin!$G10150=$B$2,Colin!$H10150=$C$3),Colin!$I10150,)</f>
        <v>0</v>
      </c>
      <c r="O10150" s="38">
        <f>IF(AND(Colin!$G10150=$B$2,Colin!$H10150&lt;=$C$3),Colin!$I10150,)</f>
        <v>0</v>
      </c>
      <c r="P10150" s="38">
        <f>IF(Colin!$G10150&lt;$B$2,Colin!$I10150,0)</f>
        <v>0</v>
      </c>
      <c r="Q10150" s="38">
        <f>IF(Colin!$G10150&lt;$B$1,Colin!$I10150,0)</f>
        <v>0</v>
      </c>
    </row>
    <row r="10151" spans="12:17" x14ac:dyDescent="0.25">
      <c r="L10151" s="38">
        <f>IF(AND(Colin!$G10151=$B$1,Colin!$H10151=$C$3),Colin!$I10151,)</f>
        <v>0</v>
      </c>
      <c r="M10151" s="38">
        <f>IF(AND(Colin!$G10151=$B$1,Colin!$H10151&lt;=$C$3),Colin!$I10151,)</f>
        <v>0</v>
      </c>
      <c r="N10151" s="38">
        <f>IF(AND(Colin!$G10151=$B$2,Colin!$H10151=$C$3),Colin!$I10151,)</f>
        <v>0</v>
      </c>
      <c r="O10151" s="38">
        <f>IF(AND(Colin!$G10151=$B$2,Colin!$H10151&lt;=$C$3),Colin!$I10151,)</f>
        <v>0</v>
      </c>
      <c r="P10151" s="38">
        <f>IF(Colin!$G10151&lt;$B$2,Colin!$I10151,0)</f>
        <v>0</v>
      </c>
      <c r="Q10151" s="38">
        <f>IF(Colin!$G10151&lt;$B$1,Colin!$I10151,0)</f>
        <v>0</v>
      </c>
    </row>
    <row r="10152" spans="12:17" x14ac:dyDescent="0.25">
      <c r="L10152" s="38">
        <f>IF(AND(Colin!$G10152=$B$1,Colin!$H10152=$C$3),Colin!$I10152,)</f>
        <v>0</v>
      </c>
      <c r="M10152" s="38">
        <f>IF(AND(Colin!$G10152=$B$1,Colin!$H10152&lt;=$C$3),Colin!$I10152,)</f>
        <v>0</v>
      </c>
      <c r="N10152" s="38">
        <f>IF(AND(Colin!$G10152=$B$2,Colin!$H10152=$C$3),Colin!$I10152,)</f>
        <v>0</v>
      </c>
      <c r="O10152" s="38">
        <f>IF(AND(Colin!$G10152=$B$2,Colin!$H10152&lt;=$C$3),Colin!$I10152,)</f>
        <v>0</v>
      </c>
      <c r="P10152" s="38">
        <f>IF(Colin!$G10152&lt;$B$2,Colin!$I10152,0)</f>
        <v>0</v>
      </c>
      <c r="Q10152" s="38">
        <f>IF(Colin!$G10152&lt;$B$1,Colin!$I10152,0)</f>
        <v>0</v>
      </c>
    </row>
    <row r="10153" spans="12:17" x14ac:dyDescent="0.25">
      <c r="L10153" s="38">
        <f>IF(AND(Colin!$G10153=$B$1,Colin!$H10153=$C$3),Colin!$I10153,)</f>
        <v>0</v>
      </c>
      <c r="M10153" s="38">
        <f>IF(AND(Colin!$G10153=$B$1,Colin!$H10153&lt;=$C$3),Colin!$I10153,)</f>
        <v>0</v>
      </c>
      <c r="N10153" s="38">
        <f>IF(AND(Colin!$G10153=$B$2,Colin!$H10153=$C$3),Colin!$I10153,)</f>
        <v>0</v>
      </c>
      <c r="O10153" s="38">
        <f>IF(AND(Colin!$G10153=$B$2,Colin!$H10153&lt;=$C$3),Colin!$I10153,)</f>
        <v>0</v>
      </c>
      <c r="P10153" s="38">
        <f>IF(Colin!$G10153&lt;$B$2,Colin!$I10153,0)</f>
        <v>0</v>
      </c>
      <c r="Q10153" s="38">
        <f>IF(Colin!$G10153&lt;$B$1,Colin!$I10153,0)</f>
        <v>0</v>
      </c>
    </row>
    <row r="10154" spans="12:17" x14ac:dyDescent="0.25">
      <c r="L10154" s="38">
        <f>IF(AND(Colin!$G10154=$B$1,Colin!$H10154=$C$3),Colin!$I10154,)</f>
        <v>0</v>
      </c>
      <c r="M10154" s="38">
        <f>IF(AND(Colin!$G10154=$B$1,Colin!$H10154&lt;=$C$3),Colin!$I10154,)</f>
        <v>0</v>
      </c>
      <c r="N10154" s="38">
        <f>IF(AND(Colin!$G10154=$B$2,Colin!$H10154=$C$3),Colin!$I10154,)</f>
        <v>0</v>
      </c>
      <c r="O10154" s="38">
        <f>IF(AND(Colin!$G10154=$B$2,Colin!$H10154&lt;=$C$3),Colin!$I10154,)</f>
        <v>0</v>
      </c>
      <c r="P10154" s="38">
        <f>IF(Colin!$G10154&lt;$B$2,Colin!$I10154,0)</f>
        <v>0</v>
      </c>
      <c r="Q10154" s="38">
        <f>IF(Colin!$G10154&lt;$B$1,Colin!$I10154,0)</f>
        <v>0</v>
      </c>
    </row>
    <row r="10155" spans="12:17" x14ac:dyDescent="0.25">
      <c r="L10155" s="38">
        <f>IF(AND(Colin!$G10155=$B$1,Colin!$H10155=$C$3),Colin!$I10155,)</f>
        <v>0</v>
      </c>
      <c r="M10155" s="38">
        <f>IF(AND(Colin!$G10155=$B$1,Colin!$H10155&lt;=$C$3),Colin!$I10155,)</f>
        <v>0</v>
      </c>
      <c r="N10155" s="38">
        <f>IF(AND(Colin!$G10155=$B$2,Colin!$H10155=$C$3),Colin!$I10155,)</f>
        <v>0</v>
      </c>
      <c r="O10155" s="38">
        <f>IF(AND(Colin!$G10155=$B$2,Colin!$H10155&lt;=$C$3),Colin!$I10155,)</f>
        <v>0</v>
      </c>
      <c r="P10155" s="38">
        <f>IF(Colin!$G10155&lt;$B$2,Colin!$I10155,0)</f>
        <v>0</v>
      </c>
      <c r="Q10155" s="38">
        <f>IF(Colin!$G10155&lt;$B$1,Colin!$I10155,0)</f>
        <v>0</v>
      </c>
    </row>
    <row r="10156" spans="12:17" x14ac:dyDescent="0.25">
      <c r="L10156" s="38">
        <f>IF(AND(Colin!$G10156=$B$1,Colin!$H10156=$C$3),Colin!$I10156,)</f>
        <v>0</v>
      </c>
      <c r="M10156" s="38">
        <f>IF(AND(Colin!$G10156=$B$1,Colin!$H10156&lt;=$C$3),Colin!$I10156,)</f>
        <v>0</v>
      </c>
      <c r="N10156" s="38">
        <f>IF(AND(Colin!$G10156=$B$2,Colin!$H10156=$C$3),Colin!$I10156,)</f>
        <v>0</v>
      </c>
      <c r="O10156" s="38">
        <f>IF(AND(Colin!$G10156=$B$2,Colin!$H10156&lt;=$C$3),Colin!$I10156,)</f>
        <v>0</v>
      </c>
      <c r="P10156" s="38">
        <f>IF(Colin!$G10156&lt;$B$2,Colin!$I10156,0)</f>
        <v>0</v>
      </c>
      <c r="Q10156" s="38">
        <f>IF(Colin!$G10156&lt;$B$1,Colin!$I10156,0)</f>
        <v>0</v>
      </c>
    </row>
    <row r="10157" spans="12:17" x14ac:dyDescent="0.25">
      <c r="L10157" s="38">
        <f>IF(AND(Colin!$G10157=$B$1,Colin!$H10157=$C$3),Colin!$I10157,)</f>
        <v>0</v>
      </c>
      <c r="M10157" s="38">
        <f>IF(AND(Colin!$G10157=$B$1,Colin!$H10157&lt;=$C$3),Colin!$I10157,)</f>
        <v>0</v>
      </c>
      <c r="N10157" s="38">
        <f>IF(AND(Colin!$G10157=$B$2,Colin!$H10157=$C$3),Colin!$I10157,)</f>
        <v>0</v>
      </c>
      <c r="O10157" s="38">
        <f>IF(AND(Colin!$G10157=$B$2,Colin!$H10157&lt;=$C$3),Colin!$I10157,)</f>
        <v>0</v>
      </c>
      <c r="P10157" s="38">
        <f>IF(Colin!$G10157&lt;$B$2,Colin!$I10157,0)</f>
        <v>0</v>
      </c>
      <c r="Q10157" s="38">
        <f>IF(Colin!$G10157&lt;$B$1,Colin!$I10157,0)</f>
        <v>0</v>
      </c>
    </row>
    <row r="10158" spans="12:17" x14ac:dyDescent="0.25">
      <c r="L10158" s="38">
        <f>IF(AND(Colin!$G10158=$B$1,Colin!$H10158=$C$3),Colin!$I10158,)</f>
        <v>0</v>
      </c>
      <c r="M10158" s="38">
        <f>IF(AND(Colin!$G10158=$B$1,Colin!$H10158&lt;=$C$3),Colin!$I10158,)</f>
        <v>0</v>
      </c>
      <c r="N10158" s="38">
        <f>IF(AND(Colin!$G10158=$B$2,Colin!$H10158=$C$3),Colin!$I10158,)</f>
        <v>0</v>
      </c>
      <c r="O10158" s="38">
        <f>IF(AND(Colin!$G10158=$B$2,Colin!$H10158&lt;=$C$3),Colin!$I10158,)</f>
        <v>0</v>
      </c>
      <c r="P10158" s="38">
        <f>IF(Colin!$G10158&lt;$B$2,Colin!$I10158,0)</f>
        <v>0</v>
      </c>
      <c r="Q10158" s="38">
        <f>IF(Colin!$G10158&lt;$B$1,Colin!$I10158,0)</f>
        <v>0</v>
      </c>
    </row>
    <row r="10159" spans="12:17" x14ac:dyDescent="0.25">
      <c r="L10159" s="38">
        <f>IF(AND(Colin!$G10159=$B$1,Colin!$H10159=$C$3),Colin!$I10159,)</f>
        <v>0</v>
      </c>
      <c r="M10159" s="38">
        <f>IF(AND(Colin!$G10159=$B$1,Colin!$H10159&lt;=$C$3),Colin!$I10159,)</f>
        <v>0</v>
      </c>
      <c r="N10159" s="38">
        <f>IF(AND(Colin!$G10159=$B$2,Colin!$H10159=$C$3),Colin!$I10159,)</f>
        <v>0</v>
      </c>
      <c r="O10159" s="38">
        <f>IF(AND(Colin!$G10159=$B$2,Colin!$H10159&lt;=$C$3),Colin!$I10159,)</f>
        <v>0</v>
      </c>
      <c r="P10159" s="38">
        <f>IF(Colin!$G10159&lt;$B$2,Colin!$I10159,0)</f>
        <v>0</v>
      </c>
      <c r="Q10159" s="38">
        <f>IF(Colin!$G10159&lt;$B$1,Colin!$I10159,0)</f>
        <v>0</v>
      </c>
    </row>
    <row r="10160" spans="12:17" x14ac:dyDescent="0.25">
      <c r="L10160" s="38">
        <f>IF(AND(Colin!$G10160=$B$1,Colin!$H10160=$C$3),Colin!$I10160,)</f>
        <v>0</v>
      </c>
      <c r="M10160" s="38">
        <f>IF(AND(Colin!$G10160=$B$1,Colin!$H10160&lt;=$C$3),Colin!$I10160,)</f>
        <v>0</v>
      </c>
      <c r="N10160" s="38">
        <f>IF(AND(Colin!$G10160=$B$2,Colin!$H10160=$C$3),Colin!$I10160,)</f>
        <v>0</v>
      </c>
      <c r="O10160" s="38">
        <f>IF(AND(Colin!$G10160=$B$2,Colin!$H10160&lt;=$C$3),Colin!$I10160,)</f>
        <v>0</v>
      </c>
      <c r="P10160" s="38">
        <f>IF(Colin!$G10160&lt;$B$2,Colin!$I10160,0)</f>
        <v>0</v>
      </c>
      <c r="Q10160" s="38">
        <f>IF(Colin!$G10160&lt;$B$1,Colin!$I10160,0)</f>
        <v>0</v>
      </c>
    </row>
    <row r="10161" spans="12:17" x14ac:dyDescent="0.25">
      <c r="L10161" s="38">
        <f>IF(AND(Colin!$G10161=$B$1,Colin!$H10161=$C$3),Colin!$I10161,)</f>
        <v>0</v>
      </c>
      <c r="M10161" s="38">
        <f>IF(AND(Colin!$G10161=$B$1,Colin!$H10161&lt;=$C$3),Colin!$I10161,)</f>
        <v>0</v>
      </c>
      <c r="N10161" s="38">
        <f>IF(AND(Colin!$G10161=$B$2,Colin!$H10161=$C$3),Colin!$I10161,)</f>
        <v>0</v>
      </c>
      <c r="O10161" s="38">
        <f>IF(AND(Colin!$G10161=$B$2,Colin!$H10161&lt;=$C$3),Colin!$I10161,)</f>
        <v>0</v>
      </c>
      <c r="P10161" s="38">
        <f>IF(Colin!$G10161&lt;$B$2,Colin!$I10161,0)</f>
        <v>0</v>
      </c>
      <c r="Q10161" s="38">
        <f>IF(Colin!$G10161&lt;$B$1,Colin!$I10161,0)</f>
        <v>0</v>
      </c>
    </row>
    <row r="10162" spans="12:17" x14ac:dyDescent="0.25">
      <c r="L10162" s="38">
        <f>IF(AND(Colin!$G10162=$B$1,Colin!$H10162=$C$3),Colin!$I10162,)</f>
        <v>0</v>
      </c>
      <c r="M10162" s="38">
        <f>IF(AND(Colin!$G10162=$B$1,Colin!$H10162&lt;=$C$3),Colin!$I10162,)</f>
        <v>0</v>
      </c>
      <c r="N10162" s="38">
        <f>IF(AND(Colin!$G10162=$B$2,Colin!$H10162=$C$3),Colin!$I10162,)</f>
        <v>0</v>
      </c>
      <c r="O10162" s="38">
        <f>IF(AND(Colin!$G10162=$B$2,Colin!$H10162&lt;=$C$3),Colin!$I10162,)</f>
        <v>0</v>
      </c>
      <c r="P10162" s="38">
        <f>IF(Colin!$G10162&lt;$B$2,Colin!$I10162,0)</f>
        <v>0</v>
      </c>
      <c r="Q10162" s="38">
        <f>IF(Colin!$G10162&lt;$B$1,Colin!$I10162,0)</f>
        <v>0</v>
      </c>
    </row>
    <row r="10163" spans="12:17" x14ac:dyDescent="0.25">
      <c r="L10163" s="38">
        <f>IF(AND(Colin!$G10163=$B$1,Colin!$H10163=$C$3),Colin!$I10163,)</f>
        <v>0</v>
      </c>
      <c r="M10163" s="38">
        <f>IF(AND(Colin!$G10163=$B$1,Colin!$H10163&lt;=$C$3),Colin!$I10163,)</f>
        <v>0</v>
      </c>
      <c r="N10163" s="38">
        <f>IF(AND(Colin!$G10163=$B$2,Colin!$H10163=$C$3),Colin!$I10163,)</f>
        <v>0</v>
      </c>
      <c r="O10163" s="38">
        <f>IF(AND(Colin!$G10163=$B$2,Colin!$H10163&lt;=$C$3),Colin!$I10163,)</f>
        <v>0</v>
      </c>
      <c r="P10163" s="38">
        <f>IF(Colin!$G10163&lt;$B$2,Colin!$I10163,0)</f>
        <v>0</v>
      </c>
      <c r="Q10163" s="38">
        <f>IF(Colin!$G10163&lt;$B$1,Colin!$I10163,0)</f>
        <v>0</v>
      </c>
    </row>
    <row r="10164" spans="12:17" x14ac:dyDescent="0.25">
      <c r="L10164" s="38">
        <f>IF(AND(Colin!$G10164=$B$1,Colin!$H10164=$C$3),Colin!$I10164,)</f>
        <v>0</v>
      </c>
      <c r="M10164" s="38">
        <f>IF(AND(Colin!$G10164=$B$1,Colin!$H10164&lt;=$C$3),Colin!$I10164,)</f>
        <v>0</v>
      </c>
      <c r="N10164" s="38">
        <f>IF(AND(Colin!$G10164=$B$2,Colin!$H10164=$C$3),Colin!$I10164,)</f>
        <v>0</v>
      </c>
      <c r="O10164" s="38">
        <f>IF(AND(Colin!$G10164=$B$2,Colin!$H10164&lt;=$C$3),Colin!$I10164,)</f>
        <v>0</v>
      </c>
      <c r="P10164" s="38">
        <f>IF(Colin!$G10164&lt;$B$2,Colin!$I10164,0)</f>
        <v>0</v>
      </c>
      <c r="Q10164" s="38">
        <f>IF(Colin!$G10164&lt;$B$1,Colin!$I10164,0)</f>
        <v>0</v>
      </c>
    </row>
    <row r="10165" spans="12:17" x14ac:dyDescent="0.25">
      <c r="L10165" s="38">
        <f>IF(AND(Colin!$G10165=$B$1,Colin!$H10165=$C$3),Colin!$I10165,)</f>
        <v>0</v>
      </c>
      <c r="M10165" s="38">
        <f>IF(AND(Colin!$G10165=$B$1,Colin!$H10165&lt;=$C$3),Colin!$I10165,)</f>
        <v>0</v>
      </c>
      <c r="N10165" s="38">
        <f>IF(AND(Colin!$G10165=$B$2,Colin!$H10165=$C$3),Colin!$I10165,)</f>
        <v>0</v>
      </c>
      <c r="O10165" s="38">
        <f>IF(AND(Colin!$G10165=$B$2,Colin!$H10165&lt;=$C$3),Colin!$I10165,)</f>
        <v>0</v>
      </c>
      <c r="P10165" s="38">
        <f>IF(Colin!$G10165&lt;$B$2,Colin!$I10165,0)</f>
        <v>0</v>
      </c>
      <c r="Q10165" s="38">
        <f>IF(Colin!$G10165&lt;$B$1,Colin!$I10165,0)</f>
        <v>0</v>
      </c>
    </row>
    <row r="10166" spans="12:17" x14ac:dyDescent="0.25">
      <c r="L10166" s="38">
        <f>IF(AND(Colin!$G10166=$B$1,Colin!$H10166=$C$3),Colin!$I10166,)</f>
        <v>0</v>
      </c>
      <c r="M10166" s="38">
        <f>IF(AND(Colin!$G10166=$B$1,Colin!$H10166&lt;=$C$3),Colin!$I10166,)</f>
        <v>0</v>
      </c>
      <c r="N10166" s="38">
        <f>IF(AND(Colin!$G10166=$B$2,Colin!$H10166=$C$3),Colin!$I10166,)</f>
        <v>0</v>
      </c>
      <c r="O10166" s="38">
        <f>IF(AND(Colin!$G10166=$B$2,Colin!$H10166&lt;=$C$3),Colin!$I10166,)</f>
        <v>0</v>
      </c>
      <c r="P10166" s="38">
        <f>IF(Colin!$G10166&lt;$B$2,Colin!$I10166,0)</f>
        <v>0</v>
      </c>
      <c r="Q10166" s="38">
        <f>IF(Colin!$G10166&lt;$B$1,Colin!$I10166,0)</f>
        <v>0</v>
      </c>
    </row>
    <row r="10167" spans="12:17" x14ac:dyDescent="0.25">
      <c r="L10167" s="38">
        <f>IF(AND(Colin!$G10167=$B$1,Colin!$H10167=$C$3),Colin!$I10167,)</f>
        <v>0</v>
      </c>
      <c r="M10167" s="38">
        <f>IF(AND(Colin!$G10167=$B$1,Colin!$H10167&lt;=$C$3),Colin!$I10167,)</f>
        <v>0</v>
      </c>
      <c r="N10167" s="38">
        <f>IF(AND(Colin!$G10167=$B$2,Colin!$H10167=$C$3),Colin!$I10167,)</f>
        <v>0</v>
      </c>
      <c r="O10167" s="38">
        <f>IF(AND(Colin!$G10167=$B$2,Colin!$H10167&lt;=$C$3),Colin!$I10167,)</f>
        <v>0</v>
      </c>
      <c r="P10167" s="38">
        <f>IF(Colin!$G10167&lt;$B$2,Colin!$I10167,0)</f>
        <v>0</v>
      </c>
      <c r="Q10167" s="38">
        <f>IF(Colin!$G10167&lt;$B$1,Colin!$I10167,0)</f>
        <v>0</v>
      </c>
    </row>
    <row r="10168" spans="12:17" x14ac:dyDescent="0.25">
      <c r="L10168" s="38">
        <f>IF(AND(Colin!$G10168=$B$1,Colin!$H10168=$C$3),Colin!$I10168,)</f>
        <v>0</v>
      </c>
      <c r="M10168" s="38">
        <f>IF(AND(Colin!$G10168=$B$1,Colin!$H10168&lt;=$C$3),Colin!$I10168,)</f>
        <v>0</v>
      </c>
      <c r="N10168" s="38">
        <f>IF(AND(Colin!$G10168=$B$2,Colin!$H10168=$C$3),Colin!$I10168,)</f>
        <v>0</v>
      </c>
      <c r="O10168" s="38">
        <f>IF(AND(Colin!$G10168=$B$2,Colin!$H10168&lt;=$C$3),Colin!$I10168,)</f>
        <v>0</v>
      </c>
      <c r="P10168" s="38">
        <f>IF(Colin!$G10168&lt;$B$2,Colin!$I10168,0)</f>
        <v>0</v>
      </c>
      <c r="Q10168" s="38">
        <f>IF(Colin!$G10168&lt;$B$1,Colin!$I10168,0)</f>
        <v>0</v>
      </c>
    </row>
    <row r="10169" spans="12:17" x14ac:dyDescent="0.25">
      <c r="L10169" s="38">
        <f>IF(AND(Colin!$G10169=$B$1,Colin!$H10169=$C$3),Colin!$I10169,)</f>
        <v>0</v>
      </c>
      <c r="M10169" s="38">
        <f>IF(AND(Colin!$G10169=$B$1,Colin!$H10169&lt;=$C$3),Colin!$I10169,)</f>
        <v>0</v>
      </c>
      <c r="N10169" s="38">
        <f>IF(AND(Colin!$G10169=$B$2,Colin!$H10169=$C$3),Colin!$I10169,)</f>
        <v>0</v>
      </c>
      <c r="O10169" s="38">
        <f>IF(AND(Colin!$G10169=$B$2,Colin!$H10169&lt;=$C$3),Colin!$I10169,)</f>
        <v>0</v>
      </c>
      <c r="P10169" s="38">
        <f>IF(Colin!$G10169&lt;$B$2,Colin!$I10169,0)</f>
        <v>0</v>
      </c>
      <c r="Q10169" s="38">
        <f>IF(Colin!$G10169&lt;$B$1,Colin!$I10169,0)</f>
        <v>0</v>
      </c>
    </row>
    <row r="10170" spans="12:17" x14ac:dyDescent="0.25">
      <c r="L10170" s="38">
        <f>IF(AND(Colin!$G10170=$B$1,Colin!$H10170=$C$3),Colin!$I10170,)</f>
        <v>0</v>
      </c>
      <c r="M10170" s="38">
        <f>IF(AND(Colin!$G10170=$B$1,Colin!$H10170&lt;=$C$3),Colin!$I10170,)</f>
        <v>0</v>
      </c>
      <c r="N10170" s="38">
        <f>IF(AND(Colin!$G10170=$B$2,Colin!$H10170=$C$3),Colin!$I10170,)</f>
        <v>0</v>
      </c>
      <c r="O10170" s="38">
        <f>IF(AND(Colin!$G10170=$B$2,Colin!$H10170&lt;=$C$3),Colin!$I10170,)</f>
        <v>0</v>
      </c>
      <c r="P10170" s="38">
        <f>IF(Colin!$G10170&lt;$B$2,Colin!$I10170,0)</f>
        <v>0</v>
      </c>
      <c r="Q10170" s="38">
        <f>IF(Colin!$G10170&lt;$B$1,Colin!$I10170,0)</f>
        <v>0</v>
      </c>
    </row>
    <row r="10171" spans="12:17" x14ac:dyDescent="0.25">
      <c r="L10171" s="38">
        <f>IF(AND(Colin!$G10171=$B$1,Colin!$H10171=$C$3),Colin!$I10171,)</f>
        <v>0</v>
      </c>
      <c r="M10171" s="38">
        <f>IF(AND(Colin!$G10171=$B$1,Colin!$H10171&lt;=$C$3),Colin!$I10171,)</f>
        <v>0</v>
      </c>
      <c r="N10171" s="38">
        <f>IF(AND(Colin!$G10171=$B$2,Colin!$H10171=$C$3),Colin!$I10171,)</f>
        <v>0</v>
      </c>
      <c r="O10171" s="38">
        <f>IF(AND(Colin!$G10171=$B$2,Colin!$H10171&lt;=$C$3),Colin!$I10171,)</f>
        <v>0</v>
      </c>
      <c r="P10171" s="38">
        <f>IF(Colin!$G10171&lt;$B$2,Colin!$I10171,0)</f>
        <v>0</v>
      </c>
      <c r="Q10171" s="38">
        <f>IF(Colin!$G10171&lt;$B$1,Colin!$I10171,0)</f>
        <v>0</v>
      </c>
    </row>
    <row r="10172" spans="12:17" x14ac:dyDescent="0.25">
      <c r="L10172" s="38">
        <f>IF(AND(Colin!$G10172=$B$1,Colin!$H10172=$C$3),Colin!$I10172,)</f>
        <v>0</v>
      </c>
      <c r="M10172" s="38">
        <f>IF(AND(Colin!$G10172=$B$1,Colin!$H10172&lt;=$C$3),Colin!$I10172,)</f>
        <v>0</v>
      </c>
      <c r="N10172" s="38">
        <f>IF(AND(Colin!$G10172=$B$2,Colin!$H10172=$C$3),Colin!$I10172,)</f>
        <v>0</v>
      </c>
      <c r="O10172" s="38">
        <f>IF(AND(Colin!$G10172=$B$2,Colin!$H10172&lt;=$C$3),Colin!$I10172,)</f>
        <v>0</v>
      </c>
      <c r="P10172" s="38">
        <f>IF(Colin!$G10172&lt;$B$2,Colin!$I10172,0)</f>
        <v>0</v>
      </c>
      <c r="Q10172" s="38">
        <f>IF(Colin!$G10172&lt;$B$1,Colin!$I10172,0)</f>
        <v>0</v>
      </c>
    </row>
    <row r="10173" spans="12:17" x14ac:dyDescent="0.25">
      <c r="L10173" s="38">
        <f>IF(AND(Colin!$G10173=$B$1,Colin!$H10173=$C$3),Colin!$I10173,)</f>
        <v>0</v>
      </c>
      <c r="M10173" s="38">
        <f>IF(AND(Colin!$G10173=$B$1,Colin!$H10173&lt;=$C$3),Colin!$I10173,)</f>
        <v>0</v>
      </c>
      <c r="N10173" s="38">
        <f>IF(AND(Colin!$G10173=$B$2,Colin!$H10173=$C$3),Colin!$I10173,)</f>
        <v>0</v>
      </c>
      <c r="O10173" s="38">
        <f>IF(AND(Colin!$G10173=$B$2,Colin!$H10173&lt;=$C$3),Colin!$I10173,)</f>
        <v>0</v>
      </c>
      <c r="P10173" s="38">
        <f>IF(Colin!$G10173&lt;$B$2,Colin!$I10173,0)</f>
        <v>0</v>
      </c>
      <c r="Q10173" s="38">
        <f>IF(Colin!$G10173&lt;$B$1,Colin!$I10173,0)</f>
        <v>0</v>
      </c>
    </row>
    <row r="10174" spans="12:17" x14ac:dyDescent="0.25">
      <c r="L10174" s="38">
        <f>IF(AND(Colin!$G10174=$B$1,Colin!$H10174=$C$3),Colin!$I10174,)</f>
        <v>0</v>
      </c>
      <c r="M10174" s="38">
        <f>IF(AND(Colin!$G10174=$B$1,Colin!$H10174&lt;=$C$3),Colin!$I10174,)</f>
        <v>0</v>
      </c>
      <c r="N10174" s="38">
        <f>IF(AND(Colin!$G10174=$B$2,Colin!$H10174=$C$3),Colin!$I10174,)</f>
        <v>0</v>
      </c>
      <c r="O10174" s="38">
        <f>IF(AND(Colin!$G10174=$B$2,Colin!$H10174&lt;=$C$3),Colin!$I10174,)</f>
        <v>0</v>
      </c>
      <c r="P10174" s="38">
        <f>IF(Colin!$G10174&lt;$B$2,Colin!$I10174,0)</f>
        <v>0</v>
      </c>
      <c r="Q10174" s="38">
        <f>IF(Colin!$G10174&lt;$B$1,Colin!$I10174,0)</f>
        <v>0</v>
      </c>
    </row>
    <row r="10175" spans="12:17" x14ac:dyDescent="0.25">
      <c r="L10175" s="38">
        <f>IF(AND(Colin!$G10175=$B$1,Colin!$H10175=$C$3),Colin!$I10175,)</f>
        <v>0</v>
      </c>
      <c r="M10175" s="38">
        <f>IF(AND(Colin!$G10175=$B$1,Colin!$H10175&lt;=$C$3),Colin!$I10175,)</f>
        <v>0</v>
      </c>
      <c r="N10175" s="38">
        <f>IF(AND(Colin!$G10175=$B$2,Colin!$H10175=$C$3),Colin!$I10175,)</f>
        <v>0</v>
      </c>
      <c r="O10175" s="38">
        <f>IF(AND(Colin!$G10175=$B$2,Colin!$H10175&lt;=$C$3),Colin!$I10175,)</f>
        <v>0</v>
      </c>
      <c r="P10175" s="38">
        <f>IF(Colin!$G10175&lt;$B$2,Colin!$I10175,0)</f>
        <v>0</v>
      </c>
      <c r="Q10175" s="38">
        <f>IF(Colin!$G10175&lt;$B$1,Colin!$I10175,0)</f>
        <v>0</v>
      </c>
    </row>
    <row r="10176" spans="12:17" x14ac:dyDescent="0.25">
      <c r="L10176" s="38">
        <f>IF(AND(Colin!$G10176=$B$1,Colin!$H10176=$C$3),Colin!$I10176,)</f>
        <v>0</v>
      </c>
      <c r="M10176" s="38">
        <f>IF(AND(Colin!$G10176=$B$1,Colin!$H10176&lt;=$C$3),Colin!$I10176,)</f>
        <v>0</v>
      </c>
      <c r="N10176" s="38">
        <f>IF(AND(Colin!$G10176=$B$2,Colin!$H10176=$C$3),Colin!$I10176,)</f>
        <v>0</v>
      </c>
      <c r="O10176" s="38">
        <f>IF(AND(Colin!$G10176=$B$2,Colin!$H10176&lt;=$C$3),Colin!$I10176,)</f>
        <v>0</v>
      </c>
      <c r="P10176" s="38">
        <f>IF(Colin!$G10176&lt;$B$2,Colin!$I10176,0)</f>
        <v>0</v>
      </c>
      <c r="Q10176" s="38">
        <f>IF(Colin!$G10176&lt;$B$1,Colin!$I10176,0)</f>
        <v>0</v>
      </c>
    </row>
    <row r="10177" spans="12:17" x14ac:dyDescent="0.25">
      <c r="L10177" s="38">
        <f>IF(AND(Colin!$G10177=$B$1,Colin!$H10177=$C$3),Colin!$I10177,)</f>
        <v>0</v>
      </c>
      <c r="M10177" s="38">
        <f>IF(AND(Colin!$G10177=$B$1,Colin!$H10177&lt;=$C$3),Colin!$I10177,)</f>
        <v>0</v>
      </c>
      <c r="N10177" s="38">
        <f>IF(AND(Colin!$G10177=$B$2,Colin!$H10177=$C$3),Colin!$I10177,)</f>
        <v>0</v>
      </c>
      <c r="O10177" s="38">
        <f>IF(AND(Colin!$G10177=$B$2,Colin!$H10177&lt;=$C$3),Colin!$I10177,)</f>
        <v>0</v>
      </c>
      <c r="P10177" s="38">
        <f>IF(Colin!$G10177&lt;$B$2,Colin!$I10177,0)</f>
        <v>0</v>
      </c>
      <c r="Q10177" s="38">
        <f>IF(Colin!$G10177&lt;$B$1,Colin!$I10177,0)</f>
        <v>0</v>
      </c>
    </row>
    <row r="10178" spans="12:17" x14ac:dyDescent="0.25">
      <c r="L10178" s="38">
        <f>IF(AND(Colin!$G10178=$B$1,Colin!$H10178=$C$3),Colin!$I10178,)</f>
        <v>0</v>
      </c>
      <c r="M10178" s="38">
        <f>IF(AND(Colin!$G10178=$B$1,Colin!$H10178&lt;=$C$3),Colin!$I10178,)</f>
        <v>0</v>
      </c>
      <c r="N10178" s="38">
        <f>IF(AND(Colin!$G10178=$B$2,Colin!$H10178=$C$3),Colin!$I10178,)</f>
        <v>0</v>
      </c>
      <c r="O10178" s="38">
        <f>IF(AND(Colin!$G10178=$B$2,Colin!$H10178&lt;=$C$3),Colin!$I10178,)</f>
        <v>0</v>
      </c>
      <c r="P10178" s="38">
        <f>IF(Colin!$G10178&lt;$B$2,Colin!$I10178,0)</f>
        <v>0</v>
      </c>
      <c r="Q10178" s="38">
        <f>IF(Colin!$G10178&lt;$B$1,Colin!$I10178,0)</f>
        <v>0</v>
      </c>
    </row>
    <row r="10179" spans="12:17" x14ac:dyDescent="0.25">
      <c r="L10179" s="38">
        <f>IF(AND(Colin!$G10179=$B$1,Colin!$H10179=$C$3),Colin!$I10179,)</f>
        <v>0</v>
      </c>
      <c r="M10179" s="38">
        <f>IF(AND(Colin!$G10179=$B$1,Colin!$H10179&lt;=$C$3),Colin!$I10179,)</f>
        <v>0</v>
      </c>
      <c r="N10179" s="38">
        <f>IF(AND(Colin!$G10179=$B$2,Colin!$H10179=$C$3),Colin!$I10179,)</f>
        <v>0</v>
      </c>
      <c r="O10179" s="38">
        <f>IF(AND(Colin!$G10179=$B$2,Colin!$H10179&lt;=$C$3),Colin!$I10179,)</f>
        <v>0</v>
      </c>
      <c r="P10179" s="38">
        <f>IF(Colin!$G10179&lt;$B$2,Colin!$I10179,0)</f>
        <v>0</v>
      </c>
      <c r="Q10179" s="38">
        <f>IF(Colin!$G10179&lt;$B$1,Colin!$I10179,0)</f>
        <v>0</v>
      </c>
    </row>
    <row r="10180" spans="12:17" x14ac:dyDescent="0.25">
      <c r="L10180" s="38">
        <f>IF(AND(Colin!$G10180=$B$1,Colin!$H10180=$C$3),Colin!$I10180,)</f>
        <v>0</v>
      </c>
      <c r="M10180" s="38">
        <f>IF(AND(Colin!$G10180=$B$1,Colin!$H10180&lt;=$C$3),Colin!$I10180,)</f>
        <v>0</v>
      </c>
      <c r="N10180" s="38">
        <f>IF(AND(Colin!$G10180=$B$2,Colin!$H10180=$C$3),Colin!$I10180,)</f>
        <v>0</v>
      </c>
      <c r="O10180" s="38">
        <f>IF(AND(Colin!$G10180=$B$2,Colin!$H10180&lt;=$C$3),Colin!$I10180,)</f>
        <v>0</v>
      </c>
      <c r="P10180" s="38">
        <f>IF(Colin!$G10180&lt;$B$2,Colin!$I10180,0)</f>
        <v>0</v>
      </c>
      <c r="Q10180" s="38">
        <f>IF(Colin!$G10180&lt;$B$1,Colin!$I10180,0)</f>
        <v>0</v>
      </c>
    </row>
    <row r="10181" spans="12:17" x14ac:dyDescent="0.25">
      <c r="L10181" s="38">
        <f>IF(AND(Colin!$G10181=$B$1,Colin!$H10181=$C$3),Colin!$I10181,)</f>
        <v>0</v>
      </c>
      <c r="M10181" s="38">
        <f>IF(AND(Colin!$G10181=$B$1,Colin!$H10181&lt;=$C$3),Colin!$I10181,)</f>
        <v>0</v>
      </c>
      <c r="N10181" s="38">
        <f>IF(AND(Colin!$G10181=$B$2,Colin!$H10181=$C$3),Colin!$I10181,)</f>
        <v>0</v>
      </c>
      <c r="O10181" s="38">
        <f>IF(AND(Colin!$G10181=$B$2,Colin!$H10181&lt;=$C$3),Colin!$I10181,)</f>
        <v>0</v>
      </c>
      <c r="P10181" s="38">
        <f>IF(Colin!$G10181&lt;$B$2,Colin!$I10181,0)</f>
        <v>0</v>
      </c>
      <c r="Q10181" s="38">
        <f>IF(Colin!$G10181&lt;$B$1,Colin!$I10181,0)</f>
        <v>0</v>
      </c>
    </row>
    <row r="10182" spans="12:17" x14ac:dyDescent="0.25">
      <c r="L10182" s="38">
        <f>IF(AND(Colin!$G10182=$B$1,Colin!$H10182=$C$3),Colin!$I10182,)</f>
        <v>0</v>
      </c>
      <c r="M10182" s="38">
        <f>IF(AND(Colin!$G10182=$B$1,Colin!$H10182&lt;=$C$3),Colin!$I10182,)</f>
        <v>0</v>
      </c>
      <c r="N10182" s="38">
        <f>IF(AND(Colin!$G10182=$B$2,Colin!$H10182=$C$3),Colin!$I10182,)</f>
        <v>0</v>
      </c>
      <c r="O10182" s="38">
        <f>IF(AND(Colin!$G10182=$B$2,Colin!$H10182&lt;=$C$3),Colin!$I10182,)</f>
        <v>0</v>
      </c>
      <c r="P10182" s="38">
        <f>IF(Colin!$G10182&lt;$B$2,Colin!$I10182,0)</f>
        <v>0</v>
      </c>
      <c r="Q10182" s="38">
        <f>IF(Colin!$G10182&lt;$B$1,Colin!$I10182,0)</f>
        <v>0</v>
      </c>
    </row>
    <row r="10183" spans="12:17" x14ac:dyDescent="0.25">
      <c r="L10183" s="38">
        <f>IF(AND(Colin!$G10183=$B$1,Colin!$H10183=$C$3),Colin!$I10183,)</f>
        <v>0</v>
      </c>
      <c r="M10183" s="38">
        <f>IF(AND(Colin!$G10183=$B$1,Colin!$H10183&lt;=$C$3),Colin!$I10183,)</f>
        <v>0</v>
      </c>
      <c r="N10183" s="38">
        <f>IF(AND(Colin!$G10183=$B$2,Colin!$H10183=$C$3),Colin!$I10183,)</f>
        <v>0</v>
      </c>
      <c r="O10183" s="38">
        <f>IF(AND(Colin!$G10183=$B$2,Colin!$H10183&lt;=$C$3),Colin!$I10183,)</f>
        <v>0</v>
      </c>
      <c r="P10183" s="38">
        <f>IF(Colin!$G10183&lt;$B$2,Colin!$I10183,0)</f>
        <v>0</v>
      </c>
      <c r="Q10183" s="38">
        <f>IF(Colin!$G10183&lt;$B$1,Colin!$I10183,0)</f>
        <v>0</v>
      </c>
    </row>
    <row r="10184" spans="12:17" x14ac:dyDescent="0.25">
      <c r="L10184" s="38">
        <f>IF(AND(Colin!$G10184=$B$1,Colin!$H10184=$C$3),Colin!$I10184,)</f>
        <v>0</v>
      </c>
      <c r="M10184" s="38">
        <f>IF(AND(Colin!$G10184=$B$1,Colin!$H10184&lt;=$C$3),Colin!$I10184,)</f>
        <v>0</v>
      </c>
      <c r="N10184" s="38">
        <f>IF(AND(Colin!$G10184=$B$2,Colin!$H10184=$C$3),Colin!$I10184,)</f>
        <v>0</v>
      </c>
      <c r="O10184" s="38">
        <f>IF(AND(Colin!$G10184=$B$2,Colin!$H10184&lt;=$C$3),Colin!$I10184,)</f>
        <v>0</v>
      </c>
      <c r="P10184" s="38">
        <f>IF(Colin!$G10184&lt;$B$2,Colin!$I10184,0)</f>
        <v>0</v>
      </c>
      <c r="Q10184" s="38">
        <f>IF(Colin!$G10184&lt;$B$1,Colin!$I10184,0)</f>
        <v>0</v>
      </c>
    </row>
    <row r="10185" spans="12:17" x14ac:dyDescent="0.25">
      <c r="L10185" s="38">
        <f>IF(AND(Colin!$G10185=$B$1,Colin!$H10185=$C$3),Colin!$I10185,)</f>
        <v>0</v>
      </c>
      <c r="M10185" s="38">
        <f>IF(AND(Colin!$G10185=$B$1,Colin!$H10185&lt;=$C$3),Colin!$I10185,)</f>
        <v>0</v>
      </c>
      <c r="N10185" s="38">
        <f>IF(AND(Colin!$G10185=$B$2,Colin!$H10185=$C$3),Colin!$I10185,)</f>
        <v>0</v>
      </c>
      <c r="O10185" s="38">
        <f>IF(AND(Colin!$G10185=$B$2,Colin!$H10185&lt;=$C$3),Colin!$I10185,)</f>
        <v>0</v>
      </c>
      <c r="P10185" s="38">
        <f>IF(Colin!$G10185&lt;$B$2,Colin!$I10185,0)</f>
        <v>0</v>
      </c>
      <c r="Q10185" s="38">
        <f>IF(Colin!$G10185&lt;$B$1,Colin!$I10185,0)</f>
        <v>0</v>
      </c>
    </row>
    <row r="10186" spans="12:17" x14ac:dyDescent="0.25">
      <c r="L10186" s="38">
        <f>IF(AND(Colin!$G10186=$B$1,Colin!$H10186=$C$3),Colin!$I10186,)</f>
        <v>0</v>
      </c>
      <c r="M10186" s="38">
        <f>IF(AND(Colin!$G10186=$B$1,Colin!$H10186&lt;=$C$3),Colin!$I10186,)</f>
        <v>0</v>
      </c>
      <c r="N10186" s="38">
        <f>IF(AND(Colin!$G10186=$B$2,Colin!$H10186=$C$3),Colin!$I10186,)</f>
        <v>0</v>
      </c>
      <c r="O10186" s="38">
        <f>IF(AND(Colin!$G10186=$B$2,Colin!$H10186&lt;=$C$3),Colin!$I10186,)</f>
        <v>0</v>
      </c>
      <c r="P10186" s="38">
        <f>IF(Colin!$G10186&lt;$B$2,Colin!$I10186,0)</f>
        <v>0</v>
      </c>
      <c r="Q10186" s="38">
        <f>IF(Colin!$G10186&lt;$B$1,Colin!$I10186,0)</f>
        <v>0</v>
      </c>
    </row>
    <row r="10187" spans="12:17" x14ac:dyDescent="0.25">
      <c r="L10187" s="38">
        <f>IF(AND(Colin!$G10187=$B$1,Colin!$H10187=$C$3),Colin!$I10187,)</f>
        <v>0</v>
      </c>
      <c r="M10187" s="38">
        <f>IF(AND(Colin!$G10187=$B$1,Colin!$H10187&lt;=$C$3),Colin!$I10187,)</f>
        <v>0</v>
      </c>
      <c r="N10187" s="38">
        <f>IF(AND(Colin!$G10187=$B$2,Colin!$H10187=$C$3),Colin!$I10187,)</f>
        <v>0</v>
      </c>
      <c r="O10187" s="38">
        <f>IF(AND(Colin!$G10187=$B$2,Colin!$H10187&lt;=$C$3),Colin!$I10187,)</f>
        <v>0</v>
      </c>
      <c r="P10187" s="38">
        <f>IF(Colin!$G10187&lt;$B$2,Colin!$I10187,0)</f>
        <v>0</v>
      </c>
      <c r="Q10187" s="38">
        <f>IF(Colin!$G10187&lt;$B$1,Colin!$I10187,0)</f>
        <v>0</v>
      </c>
    </row>
    <row r="10188" spans="12:17" x14ac:dyDescent="0.25">
      <c r="L10188" s="38">
        <f>IF(AND(Colin!$G10188=$B$1,Colin!$H10188=$C$3),Colin!$I10188,)</f>
        <v>0</v>
      </c>
      <c r="M10188" s="38">
        <f>IF(AND(Colin!$G10188=$B$1,Colin!$H10188&lt;=$C$3),Colin!$I10188,)</f>
        <v>0</v>
      </c>
      <c r="N10188" s="38">
        <f>IF(AND(Colin!$G10188=$B$2,Colin!$H10188=$C$3),Colin!$I10188,)</f>
        <v>0</v>
      </c>
      <c r="O10188" s="38">
        <f>IF(AND(Colin!$G10188=$B$2,Colin!$H10188&lt;=$C$3),Colin!$I10188,)</f>
        <v>0</v>
      </c>
      <c r="P10188" s="38">
        <f>IF(Colin!$G10188&lt;$B$2,Colin!$I10188,0)</f>
        <v>0</v>
      </c>
      <c r="Q10188" s="38">
        <f>IF(Colin!$G10188&lt;$B$1,Colin!$I10188,0)</f>
        <v>0</v>
      </c>
    </row>
    <row r="10189" spans="12:17" x14ac:dyDescent="0.25">
      <c r="L10189" s="38">
        <f>IF(AND(Colin!$G10189=$B$1,Colin!$H10189=$C$3),Colin!$I10189,)</f>
        <v>0</v>
      </c>
      <c r="M10189" s="38">
        <f>IF(AND(Colin!$G10189=$B$1,Colin!$H10189&lt;=$C$3),Colin!$I10189,)</f>
        <v>0</v>
      </c>
      <c r="N10189" s="38">
        <f>IF(AND(Colin!$G10189=$B$2,Colin!$H10189=$C$3),Colin!$I10189,)</f>
        <v>0</v>
      </c>
      <c r="O10189" s="38">
        <f>IF(AND(Colin!$G10189=$B$2,Colin!$H10189&lt;=$C$3),Colin!$I10189,)</f>
        <v>0</v>
      </c>
      <c r="P10189" s="38">
        <f>IF(Colin!$G10189&lt;$B$2,Colin!$I10189,0)</f>
        <v>0</v>
      </c>
      <c r="Q10189" s="38">
        <f>IF(Colin!$G10189&lt;$B$1,Colin!$I10189,0)</f>
        <v>0</v>
      </c>
    </row>
    <row r="10190" spans="12:17" x14ac:dyDescent="0.25">
      <c r="L10190" s="38">
        <f>IF(AND(Colin!$G10190=$B$1,Colin!$H10190=$C$3),Colin!$I10190,)</f>
        <v>0</v>
      </c>
      <c r="M10190" s="38">
        <f>IF(AND(Colin!$G10190=$B$1,Colin!$H10190&lt;=$C$3),Colin!$I10190,)</f>
        <v>0</v>
      </c>
      <c r="N10190" s="38">
        <f>IF(AND(Colin!$G10190=$B$2,Colin!$H10190=$C$3),Colin!$I10190,)</f>
        <v>0</v>
      </c>
      <c r="O10190" s="38">
        <f>IF(AND(Colin!$G10190=$B$2,Colin!$H10190&lt;=$C$3),Colin!$I10190,)</f>
        <v>0</v>
      </c>
      <c r="P10190" s="38">
        <f>IF(Colin!$G10190&lt;$B$2,Colin!$I10190,0)</f>
        <v>0</v>
      </c>
      <c r="Q10190" s="38">
        <f>IF(Colin!$G10190&lt;$B$1,Colin!$I10190,0)</f>
        <v>0</v>
      </c>
    </row>
    <row r="10191" spans="12:17" x14ac:dyDescent="0.25">
      <c r="L10191" s="38">
        <f>IF(AND(Colin!$G10191=$B$1,Colin!$H10191=$C$3),Colin!$I10191,)</f>
        <v>0</v>
      </c>
      <c r="M10191" s="38">
        <f>IF(AND(Colin!$G10191=$B$1,Colin!$H10191&lt;=$C$3),Colin!$I10191,)</f>
        <v>0</v>
      </c>
      <c r="N10191" s="38">
        <f>IF(AND(Colin!$G10191=$B$2,Colin!$H10191=$C$3),Colin!$I10191,)</f>
        <v>0</v>
      </c>
      <c r="O10191" s="38">
        <f>IF(AND(Colin!$G10191=$B$2,Colin!$H10191&lt;=$C$3),Colin!$I10191,)</f>
        <v>0</v>
      </c>
      <c r="P10191" s="38">
        <f>IF(Colin!$G10191&lt;$B$2,Colin!$I10191,0)</f>
        <v>0</v>
      </c>
      <c r="Q10191" s="38">
        <f>IF(Colin!$G10191&lt;$B$1,Colin!$I10191,0)</f>
        <v>0</v>
      </c>
    </row>
    <row r="10192" spans="12:17" x14ac:dyDescent="0.25">
      <c r="L10192" s="38">
        <f>IF(AND(Colin!$G10192=$B$1,Colin!$H10192=$C$3),Colin!$I10192,)</f>
        <v>0</v>
      </c>
      <c r="M10192" s="38">
        <f>IF(AND(Colin!$G10192=$B$1,Colin!$H10192&lt;=$C$3),Colin!$I10192,)</f>
        <v>0</v>
      </c>
      <c r="N10192" s="38">
        <f>IF(AND(Colin!$G10192=$B$2,Colin!$H10192=$C$3),Colin!$I10192,)</f>
        <v>0</v>
      </c>
      <c r="O10192" s="38">
        <f>IF(AND(Colin!$G10192=$B$2,Colin!$H10192&lt;=$C$3),Colin!$I10192,)</f>
        <v>0</v>
      </c>
      <c r="P10192" s="38">
        <f>IF(Colin!$G10192&lt;$B$2,Colin!$I10192,0)</f>
        <v>0</v>
      </c>
      <c r="Q10192" s="38">
        <f>IF(Colin!$G10192&lt;$B$1,Colin!$I10192,0)</f>
        <v>0</v>
      </c>
    </row>
    <row r="10193" spans="12:17" x14ac:dyDescent="0.25">
      <c r="L10193" s="38">
        <f>IF(AND(Colin!$G10193=$B$1,Colin!$H10193=$C$3),Colin!$I10193,)</f>
        <v>0</v>
      </c>
      <c r="M10193" s="38">
        <f>IF(AND(Colin!$G10193=$B$1,Colin!$H10193&lt;=$C$3),Colin!$I10193,)</f>
        <v>0</v>
      </c>
      <c r="N10193" s="38">
        <f>IF(AND(Colin!$G10193=$B$2,Colin!$H10193=$C$3),Colin!$I10193,)</f>
        <v>0</v>
      </c>
      <c r="O10193" s="38">
        <f>IF(AND(Colin!$G10193=$B$2,Colin!$H10193&lt;=$C$3),Colin!$I10193,)</f>
        <v>0</v>
      </c>
      <c r="P10193" s="38">
        <f>IF(Colin!$G10193&lt;$B$2,Colin!$I10193,0)</f>
        <v>0</v>
      </c>
      <c r="Q10193" s="38">
        <f>IF(Colin!$G10193&lt;$B$1,Colin!$I10193,0)</f>
        <v>0</v>
      </c>
    </row>
    <row r="10194" spans="12:17" x14ac:dyDescent="0.25">
      <c r="L10194" s="38">
        <f>IF(AND(Colin!$G10194=$B$1,Colin!$H10194=$C$3),Colin!$I10194,)</f>
        <v>0</v>
      </c>
      <c r="M10194" s="38">
        <f>IF(AND(Colin!$G10194=$B$1,Colin!$H10194&lt;=$C$3),Colin!$I10194,)</f>
        <v>0</v>
      </c>
      <c r="N10194" s="38">
        <f>IF(AND(Colin!$G10194=$B$2,Colin!$H10194=$C$3),Colin!$I10194,)</f>
        <v>0</v>
      </c>
      <c r="O10194" s="38">
        <f>IF(AND(Colin!$G10194=$B$2,Colin!$H10194&lt;=$C$3),Colin!$I10194,)</f>
        <v>0</v>
      </c>
      <c r="P10194" s="38">
        <f>IF(Colin!$G10194&lt;$B$2,Colin!$I10194,0)</f>
        <v>0</v>
      </c>
      <c r="Q10194" s="38">
        <f>IF(Colin!$G10194&lt;$B$1,Colin!$I10194,0)</f>
        <v>0</v>
      </c>
    </row>
    <row r="10195" spans="12:17" x14ac:dyDescent="0.25">
      <c r="L10195" s="38">
        <f>IF(AND(Colin!$G10195=$B$1,Colin!$H10195=$C$3),Colin!$I10195,)</f>
        <v>0</v>
      </c>
      <c r="M10195" s="38">
        <f>IF(AND(Colin!$G10195=$B$1,Colin!$H10195&lt;=$C$3),Colin!$I10195,)</f>
        <v>0</v>
      </c>
      <c r="N10195" s="38">
        <f>IF(AND(Colin!$G10195=$B$2,Colin!$H10195=$C$3),Colin!$I10195,)</f>
        <v>0</v>
      </c>
      <c r="O10195" s="38">
        <f>IF(AND(Colin!$G10195=$B$2,Colin!$H10195&lt;=$C$3),Colin!$I10195,)</f>
        <v>0</v>
      </c>
      <c r="P10195" s="38">
        <f>IF(Colin!$G10195&lt;$B$2,Colin!$I10195,0)</f>
        <v>0</v>
      </c>
      <c r="Q10195" s="38">
        <f>IF(Colin!$G10195&lt;$B$1,Colin!$I10195,0)</f>
        <v>0</v>
      </c>
    </row>
    <row r="10196" spans="12:17" x14ac:dyDescent="0.25">
      <c r="L10196" s="38">
        <f>IF(AND(Colin!$G10196=$B$1,Colin!$H10196=$C$3),Colin!$I10196,)</f>
        <v>0</v>
      </c>
      <c r="M10196" s="38">
        <f>IF(AND(Colin!$G10196=$B$1,Colin!$H10196&lt;=$C$3),Colin!$I10196,)</f>
        <v>0</v>
      </c>
      <c r="N10196" s="38">
        <f>IF(AND(Colin!$G10196=$B$2,Colin!$H10196=$C$3),Colin!$I10196,)</f>
        <v>0</v>
      </c>
      <c r="O10196" s="38">
        <f>IF(AND(Colin!$G10196=$B$2,Colin!$H10196&lt;=$C$3),Colin!$I10196,)</f>
        <v>0</v>
      </c>
      <c r="P10196" s="38">
        <f>IF(Colin!$G10196&lt;$B$2,Colin!$I10196,0)</f>
        <v>0</v>
      </c>
      <c r="Q10196" s="38">
        <f>IF(Colin!$G10196&lt;$B$1,Colin!$I10196,0)</f>
        <v>0</v>
      </c>
    </row>
    <row r="10197" spans="12:17" x14ac:dyDescent="0.25">
      <c r="L10197" s="38">
        <f>IF(AND(Colin!$G10197=$B$1,Colin!$H10197=$C$3),Colin!$I10197,)</f>
        <v>0</v>
      </c>
      <c r="M10197" s="38">
        <f>IF(AND(Colin!$G10197=$B$1,Colin!$H10197&lt;=$C$3),Colin!$I10197,)</f>
        <v>0</v>
      </c>
      <c r="N10197" s="38">
        <f>IF(AND(Colin!$G10197=$B$2,Colin!$H10197=$C$3),Colin!$I10197,)</f>
        <v>0</v>
      </c>
      <c r="O10197" s="38">
        <f>IF(AND(Colin!$G10197=$B$2,Colin!$H10197&lt;=$C$3),Colin!$I10197,)</f>
        <v>0</v>
      </c>
      <c r="P10197" s="38">
        <f>IF(Colin!$G10197&lt;$B$2,Colin!$I10197,0)</f>
        <v>0</v>
      </c>
      <c r="Q10197" s="38">
        <f>IF(Colin!$G10197&lt;$B$1,Colin!$I10197,0)</f>
        <v>0</v>
      </c>
    </row>
    <row r="10198" spans="12:17" x14ac:dyDescent="0.25">
      <c r="L10198" s="38">
        <f>IF(AND(Colin!$G10198=$B$1,Colin!$H10198=$C$3),Colin!$I10198,)</f>
        <v>0</v>
      </c>
      <c r="M10198" s="38">
        <f>IF(AND(Colin!$G10198=$B$1,Colin!$H10198&lt;=$C$3),Colin!$I10198,)</f>
        <v>0</v>
      </c>
      <c r="N10198" s="38">
        <f>IF(AND(Colin!$G10198=$B$2,Colin!$H10198=$C$3),Colin!$I10198,)</f>
        <v>0</v>
      </c>
      <c r="O10198" s="38">
        <f>IF(AND(Colin!$G10198=$B$2,Colin!$H10198&lt;=$C$3),Colin!$I10198,)</f>
        <v>0</v>
      </c>
      <c r="P10198" s="38">
        <f>IF(Colin!$G10198&lt;$B$2,Colin!$I10198,0)</f>
        <v>0</v>
      </c>
      <c r="Q10198" s="38">
        <f>IF(Colin!$G10198&lt;$B$1,Colin!$I10198,0)</f>
        <v>0</v>
      </c>
    </row>
    <row r="10199" spans="12:17" x14ac:dyDescent="0.25">
      <c r="L10199" s="38">
        <f>IF(AND(Colin!$G10199=$B$1,Colin!$H10199=$C$3),Colin!$I10199,)</f>
        <v>0</v>
      </c>
      <c r="M10199" s="38">
        <f>IF(AND(Colin!$G10199=$B$1,Colin!$H10199&lt;=$C$3),Colin!$I10199,)</f>
        <v>0</v>
      </c>
      <c r="N10199" s="38">
        <f>IF(AND(Colin!$G10199=$B$2,Colin!$H10199=$C$3),Colin!$I10199,)</f>
        <v>0</v>
      </c>
      <c r="O10199" s="38">
        <f>IF(AND(Colin!$G10199=$B$2,Colin!$H10199&lt;=$C$3),Colin!$I10199,)</f>
        <v>0</v>
      </c>
      <c r="P10199" s="38">
        <f>IF(Colin!$G10199&lt;$B$2,Colin!$I10199,0)</f>
        <v>0</v>
      </c>
      <c r="Q10199" s="38">
        <f>IF(Colin!$G10199&lt;$B$1,Colin!$I10199,0)</f>
        <v>0</v>
      </c>
    </row>
    <row r="10200" spans="12:17" x14ac:dyDescent="0.25">
      <c r="L10200" s="38">
        <f>IF(AND(Colin!$G10200=$B$1,Colin!$H10200=$C$3),Colin!$I10200,)</f>
        <v>0</v>
      </c>
      <c r="M10200" s="38">
        <f>IF(AND(Colin!$G10200=$B$1,Colin!$H10200&lt;=$C$3),Colin!$I10200,)</f>
        <v>0</v>
      </c>
      <c r="N10200" s="38">
        <f>IF(AND(Colin!$G10200=$B$2,Colin!$H10200=$C$3),Colin!$I10200,)</f>
        <v>0</v>
      </c>
      <c r="O10200" s="38">
        <f>IF(AND(Colin!$G10200=$B$2,Colin!$H10200&lt;=$C$3),Colin!$I10200,)</f>
        <v>0</v>
      </c>
      <c r="P10200" s="38">
        <f>IF(Colin!$G10200&lt;$B$2,Colin!$I10200,0)</f>
        <v>0</v>
      </c>
      <c r="Q10200" s="38">
        <f>IF(Colin!$G10200&lt;$B$1,Colin!$I10200,0)</f>
        <v>0</v>
      </c>
    </row>
    <row r="10201" spans="12:17" x14ac:dyDescent="0.25">
      <c r="L10201" s="38">
        <f>IF(AND(Colin!$G10201=$B$1,Colin!$H10201=$C$3),Colin!$I10201,)</f>
        <v>0</v>
      </c>
      <c r="M10201" s="38">
        <f>IF(AND(Colin!$G10201=$B$1,Colin!$H10201&lt;=$C$3),Colin!$I10201,)</f>
        <v>0</v>
      </c>
      <c r="N10201" s="38">
        <f>IF(AND(Colin!$G10201=$B$2,Colin!$H10201=$C$3),Colin!$I10201,)</f>
        <v>0</v>
      </c>
      <c r="O10201" s="38">
        <f>IF(AND(Colin!$G10201=$B$2,Colin!$H10201&lt;=$C$3),Colin!$I10201,)</f>
        <v>0</v>
      </c>
      <c r="P10201" s="38">
        <f>IF(Colin!$G10201&lt;$B$2,Colin!$I10201,0)</f>
        <v>0</v>
      </c>
      <c r="Q10201" s="38">
        <f>IF(Colin!$G10201&lt;$B$1,Colin!$I10201,0)</f>
        <v>0</v>
      </c>
    </row>
    <row r="10202" spans="12:17" x14ac:dyDescent="0.25">
      <c r="L10202" s="38">
        <f>IF(AND(Colin!$G10202=$B$1,Colin!$H10202=$C$3),Colin!$I10202,)</f>
        <v>0</v>
      </c>
      <c r="M10202" s="38">
        <f>IF(AND(Colin!$G10202=$B$1,Colin!$H10202&lt;=$C$3),Colin!$I10202,)</f>
        <v>0</v>
      </c>
      <c r="N10202" s="38">
        <f>IF(AND(Colin!$G10202=$B$2,Colin!$H10202=$C$3),Colin!$I10202,)</f>
        <v>0</v>
      </c>
      <c r="O10202" s="38">
        <f>IF(AND(Colin!$G10202=$B$2,Colin!$H10202&lt;=$C$3),Colin!$I10202,)</f>
        <v>0</v>
      </c>
      <c r="P10202" s="38">
        <f>IF(Colin!$G10202&lt;$B$2,Colin!$I10202,0)</f>
        <v>0</v>
      </c>
      <c r="Q10202" s="38">
        <f>IF(Colin!$G10202&lt;$B$1,Colin!$I10202,0)</f>
        <v>0</v>
      </c>
    </row>
    <row r="10203" spans="12:17" x14ac:dyDescent="0.25">
      <c r="L10203" s="38">
        <f>IF(AND(Colin!$G10203=$B$1,Colin!$H10203=$C$3),Colin!$I10203,)</f>
        <v>0</v>
      </c>
      <c r="M10203" s="38">
        <f>IF(AND(Colin!$G10203=$B$1,Colin!$H10203&lt;=$C$3),Colin!$I10203,)</f>
        <v>0</v>
      </c>
      <c r="N10203" s="38">
        <f>IF(AND(Colin!$G10203=$B$2,Colin!$H10203=$C$3),Colin!$I10203,)</f>
        <v>0</v>
      </c>
      <c r="O10203" s="38">
        <f>IF(AND(Colin!$G10203=$B$2,Colin!$H10203&lt;=$C$3),Colin!$I10203,)</f>
        <v>0</v>
      </c>
      <c r="P10203" s="38">
        <f>IF(Colin!$G10203&lt;$B$2,Colin!$I10203,0)</f>
        <v>0</v>
      </c>
      <c r="Q10203" s="38">
        <f>IF(Colin!$G10203&lt;$B$1,Colin!$I10203,0)</f>
        <v>0</v>
      </c>
    </row>
    <row r="10204" spans="12:17" x14ac:dyDescent="0.25">
      <c r="L10204" s="38">
        <f>IF(AND(Colin!$G10204=$B$1,Colin!$H10204=$C$3),Colin!$I10204,)</f>
        <v>0</v>
      </c>
      <c r="M10204" s="38">
        <f>IF(AND(Colin!$G10204=$B$1,Colin!$H10204&lt;=$C$3),Colin!$I10204,)</f>
        <v>0</v>
      </c>
      <c r="N10204" s="38">
        <f>IF(AND(Colin!$G10204=$B$2,Colin!$H10204=$C$3),Colin!$I10204,)</f>
        <v>0</v>
      </c>
      <c r="O10204" s="38">
        <f>IF(AND(Colin!$G10204=$B$2,Colin!$H10204&lt;=$C$3),Colin!$I10204,)</f>
        <v>0</v>
      </c>
      <c r="P10204" s="38">
        <f>IF(Colin!$G10204&lt;$B$2,Colin!$I10204,0)</f>
        <v>0</v>
      </c>
      <c r="Q10204" s="38">
        <f>IF(Colin!$G10204&lt;$B$1,Colin!$I10204,0)</f>
        <v>0</v>
      </c>
    </row>
    <row r="10205" spans="12:17" x14ac:dyDescent="0.25">
      <c r="L10205" s="38">
        <f>IF(AND(Colin!$G10205=$B$1,Colin!$H10205=$C$3),Colin!$I10205,)</f>
        <v>0</v>
      </c>
      <c r="M10205" s="38">
        <f>IF(AND(Colin!$G10205=$B$1,Colin!$H10205&lt;=$C$3),Colin!$I10205,)</f>
        <v>0</v>
      </c>
      <c r="N10205" s="38">
        <f>IF(AND(Colin!$G10205=$B$2,Colin!$H10205=$C$3),Colin!$I10205,)</f>
        <v>0</v>
      </c>
      <c r="O10205" s="38">
        <f>IF(AND(Colin!$G10205=$B$2,Colin!$H10205&lt;=$C$3),Colin!$I10205,)</f>
        <v>0</v>
      </c>
      <c r="P10205" s="38">
        <f>IF(Colin!$G10205&lt;$B$2,Colin!$I10205,0)</f>
        <v>0</v>
      </c>
      <c r="Q10205" s="38">
        <f>IF(Colin!$G10205&lt;$B$1,Colin!$I10205,0)</f>
        <v>0</v>
      </c>
    </row>
    <row r="10206" spans="12:17" x14ac:dyDescent="0.25">
      <c r="L10206" s="38">
        <f>IF(AND(Colin!$G10206=$B$1,Colin!$H10206=$C$3),Colin!$I10206,)</f>
        <v>0</v>
      </c>
      <c r="M10206" s="38">
        <f>IF(AND(Colin!$G10206=$B$1,Colin!$H10206&lt;=$C$3),Colin!$I10206,)</f>
        <v>0</v>
      </c>
      <c r="N10206" s="38">
        <f>IF(AND(Colin!$G10206=$B$2,Colin!$H10206=$C$3),Colin!$I10206,)</f>
        <v>0</v>
      </c>
      <c r="O10206" s="38">
        <f>IF(AND(Colin!$G10206=$B$2,Colin!$H10206&lt;=$C$3),Colin!$I10206,)</f>
        <v>0</v>
      </c>
      <c r="P10206" s="38">
        <f>IF(Colin!$G10206&lt;$B$2,Colin!$I10206,0)</f>
        <v>0</v>
      </c>
      <c r="Q10206" s="38">
        <f>IF(Colin!$G10206&lt;$B$1,Colin!$I10206,0)</f>
        <v>0</v>
      </c>
    </row>
    <row r="10207" spans="12:17" x14ac:dyDescent="0.25">
      <c r="L10207" s="38">
        <f>IF(AND(Colin!$G10207=$B$1,Colin!$H10207=$C$3),Colin!$I10207,)</f>
        <v>0</v>
      </c>
      <c r="M10207" s="38">
        <f>IF(AND(Colin!$G10207=$B$1,Colin!$H10207&lt;=$C$3),Colin!$I10207,)</f>
        <v>0</v>
      </c>
      <c r="N10207" s="38">
        <f>IF(AND(Colin!$G10207=$B$2,Colin!$H10207=$C$3),Colin!$I10207,)</f>
        <v>0</v>
      </c>
      <c r="O10207" s="38">
        <f>IF(AND(Colin!$G10207=$B$2,Colin!$H10207&lt;=$C$3),Colin!$I10207,)</f>
        <v>0</v>
      </c>
      <c r="P10207" s="38">
        <f>IF(Colin!$G10207&lt;$B$2,Colin!$I10207,0)</f>
        <v>0</v>
      </c>
      <c r="Q10207" s="38">
        <f>IF(Colin!$G10207&lt;$B$1,Colin!$I10207,0)</f>
        <v>0</v>
      </c>
    </row>
    <row r="10208" spans="12:17" x14ac:dyDescent="0.25">
      <c r="L10208" s="38">
        <f>IF(AND(Colin!$G10208=$B$1,Colin!$H10208=$C$3),Colin!$I10208,)</f>
        <v>0</v>
      </c>
      <c r="M10208" s="38">
        <f>IF(AND(Colin!$G10208=$B$1,Colin!$H10208&lt;=$C$3),Colin!$I10208,)</f>
        <v>0</v>
      </c>
      <c r="N10208" s="38">
        <f>IF(AND(Colin!$G10208=$B$2,Colin!$H10208=$C$3),Colin!$I10208,)</f>
        <v>0</v>
      </c>
      <c r="O10208" s="38">
        <f>IF(AND(Colin!$G10208=$B$2,Colin!$H10208&lt;=$C$3),Colin!$I10208,)</f>
        <v>0</v>
      </c>
      <c r="P10208" s="38">
        <f>IF(Colin!$G10208&lt;$B$2,Colin!$I10208,0)</f>
        <v>0</v>
      </c>
      <c r="Q10208" s="38">
        <f>IF(Colin!$G10208&lt;$B$1,Colin!$I10208,0)</f>
        <v>0</v>
      </c>
    </row>
    <row r="10209" spans="12:17" x14ac:dyDescent="0.25">
      <c r="L10209" s="38">
        <f>IF(AND(Colin!$G10209=$B$1,Colin!$H10209=$C$3),Colin!$I10209,)</f>
        <v>0</v>
      </c>
      <c r="M10209" s="38">
        <f>IF(AND(Colin!$G10209=$B$1,Colin!$H10209&lt;=$C$3),Colin!$I10209,)</f>
        <v>0</v>
      </c>
      <c r="N10209" s="38">
        <f>IF(AND(Colin!$G10209=$B$2,Colin!$H10209=$C$3),Colin!$I10209,)</f>
        <v>0</v>
      </c>
      <c r="O10209" s="38">
        <f>IF(AND(Colin!$G10209=$B$2,Colin!$H10209&lt;=$C$3),Colin!$I10209,)</f>
        <v>0</v>
      </c>
      <c r="P10209" s="38">
        <f>IF(Colin!$G10209&lt;$B$2,Colin!$I10209,0)</f>
        <v>0</v>
      </c>
      <c r="Q10209" s="38">
        <f>IF(Colin!$G10209&lt;$B$1,Colin!$I10209,0)</f>
        <v>0</v>
      </c>
    </row>
    <row r="10210" spans="12:17" x14ac:dyDescent="0.25">
      <c r="L10210" s="38">
        <f>IF(AND(Colin!$G10210=$B$1,Colin!$H10210=$C$3),Colin!$I10210,)</f>
        <v>0</v>
      </c>
      <c r="M10210" s="38">
        <f>IF(AND(Colin!$G10210=$B$1,Colin!$H10210&lt;=$C$3),Colin!$I10210,)</f>
        <v>0</v>
      </c>
      <c r="N10210" s="38">
        <f>IF(AND(Colin!$G10210=$B$2,Colin!$H10210=$C$3),Colin!$I10210,)</f>
        <v>0</v>
      </c>
      <c r="O10210" s="38">
        <f>IF(AND(Colin!$G10210=$B$2,Colin!$H10210&lt;=$C$3),Colin!$I10210,)</f>
        <v>0</v>
      </c>
      <c r="P10210" s="38">
        <f>IF(Colin!$G10210&lt;$B$2,Colin!$I10210,0)</f>
        <v>0</v>
      </c>
      <c r="Q10210" s="38">
        <f>IF(Colin!$G10210&lt;$B$1,Colin!$I10210,0)</f>
        <v>0</v>
      </c>
    </row>
    <row r="10211" spans="12:17" x14ac:dyDescent="0.25">
      <c r="L10211" s="38">
        <f>IF(AND(Colin!$G10211=$B$1,Colin!$H10211=$C$3),Colin!$I10211,)</f>
        <v>0</v>
      </c>
      <c r="M10211" s="38">
        <f>IF(AND(Colin!$G10211=$B$1,Colin!$H10211&lt;=$C$3),Colin!$I10211,)</f>
        <v>0</v>
      </c>
      <c r="N10211" s="38">
        <f>IF(AND(Colin!$G10211=$B$2,Colin!$H10211=$C$3),Colin!$I10211,)</f>
        <v>0</v>
      </c>
      <c r="O10211" s="38">
        <f>IF(AND(Colin!$G10211=$B$2,Colin!$H10211&lt;=$C$3),Colin!$I10211,)</f>
        <v>0</v>
      </c>
      <c r="P10211" s="38">
        <f>IF(Colin!$G10211&lt;$B$2,Colin!$I10211,0)</f>
        <v>0</v>
      </c>
      <c r="Q10211" s="38">
        <f>IF(Colin!$G10211&lt;$B$1,Colin!$I10211,0)</f>
        <v>0</v>
      </c>
    </row>
    <row r="10212" spans="12:17" x14ac:dyDescent="0.25">
      <c r="L10212" s="38">
        <f>IF(AND(Colin!$G10212=$B$1,Colin!$H10212=$C$3),Colin!$I10212,)</f>
        <v>0</v>
      </c>
      <c r="M10212" s="38">
        <f>IF(AND(Colin!$G10212=$B$1,Colin!$H10212&lt;=$C$3),Colin!$I10212,)</f>
        <v>0</v>
      </c>
      <c r="N10212" s="38">
        <f>IF(AND(Colin!$G10212=$B$2,Colin!$H10212=$C$3),Colin!$I10212,)</f>
        <v>0</v>
      </c>
      <c r="O10212" s="38">
        <f>IF(AND(Colin!$G10212=$B$2,Colin!$H10212&lt;=$C$3),Colin!$I10212,)</f>
        <v>0</v>
      </c>
      <c r="P10212" s="38">
        <f>IF(Colin!$G10212&lt;$B$2,Colin!$I10212,0)</f>
        <v>0</v>
      </c>
      <c r="Q10212" s="38">
        <f>IF(Colin!$G10212&lt;$B$1,Colin!$I10212,0)</f>
        <v>0</v>
      </c>
    </row>
    <row r="10213" spans="12:17" x14ac:dyDescent="0.25">
      <c r="L10213" s="38">
        <f>IF(AND(Colin!$G10213=$B$1,Colin!$H10213=$C$3),Colin!$I10213,)</f>
        <v>0</v>
      </c>
      <c r="M10213" s="38">
        <f>IF(AND(Colin!$G10213=$B$1,Colin!$H10213&lt;=$C$3),Colin!$I10213,)</f>
        <v>0</v>
      </c>
      <c r="N10213" s="38">
        <f>IF(AND(Colin!$G10213=$B$2,Colin!$H10213=$C$3),Colin!$I10213,)</f>
        <v>0</v>
      </c>
      <c r="O10213" s="38">
        <f>IF(AND(Colin!$G10213=$B$2,Colin!$H10213&lt;=$C$3),Colin!$I10213,)</f>
        <v>0</v>
      </c>
      <c r="P10213" s="38">
        <f>IF(Colin!$G10213&lt;$B$2,Colin!$I10213,0)</f>
        <v>0</v>
      </c>
      <c r="Q10213" s="38">
        <f>IF(Colin!$G10213&lt;$B$1,Colin!$I10213,0)</f>
        <v>0</v>
      </c>
    </row>
    <row r="10214" spans="12:17" x14ac:dyDescent="0.25">
      <c r="L10214" s="38">
        <f>IF(AND(Colin!$G10214=$B$1,Colin!$H10214=$C$3),Colin!$I10214,)</f>
        <v>0</v>
      </c>
      <c r="M10214" s="38">
        <f>IF(AND(Colin!$G10214=$B$1,Colin!$H10214&lt;=$C$3),Colin!$I10214,)</f>
        <v>0</v>
      </c>
      <c r="N10214" s="38">
        <f>IF(AND(Colin!$G10214=$B$2,Colin!$H10214=$C$3),Colin!$I10214,)</f>
        <v>0</v>
      </c>
      <c r="O10214" s="38">
        <f>IF(AND(Colin!$G10214=$B$2,Colin!$H10214&lt;=$C$3),Colin!$I10214,)</f>
        <v>0</v>
      </c>
      <c r="P10214" s="38">
        <f>IF(Colin!$G10214&lt;$B$2,Colin!$I10214,0)</f>
        <v>0</v>
      </c>
      <c r="Q10214" s="38">
        <f>IF(Colin!$G10214&lt;$B$1,Colin!$I10214,0)</f>
        <v>0</v>
      </c>
    </row>
    <row r="10215" spans="12:17" x14ac:dyDescent="0.25">
      <c r="L10215" s="38">
        <f>IF(AND(Colin!$G10215=$B$1,Colin!$H10215=$C$3),Colin!$I10215,)</f>
        <v>0</v>
      </c>
      <c r="M10215" s="38">
        <f>IF(AND(Colin!$G10215=$B$1,Colin!$H10215&lt;=$C$3),Colin!$I10215,)</f>
        <v>0</v>
      </c>
      <c r="N10215" s="38">
        <f>IF(AND(Colin!$G10215=$B$2,Colin!$H10215=$C$3),Colin!$I10215,)</f>
        <v>0</v>
      </c>
      <c r="O10215" s="38">
        <f>IF(AND(Colin!$G10215=$B$2,Colin!$H10215&lt;=$C$3),Colin!$I10215,)</f>
        <v>0</v>
      </c>
      <c r="P10215" s="38">
        <f>IF(Colin!$G10215&lt;$B$2,Colin!$I10215,0)</f>
        <v>0</v>
      </c>
      <c r="Q10215" s="38">
        <f>IF(Colin!$G10215&lt;$B$1,Colin!$I10215,0)</f>
        <v>0</v>
      </c>
    </row>
    <row r="10216" spans="12:17" x14ac:dyDescent="0.25">
      <c r="L10216" s="38">
        <f>IF(AND(Colin!$G10216=$B$1,Colin!$H10216=$C$3),Colin!$I10216,)</f>
        <v>0</v>
      </c>
      <c r="M10216" s="38">
        <f>IF(AND(Colin!$G10216=$B$1,Colin!$H10216&lt;=$C$3),Colin!$I10216,)</f>
        <v>0</v>
      </c>
      <c r="N10216" s="38">
        <f>IF(AND(Colin!$G10216=$B$2,Colin!$H10216=$C$3),Colin!$I10216,)</f>
        <v>0</v>
      </c>
      <c r="O10216" s="38">
        <f>IF(AND(Colin!$G10216=$B$2,Colin!$H10216&lt;=$C$3),Colin!$I10216,)</f>
        <v>0</v>
      </c>
      <c r="P10216" s="38">
        <f>IF(Colin!$G10216&lt;$B$2,Colin!$I10216,0)</f>
        <v>0</v>
      </c>
      <c r="Q10216" s="38">
        <f>IF(Colin!$G10216&lt;$B$1,Colin!$I10216,0)</f>
        <v>0</v>
      </c>
    </row>
    <row r="10217" spans="12:17" x14ac:dyDescent="0.25">
      <c r="L10217" s="38">
        <f>IF(AND(Colin!$G10217=$B$1,Colin!$H10217=$C$3),Colin!$I10217,)</f>
        <v>0</v>
      </c>
      <c r="M10217" s="38">
        <f>IF(AND(Colin!$G10217=$B$1,Colin!$H10217&lt;=$C$3),Colin!$I10217,)</f>
        <v>0</v>
      </c>
      <c r="N10217" s="38">
        <f>IF(AND(Colin!$G10217=$B$2,Colin!$H10217=$C$3),Colin!$I10217,)</f>
        <v>0</v>
      </c>
      <c r="O10217" s="38">
        <f>IF(AND(Colin!$G10217=$B$2,Colin!$H10217&lt;=$C$3),Colin!$I10217,)</f>
        <v>0</v>
      </c>
      <c r="P10217" s="38">
        <f>IF(Colin!$G10217&lt;$B$2,Colin!$I10217,0)</f>
        <v>0</v>
      </c>
      <c r="Q10217" s="38">
        <f>IF(Colin!$G10217&lt;$B$1,Colin!$I10217,0)</f>
        <v>0</v>
      </c>
    </row>
    <row r="10218" spans="12:17" x14ac:dyDescent="0.25">
      <c r="L10218" s="38">
        <f>IF(AND(Colin!$G10218=$B$1,Colin!$H10218=$C$3),Colin!$I10218,)</f>
        <v>0</v>
      </c>
      <c r="M10218" s="38">
        <f>IF(AND(Colin!$G10218=$B$1,Colin!$H10218&lt;=$C$3),Colin!$I10218,)</f>
        <v>0</v>
      </c>
      <c r="N10218" s="38">
        <f>IF(AND(Colin!$G10218=$B$2,Colin!$H10218=$C$3),Colin!$I10218,)</f>
        <v>0</v>
      </c>
      <c r="O10218" s="38">
        <f>IF(AND(Colin!$G10218=$B$2,Colin!$H10218&lt;=$C$3),Colin!$I10218,)</f>
        <v>0</v>
      </c>
      <c r="P10218" s="38">
        <f>IF(Colin!$G10218&lt;$B$2,Colin!$I10218,0)</f>
        <v>0</v>
      </c>
      <c r="Q10218" s="38">
        <f>IF(Colin!$G10218&lt;$B$1,Colin!$I10218,0)</f>
        <v>0</v>
      </c>
    </row>
    <row r="10219" spans="12:17" x14ac:dyDescent="0.25">
      <c r="L10219" s="38">
        <f>IF(AND(Colin!$G10219=$B$1,Colin!$H10219=$C$3),Colin!$I10219,)</f>
        <v>0</v>
      </c>
      <c r="M10219" s="38">
        <f>IF(AND(Colin!$G10219=$B$1,Colin!$H10219&lt;=$C$3),Colin!$I10219,)</f>
        <v>0</v>
      </c>
      <c r="N10219" s="38">
        <f>IF(AND(Colin!$G10219=$B$2,Colin!$H10219=$C$3),Colin!$I10219,)</f>
        <v>0</v>
      </c>
      <c r="O10219" s="38">
        <f>IF(AND(Colin!$G10219=$B$2,Colin!$H10219&lt;=$C$3),Colin!$I10219,)</f>
        <v>0</v>
      </c>
      <c r="P10219" s="38">
        <f>IF(Colin!$G10219&lt;$B$2,Colin!$I10219,0)</f>
        <v>0</v>
      </c>
      <c r="Q10219" s="38">
        <f>IF(Colin!$G10219&lt;$B$1,Colin!$I10219,0)</f>
        <v>0</v>
      </c>
    </row>
    <row r="10220" spans="12:17" x14ac:dyDescent="0.25">
      <c r="L10220" s="38">
        <f>IF(AND(Colin!$G10220=$B$1,Colin!$H10220=$C$3),Colin!$I10220,)</f>
        <v>0</v>
      </c>
      <c r="M10220" s="38">
        <f>IF(AND(Colin!$G10220=$B$1,Colin!$H10220&lt;=$C$3),Colin!$I10220,)</f>
        <v>0</v>
      </c>
      <c r="N10220" s="38">
        <f>IF(AND(Colin!$G10220=$B$2,Colin!$H10220=$C$3),Colin!$I10220,)</f>
        <v>0</v>
      </c>
      <c r="O10220" s="38">
        <f>IF(AND(Colin!$G10220=$B$2,Colin!$H10220&lt;=$C$3),Colin!$I10220,)</f>
        <v>0</v>
      </c>
      <c r="P10220" s="38">
        <f>IF(Colin!$G10220&lt;$B$2,Colin!$I10220,0)</f>
        <v>0</v>
      </c>
      <c r="Q10220" s="38">
        <f>IF(Colin!$G10220&lt;$B$1,Colin!$I10220,0)</f>
        <v>0</v>
      </c>
    </row>
    <row r="10221" spans="12:17" x14ac:dyDescent="0.25">
      <c r="L10221" s="38">
        <f>IF(AND(Colin!$G10221=$B$1,Colin!$H10221=$C$3),Colin!$I10221,)</f>
        <v>0</v>
      </c>
      <c r="M10221" s="38">
        <f>IF(AND(Colin!$G10221=$B$1,Colin!$H10221&lt;=$C$3),Colin!$I10221,)</f>
        <v>0</v>
      </c>
      <c r="N10221" s="38">
        <f>IF(AND(Colin!$G10221=$B$2,Colin!$H10221=$C$3),Colin!$I10221,)</f>
        <v>0</v>
      </c>
      <c r="O10221" s="38">
        <f>IF(AND(Colin!$G10221=$B$2,Colin!$H10221&lt;=$C$3),Colin!$I10221,)</f>
        <v>0</v>
      </c>
      <c r="P10221" s="38">
        <f>IF(Colin!$G10221&lt;$B$2,Colin!$I10221,0)</f>
        <v>0</v>
      </c>
      <c r="Q10221" s="38">
        <f>IF(Colin!$G10221&lt;$B$1,Colin!$I10221,0)</f>
        <v>0</v>
      </c>
    </row>
    <row r="10222" spans="12:17" x14ac:dyDescent="0.25">
      <c r="L10222" s="38">
        <f>IF(AND(Colin!$G10222=$B$1,Colin!$H10222=$C$3),Colin!$I10222,)</f>
        <v>0</v>
      </c>
      <c r="M10222" s="38">
        <f>IF(AND(Colin!$G10222=$B$1,Colin!$H10222&lt;=$C$3),Colin!$I10222,)</f>
        <v>0</v>
      </c>
      <c r="N10222" s="38">
        <f>IF(AND(Colin!$G10222=$B$2,Colin!$H10222=$C$3),Colin!$I10222,)</f>
        <v>0</v>
      </c>
      <c r="O10222" s="38">
        <f>IF(AND(Colin!$G10222=$B$2,Colin!$H10222&lt;=$C$3),Colin!$I10222,)</f>
        <v>0</v>
      </c>
      <c r="P10222" s="38">
        <f>IF(Colin!$G10222&lt;$B$2,Colin!$I10222,0)</f>
        <v>0</v>
      </c>
      <c r="Q10222" s="38">
        <f>IF(Colin!$G10222&lt;$B$1,Colin!$I10222,0)</f>
        <v>0</v>
      </c>
    </row>
    <row r="10223" spans="12:17" x14ac:dyDescent="0.25">
      <c r="L10223" s="38">
        <f>IF(AND(Colin!$G10223=$B$1,Colin!$H10223=$C$3),Colin!$I10223,)</f>
        <v>0</v>
      </c>
      <c r="M10223" s="38">
        <f>IF(AND(Colin!$G10223=$B$1,Colin!$H10223&lt;=$C$3),Colin!$I10223,)</f>
        <v>0</v>
      </c>
      <c r="N10223" s="38">
        <f>IF(AND(Colin!$G10223=$B$2,Colin!$H10223=$C$3),Colin!$I10223,)</f>
        <v>0</v>
      </c>
      <c r="O10223" s="38">
        <f>IF(AND(Colin!$G10223=$B$2,Colin!$H10223&lt;=$C$3),Colin!$I10223,)</f>
        <v>0</v>
      </c>
      <c r="P10223" s="38">
        <f>IF(Colin!$G10223&lt;$B$2,Colin!$I10223,0)</f>
        <v>0</v>
      </c>
      <c r="Q10223" s="38">
        <f>IF(Colin!$G10223&lt;$B$1,Colin!$I10223,0)</f>
        <v>0</v>
      </c>
    </row>
    <row r="10224" spans="12:17" x14ac:dyDescent="0.25">
      <c r="L10224" s="38">
        <f>IF(AND(Colin!$G10224=$B$1,Colin!$H10224=$C$3),Colin!$I10224,)</f>
        <v>0</v>
      </c>
      <c r="M10224" s="38">
        <f>IF(AND(Colin!$G10224=$B$1,Colin!$H10224&lt;=$C$3),Colin!$I10224,)</f>
        <v>0</v>
      </c>
      <c r="N10224" s="38">
        <f>IF(AND(Colin!$G10224=$B$2,Colin!$H10224=$C$3),Colin!$I10224,)</f>
        <v>0</v>
      </c>
      <c r="O10224" s="38">
        <f>IF(AND(Colin!$G10224=$B$2,Colin!$H10224&lt;=$C$3),Colin!$I10224,)</f>
        <v>0</v>
      </c>
      <c r="P10224" s="38">
        <f>IF(Colin!$G10224&lt;$B$2,Colin!$I10224,0)</f>
        <v>0</v>
      </c>
      <c r="Q10224" s="38">
        <f>IF(Colin!$G10224&lt;$B$1,Colin!$I10224,0)</f>
        <v>0</v>
      </c>
    </row>
    <row r="10225" spans="12:17" x14ac:dyDescent="0.25">
      <c r="L10225" s="38">
        <f>IF(AND(Colin!$G10225=$B$1,Colin!$H10225=$C$3),Colin!$I10225,)</f>
        <v>0</v>
      </c>
      <c r="M10225" s="38">
        <f>IF(AND(Colin!$G10225=$B$1,Colin!$H10225&lt;=$C$3),Colin!$I10225,)</f>
        <v>0</v>
      </c>
      <c r="N10225" s="38">
        <f>IF(AND(Colin!$G10225=$B$2,Colin!$H10225=$C$3),Colin!$I10225,)</f>
        <v>0</v>
      </c>
      <c r="O10225" s="38">
        <f>IF(AND(Colin!$G10225=$B$2,Colin!$H10225&lt;=$C$3),Colin!$I10225,)</f>
        <v>0</v>
      </c>
      <c r="P10225" s="38">
        <f>IF(Colin!$G10225&lt;$B$2,Colin!$I10225,0)</f>
        <v>0</v>
      </c>
      <c r="Q10225" s="38">
        <f>IF(Colin!$G10225&lt;$B$1,Colin!$I10225,0)</f>
        <v>0</v>
      </c>
    </row>
    <row r="10226" spans="12:17" x14ac:dyDescent="0.25">
      <c r="L10226" s="38">
        <f>IF(AND(Colin!$G10226=$B$1,Colin!$H10226=$C$3),Colin!$I10226,)</f>
        <v>0</v>
      </c>
      <c r="M10226" s="38">
        <f>IF(AND(Colin!$G10226=$B$1,Colin!$H10226&lt;=$C$3),Colin!$I10226,)</f>
        <v>0</v>
      </c>
      <c r="N10226" s="38">
        <f>IF(AND(Colin!$G10226=$B$2,Colin!$H10226=$C$3),Colin!$I10226,)</f>
        <v>0</v>
      </c>
      <c r="O10226" s="38">
        <f>IF(AND(Colin!$G10226=$B$2,Colin!$H10226&lt;=$C$3),Colin!$I10226,)</f>
        <v>0</v>
      </c>
      <c r="P10226" s="38">
        <f>IF(Colin!$G10226&lt;$B$2,Colin!$I10226,0)</f>
        <v>0</v>
      </c>
      <c r="Q10226" s="38">
        <f>IF(Colin!$G10226&lt;$B$1,Colin!$I10226,0)</f>
        <v>0</v>
      </c>
    </row>
    <row r="10227" spans="12:17" x14ac:dyDescent="0.25">
      <c r="L10227" s="38">
        <f>IF(AND(Colin!$G10227=$B$1,Colin!$H10227=$C$3),Colin!$I10227,)</f>
        <v>0</v>
      </c>
      <c r="M10227" s="38">
        <f>IF(AND(Colin!$G10227=$B$1,Colin!$H10227&lt;=$C$3),Colin!$I10227,)</f>
        <v>0</v>
      </c>
      <c r="N10227" s="38">
        <f>IF(AND(Colin!$G10227=$B$2,Colin!$H10227=$C$3),Colin!$I10227,)</f>
        <v>0</v>
      </c>
      <c r="O10227" s="38">
        <f>IF(AND(Colin!$G10227=$B$2,Colin!$H10227&lt;=$C$3),Colin!$I10227,)</f>
        <v>0</v>
      </c>
      <c r="P10227" s="38">
        <f>IF(Colin!$G10227&lt;$B$2,Colin!$I10227,0)</f>
        <v>0</v>
      </c>
      <c r="Q10227" s="38">
        <f>IF(Colin!$G10227&lt;$B$1,Colin!$I10227,0)</f>
        <v>0</v>
      </c>
    </row>
    <row r="10228" spans="12:17" x14ac:dyDescent="0.25">
      <c r="L10228" s="38">
        <f>IF(AND(Colin!$G10228=$B$1,Colin!$H10228=$C$3),Colin!$I10228,)</f>
        <v>0</v>
      </c>
      <c r="M10228" s="38">
        <f>IF(AND(Colin!$G10228=$B$1,Colin!$H10228&lt;=$C$3),Colin!$I10228,)</f>
        <v>0</v>
      </c>
      <c r="N10228" s="38">
        <f>IF(AND(Colin!$G10228=$B$2,Colin!$H10228=$C$3),Colin!$I10228,)</f>
        <v>0</v>
      </c>
      <c r="O10228" s="38">
        <f>IF(AND(Colin!$G10228=$B$2,Colin!$H10228&lt;=$C$3),Colin!$I10228,)</f>
        <v>0</v>
      </c>
      <c r="P10228" s="38">
        <f>IF(Colin!$G10228&lt;$B$2,Colin!$I10228,0)</f>
        <v>0</v>
      </c>
      <c r="Q10228" s="38">
        <f>IF(Colin!$G10228&lt;$B$1,Colin!$I10228,0)</f>
        <v>0</v>
      </c>
    </row>
    <row r="10229" spans="12:17" x14ac:dyDescent="0.25">
      <c r="L10229" s="38">
        <f>IF(AND(Colin!$G10229=$B$1,Colin!$H10229=$C$3),Colin!$I10229,)</f>
        <v>0</v>
      </c>
      <c r="M10229" s="38">
        <f>IF(AND(Colin!$G10229=$B$1,Colin!$H10229&lt;=$C$3),Colin!$I10229,)</f>
        <v>0</v>
      </c>
      <c r="N10229" s="38">
        <f>IF(AND(Colin!$G10229=$B$2,Colin!$H10229=$C$3),Colin!$I10229,)</f>
        <v>0</v>
      </c>
      <c r="O10229" s="38">
        <f>IF(AND(Colin!$G10229=$B$2,Colin!$H10229&lt;=$C$3),Colin!$I10229,)</f>
        <v>0</v>
      </c>
      <c r="P10229" s="38">
        <f>IF(Colin!$G10229&lt;$B$2,Colin!$I10229,0)</f>
        <v>0</v>
      </c>
      <c r="Q10229" s="38">
        <f>IF(Colin!$G10229&lt;$B$1,Colin!$I10229,0)</f>
        <v>0</v>
      </c>
    </row>
    <row r="10230" spans="12:17" x14ac:dyDescent="0.25">
      <c r="L10230" s="38">
        <f>IF(AND(Colin!$G10230=$B$1,Colin!$H10230=$C$3),Colin!$I10230,)</f>
        <v>0</v>
      </c>
      <c r="M10230" s="38">
        <f>IF(AND(Colin!$G10230=$B$1,Colin!$H10230&lt;=$C$3),Colin!$I10230,)</f>
        <v>0</v>
      </c>
      <c r="N10230" s="38">
        <f>IF(AND(Colin!$G10230=$B$2,Colin!$H10230=$C$3),Colin!$I10230,)</f>
        <v>0</v>
      </c>
      <c r="O10230" s="38">
        <f>IF(AND(Colin!$G10230=$B$2,Colin!$H10230&lt;=$C$3),Colin!$I10230,)</f>
        <v>0</v>
      </c>
      <c r="P10230" s="38">
        <f>IF(Colin!$G10230&lt;$B$2,Colin!$I10230,0)</f>
        <v>0</v>
      </c>
      <c r="Q10230" s="38">
        <f>IF(Colin!$G10230&lt;$B$1,Colin!$I10230,0)</f>
        <v>0</v>
      </c>
    </row>
    <row r="10231" spans="12:17" x14ac:dyDescent="0.25">
      <c r="L10231" s="38">
        <f>IF(AND(Colin!$G10231=$B$1,Colin!$H10231=$C$3),Colin!$I10231,)</f>
        <v>0</v>
      </c>
      <c r="M10231" s="38">
        <f>IF(AND(Colin!$G10231=$B$1,Colin!$H10231&lt;=$C$3),Colin!$I10231,)</f>
        <v>0</v>
      </c>
      <c r="N10231" s="38">
        <f>IF(AND(Colin!$G10231=$B$2,Colin!$H10231=$C$3),Colin!$I10231,)</f>
        <v>0</v>
      </c>
      <c r="O10231" s="38">
        <f>IF(AND(Colin!$G10231=$B$2,Colin!$H10231&lt;=$C$3),Colin!$I10231,)</f>
        <v>0</v>
      </c>
      <c r="P10231" s="38">
        <f>IF(Colin!$G10231&lt;$B$2,Colin!$I10231,0)</f>
        <v>0</v>
      </c>
      <c r="Q10231" s="38">
        <f>IF(Colin!$G10231&lt;$B$1,Colin!$I10231,0)</f>
        <v>0</v>
      </c>
    </row>
    <row r="10232" spans="12:17" x14ac:dyDescent="0.25">
      <c r="L10232" s="38">
        <f>IF(AND(Colin!$G10232=$B$1,Colin!$H10232=$C$3),Colin!$I10232,)</f>
        <v>0</v>
      </c>
      <c r="M10232" s="38">
        <f>IF(AND(Colin!$G10232=$B$1,Colin!$H10232&lt;=$C$3),Colin!$I10232,)</f>
        <v>0</v>
      </c>
      <c r="N10232" s="38">
        <f>IF(AND(Colin!$G10232=$B$2,Colin!$H10232=$C$3),Colin!$I10232,)</f>
        <v>0</v>
      </c>
      <c r="O10232" s="38">
        <f>IF(AND(Colin!$G10232=$B$2,Colin!$H10232&lt;=$C$3),Colin!$I10232,)</f>
        <v>0</v>
      </c>
      <c r="P10232" s="38">
        <f>IF(Colin!$G10232&lt;$B$2,Colin!$I10232,0)</f>
        <v>0</v>
      </c>
      <c r="Q10232" s="38">
        <f>IF(Colin!$G10232&lt;$B$1,Colin!$I10232,0)</f>
        <v>0</v>
      </c>
    </row>
    <row r="10233" spans="12:17" x14ac:dyDescent="0.25">
      <c r="L10233" s="38">
        <f>IF(AND(Colin!$G10233=$B$1,Colin!$H10233=$C$3),Colin!$I10233,)</f>
        <v>0</v>
      </c>
      <c r="M10233" s="38">
        <f>IF(AND(Colin!$G10233=$B$1,Colin!$H10233&lt;=$C$3),Colin!$I10233,)</f>
        <v>0</v>
      </c>
      <c r="N10233" s="38">
        <f>IF(AND(Colin!$G10233=$B$2,Colin!$H10233=$C$3),Colin!$I10233,)</f>
        <v>0</v>
      </c>
      <c r="O10233" s="38">
        <f>IF(AND(Colin!$G10233=$B$2,Colin!$H10233&lt;=$C$3),Colin!$I10233,)</f>
        <v>0</v>
      </c>
      <c r="P10233" s="38">
        <f>IF(Colin!$G10233&lt;$B$2,Colin!$I10233,0)</f>
        <v>0</v>
      </c>
      <c r="Q10233" s="38">
        <f>IF(Colin!$G10233&lt;$B$1,Colin!$I10233,0)</f>
        <v>0</v>
      </c>
    </row>
    <row r="10234" spans="12:17" x14ac:dyDescent="0.25">
      <c r="L10234" s="38">
        <f>IF(AND(Colin!$G10234=$B$1,Colin!$H10234=$C$3),Colin!$I10234,)</f>
        <v>0</v>
      </c>
      <c r="M10234" s="38">
        <f>IF(AND(Colin!$G10234=$B$1,Colin!$H10234&lt;=$C$3),Colin!$I10234,)</f>
        <v>0</v>
      </c>
      <c r="N10234" s="38">
        <f>IF(AND(Colin!$G10234=$B$2,Colin!$H10234=$C$3),Colin!$I10234,)</f>
        <v>0</v>
      </c>
      <c r="O10234" s="38">
        <f>IF(AND(Colin!$G10234=$B$2,Colin!$H10234&lt;=$C$3),Colin!$I10234,)</f>
        <v>0</v>
      </c>
      <c r="P10234" s="38">
        <f>IF(Colin!$G10234&lt;$B$2,Colin!$I10234,0)</f>
        <v>0</v>
      </c>
      <c r="Q10234" s="38">
        <f>IF(Colin!$G10234&lt;$B$1,Colin!$I10234,0)</f>
        <v>0</v>
      </c>
    </row>
    <row r="10235" spans="12:17" x14ac:dyDescent="0.25">
      <c r="L10235" s="38">
        <f>IF(AND(Colin!$G10235=$B$1,Colin!$H10235=$C$3),Colin!$I10235,)</f>
        <v>0</v>
      </c>
      <c r="M10235" s="38">
        <f>IF(AND(Colin!$G10235=$B$1,Colin!$H10235&lt;=$C$3),Colin!$I10235,)</f>
        <v>0</v>
      </c>
      <c r="N10235" s="38">
        <f>IF(AND(Colin!$G10235=$B$2,Colin!$H10235=$C$3),Colin!$I10235,)</f>
        <v>0</v>
      </c>
      <c r="O10235" s="38">
        <f>IF(AND(Colin!$G10235=$B$2,Colin!$H10235&lt;=$C$3),Colin!$I10235,)</f>
        <v>0</v>
      </c>
      <c r="P10235" s="38">
        <f>IF(Colin!$G10235&lt;$B$2,Colin!$I10235,0)</f>
        <v>0</v>
      </c>
      <c r="Q10235" s="38">
        <f>IF(Colin!$G10235&lt;$B$1,Colin!$I10235,0)</f>
        <v>0</v>
      </c>
    </row>
    <row r="10236" spans="12:17" x14ac:dyDescent="0.25">
      <c r="L10236" s="38">
        <f>IF(AND(Colin!$G10236=$B$1,Colin!$H10236=$C$3),Colin!$I10236,)</f>
        <v>0</v>
      </c>
      <c r="M10236" s="38">
        <f>IF(AND(Colin!$G10236=$B$1,Colin!$H10236&lt;=$C$3),Colin!$I10236,)</f>
        <v>0</v>
      </c>
      <c r="N10236" s="38">
        <f>IF(AND(Colin!$G10236=$B$2,Colin!$H10236=$C$3),Colin!$I10236,)</f>
        <v>0</v>
      </c>
      <c r="O10236" s="38">
        <f>IF(AND(Colin!$G10236=$B$2,Colin!$H10236&lt;=$C$3),Colin!$I10236,)</f>
        <v>0</v>
      </c>
      <c r="P10236" s="38">
        <f>IF(Colin!$G10236&lt;$B$2,Colin!$I10236,0)</f>
        <v>0</v>
      </c>
      <c r="Q10236" s="38">
        <f>IF(Colin!$G10236&lt;$B$1,Colin!$I10236,0)</f>
        <v>0</v>
      </c>
    </row>
    <row r="10237" spans="12:17" x14ac:dyDescent="0.25">
      <c r="L10237" s="38">
        <f>IF(AND(Colin!$G10237=$B$1,Colin!$H10237=$C$3),Colin!$I10237,)</f>
        <v>0</v>
      </c>
      <c r="M10237" s="38">
        <f>IF(AND(Colin!$G10237=$B$1,Colin!$H10237&lt;=$C$3),Colin!$I10237,)</f>
        <v>0</v>
      </c>
      <c r="N10237" s="38">
        <f>IF(AND(Colin!$G10237=$B$2,Colin!$H10237=$C$3),Colin!$I10237,)</f>
        <v>0</v>
      </c>
      <c r="O10237" s="38">
        <f>IF(AND(Colin!$G10237=$B$2,Colin!$H10237&lt;=$C$3),Colin!$I10237,)</f>
        <v>0</v>
      </c>
      <c r="P10237" s="38">
        <f>IF(Colin!$G10237&lt;$B$2,Colin!$I10237,0)</f>
        <v>0</v>
      </c>
      <c r="Q10237" s="38">
        <f>IF(Colin!$G10237&lt;$B$1,Colin!$I10237,0)</f>
        <v>0</v>
      </c>
    </row>
    <row r="10238" spans="12:17" x14ac:dyDescent="0.25">
      <c r="L10238" s="38">
        <f>IF(AND(Colin!$G10238=$B$1,Colin!$H10238=$C$3),Colin!$I10238,)</f>
        <v>0</v>
      </c>
      <c r="M10238" s="38">
        <f>IF(AND(Colin!$G10238=$B$1,Colin!$H10238&lt;=$C$3),Colin!$I10238,)</f>
        <v>0</v>
      </c>
      <c r="N10238" s="38">
        <f>IF(AND(Colin!$G10238=$B$2,Colin!$H10238=$C$3),Colin!$I10238,)</f>
        <v>0</v>
      </c>
      <c r="O10238" s="38">
        <f>IF(AND(Colin!$G10238=$B$2,Colin!$H10238&lt;=$C$3),Colin!$I10238,)</f>
        <v>0</v>
      </c>
      <c r="P10238" s="38">
        <f>IF(Colin!$G10238&lt;$B$2,Colin!$I10238,0)</f>
        <v>0</v>
      </c>
      <c r="Q10238" s="38">
        <f>IF(Colin!$G10238&lt;$B$1,Colin!$I10238,0)</f>
        <v>0</v>
      </c>
    </row>
    <row r="10239" spans="12:17" x14ac:dyDescent="0.25">
      <c r="L10239" s="38">
        <f>IF(AND(Colin!$G10239=$B$1,Colin!$H10239=$C$3),Colin!$I10239,)</f>
        <v>0</v>
      </c>
      <c r="M10239" s="38">
        <f>IF(AND(Colin!$G10239=$B$1,Colin!$H10239&lt;=$C$3),Colin!$I10239,)</f>
        <v>0</v>
      </c>
      <c r="N10239" s="38">
        <f>IF(AND(Colin!$G10239=$B$2,Colin!$H10239=$C$3),Colin!$I10239,)</f>
        <v>0</v>
      </c>
      <c r="O10239" s="38">
        <f>IF(AND(Colin!$G10239=$B$2,Colin!$H10239&lt;=$C$3),Colin!$I10239,)</f>
        <v>0</v>
      </c>
      <c r="P10239" s="38">
        <f>IF(Colin!$G10239&lt;$B$2,Colin!$I10239,0)</f>
        <v>0</v>
      </c>
      <c r="Q10239" s="38">
        <f>IF(Colin!$G10239&lt;$B$1,Colin!$I10239,0)</f>
        <v>0</v>
      </c>
    </row>
    <row r="10240" spans="12:17" x14ac:dyDescent="0.25">
      <c r="L10240" s="38">
        <f>IF(AND(Colin!$G10240=$B$1,Colin!$H10240=$C$3),Colin!$I10240,)</f>
        <v>0</v>
      </c>
      <c r="M10240" s="38">
        <f>IF(AND(Colin!$G10240=$B$1,Colin!$H10240&lt;=$C$3),Colin!$I10240,)</f>
        <v>0</v>
      </c>
      <c r="N10240" s="38">
        <f>IF(AND(Colin!$G10240=$B$2,Colin!$H10240=$C$3),Colin!$I10240,)</f>
        <v>0</v>
      </c>
      <c r="O10240" s="38">
        <f>IF(AND(Colin!$G10240=$B$2,Colin!$H10240&lt;=$C$3),Colin!$I10240,)</f>
        <v>0</v>
      </c>
      <c r="P10240" s="38">
        <f>IF(Colin!$G10240&lt;$B$2,Colin!$I10240,0)</f>
        <v>0</v>
      </c>
      <c r="Q10240" s="38">
        <f>IF(Colin!$G10240&lt;$B$1,Colin!$I10240,0)</f>
        <v>0</v>
      </c>
    </row>
    <row r="10241" spans="12:17" x14ac:dyDescent="0.25">
      <c r="L10241" s="38">
        <f>IF(AND(Colin!$G10241=$B$1,Colin!$H10241=$C$3),Colin!$I10241,)</f>
        <v>0</v>
      </c>
      <c r="M10241" s="38">
        <f>IF(AND(Colin!$G10241=$B$1,Colin!$H10241&lt;=$C$3),Colin!$I10241,)</f>
        <v>0</v>
      </c>
      <c r="N10241" s="38">
        <f>IF(AND(Colin!$G10241=$B$2,Colin!$H10241=$C$3),Colin!$I10241,)</f>
        <v>0</v>
      </c>
      <c r="O10241" s="38">
        <f>IF(AND(Colin!$G10241=$B$2,Colin!$H10241&lt;=$C$3),Colin!$I10241,)</f>
        <v>0</v>
      </c>
      <c r="P10241" s="38">
        <f>IF(Colin!$G10241&lt;$B$2,Colin!$I10241,0)</f>
        <v>0</v>
      </c>
      <c r="Q10241" s="38">
        <f>IF(Colin!$G10241&lt;$B$1,Colin!$I10241,0)</f>
        <v>0</v>
      </c>
    </row>
    <row r="10242" spans="12:17" x14ac:dyDescent="0.25">
      <c r="L10242" s="38">
        <f>IF(AND(Colin!$G10242=$B$1,Colin!$H10242=$C$3),Colin!$I10242,)</f>
        <v>0</v>
      </c>
      <c r="M10242" s="38">
        <f>IF(AND(Colin!$G10242=$B$1,Colin!$H10242&lt;=$C$3),Colin!$I10242,)</f>
        <v>0</v>
      </c>
      <c r="N10242" s="38">
        <f>IF(AND(Colin!$G10242=$B$2,Colin!$H10242=$C$3),Colin!$I10242,)</f>
        <v>0</v>
      </c>
      <c r="O10242" s="38">
        <f>IF(AND(Colin!$G10242=$B$2,Colin!$H10242&lt;=$C$3),Colin!$I10242,)</f>
        <v>0</v>
      </c>
      <c r="P10242" s="38">
        <f>IF(Colin!$G10242&lt;$B$2,Colin!$I10242,0)</f>
        <v>0</v>
      </c>
      <c r="Q10242" s="38">
        <f>IF(Colin!$G10242&lt;$B$1,Colin!$I10242,0)</f>
        <v>0</v>
      </c>
    </row>
    <row r="10243" spans="12:17" x14ac:dyDescent="0.25">
      <c r="L10243" s="38">
        <f>IF(AND(Colin!$G10243=$B$1,Colin!$H10243=$C$3),Colin!$I10243,)</f>
        <v>0</v>
      </c>
      <c r="M10243" s="38">
        <f>IF(AND(Colin!$G10243=$B$1,Colin!$H10243&lt;=$C$3),Colin!$I10243,)</f>
        <v>0</v>
      </c>
      <c r="N10243" s="38">
        <f>IF(AND(Colin!$G10243=$B$2,Colin!$H10243=$C$3),Colin!$I10243,)</f>
        <v>0</v>
      </c>
      <c r="O10243" s="38">
        <f>IF(AND(Colin!$G10243=$B$2,Colin!$H10243&lt;=$C$3),Colin!$I10243,)</f>
        <v>0</v>
      </c>
      <c r="P10243" s="38">
        <f>IF(Colin!$G10243&lt;$B$2,Colin!$I10243,0)</f>
        <v>0</v>
      </c>
      <c r="Q10243" s="38">
        <f>IF(Colin!$G10243&lt;$B$1,Colin!$I10243,0)</f>
        <v>0</v>
      </c>
    </row>
    <row r="10244" spans="12:17" x14ac:dyDescent="0.25">
      <c r="L10244" s="38">
        <f>IF(AND(Colin!$G10244=$B$1,Colin!$H10244=$C$3),Colin!$I10244,)</f>
        <v>0</v>
      </c>
      <c r="M10244" s="38">
        <f>IF(AND(Colin!$G10244=$B$1,Colin!$H10244&lt;=$C$3),Colin!$I10244,)</f>
        <v>0</v>
      </c>
      <c r="N10244" s="38">
        <f>IF(AND(Colin!$G10244=$B$2,Colin!$H10244=$C$3),Colin!$I10244,)</f>
        <v>0</v>
      </c>
      <c r="O10244" s="38">
        <f>IF(AND(Colin!$G10244=$B$2,Colin!$H10244&lt;=$C$3),Colin!$I10244,)</f>
        <v>0</v>
      </c>
      <c r="P10244" s="38">
        <f>IF(Colin!$G10244&lt;$B$2,Colin!$I10244,0)</f>
        <v>0</v>
      </c>
      <c r="Q10244" s="38">
        <f>IF(Colin!$G10244&lt;$B$1,Colin!$I10244,0)</f>
        <v>0</v>
      </c>
    </row>
    <row r="10245" spans="12:17" x14ac:dyDescent="0.25">
      <c r="L10245" s="38">
        <f>IF(AND(Colin!$G10245=$B$1,Colin!$H10245=$C$3),Colin!$I10245,)</f>
        <v>0</v>
      </c>
      <c r="M10245" s="38">
        <f>IF(AND(Colin!$G10245=$B$1,Colin!$H10245&lt;=$C$3),Colin!$I10245,)</f>
        <v>0</v>
      </c>
      <c r="N10245" s="38">
        <f>IF(AND(Colin!$G10245=$B$2,Colin!$H10245=$C$3),Colin!$I10245,)</f>
        <v>0</v>
      </c>
      <c r="O10245" s="38">
        <f>IF(AND(Colin!$G10245=$B$2,Colin!$H10245&lt;=$C$3),Colin!$I10245,)</f>
        <v>0</v>
      </c>
      <c r="P10245" s="38">
        <f>IF(Colin!$G10245&lt;$B$2,Colin!$I10245,0)</f>
        <v>0</v>
      </c>
      <c r="Q10245" s="38">
        <f>IF(Colin!$G10245&lt;$B$1,Colin!$I10245,0)</f>
        <v>0</v>
      </c>
    </row>
    <row r="10246" spans="12:17" x14ac:dyDescent="0.25">
      <c r="L10246" s="38">
        <f>IF(AND(Colin!$G10246=$B$1,Colin!$H10246=$C$3),Colin!$I10246,)</f>
        <v>0</v>
      </c>
      <c r="M10246" s="38">
        <f>IF(AND(Colin!$G10246=$B$1,Colin!$H10246&lt;=$C$3),Colin!$I10246,)</f>
        <v>0</v>
      </c>
      <c r="N10246" s="38">
        <f>IF(AND(Colin!$G10246=$B$2,Colin!$H10246=$C$3),Colin!$I10246,)</f>
        <v>0</v>
      </c>
      <c r="O10246" s="38">
        <f>IF(AND(Colin!$G10246=$B$2,Colin!$H10246&lt;=$C$3),Colin!$I10246,)</f>
        <v>0</v>
      </c>
      <c r="P10246" s="38">
        <f>IF(Colin!$G10246&lt;$B$2,Colin!$I10246,0)</f>
        <v>0</v>
      </c>
      <c r="Q10246" s="38">
        <f>IF(Colin!$G10246&lt;$B$1,Colin!$I10246,0)</f>
        <v>0</v>
      </c>
    </row>
    <row r="10247" spans="12:17" x14ac:dyDescent="0.25">
      <c r="L10247" s="38">
        <f>IF(AND(Colin!$G10247=$B$1,Colin!$H10247=$C$3),Colin!$I10247,)</f>
        <v>0</v>
      </c>
      <c r="M10247" s="38">
        <f>IF(AND(Colin!$G10247=$B$1,Colin!$H10247&lt;=$C$3),Colin!$I10247,)</f>
        <v>0</v>
      </c>
      <c r="N10247" s="38">
        <f>IF(AND(Colin!$G10247=$B$2,Colin!$H10247=$C$3),Colin!$I10247,)</f>
        <v>0</v>
      </c>
      <c r="O10247" s="38">
        <f>IF(AND(Colin!$G10247=$B$2,Colin!$H10247&lt;=$C$3),Colin!$I10247,)</f>
        <v>0</v>
      </c>
      <c r="P10247" s="38">
        <f>IF(Colin!$G10247&lt;$B$2,Colin!$I10247,0)</f>
        <v>0</v>
      </c>
      <c r="Q10247" s="38">
        <f>IF(Colin!$G10247&lt;$B$1,Colin!$I10247,0)</f>
        <v>0</v>
      </c>
    </row>
    <row r="10248" spans="12:17" x14ac:dyDescent="0.25">
      <c r="L10248" s="38">
        <f>IF(AND(Colin!$G10248=$B$1,Colin!$H10248=$C$3),Colin!$I10248,)</f>
        <v>0</v>
      </c>
      <c r="M10248" s="38">
        <f>IF(AND(Colin!$G10248=$B$1,Colin!$H10248&lt;=$C$3),Colin!$I10248,)</f>
        <v>0</v>
      </c>
      <c r="N10248" s="38">
        <f>IF(AND(Colin!$G10248=$B$2,Colin!$H10248=$C$3),Colin!$I10248,)</f>
        <v>0</v>
      </c>
      <c r="O10248" s="38">
        <f>IF(AND(Colin!$G10248=$B$2,Colin!$H10248&lt;=$C$3),Colin!$I10248,)</f>
        <v>0</v>
      </c>
      <c r="P10248" s="38">
        <f>IF(Colin!$G10248&lt;$B$2,Colin!$I10248,0)</f>
        <v>0</v>
      </c>
      <c r="Q10248" s="38">
        <f>IF(Colin!$G10248&lt;$B$1,Colin!$I10248,0)</f>
        <v>0</v>
      </c>
    </row>
    <row r="10249" spans="12:17" x14ac:dyDescent="0.25">
      <c r="L10249" s="38">
        <f>IF(AND(Colin!$G10249=$B$1,Colin!$H10249=$C$3),Colin!$I10249,)</f>
        <v>0</v>
      </c>
      <c r="M10249" s="38">
        <f>IF(AND(Colin!$G10249=$B$1,Colin!$H10249&lt;=$C$3),Colin!$I10249,)</f>
        <v>0</v>
      </c>
      <c r="N10249" s="38">
        <f>IF(AND(Colin!$G10249=$B$2,Colin!$H10249=$C$3),Colin!$I10249,)</f>
        <v>0</v>
      </c>
      <c r="O10249" s="38">
        <f>IF(AND(Colin!$G10249=$B$2,Colin!$H10249&lt;=$C$3),Colin!$I10249,)</f>
        <v>0</v>
      </c>
      <c r="P10249" s="38">
        <f>IF(Colin!$G10249&lt;$B$2,Colin!$I10249,0)</f>
        <v>0</v>
      </c>
      <c r="Q10249" s="38">
        <f>IF(Colin!$G10249&lt;$B$1,Colin!$I10249,0)</f>
        <v>0</v>
      </c>
    </row>
    <row r="10250" spans="12:17" x14ac:dyDescent="0.25">
      <c r="L10250" s="38">
        <f>IF(AND(Colin!$G10250=$B$1,Colin!$H10250=$C$3),Colin!$I10250,)</f>
        <v>0</v>
      </c>
      <c r="M10250" s="38">
        <f>IF(AND(Colin!$G10250=$B$1,Colin!$H10250&lt;=$C$3),Colin!$I10250,)</f>
        <v>0</v>
      </c>
      <c r="N10250" s="38">
        <f>IF(AND(Colin!$G10250=$B$2,Colin!$H10250=$C$3),Colin!$I10250,)</f>
        <v>0</v>
      </c>
      <c r="O10250" s="38">
        <f>IF(AND(Colin!$G10250=$B$2,Colin!$H10250&lt;=$C$3),Colin!$I10250,)</f>
        <v>0</v>
      </c>
      <c r="P10250" s="38">
        <f>IF(Colin!$G10250&lt;$B$2,Colin!$I10250,0)</f>
        <v>0</v>
      </c>
      <c r="Q10250" s="38">
        <f>IF(Colin!$G10250&lt;$B$1,Colin!$I10250,0)</f>
        <v>0</v>
      </c>
    </row>
    <row r="10251" spans="12:17" x14ac:dyDescent="0.25">
      <c r="L10251" s="38">
        <f>IF(AND(Colin!$G10251=$B$1,Colin!$H10251=$C$3),Colin!$I10251,)</f>
        <v>0</v>
      </c>
      <c r="M10251" s="38">
        <f>IF(AND(Colin!$G10251=$B$1,Colin!$H10251&lt;=$C$3),Colin!$I10251,)</f>
        <v>0</v>
      </c>
      <c r="N10251" s="38">
        <f>IF(AND(Colin!$G10251=$B$2,Colin!$H10251=$C$3),Colin!$I10251,)</f>
        <v>0</v>
      </c>
      <c r="O10251" s="38">
        <f>IF(AND(Colin!$G10251=$B$2,Colin!$H10251&lt;=$C$3),Colin!$I10251,)</f>
        <v>0</v>
      </c>
      <c r="P10251" s="38">
        <f>IF(Colin!$G10251&lt;$B$2,Colin!$I10251,0)</f>
        <v>0</v>
      </c>
      <c r="Q10251" s="38">
        <f>IF(Colin!$G10251&lt;$B$1,Colin!$I10251,0)</f>
        <v>0</v>
      </c>
    </row>
    <row r="10252" spans="12:17" x14ac:dyDescent="0.25">
      <c r="L10252" s="38">
        <f>IF(AND(Colin!$G10252=$B$1,Colin!$H10252=$C$3),Colin!$I10252,)</f>
        <v>0</v>
      </c>
      <c r="M10252" s="38">
        <f>IF(AND(Colin!$G10252=$B$1,Colin!$H10252&lt;=$C$3),Colin!$I10252,)</f>
        <v>0</v>
      </c>
      <c r="N10252" s="38">
        <f>IF(AND(Colin!$G10252=$B$2,Colin!$H10252=$C$3),Colin!$I10252,)</f>
        <v>0</v>
      </c>
      <c r="O10252" s="38">
        <f>IF(AND(Colin!$G10252=$B$2,Colin!$H10252&lt;=$C$3),Colin!$I10252,)</f>
        <v>0</v>
      </c>
      <c r="P10252" s="38">
        <f>IF(Colin!$G10252&lt;$B$2,Colin!$I10252,0)</f>
        <v>0</v>
      </c>
      <c r="Q10252" s="38">
        <f>IF(Colin!$G10252&lt;$B$1,Colin!$I10252,0)</f>
        <v>0</v>
      </c>
    </row>
    <row r="10253" spans="12:17" x14ac:dyDescent="0.25">
      <c r="L10253" s="38">
        <f>IF(AND(Colin!$G10253=$B$1,Colin!$H10253=$C$3),Colin!$I10253,)</f>
        <v>0</v>
      </c>
      <c r="M10253" s="38">
        <f>IF(AND(Colin!$G10253=$B$1,Colin!$H10253&lt;=$C$3),Colin!$I10253,)</f>
        <v>0</v>
      </c>
      <c r="N10253" s="38">
        <f>IF(AND(Colin!$G10253=$B$2,Colin!$H10253=$C$3),Colin!$I10253,)</f>
        <v>0</v>
      </c>
      <c r="O10253" s="38">
        <f>IF(AND(Colin!$G10253=$B$2,Colin!$H10253&lt;=$C$3),Colin!$I10253,)</f>
        <v>0</v>
      </c>
      <c r="P10253" s="38">
        <f>IF(Colin!$G10253&lt;$B$2,Colin!$I10253,0)</f>
        <v>0</v>
      </c>
      <c r="Q10253" s="38">
        <f>IF(Colin!$G10253&lt;$B$1,Colin!$I10253,0)</f>
        <v>0</v>
      </c>
    </row>
    <row r="10254" spans="12:17" x14ac:dyDescent="0.25">
      <c r="L10254" s="38">
        <f>IF(AND(Colin!$G10254=$B$1,Colin!$H10254=$C$3),Colin!$I10254,)</f>
        <v>0</v>
      </c>
      <c r="M10254" s="38">
        <f>IF(AND(Colin!$G10254=$B$1,Colin!$H10254&lt;=$C$3),Colin!$I10254,)</f>
        <v>0</v>
      </c>
      <c r="N10254" s="38">
        <f>IF(AND(Colin!$G10254=$B$2,Colin!$H10254=$C$3),Colin!$I10254,)</f>
        <v>0</v>
      </c>
      <c r="O10254" s="38">
        <f>IF(AND(Colin!$G10254=$B$2,Colin!$H10254&lt;=$C$3),Colin!$I10254,)</f>
        <v>0</v>
      </c>
      <c r="P10254" s="38">
        <f>IF(Colin!$G10254&lt;$B$2,Colin!$I10254,0)</f>
        <v>0</v>
      </c>
      <c r="Q10254" s="38">
        <f>IF(Colin!$G10254&lt;$B$1,Colin!$I10254,0)</f>
        <v>0</v>
      </c>
    </row>
    <row r="10255" spans="12:17" x14ac:dyDescent="0.25">
      <c r="L10255" s="38">
        <f>IF(AND(Colin!$G10255=$B$1,Colin!$H10255=$C$3),Colin!$I10255,)</f>
        <v>0</v>
      </c>
      <c r="M10255" s="38">
        <f>IF(AND(Colin!$G10255=$B$1,Colin!$H10255&lt;=$C$3),Colin!$I10255,)</f>
        <v>0</v>
      </c>
      <c r="N10255" s="38">
        <f>IF(AND(Colin!$G10255=$B$2,Colin!$H10255=$C$3),Colin!$I10255,)</f>
        <v>0</v>
      </c>
      <c r="O10255" s="38">
        <f>IF(AND(Colin!$G10255=$B$2,Colin!$H10255&lt;=$C$3),Colin!$I10255,)</f>
        <v>0</v>
      </c>
      <c r="P10255" s="38">
        <f>IF(Colin!$G10255&lt;$B$2,Colin!$I10255,0)</f>
        <v>0</v>
      </c>
      <c r="Q10255" s="38">
        <f>IF(Colin!$G10255&lt;$B$1,Colin!$I10255,0)</f>
        <v>0</v>
      </c>
    </row>
    <row r="10256" spans="12:17" x14ac:dyDescent="0.25">
      <c r="L10256" s="38">
        <f>IF(AND(Colin!$G10256=$B$1,Colin!$H10256=$C$3),Colin!$I10256,)</f>
        <v>0</v>
      </c>
      <c r="M10256" s="38">
        <f>IF(AND(Colin!$G10256=$B$1,Colin!$H10256&lt;=$C$3),Colin!$I10256,)</f>
        <v>0</v>
      </c>
      <c r="N10256" s="38">
        <f>IF(AND(Colin!$G10256=$B$2,Colin!$H10256=$C$3),Colin!$I10256,)</f>
        <v>0</v>
      </c>
      <c r="O10256" s="38">
        <f>IF(AND(Colin!$G10256=$B$2,Colin!$H10256&lt;=$C$3),Colin!$I10256,)</f>
        <v>0</v>
      </c>
      <c r="P10256" s="38">
        <f>IF(Colin!$G10256&lt;$B$2,Colin!$I10256,0)</f>
        <v>0</v>
      </c>
      <c r="Q10256" s="38">
        <f>IF(Colin!$G10256&lt;$B$1,Colin!$I10256,0)</f>
        <v>0</v>
      </c>
    </row>
    <row r="10257" spans="12:17" x14ac:dyDescent="0.25">
      <c r="L10257" s="38">
        <f>IF(AND(Colin!$G10257=$B$1,Colin!$H10257=$C$3),Colin!$I10257,)</f>
        <v>0</v>
      </c>
      <c r="M10257" s="38">
        <f>IF(AND(Colin!$G10257=$B$1,Colin!$H10257&lt;=$C$3),Colin!$I10257,)</f>
        <v>0</v>
      </c>
      <c r="N10257" s="38">
        <f>IF(AND(Colin!$G10257=$B$2,Colin!$H10257=$C$3),Colin!$I10257,)</f>
        <v>0</v>
      </c>
      <c r="O10257" s="38">
        <f>IF(AND(Colin!$G10257=$B$2,Colin!$H10257&lt;=$C$3),Colin!$I10257,)</f>
        <v>0</v>
      </c>
      <c r="P10257" s="38">
        <f>IF(Colin!$G10257&lt;$B$2,Colin!$I10257,0)</f>
        <v>0</v>
      </c>
      <c r="Q10257" s="38">
        <f>IF(Colin!$G10257&lt;$B$1,Colin!$I10257,0)</f>
        <v>0</v>
      </c>
    </row>
    <row r="10258" spans="12:17" x14ac:dyDescent="0.25">
      <c r="L10258" s="38">
        <f>IF(AND(Colin!$G10258=$B$1,Colin!$H10258=$C$3),Colin!$I10258,)</f>
        <v>0</v>
      </c>
      <c r="M10258" s="38">
        <f>IF(AND(Colin!$G10258=$B$1,Colin!$H10258&lt;=$C$3),Colin!$I10258,)</f>
        <v>0</v>
      </c>
      <c r="N10258" s="38">
        <f>IF(AND(Colin!$G10258=$B$2,Colin!$H10258=$C$3),Colin!$I10258,)</f>
        <v>0</v>
      </c>
      <c r="O10258" s="38">
        <f>IF(AND(Colin!$G10258=$B$2,Colin!$H10258&lt;=$C$3),Colin!$I10258,)</f>
        <v>0</v>
      </c>
      <c r="P10258" s="38">
        <f>IF(Colin!$G10258&lt;$B$2,Colin!$I10258,0)</f>
        <v>0</v>
      </c>
      <c r="Q10258" s="38">
        <f>IF(Colin!$G10258&lt;$B$1,Colin!$I10258,0)</f>
        <v>0</v>
      </c>
    </row>
    <row r="10259" spans="12:17" x14ac:dyDescent="0.25">
      <c r="L10259" s="38">
        <f>IF(AND(Colin!$G10259=$B$1,Colin!$H10259=$C$3),Colin!$I10259,)</f>
        <v>0</v>
      </c>
      <c r="M10259" s="38">
        <f>IF(AND(Colin!$G10259=$B$1,Colin!$H10259&lt;=$C$3),Colin!$I10259,)</f>
        <v>0</v>
      </c>
      <c r="N10259" s="38">
        <f>IF(AND(Colin!$G10259=$B$2,Colin!$H10259=$C$3),Colin!$I10259,)</f>
        <v>0</v>
      </c>
      <c r="O10259" s="38">
        <f>IF(AND(Colin!$G10259=$B$2,Colin!$H10259&lt;=$C$3),Colin!$I10259,)</f>
        <v>0</v>
      </c>
      <c r="P10259" s="38">
        <f>IF(Colin!$G10259&lt;$B$2,Colin!$I10259,0)</f>
        <v>0</v>
      </c>
      <c r="Q10259" s="38">
        <f>IF(Colin!$G10259&lt;$B$1,Colin!$I10259,0)</f>
        <v>0</v>
      </c>
    </row>
    <row r="10260" spans="12:17" x14ac:dyDescent="0.25">
      <c r="L10260" s="38">
        <f>IF(AND(Colin!$G10260=$B$1,Colin!$H10260=$C$3),Colin!$I10260,)</f>
        <v>0</v>
      </c>
      <c r="M10260" s="38">
        <f>IF(AND(Colin!$G10260=$B$1,Colin!$H10260&lt;=$C$3),Colin!$I10260,)</f>
        <v>0</v>
      </c>
      <c r="N10260" s="38">
        <f>IF(AND(Colin!$G10260=$B$2,Colin!$H10260=$C$3),Colin!$I10260,)</f>
        <v>0</v>
      </c>
      <c r="O10260" s="38">
        <f>IF(AND(Colin!$G10260=$B$2,Colin!$H10260&lt;=$C$3),Colin!$I10260,)</f>
        <v>0</v>
      </c>
      <c r="P10260" s="38">
        <f>IF(Colin!$G10260&lt;$B$2,Colin!$I10260,0)</f>
        <v>0</v>
      </c>
      <c r="Q10260" s="38">
        <f>IF(Colin!$G10260&lt;$B$1,Colin!$I10260,0)</f>
        <v>0</v>
      </c>
    </row>
    <row r="10261" spans="12:17" x14ac:dyDescent="0.25">
      <c r="L10261" s="38">
        <f>IF(AND(Colin!$G10261=$B$1,Colin!$H10261=$C$3),Colin!$I10261,)</f>
        <v>0</v>
      </c>
      <c r="M10261" s="38">
        <f>IF(AND(Colin!$G10261=$B$1,Colin!$H10261&lt;=$C$3),Colin!$I10261,)</f>
        <v>0</v>
      </c>
      <c r="N10261" s="38">
        <f>IF(AND(Colin!$G10261=$B$2,Colin!$H10261=$C$3),Colin!$I10261,)</f>
        <v>0</v>
      </c>
      <c r="O10261" s="38">
        <f>IF(AND(Colin!$G10261=$B$2,Colin!$H10261&lt;=$C$3),Colin!$I10261,)</f>
        <v>0</v>
      </c>
      <c r="P10261" s="38">
        <f>IF(Colin!$G10261&lt;$B$2,Colin!$I10261,0)</f>
        <v>0</v>
      </c>
      <c r="Q10261" s="38">
        <f>IF(Colin!$G10261&lt;$B$1,Colin!$I10261,0)</f>
        <v>0</v>
      </c>
    </row>
    <row r="10262" spans="12:17" x14ac:dyDescent="0.25">
      <c r="L10262" s="38">
        <f>IF(AND(Colin!$G10262=$B$1,Colin!$H10262=$C$3),Colin!$I10262,)</f>
        <v>0</v>
      </c>
      <c r="M10262" s="38">
        <f>IF(AND(Colin!$G10262=$B$1,Colin!$H10262&lt;=$C$3),Colin!$I10262,)</f>
        <v>0</v>
      </c>
      <c r="N10262" s="38">
        <f>IF(AND(Colin!$G10262=$B$2,Colin!$H10262=$C$3),Colin!$I10262,)</f>
        <v>0</v>
      </c>
      <c r="O10262" s="38">
        <f>IF(AND(Colin!$G10262=$B$2,Colin!$H10262&lt;=$C$3),Colin!$I10262,)</f>
        <v>0</v>
      </c>
      <c r="P10262" s="38">
        <f>IF(Colin!$G10262&lt;$B$2,Colin!$I10262,0)</f>
        <v>0</v>
      </c>
      <c r="Q10262" s="38">
        <f>IF(Colin!$G10262&lt;$B$1,Colin!$I10262,0)</f>
        <v>0</v>
      </c>
    </row>
    <row r="10263" spans="12:17" x14ac:dyDescent="0.25">
      <c r="L10263" s="38">
        <f>IF(AND(Colin!$G10263=$B$1,Colin!$H10263=$C$3),Colin!$I10263,)</f>
        <v>0</v>
      </c>
      <c r="M10263" s="38">
        <f>IF(AND(Colin!$G10263=$B$1,Colin!$H10263&lt;=$C$3),Colin!$I10263,)</f>
        <v>0</v>
      </c>
      <c r="N10263" s="38">
        <f>IF(AND(Colin!$G10263=$B$2,Colin!$H10263=$C$3),Colin!$I10263,)</f>
        <v>0</v>
      </c>
      <c r="O10263" s="38">
        <f>IF(AND(Colin!$G10263=$B$2,Colin!$H10263&lt;=$C$3),Colin!$I10263,)</f>
        <v>0</v>
      </c>
      <c r="P10263" s="38">
        <f>IF(Colin!$G10263&lt;$B$2,Colin!$I10263,0)</f>
        <v>0</v>
      </c>
      <c r="Q10263" s="38">
        <f>IF(Colin!$G10263&lt;$B$1,Colin!$I10263,0)</f>
        <v>0</v>
      </c>
    </row>
    <row r="10264" spans="12:17" x14ac:dyDescent="0.25">
      <c r="L10264" s="38">
        <f>IF(AND(Colin!$G10264=$B$1,Colin!$H10264=$C$3),Colin!$I10264,)</f>
        <v>0</v>
      </c>
      <c r="M10264" s="38">
        <f>IF(AND(Colin!$G10264=$B$1,Colin!$H10264&lt;=$C$3),Colin!$I10264,)</f>
        <v>0</v>
      </c>
      <c r="N10264" s="38">
        <f>IF(AND(Colin!$G10264=$B$2,Colin!$H10264=$C$3),Colin!$I10264,)</f>
        <v>0</v>
      </c>
      <c r="O10264" s="38">
        <f>IF(AND(Colin!$G10264=$B$2,Colin!$H10264&lt;=$C$3),Colin!$I10264,)</f>
        <v>0</v>
      </c>
      <c r="P10264" s="38">
        <f>IF(Colin!$G10264&lt;$B$2,Colin!$I10264,0)</f>
        <v>0</v>
      </c>
      <c r="Q10264" s="38">
        <f>IF(Colin!$G10264&lt;$B$1,Colin!$I10264,0)</f>
        <v>0</v>
      </c>
    </row>
    <row r="10265" spans="12:17" x14ac:dyDescent="0.25">
      <c r="L10265" s="38">
        <f>IF(AND(Colin!$G10265=$B$1,Colin!$H10265=$C$3),Colin!$I10265,)</f>
        <v>0</v>
      </c>
      <c r="M10265" s="38">
        <f>IF(AND(Colin!$G10265=$B$1,Colin!$H10265&lt;=$C$3),Colin!$I10265,)</f>
        <v>0</v>
      </c>
      <c r="N10265" s="38">
        <f>IF(AND(Colin!$G10265=$B$2,Colin!$H10265=$C$3),Colin!$I10265,)</f>
        <v>0</v>
      </c>
      <c r="O10265" s="38">
        <f>IF(AND(Colin!$G10265=$B$2,Colin!$H10265&lt;=$C$3),Colin!$I10265,)</f>
        <v>0</v>
      </c>
      <c r="P10265" s="38">
        <f>IF(Colin!$G10265&lt;$B$2,Colin!$I10265,0)</f>
        <v>0</v>
      </c>
      <c r="Q10265" s="38">
        <f>IF(Colin!$G10265&lt;$B$1,Colin!$I10265,0)</f>
        <v>0</v>
      </c>
    </row>
    <row r="10266" spans="12:17" x14ac:dyDescent="0.25">
      <c r="L10266" s="38">
        <f>IF(AND(Colin!$G10266=$B$1,Colin!$H10266=$C$3),Colin!$I10266,)</f>
        <v>0</v>
      </c>
      <c r="M10266" s="38">
        <f>IF(AND(Colin!$G10266=$B$1,Colin!$H10266&lt;=$C$3),Colin!$I10266,)</f>
        <v>0</v>
      </c>
      <c r="N10266" s="38">
        <f>IF(AND(Colin!$G10266=$B$2,Colin!$H10266=$C$3),Colin!$I10266,)</f>
        <v>0</v>
      </c>
      <c r="O10266" s="38">
        <f>IF(AND(Colin!$G10266=$B$2,Colin!$H10266&lt;=$C$3),Colin!$I10266,)</f>
        <v>0</v>
      </c>
      <c r="P10266" s="38">
        <f>IF(Colin!$G10266&lt;$B$2,Colin!$I10266,0)</f>
        <v>0</v>
      </c>
      <c r="Q10266" s="38">
        <f>IF(Colin!$G10266&lt;$B$1,Colin!$I10266,0)</f>
        <v>0</v>
      </c>
    </row>
    <row r="10267" spans="12:17" x14ac:dyDescent="0.25">
      <c r="L10267" s="38">
        <f>IF(AND(Colin!$G10267=$B$1,Colin!$H10267=$C$3),Colin!$I10267,)</f>
        <v>0</v>
      </c>
      <c r="M10267" s="38">
        <f>IF(AND(Colin!$G10267=$B$1,Colin!$H10267&lt;=$C$3),Colin!$I10267,)</f>
        <v>0</v>
      </c>
      <c r="N10267" s="38">
        <f>IF(AND(Colin!$G10267=$B$2,Colin!$H10267=$C$3),Colin!$I10267,)</f>
        <v>0</v>
      </c>
      <c r="O10267" s="38">
        <f>IF(AND(Colin!$G10267=$B$2,Colin!$H10267&lt;=$C$3),Colin!$I10267,)</f>
        <v>0</v>
      </c>
      <c r="P10267" s="38">
        <f>IF(Colin!$G10267&lt;$B$2,Colin!$I10267,0)</f>
        <v>0</v>
      </c>
      <c r="Q10267" s="38">
        <f>IF(Colin!$G10267&lt;$B$1,Colin!$I10267,0)</f>
        <v>0</v>
      </c>
    </row>
    <row r="10268" spans="12:17" x14ac:dyDescent="0.25">
      <c r="L10268" s="38">
        <f>IF(AND(Colin!$G10268=$B$1,Colin!$H10268=$C$3),Colin!$I10268,)</f>
        <v>0</v>
      </c>
      <c r="M10268" s="38">
        <f>IF(AND(Colin!$G10268=$B$1,Colin!$H10268&lt;=$C$3),Colin!$I10268,)</f>
        <v>0</v>
      </c>
      <c r="N10268" s="38">
        <f>IF(AND(Colin!$G10268=$B$2,Colin!$H10268=$C$3),Colin!$I10268,)</f>
        <v>0</v>
      </c>
      <c r="O10268" s="38">
        <f>IF(AND(Colin!$G10268=$B$2,Colin!$H10268&lt;=$C$3),Colin!$I10268,)</f>
        <v>0</v>
      </c>
      <c r="P10268" s="38">
        <f>IF(Colin!$G10268&lt;$B$2,Colin!$I10268,0)</f>
        <v>0</v>
      </c>
      <c r="Q10268" s="38">
        <f>IF(Colin!$G10268&lt;$B$1,Colin!$I10268,0)</f>
        <v>0</v>
      </c>
    </row>
    <row r="10269" spans="12:17" x14ac:dyDescent="0.25">
      <c r="L10269" s="38">
        <f>IF(AND(Colin!$G10269=$B$1,Colin!$H10269=$C$3),Colin!$I10269,)</f>
        <v>0</v>
      </c>
      <c r="M10269" s="38">
        <f>IF(AND(Colin!$G10269=$B$1,Colin!$H10269&lt;=$C$3),Colin!$I10269,)</f>
        <v>0</v>
      </c>
      <c r="N10269" s="38">
        <f>IF(AND(Colin!$G10269=$B$2,Colin!$H10269=$C$3),Colin!$I10269,)</f>
        <v>0</v>
      </c>
      <c r="O10269" s="38">
        <f>IF(AND(Colin!$G10269=$B$2,Colin!$H10269&lt;=$C$3),Colin!$I10269,)</f>
        <v>0</v>
      </c>
      <c r="P10269" s="38">
        <f>IF(Colin!$G10269&lt;$B$2,Colin!$I10269,0)</f>
        <v>0</v>
      </c>
      <c r="Q10269" s="38">
        <f>IF(Colin!$G10269&lt;$B$1,Colin!$I10269,0)</f>
        <v>0</v>
      </c>
    </row>
    <row r="10270" spans="12:17" x14ac:dyDescent="0.25">
      <c r="L10270" s="38">
        <f>IF(AND(Colin!$G10270=$B$1,Colin!$H10270=$C$3),Colin!$I10270,)</f>
        <v>0</v>
      </c>
      <c r="M10270" s="38">
        <f>IF(AND(Colin!$G10270=$B$1,Colin!$H10270&lt;=$C$3),Colin!$I10270,)</f>
        <v>0</v>
      </c>
      <c r="N10270" s="38">
        <f>IF(AND(Colin!$G10270=$B$2,Colin!$H10270=$C$3),Colin!$I10270,)</f>
        <v>0</v>
      </c>
      <c r="O10270" s="38">
        <f>IF(AND(Colin!$G10270=$B$2,Colin!$H10270&lt;=$C$3),Colin!$I10270,)</f>
        <v>0</v>
      </c>
      <c r="P10270" s="38">
        <f>IF(Colin!$G10270&lt;$B$2,Colin!$I10270,0)</f>
        <v>0</v>
      </c>
      <c r="Q10270" s="38">
        <f>IF(Colin!$G10270&lt;$B$1,Colin!$I10270,0)</f>
        <v>0</v>
      </c>
    </row>
    <row r="10271" spans="12:17" x14ac:dyDescent="0.25">
      <c r="L10271" s="38">
        <f>IF(AND(Colin!$G10271=$B$1,Colin!$H10271=$C$3),Colin!$I10271,)</f>
        <v>0</v>
      </c>
      <c r="M10271" s="38">
        <f>IF(AND(Colin!$G10271=$B$1,Colin!$H10271&lt;=$C$3),Colin!$I10271,)</f>
        <v>0</v>
      </c>
      <c r="N10271" s="38">
        <f>IF(AND(Colin!$G10271=$B$2,Colin!$H10271=$C$3),Colin!$I10271,)</f>
        <v>0</v>
      </c>
      <c r="O10271" s="38">
        <f>IF(AND(Colin!$G10271=$B$2,Colin!$H10271&lt;=$C$3),Colin!$I10271,)</f>
        <v>0</v>
      </c>
      <c r="P10271" s="38">
        <f>IF(Colin!$G10271&lt;$B$2,Colin!$I10271,0)</f>
        <v>0</v>
      </c>
      <c r="Q10271" s="38">
        <f>IF(Colin!$G10271&lt;$B$1,Colin!$I10271,0)</f>
        <v>0</v>
      </c>
    </row>
    <row r="10272" spans="12:17" x14ac:dyDescent="0.25">
      <c r="L10272" s="38">
        <f>IF(AND(Colin!$G10272=$B$1,Colin!$H10272=$C$3),Colin!$I10272,)</f>
        <v>0</v>
      </c>
      <c r="M10272" s="38">
        <f>IF(AND(Colin!$G10272=$B$1,Colin!$H10272&lt;=$C$3),Colin!$I10272,)</f>
        <v>0</v>
      </c>
      <c r="N10272" s="38">
        <f>IF(AND(Colin!$G10272=$B$2,Colin!$H10272=$C$3),Colin!$I10272,)</f>
        <v>0</v>
      </c>
      <c r="O10272" s="38">
        <f>IF(AND(Colin!$G10272=$B$2,Colin!$H10272&lt;=$C$3),Colin!$I10272,)</f>
        <v>0</v>
      </c>
      <c r="P10272" s="38">
        <f>IF(Colin!$G10272&lt;$B$2,Colin!$I10272,0)</f>
        <v>0</v>
      </c>
      <c r="Q10272" s="38">
        <f>IF(Colin!$G10272&lt;$B$1,Colin!$I10272,0)</f>
        <v>0</v>
      </c>
    </row>
    <row r="10273" spans="12:17" x14ac:dyDescent="0.25">
      <c r="L10273" s="38">
        <f>IF(AND(Colin!$G10273=$B$1,Colin!$H10273=$C$3),Colin!$I10273,)</f>
        <v>0</v>
      </c>
      <c r="M10273" s="38">
        <f>IF(AND(Colin!$G10273=$B$1,Colin!$H10273&lt;=$C$3),Colin!$I10273,)</f>
        <v>0</v>
      </c>
      <c r="N10273" s="38">
        <f>IF(AND(Colin!$G10273=$B$2,Colin!$H10273=$C$3),Colin!$I10273,)</f>
        <v>0</v>
      </c>
      <c r="O10273" s="38">
        <f>IF(AND(Colin!$G10273=$B$2,Colin!$H10273&lt;=$C$3),Colin!$I10273,)</f>
        <v>0</v>
      </c>
      <c r="P10273" s="38">
        <f>IF(Colin!$G10273&lt;$B$2,Colin!$I10273,0)</f>
        <v>0</v>
      </c>
      <c r="Q10273" s="38">
        <f>IF(Colin!$G10273&lt;$B$1,Colin!$I10273,0)</f>
        <v>0</v>
      </c>
    </row>
    <row r="10274" spans="12:17" x14ac:dyDescent="0.25">
      <c r="L10274" s="38">
        <f>IF(AND(Colin!$G10274=$B$1,Colin!$H10274=$C$3),Colin!$I10274,)</f>
        <v>0</v>
      </c>
      <c r="M10274" s="38">
        <f>IF(AND(Colin!$G10274=$B$1,Colin!$H10274&lt;=$C$3),Colin!$I10274,)</f>
        <v>0</v>
      </c>
      <c r="N10274" s="38">
        <f>IF(AND(Colin!$G10274=$B$2,Colin!$H10274=$C$3),Colin!$I10274,)</f>
        <v>0</v>
      </c>
      <c r="O10274" s="38">
        <f>IF(AND(Colin!$G10274=$B$2,Colin!$H10274&lt;=$C$3),Colin!$I10274,)</f>
        <v>0</v>
      </c>
      <c r="P10274" s="38">
        <f>IF(Colin!$G10274&lt;$B$2,Colin!$I10274,0)</f>
        <v>0</v>
      </c>
      <c r="Q10274" s="38">
        <f>IF(Colin!$G10274&lt;$B$1,Colin!$I10274,0)</f>
        <v>0</v>
      </c>
    </row>
    <row r="10275" spans="12:17" x14ac:dyDescent="0.25">
      <c r="L10275" s="38">
        <f>IF(AND(Colin!$G10275=$B$1,Colin!$H10275=$C$3),Colin!$I10275,)</f>
        <v>0</v>
      </c>
      <c r="M10275" s="38">
        <f>IF(AND(Colin!$G10275=$B$1,Colin!$H10275&lt;=$C$3),Colin!$I10275,)</f>
        <v>0</v>
      </c>
      <c r="N10275" s="38">
        <f>IF(AND(Colin!$G10275=$B$2,Colin!$H10275=$C$3),Colin!$I10275,)</f>
        <v>0</v>
      </c>
      <c r="O10275" s="38">
        <f>IF(AND(Colin!$G10275=$B$2,Colin!$H10275&lt;=$C$3),Colin!$I10275,)</f>
        <v>0</v>
      </c>
      <c r="P10275" s="38">
        <f>IF(Colin!$G10275&lt;$B$2,Colin!$I10275,0)</f>
        <v>0</v>
      </c>
      <c r="Q10275" s="38">
        <f>IF(Colin!$G10275&lt;$B$1,Colin!$I10275,0)</f>
        <v>0</v>
      </c>
    </row>
    <row r="10276" spans="12:17" x14ac:dyDescent="0.25">
      <c r="L10276" s="38">
        <f>IF(AND(Colin!$G10276=$B$1,Colin!$H10276=$C$3),Colin!$I10276,)</f>
        <v>0</v>
      </c>
      <c r="M10276" s="38">
        <f>IF(AND(Colin!$G10276=$B$1,Colin!$H10276&lt;=$C$3),Colin!$I10276,)</f>
        <v>0</v>
      </c>
      <c r="N10276" s="38">
        <f>IF(AND(Colin!$G10276=$B$2,Colin!$H10276=$C$3),Colin!$I10276,)</f>
        <v>0</v>
      </c>
      <c r="O10276" s="38">
        <f>IF(AND(Colin!$G10276=$B$2,Colin!$H10276&lt;=$C$3),Colin!$I10276,)</f>
        <v>0</v>
      </c>
      <c r="P10276" s="38">
        <f>IF(Colin!$G10276&lt;$B$2,Colin!$I10276,0)</f>
        <v>0</v>
      </c>
      <c r="Q10276" s="38">
        <f>IF(Colin!$G10276&lt;$B$1,Colin!$I10276,0)</f>
        <v>0</v>
      </c>
    </row>
    <row r="10277" spans="12:17" x14ac:dyDescent="0.25">
      <c r="L10277" s="38">
        <f>IF(AND(Colin!$G10277=$B$1,Colin!$H10277=$C$3),Colin!$I10277,)</f>
        <v>0</v>
      </c>
      <c r="M10277" s="38">
        <f>IF(AND(Colin!$G10277=$B$1,Colin!$H10277&lt;=$C$3),Colin!$I10277,)</f>
        <v>0</v>
      </c>
      <c r="N10277" s="38">
        <f>IF(AND(Colin!$G10277=$B$2,Colin!$H10277=$C$3),Colin!$I10277,)</f>
        <v>0</v>
      </c>
      <c r="O10277" s="38">
        <f>IF(AND(Colin!$G10277=$B$2,Colin!$H10277&lt;=$C$3),Colin!$I10277,)</f>
        <v>0</v>
      </c>
      <c r="P10277" s="38">
        <f>IF(Colin!$G10277&lt;$B$2,Colin!$I10277,0)</f>
        <v>0</v>
      </c>
      <c r="Q10277" s="38">
        <f>IF(Colin!$G10277&lt;$B$1,Colin!$I10277,0)</f>
        <v>0</v>
      </c>
    </row>
    <row r="10278" spans="12:17" x14ac:dyDescent="0.25">
      <c r="L10278" s="38">
        <f>IF(AND(Colin!$G10278=$B$1,Colin!$H10278=$C$3),Colin!$I10278,)</f>
        <v>0</v>
      </c>
      <c r="M10278" s="38">
        <f>IF(AND(Colin!$G10278=$B$1,Colin!$H10278&lt;=$C$3),Colin!$I10278,)</f>
        <v>0</v>
      </c>
      <c r="N10278" s="38">
        <f>IF(AND(Colin!$G10278=$B$2,Colin!$H10278=$C$3),Colin!$I10278,)</f>
        <v>0</v>
      </c>
      <c r="O10278" s="38">
        <f>IF(AND(Colin!$G10278=$B$2,Colin!$H10278&lt;=$C$3),Colin!$I10278,)</f>
        <v>0</v>
      </c>
      <c r="P10278" s="38">
        <f>IF(Colin!$G10278&lt;$B$2,Colin!$I10278,0)</f>
        <v>0</v>
      </c>
      <c r="Q10278" s="38">
        <f>IF(Colin!$G10278&lt;$B$1,Colin!$I10278,0)</f>
        <v>0</v>
      </c>
    </row>
    <row r="10279" spans="12:17" x14ac:dyDescent="0.25">
      <c r="L10279" s="38">
        <f>IF(AND(Colin!$G10279=$B$1,Colin!$H10279=$C$3),Colin!$I10279,)</f>
        <v>0</v>
      </c>
      <c r="M10279" s="38">
        <f>IF(AND(Colin!$G10279=$B$1,Colin!$H10279&lt;=$C$3),Colin!$I10279,)</f>
        <v>0</v>
      </c>
      <c r="N10279" s="38">
        <f>IF(AND(Colin!$G10279=$B$2,Colin!$H10279=$C$3),Colin!$I10279,)</f>
        <v>0</v>
      </c>
      <c r="O10279" s="38">
        <f>IF(AND(Colin!$G10279=$B$2,Colin!$H10279&lt;=$C$3),Colin!$I10279,)</f>
        <v>0</v>
      </c>
      <c r="P10279" s="38">
        <f>IF(Colin!$G10279&lt;$B$2,Colin!$I10279,0)</f>
        <v>0</v>
      </c>
      <c r="Q10279" s="38">
        <f>IF(Colin!$G10279&lt;$B$1,Colin!$I10279,0)</f>
        <v>0</v>
      </c>
    </row>
    <row r="10280" spans="12:17" x14ac:dyDescent="0.25">
      <c r="L10280" s="38">
        <f>IF(AND(Colin!$G10280=$B$1,Colin!$H10280=$C$3),Colin!$I10280,)</f>
        <v>0</v>
      </c>
      <c r="M10280" s="38">
        <f>IF(AND(Colin!$G10280=$B$1,Colin!$H10280&lt;=$C$3),Colin!$I10280,)</f>
        <v>0</v>
      </c>
      <c r="N10280" s="38">
        <f>IF(AND(Colin!$G10280=$B$2,Colin!$H10280=$C$3),Colin!$I10280,)</f>
        <v>0</v>
      </c>
      <c r="O10280" s="38">
        <f>IF(AND(Colin!$G10280=$B$2,Colin!$H10280&lt;=$C$3),Colin!$I10280,)</f>
        <v>0</v>
      </c>
      <c r="P10280" s="38">
        <f>IF(Colin!$G10280&lt;$B$2,Colin!$I10280,0)</f>
        <v>0</v>
      </c>
      <c r="Q10280" s="38">
        <f>IF(Colin!$G10280&lt;$B$1,Colin!$I10280,0)</f>
        <v>0</v>
      </c>
    </row>
    <row r="10281" spans="12:17" x14ac:dyDescent="0.25">
      <c r="L10281" s="38">
        <f>IF(AND(Colin!$G10281=$B$1,Colin!$H10281=$C$3),Colin!$I10281,)</f>
        <v>0</v>
      </c>
      <c r="M10281" s="38">
        <f>IF(AND(Colin!$G10281=$B$1,Colin!$H10281&lt;=$C$3),Colin!$I10281,)</f>
        <v>0</v>
      </c>
      <c r="N10281" s="38">
        <f>IF(AND(Colin!$G10281=$B$2,Colin!$H10281=$C$3),Colin!$I10281,)</f>
        <v>0</v>
      </c>
      <c r="O10281" s="38">
        <f>IF(AND(Colin!$G10281=$B$2,Colin!$H10281&lt;=$C$3),Colin!$I10281,)</f>
        <v>0</v>
      </c>
      <c r="P10281" s="38">
        <f>IF(Colin!$G10281&lt;$B$2,Colin!$I10281,0)</f>
        <v>0</v>
      </c>
      <c r="Q10281" s="38">
        <f>IF(Colin!$G10281&lt;$B$1,Colin!$I10281,0)</f>
        <v>0</v>
      </c>
    </row>
    <row r="10282" spans="12:17" x14ac:dyDescent="0.25">
      <c r="L10282" s="38">
        <f>IF(AND(Colin!$G10282=$B$1,Colin!$H10282=$C$3),Colin!$I10282,)</f>
        <v>0</v>
      </c>
      <c r="M10282" s="38">
        <f>IF(AND(Colin!$G10282=$B$1,Colin!$H10282&lt;=$C$3),Colin!$I10282,)</f>
        <v>0</v>
      </c>
      <c r="N10282" s="38">
        <f>IF(AND(Colin!$G10282=$B$2,Colin!$H10282=$C$3),Colin!$I10282,)</f>
        <v>0</v>
      </c>
      <c r="O10282" s="38">
        <f>IF(AND(Colin!$G10282=$B$2,Colin!$H10282&lt;=$C$3),Colin!$I10282,)</f>
        <v>0</v>
      </c>
      <c r="P10282" s="38">
        <f>IF(Colin!$G10282&lt;$B$2,Colin!$I10282,0)</f>
        <v>0</v>
      </c>
      <c r="Q10282" s="38">
        <f>IF(Colin!$G10282&lt;$B$1,Colin!$I10282,0)</f>
        <v>0</v>
      </c>
    </row>
    <row r="10283" spans="12:17" x14ac:dyDescent="0.25">
      <c r="L10283" s="38">
        <f>IF(AND(Colin!$G10283=$B$1,Colin!$H10283=$C$3),Colin!$I10283,)</f>
        <v>0</v>
      </c>
      <c r="M10283" s="38">
        <f>IF(AND(Colin!$G10283=$B$1,Colin!$H10283&lt;=$C$3),Colin!$I10283,)</f>
        <v>0</v>
      </c>
      <c r="N10283" s="38">
        <f>IF(AND(Colin!$G10283=$B$2,Colin!$H10283=$C$3),Colin!$I10283,)</f>
        <v>0</v>
      </c>
      <c r="O10283" s="38">
        <f>IF(AND(Colin!$G10283=$B$2,Colin!$H10283&lt;=$C$3),Colin!$I10283,)</f>
        <v>0</v>
      </c>
      <c r="P10283" s="38">
        <f>IF(Colin!$G10283&lt;$B$2,Colin!$I10283,0)</f>
        <v>0</v>
      </c>
      <c r="Q10283" s="38">
        <f>IF(Colin!$G10283&lt;$B$1,Colin!$I10283,0)</f>
        <v>0</v>
      </c>
    </row>
    <row r="10284" spans="12:17" x14ac:dyDescent="0.25">
      <c r="L10284" s="38">
        <f>IF(AND(Colin!$G10284=$B$1,Colin!$H10284=$C$3),Colin!$I10284,)</f>
        <v>0</v>
      </c>
      <c r="M10284" s="38">
        <f>IF(AND(Colin!$G10284=$B$1,Colin!$H10284&lt;=$C$3),Colin!$I10284,)</f>
        <v>0</v>
      </c>
      <c r="N10284" s="38">
        <f>IF(AND(Colin!$G10284=$B$2,Colin!$H10284=$C$3),Colin!$I10284,)</f>
        <v>0</v>
      </c>
      <c r="O10284" s="38">
        <f>IF(AND(Colin!$G10284=$B$2,Colin!$H10284&lt;=$C$3),Colin!$I10284,)</f>
        <v>0</v>
      </c>
      <c r="P10284" s="38">
        <f>IF(Colin!$G10284&lt;$B$2,Colin!$I10284,0)</f>
        <v>0</v>
      </c>
      <c r="Q10284" s="38">
        <f>IF(Colin!$G10284&lt;$B$1,Colin!$I10284,0)</f>
        <v>0</v>
      </c>
    </row>
    <row r="10285" spans="12:17" x14ac:dyDescent="0.25">
      <c r="L10285" s="38">
        <f>IF(AND(Colin!$G10285=$B$1,Colin!$H10285=$C$3),Colin!$I10285,)</f>
        <v>0</v>
      </c>
      <c r="M10285" s="38">
        <f>IF(AND(Colin!$G10285=$B$1,Colin!$H10285&lt;=$C$3),Colin!$I10285,)</f>
        <v>0</v>
      </c>
      <c r="N10285" s="38">
        <f>IF(AND(Colin!$G10285=$B$2,Colin!$H10285=$C$3),Colin!$I10285,)</f>
        <v>0</v>
      </c>
      <c r="O10285" s="38">
        <f>IF(AND(Colin!$G10285=$B$2,Colin!$H10285&lt;=$C$3),Colin!$I10285,)</f>
        <v>0</v>
      </c>
      <c r="P10285" s="38">
        <f>IF(Colin!$G10285&lt;$B$2,Colin!$I10285,0)</f>
        <v>0</v>
      </c>
      <c r="Q10285" s="38">
        <f>IF(Colin!$G10285&lt;$B$1,Colin!$I10285,0)</f>
        <v>0</v>
      </c>
    </row>
    <row r="10286" spans="12:17" x14ac:dyDescent="0.25">
      <c r="L10286" s="38">
        <f>IF(AND(Colin!$G10286=$B$1,Colin!$H10286=$C$3),Colin!$I10286,)</f>
        <v>0</v>
      </c>
      <c r="M10286" s="38">
        <f>IF(AND(Colin!$G10286=$B$1,Colin!$H10286&lt;=$C$3),Colin!$I10286,)</f>
        <v>0</v>
      </c>
      <c r="N10286" s="38">
        <f>IF(AND(Colin!$G10286=$B$2,Colin!$H10286=$C$3),Colin!$I10286,)</f>
        <v>0</v>
      </c>
      <c r="O10286" s="38">
        <f>IF(AND(Colin!$G10286=$B$2,Colin!$H10286&lt;=$C$3),Colin!$I10286,)</f>
        <v>0</v>
      </c>
      <c r="P10286" s="38">
        <f>IF(Colin!$G10286&lt;$B$2,Colin!$I10286,0)</f>
        <v>0</v>
      </c>
      <c r="Q10286" s="38">
        <f>IF(Colin!$G10286&lt;$B$1,Colin!$I10286,0)</f>
        <v>0</v>
      </c>
    </row>
    <row r="10287" spans="12:17" x14ac:dyDescent="0.25">
      <c r="L10287" s="38">
        <f>IF(AND(Colin!$G10287=$B$1,Colin!$H10287=$C$3),Colin!$I10287,)</f>
        <v>0</v>
      </c>
      <c r="M10287" s="38">
        <f>IF(AND(Colin!$G10287=$B$1,Colin!$H10287&lt;=$C$3),Colin!$I10287,)</f>
        <v>0</v>
      </c>
      <c r="N10287" s="38">
        <f>IF(AND(Colin!$G10287=$B$2,Colin!$H10287=$C$3),Colin!$I10287,)</f>
        <v>0</v>
      </c>
      <c r="O10287" s="38">
        <f>IF(AND(Colin!$G10287=$B$2,Colin!$H10287&lt;=$C$3),Colin!$I10287,)</f>
        <v>0</v>
      </c>
      <c r="P10287" s="38">
        <f>IF(Colin!$G10287&lt;$B$2,Colin!$I10287,0)</f>
        <v>0</v>
      </c>
      <c r="Q10287" s="38">
        <f>IF(Colin!$G10287&lt;$B$1,Colin!$I10287,0)</f>
        <v>0</v>
      </c>
    </row>
    <row r="10288" spans="12:17" x14ac:dyDescent="0.25">
      <c r="L10288" s="38">
        <f>IF(AND(Colin!$G10288=$B$1,Colin!$H10288=$C$3),Colin!$I10288,)</f>
        <v>0</v>
      </c>
      <c r="M10288" s="38">
        <f>IF(AND(Colin!$G10288=$B$1,Colin!$H10288&lt;=$C$3),Colin!$I10288,)</f>
        <v>0</v>
      </c>
      <c r="N10288" s="38">
        <f>IF(AND(Colin!$G10288=$B$2,Colin!$H10288=$C$3),Colin!$I10288,)</f>
        <v>0</v>
      </c>
      <c r="O10288" s="38">
        <f>IF(AND(Colin!$G10288=$B$2,Colin!$H10288&lt;=$C$3),Colin!$I10288,)</f>
        <v>0</v>
      </c>
      <c r="P10288" s="38">
        <f>IF(Colin!$G10288&lt;$B$2,Colin!$I10288,0)</f>
        <v>0</v>
      </c>
      <c r="Q10288" s="38">
        <f>IF(Colin!$G10288&lt;$B$1,Colin!$I10288,0)</f>
        <v>0</v>
      </c>
    </row>
    <row r="10289" spans="12:17" x14ac:dyDescent="0.25">
      <c r="L10289" s="38">
        <f>IF(AND(Colin!$G10289=$B$1,Colin!$H10289=$C$3),Colin!$I10289,)</f>
        <v>0</v>
      </c>
      <c r="M10289" s="38">
        <f>IF(AND(Colin!$G10289=$B$1,Colin!$H10289&lt;=$C$3),Colin!$I10289,)</f>
        <v>0</v>
      </c>
      <c r="N10289" s="38">
        <f>IF(AND(Colin!$G10289=$B$2,Colin!$H10289=$C$3),Colin!$I10289,)</f>
        <v>0</v>
      </c>
      <c r="O10289" s="38">
        <f>IF(AND(Colin!$G10289=$B$2,Colin!$H10289&lt;=$C$3),Colin!$I10289,)</f>
        <v>0</v>
      </c>
      <c r="P10289" s="38">
        <f>IF(Colin!$G10289&lt;$B$2,Colin!$I10289,0)</f>
        <v>0</v>
      </c>
      <c r="Q10289" s="38">
        <f>IF(Colin!$G10289&lt;$B$1,Colin!$I10289,0)</f>
        <v>0</v>
      </c>
    </row>
    <row r="10290" spans="12:17" x14ac:dyDescent="0.25">
      <c r="L10290" s="38">
        <f>IF(AND(Colin!$G10290=$B$1,Colin!$H10290=$C$3),Colin!$I10290,)</f>
        <v>0</v>
      </c>
      <c r="M10290" s="38">
        <f>IF(AND(Colin!$G10290=$B$1,Colin!$H10290&lt;=$C$3),Colin!$I10290,)</f>
        <v>0</v>
      </c>
      <c r="N10290" s="38">
        <f>IF(AND(Colin!$G10290=$B$2,Colin!$H10290=$C$3),Colin!$I10290,)</f>
        <v>0</v>
      </c>
      <c r="O10290" s="38">
        <f>IF(AND(Colin!$G10290=$B$2,Colin!$H10290&lt;=$C$3),Colin!$I10290,)</f>
        <v>0</v>
      </c>
      <c r="P10290" s="38">
        <f>IF(Colin!$G10290&lt;$B$2,Colin!$I10290,0)</f>
        <v>0</v>
      </c>
      <c r="Q10290" s="38">
        <f>IF(Colin!$G10290&lt;$B$1,Colin!$I10290,0)</f>
        <v>0</v>
      </c>
    </row>
    <row r="10291" spans="12:17" x14ac:dyDescent="0.25">
      <c r="L10291" s="38">
        <f>IF(AND(Colin!$G10291=$B$1,Colin!$H10291=$C$3),Colin!$I10291,)</f>
        <v>0</v>
      </c>
      <c r="M10291" s="38">
        <f>IF(AND(Colin!$G10291=$B$1,Colin!$H10291&lt;=$C$3),Colin!$I10291,)</f>
        <v>0</v>
      </c>
      <c r="N10291" s="38">
        <f>IF(AND(Colin!$G10291=$B$2,Colin!$H10291=$C$3),Colin!$I10291,)</f>
        <v>0</v>
      </c>
      <c r="O10291" s="38">
        <f>IF(AND(Colin!$G10291=$B$2,Colin!$H10291&lt;=$C$3),Colin!$I10291,)</f>
        <v>0</v>
      </c>
      <c r="P10291" s="38">
        <f>IF(Colin!$G10291&lt;$B$2,Colin!$I10291,0)</f>
        <v>0</v>
      </c>
      <c r="Q10291" s="38">
        <f>IF(Colin!$G10291&lt;$B$1,Colin!$I10291,0)</f>
        <v>0</v>
      </c>
    </row>
    <row r="10292" spans="12:17" x14ac:dyDescent="0.25">
      <c r="L10292" s="38">
        <f>IF(AND(Colin!$G10292=$B$1,Colin!$H10292=$C$3),Colin!$I10292,)</f>
        <v>0</v>
      </c>
      <c r="M10292" s="38">
        <f>IF(AND(Colin!$G10292=$B$1,Colin!$H10292&lt;=$C$3),Colin!$I10292,)</f>
        <v>0</v>
      </c>
      <c r="N10292" s="38">
        <f>IF(AND(Colin!$G10292=$B$2,Colin!$H10292=$C$3),Colin!$I10292,)</f>
        <v>0</v>
      </c>
      <c r="O10292" s="38">
        <f>IF(AND(Colin!$G10292=$B$2,Colin!$H10292&lt;=$C$3),Colin!$I10292,)</f>
        <v>0</v>
      </c>
      <c r="P10292" s="38">
        <f>IF(Colin!$G10292&lt;$B$2,Colin!$I10292,0)</f>
        <v>0</v>
      </c>
      <c r="Q10292" s="38">
        <f>IF(Colin!$G10292&lt;$B$1,Colin!$I10292,0)</f>
        <v>0</v>
      </c>
    </row>
    <row r="10293" spans="12:17" x14ac:dyDescent="0.25">
      <c r="L10293" s="38">
        <f>IF(AND(Colin!$G10293=$B$1,Colin!$H10293=$C$3),Colin!$I10293,)</f>
        <v>0</v>
      </c>
      <c r="M10293" s="38">
        <f>IF(AND(Colin!$G10293=$B$1,Colin!$H10293&lt;=$C$3),Colin!$I10293,)</f>
        <v>0</v>
      </c>
      <c r="N10293" s="38">
        <f>IF(AND(Colin!$G10293=$B$2,Colin!$H10293=$C$3),Colin!$I10293,)</f>
        <v>0</v>
      </c>
      <c r="O10293" s="38">
        <f>IF(AND(Colin!$G10293=$B$2,Colin!$H10293&lt;=$C$3),Colin!$I10293,)</f>
        <v>0</v>
      </c>
      <c r="P10293" s="38">
        <f>IF(Colin!$G10293&lt;$B$2,Colin!$I10293,0)</f>
        <v>0</v>
      </c>
      <c r="Q10293" s="38">
        <f>IF(Colin!$G10293&lt;$B$1,Colin!$I10293,0)</f>
        <v>0</v>
      </c>
    </row>
    <row r="10294" spans="12:17" x14ac:dyDescent="0.25">
      <c r="L10294" s="38">
        <f>IF(AND(Colin!$G10294=$B$1,Colin!$H10294=$C$3),Colin!$I10294,)</f>
        <v>0</v>
      </c>
      <c r="M10294" s="38">
        <f>IF(AND(Colin!$G10294=$B$1,Colin!$H10294&lt;=$C$3),Colin!$I10294,)</f>
        <v>0</v>
      </c>
      <c r="N10294" s="38">
        <f>IF(AND(Colin!$G10294=$B$2,Colin!$H10294=$C$3),Colin!$I10294,)</f>
        <v>0</v>
      </c>
      <c r="O10294" s="38">
        <f>IF(AND(Colin!$G10294=$B$2,Colin!$H10294&lt;=$C$3),Colin!$I10294,)</f>
        <v>0</v>
      </c>
      <c r="P10294" s="38">
        <f>IF(Colin!$G10294&lt;$B$2,Colin!$I10294,0)</f>
        <v>0</v>
      </c>
      <c r="Q10294" s="38">
        <f>IF(Colin!$G10294&lt;$B$1,Colin!$I10294,0)</f>
        <v>0</v>
      </c>
    </row>
    <row r="10295" spans="12:17" x14ac:dyDescent="0.25">
      <c r="L10295" s="38">
        <f>IF(AND(Colin!$G10295=$B$1,Colin!$H10295=$C$3),Colin!$I10295,)</f>
        <v>0</v>
      </c>
      <c r="M10295" s="38">
        <f>IF(AND(Colin!$G10295=$B$1,Colin!$H10295&lt;=$C$3),Colin!$I10295,)</f>
        <v>0</v>
      </c>
      <c r="N10295" s="38">
        <f>IF(AND(Colin!$G10295=$B$2,Colin!$H10295=$C$3),Colin!$I10295,)</f>
        <v>0</v>
      </c>
      <c r="O10295" s="38">
        <f>IF(AND(Colin!$G10295=$B$2,Colin!$H10295&lt;=$C$3),Colin!$I10295,)</f>
        <v>0</v>
      </c>
      <c r="P10295" s="38">
        <f>IF(Colin!$G10295&lt;$B$2,Colin!$I10295,0)</f>
        <v>0</v>
      </c>
      <c r="Q10295" s="38">
        <f>IF(Colin!$G10295&lt;$B$1,Colin!$I10295,0)</f>
        <v>0</v>
      </c>
    </row>
    <row r="10296" spans="12:17" x14ac:dyDescent="0.25">
      <c r="L10296" s="38">
        <f>IF(AND(Colin!$G10296=$B$1,Colin!$H10296=$C$3),Colin!$I10296,)</f>
        <v>0</v>
      </c>
      <c r="M10296" s="38">
        <f>IF(AND(Colin!$G10296=$B$1,Colin!$H10296&lt;=$C$3),Colin!$I10296,)</f>
        <v>0</v>
      </c>
      <c r="N10296" s="38">
        <f>IF(AND(Colin!$G10296=$B$2,Colin!$H10296=$C$3),Colin!$I10296,)</f>
        <v>0</v>
      </c>
      <c r="O10296" s="38">
        <f>IF(AND(Colin!$G10296=$B$2,Colin!$H10296&lt;=$C$3),Colin!$I10296,)</f>
        <v>0</v>
      </c>
      <c r="P10296" s="38">
        <f>IF(Colin!$G10296&lt;$B$2,Colin!$I10296,0)</f>
        <v>0</v>
      </c>
      <c r="Q10296" s="38">
        <f>IF(Colin!$G10296&lt;$B$1,Colin!$I10296,0)</f>
        <v>0</v>
      </c>
    </row>
    <row r="10297" spans="12:17" x14ac:dyDescent="0.25">
      <c r="L10297" s="38">
        <f>IF(AND(Colin!$G10297=$B$1,Colin!$H10297=$C$3),Colin!$I10297,)</f>
        <v>0</v>
      </c>
      <c r="M10297" s="38">
        <f>IF(AND(Colin!$G10297=$B$1,Colin!$H10297&lt;=$C$3),Colin!$I10297,)</f>
        <v>0</v>
      </c>
      <c r="N10297" s="38">
        <f>IF(AND(Colin!$G10297=$B$2,Colin!$H10297=$C$3),Colin!$I10297,)</f>
        <v>0</v>
      </c>
      <c r="O10297" s="38">
        <f>IF(AND(Colin!$G10297=$B$2,Colin!$H10297&lt;=$C$3),Colin!$I10297,)</f>
        <v>0</v>
      </c>
      <c r="P10297" s="38">
        <f>IF(Colin!$G10297&lt;$B$2,Colin!$I10297,0)</f>
        <v>0</v>
      </c>
      <c r="Q10297" s="38">
        <f>IF(Colin!$G10297&lt;$B$1,Colin!$I10297,0)</f>
        <v>0</v>
      </c>
    </row>
    <row r="10298" spans="12:17" x14ac:dyDescent="0.25">
      <c r="L10298" s="38">
        <f>IF(AND(Colin!$G10298=$B$1,Colin!$H10298=$C$3),Colin!$I10298,)</f>
        <v>0</v>
      </c>
      <c r="M10298" s="38">
        <f>IF(AND(Colin!$G10298=$B$1,Colin!$H10298&lt;=$C$3),Colin!$I10298,)</f>
        <v>0</v>
      </c>
      <c r="N10298" s="38">
        <f>IF(AND(Colin!$G10298=$B$2,Colin!$H10298=$C$3),Colin!$I10298,)</f>
        <v>0</v>
      </c>
      <c r="O10298" s="38">
        <f>IF(AND(Colin!$G10298=$B$2,Colin!$H10298&lt;=$C$3),Colin!$I10298,)</f>
        <v>0</v>
      </c>
      <c r="P10298" s="38">
        <f>IF(Colin!$G10298&lt;$B$2,Colin!$I10298,0)</f>
        <v>0</v>
      </c>
      <c r="Q10298" s="38">
        <f>IF(Colin!$G10298&lt;$B$1,Colin!$I10298,0)</f>
        <v>0</v>
      </c>
    </row>
    <row r="10299" spans="12:17" x14ac:dyDescent="0.25">
      <c r="L10299" s="38">
        <f>IF(AND(Colin!$G10299=$B$1,Colin!$H10299=$C$3),Colin!$I10299,)</f>
        <v>0</v>
      </c>
      <c r="M10299" s="38">
        <f>IF(AND(Colin!$G10299=$B$1,Colin!$H10299&lt;=$C$3),Colin!$I10299,)</f>
        <v>0</v>
      </c>
      <c r="N10299" s="38">
        <f>IF(AND(Colin!$G10299=$B$2,Colin!$H10299=$C$3),Colin!$I10299,)</f>
        <v>0</v>
      </c>
      <c r="O10299" s="38">
        <f>IF(AND(Colin!$G10299=$B$2,Colin!$H10299&lt;=$C$3),Colin!$I10299,)</f>
        <v>0</v>
      </c>
      <c r="P10299" s="38">
        <f>IF(Colin!$G10299&lt;$B$2,Colin!$I10299,0)</f>
        <v>0</v>
      </c>
      <c r="Q10299" s="38">
        <f>IF(Colin!$G10299&lt;$B$1,Colin!$I10299,0)</f>
        <v>0</v>
      </c>
    </row>
    <row r="10300" spans="12:17" x14ac:dyDescent="0.25">
      <c r="L10300" s="38">
        <f>IF(AND(Colin!$G10300=$B$1,Colin!$H10300=$C$3),Colin!$I10300,)</f>
        <v>0</v>
      </c>
      <c r="M10300" s="38">
        <f>IF(AND(Colin!$G10300=$B$1,Colin!$H10300&lt;=$C$3),Colin!$I10300,)</f>
        <v>0</v>
      </c>
      <c r="N10300" s="38">
        <f>IF(AND(Colin!$G10300=$B$2,Colin!$H10300=$C$3),Colin!$I10300,)</f>
        <v>0</v>
      </c>
      <c r="O10300" s="38">
        <f>IF(AND(Colin!$G10300=$B$2,Colin!$H10300&lt;=$C$3),Colin!$I10300,)</f>
        <v>0</v>
      </c>
      <c r="P10300" s="38">
        <f>IF(Colin!$G10300&lt;$B$2,Colin!$I10300,0)</f>
        <v>0</v>
      </c>
      <c r="Q10300" s="38">
        <f>IF(Colin!$G10300&lt;$B$1,Colin!$I10300,0)</f>
        <v>0</v>
      </c>
    </row>
    <row r="10301" spans="12:17" x14ac:dyDescent="0.25">
      <c r="L10301" s="38">
        <f>IF(AND(Colin!$G10301=$B$1,Colin!$H10301=$C$3),Colin!$I10301,)</f>
        <v>0</v>
      </c>
      <c r="M10301" s="38">
        <f>IF(AND(Colin!$G10301=$B$1,Colin!$H10301&lt;=$C$3),Colin!$I10301,)</f>
        <v>0</v>
      </c>
      <c r="N10301" s="38">
        <f>IF(AND(Colin!$G10301=$B$2,Colin!$H10301=$C$3),Colin!$I10301,)</f>
        <v>0</v>
      </c>
      <c r="O10301" s="38">
        <f>IF(AND(Colin!$G10301=$B$2,Colin!$H10301&lt;=$C$3),Colin!$I10301,)</f>
        <v>0</v>
      </c>
      <c r="P10301" s="38">
        <f>IF(Colin!$G10301&lt;$B$2,Colin!$I10301,0)</f>
        <v>0</v>
      </c>
      <c r="Q10301" s="38">
        <f>IF(Colin!$G10301&lt;$B$1,Colin!$I10301,0)</f>
        <v>0</v>
      </c>
    </row>
    <row r="10302" spans="12:17" x14ac:dyDescent="0.25">
      <c r="L10302" s="38">
        <f>IF(AND(Colin!$G10302=$B$1,Colin!$H10302=$C$3),Colin!$I10302,)</f>
        <v>0</v>
      </c>
      <c r="M10302" s="38">
        <f>IF(AND(Colin!$G10302=$B$1,Colin!$H10302&lt;=$C$3),Colin!$I10302,)</f>
        <v>0</v>
      </c>
      <c r="N10302" s="38">
        <f>IF(AND(Colin!$G10302=$B$2,Colin!$H10302=$C$3),Colin!$I10302,)</f>
        <v>0</v>
      </c>
      <c r="O10302" s="38">
        <f>IF(AND(Colin!$G10302=$B$2,Colin!$H10302&lt;=$C$3),Colin!$I10302,)</f>
        <v>0</v>
      </c>
      <c r="P10302" s="38">
        <f>IF(Colin!$G10302&lt;$B$2,Colin!$I10302,0)</f>
        <v>0</v>
      </c>
      <c r="Q10302" s="38">
        <f>IF(Colin!$G10302&lt;$B$1,Colin!$I10302,0)</f>
        <v>0</v>
      </c>
    </row>
    <row r="10303" spans="12:17" x14ac:dyDescent="0.25">
      <c r="L10303" s="38">
        <f>IF(AND(Colin!$G10303=$B$1,Colin!$H10303=$C$3),Colin!$I10303,)</f>
        <v>0</v>
      </c>
      <c r="M10303" s="38">
        <f>IF(AND(Colin!$G10303=$B$1,Colin!$H10303&lt;=$C$3),Colin!$I10303,)</f>
        <v>0</v>
      </c>
      <c r="N10303" s="38">
        <f>IF(AND(Colin!$G10303=$B$2,Colin!$H10303=$C$3),Colin!$I10303,)</f>
        <v>0</v>
      </c>
      <c r="O10303" s="38">
        <f>IF(AND(Colin!$G10303=$B$2,Colin!$H10303&lt;=$C$3),Colin!$I10303,)</f>
        <v>0</v>
      </c>
      <c r="P10303" s="38">
        <f>IF(Colin!$G10303&lt;$B$2,Colin!$I10303,0)</f>
        <v>0</v>
      </c>
      <c r="Q10303" s="38">
        <f>IF(Colin!$G10303&lt;$B$1,Colin!$I10303,0)</f>
        <v>0</v>
      </c>
    </row>
    <row r="10304" spans="12:17" x14ac:dyDescent="0.25">
      <c r="L10304" s="38">
        <f>IF(AND(Colin!$G10304=$B$1,Colin!$H10304=$C$3),Colin!$I10304,)</f>
        <v>0</v>
      </c>
      <c r="M10304" s="38">
        <f>IF(AND(Colin!$G10304=$B$1,Colin!$H10304&lt;=$C$3),Colin!$I10304,)</f>
        <v>0</v>
      </c>
      <c r="N10304" s="38">
        <f>IF(AND(Colin!$G10304=$B$2,Colin!$H10304=$C$3),Colin!$I10304,)</f>
        <v>0</v>
      </c>
      <c r="O10304" s="38">
        <f>IF(AND(Colin!$G10304=$B$2,Colin!$H10304&lt;=$C$3),Colin!$I10304,)</f>
        <v>0</v>
      </c>
      <c r="P10304" s="38">
        <f>IF(Colin!$G10304&lt;$B$2,Colin!$I10304,0)</f>
        <v>0</v>
      </c>
      <c r="Q10304" s="38">
        <f>IF(Colin!$G10304&lt;$B$1,Colin!$I10304,0)</f>
        <v>0</v>
      </c>
    </row>
    <row r="10305" spans="12:17" x14ac:dyDescent="0.25">
      <c r="L10305" s="38">
        <f>IF(AND(Colin!$G10305=$B$1,Colin!$H10305=$C$3),Colin!$I10305,)</f>
        <v>0</v>
      </c>
      <c r="M10305" s="38">
        <f>IF(AND(Colin!$G10305=$B$1,Colin!$H10305&lt;=$C$3),Colin!$I10305,)</f>
        <v>0</v>
      </c>
      <c r="N10305" s="38">
        <f>IF(AND(Colin!$G10305=$B$2,Colin!$H10305=$C$3),Colin!$I10305,)</f>
        <v>0</v>
      </c>
      <c r="O10305" s="38">
        <f>IF(AND(Colin!$G10305=$B$2,Colin!$H10305&lt;=$C$3),Colin!$I10305,)</f>
        <v>0</v>
      </c>
      <c r="P10305" s="38">
        <f>IF(Colin!$G10305&lt;$B$2,Colin!$I10305,0)</f>
        <v>0</v>
      </c>
      <c r="Q10305" s="38">
        <f>IF(Colin!$G10305&lt;$B$1,Colin!$I10305,0)</f>
        <v>0</v>
      </c>
    </row>
    <row r="10306" spans="12:17" x14ac:dyDescent="0.25">
      <c r="L10306" s="38">
        <f>IF(AND(Colin!$G10306=$B$1,Colin!$H10306=$C$3),Colin!$I10306,)</f>
        <v>0</v>
      </c>
      <c r="M10306" s="38">
        <f>IF(AND(Colin!$G10306=$B$1,Colin!$H10306&lt;=$C$3),Colin!$I10306,)</f>
        <v>0</v>
      </c>
      <c r="N10306" s="38">
        <f>IF(AND(Colin!$G10306=$B$2,Colin!$H10306=$C$3),Colin!$I10306,)</f>
        <v>0</v>
      </c>
      <c r="O10306" s="38">
        <f>IF(AND(Colin!$G10306=$B$2,Colin!$H10306&lt;=$C$3),Colin!$I10306,)</f>
        <v>0</v>
      </c>
      <c r="P10306" s="38">
        <f>IF(Colin!$G10306&lt;$B$2,Colin!$I10306,0)</f>
        <v>0</v>
      </c>
      <c r="Q10306" s="38">
        <f>IF(Colin!$G10306&lt;$B$1,Colin!$I10306,0)</f>
        <v>0</v>
      </c>
    </row>
    <row r="10307" spans="12:17" x14ac:dyDescent="0.25">
      <c r="L10307" s="38">
        <f>IF(AND(Colin!$G10307=$B$1,Colin!$H10307=$C$3),Colin!$I10307,)</f>
        <v>0</v>
      </c>
      <c r="M10307" s="38">
        <f>IF(AND(Colin!$G10307=$B$1,Colin!$H10307&lt;=$C$3),Colin!$I10307,)</f>
        <v>0</v>
      </c>
      <c r="N10307" s="38">
        <f>IF(AND(Colin!$G10307=$B$2,Colin!$H10307=$C$3),Colin!$I10307,)</f>
        <v>0</v>
      </c>
      <c r="O10307" s="38">
        <f>IF(AND(Colin!$G10307=$B$2,Colin!$H10307&lt;=$C$3),Colin!$I10307,)</f>
        <v>0</v>
      </c>
      <c r="P10307" s="38">
        <f>IF(Colin!$G10307&lt;$B$2,Colin!$I10307,0)</f>
        <v>0</v>
      </c>
      <c r="Q10307" s="38">
        <f>IF(Colin!$G10307&lt;$B$1,Colin!$I10307,0)</f>
        <v>0</v>
      </c>
    </row>
    <row r="10308" spans="12:17" x14ac:dyDescent="0.25">
      <c r="L10308" s="38">
        <f>IF(AND(Colin!$G10308=$B$1,Colin!$H10308=$C$3),Colin!$I10308,)</f>
        <v>0</v>
      </c>
      <c r="M10308" s="38">
        <f>IF(AND(Colin!$G10308=$B$1,Colin!$H10308&lt;=$C$3),Colin!$I10308,)</f>
        <v>0</v>
      </c>
      <c r="N10308" s="38">
        <f>IF(AND(Colin!$G10308=$B$2,Colin!$H10308=$C$3),Colin!$I10308,)</f>
        <v>0</v>
      </c>
      <c r="O10308" s="38">
        <f>IF(AND(Colin!$G10308=$B$2,Colin!$H10308&lt;=$C$3),Colin!$I10308,)</f>
        <v>0</v>
      </c>
      <c r="P10308" s="38">
        <f>IF(Colin!$G10308&lt;$B$2,Colin!$I10308,0)</f>
        <v>0</v>
      </c>
      <c r="Q10308" s="38">
        <f>IF(Colin!$G10308&lt;$B$1,Colin!$I10308,0)</f>
        <v>0</v>
      </c>
    </row>
    <row r="10309" spans="12:17" x14ac:dyDescent="0.25">
      <c r="L10309" s="38">
        <f>IF(AND(Colin!$G10309=$B$1,Colin!$H10309=$C$3),Colin!$I10309,)</f>
        <v>0</v>
      </c>
      <c r="M10309" s="38">
        <f>IF(AND(Colin!$G10309=$B$1,Colin!$H10309&lt;=$C$3),Colin!$I10309,)</f>
        <v>0</v>
      </c>
      <c r="N10309" s="38">
        <f>IF(AND(Colin!$G10309=$B$2,Colin!$H10309=$C$3),Colin!$I10309,)</f>
        <v>0</v>
      </c>
      <c r="O10309" s="38">
        <f>IF(AND(Colin!$G10309=$B$2,Colin!$H10309&lt;=$C$3),Colin!$I10309,)</f>
        <v>0</v>
      </c>
      <c r="P10309" s="38">
        <f>IF(Colin!$G10309&lt;$B$2,Colin!$I10309,0)</f>
        <v>0</v>
      </c>
      <c r="Q10309" s="38">
        <f>IF(Colin!$G10309&lt;$B$1,Colin!$I10309,0)</f>
        <v>0</v>
      </c>
    </row>
    <row r="10310" spans="12:17" x14ac:dyDescent="0.25">
      <c r="L10310" s="38">
        <f>IF(AND(Colin!$G10310=$B$1,Colin!$H10310=$C$3),Colin!$I10310,)</f>
        <v>0</v>
      </c>
      <c r="M10310" s="38">
        <f>IF(AND(Colin!$G10310=$B$1,Colin!$H10310&lt;=$C$3),Colin!$I10310,)</f>
        <v>0</v>
      </c>
      <c r="N10310" s="38">
        <f>IF(AND(Colin!$G10310=$B$2,Colin!$H10310=$C$3),Colin!$I10310,)</f>
        <v>0</v>
      </c>
      <c r="O10310" s="38">
        <f>IF(AND(Colin!$G10310=$B$2,Colin!$H10310&lt;=$C$3),Colin!$I10310,)</f>
        <v>0</v>
      </c>
      <c r="P10310" s="38">
        <f>IF(Colin!$G10310&lt;$B$2,Colin!$I10310,0)</f>
        <v>0</v>
      </c>
      <c r="Q10310" s="38">
        <f>IF(Colin!$G10310&lt;$B$1,Colin!$I10310,0)</f>
        <v>0</v>
      </c>
    </row>
    <row r="10311" spans="12:17" x14ac:dyDescent="0.25">
      <c r="L10311" s="38">
        <f>IF(AND(Colin!$G10311=$B$1,Colin!$H10311=$C$3),Colin!$I10311,)</f>
        <v>0</v>
      </c>
      <c r="M10311" s="38">
        <f>IF(AND(Colin!$G10311=$B$1,Colin!$H10311&lt;=$C$3),Colin!$I10311,)</f>
        <v>0</v>
      </c>
      <c r="N10311" s="38">
        <f>IF(AND(Colin!$G10311=$B$2,Colin!$H10311=$C$3),Colin!$I10311,)</f>
        <v>0</v>
      </c>
      <c r="O10311" s="38">
        <f>IF(AND(Colin!$G10311=$B$2,Colin!$H10311&lt;=$C$3),Colin!$I10311,)</f>
        <v>0</v>
      </c>
      <c r="P10311" s="38">
        <f>IF(Colin!$G10311&lt;$B$2,Colin!$I10311,0)</f>
        <v>0</v>
      </c>
      <c r="Q10311" s="38">
        <f>IF(Colin!$G10311&lt;$B$1,Colin!$I10311,0)</f>
        <v>0</v>
      </c>
    </row>
    <row r="10312" spans="12:17" x14ac:dyDescent="0.25">
      <c r="L10312" s="38">
        <f>IF(AND(Colin!$G10312=$B$1,Colin!$H10312=$C$3),Colin!$I10312,)</f>
        <v>0</v>
      </c>
      <c r="M10312" s="38">
        <f>IF(AND(Colin!$G10312=$B$1,Colin!$H10312&lt;=$C$3),Colin!$I10312,)</f>
        <v>0</v>
      </c>
      <c r="N10312" s="38">
        <f>IF(AND(Colin!$G10312=$B$2,Colin!$H10312=$C$3),Colin!$I10312,)</f>
        <v>0</v>
      </c>
      <c r="O10312" s="38">
        <f>IF(AND(Colin!$G10312=$B$2,Colin!$H10312&lt;=$C$3),Colin!$I10312,)</f>
        <v>0</v>
      </c>
      <c r="P10312" s="38">
        <f>IF(Colin!$G10312&lt;$B$2,Colin!$I10312,0)</f>
        <v>0</v>
      </c>
      <c r="Q10312" s="38">
        <f>IF(Colin!$G10312&lt;$B$1,Colin!$I10312,0)</f>
        <v>0</v>
      </c>
    </row>
    <row r="10313" spans="12:17" x14ac:dyDescent="0.25">
      <c r="L10313" s="38">
        <f>IF(AND(Colin!$G10313=$B$1,Colin!$H10313=$C$3),Colin!$I10313,)</f>
        <v>0</v>
      </c>
      <c r="M10313" s="38">
        <f>IF(AND(Colin!$G10313=$B$1,Colin!$H10313&lt;=$C$3),Colin!$I10313,)</f>
        <v>0</v>
      </c>
      <c r="N10313" s="38">
        <f>IF(AND(Colin!$G10313=$B$2,Colin!$H10313=$C$3),Colin!$I10313,)</f>
        <v>0</v>
      </c>
      <c r="O10313" s="38">
        <f>IF(AND(Colin!$G10313=$B$2,Colin!$H10313&lt;=$C$3),Colin!$I10313,)</f>
        <v>0</v>
      </c>
      <c r="P10313" s="38">
        <f>IF(Colin!$G10313&lt;$B$2,Colin!$I10313,0)</f>
        <v>0</v>
      </c>
      <c r="Q10313" s="38">
        <f>IF(Colin!$G10313&lt;$B$1,Colin!$I10313,0)</f>
        <v>0</v>
      </c>
    </row>
    <row r="10314" spans="12:17" x14ac:dyDescent="0.25">
      <c r="L10314" s="38">
        <f>IF(AND(Colin!$G10314=$B$1,Colin!$H10314=$C$3),Colin!$I10314,)</f>
        <v>0</v>
      </c>
      <c r="M10314" s="38">
        <f>IF(AND(Colin!$G10314=$B$1,Colin!$H10314&lt;=$C$3),Colin!$I10314,)</f>
        <v>0</v>
      </c>
      <c r="N10314" s="38">
        <f>IF(AND(Colin!$G10314=$B$2,Colin!$H10314=$C$3),Colin!$I10314,)</f>
        <v>0</v>
      </c>
      <c r="O10314" s="38">
        <f>IF(AND(Colin!$G10314=$B$2,Colin!$H10314&lt;=$C$3),Colin!$I10314,)</f>
        <v>0</v>
      </c>
      <c r="P10314" s="38">
        <f>IF(Colin!$G10314&lt;$B$2,Colin!$I10314,0)</f>
        <v>0</v>
      </c>
      <c r="Q10314" s="38">
        <f>IF(Colin!$G10314&lt;$B$1,Colin!$I10314,0)</f>
        <v>0</v>
      </c>
    </row>
    <row r="10315" spans="12:17" x14ac:dyDescent="0.25">
      <c r="L10315" s="38">
        <f>IF(AND(Colin!$G10315=$B$1,Colin!$H10315=$C$3),Colin!$I10315,)</f>
        <v>0</v>
      </c>
      <c r="M10315" s="38">
        <f>IF(AND(Colin!$G10315=$B$1,Colin!$H10315&lt;=$C$3),Colin!$I10315,)</f>
        <v>0</v>
      </c>
      <c r="N10315" s="38">
        <f>IF(AND(Colin!$G10315=$B$2,Colin!$H10315=$C$3),Colin!$I10315,)</f>
        <v>0</v>
      </c>
      <c r="O10315" s="38">
        <f>IF(AND(Colin!$G10315=$B$2,Colin!$H10315&lt;=$C$3),Colin!$I10315,)</f>
        <v>0</v>
      </c>
      <c r="P10315" s="38">
        <f>IF(Colin!$G10315&lt;$B$2,Colin!$I10315,0)</f>
        <v>0</v>
      </c>
      <c r="Q10315" s="38">
        <f>IF(Colin!$G10315&lt;$B$1,Colin!$I10315,0)</f>
        <v>0</v>
      </c>
    </row>
    <row r="10316" spans="12:17" x14ac:dyDescent="0.25">
      <c r="L10316" s="38">
        <f>IF(AND(Colin!$G10316=$B$1,Colin!$H10316=$C$3),Colin!$I10316,)</f>
        <v>0</v>
      </c>
      <c r="M10316" s="38">
        <f>IF(AND(Colin!$G10316=$B$1,Colin!$H10316&lt;=$C$3),Colin!$I10316,)</f>
        <v>0</v>
      </c>
      <c r="N10316" s="38">
        <f>IF(AND(Colin!$G10316=$B$2,Colin!$H10316=$C$3),Colin!$I10316,)</f>
        <v>0</v>
      </c>
      <c r="O10316" s="38">
        <f>IF(AND(Colin!$G10316=$B$2,Colin!$H10316&lt;=$C$3),Colin!$I10316,)</f>
        <v>0</v>
      </c>
      <c r="P10316" s="38">
        <f>IF(Colin!$G10316&lt;$B$2,Colin!$I10316,0)</f>
        <v>0</v>
      </c>
      <c r="Q10316" s="38">
        <f>IF(Colin!$G10316&lt;$B$1,Colin!$I10316,0)</f>
        <v>0</v>
      </c>
    </row>
    <row r="10317" spans="12:17" x14ac:dyDescent="0.25">
      <c r="L10317" s="38">
        <f>IF(AND(Colin!$G10317=$B$1,Colin!$H10317=$C$3),Colin!$I10317,)</f>
        <v>0</v>
      </c>
      <c r="M10317" s="38">
        <f>IF(AND(Colin!$G10317=$B$1,Colin!$H10317&lt;=$C$3),Colin!$I10317,)</f>
        <v>0</v>
      </c>
      <c r="N10317" s="38">
        <f>IF(AND(Colin!$G10317=$B$2,Colin!$H10317=$C$3),Colin!$I10317,)</f>
        <v>0</v>
      </c>
      <c r="O10317" s="38">
        <f>IF(AND(Colin!$G10317=$B$2,Colin!$H10317&lt;=$C$3),Colin!$I10317,)</f>
        <v>0</v>
      </c>
      <c r="P10317" s="38">
        <f>IF(Colin!$G10317&lt;$B$2,Colin!$I10317,0)</f>
        <v>0</v>
      </c>
      <c r="Q10317" s="38">
        <f>IF(Colin!$G10317&lt;$B$1,Colin!$I10317,0)</f>
        <v>0</v>
      </c>
    </row>
    <row r="10318" spans="12:17" x14ac:dyDescent="0.25">
      <c r="L10318" s="38">
        <f>IF(AND(Colin!$G10318=$B$1,Colin!$H10318=$C$3),Colin!$I10318,)</f>
        <v>0</v>
      </c>
      <c r="M10318" s="38">
        <f>IF(AND(Colin!$G10318=$B$1,Colin!$H10318&lt;=$C$3),Colin!$I10318,)</f>
        <v>0</v>
      </c>
      <c r="N10318" s="38">
        <f>IF(AND(Colin!$G10318=$B$2,Colin!$H10318=$C$3),Colin!$I10318,)</f>
        <v>0</v>
      </c>
      <c r="O10318" s="38">
        <f>IF(AND(Colin!$G10318=$B$2,Colin!$H10318&lt;=$C$3),Colin!$I10318,)</f>
        <v>0</v>
      </c>
      <c r="P10318" s="38">
        <f>IF(Colin!$G10318&lt;$B$2,Colin!$I10318,0)</f>
        <v>0</v>
      </c>
      <c r="Q10318" s="38">
        <f>IF(Colin!$G10318&lt;$B$1,Colin!$I10318,0)</f>
        <v>0</v>
      </c>
    </row>
    <row r="10319" spans="12:17" x14ac:dyDescent="0.25">
      <c r="L10319" s="38">
        <f>IF(AND(Colin!$G10319=$B$1,Colin!$H10319=$C$3),Colin!$I10319,)</f>
        <v>0</v>
      </c>
      <c r="M10319" s="38">
        <f>IF(AND(Colin!$G10319=$B$1,Colin!$H10319&lt;=$C$3),Colin!$I10319,)</f>
        <v>0</v>
      </c>
      <c r="N10319" s="38">
        <f>IF(AND(Colin!$G10319=$B$2,Colin!$H10319=$C$3),Colin!$I10319,)</f>
        <v>0</v>
      </c>
      <c r="O10319" s="38">
        <f>IF(AND(Colin!$G10319=$B$2,Colin!$H10319&lt;=$C$3),Colin!$I10319,)</f>
        <v>0</v>
      </c>
      <c r="P10319" s="38">
        <f>IF(Colin!$G10319&lt;$B$2,Colin!$I10319,0)</f>
        <v>0</v>
      </c>
      <c r="Q10319" s="38">
        <f>IF(Colin!$G10319&lt;$B$1,Colin!$I10319,0)</f>
        <v>0</v>
      </c>
    </row>
    <row r="10320" spans="12:17" x14ac:dyDescent="0.25">
      <c r="L10320" s="38">
        <f>IF(AND(Colin!$G10320=$B$1,Colin!$H10320=$C$3),Colin!$I10320,)</f>
        <v>0</v>
      </c>
      <c r="M10320" s="38">
        <f>IF(AND(Colin!$G10320=$B$1,Colin!$H10320&lt;=$C$3),Colin!$I10320,)</f>
        <v>0</v>
      </c>
      <c r="N10320" s="38">
        <f>IF(AND(Colin!$G10320=$B$2,Colin!$H10320=$C$3),Colin!$I10320,)</f>
        <v>0</v>
      </c>
      <c r="O10320" s="38">
        <f>IF(AND(Colin!$G10320=$B$2,Colin!$H10320&lt;=$C$3),Colin!$I10320,)</f>
        <v>0</v>
      </c>
      <c r="P10320" s="38">
        <f>IF(Colin!$G10320&lt;$B$2,Colin!$I10320,0)</f>
        <v>0</v>
      </c>
      <c r="Q10320" s="38">
        <f>IF(Colin!$G10320&lt;$B$1,Colin!$I10320,0)</f>
        <v>0</v>
      </c>
    </row>
    <row r="10321" spans="12:17" x14ac:dyDescent="0.25">
      <c r="L10321" s="38">
        <f>IF(AND(Colin!$G10321=$B$1,Colin!$H10321=$C$3),Colin!$I10321,)</f>
        <v>0</v>
      </c>
      <c r="M10321" s="38">
        <f>IF(AND(Colin!$G10321=$B$1,Colin!$H10321&lt;=$C$3),Colin!$I10321,)</f>
        <v>0</v>
      </c>
      <c r="N10321" s="38">
        <f>IF(AND(Colin!$G10321=$B$2,Colin!$H10321=$C$3),Colin!$I10321,)</f>
        <v>0</v>
      </c>
      <c r="O10321" s="38">
        <f>IF(AND(Colin!$G10321=$B$2,Colin!$H10321&lt;=$C$3),Colin!$I10321,)</f>
        <v>0</v>
      </c>
      <c r="P10321" s="38">
        <f>IF(Colin!$G10321&lt;$B$2,Colin!$I10321,0)</f>
        <v>0</v>
      </c>
      <c r="Q10321" s="38">
        <f>IF(Colin!$G10321&lt;$B$1,Colin!$I10321,0)</f>
        <v>0</v>
      </c>
    </row>
    <row r="10322" spans="12:17" x14ac:dyDescent="0.25">
      <c r="L10322" s="38">
        <f>IF(AND(Colin!$G10322=$B$1,Colin!$H10322=$C$3),Colin!$I10322,)</f>
        <v>0</v>
      </c>
      <c r="M10322" s="38">
        <f>IF(AND(Colin!$G10322=$B$1,Colin!$H10322&lt;=$C$3),Colin!$I10322,)</f>
        <v>0</v>
      </c>
      <c r="N10322" s="38">
        <f>IF(AND(Colin!$G10322=$B$2,Colin!$H10322=$C$3),Colin!$I10322,)</f>
        <v>0</v>
      </c>
      <c r="O10322" s="38">
        <f>IF(AND(Colin!$G10322=$B$2,Colin!$H10322&lt;=$C$3),Colin!$I10322,)</f>
        <v>0</v>
      </c>
      <c r="P10322" s="38">
        <f>IF(Colin!$G10322&lt;$B$2,Colin!$I10322,0)</f>
        <v>0</v>
      </c>
      <c r="Q10322" s="38">
        <f>IF(Colin!$G10322&lt;$B$1,Colin!$I10322,0)</f>
        <v>0</v>
      </c>
    </row>
    <row r="10323" spans="12:17" x14ac:dyDescent="0.25">
      <c r="L10323" s="38">
        <f>IF(AND(Colin!$G10323=$B$1,Colin!$H10323=$C$3),Colin!$I10323,)</f>
        <v>0</v>
      </c>
      <c r="M10323" s="38">
        <f>IF(AND(Colin!$G10323=$B$1,Colin!$H10323&lt;=$C$3),Colin!$I10323,)</f>
        <v>0</v>
      </c>
      <c r="N10323" s="38">
        <f>IF(AND(Colin!$G10323=$B$2,Colin!$H10323=$C$3),Colin!$I10323,)</f>
        <v>0</v>
      </c>
      <c r="O10323" s="38">
        <f>IF(AND(Colin!$G10323=$B$2,Colin!$H10323&lt;=$C$3),Colin!$I10323,)</f>
        <v>0</v>
      </c>
      <c r="P10323" s="38">
        <f>IF(Colin!$G10323&lt;$B$2,Colin!$I10323,0)</f>
        <v>0</v>
      </c>
      <c r="Q10323" s="38">
        <f>IF(Colin!$G10323&lt;$B$1,Colin!$I10323,0)</f>
        <v>0</v>
      </c>
    </row>
    <row r="10324" spans="12:17" x14ac:dyDescent="0.25">
      <c r="L10324" s="38">
        <f>IF(AND(Colin!$G10324=$B$1,Colin!$H10324=$C$3),Colin!$I10324,)</f>
        <v>0</v>
      </c>
      <c r="M10324" s="38">
        <f>IF(AND(Colin!$G10324=$B$1,Colin!$H10324&lt;=$C$3),Colin!$I10324,)</f>
        <v>0</v>
      </c>
      <c r="N10324" s="38">
        <f>IF(AND(Colin!$G10324=$B$2,Colin!$H10324=$C$3),Colin!$I10324,)</f>
        <v>0</v>
      </c>
      <c r="O10324" s="38">
        <f>IF(AND(Colin!$G10324=$B$2,Colin!$H10324&lt;=$C$3),Colin!$I10324,)</f>
        <v>0</v>
      </c>
      <c r="P10324" s="38">
        <f>IF(Colin!$G10324&lt;$B$2,Colin!$I10324,0)</f>
        <v>0</v>
      </c>
      <c r="Q10324" s="38">
        <f>IF(Colin!$G10324&lt;$B$1,Colin!$I10324,0)</f>
        <v>0</v>
      </c>
    </row>
    <row r="10325" spans="12:17" x14ac:dyDescent="0.25">
      <c r="L10325" s="38">
        <f>IF(AND(Colin!$G10325=$B$1,Colin!$H10325=$C$3),Colin!$I10325,)</f>
        <v>0</v>
      </c>
      <c r="M10325" s="38">
        <f>IF(AND(Colin!$G10325=$B$1,Colin!$H10325&lt;=$C$3),Colin!$I10325,)</f>
        <v>0</v>
      </c>
      <c r="N10325" s="38">
        <f>IF(AND(Colin!$G10325=$B$2,Colin!$H10325=$C$3),Colin!$I10325,)</f>
        <v>0</v>
      </c>
      <c r="O10325" s="38">
        <f>IF(AND(Colin!$G10325=$B$2,Colin!$H10325&lt;=$C$3),Colin!$I10325,)</f>
        <v>0</v>
      </c>
      <c r="P10325" s="38">
        <f>IF(Colin!$G10325&lt;$B$2,Colin!$I10325,0)</f>
        <v>0</v>
      </c>
      <c r="Q10325" s="38">
        <f>IF(Colin!$G10325&lt;$B$1,Colin!$I10325,0)</f>
        <v>0</v>
      </c>
    </row>
    <row r="10326" spans="12:17" x14ac:dyDescent="0.25">
      <c r="L10326" s="38">
        <f>IF(AND(Colin!$G10326=$B$1,Colin!$H10326=$C$3),Colin!$I10326,)</f>
        <v>0</v>
      </c>
      <c r="M10326" s="38">
        <f>IF(AND(Colin!$G10326=$B$1,Colin!$H10326&lt;=$C$3),Colin!$I10326,)</f>
        <v>0</v>
      </c>
      <c r="N10326" s="38">
        <f>IF(AND(Colin!$G10326=$B$2,Colin!$H10326=$C$3),Colin!$I10326,)</f>
        <v>0</v>
      </c>
      <c r="O10326" s="38">
        <f>IF(AND(Colin!$G10326=$B$2,Colin!$H10326&lt;=$C$3),Colin!$I10326,)</f>
        <v>0</v>
      </c>
      <c r="P10326" s="38">
        <f>IF(Colin!$G10326&lt;$B$2,Colin!$I10326,0)</f>
        <v>0</v>
      </c>
      <c r="Q10326" s="38">
        <f>IF(Colin!$G10326&lt;$B$1,Colin!$I10326,0)</f>
        <v>0</v>
      </c>
    </row>
    <row r="10327" spans="12:17" x14ac:dyDescent="0.25">
      <c r="L10327" s="38">
        <f>IF(AND(Colin!$G10327=$B$1,Colin!$H10327=$C$3),Colin!$I10327,)</f>
        <v>0</v>
      </c>
      <c r="M10327" s="38">
        <f>IF(AND(Colin!$G10327=$B$1,Colin!$H10327&lt;=$C$3),Colin!$I10327,)</f>
        <v>0</v>
      </c>
      <c r="N10327" s="38">
        <f>IF(AND(Colin!$G10327=$B$2,Colin!$H10327=$C$3),Colin!$I10327,)</f>
        <v>0</v>
      </c>
      <c r="O10327" s="38">
        <f>IF(AND(Colin!$G10327=$B$2,Colin!$H10327&lt;=$C$3),Colin!$I10327,)</f>
        <v>0</v>
      </c>
      <c r="P10327" s="38">
        <f>IF(Colin!$G10327&lt;$B$2,Colin!$I10327,0)</f>
        <v>0</v>
      </c>
      <c r="Q10327" s="38">
        <f>IF(Colin!$G10327&lt;$B$1,Colin!$I10327,0)</f>
        <v>0</v>
      </c>
    </row>
    <row r="10328" spans="12:17" x14ac:dyDescent="0.25">
      <c r="L10328" s="38">
        <f>IF(AND(Colin!$G10328=$B$1,Colin!$H10328=$C$3),Colin!$I10328,)</f>
        <v>0</v>
      </c>
      <c r="M10328" s="38">
        <f>IF(AND(Colin!$G10328=$B$1,Colin!$H10328&lt;=$C$3),Colin!$I10328,)</f>
        <v>0</v>
      </c>
      <c r="N10328" s="38">
        <f>IF(AND(Colin!$G10328=$B$2,Colin!$H10328=$C$3),Colin!$I10328,)</f>
        <v>0</v>
      </c>
      <c r="O10328" s="38">
        <f>IF(AND(Colin!$G10328=$B$2,Colin!$H10328&lt;=$C$3),Colin!$I10328,)</f>
        <v>0</v>
      </c>
      <c r="P10328" s="38">
        <f>IF(Colin!$G10328&lt;$B$2,Colin!$I10328,0)</f>
        <v>0</v>
      </c>
      <c r="Q10328" s="38">
        <f>IF(Colin!$G10328&lt;$B$1,Colin!$I10328,0)</f>
        <v>0</v>
      </c>
    </row>
    <row r="10329" spans="12:17" x14ac:dyDescent="0.25">
      <c r="L10329" s="38">
        <f>IF(AND(Colin!$G10329=$B$1,Colin!$H10329=$C$3),Colin!$I10329,)</f>
        <v>0</v>
      </c>
      <c r="M10329" s="38">
        <f>IF(AND(Colin!$G10329=$B$1,Colin!$H10329&lt;=$C$3),Colin!$I10329,)</f>
        <v>0</v>
      </c>
      <c r="N10329" s="38">
        <f>IF(AND(Colin!$G10329=$B$2,Colin!$H10329=$C$3),Colin!$I10329,)</f>
        <v>0</v>
      </c>
      <c r="O10329" s="38">
        <f>IF(AND(Colin!$G10329=$B$2,Colin!$H10329&lt;=$C$3),Colin!$I10329,)</f>
        <v>0</v>
      </c>
      <c r="P10329" s="38">
        <f>IF(Colin!$G10329&lt;$B$2,Colin!$I10329,0)</f>
        <v>0</v>
      </c>
      <c r="Q10329" s="38">
        <f>IF(Colin!$G10329&lt;$B$1,Colin!$I10329,0)</f>
        <v>0</v>
      </c>
    </row>
    <row r="10330" spans="12:17" x14ac:dyDescent="0.25">
      <c r="L10330" s="38">
        <f>IF(AND(Colin!$G10330=$B$1,Colin!$H10330=$C$3),Colin!$I10330,)</f>
        <v>0</v>
      </c>
      <c r="M10330" s="38">
        <f>IF(AND(Colin!$G10330=$B$1,Colin!$H10330&lt;=$C$3),Colin!$I10330,)</f>
        <v>0</v>
      </c>
      <c r="N10330" s="38">
        <f>IF(AND(Colin!$G10330=$B$2,Colin!$H10330=$C$3),Colin!$I10330,)</f>
        <v>0</v>
      </c>
      <c r="O10330" s="38">
        <f>IF(AND(Colin!$G10330=$B$2,Colin!$H10330&lt;=$C$3),Colin!$I10330,)</f>
        <v>0</v>
      </c>
      <c r="P10330" s="38">
        <f>IF(Colin!$G10330&lt;$B$2,Colin!$I10330,0)</f>
        <v>0</v>
      </c>
      <c r="Q10330" s="38">
        <f>IF(Colin!$G10330&lt;$B$1,Colin!$I10330,0)</f>
        <v>0</v>
      </c>
    </row>
    <row r="10331" spans="12:17" x14ac:dyDescent="0.25">
      <c r="L10331" s="38">
        <f>IF(AND(Colin!$G10331=$B$1,Colin!$H10331=$C$3),Colin!$I10331,)</f>
        <v>0</v>
      </c>
      <c r="M10331" s="38">
        <f>IF(AND(Colin!$G10331=$B$1,Colin!$H10331&lt;=$C$3),Colin!$I10331,)</f>
        <v>0</v>
      </c>
      <c r="N10331" s="38">
        <f>IF(AND(Colin!$G10331=$B$2,Colin!$H10331=$C$3),Colin!$I10331,)</f>
        <v>0</v>
      </c>
      <c r="O10331" s="38">
        <f>IF(AND(Colin!$G10331=$B$2,Colin!$H10331&lt;=$C$3),Colin!$I10331,)</f>
        <v>0</v>
      </c>
      <c r="P10331" s="38">
        <f>IF(Colin!$G10331&lt;$B$2,Colin!$I10331,0)</f>
        <v>0</v>
      </c>
      <c r="Q10331" s="38">
        <f>IF(Colin!$G10331&lt;$B$1,Colin!$I10331,0)</f>
        <v>0</v>
      </c>
    </row>
    <row r="10332" spans="12:17" x14ac:dyDescent="0.25">
      <c r="L10332" s="38">
        <f>IF(AND(Colin!$G10332=$B$1,Colin!$H10332=$C$3),Colin!$I10332,)</f>
        <v>0</v>
      </c>
      <c r="M10332" s="38">
        <f>IF(AND(Colin!$G10332=$B$1,Colin!$H10332&lt;=$C$3),Colin!$I10332,)</f>
        <v>0</v>
      </c>
      <c r="N10332" s="38">
        <f>IF(AND(Colin!$G10332=$B$2,Colin!$H10332=$C$3),Colin!$I10332,)</f>
        <v>0</v>
      </c>
      <c r="O10332" s="38">
        <f>IF(AND(Colin!$G10332=$B$2,Colin!$H10332&lt;=$C$3),Colin!$I10332,)</f>
        <v>0</v>
      </c>
      <c r="P10332" s="38">
        <f>IF(Colin!$G10332&lt;$B$2,Colin!$I10332,0)</f>
        <v>0</v>
      </c>
      <c r="Q10332" s="38">
        <f>IF(Colin!$G10332&lt;$B$1,Colin!$I10332,0)</f>
        <v>0</v>
      </c>
    </row>
    <row r="10333" spans="12:17" x14ac:dyDescent="0.25">
      <c r="L10333" s="38">
        <f>IF(AND(Colin!$G10333=$B$1,Colin!$H10333=$C$3),Colin!$I10333,)</f>
        <v>0</v>
      </c>
      <c r="M10333" s="38">
        <f>IF(AND(Colin!$G10333=$B$1,Colin!$H10333&lt;=$C$3),Colin!$I10333,)</f>
        <v>0</v>
      </c>
      <c r="N10333" s="38">
        <f>IF(AND(Colin!$G10333=$B$2,Colin!$H10333=$C$3),Colin!$I10333,)</f>
        <v>0</v>
      </c>
      <c r="O10333" s="38">
        <f>IF(AND(Colin!$G10333=$B$2,Colin!$H10333&lt;=$C$3),Colin!$I10333,)</f>
        <v>0</v>
      </c>
      <c r="P10333" s="38">
        <f>IF(Colin!$G10333&lt;$B$2,Colin!$I10333,0)</f>
        <v>0</v>
      </c>
      <c r="Q10333" s="38">
        <f>IF(Colin!$G10333&lt;$B$1,Colin!$I10333,0)</f>
        <v>0</v>
      </c>
    </row>
    <row r="10334" spans="12:17" x14ac:dyDescent="0.25">
      <c r="L10334" s="38">
        <f>IF(AND(Colin!$G10334=$B$1,Colin!$H10334=$C$3),Colin!$I10334,)</f>
        <v>0</v>
      </c>
      <c r="M10334" s="38">
        <f>IF(AND(Colin!$G10334=$B$1,Colin!$H10334&lt;=$C$3),Colin!$I10334,)</f>
        <v>0</v>
      </c>
      <c r="N10334" s="38">
        <f>IF(AND(Colin!$G10334=$B$2,Colin!$H10334=$C$3),Colin!$I10334,)</f>
        <v>0</v>
      </c>
      <c r="O10334" s="38">
        <f>IF(AND(Colin!$G10334=$B$2,Colin!$H10334&lt;=$C$3),Colin!$I10334,)</f>
        <v>0</v>
      </c>
      <c r="P10334" s="38">
        <f>IF(Colin!$G10334&lt;$B$2,Colin!$I10334,0)</f>
        <v>0</v>
      </c>
      <c r="Q10334" s="38">
        <f>IF(Colin!$G10334&lt;$B$1,Colin!$I10334,0)</f>
        <v>0</v>
      </c>
    </row>
    <row r="10335" spans="12:17" x14ac:dyDescent="0.25">
      <c r="L10335" s="38">
        <f>IF(AND(Colin!$G10335=$B$1,Colin!$H10335=$C$3),Colin!$I10335,)</f>
        <v>0</v>
      </c>
      <c r="M10335" s="38">
        <f>IF(AND(Colin!$G10335=$B$1,Colin!$H10335&lt;=$C$3),Colin!$I10335,)</f>
        <v>0</v>
      </c>
      <c r="N10335" s="38">
        <f>IF(AND(Colin!$G10335=$B$2,Colin!$H10335=$C$3),Colin!$I10335,)</f>
        <v>0</v>
      </c>
      <c r="O10335" s="38">
        <f>IF(AND(Colin!$G10335=$B$2,Colin!$H10335&lt;=$C$3),Colin!$I10335,)</f>
        <v>0</v>
      </c>
      <c r="P10335" s="38">
        <f>IF(Colin!$G10335&lt;$B$2,Colin!$I10335,0)</f>
        <v>0</v>
      </c>
      <c r="Q10335" s="38">
        <f>IF(Colin!$G10335&lt;$B$1,Colin!$I10335,0)</f>
        <v>0</v>
      </c>
    </row>
    <row r="10336" spans="12:17" x14ac:dyDescent="0.25">
      <c r="L10336" s="38">
        <f>IF(AND(Colin!$G10336=$B$1,Colin!$H10336=$C$3),Colin!$I10336,)</f>
        <v>0</v>
      </c>
      <c r="M10336" s="38">
        <f>IF(AND(Colin!$G10336=$B$1,Colin!$H10336&lt;=$C$3),Colin!$I10336,)</f>
        <v>0</v>
      </c>
      <c r="N10336" s="38">
        <f>IF(AND(Colin!$G10336=$B$2,Colin!$H10336=$C$3),Colin!$I10336,)</f>
        <v>0</v>
      </c>
      <c r="O10336" s="38">
        <f>IF(AND(Colin!$G10336=$B$2,Colin!$H10336&lt;=$C$3),Colin!$I10336,)</f>
        <v>0</v>
      </c>
      <c r="P10336" s="38">
        <f>IF(Colin!$G10336&lt;$B$2,Colin!$I10336,0)</f>
        <v>0</v>
      </c>
      <c r="Q10336" s="38">
        <f>IF(Colin!$G10336&lt;$B$1,Colin!$I10336,0)</f>
        <v>0</v>
      </c>
    </row>
    <row r="10337" spans="12:17" x14ac:dyDescent="0.25">
      <c r="L10337" s="38">
        <f>IF(AND(Colin!$G10337=$B$1,Colin!$H10337=$C$3),Colin!$I10337,)</f>
        <v>0</v>
      </c>
      <c r="M10337" s="38">
        <f>IF(AND(Colin!$G10337=$B$1,Colin!$H10337&lt;=$C$3),Colin!$I10337,)</f>
        <v>0</v>
      </c>
      <c r="N10337" s="38">
        <f>IF(AND(Colin!$G10337=$B$2,Colin!$H10337=$C$3),Colin!$I10337,)</f>
        <v>0</v>
      </c>
      <c r="O10337" s="38">
        <f>IF(AND(Colin!$G10337=$B$2,Colin!$H10337&lt;=$C$3),Colin!$I10337,)</f>
        <v>0</v>
      </c>
      <c r="P10337" s="38">
        <f>IF(Colin!$G10337&lt;$B$2,Colin!$I10337,0)</f>
        <v>0</v>
      </c>
      <c r="Q10337" s="38">
        <f>IF(Colin!$G10337&lt;$B$1,Colin!$I10337,0)</f>
        <v>0</v>
      </c>
    </row>
    <row r="10338" spans="12:17" x14ac:dyDescent="0.25">
      <c r="L10338" s="38">
        <f>IF(AND(Colin!$G10338=$B$1,Colin!$H10338=$C$3),Colin!$I10338,)</f>
        <v>0</v>
      </c>
      <c r="M10338" s="38">
        <f>IF(AND(Colin!$G10338=$B$1,Colin!$H10338&lt;=$C$3),Colin!$I10338,)</f>
        <v>0</v>
      </c>
      <c r="N10338" s="38">
        <f>IF(AND(Colin!$G10338=$B$2,Colin!$H10338=$C$3),Colin!$I10338,)</f>
        <v>0</v>
      </c>
      <c r="O10338" s="38">
        <f>IF(AND(Colin!$G10338=$B$2,Colin!$H10338&lt;=$C$3),Colin!$I10338,)</f>
        <v>0</v>
      </c>
      <c r="P10338" s="38">
        <f>IF(Colin!$G10338&lt;$B$2,Colin!$I10338,0)</f>
        <v>0</v>
      </c>
      <c r="Q10338" s="38">
        <f>IF(Colin!$G10338&lt;$B$1,Colin!$I10338,0)</f>
        <v>0</v>
      </c>
    </row>
    <row r="10339" spans="12:17" x14ac:dyDescent="0.25">
      <c r="L10339" s="38">
        <f>IF(AND(Colin!$G10339=$B$1,Colin!$H10339=$C$3),Colin!$I10339,)</f>
        <v>0</v>
      </c>
      <c r="M10339" s="38">
        <f>IF(AND(Colin!$G10339=$B$1,Colin!$H10339&lt;=$C$3),Colin!$I10339,)</f>
        <v>0</v>
      </c>
      <c r="N10339" s="38">
        <f>IF(AND(Colin!$G10339=$B$2,Colin!$H10339=$C$3),Colin!$I10339,)</f>
        <v>0</v>
      </c>
      <c r="O10339" s="38">
        <f>IF(AND(Colin!$G10339=$B$2,Colin!$H10339&lt;=$C$3),Colin!$I10339,)</f>
        <v>0</v>
      </c>
      <c r="P10339" s="38">
        <f>IF(Colin!$G10339&lt;$B$2,Colin!$I10339,0)</f>
        <v>0</v>
      </c>
      <c r="Q10339" s="38">
        <f>IF(Colin!$G10339&lt;$B$1,Colin!$I10339,0)</f>
        <v>0</v>
      </c>
    </row>
    <row r="10340" spans="12:17" x14ac:dyDescent="0.25">
      <c r="L10340" s="38">
        <f>IF(AND(Colin!$G10340=$B$1,Colin!$H10340=$C$3),Colin!$I10340,)</f>
        <v>0</v>
      </c>
      <c r="M10340" s="38">
        <f>IF(AND(Colin!$G10340=$B$1,Colin!$H10340&lt;=$C$3),Colin!$I10340,)</f>
        <v>0</v>
      </c>
      <c r="N10340" s="38">
        <f>IF(AND(Colin!$G10340=$B$2,Colin!$H10340=$C$3),Colin!$I10340,)</f>
        <v>0</v>
      </c>
      <c r="O10340" s="38">
        <f>IF(AND(Colin!$G10340=$B$2,Colin!$H10340&lt;=$C$3),Colin!$I10340,)</f>
        <v>0</v>
      </c>
      <c r="P10340" s="38">
        <f>IF(Colin!$G10340&lt;$B$2,Colin!$I10340,0)</f>
        <v>0</v>
      </c>
      <c r="Q10340" s="38">
        <f>IF(Colin!$G10340&lt;$B$1,Colin!$I10340,0)</f>
        <v>0</v>
      </c>
    </row>
    <row r="10341" spans="12:17" x14ac:dyDescent="0.25">
      <c r="L10341" s="38">
        <f>IF(AND(Colin!$G10341=$B$1,Colin!$H10341=$C$3),Colin!$I10341,)</f>
        <v>0</v>
      </c>
      <c r="M10341" s="38">
        <f>IF(AND(Colin!$G10341=$B$1,Colin!$H10341&lt;=$C$3),Colin!$I10341,)</f>
        <v>0</v>
      </c>
      <c r="N10341" s="38">
        <f>IF(AND(Colin!$G10341=$B$2,Colin!$H10341=$C$3),Colin!$I10341,)</f>
        <v>0</v>
      </c>
      <c r="O10341" s="38">
        <f>IF(AND(Colin!$G10341=$B$2,Colin!$H10341&lt;=$C$3),Colin!$I10341,)</f>
        <v>0</v>
      </c>
      <c r="P10341" s="38">
        <f>IF(Colin!$G10341&lt;$B$2,Colin!$I10341,0)</f>
        <v>0</v>
      </c>
      <c r="Q10341" s="38">
        <f>IF(Colin!$G10341&lt;$B$1,Colin!$I10341,0)</f>
        <v>0</v>
      </c>
    </row>
    <row r="10342" spans="12:17" x14ac:dyDescent="0.25">
      <c r="L10342" s="38">
        <f>IF(AND(Colin!$G10342=$B$1,Colin!$H10342=$C$3),Colin!$I10342,)</f>
        <v>0</v>
      </c>
      <c r="M10342" s="38">
        <f>IF(AND(Colin!$G10342=$B$1,Colin!$H10342&lt;=$C$3),Colin!$I10342,)</f>
        <v>0</v>
      </c>
      <c r="N10342" s="38">
        <f>IF(AND(Colin!$G10342=$B$2,Colin!$H10342=$C$3),Colin!$I10342,)</f>
        <v>0</v>
      </c>
      <c r="O10342" s="38">
        <f>IF(AND(Colin!$G10342=$B$2,Colin!$H10342&lt;=$C$3),Colin!$I10342,)</f>
        <v>0</v>
      </c>
      <c r="P10342" s="38">
        <f>IF(Colin!$G10342&lt;$B$2,Colin!$I10342,0)</f>
        <v>0</v>
      </c>
      <c r="Q10342" s="38">
        <f>IF(Colin!$G10342&lt;$B$1,Colin!$I10342,0)</f>
        <v>0</v>
      </c>
    </row>
    <row r="10343" spans="12:17" x14ac:dyDescent="0.25">
      <c r="L10343" s="38">
        <f>IF(AND(Colin!$G10343=$B$1,Colin!$H10343=$C$3),Colin!$I10343,)</f>
        <v>0</v>
      </c>
      <c r="M10343" s="38">
        <f>IF(AND(Colin!$G10343=$B$1,Colin!$H10343&lt;=$C$3),Colin!$I10343,)</f>
        <v>0</v>
      </c>
      <c r="N10343" s="38">
        <f>IF(AND(Colin!$G10343=$B$2,Colin!$H10343=$C$3),Colin!$I10343,)</f>
        <v>0</v>
      </c>
      <c r="O10343" s="38">
        <f>IF(AND(Colin!$G10343=$B$2,Colin!$H10343&lt;=$C$3),Colin!$I10343,)</f>
        <v>0</v>
      </c>
      <c r="P10343" s="38">
        <f>IF(Colin!$G10343&lt;$B$2,Colin!$I10343,0)</f>
        <v>0</v>
      </c>
      <c r="Q10343" s="38">
        <f>IF(Colin!$G10343&lt;$B$1,Colin!$I10343,0)</f>
        <v>0</v>
      </c>
    </row>
    <row r="10344" spans="12:17" x14ac:dyDescent="0.25">
      <c r="L10344" s="38">
        <f>IF(AND(Colin!$G10344=$B$1,Colin!$H10344=$C$3),Colin!$I10344,)</f>
        <v>0</v>
      </c>
      <c r="M10344" s="38">
        <f>IF(AND(Colin!$G10344=$B$1,Colin!$H10344&lt;=$C$3),Colin!$I10344,)</f>
        <v>0</v>
      </c>
      <c r="N10344" s="38">
        <f>IF(AND(Colin!$G10344=$B$2,Colin!$H10344=$C$3),Colin!$I10344,)</f>
        <v>0</v>
      </c>
      <c r="O10344" s="38">
        <f>IF(AND(Colin!$G10344=$B$2,Colin!$H10344&lt;=$C$3),Colin!$I10344,)</f>
        <v>0</v>
      </c>
      <c r="P10344" s="38">
        <f>IF(Colin!$G10344&lt;$B$2,Colin!$I10344,0)</f>
        <v>0</v>
      </c>
      <c r="Q10344" s="38">
        <f>IF(Colin!$G10344&lt;$B$1,Colin!$I10344,0)</f>
        <v>0</v>
      </c>
    </row>
    <row r="10345" spans="12:17" x14ac:dyDescent="0.25">
      <c r="L10345" s="38">
        <f>IF(AND(Colin!$G10345=$B$1,Colin!$H10345=$C$3),Colin!$I10345,)</f>
        <v>0</v>
      </c>
      <c r="M10345" s="38">
        <f>IF(AND(Colin!$G10345=$B$1,Colin!$H10345&lt;=$C$3),Colin!$I10345,)</f>
        <v>0</v>
      </c>
      <c r="N10345" s="38">
        <f>IF(AND(Colin!$G10345=$B$2,Colin!$H10345=$C$3),Colin!$I10345,)</f>
        <v>0</v>
      </c>
      <c r="O10345" s="38">
        <f>IF(AND(Colin!$G10345=$B$2,Colin!$H10345&lt;=$C$3),Colin!$I10345,)</f>
        <v>0</v>
      </c>
      <c r="P10345" s="38">
        <f>IF(Colin!$G10345&lt;$B$2,Colin!$I10345,0)</f>
        <v>0</v>
      </c>
      <c r="Q10345" s="38">
        <f>IF(Colin!$G10345&lt;$B$1,Colin!$I10345,0)</f>
        <v>0</v>
      </c>
    </row>
    <row r="10346" spans="12:17" x14ac:dyDescent="0.25">
      <c r="L10346" s="38">
        <f>IF(AND(Colin!$G10346=$B$1,Colin!$H10346=$C$3),Colin!$I10346,)</f>
        <v>0</v>
      </c>
      <c r="M10346" s="38">
        <f>IF(AND(Colin!$G10346=$B$1,Colin!$H10346&lt;=$C$3),Colin!$I10346,)</f>
        <v>0</v>
      </c>
      <c r="N10346" s="38">
        <f>IF(AND(Colin!$G10346=$B$2,Colin!$H10346=$C$3),Colin!$I10346,)</f>
        <v>0</v>
      </c>
      <c r="O10346" s="38">
        <f>IF(AND(Colin!$G10346=$B$2,Colin!$H10346&lt;=$C$3),Colin!$I10346,)</f>
        <v>0</v>
      </c>
      <c r="P10346" s="38">
        <f>IF(Colin!$G10346&lt;$B$2,Colin!$I10346,0)</f>
        <v>0</v>
      </c>
      <c r="Q10346" s="38">
        <f>IF(Colin!$G10346&lt;$B$1,Colin!$I10346,0)</f>
        <v>0</v>
      </c>
    </row>
    <row r="10347" spans="12:17" x14ac:dyDescent="0.25">
      <c r="L10347" s="38">
        <f>IF(AND(Colin!$G10347=$B$1,Colin!$H10347=$C$3),Colin!$I10347,)</f>
        <v>0</v>
      </c>
      <c r="M10347" s="38">
        <f>IF(AND(Colin!$G10347=$B$1,Colin!$H10347&lt;=$C$3),Colin!$I10347,)</f>
        <v>0</v>
      </c>
      <c r="N10347" s="38">
        <f>IF(AND(Colin!$G10347=$B$2,Colin!$H10347=$C$3),Colin!$I10347,)</f>
        <v>0</v>
      </c>
      <c r="O10347" s="38">
        <f>IF(AND(Colin!$G10347=$B$2,Colin!$H10347&lt;=$C$3),Colin!$I10347,)</f>
        <v>0</v>
      </c>
      <c r="P10347" s="38">
        <f>IF(Colin!$G10347&lt;$B$2,Colin!$I10347,0)</f>
        <v>0</v>
      </c>
      <c r="Q10347" s="38">
        <f>IF(Colin!$G10347&lt;$B$1,Colin!$I10347,0)</f>
        <v>0</v>
      </c>
    </row>
    <row r="10348" spans="12:17" x14ac:dyDescent="0.25">
      <c r="L10348" s="38">
        <f>IF(AND(Colin!$G10348=$B$1,Colin!$H10348=$C$3),Colin!$I10348,)</f>
        <v>0</v>
      </c>
      <c r="M10348" s="38">
        <f>IF(AND(Colin!$G10348=$B$1,Colin!$H10348&lt;=$C$3),Colin!$I10348,)</f>
        <v>0</v>
      </c>
      <c r="N10348" s="38">
        <f>IF(AND(Colin!$G10348=$B$2,Colin!$H10348=$C$3),Colin!$I10348,)</f>
        <v>0</v>
      </c>
      <c r="O10348" s="38">
        <f>IF(AND(Colin!$G10348=$B$2,Colin!$H10348&lt;=$C$3),Colin!$I10348,)</f>
        <v>0</v>
      </c>
      <c r="P10348" s="38">
        <f>IF(Colin!$G10348&lt;$B$2,Colin!$I10348,0)</f>
        <v>0</v>
      </c>
      <c r="Q10348" s="38">
        <f>IF(Colin!$G10348&lt;$B$1,Colin!$I10348,0)</f>
        <v>0</v>
      </c>
    </row>
    <row r="10349" spans="12:17" x14ac:dyDescent="0.25">
      <c r="L10349" s="38">
        <f>IF(AND(Colin!$G10349=$B$1,Colin!$H10349=$C$3),Colin!$I10349,)</f>
        <v>0</v>
      </c>
      <c r="M10349" s="38">
        <f>IF(AND(Colin!$G10349=$B$1,Colin!$H10349&lt;=$C$3),Colin!$I10349,)</f>
        <v>0</v>
      </c>
      <c r="N10349" s="38">
        <f>IF(AND(Colin!$G10349=$B$2,Colin!$H10349=$C$3),Colin!$I10349,)</f>
        <v>0</v>
      </c>
      <c r="O10349" s="38">
        <f>IF(AND(Colin!$G10349=$B$2,Colin!$H10349&lt;=$C$3),Colin!$I10349,)</f>
        <v>0</v>
      </c>
      <c r="P10349" s="38">
        <f>IF(Colin!$G10349&lt;$B$2,Colin!$I10349,0)</f>
        <v>0</v>
      </c>
      <c r="Q10349" s="38">
        <f>IF(Colin!$G10349&lt;$B$1,Colin!$I10349,0)</f>
        <v>0</v>
      </c>
    </row>
    <row r="10350" spans="12:17" x14ac:dyDescent="0.25">
      <c r="L10350" s="38">
        <f>IF(AND(Colin!$G10350=$B$1,Colin!$H10350=$C$3),Colin!$I10350,)</f>
        <v>0</v>
      </c>
      <c r="M10350" s="38">
        <f>IF(AND(Colin!$G10350=$B$1,Colin!$H10350&lt;=$C$3),Colin!$I10350,)</f>
        <v>0</v>
      </c>
      <c r="N10350" s="38">
        <f>IF(AND(Colin!$G10350=$B$2,Colin!$H10350=$C$3),Colin!$I10350,)</f>
        <v>0</v>
      </c>
      <c r="O10350" s="38">
        <f>IF(AND(Colin!$G10350=$B$2,Colin!$H10350&lt;=$C$3),Colin!$I10350,)</f>
        <v>0</v>
      </c>
      <c r="P10350" s="38">
        <f>IF(Colin!$G10350&lt;$B$2,Colin!$I10350,0)</f>
        <v>0</v>
      </c>
      <c r="Q10350" s="38">
        <f>IF(Colin!$G10350&lt;$B$1,Colin!$I10350,0)</f>
        <v>0</v>
      </c>
    </row>
    <row r="10351" spans="12:17" x14ac:dyDescent="0.25">
      <c r="L10351" s="38">
        <f>IF(AND(Colin!$G10351=$B$1,Colin!$H10351=$C$3),Colin!$I10351,)</f>
        <v>0</v>
      </c>
      <c r="M10351" s="38">
        <f>IF(AND(Colin!$G10351=$B$1,Colin!$H10351&lt;=$C$3),Colin!$I10351,)</f>
        <v>0</v>
      </c>
      <c r="N10351" s="38">
        <f>IF(AND(Colin!$G10351=$B$2,Colin!$H10351=$C$3),Colin!$I10351,)</f>
        <v>0</v>
      </c>
      <c r="O10351" s="38">
        <f>IF(AND(Colin!$G10351=$B$2,Colin!$H10351&lt;=$C$3),Colin!$I10351,)</f>
        <v>0</v>
      </c>
      <c r="P10351" s="38">
        <f>IF(Colin!$G10351&lt;$B$2,Colin!$I10351,0)</f>
        <v>0</v>
      </c>
      <c r="Q10351" s="38">
        <f>IF(Colin!$G10351&lt;$B$1,Colin!$I10351,0)</f>
        <v>0</v>
      </c>
    </row>
    <row r="10352" spans="12:17" x14ac:dyDescent="0.25">
      <c r="L10352" s="38">
        <f>IF(AND(Colin!$G10352=$B$1,Colin!$H10352=$C$3),Colin!$I10352,)</f>
        <v>0</v>
      </c>
      <c r="M10352" s="38">
        <f>IF(AND(Colin!$G10352=$B$1,Colin!$H10352&lt;=$C$3),Colin!$I10352,)</f>
        <v>0</v>
      </c>
      <c r="N10352" s="38">
        <f>IF(AND(Colin!$G10352=$B$2,Colin!$H10352=$C$3),Colin!$I10352,)</f>
        <v>0</v>
      </c>
      <c r="O10352" s="38">
        <f>IF(AND(Colin!$G10352=$B$2,Colin!$H10352&lt;=$C$3),Colin!$I10352,)</f>
        <v>0</v>
      </c>
      <c r="P10352" s="38">
        <f>IF(Colin!$G10352&lt;$B$2,Colin!$I10352,0)</f>
        <v>0</v>
      </c>
      <c r="Q10352" s="38">
        <f>IF(Colin!$G10352&lt;$B$1,Colin!$I10352,0)</f>
        <v>0</v>
      </c>
    </row>
    <row r="10353" spans="12:17" x14ac:dyDescent="0.25">
      <c r="L10353" s="38">
        <f>IF(AND(Colin!$G10353=$B$1,Colin!$H10353=$C$3),Colin!$I10353,)</f>
        <v>0</v>
      </c>
      <c r="M10353" s="38">
        <f>IF(AND(Colin!$G10353=$B$1,Colin!$H10353&lt;=$C$3),Colin!$I10353,)</f>
        <v>0</v>
      </c>
      <c r="N10353" s="38">
        <f>IF(AND(Colin!$G10353=$B$2,Colin!$H10353=$C$3),Colin!$I10353,)</f>
        <v>0</v>
      </c>
      <c r="O10353" s="38">
        <f>IF(AND(Colin!$G10353=$B$2,Colin!$H10353&lt;=$C$3),Colin!$I10353,)</f>
        <v>0</v>
      </c>
      <c r="P10353" s="38">
        <f>IF(Colin!$G10353&lt;$B$2,Colin!$I10353,0)</f>
        <v>0</v>
      </c>
      <c r="Q10353" s="38">
        <f>IF(Colin!$G10353&lt;$B$1,Colin!$I10353,0)</f>
        <v>0</v>
      </c>
    </row>
    <row r="10354" spans="12:17" x14ac:dyDescent="0.25">
      <c r="L10354" s="38">
        <f>IF(AND(Colin!$G10354=$B$1,Colin!$H10354=$C$3),Colin!$I10354,)</f>
        <v>0</v>
      </c>
      <c r="M10354" s="38">
        <f>IF(AND(Colin!$G10354=$B$1,Colin!$H10354&lt;=$C$3),Colin!$I10354,)</f>
        <v>0</v>
      </c>
      <c r="N10354" s="38">
        <f>IF(AND(Colin!$G10354=$B$2,Colin!$H10354=$C$3),Colin!$I10354,)</f>
        <v>0</v>
      </c>
      <c r="O10354" s="38">
        <f>IF(AND(Colin!$G10354=$B$2,Colin!$H10354&lt;=$C$3),Colin!$I10354,)</f>
        <v>0</v>
      </c>
      <c r="P10354" s="38">
        <f>IF(Colin!$G10354&lt;$B$2,Colin!$I10354,0)</f>
        <v>0</v>
      </c>
      <c r="Q10354" s="38">
        <f>IF(Colin!$G10354&lt;$B$1,Colin!$I10354,0)</f>
        <v>0</v>
      </c>
    </row>
    <row r="10355" spans="12:17" x14ac:dyDescent="0.25">
      <c r="L10355" s="38">
        <f>IF(AND(Colin!$G10355=$B$1,Colin!$H10355=$C$3),Colin!$I10355,)</f>
        <v>0</v>
      </c>
      <c r="M10355" s="38">
        <f>IF(AND(Colin!$G10355=$B$1,Colin!$H10355&lt;=$C$3),Colin!$I10355,)</f>
        <v>0</v>
      </c>
      <c r="N10355" s="38">
        <f>IF(AND(Colin!$G10355=$B$2,Colin!$H10355=$C$3),Colin!$I10355,)</f>
        <v>0</v>
      </c>
      <c r="O10355" s="38">
        <f>IF(AND(Colin!$G10355=$B$2,Colin!$H10355&lt;=$C$3),Colin!$I10355,)</f>
        <v>0</v>
      </c>
      <c r="P10355" s="38">
        <f>IF(Colin!$G10355&lt;$B$2,Colin!$I10355,0)</f>
        <v>0</v>
      </c>
      <c r="Q10355" s="38">
        <f>IF(Colin!$G10355&lt;$B$1,Colin!$I10355,0)</f>
        <v>0</v>
      </c>
    </row>
    <row r="10356" spans="12:17" x14ac:dyDescent="0.25">
      <c r="L10356" s="38">
        <f>IF(AND(Colin!$G10356=$B$1,Colin!$H10356=$C$3),Colin!$I10356,)</f>
        <v>0</v>
      </c>
      <c r="M10356" s="38">
        <f>IF(AND(Colin!$G10356=$B$1,Colin!$H10356&lt;=$C$3),Colin!$I10356,)</f>
        <v>0</v>
      </c>
      <c r="N10356" s="38">
        <f>IF(AND(Colin!$G10356=$B$2,Colin!$H10356=$C$3),Colin!$I10356,)</f>
        <v>0</v>
      </c>
      <c r="O10356" s="38">
        <f>IF(AND(Colin!$G10356=$B$2,Colin!$H10356&lt;=$C$3),Colin!$I10356,)</f>
        <v>0</v>
      </c>
      <c r="P10356" s="38">
        <f>IF(Colin!$G10356&lt;$B$2,Colin!$I10356,0)</f>
        <v>0</v>
      </c>
      <c r="Q10356" s="38">
        <f>IF(Colin!$G10356&lt;$B$1,Colin!$I10356,0)</f>
        <v>0</v>
      </c>
    </row>
    <row r="10357" spans="12:17" x14ac:dyDescent="0.25">
      <c r="L10357" s="38">
        <f>IF(AND(Colin!$G10357=$B$1,Colin!$H10357=$C$3),Colin!$I10357,)</f>
        <v>0</v>
      </c>
      <c r="M10357" s="38">
        <f>IF(AND(Colin!$G10357=$B$1,Colin!$H10357&lt;=$C$3),Colin!$I10357,)</f>
        <v>0</v>
      </c>
      <c r="N10357" s="38">
        <f>IF(AND(Colin!$G10357=$B$2,Colin!$H10357=$C$3),Colin!$I10357,)</f>
        <v>0</v>
      </c>
      <c r="O10357" s="38">
        <f>IF(AND(Colin!$G10357=$B$2,Colin!$H10357&lt;=$C$3),Colin!$I10357,)</f>
        <v>0</v>
      </c>
      <c r="P10357" s="38">
        <f>IF(Colin!$G10357&lt;$B$2,Colin!$I10357,0)</f>
        <v>0</v>
      </c>
      <c r="Q10357" s="38">
        <f>IF(Colin!$G10357&lt;$B$1,Colin!$I10357,0)</f>
        <v>0</v>
      </c>
    </row>
    <row r="10358" spans="12:17" x14ac:dyDescent="0.25">
      <c r="L10358" s="38">
        <f>IF(AND(Colin!$G10358=$B$1,Colin!$H10358=$C$3),Colin!$I10358,)</f>
        <v>0</v>
      </c>
      <c r="M10358" s="38">
        <f>IF(AND(Colin!$G10358=$B$1,Colin!$H10358&lt;=$C$3),Colin!$I10358,)</f>
        <v>0</v>
      </c>
      <c r="N10358" s="38">
        <f>IF(AND(Colin!$G10358=$B$2,Colin!$H10358=$C$3),Colin!$I10358,)</f>
        <v>0</v>
      </c>
      <c r="O10358" s="38">
        <f>IF(AND(Colin!$G10358=$B$2,Colin!$H10358&lt;=$C$3),Colin!$I10358,)</f>
        <v>0</v>
      </c>
      <c r="P10358" s="38">
        <f>IF(Colin!$G10358&lt;$B$2,Colin!$I10358,0)</f>
        <v>0</v>
      </c>
      <c r="Q10358" s="38">
        <f>IF(Colin!$G10358&lt;$B$1,Colin!$I10358,0)</f>
        <v>0</v>
      </c>
    </row>
    <row r="10359" spans="12:17" x14ac:dyDescent="0.25">
      <c r="L10359" s="38">
        <f>IF(AND(Colin!$G10359=$B$1,Colin!$H10359=$C$3),Colin!$I10359,)</f>
        <v>0</v>
      </c>
      <c r="M10359" s="38">
        <f>IF(AND(Colin!$G10359=$B$1,Colin!$H10359&lt;=$C$3),Colin!$I10359,)</f>
        <v>0</v>
      </c>
      <c r="N10359" s="38">
        <f>IF(AND(Colin!$G10359=$B$2,Colin!$H10359=$C$3),Colin!$I10359,)</f>
        <v>0</v>
      </c>
      <c r="O10359" s="38">
        <f>IF(AND(Colin!$G10359=$B$2,Colin!$H10359&lt;=$C$3),Colin!$I10359,)</f>
        <v>0</v>
      </c>
      <c r="P10359" s="38">
        <f>IF(Colin!$G10359&lt;$B$2,Colin!$I10359,0)</f>
        <v>0</v>
      </c>
      <c r="Q10359" s="38">
        <f>IF(Colin!$G10359&lt;$B$1,Colin!$I10359,0)</f>
        <v>0</v>
      </c>
    </row>
    <row r="10360" spans="12:17" x14ac:dyDescent="0.25">
      <c r="L10360" s="38">
        <f>IF(AND(Colin!$G10360=$B$1,Colin!$H10360=$C$3),Colin!$I10360,)</f>
        <v>0</v>
      </c>
      <c r="M10360" s="38">
        <f>IF(AND(Colin!$G10360=$B$1,Colin!$H10360&lt;=$C$3),Colin!$I10360,)</f>
        <v>0</v>
      </c>
      <c r="N10360" s="38">
        <f>IF(AND(Colin!$G10360=$B$2,Colin!$H10360=$C$3),Colin!$I10360,)</f>
        <v>0</v>
      </c>
      <c r="O10360" s="38">
        <f>IF(AND(Colin!$G10360=$B$2,Colin!$H10360&lt;=$C$3),Colin!$I10360,)</f>
        <v>0</v>
      </c>
      <c r="P10360" s="38">
        <f>IF(Colin!$G10360&lt;$B$2,Colin!$I10360,0)</f>
        <v>0</v>
      </c>
      <c r="Q10360" s="38">
        <f>IF(Colin!$G10360&lt;$B$1,Colin!$I10360,0)</f>
        <v>0</v>
      </c>
    </row>
    <row r="10361" spans="12:17" x14ac:dyDescent="0.25">
      <c r="L10361" s="38">
        <f>IF(AND(Colin!$G10361=$B$1,Colin!$H10361=$C$3),Colin!$I10361,)</f>
        <v>0</v>
      </c>
      <c r="M10361" s="38">
        <f>IF(AND(Colin!$G10361=$B$1,Colin!$H10361&lt;=$C$3),Colin!$I10361,)</f>
        <v>0</v>
      </c>
      <c r="N10361" s="38">
        <f>IF(AND(Colin!$G10361=$B$2,Colin!$H10361=$C$3),Colin!$I10361,)</f>
        <v>0</v>
      </c>
      <c r="O10361" s="38">
        <f>IF(AND(Colin!$G10361=$B$2,Colin!$H10361&lt;=$C$3),Colin!$I10361,)</f>
        <v>0</v>
      </c>
      <c r="P10361" s="38">
        <f>IF(Colin!$G10361&lt;$B$2,Colin!$I10361,0)</f>
        <v>0</v>
      </c>
      <c r="Q10361" s="38">
        <f>IF(Colin!$G10361&lt;$B$1,Colin!$I10361,0)</f>
        <v>0</v>
      </c>
    </row>
    <row r="10362" spans="12:17" x14ac:dyDescent="0.25">
      <c r="L10362" s="38">
        <f>IF(AND(Colin!$G10362=$B$1,Colin!$H10362=$C$3),Colin!$I10362,)</f>
        <v>0</v>
      </c>
      <c r="M10362" s="38">
        <f>IF(AND(Colin!$G10362=$B$1,Colin!$H10362&lt;=$C$3),Colin!$I10362,)</f>
        <v>0</v>
      </c>
      <c r="N10362" s="38">
        <f>IF(AND(Colin!$G10362=$B$2,Colin!$H10362=$C$3),Colin!$I10362,)</f>
        <v>0</v>
      </c>
      <c r="O10362" s="38">
        <f>IF(AND(Colin!$G10362=$B$2,Colin!$H10362&lt;=$C$3),Colin!$I10362,)</f>
        <v>0</v>
      </c>
      <c r="P10362" s="38">
        <f>IF(Colin!$G10362&lt;$B$2,Colin!$I10362,0)</f>
        <v>0</v>
      </c>
      <c r="Q10362" s="38">
        <f>IF(Colin!$G10362&lt;$B$1,Colin!$I10362,0)</f>
        <v>0</v>
      </c>
    </row>
    <row r="10363" spans="12:17" x14ac:dyDescent="0.25">
      <c r="L10363" s="38">
        <f>IF(AND(Colin!$G10363=$B$1,Colin!$H10363=$C$3),Colin!$I10363,)</f>
        <v>0</v>
      </c>
      <c r="M10363" s="38">
        <f>IF(AND(Colin!$G10363=$B$1,Colin!$H10363&lt;=$C$3),Colin!$I10363,)</f>
        <v>0</v>
      </c>
      <c r="N10363" s="38">
        <f>IF(AND(Colin!$G10363=$B$2,Colin!$H10363=$C$3),Colin!$I10363,)</f>
        <v>0</v>
      </c>
      <c r="O10363" s="38">
        <f>IF(AND(Colin!$G10363=$B$2,Colin!$H10363&lt;=$C$3),Colin!$I10363,)</f>
        <v>0</v>
      </c>
      <c r="P10363" s="38">
        <f>IF(Colin!$G10363&lt;$B$2,Colin!$I10363,0)</f>
        <v>0</v>
      </c>
      <c r="Q10363" s="38">
        <f>IF(Colin!$G10363&lt;$B$1,Colin!$I10363,0)</f>
        <v>0</v>
      </c>
    </row>
    <row r="10364" spans="12:17" x14ac:dyDescent="0.25">
      <c r="L10364" s="38">
        <f>IF(AND(Colin!$G10364=$B$1,Colin!$H10364=$C$3),Colin!$I10364,)</f>
        <v>0</v>
      </c>
      <c r="M10364" s="38">
        <f>IF(AND(Colin!$G10364=$B$1,Colin!$H10364&lt;=$C$3),Colin!$I10364,)</f>
        <v>0</v>
      </c>
      <c r="N10364" s="38">
        <f>IF(AND(Colin!$G10364=$B$2,Colin!$H10364=$C$3),Colin!$I10364,)</f>
        <v>0</v>
      </c>
      <c r="O10364" s="38">
        <f>IF(AND(Colin!$G10364=$B$2,Colin!$H10364&lt;=$C$3),Colin!$I10364,)</f>
        <v>0</v>
      </c>
      <c r="P10364" s="38">
        <f>IF(Colin!$G10364&lt;$B$2,Colin!$I10364,0)</f>
        <v>0</v>
      </c>
      <c r="Q10364" s="38">
        <f>IF(Colin!$G10364&lt;$B$1,Colin!$I10364,0)</f>
        <v>0</v>
      </c>
    </row>
    <row r="10365" spans="12:17" x14ac:dyDescent="0.25">
      <c r="L10365" s="38">
        <f>IF(AND(Colin!$G10365=$B$1,Colin!$H10365=$C$3),Colin!$I10365,)</f>
        <v>0</v>
      </c>
      <c r="M10365" s="38">
        <f>IF(AND(Colin!$G10365=$B$1,Colin!$H10365&lt;=$C$3),Colin!$I10365,)</f>
        <v>0</v>
      </c>
      <c r="N10365" s="38">
        <f>IF(AND(Colin!$G10365=$B$2,Colin!$H10365=$C$3),Colin!$I10365,)</f>
        <v>0</v>
      </c>
      <c r="O10365" s="38">
        <f>IF(AND(Colin!$G10365=$B$2,Colin!$H10365&lt;=$C$3),Colin!$I10365,)</f>
        <v>0</v>
      </c>
      <c r="P10365" s="38">
        <f>IF(Colin!$G10365&lt;$B$2,Colin!$I10365,0)</f>
        <v>0</v>
      </c>
      <c r="Q10365" s="38">
        <f>IF(Colin!$G10365&lt;$B$1,Colin!$I10365,0)</f>
        <v>0</v>
      </c>
    </row>
    <row r="10366" spans="12:17" x14ac:dyDescent="0.25">
      <c r="L10366" s="38">
        <f>IF(AND(Colin!$G10366=$B$1,Colin!$H10366=$C$3),Colin!$I10366,)</f>
        <v>0</v>
      </c>
      <c r="M10366" s="38">
        <f>IF(AND(Colin!$G10366=$B$1,Colin!$H10366&lt;=$C$3),Colin!$I10366,)</f>
        <v>0</v>
      </c>
      <c r="N10366" s="38">
        <f>IF(AND(Colin!$G10366=$B$2,Colin!$H10366=$C$3),Colin!$I10366,)</f>
        <v>0</v>
      </c>
      <c r="O10366" s="38">
        <f>IF(AND(Colin!$G10366=$B$2,Colin!$H10366&lt;=$C$3),Colin!$I10366,)</f>
        <v>0</v>
      </c>
      <c r="P10366" s="38">
        <f>IF(Colin!$G10366&lt;$B$2,Colin!$I10366,0)</f>
        <v>0</v>
      </c>
      <c r="Q10366" s="38">
        <f>IF(Colin!$G10366&lt;$B$1,Colin!$I10366,0)</f>
        <v>0</v>
      </c>
    </row>
    <row r="10367" spans="12:17" x14ac:dyDescent="0.25">
      <c r="L10367" s="38">
        <f>IF(AND(Colin!$G10367=$B$1,Colin!$H10367=$C$3),Colin!$I10367,)</f>
        <v>0</v>
      </c>
      <c r="M10367" s="38">
        <f>IF(AND(Colin!$G10367=$B$1,Colin!$H10367&lt;=$C$3),Colin!$I10367,)</f>
        <v>0</v>
      </c>
      <c r="N10367" s="38">
        <f>IF(AND(Colin!$G10367=$B$2,Colin!$H10367=$C$3),Colin!$I10367,)</f>
        <v>0</v>
      </c>
      <c r="O10367" s="38">
        <f>IF(AND(Colin!$G10367=$B$2,Colin!$H10367&lt;=$C$3),Colin!$I10367,)</f>
        <v>0</v>
      </c>
      <c r="P10367" s="38">
        <f>IF(Colin!$G10367&lt;$B$2,Colin!$I10367,0)</f>
        <v>0</v>
      </c>
      <c r="Q10367" s="38">
        <f>IF(Colin!$G10367&lt;$B$1,Colin!$I10367,0)</f>
        <v>0</v>
      </c>
    </row>
    <row r="10368" spans="12:17" x14ac:dyDescent="0.25">
      <c r="L10368" s="38">
        <f>IF(AND(Colin!$G10368=$B$1,Colin!$H10368=$C$3),Colin!$I10368,)</f>
        <v>0</v>
      </c>
      <c r="M10368" s="38">
        <f>IF(AND(Colin!$G10368=$B$1,Colin!$H10368&lt;=$C$3),Colin!$I10368,)</f>
        <v>0</v>
      </c>
      <c r="N10368" s="38">
        <f>IF(AND(Colin!$G10368=$B$2,Colin!$H10368=$C$3),Colin!$I10368,)</f>
        <v>0</v>
      </c>
      <c r="O10368" s="38">
        <f>IF(AND(Colin!$G10368=$B$2,Colin!$H10368&lt;=$C$3),Colin!$I10368,)</f>
        <v>0</v>
      </c>
      <c r="P10368" s="38">
        <f>IF(Colin!$G10368&lt;$B$2,Colin!$I10368,0)</f>
        <v>0</v>
      </c>
      <c r="Q10368" s="38">
        <f>IF(Colin!$G10368&lt;$B$1,Colin!$I10368,0)</f>
        <v>0</v>
      </c>
    </row>
    <row r="10369" spans="12:17" x14ac:dyDescent="0.25">
      <c r="L10369" s="38">
        <f>IF(AND(Colin!$G10369=$B$1,Colin!$H10369=$C$3),Colin!$I10369,)</f>
        <v>0</v>
      </c>
      <c r="M10369" s="38">
        <f>IF(AND(Colin!$G10369=$B$1,Colin!$H10369&lt;=$C$3),Colin!$I10369,)</f>
        <v>0</v>
      </c>
      <c r="N10369" s="38">
        <f>IF(AND(Colin!$G10369=$B$2,Colin!$H10369=$C$3),Colin!$I10369,)</f>
        <v>0</v>
      </c>
      <c r="O10369" s="38">
        <f>IF(AND(Colin!$G10369=$B$2,Colin!$H10369&lt;=$C$3),Colin!$I10369,)</f>
        <v>0</v>
      </c>
      <c r="P10369" s="38">
        <f>IF(Colin!$G10369&lt;$B$2,Colin!$I10369,0)</f>
        <v>0</v>
      </c>
      <c r="Q10369" s="38">
        <f>IF(Colin!$G10369&lt;$B$1,Colin!$I10369,0)</f>
        <v>0</v>
      </c>
    </row>
    <row r="10370" spans="12:17" x14ac:dyDescent="0.25">
      <c r="L10370" s="38">
        <f>IF(AND(Colin!$G10370=$B$1,Colin!$H10370=$C$3),Colin!$I10370,)</f>
        <v>0</v>
      </c>
      <c r="M10370" s="38">
        <f>IF(AND(Colin!$G10370=$B$1,Colin!$H10370&lt;=$C$3),Colin!$I10370,)</f>
        <v>0</v>
      </c>
      <c r="N10370" s="38">
        <f>IF(AND(Colin!$G10370=$B$2,Colin!$H10370=$C$3),Colin!$I10370,)</f>
        <v>0</v>
      </c>
      <c r="O10370" s="38">
        <f>IF(AND(Colin!$G10370=$B$2,Colin!$H10370&lt;=$C$3),Colin!$I10370,)</f>
        <v>0</v>
      </c>
      <c r="P10370" s="38">
        <f>IF(Colin!$G10370&lt;$B$2,Colin!$I10370,0)</f>
        <v>0</v>
      </c>
      <c r="Q10370" s="38">
        <f>IF(Colin!$G10370&lt;$B$1,Colin!$I10370,0)</f>
        <v>0</v>
      </c>
    </row>
    <row r="10371" spans="12:17" x14ac:dyDescent="0.25">
      <c r="L10371" s="38">
        <f>IF(AND(Colin!$G10371=$B$1,Colin!$H10371=$C$3),Colin!$I10371,)</f>
        <v>0</v>
      </c>
      <c r="M10371" s="38">
        <f>IF(AND(Colin!$G10371=$B$1,Colin!$H10371&lt;=$C$3),Colin!$I10371,)</f>
        <v>0</v>
      </c>
      <c r="N10371" s="38">
        <f>IF(AND(Colin!$G10371=$B$2,Colin!$H10371=$C$3),Colin!$I10371,)</f>
        <v>0</v>
      </c>
      <c r="O10371" s="38">
        <f>IF(AND(Colin!$G10371=$B$2,Colin!$H10371&lt;=$C$3),Colin!$I10371,)</f>
        <v>0</v>
      </c>
      <c r="P10371" s="38">
        <f>IF(Colin!$G10371&lt;$B$2,Colin!$I10371,0)</f>
        <v>0</v>
      </c>
      <c r="Q10371" s="38">
        <f>IF(Colin!$G10371&lt;$B$1,Colin!$I10371,0)</f>
        <v>0</v>
      </c>
    </row>
    <row r="10372" spans="12:17" x14ac:dyDescent="0.25">
      <c r="L10372" s="38">
        <f>IF(AND(Colin!$G10372=$B$1,Colin!$H10372=$C$3),Colin!$I10372,)</f>
        <v>0</v>
      </c>
      <c r="M10372" s="38">
        <f>IF(AND(Colin!$G10372=$B$1,Colin!$H10372&lt;=$C$3),Colin!$I10372,)</f>
        <v>0</v>
      </c>
      <c r="N10372" s="38">
        <f>IF(AND(Colin!$G10372=$B$2,Colin!$H10372=$C$3),Colin!$I10372,)</f>
        <v>0</v>
      </c>
      <c r="O10372" s="38">
        <f>IF(AND(Colin!$G10372=$B$2,Colin!$H10372&lt;=$C$3),Colin!$I10372,)</f>
        <v>0</v>
      </c>
      <c r="P10372" s="38">
        <f>IF(Colin!$G10372&lt;$B$2,Colin!$I10372,0)</f>
        <v>0</v>
      </c>
      <c r="Q10372" s="38">
        <f>IF(Colin!$G10372&lt;$B$1,Colin!$I10372,0)</f>
        <v>0</v>
      </c>
    </row>
    <row r="10373" spans="12:17" x14ac:dyDescent="0.25">
      <c r="L10373" s="38">
        <f>IF(AND(Colin!$G10373=$B$1,Colin!$H10373=$C$3),Colin!$I10373,)</f>
        <v>0</v>
      </c>
      <c r="M10373" s="38">
        <f>IF(AND(Colin!$G10373=$B$1,Colin!$H10373&lt;=$C$3),Colin!$I10373,)</f>
        <v>0</v>
      </c>
      <c r="N10373" s="38">
        <f>IF(AND(Colin!$G10373=$B$2,Colin!$H10373=$C$3),Colin!$I10373,)</f>
        <v>0</v>
      </c>
      <c r="O10373" s="38">
        <f>IF(AND(Colin!$G10373=$B$2,Colin!$H10373&lt;=$C$3),Colin!$I10373,)</f>
        <v>0</v>
      </c>
      <c r="P10373" s="38">
        <f>IF(Colin!$G10373&lt;$B$2,Colin!$I10373,0)</f>
        <v>0</v>
      </c>
      <c r="Q10373" s="38">
        <f>IF(Colin!$G10373&lt;$B$1,Colin!$I10373,0)</f>
        <v>0</v>
      </c>
    </row>
    <row r="10374" spans="12:17" x14ac:dyDescent="0.25">
      <c r="L10374" s="38">
        <f>IF(AND(Colin!$G10374=$B$1,Colin!$H10374=$C$3),Colin!$I10374,)</f>
        <v>0</v>
      </c>
      <c r="M10374" s="38">
        <f>IF(AND(Colin!$G10374=$B$1,Colin!$H10374&lt;=$C$3),Colin!$I10374,)</f>
        <v>0</v>
      </c>
      <c r="N10374" s="38">
        <f>IF(AND(Colin!$G10374=$B$2,Colin!$H10374=$C$3),Colin!$I10374,)</f>
        <v>0</v>
      </c>
      <c r="O10374" s="38">
        <f>IF(AND(Colin!$G10374=$B$2,Colin!$H10374&lt;=$C$3),Colin!$I10374,)</f>
        <v>0</v>
      </c>
      <c r="P10374" s="38">
        <f>IF(Colin!$G10374&lt;$B$2,Colin!$I10374,0)</f>
        <v>0</v>
      </c>
      <c r="Q10374" s="38">
        <f>IF(Colin!$G10374&lt;$B$1,Colin!$I10374,0)</f>
        <v>0</v>
      </c>
    </row>
    <row r="10375" spans="12:17" x14ac:dyDescent="0.25">
      <c r="L10375" s="38">
        <f>IF(AND(Colin!$G10375=$B$1,Colin!$H10375=$C$3),Colin!$I10375,)</f>
        <v>0</v>
      </c>
      <c r="M10375" s="38">
        <f>IF(AND(Colin!$G10375=$B$1,Colin!$H10375&lt;=$C$3),Colin!$I10375,)</f>
        <v>0</v>
      </c>
      <c r="N10375" s="38">
        <f>IF(AND(Colin!$G10375=$B$2,Colin!$H10375=$C$3),Colin!$I10375,)</f>
        <v>0</v>
      </c>
      <c r="O10375" s="38">
        <f>IF(AND(Colin!$G10375=$B$2,Colin!$H10375&lt;=$C$3),Colin!$I10375,)</f>
        <v>0</v>
      </c>
      <c r="P10375" s="38">
        <f>IF(Colin!$G10375&lt;$B$2,Colin!$I10375,0)</f>
        <v>0</v>
      </c>
      <c r="Q10375" s="38">
        <f>IF(Colin!$G10375&lt;$B$1,Colin!$I10375,0)</f>
        <v>0</v>
      </c>
    </row>
    <row r="10376" spans="12:17" x14ac:dyDescent="0.25">
      <c r="L10376" s="38">
        <f>IF(AND(Colin!$G10376=$B$1,Colin!$H10376=$C$3),Colin!$I10376,)</f>
        <v>0</v>
      </c>
      <c r="M10376" s="38">
        <f>IF(AND(Colin!$G10376=$B$1,Colin!$H10376&lt;=$C$3),Colin!$I10376,)</f>
        <v>0</v>
      </c>
      <c r="N10376" s="38">
        <f>IF(AND(Colin!$G10376=$B$2,Colin!$H10376=$C$3),Colin!$I10376,)</f>
        <v>0</v>
      </c>
      <c r="O10376" s="38">
        <f>IF(AND(Colin!$G10376=$B$2,Colin!$H10376&lt;=$C$3),Colin!$I10376,)</f>
        <v>0</v>
      </c>
      <c r="P10376" s="38">
        <f>IF(Colin!$G10376&lt;$B$2,Colin!$I10376,0)</f>
        <v>0</v>
      </c>
      <c r="Q10376" s="38">
        <f>IF(Colin!$G10376&lt;$B$1,Colin!$I10376,0)</f>
        <v>0</v>
      </c>
    </row>
    <row r="10377" spans="12:17" x14ac:dyDescent="0.25">
      <c r="L10377" s="38">
        <f>IF(AND(Colin!$G10377=$B$1,Colin!$H10377=$C$3),Colin!$I10377,)</f>
        <v>0</v>
      </c>
      <c r="M10377" s="38">
        <f>IF(AND(Colin!$G10377=$B$1,Colin!$H10377&lt;=$C$3),Colin!$I10377,)</f>
        <v>0</v>
      </c>
      <c r="N10377" s="38">
        <f>IF(AND(Colin!$G10377=$B$2,Colin!$H10377=$C$3),Colin!$I10377,)</f>
        <v>0</v>
      </c>
      <c r="O10377" s="38">
        <f>IF(AND(Colin!$G10377=$B$2,Colin!$H10377&lt;=$C$3),Colin!$I10377,)</f>
        <v>0</v>
      </c>
      <c r="P10377" s="38">
        <f>IF(Colin!$G10377&lt;$B$2,Colin!$I10377,0)</f>
        <v>0</v>
      </c>
      <c r="Q10377" s="38">
        <f>IF(Colin!$G10377&lt;$B$1,Colin!$I10377,0)</f>
        <v>0</v>
      </c>
    </row>
    <row r="10378" spans="12:17" x14ac:dyDescent="0.25">
      <c r="L10378" s="38">
        <f>IF(AND(Colin!$G10378=$B$1,Colin!$H10378=$C$3),Colin!$I10378,)</f>
        <v>0</v>
      </c>
      <c r="M10378" s="38">
        <f>IF(AND(Colin!$G10378=$B$1,Colin!$H10378&lt;=$C$3),Colin!$I10378,)</f>
        <v>0</v>
      </c>
      <c r="N10378" s="38">
        <f>IF(AND(Colin!$G10378=$B$2,Colin!$H10378=$C$3),Colin!$I10378,)</f>
        <v>0</v>
      </c>
      <c r="O10378" s="38">
        <f>IF(AND(Colin!$G10378=$B$2,Colin!$H10378&lt;=$C$3),Colin!$I10378,)</f>
        <v>0</v>
      </c>
      <c r="P10378" s="38">
        <f>IF(Colin!$G10378&lt;$B$2,Colin!$I10378,0)</f>
        <v>0</v>
      </c>
      <c r="Q10378" s="38">
        <f>IF(Colin!$G10378&lt;$B$1,Colin!$I10378,0)</f>
        <v>0</v>
      </c>
    </row>
    <row r="10379" spans="12:17" x14ac:dyDescent="0.25">
      <c r="L10379" s="38">
        <f>IF(AND(Colin!$G10379=$B$1,Colin!$H10379=$C$3),Colin!$I10379,)</f>
        <v>0</v>
      </c>
      <c r="M10379" s="38">
        <f>IF(AND(Colin!$G10379=$B$1,Colin!$H10379&lt;=$C$3),Colin!$I10379,)</f>
        <v>0</v>
      </c>
      <c r="N10379" s="38">
        <f>IF(AND(Colin!$G10379=$B$2,Colin!$H10379=$C$3),Colin!$I10379,)</f>
        <v>0</v>
      </c>
      <c r="O10379" s="38">
        <f>IF(AND(Colin!$G10379=$B$2,Colin!$H10379&lt;=$C$3),Colin!$I10379,)</f>
        <v>0</v>
      </c>
      <c r="P10379" s="38">
        <f>IF(Colin!$G10379&lt;$B$2,Colin!$I10379,0)</f>
        <v>0</v>
      </c>
      <c r="Q10379" s="38">
        <f>IF(Colin!$G10379&lt;$B$1,Colin!$I10379,0)</f>
        <v>0</v>
      </c>
    </row>
    <row r="10380" spans="12:17" x14ac:dyDescent="0.25">
      <c r="L10380" s="38">
        <f>IF(AND(Colin!$G10380=$B$1,Colin!$H10380=$C$3),Colin!$I10380,)</f>
        <v>0</v>
      </c>
      <c r="M10380" s="38">
        <f>IF(AND(Colin!$G10380=$B$1,Colin!$H10380&lt;=$C$3),Colin!$I10380,)</f>
        <v>0</v>
      </c>
      <c r="N10380" s="38">
        <f>IF(AND(Colin!$G10380=$B$2,Colin!$H10380=$C$3),Colin!$I10380,)</f>
        <v>0</v>
      </c>
      <c r="O10380" s="38">
        <f>IF(AND(Colin!$G10380=$B$2,Colin!$H10380&lt;=$C$3),Colin!$I10380,)</f>
        <v>0</v>
      </c>
      <c r="P10380" s="38">
        <f>IF(Colin!$G10380&lt;$B$2,Colin!$I10380,0)</f>
        <v>0</v>
      </c>
      <c r="Q10380" s="38">
        <f>IF(Colin!$G10380&lt;$B$1,Colin!$I10380,0)</f>
        <v>0</v>
      </c>
    </row>
    <row r="10381" spans="12:17" x14ac:dyDescent="0.25">
      <c r="L10381" s="38">
        <f>IF(AND(Colin!$G10381=$B$1,Colin!$H10381=$C$3),Colin!$I10381,)</f>
        <v>0</v>
      </c>
      <c r="M10381" s="38">
        <f>IF(AND(Colin!$G10381=$B$1,Colin!$H10381&lt;=$C$3),Colin!$I10381,)</f>
        <v>0</v>
      </c>
      <c r="N10381" s="38">
        <f>IF(AND(Colin!$G10381=$B$2,Colin!$H10381=$C$3),Colin!$I10381,)</f>
        <v>0</v>
      </c>
      <c r="O10381" s="38">
        <f>IF(AND(Colin!$G10381=$B$2,Colin!$H10381&lt;=$C$3),Colin!$I10381,)</f>
        <v>0</v>
      </c>
      <c r="P10381" s="38">
        <f>IF(Colin!$G10381&lt;$B$2,Colin!$I10381,0)</f>
        <v>0</v>
      </c>
      <c r="Q10381" s="38">
        <f>IF(Colin!$G10381&lt;$B$1,Colin!$I10381,0)</f>
        <v>0</v>
      </c>
    </row>
    <row r="10382" spans="12:17" x14ac:dyDescent="0.25">
      <c r="L10382" s="38">
        <f>IF(AND(Colin!$G10382=$B$1,Colin!$H10382=$C$3),Colin!$I10382,)</f>
        <v>0</v>
      </c>
      <c r="M10382" s="38">
        <f>IF(AND(Colin!$G10382=$B$1,Colin!$H10382&lt;=$C$3),Colin!$I10382,)</f>
        <v>0</v>
      </c>
      <c r="N10382" s="38">
        <f>IF(AND(Colin!$G10382=$B$2,Colin!$H10382=$C$3),Colin!$I10382,)</f>
        <v>0</v>
      </c>
      <c r="O10382" s="38">
        <f>IF(AND(Colin!$G10382=$B$2,Colin!$H10382&lt;=$C$3),Colin!$I10382,)</f>
        <v>0</v>
      </c>
      <c r="P10382" s="38">
        <f>IF(Colin!$G10382&lt;$B$2,Colin!$I10382,0)</f>
        <v>0</v>
      </c>
      <c r="Q10382" s="38">
        <f>IF(Colin!$G10382&lt;$B$1,Colin!$I10382,0)</f>
        <v>0</v>
      </c>
    </row>
    <row r="10383" spans="12:17" x14ac:dyDescent="0.25">
      <c r="L10383" s="38">
        <f>IF(AND(Colin!$G10383=$B$1,Colin!$H10383=$C$3),Colin!$I10383,)</f>
        <v>0</v>
      </c>
      <c r="M10383" s="38">
        <f>IF(AND(Colin!$G10383=$B$1,Colin!$H10383&lt;=$C$3),Colin!$I10383,)</f>
        <v>0</v>
      </c>
      <c r="N10383" s="38">
        <f>IF(AND(Colin!$G10383=$B$2,Colin!$H10383=$C$3),Colin!$I10383,)</f>
        <v>0</v>
      </c>
      <c r="O10383" s="38">
        <f>IF(AND(Colin!$G10383=$B$2,Colin!$H10383&lt;=$C$3),Colin!$I10383,)</f>
        <v>0</v>
      </c>
      <c r="P10383" s="38">
        <f>IF(Colin!$G10383&lt;$B$2,Colin!$I10383,0)</f>
        <v>0</v>
      </c>
      <c r="Q10383" s="38">
        <f>IF(Colin!$G10383&lt;$B$1,Colin!$I10383,0)</f>
        <v>0</v>
      </c>
    </row>
    <row r="10384" spans="12:17" x14ac:dyDescent="0.25">
      <c r="L10384" s="38">
        <f>IF(AND(Colin!$G10384=$B$1,Colin!$H10384=$C$3),Colin!$I10384,)</f>
        <v>0</v>
      </c>
      <c r="M10384" s="38">
        <f>IF(AND(Colin!$G10384=$B$1,Colin!$H10384&lt;=$C$3),Colin!$I10384,)</f>
        <v>0</v>
      </c>
      <c r="N10384" s="38">
        <f>IF(AND(Colin!$G10384=$B$2,Colin!$H10384=$C$3),Colin!$I10384,)</f>
        <v>0</v>
      </c>
      <c r="O10384" s="38">
        <f>IF(AND(Colin!$G10384=$B$2,Colin!$H10384&lt;=$C$3),Colin!$I10384,)</f>
        <v>0</v>
      </c>
      <c r="P10384" s="38">
        <f>IF(Colin!$G10384&lt;$B$2,Colin!$I10384,0)</f>
        <v>0</v>
      </c>
      <c r="Q10384" s="38">
        <f>IF(Colin!$G10384&lt;$B$1,Colin!$I10384,0)</f>
        <v>0</v>
      </c>
    </row>
    <row r="10385" spans="12:17" x14ac:dyDescent="0.25">
      <c r="L10385" s="38">
        <f>IF(AND(Colin!$G10385=$B$1,Colin!$H10385=$C$3),Colin!$I10385,)</f>
        <v>0</v>
      </c>
      <c r="M10385" s="38">
        <f>IF(AND(Colin!$G10385=$B$1,Colin!$H10385&lt;=$C$3),Colin!$I10385,)</f>
        <v>0</v>
      </c>
      <c r="N10385" s="38">
        <f>IF(AND(Colin!$G10385=$B$2,Colin!$H10385=$C$3),Colin!$I10385,)</f>
        <v>0</v>
      </c>
      <c r="O10385" s="38">
        <f>IF(AND(Colin!$G10385=$B$2,Colin!$H10385&lt;=$C$3),Colin!$I10385,)</f>
        <v>0</v>
      </c>
      <c r="P10385" s="38">
        <f>IF(Colin!$G10385&lt;$B$2,Colin!$I10385,0)</f>
        <v>0</v>
      </c>
      <c r="Q10385" s="38">
        <f>IF(Colin!$G10385&lt;$B$1,Colin!$I10385,0)</f>
        <v>0</v>
      </c>
    </row>
    <row r="10386" spans="12:17" x14ac:dyDescent="0.25">
      <c r="L10386" s="38">
        <f>IF(AND(Colin!$G10386=$B$1,Colin!$H10386=$C$3),Colin!$I10386,)</f>
        <v>0</v>
      </c>
      <c r="M10386" s="38">
        <f>IF(AND(Colin!$G10386=$B$1,Colin!$H10386&lt;=$C$3),Colin!$I10386,)</f>
        <v>0</v>
      </c>
      <c r="N10386" s="38">
        <f>IF(AND(Colin!$G10386=$B$2,Colin!$H10386=$C$3),Colin!$I10386,)</f>
        <v>0</v>
      </c>
      <c r="O10386" s="38">
        <f>IF(AND(Colin!$G10386=$B$2,Colin!$H10386&lt;=$C$3),Colin!$I10386,)</f>
        <v>0</v>
      </c>
      <c r="P10386" s="38">
        <f>IF(Colin!$G10386&lt;$B$2,Colin!$I10386,0)</f>
        <v>0</v>
      </c>
      <c r="Q10386" s="38">
        <f>IF(Colin!$G10386&lt;$B$1,Colin!$I10386,0)</f>
        <v>0</v>
      </c>
    </row>
    <row r="10387" spans="12:17" x14ac:dyDescent="0.25">
      <c r="L10387" s="38">
        <f>IF(AND(Colin!$G10387=$B$1,Colin!$H10387=$C$3),Colin!$I10387,)</f>
        <v>0</v>
      </c>
      <c r="M10387" s="38">
        <f>IF(AND(Colin!$G10387=$B$1,Colin!$H10387&lt;=$C$3),Colin!$I10387,)</f>
        <v>0</v>
      </c>
      <c r="N10387" s="38">
        <f>IF(AND(Colin!$G10387=$B$2,Colin!$H10387=$C$3),Colin!$I10387,)</f>
        <v>0</v>
      </c>
      <c r="O10387" s="38">
        <f>IF(AND(Colin!$G10387=$B$2,Colin!$H10387&lt;=$C$3),Colin!$I10387,)</f>
        <v>0</v>
      </c>
      <c r="P10387" s="38">
        <f>IF(Colin!$G10387&lt;$B$2,Colin!$I10387,0)</f>
        <v>0</v>
      </c>
      <c r="Q10387" s="38">
        <f>IF(Colin!$G10387&lt;$B$1,Colin!$I10387,0)</f>
        <v>0</v>
      </c>
    </row>
    <row r="10388" spans="12:17" x14ac:dyDescent="0.25">
      <c r="L10388" s="38">
        <f>IF(AND(Colin!$G10388=$B$1,Colin!$H10388=$C$3),Colin!$I10388,)</f>
        <v>0</v>
      </c>
      <c r="M10388" s="38">
        <f>IF(AND(Colin!$G10388=$B$1,Colin!$H10388&lt;=$C$3),Colin!$I10388,)</f>
        <v>0</v>
      </c>
      <c r="N10388" s="38">
        <f>IF(AND(Colin!$G10388=$B$2,Colin!$H10388=$C$3),Colin!$I10388,)</f>
        <v>0</v>
      </c>
      <c r="O10388" s="38">
        <f>IF(AND(Colin!$G10388=$B$2,Colin!$H10388&lt;=$C$3),Colin!$I10388,)</f>
        <v>0</v>
      </c>
      <c r="P10388" s="38">
        <f>IF(Colin!$G10388&lt;$B$2,Colin!$I10388,0)</f>
        <v>0</v>
      </c>
      <c r="Q10388" s="38">
        <f>IF(Colin!$G10388&lt;$B$1,Colin!$I10388,0)</f>
        <v>0</v>
      </c>
    </row>
    <row r="10389" spans="12:17" x14ac:dyDescent="0.25">
      <c r="L10389" s="38">
        <f>IF(AND(Colin!$G10389=$B$1,Colin!$H10389=$C$3),Colin!$I10389,)</f>
        <v>0</v>
      </c>
      <c r="M10389" s="38">
        <f>IF(AND(Colin!$G10389=$B$1,Colin!$H10389&lt;=$C$3),Colin!$I10389,)</f>
        <v>0</v>
      </c>
      <c r="N10389" s="38">
        <f>IF(AND(Colin!$G10389=$B$2,Colin!$H10389=$C$3),Colin!$I10389,)</f>
        <v>0</v>
      </c>
      <c r="O10389" s="38">
        <f>IF(AND(Colin!$G10389=$B$2,Colin!$H10389&lt;=$C$3),Colin!$I10389,)</f>
        <v>0</v>
      </c>
      <c r="P10389" s="38">
        <f>IF(Colin!$G10389&lt;$B$2,Colin!$I10389,0)</f>
        <v>0</v>
      </c>
      <c r="Q10389" s="38">
        <f>IF(Colin!$G10389&lt;$B$1,Colin!$I10389,0)</f>
        <v>0</v>
      </c>
    </row>
    <row r="10390" spans="12:17" x14ac:dyDescent="0.25">
      <c r="L10390" s="38">
        <f>IF(AND(Colin!$G10390=$B$1,Colin!$H10390=$C$3),Colin!$I10390,)</f>
        <v>0</v>
      </c>
      <c r="M10390" s="38">
        <f>IF(AND(Colin!$G10390=$B$1,Colin!$H10390&lt;=$C$3),Colin!$I10390,)</f>
        <v>0</v>
      </c>
      <c r="N10390" s="38">
        <f>IF(AND(Colin!$G10390=$B$2,Colin!$H10390=$C$3),Colin!$I10390,)</f>
        <v>0</v>
      </c>
      <c r="O10390" s="38">
        <f>IF(AND(Colin!$G10390=$B$2,Colin!$H10390&lt;=$C$3),Colin!$I10390,)</f>
        <v>0</v>
      </c>
      <c r="P10390" s="38">
        <f>IF(Colin!$G10390&lt;$B$2,Colin!$I10390,0)</f>
        <v>0</v>
      </c>
      <c r="Q10390" s="38">
        <f>IF(Colin!$G10390&lt;$B$1,Colin!$I10390,0)</f>
        <v>0</v>
      </c>
    </row>
    <row r="10391" spans="12:17" x14ac:dyDescent="0.25">
      <c r="L10391" s="38">
        <f>IF(AND(Colin!$G10391=$B$1,Colin!$H10391=$C$3),Colin!$I10391,)</f>
        <v>0</v>
      </c>
      <c r="M10391" s="38">
        <f>IF(AND(Colin!$G10391=$B$1,Colin!$H10391&lt;=$C$3),Colin!$I10391,)</f>
        <v>0</v>
      </c>
      <c r="N10391" s="38">
        <f>IF(AND(Colin!$G10391=$B$2,Colin!$H10391=$C$3),Colin!$I10391,)</f>
        <v>0</v>
      </c>
      <c r="O10391" s="38">
        <f>IF(AND(Colin!$G10391=$B$2,Colin!$H10391&lt;=$C$3),Colin!$I10391,)</f>
        <v>0</v>
      </c>
      <c r="P10391" s="38">
        <f>IF(Colin!$G10391&lt;$B$2,Colin!$I10391,0)</f>
        <v>0</v>
      </c>
      <c r="Q10391" s="38">
        <f>IF(Colin!$G10391&lt;$B$1,Colin!$I10391,0)</f>
        <v>0</v>
      </c>
    </row>
    <row r="10392" spans="12:17" x14ac:dyDescent="0.25">
      <c r="L10392" s="38">
        <f>IF(AND(Colin!$G10392=$B$1,Colin!$H10392=$C$3),Colin!$I10392,)</f>
        <v>0</v>
      </c>
      <c r="M10392" s="38">
        <f>IF(AND(Colin!$G10392=$B$1,Colin!$H10392&lt;=$C$3),Colin!$I10392,)</f>
        <v>0</v>
      </c>
      <c r="N10392" s="38">
        <f>IF(AND(Colin!$G10392=$B$2,Colin!$H10392=$C$3),Colin!$I10392,)</f>
        <v>0</v>
      </c>
      <c r="O10392" s="38">
        <f>IF(AND(Colin!$G10392=$B$2,Colin!$H10392&lt;=$C$3),Colin!$I10392,)</f>
        <v>0</v>
      </c>
      <c r="P10392" s="38">
        <f>IF(Colin!$G10392&lt;$B$2,Colin!$I10392,0)</f>
        <v>0</v>
      </c>
      <c r="Q10392" s="38">
        <f>IF(Colin!$G10392&lt;$B$1,Colin!$I10392,0)</f>
        <v>0</v>
      </c>
    </row>
    <row r="10393" spans="12:17" x14ac:dyDescent="0.25">
      <c r="L10393" s="38">
        <f>IF(AND(Colin!$G10393=$B$1,Colin!$H10393=$C$3),Colin!$I10393,)</f>
        <v>0</v>
      </c>
      <c r="M10393" s="38">
        <f>IF(AND(Colin!$G10393=$B$1,Colin!$H10393&lt;=$C$3),Colin!$I10393,)</f>
        <v>0</v>
      </c>
      <c r="N10393" s="38">
        <f>IF(AND(Colin!$G10393=$B$2,Colin!$H10393=$C$3),Colin!$I10393,)</f>
        <v>0</v>
      </c>
      <c r="O10393" s="38">
        <f>IF(AND(Colin!$G10393=$B$2,Colin!$H10393&lt;=$C$3),Colin!$I10393,)</f>
        <v>0</v>
      </c>
      <c r="P10393" s="38">
        <f>IF(Colin!$G10393&lt;$B$2,Colin!$I10393,0)</f>
        <v>0</v>
      </c>
      <c r="Q10393" s="38">
        <f>IF(Colin!$G10393&lt;$B$1,Colin!$I10393,0)</f>
        <v>0</v>
      </c>
    </row>
    <row r="10394" spans="12:17" x14ac:dyDescent="0.25">
      <c r="L10394" s="38">
        <f>IF(AND(Colin!$G10394=$B$1,Colin!$H10394=$C$3),Colin!$I10394,)</f>
        <v>0</v>
      </c>
      <c r="M10394" s="38">
        <f>IF(AND(Colin!$G10394=$B$1,Colin!$H10394&lt;=$C$3),Colin!$I10394,)</f>
        <v>0</v>
      </c>
      <c r="N10394" s="38">
        <f>IF(AND(Colin!$G10394=$B$2,Colin!$H10394=$C$3),Colin!$I10394,)</f>
        <v>0</v>
      </c>
      <c r="O10394" s="38">
        <f>IF(AND(Colin!$G10394=$B$2,Colin!$H10394&lt;=$C$3),Colin!$I10394,)</f>
        <v>0</v>
      </c>
      <c r="P10394" s="38">
        <f>IF(Colin!$G10394&lt;$B$2,Colin!$I10394,0)</f>
        <v>0</v>
      </c>
      <c r="Q10394" s="38">
        <f>IF(Colin!$G10394&lt;$B$1,Colin!$I10394,0)</f>
        <v>0</v>
      </c>
    </row>
    <row r="10395" spans="12:17" x14ac:dyDescent="0.25">
      <c r="L10395" s="38">
        <f>IF(AND(Colin!$G10395=$B$1,Colin!$H10395=$C$3),Colin!$I10395,)</f>
        <v>0</v>
      </c>
      <c r="M10395" s="38">
        <f>IF(AND(Colin!$G10395=$B$1,Colin!$H10395&lt;=$C$3),Colin!$I10395,)</f>
        <v>0</v>
      </c>
      <c r="N10395" s="38">
        <f>IF(AND(Colin!$G10395=$B$2,Colin!$H10395=$C$3),Colin!$I10395,)</f>
        <v>0</v>
      </c>
      <c r="O10395" s="38">
        <f>IF(AND(Colin!$G10395=$B$2,Colin!$H10395&lt;=$C$3),Colin!$I10395,)</f>
        <v>0</v>
      </c>
      <c r="P10395" s="38">
        <f>IF(Colin!$G10395&lt;$B$2,Colin!$I10395,0)</f>
        <v>0</v>
      </c>
      <c r="Q10395" s="38">
        <f>IF(Colin!$G10395&lt;$B$1,Colin!$I10395,0)</f>
        <v>0</v>
      </c>
    </row>
    <row r="10396" spans="12:17" x14ac:dyDescent="0.25">
      <c r="L10396" s="38">
        <f>IF(AND(Colin!$G10396=$B$1,Colin!$H10396=$C$3),Colin!$I10396,)</f>
        <v>0</v>
      </c>
      <c r="M10396" s="38">
        <f>IF(AND(Colin!$G10396=$B$1,Colin!$H10396&lt;=$C$3),Colin!$I10396,)</f>
        <v>0</v>
      </c>
      <c r="N10396" s="38">
        <f>IF(AND(Colin!$G10396=$B$2,Colin!$H10396=$C$3),Colin!$I10396,)</f>
        <v>0</v>
      </c>
      <c r="O10396" s="38">
        <f>IF(AND(Colin!$G10396=$B$2,Colin!$H10396&lt;=$C$3),Colin!$I10396,)</f>
        <v>0</v>
      </c>
      <c r="P10396" s="38">
        <f>IF(Colin!$G10396&lt;$B$2,Colin!$I10396,0)</f>
        <v>0</v>
      </c>
      <c r="Q10396" s="38">
        <f>IF(Colin!$G10396&lt;$B$1,Colin!$I10396,0)</f>
        <v>0</v>
      </c>
    </row>
    <row r="10397" spans="12:17" x14ac:dyDescent="0.25">
      <c r="L10397" s="38">
        <f>IF(AND(Colin!$G10397=$B$1,Colin!$H10397=$C$3),Colin!$I10397,)</f>
        <v>0</v>
      </c>
      <c r="M10397" s="38">
        <f>IF(AND(Colin!$G10397=$B$1,Colin!$H10397&lt;=$C$3),Colin!$I10397,)</f>
        <v>0</v>
      </c>
      <c r="N10397" s="38">
        <f>IF(AND(Colin!$G10397=$B$2,Colin!$H10397=$C$3),Colin!$I10397,)</f>
        <v>0</v>
      </c>
      <c r="O10397" s="38">
        <f>IF(AND(Colin!$G10397=$B$2,Colin!$H10397&lt;=$C$3),Colin!$I10397,)</f>
        <v>0</v>
      </c>
      <c r="P10397" s="38">
        <f>IF(Colin!$G10397&lt;$B$2,Colin!$I10397,0)</f>
        <v>0</v>
      </c>
      <c r="Q10397" s="38">
        <f>IF(Colin!$G10397&lt;$B$1,Colin!$I10397,0)</f>
        <v>0</v>
      </c>
    </row>
    <row r="10398" spans="12:17" x14ac:dyDescent="0.25">
      <c r="L10398" s="38">
        <f>IF(AND(Colin!$G10398=$B$1,Colin!$H10398=$C$3),Colin!$I10398,)</f>
        <v>0</v>
      </c>
      <c r="M10398" s="38">
        <f>IF(AND(Colin!$G10398=$B$1,Colin!$H10398&lt;=$C$3),Colin!$I10398,)</f>
        <v>0</v>
      </c>
      <c r="N10398" s="38">
        <f>IF(AND(Colin!$G10398=$B$2,Colin!$H10398=$C$3),Colin!$I10398,)</f>
        <v>0</v>
      </c>
      <c r="O10398" s="38">
        <f>IF(AND(Colin!$G10398=$B$2,Colin!$H10398&lt;=$C$3),Colin!$I10398,)</f>
        <v>0</v>
      </c>
      <c r="P10398" s="38">
        <f>IF(Colin!$G10398&lt;$B$2,Colin!$I10398,0)</f>
        <v>0</v>
      </c>
      <c r="Q10398" s="38">
        <f>IF(Colin!$G10398&lt;$B$1,Colin!$I10398,0)</f>
        <v>0</v>
      </c>
    </row>
    <row r="10399" spans="12:17" x14ac:dyDescent="0.25">
      <c r="L10399" s="38">
        <f>IF(AND(Colin!$G10399=$B$1,Colin!$H10399=$C$3),Colin!$I10399,)</f>
        <v>0</v>
      </c>
      <c r="M10399" s="38">
        <f>IF(AND(Colin!$G10399=$B$1,Colin!$H10399&lt;=$C$3),Colin!$I10399,)</f>
        <v>0</v>
      </c>
      <c r="N10399" s="38">
        <f>IF(AND(Colin!$G10399=$B$2,Colin!$H10399=$C$3),Colin!$I10399,)</f>
        <v>0</v>
      </c>
      <c r="O10399" s="38">
        <f>IF(AND(Colin!$G10399=$B$2,Colin!$H10399&lt;=$C$3),Colin!$I10399,)</f>
        <v>0</v>
      </c>
      <c r="P10399" s="38">
        <f>IF(Colin!$G10399&lt;$B$2,Colin!$I10399,0)</f>
        <v>0</v>
      </c>
      <c r="Q10399" s="38">
        <f>IF(Colin!$G10399&lt;$B$1,Colin!$I10399,0)</f>
        <v>0</v>
      </c>
    </row>
    <row r="10400" spans="12:17" x14ac:dyDescent="0.25">
      <c r="L10400" s="38">
        <f>IF(AND(Colin!$G10400=$B$1,Colin!$H10400=$C$3),Colin!$I10400,)</f>
        <v>0</v>
      </c>
      <c r="M10400" s="38">
        <f>IF(AND(Colin!$G10400=$B$1,Colin!$H10400&lt;=$C$3),Colin!$I10400,)</f>
        <v>0</v>
      </c>
      <c r="N10400" s="38">
        <f>IF(AND(Colin!$G10400=$B$2,Colin!$H10400=$C$3),Colin!$I10400,)</f>
        <v>0</v>
      </c>
      <c r="O10400" s="38">
        <f>IF(AND(Colin!$G10400=$B$2,Colin!$H10400&lt;=$C$3),Colin!$I10400,)</f>
        <v>0</v>
      </c>
      <c r="P10400" s="38">
        <f>IF(Colin!$G10400&lt;$B$2,Colin!$I10400,0)</f>
        <v>0</v>
      </c>
      <c r="Q10400" s="38">
        <f>IF(Colin!$G10400&lt;$B$1,Colin!$I10400,0)</f>
        <v>0</v>
      </c>
    </row>
    <row r="10401" spans="12:17" x14ac:dyDescent="0.25">
      <c r="L10401" s="38">
        <f>IF(AND(Colin!$G10401=$B$1,Colin!$H10401=$C$3),Colin!$I10401,)</f>
        <v>0</v>
      </c>
      <c r="M10401" s="38">
        <f>IF(AND(Colin!$G10401=$B$1,Colin!$H10401&lt;=$C$3),Colin!$I10401,)</f>
        <v>0</v>
      </c>
      <c r="N10401" s="38">
        <f>IF(AND(Colin!$G10401=$B$2,Colin!$H10401=$C$3),Colin!$I10401,)</f>
        <v>0</v>
      </c>
      <c r="O10401" s="38">
        <f>IF(AND(Colin!$G10401=$B$2,Colin!$H10401&lt;=$C$3),Colin!$I10401,)</f>
        <v>0</v>
      </c>
      <c r="P10401" s="38">
        <f>IF(Colin!$G10401&lt;$B$2,Colin!$I10401,0)</f>
        <v>0</v>
      </c>
      <c r="Q10401" s="38">
        <f>IF(Colin!$G10401&lt;$B$1,Colin!$I10401,0)</f>
        <v>0</v>
      </c>
    </row>
    <row r="10402" spans="12:17" x14ac:dyDescent="0.25">
      <c r="L10402" s="38">
        <f>IF(AND(Colin!$G10402=$B$1,Colin!$H10402=$C$3),Colin!$I10402,)</f>
        <v>0</v>
      </c>
      <c r="M10402" s="38">
        <f>IF(AND(Colin!$G10402=$B$1,Colin!$H10402&lt;=$C$3),Colin!$I10402,)</f>
        <v>0</v>
      </c>
      <c r="N10402" s="38">
        <f>IF(AND(Colin!$G10402=$B$2,Colin!$H10402=$C$3),Colin!$I10402,)</f>
        <v>0</v>
      </c>
      <c r="O10402" s="38">
        <f>IF(AND(Colin!$G10402=$B$2,Colin!$H10402&lt;=$C$3),Colin!$I10402,)</f>
        <v>0</v>
      </c>
      <c r="P10402" s="38">
        <f>IF(Colin!$G10402&lt;$B$2,Colin!$I10402,0)</f>
        <v>0</v>
      </c>
      <c r="Q10402" s="38">
        <f>IF(Colin!$G10402&lt;$B$1,Colin!$I10402,0)</f>
        <v>0</v>
      </c>
    </row>
    <row r="10403" spans="12:17" x14ac:dyDescent="0.25">
      <c r="L10403" s="38">
        <f>IF(AND(Colin!$G10403=$B$1,Colin!$H10403=$C$3),Colin!$I10403,)</f>
        <v>0</v>
      </c>
      <c r="M10403" s="38">
        <f>IF(AND(Colin!$G10403=$B$1,Colin!$H10403&lt;=$C$3),Colin!$I10403,)</f>
        <v>0</v>
      </c>
      <c r="N10403" s="38">
        <f>IF(AND(Colin!$G10403=$B$2,Colin!$H10403=$C$3),Colin!$I10403,)</f>
        <v>0</v>
      </c>
      <c r="O10403" s="38">
        <f>IF(AND(Colin!$G10403=$B$2,Colin!$H10403&lt;=$C$3),Colin!$I10403,)</f>
        <v>0</v>
      </c>
      <c r="P10403" s="38">
        <f>IF(Colin!$G10403&lt;$B$2,Colin!$I10403,0)</f>
        <v>0</v>
      </c>
      <c r="Q10403" s="38">
        <f>IF(Colin!$G10403&lt;$B$1,Colin!$I10403,0)</f>
        <v>0</v>
      </c>
    </row>
    <row r="10404" spans="12:17" x14ac:dyDescent="0.25">
      <c r="L10404" s="38">
        <f>IF(AND(Colin!$G10404=$B$1,Colin!$H10404=$C$3),Colin!$I10404,)</f>
        <v>0</v>
      </c>
      <c r="M10404" s="38">
        <f>IF(AND(Colin!$G10404=$B$1,Colin!$H10404&lt;=$C$3),Colin!$I10404,)</f>
        <v>0</v>
      </c>
      <c r="N10404" s="38">
        <f>IF(AND(Colin!$G10404=$B$2,Colin!$H10404=$C$3),Colin!$I10404,)</f>
        <v>0</v>
      </c>
      <c r="O10404" s="38">
        <f>IF(AND(Colin!$G10404=$B$2,Colin!$H10404&lt;=$C$3),Colin!$I10404,)</f>
        <v>0</v>
      </c>
      <c r="P10404" s="38">
        <f>IF(Colin!$G10404&lt;$B$2,Colin!$I10404,0)</f>
        <v>0</v>
      </c>
      <c r="Q10404" s="38">
        <f>IF(Colin!$G10404&lt;$B$1,Colin!$I10404,0)</f>
        <v>0</v>
      </c>
    </row>
    <row r="10405" spans="12:17" x14ac:dyDescent="0.25">
      <c r="L10405" s="38">
        <f>IF(AND(Colin!$G10405=$B$1,Colin!$H10405=$C$3),Colin!$I10405,)</f>
        <v>0</v>
      </c>
      <c r="M10405" s="38">
        <f>IF(AND(Colin!$G10405=$B$1,Colin!$H10405&lt;=$C$3),Colin!$I10405,)</f>
        <v>0</v>
      </c>
      <c r="N10405" s="38">
        <f>IF(AND(Colin!$G10405=$B$2,Colin!$H10405=$C$3),Colin!$I10405,)</f>
        <v>0</v>
      </c>
      <c r="O10405" s="38">
        <f>IF(AND(Colin!$G10405=$B$2,Colin!$H10405&lt;=$C$3),Colin!$I10405,)</f>
        <v>0</v>
      </c>
      <c r="P10405" s="38">
        <f>IF(Colin!$G10405&lt;$B$2,Colin!$I10405,0)</f>
        <v>0</v>
      </c>
      <c r="Q10405" s="38">
        <f>IF(Colin!$G10405&lt;$B$1,Colin!$I10405,0)</f>
        <v>0</v>
      </c>
    </row>
    <row r="10406" spans="12:17" x14ac:dyDescent="0.25">
      <c r="L10406" s="38">
        <f>IF(AND(Colin!$G10406=$B$1,Colin!$H10406=$C$3),Colin!$I10406,)</f>
        <v>0</v>
      </c>
      <c r="M10406" s="38">
        <f>IF(AND(Colin!$G10406=$B$1,Colin!$H10406&lt;=$C$3),Colin!$I10406,)</f>
        <v>0</v>
      </c>
      <c r="N10406" s="38">
        <f>IF(AND(Colin!$G10406=$B$2,Colin!$H10406=$C$3),Colin!$I10406,)</f>
        <v>0</v>
      </c>
      <c r="O10406" s="38">
        <f>IF(AND(Colin!$G10406=$B$2,Colin!$H10406&lt;=$C$3),Colin!$I10406,)</f>
        <v>0</v>
      </c>
      <c r="P10406" s="38">
        <f>IF(Colin!$G10406&lt;$B$2,Colin!$I10406,0)</f>
        <v>0</v>
      </c>
      <c r="Q10406" s="38">
        <f>IF(Colin!$G10406&lt;$B$1,Colin!$I10406,0)</f>
        <v>0</v>
      </c>
    </row>
    <row r="10407" spans="12:17" x14ac:dyDescent="0.25">
      <c r="L10407" s="38">
        <f>IF(AND(Colin!$G10407=$B$1,Colin!$H10407=$C$3),Colin!$I10407,)</f>
        <v>0</v>
      </c>
      <c r="M10407" s="38">
        <f>IF(AND(Colin!$G10407=$B$1,Colin!$H10407&lt;=$C$3),Colin!$I10407,)</f>
        <v>0</v>
      </c>
      <c r="N10407" s="38">
        <f>IF(AND(Colin!$G10407=$B$2,Colin!$H10407=$C$3),Colin!$I10407,)</f>
        <v>0</v>
      </c>
      <c r="O10407" s="38">
        <f>IF(AND(Colin!$G10407=$B$2,Colin!$H10407&lt;=$C$3),Colin!$I10407,)</f>
        <v>0</v>
      </c>
      <c r="P10407" s="38">
        <f>IF(Colin!$G10407&lt;$B$2,Colin!$I10407,0)</f>
        <v>0</v>
      </c>
      <c r="Q10407" s="38">
        <f>IF(Colin!$G10407&lt;$B$1,Colin!$I10407,0)</f>
        <v>0</v>
      </c>
    </row>
    <row r="10408" spans="12:17" x14ac:dyDescent="0.25">
      <c r="L10408" s="38">
        <f>IF(AND(Colin!$G10408=$B$1,Colin!$H10408=$C$3),Colin!$I10408,)</f>
        <v>0</v>
      </c>
      <c r="M10408" s="38">
        <f>IF(AND(Colin!$G10408=$B$1,Colin!$H10408&lt;=$C$3),Colin!$I10408,)</f>
        <v>0</v>
      </c>
      <c r="N10408" s="38">
        <f>IF(AND(Colin!$G10408=$B$2,Colin!$H10408=$C$3),Colin!$I10408,)</f>
        <v>0</v>
      </c>
      <c r="O10408" s="38">
        <f>IF(AND(Colin!$G10408=$B$2,Colin!$H10408&lt;=$C$3),Colin!$I10408,)</f>
        <v>0</v>
      </c>
      <c r="P10408" s="38">
        <f>IF(Colin!$G10408&lt;$B$2,Colin!$I10408,0)</f>
        <v>0</v>
      </c>
      <c r="Q10408" s="38">
        <f>IF(Colin!$G10408&lt;$B$1,Colin!$I10408,0)</f>
        <v>0</v>
      </c>
    </row>
    <row r="10409" spans="12:17" x14ac:dyDescent="0.25">
      <c r="L10409" s="38">
        <f>IF(AND(Colin!$G10409=$B$1,Colin!$H10409=$C$3),Colin!$I10409,)</f>
        <v>0</v>
      </c>
      <c r="M10409" s="38">
        <f>IF(AND(Colin!$G10409=$B$1,Colin!$H10409&lt;=$C$3),Colin!$I10409,)</f>
        <v>0</v>
      </c>
      <c r="N10409" s="38">
        <f>IF(AND(Colin!$G10409=$B$2,Colin!$H10409=$C$3),Colin!$I10409,)</f>
        <v>0</v>
      </c>
      <c r="O10409" s="38">
        <f>IF(AND(Colin!$G10409=$B$2,Colin!$H10409&lt;=$C$3),Colin!$I10409,)</f>
        <v>0</v>
      </c>
      <c r="P10409" s="38">
        <f>IF(Colin!$G10409&lt;$B$2,Colin!$I10409,0)</f>
        <v>0</v>
      </c>
      <c r="Q10409" s="38">
        <f>IF(Colin!$G10409&lt;$B$1,Colin!$I10409,0)</f>
        <v>0</v>
      </c>
    </row>
    <row r="10410" spans="12:17" x14ac:dyDescent="0.25">
      <c r="L10410" s="38">
        <f>IF(AND(Colin!$G10410=$B$1,Colin!$H10410=$C$3),Colin!$I10410,)</f>
        <v>0</v>
      </c>
      <c r="M10410" s="38">
        <f>IF(AND(Colin!$G10410=$B$1,Colin!$H10410&lt;=$C$3),Colin!$I10410,)</f>
        <v>0</v>
      </c>
      <c r="N10410" s="38">
        <f>IF(AND(Colin!$G10410=$B$2,Colin!$H10410=$C$3),Colin!$I10410,)</f>
        <v>0</v>
      </c>
      <c r="O10410" s="38">
        <f>IF(AND(Colin!$G10410=$B$2,Colin!$H10410&lt;=$C$3),Colin!$I10410,)</f>
        <v>0</v>
      </c>
      <c r="P10410" s="38">
        <f>IF(Colin!$G10410&lt;$B$2,Colin!$I10410,0)</f>
        <v>0</v>
      </c>
      <c r="Q10410" s="38">
        <f>IF(Colin!$G10410&lt;$B$1,Colin!$I10410,0)</f>
        <v>0</v>
      </c>
    </row>
    <row r="10411" spans="12:17" x14ac:dyDescent="0.25">
      <c r="L10411" s="38">
        <f>IF(AND(Colin!$G10411=$B$1,Colin!$H10411=$C$3),Colin!$I10411,)</f>
        <v>0</v>
      </c>
      <c r="M10411" s="38">
        <f>IF(AND(Colin!$G10411=$B$1,Colin!$H10411&lt;=$C$3),Colin!$I10411,)</f>
        <v>0</v>
      </c>
      <c r="N10411" s="38">
        <f>IF(AND(Colin!$G10411=$B$2,Colin!$H10411=$C$3),Colin!$I10411,)</f>
        <v>0</v>
      </c>
      <c r="O10411" s="38">
        <f>IF(AND(Colin!$G10411=$B$2,Colin!$H10411&lt;=$C$3),Colin!$I10411,)</f>
        <v>0</v>
      </c>
      <c r="P10411" s="38">
        <f>IF(Colin!$G10411&lt;$B$2,Colin!$I10411,0)</f>
        <v>0</v>
      </c>
      <c r="Q10411" s="38">
        <f>IF(Colin!$G10411&lt;$B$1,Colin!$I10411,0)</f>
        <v>0</v>
      </c>
    </row>
    <row r="10412" spans="12:17" x14ac:dyDescent="0.25">
      <c r="L10412" s="38">
        <f>IF(AND(Colin!$G10412=$B$1,Colin!$H10412=$C$3),Colin!$I10412,)</f>
        <v>0</v>
      </c>
      <c r="M10412" s="38">
        <f>IF(AND(Colin!$G10412=$B$1,Colin!$H10412&lt;=$C$3),Colin!$I10412,)</f>
        <v>0</v>
      </c>
      <c r="N10412" s="38">
        <f>IF(AND(Colin!$G10412=$B$2,Colin!$H10412=$C$3),Colin!$I10412,)</f>
        <v>0</v>
      </c>
      <c r="O10412" s="38">
        <f>IF(AND(Colin!$G10412=$B$2,Colin!$H10412&lt;=$C$3),Colin!$I10412,)</f>
        <v>0</v>
      </c>
      <c r="P10412" s="38">
        <f>IF(Colin!$G10412&lt;$B$2,Colin!$I10412,0)</f>
        <v>0</v>
      </c>
      <c r="Q10412" s="38">
        <f>IF(Colin!$G10412&lt;$B$1,Colin!$I10412,0)</f>
        <v>0</v>
      </c>
    </row>
    <row r="10413" spans="12:17" x14ac:dyDescent="0.25">
      <c r="L10413" s="38">
        <f>IF(AND(Colin!$G10413=$B$1,Colin!$H10413=$C$3),Colin!$I10413,)</f>
        <v>0</v>
      </c>
      <c r="M10413" s="38">
        <f>IF(AND(Colin!$G10413=$B$1,Colin!$H10413&lt;=$C$3),Colin!$I10413,)</f>
        <v>0</v>
      </c>
      <c r="N10413" s="38">
        <f>IF(AND(Colin!$G10413=$B$2,Colin!$H10413=$C$3),Colin!$I10413,)</f>
        <v>0</v>
      </c>
      <c r="O10413" s="38">
        <f>IF(AND(Colin!$G10413=$B$2,Colin!$H10413&lt;=$C$3),Colin!$I10413,)</f>
        <v>0</v>
      </c>
      <c r="P10413" s="38">
        <f>IF(Colin!$G10413&lt;$B$2,Colin!$I10413,0)</f>
        <v>0</v>
      </c>
      <c r="Q10413" s="38">
        <f>IF(Colin!$G10413&lt;$B$1,Colin!$I10413,0)</f>
        <v>0</v>
      </c>
    </row>
    <row r="10414" spans="12:17" x14ac:dyDescent="0.25">
      <c r="L10414" s="38">
        <f>IF(AND(Colin!$G10414=$B$1,Colin!$H10414=$C$3),Colin!$I10414,)</f>
        <v>0</v>
      </c>
      <c r="M10414" s="38">
        <f>IF(AND(Colin!$G10414=$B$1,Colin!$H10414&lt;=$C$3),Colin!$I10414,)</f>
        <v>0</v>
      </c>
      <c r="N10414" s="38">
        <f>IF(AND(Colin!$G10414=$B$2,Colin!$H10414=$C$3),Colin!$I10414,)</f>
        <v>0</v>
      </c>
      <c r="O10414" s="38">
        <f>IF(AND(Colin!$G10414=$B$2,Colin!$H10414&lt;=$C$3),Colin!$I10414,)</f>
        <v>0</v>
      </c>
      <c r="P10414" s="38">
        <f>IF(Colin!$G10414&lt;$B$2,Colin!$I10414,0)</f>
        <v>0</v>
      </c>
      <c r="Q10414" s="38">
        <f>IF(Colin!$G10414&lt;$B$1,Colin!$I10414,0)</f>
        <v>0</v>
      </c>
    </row>
    <row r="10415" spans="12:17" x14ac:dyDescent="0.25">
      <c r="L10415" s="38">
        <f>IF(AND(Colin!$G10415=$B$1,Colin!$H10415=$C$3),Colin!$I10415,)</f>
        <v>0</v>
      </c>
      <c r="M10415" s="38">
        <f>IF(AND(Colin!$G10415=$B$1,Colin!$H10415&lt;=$C$3),Colin!$I10415,)</f>
        <v>0</v>
      </c>
      <c r="N10415" s="38">
        <f>IF(AND(Colin!$G10415=$B$2,Colin!$H10415=$C$3),Colin!$I10415,)</f>
        <v>0</v>
      </c>
      <c r="O10415" s="38">
        <f>IF(AND(Colin!$G10415=$B$2,Colin!$H10415&lt;=$C$3),Colin!$I10415,)</f>
        <v>0</v>
      </c>
      <c r="P10415" s="38">
        <f>IF(Colin!$G10415&lt;$B$2,Colin!$I10415,0)</f>
        <v>0</v>
      </c>
      <c r="Q10415" s="38">
        <f>IF(Colin!$G10415&lt;$B$1,Colin!$I10415,0)</f>
        <v>0</v>
      </c>
    </row>
    <row r="10416" spans="12:17" x14ac:dyDescent="0.25">
      <c r="L10416" s="38">
        <f>IF(AND(Colin!$G10416=$B$1,Colin!$H10416=$C$3),Colin!$I10416,)</f>
        <v>0</v>
      </c>
      <c r="M10416" s="38">
        <f>IF(AND(Colin!$G10416=$B$1,Colin!$H10416&lt;=$C$3),Colin!$I10416,)</f>
        <v>0</v>
      </c>
      <c r="N10416" s="38">
        <f>IF(AND(Colin!$G10416=$B$2,Colin!$H10416=$C$3),Colin!$I10416,)</f>
        <v>0</v>
      </c>
      <c r="O10416" s="38">
        <f>IF(AND(Colin!$G10416=$B$2,Colin!$H10416&lt;=$C$3),Colin!$I10416,)</f>
        <v>0</v>
      </c>
      <c r="P10416" s="38">
        <f>IF(Colin!$G10416&lt;$B$2,Colin!$I10416,0)</f>
        <v>0</v>
      </c>
      <c r="Q10416" s="38">
        <f>IF(Colin!$G10416&lt;$B$1,Colin!$I10416,0)</f>
        <v>0</v>
      </c>
    </row>
    <row r="10417" spans="12:17" x14ac:dyDescent="0.25">
      <c r="L10417" s="38">
        <f>IF(AND(Colin!$G10417=$B$1,Colin!$H10417=$C$3),Colin!$I10417,)</f>
        <v>0</v>
      </c>
      <c r="M10417" s="38">
        <f>IF(AND(Colin!$G10417=$B$1,Colin!$H10417&lt;=$C$3),Colin!$I10417,)</f>
        <v>0</v>
      </c>
      <c r="N10417" s="38">
        <f>IF(AND(Colin!$G10417=$B$2,Colin!$H10417=$C$3),Colin!$I10417,)</f>
        <v>0</v>
      </c>
      <c r="O10417" s="38">
        <f>IF(AND(Colin!$G10417=$B$2,Colin!$H10417&lt;=$C$3),Colin!$I10417,)</f>
        <v>0</v>
      </c>
      <c r="P10417" s="38">
        <f>IF(Colin!$G10417&lt;$B$2,Colin!$I10417,0)</f>
        <v>0</v>
      </c>
      <c r="Q10417" s="38">
        <f>IF(Colin!$G10417&lt;$B$1,Colin!$I10417,0)</f>
        <v>0</v>
      </c>
    </row>
    <row r="10418" spans="12:17" x14ac:dyDescent="0.25">
      <c r="L10418" s="38">
        <f>IF(AND(Colin!$G10418=$B$1,Colin!$H10418=$C$3),Colin!$I10418,)</f>
        <v>0</v>
      </c>
      <c r="M10418" s="38">
        <f>IF(AND(Colin!$G10418=$B$1,Colin!$H10418&lt;=$C$3),Colin!$I10418,)</f>
        <v>0</v>
      </c>
      <c r="N10418" s="38">
        <f>IF(AND(Colin!$G10418=$B$2,Colin!$H10418=$C$3),Colin!$I10418,)</f>
        <v>0</v>
      </c>
      <c r="O10418" s="38">
        <f>IF(AND(Colin!$G10418=$B$2,Colin!$H10418&lt;=$C$3),Colin!$I10418,)</f>
        <v>0</v>
      </c>
      <c r="P10418" s="38">
        <f>IF(Colin!$G10418&lt;$B$2,Colin!$I10418,0)</f>
        <v>0</v>
      </c>
      <c r="Q10418" s="38">
        <f>IF(Colin!$G10418&lt;$B$1,Colin!$I10418,0)</f>
        <v>0</v>
      </c>
    </row>
    <row r="10419" spans="12:17" x14ac:dyDescent="0.25">
      <c r="L10419" s="38">
        <f>IF(AND(Colin!$G10419=$B$1,Colin!$H10419=$C$3),Colin!$I10419,)</f>
        <v>0</v>
      </c>
      <c r="M10419" s="38">
        <f>IF(AND(Colin!$G10419=$B$1,Colin!$H10419&lt;=$C$3),Colin!$I10419,)</f>
        <v>0</v>
      </c>
      <c r="N10419" s="38">
        <f>IF(AND(Colin!$G10419=$B$2,Colin!$H10419=$C$3),Colin!$I10419,)</f>
        <v>0</v>
      </c>
      <c r="O10419" s="38">
        <f>IF(AND(Colin!$G10419=$B$2,Colin!$H10419&lt;=$C$3),Colin!$I10419,)</f>
        <v>0</v>
      </c>
      <c r="P10419" s="38">
        <f>IF(Colin!$G10419&lt;$B$2,Colin!$I10419,0)</f>
        <v>0</v>
      </c>
      <c r="Q10419" s="38">
        <f>IF(Colin!$G10419&lt;$B$1,Colin!$I10419,0)</f>
        <v>0</v>
      </c>
    </row>
    <row r="10420" spans="12:17" x14ac:dyDescent="0.25">
      <c r="L10420" s="38">
        <f>IF(AND(Colin!$G10420=$B$1,Colin!$H10420=$C$3),Colin!$I10420,)</f>
        <v>0</v>
      </c>
      <c r="M10420" s="38">
        <f>IF(AND(Colin!$G10420=$B$1,Colin!$H10420&lt;=$C$3),Colin!$I10420,)</f>
        <v>0</v>
      </c>
      <c r="N10420" s="38">
        <f>IF(AND(Colin!$G10420=$B$2,Colin!$H10420=$C$3),Colin!$I10420,)</f>
        <v>0</v>
      </c>
      <c r="O10420" s="38">
        <f>IF(AND(Colin!$G10420=$B$2,Colin!$H10420&lt;=$C$3),Colin!$I10420,)</f>
        <v>0</v>
      </c>
      <c r="P10420" s="38">
        <f>IF(Colin!$G10420&lt;$B$2,Colin!$I10420,0)</f>
        <v>0</v>
      </c>
      <c r="Q10420" s="38">
        <f>IF(Colin!$G10420&lt;$B$1,Colin!$I10420,0)</f>
        <v>0</v>
      </c>
    </row>
    <row r="10421" spans="12:17" x14ac:dyDescent="0.25">
      <c r="L10421" s="38">
        <f>IF(AND(Colin!$G10421=$B$1,Colin!$H10421=$C$3),Colin!$I10421,)</f>
        <v>0</v>
      </c>
      <c r="M10421" s="38">
        <f>IF(AND(Colin!$G10421=$B$1,Colin!$H10421&lt;=$C$3),Colin!$I10421,)</f>
        <v>0</v>
      </c>
      <c r="N10421" s="38">
        <f>IF(AND(Colin!$G10421=$B$2,Colin!$H10421=$C$3),Colin!$I10421,)</f>
        <v>0</v>
      </c>
      <c r="O10421" s="38">
        <f>IF(AND(Colin!$G10421=$B$2,Colin!$H10421&lt;=$C$3),Colin!$I10421,)</f>
        <v>0</v>
      </c>
      <c r="P10421" s="38">
        <f>IF(Colin!$G10421&lt;$B$2,Colin!$I10421,0)</f>
        <v>0</v>
      </c>
      <c r="Q10421" s="38">
        <f>IF(Colin!$G10421&lt;$B$1,Colin!$I10421,0)</f>
        <v>0</v>
      </c>
    </row>
    <row r="10422" spans="12:17" x14ac:dyDescent="0.25">
      <c r="L10422" s="38">
        <f>IF(AND(Colin!$G10422=$B$1,Colin!$H10422=$C$3),Colin!$I10422,)</f>
        <v>0</v>
      </c>
      <c r="M10422" s="38">
        <f>IF(AND(Colin!$G10422=$B$1,Colin!$H10422&lt;=$C$3),Colin!$I10422,)</f>
        <v>0</v>
      </c>
      <c r="N10422" s="38">
        <f>IF(AND(Colin!$G10422=$B$2,Colin!$H10422=$C$3),Colin!$I10422,)</f>
        <v>0</v>
      </c>
      <c r="O10422" s="38">
        <f>IF(AND(Colin!$G10422=$B$2,Colin!$H10422&lt;=$C$3),Colin!$I10422,)</f>
        <v>0</v>
      </c>
      <c r="P10422" s="38">
        <f>IF(Colin!$G10422&lt;$B$2,Colin!$I10422,0)</f>
        <v>0</v>
      </c>
      <c r="Q10422" s="38">
        <f>IF(Colin!$G10422&lt;$B$1,Colin!$I10422,0)</f>
        <v>0</v>
      </c>
    </row>
    <row r="10423" spans="12:17" x14ac:dyDescent="0.25">
      <c r="L10423" s="38">
        <f>IF(AND(Colin!$G10423=$B$1,Colin!$H10423=$C$3),Colin!$I10423,)</f>
        <v>0</v>
      </c>
      <c r="M10423" s="38">
        <f>IF(AND(Colin!$G10423=$B$1,Colin!$H10423&lt;=$C$3),Colin!$I10423,)</f>
        <v>0</v>
      </c>
      <c r="N10423" s="38">
        <f>IF(AND(Colin!$G10423=$B$2,Colin!$H10423=$C$3),Colin!$I10423,)</f>
        <v>0</v>
      </c>
      <c r="O10423" s="38">
        <f>IF(AND(Colin!$G10423=$B$2,Colin!$H10423&lt;=$C$3),Colin!$I10423,)</f>
        <v>0</v>
      </c>
      <c r="P10423" s="38">
        <f>IF(Colin!$G10423&lt;$B$2,Colin!$I10423,0)</f>
        <v>0</v>
      </c>
      <c r="Q10423" s="38">
        <f>IF(Colin!$G10423&lt;$B$1,Colin!$I10423,0)</f>
        <v>0</v>
      </c>
    </row>
    <row r="10424" spans="12:17" x14ac:dyDescent="0.25">
      <c r="L10424" s="38">
        <f>IF(AND(Colin!$G10424=$B$1,Colin!$H10424=$C$3),Colin!$I10424,)</f>
        <v>0</v>
      </c>
      <c r="M10424" s="38">
        <f>IF(AND(Colin!$G10424=$B$1,Colin!$H10424&lt;=$C$3),Colin!$I10424,)</f>
        <v>0</v>
      </c>
      <c r="N10424" s="38">
        <f>IF(AND(Colin!$G10424=$B$2,Colin!$H10424=$C$3),Colin!$I10424,)</f>
        <v>0</v>
      </c>
      <c r="O10424" s="38">
        <f>IF(AND(Colin!$G10424=$B$2,Colin!$H10424&lt;=$C$3),Colin!$I10424,)</f>
        <v>0</v>
      </c>
      <c r="P10424" s="38">
        <f>IF(Colin!$G10424&lt;$B$2,Colin!$I10424,0)</f>
        <v>0</v>
      </c>
      <c r="Q10424" s="38">
        <f>IF(Colin!$G10424&lt;$B$1,Colin!$I10424,0)</f>
        <v>0</v>
      </c>
    </row>
    <row r="10425" spans="12:17" x14ac:dyDescent="0.25">
      <c r="L10425" s="38">
        <f>IF(AND(Colin!$G10425=$B$1,Colin!$H10425=$C$3),Colin!$I10425,)</f>
        <v>0</v>
      </c>
      <c r="M10425" s="38">
        <f>IF(AND(Colin!$G10425=$B$1,Colin!$H10425&lt;=$C$3),Colin!$I10425,)</f>
        <v>0</v>
      </c>
      <c r="N10425" s="38">
        <f>IF(AND(Colin!$G10425=$B$2,Colin!$H10425=$C$3),Colin!$I10425,)</f>
        <v>0</v>
      </c>
      <c r="O10425" s="38">
        <f>IF(AND(Colin!$G10425=$B$2,Colin!$H10425&lt;=$C$3),Colin!$I10425,)</f>
        <v>0</v>
      </c>
      <c r="P10425" s="38">
        <f>IF(Colin!$G10425&lt;$B$2,Colin!$I10425,0)</f>
        <v>0</v>
      </c>
      <c r="Q10425" s="38">
        <f>IF(Colin!$G10425&lt;$B$1,Colin!$I10425,0)</f>
        <v>0</v>
      </c>
    </row>
    <row r="10426" spans="12:17" x14ac:dyDescent="0.25">
      <c r="L10426" s="38">
        <f>IF(AND(Colin!$G10426=$B$1,Colin!$H10426=$C$3),Colin!$I10426,)</f>
        <v>0</v>
      </c>
      <c r="M10426" s="38">
        <f>IF(AND(Colin!$G10426=$B$1,Colin!$H10426&lt;=$C$3),Colin!$I10426,)</f>
        <v>0</v>
      </c>
      <c r="N10426" s="38">
        <f>IF(AND(Colin!$G10426=$B$2,Colin!$H10426=$C$3),Colin!$I10426,)</f>
        <v>0</v>
      </c>
      <c r="O10426" s="38">
        <f>IF(AND(Colin!$G10426=$B$2,Colin!$H10426&lt;=$C$3),Colin!$I10426,)</f>
        <v>0</v>
      </c>
      <c r="P10426" s="38">
        <f>IF(Colin!$G10426&lt;$B$2,Colin!$I10426,0)</f>
        <v>0</v>
      </c>
      <c r="Q10426" s="38">
        <f>IF(Colin!$G10426&lt;$B$1,Colin!$I10426,0)</f>
        <v>0</v>
      </c>
    </row>
    <row r="10427" spans="12:17" x14ac:dyDescent="0.25">
      <c r="L10427" s="38">
        <f>IF(AND(Colin!$G10427=$B$1,Colin!$H10427=$C$3),Colin!$I10427,)</f>
        <v>0</v>
      </c>
      <c r="M10427" s="38">
        <f>IF(AND(Colin!$G10427=$B$1,Colin!$H10427&lt;=$C$3),Colin!$I10427,)</f>
        <v>0</v>
      </c>
      <c r="N10427" s="38">
        <f>IF(AND(Colin!$G10427=$B$2,Colin!$H10427=$C$3),Colin!$I10427,)</f>
        <v>0</v>
      </c>
      <c r="O10427" s="38">
        <f>IF(AND(Colin!$G10427=$B$2,Colin!$H10427&lt;=$C$3),Colin!$I10427,)</f>
        <v>0</v>
      </c>
      <c r="P10427" s="38">
        <f>IF(Colin!$G10427&lt;$B$2,Colin!$I10427,0)</f>
        <v>0</v>
      </c>
      <c r="Q10427" s="38">
        <f>IF(Colin!$G10427&lt;$B$1,Colin!$I10427,0)</f>
        <v>0</v>
      </c>
    </row>
    <row r="10428" spans="12:17" x14ac:dyDescent="0.25">
      <c r="L10428" s="38">
        <f>IF(AND(Colin!$G10428=$B$1,Colin!$H10428=$C$3),Colin!$I10428,)</f>
        <v>0</v>
      </c>
      <c r="M10428" s="38">
        <f>IF(AND(Colin!$G10428=$B$1,Colin!$H10428&lt;=$C$3),Colin!$I10428,)</f>
        <v>0</v>
      </c>
      <c r="N10428" s="38">
        <f>IF(AND(Colin!$G10428=$B$2,Colin!$H10428=$C$3),Colin!$I10428,)</f>
        <v>0</v>
      </c>
      <c r="O10428" s="38">
        <f>IF(AND(Colin!$G10428=$B$2,Colin!$H10428&lt;=$C$3),Colin!$I10428,)</f>
        <v>0</v>
      </c>
      <c r="P10428" s="38">
        <f>IF(Colin!$G10428&lt;$B$2,Colin!$I10428,0)</f>
        <v>0</v>
      </c>
      <c r="Q10428" s="38">
        <f>IF(Colin!$G10428&lt;$B$1,Colin!$I10428,0)</f>
        <v>0</v>
      </c>
    </row>
    <row r="10429" spans="12:17" x14ac:dyDescent="0.25">
      <c r="L10429" s="38">
        <f>IF(AND(Colin!$G10429=$B$1,Colin!$H10429=$C$3),Colin!$I10429,)</f>
        <v>0</v>
      </c>
      <c r="M10429" s="38">
        <f>IF(AND(Colin!$G10429=$B$1,Colin!$H10429&lt;=$C$3),Colin!$I10429,)</f>
        <v>0</v>
      </c>
      <c r="N10429" s="38">
        <f>IF(AND(Colin!$G10429=$B$2,Colin!$H10429=$C$3),Colin!$I10429,)</f>
        <v>0</v>
      </c>
      <c r="O10429" s="38">
        <f>IF(AND(Colin!$G10429=$B$2,Colin!$H10429&lt;=$C$3),Colin!$I10429,)</f>
        <v>0</v>
      </c>
      <c r="P10429" s="38">
        <f>IF(Colin!$G10429&lt;$B$2,Colin!$I10429,0)</f>
        <v>0</v>
      </c>
      <c r="Q10429" s="38">
        <f>IF(Colin!$G10429&lt;$B$1,Colin!$I10429,0)</f>
        <v>0</v>
      </c>
    </row>
    <row r="10430" spans="12:17" x14ac:dyDescent="0.25">
      <c r="L10430" s="38">
        <f>IF(AND(Colin!$G10430=$B$1,Colin!$H10430=$C$3),Colin!$I10430,)</f>
        <v>0</v>
      </c>
      <c r="M10430" s="38">
        <f>IF(AND(Colin!$G10430=$B$1,Colin!$H10430&lt;=$C$3),Colin!$I10430,)</f>
        <v>0</v>
      </c>
      <c r="N10430" s="38">
        <f>IF(AND(Colin!$G10430=$B$2,Colin!$H10430=$C$3),Colin!$I10430,)</f>
        <v>0</v>
      </c>
      <c r="O10430" s="38">
        <f>IF(AND(Colin!$G10430=$B$2,Colin!$H10430&lt;=$C$3),Colin!$I10430,)</f>
        <v>0</v>
      </c>
      <c r="P10430" s="38">
        <f>IF(Colin!$G10430&lt;$B$2,Colin!$I10430,0)</f>
        <v>0</v>
      </c>
      <c r="Q10430" s="38">
        <f>IF(Colin!$G10430&lt;$B$1,Colin!$I10430,0)</f>
        <v>0</v>
      </c>
    </row>
    <row r="10431" spans="12:17" x14ac:dyDescent="0.25">
      <c r="L10431" s="38">
        <f>IF(AND(Colin!$G10431=$B$1,Colin!$H10431=$C$3),Colin!$I10431,)</f>
        <v>0</v>
      </c>
      <c r="M10431" s="38">
        <f>IF(AND(Colin!$G10431=$B$1,Colin!$H10431&lt;=$C$3),Colin!$I10431,)</f>
        <v>0</v>
      </c>
      <c r="N10431" s="38">
        <f>IF(AND(Colin!$G10431=$B$2,Colin!$H10431=$C$3),Colin!$I10431,)</f>
        <v>0</v>
      </c>
      <c r="O10431" s="38">
        <f>IF(AND(Colin!$G10431=$B$2,Colin!$H10431&lt;=$C$3),Colin!$I10431,)</f>
        <v>0</v>
      </c>
      <c r="P10431" s="38">
        <f>IF(Colin!$G10431&lt;$B$2,Colin!$I10431,0)</f>
        <v>0</v>
      </c>
      <c r="Q10431" s="38">
        <f>IF(Colin!$G10431&lt;$B$1,Colin!$I10431,0)</f>
        <v>0</v>
      </c>
    </row>
    <row r="10432" spans="12:17" x14ac:dyDescent="0.25">
      <c r="L10432" s="38">
        <f>IF(AND(Colin!$G10432=$B$1,Colin!$H10432=$C$3),Colin!$I10432,)</f>
        <v>0</v>
      </c>
      <c r="M10432" s="38">
        <f>IF(AND(Colin!$G10432=$B$1,Colin!$H10432&lt;=$C$3),Colin!$I10432,)</f>
        <v>0</v>
      </c>
      <c r="N10432" s="38">
        <f>IF(AND(Colin!$G10432=$B$2,Colin!$H10432=$C$3),Colin!$I10432,)</f>
        <v>0</v>
      </c>
      <c r="O10432" s="38">
        <f>IF(AND(Colin!$G10432=$B$2,Colin!$H10432&lt;=$C$3),Colin!$I10432,)</f>
        <v>0</v>
      </c>
      <c r="P10432" s="38">
        <f>IF(Colin!$G10432&lt;$B$2,Colin!$I10432,0)</f>
        <v>0</v>
      </c>
      <c r="Q10432" s="38">
        <f>IF(Colin!$G10432&lt;$B$1,Colin!$I10432,0)</f>
        <v>0</v>
      </c>
    </row>
    <row r="10433" spans="12:17" x14ac:dyDescent="0.25">
      <c r="L10433" s="38">
        <f>IF(AND(Colin!$G10433=$B$1,Colin!$H10433=$C$3),Colin!$I10433,)</f>
        <v>0</v>
      </c>
      <c r="M10433" s="38">
        <f>IF(AND(Colin!$G10433=$B$1,Colin!$H10433&lt;=$C$3),Colin!$I10433,)</f>
        <v>0</v>
      </c>
      <c r="N10433" s="38">
        <f>IF(AND(Colin!$G10433=$B$2,Colin!$H10433=$C$3),Colin!$I10433,)</f>
        <v>0</v>
      </c>
      <c r="O10433" s="38">
        <f>IF(AND(Colin!$G10433=$B$2,Colin!$H10433&lt;=$C$3),Colin!$I10433,)</f>
        <v>0</v>
      </c>
      <c r="P10433" s="38">
        <f>IF(Colin!$G10433&lt;$B$2,Colin!$I10433,0)</f>
        <v>0</v>
      </c>
      <c r="Q10433" s="38">
        <f>IF(Colin!$G10433&lt;$B$1,Colin!$I10433,0)</f>
        <v>0</v>
      </c>
    </row>
    <row r="10434" spans="12:17" x14ac:dyDescent="0.25">
      <c r="L10434" s="38">
        <f>IF(AND(Colin!$G10434=$B$1,Colin!$H10434=$C$3),Colin!$I10434,)</f>
        <v>0</v>
      </c>
      <c r="M10434" s="38">
        <f>IF(AND(Colin!$G10434=$B$1,Colin!$H10434&lt;=$C$3),Colin!$I10434,)</f>
        <v>0</v>
      </c>
      <c r="N10434" s="38">
        <f>IF(AND(Colin!$G10434=$B$2,Colin!$H10434=$C$3),Colin!$I10434,)</f>
        <v>0</v>
      </c>
      <c r="O10434" s="38">
        <f>IF(AND(Colin!$G10434=$B$2,Colin!$H10434&lt;=$C$3),Colin!$I10434,)</f>
        <v>0</v>
      </c>
      <c r="P10434" s="38">
        <f>IF(Colin!$G10434&lt;$B$2,Colin!$I10434,0)</f>
        <v>0</v>
      </c>
      <c r="Q10434" s="38">
        <f>IF(Colin!$G10434&lt;$B$1,Colin!$I10434,0)</f>
        <v>0</v>
      </c>
    </row>
    <row r="10435" spans="12:17" x14ac:dyDescent="0.25">
      <c r="L10435" s="38">
        <f>IF(AND(Colin!$G10435=$B$1,Colin!$H10435=$C$3),Colin!$I10435,)</f>
        <v>0</v>
      </c>
      <c r="M10435" s="38">
        <f>IF(AND(Colin!$G10435=$B$1,Colin!$H10435&lt;=$C$3),Colin!$I10435,)</f>
        <v>0</v>
      </c>
      <c r="N10435" s="38">
        <f>IF(AND(Colin!$G10435=$B$2,Colin!$H10435=$C$3),Colin!$I10435,)</f>
        <v>0</v>
      </c>
      <c r="O10435" s="38">
        <f>IF(AND(Colin!$G10435=$B$2,Colin!$H10435&lt;=$C$3),Colin!$I10435,)</f>
        <v>0</v>
      </c>
      <c r="P10435" s="38">
        <f>IF(Colin!$G10435&lt;$B$2,Colin!$I10435,0)</f>
        <v>0</v>
      </c>
      <c r="Q10435" s="38">
        <f>IF(Colin!$G10435&lt;$B$1,Colin!$I10435,0)</f>
        <v>0</v>
      </c>
    </row>
    <row r="10436" spans="12:17" x14ac:dyDescent="0.25">
      <c r="L10436" s="38">
        <f>IF(AND(Colin!$G10436=$B$1,Colin!$H10436=$C$3),Colin!$I10436,)</f>
        <v>0</v>
      </c>
      <c r="M10436" s="38">
        <f>IF(AND(Colin!$G10436=$B$1,Colin!$H10436&lt;=$C$3),Colin!$I10436,)</f>
        <v>0</v>
      </c>
      <c r="N10436" s="38">
        <f>IF(AND(Colin!$G10436=$B$2,Colin!$H10436=$C$3),Colin!$I10436,)</f>
        <v>0</v>
      </c>
      <c r="O10436" s="38">
        <f>IF(AND(Colin!$G10436=$B$2,Colin!$H10436&lt;=$C$3),Colin!$I10436,)</f>
        <v>0</v>
      </c>
      <c r="P10436" s="38">
        <f>IF(Colin!$G10436&lt;$B$2,Colin!$I10436,0)</f>
        <v>0</v>
      </c>
      <c r="Q10436" s="38">
        <f>IF(Colin!$G10436&lt;$B$1,Colin!$I10436,0)</f>
        <v>0</v>
      </c>
    </row>
    <row r="10437" spans="12:17" x14ac:dyDescent="0.25">
      <c r="L10437" s="38">
        <f>IF(AND(Colin!$G10437=$B$1,Colin!$H10437=$C$3),Colin!$I10437,)</f>
        <v>0</v>
      </c>
      <c r="M10437" s="38">
        <f>IF(AND(Colin!$G10437=$B$1,Colin!$H10437&lt;=$C$3),Colin!$I10437,)</f>
        <v>0</v>
      </c>
      <c r="N10437" s="38">
        <f>IF(AND(Colin!$G10437=$B$2,Colin!$H10437=$C$3),Colin!$I10437,)</f>
        <v>0</v>
      </c>
      <c r="O10437" s="38">
        <f>IF(AND(Colin!$G10437=$B$2,Colin!$H10437&lt;=$C$3),Colin!$I10437,)</f>
        <v>0</v>
      </c>
      <c r="P10437" s="38">
        <f>IF(Colin!$G10437&lt;$B$2,Colin!$I10437,0)</f>
        <v>0</v>
      </c>
      <c r="Q10437" s="38">
        <f>IF(Colin!$G10437&lt;$B$1,Colin!$I10437,0)</f>
        <v>0</v>
      </c>
    </row>
    <row r="10438" spans="12:17" x14ac:dyDescent="0.25">
      <c r="L10438" s="38">
        <f>IF(AND(Colin!$G10438=$B$1,Colin!$H10438=$C$3),Colin!$I10438,)</f>
        <v>0</v>
      </c>
      <c r="M10438" s="38">
        <f>IF(AND(Colin!$G10438=$B$1,Colin!$H10438&lt;=$C$3),Colin!$I10438,)</f>
        <v>0</v>
      </c>
      <c r="N10438" s="38">
        <f>IF(AND(Colin!$G10438=$B$2,Colin!$H10438=$C$3),Colin!$I10438,)</f>
        <v>0</v>
      </c>
      <c r="O10438" s="38">
        <f>IF(AND(Colin!$G10438=$B$2,Colin!$H10438&lt;=$C$3),Colin!$I10438,)</f>
        <v>0</v>
      </c>
      <c r="P10438" s="38">
        <f>IF(Colin!$G10438&lt;$B$2,Colin!$I10438,0)</f>
        <v>0</v>
      </c>
      <c r="Q10438" s="38">
        <f>IF(Colin!$G10438&lt;$B$1,Colin!$I10438,0)</f>
        <v>0</v>
      </c>
    </row>
    <row r="10439" spans="12:17" x14ac:dyDescent="0.25">
      <c r="L10439" s="38">
        <f>IF(AND(Colin!$G10439=$B$1,Colin!$H10439=$C$3),Colin!$I10439,)</f>
        <v>0</v>
      </c>
      <c r="M10439" s="38">
        <f>IF(AND(Colin!$G10439=$B$1,Colin!$H10439&lt;=$C$3),Colin!$I10439,)</f>
        <v>0</v>
      </c>
      <c r="N10439" s="38">
        <f>IF(AND(Colin!$G10439=$B$2,Colin!$H10439=$C$3),Colin!$I10439,)</f>
        <v>0</v>
      </c>
      <c r="O10439" s="38">
        <f>IF(AND(Colin!$G10439=$B$2,Colin!$H10439&lt;=$C$3),Colin!$I10439,)</f>
        <v>0</v>
      </c>
      <c r="P10439" s="38">
        <f>IF(Colin!$G10439&lt;$B$2,Colin!$I10439,0)</f>
        <v>0</v>
      </c>
      <c r="Q10439" s="38">
        <f>IF(Colin!$G10439&lt;$B$1,Colin!$I10439,0)</f>
        <v>0</v>
      </c>
    </row>
    <row r="10440" spans="12:17" x14ac:dyDescent="0.25">
      <c r="L10440" s="38">
        <f>IF(AND(Colin!$G10440=$B$1,Colin!$H10440=$C$3),Colin!$I10440,)</f>
        <v>0</v>
      </c>
      <c r="M10440" s="38">
        <f>IF(AND(Colin!$G10440=$B$1,Colin!$H10440&lt;=$C$3),Colin!$I10440,)</f>
        <v>0</v>
      </c>
      <c r="N10440" s="38">
        <f>IF(AND(Colin!$G10440=$B$2,Colin!$H10440=$C$3),Colin!$I10440,)</f>
        <v>0</v>
      </c>
      <c r="O10440" s="38">
        <f>IF(AND(Colin!$G10440=$B$2,Colin!$H10440&lt;=$C$3),Colin!$I10440,)</f>
        <v>0</v>
      </c>
      <c r="P10440" s="38">
        <f>IF(Colin!$G10440&lt;$B$2,Colin!$I10440,0)</f>
        <v>0</v>
      </c>
      <c r="Q10440" s="38">
        <f>IF(Colin!$G10440&lt;$B$1,Colin!$I10440,0)</f>
        <v>0</v>
      </c>
    </row>
    <row r="10441" spans="12:17" x14ac:dyDescent="0.25">
      <c r="L10441" s="38">
        <f>IF(AND(Colin!$G10441=$B$1,Colin!$H10441=$C$3),Colin!$I10441,)</f>
        <v>0</v>
      </c>
      <c r="M10441" s="38">
        <f>IF(AND(Colin!$G10441=$B$1,Colin!$H10441&lt;=$C$3),Colin!$I10441,)</f>
        <v>0</v>
      </c>
      <c r="N10441" s="38">
        <f>IF(AND(Colin!$G10441=$B$2,Colin!$H10441=$C$3),Colin!$I10441,)</f>
        <v>0</v>
      </c>
      <c r="O10441" s="38">
        <f>IF(AND(Colin!$G10441=$B$2,Colin!$H10441&lt;=$C$3),Colin!$I10441,)</f>
        <v>0</v>
      </c>
      <c r="P10441" s="38">
        <f>IF(Colin!$G10441&lt;$B$2,Colin!$I10441,0)</f>
        <v>0</v>
      </c>
      <c r="Q10441" s="38">
        <f>IF(Colin!$G10441&lt;$B$1,Colin!$I10441,0)</f>
        <v>0</v>
      </c>
    </row>
    <row r="10442" spans="12:17" x14ac:dyDescent="0.25">
      <c r="L10442" s="38">
        <f>IF(AND(Colin!$G10442=$B$1,Colin!$H10442=$C$3),Colin!$I10442,)</f>
        <v>0</v>
      </c>
      <c r="M10442" s="38">
        <f>IF(AND(Colin!$G10442=$B$1,Colin!$H10442&lt;=$C$3),Colin!$I10442,)</f>
        <v>0</v>
      </c>
      <c r="N10442" s="38">
        <f>IF(AND(Colin!$G10442=$B$2,Colin!$H10442=$C$3),Colin!$I10442,)</f>
        <v>0</v>
      </c>
      <c r="O10442" s="38">
        <f>IF(AND(Colin!$G10442=$B$2,Colin!$H10442&lt;=$C$3),Colin!$I10442,)</f>
        <v>0</v>
      </c>
      <c r="P10442" s="38">
        <f>IF(Colin!$G10442&lt;$B$2,Colin!$I10442,0)</f>
        <v>0</v>
      </c>
      <c r="Q10442" s="38">
        <f>IF(Colin!$G10442&lt;$B$1,Colin!$I10442,0)</f>
        <v>0</v>
      </c>
    </row>
    <row r="10443" spans="12:17" x14ac:dyDescent="0.25">
      <c r="L10443" s="38">
        <f>IF(AND(Colin!$G10443=$B$1,Colin!$H10443=$C$3),Colin!$I10443,)</f>
        <v>0</v>
      </c>
      <c r="M10443" s="38">
        <f>IF(AND(Colin!$G10443=$B$1,Colin!$H10443&lt;=$C$3),Colin!$I10443,)</f>
        <v>0</v>
      </c>
      <c r="N10443" s="38">
        <f>IF(AND(Colin!$G10443=$B$2,Colin!$H10443=$C$3),Colin!$I10443,)</f>
        <v>0</v>
      </c>
      <c r="O10443" s="38">
        <f>IF(AND(Colin!$G10443=$B$2,Colin!$H10443&lt;=$C$3),Colin!$I10443,)</f>
        <v>0</v>
      </c>
      <c r="P10443" s="38">
        <f>IF(Colin!$G10443&lt;$B$2,Colin!$I10443,0)</f>
        <v>0</v>
      </c>
      <c r="Q10443" s="38">
        <f>IF(Colin!$G10443&lt;$B$1,Colin!$I10443,0)</f>
        <v>0</v>
      </c>
    </row>
    <row r="10444" spans="12:17" x14ac:dyDescent="0.25">
      <c r="L10444" s="38">
        <f>IF(AND(Colin!$G10444=$B$1,Colin!$H10444=$C$3),Colin!$I10444,)</f>
        <v>0</v>
      </c>
      <c r="M10444" s="38">
        <f>IF(AND(Colin!$G10444=$B$1,Colin!$H10444&lt;=$C$3),Colin!$I10444,)</f>
        <v>0</v>
      </c>
      <c r="N10444" s="38">
        <f>IF(AND(Colin!$G10444=$B$2,Colin!$H10444=$C$3),Colin!$I10444,)</f>
        <v>0</v>
      </c>
      <c r="O10444" s="38">
        <f>IF(AND(Colin!$G10444=$B$2,Colin!$H10444&lt;=$C$3),Colin!$I10444,)</f>
        <v>0</v>
      </c>
      <c r="P10444" s="38">
        <f>IF(Colin!$G10444&lt;$B$2,Colin!$I10444,0)</f>
        <v>0</v>
      </c>
      <c r="Q10444" s="38">
        <f>IF(Colin!$G10444&lt;$B$1,Colin!$I10444,0)</f>
        <v>0</v>
      </c>
    </row>
    <row r="10445" spans="12:17" x14ac:dyDescent="0.25">
      <c r="L10445" s="38">
        <f>IF(AND(Colin!$G10445=$B$1,Colin!$H10445=$C$3),Colin!$I10445,)</f>
        <v>0</v>
      </c>
      <c r="M10445" s="38">
        <f>IF(AND(Colin!$G10445=$B$1,Colin!$H10445&lt;=$C$3),Colin!$I10445,)</f>
        <v>0</v>
      </c>
      <c r="N10445" s="38">
        <f>IF(AND(Colin!$G10445=$B$2,Colin!$H10445=$C$3),Colin!$I10445,)</f>
        <v>0</v>
      </c>
      <c r="O10445" s="38">
        <f>IF(AND(Colin!$G10445=$B$2,Colin!$H10445&lt;=$C$3),Colin!$I10445,)</f>
        <v>0</v>
      </c>
      <c r="P10445" s="38">
        <f>IF(Colin!$G10445&lt;$B$2,Colin!$I10445,0)</f>
        <v>0</v>
      </c>
      <c r="Q10445" s="38">
        <f>IF(Colin!$G10445&lt;$B$1,Colin!$I10445,0)</f>
        <v>0</v>
      </c>
    </row>
    <row r="10446" spans="12:17" x14ac:dyDescent="0.25">
      <c r="L10446" s="38">
        <f>IF(AND(Colin!$G10446=$B$1,Colin!$H10446=$C$3),Colin!$I10446,)</f>
        <v>0</v>
      </c>
      <c r="M10446" s="38">
        <f>IF(AND(Colin!$G10446=$B$1,Colin!$H10446&lt;=$C$3),Colin!$I10446,)</f>
        <v>0</v>
      </c>
      <c r="N10446" s="38">
        <f>IF(AND(Colin!$G10446=$B$2,Colin!$H10446=$C$3),Colin!$I10446,)</f>
        <v>0</v>
      </c>
      <c r="O10446" s="38">
        <f>IF(AND(Colin!$G10446=$B$2,Colin!$H10446&lt;=$C$3),Colin!$I10446,)</f>
        <v>0</v>
      </c>
      <c r="P10446" s="38">
        <f>IF(Colin!$G10446&lt;$B$2,Colin!$I10446,0)</f>
        <v>0</v>
      </c>
      <c r="Q10446" s="38">
        <f>IF(Colin!$G10446&lt;$B$1,Colin!$I10446,0)</f>
        <v>0</v>
      </c>
    </row>
    <row r="10447" spans="12:17" x14ac:dyDescent="0.25">
      <c r="L10447" s="38">
        <f>IF(AND(Colin!$G10447=$B$1,Colin!$H10447=$C$3),Colin!$I10447,)</f>
        <v>0</v>
      </c>
      <c r="M10447" s="38">
        <f>IF(AND(Colin!$G10447=$B$1,Colin!$H10447&lt;=$C$3),Colin!$I10447,)</f>
        <v>0</v>
      </c>
      <c r="N10447" s="38">
        <f>IF(AND(Colin!$G10447=$B$2,Colin!$H10447=$C$3),Colin!$I10447,)</f>
        <v>0</v>
      </c>
      <c r="O10447" s="38">
        <f>IF(AND(Colin!$G10447=$B$2,Colin!$H10447&lt;=$C$3),Colin!$I10447,)</f>
        <v>0</v>
      </c>
      <c r="P10447" s="38">
        <f>IF(Colin!$G10447&lt;$B$2,Colin!$I10447,0)</f>
        <v>0</v>
      </c>
      <c r="Q10447" s="38">
        <f>IF(Colin!$G10447&lt;$B$1,Colin!$I10447,0)</f>
        <v>0</v>
      </c>
    </row>
    <row r="10448" spans="12:17" x14ac:dyDescent="0.25">
      <c r="L10448" s="38">
        <f>IF(AND(Colin!$G10448=$B$1,Colin!$H10448=$C$3),Colin!$I10448,)</f>
        <v>0</v>
      </c>
      <c r="M10448" s="38">
        <f>IF(AND(Colin!$G10448=$B$1,Colin!$H10448&lt;=$C$3),Colin!$I10448,)</f>
        <v>0</v>
      </c>
      <c r="N10448" s="38">
        <f>IF(AND(Colin!$G10448=$B$2,Colin!$H10448=$C$3),Colin!$I10448,)</f>
        <v>0</v>
      </c>
      <c r="O10448" s="38">
        <f>IF(AND(Colin!$G10448=$B$2,Colin!$H10448&lt;=$C$3),Colin!$I10448,)</f>
        <v>0</v>
      </c>
      <c r="P10448" s="38">
        <f>IF(Colin!$G10448&lt;$B$2,Colin!$I10448,0)</f>
        <v>0</v>
      </c>
      <c r="Q10448" s="38">
        <f>IF(Colin!$G10448&lt;$B$1,Colin!$I10448,0)</f>
        <v>0</v>
      </c>
    </row>
    <row r="10449" spans="12:17" x14ac:dyDescent="0.25">
      <c r="L10449" s="38">
        <f>IF(AND(Colin!$G10449=$B$1,Colin!$H10449=$C$3),Colin!$I10449,)</f>
        <v>0</v>
      </c>
      <c r="M10449" s="38">
        <f>IF(AND(Colin!$G10449=$B$1,Colin!$H10449&lt;=$C$3),Colin!$I10449,)</f>
        <v>0</v>
      </c>
      <c r="N10449" s="38">
        <f>IF(AND(Colin!$G10449=$B$2,Colin!$H10449=$C$3),Colin!$I10449,)</f>
        <v>0</v>
      </c>
      <c r="O10449" s="38">
        <f>IF(AND(Colin!$G10449=$B$2,Colin!$H10449&lt;=$C$3),Colin!$I10449,)</f>
        <v>0</v>
      </c>
      <c r="P10449" s="38">
        <f>IF(Colin!$G10449&lt;$B$2,Colin!$I10449,0)</f>
        <v>0</v>
      </c>
      <c r="Q10449" s="38">
        <f>IF(Colin!$G10449&lt;$B$1,Colin!$I10449,0)</f>
        <v>0</v>
      </c>
    </row>
    <row r="10450" spans="12:17" x14ac:dyDescent="0.25">
      <c r="L10450" s="38">
        <f>IF(AND(Colin!$G10450=$B$1,Colin!$H10450=$C$3),Colin!$I10450,)</f>
        <v>0</v>
      </c>
      <c r="M10450" s="38">
        <f>IF(AND(Colin!$G10450=$B$1,Colin!$H10450&lt;=$C$3),Colin!$I10450,)</f>
        <v>0</v>
      </c>
      <c r="N10450" s="38">
        <f>IF(AND(Colin!$G10450=$B$2,Colin!$H10450=$C$3),Colin!$I10450,)</f>
        <v>0</v>
      </c>
      <c r="O10450" s="38">
        <f>IF(AND(Colin!$G10450=$B$2,Colin!$H10450&lt;=$C$3),Colin!$I10450,)</f>
        <v>0</v>
      </c>
      <c r="P10450" s="38">
        <f>IF(Colin!$G10450&lt;$B$2,Colin!$I10450,0)</f>
        <v>0</v>
      </c>
      <c r="Q10450" s="38">
        <f>IF(Colin!$G10450&lt;$B$1,Colin!$I10450,0)</f>
        <v>0</v>
      </c>
    </row>
    <row r="10451" spans="12:17" x14ac:dyDescent="0.25">
      <c r="L10451" s="38">
        <f>IF(AND(Colin!$G10451=$B$1,Colin!$H10451=$C$3),Colin!$I10451,)</f>
        <v>0</v>
      </c>
      <c r="M10451" s="38">
        <f>IF(AND(Colin!$G10451=$B$1,Colin!$H10451&lt;=$C$3),Colin!$I10451,)</f>
        <v>0</v>
      </c>
      <c r="N10451" s="38">
        <f>IF(AND(Colin!$G10451=$B$2,Colin!$H10451=$C$3),Colin!$I10451,)</f>
        <v>0</v>
      </c>
      <c r="O10451" s="38">
        <f>IF(AND(Colin!$G10451=$B$2,Colin!$H10451&lt;=$C$3),Colin!$I10451,)</f>
        <v>0</v>
      </c>
      <c r="P10451" s="38">
        <f>IF(Colin!$G10451&lt;$B$2,Colin!$I10451,0)</f>
        <v>0</v>
      </c>
      <c r="Q10451" s="38">
        <f>IF(Colin!$G10451&lt;$B$1,Colin!$I10451,0)</f>
        <v>0</v>
      </c>
    </row>
    <row r="10452" spans="12:17" x14ac:dyDescent="0.25">
      <c r="L10452" s="38">
        <f>IF(AND(Colin!$G10452=$B$1,Colin!$H10452=$C$3),Colin!$I10452,)</f>
        <v>0</v>
      </c>
      <c r="M10452" s="38">
        <f>IF(AND(Colin!$G10452=$B$1,Colin!$H10452&lt;=$C$3),Colin!$I10452,)</f>
        <v>0</v>
      </c>
      <c r="N10452" s="38">
        <f>IF(AND(Colin!$G10452=$B$2,Colin!$H10452=$C$3),Colin!$I10452,)</f>
        <v>0</v>
      </c>
      <c r="O10452" s="38">
        <f>IF(AND(Colin!$G10452=$B$2,Colin!$H10452&lt;=$C$3),Colin!$I10452,)</f>
        <v>0</v>
      </c>
      <c r="P10452" s="38">
        <f>IF(Colin!$G10452&lt;$B$2,Colin!$I10452,0)</f>
        <v>0</v>
      </c>
      <c r="Q10452" s="38">
        <f>IF(Colin!$G10452&lt;$B$1,Colin!$I10452,0)</f>
        <v>0</v>
      </c>
    </row>
    <row r="10453" spans="12:17" x14ac:dyDescent="0.25">
      <c r="L10453" s="38">
        <f>IF(AND(Colin!$G10453=$B$1,Colin!$H10453=$C$3),Colin!$I10453,)</f>
        <v>0</v>
      </c>
      <c r="M10453" s="38">
        <f>IF(AND(Colin!$G10453=$B$1,Colin!$H10453&lt;=$C$3),Colin!$I10453,)</f>
        <v>0</v>
      </c>
      <c r="N10453" s="38">
        <f>IF(AND(Colin!$G10453=$B$2,Colin!$H10453=$C$3),Colin!$I10453,)</f>
        <v>0</v>
      </c>
      <c r="O10453" s="38">
        <f>IF(AND(Colin!$G10453=$B$2,Colin!$H10453&lt;=$C$3),Colin!$I10453,)</f>
        <v>0</v>
      </c>
      <c r="P10453" s="38">
        <f>IF(Colin!$G10453&lt;$B$2,Colin!$I10453,0)</f>
        <v>0</v>
      </c>
      <c r="Q10453" s="38">
        <f>IF(Colin!$G10453&lt;$B$1,Colin!$I10453,0)</f>
        <v>0</v>
      </c>
    </row>
    <row r="10454" spans="12:17" x14ac:dyDescent="0.25">
      <c r="L10454" s="38">
        <f>IF(AND(Colin!$G10454=$B$1,Colin!$H10454=$C$3),Colin!$I10454,)</f>
        <v>0</v>
      </c>
      <c r="M10454" s="38">
        <f>IF(AND(Colin!$G10454=$B$1,Colin!$H10454&lt;=$C$3),Colin!$I10454,)</f>
        <v>0</v>
      </c>
      <c r="N10454" s="38">
        <f>IF(AND(Colin!$G10454=$B$2,Colin!$H10454=$C$3),Colin!$I10454,)</f>
        <v>0</v>
      </c>
      <c r="O10454" s="38">
        <f>IF(AND(Colin!$G10454=$B$2,Colin!$H10454&lt;=$C$3),Colin!$I10454,)</f>
        <v>0</v>
      </c>
      <c r="P10454" s="38">
        <f>IF(Colin!$G10454&lt;$B$2,Colin!$I10454,0)</f>
        <v>0</v>
      </c>
      <c r="Q10454" s="38">
        <f>IF(Colin!$G10454&lt;$B$1,Colin!$I10454,0)</f>
        <v>0</v>
      </c>
    </row>
    <row r="10455" spans="12:17" x14ac:dyDescent="0.25">
      <c r="L10455" s="38">
        <f>IF(AND(Colin!$G10455=$B$1,Colin!$H10455=$C$3),Colin!$I10455,)</f>
        <v>0</v>
      </c>
      <c r="M10455" s="38">
        <f>IF(AND(Colin!$G10455=$B$1,Colin!$H10455&lt;=$C$3),Colin!$I10455,)</f>
        <v>0</v>
      </c>
      <c r="N10455" s="38">
        <f>IF(AND(Colin!$G10455=$B$2,Colin!$H10455=$C$3),Colin!$I10455,)</f>
        <v>0</v>
      </c>
      <c r="O10455" s="38">
        <f>IF(AND(Colin!$G10455=$B$2,Colin!$H10455&lt;=$C$3),Colin!$I10455,)</f>
        <v>0</v>
      </c>
      <c r="P10455" s="38">
        <f>IF(Colin!$G10455&lt;$B$2,Colin!$I10455,0)</f>
        <v>0</v>
      </c>
      <c r="Q10455" s="38">
        <f>IF(Colin!$G10455&lt;$B$1,Colin!$I10455,0)</f>
        <v>0</v>
      </c>
    </row>
    <row r="10456" spans="12:17" x14ac:dyDescent="0.25">
      <c r="L10456" s="38">
        <f>IF(AND(Colin!$G10456=$B$1,Colin!$H10456=$C$3),Colin!$I10456,)</f>
        <v>0</v>
      </c>
      <c r="M10456" s="38">
        <f>IF(AND(Colin!$G10456=$B$1,Colin!$H10456&lt;=$C$3),Colin!$I10456,)</f>
        <v>0</v>
      </c>
      <c r="N10456" s="38">
        <f>IF(AND(Colin!$G10456=$B$2,Colin!$H10456=$C$3),Colin!$I10456,)</f>
        <v>0</v>
      </c>
      <c r="O10456" s="38">
        <f>IF(AND(Colin!$G10456=$B$2,Colin!$H10456&lt;=$C$3),Colin!$I10456,)</f>
        <v>0</v>
      </c>
      <c r="P10456" s="38">
        <f>IF(Colin!$G10456&lt;$B$2,Colin!$I10456,0)</f>
        <v>0</v>
      </c>
      <c r="Q10456" s="38">
        <f>IF(Colin!$G10456&lt;$B$1,Colin!$I10456,0)</f>
        <v>0</v>
      </c>
    </row>
    <row r="10457" spans="12:17" x14ac:dyDescent="0.25">
      <c r="L10457" s="38">
        <f>IF(AND(Colin!$G10457=$B$1,Colin!$H10457=$C$3),Colin!$I10457,)</f>
        <v>0</v>
      </c>
      <c r="M10457" s="38">
        <f>IF(AND(Colin!$G10457=$B$1,Colin!$H10457&lt;=$C$3),Colin!$I10457,)</f>
        <v>0</v>
      </c>
      <c r="N10457" s="38">
        <f>IF(AND(Colin!$G10457=$B$2,Colin!$H10457=$C$3),Colin!$I10457,)</f>
        <v>0</v>
      </c>
      <c r="O10457" s="38">
        <f>IF(AND(Colin!$G10457=$B$2,Colin!$H10457&lt;=$C$3),Colin!$I10457,)</f>
        <v>0</v>
      </c>
      <c r="P10457" s="38">
        <f>IF(Colin!$G10457&lt;$B$2,Colin!$I10457,0)</f>
        <v>0</v>
      </c>
      <c r="Q10457" s="38">
        <f>IF(Colin!$G10457&lt;$B$1,Colin!$I10457,0)</f>
        <v>0</v>
      </c>
    </row>
    <row r="10458" spans="12:17" x14ac:dyDescent="0.25">
      <c r="L10458" s="38">
        <f>IF(AND(Colin!$G10458=$B$1,Colin!$H10458=$C$3),Colin!$I10458,)</f>
        <v>0</v>
      </c>
      <c r="M10458" s="38">
        <f>IF(AND(Colin!$G10458=$B$1,Colin!$H10458&lt;=$C$3),Colin!$I10458,)</f>
        <v>0</v>
      </c>
      <c r="N10458" s="38">
        <f>IF(AND(Colin!$G10458=$B$2,Colin!$H10458=$C$3),Colin!$I10458,)</f>
        <v>0</v>
      </c>
      <c r="O10458" s="38">
        <f>IF(AND(Colin!$G10458=$B$2,Colin!$H10458&lt;=$C$3),Colin!$I10458,)</f>
        <v>0</v>
      </c>
      <c r="P10458" s="38">
        <f>IF(Colin!$G10458&lt;$B$2,Colin!$I10458,0)</f>
        <v>0</v>
      </c>
      <c r="Q10458" s="38">
        <f>IF(Colin!$G10458&lt;$B$1,Colin!$I10458,0)</f>
        <v>0</v>
      </c>
    </row>
    <row r="10459" spans="12:17" x14ac:dyDescent="0.25">
      <c r="L10459" s="38">
        <f>IF(AND(Colin!$G10459=$B$1,Colin!$H10459=$C$3),Colin!$I10459,)</f>
        <v>0</v>
      </c>
      <c r="M10459" s="38">
        <f>IF(AND(Colin!$G10459=$B$1,Colin!$H10459&lt;=$C$3),Colin!$I10459,)</f>
        <v>0</v>
      </c>
      <c r="N10459" s="38">
        <f>IF(AND(Colin!$G10459=$B$2,Colin!$H10459=$C$3),Colin!$I10459,)</f>
        <v>0</v>
      </c>
      <c r="O10459" s="38">
        <f>IF(AND(Colin!$G10459=$B$2,Colin!$H10459&lt;=$C$3),Colin!$I10459,)</f>
        <v>0</v>
      </c>
      <c r="P10459" s="38">
        <f>IF(Colin!$G10459&lt;$B$2,Colin!$I10459,0)</f>
        <v>0</v>
      </c>
      <c r="Q10459" s="38">
        <f>IF(Colin!$G10459&lt;$B$1,Colin!$I10459,0)</f>
        <v>0</v>
      </c>
    </row>
    <row r="10460" spans="12:17" x14ac:dyDescent="0.25">
      <c r="L10460" s="38">
        <f>IF(AND(Colin!$G10460=$B$1,Colin!$H10460=$C$3),Colin!$I10460,)</f>
        <v>0</v>
      </c>
      <c r="M10460" s="38">
        <f>IF(AND(Colin!$G10460=$B$1,Colin!$H10460&lt;=$C$3),Colin!$I10460,)</f>
        <v>0</v>
      </c>
      <c r="N10460" s="38">
        <f>IF(AND(Colin!$G10460=$B$2,Colin!$H10460=$C$3),Colin!$I10460,)</f>
        <v>0</v>
      </c>
      <c r="O10460" s="38">
        <f>IF(AND(Colin!$G10460=$B$2,Colin!$H10460&lt;=$C$3),Colin!$I10460,)</f>
        <v>0</v>
      </c>
      <c r="P10460" s="38">
        <f>IF(Colin!$G10460&lt;$B$2,Colin!$I10460,0)</f>
        <v>0</v>
      </c>
      <c r="Q10460" s="38">
        <f>IF(Colin!$G10460&lt;$B$1,Colin!$I10460,0)</f>
        <v>0</v>
      </c>
    </row>
    <row r="10461" spans="12:17" x14ac:dyDescent="0.25">
      <c r="L10461" s="38">
        <f>IF(AND(Colin!$G10461=$B$1,Colin!$H10461=$C$3),Colin!$I10461,)</f>
        <v>0</v>
      </c>
      <c r="M10461" s="38">
        <f>IF(AND(Colin!$G10461=$B$1,Colin!$H10461&lt;=$C$3),Colin!$I10461,)</f>
        <v>0</v>
      </c>
      <c r="N10461" s="38">
        <f>IF(AND(Colin!$G10461=$B$2,Colin!$H10461=$C$3),Colin!$I10461,)</f>
        <v>0</v>
      </c>
      <c r="O10461" s="38">
        <f>IF(AND(Colin!$G10461=$B$2,Colin!$H10461&lt;=$C$3),Colin!$I10461,)</f>
        <v>0</v>
      </c>
      <c r="P10461" s="38">
        <f>IF(Colin!$G10461&lt;$B$2,Colin!$I10461,0)</f>
        <v>0</v>
      </c>
      <c r="Q10461" s="38">
        <f>IF(Colin!$G10461&lt;$B$1,Colin!$I10461,0)</f>
        <v>0</v>
      </c>
    </row>
    <row r="10462" spans="12:17" x14ac:dyDescent="0.25">
      <c r="L10462" s="38">
        <f>IF(AND(Colin!$G10462=$B$1,Colin!$H10462=$C$3),Colin!$I10462,)</f>
        <v>0</v>
      </c>
      <c r="M10462" s="38">
        <f>IF(AND(Colin!$G10462=$B$1,Colin!$H10462&lt;=$C$3),Colin!$I10462,)</f>
        <v>0</v>
      </c>
      <c r="N10462" s="38">
        <f>IF(AND(Colin!$G10462=$B$2,Colin!$H10462=$C$3),Colin!$I10462,)</f>
        <v>0</v>
      </c>
      <c r="O10462" s="38">
        <f>IF(AND(Colin!$G10462=$B$2,Colin!$H10462&lt;=$C$3),Colin!$I10462,)</f>
        <v>0</v>
      </c>
      <c r="P10462" s="38">
        <f>IF(Colin!$G10462&lt;$B$2,Colin!$I10462,0)</f>
        <v>0</v>
      </c>
      <c r="Q10462" s="38">
        <f>IF(Colin!$G10462&lt;$B$1,Colin!$I10462,0)</f>
        <v>0</v>
      </c>
    </row>
    <row r="10463" spans="12:17" x14ac:dyDescent="0.25">
      <c r="L10463" s="38">
        <f>IF(AND(Colin!$G10463=$B$1,Colin!$H10463=$C$3),Colin!$I10463,)</f>
        <v>0</v>
      </c>
      <c r="M10463" s="38">
        <f>IF(AND(Colin!$G10463=$B$1,Colin!$H10463&lt;=$C$3),Colin!$I10463,)</f>
        <v>0</v>
      </c>
      <c r="N10463" s="38">
        <f>IF(AND(Colin!$G10463=$B$2,Colin!$H10463=$C$3),Colin!$I10463,)</f>
        <v>0</v>
      </c>
      <c r="O10463" s="38">
        <f>IF(AND(Colin!$G10463=$B$2,Colin!$H10463&lt;=$C$3),Colin!$I10463,)</f>
        <v>0</v>
      </c>
      <c r="P10463" s="38">
        <f>IF(Colin!$G10463&lt;$B$2,Colin!$I10463,0)</f>
        <v>0</v>
      </c>
      <c r="Q10463" s="38">
        <f>IF(Colin!$G10463&lt;$B$1,Colin!$I10463,0)</f>
        <v>0</v>
      </c>
    </row>
    <row r="10464" spans="12:17" x14ac:dyDescent="0.25">
      <c r="L10464" s="38">
        <f>IF(AND(Colin!$G10464=$B$1,Colin!$H10464=$C$3),Colin!$I10464,)</f>
        <v>0</v>
      </c>
      <c r="M10464" s="38">
        <f>IF(AND(Colin!$G10464=$B$1,Colin!$H10464&lt;=$C$3),Colin!$I10464,)</f>
        <v>0</v>
      </c>
      <c r="N10464" s="38">
        <f>IF(AND(Colin!$G10464=$B$2,Colin!$H10464=$C$3),Colin!$I10464,)</f>
        <v>0</v>
      </c>
      <c r="O10464" s="38">
        <f>IF(AND(Colin!$G10464=$B$2,Colin!$H10464&lt;=$C$3),Colin!$I10464,)</f>
        <v>0</v>
      </c>
      <c r="P10464" s="38">
        <f>IF(Colin!$G10464&lt;$B$2,Colin!$I10464,0)</f>
        <v>0</v>
      </c>
      <c r="Q10464" s="38">
        <f>IF(Colin!$G10464&lt;$B$1,Colin!$I10464,0)</f>
        <v>0</v>
      </c>
    </row>
    <row r="10465" spans="12:17" x14ac:dyDescent="0.25">
      <c r="L10465" s="38">
        <f>IF(AND(Colin!$G10465=$B$1,Colin!$H10465=$C$3),Colin!$I10465,)</f>
        <v>0</v>
      </c>
      <c r="M10465" s="38">
        <f>IF(AND(Colin!$G10465=$B$1,Colin!$H10465&lt;=$C$3),Colin!$I10465,)</f>
        <v>0</v>
      </c>
      <c r="N10465" s="38">
        <f>IF(AND(Colin!$G10465=$B$2,Colin!$H10465=$C$3),Colin!$I10465,)</f>
        <v>0</v>
      </c>
      <c r="O10465" s="38">
        <f>IF(AND(Colin!$G10465=$B$2,Colin!$H10465&lt;=$C$3),Colin!$I10465,)</f>
        <v>0</v>
      </c>
      <c r="P10465" s="38">
        <f>IF(Colin!$G10465&lt;$B$2,Colin!$I10465,0)</f>
        <v>0</v>
      </c>
      <c r="Q10465" s="38">
        <f>IF(Colin!$G10465&lt;$B$1,Colin!$I10465,0)</f>
        <v>0</v>
      </c>
    </row>
    <row r="10466" spans="12:17" x14ac:dyDescent="0.25">
      <c r="L10466" s="38">
        <f>IF(AND(Colin!$G10466=$B$1,Colin!$H10466=$C$3),Colin!$I10466,)</f>
        <v>0</v>
      </c>
      <c r="M10466" s="38">
        <f>IF(AND(Colin!$G10466=$B$1,Colin!$H10466&lt;=$C$3),Colin!$I10466,)</f>
        <v>0</v>
      </c>
      <c r="N10466" s="38">
        <f>IF(AND(Colin!$G10466=$B$2,Colin!$H10466=$C$3),Colin!$I10466,)</f>
        <v>0</v>
      </c>
      <c r="O10466" s="38">
        <f>IF(AND(Colin!$G10466=$B$2,Colin!$H10466&lt;=$C$3),Colin!$I10466,)</f>
        <v>0</v>
      </c>
      <c r="P10466" s="38">
        <f>IF(Colin!$G10466&lt;$B$2,Colin!$I10466,0)</f>
        <v>0</v>
      </c>
      <c r="Q10466" s="38">
        <f>IF(Colin!$G10466&lt;$B$1,Colin!$I10466,0)</f>
        <v>0</v>
      </c>
    </row>
    <row r="10467" spans="12:17" x14ac:dyDescent="0.25">
      <c r="L10467" s="38">
        <f>IF(AND(Colin!$G10467=$B$1,Colin!$H10467=$C$3),Colin!$I10467,)</f>
        <v>0</v>
      </c>
      <c r="M10467" s="38">
        <f>IF(AND(Colin!$G10467=$B$1,Colin!$H10467&lt;=$C$3),Colin!$I10467,)</f>
        <v>0</v>
      </c>
      <c r="N10467" s="38">
        <f>IF(AND(Colin!$G10467=$B$2,Colin!$H10467=$C$3),Colin!$I10467,)</f>
        <v>0</v>
      </c>
      <c r="O10467" s="38">
        <f>IF(AND(Colin!$G10467=$B$2,Colin!$H10467&lt;=$C$3),Colin!$I10467,)</f>
        <v>0</v>
      </c>
      <c r="P10467" s="38">
        <f>IF(Colin!$G10467&lt;$B$2,Colin!$I10467,0)</f>
        <v>0</v>
      </c>
      <c r="Q10467" s="38">
        <f>IF(Colin!$G10467&lt;$B$1,Colin!$I10467,0)</f>
        <v>0</v>
      </c>
    </row>
    <row r="10468" spans="12:17" x14ac:dyDescent="0.25">
      <c r="L10468" s="38">
        <f>IF(AND(Colin!$G10468=$B$1,Colin!$H10468=$C$3),Colin!$I10468,)</f>
        <v>0</v>
      </c>
      <c r="M10468" s="38">
        <f>IF(AND(Colin!$G10468=$B$1,Colin!$H10468&lt;=$C$3),Colin!$I10468,)</f>
        <v>0</v>
      </c>
      <c r="N10468" s="38">
        <f>IF(AND(Colin!$G10468=$B$2,Colin!$H10468=$C$3),Colin!$I10468,)</f>
        <v>0</v>
      </c>
      <c r="O10468" s="38">
        <f>IF(AND(Colin!$G10468=$B$2,Colin!$H10468&lt;=$C$3),Colin!$I10468,)</f>
        <v>0</v>
      </c>
      <c r="P10468" s="38">
        <f>IF(Colin!$G10468&lt;$B$2,Colin!$I10468,0)</f>
        <v>0</v>
      </c>
      <c r="Q10468" s="38">
        <f>IF(Colin!$G10468&lt;$B$1,Colin!$I10468,0)</f>
        <v>0</v>
      </c>
    </row>
    <row r="10469" spans="12:17" x14ac:dyDescent="0.25">
      <c r="L10469" s="38">
        <f>IF(AND(Colin!$G10469=$B$1,Colin!$H10469=$C$3),Colin!$I10469,)</f>
        <v>0</v>
      </c>
      <c r="M10469" s="38">
        <f>IF(AND(Colin!$G10469=$B$1,Colin!$H10469&lt;=$C$3),Colin!$I10469,)</f>
        <v>0</v>
      </c>
      <c r="N10469" s="38">
        <f>IF(AND(Colin!$G10469=$B$2,Colin!$H10469=$C$3),Colin!$I10469,)</f>
        <v>0</v>
      </c>
      <c r="O10469" s="38">
        <f>IF(AND(Colin!$G10469=$B$2,Colin!$H10469&lt;=$C$3),Colin!$I10469,)</f>
        <v>0</v>
      </c>
      <c r="P10469" s="38">
        <f>IF(Colin!$G10469&lt;$B$2,Colin!$I10469,0)</f>
        <v>0</v>
      </c>
      <c r="Q10469" s="38">
        <f>IF(Colin!$G10469&lt;$B$1,Colin!$I10469,0)</f>
        <v>0</v>
      </c>
    </row>
    <row r="10470" spans="12:17" x14ac:dyDescent="0.25">
      <c r="L10470" s="38">
        <f>IF(AND(Colin!$G10470=$B$1,Colin!$H10470=$C$3),Colin!$I10470,)</f>
        <v>0</v>
      </c>
      <c r="M10470" s="38">
        <f>IF(AND(Colin!$G10470=$B$1,Colin!$H10470&lt;=$C$3),Colin!$I10470,)</f>
        <v>0</v>
      </c>
      <c r="N10470" s="38">
        <f>IF(AND(Colin!$G10470=$B$2,Colin!$H10470=$C$3),Colin!$I10470,)</f>
        <v>0</v>
      </c>
      <c r="O10470" s="38">
        <f>IF(AND(Colin!$G10470=$B$2,Colin!$H10470&lt;=$C$3),Colin!$I10470,)</f>
        <v>0</v>
      </c>
      <c r="P10470" s="38">
        <f>IF(Colin!$G10470&lt;$B$2,Colin!$I10470,0)</f>
        <v>0</v>
      </c>
      <c r="Q10470" s="38">
        <f>IF(Colin!$G10470&lt;$B$1,Colin!$I10470,0)</f>
        <v>0</v>
      </c>
    </row>
    <row r="10471" spans="12:17" x14ac:dyDescent="0.25">
      <c r="L10471" s="38">
        <f>IF(AND(Colin!$G10471=$B$1,Colin!$H10471=$C$3),Colin!$I10471,)</f>
        <v>0</v>
      </c>
      <c r="M10471" s="38">
        <f>IF(AND(Colin!$G10471=$B$1,Colin!$H10471&lt;=$C$3),Colin!$I10471,)</f>
        <v>0</v>
      </c>
      <c r="N10471" s="38">
        <f>IF(AND(Colin!$G10471=$B$2,Colin!$H10471=$C$3),Colin!$I10471,)</f>
        <v>0</v>
      </c>
      <c r="O10471" s="38">
        <f>IF(AND(Colin!$G10471=$B$2,Colin!$H10471&lt;=$C$3),Colin!$I10471,)</f>
        <v>0</v>
      </c>
      <c r="P10471" s="38">
        <f>IF(Colin!$G10471&lt;$B$2,Colin!$I10471,0)</f>
        <v>0</v>
      </c>
      <c r="Q10471" s="38">
        <f>IF(Colin!$G10471&lt;$B$1,Colin!$I10471,0)</f>
        <v>0</v>
      </c>
    </row>
    <row r="10472" spans="12:17" x14ac:dyDescent="0.25">
      <c r="L10472" s="38">
        <f>IF(AND(Colin!$G10472=$B$1,Colin!$H10472=$C$3),Colin!$I10472,)</f>
        <v>0</v>
      </c>
      <c r="M10472" s="38">
        <f>IF(AND(Colin!$G10472=$B$1,Colin!$H10472&lt;=$C$3),Colin!$I10472,)</f>
        <v>0</v>
      </c>
      <c r="N10472" s="38">
        <f>IF(AND(Colin!$G10472=$B$2,Colin!$H10472=$C$3),Colin!$I10472,)</f>
        <v>0</v>
      </c>
      <c r="O10472" s="38">
        <f>IF(AND(Colin!$G10472=$B$2,Colin!$H10472&lt;=$C$3),Colin!$I10472,)</f>
        <v>0</v>
      </c>
      <c r="P10472" s="38">
        <f>IF(Colin!$G10472&lt;$B$2,Colin!$I10472,0)</f>
        <v>0</v>
      </c>
      <c r="Q10472" s="38">
        <f>IF(Colin!$G10472&lt;$B$1,Colin!$I10472,0)</f>
        <v>0</v>
      </c>
    </row>
    <row r="10473" spans="12:17" x14ac:dyDescent="0.25">
      <c r="L10473" s="38">
        <f>IF(AND(Colin!$G10473=$B$1,Colin!$H10473=$C$3),Colin!$I10473,)</f>
        <v>0</v>
      </c>
      <c r="M10473" s="38">
        <f>IF(AND(Colin!$G10473=$B$1,Colin!$H10473&lt;=$C$3),Colin!$I10473,)</f>
        <v>0</v>
      </c>
      <c r="N10473" s="38">
        <f>IF(AND(Colin!$G10473=$B$2,Colin!$H10473=$C$3),Colin!$I10473,)</f>
        <v>0</v>
      </c>
      <c r="O10473" s="38">
        <f>IF(AND(Colin!$G10473=$B$2,Colin!$H10473&lt;=$C$3),Colin!$I10473,)</f>
        <v>0</v>
      </c>
      <c r="P10473" s="38">
        <f>IF(Colin!$G10473&lt;$B$2,Colin!$I10473,0)</f>
        <v>0</v>
      </c>
      <c r="Q10473" s="38">
        <f>IF(Colin!$G10473&lt;$B$1,Colin!$I10473,0)</f>
        <v>0</v>
      </c>
    </row>
    <row r="10474" spans="12:17" x14ac:dyDescent="0.25">
      <c r="L10474" s="38">
        <f>IF(AND(Colin!$G10474=$B$1,Colin!$H10474=$C$3),Colin!$I10474,)</f>
        <v>0</v>
      </c>
      <c r="M10474" s="38">
        <f>IF(AND(Colin!$G10474=$B$1,Colin!$H10474&lt;=$C$3),Colin!$I10474,)</f>
        <v>0</v>
      </c>
      <c r="N10474" s="38">
        <f>IF(AND(Colin!$G10474=$B$2,Colin!$H10474=$C$3),Colin!$I10474,)</f>
        <v>0</v>
      </c>
      <c r="O10474" s="38">
        <f>IF(AND(Colin!$G10474=$B$2,Colin!$H10474&lt;=$C$3),Colin!$I10474,)</f>
        <v>0</v>
      </c>
      <c r="P10474" s="38">
        <f>IF(Colin!$G10474&lt;$B$2,Colin!$I10474,0)</f>
        <v>0</v>
      </c>
      <c r="Q10474" s="38">
        <f>IF(Colin!$G10474&lt;$B$1,Colin!$I10474,0)</f>
        <v>0</v>
      </c>
    </row>
    <row r="10475" spans="12:17" x14ac:dyDescent="0.25">
      <c r="L10475" s="38">
        <f>IF(AND(Colin!$G10475=$B$1,Colin!$H10475=$C$3),Colin!$I10475,)</f>
        <v>0</v>
      </c>
      <c r="M10475" s="38">
        <f>IF(AND(Colin!$G10475=$B$1,Colin!$H10475&lt;=$C$3),Colin!$I10475,)</f>
        <v>0</v>
      </c>
      <c r="N10475" s="38">
        <f>IF(AND(Colin!$G10475=$B$2,Colin!$H10475=$C$3),Colin!$I10475,)</f>
        <v>0</v>
      </c>
      <c r="O10475" s="38">
        <f>IF(AND(Colin!$G10475=$B$2,Colin!$H10475&lt;=$C$3),Colin!$I10475,)</f>
        <v>0</v>
      </c>
      <c r="P10475" s="38">
        <f>IF(Colin!$G10475&lt;$B$2,Colin!$I10475,0)</f>
        <v>0</v>
      </c>
      <c r="Q10475" s="38">
        <f>IF(Colin!$G10475&lt;$B$1,Colin!$I10475,0)</f>
        <v>0</v>
      </c>
    </row>
    <row r="10476" spans="12:17" x14ac:dyDescent="0.25">
      <c r="L10476" s="38">
        <f>IF(AND(Colin!$G10476=$B$1,Colin!$H10476=$C$3),Colin!$I10476,)</f>
        <v>0</v>
      </c>
      <c r="M10476" s="38">
        <f>IF(AND(Colin!$G10476=$B$1,Colin!$H10476&lt;=$C$3),Colin!$I10476,)</f>
        <v>0</v>
      </c>
      <c r="N10476" s="38">
        <f>IF(AND(Colin!$G10476=$B$2,Colin!$H10476=$C$3),Colin!$I10476,)</f>
        <v>0</v>
      </c>
      <c r="O10476" s="38">
        <f>IF(AND(Colin!$G10476=$B$2,Colin!$H10476&lt;=$C$3),Colin!$I10476,)</f>
        <v>0</v>
      </c>
      <c r="P10476" s="38">
        <f>IF(Colin!$G10476&lt;$B$2,Colin!$I10476,0)</f>
        <v>0</v>
      </c>
      <c r="Q10476" s="38">
        <f>IF(Colin!$G10476&lt;$B$1,Colin!$I10476,0)</f>
        <v>0</v>
      </c>
    </row>
    <row r="10477" spans="12:17" x14ac:dyDescent="0.25">
      <c r="L10477" s="38">
        <f>IF(AND(Colin!$G10477=$B$1,Colin!$H10477=$C$3),Colin!$I10477,)</f>
        <v>0</v>
      </c>
      <c r="M10477" s="38">
        <f>IF(AND(Colin!$G10477=$B$1,Colin!$H10477&lt;=$C$3),Colin!$I10477,)</f>
        <v>0</v>
      </c>
      <c r="N10477" s="38">
        <f>IF(AND(Colin!$G10477=$B$2,Colin!$H10477=$C$3),Colin!$I10477,)</f>
        <v>0</v>
      </c>
      <c r="O10477" s="38">
        <f>IF(AND(Colin!$G10477=$B$2,Colin!$H10477&lt;=$C$3),Colin!$I10477,)</f>
        <v>0</v>
      </c>
      <c r="P10477" s="38">
        <f>IF(Colin!$G10477&lt;$B$2,Colin!$I10477,0)</f>
        <v>0</v>
      </c>
      <c r="Q10477" s="38">
        <f>IF(Colin!$G10477&lt;$B$1,Colin!$I10477,0)</f>
        <v>0</v>
      </c>
    </row>
    <row r="10478" spans="12:17" x14ac:dyDescent="0.25">
      <c r="L10478" s="38">
        <f>IF(AND(Colin!$G10478=$B$1,Colin!$H10478=$C$3),Colin!$I10478,)</f>
        <v>0</v>
      </c>
      <c r="M10478" s="38">
        <f>IF(AND(Colin!$G10478=$B$1,Colin!$H10478&lt;=$C$3),Colin!$I10478,)</f>
        <v>0</v>
      </c>
      <c r="N10478" s="38">
        <f>IF(AND(Colin!$G10478=$B$2,Colin!$H10478=$C$3),Colin!$I10478,)</f>
        <v>0</v>
      </c>
      <c r="O10478" s="38">
        <f>IF(AND(Colin!$G10478=$B$2,Colin!$H10478&lt;=$C$3),Colin!$I10478,)</f>
        <v>0</v>
      </c>
      <c r="P10478" s="38">
        <f>IF(Colin!$G10478&lt;$B$2,Colin!$I10478,0)</f>
        <v>0</v>
      </c>
      <c r="Q10478" s="38">
        <f>IF(Colin!$G10478&lt;$B$1,Colin!$I10478,0)</f>
        <v>0</v>
      </c>
    </row>
    <row r="10479" spans="12:17" x14ac:dyDescent="0.25">
      <c r="L10479" s="38">
        <f>IF(AND(Colin!$G10479=$B$1,Colin!$H10479=$C$3),Colin!$I10479,)</f>
        <v>0</v>
      </c>
      <c r="M10479" s="38">
        <f>IF(AND(Colin!$G10479=$B$1,Colin!$H10479&lt;=$C$3),Colin!$I10479,)</f>
        <v>0</v>
      </c>
      <c r="N10479" s="38">
        <f>IF(AND(Colin!$G10479=$B$2,Colin!$H10479=$C$3),Colin!$I10479,)</f>
        <v>0</v>
      </c>
      <c r="O10479" s="38">
        <f>IF(AND(Colin!$G10479=$B$2,Colin!$H10479&lt;=$C$3),Colin!$I10479,)</f>
        <v>0</v>
      </c>
      <c r="P10479" s="38">
        <f>IF(Colin!$G10479&lt;$B$2,Colin!$I10479,0)</f>
        <v>0</v>
      </c>
      <c r="Q10479" s="38">
        <f>IF(Colin!$G10479&lt;$B$1,Colin!$I10479,0)</f>
        <v>0</v>
      </c>
    </row>
    <row r="10480" spans="12:17" x14ac:dyDescent="0.25">
      <c r="L10480" s="38">
        <f>IF(AND(Colin!$G10480=$B$1,Colin!$H10480=$C$3),Colin!$I10480,)</f>
        <v>0</v>
      </c>
      <c r="M10480" s="38">
        <f>IF(AND(Colin!$G10480=$B$1,Colin!$H10480&lt;=$C$3),Colin!$I10480,)</f>
        <v>0</v>
      </c>
      <c r="N10480" s="38">
        <f>IF(AND(Colin!$G10480=$B$2,Colin!$H10480=$C$3),Colin!$I10480,)</f>
        <v>0</v>
      </c>
      <c r="O10480" s="38">
        <f>IF(AND(Colin!$G10480=$B$2,Colin!$H10480&lt;=$C$3),Colin!$I10480,)</f>
        <v>0</v>
      </c>
      <c r="P10480" s="38">
        <f>IF(Colin!$G10480&lt;$B$2,Colin!$I10480,0)</f>
        <v>0</v>
      </c>
      <c r="Q10480" s="38">
        <f>IF(Colin!$G10480&lt;$B$1,Colin!$I10480,0)</f>
        <v>0</v>
      </c>
    </row>
    <row r="10481" spans="12:17" x14ac:dyDescent="0.25">
      <c r="L10481" s="38">
        <f>IF(AND(Colin!$G10481=$B$1,Colin!$H10481=$C$3),Colin!$I10481,)</f>
        <v>0</v>
      </c>
      <c r="M10481" s="38">
        <f>IF(AND(Colin!$G10481=$B$1,Colin!$H10481&lt;=$C$3),Colin!$I10481,)</f>
        <v>0</v>
      </c>
      <c r="N10481" s="38">
        <f>IF(AND(Colin!$G10481=$B$2,Colin!$H10481=$C$3),Colin!$I10481,)</f>
        <v>0</v>
      </c>
      <c r="O10481" s="38">
        <f>IF(AND(Colin!$G10481=$B$2,Colin!$H10481&lt;=$C$3),Colin!$I10481,)</f>
        <v>0</v>
      </c>
      <c r="P10481" s="38">
        <f>IF(Colin!$G10481&lt;$B$2,Colin!$I10481,0)</f>
        <v>0</v>
      </c>
      <c r="Q10481" s="38">
        <f>IF(Colin!$G10481&lt;$B$1,Colin!$I10481,0)</f>
        <v>0</v>
      </c>
    </row>
    <row r="10482" spans="12:17" x14ac:dyDescent="0.25">
      <c r="L10482" s="38">
        <f>IF(AND(Colin!$G10482=$B$1,Colin!$H10482=$C$3),Colin!$I10482,)</f>
        <v>0</v>
      </c>
      <c r="M10482" s="38">
        <f>IF(AND(Colin!$G10482=$B$1,Colin!$H10482&lt;=$C$3),Colin!$I10482,)</f>
        <v>0</v>
      </c>
      <c r="N10482" s="38">
        <f>IF(AND(Colin!$G10482=$B$2,Colin!$H10482=$C$3),Colin!$I10482,)</f>
        <v>0</v>
      </c>
      <c r="O10482" s="38">
        <f>IF(AND(Colin!$G10482=$B$2,Colin!$H10482&lt;=$C$3),Colin!$I10482,)</f>
        <v>0</v>
      </c>
      <c r="P10482" s="38">
        <f>IF(Colin!$G10482&lt;$B$2,Colin!$I10482,0)</f>
        <v>0</v>
      </c>
      <c r="Q10482" s="38">
        <f>IF(Colin!$G10482&lt;$B$1,Colin!$I10482,0)</f>
        <v>0</v>
      </c>
    </row>
    <row r="10483" spans="12:17" x14ac:dyDescent="0.25">
      <c r="L10483" s="38">
        <f>IF(AND(Colin!$G10483=$B$1,Colin!$H10483=$C$3),Colin!$I10483,)</f>
        <v>0</v>
      </c>
      <c r="M10483" s="38">
        <f>IF(AND(Colin!$G10483=$B$1,Colin!$H10483&lt;=$C$3),Colin!$I10483,)</f>
        <v>0</v>
      </c>
      <c r="N10483" s="38">
        <f>IF(AND(Colin!$G10483=$B$2,Colin!$H10483=$C$3),Colin!$I10483,)</f>
        <v>0</v>
      </c>
      <c r="O10483" s="38">
        <f>IF(AND(Colin!$G10483=$B$2,Colin!$H10483&lt;=$C$3),Colin!$I10483,)</f>
        <v>0</v>
      </c>
      <c r="P10483" s="38">
        <f>IF(Colin!$G10483&lt;$B$2,Colin!$I10483,0)</f>
        <v>0</v>
      </c>
      <c r="Q10483" s="38">
        <f>IF(Colin!$G10483&lt;$B$1,Colin!$I10483,0)</f>
        <v>0</v>
      </c>
    </row>
    <row r="10484" spans="12:17" x14ac:dyDescent="0.25">
      <c r="L10484" s="38">
        <f>IF(AND(Colin!$G10484=$B$1,Colin!$H10484=$C$3),Colin!$I10484,)</f>
        <v>0</v>
      </c>
      <c r="M10484" s="38">
        <f>IF(AND(Colin!$G10484=$B$1,Colin!$H10484&lt;=$C$3),Colin!$I10484,)</f>
        <v>0</v>
      </c>
      <c r="N10484" s="38">
        <f>IF(AND(Colin!$G10484=$B$2,Colin!$H10484=$C$3),Colin!$I10484,)</f>
        <v>0</v>
      </c>
      <c r="O10484" s="38">
        <f>IF(AND(Colin!$G10484=$B$2,Colin!$H10484&lt;=$C$3),Colin!$I10484,)</f>
        <v>0</v>
      </c>
      <c r="P10484" s="38">
        <f>IF(Colin!$G10484&lt;$B$2,Colin!$I10484,0)</f>
        <v>0</v>
      </c>
      <c r="Q10484" s="38">
        <f>IF(Colin!$G10484&lt;$B$1,Colin!$I10484,0)</f>
        <v>0</v>
      </c>
    </row>
    <row r="10485" spans="12:17" x14ac:dyDescent="0.25">
      <c r="L10485" s="38">
        <f>IF(AND(Colin!$G10485=$B$1,Colin!$H10485=$C$3),Colin!$I10485,)</f>
        <v>0</v>
      </c>
      <c r="M10485" s="38">
        <f>IF(AND(Colin!$G10485=$B$1,Colin!$H10485&lt;=$C$3),Colin!$I10485,)</f>
        <v>0</v>
      </c>
      <c r="N10485" s="38">
        <f>IF(AND(Colin!$G10485=$B$2,Colin!$H10485=$C$3),Colin!$I10485,)</f>
        <v>0</v>
      </c>
      <c r="O10485" s="38">
        <f>IF(AND(Colin!$G10485=$B$2,Colin!$H10485&lt;=$C$3),Colin!$I10485,)</f>
        <v>0</v>
      </c>
      <c r="P10485" s="38">
        <f>IF(Colin!$G10485&lt;$B$2,Colin!$I10485,0)</f>
        <v>0</v>
      </c>
      <c r="Q10485" s="38">
        <f>IF(Colin!$G10485&lt;$B$1,Colin!$I10485,0)</f>
        <v>0</v>
      </c>
    </row>
    <row r="10486" spans="12:17" x14ac:dyDescent="0.25">
      <c r="L10486" s="38">
        <f>IF(AND(Colin!$G10486=$B$1,Colin!$H10486=$C$3),Colin!$I10486,)</f>
        <v>0</v>
      </c>
      <c r="M10486" s="38">
        <f>IF(AND(Colin!$G10486=$B$1,Colin!$H10486&lt;=$C$3),Colin!$I10486,)</f>
        <v>0</v>
      </c>
      <c r="N10486" s="38">
        <f>IF(AND(Colin!$G10486=$B$2,Colin!$H10486=$C$3),Colin!$I10486,)</f>
        <v>0</v>
      </c>
      <c r="O10486" s="38">
        <f>IF(AND(Colin!$G10486=$B$2,Colin!$H10486&lt;=$C$3),Colin!$I10486,)</f>
        <v>0</v>
      </c>
      <c r="P10486" s="38">
        <f>IF(Colin!$G10486&lt;$B$2,Colin!$I10486,0)</f>
        <v>0</v>
      </c>
      <c r="Q10486" s="38">
        <f>IF(Colin!$G10486&lt;$B$1,Colin!$I10486,0)</f>
        <v>0</v>
      </c>
    </row>
    <row r="10487" spans="12:17" x14ac:dyDescent="0.25">
      <c r="L10487" s="38">
        <f>IF(AND(Colin!$G10487=$B$1,Colin!$H10487=$C$3),Colin!$I10487,)</f>
        <v>0</v>
      </c>
      <c r="M10487" s="38">
        <f>IF(AND(Colin!$G10487=$B$1,Colin!$H10487&lt;=$C$3),Colin!$I10487,)</f>
        <v>0</v>
      </c>
      <c r="N10487" s="38">
        <f>IF(AND(Colin!$G10487=$B$2,Colin!$H10487=$C$3),Colin!$I10487,)</f>
        <v>0</v>
      </c>
      <c r="O10487" s="38">
        <f>IF(AND(Colin!$G10487=$B$2,Colin!$H10487&lt;=$C$3),Colin!$I10487,)</f>
        <v>0</v>
      </c>
      <c r="P10487" s="38">
        <f>IF(Colin!$G10487&lt;$B$2,Colin!$I10487,0)</f>
        <v>0</v>
      </c>
      <c r="Q10487" s="38">
        <f>IF(Colin!$G10487&lt;$B$1,Colin!$I10487,0)</f>
        <v>0</v>
      </c>
    </row>
    <row r="10488" spans="12:17" x14ac:dyDescent="0.25">
      <c r="L10488" s="38">
        <f>IF(AND(Colin!$G10488=$B$1,Colin!$H10488=$C$3),Colin!$I10488,)</f>
        <v>0</v>
      </c>
      <c r="M10488" s="38">
        <f>IF(AND(Colin!$G10488=$B$1,Colin!$H10488&lt;=$C$3),Colin!$I10488,)</f>
        <v>0</v>
      </c>
      <c r="N10488" s="38">
        <f>IF(AND(Colin!$G10488=$B$2,Colin!$H10488=$C$3),Colin!$I10488,)</f>
        <v>0</v>
      </c>
      <c r="O10488" s="38">
        <f>IF(AND(Colin!$G10488=$B$2,Colin!$H10488&lt;=$C$3),Colin!$I10488,)</f>
        <v>0</v>
      </c>
      <c r="P10488" s="38">
        <f>IF(Colin!$G10488&lt;$B$2,Colin!$I10488,0)</f>
        <v>0</v>
      </c>
      <c r="Q10488" s="38">
        <f>IF(Colin!$G10488&lt;$B$1,Colin!$I10488,0)</f>
        <v>0</v>
      </c>
    </row>
    <row r="10489" spans="12:17" x14ac:dyDescent="0.25">
      <c r="L10489" s="38">
        <f>IF(AND(Colin!$G10489=$B$1,Colin!$H10489=$C$3),Colin!$I10489,)</f>
        <v>0</v>
      </c>
      <c r="M10489" s="38">
        <f>IF(AND(Colin!$G10489=$B$1,Colin!$H10489&lt;=$C$3),Colin!$I10489,)</f>
        <v>0</v>
      </c>
      <c r="N10489" s="38">
        <f>IF(AND(Colin!$G10489=$B$2,Colin!$H10489=$C$3),Colin!$I10489,)</f>
        <v>0</v>
      </c>
      <c r="O10489" s="38">
        <f>IF(AND(Colin!$G10489=$B$2,Colin!$H10489&lt;=$C$3),Colin!$I10489,)</f>
        <v>0</v>
      </c>
      <c r="P10489" s="38">
        <f>IF(Colin!$G10489&lt;$B$2,Colin!$I10489,0)</f>
        <v>0</v>
      </c>
      <c r="Q10489" s="38">
        <f>IF(Colin!$G10489&lt;$B$1,Colin!$I10489,0)</f>
        <v>0</v>
      </c>
    </row>
    <row r="10490" spans="12:17" x14ac:dyDescent="0.25">
      <c r="L10490" s="38">
        <f>IF(AND(Colin!$G10490=$B$1,Colin!$H10490=$C$3),Colin!$I10490,)</f>
        <v>0</v>
      </c>
      <c r="M10490" s="38">
        <f>IF(AND(Colin!$G10490=$B$1,Colin!$H10490&lt;=$C$3),Colin!$I10490,)</f>
        <v>0</v>
      </c>
      <c r="N10490" s="38">
        <f>IF(AND(Colin!$G10490=$B$2,Colin!$H10490=$C$3),Colin!$I10490,)</f>
        <v>0</v>
      </c>
      <c r="O10490" s="38">
        <f>IF(AND(Colin!$G10490=$B$2,Colin!$H10490&lt;=$C$3),Colin!$I10490,)</f>
        <v>0</v>
      </c>
      <c r="P10490" s="38">
        <f>IF(Colin!$G10490&lt;$B$2,Colin!$I10490,0)</f>
        <v>0</v>
      </c>
      <c r="Q10490" s="38">
        <f>IF(Colin!$G10490&lt;$B$1,Colin!$I10490,0)</f>
        <v>0</v>
      </c>
    </row>
    <row r="10491" spans="12:17" x14ac:dyDescent="0.25">
      <c r="L10491" s="38">
        <f>IF(AND(Colin!$G10491=$B$1,Colin!$H10491=$C$3),Colin!$I10491,)</f>
        <v>0</v>
      </c>
      <c r="M10491" s="38">
        <f>IF(AND(Colin!$G10491=$B$1,Colin!$H10491&lt;=$C$3),Colin!$I10491,)</f>
        <v>0</v>
      </c>
      <c r="N10491" s="38">
        <f>IF(AND(Colin!$G10491=$B$2,Colin!$H10491=$C$3),Colin!$I10491,)</f>
        <v>0</v>
      </c>
      <c r="O10491" s="38">
        <f>IF(AND(Colin!$G10491=$B$2,Colin!$H10491&lt;=$C$3),Colin!$I10491,)</f>
        <v>0</v>
      </c>
      <c r="P10491" s="38">
        <f>IF(Colin!$G10491&lt;$B$2,Colin!$I10491,0)</f>
        <v>0</v>
      </c>
      <c r="Q10491" s="38">
        <f>IF(Colin!$G10491&lt;$B$1,Colin!$I10491,0)</f>
        <v>0</v>
      </c>
    </row>
    <row r="10492" spans="12:17" x14ac:dyDescent="0.25">
      <c r="L10492" s="38">
        <f>IF(AND(Colin!$G10492=$B$1,Colin!$H10492=$C$3),Colin!$I10492,)</f>
        <v>0</v>
      </c>
      <c r="M10492" s="38">
        <f>IF(AND(Colin!$G10492=$B$1,Colin!$H10492&lt;=$C$3),Colin!$I10492,)</f>
        <v>0</v>
      </c>
      <c r="N10492" s="38">
        <f>IF(AND(Colin!$G10492=$B$2,Colin!$H10492=$C$3),Colin!$I10492,)</f>
        <v>0</v>
      </c>
      <c r="O10492" s="38">
        <f>IF(AND(Colin!$G10492=$B$2,Colin!$H10492&lt;=$C$3),Colin!$I10492,)</f>
        <v>0</v>
      </c>
      <c r="P10492" s="38">
        <f>IF(Colin!$G10492&lt;$B$2,Colin!$I10492,0)</f>
        <v>0</v>
      </c>
      <c r="Q10492" s="38">
        <f>IF(Colin!$G10492&lt;$B$1,Colin!$I10492,0)</f>
        <v>0</v>
      </c>
    </row>
    <row r="10493" spans="12:17" x14ac:dyDescent="0.25">
      <c r="L10493" s="38">
        <f>IF(AND(Colin!$G10493=$B$1,Colin!$H10493=$C$3),Colin!$I10493,)</f>
        <v>0</v>
      </c>
      <c r="M10493" s="38">
        <f>IF(AND(Colin!$G10493=$B$1,Colin!$H10493&lt;=$C$3),Colin!$I10493,)</f>
        <v>0</v>
      </c>
      <c r="N10493" s="38">
        <f>IF(AND(Colin!$G10493=$B$2,Colin!$H10493=$C$3),Colin!$I10493,)</f>
        <v>0</v>
      </c>
      <c r="O10493" s="38">
        <f>IF(AND(Colin!$G10493=$B$2,Colin!$H10493&lt;=$C$3),Colin!$I10493,)</f>
        <v>0</v>
      </c>
      <c r="P10493" s="38">
        <f>IF(Colin!$G10493&lt;$B$2,Colin!$I10493,0)</f>
        <v>0</v>
      </c>
      <c r="Q10493" s="38">
        <f>IF(Colin!$G10493&lt;$B$1,Colin!$I10493,0)</f>
        <v>0</v>
      </c>
    </row>
    <row r="10494" spans="12:17" x14ac:dyDescent="0.25">
      <c r="L10494" s="38">
        <f>IF(AND(Colin!$G10494=$B$1,Colin!$H10494=$C$3),Colin!$I10494,)</f>
        <v>0</v>
      </c>
      <c r="M10494" s="38">
        <f>IF(AND(Colin!$G10494=$B$1,Colin!$H10494&lt;=$C$3),Colin!$I10494,)</f>
        <v>0</v>
      </c>
      <c r="N10494" s="38">
        <f>IF(AND(Colin!$G10494=$B$2,Colin!$H10494=$C$3),Colin!$I10494,)</f>
        <v>0</v>
      </c>
      <c r="O10494" s="38">
        <f>IF(AND(Colin!$G10494=$B$2,Colin!$H10494&lt;=$C$3),Colin!$I10494,)</f>
        <v>0</v>
      </c>
      <c r="P10494" s="38">
        <f>IF(Colin!$G10494&lt;$B$2,Colin!$I10494,0)</f>
        <v>0</v>
      </c>
      <c r="Q10494" s="38">
        <f>IF(Colin!$G10494&lt;$B$1,Colin!$I10494,0)</f>
        <v>0</v>
      </c>
    </row>
    <row r="10495" spans="12:17" x14ac:dyDescent="0.25">
      <c r="L10495" s="38">
        <f>IF(AND(Colin!$G10495=$B$1,Colin!$H10495=$C$3),Colin!$I10495,)</f>
        <v>0</v>
      </c>
      <c r="M10495" s="38">
        <f>IF(AND(Colin!$G10495=$B$1,Colin!$H10495&lt;=$C$3),Colin!$I10495,)</f>
        <v>0</v>
      </c>
      <c r="N10495" s="38">
        <f>IF(AND(Colin!$G10495=$B$2,Colin!$H10495=$C$3),Colin!$I10495,)</f>
        <v>0</v>
      </c>
      <c r="O10495" s="38">
        <f>IF(AND(Colin!$G10495=$B$2,Colin!$H10495&lt;=$C$3),Colin!$I10495,)</f>
        <v>0</v>
      </c>
      <c r="P10495" s="38">
        <f>IF(Colin!$G10495&lt;$B$2,Colin!$I10495,0)</f>
        <v>0</v>
      </c>
      <c r="Q10495" s="38">
        <f>IF(Colin!$G10495&lt;$B$1,Colin!$I10495,0)</f>
        <v>0</v>
      </c>
    </row>
    <row r="10496" spans="12:17" x14ac:dyDescent="0.25">
      <c r="L10496" s="38">
        <f>IF(AND(Colin!$G10496=$B$1,Colin!$H10496=$C$3),Colin!$I10496,)</f>
        <v>0</v>
      </c>
      <c r="M10496" s="38">
        <f>IF(AND(Colin!$G10496=$B$1,Colin!$H10496&lt;=$C$3),Colin!$I10496,)</f>
        <v>0</v>
      </c>
      <c r="N10496" s="38">
        <f>IF(AND(Colin!$G10496=$B$2,Colin!$H10496=$C$3),Colin!$I10496,)</f>
        <v>0</v>
      </c>
      <c r="O10496" s="38">
        <f>IF(AND(Colin!$G10496=$B$2,Colin!$H10496&lt;=$C$3),Colin!$I10496,)</f>
        <v>0</v>
      </c>
      <c r="P10496" s="38">
        <f>IF(Colin!$G10496&lt;$B$2,Colin!$I10496,0)</f>
        <v>0</v>
      </c>
      <c r="Q10496" s="38">
        <f>IF(Colin!$G10496&lt;$B$1,Colin!$I10496,0)</f>
        <v>0</v>
      </c>
    </row>
    <row r="10497" spans="12:17" x14ac:dyDescent="0.25">
      <c r="L10497" s="38">
        <f>IF(AND(Colin!$G10497=$B$1,Colin!$H10497=$C$3),Colin!$I10497,)</f>
        <v>0</v>
      </c>
      <c r="M10497" s="38">
        <f>IF(AND(Colin!$G10497=$B$1,Colin!$H10497&lt;=$C$3),Colin!$I10497,)</f>
        <v>0</v>
      </c>
      <c r="N10497" s="38">
        <f>IF(AND(Colin!$G10497=$B$2,Colin!$H10497=$C$3),Colin!$I10497,)</f>
        <v>0</v>
      </c>
      <c r="O10497" s="38">
        <f>IF(AND(Colin!$G10497=$B$2,Colin!$H10497&lt;=$C$3),Colin!$I10497,)</f>
        <v>0</v>
      </c>
      <c r="P10497" s="38">
        <f>IF(Colin!$G10497&lt;$B$2,Colin!$I10497,0)</f>
        <v>0</v>
      </c>
      <c r="Q10497" s="38">
        <f>IF(Colin!$G10497&lt;$B$1,Colin!$I10497,0)</f>
        <v>0</v>
      </c>
    </row>
    <row r="10498" spans="12:17" x14ac:dyDescent="0.25">
      <c r="L10498" s="38">
        <f>IF(AND(Colin!$G10498=$B$1,Colin!$H10498=$C$3),Colin!$I10498,)</f>
        <v>0</v>
      </c>
      <c r="M10498" s="38">
        <f>IF(AND(Colin!$G10498=$B$1,Colin!$H10498&lt;=$C$3),Colin!$I10498,)</f>
        <v>0</v>
      </c>
      <c r="N10498" s="38">
        <f>IF(AND(Colin!$G10498=$B$2,Colin!$H10498=$C$3),Colin!$I10498,)</f>
        <v>0</v>
      </c>
      <c r="O10498" s="38">
        <f>IF(AND(Colin!$G10498=$B$2,Colin!$H10498&lt;=$C$3),Colin!$I10498,)</f>
        <v>0</v>
      </c>
      <c r="P10498" s="38">
        <f>IF(Colin!$G10498&lt;$B$2,Colin!$I10498,0)</f>
        <v>0</v>
      </c>
      <c r="Q10498" s="38">
        <f>IF(Colin!$G10498&lt;$B$1,Colin!$I10498,0)</f>
        <v>0</v>
      </c>
    </row>
    <row r="10499" spans="12:17" x14ac:dyDescent="0.25">
      <c r="L10499" s="38">
        <f>IF(AND(Colin!$G10499=$B$1,Colin!$H10499=$C$3),Colin!$I10499,)</f>
        <v>0</v>
      </c>
      <c r="M10499" s="38">
        <f>IF(AND(Colin!$G10499=$B$1,Colin!$H10499&lt;=$C$3),Colin!$I10499,)</f>
        <v>0</v>
      </c>
      <c r="N10499" s="38">
        <f>IF(AND(Colin!$G10499=$B$2,Colin!$H10499=$C$3),Colin!$I10499,)</f>
        <v>0</v>
      </c>
      <c r="O10499" s="38">
        <f>IF(AND(Colin!$G10499=$B$2,Colin!$H10499&lt;=$C$3),Colin!$I10499,)</f>
        <v>0</v>
      </c>
      <c r="P10499" s="38">
        <f>IF(Colin!$G10499&lt;$B$2,Colin!$I10499,0)</f>
        <v>0</v>
      </c>
      <c r="Q10499" s="38">
        <f>IF(Colin!$G10499&lt;$B$1,Colin!$I10499,0)</f>
        <v>0</v>
      </c>
    </row>
    <row r="10500" spans="12:17" x14ac:dyDescent="0.25">
      <c r="L10500" s="38">
        <f>IF(AND(Colin!$G10500=$B$1,Colin!$H10500=$C$3),Colin!$I10500,)</f>
        <v>0</v>
      </c>
      <c r="M10500" s="38">
        <f>IF(AND(Colin!$G10500=$B$1,Colin!$H10500&lt;=$C$3),Colin!$I10500,)</f>
        <v>0</v>
      </c>
      <c r="N10500" s="38">
        <f>IF(AND(Colin!$G10500=$B$2,Colin!$H10500=$C$3),Colin!$I10500,)</f>
        <v>0</v>
      </c>
      <c r="O10500" s="38">
        <f>IF(AND(Colin!$G10500=$B$2,Colin!$H10500&lt;=$C$3),Colin!$I10500,)</f>
        <v>0</v>
      </c>
      <c r="P10500" s="38">
        <f>IF(Colin!$G10500&lt;$B$2,Colin!$I10500,0)</f>
        <v>0</v>
      </c>
      <c r="Q10500" s="38">
        <f>IF(Colin!$G10500&lt;$B$1,Colin!$I10500,0)</f>
        <v>0</v>
      </c>
    </row>
    <row r="10501" spans="12:17" x14ac:dyDescent="0.25">
      <c r="L10501" s="38">
        <f>IF(AND(Colin!$G10501=$B$1,Colin!$H10501=$C$3),Colin!$I10501,)</f>
        <v>0</v>
      </c>
      <c r="M10501" s="38">
        <f>IF(AND(Colin!$G10501=$B$1,Colin!$H10501&lt;=$C$3),Colin!$I10501,)</f>
        <v>0</v>
      </c>
      <c r="N10501" s="38">
        <f>IF(AND(Colin!$G10501=$B$2,Colin!$H10501=$C$3),Colin!$I10501,)</f>
        <v>0</v>
      </c>
      <c r="O10501" s="38">
        <f>IF(AND(Colin!$G10501=$B$2,Colin!$H10501&lt;=$C$3),Colin!$I10501,)</f>
        <v>0</v>
      </c>
      <c r="P10501" s="38">
        <f>IF(Colin!$G10501&lt;$B$2,Colin!$I10501,0)</f>
        <v>0</v>
      </c>
      <c r="Q10501" s="38">
        <f>IF(Colin!$G10501&lt;$B$1,Colin!$I10501,0)</f>
        <v>0</v>
      </c>
    </row>
    <row r="10502" spans="12:17" x14ac:dyDescent="0.25">
      <c r="L10502" s="38">
        <f>IF(AND(Colin!$G10502=$B$1,Colin!$H10502=$C$3),Colin!$I10502,)</f>
        <v>0</v>
      </c>
      <c r="M10502" s="38">
        <f>IF(AND(Colin!$G10502=$B$1,Colin!$H10502&lt;=$C$3),Colin!$I10502,)</f>
        <v>0</v>
      </c>
      <c r="N10502" s="38">
        <f>IF(AND(Colin!$G10502=$B$2,Colin!$H10502=$C$3),Colin!$I10502,)</f>
        <v>0</v>
      </c>
      <c r="O10502" s="38">
        <f>IF(AND(Colin!$G10502=$B$2,Colin!$H10502&lt;=$C$3),Colin!$I10502,)</f>
        <v>0</v>
      </c>
      <c r="P10502" s="38">
        <f>IF(Colin!$G10502&lt;$B$2,Colin!$I10502,0)</f>
        <v>0</v>
      </c>
      <c r="Q10502" s="38">
        <f>IF(Colin!$G10502&lt;$B$1,Colin!$I10502,0)</f>
        <v>0</v>
      </c>
    </row>
    <row r="10503" spans="12:17" x14ac:dyDescent="0.25">
      <c r="L10503" s="38">
        <f>IF(AND(Colin!$G10503=$B$1,Colin!$H10503=$C$3),Colin!$I10503,)</f>
        <v>0</v>
      </c>
      <c r="M10503" s="38">
        <f>IF(AND(Colin!$G10503=$B$1,Colin!$H10503&lt;=$C$3),Colin!$I10503,)</f>
        <v>0</v>
      </c>
      <c r="N10503" s="38">
        <f>IF(AND(Colin!$G10503=$B$2,Colin!$H10503=$C$3),Colin!$I10503,)</f>
        <v>0</v>
      </c>
      <c r="O10503" s="38">
        <f>IF(AND(Colin!$G10503=$B$2,Colin!$H10503&lt;=$C$3),Colin!$I10503,)</f>
        <v>0</v>
      </c>
      <c r="P10503" s="38">
        <f>IF(Colin!$G10503&lt;$B$2,Colin!$I10503,0)</f>
        <v>0</v>
      </c>
      <c r="Q10503" s="38">
        <f>IF(Colin!$G10503&lt;$B$1,Colin!$I10503,0)</f>
        <v>0</v>
      </c>
    </row>
    <row r="10504" spans="12:17" x14ac:dyDescent="0.25">
      <c r="L10504" s="38">
        <f>IF(AND(Colin!$G10504=$B$1,Colin!$H10504=$C$3),Colin!$I10504,)</f>
        <v>0</v>
      </c>
      <c r="M10504" s="38">
        <f>IF(AND(Colin!$G10504=$B$1,Colin!$H10504&lt;=$C$3),Colin!$I10504,)</f>
        <v>0</v>
      </c>
      <c r="N10504" s="38">
        <f>IF(AND(Colin!$G10504=$B$2,Colin!$H10504=$C$3),Colin!$I10504,)</f>
        <v>0</v>
      </c>
      <c r="O10504" s="38">
        <f>IF(AND(Colin!$G10504=$B$2,Colin!$H10504&lt;=$C$3),Colin!$I10504,)</f>
        <v>0</v>
      </c>
      <c r="P10504" s="38">
        <f>IF(Colin!$G10504&lt;$B$2,Colin!$I10504,0)</f>
        <v>0</v>
      </c>
      <c r="Q10504" s="38">
        <f>IF(Colin!$G10504&lt;$B$1,Colin!$I10504,0)</f>
        <v>0</v>
      </c>
    </row>
    <row r="10505" spans="12:17" x14ac:dyDescent="0.25">
      <c r="L10505" s="38">
        <f>IF(AND(Colin!$G10505=$B$1,Colin!$H10505=$C$3),Colin!$I10505,)</f>
        <v>0</v>
      </c>
      <c r="M10505" s="38">
        <f>IF(AND(Colin!$G10505=$B$1,Colin!$H10505&lt;=$C$3),Colin!$I10505,)</f>
        <v>0</v>
      </c>
      <c r="N10505" s="38">
        <f>IF(AND(Colin!$G10505=$B$2,Colin!$H10505=$C$3),Colin!$I10505,)</f>
        <v>0</v>
      </c>
      <c r="O10505" s="38">
        <f>IF(AND(Colin!$G10505=$B$2,Colin!$H10505&lt;=$C$3),Colin!$I10505,)</f>
        <v>0</v>
      </c>
      <c r="P10505" s="38">
        <f>IF(Colin!$G10505&lt;$B$2,Colin!$I10505,0)</f>
        <v>0</v>
      </c>
      <c r="Q10505" s="38">
        <f>IF(Colin!$G10505&lt;$B$1,Colin!$I10505,0)</f>
        <v>0</v>
      </c>
    </row>
    <row r="10506" spans="12:17" x14ac:dyDescent="0.25">
      <c r="L10506" s="38">
        <f>IF(AND(Colin!$G10506=$B$1,Colin!$H10506=$C$3),Colin!$I10506,)</f>
        <v>0</v>
      </c>
      <c r="M10506" s="38">
        <f>IF(AND(Colin!$G10506=$B$1,Colin!$H10506&lt;=$C$3),Colin!$I10506,)</f>
        <v>0</v>
      </c>
      <c r="N10506" s="38">
        <f>IF(AND(Colin!$G10506=$B$2,Colin!$H10506=$C$3),Colin!$I10506,)</f>
        <v>0</v>
      </c>
      <c r="O10506" s="38">
        <f>IF(AND(Colin!$G10506=$B$2,Colin!$H10506&lt;=$C$3),Colin!$I10506,)</f>
        <v>0</v>
      </c>
      <c r="P10506" s="38">
        <f>IF(Colin!$G10506&lt;$B$2,Colin!$I10506,0)</f>
        <v>0</v>
      </c>
      <c r="Q10506" s="38">
        <f>IF(Colin!$G10506&lt;$B$1,Colin!$I10506,0)</f>
        <v>0</v>
      </c>
    </row>
    <row r="10507" spans="12:17" x14ac:dyDescent="0.25">
      <c r="L10507" s="38">
        <f>IF(AND(Colin!$G10507=$B$1,Colin!$H10507=$C$3),Colin!$I10507,)</f>
        <v>0</v>
      </c>
      <c r="M10507" s="38">
        <f>IF(AND(Colin!$G10507=$B$1,Colin!$H10507&lt;=$C$3),Colin!$I10507,)</f>
        <v>0</v>
      </c>
      <c r="N10507" s="38">
        <f>IF(AND(Colin!$G10507=$B$2,Colin!$H10507=$C$3),Colin!$I10507,)</f>
        <v>0</v>
      </c>
      <c r="O10507" s="38">
        <f>IF(AND(Colin!$G10507=$B$2,Colin!$H10507&lt;=$C$3),Colin!$I10507,)</f>
        <v>0</v>
      </c>
      <c r="P10507" s="38">
        <f>IF(Colin!$G10507&lt;$B$2,Colin!$I10507,0)</f>
        <v>0</v>
      </c>
      <c r="Q10507" s="38">
        <f>IF(Colin!$G10507&lt;$B$1,Colin!$I10507,0)</f>
        <v>0</v>
      </c>
    </row>
    <row r="10508" spans="12:17" x14ac:dyDescent="0.25">
      <c r="L10508" s="38">
        <f>IF(AND(Colin!$G10508=$B$1,Colin!$H10508=$C$3),Colin!$I10508,)</f>
        <v>0</v>
      </c>
      <c r="M10508" s="38">
        <f>IF(AND(Colin!$G10508=$B$1,Colin!$H10508&lt;=$C$3),Colin!$I10508,)</f>
        <v>0</v>
      </c>
      <c r="N10508" s="38">
        <f>IF(AND(Colin!$G10508=$B$2,Colin!$H10508=$C$3),Colin!$I10508,)</f>
        <v>0</v>
      </c>
      <c r="O10508" s="38">
        <f>IF(AND(Colin!$G10508=$B$2,Colin!$H10508&lt;=$C$3),Colin!$I10508,)</f>
        <v>0</v>
      </c>
      <c r="P10508" s="38">
        <f>IF(Colin!$G10508&lt;$B$2,Colin!$I10508,0)</f>
        <v>0</v>
      </c>
      <c r="Q10508" s="38">
        <f>IF(Colin!$G10508&lt;$B$1,Colin!$I10508,0)</f>
        <v>0</v>
      </c>
    </row>
    <row r="10509" spans="12:17" x14ac:dyDescent="0.25">
      <c r="L10509" s="38">
        <f>IF(AND(Colin!$G10509=$B$1,Colin!$H10509=$C$3),Colin!$I10509,)</f>
        <v>0</v>
      </c>
      <c r="M10509" s="38">
        <f>IF(AND(Colin!$G10509=$B$1,Colin!$H10509&lt;=$C$3),Colin!$I10509,)</f>
        <v>0</v>
      </c>
      <c r="N10509" s="38">
        <f>IF(AND(Colin!$G10509=$B$2,Colin!$H10509=$C$3),Colin!$I10509,)</f>
        <v>0</v>
      </c>
      <c r="O10509" s="38">
        <f>IF(AND(Colin!$G10509=$B$2,Colin!$H10509&lt;=$C$3),Colin!$I10509,)</f>
        <v>0</v>
      </c>
      <c r="P10509" s="38">
        <f>IF(Colin!$G10509&lt;$B$2,Colin!$I10509,0)</f>
        <v>0</v>
      </c>
      <c r="Q10509" s="38">
        <f>IF(Colin!$G10509&lt;$B$1,Colin!$I10509,0)</f>
        <v>0</v>
      </c>
    </row>
    <row r="10510" spans="12:17" x14ac:dyDescent="0.25">
      <c r="L10510" s="38">
        <f>IF(AND(Colin!$G10510=$B$1,Colin!$H10510=$C$3),Colin!$I10510,)</f>
        <v>0</v>
      </c>
      <c r="M10510" s="38">
        <f>IF(AND(Colin!$G10510=$B$1,Colin!$H10510&lt;=$C$3),Colin!$I10510,)</f>
        <v>0</v>
      </c>
      <c r="N10510" s="38">
        <f>IF(AND(Colin!$G10510=$B$2,Colin!$H10510=$C$3),Colin!$I10510,)</f>
        <v>0</v>
      </c>
      <c r="O10510" s="38">
        <f>IF(AND(Colin!$G10510=$B$2,Colin!$H10510&lt;=$C$3),Colin!$I10510,)</f>
        <v>0</v>
      </c>
      <c r="P10510" s="38">
        <f>IF(Colin!$G10510&lt;$B$2,Colin!$I10510,0)</f>
        <v>0</v>
      </c>
      <c r="Q10510" s="38">
        <f>IF(Colin!$G10510&lt;$B$1,Colin!$I10510,0)</f>
        <v>0</v>
      </c>
    </row>
    <row r="10511" spans="12:17" x14ac:dyDescent="0.25">
      <c r="L10511" s="38">
        <f>IF(AND(Colin!$G10511=$B$1,Colin!$H10511=$C$3),Colin!$I10511,)</f>
        <v>0</v>
      </c>
      <c r="M10511" s="38">
        <f>IF(AND(Colin!$G10511=$B$1,Colin!$H10511&lt;=$C$3),Colin!$I10511,)</f>
        <v>0</v>
      </c>
      <c r="N10511" s="38">
        <f>IF(AND(Colin!$G10511=$B$2,Colin!$H10511=$C$3),Colin!$I10511,)</f>
        <v>0</v>
      </c>
      <c r="O10511" s="38">
        <f>IF(AND(Colin!$G10511=$B$2,Colin!$H10511&lt;=$C$3),Colin!$I10511,)</f>
        <v>0</v>
      </c>
      <c r="P10511" s="38">
        <f>IF(Colin!$G10511&lt;$B$2,Colin!$I10511,0)</f>
        <v>0</v>
      </c>
      <c r="Q10511" s="38">
        <f>IF(Colin!$G10511&lt;$B$1,Colin!$I10511,0)</f>
        <v>0</v>
      </c>
    </row>
    <row r="10512" spans="12:17" x14ac:dyDescent="0.25">
      <c r="L10512" s="38">
        <f>IF(AND(Colin!$G10512=$B$1,Colin!$H10512=$C$3),Colin!$I10512,)</f>
        <v>0</v>
      </c>
      <c r="M10512" s="38">
        <f>IF(AND(Colin!$G10512=$B$1,Colin!$H10512&lt;=$C$3),Colin!$I10512,)</f>
        <v>0</v>
      </c>
      <c r="N10512" s="38">
        <f>IF(AND(Colin!$G10512=$B$2,Colin!$H10512=$C$3),Colin!$I10512,)</f>
        <v>0</v>
      </c>
      <c r="O10512" s="38">
        <f>IF(AND(Colin!$G10512=$B$2,Colin!$H10512&lt;=$C$3),Colin!$I10512,)</f>
        <v>0</v>
      </c>
      <c r="P10512" s="38">
        <f>IF(Colin!$G10512&lt;$B$2,Colin!$I10512,0)</f>
        <v>0</v>
      </c>
      <c r="Q10512" s="38">
        <f>IF(Colin!$G10512&lt;$B$1,Colin!$I10512,0)</f>
        <v>0</v>
      </c>
    </row>
    <row r="10513" spans="12:17" x14ac:dyDescent="0.25">
      <c r="L10513" s="38">
        <f>IF(AND(Colin!$G10513=$B$1,Colin!$H10513=$C$3),Colin!$I10513,)</f>
        <v>0</v>
      </c>
      <c r="M10513" s="38">
        <f>IF(AND(Colin!$G10513=$B$1,Colin!$H10513&lt;=$C$3),Colin!$I10513,)</f>
        <v>0</v>
      </c>
      <c r="N10513" s="38">
        <f>IF(AND(Colin!$G10513=$B$2,Colin!$H10513=$C$3),Colin!$I10513,)</f>
        <v>0</v>
      </c>
      <c r="O10513" s="38">
        <f>IF(AND(Colin!$G10513=$B$2,Colin!$H10513&lt;=$C$3),Colin!$I10513,)</f>
        <v>0</v>
      </c>
      <c r="P10513" s="38">
        <f>IF(Colin!$G10513&lt;$B$2,Colin!$I10513,0)</f>
        <v>0</v>
      </c>
      <c r="Q10513" s="38">
        <f>IF(Colin!$G10513&lt;$B$1,Colin!$I10513,0)</f>
        <v>0</v>
      </c>
    </row>
    <row r="10514" spans="12:17" x14ac:dyDescent="0.25">
      <c r="L10514" s="38">
        <f>IF(AND(Colin!$G10514=$B$1,Colin!$H10514=$C$3),Colin!$I10514,)</f>
        <v>0</v>
      </c>
      <c r="M10514" s="38">
        <f>IF(AND(Colin!$G10514=$B$1,Colin!$H10514&lt;=$C$3),Colin!$I10514,)</f>
        <v>0</v>
      </c>
      <c r="N10514" s="38">
        <f>IF(AND(Colin!$G10514=$B$2,Colin!$H10514=$C$3),Colin!$I10514,)</f>
        <v>0</v>
      </c>
      <c r="O10514" s="38">
        <f>IF(AND(Colin!$G10514=$B$2,Colin!$H10514&lt;=$C$3),Colin!$I10514,)</f>
        <v>0</v>
      </c>
      <c r="P10514" s="38">
        <f>IF(Colin!$G10514&lt;$B$2,Colin!$I10514,0)</f>
        <v>0</v>
      </c>
      <c r="Q10514" s="38">
        <f>IF(Colin!$G10514&lt;$B$1,Colin!$I10514,0)</f>
        <v>0</v>
      </c>
    </row>
    <row r="10515" spans="12:17" x14ac:dyDescent="0.25">
      <c r="L10515" s="38">
        <f>IF(AND(Colin!$G10515=$B$1,Colin!$H10515=$C$3),Colin!$I10515,)</f>
        <v>0</v>
      </c>
      <c r="M10515" s="38">
        <f>IF(AND(Colin!$G10515=$B$1,Colin!$H10515&lt;=$C$3),Colin!$I10515,)</f>
        <v>0</v>
      </c>
      <c r="N10515" s="38">
        <f>IF(AND(Colin!$G10515=$B$2,Colin!$H10515=$C$3),Colin!$I10515,)</f>
        <v>0</v>
      </c>
      <c r="O10515" s="38">
        <f>IF(AND(Colin!$G10515=$B$2,Colin!$H10515&lt;=$C$3),Colin!$I10515,)</f>
        <v>0</v>
      </c>
      <c r="P10515" s="38">
        <f>IF(Colin!$G10515&lt;$B$2,Colin!$I10515,0)</f>
        <v>0</v>
      </c>
      <c r="Q10515" s="38">
        <f>IF(Colin!$G10515&lt;$B$1,Colin!$I10515,0)</f>
        <v>0</v>
      </c>
    </row>
    <row r="10516" spans="12:17" x14ac:dyDescent="0.25">
      <c r="L10516" s="38">
        <f>IF(AND(Colin!$G10516=$B$1,Colin!$H10516=$C$3),Colin!$I10516,)</f>
        <v>0</v>
      </c>
      <c r="M10516" s="38">
        <f>IF(AND(Colin!$G10516=$B$1,Colin!$H10516&lt;=$C$3),Colin!$I10516,)</f>
        <v>0</v>
      </c>
      <c r="N10516" s="38">
        <f>IF(AND(Colin!$G10516=$B$2,Colin!$H10516=$C$3),Colin!$I10516,)</f>
        <v>0</v>
      </c>
      <c r="O10516" s="38">
        <f>IF(AND(Colin!$G10516=$B$2,Colin!$H10516&lt;=$C$3),Colin!$I10516,)</f>
        <v>0</v>
      </c>
      <c r="P10516" s="38">
        <f>IF(Colin!$G10516&lt;$B$2,Colin!$I10516,0)</f>
        <v>0</v>
      </c>
      <c r="Q10516" s="38">
        <f>IF(Colin!$G10516&lt;$B$1,Colin!$I10516,0)</f>
        <v>0</v>
      </c>
    </row>
    <row r="10517" spans="12:17" x14ac:dyDescent="0.25">
      <c r="L10517" s="38">
        <f>IF(AND(Colin!$G10517=$B$1,Colin!$H10517=$C$3),Colin!$I10517,)</f>
        <v>0</v>
      </c>
      <c r="M10517" s="38">
        <f>IF(AND(Colin!$G10517=$B$1,Colin!$H10517&lt;=$C$3),Colin!$I10517,)</f>
        <v>0</v>
      </c>
      <c r="N10517" s="38">
        <f>IF(AND(Colin!$G10517=$B$2,Colin!$H10517=$C$3),Colin!$I10517,)</f>
        <v>0</v>
      </c>
      <c r="O10517" s="38">
        <f>IF(AND(Colin!$G10517=$B$2,Colin!$H10517&lt;=$C$3),Colin!$I10517,)</f>
        <v>0</v>
      </c>
      <c r="P10517" s="38">
        <f>IF(Colin!$G10517&lt;$B$2,Colin!$I10517,0)</f>
        <v>0</v>
      </c>
      <c r="Q10517" s="38">
        <f>IF(Colin!$G10517&lt;$B$1,Colin!$I10517,0)</f>
        <v>0</v>
      </c>
    </row>
    <row r="10518" spans="12:17" x14ac:dyDescent="0.25">
      <c r="L10518" s="38">
        <f>IF(AND(Colin!$G10518=$B$1,Colin!$H10518=$C$3),Colin!$I10518,)</f>
        <v>0</v>
      </c>
      <c r="M10518" s="38">
        <f>IF(AND(Colin!$G10518=$B$1,Colin!$H10518&lt;=$C$3),Colin!$I10518,)</f>
        <v>0</v>
      </c>
      <c r="N10518" s="38">
        <f>IF(AND(Colin!$G10518=$B$2,Colin!$H10518=$C$3),Colin!$I10518,)</f>
        <v>0</v>
      </c>
      <c r="O10518" s="38">
        <f>IF(AND(Colin!$G10518=$B$2,Colin!$H10518&lt;=$C$3),Colin!$I10518,)</f>
        <v>0</v>
      </c>
      <c r="P10518" s="38">
        <f>IF(Colin!$G10518&lt;$B$2,Colin!$I10518,0)</f>
        <v>0</v>
      </c>
      <c r="Q10518" s="38">
        <f>IF(Colin!$G10518&lt;$B$1,Colin!$I10518,0)</f>
        <v>0</v>
      </c>
    </row>
    <row r="10519" spans="12:17" x14ac:dyDescent="0.25">
      <c r="L10519" s="38">
        <f>IF(AND(Colin!$G10519=$B$1,Colin!$H10519=$C$3),Colin!$I10519,)</f>
        <v>0</v>
      </c>
      <c r="M10519" s="38">
        <f>IF(AND(Colin!$G10519=$B$1,Colin!$H10519&lt;=$C$3),Colin!$I10519,)</f>
        <v>0</v>
      </c>
      <c r="N10519" s="38">
        <f>IF(AND(Colin!$G10519=$B$2,Colin!$H10519=$C$3),Colin!$I10519,)</f>
        <v>0</v>
      </c>
      <c r="O10519" s="38">
        <f>IF(AND(Colin!$G10519=$B$2,Colin!$H10519&lt;=$C$3),Colin!$I10519,)</f>
        <v>0</v>
      </c>
      <c r="P10519" s="38">
        <f>IF(Colin!$G10519&lt;$B$2,Colin!$I10519,0)</f>
        <v>0</v>
      </c>
      <c r="Q10519" s="38">
        <f>IF(Colin!$G10519&lt;$B$1,Colin!$I10519,0)</f>
        <v>0</v>
      </c>
    </row>
    <row r="10520" spans="12:17" x14ac:dyDescent="0.25">
      <c r="L10520" s="38">
        <f>IF(AND(Colin!$G10520=$B$1,Colin!$H10520=$C$3),Colin!$I10520,)</f>
        <v>0</v>
      </c>
      <c r="M10520" s="38">
        <f>IF(AND(Colin!$G10520=$B$1,Colin!$H10520&lt;=$C$3),Colin!$I10520,)</f>
        <v>0</v>
      </c>
      <c r="N10520" s="38">
        <f>IF(AND(Colin!$G10520=$B$2,Colin!$H10520=$C$3),Colin!$I10520,)</f>
        <v>0</v>
      </c>
      <c r="O10520" s="38">
        <f>IF(AND(Colin!$G10520=$B$2,Colin!$H10520&lt;=$C$3),Colin!$I10520,)</f>
        <v>0</v>
      </c>
      <c r="P10520" s="38">
        <f>IF(Colin!$G10520&lt;$B$2,Colin!$I10520,0)</f>
        <v>0</v>
      </c>
      <c r="Q10520" s="38">
        <f>IF(Colin!$G10520&lt;$B$1,Colin!$I10520,0)</f>
        <v>0</v>
      </c>
    </row>
    <row r="10521" spans="12:17" x14ac:dyDescent="0.25">
      <c r="L10521" s="38">
        <f>IF(AND(Colin!$G10521=$B$1,Colin!$H10521=$C$3),Colin!$I10521,)</f>
        <v>0</v>
      </c>
      <c r="M10521" s="38">
        <f>IF(AND(Colin!$G10521=$B$1,Colin!$H10521&lt;=$C$3),Colin!$I10521,)</f>
        <v>0</v>
      </c>
      <c r="N10521" s="38">
        <f>IF(AND(Colin!$G10521=$B$2,Colin!$H10521=$C$3),Colin!$I10521,)</f>
        <v>0</v>
      </c>
      <c r="O10521" s="38">
        <f>IF(AND(Colin!$G10521=$B$2,Colin!$H10521&lt;=$C$3),Colin!$I10521,)</f>
        <v>0</v>
      </c>
      <c r="P10521" s="38">
        <f>IF(Colin!$G10521&lt;$B$2,Colin!$I10521,0)</f>
        <v>0</v>
      </c>
      <c r="Q10521" s="38">
        <f>IF(Colin!$G10521&lt;$B$1,Colin!$I10521,0)</f>
        <v>0</v>
      </c>
    </row>
    <row r="10522" spans="12:17" x14ac:dyDescent="0.25">
      <c r="L10522" s="38">
        <f>IF(AND(Colin!$G10522=$B$1,Colin!$H10522=$C$3),Colin!$I10522,)</f>
        <v>0</v>
      </c>
      <c r="M10522" s="38">
        <f>IF(AND(Colin!$G10522=$B$1,Colin!$H10522&lt;=$C$3),Colin!$I10522,)</f>
        <v>0</v>
      </c>
      <c r="N10522" s="38">
        <f>IF(AND(Colin!$G10522=$B$2,Colin!$H10522=$C$3),Colin!$I10522,)</f>
        <v>0</v>
      </c>
      <c r="O10522" s="38">
        <f>IF(AND(Colin!$G10522=$B$2,Colin!$H10522&lt;=$C$3),Colin!$I10522,)</f>
        <v>0</v>
      </c>
      <c r="P10522" s="38">
        <f>IF(Colin!$G10522&lt;$B$2,Colin!$I10522,0)</f>
        <v>0</v>
      </c>
      <c r="Q10522" s="38">
        <f>IF(Colin!$G10522&lt;$B$1,Colin!$I10522,0)</f>
        <v>0</v>
      </c>
    </row>
    <row r="10523" spans="12:17" x14ac:dyDescent="0.25">
      <c r="L10523" s="38">
        <f>IF(AND(Colin!$G10523=$B$1,Colin!$H10523=$C$3),Colin!$I10523,)</f>
        <v>0</v>
      </c>
      <c r="M10523" s="38">
        <f>IF(AND(Colin!$G10523=$B$1,Colin!$H10523&lt;=$C$3),Colin!$I10523,)</f>
        <v>0</v>
      </c>
      <c r="N10523" s="38">
        <f>IF(AND(Colin!$G10523=$B$2,Colin!$H10523=$C$3),Colin!$I10523,)</f>
        <v>0</v>
      </c>
      <c r="O10523" s="38">
        <f>IF(AND(Colin!$G10523=$B$2,Colin!$H10523&lt;=$C$3),Colin!$I10523,)</f>
        <v>0</v>
      </c>
      <c r="P10523" s="38">
        <f>IF(Colin!$G10523&lt;$B$2,Colin!$I10523,0)</f>
        <v>0</v>
      </c>
      <c r="Q10523" s="38">
        <f>IF(Colin!$G10523&lt;$B$1,Colin!$I10523,0)</f>
        <v>0</v>
      </c>
    </row>
    <row r="10524" spans="12:17" x14ac:dyDescent="0.25">
      <c r="L10524" s="38">
        <f>IF(AND(Colin!$G10524=$B$1,Colin!$H10524=$C$3),Colin!$I10524,)</f>
        <v>0</v>
      </c>
      <c r="M10524" s="38">
        <f>IF(AND(Colin!$G10524=$B$1,Colin!$H10524&lt;=$C$3),Colin!$I10524,)</f>
        <v>0</v>
      </c>
      <c r="N10524" s="38">
        <f>IF(AND(Colin!$G10524=$B$2,Colin!$H10524=$C$3),Colin!$I10524,)</f>
        <v>0</v>
      </c>
      <c r="O10524" s="38">
        <f>IF(AND(Colin!$G10524=$B$2,Colin!$H10524&lt;=$C$3),Colin!$I10524,)</f>
        <v>0</v>
      </c>
      <c r="P10524" s="38">
        <f>IF(Colin!$G10524&lt;$B$2,Colin!$I10524,0)</f>
        <v>0</v>
      </c>
      <c r="Q10524" s="38">
        <f>IF(Colin!$G10524&lt;$B$1,Colin!$I10524,0)</f>
        <v>0</v>
      </c>
    </row>
    <row r="10525" spans="12:17" x14ac:dyDescent="0.25">
      <c r="L10525" s="38">
        <f>IF(AND(Colin!$G10525=$B$1,Colin!$H10525=$C$3),Colin!$I10525,)</f>
        <v>0</v>
      </c>
      <c r="M10525" s="38">
        <f>IF(AND(Colin!$G10525=$B$1,Colin!$H10525&lt;=$C$3),Colin!$I10525,)</f>
        <v>0</v>
      </c>
      <c r="N10525" s="38">
        <f>IF(AND(Colin!$G10525=$B$2,Colin!$H10525=$C$3),Colin!$I10525,)</f>
        <v>0</v>
      </c>
      <c r="O10525" s="38">
        <f>IF(AND(Colin!$G10525=$B$2,Colin!$H10525&lt;=$C$3),Colin!$I10525,)</f>
        <v>0</v>
      </c>
      <c r="P10525" s="38">
        <f>IF(Colin!$G10525&lt;$B$2,Colin!$I10525,0)</f>
        <v>0</v>
      </c>
      <c r="Q10525" s="38">
        <f>IF(Colin!$G10525&lt;$B$1,Colin!$I10525,0)</f>
        <v>0</v>
      </c>
    </row>
    <row r="10526" spans="12:17" x14ac:dyDescent="0.25">
      <c r="L10526" s="38">
        <f>IF(AND(Colin!$G10526=$B$1,Colin!$H10526=$C$3),Colin!$I10526,)</f>
        <v>0</v>
      </c>
      <c r="M10526" s="38">
        <f>IF(AND(Colin!$G10526=$B$1,Colin!$H10526&lt;=$C$3),Colin!$I10526,)</f>
        <v>0</v>
      </c>
      <c r="N10526" s="38">
        <f>IF(AND(Colin!$G10526=$B$2,Colin!$H10526=$C$3),Colin!$I10526,)</f>
        <v>0</v>
      </c>
      <c r="O10526" s="38">
        <f>IF(AND(Colin!$G10526=$B$2,Colin!$H10526&lt;=$C$3),Colin!$I10526,)</f>
        <v>0</v>
      </c>
      <c r="P10526" s="38">
        <f>IF(Colin!$G10526&lt;$B$2,Colin!$I10526,0)</f>
        <v>0</v>
      </c>
      <c r="Q10526" s="38">
        <f>IF(Colin!$G10526&lt;$B$1,Colin!$I10526,0)</f>
        <v>0</v>
      </c>
    </row>
    <row r="10527" spans="12:17" x14ac:dyDescent="0.25">
      <c r="L10527" s="38">
        <f>IF(AND(Colin!$G10527=$B$1,Colin!$H10527=$C$3),Colin!$I10527,)</f>
        <v>0</v>
      </c>
      <c r="M10527" s="38">
        <f>IF(AND(Colin!$G10527=$B$1,Colin!$H10527&lt;=$C$3),Colin!$I10527,)</f>
        <v>0</v>
      </c>
      <c r="N10527" s="38">
        <f>IF(AND(Colin!$G10527=$B$2,Colin!$H10527=$C$3),Colin!$I10527,)</f>
        <v>0</v>
      </c>
      <c r="O10527" s="38">
        <f>IF(AND(Colin!$G10527=$B$2,Colin!$H10527&lt;=$C$3),Colin!$I10527,)</f>
        <v>0</v>
      </c>
      <c r="P10527" s="38">
        <f>IF(Colin!$G10527&lt;$B$2,Colin!$I10527,0)</f>
        <v>0</v>
      </c>
      <c r="Q10527" s="38">
        <f>IF(Colin!$G10527&lt;$B$1,Colin!$I10527,0)</f>
        <v>0</v>
      </c>
    </row>
    <row r="10528" spans="12:17" x14ac:dyDescent="0.25">
      <c r="L10528" s="38">
        <f>IF(AND(Colin!$G10528=$B$1,Colin!$H10528=$C$3),Colin!$I10528,)</f>
        <v>0</v>
      </c>
      <c r="M10528" s="38">
        <f>IF(AND(Colin!$G10528=$B$1,Colin!$H10528&lt;=$C$3),Colin!$I10528,)</f>
        <v>0</v>
      </c>
      <c r="N10528" s="38">
        <f>IF(AND(Colin!$G10528=$B$2,Colin!$H10528=$C$3),Colin!$I10528,)</f>
        <v>0</v>
      </c>
      <c r="O10528" s="38">
        <f>IF(AND(Colin!$G10528=$B$2,Colin!$H10528&lt;=$C$3),Colin!$I10528,)</f>
        <v>0</v>
      </c>
      <c r="P10528" s="38">
        <f>IF(Colin!$G10528&lt;$B$2,Colin!$I10528,0)</f>
        <v>0</v>
      </c>
      <c r="Q10528" s="38">
        <f>IF(Colin!$G10528&lt;$B$1,Colin!$I10528,0)</f>
        <v>0</v>
      </c>
    </row>
    <row r="10529" spans="12:17" x14ac:dyDescent="0.25">
      <c r="L10529" s="38">
        <f>IF(AND(Colin!$G10529=$B$1,Colin!$H10529=$C$3),Colin!$I10529,)</f>
        <v>0</v>
      </c>
      <c r="M10529" s="38">
        <f>IF(AND(Colin!$G10529=$B$1,Colin!$H10529&lt;=$C$3),Colin!$I10529,)</f>
        <v>0</v>
      </c>
      <c r="N10529" s="38">
        <f>IF(AND(Colin!$G10529=$B$2,Colin!$H10529=$C$3),Colin!$I10529,)</f>
        <v>0</v>
      </c>
      <c r="O10529" s="38">
        <f>IF(AND(Colin!$G10529=$B$2,Colin!$H10529&lt;=$C$3),Colin!$I10529,)</f>
        <v>0</v>
      </c>
      <c r="P10529" s="38">
        <f>IF(Colin!$G10529&lt;$B$2,Colin!$I10529,0)</f>
        <v>0</v>
      </c>
      <c r="Q10529" s="38">
        <f>IF(Colin!$G10529&lt;$B$1,Colin!$I10529,0)</f>
        <v>0</v>
      </c>
    </row>
    <row r="10530" spans="12:17" x14ac:dyDescent="0.25">
      <c r="L10530" s="38">
        <f>IF(AND(Colin!$G10530=$B$1,Colin!$H10530=$C$3),Colin!$I10530,)</f>
        <v>0</v>
      </c>
      <c r="M10530" s="38">
        <f>IF(AND(Colin!$G10530=$B$1,Colin!$H10530&lt;=$C$3),Colin!$I10530,)</f>
        <v>0</v>
      </c>
      <c r="N10530" s="38">
        <f>IF(AND(Colin!$G10530=$B$2,Colin!$H10530=$C$3),Colin!$I10530,)</f>
        <v>0</v>
      </c>
      <c r="O10530" s="38">
        <f>IF(AND(Colin!$G10530=$B$2,Colin!$H10530&lt;=$C$3),Colin!$I10530,)</f>
        <v>0</v>
      </c>
      <c r="P10530" s="38">
        <f>IF(Colin!$G10530&lt;$B$2,Colin!$I10530,0)</f>
        <v>0</v>
      </c>
      <c r="Q10530" s="38">
        <f>IF(Colin!$G10530&lt;$B$1,Colin!$I10530,0)</f>
        <v>0</v>
      </c>
    </row>
    <row r="10531" spans="12:17" x14ac:dyDescent="0.25">
      <c r="L10531" s="38">
        <f>IF(AND(Colin!$G10531=$B$1,Colin!$H10531=$C$3),Colin!$I10531,)</f>
        <v>0</v>
      </c>
      <c r="M10531" s="38">
        <f>IF(AND(Colin!$G10531=$B$1,Colin!$H10531&lt;=$C$3),Colin!$I10531,)</f>
        <v>0</v>
      </c>
      <c r="N10531" s="38">
        <f>IF(AND(Colin!$G10531=$B$2,Colin!$H10531=$C$3),Colin!$I10531,)</f>
        <v>0</v>
      </c>
      <c r="O10531" s="38">
        <f>IF(AND(Colin!$G10531=$B$2,Colin!$H10531&lt;=$C$3),Colin!$I10531,)</f>
        <v>0</v>
      </c>
      <c r="P10531" s="38">
        <f>IF(Colin!$G10531&lt;$B$2,Colin!$I10531,0)</f>
        <v>0</v>
      </c>
      <c r="Q10531" s="38">
        <f>IF(Colin!$G10531&lt;$B$1,Colin!$I10531,0)</f>
        <v>0</v>
      </c>
    </row>
    <row r="10532" spans="12:17" x14ac:dyDescent="0.25">
      <c r="L10532" s="38">
        <f>IF(AND(Colin!$G10532=$B$1,Colin!$H10532=$C$3),Colin!$I10532,)</f>
        <v>0</v>
      </c>
      <c r="M10532" s="38">
        <f>IF(AND(Colin!$G10532=$B$1,Colin!$H10532&lt;=$C$3),Colin!$I10532,)</f>
        <v>0</v>
      </c>
      <c r="N10532" s="38">
        <f>IF(AND(Colin!$G10532=$B$2,Colin!$H10532=$C$3),Colin!$I10532,)</f>
        <v>0</v>
      </c>
      <c r="O10532" s="38">
        <f>IF(AND(Colin!$G10532=$B$2,Colin!$H10532&lt;=$C$3),Colin!$I10532,)</f>
        <v>0</v>
      </c>
      <c r="P10532" s="38">
        <f>IF(Colin!$G10532&lt;$B$2,Colin!$I10532,0)</f>
        <v>0</v>
      </c>
      <c r="Q10532" s="38">
        <f>IF(Colin!$G10532&lt;$B$1,Colin!$I10532,0)</f>
        <v>0</v>
      </c>
    </row>
    <row r="10533" spans="12:17" x14ac:dyDescent="0.25">
      <c r="L10533" s="38">
        <f>IF(AND(Colin!$G10533=$B$1,Colin!$H10533=$C$3),Colin!$I10533,)</f>
        <v>0</v>
      </c>
      <c r="M10533" s="38">
        <f>IF(AND(Colin!$G10533=$B$1,Colin!$H10533&lt;=$C$3),Colin!$I10533,)</f>
        <v>0</v>
      </c>
      <c r="N10533" s="38">
        <f>IF(AND(Colin!$G10533=$B$2,Colin!$H10533=$C$3),Colin!$I10533,)</f>
        <v>0</v>
      </c>
      <c r="O10533" s="38">
        <f>IF(AND(Colin!$G10533=$B$2,Colin!$H10533&lt;=$C$3),Colin!$I10533,)</f>
        <v>0</v>
      </c>
      <c r="P10533" s="38">
        <f>IF(Colin!$G10533&lt;$B$2,Colin!$I10533,0)</f>
        <v>0</v>
      </c>
      <c r="Q10533" s="38">
        <f>IF(Colin!$G10533&lt;$B$1,Colin!$I10533,0)</f>
        <v>0</v>
      </c>
    </row>
    <row r="10534" spans="12:17" x14ac:dyDescent="0.25">
      <c r="L10534" s="38">
        <f>IF(AND(Colin!$G10534=$B$1,Colin!$H10534=$C$3),Colin!$I10534,)</f>
        <v>0</v>
      </c>
      <c r="M10534" s="38">
        <f>IF(AND(Colin!$G10534=$B$1,Colin!$H10534&lt;=$C$3),Colin!$I10534,)</f>
        <v>0</v>
      </c>
      <c r="N10534" s="38">
        <f>IF(AND(Colin!$G10534=$B$2,Colin!$H10534=$C$3),Colin!$I10534,)</f>
        <v>0</v>
      </c>
      <c r="O10534" s="38">
        <f>IF(AND(Colin!$G10534=$B$2,Colin!$H10534&lt;=$C$3),Colin!$I10534,)</f>
        <v>0</v>
      </c>
      <c r="P10534" s="38">
        <f>IF(Colin!$G10534&lt;$B$2,Colin!$I10534,0)</f>
        <v>0</v>
      </c>
      <c r="Q10534" s="38">
        <f>IF(Colin!$G10534&lt;$B$1,Colin!$I10534,0)</f>
        <v>0</v>
      </c>
    </row>
    <row r="10535" spans="12:17" x14ac:dyDescent="0.25">
      <c r="L10535" s="38">
        <f>IF(AND(Colin!$G10535=$B$1,Colin!$H10535=$C$3),Colin!$I10535,)</f>
        <v>0</v>
      </c>
      <c r="M10535" s="38">
        <f>IF(AND(Colin!$G10535=$B$1,Colin!$H10535&lt;=$C$3),Colin!$I10535,)</f>
        <v>0</v>
      </c>
      <c r="N10535" s="38">
        <f>IF(AND(Colin!$G10535=$B$2,Colin!$H10535=$C$3),Colin!$I10535,)</f>
        <v>0</v>
      </c>
      <c r="O10535" s="38">
        <f>IF(AND(Colin!$G10535=$B$2,Colin!$H10535&lt;=$C$3),Colin!$I10535,)</f>
        <v>0</v>
      </c>
      <c r="P10535" s="38">
        <f>IF(Colin!$G10535&lt;$B$2,Colin!$I10535,0)</f>
        <v>0</v>
      </c>
      <c r="Q10535" s="38">
        <f>IF(Colin!$G10535&lt;$B$1,Colin!$I10535,0)</f>
        <v>0</v>
      </c>
    </row>
    <row r="10536" spans="12:17" x14ac:dyDescent="0.25">
      <c r="L10536" s="38">
        <f>IF(AND(Colin!$G10536=$B$1,Colin!$H10536=$C$3),Colin!$I10536,)</f>
        <v>0</v>
      </c>
      <c r="M10536" s="38">
        <f>IF(AND(Colin!$G10536=$B$1,Colin!$H10536&lt;=$C$3),Colin!$I10536,)</f>
        <v>0</v>
      </c>
      <c r="N10536" s="38">
        <f>IF(AND(Colin!$G10536=$B$2,Colin!$H10536=$C$3),Colin!$I10536,)</f>
        <v>0</v>
      </c>
      <c r="O10536" s="38">
        <f>IF(AND(Colin!$G10536=$B$2,Colin!$H10536&lt;=$C$3),Colin!$I10536,)</f>
        <v>0</v>
      </c>
      <c r="P10536" s="38">
        <f>IF(Colin!$G10536&lt;$B$2,Colin!$I10536,0)</f>
        <v>0</v>
      </c>
      <c r="Q10536" s="38">
        <f>IF(Colin!$G10536&lt;$B$1,Colin!$I10536,0)</f>
        <v>0</v>
      </c>
    </row>
    <row r="10537" spans="12:17" x14ac:dyDescent="0.25">
      <c r="L10537" s="38">
        <f>IF(AND(Colin!$G10537=$B$1,Colin!$H10537=$C$3),Colin!$I10537,)</f>
        <v>0</v>
      </c>
      <c r="M10537" s="38">
        <f>IF(AND(Colin!$G10537=$B$1,Colin!$H10537&lt;=$C$3),Colin!$I10537,)</f>
        <v>0</v>
      </c>
      <c r="N10537" s="38">
        <f>IF(AND(Colin!$G10537=$B$2,Colin!$H10537=$C$3),Colin!$I10537,)</f>
        <v>0</v>
      </c>
      <c r="O10537" s="38">
        <f>IF(AND(Colin!$G10537=$B$2,Colin!$H10537&lt;=$C$3),Colin!$I10537,)</f>
        <v>0</v>
      </c>
      <c r="P10537" s="38">
        <f>IF(Colin!$G10537&lt;$B$2,Colin!$I10537,0)</f>
        <v>0</v>
      </c>
      <c r="Q10537" s="38">
        <f>IF(Colin!$G10537&lt;$B$1,Colin!$I10537,0)</f>
        <v>0</v>
      </c>
    </row>
    <row r="10538" spans="12:17" x14ac:dyDescent="0.25">
      <c r="L10538" s="38">
        <f>IF(AND(Colin!$G10538=$B$1,Colin!$H10538=$C$3),Colin!$I10538,)</f>
        <v>0</v>
      </c>
      <c r="M10538" s="38">
        <f>IF(AND(Colin!$G10538=$B$1,Colin!$H10538&lt;=$C$3),Colin!$I10538,)</f>
        <v>0</v>
      </c>
      <c r="N10538" s="38">
        <f>IF(AND(Colin!$G10538=$B$2,Colin!$H10538=$C$3),Colin!$I10538,)</f>
        <v>0</v>
      </c>
      <c r="O10538" s="38">
        <f>IF(AND(Colin!$G10538=$B$2,Colin!$H10538&lt;=$C$3),Colin!$I10538,)</f>
        <v>0</v>
      </c>
      <c r="P10538" s="38">
        <f>IF(Colin!$G10538&lt;$B$2,Colin!$I10538,0)</f>
        <v>0</v>
      </c>
      <c r="Q10538" s="38">
        <f>IF(Colin!$G10538&lt;$B$1,Colin!$I10538,0)</f>
        <v>0</v>
      </c>
    </row>
    <row r="10539" spans="12:17" x14ac:dyDescent="0.25">
      <c r="L10539" s="38">
        <f>IF(AND(Colin!$G10539=$B$1,Colin!$H10539=$C$3),Colin!$I10539,)</f>
        <v>0</v>
      </c>
      <c r="M10539" s="38">
        <f>IF(AND(Colin!$G10539=$B$1,Colin!$H10539&lt;=$C$3),Colin!$I10539,)</f>
        <v>0</v>
      </c>
      <c r="N10539" s="38">
        <f>IF(AND(Colin!$G10539=$B$2,Colin!$H10539=$C$3),Colin!$I10539,)</f>
        <v>0</v>
      </c>
      <c r="O10539" s="38">
        <f>IF(AND(Colin!$G10539=$B$2,Colin!$H10539&lt;=$C$3),Colin!$I10539,)</f>
        <v>0</v>
      </c>
      <c r="P10539" s="38">
        <f>IF(Colin!$G10539&lt;$B$2,Colin!$I10539,0)</f>
        <v>0</v>
      </c>
      <c r="Q10539" s="38">
        <f>IF(Colin!$G10539&lt;$B$1,Colin!$I10539,0)</f>
        <v>0</v>
      </c>
    </row>
    <row r="10540" spans="12:17" x14ac:dyDescent="0.25">
      <c r="L10540" s="38">
        <f>IF(AND(Colin!$G10540=$B$1,Colin!$H10540=$C$3),Colin!$I10540,)</f>
        <v>0</v>
      </c>
      <c r="M10540" s="38">
        <f>IF(AND(Colin!$G10540=$B$1,Colin!$H10540&lt;=$C$3),Colin!$I10540,)</f>
        <v>0</v>
      </c>
      <c r="N10540" s="38">
        <f>IF(AND(Colin!$G10540=$B$2,Colin!$H10540=$C$3),Colin!$I10540,)</f>
        <v>0</v>
      </c>
      <c r="O10540" s="38">
        <f>IF(AND(Colin!$G10540=$B$2,Colin!$H10540&lt;=$C$3),Colin!$I10540,)</f>
        <v>0</v>
      </c>
      <c r="P10540" s="38">
        <f>IF(Colin!$G10540&lt;$B$2,Colin!$I10540,0)</f>
        <v>0</v>
      </c>
      <c r="Q10540" s="38">
        <f>IF(Colin!$G10540&lt;$B$1,Colin!$I10540,0)</f>
        <v>0</v>
      </c>
    </row>
    <row r="10541" spans="12:17" x14ac:dyDescent="0.25">
      <c r="L10541" s="38">
        <f>IF(AND(Colin!$G10541=$B$1,Colin!$H10541=$C$3),Colin!$I10541,)</f>
        <v>0</v>
      </c>
      <c r="M10541" s="38">
        <f>IF(AND(Colin!$G10541=$B$1,Colin!$H10541&lt;=$C$3),Colin!$I10541,)</f>
        <v>0</v>
      </c>
      <c r="N10541" s="38">
        <f>IF(AND(Colin!$G10541=$B$2,Colin!$H10541=$C$3),Colin!$I10541,)</f>
        <v>0</v>
      </c>
      <c r="O10541" s="38">
        <f>IF(AND(Colin!$G10541=$B$2,Colin!$H10541&lt;=$C$3),Colin!$I10541,)</f>
        <v>0</v>
      </c>
      <c r="P10541" s="38">
        <f>IF(Colin!$G10541&lt;$B$2,Colin!$I10541,0)</f>
        <v>0</v>
      </c>
      <c r="Q10541" s="38">
        <f>IF(Colin!$G10541&lt;$B$1,Colin!$I10541,0)</f>
        <v>0</v>
      </c>
    </row>
    <row r="10542" spans="12:17" x14ac:dyDescent="0.25">
      <c r="L10542" s="38">
        <f>IF(AND(Colin!$G10542=$B$1,Colin!$H10542=$C$3),Colin!$I10542,)</f>
        <v>0</v>
      </c>
      <c r="M10542" s="38">
        <f>IF(AND(Colin!$G10542=$B$1,Colin!$H10542&lt;=$C$3),Colin!$I10542,)</f>
        <v>0</v>
      </c>
      <c r="N10542" s="38">
        <f>IF(AND(Colin!$G10542=$B$2,Colin!$H10542=$C$3),Colin!$I10542,)</f>
        <v>0</v>
      </c>
      <c r="O10542" s="38">
        <f>IF(AND(Colin!$G10542=$B$2,Colin!$H10542&lt;=$C$3),Colin!$I10542,)</f>
        <v>0</v>
      </c>
      <c r="P10542" s="38">
        <f>IF(Colin!$G10542&lt;$B$2,Colin!$I10542,0)</f>
        <v>0</v>
      </c>
      <c r="Q10542" s="38">
        <f>IF(Colin!$G10542&lt;$B$1,Colin!$I10542,0)</f>
        <v>0</v>
      </c>
    </row>
    <row r="10543" spans="12:17" x14ac:dyDescent="0.25">
      <c r="L10543" s="38">
        <f>IF(AND(Colin!$G10543=$B$1,Colin!$H10543=$C$3),Colin!$I10543,)</f>
        <v>0</v>
      </c>
      <c r="M10543" s="38">
        <f>IF(AND(Colin!$G10543=$B$1,Colin!$H10543&lt;=$C$3),Colin!$I10543,)</f>
        <v>0</v>
      </c>
      <c r="N10543" s="38">
        <f>IF(AND(Colin!$G10543=$B$2,Colin!$H10543=$C$3),Colin!$I10543,)</f>
        <v>0</v>
      </c>
      <c r="O10543" s="38">
        <f>IF(AND(Colin!$G10543=$B$2,Colin!$H10543&lt;=$C$3),Colin!$I10543,)</f>
        <v>0</v>
      </c>
      <c r="P10543" s="38">
        <f>IF(Colin!$G10543&lt;$B$2,Colin!$I10543,0)</f>
        <v>0</v>
      </c>
      <c r="Q10543" s="38">
        <f>IF(Colin!$G10543&lt;$B$1,Colin!$I10543,0)</f>
        <v>0</v>
      </c>
    </row>
    <row r="10544" spans="12:17" x14ac:dyDescent="0.25">
      <c r="L10544" s="38">
        <f>IF(AND(Colin!$G10544=$B$1,Colin!$H10544=$C$3),Colin!$I10544,)</f>
        <v>0</v>
      </c>
      <c r="M10544" s="38">
        <f>IF(AND(Colin!$G10544=$B$1,Colin!$H10544&lt;=$C$3),Colin!$I10544,)</f>
        <v>0</v>
      </c>
      <c r="N10544" s="38">
        <f>IF(AND(Colin!$G10544=$B$2,Colin!$H10544=$C$3),Colin!$I10544,)</f>
        <v>0</v>
      </c>
      <c r="O10544" s="38">
        <f>IF(AND(Colin!$G10544=$B$2,Colin!$H10544&lt;=$C$3),Colin!$I10544,)</f>
        <v>0</v>
      </c>
      <c r="P10544" s="38">
        <f>IF(Colin!$G10544&lt;$B$2,Colin!$I10544,0)</f>
        <v>0</v>
      </c>
      <c r="Q10544" s="38">
        <f>IF(Colin!$G10544&lt;$B$1,Colin!$I10544,0)</f>
        <v>0</v>
      </c>
    </row>
    <row r="10545" spans="12:17" x14ac:dyDescent="0.25">
      <c r="L10545" s="38">
        <f>IF(AND(Colin!$G10545=$B$1,Colin!$H10545=$C$3),Colin!$I10545,)</f>
        <v>0</v>
      </c>
      <c r="M10545" s="38">
        <f>IF(AND(Colin!$G10545=$B$1,Colin!$H10545&lt;=$C$3),Colin!$I10545,)</f>
        <v>0</v>
      </c>
      <c r="N10545" s="38">
        <f>IF(AND(Colin!$G10545=$B$2,Colin!$H10545=$C$3),Colin!$I10545,)</f>
        <v>0</v>
      </c>
      <c r="O10545" s="38">
        <f>IF(AND(Colin!$G10545=$B$2,Colin!$H10545&lt;=$C$3),Colin!$I10545,)</f>
        <v>0</v>
      </c>
      <c r="P10545" s="38">
        <f>IF(Colin!$G10545&lt;$B$2,Colin!$I10545,0)</f>
        <v>0</v>
      </c>
      <c r="Q10545" s="38">
        <f>IF(Colin!$G10545&lt;$B$1,Colin!$I10545,0)</f>
        <v>0</v>
      </c>
    </row>
    <row r="10546" spans="12:17" x14ac:dyDescent="0.25">
      <c r="L10546" s="38">
        <f>IF(AND(Colin!$G10546=$B$1,Colin!$H10546=$C$3),Colin!$I10546,)</f>
        <v>0</v>
      </c>
      <c r="M10546" s="38">
        <f>IF(AND(Colin!$G10546=$B$1,Colin!$H10546&lt;=$C$3),Colin!$I10546,)</f>
        <v>0</v>
      </c>
      <c r="N10546" s="38">
        <f>IF(AND(Colin!$G10546=$B$2,Colin!$H10546=$C$3),Colin!$I10546,)</f>
        <v>0</v>
      </c>
      <c r="O10546" s="38">
        <f>IF(AND(Colin!$G10546=$B$2,Colin!$H10546&lt;=$C$3),Colin!$I10546,)</f>
        <v>0</v>
      </c>
      <c r="P10546" s="38">
        <f>IF(Colin!$G10546&lt;$B$2,Colin!$I10546,0)</f>
        <v>0</v>
      </c>
      <c r="Q10546" s="38">
        <f>IF(Colin!$G10546&lt;$B$1,Colin!$I10546,0)</f>
        <v>0</v>
      </c>
    </row>
    <row r="10547" spans="12:17" x14ac:dyDescent="0.25">
      <c r="L10547" s="38">
        <f>IF(AND(Colin!$G10547=$B$1,Colin!$H10547=$C$3),Colin!$I10547,)</f>
        <v>0</v>
      </c>
      <c r="M10547" s="38">
        <f>IF(AND(Colin!$G10547=$B$1,Colin!$H10547&lt;=$C$3),Colin!$I10547,)</f>
        <v>0</v>
      </c>
      <c r="N10547" s="38">
        <f>IF(AND(Colin!$G10547=$B$2,Colin!$H10547=$C$3),Colin!$I10547,)</f>
        <v>0</v>
      </c>
      <c r="O10547" s="38">
        <f>IF(AND(Colin!$G10547=$B$2,Colin!$H10547&lt;=$C$3),Colin!$I10547,)</f>
        <v>0</v>
      </c>
      <c r="P10547" s="38">
        <f>IF(Colin!$G10547&lt;$B$2,Colin!$I10547,0)</f>
        <v>0</v>
      </c>
      <c r="Q10547" s="38">
        <f>IF(Colin!$G10547&lt;$B$1,Colin!$I10547,0)</f>
        <v>0</v>
      </c>
    </row>
    <row r="10548" spans="12:17" x14ac:dyDescent="0.25">
      <c r="L10548" s="38">
        <f>IF(AND(Colin!$G10548=$B$1,Colin!$H10548=$C$3),Colin!$I10548,)</f>
        <v>0</v>
      </c>
      <c r="M10548" s="38">
        <f>IF(AND(Colin!$G10548=$B$1,Colin!$H10548&lt;=$C$3),Colin!$I10548,)</f>
        <v>0</v>
      </c>
      <c r="N10548" s="38">
        <f>IF(AND(Colin!$G10548=$B$2,Colin!$H10548=$C$3),Colin!$I10548,)</f>
        <v>0</v>
      </c>
      <c r="O10548" s="38">
        <f>IF(AND(Colin!$G10548=$B$2,Colin!$H10548&lt;=$C$3),Colin!$I10548,)</f>
        <v>0</v>
      </c>
      <c r="P10548" s="38">
        <f>IF(Colin!$G10548&lt;$B$2,Colin!$I10548,0)</f>
        <v>0</v>
      </c>
      <c r="Q10548" s="38">
        <f>IF(Colin!$G10548&lt;$B$1,Colin!$I10548,0)</f>
        <v>0</v>
      </c>
    </row>
    <row r="10549" spans="12:17" x14ac:dyDescent="0.25">
      <c r="L10549" s="38">
        <f>IF(AND(Colin!$G10549=$B$1,Colin!$H10549=$C$3),Colin!$I10549,)</f>
        <v>0</v>
      </c>
      <c r="M10549" s="38">
        <f>IF(AND(Colin!$G10549=$B$1,Colin!$H10549&lt;=$C$3),Colin!$I10549,)</f>
        <v>0</v>
      </c>
      <c r="N10549" s="38">
        <f>IF(AND(Colin!$G10549=$B$2,Colin!$H10549=$C$3),Colin!$I10549,)</f>
        <v>0</v>
      </c>
      <c r="O10549" s="38">
        <f>IF(AND(Colin!$G10549=$B$2,Colin!$H10549&lt;=$C$3),Colin!$I10549,)</f>
        <v>0</v>
      </c>
      <c r="P10549" s="38">
        <f>IF(Colin!$G10549&lt;$B$2,Colin!$I10549,0)</f>
        <v>0</v>
      </c>
      <c r="Q10549" s="38">
        <f>IF(Colin!$G10549&lt;$B$1,Colin!$I10549,0)</f>
        <v>0</v>
      </c>
    </row>
    <row r="10550" spans="12:17" x14ac:dyDescent="0.25">
      <c r="L10550" s="38">
        <f>IF(AND(Colin!$G10550=$B$1,Colin!$H10550=$C$3),Colin!$I10550,)</f>
        <v>0</v>
      </c>
      <c r="M10550" s="38">
        <f>IF(AND(Colin!$G10550=$B$1,Colin!$H10550&lt;=$C$3),Colin!$I10550,)</f>
        <v>0</v>
      </c>
      <c r="N10550" s="38">
        <f>IF(AND(Colin!$G10550=$B$2,Colin!$H10550=$C$3),Colin!$I10550,)</f>
        <v>0</v>
      </c>
      <c r="O10550" s="38">
        <f>IF(AND(Colin!$G10550=$B$2,Colin!$H10550&lt;=$C$3),Colin!$I10550,)</f>
        <v>0</v>
      </c>
      <c r="P10550" s="38">
        <f>IF(Colin!$G10550&lt;$B$2,Colin!$I10550,0)</f>
        <v>0</v>
      </c>
      <c r="Q10550" s="38">
        <f>IF(Colin!$G10550&lt;$B$1,Colin!$I10550,0)</f>
        <v>0</v>
      </c>
    </row>
    <row r="10551" spans="12:17" x14ac:dyDescent="0.25">
      <c r="L10551" s="38">
        <f>IF(AND(Colin!$G10551=$B$1,Colin!$H10551=$C$3),Colin!$I10551,)</f>
        <v>0</v>
      </c>
      <c r="M10551" s="38">
        <f>IF(AND(Colin!$G10551=$B$1,Colin!$H10551&lt;=$C$3),Colin!$I10551,)</f>
        <v>0</v>
      </c>
      <c r="N10551" s="38">
        <f>IF(AND(Colin!$G10551=$B$2,Colin!$H10551=$C$3),Colin!$I10551,)</f>
        <v>0</v>
      </c>
      <c r="O10551" s="38">
        <f>IF(AND(Colin!$G10551=$B$2,Colin!$H10551&lt;=$C$3),Colin!$I10551,)</f>
        <v>0</v>
      </c>
      <c r="P10551" s="38">
        <f>IF(Colin!$G10551&lt;$B$2,Colin!$I10551,0)</f>
        <v>0</v>
      </c>
      <c r="Q10551" s="38">
        <f>IF(Colin!$G10551&lt;$B$1,Colin!$I10551,0)</f>
        <v>0</v>
      </c>
    </row>
    <row r="10552" spans="12:17" x14ac:dyDescent="0.25">
      <c r="L10552" s="38">
        <f>IF(AND(Colin!$G10552=$B$1,Colin!$H10552=$C$3),Colin!$I10552,)</f>
        <v>0</v>
      </c>
      <c r="M10552" s="38">
        <f>IF(AND(Colin!$G10552=$B$1,Colin!$H10552&lt;=$C$3),Colin!$I10552,)</f>
        <v>0</v>
      </c>
      <c r="N10552" s="38">
        <f>IF(AND(Colin!$G10552=$B$2,Colin!$H10552=$C$3),Colin!$I10552,)</f>
        <v>0</v>
      </c>
      <c r="O10552" s="38">
        <f>IF(AND(Colin!$G10552=$B$2,Colin!$H10552&lt;=$C$3),Colin!$I10552,)</f>
        <v>0</v>
      </c>
      <c r="P10552" s="38">
        <f>IF(Colin!$G10552&lt;$B$2,Colin!$I10552,0)</f>
        <v>0</v>
      </c>
      <c r="Q10552" s="38">
        <f>IF(Colin!$G10552&lt;$B$1,Colin!$I10552,0)</f>
        <v>0</v>
      </c>
    </row>
    <row r="10553" spans="12:17" x14ac:dyDescent="0.25">
      <c r="L10553" s="38">
        <f>IF(AND(Colin!$G10553=$B$1,Colin!$H10553=$C$3),Colin!$I10553,)</f>
        <v>0</v>
      </c>
      <c r="M10553" s="38">
        <f>IF(AND(Colin!$G10553=$B$1,Colin!$H10553&lt;=$C$3),Colin!$I10553,)</f>
        <v>0</v>
      </c>
      <c r="N10553" s="38">
        <f>IF(AND(Colin!$G10553=$B$2,Colin!$H10553=$C$3),Colin!$I10553,)</f>
        <v>0</v>
      </c>
      <c r="O10553" s="38">
        <f>IF(AND(Colin!$G10553=$B$2,Colin!$H10553&lt;=$C$3),Colin!$I10553,)</f>
        <v>0</v>
      </c>
      <c r="P10553" s="38">
        <f>IF(Colin!$G10553&lt;$B$2,Colin!$I10553,0)</f>
        <v>0</v>
      </c>
      <c r="Q10553" s="38">
        <f>IF(Colin!$G10553&lt;$B$1,Colin!$I10553,0)</f>
        <v>0</v>
      </c>
    </row>
    <row r="10554" spans="12:17" x14ac:dyDescent="0.25">
      <c r="L10554" s="38">
        <f>IF(AND(Colin!$G10554=$B$1,Colin!$H10554=$C$3),Colin!$I10554,)</f>
        <v>0</v>
      </c>
      <c r="M10554" s="38">
        <f>IF(AND(Colin!$G10554=$B$1,Colin!$H10554&lt;=$C$3),Colin!$I10554,)</f>
        <v>0</v>
      </c>
      <c r="N10554" s="38">
        <f>IF(AND(Colin!$G10554=$B$2,Colin!$H10554=$C$3),Colin!$I10554,)</f>
        <v>0</v>
      </c>
      <c r="O10554" s="38">
        <f>IF(AND(Colin!$G10554=$B$2,Colin!$H10554&lt;=$C$3),Colin!$I10554,)</f>
        <v>0</v>
      </c>
      <c r="P10554" s="38">
        <f>IF(Colin!$G10554&lt;$B$2,Colin!$I10554,0)</f>
        <v>0</v>
      </c>
      <c r="Q10554" s="38">
        <f>IF(Colin!$G10554&lt;$B$1,Colin!$I10554,0)</f>
        <v>0</v>
      </c>
    </row>
    <row r="10555" spans="12:17" x14ac:dyDescent="0.25">
      <c r="L10555" s="38">
        <f>IF(AND(Colin!$G10555=$B$1,Colin!$H10555=$C$3),Colin!$I10555,)</f>
        <v>0</v>
      </c>
      <c r="M10555" s="38">
        <f>IF(AND(Colin!$G10555=$B$1,Colin!$H10555&lt;=$C$3),Colin!$I10555,)</f>
        <v>0</v>
      </c>
      <c r="N10555" s="38">
        <f>IF(AND(Colin!$G10555=$B$2,Colin!$H10555=$C$3),Colin!$I10555,)</f>
        <v>0</v>
      </c>
      <c r="O10555" s="38">
        <f>IF(AND(Colin!$G10555=$B$2,Colin!$H10555&lt;=$C$3),Colin!$I10555,)</f>
        <v>0</v>
      </c>
      <c r="P10555" s="38">
        <f>IF(Colin!$G10555&lt;$B$2,Colin!$I10555,0)</f>
        <v>0</v>
      </c>
      <c r="Q10555" s="38">
        <f>IF(Colin!$G10555&lt;$B$1,Colin!$I10555,0)</f>
        <v>0</v>
      </c>
    </row>
    <row r="10556" spans="12:17" x14ac:dyDescent="0.25">
      <c r="L10556" s="38">
        <f>IF(AND(Colin!$G10556=$B$1,Colin!$H10556=$C$3),Colin!$I10556,)</f>
        <v>0</v>
      </c>
      <c r="M10556" s="38">
        <f>IF(AND(Colin!$G10556=$B$1,Colin!$H10556&lt;=$C$3),Colin!$I10556,)</f>
        <v>0</v>
      </c>
      <c r="N10556" s="38">
        <f>IF(AND(Colin!$G10556=$B$2,Colin!$H10556=$C$3),Colin!$I10556,)</f>
        <v>0</v>
      </c>
      <c r="O10556" s="38">
        <f>IF(AND(Colin!$G10556=$B$2,Colin!$H10556&lt;=$C$3),Colin!$I10556,)</f>
        <v>0</v>
      </c>
      <c r="P10556" s="38">
        <f>IF(Colin!$G10556&lt;$B$2,Colin!$I10556,0)</f>
        <v>0</v>
      </c>
      <c r="Q10556" s="38">
        <f>IF(Colin!$G10556&lt;$B$1,Colin!$I10556,0)</f>
        <v>0</v>
      </c>
    </row>
    <row r="10557" spans="12:17" x14ac:dyDescent="0.25">
      <c r="L10557" s="38">
        <f>IF(AND(Colin!$G10557=$B$1,Colin!$H10557=$C$3),Colin!$I10557,)</f>
        <v>0</v>
      </c>
      <c r="M10557" s="38">
        <f>IF(AND(Colin!$G10557=$B$1,Colin!$H10557&lt;=$C$3),Colin!$I10557,)</f>
        <v>0</v>
      </c>
      <c r="N10557" s="38">
        <f>IF(AND(Colin!$G10557=$B$2,Colin!$H10557=$C$3),Colin!$I10557,)</f>
        <v>0</v>
      </c>
      <c r="O10557" s="38">
        <f>IF(AND(Colin!$G10557=$B$2,Colin!$H10557&lt;=$C$3),Colin!$I10557,)</f>
        <v>0</v>
      </c>
      <c r="P10557" s="38">
        <f>IF(Colin!$G10557&lt;$B$2,Colin!$I10557,0)</f>
        <v>0</v>
      </c>
      <c r="Q10557" s="38">
        <f>IF(Colin!$G10557&lt;$B$1,Colin!$I10557,0)</f>
        <v>0</v>
      </c>
    </row>
    <row r="10558" spans="12:17" x14ac:dyDescent="0.25">
      <c r="L10558" s="38">
        <f>IF(AND(Colin!$G10558=$B$1,Colin!$H10558=$C$3),Colin!$I10558,)</f>
        <v>0</v>
      </c>
      <c r="M10558" s="38">
        <f>IF(AND(Colin!$G10558=$B$1,Colin!$H10558&lt;=$C$3),Colin!$I10558,)</f>
        <v>0</v>
      </c>
      <c r="N10558" s="38">
        <f>IF(AND(Colin!$G10558=$B$2,Colin!$H10558=$C$3),Colin!$I10558,)</f>
        <v>0</v>
      </c>
      <c r="O10558" s="38">
        <f>IF(AND(Colin!$G10558=$B$2,Colin!$H10558&lt;=$C$3),Colin!$I10558,)</f>
        <v>0</v>
      </c>
      <c r="P10558" s="38">
        <f>IF(Colin!$G10558&lt;$B$2,Colin!$I10558,0)</f>
        <v>0</v>
      </c>
      <c r="Q10558" s="38">
        <f>IF(Colin!$G10558&lt;$B$1,Colin!$I10558,0)</f>
        <v>0</v>
      </c>
    </row>
    <row r="10559" spans="12:17" x14ac:dyDescent="0.25">
      <c r="L10559" s="38">
        <f>IF(AND(Colin!$G10559=$B$1,Colin!$H10559=$C$3),Colin!$I10559,)</f>
        <v>0</v>
      </c>
      <c r="M10559" s="38">
        <f>IF(AND(Colin!$G10559=$B$1,Colin!$H10559&lt;=$C$3),Colin!$I10559,)</f>
        <v>0</v>
      </c>
      <c r="N10559" s="38">
        <f>IF(AND(Colin!$G10559=$B$2,Colin!$H10559=$C$3),Colin!$I10559,)</f>
        <v>0</v>
      </c>
      <c r="O10559" s="38">
        <f>IF(AND(Colin!$G10559=$B$2,Colin!$H10559&lt;=$C$3),Colin!$I10559,)</f>
        <v>0</v>
      </c>
      <c r="P10559" s="38">
        <f>IF(Colin!$G10559&lt;$B$2,Colin!$I10559,0)</f>
        <v>0</v>
      </c>
      <c r="Q10559" s="38">
        <f>IF(Colin!$G10559&lt;$B$1,Colin!$I10559,0)</f>
        <v>0</v>
      </c>
    </row>
    <row r="10560" spans="12:17" x14ac:dyDescent="0.25">
      <c r="L10560" s="38">
        <f>IF(AND(Colin!$G10560=$B$1,Colin!$H10560=$C$3),Colin!$I10560,)</f>
        <v>0</v>
      </c>
      <c r="M10560" s="38">
        <f>IF(AND(Colin!$G10560=$B$1,Colin!$H10560&lt;=$C$3),Colin!$I10560,)</f>
        <v>0</v>
      </c>
      <c r="N10560" s="38">
        <f>IF(AND(Colin!$G10560=$B$2,Colin!$H10560=$C$3),Colin!$I10560,)</f>
        <v>0</v>
      </c>
      <c r="O10560" s="38">
        <f>IF(AND(Colin!$G10560=$B$2,Colin!$H10560&lt;=$C$3),Colin!$I10560,)</f>
        <v>0</v>
      </c>
      <c r="P10560" s="38">
        <f>IF(Colin!$G10560&lt;$B$2,Colin!$I10560,0)</f>
        <v>0</v>
      </c>
      <c r="Q10560" s="38">
        <f>IF(Colin!$G10560&lt;$B$1,Colin!$I10560,0)</f>
        <v>0</v>
      </c>
    </row>
    <row r="10561" spans="12:17" x14ac:dyDescent="0.25">
      <c r="L10561" s="38">
        <f>IF(AND(Colin!$G10561=$B$1,Colin!$H10561=$C$3),Colin!$I10561,)</f>
        <v>0</v>
      </c>
      <c r="M10561" s="38">
        <f>IF(AND(Colin!$G10561=$B$1,Colin!$H10561&lt;=$C$3),Colin!$I10561,)</f>
        <v>0</v>
      </c>
      <c r="N10561" s="38">
        <f>IF(AND(Colin!$G10561=$B$2,Colin!$H10561=$C$3),Colin!$I10561,)</f>
        <v>0</v>
      </c>
      <c r="O10561" s="38">
        <f>IF(AND(Colin!$G10561=$B$2,Colin!$H10561&lt;=$C$3),Colin!$I10561,)</f>
        <v>0</v>
      </c>
      <c r="P10561" s="38">
        <f>IF(Colin!$G10561&lt;$B$2,Colin!$I10561,0)</f>
        <v>0</v>
      </c>
      <c r="Q10561" s="38">
        <f>IF(Colin!$G10561&lt;$B$1,Colin!$I10561,0)</f>
        <v>0</v>
      </c>
    </row>
    <row r="10562" spans="12:17" x14ac:dyDescent="0.25">
      <c r="L10562" s="38">
        <f>IF(AND(Colin!$G10562=$B$1,Colin!$H10562=$C$3),Colin!$I10562,)</f>
        <v>0</v>
      </c>
      <c r="M10562" s="38">
        <f>IF(AND(Colin!$G10562=$B$1,Colin!$H10562&lt;=$C$3),Colin!$I10562,)</f>
        <v>0</v>
      </c>
      <c r="N10562" s="38">
        <f>IF(AND(Colin!$G10562=$B$2,Colin!$H10562=$C$3),Colin!$I10562,)</f>
        <v>0</v>
      </c>
      <c r="O10562" s="38">
        <f>IF(AND(Colin!$G10562=$B$2,Colin!$H10562&lt;=$C$3),Colin!$I10562,)</f>
        <v>0</v>
      </c>
      <c r="P10562" s="38">
        <f>IF(Colin!$G10562&lt;$B$2,Colin!$I10562,0)</f>
        <v>0</v>
      </c>
      <c r="Q10562" s="38">
        <f>IF(Colin!$G10562&lt;$B$1,Colin!$I10562,0)</f>
        <v>0</v>
      </c>
    </row>
    <row r="10563" spans="12:17" x14ac:dyDescent="0.25">
      <c r="L10563" s="38">
        <f>IF(AND(Colin!$G10563=$B$1,Colin!$H10563=$C$3),Colin!$I10563,)</f>
        <v>0</v>
      </c>
      <c r="M10563" s="38">
        <f>IF(AND(Colin!$G10563=$B$1,Colin!$H10563&lt;=$C$3),Colin!$I10563,)</f>
        <v>0</v>
      </c>
      <c r="N10563" s="38">
        <f>IF(AND(Colin!$G10563=$B$2,Colin!$H10563=$C$3),Colin!$I10563,)</f>
        <v>0</v>
      </c>
      <c r="O10563" s="38">
        <f>IF(AND(Colin!$G10563=$B$2,Colin!$H10563&lt;=$C$3),Colin!$I10563,)</f>
        <v>0</v>
      </c>
      <c r="P10563" s="38">
        <f>IF(Colin!$G10563&lt;$B$2,Colin!$I10563,0)</f>
        <v>0</v>
      </c>
      <c r="Q10563" s="38">
        <f>IF(Colin!$G10563&lt;$B$1,Colin!$I10563,0)</f>
        <v>0</v>
      </c>
    </row>
    <row r="10564" spans="12:17" x14ac:dyDescent="0.25">
      <c r="L10564" s="38">
        <f>IF(AND(Colin!$G10564=$B$1,Colin!$H10564=$C$3),Colin!$I10564,)</f>
        <v>0</v>
      </c>
      <c r="M10564" s="38">
        <f>IF(AND(Colin!$G10564=$B$1,Colin!$H10564&lt;=$C$3),Colin!$I10564,)</f>
        <v>0</v>
      </c>
      <c r="N10564" s="38">
        <f>IF(AND(Colin!$G10564=$B$2,Colin!$H10564=$C$3),Colin!$I10564,)</f>
        <v>0</v>
      </c>
      <c r="O10564" s="38">
        <f>IF(AND(Colin!$G10564=$B$2,Colin!$H10564&lt;=$C$3),Colin!$I10564,)</f>
        <v>0</v>
      </c>
      <c r="P10564" s="38">
        <f>IF(Colin!$G10564&lt;$B$2,Colin!$I10564,0)</f>
        <v>0</v>
      </c>
      <c r="Q10564" s="38">
        <f>IF(Colin!$G10564&lt;$B$1,Colin!$I10564,0)</f>
        <v>0</v>
      </c>
    </row>
    <row r="10565" spans="12:17" x14ac:dyDescent="0.25">
      <c r="L10565" s="38">
        <f>IF(AND(Colin!$G10565=$B$1,Colin!$H10565=$C$3),Colin!$I10565,)</f>
        <v>0</v>
      </c>
      <c r="M10565" s="38">
        <f>IF(AND(Colin!$G10565=$B$1,Colin!$H10565&lt;=$C$3),Colin!$I10565,)</f>
        <v>0</v>
      </c>
      <c r="N10565" s="38">
        <f>IF(AND(Colin!$G10565=$B$2,Colin!$H10565=$C$3),Colin!$I10565,)</f>
        <v>0</v>
      </c>
      <c r="O10565" s="38">
        <f>IF(AND(Colin!$G10565=$B$2,Colin!$H10565&lt;=$C$3),Colin!$I10565,)</f>
        <v>0</v>
      </c>
      <c r="P10565" s="38">
        <f>IF(Colin!$G10565&lt;$B$2,Colin!$I10565,0)</f>
        <v>0</v>
      </c>
      <c r="Q10565" s="38">
        <f>IF(Colin!$G10565&lt;$B$1,Colin!$I10565,0)</f>
        <v>0</v>
      </c>
    </row>
    <row r="10566" spans="12:17" x14ac:dyDescent="0.25">
      <c r="L10566" s="38">
        <f>IF(AND(Colin!$G10566=$B$1,Colin!$H10566=$C$3),Colin!$I10566,)</f>
        <v>0</v>
      </c>
      <c r="M10566" s="38">
        <f>IF(AND(Colin!$G10566=$B$1,Colin!$H10566&lt;=$C$3),Colin!$I10566,)</f>
        <v>0</v>
      </c>
      <c r="N10566" s="38">
        <f>IF(AND(Colin!$G10566=$B$2,Colin!$H10566=$C$3),Colin!$I10566,)</f>
        <v>0</v>
      </c>
      <c r="O10566" s="38">
        <f>IF(AND(Colin!$G10566=$B$2,Colin!$H10566&lt;=$C$3),Colin!$I10566,)</f>
        <v>0</v>
      </c>
      <c r="P10566" s="38">
        <f>IF(Colin!$G10566&lt;$B$2,Colin!$I10566,0)</f>
        <v>0</v>
      </c>
      <c r="Q10566" s="38">
        <f>IF(Colin!$G10566&lt;$B$1,Colin!$I10566,0)</f>
        <v>0</v>
      </c>
    </row>
    <row r="10567" spans="12:17" x14ac:dyDescent="0.25">
      <c r="L10567" s="38">
        <f>IF(AND(Colin!$G10567=$B$1,Colin!$H10567=$C$3),Colin!$I10567,)</f>
        <v>0</v>
      </c>
      <c r="M10567" s="38">
        <f>IF(AND(Colin!$G10567=$B$1,Colin!$H10567&lt;=$C$3),Colin!$I10567,)</f>
        <v>0</v>
      </c>
      <c r="N10567" s="38">
        <f>IF(AND(Colin!$G10567=$B$2,Colin!$H10567=$C$3),Colin!$I10567,)</f>
        <v>0</v>
      </c>
      <c r="O10567" s="38">
        <f>IF(AND(Colin!$G10567=$B$2,Colin!$H10567&lt;=$C$3),Colin!$I10567,)</f>
        <v>0</v>
      </c>
      <c r="P10567" s="38">
        <f>IF(Colin!$G10567&lt;$B$2,Colin!$I10567,0)</f>
        <v>0</v>
      </c>
      <c r="Q10567" s="38">
        <f>IF(Colin!$G10567&lt;$B$1,Colin!$I10567,0)</f>
        <v>0</v>
      </c>
    </row>
    <row r="10568" spans="12:17" x14ac:dyDescent="0.25">
      <c r="L10568" s="38">
        <f>IF(AND(Colin!$G10568=$B$1,Colin!$H10568=$C$3),Colin!$I10568,)</f>
        <v>0</v>
      </c>
      <c r="M10568" s="38">
        <f>IF(AND(Colin!$G10568=$B$1,Colin!$H10568&lt;=$C$3),Colin!$I10568,)</f>
        <v>0</v>
      </c>
      <c r="N10568" s="38">
        <f>IF(AND(Colin!$G10568=$B$2,Colin!$H10568=$C$3),Colin!$I10568,)</f>
        <v>0</v>
      </c>
      <c r="O10568" s="38">
        <f>IF(AND(Colin!$G10568=$B$2,Colin!$H10568&lt;=$C$3),Colin!$I10568,)</f>
        <v>0</v>
      </c>
      <c r="P10568" s="38">
        <f>IF(Colin!$G10568&lt;$B$2,Colin!$I10568,0)</f>
        <v>0</v>
      </c>
      <c r="Q10568" s="38">
        <f>IF(Colin!$G10568&lt;$B$1,Colin!$I10568,0)</f>
        <v>0</v>
      </c>
    </row>
    <row r="10569" spans="12:17" x14ac:dyDescent="0.25">
      <c r="L10569" s="38">
        <f>IF(AND(Colin!$G10569=$B$1,Colin!$H10569=$C$3),Colin!$I10569,)</f>
        <v>0</v>
      </c>
      <c r="M10569" s="38">
        <f>IF(AND(Colin!$G10569=$B$1,Colin!$H10569&lt;=$C$3),Colin!$I10569,)</f>
        <v>0</v>
      </c>
      <c r="N10569" s="38">
        <f>IF(AND(Colin!$G10569=$B$2,Colin!$H10569=$C$3),Colin!$I10569,)</f>
        <v>0</v>
      </c>
      <c r="O10569" s="38">
        <f>IF(AND(Colin!$G10569=$B$2,Colin!$H10569&lt;=$C$3),Colin!$I10569,)</f>
        <v>0</v>
      </c>
      <c r="P10569" s="38">
        <f>IF(Colin!$G10569&lt;$B$2,Colin!$I10569,0)</f>
        <v>0</v>
      </c>
      <c r="Q10569" s="38">
        <f>IF(Colin!$G10569&lt;$B$1,Colin!$I10569,0)</f>
        <v>0</v>
      </c>
    </row>
    <row r="10570" spans="12:17" x14ac:dyDescent="0.25">
      <c r="L10570" s="38">
        <f>IF(AND(Colin!$G10570=$B$1,Colin!$H10570=$C$3),Colin!$I10570,)</f>
        <v>0</v>
      </c>
      <c r="M10570" s="38">
        <f>IF(AND(Colin!$G10570=$B$1,Colin!$H10570&lt;=$C$3),Colin!$I10570,)</f>
        <v>0</v>
      </c>
      <c r="N10570" s="38">
        <f>IF(AND(Colin!$G10570=$B$2,Colin!$H10570=$C$3),Colin!$I10570,)</f>
        <v>0</v>
      </c>
      <c r="O10570" s="38">
        <f>IF(AND(Colin!$G10570=$B$2,Colin!$H10570&lt;=$C$3),Colin!$I10570,)</f>
        <v>0</v>
      </c>
      <c r="P10570" s="38">
        <f>IF(Colin!$G10570&lt;$B$2,Colin!$I10570,0)</f>
        <v>0</v>
      </c>
      <c r="Q10570" s="38">
        <f>IF(Colin!$G10570&lt;$B$1,Colin!$I10570,0)</f>
        <v>0</v>
      </c>
    </row>
    <row r="10571" spans="12:17" x14ac:dyDescent="0.25">
      <c r="L10571" s="38">
        <f>IF(AND(Colin!$G10571=$B$1,Colin!$H10571=$C$3),Colin!$I10571,)</f>
        <v>0</v>
      </c>
      <c r="M10571" s="38">
        <f>IF(AND(Colin!$G10571=$B$1,Colin!$H10571&lt;=$C$3),Colin!$I10571,)</f>
        <v>0</v>
      </c>
      <c r="N10571" s="38">
        <f>IF(AND(Colin!$G10571=$B$2,Colin!$H10571=$C$3),Colin!$I10571,)</f>
        <v>0</v>
      </c>
      <c r="O10571" s="38">
        <f>IF(AND(Colin!$G10571=$B$2,Colin!$H10571&lt;=$C$3),Colin!$I10571,)</f>
        <v>0</v>
      </c>
      <c r="P10571" s="38">
        <f>IF(Colin!$G10571&lt;$B$2,Colin!$I10571,0)</f>
        <v>0</v>
      </c>
      <c r="Q10571" s="38">
        <f>IF(Colin!$G10571&lt;$B$1,Colin!$I10571,0)</f>
        <v>0</v>
      </c>
    </row>
    <row r="10572" spans="12:17" x14ac:dyDescent="0.25">
      <c r="L10572" s="38">
        <f>IF(AND(Colin!$G10572=$B$1,Colin!$H10572=$C$3),Colin!$I10572,)</f>
        <v>0</v>
      </c>
      <c r="M10572" s="38">
        <f>IF(AND(Colin!$G10572=$B$1,Colin!$H10572&lt;=$C$3),Colin!$I10572,)</f>
        <v>0</v>
      </c>
      <c r="N10572" s="38">
        <f>IF(AND(Colin!$G10572=$B$2,Colin!$H10572=$C$3),Colin!$I10572,)</f>
        <v>0</v>
      </c>
      <c r="O10572" s="38">
        <f>IF(AND(Colin!$G10572=$B$2,Colin!$H10572&lt;=$C$3),Colin!$I10572,)</f>
        <v>0</v>
      </c>
      <c r="P10572" s="38">
        <f>IF(Colin!$G10572&lt;$B$2,Colin!$I10572,0)</f>
        <v>0</v>
      </c>
      <c r="Q10572" s="38">
        <f>IF(Colin!$G10572&lt;$B$1,Colin!$I10572,0)</f>
        <v>0</v>
      </c>
    </row>
    <row r="10573" spans="12:17" x14ac:dyDescent="0.25">
      <c r="L10573" s="38">
        <f>IF(AND(Colin!$G10573=$B$1,Colin!$H10573=$C$3),Colin!$I10573,)</f>
        <v>0</v>
      </c>
      <c r="M10573" s="38">
        <f>IF(AND(Colin!$G10573=$B$1,Colin!$H10573&lt;=$C$3),Colin!$I10573,)</f>
        <v>0</v>
      </c>
      <c r="N10573" s="38">
        <f>IF(AND(Colin!$G10573=$B$2,Colin!$H10573=$C$3),Colin!$I10573,)</f>
        <v>0</v>
      </c>
      <c r="O10573" s="38">
        <f>IF(AND(Colin!$G10573=$B$2,Colin!$H10573&lt;=$C$3),Colin!$I10573,)</f>
        <v>0</v>
      </c>
      <c r="P10573" s="38">
        <f>IF(Colin!$G10573&lt;$B$2,Colin!$I10573,0)</f>
        <v>0</v>
      </c>
      <c r="Q10573" s="38">
        <f>IF(Colin!$G10573&lt;$B$1,Colin!$I10573,0)</f>
        <v>0</v>
      </c>
    </row>
    <row r="10574" spans="12:17" x14ac:dyDescent="0.25">
      <c r="L10574" s="38">
        <f>IF(AND(Colin!$G10574=$B$1,Colin!$H10574=$C$3),Colin!$I10574,)</f>
        <v>0</v>
      </c>
      <c r="M10574" s="38">
        <f>IF(AND(Colin!$G10574=$B$1,Colin!$H10574&lt;=$C$3),Colin!$I10574,)</f>
        <v>0</v>
      </c>
      <c r="N10574" s="38">
        <f>IF(AND(Colin!$G10574=$B$2,Colin!$H10574=$C$3),Colin!$I10574,)</f>
        <v>0</v>
      </c>
      <c r="O10574" s="38">
        <f>IF(AND(Colin!$G10574=$B$2,Colin!$H10574&lt;=$C$3),Colin!$I10574,)</f>
        <v>0</v>
      </c>
      <c r="P10574" s="38">
        <f>IF(Colin!$G10574&lt;$B$2,Colin!$I10574,0)</f>
        <v>0</v>
      </c>
      <c r="Q10574" s="38">
        <f>IF(Colin!$G10574&lt;$B$1,Colin!$I10574,0)</f>
        <v>0</v>
      </c>
    </row>
    <row r="10575" spans="12:17" x14ac:dyDescent="0.25">
      <c r="L10575" s="38">
        <f>IF(AND(Colin!$G10575=$B$1,Colin!$H10575=$C$3),Colin!$I10575,)</f>
        <v>0</v>
      </c>
      <c r="M10575" s="38">
        <f>IF(AND(Colin!$G10575=$B$1,Colin!$H10575&lt;=$C$3),Colin!$I10575,)</f>
        <v>0</v>
      </c>
      <c r="N10575" s="38">
        <f>IF(AND(Colin!$G10575=$B$2,Colin!$H10575=$C$3),Colin!$I10575,)</f>
        <v>0</v>
      </c>
      <c r="O10575" s="38">
        <f>IF(AND(Colin!$G10575=$B$2,Colin!$H10575&lt;=$C$3),Colin!$I10575,)</f>
        <v>0</v>
      </c>
      <c r="P10575" s="38">
        <f>IF(Colin!$G10575&lt;$B$2,Colin!$I10575,0)</f>
        <v>0</v>
      </c>
      <c r="Q10575" s="38">
        <f>IF(Colin!$G10575&lt;$B$1,Colin!$I10575,0)</f>
        <v>0</v>
      </c>
    </row>
    <row r="10576" spans="12:17" x14ac:dyDescent="0.25">
      <c r="L10576" s="38">
        <f>IF(AND(Colin!$G10576=$B$1,Colin!$H10576=$C$3),Colin!$I10576,)</f>
        <v>0</v>
      </c>
      <c r="M10576" s="38">
        <f>IF(AND(Colin!$G10576=$B$1,Colin!$H10576&lt;=$C$3),Colin!$I10576,)</f>
        <v>0</v>
      </c>
      <c r="N10576" s="38">
        <f>IF(AND(Colin!$G10576=$B$2,Colin!$H10576=$C$3),Colin!$I10576,)</f>
        <v>0</v>
      </c>
      <c r="O10576" s="38">
        <f>IF(AND(Colin!$G10576=$B$2,Colin!$H10576&lt;=$C$3),Colin!$I10576,)</f>
        <v>0</v>
      </c>
      <c r="P10576" s="38">
        <f>IF(Colin!$G10576&lt;$B$2,Colin!$I10576,0)</f>
        <v>0</v>
      </c>
      <c r="Q10576" s="38">
        <f>IF(Colin!$G10576&lt;$B$1,Colin!$I10576,0)</f>
        <v>0</v>
      </c>
    </row>
    <row r="10577" spans="12:17" x14ac:dyDescent="0.25">
      <c r="L10577" s="38">
        <f>IF(AND(Colin!$G10577=$B$1,Colin!$H10577=$C$3),Colin!$I10577,)</f>
        <v>0</v>
      </c>
      <c r="M10577" s="38">
        <f>IF(AND(Colin!$G10577=$B$1,Colin!$H10577&lt;=$C$3),Colin!$I10577,)</f>
        <v>0</v>
      </c>
      <c r="N10577" s="38">
        <f>IF(AND(Colin!$G10577=$B$2,Colin!$H10577=$C$3),Colin!$I10577,)</f>
        <v>0</v>
      </c>
      <c r="O10577" s="38">
        <f>IF(AND(Colin!$G10577=$B$2,Colin!$H10577&lt;=$C$3),Colin!$I10577,)</f>
        <v>0</v>
      </c>
      <c r="P10577" s="38">
        <f>IF(Colin!$G10577&lt;$B$2,Colin!$I10577,0)</f>
        <v>0</v>
      </c>
      <c r="Q10577" s="38">
        <f>IF(Colin!$G10577&lt;$B$1,Colin!$I10577,0)</f>
        <v>0</v>
      </c>
    </row>
    <row r="10578" spans="12:17" x14ac:dyDescent="0.25">
      <c r="L10578" s="38">
        <f>IF(AND(Colin!$G10578=$B$1,Colin!$H10578=$C$3),Colin!$I10578,)</f>
        <v>0</v>
      </c>
      <c r="M10578" s="38">
        <f>IF(AND(Colin!$G10578=$B$1,Colin!$H10578&lt;=$C$3),Colin!$I10578,)</f>
        <v>0</v>
      </c>
      <c r="N10578" s="38">
        <f>IF(AND(Colin!$G10578=$B$2,Colin!$H10578=$C$3),Colin!$I10578,)</f>
        <v>0</v>
      </c>
      <c r="O10578" s="38">
        <f>IF(AND(Colin!$G10578=$B$2,Colin!$H10578&lt;=$C$3),Colin!$I10578,)</f>
        <v>0</v>
      </c>
      <c r="P10578" s="38">
        <f>IF(Colin!$G10578&lt;$B$2,Colin!$I10578,0)</f>
        <v>0</v>
      </c>
      <c r="Q10578" s="38">
        <f>IF(Colin!$G10578&lt;$B$1,Colin!$I10578,0)</f>
        <v>0</v>
      </c>
    </row>
    <row r="10579" spans="12:17" x14ac:dyDescent="0.25">
      <c r="L10579" s="38">
        <f>IF(AND(Colin!$G10579=$B$1,Colin!$H10579=$C$3),Colin!$I10579,)</f>
        <v>0</v>
      </c>
      <c r="M10579" s="38">
        <f>IF(AND(Colin!$G10579=$B$1,Colin!$H10579&lt;=$C$3),Colin!$I10579,)</f>
        <v>0</v>
      </c>
      <c r="N10579" s="38">
        <f>IF(AND(Colin!$G10579=$B$2,Colin!$H10579=$C$3),Colin!$I10579,)</f>
        <v>0</v>
      </c>
      <c r="O10579" s="38">
        <f>IF(AND(Colin!$G10579=$B$2,Colin!$H10579&lt;=$C$3),Colin!$I10579,)</f>
        <v>0</v>
      </c>
      <c r="P10579" s="38">
        <f>IF(Colin!$G10579&lt;$B$2,Colin!$I10579,0)</f>
        <v>0</v>
      </c>
      <c r="Q10579" s="38">
        <f>IF(Colin!$G10579&lt;$B$1,Colin!$I10579,0)</f>
        <v>0</v>
      </c>
    </row>
    <row r="10580" spans="12:17" x14ac:dyDescent="0.25">
      <c r="L10580" s="38">
        <f>IF(AND(Colin!$G10580=$B$1,Colin!$H10580=$C$3),Colin!$I10580,)</f>
        <v>0</v>
      </c>
      <c r="M10580" s="38">
        <f>IF(AND(Colin!$G10580=$B$1,Colin!$H10580&lt;=$C$3),Colin!$I10580,)</f>
        <v>0</v>
      </c>
      <c r="N10580" s="38">
        <f>IF(AND(Colin!$G10580=$B$2,Colin!$H10580=$C$3),Colin!$I10580,)</f>
        <v>0</v>
      </c>
      <c r="O10580" s="38">
        <f>IF(AND(Colin!$G10580=$B$2,Colin!$H10580&lt;=$C$3),Colin!$I10580,)</f>
        <v>0</v>
      </c>
      <c r="P10580" s="38">
        <f>IF(Colin!$G10580&lt;$B$2,Colin!$I10580,0)</f>
        <v>0</v>
      </c>
      <c r="Q10580" s="38">
        <f>IF(Colin!$G10580&lt;$B$1,Colin!$I10580,0)</f>
        <v>0</v>
      </c>
    </row>
    <row r="10581" spans="12:17" x14ac:dyDescent="0.25">
      <c r="L10581" s="38">
        <f>IF(AND(Colin!$G10581=$B$1,Colin!$H10581=$C$3),Colin!$I10581,)</f>
        <v>0</v>
      </c>
      <c r="M10581" s="38">
        <f>IF(AND(Colin!$G10581=$B$1,Colin!$H10581&lt;=$C$3),Colin!$I10581,)</f>
        <v>0</v>
      </c>
      <c r="N10581" s="38">
        <f>IF(AND(Colin!$G10581=$B$2,Colin!$H10581=$C$3),Colin!$I10581,)</f>
        <v>0</v>
      </c>
      <c r="O10581" s="38">
        <f>IF(AND(Colin!$G10581=$B$2,Colin!$H10581&lt;=$C$3),Colin!$I10581,)</f>
        <v>0</v>
      </c>
      <c r="P10581" s="38">
        <f>IF(Colin!$G10581&lt;$B$2,Colin!$I10581,0)</f>
        <v>0</v>
      </c>
      <c r="Q10581" s="38">
        <f>IF(Colin!$G10581&lt;$B$1,Colin!$I10581,0)</f>
        <v>0</v>
      </c>
    </row>
    <row r="10582" spans="12:17" x14ac:dyDescent="0.25">
      <c r="L10582" s="38">
        <f>IF(AND(Colin!$G10582=$B$1,Colin!$H10582=$C$3),Colin!$I10582,)</f>
        <v>0</v>
      </c>
      <c r="M10582" s="38">
        <f>IF(AND(Colin!$G10582=$B$1,Colin!$H10582&lt;=$C$3),Colin!$I10582,)</f>
        <v>0</v>
      </c>
      <c r="N10582" s="38">
        <f>IF(AND(Colin!$G10582=$B$2,Colin!$H10582=$C$3),Colin!$I10582,)</f>
        <v>0</v>
      </c>
      <c r="O10582" s="38">
        <f>IF(AND(Colin!$G10582=$B$2,Colin!$H10582&lt;=$C$3),Colin!$I10582,)</f>
        <v>0</v>
      </c>
      <c r="P10582" s="38">
        <f>IF(Colin!$G10582&lt;$B$2,Colin!$I10582,0)</f>
        <v>0</v>
      </c>
      <c r="Q10582" s="38">
        <f>IF(Colin!$G10582&lt;$B$1,Colin!$I10582,0)</f>
        <v>0</v>
      </c>
    </row>
    <row r="10583" spans="12:17" x14ac:dyDescent="0.25">
      <c r="L10583" s="38">
        <f>IF(AND(Colin!$G10583=$B$1,Colin!$H10583=$C$3),Colin!$I10583,)</f>
        <v>0</v>
      </c>
      <c r="M10583" s="38">
        <f>IF(AND(Colin!$G10583=$B$1,Colin!$H10583&lt;=$C$3),Colin!$I10583,)</f>
        <v>0</v>
      </c>
      <c r="N10583" s="38">
        <f>IF(AND(Colin!$G10583=$B$2,Colin!$H10583=$C$3),Colin!$I10583,)</f>
        <v>0</v>
      </c>
      <c r="O10583" s="38">
        <f>IF(AND(Colin!$G10583=$B$2,Colin!$H10583&lt;=$C$3),Colin!$I10583,)</f>
        <v>0</v>
      </c>
      <c r="P10583" s="38">
        <f>IF(Colin!$G10583&lt;$B$2,Colin!$I10583,0)</f>
        <v>0</v>
      </c>
      <c r="Q10583" s="38">
        <f>IF(Colin!$G10583&lt;$B$1,Colin!$I10583,0)</f>
        <v>0</v>
      </c>
    </row>
    <row r="10584" spans="12:17" x14ac:dyDescent="0.25">
      <c r="L10584" s="38">
        <f>IF(AND(Colin!$G10584=$B$1,Colin!$H10584=$C$3),Colin!$I10584,)</f>
        <v>0</v>
      </c>
      <c r="M10584" s="38">
        <f>IF(AND(Colin!$G10584=$B$1,Colin!$H10584&lt;=$C$3),Colin!$I10584,)</f>
        <v>0</v>
      </c>
      <c r="N10584" s="38">
        <f>IF(AND(Colin!$G10584=$B$2,Colin!$H10584=$C$3),Colin!$I10584,)</f>
        <v>0</v>
      </c>
      <c r="O10584" s="38">
        <f>IF(AND(Colin!$G10584=$B$2,Colin!$H10584&lt;=$C$3),Colin!$I10584,)</f>
        <v>0</v>
      </c>
      <c r="P10584" s="38">
        <f>IF(Colin!$G10584&lt;$B$2,Colin!$I10584,0)</f>
        <v>0</v>
      </c>
      <c r="Q10584" s="38">
        <f>IF(Colin!$G10584&lt;$B$1,Colin!$I10584,0)</f>
        <v>0</v>
      </c>
    </row>
    <row r="10585" spans="12:17" x14ac:dyDescent="0.25">
      <c r="L10585" s="38">
        <f>IF(AND(Colin!$G10585=$B$1,Colin!$H10585=$C$3),Colin!$I10585,)</f>
        <v>0</v>
      </c>
      <c r="M10585" s="38">
        <f>IF(AND(Colin!$G10585=$B$1,Colin!$H10585&lt;=$C$3),Colin!$I10585,)</f>
        <v>0</v>
      </c>
      <c r="N10585" s="38">
        <f>IF(AND(Colin!$G10585=$B$2,Colin!$H10585=$C$3),Colin!$I10585,)</f>
        <v>0</v>
      </c>
      <c r="O10585" s="38">
        <f>IF(AND(Colin!$G10585=$B$2,Colin!$H10585&lt;=$C$3),Colin!$I10585,)</f>
        <v>0</v>
      </c>
      <c r="P10585" s="38">
        <f>IF(Colin!$G10585&lt;$B$2,Colin!$I10585,0)</f>
        <v>0</v>
      </c>
      <c r="Q10585" s="38">
        <f>IF(Colin!$G10585&lt;$B$1,Colin!$I10585,0)</f>
        <v>0</v>
      </c>
    </row>
    <row r="10586" spans="12:17" x14ac:dyDescent="0.25">
      <c r="L10586" s="38">
        <f>IF(AND(Colin!$G10586=$B$1,Colin!$H10586=$C$3),Colin!$I10586,)</f>
        <v>0</v>
      </c>
      <c r="M10586" s="38">
        <f>IF(AND(Colin!$G10586=$B$1,Colin!$H10586&lt;=$C$3),Colin!$I10586,)</f>
        <v>0</v>
      </c>
      <c r="N10586" s="38">
        <f>IF(AND(Colin!$G10586=$B$2,Colin!$H10586=$C$3),Colin!$I10586,)</f>
        <v>0</v>
      </c>
      <c r="O10586" s="38">
        <f>IF(AND(Colin!$G10586=$B$2,Colin!$H10586&lt;=$C$3),Colin!$I10586,)</f>
        <v>0</v>
      </c>
      <c r="P10586" s="38">
        <f>IF(Colin!$G10586&lt;$B$2,Colin!$I10586,0)</f>
        <v>0</v>
      </c>
      <c r="Q10586" s="38">
        <f>IF(Colin!$G10586&lt;$B$1,Colin!$I10586,0)</f>
        <v>0</v>
      </c>
    </row>
    <row r="10587" spans="12:17" x14ac:dyDescent="0.25">
      <c r="L10587" s="38">
        <f>IF(AND(Colin!$G10587=$B$1,Colin!$H10587=$C$3),Colin!$I10587,)</f>
        <v>0</v>
      </c>
      <c r="M10587" s="38">
        <f>IF(AND(Colin!$G10587=$B$1,Colin!$H10587&lt;=$C$3),Colin!$I10587,)</f>
        <v>0</v>
      </c>
      <c r="N10587" s="38">
        <f>IF(AND(Colin!$G10587=$B$2,Colin!$H10587=$C$3),Colin!$I10587,)</f>
        <v>0</v>
      </c>
      <c r="O10587" s="38">
        <f>IF(AND(Colin!$G10587=$B$2,Colin!$H10587&lt;=$C$3),Colin!$I10587,)</f>
        <v>0</v>
      </c>
      <c r="P10587" s="38">
        <f>IF(Colin!$G10587&lt;$B$2,Colin!$I10587,0)</f>
        <v>0</v>
      </c>
      <c r="Q10587" s="38">
        <f>IF(Colin!$G10587&lt;$B$1,Colin!$I10587,0)</f>
        <v>0</v>
      </c>
    </row>
    <row r="10588" spans="12:17" x14ac:dyDescent="0.25">
      <c r="L10588" s="38">
        <f>IF(AND(Colin!$G10588=$B$1,Colin!$H10588=$C$3),Colin!$I10588,)</f>
        <v>0</v>
      </c>
      <c r="M10588" s="38">
        <f>IF(AND(Colin!$G10588=$B$1,Colin!$H10588&lt;=$C$3),Colin!$I10588,)</f>
        <v>0</v>
      </c>
      <c r="N10588" s="38">
        <f>IF(AND(Colin!$G10588=$B$2,Colin!$H10588=$C$3),Colin!$I10588,)</f>
        <v>0</v>
      </c>
      <c r="O10588" s="38">
        <f>IF(AND(Colin!$G10588=$B$2,Colin!$H10588&lt;=$C$3),Colin!$I10588,)</f>
        <v>0</v>
      </c>
      <c r="P10588" s="38">
        <f>IF(Colin!$G10588&lt;$B$2,Colin!$I10588,0)</f>
        <v>0</v>
      </c>
      <c r="Q10588" s="38">
        <f>IF(Colin!$G10588&lt;$B$1,Colin!$I10588,0)</f>
        <v>0</v>
      </c>
    </row>
    <row r="10589" spans="12:17" x14ac:dyDescent="0.25">
      <c r="L10589" s="38">
        <f>IF(AND(Colin!$G10589=$B$1,Colin!$H10589=$C$3),Colin!$I10589,)</f>
        <v>0</v>
      </c>
      <c r="M10589" s="38">
        <f>IF(AND(Colin!$G10589=$B$1,Colin!$H10589&lt;=$C$3),Colin!$I10589,)</f>
        <v>0</v>
      </c>
      <c r="N10589" s="38">
        <f>IF(AND(Colin!$G10589=$B$2,Colin!$H10589=$C$3),Colin!$I10589,)</f>
        <v>0</v>
      </c>
      <c r="O10589" s="38">
        <f>IF(AND(Colin!$G10589=$B$2,Colin!$H10589&lt;=$C$3),Colin!$I10589,)</f>
        <v>0</v>
      </c>
      <c r="P10589" s="38">
        <f>IF(Colin!$G10589&lt;$B$2,Colin!$I10589,0)</f>
        <v>0</v>
      </c>
      <c r="Q10589" s="38">
        <f>IF(Colin!$G10589&lt;$B$1,Colin!$I10589,0)</f>
        <v>0</v>
      </c>
    </row>
    <row r="10590" spans="12:17" x14ac:dyDescent="0.25">
      <c r="L10590" s="38">
        <f>IF(AND(Colin!$G10590=$B$1,Colin!$H10590=$C$3),Colin!$I10590,)</f>
        <v>0</v>
      </c>
      <c r="M10590" s="38">
        <f>IF(AND(Colin!$G10590=$B$1,Colin!$H10590&lt;=$C$3),Colin!$I10590,)</f>
        <v>0</v>
      </c>
      <c r="N10590" s="38">
        <f>IF(AND(Colin!$G10590=$B$2,Colin!$H10590=$C$3),Colin!$I10590,)</f>
        <v>0</v>
      </c>
      <c r="O10590" s="38">
        <f>IF(AND(Colin!$G10590=$B$2,Colin!$H10590&lt;=$C$3),Colin!$I10590,)</f>
        <v>0</v>
      </c>
      <c r="P10590" s="38">
        <f>IF(Colin!$G10590&lt;$B$2,Colin!$I10590,0)</f>
        <v>0</v>
      </c>
      <c r="Q10590" s="38">
        <f>IF(Colin!$G10590&lt;$B$1,Colin!$I10590,0)</f>
        <v>0</v>
      </c>
    </row>
    <row r="10591" spans="12:17" x14ac:dyDescent="0.25">
      <c r="L10591" s="38">
        <f>IF(AND(Colin!$G10591=$B$1,Colin!$H10591=$C$3),Colin!$I10591,)</f>
        <v>0</v>
      </c>
      <c r="M10591" s="38">
        <f>IF(AND(Colin!$G10591=$B$1,Colin!$H10591&lt;=$C$3),Colin!$I10591,)</f>
        <v>0</v>
      </c>
      <c r="N10591" s="38">
        <f>IF(AND(Colin!$G10591=$B$2,Colin!$H10591=$C$3),Colin!$I10591,)</f>
        <v>0</v>
      </c>
      <c r="O10591" s="38">
        <f>IF(AND(Colin!$G10591=$B$2,Colin!$H10591&lt;=$C$3),Colin!$I10591,)</f>
        <v>0</v>
      </c>
      <c r="P10591" s="38">
        <f>IF(Colin!$G10591&lt;$B$2,Colin!$I10591,0)</f>
        <v>0</v>
      </c>
      <c r="Q10591" s="38">
        <f>IF(Colin!$G10591&lt;$B$1,Colin!$I10591,0)</f>
        <v>0</v>
      </c>
    </row>
    <row r="10592" spans="12:17" x14ac:dyDescent="0.25">
      <c r="L10592" s="38">
        <f>IF(AND(Colin!$G10592=$B$1,Colin!$H10592=$C$3),Colin!$I10592,)</f>
        <v>0</v>
      </c>
      <c r="M10592" s="38">
        <f>IF(AND(Colin!$G10592=$B$1,Colin!$H10592&lt;=$C$3),Colin!$I10592,)</f>
        <v>0</v>
      </c>
      <c r="N10592" s="38">
        <f>IF(AND(Colin!$G10592=$B$2,Colin!$H10592=$C$3),Colin!$I10592,)</f>
        <v>0</v>
      </c>
      <c r="O10592" s="38">
        <f>IF(AND(Colin!$G10592=$B$2,Colin!$H10592&lt;=$C$3),Colin!$I10592,)</f>
        <v>0</v>
      </c>
      <c r="P10592" s="38">
        <f>IF(Colin!$G10592&lt;$B$2,Colin!$I10592,0)</f>
        <v>0</v>
      </c>
      <c r="Q10592" s="38">
        <f>IF(Colin!$G10592&lt;$B$1,Colin!$I10592,0)</f>
        <v>0</v>
      </c>
    </row>
    <row r="10593" spans="12:17" x14ac:dyDescent="0.25">
      <c r="L10593" s="38">
        <f>IF(AND(Colin!$G10593=$B$1,Colin!$H10593=$C$3),Colin!$I10593,)</f>
        <v>0</v>
      </c>
      <c r="M10593" s="38">
        <f>IF(AND(Colin!$G10593=$B$1,Colin!$H10593&lt;=$C$3),Colin!$I10593,)</f>
        <v>0</v>
      </c>
      <c r="N10593" s="38">
        <f>IF(AND(Colin!$G10593=$B$2,Colin!$H10593=$C$3),Colin!$I10593,)</f>
        <v>0</v>
      </c>
      <c r="O10593" s="38">
        <f>IF(AND(Colin!$G10593=$B$2,Colin!$H10593&lt;=$C$3),Colin!$I10593,)</f>
        <v>0</v>
      </c>
      <c r="P10593" s="38">
        <f>IF(Colin!$G10593&lt;$B$2,Colin!$I10593,0)</f>
        <v>0</v>
      </c>
      <c r="Q10593" s="38">
        <f>IF(Colin!$G10593&lt;$B$1,Colin!$I10593,0)</f>
        <v>0</v>
      </c>
    </row>
    <row r="10594" spans="12:17" x14ac:dyDescent="0.25">
      <c r="L10594" s="38">
        <f>IF(AND(Colin!$G10594=$B$1,Colin!$H10594=$C$3),Colin!$I10594,)</f>
        <v>0</v>
      </c>
      <c r="M10594" s="38">
        <f>IF(AND(Colin!$G10594=$B$1,Colin!$H10594&lt;=$C$3),Colin!$I10594,)</f>
        <v>0</v>
      </c>
      <c r="N10594" s="38">
        <f>IF(AND(Colin!$G10594=$B$2,Colin!$H10594=$C$3),Colin!$I10594,)</f>
        <v>0</v>
      </c>
      <c r="O10594" s="38">
        <f>IF(AND(Colin!$G10594=$B$2,Colin!$H10594&lt;=$C$3),Colin!$I10594,)</f>
        <v>0</v>
      </c>
      <c r="P10594" s="38">
        <f>IF(Colin!$G10594&lt;$B$2,Colin!$I10594,0)</f>
        <v>0</v>
      </c>
      <c r="Q10594" s="38">
        <f>IF(Colin!$G10594&lt;$B$1,Colin!$I10594,0)</f>
        <v>0</v>
      </c>
    </row>
    <row r="10595" spans="12:17" x14ac:dyDescent="0.25">
      <c r="L10595" s="38">
        <f>IF(AND(Colin!$G10595=$B$1,Colin!$H10595=$C$3),Colin!$I10595,)</f>
        <v>0</v>
      </c>
      <c r="M10595" s="38">
        <f>IF(AND(Colin!$G10595=$B$1,Colin!$H10595&lt;=$C$3),Colin!$I10595,)</f>
        <v>0</v>
      </c>
      <c r="N10595" s="38">
        <f>IF(AND(Colin!$G10595=$B$2,Colin!$H10595=$C$3),Colin!$I10595,)</f>
        <v>0</v>
      </c>
      <c r="O10595" s="38">
        <f>IF(AND(Colin!$G10595=$B$2,Colin!$H10595&lt;=$C$3),Colin!$I10595,)</f>
        <v>0</v>
      </c>
      <c r="P10595" s="38">
        <f>IF(Colin!$G10595&lt;$B$2,Colin!$I10595,0)</f>
        <v>0</v>
      </c>
      <c r="Q10595" s="38">
        <f>IF(Colin!$G10595&lt;$B$1,Colin!$I10595,0)</f>
        <v>0</v>
      </c>
    </row>
    <row r="10596" spans="12:17" x14ac:dyDescent="0.25">
      <c r="L10596" s="38">
        <f>IF(AND(Colin!$G10596=$B$1,Colin!$H10596=$C$3),Colin!$I10596,)</f>
        <v>0</v>
      </c>
      <c r="M10596" s="38">
        <f>IF(AND(Colin!$G10596=$B$1,Colin!$H10596&lt;=$C$3),Colin!$I10596,)</f>
        <v>0</v>
      </c>
      <c r="N10596" s="38">
        <f>IF(AND(Colin!$G10596=$B$2,Colin!$H10596=$C$3),Colin!$I10596,)</f>
        <v>0</v>
      </c>
      <c r="O10596" s="38">
        <f>IF(AND(Colin!$G10596=$B$2,Colin!$H10596&lt;=$C$3),Colin!$I10596,)</f>
        <v>0</v>
      </c>
      <c r="P10596" s="38">
        <f>IF(Colin!$G10596&lt;$B$2,Colin!$I10596,0)</f>
        <v>0</v>
      </c>
      <c r="Q10596" s="38">
        <f>IF(Colin!$G10596&lt;$B$1,Colin!$I10596,0)</f>
        <v>0</v>
      </c>
    </row>
    <row r="10597" spans="12:17" x14ac:dyDescent="0.25">
      <c r="L10597" s="38">
        <f>IF(AND(Colin!$G10597=$B$1,Colin!$H10597=$C$3),Colin!$I10597,)</f>
        <v>0</v>
      </c>
      <c r="M10597" s="38">
        <f>IF(AND(Colin!$G10597=$B$1,Colin!$H10597&lt;=$C$3),Colin!$I10597,)</f>
        <v>0</v>
      </c>
      <c r="N10597" s="38">
        <f>IF(AND(Colin!$G10597=$B$2,Colin!$H10597=$C$3),Colin!$I10597,)</f>
        <v>0</v>
      </c>
      <c r="O10597" s="38">
        <f>IF(AND(Colin!$G10597=$B$2,Colin!$H10597&lt;=$C$3),Colin!$I10597,)</f>
        <v>0</v>
      </c>
      <c r="P10597" s="38">
        <f>IF(Colin!$G10597&lt;$B$2,Colin!$I10597,0)</f>
        <v>0</v>
      </c>
      <c r="Q10597" s="38">
        <f>IF(Colin!$G10597&lt;$B$1,Colin!$I10597,0)</f>
        <v>0</v>
      </c>
    </row>
    <row r="10598" spans="12:17" x14ac:dyDescent="0.25">
      <c r="L10598" s="38">
        <f>IF(AND(Colin!$G10598=$B$1,Colin!$H10598=$C$3),Colin!$I10598,)</f>
        <v>0</v>
      </c>
      <c r="M10598" s="38">
        <f>IF(AND(Colin!$G10598=$B$1,Colin!$H10598&lt;=$C$3),Colin!$I10598,)</f>
        <v>0</v>
      </c>
      <c r="N10598" s="38">
        <f>IF(AND(Colin!$G10598=$B$2,Colin!$H10598=$C$3),Colin!$I10598,)</f>
        <v>0</v>
      </c>
      <c r="O10598" s="38">
        <f>IF(AND(Colin!$G10598=$B$2,Colin!$H10598&lt;=$C$3),Colin!$I10598,)</f>
        <v>0</v>
      </c>
      <c r="P10598" s="38">
        <f>IF(Colin!$G10598&lt;$B$2,Colin!$I10598,0)</f>
        <v>0</v>
      </c>
      <c r="Q10598" s="38">
        <f>IF(Colin!$G10598&lt;$B$1,Colin!$I10598,0)</f>
        <v>0</v>
      </c>
    </row>
    <row r="10599" spans="12:17" x14ac:dyDescent="0.25">
      <c r="L10599" s="38">
        <f>IF(AND(Colin!$G10599=$B$1,Colin!$H10599=$C$3),Colin!$I10599,)</f>
        <v>0</v>
      </c>
      <c r="M10599" s="38">
        <f>IF(AND(Colin!$G10599=$B$1,Colin!$H10599&lt;=$C$3),Colin!$I10599,)</f>
        <v>0</v>
      </c>
      <c r="N10599" s="38">
        <f>IF(AND(Colin!$G10599=$B$2,Colin!$H10599=$C$3),Colin!$I10599,)</f>
        <v>0</v>
      </c>
      <c r="O10599" s="38">
        <f>IF(AND(Colin!$G10599=$B$2,Colin!$H10599&lt;=$C$3),Colin!$I10599,)</f>
        <v>0</v>
      </c>
      <c r="P10599" s="38">
        <f>IF(Colin!$G10599&lt;$B$2,Colin!$I10599,0)</f>
        <v>0</v>
      </c>
      <c r="Q10599" s="38">
        <f>IF(Colin!$G10599&lt;$B$1,Colin!$I10599,0)</f>
        <v>0</v>
      </c>
    </row>
    <row r="10600" spans="12:17" x14ac:dyDescent="0.25">
      <c r="L10600" s="38">
        <f>IF(AND(Colin!$G10600=$B$1,Colin!$H10600=$C$3),Colin!$I10600,)</f>
        <v>0</v>
      </c>
      <c r="M10600" s="38">
        <f>IF(AND(Colin!$G10600=$B$1,Colin!$H10600&lt;=$C$3),Colin!$I10600,)</f>
        <v>0</v>
      </c>
      <c r="N10600" s="38">
        <f>IF(AND(Colin!$G10600=$B$2,Colin!$H10600=$C$3),Colin!$I10600,)</f>
        <v>0</v>
      </c>
      <c r="O10600" s="38">
        <f>IF(AND(Colin!$G10600=$B$2,Colin!$H10600&lt;=$C$3),Colin!$I10600,)</f>
        <v>0</v>
      </c>
      <c r="P10600" s="38">
        <f>IF(Colin!$G10600&lt;$B$2,Colin!$I10600,0)</f>
        <v>0</v>
      </c>
      <c r="Q10600" s="38">
        <f>IF(Colin!$G10600&lt;$B$1,Colin!$I10600,0)</f>
        <v>0</v>
      </c>
    </row>
    <row r="10601" spans="12:17" x14ac:dyDescent="0.25">
      <c r="L10601" s="38">
        <f>IF(AND(Colin!$G10601=$B$1,Colin!$H10601=$C$3),Colin!$I10601,)</f>
        <v>0</v>
      </c>
      <c r="M10601" s="38">
        <f>IF(AND(Colin!$G10601=$B$1,Colin!$H10601&lt;=$C$3),Colin!$I10601,)</f>
        <v>0</v>
      </c>
      <c r="N10601" s="38">
        <f>IF(AND(Colin!$G10601=$B$2,Colin!$H10601=$C$3),Colin!$I10601,)</f>
        <v>0</v>
      </c>
      <c r="O10601" s="38">
        <f>IF(AND(Colin!$G10601=$B$2,Colin!$H10601&lt;=$C$3),Colin!$I10601,)</f>
        <v>0</v>
      </c>
      <c r="P10601" s="38">
        <f>IF(Colin!$G10601&lt;$B$2,Colin!$I10601,0)</f>
        <v>0</v>
      </c>
      <c r="Q10601" s="38">
        <f>IF(Colin!$G10601&lt;$B$1,Colin!$I10601,0)</f>
        <v>0</v>
      </c>
    </row>
    <row r="10602" spans="12:17" x14ac:dyDescent="0.25">
      <c r="L10602" s="38">
        <f>IF(AND(Colin!$G10602=$B$1,Colin!$H10602=$C$3),Colin!$I10602,)</f>
        <v>0</v>
      </c>
      <c r="M10602" s="38">
        <f>IF(AND(Colin!$G10602=$B$1,Colin!$H10602&lt;=$C$3),Colin!$I10602,)</f>
        <v>0</v>
      </c>
      <c r="N10602" s="38">
        <f>IF(AND(Colin!$G10602=$B$2,Colin!$H10602=$C$3),Colin!$I10602,)</f>
        <v>0</v>
      </c>
      <c r="O10602" s="38">
        <f>IF(AND(Colin!$G10602=$B$2,Colin!$H10602&lt;=$C$3),Colin!$I10602,)</f>
        <v>0</v>
      </c>
      <c r="P10602" s="38">
        <f>IF(Colin!$G10602&lt;$B$2,Colin!$I10602,0)</f>
        <v>0</v>
      </c>
      <c r="Q10602" s="38">
        <f>IF(Colin!$G10602&lt;$B$1,Colin!$I10602,0)</f>
        <v>0</v>
      </c>
    </row>
    <row r="10603" spans="12:17" x14ac:dyDescent="0.25">
      <c r="L10603" s="38">
        <f>IF(AND(Colin!$G10603=$B$1,Colin!$H10603=$C$3),Colin!$I10603,)</f>
        <v>0</v>
      </c>
      <c r="M10603" s="38">
        <f>IF(AND(Colin!$G10603=$B$1,Colin!$H10603&lt;=$C$3),Colin!$I10603,)</f>
        <v>0</v>
      </c>
      <c r="N10603" s="38">
        <f>IF(AND(Colin!$G10603=$B$2,Colin!$H10603=$C$3),Colin!$I10603,)</f>
        <v>0</v>
      </c>
      <c r="O10603" s="38">
        <f>IF(AND(Colin!$G10603=$B$2,Colin!$H10603&lt;=$C$3),Colin!$I10603,)</f>
        <v>0</v>
      </c>
      <c r="P10603" s="38">
        <f>IF(Colin!$G10603&lt;$B$2,Colin!$I10603,0)</f>
        <v>0</v>
      </c>
      <c r="Q10603" s="38">
        <f>IF(Colin!$G10603&lt;$B$1,Colin!$I10603,0)</f>
        <v>0</v>
      </c>
    </row>
    <row r="10604" spans="12:17" x14ac:dyDescent="0.25">
      <c r="L10604" s="38">
        <f>IF(AND(Colin!$G10604=$B$1,Colin!$H10604=$C$3),Colin!$I10604,)</f>
        <v>0</v>
      </c>
      <c r="M10604" s="38">
        <f>IF(AND(Colin!$G10604=$B$1,Colin!$H10604&lt;=$C$3),Colin!$I10604,)</f>
        <v>0</v>
      </c>
      <c r="N10604" s="38">
        <f>IF(AND(Colin!$G10604=$B$2,Colin!$H10604=$C$3),Colin!$I10604,)</f>
        <v>0</v>
      </c>
      <c r="O10604" s="38">
        <f>IF(AND(Colin!$G10604=$B$2,Colin!$H10604&lt;=$C$3),Colin!$I10604,)</f>
        <v>0</v>
      </c>
      <c r="P10604" s="38">
        <f>IF(Colin!$G10604&lt;$B$2,Colin!$I10604,0)</f>
        <v>0</v>
      </c>
      <c r="Q10604" s="38">
        <f>IF(Colin!$G10604&lt;$B$1,Colin!$I10604,0)</f>
        <v>0</v>
      </c>
    </row>
    <row r="10605" spans="12:17" x14ac:dyDescent="0.25">
      <c r="L10605" s="38">
        <f>IF(AND(Colin!$G10605=$B$1,Colin!$H10605=$C$3),Colin!$I10605,)</f>
        <v>0</v>
      </c>
      <c r="M10605" s="38">
        <f>IF(AND(Colin!$G10605=$B$1,Colin!$H10605&lt;=$C$3),Colin!$I10605,)</f>
        <v>0</v>
      </c>
      <c r="N10605" s="38">
        <f>IF(AND(Colin!$G10605=$B$2,Colin!$H10605=$C$3),Colin!$I10605,)</f>
        <v>0</v>
      </c>
      <c r="O10605" s="38">
        <f>IF(AND(Colin!$G10605=$B$2,Colin!$H10605&lt;=$C$3),Colin!$I10605,)</f>
        <v>0</v>
      </c>
      <c r="P10605" s="38">
        <f>IF(Colin!$G10605&lt;$B$2,Colin!$I10605,0)</f>
        <v>0</v>
      </c>
      <c r="Q10605" s="38">
        <f>IF(Colin!$G10605&lt;$B$1,Colin!$I10605,0)</f>
        <v>0</v>
      </c>
    </row>
    <row r="10606" spans="12:17" x14ac:dyDescent="0.25">
      <c r="L10606" s="38">
        <f>IF(AND(Colin!$G10606=$B$1,Colin!$H10606=$C$3),Colin!$I10606,)</f>
        <v>0</v>
      </c>
      <c r="M10606" s="38">
        <f>IF(AND(Colin!$G10606=$B$1,Colin!$H10606&lt;=$C$3),Colin!$I10606,)</f>
        <v>0</v>
      </c>
      <c r="N10606" s="38">
        <f>IF(AND(Colin!$G10606=$B$2,Colin!$H10606=$C$3),Colin!$I10606,)</f>
        <v>0</v>
      </c>
      <c r="O10606" s="38">
        <f>IF(AND(Colin!$G10606=$B$2,Colin!$H10606&lt;=$C$3),Colin!$I10606,)</f>
        <v>0</v>
      </c>
      <c r="P10606" s="38">
        <f>IF(Colin!$G10606&lt;$B$2,Colin!$I10606,0)</f>
        <v>0</v>
      </c>
      <c r="Q10606" s="38">
        <f>IF(Colin!$G10606&lt;$B$1,Colin!$I10606,0)</f>
        <v>0</v>
      </c>
    </row>
    <row r="10607" spans="12:17" x14ac:dyDescent="0.25">
      <c r="L10607" s="38">
        <f>IF(AND(Colin!$G10607=$B$1,Colin!$H10607=$C$3),Colin!$I10607,)</f>
        <v>0</v>
      </c>
      <c r="M10607" s="38">
        <f>IF(AND(Colin!$G10607=$B$1,Colin!$H10607&lt;=$C$3),Colin!$I10607,)</f>
        <v>0</v>
      </c>
      <c r="N10607" s="38">
        <f>IF(AND(Colin!$G10607=$B$2,Colin!$H10607=$C$3),Colin!$I10607,)</f>
        <v>0</v>
      </c>
      <c r="O10607" s="38">
        <f>IF(AND(Colin!$G10607=$B$2,Colin!$H10607&lt;=$C$3),Colin!$I10607,)</f>
        <v>0</v>
      </c>
      <c r="P10607" s="38">
        <f>IF(Colin!$G10607&lt;$B$2,Colin!$I10607,0)</f>
        <v>0</v>
      </c>
      <c r="Q10607" s="38">
        <f>IF(Colin!$G10607&lt;$B$1,Colin!$I10607,0)</f>
        <v>0</v>
      </c>
    </row>
    <row r="10608" spans="12:17" x14ac:dyDescent="0.25">
      <c r="L10608" s="38">
        <f>IF(AND(Colin!$G10608=$B$1,Colin!$H10608=$C$3),Colin!$I10608,)</f>
        <v>0</v>
      </c>
      <c r="M10608" s="38">
        <f>IF(AND(Colin!$G10608=$B$1,Colin!$H10608&lt;=$C$3),Colin!$I10608,)</f>
        <v>0</v>
      </c>
      <c r="N10608" s="38">
        <f>IF(AND(Colin!$G10608=$B$2,Colin!$H10608=$C$3),Colin!$I10608,)</f>
        <v>0</v>
      </c>
      <c r="O10608" s="38">
        <f>IF(AND(Colin!$G10608=$B$2,Colin!$H10608&lt;=$C$3),Colin!$I10608,)</f>
        <v>0</v>
      </c>
      <c r="P10608" s="38">
        <f>IF(Colin!$G10608&lt;$B$2,Colin!$I10608,0)</f>
        <v>0</v>
      </c>
      <c r="Q10608" s="38">
        <f>IF(Colin!$G10608&lt;$B$1,Colin!$I10608,0)</f>
        <v>0</v>
      </c>
    </row>
    <row r="10609" spans="12:17" x14ac:dyDescent="0.25">
      <c r="L10609" s="38">
        <f>IF(AND(Colin!$G10609=$B$1,Colin!$H10609=$C$3),Colin!$I10609,)</f>
        <v>0</v>
      </c>
      <c r="M10609" s="38">
        <f>IF(AND(Colin!$G10609=$B$1,Colin!$H10609&lt;=$C$3),Colin!$I10609,)</f>
        <v>0</v>
      </c>
      <c r="N10609" s="38">
        <f>IF(AND(Colin!$G10609=$B$2,Colin!$H10609=$C$3),Colin!$I10609,)</f>
        <v>0</v>
      </c>
      <c r="O10609" s="38">
        <f>IF(AND(Colin!$G10609=$B$2,Colin!$H10609&lt;=$C$3),Colin!$I10609,)</f>
        <v>0</v>
      </c>
      <c r="P10609" s="38">
        <f>IF(Colin!$G10609&lt;$B$2,Colin!$I10609,0)</f>
        <v>0</v>
      </c>
      <c r="Q10609" s="38">
        <f>IF(Colin!$G10609&lt;$B$1,Colin!$I10609,0)</f>
        <v>0</v>
      </c>
    </row>
    <row r="10610" spans="12:17" x14ac:dyDescent="0.25">
      <c r="L10610" s="38">
        <f>IF(AND(Colin!$G10610=$B$1,Colin!$H10610=$C$3),Colin!$I10610,)</f>
        <v>0</v>
      </c>
      <c r="M10610" s="38">
        <f>IF(AND(Colin!$G10610=$B$1,Colin!$H10610&lt;=$C$3),Colin!$I10610,)</f>
        <v>0</v>
      </c>
      <c r="N10610" s="38">
        <f>IF(AND(Colin!$G10610=$B$2,Colin!$H10610=$C$3),Colin!$I10610,)</f>
        <v>0</v>
      </c>
      <c r="O10610" s="38">
        <f>IF(AND(Colin!$G10610=$B$2,Colin!$H10610&lt;=$C$3),Colin!$I10610,)</f>
        <v>0</v>
      </c>
      <c r="P10610" s="38">
        <f>IF(Colin!$G10610&lt;$B$2,Colin!$I10610,0)</f>
        <v>0</v>
      </c>
      <c r="Q10610" s="38">
        <f>IF(Colin!$G10610&lt;$B$1,Colin!$I10610,0)</f>
        <v>0</v>
      </c>
    </row>
    <row r="10611" spans="12:17" x14ac:dyDescent="0.25">
      <c r="L10611" s="38">
        <f>IF(AND(Colin!$G10611=$B$1,Colin!$H10611=$C$3),Colin!$I10611,)</f>
        <v>0</v>
      </c>
      <c r="M10611" s="38">
        <f>IF(AND(Colin!$G10611=$B$1,Colin!$H10611&lt;=$C$3),Colin!$I10611,)</f>
        <v>0</v>
      </c>
      <c r="N10611" s="38">
        <f>IF(AND(Colin!$G10611=$B$2,Colin!$H10611=$C$3),Colin!$I10611,)</f>
        <v>0</v>
      </c>
      <c r="O10611" s="38">
        <f>IF(AND(Colin!$G10611=$B$2,Colin!$H10611&lt;=$C$3),Colin!$I10611,)</f>
        <v>0</v>
      </c>
      <c r="P10611" s="38">
        <f>IF(Colin!$G10611&lt;$B$2,Colin!$I10611,0)</f>
        <v>0</v>
      </c>
      <c r="Q10611" s="38">
        <f>IF(Colin!$G10611&lt;$B$1,Colin!$I10611,0)</f>
        <v>0</v>
      </c>
    </row>
    <row r="10612" spans="12:17" x14ac:dyDescent="0.25">
      <c r="L10612" s="38">
        <f>IF(AND(Colin!$G10612=$B$1,Colin!$H10612=$C$3),Colin!$I10612,)</f>
        <v>0</v>
      </c>
      <c r="M10612" s="38">
        <f>IF(AND(Colin!$G10612=$B$1,Colin!$H10612&lt;=$C$3),Colin!$I10612,)</f>
        <v>0</v>
      </c>
      <c r="N10612" s="38">
        <f>IF(AND(Colin!$G10612=$B$2,Colin!$H10612=$C$3),Colin!$I10612,)</f>
        <v>0</v>
      </c>
      <c r="O10612" s="38">
        <f>IF(AND(Colin!$G10612=$B$2,Colin!$H10612&lt;=$C$3),Colin!$I10612,)</f>
        <v>0</v>
      </c>
      <c r="P10612" s="38">
        <f>IF(Colin!$G10612&lt;$B$2,Colin!$I10612,0)</f>
        <v>0</v>
      </c>
      <c r="Q10612" s="38">
        <f>IF(Colin!$G10612&lt;$B$1,Colin!$I10612,0)</f>
        <v>0</v>
      </c>
    </row>
    <row r="10613" spans="12:17" x14ac:dyDescent="0.25">
      <c r="L10613" s="38">
        <f>IF(AND(Colin!$G10613=$B$1,Colin!$H10613=$C$3),Colin!$I10613,)</f>
        <v>0</v>
      </c>
      <c r="M10613" s="38">
        <f>IF(AND(Colin!$G10613=$B$1,Colin!$H10613&lt;=$C$3),Colin!$I10613,)</f>
        <v>0</v>
      </c>
      <c r="N10613" s="38">
        <f>IF(AND(Colin!$G10613=$B$2,Colin!$H10613=$C$3),Colin!$I10613,)</f>
        <v>0</v>
      </c>
      <c r="O10613" s="38">
        <f>IF(AND(Colin!$G10613=$B$2,Colin!$H10613&lt;=$C$3),Colin!$I10613,)</f>
        <v>0</v>
      </c>
      <c r="P10613" s="38">
        <f>IF(Colin!$G10613&lt;$B$2,Colin!$I10613,0)</f>
        <v>0</v>
      </c>
      <c r="Q10613" s="38">
        <f>IF(Colin!$G10613&lt;$B$1,Colin!$I10613,0)</f>
        <v>0</v>
      </c>
    </row>
    <row r="10614" spans="12:17" x14ac:dyDescent="0.25">
      <c r="L10614" s="38">
        <f>IF(AND(Colin!$G10614=$B$1,Colin!$H10614=$C$3),Colin!$I10614,)</f>
        <v>0</v>
      </c>
      <c r="M10614" s="38">
        <f>IF(AND(Colin!$G10614=$B$1,Colin!$H10614&lt;=$C$3),Colin!$I10614,)</f>
        <v>0</v>
      </c>
      <c r="N10614" s="38">
        <f>IF(AND(Colin!$G10614=$B$2,Colin!$H10614=$C$3),Colin!$I10614,)</f>
        <v>0</v>
      </c>
      <c r="O10614" s="38">
        <f>IF(AND(Colin!$G10614=$B$2,Colin!$H10614&lt;=$C$3),Colin!$I10614,)</f>
        <v>0</v>
      </c>
      <c r="P10614" s="38">
        <f>IF(Colin!$G10614&lt;$B$2,Colin!$I10614,0)</f>
        <v>0</v>
      </c>
      <c r="Q10614" s="38">
        <f>IF(Colin!$G10614&lt;$B$1,Colin!$I10614,0)</f>
        <v>0</v>
      </c>
    </row>
    <row r="10615" spans="12:17" x14ac:dyDescent="0.25">
      <c r="L10615" s="38">
        <f>IF(AND(Colin!$G10615=$B$1,Colin!$H10615=$C$3),Colin!$I10615,)</f>
        <v>0</v>
      </c>
      <c r="M10615" s="38">
        <f>IF(AND(Colin!$G10615=$B$1,Colin!$H10615&lt;=$C$3),Colin!$I10615,)</f>
        <v>0</v>
      </c>
      <c r="N10615" s="38">
        <f>IF(AND(Colin!$G10615=$B$2,Colin!$H10615=$C$3),Colin!$I10615,)</f>
        <v>0</v>
      </c>
      <c r="O10615" s="38">
        <f>IF(AND(Colin!$G10615=$B$2,Colin!$H10615&lt;=$C$3),Colin!$I10615,)</f>
        <v>0</v>
      </c>
      <c r="P10615" s="38">
        <f>IF(Colin!$G10615&lt;$B$2,Colin!$I10615,0)</f>
        <v>0</v>
      </c>
      <c r="Q10615" s="38">
        <f>IF(Colin!$G10615&lt;$B$1,Colin!$I10615,0)</f>
        <v>0</v>
      </c>
    </row>
    <row r="10616" spans="12:17" x14ac:dyDescent="0.25">
      <c r="L10616" s="38">
        <f>IF(AND(Colin!$G10616=$B$1,Colin!$H10616=$C$3),Colin!$I10616,)</f>
        <v>0</v>
      </c>
      <c r="M10616" s="38">
        <f>IF(AND(Colin!$G10616=$B$1,Colin!$H10616&lt;=$C$3),Colin!$I10616,)</f>
        <v>0</v>
      </c>
      <c r="N10616" s="38">
        <f>IF(AND(Colin!$G10616=$B$2,Colin!$H10616=$C$3),Colin!$I10616,)</f>
        <v>0</v>
      </c>
      <c r="O10616" s="38">
        <f>IF(AND(Colin!$G10616=$B$2,Colin!$H10616&lt;=$C$3),Colin!$I10616,)</f>
        <v>0</v>
      </c>
      <c r="P10616" s="38">
        <f>IF(Colin!$G10616&lt;$B$2,Colin!$I10616,0)</f>
        <v>0</v>
      </c>
      <c r="Q10616" s="38">
        <f>IF(Colin!$G10616&lt;$B$1,Colin!$I10616,0)</f>
        <v>0</v>
      </c>
    </row>
    <row r="10617" spans="12:17" x14ac:dyDescent="0.25">
      <c r="L10617" s="38">
        <f>IF(AND(Colin!$G10617=$B$1,Colin!$H10617=$C$3),Colin!$I10617,)</f>
        <v>0</v>
      </c>
      <c r="M10617" s="38">
        <f>IF(AND(Colin!$G10617=$B$1,Colin!$H10617&lt;=$C$3),Colin!$I10617,)</f>
        <v>0</v>
      </c>
      <c r="N10617" s="38">
        <f>IF(AND(Colin!$G10617=$B$2,Colin!$H10617=$C$3),Colin!$I10617,)</f>
        <v>0</v>
      </c>
      <c r="O10617" s="38">
        <f>IF(AND(Colin!$G10617=$B$2,Colin!$H10617&lt;=$C$3),Colin!$I10617,)</f>
        <v>0</v>
      </c>
      <c r="P10617" s="38">
        <f>IF(Colin!$G10617&lt;$B$2,Colin!$I10617,0)</f>
        <v>0</v>
      </c>
      <c r="Q10617" s="38">
        <f>IF(Colin!$G10617&lt;$B$1,Colin!$I10617,0)</f>
        <v>0</v>
      </c>
    </row>
    <row r="10618" spans="12:17" x14ac:dyDescent="0.25">
      <c r="L10618" s="38">
        <f>IF(AND(Colin!$G10618=$B$1,Colin!$H10618=$C$3),Colin!$I10618,)</f>
        <v>0</v>
      </c>
      <c r="M10618" s="38">
        <f>IF(AND(Colin!$G10618=$B$1,Colin!$H10618&lt;=$C$3),Colin!$I10618,)</f>
        <v>0</v>
      </c>
      <c r="N10618" s="38">
        <f>IF(AND(Colin!$G10618=$B$2,Colin!$H10618=$C$3),Colin!$I10618,)</f>
        <v>0</v>
      </c>
      <c r="O10618" s="38">
        <f>IF(AND(Colin!$G10618=$B$2,Colin!$H10618&lt;=$C$3),Colin!$I10618,)</f>
        <v>0</v>
      </c>
      <c r="P10618" s="38">
        <f>IF(Colin!$G10618&lt;$B$2,Colin!$I10618,0)</f>
        <v>0</v>
      </c>
      <c r="Q10618" s="38">
        <f>IF(Colin!$G10618&lt;$B$1,Colin!$I10618,0)</f>
        <v>0</v>
      </c>
    </row>
    <row r="10619" spans="12:17" x14ac:dyDescent="0.25">
      <c r="L10619" s="38">
        <f>IF(AND(Colin!$G10619=$B$1,Colin!$H10619=$C$3),Colin!$I10619,)</f>
        <v>0</v>
      </c>
      <c r="M10619" s="38">
        <f>IF(AND(Colin!$G10619=$B$1,Colin!$H10619&lt;=$C$3),Colin!$I10619,)</f>
        <v>0</v>
      </c>
      <c r="N10619" s="38">
        <f>IF(AND(Colin!$G10619=$B$2,Colin!$H10619=$C$3),Colin!$I10619,)</f>
        <v>0</v>
      </c>
      <c r="O10619" s="38">
        <f>IF(AND(Colin!$G10619=$B$2,Colin!$H10619&lt;=$C$3),Colin!$I10619,)</f>
        <v>0</v>
      </c>
      <c r="P10619" s="38">
        <f>IF(Colin!$G10619&lt;$B$2,Colin!$I10619,0)</f>
        <v>0</v>
      </c>
      <c r="Q10619" s="38">
        <f>IF(Colin!$G10619&lt;$B$1,Colin!$I10619,0)</f>
        <v>0</v>
      </c>
    </row>
    <row r="10620" spans="12:17" x14ac:dyDescent="0.25">
      <c r="L10620" s="38">
        <f>IF(AND(Colin!$G10620=$B$1,Colin!$H10620=$C$3),Colin!$I10620,)</f>
        <v>0</v>
      </c>
      <c r="M10620" s="38">
        <f>IF(AND(Colin!$G10620=$B$1,Colin!$H10620&lt;=$C$3),Colin!$I10620,)</f>
        <v>0</v>
      </c>
      <c r="N10620" s="38">
        <f>IF(AND(Colin!$G10620=$B$2,Colin!$H10620=$C$3),Colin!$I10620,)</f>
        <v>0</v>
      </c>
      <c r="O10620" s="38">
        <f>IF(AND(Colin!$G10620=$B$2,Colin!$H10620&lt;=$C$3),Colin!$I10620,)</f>
        <v>0</v>
      </c>
      <c r="P10620" s="38">
        <f>IF(Colin!$G10620&lt;$B$2,Colin!$I10620,0)</f>
        <v>0</v>
      </c>
      <c r="Q10620" s="38">
        <f>IF(Colin!$G10620&lt;$B$1,Colin!$I10620,0)</f>
        <v>0</v>
      </c>
    </row>
    <row r="10621" spans="12:17" x14ac:dyDescent="0.25">
      <c r="L10621" s="38">
        <f>IF(AND(Colin!$G10621=$B$1,Colin!$H10621=$C$3),Colin!$I10621,)</f>
        <v>0</v>
      </c>
      <c r="M10621" s="38">
        <f>IF(AND(Colin!$G10621=$B$1,Colin!$H10621&lt;=$C$3),Colin!$I10621,)</f>
        <v>0</v>
      </c>
      <c r="N10621" s="38">
        <f>IF(AND(Colin!$G10621=$B$2,Colin!$H10621=$C$3),Colin!$I10621,)</f>
        <v>0</v>
      </c>
      <c r="O10621" s="38">
        <f>IF(AND(Colin!$G10621=$B$2,Colin!$H10621&lt;=$C$3),Colin!$I10621,)</f>
        <v>0</v>
      </c>
      <c r="P10621" s="38">
        <f>IF(Colin!$G10621&lt;$B$2,Colin!$I10621,0)</f>
        <v>0</v>
      </c>
      <c r="Q10621" s="38">
        <f>IF(Colin!$G10621&lt;$B$1,Colin!$I10621,0)</f>
        <v>0</v>
      </c>
    </row>
    <row r="10622" spans="12:17" x14ac:dyDescent="0.25">
      <c r="L10622" s="38">
        <f>IF(AND(Colin!$G10622=$B$1,Colin!$H10622=$C$3),Colin!$I10622,)</f>
        <v>0</v>
      </c>
      <c r="M10622" s="38">
        <f>IF(AND(Colin!$G10622=$B$1,Colin!$H10622&lt;=$C$3),Colin!$I10622,)</f>
        <v>0</v>
      </c>
      <c r="N10622" s="38">
        <f>IF(AND(Colin!$G10622=$B$2,Colin!$H10622=$C$3),Colin!$I10622,)</f>
        <v>0</v>
      </c>
      <c r="O10622" s="38">
        <f>IF(AND(Colin!$G10622=$B$2,Colin!$H10622&lt;=$C$3),Colin!$I10622,)</f>
        <v>0</v>
      </c>
      <c r="P10622" s="38">
        <f>IF(Colin!$G10622&lt;$B$2,Colin!$I10622,0)</f>
        <v>0</v>
      </c>
      <c r="Q10622" s="38">
        <f>IF(Colin!$G10622&lt;$B$1,Colin!$I10622,0)</f>
        <v>0</v>
      </c>
    </row>
    <row r="10623" spans="12:17" x14ac:dyDescent="0.25">
      <c r="L10623" s="38">
        <f>IF(AND(Colin!$G10623=$B$1,Colin!$H10623=$C$3),Colin!$I10623,)</f>
        <v>0</v>
      </c>
      <c r="M10623" s="38">
        <f>IF(AND(Colin!$G10623=$B$1,Colin!$H10623&lt;=$C$3),Colin!$I10623,)</f>
        <v>0</v>
      </c>
      <c r="N10623" s="38">
        <f>IF(AND(Colin!$G10623=$B$2,Colin!$H10623=$C$3),Colin!$I10623,)</f>
        <v>0</v>
      </c>
      <c r="O10623" s="38">
        <f>IF(AND(Colin!$G10623=$B$2,Colin!$H10623&lt;=$C$3),Colin!$I10623,)</f>
        <v>0</v>
      </c>
      <c r="P10623" s="38">
        <f>IF(Colin!$G10623&lt;$B$2,Colin!$I10623,0)</f>
        <v>0</v>
      </c>
      <c r="Q10623" s="38">
        <f>IF(Colin!$G10623&lt;$B$1,Colin!$I10623,0)</f>
        <v>0</v>
      </c>
    </row>
    <row r="10624" spans="12:17" x14ac:dyDescent="0.25">
      <c r="L10624" s="38">
        <f>IF(AND(Colin!$G10624=$B$1,Colin!$H10624=$C$3),Colin!$I10624,)</f>
        <v>0</v>
      </c>
      <c r="M10624" s="38">
        <f>IF(AND(Colin!$G10624=$B$1,Colin!$H10624&lt;=$C$3),Colin!$I10624,)</f>
        <v>0</v>
      </c>
      <c r="N10624" s="38">
        <f>IF(AND(Colin!$G10624=$B$2,Colin!$H10624=$C$3),Colin!$I10624,)</f>
        <v>0</v>
      </c>
      <c r="O10624" s="38">
        <f>IF(AND(Colin!$G10624=$B$2,Colin!$H10624&lt;=$C$3),Colin!$I10624,)</f>
        <v>0</v>
      </c>
      <c r="P10624" s="38">
        <f>IF(Colin!$G10624&lt;$B$2,Colin!$I10624,0)</f>
        <v>0</v>
      </c>
      <c r="Q10624" s="38">
        <f>IF(Colin!$G10624&lt;$B$1,Colin!$I10624,0)</f>
        <v>0</v>
      </c>
    </row>
    <row r="10625" spans="12:17" x14ac:dyDescent="0.25">
      <c r="L10625" s="38">
        <f>IF(AND(Colin!$G10625=$B$1,Colin!$H10625=$C$3),Colin!$I10625,)</f>
        <v>0</v>
      </c>
      <c r="M10625" s="38">
        <f>IF(AND(Colin!$G10625=$B$1,Colin!$H10625&lt;=$C$3),Colin!$I10625,)</f>
        <v>0</v>
      </c>
      <c r="N10625" s="38">
        <f>IF(AND(Colin!$G10625=$B$2,Colin!$H10625=$C$3),Colin!$I10625,)</f>
        <v>0</v>
      </c>
      <c r="O10625" s="38">
        <f>IF(AND(Colin!$G10625=$B$2,Colin!$H10625&lt;=$C$3),Colin!$I10625,)</f>
        <v>0</v>
      </c>
      <c r="P10625" s="38">
        <f>IF(Colin!$G10625&lt;$B$2,Colin!$I10625,0)</f>
        <v>0</v>
      </c>
      <c r="Q10625" s="38">
        <f>IF(Colin!$G10625&lt;$B$1,Colin!$I10625,0)</f>
        <v>0</v>
      </c>
    </row>
    <row r="10626" spans="12:17" x14ac:dyDescent="0.25">
      <c r="L10626" s="38">
        <f>IF(AND(Colin!$G10626=$B$1,Colin!$H10626=$C$3),Colin!$I10626,)</f>
        <v>0</v>
      </c>
      <c r="M10626" s="38">
        <f>IF(AND(Colin!$G10626=$B$1,Colin!$H10626&lt;=$C$3),Colin!$I10626,)</f>
        <v>0</v>
      </c>
      <c r="N10626" s="38">
        <f>IF(AND(Colin!$G10626=$B$2,Colin!$H10626=$C$3),Colin!$I10626,)</f>
        <v>0</v>
      </c>
      <c r="O10626" s="38">
        <f>IF(AND(Colin!$G10626=$B$2,Colin!$H10626&lt;=$C$3),Colin!$I10626,)</f>
        <v>0</v>
      </c>
      <c r="P10626" s="38">
        <f>IF(Colin!$G10626&lt;$B$2,Colin!$I10626,0)</f>
        <v>0</v>
      </c>
      <c r="Q10626" s="38">
        <f>IF(Colin!$G10626&lt;$B$1,Colin!$I10626,0)</f>
        <v>0</v>
      </c>
    </row>
    <row r="10627" spans="12:17" x14ac:dyDescent="0.25">
      <c r="L10627" s="38">
        <f>IF(AND(Colin!$G10627=$B$1,Colin!$H10627=$C$3),Colin!$I10627,)</f>
        <v>0</v>
      </c>
      <c r="M10627" s="38">
        <f>IF(AND(Colin!$G10627=$B$1,Colin!$H10627&lt;=$C$3),Colin!$I10627,)</f>
        <v>0</v>
      </c>
      <c r="N10627" s="38">
        <f>IF(AND(Colin!$G10627=$B$2,Colin!$H10627=$C$3),Colin!$I10627,)</f>
        <v>0</v>
      </c>
      <c r="O10627" s="38">
        <f>IF(AND(Colin!$G10627=$B$2,Colin!$H10627&lt;=$C$3),Colin!$I10627,)</f>
        <v>0</v>
      </c>
      <c r="P10627" s="38">
        <f>IF(Colin!$G10627&lt;$B$2,Colin!$I10627,0)</f>
        <v>0</v>
      </c>
      <c r="Q10627" s="38">
        <f>IF(Colin!$G10627&lt;$B$1,Colin!$I10627,0)</f>
        <v>0</v>
      </c>
    </row>
    <row r="10628" spans="12:17" x14ac:dyDescent="0.25">
      <c r="L10628" s="38">
        <f>IF(AND(Colin!$G10628=$B$1,Colin!$H10628=$C$3),Colin!$I10628,)</f>
        <v>0</v>
      </c>
      <c r="M10628" s="38">
        <f>IF(AND(Colin!$G10628=$B$1,Colin!$H10628&lt;=$C$3),Colin!$I10628,)</f>
        <v>0</v>
      </c>
      <c r="N10628" s="38">
        <f>IF(AND(Colin!$G10628=$B$2,Colin!$H10628=$C$3),Colin!$I10628,)</f>
        <v>0</v>
      </c>
      <c r="O10628" s="38">
        <f>IF(AND(Colin!$G10628=$B$2,Colin!$H10628&lt;=$C$3),Colin!$I10628,)</f>
        <v>0</v>
      </c>
      <c r="P10628" s="38">
        <f>IF(Colin!$G10628&lt;$B$2,Colin!$I10628,0)</f>
        <v>0</v>
      </c>
      <c r="Q10628" s="38">
        <f>IF(Colin!$G10628&lt;$B$1,Colin!$I10628,0)</f>
        <v>0</v>
      </c>
    </row>
    <row r="10629" spans="12:17" x14ac:dyDescent="0.25">
      <c r="L10629" s="38">
        <f>IF(AND(Colin!$G10629=$B$1,Colin!$H10629=$C$3),Colin!$I10629,)</f>
        <v>0</v>
      </c>
      <c r="M10629" s="38">
        <f>IF(AND(Colin!$G10629=$B$1,Colin!$H10629&lt;=$C$3),Colin!$I10629,)</f>
        <v>0</v>
      </c>
      <c r="N10629" s="38">
        <f>IF(AND(Colin!$G10629=$B$2,Colin!$H10629=$C$3),Colin!$I10629,)</f>
        <v>0</v>
      </c>
      <c r="O10629" s="38">
        <f>IF(AND(Colin!$G10629=$B$2,Colin!$H10629&lt;=$C$3),Colin!$I10629,)</f>
        <v>0</v>
      </c>
      <c r="P10629" s="38">
        <f>IF(Colin!$G10629&lt;$B$2,Colin!$I10629,0)</f>
        <v>0</v>
      </c>
      <c r="Q10629" s="38">
        <f>IF(Colin!$G10629&lt;$B$1,Colin!$I10629,0)</f>
        <v>0</v>
      </c>
    </row>
    <row r="10630" spans="12:17" x14ac:dyDescent="0.25">
      <c r="L10630" s="38">
        <f>IF(AND(Colin!$G10630=$B$1,Colin!$H10630=$C$3),Colin!$I10630,)</f>
        <v>0</v>
      </c>
      <c r="M10630" s="38">
        <f>IF(AND(Colin!$G10630=$B$1,Colin!$H10630&lt;=$C$3),Colin!$I10630,)</f>
        <v>0</v>
      </c>
      <c r="N10630" s="38">
        <f>IF(AND(Colin!$G10630=$B$2,Colin!$H10630=$C$3),Colin!$I10630,)</f>
        <v>0</v>
      </c>
      <c r="O10630" s="38">
        <f>IF(AND(Colin!$G10630=$B$2,Colin!$H10630&lt;=$C$3),Colin!$I10630,)</f>
        <v>0</v>
      </c>
      <c r="P10630" s="38">
        <f>IF(Colin!$G10630&lt;$B$2,Colin!$I10630,0)</f>
        <v>0</v>
      </c>
      <c r="Q10630" s="38">
        <f>IF(Colin!$G10630&lt;$B$1,Colin!$I10630,0)</f>
        <v>0</v>
      </c>
    </row>
    <row r="10631" spans="12:17" x14ac:dyDescent="0.25">
      <c r="L10631" s="38">
        <f>IF(AND(Colin!$G10631=$B$1,Colin!$H10631=$C$3),Colin!$I10631,)</f>
        <v>0</v>
      </c>
      <c r="M10631" s="38">
        <f>IF(AND(Colin!$G10631=$B$1,Colin!$H10631&lt;=$C$3),Colin!$I10631,)</f>
        <v>0</v>
      </c>
      <c r="N10631" s="38">
        <f>IF(AND(Colin!$G10631=$B$2,Colin!$H10631=$C$3),Colin!$I10631,)</f>
        <v>0</v>
      </c>
      <c r="O10631" s="38">
        <f>IF(AND(Colin!$G10631=$B$2,Colin!$H10631&lt;=$C$3),Colin!$I10631,)</f>
        <v>0</v>
      </c>
      <c r="P10631" s="38">
        <f>IF(Colin!$G10631&lt;$B$2,Colin!$I10631,0)</f>
        <v>0</v>
      </c>
      <c r="Q10631" s="38">
        <f>IF(Colin!$G10631&lt;$B$1,Colin!$I10631,0)</f>
        <v>0</v>
      </c>
    </row>
    <row r="10632" spans="12:17" x14ac:dyDescent="0.25">
      <c r="L10632" s="38">
        <f>IF(AND(Colin!$G10632=$B$1,Colin!$H10632=$C$3),Colin!$I10632,)</f>
        <v>0</v>
      </c>
      <c r="M10632" s="38">
        <f>IF(AND(Colin!$G10632=$B$1,Colin!$H10632&lt;=$C$3),Colin!$I10632,)</f>
        <v>0</v>
      </c>
      <c r="N10632" s="38">
        <f>IF(AND(Colin!$G10632=$B$2,Colin!$H10632=$C$3),Colin!$I10632,)</f>
        <v>0</v>
      </c>
      <c r="O10632" s="38">
        <f>IF(AND(Colin!$G10632=$B$2,Colin!$H10632&lt;=$C$3),Colin!$I10632,)</f>
        <v>0</v>
      </c>
      <c r="P10632" s="38">
        <f>IF(Colin!$G10632&lt;$B$2,Colin!$I10632,0)</f>
        <v>0</v>
      </c>
      <c r="Q10632" s="38">
        <f>IF(Colin!$G10632&lt;$B$1,Colin!$I10632,0)</f>
        <v>0</v>
      </c>
    </row>
    <row r="10633" spans="12:17" x14ac:dyDescent="0.25">
      <c r="L10633" s="38">
        <f>IF(AND(Colin!$G10633=$B$1,Colin!$H10633=$C$3),Colin!$I10633,)</f>
        <v>0</v>
      </c>
      <c r="M10633" s="38">
        <f>IF(AND(Colin!$G10633=$B$1,Colin!$H10633&lt;=$C$3),Colin!$I10633,)</f>
        <v>0</v>
      </c>
      <c r="N10633" s="38">
        <f>IF(AND(Colin!$G10633=$B$2,Colin!$H10633=$C$3),Colin!$I10633,)</f>
        <v>0</v>
      </c>
      <c r="O10633" s="38">
        <f>IF(AND(Colin!$G10633=$B$2,Colin!$H10633&lt;=$C$3),Colin!$I10633,)</f>
        <v>0</v>
      </c>
      <c r="P10633" s="38">
        <f>IF(Colin!$G10633&lt;$B$2,Colin!$I10633,0)</f>
        <v>0</v>
      </c>
      <c r="Q10633" s="38">
        <f>IF(Colin!$G10633&lt;$B$1,Colin!$I10633,0)</f>
        <v>0</v>
      </c>
    </row>
    <row r="10634" spans="12:17" x14ac:dyDescent="0.25">
      <c r="L10634" s="38">
        <f>IF(AND(Colin!$G10634=$B$1,Colin!$H10634=$C$3),Colin!$I10634,)</f>
        <v>0</v>
      </c>
      <c r="M10634" s="38">
        <f>IF(AND(Colin!$G10634=$B$1,Colin!$H10634&lt;=$C$3),Colin!$I10634,)</f>
        <v>0</v>
      </c>
      <c r="N10634" s="38">
        <f>IF(AND(Colin!$G10634=$B$2,Colin!$H10634=$C$3),Colin!$I10634,)</f>
        <v>0</v>
      </c>
      <c r="O10634" s="38">
        <f>IF(AND(Colin!$G10634=$B$2,Colin!$H10634&lt;=$C$3),Colin!$I10634,)</f>
        <v>0</v>
      </c>
      <c r="P10634" s="38">
        <f>IF(Colin!$G10634&lt;$B$2,Colin!$I10634,0)</f>
        <v>0</v>
      </c>
      <c r="Q10634" s="38">
        <f>IF(Colin!$G10634&lt;$B$1,Colin!$I10634,0)</f>
        <v>0</v>
      </c>
    </row>
    <row r="10635" spans="12:17" x14ac:dyDescent="0.25">
      <c r="L10635" s="38">
        <f>IF(AND(Colin!$G10635=$B$1,Colin!$H10635=$C$3),Colin!$I10635,)</f>
        <v>0</v>
      </c>
      <c r="M10635" s="38">
        <f>IF(AND(Colin!$G10635=$B$1,Colin!$H10635&lt;=$C$3),Colin!$I10635,)</f>
        <v>0</v>
      </c>
      <c r="N10635" s="38">
        <f>IF(AND(Colin!$G10635=$B$2,Colin!$H10635=$C$3),Colin!$I10635,)</f>
        <v>0</v>
      </c>
      <c r="O10635" s="38">
        <f>IF(AND(Colin!$G10635=$B$2,Colin!$H10635&lt;=$C$3),Colin!$I10635,)</f>
        <v>0</v>
      </c>
      <c r="P10635" s="38">
        <f>IF(Colin!$G10635&lt;$B$2,Colin!$I10635,0)</f>
        <v>0</v>
      </c>
      <c r="Q10635" s="38">
        <f>IF(Colin!$G10635&lt;$B$1,Colin!$I10635,0)</f>
        <v>0</v>
      </c>
    </row>
    <row r="10636" spans="12:17" x14ac:dyDescent="0.25">
      <c r="L10636" s="38">
        <f>IF(AND(Colin!$G10636=$B$1,Colin!$H10636=$C$3),Colin!$I10636,)</f>
        <v>0</v>
      </c>
      <c r="M10636" s="38">
        <f>IF(AND(Colin!$G10636=$B$1,Colin!$H10636&lt;=$C$3),Colin!$I10636,)</f>
        <v>0</v>
      </c>
      <c r="N10636" s="38">
        <f>IF(AND(Colin!$G10636=$B$2,Colin!$H10636=$C$3),Colin!$I10636,)</f>
        <v>0</v>
      </c>
      <c r="O10636" s="38">
        <f>IF(AND(Colin!$G10636=$B$2,Colin!$H10636&lt;=$C$3),Colin!$I10636,)</f>
        <v>0</v>
      </c>
      <c r="P10636" s="38">
        <f>IF(Colin!$G10636&lt;$B$2,Colin!$I10636,0)</f>
        <v>0</v>
      </c>
      <c r="Q10636" s="38">
        <f>IF(Colin!$G10636&lt;$B$1,Colin!$I10636,0)</f>
        <v>0</v>
      </c>
    </row>
    <row r="10637" spans="12:17" x14ac:dyDescent="0.25">
      <c r="L10637" s="38">
        <f>IF(AND(Colin!$G10637=$B$1,Colin!$H10637=$C$3),Colin!$I10637,)</f>
        <v>0</v>
      </c>
      <c r="M10637" s="38">
        <f>IF(AND(Colin!$G10637=$B$1,Colin!$H10637&lt;=$C$3),Colin!$I10637,)</f>
        <v>0</v>
      </c>
      <c r="N10637" s="38">
        <f>IF(AND(Colin!$G10637=$B$2,Colin!$H10637=$C$3),Colin!$I10637,)</f>
        <v>0</v>
      </c>
      <c r="O10637" s="38">
        <f>IF(AND(Colin!$G10637=$B$2,Colin!$H10637&lt;=$C$3),Colin!$I10637,)</f>
        <v>0</v>
      </c>
      <c r="P10637" s="38">
        <f>IF(Colin!$G10637&lt;$B$2,Colin!$I10637,0)</f>
        <v>0</v>
      </c>
      <c r="Q10637" s="38">
        <f>IF(Colin!$G10637&lt;$B$1,Colin!$I10637,0)</f>
        <v>0</v>
      </c>
    </row>
    <row r="10638" spans="12:17" x14ac:dyDescent="0.25">
      <c r="L10638" s="38">
        <f>IF(AND(Colin!$G10638=$B$1,Colin!$H10638=$C$3),Colin!$I10638,)</f>
        <v>0</v>
      </c>
      <c r="M10638" s="38">
        <f>IF(AND(Colin!$G10638=$B$1,Colin!$H10638&lt;=$C$3),Colin!$I10638,)</f>
        <v>0</v>
      </c>
      <c r="N10638" s="38">
        <f>IF(AND(Colin!$G10638=$B$2,Colin!$H10638=$C$3),Colin!$I10638,)</f>
        <v>0</v>
      </c>
      <c r="O10638" s="38">
        <f>IF(AND(Colin!$G10638=$B$2,Colin!$H10638&lt;=$C$3),Colin!$I10638,)</f>
        <v>0</v>
      </c>
      <c r="P10638" s="38">
        <f>IF(Colin!$G10638&lt;$B$2,Colin!$I10638,0)</f>
        <v>0</v>
      </c>
      <c r="Q10638" s="38">
        <f>IF(Colin!$G10638&lt;$B$1,Colin!$I10638,0)</f>
        <v>0</v>
      </c>
    </row>
    <row r="10639" spans="12:17" x14ac:dyDescent="0.25">
      <c r="L10639" s="38">
        <f>IF(AND(Colin!$G10639=$B$1,Colin!$H10639=$C$3),Colin!$I10639,)</f>
        <v>0</v>
      </c>
      <c r="M10639" s="38">
        <f>IF(AND(Colin!$G10639=$B$1,Colin!$H10639&lt;=$C$3),Colin!$I10639,)</f>
        <v>0</v>
      </c>
      <c r="N10639" s="38">
        <f>IF(AND(Colin!$G10639=$B$2,Colin!$H10639=$C$3),Colin!$I10639,)</f>
        <v>0</v>
      </c>
      <c r="O10639" s="38">
        <f>IF(AND(Colin!$G10639=$B$2,Colin!$H10639&lt;=$C$3),Colin!$I10639,)</f>
        <v>0</v>
      </c>
      <c r="P10639" s="38">
        <f>IF(Colin!$G10639&lt;$B$2,Colin!$I10639,0)</f>
        <v>0</v>
      </c>
      <c r="Q10639" s="38">
        <f>IF(Colin!$G10639&lt;$B$1,Colin!$I10639,0)</f>
        <v>0</v>
      </c>
    </row>
    <row r="10640" spans="12:17" x14ac:dyDescent="0.25">
      <c r="L10640" s="38">
        <f>IF(AND(Colin!$G10640=$B$1,Colin!$H10640=$C$3),Colin!$I10640,)</f>
        <v>0</v>
      </c>
      <c r="M10640" s="38">
        <f>IF(AND(Colin!$G10640=$B$1,Colin!$H10640&lt;=$C$3),Colin!$I10640,)</f>
        <v>0</v>
      </c>
      <c r="N10640" s="38">
        <f>IF(AND(Colin!$G10640=$B$2,Colin!$H10640=$C$3),Colin!$I10640,)</f>
        <v>0</v>
      </c>
      <c r="O10640" s="38">
        <f>IF(AND(Colin!$G10640=$B$2,Colin!$H10640&lt;=$C$3),Colin!$I10640,)</f>
        <v>0</v>
      </c>
      <c r="P10640" s="38">
        <f>IF(Colin!$G10640&lt;$B$2,Colin!$I10640,0)</f>
        <v>0</v>
      </c>
      <c r="Q10640" s="38">
        <f>IF(Colin!$G10640&lt;$B$1,Colin!$I10640,0)</f>
        <v>0</v>
      </c>
    </row>
    <row r="10641" spans="12:17" x14ac:dyDescent="0.25">
      <c r="L10641" s="38">
        <f>IF(AND(Colin!$G10641=$B$1,Colin!$H10641=$C$3),Colin!$I10641,)</f>
        <v>0</v>
      </c>
      <c r="M10641" s="38">
        <f>IF(AND(Colin!$G10641=$B$1,Colin!$H10641&lt;=$C$3),Colin!$I10641,)</f>
        <v>0</v>
      </c>
      <c r="N10641" s="38">
        <f>IF(AND(Colin!$G10641=$B$2,Colin!$H10641=$C$3),Colin!$I10641,)</f>
        <v>0</v>
      </c>
      <c r="O10641" s="38">
        <f>IF(AND(Colin!$G10641=$B$2,Colin!$H10641&lt;=$C$3),Colin!$I10641,)</f>
        <v>0</v>
      </c>
      <c r="P10641" s="38">
        <f>IF(Colin!$G10641&lt;$B$2,Colin!$I10641,0)</f>
        <v>0</v>
      </c>
      <c r="Q10641" s="38">
        <f>IF(Colin!$G10641&lt;$B$1,Colin!$I10641,0)</f>
        <v>0</v>
      </c>
    </row>
    <row r="10642" spans="12:17" x14ac:dyDescent="0.25">
      <c r="L10642" s="38">
        <f>IF(AND(Colin!$G10642=$B$1,Colin!$H10642=$C$3),Colin!$I10642,)</f>
        <v>0</v>
      </c>
      <c r="M10642" s="38">
        <f>IF(AND(Colin!$G10642=$B$1,Colin!$H10642&lt;=$C$3),Colin!$I10642,)</f>
        <v>0</v>
      </c>
      <c r="N10642" s="38">
        <f>IF(AND(Colin!$G10642=$B$2,Colin!$H10642=$C$3),Colin!$I10642,)</f>
        <v>0</v>
      </c>
      <c r="O10642" s="38">
        <f>IF(AND(Colin!$G10642=$B$2,Colin!$H10642&lt;=$C$3),Colin!$I10642,)</f>
        <v>0</v>
      </c>
      <c r="P10642" s="38">
        <f>IF(Colin!$G10642&lt;$B$2,Colin!$I10642,0)</f>
        <v>0</v>
      </c>
      <c r="Q10642" s="38">
        <f>IF(Colin!$G10642&lt;$B$1,Colin!$I10642,0)</f>
        <v>0</v>
      </c>
    </row>
    <row r="10643" spans="12:17" x14ac:dyDescent="0.25">
      <c r="L10643" s="38">
        <f>IF(AND(Colin!$G10643=$B$1,Colin!$H10643=$C$3),Colin!$I10643,)</f>
        <v>0</v>
      </c>
      <c r="M10643" s="38">
        <f>IF(AND(Colin!$G10643=$B$1,Colin!$H10643&lt;=$C$3),Colin!$I10643,)</f>
        <v>0</v>
      </c>
      <c r="N10643" s="38">
        <f>IF(AND(Colin!$G10643=$B$2,Colin!$H10643=$C$3),Colin!$I10643,)</f>
        <v>0</v>
      </c>
      <c r="O10643" s="38">
        <f>IF(AND(Colin!$G10643=$B$2,Colin!$H10643&lt;=$C$3),Colin!$I10643,)</f>
        <v>0</v>
      </c>
      <c r="P10643" s="38">
        <f>IF(Colin!$G10643&lt;$B$2,Colin!$I10643,0)</f>
        <v>0</v>
      </c>
      <c r="Q10643" s="38">
        <f>IF(Colin!$G10643&lt;$B$1,Colin!$I10643,0)</f>
        <v>0</v>
      </c>
    </row>
    <row r="10644" spans="12:17" x14ac:dyDescent="0.25">
      <c r="L10644" s="38">
        <f>IF(AND(Colin!$G10644=$B$1,Colin!$H10644=$C$3),Colin!$I10644,)</f>
        <v>0</v>
      </c>
      <c r="M10644" s="38">
        <f>IF(AND(Colin!$G10644=$B$1,Colin!$H10644&lt;=$C$3),Colin!$I10644,)</f>
        <v>0</v>
      </c>
      <c r="N10644" s="38">
        <f>IF(AND(Colin!$G10644=$B$2,Colin!$H10644=$C$3),Colin!$I10644,)</f>
        <v>0</v>
      </c>
      <c r="O10644" s="38">
        <f>IF(AND(Colin!$G10644=$B$2,Colin!$H10644&lt;=$C$3),Colin!$I10644,)</f>
        <v>0</v>
      </c>
      <c r="P10644" s="38">
        <f>IF(Colin!$G10644&lt;$B$2,Colin!$I10644,0)</f>
        <v>0</v>
      </c>
      <c r="Q10644" s="38">
        <f>IF(Colin!$G10644&lt;$B$1,Colin!$I10644,0)</f>
        <v>0</v>
      </c>
    </row>
    <row r="10645" spans="12:17" x14ac:dyDescent="0.25">
      <c r="L10645" s="38">
        <f>IF(AND(Colin!$G10645=$B$1,Colin!$H10645=$C$3),Colin!$I10645,)</f>
        <v>0</v>
      </c>
      <c r="M10645" s="38">
        <f>IF(AND(Colin!$G10645=$B$1,Colin!$H10645&lt;=$C$3),Colin!$I10645,)</f>
        <v>0</v>
      </c>
      <c r="N10645" s="38">
        <f>IF(AND(Colin!$G10645=$B$2,Colin!$H10645=$C$3),Colin!$I10645,)</f>
        <v>0</v>
      </c>
      <c r="O10645" s="38">
        <f>IF(AND(Colin!$G10645=$B$2,Colin!$H10645&lt;=$C$3),Colin!$I10645,)</f>
        <v>0</v>
      </c>
      <c r="P10645" s="38">
        <f>IF(Colin!$G10645&lt;$B$2,Colin!$I10645,0)</f>
        <v>0</v>
      </c>
      <c r="Q10645" s="38">
        <f>IF(Colin!$G10645&lt;$B$1,Colin!$I10645,0)</f>
        <v>0</v>
      </c>
    </row>
    <row r="10646" spans="12:17" x14ac:dyDescent="0.25">
      <c r="L10646" s="38">
        <f>IF(AND(Colin!$G10646=$B$1,Colin!$H10646=$C$3),Colin!$I10646,)</f>
        <v>0</v>
      </c>
      <c r="M10646" s="38">
        <f>IF(AND(Colin!$G10646=$B$1,Colin!$H10646&lt;=$C$3),Colin!$I10646,)</f>
        <v>0</v>
      </c>
      <c r="N10646" s="38">
        <f>IF(AND(Colin!$G10646=$B$2,Colin!$H10646=$C$3),Colin!$I10646,)</f>
        <v>0</v>
      </c>
      <c r="O10646" s="38">
        <f>IF(AND(Colin!$G10646=$B$2,Colin!$H10646&lt;=$C$3),Colin!$I10646,)</f>
        <v>0</v>
      </c>
      <c r="P10646" s="38">
        <f>IF(Colin!$G10646&lt;$B$2,Colin!$I10646,0)</f>
        <v>0</v>
      </c>
      <c r="Q10646" s="38">
        <f>IF(Colin!$G10646&lt;$B$1,Colin!$I10646,0)</f>
        <v>0</v>
      </c>
    </row>
    <row r="10647" spans="12:17" x14ac:dyDescent="0.25">
      <c r="L10647" s="38">
        <f>IF(AND(Colin!$G10647=$B$1,Colin!$H10647=$C$3),Colin!$I10647,)</f>
        <v>0</v>
      </c>
      <c r="M10647" s="38">
        <f>IF(AND(Colin!$G10647=$B$1,Colin!$H10647&lt;=$C$3),Colin!$I10647,)</f>
        <v>0</v>
      </c>
      <c r="N10647" s="38">
        <f>IF(AND(Colin!$G10647=$B$2,Colin!$H10647=$C$3),Colin!$I10647,)</f>
        <v>0</v>
      </c>
      <c r="O10647" s="38">
        <f>IF(AND(Colin!$G10647=$B$2,Colin!$H10647&lt;=$C$3),Colin!$I10647,)</f>
        <v>0</v>
      </c>
      <c r="P10647" s="38">
        <f>IF(Colin!$G10647&lt;$B$2,Colin!$I10647,0)</f>
        <v>0</v>
      </c>
      <c r="Q10647" s="38">
        <f>IF(Colin!$G10647&lt;$B$1,Colin!$I10647,0)</f>
        <v>0</v>
      </c>
    </row>
    <row r="10648" spans="12:17" x14ac:dyDescent="0.25">
      <c r="L10648" s="38">
        <f>IF(AND(Colin!$G10648=$B$1,Colin!$H10648=$C$3),Colin!$I10648,)</f>
        <v>0</v>
      </c>
      <c r="M10648" s="38">
        <f>IF(AND(Colin!$G10648=$B$1,Colin!$H10648&lt;=$C$3),Colin!$I10648,)</f>
        <v>0</v>
      </c>
      <c r="N10648" s="38">
        <f>IF(AND(Colin!$G10648=$B$2,Colin!$H10648=$C$3),Colin!$I10648,)</f>
        <v>0</v>
      </c>
      <c r="O10648" s="38">
        <f>IF(AND(Colin!$G10648=$B$2,Colin!$H10648&lt;=$C$3),Colin!$I10648,)</f>
        <v>0</v>
      </c>
      <c r="P10648" s="38">
        <f>IF(Colin!$G10648&lt;$B$2,Colin!$I10648,0)</f>
        <v>0</v>
      </c>
      <c r="Q10648" s="38">
        <f>IF(Colin!$G10648&lt;$B$1,Colin!$I10648,0)</f>
        <v>0</v>
      </c>
    </row>
    <row r="10649" spans="12:17" x14ac:dyDescent="0.25">
      <c r="L10649" s="38">
        <f>IF(AND(Colin!$G10649=$B$1,Colin!$H10649=$C$3),Colin!$I10649,)</f>
        <v>0</v>
      </c>
      <c r="M10649" s="38">
        <f>IF(AND(Colin!$G10649=$B$1,Colin!$H10649&lt;=$C$3),Colin!$I10649,)</f>
        <v>0</v>
      </c>
      <c r="N10649" s="38">
        <f>IF(AND(Colin!$G10649=$B$2,Colin!$H10649=$C$3),Colin!$I10649,)</f>
        <v>0</v>
      </c>
      <c r="O10649" s="38">
        <f>IF(AND(Colin!$G10649=$B$2,Colin!$H10649&lt;=$C$3),Colin!$I10649,)</f>
        <v>0</v>
      </c>
      <c r="P10649" s="38">
        <f>IF(Colin!$G10649&lt;$B$2,Colin!$I10649,0)</f>
        <v>0</v>
      </c>
      <c r="Q10649" s="38">
        <f>IF(Colin!$G10649&lt;$B$1,Colin!$I10649,0)</f>
        <v>0</v>
      </c>
    </row>
    <row r="10650" spans="12:17" x14ac:dyDescent="0.25">
      <c r="L10650" s="38">
        <f>IF(AND(Colin!$G10650=$B$1,Colin!$H10650=$C$3),Colin!$I10650,)</f>
        <v>0</v>
      </c>
      <c r="M10650" s="38">
        <f>IF(AND(Colin!$G10650=$B$1,Colin!$H10650&lt;=$C$3),Colin!$I10650,)</f>
        <v>0</v>
      </c>
      <c r="N10650" s="38">
        <f>IF(AND(Colin!$G10650=$B$2,Colin!$H10650=$C$3),Colin!$I10650,)</f>
        <v>0</v>
      </c>
      <c r="O10650" s="38">
        <f>IF(AND(Colin!$G10650=$B$2,Colin!$H10650&lt;=$C$3),Colin!$I10650,)</f>
        <v>0</v>
      </c>
      <c r="P10650" s="38">
        <f>IF(Colin!$G10650&lt;$B$2,Colin!$I10650,0)</f>
        <v>0</v>
      </c>
      <c r="Q10650" s="38">
        <f>IF(Colin!$G10650&lt;$B$1,Colin!$I10650,0)</f>
        <v>0</v>
      </c>
    </row>
    <row r="10651" spans="12:17" x14ac:dyDescent="0.25">
      <c r="L10651" s="38">
        <f>IF(AND(Colin!$G10651=$B$1,Colin!$H10651=$C$3),Colin!$I10651,)</f>
        <v>0</v>
      </c>
      <c r="M10651" s="38">
        <f>IF(AND(Colin!$G10651=$B$1,Colin!$H10651&lt;=$C$3),Colin!$I10651,)</f>
        <v>0</v>
      </c>
      <c r="N10651" s="38">
        <f>IF(AND(Colin!$G10651=$B$2,Colin!$H10651=$C$3),Colin!$I10651,)</f>
        <v>0</v>
      </c>
      <c r="O10651" s="38">
        <f>IF(AND(Colin!$G10651=$B$2,Colin!$H10651&lt;=$C$3),Colin!$I10651,)</f>
        <v>0</v>
      </c>
      <c r="P10651" s="38">
        <f>IF(Colin!$G10651&lt;$B$2,Colin!$I10651,0)</f>
        <v>0</v>
      </c>
      <c r="Q10651" s="38">
        <f>IF(Colin!$G10651&lt;$B$1,Colin!$I10651,0)</f>
        <v>0</v>
      </c>
    </row>
    <row r="10652" spans="12:17" x14ac:dyDescent="0.25">
      <c r="L10652" s="38">
        <f>IF(AND(Colin!$G10652=$B$1,Colin!$H10652=$C$3),Colin!$I10652,)</f>
        <v>0</v>
      </c>
      <c r="M10652" s="38">
        <f>IF(AND(Colin!$G10652=$B$1,Colin!$H10652&lt;=$C$3),Colin!$I10652,)</f>
        <v>0</v>
      </c>
      <c r="N10652" s="38">
        <f>IF(AND(Colin!$G10652=$B$2,Colin!$H10652=$C$3),Colin!$I10652,)</f>
        <v>0</v>
      </c>
      <c r="O10652" s="38">
        <f>IF(AND(Colin!$G10652=$B$2,Colin!$H10652&lt;=$C$3),Colin!$I10652,)</f>
        <v>0</v>
      </c>
      <c r="P10652" s="38">
        <f>IF(Colin!$G10652&lt;$B$2,Colin!$I10652,0)</f>
        <v>0</v>
      </c>
      <c r="Q10652" s="38">
        <f>IF(Colin!$G10652&lt;$B$1,Colin!$I10652,0)</f>
        <v>0</v>
      </c>
    </row>
    <row r="10653" spans="12:17" x14ac:dyDescent="0.25">
      <c r="L10653" s="38">
        <f>IF(AND(Colin!$G10653=$B$1,Colin!$H10653=$C$3),Colin!$I10653,)</f>
        <v>0</v>
      </c>
      <c r="M10653" s="38">
        <f>IF(AND(Colin!$G10653=$B$1,Colin!$H10653&lt;=$C$3),Colin!$I10653,)</f>
        <v>0</v>
      </c>
      <c r="N10653" s="38">
        <f>IF(AND(Colin!$G10653=$B$2,Colin!$H10653=$C$3),Colin!$I10653,)</f>
        <v>0</v>
      </c>
      <c r="O10653" s="38">
        <f>IF(AND(Colin!$G10653=$B$2,Colin!$H10653&lt;=$C$3),Colin!$I10653,)</f>
        <v>0</v>
      </c>
      <c r="P10653" s="38">
        <f>IF(Colin!$G10653&lt;$B$2,Colin!$I10653,0)</f>
        <v>0</v>
      </c>
      <c r="Q10653" s="38">
        <f>IF(Colin!$G10653&lt;$B$1,Colin!$I10653,0)</f>
        <v>0</v>
      </c>
    </row>
    <row r="10654" spans="12:17" x14ac:dyDescent="0.25">
      <c r="L10654" s="38">
        <f>IF(AND(Colin!$G10654=$B$1,Colin!$H10654=$C$3),Colin!$I10654,)</f>
        <v>0</v>
      </c>
      <c r="M10654" s="38">
        <f>IF(AND(Colin!$G10654=$B$1,Colin!$H10654&lt;=$C$3),Colin!$I10654,)</f>
        <v>0</v>
      </c>
      <c r="N10654" s="38">
        <f>IF(AND(Colin!$G10654=$B$2,Colin!$H10654=$C$3),Colin!$I10654,)</f>
        <v>0</v>
      </c>
      <c r="O10654" s="38">
        <f>IF(AND(Colin!$G10654=$B$2,Colin!$H10654&lt;=$C$3),Colin!$I10654,)</f>
        <v>0</v>
      </c>
      <c r="P10654" s="38">
        <f>IF(Colin!$G10654&lt;$B$2,Colin!$I10654,0)</f>
        <v>0</v>
      </c>
      <c r="Q10654" s="38">
        <f>IF(Colin!$G10654&lt;$B$1,Colin!$I10654,0)</f>
        <v>0</v>
      </c>
    </row>
    <row r="10655" spans="12:17" x14ac:dyDescent="0.25">
      <c r="L10655" s="38">
        <f>IF(AND(Colin!$G10655=$B$1,Colin!$H10655=$C$3),Colin!$I10655,)</f>
        <v>0</v>
      </c>
      <c r="M10655" s="38">
        <f>IF(AND(Colin!$G10655=$B$1,Colin!$H10655&lt;=$C$3),Colin!$I10655,)</f>
        <v>0</v>
      </c>
      <c r="N10655" s="38">
        <f>IF(AND(Colin!$G10655=$B$2,Colin!$H10655=$C$3),Colin!$I10655,)</f>
        <v>0</v>
      </c>
      <c r="O10655" s="38">
        <f>IF(AND(Colin!$G10655=$B$2,Colin!$H10655&lt;=$C$3),Colin!$I10655,)</f>
        <v>0</v>
      </c>
      <c r="P10655" s="38">
        <f>IF(Colin!$G10655&lt;$B$2,Colin!$I10655,0)</f>
        <v>0</v>
      </c>
      <c r="Q10655" s="38">
        <f>IF(Colin!$G10655&lt;$B$1,Colin!$I10655,0)</f>
        <v>0</v>
      </c>
    </row>
    <row r="10656" spans="12:17" x14ac:dyDescent="0.25">
      <c r="L10656" s="38">
        <f>IF(AND(Colin!$G10656=$B$1,Colin!$H10656=$C$3),Colin!$I10656,)</f>
        <v>0</v>
      </c>
      <c r="M10656" s="38">
        <f>IF(AND(Colin!$G10656=$B$1,Colin!$H10656&lt;=$C$3),Colin!$I10656,)</f>
        <v>0</v>
      </c>
      <c r="N10656" s="38">
        <f>IF(AND(Colin!$G10656=$B$2,Colin!$H10656=$C$3),Colin!$I10656,)</f>
        <v>0</v>
      </c>
      <c r="O10656" s="38">
        <f>IF(AND(Colin!$G10656=$B$2,Colin!$H10656&lt;=$C$3),Colin!$I10656,)</f>
        <v>0</v>
      </c>
      <c r="P10656" s="38">
        <f>IF(Colin!$G10656&lt;$B$2,Colin!$I10656,0)</f>
        <v>0</v>
      </c>
      <c r="Q10656" s="38">
        <f>IF(Colin!$G10656&lt;$B$1,Colin!$I10656,0)</f>
        <v>0</v>
      </c>
    </row>
    <row r="10657" spans="12:17" x14ac:dyDescent="0.25">
      <c r="L10657" s="38">
        <f>IF(AND(Colin!$G10657=$B$1,Colin!$H10657=$C$3),Colin!$I10657,)</f>
        <v>0</v>
      </c>
      <c r="M10657" s="38">
        <f>IF(AND(Colin!$G10657=$B$1,Colin!$H10657&lt;=$C$3),Colin!$I10657,)</f>
        <v>0</v>
      </c>
      <c r="N10657" s="38">
        <f>IF(AND(Colin!$G10657=$B$2,Colin!$H10657=$C$3),Colin!$I10657,)</f>
        <v>0</v>
      </c>
      <c r="O10657" s="38">
        <f>IF(AND(Colin!$G10657=$B$2,Colin!$H10657&lt;=$C$3),Colin!$I10657,)</f>
        <v>0</v>
      </c>
      <c r="P10657" s="38">
        <f>IF(Colin!$G10657&lt;$B$2,Colin!$I10657,0)</f>
        <v>0</v>
      </c>
      <c r="Q10657" s="38">
        <f>IF(Colin!$G10657&lt;$B$1,Colin!$I10657,0)</f>
        <v>0</v>
      </c>
    </row>
    <row r="10658" spans="12:17" x14ac:dyDescent="0.25">
      <c r="L10658" s="38">
        <f>IF(AND(Colin!$G10658=$B$1,Colin!$H10658=$C$3),Colin!$I10658,)</f>
        <v>0</v>
      </c>
      <c r="M10658" s="38">
        <f>IF(AND(Colin!$G10658=$B$1,Colin!$H10658&lt;=$C$3),Colin!$I10658,)</f>
        <v>0</v>
      </c>
      <c r="N10658" s="38">
        <f>IF(AND(Colin!$G10658=$B$2,Colin!$H10658=$C$3),Colin!$I10658,)</f>
        <v>0</v>
      </c>
      <c r="O10658" s="38">
        <f>IF(AND(Colin!$G10658=$B$2,Colin!$H10658&lt;=$C$3),Colin!$I10658,)</f>
        <v>0</v>
      </c>
      <c r="P10658" s="38">
        <f>IF(Colin!$G10658&lt;$B$2,Colin!$I10658,0)</f>
        <v>0</v>
      </c>
      <c r="Q10658" s="38">
        <f>IF(Colin!$G10658&lt;$B$1,Colin!$I10658,0)</f>
        <v>0</v>
      </c>
    </row>
    <row r="10659" spans="12:17" x14ac:dyDescent="0.25">
      <c r="L10659" s="38">
        <f>IF(AND(Colin!$G10659=$B$1,Colin!$H10659=$C$3),Colin!$I10659,)</f>
        <v>0</v>
      </c>
      <c r="M10659" s="38">
        <f>IF(AND(Colin!$G10659=$B$1,Colin!$H10659&lt;=$C$3),Colin!$I10659,)</f>
        <v>0</v>
      </c>
      <c r="N10659" s="38">
        <f>IF(AND(Colin!$G10659=$B$2,Colin!$H10659=$C$3),Colin!$I10659,)</f>
        <v>0</v>
      </c>
      <c r="O10659" s="38">
        <f>IF(AND(Colin!$G10659=$B$2,Colin!$H10659&lt;=$C$3),Colin!$I10659,)</f>
        <v>0</v>
      </c>
      <c r="P10659" s="38">
        <f>IF(Colin!$G10659&lt;$B$2,Colin!$I10659,0)</f>
        <v>0</v>
      </c>
      <c r="Q10659" s="38">
        <f>IF(Colin!$G10659&lt;$B$1,Colin!$I10659,0)</f>
        <v>0</v>
      </c>
    </row>
    <row r="10660" spans="12:17" x14ac:dyDescent="0.25">
      <c r="L10660" s="38">
        <f>IF(AND(Colin!$G10660=$B$1,Colin!$H10660=$C$3),Colin!$I10660,)</f>
        <v>0</v>
      </c>
      <c r="M10660" s="38">
        <f>IF(AND(Colin!$G10660=$B$1,Colin!$H10660&lt;=$C$3),Colin!$I10660,)</f>
        <v>0</v>
      </c>
      <c r="N10660" s="38">
        <f>IF(AND(Colin!$G10660=$B$2,Colin!$H10660=$C$3),Colin!$I10660,)</f>
        <v>0</v>
      </c>
      <c r="O10660" s="38">
        <f>IF(AND(Colin!$G10660=$B$2,Colin!$H10660&lt;=$C$3),Colin!$I10660,)</f>
        <v>0</v>
      </c>
      <c r="P10660" s="38">
        <f>IF(Colin!$G10660&lt;$B$2,Colin!$I10660,0)</f>
        <v>0</v>
      </c>
      <c r="Q10660" s="38">
        <f>IF(Colin!$G10660&lt;$B$1,Colin!$I10660,0)</f>
        <v>0</v>
      </c>
    </row>
    <row r="10661" spans="12:17" x14ac:dyDescent="0.25">
      <c r="L10661" s="38">
        <f>IF(AND(Colin!$G10661=$B$1,Colin!$H10661=$C$3),Colin!$I10661,)</f>
        <v>0</v>
      </c>
      <c r="M10661" s="38">
        <f>IF(AND(Colin!$G10661=$B$1,Colin!$H10661&lt;=$C$3),Colin!$I10661,)</f>
        <v>0</v>
      </c>
      <c r="N10661" s="38">
        <f>IF(AND(Colin!$G10661=$B$2,Colin!$H10661=$C$3),Colin!$I10661,)</f>
        <v>0</v>
      </c>
      <c r="O10661" s="38">
        <f>IF(AND(Colin!$G10661=$B$2,Colin!$H10661&lt;=$C$3),Colin!$I10661,)</f>
        <v>0</v>
      </c>
      <c r="P10661" s="38">
        <f>IF(Colin!$G10661&lt;$B$2,Colin!$I10661,0)</f>
        <v>0</v>
      </c>
      <c r="Q10661" s="38">
        <f>IF(Colin!$G10661&lt;$B$1,Colin!$I10661,0)</f>
        <v>0</v>
      </c>
    </row>
    <row r="10662" spans="12:17" x14ac:dyDescent="0.25">
      <c r="L10662" s="38">
        <f>IF(AND(Colin!$G10662=$B$1,Colin!$H10662=$C$3),Colin!$I10662,)</f>
        <v>0</v>
      </c>
      <c r="M10662" s="38">
        <f>IF(AND(Colin!$G10662=$B$1,Colin!$H10662&lt;=$C$3),Colin!$I10662,)</f>
        <v>0</v>
      </c>
      <c r="N10662" s="38">
        <f>IF(AND(Colin!$G10662=$B$2,Colin!$H10662=$C$3),Colin!$I10662,)</f>
        <v>0</v>
      </c>
      <c r="O10662" s="38">
        <f>IF(AND(Colin!$G10662=$B$2,Colin!$H10662&lt;=$C$3),Colin!$I10662,)</f>
        <v>0</v>
      </c>
      <c r="P10662" s="38">
        <f>IF(Colin!$G10662&lt;$B$2,Colin!$I10662,0)</f>
        <v>0</v>
      </c>
      <c r="Q10662" s="38">
        <f>IF(Colin!$G10662&lt;$B$1,Colin!$I10662,0)</f>
        <v>0</v>
      </c>
    </row>
    <row r="10663" spans="12:17" x14ac:dyDescent="0.25">
      <c r="L10663" s="38">
        <f>IF(AND(Colin!$G10663=$B$1,Colin!$H10663=$C$3),Colin!$I10663,)</f>
        <v>0</v>
      </c>
      <c r="M10663" s="38">
        <f>IF(AND(Colin!$G10663=$B$1,Colin!$H10663&lt;=$C$3),Colin!$I10663,)</f>
        <v>0</v>
      </c>
      <c r="N10663" s="38">
        <f>IF(AND(Colin!$G10663=$B$2,Colin!$H10663=$C$3),Colin!$I10663,)</f>
        <v>0</v>
      </c>
      <c r="O10663" s="38">
        <f>IF(AND(Colin!$G10663=$B$2,Colin!$H10663&lt;=$C$3),Colin!$I10663,)</f>
        <v>0</v>
      </c>
      <c r="P10663" s="38">
        <f>IF(Colin!$G10663&lt;$B$2,Colin!$I10663,0)</f>
        <v>0</v>
      </c>
      <c r="Q10663" s="38">
        <f>IF(Colin!$G10663&lt;$B$1,Colin!$I10663,0)</f>
        <v>0</v>
      </c>
    </row>
    <row r="10664" spans="12:17" x14ac:dyDescent="0.25">
      <c r="L10664" s="38">
        <f>IF(AND(Colin!$G10664=$B$1,Colin!$H10664=$C$3),Colin!$I10664,)</f>
        <v>0</v>
      </c>
      <c r="M10664" s="38">
        <f>IF(AND(Colin!$G10664=$B$1,Colin!$H10664&lt;=$C$3),Colin!$I10664,)</f>
        <v>0</v>
      </c>
      <c r="N10664" s="38">
        <f>IF(AND(Colin!$G10664=$B$2,Colin!$H10664=$C$3),Colin!$I10664,)</f>
        <v>0</v>
      </c>
      <c r="O10664" s="38">
        <f>IF(AND(Colin!$G10664=$B$2,Colin!$H10664&lt;=$C$3),Colin!$I10664,)</f>
        <v>0</v>
      </c>
      <c r="P10664" s="38">
        <f>IF(Colin!$G10664&lt;$B$2,Colin!$I10664,0)</f>
        <v>0</v>
      </c>
      <c r="Q10664" s="38">
        <f>IF(Colin!$G10664&lt;$B$1,Colin!$I10664,0)</f>
        <v>0</v>
      </c>
    </row>
    <row r="10665" spans="12:17" x14ac:dyDescent="0.25">
      <c r="L10665" s="38">
        <f>IF(AND(Colin!$G10665=$B$1,Colin!$H10665=$C$3),Colin!$I10665,)</f>
        <v>0</v>
      </c>
      <c r="M10665" s="38">
        <f>IF(AND(Colin!$G10665=$B$1,Colin!$H10665&lt;=$C$3),Colin!$I10665,)</f>
        <v>0</v>
      </c>
      <c r="N10665" s="38">
        <f>IF(AND(Colin!$G10665=$B$2,Colin!$H10665=$C$3),Colin!$I10665,)</f>
        <v>0</v>
      </c>
      <c r="O10665" s="38">
        <f>IF(AND(Colin!$G10665=$B$2,Colin!$H10665&lt;=$C$3),Colin!$I10665,)</f>
        <v>0</v>
      </c>
      <c r="P10665" s="38">
        <f>IF(Colin!$G10665&lt;$B$2,Colin!$I10665,0)</f>
        <v>0</v>
      </c>
      <c r="Q10665" s="38">
        <f>IF(Colin!$G10665&lt;$B$1,Colin!$I10665,0)</f>
        <v>0</v>
      </c>
    </row>
    <row r="10666" spans="12:17" x14ac:dyDescent="0.25">
      <c r="L10666" s="38">
        <f>IF(AND(Colin!$G10666=$B$1,Colin!$H10666=$C$3),Colin!$I10666,)</f>
        <v>0</v>
      </c>
      <c r="M10666" s="38">
        <f>IF(AND(Colin!$G10666=$B$1,Colin!$H10666&lt;=$C$3),Colin!$I10666,)</f>
        <v>0</v>
      </c>
      <c r="N10666" s="38">
        <f>IF(AND(Colin!$G10666=$B$2,Colin!$H10666=$C$3),Colin!$I10666,)</f>
        <v>0</v>
      </c>
      <c r="O10666" s="38">
        <f>IF(AND(Colin!$G10666=$B$2,Colin!$H10666&lt;=$C$3),Colin!$I10666,)</f>
        <v>0</v>
      </c>
      <c r="P10666" s="38">
        <f>IF(Colin!$G10666&lt;$B$2,Colin!$I10666,0)</f>
        <v>0</v>
      </c>
      <c r="Q10666" s="38">
        <f>IF(Colin!$G10666&lt;$B$1,Colin!$I10666,0)</f>
        <v>0</v>
      </c>
    </row>
    <row r="10667" spans="12:17" x14ac:dyDescent="0.25">
      <c r="L10667" s="38">
        <f>IF(AND(Colin!$G10667=$B$1,Colin!$H10667=$C$3),Colin!$I10667,)</f>
        <v>0</v>
      </c>
      <c r="M10667" s="38">
        <f>IF(AND(Colin!$G10667=$B$1,Colin!$H10667&lt;=$C$3),Colin!$I10667,)</f>
        <v>0</v>
      </c>
      <c r="N10667" s="38">
        <f>IF(AND(Colin!$G10667=$B$2,Colin!$H10667=$C$3),Colin!$I10667,)</f>
        <v>0</v>
      </c>
      <c r="O10667" s="38">
        <f>IF(AND(Colin!$G10667=$B$2,Colin!$H10667&lt;=$C$3),Colin!$I10667,)</f>
        <v>0</v>
      </c>
      <c r="P10667" s="38">
        <f>IF(Colin!$G10667&lt;$B$2,Colin!$I10667,0)</f>
        <v>0</v>
      </c>
      <c r="Q10667" s="38">
        <f>IF(Colin!$G10667&lt;$B$1,Colin!$I10667,0)</f>
        <v>0</v>
      </c>
    </row>
    <row r="10668" spans="12:17" x14ac:dyDescent="0.25">
      <c r="L10668" s="38">
        <f>IF(AND(Colin!$G10668=$B$1,Colin!$H10668=$C$3),Colin!$I10668,)</f>
        <v>0</v>
      </c>
      <c r="M10668" s="38">
        <f>IF(AND(Colin!$G10668=$B$1,Colin!$H10668&lt;=$C$3),Colin!$I10668,)</f>
        <v>0</v>
      </c>
      <c r="N10668" s="38">
        <f>IF(AND(Colin!$G10668=$B$2,Colin!$H10668=$C$3),Colin!$I10668,)</f>
        <v>0</v>
      </c>
      <c r="O10668" s="38">
        <f>IF(AND(Colin!$G10668=$B$2,Colin!$H10668&lt;=$C$3),Colin!$I10668,)</f>
        <v>0</v>
      </c>
      <c r="P10668" s="38">
        <f>IF(Colin!$G10668&lt;$B$2,Colin!$I10668,0)</f>
        <v>0</v>
      </c>
      <c r="Q10668" s="38">
        <f>IF(Colin!$G10668&lt;$B$1,Colin!$I10668,0)</f>
        <v>0</v>
      </c>
    </row>
    <row r="10669" spans="12:17" x14ac:dyDescent="0.25">
      <c r="L10669" s="38">
        <f>IF(AND(Colin!$G10669=$B$1,Colin!$H10669=$C$3),Colin!$I10669,)</f>
        <v>0</v>
      </c>
      <c r="M10669" s="38">
        <f>IF(AND(Colin!$G10669=$B$1,Colin!$H10669&lt;=$C$3),Colin!$I10669,)</f>
        <v>0</v>
      </c>
      <c r="N10669" s="38">
        <f>IF(AND(Colin!$G10669=$B$2,Colin!$H10669=$C$3),Colin!$I10669,)</f>
        <v>0</v>
      </c>
      <c r="O10669" s="38">
        <f>IF(AND(Colin!$G10669=$B$2,Colin!$H10669&lt;=$C$3),Colin!$I10669,)</f>
        <v>0</v>
      </c>
      <c r="P10669" s="38">
        <f>IF(Colin!$G10669&lt;$B$2,Colin!$I10669,0)</f>
        <v>0</v>
      </c>
      <c r="Q10669" s="38">
        <f>IF(Colin!$G10669&lt;$B$1,Colin!$I10669,0)</f>
        <v>0</v>
      </c>
    </row>
    <row r="10670" spans="12:17" x14ac:dyDescent="0.25">
      <c r="L10670" s="38">
        <f>IF(AND(Colin!$G10670=$B$1,Colin!$H10670=$C$3),Colin!$I10670,)</f>
        <v>0</v>
      </c>
      <c r="M10670" s="38">
        <f>IF(AND(Colin!$G10670=$B$1,Colin!$H10670&lt;=$C$3),Colin!$I10670,)</f>
        <v>0</v>
      </c>
      <c r="N10670" s="38">
        <f>IF(AND(Colin!$G10670=$B$2,Colin!$H10670=$C$3),Colin!$I10670,)</f>
        <v>0</v>
      </c>
      <c r="O10670" s="38">
        <f>IF(AND(Colin!$G10670=$B$2,Colin!$H10670&lt;=$C$3),Colin!$I10670,)</f>
        <v>0</v>
      </c>
      <c r="P10670" s="38">
        <f>IF(Colin!$G10670&lt;$B$2,Colin!$I10670,0)</f>
        <v>0</v>
      </c>
      <c r="Q10670" s="38">
        <f>IF(Colin!$G10670&lt;$B$1,Colin!$I10670,0)</f>
        <v>0</v>
      </c>
    </row>
    <row r="10671" spans="12:17" x14ac:dyDescent="0.25">
      <c r="L10671" s="38">
        <f>IF(AND(Colin!$G10671=$B$1,Colin!$H10671=$C$3),Colin!$I10671,)</f>
        <v>0</v>
      </c>
      <c r="M10671" s="38">
        <f>IF(AND(Colin!$G10671=$B$1,Colin!$H10671&lt;=$C$3),Colin!$I10671,)</f>
        <v>0</v>
      </c>
      <c r="N10671" s="38">
        <f>IF(AND(Colin!$G10671=$B$2,Colin!$H10671=$C$3),Colin!$I10671,)</f>
        <v>0</v>
      </c>
      <c r="O10671" s="38">
        <f>IF(AND(Colin!$G10671=$B$2,Colin!$H10671&lt;=$C$3),Colin!$I10671,)</f>
        <v>0</v>
      </c>
      <c r="P10671" s="38">
        <f>IF(Colin!$G10671&lt;$B$2,Colin!$I10671,0)</f>
        <v>0</v>
      </c>
      <c r="Q10671" s="38">
        <f>IF(Colin!$G10671&lt;$B$1,Colin!$I10671,0)</f>
        <v>0</v>
      </c>
    </row>
    <row r="10672" spans="12:17" x14ac:dyDescent="0.25">
      <c r="L10672" s="38">
        <f>IF(AND(Colin!$G10672=$B$1,Colin!$H10672=$C$3),Colin!$I10672,)</f>
        <v>0</v>
      </c>
      <c r="M10672" s="38">
        <f>IF(AND(Colin!$G10672=$B$1,Colin!$H10672&lt;=$C$3),Colin!$I10672,)</f>
        <v>0</v>
      </c>
      <c r="N10672" s="38">
        <f>IF(AND(Colin!$G10672=$B$2,Colin!$H10672=$C$3),Colin!$I10672,)</f>
        <v>0</v>
      </c>
      <c r="O10672" s="38">
        <f>IF(AND(Colin!$G10672=$B$2,Colin!$H10672&lt;=$C$3),Colin!$I10672,)</f>
        <v>0</v>
      </c>
      <c r="P10672" s="38">
        <f>IF(Colin!$G10672&lt;$B$2,Colin!$I10672,0)</f>
        <v>0</v>
      </c>
      <c r="Q10672" s="38">
        <f>IF(Colin!$G10672&lt;$B$1,Colin!$I10672,0)</f>
        <v>0</v>
      </c>
    </row>
    <row r="10673" spans="12:17" x14ac:dyDescent="0.25">
      <c r="L10673" s="38">
        <f>IF(AND(Colin!$G10673=$B$1,Colin!$H10673=$C$3),Colin!$I10673,)</f>
        <v>0</v>
      </c>
      <c r="M10673" s="38">
        <f>IF(AND(Colin!$G10673=$B$1,Colin!$H10673&lt;=$C$3),Colin!$I10673,)</f>
        <v>0</v>
      </c>
      <c r="N10673" s="38">
        <f>IF(AND(Colin!$G10673=$B$2,Colin!$H10673=$C$3),Colin!$I10673,)</f>
        <v>0</v>
      </c>
      <c r="O10673" s="38">
        <f>IF(AND(Colin!$G10673=$B$2,Colin!$H10673&lt;=$C$3),Colin!$I10673,)</f>
        <v>0</v>
      </c>
      <c r="P10673" s="38">
        <f>IF(Colin!$G10673&lt;$B$2,Colin!$I10673,0)</f>
        <v>0</v>
      </c>
      <c r="Q10673" s="38">
        <f>IF(Colin!$G10673&lt;$B$1,Colin!$I10673,0)</f>
        <v>0</v>
      </c>
    </row>
    <row r="10674" spans="12:17" x14ac:dyDescent="0.25">
      <c r="L10674" s="38">
        <f>IF(AND(Colin!$G10674=$B$1,Colin!$H10674=$C$3),Colin!$I10674,)</f>
        <v>0</v>
      </c>
      <c r="M10674" s="38">
        <f>IF(AND(Colin!$G10674=$B$1,Colin!$H10674&lt;=$C$3),Colin!$I10674,)</f>
        <v>0</v>
      </c>
      <c r="N10674" s="38">
        <f>IF(AND(Colin!$G10674=$B$2,Colin!$H10674=$C$3),Colin!$I10674,)</f>
        <v>0</v>
      </c>
      <c r="O10674" s="38">
        <f>IF(AND(Colin!$G10674=$B$2,Colin!$H10674&lt;=$C$3),Colin!$I10674,)</f>
        <v>0</v>
      </c>
      <c r="P10674" s="38">
        <f>IF(Colin!$G10674&lt;$B$2,Colin!$I10674,0)</f>
        <v>0</v>
      </c>
      <c r="Q10674" s="38">
        <f>IF(Colin!$G10674&lt;$B$1,Colin!$I10674,0)</f>
        <v>0</v>
      </c>
    </row>
    <row r="10675" spans="12:17" x14ac:dyDescent="0.25">
      <c r="L10675" s="38">
        <f>IF(AND(Colin!$G10675=$B$1,Colin!$H10675=$C$3),Colin!$I10675,)</f>
        <v>0</v>
      </c>
      <c r="M10675" s="38">
        <f>IF(AND(Colin!$G10675=$B$1,Colin!$H10675&lt;=$C$3),Colin!$I10675,)</f>
        <v>0</v>
      </c>
      <c r="N10675" s="38">
        <f>IF(AND(Colin!$G10675=$B$2,Colin!$H10675=$C$3),Colin!$I10675,)</f>
        <v>0</v>
      </c>
      <c r="O10675" s="38">
        <f>IF(AND(Colin!$G10675=$B$2,Colin!$H10675&lt;=$C$3),Colin!$I10675,)</f>
        <v>0</v>
      </c>
      <c r="P10675" s="38">
        <f>IF(Colin!$G10675&lt;$B$2,Colin!$I10675,0)</f>
        <v>0</v>
      </c>
      <c r="Q10675" s="38">
        <f>IF(Colin!$G10675&lt;$B$1,Colin!$I10675,0)</f>
        <v>0</v>
      </c>
    </row>
    <row r="10676" spans="12:17" x14ac:dyDescent="0.25">
      <c r="L10676" s="38">
        <f>IF(AND(Colin!$G10676=$B$1,Colin!$H10676=$C$3),Colin!$I10676,)</f>
        <v>0</v>
      </c>
      <c r="M10676" s="38">
        <f>IF(AND(Colin!$G10676=$B$1,Colin!$H10676&lt;=$C$3),Colin!$I10676,)</f>
        <v>0</v>
      </c>
      <c r="N10676" s="38">
        <f>IF(AND(Colin!$G10676=$B$2,Colin!$H10676=$C$3),Colin!$I10676,)</f>
        <v>0</v>
      </c>
      <c r="O10676" s="38">
        <f>IF(AND(Colin!$G10676=$B$2,Colin!$H10676&lt;=$C$3),Colin!$I10676,)</f>
        <v>0</v>
      </c>
      <c r="P10676" s="38">
        <f>IF(Colin!$G10676&lt;$B$2,Colin!$I10676,0)</f>
        <v>0</v>
      </c>
      <c r="Q10676" s="38">
        <f>IF(Colin!$G10676&lt;$B$1,Colin!$I10676,0)</f>
        <v>0</v>
      </c>
    </row>
    <row r="10677" spans="12:17" x14ac:dyDescent="0.25">
      <c r="L10677" s="38">
        <f>IF(AND(Colin!$G10677=$B$1,Colin!$H10677=$C$3),Colin!$I10677,)</f>
        <v>0</v>
      </c>
      <c r="M10677" s="38">
        <f>IF(AND(Colin!$G10677=$B$1,Colin!$H10677&lt;=$C$3),Colin!$I10677,)</f>
        <v>0</v>
      </c>
      <c r="N10677" s="38">
        <f>IF(AND(Colin!$G10677=$B$2,Colin!$H10677=$C$3),Colin!$I10677,)</f>
        <v>0</v>
      </c>
      <c r="O10677" s="38">
        <f>IF(AND(Colin!$G10677=$B$2,Colin!$H10677&lt;=$C$3),Colin!$I10677,)</f>
        <v>0</v>
      </c>
      <c r="P10677" s="38">
        <f>IF(Colin!$G10677&lt;$B$2,Colin!$I10677,0)</f>
        <v>0</v>
      </c>
      <c r="Q10677" s="38">
        <f>IF(Colin!$G10677&lt;$B$1,Colin!$I10677,0)</f>
        <v>0</v>
      </c>
    </row>
    <row r="10678" spans="12:17" x14ac:dyDescent="0.25">
      <c r="L10678" s="38">
        <f>IF(AND(Colin!$G10678=$B$1,Colin!$H10678=$C$3),Colin!$I10678,)</f>
        <v>0</v>
      </c>
      <c r="M10678" s="38">
        <f>IF(AND(Colin!$G10678=$B$1,Colin!$H10678&lt;=$C$3),Colin!$I10678,)</f>
        <v>0</v>
      </c>
      <c r="N10678" s="38">
        <f>IF(AND(Colin!$G10678=$B$2,Colin!$H10678=$C$3),Colin!$I10678,)</f>
        <v>0</v>
      </c>
      <c r="O10678" s="38">
        <f>IF(AND(Colin!$G10678=$B$2,Colin!$H10678&lt;=$C$3),Colin!$I10678,)</f>
        <v>0</v>
      </c>
      <c r="P10678" s="38">
        <f>IF(Colin!$G10678&lt;$B$2,Colin!$I10678,0)</f>
        <v>0</v>
      </c>
      <c r="Q10678" s="38">
        <f>IF(Colin!$G10678&lt;$B$1,Colin!$I10678,0)</f>
        <v>0</v>
      </c>
    </row>
    <row r="10679" spans="12:17" x14ac:dyDescent="0.25">
      <c r="L10679" s="38">
        <f>IF(AND(Colin!$G10679=$B$1,Colin!$H10679=$C$3),Colin!$I10679,)</f>
        <v>0</v>
      </c>
      <c r="M10679" s="38">
        <f>IF(AND(Colin!$G10679=$B$1,Colin!$H10679&lt;=$C$3),Colin!$I10679,)</f>
        <v>0</v>
      </c>
      <c r="N10679" s="38">
        <f>IF(AND(Colin!$G10679=$B$2,Colin!$H10679=$C$3),Colin!$I10679,)</f>
        <v>0</v>
      </c>
      <c r="O10679" s="38">
        <f>IF(AND(Colin!$G10679=$B$2,Colin!$H10679&lt;=$C$3),Colin!$I10679,)</f>
        <v>0</v>
      </c>
      <c r="P10679" s="38">
        <f>IF(Colin!$G10679&lt;$B$2,Colin!$I10679,0)</f>
        <v>0</v>
      </c>
      <c r="Q10679" s="38">
        <f>IF(Colin!$G10679&lt;$B$1,Colin!$I10679,0)</f>
        <v>0</v>
      </c>
    </row>
    <row r="10680" spans="12:17" x14ac:dyDescent="0.25">
      <c r="L10680" s="38">
        <f>IF(AND(Colin!$G10680=$B$1,Colin!$H10680=$C$3),Colin!$I10680,)</f>
        <v>0</v>
      </c>
      <c r="M10680" s="38">
        <f>IF(AND(Colin!$G10680=$B$1,Colin!$H10680&lt;=$C$3),Colin!$I10680,)</f>
        <v>0</v>
      </c>
      <c r="N10680" s="38">
        <f>IF(AND(Colin!$G10680=$B$2,Colin!$H10680=$C$3),Colin!$I10680,)</f>
        <v>0</v>
      </c>
      <c r="O10680" s="38">
        <f>IF(AND(Colin!$G10680=$B$2,Colin!$H10680&lt;=$C$3),Colin!$I10680,)</f>
        <v>0</v>
      </c>
      <c r="P10680" s="38">
        <f>IF(Colin!$G10680&lt;$B$2,Colin!$I10680,0)</f>
        <v>0</v>
      </c>
      <c r="Q10680" s="38">
        <f>IF(Colin!$G10680&lt;$B$1,Colin!$I10680,0)</f>
        <v>0</v>
      </c>
    </row>
    <row r="10681" spans="12:17" x14ac:dyDescent="0.25">
      <c r="L10681" s="38">
        <f>IF(AND(Colin!$G10681=$B$1,Colin!$H10681=$C$3),Colin!$I10681,)</f>
        <v>0</v>
      </c>
      <c r="M10681" s="38">
        <f>IF(AND(Colin!$G10681=$B$1,Colin!$H10681&lt;=$C$3),Colin!$I10681,)</f>
        <v>0</v>
      </c>
      <c r="N10681" s="38">
        <f>IF(AND(Colin!$G10681=$B$2,Colin!$H10681=$C$3),Colin!$I10681,)</f>
        <v>0</v>
      </c>
      <c r="O10681" s="38">
        <f>IF(AND(Colin!$G10681=$B$2,Colin!$H10681&lt;=$C$3),Colin!$I10681,)</f>
        <v>0</v>
      </c>
      <c r="P10681" s="38">
        <f>IF(Colin!$G10681&lt;$B$2,Colin!$I10681,0)</f>
        <v>0</v>
      </c>
      <c r="Q10681" s="38">
        <f>IF(Colin!$G10681&lt;$B$1,Colin!$I10681,0)</f>
        <v>0</v>
      </c>
    </row>
    <row r="10682" spans="12:17" x14ac:dyDescent="0.25">
      <c r="L10682" s="38">
        <f>IF(AND(Colin!$G10682=$B$1,Colin!$H10682=$C$3),Colin!$I10682,)</f>
        <v>0</v>
      </c>
      <c r="M10682" s="38">
        <f>IF(AND(Colin!$G10682=$B$1,Colin!$H10682&lt;=$C$3),Colin!$I10682,)</f>
        <v>0</v>
      </c>
      <c r="N10682" s="38">
        <f>IF(AND(Colin!$G10682=$B$2,Colin!$H10682=$C$3),Colin!$I10682,)</f>
        <v>0</v>
      </c>
      <c r="O10682" s="38">
        <f>IF(AND(Colin!$G10682=$B$2,Colin!$H10682&lt;=$C$3),Colin!$I10682,)</f>
        <v>0</v>
      </c>
      <c r="P10682" s="38">
        <f>IF(Colin!$G10682&lt;$B$2,Colin!$I10682,0)</f>
        <v>0</v>
      </c>
      <c r="Q10682" s="38">
        <f>IF(Colin!$G10682&lt;$B$1,Colin!$I10682,0)</f>
        <v>0</v>
      </c>
    </row>
    <row r="10683" spans="12:17" x14ac:dyDescent="0.25">
      <c r="L10683" s="38">
        <f>IF(AND(Colin!$G10683=$B$1,Colin!$H10683=$C$3),Colin!$I10683,)</f>
        <v>0</v>
      </c>
      <c r="M10683" s="38">
        <f>IF(AND(Colin!$G10683=$B$1,Colin!$H10683&lt;=$C$3),Colin!$I10683,)</f>
        <v>0</v>
      </c>
      <c r="N10683" s="38">
        <f>IF(AND(Colin!$G10683=$B$2,Colin!$H10683=$C$3),Colin!$I10683,)</f>
        <v>0</v>
      </c>
      <c r="O10683" s="38">
        <f>IF(AND(Colin!$G10683=$B$2,Colin!$H10683&lt;=$C$3),Colin!$I10683,)</f>
        <v>0</v>
      </c>
      <c r="P10683" s="38">
        <f>IF(Colin!$G10683&lt;$B$2,Colin!$I10683,0)</f>
        <v>0</v>
      </c>
      <c r="Q10683" s="38">
        <f>IF(Colin!$G10683&lt;$B$1,Colin!$I10683,0)</f>
        <v>0</v>
      </c>
    </row>
    <row r="10684" spans="12:17" x14ac:dyDescent="0.25">
      <c r="L10684" s="38">
        <f>IF(AND(Colin!$G10684=$B$1,Colin!$H10684=$C$3),Colin!$I10684,)</f>
        <v>0</v>
      </c>
      <c r="M10684" s="38">
        <f>IF(AND(Colin!$G10684=$B$1,Colin!$H10684&lt;=$C$3),Colin!$I10684,)</f>
        <v>0</v>
      </c>
      <c r="N10684" s="38">
        <f>IF(AND(Colin!$G10684=$B$2,Colin!$H10684=$C$3),Colin!$I10684,)</f>
        <v>0</v>
      </c>
      <c r="O10684" s="38">
        <f>IF(AND(Colin!$G10684=$B$2,Colin!$H10684&lt;=$C$3),Colin!$I10684,)</f>
        <v>0</v>
      </c>
      <c r="P10684" s="38">
        <f>IF(Colin!$G10684&lt;$B$2,Colin!$I10684,0)</f>
        <v>0</v>
      </c>
      <c r="Q10684" s="38">
        <f>IF(Colin!$G10684&lt;$B$1,Colin!$I10684,0)</f>
        <v>0</v>
      </c>
    </row>
    <row r="10685" spans="12:17" x14ac:dyDescent="0.25">
      <c r="L10685" s="38">
        <f>IF(AND(Colin!$G10685=$B$1,Colin!$H10685=$C$3),Colin!$I10685,)</f>
        <v>0</v>
      </c>
      <c r="M10685" s="38">
        <f>IF(AND(Colin!$G10685=$B$1,Colin!$H10685&lt;=$C$3),Colin!$I10685,)</f>
        <v>0</v>
      </c>
      <c r="N10685" s="38">
        <f>IF(AND(Colin!$G10685=$B$2,Colin!$H10685=$C$3),Colin!$I10685,)</f>
        <v>0</v>
      </c>
      <c r="O10685" s="38">
        <f>IF(AND(Colin!$G10685=$B$2,Colin!$H10685&lt;=$C$3),Colin!$I10685,)</f>
        <v>0</v>
      </c>
      <c r="P10685" s="38">
        <f>IF(Colin!$G10685&lt;$B$2,Colin!$I10685,0)</f>
        <v>0</v>
      </c>
      <c r="Q10685" s="38">
        <f>IF(Colin!$G10685&lt;$B$1,Colin!$I10685,0)</f>
        <v>0</v>
      </c>
    </row>
    <row r="10686" spans="12:17" x14ac:dyDescent="0.25">
      <c r="L10686" s="38">
        <f>IF(AND(Colin!$G10686=$B$1,Colin!$H10686=$C$3),Colin!$I10686,)</f>
        <v>0</v>
      </c>
      <c r="M10686" s="38">
        <f>IF(AND(Colin!$G10686=$B$1,Colin!$H10686&lt;=$C$3),Colin!$I10686,)</f>
        <v>0</v>
      </c>
      <c r="N10686" s="38">
        <f>IF(AND(Colin!$G10686=$B$2,Colin!$H10686=$C$3),Colin!$I10686,)</f>
        <v>0</v>
      </c>
      <c r="O10686" s="38">
        <f>IF(AND(Colin!$G10686=$B$2,Colin!$H10686&lt;=$C$3),Colin!$I10686,)</f>
        <v>0</v>
      </c>
      <c r="P10686" s="38">
        <f>IF(Colin!$G10686&lt;$B$2,Colin!$I10686,0)</f>
        <v>0</v>
      </c>
      <c r="Q10686" s="38">
        <f>IF(Colin!$G10686&lt;$B$1,Colin!$I10686,0)</f>
        <v>0</v>
      </c>
    </row>
    <row r="10687" spans="12:17" x14ac:dyDescent="0.25">
      <c r="L10687" s="38">
        <f>IF(AND(Colin!$G10687=$B$1,Colin!$H10687=$C$3),Colin!$I10687,)</f>
        <v>0</v>
      </c>
      <c r="M10687" s="38">
        <f>IF(AND(Colin!$G10687=$B$1,Colin!$H10687&lt;=$C$3),Colin!$I10687,)</f>
        <v>0</v>
      </c>
      <c r="N10687" s="38">
        <f>IF(AND(Colin!$G10687=$B$2,Colin!$H10687=$C$3),Colin!$I10687,)</f>
        <v>0</v>
      </c>
      <c r="O10687" s="38">
        <f>IF(AND(Colin!$G10687=$B$2,Colin!$H10687&lt;=$C$3),Colin!$I10687,)</f>
        <v>0</v>
      </c>
      <c r="P10687" s="38">
        <f>IF(Colin!$G10687&lt;$B$2,Colin!$I10687,0)</f>
        <v>0</v>
      </c>
      <c r="Q10687" s="38">
        <f>IF(Colin!$G10687&lt;$B$1,Colin!$I10687,0)</f>
        <v>0</v>
      </c>
    </row>
    <row r="10688" spans="12:17" x14ac:dyDescent="0.25">
      <c r="L10688" s="38">
        <f>IF(AND(Colin!$G10688=$B$1,Colin!$H10688=$C$3),Colin!$I10688,)</f>
        <v>0</v>
      </c>
      <c r="M10688" s="38">
        <f>IF(AND(Colin!$G10688=$B$1,Colin!$H10688&lt;=$C$3),Colin!$I10688,)</f>
        <v>0</v>
      </c>
      <c r="N10688" s="38">
        <f>IF(AND(Colin!$G10688=$B$2,Colin!$H10688=$C$3),Colin!$I10688,)</f>
        <v>0</v>
      </c>
      <c r="O10688" s="38">
        <f>IF(AND(Colin!$G10688=$B$2,Colin!$H10688&lt;=$C$3),Colin!$I10688,)</f>
        <v>0</v>
      </c>
      <c r="P10688" s="38">
        <f>IF(Colin!$G10688&lt;$B$2,Colin!$I10688,0)</f>
        <v>0</v>
      </c>
      <c r="Q10688" s="38">
        <f>IF(Colin!$G10688&lt;$B$1,Colin!$I10688,0)</f>
        <v>0</v>
      </c>
    </row>
    <row r="10689" spans="12:17" x14ac:dyDescent="0.25">
      <c r="L10689" s="38">
        <f>IF(AND(Colin!$G10689=$B$1,Colin!$H10689=$C$3),Colin!$I10689,)</f>
        <v>0</v>
      </c>
      <c r="M10689" s="38">
        <f>IF(AND(Colin!$G10689=$B$1,Colin!$H10689&lt;=$C$3),Colin!$I10689,)</f>
        <v>0</v>
      </c>
      <c r="N10689" s="38">
        <f>IF(AND(Colin!$G10689=$B$2,Colin!$H10689=$C$3),Colin!$I10689,)</f>
        <v>0</v>
      </c>
      <c r="O10689" s="38">
        <f>IF(AND(Colin!$G10689=$B$2,Colin!$H10689&lt;=$C$3),Colin!$I10689,)</f>
        <v>0</v>
      </c>
      <c r="P10689" s="38">
        <f>IF(Colin!$G10689&lt;$B$2,Colin!$I10689,0)</f>
        <v>0</v>
      </c>
      <c r="Q10689" s="38">
        <f>IF(Colin!$G10689&lt;$B$1,Colin!$I10689,0)</f>
        <v>0</v>
      </c>
    </row>
    <row r="10690" spans="12:17" x14ac:dyDescent="0.25">
      <c r="L10690" s="38">
        <f>IF(AND(Colin!$G10690=$B$1,Colin!$H10690=$C$3),Colin!$I10690,)</f>
        <v>0</v>
      </c>
      <c r="M10690" s="38">
        <f>IF(AND(Colin!$G10690=$B$1,Colin!$H10690&lt;=$C$3),Colin!$I10690,)</f>
        <v>0</v>
      </c>
      <c r="N10690" s="38">
        <f>IF(AND(Colin!$G10690=$B$2,Colin!$H10690=$C$3),Colin!$I10690,)</f>
        <v>0</v>
      </c>
      <c r="O10690" s="38">
        <f>IF(AND(Colin!$G10690=$B$2,Colin!$H10690&lt;=$C$3),Colin!$I10690,)</f>
        <v>0</v>
      </c>
      <c r="P10690" s="38">
        <f>IF(Colin!$G10690&lt;$B$2,Colin!$I10690,0)</f>
        <v>0</v>
      </c>
      <c r="Q10690" s="38">
        <f>IF(Colin!$G10690&lt;$B$1,Colin!$I10690,0)</f>
        <v>0</v>
      </c>
    </row>
    <row r="10691" spans="12:17" x14ac:dyDescent="0.25">
      <c r="L10691" s="38">
        <f>IF(AND(Colin!$G10691=$B$1,Colin!$H10691=$C$3),Colin!$I10691,)</f>
        <v>0</v>
      </c>
      <c r="M10691" s="38">
        <f>IF(AND(Colin!$G10691=$B$1,Colin!$H10691&lt;=$C$3),Colin!$I10691,)</f>
        <v>0</v>
      </c>
      <c r="N10691" s="38">
        <f>IF(AND(Colin!$G10691=$B$2,Colin!$H10691=$C$3),Colin!$I10691,)</f>
        <v>0</v>
      </c>
      <c r="O10691" s="38">
        <f>IF(AND(Colin!$G10691=$B$2,Colin!$H10691&lt;=$C$3),Colin!$I10691,)</f>
        <v>0</v>
      </c>
      <c r="P10691" s="38">
        <f>IF(Colin!$G10691&lt;$B$2,Colin!$I10691,0)</f>
        <v>0</v>
      </c>
      <c r="Q10691" s="38">
        <f>IF(Colin!$G10691&lt;$B$1,Colin!$I10691,0)</f>
        <v>0</v>
      </c>
    </row>
    <row r="10692" spans="12:17" x14ac:dyDescent="0.25">
      <c r="L10692" s="38">
        <f>IF(AND(Colin!$G10692=$B$1,Colin!$H10692=$C$3),Colin!$I10692,)</f>
        <v>0</v>
      </c>
      <c r="M10692" s="38">
        <f>IF(AND(Colin!$G10692=$B$1,Colin!$H10692&lt;=$C$3),Colin!$I10692,)</f>
        <v>0</v>
      </c>
      <c r="N10692" s="38">
        <f>IF(AND(Colin!$G10692=$B$2,Colin!$H10692=$C$3),Colin!$I10692,)</f>
        <v>0</v>
      </c>
      <c r="O10692" s="38">
        <f>IF(AND(Colin!$G10692=$B$2,Colin!$H10692&lt;=$C$3),Colin!$I10692,)</f>
        <v>0</v>
      </c>
      <c r="P10692" s="38">
        <f>IF(Colin!$G10692&lt;$B$2,Colin!$I10692,0)</f>
        <v>0</v>
      </c>
      <c r="Q10692" s="38">
        <f>IF(Colin!$G10692&lt;$B$1,Colin!$I10692,0)</f>
        <v>0</v>
      </c>
    </row>
    <row r="10693" spans="12:17" x14ac:dyDescent="0.25">
      <c r="L10693" s="38">
        <f>IF(AND(Colin!$G10693=$B$1,Colin!$H10693=$C$3),Colin!$I10693,)</f>
        <v>0</v>
      </c>
      <c r="M10693" s="38">
        <f>IF(AND(Colin!$G10693=$B$1,Colin!$H10693&lt;=$C$3),Colin!$I10693,)</f>
        <v>0</v>
      </c>
      <c r="N10693" s="38">
        <f>IF(AND(Colin!$G10693=$B$2,Colin!$H10693=$C$3),Colin!$I10693,)</f>
        <v>0</v>
      </c>
      <c r="O10693" s="38">
        <f>IF(AND(Colin!$G10693=$B$2,Colin!$H10693&lt;=$C$3),Colin!$I10693,)</f>
        <v>0</v>
      </c>
      <c r="P10693" s="38">
        <f>IF(Colin!$G10693&lt;$B$2,Colin!$I10693,0)</f>
        <v>0</v>
      </c>
      <c r="Q10693" s="38">
        <f>IF(Colin!$G10693&lt;$B$1,Colin!$I10693,0)</f>
        <v>0</v>
      </c>
    </row>
    <row r="10694" spans="12:17" x14ac:dyDescent="0.25">
      <c r="L10694" s="38">
        <f>IF(AND(Colin!$G10694=$B$1,Colin!$H10694=$C$3),Colin!$I10694,)</f>
        <v>0</v>
      </c>
      <c r="M10694" s="38">
        <f>IF(AND(Colin!$G10694=$B$1,Colin!$H10694&lt;=$C$3),Colin!$I10694,)</f>
        <v>0</v>
      </c>
      <c r="N10694" s="38">
        <f>IF(AND(Colin!$G10694=$B$2,Colin!$H10694=$C$3),Colin!$I10694,)</f>
        <v>0</v>
      </c>
      <c r="O10694" s="38">
        <f>IF(AND(Colin!$G10694=$B$2,Colin!$H10694&lt;=$C$3),Colin!$I10694,)</f>
        <v>0</v>
      </c>
      <c r="P10694" s="38">
        <f>IF(Colin!$G10694&lt;$B$2,Colin!$I10694,0)</f>
        <v>0</v>
      </c>
      <c r="Q10694" s="38">
        <f>IF(Colin!$G10694&lt;$B$1,Colin!$I10694,0)</f>
        <v>0</v>
      </c>
    </row>
    <row r="10695" spans="12:17" x14ac:dyDescent="0.25">
      <c r="L10695" s="38">
        <f>IF(AND(Colin!$G10695=$B$1,Colin!$H10695=$C$3),Colin!$I10695,)</f>
        <v>0</v>
      </c>
      <c r="M10695" s="38">
        <f>IF(AND(Colin!$G10695=$B$1,Colin!$H10695&lt;=$C$3),Colin!$I10695,)</f>
        <v>0</v>
      </c>
      <c r="N10695" s="38">
        <f>IF(AND(Colin!$G10695=$B$2,Colin!$H10695=$C$3),Colin!$I10695,)</f>
        <v>0</v>
      </c>
      <c r="O10695" s="38">
        <f>IF(AND(Colin!$G10695=$B$2,Colin!$H10695&lt;=$C$3),Colin!$I10695,)</f>
        <v>0</v>
      </c>
      <c r="P10695" s="38">
        <f>IF(Colin!$G10695&lt;$B$2,Colin!$I10695,0)</f>
        <v>0</v>
      </c>
      <c r="Q10695" s="38">
        <f>IF(Colin!$G10695&lt;$B$1,Colin!$I10695,0)</f>
        <v>0</v>
      </c>
    </row>
    <row r="10696" spans="12:17" x14ac:dyDescent="0.25">
      <c r="L10696" s="38">
        <f>IF(AND(Colin!$G10696=$B$1,Colin!$H10696=$C$3),Colin!$I10696,)</f>
        <v>0</v>
      </c>
      <c r="M10696" s="38">
        <f>IF(AND(Colin!$G10696=$B$1,Colin!$H10696&lt;=$C$3),Colin!$I10696,)</f>
        <v>0</v>
      </c>
      <c r="N10696" s="38">
        <f>IF(AND(Colin!$G10696=$B$2,Colin!$H10696=$C$3),Colin!$I10696,)</f>
        <v>0</v>
      </c>
      <c r="O10696" s="38">
        <f>IF(AND(Colin!$G10696=$B$2,Colin!$H10696&lt;=$C$3),Colin!$I10696,)</f>
        <v>0</v>
      </c>
      <c r="P10696" s="38">
        <f>IF(Colin!$G10696&lt;$B$2,Colin!$I10696,0)</f>
        <v>0</v>
      </c>
      <c r="Q10696" s="38">
        <f>IF(Colin!$G10696&lt;$B$1,Colin!$I10696,0)</f>
        <v>0</v>
      </c>
    </row>
    <row r="10697" spans="12:17" x14ac:dyDescent="0.25">
      <c r="L10697" s="38">
        <f>IF(AND(Colin!$G10697=$B$1,Colin!$H10697=$C$3),Colin!$I10697,)</f>
        <v>0</v>
      </c>
      <c r="M10697" s="38">
        <f>IF(AND(Colin!$G10697=$B$1,Colin!$H10697&lt;=$C$3),Colin!$I10697,)</f>
        <v>0</v>
      </c>
      <c r="N10697" s="38">
        <f>IF(AND(Colin!$G10697=$B$2,Colin!$H10697=$C$3),Colin!$I10697,)</f>
        <v>0</v>
      </c>
      <c r="O10697" s="38">
        <f>IF(AND(Colin!$G10697=$B$2,Colin!$H10697&lt;=$C$3),Colin!$I10697,)</f>
        <v>0</v>
      </c>
      <c r="P10697" s="38">
        <f>IF(Colin!$G10697&lt;$B$2,Colin!$I10697,0)</f>
        <v>0</v>
      </c>
      <c r="Q10697" s="38">
        <f>IF(Colin!$G10697&lt;$B$1,Colin!$I10697,0)</f>
        <v>0</v>
      </c>
    </row>
    <row r="10698" spans="12:17" x14ac:dyDescent="0.25">
      <c r="L10698" s="38">
        <f>IF(AND(Colin!$G10698=$B$1,Colin!$H10698=$C$3),Colin!$I10698,)</f>
        <v>0</v>
      </c>
      <c r="M10698" s="38">
        <f>IF(AND(Colin!$G10698=$B$1,Colin!$H10698&lt;=$C$3),Colin!$I10698,)</f>
        <v>0</v>
      </c>
      <c r="N10698" s="38">
        <f>IF(AND(Colin!$G10698=$B$2,Colin!$H10698=$C$3),Colin!$I10698,)</f>
        <v>0</v>
      </c>
      <c r="O10698" s="38">
        <f>IF(AND(Colin!$G10698=$B$2,Colin!$H10698&lt;=$C$3),Colin!$I10698,)</f>
        <v>0</v>
      </c>
      <c r="P10698" s="38">
        <f>IF(Colin!$G10698&lt;$B$2,Colin!$I10698,0)</f>
        <v>0</v>
      </c>
      <c r="Q10698" s="38">
        <f>IF(Colin!$G10698&lt;$B$1,Colin!$I10698,0)</f>
        <v>0</v>
      </c>
    </row>
    <row r="10699" spans="12:17" x14ac:dyDescent="0.25">
      <c r="L10699" s="38">
        <f>IF(AND(Colin!$G10699=$B$1,Colin!$H10699=$C$3),Colin!$I10699,)</f>
        <v>0</v>
      </c>
      <c r="M10699" s="38">
        <f>IF(AND(Colin!$G10699=$B$1,Colin!$H10699&lt;=$C$3),Colin!$I10699,)</f>
        <v>0</v>
      </c>
      <c r="N10699" s="38">
        <f>IF(AND(Colin!$G10699=$B$2,Colin!$H10699=$C$3),Colin!$I10699,)</f>
        <v>0</v>
      </c>
      <c r="O10699" s="38">
        <f>IF(AND(Colin!$G10699=$B$2,Colin!$H10699&lt;=$C$3),Colin!$I10699,)</f>
        <v>0</v>
      </c>
      <c r="P10699" s="38">
        <f>IF(Colin!$G10699&lt;$B$2,Colin!$I10699,0)</f>
        <v>0</v>
      </c>
      <c r="Q10699" s="38">
        <f>IF(Colin!$G10699&lt;$B$1,Colin!$I10699,0)</f>
        <v>0</v>
      </c>
    </row>
    <row r="10700" spans="12:17" x14ac:dyDescent="0.25">
      <c r="L10700" s="38">
        <f>IF(AND(Colin!$G10700=$B$1,Colin!$H10700=$C$3),Colin!$I10700,)</f>
        <v>0</v>
      </c>
      <c r="M10700" s="38">
        <f>IF(AND(Colin!$G10700=$B$1,Colin!$H10700&lt;=$C$3),Colin!$I10700,)</f>
        <v>0</v>
      </c>
      <c r="N10700" s="38">
        <f>IF(AND(Colin!$G10700=$B$2,Colin!$H10700=$C$3),Colin!$I10700,)</f>
        <v>0</v>
      </c>
      <c r="O10700" s="38">
        <f>IF(AND(Colin!$G10700=$B$2,Colin!$H10700&lt;=$C$3),Colin!$I10700,)</f>
        <v>0</v>
      </c>
      <c r="P10700" s="38">
        <f>IF(Colin!$G10700&lt;$B$2,Colin!$I10700,0)</f>
        <v>0</v>
      </c>
      <c r="Q10700" s="38">
        <f>IF(Colin!$G10700&lt;$B$1,Colin!$I10700,0)</f>
        <v>0</v>
      </c>
    </row>
    <row r="10701" spans="12:17" x14ac:dyDescent="0.25">
      <c r="L10701" s="38">
        <f>IF(AND(Colin!$G10701=$B$1,Colin!$H10701=$C$3),Colin!$I10701,)</f>
        <v>0</v>
      </c>
      <c r="M10701" s="38">
        <f>IF(AND(Colin!$G10701=$B$1,Colin!$H10701&lt;=$C$3),Colin!$I10701,)</f>
        <v>0</v>
      </c>
      <c r="N10701" s="38">
        <f>IF(AND(Colin!$G10701=$B$2,Colin!$H10701=$C$3),Colin!$I10701,)</f>
        <v>0</v>
      </c>
      <c r="O10701" s="38">
        <f>IF(AND(Colin!$G10701=$B$2,Colin!$H10701&lt;=$C$3),Colin!$I10701,)</f>
        <v>0</v>
      </c>
      <c r="P10701" s="38">
        <f>IF(Colin!$G10701&lt;$B$2,Colin!$I10701,0)</f>
        <v>0</v>
      </c>
      <c r="Q10701" s="38">
        <f>IF(Colin!$G10701&lt;$B$1,Colin!$I10701,0)</f>
        <v>0</v>
      </c>
    </row>
    <row r="10702" spans="12:17" x14ac:dyDescent="0.25">
      <c r="L10702" s="38">
        <f>IF(AND(Colin!$G10702=$B$1,Colin!$H10702=$C$3),Colin!$I10702,)</f>
        <v>0</v>
      </c>
      <c r="M10702" s="38">
        <f>IF(AND(Colin!$G10702=$B$1,Colin!$H10702&lt;=$C$3),Colin!$I10702,)</f>
        <v>0</v>
      </c>
      <c r="N10702" s="38">
        <f>IF(AND(Colin!$G10702=$B$2,Colin!$H10702=$C$3),Colin!$I10702,)</f>
        <v>0</v>
      </c>
      <c r="O10702" s="38">
        <f>IF(AND(Colin!$G10702=$B$2,Colin!$H10702&lt;=$C$3),Colin!$I10702,)</f>
        <v>0</v>
      </c>
      <c r="P10702" s="38">
        <f>IF(Colin!$G10702&lt;$B$2,Colin!$I10702,0)</f>
        <v>0</v>
      </c>
      <c r="Q10702" s="38">
        <f>IF(Colin!$G10702&lt;$B$1,Colin!$I10702,0)</f>
        <v>0</v>
      </c>
    </row>
    <row r="10703" spans="12:17" x14ac:dyDescent="0.25">
      <c r="L10703" s="38">
        <f>IF(AND(Colin!$G10703=$B$1,Colin!$H10703=$C$3),Colin!$I10703,)</f>
        <v>0</v>
      </c>
      <c r="M10703" s="38">
        <f>IF(AND(Colin!$G10703=$B$1,Colin!$H10703&lt;=$C$3),Colin!$I10703,)</f>
        <v>0</v>
      </c>
      <c r="N10703" s="38">
        <f>IF(AND(Colin!$G10703=$B$2,Colin!$H10703=$C$3),Colin!$I10703,)</f>
        <v>0</v>
      </c>
      <c r="O10703" s="38">
        <f>IF(AND(Colin!$G10703=$B$2,Colin!$H10703&lt;=$C$3),Colin!$I10703,)</f>
        <v>0</v>
      </c>
      <c r="P10703" s="38">
        <f>IF(Colin!$G10703&lt;$B$2,Colin!$I10703,0)</f>
        <v>0</v>
      </c>
      <c r="Q10703" s="38">
        <f>IF(Colin!$G10703&lt;$B$1,Colin!$I10703,0)</f>
        <v>0</v>
      </c>
    </row>
    <row r="10704" spans="12:17" x14ac:dyDescent="0.25">
      <c r="L10704" s="38">
        <f>IF(AND(Colin!$G10704=$B$1,Colin!$H10704=$C$3),Colin!$I10704,)</f>
        <v>0</v>
      </c>
      <c r="M10704" s="38">
        <f>IF(AND(Colin!$G10704=$B$1,Colin!$H10704&lt;=$C$3),Colin!$I10704,)</f>
        <v>0</v>
      </c>
      <c r="N10704" s="38">
        <f>IF(AND(Colin!$G10704=$B$2,Colin!$H10704=$C$3),Colin!$I10704,)</f>
        <v>0</v>
      </c>
      <c r="O10704" s="38">
        <f>IF(AND(Colin!$G10704=$B$2,Colin!$H10704&lt;=$C$3),Colin!$I10704,)</f>
        <v>0</v>
      </c>
      <c r="P10704" s="38">
        <f>IF(Colin!$G10704&lt;$B$2,Colin!$I10704,0)</f>
        <v>0</v>
      </c>
      <c r="Q10704" s="38">
        <f>IF(Colin!$G10704&lt;$B$1,Colin!$I10704,0)</f>
        <v>0</v>
      </c>
    </row>
    <row r="10705" spans="12:17" x14ac:dyDescent="0.25">
      <c r="L10705" s="38">
        <f>IF(AND(Colin!$G10705=$B$1,Colin!$H10705=$C$3),Colin!$I10705,)</f>
        <v>0</v>
      </c>
      <c r="M10705" s="38">
        <f>IF(AND(Colin!$G10705=$B$1,Colin!$H10705&lt;=$C$3),Colin!$I10705,)</f>
        <v>0</v>
      </c>
      <c r="N10705" s="38">
        <f>IF(AND(Colin!$G10705=$B$2,Colin!$H10705=$C$3),Colin!$I10705,)</f>
        <v>0</v>
      </c>
      <c r="O10705" s="38">
        <f>IF(AND(Colin!$G10705=$B$2,Colin!$H10705&lt;=$C$3),Colin!$I10705,)</f>
        <v>0</v>
      </c>
      <c r="P10705" s="38">
        <f>IF(Colin!$G10705&lt;$B$2,Colin!$I10705,0)</f>
        <v>0</v>
      </c>
      <c r="Q10705" s="38">
        <f>IF(Colin!$G10705&lt;$B$1,Colin!$I10705,0)</f>
        <v>0</v>
      </c>
    </row>
    <row r="10706" spans="12:17" x14ac:dyDescent="0.25">
      <c r="L10706" s="38">
        <f>IF(AND(Colin!$G10706=$B$1,Colin!$H10706=$C$3),Colin!$I10706,)</f>
        <v>0</v>
      </c>
      <c r="M10706" s="38">
        <f>IF(AND(Colin!$G10706=$B$1,Colin!$H10706&lt;=$C$3),Colin!$I10706,)</f>
        <v>0</v>
      </c>
      <c r="N10706" s="38">
        <f>IF(AND(Colin!$G10706=$B$2,Colin!$H10706=$C$3),Colin!$I10706,)</f>
        <v>0</v>
      </c>
      <c r="O10706" s="38">
        <f>IF(AND(Colin!$G10706=$B$2,Colin!$H10706&lt;=$C$3),Colin!$I10706,)</f>
        <v>0</v>
      </c>
      <c r="P10706" s="38">
        <f>IF(Colin!$G10706&lt;$B$2,Colin!$I10706,0)</f>
        <v>0</v>
      </c>
      <c r="Q10706" s="38">
        <f>IF(Colin!$G10706&lt;$B$1,Colin!$I10706,0)</f>
        <v>0</v>
      </c>
    </row>
    <row r="10707" spans="12:17" x14ac:dyDescent="0.25">
      <c r="L10707" s="38">
        <f>IF(AND(Colin!$G10707=$B$1,Colin!$H10707=$C$3),Colin!$I10707,)</f>
        <v>0</v>
      </c>
      <c r="M10707" s="38">
        <f>IF(AND(Colin!$G10707=$B$1,Colin!$H10707&lt;=$C$3),Colin!$I10707,)</f>
        <v>0</v>
      </c>
      <c r="N10707" s="38">
        <f>IF(AND(Colin!$G10707=$B$2,Colin!$H10707=$C$3),Colin!$I10707,)</f>
        <v>0</v>
      </c>
      <c r="O10707" s="38">
        <f>IF(AND(Colin!$G10707=$B$2,Colin!$H10707&lt;=$C$3),Colin!$I10707,)</f>
        <v>0</v>
      </c>
      <c r="P10707" s="38">
        <f>IF(Colin!$G10707&lt;$B$2,Colin!$I10707,0)</f>
        <v>0</v>
      </c>
      <c r="Q10707" s="38">
        <f>IF(Colin!$G10707&lt;$B$1,Colin!$I10707,0)</f>
        <v>0</v>
      </c>
    </row>
    <row r="10708" spans="12:17" x14ac:dyDescent="0.25">
      <c r="L10708" s="38">
        <f>IF(AND(Colin!$G10708=$B$1,Colin!$H10708=$C$3),Colin!$I10708,)</f>
        <v>0</v>
      </c>
      <c r="M10708" s="38">
        <f>IF(AND(Colin!$G10708=$B$1,Colin!$H10708&lt;=$C$3),Colin!$I10708,)</f>
        <v>0</v>
      </c>
      <c r="N10708" s="38">
        <f>IF(AND(Colin!$G10708=$B$2,Colin!$H10708=$C$3),Colin!$I10708,)</f>
        <v>0</v>
      </c>
      <c r="O10708" s="38">
        <f>IF(AND(Colin!$G10708=$B$2,Colin!$H10708&lt;=$C$3),Colin!$I10708,)</f>
        <v>0</v>
      </c>
      <c r="P10708" s="38">
        <f>IF(Colin!$G10708&lt;$B$2,Colin!$I10708,0)</f>
        <v>0</v>
      </c>
      <c r="Q10708" s="38">
        <f>IF(Colin!$G10708&lt;$B$1,Colin!$I10708,0)</f>
        <v>0</v>
      </c>
    </row>
    <row r="10709" spans="12:17" x14ac:dyDescent="0.25">
      <c r="L10709" s="38">
        <f>IF(AND(Colin!$G10709=$B$1,Colin!$H10709=$C$3),Colin!$I10709,)</f>
        <v>0</v>
      </c>
      <c r="M10709" s="38">
        <f>IF(AND(Colin!$G10709=$B$1,Colin!$H10709&lt;=$C$3),Colin!$I10709,)</f>
        <v>0</v>
      </c>
      <c r="N10709" s="38">
        <f>IF(AND(Colin!$G10709=$B$2,Colin!$H10709=$C$3),Colin!$I10709,)</f>
        <v>0</v>
      </c>
      <c r="O10709" s="38">
        <f>IF(AND(Colin!$G10709=$B$2,Colin!$H10709&lt;=$C$3),Colin!$I10709,)</f>
        <v>0</v>
      </c>
      <c r="P10709" s="38">
        <f>IF(Colin!$G10709&lt;$B$2,Colin!$I10709,0)</f>
        <v>0</v>
      </c>
      <c r="Q10709" s="38">
        <f>IF(Colin!$G10709&lt;$B$1,Colin!$I10709,0)</f>
        <v>0</v>
      </c>
    </row>
    <row r="10710" spans="12:17" x14ac:dyDescent="0.25">
      <c r="L10710" s="38">
        <f>IF(AND(Colin!$G10710=$B$1,Colin!$H10710=$C$3),Colin!$I10710,)</f>
        <v>0</v>
      </c>
      <c r="M10710" s="38">
        <f>IF(AND(Colin!$G10710=$B$1,Colin!$H10710&lt;=$C$3),Colin!$I10710,)</f>
        <v>0</v>
      </c>
      <c r="N10710" s="38">
        <f>IF(AND(Colin!$G10710=$B$2,Colin!$H10710=$C$3),Colin!$I10710,)</f>
        <v>0</v>
      </c>
      <c r="O10710" s="38">
        <f>IF(AND(Colin!$G10710=$B$2,Colin!$H10710&lt;=$C$3),Colin!$I10710,)</f>
        <v>0</v>
      </c>
      <c r="P10710" s="38">
        <f>IF(Colin!$G10710&lt;$B$2,Colin!$I10710,0)</f>
        <v>0</v>
      </c>
      <c r="Q10710" s="38">
        <f>IF(Colin!$G10710&lt;$B$1,Colin!$I10710,0)</f>
        <v>0</v>
      </c>
    </row>
    <row r="10711" spans="12:17" x14ac:dyDescent="0.25">
      <c r="L10711" s="38">
        <f>IF(AND(Colin!$G10711=$B$1,Colin!$H10711=$C$3),Colin!$I10711,)</f>
        <v>0</v>
      </c>
      <c r="M10711" s="38">
        <f>IF(AND(Colin!$G10711=$B$1,Colin!$H10711&lt;=$C$3),Colin!$I10711,)</f>
        <v>0</v>
      </c>
      <c r="N10711" s="38">
        <f>IF(AND(Colin!$G10711=$B$2,Colin!$H10711=$C$3),Colin!$I10711,)</f>
        <v>0</v>
      </c>
      <c r="O10711" s="38">
        <f>IF(AND(Colin!$G10711=$B$2,Colin!$H10711&lt;=$C$3),Colin!$I10711,)</f>
        <v>0</v>
      </c>
      <c r="P10711" s="38">
        <f>IF(Colin!$G10711&lt;$B$2,Colin!$I10711,0)</f>
        <v>0</v>
      </c>
      <c r="Q10711" s="38">
        <f>IF(Colin!$G10711&lt;$B$1,Colin!$I10711,0)</f>
        <v>0</v>
      </c>
    </row>
    <row r="10712" spans="12:17" x14ac:dyDescent="0.25">
      <c r="L10712" s="38">
        <f>IF(AND(Colin!$G10712=$B$1,Colin!$H10712=$C$3),Colin!$I10712,)</f>
        <v>0</v>
      </c>
      <c r="M10712" s="38">
        <f>IF(AND(Colin!$G10712=$B$1,Colin!$H10712&lt;=$C$3),Colin!$I10712,)</f>
        <v>0</v>
      </c>
      <c r="N10712" s="38">
        <f>IF(AND(Colin!$G10712=$B$2,Colin!$H10712=$C$3),Colin!$I10712,)</f>
        <v>0</v>
      </c>
      <c r="O10712" s="38">
        <f>IF(AND(Colin!$G10712=$B$2,Colin!$H10712&lt;=$C$3),Colin!$I10712,)</f>
        <v>0</v>
      </c>
      <c r="P10712" s="38">
        <f>IF(Colin!$G10712&lt;$B$2,Colin!$I10712,0)</f>
        <v>0</v>
      </c>
      <c r="Q10712" s="38">
        <f>IF(Colin!$G10712&lt;$B$1,Colin!$I10712,0)</f>
        <v>0</v>
      </c>
    </row>
    <row r="10713" spans="12:17" x14ac:dyDescent="0.25">
      <c r="L10713" s="38">
        <f>IF(AND(Colin!$G10713=$B$1,Colin!$H10713=$C$3),Colin!$I10713,)</f>
        <v>0</v>
      </c>
      <c r="M10713" s="38">
        <f>IF(AND(Colin!$G10713=$B$1,Colin!$H10713&lt;=$C$3),Colin!$I10713,)</f>
        <v>0</v>
      </c>
      <c r="N10713" s="38">
        <f>IF(AND(Colin!$G10713=$B$2,Colin!$H10713=$C$3),Colin!$I10713,)</f>
        <v>0</v>
      </c>
      <c r="O10713" s="38">
        <f>IF(AND(Colin!$G10713=$B$2,Colin!$H10713&lt;=$C$3),Colin!$I10713,)</f>
        <v>0</v>
      </c>
      <c r="P10713" s="38">
        <f>IF(Colin!$G10713&lt;$B$2,Colin!$I10713,0)</f>
        <v>0</v>
      </c>
      <c r="Q10713" s="38">
        <f>IF(Colin!$G10713&lt;$B$1,Colin!$I10713,0)</f>
        <v>0</v>
      </c>
    </row>
    <row r="10714" spans="12:17" x14ac:dyDescent="0.25">
      <c r="L10714" s="38">
        <f>IF(AND(Colin!$G10714=$B$1,Colin!$H10714=$C$3),Colin!$I10714,)</f>
        <v>0</v>
      </c>
      <c r="M10714" s="38">
        <f>IF(AND(Colin!$G10714=$B$1,Colin!$H10714&lt;=$C$3),Colin!$I10714,)</f>
        <v>0</v>
      </c>
      <c r="N10714" s="38">
        <f>IF(AND(Colin!$G10714=$B$2,Colin!$H10714=$C$3),Colin!$I10714,)</f>
        <v>0</v>
      </c>
      <c r="O10714" s="38">
        <f>IF(AND(Colin!$G10714=$B$2,Colin!$H10714&lt;=$C$3),Colin!$I10714,)</f>
        <v>0</v>
      </c>
      <c r="P10714" s="38">
        <f>IF(Colin!$G10714&lt;$B$2,Colin!$I10714,0)</f>
        <v>0</v>
      </c>
      <c r="Q10714" s="38">
        <f>IF(Colin!$G10714&lt;$B$1,Colin!$I10714,0)</f>
        <v>0</v>
      </c>
    </row>
    <row r="10715" spans="12:17" x14ac:dyDescent="0.25">
      <c r="L10715" s="38">
        <f>IF(AND(Colin!$G10715=$B$1,Colin!$H10715=$C$3),Colin!$I10715,)</f>
        <v>0</v>
      </c>
      <c r="M10715" s="38">
        <f>IF(AND(Colin!$G10715=$B$1,Colin!$H10715&lt;=$C$3),Colin!$I10715,)</f>
        <v>0</v>
      </c>
      <c r="N10715" s="38">
        <f>IF(AND(Colin!$G10715=$B$2,Colin!$H10715=$C$3),Colin!$I10715,)</f>
        <v>0</v>
      </c>
      <c r="O10715" s="38">
        <f>IF(AND(Colin!$G10715=$B$2,Colin!$H10715&lt;=$C$3),Colin!$I10715,)</f>
        <v>0</v>
      </c>
      <c r="P10715" s="38">
        <f>IF(Colin!$G10715&lt;$B$2,Colin!$I10715,0)</f>
        <v>0</v>
      </c>
      <c r="Q10715" s="38">
        <f>IF(Colin!$G10715&lt;$B$1,Colin!$I10715,0)</f>
        <v>0</v>
      </c>
    </row>
    <row r="10716" spans="12:17" x14ac:dyDescent="0.25">
      <c r="L10716" s="38">
        <f>IF(AND(Colin!$G10716=$B$1,Colin!$H10716=$C$3),Colin!$I10716,)</f>
        <v>0</v>
      </c>
      <c r="M10716" s="38">
        <f>IF(AND(Colin!$G10716=$B$1,Colin!$H10716&lt;=$C$3),Colin!$I10716,)</f>
        <v>0</v>
      </c>
      <c r="N10716" s="38">
        <f>IF(AND(Colin!$G10716=$B$2,Colin!$H10716=$C$3),Colin!$I10716,)</f>
        <v>0</v>
      </c>
      <c r="O10716" s="38">
        <f>IF(AND(Colin!$G10716=$B$2,Colin!$H10716&lt;=$C$3),Colin!$I10716,)</f>
        <v>0</v>
      </c>
      <c r="P10716" s="38">
        <f>IF(Colin!$G10716&lt;$B$2,Colin!$I10716,0)</f>
        <v>0</v>
      </c>
      <c r="Q10716" s="38">
        <f>IF(Colin!$G10716&lt;$B$1,Colin!$I10716,0)</f>
        <v>0</v>
      </c>
    </row>
    <row r="10717" spans="12:17" x14ac:dyDescent="0.25">
      <c r="L10717" s="38">
        <f>IF(AND(Colin!$G10717=$B$1,Colin!$H10717=$C$3),Colin!$I10717,)</f>
        <v>0</v>
      </c>
      <c r="M10717" s="38">
        <f>IF(AND(Colin!$G10717=$B$1,Colin!$H10717&lt;=$C$3),Colin!$I10717,)</f>
        <v>0</v>
      </c>
      <c r="N10717" s="38">
        <f>IF(AND(Colin!$G10717=$B$2,Colin!$H10717=$C$3),Colin!$I10717,)</f>
        <v>0</v>
      </c>
      <c r="O10717" s="38">
        <f>IF(AND(Colin!$G10717=$B$2,Colin!$H10717&lt;=$C$3),Colin!$I10717,)</f>
        <v>0</v>
      </c>
      <c r="P10717" s="38">
        <f>IF(Colin!$G10717&lt;$B$2,Colin!$I10717,0)</f>
        <v>0</v>
      </c>
      <c r="Q10717" s="38">
        <f>IF(Colin!$G10717&lt;$B$1,Colin!$I10717,0)</f>
        <v>0</v>
      </c>
    </row>
    <row r="10718" spans="12:17" x14ac:dyDescent="0.25">
      <c r="L10718" s="38">
        <f>IF(AND(Colin!$G10718=$B$1,Colin!$H10718=$C$3),Colin!$I10718,)</f>
        <v>0</v>
      </c>
      <c r="M10718" s="38">
        <f>IF(AND(Colin!$G10718=$B$1,Colin!$H10718&lt;=$C$3),Colin!$I10718,)</f>
        <v>0</v>
      </c>
      <c r="N10718" s="38">
        <f>IF(AND(Colin!$G10718=$B$2,Colin!$H10718=$C$3),Colin!$I10718,)</f>
        <v>0</v>
      </c>
      <c r="O10718" s="38">
        <f>IF(AND(Colin!$G10718=$B$2,Colin!$H10718&lt;=$C$3),Colin!$I10718,)</f>
        <v>0</v>
      </c>
      <c r="P10718" s="38">
        <f>IF(Colin!$G10718&lt;$B$2,Colin!$I10718,0)</f>
        <v>0</v>
      </c>
      <c r="Q10718" s="38">
        <f>IF(Colin!$G10718&lt;$B$1,Colin!$I10718,0)</f>
        <v>0</v>
      </c>
    </row>
    <row r="10719" spans="12:17" x14ac:dyDescent="0.25">
      <c r="L10719" s="38">
        <f>IF(AND(Colin!$G10719=$B$1,Colin!$H10719=$C$3),Colin!$I10719,)</f>
        <v>0</v>
      </c>
      <c r="M10719" s="38">
        <f>IF(AND(Colin!$G10719=$B$1,Colin!$H10719&lt;=$C$3),Colin!$I10719,)</f>
        <v>0</v>
      </c>
      <c r="N10719" s="38">
        <f>IF(AND(Colin!$G10719=$B$2,Colin!$H10719=$C$3),Colin!$I10719,)</f>
        <v>0</v>
      </c>
      <c r="O10719" s="38">
        <f>IF(AND(Colin!$G10719=$B$2,Colin!$H10719&lt;=$C$3),Colin!$I10719,)</f>
        <v>0</v>
      </c>
      <c r="P10719" s="38">
        <f>IF(Colin!$G10719&lt;$B$2,Colin!$I10719,0)</f>
        <v>0</v>
      </c>
      <c r="Q10719" s="38">
        <f>IF(Colin!$G10719&lt;$B$1,Colin!$I10719,0)</f>
        <v>0</v>
      </c>
    </row>
    <row r="10720" spans="12:17" x14ac:dyDescent="0.25">
      <c r="L10720" s="38">
        <f>IF(AND(Colin!$G10720=$B$1,Colin!$H10720=$C$3),Colin!$I10720,)</f>
        <v>0</v>
      </c>
      <c r="M10720" s="38">
        <f>IF(AND(Colin!$G10720=$B$1,Colin!$H10720&lt;=$C$3),Colin!$I10720,)</f>
        <v>0</v>
      </c>
      <c r="N10720" s="38">
        <f>IF(AND(Colin!$G10720=$B$2,Colin!$H10720=$C$3),Colin!$I10720,)</f>
        <v>0</v>
      </c>
      <c r="O10720" s="38">
        <f>IF(AND(Colin!$G10720=$B$2,Colin!$H10720&lt;=$C$3),Colin!$I10720,)</f>
        <v>0</v>
      </c>
      <c r="P10720" s="38">
        <f>IF(Colin!$G10720&lt;$B$2,Colin!$I10720,0)</f>
        <v>0</v>
      </c>
      <c r="Q10720" s="38">
        <f>IF(Colin!$G10720&lt;$B$1,Colin!$I10720,0)</f>
        <v>0</v>
      </c>
    </row>
    <row r="10721" spans="12:17" x14ac:dyDescent="0.25">
      <c r="L10721" s="38">
        <f>IF(AND(Colin!$G10721=$B$1,Colin!$H10721=$C$3),Colin!$I10721,)</f>
        <v>0</v>
      </c>
      <c r="M10721" s="38">
        <f>IF(AND(Colin!$G10721=$B$1,Colin!$H10721&lt;=$C$3),Colin!$I10721,)</f>
        <v>0</v>
      </c>
      <c r="N10721" s="38">
        <f>IF(AND(Colin!$G10721=$B$2,Colin!$H10721=$C$3),Colin!$I10721,)</f>
        <v>0</v>
      </c>
      <c r="O10721" s="38">
        <f>IF(AND(Colin!$G10721=$B$2,Colin!$H10721&lt;=$C$3),Colin!$I10721,)</f>
        <v>0</v>
      </c>
      <c r="P10721" s="38">
        <f>IF(Colin!$G10721&lt;$B$2,Colin!$I10721,0)</f>
        <v>0</v>
      </c>
      <c r="Q10721" s="38">
        <f>IF(Colin!$G10721&lt;$B$1,Colin!$I10721,0)</f>
        <v>0</v>
      </c>
    </row>
    <row r="10722" spans="12:17" x14ac:dyDescent="0.25">
      <c r="L10722" s="38">
        <f>IF(AND(Colin!$G10722=$B$1,Colin!$H10722=$C$3),Colin!$I10722,)</f>
        <v>0</v>
      </c>
      <c r="M10722" s="38">
        <f>IF(AND(Colin!$G10722=$B$1,Colin!$H10722&lt;=$C$3),Colin!$I10722,)</f>
        <v>0</v>
      </c>
      <c r="N10722" s="38">
        <f>IF(AND(Colin!$G10722=$B$2,Colin!$H10722=$C$3),Colin!$I10722,)</f>
        <v>0</v>
      </c>
      <c r="O10722" s="38">
        <f>IF(AND(Colin!$G10722=$B$2,Colin!$H10722&lt;=$C$3),Colin!$I10722,)</f>
        <v>0</v>
      </c>
      <c r="P10722" s="38">
        <f>IF(Colin!$G10722&lt;$B$2,Colin!$I10722,0)</f>
        <v>0</v>
      </c>
      <c r="Q10722" s="38">
        <f>IF(Colin!$G10722&lt;$B$1,Colin!$I10722,0)</f>
        <v>0</v>
      </c>
    </row>
    <row r="10723" spans="12:17" x14ac:dyDescent="0.25">
      <c r="L10723" s="38">
        <f>IF(AND(Colin!$G10723=$B$1,Colin!$H10723=$C$3),Colin!$I10723,)</f>
        <v>0</v>
      </c>
      <c r="M10723" s="38">
        <f>IF(AND(Colin!$G10723=$B$1,Colin!$H10723&lt;=$C$3),Colin!$I10723,)</f>
        <v>0</v>
      </c>
      <c r="N10723" s="38">
        <f>IF(AND(Colin!$G10723=$B$2,Colin!$H10723=$C$3),Colin!$I10723,)</f>
        <v>0</v>
      </c>
      <c r="O10723" s="38">
        <f>IF(AND(Colin!$G10723=$B$2,Colin!$H10723&lt;=$C$3),Colin!$I10723,)</f>
        <v>0</v>
      </c>
      <c r="P10723" s="38">
        <f>IF(Colin!$G10723&lt;$B$2,Colin!$I10723,0)</f>
        <v>0</v>
      </c>
      <c r="Q10723" s="38">
        <f>IF(Colin!$G10723&lt;$B$1,Colin!$I10723,0)</f>
        <v>0</v>
      </c>
    </row>
    <row r="10724" spans="12:17" x14ac:dyDescent="0.25">
      <c r="L10724" s="38">
        <f>IF(AND(Colin!$G10724=$B$1,Colin!$H10724=$C$3),Colin!$I10724,)</f>
        <v>0</v>
      </c>
      <c r="M10724" s="38">
        <f>IF(AND(Colin!$G10724=$B$1,Colin!$H10724&lt;=$C$3),Colin!$I10724,)</f>
        <v>0</v>
      </c>
      <c r="N10724" s="38">
        <f>IF(AND(Colin!$G10724=$B$2,Colin!$H10724=$C$3),Colin!$I10724,)</f>
        <v>0</v>
      </c>
      <c r="O10724" s="38">
        <f>IF(AND(Colin!$G10724=$B$2,Colin!$H10724&lt;=$C$3),Colin!$I10724,)</f>
        <v>0</v>
      </c>
      <c r="P10724" s="38">
        <f>IF(Colin!$G10724&lt;$B$2,Colin!$I10724,0)</f>
        <v>0</v>
      </c>
      <c r="Q10724" s="38">
        <f>IF(Colin!$G10724&lt;$B$1,Colin!$I10724,0)</f>
        <v>0</v>
      </c>
    </row>
    <row r="10725" spans="12:17" x14ac:dyDescent="0.25">
      <c r="L10725" s="38">
        <f>IF(AND(Colin!$G10725=$B$1,Colin!$H10725=$C$3),Colin!$I10725,)</f>
        <v>0</v>
      </c>
      <c r="M10725" s="38">
        <f>IF(AND(Colin!$G10725=$B$1,Colin!$H10725&lt;=$C$3),Colin!$I10725,)</f>
        <v>0</v>
      </c>
      <c r="N10725" s="38">
        <f>IF(AND(Colin!$G10725=$B$2,Colin!$H10725=$C$3),Colin!$I10725,)</f>
        <v>0</v>
      </c>
      <c r="O10725" s="38">
        <f>IF(AND(Colin!$G10725=$B$2,Colin!$H10725&lt;=$C$3),Colin!$I10725,)</f>
        <v>0</v>
      </c>
      <c r="P10725" s="38">
        <f>IF(Colin!$G10725&lt;$B$2,Colin!$I10725,0)</f>
        <v>0</v>
      </c>
      <c r="Q10725" s="38">
        <f>IF(Colin!$G10725&lt;$B$1,Colin!$I10725,0)</f>
        <v>0</v>
      </c>
    </row>
    <row r="10726" spans="12:17" x14ac:dyDescent="0.25">
      <c r="L10726" s="38">
        <f>IF(AND(Colin!$G10726=$B$1,Colin!$H10726=$C$3),Colin!$I10726,)</f>
        <v>0</v>
      </c>
      <c r="M10726" s="38">
        <f>IF(AND(Colin!$G10726=$B$1,Colin!$H10726&lt;=$C$3),Colin!$I10726,)</f>
        <v>0</v>
      </c>
      <c r="N10726" s="38">
        <f>IF(AND(Colin!$G10726=$B$2,Colin!$H10726=$C$3),Colin!$I10726,)</f>
        <v>0</v>
      </c>
      <c r="O10726" s="38">
        <f>IF(AND(Colin!$G10726=$B$2,Colin!$H10726&lt;=$C$3),Colin!$I10726,)</f>
        <v>0</v>
      </c>
      <c r="P10726" s="38">
        <f>IF(Colin!$G10726&lt;$B$2,Colin!$I10726,0)</f>
        <v>0</v>
      </c>
      <c r="Q10726" s="38">
        <f>IF(Colin!$G10726&lt;$B$1,Colin!$I10726,0)</f>
        <v>0</v>
      </c>
    </row>
    <row r="10727" spans="12:17" x14ac:dyDescent="0.25">
      <c r="L10727" s="38">
        <f>IF(AND(Colin!$G10727=$B$1,Colin!$H10727=$C$3),Colin!$I10727,)</f>
        <v>0</v>
      </c>
      <c r="M10727" s="38">
        <f>IF(AND(Colin!$G10727=$B$1,Colin!$H10727&lt;=$C$3),Colin!$I10727,)</f>
        <v>0</v>
      </c>
      <c r="N10727" s="38">
        <f>IF(AND(Colin!$G10727=$B$2,Colin!$H10727=$C$3),Colin!$I10727,)</f>
        <v>0</v>
      </c>
      <c r="O10727" s="38">
        <f>IF(AND(Colin!$G10727=$B$2,Colin!$H10727&lt;=$C$3),Colin!$I10727,)</f>
        <v>0</v>
      </c>
      <c r="P10727" s="38">
        <f>IF(Colin!$G10727&lt;$B$2,Colin!$I10727,0)</f>
        <v>0</v>
      </c>
      <c r="Q10727" s="38">
        <f>IF(Colin!$G10727&lt;$B$1,Colin!$I10727,0)</f>
        <v>0</v>
      </c>
    </row>
    <row r="10728" spans="12:17" x14ac:dyDescent="0.25">
      <c r="L10728" s="38">
        <f>IF(AND(Colin!$G10728=$B$1,Colin!$H10728=$C$3),Colin!$I10728,)</f>
        <v>0</v>
      </c>
      <c r="M10728" s="38">
        <f>IF(AND(Colin!$G10728=$B$1,Colin!$H10728&lt;=$C$3),Colin!$I10728,)</f>
        <v>0</v>
      </c>
      <c r="N10728" s="38">
        <f>IF(AND(Colin!$G10728=$B$2,Colin!$H10728=$C$3),Colin!$I10728,)</f>
        <v>0</v>
      </c>
      <c r="O10728" s="38">
        <f>IF(AND(Colin!$G10728=$B$2,Colin!$H10728&lt;=$C$3),Colin!$I10728,)</f>
        <v>0</v>
      </c>
      <c r="P10728" s="38">
        <f>IF(Colin!$G10728&lt;$B$2,Colin!$I10728,0)</f>
        <v>0</v>
      </c>
      <c r="Q10728" s="38">
        <f>IF(Colin!$G10728&lt;$B$1,Colin!$I10728,0)</f>
        <v>0</v>
      </c>
    </row>
    <row r="10729" spans="12:17" x14ac:dyDescent="0.25">
      <c r="L10729" s="38">
        <f>IF(AND(Colin!$G10729=$B$1,Colin!$H10729=$C$3),Colin!$I10729,)</f>
        <v>0</v>
      </c>
      <c r="M10729" s="38">
        <f>IF(AND(Colin!$G10729=$B$1,Colin!$H10729&lt;=$C$3),Colin!$I10729,)</f>
        <v>0</v>
      </c>
      <c r="N10729" s="38">
        <f>IF(AND(Colin!$G10729=$B$2,Colin!$H10729=$C$3),Colin!$I10729,)</f>
        <v>0</v>
      </c>
      <c r="O10729" s="38">
        <f>IF(AND(Colin!$G10729=$B$2,Colin!$H10729&lt;=$C$3),Colin!$I10729,)</f>
        <v>0</v>
      </c>
      <c r="P10729" s="38">
        <f>IF(Colin!$G10729&lt;$B$2,Colin!$I10729,0)</f>
        <v>0</v>
      </c>
      <c r="Q10729" s="38">
        <f>IF(Colin!$G10729&lt;$B$1,Colin!$I10729,0)</f>
        <v>0</v>
      </c>
    </row>
    <row r="10730" spans="12:17" x14ac:dyDescent="0.25">
      <c r="L10730" s="38">
        <f>IF(AND(Colin!$G10730=$B$1,Colin!$H10730=$C$3),Colin!$I10730,)</f>
        <v>0</v>
      </c>
      <c r="M10730" s="38">
        <f>IF(AND(Colin!$G10730=$B$1,Colin!$H10730&lt;=$C$3),Colin!$I10730,)</f>
        <v>0</v>
      </c>
      <c r="N10730" s="38">
        <f>IF(AND(Colin!$G10730=$B$2,Colin!$H10730=$C$3),Colin!$I10730,)</f>
        <v>0</v>
      </c>
      <c r="O10730" s="38">
        <f>IF(AND(Colin!$G10730=$B$2,Colin!$H10730&lt;=$C$3),Colin!$I10730,)</f>
        <v>0</v>
      </c>
      <c r="P10730" s="38">
        <f>IF(Colin!$G10730&lt;$B$2,Colin!$I10730,0)</f>
        <v>0</v>
      </c>
      <c r="Q10730" s="38">
        <f>IF(Colin!$G10730&lt;$B$1,Colin!$I10730,0)</f>
        <v>0</v>
      </c>
    </row>
    <row r="10731" spans="12:17" x14ac:dyDescent="0.25">
      <c r="L10731" s="38">
        <f>IF(AND(Colin!$G10731=$B$1,Colin!$H10731=$C$3),Colin!$I10731,)</f>
        <v>0</v>
      </c>
      <c r="M10731" s="38">
        <f>IF(AND(Colin!$G10731=$B$1,Colin!$H10731&lt;=$C$3),Colin!$I10731,)</f>
        <v>0</v>
      </c>
      <c r="N10731" s="38">
        <f>IF(AND(Colin!$G10731=$B$2,Colin!$H10731=$C$3),Colin!$I10731,)</f>
        <v>0</v>
      </c>
      <c r="O10731" s="38">
        <f>IF(AND(Colin!$G10731=$B$2,Colin!$H10731&lt;=$C$3),Colin!$I10731,)</f>
        <v>0</v>
      </c>
      <c r="P10731" s="38">
        <f>IF(Colin!$G10731&lt;$B$2,Colin!$I10731,0)</f>
        <v>0</v>
      </c>
      <c r="Q10731" s="38">
        <f>IF(Colin!$G10731&lt;$B$1,Colin!$I10731,0)</f>
        <v>0</v>
      </c>
    </row>
    <row r="10732" spans="12:17" x14ac:dyDescent="0.25">
      <c r="L10732" s="38">
        <f>IF(AND(Colin!$G10732=$B$1,Colin!$H10732=$C$3),Colin!$I10732,)</f>
        <v>0</v>
      </c>
      <c r="M10732" s="38">
        <f>IF(AND(Colin!$G10732=$B$1,Colin!$H10732&lt;=$C$3),Colin!$I10732,)</f>
        <v>0</v>
      </c>
      <c r="N10732" s="38">
        <f>IF(AND(Colin!$G10732=$B$2,Colin!$H10732=$C$3),Colin!$I10732,)</f>
        <v>0</v>
      </c>
      <c r="O10732" s="38">
        <f>IF(AND(Colin!$G10732=$B$2,Colin!$H10732&lt;=$C$3),Colin!$I10732,)</f>
        <v>0</v>
      </c>
      <c r="P10732" s="38">
        <f>IF(Colin!$G10732&lt;$B$2,Colin!$I10732,0)</f>
        <v>0</v>
      </c>
      <c r="Q10732" s="38">
        <f>IF(Colin!$G10732&lt;$B$1,Colin!$I10732,0)</f>
        <v>0</v>
      </c>
    </row>
    <row r="10733" spans="12:17" x14ac:dyDescent="0.25">
      <c r="L10733" s="38">
        <f>IF(AND(Colin!$G10733=$B$1,Colin!$H10733=$C$3),Colin!$I10733,)</f>
        <v>0</v>
      </c>
      <c r="M10733" s="38">
        <f>IF(AND(Colin!$G10733=$B$1,Colin!$H10733&lt;=$C$3),Colin!$I10733,)</f>
        <v>0</v>
      </c>
      <c r="N10733" s="38">
        <f>IF(AND(Colin!$G10733=$B$2,Colin!$H10733=$C$3),Colin!$I10733,)</f>
        <v>0</v>
      </c>
      <c r="O10733" s="38">
        <f>IF(AND(Colin!$G10733=$B$2,Colin!$H10733&lt;=$C$3),Colin!$I10733,)</f>
        <v>0</v>
      </c>
      <c r="P10733" s="38">
        <f>IF(Colin!$G10733&lt;$B$2,Colin!$I10733,0)</f>
        <v>0</v>
      </c>
      <c r="Q10733" s="38">
        <f>IF(Colin!$G10733&lt;$B$1,Colin!$I10733,0)</f>
        <v>0</v>
      </c>
    </row>
    <row r="10734" spans="12:17" x14ac:dyDescent="0.25">
      <c r="L10734" s="38">
        <f>IF(AND(Colin!$G10734=$B$1,Colin!$H10734=$C$3),Colin!$I10734,)</f>
        <v>0</v>
      </c>
      <c r="M10734" s="38">
        <f>IF(AND(Colin!$G10734=$B$1,Colin!$H10734&lt;=$C$3),Colin!$I10734,)</f>
        <v>0</v>
      </c>
      <c r="N10734" s="38">
        <f>IF(AND(Colin!$G10734=$B$2,Colin!$H10734=$C$3),Colin!$I10734,)</f>
        <v>0</v>
      </c>
      <c r="O10734" s="38">
        <f>IF(AND(Colin!$G10734=$B$2,Colin!$H10734&lt;=$C$3),Colin!$I10734,)</f>
        <v>0</v>
      </c>
      <c r="P10734" s="38">
        <f>IF(Colin!$G10734&lt;$B$2,Colin!$I10734,0)</f>
        <v>0</v>
      </c>
      <c r="Q10734" s="38">
        <f>IF(Colin!$G10734&lt;$B$1,Colin!$I10734,0)</f>
        <v>0</v>
      </c>
    </row>
    <row r="10735" spans="12:17" x14ac:dyDescent="0.25">
      <c r="L10735" s="38">
        <f>IF(AND(Colin!$G10735=$B$1,Colin!$H10735=$C$3),Colin!$I10735,)</f>
        <v>0</v>
      </c>
      <c r="M10735" s="38">
        <f>IF(AND(Colin!$G10735=$B$1,Colin!$H10735&lt;=$C$3),Colin!$I10735,)</f>
        <v>0</v>
      </c>
      <c r="N10735" s="38">
        <f>IF(AND(Colin!$G10735=$B$2,Colin!$H10735=$C$3),Colin!$I10735,)</f>
        <v>0</v>
      </c>
      <c r="O10735" s="38">
        <f>IF(AND(Colin!$G10735=$B$2,Colin!$H10735&lt;=$C$3),Colin!$I10735,)</f>
        <v>0</v>
      </c>
      <c r="P10735" s="38">
        <f>IF(Colin!$G10735&lt;$B$2,Colin!$I10735,0)</f>
        <v>0</v>
      </c>
      <c r="Q10735" s="38">
        <f>IF(Colin!$G10735&lt;$B$1,Colin!$I10735,0)</f>
        <v>0</v>
      </c>
    </row>
    <row r="10736" spans="12:17" x14ac:dyDescent="0.25">
      <c r="L10736" s="38">
        <f>IF(AND(Colin!$G10736=$B$1,Colin!$H10736=$C$3),Colin!$I10736,)</f>
        <v>0</v>
      </c>
      <c r="M10736" s="38">
        <f>IF(AND(Colin!$G10736=$B$1,Colin!$H10736&lt;=$C$3),Colin!$I10736,)</f>
        <v>0</v>
      </c>
      <c r="N10736" s="38">
        <f>IF(AND(Colin!$G10736=$B$2,Colin!$H10736=$C$3),Colin!$I10736,)</f>
        <v>0</v>
      </c>
      <c r="O10736" s="38">
        <f>IF(AND(Colin!$G10736=$B$2,Colin!$H10736&lt;=$C$3),Colin!$I10736,)</f>
        <v>0</v>
      </c>
      <c r="P10736" s="38">
        <f>IF(Colin!$G10736&lt;$B$2,Colin!$I10736,0)</f>
        <v>0</v>
      </c>
      <c r="Q10736" s="38">
        <f>IF(Colin!$G10736&lt;$B$1,Colin!$I10736,0)</f>
        <v>0</v>
      </c>
    </row>
    <row r="10737" spans="12:17" x14ac:dyDescent="0.25">
      <c r="L10737" s="38">
        <f>IF(AND(Colin!$G10737=$B$1,Colin!$H10737=$C$3),Colin!$I10737,)</f>
        <v>0</v>
      </c>
      <c r="M10737" s="38">
        <f>IF(AND(Colin!$G10737=$B$1,Colin!$H10737&lt;=$C$3),Colin!$I10737,)</f>
        <v>0</v>
      </c>
      <c r="N10737" s="38">
        <f>IF(AND(Colin!$G10737=$B$2,Colin!$H10737=$C$3),Colin!$I10737,)</f>
        <v>0</v>
      </c>
      <c r="O10737" s="38">
        <f>IF(AND(Colin!$G10737=$B$2,Colin!$H10737&lt;=$C$3),Colin!$I10737,)</f>
        <v>0</v>
      </c>
      <c r="P10737" s="38">
        <f>IF(Colin!$G10737&lt;$B$2,Colin!$I10737,0)</f>
        <v>0</v>
      </c>
      <c r="Q10737" s="38">
        <f>IF(Colin!$G10737&lt;$B$1,Colin!$I10737,0)</f>
        <v>0</v>
      </c>
    </row>
    <row r="10738" spans="12:17" x14ac:dyDescent="0.25">
      <c r="L10738" s="38">
        <f>IF(AND(Colin!$G10738=$B$1,Colin!$H10738=$C$3),Colin!$I10738,)</f>
        <v>0</v>
      </c>
      <c r="M10738" s="38">
        <f>IF(AND(Colin!$G10738=$B$1,Colin!$H10738&lt;=$C$3),Colin!$I10738,)</f>
        <v>0</v>
      </c>
      <c r="N10738" s="38">
        <f>IF(AND(Colin!$G10738=$B$2,Colin!$H10738=$C$3),Colin!$I10738,)</f>
        <v>0</v>
      </c>
      <c r="O10738" s="38">
        <f>IF(AND(Colin!$G10738=$B$2,Colin!$H10738&lt;=$C$3),Colin!$I10738,)</f>
        <v>0</v>
      </c>
      <c r="P10738" s="38">
        <f>IF(Colin!$G10738&lt;$B$2,Colin!$I10738,0)</f>
        <v>0</v>
      </c>
      <c r="Q10738" s="38">
        <f>IF(Colin!$G10738&lt;$B$1,Colin!$I10738,0)</f>
        <v>0</v>
      </c>
    </row>
    <row r="10739" spans="12:17" x14ac:dyDescent="0.25">
      <c r="L10739" s="38">
        <f>IF(AND(Colin!$G10739=$B$1,Colin!$H10739=$C$3),Colin!$I10739,)</f>
        <v>0</v>
      </c>
      <c r="M10739" s="38">
        <f>IF(AND(Colin!$G10739=$B$1,Colin!$H10739&lt;=$C$3),Colin!$I10739,)</f>
        <v>0</v>
      </c>
      <c r="N10739" s="38">
        <f>IF(AND(Colin!$G10739=$B$2,Colin!$H10739=$C$3),Colin!$I10739,)</f>
        <v>0</v>
      </c>
      <c r="O10739" s="38">
        <f>IF(AND(Colin!$G10739=$B$2,Colin!$H10739&lt;=$C$3),Colin!$I10739,)</f>
        <v>0</v>
      </c>
      <c r="P10739" s="38">
        <f>IF(Colin!$G10739&lt;$B$2,Colin!$I10739,0)</f>
        <v>0</v>
      </c>
      <c r="Q10739" s="38">
        <f>IF(Colin!$G10739&lt;$B$1,Colin!$I10739,0)</f>
        <v>0</v>
      </c>
    </row>
    <row r="10740" spans="12:17" x14ac:dyDescent="0.25">
      <c r="L10740" s="38">
        <f>IF(AND(Colin!$G10740=$B$1,Colin!$H10740=$C$3),Colin!$I10740,)</f>
        <v>0</v>
      </c>
      <c r="M10740" s="38">
        <f>IF(AND(Colin!$G10740=$B$1,Colin!$H10740&lt;=$C$3),Colin!$I10740,)</f>
        <v>0</v>
      </c>
      <c r="N10740" s="38">
        <f>IF(AND(Colin!$G10740=$B$2,Colin!$H10740=$C$3),Colin!$I10740,)</f>
        <v>0</v>
      </c>
      <c r="O10740" s="38">
        <f>IF(AND(Colin!$G10740=$B$2,Colin!$H10740&lt;=$C$3),Colin!$I10740,)</f>
        <v>0</v>
      </c>
      <c r="P10740" s="38">
        <f>IF(Colin!$G10740&lt;$B$2,Colin!$I10740,0)</f>
        <v>0</v>
      </c>
      <c r="Q10740" s="38">
        <f>IF(Colin!$G10740&lt;$B$1,Colin!$I10740,0)</f>
        <v>0</v>
      </c>
    </row>
    <row r="10741" spans="12:17" x14ac:dyDescent="0.25">
      <c r="L10741" s="38">
        <f>IF(AND(Colin!$G10741=$B$1,Colin!$H10741=$C$3),Colin!$I10741,)</f>
        <v>0</v>
      </c>
      <c r="M10741" s="38">
        <f>IF(AND(Colin!$G10741=$B$1,Colin!$H10741&lt;=$C$3),Colin!$I10741,)</f>
        <v>0</v>
      </c>
      <c r="N10741" s="38">
        <f>IF(AND(Colin!$G10741=$B$2,Colin!$H10741=$C$3),Colin!$I10741,)</f>
        <v>0</v>
      </c>
      <c r="O10741" s="38">
        <f>IF(AND(Colin!$G10741=$B$2,Colin!$H10741&lt;=$C$3),Colin!$I10741,)</f>
        <v>0</v>
      </c>
      <c r="P10741" s="38">
        <f>IF(Colin!$G10741&lt;$B$2,Colin!$I10741,0)</f>
        <v>0</v>
      </c>
      <c r="Q10741" s="38">
        <f>IF(Colin!$G10741&lt;$B$1,Colin!$I10741,0)</f>
        <v>0</v>
      </c>
    </row>
    <row r="10742" spans="12:17" x14ac:dyDescent="0.25">
      <c r="L10742" s="38">
        <f>IF(AND(Colin!$G10742=$B$1,Colin!$H10742=$C$3),Colin!$I10742,)</f>
        <v>0</v>
      </c>
      <c r="M10742" s="38">
        <f>IF(AND(Colin!$G10742=$B$1,Colin!$H10742&lt;=$C$3),Colin!$I10742,)</f>
        <v>0</v>
      </c>
      <c r="N10742" s="38">
        <f>IF(AND(Colin!$G10742=$B$2,Colin!$H10742=$C$3),Colin!$I10742,)</f>
        <v>0</v>
      </c>
      <c r="O10742" s="38">
        <f>IF(AND(Colin!$G10742=$B$2,Colin!$H10742&lt;=$C$3),Colin!$I10742,)</f>
        <v>0</v>
      </c>
      <c r="P10742" s="38">
        <f>IF(Colin!$G10742&lt;$B$2,Colin!$I10742,0)</f>
        <v>0</v>
      </c>
      <c r="Q10742" s="38">
        <f>IF(Colin!$G10742&lt;$B$1,Colin!$I10742,0)</f>
        <v>0</v>
      </c>
    </row>
    <row r="10743" spans="12:17" x14ac:dyDescent="0.25">
      <c r="L10743" s="38">
        <f>IF(AND(Colin!$G10743=$B$1,Colin!$H10743=$C$3),Colin!$I10743,)</f>
        <v>0</v>
      </c>
      <c r="M10743" s="38">
        <f>IF(AND(Colin!$G10743=$B$1,Colin!$H10743&lt;=$C$3),Colin!$I10743,)</f>
        <v>0</v>
      </c>
      <c r="N10743" s="38">
        <f>IF(AND(Colin!$G10743=$B$2,Colin!$H10743=$C$3),Colin!$I10743,)</f>
        <v>0</v>
      </c>
      <c r="O10743" s="38">
        <f>IF(AND(Colin!$G10743=$B$2,Colin!$H10743&lt;=$C$3),Colin!$I10743,)</f>
        <v>0</v>
      </c>
      <c r="P10743" s="38">
        <f>IF(Colin!$G10743&lt;$B$2,Colin!$I10743,0)</f>
        <v>0</v>
      </c>
      <c r="Q10743" s="38">
        <f>IF(Colin!$G10743&lt;$B$1,Colin!$I10743,0)</f>
        <v>0</v>
      </c>
    </row>
    <row r="10744" spans="12:17" x14ac:dyDescent="0.25">
      <c r="L10744" s="38">
        <f>IF(AND(Colin!$G10744=$B$1,Colin!$H10744=$C$3),Colin!$I10744,)</f>
        <v>0</v>
      </c>
      <c r="M10744" s="38">
        <f>IF(AND(Colin!$G10744=$B$1,Colin!$H10744&lt;=$C$3),Colin!$I10744,)</f>
        <v>0</v>
      </c>
      <c r="N10744" s="38">
        <f>IF(AND(Colin!$G10744=$B$2,Colin!$H10744=$C$3),Colin!$I10744,)</f>
        <v>0</v>
      </c>
      <c r="O10744" s="38">
        <f>IF(AND(Colin!$G10744=$B$2,Colin!$H10744&lt;=$C$3),Colin!$I10744,)</f>
        <v>0</v>
      </c>
      <c r="P10744" s="38">
        <f>IF(Colin!$G10744&lt;$B$2,Colin!$I10744,0)</f>
        <v>0</v>
      </c>
      <c r="Q10744" s="38">
        <f>IF(Colin!$G10744&lt;$B$1,Colin!$I10744,0)</f>
        <v>0</v>
      </c>
    </row>
    <row r="10745" spans="12:17" x14ac:dyDescent="0.25">
      <c r="L10745" s="38">
        <f>IF(AND(Colin!$G10745=$B$1,Colin!$H10745=$C$3),Colin!$I10745,)</f>
        <v>0</v>
      </c>
      <c r="M10745" s="38">
        <f>IF(AND(Colin!$G10745=$B$1,Colin!$H10745&lt;=$C$3),Colin!$I10745,)</f>
        <v>0</v>
      </c>
      <c r="N10745" s="38">
        <f>IF(AND(Colin!$G10745=$B$2,Colin!$H10745=$C$3),Colin!$I10745,)</f>
        <v>0</v>
      </c>
      <c r="O10745" s="38">
        <f>IF(AND(Colin!$G10745=$B$2,Colin!$H10745&lt;=$C$3),Colin!$I10745,)</f>
        <v>0</v>
      </c>
      <c r="P10745" s="38">
        <f>IF(Colin!$G10745&lt;$B$2,Colin!$I10745,0)</f>
        <v>0</v>
      </c>
      <c r="Q10745" s="38">
        <f>IF(Colin!$G10745&lt;$B$1,Colin!$I10745,0)</f>
        <v>0</v>
      </c>
    </row>
    <row r="10746" spans="12:17" x14ac:dyDescent="0.25">
      <c r="L10746" s="38">
        <f>IF(AND(Colin!$G10746=$B$1,Colin!$H10746=$C$3),Colin!$I10746,)</f>
        <v>0</v>
      </c>
      <c r="M10746" s="38">
        <f>IF(AND(Colin!$G10746=$B$1,Colin!$H10746&lt;=$C$3),Colin!$I10746,)</f>
        <v>0</v>
      </c>
      <c r="N10746" s="38">
        <f>IF(AND(Colin!$G10746=$B$2,Colin!$H10746=$C$3),Colin!$I10746,)</f>
        <v>0</v>
      </c>
      <c r="O10746" s="38">
        <f>IF(AND(Colin!$G10746=$B$2,Colin!$H10746&lt;=$C$3),Colin!$I10746,)</f>
        <v>0</v>
      </c>
      <c r="P10746" s="38">
        <f>IF(Colin!$G10746&lt;$B$2,Colin!$I10746,0)</f>
        <v>0</v>
      </c>
      <c r="Q10746" s="38">
        <f>IF(Colin!$G10746&lt;$B$1,Colin!$I10746,0)</f>
        <v>0</v>
      </c>
    </row>
    <row r="10747" spans="12:17" x14ac:dyDescent="0.25">
      <c r="L10747" s="38">
        <f>IF(AND(Colin!$G10747=$B$1,Colin!$H10747=$C$3),Colin!$I10747,)</f>
        <v>0</v>
      </c>
      <c r="M10747" s="38">
        <f>IF(AND(Colin!$G10747=$B$1,Colin!$H10747&lt;=$C$3),Colin!$I10747,)</f>
        <v>0</v>
      </c>
      <c r="N10747" s="38">
        <f>IF(AND(Colin!$G10747=$B$2,Colin!$H10747=$C$3),Colin!$I10747,)</f>
        <v>0</v>
      </c>
      <c r="O10747" s="38">
        <f>IF(AND(Colin!$G10747=$B$2,Colin!$H10747&lt;=$C$3),Colin!$I10747,)</f>
        <v>0</v>
      </c>
      <c r="P10747" s="38">
        <f>IF(Colin!$G10747&lt;$B$2,Colin!$I10747,0)</f>
        <v>0</v>
      </c>
      <c r="Q10747" s="38">
        <f>IF(Colin!$G10747&lt;$B$1,Colin!$I10747,0)</f>
        <v>0</v>
      </c>
    </row>
    <row r="10748" spans="12:17" x14ac:dyDescent="0.25">
      <c r="L10748" s="38">
        <f>IF(AND(Colin!$G10748=$B$1,Colin!$H10748=$C$3),Colin!$I10748,)</f>
        <v>0</v>
      </c>
      <c r="M10748" s="38">
        <f>IF(AND(Colin!$G10748=$B$1,Colin!$H10748&lt;=$C$3),Colin!$I10748,)</f>
        <v>0</v>
      </c>
      <c r="N10748" s="38">
        <f>IF(AND(Colin!$G10748=$B$2,Colin!$H10748=$C$3),Colin!$I10748,)</f>
        <v>0</v>
      </c>
      <c r="O10748" s="38">
        <f>IF(AND(Colin!$G10748=$B$2,Colin!$H10748&lt;=$C$3),Colin!$I10748,)</f>
        <v>0</v>
      </c>
      <c r="P10748" s="38">
        <f>IF(Colin!$G10748&lt;$B$2,Colin!$I10748,0)</f>
        <v>0</v>
      </c>
      <c r="Q10748" s="38">
        <f>IF(Colin!$G10748&lt;$B$1,Colin!$I10748,0)</f>
        <v>0</v>
      </c>
    </row>
    <row r="10749" spans="12:17" x14ac:dyDescent="0.25">
      <c r="L10749" s="38">
        <f>IF(AND(Colin!$G10749=$B$1,Colin!$H10749=$C$3),Colin!$I10749,)</f>
        <v>0</v>
      </c>
      <c r="M10749" s="38">
        <f>IF(AND(Colin!$G10749=$B$1,Colin!$H10749&lt;=$C$3),Colin!$I10749,)</f>
        <v>0</v>
      </c>
      <c r="N10749" s="38">
        <f>IF(AND(Colin!$G10749=$B$2,Colin!$H10749=$C$3),Colin!$I10749,)</f>
        <v>0</v>
      </c>
      <c r="O10749" s="38">
        <f>IF(AND(Colin!$G10749=$B$2,Colin!$H10749&lt;=$C$3),Colin!$I10749,)</f>
        <v>0</v>
      </c>
      <c r="P10749" s="38">
        <f>IF(Colin!$G10749&lt;$B$2,Colin!$I10749,0)</f>
        <v>0</v>
      </c>
      <c r="Q10749" s="38">
        <f>IF(Colin!$G10749&lt;$B$1,Colin!$I10749,0)</f>
        <v>0</v>
      </c>
    </row>
    <row r="10750" spans="12:17" x14ac:dyDescent="0.25">
      <c r="L10750" s="38">
        <f>IF(AND(Colin!$G10750=$B$1,Colin!$H10750=$C$3),Colin!$I10750,)</f>
        <v>0</v>
      </c>
      <c r="M10750" s="38">
        <f>IF(AND(Colin!$G10750=$B$1,Colin!$H10750&lt;=$C$3),Colin!$I10750,)</f>
        <v>0</v>
      </c>
      <c r="N10750" s="38">
        <f>IF(AND(Colin!$G10750=$B$2,Colin!$H10750=$C$3),Colin!$I10750,)</f>
        <v>0</v>
      </c>
      <c r="O10750" s="38">
        <f>IF(AND(Colin!$G10750=$B$2,Colin!$H10750&lt;=$C$3),Colin!$I10750,)</f>
        <v>0</v>
      </c>
      <c r="P10750" s="38">
        <f>IF(Colin!$G10750&lt;$B$2,Colin!$I10750,0)</f>
        <v>0</v>
      </c>
      <c r="Q10750" s="38">
        <f>IF(Colin!$G10750&lt;$B$1,Colin!$I10750,0)</f>
        <v>0</v>
      </c>
    </row>
    <row r="10751" spans="12:17" x14ac:dyDescent="0.25">
      <c r="L10751" s="38">
        <f>IF(AND(Colin!$G10751=$B$1,Colin!$H10751=$C$3),Colin!$I10751,)</f>
        <v>0</v>
      </c>
      <c r="M10751" s="38">
        <f>IF(AND(Colin!$G10751=$B$1,Colin!$H10751&lt;=$C$3),Colin!$I10751,)</f>
        <v>0</v>
      </c>
      <c r="N10751" s="38">
        <f>IF(AND(Colin!$G10751=$B$2,Colin!$H10751=$C$3),Colin!$I10751,)</f>
        <v>0</v>
      </c>
      <c r="O10751" s="38">
        <f>IF(AND(Colin!$G10751=$B$2,Colin!$H10751&lt;=$C$3),Colin!$I10751,)</f>
        <v>0</v>
      </c>
      <c r="P10751" s="38">
        <f>IF(Colin!$G10751&lt;$B$2,Colin!$I10751,0)</f>
        <v>0</v>
      </c>
      <c r="Q10751" s="38">
        <f>IF(Colin!$G10751&lt;$B$1,Colin!$I10751,0)</f>
        <v>0</v>
      </c>
    </row>
    <row r="10752" spans="12:17" x14ac:dyDescent="0.25">
      <c r="L10752" s="38">
        <f>IF(AND(Colin!$G10752=$B$1,Colin!$H10752=$C$3),Colin!$I10752,)</f>
        <v>0</v>
      </c>
      <c r="M10752" s="38">
        <f>IF(AND(Colin!$G10752=$B$1,Colin!$H10752&lt;=$C$3),Colin!$I10752,)</f>
        <v>0</v>
      </c>
      <c r="N10752" s="38">
        <f>IF(AND(Colin!$G10752=$B$2,Colin!$H10752=$C$3),Colin!$I10752,)</f>
        <v>0</v>
      </c>
      <c r="O10752" s="38">
        <f>IF(AND(Colin!$G10752=$B$2,Colin!$H10752&lt;=$C$3),Colin!$I10752,)</f>
        <v>0</v>
      </c>
      <c r="P10752" s="38">
        <f>IF(Colin!$G10752&lt;$B$2,Colin!$I10752,0)</f>
        <v>0</v>
      </c>
      <c r="Q10752" s="38">
        <f>IF(Colin!$G10752&lt;$B$1,Colin!$I10752,0)</f>
        <v>0</v>
      </c>
    </row>
    <row r="10753" spans="12:17" x14ac:dyDescent="0.25">
      <c r="L10753" s="38">
        <f>IF(AND(Colin!$G10753=$B$1,Colin!$H10753=$C$3),Colin!$I10753,)</f>
        <v>0</v>
      </c>
      <c r="M10753" s="38">
        <f>IF(AND(Colin!$G10753=$B$1,Colin!$H10753&lt;=$C$3),Colin!$I10753,)</f>
        <v>0</v>
      </c>
      <c r="N10753" s="38">
        <f>IF(AND(Colin!$G10753=$B$2,Colin!$H10753=$C$3),Colin!$I10753,)</f>
        <v>0</v>
      </c>
      <c r="O10753" s="38">
        <f>IF(AND(Colin!$G10753=$B$2,Colin!$H10753&lt;=$C$3),Colin!$I10753,)</f>
        <v>0</v>
      </c>
      <c r="P10753" s="38">
        <f>IF(Colin!$G10753&lt;$B$2,Colin!$I10753,0)</f>
        <v>0</v>
      </c>
      <c r="Q10753" s="38">
        <f>IF(Colin!$G10753&lt;$B$1,Colin!$I10753,0)</f>
        <v>0</v>
      </c>
    </row>
    <row r="10754" spans="12:17" x14ac:dyDescent="0.25">
      <c r="L10754" s="38">
        <f>IF(AND(Colin!$G10754=$B$1,Colin!$H10754=$C$3),Colin!$I10754,)</f>
        <v>0</v>
      </c>
      <c r="M10754" s="38">
        <f>IF(AND(Colin!$G10754=$B$1,Colin!$H10754&lt;=$C$3),Colin!$I10754,)</f>
        <v>0</v>
      </c>
      <c r="N10754" s="38">
        <f>IF(AND(Colin!$G10754=$B$2,Colin!$H10754=$C$3),Colin!$I10754,)</f>
        <v>0</v>
      </c>
      <c r="O10754" s="38">
        <f>IF(AND(Colin!$G10754=$B$2,Colin!$H10754&lt;=$C$3),Colin!$I10754,)</f>
        <v>0</v>
      </c>
      <c r="P10754" s="38">
        <f>IF(Colin!$G10754&lt;$B$2,Colin!$I10754,0)</f>
        <v>0</v>
      </c>
      <c r="Q10754" s="38">
        <f>IF(Colin!$G10754&lt;$B$1,Colin!$I10754,0)</f>
        <v>0</v>
      </c>
    </row>
    <row r="10755" spans="12:17" x14ac:dyDescent="0.25">
      <c r="L10755" s="38">
        <f>IF(AND(Colin!$G10755=$B$1,Colin!$H10755=$C$3),Colin!$I10755,)</f>
        <v>0</v>
      </c>
      <c r="M10755" s="38">
        <f>IF(AND(Colin!$G10755=$B$1,Colin!$H10755&lt;=$C$3),Colin!$I10755,)</f>
        <v>0</v>
      </c>
      <c r="N10755" s="38">
        <f>IF(AND(Colin!$G10755=$B$2,Colin!$H10755=$C$3),Colin!$I10755,)</f>
        <v>0</v>
      </c>
      <c r="O10755" s="38">
        <f>IF(AND(Colin!$G10755=$B$2,Colin!$H10755&lt;=$C$3),Colin!$I10755,)</f>
        <v>0</v>
      </c>
      <c r="P10755" s="38">
        <f>IF(Colin!$G10755&lt;$B$2,Colin!$I10755,0)</f>
        <v>0</v>
      </c>
      <c r="Q10755" s="38">
        <f>IF(Colin!$G10755&lt;$B$1,Colin!$I10755,0)</f>
        <v>0</v>
      </c>
    </row>
    <row r="10756" spans="12:17" x14ac:dyDescent="0.25">
      <c r="L10756" s="38">
        <f>IF(AND(Colin!$G10756=$B$1,Colin!$H10756=$C$3),Colin!$I10756,)</f>
        <v>0</v>
      </c>
      <c r="M10756" s="38">
        <f>IF(AND(Colin!$G10756=$B$1,Colin!$H10756&lt;=$C$3),Colin!$I10756,)</f>
        <v>0</v>
      </c>
      <c r="N10756" s="38">
        <f>IF(AND(Colin!$G10756=$B$2,Colin!$H10756=$C$3),Colin!$I10756,)</f>
        <v>0</v>
      </c>
      <c r="O10756" s="38">
        <f>IF(AND(Colin!$G10756=$B$2,Colin!$H10756&lt;=$C$3),Colin!$I10756,)</f>
        <v>0</v>
      </c>
      <c r="P10756" s="38">
        <f>IF(Colin!$G10756&lt;$B$2,Colin!$I10756,0)</f>
        <v>0</v>
      </c>
      <c r="Q10756" s="38">
        <f>IF(Colin!$G10756&lt;$B$1,Colin!$I10756,0)</f>
        <v>0</v>
      </c>
    </row>
    <row r="10757" spans="12:17" x14ac:dyDescent="0.25">
      <c r="L10757" s="38">
        <f>IF(AND(Colin!$G10757=$B$1,Colin!$H10757=$C$3),Colin!$I10757,)</f>
        <v>0</v>
      </c>
      <c r="M10757" s="38">
        <f>IF(AND(Colin!$G10757=$B$1,Colin!$H10757&lt;=$C$3),Colin!$I10757,)</f>
        <v>0</v>
      </c>
      <c r="N10757" s="38">
        <f>IF(AND(Colin!$G10757=$B$2,Colin!$H10757=$C$3),Colin!$I10757,)</f>
        <v>0</v>
      </c>
      <c r="O10757" s="38">
        <f>IF(AND(Colin!$G10757=$B$2,Colin!$H10757&lt;=$C$3),Colin!$I10757,)</f>
        <v>0</v>
      </c>
      <c r="P10757" s="38">
        <f>IF(Colin!$G10757&lt;$B$2,Colin!$I10757,0)</f>
        <v>0</v>
      </c>
      <c r="Q10757" s="38">
        <f>IF(Colin!$G10757&lt;$B$1,Colin!$I10757,0)</f>
        <v>0</v>
      </c>
    </row>
    <row r="10758" spans="12:17" x14ac:dyDescent="0.25">
      <c r="L10758" s="38">
        <f>IF(AND(Colin!$G10758=$B$1,Colin!$H10758=$C$3),Colin!$I10758,)</f>
        <v>0</v>
      </c>
      <c r="M10758" s="38">
        <f>IF(AND(Colin!$G10758=$B$1,Colin!$H10758&lt;=$C$3),Colin!$I10758,)</f>
        <v>0</v>
      </c>
      <c r="N10758" s="38">
        <f>IF(AND(Colin!$G10758=$B$2,Colin!$H10758=$C$3),Colin!$I10758,)</f>
        <v>0</v>
      </c>
      <c r="O10758" s="38">
        <f>IF(AND(Colin!$G10758=$B$2,Colin!$H10758&lt;=$C$3),Colin!$I10758,)</f>
        <v>0</v>
      </c>
      <c r="P10758" s="38">
        <f>IF(Colin!$G10758&lt;$B$2,Colin!$I10758,0)</f>
        <v>0</v>
      </c>
      <c r="Q10758" s="38">
        <f>IF(Colin!$G10758&lt;$B$1,Colin!$I10758,0)</f>
        <v>0</v>
      </c>
    </row>
    <row r="10759" spans="12:17" x14ac:dyDescent="0.25">
      <c r="L10759" s="38">
        <f>IF(AND(Colin!$G10759=$B$1,Colin!$H10759=$C$3),Colin!$I10759,)</f>
        <v>0</v>
      </c>
      <c r="M10759" s="38">
        <f>IF(AND(Colin!$G10759=$B$1,Colin!$H10759&lt;=$C$3),Colin!$I10759,)</f>
        <v>0</v>
      </c>
      <c r="N10759" s="38">
        <f>IF(AND(Colin!$G10759=$B$2,Colin!$H10759=$C$3),Colin!$I10759,)</f>
        <v>0</v>
      </c>
      <c r="O10759" s="38">
        <f>IF(AND(Colin!$G10759=$B$2,Colin!$H10759&lt;=$C$3),Colin!$I10759,)</f>
        <v>0</v>
      </c>
      <c r="P10759" s="38">
        <f>IF(Colin!$G10759&lt;$B$2,Colin!$I10759,0)</f>
        <v>0</v>
      </c>
      <c r="Q10759" s="38">
        <f>IF(Colin!$G10759&lt;$B$1,Colin!$I10759,0)</f>
        <v>0</v>
      </c>
    </row>
    <row r="10760" spans="12:17" x14ac:dyDescent="0.25">
      <c r="L10760" s="38">
        <f>IF(AND(Colin!$G10760=$B$1,Colin!$H10760=$C$3),Colin!$I10760,)</f>
        <v>0</v>
      </c>
      <c r="M10760" s="38">
        <f>IF(AND(Colin!$G10760=$B$1,Colin!$H10760&lt;=$C$3),Colin!$I10760,)</f>
        <v>0</v>
      </c>
      <c r="N10760" s="38">
        <f>IF(AND(Colin!$G10760=$B$2,Colin!$H10760=$C$3),Colin!$I10760,)</f>
        <v>0</v>
      </c>
      <c r="O10760" s="38">
        <f>IF(AND(Colin!$G10760=$B$2,Colin!$H10760&lt;=$C$3),Colin!$I10760,)</f>
        <v>0</v>
      </c>
      <c r="P10760" s="38">
        <f>IF(Colin!$G10760&lt;$B$2,Colin!$I10760,0)</f>
        <v>0</v>
      </c>
      <c r="Q10760" s="38">
        <f>IF(Colin!$G10760&lt;$B$1,Colin!$I10760,0)</f>
        <v>0</v>
      </c>
    </row>
    <row r="10761" spans="12:17" x14ac:dyDescent="0.25">
      <c r="L10761" s="38">
        <f>IF(AND(Colin!$G10761=$B$1,Colin!$H10761=$C$3),Colin!$I10761,)</f>
        <v>0</v>
      </c>
      <c r="M10761" s="38">
        <f>IF(AND(Colin!$G10761=$B$1,Colin!$H10761&lt;=$C$3),Colin!$I10761,)</f>
        <v>0</v>
      </c>
      <c r="N10761" s="38">
        <f>IF(AND(Colin!$G10761=$B$2,Colin!$H10761=$C$3),Colin!$I10761,)</f>
        <v>0</v>
      </c>
      <c r="O10761" s="38">
        <f>IF(AND(Colin!$G10761=$B$2,Colin!$H10761&lt;=$C$3),Colin!$I10761,)</f>
        <v>0</v>
      </c>
      <c r="P10761" s="38">
        <f>IF(Colin!$G10761&lt;$B$2,Colin!$I10761,0)</f>
        <v>0</v>
      </c>
      <c r="Q10761" s="38">
        <f>IF(Colin!$G10761&lt;$B$1,Colin!$I10761,0)</f>
        <v>0</v>
      </c>
    </row>
    <row r="10762" spans="12:17" x14ac:dyDescent="0.25">
      <c r="L10762" s="38">
        <f>IF(AND(Colin!$G10762=$B$1,Colin!$H10762=$C$3),Colin!$I10762,)</f>
        <v>0</v>
      </c>
      <c r="M10762" s="38">
        <f>IF(AND(Colin!$G10762=$B$1,Colin!$H10762&lt;=$C$3),Colin!$I10762,)</f>
        <v>0</v>
      </c>
      <c r="N10762" s="38">
        <f>IF(AND(Colin!$G10762=$B$2,Colin!$H10762=$C$3),Colin!$I10762,)</f>
        <v>0</v>
      </c>
      <c r="O10762" s="38">
        <f>IF(AND(Colin!$G10762=$B$2,Colin!$H10762&lt;=$C$3),Colin!$I10762,)</f>
        <v>0</v>
      </c>
      <c r="P10762" s="38">
        <f>IF(Colin!$G10762&lt;$B$2,Colin!$I10762,0)</f>
        <v>0</v>
      </c>
      <c r="Q10762" s="38">
        <f>IF(Colin!$G10762&lt;$B$1,Colin!$I10762,0)</f>
        <v>0</v>
      </c>
    </row>
    <row r="10763" spans="12:17" x14ac:dyDescent="0.25">
      <c r="L10763" s="38">
        <f>IF(AND(Colin!$G10763=$B$1,Colin!$H10763=$C$3),Colin!$I10763,)</f>
        <v>0</v>
      </c>
      <c r="M10763" s="38">
        <f>IF(AND(Colin!$G10763=$B$1,Colin!$H10763&lt;=$C$3),Colin!$I10763,)</f>
        <v>0</v>
      </c>
      <c r="N10763" s="38">
        <f>IF(AND(Colin!$G10763=$B$2,Colin!$H10763=$C$3),Colin!$I10763,)</f>
        <v>0</v>
      </c>
      <c r="O10763" s="38">
        <f>IF(AND(Colin!$G10763=$B$2,Colin!$H10763&lt;=$C$3),Colin!$I10763,)</f>
        <v>0</v>
      </c>
      <c r="P10763" s="38">
        <f>IF(Colin!$G10763&lt;$B$2,Colin!$I10763,0)</f>
        <v>0</v>
      </c>
      <c r="Q10763" s="38">
        <f>IF(Colin!$G10763&lt;$B$1,Colin!$I10763,0)</f>
        <v>0</v>
      </c>
    </row>
    <row r="10764" spans="12:17" x14ac:dyDescent="0.25">
      <c r="L10764" s="38">
        <f>IF(AND(Colin!$G10764=$B$1,Colin!$H10764=$C$3),Colin!$I10764,)</f>
        <v>0</v>
      </c>
      <c r="M10764" s="38">
        <f>IF(AND(Colin!$G10764=$B$1,Colin!$H10764&lt;=$C$3),Colin!$I10764,)</f>
        <v>0</v>
      </c>
      <c r="N10764" s="38">
        <f>IF(AND(Colin!$G10764=$B$2,Colin!$H10764=$C$3),Colin!$I10764,)</f>
        <v>0</v>
      </c>
      <c r="O10764" s="38">
        <f>IF(AND(Colin!$G10764=$B$2,Colin!$H10764&lt;=$C$3),Colin!$I10764,)</f>
        <v>0</v>
      </c>
      <c r="P10764" s="38">
        <f>IF(Colin!$G10764&lt;$B$2,Colin!$I10764,0)</f>
        <v>0</v>
      </c>
      <c r="Q10764" s="38">
        <f>IF(Colin!$G10764&lt;$B$1,Colin!$I10764,0)</f>
        <v>0</v>
      </c>
    </row>
    <row r="10765" spans="12:17" x14ac:dyDescent="0.25">
      <c r="L10765" s="38">
        <f>IF(AND(Colin!$G10765=$B$1,Colin!$H10765=$C$3),Colin!$I10765,)</f>
        <v>0</v>
      </c>
      <c r="M10765" s="38">
        <f>IF(AND(Colin!$G10765=$B$1,Colin!$H10765&lt;=$C$3),Colin!$I10765,)</f>
        <v>0</v>
      </c>
      <c r="N10765" s="38">
        <f>IF(AND(Colin!$G10765=$B$2,Colin!$H10765=$C$3),Colin!$I10765,)</f>
        <v>0</v>
      </c>
      <c r="O10765" s="38">
        <f>IF(AND(Colin!$G10765=$B$2,Colin!$H10765&lt;=$C$3),Colin!$I10765,)</f>
        <v>0</v>
      </c>
      <c r="P10765" s="38">
        <f>IF(Colin!$G10765&lt;$B$2,Colin!$I10765,0)</f>
        <v>0</v>
      </c>
      <c r="Q10765" s="38">
        <f>IF(Colin!$G10765&lt;$B$1,Colin!$I10765,0)</f>
        <v>0</v>
      </c>
    </row>
    <row r="10766" spans="12:17" x14ac:dyDescent="0.25">
      <c r="L10766" s="38">
        <f>IF(AND(Colin!$G10766=$B$1,Colin!$H10766=$C$3),Colin!$I10766,)</f>
        <v>0</v>
      </c>
      <c r="M10766" s="38">
        <f>IF(AND(Colin!$G10766=$B$1,Colin!$H10766&lt;=$C$3),Colin!$I10766,)</f>
        <v>0</v>
      </c>
      <c r="N10766" s="38">
        <f>IF(AND(Colin!$G10766=$B$2,Colin!$H10766=$C$3),Colin!$I10766,)</f>
        <v>0</v>
      </c>
      <c r="O10766" s="38">
        <f>IF(AND(Colin!$G10766=$B$2,Colin!$H10766&lt;=$C$3),Colin!$I10766,)</f>
        <v>0</v>
      </c>
      <c r="P10766" s="38">
        <f>IF(Colin!$G10766&lt;$B$2,Colin!$I10766,0)</f>
        <v>0</v>
      </c>
      <c r="Q10766" s="38">
        <f>IF(Colin!$G10766&lt;$B$1,Colin!$I10766,0)</f>
        <v>0</v>
      </c>
    </row>
    <row r="10767" spans="12:17" x14ac:dyDescent="0.25">
      <c r="L10767" s="38">
        <f>IF(AND(Colin!$G10767=$B$1,Colin!$H10767=$C$3),Colin!$I10767,)</f>
        <v>0</v>
      </c>
      <c r="M10767" s="38">
        <f>IF(AND(Colin!$G10767=$B$1,Colin!$H10767&lt;=$C$3),Colin!$I10767,)</f>
        <v>0</v>
      </c>
      <c r="N10767" s="38">
        <f>IF(AND(Colin!$G10767=$B$2,Colin!$H10767=$C$3),Colin!$I10767,)</f>
        <v>0</v>
      </c>
      <c r="O10767" s="38">
        <f>IF(AND(Colin!$G10767=$B$2,Colin!$H10767&lt;=$C$3),Colin!$I10767,)</f>
        <v>0</v>
      </c>
      <c r="P10767" s="38">
        <f>IF(Colin!$G10767&lt;$B$2,Colin!$I10767,0)</f>
        <v>0</v>
      </c>
      <c r="Q10767" s="38">
        <f>IF(Colin!$G10767&lt;$B$1,Colin!$I10767,0)</f>
        <v>0</v>
      </c>
    </row>
    <row r="10768" spans="12:17" x14ac:dyDescent="0.25">
      <c r="L10768" s="38">
        <f>IF(AND(Colin!$G10768=$B$1,Colin!$H10768=$C$3),Colin!$I10768,)</f>
        <v>0</v>
      </c>
      <c r="M10768" s="38">
        <f>IF(AND(Colin!$G10768=$B$1,Colin!$H10768&lt;=$C$3),Colin!$I10768,)</f>
        <v>0</v>
      </c>
      <c r="N10768" s="38">
        <f>IF(AND(Colin!$G10768=$B$2,Colin!$H10768=$C$3),Colin!$I10768,)</f>
        <v>0</v>
      </c>
      <c r="O10768" s="38">
        <f>IF(AND(Colin!$G10768=$B$2,Colin!$H10768&lt;=$C$3),Colin!$I10768,)</f>
        <v>0</v>
      </c>
      <c r="P10768" s="38">
        <f>IF(Colin!$G10768&lt;$B$2,Colin!$I10768,0)</f>
        <v>0</v>
      </c>
      <c r="Q10768" s="38">
        <f>IF(Colin!$G10768&lt;$B$1,Colin!$I10768,0)</f>
        <v>0</v>
      </c>
    </row>
    <row r="10769" spans="12:17" x14ac:dyDescent="0.25">
      <c r="L10769" s="38">
        <f>IF(AND(Colin!$G10769=$B$1,Colin!$H10769=$C$3),Colin!$I10769,)</f>
        <v>0</v>
      </c>
      <c r="M10769" s="38">
        <f>IF(AND(Colin!$G10769=$B$1,Colin!$H10769&lt;=$C$3),Colin!$I10769,)</f>
        <v>0</v>
      </c>
      <c r="N10769" s="38">
        <f>IF(AND(Colin!$G10769=$B$2,Colin!$H10769=$C$3),Colin!$I10769,)</f>
        <v>0</v>
      </c>
      <c r="O10769" s="38">
        <f>IF(AND(Colin!$G10769=$B$2,Colin!$H10769&lt;=$C$3),Colin!$I10769,)</f>
        <v>0</v>
      </c>
      <c r="P10769" s="38">
        <f>IF(Colin!$G10769&lt;$B$2,Colin!$I10769,0)</f>
        <v>0</v>
      </c>
      <c r="Q10769" s="38">
        <f>IF(Colin!$G10769&lt;$B$1,Colin!$I10769,0)</f>
        <v>0</v>
      </c>
    </row>
    <row r="10770" spans="12:17" x14ac:dyDescent="0.25">
      <c r="L10770" s="38">
        <f>IF(AND(Colin!$G10770=$B$1,Colin!$H10770=$C$3),Colin!$I10770,)</f>
        <v>0</v>
      </c>
      <c r="M10770" s="38">
        <f>IF(AND(Colin!$G10770=$B$1,Colin!$H10770&lt;=$C$3),Colin!$I10770,)</f>
        <v>0</v>
      </c>
      <c r="N10770" s="38">
        <f>IF(AND(Colin!$G10770=$B$2,Colin!$H10770=$C$3),Colin!$I10770,)</f>
        <v>0</v>
      </c>
      <c r="O10770" s="38">
        <f>IF(AND(Colin!$G10770=$B$2,Colin!$H10770&lt;=$C$3),Colin!$I10770,)</f>
        <v>0</v>
      </c>
      <c r="P10770" s="38">
        <f>IF(Colin!$G10770&lt;$B$2,Colin!$I10770,0)</f>
        <v>0</v>
      </c>
      <c r="Q10770" s="38">
        <f>IF(Colin!$G10770&lt;$B$1,Colin!$I10770,0)</f>
        <v>0</v>
      </c>
    </row>
    <row r="10771" spans="12:17" x14ac:dyDescent="0.25">
      <c r="L10771" s="38">
        <f>IF(AND(Colin!$G10771=$B$1,Colin!$H10771=$C$3),Colin!$I10771,)</f>
        <v>0</v>
      </c>
      <c r="M10771" s="38">
        <f>IF(AND(Colin!$G10771=$B$1,Colin!$H10771&lt;=$C$3),Colin!$I10771,)</f>
        <v>0</v>
      </c>
      <c r="N10771" s="38">
        <f>IF(AND(Colin!$G10771=$B$2,Colin!$H10771=$C$3),Colin!$I10771,)</f>
        <v>0</v>
      </c>
      <c r="O10771" s="38">
        <f>IF(AND(Colin!$G10771=$B$2,Colin!$H10771&lt;=$C$3),Colin!$I10771,)</f>
        <v>0</v>
      </c>
      <c r="P10771" s="38">
        <f>IF(Colin!$G10771&lt;$B$2,Colin!$I10771,0)</f>
        <v>0</v>
      </c>
      <c r="Q10771" s="38">
        <f>IF(Colin!$G10771&lt;$B$1,Colin!$I10771,0)</f>
        <v>0</v>
      </c>
    </row>
    <row r="10772" spans="12:17" x14ac:dyDescent="0.25">
      <c r="L10772" s="38">
        <f>IF(AND(Colin!$G10772=$B$1,Colin!$H10772=$C$3),Colin!$I10772,)</f>
        <v>0</v>
      </c>
      <c r="M10772" s="38">
        <f>IF(AND(Colin!$G10772=$B$1,Colin!$H10772&lt;=$C$3),Colin!$I10772,)</f>
        <v>0</v>
      </c>
      <c r="N10772" s="38">
        <f>IF(AND(Colin!$G10772=$B$2,Colin!$H10772=$C$3),Colin!$I10772,)</f>
        <v>0</v>
      </c>
      <c r="O10772" s="38">
        <f>IF(AND(Colin!$G10772=$B$2,Colin!$H10772&lt;=$C$3),Colin!$I10772,)</f>
        <v>0</v>
      </c>
      <c r="P10772" s="38">
        <f>IF(Colin!$G10772&lt;$B$2,Colin!$I10772,0)</f>
        <v>0</v>
      </c>
      <c r="Q10772" s="38">
        <f>IF(Colin!$G10772&lt;$B$1,Colin!$I10772,0)</f>
        <v>0</v>
      </c>
    </row>
    <row r="10773" spans="12:17" x14ac:dyDescent="0.25">
      <c r="L10773" s="38">
        <f>IF(AND(Colin!$G10773=$B$1,Colin!$H10773=$C$3),Colin!$I10773,)</f>
        <v>0</v>
      </c>
      <c r="M10773" s="38">
        <f>IF(AND(Colin!$G10773=$B$1,Colin!$H10773&lt;=$C$3),Colin!$I10773,)</f>
        <v>0</v>
      </c>
      <c r="N10773" s="38">
        <f>IF(AND(Colin!$G10773=$B$2,Colin!$H10773=$C$3),Colin!$I10773,)</f>
        <v>0</v>
      </c>
      <c r="O10773" s="38">
        <f>IF(AND(Colin!$G10773=$B$2,Colin!$H10773&lt;=$C$3),Colin!$I10773,)</f>
        <v>0</v>
      </c>
      <c r="P10773" s="38">
        <f>IF(Colin!$G10773&lt;$B$2,Colin!$I10773,0)</f>
        <v>0</v>
      </c>
      <c r="Q10773" s="38">
        <f>IF(Colin!$G10773&lt;$B$1,Colin!$I10773,0)</f>
        <v>0</v>
      </c>
    </row>
    <row r="10774" spans="12:17" x14ac:dyDescent="0.25">
      <c r="L10774" s="38">
        <f>IF(AND(Colin!$G10774=$B$1,Colin!$H10774=$C$3),Colin!$I10774,)</f>
        <v>0</v>
      </c>
      <c r="M10774" s="38">
        <f>IF(AND(Colin!$G10774=$B$1,Colin!$H10774&lt;=$C$3),Colin!$I10774,)</f>
        <v>0</v>
      </c>
      <c r="N10774" s="38">
        <f>IF(AND(Colin!$G10774=$B$2,Colin!$H10774=$C$3),Colin!$I10774,)</f>
        <v>0</v>
      </c>
      <c r="O10774" s="38">
        <f>IF(AND(Colin!$G10774=$B$2,Colin!$H10774&lt;=$C$3),Colin!$I10774,)</f>
        <v>0</v>
      </c>
      <c r="P10774" s="38">
        <f>IF(Colin!$G10774&lt;$B$2,Colin!$I10774,0)</f>
        <v>0</v>
      </c>
      <c r="Q10774" s="38">
        <f>IF(Colin!$G10774&lt;$B$1,Colin!$I10774,0)</f>
        <v>0</v>
      </c>
    </row>
    <row r="10775" spans="12:17" x14ac:dyDescent="0.25">
      <c r="L10775" s="38">
        <f>IF(AND(Colin!$G10775=$B$1,Colin!$H10775=$C$3),Colin!$I10775,)</f>
        <v>0</v>
      </c>
      <c r="M10775" s="38">
        <f>IF(AND(Colin!$G10775=$B$1,Colin!$H10775&lt;=$C$3),Colin!$I10775,)</f>
        <v>0</v>
      </c>
      <c r="N10775" s="38">
        <f>IF(AND(Colin!$G10775=$B$2,Colin!$H10775=$C$3),Colin!$I10775,)</f>
        <v>0</v>
      </c>
      <c r="O10775" s="38">
        <f>IF(AND(Colin!$G10775=$B$2,Colin!$H10775&lt;=$C$3),Colin!$I10775,)</f>
        <v>0</v>
      </c>
      <c r="P10775" s="38">
        <f>IF(Colin!$G10775&lt;$B$2,Colin!$I10775,0)</f>
        <v>0</v>
      </c>
      <c r="Q10775" s="38">
        <f>IF(Colin!$G10775&lt;$B$1,Colin!$I10775,0)</f>
        <v>0</v>
      </c>
    </row>
    <row r="10776" spans="12:17" x14ac:dyDescent="0.25">
      <c r="L10776" s="38">
        <f>IF(AND(Colin!$G10776=$B$1,Colin!$H10776=$C$3),Colin!$I10776,)</f>
        <v>0</v>
      </c>
      <c r="M10776" s="38">
        <f>IF(AND(Colin!$G10776=$B$1,Colin!$H10776&lt;=$C$3),Colin!$I10776,)</f>
        <v>0</v>
      </c>
      <c r="N10776" s="38">
        <f>IF(AND(Colin!$G10776=$B$2,Colin!$H10776=$C$3),Colin!$I10776,)</f>
        <v>0</v>
      </c>
      <c r="O10776" s="38">
        <f>IF(AND(Colin!$G10776=$B$2,Colin!$H10776&lt;=$C$3),Colin!$I10776,)</f>
        <v>0</v>
      </c>
      <c r="P10776" s="38">
        <f>IF(Colin!$G10776&lt;$B$2,Colin!$I10776,0)</f>
        <v>0</v>
      </c>
      <c r="Q10776" s="38">
        <f>IF(Colin!$G10776&lt;$B$1,Colin!$I10776,0)</f>
        <v>0</v>
      </c>
    </row>
    <row r="10777" spans="12:17" x14ac:dyDescent="0.25">
      <c r="L10777" s="38">
        <f>IF(AND(Colin!$G10777=$B$1,Colin!$H10777=$C$3),Colin!$I10777,)</f>
        <v>0</v>
      </c>
      <c r="M10777" s="38">
        <f>IF(AND(Colin!$G10777=$B$1,Colin!$H10777&lt;=$C$3),Colin!$I10777,)</f>
        <v>0</v>
      </c>
      <c r="N10777" s="38">
        <f>IF(AND(Colin!$G10777=$B$2,Colin!$H10777=$C$3),Colin!$I10777,)</f>
        <v>0</v>
      </c>
      <c r="O10777" s="38">
        <f>IF(AND(Colin!$G10777=$B$2,Colin!$H10777&lt;=$C$3),Colin!$I10777,)</f>
        <v>0</v>
      </c>
      <c r="P10777" s="38">
        <f>IF(Colin!$G10777&lt;$B$2,Colin!$I10777,0)</f>
        <v>0</v>
      </c>
      <c r="Q10777" s="38">
        <f>IF(Colin!$G10777&lt;$B$1,Colin!$I10777,0)</f>
        <v>0</v>
      </c>
    </row>
    <row r="10778" spans="12:17" x14ac:dyDescent="0.25">
      <c r="L10778" s="38">
        <f>IF(AND(Colin!$G10778=$B$1,Colin!$H10778=$C$3),Colin!$I10778,)</f>
        <v>0</v>
      </c>
      <c r="M10778" s="38">
        <f>IF(AND(Colin!$G10778=$B$1,Colin!$H10778&lt;=$C$3),Colin!$I10778,)</f>
        <v>0</v>
      </c>
      <c r="N10778" s="38">
        <f>IF(AND(Colin!$G10778=$B$2,Colin!$H10778=$C$3),Colin!$I10778,)</f>
        <v>0</v>
      </c>
      <c r="O10778" s="38">
        <f>IF(AND(Colin!$G10778=$B$2,Colin!$H10778&lt;=$C$3),Colin!$I10778,)</f>
        <v>0</v>
      </c>
      <c r="P10778" s="38">
        <f>IF(Colin!$G10778&lt;$B$2,Colin!$I10778,0)</f>
        <v>0</v>
      </c>
      <c r="Q10778" s="38">
        <f>IF(Colin!$G10778&lt;$B$1,Colin!$I10778,0)</f>
        <v>0</v>
      </c>
    </row>
    <row r="10779" spans="12:17" x14ac:dyDescent="0.25">
      <c r="L10779" s="38">
        <f>IF(AND(Colin!$G10779=$B$1,Colin!$H10779=$C$3),Colin!$I10779,)</f>
        <v>0</v>
      </c>
      <c r="M10779" s="38">
        <f>IF(AND(Colin!$G10779=$B$1,Colin!$H10779&lt;=$C$3),Colin!$I10779,)</f>
        <v>0</v>
      </c>
      <c r="N10779" s="38">
        <f>IF(AND(Colin!$G10779=$B$2,Colin!$H10779=$C$3),Colin!$I10779,)</f>
        <v>0</v>
      </c>
      <c r="O10779" s="38">
        <f>IF(AND(Colin!$G10779=$B$2,Colin!$H10779&lt;=$C$3),Colin!$I10779,)</f>
        <v>0</v>
      </c>
      <c r="P10779" s="38">
        <f>IF(Colin!$G10779&lt;$B$2,Colin!$I10779,0)</f>
        <v>0</v>
      </c>
      <c r="Q10779" s="38">
        <f>IF(Colin!$G10779&lt;$B$1,Colin!$I10779,0)</f>
        <v>0</v>
      </c>
    </row>
    <row r="10780" spans="12:17" x14ac:dyDescent="0.25">
      <c r="L10780" s="38">
        <f>IF(AND(Colin!$G10780=$B$1,Colin!$H10780=$C$3),Colin!$I10780,)</f>
        <v>0</v>
      </c>
      <c r="M10780" s="38">
        <f>IF(AND(Colin!$G10780=$B$1,Colin!$H10780&lt;=$C$3),Colin!$I10780,)</f>
        <v>0</v>
      </c>
      <c r="N10780" s="38">
        <f>IF(AND(Colin!$G10780=$B$2,Colin!$H10780=$C$3),Colin!$I10780,)</f>
        <v>0</v>
      </c>
      <c r="O10780" s="38">
        <f>IF(AND(Colin!$G10780=$B$2,Colin!$H10780&lt;=$C$3),Colin!$I10780,)</f>
        <v>0</v>
      </c>
      <c r="P10780" s="38">
        <f>IF(Colin!$G10780&lt;$B$2,Colin!$I10780,0)</f>
        <v>0</v>
      </c>
      <c r="Q10780" s="38">
        <f>IF(Colin!$G10780&lt;$B$1,Colin!$I10780,0)</f>
        <v>0</v>
      </c>
    </row>
    <row r="10781" spans="12:17" x14ac:dyDescent="0.25">
      <c r="L10781" s="38">
        <f>IF(AND(Colin!$G10781=$B$1,Colin!$H10781=$C$3),Colin!$I10781,)</f>
        <v>0</v>
      </c>
      <c r="M10781" s="38">
        <f>IF(AND(Colin!$G10781=$B$1,Colin!$H10781&lt;=$C$3),Colin!$I10781,)</f>
        <v>0</v>
      </c>
      <c r="N10781" s="38">
        <f>IF(AND(Colin!$G10781=$B$2,Colin!$H10781=$C$3),Colin!$I10781,)</f>
        <v>0</v>
      </c>
      <c r="O10781" s="38">
        <f>IF(AND(Colin!$G10781=$B$2,Colin!$H10781&lt;=$C$3),Colin!$I10781,)</f>
        <v>0</v>
      </c>
      <c r="P10781" s="38">
        <f>IF(Colin!$G10781&lt;$B$2,Colin!$I10781,0)</f>
        <v>0</v>
      </c>
      <c r="Q10781" s="38">
        <f>IF(Colin!$G10781&lt;$B$1,Colin!$I10781,0)</f>
        <v>0</v>
      </c>
    </row>
    <row r="10782" spans="12:17" x14ac:dyDescent="0.25">
      <c r="L10782" s="38">
        <f>IF(AND(Colin!$G10782=$B$1,Colin!$H10782=$C$3),Colin!$I10782,)</f>
        <v>0</v>
      </c>
      <c r="M10782" s="38">
        <f>IF(AND(Colin!$G10782=$B$1,Colin!$H10782&lt;=$C$3),Colin!$I10782,)</f>
        <v>0</v>
      </c>
      <c r="N10782" s="38">
        <f>IF(AND(Colin!$G10782=$B$2,Colin!$H10782=$C$3),Colin!$I10782,)</f>
        <v>0</v>
      </c>
      <c r="O10782" s="38">
        <f>IF(AND(Colin!$G10782=$B$2,Colin!$H10782&lt;=$C$3),Colin!$I10782,)</f>
        <v>0</v>
      </c>
      <c r="P10782" s="38">
        <f>IF(Colin!$G10782&lt;$B$2,Colin!$I10782,0)</f>
        <v>0</v>
      </c>
      <c r="Q10782" s="38">
        <f>IF(Colin!$G10782&lt;$B$1,Colin!$I10782,0)</f>
        <v>0</v>
      </c>
    </row>
    <row r="10783" spans="12:17" x14ac:dyDescent="0.25">
      <c r="L10783" s="38">
        <f>IF(AND(Colin!$G10783=$B$1,Colin!$H10783=$C$3),Colin!$I10783,)</f>
        <v>0</v>
      </c>
      <c r="M10783" s="38">
        <f>IF(AND(Colin!$G10783=$B$1,Colin!$H10783&lt;=$C$3),Colin!$I10783,)</f>
        <v>0</v>
      </c>
      <c r="N10783" s="38">
        <f>IF(AND(Colin!$G10783=$B$2,Colin!$H10783=$C$3),Colin!$I10783,)</f>
        <v>0</v>
      </c>
      <c r="O10783" s="38">
        <f>IF(AND(Colin!$G10783=$B$2,Colin!$H10783&lt;=$C$3),Colin!$I10783,)</f>
        <v>0</v>
      </c>
      <c r="P10783" s="38">
        <f>IF(Colin!$G10783&lt;$B$2,Colin!$I10783,0)</f>
        <v>0</v>
      </c>
      <c r="Q10783" s="38">
        <f>IF(Colin!$G10783&lt;$B$1,Colin!$I10783,0)</f>
        <v>0</v>
      </c>
    </row>
    <row r="10784" spans="12:17" x14ac:dyDescent="0.25">
      <c r="L10784" s="38">
        <f>IF(AND(Colin!$G10784=$B$1,Colin!$H10784=$C$3),Colin!$I10784,)</f>
        <v>0</v>
      </c>
      <c r="M10784" s="38">
        <f>IF(AND(Colin!$G10784=$B$1,Colin!$H10784&lt;=$C$3),Colin!$I10784,)</f>
        <v>0</v>
      </c>
      <c r="N10784" s="38">
        <f>IF(AND(Colin!$G10784=$B$2,Colin!$H10784=$C$3),Colin!$I10784,)</f>
        <v>0</v>
      </c>
      <c r="O10784" s="38">
        <f>IF(AND(Colin!$G10784=$B$2,Colin!$H10784&lt;=$C$3),Colin!$I10784,)</f>
        <v>0</v>
      </c>
      <c r="P10784" s="38">
        <f>IF(Colin!$G10784&lt;$B$2,Colin!$I10784,0)</f>
        <v>0</v>
      </c>
      <c r="Q10784" s="38">
        <f>IF(Colin!$G10784&lt;$B$1,Colin!$I10784,0)</f>
        <v>0</v>
      </c>
    </row>
    <row r="10785" spans="12:17" x14ac:dyDescent="0.25">
      <c r="L10785" s="38">
        <f>IF(AND(Colin!$G10785=$B$1,Colin!$H10785=$C$3),Colin!$I10785,)</f>
        <v>0</v>
      </c>
      <c r="M10785" s="38">
        <f>IF(AND(Colin!$G10785=$B$1,Colin!$H10785&lt;=$C$3),Colin!$I10785,)</f>
        <v>0</v>
      </c>
      <c r="N10785" s="38">
        <f>IF(AND(Colin!$G10785=$B$2,Colin!$H10785=$C$3),Colin!$I10785,)</f>
        <v>0</v>
      </c>
      <c r="O10785" s="38">
        <f>IF(AND(Colin!$G10785=$B$2,Colin!$H10785&lt;=$C$3),Colin!$I10785,)</f>
        <v>0</v>
      </c>
      <c r="P10785" s="38">
        <f>IF(Colin!$G10785&lt;$B$2,Colin!$I10785,0)</f>
        <v>0</v>
      </c>
      <c r="Q10785" s="38">
        <f>IF(Colin!$G10785&lt;$B$1,Colin!$I10785,0)</f>
        <v>0</v>
      </c>
    </row>
    <row r="10786" spans="12:17" x14ac:dyDescent="0.25">
      <c r="L10786" s="38">
        <f>IF(AND(Colin!$G10786=$B$1,Colin!$H10786=$C$3),Colin!$I10786,)</f>
        <v>0</v>
      </c>
      <c r="M10786" s="38">
        <f>IF(AND(Colin!$G10786=$B$1,Colin!$H10786&lt;=$C$3),Colin!$I10786,)</f>
        <v>0</v>
      </c>
      <c r="N10786" s="38">
        <f>IF(AND(Colin!$G10786=$B$2,Colin!$H10786=$C$3),Colin!$I10786,)</f>
        <v>0</v>
      </c>
      <c r="O10786" s="38">
        <f>IF(AND(Colin!$G10786=$B$2,Colin!$H10786&lt;=$C$3),Colin!$I10786,)</f>
        <v>0</v>
      </c>
      <c r="P10786" s="38">
        <f>IF(Colin!$G10786&lt;$B$2,Colin!$I10786,0)</f>
        <v>0</v>
      </c>
      <c r="Q10786" s="38">
        <f>IF(Colin!$G10786&lt;$B$1,Colin!$I10786,0)</f>
        <v>0</v>
      </c>
    </row>
    <row r="10787" spans="12:17" x14ac:dyDescent="0.25">
      <c r="L10787" s="38">
        <f>IF(AND(Colin!$G10787=$B$1,Colin!$H10787=$C$3),Colin!$I10787,)</f>
        <v>0</v>
      </c>
      <c r="M10787" s="38">
        <f>IF(AND(Colin!$G10787=$B$1,Colin!$H10787&lt;=$C$3),Colin!$I10787,)</f>
        <v>0</v>
      </c>
      <c r="N10787" s="38">
        <f>IF(AND(Colin!$G10787=$B$2,Colin!$H10787=$C$3),Colin!$I10787,)</f>
        <v>0</v>
      </c>
      <c r="O10787" s="38">
        <f>IF(AND(Colin!$G10787=$B$2,Colin!$H10787&lt;=$C$3),Colin!$I10787,)</f>
        <v>0</v>
      </c>
      <c r="P10787" s="38">
        <f>IF(Colin!$G10787&lt;$B$2,Colin!$I10787,0)</f>
        <v>0</v>
      </c>
      <c r="Q10787" s="38">
        <f>IF(Colin!$G10787&lt;$B$1,Colin!$I10787,0)</f>
        <v>0</v>
      </c>
    </row>
    <row r="10788" spans="12:17" x14ac:dyDescent="0.25">
      <c r="L10788" s="38">
        <f>IF(AND(Colin!$G10788=$B$1,Colin!$H10788=$C$3),Colin!$I10788,)</f>
        <v>0</v>
      </c>
      <c r="M10788" s="38">
        <f>IF(AND(Colin!$G10788=$B$1,Colin!$H10788&lt;=$C$3),Colin!$I10788,)</f>
        <v>0</v>
      </c>
      <c r="N10788" s="38">
        <f>IF(AND(Colin!$G10788=$B$2,Colin!$H10788=$C$3),Colin!$I10788,)</f>
        <v>0</v>
      </c>
      <c r="O10788" s="38">
        <f>IF(AND(Colin!$G10788=$B$2,Colin!$H10788&lt;=$C$3),Colin!$I10788,)</f>
        <v>0</v>
      </c>
      <c r="P10788" s="38">
        <f>IF(Colin!$G10788&lt;$B$2,Colin!$I10788,0)</f>
        <v>0</v>
      </c>
      <c r="Q10788" s="38">
        <f>IF(Colin!$G10788&lt;$B$1,Colin!$I10788,0)</f>
        <v>0</v>
      </c>
    </row>
    <row r="10789" spans="12:17" x14ac:dyDescent="0.25">
      <c r="L10789" s="38">
        <f>IF(AND(Colin!$G10789=$B$1,Colin!$H10789=$C$3),Colin!$I10789,)</f>
        <v>0</v>
      </c>
      <c r="M10789" s="38">
        <f>IF(AND(Colin!$G10789=$B$1,Colin!$H10789&lt;=$C$3),Colin!$I10789,)</f>
        <v>0</v>
      </c>
      <c r="N10789" s="38">
        <f>IF(AND(Colin!$G10789=$B$2,Colin!$H10789=$C$3),Colin!$I10789,)</f>
        <v>0</v>
      </c>
      <c r="O10789" s="38">
        <f>IF(AND(Colin!$G10789=$B$2,Colin!$H10789&lt;=$C$3),Colin!$I10789,)</f>
        <v>0</v>
      </c>
      <c r="P10789" s="38">
        <f>IF(Colin!$G10789&lt;$B$2,Colin!$I10789,0)</f>
        <v>0</v>
      </c>
      <c r="Q10789" s="38">
        <f>IF(Colin!$G10789&lt;$B$1,Colin!$I10789,0)</f>
        <v>0</v>
      </c>
    </row>
    <row r="10790" spans="12:17" x14ac:dyDescent="0.25">
      <c r="L10790" s="38">
        <f>IF(AND(Colin!$G10790=$B$1,Colin!$H10790=$C$3),Colin!$I10790,)</f>
        <v>0</v>
      </c>
      <c r="M10790" s="38">
        <f>IF(AND(Colin!$G10790=$B$1,Colin!$H10790&lt;=$C$3),Colin!$I10790,)</f>
        <v>0</v>
      </c>
      <c r="N10790" s="38">
        <f>IF(AND(Colin!$G10790=$B$2,Colin!$H10790=$C$3),Colin!$I10790,)</f>
        <v>0</v>
      </c>
      <c r="O10790" s="38">
        <f>IF(AND(Colin!$G10790=$B$2,Colin!$H10790&lt;=$C$3),Colin!$I10790,)</f>
        <v>0</v>
      </c>
      <c r="P10790" s="38">
        <f>IF(Colin!$G10790&lt;$B$2,Colin!$I10790,0)</f>
        <v>0</v>
      </c>
      <c r="Q10790" s="38">
        <f>IF(Colin!$G10790&lt;$B$1,Colin!$I10790,0)</f>
        <v>0</v>
      </c>
    </row>
    <row r="10791" spans="12:17" x14ac:dyDescent="0.25">
      <c r="L10791" s="38">
        <f>IF(AND(Colin!$G10791=$B$1,Colin!$H10791=$C$3),Colin!$I10791,)</f>
        <v>0</v>
      </c>
      <c r="M10791" s="38">
        <f>IF(AND(Colin!$G10791=$B$1,Colin!$H10791&lt;=$C$3),Colin!$I10791,)</f>
        <v>0</v>
      </c>
      <c r="N10791" s="38">
        <f>IF(AND(Colin!$G10791=$B$2,Colin!$H10791=$C$3),Colin!$I10791,)</f>
        <v>0</v>
      </c>
      <c r="O10791" s="38">
        <f>IF(AND(Colin!$G10791=$B$2,Colin!$H10791&lt;=$C$3),Colin!$I10791,)</f>
        <v>0</v>
      </c>
      <c r="P10791" s="38">
        <f>IF(Colin!$G10791&lt;$B$2,Colin!$I10791,0)</f>
        <v>0</v>
      </c>
      <c r="Q10791" s="38">
        <f>IF(Colin!$G10791&lt;$B$1,Colin!$I10791,0)</f>
        <v>0</v>
      </c>
    </row>
    <row r="10792" spans="12:17" x14ac:dyDescent="0.25">
      <c r="L10792" s="38">
        <f>IF(AND(Colin!$G10792=$B$1,Colin!$H10792=$C$3),Colin!$I10792,)</f>
        <v>0</v>
      </c>
      <c r="M10792" s="38">
        <f>IF(AND(Colin!$G10792=$B$1,Colin!$H10792&lt;=$C$3),Colin!$I10792,)</f>
        <v>0</v>
      </c>
      <c r="N10792" s="38">
        <f>IF(AND(Colin!$G10792=$B$2,Colin!$H10792=$C$3),Colin!$I10792,)</f>
        <v>0</v>
      </c>
      <c r="O10792" s="38">
        <f>IF(AND(Colin!$G10792=$B$2,Colin!$H10792&lt;=$C$3),Colin!$I10792,)</f>
        <v>0</v>
      </c>
      <c r="P10792" s="38">
        <f>IF(Colin!$G10792&lt;$B$2,Colin!$I10792,0)</f>
        <v>0</v>
      </c>
      <c r="Q10792" s="38">
        <f>IF(Colin!$G10792&lt;$B$1,Colin!$I10792,0)</f>
        <v>0</v>
      </c>
    </row>
    <row r="10793" spans="12:17" x14ac:dyDescent="0.25">
      <c r="L10793" s="38">
        <f>IF(AND(Colin!$G10793=$B$1,Colin!$H10793=$C$3),Colin!$I10793,)</f>
        <v>0</v>
      </c>
      <c r="M10793" s="38">
        <f>IF(AND(Colin!$G10793=$B$1,Colin!$H10793&lt;=$C$3),Colin!$I10793,)</f>
        <v>0</v>
      </c>
      <c r="N10793" s="38">
        <f>IF(AND(Colin!$G10793=$B$2,Colin!$H10793=$C$3),Colin!$I10793,)</f>
        <v>0</v>
      </c>
      <c r="O10793" s="38">
        <f>IF(AND(Colin!$G10793=$B$2,Colin!$H10793&lt;=$C$3),Colin!$I10793,)</f>
        <v>0</v>
      </c>
      <c r="P10793" s="38">
        <f>IF(Colin!$G10793&lt;$B$2,Colin!$I10793,0)</f>
        <v>0</v>
      </c>
      <c r="Q10793" s="38">
        <f>IF(Colin!$G10793&lt;$B$1,Colin!$I10793,0)</f>
        <v>0</v>
      </c>
    </row>
    <row r="10794" spans="12:17" x14ac:dyDescent="0.25">
      <c r="L10794" s="38">
        <f>IF(AND(Colin!$G10794=$B$1,Colin!$H10794=$C$3),Colin!$I10794,)</f>
        <v>0</v>
      </c>
      <c r="M10794" s="38">
        <f>IF(AND(Colin!$G10794=$B$1,Colin!$H10794&lt;=$C$3),Colin!$I10794,)</f>
        <v>0</v>
      </c>
      <c r="N10794" s="38">
        <f>IF(AND(Colin!$G10794=$B$2,Colin!$H10794=$C$3),Colin!$I10794,)</f>
        <v>0</v>
      </c>
      <c r="O10794" s="38">
        <f>IF(AND(Colin!$G10794=$B$2,Colin!$H10794&lt;=$C$3),Colin!$I10794,)</f>
        <v>0</v>
      </c>
      <c r="P10794" s="38">
        <f>IF(Colin!$G10794&lt;$B$2,Colin!$I10794,0)</f>
        <v>0</v>
      </c>
      <c r="Q10794" s="38">
        <f>IF(Colin!$G10794&lt;$B$1,Colin!$I10794,0)</f>
        <v>0</v>
      </c>
    </row>
    <row r="10795" spans="12:17" x14ac:dyDescent="0.25">
      <c r="L10795" s="38">
        <f>IF(AND(Colin!$G10795=$B$1,Colin!$H10795=$C$3),Colin!$I10795,)</f>
        <v>0</v>
      </c>
      <c r="M10795" s="38">
        <f>IF(AND(Colin!$G10795=$B$1,Colin!$H10795&lt;=$C$3),Colin!$I10795,)</f>
        <v>0</v>
      </c>
      <c r="N10795" s="38">
        <f>IF(AND(Colin!$G10795=$B$2,Colin!$H10795=$C$3),Colin!$I10795,)</f>
        <v>0</v>
      </c>
      <c r="O10795" s="38">
        <f>IF(AND(Colin!$G10795=$B$2,Colin!$H10795&lt;=$C$3),Colin!$I10795,)</f>
        <v>0</v>
      </c>
      <c r="P10795" s="38">
        <f>IF(Colin!$G10795&lt;$B$2,Colin!$I10795,0)</f>
        <v>0</v>
      </c>
      <c r="Q10795" s="38">
        <f>IF(Colin!$G10795&lt;$B$1,Colin!$I10795,0)</f>
        <v>0</v>
      </c>
    </row>
    <row r="10796" spans="12:17" x14ac:dyDescent="0.25">
      <c r="L10796" s="38">
        <f>IF(AND(Colin!$G10796=$B$1,Colin!$H10796=$C$3),Colin!$I10796,)</f>
        <v>0</v>
      </c>
      <c r="M10796" s="38">
        <f>IF(AND(Colin!$G10796=$B$1,Colin!$H10796&lt;=$C$3),Colin!$I10796,)</f>
        <v>0</v>
      </c>
      <c r="N10796" s="38">
        <f>IF(AND(Colin!$G10796=$B$2,Colin!$H10796=$C$3),Colin!$I10796,)</f>
        <v>0</v>
      </c>
      <c r="O10796" s="38">
        <f>IF(AND(Colin!$G10796=$B$2,Colin!$H10796&lt;=$C$3),Colin!$I10796,)</f>
        <v>0</v>
      </c>
      <c r="P10796" s="38">
        <f>IF(Colin!$G10796&lt;$B$2,Colin!$I10796,0)</f>
        <v>0</v>
      </c>
      <c r="Q10796" s="38">
        <f>IF(Colin!$G10796&lt;$B$1,Colin!$I10796,0)</f>
        <v>0</v>
      </c>
    </row>
    <row r="10797" spans="12:17" x14ac:dyDescent="0.25">
      <c r="L10797" s="38">
        <f>IF(AND(Colin!$G10797=$B$1,Colin!$H10797=$C$3),Colin!$I10797,)</f>
        <v>0</v>
      </c>
      <c r="M10797" s="38">
        <f>IF(AND(Colin!$G10797=$B$1,Colin!$H10797&lt;=$C$3),Colin!$I10797,)</f>
        <v>0</v>
      </c>
      <c r="N10797" s="38">
        <f>IF(AND(Colin!$G10797=$B$2,Colin!$H10797=$C$3),Colin!$I10797,)</f>
        <v>0</v>
      </c>
      <c r="O10797" s="38">
        <f>IF(AND(Colin!$G10797=$B$2,Colin!$H10797&lt;=$C$3),Colin!$I10797,)</f>
        <v>0</v>
      </c>
      <c r="P10797" s="38">
        <f>IF(Colin!$G10797&lt;$B$2,Colin!$I10797,0)</f>
        <v>0</v>
      </c>
      <c r="Q10797" s="38">
        <f>IF(Colin!$G10797&lt;$B$1,Colin!$I10797,0)</f>
        <v>0</v>
      </c>
    </row>
    <row r="10798" spans="12:17" x14ac:dyDescent="0.25">
      <c r="L10798" s="38">
        <f>IF(AND(Colin!$G10798=$B$1,Colin!$H10798=$C$3),Colin!$I10798,)</f>
        <v>0</v>
      </c>
      <c r="M10798" s="38">
        <f>IF(AND(Colin!$G10798=$B$1,Colin!$H10798&lt;=$C$3),Colin!$I10798,)</f>
        <v>0</v>
      </c>
      <c r="N10798" s="38">
        <f>IF(AND(Colin!$G10798=$B$2,Colin!$H10798=$C$3),Colin!$I10798,)</f>
        <v>0</v>
      </c>
      <c r="O10798" s="38">
        <f>IF(AND(Colin!$G10798=$B$2,Colin!$H10798&lt;=$C$3),Colin!$I10798,)</f>
        <v>0</v>
      </c>
      <c r="P10798" s="38">
        <f>IF(Colin!$G10798&lt;$B$2,Colin!$I10798,0)</f>
        <v>0</v>
      </c>
      <c r="Q10798" s="38">
        <f>IF(Colin!$G10798&lt;$B$1,Colin!$I10798,0)</f>
        <v>0</v>
      </c>
    </row>
    <row r="10799" spans="12:17" x14ac:dyDescent="0.25">
      <c r="L10799" s="38">
        <f>IF(AND(Colin!$G10799=$B$1,Colin!$H10799=$C$3),Colin!$I10799,)</f>
        <v>0</v>
      </c>
      <c r="M10799" s="38">
        <f>IF(AND(Colin!$G10799=$B$1,Colin!$H10799&lt;=$C$3),Colin!$I10799,)</f>
        <v>0</v>
      </c>
      <c r="N10799" s="38">
        <f>IF(AND(Colin!$G10799=$B$2,Colin!$H10799=$C$3),Colin!$I10799,)</f>
        <v>0</v>
      </c>
      <c r="O10799" s="38">
        <f>IF(AND(Colin!$G10799=$B$2,Colin!$H10799&lt;=$C$3),Colin!$I10799,)</f>
        <v>0</v>
      </c>
      <c r="P10799" s="38">
        <f>IF(Colin!$G10799&lt;$B$2,Colin!$I10799,0)</f>
        <v>0</v>
      </c>
      <c r="Q10799" s="38">
        <f>IF(Colin!$G10799&lt;$B$1,Colin!$I10799,0)</f>
        <v>0</v>
      </c>
    </row>
    <row r="10800" spans="12:17" x14ac:dyDescent="0.25">
      <c r="L10800" s="38">
        <f>IF(AND(Colin!$G10800=$B$1,Colin!$H10800=$C$3),Colin!$I10800,)</f>
        <v>0</v>
      </c>
      <c r="M10800" s="38">
        <f>IF(AND(Colin!$G10800=$B$1,Colin!$H10800&lt;=$C$3),Colin!$I10800,)</f>
        <v>0</v>
      </c>
      <c r="N10800" s="38">
        <f>IF(AND(Colin!$G10800=$B$2,Colin!$H10800=$C$3),Colin!$I10800,)</f>
        <v>0</v>
      </c>
      <c r="O10800" s="38">
        <f>IF(AND(Colin!$G10800=$B$2,Colin!$H10800&lt;=$C$3),Colin!$I10800,)</f>
        <v>0</v>
      </c>
      <c r="P10800" s="38">
        <f>IF(Colin!$G10800&lt;$B$2,Colin!$I10800,0)</f>
        <v>0</v>
      </c>
      <c r="Q10800" s="38">
        <f>IF(Colin!$G10800&lt;$B$1,Colin!$I10800,0)</f>
        <v>0</v>
      </c>
    </row>
    <row r="10801" spans="12:17" x14ac:dyDescent="0.25">
      <c r="L10801" s="38">
        <f>IF(AND(Colin!$G10801=$B$1,Colin!$H10801=$C$3),Colin!$I10801,)</f>
        <v>0</v>
      </c>
      <c r="M10801" s="38">
        <f>IF(AND(Colin!$G10801=$B$1,Colin!$H10801&lt;=$C$3),Colin!$I10801,)</f>
        <v>0</v>
      </c>
      <c r="N10801" s="38">
        <f>IF(AND(Colin!$G10801=$B$2,Colin!$H10801=$C$3),Colin!$I10801,)</f>
        <v>0</v>
      </c>
      <c r="O10801" s="38">
        <f>IF(AND(Colin!$G10801=$B$2,Colin!$H10801&lt;=$C$3),Colin!$I10801,)</f>
        <v>0</v>
      </c>
      <c r="P10801" s="38">
        <f>IF(Colin!$G10801&lt;$B$2,Colin!$I10801,0)</f>
        <v>0</v>
      </c>
      <c r="Q10801" s="38">
        <f>IF(Colin!$G10801&lt;$B$1,Colin!$I10801,0)</f>
        <v>0</v>
      </c>
    </row>
    <row r="10802" spans="12:17" x14ac:dyDescent="0.25">
      <c r="L10802" s="38">
        <f>IF(AND(Colin!$G10802=$B$1,Colin!$H10802=$C$3),Colin!$I10802,)</f>
        <v>0</v>
      </c>
      <c r="M10802" s="38">
        <f>IF(AND(Colin!$G10802=$B$1,Colin!$H10802&lt;=$C$3),Colin!$I10802,)</f>
        <v>0</v>
      </c>
      <c r="N10802" s="38">
        <f>IF(AND(Colin!$G10802=$B$2,Colin!$H10802=$C$3),Colin!$I10802,)</f>
        <v>0</v>
      </c>
      <c r="O10802" s="38">
        <f>IF(AND(Colin!$G10802=$B$2,Colin!$H10802&lt;=$C$3),Colin!$I10802,)</f>
        <v>0</v>
      </c>
      <c r="P10802" s="38">
        <f>IF(Colin!$G10802&lt;$B$2,Colin!$I10802,0)</f>
        <v>0</v>
      </c>
      <c r="Q10802" s="38">
        <f>IF(Colin!$G10802&lt;$B$1,Colin!$I10802,0)</f>
        <v>0</v>
      </c>
    </row>
    <row r="10803" spans="12:17" x14ac:dyDescent="0.25">
      <c r="L10803" s="38">
        <f>IF(AND(Colin!$G10803=$B$1,Colin!$H10803=$C$3),Colin!$I10803,)</f>
        <v>0</v>
      </c>
      <c r="M10803" s="38">
        <f>IF(AND(Colin!$G10803=$B$1,Colin!$H10803&lt;=$C$3),Colin!$I10803,)</f>
        <v>0</v>
      </c>
      <c r="N10803" s="38">
        <f>IF(AND(Colin!$G10803=$B$2,Colin!$H10803=$C$3),Colin!$I10803,)</f>
        <v>0</v>
      </c>
      <c r="O10803" s="38">
        <f>IF(AND(Colin!$G10803=$B$2,Colin!$H10803&lt;=$C$3),Colin!$I10803,)</f>
        <v>0</v>
      </c>
      <c r="P10803" s="38">
        <f>IF(Colin!$G10803&lt;$B$2,Colin!$I10803,0)</f>
        <v>0</v>
      </c>
      <c r="Q10803" s="38">
        <f>IF(Colin!$G10803&lt;$B$1,Colin!$I10803,0)</f>
        <v>0</v>
      </c>
    </row>
    <row r="10804" spans="12:17" x14ac:dyDescent="0.25">
      <c r="L10804" s="38">
        <f>IF(AND(Colin!$G10804=$B$1,Colin!$H10804=$C$3),Colin!$I10804,)</f>
        <v>0</v>
      </c>
      <c r="M10804" s="38">
        <f>IF(AND(Colin!$G10804=$B$1,Colin!$H10804&lt;=$C$3),Colin!$I10804,)</f>
        <v>0</v>
      </c>
      <c r="N10804" s="38">
        <f>IF(AND(Colin!$G10804=$B$2,Colin!$H10804=$C$3),Colin!$I10804,)</f>
        <v>0</v>
      </c>
      <c r="O10804" s="38">
        <f>IF(AND(Colin!$G10804=$B$2,Colin!$H10804&lt;=$C$3),Colin!$I10804,)</f>
        <v>0</v>
      </c>
      <c r="P10804" s="38">
        <f>IF(Colin!$G10804&lt;$B$2,Colin!$I10804,0)</f>
        <v>0</v>
      </c>
      <c r="Q10804" s="38">
        <f>IF(Colin!$G10804&lt;$B$1,Colin!$I10804,0)</f>
        <v>0</v>
      </c>
    </row>
    <row r="10805" spans="12:17" x14ac:dyDescent="0.25">
      <c r="L10805" s="38">
        <f>IF(AND(Colin!$G10805=$B$1,Colin!$H10805=$C$3),Colin!$I10805,)</f>
        <v>0</v>
      </c>
      <c r="M10805" s="38">
        <f>IF(AND(Colin!$G10805=$B$1,Colin!$H10805&lt;=$C$3),Colin!$I10805,)</f>
        <v>0</v>
      </c>
      <c r="N10805" s="38">
        <f>IF(AND(Colin!$G10805=$B$2,Colin!$H10805=$C$3),Colin!$I10805,)</f>
        <v>0</v>
      </c>
      <c r="O10805" s="38">
        <f>IF(AND(Colin!$G10805=$B$2,Colin!$H10805&lt;=$C$3),Colin!$I10805,)</f>
        <v>0</v>
      </c>
      <c r="P10805" s="38">
        <f>IF(Colin!$G10805&lt;$B$2,Colin!$I10805,0)</f>
        <v>0</v>
      </c>
      <c r="Q10805" s="38">
        <f>IF(Colin!$G10805&lt;$B$1,Colin!$I10805,0)</f>
        <v>0</v>
      </c>
    </row>
    <row r="10806" spans="12:17" x14ac:dyDescent="0.25">
      <c r="L10806" s="38">
        <f>IF(AND(Colin!$G10806=$B$1,Colin!$H10806=$C$3),Colin!$I10806,)</f>
        <v>0</v>
      </c>
      <c r="M10806" s="38">
        <f>IF(AND(Colin!$G10806=$B$1,Colin!$H10806&lt;=$C$3),Colin!$I10806,)</f>
        <v>0</v>
      </c>
      <c r="N10806" s="38">
        <f>IF(AND(Colin!$G10806=$B$2,Colin!$H10806=$C$3),Colin!$I10806,)</f>
        <v>0</v>
      </c>
      <c r="O10806" s="38">
        <f>IF(AND(Colin!$G10806=$B$2,Colin!$H10806&lt;=$C$3),Colin!$I10806,)</f>
        <v>0</v>
      </c>
      <c r="P10806" s="38">
        <f>IF(Colin!$G10806&lt;$B$2,Colin!$I10806,0)</f>
        <v>0</v>
      </c>
      <c r="Q10806" s="38">
        <f>IF(Colin!$G10806&lt;$B$1,Colin!$I10806,0)</f>
        <v>0</v>
      </c>
    </row>
    <row r="10807" spans="12:17" x14ac:dyDescent="0.25">
      <c r="L10807" s="38">
        <f>IF(AND(Colin!$G10807=$B$1,Colin!$H10807=$C$3),Colin!$I10807,)</f>
        <v>0</v>
      </c>
      <c r="M10807" s="38">
        <f>IF(AND(Colin!$G10807=$B$1,Colin!$H10807&lt;=$C$3),Colin!$I10807,)</f>
        <v>0</v>
      </c>
      <c r="N10807" s="38">
        <f>IF(AND(Colin!$G10807=$B$2,Colin!$H10807=$C$3),Colin!$I10807,)</f>
        <v>0</v>
      </c>
      <c r="O10807" s="38">
        <f>IF(AND(Colin!$G10807=$B$2,Colin!$H10807&lt;=$C$3),Colin!$I10807,)</f>
        <v>0</v>
      </c>
      <c r="P10807" s="38">
        <f>IF(Colin!$G10807&lt;$B$2,Colin!$I10807,0)</f>
        <v>0</v>
      </c>
      <c r="Q10807" s="38">
        <f>IF(Colin!$G10807&lt;$B$1,Colin!$I10807,0)</f>
        <v>0</v>
      </c>
    </row>
    <row r="10808" spans="12:17" x14ac:dyDescent="0.25">
      <c r="L10808" s="38">
        <f>IF(AND(Colin!$G10808=$B$1,Colin!$H10808=$C$3),Colin!$I10808,)</f>
        <v>0</v>
      </c>
      <c r="M10808" s="38">
        <f>IF(AND(Colin!$G10808=$B$1,Colin!$H10808&lt;=$C$3),Colin!$I10808,)</f>
        <v>0</v>
      </c>
      <c r="N10808" s="38">
        <f>IF(AND(Colin!$G10808=$B$2,Colin!$H10808=$C$3),Colin!$I10808,)</f>
        <v>0</v>
      </c>
      <c r="O10808" s="38">
        <f>IF(AND(Colin!$G10808=$B$2,Colin!$H10808&lt;=$C$3),Colin!$I10808,)</f>
        <v>0</v>
      </c>
      <c r="P10808" s="38">
        <f>IF(Colin!$G10808&lt;$B$2,Colin!$I10808,0)</f>
        <v>0</v>
      </c>
      <c r="Q10808" s="38">
        <f>IF(Colin!$G10808&lt;$B$1,Colin!$I10808,0)</f>
        <v>0</v>
      </c>
    </row>
    <row r="10809" spans="12:17" x14ac:dyDescent="0.25">
      <c r="L10809" s="38">
        <f>IF(AND(Colin!$G10809=$B$1,Colin!$H10809=$C$3),Colin!$I10809,)</f>
        <v>0</v>
      </c>
      <c r="M10809" s="38">
        <f>IF(AND(Colin!$G10809=$B$1,Colin!$H10809&lt;=$C$3),Colin!$I10809,)</f>
        <v>0</v>
      </c>
      <c r="N10809" s="38">
        <f>IF(AND(Colin!$G10809=$B$2,Colin!$H10809=$C$3),Colin!$I10809,)</f>
        <v>0</v>
      </c>
      <c r="O10809" s="38">
        <f>IF(AND(Colin!$G10809=$B$2,Colin!$H10809&lt;=$C$3),Colin!$I10809,)</f>
        <v>0</v>
      </c>
      <c r="P10809" s="38">
        <f>IF(Colin!$G10809&lt;$B$2,Colin!$I10809,0)</f>
        <v>0</v>
      </c>
      <c r="Q10809" s="38">
        <f>IF(Colin!$G10809&lt;$B$1,Colin!$I10809,0)</f>
        <v>0</v>
      </c>
    </row>
    <row r="10810" spans="12:17" x14ac:dyDescent="0.25">
      <c r="L10810" s="38">
        <f>IF(AND(Colin!$G10810=$B$1,Colin!$H10810=$C$3),Colin!$I10810,)</f>
        <v>0</v>
      </c>
      <c r="M10810" s="38">
        <f>IF(AND(Colin!$G10810=$B$1,Colin!$H10810&lt;=$C$3),Colin!$I10810,)</f>
        <v>0</v>
      </c>
      <c r="N10810" s="38">
        <f>IF(AND(Colin!$G10810=$B$2,Colin!$H10810=$C$3),Colin!$I10810,)</f>
        <v>0</v>
      </c>
      <c r="O10810" s="38">
        <f>IF(AND(Colin!$G10810=$B$2,Colin!$H10810&lt;=$C$3),Colin!$I10810,)</f>
        <v>0</v>
      </c>
      <c r="P10810" s="38">
        <f>IF(Colin!$G10810&lt;$B$2,Colin!$I10810,0)</f>
        <v>0</v>
      </c>
      <c r="Q10810" s="38">
        <f>IF(Colin!$G10810&lt;$B$1,Colin!$I10810,0)</f>
        <v>0</v>
      </c>
    </row>
    <row r="10811" spans="12:17" x14ac:dyDescent="0.25">
      <c r="L10811" s="38">
        <f>IF(AND(Colin!$G10811=$B$1,Colin!$H10811=$C$3),Colin!$I10811,)</f>
        <v>0</v>
      </c>
      <c r="M10811" s="38">
        <f>IF(AND(Colin!$G10811=$B$1,Colin!$H10811&lt;=$C$3),Colin!$I10811,)</f>
        <v>0</v>
      </c>
      <c r="N10811" s="38">
        <f>IF(AND(Colin!$G10811=$B$2,Colin!$H10811=$C$3),Colin!$I10811,)</f>
        <v>0</v>
      </c>
      <c r="O10811" s="38">
        <f>IF(AND(Colin!$G10811=$B$2,Colin!$H10811&lt;=$C$3),Colin!$I10811,)</f>
        <v>0</v>
      </c>
      <c r="P10811" s="38">
        <f>IF(Colin!$G10811&lt;$B$2,Colin!$I10811,0)</f>
        <v>0</v>
      </c>
      <c r="Q10811" s="38">
        <f>IF(Colin!$G10811&lt;$B$1,Colin!$I10811,0)</f>
        <v>0</v>
      </c>
    </row>
    <row r="10812" spans="12:17" x14ac:dyDescent="0.25">
      <c r="L10812" s="38">
        <f>IF(AND(Colin!$G10812=$B$1,Colin!$H10812=$C$3),Colin!$I10812,)</f>
        <v>0</v>
      </c>
      <c r="M10812" s="38">
        <f>IF(AND(Colin!$G10812=$B$1,Colin!$H10812&lt;=$C$3),Colin!$I10812,)</f>
        <v>0</v>
      </c>
      <c r="N10812" s="38">
        <f>IF(AND(Colin!$G10812=$B$2,Colin!$H10812=$C$3),Colin!$I10812,)</f>
        <v>0</v>
      </c>
      <c r="O10812" s="38">
        <f>IF(AND(Colin!$G10812=$B$2,Colin!$H10812&lt;=$C$3),Colin!$I10812,)</f>
        <v>0</v>
      </c>
      <c r="P10812" s="38">
        <f>IF(Colin!$G10812&lt;$B$2,Colin!$I10812,0)</f>
        <v>0</v>
      </c>
      <c r="Q10812" s="38">
        <f>IF(Colin!$G10812&lt;$B$1,Colin!$I10812,0)</f>
        <v>0</v>
      </c>
    </row>
    <row r="10813" spans="12:17" x14ac:dyDescent="0.25">
      <c r="L10813" s="38">
        <f>IF(AND(Colin!$G10813=$B$1,Colin!$H10813=$C$3),Colin!$I10813,)</f>
        <v>0</v>
      </c>
      <c r="M10813" s="38">
        <f>IF(AND(Colin!$G10813=$B$1,Colin!$H10813&lt;=$C$3),Colin!$I10813,)</f>
        <v>0</v>
      </c>
      <c r="N10813" s="38">
        <f>IF(AND(Colin!$G10813=$B$2,Colin!$H10813=$C$3),Colin!$I10813,)</f>
        <v>0</v>
      </c>
      <c r="O10813" s="38">
        <f>IF(AND(Colin!$G10813=$B$2,Colin!$H10813&lt;=$C$3),Colin!$I10813,)</f>
        <v>0</v>
      </c>
      <c r="P10813" s="38">
        <f>IF(Colin!$G10813&lt;$B$2,Colin!$I10813,0)</f>
        <v>0</v>
      </c>
      <c r="Q10813" s="38">
        <f>IF(Colin!$G10813&lt;$B$1,Colin!$I10813,0)</f>
        <v>0</v>
      </c>
    </row>
    <row r="10814" spans="12:17" x14ac:dyDescent="0.25">
      <c r="L10814" s="38">
        <f>IF(AND(Colin!$G10814=$B$1,Colin!$H10814=$C$3),Colin!$I10814,)</f>
        <v>0</v>
      </c>
      <c r="M10814" s="38">
        <f>IF(AND(Colin!$G10814=$B$1,Colin!$H10814&lt;=$C$3),Colin!$I10814,)</f>
        <v>0</v>
      </c>
      <c r="N10814" s="38">
        <f>IF(AND(Colin!$G10814=$B$2,Colin!$H10814=$C$3),Colin!$I10814,)</f>
        <v>0</v>
      </c>
      <c r="O10814" s="38">
        <f>IF(AND(Colin!$G10814=$B$2,Colin!$H10814&lt;=$C$3),Colin!$I10814,)</f>
        <v>0</v>
      </c>
      <c r="P10814" s="38">
        <f>IF(Colin!$G10814&lt;$B$2,Colin!$I10814,0)</f>
        <v>0</v>
      </c>
      <c r="Q10814" s="38">
        <f>IF(Colin!$G10814&lt;$B$1,Colin!$I10814,0)</f>
        <v>0</v>
      </c>
    </row>
    <row r="10815" spans="12:17" x14ac:dyDescent="0.25">
      <c r="L10815" s="38">
        <f>IF(AND(Colin!$G10815=$B$1,Colin!$H10815=$C$3),Colin!$I10815,)</f>
        <v>0</v>
      </c>
      <c r="M10815" s="38">
        <f>IF(AND(Colin!$G10815=$B$1,Colin!$H10815&lt;=$C$3),Colin!$I10815,)</f>
        <v>0</v>
      </c>
      <c r="N10815" s="38">
        <f>IF(AND(Colin!$G10815=$B$2,Colin!$H10815=$C$3),Colin!$I10815,)</f>
        <v>0</v>
      </c>
      <c r="O10815" s="38">
        <f>IF(AND(Colin!$G10815=$B$2,Colin!$H10815&lt;=$C$3),Colin!$I10815,)</f>
        <v>0</v>
      </c>
      <c r="P10815" s="38">
        <f>IF(Colin!$G10815&lt;$B$2,Colin!$I10815,0)</f>
        <v>0</v>
      </c>
      <c r="Q10815" s="38">
        <f>IF(Colin!$G10815&lt;$B$1,Colin!$I10815,0)</f>
        <v>0</v>
      </c>
    </row>
    <row r="10816" spans="12:17" x14ac:dyDescent="0.25">
      <c r="L10816" s="38">
        <f>IF(AND(Colin!$G10816=$B$1,Colin!$H10816=$C$3),Colin!$I10816,)</f>
        <v>0</v>
      </c>
      <c r="M10816" s="38">
        <f>IF(AND(Colin!$G10816=$B$1,Colin!$H10816&lt;=$C$3),Colin!$I10816,)</f>
        <v>0</v>
      </c>
      <c r="N10816" s="38">
        <f>IF(AND(Colin!$G10816=$B$2,Colin!$H10816=$C$3),Colin!$I10816,)</f>
        <v>0</v>
      </c>
      <c r="O10816" s="38">
        <f>IF(AND(Colin!$G10816=$B$2,Colin!$H10816&lt;=$C$3),Colin!$I10816,)</f>
        <v>0</v>
      </c>
      <c r="P10816" s="38">
        <f>IF(Colin!$G10816&lt;$B$2,Colin!$I10816,0)</f>
        <v>0</v>
      </c>
      <c r="Q10816" s="38">
        <f>IF(Colin!$G10816&lt;$B$1,Colin!$I10816,0)</f>
        <v>0</v>
      </c>
    </row>
    <row r="10817" spans="12:17" x14ac:dyDescent="0.25">
      <c r="L10817" s="38">
        <f>IF(AND(Colin!$G10817=$B$1,Colin!$H10817=$C$3),Colin!$I10817,)</f>
        <v>0</v>
      </c>
      <c r="M10817" s="38">
        <f>IF(AND(Colin!$G10817=$B$1,Colin!$H10817&lt;=$C$3),Colin!$I10817,)</f>
        <v>0</v>
      </c>
      <c r="N10817" s="38">
        <f>IF(AND(Colin!$G10817=$B$2,Colin!$H10817=$C$3),Colin!$I10817,)</f>
        <v>0</v>
      </c>
      <c r="O10817" s="38">
        <f>IF(AND(Colin!$G10817=$B$2,Colin!$H10817&lt;=$C$3),Colin!$I10817,)</f>
        <v>0</v>
      </c>
      <c r="P10817" s="38">
        <f>IF(Colin!$G10817&lt;$B$2,Colin!$I10817,0)</f>
        <v>0</v>
      </c>
      <c r="Q10817" s="38">
        <f>IF(Colin!$G10817&lt;$B$1,Colin!$I10817,0)</f>
        <v>0</v>
      </c>
    </row>
    <row r="10818" spans="12:17" x14ac:dyDescent="0.25">
      <c r="L10818" s="38">
        <f>IF(AND(Colin!$G10818=$B$1,Colin!$H10818=$C$3),Colin!$I10818,)</f>
        <v>0</v>
      </c>
      <c r="M10818" s="38">
        <f>IF(AND(Colin!$G10818=$B$1,Colin!$H10818&lt;=$C$3),Colin!$I10818,)</f>
        <v>0</v>
      </c>
      <c r="N10818" s="38">
        <f>IF(AND(Colin!$G10818=$B$2,Colin!$H10818=$C$3),Colin!$I10818,)</f>
        <v>0</v>
      </c>
      <c r="O10818" s="38">
        <f>IF(AND(Colin!$G10818=$B$2,Colin!$H10818&lt;=$C$3),Colin!$I10818,)</f>
        <v>0</v>
      </c>
      <c r="P10818" s="38">
        <f>IF(Colin!$G10818&lt;$B$2,Colin!$I10818,0)</f>
        <v>0</v>
      </c>
      <c r="Q10818" s="38">
        <f>IF(Colin!$G10818&lt;$B$1,Colin!$I10818,0)</f>
        <v>0</v>
      </c>
    </row>
    <row r="10819" spans="12:17" x14ac:dyDescent="0.25">
      <c r="L10819" s="38">
        <f>IF(AND(Colin!$G10819=$B$1,Colin!$H10819=$C$3),Colin!$I10819,)</f>
        <v>0</v>
      </c>
      <c r="M10819" s="38">
        <f>IF(AND(Colin!$G10819=$B$1,Colin!$H10819&lt;=$C$3),Colin!$I10819,)</f>
        <v>0</v>
      </c>
      <c r="N10819" s="38">
        <f>IF(AND(Colin!$G10819=$B$2,Colin!$H10819=$C$3),Colin!$I10819,)</f>
        <v>0</v>
      </c>
      <c r="O10819" s="38">
        <f>IF(AND(Colin!$G10819=$B$2,Colin!$H10819&lt;=$C$3),Colin!$I10819,)</f>
        <v>0</v>
      </c>
      <c r="P10819" s="38">
        <f>IF(Colin!$G10819&lt;$B$2,Colin!$I10819,0)</f>
        <v>0</v>
      </c>
      <c r="Q10819" s="38">
        <f>IF(Colin!$G10819&lt;$B$1,Colin!$I10819,0)</f>
        <v>0</v>
      </c>
    </row>
    <row r="10820" spans="12:17" x14ac:dyDescent="0.25">
      <c r="L10820" s="38">
        <f>IF(AND(Colin!$G10820=$B$1,Colin!$H10820=$C$3),Colin!$I10820,)</f>
        <v>0</v>
      </c>
      <c r="M10820" s="38">
        <f>IF(AND(Colin!$G10820=$B$1,Colin!$H10820&lt;=$C$3),Colin!$I10820,)</f>
        <v>0</v>
      </c>
      <c r="N10820" s="38">
        <f>IF(AND(Colin!$G10820=$B$2,Colin!$H10820=$C$3),Colin!$I10820,)</f>
        <v>0</v>
      </c>
      <c r="O10820" s="38">
        <f>IF(AND(Colin!$G10820=$B$2,Colin!$H10820&lt;=$C$3),Colin!$I10820,)</f>
        <v>0</v>
      </c>
      <c r="P10820" s="38">
        <f>IF(Colin!$G10820&lt;$B$2,Colin!$I10820,0)</f>
        <v>0</v>
      </c>
      <c r="Q10820" s="38">
        <f>IF(Colin!$G10820&lt;$B$1,Colin!$I10820,0)</f>
        <v>0</v>
      </c>
    </row>
    <row r="10821" spans="12:17" x14ac:dyDescent="0.25">
      <c r="L10821" s="38">
        <f>IF(AND(Colin!$G10821=$B$1,Colin!$H10821=$C$3),Colin!$I10821,)</f>
        <v>0</v>
      </c>
      <c r="M10821" s="38">
        <f>IF(AND(Colin!$G10821=$B$1,Colin!$H10821&lt;=$C$3),Colin!$I10821,)</f>
        <v>0</v>
      </c>
      <c r="N10821" s="38">
        <f>IF(AND(Colin!$G10821=$B$2,Colin!$H10821=$C$3),Colin!$I10821,)</f>
        <v>0</v>
      </c>
      <c r="O10821" s="38">
        <f>IF(AND(Colin!$G10821=$B$2,Colin!$H10821&lt;=$C$3),Colin!$I10821,)</f>
        <v>0</v>
      </c>
      <c r="P10821" s="38">
        <f>IF(Colin!$G10821&lt;$B$2,Colin!$I10821,0)</f>
        <v>0</v>
      </c>
      <c r="Q10821" s="38">
        <f>IF(Colin!$G10821&lt;$B$1,Colin!$I10821,0)</f>
        <v>0</v>
      </c>
    </row>
    <row r="10822" spans="12:17" x14ac:dyDescent="0.25">
      <c r="L10822" s="38">
        <f>IF(AND(Colin!$G10822=$B$1,Colin!$H10822=$C$3),Colin!$I10822,)</f>
        <v>0</v>
      </c>
      <c r="M10822" s="38">
        <f>IF(AND(Colin!$G10822=$B$1,Colin!$H10822&lt;=$C$3),Colin!$I10822,)</f>
        <v>0</v>
      </c>
      <c r="N10822" s="38">
        <f>IF(AND(Colin!$G10822=$B$2,Colin!$H10822=$C$3),Colin!$I10822,)</f>
        <v>0</v>
      </c>
      <c r="O10822" s="38">
        <f>IF(AND(Colin!$G10822=$B$2,Colin!$H10822&lt;=$C$3),Colin!$I10822,)</f>
        <v>0</v>
      </c>
      <c r="P10822" s="38">
        <f>IF(Colin!$G10822&lt;$B$2,Colin!$I10822,0)</f>
        <v>0</v>
      </c>
      <c r="Q10822" s="38">
        <f>IF(Colin!$G10822&lt;$B$1,Colin!$I10822,0)</f>
        <v>0</v>
      </c>
    </row>
    <row r="10823" spans="12:17" x14ac:dyDescent="0.25">
      <c r="L10823" s="38">
        <f>IF(AND(Colin!$G10823=$B$1,Colin!$H10823=$C$3),Colin!$I10823,)</f>
        <v>0</v>
      </c>
      <c r="M10823" s="38">
        <f>IF(AND(Colin!$G10823=$B$1,Colin!$H10823&lt;=$C$3),Colin!$I10823,)</f>
        <v>0</v>
      </c>
      <c r="N10823" s="38">
        <f>IF(AND(Colin!$G10823=$B$2,Colin!$H10823=$C$3),Colin!$I10823,)</f>
        <v>0</v>
      </c>
      <c r="O10823" s="38">
        <f>IF(AND(Colin!$G10823=$B$2,Colin!$H10823&lt;=$C$3),Colin!$I10823,)</f>
        <v>0</v>
      </c>
      <c r="P10823" s="38">
        <f>IF(Colin!$G10823&lt;$B$2,Colin!$I10823,0)</f>
        <v>0</v>
      </c>
      <c r="Q10823" s="38">
        <f>IF(Colin!$G10823&lt;$B$1,Colin!$I10823,0)</f>
        <v>0</v>
      </c>
    </row>
    <row r="10824" spans="12:17" x14ac:dyDescent="0.25">
      <c r="L10824" s="38">
        <f>IF(AND(Colin!$G10824=$B$1,Colin!$H10824=$C$3),Colin!$I10824,)</f>
        <v>0</v>
      </c>
      <c r="M10824" s="38">
        <f>IF(AND(Colin!$G10824=$B$1,Colin!$H10824&lt;=$C$3),Colin!$I10824,)</f>
        <v>0</v>
      </c>
      <c r="N10824" s="38">
        <f>IF(AND(Colin!$G10824=$B$2,Colin!$H10824=$C$3),Colin!$I10824,)</f>
        <v>0</v>
      </c>
      <c r="O10824" s="38">
        <f>IF(AND(Colin!$G10824=$B$2,Colin!$H10824&lt;=$C$3),Colin!$I10824,)</f>
        <v>0</v>
      </c>
      <c r="P10824" s="38">
        <f>IF(Colin!$G10824&lt;$B$2,Colin!$I10824,0)</f>
        <v>0</v>
      </c>
      <c r="Q10824" s="38">
        <f>IF(Colin!$G10824&lt;$B$1,Colin!$I10824,0)</f>
        <v>0</v>
      </c>
    </row>
    <row r="10825" spans="12:17" x14ac:dyDescent="0.25">
      <c r="L10825" s="38">
        <f>IF(AND(Colin!$G10825=$B$1,Colin!$H10825=$C$3),Colin!$I10825,)</f>
        <v>0</v>
      </c>
      <c r="M10825" s="38">
        <f>IF(AND(Colin!$G10825=$B$1,Colin!$H10825&lt;=$C$3),Colin!$I10825,)</f>
        <v>0</v>
      </c>
      <c r="N10825" s="38">
        <f>IF(AND(Colin!$G10825=$B$2,Colin!$H10825=$C$3),Colin!$I10825,)</f>
        <v>0</v>
      </c>
      <c r="O10825" s="38">
        <f>IF(AND(Colin!$G10825=$B$2,Colin!$H10825&lt;=$C$3),Colin!$I10825,)</f>
        <v>0</v>
      </c>
      <c r="P10825" s="38">
        <f>IF(Colin!$G10825&lt;$B$2,Colin!$I10825,0)</f>
        <v>0</v>
      </c>
      <c r="Q10825" s="38">
        <f>IF(Colin!$G10825&lt;$B$1,Colin!$I10825,0)</f>
        <v>0</v>
      </c>
    </row>
    <row r="10826" spans="12:17" x14ac:dyDescent="0.25">
      <c r="L10826" s="38">
        <f>IF(AND(Colin!$G10826=$B$1,Colin!$H10826=$C$3),Colin!$I10826,)</f>
        <v>0</v>
      </c>
      <c r="M10826" s="38">
        <f>IF(AND(Colin!$G10826=$B$1,Colin!$H10826&lt;=$C$3),Colin!$I10826,)</f>
        <v>0</v>
      </c>
      <c r="N10826" s="38">
        <f>IF(AND(Colin!$G10826=$B$2,Colin!$H10826=$C$3),Colin!$I10826,)</f>
        <v>0</v>
      </c>
      <c r="O10826" s="38">
        <f>IF(AND(Colin!$G10826=$B$2,Colin!$H10826&lt;=$C$3),Colin!$I10826,)</f>
        <v>0</v>
      </c>
      <c r="P10826" s="38">
        <f>IF(Colin!$G10826&lt;$B$2,Colin!$I10826,0)</f>
        <v>0</v>
      </c>
      <c r="Q10826" s="38">
        <f>IF(Colin!$G10826&lt;$B$1,Colin!$I10826,0)</f>
        <v>0</v>
      </c>
    </row>
    <row r="10827" spans="12:17" x14ac:dyDescent="0.25">
      <c r="L10827" s="38">
        <f>IF(AND(Colin!$G10827=$B$1,Colin!$H10827=$C$3),Colin!$I10827,)</f>
        <v>0</v>
      </c>
      <c r="M10827" s="38">
        <f>IF(AND(Colin!$G10827=$B$1,Colin!$H10827&lt;=$C$3),Colin!$I10827,)</f>
        <v>0</v>
      </c>
      <c r="N10827" s="38">
        <f>IF(AND(Colin!$G10827=$B$2,Colin!$H10827=$C$3),Colin!$I10827,)</f>
        <v>0</v>
      </c>
      <c r="O10827" s="38">
        <f>IF(AND(Colin!$G10827=$B$2,Colin!$H10827&lt;=$C$3),Colin!$I10827,)</f>
        <v>0</v>
      </c>
      <c r="P10827" s="38">
        <f>IF(Colin!$G10827&lt;$B$2,Colin!$I10827,0)</f>
        <v>0</v>
      </c>
      <c r="Q10827" s="38">
        <f>IF(Colin!$G10827&lt;$B$1,Colin!$I10827,0)</f>
        <v>0</v>
      </c>
    </row>
    <row r="10828" spans="12:17" x14ac:dyDescent="0.25">
      <c r="L10828" s="38">
        <f>IF(AND(Colin!$G10828=$B$1,Colin!$H10828=$C$3),Colin!$I10828,)</f>
        <v>0</v>
      </c>
      <c r="M10828" s="38">
        <f>IF(AND(Colin!$G10828=$B$1,Colin!$H10828&lt;=$C$3),Colin!$I10828,)</f>
        <v>0</v>
      </c>
      <c r="N10828" s="38">
        <f>IF(AND(Colin!$G10828=$B$2,Colin!$H10828=$C$3),Colin!$I10828,)</f>
        <v>0</v>
      </c>
      <c r="O10828" s="38">
        <f>IF(AND(Colin!$G10828=$B$2,Colin!$H10828&lt;=$C$3),Colin!$I10828,)</f>
        <v>0</v>
      </c>
      <c r="P10828" s="38">
        <f>IF(Colin!$G10828&lt;$B$2,Colin!$I10828,0)</f>
        <v>0</v>
      </c>
      <c r="Q10828" s="38">
        <f>IF(Colin!$G10828&lt;$B$1,Colin!$I10828,0)</f>
        <v>0</v>
      </c>
    </row>
    <row r="10829" spans="12:17" x14ac:dyDescent="0.25">
      <c r="L10829" s="38">
        <f>IF(AND(Colin!$G10829=$B$1,Colin!$H10829=$C$3),Colin!$I10829,)</f>
        <v>0</v>
      </c>
      <c r="M10829" s="38">
        <f>IF(AND(Colin!$G10829=$B$1,Colin!$H10829&lt;=$C$3),Colin!$I10829,)</f>
        <v>0</v>
      </c>
      <c r="N10829" s="38">
        <f>IF(AND(Colin!$G10829=$B$2,Colin!$H10829=$C$3),Colin!$I10829,)</f>
        <v>0</v>
      </c>
      <c r="O10829" s="38">
        <f>IF(AND(Colin!$G10829=$B$2,Colin!$H10829&lt;=$C$3),Colin!$I10829,)</f>
        <v>0</v>
      </c>
      <c r="P10829" s="38">
        <f>IF(Colin!$G10829&lt;$B$2,Colin!$I10829,0)</f>
        <v>0</v>
      </c>
      <c r="Q10829" s="38">
        <f>IF(Colin!$G10829&lt;$B$1,Colin!$I10829,0)</f>
        <v>0</v>
      </c>
    </row>
    <row r="10830" spans="12:17" x14ac:dyDescent="0.25">
      <c r="L10830" s="38">
        <f>IF(AND(Colin!$G10830=$B$1,Colin!$H10830=$C$3),Colin!$I10830,)</f>
        <v>0</v>
      </c>
      <c r="M10830" s="38">
        <f>IF(AND(Colin!$G10830=$B$1,Colin!$H10830&lt;=$C$3),Colin!$I10830,)</f>
        <v>0</v>
      </c>
      <c r="N10830" s="38">
        <f>IF(AND(Colin!$G10830=$B$2,Colin!$H10830=$C$3),Colin!$I10830,)</f>
        <v>0</v>
      </c>
      <c r="O10830" s="38">
        <f>IF(AND(Colin!$G10830=$B$2,Colin!$H10830&lt;=$C$3),Colin!$I10830,)</f>
        <v>0</v>
      </c>
      <c r="P10830" s="38">
        <f>IF(Colin!$G10830&lt;$B$2,Colin!$I10830,0)</f>
        <v>0</v>
      </c>
      <c r="Q10830" s="38">
        <f>IF(Colin!$G10830&lt;$B$1,Colin!$I10830,0)</f>
        <v>0</v>
      </c>
    </row>
    <row r="10831" spans="12:17" x14ac:dyDescent="0.25">
      <c r="L10831" s="38">
        <f>IF(AND(Colin!$G10831=$B$1,Colin!$H10831=$C$3),Colin!$I10831,)</f>
        <v>0</v>
      </c>
      <c r="M10831" s="38">
        <f>IF(AND(Colin!$G10831=$B$1,Colin!$H10831&lt;=$C$3),Colin!$I10831,)</f>
        <v>0</v>
      </c>
      <c r="N10831" s="38">
        <f>IF(AND(Colin!$G10831=$B$2,Colin!$H10831=$C$3),Colin!$I10831,)</f>
        <v>0</v>
      </c>
      <c r="O10831" s="38">
        <f>IF(AND(Colin!$G10831=$B$2,Colin!$H10831&lt;=$C$3),Colin!$I10831,)</f>
        <v>0</v>
      </c>
      <c r="P10831" s="38">
        <f>IF(Colin!$G10831&lt;$B$2,Colin!$I10831,0)</f>
        <v>0</v>
      </c>
      <c r="Q10831" s="38">
        <f>IF(Colin!$G10831&lt;$B$1,Colin!$I10831,0)</f>
        <v>0</v>
      </c>
    </row>
    <row r="10832" spans="12:17" x14ac:dyDescent="0.25">
      <c r="L10832" s="38">
        <f>IF(AND(Colin!$G10832=$B$1,Colin!$H10832=$C$3),Colin!$I10832,)</f>
        <v>0</v>
      </c>
      <c r="M10832" s="38">
        <f>IF(AND(Colin!$G10832=$B$1,Colin!$H10832&lt;=$C$3),Colin!$I10832,)</f>
        <v>0</v>
      </c>
      <c r="N10832" s="38">
        <f>IF(AND(Colin!$G10832=$B$2,Colin!$H10832=$C$3),Colin!$I10832,)</f>
        <v>0</v>
      </c>
      <c r="O10832" s="38">
        <f>IF(AND(Colin!$G10832=$B$2,Colin!$H10832&lt;=$C$3),Colin!$I10832,)</f>
        <v>0</v>
      </c>
      <c r="P10832" s="38">
        <f>IF(Colin!$G10832&lt;$B$2,Colin!$I10832,0)</f>
        <v>0</v>
      </c>
      <c r="Q10832" s="38">
        <f>IF(Colin!$G10832&lt;$B$1,Colin!$I10832,0)</f>
        <v>0</v>
      </c>
    </row>
    <row r="10833" spans="12:17" x14ac:dyDescent="0.25">
      <c r="L10833" s="38">
        <f>IF(AND(Colin!$G10833=$B$1,Colin!$H10833=$C$3),Colin!$I10833,)</f>
        <v>0</v>
      </c>
      <c r="M10833" s="38">
        <f>IF(AND(Colin!$G10833=$B$1,Colin!$H10833&lt;=$C$3),Colin!$I10833,)</f>
        <v>0</v>
      </c>
      <c r="N10833" s="38">
        <f>IF(AND(Colin!$G10833=$B$2,Colin!$H10833=$C$3),Colin!$I10833,)</f>
        <v>0</v>
      </c>
      <c r="O10833" s="38">
        <f>IF(AND(Colin!$G10833=$B$2,Colin!$H10833&lt;=$C$3),Colin!$I10833,)</f>
        <v>0</v>
      </c>
      <c r="P10833" s="38">
        <f>IF(Colin!$G10833&lt;$B$2,Colin!$I10833,0)</f>
        <v>0</v>
      </c>
      <c r="Q10833" s="38">
        <f>IF(Colin!$G10833&lt;$B$1,Colin!$I10833,0)</f>
        <v>0</v>
      </c>
    </row>
    <row r="10834" spans="12:17" x14ac:dyDescent="0.25">
      <c r="L10834" s="38">
        <f>IF(AND(Colin!$G10834=$B$1,Colin!$H10834=$C$3),Colin!$I10834,)</f>
        <v>0</v>
      </c>
      <c r="M10834" s="38">
        <f>IF(AND(Colin!$G10834=$B$1,Colin!$H10834&lt;=$C$3),Colin!$I10834,)</f>
        <v>0</v>
      </c>
      <c r="N10834" s="38">
        <f>IF(AND(Colin!$G10834=$B$2,Colin!$H10834=$C$3),Colin!$I10834,)</f>
        <v>0</v>
      </c>
      <c r="O10834" s="38">
        <f>IF(AND(Colin!$G10834=$B$2,Colin!$H10834&lt;=$C$3),Colin!$I10834,)</f>
        <v>0</v>
      </c>
      <c r="P10834" s="38">
        <f>IF(Colin!$G10834&lt;$B$2,Colin!$I10834,0)</f>
        <v>0</v>
      </c>
      <c r="Q10834" s="38">
        <f>IF(Colin!$G10834&lt;$B$1,Colin!$I10834,0)</f>
        <v>0</v>
      </c>
    </row>
    <row r="10835" spans="12:17" x14ac:dyDescent="0.25">
      <c r="L10835" s="38">
        <f>IF(AND(Colin!$G10835=$B$1,Colin!$H10835=$C$3),Colin!$I10835,)</f>
        <v>0</v>
      </c>
      <c r="M10835" s="38">
        <f>IF(AND(Colin!$G10835=$B$1,Colin!$H10835&lt;=$C$3),Colin!$I10835,)</f>
        <v>0</v>
      </c>
      <c r="N10835" s="38">
        <f>IF(AND(Colin!$G10835=$B$2,Colin!$H10835=$C$3),Colin!$I10835,)</f>
        <v>0</v>
      </c>
      <c r="O10835" s="38">
        <f>IF(AND(Colin!$G10835=$B$2,Colin!$H10835&lt;=$C$3),Colin!$I10835,)</f>
        <v>0</v>
      </c>
      <c r="P10835" s="38">
        <f>IF(Colin!$G10835&lt;$B$2,Colin!$I10835,0)</f>
        <v>0</v>
      </c>
      <c r="Q10835" s="38">
        <f>IF(Colin!$G10835&lt;$B$1,Colin!$I10835,0)</f>
        <v>0</v>
      </c>
    </row>
    <row r="10836" spans="12:17" x14ac:dyDescent="0.25">
      <c r="L10836" s="38">
        <f>IF(AND(Colin!$G10836=$B$1,Colin!$H10836=$C$3),Colin!$I10836,)</f>
        <v>0</v>
      </c>
      <c r="M10836" s="38">
        <f>IF(AND(Colin!$G10836=$B$1,Colin!$H10836&lt;=$C$3),Colin!$I10836,)</f>
        <v>0</v>
      </c>
      <c r="N10836" s="38">
        <f>IF(AND(Colin!$G10836=$B$2,Colin!$H10836=$C$3),Colin!$I10836,)</f>
        <v>0</v>
      </c>
      <c r="O10836" s="38">
        <f>IF(AND(Colin!$G10836=$B$2,Colin!$H10836&lt;=$C$3),Colin!$I10836,)</f>
        <v>0</v>
      </c>
      <c r="P10836" s="38">
        <f>IF(Colin!$G10836&lt;$B$2,Colin!$I10836,0)</f>
        <v>0</v>
      </c>
      <c r="Q10836" s="38">
        <f>IF(Colin!$G10836&lt;$B$1,Colin!$I10836,0)</f>
        <v>0</v>
      </c>
    </row>
    <row r="10837" spans="12:17" x14ac:dyDescent="0.25">
      <c r="L10837" s="38">
        <f>IF(AND(Colin!$G10837=$B$1,Colin!$H10837=$C$3),Colin!$I10837,)</f>
        <v>0</v>
      </c>
      <c r="M10837" s="38">
        <f>IF(AND(Colin!$G10837=$B$1,Colin!$H10837&lt;=$C$3),Colin!$I10837,)</f>
        <v>0</v>
      </c>
      <c r="N10837" s="38">
        <f>IF(AND(Colin!$G10837=$B$2,Colin!$H10837=$C$3),Colin!$I10837,)</f>
        <v>0</v>
      </c>
      <c r="O10837" s="38">
        <f>IF(AND(Colin!$G10837=$B$2,Colin!$H10837&lt;=$C$3),Colin!$I10837,)</f>
        <v>0</v>
      </c>
      <c r="P10837" s="38">
        <f>IF(Colin!$G10837&lt;$B$2,Colin!$I10837,0)</f>
        <v>0</v>
      </c>
      <c r="Q10837" s="38">
        <f>IF(Colin!$G10837&lt;$B$1,Colin!$I10837,0)</f>
        <v>0</v>
      </c>
    </row>
    <row r="10838" spans="12:17" x14ac:dyDescent="0.25">
      <c r="L10838" s="38">
        <f>IF(AND(Colin!$G10838=$B$1,Colin!$H10838=$C$3),Colin!$I10838,)</f>
        <v>0</v>
      </c>
      <c r="M10838" s="38">
        <f>IF(AND(Colin!$G10838=$B$1,Colin!$H10838&lt;=$C$3),Colin!$I10838,)</f>
        <v>0</v>
      </c>
      <c r="N10838" s="38">
        <f>IF(AND(Colin!$G10838=$B$2,Colin!$H10838=$C$3),Colin!$I10838,)</f>
        <v>0</v>
      </c>
      <c r="O10838" s="38">
        <f>IF(AND(Colin!$G10838=$B$2,Colin!$H10838&lt;=$C$3),Colin!$I10838,)</f>
        <v>0</v>
      </c>
      <c r="P10838" s="38">
        <f>IF(Colin!$G10838&lt;$B$2,Colin!$I10838,0)</f>
        <v>0</v>
      </c>
      <c r="Q10838" s="38">
        <f>IF(Colin!$G10838&lt;$B$1,Colin!$I10838,0)</f>
        <v>0</v>
      </c>
    </row>
    <row r="10839" spans="12:17" x14ac:dyDescent="0.25">
      <c r="L10839" s="38">
        <f>IF(AND(Colin!$G10839=$B$1,Colin!$H10839=$C$3),Colin!$I10839,)</f>
        <v>0</v>
      </c>
      <c r="M10839" s="38">
        <f>IF(AND(Colin!$G10839=$B$1,Colin!$H10839&lt;=$C$3),Colin!$I10839,)</f>
        <v>0</v>
      </c>
      <c r="N10839" s="38">
        <f>IF(AND(Colin!$G10839=$B$2,Colin!$H10839=$C$3),Colin!$I10839,)</f>
        <v>0</v>
      </c>
      <c r="O10839" s="38">
        <f>IF(AND(Colin!$G10839=$B$2,Colin!$H10839&lt;=$C$3),Colin!$I10839,)</f>
        <v>0</v>
      </c>
      <c r="P10839" s="38">
        <f>IF(Colin!$G10839&lt;$B$2,Colin!$I10839,0)</f>
        <v>0</v>
      </c>
      <c r="Q10839" s="38">
        <f>IF(Colin!$G10839&lt;$B$1,Colin!$I10839,0)</f>
        <v>0</v>
      </c>
    </row>
    <row r="10840" spans="12:17" x14ac:dyDescent="0.25">
      <c r="L10840" s="38">
        <f>IF(AND(Colin!$G10840=$B$1,Colin!$H10840=$C$3),Colin!$I10840,)</f>
        <v>0</v>
      </c>
      <c r="M10840" s="38">
        <f>IF(AND(Colin!$G10840=$B$1,Colin!$H10840&lt;=$C$3),Colin!$I10840,)</f>
        <v>0</v>
      </c>
      <c r="N10840" s="38">
        <f>IF(AND(Colin!$G10840=$B$2,Colin!$H10840=$C$3),Colin!$I10840,)</f>
        <v>0</v>
      </c>
      <c r="O10840" s="38">
        <f>IF(AND(Colin!$G10840=$B$2,Colin!$H10840&lt;=$C$3),Colin!$I10840,)</f>
        <v>0</v>
      </c>
      <c r="P10840" s="38">
        <f>IF(Colin!$G10840&lt;$B$2,Colin!$I10840,0)</f>
        <v>0</v>
      </c>
      <c r="Q10840" s="38">
        <f>IF(Colin!$G10840&lt;$B$1,Colin!$I10840,0)</f>
        <v>0</v>
      </c>
    </row>
    <row r="10841" spans="12:17" x14ac:dyDescent="0.25">
      <c r="L10841" s="38">
        <f>IF(AND(Colin!$G10841=$B$1,Colin!$H10841=$C$3),Colin!$I10841,)</f>
        <v>0</v>
      </c>
      <c r="M10841" s="38">
        <f>IF(AND(Colin!$G10841=$B$1,Colin!$H10841&lt;=$C$3),Colin!$I10841,)</f>
        <v>0</v>
      </c>
      <c r="N10841" s="38">
        <f>IF(AND(Colin!$G10841=$B$2,Colin!$H10841=$C$3),Colin!$I10841,)</f>
        <v>0</v>
      </c>
      <c r="O10841" s="38">
        <f>IF(AND(Colin!$G10841=$B$2,Colin!$H10841&lt;=$C$3),Colin!$I10841,)</f>
        <v>0</v>
      </c>
      <c r="P10841" s="38">
        <f>IF(Colin!$G10841&lt;$B$2,Colin!$I10841,0)</f>
        <v>0</v>
      </c>
      <c r="Q10841" s="38">
        <f>IF(Colin!$G10841&lt;$B$1,Colin!$I10841,0)</f>
        <v>0</v>
      </c>
    </row>
    <row r="10842" spans="12:17" x14ac:dyDescent="0.25">
      <c r="L10842" s="38">
        <f>IF(AND(Colin!$G10842=$B$1,Colin!$H10842=$C$3),Colin!$I10842,)</f>
        <v>0</v>
      </c>
      <c r="M10842" s="38">
        <f>IF(AND(Colin!$G10842=$B$1,Colin!$H10842&lt;=$C$3),Colin!$I10842,)</f>
        <v>0</v>
      </c>
      <c r="N10842" s="38">
        <f>IF(AND(Colin!$G10842=$B$2,Colin!$H10842=$C$3),Colin!$I10842,)</f>
        <v>0</v>
      </c>
      <c r="O10842" s="38">
        <f>IF(AND(Colin!$G10842=$B$2,Colin!$H10842&lt;=$C$3),Colin!$I10842,)</f>
        <v>0</v>
      </c>
      <c r="P10842" s="38">
        <f>IF(Colin!$G10842&lt;$B$2,Colin!$I10842,0)</f>
        <v>0</v>
      </c>
      <c r="Q10842" s="38">
        <f>IF(Colin!$G10842&lt;$B$1,Colin!$I10842,0)</f>
        <v>0</v>
      </c>
    </row>
    <row r="10843" spans="12:17" x14ac:dyDescent="0.25">
      <c r="L10843" s="38">
        <f>IF(AND(Colin!$G10843=$B$1,Colin!$H10843=$C$3),Colin!$I10843,)</f>
        <v>0</v>
      </c>
      <c r="M10843" s="38">
        <f>IF(AND(Colin!$G10843=$B$1,Colin!$H10843&lt;=$C$3),Colin!$I10843,)</f>
        <v>0</v>
      </c>
      <c r="N10843" s="38">
        <f>IF(AND(Colin!$G10843=$B$2,Colin!$H10843=$C$3),Colin!$I10843,)</f>
        <v>0</v>
      </c>
      <c r="O10843" s="38">
        <f>IF(AND(Colin!$G10843=$B$2,Colin!$H10843&lt;=$C$3),Colin!$I10843,)</f>
        <v>0</v>
      </c>
      <c r="P10843" s="38">
        <f>IF(Colin!$G10843&lt;$B$2,Colin!$I10843,0)</f>
        <v>0</v>
      </c>
      <c r="Q10843" s="38">
        <f>IF(Colin!$G10843&lt;$B$1,Colin!$I10843,0)</f>
        <v>0</v>
      </c>
    </row>
    <row r="10844" spans="12:17" x14ac:dyDescent="0.25">
      <c r="L10844" s="38">
        <f>IF(AND(Colin!$G10844=$B$1,Colin!$H10844=$C$3),Colin!$I10844,)</f>
        <v>0</v>
      </c>
      <c r="M10844" s="38">
        <f>IF(AND(Colin!$G10844=$B$1,Colin!$H10844&lt;=$C$3),Colin!$I10844,)</f>
        <v>0</v>
      </c>
      <c r="N10844" s="38">
        <f>IF(AND(Colin!$G10844=$B$2,Colin!$H10844=$C$3),Colin!$I10844,)</f>
        <v>0</v>
      </c>
      <c r="O10844" s="38">
        <f>IF(AND(Colin!$G10844=$B$2,Colin!$H10844&lt;=$C$3),Colin!$I10844,)</f>
        <v>0</v>
      </c>
      <c r="P10844" s="38">
        <f>IF(Colin!$G10844&lt;$B$2,Colin!$I10844,0)</f>
        <v>0</v>
      </c>
      <c r="Q10844" s="38">
        <f>IF(Colin!$G10844&lt;$B$1,Colin!$I10844,0)</f>
        <v>0</v>
      </c>
    </row>
    <row r="10845" spans="12:17" x14ac:dyDescent="0.25">
      <c r="L10845" s="38">
        <f>IF(AND(Colin!$G10845=$B$1,Colin!$H10845=$C$3),Colin!$I10845,)</f>
        <v>0</v>
      </c>
      <c r="M10845" s="38">
        <f>IF(AND(Colin!$G10845=$B$1,Colin!$H10845&lt;=$C$3),Colin!$I10845,)</f>
        <v>0</v>
      </c>
      <c r="N10845" s="38">
        <f>IF(AND(Colin!$G10845=$B$2,Colin!$H10845=$C$3),Colin!$I10845,)</f>
        <v>0</v>
      </c>
      <c r="O10845" s="38">
        <f>IF(AND(Colin!$G10845=$B$2,Colin!$H10845&lt;=$C$3),Colin!$I10845,)</f>
        <v>0</v>
      </c>
      <c r="P10845" s="38">
        <f>IF(Colin!$G10845&lt;$B$2,Colin!$I10845,0)</f>
        <v>0</v>
      </c>
      <c r="Q10845" s="38">
        <f>IF(Colin!$G10845&lt;$B$1,Colin!$I10845,0)</f>
        <v>0</v>
      </c>
    </row>
    <row r="10846" spans="12:17" x14ac:dyDescent="0.25">
      <c r="L10846" s="38">
        <f>IF(AND(Colin!$G10846=$B$1,Colin!$H10846=$C$3),Colin!$I10846,)</f>
        <v>0</v>
      </c>
      <c r="M10846" s="38">
        <f>IF(AND(Colin!$G10846=$B$1,Colin!$H10846&lt;=$C$3),Colin!$I10846,)</f>
        <v>0</v>
      </c>
      <c r="N10846" s="38">
        <f>IF(AND(Colin!$G10846=$B$2,Colin!$H10846=$C$3),Colin!$I10846,)</f>
        <v>0</v>
      </c>
      <c r="O10846" s="38">
        <f>IF(AND(Colin!$G10846=$B$2,Colin!$H10846&lt;=$C$3),Colin!$I10846,)</f>
        <v>0</v>
      </c>
      <c r="P10846" s="38">
        <f>IF(Colin!$G10846&lt;$B$2,Colin!$I10846,0)</f>
        <v>0</v>
      </c>
      <c r="Q10846" s="38">
        <f>IF(Colin!$G10846&lt;$B$1,Colin!$I10846,0)</f>
        <v>0</v>
      </c>
    </row>
    <row r="10847" spans="12:17" x14ac:dyDescent="0.25">
      <c r="L10847" s="38">
        <f>IF(AND(Colin!$G10847=$B$1,Colin!$H10847=$C$3),Colin!$I10847,)</f>
        <v>0</v>
      </c>
      <c r="M10847" s="38">
        <f>IF(AND(Colin!$G10847=$B$1,Colin!$H10847&lt;=$C$3),Colin!$I10847,)</f>
        <v>0</v>
      </c>
      <c r="N10847" s="38">
        <f>IF(AND(Colin!$G10847=$B$2,Colin!$H10847=$C$3),Colin!$I10847,)</f>
        <v>0</v>
      </c>
      <c r="O10847" s="38">
        <f>IF(AND(Colin!$G10847=$B$2,Colin!$H10847&lt;=$C$3),Colin!$I10847,)</f>
        <v>0</v>
      </c>
      <c r="P10847" s="38">
        <f>IF(Colin!$G10847&lt;$B$2,Colin!$I10847,0)</f>
        <v>0</v>
      </c>
      <c r="Q10847" s="38">
        <f>IF(Colin!$G10847&lt;$B$1,Colin!$I10847,0)</f>
        <v>0</v>
      </c>
    </row>
    <row r="10848" spans="12:17" x14ac:dyDescent="0.25">
      <c r="L10848" s="38">
        <f>IF(AND(Colin!$G10848=$B$1,Colin!$H10848=$C$3),Colin!$I10848,)</f>
        <v>0</v>
      </c>
      <c r="M10848" s="38">
        <f>IF(AND(Colin!$G10848=$B$1,Colin!$H10848&lt;=$C$3),Colin!$I10848,)</f>
        <v>0</v>
      </c>
      <c r="N10848" s="38">
        <f>IF(AND(Colin!$G10848=$B$2,Colin!$H10848=$C$3),Colin!$I10848,)</f>
        <v>0</v>
      </c>
      <c r="O10848" s="38">
        <f>IF(AND(Colin!$G10848=$B$2,Colin!$H10848&lt;=$C$3),Colin!$I10848,)</f>
        <v>0</v>
      </c>
      <c r="P10848" s="38">
        <f>IF(Colin!$G10848&lt;$B$2,Colin!$I10848,0)</f>
        <v>0</v>
      </c>
      <c r="Q10848" s="38">
        <f>IF(Colin!$G10848&lt;$B$1,Colin!$I10848,0)</f>
        <v>0</v>
      </c>
    </row>
    <row r="10849" spans="12:17" x14ac:dyDescent="0.25">
      <c r="L10849" s="38">
        <f>IF(AND(Colin!$G10849=$B$1,Colin!$H10849=$C$3),Colin!$I10849,)</f>
        <v>0</v>
      </c>
      <c r="M10849" s="38">
        <f>IF(AND(Colin!$G10849=$B$1,Colin!$H10849&lt;=$C$3),Colin!$I10849,)</f>
        <v>0</v>
      </c>
      <c r="N10849" s="38">
        <f>IF(AND(Colin!$G10849=$B$2,Colin!$H10849=$C$3),Colin!$I10849,)</f>
        <v>0</v>
      </c>
      <c r="O10849" s="38">
        <f>IF(AND(Colin!$G10849=$B$2,Colin!$H10849&lt;=$C$3),Colin!$I10849,)</f>
        <v>0</v>
      </c>
      <c r="P10849" s="38">
        <f>IF(Colin!$G10849&lt;$B$2,Colin!$I10849,0)</f>
        <v>0</v>
      </c>
      <c r="Q10849" s="38">
        <f>IF(Colin!$G10849&lt;$B$1,Colin!$I10849,0)</f>
        <v>0</v>
      </c>
    </row>
    <row r="10850" spans="12:17" x14ac:dyDescent="0.25">
      <c r="L10850" s="38">
        <f>IF(AND(Colin!$G10850=$B$1,Colin!$H10850=$C$3),Colin!$I10850,)</f>
        <v>0</v>
      </c>
      <c r="M10850" s="38">
        <f>IF(AND(Colin!$G10850=$B$1,Colin!$H10850&lt;=$C$3),Colin!$I10850,)</f>
        <v>0</v>
      </c>
      <c r="N10850" s="38">
        <f>IF(AND(Colin!$G10850=$B$2,Colin!$H10850=$C$3),Colin!$I10850,)</f>
        <v>0</v>
      </c>
      <c r="O10850" s="38">
        <f>IF(AND(Colin!$G10850=$B$2,Colin!$H10850&lt;=$C$3),Colin!$I10850,)</f>
        <v>0</v>
      </c>
      <c r="P10850" s="38">
        <f>IF(Colin!$G10850&lt;$B$2,Colin!$I10850,0)</f>
        <v>0</v>
      </c>
      <c r="Q10850" s="38">
        <f>IF(Colin!$G10850&lt;$B$1,Colin!$I10850,0)</f>
        <v>0</v>
      </c>
    </row>
    <row r="10851" spans="12:17" x14ac:dyDescent="0.25">
      <c r="L10851" s="38">
        <f>IF(AND(Colin!$G10851=$B$1,Colin!$H10851=$C$3),Colin!$I10851,)</f>
        <v>0</v>
      </c>
      <c r="M10851" s="38">
        <f>IF(AND(Colin!$G10851=$B$1,Colin!$H10851&lt;=$C$3),Colin!$I10851,)</f>
        <v>0</v>
      </c>
      <c r="N10851" s="38">
        <f>IF(AND(Colin!$G10851=$B$2,Colin!$H10851=$C$3),Colin!$I10851,)</f>
        <v>0</v>
      </c>
      <c r="O10851" s="38">
        <f>IF(AND(Colin!$G10851=$B$2,Colin!$H10851&lt;=$C$3),Colin!$I10851,)</f>
        <v>0</v>
      </c>
      <c r="P10851" s="38">
        <f>IF(Colin!$G10851&lt;$B$2,Colin!$I10851,0)</f>
        <v>0</v>
      </c>
      <c r="Q10851" s="38">
        <f>IF(Colin!$G10851&lt;$B$1,Colin!$I10851,0)</f>
        <v>0</v>
      </c>
    </row>
    <row r="10852" spans="12:17" x14ac:dyDescent="0.25">
      <c r="L10852" s="38">
        <f>IF(AND(Colin!$G10852=$B$1,Colin!$H10852=$C$3),Colin!$I10852,)</f>
        <v>0</v>
      </c>
      <c r="M10852" s="38">
        <f>IF(AND(Colin!$G10852=$B$1,Colin!$H10852&lt;=$C$3),Colin!$I10852,)</f>
        <v>0</v>
      </c>
      <c r="N10852" s="38">
        <f>IF(AND(Colin!$G10852=$B$2,Colin!$H10852=$C$3),Colin!$I10852,)</f>
        <v>0</v>
      </c>
      <c r="O10852" s="38">
        <f>IF(AND(Colin!$G10852=$B$2,Colin!$H10852&lt;=$C$3),Colin!$I10852,)</f>
        <v>0</v>
      </c>
      <c r="P10852" s="38">
        <f>IF(Colin!$G10852&lt;$B$2,Colin!$I10852,0)</f>
        <v>0</v>
      </c>
      <c r="Q10852" s="38">
        <f>IF(Colin!$G10852&lt;$B$1,Colin!$I10852,0)</f>
        <v>0</v>
      </c>
    </row>
    <row r="10853" spans="12:17" x14ac:dyDescent="0.25">
      <c r="L10853" s="38">
        <f>IF(AND(Colin!$G10853=$B$1,Colin!$H10853=$C$3),Colin!$I10853,)</f>
        <v>0</v>
      </c>
      <c r="M10853" s="38">
        <f>IF(AND(Colin!$G10853=$B$1,Colin!$H10853&lt;=$C$3),Colin!$I10853,)</f>
        <v>0</v>
      </c>
      <c r="N10853" s="38">
        <f>IF(AND(Colin!$G10853=$B$2,Colin!$H10853=$C$3),Colin!$I10853,)</f>
        <v>0</v>
      </c>
      <c r="O10853" s="38">
        <f>IF(AND(Colin!$G10853=$B$2,Colin!$H10853&lt;=$C$3),Colin!$I10853,)</f>
        <v>0</v>
      </c>
      <c r="P10853" s="38">
        <f>IF(Colin!$G10853&lt;$B$2,Colin!$I10853,0)</f>
        <v>0</v>
      </c>
      <c r="Q10853" s="38">
        <f>IF(Colin!$G10853&lt;$B$1,Colin!$I10853,0)</f>
        <v>0</v>
      </c>
    </row>
    <row r="10854" spans="12:17" x14ac:dyDescent="0.25">
      <c r="L10854" s="38">
        <f>IF(AND(Colin!$G10854=$B$1,Colin!$H10854=$C$3),Colin!$I10854,)</f>
        <v>0</v>
      </c>
      <c r="M10854" s="38">
        <f>IF(AND(Colin!$G10854=$B$1,Colin!$H10854&lt;=$C$3),Colin!$I10854,)</f>
        <v>0</v>
      </c>
      <c r="N10854" s="38">
        <f>IF(AND(Colin!$G10854=$B$2,Colin!$H10854=$C$3),Colin!$I10854,)</f>
        <v>0</v>
      </c>
      <c r="O10854" s="38">
        <f>IF(AND(Colin!$G10854=$B$2,Colin!$H10854&lt;=$C$3),Colin!$I10854,)</f>
        <v>0</v>
      </c>
      <c r="P10854" s="38">
        <f>IF(Colin!$G10854&lt;$B$2,Colin!$I10854,0)</f>
        <v>0</v>
      </c>
      <c r="Q10854" s="38">
        <f>IF(Colin!$G10854&lt;$B$1,Colin!$I10854,0)</f>
        <v>0</v>
      </c>
    </row>
    <row r="10855" spans="12:17" x14ac:dyDescent="0.25">
      <c r="L10855" s="38">
        <f>IF(AND(Colin!$G10855=$B$1,Colin!$H10855=$C$3),Colin!$I10855,)</f>
        <v>0</v>
      </c>
      <c r="M10855" s="38">
        <f>IF(AND(Colin!$G10855=$B$1,Colin!$H10855&lt;=$C$3),Colin!$I10855,)</f>
        <v>0</v>
      </c>
      <c r="N10855" s="38">
        <f>IF(AND(Colin!$G10855=$B$2,Colin!$H10855=$C$3),Colin!$I10855,)</f>
        <v>0</v>
      </c>
      <c r="O10855" s="38">
        <f>IF(AND(Colin!$G10855=$B$2,Colin!$H10855&lt;=$C$3),Colin!$I10855,)</f>
        <v>0</v>
      </c>
      <c r="P10855" s="38">
        <f>IF(Colin!$G10855&lt;$B$2,Colin!$I10855,0)</f>
        <v>0</v>
      </c>
      <c r="Q10855" s="38">
        <f>IF(Colin!$G10855&lt;$B$1,Colin!$I10855,0)</f>
        <v>0</v>
      </c>
    </row>
    <row r="10856" spans="12:17" x14ac:dyDescent="0.25">
      <c r="L10856" s="38">
        <f>IF(AND(Colin!$G10856=$B$1,Colin!$H10856=$C$3),Colin!$I10856,)</f>
        <v>0</v>
      </c>
      <c r="M10856" s="38">
        <f>IF(AND(Colin!$G10856=$B$1,Colin!$H10856&lt;=$C$3),Colin!$I10856,)</f>
        <v>0</v>
      </c>
      <c r="N10856" s="38">
        <f>IF(AND(Colin!$G10856=$B$2,Colin!$H10856=$C$3),Colin!$I10856,)</f>
        <v>0</v>
      </c>
      <c r="O10856" s="38">
        <f>IF(AND(Colin!$G10856=$B$2,Colin!$H10856&lt;=$C$3),Colin!$I10856,)</f>
        <v>0</v>
      </c>
      <c r="P10856" s="38">
        <f>IF(Colin!$G10856&lt;$B$2,Colin!$I10856,0)</f>
        <v>0</v>
      </c>
      <c r="Q10856" s="38">
        <f>IF(Colin!$G10856&lt;$B$1,Colin!$I10856,0)</f>
        <v>0</v>
      </c>
    </row>
    <row r="10857" spans="12:17" x14ac:dyDescent="0.25">
      <c r="L10857" s="38">
        <f>IF(AND(Colin!$G10857=$B$1,Colin!$H10857=$C$3),Colin!$I10857,)</f>
        <v>0</v>
      </c>
      <c r="M10857" s="38">
        <f>IF(AND(Colin!$G10857=$B$1,Colin!$H10857&lt;=$C$3),Colin!$I10857,)</f>
        <v>0</v>
      </c>
      <c r="N10857" s="38">
        <f>IF(AND(Colin!$G10857=$B$2,Colin!$H10857=$C$3),Colin!$I10857,)</f>
        <v>0</v>
      </c>
      <c r="O10857" s="38">
        <f>IF(AND(Colin!$G10857=$B$2,Colin!$H10857&lt;=$C$3),Colin!$I10857,)</f>
        <v>0</v>
      </c>
      <c r="P10857" s="38">
        <f>IF(Colin!$G10857&lt;$B$2,Colin!$I10857,0)</f>
        <v>0</v>
      </c>
      <c r="Q10857" s="38">
        <f>IF(Colin!$G10857&lt;$B$1,Colin!$I10857,0)</f>
        <v>0</v>
      </c>
    </row>
    <row r="10858" spans="12:17" x14ac:dyDescent="0.25">
      <c r="L10858" s="38">
        <f>IF(AND(Colin!$G10858=$B$1,Colin!$H10858=$C$3),Colin!$I10858,)</f>
        <v>0</v>
      </c>
      <c r="M10858" s="38">
        <f>IF(AND(Colin!$G10858=$B$1,Colin!$H10858&lt;=$C$3),Colin!$I10858,)</f>
        <v>0</v>
      </c>
      <c r="N10858" s="38">
        <f>IF(AND(Colin!$G10858=$B$2,Colin!$H10858=$C$3),Colin!$I10858,)</f>
        <v>0</v>
      </c>
      <c r="O10858" s="38">
        <f>IF(AND(Colin!$G10858=$B$2,Colin!$H10858&lt;=$C$3),Colin!$I10858,)</f>
        <v>0</v>
      </c>
      <c r="P10858" s="38">
        <f>IF(Colin!$G10858&lt;$B$2,Colin!$I10858,0)</f>
        <v>0</v>
      </c>
      <c r="Q10858" s="38">
        <f>IF(Colin!$G10858&lt;$B$1,Colin!$I10858,0)</f>
        <v>0</v>
      </c>
    </row>
    <row r="10859" spans="12:17" x14ac:dyDescent="0.25">
      <c r="L10859" s="38">
        <f>IF(AND(Colin!$G10859=$B$1,Colin!$H10859=$C$3),Colin!$I10859,)</f>
        <v>0</v>
      </c>
      <c r="M10859" s="38">
        <f>IF(AND(Colin!$G10859=$B$1,Colin!$H10859&lt;=$C$3),Colin!$I10859,)</f>
        <v>0</v>
      </c>
      <c r="N10859" s="38">
        <f>IF(AND(Colin!$G10859=$B$2,Colin!$H10859=$C$3),Colin!$I10859,)</f>
        <v>0</v>
      </c>
      <c r="O10859" s="38">
        <f>IF(AND(Colin!$G10859=$B$2,Colin!$H10859&lt;=$C$3),Colin!$I10859,)</f>
        <v>0</v>
      </c>
      <c r="P10859" s="38">
        <f>IF(Colin!$G10859&lt;$B$2,Colin!$I10859,0)</f>
        <v>0</v>
      </c>
      <c r="Q10859" s="38">
        <f>IF(Colin!$G10859&lt;$B$1,Colin!$I10859,0)</f>
        <v>0</v>
      </c>
    </row>
    <row r="10860" spans="12:17" x14ac:dyDescent="0.25">
      <c r="L10860" s="38">
        <f>IF(AND(Colin!$G10860=$B$1,Colin!$H10860=$C$3),Colin!$I10860,)</f>
        <v>0</v>
      </c>
      <c r="M10860" s="38">
        <f>IF(AND(Colin!$G10860=$B$1,Colin!$H10860&lt;=$C$3),Colin!$I10860,)</f>
        <v>0</v>
      </c>
      <c r="N10860" s="38">
        <f>IF(AND(Colin!$G10860=$B$2,Colin!$H10860=$C$3),Colin!$I10860,)</f>
        <v>0</v>
      </c>
      <c r="O10860" s="38">
        <f>IF(AND(Colin!$G10860=$B$2,Colin!$H10860&lt;=$C$3),Colin!$I10860,)</f>
        <v>0</v>
      </c>
      <c r="P10860" s="38">
        <f>IF(Colin!$G10860&lt;$B$2,Colin!$I10860,0)</f>
        <v>0</v>
      </c>
      <c r="Q10860" s="38">
        <f>IF(Colin!$G10860&lt;$B$1,Colin!$I10860,0)</f>
        <v>0</v>
      </c>
    </row>
    <row r="10861" spans="12:17" x14ac:dyDescent="0.25">
      <c r="L10861" s="38">
        <f>IF(AND(Colin!$G10861=$B$1,Colin!$H10861=$C$3),Colin!$I10861,)</f>
        <v>0</v>
      </c>
      <c r="M10861" s="38">
        <f>IF(AND(Colin!$G10861=$B$1,Colin!$H10861&lt;=$C$3),Colin!$I10861,)</f>
        <v>0</v>
      </c>
      <c r="N10861" s="38">
        <f>IF(AND(Colin!$G10861=$B$2,Colin!$H10861=$C$3),Colin!$I10861,)</f>
        <v>0</v>
      </c>
      <c r="O10861" s="38">
        <f>IF(AND(Colin!$G10861=$B$2,Colin!$H10861&lt;=$C$3),Colin!$I10861,)</f>
        <v>0</v>
      </c>
      <c r="P10861" s="38">
        <f>IF(Colin!$G10861&lt;$B$2,Colin!$I10861,0)</f>
        <v>0</v>
      </c>
      <c r="Q10861" s="38">
        <f>IF(Colin!$G10861&lt;$B$1,Colin!$I10861,0)</f>
        <v>0</v>
      </c>
    </row>
    <row r="10862" spans="12:17" x14ac:dyDescent="0.25">
      <c r="L10862" s="38">
        <f>IF(AND(Colin!$G10862=$B$1,Colin!$H10862=$C$3),Colin!$I10862,)</f>
        <v>0</v>
      </c>
      <c r="M10862" s="38">
        <f>IF(AND(Colin!$G10862=$B$1,Colin!$H10862&lt;=$C$3),Colin!$I10862,)</f>
        <v>0</v>
      </c>
      <c r="N10862" s="38">
        <f>IF(AND(Colin!$G10862=$B$2,Colin!$H10862=$C$3),Colin!$I10862,)</f>
        <v>0</v>
      </c>
      <c r="O10862" s="38">
        <f>IF(AND(Colin!$G10862=$B$2,Colin!$H10862&lt;=$C$3),Colin!$I10862,)</f>
        <v>0</v>
      </c>
      <c r="P10862" s="38">
        <f>IF(Colin!$G10862&lt;$B$2,Colin!$I10862,0)</f>
        <v>0</v>
      </c>
      <c r="Q10862" s="38">
        <f>IF(Colin!$G10862&lt;$B$1,Colin!$I10862,0)</f>
        <v>0</v>
      </c>
    </row>
    <row r="10863" spans="12:17" x14ac:dyDescent="0.25">
      <c r="L10863" s="38">
        <f>IF(AND(Colin!$G10863=$B$1,Colin!$H10863=$C$3),Colin!$I10863,)</f>
        <v>0</v>
      </c>
      <c r="M10863" s="38">
        <f>IF(AND(Colin!$G10863=$B$1,Colin!$H10863&lt;=$C$3),Colin!$I10863,)</f>
        <v>0</v>
      </c>
      <c r="N10863" s="38">
        <f>IF(AND(Colin!$G10863=$B$2,Colin!$H10863=$C$3),Colin!$I10863,)</f>
        <v>0</v>
      </c>
      <c r="O10863" s="38">
        <f>IF(AND(Colin!$G10863=$B$2,Colin!$H10863&lt;=$C$3),Colin!$I10863,)</f>
        <v>0</v>
      </c>
      <c r="P10863" s="38">
        <f>IF(Colin!$G10863&lt;$B$2,Colin!$I10863,0)</f>
        <v>0</v>
      </c>
      <c r="Q10863" s="38">
        <f>IF(Colin!$G10863&lt;$B$1,Colin!$I10863,0)</f>
        <v>0</v>
      </c>
    </row>
    <row r="10864" spans="12:17" x14ac:dyDescent="0.25">
      <c r="L10864" s="38">
        <f>IF(AND(Colin!$G10864=$B$1,Colin!$H10864=$C$3),Colin!$I10864,)</f>
        <v>0</v>
      </c>
      <c r="M10864" s="38">
        <f>IF(AND(Colin!$G10864=$B$1,Colin!$H10864&lt;=$C$3),Colin!$I10864,)</f>
        <v>0</v>
      </c>
      <c r="N10864" s="38">
        <f>IF(AND(Colin!$G10864=$B$2,Colin!$H10864=$C$3),Colin!$I10864,)</f>
        <v>0</v>
      </c>
      <c r="O10864" s="38">
        <f>IF(AND(Colin!$G10864=$B$2,Colin!$H10864&lt;=$C$3),Colin!$I10864,)</f>
        <v>0</v>
      </c>
      <c r="P10864" s="38">
        <f>IF(Colin!$G10864&lt;$B$2,Colin!$I10864,0)</f>
        <v>0</v>
      </c>
      <c r="Q10864" s="38">
        <f>IF(Colin!$G10864&lt;$B$1,Colin!$I10864,0)</f>
        <v>0</v>
      </c>
    </row>
    <row r="10865" spans="12:17" x14ac:dyDescent="0.25">
      <c r="L10865" s="38">
        <f>IF(AND(Colin!$G10865=$B$1,Colin!$H10865=$C$3),Colin!$I10865,)</f>
        <v>0</v>
      </c>
      <c r="M10865" s="38">
        <f>IF(AND(Colin!$G10865=$B$1,Colin!$H10865&lt;=$C$3),Colin!$I10865,)</f>
        <v>0</v>
      </c>
      <c r="N10865" s="38">
        <f>IF(AND(Colin!$G10865=$B$2,Colin!$H10865=$C$3),Colin!$I10865,)</f>
        <v>0</v>
      </c>
      <c r="O10865" s="38">
        <f>IF(AND(Colin!$G10865=$B$2,Colin!$H10865&lt;=$C$3),Colin!$I10865,)</f>
        <v>0</v>
      </c>
      <c r="P10865" s="38">
        <f>IF(Colin!$G10865&lt;$B$2,Colin!$I10865,0)</f>
        <v>0</v>
      </c>
      <c r="Q10865" s="38">
        <f>IF(Colin!$G10865&lt;$B$1,Colin!$I10865,0)</f>
        <v>0</v>
      </c>
    </row>
    <row r="10866" spans="12:17" x14ac:dyDescent="0.25">
      <c r="L10866" s="38">
        <f>IF(AND(Colin!$G10866=$B$1,Colin!$H10866=$C$3),Colin!$I10866,)</f>
        <v>0</v>
      </c>
      <c r="M10866" s="38">
        <f>IF(AND(Colin!$G10866=$B$1,Colin!$H10866&lt;=$C$3),Colin!$I10866,)</f>
        <v>0</v>
      </c>
      <c r="N10866" s="38">
        <f>IF(AND(Colin!$G10866=$B$2,Colin!$H10866=$C$3),Colin!$I10866,)</f>
        <v>0</v>
      </c>
      <c r="O10866" s="38">
        <f>IF(AND(Colin!$G10866=$B$2,Colin!$H10866&lt;=$C$3),Colin!$I10866,)</f>
        <v>0</v>
      </c>
      <c r="P10866" s="38">
        <f>IF(Colin!$G10866&lt;$B$2,Colin!$I10866,0)</f>
        <v>0</v>
      </c>
      <c r="Q10866" s="38">
        <f>IF(Colin!$G10866&lt;$B$1,Colin!$I10866,0)</f>
        <v>0</v>
      </c>
    </row>
    <row r="10867" spans="12:17" x14ac:dyDescent="0.25">
      <c r="L10867" s="38">
        <f>IF(AND(Colin!$G10867=$B$1,Colin!$H10867=$C$3),Colin!$I10867,)</f>
        <v>0</v>
      </c>
      <c r="M10867" s="38">
        <f>IF(AND(Colin!$G10867=$B$1,Colin!$H10867&lt;=$C$3),Colin!$I10867,)</f>
        <v>0</v>
      </c>
      <c r="N10867" s="38">
        <f>IF(AND(Colin!$G10867=$B$2,Colin!$H10867=$C$3),Colin!$I10867,)</f>
        <v>0</v>
      </c>
      <c r="O10867" s="38">
        <f>IF(AND(Colin!$G10867=$B$2,Colin!$H10867&lt;=$C$3),Colin!$I10867,)</f>
        <v>0</v>
      </c>
      <c r="P10867" s="38">
        <f>IF(Colin!$G10867&lt;$B$2,Colin!$I10867,0)</f>
        <v>0</v>
      </c>
      <c r="Q10867" s="38">
        <f>IF(Colin!$G10867&lt;$B$1,Colin!$I10867,0)</f>
        <v>0</v>
      </c>
    </row>
    <row r="10868" spans="12:17" x14ac:dyDescent="0.25">
      <c r="L10868" s="38">
        <f>IF(AND(Colin!$G10868=$B$1,Colin!$H10868=$C$3),Colin!$I10868,)</f>
        <v>0</v>
      </c>
      <c r="M10868" s="38">
        <f>IF(AND(Colin!$G10868=$B$1,Colin!$H10868&lt;=$C$3),Colin!$I10868,)</f>
        <v>0</v>
      </c>
      <c r="N10868" s="38">
        <f>IF(AND(Colin!$G10868=$B$2,Colin!$H10868=$C$3),Colin!$I10868,)</f>
        <v>0</v>
      </c>
      <c r="O10868" s="38">
        <f>IF(AND(Colin!$G10868=$B$2,Colin!$H10868&lt;=$C$3),Colin!$I10868,)</f>
        <v>0</v>
      </c>
      <c r="P10868" s="38">
        <f>IF(Colin!$G10868&lt;$B$2,Colin!$I10868,0)</f>
        <v>0</v>
      </c>
      <c r="Q10868" s="38">
        <f>IF(Colin!$G10868&lt;$B$1,Colin!$I10868,0)</f>
        <v>0</v>
      </c>
    </row>
    <row r="10869" spans="12:17" x14ac:dyDescent="0.25">
      <c r="L10869" s="38">
        <f>IF(AND(Colin!$G10869=$B$1,Colin!$H10869=$C$3),Colin!$I10869,)</f>
        <v>0</v>
      </c>
      <c r="M10869" s="38">
        <f>IF(AND(Colin!$G10869=$B$1,Colin!$H10869&lt;=$C$3),Colin!$I10869,)</f>
        <v>0</v>
      </c>
      <c r="N10869" s="38">
        <f>IF(AND(Colin!$G10869=$B$2,Colin!$H10869=$C$3),Colin!$I10869,)</f>
        <v>0</v>
      </c>
      <c r="O10869" s="38">
        <f>IF(AND(Colin!$G10869=$B$2,Colin!$H10869&lt;=$C$3),Colin!$I10869,)</f>
        <v>0</v>
      </c>
      <c r="P10869" s="38">
        <f>IF(Colin!$G10869&lt;$B$2,Colin!$I10869,0)</f>
        <v>0</v>
      </c>
      <c r="Q10869" s="38">
        <f>IF(Colin!$G10869&lt;$B$1,Colin!$I10869,0)</f>
        <v>0</v>
      </c>
    </row>
    <row r="10870" spans="12:17" x14ac:dyDescent="0.25">
      <c r="L10870" s="38">
        <f>IF(AND(Colin!$G10870=$B$1,Colin!$H10870=$C$3),Colin!$I10870,)</f>
        <v>0</v>
      </c>
      <c r="M10870" s="38">
        <f>IF(AND(Colin!$G10870=$B$1,Colin!$H10870&lt;=$C$3),Colin!$I10870,)</f>
        <v>0</v>
      </c>
      <c r="N10870" s="38">
        <f>IF(AND(Colin!$G10870=$B$2,Colin!$H10870=$C$3),Colin!$I10870,)</f>
        <v>0</v>
      </c>
      <c r="O10870" s="38">
        <f>IF(AND(Colin!$G10870=$B$2,Colin!$H10870&lt;=$C$3),Colin!$I10870,)</f>
        <v>0</v>
      </c>
      <c r="P10870" s="38">
        <f>IF(Colin!$G10870&lt;$B$2,Colin!$I10870,0)</f>
        <v>0</v>
      </c>
      <c r="Q10870" s="38">
        <f>IF(Colin!$G10870&lt;$B$1,Colin!$I10870,0)</f>
        <v>0</v>
      </c>
    </row>
    <row r="10871" spans="12:17" x14ac:dyDescent="0.25">
      <c r="L10871" s="38">
        <f>IF(AND(Colin!$G10871=$B$1,Colin!$H10871=$C$3),Colin!$I10871,)</f>
        <v>0</v>
      </c>
      <c r="M10871" s="38">
        <f>IF(AND(Colin!$G10871=$B$1,Colin!$H10871&lt;=$C$3),Colin!$I10871,)</f>
        <v>0</v>
      </c>
      <c r="N10871" s="38">
        <f>IF(AND(Colin!$G10871=$B$2,Colin!$H10871=$C$3),Colin!$I10871,)</f>
        <v>0</v>
      </c>
      <c r="O10871" s="38">
        <f>IF(AND(Colin!$G10871=$B$2,Colin!$H10871&lt;=$C$3),Colin!$I10871,)</f>
        <v>0</v>
      </c>
      <c r="P10871" s="38">
        <f>IF(Colin!$G10871&lt;$B$2,Colin!$I10871,0)</f>
        <v>0</v>
      </c>
      <c r="Q10871" s="38">
        <f>IF(Colin!$G10871&lt;$B$1,Colin!$I10871,0)</f>
        <v>0</v>
      </c>
    </row>
    <row r="10872" spans="12:17" x14ac:dyDescent="0.25">
      <c r="L10872" s="38">
        <f>IF(AND(Colin!$G10872=$B$1,Colin!$H10872=$C$3),Colin!$I10872,)</f>
        <v>0</v>
      </c>
      <c r="M10872" s="38">
        <f>IF(AND(Colin!$G10872=$B$1,Colin!$H10872&lt;=$C$3),Colin!$I10872,)</f>
        <v>0</v>
      </c>
      <c r="N10872" s="38">
        <f>IF(AND(Colin!$G10872=$B$2,Colin!$H10872=$C$3),Colin!$I10872,)</f>
        <v>0</v>
      </c>
      <c r="O10872" s="38">
        <f>IF(AND(Colin!$G10872=$B$2,Colin!$H10872&lt;=$C$3),Colin!$I10872,)</f>
        <v>0</v>
      </c>
      <c r="P10872" s="38">
        <f>IF(Colin!$G10872&lt;$B$2,Colin!$I10872,0)</f>
        <v>0</v>
      </c>
      <c r="Q10872" s="38">
        <f>IF(Colin!$G10872&lt;$B$1,Colin!$I10872,0)</f>
        <v>0</v>
      </c>
    </row>
    <row r="10873" spans="12:17" x14ac:dyDescent="0.25">
      <c r="L10873" s="38">
        <f>IF(AND(Colin!$G10873=$B$1,Colin!$H10873=$C$3),Colin!$I10873,)</f>
        <v>0</v>
      </c>
      <c r="M10873" s="38">
        <f>IF(AND(Colin!$G10873=$B$1,Colin!$H10873&lt;=$C$3),Colin!$I10873,)</f>
        <v>0</v>
      </c>
      <c r="N10873" s="38">
        <f>IF(AND(Colin!$G10873=$B$2,Colin!$H10873=$C$3),Colin!$I10873,)</f>
        <v>0</v>
      </c>
      <c r="O10873" s="38">
        <f>IF(AND(Colin!$G10873=$B$2,Colin!$H10873&lt;=$C$3),Colin!$I10873,)</f>
        <v>0</v>
      </c>
      <c r="P10873" s="38">
        <f>IF(Colin!$G10873&lt;$B$2,Colin!$I10873,0)</f>
        <v>0</v>
      </c>
      <c r="Q10873" s="38">
        <f>IF(Colin!$G10873&lt;$B$1,Colin!$I10873,0)</f>
        <v>0</v>
      </c>
    </row>
    <row r="10874" spans="12:17" x14ac:dyDescent="0.25">
      <c r="L10874" s="38">
        <f>IF(AND(Colin!$G10874=$B$1,Colin!$H10874=$C$3),Colin!$I10874,)</f>
        <v>0</v>
      </c>
      <c r="M10874" s="38">
        <f>IF(AND(Colin!$G10874=$B$1,Colin!$H10874&lt;=$C$3),Colin!$I10874,)</f>
        <v>0</v>
      </c>
      <c r="N10874" s="38">
        <f>IF(AND(Colin!$G10874=$B$2,Colin!$H10874=$C$3),Colin!$I10874,)</f>
        <v>0</v>
      </c>
      <c r="O10874" s="38">
        <f>IF(AND(Colin!$G10874=$B$2,Colin!$H10874&lt;=$C$3),Colin!$I10874,)</f>
        <v>0</v>
      </c>
      <c r="P10874" s="38">
        <f>IF(Colin!$G10874&lt;$B$2,Colin!$I10874,0)</f>
        <v>0</v>
      </c>
      <c r="Q10874" s="38">
        <f>IF(Colin!$G10874&lt;$B$1,Colin!$I10874,0)</f>
        <v>0</v>
      </c>
    </row>
    <row r="10875" spans="12:17" x14ac:dyDescent="0.25">
      <c r="L10875" s="38">
        <f>IF(AND(Colin!$G10875=$B$1,Colin!$H10875=$C$3),Colin!$I10875,)</f>
        <v>0</v>
      </c>
      <c r="M10875" s="38">
        <f>IF(AND(Colin!$G10875=$B$1,Colin!$H10875&lt;=$C$3),Colin!$I10875,)</f>
        <v>0</v>
      </c>
      <c r="N10875" s="38">
        <f>IF(AND(Colin!$G10875=$B$2,Colin!$H10875=$C$3),Colin!$I10875,)</f>
        <v>0</v>
      </c>
      <c r="O10875" s="38">
        <f>IF(AND(Colin!$G10875=$B$2,Colin!$H10875&lt;=$C$3),Colin!$I10875,)</f>
        <v>0</v>
      </c>
      <c r="P10875" s="38">
        <f>IF(Colin!$G10875&lt;$B$2,Colin!$I10875,0)</f>
        <v>0</v>
      </c>
      <c r="Q10875" s="38">
        <f>IF(Colin!$G10875&lt;$B$1,Colin!$I10875,0)</f>
        <v>0</v>
      </c>
    </row>
    <row r="10876" spans="12:17" x14ac:dyDescent="0.25">
      <c r="L10876" s="38">
        <f>IF(AND(Colin!$G10876=$B$1,Colin!$H10876=$C$3),Colin!$I10876,)</f>
        <v>0</v>
      </c>
      <c r="M10876" s="38">
        <f>IF(AND(Colin!$G10876=$B$1,Colin!$H10876&lt;=$C$3),Colin!$I10876,)</f>
        <v>0</v>
      </c>
      <c r="N10876" s="38">
        <f>IF(AND(Colin!$G10876=$B$2,Colin!$H10876=$C$3),Colin!$I10876,)</f>
        <v>0</v>
      </c>
      <c r="O10876" s="38">
        <f>IF(AND(Colin!$G10876=$B$2,Colin!$H10876&lt;=$C$3),Colin!$I10876,)</f>
        <v>0</v>
      </c>
      <c r="P10876" s="38">
        <f>IF(Colin!$G10876&lt;$B$2,Colin!$I10876,0)</f>
        <v>0</v>
      </c>
      <c r="Q10876" s="38">
        <f>IF(Colin!$G10876&lt;$B$1,Colin!$I10876,0)</f>
        <v>0</v>
      </c>
    </row>
    <row r="10877" spans="12:17" x14ac:dyDescent="0.25">
      <c r="L10877" s="38">
        <f>IF(AND(Colin!$G10877=$B$1,Colin!$H10877=$C$3),Colin!$I10877,)</f>
        <v>0</v>
      </c>
      <c r="M10877" s="38">
        <f>IF(AND(Colin!$G10877=$B$1,Colin!$H10877&lt;=$C$3),Colin!$I10877,)</f>
        <v>0</v>
      </c>
      <c r="N10877" s="38">
        <f>IF(AND(Colin!$G10877=$B$2,Colin!$H10877=$C$3),Colin!$I10877,)</f>
        <v>0</v>
      </c>
      <c r="O10877" s="38">
        <f>IF(AND(Colin!$G10877=$B$2,Colin!$H10877&lt;=$C$3),Colin!$I10877,)</f>
        <v>0</v>
      </c>
      <c r="P10877" s="38">
        <f>IF(Colin!$G10877&lt;$B$2,Colin!$I10877,0)</f>
        <v>0</v>
      </c>
      <c r="Q10877" s="38">
        <f>IF(Colin!$G10877&lt;$B$1,Colin!$I10877,0)</f>
        <v>0</v>
      </c>
    </row>
    <row r="10878" spans="12:17" x14ac:dyDescent="0.25">
      <c r="L10878" s="38">
        <f>IF(AND(Colin!$G10878=$B$1,Colin!$H10878=$C$3),Colin!$I10878,)</f>
        <v>0</v>
      </c>
      <c r="M10878" s="38">
        <f>IF(AND(Colin!$G10878=$B$1,Colin!$H10878&lt;=$C$3),Colin!$I10878,)</f>
        <v>0</v>
      </c>
      <c r="N10878" s="38">
        <f>IF(AND(Colin!$G10878=$B$2,Colin!$H10878=$C$3),Colin!$I10878,)</f>
        <v>0</v>
      </c>
      <c r="O10878" s="38">
        <f>IF(AND(Colin!$G10878=$B$2,Colin!$H10878&lt;=$C$3),Colin!$I10878,)</f>
        <v>0</v>
      </c>
      <c r="P10878" s="38">
        <f>IF(Colin!$G10878&lt;$B$2,Colin!$I10878,0)</f>
        <v>0</v>
      </c>
      <c r="Q10878" s="38">
        <f>IF(Colin!$G10878&lt;$B$1,Colin!$I10878,0)</f>
        <v>0</v>
      </c>
    </row>
    <row r="10879" spans="12:17" x14ac:dyDescent="0.25">
      <c r="L10879" s="38">
        <f>IF(AND(Colin!$G10879=$B$1,Colin!$H10879=$C$3),Colin!$I10879,)</f>
        <v>0</v>
      </c>
      <c r="M10879" s="38">
        <f>IF(AND(Colin!$G10879=$B$1,Colin!$H10879&lt;=$C$3),Colin!$I10879,)</f>
        <v>0</v>
      </c>
      <c r="N10879" s="38">
        <f>IF(AND(Colin!$G10879=$B$2,Colin!$H10879=$C$3),Colin!$I10879,)</f>
        <v>0</v>
      </c>
      <c r="O10879" s="38">
        <f>IF(AND(Colin!$G10879=$B$2,Colin!$H10879&lt;=$C$3),Colin!$I10879,)</f>
        <v>0</v>
      </c>
      <c r="P10879" s="38">
        <f>IF(Colin!$G10879&lt;$B$2,Colin!$I10879,0)</f>
        <v>0</v>
      </c>
      <c r="Q10879" s="38">
        <f>IF(Colin!$G10879&lt;$B$1,Colin!$I10879,0)</f>
        <v>0</v>
      </c>
    </row>
    <row r="10880" spans="12:17" x14ac:dyDescent="0.25">
      <c r="L10880" s="38">
        <f>IF(AND(Colin!$G10880=$B$1,Colin!$H10880=$C$3),Colin!$I10880,)</f>
        <v>0</v>
      </c>
      <c r="M10880" s="38">
        <f>IF(AND(Colin!$G10880=$B$1,Colin!$H10880&lt;=$C$3),Colin!$I10880,)</f>
        <v>0</v>
      </c>
      <c r="N10880" s="38">
        <f>IF(AND(Colin!$G10880=$B$2,Colin!$H10880=$C$3),Colin!$I10880,)</f>
        <v>0</v>
      </c>
      <c r="O10880" s="38">
        <f>IF(AND(Colin!$G10880=$B$2,Colin!$H10880&lt;=$C$3),Colin!$I10880,)</f>
        <v>0</v>
      </c>
      <c r="P10880" s="38">
        <f>IF(Colin!$G10880&lt;$B$2,Colin!$I10880,0)</f>
        <v>0</v>
      </c>
      <c r="Q10880" s="38">
        <f>IF(Colin!$G10880&lt;$B$1,Colin!$I10880,0)</f>
        <v>0</v>
      </c>
    </row>
    <row r="10881" spans="12:17" x14ac:dyDescent="0.25">
      <c r="L10881" s="38">
        <f>IF(AND(Colin!$G10881=$B$1,Colin!$H10881=$C$3),Colin!$I10881,)</f>
        <v>0</v>
      </c>
      <c r="M10881" s="38">
        <f>IF(AND(Colin!$G10881=$B$1,Colin!$H10881&lt;=$C$3),Colin!$I10881,)</f>
        <v>0</v>
      </c>
      <c r="N10881" s="38">
        <f>IF(AND(Colin!$G10881=$B$2,Colin!$H10881=$C$3),Colin!$I10881,)</f>
        <v>0</v>
      </c>
      <c r="O10881" s="38">
        <f>IF(AND(Colin!$G10881=$B$2,Colin!$H10881&lt;=$C$3),Colin!$I10881,)</f>
        <v>0</v>
      </c>
      <c r="P10881" s="38">
        <f>IF(Colin!$G10881&lt;$B$2,Colin!$I10881,0)</f>
        <v>0</v>
      </c>
      <c r="Q10881" s="38">
        <f>IF(Colin!$G10881&lt;$B$1,Colin!$I10881,0)</f>
        <v>0</v>
      </c>
    </row>
    <row r="10882" spans="12:17" x14ac:dyDescent="0.25">
      <c r="L10882" s="38">
        <f>IF(AND(Colin!$G10882=$B$1,Colin!$H10882=$C$3),Colin!$I10882,)</f>
        <v>0</v>
      </c>
      <c r="M10882" s="38">
        <f>IF(AND(Colin!$G10882=$B$1,Colin!$H10882&lt;=$C$3),Colin!$I10882,)</f>
        <v>0</v>
      </c>
      <c r="N10882" s="38">
        <f>IF(AND(Colin!$G10882=$B$2,Colin!$H10882=$C$3),Colin!$I10882,)</f>
        <v>0</v>
      </c>
      <c r="O10882" s="38">
        <f>IF(AND(Colin!$G10882=$B$2,Colin!$H10882&lt;=$C$3),Colin!$I10882,)</f>
        <v>0</v>
      </c>
      <c r="P10882" s="38">
        <f>IF(Colin!$G10882&lt;$B$2,Colin!$I10882,0)</f>
        <v>0</v>
      </c>
      <c r="Q10882" s="38">
        <f>IF(Colin!$G10882&lt;$B$1,Colin!$I10882,0)</f>
        <v>0</v>
      </c>
    </row>
    <row r="10883" spans="12:17" x14ac:dyDescent="0.25">
      <c r="L10883" s="38">
        <f>IF(AND(Colin!$G10883=$B$1,Colin!$H10883=$C$3),Colin!$I10883,)</f>
        <v>0</v>
      </c>
      <c r="M10883" s="38">
        <f>IF(AND(Colin!$G10883=$B$1,Colin!$H10883&lt;=$C$3),Colin!$I10883,)</f>
        <v>0</v>
      </c>
      <c r="N10883" s="38">
        <f>IF(AND(Colin!$G10883=$B$2,Colin!$H10883=$C$3),Colin!$I10883,)</f>
        <v>0</v>
      </c>
      <c r="O10883" s="38">
        <f>IF(AND(Colin!$G10883=$B$2,Colin!$H10883&lt;=$C$3),Colin!$I10883,)</f>
        <v>0</v>
      </c>
      <c r="P10883" s="38">
        <f>IF(Colin!$G10883&lt;$B$2,Colin!$I10883,0)</f>
        <v>0</v>
      </c>
      <c r="Q10883" s="38">
        <f>IF(Colin!$G10883&lt;$B$1,Colin!$I10883,0)</f>
        <v>0</v>
      </c>
    </row>
    <row r="10884" spans="12:17" x14ac:dyDescent="0.25">
      <c r="L10884" s="38">
        <f>IF(AND(Colin!$G10884=$B$1,Colin!$H10884=$C$3),Colin!$I10884,)</f>
        <v>0</v>
      </c>
      <c r="M10884" s="38">
        <f>IF(AND(Colin!$G10884=$B$1,Colin!$H10884&lt;=$C$3),Colin!$I10884,)</f>
        <v>0</v>
      </c>
      <c r="N10884" s="38">
        <f>IF(AND(Colin!$G10884=$B$2,Colin!$H10884=$C$3),Colin!$I10884,)</f>
        <v>0</v>
      </c>
      <c r="O10884" s="38">
        <f>IF(AND(Colin!$G10884=$B$2,Colin!$H10884&lt;=$C$3),Colin!$I10884,)</f>
        <v>0</v>
      </c>
      <c r="P10884" s="38">
        <f>IF(Colin!$G10884&lt;$B$2,Colin!$I10884,0)</f>
        <v>0</v>
      </c>
      <c r="Q10884" s="38">
        <f>IF(Colin!$G10884&lt;$B$1,Colin!$I10884,0)</f>
        <v>0</v>
      </c>
    </row>
    <row r="10885" spans="12:17" x14ac:dyDescent="0.25">
      <c r="L10885" s="38">
        <f>IF(AND(Colin!$G10885=$B$1,Colin!$H10885=$C$3),Colin!$I10885,)</f>
        <v>0</v>
      </c>
      <c r="M10885" s="38">
        <f>IF(AND(Colin!$G10885=$B$1,Colin!$H10885&lt;=$C$3),Colin!$I10885,)</f>
        <v>0</v>
      </c>
      <c r="N10885" s="38">
        <f>IF(AND(Colin!$G10885=$B$2,Colin!$H10885=$C$3),Colin!$I10885,)</f>
        <v>0</v>
      </c>
      <c r="O10885" s="38">
        <f>IF(AND(Colin!$G10885=$B$2,Colin!$H10885&lt;=$C$3),Colin!$I10885,)</f>
        <v>0</v>
      </c>
      <c r="P10885" s="38">
        <f>IF(Colin!$G10885&lt;$B$2,Colin!$I10885,0)</f>
        <v>0</v>
      </c>
      <c r="Q10885" s="38">
        <f>IF(Colin!$G10885&lt;$B$1,Colin!$I10885,0)</f>
        <v>0</v>
      </c>
    </row>
    <row r="10886" spans="12:17" x14ac:dyDescent="0.25">
      <c r="L10886" s="38">
        <f>IF(AND(Colin!$G10886=$B$1,Colin!$H10886=$C$3),Colin!$I10886,)</f>
        <v>0</v>
      </c>
      <c r="M10886" s="38">
        <f>IF(AND(Colin!$G10886=$B$1,Colin!$H10886&lt;=$C$3),Colin!$I10886,)</f>
        <v>0</v>
      </c>
      <c r="N10886" s="38">
        <f>IF(AND(Colin!$G10886=$B$2,Colin!$H10886=$C$3),Colin!$I10886,)</f>
        <v>0</v>
      </c>
      <c r="O10886" s="38">
        <f>IF(AND(Colin!$G10886=$B$2,Colin!$H10886&lt;=$C$3),Colin!$I10886,)</f>
        <v>0</v>
      </c>
      <c r="P10886" s="38">
        <f>IF(Colin!$G10886&lt;$B$2,Colin!$I10886,0)</f>
        <v>0</v>
      </c>
      <c r="Q10886" s="38">
        <f>IF(Colin!$G10886&lt;$B$1,Colin!$I10886,0)</f>
        <v>0</v>
      </c>
    </row>
    <row r="10887" spans="12:17" x14ac:dyDescent="0.25">
      <c r="L10887" s="38">
        <f>IF(AND(Colin!$G10887=$B$1,Colin!$H10887=$C$3),Colin!$I10887,)</f>
        <v>0</v>
      </c>
      <c r="M10887" s="38">
        <f>IF(AND(Colin!$G10887=$B$1,Colin!$H10887&lt;=$C$3),Colin!$I10887,)</f>
        <v>0</v>
      </c>
      <c r="N10887" s="38">
        <f>IF(AND(Colin!$G10887=$B$2,Colin!$H10887=$C$3),Colin!$I10887,)</f>
        <v>0</v>
      </c>
      <c r="O10887" s="38">
        <f>IF(AND(Colin!$G10887=$B$2,Colin!$H10887&lt;=$C$3),Colin!$I10887,)</f>
        <v>0</v>
      </c>
      <c r="P10887" s="38">
        <f>IF(Colin!$G10887&lt;$B$2,Colin!$I10887,0)</f>
        <v>0</v>
      </c>
      <c r="Q10887" s="38">
        <f>IF(Colin!$G10887&lt;$B$1,Colin!$I10887,0)</f>
        <v>0</v>
      </c>
    </row>
    <row r="10888" spans="12:17" x14ac:dyDescent="0.25">
      <c r="L10888" s="38">
        <f>IF(AND(Colin!$G10888=$B$1,Colin!$H10888=$C$3),Colin!$I10888,)</f>
        <v>0</v>
      </c>
      <c r="M10888" s="38">
        <f>IF(AND(Colin!$G10888=$B$1,Colin!$H10888&lt;=$C$3),Colin!$I10888,)</f>
        <v>0</v>
      </c>
      <c r="N10888" s="38">
        <f>IF(AND(Colin!$G10888=$B$2,Colin!$H10888=$C$3),Colin!$I10888,)</f>
        <v>0</v>
      </c>
      <c r="O10888" s="38">
        <f>IF(AND(Colin!$G10888=$B$2,Colin!$H10888&lt;=$C$3),Colin!$I10888,)</f>
        <v>0</v>
      </c>
      <c r="P10888" s="38">
        <f>IF(Colin!$G10888&lt;$B$2,Colin!$I10888,0)</f>
        <v>0</v>
      </c>
      <c r="Q10888" s="38">
        <f>IF(Colin!$G10888&lt;$B$1,Colin!$I10888,0)</f>
        <v>0</v>
      </c>
    </row>
    <row r="10889" spans="12:17" x14ac:dyDescent="0.25">
      <c r="L10889" s="38">
        <f>IF(AND(Colin!$G10889=$B$1,Colin!$H10889=$C$3),Colin!$I10889,)</f>
        <v>0</v>
      </c>
      <c r="M10889" s="38">
        <f>IF(AND(Colin!$G10889=$B$1,Colin!$H10889&lt;=$C$3),Colin!$I10889,)</f>
        <v>0</v>
      </c>
      <c r="N10889" s="38">
        <f>IF(AND(Colin!$G10889=$B$2,Colin!$H10889=$C$3),Colin!$I10889,)</f>
        <v>0</v>
      </c>
      <c r="O10889" s="38">
        <f>IF(AND(Colin!$G10889=$B$2,Colin!$H10889&lt;=$C$3),Colin!$I10889,)</f>
        <v>0</v>
      </c>
      <c r="P10889" s="38">
        <f>IF(Colin!$G10889&lt;$B$2,Colin!$I10889,0)</f>
        <v>0</v>
      </c>
      <c r="Q10889" s="38">
        <f>IF(Colin!$G10889&lt;$B$1,Colin!$I10889,0)</f>
        <v>0</v>
      </c>
    </row>
    <row r="10890" spans="12:17" x14ac:dyDescent="0.25">
      <c r="L10890" s="38">
        <f>IF(AND(Colin!$G10890=$B$1,Colin!$H10890=$C$3),Colin!$I10890,)</f>
        <v>0</v>
      </c>
      <c r="M10890" s="38">
        <f>IF(AND(Colin!$G10890=$B$1,Colin!$H10890&lt;=$C$3),Colin!$I10890,)</f>
        <v>0</v>
      </c>
      <c r="N10890" s="38">
        <f>IF(AND(Colin!$G10890=$B$2,Colin!$H10890=$C$3),Colin!$I10890,)</f>
        <v>0</v>
      </c>
      <c r="O10890" s="38">
        <f>IF(AND(Colin!$G10890=$B$2,Colin!$H10890&lt;=$C$3),Colin!$I10890,)</f>
        <v>0</v>
      </c>
      <c r="P10890" s="38">
        <f>IF(Colin!$G10890&lt;$B$2,Colin!$I10890,0)</f>
        <v>0</v>
      </c>
      <c r="Q10890" s="38">
        <f>IF(Colin!$G10890&lt;$B$1,Colin!$I10890,0)</f>
        <v>0</v>
      </c>
    </row>
    <row r="10891" spans="12:17" x14ac:dyDescent="0.25">
      <c r="L10891" s="38">
        <f>IF(AND(Colin!$G10891=$B$1,Colin!$H10891=$C$3),Colin!$I10891,)</f>
        <v>0</v>
      </c>
      <c r="M10891" s="38">
        <f>IF(AND(Colin!$G10891=$B$1,Colin!$H10891&lt;=$C$3),Colin!$I10891,)</f>
        <v>0</v>
      </c>
      <c r="N10891" s="38">
        <f>IF(AND(Colin!$G10891=$B$2,Colin!$H10891=$C$3),Colin!$I10891,)</f>
        <v>0</v>
      </c>
      <c r="O10891" s="38">
        <f>IF(AND(Colin!$G10891=$B$2,Colin!$H10891&lt;=$C$3),Colin!$I10891,)</f>
        <v>0</v>
      </c>
      <c r="P10891" s="38">
        <f>IF(Colin!$G10891&lt;$B$2,Colin!$I10891,0)</f>
        <v>0</v>
      </c>
      <c r="Q10891" s="38">
        <f>IF(Colin!$G10891&lt;$B$1,Colin!$I10891,0)</f>
        <v>0</v>
      </c>
    </row>
    <row r="10892" spans="12:17" x14ac:dyDescent="0.25">
      <c r="L10892" s="38">
        <f>IF(AND(Colin!$G10892=$B$1,Colin!$H10892=$C$3),Colin!$I10892,)</f>
        <v>0</v>
      </c>
      <c r="M10892" s="38">
        <f>IF(AND(Colin!$G10892=$B$1,Colin!$H10892&lt;=$C$3),Colin!$I10892,)</f>
        <v>0</v>
      </c>
      <c r="N10892" s="38">
        <f>IF(AND(Colin!$G10892=$B$2,Colin!$H10892=$C$3),Colin!$I10892,)</f>
        <v>0</v>
      </c>
      <c r="O10892" s="38">
        <f>IF(AND(Colin!$G10892=$B$2,Colin!$H10892&lt;=$C$3),Colin!$I10892,)</f>
        <v>0</v>
      </c>
      <c r="P10892" s="38">
        <f>IF(Colin!$G10892&lt;$B$2,Colin!$I10892,0)</f>
        <v>0</v>
      </c>
      <c r="Q10892" s="38">
        <f>IF(Colin!$G10892&lt;$B$1,Colin!$I10892,0)</f>
        <v>0</v>
      </c>
    </row>
    <row r="10893" spans="12:17" x14ac:dyDescent="0.25">
      <c r="L10893" s="38">
        <f>IF(AND(Colin!$G10893=$B$1,Colin!$H10893=$C$3),Colin!$I10893,)</f>
        <v>0</v>
      </c>
      <c r="M10893" s="38">
        <f>IF(AND(Colin!$G10893=$B$1,Colin!$H10893&lt;=$C$3),Colin!$I10893,)</f>
        <v>0</v>
      </c>
      <c r="N10893" s="38">
        <f>IF(AND(Colin!$G10893=$B$2,Colin!$H10893=$C$3),Colin!$I10893,)</f>
        <v>0</v>
      </c>
      <c r="O10893" s="38">
        <f>IF(AND(Colin!$G10893=$B$2,Colin!$H10893&lt;=$C$3),Colin!$I10893,)</f>
        <v>0</v>
      </c>
      <c r="P10893" s="38">
        <f>IF(Colin!$G10893&lt;$B$2,Colin!$I10893,0)</f>
        <v>0</v>
      </c>
      <c r="Q10893" s="38">
        <f>IF(Colin!$G10893&lt;$B$1,Colin!$I10893,0)</f>
        <v>0</v>
      </c>
    </row>
    <row r="10894" spans="12:17" x14ac:dyDescent="0.25">
      <c r="L10894" s="38">
        <f>IF(AND(Colin!$G10894=$B$1,Colin!$H10894=$C$3),Colin!$I10894,)</f>
        <v>0</v>
      </c>
      <c r="M10894" s="38">
        <f>IF(AND(Colin!$G10894=$B$1,Colin!$H10894&lt;=$C$3),Colin!$I10894,)</f>
        <v>0</v>
      </c>
      <c r="N10894" s="38">
        <f>IF(AND(Colin!$G10894=$B$2,Colin!$H10894=$C$3),Colin!$I10894,)</f>
        <v>0</v>
      </c>
      <c r="O10894" s="38">
        <f>IF(AND(Colin!$G10894=$B$2,Colin!$H10894&lt;=$C$3),Colin!$I10894,)</f>
        <v>0</v>
      </c>
      <c r="P10894" s="38">
        <f>IF(Colin!$G10894&lt;$B$2,Colin!$I10894,0)</f>
        <v>0</v>
      </c>
      <c r="Q10894" s="38">
        <f>IF(Colin!$G10894&lt;$B$1,Colin!$I10894,0)</f>
        <v>0</v>
      </c>
    </row>
    <row r="10895" spans="12:17" x14ac:dyDescent="0.25">
      <c r="L10895" s="38">
        <f>IF(AND(Colin!$G10895=$B$1,Colin!$H10895=$C$3),Colin!$I10895,)</f>
        <v>0</v>
      </c>
      <c r="M10895" s="38">
        <f>IF(AND(Colin!$G10895=$B$1,Colin!$H10895&lt;=$C$3),Colin!$I10895,)</f>
        <v>0</v>
      </c>
      <c r="N10895" s="38">
        <f>IF(AND(Colin!$G10895=$B$2,Colin!$H10895=$C$3),Colin!$I10895,)</f>
        <v>0</v>
      </c>
      <c r="O10895" s="38">
        <f>IF(AND(Colin!$G10895=$B$2,Colin!$H10895&lt;=$C$3),Colin!$I10895,)</f>
        <v>0</v>
      </c>
      <c r="P10895" s="38">
        <f>IF(Colin!$G10895&lt;$B$2,Colin!$I10895,0)</f>
        <v>0</v>
      </c>
      <c r="Q10895" s="38">
        <f>IF(Colin!$G10895&lt;$B$1,Colin!$I10895,0)</f>
        <v>0</v>
      </c>
    </row>
    <row r="10896" spans="12:17" x14ac:dyDescent="0.25">
      <c r="L10896" s="38">
        <f>IF(AND(Colin!$G10896=$B$1,Colin!$H10896=$C$3),Colin!$I10896,)</f>
        <v>0</v>
      </c>
      <c r="M10896" s="38">
        <f>IF(AND(Colin!$G10896=$B$1,Colin!$H10896&lt;=$C$3),Colin!$I10896,)</f>
        <v>0</v>
      </c>
      <c r="N10896" s="38">
        <f>IF(AND(Colin!$G10896=$B$2,Colin!$H10896=$C$3),Colin!$I10896,)</f>
        <v>0</v>
      </c>
      <c r="O10896" s="38">
        <f>IF(AND(Colin!$G10896=$B$2,Colin!$H10896&lt;=$C$3),Colin!$I10896,)</f>
        <v>0</v>
      </c>
      <c r="P10896" s="38">
        <f>IF(Colin!$G10896&lt;$B$2,Colin!$I10896,0)</f>
        <v>0</v>
      </c>
      <c r="Q10896" s="38">
        <f>IF(Colin!$G10896&lt;$B$1,Colin!$I10896,0)</f>
        <v>0</v>
      </c>
    </row>
    <row r="10897" spans="12:17" x14ac:dyDescent="0.25">
      <c r="L10897" s="38">
        <f>IF(AND(Colin!$G10897=$B$1,Colin!$H10897=$C$3),Colin!$I10897,)</f>
        <v>0</v>
      </c>
      <c r="M10897" s="38">
        <f>IF(AND(Colin!$G10897=$B$1,Colin!$H10897&lt;=$C$3),Colin!$I10897,)</f>
        <v>0</v>
      </c>
      <c r="N10897" s="38">
        <f>IF(AND(Colin!$G10897=$B$2,Colin!$H10897=$C$3),Colin!$I10897,)</f>
        <v>0</v>
      </c>
      <c r="O10897" s="38">
        <f>IF(AND(Colin!$G10897=$B$2,Colin!$H10897&lt;=$C$3),Colin!$I10897,)</f>
        <v>0</v>
      </c>
      <c r="P10897" s="38">
        <f>IF(Colin!$G10897&lt;$B$2,Colin!$I10897,0)</f>
        <v>0</v>
      </c>
      <c r="Q10897" s="38">
        <f>IF(Colin!$G10897&lt;$B$1,Colin!$I10897,0)</f>
        <v>0</v>
      </c>
    </row>
    <row r="10898" spans="12:17" x14ac:dyDescent="0.25">
      <c r="L10898" s="38">
        <f>IF(AND(Colin!$G10898=$B$1,Colin!$H10898=$C$3),Colin!$I10898,)</f>
        <v>0</v>
      </c>
      <c r="M10898" s="38">
        <f>IF(AND(Colin!$G10898=$B$1,Colin!$H10898&lt;=$C$3),Colin!$I10898,)</f>
        <v>0</v>
      </c>
      <c r="N10898" s="38">
        <f>IF(AND(Colin!$G10898=$B$2,Colin!$H10898=$C$3),Colin!$I10898,)</f>
        <v>0</v>
      </c>
      <c r="O10898" s="38">
        <f>IF(AND(Colin!$G10898=$B$2,Colin!$H10898&lt;=$C$3),Colin!$I10898,)</f>
        <v>0</v>
      </c>
      <c r="P10898" s="38">
        <f>IF(Colin!$G10898&lt;$B$2,Colin!$I10898,0)</f>
        <v>0</v>
      </c>
      <c r="Q10898" s="38">
        <f>IF(Colin!$G10898&lt;$B$1,Colin!$I10898,0)</f>
        <v>0</v>
      </c>
    </row>
    <row r="10899" spans="12:17" x14ac:dyDescent="0.25">
      <c r="L10899" s="38">
        <f>IF(AND(Colin!$G10899=$B$1,Colin!$H10899=$C$3),Colin!$I10899,)</f>
        <v>0</v>
      </c>
      <c r="M10899" s="38">
        <f>IF(AND(Colin!$G10899=$B$1,Colin!$H10899&lt;=$C$3),Colin!$I10899,)</f>
        <v>0</v>
      </c>
      <c r="N10899" s="38">
        <f>IF(AND(Colin!$G10899=$B$2,Colin!$H10899=$C$3),Colin!$I10899,)</f>
        <v>0</v>
      </c>
      <c r="O10899" s="38">
        <f>IF(AND(Colin!$G10899=$B$2,Colin!$H10899&lt;=$C$3),Colin!$I10899,)</f>
        <v>0</v>
      </c>
      <c r="P10899" s="38">
        <f>IF(Colin!$G10899&lt;$B$2,Colin!$I10899,0)</f>
        <v>0</v>
      </c>
      <c r="Q10899" s="38">
        <f>IF(Colin!$G10899&lt;$B$1,Colin!$I10899,0)</f>
        <v>0</v>
      </c>
    </row>
    <row r="10900" spans="12:17" x14ac:dyDescent="0.25">
      <c r="L10900" s="38">
        <f>IF(AND(Colin!$G10900=$B$1,Colin!$H10900=$C$3),Colin!$I10900,)</f>
        <v>0</v>
      </c>
      <c r="M10900" s="38">
        <f>IF(AND(Colin!$G10900=$B$1,Colin!$H10900&lt;=$C$3),Colin!$I10900,)</f>
        <v>0</v>
      </c>
      <c r="N10900" s="38">
        <f>IF(AND(Colin!$G10900=$B$2,Colin!$H10900=$C$3),Colin!$I10900,)</f>
        <v>0</v>
      </c>
      <c r="O10900" s="38">
        <f>IF(AND(Colin!$G10900=$B$2,Colin!$H10900&lt;=$C$3),Colin!$I10900,)</f>
        <v>0</v>
      </c>
      <c r="P10900" s="38">
        <f>IF(Colin!$G10900&lt;$B$2,Colin!$I10900,0)</f>
        <v>0</v>
      </c>
      <c r="Q10900" s="38">
        <f>IF(Colin!$G10900&lt;$B$1,Colin!$I10900,0)</f>
        <v>0</v>
      </c>
    </row>
    <row r="10901" spans="12:17" x14ac:dyDescent="0.25">
      <c r="L10901" s="38">
        <f>IF(AND(Colin!$G10901=$B$1,Colin!$H10901=$C$3),Colin!$I10901,)</f>
        <v>0</v>
      </c>
      <c r="M10901" s="38">
        <f>IF(AND(Colin!$G10901=$B$1,Colin!$H10901&lt;=$C$3),Colin!$I10901,)</f>
        <v>0</v>
      </c>
      <c r="N10901" s="38">
        <f>IF(AND(Colin!$G10901=$B$2,Colin!$H10901=$C$3),Colin!$I10901,)</f>
        <v>0</v>
      </c>
      <c r="O10901" s="38">
        <f>IF(AND(Colin!$G10901=$B$2,Colin!$H10901&lt;=$C$3),Colin!$I10901,)</f>
        <v>0</v>
      </c>
      <c r="P10901" s="38">
        <f>IF(Colin!$G10901&lt;$B$2,Colin!$I10901,0)</f>
        <v>0</v>
      </c>
      <c r="Q10901" s="38">
        <f>IF(Colin!$G10901&lt;$B$1,Colin!$I10901,0)</f>
        <v>0</v>
      </c>
    </row>
    <row r="10902" spans="12:17" x14ac:dyDescent="0.25">
      <c r="L10902" s="38">
        <f>IF(AND(Colin!$G10902=$B$1,Colin!$H10902=$C$3),Colin!$I10902,)</f>
        <v>0</v>
      </c>
      <c r="M10902" s="38">
        <f>IF(AND(Colin!$G10902=$B$1,Colin!$H10902&lt;=$C$3),Colin!$I10902,)</f>
        <v>0</v>
      </c>
      <c r="N10902" s="38">
        <f>IF(AND(Colin!$G10902=$B$2,Colin!$H10902=$C$3),Colin!$I10902,)</f>
        <v>0</v>
      </c>
      <c r="O10902" s="38">
        <f>IF(AND(Colin!$G10902=$B$2,Colin!$H10902&lt;=$C$3),Colin!$I10902,)</f>
        <v>0</v>
      </c>
      <c r="P10902" s="38">
        <f>IF(Colin!$G10902&lt;$B$2,Colin!$I10902,0)</f>
        <v>0</v>
      </c>
      <c r="Q10902" s="38">
        <f>IF(Colin!$G10902&lt;$B$1,Colin!$I10902,0)</f>
        <v>0</v>
      </c>
    </row>
    <row r="10903" spans="12:17" x14ac:dyDescent="0.25">
      <c r="L10903" s="38">
        <f>IF(AND(Colin!$G10903=$B$1,Colin!$H10903=$C$3),Colin!$I10903,)</f>
        <v>0</v>
      </c>
      <c r="M10903" s="38">
        <f>IF(AND(Colin!$G10903=$B$1,Colin!$H10903&lt;=$C$3),Colin!$I10903,)</f>
        <v>0</v>
      </c>
      <c r="N10903" s="38">
        <f>IF(AND(Colin!$G10903=$B$2,Colin!$H10903=$C$3),Colin!$I10903,)</f>
        <v>0</v>
      </c>
      <c r="O10903" s="38">
        <f>IF(AND(Colin!$G10903=$B$2,Colin!$H10903&lt;=$C$3),Colin!$I10903,)</f>
        <v>0</v>
      </c>
      <c r="P10903" s="38">
        <f>IF(Colin!$G10903&lt;$B$2,Colin!$I10903,0)</f>
        <v>0</v>
      </c>
      <c r="Q10903" s="38">
        <f>IF(Colin!$G10903&lt;$B$1,Colin!$I10903,0)</f>
        <v>0</v>
      </c>
    </row>
    <row r="10904" spans="12:17" x14ac:dyDescent="0.25">
      <c r="L10904" s="38">
        <f>IF(AND(Colin!$G10904=$B$1,Colin!$H10904=$C$3),Colin!$I10904,)</f>
        <v>0</v>
      </c>
      <c r="M10904" s="38">
        <f>IF(AND(Colin!$G10904=$B$1,Colin!$H10904&lt;=$C$3),Colin!$I10904,)</f>
        <v>0</v>
      </c>
      <c r="N10904" s="38">
        <f>IF(AND(Colin!$G10904=$B$2,Colin!$H10904=$C$3),Colin!$I10904,)</f>
        <v>0</v>
      </c>
      <c r="O10904" s="38">
        <f>IF(AND(Colin!$G10904=$B$2,Colin!$H10904&lt;=$C$3),Colin!$I10904,)</f>
        <v>0</v>
      </c>
      <c r="P10904" s="38">
        <f>IF(Colin!$G10904&lt;$B$2,Colin!$I10904,0)</f>
        <v>0</v>
      </c>
      <c r="Q10904" s="38">
        <f>IF(Colin!$G10904&lt;$B$1,Colin!$I10904,0)</f>
        <v>0</v>
      </c>
    </row>
    <row r="10905" spans="12:17" x14ac:dyDescent="0.25">
      <c r="L10905" s="38">
        <f>IF(AND(Colin!$G10905=$B$1,Colin!$H10905=$C$3),Colin!$I10905,)</f>
        <v>0</v>
      </c>
      <c r="M10905" s="38">
        <f>IF(AND(Colin!$G10905=$B$1,Colin!$H10905&lt;=$C$3),Colin!$I10905,)</f>
        <v>0</v>
      </c>
      <c r="N10905" s="38">
        <f>IF(AND(Colin!$G10905=$B$2,Colin!$H10905=$C$3),Colin!$I10905,)</f>
        <v>0</v>
      </c>
      <c r="O10905" s="38">
        <f>IF(AND(Colin!$G10905=$B$2,Colin!$H10905&lt;=$C$3),Colin!$I10905,)</f>
        <v>0</v>
      </c>
      <c r="P10905" s="38">
        <f>IF(Colin!$G10905&lt;$B$2,Colin!$I10905,0)</f>
        <v>0</v>
      </c>
      <c r="Q10905" s="38">
        <f>IF(Colin!$G10905&lt;$B$1,Colin!$I10905,0)</f>
        <v>0</v>
      </c>
    </row>
    <row r="10906" spans="12:17" x14ac:dyDescent="0.25">
      <c r="L10906" s="38">
        <f>IF(AND(Colin!$G10906=$B$1,Colin!$H10906=$C$3),Colin!$I10906,)</f>
        <v>0</v>
      </c>
      <c r="M10906" s="38">
        <f>IF(AND(Colin!$G10906=$B$1,Colin!$H10906&lt;=$C$3),Colin!$I10906,)</f>
        <v>0</v>
      </c>
      <c r="N10906" s="38">
        <f>IF(AND(Colin!$G10906=$B$2,Colin!$H10906=$C$3),Colin!$I10906,)</f>
        <v>0</v>
      </c>
      <c r="O10906" s="38">
        <f>IF(AND(Colin!$G10906=$B$2,Colin!$H10906&lt;=$C$3),Colin!$I10906,)</f>
        <v>0</v>
      </c>
      <c r="P10906" s="38">
        <f>IF(Colin!$G10906&lt;$B$2,Colin!$I10906,0)</f>
        <v>0</v>
      </c>
      <c r="Q10906" s="38">
        <f>IF(Colin!$G10906&lt;$B$1,Colin!$I10906,0)</f>
        <v>0</v>
      </c>
    </row>
    <row r="10907" spans="12:17" x14ac:dyDescent="0.25">
      <c r="L10907" s="38">
        <f>IF(AND(Colin!$G10907=$B$1,Colin!$H10907=$C$3),Colin!$I10907,)</f>
        <v>0</v>
      </c>
      <c r="M10907" s="38">
        <f>IF(AND(Colin!$G10907=$B$1,Colin!$H10907&lt;=$C$3),Colin!$I10907,)</f>
        <v>0</v>
      </c>
      <c r="N10907" s="38">
        <f>IF(AND(Colin!$G10907=$B$2,Colin!$H10907=$C$3),Colin!$I10907,)</f>
        <v>0</v>
      </c>
      <c r="O10907" s="38">
        <f>IF(AND(Colin!$G10907=$B$2,Colin!$H10907&lt;=$C$3),Colin!$I10907,)</f>
        <v>0</v>
      </c>
      <c r="P10907" s="38">
        <f>IF(Colin!$G10907&lt;$B$2,Colin!$I10907,0)</f>
        <v>0</v>
      </c>
      <c r="Q10907" s="38">
        <f>IF(Colin!$G10907&lt;$B$1,Colin!$I10907,0)</f>
        <v>0</v>
      </c>
    </row>
    <row r="10908" spans="12:17" x14ac:dyDescent="0.25">
      <c r="L10908" s="38">
        <f>IF(AND(Colin!$G10908=$B$1,Colin!$H10908=$C$3),Colin!$I10908,)</f>
        <v>0</v>
      </c>
      <c r="M10908" s="38">
        <f>IF(AND(Colin!$G10908=$B$1,Colin!$H10908&lt;=$C$3),Colin!$I10908,)</f>
        <v>0</v>
      </c>
      <c r="N10908" s="38">
        <f>IF(AND(Colin!$G10908=$B$2,Colin!$H10908=$C$3),Colin!$I10908,)</f>
        <v>0</v>
      </c>
      <c r="O10908" s="38">
        <f>IF(AND(Colin!$G10908=$B$2,Colin!$H10908&lt;=$C$3),Colin!$I10908,)</f>
        <v>0</v>
      </c>
      <c r="P10908" s="38">
        <f>IF(Colin!$G10908&lt;$B$2,Colin!$I10908,0)</f>
        <v>0</v>
      </c>
      <c r="Q10908" s="38">
        <f>IF(Colin!$G10908&lt;$B$1,Colin!$I10908,0)</f>
        <v>0</v>
      </c>
    </row>
    <row r="10909" spans="12:17" x14ac:dyDescent="0.25">
      <c r="L10909" s="38">
        <f>IF(AND(Colin!$G10909=$B$1,Colin!$H10909=$C$3),Colin!$I10909,)</f>
        <v>0</v>
      </c>
      <c r="M10909" s="38">
        <f>IF(AND(Colin!$G10909=$B$1,Colin!$H10909&lt;=$C$3),Colin!$I10909,)</f>
        <v>0</v>
      </c>
      <c r="N10909" s="38">
        <f>IF(AND(Colin!$G10909=$B$2,Colin!$H10909=$C$3),Colin!$I10909,)</f>
        <v>0</v>
      </c>
      <c r="O10909" s="38">
        <f>IF(AND(Colin!$G10909=$B$2,Colin!$H10909&lt;=$C$3),Colin!$I10909,)</f>
        <v>0</v>
      </c>
      <c r="P10909" s="38">
        <f>IF(Colin!$G10909&lt;$B$2,Colin!$I10909,0)</f>
        <v>0</v>
      </c>
      <c r="Q10909" s="38">
        <f>IF(Colin!$G10909&lt;$B$1,Colin!$I10909,0)</f>
        <v>0</v>
      </c>
    </row>
    <row r="10910" spans="12:17" x14ac:dyDescent="0.25">
      <c r="L10910" s="38">
        <f>IF(AND(Colin!$G10910=$B$1,Colin!$H10910=$C$3),Colin!$I10910,)</f>
        <v>0</v>
      </c>
      <c r="M10910" s="38">
        <f>IF(AND(Colin!$G10910=$B$1,Colin!$H10910&lt;=$C$3),Colin!$I10910,)</f>
        <v>0</v>
      </c>
      <c r="N10910" s="38">
        <f>IF(AND(Colin!$G10910=$B$2,Colin!$H10910=$C$3),Colin!$I10910,)</f>
        <v>0</v>
      </c>
      <c r="O10910" s="38">
        <f>IF(AND(Colin!$G10910=$B$2,Colin!$H10910&lt;=$C$3),Colin!$I10910,)</f>
        <v>0</v>
      </c>
      <c r="P10910" s="38">
        <f>IF(Colin!$G10910&lt;$B$2,Colin!$I10910,0)</f>
        <v>0</v>
      </c>
      <c r="Q10910" s="38">
        <f>IF(Colin!$G10910&lt;$B$1,Colin!$I10910,0)</f>
        <v>0</v>
      </c>
    </row>
    <row r="10911" spans="12:17" x14ac:dyDescent="0.25">
      <c r="L10911" s="38">
        <f>IF(AND(Colin!$G10911=$B$1,Colin!$H10911=$C$3),Colin!$I10911,)</f>
        <v>0</v>
      </c>
      <c r="M10911" s="38">
        <f>IF(AND(Colin!$G10911=$B$1,Colin!$H10911&lt;=$C$3),Colin!$I10911,)</f>
        <v>0</v>
      </c>
      <c r="N10911" s="38">
        <f>IF(AND(Colin!$G10911=$B$2,Colin!$H10911=$C$3),Colin!$I10911,)</f>
        <v>0</v>
      </c>
      <c r="O10911" s="38">
        <f>IF(AND(Colin!$G10911=$B$2,Colin!$H10911&lt;=$C$3),Colin!$I10911,)</f>
        <v>0</v>
      </c>
      <c r="P10911" s="38">
        <f>IF(Colin!$G10911&lt;$B$2,Colin!$I10911,0)</f>
        <v>0</v>
      </c>
      <c r="Q10911" s="38">
        <f>IF(Colin!$G10911&lt;$B$1,Colin!$I10911,0)</f>
        <v>0</v>
      </c>
    </row>
    <row r="10912" spans="12:17" x14ac:dyDescent="0.25">
      <c r="L10912" s="38">
        <f>IF(AND(Colin!$G10912=$B$1,Colin!$H10912=$C$3),Colin!$I10912,)</f>
        <v>0</v>
      </c>
      <c r="M10912" s="38">
        <f>IF(AND(Colin!$G10912=$B$1,Colin!$H10912&lt;=$C$3),Colin!$I10912,)</f>
        <v>0</v>
      </c>
      <c r="N10912" s="38">
        <f>IF(AND(Colin!$G10912=$B$2,Colin!$H10912=$C$3),Colin!$I10912,)</f>
        <v>0</v>
      </c>
      <c r="O10912" s="38">
        <f>IF(AND(Colin!$G10912=$B$2,Colin!$H10912&lt;=$C$3),Colin!$I10912,)</f>
        <v>0</v>
      </c>
      <c r="P10912" s="38">
        <f>IF(Colin!$G10912&lt;$B$2,Colin!$I10912,0)</f>
        <v>0</v>
      </c>
      <c r="Q10912" s="38">
        <f>IF(Colin!$G10912&lt;$B$1,Colin!$I10912,0)</f>
        <v>0</v>
      </c>
    </row>
    <row r="10913" spans="12:17" x14ac:dyDescent="0.25">
      <c r="L10913" s="38">
        <f>IF(AND(Colin!$G10913=$B$1,Colin!$H10913=$C$3),Colin!$I10913,)</f>
        <v>0</v>
      </c>
      <c r="M10913" s="38">
        <f>IF(AND(Colin!$G10913=$B$1,Colin!$H10913&lt;=$C$3),Colin!$I10913,)</f>
        <v>0</v>
      </c>
      <c r="N10913" s="38">
        <f>IF(AND(Colin!$G10913=$B$2,Colin!$H10913=$C$3),Colin!$I10913,)</f>
        <v>0</v>
      </c>
      <c r="O10913" s="38">
        <f>IF(AND(Colin!$G10913=$B$2,Colin!$H10913&lt;=$C$3),Colin!$I10913,)</f>
        <v>0</v>
      </c>
      <c r="P10913" s="38">
        <f>IF(Colin!$G10913&lt;$B$2,Colin!$I10913,0)</f>
        <v>0</v>
      </c>
      <c r="Q10913" s="38">
        <f>IF(Colin!$G10913&lt;$B$1,Colin!$I10913,0)</f>
        <v>0</v>
      </c>
    </row>
    <row r="10914" spans="12:17" x14ac:dyDescent="0.25">
      <c r="L10914" s="38">
        <f>IF(AND(Colin!$G10914=$B$1,Colin!$H10914=$C$3),Colin!$I10914,)</f>
        <v>0</v>
      </c>
      <c r="M10914" s="38">
        <f>IF(AND(Colin!$G10914=$B$1,Colin!$H10914&lt;=$C$3),Colin!$I10914,)</f>
        <v>0</v>
      </c>
      <c r="N10914" s="38">
        <f>IF(AND(Colin!$G10914=$B$2,Colin!$H10914=$C$3),Colin!$I10914,)</f>
        <v>0</v>
      </c>
      <c r="O10914" s="38">
        <f>IF(AND(Colin!$G10914=$B$2,Colin!$H10914&lt;=$C$3),Colin!$I10914,)</f>
        <v>0</v>
      </c>
      <c r="P10914" s="38">
        <f>IF(Colin!$G10914&lt;$B$2,Colin!$I10914,0)</f>
        <v>0</v>
      </c>
      <c r="Q10914" s="38">
        <f>IF(Colin!$G10914&lt;$B$1,Colin!$I10914,0)</f>
        <v>0</v>
      </c>
    </row>
    <row r="10915" spans="12:17" x14ac:dyDescent="0.25">
      <c r="L10915" s="38">
        <f>IF(AND(Colin!$G10915=$B$1,Colin!$H10915=$C$3),Colin!$I10915,)</f>
        <v>0</v>
      </c>
      <c r="M10915" s="38">
        <f>IF(AND(Colin!$G10915=$B$1,Colin!$H10915&lt;=$C$3),Colin!$I10915,)</f>
        <v>0</v>
      </c>
      <c r="N10915" s="38">
        <f>IF(AND(Colin!$G10915=$B$2,Colin!$H10915=$C$3),Colin!$I10915,)</f>
        <v>0</v>
      </c>
      <c r="O10915" s="38">
        <f>IF(AND(Colin!$G10915=$B$2,Colin!$H10915&lt;=$C$3),Colin!$I10915,)</f>
        <v>0</v>
      </c>
      <c r="P10915" s="38">
        <f>IF(Colin!$G10915&lt;$B$2,Colin!$I10915,0)</f>
        <v>0</v>
      </c>
      <c r="Q10915" s="38">
        <f>IF(Colin!$G10915&lt;$B$1,Colin!$I10915,0)</f>
        <v>0</v>
      </c>
    </row>
    <row r="10916" spans="12:17" x14ac:dyDescent="0.25">
      <c r="L10916" s="38">
        <f>IF(AND(Colin!$G10916=$B$1,Colin!$H10916=$C$3),Colin!$I10916,)</f>
        <v>0</v>
      </c>
      <c r="M10916" s="38">
        <f>IF(AND(Colin!$G10916=$B$1,Colin!$H10916&lt;=$C$3),Colin!$I10916,)</f>
        <v>0</v>
      </c>
      <c r="N10916" s="38">
        <f>IF(AND(Colin!$G10916=$B$2,Colin!$H10916=$C$3),Colin!$I10916,)</f>
        <v>0</v>
      </c>
      <c r="O10916" s="38">
        <f>IF(AND(Colin!$G10916=$B$2,Colin!$H10916&lt;=$C$3),Colin!$I10916,)</f>
        <v>0</v>
      </c>
      <c r="P10916" s="38">
        <f>IF(Colin!$G10916&lt;$B$2,Colin!$I10916,0)</f>
        <v>0</v>
      </c>
      <c r="Q10916" s="38">
        <f>IF(Colin!$G10916&lt;$B$1,Colin!$I10916,0)</f>
        <v>0</v>
      </c>
    </row>
    <row r="10917" spans="12:17" x14ac:dyDescent="0.25">
      <c r="L10917" s="38">
        <f>IF(AND(Colin!$G10917=$B$1,Colin!$H10917=$C$3),Colin!$I10917,)</f>
        <v>0</v>
      </c>
      <c r="M10917" s="38">
        <f>IF(AND(Colin!$G10917=$B$1,Colin!$H10917&lt;=$C$3),Colin!$I10917,)</f>
        <v>0</v>
      </c>
      <c r="N10917" s="38">
        <f>IF(AND(Colin!$G10917=$B$2,Colin!$H10917=$C$3),Colin!$I10917,)</f>
        <v>0</v>
      </c>
      <c r="O10917" s="38">
        <f>IF(AND(Colin!$G10917=$B$2,Colin!$H10917&lt;=$C$3),Colin!$I10917,)</f>
        <v>0</v>
      </c>
      <c r="P10917" s="38">
        <f>IF(Colin!$G10917&lt;$B$2,Colin!$I10917,0)</f>
        <v>0</v>
      </c>
      <c r="Q10917" s="38">
        <f>IF(Colin!$G10917&lt;$B$1,Colin!$I10917,0)</f>
        <v>0</v>
      </c>
    </row>
    <row r="10918" spans="12:17" x14ac:dyDescent="0.25">
      <c r="L10918" s="38">
        <f>IF(AND(Colin!$G10918=$B$1,Colin!$H10918=$C$3),Colin!$I10918,)</f>
        <v>0</v>
      </c>
      <c r="M10918" s="38">
        <f>IF(AND(Colin!$G10918=$B$1,Colin!$H10918&lt;=$C$3),Colin!$I10918,)</f>
        <v>0</v>
      </c>
      <c r="N10918" s="38">
        <f>IF(AND(Colin!$G10918=$B$2,Colin!$H10918=$C$3),Colin!$I10918,)</f>
        <v>0</v>
      </c>
      <c r="O10918" s="38">
        <f>IF(AND(Colin!$G10918=$B$2,Colin!$H10918&lt;=$C$3),Colin!$I10918,)</f>
        <v>0</v>
      </c>
      <c r="P10918" s="38">
        <f>IF(Colin!$G10918&lt;$B$2,Colin!$I10918,0)</f>
        <v>0</v>
      </c>
      <c r="Q10918" s="38">
        <f>IF(Colin!$G10918&lt;$B$1,Colin!$I10918,0)</f>
        <v>0</v>
      </c>
    </row>
    <row r="10919" spans="12:17" x14ac:dyDescent="0.25">
      <c r="L10919" s="38">
        <f>IF(AND(Colin!$G10919=$B$1,Colin!$H10919=$C$3),Colin!$I10919,)</f>
        <v>0</v>
      </c>
      <c r="M10919" s="38">
        <f>IF(AND(Colin!$G10919=$B$1,Colin!$H10919&lt;=$C$3),Colin!$I10919,)</f>
        <v>0</v>
      </c>
      <c r="N10919" s="38">
        <f>IF(AND(Colin!$G10919=$B$2,Colin!$H10919=$C$3),Colin!$I10919,)</f>
        <v>0</v>
      </c>
      <c r="O10919" s="38">
        <f>IF(AND(Colin!$G10919=$B$2,Colin!$H10919&lt;=$C$3),Colin!$I10919,)</f>
        <v>0</v>
      </c>
      <c r="P10919" s="38">
        <f>IF(Colin!$G10919&lt;$B$2,Colin!$I10919,0)</f>
        <v>0</v>
      </c>
      <c r="Q10919" s="38">
        <f>IF(Colin!$G10919&lt;$B$1,Colin!$I10919,0)</f>
        <v>0</v>
      </c>
    </row>
    <row r="10920" spans="12:17" x14ac:dyDescent="0.25">
      <c r="L10920" s="38">
        <f>IF(AND(Colin!$G10920=$B$1,Colin!$H10920=$C$3),Colin!$I10920,)</f>
        <v>0</v>
      </c>
      <c r="M10920" s="38">
        <f>IF(AND(Colin!$G10920=$B$1,Colin!$H10920&lt;=$C$3),Colin!$I10920,)</f>
        <v>0</v>
      </c>
      <c r="N10920" s="38">
        <f>IF(AND(Colin!$G10920=$B$2,Colin!$H10920=$C$3),Colin!$I10920,)</f>
        <v>0</v>
      </c>
      <c r="O10920" s="38">
        <f>IF(AND(Colin!$G10920=$B$2,Colin!$H10920&lt;=$C$3),Colin!$I10920,)</f>
        <v>0</v>
      </c>
      <c r="P10920" s="38">
        <f>IF(Colin!$G10920&lt;$B$2,Colin!$I10920,0)</f>
        <v>0</v>
      </c>
      <c r="Q10920" s="38">
        <f>IF(Colin!$G10920&lt;$B$1,Colin!$I10920,0)</f>
        <v>0</v>
      </c>
    </row>
    <row r="10921" spans="12:17" x14ac:dyDescent="0.25">
      <c r="L10921" s="38">
        <f>IF(AND(Colin!$G10921=$B$1,Colin!$H10921=$C$3),Colin!$I10921,)</f>
        <v>0</v>
      </c>
      <c r="M10921" s="38">
        <f>IF(AND(Colin!$G10921=$B$1,Colin!$H10921&lt;=$C$3),Colin!$I10921,)</f>
        <v>0</v>
      </c>
      <c r="N10921" s="38">
        <f>IF(AND(Colin!$G10921=$B$2,Colin!$H10921=$C$3),Colin!$I10921,)</f>
        <v>0</v>
      </c>
      <c r="O10921" s="38">
        <f>IF(AND(Colin!$G10921=$B$2,Colin!$H10921&lt;=$C$3),Colin!$I10921,)</f>
        <v>0</v>
      </c>
      <c r="P10921" s="38">
        <f>IF(Colin!$G10921&lt;$B$2,Colin!$I10921,0)</f>
        <v>0</v>
      </c>
      <c r="Q10921" s="38">
        <f>IF(Colin!$G10921&lt;$B$1,Colin!$I10921,0)</f>
        <v>0</v>
      </c>
    </row>
    <row r="10922" spans="12:17" x14ac:dyDescent="0.25">
      <c r="L10922" s="38">
        <f>IF(AND(Colin!$G10922=$B$1,Colin!$H10922=$C$3),Colin!$I10922,)</f>
        <v>0</v>
      </c>
      <c r="M10922" s="38">
        <f>IF(AND(Colin!$G10922=$B$1,Colin!$H10922&lt;=$C$3),Colin!$I10922,)</f>
        <v>0</v>
      </c>
      <c r="N10922" s="38">
        <f>IF(AND(Colin!$G10922=$B$2,Colin!$H10922=$C$3),Colin!$I10922,)</f>
        <v>0</v>
      </c>
      <c r="O10922" s="38">
        <f>IF(AND(Colin!$G10922=$B$2,Colin!$H10922&lt;=$C$3),Colin!$I10922,)</f>
        <v>0</v>
      </c>
      <c r="P10922" s="38">
        <f>IF(Colin!$G10922&lt;$B$2,Colin!$I10922,0)</f>
        <v>0</v>
      </c>
      <c r="Q10922" s="38">
        <f>IF(Colin!$G10922&lt;$B$1,Colin!$I10922,0)</f>
        <v>0</v>
      </c>
    </row>
    <row r="10923" spans="12:17" x14ac:dyDescent="0.25">
      <c r="L10923" s="38">
        <f>IF(AND(Colin!$G10923=$B$1,Colin!$H10923=$C$3),Colin!$I10923,)</f>
        <v>0</v>
      </c>
      <c r="M10923" s="38">
        <f>IF(AND(Colin!$G10923=$B$1,Colin!$H10923&lt;=$C$3),Colin!$I10923,)</f>
        <v>0</v>
      </c>
      <c r="N10923" s="38">
        <f>IF(AND(Colin!$G10923=$B$2,Colin!$H10923=$C$3),Colin!$I10923,)</f>
        <v>0</v>
      </c>
      <c r="O10923" s="38">
        <f>IF(AND(Colin!$G10923=$B$2,Colin!$H10923&lt;=$C$3),Colin!$I10923,)</f>
        <v>0</v>
      </c>
      <c r="P10923" s="38">
        <f>IF(Colin!$G10923&lt;$B$2,Colin!$I10923,0)</f>
        <v>0</v>
      </c>
      <c r="Q10923" s="38">
        <f>IF(Colin!$G10923&lt;$B$1,Colin!$I10923,0)</f>
        <v>0</v>
      </c>
    </row>
    <row r="10924" spans="12:17" x14ac:dyDescent="0.25">
      <c r="L10924" s="38">
        <f>IF(AND(Colin!$G10924=$B$1,Colin!$H10924=$C$3),Colin!$I10924,)</f>
        <v>0</v>
      </c>
      <c r="M10924" s="38">
        <f>IF(AND(Colin!$G10924=$B$1,Colin!$H10924&lt;=$C$3),Colin!$I10924,)</f>
        <v>0</v>
      </c>
      <c r="N10924" s="38">
        <f>IF(AND(Colin!$G10924=$B$2,Colin!$H10924=$C$3),Colin!$I10924,)</f>
        <v>0</v>
      </c>
      <c r="O10924" s="38">
        <f>IF(AND(Colin!$G10924=$B$2,Colin!$H10924&lt;=$C$3),Colin!$I10924,)</f>
        <v>0</v>
      </c>
      <c r="P10924" s="38">
        <f>IF(Colin!$G10924&lt;$B$2,Colin!$I10924,0)</f>
        <v>0</v>
      </c>
      <c r="Q10924" s="38">
        <f>IF(Colin!$G10924&lt;$B$1,Colin!$I10924,0)</f>
        <v>0</v>
      </c>
    </row>
    <row r="10925" spans="12:17" x14ac:dyDescent="0.25">
      <c r="L10925" s="38">
        <f>IF(AND(Colin!$G10925=$B$1,Colin!$H10925=$C$3),Colin!$I10925,)</f>
        <v>0</v>
      </c>
      <c r="M10925" s="38">
        <f>IF(AND(Colin!$G10925=$B$1,Colin!$H10925&lt;=$C$3),Colin!$I10925,)</f>
        <v>0</v>
      </c>
      <c r="N10925" s="38">
        <f>IF(AND(Colin!$G10925=$B$2,Colin!$H10925=$C$3),Colin!$I10925,)</f>
        <v>0</v>
      </c>
      <c r="O10925" s="38">
        <f>IF(AND(Colin!$G10925=$B$2,Colin!$H10925&lt;=$C$3),Colin!$I10925,)</f>
        <v>0</v>
      </c>
      <c r="P10925" s="38">
        <f>IF(Colin!$G10925&lt;$B$2,Colin!$I10925,0)</f>
        <v>0</v>
      </c>
      <c r="Q10925" s="38">
        <f>IF(Colin!$G10925&lt;$B$1,Colin!$I10925,0)</f>
        <v>0</v>
      </c>
    </row>
    <row r="10926" spans="12:17" x14ac:dyDescent="0.25">
      <c r="L10926" s="38">
        <f>IF(AND(Colin!$G10926=$B$1,Colin!$H10926=$C$3),Colin!$I10926,)</f>
        <v>0</v>
      </c>
      <c r="M10926" s="38">
        <f>IF(AND(Colin!$G10926=$B$1,Colin!$H10926&lt;=$C$3),Colin!$I10926,)</f>
        <v>0</v>
      </c>
      <c r="N10926" s="38">
        <f>IF(AND(Colin!$G10926=$B$2,Colin!$H10926=$C$3),Colin!$I10926,)</f>
        <v>0</v>
      </c>
      <c r="O10926" s="38">
        <f>IF(AND(Colin!$G10926=$B$2,Colin!$H10926&lt;=$C$3),Colin!$I10926,)</f>
        <v>0</v>
      </c>
      <c r="P10926" s="38">
        <f>IF(Colin!$G10926&lt;$B$2,Colin!$I10926,0)</f>
        <v>0</v>
      </c>
      <c r="Q10926" s="38">
        <f>IF(Colin!$G10926&lt;$B$1,Colin!$I10926,0)</f>
        <v>0</v>
      </c>
    </row>
    <row r="10927" spans="12:17" x14ac:dyDescent="0.25">
      <c r="L10927" s="38">
        <f>IF(AND(Colin!$G10927=$B$1,Colin!$H10927=$C$3),Colin!$I10927,)</f>
        <v>0</v>
      </c>
      <c r="M10927" s="38">
        <f>IF(AND(Colin!$G10927=$B$1,Colin!$H10927&lt;=$C$3),Colin!$I10927,)</f>
        <v>0</v>
      </c>
      <c r="N10927" s="38">
        <f>IF(AND(Colin!$G10927=$B$2,Colin!$H10927=$C$3),Colin!$I10927,)</f>
        <v>0</v>
      </c>
      <c r="O10927" s="38">
        <f>IF(AND(Colin!$G10927=$B$2,Colin!$H10927&lt;=$C$3),Colin!$I10927,)</f>
        <v>0</v>
      </c>
      <c r="P10927" s="38">
        <f>IF(Colin!$G10927&lt;$B$2,Colin!$I10927,0)</f>
        <v>0</v>
      </c>
      <c r="Q10927" s="38">
        <f>IF(Colin!$G10927&lt;$B$1,Colin!$I10927,0)</f>
        <v>0</v>
      </c>
    </row>
    <row r="10928" spans="12:17" x14ac:dyDescent="0.25">
      <c r="L10928" s="38">
        <f>IF(AND(Colin!$G10928=$B$1,Colin!$H10928=$C$3),Colin!$I10928,)</f>
        <v>0</v>
      </c>
      <c r="M10928" s="38">
        <f>IF(AND(Colin!$G10928=$B$1,Colin!$H10928&lt;=$C$3),Colin!$I10928,)</f>
        <v>0</v>
      </c>
      <c r="N10928" s="38">
        <f>IF(AND(Colin!$G10928=$B$2,Colin!$H10928=$C$3),Colin!$I10928,)</f>
        <v>0</v>
      </c>
      <c r="O10928" s="38">
        <f>IF(AND(Colin!$G10928=$B$2,Colin!$H10928&lt;=$C$3),Colin!$I10928,)</f>
        <v>0</v>
      </c>
      <c r="P10928" s="38">
        <f>IF(Colin!$G10928&lt;$B$2,Colin!$I10928,0)</f>
        <v>0</v>
      </c>
      <c r="Q10928" s="38">
        <f>IF(Colin!$G10928&lt;$B$1,Colin!$I10928,0)</f>
        <v>0</v>
      </c>
    </row>
    <row r="10929" spans="12:17" x14ac:dyDescent="0.25">
      <c r="L10929" s="38">
        <f>IF(AND(Colin!$G10929=$B$1,Colin!$H10929=$C$3),Colin!$I10929,)</f>
        <v>0</v>
      </c>
      <c r="M10929" s="38">
        <f>IF(AND(Colin!$G10929=$B$1,Colin!$H10929&lt;=$C$3),Colin!$I10929,)</f>
        <v>0</v>
      </c>
      <c r="N10929" s="38">
        <f>IF(AND(Colin!$G10929=$B$2,Colin!$H10929=$C$3),Colin!$I10929,)</f>
        <v>0</v>
      </c>
      <c r="O10929" s="38">
        <f>IF(AND(Colin!$G10929=$B$2,Colin!$H10929&lt;=$C$3),Colin!$I10929,)</f>
        <v>0</v>
      </c>
      <c r="P10929" s="38">
        <f>IF(Colin!$G10929&lt;$B$2,Colin!$I10929,0)</f>
        <v>0</v>
      </c>
      <c r="Q10929" s="38">
        <f>IF(Colin!$G10929&lt;$B$1,Colin!$I10929,0)</f>
        <v>0</v>
      </c>
    </row>
    <row r="10930" spans="12:17" x14ac:dyDescent="0.25">
      <c r="L10930" s="38">
        <f>IF(AND(Colin!$G10930=$B$1,Colin!$H10930=$C$3),Colin!$I10930,)</f>
        <v>0</v>
      </c>
      <c r="M10930" s="38">
        <f>IF(AND(Colin!$G10930=$B$1,Colin!$H10930&lt;=$C$3),Colin!$I10930,)</f>
        <v>0</v>
      </c>
      <c r="N10930" s="38">
        <f>IF(AND(Colin!$G10930=$B$2,Colin!$H10930=$C$3),Colin!$I10930,)</f>
        <v>0</v>
      </c>
      <c r="O10930" s="38">
        <f>IF(AND(Colin!$G10930=$B$2,Colin!$H10930&lt;=$C$3),Colin!$I10930,)</f>
        <v>0</v>
      </c>
      <c r="P10930" s="38">
        <f>IF(Colin!$G10930&lt;$B$2,Colin!$I10930,0)</f>
        <v>0</v>
      </c>
      <c r="Q10930" s="38">
        <f>IF(Colin!$G10930&lt;$B$1,Colin!$I10930,0)</f>
        <v>0</v>
      </c>
    </row>
    <row r="10931" spans="12:17" x14ac:dyDescent="0.25">
      <c r="L10931" s="38">
        <f>IF(AND(Colin!$G10931=$B$1,Colin!$H10931=$C$3),Colin!$I10931,)</f>
        <v>0</v>
      </c>
      <c r="M10931" s="38">
        <f>IF(AND(Colin!$G10931=$B$1,Colin!$H10931&lt;=$C$3),Colin!$I10931,)</f>
        <v>0</v>
      </c>
      <c r="N10931" s="38">
        <f>IF(AND(Colin!$G10931=$B$2,Colin!$H10931=$C$3),Colin!$I10931,)</f>
        <v>0</v>
      </c>
      <c r="O10931" s="38">
        <f>IF(AND(Colin!$G10931=$B$2,Colin!$H10931&lt;=$C$3),Colin!$I10931,)</f>
        <v>0</v>
      </c>
      <c r="P10931" s="38">
        <f>IF(Colin!$G10931&lt;$B$2,Colin!$I10931,0)</f>
        <v>0</v>
      </c>
      <c r="Q10931" s="38">
        <f>IF(Colin!$G10931&lt;$B$1,Colin!$I10931,0)</f>
        <v>0</v>
      </c>
    </row>
    <row r="10932" spans="12:17" x14ac:dyDescent="0.25">
      <c r="L10932" s="38">
        <f>IF(AND(Colin!$G10932=$B$1,Colin!$H10932=$C$3),Colin!$I10932,)</f>
        <v>0</v>
      </c>
      <c r="M10932" s="38">
        <f>IF(AND(Colin!$G10932=$B$1,Colin!$H10932&lt;=$C$3),Colin!$I10932,)</f>
        <v>0</v>
      </c>
      <c r="N10932" s="38">
        <f>IF(AND(Colin!$G10932=$B$2,Colin!$H10932=$C$3),Colin!$I10932,)</f>
        <v>0</v>
      </c>
      <c r="O10932" s="38">
        <f>IF(AND(Colin!$G10932=$B$2,Colin!$H10932&lt;=$C$3),Colin!$I10932,)</f>
        <v>0</v>
      </c>
      <c r="P10932" s="38">
        <f>IF(Colin!$G10932&lt;$B$2,Colin!$I10932,0)</f>
        <v>0</v>
      </c>
      <c r="Q10932" s="38">
        <f>IF(Colin!$G10932&lt;$B$1,Colin!$I10932,0)</f>
        <v>0</v>
      </c>
    </row>
    <row r="10933" spans="12:17" x14ac:dyDescent="0.25">
      <c r="L10933" s="38">
        <f>IF(AND(Colin!$G10933=$B$1,Colin!$H10933=$C$3),Colin!$I10933,)</f>
        <v>0</v>
      </c>
      <c r="M10933" s="38">
        <f>IF(AND(Colin!$G10933=$B$1,Colin!$H10933&lt;=$C$3),Colin!$I10933,)</f>
        <v>0</v>
      </c>
      <c r="N10933" s="38">
        <f>IF(AND(Colin!$G10933=$B$2,Colin!$H10933=$C$3),Colin!$I10933,)</f>
        <v>0</v>
      </c>
      <c r="O10933" s="38">
        <f>IF(AND(Colin!$G10933=$B$2,Colin!$H10933&lt;=$C$3),Colin!$I10933,)</f>
        <v>0</v>
      </c>
      <c r="P10933" s="38">
        <f>IF(Colin!$G10933&lt;$B$2,Colin!$I10933,0)</f>
        <v>0</v>
      </c>
      <c r="Q10933" s="38">
        <f>IF(Colin!$G10933&lt;$B$1,Colin!$I10933,0)</f>
        <v>0</v>
      </c>
    </row>
    <row r="10934" spans="12:17" x14ac:dyDescent="0.25">
      <c r="L10934" s="38">
        <f>IF(AND(Colin!$G10934=$B$1,Colin!$H10934=$C$3),Colin!$I10934,)</f>
        <v>0</v>
      </c>
      <c r="M10934" s="38">
        <f>IF(AND(Colin!$G10934=$B$1,Colin!$H10934&lt;=$C$3),Colin!$I10934,)</f>
        <v>0</v>
      </c>
      <c r="N10934" s="38">
        <f>IF(AND(Colin!$G10934=$B$2,Colin!$H10934=$C$3),Colin!$I10934,)</f>
        <v>0</v>
      </c>
      <c r="O10934" s="38">
        <f>IF(AND(Colin!$G10934=$B$2,Colin!$H10934&lt;=$C$3),Colin!$I10934,)</f>
        <v>0</v>
      </c>
      <c r="P10934" s="38">
        <f>IF(Colin!$G10934&lt;$B$2,Colin!$I10934,0)</f>
        <v>0</v>
      </c>
      <c r="Q10934" s="38">
        <f>IF(Colin!$G10934&lt;$B$1,Colin!$I10934,0)</f>
        <v>0</v>
      </c>
    </row>
    <row r="10935" spans="12:17" x14ac:dyDescent="0.25">
      <c r="L10935" s="38">
        <f>IF(AND(Colin!$G10935=$B$1,Colin!$H10935=$C$3),Colin!$I10935,)</f>
        <v>0</v>
      </c>
      <c r="M10935" s="38">
        <f>IF(AND(Colin!$G10935=$B$1,Colin!$H10935&lt;=$C$3),Colin!$I10935,)</f>
        <v>0</v>
      </c>
      <c r="N10935" s="38">
        <f>IF(AND(Colin!$G10935=$B$2,Colin!$H10935=$C$3),Colin!$I10935,)</f>
        <v>0</v>
      </c>
      <c r="O10935" s="38">
        <f>IF(AND(Colin!$G10935=$B$2,Colin!$H10935&lt;=$C$3),Colin!$I10935,)</f>
        <v>0</v>
      </c>
      <c r="P10935" s="38">
        <f>IF(Colin!$G10935&lt;$B$2,Colin!$I10935,0)</f>
        <v>0</v>
      </c>
      <c r="Q10935" s="38">
        <f>IF(Colin!$G10935&lt;$B$1,Colin!$I10935,0)</f>
        <v>0</v>
      </c>
    </row>
    <row r="10936" spans="12:17" x14ac:dyDescent="0.25">
      <c r="L10936" s="38">
        <f>IF(AND(Colin!$G10936=$B$1,Colin!$H10936=$C$3),Colin!$I10936,)</f>
        <v>0</v>
      </c>
      <c r="M10936" s="38">
        <f>IF(AND(Colin!$G10936=$B$1,Colin!$H10936&lt;=$C$3),Colin!$I10936,)</f>
        <v>0</v>
      </c>
      <c r="N10936" s="38">
        <f>IF(AND(Colin!$G10936=$B$2,Colin!$H10936=$C$3),Colin!$I10936,)</f>
        <v>0</v>
      </c>
      <c r="O10936" s="38">
        <f>IF(AND(Colin!$G10936=$B$2,Colin!$H10936&lt;=$C$3),Colin!$I10936,)</f>
        <v>0</v>
      </c>
      <c r="P10936" s="38">
        <f>IF(Colin!$G10936&lt;$B$2,Colin!$I10936,0)</f>
        <v>0</v>
      </c>
      <c r="Q10936" s="38">
        <f>IF(Colin!$G10936&lt;$B$1,Colin!$I10936,0)</f>
        <v>0</v>
      </c>
    </row>
    <row r="10937" spans="12:17" x14ac:dyDescent="0.25">
      <c r="L10937" s="38">
        <f>IF(AND(Colin!$G10937=$B$1,Colin!$H10937=$C$3),Colin!$I10937,)</f>
        <v>0</v>
      </c>
      <c r="M10937" s="38">
        <f>IF(AND(Colin!$G10937=$B$1,Colin!$H10937&lt;=$C$3),Colin!$I10937,)</f>
        <v>0</v>
      </c>
      <c r="N10937" s="38">
        <f>IF(AND(Colin!$G10937=$B$2,Colin!$H10937=$C$3),Colin!$I10937,)</f>
        <v>0</v>
      </c>
      <c r="O10937" s="38">
        <f>IF(AND(Colin!$G10937=$B$2,Colin!$H10937&lt;=$C$3),Colin!$I10937,)</f>
        <v>0</v>
      </c>
      <c r="P10937" s="38">
        <f>IF(Colin!$G10937&lt;$B$2,Colin!$I10937,0)</f>
        <v>0</v>
      </c>
      <c r="Q10937" s="38">
        <f>IF(Colin!$G10937&lt;$B$1,Colin!$I10937,0)</f>
        <v>0</v>
      </c>
    </row>
    <row r="10938" spans="12:17" x14ac:dyDescent="0.25">
      <c r="L10938" s="38">
        <f>IF(AND(Colin!$G10938=$B$1,Colin!$H10938=$C$3),Colin!$I10938,)</f>
        <v>0</v>
      </c>
      <c r="M10938" s="38">
        <f>IF(AND(Colin!$G10938=$B$1,Colin!$H10938&lt;=$C$3),Colin!$I10938,)</f>
        <v>0</v>
      </c>
      <c r="N10938" s="38">
        <f>IF(AND(Colin!$G10938=$B$2,Colin!$H10938=$C$3),Colin!$I10938,)</f>
        <v>0</v>
      </c>
      <c r="O10938" s="38">
        <f>IF(AND(Colin!$G10938=$B$2,Colin!$H10938&lt;=$C$3),Colin!$I10938,)</f>
        <v>0</v>
      </c>
      <c r="P10938" s="38">
        <f>IF(Colin!$G10938&lt;$B$2,Colin!$I10938,0)</f>
        <v>0</v>
      </c>
      <c r="Q10938" s="38">
        <f>IF(Colin!$G10938&lt;$B$1,Colin!$I10938,0)</f>
        <v>0</v>
      </c>
    </row>
    <row r="10939" spans="12:17" x14ac:dyDescent="0.25">
      <c r="L10939" s="38">
        <f>IF(AND(Colin!$G10939=$B$1,Colin!$H10939=$C$3),Colin!$I10939,)</f>
        <v>0</v>
      </c>
      <c r="M10939" s="38">
        <f>IF(AND(Colin!$G10939=$B$1,Colin!$H10939&lt;=$C$3),Colin!$I10939,)</f>
        <v>0</v>
      </c>
      <c r="N10939" s="38">
        <f>IF(AND(Colin!$G10939=$B$2,Colin!$H10939=$C$3),Colin!$I10939,)</f>
        <v>0</v>
      </c>
      <c r="O10939" s="38">
        <f>IF(AND(Colin!$G10939=$B$2,Colin!$H10939&lt;=$C$3),Colin!$I10939,)</f>
        <v>0</v>
      </c>
      <c r="P10939" s="38">
        <f>IF(Colin!$G10939&lt;$B$2,Colin!$I10939,0)</f>
        <v>0</v>
      </c>
      <c r="Q10939" s="38">
        <f>IF(Colin!$G10939&lt;$B$1,Colin!$I10939,0)</f>
        <v>0</v>
      </c>
    </row>
    <row r="10940" spans="12:17" x14ac:dyDescent="0.25">
      <c r="L10940" s="38">
        <f>IF(AND(Colin!$G10940=$B$1,Colin!$H10940=$C$3),Colin!$I10940,)</f>
        <v>0</v>
      </c>
      <c r="M10940" s="38">
        <f>IF(AND(Colin!$G10940=$B$1,Colin!$H10940&lt;=$C$3),Colin!$I10940,)</f>
        <v>0</v>
      </c>
      <c r="N10940" s="38">
        <f>IF(AND(Colin!$G10940=$B$2,Colin!$H10940=$C$3),Colin!$I10940,)</f>
        <v>0</v>
      </c>
      <c r="O10940" s="38">
        <f>IF(AND(Colin!$G10940=$B$2,Colin!$H10940&lt;=$C$3),Colin!$I10940,)</f>
        <v>0</v>
      </c>
      <c r="P10940" s="38">
        <f>IF(Colin!$G10940&lt;$B$2,Colin!$I10940,0)</f>
        <v>0</v>
      </c>
      <c r="Q10940" s="38">
        <f>IF(Colin!$G10940&lt;$B$1,Colin!$I10940,0)</f>
        <v>0</v>
      </c>
    </row>
    <row r="10941" spans="12:17" x14ac:dyDescent="0.25">
      <c r="L10941" s="38">
        <f>IF(AND(Colin!$G10941=$B$1,Colin!$H10941=$C$3),Colin!$I10941,)</f>
        <v>0</v>
      </c>
      <c r="M10941" s="38">
        <f>IF(AND(Colin!$G10941=$B$1,Colin!$H10941&lt;=$C$3),Colin!$I10941,)</f>
        <v>0</v>
      </c>
      <c r="N10941" s="38">
        <f>IF(AND(Colin!$G10941=$B$2,Colin!$H10941=$C$3),Colin!$I10941,)</f>
        <v>0</v>
      </c>
      <c r="O10941" s="38">
        <f>IF(AND(Colin!$G10941=$B$2,Colin!$H10941&lt;=$C$3),Colin!$I10941,)</f>
        <v>0</v>
      </c>
      <c r="P10941" s="38">
        <f>IF(Colin!$G10941&lt;$B$2,Colin!$I10941,0)</f>
        <v>0</v>
      </c>
      <c r="Q10941" s="38">
        <f>IF(Colin!$G10941&lt;$B$1,Colin!$I10941,0)</f>
        <v>0</v>
      </c>
    </row>
    <row r="10942" spans="12:17" x14ac:dyDescent="0.25">
      <c r="L10942" s="38">
        <f>IF(AND(Colin!$G10942=$B$1,Colin!$H10942=$C$3),Colin!$I10942,)</f>
        <v>0</v>
      </c>
      <c r="M10942" s="38">
        <f>IF(AND(Colin!$G10942=$B$1,Colin!$H10942&lt;=$C$3),Colin!$I10942,)</f>
        <v>0</v>
      </c>
      <c r="N10942" s="38">
        <f>IF(AND(Colin!$G10942=$B$2,Colin!$H10942=$C$3),Colin!$I10942,)</f>
        <v>0</v>
      </c>
      <c r="O10942" s="38">
        <f>IF(AND(Colin!$G10942=$B$2,Colin!$H10942&lt;=$C$3),Colin!$I10942,)</f>
        <v>0</v>
      </c>
      <c r="P10942" s="38">
        <f>IF(Colin!$G10942&lt;$B$2,Colin!$I10942,0)</f>
        <v>0</v>
      </c>
      <c r="Q10942" s="38">
        <f>IF(Colin!$G10942&lt;$B$1,Colin!$I10942,0)</f>
        <v>0</v>
      </c>
    </row>
    <row r="10943" spans="12:17" x14ac:dyDescent="0.25">
      <c r="L10943" s="38">
        <f>IF(AND(Colin!$G10943=$B$1,Colin!$H10943=$C$3),Colin!$I10943,)</f>
        <v>0</v>
      </c>
      <c r="M10943" s="38">
        <f>IF(AND(Colin!$G10943=$B$1,Colin!$H10943&lt;=$C$3),Colin!$I10943,)</f>
        <v>0</v>
      </c>
      <c r="N10943" s="38">
        <f>IF(AND(Colin!$G10943=$B$2,Colin!$H10943=$C$3),Colin!$I10943,)</f>
        <v>0</v>
      </c>
      <c r="O10943" s="38">
        <f>IF(AND(Colin!$G10943=$B$2,Colin!$H10943&lt;=$C$3),Colin!$I10943,)</f>
        <v>0</v>
      </c>
      <c r="P10943" s="38">
        <f>IF(Colin!$G10943&lt;$B$2,Colin!$I10943,0)</f>
        <v>0</v>
      </c>
      <c r="Q10943" s="38">
        <f>IF(Colin!$G10943&lt;$B$1,Colin!$I10943,0)</f>
        <v>0</v>
      </c>
    </row>
    <row r="10944" spans="12:17" x14ac:dyDescent="0.25">
      <c r="L10944" s="38">
        <f>IF(AND(Colin!$G10944=$B$1,Colin!$H10944=$C$3),Colin!$I10944,)</f>
        <v>0</v>
      </c>
      <c r="M10944" s="38">
        <f>IF(AND(Colin!$G10944=$B$1,Colin!$H10944&lt;=$C$3),Colin!$I10944,)</f>
        <v>0</v>
      </c>
      <c r="N10944" s="38">
        <f>IF(AND(Colin!$G10944=$B$2,Colin!$H10944=$C$3),Colin!$I10944,)</f>
        <v>0</v>
      </c>
      <c r="O10944" s="38">
        <f>IF(AND(Colin!$G10944=$B$2,Colin!$H10944&lt;=$C$3),Colin!$I10944,)</f>
        <v>0</v>
      </c>
      <c r="P10944" s="38">
        <f>IF(Colin!$G10944&lt;$B$2,Colin!$I10944,0)</f>
        <v>0</v>
      </c>
      <c r="Q10944" s="38">
        <f>IF(Colin!$G10944&lt;$B$1,Colin!$I10944,0)</f>
        <v>0</v>
      </c>
    </row>
    <row r="10945" spans="12:17" x14ac:dyDescent="0.25">
      <c r="L10945" s="38">
        <f>IF(AND(Colin!$G10945=$B$1,Colin!$H10945=$C$3),Colin!$I10945,)</f>
        <v>0</v>
      </c>
      <c r="M10945" s="38">
        <f>IF(AND(Colin!$G10945=$B$1,Colin!$H10945&lt;=$C$3),Colin!$I10945,)</f>
        <v>0</v>
      </c>
      <c r="N10945" s="38">
        <f>IF(AND(Colin!$G10945=$B$2,Colin!$H10945=$C$3),Colin!$I10945,)</f>
        <v>0</v>
      </c>
      <c r="O10945" s="38">
        <f>IF(AND(Colin!$G10945=$B$2,Colin!$H10945&lt;=$C$3),Colin!$I10945,)</f>
        <v>0</v>
      </c>
      <c r="P10945" s="38">
        <f>IF(Colin!$G10945&lt;$B$2,Colin!$I10945,0)</f>
        <v>0</v>
      </c>
      <c r="Q10945" s="38">
        <f>IF(Colin!$G10945&lt;$B$1,Colin!$I10945,0)</f>
        <v>0</v>
      </c>
    </row>
    <row r="10946" spans="12:17" x14ac:dyDescent="0.25">
      <c r="L10946" s="38">
        <f>IF(AND(Colin!$G10946=$B$1,Colin!$H10946=$C$3),Colin!$I10946,)</f>
        <v>0</v>
      </c>
      <c r="M10946" s="38">
        <f>IF(AND(Colin!$G10946=$B$1,Colin!$H10946&lt;=$C$3),Colin!$I10946,)</f>
        <v>0</v>
      </c>
      <c r="N10946" s="38">
        <f>IF(AND(Colin!$G10946=$B$2,Colin!$H10946=$C$3),Colin!$I10946,)</f>
        <v>0</v>
      </c>
      <c r="O10946" s="38">
        <f>IF(AND(Colin!$G10946=$B$2,Colin!$H10946&lt;=$C$3),Colin!$I10946,)</f>
        <v>0</v>
      </c>
      <c r="P10946" s="38">
        <f>IF(Colin!$G10946&lt;$B$2,Colin!$I10946,0)</f>
        <v>0</v>
      </c>
      <c r="Q10946" s="38">
        <f>IF(Colin!$G10946&lt;$B$1,Colin!$I10946,0)</f>
        <v>0</v>
      </c>
    </row>
    <row r="10947" spans="12:17" x14ac:dyDescent="0.25">
      <c r="L10947" s="38">
        <f>IF(AND(Colin!$G10947=$B$1,Colin!$H10947=$C$3),Colin!$I10947,)</f>
        <v>0</v>
      </c>
      <c r="M10947" s="38">
        <f>IF(AND(Colin!$G10947=$B$1,Colin!$H10947&lt;=$C$3),Colin!$I10947,)</f>
        <v>0</v>
      </c>
      <c r="N10947" s="38">
        <f>IF(AND(Colin!$G10947=$B$2,Colin!$H10947=$C$3),Colin!$I10947,)</f>
        <v>0</v>
      </c>
      <c r="O10947" s="38">
        <f>IF(AND(Colin!$G10947=$B$2,Colin!$H10947&lt;=$C$3),Colin!$I10947,)</f>
        <v>0</v>
      </c>
      <c r="P10947" s="38">
        <f>IF(Colin!$G10947&lt;$B$2,Colin!$I10947,0)</f>
        <v>0</v>
      </c>
      <c r="Q10947" s="38">
        <f>IF(Colin!$G10947&lt;$B$1,Colin!$I10947,0)</f>
        <v>0</v>
      </c>
    </row>
    <row r="10948" spans="12:17" x14ac:dyDescent="0.25">
      <c r="L10948" s="38">
        <f>IF(AND(Colin!$G10948=$B$1,Colin!$H10948=$C$3),Colin!$I10948,)</f>
        <v>0</v>
      </c>
      <c r="M10948" s="38">
        <f>IF(AND(Colin!$G10948=$B$1,Colin!$H10948&lt;=$C$3),Colin!$I10948,)</f>
        <v>0</v>
      </c>
      <c r="N10948" s="38">
        <f>IF(AND(Colin!$G10948=$B$2,Colin!$H10948=$C$3),Colin!$I10948,)</f>
        <v>0</v>
      </c>
      <c r="O10948" s="38">
        <f>IF(AND(Colin!$G10948=$B$2,Colin!$H10948&lt;=$C$3),Colin!$I10948,)</f>
        <v>0</v>
      </c>
      <c r="P10948" s="38">
        <f>IF(Colin!$G10948&lt;$B$2,Colin!$I10948,0)</f>
        <v>0</v>
      </c>
      <c r="Q10948" s="38">
        <f>IF(Colin!$G10948&lt;$B$1,Colin!$I10948,0)</f>
        <v>0</v>
      </c>
    </row>
    <row r="10949" spans="12:17" x14ac:dyDescent="0.25">
      <c r="L10949" s="38">
        <f>IF(AND(Colin!$G10949=$B$1,Colin!$H10949=$C$3),Colin!$I10949,)</f>
        <v>0</v>
      </c>
      <c r="M10949" s="38">
        <f>IF(AND(Colin!$G10949=$B$1,Colin!$H10949&lt;=$C$3),Colin!$I10949,)</f>
        <v>0</v>
      </c>
      <c r="N10949" s="38">
        <f>IF(AND(Colin!$G10949=$B$2,Colin!$H10949=$C$3),Colin!$I10949,)</f>
        <v>0</v>
      </c>
      <c r="O10949" s="38">
        <f>IF(AND(Colin!$G10949=$B$2,Colin!$H10949&lt;=$C$3),Colin!$I10949,)</f>
        <v>0</v>
      </c>
      <c r="P10949" s="38">
        <f>IF(Colin!$G10949&lt;$B$2,Colin!$I10949,0)</f>
        <v>0</v>
      </c>
      <c r="Q10949" s="38">
        <f>IF(Colin!$G10949&lt;$B$1,Colin!$I10949,0)</f>
        <v>0</v>
      </c>
    </row>
    <row r="10950" spans="12:17" x14ac:dyDescent="0.25">
      <c r="L10950" s="38">
        <f>IF(AND(Colin!$G10950=$B$1,Colin!$H10950=$C$3),Colin!$I10950,)</f>
        <v>0</v>
      </c>
      <c r="M10950" s="38">
        <f>IF(AND(Colin!$G10950=$B$1,Colin!$H10950&lt;=$C$3),Colin!$I10950,)</f>
        <v>0</v>
      </c>
      <c r="N10950" s="38">
        <f>IF(AND(Colin!$G10950=$B$2,Colin!$H10950=$C$3),Colin!$I10950,)</f>
        <v>0</v>
      </c>
      <c r="O10950" s="38">
        <f>IF(AND(Colin!$G10950=$B$2,Colin!$H10950&lt;=$C$3),Colin!$I10950,)</f>
        <v>0</v>
      </c>
      <c r="P10950" s="38">
        <f>IF(Colin!$G10950&lt;$B$2,Colin!$I10950,0)</f>
        <v>0</v>
      </c>
      <c r="Q10950" s="38">
        <f>IF(Colin!$G10950&lt;$B$1,Colin!$I10950,0)</f>
        <v>0</v>
      </c>
    </row>
    <row r="10951" spans="12:17" x14ac:dyDescent="0.25">
      <c r="L10951" s="38">
        <f>IF(AND(Colin!$G10951=$B$1,Colin!$H10951=$C$3),Colin!$I10951,)</f>
        <v>0</v>
      </c>
      <c r="M10951" s="38">
        <f>IF(AND(Colin!$G10951=$B$1,Colin!$H10951&lt;=$C$3),Colin!$I10951,)</f>
        <v>0</v>
      </c>
      <c r="N10951" s="38">
        <f>IF(AND(Colin!$G10951=$B$2,Colin!$H10951=$C$3),Colin!$I10951,)</f>
        <v>0</v>
      </c>
      <c r="O10951" s="38">
        <f>IF(AND(Colin!$G10951=$B$2,Colin!$H10951&lt;=$C$3),Colin!$I10951,)</f>
        <v>0</v>
      </c>
      <c r="P10951" s="38">
        <f>IF(Colin!$G10951&lt;$B$2,Colin!$I10951,0)</f>
        <v>0</v>
      </c>
      <c r="Q10951" s="38">
        <f>IF(Colin!$G10951&lt;$B$1,Colin!$I10951,0)</f>
        <v>0</v>
      </c>
    </row>
    <row r="10952" spans="12:17" x14ac:dyDescent="0.25">
      <c r="L10952" s="38">
        <f>IF(AND(Colin!$G10952=$B$1,Colin!$H10952=$C$3),Colin!$I10952,)</f>
        <v>0</v>
      </c>
      <c r="M10952" s="38">
        <f>IF(AND(Colin!$G10952=$B$1,Colin!$H10952&lt;=$C$3),Colin!$I10952,)</f>
        <v>0</v>
      </c>
      <c r="N10952" s="38">
        <f>IF(AND(Colin!$G10952=$B$2,Colin!$H10952=$C$3),Colin!$I10952,)</f>
        <v>0</v>
      </c>
      <c r="O10952" s="38">
        <f>IF(AND(Colin!$G10952=$B$2,Colin!$H10952&lt;=$C$3),Colin!$I10952,)</f>
        <v>0</v>
      </c>
      <c r="P10952" s="38">
        <f>IF(Colin!$G10952&lt;$B$2,Colin!$I10952,0)</f>
        <v>0</v>
      </c>
      <c r="Q10952" s="38">
        <f>IF(Colin!$G10952&lt;$B$1,Colin!$I10952,0)</f>
        <v>0</v>
      </c>
    </row>
    <row r="10953" spans="12:17" x14ac:dyDescent="0.25">
      <c r="L10953" s="38">
        <f>IF(AND(Colin!$G10953=$B$1,Colin!$H10953=$C$3),Colin!$I10953,)</f>
        <v>0</v>
      </c>
      <c r="M10953" s="38">
        <f>IF(AND(Colin!$G10953=$B$1,Colin!$H10953&lt;=$C$3),Colin!$I10953,)</f>
        <v>0</v>
      </c>
      <c r="N10953" s="38">
        <f>IF(AND(Colin!$G10953=$B$2,Colin!$H10953=$C$3),Colin!$I10953,)</f>
        <v>0</v>
      </c>
      <c r="O10953" s="38">
        <f>IF(AND(Colin!$G10953=$B$2,Colin!$H10953&lt;=$C$3),Colin!$I10953,)</f>
        <v>0</v>
      </c>
      <c r="P10953" s="38">
        <f>IF(Colin!$G10953&lt;$B$2,Colin!$I10953,0)</f>
        <v>0</v>
      </c>
      <c r="Q10953" s="38">
        <f>IF(Colin!$G10953&lt;$B$1,Colin!$I10953,0)</f>
        <v>0</v>
      </c>
    </row>
    <row r="10954" spans="12:17" x14ac:dyDescent="0.25">
      <c r="L10954" s="38">
        <f>IF(AND(Colin!$G10954=$B$1,Colin!$H10954=$C$3),Colin!$I10954,)</f>
        <v>0</v>
      </c>
      <c r="M10954" s="38">
        <f>IF(AND(Colin!$G10954=$B$1,Colin!$H10954&lt;=$C$3),Colin!$I10954,)</f>
        <v>0</v>
      </c>
      <c r="N10954" s="38">
        <f>IF(AND(Colin!$G10954=$B$2,Colin!$H10954=$C$3),Colin!$I10954,)</f>
        <v>0</v>
      </c>
      <c r="O10954" s="38">
        <f>IF(AND(Colin!$G10954=$B$2,Colin!$H10954&lt;=$C$3),Colin!$I10954,)</f>
        <v>0</v>
      </c>
      <c r="P10954" s="38">
        <f>IF(Colin!$G10954&lt;$B$2,Colin!$I10954,0)</f>
        <v>0</v>
      </c>
      <c r="Q10954" s="38">
        <f>IF(Colin!$G10954&lt;$B$1,Colin!$I10954,0)</f>
        <v>0</v>
      </c>
    </row>
    <row r="10955" spans="12:17" x14ac:dyDescent="0.25">
      <c r="L10955" s="38">
        <f>IF(AND(Colin!$G10955=$B$1,Colin!$H10955=$C$3),Colin!$I10955,)</f>
        <v>0</v>
      </c>
      <c r="M10955" s="38">
        <f>IF(AND(Colin!$G10955=$B$1,Colin!$H10955&lt;=$C$3),Colin!$I10955,)</f>
        <v>0</v>
      </c>
      <c r="N10955" s="38">
        <f>IF(AND(Colin!$G10955=$B$2,Colin!$H10955=$C$3),Colin!$I10955,)</f>
        <v>0</v>
      </c>
      <c r="O10955" s="38">
        <f>IF(AND(Colin!$G10955=$B$2,Colin!$H10955&lt;=$C$3),Colin!$I10955,)</f>
        <v>0</v>
      </c>
      <c r="P10955" s="38">
        <f>IF(Colin!$G10955&lt;$B$2,Colin!$I10955,0)</f>
        <v>0</v>
      </c>
      <c r="Q10955" s="38">
        <f>IF(Colin!$G10955&lt;$B$1,Colin!$I10955,0)</f>
        <v>0</v>
      </c>
    </row>
    <row r="10956" spans="12:17" x14ac:dyDescent="0.25">
      <c r="L10956" s="38">
        <f>IF(AND(Colin!$G10956=$B$1,Colin!$H10956=$C$3),Colin!$I10956,)</f>
        <v>0</v>
      </c>
      <c r="M10956" s="38">
        <f>IF(AND(Colin!$G10956=$B$1,Colin!$H10956&lt;=$C$3),Colin!$I10956,)</f>
        <v>0</v>
      </c>
      <c r="N10956" s="38">
        <f>IF(AND(Colin!$G10956=$B$2,Colin!$H10956=$C$3),Colin!$I10956,)</f>
        <v>0</v>
      </c>
      <c r="O10956" s="38">
        <f>IF(AND(Colin!$G10956=$B$2,Colin!$H10956&lt;=$C$3),Colin!$I10956,)</f>
        <v>0</v>
      </c>
      <c r="P10956" s="38">
        <f>IF(Colin!$G10956&lt;$B$2,Colin!$I10956,0)</f>
        <v>0</v>
      </c>
      <c r="Q10956" s="38">
        <f>IF(Colin!$G10956&lt;$B$1,Colin!$I10956,0)</f>
        <v>0</v>
      </c>
    </row>
    <row r="10957" spans="12:17" x14ac:dyDescent="0.25">
      <c r="L10957" s="38">
        <f>IF(AND(Colin!$G10957=$B$1,Colin!$H10957=$C$3),Colin!$I10957,)</f>
        <v>0</v>
      </c>
      <c r="M10957" s="38">
        <f>IF(AND(Colin!$G10957=$B$1,Colin!$H10957&lt;=$C$3),Colin!$I10957,)</f>
        <v>0</v>
      </c>
      <c r="N10957" s="38">
        <f>IF(AND(Colin!$G10957=$B$2,Colin!$H10957=$C$3),Colin!$I10957,)</f>
        <v>0</v>
      </c>
      <c r="O10957" s="38">
        <f>IF(AND(Colin!$G10957=$B$2,Colin!$H10957&lt;=$C$3),Colin!$I10957,)</f>
        <v>0</v>
      </c>
      <c r="P10957" s="38">
        <f>IF(Colin!$G10957&lt;$B$2,Colin!$I10957,0)</f>
        <v>0</v>
      </c>
      <c r="Q10957" s="38">
        <f>IF(Colin!$G10957&lt;$B$1,Colin!$I10957,0)</f>
        <v>0</v>
      </c>
    </row>
    <row r="10958" spans="12:17" x14ac:dyDescent="0.25">
      <c r="L10958" s="38">
        <f>IF(AND(Colin!$G10958=$B$1,Colin!$H10958=$C$3),Colin!$I10958,)</f>
        <v>0</v>
      </c>
      <c r="M10958" s="38">
        <f>IF(AND(Colin!$G10958=$B$1,Colin!$H10958&lt;=$C$3),Colin!$I10958,)</f>
        <v>0</v>
      </c>
      <c r="N10958" s="38">
        <f>IF(AND(Colin!$G10958=$B$2,Colin!$H10958=$C$3),Colin!$I10958,)</f>
        <v>0</v>
      </c>
      <c r="O10958" s="38">
        <f>IF(AND(Colin!$G10958=$B$2,Colin!$H10958&lt;=$C$3),Colin!$I10958,)</f>
        <v>0</v>
      </c>
      <c r="P10958" s="38">
        <f>IF(Colin!$G10958&lt;$B$2,Colin!$I10958,0)</f>
        <v>0</v>
      </c>
      <c r="Q10958" s="38">
        <f>IF(Colin!$G10958&lt;$B$1,Colin!$I10958,0)</f>
        <v>0</v>
      </c>
    </row>
    <row r="10959" spans="12:17" x14ac:dyDescent="0.25">
      <c r="L10959" s="38">
        <f>IF(AND(Colin!$G10959=$B$1,Colin!$H10959=$C$3),Colin!$I10959,)</f>
        <v>0</v>
      </c>
      <c r="M10959" s="38">
        <f>IF(AND(Colin!$G10959=$B$1,Colin!$H10959&lt;=$C$3),Colin!$I10959,)</f>
        <v>0</v>
      </c>
      <c r="N10959" s="38">
        <f>IF(AND(Colin!$G10959=$B$2,Colin!$H10959=$C$3),Colin!$I10959,)</f>
        <v>0</v>
      </c>
      <c r="O10959" s="38">
        <f>IF(AND(Colin!$G10959=$B$2,Colin!$H10959&lt;=$C$3),Colin!$I10959,)</f>
        <v>0</v>
      </c>
      <c r="P10959" s="38">
        <f>IF(Colin!$G10959&lt;$B$2,Colin!$I10959,0)</f>
        <v>0</v>
      </c>
      <c r="Q10959" s="38">
        <f>IF(Colin!$G10959&lt;$B$1,Colin!$I10959,0)</f>
        <v>0</v>
      </c>
    </row>
    <row r="10960" spans="12:17" x14ac:dyDescent="0.25">
      <c r="L10960" s="38">
        <f>IF(AND(Colin!$G10960=$B$1,Colin!$H10960=$C$3),Colin!$I10960,)</f>
        <v>0</v>
      </c>
      <c r="M10960" s="38">
        <f>IF(AND(Colin!$G10960=$B$1,Colin!$H10960&lt;=$C$3),Colin!$I10960,)</f>
        <v>0</v>
      </c>
      <c r="N10960" s="38">
        <f>IF(AND(Colin!$G10960=$B$2,Colin!$H10960=$C$3),Colin!$I10960,)</f>
        <v>0</v>
      </c>
      <c r="O10960" s="38">
        <f>IF(AND(Colin!$G10960=$B$2,Colin!$H10960&lt;=$C$3),Colin!$I10960,)</f>
        <v>0</v>
      </c>
      <c r="P10960" s="38">
        <f>IF(Colin!$G10960&lt;$B$2,Colin!$I10960,0)</f>
        <v>0</v>
      </c>
      <c r="Q10960" s="38">
        <f>IF(Colin!$G10960&lt;$B$1,Colin!$I10960,0)</f>
        <v>0</v>
      </c>
    </row>
    <row r="10961" spans="12:17" x14ac:dyDescent="0.25">
      <c r="L10961" s="38">
        <f>IF(AND(Colin!$G10961=$B$1,Colin!$H10961=$C$3),Colin!$I10961,)</f>
        <v>0</v>
      </c>
      <c r="M10961" s="38">
        <f>IF(AND(Colin!$G10961=$B$1,Colin!$H10961&lt;=$C$3),Colin!$I10961,)</f>
        <v>0</v>
      </c>
      <c r="N10961" s="38">
        <f>IF(AND(Colin!$G10961=$B$2,Colin!$H10961=$C$3),Colin!$I10961,)</f>
        <v>0</v>
      </c>
      <c r="O10961" s="38">
        <f>IF(AND(Colin!$G10961=$B$2,Colin!$H10961&lt;=$C$3),Colin!$I10961,)</f>
        <v>0</v>
      </c>
      <c r="P10961" s="38">
        <f>IF(Colin!$G10961&lt;$B$2,Colin!$I10961,0)</f>
        <v>0</v>
      </c>
      <c r="Q10961" s="38">
        <f>IF(Colin!$G10961&lt;$B$1,Colin!$I10961,0)</f>
        <v>0</v>
      </c>
    </row>
    <row r="10962" spans="12:17" x14ac:dyDescent="0.25">
      <c r="L10962" s="38">
        <f>IF(AND(Colin!$G10962=$B$1,Colin!$H10962=$C$3),Colin!$I10962,)</f>
        <v>0</v>
      </c>
      <c r="M10962" s="38">
        <f>IF(AND(Colin!$G10962=$B$1,Colin!$H10962&lt;=$C$3),Colin!$I10962,)</f>
        <v>0</v>
      </c>
      <c r="N10962" s="38">
        <f>IF(AND(Colin!$G10962=$B$2,Colin!$H10962=$C$3),Colin!$I10962,)</f>
        <v>0</v>
      </c>
      <c r="O10962" s="38">
        <f>IF(AND(Colin!$G10962=$B$2,Colin!$H10962&lt;=$C$3),Colin!$I10962,)</f>
        <v>0</v>
      </c>
      <c r="P10962" s="38">
        <f>IF(Colin!$G10962&lt;$B$2,Colin!$I10962,0)</f>
        <v>0</v>
      </c>
      <c r="Q10962" s="38">
        <f>IF(Colin!$G10962&lt;$B$1,Colin!$I10962,0)</f>
        <v>0</v>
      </c>
    </row>
    <row r="10963" spans="12:17" x14ac:dyDescent="0.25">
      <c r="L10963" s="38">
        <f>IF(AND(Colin!$G10963=$B$1,Colin!$H10963=$C$3),Colin!$I10963,)</f>
        <v>0</v>
      </c>
      <c r="M10963" s="38">
        <f>IF(AND(Colin!$G10963=$B$1,Colin!$H10963&lt;=$C$3),Colin!$I10963,)</f>
        <v>0</v>
      </c>
      <c r="N10963" s="38">
        <f>IF(AND(Colin!$G10963=$B$2,Colin!$H10963=$C$3),Colin!$I10963,)</f>
        <v>0</v>
      </c>
      <c r="O10963" s="38">
        <f>IF(AND(Colin!$G10963=$B$2,Colin!$H10963&lt;=$C$3),Colin!$I10963,)</f>
        <v>0</v>
      </c>
      <c r="P10963" s="38">
        <f>IF(Colin!$G10963&lt;$B$2,Colin!$I10963,0)</f>
        <v>0</v>
      </c>
      <c r="Q10963" s="38">
        <f>IF(Colin!$G10963&lt;$B$1,Colin!$I10963,0)</f>
        <v>0</v>
      </c>
    </row>
    <row r="10964" spans="12:17" x14ac:dyDescent="0.25">
      <c r="L10964" s="38">
        <f>IF(AND(Colin!$G10964=$B$1,Colin!$H10964=$C$3),Colin!$I10964,)</f>
        <v>0</v>
      </c>
      <c r="M10964" s="38">
        <f>IF(AND(Colin!$G10964=$B$1,Colin!$H10964&lt;=$C$3),Colin!$I10964,)</f>
        <v>0</v>
      </c>
      <c r="N10964" s="38">
        <f>IF(AND(Colin!$G10964=$B$2,Colin!$H10964=$C$3),Colin!$I10964,)</f>
        <v>0</v>
      </c>
      <c r="O10964" s="38">
        <f>IF(AND(Colin!$G10964=$B$2,Colin!$H10964&lt;=$C$3),Colin!$I10964,)</f>
        <v>0</v>
      </c>
      <c r="P10964" s="38">
        <f>IF(Colin!$G10964&lt;$B$2,Colin!$I10964,0)</f>
        <v>0</v>
      </c>
      <c r="Q10964" s="38">
        <f>IF(Colin!$G10964&lt;$B$1,Colin!$I10964,0)</f>
        <v>0</v>
      </c>
    </row>
    <row r="10965" spans="12:17" x14ac:dyDescent="0.25">
      <c r="L10965" s="38">
        <f>IF(AND(Colin!$G10965=$B$1,Colin!$H10965=$C$3),Colin!$I10965,)</f>
        <v>0</v>
      </c>
      <c r="M10965" s="38">
        <f>IF(AND(Colin!$G10965=$B$1,Colin!$H10965&lt;=$C$3),Colin!$I10965,)</f>
        <v>0</v>
      </c>
      <c r="N10965" s="38">
        <f>IF(AND(Colin!$G10965=$B$2,Colin!$H10965=$C$3),Colin!$I10965,)</f>
        <v>0</v>
      </c>
      <c r="O10965" s="38">
        <f>IF(AND(Colin!$G10965=$B$2,Colin!$H10965&lt;=$C$3),Colin!$I10965,)</f>
        <v>0</v>
      </c>
      <c r="P10965" s="38">
        <f>IF(Colin!$G10965&lt;$B$2,Colin!$I10965,0)</f>
        <v>0</v>
      </c>
      <c r="Q10965" s="38">
        <f>IF(Colin!$G10965&lt;$B$1,Colin!$I10965,0)</f>
        <v>0</v>
      </c>
    </row>
    <row r="10966" spans="12:17" x14ac:dyDescent="0.25">
      <c r="L10966" s="38">
        <f>IF(AND(Colin!$G10966=$B$1,Colin!$H10966=$C$3),Colin!$I10966,)</f>
        <v>0</v>
      </c>
      <c r="M10966" s="38">
        <f>IF(AND(Colin!$G10966=$B$1,Colin!$H10966&lt;=$C$3),Colin!$I10966,)</f>
        <v>0</v>
      </c>
      <c r="N10966" s="38">
        <f>IF(AND(Colin!$G10966=$B$2,Colin!$H10966=$C$3),Colin!$I10966,)</f>
        <v>0</v>
      </c>
      <c r="O10966" s="38">
        <f>IF(AND(Colin!$G10966=$B$2,Colin!$H10966&lt;=$C$3),Colin!$I10966,)</f>
        <v>0</v>
      </c>
      <c r="P10966" s="38">
        <f>IF(Colin!$G10966&lt;$B$2,Colin!$I10966,0)</f>
        <v>0</v>
      </c>
      <c r="Q10966" s="38">
        <f>IF(Colin!$G10966&lt;$B$1,Colin!$I10966,0)</f>
        <v>0</v>
      </c>
    </row>
    <row r="10967" spans="12:17" x14ac:dyDescent="0.25">
      <c r="L10967" s="38">
        <f>IF(AND(Colin!$G10967=$B$1,Colin!$H10967=$C$3),Colin!$I10967,)</f>
        <v>0</v>
      </c>
      <c r="M10967" s="38">
        <f>IF(AND(Colin!$G10967=$B$1,Colin!$H10967&lt;=$C$3),Colin!$I10967,)</f>
        <v>0</v>
      </c>
      <c r="N10967" s="38">
        <f>IF(AND(Colin!$G10967=$B$2,Colin!$H10967=$C$3),Colin!$I10967,)</f>
        <v>0</v>
      </c>
      <c r="O10967" s="38">
        <f>IF(AND(Colin!$G10967=$B$2,Colin!$H10967&lt;=$C$3),Colin!$I10967,)</f>
        <v>0</v>
      </c>
      <c r="P10967" s="38">
        <f>IF(Colin!$G10967&lt;$B$2,Colin!$I10967,0)</f>
        <v>0</v>
      </c>
      <c r="Q10967" s="38">
        <f>IF(Colin!$G10967&lt;$B$1,Colin!$I10967,0)</f>
        <v>0</v>
      </c>
    </row>
    <row r="10968" spans="12:17" x14ac:dyDescent="0.25">
      <c r="L10968" s="38">
        <f>IF(AND(Colin!$G10968=$B$1,Colin!$H10968=$C$3),Colin!$I10968,)</f>
        <v>0</v>
      </c>
      <c r="M10968" s="38">
        <f>IF(AND(Colin!$G10968=$B$1,Colin!$H10968&lt;=$C$3),Colin!$I10968,)</f>
        <v>0</v>
      </c>
      <c r="N10968" s="38">
        <f>IF(AND(Colin!$G10968=$B$2,Colin!$H10968=$C$3),Colin!$I10968,)</f>
        <v>0</v>
      </c>
      <c r="O10968" s="38">
        <f>IF(AND(Colin!$G10968=$B$2,Colin!$H10968&lt;=$C$3),Colin!$I10968,)</f>
        <v>0</v>
      </c>
      <c r="P10968" s="38">
        <f>IF(Colin!$G10968&lt;$B$2,Colin!$I10968,0)</f>
        <v>0</v>
      </c>
      <c r="Q10968" s="38">
        <f>IF(Colin!$G10968&lt;$B$1,Colin!$I10968,0)</f>
        <v>0</v>
      </c>
    </row>
    <row r="10969" spans="12:17" x14ac:dyDescent="0.25">
      <c r="L10969" s="38">
        <f>IF(AND(Colin!$G10969=$B$1,Colin!$H10969=$C$3),Colin!$I10969,)</f>
        <v>0</v>
      </c>
      <c r="M10969" s="38">
        <f>IF(AND(Colin!$G10969=$B$1,Colin!$H10969&lt;=$C$3),Colin!$I10969,)</f>
        <v>0</v>
      </c>
      <c r="N10969" s="38">
        <f>IF(AND(Colin!$G10969=$B$2,Colin!$H10969=$C$3),Colin!$I10969,)</f>
        <v>0</v>
      </c>
      <c r="O10969" s="38">
        <f>IF(AND(Colin!$G10969=$B$2,Colin!$H10969&lt;=$C$3),Colin!$I10969,)</f>
        <v>0</v>
      </c>
      <c r="P10969" s="38">
        <f>IF(Colin!$G10969&lt;$B$2,Colin!$I10969,0)</f>
        <v>0</v>
      </c>
      <c r="Q10969" s="38">
        <f>IF(Colin!$G10969&lt;$B$1,Colin!$I10969,0)</f>
        <v>0</v>
      </c>
    </row>
    <row r="10970" spans="12:17" x14ac:dyDescent="0.25">
      <c r="L10970" s="38">
        <f>IF(AND(Colin!$G10970=$B$1,Colin!$H10970=$C$3),Colin!$I10970,)</f>
        <v>0</v>
      </c>
      <c r="M10970" s="38">
        <f>IF(AND(Colin!$G10970=$B$1,Colin!$H10970&lt;=$C$3),Colin!$I10970,)</f>
        <v>0</v>
      </c>
      <c r="N10970" s="38">
        <f>IF(AND(Colin!$G10970=$B$2,Colin!$H10970=$C$3),Colin!$I10970,)</f>
        <v>0</v>
      </c>
      <c r="O10970" s="38">
        <f>IF(AND(Colin!$G10970=$B$2,Colin!$H10970&lt;=$C$3),Colin!$I10970,)</f>
        <v>0</v>
      </c>
      <c r="P10970" s="38">
        <f>IF(Colin!$G10970&lt;$B$2,Colin!$I10970,0)</f>
        <v>0</v>
      </c>
      <c r="Q10970" s="38">
        <f>IF(Colin!$G10970&lt;$B$1,Colin!$I10970,0)</f>
        <v>0</v>
      </c>
    </row>
    <row r="10971" spans="12:17" x14ac:dyDescent="0.25">
      <c r="L10971" s="38">
        <f>IF(AND(Colin!$G10971=$B$1,Colin!$H10971=$C$3),Colin!$I10971,)</f>
        <v>0</v>
      </c>
      <c r="M10971" s="38">
        <f>IF(AND(Colin!$G10971=$B$1,Colin!$H10971&lt;=$C$3),Colin!$I10971,)</f>
        <v>0</v>
      </c>
      <c r="N10971" s="38">
        <f>IF(AND(Colin!$G10971=$B$2,Colin!$H10971=$C$3),Colin!$I10971,)</f>
        <v>0</v>
      </c>
      <c r="O10971" s="38">
        <f>IF(AND(Colin!$G10971=$B$2,Colin!$H10971&lt;=$C$3),Colin!$I10971,)</f>
        <v>0</v>
      </c>
      <c r="P10971" s="38">
        <f>IF(Colin!$G10971&lt;$B$2,Colin!$I10971,0)</f>
        <v>0</v>
      </c>
      <c r="Q10971" s="38">
        <f>IF(Colin!$G10971&lt;$B$1,Colin!$I10971,0)</f>
        <v>0</v>
      </c>
    </row>
    <row r="10972" spans="12:17" x14ac:dyDescent="0.25">
      <c r="L10972" s="38">
        <f>IF(AND(Colin!$G10972=$B$1,Colin!$H10972=$C$3),Colin!$I10972,)</f>
        <v>0</v>
      </c>
      <c r="M10972" s="38">
        <f>IF(AND(Colin!$G10972=$B$1,Colin!$H10972&lt;=$C$3),Colin!$I10972,)</f>
        <v>0</v>
      </c>
      <c r="N10972" s="38">
        <f>IF(AND(Colin!$G10972=$B$2,Colin!$H10972=$C$3),Colin!$I10972,)</f>
        <v>0</v>
      </c>
      <c r="O10972" s="38">
        <f>IF(AND(Colin!$G10972=$B$2,Colin!$H10972&lt;=$C$3),Colin!$I10972,)</f>
        <v>0</v>
      </c>
      <c r="P10972" s="38">
        <f>IF(Colin!$G10972&lt;$B$2,Colin!$I10972,0)</f>
        <v>0</v>
      </c>
      <c r="Q10972" s="38">
        <f>IF(Colin!$G10972&lt;$B$1,Colin!$I10972,0)</f>
        <v>0</v>
      </c>
    </row>
    <row r="10973" spans="12:17" x14ac:dyDescent="0.25">
      <c r="L10973" s="38">
        <f>IF(AND(Colin!$G10973=$B$1,Colin!$H10973=$C$3),Colin!$I10973,)</f>
        <v>0</v>
      </c>
      <c r="M10973" s="38">
        <f>IF(AND(Colin!$G10973=$B$1,Colin!$H10973&lt;=$C$3),Colin!$I10973,)</f>
        <v>0</v>
      </c>
      <c r="N10973" s="38">
        <f>IF(AND(Colin!$G10973=$B$2,Colin!$H10973=$C$3),Colin!$I10973,)</f>
        <v>0</v>
      </c>
      <c r="O10973" s="38">
        <f>IF(AND(Colin!$G10973=$B$2,Colin!$H10973&lt;=$C$3),Colin!$I10973,)</f>
        <v>0</v>
      </c>
      <c r="P10973" s="38">
        <f>IF(Colin!$G10973&lt;$B$2,Colin!$I10973,0)</f>
        <v>0</v>
      </c>
      <c r="Q10973" s="38">
        <f>IF(Colin!$G10973&lt;$B$1,Colin!$I10973,0)</f>
        <v>0</v>
      </c>
    </row>
    <row r="10974" spans="12:17" x14ac:dyDescent="0.25">
      <c r="L10974" s="38">
        <f>IF(AND(Colin!$G10974=$B$1,Colin!$H10974=$C$3),Colin!$I10974,)</f>
        <v>0</v>
      </c>
      <c r="M10974" s="38">
        <f>IF(AND(Colin!$G10974=$B$1,Colin!$H10974&lt;=$C$3),Colin!$I10974,)</f>
        <v>0</v>
      </c>
      <c r="N10974" s="38">
        <f>IF(AND(Colin!$G10974=$B$2,Colin!$H10974=$C$3),Colin!$I10974,)</f>
        <v>0</v>
      </c>
      <c r="O10974" s="38">
        <f>IF(AND(Colin!$G10974=$B$2,Colin!$H10974&lt;=$C$3),Colin!$I10974,)</f>
        <v>0</v>
      </c>
      <c r="P10974" s="38">
        <f>IF(Colin!$G10974&lt;$B$2,Colin!$I10974,0)</f>
        <v>0</v>
      </c>
      <c r="Q10974" s="38">
        <f>IF(Colin!$G10974&lt;$B$1,Colin!$I10974,0)</f>
        <v>0</v>
      </c>
    </row>
    <row r="10975" spans="12:17" x14ac:dyDescent="0.25">
      <c r="L10975" s="38">
        <f>IF(AND(Colin!$G10975=$B$1,Colin!$H10975=$C$3),Colin!$I10975,)</f>
        <v>0</v>
      </c>
      <c r="M10975" s="38">
        <f>IF(AND(Colin!$G10975=$B$1,Colin!$H10975&lt;=$C$3),Colin!$I10975,)</f>
        <v>0</v>
      </c>
      <c r="N10975" s="38">
        <f>IF(AND(Colin!$G10975=$B$2,Colin!$H10975=$C$3),Colin!$I10975,)</f>
        <v>0</v>
      </c>
      <c r="O10975" s="38">
        <f>IF(AND(Colin!$G10975=$B$2,Colin!$H10975&lt;=$C$3),Colin!$I10975,)</f>
        <v>0</v>
      </c>
      <c r="P10975" s="38">
        <f>IF(Colin!$G10975&lt;$B$2,Colin!$I10975,0)</f>
        <v>0</v>
      </c>
      <c r="Q10975" s="38">
        <f>IF(Colin!$G10975&lt;$B$1,Colin!$I10975,0)</f>
        <v>0</v>
      </c>
    </row>
    <row r="10976" spans="12:17" x14ac:dyDescent="0.25">
      <c r="L10976" s="38">
        <f>IF(AND(Colin!$G10976=$B$1,Colin!$H10976=$C$3),Colin!$I10976,)</f>
        <v>0</v>
      </c>
      <c r="M10976" s="38">
        <f>IF(AND(Colin!$G10976=$B$1,Colin!$H10976&lt;=$C$3),Colin!$I10976,)</f>
        <v>0</v>
      </c>
      <c r="N10976" s="38">
        <f>IF(AND(Colin!$G10976=$B$2,Colin!$H10976=$C$3),Colin!$I10976,)</f>
        <v>0</v>
      </c>
      <c r="O10976" s="38">
        <f>IF(AND(Colin!$G10976=$B$2,Colin!$H10976&lt;=$C$3),Colin!$I10976,)</f>
        <v>0</v>
      </c>
      <c r="P10976" s="38">
        <f>IF(Colin!$G10976&lt;$B$2,Colin!$I10976,0)</f>
        <v>0</v>
      </c>
      <c r="Q10976" s="38">
        <f>IF(Colin!$G10976&lt;$B$1,Colin!$I10976,0)</f>
        <v>0</v>
      </c>
    </row>
    <row r="10977" spans="12:17" x14ac:dyDescent="0.25">
      <c r="L10977" s="38">
        <f>IF(AND(Colin!$G10977=$B$1,Colin!$H10977=$C$3),Colin!$I10977,)</f>
        <v>0</v>
      </c>
      <c r="M10977" s="38">
        <f>IF(AND(Colin!$G10977=$B$1,Colin!$H10977&lt;=$C$3),Colin!$I10977,)</f>
        <v>0</v>
      </c>
      <c r="N10977" s="38">
        <f>IF(AND(Colin!$G10977=$B$2,Colin!$H10977=$C$3),Colin!$I10977,)</f>
        <v>0</v>
      </c>
      <c r="O10977" s="38">
        <f>IF(AND(Colin!$G10977=$B$2,Colin!$H10977&lt;=$C$3),Colin!$I10977,)</f>
        <v>0</v>
      </c>
      <c r="P10977" s="38">
        <f>IF(Colin!$G10977&lt;$B$2,Colin!$I10977,0)</f>
        <v>0</v>
      </c>
      <c r="Q10977" s="38">
        <f>IF(Colin!$G10977&lt;$B$1,Colin!$I10977,0)</f>
        <v>0</v>
      </c>
    </row>
    <row r="10978" spans="12:17" x14ac:dyDescent="0.25">
      <c r="L10978" s="38">
        <f>IF(AND(Colin!$G10978=$B$1,Colin!$H10978=$C$3),Colin!$I10978,)</f>
        <v>0</v>
      </c>
      <c r="M10978" s="38">
        <f>IF(AND(Colin!$G10978=$B$1,Colin!$H10978&lt;=$C$3),Colin!$I10978,)</f>
        <v>0</v>
      </c>
      <c r="N10978" s="38">
        <f>IF(AND(Colin!$G10978=$B$2,Colin!$H10978=$C$3),Colin!$I10978,)</f>
        <v>0</v>
      </c>
      <c r="O10978" s="38">
        <f>IF(AND(Colin!$G10978=$B$2,Colin!$H10978&lt;=$C$3),Colin!$I10978,)</f>
        <v>0</v>
      </c>
      <c r="P10978" s="38">
        <f>IF(Colin!$G10978&lt;$B$2,Colin!$I10978,0)</f>
        <v>0</v>
      </c>
      <c r="Q10978" s="38">
        <f>IF(Colin!$G10978&lt;$B$1,Colin!$I10978,0)</f>
        <v>0</v>
      </c>
    </row>
    <row r="10979" spans="12:17" x14ac:dyDescent="0.25">
      <c r="L10979" s="38">
        <f>IF(AND(Colin!$G10979=$B$1,Colin!$H10979=$C$3),Colin!$I10979,)</f>
        <v>0</v>
      </c>
      <c r="M10979" s="38">
        <f>IF(AND(Colin!$G10979=$B$1,Colin!$H10979&lt;=$C$3),Colin!$I10979,)</f>
        <v>0</v>
      </c>
      <c r="N10979" s="38">
        <f>IF(AND(Colin!$G10979=$B$2,Colin!$H10979=$C$3),Colin!$I10979,)</f>
        <v>0</v>
      </c>
      <c r="O10979" s="38">
        <f>IF(AND(Colin!$G10979=$B$2,Colin!$H10979&lt;=$C$3),Colin!$I10979,)</f>
        <v>0</v>
      </c>
      <c r="P10979" s="38">
        <f>IF(Colin!$G10979&lt;$B$2,Colin!$I10979,0)</f>
        <v>0</v>
      </c>
      <c r="Q10979" s="38">
        <f>IF(Colin!$G10979&lt;$B$1,Colin!$I10979,0)</f>
        <v>0</v>
      </c>
    </row>
    <row r="10980" spans="12:17" x14ac:dyDescent="0.25">
      <c r="L10980" s="38">
        <f>IF(AND(Colin!$G10980=$B$1,Colin!$H10980=$C$3),Colin!$I10980,)</f>
        <v>0</v>
      </c>
      <c r="M10980" s="38">
        <f>IF(AND(Colin!$G10980=$B$1,Colin!$H10980&lt;=$C$3),Colin!$I10980,)</f>
        <v>0</v>
      </c>
      <c r="N10980" s="38">
        <f>IF(AND(Colin!$G10980=$B$2,Colin!$H10980=$C$3),Colin!$I10980,)</f>
        <v>0</v>
      </c>
      <c r="O10980" s="38">
        <f>IF(AND(Colin!$G10980=$B$2,Colin!$H10980&lt;=$C$3),Colin!$I10980,)</f>
        <v>0</v>
      </c>
      <c r="P10980" s="38">
        <f>IF(Colin!$G10980&lt;$B$2,Colin!$I10980,0)</f>
        <v>0</v>
      </c>
      <c r="Q10980" s="38">
        <f>IF(Colin!$G10980&lt;$B$1,Colin!$I10980,0)</f>
        <v>0</v>
      </c>
    </row>
    <row r="10981" spans="12:17" x14ac:dyDescent="0.25">
      <c r="L10981" s="38">
        <f>IF(AND(Colin!$G10981=$B$1,Colin!$H10981=$C$3),Colin!$I10981,)</f>
        <v>0</v>
      </c>
      <c r="M10981" s="38">
        <f>IF(AND(Colin!$G10981=$B$1,Colin!$H10981&lt;=$C$3),Colin!$I10981,)</f>
        <v>0</v>
      </c>
      <c r="N10981" s="38">
        <f>IF(AND(Colin!$G10981=$B$2,Colin!$H10981=$C$3),Colin!$I10981,)</f>
        <v>0</v>
      </c>
      <c r="O10981" s="38">
        <f>IF(AND(Colin!$G10981=$B$2,Colin!$H10981&lt;=$C$3),Colin!$I10981,)</f>
        <v>0</v>
      </c>
      <c r="P10981" s="38">
        <f>IF(Colin!$G10981&lt;$B$2,Colin!$I10981,0)</f>
        <v>0</v>
      </c>
      <c r="Q10981" s="38">
        <f>IF(Colin!$G10981&lt;$B$1,Colin!$I10981,0)</f>
        <v>0</v>
      </c>
    </row>
    <row r="10982" spans="12:17" x14ac:dyDescent="0.25">
      <c r="L10982" s="38">
        <f>IF(AND(Colin!$G10982=$B$1,Colin!$H10982=$C$3),Colin!$I10982,)</f>
        <v>0</v>
      </c>
      <c r="M10982" s="38">
        <f>IF(AND(Colin!$G10982=$B$1,Colin!$H10982&lt;=$C$3),Colin!$I10982,)</f>
        <v>0</v>
      </c>
      <c r="N10982" s="38">
        <f>IF(AND(Colin!$G10982=$B$2,Colin!$H10982=$C$3),Colin!$I10982,)</f>
        <v>0</v>
      </c>
      <c r="O10982" s="38">
        <f>IF(AND(Colin!$G10982=$B$2,Colin!$H10982&lt;=$C$3),Colin!$I10982,)</f>
        <v>0</v>
      </c>
      <c r="P10982" s="38">
        <f>IF(Colin!$G10982&lt;$B$2,Colin!$I10982,0)</f>
        <v>0</v>
      </c>
      <c r="Q10982" s="38">
        <f>IF(Colin!$G10982&lt;$B$1,Colin!$I10982,0)</f>
        <v>0</v>
      </c>
    </row>
    <row r="10983" spans="12:17" x14ac:dyDescent="0.25">
      <c r="L10983" s="38">
        <f>IF(AND(Colin!$G10983=$B$1,Colin!$H10983=$C$3),Colin!$I10983,)</f>
        <v>0</v>
      </c>
      <c r="M10983" s="38">
        <f>IF(AND(Colin!$G10983=$B$1,Colin!$H10983&lt;=$C$3),Colin!$I10983,)</f>
        <v>0</v>
      </c>
      <c r="N10983" s="38">
        <f>IF(AND(Colin!$G10983=$B$2,Colin!$H10983=$C$3),Colin!$I10983,)</f>
        <v>0</v>
      </c>
      <c r="O10983" s="38">
        <f>IF(AND(Colin!$G10983=$B$2,Colin!$H10983&lt;=$C$3),Colin!$I10983,)</f>
        <v>0</v>
      </c>
      <c r="P10983" s="38">
        <f>IF(Colin!$G10983&lt;$B$2,Colin!$I10983,0)</f>
        <v>0</v>
      </c>
      <c r="Q10983" s="38">
        <f>IF(Colin!$G10983&lt;$B$1,Colin!$I10983,0)</f>
        <v>0</v>
      </c>
    </row>
    <row r="10984" spans="12:17" x14ac:dyDescent="0.25">
      <c r="L10984" s="38">
        <f>IF(AND(Colin!$G10984=$B$1,Colin!$H10984=$C$3),Colin!$I10984,)</f>
        <v>0</v>
      </c>
      <c r="M10984" s="38">
        <f>IF(AND(Colin!$G10984=$B$1,Colin!$H10984&lt;=$C$3),Colin!$I10984,)</f>
        <v>0</v>
      </c>
      <c r="N10984" s="38">
        <f>IF(AND(Colin!$G10984=$B$2,Colin!$H10984=$C$3),Colin!$I10984,)</f>
        <v>0</v>
      </c>
      <c r="O10984" s="38">
        <f>IF(AND(Colin!$G10984=$B$2,Colin!$H10984&lt;=$C$3),Colin!$I10984,)</f>
        <v>0</v>
      </c>
      <c r="P10984" s="38">
        <f>IF(Colin!$G10984&lt;$B$2,Colin!$I10984,0)</f>
        <v>0</v>
      </c>
      <c r="Q10984" s="38">
        <f>IF(Colin!$G10984&lt;$B$1,Colin!$I10984,0)</f>
        <v>0</v>
      </c>
    </row>
    <row r="10985" spans="12:17" x14ac:dyDescent="0.25">
      <c r="L10985" s="38">
        <f>IF(AND(Colin!$G10985=$B$1,Colin!$H10985=$C$3),Colin!$I10985,)</f>
        <v>0</v>
      </c>
      <c r="M10985" s="38">
        <f>IF(AND(Colin!$G10985=$B$1,Colin!$H10985&lt;=$C$3),Colin!$I10985,)</f>
        <v>0</v>
      </c>
      <c r="N10985" s="38">
        <f>IF(AND(Colin!$G10985=$B$2,Colin!$H10985=$C$3),Colin!$I10985,)</f>
        <v>0</v>
      </c>
      <c r="O10985" s="38">
        <f>IF(AND(Colin!$G10985=$B$2,Colin!$H10985&lt;=$C$3),Colin!$I10985,)</f>
        <v>0</v>
      </c>
      <c r="P10985" s="38">
        <f>IF(Colin!$G10985&lt;$B$2,Colin!$I10985,0)</f>
        <v>0</v>
      </c>
      <c r="Q10985" s="38">
        <f>IF(Colin!$G10985&lt;$B$1,Colin!$I10985,0)</f>
        <v>0</v>
      </c>
    </row>
    <row r="10986" spans="12:17" x14ac:dyDescent="0.25">
      <c r="L10986" s="38">
        <f>IF(AND(Colin!$G10986=$B$1,Colin!$H10986=$C$3),Colin!$I10986,)</f>
        <v>0</v>
      </c>
      <c r="M10986" s="38">
        <f>IF(AND(Colin!$G10986=$B$1,Colin!$H10986&lt;=$C$3),Colin!$I10986,)</f>
        <v>0</v>
      </c>
      <c r="N10986" s="38">
        <f>IF(AND(Colin!$G10986=$B$2,Colin!$H10986=$C$3),Colin!$I10986,)</f>
        <v>0</v>
      </c>
      <c r="O10986" s="38">
        <f>IF(AND(Colin!$G10986=$B$2,Colin!$H10986&lt;=$C$3),Colin!$I10986,)</f>
        <v>0</v>
      </c>
      <c r="P10986" s="38">
        <f>IF(Colin!$G10986&lt;$B$2,Colin!$I10986,0)</f>
        <v>0</v>
      </c>
      <c r="Q10986" s="38">
        <f>IF(Colin!$G10986&lt;$B$1,Colin!$I10986,0)</f>
        <v>0</v>
      </c>
    </row>
    <row r="10987" spans="12:17" x14ac:dyDescent="0.25">
      <c r="L10987" s="38">
        <f>IF(AND(Colin!$G10987=$B$1,Colin!$H10987=$C$3),Colin!$I10987,)</f>
        <v>0</v>
      </c>
      <c r="M10987" s="38">
        <f>IF(AND(Colin!$G10987=$B$1,Colin!$H10987&lt;=$C$3),Colin!$I10987,)</f>
        <v>0</v>
      </c>
      <c r="N10987" s="38">
        <f>IF(AND(Colin!$G10987=$B$2,Colin!$H10987=$C$3),Colin!$I10987,)</f>
        <v>0</v>
      </c>
      <c r="O10987" s="38">
        <f>IF(AND(Colin!$G10987=$B$2,Colin!$H10987&lt;=$C$3),Colin!$I10987,)</f>
        <v>0</v>
      </c>
      <c r="P10987" s="38">
        <f>IF(Colin!$G10987&lt;$B$2,Colin!$I10987,0)</f>
        <v>0</v>
      </c>
      <c r="Q10987" s="38">
        <f>IF(Colin!$G10987&lt;$B$1,Colin!$I10987,0)</f>
        <v>0</v>
      </c>
    </row>
    <row r="10988" spans="12:17" x14ac:dyDescent="0.25">
      <c r="L10988" s="38">
        <f>IF(AND(Colin!$G10988=$B$1,Colin!$H10988=$C$3),Colin!$I10988,)</f>
        <v>0</v>
      </c>
      <c r="M10988" s="38">
        <f>IF(AND(Colin!$G10988=$B$1,Colin!$H10988&lt;=$C$3),Colin!$I10988,)</f>
        <v>0</v>
      </c>
      <c r="N10988" s="38">
        <f>IF(AND(Colin!$G10988=$B$2,Colin!$H10988=$C$3),Colin!$I10988,)</f>
        <v>0</v>
      </c>
      <c r="O10988" s="38">
        <f>IF(AND(Colin!$G10988=$B$2,Colin!$H10988&lt;=$C$3),Colin!$I10988,)</f>
        <v>0</v>
      </c>
      <c r="P10988" s="38">
        <f>IF(Colin!$G10988&lt;$B$2,Colin!$I10988,0)</f>
        <v>0</v>
      </c>
      <c r="Q10988" s="38">
        <f>IF(Colin!$G10988&lt;$B$1,Colin!$I10988,0)</f>
        <v>0</v>
      </c>
    </row>
    <row r="10989" spans="12:17" x14ac:dyDescent="0.25">
      <c r="L10989" s="38">
        <f>IF(AND(Colin!$G10989=$B$1,Colin!$H10989=$C$3),Colin!$I10989,)</f>
        <v>0</v>
      </c>
      <c r="M10989" s="38">
        <f>IF(AND(Colin!$G10989=$B$1,Colin!$H10989&lt;=$C$3),Colin!$I10989,)</f>
        <v>0</v>
      </c>
      <c r="N10989" s="38">
        <f>IF(AND(Colin!$G10989=$B$2,Colin!$H10989=$C$3),Colin!$I10989,)</f>
        <v>0</v>
      </c>
      <c r="O10989" s="38">
        <f>IF(AND(Colin!$G10989=$B$2,Colin!$H10989&lt;=$C$3),Colin!$I10989,)</f>
        <v>0</v>
      </c>
      <c r="P10989" s="38">
        <f>IF(Colin!$G10989&lt;$B$2,Colin!$I10989,0)</f>
        <v>0</v>
      </c>
      <c r="Q10989" s="38">
        <f>IF(Colin!$G10989&lt;$B$1,Colin!$I10989,0)</f>
        <v>0</v>
      </c>
    </row>
    <row r="10990" spans="12:17" x14ac:dyDescent="0.25">
      <c r="L10990" s="38">
        <f>IF(AND(Colin!$G10990=$B$1,Colin!$H10990=$C$3),Colin!$I10990,)</f>
        <v>0</v>
      </c>
      <c r="M10990" s="38">
        <f>IF(AND(Colin!$G10990=$B$1,Colin!$H10990&lt;=$C$3),Colin!$I10990,)</f>
        <v>0</v>
      </c>
      <c r="N10990" s="38">
        <f>IF(AND(Colin!$G10990=$B$2,Colin!$H10990=$C$3),Colin!$I10990,)</f>
        <v>0</v>
      </c>
      <c r="O10990" s="38">
        <f>IF(AND(Colin!$G10990=$B$2,Colin!$H10990&lt;=$C$3),Colin!$I10990,)</f>
        <v>0</v>
      </c>
      <c r="P10990" s="38">
        <f>IF(Colin!$G10990&lt;$B$2,Colin!$I10990,0)</f>
        <v>0</v>
      </c>
      <c r="Q10990" s="38">
        <f>IF(Colin!$G10990&lt;$B$1,Colin!$I10990,0)</f>
        <v>0</v>
      </c>
    </row>
    <row r="10991" spans="12:17" x14ac:dyDescent="0.25">
      <c r="L10991" s="38">
        <f>IF(AND(Colin!$G10991=$B$1,Colin!$H10991=$C$3),Colin!$I10991,)</f>
        <v>0</v>
      </c>
      <c r="M10991" s="38">
        <f>IF(AND(Colin!$G10991=$B$1,Colin!$H10991&lt;=$C$3),Colin!$I10991,)</f>
        <v>0</v>
      </c>
      <c r="N10991" s="38">
        <f>IF(AND(Colin!$G10991=$B$2,Colin!$H10991=$C$3),Colin!$I10991,)</f>
        <v>0</v>
      </c>
      <c r="O10991" s="38">
        <f>IF(AND(Colin!$G10991=$B$2,Colin!$H10991&lt;=$C$3),Colin!$I10991,)</f>
        <v>0</v>
      </c>
      <c r="P10991" s="38">
        <f>IF(Colin!$G10991&lt;$B$2,Colin!$I10991,0)</f>
        <v>0</v>
      </c>
      <c r="Q10991" s="38">
        <f>IF(Colin!$G10991&lt;$B$1,Colin!$I10991,0)</f>
        <v>0</v>
      </c>
    </row>
    <row r="10992" spans="12:17" x14ac:dyDescent="0.25">
      <c r="L10992" s="38">
        <f>IF(AND(Colin!$G10992=$B$1,Colin!$H10992=$C$3),Colin!$I10992,)</f>
        <v>0</v>
      </c>
      <c r="M10992" s="38">
        <f>IF(AND(Colin!$G10992=$B$1,Colin!$H10992&lt;=$C$3),Colin!$I10992,)</f>
        <v>0</v>
      </c>
      <c r="N10992" s="38">
        <f>IF(AND(Colin!$G10992=$B$2,Colin!$H10992=$C$3),Colin!$I10992,)</f>
        <v>0</v>
      </c>
      <c r="O10992" s="38">
        <f>IF(AND(Colin!$G10992=$B$2,Colin!$H10992&lt;=$C$3),Colin!$I10992,)</f>
        <v>0</v>
      </c>
      <c r="P10992" s="38">
        <f>IF(Colin!$G10992&lt;$B$2,Colin!$I10992,0)</f>
        <v>0</v>
      </c>
      <c r="Q10992" s="38">
        <f>IF(Colin!$G10992&lt;$B$1,Colin!$I10992,0)</f>
        <v>0</v>
      </c>
    </row>
    <row r="10993" spans="12:17" x14ac:dyDescent="0.25">
      <c r="L10993" s="38">
        <f>IF(AND(Colin!$G10993=$B$1,Colin!$H10993=$C$3),Colin!$I10993,)</f>
        <v>0</v>
      </c>
      <c r="M10993" s="38">
        <f>IF(AND(Colin!$G10993=$B$1,Colin!$H10993&lt;=$C$3),Colin!$I10993,)</f>
        <v>0</v>
      </c>
      <c r="N10993" s="38">
        <f>IF(AND(Colin!$G10993=$B$2,Colin!$H10993=$C$3),Colin!$I10993,)</f>
        <v>0</v>
      </c>
      <c r="O10993" s="38">
        <f>IF(AND(Colin!$G10993=$B$2,Colin!$H10993&lt;=$C$3),Colin!$I10993,)</f>
        <v>0</v>
      </c>
      <c r="P10993" s="38">
        <f>IF(Colin!$G10993&lt;$B$2,Colin!$I10993,0)</f>
        <v>0</v>
      </c>
      <c r="Q10993" s="38">
        <f>IF(Colin!$G10993&lt;$B$1,Colin!$I10993,0)</f>
        <v>0</v>
      </c>
    </row>
    <row r="10994" spans="12:17" x14ac:dyDescent="0.25">
      <c r="L10994" s="38">
        <f>IF(AND(Colin!$G10994=$B$1,Colin!$H10994=$C$3),Colin!$I10994,)</f>
        <v>0</v>
      </c>
      <c r="M10994" s="38">
        <f>IF(AND(Colin!$G10994=$B$1,Colin!$H10994&lt;=$C$3),Colin!$I10994,)</f>
        <v>0</v>
      </c>
      <c r="N10994" s="38">
        <f>IF(AND(Colin!$G10994=$B$2,Colin!$H10994=$C$3),Colin!$I10994,)</f>
        <v>0</v>
      </c>
      <c r="O10994" s="38">
        <f>IF(AND(Colin!$G10994=$B$2,Colin!$H10994&lt;=$C$3),Colin!$I10994,)</f>
        <v>0</v>
      </c>
      <c r="P10994" s="38">
        <f>IF(Colin!$G10994&lt;$B$2,Colin!$I10994,0)</f>
        <v>0</v>
      </c>
      <c r="Q10994" s="38">
        <f>IF(Colin!$G10994&lt;$B$1,Colin!$I10994,0)</f>
        <v>0</v>
      </c>
    </row>
    <row r="10995" spans="12:17" x14ac:dyDescent="0.25">
      <c r="L10995" s="38">
        <f>IF(AND(Colin!$G10995=$B$1,Colin!$H10995=$C$3),Colin!$I10995,)</f>
        <v>0</v>
      </c>
      <c r="M10995" s="38">
        <f>IF(AND(Colin!$G10995=$B$1,Colin!$H10995&lt;=$C$3),Colin!$I10995,)</f>
        <v>0</v>
      </c>
      <c r="N10995" s="38">
        <f>IF(AND(Colin!$G10995=$B$2,Colin!$H10995=$C$3),Colin!$I10995,)</f>
        <v>0</v>
      </c>
      <c r="O10995" s="38">
        <f>IF(AND(Colin!$G10995=$B$2,Colin!$H10995&lt;=$C$3),Colin!$I10995,)</f>
        <v>0</v>
      </c>
      <c r="P10995" s="38">
        <f>IF(Colin!$G10995&lt;$B$2,Colin!$I10995,0)</f>
        <v>0</v>
      </c>
      <c r="Q10995" s="38">
        <f>IF(Colin!$G10995&lt;$B$1,Colin!$I10995,0)</f>
        <v>0</v>
      </c>
    </row>
    <row r="10996" spans="12:17" x14ac:dyDescent="0.25">
      <c r="L10996" s="38">
        <f>IF(AND(Colin!$G10996=$B$1,Colin!$H10996=$C$3),Colin!$I10996,)</f>
        <v>0</v>
      </c>
      <c r="M10996" s="38">
        <f>IF(AND(Colin!$G10996=$B$1,Colin!$H10996&lt;=$C$3),Colin!$I10996,)</f>
        <v>0</v>
      </c>
      <c r="N10996" s="38">
        <f>IF(AND(Colin!$G10996=$B$2,Colin!$H10996=$C$3),Colin!$I10996,)</f>
        <v>0</v>
      </c>
      <c r="O10996" s="38">
        <f>IF(AND(Colin!$G10996=$B$2,Colin!$H10996&lt;=$C$3),Colin!$I10996,)</f>
        <v>0</v>
      </c>
      <c r="P10996" s="38">
        <f>IF(Colin!$G10996&lt;$B$2,Colin!$I10996,0)</f>
        <v>0</v>
      </c>
      <c r="Q10996" s="38">
        <f>IF(Colin!$G10996&lt;$B$1,Colin!$I10996,0)</f>
        <v>0</v>
      </c>
    </row>
    <row r="10997" spans="12:17" x14ac:dyDescent="0.25">
      <c r="L10997" s="38">
        <f>IF(AND(Colin!$G10997=$B$1,Colin!$H10997=$C$3),Colin!$I10997,)</f>
        <v>0</v>
      </c>
      <c r="M10997" s="38">
        <f>IF(AND(Colin!$G10997=$B$1,Colin!$H10997&lt;=$C$3),Colin!$I10997,)</f>
        <v>0</v>
      </c>
      <c r="N10997" s="38">
        <f>IF(AND(Colin!$G10997=$B$2,Colin!$H10997=$C$3),Colin!$I10997,)</f>
        <v>0</v>
      </c>
      <c r="O10997" s="38">
        <f>IF(AND(Colin!$G10997=$B$2,Colin!$H10997&lt;=$C$3),Colin!$I10997,)</f>
        <v>0</v>
      </c>
      <c r="P10997" s="38">
        <f>IF(Colin!$G10997&lt;$B$2,Colin!$I10997,0)</f>
        <v>0</v>
      </c>
      <c r="Q10997" s="38">
        <f>IF(Colin!$G10997&lt;$B$1,Colin!$I10997,0)</f>
        <v>0</v>
      </c>
    </row>
    <row r="10998" spans="12:17" x14ac:dyDescent="0.25">
      <c r="L10998" s="38">
        <f>IF(AND(Colin!$G10998=$B$1,Colin!$H10998=$C$3),Colin!$I10998,)</f>
        <v>0</v>
      </c>
      <c r="M10998" s="38">
        <f>IF(AND(Colin!$G10998=$B$1,Colin!$H10998&lt;=$C$3),Colin!$I10998,)</f>
        <v>0</v>
      </c>
      <c r="N10998" s="38">
        <f>IF(AND(Colin!$G10998=$B$2,Colin!$H10998=$C$3),Colin!$I10998,)</f>
        <v>0</v>
      </c>
      <c r="O10998" s="38">
        <f>IF(AND(Colin!$G10998=$B$2,Colin!$H10998&lt;=$C$3),Colin!$I10998,)</f>
        <v>0</v>
      </c>
      <c r="P10998" s="38">
        <f>IF(Colin!$G10998&lt;$B$2,Colin!$I10998,0)</f>
        <v>0</v>
      </c>
      <c r="Q10998" s="38">
        <f>IF(Colin!$G10998&lt;$B$1,Colin!$I10998,0)</f>
        <v>0</v>
      </c>
    </row>
    <row r="10999" spans="12:17" x14ac:dyDescent="0.25">
      <c r="L10999" s="38">
        <f>IF(AND(Colin!$G10999=$B$1,Colin!$H10999=$C$3),Colin!$I10999,)</f>
        <v>0</v>
      </c>
      <c r="M10999" s="38">
        <f>IF(AND(Colin!$G10999=$B$1,Colin!$H10999&lt;=$C$3),Colin!$I10999,)</f>
        <v>0</v>
      </c>
      <c r="N10999" s="38">
        <f>IF(AND(Colin!$G10999=$B$2,Colin!$H10999=$C$3),Colin!$I10999,)</f>
        <v>0</v>
      </c>
      <c r="O10999" s="38">
        <f>IF(AND(Colin!$G10999=$B$2,Colin!$H10999&lt;=$C$3),Colin!$I10999,)</f>
        <v>0</v>
      </c>
      <c r="P10999" s="38">
        <f>IF(Colin!$G10999&lt;$B$2,Colin!$I10999,0)</f>
        <v>0</v>
      </c>
      <c r="Q10999" s="38">
        <f>IF(Colin!$G10999&lt;$B$1,Colin!$I10999,0)</f>
        <v>0</v>
      </c>
    </row>
    <row r="11000" spans="12:17" x14ac:dyDescent="0.25">
      <c r="L11000" s="38">
        <f>IF(AND(Colin!$G11000=$B$1,Colin!$H11000=$C$3),Colin!$I11000,)</f>
        <v>0</v>
      </c>
      <c r="M11000" s="38">
        <f>IF(AND(Colin!$G11000=$B$1,Colin!$H11000&lt;=$C$3),Colin!$I11000,)</f>
        <v>0</v>
      </c>
      <c r="N11000" s="38">
        <f>IF(AND(Colin!$G11000=$B$2,Colin!$H11000=$C$3),Colin!$I11000,)</f>
        <v>0</v>
      </c>
      <c r="O11000" s="38">
        <f>IF(AND(Colin!$G11000=$B$2,Colin!$H11000&lt;=$C$3),Colin!$I11000,)</f>
        <v>0</v>
      </c>
      <c r="P11000" s="38">
        <f>IF(Colin!$G11000&lt;$B$2,Colin!$I11000,0)</f>
        <v>0</v>
      </c>
      <c r="Q11000" s="38">
        <f>IF(Colin!$G11000&lt;$B$1,Colin!$I11000,0)</f>
        <v>0</v>
      </c>
    </row>
    <row r="11001" spans="12:17" x14ac:dyDescent="0.25">
      <c r="L11001" s="38">
        <f>IF(AND(Colin!$G11001=$B$1,Colin!$H11001=$C$3),Colin!$I11001,)</f>
        <v>0</v>
      </c>
      <c r="M11001" s="38">
        <f>IF(AND(Colin!$G11001=$B$1,Colin!$H11001&lt;=$C$3),Colin!$I11001,)</f>
        <v>0</v>
      </c>
      <c r="N11001" s="38">
        <f>IF(AND(Colin!$G11001=$B$2,Colin!$H11001=$C$3),Colin!$I11001,)</f>
        <v>0</v>
      </c>
      <c r="O11001" s="38">
        <f>IF(AND(Colin!$G11001=$B$2,Colin!$H11001&lt;=$C$3),Colin!$I11001,)</f>
        <v>0</v>
      </c>
      <c r="P11001" s="38">
        <f>IF(Colin!$G11001&lt;$B$2,Colin!$I11001,0)</f>
        <v>0</v>
      </c>
      <c r="Q11001" s="38">
        <f>IF(Colin!$G11001&lt;$B$1,Colin!$I11001,0)</f>
        <v>0</v>
      </c>
    </row>
    <row r="11002" spans="12:17" x14ac:dyDescent="0.25">
      <c r="L11002" s="38">
        <f>IF(AND(Colin!$G11002=$B$1,Colin!$H11002=$C$3),Colin!$I11002,)</f>
        <v>0</v>
      </c>
      <c r="M11002" s="38">
        <f>IF(AND(Colin!$G11002=$B$1,Colin!$H11002&lt;=$C$3),Colin!$I11002,)</f>
        <v>0</v>
      </c>
      <c r="N11002" s="38">
        <f>IF(AND(Colin!$G11002=$B$2,Colin!$H11002=$C$3),Colin!$I11002,)</f>
        <v>0</v>
      </c>
      <c r="O11002" s="38">
        <f>IF(AND(Colin!$G11002=$B$2,Colin!$H11002&lt;=$C$3),Colin!$I11002,)</f>
        <v>0</v>
      </c>
      <c r="P11002" s="38">
        <f>IF(Colin!$G11002&lt;$B$2,Colin!$I11002,0)</f>
        <v>0</v>
      </c>
      <c r="Q11002" s="38">
        <f>IF(Colin!$G11002&lt;$B$1,Colin!$I11002,0)</f>
        <v>0</v>
      </c>
    </row>
    <row r="11003" spans="12:17" x14ac:dyDescent="0.25">
      <c r="L11003" s="38">
        <f>IF(AND(Colin!$G11003=$B$1,Colin!$H11003=$C$3),Colin!$I11003,)</f>
        <v>0</v>
      </c>
      <c r="M11003" s="38">
        <f>IF(AND(Colin!$G11003=$B$1,Colin!$H11003&lt;=$C$3),Colin!$I11003,)</f>
        <v>0</v>
      </c>
      <c r="N11003" s="38">
        <f>IF(AND(Colin!$G11003=$B$2,Colin!$H11003=$C$3),Colin!$I11003,)</f>
        <v>0</v>
      </c>
      <c r="O11003" s="38">
        <f>IF(AND(Colin!$G11003=$B$2,Colin!$H11003&lt;=$C$3),Colin!$I11003,)</f>
        <v>0</v>
      </c>
      <c r="P11003" s="38">
        <f>IF(Colin!$G11003&lt;$B$2,Colin!$I11003,0)</f>
        <v>0</v>
      </c>
      <c r="Q11003" s="38">
        <f>IF(Colin!$G11003&lt;$B$1,Colin!$I11003,0)</f>
        <v>0</v>
      </c>
    </row>
    <row r="11004" spans="12:17" x14ac:dyDescent="0.25">
      <c r="L11004" s="38">
        <f>IF(AND(Colin!$G11004=$B$1,Colin!$H11004=$C$3),Colin!$I11004,)</f>
        <v>0</v>
      </c>
      <c r="M11004" s="38">
        <f>IF(AND(Colin!$G11004=$B$1,Colin!$H11004&lt;=$C$3),Colin!$I11004,)</f>
        <v>0</v>
      </c>
      <c r="N11004" s="38">
        <f>IF(AND(Colin!$G11004=$B$2,Colin!$H11004=$C$3),Colin!$I11004,)</f>
        <v>0</v>
      </c>
      <c r="O11004" s="38">
        <f>IF(AND(Colin!$G11004=$B$2,Colin!$H11004&lt;=$C$3),Colin!$I11004,)</f>
        <v>0</v>
      </c>
      <c r="P11004" s="38">
        <f>IF(Colin!$G11004&lt;$B$2,Colin!$I11004,0)</f>
        <v>0</v>
      </c>
      <c r="Q11004" s="38">
        <f>IF(Colin!$G11004&lt;$B$1,Colin!$I11004,0)</f>
        <v>0</v>
      </c>
    </row>
    <row r="11005" spans="12:17" x14ac:dyDescent="0.25">
      <c r="L11005" s="38">
        <f>IF(AND(Colin!$G11005=$B$1,Colin!$H11005=$C$3),Colin!$I11005,)</f>
        <v>0</v>
      </c>
      <c r="M11005" s="38">
        <f>IF(AND(Colin!$G11005=$B$1,Colin!$H11005&lt;=$C$3),Colin!$I11005,)</f>
        <v>0</v>
      </c>
      <c r="N11005" s="38">
        <f>IF(AND(Colin!$G11005=$B$2,Colin!$H11005=$C$3),Colin!$I11005,)</f>
        <v>0</v>
      </c>
      <c r="O11005" s="38">
        <f>IF(AND(Colin!$G11005=$B$2,Colin!$H11005&lt;=$C$3),Colin!$I11005,)</f>
        <v>0</v>
      </c>
      <c r="P11005" s="38">
        <f>IF(Colin!$G11005&lt;$B$2,Colin!$I11005,0)</f>
        <v>0</v>
      </c>
      <c r="Q11005" s="38">
        <f>IF(Colin!$G11005&lt;$B$1,Colin!$I11005,0)</f>
        <v>0</v>
      </c>
    </row>
    <row r="11006" spans="12:17" x14ac:dyDescent="0.25">
      <c r="L11006" s="38">
        <f>IF(AND(Colin!$G11006=$B$1,Colin!$H11006=$C$3),Colin!$I11006,)</f>
        <v>0</v>
      </c>
      <c r="M11006" s="38">
        <f>IF(AND(Colin!$G11006=$B$1,Colin!$H11006&lt;=$C$3),Colin!$I11006,)</f>
        <v>0</v>
      </c>
      <c r="N11006" s="38">
        <f>IF(AND(Colin!$G11006=$B$2,Colin!$H11006=$C$3),Colin!$I11006,)</f>
        <v>0</v>
      </c>
      <c r="O11006" s="38">
        <f>IF(AND(Colin!$G11006=$B$2,Colin!$H11006&lt;=$C$3),Colin!$I11006,)</f>
        <v>0</v>
      </c>
      <c r="P11006" s="38">
        <f>IF(Colin!$G11006&lt;$B$2,Colin!$I11006,0)</f>
        <v>0</v>
      </c>
      <c r="Q11006" s="38">
        <f>IF(Colin!$G11006&lt;$B$1,Colin!$I11006,0)</f>
        <v>0</v>
      </c>
    </row>
    <row r="11007" spans="12:17" x14ac:dyDescent="0.25">
      <c r="L11007" s="38">
        <f>IF(AND(Colin!$G11007=$B$1,Colin!$H11007=$C$3),Colin!$I11007,)</f>
        <v>0</v>
      </c>
      <c r="M11007" s="38">
        <f>IF(AND(Colin!$G11007=$B$1,Colin!$H11007&lt;=$C$3),Colin!$I11007,)</f>
        <v>0</v>
      </c>
      <c r="N11007" s="38">
        <f>IF(AND(Colin!$G11007=$B$2,Colin!$H11007=$C$3),Colin!$I11007,)</f>
        <v>0</v>
      </c>
      <c r="O11007" s="38">
        <f>IF(AND(Colin!$G11007=$B$2,Colin!$H11007&lt;=$C$3),Colin!$I11007,)</f>
        <v>0</v>
      </c>
      <c r="P11007" s="38">
        <f>IF(Colin!$G11007&lt;$B$2,Colin!$I11007,0)</f>
        <v>0</v>
      </c>
      <c r="Q11007" s="38">
        <f>IF(Colin!$G11007&lt;$B$1,Colin!$I11007,0)</f>
        <v>0</v>
      </c>
    </row>
    <row r="11008" spans="12:17" x14ac:dyDescent="0.25">
      <c r="L11008" s="38">
        <f>IF(AND(Colin!$G11008=$B$1,Colin!$H11008=$C$3),Colin!$I11008,)</f>
        <v>0</v>
      </c>
      <c r="M11008" s="38">
        <f>IF(AND(Colin!$G11008=$B$1,Colin!$H11008&lt;=$C$3),Colin!$I11008,)</f>
        <v>0</v>
      </c>
      <c r="N11008" s="38">
        <f>IF(AND(Colin!$G11008=$B$2,Colin!$H11008=$C$3),Colin!$I11008,)</f>
        <v>0</v>
      </c>
      <c r="O11008" s="38">
        <f>IF(AND(Colin!$G11008=$B$2,Colin!$H11008&lt;=$C$3),Colin!$I11008,)</f>
        <v>0</v>
      </c>
      <c r="P11008" s="38">
        <f>IF(Colin!$G11008&lt;$B$2,Colin!$I11008,0)</f>
        <v>0</v>
      </c>
      <c r="Q11008" s="38">
        <f>IF(Colin!$G11008&lt;$B$1,Colin!$I11008,0)</f>
        <v>0</v>
      </c>
    </row>
    <row r="11009" spans="12:17" x14ac:dyDescent="0.25">
      <c r="L11009" s="38">
        <f>IF(AND(Colin!$G11009=$B$1,Colin!$H11009=$C$3),Colin!$I11009,)</f>
        <v>0</v>
      </c>
      <c r="M11009" s="38">
        <f>IF(AND(Colin!$G11009=$B$1,Colin!$H11009&lt;=$C$3),Colin!$I11009,)</f>
        <v>0</v>
      </c>
      <c r="N11009" s="38">
        <f>IF(AND(Colin!$G11009=$B$2,Colin!$H11009=$C$3),Colin!$I11009,)</f>
        <v>0</v>
      </c>
      <c r="O11009" s="38">
        <f>IF(AND(Colin!$G11009=$B$2,Colin!$H11009&lt;=$C$3),Colin!$I11009,)</f>
        <v>0</v>
      </c>
      <c r="P11009" s="38">
        <f>IF(Colin!$G11009&lt;$B$2,Colin!$I11009,0)</f>
        <v>0</v>
      </c>
      <c r="Q11009" s="38">
        <f>IF(Colin!$G11009&lt;$B$1,Colin!$I11009,0)</f>
        <v>0</v>
      </c>
    </row>
    <row r="11010" spans="12:17" x14ac:dyDescent="0.25">
      <c r="L11010" s="38">
        <f>IF(AND(Colin!$G11010=$B$1,Colin!$H11010=$C$3),Colin!$I11010,)</f>
        <v>0</v>
      </c>
      <c r="M11010" s="38">
        <f>IF(AND(Colin!$G11010=$B$1,Colin!$H11010&lt;=$C$3),Colin!$I11010,)</f>
        <v>0</v>
      </c>
      <c r="N11010" s="38">
        <f>IF(AND(Colin!$G11010=$B$2,Colin!$H11010=$C$3),Colin!$I11010,)</f>
        <v>0</v>
      </c>
      <c r="O11010" s="38">
        <f>IF(AND(Colin!$G11010=$B$2,Colin!$H11010&lt;=$C$3),Colin!$I11010,)</f>
        <v>0</v>
      </c>
      <c r="P11010" s="38">
        <f>IF(Colin!$G11010&lt;$B$2,Colin!$I11010,0)</f>
        <v>0</v>
      </c>
      <c r="Q11010" s="38">
        <f>IF(Colin!$G11010&lt;$B$1,Colin!$I11010,0)</f>
        <v>0</v>
      </c>
    </row>
    <row r="11011" spans="12:17" x14ac:dyDescent="0.25">
      <c r="L11011" s="38">
        <f>IF(AND(Colin!$G11011=$B$1,Colin!$H11011=$C$3),Colin!$I11011,)</f>
        <v>0</v>
      </c>
      <c r="M11011" s="38">
        <f>IF(AND(Colin!$G11011=$B$1,Colin!$H11011&lt;=$C$3),Colin!$I11011,)</f>
        <v>0</v>
      </c>
      <c r="N11011" s="38">
        <f>IF(AND(Colin!$G11011=$B$2,Colin!$H11011=$C$3),Colin!$I11011,)</f>
        <v>0</v>
      </c>
      <c r="O11011" s="38">
        <f>IF(AND(Colin!$G11011=$B$2,Colin!$H11011&lt;=$C$3),Colin!$I11011,)</f>
        <v>0</v>
      </c>
      <c r="P11011" s="38">
        <f>IF(Colin!$G11011&lt;$B$2,Colin!$I11011,0)</f>
        <v>0</v>
      </c>
      <c r="Q11011" s="38">
        <f>IF(Colin!$G11011&lt;$B$1,Colin!$I11011,0)</f>
        <v>0</v>
      </c>
    </row>
    <row r="11012" spans="12:17" x14ac:dyDescent="0.25">
      <c r="L11012" s="38">
        <f>IF(AND(Colin!$G11012=$B$1,Colin!$H11012=$C$3),Colin!$I11012,)</f>
        <v>0</v>
      </c>
      <c r="M11012" s="38">
        <f>IF(AND(Colin!$G11012=$B$1,Colin!$H11012&lt;=$C$3),Colin!$I11012,)</f>
        <v>0</v>
      </c>
      <c r="N11012" s="38">
        <f>IF(AND(Colin!$G11012=$B$2,Colin!$H11012=$C$3),Colin!$I11012,)</f>
        <v>0</v>
      </c>
      <c r="O11012" s="38">
        <f>IF(AND(Colin!$G11012=$B$2,Colin!$H11012&lt;=$C$3),Colin!$I11012,)</f>
        <v>0</v>
      </c>
      <c r="P11012" s="38">
        <f>IF(Colin!$G11012&lt;$B$2,Colin!$I11012,0)</f>
        <v>0</v>
      </c>
      <c r="Q11012" s="38">
        <f>IF(Colin!$G11012&lt;$B$1,Colin!$I11012,0)</f>
        <v>0</v>
      </c>
    </row>
    <row r="11013" spans="12:17" x14ac:dyDescent="0.25">
      <c r="L11013" s="38">
        <f>IF(AND(Colin!$G11013=$B$1,Colin!$H11013=$C$3),Colin!$I11013,)</f>
        <v>0</v>
      </c>
      <c r="M11013" s="38">
        <f>IF(AND(Colin!$G11013=$B$1,Colin!$H11013&lt;=$C$3),Colin!$I11013,)</f>
        <v>0</v>
      </c>
      <c r="N11013" s="38">
        <f>IF(AND(Colin!$G11013=$B$2,Colin!$H11013=$C$3),Colin!$I11013,)</f>
        <v>0</v>
      </c>
      <c r="O11013" s="38">
        <f>IF(AND(Colin!$G11013=$B$2,Colin!$H11013&lt;=$C$3),Colin!$I11013,)</f>
        <v>0</v>
      </c>
      <c r="P11013" s="38">
        <f>IF(Colin!$G11013&lt;$B$2,Colin!$I11013,0)</f>
        <v>0</v>
      </c>
      <c r="Q11013" s="38">
        <f>IF(Colin!$G11013&lt;$B$1,Colin!$I11013,0)</f>
        <v>0</v>
      </c>
    </row>
    <row r="11014" spans="12:17" x14ac:dyDescent="0.25">
      <c r="L11014" s="38">
        <f>IF(AND(Colin!$G11014=$B$1,Colin!$H11014=$C$3),Colin!$I11014,)</f>
        <v>0</v>
      </c>
      <c r="M11014" s="38">
        <f>IF(AND(Colin!$G11014=$B$1,Colin!$H11014&lt;=$C$3),Colin!$I11014,)</f>
        <v>0</v>
      </c>
      <c r="N11014" s="38">
        <f>IF(AND(Colin!$G11014=$B$2,Colin!$H11014=$C$3),Colin!$I11014,)</f>
        <v>0</v>
      </c>
      <c r="O11014" s="38">
        <f>IF(AND(Colin!$G11014=$B$2,Colin!$H11014&lt;=$C$3),Colin!$I11014,)</f>
        <v>0</v>
      </c>
      <c r="P11014" s="38">
        <f>IF(Colin!$G11014&lt;$B$2,Colin!$I11014,0)</f>
        <v>0</v>
      </c>
      <c r="Q11014" s="38">
        <f>IF(Colin!$G11014&lt;$B$1,Colin!$I11014,0)</f>
        <v>0</v>
      </c>
    </row>
    <row r="11015" spans="12:17" x14ac:dyDescent="0.25">
      <c r="L11015" s="38">
        <f>IF(AND(Colin!$G11015=$B$1,Colin!$H11015=$C$3),Colin!$I11015,)</f>
        <v>0</v>
      </c>
      <c r="M11015" s="38">
        <f>IF(AND(Colin!$G11015=$B$1,Colin!$H11015&lt;=$C$3),Colin!$I11015,)</f>
        <v>0</v>
      </c>
      <c r="N11015" s="38">
        <f>IF(AND(Colin!$G11015=$B$2,Colin!$H11015=$C$3),Colin!$I11015,)</f>
        <v>0</v>
      </c>
      <c r="O11015" s="38">
        <f>IF(AND(Colin!$G11015=$B$2,Colin!$H11015&lt;=$C$3),Colin!$I11015,)</f>
        <v>0</v>
      </c>
      <c r="P11015" s="38">
        <f>IF(Colin!$G11015&lt;$B$2,Colin!$I11015,0)</f>
        <v>0</v>
      </c>
      <c r="Q11015" s="38">
        <f>IF(Colin!$G11015&lt;$B$1,Colin!$I11015,0)</f>
        <v>0</v>
      </c>
    </row>
    <row r="11016" spans="12:17" x14ac:dyDescent="0.25">
      <c r="L11016" s="38">
        <f>IF(AND(Colin!$G11016=$B$1,Colin!$H11016=$C$3),Colin!$I11016,)</f>
        <v>0</v>
      </c>
      <c r="M11016" s="38">
        <f>IF(AND(Colin!$G11016=$B$1,Colin!$H11016&lt;=$C$3),Colin!$I11016,)</f>
        <v>0</v>
      </c>
      <c r="N11016" s="38">
        <f>IF(AND(Colin!$G11016=$B$2,Colin!$H11016=$C$3),Colin!$I11016,)</f>
        <v>0</v>
      </c>
      <c r="O11016" s="38">
        <f>IF(AND(Colin!$G11016=$B$2,Colin!$H11016&lt;=$C$3),Colin!$I11016,)</f>
        <v>0</v>
      </c>
      <c r="P11016" s="38">
        <f>IF(Colin!$G11016&lt;$B$2,Colin!$I11016,0)</f>
        <v>0</v>
      </c>
      <c r="Q11016" s="38">
        <f>IF(Colin!$G11016&lt;$B$1,Colin!$I11016,0)</f>
        <v>0</v>
      </c>
    </row>
    <row r="11017" spans="12:17" x14ac:dyDescent="0.25">
      <c r="L11017" s="38">
        <f>IF(AND(Colin!$G11017=$B$1,Colin!$H11017=$C$3),Colin!$I11017,)</f>
        <v>0</v>
      </c>
      <c r="M11017" s="38">
        <f>IF(AND(Colin!$G11017=$B$1,Colin!$H11017&lt;=$C$3),Colin!$I11017,)</f>
        <v>0</v>
      </c>
      <c r="N11017" s="38">
        <f>IF(AND(Colin!$G11017=$B$2,Colin!$H11017=$C$3),Colin!$I11017,)</f>
        <v>0</v>
      </c>
      <c r="O11017" s="38">
        <f>IF(AND(Colin!$G11017=$B$2,Colin!$H11017&lt;=$C$3),Colin!$I11017,)</f>
        <v>0</v>
      </c>
      <c r="P11017" s="38">
        <f>IF(Colin!$G11017&lt;$B$2,Colin!$I11017,0)</f>
        <v>0</v>
      </c>
      <c r="Q11017" s="38">
        <f>IF(Colin!$G11017&lt;$B$1,Colin!$I11017,0)</f>
        <v>0</v>
      </c>
    </row>
    <row r="11018" spans="12:17" x14ac:dyDescent="0.25">
      <c r="L11018" s="38">
        <f>IF(AND(Colin!$G11018=$B$1,Colin!$H11018=$C$3),Colin!$I11018,)</f>
        <v>0</v>
      </c>
      <c r="M11018" s="38">
        <f>IF(AND(Colin!$G11018=$B$1,Colin!$H11018&lt;=$C$3),Colin!$I11018,)</f>
        <v>0</v>
      </c>
      <c r="N11018" s="38">
        <f>IF(AND(Colin!$G11018=$B$2,Colin!$H11018=$C$3),Colin!$I11018,)</f>
        <v>0</v>
      </c>
      <c r="O11018" s="38">
        <f>IF(AND(Colin!$G11018=$B$2,Colin!$H11018&lt;=$C$3),Colin!$I11018,)</f>
        <v>0</v>
      </c>
      <c r="P11018" s="38">
        <f>IF(Colin!$G11018&lt;$B$2,Colin!$I11018,0)</f>
        <v>0</v>
      </c>
      <c r="Q11018" s="38">
        <f>IF(Colin!$G11018&lt;$B$1,Colin!$I11018,0)</f>
        <v>0</v>
      </c>
    </row>
    <row r="11019" spans="12:17" x14ac:dyDescent="0.25">
      <c r="L11019" s="38">
        <f>IF(AND(Colin!$G11019=$B$1,Colin!$H11019=$C$3),Colin!$I11019,)</f>
        <v>0</v>
      </c>
      <c r="M11019" s="38">
        <f>IF(AND(Colin!$G11019=$B$1,Colin!$H11019&lt;=$C$3),Colin!$I11019,)</f>
        <v>0</v>
      </c>
      <c r="N11019" s="38">
        <f>IF(AND(Colin!$G11019=$B$2,Colin!$H11019=$C$3),Colin!$I11019,)</f>
        <v>0</v>
      </c>
      <c r="O11019" s="38">
        <f>IF(AND(Colin!$G11019=$B$2,Colin!$H11019&lt;=$C$3),Colin!$I11019,)</f>
        <v>0</v>
      </c>
      <c r="P11019" s="38">
        <f>IF(Colin!$G11019&lt;$B$2,Colin!$I11019,0)</f>
        <v>0</v>
      </c>
      <c r="Q11019" s="38">
        <f>IF(Colin!$G11019&lt;$B$1,Colin!$I11019,0)</f>
        <v>0</v>
      </c>
    </row>
    <row r="11020" spans="12:17" x14ac:dyDescent="0.25">
      <c r="L11020" s="38">
        <f>IF(AND(Colin!$G11020=$B$1,Colin!$H11020=$C$3),Colin!$I11020,)</f>
        <v>0</v>
      </c>
      <c r="M11020" s="38">
        <f>IF(AND(Colin!$G11020=$B$1,Colin!$H11020&lt;=$C$3),Colin!$I11020,)</f>
        <v>0</v>
      </c>
      <c r="N11020" s="38">
        <f>IF(AND(Colin!$G11020=$B$2,Colin!$H11020=$C$3),Colin!$I11020,)</f>
        <v>0</v>
      </c>
      <c r="O11020" s="38">
        <f>IF(AND(Colin!$G11020=$B$2,Colin!$H11020&lt;=$C$3),Colin!$I11020,)</f>
        <v>0</v>
      </c>
      <c r="P11020" s="38">
        <f>IF(Colin!$G11020&lt;$B$2,Colin!$I11020,0)</f>
        <v>0</v>
      </c>
      <c r="Q11020" s="38">
        <f>IF(Colin!$G11020&lt;$B$1,Colin!$I11020,0)</f>
        <v>0</v>
      </c>
    </row>
    <row r="11021" spans="12:17" x14ac:dyDescent="0.25">
      <c r="L11021" s="38">
        <f>IF(AND(Colin!$G11021=$B$1,Colin!$H11021=$C$3),Colin!$I11021,)</f>
        <v>0</v>
      </c>
      <c r="M11021" s="38">
        <f>IF(AND(Colin!$G11021=$B$1,Colin!$H11021&lt;=$C$3),Colin!$I11021,)</f>
        <v>0</v>
      </c>
      <c r="N11021" s="38">
        <f>IF(AND(Colin!$G11021=$B$2,Colin!$H11021=$C$3),Colin!$I11021,)</f>
        <v>0</v>
      </c>
      <c r="O11021" s="38">
        <f>IF(AND(Colin!$G11021=$B$2,Colin!$H11021&lt;=$C$3),Colin!$I11021,)</f>
        <v>0</v>
      </c>
      <c r="P11021" s="38">
        <f>IF(Colin!$G11021&lt;$B$2,Colin!$I11021,0)</f>
        <v>0</v>
      </c>
      <c r="Q11021" s="38">
        <f>IF(Colin!$G11021&lt;$B$1,Colin!$I11021,0)</f>
        <v>0</v>
      </c>
    </row>
    <row r="11022" spans="12:17" x14ac:dyDescent="0.25">
      <c r="L11022" s="38">
        <f>IF(AND(Colin!$G11022=$B$1,Colin!$H11022=$C$3),Colin!$I11022,)</f>
        <v>0</v>
      </c>
      <c r="M11022" s="38">
        <f>IF(AND(Colin!$G11022=$B$1,Colin!$H11022&lt;=$C$3),Colin!$I11022,)</f>
        <v>0</v>
      </c>
      <c r="N11022" s="38">
        <f>IF(AND(Colin!$G11022=$B$2,Colin!$H11022=$C$3),Colin!$I11022,)</f>
        <v>0</v>
      </c>
      <c r="O11022" s="38">
        <f>IF(AND(Colin!$G11022=$B$2,Colin!$H11022&lt;=$C$3),Colin!$I11022,)</f>
        <v>0</v>
      </c>
      <c r="P11022" s="38">
        <f>IF(Colin!$G11022&lt;$B$2,Colin!$I11022,0)</f>
        <v>0</v>
      </c>
      <c r="Q11022" s="38">
        <f>IF(Colin!$G11022&lt;$B$1,Colin!$I11022,0)</f>
        <v>0</v>
      </c>
    </row>
    <row r="11023" spans="12:17" x14ac:dyDescent="0.25">
      <c r="L11023" s="38">
        <f>IF(AND(Colin!$G11023=$B$1,Colin!$H11023=$C$3),Colin!$I11023,)</f>
        <v>0</v>
      </c>
      <c r="M11023" s="38">
        <f>IF(AND(Colin!$G11023=$B$1,Colin!$H11023&lt;=$C$3),Colin!$I11023,)</f>
        <v>0</v>
      </c>
      <c r="N11023" s="38">
        <f>IF(AND(Colin!$G11023=$B$2,Colin!$H11023=$C$3),Colin!$I11023,)</f>
        <v>0</v>
      </c>
      <c r="O11023" s="38">
        <f>IF(AND(Colin!$G11023=$B$2,Colin!$H11023&lt;=$C$3),Colin!$I11023,)</f>
        <v>0</v>
      </c>
      <c r="P11023" s="38">
        <f>IF(Colin!$G11023&lt;$B$2,Colin!$I11023,0)</f>
        <v>0</v>
      </c>
      <c r="Q11023" s="38">
        <f>IF(Colin!$G11023&lt;$B$1,Colin!$I11023,0)</f>
        <v>0</v>
      </c>
    </row>
    <row r="11024" spans="12:17" x14ac:dyDescent="0.25">
      <c r="L11024" s="38">
        <f>IF(AND(Colin!$G11024=$B$1,Colin!$H11024=$C$3),Colin!$I11024,)</f>
        <v>0</v>
      </c>
      <c r="M11024" s="38">
        <f>IF(AND(Colin!$G11024=$B$1,Colin!$H11024&lt;=$C$3),Colin!$I11024,)</f>
        <v>0</v>
      </c>
      <c r="N11024" s="38">
        <f>IF(AND(Colin!$G11024=$B$2,Colin!$H11024=$C$3),Colin!$I11024,)</f>
        <v>0</v>
      </c>
      <c r="O11024" s="38">
        <f>IF(AND(Colin!$G11024=$B$2,Colin!$H11024&lt;=$C$3),Colin!$I11024,)</f>
        <v>0</v>
      </c>
      <c r="P11024" s="38">
        <f>IF(Colin!$G11024&lt;$B$2,Colin!$I11024,0)</f>
        <v>0</v>
      </c>
      <c r="Q11024" s="38">
        <f>IF(Colin!$G11024&lt;$B$1,Colin!$I11024,0)</f>
        <v>0</v>
      </c>
    </row>
    <row r="11025" spans="12:17" x14ac:dyDescent="0.25">
      <c r="L11025" s="38">
        <f>IF(AND(Colin!$G11025=$B$1,Colin!$H11025=$C$3),Colin!$I11025,)</f>
        <v>0</v>
      </c>
      <c r="M11025" s="38">
        <f>IF(AND(Colin!$G11025=$B$1,Colin!$H11025&lt;=$C$3),Colin!$I11025,)</f>
        <v>0</v>
      </c>
      <c r="N11025" s="38">
        <f>IF(AND(Colin!$G11025=$B$2,Colin!$H11025=$C$3),Colin!$I11025,)</f>
        <v>0</v>
      </c>
      <c r="O11025" s="38">
        <f>IF(AND(Colin!$G11025=$B$2,Colin!$H11025&lt;=$C$3),Colin!$I11025,)</f>
        <v>0</v>
      </c>
      <c r="P11025" s="38">
        <f>IF(Colin!$G11025&lt;$B$2,Colin!$I11025,0)</f>
        <v>0</v>
      </c>
      <c r="Q11025" s="38">
        <f>IF(Colin!$G11025&lt;$B$1,Colin!$I11025,0)</f>
        <v>0</v>
      </c>
    </row>
    <row r="11026" spans="12:17" x14ac:dyDescent="0.25">
      <c r="L11026" s="38">
        <f>IF(AND(Colin!$G11026=$B$1,Colin!$H11026=$C$3),Colin!$I11026,)</f>
        <v>0</v>
      </c>
      <c r="M11026" s="38">
        <f>IF(AND(Colin!$G11026=$B$1,Colin!$H11026&lt;=$C$3),Colin!$I11026,)</f>
        <v>0</v>
      </c>
      <c r="N11026" s="38">
        <f>IF(AND(Colin!$G11026=$B$2,Colin!$H11026=$C$3),Colin!$I11026,)</f>
        <v>0</v>
      </c>
      <c r="O11026" s="38">
        <f>IF(AND(Colin!$G11026=$B$2,Colin!$H11026&lt;=$C$3),Colin!$I11026,)</f>
        <v>0</v>
      </c>
      <c r="P11026" s="38">
        <f>IF(Colin!$G11026&lt;$B$2,Colin!$I11026,0)</f>
        <v>0</v>
      </c>
      <c r="Q11026" s="38">
        <f>IF(Colin!$G11026&lt;$B$1,Colin!$I11026,0)</f>
        <v>0</v>
      </c>
    </row>
    <row r="11027" spans="12:17" x14ac:dyDescent="0.25">
      <c r="L11027" s="38">
        <f>IF(AND(Colin!$G11027=$B$1,Colin!$H11027=$C$3),Colin!$I11027,)</f>
        <v>0</v>
      </c>
      <c r="M11027" s="38">
        <f>IF(AND(Colin!$G11027=$B$1,Colin!$H11027&lt;=$C$3),Colin!$I11027,)</f>
        <v>0</v>
      </c>
      <c r="N11027" s="38">
        <f>IF(AND(Colin!$G11027=$B$2,Colin!$H11027=$C$3),Colin!$I11027,)</f>
        <v>0</v>
      </c>
      <c r="O11027" s="38">
        <f>IF(AND(Colin!$G11027=$B$2,Colin!$H11027&lt;=$C$3),Colin!$I11027,)</f>
        <v>0</v>
      </c>
      <c r="P11027" s="38">
        <f>IF(Colin!$G11027&lt;$B$2,Colin!$I11027,0)</f>
        <v>0</v>
      </c>
      <c r="Q11027" s="38">
        <f>IF(Colin!$G11027&lt;$B$1,Colin!$I11027,0)</f>
        <v>0</v>
      </c>
    </row>
    <row r="11028" spans="12:17" x14ac:dyDescent="0.25">
      <c r="L11028" s="38">
        <f>IF(AND(Colin!$G11028=$B$1,Colin!$H11028=$C$3),Colin!$I11028,)</f>
        <v>0</v>
      </c>
      <c r="M11028" s="38">
        <f>IF(AND(Colin!$G11028=$B$1,Colin!$H11028&lt;=$C$3),Colin!$I11028,)</f>
        <v>0</v>
      </c>
      <c r="N11028" s="38">
        <f>IF(AND(Colin!$G11028=$B$2,Colin!$H11028=$C$3),Colin!$I11028,)</f>
        <v>0</v>
      </c>
      <c r="O11028" s="38">
        <f>IF(AND(Colin!$G11028=$B$2,Colin!$H11028&lt;=$C$3),Colin!$I11028,)</f>
        <v>0</v>
      </c>
      <c r="P11028" s="38">
        <f>IF(Colin!$G11028&lt;$B$2,Colin!$I11028,0)</f>
        <v>0</v>
      </c>
      <c r="Q11028" s="38">
        <f>IF(Colin!$G11028&lt;$B$1,Colin!$I11028,0)</f>
        <v>0</v>
      </c>
    </row>
    <row r="11029" spans="12:17" x14ac:dyDescent="0.25">
      <c r="L11029" s="38">
        <f>IF(AND(Colin!$G11029=$B$1,Colin!$H11029=$C$3),Colin!$I11029,)</f>
        <v>0</v>
      </c>
      <c r="M11029" s="38">
        <f>IF(AND(Colin!$G11029=$B$1,Colin!$H11029&lt;=$C$3),Colin!$I11029,)</f>
        <v>0</v>
      </c>
      <c r="N11029" s="38">
        <f>IF(AND(Colin!$G11029=$B$2,Colin!$H11029=$C$3),Colin!$I11029,)</f>
        <v>0</v>
      </c>
      <c r="O11029" s="38">
        <f>IF(AND(Colin!$G11029=$B$2,Colin!$H11029&lt;=$C$3),Colin!$I11029,)</f>
        <v>0</v>
      </c>
      <c r="P11029" s="38">
        <f>IF(Colin!$G11029&lt;$B$2,Colin!$I11029,0)</f>
        <v>0</v>
      </c>
      <c r="Q11029" s="38">
        <f>IF(Colin!$G11029&lt;$B$1,Colin!$I11029,0)</f>
        <v>0</v>
      </c>
    </row>
    <row r="11030" spans="12:17" x14ac:dyDescent="0.25">
      <c r="L11030" s="38">
        <f>IF(AND(Colin!$G11030=$B$1,Colin!$H11030=$C$3),Colin!$I11030,)</f>
        <v>0</v>
      </c>
      <c r="M11030" s="38">
        <f>IF(AND(Colin!$G11030=$B$1,Colin!$H11030&lt;=$C$3),Colin!$I11030,)</f>
        <v>0</v>
      </c>
      <c r="N11030" s="38">
        <f>IF(AND(Colin!$G11030=$B$2,Colin!$H11030=$C$3),Colin!$I11030,)</f>
        <v>0</v>
      </c>
      <c r="O11030" s="38">
        <f>IF(AND(Colin!$G11030=$B$2,Colin!$H11030&lt;=$C$3),Colin!$I11030,)</f>
        <v>0</v>
      </c>
      <c r="P11030" s="38">
        <f>IF(Colin!$G11030&lt;$B$2,Colin!$I11030,0)</f>
        <v>0</v>
      </c>
      <c r="Q11030" s="38">
        <f>IF(Colin!$G11030&lt;$B$1,Colin!$I11030,0)</f>
        <v>0</v>
      </c>
    </row>
    <row r="11031" spans="12:17" x14ac:dyDescent="0.25">
      <c r="L11031" s="38">
        <f>IF(AND(Colin!$G11031=$B$1,Colin!$H11031=$C$3),Colin!$I11031,)</f>
        <v>0</v>
      </c>
      <c r="M11031" s="38">
        <f>IF(AND(Colin!$G11031=$B$1,Colin!$H11031&lt;=$C$3),Colin!$I11031,)</f>
        <v>0</v>
      </c>
      <c r="N11031" s="38">
        <f>IF(AND(Colin!$G11031=$B$2,Colin!$H11031=$C$3),Colin!$I11031,)</f>
        <v>0</v>
      </c>
      <c r="O11031" s="38">
        <f>IF(AND(Colin!$G11031=$B$2,Colin!$H11031&lt;=$C$3),Colin!$I11031,)</f>
        <v>0</v>
      </c>
      <c r="P11031" s="38">
        <f>IF(Colin!$G11031&lt;$B$2,Colin!$I11031,0)</f>
        <v>0</v>
      </c>
      <c r="Q11031" s="38">
        <f>IF(Colin!$G11031&lt;$B$1,Colin!$I11031,0)</f>
        <v>0</v>
      </c>
    </row>
    <row r="11032" spans="12:17" x14ac:dyDescent="0.25">
      <c r="L11032" s="38">
        <f>IF(AND(Colin!$G11032=$B$1,Colin!$H11032=$C$3),Colin!$I11032,)</f>
        <v>0</v>
      </c>
      <c r="M11032" s="38">
        <f>IF(AND(Colin!$G11032=$B$1,Colin!$H11032&lt;=$C$3),Colin!$I11032,)</f>
        <v>0</v>
      </c>
      <c r="N11032" s="38">
        <f>IF(AND(Colin!$G11032=$B$2,Colin!$H11032=$C$3),Colin!$I11032,)</f>
        <v>0</v>
      </c>
      <c r="O11032" s="38">
        <f>IF(AND(Colin!$G11032=$B$2,Colin!$H11032&lt;=$C$3),Colin!$I11032,)</f>
        <v>0</v>
      </c>
      <c r="P11032" s="38">
        <f>IF(Colin!$G11032&lt;$B$2,Colin!$I11032,0)</f>
        <v>0</v>
      </c>
      <c r="Q11032" s="38">
        <f>IF(Colin!$G11032&lt;$B$1,Colin!$I11032,0)</f>
        <v>0</v>
      </c>
    </row>
    <row r="11033" spans="12:17" x14ac:dyDescent="0.25">
      <c r="L11033" s="38">
        <f>IF(AND(Colin!$G11033=$B$1,Colin!$H11033=$C$3),Colin!$I11033,)</f>
        <v>0</v>
      </c>
      <c r="M11033" s="38">
        <f>IF(AND(Colin!$G11033=$B$1,Colin!$H11033&lt;=$C$3),Colin!$I11033,)</f>
        <v>0</v>
      </c>
      <c r="N11033" s="38">
        <f>IF(AND(Colin!$G11033=$B$2,Colin!$H11033=$C$3),Colin!$I11033,)</f>
        <v>0</v>
      </c>
      <c r="O11033" s="38">
        <f>IF(AND(Colin!$G11033=$B$2,Colin!$H11033&lt;=$C$3),Colin!$I11033,)</f>
        <v>0</v>
      </c>
      <c r="P11033" s="38">
        <f>IF(Colin!$G11033&lt;$B$2,Colin!$I11033,0)</f>
        <v>0</v>
      </c>
      <c r="Q11033" s="38">
        <f>IF(Colin!$G11033&lt;$B$1,Colin!$I11033,0)</f>
        <v>0</v>
      </c>
    </row>
    <row r="11034" spans="12:17" x14ac:dyDescent="0.25">
      <c r="L11034" s="38">
        <f>IF(AND(Colin!$G11034=$B$1,Colin!$H11034=$C$3),Colin!$I11034,)</f>
        <v>0</v>
      </c>
      <c r="M11034" s="38">
        <f>IF(AND(Colin!$G11034=$B$1,Colin!$H11034&lt;=$C$3),Colin!$I11034,)</f>
        <v>0</v>
      </c>
      <c r="N11034" s="38">
        <f>IF(AND(Colin!$G11034=$B$2,Colin!$H11034=$C$3),Colin!$I11034,)</f>
        <v>0</v>
      </c>
      <c r="O11034" s="38">
        <f>IF(AND(Colin!$G11034=$B$2,Colin!$H11034&lt;=$C$3),Colin!$I11034,)</f>
        <v>0</v>
      </c>
      <c r="P11034" s="38">
        <f>IF(Colin!$G11034&lt;$B$2,Colin!$I11034,0)</f>
        <v>0</v>
      </c>
      <c r="Q11034" s="38">
        <f>IF(Colin!$G11034&lt;$B$1,Colin!$I11034,0)</f>
        <v>0</v>
      </c>
    </row>
    <row r="11035" spans="12:17" x14ac:dyDescent="0.25">
      <c r="L11035" s="38">
        <f>IF(AND(Colin!$G11035=$B$1,Colin!$H11035=$C$3),Colin!$I11035,)</f>
        <v>0</v>
      </c>
      <c r="M11035" s="38">
        <f>IF(AND(Colin!$G11035=$B$1,Colin!$H11035&lt;=$C$3),Colin!$I11035,)</f>
        <v>0</v>
      </c>
      <c r="N11035" s="38">
        <f>IF(AND(Colin!$G11035=$B$2,Colin!$H11035=$C$3),Colin!$I11035,)</f>
        <v>0</v>
      </c>
      <c r="O11035" s="38">
        <f>IF(AND(Colin!$G11035=$B$2,Colin!$H11035&lt;=$C$3),Colin!$I11035,)</f>
        <v>0</v>
      </c>
      <c r="P11035" s="38">
        <f>IF(Colin!$G11035&lt;$B$2,Colin!$I11035,0)</f>
        <v>0</v>
      </c>
      <c r="Q11035" s="38">
        <f>IF(Colin!$G11035&lt;$B$1,Colin!$I11035,0)</f>
        <v>0</v>
      </c>
    </row>
    <row r="11036" spans="12:17" x14ac:dyDescent="0.25">
      <c r="L11036" s="38">
        <f>IF(AND(Colin!$G11036=$B$1,Colin!$H11036=$C$3),Colin!$I11036,)</f>
        <v>0</v>
      </c>
      <c r="M11036" s="38">
        <f>IF(AND(Colin!$G11036=$B$1,Colin!$H11036&lt;=$C$3),Colin!$I11036,)</f>
        <v>0</v>
      </c>
      <c r="N11036" s="38">
        <f>IF(AND(Colin!$G11036=$B$2,Colin!$H11036=$C$3),Colin!$I11036,)</f>
        <v>0</v>
      </c>
      <c r="O11036" s="38">
        <f>IF(AND(Colin!$G11036=$B$2,Colin!$H11036&lt;=$C$3),Colin!$I11036,)</f>
        <v>0</v>
      </c>
      <c r="P11036" s="38">
        <f>IF(Colin!$G11036&lt;$B$2,Colin!$I11036,0)</f>
        <v>0</v>
      </c>
      <c r="Q11036" s="38">
        <f>IF(Colin!$G11036&lt;$B$1,Colin!$I11036,0)</f>
        <v>0</v>
      </c>
    </row>
    <row r="11037" spans="12:17" x14ac:dyDescent="0.25">
      <c r="L11037" s="38">
        <f>IF(AND(Colin!$G11037=$B$1,Colin!$H11037=$C$3),Colin!$I11037,)</f>
        <v>0</v>
      </c>
      <c r="M11037" s="38">
        <f>IF(AND(Colin!$G11037=$B$1,Colin!$H11037&lt;=$C$3),Colin!$I11037,)</f>
        <v>0</v>
      </c>
      <c r="N11037" s="38">
        <f>IF(AND(Colin!$G11037=$B$2,Colin!$H11037=$C$3),Colin!$I11037,)</f>
        <v>0</v>
      </c>
      <c r="O11037" s="38">
        <f>IF(AND(Colin!$G11037=$B$2,Colin!$H11037&lt;=$C$3),Colin!$I11037,)</f>
        <v>0</v>
      </c>
      <c r="P11037" s="38">
        <f>IF(Colin!$G11037&lt;$B$2,Colin!$I11037,0)</f>
        <v>0</v>
      </c>
      <c r="Q11037" s="38">
        <f>IF(Colin!$G11037&lt;$B$1,Colin!$I11037,0)</f>
        <v>0</v>
      </c>
    </row>
    <row r="11038" spans="12:17" x14ac:dyDescent="0.25">
      <c r="L11038" s="38">
        <f>IF(AND(Colin!$G11038=$B$1,Colin!$H11038=$C$3),Colin!$I11038,)</f>
        <v>0</v>
      </c>
      <c r="M11038" s="38">
        <f>IF(AND(Colin!$G11038=$B$1,Colin!$H11038&lt;=$C$3),Colin!$I11038,)</f>
        <v>0</v>
      </c>
      <c r="N11038" s="38">
        <f>IF(AND(Colin!$G11038=$B$2,Colin!$H11038=$C$3),Colin!$I11038,)</f>
        <v>0</v>
      </c>
      <c r="O11038" s="38">
        <f>IF(AND(Colin!$G11038=$B$2,Colin!$H11038&lt;=$C$3),Colin!$I11038,)</f>
        <v>0</v>
      </c>
      <c r="P11038" s="38">
        <f>IF(Colin!$G11038&lt;$B$2,Colin!$I11038,0)</f>
        <v>0</v>
      </c>
      <c r="Q11038" s="38">
        <f>IF(Colin!$G11038&lt;$B$1,Colin!$I11038,0)</f>
        <v>0</v>
      </c>
    </row>
    <row r="11039" spans="12:17" x14ac:dyDescent="0.25">
      <c r="L11039" s="38">
        <f>IF(AND(Colin!$G11039=$B$1,Colin!$H11039=$C$3),Colin!$I11039,)</f>
        <v>0</v>
      </c>
      <c r="M11039" s="38">
        <f>IF(AND(Colin!$G11039=$B$1,Colin!$H11039&lt;=$C$3),Colin!$I11039,)</f>
        <v>0</v>
      </c>
      <c r="N11039" s="38">
        <f>IF(AND(Colin!$G11039=$B$2,Colin!$H11039=$C$3),Colin!$I11039,)</f>
        <v>0</v>
      </c>
      <c r="O11039" s="38">
        <f>IF(AND(Colin!$G11039=$B$2,Colin!$H11039&lt;=$C$3),Colin!$I11039,)</f>
        <v>0</v>
      </c>
      <c r="P11039" s="38">
        <f>IF(Colin!$G11039&lt;$B$2,Colin!$I11039,0)</f>
        <v>0</v>
      </c>
      <c r="Q11039" s="38">
        <f>IF(Colin!$G11039&lt;$B$1,Colin!$I11039,0)</f>
        <v>0</v>
      </c>
    </row>
    <row r="11040" spans="12:17" x14ac:dyDescent="0.25">
      <c r="L11040" s="38">
        <f>IF(AND(Colin!$G11040=$B$1,Colin!$H11040=$C$3),Colin!$I11040,)</f>
        <v>0</v>
      </c>
      <c r="M11040" s="38">
        <f>IF(AND(Colin!$G11040=$B$1,Colin!$H11040&lt;=$C$3),Colin!$I11040,)</f>
        <v>0</v>
      </c>
      <c r="N11040" s="38">
        <f>IF(AND(Colin!$G11040=$B$2,Colin!$H11040=$C$3),Colin!$I11040,)</f>
        <v>0</v>
      </c>
      <c r="O11040" s="38">
        <f>IF(AND(Colin!$G11040=$B$2,Colin!$H11040&lt;=$C$3),Colin!$I11040,)</f>
        <v>0</v>
      </c>
      <c r="P11040" s="38">
        <f>IF(Colin!$G11040&lt;$B$2,Colin!$I11040,0)</f>
        <v>0</v>
      </c>
      <c r="Q11040" s="38">
        <f>IF(Colin!$G11040&lt;$B$1,Colin!$I11040,0)</f>
        <v>0</v>
      </c>
    </row>
    <row r="11041" spans="12:17" x14ac:dyDescent="0.25">
      <c r="L11041" s="38">
        <f>IF(AND(Colin!$G11041=$B$1,Colin!$H11041=$C$3),Colin!$I11041,)</f>
        <v>0</v>
      </c>
      <c r="M11041" s="38">
        <f>IF(AND(Colin!$G11041=$B$1,Colin!$H11041&lt;=$C$3),Colin!$I11041,)</f>
        <v>0</v>
      </c>
      <c r="N11041" s="38">
        <f>IF(AND(Colin!$G11041=$B$2,Colin!$H11041=$C$3),Colin!$I11041,)</f>
        <v>0</v>
      </c>
      <c r="O11041" s="38">
        <f>IF(AND(Colin!$G11041=$B$2,Colin!$H11041&lt;=$C$3),Colin!$I11041,)</f>
        <v>0</v>
      </c>
      <c r="P11041" s="38">
        <f>IF(Colin!$G11041&lt;$B$2,Colin!$I11041,0)</f>
        <v>0</v>
      </c>
      <c r="Q11041" s="38">
        <f>IF(Colin!$G11041&lt;$B$1,Colin!$I11041,0)</f>
        <v>0</v>
      </c>
    </row>
    <row r="11042" spans="12:17" x14ac:dyDescent="0.25">
      <c r="L11042" s="38">
        <f>IF(AND(Colin!$G11042=$B$1,Colin!$H11042=$C$3),Colin!$I11042,)</f>
        <v>0</v>
      </c>
      <c r="M11042" s="38">
        <f>IF(AND(Colin!$G11042=$B$1,Colin!$H11042&lt;=$C$3),Colin!$I11042,)</f>
        <v>0</v>
      </c>
      <c r="N11042" s="38">
        <f>IF(AND(Colin!$G11042=$B$2,Colin!$H11042=$C$3),Colin!$I11042,)</f>
        <v>0</v>
      </c>
      <c r="O11042" s="38">
        <f>IF(AND(Colin!$G11042=$B$2,Colin!$H11042&lt;=$C$3),Colin!$I11042,)</f>
        <v>0</v>
      </c>
      <c r="P11042" s="38">
        <f>IF(Colin!$G11042&lt;$B$2,Colin!$I11042,0)</f>
        <v>0</v>
      </c>
      <c r="Q11042" s="38">
        <f>IF(Colin!$G11042&lt;$B$1,Colin!$I11042,0)</f>
        <v>0</v>
      </c>
    </row>
    <row r="11043" spans="12:17" x14ac:dyDescent="0.25">
      <c r="L11043" s="38">
        <f>IF(AND(Colin!$G11043=$B$1,Colin!$H11043=$C$3),Colin!$I11043,)</f>
        <v>0</v>
      </c>
      <c r="M11043" s="38">
        <f>IF(AND(Colin!$G11043=$B$1,Colin!$H11043&lt;=$C$3),Colin!$I11043,)</f>
        <v>0</v>
      </c>
      <c r="N11043" s="38">
        <f>IF(AND(Colin!$G11043=$B$2,Colin!$H11043=$C$3),Colin!$I11043,)</f>
        <v>0</v>
      </c>
      <c r="O11043" s="38">
        <f>IF(AND(Colin!$G11043=$B$2,Colin!$H11043&lt;=$C$3),Colin!$I11043,)</f>
        <v>0</v>
      </c>
      <c r="P11043" s="38">
        <f>IF(Colin!$G11043&lt;$B$2,Colin!$I11043,0)</f>
        <v>0</v>
      </c>
      <c r="Q11043" s="38">
        <f>IF(Colin!$G11043&lt;$B$1,Colin!$I11043,0)</f>
        <v>0</v>
      </c>
    </row>
    <row r="11044" spans="12:17" x14ac:dyDescent="0.25">
      <c r="L11044" s="38">
        <f>IF(AND(Colin!$G11044=$B$1,Colin!$H11044=$C$3),Colin!$I11044,)</f>
        <v>0</v>
      </c>
      <c r="M11044" s="38">
        <f>IF(AND(Colin!$G11044=$B$1,Colin!$H11044&lt;=$C$3),Colin!$I11044,)</f>
        <v>0</v>
      </c>
      <c r="N11044" s="38">
        <f>IF(AND(Colin!$G11044=$B$2,Colin!$H11044=$C$3),Colin!$I11044,)</f>
        <v>0</v>
      </c>
      <c r="O11044" s="38">
        <f>IF(AND(Colin!$G11044=$B$2,Colin!$H11044&lt;=$C$3),Colin!$I11044,)</f>
        <v>0</v>
      </c>
      <c r="P11044" s="38">
        <f>IF(Colin!$G11044&lt;$B$2,Colin!$I11044,0)</f>
        <v>0</v>
      </c>
      <c r="Q11044" s="38">
        <f>IF(Colin!$G11044&lt;$B$1,Colin!$I11044,0)</f>
        <v>0</v>
      </c>
    </row>
    <row r="11045" spans="12:17" x14ac:dyDescent="0.25">
      <c r="L11045" s="38">
        <f>IF(AND(Colin!$G11045=$B$1,Colin!$H11045=$C$3),Colin!$I11045,)</f>
        <v>0</v>
      </c>
      <c r="M11045" s="38">
        <f>IF(AND(Colin!$G11045=$B$1,Colin!$H11045&lt;=$C$3),Colin!$I11045,)</f>
        <v>0</v>
      </c>
      <c r="N11045" s="38">
        <f>IF(AND(Colin!$G11045=$B$2,Colin!$H11045=$C$3),Colin!$I11045,)</f>
        <v>0</v>
      </c>
      <c r="O11045" s="38">
        <f>IF(AND(Colin!$G11045=$B$2,Colin!$H11045&lt;=$C$3),Colin!$I11045,)</f>
        <v>0</v>
      </c>
      <c r="P11045" s="38">
        <f>IF(Colin!$G11045&lt;$B$2,Colin!$I11045,0)</f>
        <v>0</v>
      </c>
      <c r="Q11045" s="38">
        <f>IF(Colin!$G11045&lt;$B$1,Colin!$I11045,0)</f>
        <v>0</v>
      </c>
    </row>
    <row r="11046" spans="12:17" x14ac:dyDescent="0.25">
      <c r="L11046" s="38">
        <f>IF(AND(Colin!$G11046=$B$1,Colin!$H11046=$C$3),Colin!$I11046,)</f>
        <v>0</v>
      </c>
      <c r="M11046" s="38">
        <f>IF(AND(Colin!$G11046=$B$1,Colin!$H11046&lt;=$C$3),Colin!$I11046,)</f>
        <v>0</v>
      </c>
      <c r="N11046" s="38">
        <f>IF(AND(Colin!$G11046=$B$2,Colin!$H11046=$C$3),Colin!$I11046,)</f>
        <v>0</v>
      </c>
      <c r="O11046" s="38">
        <f>IF(AND(Colin!$G11046=$B$2,Colin!$H11046&lt;=$C$3),Colin!$I11046,)</f>
        <v>0</v>
      </c>
      <c r="P11046" s="38">
        <f>IF(Colin!$G11046&lt;$B$2,Colin!$I11046,0)</f>
        <v>0</v>
      </c>
      <c r="Q11046" s="38">
        <f>IF(Colin!$G11046&lt;$B$1,Colin!$I11046,0)</f>
        <v>0</v>
      </c>
    </row>
    <row r="11047" spans="12:17" x14ac:dyDescent="0.25">
      <c r="L11047" s="38">
        <f>IF(AND(Colin!$G11047=$B$1,Colin!$H11047=$C$3),Colin!$I11047,)</f>
        <v>0</v>
      </c>
      <c r="M11047" s="38">
        <f>IF(AND(Colin!$G11047=$B$1,Colin!$H11047&lt;=$C$3),Colin!$I11047,)</f>
        <v>0</v>
      </c>
      <c r="N11047" s="38">
        <f>IF(AND(Colin!$G11047=$B$2,Colin!$H11047=$C$3),Colin!$I11047,)</f>
        <v>0</v>
      </c>
      <c r="O11047" s="38">
        <f>IF(AND(Colin!$G11047=$B$2,Colin!$H11047&lt;=$C$3),Colin!$I11047,)</f>
        <v>0</v>
      </c>
      <c r="P11047" s="38">
        <f>IF(Colin!$G11047&lt;$B$2,Colin!$I11047,0)</f>
        <v>0</v>
      </c>
      <c r="Q11047" s="38">
        <f>IF(Colin!$G11047&lt;$B$1,Colin!$I11047,0)</f>
        <v>0</v>
      </c>
    </row>
    <row r="11048" spans="12:17" x14ac:dyDescent="0.25">
      <c r="L11048" s="38">
        <f>IF(AND(Colin!$G11048=$B$1,Colin!$H11048=$C$3),Colin!$I11048,)</f>
        <v>0</v>
      </c>
      <c r="M11048" s="38">
        <f>IF(AND(Colin!$G11048=$B$1,Colin!$H11048&lt;=$C$3),Colin!$I11048,)</f>
        <v>0</v>
      </c>
      <c r="N11048" s="38">
        <f>IF(AND(Colin!$G11048=$B$2,Colin!$H11048=$C$3),Colin!$I11048,)</f>
        <v>0</v>
      </c>
      <c r="O11048" s="38">
        <f>IF(AND(Colin!$G11048=$B$2,Colin!$H11048&lt;=$C$3),Colin!$I11048,)</f>
        <v>0</v>
      </c>
      <c r="P11048" s="38">
        <f>IF(Colin!$G11048&lt;$B$2,Colin!$I11048,0)</f>
        <v>0</v>
      </c>
      <c r="Q11048" s="38">
        <f>IF(Colin!$G11048&lt;$B$1,Colin!$I11048,0)</f>
        <v>0</v>
      </c>
    </row>
    <row r="11049" spans="12:17" x14ac:dyDescent="0.25">
      <c r="L11049" s="38">
        <f>IF(AND(Colin!$G11049=$B$1,Colin!$H11049=$C$3),Colin!$I11049,)</f>
        <v>0</v>
      </c>
      <c r="M11049" s="38">
        <f>IF(AND(Colin!$G11049=$B$1,Colin!$H11049&lt;=$C$3),Colin!$I11049,)</f>
        <v>0</v>
      </c>
      <c r="N11049" s="38">
        <f>IF(AND(Colin!$G11049=$B$2,Colin!$H11049=$C$3),Colin!$I11049,)</f>
        <v>0</v>
      </c>
      <c r="O11049" s="38">
        <f>IF(AND(Colin!$G11049=$B$2,Colin!$H11049&lt;=$C$3),Colin!$I11049,)</f>
        <v>0</v>
      </c>
      <c r="P11049" s="38">
        <f>IF(Colin!$G11049&lt;$B$2,Colin!$I11049,0)</f>
        <v>0</v>
      </c>
      <c r="Q11049" s="38">
        <f>IF(Colin!$G11049&lt;$B$1,Colin!$I11049,0)</f>
        <v>0</v>
      </c>
    </row>
    <row r="11050" spans="12:17" x14ac:dyDescent="0.25">
      <c r="L11050" s="38">
        <f>IF(AND(Colin!$G11050=$B$1,Colin!$H11050=$C$3),Colin!$I11050,)</f>
        <v>0</v>
      </c>
      <c r="M11050" s="38">
        <f>IF(AND(Colin!$G11050=$B$1,Colin!$H11050&lt;=$C$3),Colin!$I11050,)</f>
        <v>0</v>
      </c>
      <c r="N11050" s="38">
        <f>IF(AND(Colin!$G11050=$B$2,Colin!$H11050=$C$3),Colin!$I11050,)</f>
        <v>0</v>
      </c>
      <c r="O11050" s="38">
        <f>IF(AND(Colin!$G11050=$B$2,Colin!$H11050&lt;=$C$3),Colin!$I11050,)</f>
        <v>0</v>
      </c>
      <c r="P11050" s="38">
        <f>IF(Colin!$G11050&lt;$B$2,Colin!$I11050,0)</f>
        <v>0</v>
      </c>
      <c r="Q11050" s="38">
        <f>IF(Colin!$G11050&lt;$B$1,Colin!$I11050,0)</f>
        <v>0</v>
      </c>
    </row>
    <row r="11051" spans="12:17" x14ac:dyDescent="0.25">
      <c r="L11051" s="38">
        <f>IF(AND(Colin!$G11051=$B$1,Colin!$H11051=$C$3),Colin!$I11051,)</f>
        <v>0</v>
      </c>
      <c r="M11051" s="38">
        <f>IF(AND(Colin!$G11051=$B$1,Colin!$H11051&lt;=$C$3),Colin!$I11051,)</f>
        <v>0</v>
      </c>
      <c r="N11051" s="38">
        <f>IF(AND(Colin!$G11051=$B$2,Colin!$H11051=$C$3),Colin!$I11051,)</f>
        <v>0</v>
      </c>
      <c r="O11051" s="38">
        <f>IF(AND(Colin!$G11051=$B$2,Colin!$H11051&lt;=$C$3),Colin!$I11051,)</f>
        <v>0</v>
      </c>
      <c r="P11051" s="38">
        <f>IF(Colin!$G11051&lt;$B$2,Colin!$I11051,0)</f>
        <v>0</v>
      </c>
      <c r="Q11051" s="38">
        <f>IF(Colin!$G11051&lt;$B$1,Colin!$I11051,0)</f>
        <v>0</v>
      </c>
    </row>
    <row r="11052" spans="12:17" x14ac:dyDescent="0.25">
      <c r="L11052" s="38">
        <f>IF(AND(Colin!$G11052=$B$1,Colin!$H11052=$C$3),Colin!$I11052,)</f>
        <v>0</v>
      </c>
      <c r="M11052" s="38">
        <f>IF(AND(Colin!$G11052=$B$1,Colin!$H11052&lt;=$C$3),Colin!$I11052,)</f>
        <v>0</v>
      </c>
      <c r="N11052" s="38">
        <f>IF(AND(Colin!$G11052=$B$2,Colin!$H11052=$C$3),Colin!$I11052,)</f>
        <v>0</v>
      </c>
      <c r="O11052" s="38">
        <f>IF(AND(Colin!$G11052=$B$2,Colin!$H11052&lt;=$C$3),Colin!$I11052,)</f>
        <v>0</v>
      </c>
      <c r="P11052" s="38">
        <f>IF(Colin!$G11052&lt;$B$2,Colin!$I11052,0)</f>
        <v>0</v>
      </c>
      <c r="Q11052" s="38">
        <f>IF(Colin!$G11052&lt;$B$1,Colin!$I11052,0)</f>
        <v>0</v>
      </c>
    </row>
    <row r="11053" spans="12:17" x14ac:dyDescent="0.25">
      <c r="L11053" s="38">
        <f>IF(AND(Colin!$G11053=$B$1,Colin!$H11053=$C$3),Colin!$I11053,)</f>
        <v>0</v>
      </c>
      <c r="M11053" s="38">
        <f>IF(AND(Colin!$G11053=$B$1,Colin!$H11053&lt;=$C$3),Colin!$I11053,)</f>
        <v>0</v>
      </c>
      <c r="N11053" s="38">
        <f>IF(AND(Colin!$G11053=$B$2,Colin!$H11053=$C$3),Colin!$I11053,)</f>
        <v>0</v>
      </c>
      <c r="O11053" s="38">
        <f>IF(AND(Colin!$G11053=$B$2,Colin!$H11053&lt;=$C$3),Colin!$I11053,)</f>
        <v>0</v>
      </c>
      <c r="P11053" s="38">
        <f>IF(Colin!$G11053&lt;$B$2,Colin!$I11053,0)</f>
        <v>0</v>
      </c>
      <c r="Q11053" s="38">
        <f>IF(Colin!$G11053&lt;$B$1,Colin!$I11053,0)</f>
        <v>0</v>
      </c>
    </row>
    <row r="11054" spans="12:17" x14ac:dyDescent="0.25">
      <c r="L11054" s="38">
        <f>IF(AND(Colin!$G11054=$B$1,Colin!$H11054=$C$3),Colin!$I11054,)</f>
        <v>0</v>
      </c>
      <c r="M11054" s="38">
        <f>IF(AND(Colin!$G11054=$B$1,Colin!$H11054&lt;=$C$3),Colin!$I11054,)</f>
        <v>0</v>
      </c>
      <c r="N11054" s="38">
        <f>IF(AND(Colin!$G11054=$B$2,Colin!$H11054=$C$3),Colin!$I11054,)</f>
        <v>0</v>
      </c>
      <c r="O11054" s="38">
        <f>IF(AND(Colin!$G11054=$B$2,Colin!$H11054&lt;=$C$3),Colin!$I11054,)</f>
        <v>0</v>
      </c>
      <c r="P11054" s="38">
        <f>IF(Colin!$G11054&lt;$B$2,Colin!$I11054,0)</f>
        <v>0</v>
      </c>
      <c r="Q11054" s="38">
        <f>IF(Colin!$G11054&lt;$B$1,Colin!$I11054,0)</f>
        <v>0</v>
      </c>
    </row>
    <row r="11055" spans="12:17" x14ac:dyDescent="0.25">
      <c r="L11055" s="38">
        <f>IF(AND(Colin!$G11055=$B$1,Colin!$H11055=$C$3),Colin!$I11055,)</f>
        <v>0</v>
      </c>
      <c r="M11055" s="38">
        <f>IF(AND(Colin!$G11055=$B$1,Colin!$H11055&lt;=$C$3),Colin!$I11055,)</f>
        <v>0</v>
      </c>
      <c r="N11055" s="38">
        <f>IF(AND(Colin!$G11055=$B$2,Colin!$H11055=$C$3),Colin!$I11055,)</f>
        <v>0</v>
      </c>
      <c r="O11055" s="38">
        <f>IF(AND(Colin!$G11055=$B$2,Colin!$H11055&lt;=$C$3),Colin!$I11055,)</f>
        <v>0</v>
      </c>
      <c r="P11055" s="38">
        <f>IF(Colin!$G11055&lt;$B$2,Colin!$I11055,0)</f>
        <v>0</v>
      </c>
      <c r="Q11055" s="38">
        <f>IF(Colin!$G11055&lt;$B$1,Colin!$I11055,0)</f>
        <v>0</v>
      </c>
    </row>
    <row r="11056" spans="12:17" x14ac:dyDescent="0.25">
      <c r="L11056" s="38">
        <f>IF(AND(Colin!$G11056=$B$1,Colin!$H11056=$C$3),Colin!$I11056,)</f>
        <v>0</v>
      </c>
      <c r="M11056" s="38">
        <f>IF(AND(Colin!$G11056=$B$1,Colin!$H11056&lt;=$C$3),Colin!$I11056,)</f>
        <v>0</v>
      </c>
      <c r="N11056" s="38">
        <f>IF(AND(Colin!$G11056=$B$2,Colin!$H11056=$C$3),Colin!$I11056,)</f>
        <v>0</v>
      </c>
      <c r="O11056" s="38">
        <f>IF(AND(Colin!$G11056=$B$2,Colin!$H11056&lt;=$C$3),Colin!$I11056,)</f>
        <v>0</v>
      </c>
      <c r="P11056" s="38">
        <f>IF(Colin!$G11056&lt;$B$2,Colin!$I11056,0)</f>
        <v>0</v>
      </c>
      <c r="Q11056" s="38">
        <f>IF(Colin!$G11056&lt;$B$1,Colin!$I11056,0)</f>
        <v>0</v>
      </c>
    </row>
    <row r="11057" spans="12:17" x14ac:dyDescent="0.25">
      <c r="L11057" s="38">
        <f>IF(AND(Colin!$G11057=$B$1,Colin!$H11057=$C$3),Colin!$I11057,)</f>
        <v>0</v>
      </c>
      <c r="M11057" s="38">
        <f>IF(AND(Colin!$G11057=$B$1,Colin!$H11057&lt;=$C$3),Colin!$I11057,)</f>
        <v>0</v>
      </c>
      <c r="N11057" s="38">
        <f>IF(AND(Colin!$G11057=$B$2,Colin!$H11057=$C$3),Colin!$I11057,)</f>
        <v>0</v>
      </c>
      <c r="O11057" s="38">
        <f>IF(AND(Colin!$G11057=$B$2,Colin!$H11057&lt;=$C$3),Colin!$I11057,)</f>
        <v>0</v>
      </c>
      <c r="P11057" s="38">
        <f>IF(Colin!$G11057&lt;$B$2,Colin!$I11057,0)</f>
        <v>0</v>
      </c>
      <c r="Q11057" s="38">
        <f>IF(Colin!$G11057&lt;$B$1,Colin!$I11057,0)</f>
        <v>0</v>
      </c>
    </row>
    <row r="11058" spans="12:17" x14ac:dyDescent="0.25">
      <c r="L11058" s="38">
        <f>IF(AND(Colin!$G11058=$B$1,Colin!$H11058=$C$3),Colin!$I11058,)</f>
        <v>0</v>
      </c>
      <c r="M11058" s="38">
        <f>IF(AND(Colin!$G11058=$B$1,Colin!$H11058&lt;=$C$3),Colin!$I11058,)</f>
        <v>0</v>
      </c>
      <c r="N11058" s="38">
        <f>IF(AND(Colin!$G11058=$B$2,Colin!$H11058=$C$3),Colin!$I11058,)</f>
        <v>0</v>
      </c>
      <c r="O11058" s="38">
        <f>IF(AND(Colin!$G11058=$B$2,Colin!$H11058&lt;=$C$3),Colin!$I11058,)</f>
        <v>0</v>
      </c>
      <c r="P11058" s="38">
        <f>IF(Colin!$G11058&lt;$B$2,Colin!$I11058,0)</f>
        <v>0</v>
      </c>
      <c r="Q11058" s="38">
        <f>IF(Colin!$G11058&lt;$B$1,Colin!$I11058,0)</f>
        <v>0</v>
      </c>
    </row>
    <row r="11059" spans="12:17" x14ac:dyDescent="0.25">
      <c r="L11059" s="38">
        <f>IF(AND(Colin!$G11059=$B$1,Colin!$H11059=$C$3),Colin!$I11059,)</f>
        <v>0</v>
      </c>
      <c r="M11059" s="38">
        <f>IF(AND(Colin!$G11059=$B$1,Colin!$H11059&lt;=$C$3),Colin!$I11059,)</f>
        <v>0</v>
      </c>
      <c r="N11059" s="38">
        <f>IF(AND(Colin!$G11059=$B$2,Colin!$H11059=$C$3),Colin!$I11059,)</f>
        <v>0</v>
      </c>
      <c r="O11059" s="38">
        <f>IF(AND(Colin!$G11059=$B$2,Colin!$H11059&lt;=$C$3),Colin!$I11059,)</f>
        <v>0</v>
      </c>
      <c r="P11059" s="38">
        <f>IF(Colin!$G11059&lt;$B$2,Colin!$I11059,0)</f>
        <v>0</v>
      </c>
      <c r="Q11059" s="38">
        <f>IF(Colin!$G11059&lt;$B$1,Colin!$I11059,0)</f>
        <v>0</v>
      </c>
    </row>
    <row r="11060" spans="12:17" x14ac:dyDescent="0.25">
      <c r="L11060" s="38">
        <f>IF(AND(Colin!$G11060=$B$1,Colin!$H11060=$C$3),Colin!$I11060,)</f>
        <v>0</v>
      </c>
      <c r="M11060" s="38">
        <f>IF(AND(Colin!$G11060=$B$1,Colin!$H11060&lt;=$C$3),Colin!$I11060,)</f>
        <v>0</v>
      </c>
      <c r="N11060" s="38">
        <f>IF(AND(Colin!$G11060=$B$2,Colin!$H11060=$C$3),Colin!$I11060,)</f>
        <v>0</v>
      </c>
      <c r="O11060" s="38">
        <f>IF(AND(Colin!$G11060=$B$2,Colin!$H11060&lt;=$C$3),Colin!$I11060,)</f>
        <v>0</v>
      </c>
      <c r="P11060" s="38">
        <f>IF(Colin!$G11060&lt;$B$2,Colin!$I11060,0)</f>
        <v>0</v>
      </c>
      <c r="Q11060" s="38">
        <f>IF(Colin!$G11060&lt;$B$1,Colin!$I11060,0)</f>
        <v>0</v>
      </c>
    </row>
    <row r="11061" spans="12:17" x14ac:dyDescent="0.25">
      <c r="L11061" s="38">
        <f>IF(AND(Colin!$G11061=$B$1,Colin!$H11061=$C$3),Colin!$I11061,)</f>
        <v>0</v>
      </c>
      <c r="M11061" s="38">
        <f>IF(AND(Colin!$G11061=$B$1,Colin!$H11061&lt;=$C$3),Colin!$I11061,)</f>
        <v>0</v>
      </c>
      <c r="N11061" s="38">
        <f>IF(AND(Colin!$G11061=$B$2,Colin!$H11061=$C$3),Colin!$I11061,)</f>
        <v>0</v>
      </c>
      <c r="O11061" s="38">
        <f>IF(AND(Colin!$G11061=$B$2,Colin!$H11061&lt;=$C$3),Colin!$I11061,)</f>
        <v>0</v>
      </c>
      <c r="P11061" s="38">
        <f>IF(Colin!$G11061&lt;$B$2,Colin!$I11061,0)</f>
        <v>0</v>
      </c>
      <c r="Q11061" s="38">
        <f>IF(Colin!$G11061&lt;$B$1,Colin!$I11061,0)</f>
        <v>0</v>
      </c>
    </row>
    <row r="11062" spans="12:17" x14ac:dyDescent="0.25">
      <c r="L11062" s="38">
        <f>IF(AND(Colin!$G11062=$B$1,Colin!$H11062=$C$3),Colin!$I11062,)</f>
        <v>0</v>
      </c>
      <c r="M11062" s="38">
        <f>IF(AND(Colin!$G11062=$B$1,Colin!$H11062&lt;=$C$3),Colin!$I11062,)</f>
        <v>0</v>
      </c>
      <c r="N11062" s="38">
        <f>IF(AND(Colin!$G11062=$B$2,Colin!$H11062=$C$3),Colin!$I11062,)</f>
        <v>0</v>
      </c>
      <c r="O11062" s="38">
        <f>IF(AND(Colin!$G11062=$B$2,Colin!$H11062&lt;=$C$3),Colin!$I11062,)</f>
        <v>0</v>
      </c>
      <c r="P11062" s="38">
        <f>IF(Colin!$G11062&lt;$B$2,Colin!$I11062,0)</f>
        <v>0</v>
      </c>
      <c r="Q11062" s="38">
        <f>IF(Colin!$G11062&lt;$B$1,Colin!$I11062,0)</f>
        <v>0</v>
      </c>
    </row>
    <row r="11063" spans="12:17" x14ac:dyDescent="0.25">
      <c r="L11063" s="38">
        <f>IF(AND(Colin!$G11063=$B$1,Colin!$H11063=$C$3),Colin!$I11063,)</f>
        <v>0</v>
      </c>
      <c r="M11063" s="38">
        <f>IF(AND(Colin!$G11063=$B$1,Colin!$H11063&lt;=$C$3),Colin!$I11063,)</f>
        <v>0</v>
      </c>
      <c r="N11063" s="38">
        <f>IF(AND(Colin!$G11063=$B$2,Colin!$H11063=$C$3),Colin!$I11063,)</f>
        <v>0</v>
      </c>
      <c r="O11063" s="38">
        <f>IF(AND(Colin!$G11063=$B$2,Colin!$H11063&lt;=$C$3),Colin!$I11063,)</f>
        <v>0</v>
      </c>
      <c r="P11063" s="38">
        <f>IF(Colin!$G11063&lt;$B$2,Colin!$I11063,0)</f>
        <v>0</v>
      </c>
      <c r="Q11063" s="38">
        <f>IF(Colin!$G11063&lt;$B$1,Colin!$I11063,0)</f>
        <v>0</v>
      </c>
    </row>
    <row r="11064" spans="12:17" x14ac:dyDescent="0.25">
      <c r="L11064" s="38">
        <f>IF(AND(Colin!$G11064=$B$1,Colin!$H11064=$C$3),Colin!$I11064,)</f>
        <v>0</v>
      </c>
      <c r="M11064" s="38">
        <f>IF(AND(Colin!$G11064=$B$1,Colin!$H11064&lt;=$C$3),Colin!$I11064,)</f>
        <v>0</v>
      </c>
      <c r="N11064" s="38">
        <f>IF(AND(Colin!$G11064=$B$2,Colin!$H11064=$C$3),Colin!$I11064,)</f>
        <v>0</v>
      </c>
      <c r="O11064" s="38">
        <f>IF(AND(Colin!$G11064=$B$2,Colin!$H11064&lt;=$C$3),Colin!$I11064,)</f>
        <v>0</v>
      </c>
      <c r="P11064" s="38">
        <f>IF(Colin!$G11064&lt;$B$2,Colin!$I11064,0)</f>
        <v>0</v>
      </c>
      <c r="Q11064" s="38">
        <f>IF(Colin!$G11064&lt;$B$1,Colin!$I11064,0)</f>
        <v>0</v>
      </c>
    </row>
    <row r="11065" spans="12:17" x14ac:dyDescent="0.25">
      <c r="L11065" s="38">
        <f>IF(AND(Colin!$G11065=$B$1,Colin!$H11065=$C$3),Colin!$I11065,)</f>
        <v>0</v>
      </c>
      <c r="M11065" s="38">
        <f>IF(AND(Colin!$G11065=$B$1,Colin!$H11065&lt;=$C$3),Colin!$I11065,)</f>
        <v>0</v>
      </c>
      <c r="N11065" s="38">
        <f>IF(AND(Colin!$G11065=$B$2,Colin!$H11065=$C$3),Colin!$I11065,)</f>
        <v>0</v>
      </c>
      <c r="O11065" s="38">
        <f>IF(AND(Colin!$G11065=$B$2,Colin!$H11065&lt;=$C$3),Colin!$I11065,)</f>
        <v>0</v>
      </c>
      <c r="P11065" s="38">
        <f>IF(Colin!$G11065&lt;$B$2,Colin!$I11065,0)</f>
        <v>0</v>
      </c>
      <c r="Q11065" s="38">
        <f>IF(Colin!$G11065&lt;$B$1,Colin!$I11065,0)</f>
        <v>0</v>
      </c>
    </row>
    <row r="11066" spans="12:17" x14ac:dyDescent="0.25">
      <c r="L11066" s="38">
        <f>IF(AND(Colin!$G11066=$B$1,Colin!$H11066=$C$3),Colin!$I11066,)</f>
        <v>0</v>
      </c>
      <c r="M11066" s="38">
        <f>IF(AND(Colin!$G11066=$B$1,Colin!$H11066&lt;=$C$3),Colin!$I11066,)</f>
        <v>0</v>
      </c>
      <c r="N11066" s="38">
        <f>IF(AND(Colin!$G11066=$B$2,Colin!$H11066=$C$3),Colin!$I11066,)</f>
        <v>0</v>
      </c>
      <c r="O11066" s="38">
        <f>IF(AND(Colin!$G11066=$B$2,Colin!$H11066&lt;=$C$3),Colin!$I11066,)</f>
        <v>0</v>
      </c>
      <c r="P11066" s="38">
        <f>IF(Colin!$G11066&lt;$B$2,Colin!$I11066,0)</f>
        <v>0</v>
      </c>
      <c r="Q11066" s="38">
        <f>IF(Colin!$G11066&lt;$B$1,Colin!$I11066,0)</f>
        <v>0</v>
      </c>
    </row>
    <row r="11067" spans="12:17" x14ac:dyDescent="0.25">
      <c r="L11067" s="38">
        <f>IF(AND(Colin!$G11067=$B$1,Colin!$H11067=$C$3),Colin!$I11067,)</f>
        <v>0</v>
      </c>
      <c r="M11067" s="38">
        <f>IF(AND(Colin!$G11067=$B$1,Colin!$H11067&lt;=$C$3),Colin!$I11067,)</f>
        <v>0</v>
      </c>
      <c r="N11067" s="38">
        <f>IF(AND(Colin!$G11067=$B$2,Colin!$H11067=$C$3),Colin!$I11067,)</f>
        <v>0</v>
      </c>
      <c r="O11067" s="38">
        <f>IF(AND(Colin!$G11067=$B$2,Colin!$H11067&lt;=$C$3),Colin!$I11067,)</f>
        <v>0</v>
      </c>
      <c r="P11067" s="38">
        <f>IF(Colin!$G11067&lt;$B$2,Colin!$I11067,0)</f>
        <v>0</v>
      </c>
      <c r="Q11067" s="38">
        <f>IF(Colin!$G11067&lt;$B$1,Colin!$I11067,0)</f>
        <v>0</v>
      </c>
    </row>
    <row r="11068" spans="12:17" x14ac:dyDescent="0.25">
      <c r="L11068" s="38">
        <f>IF(AND(Colin!$G11068=$B$1,Colin!$H11068=$C$3),Colin!$I11068,)</f>
        <v>0</v>
      </c>
      <c r="M11068" s="38">
        <f>IF(AND(Colin!$G11068=$B$1,Colin!$H11068&lt;=$C$3),Colin!$I11068,)</f>
        <v>0</v>
      </c>
      <c r="N11068" s="38">
        <f>IF(AND(Colin!$G11068=$B$2,Colin!$H11068=$C$3),Colin!$I11068,)</f>
        <v>0</v>
      </c>
      <c r="O11068" s="38">
        <f>IF(AND(Colin!$G11068=$B$2,Colin!$H11068&lt;=$C$3),Colin!$I11068,)</f>
        <v>0</v>
      </c>
      <c r="P11068" s="38">
        <f>IF(Colin!$G11068&lt;$B$2,Colin!$I11068,0)</f>
        <v>0</v>
      </c>
      <c r="Q11068" s="38">
        <f>IF(Colin!$G11068&lt;$B$1,Colin!$I11068,0)</f>
        <v>0</v>
      </c>
    </row>
    <row r="11069" spans="12:17" x14ac:dyDescent="0.25">
      <c r="L11069" s="38">
        <f>IF(AND(Colin!$G11069=$B$1,Colin!$H11069=$C$3),Colin!$I11069,)</f>
        <v>0</v>
      </c>
      <c r="M11069" s="38">
        <f>IF(AND(Colin!$G11069=$B$1,Colin!$H11069&lt;=$C$3),Colin!$I11069,)</f>
        <v>0</v>
      </c>
      <c r="N11069" s="38">
        <f>IF(AND(Colin!$G11069=$B$2,Colin!$H11069=$C$3),Colin!$I11069,)</f>
        <v>0</v>
      </c>
      <c r="O11069" s="38">
        <f>IF(AND(Colin!$G11069=$B$2,Colin!$H11069&lt;=$C$3),Colin!$I11069,)</f>
        <v>0</v>
      </c>
      <c r="P11069" s="38">
        <f>IF(Colin!$G11069&lt;$B$2,Colin!$I11069,0)</f>
        <v>0</v>
      </c>
      <c r="Q11069" s="38">
        <f>IF(Colin!$G11069&lt;$B$1,Colin!$I11069,0)</f>
        <v>0</v>
      </c>
    </row>
    <row r="11070" spans="12:17" x14ac:dyDescent="0.25">
      <c r="L11070" s="38">
        <f>IF(AND(Colin!$G11070=$B$1,Colin!$H11070=$C$3),Colin!$I11070,)</f>
        <v>0</v>
      </c>
      <c r="M11070" s="38">
        <f>IF(AND(Colin!$G11070=$B$1,Colin!$H11070&lt;=$C$3),Colin!$I11070,)</f>
        <v>0</v>
      </c>
      <c r="N11070" s="38">
        <f>IF(AND(Colin!$G11070=$B$2,Colin!$H11070=$C$3),Colin!$I11070,)</f>
        <v>0</v>
      </c>
      <c r="O11070" s="38">
        <f>IF(AND(Colin!$G11070=$B$2,Colin!$H11070&lt;=$C$3),Colin!$I11070,)</f>
        <v>0</v>
      </c>
      <c r="P11070" s="38">
        <f>IF(Colin!$G11070&lt;$B$2,Colin!$I11070,0)</f>
        <v>0</v>
      </c>
      <c r="Q11070" s="38">
        <f>IF(Colin!$G11070&lt;$B$1,Colin!$I11070,0)</f>
        <v>0</v>
      </c>
    </row>
    <row r="11071" spans="12:17" x14ac:dyDescent="0.25">
      <c r="L11071" s="38">
        <f>IF(AND(Colin!$G11071=$B$1,Colin!$H11071=$C$3),Colin!$I11071,)</f>
        <v>0</v>
      </c>
      <c r="M11071" s="38">
        <f>IF(AND(Colin!$G11071=$B$1,Colin!$H11071&lt;=$C$3),Colin!$I11071,)</f>
        <v>0</v>
      </c>
      <c r="N11071" s="38">
        <f>IF(AND(Colin!$G11071=$B$2,Colin!$H11071=$C$3),Colin!$I11071,)</f>
        <v>0</v>
      </c>
      <c r="O11071" s="38">
        <f>IF(AND(Colin!$G11071=$B$2,Colin!$H11071&lt;=$C$3),Colin!$I11071,)</f>
        <v>0</v>
      </c>
      <c r="P11071" s="38">
        <f>IF(Colin!$G11071&lt;$B$2,Colin!$I11071,0)</f>
        <v>0</v>
      </c>
      <c r="Q11071" s="38">
        <f>IF(Colin!$G11071&lt;$B$1,Colin!$I11071,0)</f>
        <v>0</v>
      </c>
    </row>
    <row r="11072" spans="12:17" x14ac:dyDescent="0.25">
      <c r="L11072" s="38">
        <f>IF(AND(Colin!$G11072=$B$1,Colin!$H11072=$C$3),Colin!$I11072,)</f>
        <v>0</v>
      </c>
      <c r="M11072" s="38">
        <f>IF(AND(Colin!$G11072=$B$1,Colin!$H11072&lt;=$C$3),Colin!$I11072,)</f>
        <v>0</v>
      </c>
      <c r="N11072" s="38">
        <f>IF(AND(Colin!$G11072=$B$2,Colin!$H11072=$C$3),Colin!$I11072,)</f>
        <v>0</v>
      </c>
      <c r="O11072" s="38">
        <f>IF(AND(Colin!$G11072=$B$2,Colin!$H11072&lt;=$C$3),Colin!$I11072,)</f>
        <v>0</v>
      </c>
      <c r="P11072" s="38">
        <f>IF(Colin!$G11072&lt;$B$2,Colin!$I11072,0)</f>
        <v>0</v>
      </c>
      <c r="Q11072" s="38">
        <f>IF(Colin!$G11072&lt;$B$1,Colin!$I11072,0)</f>
        <v>0</v>
      </c>
    </row>
    <row r="11073" spans="12:17" x14ac:dyDescent="0.25">
      <c r="L11073" s="38">
        <f>IF(AND(Colin!$G11073=$B$1,Colin!$H11073=$C$3),Colin!$I11073,)</f>
        <v>0</v>
      </c>
      <c r="M11073" s="38">
        <f>IF(AND(Colin!$G11073=$B$1,Colin!$H11073&lt;=$C$3),Colin!$I11073,)</f>
        <v>0</v>
      </c>
      <c r="N11073" s="38">
        <f>IF(AND(Colin!$G11073=$B$2,Colin!$H11073=$C$3),Colin!$I11073,)</f>
        <v>0</v>
      </c>
      <c r="O11073" s="38">
        <f>IF(AND(Colin!$G11073=$B$2,Colin!$H11073&lt;=$C$3),Colin!$I11073,)</f>
        <v>0</v>
      </c>
      <c r="P11073" s="38">
        <f>IF(Colin!$G11073&lt;$B$2,Colin!$I11073,0)</f>
        <v>0</v>
      </c>
      <c r="Q11073" s="38">
        <f>IF(Colin!$G11073&lt;$B$1,Colin!$I11073,0)</f>
        <v>0</v>
      </c>
    </row>
    <row r="11074" spans="12:17" x14ac:dyDescent="0.25">
      <c r="L11074" s="38">
        <f>IF(AND(Colin!$G11074=$B$1,Colin!$H11074=$C$3),Colin!$I11074,)</f>
        <v>0</v>
      </c>
      <c r="M11074" s="38">
        <f>IF(AND(Colin!$G11074=$B$1,Colin!$H11074&lt;=$C$3),Colin!$I11074,)</f>
        <v>0</v>
      </c>
      <c r="N11074" s="38">
        <f>IF(AND(Colin!$G11074=$B$2,Colin!$H11074=$C$3),Colin!$I11074,)</f>
        <v>0</v>
      </c>
      <c r="O11074" s="38">
        <f>IF(AND(Colin!$G11074=$B$2,Colin!$H11074&lt;=$C$3),Colin!$I11074,)</f>
        <v>0</v>
      </c>
      <c r="P11074" s="38">
        <f>IF(Colin!$G11074&lt;$B$2,Colin!$I11074,0)</f>
        <v>0</v>
      </c>
      <c r="Q11074" s="38">
        <f>IF(Colin!$G11074&lt;$B$1,Colin!$I11074,0)</f>
        <v>0</v>
      </c>
    </row>
    <row r="11075" spans="12:17" x14ac:dyDescent="0.25">
      <c r="L11075" s="38">
        <f>IF(AND(Colin!$G11075=$B$1,Colin!$H11075=$C$3),Colin!$I11075,)</f>
        <v>0</v>
      </c>
      <c r="M11075" s="38">
        <f>IF(AND(Colin!$G11075=$B$1,Colin!$H11075&lt;=$C$3),Colin!$I11075,)</f>
        <v>0</v>
      </c>
      <c r="N11075" s="38">
        <f>IF(AND(Colin!$G11075=$B$2,Colin!$H11075=$C$3),Colin!$I11075,)</f>
        <v>0</v>
      </c>
      <c r="O11075" s="38">
        <f>IF(AND(Colin!$G11075=$B$2,Colin!$H11075&lt;=$C$3),Colin!$I11075,)</f>
        <v>0</v>
      </c>
      <c r="P11075" s="38">
        <f>IF(Colin!$G11075&lt;$B$2,Colin!$I11075,0)</f>
        <v>0</v>
      </c>
      <c r="Q11075" s="38">
        <f>IF(Colin!$G11075&lt;$B$1,Colin!$I11075,0)</f>
        <v>0</v>
      </c>
    </row>
    <row r="11076" spans="12:17" x14ac:dyDescent="0.25">
      <c r="L11076" s="38">
        <f>IF(AND(Colin!$G11076=$B$1,Colin!$H11076=$C$3),Colin!$I11076,)</f>
        <v>0</v>
      </c>
      <c r="M11076" s="38">
        <f>IF(AND(Colin!$G11076=$B$1,Colin!$H11076&lt;=$C$3),Colin!$I11076,)</f>
        <v>0</v>
      </c>
      <c r="N11076" s="38">
        <f>IF(AND(Colin!$G11076=$B$2,Colin!$H11076=$C$3),Colin!$I11076,)</f>
        <v>0</v>
      </c>
      <c r="O11076" s="38">
        <f>IF(AND(Colin!$G11076=$B$2,Colin!$H11076&lt;=$C$3),Colin!$I11076,)</f>
        <v>0</v>
      </c>
      <c r="P11076" s="38">
        <f>IF(Colin!$G11076&lt;$B$2,Colin!$I11076,0)</f>
        <v>0</v>
      </c>
      <c r="Q11076" s="38">
        <f>IF(Colin!$G11076&lt;$B$1,Colin!$I11076,0)</f>
        <v>0</v>
      </c>
    </row>
    <row r="11077" spans="12:17" x14ac:dyDescent="0.25">
      <c r="L11077" s="38">
        <f>IF(AND(Colin!$G11077=$B$1,Colin!$H11077=$C$3),Colin!$I11077,)</f>
        <v>0</v>
      </c>
      <c r="M11077" s="38">
        <f>IF(AND(Colin!$G11077=$B$1,Colin!$H11077&lt;=$C$3),Colin!$I11077,)</f>
        <v>0</v>
      </c>
      <c r="N11077" s="38">
        <f>IF(AND(Colin!$G11077=$B$2,Colin!$H11077=$C$3),Colin!$I11077,)</f>
        <v>0</v>
      </c>
      <c r="O11077" s="38">
        <f>IF(AND(Colin!$G11077=$B$2,Colin!$H11077&lt;=$C$3),Colin!$I11077,)</f>
        <v>0</v>
      </c>
      <c r="P11077" s="38">
        <f>IF(Colin!$G11077&lt;$B$2,Colin!$I11077,0)</f>
        <v>0</v>
      </c>
      <c r="Q11077" s="38">
        <f>IF(Colin!$G11077&lt;$B$1,Colin!$I11077,0)</f>
        <v>0</v>
      </c>
    </row>
    <row r="11078" spans="12:17" x14ac:dyDescent="0.25">
      <c r="L11078" s="38">
        <f>IF(AND(Colin!$G11078=$B$1,Colin!$H11078=$C$3),Colin!$I11078,)</f>
        <v>0</v>
      </c>
      <c r="M11078" s="38">
        <f>IF(AND(Colin!$G11078=$B$1,Colin!$H11078&lt;=$C$3),Colin!$I11078,)</f>
        <v>0</v>
      </c>
      <c r="N11078" s="38">
        <f>IF(AND(Colin!$G11078=$B$2,Colin!$H11078=$C$3),Colin!$I11078,)</f>
        <v>0</v>
      </c>
      <c r="O11078" s="38">
        <f>IF(AND(Colin!$G11078=$B$2,Colin!$H11078&lt;=$C$3),Colin!$I11078,)</f>
        <v>0</v>
      </c>
      <c r="P11078" s="38">
        <f>IF(Colin!$G11078&lt;$B$2,Colin!$I11078,0)</f>
        <v>0</v>
      </c>
      <c r="Q11078" s="38">
        <f>IF(Colin!$G11078&lt;$B$1,Colin!$I11078,0)</f>
        <v>0</v>
      </c>
    </row>
    <row r="11079" spans="12:17" x14ac:dyDescent="0.25">
      <c r="L11079" s="38">
        <f>IF(AND(Colin!$G11079=$B$1,Colin!$H11079=$C$3),Colin!$I11079,)</f>
        <v>0</v>
      </c>
      <c r="M11079" s="38">
        <f>IF(AND(Colin!$G11079=$B$1,Colin!$H11079&lt;=$C$3),Colin!$I11079,)</f>
        <v>0</v>
      </c>
      <c r="N11079" s="38">
        <f>IF(AND(Colin!$G11079=$B$2,Colin!$H11079=$C$3),Colin!$I11079,)</f>
        <v>0</v>
      </c>
      <c r="O11079" s="38">
        <f>IF(AND(Colin!$G11079=$B$2,Colin!$H11079&lt;=$C$3),Colin!$I11079,)</f>
        <v>0</v>
      </c>
      <c r="P11079" s="38">
        <f>IF(Colin!$G11079&lt;$B$2,Colin!$I11079,0)</f>
        <v>0</v>
      </c>
      <c r="Q11079" s="38">
        <f>IF(Colin!$G11079&lt;$B$1,Colin!$I11079,0)</f>
        <v>0</v>
      </c>
    </row>
    <row r="11080" spans="12:17" x14ac:dyDescent="0.25">
      <c r="L11080" s="38">
        <f>IF(AND(Colin!$G11080=$B$1,Colin!$H11080=$C$3),Colin!$I11080,)</f>
        <v>0</v>
      </c>
      <c r="M11080" s="38">
        <f>IF(AND(Colin!$G11080=$B$1,Colin!$H11080&lt;=$C$3),Colin!$I11080,)</f>
        <v>0</v>
      </c>
      <c r="N11080" s="38">
        <f>IF(AND(Colin!$G11080=$B$2,Colin!$H11080=$C$3),Colin!$I11080,)</f>
        <v>0</v>
      </c>
      <c r="O11080" s="38">
        <f>IF(AND(Colin!$G11080=$B$2,Colin!$H11080&lt;=$C$3),Colin!$I11080,)</f>
        <v>0</v>
      </c>
      <c r="P11080" s="38">
        <f>IF(Colin!$G11080&lt;$B$2,Colin!$I11080,0)</f>
        <v>0</v>
      </c>
      <c r="Q11080" s="38">
        <f>IF(Colin!$G11080&lt;$B$1,Colin!$I11080,0)</f>
        <v>0</v>
      </c>
    </row>
    <row r="11081" spans="12:17" x14ac:dyDescent="0.25">
      <c r="L11081" s="38">
        <f>IF(AND(Colin!$G11081=$B$1,Colin!$H11081=$C$3),Colin!$I11081,)</f>
        <v>0</v>
      </c>
      <c r="M11081" s="38">
        <f>IF(AND(Colin!$G11081=$B$1,Colin!$H11081&lt;=$C$3),Colin!$I11081,)</f>
        <v>0</v>
      </c>
      <c r="N11081" s="38">
        <f>IF(AND(Colin!$G11081=$B$2,Colin!$H11081=$C$3),Colin!$I11081,)</f>
        <v>0</v>
      </c>
      <c r="O11081" s="38">
        <f>IF(AND(Colin!$G11081=$B$2,Colin!$H11081&lt;=$C$3),Colin!$I11081,)</f>
        <v>0</v>
      </c>
      <c r="P11081" s="38">
        <f>IF(Colin!$G11081&lt;$B$2,Colin!$I11081,0)</f>
        <v>0</v>
      </c>
      <c r="Q11081" s="38">
        <f>IF(Colin!$G11081&lt;$B$1,Colin!$I11081,0)</f>
        <v>0</v>
      </c>
    </row>
    <row r="11082" spans="12:17" x14ac:dyDescent="0.25">
      <c r="L11082" s="38">
        <f>IF(AND(Colin!$G11082=$B$1,Colin!$H11082=$C$3),Colin!$I11082,)</f>
        <v>0</v>
      </c>
      <c r="M11082" s="38">
        <f>IF(AND(Colin!$G11082=$B$1,Colin!$H11082&lt;=$C$3),Colin!$I11082,)</f>
        <v>0</v>
      </c>
      <c r="N11082" s="38">
        <f>IF(AND(Colin!$G11082=$B$2,Colin!$H11082=$C$3),Colin!$I11082,)</f>
        <v>0</v>
      </c>
      <c r="O11082" s="38">
        <f>IF(AND(Colin!$G11082=$B$2,Colin!$H11082&lt;=$C$3),Colin!$I11082,)</f>
        <v>0</v>
      </c>
      <c r="P11082" s="38">
        <f>IF(Colin!$G11082&lt;$B$2,Colin!$I11082,0)</f>
        <v>0</v>
      </c>
      <c r="Q11082" s="38">
        <f>IF(Colin!$G11082&lt;$B$1,Colin!$I11082,0)</f>
        <v>0</v>
      </c>
    </row>
    <row r="11083" spans="12:17" x14ac:dyDescent="0.25">
      <c r="L11083" s="38">
        <f>IF(AND(Colin!$G11083=$B$1,Colin!$H11083=$C$3),Colin!$I11083,)</f>
        <v>0</v>
      </c>
      <c r="M11083" s="38">
        <f>IF(AND(Colin!$G11083=$B$1,Colin!$H11083&lt;=$C$3),Colin!$I11083,)</f>
        <v>0</v>
      </c>
      <c r="N11083" s="38">
        <f>IF(AND(Colin!$G11083=$B$2,Colin!$H11083=$C$3),Colin!$I11083,)</f>
        <v>0</v>
      </c>
      <c r="O11083" s="38">
        <f>IF(AND(Colin!$G11083=$B$2,Colin!$H11083&lt;=$C$3),Colin!$I11083,)</f>
        <v>0</v>
      </c>
      <c r="P11083" s="38">
        <f>IF(Colin!$G11083&lt;$B$2,Colin!$I11083,0)</f>
        <v>0</v>
      </c>
      <c r="Q11083" s="38">
        <f>IF(Colin!$G11083&lt;$B$1,Colin!$I11083,0)</f>
        <v>0</v>
      </c>
    </row>
    <row r="11084" spans="12:17" x14ac:dyDescent="0.25">
      <c r="L11084" s="38">
        <f>IF(AND(Colin!$G11084=$B$1,Colin!$H11084=$C$3),Colin!$I11084,)</f>
        <v>0</v>
      </c>
      <c r="M11084" s="38">
        <f>IF(AND(Colin!$G11084=$B$1,Colin!$H11084&lt;=$C$3),Colin!$I11084,)</f>
        <v>0</v>
      </c>
      <c r="N11084" s="38">
        <f>IF(AND(Colin!$G11084=$B$2,Colin!$H11084=$C$3),Colin!$I11084,)</f>
        <v>0</v>
      </c>
      <c r="O11084" s="38">
        <f>IF(AND(Colin!$G11084=$B$2,Colin!$H11084&lt;=$C$3),Colin!$I11084,)</f>
        <v>0</v>
      </c>
      <c r="P11084" s="38">
        <f>IF(Colin!$G11084&lt;$B$2,Colin!$I11084,0)</f>
        <v>0</v>
      </c>
      <c r="Q11084" s="38">
        <f>IF(Colin!$G11084&lt;$B$1,Colin!$I11084,0)</f>
        <v>0</v>
      </c>
    </row>
    <row r="11085" spans="12:17" x14ac:dyDescent="0.25">
      <c r="L11085" s="38">
        <f>IF(AND(Colin!$G11085=$B$1,Colin!$H11085=$C$3),Colin!$I11085,)</f>
        <v>0</v>
      </c>
      <c r="M11085" s="38">
        <f>IF(AND(Colin!$G11085=$B$1,Colin!$H11085&lt;=$C$3),Colin!$I11085,)</f>
        <v>0</v>
      </c>
      <c r="N11085" s="38">
        <f>IF(AND(Colin!$G11085=$B$2,Colin!$H11085=$C$3),Colin!$I11085,)</f>
        <v>0</v>
      </c>
      <c r="O11085" s="38">
        <f>IF(AND(Colin!$G11085=$B$2,Colin!$H11085&lt;=$C$3),Colin!$I11085,)</f>
        <v>0</v>
      </c>
      <c r="P11085" s="38">
        <f>IF(Colin!$G11085&lt;$B$2,Colin!$I11085,0)</f>
        <v>0</v>
      </c>
      <c r="Q11085" s="38">
        <f>IF(Colin!$G11085&lt;$B$1,Colin!$I11085,0)</f>
        <v>0</v>
      </c>
    </row>
    <row r="11086" spans="12:17" x14ac:dyDescent="0.25">
      <c r="L11086" s="38">
        <f>IF(AND(Colin!$G11086=$B$1,Colin!$H11086=$C$3),Colin!$I11086,)</f>
        <v>0</v>
      </c>
      <c r="M11086" s="38">
        <f>IF(AND(Colin!$G11086=$B$1,Colin!$H11086&lt;=$C$3),Colin!$I11086,)</f>
        <v>0</v>
      </c>
      <c r="N11086" s="38">
        <f>IF(AND(Colin!$G11086=$B$2,Colin!$H11086=$C$3),Colin!$I11086,)</f>
        <v>0</v>
      </c>
      <c r="O11086" s="38">
        <f>IF(AND(Colin!$G11086=$B$2,Colin!$H11086&lt;=$C$3),Colin!$I11086,)</f>
        <v>0</v>
      </c>
      <c r="P11086" s="38">
        <f>IF(Colin!$G11086&lt;$B$2,Colin!$I11086,0)</f>
        <v>0</v>
      </c>
      <c r="Q11086" s="38">
        <f>IF(Colin!$G11086&lt;$B$1,Colin!$I11086,0)</f>
        <v>0</v>
      </c>
    </row>
    <row r="11087" spans="12:17" x14ac:dyDescent="0.25">
      <c r="L11087" s="38">
        <f>IF(AND(Colin!$G11087=$B$1,Colin!$H11087=$C$3),Colin!$I11087,)</f>
        <v>0</v>
      </c>
      <c r="M11087" s="38">
        <f>IF(AND(Colin!$G11087=$B$1,Colin!$H11087&lt;=$C$3),Colin!$I11087,)</f>
        <v>0</v>
      </c>
      <c r="N11087" s="38">
        <f>IF(AND(Colin!$G11087=$B$2,Colin!$H11087=$C$3),Colin!$I11087,)</f>
        <v>0</v>
      </c>
      <c r="O11087" s="38">
        <f>IF(AND(Colin!$G11087=$B$2,Colin!$H11087&lt;=$C$3),Colin!$I11087,)</f>
        <v>0</v>
      </c>
      <c r="P11087" s="38">
        <f>IF(Colin!$G11087&lt;$B$2,Colin!$I11087,0)</f>
        <v>0</v>
      </c>
      <c r="Q11087" s="38">
        <f>IF(Colin!$G11087&lt;$B$1,Colin!$I11087,0)</f>
        <v>0</v>
      </c>
    </row>
    <row r="11088" spans="12:17" x14ac:dyDescent="0.25">
      <c r="L11088" s="38">
        <f>IF(AND(Colin!$G11088=$B$1,Colin!$H11088=$C$3),Colin!$I11088,)</f>
        <v>0</v>
      </c>
      <c r="M11088" s="38">
        <f>IF(AND(Colin!$G11088=$B$1,Colin!$H11088&lt;=$C$3),Colin!$I11088,)</f>
        <v>0</v>
      </c>
      <c r="N11088" s="38">
        <f>IF(AND(Colin!$G11088=$B$2,Colin!$H11088=$C$3),Colin!$I11088,)</f>
        <v>0</v>
      </c>
      <c r="O11088" s="38">
        <f>IF(AND(Colin!$G11088=$B$2,Colin!$H11088&lt;=$C$3),Colin!$I11088,)</f>
        <v>0</v>
      </c>
      <c r="P11088" s="38">
        <f>IF(Colin!$G11088&lt;$B$2,Colin!$I11088,0)</f>
        <v>0</v>
      </c>
      <c r="Q11088" s="38">
        <f>IF(Colin!$G11088&lt;$B$1,Colin!$I11088,0)</f>
        <v>0</v>
      </c>
    </row>
    <row r="11089" spans="12:17" x14ac:dyDescent="0.25">
      <c r="L11089" s="38">
        <f>IF(AND(Colin!$G11089=$B$1,Colin!$H11089=$C$3),Colin!$I11089,)</f>
        <v>0</v>
      </c>
      <c r="M11089" s="38">
        <f>IF(AND(Colin!$G11089=$B$1,Colin!$H11089&lt;=$C$3),Colin!$I11089,)</f>
        <v>0</v>
      </c>
      <c r="N11089" s="38">
        <f>IF(AND(Colin!$G11089=$B$2,Colin!$H11089=$C$3),Colin!$I11089,)</f>
        <v>0</v>
      </c>
      <c r="O11089" s="38">
        <f>IF(AND(Colin!$G11089=$B$2,Colin!$H11089&lt;=$C$3),Colin!$I11089,)</f>
        <v>0</v>
      </c>
      <c r="P11089" s="38">
        <f>IF(Colin!$G11089&lt;$B$2,Colin!$I11089,0)</f>
        <v>0</v>
      </c>
      <c r="Q11089" s="38">
        <f>IF(Colin!$G11089&lt;$B$1,Colin!$I11089,0)</f>
        <v>0</v>
      </c>
    </row>
    <row r="11090" spans="12:17" x14ac:dyDescent="0.25">
      <c r="L11090" s="38">
        <f>IF(AND(Colin!$G11090=$B$1,Colin!$H11090=$C$3),Colin!$I11090,)</f>
        <v>0</v>
      </c>
      <c r="M11090" s="38">
        <f>IF(AND(Colin!$G11090=$B$1,Colin!$H11090&lt;=$C$3),Colin!$I11090,)</f>
        <v>0</v>
      </c>
      <c r="N11090" s="38">
        <f>IF(AND(Colin!$G11090=$B$2,Colin!$H11090=$C$3),Colin!$I11090,)</f>
        <v>0</v>
      </c>
      <c r="O11090" s="38">
        <f>IF(AND(Colin!$G11090=$B$2,Colin!$H11090&lt;=$C$3),Colin!$I11090,)</f>
        <v>0</v>
      </c>
      <c r="P11090" s="38">
        <f>IF(Colin!$G11090&lt;$B$2,Colin!$I11090,0)</f>
        <v>0</v>
      </c>
      <c r="Q11090" s="38">
        <f>IF(Colin!$G11090&lt;$B$1,Colin!$I11090,0)</f>
        <v>0</v>
      </c>
    </row>
    <row r="11091" spans="12:17" x14ac:dyDescent="0.25">
      <c r="L11091" s="38">
        <f>IF(AND(Colin!$G11091=$B$1,Colin!$H11091=$C$3),Colin!$I11091,)</f>
        <v>0</v>
      </c>
      <c r="M11091" s="38">
        <f>IF(AND(Colin!$G11091=$B$1,Colin!$H11091&lt;=$C$3),Colin!$I11091,)</f>
        <v>0</v>
      </c>
      <c r="N11091" s="38">
        <f>IF(AND(Colin!$G11091=$B$2,Colin!$H11091=$C$3),Colin!$I11091,)</f>
        <v>0</v>
      </c>
      <c r="O11091" s="38">
        <f>IF(AND(Colin!$G11091=$B$2,Colin!$H11091&lt;=$C$3),Colin!$I11091,)</f>
        <v>0</v>
      </c>
      <c r="P11091" s="38">
        <f>IF(Colin!$G11091&lt;$B$2,Colin!$I11091,0)</f>
        <v>0</v>
      </c>
      <c r="Q11091" s="38">
        <f>IF(Colin!$G11091&lt;$B$1,Colin!$I11091,0)</f>
        <v>0</v>
      </c>
    </row>
    <row r="11092" spans="12:17" x14ac:dyDescent="0.25">
      <c r="L11092" s="38">
        <f>IF(AND(Colin!$G11092=$B$1,Colin!$H11092=$C$3),Colin!$I11092,)</f>
        <v>0</v>
      </c>
      <c r="M11092" s="38">
        <f>IF(AND(Colin!$G11092=$B$1,Colin!$H11092&lt;=$C$3),Colin!$I11092,)</f>
        <v>0</v>
      </c>
      <c r="N11092" s="38">
        <f>IF(AND(Colin!$G11092=$B$2,Colin!$H11092=$C$3),Colin!$I11092,)</f>
        <v>0</v>
      </c>
      <c r="O11092" s="38">
        <f>IF(AND(Colin!$G11092=$B$2,Colin!$H11092&lt;=$C$3),Colin!$I11092,)</f>
        <v>0</v>
      </c>
      <c r="P11092" s="38">
        <f>IF(Colin!$G11092&lt;$B$2,Colin!$I11092,0)</f>
        <v>0</v>
      </c>
      <c r="Q11092" s="38">
        <f>IF(Colin!$G11092&lt;$B$1,Colin!$I11092,0)</f>
        <v>0</v>
      </c>
    </row>
    <row r="11093" spans="12:17" x14ac:dyDescent="0.25">
      <c r="L11093" s="38">
        <f>IF(AND(Colin!$G11093=$B$1,Colin!$H11093=$C$3),Colin!$I11093,)</f>
        <v>0</v>
      </c>
      <c r="M11093" s="38">
        <f>IF(AND(Colin!$G11093=$B$1,Colin!$H11093&lt;=$C$3),Colin!$I11093,)</f>
        <v>0</v>
      </c>
      <c r="N11093" s="38">
        <f>IF(AND(Colin!$G11093=$B$2,Colin!$H11093=$C$3),Colin!$I11093,)</f>
        <v>0</v>
      </c>
      <c r="O11093" s="38">
        <f>IF(AND(Colin!$G11093=$B$2,Colin!$H11093&lt;=$C$3),Colin!$I11093,)</f>
        <v>0</v>
      </c>
      <c r="P11093" s="38">
        <f>IF(Colin!$G11093&lt;$B$2,Colin!$I11093,0)</f>
        <v>0</v>
      </c>
      <c r="Q11093" s="38">
        <f>IF(Colin!$G11093&lt;$B$1,Colin!$I11093,0)</f>
        <v>0</v>
      </c>
    </row>
    <row r="11094" spans="12:17" x14ac:dyDescent="0.25">
      <c r="L11094" s="38">
        <f>IF(AND(Colin!$G11094=$B$1,Colin!$H11094=$C$3),Colin!$I11094,)</f>
        <v>0</v>
      </c>
      <c r="M11094" s="38">
        <f>IF(AND(Colin!$G11094=$B$1,Colin!$H11094&lt;=$C$3),Colin!$I11094,)</f>
        <v>0</v>
      </c>
      <c r="N11094" s="38">
        <f>IF(AND(Colin!$G11094=$B$2,Colin!$H11094=$C$3),Colin!$I11094,)</f>
        <v>0</v>
      </c>
      <c r="O11094" s="38">
        <f>IF(AND(Colin!$G11094=$B$2,Colin!$H11094&lt;=$C$3),Colin!$I11094,)</f>
        <v>0</v>
      </c>
      <c r="P11094" s="38">
        <f>IF(Colin!$G11094&lt;$B$2,Colin!$I11094,0)</f>
        <v>0</v>
      </c>
      <c r="Q11094" s="38">
        <f>IF(Colin!$G11094&lt;$B$1,Colin!$I11094,0)</f>
        <v>0</v>
      </c>
    </row>
    <row r="11095" spans="12:17" x14ac:dyDescent="0.25">
      <c r="L11095" s="38">
        <f>IF(AND(Colin!$G11095=$B$1,Colin!$H11095=$C$3),Colin!$I11095,)</f>
        <v>0</v>
      </c>
      <c r="M11095" s="38">
        <f>IF(AND(Colin!$G11095=$B$1,Colin!$H11095&lt;=$C$3),Colin!$I11095,)</f>
        <v>0</v>
      </c>
      <c r="N11095" s="38">
        <f>IF(AND(Colin!$G11095=$B$2,Colin!$H11095=$C$3),Colin!$I11095,)</f>
        <v>0</v>
      </c>
      <c r="O11095" s="38">
        <f>IF(AND(Colin!$G11095=$B$2,Colin!$H11095&lt;=$C$3),Colin!$I11095,)</f>
        <v>0</v>
      </c>
      <c r="P11095" s="38">
        <f>IF(Colin!$G11095&lt;$B$2,Colin!$I11095,0)</f>
        <v>0</v>
      </c>
      <c r="Q11095" s="38">
        <f>IF(Colin!$G11095&lt;$B$1,Colin!$I11095,0)</f>
        <v>0</v>
      </c>
    </row>
    <row r="11096" spans="12:17" x14ac:dyDescent="0.25">
      <c r="L11096" s="38">
        <f>IF(AND(Colin!$G11096=$B$1,Colin!$H11096=$C$3),Colin!$I11096,)</f>
        <v>0</v>
      </c>
      <c r="M11096" s="38">
        <f>IF(AND(Colin!$G11096=$B$1,Colin!$H11096&lt;=$C$3),Colin!$I11096,)</f>
        <v>0</v>
      </c>
      <c r="N11096" s="38">
        <f>IF(AND(Colin!$G11096=$B$2,Colin!$H11096=$C$3),Colin!$I11096,)</f>
        <v>0</v>
      </c>
      <c r="O11096" s="38">
        <f>IF(AND(Colin!$G11096=$B$2,Colin!$H11096&lt;=$C$3),Colin!$I11096,)</f>
        <v>0</v>
      </c>
      <c r="P11096" s="38">
        <f>IF(Colin!$G11096&lt;$B$2,Colin!$I11096,0)</f>
        <v>0</v>
      </c>
      <c r="Q11096" s="38">
        <f>IF(Colin!$G11096&lt;$B$1,Colin!$I11096,0)</f>
        <v>0</v>
      </c>
    </row>
    <row r="11097" spans="12:17" x14ac:dyDescent="0.25">
      <c r="L11097" s="38">
        <f>IF(AND(Colin!$G11097=$B$1,Colin!$H11097=$C$3),Colin!$I11097,)</f>
        <v>0</v>
      </c>
      <c r="M11097" s="38">
        <f>IF(AND(Colin!$G11097=$B$1,Colin!$H11097&lt;=$C$3),Colin!$I11097,)</f>
        <v>0</v>
      </c>
      <c r="N11097" s="38">
        <f>IF(AND(Colin!$G11097=$B$2,Colin!$H11097=$C$3),Colin!$I11097,)</f>
        <v>0</v>
      </c>
      <c r="O11097" s="38">
        <f>IF(AND(Colin!$G11097=$B$2,Colin!$H11097&lt;=$C$3),Colin!$I11097,)</f>
        <v>0</v>
      </c>
      <c r="P11097" s="38">
        <f>IF(Colin!$G11097&lt;$B$2,Colin!$I11097,0)</f>
        <v>0</v>
      </c>
      <c r="Q11097" s="38">
        <f>IF(Colin!$G11097&lt;$B$1,Colin!$I11097,0)</f>
        <v>0</v>
      </c>
    </row>
    <row r="11098" spans="12:17" x14ac:dyDescent="0.25">
      <c r="L11098" s="38">
        <f>IF(AND(Colin!$G11098=$B$1,Colin!$H11098=$C$3),Colin!$I11098,)</f>
        <v>0</v>
      </c>
      <c r="M11098" s="38">
        <f>IF(AND(Colin!$G11098=$B$1,Colin!$H11098&lt;=$C$3),Colin!$I11098,)</f>
        <v>0</v>
      </c>
      <c r="N11098" s="38">
        <f>IF(AND(Colin!$G11098=$B$2,Colin!$H11098=$C$3),Colin!$I11098,)</f>
        <v>0</v>
      </c>
      <c r="O11098" s="38">
        <f>IF(AND(Colin!$G11098=$B$2,Colin!$H11098&lt;=$C$3),Colin!$I11098,)</f>
        <v>0</v>
      </c>
      <c r="P11098" s="38">
        <f>IF(Colin!$G11098&lt;$B$2,Colin!$I11098,0)</f>
        <v>0</v>
      </c>
      <c r="Q11098" s="38">
        <f>IF(Colin!$G11098&lt;$B$1,Colin!$I11098,0)</f>
        <v>0</v>
      </c>
    </row>
    <row r="11099" spans="12:17" x14ac:dyDescent="0.25">
      <c r="L11099" s="38">
        <f>IF(AND(Colin!$G11099=$B$1,Colin!$H11099=$C$3),Colin!$I11099,)</f>
        <v>0</v>
      </c>
      <c r="M11099" s="38">
        <f>IF(AND(Colin!$G11099=$B$1,Colin!$H11099&lt;=$C$3),Colin!$I11099,)</f>
        <v>0</v>
      </c>
      <c r="N11099" s="38">
        <f>IF(AND(Colin!$G11099=$B$2,Colin!$H11099=$C$3),Colin!$I11099,)</f>
        <v>0</v>
      </c>
      <c r="O11099" s="38">
        <f>IF(AND(Colin!$G11099=$B$2,Colin!$H11099&lt;=$C$3),Colin!$I11099,)</f>
        <v>0</v>
      </c>
      <c r="P11099" s="38">
        <f>IF(Colin!$G11099&lt;$B$2,Colin!$I11099,0)</f>
        <v>0</v>
      </c>
      <c r="Q11099" s="38">
        <f>IF(Colin!$G11099&lt;$B$1,Colin!$I11099,0)</f>
        <v>0</v>
      </c>
    </row>
    <row r="11100" spans="12:17" x14ac:dyDescent="0.25">
      <c r="L11100" s="38">
        <f>IF(AND(Colin!$G11100=$B$1,Colin!$H11100=$C$3),Colin!$I11100,)</f>
        <v>0</v>
      </c>
      <c r="M11100" s="38">
        <f>IF(AND(Colin!$G11100=$B$1,Colin!$H11100&lt;=$C$3),Colin!$I11100,)</f>
        <v>0</v>
      </c>
      <c r="N11100" s="38">
        <f>IF(AND(Colin!$G11100=$B$2,Colin!$H11100=$C$3),Colin!$I11100,)</f>
        <v>0</v>
      </c>
      <c r="O11100" s="38">
        <f>IF(AND(Colin!$G11100=$B$2,Colin!$H11100&lt;=$C$3),Colin!$I11100,)</f>
        <v>0</v>
      </c>
      <c r="P11100" s="38">
        <f>IF(Colin!$G11100&lt;$B$2,Colin!$I11100,0)</f>
        <v>0</v>
      </c>
      <c r="Q11100" s="38">
        <f>IF(Colin!$G11100&lt;$B$1,Colin!$I11100,0)</f>
        <v>0</v>
      </c>
    </row>
    <row r="11101" spans="12:17" x14ac:dyDescent="0.25">
      <c r="L11101" s="38">
        <f>IF(AND(Colin!$G11101=$B$1,Colin!$H11101=$C$3),Colin!$I11101,)</f>
        <v>0</v>
      </c>
      <c r="M11101" s="38">
        <f>IF(AND(Colin!$G11101=$B$1,Colin!$H11101&lt;=$C$3),Colin!$I11101,)</f>
        <v>0</v>
      </c>
      <c r="N11101" s="38">
        <f>IF(AND(Colin!$G11101=$B$2,Colin!$H11101=$C$3),Colin!$I11101,)</f>
        <v>0</v>
      </c>
      <c r="O11101" s="38">
        <f>IF(AND(Colin!$G11101=$B$2,Colin!$H11101&lt;=$C$3),Colin!$I11101,)</f>
        <v>0</v>
      </c>
      <c r="P11101" s="38">
        <f>IF(Colin!$G11101&lt;$B$2,Colin!$I11101,0)</f>
        <v>0</v>
      </c>
      <c r="Q11101" s="38">
        <f>IF(Colin!$G11101&lt;$B$1,Colin!$I11101,0)</f>
        <v>0</v>
      </c>
    </row>
    <row r="11102" spans="12:17" x14ac:dyDescent="0.25">
      <c r="L11102" s="38">
        <f>IF(AND(Colin!$G11102=$B$1,Colin!$H11102=$C$3),Colin!$I11102,)</f>
        <v>0</v>
      </c>
      <c r="M11102" s="38">
        <f>IF(AND(Colin!$G11102=$B$1,Colin!$H11102&lt;=$C$3),Colin!$I11102,)</f>
        <v>0</v>
      </c>
      <c r="N11102" s="38">
        <f>IF(AND(Colin!$G11102=$B$2,Colin!$H11102=$C$3),Colin!$I11102,)</f>
        <v>0</v>
      </c>
      <c r="O11102" s="38">
        <f>IF(AND(Colin!$G11102=$B$2,Colin!$H11102&lt;=$C$3),Colin!$I11102,)</f>
        <v>0</v>
      </c>
      <c r="P11102" s="38">
        <f>IF(Colin!$G11102&lt;$B$2,Colin!$I11102,0)</f>
        <v>0</v>
      </c>
      <c r="Q11102" s="38">
        <f>IF(Colin!$G11102&lt;$B$1,Colin!$I11102,0)</f>
        <v>0</v>
      </c>
    </row>
    <row r="11103" spans="12:17" x14ac:dyDescent="0.25">
      <c r="L11103" s="38">
        <f>IF(AND(Colin!$G11103=$B$1,Colin!$H11103=$C$3),Colin!$I11103,)</f>
        <v>0</v>
      </c>
      <c r="M11103" s="38">
        <f>IF(AND(Colin!$G11103=$B$1,Colin!$H11103&lt;=$C$3),Colin!$I11103,)</f>
        <v>0</v>
      </c>
      <c r="N11103" s="38">
        <f>IF(AND(Colin!$G11103=$B$2,Colin!$H11103=$C$3),Colin!$I11103,)</f>
        <v>0</v>
      </c>
      <c r="O11103" s="38">
        <f>IF(AND(Colin!$G11103=$B$2,Colin!$H11103&lt;=$C$3),Colin!$I11103,)</f>
        <v>0</v>
      </c>
      <c r="P11103" s="38">
        <f>IF(Colin!$G11103&lt;$B$2,Colin!$I11103,0)</f>
        <v>0</v>
      </c>
      <c r="Q11103" s="38">
        <f>IF(Colin!$G11103&lt;$B$1,Colin!$I11103,0)</f>
        <v>0</v>
      </c>
    </row>
    <row r="11104" spans="12:17" x14ac:dyDescent="0.25">
      <c r="L11104" s="38">
        <f>IF(AND(Colin!$G11104=$B$1,Colin!$H11104=$C$3),Colin!$I11104,)</f>
        <v>0</v>
      </c>
      <c r="M11104" s="38">
        <f>IF(AND(Colin!$G11104=$B$1,Colin!$H11104&lt;=$C$3),Colin!$I11104,)</f>
        <v>0</v>
      </c>
      <c r="N11104" s="38">
        <f>IF(AND(Colin!$G11104=$B$2,Colin!$H11104=$C$3),Colin!$I11104,)</f>
        <v>0</v>
      </c>
      <c r="O11104" s="38">
        <f>IF(AND(Colin!$G11104=$B$2,Colin!$H11104&lt;=$C$3),Colin!$I11104,)</f>
        <v>0</v>
      </c>
      <c r="P11104" s="38">
        <f>IF(Colin!$G11104&lt;$B$2,Colin!$I11104,0)</f>
        <v>0</v>
      </c>
      <c r="Q11104" s="38">
        <f>IF(Colin!$G11104&lt;$B$1,Colin!$I11104,0)</f>
        <v>0</v>
      </c>
    </row>
    <row r="11105" spans="12:17" x14ac:dyDescent="0.25">
      <c r="L11105" s="38">
        <f>IF(AND(Colin!$G11105=$B$1,Colin!$H11105=$C$3),Colin!$I11105,)</f>
        <v>0</v>
      </c>
      <c r="M11105" s="38">
        <f>IF(AND(Colin!$G11105=$B$1,Colin!$H11105&lt;=$C$3),Colin!$I11105,)</f>
        <v>0</v>
      </c>
      <c r="N11105" s="38">
        <f>IF(AND(Colin!$G11105=$B$2,Colin!$H11105=$C$3),Colin!$I11105,)</f>
        <v>0</v>
      </c>
      <c r="O11105" s="38">
        <f>IF(AND(Colin!$G11105=$B$2,Colin!$H11105&lt;=$C$3),Colin!$I11105,)</f>
        <v>0</v>
      </c>
      <c r="P11105" s="38">
        <f>IF(Colin!$G11105&lt;$B$2,Colin!$I11105,0)</f>
        <v>0</v>
      </c>
      <c r="Q11105" s="38">
        <f>IF(Colin!$G11105&lt;$B$1,Colin!$I11105,0)</f>
        <v>0</v>
      </c>
    </row>
    <row r="11106" spans="12:17" x14ac:dyDescent="0.25">
      <c r="L11106" s="38">
        <f>IF(AND(Colin!$G11106=$B$1,Colin!$H11106=$C$3),Colin!$I11106,)</f>
        <v>0</v>
      </c>
      <c r="M11106" s="38">
        <f>IF(AND(Colin!$G11106=$B$1,Colin!$H11106&lt;=$C$3),Colin!$I11106,)</f>
        <v>0</v>
      </c>
      <c r="N11106" s="38">
        <f>IF(AND(Colin!$G11106=$B$2,Colin!$H11106=$C$3),Colin!$I11106,)</f>
        <v>0</v>
      </c>
      <c r="O11106" s="38">
        <f>IF(AND(Colin!$G11106=$B$2,Colin!$H11106&lt;=$C$3),Colin!$I11106,)</f>
        <v>0</v>
      </c>
      <c r="P11106" s="38">
        <f>IF(Colin!$G11106&lt;$B$2,Colin!$I11106,0)</f>
        <v>0</v>
      </c>
      <c r="Q11106" s="38">
        <f>IF(Colin!$G11106&lt;$B$1,Colin!$I11106,0)</f>
        <v>0</v>
      </c>
    </row>
    <row r="11107" spans="12:17" x14ac:dyDescent="0.25">
      <c r="L11107" s="38">
        <f>IF(AND(Colin!$G11107=$B$1,Colin!$H11107=$C$3),Colin!$I11107,)</f>
        <v>0</v>
      </c>
      <c r="M11107" s="38">
        <f>IF(AND(Colin!$G11107=$B$1,Colin!$H11107&lt;=$C$3),Colin!$I11107,)</f>
        <v>0</v>
      </c>
      <c r="N11107" s="38">
        <f>IF(AND(Colin!$G11107=$B$2,Colin!$H11107=$C$3),Colin!$I11107,)</f>
        <v>0</v>
      </c>
      <c r="O11107" s="38">
        <f>IF(AND(Colin!$G11107=$B$2,Colin!$H11107&lt;=$C$3),Colin!$I11107,)</f>
        <v>0</v>
      </c>
      <c r="P11107" s="38">
        <f>IF(Colin!$G11107&lt;$B$2,Colin!$I11107,0)</f>
        <v>0</v>
      </c>
      <c r="Q11107" s="38">
        <f>IF(Colin!$G11107&lt;$B$1,Colin!$I11107,0)</f>
        <v>0</v>
      </c>
    </row>
    <row r="11108" spans="12:17" x14ac:dyDescent="0.25">
      <c r="L11108" s="38">
        <f>IF(AND(Colin!$G11108=$B$1,Colin!$H11108=$C$3),Colin!$I11108,)</f>
        <v>0</v>
      </c>
      <c r="M11108" s="38">
        <f>IF(AND(Colin!$G11108=$B$1,Colin!$H11108&lt;=$C$3),Colin!$I11108,)</f>
        <v>0</v>
      </c>
      <c r="N11108" s="38">
        <f>IF(AND(Colin!$G11108=$B$2,Colin!$H11108=$C$3),Colin!$I11108,)</f>
        <v>0</v>
      </c>
      <c r="O11108" s="38">
        <f>IF(AND(Colin!$G11108=$B$2,Colin!$H11108&lt;=$C$3),Colin!$I11108,)</f>
        <v>0</v>
      </c>
      <c r="P11108" s="38">
        <f>IF(Colin!$G11108&lt;$B$2,Colin!$I11108,0)</f>
        <v>0</v>
      </c>
      <c r="Q11108" s="38">
        <f>IF(Colin!$G11108&lt;$B$1,Colin!$I11108,0)</f>
        <v>0</v>
      </c>
    </row>
    <row r="11109" spans="12:17" x14ac:dyDescent="0.25">
      <c r="L11109" s="38">
        <f>IF(AND(Colin!$G11109=$B$1,Colin!$H11109=$C$3),Colin!$I11109,)</f>
        <v>0</v>
      </c>
      <c r="M11109" s="38">
        <f>IF(AND(Colin!$G11109=$B$1,Colin!$H11109&lt;=$C$3),Colin!$I11109,)</f>
        <v>0</v>
      </c>
      <c r="N11109" s="38">
        <f>IF(AND(Colin!$G11109=$B$2,Colin!$H11109=$C$3),Colin!$I11109,)</f>
        <v>0</v>
      </c>
      <c r="O11109" s="38">
        <f>IF(AND(Colin!$G11109=$B$2,Colin!$H11109&lt;=$C$3),Colin!$I11109,)</f>
        <v>0</v>
      </c>
      <c r="P11109" s="38">
        <f>IF(Colin!$G11109&lt;$B$2,Colin!$I11109,0)</f>
        <v>0</v>
      </c>
      <c r="Q11109" s="38">
        <f>IF(Colin!$G11109&lt;$B$1,Colin!$I11109,0)</f>
        <v>0</v>
      </c>
    </row>
    <row r="11110" spans="12:17" x14ac:dyDescent="0.25">
      <c r="L11110" s="38">
        <f>IF(AND(Colin!$G11110=$B$1,Colin!$H11110=$C$3),Colin!$I11110,)</f>
        <v>0</v>
      </c>
      <c r="M11110" s="38">
        <f>IF(AND(Colin!$G11110=$B$1,Colin!$H11110&lt;=$C$3),Colin!$I11110,)</f>
        <v>0</v>
      </c>
      <c r="N11110" s="38">
        <f>IF(AND(Colin!$G11110=$B$2,Colin!$H11110=$C$3),Colin!$I11110,)</f>
        <v>0</v>
      </c>
      <c r="O11110" s="38">
        <f>IF(AND(Colin!$G11110=$B$2,Colin!$H11110&lt;=$C$3),Colin!$I11110,)</f>
        <v>0</v>
      </c>
      <c r="P11110" s="38">
        <f>IF(Colin!$G11110&lt;$B$2,Colin!$I11110,0)</f>
        <v>0</v>
      </c>
      <c r="Q11110" s="38">
        <f>IF(Colin!$G11110&lt;$B$1,Colin!$I11110,0)</f>
        <v>0</v>
      </c>
    </row>
    <row r="11111" spans="12:17" x14ac:dyDescent="0.25">
      <c r="L11111" s="38">
        <f>IF(AND(Colin!$G11111=$B$1,Colin!$H11111=$C$3),Colin!$I11111,)</f>
        <v>0</v>
      </c>
      <c r="M11111" s="38">
        <f>IF(AND(Colin!$G11111=$B$1,Colin!$H11111&lt;=$C$3),Colin!$I11111,)</f>
        <v>0</v>
      </c>
      <c r="N11111" s="38">
        <f>IF(AND(Colin!$G11111=$B$2,Colin!$H11111=$C$3),Colin!$I11111,)</f>
        <v>0</v>
      </c>
      <c r="O11111" s="38">
        <f>IF(AND(Colin!$G11111=$B$2,Colin!$H11111&lt;=$C$3),Colin!$I11111,)</f>
        <v>0</v>
      </c>
      <c r="P11111" s="38">
        <f>IF(Colin!$G11111&lt;$B$2,Colin!$I11111,0)</f>
        <v>0</v>
      </c>
      <c r="Q11111" s="38">
        <f>IF(Colin!$G11111&lt;$B$1,Colin!$I11111,0)</f>
        <v>0</v>
      </c>
    </row>
    <row r="11112" spans="12:17" x14ac:dyDescent="0.25">
      <c r="L11112" s="38">
        <f>IF(AND(Colin!$G11112=$B$1,Colin!$H11112=$C$3),Colin!$I11112,)</f>
        <v>0</v>
      </c>
      <c r="M11112" s="38">
        <f>IF(AND(Colin!$G11112=$B$1,Colin!$H11112&lt;=$C$3),Colin!$I11112,)</f>
        <v>0</v>
      </c>
      <c r="N11112" s="38">
        <f>IF(AND(Colin!$G11112=$B$2,Colin!$H11112=$C$3),Colin!$I11112,)</f>
        <v>0</v>
      </c>
      <c r="O11112" s="38">
        <f>IF(AND(Colin!$G11112=$B$2,Colin!$H11112&lt;=$C$3),Colin!$I11112,)</f>
        <v>0</v>
      </c>
      <c r="P11112" s="38">
        <f>IF(Colin!$G11112&lt;$B$2,Colin!$I11112,0)</f>
        <v>0</v>
      </c>
      <c r="Q11112" s="38">
        <f>IF(Colin!$G11112&lt;$B$1,Colin!$I11112,0)</f>
        <v>0</v>
      </c>
    </row>
    <row r="11113" spans="12:17" x14ac:dyDescent="0.25">
      <c r="L11113" s="38">
        <f>IF(AND(Colin!$G11113=$B$1,Colin!$H11113=$C$3),Colin!$I11113,)</f>
        <v>0</v>
      </c>
      <c r="M11113" s="38">
        <f>IF(AND(Colin!$G11113=$B$1,Colin!$H11113&lt;=$C$3),Colin!$I11113,)</f>
        <v>0</v>
      </c>
      <c r="N11113" s="38">
        <f>IF(AND(Colin!$G11113=$B$2,Colin!$H11113=$C$3),Colin!$I11113,)</f>
        <v>0</v>
      </c>
      <c r="O11113" s="38">
        <f>IF(AND(Colin!$G11113=$B$2,Colin!$H11113&lt;=$C$3),Colin!$I11113,)</f>
        <v>0</v>
      </c>
      <c r="P11113" s="38">
        <f>IF(Colin!$G11113&lt;$B$2,Colin!$I11113,0)</f>
        <v>0</v>
      </c>
      <c r="Q11113" s="38">
        <f>IF(Colin!$G11113&lt;$B$1,Colin!$I11113,0)</f>
        <v>0</v>
      </c>
    </row>
    <row r="11114" spans="12:17" x14ac:dyDescent="0.25">
      <c r="L11114" s="38">
        <f>IF(AND(Colin!$G11114=$B$1,Colin!$H11114=$C$3),Colin!$I11114,)</f>
        <v>0</v>
      </c>
      <c r="M11114" s="38">
        <f>IF(AND(Colin!$G11114=$B$1,Colin!$H11114&lt;=$C$3),Colin!$I11114,)</f>
        <v>0</v>
      </c>
      <c r="N11114" s="38">
        <f>IF(AND(Colin!$G11114=$B$2,Colin!$H11114=$C$3),Colin!$I11114,)</f>
        <v>0</v>
      </c>
      <c r="O11114" s="38">
        <f>IF(AND(Colin!$G11114=$B$2,Colin!$H11114&lt;=$C$3),Colin!$I11114,)</f>
        <v>0</v>
      </c>
      <c r="P11114" s="38">
        <f>IF(Colin!$G11114&lt;$B$2,Colin!$I11114,0)</f>
        <v>0</v>
      </c>
      <c r="Q11114" s="38">
        <f>IF(Colin!$G11114&lt;$B$1,Colin!$I11114,0)</f>
        <v>0</v>
      </c>
    </row>
    <row r="11115" spans="12:17" x14ac:dyDescent="0.25">
      <c r="L11115" s="38">
        <f>IF(AND(Colin!$G11115=$B$1,Colin!$H11115=$C$3),Colin!$I11115,)</f>
        <v>0</v>
      </c>
      <c r="M11115" s="38">
        <f>IF(AND(Colin!$G11115=$B$1,Colin!$H11115&lt;=$C$3),Colin!$I11115,)</f>
        <v>0</v>
      </c>
      <c r="N11115" s="38">
        <f>IF(AND(Colin!$G11115=$B$2,Colin!$H11115=$C$3),Colin!$I11115,)</f>
        <v>0</v>
      </c>
      <c r="O11115" s="38">
        <f>IF(AND(Colin!$G11115=$B$2,Colin!$H11115&lt;=$C$3),Colin!$I11115,)</f>
        <v>0</v>
      </c>
      <c r="P11115" s="38">
        <f>IF(Colin!$G11115&lt;$B$2,Colin!$I11115,0)</f>
        <v>0</v>
      </c>
      <c r="Q11115" s="38">
        <f>IF(Colin!$G11115&lt;$B$1,Colin!$I11115,0)</f>
        <v>0</v>
      </c>
    </row>
    <row r="11116" spans="12:17" x14ac:dyDescent="0.25">
      <c r="L11116" s="38">
        <f>IF(AND(Colin!$G11116=$B$1,Colin!$H11116=$C$3),Colin!$I11116,)</f>
        <v>0</v>
      </c>
      <c r="M11116" s="38">
        <f>IF(AND(Colin!$G11116=$B$1,Colin!$H11116&lt;=$C$3),Colin!$I11116,)</f>
        <v>0</v>
      </c>
      <c r="N11116" s="38">
        <f>IF(AND(Colin!$G11116=$B$2,Colin!$H11116=$C$3),Colin!$I11116,)</f>
        <v>0</v>
      </c>
      <c r="O11116" s="38">
        <f>IF(AND(Colin!$G11116=$B$2,Colin!$H11116&lt;=$C$3),Colin!$I11116,)</f>
        <v>0</v>
      </c>
      <c r="P11116" s="38">
        <f>IF(Colin!$G11116&lt;$B$2,Colin!$I11116,0)</f>
        <v>0</v>
      </c>
      <c r="Q11116" s="38">
        <f>IF(Colin!$G11116&lt;$B$1,Colin!$I11116,0)</f>
        <v>0</v>
      </c>
    </row>
    <row r="11117" spans="12:17" x14ac:dyDescent="0.25">
      <c r="L11117" s="38">
        <f>IF(AND(Colin!$G11117=$B$1,Colin!$H11117=$C$3),Colin!$I11117,)</f>
        <v>0</v>
      </c>
      <c r="M11117" s="38">
        <f>IF(AND(Colin!$G11117=$B$1,Colin!$H11117&lt;=$C$3),Colin!$I11117,)</f>
        <v>0</v>
      </c>
      <c r="N11117" s="38">
        <f>IF(AND(Colin!$G11117=$B$2,Colin!$H11117=$C$3),Colin!$I11117,)</f>
        <v>0</v>
      </c>
      <c r="O11117" s="38">
        <f>IF(AND(Colin!$G11117=$B$2,Colin!$H11117&lt;=$C$3),Colin!$I11117,)</f>
        <v>0</v>
      </c>
      <c r="P11117" s="38">
        <f>IF(Colin!$G11117&lt;$B$2,Colin!$I11117,0)</f>
        <v>0</v>
      </c>
      <c r="Q11117" s="38">
        <f>IF(Colin!$G11117&lt;$B$1,Colin!$I11117,0)</f>
        <v>0</v>
      </c>
    </row>
    <row r="11118" spans="12:17" x14ac:dyDescent="0.25">
      <c r="L11118" s="38">
        <f>IF(AND(Colin!$G11118=$B$1,Colin!$H11118=$C$3),Colin!$I11118,)</f>
        <v>0</v>
      </c>
      <c r="M11118" s="38">
        <f>IF(AND(Colin!$G11118=$B$1,Colin!$H11118&lt;=$C$3),Colin!$I11118,)</f>
        <v>0</v>
      </c>
      <c r="N11118" s="38">
        <f>IF(AND(Colin!$G11118=$B$2,Colin!$H11118=$C$3),Colin!$I11118,)</f>
        <v>0</v>
      </c>
      <c r="O11118" s="38">
        <f>IF(AND(Colin!$G11118=$B$2,Colin!$H11118&lt;=$C$3),Colin!$I11118,)</f>
        <v>0</v>
      </c>
      <c r="P11118" s="38">
        <f>IF(Colin!$G11118&lt;$B$2,Colin!$I11118,0)</f>
        <v>0</v>
      </c>
      <c r="Q11118" s="38">
        <f>IF(Colin!$G11118&lt;$B$1,Colin!$I11118,0)</f>
        <v>0</v>
      </c>
    </row>
    <row r="11119" spans="12:17" x14ac:dyDescent="0.25">
      <c r="L11119" s="38">
        <f>IF(AND(Colin!$G11119=$B$1,Colin!$H11119=$C$3),Colin!$I11119,)</f>
        <v>0</v>
      </c>
      <c r="M11119" s="38">
        <f>IF(AND(Colin!$G11119=$B$1,Colin!$H11119&lt;=$C$3),Colin!$I11119,)</f>
        <v>0</v>
      </c>
      <c r="N11119" s="38">
        <f>IF(AND(Colin!$G11119=$B$2,Colin!$H11119=$C$3),Colin!$I11119,)</f>
        <v>0</v>
      </c>
      <c r="O11119" s="38">
        <f>IF(AND(Colin!$G11119=$B$2,Colin!$H11119&lt;=$C$3),Colin!$I11119,)</f>
        <v>0</v>
      </c>
      <c r="P11119" s="38">
        <f>IF(Colin!$G11119&lt;$B$2,Colin!$I11119,0)</f>
        <v>0</v>
      </c>
      <c r="Q11119" s="38">
        <f>IF(Colin!$G11119&lt;$B$1,Colin!$I11119,0)</f>
        <v>0</v>
      </c>
    </row>
    <row r="11120" spans="12:17" x14ac:dyDescent="0.25">
      <c r="L11120" s="38">
        <f>IF(AND(Colin!$G11120=$B$1,Colin!$H11120=$C$3),Colin!$I11120,)</f>
        <v>0</v>
      </c>
      <c r="M11120" s="38">
        <f>IF(AND(Colin!$G11120=$B$1,Colin!$H11120&lt;=$C$3),Colin!$I11120,)</f>
        <v>0</v>
      </c>
      <c r="N11120" s="38">
        <f>IF(AND(Colin!$G11120=$B$2,Colin!$H11120=$C$3),Colin!$I11120,)</f>
        <v>0</v>
      </c>
      <c r="O11120" s="38">
        <f>IF(AND(Colin!$G11120=$B$2,Colin!$H11120&lt;=$C$3),Colin!$I11120,)</f>
        <v>0</v>
      </c>
      <c r="P11120" s="38">
        <f>IF(Colin!$G11120&lt;$B$2,Colin!$I11120,0)</f>
        <v>0</v>
      </c>
      <c r="Q11120" s="38">
        <f>IF(Colin!$G11120&lt;$B$1,Colin!$I11120,0)</f>
        <v>0</v>
      </c>
    </row>
    <row r="11121" spans="12:17" x14ac:dyDescent="0.25">
      <c r="L11121" s="38">
        <f>IF(AND(Colin!$G11121=$B$1,Colin!$H11121=$C$3),Colin!$I11121,)</f>
        <v>0</v>
      </c>
      <c r="M11121" s="38">
        <f>IF(AND(Colin!$G11121=$B$1,Colin!$H11121&lt;=$C$3),Colin!$I11121,)</f>
        <v>0</v>
      </c>
      <c r="N11121" s="38">
        <f>IF(AND(Colin!$G11121=$B$2,Colin!$H11121=$C$3),Colin!$I11121,)</f>
        <v>0</v>
      </c>
      <c r="O11121" s="38">
        <f>IF(AND(Colin!$G11121=$B$2,Colin!$H11121&lt;=$C$3),Colin!$I11121,)</f>
        <v>0</v>
      </c>
      <c r="P11121" s="38">
        <f>IF(Colin!$G11121&lt;$B$2,Colin!$I11121,0)</f>
        <v>0</v>
      </c>
      <c r="Q11121" s="38">
        <f>IF(Colin!$G11121&lt;$B$1,Colin!$I11121,0)</f>
        <v>0</v>
      </c>
    </row>
    <row r="11122" spans="12:17" x14ac:dyDescent="0.25">
      <c r="L11122" s="38">
        <f>IF(AND(Colin!$G11122=$B$1,Colin!$H11122=$C$3),Colin!$I11122,)</f>
        <v>0</v>
      </c>
      <c r="M11122" s="38">
        <f>IF(AND(Colin!$G11122=$B$1,Colin!$H11122&lt;=$C$3),Colin!$I11122,)</f>
        <v>0</v>
      </c>
      <c r="N11122" s="38">
        <f>IF(AND(Colin!$G11122=$B$2,Colin!$H11122=$C$3),Colin!$I11122,)</f>
        <v>0</v>
      </c>
      <c r="O11122" s="38">
        <f>IF(AND(Colin!$G11122=$B$2,Colin!$H11122&lt;=$C$3),Colin!$I11122,)</f>
        <v>0</v>
      </c>
      <c r="P11122" s="38">
        <f>IF(Colin!$G11122&lt;$B$2,Colin!$I11122,0)</f>
        <v>0</v>
      </c>
      <c r="Q11122" s="38">
        <f>IF(Colin!$G11122&lt;$B$1,Colin!$I11122,0)</f>
        <v>0</v>
      </c>
    </row>
    <row r="11123" spans="12:17" x14ac:dyDescent="0.25">
      <c r="L11123" s="38">
        <f>IF(AND(Colin!$G11123=$B$1,Colin!$H11123=$C$3),Colin!$I11123,)</f>
        <v>0</v>
      </c>
      <c r="M11123" s="38">
        <f>IF(AND(Colin!$G11123=$B$1,Colin!$H11123&lt;=$C$3),Colin!$I11123,)</f>
        <v>0</v>
      </c>
      <c r="N11123" s="38">
        <f>IF(AND(Colin!$G11123=$B$2,Colin!$H11123=$C$3),Colin!$I11123,)</f>
        <v>0</v>
      </c>
      <c r="O11123" s="38">
        <f>IF(AND(Colin!$G11123=$B$2,Colin!$H11123&lt;=$C$3),Colin!$I11123,)</f>
        <v>0</v>
      </c>
      <c r="P11123" s="38">
        <f>IF(Colin!$G11123&lt;$B$2,Colin!$I11123,0)</f>
        <v>0</v>
      </c>
      <c r="Q11123" s="38">
        <f>IF(Colin!$G11123&lt;$B$1,Colin!$I11123,0)</f>
        <v>0</v>
      </c>
    </row>
    <row r="11124" spans="12:17" x14ac:dyDescent="0.25">
      <c r="L11124" s="38">
        <f>IF(AND(Colin!$G11124=$B$1,Colin!$H11124=$C$3),Colin!$I11124,)</f>
        <v>0</v>
      </c>
      <c r="M11124" s="38">
        <f>IF(AND(Colin!$G11124=$B$1,Colin!$H11124&lt;=$C$3),Colin!$I11124,)</f>
        <v>0</v>
      </c>
      <c r="N11124" s="38">
        <f>IF(AND(Colin!$G11124=$B$2,Colin!$H11124=$C$3),Colin!$I11124,)</f>
        <v>0</v>
      </c>
      <c r="O11124" s="38">
        <f>IF(AND(Colin!$G11124=$B$2,Colin!$H11124&lt;=$C$3),Colin!$I11124,)</f>
        <v>0</v>
      </c>
      <c r="P11124" s="38">
        <f>IF(Colin!$G11124&lt;$B$2,Colin!$I11124,0)</f>
        <v>0</v>
      </c>
      <c r="Q11124" s="38">
        <f>IF(Colin!$G11124&lt;$B$1,Colin!$I11124,0)</f>
        <v>0</v>
      </c>
    </row>
    <row r="11125" spans="12:17" x14ac:dyDescent="0.25">
      <c r="L11125" s="38">
        <f>IF(AND(Colin!$G11125=$B$1,Colin!$H11125=$C$3),Colin!$I11125,)</f>
        <v>0</v>
      </c>
      <c r="M11125" s="38">
        <f>IF(AND(Colin!$G11125=$B$1,Colin!$H11125&lt;=$C$3),Colin!$I11125,)</f>
        <v>0</v>
      </c>
      <c r="N11125" s="38">
        <f>IF(AND(Colin!$G11125=$B$2,Colin!$H11125=$C$3),Colin!$I11125,)</f>
        <v>0</v>
      </c>
      <c r="O11125" s="38">
        <f>IF(AND(Colin!$G11125=$B$2,Colin!$H11125&lt;=$C$3),Colin!$I11125,)</f>
        <v>0</v>
      </c>
      <c r="P11125" s="38">
        <f>IF(Colin!$G11125&lt;$B$2,Colin!$I11125,0)</f>
        <v>0</v>
      </c>
      <c r="Q11125" s="38">
        <f>IF(Colin!$G11125&lt;$B$1,Colin!$I11125,0)</f>
        <v>0</v>
      </c>
    </row>
    <row r="11126" spans="12:17" x14ac:dyDescent="0.25">
      <c r="L11126" s="38">
        <f>IF(AND(Colin!$G11126=$B$1,Colin!$H11126=$C$3),Colin!$I11126,)</f>
        <v>0</v>
      </c>
      <c r="M11126" s="38">
        <f>IF(AND(Colin!$G11126=$B$1,Colin!$H11126&lt;=$C$3),Colin!$I11126,)</f>
        <v>0</v>
      </c>
      <c r="N11126" s="38">
        <f>IF(AND(Colin!$G11126=$B$2,Colin!$H11126=$C$3),Colin!$I11126,)</f>
        <v>0</v>
      </c>
      <c r="O11126" s="38">
        <f>IF(AND(Colin!$G11126=$B$2,Colin!$H11126&lt;=$C$3),Colin!$I11126,)</f>
        <v>0</v>
      </c>
      <c r="P11126" s="38">
        <f>IF(Colin!$G11126&lt;$B$2,Colin!$I11126,0)</f>
        <v>0</v>
      </c>
      <c r="Q11126" s="38">
        <f>IF(Colin!$G11126&lt;$B$1,Colin!$I11126,0)</f>
        <v>0</v>
      </c>
    </row>
    <row r="11127" spans="12:17" x14ac:dyDescent="0.25">
      <c r="L11127" s="38">
        <f>IF(AND(Colin!$G11127=$B$1,Colin!$H11127=$C$3),Colin!$I11127,)</f>
        <v>0</v>
      </c>
      <c r="M11127" s="38">
        <f>IF(AND(Colin!$G11127=$B$1,Colin!$H11127&lt;=$C$3),Colin!$I11127,)</f>
        <v>0</v>
      </c>
      <c r="N11127" s="38">
        <f>IF(AND(Colin!$G11127=$B$2,Colin!$H11127=$C$3),Colin!$I11127,)</f>
        <v>0</v>
      </c>
      <c r="O11127" s="38">
        <f>IF(AND(Colin!$G11127=$B$2,Colin!$H11127&lt;=$C$3),Colin!$I11127,)</f>
        <v>0</v>
      </c>
      <c r="P11127" s="38">
        <f>IF(Colin!$G11127&lt;$B$2,Colin!$I11127,0)</f>
        <v>0</v>
      </c>
      <c r="Q11127" s="38">
        <f>IF(Colin!$G11127&lt;$B$1,Colin!$I11127,0)</f>
        <v>0</v>
      </c>
    </row>
    <row r="11128" spans="12:17" x14ac:dyDescent="0.25">
      <c r="L11128" s="38">
        <f>IF(AND(Colin!$G11128=$B$1,Colin!$H11128=$C$3),Colin!$I11128,)</f>
        <v>0</v>
      </c>
      <c r="M11128" s="38">
        <f>IF(AND(Colin!$G11128=$B$1,Colin!$H11128&lt;=$C$3),Colin!$I11128,)</f>
        <v>0</v>
      </c>
      <c r="N11128" s="38">
        <f>IF(AND(Colin!$G11128=$B$2,Colin!$H11128=$C$3),Colin!$I11128,)</f>
        <v>0</v>
      </c>
      <c r="O11128" s="38">
        <f>IF(AND(Colin!$G11128=$B$2,Colin!$H11128&lt;=$C$3),Colin!$I11128,)</f>
        <v>0</v>
      </c>
      <c r="P11128" s="38">
        <f>IF(Colin!$G11128&lt;$B$2,Colin!$I11128,0)</f>
        <v>0</v>
      </c>
      <c r="Q11128" s="38">
        <f>IF(Colin!$G11128&lt;$B$1,Colin!$I11128,0)</f>
        <v>0</v>
      </c>
    </row>
    <row r="11129" spans="12:17" x14ac:dyDescent="0.25">
      <c r="L11129" s="38">
        <f>IF(AND(Colin!$G11129=$B$1,Colin!$H11129=$C$3),Colin!$I11129,)</f>
        <v>0</v>
      </c>
      <c r="M11129" s="38">
        <f>IF(AND(Colin!$G11129=$B$1,Colin!$H11129&lt;=$C$3),Colin!$I11129,)</f>
        <v>0</v>
      </c>
      <c r="N11129" s="38">
        <f>IF(AND(Colin!$G11129=$B$2,Colin!$H11129=$C$3),Colin!$I11129,)</f>
        <v>0</v>
      </c>
      <c r="O11129" s="38">
        <f>IF(AND(Colin!$G11129=$B$2,Colin!$H11129&lt;=$C$3),Colin!$I11129,)</f>
        <v>0</v>
      </c>
      <c r="P11129" s="38">
        <f>IF(Colin!$G11129&lt;$B$2,Colin!$I11129,0)</f>
        <v>0</v>
      </c>
      <c r="Q11129" s="38">
        <f>IF(Colin!$G11129&lt;$B$1,Colin!$I11129,0)</f>
        <v>0</v>
      </c>
    </row>
    <row r="11130" spans="12:17" x14ac:dyDescent="0.25">
      <c r="L11130" s="38">
        <f>IF(AND(Colin!$G11130=$B$1,Colin!$H11130=$C$3),Colin!$I11130,)</f>
        <v>0</v>
      </c>
      <c r="M11130" s="38">
        <f>IF(AND(Colin!$G11130=$B$1,Colin!$H11130&lt;=$C$3),Colin!$I11130,)</f>
        <v>0</v>
      </c>
      <c r="N11130" s="38">
        <f>IF(AND(Colin!$G11130=$B$2,Colin!$H11130=$C$3),Colin!$I11130,)</f>
        <v>0</v>
      </c>
      <c r="O11130" s="38">
        <f>IF(AND(Colin!$G11130=$B$2,Colin!$H11130&lt;=$C$3),Colin!$I11130,)</f>
        <v>0</v>
      </c>
      <c r="P11130" s="38">
        <f>IF(Colin!$G11130&lt;$B$2,Colin!$I11130,0)</f>
        <v>0</v>
      </c>
      <c r="Q11130" s="38">
        <f>IF(Colin!$G11130&lt;$B$1,Colin!$I11130,0)</f>
        <v>0</v>
      </c>
    </row>
    <row r="11131" spans="12:17" x14ac:dyDescent="0.25">
      <c r="L11131" s="38">
        <f>IF(AND(Colin!$G11131=$B$1,Colin!$H11131=$C$3),Colin!$I11131,)</f>
        <v>0</v>
      </c>
      <c r="M11131" s="38">
        <f>IF(AND(Colin!$G11131=$B$1,Colin!$H11131&lt;=$C$3),Colin!$I11131,)</f>
        <v>0</v>
      </c>
      <c r="N11131" s="38">
        <f>IF(AND(Colin!$G11131=$B$2,Colin!$H11131=$C$3),Colin!$I11131,)</f>
        <v>0</v>
      </c>
      <c r="O11131" s="38">
        <f>IF(AND(Colin!$G11131=$B$2,Colin!$H11131&lt;=$C$3),Colin!$I11131,)</f>
        <v>0</v>
      </c>
      <c r="P11131" s="38">
        <f>IF(Colin!$G11131&lt;$B$2,Colin!$I11131,0)</f>
        <v>0</v>
      </c>
      <c r="Q11131" s="38">
        <f>IF(Colin!$G11131&lt;$B$1,Colin!$I11131,0)</f>
        <v>0</v>
      </c>
    </row>
    <row r="11132" spans="12:17" x14ac:dyDescent="0.25">
      <c r="L11132" s="38">
        <f>IF(AND(Colin!$G11132=$B$1,Colin!$H11132=$C$3),Colin!$I11132,)</f>
        <v>0</v>
      </c>
      <c r="M11132" s="38">
        <f>IF(AND(Colin!$G11132=$B$1,Colin!$H11132&lt;=$C$3),Colin!$I11132,)</f>
        <v>0</v>
      </c>
      <c r="N11132" s="38">
        <f>IF(AND(Colin!$G11132=$B$2,Colin!$H11132=$C$3),Colin!$I11132,)</f>
        <v>0</v>
      </c>
      <c r="O11132" s="38">
        <f>IF(AND(Colin!$G11132=$B$2,Colin!$H11132&lt;=$C$3),Colin!$I11132,)</f>
        <v>0</v>
      </c>
      <c r="P11132" s="38">
        <f>IF(Colin!$G11132&lt;$B$2,Colin!$I11132,0)</f>
        <v>0</v>
      </c>
      <c r="Q11132" s="38">
        <f>IF(Colin!$G11132&lt;$B$1,Colin!$I11132,0)</f>
        <v>0</v>
      </c>
    </row>
    <row r="11133" spans="12:17" x14ac:dyDescent="0.25">
      <c r="L11133" s="38">
        <f>IF(AND(Colin!$G11133=$B$1,Colin!$H11133=$C$3),Colin!$I11133,)</f>
        <v>0</v>
      </c>
      <c r="M11133" s="38">
        <f>IF(AND(Colin!$G11133=$B$1,Colin!$H11133&lt;=$C$3),Colin!$I11133,)</f>
        <v>0</v>
      </c>
      <c r="N11133" s="38">
        <f>IF(AND(Colin!$G11133=$B$2,Colin!$H11133=$C$3),Colin!$I11133,)</f>
        <v>0</v>
      </c>
      <c r="O11133" s="38">
        <f>IF(AND(Colin!$G11133=$B$2,Colin!$H11133&lt;=$C$3),Colin!$I11133,)</f>
        <v>0</v>
      </c>
      <c r="P11133" s="38">
        <f>IF(Colin!$G11133&lt;$B$2,Colin!$I11133,0)</f>
        <v>0</v>
      </c>
      <c r="Q11133" s="38">
        <f>IF(Colin!$G11133&lt;$B$1,Colin!$I11133,0)</f>
        <v>0</v>
      </c>
    </row>
    <row r="11134" spans="12:17" x14ac:dyDescent="0.25">
      <c r="L11134" s="38">
        <f>IF(AND(Colin!$G11134=$B$1,Colin!$H11134=$C$3),Colin!$I11134,)</f>
        <v>0</v>
      </c>
      <c r="M11134" s="38">
        <f>IF(AND(Colin!$G11134=$B$1,Colin!$H11134&lt;=$C$3),Colin!$I11134,)</f>
        <v>0</v>
      </c>
      <c r="N11134" s="38">
        <f>IF(AND(Colin!$G11134=$B$2,Colin!$H11134=$C$3),Colin!$I11134,)</f>
        <v>0</v>
      </c>
      <c r="O11134" s="38">
        <f>IF(AND(Colin!$G11134=$B$2,Colin!$H11134&lt;=$C$3),Colin!$I11134,)</f>
        <v>0</v>
      </c>
      <c r="P11134" s="38">
        <f>IF(Colin!$G11134&lt;$B$2,Colin!$I11134,0)</f>
        <v>0</v>
      </c>
      <c r="Q11134" s="38">
        <f>IF(Colin!$G11134&lt;$B$1,Colin!$I11134,0)</f>
        <v>0</v>
      </c>
    </row>
    <row r="11135" spans="12:17" x14ac:dyDescent="0.25">
      <c r="L11135" s="38">
        <f>IF(AND(Colin!$G11135=$B$1,Colin!$H11135=$C$3),Colin!$I11135,)</f>
        <v>0</v>
      </c>
      <c r="M11135" s="38">
        <f>IF(AND(Colin!$G11135=$B$1,Colin!$H11135&lt;=$C$3),Colin!$I11135,)</f>
        <v>0</v>
      </c>
      <c r="N11135" s="38">
        <f>IF(AND(Colin!$G11135=$B$2,Colin!$H11135=$C$3),Colin!$I11135,)</f>
        <v>0</v>
      </c>
      <c r="O11135" s="38">
        <f>IF(AND(Colin!$G11135=$B$2,Colin!$H11135&lt;=$C$3),Colin!$I11135,)</f>
        <v>0</v>
      </c>
      <c r="P11135" s="38">
        <f>IF(Colin!$G11135&lt;$B$2,Colin!$I11135,0)</f>
        <v>0</v>
      </c>
      <c r="Q11135" s="38">
        <f>IF(Colin!$G11135&lt;$B$1,Colin!$I11135,0)</f>
        <v>0</v>
      </c>
    </row>
    <row r="11136" spans="12:17" x14ac:dyDescent="0.25">
      <c r="L11136" s="38">
        <f>IF(AND(Colin!$G11136=$B$1,Colin!$H11136=$C$3),Colin!$I11136,)</f>
        <v>0</v>
      </c>
      <c r="M11136" s="38">
        <f>IF(AND(Colin!$G11136=$B$1,Colin!$H11136&lt;=$C$3),Colin!$I11136,)</f>
        <v>0</v>
      </c>
      <c r="N11136" s="38">
        <f>IF(AND(Colin!$G11136=$B$2,Colin!$H11136=$C$3),Colin!$I11136,)</f>
        <v>0</v>
      </c>
      <c r="O11136" s="38">
        <f>IF(AND(Colin!$G11136=$B$2,Colin!$H11136&lt;=$C$3),Colin!$I11136,)</f>
        <v>0</v>
      </c>
      <c r="P11136" s="38">
        <f>IF(Colin!$G11136&lt;$B$2,Colin!$I11136,0)</f>
        <v>0</v>
      </c>
      <c r="Q11136" s="38">
        <f>IF(Colin!$G11136&lt;$B$1,Colin!$I11136,0)</f>
        <v>0</v>
      </c>
    </row>
    <row r="11137" spans="12:17" x14ac:dyDescent="0.25">
      <c r="L11137" s="38">
        <f>IF(AND(Colin!$G11137=$B$1,Colin!$H11137=$C$3),Colin!$I11137,)</f>
        <v>0</v>
      </c>
      <c r="M11137" s="38">
        <f>IF(AND(Colin!$G11137=$B$1,Colin!$H11137&lt;=$C$3),Colin!$I11137,)</f>
        <v>0</v>
      </c>
      <c r="N11137" s="38">
        <f>IF(AND(Colin!$G11137=$B$2,Colin!$H11137=$C$3),Colin!$I11137,)</f>
        <v>0</v>
      </c>
      <c r="O11137" s="38">
        <f>IF(AND(Colin!$G11137=$B$2,Colin!$H11137&lt;=$C$3),Colin!$I11137,)</f>
        <v>0</v>
      </c>
      <c r="P11137" s="38">
        <f>IF(Colin!$G11137&lt;$B$2,Colin!$I11137,0)</f>
        <v>0</v>
      </c>
      <c r="Q11137" s="38">
        <f>IF(Colin!$G11137&lt;$B$1,Colin!$I11137,0)</f>
        <v>0</v>
      </c>
    </row>
    <row r="11138" spans="12:17" x14ac:dyDescent="0.25">
      <c r="L11138" s="38">
        <f>IF(AND(Colin!$G11138=$B$1,Colin!$H11138=$C$3),Colin!$I11138,)</f>
        <v>0</v>
      </c>
      <c r="M11138" s="38">
        <f>IF(AND(Colin!$G11138=$B$1,Colin!$H11138&lt;=$C$3),Colin!$I11138,)</f>
        <v>0</v>
      </c>
      <c r="N11138" s="38">
        <f>IF(AND(Colin!$G11138=$B$2,Colin!$H11138=$C$3),Colin!$I11138,)</f>
        <v>0</v>
      </c>
      <c r="O11138" s="38">
        <f>IF(AND(Colin!$G11138=$B$2,Colin!$H11138&lt;=$C$3),Colin!$I11138,)</f>
        <v>0</v>
      </c>
      <c r="P11138" s="38">
        <f>IF(Colin!$G11138&lt;$B$2,Colin!$I11138,0)</f>
        <v>0</v>
      </c>
      <c r="Q11138" s="38">
        <f>IF(Colin!$G11138&lt;$B$1,Colin!$I11138,0)</f>
        <v>0</v>
      </c>
    </row>
    <row r="11139" spans="12:17" x14ac:dyDescent="0.25">
      <c r="L11139" s="38">
        <f>IF(AND(Colin!$G11139=$B$1,Colin!$H11139=$C$3),Colin!$I11139,)</f>
        <v>0</v>
      </c>
      <c r="M11139" s="38">
        <f>IF(AND(Colin!$G11139=$B$1,Colin!$H11139&lt;=$C$3),Colin!$I11139,)</f>
        <v>0</v>
      </c>
      <c r="N11139" s="38">
        <f>IF(AND(Colin!$G11139=$B$2,Colin!$H11139=$C$3),Colin!$I11139,)</f>
        <v>0</v>
      </c>
      <c r="O11139" s="38">
        <f>IF(AND(Colin!$G11139=$B$2,Colin!$H11139&lt;=$C$3),Colin!$I11139,)</f>
        <v>0</v>
      </c>
      <c r="P11139" s="38">
        <f>IF(Colin!$G11139&lt;$B$2,Colin!$I11139,0)</f>
        <v>0</v>
      </c>
      <c r="Q11139" s="38">
        <f>IF(Colin!$G11139&lt;$B$1,Colin!$I11139,0)</f>
        <v>0</v>
      </c>
    </row>
    <row r="11140" spans="12:17" x14ac:dyDescent="0.25">
      <c r="L11140" s="38">
        <f>IF(AND(Colin!$G11140=$B$1,Colin!$H11140=$C$3),Colin!$I11140,)</f>
        <v>0</v>
      </c>
      <c r="M11140" s="38">
        <f>IF(AND(Colin!$G11140=$B$1,Colin!$H11140&lt;=$C$3),Colin!$I11140,)</f>
        <v>0</v>
      </c>
      <c r="N11140" s="38">
        <f>IF(AND(Colin!$G11140=$B$2,Colin!$H11140=$C$3),Colin!$I11140,)</f>
        <v>0</v>
      </c>
      <c r="O11140" s="38">
        <f>IF(AND(Colin!$G11140=$B$2,Colin!$H11140&lt;=$C$3),Colin!$I11140,)</f>
        <v>0</v>
      </c>
      <c r="P11140" s="38">
        <f>IF(Colin!$G11140&lt;$B$2,Colin!$I11140,0)</f>
        <v>0</v>
      </c>
      <c r="Q11140" s="38">
        <f>IF(Colin!$G11140&lt;$B$1,Colin!$I11140,0)</f>
        <v>0</v>
      </c>
    </row>
    <row r="11141" spans="12:17" x14ac:dyDescent="0.25">
      <c r="L11141" s="38">
        <f>IF(AND(Colin!$G11141=$B$1,Colin!$H11141=$C$3),Colin!$I11141,)</f>
        <v>0</v>
      </c>
      <c r="M11141" s="38">
        <f>IF(AND(Colin!$G11141=$B$1,Colin!$H11141&lt;=$C$3),Colin!$I11141,)</f>
        <v>0</v>
      </c>
      <c r="N11141" s="38">
        <f>IF(AND(Colin!$G11141=$B$2,Colin!$H11141=$C$3),Colin!$I11141,)</f>
        <v>0</v>
      </c>
      <c r="O11141" s="38">
        <f>IF(AND(Colin!$G11141=$B$2,Colin!$H11141&lt;=$C$3),Colin!$I11141,)</f>
        <v>0</v>
      </c>
      <c r="P11141" s="38">
        <f>IF(Colin!$G11141&lt;$B$2,Colin!$I11141,0)</f>
        <v>0</v>
      </c>
      <c r="Q11141" s="38">
        <f>IF(Colin!$G11141&lt;$B$1,Colin!$I11141,0)</f>
        <v>0</v>
      </c>
    </row>
    <row r="11142" spans="12:17" x14ac:dyDescent="0.25">
      <c r="L11142" s="38">
        <f>IF(AND(Colin!$G11142=$B$1,Colin!$H11142=$C$3),Colin!$I11142,)</f>
        <v>0</v>
      </c>
      <c r="M11142" s="38">
        <f>IF(AND(Colin!$G11142=$B$1,Colin!$H11142&lt;=$C$3),Colin!$I11142,)</f>
        <v>0</v>
      </c>
      <c r="N11142" s="38">
        <f>IF(AND(Colin!$G11142=$B$2,Colin!$H11142=$C$3),Colin!$I11142,)</f>
        <v>0</v>
      </c>
      <c r="O11142" s="38">
        <f>IF(AND(Colin!$G11142=$B$2,Colin!$H11142&lt;=$C$3),Colin!$I11142,)</f>
        <v>0</v>
      </c>
      <c r="P11142" s="38">
        <f>IF(Colin!$G11142&lt;$B$2,Colin!$I11142,0)</f>
        <v>0</v>
      </c>
      <c r="Q11142" s="38">
        <f>IF(Colin!$G11142&lt;$B$1,Colin!$I11142,0)</f>
        <v>0</v>
      </c>
    </row>
    <row r="11143" spans="12:17" x14ac:dyDescent="0.25">
      <c r="L11143" s="38">
        <f>IF(AND(Colin!$G11143=$B$1,Colin!$H11143=$C$3),Colin!$I11143,)</f>
        <v>0</v>
      </c>
      <c r="M11143" s="38">
        <f>IF(AND(Colin!$G11143=$B$1,Colin!$H11143&lt;=$C$3),Colin!$I11143,)</f>
        <v>0</v>
      </c>
      <c r="N11143" s="38">
        <f>IF(AND(Colin!$G11143=$B$2,Colin!$H11143=$C$3),Colin!$I11143,)</f>
        <v>0</v>
      </c>
      <c r="O11143" s="38">
        <f>IF(AND(Colin!$G11143=$B$2,Colin!$H11143&lt;=$C$3),Colin!$I11143,)</f>
        <v>0</v>
      </c>
      <c r="P11143" s="38">
        <f>IF(Colin!$G11143&lt;$B$2,Colin!$I11143,0)</f>
        <v>0</v>
      </c>
      <c r="Q11143" s="38">
        <f>IF(Colin!$G11143&lt;$B$1,Colin!$I11143,0)</f>
        <v>0</v>
      </c>
    </row>
    <row r="11144" spans="12:17" x14ac:dyDescent="0.25">
      <c r="L11144" s="38">
        <f>IF(AND(Colin!$G11144=$B$1,Colin!$H11144=$C$3),Colin!$I11144,)</f>
        <v>0</v>
      </c>
      <c r="M11144" s="38">
        <f>IF(AND(Colin!$G11144=$B$1,Colin!$H11144&lt;=$C$3),Colin!$I11144,)</f>
        <v>0</v>
      </c>
      <c r="N11144" s="38">
        <f>IF(AND(Colin!$G11144=$B$2,Colin!$H11144=$C$3),Colin!$I11144,)</f>
        <v>0</v>
      </c>
      <c r="O11144" s="38">
        <f>IF(AND(Colin!$G11144=$B$2,Colin!$H11144&lt;=$C$3),Colin!$I11144,)</f>
        <v>0</v>
      </c>
      <c r="P11144" s="38">
        <f>IF(Colin!$G11144&lt;$B$2,Colin!$I11144,0)</f>
        <v>0</v>
      </c>
      <c r="Q11144" s="38">
        <f>IF(Colin!$G11144&lt;$B$1,Colin!$I11144,0)</f>
        <v>0</v>
      </c>
    </row>
    <row r="11145" spans="12:17" x14ac:dyDescent="0.25">
      <c r="L11145" s="38">
        <f>IF(AND(Colin!$G11145=$B$1,Colin!$H11145=$C$3),Colin!$I11145,)</f>
        <v>0</v>
      </c>
      <c r="M11145" s="38">
        <f>IF(AND(Colin!$G11145=$B$1,Colin!$H11145&lt;=$C$3),Colin!$I11145,)</f>
        <v>0</v>
      </c>
      <c r="N11145" s="38">
        <f>IF(AND(Colin!$G11145=$B$2,Colin!$H11145=$C$3),Colin!$I11145,)</f>
        <v>0</v>
      </c>
      <c r="O11145" s="38">
        <f>IF(AND(Colin!$G11145=$B$2,Colin!$H11145&lt;=$C$3),Colin!$I11145,)</f>
        <v>0</v>
      </c>
      <c r="P11145" s="38">
        <f>IF(Colin!$G11145&lt;$B$2,Colin!$I11145,0)</f>
        <v>0</v>
      </c>
      <c r="Q11145" s="38">
        <f>IF(Colin!$G11145&lt;$B$1,Colin!$I11145,0)</f>
        <v>0</v>
      </c>
    </row>
    <row r="11146" spans="12:17" x14ac:dyDescent="0.25">
      <c r="L11146" s="38">
        <f>IF(AND(Colin!$G11146=$B$1,Colin!$H11146=$C$3),Colin!$I11146,)</f>
        <v>0</v>
      </c>
      <c r="M11146" s="38">
        <f>IF(AND(Colin!$G11146=$B$1,Colin!$H11146&lt;=$C$3),Colin!$I11146,)</f>
        <v>0</v>
      </c>
      <c r="N11146" s="38">
        <f>IF(AND(Colin!$G11146=$B$2,Colin!$H11146=$C$3),Colin!$I11146,)</f>
        <v>0</v>
      </c>
      <c r="O11146" s="38">
        <f>IF(AND(Colin!$G11146=$B$2,Colin!$H11146&lt;=$C$3),Colin!$I11146,)</f>
        <v>0</v>
      </c>
      <c r="P11146" s="38">
        <f>IF(Colin!$G11146&lt;$B$2,Colin!$I11146,0)</f>
        <v>0</v>
      </c>
      <c r="Q11146" s="38">
        <f>IF(Colin!$G11146&lt;$B$1,Colin!$I11146,0)</f>
        <v>0</v>
      </c>
    </row>
    <row r="11147" spans="12:17" x14ac:dyDescent="0.25">
      <c r="L11147" s="38">
        <f>IF(AND(Colin!$G11147=$B$1,Colin!$H11147=$C$3),Colin!$I11147,)</f>
        <v>0</v>
      </c>
      <c r="M11147" s="38">
        <f>IF(AND(Colin!$G11147=$B$1,Colin!$H11147&lt;=$C$3),Colin!$I11147,)</f>
        <v>0</v>
      </c>
      <c r="N11147" s="38">
        <f>IF(AND(Colin!$G11147=$B$2,Colin!$H11147=$C$3),Colin!$I11147,)</f>
        <v>0</v>
      </c>
      <c r="O11147" s="38">
        <f>IF(AND(Colin!$G11147=$B$2,Colin!$H11147&lt;=$C$3),Colin!$I11147,)</f>
        <v>0</v>
      </c>
      <c r="P11147" s="38">
        <f>IF(Colin!$G11147&lt;$B$2,Colin!$I11147,0)</f>
        <v>0</v>
      </c>
      <c r="Q11147" s="38">
        <f>IF(Colin!$G11147&lt;$B$1,Colin!$I11147,0)</f>
        <v>0</v>
      </c>
    </row>
    <row r="11148" spans="12:17" x14ac:dyDescent="0.25">
      <c r="L11148" s="38">
        <f>IF(AND(Colin!$G11148=$B$1,Colin!$H11148=$C$3),Colin!$I11148,)</f>
        <v>0</v>
      </c>
      <c r="M11148" s="38">
        <f>IF(AND(Colin!$G11148=$B$1,Colin!$H11148&lt;=$C$3),Colin!$I11148,)</f>
        <v>0</v>
      </c>
      <c r="N11148" s="38">
        <f>IF(AND(Colin!$G11148=$B$2,Colin!$H11148=$C$3),Colin!$I11148,)</f>
        <v>0</v>
      </c>
      <c r="O11148" s="38">
        <f>IF(AND(Colin!$G11148=$B$2,Colin!$H11148&lt;=$C$3),Colin!$I11148,)</f>
        <v>0</v>
      </c>
      <c r="P11148" s="38">
        <f>IF(Colin!$G11148&lt;$B$2,Colin!$I11148,0)</f>
        <v>0</v>
      </c>
      <c r="Q11148" s="38">
        <f>IF(Colin!$G11148&lt;$B$1,Colin!$I11148,0)</f>
        <v>0</v>
      </c>
    </row>
    <row r="11149" spans="12:17" x14ac:dyDescent="0.25">
      <c r="L11149" s="38">
        <f>IF(AND(Colin!$G11149=$B$1,Colin!$H11149=$C$3),Colin!$I11149,)</f>
        <v>0</v>
      </c>
      <c r="M11149" s="38">
        <f>IF(AND(Colin!$G11149=$B$1,Colin!$H11149&lt;=$C$3),Colin!$I11149,)</f>
        <v>0</v>
      </c>
      <c r="N11149" s="38">
        <f>IF(AND(Colin!$G11149=$B$2,Colin!$H11149=$C$3),Colin!$I11149,)</f>
        <v>0</v>
      </c>
      <c r="O11149" s="38">
        <f>IF(AND(Colin!$G11149=$B$2,Colin!$H11149&lt;=$C$3),Colin!$I11149,)</f>
        <v>0</v>
      </c>
      <c r="P11149" s="38">
        <f>IF(Colin!$G11149&lt;$B$2,Colin!$I11149,0)</f>
        <v>0</v>
      </c>
      <c r="Q11149" s="38">
        <f>IF(Colin!$G11149&lt;$B$1,Colin!$I11149,0)</f>
        <v>0</v>
      </c>
    </row>
    <row r="11150" spans="12:17" x14ac:dyDescent="0.25">
      <c r="L11150" s="38">
        <f>IF(AND(Colin!$G11150=$B$1,Colin!$H11150=$C$3),Colin!$I11150,)</f>
        <v>0</v>
      </c>
      <c r="M11150" s="38">
        <f>IF(AND(Colin!$G11150=$B$1,Colin!$H11150&lt;=$C$3),Colin!$I11150,)</f>
        <v>0</v>
      </c>
      <c r="N11150" s="38">
        <f>IF(AND(Colin!$G11150=$B$2,Colin!$H11150=$C$3),Colin!$I11150,)</f>
        <v>0</v>
      </c>
      <c r="O11150" s="38">
        <f>IF(AND(Colin!$G11150=$B$2,Colin!$H11150&lt;=$C$3),Colin!$I11150,)</f>
        <v>0</v>
      </c>
      <c r="P11150" s="38">
        <f>IF(Colin!$G11150&lt;$B$2,Colin!$I11150,0)</f>
        <v>0</v>
      </c>
      <c r="Q11150" s="38">
        <f>IF(Colin!$G11150&lt;$B$1,Colin!$I11150,0)</f>
        <v>0</v>
      </c>
    </row>
    <row r="11151" spans="12:17" x14ac:dyDescent="0.25">
      <c r="L11151" s="38">
        <f>IF(AND(Colin!$G11151=$B$1,Colin!$H11151=$C$3),Colin!$I11151,)</f>
        <v>0</v>
      </c>
      <c r="M11151" s="38">
        <f>IF(AND(Colin!$G11151=$B$1,Colin!$H11151&lt;=$C$3),Colin!$I11151,)</f>
        <v>0</v>
      </c>
      <c r="N11151" s="38">
        <f>IF(AND(Colin!$G11151=$B$2,Colin!$H11151=$C$3),Colin!$I11151,)</f>
        <v>0</v>
      </c>
      <c r="O11151" s="38">
        <f>IF(AND(Colin!$G11151=$B$2,Colin!$H11151&lt;=$C$3),Colin!$I11151,)</f>
        <v>0</v>
      </c>
      <c r="P11151" s="38">
        <f>IF(Colin!$G11151&lt;$B$2,Colin!$I11151,0)</f>
        <v>0</v>
      </c>
      <c r="Q11151" s="38">
        <f>IF(Colin!$G11151&lt;$B$1,Colin!$I11151,0)</f>
        <v>0</v>
      </c>
    </row>
    <row r="11152" spans="12:17" x14ac:dyDescent="0.25">
      <c r="L11152" s="38">
        <f>IF(AND(Colin!$G11152=$B$1,Colin!$H11152=$C$3),Colin!$I11152,)</f>
        <v>0</v>
      </c>
      <c r="M11152" s="38">
        <f>IF(AND(Colin!$G11152=$B$1,Colin!$H11152&lt;=$C$3),Colin!$I11152,)</f>
        <v>0</v>
      </c>
      <c r="N11152" s="38">
        <f>IF(AND(Colin!$G11152=$B$2,Colin!$H11152=$C$3),Colin!$I11152,)</f>
        <v>0</v>
      </c>
      <c r="O11152" s="38">
        <f>IF(AND(Colin!$G11152=$B$2,Colin!$H11152&lt;=$C$3),Colin!$I11152,)</f>
        <v>0</v>
      </c>
      <c r="P11152" s="38">
        <f>IF(Colin!$G11152&lt;$B$2,Colin!$I11152,0)</f>
        <v>0</v>
      </c>
      <c r="Q11152" s="38">
        <f>IF(Colin!$G11152&lt;$B$1,Colin!$I11152,0)</f>
        <v>0</v>
      </c>
    </row>
    <row r="11153" spans="12:17" x14ac:dyDescent="0.25">
      <c r="L11153" s="38">
        <f>IF(AND(Colin!$G11153=$B$1,Colin!$H11153=$C$3),Colin!$I11153,)</f>
        <v>0</v>
      </c>
      <c r="M11153" s="38">
        <f>IF(AND(Colin!$G11153=$B$1,Colin!$H11153&lt;=$C$3),Colin!$I11153,)</f>
        <v>0</v>
      </c>
      <c r="N11153" s="38">
        <f>IF(AND(Colin!$G11153=$B$2,Colin!$H11153=$C$3),Colin!$I11153,)</f>
        <v>0</v>
      </c>
      <c r="O11153" s="38">
        <f>IF(AND(Colin!$G11153=$B$2,Colin!$H11153&lt;=$C$3),Colin!$I11153,)</f>
        <v>0</v>
      </c>
      <c r="P11153" s="38">
        <f>IF(Colin!$G11153&lt;$B$2,Colin!$I11153,0)</f>
        <v>0</v>
      </c>
      <c r="Q11153" s="38">
        <f>IF(Colin!$G11153&lt;$B$1,Colin!$I11153,0)</f>
        <v>0</v>
      </c>
    </row>
    <row r="11154" spans="12:17" x14ac:dyDescent="0.25">
      <c r="L11154" s="38">
        <f>IF(AND(Colin!$G11154=$B$1,Colin!$H11154=$C$3),Colin!$I11154,)</f>
        <v>0</v>
      </c>
      <c r="M11154" s="38">
        <f>IF(AND(Colin!$G11154=$B$1,Colin!$H11154&lt;=$C$3),Colin!$I11154,)</f>
        <v>0</v>
      </c>
      <c r="N11154" s="38">
        <f>IF(AND(Colin!$G11154=$B$2,Colin!$H11154=$C$3),Colin!$I11154,)</f>
        <v>0</v>
      </c>
      <c r="O11154" s="38">
        <f>IF(AND(Colin!$G11154=$B$2,Colin!$H11154&lt;=$C$3),Colin!$I11154,)</f>
        <v>0</v>
      </c>
      <c r="P11154" s="38">
        <f>IF(Colin!$G11154&lt;$B$2,Colin!$I11154,0)</f>
        <v>0</v>
      </c>
      <c r="Q11154" s="38">
        <f>IF(Colin!$G11154&lt;$B$1,Colin!$I11154,0)</f>
        <v>0</v>
      </c>
    </row>
    <row r="11155" spans="12:17" x14ac:dyDescent="0.25">
      <c r="L11155" s="38">
        <f>IF(AND(Colin!$G11155=$B$1,Colin!$H11155=$C$3),Colin!$I11155,)</f>
        <v>0</v>
      </c>
      <c r="M11155" s="38">
        <f>IF(AND(Colin!$G11155=$B$1,Colin!$H11155&lt;=$C$3),Colin!$I11155,)</f>
        <v>0</v>
      </c>
      <c r="N11155" s="38">
        <f>IF(AND(Colin!$G11155=$B$2,Colin!$H11155=$C$3),Colin!$I11155,)</f>
        <v>0</v>
      </c>
      <c r="O11155" s="38">
        <f>IF(AND(Colin!$G11155=$B$2,Colin!$H11155&lt;=$C$3),Colin!$I11155,)</f>
        <v>0</v>
      </c>
      <c r="P11155" s="38">
        <f>IF(Colin!$G11155&lt;$B$2,Colin!$I11155,0)</f>
        <v>0</v>
      </c>
      <c r="Q11155" s="38">
        <f>IF(Colin!$G11155&lt;$B$1,Colin!$I11155,0)</f>
        <v>0</v>
      </c>
    </row>
    <row r="11156" spans="12:17" x14ac:dyDescent="0.25">
      <c r="L11156" s="38">
        <f>IF(AND(Colin!$G11156=$B$1,Colin!$H11156=$C$3),Colin!$I11156,)</f>
        <v>0</v>
      </c>
      <c r="M11156" s="38">
        <f>IF(AND(Colin!$G11156=$B$1,Colin!$H11156&lt;=$C$3),Colin!$I11156,)</f>
        <v>0</v>
      </c>
      <c r="N11156" s="38">
        <f>IF(AND(Colin!$G11156=$B$2,Colin!$H11156=$C$3),Colin!$I11156,)</f>
        <v>0</v>
      </c>
      <c r="O11156" s="38">
        <f>IF(AND(Colin!$G11156=$B$2,Colin!$H11156&lt;=$C$3),Colin!$I11156,)</f>
        <v>0</v>
      </c>
      <c r="P11156" s="38">
        <f>IF(Colin!$G11156&lt;$B$2,Colin!$I11156,0)</f>
        <v>0</v>
      </c>
      <c r="Q11156" s="38">
        <f>IF(Colin!$G11156&lt;$B$1,Colin!$I11156,0)</f>
        <v>0</v>
      </c>
    </row>
    <row r="11157" spans="12:17" x14ac:dyDescent="0.25">
      <c r="L11157" s="38">
        <f>IF(AND(Colin!$G11157=$B$1,Colin!$H11157=$C$3),Colin!$I11157,)</f>
        <v>0</v>
      </c>
      <c r="M11157" s="38">
        <f>IF(AND(Colin!$G11157=$B$1,Colin!$H11157&lt;=$C$3),Colin!$I11157,)</f>
        <v>0</v>
      </c>
      <c r="N11157" s="38">
        <f>IF(AND(Colin!$G11157=$B$2,Colin!$H11157=$C$3),Colin!$I11157,)</f>
        <v>0</v>
      </c>
      <c r="O11157" s="38">
        <f>IF(AND(Colin!$G11157=$B$2,Colin!$H11157&lt;=$C$3),Colin!$I11157,)</f>
        <v>0</v>
      </c>
      <c r="P11157" s="38">
        <f>IF(Colin!$G11157&lt;$B$2,Colin!$I11157,0)</f>
        <v>0</v>
      </c>
      <c r="Q11157" s="38">
        <f>IF(Colin!$G11157&lt;$B$1,Colin!$I11157,0)</f>
        <v>0</v>
      </c>
    </row>
    <row r="11158" spans="12:17" x14ac:dyDescent="0.25">
      <c r="L11158" s="38">
        <f>IF(AND(Colin!$G11158=$B$1,Colin!$H11158=$C$3),Colin!$I11158,)</f>
        <v>0</v>
      </c>
      <c r="M11158" s="38">
        <f>IF(AND(Colin!$G11158=$B$1,Colin!$H11158&lt;=$C$3),Colin!$I11158,)</f>
        <v>0</v>
      </c>
      <c r="N11158" s="38">
        <f>IF(AND(Colin!$G11158=$B$2,Colin!$H11158=$C$3),Colin!$I11158,)</f>
        <v>0</v>
      </c>
      <c r="O11158" s="38">
        <f>IF(AND(Colin!$G11158=$B$2,Colin!$H11158&lt;=$C$3),Colin!$I11158,)</f>
        <v>0</v>
      </c>
      <c r="P11158" s="38">
        <f>IF(Colin!$G11158&lt;$B$2,Colin!$I11158,0)</f>
        <v>0</v>
      </c>
      <c r="Q11158" s="38">
        <f>IF(Colin!$G11158&lt;$B$1,Colin!$I11158,0)</f>
        <v>0</v>
      </c>
    </row>
    <row r="11159" spans="12:17" x14ac:dyDescent="0.25">
      <c r="L11159" s="38">
        <f>IF(AND(Colin!$G11159=$B$1,Colin!$H11159=$C$3),Colin!$I11159,)</f>
        <v>0</v>
      </c>
      <c r="M11159" s="38">
        <f>IF(AND(Colin!$G11159=$B$1,Colin!$H11159&lt;=$C$3),Colin!$I11159,)</f>
        <v>0</v>
      </c>
      <c r="N11159" s="38">
        <f>IF(AND(Colin!$G11159=$B$2,Colin!$H11159=$C$3),Colin!$I11159,)</f>
        <v>0</v>
      </c>
      <c r="O11159" s="38">
        <f>IF(AND(Colin!$G11159=$B$2,Colin!$H11159&lt;=$C$3),Colin!$I11159,)</f>
        <v>0</v>
      </c>
      <c r="P11159" s="38">
        <f>IF(Colin!$G11159&lt;$B$2,Colin!$I11159,0)</f>
        <v>0</v>
      </c>
      <c r="Q11159" s="38">
        <f>IF(Colin!$G11159&lt;$B$1,Colin!$I11159,0)</f>
        <v>0</v>
      </c>
    </row>
    <row r="11160" spans="12:17" x14ac:dyDescent="0.25">
      <c r="L11160" s="38">
        <f>IF(AND(Colin!$G11160=$B$1,Colin!$H11160=$C$3),Colin!$I11160,)</f>
        <v>0</v>
      </c>
      <c r="M11160" s="38">
        <f>IF(AND(Colin!$G11160=$B$1,Colin!$H11160&lt;=$C$3),Colin!$I11160,)</f>
        <v>0</v>
      </c>
      <c r="N11160" s="38">
        <f>IF(AND(Colin!$G11160=$B$2,Colin!$H11160=$C$3),Colin!$I11160,)</f>
        <v>0</v>
      </c>
      <c r="O11160" s="38">
        <f>IF(AND(Colin!$G11160=$B$2,Colin!$H11160&lt;=$C$3),Colin!$I11160,)</f>
        <v>0</v>
      </c>
      <c r="P11160" s="38">
        <f>IF(Colin!$G11160&lt;$B$2,Colin!$I11160,0)</f>
        <v>0</v>
      </c>
      <c r="Q11160" s="38">
        <f>IF(Colin!$G11160&lt;$B$1,Colin!$I11160,0)</f>
        <v>0</v>
      </c>
    </row>
    <row r="11161" spans="12:17" x14ac:dyDescent="0.25">
      <c r="L11161" s="38">
        <f>IF(AND(Colin!$G11161=$B$1,Colin!$H11161=$C$3),Colin!$I11161,)</f>
        <v>0</v>
      </c>
      <c r="M11161" s="38">
        <f>IF(AND(Colin!$G11161=$B$1,Colin!$H11161&lt;=$C$3),Colin!$I11161,)</f>
        <v>0</v>
      </c>
      <c r="N11161" s="38">
        <f>IF(AND(Colin!$G11161=$B$2,Colin!$H11161=$C$3),Colin!$I11161,)</f>
        <v>0</v>
      </c>
      <c r="O11161" s="38">
        <f>IF(AND(Colin!$G11161=$B$2,Colin!$H11161&lt;=$C$3),Colin!$I11161,)</f>
        <v>0</v>
      </c>
      <c r="P11161" s="38">
        <f>IF(Colin!$G11161&lt;$B$2,Colin!$I11161,0)</f>
        <v>0</v>
      </c>
      <c r="Q11161" s="38">
        <f>IF(Colin!$G11161&lt;$B$1,Colin!$I11161,0)</f>
        <v>0</v>
      </c>
    </row>
    <row r="11162" spans="12:17" x14ac:dyDescent="0.25">
      <c r="L11162" s="38">
        <f>IF(AND(Colin!$G11162=$B$1,Colin!$H11162=$C$3),Colin!$I11162,)</f>
        <v>0</v>
      </c>
      <c r="M11162" s="38">
        <f>IF(AND(Colin!$G11162=$B$1,Colin!$H11162&lt;=$C$3),Colin!$I11162,)</f>
        <v>0</v>
      </c>
      <c r="N11162" s="38">
        <f>IF(AND(Colin!$G11162=$B$2,Colin!$H11162=$C$3),Colin!$I11162,)</f>
        <v>0</v>
      </c>
      <c r="O11162" s="38">
        <f>IF(AND(Colin!$G11162=$B$2,Colin!$H11162&lt;=$C$3),Colin!$I11162,)</f>
        <v>0</v>
      </c>
      <c r="P11162" s="38">
        <f>IF(Colin!$G11162&lt;$B$2,Colin!$I11162,0)</f>
        <v>0</v>
      </c>
      <c r="Q11162" s="38">
        <f>IF(Colin!$G11162&lt;$B$1,Colin!$I11162,0)</f>
        <v>0</v>
      </c>
    </row>
    <row r="11163" spans="12:17" x14ac:dyDescent="0.25">
      <c r="L11163" s="38">
        <f>IF(AND(Colin!$G11163=$B$1,Colin!$H11163=$C$3),Colin!$I11163,)</f>
        <v>0</v>
      </c>
      <c r="M11163" s="38">
        <f>IF(AND(Colin!$G11163=$B$1,Colin!$H11163&lt;=$C$3),Colin!$I11163,)</f>
        <v>0</v>
      </c>
      <c r="N11163" s="38">
        <f>IF(AND(Colin!$G11163=$B$2,Colin!$H11163=$C$3),Colin!$I11163,)</f>
        <v>0</v>
      </c>
      <c r="O11163" s="38">
        <f>IF(AND(Colin!$G11163=$B$2,Colin!$H11163&lt;=$C$3),Colin!$I11163,)</f>
        <v>0</v>
      </c>
      <c r="P11163" s="38">
        <f>IF(Colin!$G11163&lt;$B$2,Colin!$I11163,0)</f>
        <v>0</v>
      </c>
      <c r="Q11163" s="38">
        <f>IF(Colin!$G11163&lt;$B$1,Colin!$I11163,0)</f>
        <v>0</v>
      </c>
    </row>
    <row r="11164" spans="12:17" x14ac:dyDescent="0.25">
      <c r="L11164" s="38">
        <f>IF(AND(Colin!$G11164=$B$1,Colin!$H11164=$C$3),Colin!$I11164,)</f>
        <v>0</v>
      </c>
      <c r="M11164" s="38">
        <f>IF(AND(Colin!$G11164=$B$1,Colin!$H11164&lt;=$C$3),Colin!$I11164,)</f>
        <v>0</v>
      </c>
      <c r="N11164" s="38">
        <f>IF(AND(Colin!$G11164=$B$2,Colin!$H11164=$C$3),Colin!$I11164,)</f>
        <v>0</v>
      </c>
      <c r="O11164" s="38">
        <f>IF(AND(Colin!$G11164=$B$2,Colin!$H11164&lt;=$C$3),Colin!$I11164,)</f>
        <v>0</v>
      </c>
      <c r="P11164" s="38">
        <f>IF(Colin!$G11164&lt;$B$2,Colin!$I11164,0)</f>
        <v>0</v>
      </c>
      <c r="Q11164" s="38">
        <f>IF(Colin!$G11164&lt;$B$1,Colin!$I11164,0)</f>
        <v>0</v>
      </c>
    </row>
    <row r="11165" spans="12:17" x14ac:dyDescent="0.25">
      <c r="L11165" s="38">
        <f>IF(AND(Colin!$G11165=$B$1,Colin!$H11165=$C$3),Colin!$I11165,)</f>
        <v>0</v>
      </c>
      <c r="M11165" s="38">
        <f>IF(AND(Colin!$G11165=$B$1,Colin!$H11165&lt;=$C$3),Colin!$I11165,)</f>
        <v>0</v>
      </c>
      <c r="N11165" s="38">
        <f>IF(AND(Colin!$G11165=$B$2,Colin!$H11165=$C$3),Colin!$I11165,)</f>
        <v>0</v>
      </c>
      <c r="O11165" s="38">
        <f>IF(AND(Colin!$G11165=$B$2,Colin!$H11165&lt;=$C$3),Colin!$I11165,)</f>
        <v>0</v>
      </c>
      <c r="P11165" s="38">
        <f>IF(Colin!$G11165&lt;$B$2,Colin!$I11165,0)</f>
        <v>0</v>
      </c>
      <c r="Q11165" s="38">
        <f>IF(Colin!$G11165&lt;$B$1,Colin!$I11165,0)</f>
        <v>0</v>
      </c>
    </row>
    <row r="11166" spans="12:17" x14ac:dyDescent="0.25">
      <c r="L11166" s="38">
        <f>IF(AND(Colin!$G11166=$B$1,Colin!$H11166=$C$3),Colin!$I11166,)</f>
        <v>0</v>
      </c>
      <c r="M11166" s="38">
        <f>IF(AND(Colin!$G11166=$B$1,Colin!$H11166&lt;=$C$3),Colin!$I11166,)</f>
        <v>0</v>
      </c>
      <c r="N11166" s="38">
        <f>IF(AND(Colin!$G11166=$B$2,Colin!$H11166=$C$3),Colin!$I11166,)</f>
        <v>0</v>
      </c>
      <c r="O11166" s="38">
        <f>IF(AND(Colin!$G11166=$B$2,Colin!$H11166&lt;=$C$3),Colin!$I11166,)</f>
        <v>0</v>
      </c>
      <c r="P11166" s="38">
        <f>IF(Colin!$G11166&lt;$B$2,Colin!$I11166,0)</f>
        <v>0</v>
      </c>
      <c r="Q11166" s="38">
        <f>IF(Colin!$G11166&lt;$B$1,Colin!$I11166,0)</f>
        <v>0</v>
      </c>
    </row>
    <row r="11167" spans="12:17" x14ac:dyDescent="0.25">
      <c r="L11167" s="38">
        <f>IF(AND(Colin!$G11167=$B$1,Colin!$H11167=$C$3),Colin!$I11167,)</f>
        <v>0</v>
      </c>
      <c r="M11167" s="38">
        <f>IF(AND(Colin!$G11167=$B$1,Colin!$H11167&lt;=$C$3),Colin!$I11167,)</f>
        <v>0</v>
      </c>
      <c r="N11167" s="38">
        <f>IF(AND(Colin!$G11167=$B$2,Colin!$H11167=$C$3),Colin!$I11167,)</f>
        <v>0</v>
      </c>
      <c r="O11167" s="38">
        <f>IF(AND(Colin!$G11167=$B$2,Colin!$H11167&lt;=$C$3),Colin!$I11167,)</f>
        <v>0</v>
      </c>
      <c r="P11167" s="38">
        <f>IF(Colin!$G11167&lt;$B$2,Colin!$I11167,0)</f>
        <v>0</v>
      </c>
      <c r="Q11167" s="38">
        <f>IF(Colin!$G11167&lt;$B$1,Colin!$I11167,0)</f>
        <v>0</v>
      </c>
    </row>
    <row r="11168" spans="12:17" x14ac:dyDescent="0.25">
      <c r="L11168" s="38">
        <f>IF(AND(Colin!$G11168=$B$1,Colin!$H11168=$C$3),Colin!$I11168,)</f>
        <v>0</v>
      </c>
      <c r="M11168" s="38">
        <f>IF(AND(Colin!$G11168=$B$1,Colin!$H11168&lt;=$C$3),Colin!$I11168,)</f>
        <v>0</v>
      </c>
      <c r="N11168" s="38">
        <f>IF(AND(Colin!$G11168=$B$2,Colin!$H11168=$C$3),Colin!$I11168,)</f>
        <v>0</v>
      </c>
      <c r="O11168" s="38">
        <f>IF(AND(Colin!$G11168=$B$2,Colin!$H11168&lt;=$C$3),Colin!$I11168,)</f>
        <v>0</v>
      </c>
      <c r="P11168" s="38">
        <f>IF(Colin!$G11168&lt;$B$2,Colin!$I11168,0)</f>
        <v>0</v>
      </c>
      <c r="Q11168" s="38">
        <f>IF(Colin!$G11168&lt;$B$1,Colin!$I11168,0)</f>
        <v>0</v>
      </c>
    </row>
    <row r="11169" spans="12:17" x14ac:dyDescent="0.25">
      <c r="L11169" s="38">
        <f>IF(AND(Colin!$G11169=$B$1,Colin!$H11169=$C$3),Colin!$I11169,)</f>
        <v>0</v>
      </c>
      <c r="M11169" s="38">
        <f>IF(AND(Colin!$G11169=$B$1,Colin!$H11169&lt;=$C$3),Colin!$I11169,)</f>
        <v>0</v>
      </c>
      <c r="N11169" s="38">
        <f>IF(AND(Colin!$G11169=$B$2,Colin!$H11169=$C$3),Colin!$I11169,)</f>
        <v>0</v>
      </c>
      <c r="O11169" s="38">
        <f>IF(AND(Colin!$G11169=$B$2,Colin!$H11169&lt;=$C$3),Colin!$I11169,)</f>
        <v>0</v>
      </c>
      <c r="P11169" s="38">
        <f>IF(Colin!$G11169&lt;$B$2,Colin!$I11169,0)</f>
        <v>0</v>
      </c>
      <c r="Q11169" s="38">
        <f>IF(Colin!$G11169&lt;$B$1,Colin!$I11169,0)</f>
        <v>0</v>
      </c>
    </row>
    <row r="11170" spans="12:17" x14ac:dyDescent="0.25">
      <c r="L11170" s="38">
        <f>IF(AND(Colin!$G11170=$B$1,Colin!$H11170=$C$3),Colin!$I11170,)</f>
        <v>0</v>
      </c>
      <c r="M11170" s="38">
        <f>IF(AND(Colin!$G11170=$B$1,Colin!$H11170&lt;=$C$3),Colin!$I11170,)</f>
        <v>0</v>
      </c>
      <c r="N11170" s="38">
        <f>IF(AND(Colin!$G11170=$B$2,Colin!$H11170=$C$3),Colin!$I11170,)</f>
        <v>0</v>
      </c>
      <c r="O11170" s="38">
        <f>IF(AND(Colin!$G11170=$B$2,Colin!$H11170&lt;=$C$3),Colin!$I11170,)</f>
        <v>0</v>
      </c>
      <c r="P11170" s="38">
        <f>IF(Colin!$G11170&lt;$B$2,Colin!$I11170,0)</f>
        <v>0</v>
      </c>
      <c r="Q11170" s="38">
        <f>IF(Colin!$G11170&lt;$B$1,Colin!$I11170,0)</f>
        <v>0</v>
      </c>
    </row>
    <row r="11171" spans="12:17" x14ac:dyDescent="0.25">
      <c r="L11171" s="38">
        <f>IF(AND(Colin!$G11171=$B$1,Colin!$H11171=$C$3),Colin!$I11171,)</f>
        <v>0</v>
      </c>
      <c r="M11171" s="38">
        <f>IF(AND(Colin!$G11171=$B$1,Colin!$H11171&lt;=$C$3),Colin!$I11171,)</f>
        <v>0</v>
      </c>
      <c r="N11171" s="38">
        <f>IF(AND(Colin!$G11171=$B$2,Colin!$H11171=$C$3),Colin!$I11171,)</f>
        <v>0</v>
      </c>
      <c r="O11171" s="38">
        <f>IF(AND(Colin!$G11171=$B$2,Colin!$H11171&lt;=$C$3),Colin!$I11171,)</f>
        <v>0</v>
      </c>
      <c r="P11171" s="38">
        <f>IF(Colin!$G11171&lt;$B$2,Colin!$I11171,0)</f>
        <v>0</v>
      </c>
      <c r="Q11171" s="38">
        <f>IF(Colin!$G11171&lt;$B$1,Colin!$I11171,0)</f>
        <v>0</v>
      </c>
    </row>
    <row r="11172" spans="12:17" x14ac:dyDescent="0.25">
      <c r="L11172" s="38">
        <f>IF(AND(Colin!$G11172=$B$1,Colin!$H11172=$C$3),Colin!$I11172,)</f>
        <v>0</v>
      </c>
      <c r="M11172" s="38">
        <f>IF(AND(Colin!$G11172=$B$1,Colin!$H11172&lt;=$C$3),Colin!$I11172,)</f>
        <v>0</v>
      </c>
      <c r="N11172" s="38">
        <f>IF(AND(Colin!$G11172=$B$2,Colin!$H11172=$C$3),Colin!$I11172,)</f>
        <v>0</v>
      </c>
      <c r="O11172" s="38">
        <f>IF(AND(Colin!$G11172=$B$2,Colin!$H11172&lt;=$C$3),Colin!$I11172,)</f>
        <v>0</v>
      </c>
      <c r="P11172" s="38">
        <f>IF(Colin!$G11172&lt;$B$2,Colin!$I11172,0)</f>
        <v>0</v>
      </c>
      <c r="Q11172" s="38">
        <f>IF(Colin!$G11172&lt;$B$1,Colin!$I11172,0)</f>
        <v>0</v>
      </c>
    </row>
    <row r="11173" spans="12:17" x14ac:dyDescent="0.25">
      <c r="L11173" s="38">
        <f>IF(AND(Colin!$G11173=$B$1,Colin!$H11173=$C$3),Colin!$I11173,)</f>
        <v>0</v>
      </c>
      <c r="M11173" s="38">
        <f>IF(AND(Colin!$G11173=$B$1,Colin!$H11173&lt;=$C$3),Colin!$I11173,)</f>
        <v>0</v>
      </c>
      <c r="N11173" s="38">
        <f>IF(AND(Colin!$G11173=$B$2,Colin!$H11173=$C$3),Colin!$I11173,)</f>
        <v>0</v>
      </c>
      <c r="O11173" s="38">
        <f>IF(AND(Colin!$G11173=$B$2,Colin!$H11173&lt;=$C$3),Colin!$I11173,)</f>
        <v>0</v>
      </c>
      <c r="P11173" s="38">
        <f>IF(Colin!$G11173&lt;$B$2,Colin!$I11173,0)</f>
        <v>0</v>
      </c>
      <c r="Q11173" s="38">
        <f>IF(Colin!$G11173&lt;$B$1,Colin!$I11173,0)</f>
        <v>0</v>
      </c>
    </row>
    <row r="11174" spans="12:17" x14ac:dyDescent="0.25">
      <c r="L11174" s="38">
        <f>IF(AND(Colin!$G11174=$B$1,Colin!$H11174=$C$3),Colin!$I11174,)</f>
        <v>0</v>
      </c>
      <c r="M11174" s="38">
        <f>IF(AND(Colin!$G11174=$B$1,Colin!$H11174&lt;=$C$3),Colin!$I11174,)</f>
        <v>0</v>
      </c>
      <c r="N11174" s="38">
        <f>IF(AND(Colin!$G11174=$B$2,Colin!$H11174=$C$3),Colin!$I11174,)</f>
        <v>0</v>
      </c>
      <c r="O11174" s="38">
        <f>IF(AND(Colin!$G11174=$B$2,Colin!$H11174&lt;=$C$3),Colin!$I11174,)</f>
        <v>0</v>
      </c>
      <c r="P11174" s="38">
        <f>IF(Colin!$G11174&lt;$B$2,Colin!$I11174,0)</f>
        <v>0</v>
      </c>
      <c r="Q11174" s="38">
        <f>IF(Colin!$G11174&lt;$B$1,Colin!$I11174,0)</f>
        <v>0</v>
      </c>
    </row>
    <row r="11175" spans="12:17" x14ac:dyDescent="0.25">
      <c r="L11175" s="38">
        <f>IF(AND(Colin!$G11175=$B$1,Colin!$H11175=$C$3),Colin!$I11175,)</f>
        <v>0</v>
      </c>
      <c r="M11175" s="38">
        <f>IF(AND(Colin!$G11175=$B$1,Colin!$H11175&lt;=$C$3),Colin!$I11175,)</f>
        <v>0</v>
      </c>
      <c r="N11175" s="38">
        <f>IF(AND(Colin!$G11175=$B$2,Colin!$H11175=$C$3),Colin!$I11175,)</f>
        <v>0</v>
      </c>
      <c r="O11175" s="38">
        <f>IF(AND(Colin!$G11175=$B$2,Colin!$H11175&lt;=$C$3),Colin!$I11175,)</f>
        <v>0</v>
      </c>
      <c r="P11175" s="38">
        <f>IF(Colin!$G11175&lt;$B$2,Colin!$I11175,0)</f>
        <v>0</v>
      </c>
      <c r="Q11175" s="38">
        <f>IF(Colin!$G11175&lt;$B$1,Colin!$I11175,0)</f>
        <v>0</v>
      </c>
    </row>
    <row r="11176" spans="12:17" x14ac:dyDescent="0.25">
      <c r="L11176" s="38">
        <f>IF(AND(Colin!$G11176=$B$1,Colin!$H11176=$C$3),Colin!$I11176,)</f>
        <v>0</v>
      </c>
      <c r="M11176" s="38">
        <f>IF(AND(Colin!$G11176=$B$1,Colin!$H11176&lt;=$C$3),Colin!$I11176,)</f>
        <v>0</v>
      </c>
      <c r="N11176" s="38">
        <f>IF(AND(Colin!$G11176=$B$2,Colin!$H11176=$C$3),Colin!$I11176,)</f>
        <v>0</v>
      </c>
      <c r="O11176" s="38">
        <f>IF(AND(Colin!$G11176=$B$2,Colin!$H11176&lt;=$C$3),Colin!$I11176,)</f>
        <v>0</v>
      </c>
      <c r="P11176" s="38">
        <f>IF(Colin!$G11176&lt;$B$2,Colin!$I11176,0)</f>
        <v>0</v>
      </c>
      <c r="Q11176" s="38">
        <f>IF(Colin!$G11176&lt;$B$1,Colin!$I11176,0)</f>
        <v>0</v>
      </c>
    </row>
    <row r="11177" spans="12:17" x14ac:dyDescent="0.25">
      <c r="L11177" s="38">
        <f>IF(AND(Colin!$G11177=$B$1,Colin!$H11177=$C$3),Colin!$I11177,)</f>
        <v>0</v>
      </c>
      <c r="M11177" s="38">
        <f>IF(AND(Colin!$G11177=$B$1,Colin!$H11177&lt;=$C$3),Colin!$I11177,)</f>
        <v>0</v>
      </c>
      <c r="N11177" s="38">
        <f>IF(AND(Colin!$G11177=$B$2,Colin!$H11177=$C$3),Colin!$I11177,)</f>
        <v>0</v>
      </c>
      <c r="O11177" s="38">
        <f>IF(AND(Colin!$G11177=$B$2,Colin!$H11177&lt;=$C$3),Colin!$I11177,)</f>
        <v>0</v>
      </c>
      <c r="P11177" s="38">
        <f>IF(Colin!$G11177&lt;$B$2,Colin!$I11177,0)</f>
        <v>0</v>
      </c>
      <c r="Q11177" s="38">
        <f>IF(Colin!$G11177&lt;$B$1,Colin!$I11177,0)</f>
        <v>0</v>
      </c>
    </row>
    <row r="11178" spans="12:17" x14ac:dyDescent="0.25">
      <c r="L11178" s="38">
        <f>IF(AND(Colin!$G11178=$B$1,Colin!$H11178=$C$3),Colin!$I11178,)</f>
        <v>0</v>
      </c>
      <c r="M11178" s="38">
        <f>IF(AND(Colin!$G11178=$B$1,Colin!$H11178&lt;=$C$3),Colin!$I11178,)</f>
        <v>0</v>
      </c>
      <c r="N11178" s="38">
        <f>IF(AND(Colin!$G11178=$B$2,Colin!$H11178=$C$3),Colin!$I11178,)</f>
        <v>0</v>
      </c>
      <c r="O11178" s="38">
        <f>IF(AND(Colin!$G11178=$B$2,Colin!$H11178&lt;=$C$3),Colin!$I11178,)</f>
        <v>0</v>
      </c>
      <c r="P11178" s="38">
        <f>IF(Colin!$G11178&lt;$B$2,Colin!$I11178,0)</f>
        <v>0</v>
      </c>
      <c r="Q11178" s="38">
        <f>IF(Colin!$G11178&lt;$B$1,Colin!$I11178,0)</f>
        <v>0</v>
      </c>
    </row>
    <row r="11179" spans="12:17" x14ac:dyDescent="0.25">
      <c r="L11179" s="38">
        <f>IF(AND(Colin!$G11179=$B$1,Colin!$H11179=$C$3),Colin!$I11179,)</f>
        <v>0</v>
      </c>
      <c r="M11179" s="38">
        <f>IF(AND(Colin!$G11179=$B$1,Colin!$H11179&lt;=$C$3),Colin!$I11179,)</f>
        <v>0</v>
      </c>
      <c r="N11179" s="38">
        <f>IF(AND(Colin!$G11179=$B$2,Colin!$H11179=$C$3),Colin!$I11179,)</f>
        <v>0</v>
      </c>
      <c r="O11179" s="38">
        <f>IF(AND(Colin!$G11179=$B$2,Colin!$H11179&lt;=$C$3),Colin!$I11179,)</f>
        <v>0</v>
      </c>
      <c r="P11179" s="38">
        <f>IF(Colin!$G11179&lt;$B$2,Colin!$I11179,0)</f>
        <v>0</v>
      </c>
      <c r="Q11179" s="38">
        <f>IF(Colin!$G11179&lt;$B$1,Colin!$I11179,0)</f>
        <v>0</v>
      </c>
    </row>
    <row r="11180" spans="12:17" x14ac:dyDescent="0.25">
      <c r="L11180" s="38">
        <f>IF(AND(Colin!$G11180=$B$1,Colin!$H11180=$C$3),Colin!$I11180,)</f>
        <v>0</v>
      </c>
      <c r="M11180" s="38">
        <f>IF(AND(Colin!$G11180=$B$1,Colin!$H11180&lt;=$C$3),Colin!$I11180,)</f>
        <v>0</v>
      </c>
      <c r="N11180" s="38">
        <f>IF(AND(Colin!$G11180=$B$2,Colin!$H11180=$C$3),Colin!$I11180,)</f>
        <v>0</v>
      </c>
      <c r="O11180" s="38">
        <f>IF(AND(Colin!$G11180=$B$2,Colin!$H11180&lt;=$C$3),Colin!$I11180,)</f>
        <v>0</v>
      </c>
      <c r="P11180" s="38">
        <f>IF(Colin!$G11180&lt;$B$2,Colin!$I11180,0)</f>
        <v>0</v>
      </c>
      <c r="Q11180" s="38">
        <f>IF(Colin!$G11180&lt;$B$1,Colin!$I11180,0)</f>
        <v>0</v>
      </c>
    </row>
    <row r="11181" spans="12:17" x14ac:dyDescent="0.25">
      <c r="L11181" s="38">
        <f>IF(AND(Colin!$G11181=$B$1,Colin!$H11181=$C$3),Colin!$I11181,)</f>
        <v>0</v>
      </c>
      <c r="M11181" s="38">
        <f>IF(AND(Colin!$G11181=$B$1,Colin!$H11181&lt;=$C$3),Colin!$I11181,)</f>
        <v>0</v>
      </c>
      <c r="N11181" s="38">
        <f>IF(AND(Colin!$G11181=$B$2,Colin!$H11181=$C$3),Colin!$I11181,)</f>
        <v>0</v>
      </c>
      <c r="O11181" s="38">
        <f>IF(AND(Colin!$G11181=$B$2,Colin!$H11181&lt;=$C$3),Colin!$I11181,)</f>
        <v>0</v>
      </c>
      <c r="P11181" s="38">
        <f>IF(Colin!$G11181&lt;$B$2,Colin!$I11181,0)</f>
        <v>0</v>
      </c>
      <c r="Q11181" s="38">
        <f>IF(Colin!$G11181&lt;$B$1,Colin!$I11181,0)</f>
        <v>0</v>
      </c>
    </row>
    <row r="11182" spans="12:17" x14ac:dyDescent="0.25">
      <c r="L11182" s="38">
        <f>IF(AND(Colin!$G11182=$B$1,Colin!$H11182=$C$3),Colin!$I11182,)</f>
        <v>0</v>
      </c>
      <c r="M11182" s="38">
        <f>IF(AND(Colin!$G11182=$B$1,Colin!$H11182&lt;=$C$3),Colin!$I11182,)</f>
        <v>0</v>
      </c>
      <c r="N11182" s="38">
        <f>IF(AND(Colin!$G11182=$B$2,Colin!$H11182=$C$3),Colin!$I11182,)</f>
        <v>0</v>
      </c>
      <c r="O11182" s="38">
        <f>IF(AND(Colin!$G11182=$B$2,Colin!$H11182&lt;=$C$3),Colin!$I11182,)</f>
        <v>0</v>
      </c>
      <c r="P11182" s="38">
        <f>IF(Colin!$G11182&lt;$B$2,Colin!$I11182,0)</f>
        <v>0</v>
      </c>
      <c r="Q11182" s="38">
        <f>IF(Colin!$G11182&lt;$B$1,Colin!$I11182,0)</f>
        <v>0</v>
      </c>
    </row>
    <row r="11183" spans="12:17" x14ac:dyDescent="0.25">
      <c r="L11183" s="38">
        <f>IF(AND(Colin!$G11183=$B$1,Colin!$H11183=$C$3),Colin!$I11183,)</f>
        <v>0</v>
      </c>
      <c r="M11183" s="38">
        <f>IF(AND(Colin!$G11183=$B$1,Colin!$H11183&lt;=$C$3),Colin!$I11183,)</f>
        <v>0</v>
      </c>
      <c r="N11183" s="38">
        <f>IF(AND(Colin!$G11183=$B$2,Colin!$H11183=$C$3),Colin!$I11183,)</f>
        <v>0</v>
      </c>
      <c r="O11183" s="38">
        <f>IF(AND(Colin!$G11183=$B$2,Colin!$H11183&lt;=$C$3),Colin!$I11183,)</f>
        <v>0</v>
      </c>
      <c r="P11183" s="38">
        <f>IF(Colin!$G11183&lt;$B$2,Colin!$I11183,0)</f>
        <v>0</v>
      </c>
      <c r="Q11183" s="38">
        <f>IF(Colin!$G11183&lt;$B$1,Colin!$I11183,0)</f>
        <v>0</v>
      </c>
    </row>
    <row r="11184" spans="12:17" x14ac:dyDescent="0.25">
      <c r="L11184" s="38">
        <f>IF(AND(Colin!$G11184=$B$1,Colin!$H11184=$C$3),Colin!$I11184,)</f>
        <v>0</v>
      </c>
      <c r="M11184" s="38">
        <f>IF(AND(Colin!$G11184=$B$1,Colin!$H11184&lt;=$C$3),Colin!$I11184,)</f>
        <v>0</v>
      </c>
      <c r="N11184" s="38">
        <f>IF(AND(Colin!$G11184=$B$2,Colin!$H11184=$C$3),Colin!$I11184,)</f>
        <v>0</v>
      </c>
      <c r="O11184" s="38">
        <f>IF(AND(Colin!$G11184=$B$2,Colin!$H11184&lt;=$C$3),Colin!$I11184,)</f>
        <v>0</v>
      </c>
      <c r="P11184" s="38">
        <f>IF(Colin!$G11184&lt;$B$2,Colin!$I11184,0)</f>
        <v>0</v>
      </c>
      <c r="Q11184" s="38">
        <f>IF(Colin!$G11184&lt;$B$1,Colin!$I11184,0)</f>
        <v>0</v>
      </c>
    </row>
    <row r="11185" spans="12:17" x14ac:dyDescent="0.25">
      <c r="L11185" s="38">
        <f>IF(AND(Colin!$G11185=$B$1,Colin!$H11185=$C$3),Colin!$I11185,)</f>
        <v>0</v>
      </c>
      <c r="M11185" s="38">
        <f>IF(AND(Colin!$G11185=$B$1,Colin!$H11185&lt;=$C$3),Colin!$I11185,)</f>
        <v>0</v>
      </c>
      <c r="N11185" s="38">
        <f>IF(AND(Colin!$G11185=$B$2,Colin!$H11185=$C$3),Colin!$I11185,)</f>
        <v>0</v>
      </c>
      <c r="O11185" s="38">
        <f>IF(AND(Colin!$G11185=$B$2,Colin!$H11185&lt;=$C$3),Colin!$I11185,)</f>
        <v>0</v>
      </c>
      <c r="P11185" s="38">
        <f>IF(Colin!$G11185&lt;$B$2,Colin!$I11185,0)</f>
        <v>0</v>
      </c>
      <c r="Q11185" s="38">
        <f>IF(Colin!$G11185&lt;$B$1,Colin!$I11185,0)</f>
        <v>0</v>
      </c>
    </row>
    <row r="11186" spans="12:17" x14ac:dyDescent="0.25">
      <c r="L11186" s="38">
        <f>IF(AND(Colin!$G11186=$B$1,Colin!$H11186=$C$3),Colin!$I11186,)</f>
        <v>0</v>
      </c>
      <c r="M11186" s="38">
        <f>IF(AND(Colin!$G11186=$B$1,Colin!$H11186&lt;=$C$3),Colin!$I11186,)</f>
        <v>0</v>
      </c>
      <c r="N11186" s="38">
        <f>IF(AND(Colin!$G11186=$B$2,Colin!$H11186=$C$3),Colin!$I11186,)</f>
        <v>0</v>
      </c>
      <c r="O11186" s="38">
        <f>IF(AND(Colin!$G11186=$B$2,Colin!$H11186&lt;=$C$3),Colin!$I11186,)</f>
        <v>0</v>
      </c>
      <c r="P11186" s="38">
        <f>IF(Colin!$G11186&lt;$B$2,Colin!$I11186,0)</f>
        <v>0</v>
      </c>
      <c r="Q11186" s="38">
        <f>IF(Colin!$G11186&lt;$B$1,Colin!$I11186,0)</f>
        <v>0</v>
      </c>
    </row>
    <row r="11187" spans="12:17" x14ac:dyDescent="0.25">
      <c r="L11187" s="38">
        <f>IF(AND(Colin!$G11187=$B$1,Colin!$H11187=$C$3),Colin!$I11187,)</f>
        <v>0</v>
      </c>
      <c r="M11187" s="38">
        <f>IF(AND(Colin!$G11187=$B$1,Colin!$H11187&lt;=$C$3),Colin!$I11187,)</f>
        <v>0</v>
      </c>
      <c r="N11187" s="38">
        <f>IF(AND(Colin!$G11187=$B$2,Colin!$H11187=$C$3),Colin!$I11187,)</f>
        <v>0</v>
      </c>
      <c r="O11187" s="38">
        <f>IF(AND(Colin!$G11187=$B$2,Colin!$H11187&lt;=$C$3),Colin!$I11187,)</f>
        <v>0</v>
      </c>
      <c r="P11187" s="38">
        <f>IF(Colin!$G11187&lt;$B$2,Colin!$I11187,0)</f>
        <v>0</v>
      </c>
      <c r="Q11187" s="38">
        <f>IF(Colin!$G11187&lt;$B$1,Colin!$I11187,0)</f>
        <v>0</v>
      </c>
    </row>
    <row r="11188" spans="12:17" x14ac:dyDescent="0.25">
      <c r="L11188" s="38">
        <f>IF(AND(Colin!$G11188=$B$1,Colin!$H11188=$C$3),Colin!$I11188,)</f>
        <v>0</v>
      </c>
      <c r="M11188" s="38">
        <f>IF(AND(Colin!$G11188=$B$1,Colin!$H11188&lt;=$C$3),Colin!$I11188,)</f>
        <v>0</v>
      </c>
      <c r="N11188" s="38">
        <f>IF(AND(Colin!$G11188=$B$2,Colin!$H11188=$C$3),Colin!$I11188,)</f>
        <v>0</v>
      </c>
      <c r="O11188" s="38">
        <f>IF(AND(Colin!$G11188=$B$2,Colin!$H11188&lt;=$C$3),Colin!$I11188,)</f>
        <v>0</v>
      </c>
      <c r="P11188" s="38">
        <f>IF(Colin!$G11188&lt;$B$2,Colin!$I11188,0)</f>
        <v>0</v>
      </c>
      <c r="Q11188" s="38">
        <f>IF(Colin!$G11188&lt;$B$1,Colin!$I11188,0)</f>
        <v>0</v>
      </c>
    </row>
    <row r="11189" spans="12:17" x14ac:dyDescent="0.25">
      <c r="L11189" s="38">
        <f>IF(AND(Colin!$G11189=$B$1,Colin!$H11189=$C$3),Colin!$I11189,)</f>
        <v>0</v>
      </c>
      <c r="M11189" s="38">
        <f>IF(AND(Colin!$G11189=$B$1,Colin!$H11189&lt;=$C$3),Colin!$I11189,)</f>
        <v>0</v>
      </c>
      <c r="N11189" s="38">
        <f>IF(AND(Colin!$G11189=$B$2,Colin!$H11189=$C$3),Colin!$I11189,)</f>
        <v>0</v>
      </c>
      <c r="O11189" s="38">
        <f>IF(AND(Colin!$G11189=$B$2,Colin!$H11189&lt;=$C$3),Colin!$I11189,)</f>
        <v>0</v>
      </c>
      <c r="P11189" s="38">
        <f>IF(Colin!$G11189&lt;$B$2,Colin!$I11189,0)</f>
        <v>0</v>
      </c>
      <c r="Q11189" s="38">
        <f>IF(Colin!$G11189&lt;$B$1,Colin!$I11189,0)</f>
        <v>0</v>
      </c>
    </row>
    <row r="11190" spans="12:17" x14ac:dyDescent="0.25">
      <c r="L11190" s="38">
        <f>IF(AND(Colin!$G11190=$B$1,Colin!$H11190=$C$3),Colin!$I11190,)</f>
        <v>0</v>
      </c>
      <c r="M11190" s="38">
        <f>IF(AND(Colin!$G11190=$B$1,Colin!$H11190&lt;=$C$3),Colin!$I11190,)</f>
        <v>0</v>
      </c>
      <c r="N11190" s="38">
        <f>IF(AND(Colin!$G11190=$B$2,Colin!$H11190=$C$3),Colin!$I11190,)</f>
        <v>0</v>
      </c>
      <c r="O11190" s="38">
        <f>IF(AND(Colin!$G11190=$B$2,Colin!$H11190&lt;=$C$3),Colin!$I11190,)</f>
        <v>0</v>
      </c>
      <c r="P11190" s="38">
        <f>IF(Colin!$G11190&lt;$B$2,Colin!$I11190,0)</f>
        <v>0</v>
      </c>
      <c r="Q11190" s="38">
        <f>IF(Colin!$G11190&lt;$B$1,Colin!$I11190,0)</f>
        <v>0</v>
      </c>
    </row>
    <row r="11191" spans="12:17" x14ac:dyDescent="0.25">
      <c r="L11191" s="38">
        <f>IF(AND(Colin!$G11191=$B$1,Colin!$H11191=$C$3),Colin!$I11191,)</f>
        <v>0</v>
      </c>
      <c r="M11191" s="38">
        <f>IF(AND(Colin!$G11191=$B$1,Colin!$H11191&lt;=$C$3),Colin!$I11191,)</f>
        <v>0</v>
      </c>
      <c r="N11191" s="38">
        <f>IF(AND(Colin!$G11191=$B$2,Colin!$H11191=$C$3),Colin!$I11191,)</f>
        <v>0</v>
      </c>
      <c r="O11191" s="38">
        <f>IF(AND(Colin!$G11191=$B$2,Colin!$H11191&lt;=$C$3),Colin!$I11191,)</f>
        <v>0</v>
      </c>
      <c r="P11191" s="38">
        <f>IF(Colin!$G11191&lt;$B$2,Colin!$I11191,0)</f>
        <v>0</v>
      </c>
      <c r="Q11191" s="38">
        <f>IF(Colin!$G11191&lt;$B$1,Colin!$I11191,0)</f>
        <v>0</v>
      </c>
    </row>
    <row r="11192" spans="12:17" x14ac:dyDescent="0.25">
      <c r="L11192" s="38">
        <f>IF(AND(Colin!$G11192=$B$1,Colin!$H11192=$C$3),Colin!$I11192,)</f>
        <v>0</v>
      </c>
      <c r="M11192" s="38">
        <f>IF(AND(Colin!$G11192=$B$1,Colin!$H11192&lt;=$C$3),Colin!$I11192,)</f>
        <v>0</v>
      </c>
      <c r="N11192" s="38">
        <f>IF(AND(Colin!$G11192=$B$2,Colin!$H11192=$C$3),Colin!$I11192,)</f>
        <v>0</v>
      </c>
      <c r="O11192" s="38">
        <f>IF(AND(Colin!$G11192=$B$2,Colin!$H11192&lt;=$C$3),Colin!$I11192,)</f>
        <v>0</v>
      </c>
      <c r="P11192" s="38">
        <f>IF(Colin!$G11192&lt;$B$2,Colin!$I11192,0)</f>
        <v>0</v>
      </c>
      <c r="Q11192" s="38">
        <f>IF(Colin!$G11192&lt;$B$1,Colin!$I11192,0)</f>
        <v>0</v>
      </c>
    </row>
    <row r="11193" spans="12:17" x14ac:dyDescent="0.25">
      <c r="L11193" s="38">
        <f>IF(AND(Colin!$G11193=$B$1,Colin!$H11193=$C$3),Colin!$I11193,)</f>
        <v>0</v>
      </c>
      <c r="M11193" s="38">
        <f>IF(AND(Colin!$G11193=$B$1,Colin!$H11193&lt;=$C$3),Colin!$I11193,)</f>
        <v>0</v>
      </c>
      <c r="N11193" s="38">
        <f>IF(AND(Colin!$G11193=$B$2,Colin!$H11193=$C$3),Colin!$I11193,)</f>
        <v>0</v>
      </c>
      <c r="O11193" s="38">
        <f>IF(AND(Colin!$G11193=$B$2,Colin!$H11193&lt;=$C$3),Colin!$I11193,)</f>
        <v>0</v>
      </c>
      <c r="P11193" s="38">
        <f>IF(Colin!$G11193&lt;$B$2,Colin!$I11193,0)</f>
        <v>0</v>
      </c>
      <c r="Q11193" s="38">
        <f>IF(Colin!$G11193&lt;$B$1,Colin!$I11193,0)</f>
        <v>0</v>
      </c>
    </row>
    <row r="11194" spans="12:17" x14ac:dyDescent="0.25">
      <c r="L11194" s="38">
        <f>IF(AND(Colin!$G11194=$B$1,Colin!$H11194=$C$3),Colin!$I11194,)</f>
        <v>0</v>
      </c>
      <c r="M11194" s="38">
        <f>IF(AND(Colin!$G11194=$B$1,Colin!$H11194&lt;=$C$3),Colin!$I11194,)</f>
        <v>0</v>
      </c>
      <c r="N11194" s="38">
        <f>IF(AND(Colin!$G11194=$B$2,Colin!$H11194=$C$3),Colin!$I11194,)</f>
        <v>0</v>
      </c>
      <c r="O11194" s="38">
        <f>IF(AND(Colin!$G11194=$B$2,Colin!$H11194&lt;=$C$3),Colin!$I11194,)</f>
        <v>0</v>
      </c>
      <c r="P11194" s="38">
        <f>IF(Colin!$G11194&lt;$B$2,Colin!$I11194,0)</f>
        <v>0</v>
      </c>
      <c r="Q11194" s="38">
        <f>IF(Colin!$G11194&lt;$B$1,Colin!$I11194,0)</f>
        <v>0</v>
      </c>
    </row>
    <row r="11195" spans="12:17" x14ac:dyDescent="0.25">
      <c r="L11195" s="38">
        <f>IF(AND(Colin!$G11195=$B$1,Colin!$H11195=$C$3),Colin!$I11195,)</f>
        <v>0</v>
      </c>
      <c r="M11195" s="38">
        <f>IF(AND(Colin!$G11195=$B$1,Colin!$H11195&lt;=$C$3),Colin!$I11195,)</f>
        <v>0</v>
      </c>
      <c r="N11195" s="38">
        <f>IF(AND(Colin!$G11195=$B$2,Colin!$H11195=$C$3),Colin!$I11195,)</f>
        <v>0</v>
      </c>
      <c r="O11195" s="38">
        <f>IF(AND(Colin!$G11195=$B$2,Colin!$H11195&lt;=$C$3),Colin!$I11195,)</f>
        <v>0</v>
      </c>
      <c r="P11195" s="38">
        <f>IF(Colin!$G11195&lt;$B$2,Colin!$I11195,0)</f>
        <v>0</v>
      </c>
      <c r="Q11195" s="38">
        <f>IF(Colin!$G11195&lt;$B$1,Colin!$I11195,0)</f>
        <v>0</v>
      </c>
    </row>
    <row r="11196" spans="12:17" x14ac:dyDescent="0.25">
      <c r="L11196" s="38">
        <f>IF(AND(Colin!$G11196=$B$1,Colin!$H11196=$C$3),Colin!$I11196,)</f>
        <v>0</v>
      </c>
      <c r="M11196" s="38">
        <f>IF(AND(Colin!$G11196=$B$1,Colin!$H11196&lt;=$C$3),Colin!$I11196,)</f>
        <v>0</v>
      </c>
      <c r="N11196" s="38">
        <f>IF(AND(Colin!$G11196=$B$2,Colin!$H11196=$C$3),Colin!$I11196,)</f>
        <v>0</v>
      </c>
      <c r="O11196" s="38">
        <f>IF(AND(Colin!$G11196=$B$2,Colin!$H11196&lt;=$C$3),Colin!$I11196,)</f>
        <v>0</v>
      </c>
      <c r="P11196" s="38">
        <f>IF(Colin!$G11196&lt;$B$2,Colin!$I11196,0)</f>
        <v>0</v>
      </c>
      <c r="Q11196" s="38">
        <f>IF(Colin!$G11196&lt;$B$1,Colin!$I11196,0)</f>
        <v>0</v>
      </c>
    </row>
    <row r="11197" spans="12:17" x14ac:dyDescent="0.25">
      <c r="L11197" s="38">
        <f>IF(AND(Colin!$G11197=$B$1,Colin!$H11197=$C$3),Colin!$I11197,)</f>
        <v>0</v>
      </c>
      <c r="M11197" s="38">
        <f>IF(AND(Colin!$G11197=$B$1,Colin!$H11197&lt;=$C$3),Colin!$I11197,)</f>
        <v>0</v>
      </c>
      <c r="N11197" s="38">
        <f>IF(AND(Colin!$G11197=$B$2,Colin!$H11197=$C$3),Colin!$I11197,)</f>
        <v>0</v>
      </c>
      <c r="O11197" s="38">
        <f>IF(AND(Colin!$G11197=$B$2,Colin!$H11197&lt;=$C$3),Colin!$I11197,)</f>
        <v>0</v>
      </c>
      <c r="P11197" s="38">
        <f>IF(Colin!$G11197&lt;$B$2,Colin!$I11197,0)</f>
        <v>0</v>
      </c>
      <c r="Q11197" s="38">
        <f>IF(Colin!$G11197&lt;$B$1,Colin!$I11197,0)</f>
        <v>0</v>
      </c>
    </row>
    <row r="11198" spans="12:17" x14ac:dyDescent="0.25">
      <c r="L11198" s="38">
        <f>IF(AND(Colin!$G11198=$B$1,Colin!$H11198=$C$3),Colin!$I11198,)</f>
        <v>0</v>
      </c>
      <c r="M11198" s="38">
        <f>IF(AND(Colin!$G11198=$B$1,Colin!$H11198&lt;=$C$3),Colin!$I11198,)</f>
        <v>0</v>
      </c>
      <c r="N11198" s="38">
        <f>IF(AND(Colin!$G11198=$B$2,Colin!$H11198=$C$3),Colin!$I11198,)</f>
        <v>0</v>
      </c>
      <c r="O11198" s="38">
        <f>IF(AND(Colin!$G11198=$B$2,Colin!$H11198&lt;=$C$3),Colin!$I11198,)</f>
        <v>0</v>
      </c>
      <c r="P11198" s="38">
        <f>IF(Colin!$G11198&lt;$B$2,Colin!$I11198,0)</f>
        <v>0</v>
      </c>
      <c r="Q11198" s="38">
        <f>IF(Colin!$G11198&lt;$B$1,Colin!$I11198,0)</f>
        <v>0</v>
      </c>
    </row>
    <row r="11199" spans="12:17" x14ac:dyDescent="0.25">
      <c r="L11199" s="38">
        <f>IF(AND(Colin!$G11199=$B$1,Colin!$H11199=$C$3),Colin!$I11199,)</f>
        <v>0</v>
      </c>
      <c r="M11199" s="38">
        <f>IF(AND(Colin!$G11199=$B$1,Colin!$H11199&lt;=$C$3),Colin!$I11199,)</f>
        <v>0</v>
      </c>
      <c r="N11199" s="38">
        <f>IF(AND(Colin!$G11199=$B$2,Colin!$H11199=$C$3),Colin!$I11199,)</f>
        <v>0</v>
      </c>
      <c r="O11199" s="38">
        <f>IF(AND(Colin!$G11199=$B$2,Colin!$H11199&lt;=$C$3),Colin!$I11199,)</f>
        <v>0</v>
      </c>
      <c r="P11199" s="38">
        <f>IF(Colin!$G11199&lt;$B$2,Colin!$I11199,0)</f>
        <v>0</v>
      </c>
      <c r="Q11199" s="38">
        <f>IF(Colin!$G11199&lt;$B$1,Colin!$I11199,0)</f>
        <v>0</v>
      </c>
    </row>
    <row r="11200" spans="12:17" x14ac:dyDescent="0.25">
      <c r="L11200" s="38">
        <f>IF(AND(Colin!$G11200=$B$1,Colin!$H11200=$C$3),Colin!$I11200,)</f>
        <v>0</v>
      </c>
      <c r="M11200" s="38">
        <f>IF(AND(Colin!$G11200=$B$1,Colin!$H11200&lt;=$C$3),Colin!$I11200,)</f>
        <v>0</v>
      </c>
      <c r="N11200" s="38">
        <f>IF(AND(Colin!$G11200=$B$2,Colin!$H11200=$C$3),Colin!$I11200,)</f>
        <v>0</v>
      </c>
      <c r="O11200" s="38">
        <f>IF(AND(Colin!$G11200=$B$2,Colin!$H11200&lt;=$C$3),Colin!$I11200,)</f>
        <v>0</v>
      </c>
      <c r="P11200" s="38">
        <f>IF(Colin!$G11200&lt;$B$2,Colin!$I11200,0)</f>
        <v>0</v>
      </c>
      <c r="Q11200" s="38">
        <f>IF(Colin!$G11200&lt;$B$1,Colin!$I11200,0)</f>
        <v>0</v>
      </c>
    </row>
    <row r="11201" spans="12:17" x14ac:dyDescent="0.25">
      <c r="L11201" s="38">
        <f>IF(AND(Colin!$G11201=$B$1,Colin!$H11201=$C$3),Colin!$I11201,)</f>
        <v>0</v>
      </c>
      <c r="M11201" s="38">
        <f>IF(AND(Colin!$G11201=$B$1,Colin!$H11201&lt;=$C$3),Colin!$I11201,)</f>
        <v>0</v>
      </c>
      <c r="N11201" s="38">
        <f>IF(AND(Colin!$G11201=$B$2,Colin!$H11201=$C$3),Colin!$I11201,)</f>
        <v>0</v>
      </c>
      <c r="O11201" s="38">
        <f>IF(AND(Colin!$G11201=$B$2,Colin!$H11201&lt;=$C$3),Colin!$I11201,)</f>
        <v>0</v>
      </c>
      <c r="P11201" s="38">
        <f>IF(Colin!$G11201&lt;$B$2,Colin!$I11201,0)</f>
        <v>0</v>
      </c>
      <c r="Q11201" s="38">
        <f>IF(Colin!$G11201&lt;$B$1,Colin!$I11201,0)</f>
        <v>0</v>
      </c>
    </row>
    <row r="11202" spans="12:17" x14ac:dyDescent="0.25">
      <c r="L11202" s="38">
        <f>IF(AND(Colin!$G11202=$B$1,Colin!$H11202=$C$3),Colin!$I11202,)</f>
        <v>0</v>
      </c>
      <c r="M11202" s="38">
        <f>IF(AND(Colin!$G11202=$B$1,Colin!$H11202&lt;=$C$3),Colin!$I11202,)</f>
        <v>0</v>
      </c>
      <c r="N11202" s="38">
        <f>IF(AND(Colin!$G11202=$B$2,Colin!$H11202=$C$3),Colin!$I11202,)</f>
        <v>0</v>
      </c>
      <c r="O11202" s="38">
        <f>IF(AND(Colin!$G11202=$B$2,Colin!$H11202&lt;=$C$3),Colin!$I11202,)</f>
        <v>0</v>
      </c>
      <c r="P11202" s="38">
        <f>IF(Colin!$G11202&lt;$B$2,Colin!$I11202,0)</f>
        <v>0</v>
      </c>
      <c r="Q11202" s="38">
        <f>IF(Colin!$G11202&lt;$B$1,Colin!$I11202,0)</f>
        <v>0</v>
      </c>
    </row>
    <row r="11203" spans="12:17" x14ac:dyDescent="0.25">
      <c r="L11203" s="38">
        <f>IF(AND(Colin!$G11203=$B$1,Colin!$H11203=$C$3),Colin!$I11203,)</f>
        <v>0</v>
      </c>
      <c r="M11203" s="38">
        <f>IF(AND(Colin!$G11203=$B$1,Colin!$H11203&lt;=$C$3),Colin!$I11203,)</f>
        <v>0</v>
      </c>
      <c r="N11203" s="38">
        <f>IF(AND(Colin!$G11203=$B$2,Colin!$H11203=$C$3),Colin!$I11203,)</f>
        <v>0</v>
      </c>
      <c r="O11203" s="38">
        <f>IF(AND(Colin!$G11203=$B$2,Colin!$H11203&lt;=$C$3),Colin!$I11203,)</f>
        <v>0</v>
      </c>
      <c r="P11203" s="38">
        <f>IF(Colin!$G11203&lt;$B$2,Colin!$I11203,0)</f>
        <v>0</v>
      </c>
      <c r="Q11203" s="38">
        <f>IF(Colin!$G11203&lt;$B$1,Colin!$I11203,0)</f>
        <v>0</v>
      </c>
    </row>
    <row r="11204" spans="12:17" x14ac:dyDescent="0.25">
      <c r="L11204" s="38">
        <f>IF(AND(Colin!$G11204=$B$1,Colin!$H11204=$C$3),Colin!$I11204,)</f>
        <v>0</v>
      </c>
      <c r="M11204" s="38">
        <f>IF(AND(Colin!$G11204=$B$1,Colin!$H11204&lt;=$C$3),Colin!$I11204,)</f>
        <v>0</v>
      </c>
      <c r="N11204" s="38">
        <f>IF(AND(Colin!$G11204=$B$2,Colin!$H11204=$C$3),Colin!$I11204,)</f>
        <v>0</v>
      </c>
      <c r="O11204" s="38">
        <f>IF(AND(Colin!$G11204=$B$2,Colin!$H11204&lt;=$C$3),Colin!$I11204,)</f>
        <v>0</v>
      </c>
      <c r="P11204" s="38">
        <f>IF(Colin!$G11204&lt;$B$2,Colin!$I11204,0)</f>
        <v>0</v>
      </c>
      <c r="Q11204" s="38">
        <f>IF(Colin!$G11204&lt;$B$1,Colin!$I11204,0)</f>
        <v>0</v>
      </c>
    </row>
    <row r="11205" spans="12:17" x14ac:dyDescent="0.25">
      <c r="L11205" s="38">
        <f>IF(AND(Colin!$G11205=$B$1,Colin!$H11205=$C$3),Colin!$I11205,)</f>
        <v>0</v>
      </c>
      <c r="M11205" s="38">
        <f>IF(AND(Colin!$G11205=$B$1,Colin!$H11205&lt;=$C$3),Colin!$I11205,)</f>
        <v>0</v>
      </c>
      <c r="N11205" s="38">
        <f>IF(AND(Colin!$G11205=$B$2,Colin!$H11205=$C$3),Colin!$I11205,)</f>
        <v>0</v>
      </c>
      <c r="O11205" s="38">
        <f>IF(AND(Colin!$G11205=$B$2,Colin!$H11205&lt;=$C$3),Colin!$I11205,)</f>
        <v>0</v>
      </c>
      <c r="P11205" s="38">
        <f>IF(Colin!$G11205&lt;$B$2,Colin!$I11205,0)</f>
        <v>0</v>
      </c>
      <c r="Q11205" s="38">
        <f>IF(Colin!$G11205&lt;$B$1,Colin!$I11205,0)</f>
        <v>0</v>
      </c>
    </row>
    <row r="11206" spans="12:17" x14ac:dyDescent="0.25">
      <c r="L11206" s="38">
        <f>IF(AND(Colin!$G11206=$B$1,Colin!$H11206=$C$3),Colin!$I11206,)</f>
        <v>0</v>
      </c>
      <c r="M11206" s="38">
        <f>IF(AND(Colin!$G11206=$B$1,Colin!$H11206&lt;=$C$3),Colin!$I11206,)</f>
        <v>0</v>
      </c>
      <c r="N11206" s="38">
        <f>IF(AND(Colin!$G11206=$B$2,Colin!$H11206=$C$3),Colin!$I11206,)</f>
        <v>0</v>
      </c>
      <c r="O11206" s="38">
        <f>IF(AND(Colin!$G11206=$B$2,Colin!$H11206&lt;=$C$3),Colin!$I11206,)</f>
        <v>0</v>
      </c>
      <c r="P11206" s="38">
        <f>IF(Colin!$G11206&lt;$B$2,Colin!$I11206,0)</f>
        <v>0</v>
      </c>
      <c r="Q11206" s="38">
        <f>IF(Colin!$G11206&lt;$B$1,Colin!$I11206,0)</f>
        <v>0</v>
      </c>
    </row>
    <row r="11207" spans="12:17" x14ac:dyDescent="0.25">
      <c r="L11207" s="38">
        <f>IF(AND(Colin!$G11207=$B$1,Colin!$H11207=$C$3),Colin!$I11207,)</f>
        <v>0</v>
      </c>
      <c r="M11207" s="38">
        <f>IF(AND(Colin!$G11207=$B$1,Colin!$H11207&lt;=$C$3),Colin!$I11207,)</f>
        <v>0</v>
      </c>
      <c r="N11207" s="38">
        <f>IF(AND(Colin!$G11207=$B$2,Colin!$H11207=$C$3),Colin!$I11207,)</f>
        <v>0</v>
      </c>
      <c r="O11207" s="38">
        <f>IF(AND(Colin!$G11207=$B$2,Colin!$H11207&lt;=$C$3),Colin!$I11207,)</f>
        <v>0</v>
      </c>
      <c r="P11207" s="38">
        <f>IF(Colin!$G11207&lt;$B$2,Colin!$I11207,0)</f>
        <v>0</v>
      </c>
      <c r="Q11207" s="38">
        <f>IF(Colin!$G11207&lt;$B$1,Colin!$I11207,0)</f>
        <v>0</v>
      </c>
    </row>
    <row r="11208" spans="12:17" x14ac:dyDescent="0.25">
      <c r="L11208" s="38">
        <f>IF(AND(Colin!$G11208=$B$1,Colin!$H11208=$C$3),Colin!$I11208,)</f>
        <v>0</v>
      </c>
      <c r="M11208" s="38">
        <f>IF(AND(Colin!$G11208=$B$1,Colin!$H11208&lt;=$C$3),Colin!$I11208,)</f>
        <v>0</v>
      </c>
      <c r="N11208" s="38">
        <f>IF(AND(Colin!$G11208=$B$2,Colin!$H11208=$C$3),Colin!$I11208,)</f>
        <v>0</v>
      </c>
      <c r="O11208" s="38">
        <f>IF(AND(Colin!$G11208=$B$2,Colin!$H11208&lt;=$C$3),Colin!$I11208,)</f>
        <v>0</v>
      </c>
      <c r="P11208" s="38">
        <f>IF(Colin!$G11208&lt;$B$2,Colin!$I11208,0)</f>
        <v>0</v>
      </c>
      <c r="Q11208" s="38">
        <f>IF(Colin!$G11208&lt;$B$1,Colin!$I11208,0)</f>
        <v>0</v>
      </c>
    </row>
    <row r="11209" spans="12:17" x14ac:dyDescent="0.25">
      <c r="L11209" s="38">
        <f>IF(AND(Colin!$G11209=$B$1,Colin!$H11209=$C$3),Colin!$I11209,)</f>
        <v>0</v>
      </c>
      <c r="M11209" s="38">
        <f>IF(AND(Colin!$G11209=$B$1,Colin!$H11209&lt;=$C$3),Colin!$I11209,)</f>
        <v>0</v>
      </c>
      <c r="N11209" s="38">
        <f>IF(AND(Colin!$G11209=$B$2,Colin!$H11209=$C$3),Colin!$I11209,)</f>
        <v>0</v>
      </c>
      <c r="O11209" s="38">
        <f>IF(AND(Colin!$G11209=$B$2,Colin!$H11209&lt;=$C$3),Colin!$I11209,)</f>
        <v>0</v>
      </c>
      <c r="P11209" s="38">
        <f>IF(Colin!$G11209&lt;$B$2,Colin!$I11209,0)</f>
        <v>0</v>
      </c>
      <c r="Q11209" s="38">
        <f>IF(Colin!$G11209&lt;$B$1,Colin!$I11209,0)</f>
        <v>0</v>
      </c>
    </row>
    <row r="11210" spans="12:17" x14ac:dyDescent="0.25">
      <c r="L11210" s="38">
        <f>IF(AND(Colin!$G11210=$B$1,Colin!$H11210=$C$3),Colin!$I11210,)</f>
        <v>0</v>
      </c>
      <c r="M11210" s="38">
        <f>IF(AND(Colin!$G11210=$B$1,Colin!$H11210&lt;=$C$3),Colin!$I11210,)</f>
        <v>0</v>
      </c>
      <c r="N11210" s="38">
        <f>IF(AND(Colin!$G11210=$B$2,Colin!$H11210=$C$3),Colin!$I11210,)</f>
        <v>0</v>
      </c>
      <c r="O11210" s="38">
        <f>IF(AND(Colin!$G11210=$B$2,Colin!$H11210&lt;=$C$3),Colin!$I11210,)</f>
        <v>0</v>
      </c>
      <c r="P11210" s="38">
        <f>IF(Colin!$G11210&lt;$B$2,Colin!$I11210,0)</f>
        <v>0</v>
      </c>
      <c r="Q11210" s="38">
        <f>IF(Colin!$G11210&lt;$B$1,Colin!$I11210,0)</f>
        <v>0</v>
      </c>
    </row>
    <row r="11211" spans="12:17" x14ac:dyDescent="0.25">
      <c r="L11211" s="38">
        <f>IF(AND(Colin!$G11211=$B$1,Colin!$H11211=$C$3),Colin!$I11211,)</f>
        <v>0</v>
      </c>
      <c r="M11211" s="38">
        <f>IF(AND(Colin!$G11211=$B$1,Colin!$H11211&lt;=$C$3),Colin!$I11211,)</f>
        <v>0</v>
      </c>
      <c r="N11211" s="38">
        <f>IF(AND(Colin!$G11211=$B$2,Colin!$H11211=$C$3),Colin!$I11211,)</f>
        <v>0</v>
      </c>
      <c r="O11211" s="38">
        <f>IF(AND(Colin!$G11211=$B$2,Colin!$H11211&lt;=$C$3),Colin!$I11211,)</f>
        <v>0</v>
      </c>
      <c r="P11211" s="38">
        <f>IF(Colin!$G11211&lt;$B$2,Colin!$I11211,0)</f>
        <v>0</v>
      </c>
      <c r="Q11211" s="38">
        <f>IF(Colin!$G11211&lt;$B$1,Colin!$I11211,0)</f>
        <v>0</v>
      </c>
    </row>
    <row r="11212" spans="12:17" x14ac:dyDescent="0.25">
      <c r="L11212" s="38">
        <f>IF(AND(Colin!$G11212=$B$1,Colin!$H11212=$C$3),Colin!$I11212,)</f>
        <v>0</v>
      </c>
      <c r="M11212" s="38">
        <f>IF(AND(Colin!$G11212=$B$1,Colin!$H11212&lt;=$C$3),Colin!$I11212,)</f>
        <v>0</v>
      </c>
      <c r="N11212" s="38">
        <f>IF(AND(Colin!$G11212=$B$2,Colin!$H11212=$C$3),Colin!$I11212,)</f>
        <v>0</v>
      </c>
      <c r="O11212" s="38">
        <f>IF(AND(Colin!$G11212=$B$2,Colin!$H11212&lt;=$C$3),Colin!$I11212,)</f>
        <v>0</v>
      </c>
      <c r="P11212" s="38">
        <f>IF(Colin!$G11212&lt;$B$2,Colin!$I11212,0)</f>
        <v>0</v>
      </c>
      <c r="Q11212" s="38">
        <f>IF(Colin!$G11212&lt;$B$1,Colin!$I11212,0)</f>
        <v>0</v>
      </c>
    </row>
    <row r="11213" spans="12:17" x14ac:dyDescent="0.25">
      <c r="L11213" s="38">
        <f>IF(AND(Colin!$G11213=$B$1,Colin!$H11213=$C$3),Colin!$I11213,)</f>
        <v>0</v>
      </c>
      <c r="M11213" s="38">
        <f>IF(AND(Colin!$G11213=$B$1,Colin!$H11213&lt;=$C$3),Colin!$I11213,)</f>
        <v>0</v>
      </c>
      <c r="N11213" s="38">
        <f>IF(AND(Colin!$G11213=$B$2,Colin!$H11213=$C$3),Colin!$I11213,)</f>
        <v>0</v>
      </c>
      <c r="O11213" s="38">
        <f>IF(AND(Colin!$G11213=$B$2,Colin!$H11213&lt;=$C$3),Colin!$I11213,)</f>
        <v>0</v>
      </c>
      <c r="P11213" s="38">
        <f>IF(Colin!$G11213&lt;$B$2,Colin!$I11213,0)</f>
        <v>0</v>
      </c>
      <c r="Q11213" s="38">
        <f>IF(Colin!$G11213&lt;$B$1,Colin!$I11213,0)</f>
        <v>0</v>
      </c>
    </row>
    <row r="11214" spans="12:17" x14ac:dyDescent="0.25">
      <c r="L11214" s="38">
        <f>IF(AND(Colin!$G11214=$B$1,Colin!$H11214=$C$3),Colin!$I11214,)</f>
        <v>0</v>
      </c>
      <c r="M11214" s="38">
        <f>IF(AND(Colin!$G11214=$B$1,Colin!$H11214&lt;=$C$3),Colin!$I11214,)</f>
        <v>0</v>
      </c>
      <c r="N11214" s="38">
        <f>IF(AND(Colin!$G11214=$B$2,Colin!$H11214=$C$3),Colin!$I11214,)</f>
        <v>0</v>
      </c>
      <c r="O11214" s="38">
        <f>IF(AND(Colin!$G11214=$B$2,Colin!$H11214&lt;=$C$3),Colin!$I11214,)</f>
        <v>0</v>
      </c>
      <c r="P11214" s="38">
        <f>IF(Colin!$G11214&lt;$B$2,Colin!$I11214,0)</f>
        <v>0</v>
      </c>
      <c r="Q11214" s="38">
        <f>IF(Colin!$G11214&lt;$B$1,Colin!$I11214,0)</f>
        <v>0</v>
      </c>
    </row>
    <row r="11215" spans="12:17" x14ac:dyDescent="0.25">
      <c r="L11215" s="38">
        <f>IF(AND(Colin!$G11215=$B$1,Colin!$H11215=$C$3),Colin!$I11215,)</f>
        <v>0</v>
      </c>
      <c r="M11215" s="38">
        <f>IF(AND(Colin!$G11215=$B$1,Colin!$H11215&lt;=$C$3),Colin!$I11215,)</f>
        <v>0</v>
      </c>
      <c r="N11215" s="38">
        <f>IF(AND(Colin!$G11215=$B$2,Colin!$H11215=$C$3),Colin!$I11215,)</f>
        <v>0</v>
      </c>
      <c r="O11215" s="38">
        <f>IF(AND(Colin!$G11215=$B$2,Colin!$H11215&lt;=$C$3),Colin!$I11215,)</f>
        <v>0</v>
      </c>
      <c r="P11215" s="38">
        <f>IF(Colin!$G11215&lt;$B$2,Colin!$I11215,0)</f>
        <v>0</v>
      </c>
      <c r="Q11215" s="38">
        <f>IF(Colin!$G11215&lt;$B$1,Colin!$I11215,0)</f>
        <v>0</v>
      </c>
    </row>
    <row r="11216" spans="12:17" x14ac:dyDescent="0.25">
      <c r="L11216" s="38">
        <f>IF(AND(Colin!$G11216=$B$1,Colin!$H11216=$C$3),Colin!$I11216,)</f>
        <v>0</v>
      </c>
      <c r="M11216" s="38">
        <f>IF(AND(Colin!$G11216=$B$1,Colin!$H11216&lt;=$C$3),Colin!$I11216,)</f>
        <v>0</v>
      </c>
      <c r="N11216" s="38">
        <f>IF(AND(Colin!$G11216=$B$2,Colin!$H11216=$C$3),Colin!$I11216,)</f>
        <v>0</v>
      </c>
      <c r="O11216" s="38">
        <f>IF(AND(Colin!$G11216=$B$2,Colin!$H11216&lt;=$C$3),Colin!$I11216,)</f>
        <v>0</v>
      </c>
      <c r="P11216" s="38">
        <f>IF(Colin!$G11216&lt;$B$2,Colin!$I11216,0)</f>
        <v>0</v>
      </c>
      <c r="Q11216" s="38">
        <f>IF(Colin!$G11216&lt;$B$1,Colin!$I11216,0)</f>
        <v>0</v>
      </c>
    </row>
    <row r="11217" spans="12:17" x14ac:dyDescent="0.25">
      <c r="L11217" s="38">
        <f>IF(AND(Colin!$G11217=$B$1,Colin!$H11217=$C$3),Colin!$I11217,)</f>
        <v>0</v>
      </c>
      <c r="M11217" s="38">
        <f>IF(AND(Colin!$G11217=$B$1,Colin!$H11217&lt;=$C$3),Colin!$I11217,)</f>
        <v>0</v>
      </c>
      <c r="N11217" s="38">
        <f>IF(AND(Colin!$G11217=$B$2,Colin!$H11217=$C$3),Colin!$I11217,)</f>
        <v>0</v>
      </c>
      <c r="O11217" s="38">
        <f>IF(AND(Colin!$G11217=$B$2,Colin!$H11217&lt;=$C$3),Colin!$I11217,)</f>
        <v>0</v>
      </c>
      <c r="P11217" s="38">
        <f>IF(Colin!$G11217&lt;$B$2,Colin!$I11217,0)</f>
        <v>0</v>
      </c>
      <c r="Q11217" s="38">
        <f>IF(Colin!$G11217&lt;$B$1,Colin!$I11217,0)</f>
        <v>0</v>
      </c>
    </row>
    <row r="11218" spans="12:17" x14ac:dyDescent="0.25">
      <c r="L11218" s="38">
        <f>IF(AND(Colin!$G11218=$B$1,Colin!$H11218=$C$3),Colin!$I11218,)</f>
        <v>0</v>
      </c>
      <c r="M11218" s="38">
        <f>IF(AND(Colin!$G11218=$B$1,Colin!$H11218&lt;=$C$3),Colin!$I11218,)</f>
        <v>0</v>
      </c>
      <c r="N11218" s="38">
        <f>IF(AND(Colin!$G11218=$B$2,Colin!$H11218=$C$3),Colin!$I11218,)</f>
        <v>0</v>
      </c>
      <c r="O11218" s="38">
        <f>IF(AND(Colin!$G11218=$B$2,Colin!$H11218&lt;=$C$3),Colin!$I11218,)</f>
        <v>0</v>
      </c>
      <c r="P11218" s="38">
        <f>IF(Colin!$G11218&lt;$B$2,Colin!$I11218,0)</f>
        <v>0</v>
      </c>
      <c r="Q11218" s="38">
        <f>IF(Colin!$G11218&lt;$B$1,Colin!$I11218,0)</f>
        <v>0</v>
      </c>
    </row>
    <row r="11219" spans="12:17" x14ac:dyDescent="0.25">
      <c r="L11219" s="38">
        <f>IF(AND(Colin!$G11219=$B$1,Colin!$H11219=$C$3),Colin!$I11219,)</f>
        <v>0</v>
      </c>
      <c r="M11219" s="38">
        <f>IF(AND(Colin!$G11219=$B$1,Colin!$H11219&lt;=$C$3),Colin!$I11219,)</f>
        <v>0</v>
      </c>
      <c r="N11219" s="38">
        <f>IF(AND(Colin!$G11219=$B$2,Colin!$H11219=$C$3),Colin!$I11219,)</f>
        <v>0</v>
      </c>
      <c r="O11219" s="38">
        <f>IF(AND(Colin!$G11219=$B$2,Colin!$H11219&lt;=$C$3),Colin!$I11219,)</f>
        <v>0</v>
      </c>
      <c r="P11219" s="38">
        <f>IF(Colin!$G11219&lt;$B$2,Colin!$I11219,0)</f>
        <v>0</v>
      </c>
      <c r="Q11219" s="38">
        <f>IF(Colin!$G11219&lt;$B$1,Colin!$I11219,0)</f>
        <v>0</v>
      </c>
    </row>
    <row r="11220" spans="12:17" x14ac:dyDescent="0.25">
      <c r="L11220" s="38">
        <f>IF(AND(Colin!$G11220=$B$1,Colin!$H11220=$C$3),Colin!$I11220,)</f>
        <v>0</v>
      </c>
      <c r="M11220" s="38">
        <f>IF(AND(Colin!$G11220=$B$1,Colin!$H11220&lt;=$C$3),Colin!$I11220,)</f>
        <v>0</v>
      </c>
      <c r="N11220" s="38">
        <f>IF(AND(Colin!$G11220=$B$2,Colin!$H11220=$C$3),Colin!$I11220,)</f>
        <v>0</v>
      </c>
      <c r="O11220" s="38">
        <f>IF(AND(Colin!$G11220=$B$2,Colin!$H11220&lt;=$C$3),Colin!$I11220,)</f>
        <v>0</v>
      </c>
      <c r="P11220" s="38">
        <f>IF(Colin!$G11220&lt;$B$2,Colin!$I11220,0)</f>
        <v>0</v>
      </c>
      <c r="Q11220" s="38">
        <f>IF(Colin!$G11220&lt;$B$1,Colin!$I11220,0)</f>
        <v>0</v>
      </c>
    </row>
    <row r="11221" spans="12:17" x14ac:dyDescent="0.25">
      <c r="L11221" s="38">
        <f>IF(AND(Colin!$G11221=$B$1,Colin!$H11221=$C$3),Colin!$I11221,)</f>
        <v>0</v>
      </c>
      <c r="M11221" s="38">
        <f>IF(AND(Colin!$G11221=$B$1,Colin!$H11221&lt;=$C$3),Colin!$I11221,)</f>
        <v>0</v>
      </c>
      <c r="N11221" s="38">
        <f>IF(AND(Colin!$G11221=$B$2,Colin!$H11221=$C$3),Colin!$I11221,)</f>
        <v>0</v>
      </c>
      <c r="O11221" s="38">
        <f>IF(AND(Colin!$G11221=$B$2,Colin!$H11221&lt;=$C$3),Colin!$I11221,)</f>
        <v>0</v>
      </c>
      <c r="P11221" s="38">
        <f>IF(Colin!$G11221&lt;$B$2,Colin!$I11221,0)</f>
        <v>0</v>
      </c>
      <c r="Q11221" s="38">
        <f>IF(Colin!$G11221&lt;$B$1,Colin!$I11221,0)</f>
        <v>0</v>
      </c>
    </row>
    <row r="11222" spans="12:17" x14ac:dyDescent="0.25">
      <c r="L11222" s="38">
        <f>IF(AND(Colin!$G11222=$B$1,Colin!$H11222=$C$3),Colin!$I11222,)</f>
        <v>0</v>
      </c>
      <c r="M11222" s="38">
        <f>IF(AND(Colin!$G11222=$B$1,Colin!$H11222&lt;=$C$3),Colin!$I11222,)</f>
        <v>0</v>
      </c>
      <c r="N11222" s="38">
        <f>IF(AND(Colin!$G11222=$B$2,Colin!$H11222=$C$3),Colin!$I11222,)</f>
        <v>0</v>
      </c>
      <c r="O11222" s="38">
        <f>IF(AND(Colin!$G11222=$B$2,Colin!$H11222&lt;=$C$3),Colin!$I11222,)</f>
        <v>0</v>
      </c>
      <c r="P11222" s="38">
        <f>IF(Colin!$G11222&lt;$B$2,Colin!$I11222,0)</f>
        <v>0</v>
      </c>
      <c r="Q11222" s="38">
        <f>IF(Colin!$G11222&lt;$B$1,Colin!$I11222,0)</f>
        <v>0</v>
      </c>
    </row>
    <row r="11223" spans="12:17" x14ac:dyDescent="0.25">
      <c r="L11223" s="38">
        <f>IF(AND(Colin!$G11223=$B$1,Colin!$H11223=$C$3),Colin!$I11223,)</f>
        <v>0</v>
      </c>
      <c r="M11223" s="38">
        <f>IF(AND(Colin!$G11223=$B$1,Colin!$H11223&lt;=$C$3),Colin!$I11223,)</f>
        <v>0</v>
      </c>
      <c r="N11223" s="38">
        <f>IF(AND(Colin!$G11223=$B$2,Colin!$H11223=$C$3),Colin!$I11223,)</f>
        <v>0</v>
      </c>
      <c r="O11223" s="38">
        <f>IF(AND(Colin!$G11223=$B$2,Colin!$H11223&lt;=$C$3),Colin!$I11223,)</f>
        <v>0</v>
      </c>
      <c r="P11223" s="38">
        <f>IF(Colin!$G11223&lt;$B$2,Colin!$I11223,0)</f>
        <v>0</v>
      </c>
      <c r="Q11223" s="38">
        <f>IF(Colin!$G11223&lt;$B$1,Colin!$I11223,0)</f>
        <v>0</v>
      </c>
    </row>
    <row r="11224" spans="12:17" x14ac:dyDescent="0.25">
      <c r="L11224" s="38">
        <f>IF(AND(Colin!$G11224=$B$1,Colin!$H11224=$C$3),Colin!$I11224,)</f>
        <v>0</v>
      </c>
      <c r="M11224" s="38">
        <f>IF(AND(Colin!$G11224=$B$1,Colin!$H11224&lt;=$C$3),Colin!$I11224,)</f>
        <v>0</v>
      </c>
      <c r="N11224" s="38">
        <f>IF(AND(Colin!$G11224=$B$2,Colin!$H11224=$C$3),Colin!$I11224,)</f>
        <v>0</v>
      </c>
      <c r="O11224" s="38">
        <f>IF(AND(Colin!$G11224=$B$2,Colin!$H11224&lt;=$C$3),Colin!$I11224,)</f>
        <v>0</v>
      </c>
      <c r="P11224" s="38">
        <f>IF(Colin!$G11224&lt;$B$2,Colin!$I11224,0)</f>
        <v>0</v>
      </c>
      <c r="Q11224" s="38">
        <f>IF(Colin!$G11224&lt;$B$1,Colin!$I11224,0)</f>
        <v>0</v>
      </c>
    </row>
    <row r="11225" spans="12:17" x14ac:dyDescent="0.25">
      <c r="L11225" s="38">
        <f>IF(AND(Colin!$G11225=$B$1,Colin!$H11225=$C$3),Colin!$I11225,)</f>
        <v>0</v>
      </c>
      <c r="M11225" s="38">
        <f>IF(AND(Colin!$G11225=$B$1,Colin!$H11225&lt;=$C$3),Colin!$I11225,)</f>
        <v>0</v>
      </c>
      <c r="N11225" s="38">
        <f>IF(AND(Colin!$G11225=$B$2,Colin!$H11225=$C$3),Colin!$I11225,)</f>
        <v>0</v>
      </c>
      <c r="O11225" s="38">
        <f>IF(AND(Colin!$G11225=$B$2,Colin!$H11225&lt;=$C$3),Colin!$I11225,)</f>
        <v>0</v>
      </c>
      <c r="P11225" s="38">
        <f>IF(Colin!$G11225&lt;$B$2,Colin!$I11225,0)</f>
        <v>0</v>
      </c>
      <c r="Q11225" s="38">
        <f>IF(Colin!$G11225&lt;$B$1,Colin!$I11225,0)</f>
        <v>0</v>
      </c>
    </row>
    <row r="11226" spans="12:17" x14ac:dyDescent="0.25">
      <c r="L11226" s="38">
        <f>IF(AND(Colin!$G11226=$B$1,Colin!$H11226=$C$3),Colin!$I11226,)</f>
        <v>0</v>
      </c>
      <c r="M11226" s="38">
        <f>IF(AND(Colin!$G11226=$B$1,Colin!$H11226&lt;=$C$3),Colin!$I11226,)</f>
        <v>0</v>
      </c>
      <c r="N11226" s="38">
        <f>IF(AND(Colin!$G11226=$B$2,Colin!$H11226=$C$3),Colin!$I11226,)</f>
        <v>0</v>
      </c>
      <c r="O11226" s="38">
        <f>IF(AND(Colin!$G11226=$B$2,Colin!$H11226&lt;=$C$3),Colin!$I11226,)</f>
        <v>0</v>
      </c>
      <c r="P11226" s="38">
        <f>IF(Colin!$G11226&lt;$B$2,Colin!$I11226,0)</f>
        <v>0</v>
      </c>
      <c r="Q11226" s="38">
        <f>IF(Colin!$G11226&lt;$B$1,Colin!$I11226,0)</f>
        <v>0</v>
      </c>
    </row>
    <row r="11227" spans="12:17" x14ac:dyDescent="0.25">
      <c r="L11227" s="38">
        <f>IF(AND(Colin!$G11227=$B$1,Colin!$H11227=$C$3),Colin!$I11227,)</f>
        <v>0</v>
      </c>
      <c r="M11227" s="38">
        <f>IF(AND(Colin!$G11227=$B$1,Colin!$H11227&lt;=$C$3),Colin!$I11227,)</f>
        <v>0</v>
      </c>
      <c r="N11227" s="38">
        <f>IF(AND(Colin!$G11227=$B$2,Colin!$H11227=$C$3),Colin!$I11227,)</f>
        <v>0</v>
      </c>
      <c r="O11227" s="38">
        <f>IF(AND(Colin!$G11227=$B$2,Colin!$H11227&lt;=$C$3),Colin!$I11227,)</f>
        <v>0</v>
      </c>
      <c r="P11227" s="38">
        <f>IF(Colin!$G11227&lt;$B$2,Colin!$I11227,0)</f>
        <v>0</v>
      </c>
      <c r="Q11227" s="38">
        <f>IF(Colin!$G11227&lt;$B$1,Colin!$I11227,0)</f>
        <v>0</v>
      </c>
    </row>
    <row r="11228" spans="12:17" x14ac:dyDescent="0.25">
      <c r="L11228" s="38">
        <f>IF(AND(Colin!$G11228=$B$1,Colin!$H11228=$C$3),Colin!$I11228,)</f>
        <v>0</v>
      </c>
      <c r="M11228" s="38">
        <f>IF(AND(Colin!$G11228=$B$1,Colin!$H11228&lt;=$C$3),Colin!$I11228,)</f>
        <v>0</v>
      </c>
      <c r="N11228" s="38">
        <f>IF(AND(Colin!$G11228=$B$2,Colin!$H11228=$C$3),Colin!$I11228,)</f>
        <v>0</v>
      </c>
      <c r="O11228" s="38">
        <f>IF(AND(Colin!$G11228=$B$2,Colin!$H11228&lt;=$C$3),Colin!$I11228,)</f>
        <v>0</v>
      </c>
      <c r="P11228" s="38">
        <f>IF(Colin!$G11228&lt;$B$2,Colin!$I11228,0)</f>
        <v>0</v>
      </c>
      <c r="Q11228" s="38">
        <f>IF(Colin!$G11228&lt;$B$1,Colin!$I11228,0)</f>
        <v>0</v>
      </c>
    </row>
    <row r="11229" spans="12:17" x14ac:dyDescent="0.25">
      <c r="L11229" s="38">
        <f>IF(AND(Colin!$G11229=$B$1,Colin!$H11229=$C$3),Colin!$I11229,)</f>
        <v>0</v>
      </c>
      <c r="M11229" s="38">
        <f>IF(AND(Colin!$G11229=$B$1,Colin!$H11229&lt;=$C$3),Colin!$I11229,)</f>
        <v>0</v>
      </c>
      <c r="N11229" s="38">
        <f>IF(AND(Colin!$G11229=$B$2,Colin!$H11229=$C$3),Colin!$I11229,)</f>
        <v>0</v>
      </c>
      <c r="O11229" s="38">
        <f>IF(AND(Colin!$G11229=$B$2,Colin!$H11229&lt;=$C$3),Colin!$I11229,)</f>
        <v>0</v>
      </c>
      <c r="P11229" s="38">
        <f>IF(Colin!$G11229&lt;$B$2,Colin!$I11229,0)</f>
        <v>0</v>
      </c>
      <c r="Q11229" s="38">
        <f>IF(Colin!$G11229&lt;$B$1,Colin!$I11229,0)</f>
        <v>0</v>
      </c>
    </row>
    <row r="11230" spans="12:17" x14ac:dyDescent="0.25">
      <c r="L11230" s="38">
        <f>IF(AND(Colin!$G11230=$B$1,Colin!$H11230=$C$3),Colin!$I11230,)</f>
        <v>0</v>
      </c>
      <c r="M11230" s="38">
        <f>IF(AND(Colin!$G11230=$B$1,Colin!$H11230&lt;=$C$3),Colin!$I11230,)</f>
        <v>0</v>
      </c>
      <c r="N11230" s="38">
        <f>IF(AND(Colin!$G11230=$B$2,Colin!$H11230=$C$3),Colin!$I11230,)</f>
        <v>0</v>
      </c>
      <c r="O11230" s="38">
        <f>IF(AND(Colin!$G11230=$B$2,Colin!$H11230&lt;=$C$3),Colin!$I11230,)</f>
        <v>0</v>
      </c>
      <c r="P11230" s="38">
        <f>IF(Colin!$G11230&lt;$B$2,Colin!$I11230,0)</f>
        <v>0</v>
      </c>
      <c r="Q11230" s="38">
        <f>IF(Colin!$G11230&lt;$B$1,Colin!$I11230,0)</f>
        <v>0</v>
      </c>
    </row>
    <row r="11231" spans="12:17" x14ac:dyDescent="0.25">
      <c r="L11231" s="38">
        <f>IF(AND(Colin!$G11231=$B$1,Colin!$H11231=$C$3),Colin!$I11231,)</f>
        <v>0</v>
      </c>
      <c r="M11231" s="38">
        <f>IF(AND(Colin!$G11231=$B$1,Colin!$H11231&lt;=$C$3),Colin!$I11231,)</f>
        <v>0</v>
      </c>
      <c r="N11231" s="38">
        <f>IF(AND(Colin!$G11231=$B$2,Colin!$H11231=$C$3),Colin!$I11231,)</f>
        <v>0</v>
      </c>
      <c r="O11231" s="38">
        <f>IF(AND(Colin!$G11231=$B$2,Colin!$H11231&lt;=$C$3),Colin!$I11231,)</f>
        <v>0</v>
      </c>
      <c r="P11231" s="38">
        <f>IF(Colin!$G11231&lt;$B$2,Colin!$I11231,0)</f>
        <v>0</v>
      </c>
      <c r="Q11231" s="38">
        <f>IF(Colin!$G11231&lt;$B$1,Colin!$I11231,0)</f>
        <v>0</v>
      </c>
    </row>
    <row r="11232" spans="12:17" x14ac:dyDescent="0.25">
      <c r="L11232" s="38">
        <f>IF(AND(Colin!$G11232=$B$1,Colin!$H11232=$C$3),Colin!$I11232,)</f>
        <v>0</v>
      </c>
      <c r="M11232" s="38">
        <f>IF(AND(Colin!$G11232=$B$1,Colin!$H11232&lt;=$C$3),Colin!$I11232,)</f>
        <v>0</v>
      </c>
      <c r="N11232" s="38">
        <f>IF(AND(Colin!$G11232=$B$2,Colin!$H11232=$C$3),Colin!$I11232,)</f>
        <v>0</v>
      </c>
      <c r="O11232" s="38">
        <f>IF(AND(Colin!$G11232=$B$2,Colin!$H11232&lt;=$C$3),Colin!$I11232,)</f>
        <v>0</v>
      </c>
      <c r="P11232" s="38">
        <f>IF(Colin!$G11232&lt;$B$2,Colin!$I11232,0)</f>
        <v>0</v>
      </c>
      <c r="Q11232" s="38">
        <f>IF(Colin!$G11232&lt;$B$1,Colin!$I11232,0)</f>
        <v>0</v>
      </c>
    </row>
    <row r="11233" spans="12:17" x14ac:dyDescent="0.25">
      <c r="L11233" s="38">
        <f>IF(AND(Colin!$G11233=$B$1,Colin!$H11233=$C$3),Colin!$I11233,)</f>
        <v>0</v>
      </c>
      <c r="M11233" s="38">
        <f>IF(AND(Colin!$G11233=$B$1,Colin!$H11233&lt;=$C$3),Colin!$I11233,)</f>
        <v>0</v>
      </c>
      <c r="N11233" s="38">
        <f>IF(AND(Colin!$G11233=$B$2,Colin!$H11233=$C$3),Colin!$I11233,)</f>
        <v>0</v>
      </c>
      <c r="O11233" s="38">
        <f>IF(AND(Colin!$G11233=$B$2,Colin!$H11233&lt;=$C$3),Colin!$I11233,)</f>
        <v>0</v>
      </c>
      <c r="P11233" s="38">
        <f>IF(Colin!$G11233&lt;$B$2,Colin!$I11233,0)</f>
        <v>0</v>
      </c>
      <c r="Q11233" s="38">
        <f>IF(Colin!$G11233&lt;$B$1,Colin!$I11233,0)</f>
        <v>0</v>
      </c>
    </row>
    <row r="11234" spans="12:17" x14ac:dyDescent="0.25">
      <c r="L11234" s="38">
        <f>IF(AND(Colin!$G11234=$B$1,Colin!$H11234=$C$3),Colin!$I11234,)</f>
        <v>0</v>
      </c>
      <c r="M11234" s="38">
        <f>IF(AND(Colin!$G11234=$B$1,Colin!$H11234&lt;=$C$3),Colin!$I11234,)</f>
        <v>0</v>
      </c>
      <c r="N11234" s="38">
        <f>IF(AND(Colin!$G11234=$B$2,Colin!$H11234=$C$3),Colin!$I11234,)</f>
        <v>0</v>
      </c>
      <c r="O11234" s="38">
        <f>IF(AND(Colin!$G11234=$B$2,Colin!$H11234&lt;=$C$3),Colin!$I11234,)</f>
        <v>0</v>
      </c>
      <c r="P11234" s="38">
        <f>IF(Colin!$G11234&lt;$B$2,Colin!$I11234,0)</f>
        <v>0</v>
      </c>
      <c r="Q11234" s="38">
        <f>IF(Colin!$G11234&lt;$B$1,Colin!$I11234,0)</f>
        <v>0</v>
      </c>
    </row>
    <row r="11235" spans="12:17" x14ac:dyDescent="0.25">
      <c r="L11235" s="38">
        <f>IF(AND(Colin!$G11235=$B$1,Colin!$H11235=$C$3),Colin!$I11235,)</f>
        <v>0</v>
      </c>
      <c r="M11235" s="38">
        <f>IF(AND(Colin!$G11235=$B$1,Colin!$H11235&lt;=$C$3),Colin!$I11235,)</f>
        <v>0</v>
      </c>
      <c r="N11235" s="38">
        <f>IF(AND(Colin!$G11235=$B$2,Colin!$H11235=$C$3),Colin!$I11235,)</f>
        <v>0</v>
      </c>
      <c r="O11235" s="38">
        <f>IF(AND(Colin!$G11235=$B$2,Colin!$H11235&lt;=$C$3),Colin!$I11235,)</f>
        <v>0</v>
      </c>
      <c r="P11235" s="38">
        <f>IF(Colin!$G11235&lt;$B$2,Colin!$I11235,0)</f>
        <v>0</v>
      </c>
      <c r="Q11235" s="38">
        <f>IF(Colin!$G11235&lt;$B$1,Colin!$I11235,0)</f>
        <v>0</v>
      </c>
    </row>
    <row r="11236" spans="12:17" x14ac:dyDescent="0.25">
      <c r="L11236" s="38">
        <f>IF(AND(Colin!$G11236=$B$1,Colin!$H11236=$C$3),Colin!$I11236,)</f>
        <v>0</v>
      </c>
      <c r="M11236" s="38">
        <f>IF(AND(Colin!$G11236=$B$1,Colin!$H11236&lt;=$C$3),Colin!$I11236,)</f>
        <v>0</v>
      </c>
      <c r="N11236" s="38">
        <f>IF(AND(Colin!$G11236=$B$2,Colin!$H11236=$C$3),Colin!$I11236,)</f>
        <v>0</v>
      </c>
      <c r="O11236" s="38">
        <f>IF(AND(Colin!$G11236=$B$2,Colin!$H11236&lt;=$C$3),Colin!$I11236,)</f>
        <v>0</v>
      </c>
      <c r="P11236" s="38">
        <f>IF(Colin!$G11236&lt;$B$2,Colin!$I11236,0)</f>
        <v>0</v>
      </c>
      <c r="Q11236" s="38">
        <f>IF(Colin!$G11236&lt;$B$1,Colin!$I11236,0)</f>
        <v>0</v>
      </c>
    </row>
    <row r="11237" spans="12:17" x14ac:dyDescent="0.25">
      <c r="L11237" s="38">
        <f>IF(AND(Colin!$G11237=$B$1,Colin!$H11237=$C$3),Colin!$I11237,)</f>
        <v>0</v>
      </c>
      <c r="M11237" s="38">
        <f>IF(AND(Colin!$G11237=$B$1,Colin!$H11237&lt;=$C$3),Colin!$I11237,)</f>
        <v>0</v>
      </c>
      <c r="N11237" s="38">
        <f>IF(AND(Colin!$G11237=$B$2,Colin!$H11237=$C$3),Colin!$I11237,)</f>
        <v>0</v>
      </c>
      <c r="O11237" s="38">
        <f>IF(AND(Colin!$G11237=$B$2,Colin!$H11237&lt;=$C$3),Colin!$I11237,)</f>
        <v>0</v>
      </c>
      <c r="P11237" s="38">
        <f>IF(Colin!$G11237&lt;$B$2,Colin!$I11237,0)</f>
        <v>0</v>
      </c>
      <c r="Q11237" s="38">
        <f>IF(Colin!$G11237&lt;$B$1,Colin!$I11237,0)</f>
        <v>0</v>
      </c>
    </row>
    <row r="11238" spans="12:17" x14ac:dyDescent="0.25">
      <c r="L11238" s="38">
        <f>IF(AND(Colin!$G11238=$B$1,Colin!$H11238=$C$3),Colin!$I11238,)</f>
        <v>0</v>
      </c>
      <c r="M11238" s="38">
        <f>IF(AND(Colin!$G11238=$B$1,Colin!$H11238&lt;=$C$3),Colin!$I11238,)</f>
        <v>0</v>
      </c>
      <c r="N11238" s="38">
        <f>IF(AND(Colin!$G11238=$B$2,Colin!$H11238=$C$3),Colin!$I11238,)</f>
        <v>0</v>
      </c>
      <c r="O11238" s="38">
        <f>IF(AND(Colin!$G11238=$B$2,Colin!$H11238&lt;=$C$3),Colin!$I11238,)</f>
        <v>0</v>
      </c>
      <c r="P11238" s="38">
        <f>IF(Colin!$G11238&lt;$B$2,Colin!$I11238,0)</f>
        <v>0</v>
      </c>
      <c r="Q11238" s="38">
        <f>IF(Colin!$G11238&lt;$B$1,Colin!$I11238,0)</f>
        <v>0</v>
      </c>
    </row>
    <row r="11239" spans="12:17" x14ac:dyDescent="0.25">
      <c r="L11239" s="38">
        <f>IF(AND(Colin!$G11239=$B$1,Colin!$H11239=$C$3),Colin!$I11239,)</f>
        <v>0</v>
      </c>
      <c r="M11239" s="38">
        <f>IF(AND(Colin!$G11239=$B$1,Colin!$H11239&lt;=$C$3),Colin!$I11239,)</f>
        <v>0</v>
      </c>
      <c r="N11239" s="38">
        <f>IF(AND(Colin!$G11239=$B$2,Colin!$H11239=$C$3),Colin!$I11239,)</f>
        <v>0</v>
      </c>
      <c r="O11239" s="38">
        <f>IF(AND(Colin!$G11239=$B$2,Colin!$H11239&lt;=$C$3),Colin!$I11239,)</f>
        <v>0</v>
      </c>
      <c r="P11239" s="38">
        <f>IF(Colin!$G11239&lt;$B$2,Colin!$I11239,0)</f>
        <v>0</v>
      </c>
      <c r="Q11239" s="38">
        <f>IF(Colin!$G11239&lt;$B$1,Colin!$I11239,0)</f>
        <v>0</v>
      </c>
    </row>
    <row r="11240" spans="12:17" x14ac:dyDescent="0.25">
      <c r="L11240" s="38">
        <f>IF(AND(Colin!$G11240=$B$1,Colin!$H11240=$C$3),Colin!$I11240,)</f>
        <v>0</v>
      </c>
      <c r="M11240" s="38">
        <f>IF(AND(Colin!$G11240=$B$1,Colin!$H11240&lt;=$C$3),Colin!$I11240,)</f>
        <v>0</v>
      </c>
      <c r="N11240" s="38">
        <f>IF(AND(Colin!$G11240=$B$2,Colin!$H11240=$C$3),Colin!$I11240,)</f>
        <v>0</v>
      </c>
      <c r="O11240" s="38">
        <f>IF(AND(Colin!$G11240=$B$2,Colin!$H11240&lt;=$C$3),Colin!$I11240,)</f>
        <v>0</v>
      </c>
      <c r="P11240" s="38">
        <f>IF(Colin!$G11240&lt;$B$2,Colin!$I11240,0)</f>
        <v>0</v>
      </c>
      <c r="Q11240" s="38">
        <f>IF(Colin!$G11240&lt;$B$1,Colin!$I11240,0)</f>
        <v>0</v>
      </c>
    </row>
    <row r="11241" spans="12:17" x14ac:dyDescent="0.25">
      <c r="L11241" s="38">
        <f>IF(AND(Colin!$G11241=$B$1,Colin!$H11241=$C$3),Colin!$I11241,)</f>
        <v>0</v>
      </c>
      <c r="M11241" s="38">
        <f>IF(AND(Colin!$G11241=$B$1,Colin!$H11241&lt;=$C$3),Colin!$I11241,)</f>
        <v>0</v>
      </c>
      <c r="N11241" s="38">
        <f>IF(AND(Colin!$G11241=$B$2,Colin!$H11241=$C$3),Colin!$I11241,)</f>
        <v>0</v>
      </c>
      <c r="O11241" s="38">
        <f>IF(AND(Colin!$G11241=$B$2,Colin!$H11241&lt;=$C$3),Colin!$I11241,)</f>
        <v>0</v>
      </c>
      <c r="P11241" s="38">
        <f>IF(Colin!$G11241&lt;$B$2,Colin!$I11241,0)</f>
        <v>0</v>
      </c>
      <c r="Q11241" s="38">
        <f>IF(Colin!$G11241&lt;$B$1,Colin!$I11241,0)</f>
        <v>0</v>
      </c>
    </row>
    <row r="11242" spans="12:17" x14ac:dyDescent="0.25">
      <c r="L11242" s="38">
        <f>IF(AND(Colin!$G11242=$B$1,Colin!$H11242=$C$3),Colin!$I11242,)</f>
        <v>0</v>
      </c>
      <c r="M11242" s="38">
        <f>IF(AND(Colin!$G11242=$B$1,Colin!$H11242&lt;=$C$3),Colin!$I11242,)</f>
        <v>0</v>
      </c>
      <c r="N11242" s="38">
        <f>IF(AND(Colin!$G11242=$B$2,Colin!$H11242=$C$3),Colin!$I11242,)</f>
        <v>0</v>
      </c>
      <c r="O11242" s="38">
        <f>IF(AND(Colin!$G11242=$B$2,Colin!$H11242&lt;=$C$3),Colin!$I11242,)</f>
        <v>0</v>
      </c>
      <c r="P11242" s="38">
        <f>IF(Colin!$G11242&lt;$B$2,Colin!$I11242,0)</f>
        <v>0</v>
      </c>
      <c r="Q11242" s="38">
        <f>IF(Colin!$G11242&lt;$B$1,Colin!$I11242,0)</f>
        <v>0</v>
      </c>
    </row>
    <row r="11243" spans="12:17" x14ac:dyDescent="0.25">
      <c r="L11243" s="38">
        <f>IF(AND(Colin!$G11243=$B$1,Colin!$H11243=$C$3),Colin!$I11243,)</f>
        <v>0</v>
      </c>
      <c r="M11243" s="38">
        <f>IF(AND(Colin!$G11243=$B$1,Colin!$H11243&lt;=$C$3),Colin!$I11243,)</f>
        <v>0</v>
      </c>
      <c r="N11243" s="38">
        <f>IF(AND(Colin!$G11243=$B$2,Colin!$H11243=$C$3),Colin!$I11243,)</f>
        <v>0</v>
      </c>
      <c r="O11243" s="38">
        <f>IF(AND(Colin!$G11243=$B$2,Colin!$H11243&lt;=$C$3),Colin!$I11243,)</f>
        <v>0</v>
      </c>
      <c r="P11243" s="38">
        <f>IF(Colin!$G11243&lt;$B$2,Colin!$I11243,0)</f>
        <v>0</v>
      </c>
      <c r="Q11243" s="38">
        <f>IF(Colin!$G11243&lt;$B$1,Colin!$I11243,0)</f>
        <v>0</v>
      </c>
    </row>
    <row r="11244" spans="12:17" x14ac:dyDescent="0.25">
      <c r="L11244" s="38">
        <f>IF(AND(Colin!$G11244=$B$1,Colin!$H11244=$C$3),Colin!$I11244,)</f>
        <v>0</v>
      </c>
      <c r="M11244" s="38">
        <f>IF(AND(Colin!$G11244=$B$1,Colin!$H11244&lt;=$C$3),Colin!$I11244,)</f>
        <v>0</v>
      </c>
      <c r="N11244" s="38">
        <f>IF(AND(Colin!$G11244=$B$2,Colin!$H11244=$C$3),Colin!$I11244,)</f>
        <v>0</v>
      </c>
      <c r="O11244" s="38">
        <f>IF(AND(Colin!$G11244=$B$2,Colin!$H11244&lt;=$C$3),Colin!$I11244,)</f>
        <v>0</v>
      </c>
      <c r="P11244" s="38">
        <f>IF(Colin!$G11244&lt;$B$2,Colin!$I11244,0)</f>
        <v>0</v>
      </c>
      <c r="Q11244" s="38">
        <f>IF(Colin!$G11244&lt;$B$1,Colin!$I11244,0)</f>
        <v>0</v>
      </c>
    </row>
    <row r="11245" spans="12:17" x14ac:dyDescent="0.25">
      <c r="L11245" s="38">
        <f>IF(AND(Colin!$G11245=$B$1,Colin!$H11245=$C$3),Colin!$I11245,)</f>
        <v>0</v>
      </c>
      <c r="M11245" s="38">
        <f>IF(AND(Colin!$G11245=$B$1,Colin!$H11245&lt;=$C$3),Colin!$I11245,)</f>
        <v>0</v>
      </c>
      <c r="N11245" s="38">
        <f>IF(AND(Colin!$G11245=$B$2,Colin!$H11245=$C$3),Colin!$I11245,)</f>
        <v>0</v>
      </c>
      <c r="O11245" s="38">
        <f>IF(AND(Colin!$G11245=$B$2,Colin!$H11245&lt;=$C$3),Colin!$I11245,)</f>
        <v>0</v>
      </c>
      <c r="P11245" s="38">
        <f>IF(Colin!$G11245&lt;$B$2,Colin!$I11245,0)</f>
        <v>0</v>
      </c>
      <c r="Q11245" s="38">
        <f>IF(Colin!$G11245&lt;$B$1,Colin!$I11245,0)</f>
        <v>0</v>
      </c>
    </row>
    <row r="11246" spans="12:17" x14ac:dyDescent="0.25">
      <c r="L11246" s="38">
        <f>IF(AND(Colin!$G11246=$B$1,Colin!$H11246=$C$3),Colin!$I11246,)</f>
        <v>0</v>
      </c>
      <c r="M11246" s="38">
        <f>IF(AND(Colin!$G11246=$B$1,Colin!$H11246&lt;=$C$3),Colin!$I11246,)</f>
        <v>0</v>
      </c>
      <c r="N11246" s="38">
        <f>IF(AND(Colin!$G11246=$B$2,Colin!$H11246=$C$3),Colin!$I11246,)</f>
        <v>0</v>
      </c>
      <c r="O11246" s="38">
        <f>IF(AND(Colin!$G11246=$B$2,Colin!$H11246&lt;=$C$3),Colin!$I11246,)</f>
        <v>0</v>
      </c>
      <c r="P11246" s="38">
        <f>IF(Colin!$G11246&lt;$B$2,Colin!$I11246,0)</f>
        <v>0</v>
      </c>
      <c r="Q11246" s="38">
        <f>IF(Colin!$G11246&lt;$B$1,Colin!$I11246,0)</f>
        <v>0</v>
      </c>
    </row>
    <row r="11247" spans="12:17" x14ac:dyDescent="0.25">
      <c r="L11247" s="38">
        <f>IF(AND(Colin!$G11247=$B$1,Colin!$H11247=$C$3),Colin!$I11247,)</f>
        <v>0</v>
      </c>
      <c r="M11247" s="38">
        <f>IF(AND(Colin!$G11247=$B$1,Colin!$H11247&lt;=$C$3),Colin!$I11247,)</f>
        <v>0</v>
      </c>
      <c r="N11247" s="38">
        <f>IF(AND(Colin!$G11247=$B$2,Colin!$H11247=$C$3),Colin!$I11247,)</f>
        <v>0</v>
      </c>
      <c r="O11247" s="38">
        <f>IF(AND(Colin!$G11247=$B$2,Colin!$H11247&lt;=$C$3),Colin!$I11247,)</f>
        <v>0</v>
      </c>
      <c r="P11247" s="38">
        <f>IF(Colin!$G11247&lt;$B$2,Colin!$I11247,0)</f>
        <v>0</v>
      </c>
      <c r="Q11247" s="38">
        <f>IF(Colin!$G11247&lt;$B$1,Colin!$I11247,0)</f>
        <v>0</v>
      </c>
    </row>
    <row r="11248" spans="12:17" x14ac:dyDescent="0.25">
      <c r="L11248" s="38">
        <f>IF(AND(Colin!$G11248=$B$1,Colin!$H11248=$C$3),Colin!$I11248,)</f>
        <v>0</v>
      </c>
      <c r="M11248" s="38">
        <f>IF(AND(Colin!$G11248=$B$1,Colin!$H11248&lt;=$C$3),Colin!$I11248,)</f>
        <v>0</v>
      </c>
      <c r="N11248" s="38">
        <f>IF(AND(Colin!$G11248=$B$2,Colin!$H11248=$C$3),Colin!$I11248,)</f>
        <v>0</v>
      </c>
      <c r="O11248" s="38">
        <f>IF(AND(Colin!$G11248=$B$2,Colin!$H11248&lt;=$C$3),Colin!$I11248,)</f>
        <v>0</v>
      </c>
      <c r="P11248" s="38">
        <f>IF(Colin!$G11248&lt;$B$2,Colin!$I11248,0)</f>
        <v>0</v>
      </c>
      <c r="Q11248" s="38">
        <f>IF(Colin!$G11248&lt;$B$1,Colin!$I11248,0)</f>
        <v>0</v>
      </c>
    </row>
    <row r="11249" spans="12:17" x14ac:dyDescent="0.25">
      <c r="L11249" s="38">
        <f>IF(AND(Colin!$G11249=$B$1,Colin!$H11249=$C$3),Colin!$I11249,)</f>
        <v>0</v>
      </c>
      <c r="M11249" s="38">
        <f>IF(AND(Colin!$G11249=$B$1,Colin!$H11249&lt;=$C$3),Colin!$I11249,)</f>
        <v>0</v>
      </c>
      <c r="N11249" s="38">
        <f>IF(AND(Colin!$G11249=$B$2,Colin!$H11249=$C$3),Colin!$I11249,)</f>
        <v>0</v>
      </c>
      <c r="O11249" s="38">
        <f>IF(AND(Colin!$G11249=$B$2,Colin!$H11249&lt;=$C$3),Colin!$I11249,)</f>
        <v>0</v>
      </c>
      <c r="P11249" s="38">
        <f>IF(Colin!$G11249&lt;$B$2,Colin!$I11249,0)</f>
        <v>0</v>
      </c>
      <c r="Q11249" s="38">
        <f>IF(Colin!$G11249&lt;$B$1,Colin!$I11249,0)</f>
        <v>0</v>
      </c>
    </row>
    <row r="11250" spans="12:17" x14ac:dyDescent="0.25">
      <c r="L11250" s="38">
        <f>IF(AND(Colin!$G11250=$B$1,Colin!$H11250=$C$3),Colin!$I11250,)</f>
        <v>0</v>
      </c>
      <c r="M11250" s="38">
        <f>IF(AND(Colin!$G11250=$B$1,Colin!$H11250&lt;=$C$3),Colin!$I11250,)</f>
        <v>0</v>
      </c>
      <c r="N11250" s="38">
        <f>IF(AND(Colin!$G11250=$B$2,Colin!$H11250=$C$3),Colin!$I11250,)</f>
        <v>0</v>
      </c>
      <c r="O11250" s="38">
        <f>IF(AND(Colin!$G11250=$B$2,Colin!$H11250&lt;=$C$3),Colin!$I11250,)</f>
        <v>0</v>
      </c>
      <c r="P11250" s="38">
        <f>IF(Colin!$G11250&lt;$B$2,Colin!$I11250,0)</f>
        <v>0</v>
      </c>
      <c r="Q11250" s="38">
        <f>IF(Colin!$G11250&lt;$B$1,Colin!$I11250,0)</f>
        <v>0</v>
      </c>
    </row>
    <row r="11251" spans="12:17" x14ac:dyDescent="0.25">
      <c r="L11251" s="38">
        <f>IF(AND(Colin!$G11251=$B$1,Colin!$H11251=$C$3),Colin!$I11251,)</f>
        <v>0</v>
      </c>
      <c r="M11251" s="38">
        <f>IF(AND(Colin!$G11251=$B$1,Colin!$H11251&lt;=$C$3),Colin!$I11251,)</f>
        <v>0</v>
      </c>
      <c r="N11251" s="38">
        <f>IF(AND(Colin!$G11251=$B$2,Colin!$H11251=$C$3),Colin!$I11251,)</f>
        <v>0</v>
      </c>
      <c r="O11251" s="38">
        <f>IF(AND(Colin!$G11251=$B$2,Colin!$H11251&lt;=$C$3),Colin!$I11251,)</f>
        <v>0</v>
      </c>
      <c r="P11251" s="38">
        <f>IF(Colin!$G11251&lt;$B$2,Colin!$I11251,0)</f>
        <v>0</v>
      </c>
      <c r="Q11251" s="38">
        <f>IF(Colin!$G11251&lt;$B$1,Colin!$I11251,0)</f>
        <v>0</v>
      </c>
    </row>
    <row r="11252" spans="12:17" x14ac:dyDescent="0.25">
      <c r="L11252" s="38">
        <f>IF(AND(Colin!$G11252=$B$1,Colin!$H11252=$C$3),Colin!$I11252,)</f>
        <v>0</v>
      </c>
      <c r="M11252" s="38">
        <f>IF(AND(Colin!$G11252=$B$1,Colin!$H11252&lt;=$C$3),Colin!$I11252,)</f>
        <v>0</v>
      </c>
      <c r="N11252" s="38">
        <f>IF(AND(Colin!$G11252=$B$2,Colin!$H11252=$C$3),Colin!$I11252,)</f>
        <v>0</v>
      </c>
      <c r="O11252" s="38">
        <f>IF(AND(Colin!$G11252=$B$2,Colin!$H11252&lt;=$C$3),Colin!$I11252,)</f>
        <v>0</v>
      </c>
      <c r="P11252" s="38">
        <f>IF(Colin!$G11252&lt;$B$2,Colin!$I11252,0)</f>
        <v>0</v>
      </c>
      <c r="Q11252" s="38">
        <f>IF(Colin!$G11252&lt;$B$1,Colin!$I11252,0)</f>
        <v>0</v>
      </c>
    </row>
    <row r="11253" spans="12:17" x14ac:dyDescent="0.25">
      <c r="L11253" s="38">
        <f>IF(AND(Colin!$G11253=$B$1,Colin!$H11253=$C$3),Colin!$I11253,)</f>
        <v>0</v>
      </c>
      <c r="M11253" s="38">
        <f>IF(AND(Colin!$G11253=$B$1,Colin!$H11253&lt;=$C$3),Colin!$I11253,)</f>
        <v>0</v>
      </c>
      <c r="N11253" s="38">
        <f>IF(AND(Colin!$G11253=$B$2,Colin!$H11253=$C$3),Colin!$I11253,)</f>
        <v>0</v>
      </c>
      <c r="O11253" s="38">
        <f>IF(AND(Colin!$G11253=$B$2,Colin!$H11253&lt;=$C$3),Colin!$I11253,)</f>
        <v>0</v>
      </c>
      <c r="P11253" s="38">
        <f>IF(Colin!$G11253&lt;$B$2,Colin!$I11253,0)</f>
        <v>0</v>
      </c>
      <c r="Q11253" s="38">
        <f>IF(Colin!$G11253&lt;$B$1,Colin!$I11253,0)</f>
        <v>0</v>
      </c>
    </row>
    <row r="11254" spans="12:17" x14ac:dyDescent="0.25">
      <c r="L11254" s="38">
        <f>IF(AND(Colin!$G11254=$B$1,Colin!$H11254=$C$3),Colin!$I11254,)</f>
        <v>0</v>
      </c>
      <c r="M11254" s="38">
        <f>IF(AND(Colin!$G11254=$B$1,Colin!$H11254&lt;=$C$3),Colin!$I11254,)</f>
        <v>0</v>
      </c>
      <c r="N11254" s="38">
        <f>IF(AND(Colin!$G11254=$B$2,Colin!$H11254=$C$3),Colin!$I11254,)</f>
        <v>0</v>
      </c>
      <c r="O11254" s="38">
        <f>IF(AND(Colin!$G11254=$B$2,Colin!$H11254&lt;=$C$3),Colin!$I11254,)</f>
        <v>0</v>
      </c>
      <c r="P11254" s="38">
        <f>IF(Colin!$G11254&lt;$B$2,Colin!$I11254,0)</f>
        <v>0</v>
      </c>
      <c r="Q11254" s="38">
        <f>IF(Colin!$G11254&lt;$B$1,Colin!$I11254,0)</f>
        <v>0</v>
      </c>
    </row>
    <row r="11255" spans="12:17" x14ac:dyDescent="0.25">
      <c r="L11255" s="38">
        <f>IF(AND(Colin!$G11255=$B$1,Colin!$H11255=$C$3),Colin!$I11255,)</f>
        <v>0</v>
      </c>
      <c r="M11255" s="38">
        <f>IF(AND(Colin!$G11255=$B$1,Colin!$H11255&lt;=$C$3),Colin!$I11255,)</f>
        <v>0</v>
      </c>
      <c r="N11255" s="38">
        <f>IF(AND(Colin!$G11255=$B$2,Colin!$H11255=$C$3),Colin!$I11255,)</f>
        <v>0</v>
      </c>
      <c r="O11255" s="38">
        <f>IF(AND(Colin!$G11255=$B$2,Colin!$H11255&lt;=$C$3),Colin!$I11255,)</f>
        <v>0</v>
      </c>
      <c r="P11255" s="38">
        <f>IF(Colin!$G11255&lt;$B$2,Colin!$I11255,0)</f>
        <v>0</v>
      </c>
      <c r="Q11255" s="38">
        <f>IF(Colin!$G11255&lt;$B$1,Colin!$I11255,0)</f>
        <v>0</v>
      </c>
    </row>
    <row r="11256" spans="12:17" x14ac:dyDescent="0.25">
      <c r="L11256" s="38">
        <f>IF(AND(Colin!$G11256=$B$1,Colin!$H11256=$C$3),Colin!$I11256,)</f>
        <v>0</v>
      </c>
      <c r="M11256" s="38">
        <f>IF(AND(Colin!$G11256=$B$1,Colin!$H11256&lt;=$C$3),Colin!$I11256,)</f>
        <v>0</v>
      </c>
      <c r="N11256" s="38">
        <f>IF(AND(Colin!$G11256=$B$2,Colin!$H11256=$C$3),Colin!$I11256,)</f>
        <v>0</v>
      </c>
      <c r="O11256" s="38">
        <f>IF(AND(Colin!$G11256=$B$2,Colin!$H11256&lt;=$C$3),Colin!$I11256,)</f>
        <v>0</v>
      </c>
      <c r="P11256" s="38">
        <f>IF(Colin!$G11256&lt;$B$2,Colin!$I11256,0)</f>
        <v>0</v>
      </c>
      <c r="Q11256" s="38">
        <f>IF(Colin!$G11256&lt;$B$1,Colin!$I11256,0)</f>
        <v>0</v>
      </c>
    </row>
    <row r="11257" spans="12:17" x14ac:dyDescent="0.25">
      <c r="L11257" s="38">
        <f>IF(AND(Colin!$G11257=$B$1,Colin!$H11257=$C$3),Colin!$I11257,)</f>
        <v>0</v>
      </c>
      <c r="M11257" s="38">
        <f>IF(AND(Colin!$G11257=$B$1,Colin!$H11257&lt;=$C$3),Colin!$I11257,)</f>
        <v>0</v>
      </c>
      <c r="N11257" s="38">
        <f>IF(AND(Colin!$G11257=$B$2,Colin!$H11257=$C$3),Colin!$I11257,)</f>
        <v>0</v>
      </c>
      <c r="O11257" s="38">
        <f>IF(AND(Colin!$G11257=$B$2,Colin!$H11257&lt;=$C$3),Colin!$I11257,)</f>
        <v>0</v>
      </c>
      <c r="P11257" s="38">
        <f>IF(Colin!$G11257&lt;$B$2,Colin!$I11257,0)</f>
        <v>0</v>
      </c>
      <c r="Q11257" s="38">
        <f>IF(Colin!$G11257&lt;$B$1,Colin!$I11257,0)</f>
        <v>0</v>
      </c>
    </row>
    <row r="11258" spans="12:17" x14ac:dyDescent="0.25">
      <c r="L11258" s="38">
        <f>IF(AND(Colin!$G11258=$B$1,Colin!$H11258=$C$3),Colin!$I11258,)</f>
        <v>0</v>
      </c>
      <c r="M11258" s="38">
        <f>IF(AND(Colin!$G11258=$B$1,Colin!$H11258&lt;=$C$3),Colin!$I11258,)</f>
        <v>0</v>
      </c>
      <c r="N11258" s="38">
        <f>IF(AND(Colin!$G11258=$B$2,Colin!$H11258=$C$3),Colin!$I11258,)</f>
        <v>0</v>
      </c>
      <c r="O11258" s="38">
        <f>IF(AND(Colin!$G11258=$B$2,Colin!$H11258&lt;=$C$3),Colin!$I11258,)</f>
        <v>0</v>
      </c>
      <c r="P11258" s="38">
        <f>IF(Colin!$G11258&lt;$B$2,Colin!$I11258,0)</f>
        <v>0</v>
      </c>
      <c r="Q11258" s="38">
        <f>IF(Colin!$G11258&lt;$B$1,Colin!$I11258,0)</f>
        <v>0</v>
      </c>
    </row>
    <row r="11259" spans="12:17" x14ac:dyDescent="0.25">
      <c r="L11259" s="38">
        <f>IF(AND(Colin!$G11259=$B$1,Colin!$H11259=$C$3),Colin!$I11259,)</f>
        <v>0</v>
      </c>
      <c r="M11259" s="38">
        <f>IF(AND(Colin!$G11259=$B$1,Colin!$H11259&lt;=$C$3),Colin!$I11259,)</f>
        <v>0</v>
      </c>
      <c r="N11259" s="38">
        <f>IF(AND(Colin!$G11259=$B$2,Colin!$H11259=$C$3),Colin!$I11259,)</f>
        <v>0</v>
      </c>
      <c r="O11259" s="38">
        <f>IF(AND(Colin!$G11259=$B$2,Colin!$H11259&lt;=$C$3),Colin!$I11259,)</f>
        <v>0</v>
      </c>
      <c r="P11259" s="38">
        <f>IF(Colin!$G11259&lt;$B$2,Colin!$I11259,0)</f>
        <v>0</v>
      </c>
      <c r="Q11259" s="38">
        <f>IF(Colin!$G11259&lt;$B$1,Colin!$I11259,0)</f>
        <v>0</v>
      </c>
    </row>
    <row r="11260" spans="12:17" x14ac:dyDescent="0.25">
      <c r="L11260" s="38">
        <f>IF(AND(Colin!$G11260=$B$1,Colin!$H11260=$C$3),Colin!$I11260,)</f>
        <v>0</v>
      </c>
      <c r="M11260" s="38">
        <f>IF(AND(Colin!$G11260=$B$1,Colin!$H11260&lt;=$C$3),Colin!$I11260,)</f>
        <v>0</v>
      </c>
      <c r="N11260" s="38">
        <f>IF(AND(Colin!$G11260=$B$2,Colin!$H11260=$C$3),Colin!$I11260,)</f>
        <v>0</v>
      </c>
      <c r="O11260" s="38">
        <f>IF(AND(Colin!$G11260=$B$2,Colin!$H11260&lt;=$C$3),Colin!$I11260,)</f>
        <v>0</v>
      </c>
      <c r="P11260" s="38">
        <f>IF(Colin!$G11260&lt;$B$2,Colin!$I11260,0)</f>
        <v>0</v>
      </c>
      <c r="Q11260" s="38">
        <f>IF(Colin!$G11260&lt;$B$1,Colin!$I11260,0)</f>
        <v>0</v>
      </c>
    </row>
    <row r="11261" spans="12:17" x14ac:dyDescent="0.25">
      <c r="L11261" s="38">
        <f>IF(AND(Colin!$G11261=$B$1,Colin!$H11261=$C$3),Colin!$I11261,)</f>
        <v>0</v>
      </c>
      <c r="M11261" s="38">
        <f>IF(AND(Colin!$G11261=$B$1,Colin!$H11261&lt;=$C$3),Colin!$I11261,)</f>
        <v>0</v>
      </c>
      <c r="N11261" s="38">
        <f>IF(AND(Colin!$G11261=$B$2,Colin!$H11261=$C$3),Colin!$I11261,)</f>
        <v>0</v>
      </c>
      <c r="O11261" s="38">
        <f>IF(AND(Colin!$G11261=$B$2,Colin!$H11261&lt;=$C$3),Colin!$I11261,)</f>
        <v>0</v>
      </c>
      <c r="P11261" s="38">
        <f>IF(Colin!$G11261&lt;$B$2,Colin!$I11261,0)</f>
        <v>0</v>
      </c>
      <c r="Q11261" s="38">
        <f>IF(Colin!$G11261&lt;$B$1,Colin!$I11261,0)</f>
        <v>0</v>
      </c>
    </row>
    <row r="11262" spans="12:17" x14ac:dyDescent="0.25">
      <c r="L11262" s="38">
        <f>IF(AND(Colin!$G11262=$B$1,Colin!$H11262=$C$3),Colin!$I11262,)</f>
        <v>0</v>
      </c>
      <c r="M11262" s="38">
        <f>IF(AND(Colin!$G11262=$B$1,Colin!$H11262&lt;=$C$3),Colin!$I11262,)</f>
        <v>0</v>
      </c>
      <c r="N11262" s="38">
        <f>IF(AND(Colin!$G11262=$B$2,Colin!$H11262=$C$3),Colin!$I11262,)</f>
        <v>0</v>
      </c>
      <c r="O11262" s="38">
        <f>IF(AND(Colin!$G11262=$B$2,Colin!$H11262&lt;=$C$3),Colin!$I11262,)</f>
        <v>0</v>
      </c>
      <c r="P11262" s="38">
        <f>IF(Colin!$G11262&lt;$B$2,Colin!$I11262,0)</f>
        <v>0</v>
      </c>
      <c r="Q11262" s="38">
        <f>IF(Colin!$G11262&lt;$B$1,Colin!$I11262,0)</f>
        <v>0</v>
      </c>
    </row>
    <row r="11263" spans="12:17" x14ac:dyDescent="0.25">
      <c r="L11263" s="38">
        <f>IF(AND(Colin!$G11263=$B$1,Colin!$H11263=$C$3),Colin!$I11263,)</f>
        <v>0</v>
      </c>
      <c r="M11263" s="38">
        <f>IF(AND(Colin!$G11263=$B$1,Colin!$H11263&lt;=$C$3),Colin!$I11263,)</f>
        <v>0</v>
      </c>
      <c r="N11263" s="38">
        <f>IF(AND(Colin!$G11263=$B$2,Colin!$H11263=$C$3),Colin!$I11263,)</f>
        <v>0</v>
      </c>
      <c r="O11263" s="38">
        <f>IF(AND(Colin!$G11263=$B$2,Colin!$H11263&lt;=$C$3),Colin!$I11263,)</f>
        <v>0</v>
      </c>
      <c r="P11263" s="38">
        <f>IF(Colin!$G11263&lt;$B$2,Colin!$I11263,0)</f>
        <v>0</v>
      </c>
      <c r="Q11263" s="38">
        <f>IF(Colin!$G11263&lt;$B$1,Colin!$I11263,0)</f>
        <v>0</v>
      </c>
    </row>
    <row r="11264" spans="12:17" x14ac:dyDescent="0.25">
      <c r="L11264" s="38">
        <f>IF(AND(Colin!$G11264=$B$1,Colin!$H11264=$C$3),Colin!$I11264,)</f>
        <v>0</v>
      </c>
      <c r="M11264" s="38">
        <f>IF(AND(Colin!$G11264=$B$1,Colin!$H11264&lt;=$C$3),Colin!$I11264,)</f>
        <v>0</v>
      </c>
      <c r="N11264" s="38">
        <f>IF(AND(Colin!$G11264=$B$2,Colin!$H11264=$C$3),Colin!$I11264,)</f>
        <v>0</v>
      </c>
      <c r="O11264" s="38">
        <f>IF(AND(Colin!$G11264=$B$2,Colin!$H11264&lt;=$C$3),Colin!$I11264,)</f>
        <v>0</v>
      </c>
      <c r="P11264" s="38">
        <f>IF(Colin!$G11264&lt;$B$2,Colin!$I11264,0)</f>
        <v>0</v>
      </c>
      <c r="Q11264" s="38">
        <f>IF(Colin!$G11264&lt;$B$1,Colin!$I11264,0)</f>
        <v>0</v>
      </c>
    </row>
    <row r="11265" spans="12:17" x14ac:dyDescent="0.25">
      <c r="L11265" s="38">
        <f>IF(AND(Colin!$G11265=$B$1,Colin!$H11265=$C$3),Colin!$I11265,)</f>
        <v>0</v>
      </c>
      <c r="M11265" s="38">
        <f>IF(AND(Colin!$G11265=$B$1,Colin!$H11265&lt;=$C$3),Colin!$I11265,)</f>
        <v>0</v>
      </c>
      <c r="N11265" s="38">
        <f>IF(AND(Colin!$G11265=$B$2,Colin!$H11265=$C$3),Colin!$I11265,)</f>
        <v>0</v>
      </c>
      <c r="O11265" s="38">
        <f>IF(AND(Colin!$G11265=$B$2,Colin!$H11265&lt;=$C$3),Colin!$I11265,)</f>
        <v>0</v>
      </c>
      <c r="P11265" s="38">
        <f>IF(Colin!$G11265&lt;$B$2,Colin!$I11265,0)</f>
        <v>0</v>
      </c>
      <c r="Q11265" s="38">
        <f>IF(Colin!$G11265&lt;$B$1,Colin!$I11265,0)</f>
        <v>0</v>
      </c>
    </row>
    <row r="11266" spans="12:17" x14ac:dyDescent="0.25">
      <c r="L11266" s="38">
        <f>IF(AND(Colin!$G11266=$B$1,Colin!$H11266=$C$3),Colin!$I11266,)</f>
        <v>0</v>
      </c>
      <c r="M11266" s="38">
        <f>IF(AND(Colin!$G11266=$B$1,Colin!$H11266&lt;=$C$3),Colin!$I11266,)</f>
        <v>0</v>
      </c>
      <c r="N11266" s="38">
        <f>IF(AND(Colin!$G11266=$B$2,Colin!$H11266=$C$3),Colin!$I11266,)</f>
        <v>0</v>
      </c>
      <c r="O11266" s="38">
        <f>IF(AND(Colin!$G11266=$B$2,Colin!$H11266&lt;=$C$3),Colin!$I11266,)</f>
        <v>0</v>
      </c>
      <c r="P11266" s="38">
        <f>IF(Colin!$G11266&lt;$B$2,Colin!$I11266,0)</f>
        <v>0</v>
      </c>
      <c r="Q11266" s="38">
        <f>IF(Colin!$G11266&lt;$B$1,Colin!$I11266,0)</f>
        <v>0</v>
      </c>
    </row>
    <row r="11267" spans="12:17" x14ac:dyDescent="0.25">
      <c r="L11267" s="38">
        <f>IF(AND(Colin!$G11267=$B$1,Colin!$H11267=$C$3),Colin!$I11267,)</f>
        <v>0</v>
      </c>
      <c r="M11267" s="38">
        <f>IF(AND(Colin!$G11267=$B$1,Colin!$H11267&lt;=$C$3),Colin!$I11267,)</f>
        <v>0</v>
      </c>
      <c r="N11267" s="38">
        <f>IF(AND(Colin!$G11267=$B$2,Colin!$H11267=$C$3),Colin!$I11267,)</f>
        <v>0</v>
      </c>
      <c r="O11267" s="38">
        <f>IF(AND(Colin!$G11267=$B$2,Colin!$H11267&lt;=$C$3),Colin!$I11267,)</f>
        <v>0</v>
      </c>
      <c r="P11267" s="38">
        <f>IF(Colin!$G11267&lt;$B$2,Colin!$I11267,0)</f>
        <v>0</v>
      </c>
      <c r="Q11267" s="38">
        <f>IF(Colin!$G11267&lt;$B$1,Colin!$I11267,0)</f>
        <v>0</v>
      </c>
    </row>
    <row r="11268" spans="12:17" x14ac:dyDescent="0.25">
      <c r="L11268" s="38">
        <f>IF(AND(Colin!$G11268=$B$1,Colin!$H11268=$C$3),Colin!$I11268,)</f>
        <v>0</v>
      </c>
      <c r="M11268" s="38">
        <f>IF(AND(Colin!$G11268=$B$1,Colin!$H11268&lt;=$C$3),Colin!$I11268,)</f>
        <v>0</v>
      </c>
      <c r="N11268" s="38">
        <f>IF(AND(Colin!$G11268=$B$2,Colin!$H11268=$C$3),Colin!$I11268,)</f>
        <v>0</v>
      </c>
      <c r="O11268" s="38">
        <f>IF(AND(Colin!$G11268=$B$2,Colin!$H11268&lt;=$C$3),Colin!$I11268,)</f>
        <v>0</v>
      </c>
      <c r="P11268" s="38">
        <f>IF(Colin!$G11268&lt;$B$2,Colin!$I11268,0)</f>
        <v>0</v>
      </c>
      <c r="Q11268" s="38">
        <f>IF(Colin!$G11268&lt;$B$1,Colin!$I11268,0)</f>
        <v>0</v>
      </c>
    </row>
    <row r="11269" spans="12:17" x14ac:dyDescent="0.25">
      <c r="L11269" s="38">
        <f>IF(AND(Colin!$G11269=$B$1,Colin!$H11269=$C$3),Colin!$I11269,)</f>
        <v>0</v>
      </c>
      <c r="M11269" s="38">
        <f>IF(AND(Colin!$G11269=$B$1,Colin!$H11269&lt;=$C$3),Colin!$I11269,)</f>
        <v>0</v>
      </c>
      <c r="N11269" s="38">
        <f>IF(AND(Colin!$G11269=$B$2,Colin!$H11269=$C$3),Colin!$I11269,)</f>
        <v>0</v>
      </c>
      <c r="O11269" s="38">
        <f>IF(AND(Colin!$G11269=$B$2,Colin!$H11269&lt;=$C$3),Colin!$I11269,)</f>
        <v>0</v>
      </c>
      <c r="P11269" s="38">
        <f>IF(Colin!$G11269&lt;$B$2,Colin!$I11269,0)</f>
        <v>0</v>
      </c>
      <c r="Q11269" s="38">
        <f>IF(Colin!$G11269&lt;$B$1,Colin!$I11269,0)</f>
        <v>0</v>
      </c>
    </row>
    <row r="11270" spans="12:17" x14ac:dyDescent="0.25">
      <c r="L11270" s="38">
        <f>IF(AND(Colin!$G11270=$B$1,Colin!$H11270=$C$3),Colin!$I11270,)</f>
        <v>0</v>
      </c>
      <c r="M11270" s="38">
        <f>IF(AND(Colin!$G11270=$B$1,Colin!$H11270&lt;=$C$3),Colin!$I11270,)</f>
        <v>0</v>
      </c>
      <c r="N11270" s="38">
        <f>IF(AND(Colin!$G11270=$B$2,Colin!$H11270=$C$3),Colin!$I11270,)</f>
        <v>0</v>
      </c>
      <c r="O11270" s="38">
        <f>IF(AND(Colin!$G11270=$B$2,Colin!$H11270&lt;=$C$3),Colin!$I11270,)</f>
        <v>0</v>
      </c>
      <c r="P11270" s="38">
        <f>IF(Colin!$G11270&lt;$B$2,Colin!$I11270,0)</f>
        <v>0</v>
      </c>
      <c r="Q11270" s="38">
        <f>IF(Colin!$G11270&lt;$B$1,Colin!$I11270,0)</f>
        <v>0</v>
      </c>
    </row>
    <row r="11271" spans="12:17" x14ac:dyDescent="0.25">
      <c r="L11271" s="38">
        <f>IF(AND(Colin!$G11271=$B$1,Colin!$H11271=$C$3),Colin!$I11271,)</f>
        <v>0</v>
      </c>
      <c r="M11271" s="38">
        <f>IF(AND(Colin!$G11271=$B$1,Colin!$H11271&lt;=$C$3),Colin!$I11271,)</f>
        <v>0</v>
      </c>
      <c r="N11271" s="38">
        <f>IF(AND(Colin!$G11271=$B$2,Colin!$H11271=$C$3),Colin!$I11271,)</f>
        <v>0</v>
      </c>
      <c r="O11271" s="38">
        <f>IF(AND(Colin!$G11271=$B$2,Colin!$H11271&lt;=$C$3),Colin!$I11271,)</f>
        <v>0</v>
      </c>
      <c r="P11271" s="38">
        <f>IF(Colin!$G11271&lt;$B$2,Colin!$I11271,0)</f>
        <v>0</v>
      </c>
      <c r="Q11271" s="38">
        <f>IF(Colin!$G11271&lt;$B$1,Colin!$I11271,0)</f>
        <v>0</v>
      </c>
    </row>
    <row r="11272" spans="12:17" x14ac:dyDescent="0.25">
      <c r="L11272" s="38">
        <f>IF(AND(Colin!$G11272=$B$1,Colin!$H11272=$C$3),Colin!$I11272,)</f>
        <v>0</v>
      </c>
      <c r="M11272" s="38">
        <f>IF(AND(Colin!$G11272=$B$1,Colin!$H11272&lt;=$C$3),Colin!$I11272,)</f>
        <v>0</v>
      </c>
      <c r="N11272" s="38">
        <f>IF(AND(Colin!$G11272=$B$2,Colin!$H11272=$C$3),Colin!$I11272,)</f>
        <v>0</v>
      </c>
      <c r="O11272" s="38">
        <f>IF(AND(Colin!$G11272=$B$2,Colin!$H11272&lt;=$C$3),Colin!$I11272,)</f>
        <v>0</v>
      </c>
      <c r="P11272" s="38">
        <f>IF(Colin!$G11272&lt;$B$2,Colin!$I11272,0)</f>
        <v>0</v>
      </c>
      <c r="Q11272" s="38">
        <f>IF(Colin!$G11272&lt;$B$1,Colin!$I11272,0)</f>
        <v>0</v>
      </c>
    </row>
    <row r="11273" spans="12:17" x14ac:dyDescent="0.25">
      <c r="L11273" s="38">
        <f>IF(AND(Colin!$G11273=$B$1,Colin!$H11273=$C$3),Colin!$I11273,)</f>
        <v>0</v>
      </c>
      <c r="M11273" s="38">
        <f>IF(AND(Colin!$G11273=$B$1,Colin!$H11273&lt;=$C$3),Colin!$I11273,)</f>
        <v>0</v>
      </c>
      <c r="N11273" s="38">
        <f>IF(AND(Colin!$G11273=$B$2,Colin!$H11273=$C$3),Colin!$I11273,)</f>
        <v>0</v>
      </c>
      <c r="O11273" s="38">
        <f>IF(AND(Colin!$G11273=$B$2,Colin!$H11273&lt;=$C$3),Colin!$I11273,)</f>
        <v>0</v>
      </c>
      <c r="P11273" s="38">
        <f>IF(Colin!$G11273&lt;$B$2,Colin!$I11273,0)</f>
        <v>0</v>
      </c>
      <c r="Q11273" s="38">
        <f>IF(Colin!$G11273&lt;$B$1,Colin!$I11273,0)</f>
        <v>0</v>
      </c>
    </row>
    <row r="11274" spans="12:17" x14ac:dyDescent="0.25">
      <c r="L11274" s="38">
        <f>IF(AND(Colin!$G11274=$B$1,Colin!$H11274=$C$3),Colin!$I11274,)</f>
        <v>0</v>
      </c>
      <c r="M11274" s="38">
        <f>IF(AND(Colin!$G11274=$B$1,Colin!$H11274&lt;=$C$3),Colin!$I11274,)</f>
        <v>0</v>
      </c>
      <c r="N11274" s="38">
        <f>IF(AND(Colin!$G11274=$B$2,Colin!$H11274=$C$3),Colin!$I11274,)</f>
        <v>0</v>
      </c>
      <c r="O11274" s="38">
        <f>IF(AND(Colin!$G11274=$B$2,Colin!$H11274&lt;=$C$3),Colin!$I11274,)</f>
        <v>0</v>
      </c>
      <c r="P11274" s="38">
        <f>IF(Colin!$G11274&lt;$B$2,Colin!$I11274,0)</f>
        <v>0</v>
      </c>
      <c r="Q11274" s="38">
        <f>IF(Colin!$G11274&lt;$B$1,Colin!$I11274,0)</f>
        <v>0</v>
      </c>
    </row>
    <row r="11275" spans="12:17" x14ac:dyDescent="0.25">
      <c r="L11275" s="38">
        <f>IF(AND(Colin!$G11275=$B$1,Colin!$H11275=$C$3),Colin!$I11275,)</f>
        <v>0</v>
      </c>
      <c r="M11275" s="38">
        <f>IF(AND(Colin!$G11275=$B$1,Colin!$H11275&lt;=$C$3),Colin!$I11275,)</f>
        <v>0</v>
      </c>
      <c r="N11275" s="38">
        <f>IF(AND(Colin!$G11275=$B$2,Colin!$H11275=$C$3),Colin!$I11275,)</f>
        <v>0</v>
      </c>
      <c r="O11275" s="38">
        <f>IF(AND(Colin!$G11275=$B$2,Colin!$H11275&lt;=$C$3),Colin!$I11275,)</f>
        <v>0</v>
      </c>
      <c r="P11275" s="38">
        <f>IF(Colin!$G11275&lt;$B$2,Colin!$I11275,0)</f>
        <v>0</v>
      </c>
      <c r="Q11275" s="38">
        <f>IF(Colin!$G11275&lt;$B$1,Colin!$I11275,0)</f>
        <v>0</v>
      </c>
    </row>
    <row r="11276" spans="12:17" x14ac:dyDescent="0.25">
      <c r="L11276" s="38">
        <f>IF(AND(Colin!$G11276=$B$1,Colin!$H11276=$C$3),Colin!$I11276,)</f>
        <v>0</v>
      </c>
      <c r="M11276" s="38">
        <f>IF(AND(Colin!$G11276=$B$1,Colin!$H11276&lt;=$C$3),Colin!$I11276,)</f>
        <v>0</v>
      </c>
      <c r="N11276" s="38">
        <f>IF(AND(Colin!$G11276=$B$2,Colin!$H11276=$C$3),Colin!$I11276,)</f>
        <v>0</v>
      </c>
      <c r="O11276" s="38">
        <f>IF(AND(Colin!$G11276=$B$2,Colin!$H11276&lt;=$C$3),Colin!$I11276,)</f>
        <v>0</v>
      </c>
      <c r="P11276" s="38">
        <f>IF(Colin!$G11276&lt;$B$2,Colin!$I11276,0)</f>
        <v>0</v>
      </c>
      <c r="Q11276" s="38">
        <f>IF(Colin!$G11276&lt;$B$1,Colin!$I11276,0)</f>
        <v>0</v>
      </c>
    </row>
    <row r="11277" spans="12:17" x14ac:dyDescent="0.25">
      <c r="L11277" s="38">
        <f>IF(AND(Colin!$G11277=$B$1,Colin!$H11277=$C$3),Colin!$I11277,)</f>
        <v>0</v>
      </c>
      <c r="M11277" s="38">
        <f>IF(AND(Colin!$G11277=$B$1,Colin!$H11277&lt;=$C$3),Colin!$I11277,)</f>
        <v>0</v>
      </c>
      <c r="N11277" s="38">
        <f>IF(AND(Colin!$G11277=$B$2,Colin!$H11277=$C$3),Colin!$I11277,)</f>
        <v>0</v>
      </c>
      <c r="O11277" s="38">
        <f>IF(AND(Colin!$G11277=$B$2,Colin!$H11277&lt;=$C$3),Colin!$I11277,)</f>
        <v>0</v>
      </c>
      <c r="P11277" s="38">
        <f>IF(Colin!$G11277&lt;$B$2,Colin!$I11277,0)</f>
        <v>0</v>
      </c>
      <c r="Q11277" s="38">
        <f>IF(Colin!$G11277&lt;$B$1,Colin!$I11277,0)</f>
        <v>0</v>
      </c>
    </row>
    <row r="11278" spans="12:17" x14ac:dyDescent="0.25">
      <c r="L11278" s="38">
        <f>IF(AND(Colin!$G11278=$B$1,Colin!$H11278=$C$3),Colin!$I11278,)</f>
        <v>0</v>
      </c>
      <c r="M11278" s="38">
        <f>IF(AND(Colin!$G11278=$B$1,Colin!$H11278&lt;=$C$3),Colin!$I11278,)</f>
        <v>0</v>
      </c>
      <c r="N11278" s="38">
        <f>IF(AND(Colin!$G11278=$B$2,Colin!$H11278=$C$3),Colin!$I11278,)</f>
        <v>0</v>
      </c>
      <c r="O11278" s="38">
        <f>IF(AND(Colin!$G11278=$B$2,Colin!$H11278&lt;=$C$3),Colin!$I11278,)</f>
        <v>0</v>
      </c>
      <c r="P11278" s="38">
        <f>IF(Colin!$G11278&lt;$B$2,Colin!$I11278,0)</f>
        <v>0</v>
      </c>
      <c r="Q11278" s="38">
        <f>IF(Colin!$G11278&lt;$B$1,Colin!$I11278,0)</f>
        <v>0</v>
      </c>
    </row>
    <row r="11279" spans="12:17" x14ac:dyDescent="0.25">
      <c r="L11279" s="38">
        <f>IF(AND(Colin!$G11279=$B$1,Colin!$H11279=$C$3),Colin!$I11279,)</f>
        <v>0</v>
      </c>
      <c r="M11279" s="38">
        <f>IF(AND(Colin!$G11279=$B$1,Colin!$H11279&lt;=$C$3),Colin!$I11279,)</f>
        <v>0</v>
      </c>
      <c r="N11279" s="38">
        <f>IF(AND(Colin!$G11279=$B$2,Colin!$H11279=$C$3),Colin!$I11279,)</f>
        <v>0</v>
      </c>
      <c r="O11279" s="38">
        <f>IF(AND(Colin!$G11279=$B$2,Colin!$H11279&lt;=$C$3),Colin!$I11279,)</f>
        <v>0</v>
      </c>
      <c r="P11279" s="38">
        <f>IF(Colin!$G11279&lt;$B$2,Colin!$I11279,0)</f>
        <v>0</v>
      </c>
      <c r="Q11279" s="38">
        <f>IF(Colin!$G11279&lt;$B$1,Colin!$I11279,0)</f>
        <v>0</v>
      </c>
    </row>
    <row r="11280" spans="12:17" x14ac:dyDescent="0.25">
      <c r="L11280" s="38">
        <f>IF(AND(Colin!$G11280=$B$1,Colin!$H11280=$C$3),Colin!$I11280,)</f>
        <v>0</v>
      </c>
      <c r="M11280" s="38">
        <f>IF(AND(Colin!$G11280=$B$1,Colin!$H11280&lt;=$C$3),Colin!$I11280,)</f>
        <v>0</v>
      </c>
      <c r="N11280" s="38">
        <f>IF(AND(Colin!$G11280=$B$2,Colin!$H11280=$C$3),Colin!$I11280,)</f>
        <v>0</v>
      </c>
      <c r="O11280" s="38">
        <f>IF(AND(Colin!$G11280=$B$2,Colin!$H11280&lt;=$C$3),Colin!$I11280,)</f>
        <v>0</v>
      </c>
      <c r="P11280" s="38">
        <f>IF(Colin!$G11280&lt;$B$2,Colin!$I11280,0)</f>
        <v>0</v>
      </c>
      <c r="Q11280" s="38">
        <f>IF(Colin!$G11280&lt;$B$1,Colin!$I11280,0)</f>
        <v>0</v>
      </c>
    </row>
    <row r="11281" spans="12:17" x14ac:dyDescent="0.25">
      <c r="L11281" s="38">
        <f>IF(AND(Colin!$G11281=$B$1,Colin!$H11281=$C$3),Colin!$I11281,)</f>
        <v>0</v>
      </c>
      <c r="M11281" s="38">
        <f>IF(AND(Colin!$G11281=$B$1,Colin!$H11281&lt;=$C$3),Colin!$I11281,)</f>
        <v>0</v>
      </c>
      <c r="N11281" s="38">
        <f>IF(AND(Colin!$G11281=$B$2,Colin!$H11281=$C$3),Colin!$I11281,)</f>
        <v>0</v>
      </c>
      <c r="O11281" s="38">
        <f>IF(AND(Colin!$G11281=$B$2,Colin!$H11281&lt;=$C$3),Colin!$I11281,)</f>
        <v>0</v>
      </c>
      <c r="P11281" s="38">
        <f>IF(Colin!$G11281&lt;$B$2,Colin!$I11281,0)</f>
        <v>0</v>
      </c>
      <c r="Q11281" s="38">
        <f>IF(Colin!$G11281&lt;$B$1,Colin!$I11281,0)</f>
        <v>0</v>
      </c>
    </row>
    <row r="11282" spans="12:17" x14ac:dyDescent="0.25">
      <c r="L11282" s="38">
        <f>IF(AND(Colin!$G11282=$B$1,Colin!$H11282=$C$3),Colin!$I11282,)</f>
        <v>0</v>
      </c>
      <c r="M11282" s="38">
        <f>IF(AND(Colin!$G11282=$B$1,Colin!$H11282&lt;=$C$3),Colin!$I11282,)</f>
        <v>0</v>
      </c>
      <c r="N11282" s="38">
        <f>IF(AND(Colin!$G11282=$B$2,Colin!$H11282=$C$3),Colin!$I11282,)</f>
        <v>0</v>
      </c>
      <c r="O11282" s="38">
        <f>IF(AND(Colin!$G11282=$B$2,Colin!$H11282&lt;=$C$3),Colin!$I11282,)</f>
        <v>0</v>
      </c>
      <c r="P11282" s="38">
        <f>IF(Colin!$G11282&lt;$B$2,Colin!$I11282,0)</f>
        <v>0</v>
      </c>
      <c r="Q11282" s="38">
        <f>IF(Colin!$G11282&lt;$B$1,Colin!$I11282,0)</f>
        <v>0</v>
      </c>
    </row>
    <row r="11283" spans="12:17" x14ac:dyDescent="0.25">
      <c r="L11283" s="38">
        <f>IF(AND(Colin!$G11283=$B$1,Colin!$H11283=$C$3),Colin!$I11283,)</f>
        <v>0</v>
      </c>
      <c r="M11283" s="38">
        <f>IF(AND(Colin!$G11283=$B$1,Colin!$H11283&lt;=$C$3),Colin!$I11283,)</f>
        <v>0</v>
      </c>
      <c r="N11283" s="38">
        <f>IF(AND(Colin!$G11283=$B$2,Colin!$H11283=$C$3),Colin!$I11283,)</f>
        <v>0</v>
      </c>
      <c r="O11283" s="38">
        <f>IF(AND(Colin!$G11283=$B$2,Colin!$H11283&lt;=$C$3),Colin!$I11283,)</f>
        <v>0</v>
      </c>
      <c r="P11283" s="38">
        <f>IF(Colin!$G11283&lt;$B$2,Colin!$I11283,0)</f>
        <v>0</v>
      </c>
      <c r="Q11283" s="38">
        <f>IF(Colin!$G11283&lt;$B$1,Colin!$I11283,0)</f>
        <v>0</v>
      </c>
    </row>
    <row r="11284" spans="12:17" x14ac:dyDescent="0.25">
      <c r="L11284" s="38">
        <f>IF(AND(Colin!$G11284=$B$1,Colin!$H11284=$C$3),Colin!$I11284,)</f>
        <v>0</v>
      </c>
      <c r="M11284" s="38">
        <f>IF(AND(Colin!$G11284=$B$1,Colin!$H11284&lt;=$C$3),Colin!$I11284,)</f>
        <v>0</v>
      </c>
      <c r="N11284" s="38">
        <f>IF(AND(Colin!$G11284=$B$2,Colin!$H11284=$C$3),Colin!$I11284,)</f>
        <v>0</v>
      </c>
      <c r="O11284" s="38">
        <f>IF(AND(Colin!$G11284=$B$2,Colin!$H11284&lt;=$C$3),Colin!$I11284,)</f>
        <v>0</v>
      </c>
      <c r="P11284" s="38">
        <f>IF(Colin!$G11284&lt;$B$2,Colin!$I11284,0)</f>
        <v>0</v>
      </c>
      <c r="Q11284" s="38">
        <f>IF(Colin!$G11284&lt;$B$1,Colin!$I11284,0)</f>
        <v>0</v>
      </c>
    </row>
    <row r="11285" spans="12:17" x14ac:dyDescent="0.25">
      <c r="L11285" s="38">
        <f>IF(AND(Colin!$G11285=$B$1,Colin!$H11285=$C$3),Colin!$I11285,)</f>
        <v>0</v>
      </c>
      <c r="M11285" s="38">
        <f>IF(AND(Colin!$G11285=$B$1,Colin!$H11285&lt;=$C$3),Colin!$I11285,)</f>
        <v>0</v>
      </c>
      <c r="N11285" s="38">
        <f>IF(AND(Colin!$G11285=$B$2,Colin!$H11285=$C$3),Colin!$I11285,)</f>
        <v>0</v>
      </c>
      <c r="O11285" s="38">
        <f>IF(AND(Colin!$G11285=$B$2,Colin!$H11285&lt;=$C$3),Colin!$I11285,)</f>
        <v>0</v>
      </c>
      <c r="P11285" s="38">
        <f>IF(Colin!$G11285&lt;$B$2,Colin!$I11285,0)</f>
        <v>0</v>
      </c>
      <c r="Q11285" s="38">
        <f>IF(Colin!$G11285&lt;$B$1,Colin!$I11285,0)</f>
        <v>0</v>
      </c>
    </row>
    <row r="11286" spans="12:17" x14ac:dyDescent="0.25">
      <c r="L11286" s="38">
        <f>IF(AND(Colin!$G11286=$B$1,Colin!$H11286=$C$3),Colin!$I11286,)</f>
        <v>0</v>
      </c>
      <c r="M11286" s="38">
        <f>IF(AND(Colin!$G11286=$B$1,Colin!$H11286&lt;=$C$3),Colin!$I11286,)</f>
        <v>0</v>
      </c>
      <c r="N11286" s="38">
        <f>IF(AND(Colin!$G11286=$B$2,Colin!$H11286=$C$3),Colin!$I11286,)</f>
        <v>0</v>
      </c>
      <c r="O11286" s="38">
        <f>IF(AND(Colin!$G11286=$B$2,Colin!$H11286&lt;=$C$3),Colin!$I11286,)</f>
        <v>0</v>
      </c>
      <c r="P11286" s="38">
        <f>IF(Colin!$G11286&lt;$B$2,Colin!$I11286,0)</f>
        <v>0</v>
      </c>
      <c r="Q11286" s="38">
        <f>IF(Colin!$G11286&lt;$B$1,Colin!$I11286,0)</f>
        <v>0</v>
      </c>
    </row>
    <row r="11287" spans="12:17" x14ac:dyDescent="0.25">
      <c r="L11287" s="38">
        <f>IF(AND(Colin!$G11287=$B$1,Colin!$H11287=$C$3),Colin!$I11287,)</f>
        <v>0</v>
      </c>
      <c r="M11287" s="38">
        <f>IF(AND(Colin!$G11287=$B$1,Colin!$H11287&lt;=$C$3),Colin!$I11287,)</f>
        <v>0</v>
      </c>
      <c r="N11287" s="38">
        <f>IF(AND(Colin!$G11287=$B$2,Colin!$H11287=$C$3),Colin!$I11287,)</f>
        <v>0</v>
      </c>
      <c r="O11287" s="38">
        <f>IF(AND(Colin!$G11287=$B$2,Colin!$H11287&lt;=$C$3),Colin!$I11287,)</f>
        <v>0</v>
      </c>
      <c r="P11287" s="38">
        <f>IF(Colin!$G11287&lt;$B$2,Colin!$I11287,0)</f>
        <v>0</v>
      </c>
      <c r="Q11287" s="38">
        <f>IF(Colin!$G11287&lt;$B$1,Colin!$I11287,0)</f>
        <v>0</v>
      </c>
    </row>
    <row r="11288" spans="12:17" x14ac:dyDescent="0.25">
      <c r="L11288" s="38">
        <f>IF(AND(Colin!$G11288=$B$1,Colin!$H11288=$C$3),Colin!$I11288,)</f>
        <v>0</v>
      </c>
      <c r="M11288" s="38">
        <f>IF(AND(Colin!$G11288=$B$1,Colin!$H11288&lt;=$C$3),Colin!$I11288,)</f>
        <v>0</v>
      </c>
      <c r="N11288" s="38">
        <f>IF(AND(Colin!$G11288=$B$2,Colin!$H11288=$C$3),Colin!$I11288,)</f>
        <v>0</v>
      </c>
      <c r="O11288" s="38">
        <f>IF(AND(Colin!$G11288=$B$2,Colin!$H11288&lt;=$C$3),Colin!$I11288,)</f>
        <v>0</v>
      </c>
      <c r="P11288" s="38">
        <f>IF(Colin!$G11288&lt;$B$2,Colin!$I11288,0)</f>
        <v>0</v>
      </c>
      <c r="Q11288" s="38">
        <f>IF(Colin!$G11288&lt;$B$1,Colin!$I11288,0)</f>
        <v>0</v>
      </c>
    </row>
    <row r="11289" spans="12:17" x14ac:dyDescent="0.25">
      <c r="L11289" s="38">
        <f>IF(AND(Colin!$G11289=$B$1,Colin!$H11289=$C$3),Colin!$I11289,)</f>
        <v>0</v>
      </c>
      <c r="M11289" s="38">
        <f>IF(AND(Colin!$G11289=$B$1,Colin!$H11289&lt;=$C$3),Colin!$I11289,)</f>
        <v>0</v>
      </c>
      <c r="N11289" s="38">
        <f>IF(AND(Colin!$G11289=$B$2,Colin!$H11289=$C$3),Colin!$I11289,)</f>
        <v>0</v>
      </c>
      <c r="O11289" s="38">
        <f>IF(AND(Colin!$G11289=$B$2,Colin!$H11289&lt;=$C$3),Colin!$I11289,)</f>
        <v>0</v>
      </c>
      <c r="P11289" s="38">
        <f>IF(Colin!$G11289&lt;$B$2,Colin!$I11289,0)</f>
        <v>0</v>
      </c>
      <c r="Q11289" s="38">
        <f>IF(Colin!$G11289&lt;$B$1,Colin!$I11289,0)</f>
        <v>0</v>
      </c>
    </row>
    <row r="11290" spans="12:17" x14ac:dyDescent="0.25">
      <c r="L11290" s="38">
        <f>IF(AND(Colin!$G11290=$B$1,Colin!$H11290=$C$3),Colin!$I11290,)</f>
        <v>0</v>
      </c>
      <c r="M11290" s="38">
        <f>IF(AND(Colin!$G11290=$B$1,Colin!$H11290&lt;=$C$3),Colin!$I11290,)</f>
        <v>0</v>
      </c>
      <c r="N11290" s="38">
        <f>IF(AND(Colin!$G11290=$B$2,Colin!$H11290=$C$3),Colin!$I11290,)</f>
        <v>0</v>
      </c>
      <c r="O11290" s="38">
        <f>IF(AND(Colin!$G11290=$B$2,Colin!$H11290&lt;=$C$3),Colin!$I11290,)</f>
        <v>0</v>
      </c>
      <c r="P11290" s="38">
        <f>IF(Colin!$G11290&lt;$B$2,Colin!$I11290,0)</f>
        <v>0</v>
      </c>
      <c r="Q11290" s="38">
        <f>IF(Colin!$G11290&lt;$B$1,Colin!$I11290,0)</f>
        <v>0</v>
      </c>
    </row>
    <row r="11291" spans="12:17" x14ac:dyDescent="0.25">
      <c r="L11291" s="38">
        <f>IF(AND(Colin!$G11291=$B$1,Colin!$H11291=$C$3),Colin!$I11291,)</f>
        <v>0</v>
      </c>
      <c r="M11291" s="38">
        <f>IF(AND(Colin!$G11291=$B$1,Colin!$H11291&lt;=$C$3),Colin!$I11291,)</f>
        <v>0</v>
      </c>
      <c r="N11291" s="38">
        <f>IF(AND(Colin!$G11291=$B$2,Colin!$H11291=$C$3),Colin!$I11291,)</f>
        <v>0</v>
      </c>
      <c r="O11291" s="38">
        <f>IF(AND(Colin!$G11291=$B$2,Colin!$H11291&lt;=$C$3),Colin!$I11291,)</f>
        <v>0</v>
      </c>
      <c r="P11291" s="38">
        <f>IF(Colin!$G11291&lt;$B$2,Colin!$I11291,0)</f>
        <v>0</v>
      </c>
      <c r="Q11291" s="38">
        <f>IF(Colin!$G11291&lt;$B$1,Colin!$I11291,0)</f>
        <v>0</v>
      </c>
    </row>
    <row r="11292" spans="12:17" x14ac:dyDescent="0.25">
      <c r="L11292" s="38">
        <f>IF(AND(Colin!$G11292=$B$1,Colin!$H11292=$C$3),Colin!$I11292,)</f>
        <v>0</v>
      </c>
      <c r="M11292" s="38">
        <f>IF(AND(Colin!$G11292=$B$1,Colin!$H11292&lt;=$C$3),Colin!$I11292,)</f>
        <v>0</v>
      </c>
      <c r="N11292" s="38">
        <f>IF(AND(Colin!$G11292=$B$2,Colin!$H11292=$C$3),Colin!$I11292,)</f>
        <v>0</v>
      </c>
      <c r="O11292" s="38">
        <f>IF(AND(Colin!$G11292=$B$2,Colin!$H11292&lt;=$C$3),Colin!$I11292,)</f>
        <v>0</v>
      </c>
      <c r="P11292" s="38">
        <f>IF(Colin!$G11292&lt;$B$2,Colin!$I11292,0)</f>
        <v>0</v>
      </c>
      <c r="Q11292" s="38">
        <f>IF(Colin!$G11292&lt;$B$1,Colin!$I11292,0)</f>
        <v>0</v>
      </c>
    </row>
    <row r="11293" spans="12:17" x14ac:dyDescent="0.25">
      <c r="L11293" s="38">
        <f>IF(AND(Colin!$G11293=$B$1,Colin!$H11293=$C$3),Colin!$I11293,)</f>
        <v>0</v>
      </c>
      <c r="M11293" s="38">
        <f>IF(AND(Colin!$G11293=$B$1,Colin!$H11293&lt;=$C$3),Colin!$I11293,)</f>
        <v>0</v>
      </c>
      <c r="N11293" s="38">
        <f>IF(AND(Colin!$G11293=$B$2,Colin!$H11293=$C$3),Colin!$I11293,)</f>
        <v>0</v>
      </c>
      <c r="O11293" s="38">
        <f>IF(AND(Colin!$G11293=$B$2,Colin!$H11293&lt;=$C$3),Colin!$I11293,)</f>
        <v>0</v>
      </c>
      <c r="P11293" s="38">
        <f>IF(Colin!$G11293&lt;$B$2,Colin!$I11293,0)</f>
        <v>0</v>
      </c>
      <c r="Q11293" s="38">
        <f>IF(Colin!$G11293&lt;$B$1,Colin!$I11293,0)</f>
        <v>0</v>
      </c>
    </row>
    <row r="11294" spans="12:17" x14ac:dyDescent="0.25">
      <c r="L11294" s="38">
        <f>IF(AND(Colin!$G11294=$B$1,Colin!$H11294=$C$3),Colin!$I11294,)</f>
        <v>0</v>
      </c>
      <c r="M11294" s="38">
        <f>IF(AND(Colin!$G11294=$B$1,Colin!$H11294&lt;=$C$3),Colin!$I11294,)</f>
        <v>0</v>
      </c>
      <c r="N11294" s="38">
        <f>IF(AND(Colin!$G11294=$B$2,Colin!$H11294=$C$3),Colin!$I11294,)</f>
        <v>0</v>
      </c>
      <c r="O11294" s="38">
        <f>IF(AND(Colin!$G11294=$B$2,Colin!$H11294&lt;=$C$3),Colin!$I11294,)</f>
        <v>0</v>
      </c>
      <c r="P11294" s="38">
        <f>IF(Colin!$G11294&lt;$B$2,Colin!$I11294,0)</f>
        <v>0</v>
      </c>
      <c r="Q11294" s="38">
        <f>IF(Colin!$G11294&lt;$B$1,Colin!$I11294,0)</f>
        <v>0</v>
      </c>
    </row>
    <row r="11295" spans="12:17" x14ac:dyDescent="0.25">
      <c r="L11295" s="38">
        <f>IF(AND(Colin!$G11295=$B$1,Colin!$H11295=$C$3),Colin!$I11295,)</f>
        <v>0</v>
      </c>
      <c r="M11295" s="38">
        <f>IF(AND(Colin!$G11295=$B$1,Colin!$H11295&lt;=$C$3),Colin!$I11295,)</f>
        <v>0</v>
      </c>
      <c r="N11295" s="38">
        <f>IF(AND(Colin!$G11295=$B$2,Colin!$H11295=$C$3),Colin!$I11295,)</f>
        <v>0</v>
      </c>
      <c r="O11295" s="38">
        <f>IF(AND(Colin!$G11295=$B$2,Colin!$H11295&lt;=$C$3),Colin!$I11295,)</f>
        <v>0</v>
      </c>
      <c r="P11295" s="38">
        <f>IF(Colin!$G11295&lt;$B$2,Colin!$I11295,0)</f>
        <v>0</v>
      </c>
      <c r="Q11295" s="38">
        <f>IF(Colin!$G11295&lt;$B$1,Colin!$I11295,0)</f>
        <v>0</v>
      </c>
    </row>
    <row r="11296" spans="12:17" x14ac:dyDescent="0.25">
      <c r="L11296" s="38">
        <f>IF(AND(Colin!$G11296=$B$1,Colin!$H11296=$C$3),Colin!$I11296,)</f>
        <v>0</v>
      </c>
      <c r="M11296" s="38">
        <f>IF(AND(Colin!$G11296=$B$1,Colin!$H11296&lt;=$C$3),Colin!$I11296,)</f>
        <v>0</v>
      </c>
      <c r="N11296" s="38">
        <f>IF(AND(Colin!$G11296=$B$2,Colin!$H11296=$C$3),Colin!$I11296,)</f>
        <v>0</v>
      </c>
      <c r="O11296" s="38">
        <f>IF(AND(Colin!$G11296=$B$2,Colin!$H11296&lt;=$C$3),Colin!$I11296,)</f>
        <v>0</v>
      </c>
      <c r="P11296" s="38">
        <f>IF(Colin!$G11296&lt;$B$2,Colin!$I11296,0)</f>
        <v>0</v>
      </c>
      <c r="Q11296" s="38">
        <f>IF(Colin!$G11296&lt;$B$1,Colin!$I11296,0)</f>
        <v>0</v>
      </c>
    </row>
    <row r="11297" spans="12:17" x14ac:dyDescent="0.25">
      <c r="L11297" s="38">
        <f>IF(AND(Colin!$G11297=$B$1,Colin!$H11297=$C$3),Colin!$I11297,)</f>
        <v>0</v>
      </c>
      <c r="M11297" s="38">
        <f>IF(AND(Colin!$G11297=$B$1,Colin!$H11297&lt;=$C$3),Colin!$I11297,)</f>
        <v>0</v>
      </c>
      <c r="N11297" s="38">
        <f>IF(AND(Colin!$G11297=$B$2,Colin!$H11297=$C$3),Colin!$I11297,)</f>
        <v>0</v>
      </c>
      <c r="O11297" s="38">
        <f>IF(AND(Colin!$G11297=$B$2,Colin!$H11297&lt;=$C$3),Colin!$I11297,)</f>
        <v>0</v>
      </c>
      <c r="P11297" s="38">
        <f>IF(Colin!$G11297&lt;$B$2,Colin!$I11297,0)</f>
        <v>0</v>
      </c>
      <c r="Q11297" s="38">
        <f>IF(Colin!$G11297&lt;$B$1,Colin!$I11297,0)</f>
        <v>0</v>
      </c>
    </row>
    <row r="11298" spans="12:17" x14ac:dyDescent="0.25">
      <c r="L11298" s="38">
        <f>IF(AND(Colin!$G11298=$B$1,Colin!$H11298=$C$3),Colin!$I11298,)</f>
        <v>0</v>
      </c>
      <c r="M11298" s="38">
        <f>IF(AND(Colin!$G11298=$B$1,Colin!$H11298&lt;=$C$3),Colin!$I11298,)</f>
        <v>0</v>
      </c>
      <c r="N11298" s="38">
        <f>IF(AND(Colin!$G11298=$B$2,Colin!$H11298=$C$3),Colin!$I11298,)</f>
        <v>0</v>
      </c>
      <c r="O11298" s="38">
        <f>IF(AND(Colin!$G11298=$B$2,Colin!$H11298&lt;=$C$3),Colin!$I11298,)</f>
        <v>0</v>
      </c>
      <c r="P11298" s="38">
        <f>IF(Colin!$G11298&lt;$B$2,Colin!$I11298,0)</f>
        <v>0</v>
      </c>
      <c r="Q11298" s="38">
        <f>IF(Colin!$G11298&lt;$B$1,Colin!$I11298,0)</f>
        <v>0</v>
      </c>
    </row>
    <row r="11299" spans="12:17" x14ac:dyDescent="0.25">
      <c r="L11299" s="38">
        <f>IF(AND(Colin!$G11299=$B$1,Colin!$H11299=$C$3),Colin!$I11299,)</f>
        <v>0</v>
      </c>
      <c r="M11299" s="38">
        <f>IF(AND(Colin!$G11299=$B$1,Colin!$H11299&lt;=$C$3),Colin!$I11299,)</f>
        <v>0</v>
      </c>
      <c r="N11299" s="38">
        <f>IF(AND(Colin!$G11299=$B$2,Colin!$H11299=$C$3),Colin!$I11299,)</f>
        <v>0</v>
      </c>
      <c r="O11299" s="38">
        <f>IF(AND(Colin!$G11299=$B$2,Colin!$H11299&lt;=$C$3),Colin!$I11299,)</f>
        <v>0</v>
      </c>
      <c r="P11299" s="38">
        <f>IF(Colin!$G11299&lt;$B$2,Colin!$I11299,0)</f>
        <v>0</v>
      </c>
      <c r="Q11299" s="38">
        <f>IF(Colin!$G11299&lt;$B$1,Colin!$I11299,0)</f>
        <v>0</v>
      </c>
    </row>
    <row r="11300" spans="12:17" x14ac:dyDescent="0.25">
      <c r="L11300" s="38">
        <f>IF(AND(Colin!$G11300=$B$1,Colin!$H11300=$C$3),Colin!$I11300,)</f>
        <v>0</v>
      </c>
      <c r="M11300" s="38">
        <f>IF(AND(Colin!$G11300=$B$1,Colin!$H11300&lt;=$C$3),Colin!$I11300,)</f>
        <v>0</v>
      </c>
      <c r="N11300" s="38">
        <f>IF(AND(Colin!$G11300=$B$2,Colin!$H11300=$C$3),Colin!$I11300,)</f>
        <v>0</v>
      </c>
      <c r="O11300" s="38">
        <f>IF(AND(Colin!$G11300=$B$2,Colin!$H11300&lt;=$C$3),Colin!$I11300,)</f>
        <v>0</v>
      </c>
      <c r="P11300" s="38">
        <f>IF(Colin!$G11300&lt;$B$2,Colin!$I11300,0)</f>
        <v>0</v>
      </c>
      <c r="Q11300" s="38">
        <f>IF(Colin!$G11300&lt;$B$1,Colin!$I11300,0)</f>
        <v>0</v>
      </c>
    </row>
    <row r="11301" spans="12:17" x14ac:dyDescent="0.25">
      <c r="L11301" s="38">
        <f>IF(AND(Colin!$G11301=$B$1,Colin!$H11301=$C$3),Colin!$I11301,)</f>
        <v>0</v>
      </c>
      <c r="M11301" s="38">
        <f>IF(AND(Colin!$G11301=$B$1,Colin!$H11301&lt;=$C$3),Colin!$I11301,)</f>
        <v>0</v>
      </c>
      <c r="N11301" s="38">
        <f>IF(AND(Colin!$G11301=$B$2,Colin!$H11301=$C$3),Colin!$I11301,)</f>
        <v>0</v>
      </c>
      <c r="O11301" s="38">
        <f>IF(AND(Colin!$G11301=$B$2,Colin!$H11301&lt;=$C$3),Colin!$I11301,)</f>
        <v>0</v>
      </c>
      <c r="P11301" s="38">
        <f>IF(Colin!$G11301&lt;$B$2,Colin!$I11301,0)</f>
        <v>0</v>
      </c>
      <c r="Q11301" s="38">
        <f>IF(Colin!$G11301&lt;$B$1,Colin!$I11301,0)</f>
        <v>0</v>
      </c>
    </row>
    <row r="11302" spans="12:17" x14ac:dyDescent="0.25">
      <c r="L11302" s="38">
        <f>IF(AND(Colin!$G11302=$B$1,Colin!$H11302=$C$3),Colin!$I11302,)</f>
        <v>0</v>
      </c>
      <c r="M11302" s="38">
        <f>IF(AND(Colin!$G11302=$B$1,Colin!$H11302&lt;=$C$3),Colin!$I11302,)</f>
        <v>0</v>
      </c>
      <c r="N11302" s="38">
        <f>IF(AND(Colin!$G11302=$B$2,Colin!$H11302=$C$3),Colin!$I11302,)</f>
        <v>0</v>
      </c>
      <c r="O11302" s="38">
        <f>IF(AND(Colin!$G11302=$B$2,Colin!$H11302&lt;=$C$3),Colin!$I11302,)</f>
        <v>0</v>
      </c>
      <c r="P11302" s="38">
        <f>IF(Colin!$G11302&lt;$B$2,Colin!$I11302,0)</f>
        <v>0</v>
      </c>
      <c r="Q11302" s="38">
        <f>IF(Colin!$G11302&lt;$B$1,Colin!$I11302,0)</f>
        <v>0</v>
      </c>
    </row>
    <row r="11303" spans="12:17" x14ac:dyDescent="0.25">
      <c r="L11303" s="38">
        <f>IF(AND(Colin!$G11303=$B$1,Colin!$H11303=$C$3),Colin!$I11303,)</f>
        <v>0</v>
      </c>
      <c r="M11303" s="38">
        <f>IF(AND(Colin!$G11303=$B$1,Colin!$H11303&lt;=$C$3),Colin!$I11303,)</f>
        <v>0</v>
      </c>
      <c r="N11303" s="38">
        <f>IF(AND(Colin!$G11303=$B$2,Colin!$H11303=$C$3),Colin!$I11303,)</f>
        <v>0</v>
      </c>
      <c r="O11303" s="38">
        <f>IF(AND(Colin!$G11303=$B$2,Colin!$H11303&lt;=$C$3),Colin!$I11303,)</f>
        <v>0</v>
      </c>
      <c r="P11303" s="38">
        <f>IF(Colin!$G11303&lt;$B$2,Colin!$I11303,0)</f>
        <v>0</v>
      </c>
      <c r="Q11303" s="38">
        <f>IF(Colin!$G11303&lt;$B$1,Colin!$I11303,0)</f>
        <v>0</v>
      </c>
    </row>
    <row r="11304" spans="12:17" x14ac:dyDescent="0.25">
      <c r="L11304" s="38">
        <f>IF(AND(Colin!$G11304=$B$1,Colin!$H11304=$C$3),Colin!$I11304,)</f>
        <v>0</v>
      </c>
      <c r="M11304" s="38">
        <f>IF(AND(Colin!$G11304=$B$1,Colin!$H11304&lt;=$C$3),Colin!$I11304,)</f>
        <v>0</v>
      </c>
      <c r="N11304" s="38">
        <f>IF(AND(Colin!$G11304=$B$2,Colin!$H11304=$C$3),Colin!$I11304,)</f>
        <v>0</v>
      </c>
      <c r="O11304" s="38">
        <f>IF(AND(Colin!$G11304=$B$2,Colin!$H11304&lt;=$C$3),Colin!$I11304,)</f>
        <v>0</v>
      </c>
      <c r="P11304" s="38">
        <f>IF(Colin!$G11304&lt;$B$2,Colin!$I11304,0)</f>
        <v>0</v>
      </c>
      <c r="Q11304" s="38">
        <f>IF(Colin!$G11304&lt;$B$1,Colin!$I11304,0)</f>
        <v>0</v>
      </c>
    </row>
    <row r="11305" spans="12:17" x14ac:dyDescent="0.25">
      <c r="L11305" s="38">
        <f>IF(AND(Colin!$G11305=$B$1,Colin!$H11305=$C$3),Colin!$I11305,)</f>
        <v>0</v>
      </c>
      <c r="M11305" s="38">
        <f>IF(AND(Colin!$G11305=$B$1,Colin!$H11305&lt;=$C$3),Colin!$I11305,)</f>
        <v>0</v>
      </c>
      <c r="N11305" s="38">
        <f>IF(AND(Colin!$G11305=$B$2,Colin!$H11305=$C$3),Colin!$I11305,)</f>
        <v>0</v>
      </c>
      <c r="O11305" s="38">
        <f>IF(AND(Colin!$G11305=$B$2,Colin!$H11305&lt;=$C$3),Colin!$I11305,)</f>
        <v>0</v>
      </c>
      <c r="P11305" s="38">
        <f>IF(Colin!$G11305&lt;$B$2,Colin!$I11305,0)</f>
        <v>0</v>
      </c>
      <c r="Q11305" s="38">
        <f>IF(Colin!$G11305&lt;$B$1,Colin!$I11305,0)</f>
        <v>0</v>
      </c>
    </row>
    <row r="11306" spans="12:17" x14ac:dyDescent="0.25">
      <c r="L11306" s="38">
        <f>IF(AND(Colin!$G11306=$B$1,Colin!$H11306=$C$3),Colin!$I11306,)</f>
        <v>0</v>
      </c>
      <c r="M11306" s="38">
        <f>IF(AND(Colin!$G11306=$B$1,Colin!$H11306&lt;=$C$3),Colin!$I11306,)</f>
        <v>0</v>
      </c>
      <c r="N11306" s="38">
        <f>IF(AND(Colin!$G11306=$B$2,Colin!$H11306=$C$3),Colin!$I11306,)</f>
        <v>0</v>
      </c>
      <c r="O11306" s="38">
        <f>IF(AND(Colin!$G11306=$B$2,Colin!$H11306&lt;=$C$3),Colin!$I11306,)</f>
        <v>0</v>
      </c>
      <c r="P11306" s="38">
        <f>IF(Colin!$G11306&lt;$B$2,Colin!$I11306,0)</f>
        <v>0</v>
      </c>
      <c r="Q11306" s="38">
        <f>IF(Colin!$G11306&lt;$B$1,Colin!$I11306,0)</f>
        <v>0</v>
      </c>
    </row>
    <row r="11307" spans="12:17" x14ac:dyDescent="0.25">
      <c r="L11307" s="38">
        <f>IF(AND(Colin!$G11307=$B$1,Colin!$H11307=$C$3),Colin!$I11307,)</f>
        <v>0</v>
      </c>
      <c r="M11307" s="38">
        <f>IF(AND(Colin!$G11307=$B$1,Colin!$H11307&lt;=$C$3),Colin!$I11307,)</f>
        <v>0</v>
      </c>
      <c r="N11307" s="38">
        <f>IF(AND(Colin!$G11307=$B$2,Colin!$H11307=$C$3),Colin!$I11307,)</f>
        <v>0</v>
      </c>
      <c r="O11307" s="38">
        <f>IF(AND(Colin!$G11307=$B$2,Colin!$H11307&lt;=$C$3),Colin!$I11307,)</f>
        <v>0</v>
      </c>
      <c r="P11307" s="38">
        <f>IF(Colin!$G11307&lt;$B$2,Colin!$I11307,0)</f>
        <v>0</v>
      </c>
      <c r="Q11307" s="38">
        <f>IF(Colin!$G11307&lt;$B$1,Colin!$I11307,0)</f>
        <v>0</v>
      </c>
    </row>
    <row r="11308" spans="12:17" x14ac:dyDescent="0.25">
      <c r="L11308" s="38">
        <f>IF(AND(Colin!$G11308=$B$1,Colin!$H11308=$C$3),Colin!$I11308,)</f>
        <v>0</v>
      </c>
      <c r="M11308" s="38">
        <f>IF(AND(Colin!$G11308=$B$1,Colin!$H11308&lt;=$C$3),Colin!$I11308,)</f>
        <v>0</v>
      </c>
      <c r="N11308" s="38">
        <f>IF(AND(Colin!$G11308=$B$2,Colin!$H11308=$C$3),Colin!$I11308,)</f>
        <v>0</v>
      </c>
      <c r="O11308" s="38">
        <f>IF(AND(Colin!$G11308=$B$2,Colin!$H11308&lt;=$C$3),Colin!$I11308,)</f>
        <v>0</v>
      </c>
      <c r="P11308" s="38">
        <f>IF(Colin!$G11308&lt;$B$2,Colin!$I11308,0)</f>
        <v>0</v>
      </c>
      <c r="Q11308" s="38">
        <f>IF(Colin!$G11308&lt;$B$1,Colin!$I11308,0)</f>
        <v>0</v>
      </c>
    </row>
    <row r="11309" spans="12:17" x14ac:dyDescent="0.25">
      <c r="L11309" s="38">
        <f>IF(AND(Colin!$G11309=$B$1,Colin!$H11309=$C$3),Colin!$I11309,)</f>
        <v>0</v>
      </c>
      <c r="M11309" s="38">
        <f>IF(AND(Colin!$G11309=$B$1,Colin!$H11309&lt;=$C$3),Colin!$I11309,)</f>
        <v>0</v>
      </c>
      <c r="N11309" s="38">
        <f>IF(AND(Colin!$G11309=$B$2,Colin!$H11309=$C$3),Colin!$I11309,)</f>
        <v>0</v>
      </c>
      <c r="O11309" s="38">
        <f>IF(AND(Colin!$G11309=$B$2,Colin!$H11309&lt;=$C$3),Colin!$I11309,)</f>
        <v>0</v>
      </c>
      <c r="P11309" s="38">
        <f>IF(Colin!$G11309&lt;$B$2,Colin!$I11309,0)</f>
        <v>0</v>
      </c>
      <c r="Q11309" s="38">
        <f>IF(Colin!$G11309&lt;$B$1,Colin!$I11309,0)</f>
        <v>0</v>
      </c>
    </row>
    <row r="11310" spans="12:17" x14ac:dyDescent="0.25">
      <c r="L11310" s="38">
        <f>IF(AND(Colin!$G11310=$B$1,Colin!$H11310=$C$3),Colin!$I11310,)</f>
        <v>0</v>
      </c>
      <c r="M11310" s="38">
        <f>IF(AND(Colin!$G11310=$B$1,Colin!$H11310&lt;=$C$3),Colin!$I11310,)</f>
        <v>0</v>
      </c>
      <c r="N11310" s="38">
        <f>IF(AND(Colin!$G11310=$B$2,Colin!$H11310=$C$3),Colin!$I11310,)</f>
        <v>0</v>
      </c>
      <c r="O11310" s="38">
        <f>IF(AND(Colin!$G11310=$B$2,Colin!$H11310&lt;=$C$3),Colin!$I11310,)</f>
        <v>0</v>
      </c>
      <c r="P11310" s="38">
        <f>IF(Colin!$G11310&lt;$B$2,Colin!$I11310,0)</f>
        <v>0</v>
      </c>
      <c r="Q11310" s="38">
        <f>IF(Colin!$G11310&lt;$B$1,Colin!$I11310,0)</f>
        <v>0</v>
      </c>
    </row>
    <row r="11311" spans="12:17" x14ac:dyDescent="0.25">
      <c r="L11311" s="38">
        <f>IF(AND(Colin!$G11311=$B$1,Colin!$H11311=$C$3),Colin!$I11311,)</f>
        <v>0</v>
      </c>
      <c r="M11311" s="38">
        <f>IF(AND(Colin!$G11311=$B$1,Colin!$H11311&lt;=$C$3),Colin!$I11311,)</f>
        <v>0</v>
      </c>
      <c r="N11311" s="38">
        <f>IF(AND(Colin!$G11311=$B$2,Colin!$H11311=$C$3),Colin!$I11311,)</f>
        <v>0</v>
      </c>
      <c r="O11311" s="38">
        <f>IF(AND(Colin!$G11311=$B$2,Colin!$H11311&lt;=$C$3),Colin!$I11311,)</f>
        <v>0</v>
      </c>
      <c r="P11311" s="38">
        <f>IF(Colin!$G11311&lt;$B$2,Colin!$I11311,0)</f>
        <v>0</v>
      </c>
      <c r="Q11311" s="38">
        <f>IF(Colin!$G11311&lt;$B$1,Colin!$I11311,0)</f>
        <v>0</v>
      </c>
    </row>
    <row r="11312" spans="12:17" x14ac:dyDescent="0.25">
      <c r="L11312" s="38">
        <f>IF(AND(Colin!$G11312=$B$1,Colin!$H11312=$C$3),Colin!$I11312,)</f>
        <v>0</v>
      </c>
      <c r="M11312" s="38">
        <f>IF(AND(Colin!$G11312=$B$1,Colin!$H11312&lt;=$C$3),Colin!$I11312,)</f>
        <v>0</v>
      </c>
      <c r="N11312" s="38">
        <f>IF(AND(Colin!$G11312=$B$2,Colin!$H11312=$C$3),Colin!$I11312,)</f>
        <v>0</v>
      </c>
      <c r="O11312" s="38">
        <f>IF(AND(Colin!$G11312=$B$2,Colin!$H11312&lt;=$C$3),Colin!$I11312,)</f>
        <v>0</v>
      </c>
      <c r="P11312" s="38">
        <f>IF(Colin!$G11312&lt;$B$2,Colin!$I11312,0)</f>
        <v>0</v>
      </c>
      <c r="Q11312" s="38">
        <f>IF(Colin!$G11312&lt;$B$1,Colin!$I11312,0)</f>
        <v>0</v>
      </c>
    </row>
    <row r="11313" spans="12:17" x14ac:dyDescent="0.25">
      <c r="L11313" s="38">
        <f>IF(AND(Colin!$G11313=$B$1,Colin!$H11313=$C$3),Colin!$I11313,)</f>
        <v>0</v>
      </c>
      <c r="M11313" s="38">
        <f>IF(AND(Colin!$G11313=$B$1,Colin!$H11313&lt;=$C$3),Colin!$I11313,)</f>
        <v>0</v>
      </c>
      <c r="N11313" s="38">
        <f>IF(AND(Colin!$G11313=$B$2,Colin!$H11313=$C$3),Colin!$I11313,)</f>
        <v>0</v>
      </c>
      <c r="O11313" s="38">
        <f>IF(AND(Colin!$G11313=$B$2,Colin!$H11313&lt;=$C$3),Colin!$I11313,)</f>
        <v>0</v>
      </c>
      <c r="P11313" s="38">
        <f>IF(Colin!$G11313&lt;$B$2,Colin!$I11313,0)</f>
        <v>0</v>
      </c>
      <c r="Q11313" s="38">
        <f>IF(Colin!$G11313&lt;$B$1,Colin!$I11313,0)</f>
        <v>0</v>
      </c>
    </row>
    <row r="11314" spans="12:17" x14ac:dyDescent="0.25">
      <c r="L11314" s="38">
        <f>IF(AND(Colin!$G11314=$B$1,Colin!$H11314=$C$3),Colin!$I11314,)</f>
        <v>0</v>
      </c>
      <c r="M11314" s="38">
        <f>IF(AND(Colin!$G11314=$B$1,Colin!$H11314&lt;=$C$3),Colin!$I11314,)</f>
        <v>0</v>
      </c>
      <c r="N11314" s="38">
        <f>IF(AND(Colin!$G11314=$B$2,Colin!$H11314=$C$3),Colin!$I11314,)</f>
        <v>0</v>
      </c>
      <c r="O11314" s="38">
        <f>IF(AND(Colin!$G11314=$B$2,Colin!$H11314&lt;=$C$3),Colin!$I11314,)</f>
        <v>0</v>
      </c>
      <c r="P11314" s="38">
        <f>IF(Colin!$G11314&lt;$B$2,Colin!$I11314,0)</f>
        <v>0</v>
      </c>
      <c r="Q11314" s="38">
        <f>IF(Colin!$G11314&lt;$B$1,Colin!$I11314,0)</f>
        <v>0</v>
      </c>
    </row>
    <row r="11315" spans="12:17" x14ac:dyDescent="0.25">
      <c r="L11315" s="38">
        <f>IF(AND(Colin!$G11315=$B$1,Colin!$H11315=$C$3),Colin!$I11315,)</f>
        <v>0</v>
      </c>
      <c r="M11315" s="38">
        <f>IF(AND(Colin!$G11315=$B$1,Colin!$H11315&lt;=$C$3),Colin!$I11315,)</f>
        <v>0</v>
      </c>
      <c r="N11315" s="38">
        <f>IF(AND(Colin!$G11315=$B$2,Colin!$H11315=$C$3),Colin!$I11315,)</f>
        <v>0</v>
      </c>
      <c r="O11315" s="38">
        <f>IF(AND(Colin!$G11315=$B$2,Colin!$H11315&lt;=$C$3),Colin!$I11315,)</f>
        <v>0</v>
      </c>
      <c r="P11315" s="38">
        <f>IF(Colin!$G11315&lt;$B$2,Colin!$I11315,0)</f>
        <v>0</v>
      </c>
      <c r="Q11315" s="38">
        <f>IF(Colin!$G11315&lt;$B$1,Colin!$I11315,0)</f>
        <v>0</v>
      </c>
    </row>
    <row r="11316" spans="12:17" x14ac:dyDescent="0.25">
      <c r="L11316" s="38">
        <f>IF(AND(Colin!$G11316=$B$1,Colin!$H11316=$C$3),Colin!$I11316,)</f>
        <v>0</v>
      </c>
      <c r="M11316" s="38">
        <f>IF(AND(Colin!$G11316=$B$1,Colin!$H11316&lt;=$C$3),Colin!$I11316,)</f>
        <v>0</v>
      </c>
      <c r="N11316" s="38">
        <f>IF(AND(Colin!$G11316=$B$2,Colin!$H11316=$C$3),Colin!$I11316,)</f>
        <v>0</v>
      </c>
      <c r="O11316" s="38">
        <f>IF(AND(Colin!$G11316=$B$2,Colin!$H11316&lt;=$C$3),Colin!$I11316,)</f>
        <v>0</v>
      </c>
      <c r="P11316" s="38">
        <f>IF(Colin!$G11316&lt;$B$2,Colin!$I11316,0)</f>
        <v>0</v>
      </c>
      <c r="Q11316" s="38">
        <f>IF(Colin!$G11316&lt;$B$1,Colin!$I11316,0)</f>
        <v>0</v>
      </c>
    </row>
    <row r="11317" spans="12:17" x14ac:dyDescent="0.25">
      <c r="L11317" s="38">
        <f>IF(AND(Colin!$G11317=$B$1,Colin!$H11317=$C$3),Colin!$I11317,)</f>
        <v>0</v>
      </c>
      <c r="M11317" s="38">
        <f>IF(AND(Colin!$G11317=$B$1,Colin!$H11317&lt;=$C$3),Colin!$I11317,)</f>
        <v>0</v>
      </c>
      <c r="N11317" s="38">
        <f>IF(AND(Colin!$G11317=$B$2,Colin!$H11317=$C$3),Colin!$I11317,)</f>
        <v>0</v>
      </c>
      <c r="O11317" s="38">
        <f>IF(AND(Colin!$G11317=$B$2,Colin!$H11317&lt;=$C$3),Colin!$I11317,)</f>
        <v>0</v>
      </c>
      <c r="P11317" s="38">
        <f>IF(Colin!$G11317&lt;$B$2,Colin!$I11317,0)</f>
        <v>0</v>
      </c>
      <c r="Q11317" s="38">
        <f>IF(Colin!$G11317&lt;$B$1,Colin!$I11317,0)</f>
        <v>0</v>
      </c>
    </row>
    <row r="11318" spans="12:17" x14ac:dyDescent="0.25">
      <c r="L11318" s="38">
        <f>IF(AND(Colin!$G11318=$B$1,Colin!$H11318=$C$3),Colin!$I11318,)</f>
        <v>0</v>
      </c>
      <c r="M11318" s="38">
        <f>IF(AND(Colin!$G11318=$B$1,Colin!$H11318&lt;=$C$3),Colin!$I11318,)</f>
        <v>0</v>
      </c>
      <c r="N11318" s="38">
        <f>IF(AND(Colin!$G11318=$B$2,Colin!$H11318=$C$3),Colin!$I11318,)</f>
        <v>0</v>
      </c>
      <c r="O11318" s="38">
        <f>IF(AND(Colin!$G11318=$B$2,Colin!$H11318&lt;=$C$3),Colin!$I11318,)</f>
        <v>0</v>
      </c>
      <c r="P11318" s="38">
        <f>IF(Colin!$G11318&lt;$B$2,Colin!$I11318,0)</f>
        <v>0</v>
      </c>
      <c r="Q11318" s="38">
        <f>IF(Colin!$G11318&lt;$B$1,Colin!$I11318,0)</f>
        <v>0</v>
      </c>
    </row>
    <row r="11319" spans="12:17" x14ac:dyDescent="0.25">
      <c r="L11319" s="38">
        <f>IF(AND(Colin!$G11319=$B$1,Colin!$H11319=$C$3),Colin!$I11319,)</f>
        <v>0</v>
      </c>
      <c r="M11319" s="38">
        <f>IF(AND(Colin!$G11319=$B$1,Colin!$H11319&lt;=$C$3),Colin!$I11319,)</f>
        <v>0</v>
      </c>
      <c r="N11319" s="38">
        <f>IF(AND(Colin!$G11319=$B$2,Colin!$H11319=$C$3),Colin!$I11319,)</f>
        <v>0</v>
      </c>
      <c r="O11319" s="38">
        <f>IF(AND(Colin!$G11319=$B$2,Colin!$H11319&lt;=$C$3),Colin!$I11319,)</f>
        <v>0</v>
      </c>
      <c r="P11319" s="38">
        <f>IF(Colin!$G11319&lt;$B$2,Colin!$I11319,0)</f>
        <v>0</v>
      </c>
      <c r="Q11319" s="38">
        <f>IF(Colin!$G11319&lt;$B$1,Colin!$I11319,0)</f>
        <v>0</v>
      </c>
    </row>
    <row r="11320" spans="12:17" x14ac:dyDescent="0.25">
      <c r="L11320" s="38">
        <f>IF(AND(Colin!$G11320=$B$1,Colin!$H11320=$C$3),Colin!$I11320,)</f>
        <v>0</v>
      </c>
      <c r="M11320" s="38">
        <f>IF(AND(Colin!$G11320=$B$1,Colin!$H11320&lt;=$C$3),Colin!$I11320,)</f>
        <v>0</v>
      </c>
      <c r="N11320" s="38">
        <f>IF(AND(Colin!$G11320=$B$2,Colin!$H11320=$C$3),Colin!$I11320,)</f>
        <v>0</v>
      </c>
      <c r="O11320" s="38">
        <f>IF(AND(Colin!$G11320=$B$2,Colin!$H11320&lt;=$C$3),Colin!$I11320,)</f>
        <v>0</v>
      </c>
      <c r="P11320" s="38">
        <f>IF(Colin!$G11320&lt;$B$2,Colin!$I11320,0)</f>
        <v>0</v>
      </c>
      <c r="Q11320" s="38">
        <f>IF(Colin!$G11320&lt;$B$1,Colin!$I11320,0)</f>
        <v>0</v>
      </c>
    </row>
    <row r="11321" spans="12:17" x14ac:dyDescent="0.25">
      <c r="L11321" s="38">
        <f>IF(AND(Colin!$G11321=$B$1,Colin!$H11321=$C$3),Colin!$I11321,)</f>
        <v>0</v>
      </c>
      <c r="M11321" s="38">
        <f>IF(AND(Colin!$G11321=$B$1,Colin!$H11321&lt;=$C$3),Colin!$I11321,)</f>
        <v>0</v>
      </c>
      <c r="N11321" s="38">
        <f>IF(AND(Colin!$G11321=$B$2,Colin!$H11321=$C$3),Colin!$I11321,)</f>
        <v>0</v>
      </c>
      <c r="O11321" s="38">
        <f>IF(AND(Colin!$G11321=$B$2,Colin!$H11321&lt;=$C$3),Colin!$I11321,)</f>
        <v>0</v>
      </c>
      <c r="P11321" s="38">
        <f>IF(Colin!$G11321&lt;$B$2,Colin!$I11321,0)</f>
        <v>0</v>
      </c>
      <c r="Q11321" s="38">
        <f>IF(Colin!$G11321&lt;$B$1,Colin!$I11321,0)</f>
        <v>0</v>
      </c>
    </row>
    <row r="11322" spans="12:17" x14ac:dyDescent="0.25">
      <c r="L11322" s="38">
        <f>IF(AND(Colin!$G11322=$B$1,Colin!$H11322=$C$3),Colin!$I11322,)</f>
        <v>0</v>
      </c>
      <c r="M11322" s="38">
        <f>IF(AND(Colin!$G11322=$B$1,Colin!$H11322&lt;=$C$3),Colin!$I11322,)</f>
        <v>0</v>
      </c>
      <c r="N11322" s="38">
        <f>IF(AND(Colin!$G11322=$B$2,Colin!$H11322=$C$3),Colin!$I11322,)</f>
        <v>0</v>
      </c>
      <c r="O11322" s="38">
        <f>IF(AND(Colin!$G11322=$B$2,Colin!$H11322&lt;=$C$3),Colin!$I11322,)</f>
        <v>0</v>
      </c>
      <c r="P11322" s="38">
        <f>IF(Colin!$G11322&lt;$B$2,Colin!$I11322,0)</f>
        <v>0</v>
      </c>
      <c r="Q11322" s="38">
        <f>IF(Colin!$G11322&lt;$B$1,Colin!$I11322,0)</f>
        <v>0</v>
      </c>
    </row>
    <row r="11323" spans="12:17" x14ac:dyDescent="0.25">
      <c r="L11323" s="38">
        <f>IF(AND(Colin!$G11323=$B$1,Colin!$H11323=$C$3),Colin!$I11323,)</f>
        <v>0</v>
      </c>
      <c r="M11323" s="38">
        <f>IF(AND(Colin!$G11323=$B$1,Colin!$H11323&lt;=$C$3),Colin!$I11323,)</f>
        <v>0</v>
      </c>
      <c r="N11323" s="38">
        <f>IF(AND(Colin!$G11323=$B$2,Colin!$H11323=$C$3),Colin!$I11323,)</f>
        <v>0</v>
      </c>
      <c r="O11323" s="38">
        <f>IF(AND(Colin!$G11323=$B$2,Colin!$H11323&lt;=$C$3),Colin!$I11323,)</f>
        <v>0</v>
      </c>
      <c r="P11323" s="38">
        <f>IF(Colin!$G11323&lt;$B$2,Colin!$I11323,0)</f>
        <v>0</v>
      </c>
      <c r="Q11323" s="38">
        <f>IF(Colin!$G11323&lt;$B$1,Colin!$I11323,0)</f>
        <v>0</v>
      </c>
    </row>
    <row r="11324" spans="12:17" x14ac:dyDescent="0.25">
      <c r="L11324" s="38">
        <f>IF(AND(Colin!$G11324=$B$1,Colin!$H11324=$C$3),Colin!$I11324,)</f>
        <v>0</v>
      </c>
      <c r="M11324" s="38">
        <f>IF(AND(Colin!$G11324=$B$1,Colin!$H11324&lt;=$C$3),Colin!$I11324,)</f>
        <v>0</v>
      </c>
      <c r="N11324" s="38">
        <f>IF(AND(Colin!$G11324=$B$2,Colin!$H11324=$C$3),Colin!$I11324,)</f>
        <v>0</v>
      </c>
      <c r="O11324" s="38">
        <f>IF(AND(Colin!$G11324=$B$2,Colin!$H11324&lt;=$C$3),Colin!$I11324,)</f>
        <v>0</v>
      </c>
      <c r="P11324" s="38">
        <f>IF(Colin!$G11324&lt;$B$2,Colin!$I11324,0)</f>
        <v>0</v>
      </c>
      <c r="Q11324" s="38">
        <f>IF(Colin!$G11324&lt;$B$1,Colin!$I11324,0)</f>
        <v>0</v>
      </c>
    </row>
    <row r="11325" spans="12:17" x14ac:dyDescent="0.25">
      <c r="L11325" s="38">
        <f>IF(AND(Colin!$G11325=$B$1,Colin!$H11325=$C$3),Colin!$I11325,)</f>
        <v>0</v>
      </c>
      <c r="M11325" s="38">
        <f>IF(AND(Colin!$G11325=$B$1,Colin!$H11325&lt;=$C$3),Colin!$I11325,)</f>
        <v>0</v>
      </c>
      <c r="N11325" s="38">
        <f>IF(AND(Colin!$G11325=$B$2,Colin!$H11325=$C$3),Colin!$I11325,)</f>
        <v>0</v>
      </c>
      <c r="O11325" s="38">
        <f>IF(AND(Colin!$G11325=$B$2,Colin!$H11325&lt;=$C$3),Colin!$I11325,)</f>
        <v>0</v>
      </c>
      <c r="P11325" s="38">
        <f>IF(Colin!$G11325&lt;$B$2,Colin!$I11325,0)</f>
        <v>0</v>
      </c>
      <c r="Q11325" s="38">
        <f>IF(Colin!$G11325&lt;$B$1,Colin!$I11325,0)</f>
        <v>0</v>
      </c>
    </row>
    <row r="11326" spans="12:17" x14ac:dyDescent="0.25">
      <c r="L11326" s="38">
        <f>IF(AND(Colin!$G11326=$B$1,Colin!$H11326=$C$3),Colin!$I11326,)</f>
        <v>0</v>
      </c>
      <c r="M11326" s="38">
        <f>IF(AND(Colin!$G11326=$B$1,Colin!$H11326&lt;=$C$3),Colin!$I11326,)</f>
        <v>0</v>
      </c>
      <c r="N11326" s="38">
        <f>IF(AND(Colin!$G11326=$B$2,Colin!$H11326=$C$3),Colin!$I11326,)</f>
        <v>0</v>
      </c>
      <c r="O11326" s="38">
        <f>IF(AND(Colin!$G11326=$B$2,Colin!$H11326&lt;=$C$3),Colin!$I11326,)</f>
        <v>0</v>
      </c>
      <c r="P11326" s="38">
        <f>IF(Colin!$G11326&lt;$B$2,Colin!$I11326,0)</f>
        <v>0</v>
      </c>
      <c r="Q11326" s="38">
        <f>IF(Colin!$G11326&lt;$B$1,Colin!$I11326,0)</f>
        <v>0</v>
      </c>
    </row>
    <row r="11327" spans="12:17" x14ac:dyDescent="0.25">
      <c r="L11327" s="38">
        <f>IF(AND(Colin!$G11327=$B$1,Colin!$H11327=$C$3),Colin!$I11327,)</f>
        <v>0</v>
      </c>
      <c r="M11327" s="38">
        <f>IF(AND(Colin!$G11327=$B$1,Colin!$H11327&lt;=$C$3),Colin!$I11327,)</f>
        <v>0</v>
      </c>
      <c r="N11327" s="38">
        <f>IF(AND(Colin!$G11327=$B$2,Colin!$H11327=$C$3),Colin!$I11327,)</f>
        <v>0</v>
      </c>
      <c r="O11327" s="38">
        <f>IF(AND(Colin!$G11327=$B$2,Colin!$H11327&lt;=$C$3),Colin!$I11327,)</f>
        <v>0</v>
      </c>
      <c r="P11327" s="38">
        <f>IF(Colin!$G11327&lt;$B$2,Colin!$I11327,0)</f>
        <v>0</v>
      </c>
      <c r="Q11327" s="38">
        <f>IF(Colin!$G11327&lt;$B$1,Colin!$I11327,0)</f>
        <v>0</v>
      </c>
    </row>
    <row r="11328" spans="12:17" x14ac:dyDescent="0.25">
      <c r="L11328" s="38">
        <f>IF(AND(Colin!$G11328=$B$1,Colin!$H11328=$C$3),Colin!$I11328,)</f>
        <v>0</v>
      </c>
      <c r="M11328" s="38">
        <f>IF(AND(Colin!$G11328=$B$1,Colin!$H11328&lt;=$C$3),Colin!$I11328,)</f>
        <v>0</v>
      </c>
      <c r="N11328" s="38">
        <f>IF(AND(Colin!$G11328=$B$2,Colin!$H11328=$C$3),Colin!$I11328,)</f>
        <v>0</v>
      </c>
      <c r="O11328" s="38">
        <f>IF(AND(Colin!$G11328=$B$2,Colin!$H11328&lt;=$C$3),Colin!$I11328,)</f>
        <v>0</v>
      </c>
      <c r="P11328" s="38">
        <f>IF(Colin!$G11328&lt;$B$2,Colin!$I11328,0)</f>
        <v>0</v>
      </c>
      <c r="Q11328" s="38">
        <f>IF(Colin!$G11328&lt;$B$1,Colin!$I11328,0)</f>
        <v>0</v>
      </c>
    </row>
    <row r="11329" spans="12:17" x14ac:dyDescent="0.25">
      <c r="L11329" s="38">
        <f>IF(AND(Colin!$G11329=$B$1,Colin!$H11329=$C$3),Colin!$I11329,)</f>
        <v>0</v>
      </c>
      <c r="M11329" s="38">
        <f>IF(AND(Colin!$G11329=$B$1,Colin!$H11329&lt;=$C$3),Colin!$I11329,)</f>
        <v>0</v>
      </c>
      <c r="N11329" s="38">
        <f>IF(AND(Colin!$G11329=$B$2,Colin!$H11329=$C$3),Colin!$I11329,)</f>
        <v>0</v>
      </c>
      <c r="O11329" s="38">
        <f>IF(AND(Colin!$G11329=$B$2,Colin!$H11329&lt;=$C$3),Colin!$I11329,)</f>
        <v>0</v>
      </c>
      <c r="P11329" s="38">
        <f>IF(Colin!$G11329&lt;$B$2,Colin!$I11329,0)</f>
        <v>0</v>
      </c>
      <c r="Q11329" s="38">
        <f>IF(Colin!$G11329&lt;$B$1,Colin!$I11329,0)</f>
        <v>0</v>
      </c>
    </row>
    <row r="11330" spans="12:17" x14ac:dyDescent="0.25">
      <c r="L11330" s="38">
        <f>IF(AND(Colin!$G11330=$B$1,Colin!$H11330=$C$3),Colin!$I11330,)</f>
        <v>0</v>
      </c>
      <c r="M11330" s="38">
        <f>IF(AND(Colin!$G11330=$B$1,Colin!$H11330&lt;=$C$3),Colin!$I11330,)</f>
        <v>0</v>
      </c>
      <c r="N11330" s="38">
        <f>IF(AND(Colin!$G11330=$B$2,Colin!$H11330=$C$3),Colin!$I11330,)</f>
        <v>0</v>
      </c>
      <c r="O11330" s="38">
        <f>IF(AND(Colin!$G11330=$B$2,Colin!$H11330&lt;=$C$3),Colin!$I11330,)</f>
        <v>0</v>
      </c>
      <c r="P11330" s="38">
        <f>IF(Colin!$G11330&lt;$B$2,Colin!$I11330,0)</f>
        <v>0</v>
      </c>
      <c r="Q11330" s="38">
        <f>IF(Colin!$G11330&lt;$B$1,Colin!$I11330,0)</f>
        <v>0</v>
      </c>
    </row>
    <row r="11331" spans="12:17" x14ac:dyDescent="0.25">
      <c r="L11331" s="38">
        <f>IF(AND(Colin!$G11331=$B$1,Colin!$H11331=$C$3),Colin!$I11331,)</f>
        <v>0</v>
      </c>
      <c r="M11331" s="38">
        <f>IF(AND(Colin!$G11331=$B$1,Colin!$H11331&lt;=$C$3),Colin!$I11331,)</f>
        <v>0</v>
      </c>
      <c r="N11331" s="38">
        <f>IF(AND(Colin!$G11331=$B$2,Colin!$H11331=$C$3),Colin!$I11331,)</f>
        <v>0</v>
      </c>
      <c r="O11331" s="38">
        <f>IF(AND(Colin!$G11331=$B$2,Colin!$H11331&lt;=$C$3),Colin!$I11331,)</f>
        <v>0</v>
      </c>
      <c r="P11331" s="38">
        <f>IF(Colin!$G11331&lt;$B$2,Colin!$I11331,0)</f>
        <v>0</v>
      </c>
      <c r="Q11331" s="38">
        <f>IF(Colin!$G11331&lt;$B$1,Colin!$I11331,0)</f>
        <v>0</v>
      </c>
    </row>
    <row r="11332" spans="12:17" x14ac:dyDescent="0.25">
      <c r="L11332" s="38">
        <f>IF(AND(Colin!$G11332=$B$1,Colin!$H11332=$C$3),Colin!$I11332,)</f>
        <v>0</v>
      </c>
      <c r="M11332" s="38">
        <f>IF(AND(Colin!$G11332=$B$1,Colin!$H11332&lt;=$C$3),Colin!$I11332,)</f>
        <v>0</v>
      </c>
      <c r="N11332" s="38">
        <f>IF(AND(Colin!$G11332=$B$2,Colin!$H11332=$C$3),Colin!$I11332,)</f>
        <v>0</v>
      </c>
      <c r="O11332" s="38">
        <f>IF(AND(Colin!$G11332=$B$2,Colin!$H11332&lt;=$C$3),Colin!$I11332,)</f>
        <v>0</v>
      </c>
      <c r="P11332" s="38">
        <f>IF(Colin!$G11332&lt;$B$2,Colin!$I11332,0)</f>
        <v>0</v>
      </c>
      <c r="Q11332" s="38">
        <f>IF(Colin!$G11332&lt;$B$1,Colin!$I11332,0)</f>
        <v>0</v>
      </c>
    </row>
    <row r="11333" spans="12:17" x14ac:dyDescent="0.25">
      <c r="L11333" s="38">
        <f>IF(AND(Colin!$G11333=$B$1,Colin!$H11333=$C$3),Colin!$I11333,)</f>
        <v>0</v>
      </c>
      <c r="M11333" s="38">
        <f>IF(AND(Colin!$G11333=$B$1,Colin!$H11333&lt;=$C$3),Colin!$I11333,)</f>
        <v>0</v>
      </c>
      <c r="N11333" s="38">
        <f>IF(AND(Colin!$G11333=$B$2,Colin!$H11333=$C$3),Colin!$I11333,)</f>
        <v>0</v>
      </c>
      <c r="O11333" s="38">
        <f>IF(AND(Colin!$G11333=$B$2,Colin!$H11333&lt;=$C$3),Colin!$I11333,)</f>
        <v>0</v>
      </c>
      <c r="P11333" s="38">
        <f>IF(Colin!$G11333&lt;$B$2,Colin!$I11333,0)</f>
        <v>0</v>
      </c>
      <c r="Q11333" s="38">
        <f>IF(Colin!$G11333&lt;$B$1,Colin!$I11333,0)</f>
        <v>0</v>
      </c>
    </row>
    <row r="11334" spans="12:17" x14ac:dyDescent="0.25">
      <c r="L11334" s="38">
        <f>IF(AND(Colin!$G11334=$B$1,Colin!$H11334=$C$3),Colin!$I11334,)</f>
        <v>0</v>
      </c>
      <c r="M11334" s="38">
        <f>IF(AND(Colin!$G11334=$B$1,Colin!$H11334&lt;=$C$3),Colin!$I11334,)</f>
        <v>0</v>
      </c>
      <c r="N11334" s="38">
        <f>IF(AND(Colin!$G11334=$B$2,Colin!$H11334=$C$3),Colin!$I11334,)</f>
        <v>0</v>
      </c>
      <c r="O11334" s="38">
        <f>IF(AND(Colin!$G11334=$B$2,Colin!$H11334&lt;=$C$3),Colin!$I11334,)</f>
        <v>0</v>
      </c>
      <c r="P11334" s="38">
        <f>IF(Colin!$G11334&lt;$B$2,Colin!$I11334,0)</f>
        <v>0</v>
      </c>
      <c r="Q11334" s="38">
        <f>IF(Colin!$G11334&lt;$B$1,Colin!$I11334,0)</f>
        <v>0</v>
      </c>
    </row>
    <row r="11335" spans="12:17" x14ac:dyDescent="0.25">
      <c r="L11335" s="38">
        <f>IF(AND(Colin!$G11335=$B$1,Colin!$H11335=$C$3),Colin!$I11335,)</f>
        <v>0</v>
      </c>
      <c r="M11335" s="38">
        <f>IF(AND(Colin!$G11335=$B$1,Colin!$H11335&lt;=$C$3),Colin!$I11335,)</f>
        <v>0</v>
      </c>
      <c r="N11335" s="38">
        <f>IF(AND(Colin!$G11335=$B$2,Colin!$H11335=$C$3),Colin!$I11335,)</f>
        <v>0</v>
      </c>
      <c r="O11335" s="38">
        <f>IF(AND(Colin!$G11335=$B$2,Colin!$H11335&lt;=$C$3),Colin!$I11335,)</f>
        <v>0</v>
      </c>
      <c r="P11335" s="38">
        <f>IF(Colin!$G11335&lt;$B$2,Colin!$I11335,0)</f>
        <v>0</v>
      </c>
      <c r="Q11335" s="38">
        <f>IF(Colin!$G11335&lt;$B$1,Colin!$I11335,0)</f>
        <v>0</v>
      </c>
    </row>
    <row r="11336" spans="12:17" x14ac:dyDescent="0.25">
      <c r="L11336" s="38">
        <f>IF(AND(Colin!$G11336=$B$1,Colin!$H11336=$C$3),Colin!$I11336,)</f>
        <v>0</v>
      </c>
      <c r="M11336" s="38">
        <f>IF(AND(Colin!$G11336=$B$1,Colin!$H11336&lt;=$C$3),Colin!$I11336,)</f>
        <v>0</v>
      </c>
      <c r="N11336" s="38">
        <f>IF(AND(Colin!$G11336=$B$2,Colin!$H11336=$C$3),Colin!$I11336,)</f>
        <v>0</v>
      </c>
      <c r="O11336" s="38">
        <f>IF(AND(Colin!$G11336=$B$2,Colin!$H11336&lt;=$C$3),Colin!$I11336,)</f>
        <v>0</v>
      </c>
      <c r="P11336" s="38">
        <f>IF(Colin!$G11336&lt;$B$2,Colin!$I11336,0)</f>
        <v>0</v>
      </c>
      <c r="Q11336" s="38">
        <f>IF(Colin!$G11336&lt;$B$1,Colin!$I11336,0)</f>
        <v>0</v>
      </c>
    </row>
    <row r="11337" spans="12:17" x14ac:dyDescent="0.25">
      <c r="L11337" s="38">
        <f>IF(AND(Colin!$G11337=$B$1,Colin!$H11337=$C$3),Colin!$I11337,)</f>
        <v>0</v>
      </c>
      <c r="M11337" s="38">
        <f>IF(AND(Colin!$G11337=$B$1,Colin!$H11337&lt;=$C$3),Colin!$I11337,)</f>
        <v>0</v>
      </c>
      <c r="N11337" s="38">
        <f>IF(AND(Colin!$G11337=$B$2,Colin!$H11337=$C$3),Colin!$I11337,)</f>
        <v>0</v>
      </c>
      <c r="O11337" s="38">
        <f>IF(AND(Colin!$G11337=$B$2,Colin!$H11337&lt;=$C$3),Colin!$I11337,)</f>
        <v>0</v>
      </c>
      <c r="P11337" s="38">
        <f>IF(Colin!$G11337&lt;$B$2,Colin!$I11337,0)</f>
        <v>0</v>
      </c>
      <c r="Q11337" s="38">
        <f>IF(Colin!$G11337&lt;$B$1,Colin!$I11337,0)</f>
        <v>0</v>
      </c>
    </row>
    <row r="11338" spans="12:17" x14ac:dyDescent="0.25">
      <c r="L11338" s="38">
        <f>IF(AND(Colin!$G11338=$B$1,Colin!$H11338=$C$3),Colin!$I11338,)</f>
        <v>0</v>
      </c>
      <c r="M11338" s="38">
        <f>IF(AND(Colin!$G11338=$B$1,Colin!$H11338&lt;=$C$3),Colin!$I11338,)</f>
        <v>0</v>
      </c>
      <c r="N11338" s="38">
        <f>IF(AND(Colin!$G11338=$B$2,Colin!$H11338=$C$3),Colin!$I11338,)</f>
        <v>0</v>
      </c>
      <c r="O11338" s="38">
        <f>IF(AND(Colin!$G11338=$B$2,Colin!$H11338&lt;=$C$3),Colin!$I11338,)</f>
        <v>0</v>
      </c>
      <c r="P11338" s="38">
        <f>IF(Colin!$G11338&lt;$B$2,Colin!$I11338,0)</f>
        <v>0</v>
      </c>
      <c r="Q11338" s="38">
        <f>IF(Colin!$G11338&lt;$B$1,Colin!$I11338,0)</f>
        <v>0</v>
      </c>
    </row>
    <row r="11339" spans="12:17" x14ac:dyDescent="0.25">
      <c r="L11339" s="38">
        <f>IF(AND(Colin!$G11339=$B$1,Colin!$H11339=$C$3),Colin!$I11339,)</f>
        <v>0</v>
      </c>
      <c r="M11339" s="38">
        <f>IF(AND(Colin!$G11339=$B$1,Colin!$H11339&lt;=$C$3),Colin!$I11339,)</f>
        <v>0</v>
      </c>
      <c r="N11339" s="38">
        <f>IF(AND(Colin!$G11339=$B$2,Colin!$H11339=$C$3),Colin!$I11339,)</f>
        <v>0</v>
      </c>
      <c r="O11339" s="38">
        <f>IF(AND(Colin!$G11339=$B$2,Colin!$H11339&lt;=$C$3),Colin!$I11339,)</f>
        <v>0</v>
      </c>
      <c r="P11339" s="38">
        <f>IF(Colin!$G11339&lt;$B$2,Colin!$I11339,0)</f>
        <v>0</v>
      </c>
      <c r="Q11339" s="38">
        <f>IF(Colin!$G11339&lt;$B$1,Colin!$I11339,0)</f>
        <v>0</v>
      </c>
    </row>
    <row r="11340" spans="12:17" x14ac:dyDescent="0.25">
      <c r="L11340" s="38">
        <f>IF(AND(Colin!$G11340=$B$1,Colin!$H11340=$C$3),Colin!$I11340,)</f>
        <v>0</v>
      </c>
      <c r="M11340" s="38">
        <f>IF(AND(Colin!$G11340=$B$1,Colin!$H11340&lt;=$C$3),Colin!$I11340,)</f>
        <v>0</v>
      </c>
      <c r="N11340" s="38">
        <f>IF(AND(Colin!$G11340=$B$2,Colin!$H11340=$C$3),Colin!$I11340,)</f>
        <v>0</v>
      </c>
      <c r="O11340" s="38">
        <f>IF(AND(Colin!$G11340=$B$2,Colin!$H11340&lt;=$C$3),Colin!$I11340,)</f>
        <v>0</v>
      </c>
      <c r="P11340" s="38">
        <f>IF(Colin!$G11340&lt;$B$2,Colin!$I11340,0)</f>
        <v>0</v>
      </c>
      <c r="Q11340" s="38">
        <f>IF(Colin!$G11340&lt;$B$1,Colin!$I11340,0)</f>
        <v>0</v>
      </c>
    </row>
    <row r="11341" spans="12:17" x14ac:dyDescent="0.25">
      <c r="L11341" s="38">
        <f>IF(AND(Colin!$G11341=$B$1,Colin!$H11341=$C$3),Colin!$I11341,)</f>
        <v>0</v>
      </c>
      <c r="M11341" s="38">
        <f>IF(AND(Colin!$G11341=$B$1,Colin!$H11341&lt;=$C$3),Colin!$I11341,)</f>
        <v>0</v>
      </c>
      <c r="N11341" s="38">
        <f>IF(AND(Colin!$G11341=$B$2,Colin!$H11341=$C$3),Colin!$I11341,)</f>
        <v>0</v>
      </c>
      <c r="O11341" s="38">
        <f>IF(AND(Colin!$G11341=$B$2,Colin!$H11341&lt;=$C$3),Colin!$I11341,)</f>
        <v>0</v>
      </c>
      <c r="P11341" s="38">
        <f>IF(Colin!$G11341&lt;$B$2,Colin!$I11341,0)</f>
        <v>0</v>
      </c>
      <c r="Q11341" s="38">
        <f>IF(Colin!$G11341&lt;$B$1,Colin!$I11341,0)</f>
        <v>0</v>
      </c>
    </row>
    <row r="11342" spans="12:17" x14ac:dyDescent="0.25">
      <c r="L11342" s="38">
        <f>IF(AND(Colin!$G11342=$B$1,Colin!$H11342=$C$3),Colin!$I11342,)</f>
        <v>0</v>
      </c>
      <c r="M11342" s="38">
        <f>IF(AND(Colin!$G11342=$B$1,Colin!$H11342&lt;=$C$3),Colin!$I11342,)</f>
        <v>0</v>
      </c>
      <c r="N11342" s="38">
        <f>IF(AND(Colin!$G11342=$B$2,Colin!$H11342=$C$3),Colin!$I11342,)</f>
        <v>0</v>
      </c>
      <c r="O11342" s="38">
        <f>IF(AND(Colin!$G11342=$B$2,Colin!$H11342&lt;=$C$3),Colin!$I11342,)</f>
        <v>0</v>
      </c>
      <c r="P11342" s="38">
        <f>IF(Colin!$G11342&lt;$B$2,Colin!$I11342,0)</f>
        <v>0</v>
      </c>
      <c r="Q11342" s="38">
        <f>IF(Colin!$G11342&lt;$B$1,Colin!$I11342,0)</f>
        <v>0</v>
      </c>
    </row>
    <row r="11343" spans="12:17" x14ac:dyDescent="0.25">
      <c r="L11343" s="38">
        <f>IF(AND(Colin!$G11343=$B$1,Colin!$H11343=$C$3),Colin!$I11343,)</f>
        <v>0</v>
      </c>
      <c r="M11343" s="38">
        <f>IF(AND(Colin!$G11343=$B$1,Colin!$H11343&lt;=$C$3),Colin!$I11343,)</f>
        <v>0</v>
      </c>
      <c r="N11343" s="38">
        <f>IF(AND(Colin!$G11343=$B$2,Colin!$H11343=$C$3),Colin!$I11343,)</f>
        <v>0</v>
      </c>
      <c r="O11343" s="38">
        <f>IF(AND(Colin!$G11343=$B$2,Colin!$H11343&lt;=$C$3),Colin!$I11343,)</f>
        <v>0</v>
      </c>
      <c r="P11343" s="38">
        <f>IF(Colin!$G11343&lt;$B$2,Colin!$I11343,0)</f>
        <v>0</v>
      </c>
      <c r="Q11343" s="38">
        <f>IF(Colin!$G11343&lt;$B$1,Colin!$I11343,0)</f>
        <v>0</v>
      </c>
    </row>
    <row r="11344" spans="12:17" x14ac:dyDescent="0.25">
      <c r="L11344" s="38">
        <f>IF(AND(Colin!$G11344=$B$1,Colin!$H11344=$C$3),Colin!$I11344,)</f>
        <v>0</v>
      </c>
      <c r="M11344" s="38">
        <f>IF(AND(Colin!$G11344=$B$1,Colin!$H11344&lt;=$C$3),Colin!$I11344,)</f>
        <v>0</v>
      </c>
      <c r="N11344" s="38">
        <f>IF(AND(Colin!$G11344=$B$2,Colin!$H11344=$C$3),Colin!$I11344,)</f>
        <v>0</v>
      </c>
      <c r="O11344" s="38">
        <f>IF(AND(Colin!$G11344=$B$2,Colin!$H11344&lt;=$C$3),Colin!$I11344,)</f>
        <v>0</v>
      </c>
      <c r="P11344" s="38">
        <f>IF(Colin!$G11344&lt;$B$2,Colin!$I11344,0)</f>
        <v>0</v>
      </c>
      <c r="Q11344" s="38">
        <f>IF(Colin!$G11344&lt;$B$1,Colin!$I11344,0)</f>
        <v>0</v>
      </c>
    </row>
    <row r="11345" spans="12:17" x14ac:dyDescent="0.25">
      <c r="L11345" s="38">
        <f>IF(AND(Colin!$G11345=$B$1,Colin!$H11345=$C$3),Colin!$I11345,)</f>
        <v>0</v>
      </c>
      <c r="M11345" s="38">
        <f>IF(AND(Colin!$G11345=$B$1,Colin!$H11345&lt;=$C$3),Colin!$I11345,)</f>
        <v>0</v>
      </c>
      <c r="N11345" s="38">
        <f>IF(AND(Colin!$G11345=$B$2,Colin!$H11345=$C$3),Colin!$I11345,)</f>
        <v>0</v>
      </c>
      <c r="O11345" s="38">
        <f>IF(AND(Colin!$G11345=$B$2,Colin!$H11345&lt;=$C$3),Colin!$I11345,)</f>
        <v>0</v>
      </c>
      <c r="P11345" s="38">
        <f>IF(Colin!$G11345&lt;$B$2,Colin!$I11345,0)</f>
        <v>0</v>
      </c>
      <c r="Q11345" s="38">
        <f>IF(Colin!$G11345&lt;$B$1,Colin!$I11345,0)</f>
        <v>0</v>
      </c>
    </row>
    <row r="11346" spans="12:17" x14ac:dyDescent="0.25">
      <c r="L11346" s="38">
        <f>IF(AND(Colin!$G11346=$B$1,Colin!$H11346=$C$3),Colin!$I11346,)</f>
        <v>0</v>
      </c>
      <c r="M11346" s="38">
        <f>IF(AND(Colin!$G11346=$B$1,Colin!$H11346&lt;=$C$3),Colin!$I11346,)</f>
        <v>0</v>
      </c>
      <c r="N11346" s="38">
        <f>IF(AND(Colin!$G11346=$B$2,Colin!$H11346=$C$3),Colin!$I11346,)</f>
        <v>0</v>
      </c>
      <c r="O11346" s="38">
        <f>IF(AND(Colin!$G11346=$B$2,Colin!$H11346&lt;=$C$3),Colin!$I11346,)</f>
        <v>0</v>
      </c>
      <c r="P11346" s="38">
        <f>IF(Colin!$G11346&lt;$B$2,Colin!$I11346,0)</f>
        <v>0</v>
      </c>
      <c r="Q11346" s="38">
        <f>IF(Colin!$G11346&lt;$B$1,Colin!$I11346,0)</f>
        <v>0</v>
      </c>
    </row>
    <row r="11347" spans="12:17" x14ac:dyDescent="0.25">
      <c r="L11347" s="38">
        <f>IF(AND(Colin!$G11347=$B$1,Colin!$H11347=$C$3),Colin!$I11347,)</f>
        <v>0</v>
      </c>
      <c r="M11347" s="38">
        <f>IF(AND(Colin!$G11347=$B$1,Colin!$H11347&lt;=$C$3),Colin!$I11347,)</f>
        <v>0</v>
      </c>
      <c r="N11347" s="38">
        <f>IF(AND(Colin!$G11347=$B$2,Colin!$H11347=$C$3),Colin!$I11347,)</f>
        <v>0</v>
      </c>
      <c r="O11347" s="38">
        <f>IF(AND(Colin!$G11347=$B$2,Colin!$H11347&lt;=$C$3),Colin!$I11347,)</f>
        <v>0</v>
      </c>
      <c r="P11347" s="38">
        <f>IF(Colin!$G11347&lt;$B$2,Colin!$I11347,0)</f>
        <v>0</v>
      </c>
      <c r="Q11347" s="38">
        <f>IF(Colin!$G11347&lt;$B$1,Colin!$I11347,0)</f>
        <v>0</v>
      </c>
    </row>
    <row r="11348" spans="12:17" x14ac:dyDescent="0.25">
      <c r="L11348" s="38">
        <f>IF(AND(Colin!$G11348=$B$1,Colin!$H11348=$C$3),Colin!$I11348,)</f>
        <v>0</v>
      </c>
      <c r="M11348" s="38">
        <f>IF(AND(Colin!$G11348=$B$1,Colin!$H11348&lt;=$C$3),Colin!$I11348,)</f>
        <v>0</v>
      </c>
      <c r="N11348" s="38">
        <f>IF(AND(Colin!$G11348=$B$2,Colin!$H11348=$C$3),Colin!$I11348,)</f>
        <v>0</v>
      </c>
      <c r="O11348" s="38">
        <f>IF(AND(Colin!$G11348=$B$2,Colin!$H11348&lt;=$C$3),Colin!$I11348,)</f>
        <v>0</v>
      </c>
      <c r="P11348" s="38">
        <f>IF(Colin!$G11348&lt;$B$2,Colin!$I11348,0)</f>
        <v>0</v>
      </c>
      <c r="Q11348" s="38">
        <f>IF(Colin!$G11348&lt;$B$1,Colin!$I11348,0)</f>
        <v>0</v>
      </c>
    </row>
    <row r="11349" spans="12:17" x14ac:dyDescent="0.25">
      <c r="L11349" s="38">
        <f>IF(AND(Colin!$G11349=$B$1,Colin!$H11349=$C$3),Colin!$I11349,)</f>
        <v>0</v>
      </c>
      <c r="M11349" s="38">
        <f>IF(AND(Colin!$G11349=$B$1,Colin!$H11349&lt;=$C$3),Colin!$I11349,)</f>
        <v>0</v>
      </c>
      <c r="N11349" s="38">
        <f>IF(AND(Colin!$G11349=$B$2,Colin!$H11349=$C$3),Colin!$I11349,)</f>
        <v>0</v>
      </c>
      <c r="O11349" s="38">
        <f>IF(AND(Colin!$G11349=$B$2,Colin!$H11349&lt;=$C$3),Colin!$I11349,)</f>
        <v>0</v>
      </c>
      <c r="P11349" s="38">
        <f>IF(Colin!$G11349&lt;$B$2,Colin!$I11349,0)</f>
        <v>0</v>
      </c>
      <c r="Q11349" s="38">
        <f>IF(Colin!$G11349&lt;$B$1,Colin!$I11349,0)</f>
        <v>0</v>
      </c>
    </row>
    <row r="11350" spans="12:17" x14ac:dyDescent="0.25">
      <c r="L11350" s="38">
        <f>IF(AND(Colin!$G11350=$B$1,Colin!$H11350=$C$3),Colin!$I11350,)</f>
        <v>0</v>
      </c>
      <c r="M11350" s="38">
        <f>IF(AND(Colin!$G11350=$B$1,Colin!$H11350&lt;=$C$3),Colin!$I11350,)</f>
        <v>0</v>
      </c>
      <c r="N11350" s="38">
        <f>IF(AND(Colin!$G11350=$B$2,Colin!$H11350=$C$3),Colin!$I11350,)</f>
        <v>0</v>
      </c>
      <c r="O11350" s="38">
        <f>IF(AND(Colin!$G11350=$B$2,Colin!$H11350&lt;=$C$3),Colin!$I11350,)</f>
        <v>0</v>
      </c>
      <c r="P11350" s="38">
        <f>IF(Colin!$G11350&lt;$B$2,Colin!$I11350,0)</f>
        <v>0</v>
      </c>
      <c r="Q11350" s="38">
        <f>IF(Colin!$G11350&lt;$B$1,Colin!$I11350,0)</f>
        <v>0</v>
      </c>
    </row>
    <row r="11351" spans="12:17" x14ac:dyDescent="0.25">
      <c r="L11351" s="38">
        <f>IF(AND(Colin!$G11351=$B$1,Colin!$H11351=$C$3),Colin!$I11351,)</f>
        <v>0</v>
      </c>
      <c r="M11351" s="38">
        <f>IF(AND(Colin!$G11351=$B$1,Colin!$H11351&lt;=$C$3),Colin!$I11351,)</f>
        <v>0</v>
      </c>
      <c r="N11351" s="38">
        <f>IF(AND(Colin!$G11351=$B$2,Colin!$H11351=$C$3),Colin!$I11351,)</f>
        <v>0</v>
      </c>
      <c r="O11351" s="38">
        <f>IF(AND(Colin!$G11351=$B$2,Colin!$H11351&lt;=$C$3),Colin!$I11351,)</f>
        <v>0</v>
      </c>
      <c r="P11351" s="38">
        <f>IF(Colin!$G11351&lt;$B$2,Colin!$I11351,0)</f>
        <v>0</v>
      </c>
      <c r="Q11351" s="38">
        <f>IF(Colin!$G11351&lt;$B$1,Colin!$I11351,0)</f>
        <v>0</v>
      </c>
    </row>
    <row r="11352" spans="12:17" x14ac:dyDescent="0.25">
      <c r="L11352" s="38">
        <f>IF(AND(Colin!$G11352=$B$1,Colin!$H11352=$C$3),Colin!$I11352,)</f>
        <v>0</v>
      </c>
      <c r="M11352" s="38">
        <f>IF(AND(Colin!$G11352=$B$1,Colin!$H11352&lt;=$C$3),Colin!$I11352,)</f>
        <v>0</v>
      </c>
      <c r="N11352" s="38">
        <f>IF(AND(Colin!$G11352=$B$2,Colin!$H11352=$C$3),Colin!$I11352,)</f>
        <v>0</v>
      </c>
      <c r="O11352" s="38">
        <f>IF(AND(Colin!$G11352=$B$2,Colin!$H11352&lt;=$C$3),Colin!$I11352,)</f>
        <v>0</v>
      </c>
      <c r="P11352" s="38">
        <f>IF(Colin!$G11352&lt;$B$2,Colin!$I11352,0)</f>
        <v>0</v>
      </c>
      <c r="Q11352" s="38">
        <f>IF(Colin!$G11352&lt;$B$1,Colin!$I11352,0)</f>
        <v>0</v>
      </c>
    </row>
    <row r="11353" spans="12:17" x14ac:dyDescent="0.25">
      <c r="L11353" s="38">
        <f>IF(AND(Colin!$G11353=$B$1,Colin!$H11353=$C$3),Colin!$I11353,)</f>
        <v>0</v>
      </c>
      <c r="M11353" s="38">
        <f>IF(AND(Colin!$G11353=$B$1,Colin!$H11353&lt;=$C$3),Colin!$I11353,)</f>
        <v>0</v>
      </c>
      <c r="N11353" s="38">
        <f>IF(AND(Colin!$G11353=$B$2,Colin!$H11353=$C$3),Colin!$I11353,)</f>
        <v>0</v>
      </c>
      <c r="O11353" s="38">
        <f>IF(AND(Colin!$G11353=$B$2,Colin!$H11353&lt;=$C$3),Colin!$I11353,)</f>
        <v>0</v>
      </c>
      <c r="P11353" s="38">
        <f>IF(Colin!$G11353&lt;$B$2,Colin!$I11353,0)</f>
        <v>0</v>
      </c>
      <c r="Q11353" s="38">
        <f>IF(Colin!$G11353&lt;$B$1,Colin!$I11353,0)</f>
        <v>0</v>
      </c>
    </row>
    <row r="11354" spans="12:17" x14ac:dyDescent="0.25">
      <c r="L11354" s="38">
        <f>IF(AND(Colin!$G11354=$B$1,Colin!$H11354=$C$3),Colin!$I11354,)</f>
        <v>0</v>
      </c>
      <c r="M11354" s="38">
        <f>IF(AND(Colin!$G11354=$B$1,Colin!$H11354&lt;=$C$3),Colin!$I11354,)</f>
        <v>0</v>
      </c>
      <c r="N11354" s="38">
        <f>IF(AND(Colin!$G11354=$B$2,Colin!$H11354=$C$3),Colin!$I11354,)</f>
        <v>0</v>
      </c>
      <c r="O11354" s="38">
        <f>IF(AND(Colin!$G11354=$B$2,Colin!$H11354&lt;=$C$3),Colin!$I11354,)</f>
        <v>0</v>
      </c>
      <c r="P11354" s="38">
        <f>IF(Colin!$G11354&lt;$B$2,Colin!$I11354,0)</f>
        <v>0</v>
      </c>
      <c r="Q11354" s="38">
        <f>IF(Colin!$G11354&lt;$B$1,Colin!$I11354,0)</f>
        <v>0</v>
      </c>
    </row>
    <row r="11355" spans="12:17" x14ac:dyDescent="0.25">
      <c r="L11355" s="38">
        <f>IF(AND(Colin!$G11355=$B$1,Colin!$H11355=$C$3),Colin!$I11355,)</f>
        <v>0</v>
      </c>
      <c r="M11355" s="38">
        <f>IF(AND(Colin!$G11355=$B$1,Colin!$H11355&lt;=$C$3),Colin!$I11355,)</f>
        <v>0</v>
      </c>
      <c r="N11355" s="38">
        <f>IF(AND(Colin!$G11355=$B$2,Colin!$H11355=$C$3),Colin!$I11355,)</f>
        <v>0</v>
      </c>
      <c r="O11355" s="38">
        <f>IF(AND(Colin!$G11355=$B$2,Colin!$H11355&lt;=$C$3),Colin!$I11355,)</f>
        <v>0</v>
      </c>
      <c r="P11355" s="38">
        <f>IF(Colin!$G11355&lt;$B$2,Colin!$I11355,0)</f>
        <v>0</v>
      </c>
      <c r="Q11355" s="38">
        <f>IF(Colin!$G11355&lt;$B$1,Colin!$I11355,0)</f>
        <v>0</v>
      </c>
    </row>
    <row r="11356" spans="12:17" x14ac:dyDescent="0.25">
      <c r="L11356" s="38">
        <f>IF(AND(Colin!$G11356=$B$1,Colin!$H11356=$C$3),Colin!$I11356,)</f>
        <v>0</v>
      </c>
      <c r="M11356" s="38">
        <f>IF(AND(Colin!$G11356=$B$1,Colin!$H11356&lt;=$C$3),Colin!$I11356,)</f>
        <v>0</v>
      </c>
      <c r="N11356" s="38">
        <f>IF(AND(Colin!$G11356=$B$2,Colin!$H11356=$C$3),Colin!$I11356,)</f>
        <v>0</v>
      </c>
      <c r="O11356" s="38">
        <f>IF(AND(Colin!$G11356=$B$2,Colin!$H11356&lt;=$C$3),Colin!$I11356,)</f>
        <v>0</v>
      </c>
      <c r="P11356" s="38">
        <f>IF(Colin!$G11356&lt;$B$2,Colin!$I11356,0)</f>
        <v>0</v>
      </c>
      <c r="Q11356" s="38">
        <f>IF(Colin!$G11356&lt;$B$1,Colin!$I11356,0)</f>
        <v>0</v>
      </c>
    </row>
    <row r="11357" spans="12:17" x14ac:dyDescent="0.25">
      <c r="L11357" s="38">
        <f>IF(AND(Colin!$G11357=$B$1,Colin!$H11357=$C$3),Colin!$I11357,)</f>
        <v>0</v>
      </c>
      <c r="M11357" s="38">
        <f>IF(AND(Colin!$G11357=$B$1,Colin!$H11357&lt;=$C$3),Colin!$I11357,)</f>
        <v>0</v>
      </c>
      <c r="N11357" s="38">
        <f>IF(AND(Colin!$G11357=$B$2,Colin!$H11357=$C$3),Colin!$I11357,)</f>
        <v>0</v>
      </c>
      <c r="O11357" s="38">
        <f>IF(AND(Colin!$G11357=$B$2,Colin!$H11357&lt;=$C$3),Colin!$I11357,)</f>
        <v>0</v>
      </c>
      <c r="P11357" s="38">
        <f>IF(Colin!$G11357&lt;$B$2,Colin!$I11357,0)</f>
        <v>0</v>
      </c>
      <c r="Q11357" s="38">
        <f>IF(Colin!$G11357&lt;$B$1,Colin!$I11357,0)</f>
        <v>0</v>
      </c>
    </row>
    <row r="11358" spans="12:17" x14ac:dyDescent="0.25">
      <c r="L11358" s="38">
        <f>IF(AND(Colin!$G11358=$B$1,Colin!$H11358=$C$3),Colin!$I11358,)</f>
        <v>0</v>
      </c>
      <c r="M11358" s="38">
        <f>IF(AND(Colin!$G11358=$B$1,Colin!$H11358&lt;=$C$3),Colin!$I11358,)</f>
        <v>0</v>
      </c>
      <c r="N11358" s="38">
        <f>IF(AND(Colin!$G11358=$B$2,Colin!$H11358=$C$3),Colin!$I11358,)</f>
        <v>0</v>
      </c>
      <c r="O11358" s="38">
        <f>IF(AND(Colin!$G11358=$B$2,Colin!$H11358&lt;=$C$3),Colin!$I11358,)</f>
        <v>0</v>
      </c>
      <c r="P11358" s="38">
        <f>IF(Colin!$G11358&lt;$B$2,Colin!$I11358,0)</f>
        <v>0</v>
      </c>
      <c r="Q11358" s="38">
        <f>IF(Colin!$G11358&lt;$B$1,Colin!$I11358,0)</f>
        <v>0</v>
      </c>
    </row>
    <row r="11359" spans="12:17" x14ac:dyDescent="0.25">
      <c r="L11359" s="38">
        <f>IF(AND(Colin!$G11359=$B$1,Colin!$H11359=$C$3),Colin!$I11359,)</f>
        <v>0</v>
      </c>
      <c r="M11359" s="38">
        <f>IF(AND(Colin!$G11359=$B$1,Colin!$H11359&lt;=$C$3),Colin!$I11359,)</f>
        <v>0</v>
      </c>
      <c r="N11359" s="38">
        <f>IF(AND(Colin!$G11359=$B$2,Colin!$H11359=$C$3),Colin!$I11359,)</f>
        <v>0</v>
      </c>
      <c r="O11359" s="38">
        <f>IF(AND(Colin!$G11359=$B$2,Colin!$H11359&lt;=$C$3),Colin!$I11359,)</f>
        <v>0</v>
      </c>
      <c r="P11359" s="38">
        <f>IF(Colin!$G11359&lt;$B$2,Colin!$I11359,0)</f>
        <v>0</v>
      </c>
      <c r="Q11359" s="38">
        <f>IF(Colin!$G11359&lt;$B$1,Colin!$I11359,0)</f>
        <v>0</v>
      </c>
    </row>
    <row r="11360" spans="12:17" x14ac:dyDescent="0.25">
      <c r="L11360" s="38">
        <f>IF(AND(Colin!$G11360=$B$1,Colin!$H11360=$C$3),Colin!$I11360,)</f>
        <v>0</v>
      </c>
      <c r="M11360" s="38">
        <f>IF(AND(Colin!$G11360=$B$1,Colin!$H11360&lt;=$C$3),Colin!$I11360,)</f>
        <v>0</v>
      </c>
      <c r="N11360" s="38">
        <f>IF(AND(Colin!$G11360=$B$2,Colin!$H11360=$C$3),Colin!$I11360,)</f>
        <v>0</v>
      </c>
      <c r="O11360" s="38">
        <f>IF(AND(Colin!$G11360=$B$2,Colin!$H11360&lt;=$C$3),Colin!$I11360,)</f>
        <v>0</v>
      </c>
      <c r="P11360" s="38">
        <f>IF(Colin!$G11360&lt;$B$2,Colin!$I11360,0)</f>
        <v>0</v>
      </c>
      <c r="Q11360" s="38">
        <f>IF(Colin!$G11360&lt;$B$1,Colin!$I11360,0)</f>
        <v>0</v>
      </c>
    </row>
    <row r="11361" spans="12:17" x14ac:dyDescent="0.25">
      <c r="L11361" s="38">
        <f>IF(AND(Colin!$G11361=$B$1,Colin!$H11361=$C$3),Colin!$I11361,)</f>
        <v>0</v>
      </c>
      <c r="M11361" s="38">
        <f>IF(AND(Colin!$G11361=$B$1,Colin!$H11361&lt;=$C$3),Colin!$I11361,)</f>
        <v>0</v>
      </c>
      <c r="N11361" s="38">
        <f>IF(AND(Colin!$G11361=$B$2,Colin!$H11361=$C$3),Colin!$I11361,)</f>
        <v>0</v>
      </c>
      <c r="O11361" s="38">
        <f>IF(AND(Colin!$G11361=$B$2,Colin!$H11361&lt;=$C$3),Colin!$I11361,)</f>
        <v>0</v>
      </c>
      <c r="P11361" s="38">
        <f>IF(Colin!$G11361&lt;$B$2,Colin!$I11361,0)</f>
        <v>0</v>
      </c>
      <c r="Q11361" s="38">
        <f>IF(Colin!$G11361&lt;$B$1,Colin!$I11361,0)</f>
        <v>0</v>
      </c>
    </row>
    <row r="11362" spans="12:17" x14ac:dyDescent="0.25">
      <c r="L11362" s="38">
        <f>IF(AND(Colin!$G11362=$B$1,Colin!$H11362=$C$3),Colin!$I11362,)</f>
        <v>0</v>
      </c>
      <c r="M11362" s="38">
        <f>IF(AND(Colin!$G11362=$B$1,Colin!$H11362&lt;=$C$3),Colin!$I11362,)</f>
        <v>0</v>
      </c>
      <c r="N11362" s="38">
        <f>IF(AND(Colin!$G11362=$B$2,Colin!$H11362=$C$3),Colin!$I11362,)</f>
        <v>0</v>
      </c>
      <c r="O11362" s="38">
        <f>IF(AND(Colin!$G11362=$B$2,Colin!$H11362&lt;=$C$3),Colin!$I11362,)</f>
        <v>0</v>
      </c>
      <c r="P11362" s="38">
        <f>IF(Colin!$G11362&lt;$B$2,Colin!$I11362,0)</f>
        <v>0</v>
      </c>
      <c r="Q11362" s="38">
        <f>IF(Colin!$G11362&lt;$B$1,Colin!$I11362,0)</f>
        <v>0</v>
      </c>
    </row>
    <row r="11363" spans="12:17" x14ac:dyDescent="0.25">
      <c r="L11363" s="38">
        <f>IF(AND(Colin!$G11363=$B$1,Colin!$H11363=$C$3),Colin!$I11363,)</f>
        <v>0</v>
      </c>
      <c r="M11363" s="38">
        <f>IF(AND(Colin!$G11363=$B$1,Colin!$H11363&lt;=$C$3),Colin!$I11363,)</f>
        <v>0</v>
      </c>
      <c r="N11363" s="38">
        <f>IF(AND(Colin!$G11363=$B$2,Colin!$H11363=$C$3),Colin!$I11363,)</f>
        <v>0</v>
      </c>
      <c r="O11363" s="38">
        <f>IF(AND(Colin!$G11363=$B$2,Colin!$H11363&lt;=$C$3),Colin!$I11363,)</f>
        <v>0</v>
      </c>
      <c r="P11363" s="38">
        <f>IF(Colin!$G11363&lt;$B$2,Colin!$I11363,0)</f>
        <v>0</v>
      </c>
      <c r="Q11363" s="38">
        <f>IF(Colin!$G11363&lt;$B$1,Colin!$I11363,0)</f>
        <v>0</v>
      </c>
    </row>
    <row r="11364" spans="12:17" x14ac:dyDescent="0.25">
      <c r="L11364" s="38">
        <f>IF(AND(Colin!$G11364=$B$1,Colin!$H11364=$C$3),Colin!$I11364,)</f>
        <v>0</v>
      </c>
      <c r="M11364" s="38">
        <f>IF(AND(Colin!$G11364=$B$1,Colin!$H11364&lt;=$C$3),Colin!$I11364,)</f>
        <v>0</v>
      </c>
      <c r="N11364" s="38">
        <f>IF(AND(Colin!$G11364=$B$2,Colin!$H11364=$C$3),Colin!$I11364,)</f>
        <v>0</v>
      </c>
      <c r="O11364" s="38">
        <f>IF(AND(Colin!$G11364=$B$2,Colin!$H11364&lt;=$C$3),Colin!$I11364,)</f>
        <v>0</v>
      </c>
      <c r="P11364" s="38">
        <f>IF(Colin!$G11364&lt;$B$2,Colin!$I11364,0)</f>
        <v>0</v>
      </c>
      <c r="Q11364" s="38">
        <f>IF(Colin!$G11364&lt;$B$1,Colin!$I11364,0)</f>
        <v>0</v>
      </c>
    </row>
    <row r="11365" spans="12:17" x14ac:dyDescent="0.25">
      <c r="L11365" s="38">
        <f>IF(AND(Colin!$G11365=$B$1,Colin!$H11365=$C$3),Colin!$I11365,)</f>
        <v>0</v>
      </c>
      <c r="M11365" s="38">
        <f>IF(AND(Colin!$G11365=$B$1,Colin!$H11365&lt;=$C$3),Colin!$I11365,)</f>
        <v>0</v>
      </c>
      <c r="N11365" s="38">
        <f>IF(AND(Colin!$G11365=$B$2,Colin!$H11365=$C$3),Colin!$I11365,)</f>
        <v>0</v>
      </c>
      <c r="O11365" s="38">
        <f>IF(AND(Colin!$G11365=$B$2,Colin!$H11365&lt;=$C$3),Colin!$I11365,)</f>
        <v>0</v>
      </c>
      <c r="P11365" s="38">
        <f>IF(Colin!$G11365&lt;$B$2,Colin!$I11365,0)</f>
        <v>0</v>
      </c>
      <c r="Q11365" s="38">
        <f>IF(Colin!$G11365&lt;$B$1,Colin!$I11365,0)</f>
        <v>0</v>
      </c>
    </row>
    <row r="11366" spans="12:17" x14ac:dyDescent="0.25">
      <c r="L11366" s="38">
        <f>IF(AND(Colin!$G11366=$B$1,Colin!$H11366=$C$3),Colin!$I11366,)</f>
        <v>0</v>
      </c>
      <c r="M11366" s="38">
        <f>IF(AND(Colin!$G11366=$B$1,Colin!$H11366&lt;=$C$3),Colin!$I11366,)</f>
        <v>0</v>
      </c>
      <c r="N11366" s="38">
        <f>IF(AND(Colin!$G11366=$B$2,Colin!$H11366=$C$3),Colin!$I11366,)</f>
        <v>0</v>
      </c>
      <c r="O11366" s="38">
        <f>IF(AND(Colin!$G11366=$B$2,Colin!$H11366&lt;=$C$3),Colin!$I11366,)</f>
        <v>0</v>
      </c>
      <c r="P11366" s="38">
        <f>IF(Colin!$G11366&lt;$B$2,Colin!$I11366,0)</f>
        <v>0</v>
      </c>
      <c r="Q11366" s="38">
        <f>IF(Colin!$G11366&lt;$B$1,Colin!$I11366,0)</f>
        <v>0</v>
      </c>
    </row>
    <row r="11367" spans="12:17" x14ac:dyDescent="0.25">
      <c r="L11367" s="38">
        <f>IF(AND(Colin!$G11367=$B$1,Colin!$H11367=$C$3),Colin!$I11367,)</f>
        <v>0</v>
      </c>
      <c r="M11367" s="38">
        <f>IF(AND(Colin!$G11367=$B$1,Colin!$H11367&lt;=$C$3),Colin!$I11367,)</f>
        <v>0</v>
      </c>
      <c r="N11367" s="38">
        <f>IF(AND(Colin!$G11367=$B$2,Colin!$H11367=$C$3),Colin!$I11367,)</f>
        <v>0</v>
      </c>
      <c r="O11367" s="38">
        <f>IF(AND(Colin!$G11367=$B$2,Colin!$H11367&lt;=$C$3),Colin!$I11367,)</f>
        <v>0</v>
      </c>
      <c r="P11367" s="38">
        <f>IF(Colin!$G11367&lt;$B$2,Colin!$I11367,0)</f>
        <v>0</v>
      </c>
      <c r="Q11367" s="38">
        <f>IF(Colin!$G11367&lt;$B$1,Colin!$I11367,0)</f>
        <v>0</v>
      </c>
    </row>
    <row r="11368" spans="12:17" x14ac:dyDescent="0.25">
      <c r="L11368" s="38">
        <f>IF(AND(Colin!$G11368=$B$1,Colin!$H11368=$C$3),Colin!$I11368,)</f>
        <v>0</v>
      </c>
      <c r="M11368" s="38">
        <f>IF(AND(Colin!$G11368=$B$1,Colin!$H11368&lt;=$C$3),Colin!$I11368,)</f>
        <v>0</v>
      </c>
      <c r="N11368" s="38">
        <f>IF(AND(Colin!$G11368=$B$2,Colin!$H11368=$C$3),Colin!$I11368,)</f>
        <v>0</v>
      </c>
      <c r="O11368" s="38">
        <f>IF(AND(Colin!$G11368=$B$2,Colin!$H11368&lt;=$C$3),Colin!$I11368,)</f>
        <v>0</v>
      </c>
      <c r="P11368" s="38">
        <f>IF(Colin!$G11368&lt;$B$2,Colin!$I11368,0)</f>
        <v>0</v>
      </c>
      <c r="Q11368" s="38">
        <f>IF(Colin!$G11368&lt;$B$1,Colin!$I11368,0)</f>
        <v>0</v>
      </c>
    </row>
    <row r="11369" spans="12:17" x14ac:dyDescent="0.25">
      <c r="L11369" s="38">
        <f>IF(AND(Colin!$G11369=$B$1,Colin!$H11369=$C$3),Colin!$I11369,)</f>
        <v>0</v>
      </c>
      <c r="M11369" s="38">
        <f>IF(AND(Colin!$G11369=$B$1,Colin!$H11369&lt;=$C$3),Colin!$I11369,)</f>
        <v>0</v>
      </c>
      <c r="N11369" s="38">
        <f>IF(AND(Colin!$G11369=$B$2,Colin!$H11369=$C$3),Colin!$I11369,)</f>
        <v>0</v>
      </c>
      <c r="O11369" s="38">
        <f>IF(AND(Colin!$G11369=$B$2,Colin!$H11369&lt;=$C$3),Colin!$I11369,)</f>
        <v>0</v>
      </c>
      <c r="P11369" s="38">
        <f>IF(Colin!$G11369&lt;$B$2,Colin!$I11369,0)</f>
        <v>0</v>
      </c>
      <c r="Q11369" s="38">
        <f>IF(Colin!$G11369&lt;$B$1,Colin!$I11369,0)</f>
        <v>0</v>
      </c>
    </row>
    <row r="11370" spans="12:17" x14ac:dyDescent="0.25">
      <c r="L11370" s="38">
        <f>IF(AND(Colin!$G11370=$B$1,Colin!$H11370=$C$3),Colin!$I11370,)</f>
        <v>0</v>
      </c>
      <c r="M11370" s="38">
        <f>IF(AND(Colin!$G11370=$B$1,Colin!$H11370&lt;=$C$3),Colin!$I11370,)</f>
        <v>0</v>
      </c>
      <c r="N11370" s="38">
        <f>IF(AND(Colin!$G11370=$B$2,Colin!$H11370=$C$3),Colin!$I11370,)</f>
        <v>0</v>
      </c>
      <c r="O11370" s="38">
        <f>IF(AND(Colin!$G11370=$B$2,Colin!$H11370&lt;=$C$3),Colin!$I11370,)</f>
        <v>0</v>
      </c>
      <c r="P11370" s="38">
        <f>IF(Colin!$G11370&lt;$B$2,Colin!$I11370,0)</f>
        <v>0</v>
      </c>
      <c r="Q11370" s="38">
        <f>IF(Colin!$G11370&lt;$B$1,Colin!$I11370,0)</f>
        <v>0</v>
      </c>
    </row>
    <row r="11371" spans="12:17" x14ac:dyDescent="0.25">
      <c r="L11371" s="38">
        <f>IF(AND(Colin!$G11371=$B$1,Colin!$H11371=$C$3),Colin!$I11371,)</f>
        <v>0</v>
      </c>
      <c r="M11371" s="38">
        <f>IF(AND(Colin!$G11371=$B$1,Colin!$H11371&lt;=$C$3),Colin!$I11371,)</f>
        <v>0</v>
      </c>
      <c r="N11371" s="38">
        <f>IF(AND(Colin!$G11371=$B$2,Colin!$H11371=$C$3),Colin!$I11371,)</f>
        <v>0</v>
      </c>
      <c r="O11371" s="38">
        <f>IF(AND(Colin!$G11371=$B$2,Colin!$H11371&lt;=$C$3),Colin!$I11371,)</f>
        <v>0</v>
      </c>
      <c r="P11371" s="38">
        <f>IF(Colin!$G11371&lt;$B$2,Colin!$I11371,0)</f>
        <v>0</v>
      </c>
      <c r="Q11371" s="38">
        <f>IF(Colin!$G11371&lt;$B$1,Colin!$I11371,0)</f>
        <v>0</v>
      </c>
    </row>
    <row r="11372" spans="12:17" x14ac:dyDescent="0.25">
      <c r="L11372" s="38">
        <f>IF(AND(Colin!$G11372=$B$1,Colin!$H11372=$C$3),Colin!$I11372,)</f>
        <v>0</v>
      </c>
      <c r="M11372" s="38">
        <f>IF(AND(Colin!$G11372=$B$1,Colin!$H11372&lt;=$C$3),Colin!$I11372,)</f>
        <v>0</v>
      </c>
      <c r="N11372" s="38">
        <f>IF(AND(Colin!$G11372=$B$2,Colin!$H11372=$C$3),Colin!$I11372,)</f>
        <v>0</v>
      </c>
      <c r="O11372" s="38">
        <f>IF(AND(Colin!$G11372=$B$2,Colin!$H11372&lt;=$C$3),Colin!$I11372,)</f>
        <v>0</v>
      </c>
      <c r="P11372" s="38">
        <f>IF(Colin!$G11372&lt;$B$2,Colin!$I11372,0)</f>
        <v>0</v>
      </c>
      <c r="Q11372" s="38">
        <f>IF(Colin!$G11372&lt;$B$1,Colin!$I11372,0)</f>
        <v>0</v>
      </c>
    </row>
    <row r="11373" spans="12:17" x14ac:dyDescent="0.25">
      <c r="L11373" s="38">
        <f>IF(AND(Colin!$G11373=$B$1,Colin!$H11373=$C$3),Colin!$I11373,)</f>
        <v>0</v>
      </c>
      <c r="M11373" s="38">
        <f>IF(AND(Colin!$G11373=$B$1,Colin!$H11373&lt;=$C$3),Colin!$I11373,)</f>
        <v>0</v>
      </c>
      <c r="N11373" s="38">
        <f>IF(AND(Colin!$G11373=$B$2,Colin!$H11373=$C$3),Colin!$I11373,)</f>
        <v>0</v>
      </c>
      <c r="O11373" s="38">
        <f>IF(AND(Colin!$G11373=$B$2,Colin!$H11373&lt;=$C$3),Colin!$I11373,)</f>
        <v>0</v>
      </c>
      <c r="P11373" s="38">
        <f>IF(Colin!$G11373&lt;$B$2,Colin!$I11373,0)</f>
        <v>0</v>
      </c>
      <c r="Q11373" s="38">
        <f>IF(Colin!$G11373&lt;$B$1,Colin!$I11373,0)</f>
        <v>0</v>
      </c>
    </row>
    <row r="11374" spans="12:17" x14ac:dyDescent="0.25">
      <c r="L11374" s="38">
        <f>IF(AND(Colin!$G11374=$B$1,Colin!$H11374=$C$3),Colin!$I11374,)</f>
        <v>0</v>
      </c>
      <c r="M11374" s="38">
        <f>IF(AND(Colin!$G11374=$B$1,Colin!$H11374&lt;=$C$3),Colin!$I11374,)</f>
        <v>0</v>
      </c>
      <c r="N11374" s="38">
        <f>IF(AND(Colin!$G11374=$B$2,Colin!$H11374=$C$3),Colin!$I11374,)</f>
        <v>0</v>
      </c>
      <c r="O11374" s="38">
        <f>IF(AND(Colin!$G11374=$B$2,Colin!$H11374&lt;=$C$3),Colin!$I11374,)</f>
        <v>0</v>
      </c>
      <c r="P11374" s="38">
        <f>IF(Colin!$G11374&lt;$B$2,Colin!$I11374,0)</f>
        <v>0</v>
      </c>
      <c r="Q11374" s="38">
        <f>IF(Colin!$G11374&lt;$B$1,Colin!$I11374,0)</f>
        <v>0</v>
      </c>
    </row>
    <row r="11375" spans="12:17" x14ac:dyDescent="0.25">
      <c r="L11375" s="38">
        <f>IF(AND(Colin!$G11375=$B$1,Colin!$H11375=$C$3),Colin!$I11375,)</f>
        <v>0</v>
      </c>
      <c r="M11375" s="38">
        <f>IF(AND(Colin!$G11375=$B$1,Colin!$H11375&lt;=$C$3),Colin!$I11375,)</f>
        <v>0</v>
      </c>
      <c r="N11375" s="38">
        <f>IF(AND(Colin!$G11375=$B$2,Colin!$H11375=$C$3),Colin!$I11375,)</f>
        <v>0</v>
      </c>
      <c r="O11375" s="38">
        <f>IF(AND(Colin!$G11375=$B$2,Colin!$H11375&lt;=$C$3),Colin!$I11375,)</f>
        <v>0</v>
      </c>
      <c r="P11375" s="38">
        <f>IF(Colin!$G11375&lt;$B$2,Colin!$I11375,0)</f>
        <v>0</v>
      </c>
      <c r="Q11375" s="38">
        <f>IF(Colin!$G11375&lt;$B$1,Colin!$I11375,0)</f>
        <v>0</v>
      </c>
    </row>
    <row r="11376" spans="12:17" x14ac:dyDescent="0.25">
      <c r="L11376" s="38">
        <f>IF(AND(Colin!$G11376=$B$1,Colin!$H11376=$C$3),Colin!$I11376,)</f>
        <v>0</v>
      </c>
      <c r="M11376" s="38">
        <f>IF(AND(Colin!$G11376=$B$1,Colin!$H11376&lt;=$C$3),Colin!$I11376,)</f>
        <v>0</v>
      </c>
      <c r="N11376" s="38">
        <f>IF(AND(Colin!$G11376=$B$2,Colin!$H11376=$C$3),Colin!$I11376,)</f>
        <v>0</v>
      </c>
      <c r="O11376" s="38">
        <f>IF(AND(Colin!$G11376=$B$2,Colin!$H11376&lt;=$C$3),Colin!$I11376,)</f>
        <v>0</v>
      </c>
      <c r="P11376" s="38">
        <f>IF(Colin!$G11376&lt;$B$2,Colin!$I11376,0)</f>
        <v>0</v>
      </c>
      <c r="Q11376" s="38">
        <f>IF(Colin!$G11376&lt;$B$1,Colin!$I11376,0)</f>
        <v>0</v>
      </c>
    </row>
    <row r="11377" spans="12:17" x14ac:dyDescent="0.25">
      <c r="L11377" s="38">
        <f>IF(AND(Colin!$G11377=$B$1,Colin!$H11377=$C$3),Colin!$I11377,)</f>
        <v>0</v>
      </c>
      <c r="M11377" s="38">
        <f>IF(AND(Colin!$G11377=$B$1,Colin!$H11377&lt;=$C$3),Colin!$I11377,)</f>
        <v>0</v>
      </c>
      <c r="N11377" s="38">
        <f>IF(AND(Colin!$G11377=$B$2,Colin!$H11377=$C$3),Colin!$I11377,)</f>
        <v>0</v>
      </c>
      <c r="O11377" s="38">
        <f>IF(AND(Colin!$G11377=$B$2,Colin!$H11377&lt;=$C$3),Colin!$I11377,)</f>
        <v>0</v>
      </c>
      <c r="P11377" s="38">
        <f>IF(Colin!$G11377&lt;$B$2,Colin!$I11377,0)</f>
        <v>0</v>
      </c>
      <c r="Q11377" s="38">
        <f>IF(Colin!$G11377&lt;$B$1,Colin!$I11377,0)</f>
        <v>0</v>
      </c>
    </row>
    <row r="11378" spans="12:17" x14ac:dyDescent="0.25">
      <c r="L11378" s="38">
        <f>IF(AND(Colin!$G11378=$B$1,Colin!$H11378=$C$3),Colin!$I11378,)</f>
        <v>0</v>
      </c>
      <c r="M11378" s="38">
        <f>IF(AND(Colin!$G11378=$B$1,Colin!$H11378&lt;=$C$3),Colin!$I11378,)</f>
        <v>0</v>
      </c>
      <c r="N11378" s="38">
        <f>IF(AND(Colin!$G11378=$B$2,Colin!$H11378=$C$3),Colin!$I11378,)</f>
        <v>0</v>
      </c>
      <c r="O11378" s="38">
        <f>IF(AND(Colin!$G11378=$B$2,Colin!$H11378&lt;=$C$3),Colin!$I11378,)</f>
        <v>0</v>
      </c>
      <c r="P11378" s="38">
        <f>IF(Colin!$G11378&lt;$B$2,Colin!$I11378,0)</f>
        <v>0</v>
      </c>
      <c r="Q11378" s="38">
        <f>IF(Colin!$G11378&lt;$B$1,Colin!$I11378,0)</f>
        <v>0</v>
      </c>
    </row>
    <row r="11379" spans="12:17" x14ac:dyDescent="0.25">
      <c r="L11379" s="38">
        <f>IF(AND(Colin!$G11379=$B$1,Colin!$H11379=$C$3),Colin!$I11379,)</f>
        <v>0</v>
      </c>
      <c r="M11379" s="38">
        <f>IF(AND(Colin!$G11379=$B$1,Colin!$H11379&lt;=$C$3),Colin!$I11379,)</f>
        <v>0</v>
      </c>
      <c r="N11379" s="38">
        <f>IF(AND(Colin!$G11379=$B$2,Colin!$H11379=$C$3),Colin!$I11379,)</f>
        <v>0</v>
      </c>
      <c r="O11379" s="38">
        <f>IF(AND(Colin!$G11379=$B$2,Colin!$H11379&lt;=$C$3),Colin!$I11379,)</f>
        <v>0</v>
      </c>
      <c r="P11379" s="38">
        <f>IF(Colin!$G11379&lt;$B$2,Colin!$I11379,0)</f>
        <v>0</v>
      </c>
      <c r="Q11379" s="38">
        <f>IF(Colin!$G11379&lt;$B$1,Colin!$I11379,0)</f>
        <v>0</v>
      </c>
    </row>
    <row r="11380" spans="12:17" x14ac:dyDescent="0.25">
      <c r="L11380" s="38">
        <f>IF(AND(Colin!$G11380=$B$1,Colin!$H11380=$C$3),Colin!$I11380,)</f>
        <v>0</v>
      </c>
      <c r="M11380" s="38">
        <f>IF(AND(Colin!$G11380=$B$1,Colin!$H11380&lt;=$C$3),Colin!$I11380,)</f>
        <v>0</v>
      </c>
      <c r="N11380" s="38">
        <f>IF(AND(Colin!$G11380=$B$2,Colin!$H11380=$C$3),Colin!$I11380,)</f>
        <v>0</v>
      </c>
      <c r="O11380" s="38">
        <f>IF(AND(Colin!$G11380=$B$2,Colin!$H11380&lt;=$C$3),Colin!$I11380,)</f>
        <v>0</v>
      </c>
      <c r="P11380" s="38">
        <f>IF(Colin!$G11380&lt;$B$2,Colin!$I11380,0)</f>
        <v>0</v>
      </c>
      <c r="Q11380" s="38">
        <f>IF(Colin!$G11380&lt;$B$1,Colin!$I11380,0)</f>
        <v>0</v>
      </c>
    </row>
    <row r="11381" spans="12:17" x14ac:dyDescent="0.25">
      <c r="L11381" s="38">
        <f>IF(AND(Colin!$G11381=$B$1,Colin!$H11381=$C$3),Colin!$I11381,)</f>
        <v>0</v>
      </c>
      <c r="M11381" s="38">
        <f>IF(AND(Colin!$G11381=$B$1,Colin!$H11381&lt;=$C$3),Colin!$I11381,)</f>
        <v>0</v>
      </c>
      <c r="N11381" s="38">
        <f>IF(AND(Colin!$G11381=$B$2,Colin!$H11381=$C$3),Colin!$I11381,)</f>
        <v>0</v>
      </c>
      <c r="O11381" s="38">
        <f>IF(AND(Colin!$G11381=$B$2,Colin!$H11381&lt;=$C$3),Colin!$I11381,)</f>
        <v>0</v>
      </c>
      <c r="P11381" s="38">
        <f>IF(Colin!$G11381&lt;$B$2,Colin!$I11381,0)</f>
        <v>0</v>
      </c>
      <c r="Q11381" s="38">
        <f>IF(Colin!$G11381&lt;$B$1,Colin!$I11381,0)</f>
        <v>0</v>
      </c>
    </row>
    <row r="11382" spans="12:17" x14ac:dyDescent="0.25">
      <c r="L11382" s="38">
        <f>IF(AND(Colin!$G11382=$B$1,Colin!$H11382=$C$3),Colin!$I11382,)</f>
        <v>0</v>
      </c>
      <c r="M11382" s="38">
        <f>IF(AND(Colin!$G11382=$B$1,Colin!$H11382&lt;=$C$3),Colin!$I11382,)</f>
        <v>0</v>
      </c>
      <c r="N11382" s="38">
        <f>IF(AND(Colin!$G11382=$B$2,Colin!$H11382=$C$3),Colin!$I11382,)</f>
        <v>0</v>
      </c>
      <c r="O11382" s="38">
        <f>IF(AND(Colin!$G11382=$B$2,Colin!$H11382&lt;=$C$3),Colin!$I11382,)</f>
        <v>0</v>
      </c>
      <c r="P11382" s="38">
        <f>IF(Colin!$G11382&lt;$B$2,Colin!$I11382,0)</f>
        <v>0</v>
      </c>
      <c r="Q11382" s="38">
        <f>IF(Colin!$G11382&lt;$B$1,Colin!$I11382,0)</f>
        <v>0</v>
      </c>
    </row>
    <row r="11383" spans="12:17" x14ac:dyDescent="0.25">
      <c r="L11383" s="38">
        <f>IF(AND(Colin!$G11383=$B$1,Colin!$H11383=$C$3),Colin!$I11383,)</f>
        <v>0</v>
      </c>
      <c r="M11383" s="38">
        <f>IF(AND(Colin!$G11383=$B$1,Colin!$H11383&lt;=$C$3),Colin!$I11383,)</f>
        <v>0</v>
      </c>
      <c r="N11383" s="38">
        <f>IF(AND(Colin!$G11383=$B$2,Colin!$H11383=$C$3),Colin!$I11383,)</f>
        <v>0</v>
      </c>
      <c r="O11383" s="38">
        <f>IF(AND(Colin!$G11383=$B$2,Colin!$H11383&lt;=$C$3),Colin!$I11383,)</f>
        <v>0</v>
      </c>
      <c r="P11383" s="38">
        <f>IF(Colin!$G11383&lt;$B$2,Colin!$I11383,0)</f>
        <v>0</v>
      </c>
      <c r="Q11383" s="38">
        <f>IF(Colin!$G11383&lt;$B$1,Colin!$I11383,0)</f>
        <v>0</v>
      </c>
    </row>
    <row r="11384" spans="12:17" x14ac:dyDescent="0.25">
      <c r="L11384" s="38">
        <f>IF(AND(Colin!$G11384=$B$1,Colin!$H11384=$C$3),Colin!$I11384,)</f>
        <v>0</v>
      </c>
      <c r="M11384" s="38">
        <f>IF(AND(Colin!$G11384=$B$1,Colin!$H11384&lt;=$C$3),Colin!$I11384,)</f>
        <v>0</v>
      </c>
      <c r="N11384" s="38">
        <f>IF(AND(Colin!$G11384=$B$2,Colin!$H11384=$C$3),Colin!$I11384,)</f>
        <v>0</v>
      </c>
      <c r="O11384" s="38">
        <f>IF(AND(Colin!$G11384=$B$2,Colin!$H11384&lt;=$C$3),Colin!$I11384,)</f>
        <v>0</v>
      </c>
      <c r="P11384" s="38">
        <f>IF(Colin!$G11384&lt;$B$2,Colin!$I11384,0)</f>
        <v>0</v>
      </c>
      <c r="Q11384" s="38">
        <f>IF(Colin!$G11384&lt;$B$1,Colin!$I11384,0)</f>
        <v>0</v>
      </c>
    </row>
    <row r="11385" spans="12:17" x14ac:dyDescent="0.25">
      <c r="L11385" s="38">
        <f>IF(AND(Colin!$G11385=$B$1,Colin!$H11385=$C$3),Colin!$I11385,)</f>
        <v>0</v>
      </c>
      <c r="M11385" s="38">
        <f>IF(AND(Colin!$G11385=$B$1,Colin!$H11385&lt;=$C$3),Colin!$I11385,)</f>
        <v>0</v>
      </c>
      <c r="N11385" s="38">
        <f>IF(AND(Colin!$G11385=$B$2,Colin!$H11385=$C$3),Colin!$I11385,)</f>
        <v>0</v>
      </c>
      <c r="O11385" s="38">
        <f>IF(AND(Colin!$G11385=$B$2,Colin!$H11385&lt;=$C$3),Colin!$I11385,)</f>
        <v>0</v>
      </c>
      <c r="P11385" s="38">
        <f>IF(Colin!$G11385&lt;$B$2,Colin!$I11385,0)</f>
        <v>0</v>
      </c>
      <c r="Q11385" s="38">
        <f>IF(Colin!$G11385&lt;$B$1,Colin!$I11385,0)</f>
        <v>0</v>
      </c>
    </row>
    <row r="11386" spans="12:17" x14ac:dyDescent="0.25">
      <c r="L11386" s="38">
        <f>IF(AND(Colin!$G11386=$B$1,Colin!$H11386=$C$3),Colin!$I11386,)</f>
        <v>0</v>
      </c>
      <c r="M11386" s="38">
        <f>IF(AND(Colin!$G11386=$B$1,Colin!$H11386&lt;=$C$3),Colin!$I11386,)</f>
        <v>0</v>
      </c>
      <c r="N11386" s="38">
        <f>IF(AND(Colin!$G11386=$B$2,Colin!$H11386=$C$3),Colin!$I11386,)</f>
        <v>0</v>
      </c>
      <c r="O11386" s="38">
        <f>IF(AND(Colin!$G11386=$B$2,Colin!$H11386&lt;=$C$3),Colin!$I11386,)</f>
        <v>0</v>
      </c>
      <c r="P11386" s="38">
        <f>IF(Colin!$G11386&lt;$B$2,Colin!$I11386,0)</f>
        <v>0</v>
      </c>
      <c r="Q11386" s="38">
        <f>IF(Colin!$G11386&lt;$B$1,Colin!$I11386,0)</f>
        <v>0</v>
      </c>
    </row>
    <row r="11387" spans="12:17" x14ac:dyDescent="0.25">
      <c r="L11387" s="38">
        <f>IF(AND(Colin!$G11387=$B$1,Colin!$H11387=$C$3),Colin!$I11387,)</f>
        <v>0</v>
      </c>
      <c r="M11387" s="38">
        <f>IF(AND(Colin!$G11387=$B$1,Colin!$H11387&lt;=$C$3),Colin!$I11387,)</f>
        <v>0</v>
      </c>
      <c r="N11387" s="38">
        <f>IF(AND(Colin!$G11387=$B$2,Colin!$H11387=$C$3),Colin!$I11387,)</f>
        <v>0</v>
      </c>
      <c r="O11387" s="38">
        <f>IF(AND(Colin!$G11387=$B$2,Colin!$H11387&lt;=$C$3),Colin!$I11387,)</f>
        <v>0</v>
      </c>
      <c r="P11387" s="38">
        <f>IF(Colin!$G11387&lt;$B$2,Colin!$I11387,0)</f>
        <v>0</v>
      </c>
      <c r="Q11387" s="38">
        <f>IF(Colin!$G11387&lt;$B$1,Colin!$I11387,0)</f>
        <v>0</v>
      </c>
    </row>
    <row r="11388" spans="12:17" x14ac:dyDescent="0.25">
      <c r="L11388" s="38">
        <f>IF(AND(Colin!$G11388=$B$1,Colin!$H11388=$C$3),Colin!$I11388,)</f>
        <v>0</v>
      </c>
      <c r="M11388" s="38">
        <f>IF(AND(Colin!$G11388=$B$1,Colin!$H11388&lt;=$C$3),Colin!$I11388,)</f>
        <v>0</v>
      </c>
      <c r="N11388" s="38">
        <f>IF(AND(Colin!$G11388=$B$2,Colin!$H11388=$C$3),Colin!$I11388,)</f>
        <v>0</v>
      </c>
      <c r="O11388" s="38">
        <f>IF(AND(Colin!$G11388=$B$2,Colin!$H11388&lt;=$C$3),Colin!$I11388,)</f>
        <v>0</v>
      </c>
      <c r="P11388" s="38">
        <f>IF(Colin!$G11388&lt;$B$2,Colin!$I11388,0)</f>
        <v>0</v>
      </c>
      <c r="Q11388" s="38">
        <f>IF(Colin!$G11388&lt;$B$1,Colin!$I11388,0)</f>
        <v>0</v>
      </c>
    </row>
    <row r="11389" spans="12:17" x14ac:dyDescent="0.25">
      <c r="L11389" s="38">
        <f>IF(AND(Colin!$G11389=$B$1,Colin!$H11389=$C$3),Colin!$I11389,)</f>
        <v>0</v>
      </c>
      <c r="M11389" s="38">
        <f>IF(AND(Colin!$G11389=$B$1,Colin!$H11389&lt;=$C$3),Colin!$I11389,)</f>
        <v>0</v>
      </c>
      <c r="N11389" s="38">
        <f>IF(AND(Colin!$G11389=$B$2,Colin!$H11389=$C$3),Colin!$I11389,)</f>
        <v>0</v>
      </c>
      <c r="O11389" s="38">
        <f>IF(AND(Colin!$G11389=$B$2,Colin!$H11389&lt;=$C$3),Colin!$I11389,)</f>
        <v>0</v>
      </c>
      <c r="P11389" s="38">
        <f>IF(Colin!$G11389&lt;$B$2,Colin!$I11389,0)</f>
        <v>0</v>
      </c>
      <c r="Q11389" s="38">
        <f>IF(Colin!$G11389&lt;$B$1,Colin!$I11389,0)</f>
        <v>0</v>
      </c>
    </row>
    <row r="11390" spans="12:17" x14ac:dyDescent="0.25">
      <c r="L11390" s="38">
        <f>IF(AND(Colin!$G11390=$B$1,Colin!$H11390=$C$3),Colin!$I11390,)</f>
        <v>0</v>
      </c>
      <c r="M11390" s="38">
        <f>IF(AND(Colin!$G11390=$B$1,Colin!$H11390&lt;=$C$3),Colin!$I11390,)</f>
        <v>0</v>
      </c>
      <c r="N11390" s="38">
        <f>IF(AND(Colin!$G11390=$B$2,Colin!$H11390=$C$3),Colin!$I11390,)</f>
        <v>0</v>
      </c>
      <c r="O11390" s="38">
        <f>IF(AND(Colin!$G11390=$B$2,Colin!$H11390&lt;=$C$3),Colin!$I11390,)</f>
        <v>0</v>
      </c>
      <c r="P11390" s="38">
        <f>IF(Colin!$G11390&lt;$B$2,Colin!$I11390,0)</f>
        <v>0</v>
      </c>
      <c r="Q11390" s="38">
        <f>IF(Colin!$G11390&lt;$B$1,Colin!$I11390,0)</f>
        <v>0</v>
      </c>
    </row>
    <row r="11391" spans="12:17" x14ac:dyDescent="0.25">
      <c r="L11391" s="38">
        <f>IF(AND(Colin!$G11391=$B$1,Colin!$H11391=$C$3),Colin!$I11391,)</f>
        <v>0</v>
      </c>
      <c r="M11391" s="38">
        <f>IF(AND(Colin!$G11391=$B$1,Colin!$H11391&lt;=$C$3),Colin!$I11391,)</f>
        <v>0</v>
      </c>
      <c r="N11391" s="38">
        <f>IF(AND(Colin!$G11391=$B$2,Colin!$H11391=$C$3),Colin!$I11391,)</f>
        <v>0</v>
      </c>
      <c r="O11391" s="38">
        <f>IF(AND(Colin!$G11391=$B$2,Colin!$H11391&lt;=$C$3),Colin!$I11391,)</f>
        <v>0</v>
      </c>
      <c r="P11391" s="38">
        <f>IF(Colin!$G11391&lt;$B$2,Colin!$I11391,0)</f>
        <v>0</v>
      </c>
      <c r="Q11391" s="38">
        <f>IF(Colin!$G11391&lt;$B$1,Colin!$I11391,0)</f>
        <v>0</v>
      </c>
    </row>
    <row r="11392" spans="12:17" x14ac:dyDescent="0.25">
      <c r="L11392" s="38">
        <f>IF(AND(Colin!$G11392=$B$1,Colin!$H11392=$C$3),Colin!$I11392,)</f>
        <v>0</v>
      </c>
      <c r="M11392" s="38">
        <f>IF(AND(Colin!$G11392=$B$1,Colin!$H11392&lt;=$C$3),Colin!$I11392,)</f>
        <v>0</v>
      </c>
      <c r="N11392" s="38">
        <f>IF(AND(Colin!$G11392=$B$2,Colin!$H11392=$C$3),Colin!$I11392,)</f>
        <v>0</v>
      </c>
      <c r="O11392" s="38">
        <f>IF(AND(Colin!$G11392=$B$2,Colin!$H11392&lt;=$C$3),Colin!$I11392,)</f>
        <v>0</v>
      </c>
      <c r="P11392" s="38">
        <f>IF(Colin!$G11392&lt;$B$2,Colin!$I11392,0)</f>
        <v>0</v>
      </c>
      <c r="Q11392" s="38">
        <f>IF(Colin!$G11392&lt;$B$1,Colin!$I11392,0)</f>
        <v>0</v>
      </c>
    </row>
    <row r="11393" spans="12:17" x14ac:dyDescent="0.25">
      <c r="L11393" s="38">
        <f>IF(AND(Colin!$G11393=$B$1,Colin!$H11393=$C$3),Colin!$I11393,)</f>
        <v>0</v>
      </c>
      <c r="M11393" s="38">
        <f>IF(AND(Colin!$G11393=$B$1,Colin!$H11393&lt;=$C$3),Colin!$I11393,)</f>
        <v>0</v>
      </c>
      <c r="N11393" s="38">
        <f>IF(AND(Colin!$G11393=$B$2,Colin!$H11393=$C$3),Colin!$I11393,)</f>
        <v>0</v>
      </c>
      <c r="O11393" s="38">
        <f>IF(AND(Colin!$G11393=$B$2,Colin!$H11393&lt;=$C$3),Colin!$I11393,)</f>
        <v>0</v>
      </c>
      <c r="P11393" s="38">
        <f>IF(Colin!$G11393&lt;$B$2,Colin!$I11393,0)</f>
        <v>0</v>
      </c>
      <c r="Q11393" s="38">
        <f>IF(Colin!$G11393&lt;$B$1,Colin!$I11393,0)</f>
        <v>0</v>
      </c>
    </row>
    <row r="11394" spans="12:17" x14ac:dyDescent="0.25">
      <c r="L11394" s="38">
        <f>IF(AND(Colin!$G11394=$B$1,Colin!$H11394=$C$3),Colin!$I11394,)</f>
        <v>0</v>
      </c>
      <c r="M11394" s="38">
        <f>IF(AND(Colin!$G11394=$B$1,Colin!$H11394&lt;=$C$3),Colin!$I11394,)</f>
        <v>0</v>
      </c>
      <c r="N11394" s="38">
        <f>IF(AND(Colin!$G11394=$B$2,Colin!$H11394=$C$3),Colin!$I11394,)</f>
        <v>0</v>
      </c>
      <c r="O11394" s="38">
        <f>IF(AND(Colin!$G11394=$B$2,Colin!$H11394&lt;=$C$3),Colin!$I11394,)</f>
        <v>0</v>
      </c>
      <c r="P11394" s="38">
        <f>IF(Colin!$G11394&lt;$B$2,Colin!$I11394,0)</f>
        <v>0</v>
      </c>
      <c r="Q11394" s="38">
        <f>IF(Colin!$G11394&lt;$B$1,Colin!$I11394,0)</f>
        <v>0</v>
      </c>
    </row>
    <row r="11395" spans="12:17" x14ac:dyDescent="0.25">
      <c r="L11395" s="38">
        <f>IF(AND(Colin!$G11395=$B$1,Colin!$H11395=$C$3),Colin!$I11395,)</f>
        <v>0</v>
      </c>
      <c r="M11395" s="38">
        <f>IF(AND(Colin!$G11395=$B$1,Colin!$H11395&lt;=$C$3),Colin!$I11395,)</f>
        <v>0</v>
      </c>
      <c r="N11395" s="38">
        <f>IF(AND(Colin!$G11395=$B$2,Colin!$H11395=$C$3),Colin!$I11395,)</f>
        <v>0</v>
      </c>
      <c r="O11395" s="38">
        <f>IF(AND(Colin!$G11395=$B$2,Colin!$H11395&lt;=$C$3),Colin!$I11395,)</f>
        <v>0</v>
      </c>
      <c r="P11395" s="38">
        <f>IF(Colin!$G11395&lt;$B$2,Colin!$I11395,0)</f>
        <v>0</v>
      </c>
      <c r="Q11395" s="38">
        <f>IF(Colin!$G11395&lt;$B$1,Colin!$I11395,0)</f>
        <v>0</v>
      </c>
    </row>
    <row r="11396" spans="12:17" x14ac:dyDescent="0.25">
      <c r="L11396" s="38">
        <f>IF(AND(Colin!$G11396=$B$1,Colin!$H11396=$C$3),Colin!$I11396,)</f>
        <v>0</v>
      </c>
      <c r="M11396" s="38">
        <f>IF(AND(Colin!$G11396=$B$1,Colin!$H11396&lt;=$C$3),Colin!$I11396,)</f>
        <v>0</v>
      </c>
      <c r="N11396" s="38">
        <f>IF(AND(Colin!$G11396=$B$2,Colin!$H11396=$C$3),Colin!$I11396,)</f>
        <v>0</v>
      </c>
      <c r="O11396" s="38">
        <f>IF(AND(Colin!$G11396=$B$2,Colin!$H11396&lt;=$C$3),Colin!$I11396,)</f>
        <v>0</v>
      </c>
      <c r="P11396" s="38">
        <f>IF(Colin!$G11396&lt;$B$2,Colin!$I11396,0)</f>
        <v>0</v>
      </c>
      <c r="Q11396" s="38">
        <f>IF(Colin!$G11396&lt;$B$1,Colin!$I11396,0)</f>
        <v>0</v>
      </c>
    </row>
    <row r="11397" spans="12:17" x14ac:dyDescent="0.25">
      <c r="L11397" s="38">
        <f>IF(AND(Colin!$G11397=$B$1,Colin!$H11397=$C$3),Colin!$I11397,)</f>
        <v>0</v>
      </c>
      <c r="M11397" s="38">
        <f>IF(AND(Colin!$G11397=$B$1,Colin!$H11397&lt;=$C$3),Colin!$I11397,)</f>
        <v>0</v>
      </c>
      <c r="N11397" s="38">
        <f>IF(AND(Colin!$G11397=$B$2,Colin!$H11397=$C$3),Colin!$I11397,)</f>
        <v>0</v>
      </c>
      <c r="O11397" s="38">
        <f>IF(AND(Colin!$G11397=$B$2,Colin!$H11397&lt;=$C$3),Colin!$I11397,)</f>
        <v>0</v>
      </c>
      <c r="P11397" s="38">
        <f>IF(Colin!$G11397&lt;$B$2,Colin!$I11397,0)</f>
        <v>0</v>
      </c>
      <c r="Q11397" s="38">
        <f>IF(Colin!$G11397&lt;$B$1,Colin!$I11397,0)</f>
        <v>0</v>
      </c>
    </row>
    <row r="11398" spans="12:17" x14ac:dyDescent="0.25">
      <c r="L11398" s="38">
        <f>IF(AND(Colin!$G11398=$B$1,Colin!$H11398=$C$3),Colin!$I11398,)</f>
        <v>0</v>
      </c>
      <c r="M11398" s="38">
        <f>IF(AND(Colin!$G11398=$B$1,Colin!$H11398&lt;=$C$3),Colin!$I11398,)</f>
        <v>0</v>
      </c>
      <c r="N11398" s="38">
        <f>IF(AND(Colin!$G11398=$B$2,Colin!$H11398=$C$3),Colin!$I11398,)</f>
        <v>0</v>
      </c>
      <c r="O11398" s="38">
        <f>IF(AND(Colin!$G11398=$B$2,Colin!$H11398&lt;=$C$3),Colin!$I11398,)</f>
        <v>0</v>
      </c>
      <c r="P11398" s="38">
        <f>IF(Colin!$G11398&lt;$B$2,Colin!$I11398,0)</f>
        <v>0</v>
      </c>
      <c r="Q11398" s="38">
        <f>IF(Colin!$G11398&lt;$B$1,Colin!$I11398,0)</f>
        <v>0</v>
      </c>
    </row>
    <row r="11399" spans="12:17" x14ac:dyDescent="0.25">
      <c r="L11399" s="38">
        <f>IF(AND(Colin!$G11399=$B$1,Colin!$H11399=$C$3),Colin!$I11399,)</f>
        <v>0</v>
      </c>
      <c r="M11399" s="38">
        <f>IF(AND(Colin!$G11399=$B$1,Colin!$H11399&lt;=$C$3),Colin!$I11399,)</f>
        <v>0</v>
      </c>
      <c r="N11399" s="38">
        <f>IF(AND(Colin!$G11399=$B$2,Colin!$H11399=$C$3),Colin!$I11399,)</f>
        <v>0</v>
      </c>
      <c r="O11399" s="38">
        <f>IF(AND(Colin!$G11399=$B$2,Colin!$H11399&lt;=$C$3),Colin!$I11399,)</f>
        <v>0</v>
      </c>
      <c r="P11399" s="38">
        <f>IF(Colin!$G11399&lt;$B$2,Colin!$I11399,0)</f>
        <v>0</v>
      </c>
      <c r="Q11399" s="38">
        <f>IF(Colin!$G11399&lt;$B$1,Colin!$I11399,0)</f>
        <v>0</v>
      </c>
    </row>
    <row r="11400" spans="12:17" x14ac:dyDescent="0.25">
      <c r="L11400" s="38">
        <f>IF(AND(Colin!$G11400=$B$1,Colin!$H11400=$C$3),Colin!$I11400,)</f>
        <v>0</v>
      </c>
      <c r="M11400" s="38">
        <f>IF(AND(Colin!$G11400=$B$1,Colin!$H11400&lt;=$C$3),Colin!$I11400,)</f>
        <v>0</v>
      </c>
      <c r="N11400" s="38">
        <f>IF(AND(Colin!$G11400=$B$2,Colin!$H11400=$C$3),Colin!$I11400,)</f>
        <v>0</v>
      </c>
      <c r="O11400" s="38">
        <f>IF(AND(Colin!$G11400=$B$2,Colin!$H11400&lt;=$C$3),Colin!$I11400,)</f>
        <v>0</v>
      </c>
      <c r="P11400" s="38">
        <f>IF(Colin!$G11400&lt;$B$2,Colin!$I11400,0)</f>
        <v>0</v>
      </c>
      <c r="Q11400" s="38">
        <f>IF(Colin!$G11400&lt;$B$1,Colin!$I11400,0)</f>
        <v>0</v>
      </c>
    </row>
    <row r="11401" spans="12:17" x14ac:dyDescent="0.25">
      <c r="L11401" s="38">
        <f>IF(AND(Colin!$G11401=$B$1,Colin!$H11401=$C$3),Colin!$I11401,)</f>
        <v>0</v>
      </c>
      <c r="M11401" s="38">
        <f>IF(AND(Colin!$G11401=$B$1,Colin!$H11401&lt;=$C$3),Colin!$I11401,)</f>
        <v>0</v>
      </c>
      <c r="N11401" s="38">
        <f>IF(AND(Colin!$G11401=$B$2,Colin!$H11401=$C$3),Colin!$I11401,)</f>
        <v>0</v>
      </c>
      <c r="O11401" s="38">
        <f>IF(AND(Colin!$G11401=$B$2,Colin!$H11401&lt;=$C$3),Colin!$I11401,)</f>
        <v>0</v>
      </c>
      <c r="P11401" s="38">
        <f>IF(Colin!$G11401&lt;$B$2,Colin!$I11401,0)</f>
        <v>0</v>
      </c>
      <c r="Q11401" s="38">
        <f>IF(Colin!$G11401&lt;$B$1,Colin!$I11401,0)</f>
        <v>0</v>
      </c>
    </row>
    <row r="11402" spans="12:17" x14ac:dyDescent="0.25">
      <c r="L11402" s="38">
        <f>IF(AND(Colin!$G11402=$B$1,Colin!$H11402=$C$3),Colin!$I11402,)</f>
        <v>0</v>
      </c>
      <c r="M11402" s="38">
        <f>IF(AND(Colin!$G11402=$B$1,Colin!$H11402&lt;=$C$3),Colin!$I11402,)</f>
        <v>0</v>
      </c>
      <c r="N11402" s="38">
        <f>IF(AND(Colin!$G11402=$B$2,Colin!$H11402=$C$3),Colin!$I11402,)</f>
        <v>0</v>
      </c>
      <c r="O11402" s="38">
        <f>IF(AND(Colin!$G11402=$B$2,Colin!$H11402&lt;=$C$3),Colin!$I11402,)</f>
        <v>0</v>
      </c>
      <c r="P11402" s="38">
        <f>IF(Colin!$G11402&lt;$B$2,Colin!$I11402,0)</f>
        <v>0</v>
      </c>
      <c r="Q11402" s="38">
        <f>IF(Colin!$G11402&lt;$B$1,Colin!$I11402,0)</f>
        <v>0</v>
      </c>
    </row>
    <row r="11403" spans="12:17" x14ac:dyDescent="0.25">
      <c r="L11403" s="38">
        <f>IF(AND(Colin!$G11403=$B$1,Colin!$H11403=$C$3),Colin!$I11403,)</f>
        <v>0</v>
      </c>
      <c r="M11403" s="38">
        <f>IF(AND(Colin!$G11403=$B$1,Colin!$H11403&lt;=$C$3),Colin!$I11403,)</f>
        <v>0</v>
      </c>
      <c r="N11403" s="38">
        <f>IF(AND(Colin!$G11403=$B$2,Colin!$H11403=$C$3),Colin!$I11403,)</f>
        <v>0</v>
      </c>
      <c r="O11403" s="38">
        <f>IF(AND(Colin!$G11403=$B$2,Colin!$H11403&lt;=$C$3),Colin!$I11403,)</f>
        <v>0</v>
      </c>
      <c r="P11403" s="38">
        <f>IF(Colin!$G11403&lt;$B$2,Colin!$I11403,0)</f>
        <v>0</v>
      </c>
      <c r="Q11403" s="38">
        <f>IF(Colin!$G11403&lt;$B$1,Colin!$I11403,0)</f>
        <v>0</v>
      </c>
    </row>
    <row r="11404" spans="12:17" x14ac:dyDescent="0.25">
      <c r="L11404" s="38">
        <f>IF(AND(Colin!$G11404=$B$1,Colin!$H11404=$C$3),Colin!$I11404,)</f>
        <v>0</v>
      </c>
      <c r="M11404" s="38">
        <f>IF(AND(Colin!$G11404=$B$1,Colin!$H11404&lt;=$C$3),Colin!$I11404,)</f>
        <v>0</v>
      </c>
      <c r="N11404" s="38">
        <f>IF(AND(Colin!$G11404=$B$2,Colin!$H11404=$C$3),Colin!$I11404,)</f>
        <v>0</v>
      </c>
      <c r="O11404" s="38">
        <f>IF(AND(Colin!$G11404=$B$2,Colin!$H11404&lt;=$C$3),Colin!$I11404,)</f>
        <v>0</v>
      </c>
      <c r="P11404" s="38">
        <f>IF(Colin!$G11404&lt;$B$2,Colin!$I11404,0)</f>
        <v>0</v>
      </c>
      <c r="Q11404" s="38">
        <f>IF(Colin!$G11404&lt;$B$1,Colin!$I11404,0)</f>
        <v>0</v>
      </c>
    </row>
    <row r="11405" spans="12:17" x14ac:dyDescent="0.25">
      <c r="L11405" s="38">
        <f>IF(AND(Colin!$G11405=$B$1,Colin!$H11405=$C$3),Colin!$I11405,)</f>
        <v>0</v>
      </c>
      <c r="M11405" s="38">
        <f>IF(AND(Colin!$G11405=$B$1,Colin!$H11405&lt;=$C$3),Colin!$I11405,)</f>
        <v>0</v>
      </c>
      <c r="N11405" s="38">
        <f>IF(AND(Colin!$G11405=$B$2,Colin!$H11405=$C$3),Colin!$I11405,)</f>
        <v>0</v>
      </c>
      <c r="O11405" s="38">
        <f>IF(AND(Colin!$G11405=$B$2,Colin!$H11405&lt;=$C$3),Colin!$I11405,)</f>
        <v>0</v>
      </c>
      <c r="P11405" s="38">
        <f>IF(Colin!$G11405&lt;$B$2,Colin!$I11405,0)</f>
        <v>0</v>
      </c>
      <c r="Q11405" s="38">
        <f>IF(Colin!$G11405&lt;$B$1,Colin!$I11405,0)</f>
        <v>0</v>
      </c>
    </row>
    <row r="11406" spans="12:17" x14ac:dyDescent="0.25">
      <c r="L11406" s="38">
        <f>IF(AND(Colin!$G11406=$B$1,Colin!$H11406=$C$3),Colin!$I11406,)</f>
        <v>0</v>
      </c>
      <c r="M11406" s="38">
        <f>IF(AND(Colin!$G11406=$B$1,Colin!$H11406&lt;=$C$3),Colin!$I11406,)</f>
        <v>0</v>
      </c>
      <c r="N11406" s="38">
        <f>IF(AND(Colin!$G11406=$B$2,Colin!$H11406=$C$3),Colin!$I11406,)</f>
        <v>0</v>
      </c>
      <c r="O11406" s="38">
        <f>IF(AND(Colin!$G11406=$B$2,Colin!$H11406&lt;=$C$3),Colin!$I11406,)</f>
        <v>0</v>
      </c>
      <c r="P11406" s="38">
        <f>IF(Colin!$G11406&lt;$B$2,Colin!$I11406,0)</f>
        <v>0</v>
      </c>
      <c r="Q11406" s="38">
        <f>IF(Colin!$G11406&lt;$B$1,Colin!$I11406,0)</f>
        <v>0</v>
      </c>
    </row>
    <row r="11407" spans="12:17" x14ac:dyDescent="0.25">
      <c r="L11407" s="38">
        <f>IF(AND(Colin!$G11407=$B$1,Colin!$H11407=$C$3),Colin!$I11407,)</f>
        <v>0</v>
      </c>
      <c r="M11407" s="38">
        <f>IF(AND(Colin!$G11407=$B$1,Colin!$H11407&lt;=$C$3),Colin!$I11407,)</f>
        <v>0</v>
      </c>
      <c r="N11407" s="38">
        <f>IF(AND(Colin!$G11407=$B$2,Colin!$H11407=$C$3),Colin!$I11407,)</f>
        <v>0</v>
      </c>
      <c r="O11407" s="38">
        <f>IF(AND(Colin!$G11407=$B$2,Colin!$H11407&lt;=$C$3),Colin!$I11407,)</f>
        <v>0</v>
      </c>
      <c r="P11407" s="38">
        <f>IF(Colin!$G11407&lt;$B$2,Colin!$I11407,0)</f>
        <v>0</v>
      </c>
      <c r="Q11407" s="38">
        <f>IF(Colin!$G11407&lt;$B$1,Colin!$I11407,0)</f>
        <v>0</v>
      </c>
    </row>
    <row r="11408" spans="12:17" x14ac:dyDescent="0.25">
      <c r="L11408" s="38">
        <f>IF(AND(Colin!$G11408=$B$1,Colin!$H11408=$C$3),Colin!$I11408,)</f>
        <v>0</v>
      </c>
      <c r="M11408" s="38">
        <f>IF(AND(Colin!$G11408=$B$1,Colin!$H11408&lt;=$C$3),Colin!$I11408,)</f>
        <v>0</v>
      </c>
      <c r="N11408" s="38">
        <f>IF(AND(Colin!$G11408=$B$2,Colin!$H11408=$C$3),Colin!$I11408,)</f>
        <v>0</v>
      </c>
      <c r="O11408" s="38">
        <f>IF(AND(Colin!$G11408=$B$2,Colin!$H11408&lt;=$C$3),Colin!$I11408,)</f>
        <v>0</v>
      </c>
      <c r="P11408" s="38">
        <f>IF(Colin!$G11408&lt;$B$2,Colin!$I11408,0)</f>
        <v>0</v>
      </c>
      <c r="Q11408" s="38">
        <f>IF(Colin!$G11408&lt;$B$1,Colin!$I11408,0)</f>
        <v>0</v>
      </c>
    </row>
    <row r="11409" spans="12:17" x14ac:dyDescent="0.25">
      <c r="L11409" s="38">
        <f>IF(AND(Colin!$G11409=$B$1,Colin!$H11409=$C$3),Colin!$I11409,)</f>
        <v>0</v>
      </c>
      <c r="M11409" s="38">
        <f>IF(AND(Colin!$G11409=$B$1,Colin!$H11409&lt;=$C$3),Colin!$I11409,)</f>
        <v>0</v>
      </c>
      <c r="N11409" s="38">
        <f>IF(AND(Colin!$G11409=$B$2,Colin!$H11409=$C$3),Colin!$I11409,)</f>
        <v>0</v>
      </c>
      <c r="O11409" s="38">
        <f>IF(AND(Colin!$G11409=$B$2,Colin!$H11409&lt;=$C$3),Colin!$I11409,)</f>
        <v>0</v>
      </c>
      <c r="P11409" s="38">
        <f>IF(Colin!$G11409&lt;$B$2,Colin!$I11409,0)</f>
        <v>0</v>
      </c>
      <c r="Q11409" s="38">
        <f>IF(Colin!$G11409&lt;$B$1,Colin!$I11409,0)</f>
        <v>0</v>
      </c>
    </row>
    <row r="11410" spans="12:17" x14ac:dyDescent="0.25">
      <c r="L11410" s="38">
        <f>IF(AND(Colin!$G11410=$B$1,Colin!$H11410=$C$3),Colin!$I11410,)</f>
        <v>0</v>
      </c>
      <c r="M11410" s="38">
        <f>IF(AND(Colin!$G11410=$B$1,Colin!$H11410&lt;=$C$3),Colin!$I11410,)</f>
        <v>0</v>
      </c>
      <c r="N11410" s="38">
        <f>IF(AND(Colin!$G11410=$B$2,Colin!$H11410=$C$3),Colin!$I11410,)</f>
        <v>0</v>
      </c>
      <c r="O11410" s="38">
        <f>IF(AND(Colin!$G11410=$B$2,Colin!$H11410&lt;=$C$3),Colin!$I11410,)</f>
        <v>0</v>
      </c>
      <c r="P11410" s="38">
        <f>IF(Colin!$G11410&lt;$B$2,Colin!$I11410,0)</f>
        <v>0</v>
      </c>
      <c r="Q11410" s="38">
        <f>IF(Colin!$G11410&lt;$B$1,Colin!$I11410,0)</f>
        <v>0</v>
      </c>
    </row>
    <row r="11411" spans="12:17" x14ac:dyDescent="0.25">
      <c r="L11411" s="38">
        <f>IF(AND(Colin!$G11411=$B$1,Colin!$H11411=$C$3),Colin!$I11411,)</f>
        <v>0</v>
      </c>
      <c r="M11411" s="38">
        <f>IF(AND(Colin!$G11411=$B$1,Colin!$H11411&lt;=$C$3),Colin!$I11411,)</f>
        <v>0</v>
      </c>
      <c r="N11411" s="38">
        <f>IF(AND(Colin!$G11411=$B$2,Colin!$H11411=$C$3),Colin!$I11411,)</f>
        <v>0</v>
      </c>
      <c r="O11411" s="38">
        <f>IF(AND(Colin!$G11411=$B$2,Colin!$H11411&lt;=$C$3),Colin!$I11411,)</f>
        <v>0</v>
      </c>
      <c r="P11411" s="38">
        <f>IF(Colin!$G11411&lt;$B$2,Colin!$I11411,0)</f>
        <v>0</v>
      </c>
      <c r="Q11411" s="38">
        <f>IF(Colin!$G11411&lt;$B$1,Colin!$I11411,0)</f>
        <v>0</v>
      </c>
    </row>
    <row r="11412" spans="12:17" x14ac:dyDescent="0.25">
      <c r="L11412" s="38">
        <f>IF(AND(Colin!$G11412=$B$1,Colin!$H11412=$C$3),Colin!$I11412,)</f>
        <v>0</v>
      </c>
      <c r="M11412" s="38">
        <f>IF(AND(Colin!$G11412=$B$1,Colin!$H11412&lt;=$C$3),Colin!$I11412,)</f>
        <v>0</v>
      </c>
      <c r="N11412" s="38">
        <f>IF(AND(Colin!$G11412=$B$2,Colin!$H11412=$C$3),Colin!$I11412,)</f>
        <v>0</v>
      </c>
      <c r="O11412" s="38">
        <f>IF(AND(Colin!$G11412=$B$2,Colin!$H11412&lt;=$C$3),Colin!$I11412,)</f>
        <v>0</v>
      </c>
      <c r="P11412" s="38">
        <f>IF(Colin!$G11412&lt;$B$2,Colin!$I11412,0)</f>
        <v>0</v>
      </c>
      <c r="Q11412" s="38">
        <f>IF(Colin!$G11412&lt;$B$1,Colin!$I11412,0)</f>
        <v>0</v>
      </c>
    </row>
    <row r="11413" spans="12:17" x14ac:dyDescent="0.25">
      <c r="L11413" s="38">
        <f>IF(AND(Colin!$G11413=$B$1,Colin!$H11413=$C$3),Colin!$I11413,)</f>
        <v>0</v>
      </c>
      <c r="M11413" s="38">
        <f>IF(AND(Colin!$G11413=$B$1,Colin!$H11413&lt;=$C$3),Colin!$I11413,)</f>
        <v>0</v>
      </c>
      <c r="N11413" s="38">
        <f>IF(AND(Colin!$G11413=$B$2,Colin!$H11413=$C$3),Colin!$I11413,)</f>
        <v>0</v>
      </c>
      <c r="O11413" s="38">
        <f>IF(AND(Colin!$G11413=$B$2,Colin!$H11413&lt;=$C$3),Colin!$I11413,)</f>
        <v>0</v>
      </c>
      <c r="P11413" s="38">
        <f>IF(Colin!$G11413&lt;$B$2,Colin!$I11413,0)</f>
        <v>0</v>
      </c>
      <c r="Q11413" s="38">
        <f>IF(Colin!$G11413&lt;$B$1,Colin!$I11413,0)</f>
        <v>0</v>
      </c>
    </row>
    <row r="11414" spans="12:17" x14ac:dyDescent="0.25">
      <c r="L11414" s="38">
        <f>IF(AND(Colin!$G11414=$B$1,Colin!$H11414=$C$3),Colin!$I11414,)</f>
        <v>0</v>
      </c>
      <c r="M11414" s="38">
        <f>IF(AND(Colin!$G11414=$B$1,Colin!$H11414&lt;=$C$3),Colin!$I11414,)</f>
        <v>0</v>
      </c>
      <c r="N11414" s="38">
        <f>IF(AND(Colin!$G11414=$B$2,Colin!$H11414=$C$3),Colin!$I11414,)</f>
        <v>0</v>
      </c>
      <c r="O11414" s="38">
        <f>IF(AND(Colin!$G11414=$B$2,Colin!$H11414&lt;=$C$3),Colin!$I11414,)</f>
        <v>0</v>
      </c>
      <c r="P11414" s="38">
        <f>IF(Colin!$G11414&lt;$B$2,Colin!$I11414,0)</f>
        <v>0</v>
      </c>
      <c r="Q11414" s="38">
        <f>IF(Colin!$G11414&lt;$B$1,Colin!$I11414,0)</f>
        <v>0</v>
      </c>
    </row>
    <row r="11415" spans="12:17" x14ac:dyDescent="0.25">
      <c r="L11415" s="38">
        <f>IF(AND(Colin!$G11415=$B$1,Colin!$H11415=$C$3),Colin!$I11415,)</f>
        <v>0</v>
      </c>
      <c r="M11415" s="38">
        <f>IF(AND(Colin!$G11415=$B$1,Colin!$H11415&lt;=$C$3),Colin!$I11415,)</f>
        <v>0</v>
      </c>
      <c r="N11415" s="38">
        <f>IF(AND(Colin!$G11415=$B$2,Colin!$H11415=$C$3),Colin!$I11415,)</f>
        <v>0</v>
      </c>
      <c r="O11415" s="38">
        <f>IF(AND(Colin!$G11415=$B$2,Colin!$H11415&lt;=$C$3),Colin!$I11415,)</f>
        <v>0</v>
      </c>
      <c r="P11415" s="38">
        <f>IF(Colin!$G11415&lt;$B$2,Colin!$I11415,0)</f>
        <v>0</v>
      </c>
      <c r="Q11415" s="38">
        <f>IF(Colin!$G11415&lt;$B$1,Colin!$I11415,0)</f>
        <v>0</v>
      </c>
    </row>
    <row r="11416" spans="12:17" x14ac:dyDescent="0.25">
      <c r="L11416" s="38">
        <f>IF(AND(Colin!$G11416=$B$1,Colin!$H11416=$C$3),Colin!$I11416,)</f>
        <v>0</v>
      </c>
      <c r="M11416" s="38">
        <f>IF(AND(Colin!$G11416=$B$1,Colin!$H11416&lt;=$C$3),Colin!$I11416,)</f>
        <v>0</v>
      </c>
      <c r="N11416" s="38">
        <f>IF(AND(Colin!$G11416=$B$2,Colin!$H11416=$C$3),Colin!$I11416,)</f>
        <v>0</v>
      </c>
      <c r="O11416" s="38">
        <f>IF(AND(Colin!$G11416=$B$2,Colin!$H11416&lt;=$C$3),Colin!$I11416,)</f>
        <v>0</v>
      </c>
      <c r="P11416" s="38">
        <f>IF(Colin!$G11416&lt;$B$2,Colin!$I11416,0)</f>
        <v>0</v>
      </c>
      <c r="Q11416" s="38">
        <f>IF(Colin!$G11416&lt;$B$1,Colin!$I11416,0)</f>
        <v>0</v>
      </c>
    </row>
    <row r="11417" spans="12:17" x14ac:dyDescent="0.25">
      <c r="L11417" s="38">
        <f>IF(AND(Colin!$G11417=$B$1,Colin!$H11417=$C$3),Colin!$I11417,)</f>
        <v>0</v>
      </c>
      <c r="M11417" s="38">
        <f>IF(AND(Colin!$G11417=$B$1,Colin!$H11417&lt;=$C$3),Colin!$I11417,)</f>
        <v>0</v>
      </c>
      <c r="N11417" s="38">
        <f>IF(AND(Colin!$G11417=$B$2,Colin!$H11417=$C$3),Colin!$I11417,)</f>
        <v>0</v>
      </c>
      <c r="O11417" s="38">
        <f>IF(AND(Colin!$G11417=$B$2,Colin!$H11417&lt;=$C$3),Colin!$I11417,)</f>
        <v>0</v>
      </c>
      <c r="P11417" s="38">
        <f>IF(Colin!$G11417&lt;$B$2,Colin!$I11417,0)</f>
        <v>0</v>
      </c>
      <c r="Q11417" s="38">
        <f>IF(Colin!$G11417&lt;$B$1,Colin!$I11417,0)</f>
        <v>0</v>
      </c>
    </row>
    <row r="11418" spans="12:17" x14ac:dyDescent="0.25">
      <c r="L11418" s="38">
        <f>IF(AND(Colin!$G11418=$B$1,Colin!$H11418=$C$3),Colin!$I11418,)</f>
        <v>0</v>
      </c>
      <c r="M11418" s="38">
        <f>IF(AND(Colin!$G11418=$B$1,Colin!$H11418&lt;=$C$3),Colin!$I11418,)</f>
        <v>0</v>
      </c>
      <c r="N11418" s="38">
        <f>IF(AND(Colin!$G11418=$B$2,Colin!$H11418=$C$3),Colin!$I11418,)</f>
        <v>0</v>
      </c>
      <c r="O11418" s="38">
        <f>IF(AND(Colin!$G11418=$B$2,Colin!$H11418&lt;=$C$3),Colin!$I11418,)</f>
        <v>0</v>
      </c>
      <c r="P11418" s="38">
        <f>IF(Colin!$G11418&lt;$B$2,Colin!$I11418,0)</f>
        <v>0</v>
      </c>
      <c r="Q11418" s="38">
        <f>IF(Colin!$G11418&lt;$B$1,Colin!$I11418,0)</f>
        <v>0</v>
      </c>
    </row>
    <row r="11419" spans="12:17" x14ac:dyDescent="0.25">
      <c r="L11419" s="38">
        <f>IF(AND(Colin!$G11419=$B$1,Colin!$H11419=$C$3),Colin!$I11419,)</f>
        <v>0</v>
      </c>
      <c r="M11419" s="38">
        <f>IF(AND(Colin!$G11419=$B$1,Colin!$H11419&lt;=$C$3),Colin!$I11419,)</f>
        <v>0</v>
      </c>
      <c r="N11419" s="38">
        <f>IF(AND(Colin!$G11419=$B$2,Colin!$H11419=$C$3),Colin!$I11419,)</f>
        <v>0</v>
      </c>
      <c r="O11419" s="38">
        <f>IF(AND(Colin!$G11419=$B$2,Colin!$H11419&lt;=$C$3),Colin!$I11419,)</f>
        <v>0</v>
      </c>
      <c r="P11419" s="38">
        <f>IF(Colin!$G11419&lt;$B$2,Colin!$I11419,0)</f>
        <v>0</v>
      </c>
      <c r="Q11419" s="38">
        <f>IF(Colin!$G11419&lt;$B$1,Colin!$I11419,0)</f>
        <v>0</v>
      </c>
    </row>
    <row r="11420" spans="12:17" x14ac:dyDescent="0.25">
      <c r="L11420" s="38">
        <f>IF(AND(Colin!$G11420=$B$1,Colin!$H11420=$C$3),Colin!$I11420,)</f>
        <v>0</v>
      </c>
      <c r="M11420" s="38">
        <f>IF(AND(Colin!$G11420=$B$1,Colin!$H11420&lt;=$C$3),Colin!$I11420,)</f>
        <v>0</v>
      </c>
      <c r="N11420" s="38">
        <f>IF(AND(Colin!$G11420=$B$2,Colin!$H11420=$C$3),Colin!$I11420,)</f>
        <v>0</v>
      </c>
      <c r="O11420" s="38">
        <f>IF(AND(Colin!$G11420=$B$2,Colin!$H11420&lt;=$C$3),Colin!$I11420,)</f>
        <v>0</v>
      </c>
      <c r="P11420" s="38">
        <f>IF(Colin!$G11420&lt;$B$2,Colin!$I11420,0)</f>
        <v>0</v>
      </c>
      <c r="Q11420" s="38">
        <f>IF(Colin!$G11420&lt;$B$1,Colin!$I11420,0)</f>
        <v>0</v>
      </c>
    </row>
    <row r="11421" spans="12:17" x14ac:dyDescent="0.25">
      <c r="L11421" s="38">
        <f>IF(AND(Colin!$G11421=$B$1,Colin!$H11421=$C$3),Colin!$I11421,)</f>
        <v>0</v>
      </c>
      <c r="M11421" s="38">
        <f>IF(AND(Colin!$G11421=$B$1,Colin!$H11421&lt;=$C$3),Colin!$I11421,)</f>
        <v>0</v>
      </c>
      <c r="N11421" s="38">
        <f>IF(AND(Colin!$G11421=$B$2,Colin!$H11421=$C$3),Colin!$I11421,)</f>
        <v>0</v>
      </c>
      <c r="O11421" s="38">
        <f>IF(AND(Colin!$G11421=$B$2,Colin!$H11421&lt;=$C$3),Colin!$I11421,)</f>
        <v>0</v>
      </c>
      <c r="P11421" s="38">
        <f>IF(Colin!$G11421&lt;$B$2,Colin!$I11421,0)</f>
        <v>0</v>
      </c>
      <c r="Q11421" s="38">
        <f>IF(Colin!$G11421&lt;$B$1,Colin!$I11421,0)</f>
        <v>0</v>
      </c>
    </row>
    <row r="11422" spans="12:17" x14ac:dyDescent="0.25">
      <c r="L11422" s="38">
        <f>IF(AND(Colin!$G11422=$B$1,Colin!$H11422=$C$3),Colin!$I11422,)</f>
        <v>0</v>
      </c>
      <c r="M11422" s="38">
        <f>IF(AND(Colin!$G11422=$B$1,Colin!$H11422&lt;=$C$3),Colin!$I11422,)</f>
        <v>0</v>
      </c>
      <c r="N11422" s="38">
        <f>IF(AND(Colin!$G11422=$B$2,Colin!$H11422=$C$3),Colin!$I11422,)</f>
        <v>0</v>
      </c>
      <c r="O11422" s="38">
        <f>IF(AND(Colin!$G11422=$B$2,Colin!$H11422&lt;=$C$3),Colin!$I11422,)</f>
        <v>0</v>
      </c>
      <c r="P11422" s="38">
        <f>IF(Colin!$G11422&lt;$B$2,Colin!$I11422,0)</f>
        <v>0</v>
      </c>
      <c r="Q11422" s="38">
        <f>IF(Colin!$G11422&lt;$B$1,Colin!$I11422,0)</f>
        <v>0</v>
      </c>
    </row>
    <row r="11423" spans="12:17" x14ac:dyDescent="0.25">
      <c r="L11423" s="38">
        <f>IF(AND(Colin!$G11423=$B$1,Colin!$H11423=$C$3),Colin!$I11423,)</f>
        <v>0</v>
      </c>
      <c r="M11423" s="38">
        <f>IF(AND(Colin!$G11423=$B$1,Colin!$H11423&lt;=$C$3),Colin!$I11423,)</f>
        <v>0</v>
      </c>
      <c r="N11423" s="38">
        <f>IF(AND(Colin!$G11423=$B$2,Colin!$H11423=$C$3),Colin!$I11423,)</f>
        <v>0</v>
      </c>
      <c r="O11423" s="38">
        <f>IF(AND(Colin!$G11423=$B$2,Colin!$H11423&lt;=$C$3),Colin!$I11423,)</f>
        <v>0</v>
      </c>
      <c r="P11423" s="38">
        <f>IF(Colin!$G11423&lt;$B$2,Colin!$I11423,0)</f>
        <v>0</v>
      </c>
      <c r="Q11423" s="38">
        <f>IF(Colin!$G11423&lt;$B$1,Colin!$I11423,0)</f>
        <v>0</v>
      </c>
    </row>
    <row r="11424" spans="12:17" x14ac:dyDescent="0.25">
      <c r="L11424" s="38">
        <f>IF(AND(Colin!$G11424=$B$1,Colin!$H11424=$C$3),Colin!$I11424,)</f>
        <v>0</v>
      </c>
      <c r="M11424" s="38">
        <f>IF(AND(Colin!$G11424=$B$1,Colin!$H11424&lt;=$C$3),Colin!$I11424,)</f>
        <v>0</v>
      </c>
      <c r="N11424" s="38">
        <f>IF(AND(Colin!$G11424=$B$2,Colin!$H11424=$C$3),Colin!$I11424,)</f>
        <v>0</v>
      </c>
      <c r="O11424" s="38">
        <f>IF(AND(Colin!$G11424=$B$2,Colin!$H11424&lt;=$C$3),Colin!$I11424,)</f>
        <v>0</v>
      </c>
      <c r="P11424" s="38">
        <f>IF(Colin!$G11424&lt;$B$2,Colin!$I11424,0)</f>
        <v>0</v>
      </c>
      <c r="Q11424" s="38">
        <f>IF(Colin!$G11424&lt;$B$1,Colin!$I11424,0)</f>
        <v>0</v>
      </c>
    </row>
    <row r="11425" spans="12:17" x14ac:dyDescent="0.25">
      <c r="L11425" s="38">
        <f>IF(AND(Colin!$G11425=$B$1,Colin!$H11425=$C$3),Colin!$I11425,)</f>
        <v>0</v>
      </c>
      <c r="M11425" s="38">
        <f>IF(AND(Colin!$G11425=$B$1,Colin!$H11425&lt;=$C$3),Colin!$I11425,)</f>
        <v>0</v>
      </c>
      <c r="N11425" s="38">
        <f>IF(AND(Colin!$G11425=$B$2,Colin!$H11425=$C$3),Colin!$I11425,)</f>
        <v>0</v>
      </c>
      <c r="O11425" s="38">
        <f>IF(AND(Colin!$G11425=$B$2,Colin!$H11425&lt;=$C$3),Colin!$I11425,)</f>
        <v>0</v>
      </c>
      <c r="P11425" s="38">
        <f>IF(Colin!$G11425&lt;$B$2,Colin!$I11425,0)</f>
        <v>0</v>
      </c>
      <c r="Q11425" s="38">
        <f>IF(Colin!$G11425&lt;$B$1,Colin!$I11425,0)</f>
        <v>0</v>
      </c>
    </row>
    <row r="11426" spans="12:17" x14ac:dyDescent="0.25">
      <c r="L11426" s="38">
        <f>IF(AND(Colin!$G11426=$B$1,Colin!$H11426=$C$3),Colin!$I11426,)</f>
        <v>0</v>
      </c>
      <c r="M11426" s="38">
        <f>IF(AND(Colin!$G11426=$B$1,Colin!$H11426&lt;=$C$3),Colin!$I11426,)</f>
        <v>0</v>
      </c>
      <c r="N11426" s="38">
        <f>IF(AND(Colin!$G11426=$B$2,Colin!$H11426=$C$3),Colin!$I11426,)</f>
        <v>0</v>
      </c>
      <c r="O11426" s="38">
        <f>IF(AND(Colin!$G11426=$B$2,Colin!$H11426&lt;=$C$3),Colin!$I11426,)</f>
        <v>0</v>
      </c>
      <c r="P11426" s="38">
        <f>IF(Colin!$G11426&lt;$B$2,Colin!$I11426,0)</f>
        <v>0</v>
      </c>
      <c r="Q11426" s="38">
        <f>IF(Colin!$G11426&lt;$B$1,Colin!$I11426,0)</f>
        <v>0</v>
      </c>
    </row>
    <row r="11427" spans="12:17" x14ac:dyDescent="0.25">
      <c r="L11427" s="38">
        <f>IF(AND(Colin!$G11427=$B$1,Colin!$H11427=$C$3),Colin!$I11427,)</f>
        <v>0</v>
      </c>
      <c r="M11427" s="38">
        <f>IF(AND(Colin!$G11427=$B$1,Colin!$H11427&lt;=$C$3),Colin!$I11427,)</f>
        <v>0</v>
      </c>
      <c r="N11427" s="38">
        <f>IF(AND(Colin!$G11427=$B$2,Colin!$H11427=$C$3),Colin!$I11427,)</f>
        <v>0</v>
      </c>
      <c r="O11427" s="38">
        <f>IF(AND(Colin!$G11427=$B$2,Colin!$H11427&lt;=$C$3),Colin!$I11427,)</f>
        <v>0</v>
      </c>
      <c r="P11427" s="38">
        <f>IF(Colin!$G11427&lt;$B$2,Colin!$I11427,0)</f>
        <v>0</v>
      </c>
      <c r="Q11427" s="38">
        <f>IF(Colin!$G11427&lt;$B$1,Colin!$I11427,0)</f>
        <v>0</v>
      </c>
    </row>
    <row r="11428" spans="12:17" x14ac:dyDescent="0.25">
      <c r="L11428" s="38">
        <f>IF(AND(Colin!$G11428=$B$1,Colin!$H11428=$C$3),Colin!$I11428,)</f>
        <v>0</v>
      </c>
      <c r="M11428" s="38">
        <f>IF(AND(Colin!$G11428=$B$1,Colin!$H11428&lt;=$C$3),Colin!$I11428,)</f>
        <v>0</v>
      </c>
      <c r="N11428" s="38">
        <f>IF(AND(Colin!$G11428=$B$2,Colin!$H11428=$C$3),Colin!$I11428,)</f>
        <v>0</v>
      </c>
      <c r="O11428" s="38">
        <f>IF(AND(Colin!$G11428=$B$2,Colin!$H11428&lt;=$C$3),Colin!$I11428,)</f>
        <v>0</v>
      </c>
      <c r="P11428" s="38">
        <f>IF(Colin!$G11428&lt;$B$2,Colin!$I11428,0)</f>
        <v>0</v>
      </c>
      <c r="Q11428" s="38">
        <f>IF(Colin!$G11428&lt;$B$1,Colin!$I11428,0)</f>
        <v>0</v>
      </c>
    </row>
    <row r="11429" spans="12:17" x14ac:dyDescent="0.25">
      <c r="L11429" s="38">
        <f>IF(AND(Colin!$G11429=$B$1,Colin!$H11429=$C$3),Colin!$I11429,)</f>
        <v>0</v>
      </c>
      <c r="M11429" s="38">
        <f>IF(AND(Colin!$G11429=$B$1,Colin!$H11429&lt;=$C$3),Colin!$I11429,)</f>
        <v>0</v>
      </c>
      <c r="N11429" s="38">
        <f>IF(AND(Colin!$G11429=$B$2,Colin!$H11429=$C$3),Colin!$I11429,)</f>
        <v>0</v>
      </c>
      <c r="O11429" s="38">
        <f>IF(AND(Colin!$G11429=$B$2,Colin!$H11429&lt;=$C$3),Colin!$I11429,)</f>
        <v>0</v>
      </c>
      <c r="P11429" s="38">
        <f>IF(Colin!$G11429&lt;$B$2,Colin!$I11429,0)</f>
        <v>0</v>
      </c>
      <c r="Q11429" s="38">
        <f>IF(Colin!$G11429&lt;$B$1,Colin!$I11429,0)</f>
        <v>0</v>
      </c>
    </row>
    <row r="11430" spans="12:17" x14ac:dyDescent="0.25">
      <c r="L11430" s="38">
        <f>IF(AND(Colin!$G11430=$B$1,Colin!$H11430=$C$3),Colin!$I11430,)</f>
        <v>0</v>
      </c>
      <c r="M11430" s="38">
        <f>IF(AND(Colin!$G11430=$B$1,Colin!$H11430&lt;=$C$3),Colin!$I11430,)</f>
        <v>0</v>
      </c>
      <c r="N11430" s="38">
        <f>IF(AND(Colin!$G11430=$B$2,Colin!$H11430=$C$3),Colin!$I11430,)</f>
        <v>0</v>
      </c>
      <c r="O11430" s="38">
        <f>IF(AND(Colin!$G11430=$B$2,Colin!$H11430&lt;=$C$3),Colin!$I11430,)</f>
        <v>0</v>
      </c>
      <c r="P11430" s="38">
        <f>IF(Colin!$G11430&lt;$B$2,Colin!$I11430,0)</f>
        <v>0</v>
      </c>
      <c r="Q11430" s="38">
        <f>IF(Colin!$G11430&lt;$B$1,Colin!$I11430,0)</f>
        <v>0</v>
      </c>
    </row>
    <row r="11431" spans="12:17" x14ac:dyDescent="0.25">
      <c r="L11431" s="38">
        <f>IF(AND(Colin!$G11431=$B$1,Colin!$H11431=$C$3),Colin!$I11431,)</f>
        <v>0</v>
      </c>
      <c r="M11431" s="38">
        <f>IF(AND(Colin!$G11431=$B$1,Colin!$H11431&lt;=$C$3),Colin!$I11431,)</f>
        <v>0</v>
      </c>
      <c r="N11431" s="38">
        <f>IF(AND(Colin!$G11431=$B$2,Colin!$H11431=$C$3),Colin!$I11431,)</f>
        <v>0</v>
      </c>
      <c r="O11431" s="38">
        <f>IF(AND(Colin!$G11431=$B$2,Colin!$H11431&lt;=$C$3),Colin!$I11431,)</f>
        <v>0</v>
      </c>
      <c r="P11431" s="38">
        <f>IF(Colin!$G11431&lt;$B$2,Colin!$I11431,0)</f>
        <v>0</v>
      </c>
      <c r="Q11431" s="38">
        <f>IF(Colin!$G11431&lt;$B$1,Colin!$I11431,0)</f>
        <v>0</v>
      </c>
    </row>
    <row r="11432" spans="12:17" x14ac:dyDescent="0.25">
      <c r="L11432" s="38">
        <f>IF(AND(Colin!$G11432=$B$1,Colin!$H11432=$C$3),Colin!$I11432,)</f>
        <v>0</v>
      </c>
      <c r="M11432" s="38">
        <f>IF(AND(Colin!$G11432=$B$1,Colin!$H11432&lt;=$C$3),Colin!$I11432,)</f>
        <v>0</v>
      </c>
      <c r="N11432" s="38">
        <f>IF(AND(Colin!$G11432=$B$2,Colin!$H11432=$C$3),Colin!$I11432,)</f>
        <v>0</v>
      </c>
      <c r="O11432" s="38">
        <f>IF(AND(Colin!$G11432=$B$2,Colin!$H11432&lt;=$C$3),Colin!$I11432,)</f>
        <v>0</v>
      </c>
      <c r="P11432" s="38">
        <f>IF(Colin!$G11432&lt;$B$2,Colin!$I11432,0)</f>
        <v>0</v>
      </c>
      <c r="Q11432" s="38">
        <f>IF(Colin!$G11432&lt;$B$1,Colin!$I11432,0)</f>
        <v>0</v>
      </c>
    </row>
    <row r="11433" spans="12:17" x14ac:dyDescent="0.25">
      <c r="L11433" s="38">
        <f>IF(AND(Colin!$G11433=$B$1,Colin!$H11433=$C$3),Colin!$I11433,)</f>
        <v>0</v>
      </c>
      <c r="M11433" s="38">
        <f>IF(AND(Colin!$G11433=$B$1,Colin!$H11433&lt;=$C$3),Colin!$I11433,)</f>
        <v>0</v>
      </c>
      <c r="N11433" s="38">
        <f>IF(AND(Colin!$G11433=$B$2,Colin!$H11433=$C$3),Colin!$I11433,)</f>
        <v>0</v>
      </c>
      <c r="O11433" s="38">
        <f>IF(AND(Colin!$G11433=$B$2,Colin!$H11433&lt;=$C$3),Colin!$I11433,)</f>
        <v>0</v>
      </c>
      <c r="P11433" s="38">
        <f>IF(Colin!$G11433&lt;$B$2,Colin!$I11433,0)</f>
        <v>0</v>
      </c>
      <c r="Q11433" s="38">
        <f>IF(Colin!$G11433&lt;$B$1,Colin!$I11433,0)</f>
        <v>0</v>
      </c>
    </row>
    <row r="11434" spans="12:17" x14ac:dyDescent="0.25">
      <c r="L11434" s="38">
        <f>IF(AND(Colin!$G11434=$B$1,Colin!$H11434=$C$3),Colin!$I11434,)</f>
        <v>0</v>
      </c>
      <c r="M11434" s="38">
        <f>IF(AND(Colin!$G11434=$B$1,Colin!$H11434&lt;=$C$3),Colin!$I11434,)</f>
        <v>0</v>
      </c>
      <c r="N11434" s="38">
        <f>IF(AND(Colin!$G11434=$B$2,Colin!$H11434=$C$3),Colin!$I11434,)</f>
        <v>0</v>
      </c>
      <c r="O11434" s="38">
        <f>IF(AND(Colin!$G11434=$B$2,Colin!$H11434&lt;=$C$3),Colin!$I11434,)</f>
        <v>0</v>
      </c>
      <c r="P11434" s="38">
        <f>IF(Colin!$G11434&lt;$B$2,Colin!$I11434,0)</f>
        <v>0</v>
      </c>
      <c r="Q11434" s="38">
        <f>IF(Colin!$G11434&lt;$B$1,Colin!$I11434,0)</f>
        <v>0</v>
      </c>
    </row>
    <row r="11435" spans="12:17" x14ac:dyDescent="0.25">
      <c r="L11435" s="38">
        <f>IF(AND(Colin!$G11435=$B$1,Colin!$H11435=$C$3),Colin!$I11435,)</f>
        <v>0</v>
      </c>
      <c r="M11435" s="38">
        <f>IF(AND(Colin!$G11435=$B$1,Colin!$H11435&lt;=$C$3),Colin!$I11435,)</f>
        <v>0</v>
      </c>
      <c r="N11435" s="38">
        <f>IF(AND(Colin!$G11435=$B$2,Colin!$H11435=$C$3),Colin!$I11435,)</f>
        <v>0</v>
      </c>
      <c r="O11435" s="38">
        <f>IF(AND(Colin!$G11435=$B$2,Colin!$H11435&lt;=$C$3),Colin!$I11435,)</f>
        <v>0</v>
      </c>
      <c r="P11435" s="38">
        <f>IF(Colin!$G11435&lt;$B$2,Colin!$I11435,0)</f>
        <v>0</v>
      </c>
      <c r="Q11435" s="38">
        <f>IF(Colin!$G11435&lt;$B$1,Colin!$I11435,0)</f>
        <v>0</v>
      </c>
    </row>
    <row r="11436" spans="12:17" x14ac:dyDescent="0.25">
      <c r="L11436" s="38">
        <f>IF(AND(Colin!$G11436=$B$1,Colin!$H11436=$C$3),Colin!$I11436,)</f>
        <v>0</v>
      </c>
      <c r="M11436" s="38">
        <f>IF(AND(Colin!$G11436=$B$1,Colin!$H11436&lt;=$C$3),Colin!$I11436,)</f>
        <v>0</v>
      </c>
      <c r="N11436" s="38">
        <f>IF(AND(Colin!$G11436=$B$2,Colin!$H11436=$C$3),Colin!$I11436,)</f>
        <v>0</v>
      </c>
      <c r="O11436" s="38">
        <f>IF(AND(Colin!$G11436=$B$2,Colin!$H11436&lt;=$C$3),Colin!$I11436,)</f>
        <v>0</v>
      </c>
      <c r="P11436" s="38">
        <f>IF(Colin!$G11436&lt;$B$2,Colin!$I11436,0)</f>
        <v>0</v>
      </c>
      <c r="Q11436" s="38">
        <f>IF(Colin!$G11436&lt;$B$1,Colin!$I11436,0)</f>
        <v>0</v>
      </c>
    </row>
    <row r="11437" spans="12:17" x14ac:dyDescent="0.25">
      <c r="L11437" s="38">
        <f>IF(AND(Colin!$G11437=$B$1,Colin!$H11437=$C$3),Colin!$I11437,)</f>
        <v>0</v>
      </c>
      <c r="M11437" s="38">
        <f>IF(AND(Colin!$G11437=$B$1,Colin!$H11437&lt;=$C$3),Colin!$I11437,)</f>
        <v>0</v>
      </c>
      <c r="N11437" s="38">
        <f>IF(AND(Colin!$G11437=$B$2,Colin!$H11437=$C$3),Colin!$I11437,)</f>
        <v>0</v>
      </c>
      <c r="O11437" s="38">
        <f>IF(AND(Colin!$G11437=$B$2,Colin!$H11437&lt;=$C$3),Colin!$I11437,)</f>
        <v>0</v>
      </c>
      <c r="P11437" s="38">
        <f>IF(Colin!$G11437&lt;$B$2,Colin!$I11437,0)</f>
        <v>0</v>
      </c>
      <c r="Q11437" s="38">
        <f>IF(Colin!$G11437&lt;$B$1,Colin!$I11437,0)</f>
        <v>0</v>
      </c>
    </row>
    <row r="11438" spans="12:17" x14ac:dyDescent="0.25">
      <c r="L11438" s="38">
        <f>IF(AND(Colin!$G11438=$B$1,Colin!$H11438=$C$3),Colin!$I11438,)</f>
        <v>0</v>
      </c>
      <c r="M11438" s="38">
        <f>IF(AND(Colin!$G11438=$B$1,Colin!$H11438&lt;=$C$3),Colin!$I11438,)</f>
        <v>0</v>
      </c>
      <c r="N11438" s="38">
        <f>IF(AND(Colin!$G11438=$B$2,Colin!$H11438=$C$3),Colin!$I11438,)</f>
        <v>0</v>
      </c>
      <c r="O11438" s="38">
        <f>IF(AND(Colin!$G11438=$B$2,Colin!$H11438&lt;=$C$3),Colin!$I11438,)</f>
        <v>0</v>
      </c>
      <c r="P11438" s="38">
        <f>IF(Colin!$G11438&lt;$B$2,Colin!$I11438,0)</f>
        <v>0</v>
      </c>
      <c r="Q11438" s="38">
        <f>IF(Colin!$G11438&lt;$B$1,Colin!$I11438,0)</f>
        <v>0</v>
      </c>
    </row>
    <row r="11439" spans="12:17" x14ac:dyDescent="0.25">
      <c r="L11439" s="38">
        <f>IF(AND(Colin!$G11439=$B$1,Colin!$H11439=$C$3),Colin!$I11439,)</f>
        <v>0</v>
      </c>
      <c r="M11439" s="38">
        <f>IF(AND(Colin!$G11439=$B$1,Colin!$H11439&lt;=$C$3),Colin!$I11439,)</f>
        <v>0</v>
      </c>
      <c r="N11439" s="38">
        <f>IF(AND(Colin!$G11439=$B$2,Colin!$H11439=$C$3),Colin!$I11439,)</f>
        <v>0</v>
      </c>
      <c r="O11439" s="38">
        <f>IF(AND(Colin!$G11439=$B$2,Colin!$H11439&lt;=$C$3),Colin!$I11439,)</f>
        <v>0</v>
      </c>
      <c r="P11439" s="38">
        <f>IF(Colin!$G11439&lt;$B$2,Colin!$I11439,0)</f>
        <v>0</v>
      </c>
      <c r="Q11439" s="38">
        <f>IF(Colin!$G11439&lt;$B$1,Colin!$I11439,0)</f>
        <v>0</v>
      </c>
    </row>
    <row r="11440" spans="12:17" x14ac:dyDescent="0.25">
      <c r="L11440" s="38">
        <f>IF(AND(Colin!$G11440=$B$1,Colin!$H11440=$C$3),Colin!$I11440,)</f>
        <v>0</v>
      </c>
      <c r="M11440" s="38">
        <f>IF(AND(Colin!$G11440=$B$1,Colin!$H11440&lt;=$C$3),Colin!$I11440,)</f>
        <v>0</v>
      </c>
      <c r="N11440" s="38">
        <f>IF(AND(Colin!$G11440=$B$2,Colin!$H11440=$C$3),Colin!$I11440,)</f>
        <v>0</v>
      </c>
      <c r="O11440" s="38">
        <f>IF(AND(Colin!$G11440=$B$2,Colin!$H11440&lt;=$C$3),Colin!$I11440,)</f>
        <v>0</v>
      </c>
      <c r="P11440" s="38">
        <f>IF(Colin!$G11440&lt;$B$2,Colin!$I11440,0)</f>
        <v>0</v>
      </c>
      <c r="Q11440" s="38">
        <f>IF(Colin!$G11440&lt;$B$1,Colin!$I11440,0)</f>
        <v>0</v>
      </c>
    </row>
    <row r="11441" spans="12:17" x14ac:dyDescent="0.25">
      <c r="L11441" s="38">
        <f>IF(AND(Colin!$G11441=$B$1,Colin!$H11441=$C$3),Colin!$I11441,)</f>
        <v>0</v>
      </c>
      <c r="M11441" s="38">
        <f>IF(AND(Colin!$G11441=$B$1,Colin!$H11441&lt;=$C$3),Colin!$I11441,)</f>
        <v>0</v>
      </c>
      <c r="N11441" s="38">
        <f>IF(AND(Colin!$G11441=$B$2,Colin!$H11441=$C$3),Colin!$I11441,)</f>
        <v>0</v>
      </c>
      <c r="O11441" s="38">
        <f>IF(AND(Colin!$G11441=$B$2,Colin!$H11441&lt;=$C$3),Colin!$I11441,)</f>
        <v>0</v>
      </c>
      <c r="P11441" s="38">
        <f>IF(Colin!$G11441&lt;$B$2,Colin!$I11441,0)</f>
        <v>0</v>
      </c>
      <c r="Q11441" s="38">
        <f>IF(Colin!$G11441&lt;$B$1,Colin!$I11441,0)</f>
        <v>0</v>
      </c>
    </row>
    <row r="11442" spans="12:17" x14ac:dyDescent="0.25">
      <c r="L11442" s="38">
        <f>IF(AND(Colin!$G11442=$B$1,Colin!$H11442=$C$3),Colin!$I11442,)</f>
        <v>0</v>
      </c>
      <c r="M11442" s="38">
        <f>IF(AND(Colin!$G11442=$B$1,Colin!$H11442&lt;=$C$3),Colin!$I11442,)</f>
        <v>0</v>
      </c>
      <c r="N11442" s="38">
        <f>IF(AND(Colin!$G11442=$B$2,Colin!$H11442=$C$3),Colin!$I11442,)</f>
        <v>0</v>
      </c>
      <c r="O11442" s="38">
        <f>IF(AND(Colin!$G11442=$B$2,Colin!$H11442&lt;=$C$3),Colin!$I11442,)</f>
        <v>0</v>
      </c>
      <c r="P11442" s="38">
        <f>IF(Colin!$G11442&lt;$B$2,Colin!$I11442,0)</f>
        <v>0</v>
      </c>
      <c r="Q11442" s="38">
        <f>IF(Colin!$G11442&lt;$B$1,Colin!$I11442,0)</f>
        <v>0</v>
      </c>
    </row>
    <row r="11443" spans="12:17" x14ac:dyDescent="0.25">
      <c r="L11443" s="38">
        <f>IF(AND(Colin!$G11443=$B$1,Colin!$H11443=$C$3),Colin!$I11443,)</f>
        <v>0</v>
      </c>
      <c r="M11443" s="38">
        <f>IF(AND(Colin!$G11443=$B$1,Colin!$H11443&lt;=$C$3),Colin!$I11443,)</f>
        <v>0</v>
      </c>
      <c r="N11443" s="38">
        <f>IF(AND(Colin!$G11443=$B$2,Colin!$H11443=$C$3),Colin!$I11443,)</f>
        <v>0</v>
      </c>
      <c r="O11443" s="38">
        <f>IF(AND(Colin!$G11443=$B$2,Colin!$H11443&lt;=$C$3),Colin!$I11443,)</f>
        <v>0</v>
      </c>
      <c r="P11443" s="38">
        <f>IF(Colin!$G11443&lt;$B$2,Colin!$I11443,0)</f>
        <v>0</v>
      </c>
      <c r="Q11443" s="38">
        <f>IF(Colin!$G11443&lt;$B$1,Colin!$I11443,0)</f>
        <v>0</v>
      </c>
    </row>
    <row r="11444" spans="12:17" x14ac:dyDescent="0.25">
      <c r="L11444" s="38">
        <f>IF(AND(Colin!$G11444=$B$1,Colin!$H11444=$C$3),Colin!$I11444,)</f>
        <v>0</v>
      </c>
      <c r="M11444" s="38">
        <f>IF(AND(Colin!$G11444=$B$1,Colin!$H11444&lt;=$C$3),Colin!$I11444,)</f>
        <v>0</v>
      </c>
      <c r="N11444" s="38">
        <f>IF(AND(Colin!$G11444=$B$2,Colin!$H11444=$C$3),Colin!$I11444,)</f>
        <v>0</v>
      </c>
      <c r="O11444" s="38">
        <f>IF(AND(Colin!$G11444=$B$2,Colin!$H11444&lt;=$C$3),Colin!$I11444,)</f>
        <v>0</v>
      </c>
      <c r="P11444" s="38">
        <f>IF(Colin!$G11444&lt;$B$2,Colin!$I11444,0)</f>
        <v>0</v>
      </c>
      <c r="Q11444" s="38">
        <f>IF(Colin!$G11444&lt;$B$1,Colin!$I11444,0)</f>
        <v>0</v>
      </c>
    </row>
    <row r="11445" spans="12:17" x14ac:dyDescent="0.25">
      <c r="L11445" s="38">
        <f>IF(AND(Colin!$G11445=$B$1,Colin!$H11445=$C$3),Colin!$I11445,)</f>
        <v>0</v>
      </c>
      <c r="M11445" s="38">
        <f>IF(AND(Colin!$G11445=$B$1,Colin!$H11445&lt;=$C$3),Colin!$I11445,)</f>
        <v>0</v>
      </c>
      <c r="N11445" s="38">
        <f>IF(AND(Colin!$G11445=$B$2,Colin!$H11445=$C$3),Colin!$I11445,)</f>
        <v>0</v>
      </c>
      <c r="O11445" s="38">
        <f>IF(AND(Colin!$G11445=$B$2,Colin!$H11445&lt;=$C$3),Colin!$I11445,)</f>
        <v>0</v>
      </c>
      <c r="P11445" s="38">
        <f>IF(Colin!$G11445&lt;$B$2,Colin!$I11445,0)</f>
        <v>0</v>
      </c>
      <c r="Q11445" s="38">
        <f>IF(Colin!$G11445&lt;$B$1,Colin!$I11445,0)</f>
        <v>0</v>
      </c>
    </row>
    <row r="11446" spans="12:17" x14ac:dyDescent="0.25">
      <c r="L11446" s="38">
        <f>IF(AND(Colin!$G11446=$B$1,Colin!$H11446=$C$3),Colin!$I11446,)</f>
        <v>0</v>
      </c>
      <c r="M11446" s="38">
        <f>IF(AND(Colin!$G11446=$B$1,Colin!$H11446&lt;=$C$3),Colin!$I11446,)</f>
        <v>0</v>
      </c>
      <c r="N11446" s="38">
        <f>IF(AND(Colin!$G11446=$B$2,Colin!$H11446=$C$3),Colin!$I11446,)</f>
        <v>0</v>
      </c>
      <c r="O11446" s="38">
        <f>IF(AND(Colin!$G11446=$B$2,Colin!$H11446&lt;=$C$3),Colin!$I11446,)</f>
        <v>0</v>
      </c>
      <c r="P11446" s="38">
        <f>IF(Colin!$G11446&lt;$B$2,Colin!$I11446,0)</f>
        <v>0</v>
      </c>
      <c r="Q11446" s="38">
        <f>IF(Colin!$G11446&lt;$B$1,Colin!$I11446,0)</f>
        <v>0</v>
      </c>
    </row>
    <row r="11447" spans="12:17" x14ac:dyDescent="0.25">
      <c r="L11447" s="38">
        <f>IF(AND(Colin!$G11447=$B$1,Colin!$H11447=$C$3),Colin!$I11447,)</f>
        <v>0</v>
      </c>
      <c r="M11447" s="38">
        <f>IF(AND(Colin!$G11447=$B$1,Colin!$H11447&lt;=$C$3),Colin!$I11447,)</f>
        <v>0</v>
      </c>
      <c r="N11447" s="38">
        <f>IF(AND(Colin!$G11447=$B$2,Colin!$H11447=$C$3),Colin!$I11447,)</f>
        <v>0</v>
      </c>
      <c r="O11447" s="38">
        <f>IF(AND(Colin!$G11447=$B$2,Colin!$H11447&lt;=$C$3),Colin!$I11447,)</f>
        <v>0</v>
      </c>
      <c r="P11447" s="38">
        <f>IF(Colin!$G11447&lt;$B$2,Colin!$I11447,0)</f>
        <v>0</v>
      </c>
      <c r="Q11447" s="38">
        <f>IF(Colin!$G11447&lt;$B$1,Colin!$I11447,0)</f>
        <v>0</v>
      </c>
    </row>
    <row r="11448" spans="12:17" x14ac:dyDescent="0.25">
      <c r="L11448" s="38">
        <f>IF(AND(Colin!$G11448=$B$1,Colin!$H11448=$C$3),Colin!$I11448,)</f>
        <v>0</v>
      </c>
      <c r="M11448" s="38">
        <f>IF(AND(Colin!$G11448=$B$1,Colin!$H11448&lt;=$C$3),Colin!$I11448,)</f>
        <v>0</v>
      </c>
      <c r="N11448" s="38">
        <f>IF(AND(Colin!$G11448=$B$2,Colin!$H11448=$C$3),Colin!$I11448,)</f>
        <v>0</v>
      </c>
      <c r="O11448" s="38">
        <f>IF(AND(Colin!$G11448=$B$2,Colin!$H11448&lt;=$C$3),Colin!$I11448,)</f>
        <v>0</v>
      </c>
      <c r="P11448" s="38">
        <f>IF(Colin!$G11448&lt;$B$2,Colin!$I11448,0)</f>
        <v>0</v>
      </c>
      <c r="Q11448" s="38">
        <f>IF(Colin!$G11448&lt;$B$1,Colin!$I11448,0)</f>
        <v>0</v>
      </c>
    </row>
    <row r="11449" spans="12:17" x14ac:dyDescent="0.25">
      <c r="L11449" s="38">
        <f>IF(AND(Colin!$G11449=$B$1,Colin!$H11449=$C$3),Colin!$I11449,)</f>
        <v>0</v>
      </c>
      <c r="M11449" s="38">
        <f>IF(AND(Colin!$G11449=$B$1,Colin!$H11449&lt;=$C$3),Colin!$I11449,)</f>
        <v>0</v>
      </c>
      <c r="N11449" s="38">
        <f>IF(AND(Colin!$G11449=$B$2,Colin!$H11449=$C$3),Colin!$I11449,)</f>
        <v>0</v>
      </c>
      <c r="O11449" s="38">
        <f>IF(AND(Colin!$G11449=$B$2,Colin!$H11449&lt;=$C$3),Colin!$I11449,)</f>
        <v>0</v>
      </c>
      <c r="P11449" s="38">
        <f>IF(Colin!$G11449&lt;$B$2,Colin!$I11449,0)</f>
        <v>0</v>
      </c>
      <c r="Q11449" s="38">
        <f>IF(Colin!$G11449&lt;$B$1,Colin!$I11449,0)</f>
        <v>0</v>
      </c>
    </row>
    <row r="11450" spans="12:17" x14ac:dyDescent="0.25">
      <c r="L11450" s="38">
        <f>IF(AND(Colin!$G11450=$B$1,Colin!$H11450=$C$3),Colin!$I11450,)</f>
        <v>0</v>
      </c>
      <c r="M11450" s="38">
        <f>IF(AND(Colin!$G11450=$B$1,Colin!$H11450&lt;=$C$3),Colin!$I11450,)</f>
        <v>0</v>
      </c>
      <c r="N11450" s="38">
        <f>IF(AND(Colin!$G11450=$B$2,Colin!$H11450=$C$3),Colin!$I11450,)</f>
        <v>0</v>
      </c>
      <c r="O11450" s="38">
        <f>IF(AND(Colin!$G11450=$B$2,Colin!$H11450&lt;=$C$3),Colin!$I11450,)</f>
        <v>0</v>
      </c>
      <c r="P11450" s="38">
        <f>IF(Colin!$G11450&lt;$B$2,Colin!$I11450,0)</f>
        <v>0</v>
      </c>
      <c r="Q11450" s="38">
        <f>IF(Colin!$G11450&lt;$B$1,Colin!$I11450,0)</f>
        <v>0</v>
      </c>
    </row>
    <row r="11451" spans="12:17" x14ac:dyDescent="0.25">
      <c r="L11451" s="38">
        <f>IF(AND(Colin!$G11451=$B$1,Colin!$H11451=$C$3),Colin!$I11451,)</f>
        <v>0</v>
      </c>
      <c r="M11451" s="38">
        <f>IF(AND(Colin!$G11451=$B$1,Colin!$H11451&lt;=$C$3),Colin!$I11451,)</f>
        <v>0</v>
      </c>
      <c r="N11451" s="38">
        <f>IF(AND(Colin!$G11451=$B$2,Colin!$H11451=$C$3),Colin!$I11451,)</f>
        <v>0</v>
      </c>
      <c r="O11451" s="38">
        <f>IF(AND(Colin!$G11451=$B$2,Colin!$H11451&lt;=$C$3),Colin!$I11451,)</f>
        <v>0</v>
      </c>
      <c r="P11451" s="38">
        <f>IF(Colin!$G11451&lt;$B$2,Colin!$I11451,0)</f>
        <v>0</v>
      </c>
      <c r="Q11451" s="38">
        <f>IF(Colin!$G11451&lt;$B$1,Colin!$I11451,0)</f>
        <v>0</v>
      </c>
    </row>
    <row r="11452" spans="12:17" x14ac:dyDescent="0.25">
      <c r="L11452" s="38">
        <f>IF(AND(Colin!$G11452=$B$1,Colin!$H11452=$C$3),Colin!$I11452,)</f>
        <v>0</v>
      </c>
      <c r="M11452" s="38">
        <f>IF(AND(Colin!$G11452=$B$1,Colin!$H11452&lt;=$C$3),Colin!$I11452,)</f>
        <v>0</v>
      </c>
      <c r="N11452" s="38">
        <f>IF(AND(Colin!$G11452=$B$2,Colin!$H11452=$C$3),Colin!$I11452,)</f>
        <v>0</v>
      </c>
      <c r="O11452" s="38">
        <f>IF(AND(Colin!$G11452=$B$2,Colin!$H11452&lt;=$C$3),Colin!$I11452,)</f>
        <v>0</v>
      </c>
      <c r="P11452" s="38">
        <f>IF(Colin!$G11452&lt;$B$2,Colin!$I11452,0)</f>
        <v>0</v>
      </c>
      <c r="Q11452" s="38">
        <f>IF(Colin!$G11452&lt;$B$1,Colin!$I11452,0)</f>
        <v>0</v>
      </c>
    </row>
    <row r="11453" spans="12:17" x14ac:dyDescent="0.25">
      <c r="L11453" s="38">
        <f>IF(AND(Colin!$G11453=$B$1,Colin!$H11453=$C$3),Colin!$I11453,)</f>
        <v>0</v>
      </c>
      <c r="M11453" s="38">
        <f>IF(AND(Colin!$G11453=$B$1,Colin!$H11453&lt;=$C$3),Colin!$I11453,)</f>
        <v>0</v>
      </c>
      <c r="N11453" s="38">
        <f>IF(AND(Colin!$G11453=$B$2,Colin!$H11453=$C$3),Colin!$I11453,)</f>
        <v>0</v>
      </c>
      <c r="O11453" s="38">
        <f>IF(AND(Colin!$G11453=$B$2,Colin!$H11453&lt;=$C$3),Colin!$I11453,)</f>
        <v>0</v>
      </c>
      <c r="P11453" s="38">
        <f>IF(Colin!$G11453&lt;$B$2,Colin!$I11453,0)</f>
        <v>0</v>
      </c>
      <c r="Q11453" s="38">
        <f>IF(Colin!$G11453&lt;$B$1,Colin!$I11453,0)</f>
        <v>0</v>
      </c>
    </row>
    <row r="11454" spans="12:17" x14ac:dyDescent="0.25">
      <c r="L11454" s="38">
        <f>IF(AND(Colin!$G11454=$B$1,Colin!$H11454=$C$3),Colin!$I11454,)</f>
        <v>0</v>
      </c>
      <c r="M11454" s="38">
        <f>IF(AND(Colin!$G11454=$B$1,Colin!$H11454&lt;=$C$3),Colin!$I11454,)</f>
        <v>0</v>
      </c>
      <c r="N11454" s="38">
        <f>IF(AND(Colin!$G11454=$B$2,Colin!$H11454=$C$3),Colin!$I11454,)</f>
        <v>0</v>
      </c>
      <c r="O11454" s="38">
        <f>IF(AND(Colin!$G11454=$B$2,Colin!$H11454&lt;=$C$3),Colin!$I11454,)</f>
        <v>0</v>
      </c>
      <c r="P11454" s="38">
        <f>IF(Colin!$G11454&lt;$B$2,Colin!$I11454,0)</f>
        <v>0</v>
      </c>
      <c r="Q11454" s="38">
        <f>IF(Colin!$G11454&lt;$B$1,Colin!$I11454,0)</f>
        <v>0</v>
      </c>
    </row>
    <row r="11455" spans="12:17" x14ac:dyDescent="0.25">
      <c r="L11455" s="38">
        <f>IF(AND(Colin!$G11455=$B$1,Colin!$H11455=$C$3),Colin!$I11455,)</f>
        <v>0</v>
      </c>
      <c r="M11455" s="38">
        <f>IF(AND(Colin!$G11455=$B$1,Colin!$H11455&lt;=$C$3),Colin!$I11455,)</f>
        <v>0</v>
      </c>
      <c r="N11455" s="38">
        <f>IF(AND(Colin!$G11455=$B$2,Colin!$H11455=$C$3),Colin!$I11455,)</f>
        <v>0</v>
      </c>
      <c r="O11455" s="38">
        <f>IF(AND(Colin!$G11455=$B$2,Colin!$H11455&lt;=$C$3),Colin!$I11455,)</f>
        <v>0</v>
      </c>
      <c r="P11455" s="38">
        <f>IF(Colin!$G11455&lt;$B$2,Colin!$I11455,0)</f>
        <v>0</v>
      </c>
      <c r="Q11455" s="38">
        <f>IF(Colin!$G11455&lt;$B$1,Colin!$I11455,0)</f>
        <v>0</v>
      </c>
    </row>
    <row r="11456" spans="12:17" x14ac:dyDescent="0.25">
      <c r="L11456" s="38">
        <f>IF(AND(Colin!$G11456=$B$1,Colin!$H11456=$C$3),Colin!$I11456,)</f>
        <v>0</v>
      </c>
      <c r="M11456" s="38">
        <f>IF(AND(Colin!$G11456=$B$1,Colin!$H11456&lt;=$C$3),Colin!$I11456,)</f>
        <v>0</v>
      </c>
      <c r="N11456" s="38">
        <f>IF(AND(Colin!$G11456=$B$2,Colin!$H11456=$C$3),Colin!$I11456,)</f>
        <v>0</v>
      </c>
      <c r="O11456" s="38">
        <f>IF(AND(Colin!$G11456=$B$2,Colin!$H11456&lt;=$C$3),Colin!$I11456,)</f>
        <v>0</v>
      </c>
      <c r="P11456" s="38">
        <f>IF(Colin!$G11456&lt;$B$2,Colin!$I11456,0)</f>
        <v>0</v>
      </c>
      <c r="Q11456" s="38">
        <f>IF(Colin!$G11456&lt;$B$1,Colin!$I11456,0)</f>
        <v>0</v>
      </c>
    </row>
    <row r="11457" spans="12:17" x14ac:dyDescent="0.25">
      <c r="L11457" s="38">
        <f>IF(AND(Colin!$G11457=$B$1,Colin!$H11457=$C$3),Colin!$I11457,)</f>
        <v>0</v>
      </c>
      <c r="M11457" s="38">
        <f>IF(AND(Colin!$G11457=$B$1,Colin!$H11457&lt;=$C$3),Colin!$I11457,)</f>
        <v>0</v>
      </c>
      <c r="N11457" s="38">
        <f>IF(AND(Colin!$G11457=$B$2,Colin!$H11457=$C$3),Colin!$I11457,)</f>
        <v>0</v>
      </c>
      <c r="O11457" s="38">
        <f>IF(AND(Colin!$G11457=$B$2,Colin!$H11457&lt;=$C$3),Colin!$I11457,)</f>
        <v>0</v>
      </c>
      <c r="P11457" s="38">
        <f>IF(Colin!$G11457&lt;$B$2,Colin!$I11457,0)</f>
        <v>0</v>
      </c>
      <c r="Q11457" s="38">
        <f>IF(Colin!$G11457&lt;$B$1,Colin!$I11457,0)</f>
        <v>0</v>
      </c>
    </row>
    <row r="11458" spans="12:17" x14ac:dyDescent="0.25">
      <c r="L11458" s="38">
        <f>IF(AND(Colin!$G11458=$B$1,Colin!$H11458=$C$3),Colin!$I11458,)</f>
        <v>0</v>
      </c>
      <c r="M11458" s="38">
        <f>IF(AND(Colin!$G11458=$B$1,Colin!$H11458&lt;=$C$3),Colin!$I11458,)</f>
        <v>0</v>
      </c>
      <c r="N11458" s="38">
        <f>IF(AND(Colin!$G11458=$B$2,Colin!$H11458=$C$3),Colin!$I11458,)</f>
        <v>0</v>
      </c>
      <c r="O11458" s="38">
        <f>IF(AND(Colin!$G11458=$B$2,Colin!$H11458&lt;=$C$3),Colin!$I11458,)</f>
        <v>0</v>
      </c>
      <c r="P11458" s="38">
        <f>IF(Colin!$G11458&lt;$B$2,Colin!$I11458,0)</f>
        <v>0</v>
      </c>
      <c r="Q11458" s="38">
        <f>IF(Colin!$G11458&lt;$B$1,Colin!$I11458,0)</f>
        <v>0</v>
      </c>
    </row>
    <row r="11459" spans="12:17" x14ac:dyDescent="0.25">
      <c r="L11459" s="38">
        <f>IF(AND(Colin!$G11459=$B$1,Colin!$H11459=$C$3),Colin!$I11459,)</f>
        <v>0</v>
      </c>
      <c r="M11459" s="38">
        <f>IF(AND(Colin!$G11459=$B$1,Colin!$H11459&lt;=$C$3),Colin!$I11459,)</f>
        <v>0</v>
      </c>
      <c r="N11459" s="38">
        <f>IF(AND(Colin!$G11459=$B$2,Colin!$H11459=$C$3),Colin!$I11459,)</f>
        <v>0</v>
      </c>
      <c r="O11459" s="38">
        <f>IF(AND(Colin!$G11459=$B$2,Colin!$H11459&lt;=$C$3),Colin!$I11459,)</f>
        <v>0</v>
      </c>
      <c r="P11459" s="38">
        <f>IF(Colin!$G11459&lt;$B$2,Colin!$I11459,0)</f>
        <v>0</v>
      </c>
      <c r="Q11459" s="38">
        <f>IF(Colin!$G11459&lt;$B$1,Colin!$I11459,0)</f>
        <v>0</v>
      </c>
    </row>
    <row r="11460" spans="12:17" x14ac:dyDescent="0.25">
      <c r="L11460" s="38">
        <f>IF(AND(Colin!$G11460=$B$1,Colin!$H11460=$C$3),Colin!$I11460,)</f>
        <v>0</v>
      </c>
      <c r="M11460" s="38">
        <f>IF(AND(Colin!$G11460=$B$1,Colin!$H11460&lt;=$C$3),Colin!$I11460,)</f>
        <v>0</v>
      </c>
      <c r="N11460" s="38">
        <f>IF(AND(Colin!$G11460=$B$2,Colin!$H11460=$C$3),Colin!$I11460,)</f>
        <v>0</v>
      </c>
      <c r="O11460" s="38">
        <f>IF(AND(Colin!$G11460=$B$2,Colin!$H11460&lt;=$C$3),Colin!$I11460,)</f>
        <v>0</v>
      </c>
      <c r="P11460" s="38">
        <f>IF(Colin!$G11460&lt;$B$2,Colin!$I11460,0)</f>
        <v>0</v>
      </c>
      <c r="Q11460" s="38">
        <f>IF(Colin!$G11460&lt;$B$1,Colin!$I11460,0)</f>
        <v>0</v>
      </c>
    </row>
    <row r="11461" spans="12:17" x14ac:dyDescent="0.25">
      <c r="L11461" s="38">
        <f>IF(AND(Colin!$G11461=$B$1,Colin!$H11461=$C$3),Colin!$I11461,)</f>
        <v>0</v>
      </c>
      <c r="M11461" s="38">
        <f>IF(AND(Colin!$G11461=$B$1,Colin!$H11461&lt;=$C$3),Colin!$I11461,)</f>
        <v>0</v>
      </c>
      <c r="N11461" s="38">
        <f>IF(AND(Colin!$G11461=$B$2,Colin!$H11461=$C$3),Colin!$I11461,)</f>
        <v>0</v>
      </c>
      <c r="O11461" s="38">
        <f>IF(AND(Colin!$G11461=$B$2,Colin!$H11461&lt;=$C$3),Colin!$I11461,)</f>
        <v>0</v>
      </c>
      <c r="P11461" s="38">
        <f>IF(Colin!$G11461&lt;$B$2,Colin!$I11461,0)</f>
        <v>0</v>
      </c>
      <c r="Q11461" s="38">
        <f>IF(Colin!$G11461&lt;$B$1,Colin!$I11461,0)</f>
        <v>0</v>
      </c>
    </row>
    <row r="11462" spans="12:17" x14ac:dyDescent="0.25">
      <c r="L11462" s="38">
        <f>IF(AND(Colin!$G11462=$B$1,Colin!$H11462=$C$3),Colin!$I11462,)</f>
        <v>0</v>
      </c>
      <c r="M11462" s="38">
        <f>IF(AND(Colin!$G11462=$B$1,Colin!$H11462&lt;=$C$3),Colin!$I11462,)</f>
        <v>0</v>
      </c>
      <c r="N11462" s="38">
        <f>IF(AND(Colin!$G11462=$B$2,Colin!$H11462=$C$3),Colin!$I11462,)</f>
        <v>0</v>
      </c>
      <c r="O11462" s="38">
        <f>IF(AND(Colin!$G11462=$B$2,Colin!$H11462&lt;=$C$3),Colin!$I11462,)</f>
        <v>0</v>
      </c>
      <c r="P11462" s="38">
        <f>IF(Colin!$G11462&lt;$B$2,Colin!$I11462,0)</f>
        <v>0</v>
      </c>
      <c r="Q11462" s="38">
        <f>IF(Colin!$G11462&lt;$B$1,Colin!$I11462,0)</f>
        <v>0</v>
      </c>
    </row>
    <row r="11463" spans="12:17" x14ac:dyDescent="0.25">
      <c r="L11463" s="38">
        <f>IF(AND(Colin!$G11463=$B$1,Colin!$H11463=$C$3),Colin!$I11463,)</f>
        <v>0</v>
      </c>
      <c r="M11463" s="38">
        <f>IF(AND(Colin!$G11463=$B$1,Colin!$H11463&lt;=$C$3),Colin!$I11463,)</f>
        <v>0</v>
      </c>
      <c r="N11463" s="38">
        <f>IF(AND(Colin!$G11463=$B$2,Colin!$H11463=$C$3),Colin!$I11463,)</f>
        <v>0</v>
      </c>
      <c r="O11463" s="38">
        <f>IF(AND(Colin!$G11463=$B$2,Colin!$H11463&lt;=$C$3),Colin!$I11463,)</f>
        <v>0</v>
      </c>
      <c r="P11463" s="38">
        <f>IF(Colin!$G11463&lt;$B$2,Colin!$I11463,0)</f>
        <v>0</v>
      </c>
      <c r="Q11463" s="38">
        <f>IF(Colin!$G11463&lt;$B$1,Colin!$I11463,0)</f>
        <v>0</v>
      </c>
    </row>
    <row r="11464" spans="12:17" x14ac:dyDescent="0.25">
      <c r="L11464" s="38">
        <f>IF(AND(Colin!$G11464=$B$1,Colin!$H11464=$C$3),Colin!$I11464,)</f>
        <v>0</v>
      </c>
      <c r="M11464" s="38">
        <f>IF(AND(Colin!$G11464=$B$1,Colin!$H11464&lt;=$C$3),Colin!$I11464,)</f>
        <v>0</v>
      </c>
      <c r="N11464" s="38">
        <f>IF(AND(Colin!$G11464=$B$2,Colin!$H11464=$C$3),Colin!$I11464,)</f>
        <v>0</v>
      </c>
      <c r="O11464" s="38">
        <f>IF(AND(Colin!$G11464=$B$2,Colin!$H11464&lt;=$C$3),Colin!$I11464,)</f>
        <v>0</v>
      </c>
      <c r="P11464" s="38">
        <f>IF(Colin!$G11464&lt;$B$2,Colin!$I11464,0)</f>
        <v>0</v>
      </c>
      <c r="Q11464" s="38">
        <f>IF(Colin!$G11464&lt;$B$1,Colin!$I11464,0)</f>
        <v>0</v>
      </c>
    </row>
    <row r="11465" spans="12:17" x14ac:dyDescent="0.25">
      <c r="L11465" s="38">
        <f>IF(AND(Colin!$G11465=$B$1,Colin!$H11465=$C$3),Colin!$I11465,)</f>
        <v>0</v>
      </c>
      <c r="M11465" s="38">
        <f>IF(AND(Colin!$G11465=$B$1,Colin!$H11465&lt;=$C$3),Colin!$I11465,)</f>
        <v>0</v>
      </c>
      <c r="N11465" s="38">
        <f>IF(AND(Colin!$G11465=$B$2,Colin!$H11465=$C$3),Colin!$I11465,)</f>
        <v>0</v>
      </c>
      <c r="O11465" s="38">
        <f>IF(AND(Colin!$G11465=$B$2,Colin!$H11465&lt;=$C$3),Colin!$I11465,)</f>
        <v>0</v>
      </c>
      <c r="P11465" s="38">
        <f>IF(Colin!$G11465&lt;$B$2,Colin!$I11465,0)</f>
        <v>0</v>
      </c>
      <c r="Q11465" s="38">
        <f>IF(Colin!$G11465&lt;$B$1,Colin!$I11465,0)</f>
        <v>0</v>
      </c>
    </row>
    <row r="11466" spans="12:17" x14ac:dyDescent="0.25">
      <c r="L11466" s="38">
        <f>IF(AND(Colin!$G11466=$B$1,Colin!$H11466=$C$3),Colin!$I11466,)</f>
        <v>0</v>
      </c>
      <c r="M11466" s="38">
        <f>IF(AND(Colin!$G11466=$B$1,Colin!$H11466&lt;=$C$3),Colin!$I11466,)</f>
        <v>0</v>
      </c>
      <c r="N11466" s="38">
        <f>IF(AND(Colin!$G11466=$B$2,Colin!$H11466=$C$3),Colin!$I11466,)</f>
        <v>0</v>
      </c>
      <c r="O11466" s="38">
        <f>IF(AND(Colin!$G11466=$B$2,Colin!$H11466&lt;=$C$3),Colin!$I11466,)</f>
        <v>0</v>
      </c>
      <c r="P11466" s="38">
        <f>IF(Colin!$G11466&lt;$B$2,Colin!$I11466,0)</f>
        <v>0</v>
      </c>
      <c r="Q11466" s="38">
        <f>IF(Colin!$G11466&lt;$B$1,Colin!$I11466,0)</f>
        <v>0</v>
      </c>
    </row>
    <row r="11467" spans="12:17" x14ac:dyDescent="0.25">
      <c r="L11467" s="38">
        <f>IF(AND(Colin!$G11467=$B$1,Colin!$H11467=$C$3),Colin!$I11467,)</f>
        <v>0</v>
      </c>
      <c r="M11467" s="38">
        <f>IF(AND(Colin!$G11467=$B$1,Colin!$H11467&lt;=$C$3),Colin!$I11467,)</f>
        <v>0</v>
      </c>
      <c r="N11467" s="38">
        <f>IF(AND(Colin!$G11467=$B$2,Colin!$H11467=$C$3),Colin!$I11467,)</f>
        <v>0</v>
      </c>
      <c r="O11467" s="38">
        <f>IF(AND(Colin!$G11467=$B$2,Colin!$H11467&lt;=$C$3),Colin!$I11467,)</f>
        <v>0</v>
      </c>
      <c r="P11467" s="38">
        <f>IF(Colin!$G11467&lt;$B$2,Colin!$I11467,0)</f>
        <v>0</v>
      </c>
      <c r="Q11467" s="38">
        <f>IF(Colin!$G11467&lt;$B$1,Colin!$I11467,0)</f>
        <v>0</v>
      </c>
    </row>
    <row r="11468" spans="12:17" x14ac:dyDescent="0.25">
      <c r="L11468" s="38">
        <f>IF(AND(Colin!$G11468=$B$1,Colin!$H11468=$C$3),Colin!$I11468,)</f>
        <v>0</v>
      </c>
      <c r="M11468" s="38">
        <f>IF(AND(Colin!$G11468=$B$1,Colin!$H11468&lt;=$C$3),Colin!$I11468,)</f>
        <v>0</v>
      </c>
      <c r="N11468" s="38">
        <f>IF(AND(Colin!$G11468=$B$2,Colin!$H11468=$C$3),Colin!$I11468,)</f>
        <v>0</v>
      </c>
      <c r="O11468" s="38">
        <f>IF(AND(Colin!$G11468=$B$2,Colin!$H11468&lt;=$C$3),Colin!$I11468,)</f>
        <v>0</v>
      </c>
      <c r="P11468" s="38">
        <f>IF(Colin!$G11468&lt;$B$2,Colin!$I11468,0)</f>
        <v>0</v>
      </c>
      <c r="Q11468" s="38">
        <f>IF(Colin!$G11468&lt;$B$1,Colin!$I11468,0)</f>
        <v>0</v>
      </c>
    </row>
    <row r="11469" spans="12:17" x14ac:dyDescent="0.25">
      <c r="L11469" s="38">
        <f>IF(AND(Colin!$G11469=$B$1,Colin!$H11469=$C$3),Colin!$I11469,)</f>
        <v>0</v>
      </c>
      <c r="M11469" s="38">
        <f>IF(AND(Colin!$G11469=$B$1,Colin!$H11469&lt;=$C$3),Colin!$I11469,)</f>
        <v>0</v>
      </c>
      <c r="N11469" s="38">
        <f>IF(AND(Colin!$G11469=$B$2,Colin!$H11469=$C$3),Colin!$I11469,)</f>
        <v>0</v>
      </c>
      <c r="O11469" s="38">
        <f>IF(AND(Colin!$G11469=$B$2,Colin!$H11469&lt;=$C$3),Colin!$I11469,)</f>
        <v>0</v>
      </c>
      <c r="P11469" s="38">
        <f>IF(Colin!$G11469&lt;$B$2,Colin!$I11469,0)</f>
        <v>0</v>
      </c>
      <c r="Q11469" s="38">
        <f>IF(Colin!$G11469&lt;$B$1,Colin!$I11469,0)</f>
        <v>0</v>
      </c>
    </row>
    <row r="11470" spans="12:17" x14ac:dyDescent="0.25">
      <c r="L11470" s="38">
        <f>IF(AND(Colin!$G11470=$B$1,Colin!$H11470=$C$3),Colin!$I11470,)</f>
        <v>0</v>
      </c>
      <c r="M11470" s="38">
        <f>IF(AND(Colin!$G11470=$B$1,Colin!$H11470&lt;=$C$3),Colin!$I11470,)</f>
        <v>0</v>
      </c>
      <c r="N11470" s="38">
        <f>IF(AND(Colin!$G11470=$B$2,Colin!$H11470=$C$3),Colin!$I11470,)</f>
        <v>0</v>
      </c>
      <c r="O11470" s="38">
        <f>IF(AND(Colin!$G11470=$B$2,Colin!$H11470&lt;=$C$3),Colin!$I11470,)</f>
        <v>0</v>
      </c>
      <c r="P11470" s="38">
        <f>IF(Colin!$G11470&lt;$B$2,Colin!$I11470,0)</f>
        <v>0</v>
      </c>
      <c r="Q11470" s="38">
        <f>IF(Colin!$G11470&lt;$B$1,Colin!$I11470,0)</f>
        <v>0</v>
      </c>
    </row>
    <row r="11471" spans="12:17" x14ac:dyDescent="0.25">
      <c r="L11471" s="38">
        <f>IF(AND(Colin!$G11471=$B$1,Colin!$H11471=$C$3),Colin!$I11471,)</f>
        <v>0</v>
      </c>
      <c r="M11471" s="38">
        <f>IF(AND(Colin!$G11471=$B$1,Colin!$H11471&lt;=$C$3),Colin!$I11471,)</f>
        <v>0</v>
      </c>
      <c r="N11471" s="38">
        <f>IF(AND(Colin!$G11471=$B$2,Colin!$H11471=$C$3),Colin!$I11471,)</f>
        <v>0</v>
      </c>
      <c r="O11471" s="38">
        <f>IF(AND(Colin!$G11471=$B$2,Colin!$H11471&lt;=$C$3),Colin!$I11471,)</f>
        <v>0</v>
      </c>
      <c r="P11471" s="38">
        <f>IF(Colin!$G11471&lt;$B$2,Colin!$I11471,0)</f>
        <v>0</v>
      </c>
      <c r="Q11471" s="38">
        <f>IF(Colin!$G11471&lt;$B$1,Colin!$I11471,0)</f>
        <v>0</v>
      </c>
    </row>
    <row r="11472" spans="12:17" x14ac:dyDescent="0.25">
      <c r="L11472" s="38">
        <f>IF(AND(Colin!$G11472=$B$1,Colin!$H11472=$C$3),Colin!$I11472,)</f>
        <v>0</v>
      </c>
      <c r="M11472" s="38">
        <f>IF(AND(Colin!$G11472=$B$1,Colin!$H11472&lt;=$C$3),Colin!$I11472,)</f>
        <v>0</v>
      </c>
      <c r="N11472" s="38">
        <f>IF(AND(Colin!$G11472=$B$2,Colin!$H11472=$C$3),Colin!$I11472,)</f>
        <v>0</v>
      </c>
      <c r="O11472" s="38">
        <f>IF(AND(Colin!$G11472=$B$2,Colin!$H11472&lt;=$C$3),Colin!$I11472,)</f>
        <v>0</v>
      </c>
      <c r="P11472" s="38">
        <f>IF(Colin!$G11472&lt;$B$2,Colin!$I11472,0)</f>
        <v>0</v>
      </c>
      <c r="Q11472" s="38">
        <f>IF(Colin!$G11472&lt;$B$1,Colin!$I11472,0)</f>
        <v>0</v>
      </c>
    </row>
    <row r="11473" spans="12:17" x14ac:dyDescent="0.25">
      <c r="L11473" s="38">
        <f>IF(AND(Colin!$G11473=$B$1,Colin!$H11473=$C$3),Colin!$I11473,)</f>
        <v>0</v>
      </c>
      <c r="M11473" s="38">
        <f>IF(AND(Colin!$G11473=$B$1,Colin!$H11473&lt;=$C$3),Colin!$I11473,)</f>
        <v>0</v>
      </c>
      <c r="N11473" s="38">
        <f>IF(AND(Colin!$G11473=$B$2,Colin!$H11473=$C$3),Colin!$I11473,)</f>
        <v>0</v>
      </c>
      <c r="O11473" s="38">
        <f>IF(AND(Colin!$G11473=$B$2,Colin!$H11473&lt;=$C$3),Colin!$I11473,)</f>
        <v>0</v>
      </c>
      <c r="P11473" s="38">
        <f>IF(Colin!$G11473&lt;$B$2,Colin!$I11473,0)</f>
        <v>0</v>
      </c>
      <c r="Q11473" s="38">
        <f>IF(Colin!$G11473&lt;$B$1,Colin!$I11473,0)</f>
        <v>0</v>
      </c>
    </row>
    <row r="11474" spans="12:17" x14ac:dyDescent="0.25">
      <c r="L11474" s="38">
        <f>IF(AND(Colin!$G11474=$B$1,Colin!$H11474=$C$3),Colin!$I11474,)</f>
        <v>0</v>
      </c>
      <c r="M11474" s="38">
        <f>IF(AND(Colin!$G11474=$B$1,Colin!$H11474&lt;=$C$3),Colin!$I11474,)</f>
        <v>0</v>
      </c>
      <c r="N11474" s="38">
        <f>IF(AND(Colin!$G11474=$B$2,Colin!$H11474=$C$3),Colin!$I11474,)</f>
        <v>0</v>
      </c>
      <c r="O11474" s="38">
        <f>IF(AND(Colin!$G11474=$B$2,Colin!$H11474&lt;=$C$3),Colin!$I11474,)</f>
        <v>0</v>
      </c>
      <c r="P11474" s="38">
        <f>IF(Colin!$G11474&lt;$B$2,Colin!$I11474,0)</f>
        <v>0</v>
      </c>
      <c r="Q11474" s="38">
        <f>IF(Colin!$G11474&lt;$B$1,Colin!$I11474,0)</f>
        <v>0</v>
      </c>
    </row>
    <row r="11475" spans="12:17" x14ac:dyDescent="0.25">
      <c r="L11475" s="38">
        <f>IF(AND(Colin!$G11475=$B$1,Colin!$H11475=$C$3),Colin!$I11475,)</f>
        <v>0</v>
      </c>
      <c r="M11475" s="38">
        <f>IF(AND(Colin!$G11475=$B$1,Colin!$H11475&lt;=$C$3),Colin!$I11475,)</f>
        <v>0</v>
      </c>
      <c r="N11475" s="38">
        <f>IF(AND(Colin!$G11475=$B$2,Colin!$H11475=$C$3),Colin!$I11475,)</f>
        <v>0</v>
      </c>
      <c r="O11475" s="38">
        <f>IF(AND(Colin!$G11475=$B$2,Colin!$H11475&lt;=$C$3),Colin!$I11475,)</f>
        <v>0</v>
      </c>
      <c r="P11475" s="38">
        <f>IF(Colin!$G11475&lt;$B$2,Colin!$I11475,0)</f>
        <v>0</v>
      </c>
      <c r="Q11475" s="38">
        <f>IF(Colin!$G11475&lt;$B$1,Colin!$I11475,0)</f>
        <v>0</v>
      </c>
    </row>
    <row r="11476" spans="12:17" x14ac:dyDescent="0.25">
      <c r="L11476" s="38">
        <f>IF(AND(Colin!$G11476=$B$1,Colin!$H11476=$C$3),Colin!$I11476,)</f>
        <v>0</v>
      </c>
      <c r="M11476" s="38">
        <f>IF(AND(Colin!$G11476=$B$1,Colin!$H11476&lt;=$C$3),Colin!$I11476,)</f>
        <v>0</v>
      </c>
      <c r="N11476" s="38">
        <f>IF(AND(Colin!$G11476=$B$2,Colin!$H11476=$C$3),Colin!$I11476,)</f>
        <v>0</v>
      </c>
      <c r="O11476" s="38">
        <f>IF(AND(Colin!$G11476=$B$2,Colin!$H11476&lt;=$C$3),Colin!$I11476,)</f>
        <v>0</v>
      </c>
      <c r="P11476" s="38">
        <f>IF(Colin!$G11476&lt;$B$2,Colin!$I11476,0)</f>
        <v>0</v>
      </c>
      <c r="Q11476" s="38">
        <f>IF(Colin!$G11476&lt;$B$1,Colin!$I11476,0)</f>
        <v>0</v>
      </c>
    </row>
    <row r="11477" spans="12:17" x14ac:dyDescent="0.25">
      <c r="L11477" s="38">
        <f>IF(AND(Colin!$G11477=$B$1,Colin!$H11477=$C$3),Colin!$I11477,)</f>
        <v>0</v>
      </c>
      <c r="M11477" s="38">
        <f>IF(AND(Colin!$G11477=$B$1,Colin!$H11477&lt;=$C$3),Colin!$I11477,)</f>
        <v>0</v>
      </c>
      <c r="N11477" s="38">
        <f>IF(AND(Colin!$G11477=$B$2,Colin!$H11477=$C$3),Colin!$I11477,)</f>
        <v>0</v>
      </c>
      <c r="O11477" s="38">
        <f>IF(AND(Colin!$G11477=$B$2,Colin!$H11477&lt;=$C$3),Colin!$I11477,)</f>
        <v>0</v>
      </c>
      <c r="P11477" s="38">
        <f>IF(Colin!$G11477&lt;$B$2,Colin!$I11477,0)</f>
        <v>0</v>
      </c>
      <c r="Q11477" s="38">
        <f>IF(Colin!$G11477&lt;$B$1,Colin!$I11477,0)</f>
        <v>0</v>
      </c>
    </row>
    <row r="11478" spans="12:17" x14ac:dyDescent="0.25">
      <c r="L11478" s="38">
        <f>IF(AND(Colin!$G11478=$B$1,Colin!$H11478=$C$3),Colin!$I11478,)</f>
        <v>0</v>
      </c>
      <c r="M11478" s="38">
        <f>IF(AND(Colin!$G11478=$B$1,Colin!$H11478&lt;=$C$3),Colin!$I11478,)</f>
        <v>0</v>
      </c>
      <c r="N11478" s="38">
        <f>IF(AND(Colin!$G11478=$B$2,Colin!$H11478=$C$3),Colin!$I11478,)</f>
        <v>0</v>
      </c>
      <c r="O11478" s="38">
        <f>IF(AND(Colin!$G11478=$B$2,Colin!$H11478&lt;=$C$3),Colin!$I11478,)</f>
        <v>0</v>
      </c>
      <c r="P11478" s="38">
        <f>IF(Colin!$G11478&lt;$B$2,Colin!$I11478,0)</f>
        <v>0</v>
      </c>
      <c r="Q11478" s="38">
        <f>IF(Colin!$G11478&lt;$B$1,Colin!$I11478,0)</f>
        <v>0</v>
      </c>
    </row>
    <row r="11479" spans="12:17" x14ac:dyDescent="0.25">
      <c r="L11479" s="38">
        <f>IF(AND(Colin!$G11479=$B$1,Colin!$H11479=$C$3),Colin!$I11479,)</f>
        <v>0</v>
      </c>
      <c r="M11479" s="38">
        <f>IF(AND(Colin!$G11479=$B$1,Colin!$H11479&lt;=$C$3),Colin!$I11479,)</f>
        <v>0</v>
      </c>
      <c r="N11479" s="38">
        <f>IF(AND(Colin!$G11479=$B$2,Colin!$H11479=$C$3),Colin!$I11479,)</f>
        <v>0</v>
      </c>
      <c r="O11479" s="38">
        <f>IF(AND(Colin!$G11479=$B$2,Colin!$H11479&lt;=$C$3),Colin!$I11479,)</f>
        <v>0</v>
      </c>
      <c r="P11479" s="38">
        <f>IF(Colin!$G11479&lt;$B$2,Colin!$I11479,0)</f>
        <v>0</v>
      </c>
      <c r="Q11479" s="38">
        <f>IF(Colin!$G11479&lt;$B$1,Colin!$I11479,0)</f>
        <v>0</v>
      </c>
    </row>
    <row r="11480" spans="12:17" x14ac:dyDescent="0.25">
      <c r="L11480" s="38">
        <f>IF(AND(Colin!$G11480=$B$1,Colin!$H11480=$C$3),Colin!$I11480,)</f>
        <v>0</v>
      </c>
      <c r="M11480" s="38">
        <f>IF(AND(Colin!$G11480=$B$1,Colin!$H11480&lt;=$C$3),Colin!$I11480,)</f>
        <v>0</v>
      </c>
      <c r="N11480" s="38">
        <f>IF(AND(Colin!$G11480=$B$2,Colin!$H11480=$C$3),Colin!$I11480,)</f>
        <v>0</v>
      </c>
      <c r="O11480" s="38">
        <f>IF(AND(Colin!$G11480=$B$2,Colin!$H11480&lt;=$C$3),Colin!$I11480,)</f>
        <v>0</v>
      </c>
      <c r="P11480" s="38">
        <f>IF(Colin!$G11480&lt;$B$2,Colin!$I11480,0)</f>
        <v>0</v>
      </c>
      <c r="Q11480" s="38">
        <f>IF(Colin!$G11480&lt;$B$1,Colin!$I11480,0)</f>
        <v>0</v>
      </c>
    </row>
    <row r="11481" spans="12:17" x14ac:dyDescent="0.25">
      <c r="L11481" s="38">
        <f>IF(AND(Colin!$G11481=$B$1,Colin!$H11481=$C$3),Colin!$I11481,)</f>
        <v>0</v>
      </c>
      <c r="M11481" s="38">
        <f>IF(AND(Colin!$G11481=$B$1,Colin!$H11481&lt;=$C$3),Colin!$I11481,)</f>
        <v>0</v>
      </c>
      <c r="N11481" s="38">
        <f>IF(AND(Colin!$G11481=$B$2,Colin!$H11481=$C$3),Colin!$I11481,)</f>
        <v>0</v>
      </c>
      <c r="O11481" s="38">
        <f>IF(AND(Colin!$G11481=$B$2,Colin!$H11481&lt;=$C$3),Colin!$I11481,)</f>
        <v>0</v>
      </c>
      <c r="P11481" s="38">
        <f>IF(Colin!$G11481&lt;$B$2,Colin!$I11481,0)</f>
        <v>0</v>
      </c>
      <c r="Q11481" s="38">
        <f>IF(Colin!$G11481&lt;$B$1,Colin!$I11481,0)</f>
        <v>0</v>
      </c>
    </row>
    <row r="11482" spans="12:17" x14ac:dyDescent="0.25">
      <c r="L11482" s="38">
        <f>IF(AND(Colin!$G11482=$B$1,Colin!$H11482=$C$3),Colin!$I11482,)</f>
        <v>0</v>
      </c>
      <c r="M11482" s="38">
        <f>IF(AND(Colin!$G11482=$B$1,Colin!$H11482&lt;=$C$3),Colin!$I11482,)</f>
        <v>0</v>
      </c>
      <c r="N11482" s="38">
        <f>IF(AND(Colin!$G11482=$B$2,Colin!$H11482=$C$3),Colin!$I11482,)</f>
        <v>0</v>
      </c>
      <c r="O11482" s="38">
        <f>IF(AND(Colin!$G11482=$B$2,Colin!$H11482&lt;=$C$3),Colin!$I11482,)</f>
        <v>0</v>
      </c>
      <c r="P11482" s="38">
        <f>IF(Colin!$G11482&lt;$B$2,Colin!$I11482,0)</f>
        <v>0</v>
      </c>
      <c r="Q11482" s="38">
        <f>IF(Colin!$G11482&lt;$B$1,Colin!$I11482,0)</f>
        <v>0</v>
      </c>
    </row>
    <row r="11483" spans="12:17" x14ac:dyDescent="0.25">
      <c r="L11483" s="38">
        <f>IF(AND(Colin!$G11483=$B$1,Colin!$H11483=$C$3),Colin!$I11483,)</f>
        <v>0</v>
      </c>
      <c r="M11483" s="38">
        <f>IF(AND(Colin!$G11483=$B$1,Colin!$H11483&lt;=$C$3),Colin!$I11483,)</f>
        <v>0</v>
      </c>
      <c r="N11483" s="38">
        <f>IF(AND(Colin!$G11483=$B$2,Colin!$H11483=$C$3),Colin!$I11483,)</f>
        <v>0</v>
      </c>
      <c r="O11483" s="38">
        <f>IF(AND(Colin!$G11483=$B$2,Colin!$H11483&lt;=$C$3),Colin!$I11483,)</f>
        <v>0</v>
      </c>
      <c r="P11483" s="38">
        <f>IF(Colin!$G11483&lt;$B$2,Colin!$I11483,0)</f>
        <v>0</v>
      </c>
      <c r="Q11483" s="38">
        <f>IF(Colin!$G11483&lt;$B$1,Colin!$I11483,0)</f>
        <v>0</v>
      </c>
    </row>
    <row r="11484" spans="12:17" x14ac:dyDescent="0.25">
      <c r="L11484" s="38">
        <f>IF(AND(Colin!$G11484=$B$1,Colin!$H11484=$C$3),Colin!$I11484,)</f>
        <v>0</v>
      </c>
      <c r="M11484" s="38">
        <f>IF(AND(Colin!$G11484=$B$1,Colin!$H11484&lt;=$C$3),Colin!$I11484,)</f>
        <v>0</v>
      </c>
      <c r="N11484" s="38">
        <f>IF(AND(Colin!$G11484=$B$2,Colin!$H11484=$C$3),Colin!$I11484,)</f>
        <v>0</v>
      </c>
      <c r="O11484" s="38">
        <f>IF(AND(Colin!$G11484=$B$2,Colin!$H11484&lt;=$C$3),Colin!$I11484,)</f>
        <v>0</v>
      </c>
      <c r="P11484" s="38">
        <f>IF(Colin!$G11484&lt;$B$2,Colin!$I11484,0)</f>
        <v>0</v>
      </c>
      <c r="Q11484" s="38">
        <f>IF(Colin!$G11484&lt;$B$1,Colin!$I11484,0)</f>
        <v>0</v>
      </c>
    </row>
    <row r="11485" spans="12:17" x14ac:dyDescent="0.25">
      <c r="L11485" s="38">
        <f>IF(AND(Colin!$G11485=$B$1,Colin!$H11485=$C$3),Colin!$I11485,)</f>
        <v>0</v>
      </c>
      <c r="M11485" s="38">
        <f>IF(AND(Colin!$G11485=$B$1,Colin!$H11485&lt;=$C$3),Colin!$I11485,)</f>
        <v>0</v>
      </c>
      <c r="N11485" s="38">
        <f>IF(AND(Colin!$G11485=$B$2,Colin!$H11485=$C$3),Colin!$I11485,)</f>
        <v>0</v>
      </c>
      <c r="O11485" s="38">
        <f>IF(AND(Colin!$G11485=$B$2,Colin!$H11485&lt;=$C$3),Colin!$I11485,)</f>
        <v>0</v>
      </c>
      <c r="P11485" s="38">
        <f>IF(Colin!$G11485&lt;$B$2,Colin!$I11485,0)</f>
        <v>0</v>
      </c>
      <c r="Q11485" s="38">
        <f>IF(Colin!$G11485&lt;$B$1,Colin!$I11485,0)</f>
        <v>0</v>
      </c>
    </row>
    <row r="11486" spans="12:17" x14ac:dyDescent="0.25">
      <c r="L11486" s="38">
        <f>IF(AND(Colin!$G11486=$B$1,Colin!$H11486=$C$3),Colin!$I11486,)</f>
        <v>0</v>
      </c>
      <c r="M11486" s="38">
        <f>IF(AND(Colin!$G11486=$B$1,Colin!$H11486&lt;=$C$3),Colin!$I11486,)</f>
        <v>0</v>
      </c>
      <c r="N11486" s="38">
        <f>IF(AND(Colin!$G11486=$B$2,Colin!$H11486=$C$3),Colin!$I11486,)</f>
        <v>0</v>
      </c>
      <c r="O11486" s="38">
        <f>IF(AND(Colin!$G11486=$B$2,Colin!$H11486&lt;=$C$3),Colin!$I11486,)</f>
        <v>0</v>
      </c>
      <c r="P11486" s="38">
        <f>IF(Colin!$G11486&lt;$B$2,Colin!$I11486,0)</f>
        <v>0</v>
      </c>
      <c r="Q11486" s="38">
        <f>IF(Colin!$G11486&lt;$B$1,Colin!$I11486,0)</f>
        <v>0</v>
      </c>
    </row>
    <row r="11487" spans="12:17" x14ac:dyDescent="0.25">
      <c r="L11487" s="38">
        <f>IF(AND(Colin!$G11487=$B$1,Colin!$H11487=$C$3),Colin!$I11487,)</f>
        <v>0</v>
      </c>
      <c r="M11487" s="38">
        <f>IF(AND(Colin!$G11487=$B$1,Colin!$H11487&lt;=$C$3),Colin!$I11487,)</f>
        <v>0</v>
      </c>
      <c r="N11487" s="38">
        <f>IF(AND(Colin!$G11487=$B$2,Colin!$H11487=$C$3),Colin!$I11487,)</f>
        <v>0</v>
      </c>
      <c r="O11487" s="38">
        <f>IF(AND(Colin!$G11487=$B$2,Colin!$H11487&lt;=$C$3),Colin!$I11487,)</f>
        <v>0</v>
      </c>
      <c r="P11487" s="38">
        <f>IF(Colin!$G11487&lt;$B$2,Colin!$I11487,0)</f>
        <v>0</v>
      </c>
      <c r="Q11487" s="38">
        <f>IF(Colin!$G11487&lt;$B$1,Colin!$I11487,0)</f>
        <v>0</v>
      </c>
    </row>
    <row r="11488" spans="12:17" x14ac:dyDescent="0.25">
      <c r="L11488" s="38">
        <f>IF(AND(Colin!$G11488=$B$1,Colin!$H11488=$C$3),Colin!$I11488,)</f>
        <v>0</v>
      </c>
      <c r="M11488" s="38">
        <f>IF(AND(Colin!$G11488=$B$1,Colin!$H11488&lt;=$C$3),Colin!$I11488,)</f>
        <v>0</v>
      </c>
      <c r="N11488" s="38">
        <f>IF(AND(Colin!$G11488=$B$2,Colin!$H11488=$C$3),Colin!$I11488,)</f>
        <v>0</v>
      </c>
      <c r="O11488" s="38">
        <f>IF(AND(Colin!$G11488=$B$2,Colin!$H11488&lt;=$C$3),Colin!$I11488,)</f>
        <v>0</v>
      </c>
      <c r="P11488" s="38">
        <f>IF(Colin!$G11488&lt;$B$2,Colin!$I11488,0)</f>
        <v>0</v>
      </c>
      <c r="Q11488" s="38">
        <f>IF(Colin!$G11488&lt;$B$1,Colin!$I11488,0)</f>
        <v>0</v>
      </c>
    </row>
    <row r="11489" spans="12:17" x14ac:dyDescent="0.25">
      <c r="L11489" s="38">
        <f>IF(AND(Colin!$G11489=$B$1,Colin!$H11489=$C$3),Colin!$I11489,)</f>
        <v>0</v>
      </c>
      <c r="M11489" s="38">
        <f>IF(AND(Colin!$G11489=$B$1,Colin!$H11489&lt;=$C$3),Colin!$I11489,)</f>
        <v>0</v>
      </c>
      <c r="N11489" s="38">
        <f>IF(AND(Colin!$G11489=$B$2,Colin!$H11489=$C$3),Colin!$I11489,)</f>
        <v>0</v>
      </c>
      <c r="O11489" s="38">
        <f>IF(AND(Colin!$G11489=$B$2,Colin!$H11489&lt;=$C$3),Colin!$I11489,)</f>
        <v>0</v>
      </c>
      <c r="P11489" s="38">
        <f>IF(Colin!$G11489&lt;$B$2,Colin!$I11489,0)</f>
        <v>0</v>
      </c>
      <c r="Q11489" s="38">
        <f>IF(Colin!$G11489&lt;$B$1,Colin!$I11489,0)</f>
        <v>0</v>
      </c>
    </row>
    <row r="11490" spans="12:17" x14ac:dyDescent="0.25">
      <c r="L11490" s="38">
        <f>IF(AND(Colin!$G11490=$B$1,Colin!$H11490=$C$3),Colin!$I11490,)</f>
        <v>0</v>
      </c>
      <c r="M11490" s="38">
        <f>IF(AND(Colin!$G11490=$B$1,Colin!$H11490&lt;=$C$3),Colin!$I11490,)</f>
        <v>0</v>
      </c>
      <c r="N11490" s="38">
        <f>IF(AND(Colin!$G11490=$B$2,Colin!$H11490=$C$3),Colin!$I11490,)</f>
        <v>0</v>
      </c>
      <c r="O11490" s="38">
        <f>IF(AND(Colin!$G11490=$B$2,Colin!$H11490&lt;=$C$3),Colin!$I11490,)</f>
        <v>0</v>
      </c>
      <c r="P11490" s="38">
        <f>IF(Colin!$G11490&lt;$B$2,Colin!$I11490,0)</f>
        <v>0</v>
      </c>
      <c r="Q11490" s="38">
        <f>IF(Colin!$G11490&lt;$B$1,Colin!$I11490,0)</f>
        <v>0</v>
      </c>
    </row>
    <row r="11491" spans="12:17" x14ac:dyDescent="0.25">
      <c r="L11491" s="38">
        <f>IF(AND(Colin!$G11491=$B$1,Colin!$H11491=$C$3),Colin!$I11491,)</f>
        <v>0</v>
      </c>
      <c r="M11491" s="38">
        <f>IF(AND(Colin!$G11491=$B$1,Colin!$H11491&lt;=$C$3),Colin!$I11491,)</f>
        <v>0</v>
      </c>
      <c r="N11491" s="38">
        <f>IF(AND(Colin!$G11491=$B$2,Colin!$H11491=$C$3),Colin!$I11491,)</f>
        <v>0</v>
      </c>
      <c r="O11491" s="38">
        <f>IF(AND(Colin!$G11491=$B$2,Colin!$H11491&lt;=$C$3),Colin!$I11491,)</f>
        <v>0</v>
      </c>
      <c r="P11491" s="38">
        <f>IF(Colin!$G11491&lt;$B$2,Colin!$I11491,0)</f>
        <v>0</v>
      </c>
      <c r="Q11491" s="38">
        <f>IF(Colin!$G11491&lt;$B$1,Colin!$I11491,0)</f>
        <v>0</v>
      </c>
    </row>
    <row r="11492" spans="12:17" x14ac:dyDescent="0.25">
      <c r="L11492" s="38">
        <f>IF(AND(Colin!$G11492=$B$1,Colin!$H11492=$C$3),Colin!$I11492,)</f>
        <v>0</v>
      </c>
      <c r="M11492" s="38">
        <f>IF(AND(Colin!$G11492=$B$1,Colin!$H11492&lt;=$C$3),Colin!$I11492,)</f>
        <v>0</v>
      </c>
      <c r="N11492" s="38">
        <f>IF(AND(Colin!$G11492=$B$2,Colin!$H11492=$C$3),Colin!$I11492,)</f>
        <v>0</v>
      </c>
      <c r="O11492" s="38">
        <f>IF(AND(Colin!$G11492=$B$2,Colin!$H11492&lt;=$C$3),Colin!$I11492,)</f>
        <v>0</v>
      </c>
      <c r="P11492" s="38">
        <f>IF(Colin!$G11492&lt;$B$2,Colin!$I11492,0)</f>
        <v>0</v>
      </c>
      <c r="Q11492" s="38">
        <f>IF(Colin!$G11492&lt;$B$1,Colin!$I11492,0)</f>
        <v>0</v>
      </c>
    </row>
    <row r="11493" spans="12:17" x14ac:dyDescent="0.25">
      <c r="L11493" s="38">
        <f>IF(AND(Colin!$G11493=$B$1,Colin!$H11493=$C$3),Colin!$I11493,)</f>
        <v>0</v>
      </c>
      <c r="M11493" s="38">
        <f>IF(AND(Colin!$G11493=$B$1,Colin!$H11493&lt;=$C$3),Colin!$I11493,)</f>
        <v>0</v>
      </c>
      <c r="N11493" s="38">
        <f>IF(AND(Colin!$G11493=$B$2,Colin!$H11493=$C$3),Colin!$I11493,)</f>
        <v>0</v>
      </c>
      <c r="O11493" s="38">
        <f>IF(AND(Colin!$G11493=$B$2,Colin!$H11493&lt;=$C$3),Colin!$I11493,)</f>
        <v>0</v>
      </c>
      <c r="P11493" s="38">
        <f>IF(Colin!$G11493&lt;$B$2,Colin!$I11493,0)</f>
        <v>0</v>
      </c>
      <c r="Q11493" s="38">
        <f>IF(Colin!$G11493&lt;$B$1,Colin!$I11493,0)</f>
        <v>0</v>
      </c>
    </row>
    <row r="11494" spans="12:17" x14ac:dyDescent="0.25">
      <c r="L11494" s="38">
        <f>IF(AND(Colin!$G11494=$B$1,Colin!$H11494=$C$3),Colin!$I11494,)</f>
        <v>0</v>
      </c>
      <c r="M11494" s="38">
        <f>IF(AND(Colin!$G11494=$B$1,Colin!$H11494&lt;=$C$3),Colin!$I11494,)</f>
        <v>0</v>
      </c>
      <c r="N11494" s="38">
        <f>IF(AND(Colin!$G11494=$B$2,Colin!$H11494=$C$3),Colin!$I11494,)</f>
        <v>0</v>
      </c>
      <c r="O11494" s="38">
        <f>IF(AND(Colin!$G11494=$B$2,Colin!$H11494&lt;=$C$3),Colin!$I11494,)</f>
        <v>0</v>
      </c>
      <c r="P11494" s="38">
        <f>IF(Colin!$G11494&lt;$B$2,Colin!$I11494,0)</f>
        <v>0</v>
      </c>
      <c r="Q11494" s="38">
        <f>IF(Colin!$G11494&lt;$B$1,Colin!$I11494,0)</f>
        <v>0</v>
      </c>
    </row>
    <row r="11495" spans="12:17" x14ac:dyDescent="0.25">
      <c r="L11495" s="38">
        <f>IF(AND(Colin!$G11495=$B$1,Colin!$H11495=$C$3),Colin!$I11495,)</f>
        <v>0</v>
      </c>
      <c r="M11495" s="38">
        <f>IF(AND(Colin!$G11495=$B$1,Colin!$H11495&lt;=$C$3),Colin!$I11495,)</f>
        <v>0</v>
      </c>
      <c r="N11495" s="38">
        <f>IF(AND(Colin!$G11495=$B$2,Colin!$H11495=$C$3),Colin!$I11495,)</f>
        <v>0</v>
      </c>
      <c r="O11495" s="38">
        <f>IF(AND(Colin!$G11495=$B$2,Colin!$H11495&lt;=$C$3),Colin!$I11495,)</f>
        <v>0</v>
      </c>
      <c r="P11495" s="38">
        <f>IF(Colin!$G11495&lt;$B$2,Colin!$I11495,0)</f>
        <v>0</v>
      </c>
      <c r="Q11495" s="38">
        <f>IF(Colin!$G11495&lt;$B$1,Colin!$I11495,0)</f>
        <v>0</v>
      </c>
    </row>
    <row r="11496" spans="12:17" x14ac:dyDescent="0.25">
      <c r="L11496" s="38">
        <f>IF(AND(Colin!$G11496=$B$1,Colin!$H11496=$C$3),Colin!$I11496,)</f>
        <v>0</v>
      </c>
      <c r="M11496" s="38">
        <f>IF(AND(Colin!$G11496=$B$1,Colin!$H11496&lt;=$C$3),Colin!$I11496,)</f>
        <v>0</v>
      </c>
      <c r="N11496" s="38">
        <f>IF(AND(Colin!$G11496=$B$2,Colin!$H11496=$C$3),Colin!$I11496,)</f>
        <v>0</v>
      </c>
      <c r="O11496" s="38">
        <f>IF(AND(Colin!$G11496=$B$2,Colin!$H11496&lt;=$C$3),Colin!$I11496,)</f>
        <v>0</v>
      </c>
      <c r="P11496" s="38">
        <f>IF(Colin!$G11496&lt;$B$2,Colin!$I11496,0)</f>
        <v>0</v>
      </c>
      <c r="Q11496" s="38">
        <f>IF(Colin!$G11496&lt;$B$1,Colin!$I11496,0)</f>
        <v>0</v>
      </c>
    </row>
    <row r="11497" spans="12:17" x14ac:dyDescent="0.25">
      <c r="L11497" s="38">
        <f>IF(AND(Colin!$G11497=$B$1,Colin!$H11497=$C$3),Colin!$I11497,)</f>
        <v>0</v>
      </c>
      <c r="M11497" s="38">
        <f>IF(AND(Colin!$G11497=$B$1,Colin!$H11497&lt;=$C$3),Colin!$I11497,)</f>
        <v>0</v>
      </c>
      <c r="N11497" s="38">
        <f>IF(AND(Colin!$G11497=$B$2,Colin!$H11497=$C$3),Colin!$I11497,)</f>
        <v>0</v>
      </c>
      <c r="O11497" s="38">
        <f>IF(AND(Colin!$G11497=$B$2,Colin!$H11497&lt;=$C$3),Colin!$I11497,)</f>
        <v>0</v>
      </c>
      <c r="P11497" s="38">
        <f>IF(Colin!$G11497&lt;$B$2,Colin!$I11497,0)</f>
        <v>0</v>
      </c>
      <c r="Q11497" s="38">
        <f>IF(Colin!$G11497&lt;$B$1,Colin!$I11497,0)</f>
        <v>0</v>
      </c>
    </row>
    <row r="11498" spans="12:17" x14ac:dyDescent="0.25">
      <c r="L11498" s="38">
        <f>IF(AND(Colin!$G11498=$B$1,Colin!$H11498=$C$3),Colin!$I11498,)</f>
        <v>0</v>
      </c>
      <c r="M11498" s="38">
        <f>IF(AND(Colin!$G11498=$B$1,Colin!$H11498&lt;=$C$3),Colin!$I11498,)</f>
        <v>0</v>
      </c>
      <c r="N11498" s="38">
        <f>IF(AND(Colin!$G11498=$B$2,Colin!$H11498=$C$3),Colin!$I11498,)</f>
        <v>0</v>
      </c>
      <c r="O11498" s="38">
        <f>IF(AND(Colin!$G11498=$B$2,Colin!$H11498&lt;=$C$3),Colin!$I11498,)</f>
        <v>0</v>
      </c>
      <c r="P11498" s="38">
        <f>IF(Colin!$G11498&lt;$B$2,Colin!$I11498,0)</f>
        <v>0</v>
      </c>
      <c r="Q11498" s="38">
        <f>IF(Colin!$G11498&lt;$B$1,Colin!$I11498,0)</f>
        <v>0</v>
      </c>
    </row>
    <row r="11499" spans="12:17" x14ac:dyDescent="0.25">
      <c r="L11499" s="38">
        <f>IF(AND(Colin!$G11499=$B$1,Colin!$H11499=$C$3),Colin!$I11499,)</f>
        <v>0</v>
      </c>
      <c r="M11499" s="38">
        <f>IF(AND(Colin!$G11499=$B$1,Colin!$H11499&lt;=$C$3),Colin!$I11499,)</f>
        <v>0</v>
      </c>
      <c r="N11499" s="38">
        <f>IF(AND(Colin!$G11499=$B$2,Colin!$H11499=$C$3),Colin!$I11499,)</f>
        <v>0</v>
      </c>
      <c r="O11499" s="38">
        <f>IF(AND(Colin!$G11499=$B$2,Colin!$H11499&lt;=$C$3),Colin!$I11499,)</f>
        <v>0</v>
      </c>
      <c r="P11499" s="38">
        <f>IF(Colin!$G11499&lt;$B$2,Colin!$I11499,0)</f>
        <v>0</v>
      </c>
      <c r="Q11499" s="38">
        <f>IF(Colin!$G11499&lt;$B$1,Colin!$I11499,0)</f>
        <v>0</v>
      </c>
    </row>
    <row r="11500" spans="12:17" x14ac:dyDescent="0.25">
      <c r="L11500" s="38">
        <f>IF(AND(Colin!$G11500=$B$1,Colin!$H11500=$C$3),Colin!$I11500,)</f>
        <v>0</v>
      </c>
      <c r="M11500" s="38">
        <f>IF(AND(Colin!$G11500=$B$1,Colin!$H11500&lt;=$C$3),Colin!$I11500,)</f>
        <v>0</v>
      </c>
      <c r="N11500" s="38">
        <f>IF(AND(Colin!$G11500=$B$2,Colin!$H11500=$C$3),Colin!$I11500,)</f>
        <v>0</v>
      </c>
      <c r="O11500" s="38">
        <f>IF(AND(Colin!$G11500=$B$2,Colin!$H11500&lt;=$C$3),Colin!$I11500,)</f>
        <v>0</v>
      </c>
      <c r="P11500" s="38">
        <f>IF(Colin!$G11500&lt;$B$2,Colin!$I11500,0)</f>
        <v>0</v>
      </c>
      <c r="Q11500" s="38">
        <f>IF(Colin!$G11500&lt;$B$1,Colin!$I11500,0)</f>
        <v>0</v>
      </c>
    </row>
    <row r="11501" spans="12:17" x14ac:dyDescent="0.25">
      <c r="L11501" s="38">
        <f>IF(AND(Colin!$G11501=$B$1,Colin!$H11501=$C$3),Colin!$I11501,)</f>
        <v>0</v>
      </c>
      <c r="M11501" s="38">
        <f>IF(AND(Colin!$G11501=$B$1,Colin!$H11501&lt;=$C$3),Colin!$I11501,)</f>
        <v>0</v>
      </c>
      <c r="N11501" s="38">
        <f>IF(AND(Colin!$G11501=$B$2,Colin!$H11501=$C$3),Colin!$I11501,)</f>
        <v>0</v>
      </c>
      <c r="O11501" s="38">
        <f>IF(AND(Colin!$G11501=$B$2,Colin!$H11501&lt;=$C$3),Colin!$I11501,)</f>
        <v>0</v>
      </c>
      <c r="P11501" s="38">
        <f>IF(Colin!$G11501&lt;$B$2,Colin!$I11501,0)</f>
        <v>0</v>
      </c>
      <c r="Q11501" s="38">
        <f>IF(Colin!$G11501&lt;$B$1,Colin!$I11501,0)</f>
        <v>0</v>
      </c>
    </row>
    <row r="11502" spans="12:17" x14ac:dyDescent="0.25">
      <c r="L11502" s="38">
        <f>IF(AND(Colin!$G11502=$B$1,Colin!$H11502=$C$3),Colin!$I11502,)</f>
        <v>0</v>
      </c>
      <c r="M11502" s="38">
        <f>IF(AND(Colin!$G11502=$B$1,Colin!$H11502&lt;=$C$3),Colin!$I11502,)</f>
        <v>0</v>
      </c>
      <c r="N11502" s="38">
        <f>IF(AND(Colin!$G11502=$B$2,Colin!$H11502=$C$3),Colin!$I11502,)</f>
        <v>0</v>
      </c>
      <c r="O11502" s="38">
        <f>IF(AND(Colin!$G11502=$B$2,Colin!$H11502&lt;=$C$3),Colin!$I11502,)</f>
        <v>0</v>
      </c>
      <c r="P11502" s="38">
        <f>IF(Colin!$G11502&lt;$B$2,Colin!$I11502,0)</f>
        <v>0</v>
      </c>
      <c r="Q11502" s="38">
        <f>IF(Colin!$G11502&lt;$B$1,Colin!$I11502,0)</f>
        <v>0</v>
      </c>
    </row>
    <row r="11503" spans="12:17" x14ac:dyDescent="0.25">
      <c r="L11503" s="38">
        <f>IF(AND(Colin!$G11503=$B$1,Colin!$H11503=$C$3),Colin!$I11503,)</f>
        <v>0</v>
      </c>
      <c r="M11503" s="38">
        <f>IF(AND(Colin!$G11503=$B$1,Colin!$H11503&lt;=$C$3),Colin!$I11503,)</f>
        <v>0</v>
      </c>
      <c r="N11503" s="38">
        <f>IF(AND(Colin!$G11503=$B$2,Colin!$H11503=$C$3),Colin!$I11503,)</f>
        <v>0</v>
      </c>
      <c r="O11503" s="38">
        <f>IF(AND(Colin!$G11503=$B$2,Colin!$H11503&lt;=$C$3),Colin!$I11503,)</f>
        <v>0</v>
      </c>
      <c r="P11503" s="38">
        <f>IF(Colin!$G11503&lt;$B$2,Colin!$I11503,0)</f>
        <v>0</v>
      </c>
      <c r="Q11503" s="38">
        <f>IF(Colin!$G11503&lt;$B$1,Colin!$I11503,0)</f>
        <v>0</v>
      </c>
    </row>
    <row r="11504" spans="12:17" x14ac:dyDescent="0.25">
      <c r="L11504" s="38">
        <f>IF(AND(Colin!$G11504=$B$1,Colin!$H11504=$C$3),Colin!$I11504,)</f>
        <v>0</v>
      </c>
      <c r="M11504" s="38">
        <f>IF(AND(Colin!$G11504=$B$1,Colin!$H11504&lt;=$C$3),Colin!$I11504,)</f>
        <v>0</v>
      </c>
      <c r="N11504" s="38">
        <f>IF(AND(Colin!$G11504=$B$2,Colin!$H11504=$C$3),Colin!$I11504,)</f>
        <v>0</v>
      </c>
      <c r="O11504" s="38">
        <f>IF(AND(Colin!$G11504=$B$2,Colin!$H11504&lt;=$C$3),Colin!$I11504,)</f>
        <v>0</v>
      </c>
      <c r="P11504" s="38">
        <f>IF(Colin!$G11504&lt;$B$2,Colin!$I11504,0)</f>
        <v>0</v>
      </c>
      <c r="Q11504" s="38">
        <f>IF(Colin!$G11504&lt;$B$1,Colin!$I11504,0)</f>
        <v>0</v>
      </c>
    </row>
    <row r="11505" spans="12:17" x14ac:dyDescent="0.25">
      <c r="L11505" s="38">
        <f>IF(AND(Colin!$G11505=$B$1,Colin!$H11505=$C$3),Colin!$I11505,)</f>
        <v>0</v>
      </c>
      <c r="M11505" s="38">
        <f>IF(AND(Colin!$G11505=$B$1,Colin!$H11505&lt;=$C$3),Colin!$I11505,)</f>
        <v>0</v>
      </c>
      <c r="N11505" s="38">
        <f>IF(AND(Colin!$G11505=$B$2,Colin!$H11505=$C$3),Colin!$I11505,)</f>
        <v>0</v>
      </c>
      <c r="O11505" s="38">
        <f>IF(AND(Colin!$G11505=$B$2,Colin!$H11505&lt;=$C$3),Colin!$I11505,)</f>
        <v>0</v>
      </c>
      <c r="P11505" s="38">
        <f>IF(Colin!$G11505&lt;$B$2,Colin!$I11505,0)</f>
        <v>0</v>
      </c>
      <c r="Q11505" s="38">
        <f>IF(Colin!$G11505&lt;$B$1,Colin!$I11505,0)</f>
        <v>0</v>
      </c>
    </row>
    <row r="11506" spans="12:17" x14ac:dyDescent="0.25">
      <c r="L11506" s="38">
        <f>IF(AND(Colin!$G11506=$B$1,Colin!$H11506=$C$3),Colin!$I11506,)</f>
        <v>0</v>
      </c>
      <c r="M11506" s="38">
        <f>IF(AND(Colin!$G11506=$B$1,Colin!$H11506&lt;=$C$3),Colin!$I11506,)</f>
        <v>0</v>
      </c>
      <c r="N11506" s="38">
        <f>IF(AND(Colin!$G11506=$B$2,Colin!$H11506=$C$3),Colin!$I11506,)</f>
        <v>0</v>
      </c>
      <c r="O11506" s="38">
        <f>IF(AND(Colin!$G11506=$B$2,Colin!$H11506&lt;=$C$3),Colin!$I11506,)</f>
        <v>0</v>
      </c>
      <c r="P11506" s="38">
        <f>IF(Colin!$G11506&lt;$B$2,Colin!$I11506,0)</f>
        <v>0</v>
      </c>
      <c r="Q11506" s="38">
        <f>IF(Colin!$G11506&lt;$B$1,Colin!$I11506,0)</f>
        <v>0</v>
      </c>
    </row>
    <row r="11507" spans="12:17" x14ac:dyDescent="0.25">
      <c r="L11507" s="38">
        <f>IF(AND(Colin!$G11507=$B$1,Colin!$H11507=$C$3),Colin!$I11507,)</f>
        <v>0</v>
      </c>
      <c r="M11507" s="38">
        <f>IF(AND(Colin!$G11507=$B$1,Colin!$H11507&lt;=$C$3),Colin!$I11507,)</f>
        <v>0</v>
      </c>
      <c r="N11507" s="38">
        <f>IF(AND(Colin!$G11507=$B$2,Colin!$H11507=$C$3),Colin!$I11507,)</f>
        <v>0</v>
      </c>
      <c r="O11507" s="38">
        <f>IF(AND(Colin!$G11507=$B$2,Colin!$H11507&lt;=$C$3),Colin!$I11507,)</f>
        <v>0</v>
      </c>
      <c r="P11507" s="38">
        <f>IF(Colin!$G11507&lt;$B$2,Colin!$I11507,0)</f>
        <v>0</v>
      </c>
      <c r="Q11507" s="38">
        <f>IF(Colin!$G11507&lt;$B$1,Colin!$I11507,0)</f>
        <v>0</v>
      </c>
    </row>
    <row r="11508" spans="12:17" x14ac:dyDescent="0.25">
      <c r="L11508" s="38">
        <f>IF(AND(Colin!$G11508=$B$1,Colin!$H11508=$C$3),Colin!$I11508,)</f>
        <v>0</v>
      </c>
      <c r="M11508" s="38">
        <f>IF(AND(Colin!$G11508=$B$1,Colin!$H11508&lt;=$C$3),Colin!$I11508,)</f>
        <v>0</v>
      </c>
      <c r="N11508" s="38">
        <f>IF(AND(Colin!$G11508=$B$2,Colin!$H11508=$C$3),Colin!$I11508,)</f>
        <v>0</v>
      </c>
      <c r="O11508" s="38">
        <f>IF(AND(Colin!$G11508=$B$2,Colin!$H11508&lt;=$C$3),Colin!$I11508,)</f>
        <v>0</v>
      </c>
      <c r="P11508" s="38">
        <f>IF(Colin!$G11508&lt;$B$2,Colin!$I11508,0)</f>
        <v>0</v>
      </c>
      <c r="Q11508" s="38">
        <f>IF(Colin!$G11508&lt;$B$1,Colin!$I11508,0)</f>
        <v>0</v>
      </c>
    </row>
    <row r="11509" spans="12:17" x14ac:dyDescent="0.25">
      <c r="L11509" s="38">
        <f>IF(AND(Colin!$G11509=$B$1,Colin!$H11509=$C$3),Colin!$I11509,)</f>
        <v>0</v>
      </c>
      <c r="M11509" s="38">
        <f>IF(AND(Colin!$G11509=$B$1,Colin!$H11509&lt;=$C$3),Colin!$I11509,)</f>
        <v>0</v>
      </c>
      <c r="N11509" s="38">
        <f>IF(AND(Colin!$G11509=$B$2,Colin!$H11509=$C$3),Colin!$I11509,)</f>
        <v>0</v>
      </c>
      <c r="O11509" s="38">
        <f>IF(AND(Colin!$G11509=$B$2,Colin!$H11509&lt;=$C$3),Colin!$I11509,)</f>
        <v>0</v>
      </c>
      <c r="P11509" s="38">
        <f>IF(Colin!$G11509&lt;$B$2,Colin!$I11509,0)</f>
        <v>0</v>
      </c>
      <c r="Q11509" s="38">
        <f>IF(Colin!$G11509&lt;$B$1,Colin!$I11509,0)</f>
        <v>0</v>
      </c>
    </row>
    <row r="11510" spans="12:17" x14ac:dyDescent="0.25">
      <c r="L11510" s="38">
        <f>IF(AND(Colin!$G11510=$B$1,Colin!$H11510=$C$3),Colin!$I11510,)</f>
        <v>0</v>
      </c>
      <c r="M11510" s="38">
        <f>IF(AND(Colin!$G11510=$B$1,Colin!$H11510&lt;=$C$3),Colin!$I11510,)</f>
        <v>0</v>
      </c>
      <c r="N11510" s="38">
        <f>IF(AND(Colin!$G11510=$B$2,Colin!$H11510=$C$3),Colin!$I11510,)</f>
        <v>0</v>
      </c>
      <c r="O11510" s="38">
        <f>IF(AND(Colin!$G11510=$B$2,Colin!$H11510&lt;=$C$3),Colin!$I11510,)</f>
        <v>0</v>
      </c>
      <c r="P11510" s="38">
        <f>IF(Colin!$G11510&lt;$B$2,Colin!$I11510,0)</f>
        <v>0</v>
      </c>
      <c r="Q11510" s="38">
        <f>IF(Colin!$G11510&lt;$B$1,Colin!$I11510,0)</f>
        <v>0</v>
      </c>
    </row>
    <row r="11511" spans="12:17" x14ac:dyDescent="0.25">
      <c r="L11511" s="38">
        <f>IF(AND(Colin!$G11511=$B$1,Colin!$H11511=$C$3),Colin!$I11511,)</f>
        <v>0</v>
      </c>
      <c r="M11511" s="38">
        <f>IF(AND(Colin!$G11511=$B$1,Colin!$H11511&lt;=$C$3),Colin!$I11511,)</f>
        <v>0</v>
      </c>
      <c r="N11511" s="38">
        <f>IF(AND(Colin!$G11511=$B$2,Colin!$H11511=$C$3),Colin!$I11511,)</f>
        <v>0</v>
      </c>
      <c r="O11511" s="38">
        <f>IF(AND(Colin!$G11511=$B$2,Colin!$H11511&lt;=$C$3),Colin!$I11511,)</f>
        <v>0</v>
      </c>
      <c r="P11511" s="38">
        <f>IF(Colin!$G11511&lt;$B$2,Colin!$I11511,0)</f>
        <v>0</v>
      </c>
      <c r="Q11511" s="38">
        <f>IF(Colin!$G11511&lt;$B$1,Colin!$I11511,0)</f>
        <v>0</v>
      </c>
    </row>
    <row r="11512" spans="12:17" x14ac:dyDescent="0.25">
      <c r="L11512" s="38">
        <f>IF(AND(Colin!$G11512=$B$1,Colin!$H11512=$C$3),Colin!$I11512,)</f>
        <v>0</v>
      </c>
      <c r="M11512" s="38">
        <f>IF(AND(Colin!$G11512=$B$1,Colin!$H11512&lt;=$C$3),Colin!$I11512,)</f>
        <v>0</v>
      </c>
      <c r="N11512" s="38">
        <f>IF(AND(Colin!$G11512=$B$2,Colin!$H11512=$C$3),Colin!$I11512,)</f>
        <v>0</v>
      </c>
      <c r="O11512" s="38">
        <f>IF(AND(Colin!$G11512=$B$2,Colin!$H11512&lt;=$C$3),Colin!$I11512,)</f>
        <v>0</v>
      </c>
      <c r="P11512" s="38">
        <f>IF(Colin!$G11512&lt;$B$2,Colin!$I11512,0)</f>
        <v>0</v>
      </c>
      <c r="Q11512" s="38">
        <f>IF(Colin!$G11512&lt;$B$1,Colin!$I11512,0)</f>
        <v>0</v>
      </c>
    </row>
    <row r="11513" spans="12:17" x14ac:dyDescent="0.25">
      <c r="L11513" s="38">
        <f>IF(AND(Colin!$G11513=$B$1,Colin!$H11513=$C$3),Colin!$I11513,)</f>
        <v>0</v>
      </c>
      <c r="M11513" s="38">
        <f>IF(AND(Colin!$G11513=$B$1,Colin!$H11513&lt;=$C$3),Colin!$I11513,)</f>
        <v>0</v>
      </c>
      <c r="N11513" s="38">
        <f>IF(AND(Colin!$G11513=$B$2,Colin!$H11513=$C$3),Colin!$I11513,)</f>
        <v>0</v>
      </c>
      <c r="O11513" s="38">
        <f>IF(AND(Colin!$G11513=$B$2,Colin!$H11513&lt;=$C$3),Colin!$I11513,)</f>
        <v>0</v>
      </c>
      <c r="P11513" s="38">
        <f>IF(Colin!$G11513&lt;$B$2,Colin!$I11513,0)</f>
        <v>0</v>
      </c>
      <c r="Q11513" s="38">
        <f>IF(Colin!$G11513&lt;$B$1,Colin!$I11513,0)</f>
        <v>0</v>
      </c>
    </row>
    <row r="11514" spans="12:17" x14ac:dyDescent="0.25">
      <c r="L11514" s="38">
        <f>IF(AND(Colin!$G11514=$B$1,Colin!$H11514=$C$3),Colin!$I11514,)</f>
        <v>0</v>
      </c>
      <c r="M11514" s="38">
        <f>IF(AND(Colin!$G11514=$B$1,Colin!$H11514&lt;=$C$3),Colin!$I11514,)</f>
        <v>0</v>
      </c>
      <c r="N11514" s="38">
        <f>IF(AND(Colin!$G11514=$B$2,Colin!$H11514=$C$3),Colin!$I11514,)</f>
        <v>0</v>
      </c>
      <c r="O11514" s="38">
        <f>IF(AND(Colin!$G11514=$B$2,Colin!$H11514&lt;=$C$3),Colin!$I11514,)</f>
        <v>0</v>
      </c>
      <c r="P11514" s="38">
        <f>IF(Colin!$G11514&lt;$B$2,Colin!$I11514,0)</f>
        <v>0</v>
      </c>
      <c r="Q11514" s="38">
        <f>IF(Colin!$G11514&lt;$B$1,Colin!$I11514,0)</f>
        <v>0</v>
      </c>
    </row>
    <row r="11515" spans="12:17" x14ac:dyDescent="0.25">
      <c r="L11515" s="38">
        <f>IF(AND(Colin!$G11515=$B$1,Colin!$H11515=$C$3),Colin!$I11515,)</f>
        <v>0</v>
      </c>
      <c r="M11515" s="38">
        <f>IF(AND(Colin!$G11515=$B$1,Colin!$H11515&lt;=$C$3),Colin!$I11515,)</f>
        <v>0</v>
      </c>
      <c r="N11515" s="38">
        <f>IF(AND(Colin!$G11515=$B$2,Colin!$H11515=$C$3),Colin!$I11515,)</f>
        <v>0</v>
      </c>
      <c r="O11515" s="38">
        <f>IF(AND(Colin!$G11515=$B$2,Colin!$H11515&lt;=$C$3),Colin!$I11515,)</f>
        <v>0</v>
      </c>
      <c r="P11515" s="38">
        <f>IF(Colin!$G11515&lt;$B$2,Colin!$I11515,0)</f>
        <v>0</v>
      </c>
      <c r="Q11515" s="38">
        <f>IF(Colin!$G11515&lt;$B$1,Colin!$I11515,0)</f>
        <v>0</v>
      </c>
    </row>
    <row r="11516" spans="12:17" x14ac:dyDescent="0.25">
      <c r="L11516" s="38">
        <f>IF(AND(Colin!$G11516=$B$1,Colin!$H11516=$C$3),Colin!$I11516,)</f>
        <v>0</v>
      </c>
      <c r="M11516" s="38">
        <f>IF(AND(Colin!$G11516=$B$1,Colin!$H11516&lt;=$C$3),Colin!$I11516,)</f>
        <v>0</v>
      </c>
      <c r="N11516" s="38">
        <f>IF(AND(Colin!$G11516=$B$2,Colin!$H11516=$C$3),Colin!$I11516,)</f>
        <v>0</v>
      </c>
      <c r="O11516" s="38">
        <f>IF(AND(Colin!$G11516=$B$2,Colin!$H11516&lt;=$C$3),Colin!$I11516,)</f>
        <v>0</v>
      </c>
      <c r="P11516" s="38">
        <f>IF(Colin!$G11516&lt;$B$2,Colin!$I11516,0)</f>
        <v>0</v>
      </c>
      <c r="Q11516" s="38">
        <f>IF(Colin!$G11516&lt;$B$1,Colin!$I11516,0)</f>
        <v>0</v>
      </c>
    </row>
    <row r="11517" spans="12:17" x14ac:dyDescent="0.25">
      <c r="L11517" s="38">
        <f>IF(AND(Colin!$G11517=$B$1,Colin!$H11517=$C$3),Colin!$I11517,)</f>
        <v>0</v>
      </c>
      <c r="M11517" s="38">
        <f>IF(AND(Colin!$G11517=$B$1,Colin!$H11517&lt;=$C$3),Colin!$I11517,)</f>
        <v>0</v>
      </c>
      <c r="N11517" s="38">
        <f>IF(AND(Colin!$G11517=$B$2,Colin!$H11517=$C$3),Colin!$I11517,)</f>
        <v>0</v>
      </c>
      <c r="O11517" s="38">
        <f>IF(AND(Colin!$G11517=$B$2,Colin!$H11517&lt;=$C$3),Colin!$I11517,)</f>
        <v>0</v>
      </c>
      <c r="P11517" s="38">
        <f>IF(Colin!$G11517&lt;$B$2,Colin!$I11517,0)</f>
        <v>0</v>
      </c>
      <c r="Q11517" s="38">
        <f>IF(Colin!$G11517&lt;$B$1,Colin!$I11517,0)</f>
        <v>0</v>
      </c>
    </row>
    <row r="11518" spans="12:17" x14ac:dyDescent="0.25">
      <c r="L11518" s="38">
        <f>IF(AND(Colin!$G11518=$B$1,Colin!$H11518=$C$3),Colin!$I11518,)</f>
        <v>0</v>
      </c>
      <c r="M11518" s="38">
        <f>IF(AND(Colin!$G11518=$B$1,Colin!$H11518&lt;=$C$3),Colin!$I11518,)</f>
        <v>0</v>
      </c>
      <c r="N11518" s="38">
        <f>IF(AND(Colin!$G11518=$B$2,Colin!$H11518=$C$3),Colin!$I11518,)</f>
        <v>0</v>
      </c>
      <c r="O11518" s="38">
        <f>IF(AND(Colin!$G11518=$B$2,Colin!$H11518&lt;=$C$3),Colin!$I11518,)</f>
        <v>0</v>
      </c>
      <c r="P11518" s="38">
        <f>IF(Colin!$G11518&lt;$B$2,Colin!$I11518,0)</f>
        <v>0</v>
      </c>
      <c r="Q11518" s="38">
        <f>IF(Colin!$G11518&lt;$B$1,Colin!$I11518,0)</f>
        <v>0</v>
      </c>
    </row>
    <row r="11519" spans="12:17" x14ac:dyDescent="0.25">
      <c r="L11519" s="38">
        <f>IF(AND(Colin!$G11519=$B$1,Colin!$H11519=$C$3),Colin!$I11519,)</f>
        <v>0</v>
      </c>
      <c r="M11519" s="38">
        <f>IF(AND(Colin!$G11519=$B$1,Colin!$H11519&lt;=$C$3),Colin!$I11519,)</f>
        <v>0</v>
      </c>
      <c r="N11519" s="38">
        <f>IF(AND(Colin!$G11519=$B$2,Colin!$H11519=$C$3),Colin!$I11519,)</f>
        <v>0</v>
      </c>
      <c r="O11519" s="38">
        <f>IF(AND(Colin!$G11519=$B$2,Colin!$H11519&lt;=$C$3),Colin!$I11519,)</f>
        <v>0</v>
      </c>
      <c r="P11519" s="38">
        <f>IF(Colin!$G11519&lt;$B$2,Colin!$I11519,0)</f>
        <v>0</v>
      </c>
      <c r="Q11519" s="38">
        <f>IF(Colin!$G11519&lt;$B$1,Colin!$I11519,0)</f>
        <v>0</v>
      </c>
    </row>
    <row r="11520" spans="12:17" x14ac:dyDescent="0.25">
      <c r="L11520" s="38">
        <f>IF(AND(Colin!$G11520=$B$1,Colin!$H11520=$C$3),Colin!$I11520,)</f>
        <v>0</v>
      </c>
      <c r="M11520" s="38">
        <f>IF(AND(Colin!$G11520=$B$1,Colin!$H11520&lt;=$C$3),Colin!$I11520,)</f>
        <v>0</v>
      </c>
      <c r="N11520" s="38">
        <f>IF(AND(Colin!$G11520=$B$2,Colin!$H11520=$C$3),Colin!$I11520,)</f>
        <v>0</v>
      </c>
      <c r="O11520" s="38">
        <f>IF(AND(Colin!$G11520=$B$2,Colin!$H11520&lt;=$C$3),Colin!$I11520,)</f>
        <v>0</v>
      </c>
      <c r="P11520" s="38">
        <f>IF(Colin!$G11520&lt;$B$2,Colin!$I11520,0)</f>
        <v>0</v>
      </c>
      <c r="Q11520" s="38">
        <f>IF(Colin!$G11520&lt;$B$1,Colin!$I11520,0)</f>
        <v>0</v>
      </c>
    </row>
    <row r="11521" spans="12:17" x14ac:dyDescent="0.25">
      <c r="L11521" s="38">
        <f>IF(AND(Colin!$G11521=$B$1,Colin!$H11521=$C$3),Colin!$I11521,)</f>
        <v>0</v>
      </c>
      <c r="M11521" s="38">
        <f>IF(AND(Colin!$G11521=$B$1,Colin!$H11521&lt;=$C$3),Colin!$I11521,)</f>
        <v>0</v>
      </c>
      <c r="N11521" s="38">
        <f>IF(AND(Colin!$G11521=$B$2,Colin!$H11521=$C$3),Colin!$I11521,)</f>
        <v>0</v>
      </c>
      <c r="O11521" s="38">
        <f>IF(AND(Colin!$G11521=$B$2,Colin!$H11521&lt;=$C$3),Colin!$I11521,)</f>
        <v>0</v>
      </c>
      <c r="P11521" s="38">
        <f>IF(Colin!$G11521&lt;$B$2,Colin!$I11521,0)</f>
        <v>0</v>
      </c>
      <c r="Q11521" s="38">
        <f>IF(Colin!$G11521&lt;$B$1,Colin!$I11521,0)</f>
        <v>0</v>
      </c>
    </row>
    <row r="11522" spans="12:17" x14ac:dyDescent="0.25">
      <c r="L11522" s="38">
        <f>IF(AND(Colin!$G11522=$B$1,Colin!$H11522=$C$3),Colin!$I11522,)</f>
        <v>0</v>
      </c>
      <c r="M11522" s="38">
        <f>IF(AND(Colin!$G11522=$B$1,Colin!$H11522&lt;=$C$3),Colin!$I11522,)</f>
        <v>0</v>
      </c>
      <c r="N11522" s="38">
        <f>IF(AND(Colin!$G11522=$B$2,Colin!$H11522=$C$3),Colin!$I11522,)</f>
        <v>0</v>
      </c>
      <c r="O11522" s="38">
        <f>IF(AND(Colin!$G11522=$B$2,Colin!$H11522&lt;=$C$3),Colin!$I11522,)</f>
        <v>0</v>
      </c>
      <c r="P11522" s="38">
        <f>IF(Colin!$G11522&lt;$B$2,Colin!$I11522,0)</f>
        <v>0</v>
      </c>
      <c r="Q11522" s="38">
        <f>IF(Colin!$G11522&lt;$B$1,Colin!$I11522,0)</f>
        <v>0</v>
      </c>
    </row>
    <row r="11523" spans="12:17" x14ac:dyDescent="0.25">
      <c r="L11523" s="38">
        <f>IF(AND(Colin!$G11523=$B$1,Colin!$H11523=$C$3),Colin!$I11523,)</f>
        <v>0</v>
      </c>
      <c r="M11523" s="38">
        <f>IF(AND(Colin!$G11523=$B$1,Colin!$H11523&lt;=$C$3),Colin!$I11523,)</f>
        <v>0</v>
      </c>
      <c r="N11523" s="38">
        <f>IF(AND(Colin!$G11523=$B$2,Colin!$H11523=$C$3),Colin!$I11523,)</f>
        <v>0</v>
      </c>
      <c r="O11523" s="38">
        <f>IF(AND(Colin!$G11523=$B$2,Colin!$H11523&lt;=$C$3),Colin!$I11523,)</f>
        <v>0</v>
      </c>
      <c r="P11523" s="38">
        <f>IF(Colin!$G11523&lt;$B$2,Colin!$I11523,0)</f>
        <v>0</v>
      </c>
      <c r="Q11523" s="38">
        <f>IF(Colin!$G11523&lt;$B$1,Colin!$I11523,0)</f>
        <v>0</v>
      </c>
    </row>
    <row r="11524" spans="12:17" x14ac:dyDescent="0.25">
      <c r="L11524" s="38">
        <f>IF(AND(Colin!$G11524=$B$1,Colin!$H11524=$C$3),Colin!$I11524,)</f>
        <v>0</v>
      </c>
      <c r="M11524" s="38">
        <f>IF(AND(Colin!$G11524=$B$1,Colin!$H11524&lt;=$C$3),Colin!$I11524,)</f>
        <v>0</v>
      </c>
      <c r="N11524" s="38">
        <f>IF(AND(Colin!$G11524=$B$2,Colin!$H11524=$C$3),Colin!$I11524,)</f>
        <v>0</v>
      </c>
      <c r="O11524" s="38">
        <f>IF(AND(Colin!$G11524=$B$2,Colin!$H11524&lt;=$C$3),Colin!$I11524,)</f>
        <v>0</v>
      </c>
      <c r="P11524" s="38">
        <f>IF(Colin!$G11524&lt;$B$2,Colin!$I11524,0)</f>
        <v>0</v>
      </c>
      <c r="Q11524" s="38">
        <f>IF(Colin!$G11524&lt;$B$1,Colin!$I11524,0)</f>
        <v>0</v>
      </c>
    </row>
    <row r="11525" spans="12:17" x14ac:dyDescent="0.25">
      <c r="L11525" s="38">
        <f>IF(AND(Colin!$G11525=$B$1,Colin!$H11525=$C$3),Colin!$I11525,)</f>
        <v>0</v>
      </c>
      <c r="M11525" s="38">
        <f>IF(AND(Colin!$G11525=$B$1,Colin!$H11525&lt;=$C$3),Colin!$I11525,)</f>
        <v>0</v>
      </c>
      <c r="N11525" s="38">
        <f>IF(AND(Colin!$G11525=$B$2,Colin!$H11525=$C$3),Colin!$I11525,)</f>
        <v>0</v>
      </c>
      <c r="O11525" s="38">
        <f>IF(AND(Colin!$G11525=$B$2,Colin!$H11525&lt;=$C$3),Colin!$I11525,)</f>
        <v>0</v>
      </c>
      <c r="P11525" s="38">
        <f>IF(Colin!$G11525&lt;$B$2,Colin!$I11525,0)</f>
        <v>0</v>
      </c>
      <c r="Q11525" s="38">
        <f>IF(Colin!$G11525&lt;$B$1,Colin!$I11525,0)</f>
        <v>0</v>
      </c>
    </row>
    <row r="11526" spans="12:17" x14ac:dyDescent="0.25">
      <c r="L11526" s="38">
        <f>IF(AND(Colin!$G11526=$B$1,Colin!$H11526=$C$3),Colin!$I11526,)</f>
        <v>0</v>
      </c>
      <c r="M11526" s="38">
        <f>IF(AND(Colin!$G11526=$B$1,Colin!$H11526&lt;=$C$3),Colin!$I11526,)</f>
        <v>0</v>
      </c>
      <c r="N11526" s="38">
        <f>IF(AND(Colin!$G11526=$B$2,Colin!$H11526=$C$3),Colin!$I11526,)</f>
        <v>0</v>
      </c>
      <c r="O11526" s="38">
        <f>IF(AND(Colin!$G11526=$B$2,Colin!$H11526&lt;=$C$3),Colin!$I11526,)</f>
        <v>0</v>
      </c>
      <c r="P11526" s="38">
        <f>IF(Colin!$G11526&lt;$B$2,Colin!$I11526,0)</f>
        <v>0</v>
      </c>
      <c r="Q11526" s="38">
        <f>IF(Colin!$G11526&lt;$B$1,Colin!$I11526,0)</f>
        <v>0</v>
      </c>
    </row>
    <row r="11527" spans="12:17" x14ac:dyDescent="0.25">
      <c r="L11527" s="38">
        <f>IF(AND(Colin!$G11527=$B$1,Colin!$H11527=$C$3),Colin!$I11527,)</f>
        <v>0</v>
      </c>
      <c r="M11527" s="38">
        <f>IF(AND(Colin!$G11527=$B$1,Colin!$H11527&lt;=$C$3),Colin!$I11527,)</f>
        <v>0</v>
      </c>
      <c r="N11527" s="38">
        <f>IF(AND(Colin!$G11527=$B$2,Colin!$H11527=$C$3),Colin!$I11527,)</f>
        <v>0</v>
      </c>
      <c r="O11527" s="38">
        <f>IF(AND(Colin!$G11527=$B$2,Colin!$H11527&lt;=$C$3),Colin!$I11527,)</f>
        <v>0</v>
      </c>
      <c r="P11527" s="38">
        <f>IF(Colin!$G11527&lt;$B$2,Colin!$I11527,0)</f>
        <v>0</v>
      </c>
      <c r="Q11527" s="38">
        <f>IF(Colin!$G11527&lt;$B$1,Colin!$I11527,0)</f>
        <v>0</v>
      </c>
    </row>
    <row r="11528" spans="12:17" x14ac:dyDescent="0.25">
      <c r="L11528" s="38">
        <f>IF(AND(Colin!$G11528=$B$1,Colin!$H11528=$C$3),Colin!$I11528,)</f>
        <v>0</v>
      </c>
      <c r="M11528" s="38">
        <f>IF(AND(Colin!$G11528=$B$1,Colin!$H11528&lt;=$C$3),Colin!$I11528,)</f>
        <v>0</v>
      </c>
      <c r="N11528" s="38">
        <f>IF(AND(Colin!$G11528=$B$2,Colin!$H11528=$C$3),Colin!$I11528,)</f>
        <v>0</v>
      </c>
      <c r="O11528" s="38">
        <f>IF(AND(Colin!$G11528=$B$2,Colin!$H11528&lt;=$C$3),Colin!$I11528,)</f>
        <v>0</v>
      </c>
      <c r="P11528" s="38">
        <f>IF(Colin!$G11528&lt;$B$2,Colin!$I11528,0)</f>
        <v>0</v>
      </c>
      <c r="Q11528" s="38">
        <f>IF(Colin!$G11528&lt;$B$1,Colin!$I11528,0)</f>
        <v>0</v>
      </c>
    </row>
    <row r="11529" spans="12:17" x14ac:dyDescent="0.25">
      <c r="L11529" s="38">
        <f>IF(AND(Colin!$G11529=$B$1,Colin!$H11529=$C$3),Colin!$I11529,)</f>
        <v>0</v>
      </c>
      <c r="M11529" s="38">
        <f>IF(AND(Colin!$G11529=$B$1,Colin!$H11529&lt;=$C$3),Colin!$I11529,)</f>
        <v>0</v>
      </c>
      <c r="N11529" s="38">
        <f>IF(AND(Colin!$G11529=$B$2,Colin!$H11529=$C$3),Colin!$I11529,)</f>
        <v>0</v>
      </c>
      <c r="O11529" s="38">
        <f>IF(AND(Colin!$G11529=$B$2,Colin!$H11529&lt;=$C$3),Colin!$I11529,)</f>
        <v>0</v>
      </c>
      <c r="P11529" s="38">
        <f>IF(Colin!$G11529&lt;$B$2,Colin!$I11529,0)</f>
        <v>0</v>
      </c>
      <c r="Q11529" s="38">
        <f>IF(Colin!$G11529&lt;$B$1,Colin!$I11529,0)</f>
        <v>0</v>
      </c>
    </row>
    <row r="11530" spans="12:17" x14ac:dyDescent="0.25">
      <c r="L11530" s="38">
        <f>IF(AND(Colin!$G11530=$B$1,Colin!$H11530=$C$3),Colin!$I11530,)</f>
        <v>0</v>
      </c>
      <c r="M11530" s="38">
        <f>IF(AND(Colin!$G11530=$B$1,Colin!$H11530&lt;=$C$3),Colin!$I11530,)</f>
        <v>0</v>
      </c>
      <c r="N11530" s="38">
        <f>IF(AND(Colin!$G11530=$B$2,Colin!$H11530=$C$3),Colin!$I11530,)</f>
        <v>0</v>
      </c>
      <c r="O11530" s="38">
        <f>IF(AND(Colin!$G11530=$B$2,Colin!$H11530&lt;=$C$3),Colin!$I11530,)</f>
        <v>0</v>
      </c>
      <c r="P11530" s="38">
        <f>IF(Colin!$G11530&lt;$B$2,Colin!$I11530,0)</f>
        <v>0</v>
      </c>
      <c r="Q11530" s="38">
        <f>IF(Colin!$G11530&lt;$B$1,Colin!$I11530,0)</f>
        <v>0</v>
      </c>
    </row>
    <row r="11531" spans="12:17" x14ac:dyDescent="0.25">
      <c r="L11531" s="38">
        <f>IF(AND(Colin!$G11531=$B$1,Colin!$H11531=$C$3),Colin!$I11531,)</f>
        <v>0</v>
      </c>
      <c r="M11531" s="38">
        <f>IF(AND(Colin!$G11531=$B$1,Colin!$H11531&lt;=$C$3),Colin!$I11531,)</f>
        <v>0</v>
      </c>
      <c r="N11531" s="38">
        <f>IF(AND(Colin!$G11531=$B$2,Colin!$H11531=$C$3),Colin!$I11531,)</f>
        <v>0</v>
      </c>
      <c r="O11531" s="38">
        <f>IF(AND(Colin!$G11531=$B$2,Colin!$H11531&lt;=$C$3),Colin!$I11531,)</f>
        <v>0</v>
      </c>
      <c r="P11531" s="38">
        <f>IF(Colin!$G11531&lt;$B$2,Colin!$I11531,0)</f>
        <v>0</v>
      </c>
      <c r="Q11531" s="38">
        <f>IF(Colin!$G11531&lt;$B$1,Colin!$I11531,0)</f>
        <v>0</v>
      </c>
    </row>
    <row r="11532" spans="12:17" x14ac:dyDescent="0.25">
      <c r="L11532" s="38">
        <f>IF(AND(Colin!$G11532=$B$1,Colin!$H11532=$C$3),Colin!$I11532,)</f>
        <v>0</v>
      </c>
      <c r="M11532" s="38">
        <f>IF(AND(Colin!$G11532=$B$1,Colin!$H11532&lt;=$C$3),Colin!$I11532,)</f>
        <v>0</v>
      </c>
      <c r="N11532" s="38">
        <f>IF(AND(Colin!$G11532=$B$2,Colin!$H11532=$C$3),Colin!$I11532,)</f>
        <v>0</v>
      </c>
      <c r="O11532" s="38">
        <f>IF(AND(Colin!$G11532=$B$2,Colin!$H11532&lt;=$C$3),Colin!$I11532,)</f>
        <v>0</v>
      </c>
      <c r="P11532" s="38">
        <f>IF(Colin!$G11532&lt;$B$2,Colin!$I11532,0)</f>
        <v>0</v>
      </c>
      <c r="Q11532" s="38">
        <f>IF(Colin!$G11532&lt;$B$1,Colin!$I11532,0)</f>
        <v>0</v>
      </c>
    </row>
    <row r="11533" spans="12:17" x14ac:dyDescent="0.25">
      <c r="L11533" s="38">
        <f>IF(AND(Colin!$G11533=$B$1,Colin!$H11533=$C$3),Colin!$I11533,)</f>
        <v>0</v>
      </c>
      <c r="M11533" s="38">
        <f>IF(AND(Colin!$G11533=$B$1,Colin!$H11533&lt;=$C$3),Colin!$I11533,)</f>
        <v>0</v>
      </c>
      <c r="N11533" s="38">
        <f>IF(AND(Colin!$G11533=$B$2,Colin!$H11533=$C$3),Colin!$I11533,)</f>
        <v>0</v>
      </c>
      <c r="O11533" s="38">
        <f>IF(AND(Colin!$G11533=$B$2,Colin!$H11533&lt;=$C$3),Colin!$I11533,)</f>
        <v>0</v>
      </c>
      <c r="P11533" s="38">
        <f>IF(Colin!$G11533&lt;$B$2,Colin!$I11533,0)</f>
        <v>0</v>
      </c>
      <c r="Q11533" s="38">
        <f>IF(Colin!$G11533&lt;$B$1,Colin!$I11533,0)</f>
        <v>0</v>
      </c>
    </row>
    <row r="11534" spans="12:17" x14ac:dyDescent="0.25">
      <c r="L11534" s="38">
        <f>IF(AND(Colin!$G11534=$B$1,Colin!$H11534=$C$3),Colin!$I11534,)</f>
        <v>0</v>
      </c>
      <c r="M11534" s="38">
        <f>IF(AND(Colin!$G11534=$B$1,Colin!$H11534&lt;=$C$3),Colin!$I11534,)</f>
        <v>0</v>
      </c>
      <c r="N11534" s="38">
        <f>IF(AND(Colin!$G11534=$B$2,Colin!$H11534=$C$3),Colin!$I11534,)</f>
        <v>0</v>
      </c>
      <c r="O11534" s="38">
        <f>IF(AND(Colin!$G11534=$B$2,Colin!$H11534&lt;=$C$3),Colin!$I11534,)</f>
        <v>0</v>
      </c>
      <c r="P11534" s="38">
        <f>IF(Colin!$G11534&lt;$B$2,Colin!$I11534,0)</f>
        <v>0</v>
      </c>
      <c r="Q11534" s="38">
        <f>IF(Colin!$G11534&lt;$B$1,Colin!$I11534,0)</f>
        <v>0</v>
      </c>
    </row>
    <row r="11535" spans="12:17" x14ac:dyDescent="0.25">
      <c r="L11535" s="38">
        <f>IF(AND(Colin!$G11535=$B$1,Colin!$H11535=$C$3),Colin!$I11535,)</f>
        <v>0</v>
      </c>
      <c r="M11535" s="38">
        <f>IF(AND(Colin!$G11535=$B$1,Colin!$H11535&lt;=$C$3),Colin!$I11535,)</f>
        <v>0</v>
      </c>
      <c r="N11535" s="38">
        <f>IF(AND(Colin!$G11535=$B$2,Colin!$H11535=$C$3),Colin!$I11535,)</f>
        <v>0</v>
      </c>
      <c r="O11535" s="38">
        <f>IF(AND(Colin!$G11535=$B$2,Colin!$H11535&lt;=$C$3),Colin!$I11535,)</f>
        <v>0</v>
      </c>
      <c r="P11535" s="38">
        <f>IF(Colin!$G11535&lt;$B$2,Colin!$I11535,0)</f>
        <v>0</v>
      </c>
      <c r="Q11535" s="38">
        <f>IF(Colin!$G11535&lt;$B$1,Colin!$I11535,0)</f>
        <v>0</v>
      </c>
    </row>
    <row r="11536" spans="12:17" x14ac:dyDescent="0.25">
      <c r="L11536" s="38">
        <f>IF(AND(Colin!$G11536=$B$1,Colin!$H11536=$C$3),Colin!$I11536,)</f>
        <v>0</v>
      </c>
      <c r="M11536" s="38">
        <f>IF(AND(Colin!$G11536=$B$1,Colin!$H11536&lt;=$C$3),Colin!$I11536,)</f>
        <v>0</v>
      </c>
      <c r="N11536" s="38">
        <f>IF(AND(Colin!$G11536=$B$2,Colin!$H11536=$C$3),Colin!$I11536,)</f>
        <v>0</v>
      </c>
      <c r="O11536" s="38">
        <f>IF(AND(Colin!$G11536=$B$2,Colin!$H11536&lt;=$C$3),Colin!$I11536,)</f>
        <v>0</v>
      </c>
      <c r="P11536" s="38">
        <f>IF(Colin!$G11536&lt;$B$2,Colin!$I11536,0)</f>
        <v>0</v>
      </c>
      <c r="Q11536" s="38">
        <f>IF(Colin!$G11536&lt;$B$1,Colin!$I11536,0)</f>
        <v>0</v>
      </c>
    </row>
    <row r="11537" spans="12:17" x14ac:dyDescent="0.25">
      <c r="L11537" s="38">
        <f>IF(AND(Colin!$G11537=$B$1,Colin!$H11537=$C$3),Colin!$I11537,)</f>
        <v>0</v>
      </c>
      <c r="M11537" s="38">
        <f>IF(AND(Colin!$G11537=$B$1,Colin!$H11537&lt;=$C$3),Colin!$I11537,)</f>
        <v>0</v>
      </c>
      <c r="N11537" s="38">
        <f>IF(AND(Colin!$G11537=$B$2,Colin!$H11537=$C$3),Colin!$I11537,)</f>
        <v>0</v>
      </c>
      <c r="O11537" s="38">
        <f>IF(AND(Colin!$G11537=$B$2,Colin!$H11537&lt;=$C$3),Colin!$I11537,)</f>
        <v>0</v>
      </c>
      <c r="P11537" s="38">
        <f>IF(Colin!$G11537&lt;$B$2,Colin!$I11537,0)</f>
        <v>0</v>
      </c>
      <c r="Q11537" s="38">
        <f>IF(Colin!$G11537&lt;$B$1,Colin!$I11537,0)</f>
        <v>0</v>
      </c>
    </row>
    <row r="11538" spans="12:17" x14ac:dyDescent="0.25">
      <c r="L11538" s="38">
        <f>IF(AND(Colin!$G11538=$B$1,Colin!$H11538=$C$3),Colin!$I11538,)</f>
        <v>0</v>
      </c>
      <c r="M11538" s="38">
        <f>IF(AND(Colin!$G11538=$B$1,Colin!$H11538&lt;=$C$3),Colin!$I11538,)</f>
        <v>0</v>
      </c>
      <c r="N11538" s="38">
        <f>IF(AND(Colin!$G11538=$B$2,Colin!$H11538=$C$3),Colin!$I11538,)</f>
        <v>0</v>
      </c>
      <c r="O11538" s="38">
        <f>IF(AND(Colin!$G11538=$B$2,Colin!$H11538&lt;=$C$3),Colin!$I11538,)</f>
        <v>0</v>
      </c>
      <c r="P11538" s="38">
        <f>IF(Colin!$G11538&lt;$B$2,Colin!$I11538,0)</f>
        <v>0</v>
      </c>
      <c r="Q11538" s="38">
        <f>IF(Colin!$G11538&lt;$B$1,Colin!$I11538,0)</f>
        <v>0</v>
      </c>
    </row>
    <row r="11539" spans="12:17" x14ac:dyDescent="0.25">
      <c r="L11539" s="38">
        <f>IF(AND(Colin!$G11539=$B$1,Colin!$H11539=$C$3),Colin!$I11539,)</f>
        <v>0</v>
      </c>
      <c r="M11539" s="38">
        <f>IF(AND(Colin!$G11539=$B$1,Colin!$H11539&lt;=$C$3),Colin!$I11539,)</f>
        <v>0</v>
      </c>
      <c r="N11539" s="38">
        <f>IF(AND(Colin!$G11539=$B$2,Colin!$H11539=$C$3),Colin!$I11539,)</f>
        <v>0</v>
      </c>
      <c r="O11539" s="38">
        <f>IF(AND(Colin!$G11539=$B$2,Colin!$H11539&lt;=$C$3),Colin!$I11539,)</f>
        <v>0</v>
      </c>
      <c r="P11539" s="38">
        <f>IF(Colin!$G11539&lt;$B$2,Colin!$I11539,0)</f>
        <v>0</v>
      </c>
      <c r="Q11539" s="38">
        <f>IF(Colin!$G11539&lt;$B$1,Colin!$I11539,0)</f>
        <v>0</v>
      </c>
    </row>
    <row r="11540" spans="12:17" x14ac:dyDescent="0.25">
      <c r="L11540" s="38">
        <f>IF(AND(Colin!$G11540=$B$1,Colin!$H11540=$C$3),Colin!$I11540,)</f>
        <v>0</v>
      </c>
      <c r="M11540" s="38">
        <f>IF(AND(Colin!$G11540=$B$1,Colin!$H11540&lt;=$C$3),Colin!$I11540,)</f>
        <v>0</v>
      </c>
      <c r="N11540" s="38">
        <f>IF(AND(Colin!$G11540=$B$2,Colin!$H11540=$C$3),Colin!$I11540,)</f>
        <v>0</v>
      </c>
      <c r="O11540" s="38">
        <f>IF(AND(Colin!$G11540=$B$2,Colin!$H11540&lt;=$C$3),Colin!$I11540,)</f>
        <v>0</v>
      </c>
      <c r="P11540" s="38">
        <f>IF(Colin!$G11540&lt;$B$2,Colin!$I11540,0)</f>
        <v>0</v>
      </c>
      <c r="Q11540" s="38">
        <f>IF(Colin!$G11540&lt;$B$1,Colin!$I11540,0)</f>
        <v>0</v>
      </c>
    </row>
    <row r="11541" spans="12:17" x14ac:dyDescent="0.25">
      <c r="L11541" s="38">
        <f>IF(AND(Colin!$G11541=$B$1,Colin!$H11541=$C$3),Colin!$I11541,)</f>
        <v>0</v>
      </c>
      <c r="M11541" s="38">
        <f>IF(AND(Colin!$G11541=$B$1,Colin!$H11541&lt;=$C$3),Colin!$I11541,)</f>
        <v>0</v>
      </c>
      <c r="N11541" s="38">
        <f>IF(AND(Colin!$G11541=$B$2,Colin!$H11541=$C$3),Colin!$I11541,)</f>
        <v>0</v>
      </c>
      <c r="O11541" s="38">
        <f>IF(AND(Colin!$G11541=$B$2,Colin!$H11541&lt;=$C$3),Colin!$I11541,)</f>
        <v>0</v>
      </c>
      <c r="P11541" s="38">
        <f>IF(Colin!$G11541&lt;$B$2,Colin!$I11541,0)</f>
        <v>0</v>
      </c>
      <c r="Q11541" s="38">
        <f>IF(Colin!$G11541&lt;$B$1,Colin!$I11541,0)</f>
        <v>0</v>
      </c>
    </row>
    <row r="11542" spans="12:17" x14ac:dyDescent="0.25">
      <c r="L11542" s="38">
        <f>IF(AND(Colin!$G11542=$B$1,Colin!$H11542=$C$3),Colin!$I11542,)</f>
        <v>0</v>
      </c>
      <c r="M11542" s="38">
        <f>IF(AND(Colin!$G11542=$B$1,Colin!$H11542&lt;=$C$3),Colin!$I11542,)</f>
        <v>0</v>
      </c>
      <c r="N11542" s="38">
        <f>IF(AND(Colin!$G11542=$B$2,Colin!$H11542=$C$3),Colin!$I11542,)</f>
        <v>0</v>
      </c>
      <c r="O11542" s="38">
        <f>IF(AND(Colin!$G11542=$B$2,Colin!$H11542&lt;=$C$3),Colin!$I11542,)</f>
        <v>0</v>
      </c>
      <c r="P11542" s="38">
        <f>IF(Colin!$G11542&lt;$B$2,Colin!$I11542,0)</f>
        <v>0</v>
      </c>
      <c r="Q11542" s="38">
        <f>IF(Colin!$G11542&lt;$B$1,Colin!$I11542,0)</f>
        <v>0</v>
      </c>
    </row>
    <row r="11543" spans="12:17" x14ac:dyDescent="0.25">
      <c r="L11543" s="38">
        <f>IF(AND(Colin!$G11543=$B$1,Colin!$H11543=$C$3),Colin!$I11543,)</f>
        <v>0</v>
      </c>
      <c r="M11543" s="38">
        <f>IF(AND(Colin!$G11543=$B$1,Colin!$H11543&lt;=$C$3),Colin!$I11543,)</f>
        <v>0</v>
      </c>
      <c r="N11543" s="38">
        <f>IF(AND(Colin!$G11543=$B$2,Colin!$H11543=$C$3),Colin!$I11543,)</f>
        <v>0</v>
      </c>
      <c r="O11543" s="38">
        <f>IF(AND(Colin!$G11543=$B$2,Colin!$H11543&lt;=$C$3),Colin!$I11543,)</f>
        <v>0</v>
      </c>
      <c r="P11543" s="38">
        <f>IF(Colin!$G11543&lt;$B$2,Colin!$I11543,0)</f>
        <v>0</v>
      </c>
      <c r="Q11543" s="38">
        <f>IF(Colin!$G11543&lt;$B$1,Colin!$I11543,0)</f>
        <v>0</v>
      </c>
    </row>
    <row r="11544" spans="12:17" x14ac:dyDescent="0.25">
      <c r="L11544" s="38">
        <f>IF(AND(Colin!$G11544=$B$1,Colin!$H11544=$C$3),Colin!$I11544,)</f>
        <v>0</v>
      </c>
      <c r="M11544" s="38">
        <f>IF(AND(Colin!$G11544=$B$1,Colin!$H11544&lt;=$C$3),Colin!$I11544,)</f>
        <v>0</v>
      </c>
      <c r="N11544" s="38">
        <f>IF(AND(Colin!$G11544=$B$2,Colin!$H11544=$C$3),Colin!$I11544,)</f>
        <v>0</v>
      </c>
      <c r="O11544" s="38">
        <f>IF(AND(Colin!$G11544=$B$2,Colin!$H11544&lt;=$C$3),Colin!$I11544,)</f>
        <v>0</v>
      </c>
      <c r="P11544" s="38">
        <f>IF(Colin!$G11544&lt;$B$2,Colin!$I11544,0)</f>
        <v>0</v>
      </c>
      <c r="Q11544" s="38">
        <f>IF(Colin!$G11544&lt;$B$1,Colin!$I11544,0)</f>
        <v>0</v>
      </c>
    </row>
    <row r="11545" spans="12:17" x14ac:dyDescent="0.25">
      <c r="L11545" s="38">
        <f>IF(AND(Colin!$G11545=$B$1,Colin!$H11545=$C$3),Colin!$I11545,)</f>
        <v>0</v>
      </c>
      <c r="M11545" s="38">
        <f>IF(AND(Colin!$G11545=$B$1,Colin!$H11545&lt;=$C$3),Colin!$I11545,)</f>
        <v>0</v>
      </c>
      <c r="N11545" s="38">
        <f>IF(AND(Colin!$G11545=$B$2,Colin!$H11545=$C$3),Colin!$I11545,)</f>
        <v>0</v>
      </c>
      <c r="O11545" s="38">
        <f>IF(AND(Colin!$G11545=$B$2,Colin!$H11545&lt;=$C$3),Colin!$I11545,)</f>
        <v>0</v>
      </c>
      <c r="P11545" s="38">
        <f>IF(Colin!$G11545&lt;$B$2,Colin!$I11545,0)</f>
        <v>0</v>
      </c>
      <c r="Q11545" s="38">
        <f>IF(Colin!$G11545&lt;$B$1,Colin!$I11545,0)</f>
        <v>0</v>
      </c>
    </row>
    <row r="11546" spans="12:17" x14ac:dyDescent="0.25">
      <c r="L11546" s="38">
        <f>IF(AND(Colin!$G11546=$B$1,Colin!$H11546=$C$3),Colin!$I11546,)</f>
        <v>0</v>
      </c>
      <c r="M11546" s="38">
        <f>IF(AND(Colin!$G11546=$B$1,Colin!$H11546&lt;=$C$3),Colin!$I11546,)</f>
        <v>0</v>
      </c>
      <c r="N11546" s="38">
        <f>IF(AND(Colin!$G11546=$B$2,Colin!$H11546=$C$3),Colin!$I11546,)</f>
        <v>0</v>
      </c>
      <c r="O11546" s="38">
        <f>IF(AND(Colin!$G11546=$B$2,Colin!$H11546&lt;=$C$3),Colin!$I11546,)</f>
        <v>0</v>
      </c>
      <c r="P11546" s="38">
        <f>IF(Colin!$G11546&lt;$B$2,Colin!$I11546,0)</f>
        <v>0</v>
      </c>
      <c r="Q11546" s="38">
        <f>IF(Colin!$G11546&lt;$B$1,Colin!$I11546,0)</f>
        <v>0</v>
      </c>
    </row>
    <row r="11547" spans="12:17" x14ac:dyDescent="0.25">
      <c r="L11547" s="38">
        <f>IF(AND(Colin!$G11547=$B$1,Colin!$H11547=$C$3),Colin!$I11547,)</f>
        <v>0</v>
      </c>
      <c r="M11547" s="38">
        <f>IF(AND(Colin!$G11547=$B$1,Colin!$H11547&lt;=$C$3),Colin!$I11547,)</f>
        <v>0</v>
      </c>
      <c r="N11547" s="38">
        <f>IF(AND(Colin!$G11547=$B$2,Colin!$H11547=$C$3),Colin!$I11547,)</f>
        <v>0</v>
      </c>
      <c r="O11547" s="38">
        <f>IF(AND(Colin!$G11547=$B$2,Colin!$H11547&lt;=$C$3),Colin!$I11547,)</f>
        <v>0</v>
      </c>
      <c r="P11547" s="38">
        <f>IF(Colin!$G11547&lt;$B$2,Colin!$I11547,0)</f>
        <v>0</v>
      </c>
      <c r="Q11547" s="38">
        <f>IF(Colin!$G11547&lt;$B$1,Colin!$I11547,0)</f>
        <v>0</v>
      </c>
    </row>
    <row r="11548" spans="12:17" x14ac:dyDescent="0.25">
      <c r="L11548" s="38">
        <f>IF(AND(Colin!$G11548=$B$1,Colin!$H11548=$C$3),Colin!$I11548,)</f>
        <v>0</v>
      </c>
      <c r="M11548" s="38">
        <f>IF(AND(Colin!$G11548=$B$1,Colin!$H11548&lt;=$C$3),Colin!$I11548,)</f>
        <v>0</v>
      </c>
      <c r="N11548" s="38">
        <f>IF(AND(Colin!$G11548=$B$2,Colin!$H11548=$C$3),Colin!$I11548,)</f>
        <v>0</v>
      </c>
      <c r="O11548" s="38">
        <f>IF(AND(Colin!$G11548=$B$2,Colin!$H11548&lt;=$C$3),Colin!$I11548,)</f>
        <v>0</v>
      </c>
      <c r="P11548" s="38">
        <f>IF(Colin!$G11548&lt;$B$2,Colin!$I11548,0)</f>
        <v>0</v>
      </c>
      <c r="Q11548" s="38">
        <f>IF(Colin!$G11548&lt;$B$1,Colin!$I11548,0)</f>
        <v>0</v>
      </c>
    </row>
    <row r="11549" spans="12:17" x14ac:dyDescent="0.25">
      <c r="L11549" s="38">
        <f>IF(AND(Colin!$G11549=$B$1,Colin!$H11549=$C$3),Colin!$I11549,)</f>
        <v>0</v>
      </c>
      <c r="M11549" s="38">
        <f>IF(AND(Colin!$G11549=$B$1,Colin!$H11549&lt;=$C$3),Colin!$I11549,)</f>
        <v>0</v>
      </c>
      <c r="N11549" s="38">
        <f>IF(AND(Colin!$G11549=$B$2,Colin!$H11549=$C$3),Colin!$I11549,)</f>
        <v>0</v>
      </c>
      <c r="O11549" s="38">
        <f>IF(AND(Colin!$G11549=$B$2,Colin!$H11549&lt;=$C$3),Colin!$I11549,)</f>
        <v>0</v>
      </c>
      <c r="P11549" s="38">
        <f>IF(Colin!$G11549&lt;$B$2,Colin!$I11549,0)</f>
        <v>0</v>
      </c>
      <c r="Q11549" s="38">
        <f>IF(Colin!$G11549&lt;$B$1,Colin!$I11549,0)</f>
        <v>0</v>
      </c>
    </row>
    <row r="11550" spans="12:17" x14ac:dyDescent="0.25">
      <c r="L11550" s="38">
        <f>IF(AND(Colin!$G11550=$B$1,Colin!$H11550=$C$3),Colin!$I11550,)</f>
        <v>0</v>
      </c>
      <c r="M11550" s="38">
        <f>IF(AND(Colin!$G11550=$B$1,Colin!$H11550&lt;=$C$3),Colin!$I11550,)</f>
        <v>0</v>
      </c>
      <c r="N11550" s="38">
        <f>IF(AND(Colin!$G11550=$B$2,Colin!$H11550=$C$3),Colin!$I11550,)</f>
        <v>0</v>
      </c>
      <c r="O11550" s="38">
        <f>IF(AND(Colin!$G11550=$B$2,Colin!$H11550&lt;=$C$3),Colin!$I11550,)</f>
        <v>0</v>
      </c>
      <c r="P11550" s="38">
        <f>IF(Colin!$G11550&lt;$B$2,Colin!$I11550,0)</f>
        <v>0</v>
      </c>
      <c r="Q11550" s="38">
        <f>IF(Colin!$G11550&lt;$B$1,Colin!$I11550,0)</f>
        <v>0</v>
      </c>
    </row>
    <row r="11551" spans="12:17" x14ac:dyDescent="0.25">
      <c r="L11551" s="38">
        <f>IF(AND(Colin!$G11551=$B$1,Colin!$H11551=$C$3),Colin!$I11551,)</f>
        <v>0</v>
      </c>
      <c r="M11551" s="38">
        <f>IF(AND(Colin!$G11551=$B$1,Colin!$H11551&lt;=$C$3),Colin!$I11551,)</f>
        <v>0</v>
      </c>
      <c r="N11551" s="38">
        <f>IF(AND(Colin!$G11551=$B$2,Colin!$H11551=$C$3),Colin!$I11551,)</f>
        <v>0</v>
      </c>
      <c r="O11551" s="38">
        <f>IF(AND(Colin!$G11551=$B$2,Colin!$H11551&lt;=$C$3),Colin!$I11551,)</f>
        <v>0</v>
      </c>
      <c r="P11551" s="38">
        <f>IF(Colin!$G11551&lt;$B$2,Colin!$I11551,0)</f>
        <v>0</v>
      </c>
      <c r="Q11551" s="38">
        <f>IF(Colin!$G11551&lt;$B$1,Colin!$I11551,0)</f>
        <v>0</v>
      </c>
    </row>
    <row r="11552" spans="12:17" x14ac:dyDescent="0.25">
      <c r="L11552" s="38">
        <f>IF(AND(Colin!$G11552=$B$1,Colin!$H11552=$C$3),Colin!$I11552,)</f>
        <v>0</v>
      </c>
      <c r="M11552" s="38">
        <f>IF(AND(Colin!$G11552=$B$1,Colin!$H11552&lt;=$C$3),Colin!$I11552,)</f>
        <v>0</v>
      </c>
      <c r="N11552" s="38">
        <f>IF(AND(Colin!$G11552=$B$2,Colin!$H11552=$C$3),Colin!$I11552,)</f>
        <v>0</v>
      </c>
      <c r="O11552" s="38">
        <f>IF(AND(Colin!$G11552=$B$2,Colin!$H11552&lt;=$C$3),Colin!$I11552,)</f>
        <v>0</v>
      </c>
      <c r="P11552" s="38">
        <f>IF(Colin!$G11552&lt;$B$2,Colin!$I11552,0)</f>
        <v>0</v>
      </c>
      <c r="Q11552" s="38">
        <f>IF(Colin!$G11552&lt;$B$1,Colin!$I11552,0)</f>
        <v>0</v>
      </c>
    </row>
    <row r="11553" spans="12:17" x14ac:dyDescent="0.25">
      <c r="L11553" s="38">
        <f>IF(AND(Colin!$G11553=$B$1,Colin!$H11553=$C$3),Colin!$I11553,)</f>
        <v>0</v>
      </c>
      <c r="M11553" s="38">
        <f>IF(AND(Colin!$G11553=$B$1,Colin!$H11553&lt;=$C$3),Colin!$I11553,)</f>
        <v>0</v>
      </c>
      <c r="N11553" s="38">
        <f>IF(AND(Colin!$G11553=$B$2,Colin!$H11553=$C$3),Colin!$I11553,)</f>
        <v>0</v>
      </c>
      <c r="O11553" s="38">
        <f>IF(AND(Colin!$G11553=$B$2,Colin!$H11553&lt;=$C$3),Colin!$I11553,)</f>
        <v>0</v>
      </c>
      <c r="P11553" s="38">
        <f>IF(Colin!$G11553&lt;$B$2,Colin!$I11553,0)</f>
        <v>0</v>
      </c>
      <c r="Q11553" s="38">
        <f>IF(Colin!$G11553&lt;$B$1,Colin!$I11553,0)</f>
        <v>0</v>
      </c>
    </row>
    <row r="11554" spans="12:17" x14ac:dyDescent="0.25">
      <c r="L11554" s="38">
        <f>IF(AND(Colin!$G11554=$B$1,Colin!$H11554=$C$3),Colin!$I11554,)</f>
        <v>0</v>
      </c>
      <c r="M11554" s="38">
        <f>IF(AND(Colin!$G11554=$B$1,Colin!$H11554&lt;=$C$3),Colin!$I11554,)</f>
        <v>0</v>
      </c>
      <c r="N11554" s="38">
        <f>IF(AND(Colin!$G11554=$B$2,Colin!$H11554=$C$3),Colin!$I11554,)</f>
        <v>0</v>
      </c>
      <c r="O11554" s="38">
        <f>IF(AND(Colin!$G11554=$B$2,Colin!$H11554&lt;=$C$3),Colin!$I11554,)</f>
        <v>0</v>
      </c>
      <c r="P11554" s="38">
        <f>IF(Colin!$G11554&lt;$B$2,Colin!$I11554,0)</f>
        <v>0</v>
      </c>
      <c r="Q11554" s="38">
        <f>IF(Colin!$G11554&lt;$B$1,Colin!$I11554,0)</f>
        <v>0</v>
      </c>
    </row>
    <row r="11555" spans="12:17" x14ac:dyDescent="0.25">
      <c r="L11555" s="38">
        <f>IF(AND(Colin!$G11555=$B$1,Colin!$H11555=$C$3),Colin!$I11555,)</f>
        <v>0</v>
      </c>
      <c r="M11555" s="38">
        <f>IF(AND(Colin!$G11555=$B$1,Colin!$H11555&lt;=$C$3),Colin!$I11555,)</f>
        <v>0</v>
      </c>
      <c r="N11555" s="38">
        <f>IF(AND(Colin!$G11555=$B$2,Colin!$H11555=$C$3),Colin!$I11555,)</f>
        <v>0</v>
      </c>
      <c r="O11555" s="38">
        <f>IF(AND(Colin!$G11555=$B$2,Colin!$H11555&lt;=$C$3),Colin!$I11555,)</f>
        <v>0</v>
      </c>
      <c r="P11555" s="38">
        <f>IF(Colin!$G11555&lt;$B$2,Colin!$I11555,0)</f>
        <v>0</v>
      </c>
      <c r="Q11555" s="38">
        <f>IF(Colin!$G11555&lt;$B$1,Colin!$I11555,0)</f>
        <v>0</v>
      </c>
    </row>
    <row r="11556" spans="12:17" x14ac:dyDescent="0.25">
      <c r="L11556" s="38">
        <f>IF(AND(Colin!$G11556=$B$1,Colin!$H11556=$C$3),Colin!$I11556,)</f>
        <v>0</v>
      </c>
      <c r="M11556" s="38">
        <f>IF(AND(Colin!$G11556=$B$1,Colin!$H11556&lt;=$C$3),Colin!$I11556,)</f>
        <v>0</v>
      </c>
      <c r="N11556" s="38">
        <f>IF(AND(Colin!$G11556=$B$2,Colin!$H11556=$C$3),Colin!$I11556,)</f>
        <v>0</v>
      </c>
      <c r="O11556" s="38">
        <f>IF(AND(Colin!$G11556=$B$2,Colin!$H11556&lt;=$C$3),Colin!$I11556,)</f>
        <v>0</v>
      </c>
      <c r="P11556" s="38">
        <f>IF(Colin!$G11556&lt;$B$2,Colin!$I11556,0)</f>
        <v>0</v>
      </c>
      <c r="Q11556" s="38">
        <f>IF(Colin!$G11556&lt;$B$1,Colin!$I11556,0)</f>
        <v>0</v>
      </c>
    </row>
    <row r="11557" spans="12:17" x14ac:dyDescent="0.25">
      <c r="L11557" s="38">
        <f>IF(AND(Colin!$G11557=$B$1,Colin!$H11557=$C$3),Colin!$I11557,)</f>
        <v>0</v>
      </c>
      <c r="M11557" s="38">
        <f>IF(AND(Colin!$G11557=$B$1,Colin!$H11557&lt;=$C$3),Colin!$I11557,)</f>
        <v>0</v>
      </c>
      <c r="N11557" s="38">
        <f>IF(AND(Colin!$G11557=$B$2,Colin!$H11557=$C$3),Colin!$I11557,)</f>
        <v>0</v>
      </c>
      <c r="O11557" s="38">
        <f>IF(AND(Colin!$G11557=$B$2,Colin!$H11557&lt;=$C$3),Colin!$I11557,)</f>
        <v>0</v>
      </c>
      <c r="P11557" s="38">
        <f>IF(Colin!$G11557&lt;$B$2,Colin!$I11557,0)</f>
        <v>0</v>
      </c>
      <c r="Q11557" s="38">
        <f>IF(Colin!$G11557&lt;$B$1,Colin!$I11557,0)</f>
        <v>0</v>
      </c>
    </row>
    <row r="11558" spans="12:17" x14ac:dyDescent="0.25">
      <c r="L11558" s="38">
        <f>IF(AND(Colin!$G11558=$B$1,Colin!$H11558=$C$3),Colin!$I11558,)</f>
        <v>0</v>
      </c>
      <c r="M11558" s="38">
        <f>IF(AND(Colin!$G11558=$B$1,Colin!$H11558&lt;=$C$3),Colin!$I11558,)</f>
        <v>0</v>
      </c>
      <c r="N11558" s="38">
        <f>IF(AND(Colin!$G11558=$B$2,Colin!$H11558=$C$3),Colin!$I11558,)</f>
        <v>0</v>
      </c>
      <c r="O11558" s="38">
        <f>IF(AND(Colin!$G11558=$B$2,Colin!$H11558&lt;=$C$3),Colin!$I11558,)</f>
        <v>0</v>
      </c>
      <c r="P11558" s="38">
        <f>IF(Colin!$G11558&lt;$B$2,Colin!$I11558,0)</f>
        <v>0</v>
      </c>
      <c r="Q11558" s="38">
        <f>IF(Colin!$G11558&lt;$B$1,Colin!$I11558,0)</f>
        <v>0</v>
      </c>
    </row>
    <row r="11559" spans="12:17" x14ac:dyDescent="0.25">
      <c r="L11559" s="38">
        <f>IF(AND(Colin!$G11559=$B$1,Colin!$H11559=$C$3),Colin!$I11559,)</f>
        <v>0</v>
      </c>
      <c r="M11559" s="38">
        <f>IF(AND(Colin!$G11559=$B$1,Colin!$H11559&lt;=$C$3),Colin!$I11559,)</f>
        <v>0</v>
      </c>
      <c r="N11559" s="38">
        <f>IF(AND(Colin!$G11559=$B$2,Colin!$H11559=$C$3),Colin!$I11559,)</f>
        <v>0</v>
      </c>
      <c r="O11559" s="38">
        <f>IF(AND(Colin!$G11559=$B$2,Colin!$H11559&lt;=$C$3),Colin!$I11559,)</f>
        <v>0</v>
      </c>
      <c r="P11559" s="38">
        <f>IF(Colin!$G11559&lt;$B$2,Colin!$I11559,0)</f>
        <v>0</v>
      </c>
      <c r="Q11559" s="38">
        <f>IF(Colin!$G11559&lt;$B$1,Colin!$I11559,0)</f>
        <v>0</v>
      </c>
    </row>
    <row r="11560" spans="12:17" x14ac:dyDescent="0.25">
      <c r="L11560" s="38">
        <f>IF(AND(Colin!$G11560=$B$1,Colin!$H11560=$C$3),Colin!$I11560,)</f>
        <v>0</v>
      </c>
      <c r="M11560" s="38">
        <f>IF(AND(Colin!$G11560=$B$1,Colin!$H11560&lt;=$C$3),Colin!$I11560,)</f>
        <v>0</v>
      </c>
      <c r="N11560" s="38">
        <f>IF(AND(Colin!$G11560=$B$2,Colin!$H11560=$C$3),Colin!$I11560,)</f>
        <v>0</v>
      </c>
      <c r="O11560" s="38">
        <f>IF(AND(Colin!$G11560=$B$2,Colin!$H11560&lt;=$C$3),Colin!$I11560,)</f>
        <v>0</v>
      </c>
      <c r="P11560" s="38">
        <f>IF(Colin!$G11560&lt;$B$2,Colin!$I11560,0)</f>
        <v>0</v>
      </c>
      <c r="Q11560" s="38">
        <f>IF(Colin!$G11560&lt;$B$1,Colin!$I11560,0)</f>
        <v>0</v>
      </c>
    </row>
    <row r="11561" spans="12:17" x14ac:dyDescent="0.25">
      <c r="L11561" s="38">
        <f>IF(AND(Colin!$G11561=$B$1,Colin!$H11561=$C$3),Colin!$I11561,)</f>
        <v>0</v>
      </c>
      <c r="M11561" s="38">
        <f>IF(AND(Colin!$G11561=$B$1,Colin!$H11561&lt;=$C$3),Colin!$I11561,)</f>
        <v>0</v>
      </c>
      <c r="N11561" s="38">
        <f>IF(AND(Colin!$G11561=$B$2,Colin!$H11561=$C$3),Colin!$I11561,)</f>
        <v>0</v>
      </c>
      <c r="O11561" s="38">
        <f>IF(AND(Colin!$G11561=$B$2,Colin!$H11561&lt;=$C$3),Colin!$I11561,)</f>
        <v>0</v>
      </c>
      <c r="P11561" s="38">
        <f>IF(Colin!$G11561&lt;$B$2,Colin!$I11561,0)</f>
        <v>0</v>
      </c>
      <c r="Q11561" s="38">
        <f>IF(Colin!$G11561&lt;$B$1,Colin!$I11561,0)</f>
        <v>0</v>
      </c>
    </row>
    <row r="11562" spans="12:17" x14ac:dyDescent="0.25">
      <c r="L11562" s="38">
        <f>IF(AND(Colin!$G11562=$B$1,Colin!$H11562=$C$3),Colin!$I11562,)</f>
        <v>0</v>
      </c>
      <c r="M11562" s="38">
        <f>IF(AND(Colin!$G11562=$B$1,Colin!$H11562&lt;=$C$3),Colin!$I11562,)</f>
        <v>0</v>
      </c>
      <c r="N11562" s="38">
        <f>IF(AND(Colin!$G11562=$B$2,Colin!$H11562=$C$3),Colin!$I11562,)</f>
        <v>0</v>
      </c>
      <c r="O11562" s="38">
        <f>IF(AND(Colin!$G11562=$B$2,Colin!$H11562&lt;=$C$3),Colin!$I11562,)</f>
        <v>0</v>
      </c>
      <c r="P11562" s="38">
        <f>IF(Colin!$G11562&lt;$B$2,Colin!$I11562,0)</f>
        <v>0</v>
      </c>
      <c r="Q11562" s="38">
        <f>IF(Colin!$G11562&lt;$B$1,Colin!$I11562,0)</f>
        <v>0</v>
      </c>
    </row>
    <row r="11563" spans="12:17" x14ac:dyDescent="0.25">
      <c r="L11563" s="38">
        <f>IF(AND(Colin!$G11563=$B$1,Colin!$H11563=$C$3),Colin!$I11563,)</f>
        <v>0</v>
      </c>
      <c r="M11563" s="38">
        <f>IF(AND(Colin!$G11563=$B$1,Colin!$H11563&lt;=$C$3),Colin!$I11563,)</f>
        <v>0</v>
      </c>
      <c r="N11563" s="38">
        <f>IF(AND(Colin!$G11563=$B$2,Colin!$H11563=$C$3),Colin!$I11563,)</f>
        <v>0</v>
      </c>
      <c r="O11563" s="38">
        <f>IF(AND(Colin!$G11563=$B$2,Colin!$H11563&lt;=$C$3),Colin!$I11563,)</f>
        <v>0</v>
      </c>
      <c r="P11563" s="38">
        <f>IF(Colin!$G11563&lt;$B$2,Colin!$I11563,0)</f>
        <v>0</v>
      </c>
      <c r="Q11563" s="38">
        <f>IF(Colin!$G11563&lt;$B$1,Colin!$I11563,0)</f>
        <v>0</v>
      </c>
    </row>
    <row r="11564" spans="12:17" x14ac:dyDescent="0.25">
      <c r="L11564" s="38">
        <f>IF(AND(Colin!$G11564=$B$1,Colin!$H11564=$C$3),Colin!$I11564,)</f>
        <v>0</v>
      </c>
      <c r="M11564" s="38">
        <f>IF(AND(Colin!$G11564=$B$1,Colin!$H11564&lt;=$C$3),Colin!$I11564,)</f>
        <v>0</v>
      </c>
      <c r="N11564" s="38">
        <f>IF(AND(Colin!$G11564=$B$2,Colin!$H11564=$C$3),Colin!$I11564,)</f>
        <v>0</v>
      </c>
      <c r="O11564" s="38">
        <f>IF(AND(Colin!$G11564=$B$2,Colin!$H11564&lt;=$C$3),Colin!$I11564,)</f>
        <v>0</v>
      </c>
      <c r="P11564" s="38">
        <f>IF(Colin!$G11564&lt;$B$2,Colin!$I11564,0)</f>
        <v>0</v>
      </c>
      <c r="Q11564" s="38">
        <f>IF(Colin!$G11564&lt;$B$1,Colin!$I11564,0)</f>
        <v>0</v>
      </c>
    </row>
    <row r="11565" spans="12:17" x14ac:dyDescent="0.25">
      <c r="L11565" s="38">
        <f>IF(AND(Colin!$G11565=$B$1,Colin!$H11565=$C$3),Colin!$I11565,)</f>
        <v>0</v>
      </c>
      <c r="M11565" s="38">
        <f>IF(AND(Colin!$G11565=$B$1,Colin!$H11565&lt;=$C$3),Colin!$I11565,)</f>
        <v>0</v>
      </c>
      <c r="N11565" s="38">
        <f>IF(AND(Colin!$G11565=$B$2,Colin!$H11565=$C$3),Colin!$I11565,)</f>
        <v>0</v>
      </c>
      <c r="O11565" s="38">
        <f>IF(AND(Colin!$G11565=$B$2,Colin!$H11565&lt;=$C$3),Colin!$I11565,)</f>
        <v>0</v>
      </c>
      <c r="P11565" s="38">
        <f>IF(Colin!$G11565&lt;$B$2,Colin!$I11565,0)</f>
        <v>0</v>
      </c>
      <c r="Q11565" s="38">
        <f>IF(Colin!$G11565&lt;$B$1,Colin!$I11565,0)</f>
        <v>0</v>
      </c>
    </row>
    <row r="11566" spans="12:17" x14ac:dyDescent="0.25">
      <c r="L11566" s="38">
        <f>IF(AND(Colin!$G11566=$B$1,Colin!$H11566=$C$3),Colin!$I11566,)</f>
        <v>0</v>
      </c>
      <c r="M11566" s="38">
        <f>IF(AND(Colin!$G11566=$B$1,Colin!$H11566&lt;=$C$3),Colin!$I11566,)</f>
        <v>0</v>
      </c>
      <c r="N11566" s="38">
        <f>IF(AND(Colin!$G11566=$B$2,Colin!$H11566=$C$3),Colin!$I11566,)</f>
        <v>0</v>
      </c>
      <c r="O11566" s="38">
        <f>IF(AND(Colin!$G11566=$B$2,Colin!$H11566&lt;=$C$3),Colin!$I11566,)</f>
        <v>0</v>
      </c>
      <c r="P11566" s="38">
        <f>IF(Colin!$G11566&lt;$B$2,Colin!$I11566,0)</f>
        <v>0</v>
      </c>
      <c r="Q11566" s="38">
        <f>IF(Colin!$G11566&lt;$B$1,Colin!$I11566,0)</f>
        <v>0</v>
      </c>
    </row>
    <row r="11567" spans="12:17" x14ac:dyDescent="0.25">
      <c r="L11567" s="38">
        <f>IF(AND(Colin!$G11567=$B$1,Colin!$H11567=$C$3),Colin!$I11567,)</f>
        <v>0</v>
      </c>
      <c r="M11567" s="38">
        <f>IF(AND(Colin!$G11567=$B$1,Colin!$H11567&lt;=$C$3),Colin!$I11567,)</f>
        <v>0</v>
      </c>
      <c r="N11567" s="38">
        <f>IF(AND(Colin!$G11567=$B$2,Colin!$H11567=$C$3),Colin!$I11567,)</f>
        <v>0</v>
      </c>
      <c r="O11567" s="38">
        <f>IF(AND(Colin!$G11567=$B$2,Colin!$H11567&lt;=$C$3),Colin!$I11567,)</f>
        <v>0</v>
      </c>
      <c r="P11567" s="38">
        <f>IF(Colin!$G11567&lt;$B$2,Colin!$I11567,0)</f>
        <v>0</v>
      </c>
      <c r="Q11567" s="38">
        <f>IF(Colin!$G11567&lt;$B$1,Colin!$I11567,0)</f>
        <v>0</v>
      </c>
    </row>
    <row r="11568" spans="12:17" x14ac:dyDescent="0.25">
      <c r="L11568" s="38">
        <f>IF(AND(Colin!$G11568=$B$1,Colin!$H11568=$C$3),Colin!$I11568,)</f>
        <v>0</v>
      </c>
      <c r="M11568" s="38">
        <f>IF(AND(Colin!$G11568=$B$1,Colin!$H11568&lt;=$C$3),Colin!$I11568,)</f>
        <v>0</v>
      </c>
      <c r="N11568" s="38">
        <f>IF(AND(Colin!$G11568=$B$2,Colin!$H11568=$C$3),Colin!$I11568,)</f>
        <v>0</v>
      </c>
      <c r="O11568" s="38">
        <f>IF(AND(Colin!$G11568=$B$2,Colin!$H11568&lt;=$C$3),Colin!$I11568,)</f>
        <v>0</v>
      </c>
      <c r="P11568" s="38">
        <f>IF(Colin!$G11568&lt;$B$2,Colin!$I11568,0)</f>
        <v>0</v>
      </c>
      <c r="Q11568" s="38">
        <f>IF(Colin!$G11568&lt;$B$1,Colin!$I11568,0)</f>
        <v>0</v>
      </c>
    </row>
    <row r="11569" spans="12:17" x14ac:dyDescent="0.25">
      <c r="L11569" s="38">
        <f>IF(AND(Colin!$G11569=$B$1,Colin!$H11569=$C$3),Colin!$I11569,)</f>
        <v>0</v>
      </c>
      <c r="M11569" s="38">
        <f>IF(AND(Colin!$G11569=$B$1,Colin!$H11569&lt;=$C$3),Colin!$I11569,)</f>
        <v>0</v>
      </c>
      <c r="N11569" s="38">
        <f>IF(AND(Colin!$G11569=$B$2,Colin!$H11569=$C$3),Colin!$I11569,)</f>
        <v>0</v>
      </c>
      <c r="O11569" s="38">
        <f>IF(AND(Colin!$G11569=$B$2,Colin!$H11569&lt;=$C$3),Colin!$I11569,)</f>
        <v>0</v>
      </c>
      <c r="P11569" s="38">
        <f>IF(Colin!$G11569&lt;$B$2,Colin!$I11569,0)</f>
        <v>0</v>
      </c>
      <c r="Q11569" s="38">
        <f>IF(Colin!$G11569&lt;$B$1,Colin!$I11569,0)</f>
        <v>0</v>
      </c>
    </row>
    <row r="11570" spans="12:17" x14ac:dyDescent="0.25">
      <c r="L11570" s="38">
        <f>IF(AND(Colin!$G11570=$B$1,Colin!$H11570=$C$3),Colin!$I11570,)</f>
        <v>0</v>
      </c>
      <c r="M11570" s="38">
        <f>IF(AND(Colin!$G11570=$B$1,Colin!$H11570&lt;=$C$3),Colin!$I11570,)</f>
        <v>0</v>
      </c>
      <c r="N11570" s="38">
        <f>IF(AND(Colin!$G11570=$B$2,Colin!$H11570=$C$3),Colin!$I11570,)</f>
        <v>0</v>
      </c>
      <c r="O11570" s="38">
        <f>IF(AND(Colin!$G11570=$B$2,Colin!$H11570&lt;=$C$3),Colin!$I11570,)</f>
        <v>0</v>
      </c>
      <c r="P11570" s="38">
        <f>IF(Colin!$G11570&lt;$B$2,Colin!$I11570,0)</f>
        <v>0</v>
      </c>
      <c r="Q11570" s="38">
        <f>IF(Colin!$G11570&lt;$B$1,Colin!$I11570,0)</f>
        <v>0</v>
      </c>
    </row>
    <row r="11571" spans="12:17" x14ac:dyDescent="0.25">
      <c r="L11571" s="38">
        <f>IF(AND(Colin!$G11571=$B$1,Colin!$H11571=$C$3),Colin!$I11571,)</f>
        <v>0</v>
      </c>
      <c r="M11571" s="38">
        <f>IF(AND(Colin!$G11571=$B$1,Colin!$H11571&lt;=$C$3),Colin!$I11571,)</f>
        <v>0</v>
      </c>
      <c r="N11571" s="38">
        <f>IF(AND(Colin!$G11571=$B$2,Colin!$H11571=$C$3),Colin!$I11571,)</f>
        <v>0</v>
      </c>
      <c r="O11571" s="38">
        <f>IF(AND(Colin!$G11571=$B$2,Colin!$H11571&lt;=$C$3),Colin!$I11571,)</f>
        <v>0</v>
      </c>
      <c r="P11571" s="38">
        <f>IF(Colin!$G11571&lt;$B$2,Colin!$I11571,0)</f>
        <v>0</v>
      </c>
      <c r="Q11571" s="38">
        <f>IF(Colin!$G11571&lt;$B$1,Colin!$I11571,0)</f>
        <v>0</v>
      </c>
    </row>
    <row r="11572" spans="12:17" x14ac:dyDescent="0.25">
      <c r="L11572" s="38">
        <f>IF(AND(Colin!$G11572=$B$1,Colin!$H11572=$C$3),Colin!$I11572,)</f>
        <v>0</v>
      </c>
      <c r="M11572" s="38">
        <f>IF(AND(Colin!$G11572=$B$1,Colin!$H11572&lt;=$C$3),Colin!$I11572,)</f>
        <v>0</v>
      </c>
      <c r="N11572" s="38">
        <f>IF(AND(Colin!$G11572=$B$2,Colin!$H11572=$C$3),Colin!$I11572,)</f>
        <v>0</v>
      </c>
      <c r="O11572" s="38">
        <f>IF(AND(Colin!$G11572=$B$2,Colin!$H11572&lt;=$C$3),Colin!$I11572,)</f>
        <v>0</v>
      </c>
      <c r="P11572" s="38">
        <f>IF(Colin!$G11572&lt;$B$2,Colin!$I11572,0)</f>
        <v>0</v>
      </c>
      <c r="Q11572" s="38">
        <f>IF(Colin!$G11572&lt;$B$1,Colin!$I11572,0)</f>
        <v>0</v>
      </c>
    </row>
    <row r="11573" spans="12:17" x14ac:dyDescent="0.25">
      <c r="L11573" s="38">
        <f>IF(AND(Colin!$G11573=$B$1,Colin!$H11573=$C$3),Colin!$I11573,)</f>
        <v>0</v>
      </c>
      <c r="M11573" s="38">
        <f>IF(AND(Colin!$G11573=$B$1,Colin!$H11573&lt;=$C$3),Colin!$I11573,)</f>
        <v>0</v>
      </c>
      <c r="N11573" s="38">
        <f>IF(AND(Colin!$G11573=$B$2,Colin!$H11573=$C$3),Colin!$I11573,)</f>
        <v>0</v>
      </c>
      <c r="O11573" s="38">
        <f>IF(AND(Colin!$G11573=$B$2,Colin!$H11573&lt;=$C$3),Colin!$I11573,)</f>
        <v>0</v>
      </c>
      <c r="P11573" s="38">
        <f>IF(Colin!$G11573&lt;$B$2,Colin!$I11573,0)</f>
        <v>0</v>
      </c>
      <c r="Q11573" s="38">
        <f>IF(Colin!$G11573&lt;$B$1,Colin!$I11573,0)</f>
        <v>0</v>
      </c>
    </row>
    <row r="11574" spans="12:17" x14ac:dyDescent="0.25">
      <c r="L11574" s="38">
        <f>IF(AND(Colin!$G11574=$B$1,Colin!$H11574=$C$3),Colin!$I11574,)</f>
        <v>0</v>
      </c>
      <c r="M11574" s="38">
        <f>IF(AND(Colin!$G11574=$B$1,Colin!$H11574&lt;=$C$3),Colin!$I11574,)</f>
        <v>0</v>
      </c>
      <c r="N11574" s="38">
        <f>IF(AND(Colin!$G11574=$B$2,Colin!$H11574=$C$3),Colin!$I11574,)</f>
        <v>0</v>
      </c>
      <c r="O11574" s="38">
        <f>IF(AND(Colin!$G11574=$B$2,Colin!$H11574&lt;=$C$3),Colin!$I11574,)</f>
        <v>0</v>
      </c>
      <c r="P11574" s="38">
        <f>IF(Colin!$G11574&lt;$B$2,Colin!$I11574,0)</f>
        <v>0</v>
      </c>
      <c r="Q11574" s="38">
        <f>IF(Colin!$G11574&lt;$B$1,Colin!$I11574,0)</f>
        <v>0</v>
      </c>
    </row>
    <row r="11575" spans="12:17" x14ac:dyDescent="0.25">
      <c r="L11575" s="38">
        <f>IF(AND(Colin!$G11575=$B$1,Colin!$H11575=$C$3),Colin!$I11575,)</f>
        <v>0</v>
      </c>
      <c r="M11575" s="38">
        <f>IF(AND(Colin!$G11575=$B$1,Colin!$H11575&lt;=$C$3),Colin!$I11575,)</f>
        <v>0</v>
      </c>
      <c r="N11575" s="38">
        <f>IF(AND(Colin!$G11575=$B$2,Colin!$H11575=$C$3),Colin!$I11575,)</f>
        <v>0</v>
      </c>
      <c r="O11575" s="38">
        <f>IF(AND(Colin!$G11575=$B$2,Colin!$H11575&lt;=$C$3),Colin!$I11575,)</f>
        <v>0</v>
      </c>
      <c r="P11575" s="38">
        <f>IF(Colin!$G11575&lt;$B$2,Colin!$I11575,0)</f>
        <v>0</v>
      </c>
      <c r="Q11575" s="38">
        <f>IF(Colin!$G11575&lt;$B$1,Colin!$I11575,0)</f>
        <v>0</v>
      </c>
    </row>
    <row r="11576" spans="12:17" x14ac:dyDescent="0.25">
      <c r="L11576" s="38">
        <f>IF(AND(Colin!$G11576=$B$1,Colin!$H11576=$C$3),Colin!$I11576,)</f>
        <v>0</v>
      </c>
      <c r="M11576" s="38">
        <f>IF(AND(Colin!$G11576=$B$1,Colin!$H11576&lt;=$C$3),Colin!$I11576,)</f>
        <v>0</v>
      </c>
      <c r="N11576" s="38">
        <f>IF(AND(Colin!$G11576=$B$2,Colin!$H11576=$C$3),Colin!$I11576,)</f>
        <v>0</v>
      </c>
      <c r="O11576" s="38">
        <f>IF(AND(Colin!$G11576=$B$2,Colin!$H11576&lt;=$C$3),Colin!$I11576,)</f>
        <v>0</v>
      </c>
      <c r="P11576" s="38">
        <f>IF(Colin!$G11576&lt;$B$2,Colin!$I11576,0)</f>
        <v>0</v>
      </c>
      <c r="Q11576" s="38">
        <f>IF(Colin!$G11576&lt;$B$1,Colin!$I11576,0)</f>
        <v>0</v>
      </c>
    </row>
    <row r="11577" spans="12:17" x14ac:dyDescent="0.25">
      <c r="L11577" s="38">
        <f>IF(AND(Colin!$G11577=$B$1,Colin!$H11577=$C$3),Colin!$I11577,)</f>
        <v>0</v>
      </c>
      <c r="M11577" s="38">
        <f>IF(AND(Colin!$G11577=$B$1,Colin!$H11577&lt;=$C$3),Colin!$I11577,)</f>
        <v>0</v>
      </c>
      <c r="N11577" s="38">
        <f>IF(AND(Colin!$G11577=$B$2,Colin!$H11577=$C$3),Colin!$I11577,)</f>
        <v>0</v>
      </c>
      <c r="O11577" s="38">
        <f>IF(AND(Colin!$G11577=$B$2,Colin!$H11577&lt;=$C$3),Colin!$I11577,)</f>
        <v>0</v>
      </c>
      <c r="P11577" s="38">
        <f>IF(Colin!$G11577&lt;$B$2,Colin!$I11577,0)</f>
        <v>0</v>
      </c>
      <c r="Q11577" s="38">
        <f>IF(Colin!$G11577&lt;$B$1,Colin!$I11577,0)</f>
        <v>0</v>
      </c>
    </row>
    <row r="11578" spans="12:17" x14ac:dyDescent="0.25">
      <c r="L11578" s="38">
        <f>IF(AND(Colin!$G11578=$B$1,Colin!$H11578=$C$3),Colin!$I11578,)</f>
        <v>0</v>
      </c>
      <c r="M11578" s="38">
        <f>IF(AND(Colin!$G11578=$B$1,Colin!$H11578&lt;=$C$3),Colin!$I11578,)</f>
        <v>0</v>
      </c>
      <c r="N11578" s="38">
        <f>IF(AND(Colin!$G11578=$B$2,Colin!$H11578=$C$3),Colin!$I11578,)</f>
        <v>0</v>
      </c>
      <c r="O11578" s="38">
        <f>IF(AND(Colin!$G11578=$B$2,Colin!$H11578&lt;=$C$3),Colin!$I11578,)</f>
        <v>0</v>
      </c>
      <c r="P11578" s="38">
        <f>IF(Colin!$G11578&lt;$B$2,Colin!$I11578,0)</f>
        <v>0</v>
      </c>
      <c r="Q11578" s="38">
        <f>IF(Colin!$G11578&lt;$B$1,Colin!$I11578,0)</f>
        <v>0</v>
      </c>
    </row>
    <row r="11579" spans="12:17" x14ac:dyDescent="0.25">
      <c r="L11579" s="38">
        <f>IF(AND(Colin!$G11579=$B$1,Colin!$H11579=$C$3),Colin!$I11579,)</f>
        <v>0</v>
      </c>
      <c r="M11579" s="38">
        <f>IF(AND(Colin!$G11579=$B$1,Colin!$H11579&lt;=$C$3),Colin!$I11579,)</f>
        <v>0</v>
      </c>
      <c r="N11579" s="38">
        <f>IF(AND(Colin!$G11579=$B$2,Colin!$H11579=$C$3),Colin!$I11579,)</f>
        <v>0</v>
      </c>
      <c r="O11579" s="38">
        <f>IF(AND(Colin!$G11579=$B$2,Colin!$H11579&lt;=$C$3),Colin!$I11579,)</f>
        <v>0</v>
      </c>
      <c r="P11579" s="38">
        <f>IF(Colin!$G11579&lt;$B$2,Colin!$I11579,0)</f>
        <v>0</v>
      </c>
      <c r="Q11579" s="38">
        <f>IF(Colin!$G11579&lt;$B$1,Colin!$I11579,0)</f>
        <v>0</v>
      </c>
    </row>
    <row r="11580" spans="12:17" x14ac:dyDescent="0.25">
      <c r="L11580" s="38">
        <f>IF(AND(Colin!$G11580=$B$1,Colin!$H11580=$C$3),Colin!$I11580,)</f>
        <v>0</v>
      </c>
      <c r="M11580" s="38">
        <f>IF(AND(Colin!$G11580=$B$1,Colin!$H11580&lt;=$C$3),Colin!$I11580,)</f>
        <v>0</v>
      </c>
      <c r="N11580" s="38">
        <f>IF(AND(Colin!$G11580=$B$2,Colin!$H11580=$C$3),Colin!$I11580,)</f>
        <v>0</v>
      </c>
      <c r="O11580" s="38">
        <f>IF(AND(Colin!$G11580=$B$2,Colin!$H11580&lt;=$C$3),Colin!$I11580,)</f>
        <v>0</v>
      </c>
      <c r="P11580" s="38">
        <f>IF(Colin!$G11580&lt;$B$2,Colin!$I11580,0)</f>
        <v>0</v>
      </c>
      <c r="Q11580" s="38">
        <f>IF(Colin!$G11580&lt;$B$1,Colin!$I11580,0)</f>
        <v>0</v>
      </c>
    </row>
    <row r="11581" spans="12:17" x14ac:dyDescent="0.25">
      <c r="L11581" s="38">
        <f>IF(AND(Colin!$G11581=$B$1,Colin!$H11581=$C$3),Colin!$I11581,)</f>
        <v>0</v>
      </c>
      <c r="M11581" s="38">
        <f>IF(AND(Colin!$G11581=$B$1,Colin!$H11581&lt;=$C$3),Colin!$I11581,)</f>
        <v>0</v>
      </c>
      <c r="N11581" s="38">
        <f>IF(AND(Colin!$G11581=$B$2,Colin!$H11581=$C$3),Colin!$I11581,)</f>
        <v>0</v>
      </c>
      <c r="O11581" s="38">
        <f>IF(AND(Colin!$G11581=$B$2,Colin!$H11581&lt;=$C$3),Colin!$I11581,)</f>
        <v>0</v>
      </c>
      <c r="P11581" s="38">
        <f>IF(Colin!$G11581&lt;$B$2,Colin!$I11581,0)</f>
        <v>0</v>
      </c>
      <c r="Q11581" s="38">
        <f>IF(Colin!$G11581&lt;$B$1,Colin!$I11581,0)</f>
        <v>0</v>
      </c>
    </row>
    <row r="11582" spans="12:17" x14ac:dyDescent="0.25">
      <c r="L11582" s="38">
        <f>IF(AND(Colin!$G11582=$B$1,Colin!$H11582=$C$3),Colin!$I11582,)</f>
        <v>0</v>
      </c>
      <c r="M11582" s="38">
        <f>IF(AND(Colin!$G11582=$B$1,Colin!$H11582&lt;=$C$3),Colin!$I11582,)</f>
        <v>0</v>
      </c>
      <c r="N11582" s="38">
        <f>IF(AND(Colin!$G11582=$B$2,Colin!$H11582=$C$3),Colin!$I11582,)</f>
        <v>0</v>
      </c>
      <c r="O11582" s="38">
        <f>IF(AND(Colin!$G11582=$B$2,Colin!$H11582&lt;=$C$3),Colin!$I11582,)</f>
        <v>0</v>
      </c>
      <c r="P11582" s="38">
        <f>IF(Colin!$G11582&lt;$B$2,Colin!$I11582,0)</f>
        <v>0</v>
      </c>
      <c r="Q11582" s="38">
        <f>IF(Colin!$G11582&lt;$B$1,Colin!$I11582,0)</f>
        <v>0</v>
      </c>
    </row>
    <row r="11583" spans="12:17" x14ac:dyDescent="0.25">
      <c r="L11583" s="38">
        <f>IF(AND(Colin!$G11583=$B$1,Colin!$H11583=$C$3),Colin!$I11583,)</f>
        <v>0</v>
      </c>
      <c r="M11583" s="38">
        <f>IF(AND(Colin!$G11583=$B$1,Colin!$H11583&lt;=$C$3),Colin!$I11583,)</f>
        <v>0</v>
      </c>
      <c r="N11583" s="38">
        <f>IF(AND(Colin!$G11583=$B$2,Colin!$H11583=$C$3),Colin!$I11583,)</f>
        <v>0</v>
      </c>
      <c r="O11583" s="38">
        <f>IF(AND(Colin!$G11583=$B$2,Colin!$H11583&lt;=$C$3),Colin!$I11583,)</f>
        <v>0</v>
      </c>
      <c r="P11583" s="38">
        <f>IF(Colin!$G11583&lt;$B$2,Colin!$I11583,0)</f>
        <v>0</v>
      </c>
      <c r="Q11583" s="38">
        <f>IF(Colin!$G11583&lt;$B$1,Colin!$I11583,0)</f>
        <v>0</v>
      </c>
    </row>
    <row r="11584" spans="12:17" x14ac:dyDescent="0.25">
      <c r="L11584" s="38">
        <f>IF(AND(Colin!$G11584=$B$1,Colin!$H11584=$C$3),Colin!$I11584,)</f>
        <v>0</v>
      </c>
      <c r="M11584" s="38">
        <f>IF(AND(Colin!$G11584=$B$1,Colin!$H11584&lt;=$C$3),Colin!$I11584,)</f>
        <v>0</v>
      </c>
      <c r="N11584" s="38">
        <f>IF(AND(Colin!$G11584=$B$2,Colin!$H11584=$C$3),Colin!$I11584,)</f>
        <v>0</v>
      </c>
      <c r="O11584" s="38">
        <f>IF(AND(Colin!$G11584=$B$2,Colin!$H11584&lt;=$C$3),Colin!$I11584,)</f>
        <v>0</v>
      </c>
      <c r="P11584" s="38">
        <f>IF(Colin!$G11584&lt;$B$2,Colin!$I11584,0)</f>
        <v>0</v>
      </c>
      <c r="Q11584" s="38">
        <f>IF(Colin!$G11584&lt;$B$1,Colin!$I11584,0)</f>
        <v>0</v>
      </c>
    </row>
    <row r="11585" spans="12:17" x14ac:dyDescent="0.25">
      <c r="L11585" s="38">
        <f>IF(AND(Colin!$G11585=$B$1,Colin!$H11585=$C$3),Colin!$I11585,)</f>
        <v>0</v>
      </c>
      <c r="M11585" s="38">
        <f>IF(AND(Colin!$G11585=$B$1,Colin!$H11585&lt;=$C$3),Colin!$I11585,)</f>
        <v>0</v>
      </c>
      <c r="N11585" s="38">
        <f>IF(AND(Colin!$G11585=$B$2,Colin!$H11585=$C$3),Colin!$I11585,)</f>
        <v>0</v>
      </c>
      <c r="O11585" s="38">
        <f>IF(AND(Colin!$G11585=$B$2,Colin!$H11585&lt;=$C$3),Colin!$I11585,)</f>
        <v>0</v>
      </c>
      <c r="P11585" s="38">
        <f>IF(Colin!$G11585&lt;$B$2,Colin!$I11585,0)</f>
        <v>0</v>
      </c>
      <c r="Q11585" s="38">
        <f>IF(Colin!$G11585&lt;$B$1,Colin!$I11585,0)</f>
        <v>0</v>
      </c>
    </row>
    <row r="11586" spans="12:17" x14ac:dyDescent="0.25">
      <c r="L11586" s="38">
        <f>IF(AND(Colin!$G11586=$B$1,Colin!$H11586=$C$3),Colin!$I11586,)</f>
        <v>0</v>
      </c>
      <c r="M11586" s="38">
        <f>IF(AND(Colin!$G11586=$B$1,Colin!$H11586&lt;=$C$3),Colin!$I11586,)</f>
        <v>0</v>
      </c>
      <c r="N11586" s="38">
        <f>IF(AND(Colin!$G11586=$B$2,Colin!$H11586=$C$3),Colin!$I11586,)</f>
        <v>0</v>
      </c>
      <c r="O11586" s="38">
        <f>IF(AND(Colin!$G11586=$B$2,Colin!$H11586&lt;=$C$3),Colin!$I11586,)</f>
        <v>0</v>
      </c>
      <c r="P11586" s="38">
        <f>IF(Colin!$G11586&lt;$B$2,Colin!$I11586,0)</f>
        <v>0</v>
      </c>
      <c r="Q11586" s="38">
        <f>IF(Colin!$G11586&lt;$B$1,Colin!$I11586,0)</f>
        <v>0</v>
      </c>
    </row>
    <row r="11587" spans="12:17" x14ac:dyDescent="0.25">
      <c r="L11587" s="38">
        <f>IF(AND(Colin!$G11587=$B$1,Colin!$H11587=$C$3),Colin!$I11587,)</f>
        <v>0</v>
      </c>
      <c r="M11587" s="38">
        <f>IF(AND(Colin!$G11587=$B$1,Colin!$H11587&lt;=$C$3),Colin!$I11587,)</f>
        <v>0</v>
      </c>
      <c r="N11587" s="38">
        <f>IF(AND(Colin!$G11587=$B$2,Colin!$H11587=$C$3),Colin!$I11587,)</f>
        <v>0</v>
      </c>
      <c r="O11587" s="38">
        <f>IF(AND(Colin!$G11587=$B$2,Colin!$H11587&lt;=$C$3),Colin!$I11587,)</f>
        <v>0</v>
      </c>
      <c r="P11587" s="38">
        <f>IF(Colin!$G11587&lt;$B$2,Colin!$I11587,0)</f>
        <v>0</v>
      </c>
      <c r="Q11587" s="38">
        <f>IF(Colin!$G11587&lt;$B$1,Colin!$I11587,0)</f>
        <v>0</v>
      </c>
    </row>
    <row r="11588" spans="12:17" x14ac:dyDescent="0.25">
      <c r="L11588" s="38">
        <f>IF(AND(Colin!$G11588=$B$1,Colin!$H11588=$C$3),Colin!$I11588,)</f>
        <v>0</v>
      </c>
      <c r="M11588" s="38">
        <f>IF(AND(Colin!$G11588=$B$1,Colin!$H11588&lt;=$C$3),Colin!$I11588,)</f>
        <v>0</v>
      </c>
      <c r="N11588" s="38">
        <f>IF(AND(Colin!$G11588=$B$2,Colin!$H11588=$C$3),Colin!$I11588,)</f>
        <v>0</v>
      </c>
      <c r="O11588" s="38">
        <f>IF(AND(Colin!$G11588=$B$2,Colin!$H11588&lt;=$C$3),Colin!$I11588,)</f>
        <v>0</v>
      </c>
      <c r="P11588" s="38">
        <f>IF(Colin!$G11588&lt;$B$2,Colin!$I11588,0)</f>
        <v>0</v>
      </c>
      <c r="Q11588" s="38">
        <f>IF(Colin!$G11588&lt;$B$1,Colin!$I11588,0)</f>
        <v>0</v>
      </c>
    </row>
    <row r="11589" spans="12:17" x14ac:dyDescent="0.25">
      <c r="L11589" s="38">
        <f>IF(AND(Colin!$G11589=$B$1,Colin!$H11589=$C$3),Colin!$I11589,)</f>
        <v>0</v>
      </c>
      <c r="M11589" s="38">
        <f>IF(AND(Colin!$G11589=$B$1,Colin!$H11589&lt;=$C$3),Colin!$I11589,)</f>
        <v>0</v>
      </c>
      <c r="N11589" s="38">
        <f>IF(AND(Colin!$G11589=$B$2,Colin!$H11589=$C$3),Colin!$I11589,)</f>
        <v>0</v>
      </c>
      <c r="O11589" s="38">
        <f>IF(AND(Colin!$G11589=$B$2,Colin!$H11589&lt;=$C$3),Colin!$I11589,)</f>
        <v>0</v>
      </c>
      <c r="P11589" s="38">
        <f>IF(Colin!$G11589&lt;$B$2,Colin!$I11589,0)</f>
        <v>0</v>
      </c>
      <c r="Q11589" s="38">
        <f>IF(Colin!$G11589&lt;$B$1,Colin!$I11589,0)</f>
        <v>0</v>
      </c>
    </row>
    <row r="11590" spans="12:17" x14ac:dyDescent="0.25">
      <c r="L11590" s="38">
        <f>IF(AND(Colin!$G11590=$B$1,Colin!$H11590=$C$3),Colin!$I11590,)</f>
        <v>0</v>
      </c>
      <c r="M11590" s="38">
        <f>IF(AND(Colin!$G11590=$B$1,Colin!$H11590&lt;=$C$3),Colin!$I11590,)</f>
        <v>0</v>
      </c>
      <c r="N11590" s="38">
        <f>IF(AND(Colin!$G11590=$B$2,Colin!$H11590=$C$3),Colin!$I11590,)</f>
        <v>0</v>
      </c>
      <c r="O11590" s="38">
        <f>IF(AND(Colin!$G11590=$B$2,Colin!$H11590&lt;=$C$3),Colin!$I11590,)</f>
        <v>0</v>
      </c>
      <c r="P11590" s="38">
        <f>IF(Colin!$G11590&lt;$B$2,Colin!$I11590,0)</f>
        <v>0</v>
      </c>
      <c r="Q11590" s="38">
        <f>IF(Colin!$G11590&lt;$B$1,Colin!$I11590,0)</f>
        <v>0</v>
      </c>
    </row>
    <row r="11591" spans="12:17" x14ac:dyDescent="0.25">
      <c r="L11591" s="38">
        <f>IF(AND(Colin!$G11591=$B$1,Colin!$H11591=$C$3),Colin!$I11591,)</f>
        <v>0</v>
      </c>
      <c r="M11591" s="38">
        <f>IF(AND(Colin!$G11591=$B$1,Colin!$H11591&lt;=$C$3),Colin!$I11591,)</f>
        <v>0</v>
      </c>
      <c r="N11591" s="38">
        <f>IF(AND(Colin!$G11591=$B$2,Colin!$H11591=$C$3),Colin!$I11591,)</f>
        <v>0</v>
      </c>
      <c r="O11591" s="38">
        <f>IF(AND(Colin!$G11591=$B$2,Colin!$H11591&lt;=$C$3),Colin!$I11591,)</f>
        <v>0</v>
      </c>
      <c r="P11591" s="38">
        <f>IF(Colin!$G11591&lt;$B$2,Colin!$I11591,0)</f>
        <v>0</v>
      </c>
      <c r="Q11591" s="38">
        <f>IF(Colin!$G11591&lt;$B$1,Colin!$I11591,0)</f>
        <v>0</v>
      </c>
    </row>
    <row r="11592" spans="12:17" x14ac:dyDescent="0.25">
      <c r="L11592" s="38">
        <f>IF(AND(Colin!$G11592=$B$1,Colin!$H11592=$C$3),Colin!$I11592,)</f>
        <v>0</v>
      </c>
      <c r="M11592" s="38">
        <f>IF(AND(Colin!$G11592=$B$1,Colin!$H11592&lt;=$C$3),Colin!$I11592,)</f>
        <v>0</v>
      </c>
      <c r="N11592" s="38">
        <f>IF(AND(Colin!$G11592=$B$2,Colin!$H11592=$C$3),Colin!$I11592,)</f>
        <v>0</v>
      </c>
      <c r="O11592" s="38">
        <f>IF(AND(Colin!$G11592=$B$2,Colin!$H11592&lt;=$C$3),Colin!$I11592,)</f>
        <v>0</v>
      </c>
      <c r="P11592" s="38">
        <f>IF(Colin!$G11592&lt;$B$2,Colin!$I11592,0)</f>
        <v>0</v>
      </c>
      <c r="Q11592" s="38">
        <f>IF(Colin!$G11592&lt;$B$1,Colin!$I11592,0)</f>
        <v>0</v>
      </c>
    </row>
    <row r="11593" spans="12:17" x14ac:dyDescent="0.25">
      <c r="L11593" s="38">
        <f>IF(AND(Colin!$G11593=$B$1,Colin!$H11593=$C$3),Colin!$I11593,)</f>
        <v>0</v>
      </c>
      <c r="M11593" s="38">
        <f>IF(AND(Colin!$G11593=$B$1,Colin!$H11593&lt;=$C$3),Colin!$I11593,)</f>
        <v>0</v>
      </c>
      <c r="N11593" s="38">
        <f>IF(AND(Colin!$G11593=$B$2,Colin!$H11593=$C$3),Colin!$I11593,)</f>
        <v>0</v>
      </c>
      <c r="O11593" s="38">
        <f>IF(AND(Colin!$G11593=$B$2,Colin!$H11593&lt;=$C$3),Colin!$I11593,)</f>
        <v>0</v>
      </c>
      <c r="P11593" s="38">
        <f>IF(Colin!$G11593&lt;$B$2,Colin!$I11593,0)</f>
        <v>0</v>
      </c>
      <c r="Q11593" s="38">
        <f>IF(Colin!$G11593&lt;$B$1,Colin!$I11593,0)</f>
        <v>0</v>
      </c>
    </row>
    <row r="11594" spans="12:17" x14ac:dyDescent="0.25">
      <c r="L11594" s="38">
        <f>IF(AND(Colin!$G11594=$B$1,Colin!$H11594=$C$3),Colin!$I11594,)</f>
        <v>0</v>
      </c>
      <c r="M11594" s="38">
        <f>IF(AND(Colin!$G11594=$B$1,Colin!$H11594&lt;=$C$3),Colin!$I11594,)</f>
        <v>0</v>
      </c>
      <c r="N11594" s="38">
        <f>IF(AND(Colin!$G11594=$B$2,Colin!$H11594=$C$3),Colin!$I11594,)</f>
        <v>0</v>
      </c>
      <c r="O11594" s="38">
        <f>IF(AND(Colin!$G11594=$B$2,Colin!$H11594&lt;=$C$3),Colin!$I11594,)</f>
        <v>0</v>
      </c>
      <c r="P11594" s="38">
        <f>IF(Colin!$G11594&lt;$B$2,Colin!$I11594,0)</f>
        <v>0</v>
      </c>
      <c r="Q11594" s="38">
        <f>IF(Colin!$G11594&lt;$B$1,Colin!$I11594,0)</f>
        <v>0</v>
      </c>
    </row>
    <row r="11595" spans="12:17" x14ac:dyDescent="0.25">
      <c r="L11595" s="38">
        <f>IF(AND(Colin!$G11595=$B$1,Colin!$H11595=$C$3),Colin!$I11595,)</f>
        <v>0</v>
      </c>
      <c r="M11595" s="38">
        <f>IF(AND(Colin!$G11595=$B$1,Colin!$H11595&lt;=$C$3),Colin!$I11595,)</f>
        <v>0</v>
      </c>
      <c r="N11595" s="38">
        <f>IF(AND(Colin!$G11595=$B$2,Colin!$H11595=$C$3),Colin!$I11595,)</f>
        <v>0</v>
      </c>
      <c r="O11595" s="38">
        <f>IF(AND(Colin!$G11595=$B$2,Colin!$H11595&lt;=$C$3),Colin!$I11595,)</f>
        <v>0</v>
      </c>
      <c r="P11595" s="38">
        <f>IF(Colin!$G11595&lt;$B$2,Colin!$I11595,0)</f>
        <v>0</v>
      </c>
      <c r="Q11595" s="38">
        <f>IF(Colin!$G11595&lt;$B$1,Colin!$I11595,0)</f>
        <v>0</v>
      </c>
    </row>
    <row r="11596" spans="12:17" x14ac:dyDescent="0.25">
      <c r="L11596" s="38">
        <f>IF(AND(Colin!$G11596=$B$1,Colin!$H11596=$C$3),Colin!$I11596,)</f>
        <v>0</v>
      </c>
      <c r="M11596" s="38">
        <f>IF(AND(Colin!$G11596=$B$1,Colin!$H11596&lt;=$C$3),Colin!$I11596,)</f>
        <v>0</v>
      </c>
      <c r="N11596" s="38">
        <f>IF(AND(Colin!$G11596=$B$2,Colin!$H11596=$C$3),Colin!$I11596,)</f>
        <v>0</v>
      </c>
      <c r="O11596" s="38">
        <f>IF(AND(Colin!$G11596=$B$2,Colin!$H11596&lt;=$C$3),Colin!$I11596,)</f>
        <v>0</v>
      </c>
      <c r="P11596" s="38">
        <f>IF(Colin!$G11596&lt;$B$2,Colin!$I11596,0)</f>
        <v>0</v>
      </c>
      <c r="Q11596" s="38">
        <f>IF(Colin!$G11596&lt;$B$1,Colin!$I11596,0)</f>
        <v>0</v>
      </c>
    </row>
    <row r="11597" spans="12:17" x14ac:dyDescent="0.25">
      <c r="L11597" s="38">
        <f>IF(AND(Colin!$G11597=$B$1,Colin!$H11597=$C$3),Colin!$I11597,)</f>
        <v>0</v>
      </c>
      <c r="M11597" s="38">
        <f>IF(AND(Colin!$G11597=$B$1,Colin!$H11597&lt;=$C$3),Colin!$I11597,)</f>
        <v>0</v>
      </c>
      <c r="N11597" s="38">
        <f>IF(AND(Colin!$G11597=$B$2,Colin!$H11597=$C$3),Colin!$I11597,)</f>
        <v>0</v>
      </c>
      <c r="O11597" s="38">
        <f>IF(AND(Colin!$G11597=$B$2,Colin!$H11597&lt;=$C$3),Colin!$I11597,)</f>
        <v>0</v>
      </c>
      <c r="P11597" s="38">
        <f>IF(Colin!$G11597&lt;$B$2,Colin!$I11597,0)</f>
        <v>0</v>
      </c>
      <c r="Q11597" s="38">
        <f>IF(Colin!$G11597&lt;$B$1,Colin!$I11597,0)</f>
        <v>0</v>
      </c>
    </row>
    <row r="11598" spans="12:17" x14ac:dyDescent="0.25">
      <c r="L11598" s="38">
        <f>IF(AND(Colin!$G11598=$B$1,Colin!$H11598=$C$3),Colin!$I11598,)</f>
        <v>0</v>
      </c>
      <c r="M11598" s="38">
        <f>IF(AND(Colin!$G11598=$B$1,Colin!$H11598&lt;=$C$3),Colin!$I11598,)</f>
        <v>0</v>
      </c>
      <c r="N11598" s="38">
        <f>IF(AND(Colin!$G11598=$B$2,Colin!$H11598=$C$3),Colin!$I11598,)</f>
        <v>0</v>
      </c>
      <c r="O11598" s="38">
        <f>IF(AND(Colin!$G11598=$B$2,Colin!$H11598&lt;=$C$3),Colin!$I11598,)</f>
        <v>0</v>
      </c>
      <c r="P11598" s="38">
        <f>IF(Colin!$G11598&lt;$B$2,Colin!$I11598,0)</f>
        <v>0</v>
      </c>
      <c r="Q11598" s="38">
        <f>IF(Colin!$G11598&lt;$B$1,Colin!$I11598,0)</f>
        <v>0</v>
      </c>
    </row>
    <row r="11599" spans="12:17" x14ac:dyDescent="0.25">
      <c r="L11599" s="38">
        <f>IF(AND(Colin!$G11599=$B$1,Colin!$H11599=$C$3),Colin!$I11599,)</f>
        <v>0</v>
      </c>
      <c r="M11599" s="38">
        <f>IF(AND(Colin!$G11599=$B$1,Colin!$H11599&lt;=$C$3),Colin!$I11599,)</f>
        <v>0</v>
      </c>
      <c r="N11599" s="38">
        <f>IF(AND(Colin!$G11599=$B$2,Colin!$H11599=$C$3),Colin!$I11599,)</f>
        <v>0</v>
      </c>
      <c r="O11599" s="38">
        <f>IF(AND(Colin!$G11599=$B$2,Colin!$H11599&lt;=$C$3),Colin!$I11599,)</f>
        <v>0</v>
      </c>
      <c r="P11599" s="38">
        <f>IF(Colin!$G11599&lt;$B$2,Colin!$I11599,0)</f>
        <v>0</v>
      </c>
      <c r="Q11599" s="38">
        <f>IF(Colin!$G11599&lt;$B$1,Colin!$I11599,0)</f>
        <v>0</v>
      </c>
    </row>
    <row r="11600" spans="12:17" x14ac:dyDescent="0.25">
      <c r="L11600" s="38">
        <f>IF(AND(Colin!$G11600=$B$1,Colin!$H11600=$C$3),Colin!$I11600,)</f>
        <v>0</v>
      </c>
      <c r="M11600" s="38">
        <f>IF(AND(Colin!$G11600=$B$1,Colin!$H11600&lt;=$C$3),Colin!$I11600,)</f>
        <v>0</v>
      </c>
      <c r="N11600" s="38">
        <f>IF(AND(Colin!$G11600=$B$2,Colin!$H11600=$C$3),Colin!$I11600,)</f>
        <v>0</v>
      </c>
      <c r="O11600" s="38">
        <f>IF(AND(Colin!$G11600=$B$2,Colin!$H11600&lt;=$C$3),Colin!$I11600,)</f>
        <v>0</v>
      </c>
      <c r="P11600" s="38">
        <f>IF(Colin!$G11600&lt;$B$2,Colin!$I11600,0)</f>
        <v>0</v>
      </c>
      <c r="Q11600" s="38">
        <f>IF(Colin!$G11600&lt;$B$1,Colin!$I11600,0)</f>
        <v>0</v>
      </c>
    </row>
    <row r="11601" spans="12:17" x14ac:dyDescent="0.25">
      <c r="L11601" s="38">
        <f>IF(AND(Colin!$G11601=$B$1,Colin!$H11601=$C$3),Colin!$I11601,)</f>
        <v>0</v>
      </c>
      <c r="M11601" s="38">
        <f>IF(AND(Colin!$G11601=$B$1,Colin!$H11601&lt;=$C$3),Colin!$I11601,)</f>
        <v>0</v>
      </c>
      <c r="N11601" s="38">
        <f>IF(AND(Colin!$G11601=$B$2,Colin!$H11601=$C$3),Colin!$I11601,)</f>
        <v>0</v>
      </c>
      <c r="O11601" s="38">
        <f>IF(AND(Colin!$G11601=$B$2,Colin!$H11601&lt;=$C$3),Colin!$I11601,)</f>
        <v>0</v>
      </c>
      <c r="P11601" s="38">
        <f>IF(Colin!$G11601&lt;$B$2,Colin!$I11601,0)</f>
        <v>0</v>
      </c>
      <c r="Q11601" s="38">
        <f>IF(Colin!$G11601&lt;$B$1,Colin!$I11601,0)</f>
        <v>0</v>
      </c>
    </row>
    <row r="11602" spans="12:17" x14ac:dyDescent="0.25">
      <c r="L11602" s="38">
        <f>IF(AND(Colin!$G11602=$B$1,Colin!$H11602=$C$3),Colin!$I11602,)</f>
        <v>0</v>
      </c>
      <c r="M11602" s="38">
        <f>IF(AND(Colin!$G11602=$B$1,Colin!$H11602&lt;=$C$3),Colin!$I11602,)</f>
        <v>0</v>
      </c>
      <c r="N11602" s="38">
        <f>IF(AND(Colin!$G11602=$B$2,Colin!$H11602=$C$3),Colin!$I11602,)</f>
        <v>0</v>
      </c>
      <c r="O11602" s="38">
        <f>IF(AND(Colin!$G11602=$B$2,Colin!$H11602&lt;=$C$3),Colin!$I11602,)</f>
        <v>0</v>
      </c>
      <c r="P11602" s="38">
        <f>IF(Colin!$G11602&lt;$B$2,Colin!$I11602,0)</f>
        <v>0</v>
      </c>
      <c r="Q11602" s="38">
        <f>IF(Colin!$G11602&lt;$B$1,Colin!$I11602,0)</f>
        <v>0</v>
      </c>
    </row>
    <row r="11603" spans="12:17" x14ac:dyDescent="0.25">
      <c r="L11603" s="38">
        <f>IF(AND(Colin!$G11603=$B$1,Colin!$H11603=$C$3),Colin!$I11603,)</f>
        <v>0</v>
      </c>
      <c r="M11603" s="38">
        <f>IF(AND(Colin!$G11603=$B$1,Colin!$H11603&lt;=$C$3),Colin!$I11603,)</f>
        <v>0</v>
      </c>
      <c r="N11603" s="38">
        <f>IF(AND(Colin!$G11603=$B$2,Colin!$H11603=$C$3),Colin!$I11603,)</f>
        <v>0</v>
      </c>
      <c r="O11603" s="38">
        <f>IF(AND(Colin!$G11603=$B$2,Colin!$H11603&lt;=$C$3),Colin!$I11603,)</f>
        <v>0</v>
      </c>
      <c r="P11603" s="38">
        <f>IF(Colin!$G11603&lt;$B$2,Colin!$I11603,0)</f>
        <v>0</v>
      </c>
      <c r="Q11603" s="38">
        <f>IF(Colin!$G11603&lt;$B$1,Colin!$I11603,0)</f>
        <v>0</v>
      </c>
    </row>
    <row r="11604" spans="12:17" x14ac:dyDescent="0.25">
      <c r="L11604" s="38">
        <f>IF(AND(Colin!$G11604=$B$1,Colin!$H11604=$C$3),Colin!$I11604,)</f>
        <v>0</v>
      </c>
      <c r="M11604" s="38">
        <f>IF(AND(Colin!$G11604=$B$1,Colin!$H11604&lt;=$C$3),Colin!$I11604,)</f>
        <v>0</v>
      </c>
      <c r="N11604" s="38">
        <f>IF(AND(Colin!$G11604=$B$2,Colin!$H11604=$C$3),Colin!$I11604,)</f>
        <v>0</v>
      </c>
      <c r="O11604" s="38">
        <f>IF(AND(Colin!$G11604=$B$2,Colin!$H11604&lt;=$C$3),Colin!$I11604,)</f>
        <v>0</v>
      </c>
      <c r="P11604" s="38">
        <f>IF(Colin!$G11604&lt;$B$2,Colin!$I11604,0)</f>
        <v>0</v>
      </c>
      <c r="Q11604" s="38">
        <f>IF(Colin!$G11604&lt;$B$1,Colin!$I11604,0)</f>
        <v>0</v>
      </c>
    </row>
    <row r="11605" spans="12:17" x14ac:dyDescent="0.25">
      <c r="L11605" s="38">
        <f>IF(AND(Colin!$G11605=$B$1,Colin!$H11605=$C$3),Colin!$I11605,)</f>
        <v>0</v>
      </c>
      <c r="M11605" s="38">
        <f>IF(AND(Colin!$G11605=$B$1,Colin!$H11605&lt;=$C$3),Colin!$I11605,)</f>
        <v>0</v>
      </c>
      <c r="N11605" s="38">
        <f>IF(AND(Colin!$G11605=$B$2,Colin!$H11605=$C$3),Colin!$I11605,)</f>
        <v>0</v>
      </c>
      <c r="O11605" s="38">
        <f>IF(AND(Colin!$G11605=$B$2,Colin!$H11605&lt;=$C$3),Colin!$I11605,)</f>
        <v>0</v>
      </c>
      <c r="P11605" s="38">
        <f>IF(Colin!$G11605&lt;$B$2,Colin!$I11605,0)</f>
        <v>0</v>
      </c>
      <c r="Q11605" s="38">
        <f>IF(Colin!$G11605&lt;$B$1,Colin!$I11605,0)</f>
        <v>0</v>
      </c>
    </row>
    <row r="11606" spans="12:17" x14ac:dyDescent="0.25">
      <c r="L11606" s="38">
        <f>IF(AND(Colin!$G11606=$B$1,Colin!$H11606=$C$3),Colin!$I11606,)</f>
        <v>0</v>
      </c>
      <c r="M11606" s="38">
        <f>IF(AND(Colin!$G11606=$B$1,Colin!$H11606&lt;=$C$3),Colin!$I11606,)</f>
        <v>0</v>
      </c>
      <c r="N11606" s="38">
        <f>IF(AND(Colin!$G11606=$B$2,Colin!$H11606=$C$3),Colin!$I11606,)</f>
        <v>0</v>
      </c>
      <c r="O11606" s="38">
        <f>IF(AND(Colin!$G11606=$B$2,Colin!$H11606&lt;=$C$3),Colin!$I11606,)</f>
        <v>0</v>
      </c>
      <c r="P11606" s="38">
        <f>IF(Colin!$G11606&lt;$B$2,Colin!$I11606,0)</f>
        <v>0</v>
      </c>
      <c r="Q11606" s="38">
        <f>IF(Colin!$G11606&lt;$B$1,Colin!$I11606,0)</f>
        <v>0</v>
      </c>
    </row>
    <row r="11607" spans="12:17" x14ac:dyDescent="0.25">
      <c r="L11607" s="38">
        <f>IF(AND(Colin!$G11607=$B$1,Colin!$H11607=$C$3),Colin!$I11607,)</f>
        <v>0</v>
      </c>
      <c r="M11607" s="38">
        <f>IF(AND(Colin!$G11607=$B$1,Colin!$H11607&lt;=$C$3),Colin!$I11607,)</f>
        <v>0</v>
      </c>
      <c r="N11607" s="38">
        <f>IF(AND(Colin!$G11607=$B$2,Colin!$H11607=$C$3),Colin!$I11607,)</f>
        <v>0</v>
      </c>
      <c r="O11607" s="38">
        <f>IF(AND(Colin!$G11607=$B$2,Colin!$H11607&lt;=$C$3),Colin!$I11607,)</f>
        <v>0</v>
      </c>
      <c r="P11607" s="38">
        <f>IF(Colin!$G11607&lt;$B$2,Colin!$I11607,0)</f>
        <v>0</v>
      </c>
      <c r="Q11607" s="38">
        <f>IF(Colin!$G11607&lt;$B$1,Colin!$I11607,0)</f>
        <v>0</v>
      </c>
    </row>
    <row r="11608" spans="12:17" x14ac:dyDescent="0.25">
      <c r="L11608" s="38">
        <f>IF(AND(Colin!$G11608=$B$1,Colin!$H11608=$C$3),Colin!$I11608,)</f>
        <v>0</v>
      </c>
      <c r="M11608" s="38">
        <f>IF(AND(Colin!$G11608=$B$1,Colin!$H11608&lt;=$C$3),Colin!$I11608,)</f>
        <v>0</v>
      </c>
      <c r="N11608" s="38">
        <f>IF(AND(Colin!$G11608=$B$2,Colin!$H11608=$C$3),Colin!$I11608,)</f>
        <v>0</v>
      </c>
      <c r="O11608" s="38">
        <f>IF(AND(Colin!$G11608=$B$2,Colin!$H11608&lt;=$C$3),Colin!$I11608,)</f>
        <v>0</v>
      </c>
      <c r="P11608" s="38">
        <f>IF(Colin!$G11608&lt;$B$2,Colin!$I11608,0)</f>
        <v>0</v>
      </c>
      <c r="Q11608" s="38">
        <f>IF(Colin!$G11608&lt;$B$1,Colin!$I11608,0)</f>
        <v>0</v>
      </c>
    </row>
    <row r="11609" spans="12:17" x14ac:dyDescent="0.25">
      <c r="L11609" s="38">
        <f>IF(AND(Colin!$G11609=$B$1,Colin!$H11609=$C$3),Colin!$I11609,)</f>
        <v>0</v>
      </c>
      <c r="M11609" s="38">
        <f>IF(AND(Colin!$G11609=$B$1,Colin!$H11609&lt;=$C$3),Colin!$I11609,)</f>
        <v>0</v>
      </c>
      <c r="N11609" s="38">
        <f>IF(AND(Colin!$G11609=$B$2,Colin!$H11609=$C$3),Colin!$I11609,)</f>
        <v>0</v>
      </c>
      <c r="O11609" s="38">
        <f>IF(AND(Colin!$G11609=$B$2,Colin!$H11609&lt;=$C$3),Colin!$I11609,)</f>
        <v>0</v>
      </c>
      <c r="P11609" s="38">
        <f>IF(Colin!$G11609&lt;$B$2,Colin!$I11609,0)</f>
        <v>0</v>
      </c>
      <c r="Q11609" s="38">
        <f>IF(Colin!$G11609&lt;$B$1,Colin!$I11609,0)</f>
        <v>0</v>
      </c>
    </row>
    <row r="11610" spans="12:17" x14ac:dyDescent="0.25">
      <c r="L11610" s="38">
        <f>IF(AND(Colin!$G11610=$B$1,Colin!$H11610=$C$3),Colin!$I11610,)</f>
        <v>0</v>
      </c>
      <c r="M11610" s="38">
        <f>IF(AND(Colin!$G11610=$B$1,Colin!$H11610&lt;=$C$3),Colin!$I11610,)</f>
        <v>0</v>
      </c>
      <c r="N11610" s="38">
        <f>IF(AND(Colin!$G11610=$B$2,Colin!$H11610=$C$3),Colin!$I11610,)</f>
        <v>0</v>
      </c>
      <c r="O11610" s="38">
        <f>IF(AND(Colin!$G11610=$B$2,Colin!$H11610&lt;=$C$3),Colin!$I11610,)</f>
        <v>0</v>
      </c>
      <c r="P11610" s="38">
        <f>IF(Colin!$G11610&lt;$B$2,Colin!$I11610,0)</f>
        <v>0</v>
      </c>
      <c r="Q11610" s="38">
        <f>IF(Colin!$G11610&lt;$B$1,Colin!$I11610,0)</f>
        <v>0</v>
      </c>
    </row>
    <row r="11611" spans="12:17" x14ac:dyDescent="0.25">
      <c r="L11611" s="38">
        <f>IF(AND(Colin!$G11611=$B$1,Colin!$H11611=$C$3),Colin!$I11611,)</f>
        <v>0</v>
      </c>
      <c r="M11611" s="38">
        <f>IF(AND(Colin!$G11611=$B$1,Colin!$H11611&lt;=$C$3),Colin!$I11611,)</f>
        <v>0</v>
      </c>
      <c r="N11611" s="38">
        <f>IF(AND(Colin!$G11611=$B$2,Colin!$H11611=$C$3),Colin!$I11611,)</f>
        <v>0</v>
      </c>
      <c r="O11611" s="38">
        <f>IF(AND(Colin!$G11611=$B$2,Colin!$H11611&lt;=$C$3),Colin!$I11611,)</f>
        <v>0</v>
      </c>
      <c r="P11611" s="38">
        <f>IF(Colin!$G11611&lt;$B$2,Colin!$I11611,0)</f>
        <v>0</v>
      </c>
      <c r="Q11611" s="38">
        <f>IF(Colin!$G11611&lt;$B$1,Colin!$I11611,0)</f>
        <v>0</v>
      </c>
    </row>
    <row r="11612" spans="12:17" x14ac:dyDescent="0.25">
      <c r="L11612" s="38">
        <f>IF(AND(Colin!$G11612=$B$1,Colin!$H11612=$C$3),Colin!$I11612,)</f>
        <v>0</v>
      </c>
      <c r="M11612" s="38">
        <f>IF(AND(Colin!$G11612=$B$1,Colin!$H11612&lt;=$C$3),Colin!$I11612,)</f>
        <v>0</v>
      </c>
      <c r="N11612" s="38">
        <f>IF(AND(Colin!$G11612=$B$2,Colin!$H11612=$C$3),Colin!$I11612,)</f>
        <v>0</v>
      </c>
      <c r="O11612" s="38">
        <f>IF(AND(Colin!$G11612=$B$2,Colin!$H11612&lt;=$C$3),Colin!$I11612,)</f>
        <v>0</v>
      </c>
      <c r="P11612" s="38">
        <f>IF(Colin!$G11612&lt;$B$2,Colin!$I11612,0)</f>
        <v>0</v>
      </c>
      <c r="Q11612" s="38">
        <f>IF(Colin!$G11612&lt;$B$1,Colin!$I11612,0)</f>
        <v>0</v>
      </c>
    </row>
    <row r="11613" spans="12:17" x14ac:dyDescent="0.25">
      <c r="L11613" s="38">
        <f>IF(AND(Colin!$G11613=$B$1,Colin!$H11613=$C$3),Colin!$I11613,)</f>
        <v>0</v>
      </c>
      <c r="M11613" s="38">
        <f>IF(AND(Colin!$G11613=$B$1,Colin!$H11613&lt;=$C$3),Colin!$I11613,)</f>
        <v>0</v>
      </c>
      <c r="N11613" s="38">
        <f>IF(AND(Colin!$G11613=$B$2,Colin!$H11613=$C$3),Colin!$I11613,)</f>
        <v>0</v>
      </c>
      <c r="O11613" s="38">
        <f>IF(AND(Colin!$G11613=$B$2,Colin!$H11613&lt;=$C$3),Colin!$I11613,)</f>
        <v>0</v>
      </c>
      <c r="P11613" s="38">
        <f>IF(Colin!$G11613&lt;$B$2,Colin!$I11613,0)</f>
        <v>0</v>
      </c>
      <c r="Q11613" s="38">
        <f>IF(Colin!$G11613&lt;$B$1,Colin!$I11613,0)</f>
        <v>0</v>
      </c>
    </row>
    <row r="11614" spans="12:17" x14ac:dyDescent="0.25">
      <c r="L11614" s="38">
        <f>IF(AND(Colin!$G11614=$B$1,Colin!$H11614=$C$3),Colin!$I11614,)</f>
        <v>0</v>
      </c>
      <c r="M11614" s="38">
        <f>IF(AND(Colin!$G11614=$B$1,Colin!$H11614&lt;=$C$3),Colin!$I11614,)</f>
        <v>0</v>
      </c>
      <c r="N11614" s="38">
        <f>IF(AND(Colin!$G11614=$B$2,Colin!$H11614=$C$3),Colin!$I11614,)</f>
        <v>0</v>
      </c>
      <c r="O11614" s="38">
        <f>IF(AND(Colin!$G11614=$B$2,Colin!$H11614&lt;=$C$3),Colin!$I11614,)</f>
        <v>0</v>
      </c>
      <c r="P11614" s="38">
        <f>IF(Colin!$G11614&lt;$B$2,Colin!$I11614,0)</f>
        <v>0</v>
      </c>
      <c r="Q11614" s="38">
        <f>IF(Colin!$G11614&lt;$B$1,Colin!$I11614,0)</f>
        <v>0</v>
      </c>
    </row>
    <row r="11615" spans="12:17" x14ac:dyDescent="0.25">
      <c r="L11615" s="38">
        <f>IF(AND(Colin!$G11615=$B$1,Colin!$H11615=$C$3),Colin!$I11615,)</f>
        <v>0</v>
      </c>
      <c r="M11615" s="38">
        <f>IF(AND(Colin!$G11615=$B$1,Colin!$H11615&lt;=$C$3),Colin!$I11615,)</f>
        <v>0</v>
      </c>
      <c r="N11615" s="38">
        <f>IF(AND(Colin!$G11615=$B$2,Colin!$H11615=$C$3),Colin!$I11615,)</f>
        <v>0</v>
      </c>
      <c r="O11615" s="38">
        <f>IF(AND(Colin!$G11615=$B$2,Colin!$H11615&lt;=$C$3),Colin!$I11615,)</f>
        <v>0</v>
      </c>
      <c r="P11615" s="38">
        <f>IF(Colin!$G11615&lt;$B$2,Colin!$I11615,0)</f>
        <v>0</v>
      </c>
      <c r="Q11615" s="38">
        <f>IF(Colin!$G11615&lt;$B$1,Colin!$I11615,0)</f>
        <v>0</v>
      </c>
    </row>
    <row r="11616" spans="12:17" x14ac:dyDescent="0.25">
      <c r="L11616" s="38">
        <f>IF(AND(Colin!$G11616=$B$1,Colin!$H11616=$C$3),Colin!$I11616,)</f>
        <v>0</v>
      </c>
      <c r="M11616" s="38">
        <f>IF(AND(Colin!$G11616=$B$1,Colin!$H11616&lt;=$C$3),Colin!$I11616,)</f>
        <v>0</v>
      </c>
      <c r="N11616" s="38">
        <f>IF(AND(Colin!$G11616=$B$2,Colin!$H11616=$C$3),Colin!$I11616,)</f>
        <v>0</v>
      </c>
      <c r="O11616" s="38">
        <f>IF(AND(Colin!$G11616=$B$2,Colin!$H11616&lt;=$C$3),Colin!$I11616,)</f>
        <v>0</v>
      </c>
      <c r="P11616" s="38">
        <f>IF(Colin!$G11616&lt;$B$2,Colin!$I11616,0)</f>
        <v>0</v>
      </c>
      <c r="Q11616" s="38">
        <f>IF(Colin!$G11616&lt;$B$1,Colin!$I11616,0)</f>
        <v>0</v>
      </c>
    </row>
    <row r="11617" spans="12:17" x14ac:dyDescent="0.25">
      <c r="L11617" s="38">
        <f>IF(AND(Colin!$G11617=$B$1,Colin!$H11617=$C$3),Colin!$I11617,)</f>
        <v>0</v>
      </c>
      <c r="M11617" s="38">
        <f>IF(AND(Colin!$G11617=$B$1,Colin!$H11617&lt;=$C$3),Colin!$I11617,)</f>
        <v>0</v>
      </c>
      <c r="N11617" s="38">
        <f>IF(AND(Colin!$G11617=$B$2,Colin!$H11617=$C$3),Colin!$I11617,)</f>
        <v>0</v>
      </c>
      <c r="O11617" s="38">
        <f>IF(AND(Colin!$G11617=$B$2,Colin!$H11617&lt;=$C$3),Colin!$I11617,)</f>
        <v>0</v>
      </c>
      <c r="P11617" s="38">
        <f>IF(Colin!$G11617&lt;$B$2,Colin!$I11617,0)</f>
        <v>0</v>
      </c>
      <c r="Q11617" s="38">
        <f>IF(Colin!$G11617&lt;$B$1,Colin!$I11617,0)</f>
        <v>0</v>
      </c>
    </row>
    <row r="11618" spans="12:17" x14ac:dyDescent="0.25">
      <c r="L11618" s="38">
        <f>IF(AND(Colin!$G11618=$B$1,Colin!$H11618=$C$3),Colin!$I11618,)</f>
        <v>0</v>
      </c>
      <c r="M11618" s="38">
        <f>IF(AND(Colin!$G11618=$B$1,Colin!$H11618&lt;=$C$3),Colin!$I11618,)</f>
        <v>0</v>
      </c>
      <c r="N11618" s="38">
        <f>IF(AND(Colin!$G11618=$B$2,Colin!$H11618=$C$3),Colin!$I11618,)</f>
        <v>0</v>
      </c>
      <c r="O11618" s="38">
        <f>IF(AND(Colin!$G11618=$B$2,Colin!$H11618&lt;=$C$3),Colin!$I11618,)</f>
        <v>0</v>
      </c>
      <c r="P11618" s="38">
        <f>IF(Colin!$G11618&lt;$B$2,Colin!$I11618,0)</f>
        <v>0</v>
      </c>
      <c r="Q11618" s="38">
        <f>IF(Colin!$G11618&lt;$B$1,Colin!$I11618,0)</f>
        <v>0</v>
      </c>
    </row>
    <row r="11619" spans="12:17" x14ac:dyDescent="0.25">
      <c r="L11619" s="38">
        <f>IF(AND(Colin!$G11619=$B$1,Colin!$H11619=$C$3),Colin!$I11619,)</f>
        <v>0</v>
      </c>
      <c r="M11619" s="38">
        <f>IF(AND(Colin!$G11619=$B$1,Colin!$H11619&lt;=$C$3),Colin!$I11619,)</f>
        <v>0</v>
      </c>
      <c r="N11619" s="38">
        <f>IF(AND(Colin!$G11619=$B$2,Colin!$H11619=$C$3),Colin!$I11619,)</f>
        <v>0</v>
      </c>
      <c r="O11619" s="38">
        <f>IF(AND(Colin!$G11619=$B$2,Colin!$H11619&lt;=$C$3),Colin!$I11619,)</f>
        <v>0</v>
      </c>
      <c r="P11619" s="38">
        <f>IF(Colin!$G11619&lt;$B$2,Colin!$I11619,0)</f>
        <v>0</v>
      </c>
      <c r="Q11619" s="38">
        <f>IF(Colin!$G11619&lt;$B$1,Colin!$I11619,0)</f>
        <v>0</v>
      </c>
    </row>
    <row r="11620" spans="12:17" x14ac:dyDescent="0.25">
      <c r="L11620" s="38">
        <f>IF(AND(Colin!$G11620=$B$1,Colin!$H11620=$C$3),Colin!$I11620,)</f>
        <v>0</v>
      </c>
      <c r="M11620" s="38">
        <f>IF(AND(Colin!$G11620=$B$1,Colin!$H11620&lt;=$C$3),Colin!$I11620,)</f>
        <v>0</v>
      </c>
      <c r="N11620" s="38">
        <f>IF(AND(Colin!$G11620=$B$2,Colin!$H11620=$C$3),Colin!$I11620,)</f>
        <v>0</v>
      </c>
      <c r="O11620" s="38">
        <f>IF(AND(Colin!$G11620=$B$2,Colin!$H11620&lt;=$C$3),Colin!$I11620,)</f>
        <v>0</v>
      </c>
      <c r="P11620" s="38">
        <f>IF(Colin!$G11620&lt;$B$2,Colin!$I11620,0)</f>
        <v>0</v>
      </c>
      <c r="Q11620" s="38">
        <f>IF(Colin!$G11620&lt;$B$1,Colin!$I11620,0)</f>
        <v>0</v>
      </c>
    </row>
    <row r="11621" spans="12:17" x14ac:dyDescent="0.25">
      <c r="L11621" s="38">
        <f>IF(AND(Colin!$G11621=$B$1,Colin!$H11621=$C$3),Colin!$I11621,)</f>
        <v>0</v>
      </c>
      <c r="M11621" s="38">
        <f>IF(AND(Colin!$G11621=$B$1,Colin!$H11621&lt;=$C$3),Colin!$I11621,)</f>
        <v>0</v>
      </c>
      <c r="N11621" s="38">
        <f>IF(AND(Colin!$G11621=$B$2,Colin!$H11621=$C$3),Colin!$I11621,)</f>
        <v>0</v>
      </c>
      <c r="O11621" s="38">
        <f>IF(AND(Colin!$G11621=$B$2,Colin!$H11621&lt;=$C$3),Colin!$I11621,)</f>
        <v>0</v>
      </c>
      <c r="P11621" s="38">
        <f>IF(Colin!$G11621&lt;$B$2,Colin!$I11621,0)</f>
        <v>0</v>
      </c>
      <c r="Q11621" s="38">
        <f>IF(Colin!$G11621&lt;$B$1,Colin!$I11621,0)</f>
        <v>0</v>
      </c>
    </row>
    <row r="11622" spans="12:17" x14ac:dyDescent="0.25">
      <c r="L11622" s="38">
        <f>IF(AND(Colin!$G11622=$B$1,Colin!$H11622=$C$3),Colin!$I11622,)</f>
        <v>0</v>
      </c>
      <c r="M11622" s="38">
        <f>IF(AND(Colin!$G11622=$B$1,Colin!$H11622&lt;=$C$3),Colin!$I11622,)</f>
        <v>0</v>
      </c>
      <c r="N11622" s="38">
        <f>IF(AND(Colin!$G11622=$B$2,Colin!$H11622=$C$3),Colin!$I11622,)</f>
        <v>0</v>
      </c>
      <c r="O11622" s="38">
        <f>IF(AND(Colin!$G11622=$B$2,Colin!$H11622&lt;=$C$3),Colin!$I11622,)</f>
        <v>0</v>
      </c>
      <c r="P11622" s="38">
        <f>IF(Colin!$G11622&lt;$B$2,Colin!$I11622,0)</f>
        <v>0</v>
      </c>
      <c r="Q11622" s="38">
        <f>IF(Colin!$G11622&lt;$B$1,Colin!$I11622,0)</f>
        <v>0</v>
      </c>
    </row>
    <row r="11623" spans="12:17" x14ac:dyDescent="0.25">
      <c r="L11623" s="38">
        <f>IF(AND(Colin!$G11623=$B$1,Colin!$H11623=$C$3),Colin!$I11623,)</f>
        <v>0</v>
      </c>
      <c r="M11623" s="38">
        <f>IF(AND(Colin!$G11623=$B$1,Colin!$H11623&lt;=$C$3),Colin!$I11623,)</f>
        <v>0</v>
      </c>
      <c r="N11623" s="38">
        <f>IF(AND(Colin!$G11623=$B$2,Colin!$H11623=$C$3),Colin!$I11623,)</f>
        <v>0</v>
      </c>
      <c r="O11623" s="38">
        <f>IF(AND(Colin!$G11623=$B$2,Colin!$H11623&lt;=$C$3),Colin!$I11623,)</f>
        <v>0</v>
      </c>
      <c r="P11623" s="38">
        <f>IF(Colin!$G11623&lt;$B$2,Colin!$I11623,0)</f>
        <v>0</v>
      </c>
      <c r="Q11623" s="38">
        <f>IF(Colin!$G11623&lt;$B$1,Colin!$I11623,0)</f>
        <v>0</v>
      </c>
    </row>
    <row r="11624" spans="12:17" x14ac:dyDescent="0.25">
      <c r="L11624" s="38">
        <f>IF(AND(Colin!$G11624=$B$1,Colin!$H11624=$C$3),Colin!$I11624,)</f>
        <v>0</v>
      </c>
      <c r="M11624" s="38">
        <f>IF(AND(Colin!$G11624=$B$1,Colin!$H11624&lt;=$C$3),Colin!$I11624,)</f>
        <v>0</v>
      </c>
      <c r="N11624" s="38">
        <f>IF(AND(Colin!$G11624=$B$2,Colin!$H11624=$C$3),Colin!$I11624,)</f>
        <v>0</v>
      </c>
      <c r="O11624" s="38">
        <f>IF(AND(Colin!$G11624=$B$2,Colin!$H11624&lt;=$C$3),Colin!$I11624,)</f>
        <v>0</v>
      </c>
      <c r="P11624" s="38">
        <f>IF(Colin!$G11624&lt;$B$2,Colin!$I11624,0)</f>
        <v>0</v>
      </c>
      <c r="Q11624" s="38">
        <f>IF(Colin!$G11624&lt;$B$1,Colin!$I11624,0)</f>
        <v>0</v>
      </c>
    </row>
    <row r="11625" spans="12:17" x14ac:dyDescent="0.25">
      <c r="L11625" s="38">
        <f>IF(AND(Colin!$G11625=$B$1,Colin!$H11625=$C$3),Colin!$I11625,)</f>
        <v>0</v>
      </c>
      <c r="M11625" s="38">
        <f>IF(AND(Colin!$G11625=$B$1,Colin!$H11625&lt;=$C$3),Colin!$I11625,)</f>
        <v>0</v>
      </c>
      <c r="N11625" s="38">
        <f>IF(AND(Colin!$G11625=$B$2,Colin!$H11625=$C$3),Colin!$I11625,)</f>
        <v>0</v>
      </c>
      <c r="O11625" s="38">
        <f>IF(AND(Colin!$G11625=$B$2,Colin!$H11625&lt;=$C$3),Colin!$I11625,)</f>
        <v>0</v>
      </c>
      <c r="P11625" s="38">
        <f>IF(Colin!$G11625&lt;$B$2,Colin!$I11625,0)</f>
        <v>0</v>
      </c>
      <c r="Q11625" s="38">
        <f>IF(Colin!$G11625&lt;$B$1,Colin!$I11625,0)</f>
        <v>0</v>
      </c>
    </row>
    <row r="11626" spans="12:17" x14ac:dyDescent="0.25">
      <c r="L11626" s="38">
        <f>IF(AND(Colin!$G11626=$B$1,Colin!$H11626=$C$3),Colin!$I11626,)</f>
        <v>0</v>
      </c>
      <c r="M11626" s="38">
        <f>IF(AND(Colin!$G11626=$B$1,Colin!$H11626&lt;=$C$3),Colin!$I11626,)</f>
        <v>0</v>
      </c>
      <c r="N11626" s="38">
        <f>IF(AND(Colin!$G11626=$B$2,Colin!$H11626=$C$3),Colin!$I11626,)</f>
        <v>0</v>
      </c>
      <c r="O11626" s="38">
        <f>IF(AND(Colin!$G11626=$B$2,Colin!$H11626&lt;=$C$3),Colin!$I11626,)</f>
        <v>0</v>
      </c>
      <c r="P11626" s="38">
        <f>IF(Colin!$G11626&lt;$B$2,Colin!$I11626,0)</f>
        <v>0</v>
      </c>
      <c r="Q11626" s="38">
        <f>IF(Colin!$G11626&lt;$B$1,Colin!$I11626,0)</f>
        <v>0</v>
      </c>
    </row>
    <row r="11627" spans="12:17" x14ac:dyDescent="0.25">
      <c r="L11627" s="38">
        <f>IF(AND(Colin!$G11627=$B$1,Colin!$H11627=$C$3),Colin!$I11627,)</f>
        <v>0</v>
      </c>
      <c r="M11627" s="38">
        <f>IF(AND(Colin!$G11627=$B$1,Colin!$H11627&lt;=$C$3),Colin!$I11627,)</f>
        <v>0</v>
      </c>
      <c r="N11627" s="38">
        <f>IF(AND(Colin!$G11627=$B$2,Colin!$H11627=$C$3),Colin!$I11627,)</f>
        <v>0</v>
      </c>
      <c r="O11627" s="38">
        <f>IF(AND(Colin!$G11627=$B$2,Colin!$H11627&lt;=$C$3),Colin!$I11627,)</f>
        <v>0</v>
      </c>
      <c r="P11627" s="38">
        <f>IF(Colin!$G11627&lt;$B$2,Colin!$I11627,0)</f>
        <v>0</v>
      </c>
      <c r="Q11627" s="38">
        <f>IF(Colin!$G11627&lt;$B$1,Colin!$I11627,0)</f>
        <v>0</v>
      </c>
    </row>
    <row r="11628" spans="12:17" x14ac:dyDescent="0.25">
      <c r="L11628" s="38">
        <f>IF(AND(Colin!$G11628=$B$1,Colin!$H11628=$C$3),Colin!$I11628,)</f>
        <v>0</v>
      </c>
      <c r="M11628" s="38">
        <f>IF(AND(Colin!$G11628=$B$1,Colin!$H11628&lt;=$C$3),Colin!$I11628,)</f>
        <v>0</v>
      </c>
      <c r="N11628" s="38">
        <f>IF(AND(Colin!$G11628=$B$2,Colin!$H11628=$C$3),Colin!$I11628,)</f>
        <v>0</v>
      </c>
      <c r="O11628" s="38">
        <f>IF(AND(Colin!$G11628=$B$2,Colin!$H11628&lt;=$C$3),Colin!$I11628,)</f>
        <v>0</v>
      </c>
      <c r="P11628" s="38">
        <f>IF(Colin!$G11628&lt;$B$2,Colin!$I11628,0)</f>
        <v>0</v>
      </c>
      <c r="Q11628" s="38">
        <f>IF(Colin!$G11628&lt;$B$1,Colin!$I11628,0)</f>
        <v>0</v>
      </c>
    </row>
    <row r="11629" spans="12:17" x14ac:dyDescent="0.25">
      <c r="L11629" s="38">
        <f>IF(AND(Colin!$G11629=$B$1,Colin!$H11629=$C$3),Colin!$I11629,)</f>
        <v>0</v>
      </c>
      <c r="M11629" s="38">
        <f>IF(AND(Colin!$G11629=$B$1,Colin!$H11629&lt;=$C$3),Colin!$I11629,)</f>
        <v>0</v>
      </c>
      <c r="N11629" s="38">
        <f>IF(AND(Colin!$G11629=$B$2,Colin!$H11629=$C$3),Colin!$I11629,)</f>
        <v>0</v>
      </c>
      <c r="O11629" s="38">
        <f>IF(AND(Colin!$G11629=$B$2,Colin!$H11629&lt;=$C$3),Colin!$I11629,)</f>
        <v>0</v>
      </c>
      <c r="P11629" s="38">
        <f>IF(Colin!$G11629&lt;$B$2,Colin!$I11629,0)</f>
        <v>0</v>
      </c>
      <c r="Q11629" s="38">
        <f>IF(Colin!$G11629&lt;$B$1,Colin!$I11629,0)</f>
        <v>0</v>
      </c>
    </row>
    <row r="11630" spans="12:17" x14ac:dyDescent="0.25">
      <c r="L11630" s="38">
        <f>IF(AND(Colin!$G11630=$B$1,Colin!$H11630=$C$3),Colin!$I11630,)</f>
        <v>0</v>
      </c>
      <c r="M11630" s="38">
        <f>IF(AND(Colin!$G11630=$B$1,Colin!$H11630&lt;=$C$3),Colin!$I11630,)</f>
        <v>0</v>
      </c>
      <c r="N11630" s="38">
        <f>IF(AND(Colin!$G11630=$B$2,Colin!$H11630=$C$3),Colin!$I11630,)</f>
        <v>0</v>
      </c>
      <c r="O11630" s="38">
        <f>IF(AND(Colin!$G11630=$B$2,Colin!$H11630&lt;=$C$3),Colin!$I11630,)</f>
        <v>0</v>
      </c>
      <c r="P11630" s="38">
        <f>IF(Colin!$G11630&lt;$B$2,Colin!$I11630,0)</f>
        <v>0</v>
      </c>
      <c r="Q11630" s="38">
        <f>IF(Colin!$G11630&lt;$B$1,Colin!$I11630,0)</f>
        <v>0</v>
      </c>
    </row>
    <row r="11631" spans="12:17" x14ac:dyDescent="0.25">
      <c r="L11631" s="38">
        <f>IF(AND(Colin!$G11631=$B$1,Colin!$H11631=$C$3),Colin!$I11631,)</f>
        <v>0</v>
      </c>
      <c r="M11631" s="38">
        <f>IF(AND(Colin!$G11631=$B$1,Colin!$H11631&lt;=$C$3),Colin!$I11631,)</f>
        <v>0</v>
      </c>
      <c r="N11631" s="38">
        <f>IF(AND(Colin!$G11631=$B$2,Colin!$H11631=$C$3),Colin!$I11631,)</f>
        <v>0</v>
      </c>
      <c r="O11631" s="38">
        <f>IF(AND(Colin!$G11631=$B$2,Colin!$H11631&lt;=$C$3),Colin!$I11631,)</f>
        <v>0</v>
      </c>
      <c r="P11631" s="38">
        <f>IF(Colin!$G11631&lt;$B$2,Colin!$I11631,0)</f>
        <v>0</v>
      </c>
      <c r="Q11631" s="38">
        <f>IF(Colin!$G11631&lt;$B$1,Colin!$I11631,0)</f>
        <v>0</v>
      </c>
    </row>
    <row r="11632" spans="12:17" x14ac:dyDescent="0.25">
      <c r="L11632" s="38">
        <f>IF(AND(Colin!$G11632=$B$1,Colin!$H11632=$C$3),Colin!$I11632,)</f>
        <v>0</v>
      </c>
      <c r="M11632" s="38">
        <f>IF(AND(Colin!$G11632=$B$1,Colin!$H11632&lt;=$C$3),Colin!$I11632,)</f>
        <v>0</v>
      </c>
      <c r="N11632" s="38">
        <f>IF(AND(Colin!$G11632=$B$2,Colin!$H11632=$C$3),Colin!$I11632,)</f>
        <v>0</v>
      </c>
      <c r="O11632" s="38">
        <f>IF(AND(Colin!$G11632=$B$2,Colin!$H11632&lt;=$C$3),Colin!$I11632,)</f>
        <v>0</v>
      </c>
      <c r="P11632" s="38">
        <f>IF(Colin!$G11632&lt;$B$2,Colin!$I11632,0)</f>
        <v>0</v>
      </c>
      <c r="Q11632" s="38">
        <f>IF(Colin!$G11632&lt;$B$1,Colin!$I11632,0)</f>
        <v>0</v>
      </c>
    </row>
    <row r="11633" spans="12:17" x14ac:dyDescent="0.25">
      <c r="L11633" s="38">
        <f>IF(AND(Colin!$G11633=$B$1,Colin!$H11633=$C$3),Colin!$I11633,)</f>
        <v>0</v>
      </c>
      <c r="M11633" s="38">
        <f>IF(AND(Colin!$G11633=$B$1,Colin!$H11633&lt;=$C$3),Colin!$I11633,)</f>
        <v>0</v>
      </c>
      <c r="N11633" s="38">
        <f>IF(AND(Colin!$G11633=$B$2,Colin!$H11633=$C$3),Colin!$I11633,)</f>
        <v>0</v>
      </c>
      <c r="O11633" s="38">
        <f>IF(AND(Colin!$G11633=$B$2,Colin!$H11633&lt;=$C$3),Colin!$I11633,)</f>
        <v>0</v>
      </c>
      <c r="P11633" s="38">
        <f>IF(Colin!$G11633&lt;$B$2,Colin!$I11633,0)</f>
        <v>0</v>
      </c>
      <c r="Q11633" s="38">
        <f>IF(Colin!$G11633&lt;$B$1,Colin!$I11633,0)</f>
        <v>0</v>
      </c>
    </row>
    <row r="11634" spans="12:17" x14ac:dyDescent="0.25">
      <c r="L11634" s="38">
        <f>IF(AND(Colin!$G11634=$B$1,Colin!$H11634=$C$3),Colin!$I11634,)</f>
        <v>0</v>
      </c>
      <c r="M11634" s="38">
        <f>IF(AND(Colin!$G11634=$B$1,Colin!$H11634&lt;=$C$3),Colin!$I11634,)</f>
        <v>0</v>
      </c>
      <c r="N11634" s="38">
        <f>IF(AND(Colin!$G11634=$B$2,Colin!$H11634=$C$3),Colin!$I11634,)</f>
        <v>0</v>
      </c>
      <c r="O11634" s="38">
        <f>IF(AND(Colin!$G11634=$B$2,Colin!$H11634&lt;=$C$3),Colin!$I11634,)</f>
        <v>0</v>
      </c>
      <c r="P11634" s="38">
        <f>IF(Colin!$G11634&lt;$B$2,Colin!$I11634,0)</f>
        <v>0</v>
      </c>
      <c r="Q11634" s="38">
        <f>IF(Colin!$G11634&lt;$B$1,Colin!$I11634,0)</f>
        <v>0</v>
      </c>
    </row>
    <row r="11635" spans="12:17" x14ac:dyDescent="0.25">
      <c r="L11635" s="38">
        <f>IF(AND(Colin!$G11635=$B$1,Colin!$H11635=$C$3),Colin!$I11635,)</f>
        <v>0</v>
      </c>
      <c r="M11635" s="38">
        <f>IF(AND(Colin!$G11635=$B$1,Colin!$H11635&lt;=$C$3),Colin!$I11635,)</f>
        <v>0</v>
      </c>
      <c r="N11635" s="38">
        <f>IF(AND(Colin!$G11635=$B$2,Colin!$H11635=$C$3),Colin!$I11635,)</f>
        <v>0</v>
      </c>
      <c r="O11635" s="38">
        <f>IF(AND(Colin!$G11635=$B$2,Colin!$H11635&lt;=$C$3),Colin!$I11635,)</f>
        <v>0</v>
      </c>
      <c r="P11635" s="38">
        <f>IF(Colin!$G11635&lt;$B$2,Colin!$I11635,0)</f>
        <v>0</v>
      </c>
      <c r="Q11635" s="38">
        <f>IF(Colin!$G11635&lt;$B$1,Colin!$I11635,0)</f>
        <v>0</v>
      </c>
    </row>
    <row r="11636" spans="12:17" x14ac:dyDescent="0.25">
      <c r="L11636" s="38">
        <f>IF(AND(Colin!$G11636=$B$1,Colin!$H11636=$C$3),Colin!$I11636,)</f>
        <v>0</v>
      </c>
      <c r="M11636" s="38">
        <f>IF(AND(Colin!$G11636=$B$1,Colin!$H11636&lt;=$C$3),Colin!$I11636,)</f>
        <v>0</v>
      </c>
      <c r="N11636" s="38">
        <f>IF(AND(Colin!$G11636=$B$2,Colin!$H11636=$C$3),Colin!$I11636,)</f>
        <v>0</v>
      </c>
      <c r="O11636" s="38">
        <f>IF(AND(Colin!$G11636=$B$2,Colin!$H11636&lt;=$C$3),Colin!$I11636,)</f>
        <v>0</v>
      </c>
      <c r="P11636" s="38">
        <f>IF(Colin!$G11636&lt;$B$2,Colin!$I11636,0)</f>
        <v>0</v>
      </c>
      <c r="Q11636" s="38">
        <f>IF(Colin!$G11636&lt;$B$1,Colin!$I11636,0)</f>
        <v>0</v>
      </c>
    </row>
    <row r="11637" spans="12:17" x14ac:dyDescent="0.25">
      <c r="L11637" s="38">
        <f>IF(AND(Colin!$G11637=$B$1,Colin!$H11637=$C$3),Colin!$I11637,)</f>
        <v>0</v>
      </c>
      <c r="M11637" s="38">
        <f>IF(AND(Colin!$G11637=$B$1,Colin!$H11637&lt;=$C$3),Colin!$I11637,)</f>
        <v>0</v>
      </c>
      <c r="N11637" s="38">
        <f>IF(AND(Colin!$G11637=$B$2,Colin!$H11637=$C$3),Colin!$I11637,)</f>
        <v>0</v>
      </c>
      <c r="O11637" s="38">
        <f>IF(AND(Colin!$G11637=$B$2,Colin!$H11637&lt;=$C$3),Colin!$I11637,)</f>
        <v>0</v>
      </c>
      <c r="P11637" s="38">
        <f>IF(Colin!$G11637&lt;$B$2,Colin!$I11637,0)</f>
        <v>0</v>
      </c>
      <c r="Q11637" s="38">
        <f>IF(Colin!$G11637&lt;$B$1,Colin!$I11637,0)</f>
        <v>0</v>
      </c>
    </row>
    <row r="11638" spans="12:17" x14ac:dyDescent="0.25">
      <c r="L11638" s="38">
        <f>IF(AND(Colin!$G11638=$B$1,Colin!$H11638=$C$3),Colin!$I11638,)</f>
        <v>0</v>
      </c>
      <c r="M11638" s="38">
        <f>IF(AND(Colin!$G11638=$B$1,Colin!$H11638&lt;=$C$3),Colin!$I11638,)</f>
        <v>0</v>
      </c>
      <c r="N11638" s="38">
        <f>IF(AND(Colin!$G11638=$B$2,Colin!$H11638=$C$3),Colin!$I11638,)</f>
        <v>0</v>
      </c>
      <c r="O11638" s="38">
        <f>IF(AND(Colin!$G11638=$B$2,Colin!$H11638&lt;=$C$3),Colin!$I11638,)</f>
        <v>0</v>
      </c>
      <c r="P11638" s="38">
        <f>IF(Colin!$G11638&lt;$B$2,Colin!$I11638,0)</f>
        <v>0</v>
      </c>
      <c r="Q11638" s="38">
        <f>IF(Colin!$G11638&lt;$B$1,Colin!$I11638,0)</f>
        <v>0</v>
      </c>
    </row>
    <row r="11639" spans="12:17" x14ac:dyDescent="0.25">
      <c r="L11639" s="38">
        <f>IF(AND(Colin!$G11639=$B$1,Colin!$H11639=$C$3),Colin!$I11639,)</f>
        <v>0</v>
      </c>
      <c r="M11639" s="38">
        <f>IF(AND(Colin!$G11639=$B$1,Colin!$H11639&lt;=$C$3),Colin!$I11639,)</f>
        <v>0</v>
      </c>
      <c r="N11639" s="38">
        <f>IF(AND(Colin!$G11639=$B$2,Colin!$H11639=$C$3),Colin!$I11639,)</f>
        <v>0</v>
      </c>
      <c r="O11639" s="38">
        <f>IF(AND(Colin!$G11639=$B$2,Colin!$H11639&lt;=$C$3),Colin!$I11639,)</f>
        <v>0</v>
      </c>
      <c r="P11639" s="38">
        <f>IF(Colin!$G11639&lt;$B$2,Colin!$I11639,0)</f>
        <v>0</v>
      </c>
      <c r="Q11639" s="38">
        <f>IF(Colin!$G11639&lt;$B$1,Colin!$I11639,0)</f>
        <v>0</v>
      </c>
    </row>
    <row r="11640" spans="12:17" x14ac:dyDescent="0.25">
      <c r="L11640" s="38">
        <f>IF(AND(Colin!$G11640=$B$1,Colin!$H11640=$C$3),Colin!$I11640,)</f>
        <v>0</v>
      </c>
      <c r="M11640" s="38">
        <f>IF(AND(Colin!$G11640=$B$1,Colin!$H11640&lt;=$C$3),Colin!$I11640,)</f>
        <v>0</v>
      </c>
      <c r="N11640" s="38">
        <f>IF(AND(Colin!$G11640=$B$2,Colin!$H11640=$C$3),Colin!$I11640,)</f>
        <v>0</v>
      </c>
      <c r="O11640" s="38">
        <f>IF(AND(Colin!$G11640=$B$2,Colin!$H11640&lt;=$C$3),Colin!$I11640,)</f>
        <v>0</v>
      </c>
      <c r="P11640" s="38">
        <f>IF(Colin!$G11640&lt;$B$2,Colin!$I11640,0)</f>
        <v>0</v>
      </c>
      <c r="Q11640" s="38">
        <f>IF(Colin!$G11640&lt;$B$1,Colin!$I11640,0)</f>
        <v>0</v>
      </c>
    </row>
    <row r="11641" spans="12:17" x14ac:dyDescent="0.25">
      <c r="L11641" s="38">
        <f>IF(AND(Colin!$G11641=$B$1,Colin!$H11641=$C$3),Colin!$I11641,)</f>
        <v>0</v>
      </c>
      <c r="M11641" s="38">
        <f>IF(AND(Colin!$G11641=$B$1,Colin!$H11641&lt;=$C$3),Colin!$I11641,)</f>
        <v>0</v>
      </c>
      <c r="N11641" s="38">
        <f>IF(AND(Colin!$G11641=$B$2,Colin!$H11641=$C$3),Colin!$I11641,)</f>
        <v>0</v>
      </c>
      <c r="O11641" s="38">
        <f>IF(AND(Colin!$G11641=$B$2,Colin!$H11641&lt;=$C$3),Colin!$I11641,)</f>
        <v>0</v>
      </c>
      <c r="P11641" s="38">
        <f>IF(Colin!$G11641&lt;$B$2,Colin!$I11641,0)</f>
        <v>0</v>
      </c>
      <c r="Q11641" s="38">
        <f>IF(Colin!$G11641&lt;$B$1,Colin!$I11641,0)</f>
        <v>0</v>
      </c>
    </row>
    <row r="11642" spans="12:17" x14ac:dyDescent="0.25">
      <c r="L11642" s="38">
        <f>IF(AND(Colin!$G11642=$B$1,Colin!$H11642=$C$3),Colin!$I11642,)</f>
        <v>0</v>
      </c>
      <c r="M11642" s="38">
        <f>IF(AND(Colin!$G11642=$B$1,Colin!$H11642&lt;=$C$3),Colin!$I11642,)</f>
        <v>0</v>
      </c>
      <c r="N11642" s="38">
        <f>IF(AND(Colin!$G11642=$B$2,Colin!$H11642=$C$3),Colin!$I11642,)</f>
        <v>0</v>
      </c>
      <c r="O11642" s="38">
        <f>IF(AND(Colin!$G11642=$B$2,Colin!$H11642&lt;=$C$3),Colin!$I11642,)</f>
        <v>0</v>
      </c>
      <c r="P11642" s="38">
        <f>IF(Colin!$G11642&lt;$B$2,Colin!$I11642,0)</f>
        <v>0</v>
      </c>
      <c r="Q11642" s="38">
        <f>IF(Colin!$G11642&lt;$B$1,Colin!$I11642,0)</f>
        <v>0</v>
      </c>
    </row>
    <row r="11643" spans="12:17" x14ac:dyDescent="0.25">
      <c r="L11643" s="38">
        <f>IF(AND(Colin!$G11643=$B$1,Colin!$H11643=$C$3),Colin!$I11643,)</f>
        <v>0</v>
      </c>
      <c r="M11643" s="38">
        <f>IF(AND(Colin!$G11643=$B$1,Colin!$H11643&lt;=$C$3),Colin!$I11643,)</f>
        <v>0</v>
      </c>
      <c r="N11643" s="38">
        <f>IF(AND(Colin!$G11643=$B$2,Colin!$H11643=$C$3),Colin!$I11643,)</f>
        <v>0</v>
      </c>
      <c r="O11643" s="38">
        <f>IF(AND(Colin!$G11643=$B$2,Colin!$H11643&lt;=$C$3),Colin!$I11643,)</f>
        <v>0</v>
      </c>
      <c r="P11643" s="38">
        <f>IF(Colin!$G11643&lt;$B$2,Colin!$I11643,0)</f>
        <v>0</v>
      </c>
      <c r="Q11643" s="38">
        <f>IF(Colin!$G11643&lt;$B$1,Colin!$I11643,0)</f>
        <v>0</v>
      </c>
    </row>
    <row r="11644" spans="12:17" x14ac:dyDescent="0.25">
      <c r="L11644" s="38">
        <f>IF(AND(Colin!$G11644=$B$1,Colin!$H11644=$C$3),Colin!$I11644,)</f>
        <v>0</v>
      </c>
      <c r="M11644" s="38">
        <f>IF(AND(Colin!$G11644=$B$1,Colin!$H11644&lt;=$C$3),Colin!$I11644,)</f>
        <v>0</v>
      </c>
      <c r="N11644" s="38">
        <f>IF(AND(Colin!$G11644=$B$2,Colin!$H11644=$C$3),Colin!$I11644,)</f>
        <v>0</v>
      </c>
      <c r="O11644" s="38">
        <f>IF(AND(Colin!$G11644=$B$2,Colin!$H11644&lt;=$C$3),Colin!$I11644,)</f>
        <v>0</v>
      </c>
      <c r="P11644" s="38">
        <f>IF(Colin!$G11644&lt;$B$2,Colin!$I11644,0)</f>
        <v>0</v>
      </c>
      <c r="Q11644" s="38">
        <f>IF(Colin!$G11644&lt;$B$1,Colin!$I11644,0)</f>
        <v>0</v>
      </c>
    </row>
    <row r="11645" spans="12:17" x14ac:dyDescent="0.25">
      <c r="L11645" s="38">
        <f>IF(AND(Colin!$G11645=$B$1,Colin!$H11645=$C$3),Colin!$I11645,)</f>
        <v>0</v>
      </c>
      <c r="M11645" s="38">
        <f>IF(AND(Colin!$G11645=$B$1,Colin!$H11645&lt;=$C$3),Colin!$I11645,)</f>
        <v>0</v>
      </c>
      <c r="N11645" s="38">
        <f>IF(AND(Colin!$G11645=$B$2,Colin!$H11645=$C$3),Colin!$I11645,)</f>
        <v>0</v>
      </c>
      <c r="O11645" s="38">
        <f>IF(AND(Colin!$G11645=$B$2,Colin!$H11645&lt;=$C$3),Colin!$I11645,)</f>
        <v>0</v>
      </c>
      <c r="P11645" s="38">
        <f>IF(Colin!$G11645&lt;$B$2,Colin!$I11645,0)</f>
        <v>0</v>
      </c>
      <c r="Q11645" s="38">
        <f>IF(Colin!$G11645&lt;$B$1,Colin!$I11645,0)</f>
        <v>0</v>
      </c>
    </row>
    <row r="11646" spans="12:17" x14ac:dyDescent="0.25">
      <c r="L11646" s="38">
        <f>IF(AND(Colin!$G11646=$B$1,Colin!$H11646=$C$3),Colin!$I11646,)</f>
        <v>0</v>
      </c>
      <c r="M11646" s="38">
        <f>IF(AND(Colin!$G11646=$B$1,Colin!$H11646&lt;=$C$3),Colin!$I11646,)</f>
        <v>0</v>
      </c>
      <c r="N11646" s="38">
        <f>IF(AND(Colin!$G11646=$B$2,Colin!$H11646=$C$3),Colin!$I11646,)</f>
        <v>0</v>
      </c>
      <c r="O11646" s="38">
        <f>IF(AND(Colin!$G11646=$B$2,Colin!$H11646&lt;=$C$3),Colin!$I11646,)</f>
        <v>0</v>
      </c>
      <c r="P11646" s="38">
        <f>IF(Colin!$G11646&lt;$B$2,Colin!$I11646,0)</f>
        <v>0</v>
      </c>
      <c r="Q11646" s="38">
        <f>IF(Colin!$G11646&lt;$B$1,Colin!$I11646,0)</f>
        <v>0</v>
      </c>
    </row>
    <row r="11647" spans="12:17" x14ac:dyDescent="0.25">
      <c r="L11647" s="38">
        <f>IF(AND(Colin!$G11647=$B$1,Colin!$H11647=$C$3),Colin!$I11647,)</f>
        <v>0</v>
      </c>
      <c r="M11647" s="38">
        <f>IF(AND(Colin!$G11647=$B$1,Colin!$H11647&lt;=$C$3),Colin!$I11647,)</f>
        <v>0</v>
      </c>
      <c r="N11647" s="38">
        <f>IF(AND(Colin!$G11647=$B$2,Colin!$H11647=$C$3),Colin!$I11647,)</f>
        <v>0</v>
      </c>
      <c r="O11647" s="38">
        <f>IF(AND(Colin!$G11647=$B$2,Colin!$H11647&lt;=$C$3),Colin!$I11647,)</f>
        <v>0</v>
      </c>
      <c r="P11647" s="38">
        <f>IF(Colin!$G11647&lt;$B$2,Colin!$I11647,0)</f>
        <v>0</v>
      </c>
      <c r="Q11647" s="38">
        <f>IF(Colin!$G11647&lt;$B$1,Colin!$I11647,0)</f>
        <v>0</v>
      </c>
    </row>
    <row r="11648" spans="12:17" x14ac:dyDescent="0.25">
      <c r="L11648" s="38">
        <f>IF(AND(Colin!$G11648=$B$1,Colin!$H11648=$C$3),Colin!$I11648,)</f>
        <v>0</v>
      </c>
      <c r="M11648" s="38">
        <f>IF(AND(Colin!$G11648=$B$1,Colin!$H11648&lt;=$C$3),Colin!$I11648,)</f>
        <v>0</v>
      </c>
      <c r="N11648" s="38">
        <f>IF(AND(Colin!$G11648=$B$2,Colin!$H11648=$C$3),Colin!$I11648,)</f>
        <v>0</v>
      </c>
      <c r="O11648" s="38">
        <f>IF(AND(Colin!$G11648=$B$2,Colin!$H11648&lt;=$C$3),Colin!$I11648,)</f>
        <v>0</v>
      </c>
      <c r="P11648" s="38">
        <f>IF(Colin!$G11648&lt;$B$2,Colin!$I11648,0)</f>
        <v>0</v>
      </c>
      <c r="Q11648" s="38">
        <f>IF(Colin!$G11648&lt;$B$1,Colin!$I11648,0)</f>
        <v>0</v>
      </c>
    </row>
    <row r="11649" spans="12:17" x14ac:dyDescent="0.25">
      <c r="L11649" s="38">
        <f>IF(AND(Colin!$G11649=$B$1,Colin!$H11649=$C$3),Colin!$I11649,)</f>
        <v>0</v>
      </c>
      <c r="M11649" s="38">
        <f>IF(AND(Colin!$G11649=$B$1,Colin!$H11649&lt;=$C$3),Colin!$I11649,)</f>
        <v>0</v>
      </c>
      <c r="N11649" s="38">
        <f>IF(AND(Colin!$G11649=$B$2,Colin!$H11649=$C$3),Colin!$I11649,)</f>
        <v>0</v>
      </c>
      <c r="O11649" s="38">
        <f>IF(AND(Colin!$G11649=$B$2,Colin!$H11649&lt;=$C$3),Colin!$I11649,)</f>
        <v>0</v>
      </c>
      <c r="P11649" s="38">
        <f>IF(Colin!$G11649&lt;$B$2,Colin!$I11649,0)</f>
        <v>0</v>
      </c>
      <c r="Q11649" s="38">
        <f>IF(Colin!$G11649&lt;$B$1,Colin!$I11649,0)</f>
        <v>0</v>
      </c>
    </row>
    <row r="11650" spans="12:17" x14ac:dyDescent="0.25">
      <c r="L11650" s="38">
        <f>IF(AND(Colin!$G11650=$B$1,Colin!$H11650=$C$3),Colin!$I11650,)</f>
        <v>0</v>
      </c>
      <c r="M11650" s="38">
        <f>IF(AND(Colin!$G11650=$B$1,Colin!$H11650&lt;=$C$3),Colin!$I11650,)</f>
        <v>0</v>
      </c>
      <c r="N11650" s="38">
        <f>IF(AND(Colin!$G11650=$B$2,Colin!$H11650=$C$3),Colin!$I11650,)</f>
        <v>0</v>
      </c>
      <c r="O11650" s="38">
        <f>IF(AND(Colin!$G11650=$B$2,Colin!$H11650&lt;=$C$3),Colin!$I11650,)</f>
        <v>0</v>
      </c>
      <c r="P11650" s="38">
        <f>IF(Colin!$G11650&lt;$B$2,Colin!$I11650,0)</f>
        <v>0</v>
      </c>
      <c r="Q11650" s="38">
        <f>IF(Colin!$G11650&lt;$B$1,Colin!$I11650,0)</f>
        <v>0</v>
      </c>
    </row>
    <row r="11651" spans="12:17" x14ac:dyDescent="0.25">
      <c r="L11651" s="38">
        <f>IF(AND(Colin!$G11651=$B$1,Colin!$H11651=$C$3),Colin!$I11651,)</f>
        <v>0</v>
      </c>
      <c r="M11651" s="38">
        <f>IF(AND(Colin!$G11651=$B$1,Colin!$H11651&lt;=$C$3),Colin!$I11651,)</f>
        <v>0</v>
      </c>
      <c r="N11651" s="38">
        <f>IF(AND(Colin!$G11651=$B$2,Colin!$H11651=$C$3),Colin!$I11651,)</f>
        <v>0</v>
      </c>
      <c r="O11651" s="38">
        <f>IF(AND(Colin!$G11651=$B$2,Colin!$H11651&lt;=$C$3),Colin!$I11651,)</f>
        <v>0</v>
      </c>
      <c r="P11651" s="38">
        <f>IF(Colin!$G11651&lt;$B$2,Colin!$I11651,0)</f>
        <v>0</v>
      </c>
      <c r="Q11651" s="38">
        <f>IF(Colin!$G11651&lt;$B$1,Colin!$I11651,0)</f>
        <v>0</v>
      </c>
    </row>
    <row r="11652" spans="12:17" x14ac:dyDescent="0.25">
      <c r="L11652" s="38">
        <f>IF(AND(Colin!$G11652=$B$1,Colin!$H11652=$C$3),Colin!$I11652,)</f>
        <v>0</v>
      </c>
      <c r="M11652" s="38">
        <f>IF(AND(Colin!$G11652=$B$1,Colin!$H11652&lt;=$C$3),Colin!$I11652,)</f>
        <v>0</v>
      </c>
      <c r="N11652" s="38">
        <f>IF(AND(Colin!$G11652=$B$2,Colin!$H11652=$C$3),Colin!$I11652,)</f>
        <v>0</v>
      </c>
      <c r="O11652" s="38">
        <f>IF(AND(Colin!$G11652=$B$2,Colin!$H11652&lt;=$C$3),Colin!$I11652,)</f>
        <v>0</v>
      </c>
      <c r="P11652" s="38">
        <f>IF(Colin!$G11652&lt;$B$2,Colin!$I11652,0)</f>
        <v>0</v>
      </c>
      <c r="Q11652" s="38">
        <f>IF(Colin!$G11652&lt;$B$1,Colin!$I11652,0)</f>
        <v>0</v>
      </c>
    </row>
    <row r="11653" spans="12:17" x14ac:dyDescent="0.25">
      <c r="L11653" s="38">
        <f>IF(AND(Colin!$G11653=$B$1,Colin!$H11653=$C$3),Colin!$I11653,)</f>
        <v>0</v>
      </c>
      <c r="M11653" s="38">
        <f>IF(AND(Colin!$G11653=$B$1,Colin!$H11653&lt;=$C$3),Colin!$I11653,)</f>
        <v>0</v>
      </c>
      <c r="N11653" s="38">
        <f>IF(AND(Colin!$G11653=$B$2,Colin!$H11653=$C$3),Colin!$I11653,)</f>
        <v>0</v>
      </c>
      <c r="O11653" s="38">
        <f>IF(AND(Colin!$G11653=$B$2,Colin!$H11653&lt;=$C$3),Colin!$I11653,)</f>
        <v>0</v>
      </c>
      <c r="P11653" s="38">
        <f>IF(Colin!$G11653&lt;$B$2,Colin!$I11653,0)</f>
        <v>0</v>
      </c>
      <c r="Q11653" s="38">
        <f>IF(Colin!$G11653&lt;$B$1,Colin!$I11653,0)</f>
        <v>0</v>
      </c>
    </row>
    <row r="11654" spans="12:17" x14ac:dyDescent="0.25">
      <c r="L11654" s="38">
        <f>IF(AND(Colin!$G11654=$B$1,Colin!$H11654=$C$3),Colin!$I11654,)</f>
        <v>0</v>
      </c>
      <c r="M11654" s="38">
        <f>IF(AND(Colin!$G11654=$B$1,Colin!$H11654&lt;=$C$3),Colin!$I11654,)</f>
        <v>0</v>
      </c>
      <c r="N11654" s="38">
        <f>IF(AND(Colin!$G11654=$B$2,Colin!$H11654=$C$3),Colin!$I11654,)</f>
        <v>0</v>
      </c>
      <c r="O11654" s="38">
        <f>IF(AND(Colin!$G11654=$B$2,Colin!$H11654&lt;=$C$3),Colin!$I11654,)</f>
        <v>0</v>
      </c>
      <c r="P11654" s="38">
        <f>IF(Colin!$G11654&lt;$B$2,Colin!$I11654,0)</f>
        <v>0</v>
      </c>
      <c r="Q11654" s="38">
        <f>IF(Colin!$G11654&lt;$B$1,Colin!$I11654,0)</f>
        <v>0</v>
      </c>
    </row>
    <row r="11655" spans="12:17" x14ac:dyDescent="0.25">
      <c r="L11655" s="38">
        <f>IF(AND(Colin!$G11655=$B$1,Colin!$H11655=$C$3),Colin!$I11655,)</f>
        <v>0</v>
      </c>
      <c r="M11655" s="38">
        <f>IF(AND(Colin!$G11655=$B$1,Colin!$H11655&lt;=$C$3),Colin!$I11655,)</f>
        <v>0</v>
      </c>
      <c r="N11655" s="38">
        <f>IF(AND(Colin!$G11655=$B$2,Colin!$H11655=$C$3),Colin!$I11655,)</f>
        <v>0</v>
      </c>
      <c r="O11655" s="38">
        <f>IF(AND(Colin!$G11655=$B$2,Colin!$H11655&lt;=$C$3),Colin!$I11655,)</f>
        <v>0</v>
      </c>
      <c r="P11655" s="38">
        <f>IF(Colin!$G11655&lt;$B$2,Colin!$I11655,0)</f>
        <v>0</v>
      </c>
      <c r="Q11655" s="38">
        <f>IF(Colin!$G11655&lt;$B$1,Colin!$I11655,0)</f>
        <v>0</v>
      </c>
    </row>
    <row r="11656" spans="12:17" x14ac:dyDescent="0.25">
      <c r="L11656" s="38">
        <f>IF(AND(Colin!$G11656=$B$1,Colin!$H11656=$C$3),Colin!$I11656,)</f>
        <v>0</v>
      </c>
      <c r="M11656" s="38">
        <f>IF(AND(Colin!$G11656=$B$1,Colin!$H11656&lt;=$C$3),Colin!$I11656,)</f>
        <v>0</v>
      </c>
      <c r="N11656" s="38">
        <f>IF(AND(Colin!$G11656=$B$2,Colin!$H11656=$C$3),Colin!$I11656,)</f>
        <v>0</v>
      </c>
      <c r="O11656" s="38">
        <f>IF(AND(Colin!$G11656=$B$2,Colin!$H11656&lt;=$C$3),Colin!$I11656,)</f>
        <v>0</v>
      </c>
      <c r="P11656" s="38">
        <f>IF(Colin!$G11656&lt;$B$2,Colin!$I11656,0)</f>
        <v>0</v>
      </c>
      <c r="Q11656" s="38">
        <f>IF(Colin!$G11656&lt;$B$1,Colin!$I11656,0)</f>
        <v>0</v>
      </c>
    </row>
    <row r="11657" spans="12:17" x14ac:dyDescent="0.25">
      <c r="L11657" s="38">
        <f>IF(AND(Colin!$G11657=$B$1,Colin!$H11657=$C$3),Colin!$I11657,)</f>
        <v>0</v>
      </c>
      <c r="M11657" s="38">
        <f>IF(AND(Colin!$G11657=$B$1,Colin!$H11657&lt;=$C$3),Colin!$I11657,)</f>
        <v>0</v>
      </c>
      <c r="N11657" s="38">
        <f>IF(AND(Colin!$G11657=$B$2,Colin!$H11657=$C$3),Colin!$I11657,)</f>
        <v>0</v>
      </c>
      <c r="O11657" s="38">
        <f>IF(AND(Colin!$G11657=$B$2,Colin!$H11657&lt;=$C$3),Colin!$I11657,)</f>
        <v>0</v>
      </c>
      <c r="P11657" s="38">
        <f>IF(Colin!$G11657&lt;$B$2,Colin!$I11657,0)</f>
        <v>0</v>
      </c>
      <c r="Q11657" s="38">
        <f>IF(Colin!$G11657&lt;$B$1,Colin!$I11657,0)</f>
        <v>0</v>
      </c>
    </row>
    <row r="11658" spans="12:17" x14ac:dyDescent="0.25">
      <c r="L11658" s="38">
        <f>IF(AND(Colin!$G11658=$B$1,Colin!$H11658=$C$3),Colin!$I11658,)</f>
        <v>0</v>
      </c>
      <c r="M11658" s="38">
        <f>IF(AND(Colin!$G11658=$B$1,Colin!$H11658&lt;=$C$3),Colin!$I11658,)</f>
        <v>0</v>
      </c>
      <c r="N11658" s="38">
        <f>IF(AND(Colin!$G11658=$B$2,Colin!$H11658=$C$3),Colin!$I11658,)</f>
        <v>0</v>
      </c>
      <c r="O11658" s="38">
        <f>IF(AND(Colin!$G11658=$B$2,Colin!$H11658&lt;=$C$3),Colin!$I11658,)</f>
        <v>0</v>
      </c>
      <c r="P11658" s="38">
        <f>IF(Colin!$G11658&lt;$B$2,Colin!$I11658,0)</f>
        <v>0</v>
      </c>
      <c r="Q11658" s="38">
        <f>IF(Colin!$G11658&lt;$B$1,Colin!$I11658,0)</f>
        <v>0</v>
      </c>
    </row>
    <row r="11659" spans="12:17" x14ac:dyDescent="0.25">
      <c r="L11659" s="38">
        <f>IF(AND(Colin!$G11659=$B$1,Colin!$H11659=$C$3),Colin!$I11659,)</f>
        <v>0</v>
      </c>
      <c r="M11659" s="38">
        <f>IF(AND(Colin!$G11659=$B$1,Colin!$H11659&lt;=$C$3),Colin!$I11659,)</f>
        <v>0</v>
      </c>
      <c r="N11659" s="38">
        <f>IF(AND(Colin!$G11659=$B$2,Colin!$H11659=$C$3),Colin!$I11659,)</f>
        <v>0</v>
      </c>
      <c r="O11659" s="38">
        <f>IF(AND(Colin!$G11659=$B$2,Colin!$H11659&lt;=$C$3),Colin!$I11659,)</f>
        <v>0</v>
      </c>
      <c r="P11659" s="38">
        <f>IF(Colin!$G11659&lt;$B$2,Colin!$I11659,0)</f>
        <v>0</v>
      </c>
      <c r="Q11659" s="38">
        <f>IF(Colin!$G11659&lt;$B$1,Colin!$I11659,0)</f>
        <v>0</v>
      </c>
    </row>
    <row r="11660" spans="12:17" x14ac:dyDescent="0.25">
      <c r="L11660" s="38">
        <f>IF(AND(Colin!$G11660=$B$1,Colin!$H11660=$C$3),Colin!$I11660,)</f>
        <v>0</v>
      </c>
      <c r="M11660" s="38">
        <f>IF(AND(Colin!$G11660=$B$1,Colin!$H11660&lt;=$C$3),Colin!$I11660,)</f>
        <v>0</v>
      </c>
      <c r="N11660" s="38">
        <f>IF(AND(Colin!$G11660=$B$2,Colin!$H11660=$C$3),Colin!$I11660,)</f>
        <v>0</v>
      </c>
      <c r="O11660" s="38">
        <f>IF(AND(Colin!$G11660=$B$2,Colin!$H11660&lt;=$C$3),Colin!$I11660,)</f>
        <v>0</v>
      </c>
      <c r="P11660" s="38">
        <f>IF(Colin!$G11660&lt;$B$2,Colin!$I11660,0)</f>
        <v>0</v>
      </c>
      <c r="Q11660" s="38">
        <f>IF(Colin!$G11660&lt;$B$1,Colin!$I11660,0)</f>
        <v>0</v>
      </c>
    </row>
    <row r="11661" spans="12:17" x14ac:dyDescent="0.25">
      <c r="L11661" s="38">
        <f>IF(AND(Colin!$G11661=$B$1,Colin!$H11661=$C$3),Colin!$I11661,)</f>
        <v>0</v>
      </c>
      <c r="M11661" s="38">
        <f>IF(AND(Colin!$G11661=$B$1,Colin!$H11661&lt;=$C$3),Colin!$I11661,)</f>
        <v>0</v>
      </c>
      <c r="N11661" s="38">
        <f>IF(AND(Colin!$G11661=$B$2,Colin!$H11661=$C$3),Colin!$I11661,)</f>
        <v>0</v>
      </c>
      <c r="O11661" s="38">
        <f>IF(AND(Colin!$G11661=$B$2,Colin!$H11661&lt;=$C$3),Colin!$I11661,)</f>
        <v>0</v>
      </c>
      <c r="P11661" s="38">
        <f>IF(Colin!$G11661&lt;$B$2,Colin!$I11661,0)</f>
        <v>0</v>
      </c>
      <c r="Q11661" s="38">
        <f>IF(Colin!$G11661&lt;$B$1,Colin!$I11661,0)</f>
        <v>0</v>
      </c>
    </row>
    <row r="11662" spans="12:17" x14ac:dyDescent="0.25">
      <c r="L11662" s="38">
        <f>IF(AND(Colin!$G11662=$B$1,Colin!$H11662=$C$3),Colin!$I11662,)</f>
        <v>0</v>
      </c>
      <c r="M11662" s="38">
        <f>IF(AND(Colin!$G11662=$B$1,Colin!$H11662&lt;=$C$3),Colin!$I11662,)</f>
        <v>0</v>
      </c>
      <c r="N11662" s="38">
        <f>IF(AND(Colin!$G11662=$B$2,Colin!$H11662=$C$3),Colin!$I11662,)</f>
        <v>0</v>
      </c>
      <c r="O11662" s="38">
        <f>IF(AND(Colin!$G11662=$B$2,Colin!$H11662&lt;=$C$3),Colin!$I11662,)</f>
        <v>0</v>
      </c>
      <c r="P11662" s="38">
        <f>IF(Colin!$G11662&lt;$B$2,Colin!$I11662,0)</f>
        <v>0</v>
      </c>
      <c r="Q11662" s="38">
        <f>IF(Colin!$G11662&lt;$B$1,Colin!$I11662,0)</f>
        <v>0</v>
      </c>
    </row>
    <row r="11663" spans="12:17" x14ac:dyDescent="0.25">
      <c r="L11663" s="38">
        <f>IF(AND(Colin!$G11663=$B$1,Colin!$H11663=$C$3),Colin!$I11663,)</f>
        <v>0</v>
      </c>
      <c r="M11663" s="38">
        <f>IF(AND(Colin!$G11663=$B$1,Colin!$H11663&lt;=$C$3),Colin!$I11663,)</f>
        <v>0</v>
      </c>
      <c r="N11663" s="38">
        <f>IF(AND(Colin!$G11663=$B$2,Colin!$H11663=$C$3),Colin!$I11663,)</f>
        <v>0</v>
      </c>
      <c r="O11663" s="38">
        <f>IF(AND(Colin!$G11663=$B$2,Colin!$H11663&lt;=$C$3),Colin!$I11663,)</f>
        <v>0</v>
      </c>
      <c r="P11663" s="38">
        <f>IF(Colin!$G11663&lt;$B$2,Colin!$I11663,0)</f>
        <v>0</v>
      </c>
      <c r="Q11663" s="38">
        <f>IF(Colin!$G11663&lt;$B$1,Colin!$I11663,0)</f>
        <v>0</v>
      </c>
    </row>
    <row r="11664" spans="12:17" x14ac:dyDescent="0.25">
      <c r="L11664" s="38">
        <f>IF(AND(Colin!$G11664=$B$1,Colin!$H11664=$C$3),Colin!$I11664,)</f>
        <v>0</v>
      </c>
      <c r="M11664" s="38">
        <f>IF(AND(Colin!$G11664=$B$1,Colin!$H11664&lt;=$C$3),Colin!$I11664,)</f>
        <v>0</v>
      </c>
      <c r="N11664" s="38">
        <f>IF(AND(Colin!$G11664=$B$2,Colin!$H11664=$C$3),Colin!$I11664,)</f>
        <v>0</v>
      </c>
      <c r="O11664" s="38">
        <f>IF(AND(Colin!$G11664=$B$2,Colin!$H11664&lt;=$C$3),Colin!$I11664,)</f>
        <v>0</v>
      </c>
      <c r="P11664" s="38">
        <f>IF(Colin!$G11664&lt;$B$2,Colin!$I11664,0)</f>
        <v>0</v>
      </c>
      <c r="Q11664" s="38">
        <f>IF(Colin!$G11664&lt;$B$1,Colin!$I11664,0)</f>
        <v>0</v>
      </c>
    </row>
    <row r="11665" spans="12:17" x14ac:dyDescent="0.25">
      <c r="L11665" s="38">
        <f>IF(AND(Colin!$G11665=$B$1,Colin!$H11665=$C$3),Colin!$I11665,)</f>
        <v>0</v>
      </c>
      <c r="M11665" s="38">
        <f>IF(AND(Colin!$G11665=$B$1,Colin!$H11665&lt;=$C$3),Colin!$I11665,)</f>
        <v>0</v>
      </c>
      <c r="N11665" s="38">
        <f>IF(AND(Colin!$G11665=$B$2,Colin!$H11665=$C$3),Colin!$I11665,)</f>
        <v>0</v>
      </c>
      <c r="O11665" s="38">
        <f>IF(AND(Colin!$G11665=$B$2,Colin!$H11665&lt;=$C$3),Colin!$I11665,)</f>
        <v>0</v>
      </c>
      <c r="P11665" s="38">
        <f>IF(Colin!$G11665&lt;$B$2,Colin!$I11665,0)</f>
        <v>0</v>
      </c>
      <c r="Q11665" s="38">
        <f>IF(Colin!$G11665&lt;$B$1,Colin!$I11665,0)</f>
        <v>0</v>
      </c>
    </row>
    <row r="11666" spans="12:17" x14ac:dyDescent="0.25">
      <c r="L11666" s="38">
        <f>IF(AND(Colin!$G11666=$B$1,Colin!$H11666=$C$3),Colin!$I11666,)</f>
        <v>0</v>
      </c>
      <c r="M11666" s="38">
        <f>IF(AND(Colin!$G11666=$B$1,Colin!$H11666&lt;=$C$3),Colin!$I11666,)</f>
        <v>0</v>
      </c>
      <c r="N11666" s="38">
        <f>IF(AND(Colin!$G11666=$B$2,Colin!$H11666=$C$3),Colin!$I11666,)</f>
        <v>0</v>
      </c>
      <c r="O11666" s="38">
        <f>IF(AND(Colin!$G11666=$B$2,Colin!$H11666&lt;=$C$3),Colin!$I11666,)</f>
        <v>0</v>
      </c>
      <c r="P11666" s="38">
        <f>IF(Colin!$G11666&lt;$B$2,Colin!$I11666,0)</f>
        <v>0</v>
      </c>
      <c r="Q11666" s="38">
        <f>IF(Colin!$G11666&lt;$B$1,Colin!$I11666,0)</f>
        <v>0</v>
      </c>
    </row>
    <row r="11667" spans="12:17" x14ac:dyDescent="0.25">
      <c r="L11667" s="38">
        <f>IF(AND(Colin!$G11667=$B$1,Colin!$H11667=$C$3),Colin!$I11667,)</f>
        <v>0</v>
      </c>
      <c r="M11667" s="38">
        <f>IF(AND(Colin!$G11667=$B$1,Colin!$H11667&lt;=$C$3),Colin!$I11667,)</f>
        <v>0</v>
      </c>
      <c r="N11667" s="38">
        <f>IF(AND(Colin!$G11667=$B$2,Colin!$H11667=$C$3),Colin!$I11667,)</f>
        <v>0</v>
      </c>
      <c r="O11667" s="38">
        <f>IF(AND(Colin!$G11667=$B$2,Colin!$H11667&lt;=$C$3),Colin!$I11667,)</f>
        <v>0</v>
      </c>
      <c r="P11667" s="38">
        <f>IF(Colin!$G11667&lt;$B$2,Colin!$I11667,0)</f>
        <v>0</v>
      </c>
      <c r="Q11667" s="38">
        <f>IF(Colin!$G11667&lt;$B$1,Colin!$I11667,0)</f>
        <v>0</v>
      </c>
    </row>
    <row r="11668" spans="12:17" x14ac:dyDescent="0.25">
      <c r="L11668" s="38">
        <f>IF(AND(Colin!$G11668=$B$1,Colin!$H11668=$C$3),Colin!$I11668,)</f>
        <v>0</v>
      </c>
      <c r="M11668" s="38">
        <f>IF(AND(Colin!$G11668=$B$1,Colin!$H11668&lt;=$C$3),Colin!$I11668,)</f>
        <v>0</v>
      </c>
      <c r="N11668" s="38">
        <f>IF(AND(Colin!$G11668=$B$2,Colin!$H11668=$C$3),Colin!$I11668,)</f>
        <v>0</v>
      </c>
      <c r="O11668" s="38">
        <f>IF(AND(Colin!$G11668=$B$2,Colin!$H11668&lt;=$C$3),Colin!$I11668,)</f>
        <v>0</v>
      </c>
      <c r="P11668" s="38">
        <f>IF(Colin!$G11668&lt;$B$2,Colin!$I11668,0)</f>
        <v>0</v>
      </c>
      <c r="Q11668" s="38">
        <f>IF(Colin!$G11668&lt;$B$1,Colin!$I11668,0)</f>
        <v>0</v>
      </c>
    </row>
    <row r="11669" spans="12:17" x14ac:dyDescent="0.25">
      <c r="L11669" s="38">
        <f>IF(AND(Colin!$G11669=$B$1,Colin!$H11669=$C$3),Colin!$I11669,)</f>
        <v>0</v>
      </c>
      <c r="M11669" s="38">
        <f>IF(AND(Colin!$G11669=$B$1,Colin!$H11669&lt;=$C$3),Colin!$I11669,)</f>
        <v>0</v>
      </c>
      <c r="N11669" s="38">
        <f>IF(AND(Colin!$G11669=$B$2,Colin!$H11669=$C$3),Colin!$I11669,)</f>
        <v>0</v>
      </c>
      <c r="O11669" s="38">
        <f>IF(AND(Colin!$G11669=$B$2,Colin!$H11669&lt;=$C$3),Colin!$I11669,)</f>
        <v>0</v>
      </c>
      <c r="P11669" s="38">
        <f>IF(Colin!$G11669&lt;$B$2,Colin!$I11669,0)</f>
        <v>0</v>
      </c>
      <c r="Q11669" s="38">
        <f>IF(Colin!$G11669&lt;$B$1,Colin!$I11669,0)</f>
        <v>0</v>
      </c>
    </row>
    <row r="11670" spans="12:17" x14ac:dyDescent="0.25">
      <c r="L11670" s="38">
        <f>IF(AND(Colin!$G11670=$B$1,Colin!$H11670=$C$3),Colin!$I11670,)</f>
        <v>0</v>
      </c>
      <c r="M11670" s="38">
        <f>IF(AND(Colin!$G11670=$B$1,Colin!$H11670&lt;=$C$3),Colin!$I11670,)</f>
        <v>0</v>
      </c>
      <c r="N11670" s="38">
        <f>IF(AND(Colin!$G11670=$B$2,Colin!$H11670=$C$3),Colin!$I11670,)</f>
        <v>0</v>
      </c>
      <c r="O11670" s="38">
        <f>IF(AND(Colin!$G11670=$B$2,Colin!$H11670&lt;=$C$3),Colin!$I11670,)</f>
        <v>0</v>
      </c>
      <c r="P11670" s="38">
        <f>IF(Colin!$G11670&lt;$B$2,Colin!$I11670,0)</f>
        <v>0</v>
      </c>
      <c r="Q11670" s="38">
        <f>IF(Colin!$G11670&lt;$B$1,Colin!$I11670,0)</f>
        <v>0</v>
      </c>
    </row>
    <row r="11671" spans="12:17" x14ac:dyDescent="0.25">
      <c r="L11671" s="38">
        <f>IF(AND(Colin!$G11671=$B$1,Colin!$H11671=$C$3),Colin!$I11671,)</f>
        <v>0</v>
      </c>
      <c r="M11671" s="38">
        <f>IF(AND(Colin!$G11671=$B$1,Colin!$H11671&lt;=$C$3),Colin!$I11671,)</f>
        <v>0</v>
      </c>
      <c r="N11671" s="38">
        <f>IF(AND(Colin!$G11671=$B$2,Colin!$H11671=$C$3),Colin!$I11671,)</f>
        <v>0</v>
      </c>
      <c r="O11671" s="38">
        <f>IF(AND(Colin!$G11671=$B$2,Colin!$H11671&lt;=$C$3),Colin!$I11671,)</f>
        <v>0</v>
      </c>
      <c r="P11671" s="38">
        <f>IF(Colin!$G11671&lt;$B$2,Colin!$I11671,0)</f>
        <v>0</v>
      </c>
      <c r="Q11671" s="38">
        <f>IF(Colin!$G11671&lt;$B$1,Colin!$I11671,0)</f>
        <v>0</v>
      </c>
    </row>
    <row r="11672" spans="12:17" x14ac:dyDescent="0.25">
      <c r="L11672" s="38">
        <f>IF(AND(Colin!$G11672=$B$1,Colin!$H11672=$C$3),Colin!$I11672,)</f>
        <v>0</v>
      </c>
      <c r="M11672" s="38">
        <f>IF(AND(Colin!$G11672=$B$1,Colin!$H11672&lt;=$C$3),Colin!$I11672,)</f>
        <v>0</v>
      </c>
      <c r="N11672" s="38">
        <f>IF(AND(Colin!$G11672=$B$2,Colin!$H11672=$C$3),Colin!$I11672,)</f>
        <v>0</v>
      </c>
      <c r="O11672" s="38">
        <f>IF(AND(Colin!$G11672=$B$2,Colin!$H11672&lt;=$C$3),Colin!$I11672,)</f>
        <v>0</v>
      </c>
      <c r="P11672" s="38">
        <f>IF(Colin!$G11672&lt;$B$2,Colin!$I11672,0)</f>
        <v>0</v>
      </c>
      <c r="Q11672" s="38">
        <f>IF(Colin!$G11672&lt;$B$1,Colin!$I11672,0)</f>
        <v>0</v>
      </c>
    </row>
    <row r="11673" spans="12:17" x14ac:dyDescent="0.25">
      <c r="L11673" s="38">
        <f>IF(AND(Colin!$G11673=$B$1,Colin!$H11673=$C$3),Colin!$I11673,)</f>
        <v>0</v>
      </c>
      <c r="M11673" s="38">
        <f>IF(AND(Colin!$G11673=$B$1,Colin!$H11673&lt;=$C$3),Colin!$I11673,)</f>
        <v>0</v>
      </c>
      <c r="N11673" s="38">
        <f>IF(AND(Colin!$G11673=$B$2,Colin!$H11673=$C$3),Colin!$I11673,)</f>
        <v>0</v>
      </c>
      <c r="O11673" s="38">
        <f>IF(AND(Colin!$G11673=$B$2,Colin!$H11673&lt;=$C$3),Colin!$I11673,)</f>
        <v>0</v>
      </c>
      <c r="P11673" s="38">
        <f>IF(Colin!$G11673&lt;$B$2,Colin!$I11673,0)</f>
        <v>0</v>
      </c>
      <c r="Q11673" s="38">
        <f>IF(Colin!$G11673&lt;$B$1,Colin!$I11673,0)</f>
        <v>0</v>
      </c>
    </row>
    <row r="11674" spans="12:17" x14ac:dyDescent="0.25">
      <c r="L11674" s="38">
        <f>IF(AND(Colin!$G11674=$B$1,Colin!$H11674=$C$3),Colin!$I11674,)</f>
        <v>0</v>
      </c>
      <c r="M11674" s="38">
        <f>IF(AND(Colin!$G11674=$B$1,Colin!$H11674&lt;=$C$3),Colin!$I11674,)</f>
        <v>0</v>
      </c>
      <c r="N11674" s="38">
        <f>IF(AND(Colin!$G11674=$B$2,Colin!$H11674=$C$3),Colin!$I11674,)</f>
        <v>0</v>
      </c>
      <c r="O11674" s="38">
        <f>IF(AND(Colin!$G11674=$B$2,Colin!$H11674&lt;=$C$3),Colin!$I11674,)</f>
        <v>0</v>
      </c>
      <c r="P11674" s="38">
        <f>IF(Colin!$G11674&lt;$B$2,Colin!$I11674,0)</f>
        <v>0</v>
      </c>
      <c r="Q11674" s="38">
        <f>IF(Colin!$G11674&lt;$B$1,Colin!$I11674,0)</f>
        <v>0</v>
      </c>
    </row>
    <row r="11675" spans="12:17" x14ac:dyDescent="0.25">
      <c r="L11675" s="38">
        <f>IF(AND(Colin!$G11675=$B$1,Colin!$H11675=$C$3),Colin!$I11675,)</f>
        <v>0</v>
      </c>
      <c r="M11675" s="38">
        <f>IF(AND(Colin!$G11675=$B$1,Colin!$H11675&lt;=$C$3),Colin!$I11675,)</f>
        <v>0</v>
      </c>
      <c r="N11675" s="38">
        <f>IF(AND(Colin!$G11675=$B$2,Colin!$H11675=$C$3),Colin!$I11675,)</f>
        <v>0</v>
      </c>
      <c r="O11675" s="38">
        <f>IF(AND(Colin!$G11675=$B$2,Colin!$H11675&lt;=$C$3),Colin!$I11675,)</f>
        <v>0</v>
      </c>
      <c r="P11675" s="38">
        <f>IF(Colin!$G11675&lt;$B$2,Colin!$I11675,0)</f>
        <v>0</v>
      </c>
      <c r="Q11675" s="38">
        <f>IF(Colin!$G11675&lt;$B$1,Colin!$I11675,0)</f>
        <v>0</v>
      </c>
    </row>
    <row r="11676" spans="12:17" x14ac:dyDescent="0.25">
      <c r="L11676" s="38">
        <f>IF(AND(Colin!$G11676=$B$1,Colin!$H11676=$C$3),Colin!$I11676,)</f>
        <v>0</v>
      </c>
      <c r="M11676" s="38">
        <f>IF(AND(Colin!$G11676=$B$1,Colin!$H11676&lt;=$C$3),Colin!$I11676,)</f>
        <v>0</v>
      </c>
      <c r="N11676" s="38">
        <f>IF(AND(Colin!$G11676=$B$2,Colin!$H11676=$C$3),Colin!$I11676,)</f>
        <v>0</v>
      </c>
      <c r="O11676" s="38">
        <f>IF(AND(Colin!$G11676=$B$2,Colin!$H11676&lt;=$C$3),Colin!$I11676,)</f>
        <v>0</v>
      </c>
      <c r="P11676" s="38">
        <f>IF(Colin!$G11676&lt;$B$2,Colin!$I11676,0)</f>
        <v>0</v>
      </c>
      <c r="Q11676" s="38">
        <f>IF(Colin!$G11676&lt;$B$1,Colin!$I11676,0)</f>
        <v>0</v>
      </c>
    </row>
    <row r="11677" spans="12:17" x14ac:dyDescent="0.25">
      <c r="L11677" s="38">
        <f>IF(AND(Colin!$G11677=$B$1,Colin!$H11677=$C$3),Colin!$I11677,)</f>
        <v>0</v>
      </c>
      <c r="M11677" s="38">
        <f>IF(AND(Colin!$G11677=$B$1,Colin!$H11677&lt;=$C$3),Colin!$I11677,)</f>
        <v>0</v>
      </c>
      <c r="N11677" s="38">
        <f>IF(AND(Colin!$G11677=$B$2,Colin!$H11677=$C$3),Colin!$I11677,)</f>
        <v>0</v>
      </c>
      <c r="O11677" s="38">
        <f>IF(AND(Colin!$G11677=$B$2,Colin!$H11677&lt;=$C$3),Colin!$I11677,)</f>
        <v>0</v>
      </c>
      <c r="P11677" s="38">
        <f>IF(Colin!$G11677&lt;$B$2,Colin!$I11677,0)</f>
        <v>0</v>
      </c>
      <c r="Q11677" s="38">
        <f>IF(Colin!$G11677&lt;$B$1,Colin!$I11677,0)</f>
        <v>0</v>
      </c>
    </row>
    <row r="11678" spans="12:17" x14ac:dyDescent="0.25">
      <c r="L11678" s="38">
        <f>IF(AND(Colin!$G11678=$B$1,Colin!$H11678=$C$3),Colin!$I11678,)</f>
        <v>0</v>
      </c>
      <c r="M11678" s="38">
        <f>IF(AND(Colin!$G11678=$B$1,Colin!$H11678&lt;=$C$3),Colin!$I11678,)</f>
        <v>0</v>
      </c>
      <c r="N11678" s="38">
        <f>IF(AND(Colin!$G11678=$B$2,Colin!$H11678=$C$3),Colin!$I11678,)</f>
        <v>0</v>
      </c>
      <c r="O11678" s="38">
        <f>IF(AND(Colin!$G11678=$B$2,Colin!$H11678&lt;=$C$3),Colin!$I11678,)</f>
        <v>0</v>
      </c>
      <c r="P11678" s="38">
        <f>IF(Colin!$G11678&lt;$B$2,Colin!$I11678,0)</f>
        <v>0</v>
      </c>
      <c r="Q11678" s="38">
        <f>IF(Colin!$G11678&lt;$B$1,Colin!$I11678,0)</f>
        <v>0</v>
      </c>
    </row>
    <row r="11679" spans="12:17" x14ac:dyDescent="0.25">
      <c r="L11679" s="38">
        <f>IF(AND(Colin!$G11679=$B$1,Colin!$H11679=$C$3),Colin!$I11679,)</f>
        <v>0</v>
      </c>
      <c r="M11679" s="38">
        <f>IF(AND(Colin!$G11679=$B$1,Colin!$H11679&lt;=$C$3),Colin!$I11679,)</f>
        <v>0</v>
      </c>
      <c r="N11679" s="38">
        <f>IF(AND(Colin!$G11679=$B$2,Colin!$H11679=$C$3),Colin!$I11679,)</f>
        <v>0</v>
      </c>
      <c r="O11679" s="38">
        <f>IF(AND(Colin!$G11679=$B$2,Colin!$H11679&lt;=$C$3),Colin!$I11679,)</f>
        <v>0</v>
      </c>
      <c r="P11679" s="38">
        <f>IF(Colin!$G11679&lt;$B$2,Colin!$I11679,0)</f>
        <v>0</v>
      </c>
      <c r="Q11679" s="38">
        <f>IF(Colin!$G11679&lt;$B$1,Colin!$I11679,0)</f>
        <v>0</v>
      </c>
    </row>
    <row r="11680" spans="12:17" x14ac:dyDescent="0.25">
      <c r="L11680" s="38">
        <f>IF(AND(Colin!$G11680=$B$1,Colin!$H11680=$C$3),Colin!$I11680,)</f>
        <v>0</v>
      </c>
      <c r="M11680" s="38">
        <f>IF(AND(Colin!$G11680=$B$1,Colin!$H11680&lt;=$C$3),Colin!$I11680,)</f>
        <v>0</v>
      </c>
      <c r="N11680" s="38">
        <f>IF(AND(Colin!$G11680=$B$2,Colin!$H11680=$C$3),Colin!$I11680,)</f>
        <v>0</v>
      </c>
      <c r="O11680" s="38">
        <f>IF(AND(Colin!$G11680=$B$2,Colin!$H11680&lt;=$C$3),Colin!$I11680,)</f>
        <v>0</v>
      </c>
      <c r="P11680" s="38">
        <f>IF(Colin!$G11680&lt;$B$2,Colin!$I11680,0)</f>
        <v>0</v>
      </c>
      <c r="Q11680" s="38">
        <f>IF(Colin!$G11680&lt;$B$1,Colin!$I11680,0)</f>
        <v>0</v>
      </c>
    </row>
    <row r="11681" spans="12:17" x14ac:dyDescent="0.25">
      <c r="L11681" s="38">
        <f>IF(AND(Colin!$G11681=$B$1,Colin!$H11681=$C$3),Colin!$I11681,)</f>
        <v>0</v>
      </c>
      <c r="M11681" s="38">
        <f>IF(AND(Colin!$G11681=$B$1,Colin!$H11681&lt;=$C$3),Colin!$I11681,)</f>
        <v>0</v>
      </c>
      <c r="N11681" s="38">
        <f>IF(AND(Colin!$G11681=$B$2,Colin!$H11681=$C$3),Colin!$I11681,)</f>
        <v>0</v>
      </c>
      <c r="O11681" s="38">
        <f>IF(AND(Colin!$G11681=$B$2,Colin!$H11681&lt;=$C$3),Colin!$I11681,)</f>
        <v>0</v>
      </c>
      <c r="P11681" s="38">
        <f>IF(Colin!$G11681&lt;$B$2,Colin!$I11681,0)</f>
        <v>0</v>
      </c>
      <c r="Q11681" s="38">
        <f>IF(Colin!$G11681&lt;$B$1,Colin!$I11681,0)</f>
        <v>0</v>
      </c>
    </row>
    <row r="11682" spans="12:17" x14ac:dyDescent="0.25">
      <c r="L11682" s="38">
        <f>IF(AND(Colin!$G11682=$B$1,Colin!$H11682=$C$3),Colin!$I11682,)</f>
        <v>0</v>
      </c>
      <c r="M11682" s="38">
        <f>IF(AND(Colin!$G11682=$B$1,Colin!$H11682&lt;=$C$3),Colin!$I11682,)</f>
        <v>0</v>
      </c>
      <c r="N11682" s="38">
        <f>IF(AND(Colin!$G11682=$B$2,Colin!$H11682=$C$3),Colin!$I11682,)</f>
        <v>0</v>
      </c>
      <c r="O11682" s="38">
        <f>IF(AND(Colin!$G11682=$B$2,Colin!$H11682&lt;=$C$3),Colin!$I11682,)</f>
        <v>0</v>
      </c>
      <c r="P11682" s="38">
        <f>IF(Colin!$G11682&lt;$B$2,Colin!$I11682,0)</f>
        <v>0</v>
      </c>
      <c r="Q11682" s="38">
        <f>IF(Colin!$G11682&lt;$B$1,Colin!$I11682,0)</f>
        <v>0</v>
      </c>
    </row>
    <row r="11683" spans="12:17" x14ac:dyDescent="0.25">
      <c r="L11683" s="38">
        <f>IF(AND(Colin!$G11683=$B$1,Colin!$H11683=$C$3),Colin!$I11683,)</f>
        <v>0</v>
      </c>
      <c r="M11683" s="38">
        <f>IF(AND(Colin!$G11683=$B$1,Colin!$H11683&lt;=$C$3),Colin!$I11683,)</f>
        <v>0</v>
      </c>
      <c r="N11683" s="38">
        <f>IF(AND(Colin!$G11683=$B$2,Colin!$H11683=$C$3),Colin!$I11683,)</f>
        <v>0</v>
      </c>
      <c r="O11683" s="38">
        <f>IF(AND(Colin!$G11683=$B$2,Colin!$H11683&lt;=$C$3),Colin!$I11683,)</f>
        <v>0</v>
      </c>
      <c r="P11683" s="38">
        <f>IF(Colin!$G11683&lt;$B$2,Colin!$I11683,0)</f>
        <v>0</v>
      </c>
      <c r="Q11683" s="38">
        <f>IF(Colin!$G11683&lt;$B$1,Colin!$I11683,0)</f>
        <v>0</v>
      </c>
    </row>
    <row r="11684" spans="12:17" x14ac:dyDescent="0.25">
      <c r="L11684" s="38">
        <f>IF(AND(Colin!$G11684=$B$1,Colin!$H11684=$C$3),Colin!$I11684,)</f>
        <v>0</v>
      </c>
      <c r="M11684" s="38">
        <f>IF(AND(Colin!$G11684=$B$1,Colin!$H11684&lt;=$C$3),Colin!$I11684,)</f>
        <v>0</v>
      </c>
      <c r="N11684" s="38">
        <f>IF(AND(Colin!$G11684=$B$2,Colin!$H11684=$C$3),Colin!$I11684,)</f>
        <v>0</v>
      </c>
      <c r="O11684" s="38">
        <f>IF(AND(Colin!$G11684=$B$2,Colin!$H11684&lt;=$C$3),Colin!$I11684,)</f>
        <v>0</v>
      </c>
      <c r="P11684" s="38">
        <f>IF(Colin!$G11684&lt;$B$2,Colin!$I11684,0)</f>
        <v>0</v>
      </c>
      <c r="Q11684" s="38">
        <f>IF(Colin!$G11684&lt;$B$1,Colin!$I11684,0)</f>
        <v>0</v>
      </c>
    </row>
    <row r="11685" spans="12:17" x14ac:dyDescent="0.25">
      <c r="L11685" s="38">
        <f>IF(AND(Colin!$G11685=$B$1,Colin!$H11685=$C$3),Colin!$I11685,)</f>
        <v>0</v>
      </c>
      <c r="M11685" s="38">
        <f>IF(AND(Colin!$G11685=$B$1,Colin!$H11685&lt;=$C$3),Colin!$I11685,)</f>
        <v>0</v>
      </c>
      <c r="N11685" s="38">
        <f>IF(AND(Colin!$G11685=$B$2,Colin!$H11685=$C$3),Colin!$I11685,)</f>
        <v>0</v>
      </c>
      <c r="O11685" s="38">
        <f>IF(AND(Colin!$G11685=$B$2,Colin!$H11685&lt;=$C$3),Colin!$I11685,)</f>
        <v>0</v>
      </c>
      <c r="P11685" s="38">
        <f>IF(Colin!$G11685&lt;$B$2,Colin!$I11685,0)</f>
        <v>0</v>
      </c>
      <c r="Q11685" s="38">
        <f>IF(Colin!$G11685&lt;$B$1,Colin!$I11685,0)</f>
        <v>0</v>
      </c>
    </row>
    <row r="11686" spans="12:17" x14ac:dyDescent="0.25">
      <c r="L11686" s="38">
        <f>IF(AND(Colin!$G11686=$B$1,Colin!$H11686=$C$3),Colin!$I11686,)</f>
        <v>0</v>
      </c>
      <c r="M11686" s="38">
        <f>IF(AND(Colin!$G11686=$B$1,Colin!$H11686&lt;=$C$3),Colin!$I11686,)</f>
        <v>0</v>
      </c>
      <c r="N11686" s="38">
        <f>IF(AND(Colin!$G11686=$B$2,Colin!$H11686=$C$3),Colin!$I11686,)</f>
        <v>0</v>
      </c>
      <c r="O11686" s="38">
        <f>IF(AND(Colin!$G11686=$B$2,Colin!$H11686&lt;=$C$3),Colin!$I11686,)</f>
        <v>0</v>
      </c>
      <c r="P11686" s="38">
        <f>IF(Colin!$G11686&lt;$B$2,Colin!$I11686,0)</f>
        <v>0</v>
      </c>
      <c r="Q11686" s="38">
        <f>IF(Colin!$G11686&lt;$B$1,Colin!$I11686,0)</f>
        <v>0</v>
      </c>
    </row>
    <row r="11687" spans="12:17" x14ac:dyDescent="0.25">
      <c r="L11687" s="38">
        <f>IF(AND(Colin!$G11687=$B$1,Colin!$H11687=$C$3),Colin!$I11687,)</f>
        <v>0</v>
      </c>
      <c r="M11687" s="38">
        <f>IF(AND(Colin!$G11687=$B$1,Colin!$H11687&lt;=$C$3),Colin!$I11687,)</f>
        <v>0</v>
      </c>
      <c r="N11687" s="38">
        <f>IF(AND(Colin!$G11687=$B$2,Colin!$H11687=$C$3),Colin!$I11687,)</f>
        <v>0</v>
      </c>
      <c r="O11687" s="38">
        <f>IF(AND(Colin!$G11687=$B$2,Colin!$H11687&lt;=$C$3),Colin!$I11687,)</f>
        <v>0</v>
      </c>
      <c r="P11687" s="38">
        <f>IF(Colin!$G11687&lt;$B$2,Colin!$I11687,0)</f>
        <v>0</v>
      </c>
      <c r="Q11687" s="38">
        <f>IF(Colin!$G11687&lt;$B$1,Colin!$I11687,0)</f>
        <v>0</v>
      </c>
    </row>
    <row r="11688" spans="12:17" x14ac:dyDescent="0.25">
      <c r="L11688" s="38">
        <f>IF(AND(Colin!$G11688=$B$1,Colin!$H11688=$C$3),Colin!$I11688,)</f>
        <v>0</v>
      </c>
      <c r="M11688" s="38">
        <f>IF(AND(Colin!$G11688=$B$1,Colin!$H11688&lt;=$C$3),Colin!$I11688,)</f>
        <v>0</v>
      </c>
      <c r="N11688" s="38">
        <f>IF(AND(Colin!$G11688=$B$2,Colin!$H11688=$C$3),Colin!$I11688,)</f>
        <v>0</v>
      </c>
      <c r="O11688" s="38">
        <f>IF(AND(Colin!$G11688=$B$2,Colin!$H11688&lt;=$C$3),Colin!$I11688,)</f>
        <v>0</v>
      </c>
      <c r="P11688" s="38">
        <f>IF(Colin!$G11688&lt;$B$2,Colin!$I11688,0)</f>
        <v>0</v>
      </c>
      <c r="Q11688" s="38">
        <f>IF(Colin!$G11688&lt;$B$1,Colin!$I11688,0)</f>
        <v>0</v>
      </c>
    </row>
    <row r="11689" spans="12:17" x14ac:dyDescent="0.25">
      <c r="L11689" s="38">
        <f>IF(AND(Colin!$G11689=$B$1,Colin!$H11689=$C$3),Colin!$I11689,)</f>
        <v>0</v>
      </c>
      <c r="M11689" s="38">
        <f>IF(AND(Colin!$G11689=$B$1,Colin!$H11689&lt;=$C$3),Colin!$I11689,)</f>
        <v>0</v>
      </c>
      <c r="N11689" s="38">
        <f>IF(AND(Colin!$G11689=$B$2,Colin!$H11689=$C$3),Colin!$I11689,)</f>
        <v>0</v>
      </c>
      <c r="O11689" s="38">
        <f>IF(AND(Colin!$G11689=$B$2,Colin!$H11689&lt;=$C$3),Colin!$I11689,)</f>
        <v>0</v>
      </c>
      <c r="P11689" s="38">
        <f>IF(Colin!$G11689&lt;$B$2,Colin!$I11689,0)</f>
        <v>0</v>
      </c>
      <c r="Q11689" s="38">
        <f>IF(Colin!$G11689&lt;$B$1,Colin!$I11689,0)</f>
        <v>0</v>
      </c>
    </row>
    <row r="11690" spans="12:17" x14ac:dyDescent="0.25">
      <c r="L11690" s="38">
        <f>IF(AND(Colin!$G11690=$B$1,Colin!$H11690=$C$3),Colin!$I11690,)</f>
        <v>0</v>
      </c>
      <c r="M11690" s="38">
        <f>IF(AND(Colin!$G11690=$B$1,Colin!$H11690&lt;=$C$3),Colin!$I11690,)</f>
        <v>0</v>
      </c>
      <c r="N11690" s="38">
        <f>IF(AND(Colin!$G11690=$B$2,Colin!$H11690=$C$3),Colin!$I11690,)</f>
        <v>0</v>
      </c>
      <c r="O11690" s="38">
        <f>IF(AND(Colin!$G11690=$B$2,Colin!$H11690&lt;=$C$3),Colin!$I11690,)</f>
        <v>0</v>
      </c>
      <c r="P11690" s="38">
        <f>IF(Colin!$G11690&lt;$B$2,Colin!$I11690,0)</f>
        <v>0</v>
      </c>
      <c r="Q11690" s="38">
        <f>IF(Colin!$G11690&lt;$B$1,Colin!$I11690,0)</f>
        <v>0</v>
      </c>
    </row>
    <row r="11691" spans="12:17" x14ac:dyDescent="0.25">
      <c r="L11691" s="38">
        <f>IF(AND(Colin!$G11691=$B$1,Colin!$H11691=$C$3),Colin!$I11691,)</f>
        <v>0</v>
      </c>
      <c r="M11691" s="38">
        <f>IF(AND(Colin!$G11691=$B$1,Colin!$H11691&lt;=$C$3),Colin!$I11691,)</f>
        <v>0</v>
      </c>
      <c r="N11691" s="38">
        <f>IF(AND(Colin!$G11691=$B$2,Colin!$H11691=$C$3),Colin!$I11691,)</f>
        <v>0</v>
      </c>
      <c r="O11691" s="38">
        <f>IF(AND(Colin!$G11691=$B$2,Colin!$H11691&lt;=$C$3),Colin!$I11691,)</f>
        <v>0</v>
      </c>
      <c r="P11691" s="38">
        <f>IF(Colin!$G11691&lt;$B$2,Colin!$I11691,0)</f>
        <v>0</v>
      </c>
      <c r="Q11691" s="38">
        <f>IF(Colin!$G11691&lt;$B$1,Colin!$I11691,0)</f>
        <v>0</v>
      </c>
    </row>
    <row r="11692" spans="12:17" x14ac:dyDescent="0.25">
      <c r="L11692" s="38">
        <f>IF(AND(Colin!$G11692=$B$1,Colin!$H11692=$C$3),Colin!$I11692,)</f>
        <v>0</v>
      </c>
      <c r="M11692" s="38">
        <f>IF(AND(Colin!$G11692=$B$1,Colin!$H11692&lt;=$C$3),Colin!$I11692,)</f>
        <v>0</v>
      </c>
      <c r="N11692" s="38">
        <f>IF(AND(Colin!$G11692=$B$2,Colin!$H11692=$C$3),Colin!$I11692,)</f>
        <v>0</v>
      </c>
      <c r="O11692" s="38">
        <f>IF(AND(Colin!$G11692=$B$2,Colin!$H11692&lt;=$C$3),Colin!$I11692,)</f>
        <v>0</v>
      </c>
      <c r="P11692" s="38">
        <f>IF(Colin!$G11692&lt;$B$2,Colin!$I11692,0)</f>
        <v>0</v>
      </c>
      <c r="Q11692" s="38">
        <f>IF(Colin!$G11692&lt;$B$1,Colin!$I11692,0)</f>
        <v>0</v>
      </c>
    </row>
    <row r="11693" spans="12:17" x14ac:dyDescent="0.25">
      <c r="L11693" s="38">
        <f>IF(AND(Colin!$G11693=$B$1,Colin!$H11693=$C$3),Colin!$I11693,)</f>
        <v>0</v>
      </c>
      <c r="M11693" s="38">
        <f>IF(AND(Colin!$G11693=$B$1,Colin!$H11693&lt;=$C$3),Colin!$I11693,)</f>
        <v>0</v>
      </c>
      <c r="N11693" s="38">
        <f>IF(AND(Colin!$G11693=$B$2,Colin!$H11693=$C$3),Colin!$I11693,)</f>
        <v>0</v>
      </c>
      <c r="O11693" s="38">
        <f>IF(AND(Colin!$G11693=$B$2,Colin!$H11693&lt;=$C$3),Colin!$I11693,)</f>
        <v>0</v>
      </c>
      <c r="P11693" s="38">
        <f>IF(Colin!$G11693&lt;$B$2,Colin!$I11693,0)</f>
        <v>0</v>
      </c>
      <c r="Q11693" s="38">
        <f>IF(Colin!$G11693&lt;$B$1,Colin!$I11693,0)</f>
        <v>0</v>
      </c>
    </row>
    <row r="11694" spans="12:17" x14ac:dyDescent="0.25">
      <c r="L11694" s="38">
        <f>IF(AND(Colin!$G11694=$B$1,Colin!$H11694=$C$3),Colin!$I11694,)</f>
        <v>0</v>
      </c>
      <c r="M11694" s="38">
        <f>IF(AND(Colin!$G11694=$B$1,Colin!$H11694&lt;=$C$3),Colin!$I11694,)</f>
        <v>0</v>
      </c>
      <c r="N11694" s="38">
        <f>IF(AND(Colin!$G11694=$B$2,Colin!$H11694=$C$3),Colin!$I11694,)</f>
        <v>0</v>
      </c>
      <c r="O11694" s="38">
        <f>IF(AND(Colin!$G11694=$B$2,Colin!$H11694&lt;=$C$3),Colin!$I11694,)</f>
        <v>0</v>
      </c>
      <c r="P11694" s="38">
        <f>IF(Colin!$G11694&lt;$B$2,Colin!$I11694,0)</f>
        <v>0</v>
      </c>
      <c r="Q11694" s="38">
        <f>IF(Colin!$G11694&lt;$B$1,Colin!$I11694,0)</f>
        <v>0</v>
      </c>
    </row>
    <row r="11695" spans="12:17" x14ac:dyDescent="0.25">
      <c r="L11695" s="38">
        <f>IF(AND(Colin!$G11695=$B$1,Colin!$H11695=$C$3),Colin!$I11695,)</f>
        <v>0</v>
      </c>
      <c r="M11695" s="38">
        <f>IF(AND(Colin!$G11695=$B$1,Colin!$H11695&lt;=$C$3),Colin!$I11695,)</f>
        <v>0</v>
      </c>
      <c r="N11695" s="38">
        <f>IF(AND(Colin!$G11695=$B$2,Colin!$H11695=$C$3),Colin!$I11695,)</f>
        <v>0</v>
      </c>
      <c r="O11695" s="38">
        <f>IF(AND(Colin!$G11695=$B$2,Colin!$H11695&lt;=$C$3),Colin!$I11695,)</f>
        <v>0</v>
      </c>
      <c r="P11695" s="38">
        <f>IF(Colin!$G11695&lt;$B$2,Colin!$I11695,0)</f>
        <v>0</v>
      </c>
      <c r="Q11695" s="38">
        <f>IF(Colin!$G11695&lt;$B$1,Colin!$I11695,0)</f>
        <v>0</v>
      </c>
    </row>
    <row r="11696" spans="12:17" x14ac:dyDescent="0.25">
      <c r="L11696" s="38">
        <f>IF(AND(Colin!$G11696=$B$1,Colin!$H11696=$C$3),Colin!$I11696,)</f>
        <v>0</v>
      </c>
      <c r="M11696" s="38">
        <f>IF(AND(Colin!$G11696=$B$1,Colin!$H11696&lt;=$C$3),Colin!$I11696,)</f>
        <v>0</v>
      </c>
      <c r="N11696" s="38">
        <f>IF(AND(Colin!$G11696=$B$2,Colin!$H11696=$C$3),Colin!$I11696,)</f>
        <v>0</v>
      </c>
      <c r="O11696" s="38">
        <f>IF(AND(Colin!$G11696=$B$2,Colin!$H11696&lt;=$C$3),Colin!$I11696,)</f>
        <v>0</v>
      </c>
      <c r="P11696" s="38">
        <f>IF(Colin!$G11696&lt;$B$2,Colin!$I11696,0)</f>
        <v>0</v>
      </c>
      <c r="Q11696" s="38">
        <f>IF(Colin!$G11696&lt;$B$1,Colin!$I11696,0)</f>
        <v>0</v>
      </c>
    </row>
    <row r="11697" spans="12:17" x14ac:dyDescent="0.25">
      <c r="L11697" s="38">
        <f>IF(AND(Colin!$G11697=$B$1,Colin!$H11697=$C$3),Colin!$I11697,)</f>
        <v>0</v>
      </c>
      <c r="M11697" s="38">
        <f>IF(AND(Colin!$G11697=$B$1,Colin!$H11697&lt;=$C$3),Colin!$I11697,)</f>
        <v>0</v>
      </c>
      <c r="N11697" s="38">
        <f>IF(AND(Colin!$G11697=$B$2,Colin!$H11697=$C$3),Colin!$I11697,)</f>
        <v>0</v>
      </c>
      <c r="O11697" s="38">
        <f>IF(AND(Colin!$G11697=$B$2,Colin!$H11697&lt;=$C$3),Colin!$I11697,)</f>
        <v>0</v>
      </c>
      <c r="P11697" s="38">
        <f>IF(Colin!$G11697&lt;$B$2,Colin!$I11697,0)</f>
        <v>0</v>
      </c>
      <c r="Q11697" s="38">
        <f>IF(Colin!$G11697&lt;$B$1,Colin!$I11697,0)</f>
        <v>0</v>
      </c>
    </row>
    <row r="11698" spans="12:17" x14ac:dyDescent="0.25">
      <c r="L11698" s="38">
        <f>IF(AND(Colin!$G11698=$B$1,Colin!$H11698=$C$3),Colin!$I11698,)</f>
        <v>0</v>
      </c>
      <c r="M11698" s="38">
        <f>IF(AND(Colin!$G11698=$B$1,Colin!$H11698&lt;=$C$3),Colin!$I11698,)</f>
        <v>0</v>
      </c>
      <c r="N11698" s="38">
        <f>IF(AND(Colin!$G11698=$B$2,Colin!$H11698=$C$3),Colin!$I11698,)</f>
        <v>0</v>
      </c>
      <c r="O11698" s="38">
        <f>IF(AND(Colin!$G11698=$B$2,Colin!$H11698&lt;=$C$3),Colin!$I11698,)</f>
        <v>0</v>
      </c>
      <c r="P11698" s="38">
        <f>IF(Colin!$G11698&lt;$B$2,Colin!$I11698,0)</f>
        <v>0</v>
      </c>
      <c r="Q11698" s="38">
        <f>IF(Colin!$G11698&lt;$B$1,Colin!$I11698,0)</f>
        <v>0</v>
      </c>
    </row>
    <row r="11699" spans="12:17" x14ac:dyDescent="0.25">
      <c r="L11699" s="38">
        <f>IF(AND(Colin!$G11699=$B$1,Colin!$H11699=$C$3),Colin!$I11699,)</f>
        <v>0</v>
      </c>
      <c r="M11699" s="38">
        <f>IF(AND(Colin!$G11699=$B$1,Colin!$H11699&lt;=$C$3),Colin!$I11699,)</f>
        <v>0</v>
      </c>
      <c r="N11699" s="38">
        <f>IF(AND(Colin!$G11699=$B$2,Colin!$H11699=$C$3),Colin!$I11699,)</f>
        <v>0</v>
      </c>
      <c r="O11699" s="38">
        <f>IF(AND(Colin!$G11699=$B$2,Colin!$H11699&lt;=$C$3),Colin!$I11699,)</f>
        <v>0</v>
      </c>
      <c r="P11699" s="38">
        <f>IF(Colin!$G11699&lt;$B$2,Colin!$I11699,0)</f>
        <v>0</v>
      </c>
      <c r="Q11699" s="38">
        <f>IF(Colin!$G11699&lt;$B$1,Colin!$I11699,0)</f>
        <v>0</v>
      </c>
    </row>
    <row r="11700" spans="12:17" x14ac:dyDescent="0.25">
      <c r="L11700" s="38">
        <f>IF(AND(Colin!$G11700=$B$1,Colin!$H11700=$C$3),Colin!$I11700,)</f>
        <v>0</v>
      </c>
      <c r="M11700" s="38">
        <f>IF(AND(Colin!$G11700=$B$1,Colin!$H11700&lt;=$C$3),Colin!$I11700,)</f>
        <v>0</v>
      </c>
      <c r="N11700" s="38">
        <f>IF(AND(Colin!$G11700=$B$2,Colin!$H11700=$C$3),Colin!$I11700,)</f>
        <v>0</v>
      </c>
      <c r="O11700" s="38">
        <f>IF(AND(Colin!$G11700=$B$2,Colin!$H11700&lt;=$C$3),Colin!$I11700,)</f>
        <v>0</v>
      </c>
      <c r="P11700" s="38">
        <f>IF(Colin!$G11700&lt;$B$2,Colin!$I11700,0)</f>
        <v>0</v>
      </c>
      <c r="Q11700" s="38">
        <f>IF(Colin!$G11700&lt;$B$1,Colin!$I11700,0)</f>
        <v>0</v>
      </c>
    </row>
    <row r="11701" spans="12:17" x14ac:dyDescent="0.25">
      <c r="L11701" s="38">
        <f>IF(AND(Colin!$G11701=$B$1,Colin!$H11701=$C$3),Colin!$I11701,)</f>
        <v>0</v>
      </c>
      <c r="M11701" s="38">
        <f>IF(AND(Colin!$G11701=$B$1,Colin!$H11701&lt;=$C$3),Colin!$I11701,)</f>
        <v>0</v>
      </c>
      <c r="N11701" s="38">
        <f>IF(AND(Colin!$G11701=$B$2,Colin!$H11701=$C$3),Colin!$I11701,)</f>
        <v>0</v>
      </c>
      <c r="O11701" s="38">
        <f>IF(AND(Colin!$G11701=$B$2,Colin!$H11701&lt;=$C$3),Colin!$I11701,)</f>
        <v>0</v>
      </c>
      <c r="P11701" s="38">
        <f>IF(Colin!$G11701&lt;$B$2,Colin!$I11701,0)</f>
        <v>0</v>
      </c>
      <c r="Q11701" s="38">
        <f>IF(Colin!$G11701&lt;$B$1,Colin!$I11701,0)</f>
        <v>0</v>
      </c>
    </row>
    <row r="11702" spans="12:17" x14ac:dyDescent="0.25">
      <c r="L11702" s="38">
        <f>IF(AND(Colin!$G11702=$B$1,Colin!$H11702=$C$3),Colin!$I11702,)</f>
        <v>0</v>
      </c>
      <c r="M11702" s="38">
        <f>IF(AND(Colin!$G11702=$B$1,Colin!$H11702&lt;=$C$3),Colin!$I11702,)</f>
        <v>0</v>
      </c>
      <c r="N11702" s="38">
        <f>IF(AND(Colin!$G11702=$B$2,Colin!$H11702=$C$3),Colin!$I11702,)</f>
        <v>0</v>
      </c>
      <c r="O11702" s="38">
        <f>IF(AND(Colin!$G11702=$B$2,Colin!$H11702&lt;=$C$3),Colin!$I11702,)</f>
        <v>0</v>
      </c>
      <c r="P11702" s="38">
        <f>IF(Colin!$G11702&lt;$B$2,Colin!$I11702,0)</f>
        <v>0</v>
      </c>
      <c r="Q11702" s="38">
        <f>IF(Colin!$G11702&lt;$B$1,Colin!$I11702,0)</f>
        <v>0</v>
      </c>
    </row>
    <row r="11703" spans="12:17" x14ac:dyDescent="0.25">
      <c r="L11703" s="38">
        <f>IF(AND(Colin!$G11703=$B$1,Colin!$H11703=$C$3),Colin!$I11703,)</f>
        <v>0</v>
      </c>
      <c r="M11703" s="38">
        <f>IF(AND(Colin!$G11703=$B$1,Colin!$H11703&lt;=$C$3),Colin!$I11703,)</f>
        <v>0</v>
      </c>
      <c r="N11703" s="38">
        <f>IF(AND(Colin!$G11703=$B$2,Colin!$H11703=$C$3),Colin!$I11703,)</f>
        <v>0</v>
      </c>
      <c r="O11703" s="38">
        <f>IF(AND(Colin!$G11703=$B$2,Colin!$H11703&lt;=$C$3),Colin!$I11703,)</f>
        <v>0</v>
      </c>
      <c r="P11703" s="38">
        <f>IF(Colin!$G11703&lt;$B$2,Colin!$I11703,0)</f>
        <v>0</v>
      </c>
      <c r="Q11703" s="38">
        <f>IF(Colin!$G11703&lt;$B$1,Colin!$I11703,0)</f>
        <v>0</v>
      </c>
    </row>
    <row r="11704" spans="12:17" x14ac:dyDescent="0.25">
      <c r="L11704" s="38">
        <f>IF(AND(Colin!$G11704=$B$1,Colin!$H11704=$C$3),Colin!$I11704,)</f>
        <v>0</v>
      </c>
      <c r="M11704" s="38">
        <f>IF(AND(Colin!$G11704=$B$1,Colin!$H11704&lt;=$C$3),Colin!$I11704,)</f>
        <v>0</v>
      </c>
      <c r="N11704" s="38">
        <f>IF(AND(Colin!$G11704=$B$2,Colin!$H11704=$C$3),Colin!$I11704,)</f>
        <v>0</v>
      </c>
      <c r="O11704" s="38">
        <f>IF(AND(Colin!$G11704=$B$2,Colin!$H11704&lt;=$C$3),Colin!$I11704,)</f>
        <v>0</v>
      </c>
      <c r="P11704" s="38">
        <f>IF(Colin!$G11704&lt;$B$2,Colin!$I11704,0)</f>
        <v>0</v>
      </c>
      <c r="Q11704" s="38">
        <f>IF(Colin!$G11704&lt;$B$1,Colin!$I11704,0)</f>
        <v>0</v>
      </c>
    </row>
    <row r="11705" spans="12:17" x14ac:dyDescent="0.25">
      <c r="L11705" s="38">
        <f>IF(AND(Colin!$G11705=$B$1,Colin!$H11705=$C$3),Colin!$I11705,)</f>
        <v>0</v>
      </c>
      <c r="M11705" s="38">
        <f>IF(AND(Colin!$G11705=$B$1,Colin!$H11705&lt;=$C$3),Colin!$I11705,)</f>
        <v>0</v>
      </c>
      <c r="N11705" s="38">
        <f>IF(AND(Colin!$G11705=$B$2,Colin!$H11705=$C$3),Colin!$I11705,)</f>
        <v>0</v>
      </c>
      <c r="O11705" s="38">
        <f>IF(AND(Colin!$G11705=$B$2,Colin!$H11705&lt;=$C$3),Colin!$I11705,)</f>
        <v>0</v>
      </c>
      <c r="P11705" s="38">
        <f>IF(Colin!$G11705&lt;$B$2,Colin!$I11705,0)</f>
        <v>0</v>
      </c>
      <c r="Q11705" s="38">
        <f>IF(Colin!$G11705&lt;$B$1,Colin!$I11705,0)</f>
        <v>0</v>
      </c>
    </row>
    <row r="11706" spans="12:17" x14ac:dyDescent="0.25">
      <c r="L11706" s="38">
        <f>IF(AND(Colin!$G11706=$B$1,Colin!$H11706=$C$3),Colin!$I11706,)</f>
        <v>0</v>
      </c>
      <c r="M11706" s="38">
        <f>IF(AND(Colin!$G11706=$B$1,Colin!$H11706&lt;=$C$3),Colin!$I11706,)</f>
        <v>0</v>
      </c>
      <c r="N11706" s="38">
        <f>IF(AND(Colin!$G11706=$B$2,Colin!$H11706=$C$3),Colin!$I11706,)</f>
        <v>0</v>
      </c>
      <c r="O11706" s="38">
        <f>IF(AND(Colin!$G11706=$B$2,Colin!$H11706&lt;=$C$3),Colin!$I11706,)</f>
        <v>0</v>
      </c>
      <c r="P11706" s="38">
        <f>IF(Colin!$G11706&lt;$B$2,Colin!$I11706,0)</f>
        <v>0</v>
      </c>
      <c r="Q11706" s="38">
        <f>IF(Colin!$G11706&lt;$B$1,Colin!$I11706,0)</f>
        <v>0</v>
      </c>
    </row>
    <row r="11707" spans="12:17" x14ac:dyDescent="0.25">
      <c r="L11707" s="38">
        <f>IF(AND(Colin!$G11707=$B$1,Colin!$H11707=$C$3),Colin!$I11707,)</f>
        <v>0</v>
      </c>
      <c r="M11707" s="38">
        <f>IF(AND(Colin!$G11707=$B$1,Colin!$H11707&lt;=$C$3),Colin!$I11707,)</f>
        <v>0</v>
      </c>
      <c r="N11707" s="38">
        <f>IF(AND(Colin!$G11707=$B$2,Colin!$H11707=$C$3),Colin!$I11707,)</f>
        <v>0</v>
      </c>
      <c r="O11707" s="38">
        <f>IF(AND(Colin!$G11707=$B$2,Colin!$H11707&lt;=$C$3),Colin!$I11707,)</f>
        <v>0</v>
      </c>
      <c r="P11707" s="38">
        <f>IF(Colin!$G11707&lt;$B$2,Colin!$I11707,0)</f>
        <v>0</v>
      </c>
      <c r="Q11707" s="38">
        <f>IF(Colin!$G11707&lt;$B$1,Colin!$I11707,0)</f>
        <v>0</v>
      </c>
    </row>
    <row r="11708" spans="12:17" x14ac:dyDescent="0.25">
      <c r="L11708" s="38">
        <f>IF(AND(Colin!$G11708=$B$1,Colin!$H11708=$C$3),Colin!$I11708,)</f>
        <v>0</v>
      </c>
      <c r="M11708" s="38">
        <f>IF(AND(Colin!$G11708=$B$1,Colin!$H11708&lt;=$C$3),Colin!$I11708,)</f>
        <v>0</v>
      </c>
      <c r="N11708" s="38">
        <f>IF(AND(Colin!$G11708=$B$2,Colin!$H11708=$C$3),Colin!$I11708,)</f>
        <v>0</v>
      </c>
      <c r="O11708" s="38">
        <f>IF(AND(Colin!$G11708=$B$2,Colin!$H11708&lt;=$C$3),Colin!$I11708,)</f>
        <v>0</v>
      </c>
      <c r="P11708" s="38">
        <f>IF(Colin!$G11708&lt;$B$2,Colin!$I11708,0)</f>
        <v>0</v>
      </c>
      <c r="Q11708" s="38">
        <f>IF(Colin!$G11708&lt;$B$1,Colin!$I11708,0)</f>
        <v>0</v>
      </c>
    </row>
    <row r="11709" spans="12:17" x14ac:dyDescent="0.25">
      <c r="L11709" s="38">
        <f>IF(AND(Colin!$G11709=$B$1,Colin!$H11709=$C$3),Colin!$I11709,)</f>
        <v>0</v>
      </c>
      <c r="M11709" s="38">
        <f>IF(AND(Colin!$G11709=$B$1,Colin!$H11709&lt;=$C$3),Colin!$I11709,)</f>
        <v>0</v>
      </c>
      <c r="N11709" s="38">
        <f>IF(AND(Colin!$G11709=$B$2,Colin!$H11709=$C$3),Colin!$I11709,)</f>
        <v>0</v>
      </c>
      <c r="O11709" s="38">
        <f>IF(AND(Colin!$G11709=$B$2,Colin!$H11709&lt;=$C$3),Colin!$I11709,)</f>
        <v>0</v>
      </c>
      <c r="P11709" s="38">
        <f>IF(Colin!$G11709&lt;$B$2,Colin!$I11709,0)</f>
        <v>0</v>
      </c>
      <c r="Q11709" s="38">
        <f>IF(Colin!$G11709&lt;$B$1,Colin!$I11709,0)</f>
        <v>0</v>
      </c>
    </row>
    <row r="11710" spans="12:17" x14ac:dyDescent="0.25">
      <c r="L11710" s="38">
        <f>IF(AND(Colin!$G11710=$B$1,Colin!$H11710=$C$3),Colin!$I11710,)</f>
        <v>0</v>
      </c>
      <c r="M11710" s="38">
        <f>IF(AND(Colin!$G11710=$B$1,Colin!$H11710&lt;=$C$3),Colin!$I11710,)</f>
        <v>0</v>
      </c>
      <c r="N11710" s="38">
        <f>IF(AND(Colin!$G11710=$B$2,Colin!$H11710=$C$3),Colin!$I11710,)</f>
        <v>0</v>
      </c>
      <c r="O11710" s="38">
        <f>IF(AND(Colin!$G11710=$B$2,Colin!$H11710&lt;=$C$3),Colin!$I11710,)</f>
        <v>0</v>
      </c>
      <c r="P11710" s="38">
        <f>IF(Colin!$G11710&lt;$B$2,Colin!$I11710,0)</f>
        <v>0</v>
      </c>
      <c r="Q11710" s="38">
        <f>IF(Colin!$G11710&lt;$B$1,Colin!$I11710,0)</f>
        <v>0</v>
      </c>
    </row>
    <row r="11711" spans="12:17" x14ac:dyDescent="0.25">
      <c r="L11711" s="38">
        <f>IF(AND(Colin!$G11711=$B$1,Colin!$H11711=$C$3),Colin!$I11711,)</f>
        <v>0</v>
      </c>
      <c r="M11711" s="38">
        <f>IF(AND(Colin!$G11711=$B$1,Colin!$H11711&lt;=$C$3),Colin!$I11711,)</f>
        <v>0</v>
      </c>
      <c r="N11711" s="38">
        <f>IF(AND(Colin!$G11711=$B$2,Colin!$H11711=$C$3),Colin!$I11711,)</f>
        <v>0</v>
      </c>
      <c r="O11711" s="38">
        <f>IF(AND(Colin!$G11711=$B$2,Colin!$H11711&lt;=$C$3),Colin!$I11711,)</f>
        <v>0</v>
      </c>
      <c r="P11711" s="38">
        <f>IF(Colin!$G11711&lt;$B$2,Colin!$I11711,0)</f>
        <v>0</v>
      </c>
      <c r="Q11711" s="38">
        <f>IF(Colin!$G11711&lt;$B$1,Colin!$I11711,0)</f>
        <v>0</v>
      </c>
    </row>
    <row r="11712" spans="12:17" x14ac:dyDescent="0.25">
      <c r="L11712" s="38">
        <f>IF(AND(Colin!$G11712=$B$1,Colin!$H11712=$C$3),Colin!$I11712,)</f>
        <v>0</v>
      </c>
      <c r="M11712" s="38">
        <f>IF(AND(Colin!$G11712=$B$1,Colin!$H11712&lt;=$C$3),Colin!$I11712,)</f>
        <v>0</v>
      </c>
      <c r="N11712" s="38">
        <f>IF(AND(Colin!$G11712=$B$2,Colin!$H11712=$C$3),Colin!$I11712,)</f>
        <v>0</v>
      </c>
      <c r="O11712" s="38">
        <f>IF(AND(Colin!$G11712=$B$2,Colin!$H11712&lt;=$C$3),Colin!$I11712,)</f>
        <v>0</v>
      </c>
      <c r="P11712" s="38">
        <f>IF(Colin!$G11712&lt;$B$2,Colin!$I11712,0)</f>
        <v>0</v>
      </c>
      <c r="Q11712" s="38">
        <f>IF(Colin!$G11712&lt;$B$1,Colin!$I11712,0)</f>
        <v>0</v>
      </c>
    </row>
    <row r="11713" spans="12:17" x14ac:dyDescent="0.25">
      <c r="L11713" s="38">
        <f>IF(AND(Colin!$G11713=$B$1,Colin!$H11713=$C$3),Colin!$I11713,)</f>
        <v>0</v>
      </c>
      <c r="M11713" s="38">
        <f>IF(AND(Colin!$G11713=$B$1,Colin!$H11713&lt;=$C$3),Colin!$I11713,)</f>
        <v>0</v>
      </c>
      <c r="N11713" s="38">
        <f>IF(AND(Colin!$G11713=$B$2,Colin!$H11713=$C$3),Colin!$I11713,)</f>
        <v>0</v>
      </c>
      <c r="O11713" s="38">
        <f>IF(AND(Colin!$G11713=$B$2,Colin!$H11713&lt;=$C$3),Colin!$I11713,)</f>
        <v>0</v>
      </c>
      <c r="P11713" s="38">
        <f>IF(Colin!$G11713&lt;$B$2,Colin!$I11713,0)</f>
        <v>0</v>
      </c>
      <c r="Q11713" s="38">
        <f>IF(Colin!$G11713&lt;$B$1,Colin!$I11713,0)</f>
        <v>0</v>
      </c>
    </row>
    <row r="11714" spans="12:17" x14ac:dyDescent="0.25">
      <c r="L11714" s="38">
        <f>IF(AND(Colin!$G11714=$B$1,Colin!$H11714=$C$3),Colin!$I11714,)</f>
        <v>0</v>
      </c>
      <c r="M11714" s="38">
        <f>IF(AND(Colin!$G11714=$B$1,Colin!$H11714&lt;=$C$3),Colin!$I11714,)</f>
        <v>0</v>
      </c>
      <c r="N11714" s="38">
        <f>IF(AND(Colin!$G11714=$B$2,Colin!$H11714=$C$3),Colin!$I11714,)</f>
        <v>0</v>
      </c>
      <c r="O11714" s="38">
        <f>IF(AND(Colin!$G11714=$B$2,Colin!$H11714&lt;=$C$3),Colin!$I11714,)</f>
        <v>0</v>
      </c>
      <c r="P11714" s="38">
        <f>IF(Colin!$G11714&lt;$B$2,Colin!$I11714,0)</f>
        <v>0</v>
      </c>
      <c r="Q11714" s="38">
        <f>IF(Colin!$G11714&lt;$B$1,Colin!$I11714,0)</f>
        <v>0</v>
      </c>
    </row>
    <row r="11715" spans="12:17" x14ac:dyDescent="0.25">
      <c r="L11715" s="38">
        <f>IF(AND(Colin!$G11715=$B$1,Colin!$H11715=$C$3),Colin!$I11715,)</f>
        <v>0</v>
      </c>
      <c r="M11715" s="38">
        <f>IF(AND(Colin!$G11715=$B$1,Colin!$H11715&lt;=$C$3),Colin!$I11715,)</f>
        <v>0</v>
      </c>
      <c r="N11715" s="38">
        <f>IF(AND(Colin!$G11715=$B$2,Colin!$H11715=$C$3),Colin!$I11715,)</f>
        <v>0</v>
      </c>
      <c r="O11715" s="38">
        <f>IF(AND(Colin!$G11715=$B$2,Colin!$H11715&lt;=$C$3),Colin!$I11715,)</f>
        <v>0</v>
      </c>
      <c r="P11715" s="38">
        <f>IF(Colin!$G11715&lt;$B$2,Colin!$I11715,0)</f>
        <v>0</v>
      </c>
      <c r="Q11715" s="38">
        <f>IF(Colin!$G11715&lt;$B$1,Colin!$I11715,0)</f>
        <v>0</v>
      </c>
    </row>
    <row r="11716" spans="12:17" x14ac:dyDescent="0.25">
      <c r="L11716" s="38">
        <f>IF(AND(Colin!$G11716=$B$1,Colin!$H11716=$C$3),Colin!$I11716,)</f>
        <v>0</v>
      </c>
      <c r="M11716" s="38">
        <f>IF(AND(Colin!$G11716=$B$1,Colin!$H11716&lt;=$C$3),Colin!$I11716,)</f>
        <v>0</v>
      </c>
      <c r="N11716" s="38">
        <f>IF(AND(Colin!$G11716=$B$2,Colin!$H11716=$C$3),Colin!$I11716,)</f>
        <v>0</v>
      </c>
      <c r="O11716" s="38">
        <f>IF(AND(Colin!$G11716=$B$2,Colin!$H11716&lt;=$C$3),Colin!$I11716,)</f>
        <v>0</v>
      </c>
      <c r="P11716" s="38">
        <f>IF(Colin!$G11716&lt;$B$2,Colin!$I11716,0)</f>
        <v>0</v>
      </c>
      <c r="Q11716" s="38">
        <f>IF(Colin!$G11716&lt;$B$1,Colin!$I11716,0)</f>
        <v>0</v>
      </c>
    </row>
    <row r="11717" spans="12:17" x14ac:dyDescent="0.25">
      <c r="L11717" s="38">
        <f>IF(AND(Colin!$G11717=$B$1,Colin!$H11717=$C$3),Colin!$I11717,)</f>
        <v>0</v>
      </c>
      <c r="M11717" s="38">
        <f>IF(AND(Colin!$G11717=$B$1,Colin!$H11717&lt;=$C$3),Colin!$I11717,)</f>
        <v>0</v>
      </c>
      <c r="N11717" s="38">
        <f>IF(AND(Colin!$G11717=$B$2,Colin!$H11717=$C$3),Colin!$I11717,)</f>
        <v>0</v>
      </c>
      <c r="O11717" s="38">
        <f>IF(AND(Colin!$G11717=$B$2,Colin!$H11717&lt;=$C$3),Colin!$I11717,)</f>
        <v>0</v>
      </c>
      <c r="P11717" s="38">
        <f>IF(Colin!$G11717&lt;$B$2,Colin!$I11717,0)</f>
        <v>0</v>
      </c>
      <c r="Q11717" s="38">
        <f>IF(Colin!$G11717&lt;$B$1,Colin!$I11717,0)</f>
        <v>0</v>
      </c>
    </row>
    <row r="11718" spans="12:17" x14ac:dyDescent="0.25">
      <c r="L11718" s="38">
        <f>IF(AND(Colin!$G11718=$B$1,Colin!$H11718=$C$3),Colin!$I11718,)</f>
        <v>0</v>
      </c>
      <c r="M11718" s="38">
        <f>IF(AND(Colin!$G11718=$B$1,Colin!$H11718&lt;=$C$3),Colin!$I11718,)</f>
        <v>0</v>
      </c>
      <c r="N11718" s="38">
        <f>IF(AND(Colin!$G11718=$B$2,Colin!$H11718=$C$3),Colin!$I11718,)</f>
        <v>0</v>
      </c>
      <c r="O11718" s="38">
        <f>IF(AND(Colin!$G11718=$B$2,Colin!$H11718&lt;=$C$3),Colin!$I11718,)</f>
        <v>0</v>
      </c>
      <c r="P11718" s="38">
        <f>IF(Colin!$G11718&lt;$B$2,Colin!$I11718,0)</f>
        <v>0</v>
      </c>
      <c r="Q11718" s="38">
        <f>IF(Colin!$G11718&lt;$B$1,Colin!$I11718,0)</f>
        <v>0</v>
      </c>
    </row>
    <row r="11719" spans="12:17" x14ac:dyDescent="0.25">
      <c r="L11719" s="38">
        <f>IF(AND(Colin!$G11719=$B$1,Colin!$H11719=$C$3),Colin!$I11719,)</f>
        <v>0</v>
      </c>
      <c r="M11719" s="38">
        <f>IF(AND(Colin!$G11719=$B$1,Colin!$H11719&lt;=$C$3),Colin!$I11719,)</f>
        <v>0</v>
      </c>
      <c r="N11719" s="38">
        <f>IF(AND(Colin!$G11719=$B$2,Colin!$H11719=$C$3),Colin!$I11719,)</f>
        <v>0</v>
      </c>
      <c r="O11719" s="38">
        <f>IF(AND(Colin!$G11719=$B$2,Colin!$H11719&lt;=$C$3),Colin!$I11719,)</f>
        <v>0</v>
      </c>
      <c r="P11719" s="38">
        <f>IF(Colin!$G11719&lt;$B$2,Colin!$I11719,0)</f>
        <v>0</v>
      </c>
      <c r="Q11719" s="38">
        <f>IF(Colin!$G11719&lt;$B$1,Colin!$I11719,0)</f>
        <v>0</v>
      </c>
    </row>
    <row r="11720" spans="12:17" x14ac:dyDescent="0.25">
      <c r="L11720" s="38">
        <f>IF(AND(Colin!$G11720=$B$1,Colin!$H11720=$C$3),Colin!$I11720,)</f>
        <v>0</v>
      </c>
      <c r="M11720" s="38">
        <f>IF(AND(Colin!$G11720=$B$1,Colin!$H11720&lt;=$C$3),Colin!$I11720,)</f>
        <v>0</v>
      </c>
      <c r="N11720" s="38">
        <f>IF(AND(Colin!$G11720=$B$2,Colin!$H11720=$C$3),Colin!$I11720,)</f>
        <v>0</v>
      </c>
      <c r="O11720" s="38">
        <f>IF(AND(Colin!$G11720=$B$2,Colin!$H11720&lt;=$C$3),Colin!$I11720,)</f>
        <v>0</v>
      </c>
      <c r="P11720" s="38">
        <f>IF(Colin!$G11720&lt;$B$2,Colin!$I11720,0)</f>
        <v>0</v>
      </c>
      <c r="Q11720" s="38">
        <f>IF(Colin!$G11720&lt;$B$1,Colin!$I11720,0)</f>
        <v>0</v>
      </c>
    </row>
    <row r="11721" spans="12:17" x14ac:dyDescent="0.25">
      <c r="L11721" s="38">
        <f>IF(AND(Colin!$G11721=$B$1,Colin!$H11721=$C$3),Colin!$I11721,)</f>
        <v>0</v>
      </c>
      <c r="M11721" s="38">
        <f>IF(AND(Colin!$G11721=$B$1,Colin!$H11721&lt;=$C$3),Colin!$I11721,)</f>
        <v>0</v>
      </c>
      <c r="N11721" s="38">
        <f>IF(AND(Colin!$G11721=$B$2,Colin!$H11721=$C$3),Colin!$I11721,)</f>
        <v>0</v>
      </c>
      <c r="O11721" s="38">
        <f>IF(AND(Colin!$G11721=$B$2,Colin!$H11721&lt;=$C$3),Colin!$I11721,)</f>
        <v>0</v>
      </c>
      <c r="P11721" s="38">
        <f>IF(Colin!$G11721&lt;$B$2,Colin!$I11721,0)</f>
        <v>0</v>
      </c>
      <c r="Q11721" s="38">
        <f>IF(Colin!$G11721&lt;$B$1,Colin!$I11721,0)</f>
        <v>0</v>
      </c>
    </row>
    <row r="11722" spans="12:17" x14ac:dyDescent="0.25">
      <c r="L11722" s="38">
        <f>IF(AND(Colin!$G11722=$B$1,Colin!$H11722=$C$3),Colin!$I11722,)</f>
        <v>0</v>
      </c>
      <c r="M11722" s="38">
        <f>IF(AND(Colin!$G11722=$B$1,Colin!$H11722&lt;=$C$3),Colin!$I11722,)</f>
        <v>0</v>
      </c>
      <c r="N11722" s="38">
        <f>IF(AND(Colin!$G11722=$B$2,Colin!$H11722=$C$3),Colin!$I11722,)</f>
        <v>0</v>
      </c>
      <c r="O11722" s="38">
        <f>IF(AND(Colin!$G11722=$B$2,Colin!$H11722&lt;=$C$3),Colin!$I11722,)</f>
        <v>0</v>
      </c>
      <c r="P11722" s="38">
        <f>IF(Colin!$G11722&lt;$B$2,Colin!$I11722,0)</f>
        <v>0</v>
      </c>
      <c r="Q11722" s="38">
        <f>IF(Colin!$G11722&lt;$B$1,Colin!$I11722,0)</f>
        <v>0</v>
      </c>
    </row>
    <row r="11723" spans="12:17" x14ac:dyDescent="0.25">
      <c r="L11723" s="38">
        <f>IF(AND(Colin!$G11723=$B$1,Colin!$H11723=$C$3),Colin!$I11723,)</f>
        <v>0</v>
      </c>
      <c r="M11723" s="38">
        <f>IF(AND(Colin!$G11723=$B$1,Colin!$H11723&lt;=$C$3),Colin!$I11723,)</f>
        <v>0</v>
      </c>
      <c r="N11723" s="38">
        <f>IF(AND(Colin!$G11723=$B$2,Colin!$H11723=$C$3),Colin!$I11723,)</f>
        <v>0</v>
      </c>
      <c r="O11723" s="38">
        <f>IF(AND(Colin!$G11723=$B$2,Colin!$H11723&lt;=$C$3),Colin!$I11723,)</f>
        <v>0</v>
      </c>
      <c r="P11723" s="38">
        <f>IF(Colin!$G11723&lt;$B$2,Colin!$I11723,0)</f>
        <v>0</v>
      </c>
      <c r="Q11723" s="38">
        <f>IF(Colin!$G11723&lt;$B$1,Colin!$I11723,0)</f>
        <v>0</v>
      </c>
    </row>
    <row r="11724" spans="12:17" x14ac:dyDescent="0.25">
      <c r="L11724" s="38">
        <f>IF(AND(Colin!$G11724=$B$1,Colin!$H11724=$C$3),Colin!$I11724,)</f>
        <v>0</v>
      </c>
      <c r="M11724" s="38">
        <f>IF(AND(Colin!$G11724=$B$1,Colin!$H11724&lt;=$C$3),Colin!$I11724,)</f>
        <v>0</v>
      </c>
      <c r="N11724" s="38">
        <f>IF(AND(Colin!$G11724=$B$2,Colin!$H11724=$C$3),Colin!$I11724,)</f>
        <v>0</v>
      </c>
      <c r="O11724" s="38">
        <f>IF(AND(Colin!$G11724=$B$2,Colin!$H11724&lt;=$C$3),Colin!$I11724,)</f>
        <v>0</v>
      </c>
      <c r="P11724" s="38">
        <f>IF(Colin!$G11724&lt;$B$2,Colin!$I11724,0)</f>
        <v>0</v>
      </c>
      <c r="Q11724" s="38">
        <f>IF(Colin!$G11724&lt;$B$1,Colin!$I11724,0)</f>
        <v>0</v>
      </c>
    </row>
    <row r="11725" spans="12:17" x14ac:dyDescent="0.25">
      <c r="L11725" s="38">
        <f>IF(AND(Colin!$G11725=$B$1,Colin!$H11725=$C$3),Colin!$I11725,)</f>
        <v>0</v>
      </c>
      <c r="M11725" s="38">
        <f>IF(AND(Colin!$G11725=$B$1,Colin!$H11725&lt;=$C$3),Colin!$I11725,)</f>
        <v>0</v>
      </c>
      <c r="N11725" s="38">
        <f>IF(AND(Colin!$G11725=$B$2,Colin!$H11725=$C$3),Colin!$I11725,)</f>
        <v>0</v>
      </c>
      <c r="O11725" s="38">
        <f>IF(AND(Colin!$G11725=$B$2,Colin!$H11725&lt;=$C$3),Colin!$I11725,)</f>
        <v>0</v>
      </c>
      <c r="P11725" s="38">
        <f>IF(Colin!$G11725&lt;$B$2,Colin!$I11725,0)</f>
        <v>0</v>
      </c>
      <c r="Q11725" s="38">
        <f>IF(Colin!$G11725&lt;$B$1,Colin!$I11725,0)</f>
        <v>0</v>
      </c>
    </row>
    <row r="11726" spans="12:17" x14ac:dyDescent="0.25">
      <c r="L11726" s="38">
        <f>IF(AND(Colin!$G11726=$B$1,Colin!$H11726=$C$3),Colin!$I11726,)</f>
        <v>0</v>
      </c>
      <c r="M11726" s="38">
        <f>IF(AND(Colin!$G11726=$B$1,Colin!$H11726&lt;=$C$3),Colin!$I11726,)</f>
        <v>0</v>
      </c>
      <c r="N11726" s="38">
        <f>IF(AND(Colin!$G11726=$B$2,Colin!$H11726=$C$3),Colin!$I11726,)</f>
        <v>0</v>
      </c>
      <c r="O11726" s="38">
        <f>IF(AND(Colin!$G11726=$B$2,Colin!$H11726&lt;=$C$3),Colin!$I11726,)</f>
        <v>0</v>
      </c>
      <c r="P11726" s="38">
        <f>IF(Colin!$G11726&lt;$B$2,Colin!$I11726,0)</f>
        <v>0</v>
      </c>
      <c r="Q11726" s="38">
        <f>IF(Colin!$G11726&lt;$B$1,Colin!$I11726,0)</f>
        <v>0</v>
      </c>
    </row>
    <row r="11727" spans="12:17" x14ac:dyDescent="0.25">
      <c r="L11727" s="38">
        <f>IF(AND(Colin!$G11727=$B$1,Colin!$H11727=$C$3),Colin!$I11727,)</f>
        <v>0</v>
      </c>
      <c r="M11727" s="38">
        <f>IF(AND(Colin!$G11727=$B$1,Colin!$H11727&lt;=$C$3),Colin!$I11727,)</f>
        <v>0</v>
      </c>
      <c r="N11727" s="38">
        <f>IF(AND(Colin!$G11727=$B$2,Colin!$H11727=$C$3),Colin!$I11727,)</f>
        <v>0</v>
      </c>
      <c r="O11727" s="38">
        <f>IF(AND(Colin!$G11727=$B$2,Colin!$H11727&lt;=$C$3),Colin!$I11727,)</f>
        <v>0</v>
      </c>
      <c r="P11727" s="38">
        <f>IF(Colin!$G11727&lt;$B$2,Colin!$I11727,0)</f>
        <v>0</v>
      </c>
      <c r="Q11727" s="38">
        <f>IF(Colin!$G11727&lt;$B$1,Colin!$I11727,0)</f>
        <v>0</v>
      </c>
    </row>
    <row r="11728" spans="12:17" x14ac:dyDescent="0.25">
      <c r="L11728" s="38">
        <f>IF(AND(Colin!$G11728=$B$1,Colin!$H11728=$C$3),Colin!$I11728,)</f>
        <v>0</v>
      </c>
      <c r="M11728" s="38">
        <f>IF(AND(Colin!$G11728=$B$1,Colin!$H11728&lt;=$C$3),Colin!$I11728,)</f>
        <v>0</v>
      </c>
      <c r="N11728" s="38">
        <f>IF(AND(Colin!$G11728=$B$2,Colin!$H11728=$C$3),Colin!$I11728,)</f>
        <v>0</v>
      </c>
      <c r="O11728" s="38">
        <f>IF(AND(Colin!$G11728=$B$2,Colin!$H11728&lt;=$C$3),Colin!$I11728,)</f>
        <v>0</v>
      </c>
      <c r="P11728" s="38">
        <f>IF(Colin!$G11728&lt;$B$2,Colin!$I11728,0)</f>
        <v>0</v>
      </c>
      <c r="Q11728" s="38">
        <f>IF(Colin!$G11728&lt;$B$1,Colin!$I11728,0)</f>
        <v>0</v>
      </c>
    </row>
    <row r="11729" spans="12:17" x14ac:dyDescent="0.25">
      <c r="L11729" s="38">
        <f>IF(AND(Colin!$G11729=$B$1,Colin!$H11729=$C$3),Colin!$I11729,)</f>
        <v>0</v>
      </c>
      <c r="M11729" s="38">
        <f>IF(AND(Colin!$G11729=$B$1,Colin!$H11729&lt;=$C$3),Colin!$I11729,)</f>
        <v>0</v>
      </c>
      <c r="N11729" s="38">
        <f>IF(AND(Colin!$G11729=$B$2,Colin!$H11729=$C$3),Colin!$I11729,)</f>
        <v>0</v>
      </c>
      <c r="O11729" s="38">
        <f>IF(AND(Colin!$G11729=$B$2,Colin!$H11729&lt;=$C$3),Colin!$I11729,)</f>
        <v>0</v>
      </c>
      <c r="P11729" s="38">
        <f>IF(Colin!$G11729&lt;$B$2,Colin!$I11729,0)</f>
        <v>0</v>
      </c>
      <c r="Q11729" s="38">
        <f>IF(Colin!$G11729&lt;$B$1,Colin!$I11729,0)</f>
        <v>0</v>
      </c>
    </row>
    <row r="11730" spans="12:17" x14ac:dyDescent="0.25">
      <c r="L11730" s="38">
        <f>IF(AND(Colin!$G11730=$B$1,Colin!$H11730=$C$3),Colin!$I11730,)</f>
        <v>0</v>
      </c>
      <c r="M11730" s="38">
        <f>IF(AND(Colin!$G11730=$B$1,Colin!$H11730&lt;=$C$3),Colin!$I11730,)</f>
        <v>0</v>
      </c>
      <c r="N11730" s="38">
        <f>IF(AND(Colin!$G11730=$B$2,Colin!$H11730=$C$3),Colin!$I11730,)</f>
        <v>0</v>
      </c>
      <c r="O11730" s="38">
        <f>IF(AND(Colin!$G11730=$B$2,Colin!$H11730&lt;=$C$3),Colin!$I11730,)</f>
        <v>0</v>
      </c>
      <c r="P11730" s="38">
        <f>IF(Colin!$G11730&lt;$B$2,Colin!$I11730,0)</f>
        <v>0</v>
      </c>
      <c r="Q11730" s="38">
        <f>IF(Colin!$G11730&lt;$B$1,Colin!$I11730,0)</f>
        <v>0</v>
      </c>
    </row>
    <row r="11731" spans="12:17" x14ac:dyDescent="0.25">
      <c r="L11731" s="38">
        <f>IF(AND(Colin!$G11731=$B$1,Colin!$H11731=$C$3),Colin!$I11731,)</f>
        <v>0</v>
      </c>
      <c r="M11731" s="38">
        <f>IF(AND(Colin!$G11731=$B$1,Colin!$H11731&lt;=$C$3),Colin!$I11731,)</f>
        <v>0</v>
      </c>
      <c r="N11731" s="38">
        <f>IF(AND(Colin!$G11731=$B$2,Colin!$H11731=$C$3),Colin!$I11731,)</f>
        <v>0</v>
      </c>
      <c r="O11731" s="38">
        <f>IF(AND(Colin!$G11731=$B$2,Colin!$H11731&lt;=$C$3),Colin!$I11731,)</f>
        <v>0</v>
      </c>
      <c r="P11731" s="38">
        <f>IF(Colin!$G11731&lt;$B$2,Colin!$I11731,0)</f>
        <v>0</v>
      </c>
      <c r="Q11731" s="38">
        <f>IF(Colin!$G11731&lt;$B$1,Colin!$I11731,0)</f>
        <v>0</v>
      </c>
    </row>
    <row r="11732" spans="12:17" x14ac:dyDescent="0.25">
      <c r="L11732" s="38">
        <f>IF(AND(Colin!$G11732=$B$1,Colin!$H11732=$C$3),Colin!$I11732,)</f>
        <v>0</v>
      </c>
      <c r="M11732" s="38">
        <f>IF(AND(Colin!$G11732=$B$1,Colin!$H11732&lt;=$C$3),Colin!$I11732,)</f>
        <v>0</v>
      </c>
      <c r="N11732" s="38">
        <f>IF(AND(Colin!$G11732=$B$2,Colin!$H11732=$C$3),Colin!$I11732,)</f>
        <v>0</v>
      </c>
      <c r="O11732" s="38">
        <f>IF(AND(Colin!$G11732=$B$2,Colin!$H11732&lt;=$C$3),Colin!$I11732,)</f>
        <v>0</v>
      </c>
      <c r="P11732" s="38">
        <f>IF(Colin!$G11732&lt;$B$2,Colin!$I11732,0)</f>
        <v>0</v>
      </c>
      <c r="Q11732" s="38">
        <f>IF(Colin!$G11732&lt;$B$1,Colin!$I11732,0)</f>
        <v>0</v>
      </c>
    </row>
    <row r="11733" spans="12:17" x14ac:dyDescent="0.25">
      <c r="L11733" s="38">
        <f>IF(AND(Colin!$G11733=$B$1,Colin!$H11733=$C$3),Colin!$I11733,)</f>
        <v>0</v>
      </c>
      <c r="M11733" s="38">
        <f>IF(AND(Colin!$G11733=$B$1,Colin!$H11733&lt;=$C$3),Colin!$I11733,)</f>
        <v>0</v>
      </c>
      <c r="N11733" s="38">
        <f>IF(AND(Colin!$G11733=$B$2,Colin!$H11733=$C$3),Colin!$I11733,)</f>
        <v>0</v>
      </c>
      <c r="O11733" s="38">
        <f>IF(AND(Colin!$G11733=$B$2,Colin!$H11733&lt;=$C$3),Colin!$I11733,)</f>
        <v>0</v>
      </c>
      <c r="P11733" s="38">
        <f>IF(Colin!$G11733&lt;$B$2,Colin!$I11733,0)</f>
        <v>0</v>
      </c>
      <c r="Q11733" s="38">
        <f>IF(Colin!$G11733&lt;$B$1,Colin!$I11733,0)</f>
        <v>0</v>
      </c>
    </row>
    <row r="11734" spans="12:17" x14ac:dyDescent="0.25">
      <c r="L11734" s="38">
        <f>IF(AND(Colin!$G11734=$B$1,Colin!$H11734=$C$3),Colin!$I11734,)</f>
        <v>0</v>
      </c>
      <c r="M11734" s="38">
        <f>IF(AND(Colin!$G11734=$B$1,Colin!$H11734&lt;=$C$3),Colin!$I11734,)</f>
        <v>0</v>
      </c>
      <c r="N11734" s="38">
        <f>IF(AND(Colin!$G11734=$B$2,Colin!$H11734=$C$3),Colin!$I11734,)</f>
        <v>0</v>
      </c>
      <c r="O11734" s="38">
        <f>IF(AND(Colin!$G11734=$B$2,Colin!$H11734&lt;=$C$3),Colin!$I11734,)</f>
        <v>0</v>
      </c>
      <c r="P11734" s="38">
        <f>IF(Colin!$G11734&lt;$B$2,Colin!$I11734,0)</f>
        <v>0</v>
      </c>
      <c r="Q11734" s="38">
        <f>IF(Colin!$G11734&lt;$B$1,Colin!$I11734,0)</f>
        <v>0</v>
      </c>
    </row>
    <row r="11735" spans="12:17" x14ac:dyDescent="0.25">
      <c r="L11735" s="38">
        <f>IF(AND(Colin!$G11735=$B$1,Colin!$H11735=$C$3),Colin!$I11735,)</f>
        <v>0</v>
      </c>
      <c r="M11735" s="38">
        <f>IF(AND(Colin!$G11735=$B$1,Colin!$H11735&lt;=$C$3),Colin!$I11735,)</f>
        <v>0</v>
      </c>
      <c r="N11735" s="38">
        <f>IF(AND(Colin!$G11735=$B$2,Colin!$H11735=$C$3),Colin!$I11735,)</f>
        <v>0</v>
      </c>
      <c r="O11735" s="38">
        <f>IF(AND(Colin!$G11735=$B$2,Colin!$H11735&lt;=$C$3),Colin!$I11735,)</f>
        <v>0</v>
      </c>
      <c r="P11735" s="38">
        <f>IF(Colin!$G11735&lt;$B$2,Colin!$I11735,0)</f>
        <v>0</v>
      </c>
      <c r="Q11735" s="38">
        <f>IF(Colin!$G11735&lt;$B$1,Colin!$I11735,0)</f>
        <v>0</v>
      </c>
    </row>
    <row r="11736" spans="12:17" x14ac:dyDescent="0.25">
      <c r="L11736" s="38">
        <f>IF(AND(Colin!$G11736=$B$1,Colin!$H11736=$C$3),Colin!$I11736,)</f>
        <v>0</v>
      </c>
      <c r="M11736" s="38">
        <f>IF(AND(Colin!$G11736=$B$1,Colin!$H11736&lt;=$C$3),Colin!$I11736,)</f>
        <v>0</v>
      </c>
      <c r="N11736" s="38">
        <f>IF(AND(Colin!$G11736=$B$2,Colin!$H11736=$C$3),Colin!$I11736,)</f>
        <v>0</v>
      </c>
      <c r="O11736" s="38">
        <f>IF(AND(Colin!$G11736=$B$2,Colin!$H11736&lt;=$C$3),Colin!$I11736,)</f>
        <v>0</v>
      </c>
      <c r="P11736" s="38">
        <f>IF(Colin!$G11736&lt;$B$2,Colin!$I11736,0)</f>
        <v>0</v>
      </c>
      <c r="Q11736" s="38">
        <f>IF(Colin!$G11736&lt;$B$1,Colin!$I11736,0)</f>
        <v>0</v>
      </c>
    </row>
    <row r="11737" spans="12:17" x14ac:dyDescent="0.25">
      <c r="L11737" s="38">
        <f>IF(AND(Colin!$G11737=$B$1,Colin!$H11737=$C$3),Colin!$I11737,)</f>
        <v>0</v>
      </c>
      <c r="M11737" s="38">
        <f>IF(AND(Colin!$G11737=$B$1,Colin!$H11737&lt;=$C$3),Colin!$I11737,)</f>
        <v>0</v>
      </c>
      <c r="N11737" s="38">
        <f>IF(AND(Colin!$G11737=$B$2,Colin!$H11737=$C$3),Colin!$I11737,)</f>
        <v>0</v>
      </c>
      <c r="O11737" s="38">
        <f>IF(AND(Colin!$G11737=$B$2,Colin!$H11737&lt;=$C$3),Colin!$I11737,)</f>
        <v>0</v>
      </c>
      <c r="P11737" s="38">
        <f>IF(Colin!$G11737&lt;$B$2,Colin!$I11737,0)</f>
        <v>0</v>
      </c>
      <c r="Q11737" s="38">
        <f>IF(Colin!$G11737&lt;$B$1,Colin!$I11737,0)</f>
        <v>0</v>
      </c>
    </row>
    <row r="11738" spans="12:17" x14ac:dyDescent="0.25">
      <c r="L11738" s="38">
        <f>IF(AND(Colin!$G11738=$B$1,Colin!$H11738=$C$3),Colin!$I11738,)</f>
        <v>0</v>
      </c>
      <c r="M11738" s="38">
        <f>IF(AND(Colin!$G11738=$B$1,Colin!$H11738&lt;=$C$3),Colin!$I11738,)</f>
        <v>0</v>
      </c>
      <c r="N11738" s="38">
        <f>IF(AND(Colin!$G11738=$B$2,Colin!$H11738=$C$3),Colin!$I11738,)</f>
        <v>0</v>
      </c>
      <c r="O11738" s="38">
        <f>IF(AND(Colin!$G11738=$B$2,Colin!$H11738&lt;=$C$3),Colin!$I11738,)</f>
        <v>0</v>
      </c>
      <c r="P11738" s="38">
        <f>IF(Colin!$G11738&lt;$B$2,Colin!$I11738,0)</f>
        <v>0</v>
      </c>
      <c r="Q11738" s="38">
        <f>IF(Colin!$G11738&lt;$B$1,Colin!$I11738,0)</f>
        <v>0</v>
      </c>
    </row>
    <row r="11739" spans="12:17" x14ac:dyDescent="0.25">
      <c r="L11739" s="38">
        <f>IF(AND(Colin!$G11739=$B$1,Colin!$H11739=$C$3),Colin!$I11739,)</f>
        <v>0</v>
      </c>
      <c r="M11739" s="38">
        <f>IF(AND(Colin!$G11739=$B$1,Colin!$H11739&lt;=$C$3),Colin!$I11739,)</f>
        <v>0</v>
      </c>
      <c r="N11739" s="38">
        <f>IF(AND(Colin!$G11739=$B$2,Colin!$H11739=$C$3),Colin!$I11739,)</f>
        <v>0</v>
      </c>
      <c r="O11739" s="38">
        <f>IF(AND(Colin!$G11739=$B$2,Colin!$H11739&lt;=$C$3),Colin!$I11739,)</f>
        <v>0</v>
      </c>
      <c r="P11739" s="38">
        <f>IF(Colin!$G11739&lt;$B$2,Colin!$I11739,0)</f>
        <v>0</v>
      </c>
      <c r="Q11739" s="38">
        <f>IF(Colin!$G11739&lt;$B$1,Colin!$I11739,0)</f>
        <v>0</v>
      </c>
    </row>
    <row r="11740" spans="12:17" x14ac:dyDescent="0.25">
      <c r="L11740" s="38">
        <f>IF(AND(Colin!$G11740=$B$1,Colin!$H11740=$C$3),Colin!$I11740,)</f>
        <v>0</v>
      </c>
      <c r="M11740" s="38">
        <f>IF(AND(Colin!$G11740=$B$1,Colin!$H11740&lt;=$C$3),Colin!$I11740,)</f>
        <v>0</v>
      </c>
      <c r="N11740" s="38">
        <f>IF(AND(Colin!$G11740=$B$2,Colin!$H11740=$C$3),Colin!$I11740,)</f>
        <v>0</v>
      </c>
      <c r="O11740" s="38">
        <f>IF(AND(Colin!$G11740=$B$2,Colin!$H11740&lt;=$C$3),Colin!$I11740,)</f>
        <v>0</v>
      </c>
      <c r="P11740" s="38">
        <f>IF(Colin!$G11740&lt;$B$2,Colin!$I11740,0)</f>
        <v>0</v>
      </c>
      <c r="Q11740" s="38">
        <f>IF(Colin!$G11740&lt;$B$1,Colin!$I11740,0)</f>
        <v>0</v>
      </c>
    </row>
    <row r="11741" spans="12:17" x14ac:dyDescent="0.25">
      <c r="L11741" s="38">
        <f>IF(AND(Colin!$G11741=$B$1,Colin!$H11741=$C$3),Colin!$I11741,)</f>
        <v>0</v>
      </c>
      <c r="M11741" s="38">
        <f>IF(AND(Colin!$G11741=$B$1,Colin!$H11741&lt;=$C$3),Colin!$I11741,)</f>
        <v>0</v>
      </c>
      <c r="N11741" s="38">
        <f>IF(AND(Colin!$G11741=$B$2,Colin!$H11741=$C$3),Colin!$I11741,)</f>
        <v>0</v>
      </c>
      <c r="O11741" s="38">
        <f>IF(AND(Colin!$G11741=$B$2,Colin!$H11741&lt;=$C$3),Colin!$I11741,)</f>
        <v>0</v>
      </c>
      <c r="P11741" s="38">
        <f>IF(Colin!$G11741&lt;$B$2,Colin!$I11741,0)</f>
        <v>0</v>
      </c>
      <c r="Q11741" s="38">
        <f>IF(Colin!$G11741&lt;$B$1,Colin!$I11741,0)</f>
        <v>0</v>
      </c>
    </row>
    <row r="11742" spans="12:17" x14ac:dyDescent="0.25">
      <c r="L11742" s="38">
        <f>IF(AND(Colin!$G11742=$B$1,Colin!$H11742=$C$3),Colin!$I11742,)</f>
        <v>0</v>
      </c>
      <c r="M11742" s="38">
        <f>IF(AND(Colin!$G11742=$B$1,Colin!$H11742&lt;=$C$3),Colin!$I11742,)</f>
        <v>0</v>
      </c>
      <c r="N11742" s="38">
        <f>IF(AND(Colin!$G11742=$B$2,Colin!$H11742=$C$3),Colin!$I11742,)</f>
        <v>0</v>
      </c>
      <c r="O11742" s="38">
        <f>IF(AND(Colin!$G11742=$B$2,Colin!$H11742&lt;=$C$3),Colin!$I11742,)</f>
        <v>0</v>
      </c>
      <c r="P11742" s="38">
        <f>IF(Colin!$G11742&lt;$B$2,Colin!$I11742,0)</f>
        <v>0</v>
      </c>
      <c r="Q11742" s="38">
        <f>IF(Colin!$G11742&lt;$B$1,Colin!$I11742,0)</f>
        <v>0</v>
      </c>
    </row>
    <row r="11743" spans="12:17" x14ac:dyDescent="0.25">
      <c r="L11743" s="38">
        <f>IF(AND(Colin!$G11743=$B$1,Colin!$H11743=$C$3),Colin!$I11743,)</f>
        <v>0</v>
      </c>
      <c r="M11743" s="38">
        <f>IF(AND(Colin!$G11743=$B$1,Colin!$H11743&lt;=$C$3),Colin!$I11743,)</f>
        <v>0</v>
      </c>
      <c r="N11743" s="38">
        <f>IF(AND(Colin!$G11743=$B$2,Colin!$H11743=$C$3),Colin!$I11743,)</f>
        <v>0</v>
      </c>
      <c r="O11743" s="38">
        <f>IF(AND(Colin!$G11743=$B$2,Colin!$H11743&lt;=$C$3),Colin!$I11743,)</f>
        <v>0</v>
      </c>
      <c r="P11743" s="38">
        <f>IF(Colin!$G11743&lt;$B$2,Colin!$I11743,0)</f>
        <v>0</v>
      </c>
      <c r="Q11743" s="38">
        <f>IF(Colin!$G11743&lt;$B$1,Colin!$I11743,0)</f>
        <v>0</v>
      </c>
    </row>
    <row r="11744" spans="12:17" x14ac:dyDescent="0.25">
      <c r="L11744" s="38">
        <f>IF(AND(Colin!$G11744=$B$1,Colin!$H11744=$C$3),Colin!$I11744,)</f>
        <v>0</v>
      </c>
      <c r="M11744" s="38">
        <f>IF(AND(Colin!$G11744=$B$1,Colin!$H11744&lt;=$C$3),Colin!$I11744,)</f>
        <v>0</v>
      </c>
      <c r="N11744" s="38">
        <f>IF(AND(Colin!$G11744=$B$2,Colin!$H11744=$C$3),Colin!$I11744,)</f>
        <v>0</v>
      </c>
      <c r="O11744" s="38">
        <f>IF(AND(Colin!$G11744=$B$2,Colin!$H11744&lt;=$C$3),Colin!$I11744,)</f>
        <v>0</v>
      </c>
      <c r="P11744" s="38">
        <f>IF(Colin!$G11744&lt;$B$2,Colin!$I11744,0)</f>
        <v>0</v>
      </c>
      <c r="Q11744" s="38">
        <f>IF(Colin!$G11744&lt;$B$1,Colin!$I11744,0)</f>
        <v>0</v>
      </c>
    </row>
    <row r="11745" spans="12:17" x14ac:dyDescent="0.25">
      <c r="L11745" s="38">
        <f>IF(AND(Colin!$G11745=$B$1,Colin!$H11745=$C$3),Colin!$I11745,)</f>
        <v>0</v>
      </c>
      <c r="M11745" s="38">
        <f>IF(AND(Colin!$G11745=$B$1,Colin!$H11745&lt;=$C$3),Colin!$I11745,)</f>
        <v>0</v>
      </c>
      <c r="N11745" s="38">
        <f>IF(AND(Colin!$G11745=$B$2,Colin!$H11745=$C$3),Colin!$I11745,)</f>
        <v>0</v>
      </c>
      <c r="O11745" s="38">
        <f>IF(AND(Colin!$G11745=$B$2,Colin!$H11745&lt;=$C$3),Colin!$I11745,)</f>
        <v>0</v>
      </c>
      <c r="P11745" s="38">
        <f>IF(Colin!$G11745&lt;$B$2,Colin!$I11745,0)</f>
        <v>0</v>
      </c>
      <c r="Q11745" s="38">
        <f>IF(Colin!$G11745&lt;$B$1,Colin!$I11745,0)</f>
        <v>0</v>
      </c>
    </row>
    <row r="11746" spans="12:17" x14ac:dyDescent="0.25">
      <c r="L11746" s="38">
        <f>IF(AND(Colin!$G11746=$B$1,Colin!$H11746=$C$3),Colin!$I11746,)</f>
        <v>0</v>
      </c>
      <c r="M11746" s="38">
        <f>IF(AND(Colin!$G11746=$B$1,Colin!$H11746&lt;=$C$3),Colin!$I11746,)</f>
        <v>0</v>
      </c>
      <c r="N11746" s="38">
        <f>IF(AND(Colin!$G11746=$B$2,Colin!$H11746=$C$3),Colin!$I11746,)</f>
        <v>0</v>
      </c>
      <c r="O11746" s="38">
        <f>IF(AND(Colin!$G11746=$B$2,Colin!$H11746&lt;=$C$3),Colin!$I11746,)</f>
        <v>0</v>
      </c>
      <c r="P11746" s="38">
        <f>IF(Colin!$G11746&lt;$B$2,Colin!$I11746,0)</f>
        <v>0</v>
      </c>
      <c r="Q11746" s="38">
        <f>IF(Colin!$G11746&lt;$B$1,Colin!$I11746,0)</f>
        <v>0</v>
      </c>
    </row>
    <row r="11747" spans="12:17" x14ac:dyDescent="0.25">
      <c r="L11747" s="38">
        <f>IF(AND(Colin!$G11747=$B$1,Colin!$H11747=$C$3),Colin!$I11747,)</f>
        <v>0</v>
      </c>
      <c r="M11747" s="38">
        <f>IF(AND(Colin!$G11747=$B$1,Colin!$H11747&lt;=$C$3),Colin!$I11747,)</f>
        <v>0</v>
      </c>
      <c r="N11747" s="38">
        <f>IF(AND(Colin!$G11747=$B$2,Colin!$H11747=$C$3),Colin!$I11747,)</f>
        <v>0</v>
      </c>
      <c r="O11747" s="38">
        <f>IF(AND(Colin!$G11747=$B$2,Colin!$H11747&lt;=$C$3),Colin!$I11747,)</f>
        <v>0</v>
      </c>
      <c r="P11747" s="38">
        <f>IF(Colin!$G11747&lt;$B$2,Colin!$I11747,0)</f>
        <v>0</v>
      </c>
      <c r="Q11747" s="38">
        <f>IF(Colin!$G11747&lt;$B$1,Colin!$I11747,0)</f>
        <v>0</v>
      </c>
    </row>
    <row r="11748" spans="12:17" x14ac:dyDescent="0.25">
      <c r="L11748" s="38">
        <f>IF(AND(Colin!$G11748=$B$1,Colin!$H11748=$C$3),Colin!$I11748,)</f>
        <v>0</v>
      </c>
      <c r="M11748" s="38">
        <f>IF(AND(Colin!$G11748=$B$1,Colin!$H11748&lt;=$C$3),Colin!$I11748,)</f>
        <v>0</v>
      </c>
      <c r="N11748" s="38">
        <f>IF(AND(Colin!$G11748=$B$2,Colin!$H11748=$C$3),Colin!$I11748,)</f>
        <v>0</v>
      </c>
      <c r="O11748" s="38">
        <f>IF(AND(Colin!$G11748=$B$2,Colin!$H11748&lt;=$C$3),Colin!$I11748,)</f>
        <v>0</v>
      </c>
      <c r="P11748" s="38">
        <f>IF(Colin!$G11748&lt;$B$2,Colin!$I11748,0)</f>
        <v>0</v>
      </c>
      <c r="Q11748" s="38">
        <f>IF(Colin!$G11748&lt;$B$1,Colin!$I11748,0)</f>
        <v>0</v>
      </c>
    </row>
    <row r="11749" spans="12:17" x14ac:dyDescent="0.25">
      <c r="L11749" s="38">
        <f>IF(AND(Colin!$G11749=$B$1,Colin!$H11749=$C$3),Colin!$I11749,)</f>
        <v>0</v>
      </c>
      <c r="M11749" s="38">
        <f>IF(AND(Colin!$G11749=$B$1,Colin!$H11749&lt;=$C$3),Colin!$I11749,)</f>
        <v>0</v>
      </c>
      <c r="N11749" s="38">
        <f>IF(AND(Colin!$G11749=$B$2,Colin!$H11749=$C$3),Colin!$I11749,)</f>
        <v>0</v>
      </c>
      <c r="O11749" s="38">
        <f>IF(AND(Colin!$G11749=$B$2,Colin!$H11749&lt;=$C$3),Colin!$I11749,)</f>
        <v>0</v>
      </c>
      <c r="P11749" s="38">
        <f>IF(Colin!$G11749&lt;$B$2,Colin!$I11749,0)</f>
        <v>0</v>
      </c>
      <c r="Q11749" s="38">
        <f>IF(Colin!$G11749&lt;$B$1,Colin!$I11749,0)</f>
        <v>0</v>
      </c>
    </row>
    <row r="11750" spans="12:17" x14ac:dyDescent="0.25">
      <c r="L11750" s="38">
        <f>IF(AND(Colin!$G11750=$B$1,Colin!$H11750=$C$3),Colin!$I11750,)</f>
        <v>0</v>
      </c>
      <c r="M11750" s="38">
        <f>IF(AND(Colin!$G11750=$B$1,Colin!$H11750&lt;=$C$3),Colin!$I11750,)</f>
        <v>0</v>
      </c>
      <c r="N11750" s="38">
        <f>IF(AND(Colin!$G11750=$B$2,Colin!$H11750=$C$3),Colin!$I11750,)</f>
        <v>0</v>
      </c>
      <c r="O11750" s="38">
        <f>IF(AND(Colin!$G11750=$B$2,Colin!$H11750&lt;=$C$3),Colin!$I11750,)</f>
        <v>0</v>
      </c>
      <c r="P11750" s="38">
        <f>IF(Colin!$G11750&lt;$B$2,Colin!$I11750,0)</f>
        <v>0</v>
      </c>
      <c r="Q11750" s="38">
        <f>IF(Colin!$G11750&lt;$B$1,Colin!$I11750,0)</f>
        <v>0</v>
      </c>
    </row>
    <row r="11751" spans="12:17" x14ac:dyDescent="0.25">
      <c r="L11751" s="38">
        <f>IF(AND(Colin!$G11751=$B$1,Colin!$H11751=$C$3),Colin!$I11751,)</f>
        <v>0</v>
      </c>
      <c r="M11751" s="38">
        <f>IF(AND(Colin!$G11751=$B$1,Colin!$H11751&lt;=$C$3),Colin!$I11751,)</f>
        <v>0</v>
      </c>
      <c r="N11751" s="38">
        <f>IF(AND(Colin!$G11751=$B$2,Colin!$H11751=$C$3),Colin!$I11751,)</f>
        <v>0</v>
      </c>
      <c r="O11751" s="38">
        <f>IF(AND(Colin!$G11751=$B$2,Colin!$H11751&lt;=$C$3),Colin!$I11751,)</f>
        <v>0</v>
      </c>
      <c r="P11751" s="38">
        <f>IF(Colin!$G11751&lt;$B$2,Colin!$I11751,0)</f>
        <v>0</v>
      </c>
      <c r="Q11751" s="38">
        <f>IF(Colin!$G11751&lt;$B$1,Colin!$I11751,0)</f>
        <v>0</v>
      </c>
    </row>
    <row r="11752" spans="12:17" x14ac:dyDescent="0.25">
      <c r="L11752" s="38">
        <f>IF(AND(Colin!$G11752=$B$1,Colin!$H11752=$C$3),Colin!$I11752,)</f>
        <v>0</v>
      </c>
      <c r="M11752" s="38">
        <f>IF(AND(Colin!$G11752=$B$1,Colin!$H11752&lt;=$C$3),Colin!$I11752,)</f>
        <v>0</v>
      </c>
      <c r="N11752" s="38">
        <f>IF(AND(Colin!$G11752=$B$2,Colin!$H11752=$C$3),Colin!$I11752,)</f>
        <v>0</v>
      </c>
      <c r="O11752" s="38">
        <f>IF(AND(Colin!$G11752=$B$2,Colin!$H11752&lt;=$C$3),Colin!$I11752,)</f>
        <v>0</v>
      </c>
      <c r="P11752" s="38">
        <f>IF(Colin!$G11752&lt;$B$2,Colin!$I11752,0)</f>
        <v>0</v>
      </c>
      <c r="Q11752" s="38">
        <f>IF(Colin!$G11752&lt;$B$1,Colin!$I11752,0)</f>
        <v>0</v>
      </c>
    </row>
    <row r="11753" spans="12:17" x14ac:dyDescent="0.25">
      <c r="L11753" s="38">
        <f>IF(AND(Colin!$G11753=$B$1,Colin!$H11753=$C$3),Colin!$I11753,)</f>
        <v>0</v>
      </c>
      <c r="M11753" s="38">
        <f>IF(AND(Colin!$G11753=$B$1,Colin!$H11753&lt;=$C$3),Colin!$I11753,)</f>
        <v>0</v>
      </c>
      <c r="N11753" s="38">
        <f>IF(AND(Colin!$G11753=$B$2,Colin!$H11753=$C$3),Colin!$I11753,)</f>
        <v>0</v>
      </c>
      <c r="O11753" s="38">
        <f>IF(AND(Colin!$G11753=$B$2,Colin!$H11753&lt;=$C$3),Colin!$I11753,)</f>
        <v>0</v>
      </c>
      <c r="P11753" s="38">
        <f>IF(Colin!$G11753&lt;$B$2,Colin!$I11753,0)</f>
        <v>0</v>
      </c>
      <c r="Q11753" s="38">
        <f>IF(Colin!$G11753&lt;$B$1,Colin!$I11753,0)</f>
        <v>0</v>
      </c>
    </row>
    <row r="11754" spans="12:17" x14ac:dyDescent="0.25">
      <c r="L11754" s="38">
        <f>IF(AND(Colin!$G11754=$B$1,Colin!$H11754=$C$3),Colin!$I11754,)</f>
        <v>0</v>
      </c>
      <c r="M11754" s="38">
        <f>IF(AND(Colin!$G11754=$B$1,Colin!$H11754&lt;=$C$3),Colin!$I11754,)</f>
        <v>0</v>
      </c>
      <c r="N11754" s="38">
        <f>IF(AND(Colin!$G11754=$B$2,Colin!$H11754=$C$3),Colin!$I11754,)</f>
        <v>0</v>
      </c>
      <c r="O11754" s="38">
        <f>IF(AND(Colin!$G11754=$B$2,Colin!$H11754&lt;=$C$3),Colin!$I11754,)</f>
        <v>0</v>
      </c>
      <c r="P11754" s="38">
        <f>IF(Colin!$G11754&lt;$B$2,Colin!$I11754,0)</f>
        <v>0</v>
      </c>
      <c r="Q11754" s="38">
        <f>IF(Colin!$G11754&lt;$B$1,Colin!$I11754,0)</f>
        <v>0</v>
      </c>
    </row>
    <row r="11755" spans="12:17" x14ac:dyDescent="0.25">
      <c r="L11755" s="38">
        <f>IF(AND(Colin!$G11755=$B$1,Colin!$H11755=$C$3),Colin!$I11755,)</f>
        <v>0</v>
      </c>
      <c r="M11755" s="38">
        <f>IF(AND(Colin!$G11755=$B$1,Colin!$H11755&lt;=$C$3),Colin!$I11755,)</f>
        <v>0</v>
      </c>
      <c r="N11755" s="38">
        <f>IF(AND(Colin!$G11755=$B$2,Colin!$H11755=$C$3),Colin!$I11755,)</f>
        <v>0</v>
      </c>
      <c r="O11755" s="38">
        <f>IF(AND(Colin!$G11755=$B$2,Colin!$H11755&lt;=$C$3),Colin!$I11755,)</f>
        <v>0</v>
      </c>
      <c r="P11755" s="38">
        <f>IF(Colin!$G11755&lt;$B$2,Colin!$I11755,0)</f>
        <v>0</v>
      </c>
      <c r="Q11755" s="38">
        <f>IF(Colin!$G11755&lt;$B$1,Colin!$I11755,0)</f>
        <v>0</v>
      </c>
    </row>
    <row r="11756" spans="12:17" x14ac:dyDescent="0.25">
      <c r="L11756" s="38">
        <f>IF(AND(Colin!$G11756=$B$1,Colin!$H11756=$C$3),Colin!$I11756,)</f>
        <v>0</v>
      </c>
      <c r="M11756" s="38">
        <f>IF(AND(Colin!$G11756=$B$1,Colin!$H11756&lt;=$C$3),Colin!$I11756,)</f>
        <v>0</v>
      </c>
      <c r="N11756" s="38">
        <f>IF(AND(Colin!$G11756=$B$2,Colin!$H11756=$C$3),Colin!$I11756,)</f>
        <v>0</v>
      </c>
      <c r="O11756" s="38">
        <f>IF(AND(Colin!$G11756=$B$2,Colin!$H11756&lt;=$C$3),Colin!$I11756,)</f>
        <v>0</v>
      </c>
      <c r="P11756" s="38">
        <f>IF(Colin!$G11756&lt;$B$2,Colin!$I11756,0)</f>
        <v>0</v>
      </c>
      <c r="Q11756" s="38">
        <f>IF(Colin!$G11756&lt;$B$1,Colin!$I11756,0)</f>
        <v>0</v>
      </c>
    </row>
    <row r="11757" spans="12:17" x14ac:dyDescent="0.25">
      <c r="L11757" s="38">
        <f>IF(AND(Colin!$G11757=$B$1,Colin!$H11757=$C$3),Colin!$I11757,)</f>
        <v>0</v>
      </c>
      <c r="M11757" s="38">
        <f>IF(AND(Colin!$G11757=$B$1,Colin!$H11757&lt;=$C$3),Colin!$I11757,)</f>
        <v>0</v>
      </c>
      <c r="N11757" s="38">
        <f>IF(AND(Colin!$G11757=$B$2,Colin!$H11757=$C$3),Colin!$I11757,)</f>
        <v>0</v>
      </c>
      <c r="O11757" s="38">
        <f>IF(AND(Colin!$G11757=$B$2,Colin!$H11757&lt;=$C$3),Colin!$I11757,)</f>
        <v>0</v>
      </c>
      <c r="P11757" s="38">
        <f>IF(Colin!$G11757&lt;$B$2,Colin!$I11757,0)</f>
        <v>0</v>
      </c>
      <c r="Q11757" s="38">
        <f>IF(Colin!$G11757&lt;$B$1,Colin!$I11757,0)</f>
        <v>0</v>
      </c>
    </row>
    <row r="11758" spans="12:17" x14ac:dyDescent="0.25">
      <c r="L11758" s="38">
        <f>IF(AND(Colin!$G11758=$B$1,Colin!$H11758=$C$3),Colin!$I11758,)</f>
        <v>0</v>
      </c>
      <c r="M11758" s="38">
        <f>IF(AND(Colin!$G11758=$B$1,Colin!$H11758&lt;=$C$3),Colin!$I11758,)</f>
        <v>0</v>
      </c>
      <c r="N11758" s="38">
        <f>IF(AND(Colin!$G11758=$B$2,Colin!$H11758=$C$3),Colin!$I11758,)</f>
        <v>0</v>
      </c>
      <c r="O11758" s="38">
        <f>IF(AND(Colin!$G11758=$B$2,Colin!$H11758&lt;=$C$3),Colin!$I11758,)</f>
        <v>0</v>
      </c>
      <c r="P11758" s="38">
        <f>IF(Colin!$G11758&lt;$B$2,Colin!$I11758,0)</f>
        <v>0</v>
      </c>
      <c r="Q11758" s="38">
        <f>IF(Colin!$G11758&lt;$B$1,Colin!$I11758,0)</f>
        <v>0</v>
      </c>
    </row>
    <row r="11759" spans="12:17" x14ac:dyDescent="0.25">
      <c r="L11759" s="38">
        <f>IF(AND(Colin!$G11759=$B$1,Colin!$H11759=$C$3),Colin!$I11759,)</f>
        <v>0</v>
      </c>
      <c r="M11759" s="38">
        <f>IF(AND(Colin!$G11759=$B$1,Colin!$H11759&lt;=$C$3),Colin!$I11759,)</f>
        <v>0</v>
      </c>
      <c r="N11759" s="38">
        <f>IF(AND(Colin!$G11759=$B$2,Colin!$H11759=$C$3),Colin!$I11759,)</f>
        <v>0</v>
      </c>
      <c r="O11759" s="38">
        <f>IF(AND(Colin!$G11759=$B$2,Colin!$H11759&lt;=$C$3),Colin!$I11759,)</f>
        <v>0</v>
      </c>
      <c r="P11759" s="38">
        <f>IF(Colin!$G11759&lt;$B$2,Colin!$I11759,0)</f>
        <v>0</v>
      </c>
      <c r="Q11759" s="38">
        <f>IF(Colin!$G11759&lt;$B$1,Colin!$I11759,0)</f>
        <v>0</v>
      </c>
    </row>
    <row r="11760" spans="12:17" x14ac:dyDescent="0.25">
      <c r="L11760" s="38">
        <f>IF(AND(Colin!$G11760=$B$1,Colin!$H11760=$C$3),Colin!$I11760,)</f>
        <v>0</v>
      </c>
      <c r="M11760" s="38">
        <f>IF(AND(Colin!$G11760=$B$1,Colin!$H11760&lt;=$C$3),Colin!$I11760,)</f>
        <v>0</v>
      </c>
      <c r="N11760" s="38">
        <f>IF(AND(Colin!$G11760=$B$2,Colin!$H11760=$C$3),Colin!$I11760,)</f>
        <v>0</v>
      </c>
      <c r="O11760" s="38">
        <f>IF(AND(Colin!$G11760=$B$2,Colin!$H11760&lt;=$C$3),Colin!$I11760,)</f>
        <v>0</v>
      </c>
      <c r="P11760" s="38">
        <f>IF(Colin!$G11760&lt;$B$2,Colin!$I11760,0)</f>
        <v>0</v>
      </c>
      <c r="Q11760" s="38">
        <f>IF(Colin!$G11760&lt;$B$1,Colin!$I11760,0)</f>
        <v>0</v>
      </c>
    </row>
    <row r="11761" spans="12:17" x14ac:dyDescent="0.25">
      <c r="L11761" s="38">
        <f>IF(AND(Colin!$G11761=$B$1,Colin!$H11761=$C$3),Colin!$I11761,)</f>
        <v>0</v>
      </c>
      <c r="M11761" s="38">
        <f>IF(AND(Colin!$G11761=$B$1,Colin!$H11761&lt;=$C$3),Colin!$I11761,)</f>
        <v>0</v>
      </c>
      <c r="N11761" s="38">
        <f>IF(AND(Colin!$G11761=$B$2,Colin!$H11761=$C$3),Colin!$I11761,)</f>
        <v>0</v>
      </c>
      <c r="O11761" s="38">
        <f>IF(AND(Colin!$G11761=$B$2,Colin!$H11761&lt;=$C$3),Colin!$I11761,)</f>
        <v>0</v>
      </c>
      <c r="P11761" s="38">
        <f>IF(Colin!$G11761&lt;$B$2,Colin!$I11761,0)</f>
        <v>0</v>
      </c>
      <c r="Q11761" s="38">
        <f>IF(Colin!$G11761&lt;$B$1,Colin!$I11761,0)</f>
        <v>0</v>
      </c>
    </row>
    <row r="11762" spans="12:17" x14ac:dyDescent="0.25">
      <c r="L11762" s="38">
        <f>IF(AND(Colin!$G11762=$B$1,Colin!$H11762=$C$3),Colin!$I11762,)</f>
        <v>0</v>
      </c>
      <c r="M11762" s="38">
        <f>IF(AND(Colin!$G11762=$B$1,Colin!$H11762&lt;=$C$3),Colin!$I11762,)</f>
        <v>0</v>
      </c>
      <c r="N11762" s="38">
        <f>IF(AND(Colin!$G11762=$B$2,Colin!$H11762=$C$3),Colin!$I11762,)</f>
        <v>0</v>
      </c>
      <c r="O11762" s="38">
        <f>IF(AND(Colin!$G11762=$B$2,Colin!$H11762&lt;=$C$3),Colin!$I11762,)</f>
        <v>0</v>
      </c>
      <c r="P11762" s="38">
        <f>IF(Colin!$G11762&lt;$B$2,Colin!$I11762,0)</f>
        <v>0</v>
      </c>
      <c r="Q11762" s="38">
        <f>IF(Colin!$G11762&lt;$B$1,Colin!$I11762,0)</f>
        <v>0</v>
      </c>
    </row>
    <row r="11763" spans="12:17" x14ac:dyDescent="0.25">
      <c r="L11763" s="38">
        <f>IF(AND(Colin!$G11763=$B$1,Colin!$H11763=$C$3),Colin!$I11763,)</f>
        <v>0</v>
      </c>
      <c r="M11763" s="38">
        <f>IF(AND(Colin!$G11763=$B$1,Colin!$H11763&lt;=$C$3),Colin!$I11763,)</f>
        <v>0</v>
      </c>
      <c r="N11763" s="38">
        <f>IF(AND(Colin!$G11763=$B$2,Colin!$H11763=$C$3),Colin!$I11763,)</f>
        <v>0</v>
      </c>
      <c r="O11763" s="38">
        <f>IF(AND(Colin!$G11763=$B$2,Colin!$H11763&lt;=$C$3),Colin!$I11763,)</f>
        <v>0</v>
      </c>
      <c r="P11763" s="38">
        <f>IF(Colin!$G11763&lt;$B$2,Colin!$I11763,0)</f>
        <v>0</v>
      </c>
      <c r="Q11763" s="38">
        <f>IF(Colin!$G11763&lt;$B$1,Colin!$I11763,0)</f>
        <v>0</v>
      </c>
    </row>
    <row r="11764" spans="12:17" x14ac:dyDescent="0.25">
      <c r="L11764" s="38">
        <f>IF(AND(Colin!$G11764=$B$1,Colin!$H11764=$C$3),Colin!$I11764,)</f>
        <v>0</v>
      </c>
      <c r="M11764" s="38">
        <f>IF(AND(Colin!$G11764=$B$1,Colin!$H11764&lt;=$C$3),Colin!$I11764,)</f>
        <v>0</v>
      </c>
      <c r="N11764" s="38">
        <f>IF(AND(Colin!$G11764=$B$2,Colin!$H11764=$C$3),Colin!$I11764,)</f>
        <v>0</v>
      </c>
      <c r="O11764" s="38">
        <f>IF(AND(Colin!$G11764=$B$2,Colin!$H11764&lt;=$C$3),Colin!$I11764,)</f>
        <v>0</v>
      </c>
      <c r="P11764" s="38">
        <f>IF(Colin!$G11764&lt;$B$2,Colin!$I11764,0)</f>
        <v>0</v>
      </c>
      <c r="Q11764" s="38">
        <f>IF(Colin!$G11764&lt;$B$1,Colin!$I11764,0)</f>
        <v>0</v>
      </c>
    </row>
    <row r="11765" spans="12:17" x14ac:dyDescent="0.25">
      <c r="L11765" s="38">
        <f>IF(AND(Colin!$G11765=$B$1,Colin!$H11765=$C$3),Colin!$I11765,)</f>
        <v>0</v>
      </c>
      <c r="M11765" s="38">
        <f>IF(AND(Colin!$G11765=$B$1,Colin!$H11765&lt;=$C$3),Colin!$I11765,)</f>
        <v>0</v>
      </c>
      <c r="N11765" s="38">
        <f>IF(AND(Colin!$G11765=$B$2,Colin!$H11765=$C$3),Colin!$I11765,)</f>
        <v>0</v>
      </c>
      <c r="O11765" s="38">
        <f>IF(AND(Colin!$G11765=$B$2,Colin!$H11765&lt;=$C$3),Colin!$I11765,)</f>
        <v>0</v>
      </c>
      <c r="P11765" s="38">
        <f>IF(Colin!$G11765&lt;$B$2,Colin!$I11765,0)</f>
        <v>0</v>
      </c>
      <c r="Q11765" s="38">
        <f>IF(Colin!$G11765&lt;$B$1,Colin!$I11765,0)</f>
        <v>0</v>
      </c>
    </row>
    <row r="11766" spans="12:17" x14ac:dyDescent="0.25">
      <c r="L11766" s="38">
        <f>IF(AND(Colin!$G11766=$B$1,Colin!$H11766=$C$3),Colin!$I11766,)</f>
        <v>0</v>
      </c>
      <c r="M11766" s="38">
        <f>IF(AND(Colin!$G11766=$B$1,Colin!$H11766&lt;=$C$3),Colin!$I11766,)</f>
        <v>0</v>
      </c>
      <c r="N11766" s="38">
        <f>IF(AND(Colin!$G11766=$B$2,Colin!$H11766=$C$3),Colin!$I11766,)</f>
        <v>0</v>
      </c>
      <c r="O11766" s="38">
        <f>IF(AND(Colin!$G11766=$B$2,Colin!$H11766&lt;=$C$3),Colin!$I11766,)</f>
        <v>0</v>
      </c>
      <c r="P11766" s="38">
        <f>IF(Colin!$G11766&lt;$B$2,Colin!$I11766,0)</f>
        <v>0</v>
      </c>
      <c r="Q11766" s="38">
        <f>IF(Colin!$G11766&lt;$B$1,Colin!$I11766,0)</f>
        <v>0</v>
      </c>
    </row>
    <row r="11767" spans="12:17" x14ac:dyDescent="0.25">
      <c r="L11767" s="38">
        <f>IF(AND(Colin!$G11767=$B$1,Colin!$H11767=$C$3),Colin!$I11767,)</f>
        <v>0</v>
      </c>
      <c r="M11767" s="38">
        <f>IF(AND(Colin!$G11767=$B$1,Colin!$H11767&lt;=$C$3),Colin!$I11767,)</f>
        <v>0</v>
      </c>
      <c r="N11767" s="38">
        <f>IF(AND(Colin!$G11767=$B$2,Colin!$H11767=$C$3),Colin!$I11767,)</f>
        <v>0</v>
      </c>
      <c r="O11767" s="38">
        <f>IF(AND(Colin!$G11767=$B$2,Colin!$H11767&lt;=$C$3),Colin!$I11767,)</f>
        <v>0</v>
      </c>
      <c r="P11767" s="38">
        <f>IF(Colin!$G11767&lt;$B$2,Colin!$I11767,0)</f>
        <v>0</v>
      </c>
      <c r="Q11767" s="38">
        <f>IF(Colin!$G11767&lt;$B$1,Colin!$I11767,0)</f>
        <v>0</v>
      </c>
    </row>
    <row r="11768" spans="12:17" x14ac:dyDescent="0.25">
      <c r="L11768" s="38">
        <f>IF(AND(Colin!$G11768=$B$1,Colin!$H11768=$C$3),Colin!$I11768,)</f>
        <v>0</v>
      </c>
      <c r="M11768" s="38">
        <f>IF(AND(Colin!$G11768=$B$1,Colin!$H11768&lt;=$C$3),Colin!$I11768,)</f>
        <v>0</v>
      </c>
      <c r="N11768" s="38">
        <f>IF(AND(Colin!$G11768=$B$2,Colin!$H11768=$C$3),Colin!$I11768,)</f>
        <v>0</v>
      </c>
      <c r="O11768" s="38">
        <f>IF(AND(Colin!$G11768=$B$2,Colin!$H11768&lt;=$C$3),Colin!$I11768,)</f>
        <v>0</v>
      </c>
      <c r="P11768" s="38">
        <f>IF(Colin!$G11768&lt;$B$2,Colin!$I11768,0)</f>
        <v>0</v>
      </c>
      <c r="Q11768" s="38">
        <f>IF(Colin!$G11768&lt;$B$1,Colin!$I11768,0)</f>
        <v>0</v>
      </c>
    </row>
    <row r="11769" spans="12:17" x14ac:dyDescent="0.25">
      <c r="L11769" s="38">
        <f>IF(AND(Colin!$G11769=$B$1,Colin!$H11769=$C$3),Colin!$I11769,)</f>
        <v>0</v>
      </c>
      <c r="M11769" s="38">
        <f>IF(AND(Colin!$G11769=$B$1,Colin!$H11769&lt;=$C$3),Colin!$I11769,)</f>
        <v>0</v>
      </c>
      <c r="N11769" s="38">
        <f>IF(AND(Colin!$G11769=$B$2,Colin!$H11769=$C$3),Colin!$I11769,)</f>
        <v>0</v>
      </c>
      <c r="O11769" s="38">
        <f>IF(AND(Colin!$G11769=$B$2,Colin!$H11769&lt;=$C$3),Colin!$I11769,)</f>
        <v>0</v>
      </c>
      <c r="P11769" s="38">
        <f>IF(Colin!$G11769&lt;$B$2,Colin!$I11769,0)</f>
        <v>0</v>
      </c>
      <c r="Q11769" s="38">
        <f>IF(Colin!$G11769&lt;$B$1,Colin!$I11769,0)</f>
        <v>0</v>
      </c>
    </row>
    <row r="11770" spans="12:17" x14ac:dyDescent="0.25">
      <c r="L11770" s="38">
        <f>IF(AND(Colin!$G11770=$B$1,Colin!$H11770=$C$3),Colin!$I11770,)</f>
        <v>0</v>
      </c>
      <c r="M11770" s="38">
        <f>IF(AND(Colin!$G11770=$B$1,Colin!$H11770&lt;=$C$3),Colin!$I11770,)</f>
        <v>0</v>
      </c>
      <c r="N11770" s="38">
        <f>IF(AND(Colin!$G11770=$B$2,Colin!$H11770=$C$3),Colin!$I11770,)</f>
        <v>0</v>
      </c>
      <c r="O11770" s="38">
        <f>IF(AND(Colin!$G11770=$B$2,Colin!$H11770&lt;=$C$3),Colin!$I11770,)</f>
        <v>0</v>
      </c>
      <c r="P11770" s="38">
        <f>IF(Colin!$G11770&lt;$B$2,Colin!$I11770,0)</f>
        <v>0</v>
      </c>
      <c r="Q11770" s="38">
        <f>IF(Colin!$G11770&lt;$B$1,Colin!$I11770,0)</f>
        <v>0</v>
      </c>
    </row>
    <row r="11771" spans="12:17" x14ac:dyDescent="0.25">
      <c r="L11771" s="38">
        <f>IF(AND(Colin!$G11771=$B$1,Colin!$H11771=$C$3),Colin!$I11771,)</f>
        <v>0</v>
      </c>
      <c r="M11771" s="38">
        <f>IF(AND(Colin!$G11771=$B$1,Colin!$H11771&lt;=$C$3),Colin!$I11771,)</f>
        <v>0</v>
      </c>
      <c r="N11771" s="38">
        <f>IF(AND(Colin!$G11771=$B$2,Colin!$H11771=$C$3),Colin!$I11771,)</f>
        <v>0</v>
      </c>
      <c r="O11771" s="38">
        <f>IF(AND(Colin!$G11771=$B$2,Colin!$H11771&lt;=$C$3),Colin!$I11771,)</f>
        <v>0</v>
      </c>
      <c r="P11771" s="38">
        <f>IF(Colin!$G11771&lt;$B$2,Colin!$I11771,0)</f>
        <v>0</v>
      </c>
      <c r="Q11771" s="38">
        <f>IF(Colin!$G11771&lt;$B$1,Colin!$I11771,0)</f>
        <v>0</v>
      </c>
    </row>
    <row r="11772" spans="12:17" x14ac:dyDescent="0.25">
      <c r="L11772" s="38">
        <f>IF(AND(Colin!$G11772=$B$1,Colin!$H11772=$C$3),Colin!$I11772,)</f>
        <v>0</v>
      </c>
      <c r="M11772" s="38">
        <f>IF(AND(Colin!$G11772=$B$1,Colin!$H11772&lt;=$C$3),Colin!$I11772,)</f>
        <v>0</v>
      </c>
      <c r="N11772" s="38">
        <f>IF(AND(Colin!$G11772=$B$2,Colin!$H11772=$C$3),Colin!$I11772,)</f>
        <v>0</v>
      </c>
      <c r="O11772" s="38">
        <f>IF(AND(Colin!$G11772=$B$2,Colin!$H11772&lt;=$C$3),Colin!$I11772,)</f>
        <v>0</v>
      </c>
      <c r="P11772" s="38">
        <f>IF(Colin!$G11772&lt;$B$2,Colin!$I11772,0)</f>
        <v>0</v>
      </c>
      <c r="Q11772" s="38">
        <f>IF(Colin!$G11772&lt;$B$1,Colin!$I11772,0)</f>
        <v>0</v>
      </c>
    </row>
    <row r="11773" spans="12:17" x14ac:dyDescent="0.25">
      <c r="L11773" s="38">
        <f>IF(AND(Colin!$G11773=$B$1,Colin!$H11773=$C$3),Colin!$I11773,)</f>
        <v>0</v>
      </c>
      <c r="M11773" s="38">
        <f>IF(AND(Colin!$G11773=$B$1,Colin!$H11773&lt;=$C$3),Colin!$I11773,)</f>
        <v>0</v>
      </c>
      <c r="N11773" s="38">
        <f>IF(AND(Colin!$G11773=$B$2,Colin!$H11773=$C$3),Colin!$I11773,)</f>
        <v>0</v>
      </c>
      <c r="O11773" s="38">
        <f>IF(AND(Colin!$G11773=$B$2,Colin!$H11773&lt;=$C$3),Colin!$I11773,)</f>
        <v>0</v>
      </c>
      <c r="P11773" s="38">
        <f>IF(Colin!$G11773&lt;$B$2,Colin!$I11773,0)</f>
        <v>0</v>
      </c>
      <c r="Q11773" s="38">
        <f>IF(Colin!$G11773&lt;$B$1,Colin!$I11773,0)</f>
        <v>0</v>
      </c>
    </row>
    <row r="11774" spans="12:17" x14ac:dyDescent="0.25">
      <c r="L11774" s="38">
        <f>IF(AND(Colin!$G11774=$B$1,Colin!$H11774=$C$3),Colin!$I11774,)</f>
        <v>0</v>
      </c>
      <c r="M11774" s="38">
        <f>IF(AND(Colin!$G11774=$B$1,Colin!$H11774&lt;=$C$3),Colin!$I11774,)</f>
        <v>0</v>
      </c>
      <c r="N11774" s="38">
        <f>IF(AND(Colin!$G11774=$B$2,Colin!$H11774=$C$3),Colin!$I11774,)</f>
        <v>0</v>
      </c>
      <c r="O11774" s="38">
        <f>IF(AND(Colin!$G11774=$B$2,Colin!$H11774&lt;=$C$3),Colin!$I11774,)</f>
        <v>0</v>
      </c>
      <c r="P11774" s="38">
        <f>IF(Colin!$G11774&lt;$B$2,Colin!$I11774,0)</f>
        <v>0</v>
      </c>
      <c r="Q11774" s="38">
        <f>IF(Colin!$G11774&lt;$B$1,Colin!$I11774,0)</f>
        <v>0</v>
      </c>
    </row>
    <row r="11775" spans="12:17" x14ac:dyDescent="0.25">
      <c r="L11775" s="38">
        <f>IF(AND(Colin!$G11775=$B$1,Colin!$H11775=$C$3),Colin!$I11775,)</f>
        <v>0</v>
      </c>
      <c r="M11775" s="38">
        <f>IF(AND(Colin!$G11775=$B$1,Colin!$H11775&lt;=$C$3),Colin!$I11775,)</f>
        <v>0</v>
      </c>
      <c r="N11775" s="38">
        <f>IF(AND(Colin!$G11775=$B$2,Colin!$H11775=$C$3),Colin!$I11775,)</f>
        <v>0</v>
      </c>
      <c r="O11775" s="38">
        <f>IF(AND(Colin!$G11775=$B$2,Colin!$H11775&lt;=$C$3),Colin!$I11775,)</f>
        <v>0</v>
      </c>
      <c r="P11775" s="38">
        <f>IF(Colin!$G11775&lt;$B$2,Colin!$I11775,0)</f>
        <v>0</v>
      </c>
      <c r="Q11775" s="38">
        <f>IF(Colin!$G11775&lt;$B$1,Colin!$I11775,0)</f>
        <v>0</v>
      </c>
    </row>
    <row r="11776" spans="12:17" x14ac:dyDescent="0.25">
      <c r="L11776" s="38">
        <f>IF(AND(Colin!$G11776=$B$1,Colin!$H11776=$C$3),Colin!$I11776,)</f>
        <v>0</v>
      </c>
      <c r="M11776" s="38">
        <f>IF(AND(Colin!$G11776=$B$1,Colin!$H11776&lt;=$C$3),Colin!$I11776,)</f>
        <v>0</v>
      </c>
      <c r="N11776" s="38">
        <f>IF(AND(Colin!$G11776=$B$2,Colin!$H11776=$C$3),Colin!$I11776,)</f>
        <v>0</v>
      </c>
      <c r="O11776" s="38">
        <f>IF(AND(Colin!$G11776=$B$2,Colin!$H11776&lt;=$C$3),Colin!$I11776,)</f>
        <v>0</v>
      </c>
      <c r="P11776" s="38">
        <f>IF(Colin!$G11776&lt;$B$2,Colin!$I11776,0)</f>
        <v>0</v>
      </c>
      <c r="Q11776" s="38">
        <f>IF(Colin!$G11776&lt;$B$1,Colin!$I11776,0)</f>
        <v>0</v>
      </c>
    </row>
    <row r="11777" spans="12:17" x14ac:dyDescent="0.25">
      <c r="L11777" s="38">
        <f>IF(AND(Colin!$G11777=$B$1,Colin!$H11777=$C$3),Colin!$I11777,)</f>
        <v>0</v>
      </c>
      <c r="M11777" s="38">
        <f>IF(AND(Colin!$G11777=$B$1,Colin!$H11777&lt;=$C$3),Colin!$I11777,)</f>
        <v>0</v>
      </c>
      <c r="N11777" s="38">
        <f>IF(AND(Colin!$G11777=$B$2,Colin!$H11777=$C$3),Colin!$I11777,)</f>
        <v>0</v>
      </c>
      <c r="O11777" s="38">
        <f>IF(AND(Colin!$G11777=$B$2,Colin!$H11777&lt;=$C$3),Colin!$I11777,)</f>
        <v>0</v>
      </c>
      <c r="P11777" s="38">
        <f>IF(Colin!$G11777&lt;$B$2,Colin!$I11777,0)</f>
        <v>0</v>
      </c>
      <c r="Q11777" s="38">
        <f>IF(Colin!$G11777&lt;$B$1,Colin!$I11777,0)</f>
        <v>0</v>
      </c>
    </row>
    <row r="11778" spans="12:17" x14ac:dyDescent="0.25">
      <c r="L11778" s="38">
        <f>IF(AND(Colin!$G11778=$B$1,Colin!$H11778=$C$3),Colin!$I11778,)</f>
        <v>0</v>
      </c>
      <c r="M11778" s="38">
        <f>IF(AND(Colin!$G11778=$B$1,Colin!$H11778&lt;=$C$3),Colin!$I11778,)</f>
        <v>0</v>
      </c>
      <c r="N11778" s="38">
        <f>IF(AND(Colin!$G11778=$B$2,Colin!$H11778=$C$3),Colin!$I11778,)</f>
        <v>0</v>
      </c>
      <c r="O11778" s="38">
        <f>IF(AND(Colin!$G11778=$B$2,Colin!$H11778&lt;=$C$3),Colin!$I11778,)</f>
        <v>0</v>
      </c>
      <c r="P11778" s="38">
        <f>IF(Colin!$G11778&lt;$B$2,Colin!$I11778,0)</f>
        <v>0</v>
      </c>
      <c r="Q11778" s="38">
        <f>IF(Colin!$G11778&lt;$B$1,Colin!$I11778,0)</f>
        <v>0</v>
      </c>
    </row>
    <row r="11779" spans="12:17" x14ac:dyDescent="0.25">
      <c r="L11779" s="38">
        <f>IF(AND(Colin!$G11779=$B$1,Colin!$H11779=$C$3),Colin!$I11779,)</f>
        <v>0</v>
      </c>
      <c r="M11779" s="38">
        <f>IF(AND(Colin!$G11779=$B$1,Colin!$H11779&lt;=$C$3),Colin!$I11779,)</f>
        <v>0</v>
      </c>
      <c r="N11779" s="38">
        <f>IF(AND(Colin!$G11779=$B$2,Colin!$H11779=$C$3),Colin!$I11779,)</f>
        <v>0</v>
      </c>
      <c r="O11779" s="38">
        <f>IF(AND(Colin!$G11779=$B$2,Colin!$H11779&lt;=$C$3),Colin!$I11779,)</f>
        <v>0</v>
      </c>
      <c r="P11779" s="38">
        <f>IF(Colin!$G11779&lt;$B$2,Colin!$I11779,0)</f>
        <v>0</v>
      </c>
      <c r="Q11779" s="38">
        <f>IF(Colin!$G11779&lt;$B$1,Colin!$I11779,0)</f>
        <v>0</v>
      </c>
    </row>
    <row r="11780" spans="12:17" x14ac:dyDescent="0.25">
      <c r="L11780" s="38">
        <f>IF(AND(Colin!$G11780=$B$1,Colin!$H11780=$C$3),Colin!$I11780,)</f>
        <v>0</v>
      </c>
      <c r="M11780" s="38">
        <f>IF(AND(Colin!$G11780=$B$1,Colin!$H11780&lt;=$C$3),Colin!$I11780,)</f>
        <v>0</v>
      </c>
      <c r="N11780" s="38">
        <f>IF(AND(Colin!$G11780=$B$2,Colin!$H11780=$C$3),Colin!$I11780,)</f>
        <v>0</v>
      </c>
      <c r="O11780" s="38">
        <f>IF(AND(Colin!$G11780=$B$2,Colin!$H11780&lt;=$C$3),Colin!$I11780,)</f>
        <v>0</v>
      </c>
      <c r="P11780" s="38">
        <f>IF(Colin!$G11780&lt;$B$2,Colin!$I11780,0)</f>
        <v>0</v>
      </c>
      <c r="Q11780" s="38">
        <f>IF(Colin!$G11780&lt;$B$1,Colin!$I11780,0)</f>
        <v>0</v>
      </c>
    </row>
    <row r="11781" spans="12:17" x14ac:dyDescent="0.25">
      <c r="L11781" s="38">
        <f>IF(AND(Colin!$G11781=$B$1,Colin!$H11781=$C$3),Colin!$I11781,)</f>
        <v>0</v>
      </c>
      <c r="M11781" s="38">
        <f>IF(AND(Colin!$G11781=$B$1,Colin!$H11781&lt;=$C$3),Colin!$I11781,)</f>
        <v>0</v>
      </c>
      <c r="N11781" s="38">
        <f>IF(AND(Colin!$G11781=$B$2,Colin!$H11781=$C$3),Colin!$I11781,)</f>
        <v>0</v>
      </c>
      <c r="O11781" s="38">
        <f>IF(AND(Colin!$G11781=$B$2,Colin!$H11781&lt;=$C$3),Colin!$I11781,)</f>
        <v>0</v>
      </c>
      <c r="P11781" s="38">
        <f>IF(Colin!$G11781&lt;$B$2,Colin!$I11781,0)</f>
        <v>0</v>
      </c>
      <c r="Q11781" s="38">
        <f>IF(Colin!$G11781&lt;$B$1,Colin!$I11781,0)</f>
        <v>0</v>
      </c>
    </row>
    <row r="11782" spans="12:17" x14ac:dyDescent="0.25">
      <c r="L11782" s="38">
        <f>IF(AND(Colin!$G11782=$B$1,Colin!$H11782=$C$3),Colin!$I11782,)</f>
        <v>0</v>
      </c>
      <c r="M11782" s="38">
        <f>IF(AND(Colin!$G11782=$B$1,Colin!$H11782&lt;=$C$3),Colin!$I11782,)</f>
        <v>0</v>
      </c>
      <c r="N11782" s="38">
        <f>IF(AND(Colin!$G11782=$B$2,Colin!$H11782=$C$3),Colin!$I11782,)</f>
        <v>0</v>
      </c>
      <c r="O11782" s="38">
        <f>IF(AND(Colin!$G11782=$B$2,Colin!$H11782&lt;=$C$3),Colin!$I11782,)</f>
        <v>0</v>
      </c>
      <c r="P11782" s="38">
        <f>IF(Colin!$G11782&lt;$B$2,Colin!$I11782,0)</f>
        <v>0</v>
      </c>
      <c r="Q11782" s="38">
        <f>IF(Colin!$G11782&lt;$B$1,Colin!$I11782,0)</f>
        <v>0</v>
      </c>
    </row>
    <row r="11783" spans="12:17" x14ac:dyDescent="0.25">
      <c r="L11783" s="38">
        <f>IF(AND(Colin!$G11783=$B$1,Colin!$H11783=$C$3),Colin!$I11783,)</f>
        <v>0</v>
      </c>
      <c r="M11783" s="38">
        <f>IF(AND(Colin!$G11783=$B$1,Colin!$H11783&lt;=$C$3),Colin!$I11783,)</f>
        <v>0</v>
      </c>
      <c r="N11783" s="38">
        <f>IF(AND(Colin!$G11783=$B$2,Colin!$H11783=$C$3),Colin!$I11783,)</f>
        <v>0</v>
      </c>
      <c r="O11783" s="38">
        <f>IF(AND(Colin!$G11783=$B$2,Colin!$H11783&lt;=$C$3),Colin!$I11783,)</f>
        <v>0</v>
      </c>
      <c r="P11783" s="38">
        <f>IF(Colin!$G11783&lt;$B$2,Colin!$I11783,0)</f>
        <v>0</v>
      </c>
      <c r="Q11783" s="38">
        <f>IF(Colin!$G11783&lt;$B$1,Colin!$I11783,0)</f>
        <v>0</v>
      </c>
    </row>
    <row r="11784" spans="12:17" x14ac:dyDescent="0.25">
      <c r="L11784" s="38">
        <f>IF(AND(Colin!$G11784=$B$1,Colin!$H11784=$C$3),Colin!$I11784,)</f>
        <v>0</v>
      </c>
      <c r="M11784" s="38">
        <f>IF(AND(Colin!$G11784=$B$1,Colin!$H11784&lt;=$C$3),Colin!$I11784,)</f>
        <v>0</v>
      </c>
      <c r="N11784" s="38">
        <f>IF(AND(Colin!$G11784=$B$2,Colin!$H11784=$C$3),Colin!$I11784,)</f>
        <v>0</v>
      </c>
      <c r="O11784" s="38">
        <f>IF(AND(Colin!$G11784=$B$2,Colin!$H11784&lt;=$C$3),Colin!$I11784,)</f>
        <v>0</v>
      </c>
      <c r="P11784" s="38">
        <f>IF(Colin!$G11784&lt;$B$2,Colin!$I11784,0)</f>
        <v>0</v>
      </c>
      <c r="Q11784" s="38">
        <f>IF(Colin!$G11784&lt;$B$1,Colin!$I11784,0)</f>
        <v>0</v>
      </c>
    </row>
    <row r="11785" spans="12:17" x14ac:dyDescent="0.25">
      <c r="L11785" s="38">
        <f>IF(AND(Colin!$G11785=$B$1,Colin!$H11785=$C$3),Colin!$I11785,)</f>
        <v>0</v>
      </c>
      <c r="M11785" s="38">
        <f>IF(AND(Colin!$G11785=$B$1,Colin!$H11785&lt;=$C$3),Colin!$I11785,)</f>
        <v>0</v>
      </c>
      <c r="N11785" s="38">
        <f>IF(AND(Colin!$G11785=$B$2,Colin!$H11785=$C$3),Colin!$I11785,)</f>
        <v>0</v>
      </c>
      <c r="O11785" s="38">
        <f>IF(AND(Colin!$G11785=$B$2,Colin!$H11785&lt;=$C$3),Colin!$I11785,)</f>
        <v>0</v>
      </c>
      <c r="P11785" s="38">
        <f>IF(Colin!$G11785&lt;$B$2,Colin!$I11785,0)</f>
        <v>0</v>
      </c>
      <c r="Q11785" s="38">
        <f>IF(Colin!$G11785&lt;$B$1,Colin!$I11785,0)</f>
        <v>0</v>
      </c>
    </row>
    <row r="11786" spans="12:17" x14ac:dyDescent="0.25">
      <c r="L11786" s="38">
        <f>IF(AND(Colin!$G11786=$B$1,Colin!$H11786=$C$3),Colin!$I11786,)</f>
        <v>0</v>
      </c>
      <c r="M11786" s="38">
        <f>IF(AND(Colin!$G11786=$B$1,Colin!$H11786&lt;=$C$3),Colin!$I11786,)</f>
        <v>0</v>
      </c>
      <c r="N11786" s="38">
        <f>IF(AND(Colin!$G11786=$B$2,Colin!$H11786=$C$3),Colin!$I11786,)</f>
        <v>0</v>
      </c>
      <c r="O11786" s="38">
        <f>IF(AND(Colin!$G11786=$B$2,Colin!$H11786&lt;=$C$3),Colin!$I11786,)</f>
        <v>0</v>
      </c>
      <c r="P11786" s="38">
        <f>IF(Colin!$G11786&lt;$B$2,Colin!$I11786,0)</f>
        <v>0</v>
      </c>
      <c r="Q11786" s="38">
        <f>IF(Colin!$G11786&lt;$B$1,Colin!$I11786,0)</f>
        <v>0</v>
      </c>
    </row>
    <row r="11787" spans="12:17" x14ac:dyDescent="0.25">
      <c r="L11787" s="38">
        <f>IF(AND(Colin!$G11787=$B$1,Colin!$H11787=$C$3),Colin!$I11787,)</f>
        <v>0</v>
      </c>
      <c r="M11787" s="38">
        <f>IF(AND(Colin!$G11787=$B$1,Colin!$H11787&lt;=$C$3),Colin!$I11787,)</f>
        <v>0</v>
      </c>
      <c r="N11787" s="38">
        <f>IF(AND(Colin!$G11787=$B$2,Colin!$H11787=$C$3),Colin!$I11787,)</f>
        <v>0</v>
      </c>
      <c r="O11787" s="38">
        <f>IF(AND(Colin!$G11787=$B$2,Colin!$H11787&lt;=$C$3),Colin!$I11787,)</f>
        <v>0</v>
      </c>
      <c r="P11787" s="38">
        <f>IF(Colin!$G11787&lt;$B$2,Colin!$I11787,0)</f>
        <v>0</v>
      </c>
      <c r="Q11787" s="38">
        <f>IF(Colin!$G11787&lt;$B$1,Colin!$I11787,0)</f>
        <v>0</v>
      </c>
    </row>
    <row r="11788" spans="12:17" x14ac:dyDescent="0.25">
      <c r="L11788" s="38">
        <f>IF(AND(Colin!$G11788=$B$1,Colin!$H11788=$C$3),Colin!$I11788,)</f>
        <v>0</v>
      </c>
      <c r="M11788" s="38">
        <f>IF(AND(Colin!$G11788=$B$1,Colin!$H11788&lt;=$C$3),Colin!$I11788,)</f>
        <v>0</v>
      </c>
      <c r="N11788" s="38">
        <f>IF(AND(Colin!$G11788=$B$2,Colin!$H11788=$C$3),Colin!$I11788,)</f>
        <v>0</v>
      </c>
      <c r="O11788" s="38">
        <f>IF(AND(Colin!$G11788=$B$2,Colin!$H11788&lt;=$C$3),Colin!$I11788,)</f>
        <v>0</v>
      </c>
      <c r="P11788" s="38">
        <f>IF(Colin!$G11788&lt;$B$2,Colin!$I11788,0)</f>
        <v>0</v>
      </c>
      <c r="Q11788" s="38">
        <f>IF(Colin!$G11788&lt;$B$1,Colin!$I11788,0)</f>
        <v>0</v>
      </c>
    </row>
    <row r="11789" spans="12:17" x14ac:dyDescent="0.25">
      <c r="L11789" s="38">
        <f>IF(AND(Colin!$G11789=$B$1,Colin!$H11789=$C$3),Colin!$I11789,)</f>
        <v>0</v>
      </c>
      <c r="M11789" s="38">
        <f>IF(AND(Colin!$G11789=$B$1,Colin!$H11789&lt;=$C$3),Colin!$I11789,)</f>
        <v>0</v>
      </c>
      <c r="N11789" s="38">
        <f>IF(AND(Colin!$G11789=$B$2,Colin!$H11789=$C$3),Colin!$I11789,)</f>
        <v>0</v>
      </c>
      <c r="O11789" s="38">
        <f>IF(AND(Colin!$G11789=$B$2,Colin!$H11789&lt;=$C$3),Colin!$I11789,)</f>
        <v>0</v>
      </c>
      <c r="P11789" s="38">
        <f>IF(Colin!$G11789&lt;$B$2,Colin!$I11789,0)</f>
        <v>0</v>
      </c>
      <c r="Q11789" s="38">
        <f>IF(Colin!$G11789&lt;$B$1,Colin!$I11789,0)</f>
        <v>0</v>
      </c>
    </row>
    <row r="11790" spans="12:17" x14ac:dyDescent="0.25">
      <c r="L11790" s="38">
        <f>IF(AND(Colin!$G11790=$B$1,Colin!$H11790=$C$3),Colin!$I11790,)</f>
        <v>0</v>
      </c>
      <c r="M11790" s="38">
        <f>IF(AND(Colin!$G11790=$B$1,Colin!$H11790&lt;=$C$3),Colin!$I11790,)</f>
        <v>0</v>
      </c>
      <c r="N11790" s="38">
        <f>IF(AND(Colin!$G11790=$B$2,Colin!$H11790=$C$3),Colin!$I11790,)</f>
        <v>0</v>
      </c>
      <c r="O11790" s="38">
        <f>IF(AND(Colin!$G11790=$B$2,Colin!$H11790&lt;=$C$3),Colin!$I11790,)</f>
        <v>0</v>
      </c>
      <c r="P11790" s="38">
        <f>IF(Colin!$G11790&lt;$B$2,Colin!$I11790,0)</f>
        <v>0</v>
      </c>
      <c r="Q11790" s="38">
        <f>IF(Colin!$G11790&lt;$B$1,Colin!$I11790,0)</f>
        <v>0</v>
      </c>
    </row>
    <row r="11791" spans="12:17" x14ac:dyDescent="0.25">
      <c r="L11791" s="38">
        <f>IF(AND(Colin!$G11791=$B$1,Colin!$H11791=$C$3),Colin!$I11791,)</f>
        <v>0</v>
      </c>
      <c r="M11791" s="38">
        <f>IF(AND(Colin!$G11791=$B$1,Colin!$H11791&lt;=$C$3),Colin!$I11791,)</f>
        <v>0</v>
      </c>
      <c r="N11791" s="38">
        <f>IF(AND(Colin!$G11791=$B$2,Colin!$H11791=$C$3),Colin!$I11791,)</f>
        <v>0</v>
      </c>
      <c r="O11791" s="38">
        <f>IF(AND(Colin!$G11791=$B$2,Colin!$H11791&lt;=$C$3),Colin!$I11791,)</f>
        <v>0</v>
      </c>
      <c r="P11791" s="38">
        <f>IF(Colin!$G11791&lt;$B$2,Colin!$I11791,0)</f>
        <v>0</v>
      </c>
      <c r="Q11791" s="38">
        <f>IF(Colin!$G11791&lt;$B$1,Colin!$I11791,0)</f>
        <v>0</v>
      </c>
    </row>
    <row r="11792" spans="12:17" x14ac:dyDescent="0.25">
      <c r="L11792" s="38">
        <f>IF(AND(Colin!$G11792=$B$1,Colin!$H11792=$C$3),Colin!$I11792,)</f>
        <v>0</v>
      </c>
      <c r="M11792" s="38">
        <f>IF(AND(Colin!$G11792=$B$1,Colin!$H11792&lt;=$C$3),Colin!$I11792,)</f>
        <v>0</v>
      </c>
      <c r="N11792" s="38">
        <f>IF(AND(Colin!$G11792=$B$2,Colin!$H11792=$C$3),Colin!$I11792,)</f>
        <v>0</v>
      </c>
      <c r="O11792" s="38">
        <f>IF(AND(Colin!$G11792=$B$2,Colin!$H11792&lt;=$C$3),Colin!$I11792,)</f>
        <v>0</v>
      </c>
      <c r="P11792" s="38">
        <f>IF(Colin!$G11792&lt;$B$2,Colin!$I11792,0)</f>
        <v>0</v>
      </c>
      <c r="Q11792" s="38">
        <f>IF(Colin!$G11792&lt;$B$1,Colin!$I11792,0)</f>
        <v>0</v>
      </c>
    </row>
    <row r="11793" spans="12:17" x14ac:dyDescent="0.25">
      <c r="L11793" s="38">
        <f>IF(AND(Colin!$G11793=$B$1,Colin!$H11793=$C$3),Colin!$I11793,)</f>
        <v>0</v>
      </c>
      <c r="M11793" s="38">
        <f>IF(AND(Colin!$G11793=$B$1,Colin!$H11793&lt;=$C$3),Colin!$I11793,)</f>
        <v>0</v>
      </c>
      <c r="N11793" s="38">
        <f>IF(AND(Colin!$G11793=$B$2,Colin!$H11793=$C$3),Colin!$I11793,)</f>
        <v>0</v>
      </c>
      <c r="O11793" s="38">
        <f>IF(AND(Colin!$G11793=$B$2,Colin!$H11793&lt;=$C$3),Colin!$I11793,)</f>
        <v>0</v>
      </c>
      <c r="P11793" s="38">
        <f>IF(Colin!$G11793&lt;$B$2,Colin!$I11793,0)</f>
        <v>0</v>
      </c>
      <c r="Q11793" s="38">
        <f>IF(Colin!$G11793&lt;$B$1,Colin!$I11793,0)</f>
        <v>0</v>
      </c>
    </row>
    <row r="11794" spans="12:17" x14ac:dyDescent="0.25">
      <c r="L11794" s="38">
        <f>IF(AND(Colin!$G11794=$B$1,Colin!$H11794=$C$3),Colin!$I11794,)</f>
        <v>0</v>
      </c>
      <c r="M11794" s="38">
        <f>IF(AND(Colin!$G11794=$B$1,Colin!$H11794&lt;=$C$3),Colin!$I11794,)</f>
        <v>0</v>
      </c>
      <c r="N11794" s="38">
        <f>IF(AND(Colin!$G11794=$B$2,Colin!$H11794=$C$3),Colin!$I11794,)</f>
        <v>0</v>
      </c>
      <c r="O11794" s="38">
        <f>IF(AND(Colin!$G11794=$B$2,Colin!$H11794&lt;=$C$3),Colin!$I11794,)</f>
        <v>0</v>
      </c>
      <c r="P11794" s="38">
        <f>IF(Colin!$G11794&lt;$B$2,Colin!$I11794,0)</f>
        <v>0</v>
      </c>
      <c r="Q11794" s="38">
        <f>IF(Colin!$G11794&lt;$B$1,Colin!$I11794,0)</f>
        <v>0</v>
      </c>
    </row>
    <row r="11795" spans="12:17" x14ac:dyDescent="0.25">
      <c r="L11795" s="38">
        <f>IF(AND(Colin!$G11795=$B$1,Colin!$H11795=$C$3),Colin!$I11795,)</f>
        <v>0</v>
      </c>
      <c r="M11795" s="38">
        <f>IF(AND(Colin!$G11795=$B$1,Colin!$H11795&lt;=$C$3),Colin!$I11795,)</f>
        <v>0</v>
      </c>
      <c r="N11795" s="38">
        <f>IF(AND(Colin!$G11795=$B$2,Colin!$H11795=$C$3),Colin!$I11795,)</f>
        <v>0</v>
      </c>
      <c r="O11795" s="38">
        <f>IF(AND(Colin!$G11795=$B$2,Colin!$H11795&lt;=$C$3),Colin!$I11795,)</f>
        <v>0</v>
      </c>
      <c r="P11795" s="38">
        <f>IF(Colin!$G11795&lt;$B$2,Colin!$I11795,0)</f>
        <v>0</v>
      </c>
      <c r="Q11795" s="38">
        <f>IF(Colin!$G11795&lt;$B$1,Colin!$I11795,0)</f>
        <v>0</v>
      </c>
    </row>
    <row r="11796" spans="12:17" x14ac:dyDescent="0.25">
      <c r="L11796" s="38">
        <f>IF(AND(Colin!$G11796=$B$1,Colin!$H11796=$C$3),Colin!$I11796,)</f>
        <v>0</v>
      </c>
      <c r="M11796" s="38">
        <f>IF(AND(Colin!$G11796=$B$1,Colin!$H11796&lt;=$C$3),Colin!$I11796,)</f>
        <v>0</v>
      </c>
      <c r="N11796" s="38">
        <f>IF(AND(Colin!$G11796=$B$2,Colin!$H11796=$C$3),Colin!$I11796,)</f>
        <v>0</v>
      </c>
      <c r="O11796" s="38">
        <f>IF(AND(Colin!$G11796=$B$2,Colin!$H11796&lt;=$C$3),Colin!$I11796,)</f>
        <v>0</v>
      </c>
      <c r="P11796" s="38">
        <f>IF(Colin!$G11796&lt;$B$2,Colin!$I11796,0)</f>
        <v>0</v>
      </c>
      <c r="Q11796" s="38">
        <f>IF(Colin!$G11796&lt;$B$1,Colin!$I11796,0)</f>
        <v>0</v>
      </c>
    </row>
    <row r="11797" spans="12:17" x14ac:dyDescent="0.25">
      <c r="L11797" s="38">
        <f>IF(AND(Colin!$G11797=$B$1,Colin!$H11797=$C$3),Colin!$I11797,)</f>
        <v>0</v>
      </c>
      <c r="M11797" s="38">
        <f>IF(AND(Colin!$G11797=$B$1,Colin!$H11797&lt;=$C$3),Colin!$I11797,)</f>
        <v>0</v>
      </c>
      <c r="N11797" s="38">
        <f>IF(AND(Colin!$G11797=$B$2,Colin!$H11797=$C$3),Colin!$I11797,)</f>
        <v>0</v>
      </c>
      <c r="O11797" s="38">
        <f>IF(AND(Colin!$G11797=$B$2,Colin!$H11797&lt;=$C$3),Colin!$I11797,)</f>
        <v>0</v>
      </c>
      <c r="P11797" s="38">
        <f>IF(Colin!$G11797&lt;$B$2,Colin!$I11797,0)</f>
        <v>0</v>
      </c>
      <c r="Q11797" s="38">
        <f>IF(Colin!$G11797&lt;$B$1,Colin!$I11797,0)</f>
        <v>0</v>
      </c>
    </row>
    <row r="11798" spans="12:17" x14ac:dyDescent="0.25">
      <c r="L11798" s="38">
        <f>IF(AND(Colin!$G11798=$B$1,Colin!$H11798=$C$3),Colin!$I11798,)</f>
        <v>0</v>
      </c>
      <c r="M11798" s="38">
        <f>IF(AND(Colin!$G11798=$B$1,Colin!$H11798&lt;=$C$3),Colin!$I11798,)</f>
        <v>0</v>
      </c>
      <c r="N11798" s="38">
        <f>IF(AND(Colin!$G11798=$B$2,Colin!$H11798=$C$3),Colin!$I11798,)</f>
        <v>0</v>
      </c>
      <c r="O11798" s="38">
        <f>IF(AND(Colin!$G11798=$B$2,Colin!$H11798&lt;=$C$3),Colin!$I11798,)</f>
        <v>0</v>
      </c>
      <c r="P11798" s="38">
        <f>IF(Colin!$G11798&lt;$B$2,Colin!$I11798,0)</f>
        <v>0</v>
      </c>
      <c r="Q11798" s="38">
        <f>IF(Colin!$G11798&lt;$B$1,Colin!$I11798,0)</f>
        <v>0</v>
      </c>
    </row>
    <row r="11799" spans="12:17" x14ac:dyDescent="0.25">
      <c r="L11799" s="38">
        <f>IF(AND(Colin!$G11799=$B$1,Colin!$H11799=$C$3),Colin!$I11799,)</f>
        <v>0</v>
      </c>
      <c r="M11799" s="38">
        <f>IF(AND(Colin!$G11799=$B$1,Colin!$H11799&lt;=$C$3),Colin!$I11799,)</f>
        <v>0</v>
      </c>
      <c r="N11799" s="38">
        <f>IF(AND(Colin!$G11799=$B$2,Colin!$H11799=$C$3),Colin!$I11799,)</f>
        <v>0</v>
      </c>
      <c r="O11799" s="38">
        <f>IF(AND(Colin!$G11799=$B$2,Colin!$H11799&lt;=$C$3),Colin!$I11799,)</f>
        <v>0</v>
      </c>
      <c r="P11799" s="38">
        <f>IF(Colin!$G11799&lt;$B$2,Colin!$I11799,0)</f>
        <v>0</v>
      </c>
      <c r="Q11799" s="38">
        <f>IF(Colin!$G11799&lt;$B$1,Colin!$I11799,0)</f>
        <v>0</v>
      </c>
    </row>
    <row r="11800" spans="12:17" x14ac:dyDescent="0.25">
      <c r="L11800" s="38">
        <f>IF(AND(Colin!$G11800=$B$1,Colin!$H11800=$C$3),Colin!$I11800,)</f>
        <v>0</v>
      </c>
      <c r="M11800" s="38">
        <f>IF(AND(Colin!$G11800=$B$1,Colin!$H11800&lt;=$C$3),Colin!$I11800,)</f>
        <v>0</v>
      </c>
      <c r="N11800" s="38">
        <f>IF(AND(Colin!$G11800=$B$2,Colin!$H11800=$C$3),Colin!$I11800,)</f>
        <v>0</v>
      </c>
      <c r="O11800" s="38">
        <f>IF(AND(Colin!$G11800=$B$2,Colin!$H11800&lt;=$C$3),Colin!$I11800,)</f>
        <v>0</v>
      </c>
      <c r="P11800" s="38">
        <f>IF(Colin!$G11800&lt;$B$2,Colin!$I11800,0)</f>
        <v>0</v>
      </c>
      <c r="Q11800" s="38">
        <f>IF(Colin!$G11800&lt;$B$1,Colin!$I11800,0)</f>
        <v>0</v>
      </c>
    </row>
    <row r="11801" spans="12:17" x14ac:dyDescent="0.25">
      <c r="L11801" s="38">
        <f>IF(AND(Colin!$G11801=$B$1,Colin!$H11801=$C$3),Colin!$I11801,)</f>
        <v>0</v>
      </c>
      <c r="M11801" s="38">
        <f>IF(AND(Colin!$G11801=$B$1,Colin!$H11801&lt;=$C$3),Colin!$I11801,)</f>
        <v>0</v>
      </c>
      <c r="N11801" s="38">
        <f>IF(AND(Colin!$G11801=$B$2,Colin!$H11801=$C$3),Colin!$I11801,)</f>
        <v>0</v>
      </c>
      <c r="O11801" s="38">
        <f>IF(AND(Colin!$G11801=$B$2,Colin!$H11801&lt;=$C$3),Colin!$I11801,)</f>
        <v>0</v>
      </c>
      <c r="P11801" s="38">
        <f>IF(Colin!$G11801&lt;$B$2,Colin!$I11801,0)</f>
        <v>0</v>
      </c>
      <c r="Q11801" s="38">
        <f>IF(Colin!$G11801&lt;$B$1,Colin!$I11801,0)</f>
        <v>0</v>
      </c>
    </row>
    <row r="11802" spans="12:17" x14ac:dyDescent="0.25">
      <c r="L11802" s="38">
        <f>IF(AND(Colin!$G11802=$B$1,Colin!$H11802=$C$3),Colin!$I11802,)</f>
        <v>0</v>
      </c>
      <c r="M11802" s="38">
        <f>IF(AND(Colin!$G11802=$B$1,Colin!$H11802&lt;=$C$3),Colin!$I11802,)</f>
        <v>0</v>
      </c>
      <c r="N11802" s="38">
        <f>IF(AND(Colin!$G11802=$B$2,Colin!$H11802=$C$3),Colin!$I11802,)</f>
        <v>0</v>
      </c>
      <c r="O11802" s="38">
        <f>IF(AND(Colin!$G11802=$B$2,Colin!$H11802&lt;=$C$3),Colin!$I11802,)</f>
        <v>0</v>
      </c>
      <c r="P11802" s="38">
        <f>IF(Colin!$G11802&lt;$B$2,Colin!$I11802,0)</f>
        <v>0</v>
      </c>
      <c r="Q11802" s="38">
        <f>IF(Colin!$G11802&lt;$B$1,Colin!$I11802,0)</f>
        <v>0</v>
      </c>
    </row>
    <row r="11803" spans="12:17" x14ac:dyDescent="0.25">
      <c r="L11803" s="38">
        <f>IF(AND(Colin!$G11803=$B$1,Colin!$H11803=$C$3),Colin!$I11803,)</f>
        <v>0</v>
      </c>
      <c r="M11803" s="38">
        <f>IF(AND(Colin!$G11803=$B$1,Colin!$H11803&lt;=$C$3),Colin!$I11803,)</f>
        <v>0</v>
      </c>
      <c r="N11803" s="38">
        <f>IF(AND(Colin!$G11803=$B$2,Colin!$H11803=$C$3),Colin!$I11803,)</f>
        <v>0</v>
      </c>
      <c r="O11803" s="38">
        <f>IF(AND(Colin!$G11803=$B$2,Colin!$H11803&lt;=$C$3),Colin!$I11803,)</f>
        <v>0</v>
      </c>
      <c r="P11803" s="38">
        <f>IF(Colin!$G11803&lt;$B$2,Colin!$I11803,0)</f>
        <v>0</v>
      </c>
      <c r="Q11803" s="38">
        <f>IF(Colin!$G11803&lt;$B$1,Colin!$I11803,0)</f>
        <v>0</v>
      </c>
    </row>
    <row r="11804" spans="12:17" x14ac:dyDescent="0.25">
      <c r="L11804" s="38">
        <f>IF(AND(Colin!$G11804=$B$1,Colin!$H11804=$C$3),Colin!$I11804,)</f>
        <v>0</v>
      </c>
      <c r="M11804" s="38">
        <f>IF(AND(Colin!$G11804=$B$1,Colin!$H11804&lt;=$C$3),Colin!$I11804,)</f>
        <v>0</v>
      </c>
      <c r="N11804" s="38">
        <f>IF(AND(Colin!$G11804=$B$2,Colin!$H11804=$C$3),Colin!$I11804,)</f>
        <v>0</v>
      </c>
      <c r="O11804" s="38">
        <f>IF(AND(Colin!$G11804=$B$2,Colin!$H11804&lt;=$C$3),Colin!$I11804,)</f>
        <v>0</v>
      </c>
      <c r="P11804" s="38">
        <f>IF(Colin!$G11804&lt;$B$2,Colin!$I11804,0)</f>
        <v>0</v>
      </c>
      <c r="Q11804" s="38">
        <f>IF(Colin!$G11804&lt;$B$1,Colin!$I11804,0)</f>
        <v>0</v>
      </c>
    </row>
    <row r="11805" spans="12:17" x14ac:dyDescent="0.25">
      <c r="L11805" s="38">
        <f>IF(AND(Colin!$G11805=$B$1,Colin!$H11805=$C$3),Colin!$I11805,)</f>
        <v>0</v>
      </c>
      <c r="M11805" s="38">
        <f>IF(AND(Colin!$G11805=$B$1,Colin!$H11805&lt;=$C$3),Colin!$I11805,)</f>
        <v>0</v>
      </c>
      <c r="N11805" s="38">
        <f>IF(AND(Colin!$G11805=$B$2,Colin!$H11805=$C$3),Colin!$I11805,)</f>
        <v>0</v>
      </c>
      <c r="O11805" s="38">
        <f>IF(AND(Colin!$G11805=$B$2,Colin!$H11805&lt;=$C$3),Colin!$I11805,)</f>
        <v>0</v>
      </c>
      <c r="P11805" s="38">
        <f>IF(Colin!$G11805&lt;$B$2,Colin!$I11805,0)</f>
        <v>0</v>
      </c>
      <c r="Q11805" s="38">
        <f>IF(Colin!$G11805&lt;$B$1,Colin!$I11805,0)</f>
        <v>0</v>
      </c>
    </row>
    <row r="11806" spans="12:17" x14ac:dyDescent="0.25">
      <c r="L11806" s="38">
        <f>IF(AND(Colin!$G11806=$B$1,Colin!$H11806=$C$3),Colin!$I11806,)</f>
        <v>0</v>
      </c>
      <c r="M11806" s="38">
        <f>IF(AND(Colin!$G11806=$B$1,Colin!$H11806&lt;=$C$3),Colin!$I11806,)</f>
        <v>0</v>
      </c>
      <c r="N11806" s="38">
        <f>IF(AND(Colin!$G11806=$B$2,Colin!$H11806=$C$3),Colin!$I11806,)</f>
        <v>0</v>
      </c>
      <c r="O11806" s="38">
        <f>IF(AND(Colin!$G11806=$B$2,Colin!$H11806&lt;=$C$3),Colin!$I11806,)</f>
        <v>0</v>
      </c>
      <c r="P11806" s="38">
        <f>IF(Colin!$G11806&lt;$B$2,Colin!$I11806,0)</f>
        <v>0</v>
      </c>
      <c r="Q11806" s="38">
        <f>IF(Colin!$G11806&lt;$B$1,Colin!$I11806,0)</f>
        <v>0</v>
      </c>
    </row>
    <row r="11807" spans="12:17" x14ac:dyDescent="0.25">
      <c r="L11807" s="38">
        <f>IF(AND(Colin!$G11807=$B$1,Colin!$H11807=$C$3),Colin!$I11807,)</f>
        <v>0</v>
      </c>
      <c r="M11807" s="38">
        <f>IF(AND(Colin!$G11807=$B$1,Colin!$H11807&lt;=$C$3),Colin!$I11807,)</f>
        <v>0</v>
      </c>
      <c r="N11807" s="38">
        <f>IF(AND(Colin!$G11807=$B$2,Colin!$H11807=$C$3),Colin!$I11807,)</f>
        <v>0</v>
      </c>
      <c r="O11807" s="38">
        <f>IF(AND(Colin!$G11807=$B$2,Colin!$H11807&lt;=$C$3),Colin!$I11807,)</f>
        <v>0</v>
      </c>
      <c r="P11807" s="38">
        <f>IF(Colin!$G11807&lt;$B$2,Colin!$I11807,0)</f>
        <v>0</v>
      </c>
      <c r="Q11807" s="38">
        <f>IF(Colin!$G11807&lt;$B$1,Colin!$I11807,0)</f>
        <v>0</v>
      </c>
    </row>
    <row r="11808" spans="12:17" x14ac:dyDescent="0.25">
      <c r="L11808" s="38">
        <f>IF(AND(Colin!$G11808=$B$1,Colin!$H11808=$C$3),Colin!$I11808,)</f>
        <v>0</v>
      </c>
      <c r="M11808" s="38">
        <f>IF(AND(Colin!$G11808=$B$1,Colin!$H11808&lt;=$C$3),Colin!$I11808,)</f>
        <v>0</v>
      </c>
      <c r="N11808" s="38">
        <f>IF(AND(Colin!$G11808=$B$2,Colin!$H11808=$C$3),Colin!$I11808,)</f>
        <v>0</v>
      </c>
      <c r="O11808" s="38">
        <f>IF(AND(Colin!$G11808=$B$2,Colin!$H11808&lt;=$C$3),Colin!$I11808,)</f>
        <v>0</v>
      </c>
      <c r="P11808" s="38">
        <f>IF(Colin!$G11808&lt;$B$2,Colin!$I11808,0)</f>
        <v>0</v>
      </c>
      <c r="Q11808" s="38">
        <f>IF(Colin!$G11808&lt;$B$1,Colin!$I11808,0)</f>
        <v>0</v>
      </c>
    </row>
    <row r="11809" spans="12:17" x14ac:dyDescent="0.25">
      <c r="L11809" s="38">
        <f>IF(AND(Colin!$G11809=$B$1,Colin!$H11809=$C$3),Colin!$I11809,)</f>
        <v>0</v>
      </c>
      <c r="M11809" s="38">
        <f>IF(AND(Colin!$G11809=$B$1,Colin!$H11809&lt;=$C$3),Colin!$I11809,)</f>
        <v>0</v>
      </c>
      <c r="N11809" s="38">
        <f>IF(AND(Colin!$G11809=$B$2,Colin!$H11809=$C$3),Colin!$I11809,)</f>
        <v>0</v>
      </c>
      <c r="O11809" s="38">
        <f>IF(AND(Colin!$G11809=$B$2,Colin!$H11809&lt;=$C$3),Colin!$I11809,)</f>
        <v>0</v>
      </c>
      <c r="P11809" s="38">
        <f>IF(Colin!$G11809&lt;$B$2,Colin!$I11809,0)</f>
        <v>0</v>
      </c>
      <c r="Q11809" s="38">
        <f>IF(Colin!$G11809&lt;$B$1,Colin!$I11809,0)</f>
        <v>0</v>
      </c>
    </row>
    <row r="11810" spans="12:17" x14ac:dyDescent="0.25">
      <c r="L11810" s="38">
        <f>IF(AND(Colin!$G11810=$B$1,Colin!$H11810=$C$3),Colin!$I11810,)</f>
        <v>0</v>
      </c>
      <c r="M11810" s="38">
        <f>IF(AND(Colin!$G11810=$B$1,Colin!$H11810&lt;=$C$3),Colin!$I11810,)</f>
        <v>0</v>
      </c>
      <c r="N11810" s="38">
        <f>IF(AND(Colin!$G11810=$B$2,Colin!$H11810=$C$3),Colin!$I11810,)</f>
        <v>0</v>
      </c>
      <c r="O11810" s="38">
        <f>IF(AND(Colin!$G11810=$B$2,Colin!$H11810&lt;=$C$3),Colin!$I11810,)</f>
        <v>0</v>
      </c>
      <c r="P11810" s="38">
        <f>IF(Colin!$G11810&lt;$B$2,Colin!$I11810,0)</f>
        <v>0</v>
      </c>
      <c r="Q11810" s="38">
        <f>IF(Colin!$G11810&lt;$B$1,Colin!$I11810,0)</f>
        <v>0</v>
      </c>
    </row>
    <row r="11811" spans="12:17" x14ac:dyDescent="0.25">
      <c r="L11811" s="38">
        <f>IF(AND(Colin!$G11811=$B$1,Colin!$H11811=$C$3),Colin!$I11811,)</f>
        <v>0</v>
      </c>
      <c r="M11811" s="38">
        <f>IF(AND(Colin!$G11811=$B$1,Colin!$H11811&lt;=$C$3),Colin!$I11811,)</f>
        <v>0</v>
      </c>
      <c r="N11811" s="38">
        <f>IF(AND(Colin!$G11811=$B$2,Colin!$H11811=$C$3),Colin!$I11811,)</f>
        <v>0</v>
      </c>
      <c r="O11811" s="38">
        <f>IF(AND(Colin!$G11811=$B$2,Colin!$H11811&lt;=$C$3),Colin!$I11811,)</f>
        <v>0</v>
      </c>
      <c r="P11811" s="38">
        <f>IF(Colin!$G11811&lt;$B$2,Colin!$I11811,0)</f>
        <v>0</v>
      </c>
      <c r="Q11811" s="38">
        <f>IF(Colin!$G11811&lt;$B$1,Colin!$I11811,0)</f>
        <v>0</v>
      </c>
    </row>
    <row r="11812" spans="12:17" x14ac:dyDescent="0.25">
      <c r="L11812" s="38">
        <f>IF(AND(Colin!$G11812=$B$1,Colin!$H11812=$C$3),Colin!$I11812,)</f>
        <v>0</v>
      </c>
      <c r="M11812" s="38">
        <f>IF(AND(Colin!$G11812=$B$1,Colin!$H11812&lt;=$C$3),Colin!$I11812,)</f>
        <v>0</v>
      </c>
      <c r="N11812" s="38">
        <f>IF(AND(Colin!$G11812=$B$2,Colin!$H11812=$C$3),Colin!$I11812,)</f>
        <v>0</v>
      </c>
      <c r="O11812" s="38">
        <f>IF(AND(Colin!$G11812=$B$2,Colin!$H11812&lt;=$C$3),Colin!$I11812,)</f>
        <v>0</v>
      </c>
      <c r="P11812" s="38">
        <f>IF(Colin!$G11812&lt;$B$2,Colin!$I11812,0)</f>
        <v>0</v>
      </c>
      <c r="Q11812" s="38">
        <f>IF(Colin!$G11812&lt;$B$1,Colin!$I11812,0)</f>
        <v>0</v>
      </c>
    </row>
    <row r="11813" spans="12:17" x14ac:dyDescent="0.25">
      <c r="L11813" s="38">
        <f>IF(AND(Colin!$G11813=$B$1,Colin!$H11813=$C$3),Colin!$I11813,)</f>
        <v>0</v>
      </c>
      <c r="M11813" s="38">
        <f>IF(AND(Colin!$G11813=$B$1,Colin!$H11813&lt;=$C$3),Colin!$I11813,)</f>
        <v>0</v>
      </c>
      <c r="N11813" s="38">
        <f>IF(AND(Colin!$G11813=$B$2,Colin!$H11813=$C$3),Colin!$I11813,)</f>
        <v>0</v>
      </c>
      <c r="O11813" s="38">
        <f>IF(AND(Colin!$G11813=$B$2,Colin!$H11813&lt;=$C$3),Colin!$I11813,)</f>
        <v>0</v>
      </c>
      <c r="P11813" s="38">
        <f>IF(Colin!$G11813&lt;$B$2,Colin!$I11813,0)</f>
        <v>0</v>
      </c>
      <c r="Q11813" s="38">
        <f>IF(Colin!$G11813&lt;$B$1,Colin!$I11813,0)</f>
        <v>0</v>
      </c>
    </row>
    <row r="11814" spans="12:17" x14ac:dyDescent="0.25">
      <c r="L11814" s="38">
        <f>IF(AND(Colin!$G11814=$B$1,Colin!$H11814=$C$3),Colin!$I11814,)</f>
        <v>0</v>
      </c>
      <c r="M11814" s="38">
        <f>IF(AND(Colin!$G11814=$B$1,Colin!$H11814&lt;=$C$3),Colin!$I11814,)</f>
        <v>0</v>
      </c>
      <c r="N11814" s="38">
        <f>IF(AND(Colin!$G11814=$B$2,Colin!$H11814=$C$3),Colin!$I11814,)</f>
        <v>0</v>
      </c>
      <c r="O11814" s="38">
        <f>IF(AND(Colin!$G11814=$B$2,Colin!$H11814&lt;=$C$3),Colin!$I11814,)</f>
        <v>0</v>
      </c>
      <c r="P11814" s="38">
        <f>IF(Colin!$G11814&lt;$B$2,Colin!$I11814,0)</f>
        <v>0</v>
      </c>
      <c r="Q11814" s="38">
        <f>IF(Colin!$G11814&lt;$B$1,Colin!$I11814,0)</f>
        <v>0</v>
      </c>
    </row>
    <row r="11815" spans="12:17" x14ac:dyDescent="0.25">
      <c r="L11815" s="38">
        <f>IF(AND(Colin!$G11815=$B$1,Colin!$H11815=$C$3),Colin!$I11815,)</f>
        <v>0</v>
      </c>
      <c r="M11815" s="38">
        <f>IF(AND(Colin!$G11815=$B$1,Colin!$H11815&lt;=$C$3),Colin!$I11815,)</f>
        <v>0</v>
      </c>
      <c r="N11815" s="38">
        <f>IF(AND(Colin!$G11815=$B$2,Colin!$H11815=$C$3),Colin!$I11815,)</f>
        <v>0</v>
      </c>
      <c r="O11815" s="38">
        <f>IF(AND(Colin!$G11815=$B$2,Colin!$H11815&lt;=$C$3),Colin!$I11815,)</f>
        <v>0</v>
      </c>
      <c r="P11815" s="38">
        <f>IF(Colin!$G11815&lt;$B$2,Colin!$I11815,0)</f>
        <v>0</v>
      </c>
      <c r="Q11815" s="38">
        <f>IF(Colin!$G11815&lt;$B$1,Colin!$I11815,0)</f>
        <v>0</v>
      </c>
    </row>
    <row r="11816" spans="12:17" x14ac:dyDescent="0.25">
      <c r="L11816" s="38">
        <f>IF(AND(Colin!$G11816=$B$1,Colin!$H11816=$C$3),Colin!$I11816,)</f>
        <v>0</v>
      </c>
      <c r="M11816" s="38">
        <f>IF(AND(Colin!$G11816=$B$1,Colin!$H11816&lt;=$C$3),Colin!$I11816,)</f>
        <v>0</v>
      </c>
      <c r="N11816" s="38">
        <f>IF(AND(Colin!$G11816=$B$2,Colin!$H11816=$C$3),Colin!$I11816,)</f>
        <v>0</v>
      </c>
      <c r="O11816" s="38">
        <f>IF(AND(Colin!$G11816=$B$2,Colin!$H11816&lt;=$C$3),Colin!$I11816,)</f>
        <v>0</v>
      </c>
      <c r="P11816" s="38">
        <f>IF(Colin!$G11816&lt;$B$2,Colin!$I11816,0)</f>
        <v>0</v>
      </c>
      <c r="Q11816" s="38">
        <f>IF(Colin!$G11816&lt;$B$1,Colin!$I11816,0)</f>
        <v>0</v>
      </c>
    </row>
    <row r="11817" spans="12:17" x14ac:dyDescent="0.25">
      <c r="L11817" s="38">
        <f>IF(AND(Colin!$G11817=$B$1,Colin!$H11817=$C$3),Colin!$I11817,)</f>
        <v>0</v>
      </c>
      <c r="M11817" s="38">
        <f>IF(AND(Colin!$G11817=$B$1,Colin!$H11817&lt;=$C$3),Colin!$I11817,)</f>
        <v>0</v>
      </c>
      <c r="N11817" s="38">
        <f>IF(AND(Colin!$G11817=$B$2,Colin!$H11817=$C$3),Colin!$I11817,)</f>
        <v>0</v>
      </c>
      <c r="O11817" s="38">
        <f>IF(AND(Colin!$G11817=$B$2,Colin!$H11817&lt;=$C$3),Colin!$I11817,)</f>
        <v>0</v>
      </c>
      <c r="P11817" s="38">
        <f>IF(Colin!$G11817&lt;$B$2,Colin!$I11817,0)</f>
        <v>0</v>
      </c>
      <c r="Q11817" s="38">
        <f>IF(Colin!$G11817&lt;$B$1,Colin!$I11817,0)</f>
        <v>0</v>
      </c>
    </row>
    <row r="11818" spans="12:17" x14ac:dyDescent="0.25">
      <c r="L11818" s="38">
        <f>IF(AND(Colin!$G11818=$B$1,Colin!$H11818=$C$3),Colin!$I11818,)</f>
        <v>0</v>
      </c>
      <c r="M11818" s="38">
        <f>IF(AND(Colin!$G11818=$B$1,Colin!$H11818&lt;=$C$3),Colin!$I11818,)</f>
        <v>0</v>
      </c>
      <c r="N11818" s="38">
        <f>IF(AND(Colin!$G11818=$B$2,Colin!$H11818=$C$3),Colin!$I11818,)</f>
        <v>0</v>
      </c>
      <c r="O11818" s="38">
        <f>IF(AND(Colin!$G11818=$B$2,Colin!$H11818&lt;=$C$3),Colin!$I11818,)</f>
        <v>0</v>
      </c>
      <c r="P11818" s="38">
        <f>IF(Colin!$G11818&lt;$B$2,Colin!$I11818,0)</f>
        <v>0</v>
      </c>
      <c r="Q11818" s="38">
        <f>IF(Colin!$G11818&lt;$B$1,Colin!$I11818,0)</f>
        <v>0</v>
      </c>
    </row>
    <row r="11819" spans="12:17" x14ac:dyDescent="0.25">
      <c r="L11819" s="38">
        <f>IF(AND(Colin!$G11819=$B$1,Colin!$H11819=$C$3),Colin!$I11819,)</f>
        <v>0</v>
      </c>
      <c r="M11819" s="38">
        <f>IF(AND(Colin!$G11819=$B$1,Colin!$H11819&lt;=$C$3),Colin!$I11819,)</f>
        <v>0</v>
      </c>
      <c r="N11819" s="38">
        <f>IF(AND(Colin!$G11819=$B$2,Colin!$H11819=$C$3),Colin!$I11819,)</f>
        <v>0</v>
      </c>
      <c r="O11819" s="38">
        <f>IF(AND(Colin!$G11819=$B$2,Colin!$H11819&lt;=$C$3),Colin!$I11819,)</f>
        <v>0</v>
      </c>
      <c r="P11819" s="38">
        <f>IF(Colin!$G11819&lt;$B$2,Colin!$I11819,0)</f>
        <v>0</v>
      </c>
      <c r="Q11819" s="38">
        <f>IF(Colin!$G11819&lt;$B$1,Colin!$I11819,0)</f>
        <v>0</v>
      </c>
    </row>
    <row r="11820" spans="12:17" x14ac:dyDescent="0.25">
      <c r="L11820" s="38">
        <f>IF(AND(Colin!$G11820=$B$1,Colin!$H11820=$C$3),Colin!$I11820,)</f>
        <v>0</v>
      </c>
      <c r="M11820" s="38">
        <f>IF(AND(Colin!$G11820=$B$1,Colin!$H11820&lt;=$C$3),Colin!$I11820,)</f>
        <v>0</v>
      </c>
      <c r="N11820" s="38">
        <f>IF(AND(Colin!$G11820=$B$2,Colin!$H11820=$C$3),Colin!$I11820,)</f>
        <v>0</v>
      </c>
      <c r="O11820" s="38">
        <f>IF(AND(Colin!$G11820=$B$2,Colin!$H11820&lt;=$C$3),Colin!$I11820,)</f>
        <v>0</v>
      </c>
      <c r="P11820" s="38">
        <f>IF(Colin!$G11820&lt;$B$2,Colin!$I11820,0)</f>
        <v>0</v>
      </c>
      <c r="Q11820" s="38">
        <f>IF(Colin!$G11820&lt;$B$1,Colin!$I11820,0)</f>
        <v>0</v>
      </c>
    </row>
    <row r="11821" spans="12:17" x14ac:dyDescent="0.25">
      <c r="L11821" s="38">
        <f>IF(AND(Colin!$G11821=$B$1,Colin!$H11821=$C$3),Colin!$I11821,)</f>
        <v>0</v>
      </c>
      <c r="M11821" s="38">
        <f>IF(AND(Colin!$G11821=$B$1,Colin!$H11821&lt;=$C$3),Colin!$I11821,)</f>
        <v>0</v>
      </c>
      <c r="N11821" s="38">
        <f>IF(AND(Colin!$G11821=$B$2,Colin!$H11821=$C$3),Colin!$I11821,)</f>
        <v>0</v>
      </c>
      <c r="O11821" s="38">
        <f>IF(AND(Colin!$G11821=$B$2,Colin!$H11821&lt;=$C$3),Colin!$I11821,)</f>
        <v>0</v>
      </c>
      <c r="P11821" s="38">
        <f>IF(Colin!$G11821&lt;$B$2,Colin!$I11821,0)</f>
        <v>0</v>
      </c>
      <c r="Q11821" s="38">
        <f>IF(Colin!$G11821&lt;$B$1,Colin!$I11821,0)</f>
        <v>0</v>
      </c>
    </row>
    <row r="11822" spans="12:17" x14ac:dyDescent="0.25">
      <c r="L11822" s="38">
        <f>IF(AND(Colin!$G11822=$B$1,Colin!$H11822=$C$3),Colin!$I11822,)</f>
        <v>0</v>
      </c>
      <c r="M11822" s="38">
        <f>IF(AND(Colin!$G11822=$B$1,Colin!$H11822&lt;=$C$3),Colin!$I11822,)</f>
        <v>0</v>
      </c>
      <c r="N11822" s="38">
        <f>IF(AND(Colin!$G11822=$B$2,Colin!$H11822=$C$3),Colin!$I11822,)</f>
        <v>0</v>
      </c>
      <c r="O11822" s="38">
        <f>IF(AND(Colin!$G11822=$B$2,Colin!$H11822&lt;=$C$3),Colin!$I11822,)</f>
        <v>0</v>
      </c>
      <c r="P11822" s="38">
        <f>IF(Colin!$G11822&lt;$B$2,Colin!$I11822,0)</f>
        <v>0</v>
      </c>
      <c r="Q11822" s="38">
        <f>IF(Colin!$G11822&lt;$B$1,Colin!$I11822,0)</f>
        <v>0</v>
      </c>
    </row>
    <row r="11823" spans="12:17" x14ac:dyDescent="0.25">
      <c r="L11823" s="38">
        <f>IF(AND(Colin!$G11823=$B$1,Colin!$H11823=$C$3),Colin!$I11823,)</f>
        <v>0</v>
      </c>
      <c r="M11823" s="38">
        <f>IF(AND(Colin!$G11823=$B$1,Colin!$H11823&lt;=$C$3),Colin!$I11823,)</f>
        <v>0</v>
      </c>
      <c r="N11823" s="38">
        <f>IF(AND(Colin!$G11823=$B$2,Colin!$H11823=$C$3),Colin!$I11823,)</f>
        <v>0</v>
      </c>
      <c r="O11823" s="38">
        <f>IF(AND(Colin!$G11823=$B$2,Colin!$H11823&lt;=$C$3),Colin!$I11823,)</f>
        <v>0</v>
      </c>
      <c r="P11823" s="38">
        <f>IF(Colin!$G11823&lt;$B$2,Colin!$I11823,0)</f>
        <v>0</v>
      </c>
      <c r="Q11823" s="38">
        <f>IF(Colin!$G11823&lt;$B$1,Colin!$I11823,0)</f>
        <v>0</v>
      </c>
    </row>
    <row r="11824" spans="12:17" x14ac:dyDescent="0.25">
      <c r="L11824" s="38">
        <f>IF(AND(Colin!$G11824=$B$1,Colin!$H11824=$C$3),Colin!$I11824,)</f>
        <v>0</v>
      </c>
      <c r="M11824" s="38">
        <f>IF(AND(Colin!$G11824=$B$1,Colin!$H11824&lt;=$C$3),Colin!$I11824,)</f>
        <v>0</v>
      </c>
      <c r="N11824" s="38">
        <f>IF(AND(Colin!$G11824=$B$2,Colin!$H11824=$C$3),Colin!$I11824,)</f>
        <v>0</v>
      </c>
      <c r="O11824" s="38">
        <f>IF(AND(Colin!$G11824=$B$2,Colin!$H11824&lt;=$C$3),Colin!$I11824,)</f>
        <v>0</v>
      </c>
      <c r="P11824" s="38">
        <f>IF(Colin!$G11824&lt;$B$2,Colin!$I11824,0)</f>
        <v>0</v>
      </c>
      <c r="Q11824" s="38">
        <f>IF(Colin!$G11824&lt;$B$1,Colin!$I11824,0)</f>
        <v>0</v>
      </c>
    </row>
    <row r="11825" spans="12:17" x14ac:dyDescent="0.25">
      <c r="L11825" s="38">
        <f>IF(AND(Colin!$G11825=$B$1,Colin!$H11825=$C$3),Colin!$I11825,)</f>
        <v>0</v>
      </c>
      <c r="M11825" s="38">
        <f>IF(AND(Colin!$G11825=$B$1,Colin!$H11825&lt;=$C$3),Colin!$I11825,)</f>
        <v>0</v>
      </c>
      <c r="N11825" s="38">
        <f>IF(AND(Colin!$G11825=$B$2,Colin!$H11825=$C$3),Colin!$I11825,)</f>
        <v>0</v>
      </c>
      <c r="O11825" s="38">
        <f>IF(AND(Colin!$G11825=$B$2,Colin!$H11825&lt;=$C$3),Colin!$I11825,)</f>
        <v>0</v>
      </c>
      <c r="P11825" s="38">
        <f>IF(Colin!$G11825&lt;$B$2,Colin!$I11825,0)</f>
        <v>0</v>
      </c>
      <c r="Q11825" s="38">
        <f>IF(Colin!$G11825&lt;$B$1,Colin!$I11825,0)</f>
        <v>0</v>
      </c>
    </row>
    <row r="11826" spans="12:17" x14ac:dyDescent="0.25">
      <c r="L11826" s="38">
        <f>IF(AND(Colin!$G11826=$B$1,Colin!$H11826=$C$3),Colin!$I11826,)</f>
        <v>0</v>
      </c>
      <c r="M11826" s="38">
        <f>IF(AND(Colin!$G11826=$B$1,Colin!$H11826&lt;=$C$3),Colin!$I11826,)</f>
        <v>0</v>
      </c>
      <c r="N11826" s="38">
        <f>IF(AND(Colin!$G11826=$B$2,Colin!$H11826=$C$3),Colin!$I11826,)</f>
        <v>0</v>
      </c>
      <c r="O11826" s="38">
        <f>IF(AND(Colin!$G11826=$B$2,Colin!$H11826&lt;=$C$3),Colin!$I11826,)</f>
        <v>0</v>
      </c>
      <c r="P11826" s="38">
        <f>IF(Colin!$G11826&lt;$B$2,Colin!$I11826,0)</f>
        <v>0</v>
      </c>
      <c r="Q11826" s="38">
        <f>IF(Colin!$G11826&lt;$B$1,Colin!$I11826,0)</f>
        <v>0</v>
      </c>
    </row>
    <row r="11827" spans="12:17" x14ac:dyDescent="0.25">
      <c r="L11827" s="38">
        <f>IF(AND(Colin!$G11827=$B$1,Colin!$H11827=$C$3),Colin!$I11827,)</f>
        <v>0</v>
      </c>
      <c r="M11827" s="38">
        <f>IF(AND(Colin!$G11827=$B$1,Colin!$H11827&lt;=$C$3),Colin!$I11827,)</f>
        <v>0</v>
      </c>
      <c r="N11827" s="38">
        <f>IF(AND(Colin!$G11827=$B$2,Colin!$H11827=$C$3),Colin!$I11827,)</f>
        <v>0</v>
      </c>
      <c r="O11827" s="38">
        <f>IF(AND(Colin!$G11827=$B$2,Colin!$H11827&lt;=$C$3),Colin!$I11827,)</f>
        <v>0</v>
      </c>
      <c r="P11827" s="38">
        <f>IF(Colin!$G11827&lt;$B$2,Colin!$I11827,0)</f>
        <v>0</v>
      </c>
      <c r="Q11827" s="38">
        <f>IF(Colin!$G11827&lt;$B$1,Colin!$I11827,0)</f>
        <v>0</v>
      </c>
    </row>
    <row r="11828" spans="12:17" x14ac:dyDescent="0.25">
      <c r="L11828" s="38">
        <f>IF(AND(Colin!$G11828=$B$1,Colin!$H11828=$C$3),Colin!$I11828,)</f>
        <v>0</v>
      </c>
      <c r="M11828" s="38">
        <f>IF(AND(Colin!$G11828=$B$1,Colin!$H11828&lt;=$C$3),Colin!$I11828,)</f>
        <v>0</v>
      </c>
      <c r="N11828" s="38">
        <f>IF(AND(Colin!$G11828=$B$2,Colin!$H11828=$C$3),Colin!$I11828,)</f>
        <v>0</v>
      </c>
      <c r="O11828" s="38">
        <f>IF(AND(Colin!$G11828=$B$2,Colin!$H11828&lt;=$C$3),Colin!$I11828,)</f>
        <v>0</v>
      </c>
      <c r="P11828" s="38">
        <f>IF(Colin!$G11828&lt;$B$2,Colin!$I11828,0)</f>
        <v>0</v>
      </c>
      <c r="Q11828" s="38">
        <f>IF(Colin!$G11828&lt;$B$1,Colin!$I11828,0)</f>
        <v>0</v>
      </c>
    </row>
    <row r="11829" spans="12:17" x14ac:dyDescent="0.25">
      <c r="L11829" s="38">
        <f>IF(AND(Colin!$G11829=$B$1,Colin!$H11829=$C$3),Colin!$I11829,)</f>
        <v>0</v>
      </c>
      <c r="M11829" s="38">
        <f>IF(AND(Colin!$G11829=$B$1,Colin!$H11829&lt;=$C$3),Colin!$I11829,)</f>
        <v>0</v>
      </c>
      <c r="N11829" s="38">
        <f>IF(AND(Colin!$G11829=$B$2,Colin!$H11829=$C$3),Colin!$I11829,)</f>
        <v>0</v>
      </c>
      <c r="O11829" s="38">
        <f>IF(AND(Colin!$G11829=$B$2,Colin!$H11829&lt;=$C$3),Colin!$I11829,)</f>
        <v>0</v>
      </c>
      <c r="P11829" s="38">
        <f>IF(Colin!$G11829&lt;$B$2,Colin!$I11829,0)</f>
        <v>0</v>
      </c>
      <c r="Q11829" s="38">
        <f>IF(Colin!$G11829&lt;$B$1,Colin!$I11829,0)</f>
        <v>0</v>
      </c>
    </row>
    <row r="11830" spans="12:17" x14ac:dyDescent="0.25">
      <c r="L11830" s="38">
        <f>IF(AND(Colin!$G11830=$B$1,Colin!$H11830=$C$3),Colin!$I11830,)</f>
        <v>0</v>
      </c>
      <c r="M11830" s="38">
        <f>IF(AND(Colin!$G11830=$B$1,Colin!$H11830&lt;=$C$3),Colin!$I11830,)</f>
        <v>0</v>
      </c>
      <c r="N11830" s="38">
        <f>IF(AND(Colin!$G11830=$B$2,Colin!$H11830=$C$3),Colin!$I11830,)</f>
        <v>0</v>
      </c>
      <c r="O11830" s="38">
        <f>IF(AND(Colin!$G11830=$B$2,Colin!$H11830&lt;=$C$3),Colin!$I11830,)</f>
        <v>0</v>
      </c>
      <c r="P11830" s="38">
        <f>IF(Colin!$G11830&lt;$B$2,Colin!$I11830,0)</f>
        <v>0</v>
      </c>
      <c r="Q11830" s="38">
        <f>IF(Colin!$G11830&lt;$B$1,Colin!$I11830,0)</f>
        <v>0</v>
      </c>
    </row>
    <row r="11831" spans="12:17" x14ac:dyDescent="0.25">
      <c r="L11831" s="38">
        <f>IF(AND(Colin!$G11831=$B$1,Colin!$H11831=$C$3),Colin!$I11831,)</f>
        <v>0</v>
      </c>
      <c r="M11831" s="38">
        <f>IF(AND(Colin!$G11831=$B$1,Colin!$H11831&lt;=$C$3),Colin!$I11831,)</f>
        <v>0</v>
      </c>
      <c r="N11831" s="38">
        <f>IF(AND(Colin!$G11831=$B$2,Colin!$H11831=$C$3),Colin!$I11831,)</f>
        <v>0</v>
      </c>
      <c r="O11831" s="38">
        <f>IF(AND(Colin!$G11831=$B$2,Colin!$H11831&lt;=$C$3),Colin!$I11831,)</f>
        <v>0</v>
      </c>
      <c r="P11831" s="38">
        <f>IF(Colin!$G11831&lt;$B$2,Colin!$I11831,0)</f>
        <v>0</v>
      </c>
      <c r="Q11831" s="38">
        <f>IF(Colin!$G11831&lt;$B$1,Colin!$I11831,0)</f>
        <v>0</v>
      </c>
    </row>
    <row r="11832" spans="12:17" x14ac:dyDescent="0.25">
      <c r="L11832" s="38">
        <f>IF(AND(Colin!$G11832=$B$1,Colin!$H11832=$C$3),Colin!$I11832,)</f>
        <v>0</v>
      </c>
      <c r="M11832" s="38">
        <f>IF(AND(Colin!$G11832=$B$1,Colin!$H11832&lt;=$C$3),Colin!$I11832,)</f>
        <v>0</v>
      </c>
      <c r="N11832" s="38">
        <f>IF(AND(Colin!$G11832=$B$2,Colin!$H11832=$C$3),Colin!$I11832,)</f>
        <v>0</v>
      </c>
      <c r="O11832" s="38">
        <f>IF(AND(Colin!$G11832=$B$2,Colin!$H11832&lt;=$C$3),Colin!$I11832,)</f>
        <v>0</v>
      </c>
      <c r="P11832" s="38">
        <f>IF(Colin!$G11832&lt;$B$2,Colin!$I11832,0)</f>
        <v>0</v>
      </c>
      <c r="Q11832" s="38">
        <f>IF(Colin!$G11832&lt;$B$1,Colin!$I11832,0)</f>
        <v>0</v>
      </c>
    </row>
    <row r="11833" spans="12:17" x14ac:dyDescent="0.25">
      <c r="L11833" s="38">
        <f>IF(AND(Colin!$G11833=$B$1,Colin!$H11833=$C$3),Colin!$I11833,)</f>
        <v>0</v>
      </c>
      <c r="M11833" s="38">
        <f>IF(AND(Colin!$G11833=$B$1,Colin!$H11833&lt;=$C$3),Colin!$I11833,)</f>
        <v>0</v>
      </c>
      <c r="N11833" s="38">
        <f>IF(AND(Colin!$G11833=$B$2,Colin!$H11833=$C$3),Colin!$I11833,)</f>
        <v>0</v>
      </c>
      <c r="O11833" s="38">
        <f>IF(AND(Colin!$G11833=$B$2,Colin!$H11833&lt;=$C$3),Colin!$I11833,)</f>
        <v>0</v>
      </c>
      <c r="P11833" s="38">
        <f>IF(Colin!$G11833&lt;$B$2,Colin!$I11833,0)</f>
        <v>0</v>
      </c>
      <c r="Q11833" s="38">
        <f>IF(Colin!$G11833&lt;$B$1,Colin!$I11833,0)</f>
        <v>0</v>
      </c>
    </row>
    <row r="11834" spans="12:17" x14ac:dyDescent="0.25">
      <c r="L11834" s="38">
        <f>IF(AND(Colin!$G11834=$B$1,Colin!$H11834=$C$3),Colin!$I11834,)</f>
        <v>0</v>
      </c>
      <c r="M11834" s="38">
        <f>IF(AND(Colin!$G11834=$B$1,Colin!$H11834&lt;=$C$3),Colin!$I11834,)</f>
        <v>0</v>
      </c>
      <c r="N11834" s="38">
        <f>IF(AND(Colin!$G11834=$B$2,Colin!$H11834=$C$3),Colin!$I11834,)</f>
        <v>0</v>
      </c>
      <c r="O11834" s="38">
        <f>IF(AND(Colin!$G11834=$B$2,Colin!$H11834&lt;=$C$3),Colin!$I11834,)</f>
        <v>0</v>
      </c>
      <c r="P11834" s="38">
        <f>IF(Colin!$G11834&lt;$B$2,Colin!$I11834,0)</f>
        <v>0</v>
      </c>
      <c r="Q11834" s="38">
        <f>IF(Colin!$G11834&lt;$B$1,Colin!$I11834,0)</f>
        <v>0</v>
      </c>
    </row>
    <row r="11835" spans="12:17" x14ac:dyDescent="0.25">
      <c r="L11835" s="38">
        <f>IF(AND(Colin!$G11835=$B$1,Colin!$H11835=$C$3),Colin!$I11835,)</f>
        <v>0</v>
      </c>
      <c r="M11835" s="38">
        <f>IF(AND(Colin!$G11835=$B$1,Colin!$H11835&lt;=$C$3),Colin!$I11835,)</f>
        <v>0</v>
      </c>
      <c r="N11835" s="38">
        <f>IF(AND(Colin!$G11835=$B$2,Colin!$H11835=$C$3),Colin!$I11835,)</f>
        <v>0</v>
      </c>
      <c r="O11835" s="38">
        <f>IF(AND(Colin!$G11835=$B$2,Colin!$H11835&lt;=$C$3),Colin!$I11835,)</f>
        <v>0</v>
      </c>
      <c r="P11835" s="38">
        <f>IF(Colin!$G11835&lt;$B$2,Colin!$I11835,0)</f>
        <v>0</v>
      </c>
      <c r="Q11835" s="38">
        <f>IF(Colin!$G11835&lt;$B$1,Colin!$I11835,0)</f>
        <v>0</v>
      </c>
    </row>
    <row r="11836" spans="12:17" x14ac:dyDescent="0.25">
      <c r="L11836" s="38">
        <f>IF(AND(Colin!$G11836=$B$1,Colin!$H11836=$C$3),Colin!$I11836,)</f>
        <v>0</v>
      </c>
      <c r="M11836" s="38">
        <f>IF(AND(Colin!$G11836=$B$1,Colin!$H11836&lt;=$C$3),Colin!$I11836,)</f>
        <v>0</v>
      </c>
      <c r="N11836" s="38">
        <f>IF(AND(Colin!$G11836=$B$2,Colin!$H11836=$C$3),Colin!$I11836,)</f>
        <v>0</v>
      </c>
      <c r="O11836" s="38">
        <f>IF(AND(Colin!$G11836=$B$2,Colin!$H11836&lt;=$C$3),Colin!$I11836,)</f>
        <v>0</v>
      </c>
      <c r="P11836" s="38">
        <f>IF(Colin!$G11836&lt;$B$2,Colin!$I11836,0)</f>
        <v>0</v>
      </c>
      <c r="Q11836" s="38">
        <f>IF(Colin!$G11836&lt;$B$1,Colin!$I11836,0)</f>
        <v>0</v>
      </c>
    </row>
    <row r="11837" spans="12:17" x14ac:dyDescent="0.25">
      <c r="L11837" s="38">
        <f>IF(AND(Colin!$G11837=$B$1,Colin!$H11837=$C$3),Colin!$I11837,)</f>
        <v>0</v>
      </c>
      <c r="M11837" s="38">
        <f>IF(AND(Colin!$G11837=$B$1,Colin!$H11837&lt;=$C$3),Colin!$I11837,)</f>
        <v>0</v>
      </c>
      <c r="N11837" s="38">
        <f>IF(AND(Colin!$G11837=$B$2,Colin!$H11837=$C$3),Colin!$I11837,)</f>
        <v>0</v>
      </c>
      <c r="O11837" s="38">
        <f>IF(AND(Colin!$G11837=$B$2,Colin!$H11837&lt;=$C$3),Colin!$I11837,)</f>
        <v>0</v>
      </c>
      <c r="P11837" s="38">
        <f>IF(Colin!$G11837&lt;$B$2,Colin!$I11837,0)</f>
        <v>0</v>
      </c>
      <c r="Q11837" s="38">
        <f>IF(Colin!$G11837&lt;$B$1,Colin!$I11837,0)</f>
        <v>0</v>
      </c>
    </row>
    <row r="11838" spans="12:17" x14ac:dyDescent="0.25">
      <c r="L11838" s="38">
        <f>IF(AND(Colin!$G11838=$B$1,Colin!$H11838=$C$3),Colin!$I11838,)</f>
        <v>0</v>
      </c>
      <c r="M11838" s="38">
        <f>IF(AND(Colin!$G11838=$B$1,Colin!$H11838&lt;=$C$3),Colin!$I11838,)</f>
        <v>0</v>
      </c>
      <c r="N11838" s="38">
        <f>IF(AND(Colin!$G11838=$B$2,Colin!$H11838=$C$3),Colin!$I11838,)</f>
        <v>0</v>
      </c>
      <c r="O11838" s="38">
        <f>IF(AND(Colin!$G11838=$B$2,Colin!$H11838&lt;=$C$3),Colin!$I11838,)</f>
        <v>0</v>
      </c>
      <c r="P11838" s="38">
        <f>IF(Colin!$G11838&lt;$B$2,Colin!$I11838,0)</f>
        <v>0</v>
      </c>
      <c r="Q11838" s="38">
        <f>IF(Colin!$G11838&lt;$B$1,Colin!$I11838,0)</f>
        <v>0</v>
      </c>
    </row>
    <row r="11839" spans="12:17" x14ac:dyDescent="0.25">
      <c r="L11839" s="38">
        <f>IF(AND(Colin!$G11839=$B$1,Colin!$H11839=$C$3),Colin!$I11839,)</f>
        <v>0</v>
      </c>
      <c r="M11839" s="38">
        <f>IF(AND(Colin!$G11839=$B$1,Colin!$H11839&lt;=$C$3),Colin!$I11839,)</f>
        <v>0</v>
      </c>
      <c r="N11839" s="38">
        <f>IF(AND(Colin!$G11839=$B$2,Colin!$H11839=$C$3),Colin!$I11839,)</f>
        <v>0</v>
      </c>
      <c r="O11839" s="38">
        <f>IF(AND(Colin!$G11839=$B$2,Colin!$H11839&lt;=$C$3),Colin!$I11839,)</f>
        <v>0</v>
      </c>
      <c r="P11839" s="38">
        <f>IF(Colin!$G11839&lt;$B$2,Colin!$I11839,0)</f>
        <v>0</v>
      </c>
      <c r="Q11839" s="38">
        <f>IF(Colin!$G11839&lt;$B$1,Colin!$I11839,0)</f>
        <v>0</v>
      </c>
    </row>
    <row r="11840" spans="12:17" x14ac:dyDescent="0.25">
      <c r="L11840" s="38">
        <f>IF(AND(Colin!$G11840=$B$1,Colin!$H11840=$C$3),Colin!$I11840,)</f>
        <v>0</v>
      </c>
      <c r="M11840" s="38">
        <f>IF(AND(Colin!$G11840=$B$1,Colin!$H11840&lt;=$C$3),Colin!$I11840,)</f>
        <v>0</v>
      </c>
      <c r="N11840" s="38">
        <f>IF(AND(Colin!$G11840=$B$2,Colin!$H11840=$C$3),Colin!$I11840,)</f>
        <v>0</v>
      </c>
      <c r="O11840" s="38">
        <f>IF(AND(Colin!$G11840=$B$2,Colin!$H11840&lt;=$C$3),Colin!$I11840,)</f>
        <v>0</v>
      </c>
      <c r="P11840" s="38">
        <f>IF(Colin!$G11840&lt;$B$2,Colin!$I11840,0)</f>
        <v>0</v>
      </c>
      <c r="Q11840" s="38">
        <f>IF(Colin!$G11840&lt;$B$1,Colin!$I11840,0)</f>
        <v>0</v>
      </c>
    </row>
    <row r="11841" spans="12:17" x14ac:dyDescent="0.25">
      <c r="L11841" s="38">
        <f>IF(AND(Colin!$G11841=$B$1,Colin!$H11841=$C$3),Colin!$I11841,)</f>
        <v>0</v>
      </c>
      <c r="M11841" s="38">
        <f>IF(AND(Colin!$G11841=$B$1,Colin!$H11841&lt;=$C$3),Colin!$I11841,)</f>
        <v>0</v>
      </c>
      <c r="N11841" s="38">
        <f>IF(AND(Colin!$G11841=$B$2,Colin!$H11841=$C$3),Colin!$I11841,)</f>
        <v>0</v>
      </c>
      <c r="O11841" s="38">
        <f>IF(AND(Colin!$G11841=$B$2,Colin!$H11841&lt;=$C$3),Colin!$I11841,)</f>
        <v>0</v>
      </c>
      <c r="P11841" s="38">
        <f>IF(Colin!$G11841&lt;$B$2,Colin!$I11841,0)</f>
        <v>0</v>
      </c>
      <c r="Q11841" s="38">
        <f>IF(Colin!$G11841&lt;$B$1,Colin!$I11841,0)</f>
        <v>0</v>
      </c>
    </row>
    <row r="11842" spans="12:17" x14ac:dyDescent="0.25">
      <c r="L11842" s="38">
        <f>IF(AND(Colin!$G11842=$B$1,Colin!$H11842=$C$3),Colin!$I11842,)</f>
        <v>0</v>
      </c>
      <c r="M11842" s="38">
        <f>IF(AND(Colin!$G11842=$B$1,Colin!$H11842&lt;=$C$3),Colin!$I11842,)</f>
        <v>0</v>
      </c>
      <c r="N11842" s="38">
        <f>IF(AND(Colin!$G11842=$B$2,Colin!$H11842=$C$3),Colin!$I11842,)</f>
        <v>0</v>
      </c>
      <c r="O11842" s="38">
        <f>IF(AND(Colin!$G11842=$B$2,Colin!$H11842&lt;=$C$3),Colin!$I11842,)</f>
        <v>0</v>
      </c>
      <c r="P11842" s="38">
        <f>IF(Colin!$G11842&lt;$B$2,Colin!$I11842,0)</f>
        <v>0</v>
      </c>
      <c r="Q11842" s="38">
        <f>IF(Colin!$G11842&lt;$B$1,Colin!$I11842,0)</f>
        <v>0</v>
      </c>
    </row>
    <row r="11843" spans="12:17" x14ac:dyDescent="0.25">
      <c r="L11843" s="38">
        <f>IF(AND(Colin!$G11843=$B$1,Colin!$H11843=$C$3),Colin!$I11843,)</f>
        <v>0</v>
      </c>
      <c r="M11843" s="38">
        <f>IF(AND(Colin!$G11843=$B$1,Colin!$H11843&lt;=$C$3),Colin!$I11843,)</f>
        <v>0</v>
      </c>
      <c r="N11843" s="38">
        <f>IF(AND(Colin!$G11843=$B$2,Colin!$H11843=$C$3),Colin!$I11843,)</f>
        <v>0</v>
      </c>
      <c r="O11843" s="38">
        <f>IF(AND(Colin!$G11843=$B$2,Colin!$H11843&lt;=$C$3),Colin!$I11843,)</f>
        <v>0</v>
      </c>
      <c r="P11843" s="38">
        <f>IF(Colin!$G11843&lt;$B$2,Colin!$I11843,0)</f>
        <v>0</v>
      </c>
      <c r="Q11843" s="38">
        <f>IF(Colin!$G11843&lt;$B$1,Colin!$I11843,0)</f>
        <v>0</v>
      </c>
    </row>
    <row r="11844" spans="12:17" x14ac:dyDescent="0.25">
      <c r="L11844" s="38">
        <f>IF(AND(Colin!$G11844=$B$1,Colin!$H11844=$C$3),Colin!$I11844,)</f>
        <v>0</v>
      </c>
      <c r="M11844" s="38">
        <f>IF(AND(Colin!$G11844=$B$1,Colin!$H11844&lt;=$C$3),Colin!$I11844,)</f>
        <v>0</v>
      </c>
      <c r="N11844" s="38">
        <f>IF(AND(Colin!$G11844=$B$2,Colin!$H11844=$C$3),Colin!$I11844,)</f>
        <v>0</v>
      </c>
      <c r="O11844" s="38">
        <f>IF(AND(Colin!$G11844=$B$2,Colin!$H11844&lt;=$C$3),Colin!$I11844,)</f>
        <v>0</v>
      </c>
      <c r="P11844" s="38">
        <f>IF(Colin!$G11844&lt;$B$2,Colin!$I11844,0)</f>
        <v>0</v>
      </c>
      <c r="Q11844" s="38">
        <f>IF(Colin!$G11844&lt;$B$1,Colin!$I11844,0)</f>
        <v>0</v>
      </c>
    </row>
    <row r="11845" spans="12:17" x14ac:dyDescent="0.25">
      <c r="L11845" s="38">
        <f>IF(AND(Colin!$G11845=$B$1,Colin!$H11845=$C$3),Colin!$I11845,)</f>
        <v>0</v>
      </c>
      <c r="M11845" s="38">
        <f>IF(AND(Colin!$G11845=$B$1,Colin!$H11845&lt;=$C$3),Colin!$I11845,)</f>
        <v>0</v>
      </c>
      <c r="N11845" s="38">
        <f>IF(AND(Colin!$G11845=$B$2,Colin!$H11845=$C$3),Colin!$I11845,)</f>
        <v>0</v>
      </c>
      <c r="O11845" s="38">
        <f>IF(AND(Colin!$G11845=$B$2,Colin!$H11845&lt;=$C$3),Colin!$I11845,)</f>
        <v>0</v>
      </c>
      <c r="P11845" s="38">
        <f>IF(Colin!$G11845&lt;$B$2,Colin!$I11845,0)</f>
        <v>0</v>
      </c>
      <c r="Q11845" s="38">
        <f>IF(Colin!$G11845&lt;$B$1,Colin!$I11845,0)</f>
        <v>0</v>
      </c>
    </row>
    <row r="11846" spans="12:17" x14ac:dyDescent="0.25">
      <c r="L11846" s="38">
        <f>IF(AND(Colin!$G11846=$B$1,Colin!$H11846=$C$3),Colin!$I11846,)</f>
        <v>0</v>
      </c>
      <c r="M11846" s="38">
        <f>IF(AND(Colin!$G11846=$B$1,Colin!$H11846&lt;=$C$3),Colin!$I11846,)</f>
        <v>0</v>
      </c>
      <c r="N11846" s="38">
        <f>IF(AND(Colin!$G11846=$B$2,Colin!$H11846=$C$3),Colin!$I11846,)</f>
        <v>0</v>
      </c>
      <c r="O11846" s="38">
        <f>IF(AND(Colin!$G11846=$B$2,Colin!$H11846&lt;=$C$3),Colin!$I11846,)</f>
        <v>0</v>
      </c>
      <c r="P11846" s="38">
        <f>IF(Colin!$G11846&lt;$B$2,Colin!$I11846,0)</f>
        <v>0</v>
      </c>
      <c r="Q11846" s="38">
        <f>IF(Colin!$G11846&lt;$B$1,Colin!$I11846,0)</f>
        <v>0</v>
      </c>
    </row>
    <row r="11847" spans="12:17" x14ac:dyDescent="0.25">
      <c r="L11847" s="38">
        <f>IF(AND(Colin!$G11847=$B$1,Colin!$H11847=$C$3),Colin!$I11847,)</f>
        <v>0</v>
      </c>
      <c r="M11847" s="38">
        <f>IF(AND(Colin!$G11847=$B$1,Colin!$H11847&lt;=$C$3),Colin!$I11847,)</f>
        <v>0</v>
      </c>
      <c r="N11847" s="38">
        <f>IF(AND(Colin!$G11847=$B$2,Colin!$H11847=$C$3),Colin!$I11847,)</f>
        <v>0</v>
      </c>
      <c r="O11847" s="38">
        <f>IF(AND(Colin!$G11847=$B$2,Colin!$H11847&lt;=$C$3),Colin!$I11847,)</f>
        <v>0</v>
      </c>
      <c r="P11847" s="38">
        <f>IF(Colin!$G11847&lt;$B$2,Colin!$I11847,0)</f>
        <v>0</v>
      </c>
      <c r="Q11847" s="38">
        <f>IF(Colin!$G11847&lt;$B$1,Colin!$I11847,0)</f>
        <v>0</v>
      </c>
    </row>
    <row r="11848" spans="12:17" x14ac:dyDescent="0.25">
      <c r="L11848" s="38">
        <f>IF(AND(Colin!$G11848=$B$1,Colin!$H11848=$C$3),Colin!$I11848,)</f>
        <v>0</v>
      </c>
      <c r="M11848" s="38">
        <f>IF(AND(Colin!$G11848=$B$1,Colin!$H11848&lt;=$C$3),Colin!$I11848,)</f>
        <v>0</v>
      </c>
      <c r="N11848" s="38">
        <f>IF(AND(Colin!$G11848=$B$2,Colin!$H11848=$C$3),Colin!$I11848,)</f>
        <v>0</v>
      </c>
      <c r="O11848" s="38">
        <f>IF(AND(Colin!$G11848=$B$2,Colin!$H11848&lt;=$C$3),Colin!$I11848,)</f>
        <v>0</v>
      </c>
      <c r="P11848" s="38">
        <f>IF(Colin!$G11848&lt;$B$2,Colin!$I11848,0)</f>
        <v>0</v>
      </c>
      <c r="Q11848" s="38">
        <f>IF(Colin!$G11848&lt;$B$1,Colin!$I11848,0)</f>
        <v>0</v>
      </c>
    </row>
    <row r="11849" spans="12:17" x14ac:dyDescent="0.25">
      <c r="L11849" s="38">
        <f>IF(AND(Colin!$G11849=$B$1,Colin!$H11849=$C$3),Colin!$I11849,)</f>
        <v>0</v>
      </c>
      <c r="M11849" s="38">
        <f>IF(AND(Colin!$G11849=$B$1,Colin!$H11849&lt;=$C$3),Colin!$I11849,)</f>
        <v>0</v>
      </c>
      <c r="N11849" s="38">
        <f>IF(AND(Colin!$G11849=$B$2,Colin!$H11849=$C$3),Colin!$I11849,)</f>
        <v>0</v>
      </c>
      <c r="O11849" s="38">
        <f>IF(AND(Colin!$G11849=$B$2,Colin!$H11849&lt;=$C$3),Colin!$I11849,)</f>
        <v>0</v>
      </c>
      <c r="P11849" s="38">
        <f>IF(Colin!$G11849&lt;$B$2,Colin!$I11849,0)</f>
        <v>0</v>
      </c>
      <c r="Q11849" s="38">
        <f>IF(Colin!$G11849&lt;$B$1,Colin!$I11849,0)</f>
        <v>0</v>
      </c>
    </row>
    <row r="11850" spans="12:17" x14ac:dyDescent="0.25">
      <c r="L11850" s="38">
        <f>IF(AND(Colin!$G11850=$B$1,Colin!$H11850=$C$3),Colin!$I11850,)</f>
        <v>0</v>
      </c>
      <c r="M11850" s="38">
        <f>IF(AND(Colin!$G11850=$B$1,Colin!$H11850&lt;=$C$3),Colin!$I11850,)</f>
        <v>0</v>
      </c>
      <c r="N11850" s="38">
        <f>IF(AND(Colin!$G11850=$B$2,Colin!$H11850=$C$3),Colin!$I11850,)</f>
        <v>0</v>
      </c>
      <c r="O11850" s="38">
        <f>IF(AND(Colin!$G11850=$B$2,Colin!$H11850&lt;=$C$3),Colin!$I11850,)</f>
        <v>0</v>
      </c>
      <c r="P11850" s="38">
        <f>IF(Colin!$G11850&lt;$B$2,Colin!$I11850,0)</f>
        <v>0</v>
      </c>
      <c r="Q11850" s="38">
        <f>IF(Colin!$G11850&lt;$B$1,Colin!$I11850,0)</f>
        <v>0</v>
      </c>
    </row>
    <row r="11851" spans="12:17" x14ac:dyDescent="0.25">
      <c r="L11851" s="38">
        <f>IF(AND(Colin!$G11851=$B$1,Colin!$H11851=$C$3),Colin!$I11851,)</f>
        <v>0</v>
      </c>
      <c r="M11851" s="38">
        <f>IF(AND(Colin!$G11851=$B$1,Colin!$H11851&lt;=$C$3),Colin!$I11851,)</f>
        <v>0</v>
      </c>
      <c r="N11851" s="38">
        <f>IF(AND(Colin!$G11851=$B$2,Colin!$H11851=$C$3),Colin!$I11851,)</f>
        <v>0</v>
      </c>
      <c r="O11851" s="38">
        <f>IF(AND(Colin!$G11851=$B$2,Colin!$H11851&lt;=$C$3),Colin!$I11851,)</f>
        <v>0</v>
      </c>
      <c r="P11851" s="38">
        <f>IF(Colin!$G11851&lt;$B$2,Colin!$I11851,0)</f>
        <v>0</v>
      </c>
      <c r="Q11851" s="38">
        <f>IF(Colin!$G11851&lt;$B$1,Colin!$I11851,0)</f>
        <v>0</v>
      </c>
    </row>
    <row r="11852" spans="12:17" x14ac:dyDescent="0.25">
      <c r="L11852" s="38">
        <f>IF(AND(Colin!$G11852=$B$1,Colin!$H11852=$C$3),Colin!$I11852,)</f>
        <v>0</v>
      </c>
      <c r="M11852" s="38">
        <f>IF(AND(Colin!$G11852=$B$1,Colin!$H11852&lt;=$C$3),Colin!$I11852,)</f>
        <v>0</v>
      </c>
      <c r="N11852" s="38">
        <f>IF(AND(Colin!$G11852=$B$2,Colin!$H11852=$C$3),Colin!$I11852,)</f>
        <v>0</v>
      </c>
      <c r="O11852" s="38">
        <f>IF(AND(Colin!$G11852=$B$2,Colin!$H11852&lt;=$C$3),Colin!$I11852,)</f>
        <v>0</v>
      </c>
      <c r="P11852" s="38">
        <f>IF(Colin!$G11852&lt;$B$2,Colin!$I11852,0)</f>
        <v>0</v>
      </c>
      <c r="Q11852" s="38">
        <f>IF(Colin!$G11852&lt;$B$1,Colin!$I11852,0)</f>
        <v>0</v>
      </c>
    </row>
    <row r="11853" spans="12:17" x14ac:dyDescent="0.25">
      <c r="L11853" s="38">
        <f>IF(AND(Colin!$G11853=$B$1,Colin!$H11853=$C$3),Colin!$I11853,)</f>
        <v>0</v>
      </c>
      <c r="M11853" s="38">
        <f>IF(AND(Colin!$G11853=$B$1,Colin!$H11853&lt;=$C$3),Colin!$I11853,)</f>
        <v>0</v>
      </c>
      <c r="N11853" s="38">
        <f>IF(AND(Colin!$G11853=$B$2,Colin!$H11853=$C$3),Colin!$I11853,)</f>
        <v>0</v>
      </c>
      <c r="O11853" s="38">
        <f>IF(AND(Colin!$G11853=$B$2,Colin!$H11853&lt;=$C$3),Colin!$I11853,)</f>
        <v>0</v>
      </c>
      <c r="P11853" s="38">
        <f>IF(Colin!$G11853&lt;$B$2,Colin!$I11853,0)</f>
        <v>0</v>
      </c>
      <c r="Q11853" s="38">
        <f>IF(Colin!$G11853&lt;$B$1,Colin!$I11853,0)</f>
        <v>0</v>
      </c>
    </row>
    <row r="11854" spans="12:17" x14ac:dyDescent="0.25">
      <c r="L11854" s="38">
        <f>IF(AND(Colin!$G11854=$B$1,Colin!$H11854=$C$3),Colin!$I11854,)</f>
        <v>0</v>
      </c>
      <c r="M11854" s="38">
        <f>IF(AND(Colin!$G11854=$B$1,Colin!$H11854&lt;=$C$3),Colin!$I11854,)</f>
        <v>0</v>
      </c>
      <c r="N11854" s="38">
        <f>IF(AND(Colin!$G11854=$B$2,Colin!$H11854=$C$3),Colin!$I11854,)</f>
        <v>0</v>
      </c>
      <c r="O11854" s="38">
        <f>IF(AND(Colin!$G11854=$B$2,Colin!$H11854&lt;=$C$3),Colin!$I11854,)</f>
        <v>0</v>
      </c>
      <c r="P11854" s="38">
        <f>IF(Colin!$G11854&lt;$B$2,Colin!$I11854,0)</f>
        <v>0</v>
      </c>
      <c r="Q11854" s="38">
        <f>IF(Colin!$G11854&lt;$B$1,Colin!$I11854,0)</f>
        <v>0</v>
      </c>
    </row>
    <row r="11855" spans="12:17" x14ac:dyDescent="0.25">
      <c r="L11855" s="38">
        <f>IF(AND(Colin!$G11855=$B$1,Colin!$H11855=$C$3),Colin!$I11855,)</f>
        <v>0</v>
      </c>
      <c r="M11855" s="38">
        <f>IF(AND(Colin!$G11855=$B$1,Colin!$H11855&lt;=$C$3),Colin!$I11855,)</f>
        <v>0</v>
      </c>
      <c r="N11855" s="38">
        <f>IF(AND(Colin!$G11855=$B$2,Colin!$H11855=$C$3),Colin!$I11855,)</f>
        <v>0</v>
      </c>
      <c r="O11855" s="38">
        <f>IF(AND(Colin!$G11855=$B$2,Colin!$H11855&lt;=$C$3),Colin!$I11855,)</f>
        <v>0</v>
      </c>
      <c r="P11855" s="38">
        <f>IF(Colin!$G11855&lt;$B$2,Colin!$I11855,0)</f>
        <v>0</v>
      </c>
      <c r="Q11855" s="38">
        <f>IF(Colin!$G11855&lt;$B$1,Colin!$I11855,0)</f>
        <v>0</v>
      </c>
    </row>
    <row r="11856" spans="12:17" x14ac:dyDescent="0.25">
      <c r="L11856" s="38">
        <f>IF(AND(Colin!$G11856=$B$1,Colin!$H11856=$C$3),Colin!$I11856,)</f>
        <v>0</v>
      </c>
      <c r="M11856" s="38">
        <f>IF(AND(Colin!$G11856=$B$1,Colin!$H11856&lt;=$C$3),Colin!$I11856,)</f>
        <v>0</v>
      </c>
      <c r="N11856" s="38">
        <f>IF(AND(Colin!$G11856=$B$2,Colin!$H11856=$C$3),Colin!$I11856,)</f>
        <v>0</v>
      </c>
      <c r="O11856" s="38">
        <f>IF(AND(Colin!$G11856=$B$2,Colin!$H11856&lt;=$C$3),Colin!$I11856,)</f>
        <v>0</v>
      </c>
      <c r="P11856" s="38">
        <f>IF(Colin!$G11856&lt;$B$2,Colin!$I11856,0)</f>
        <v>0</v>
      </c>
      <c r="Q11856" s="38">
        <f>IF(Colin!$G11856&lt;$B$1,Colin!$I11856,0)</f>
        <v>0</v>
      </c>
    </row>
    <row r="11857" spans="12:17" x14ac:dyDescent="0.25">
      <c r="L11857" s="38">
        <f>IF(AND(Colin!$G11857=$B$1,Colin!$H11857=$C$3),Colin!$I11857,)</f>
        <v>0</v>
      </c>
      <c r="M11857" s="38">
        <f>IF(AND(Colin!$G11857=$B$1,Colin!$H11857&lt;=$C$3),Colin!$I11857,)</f>
        <v>0</v>
      </c>
      <c r="N11857" s="38">
        <f>IF(AND(Colin!$G11857=$B$2,Colin!$H11857=$C$3),Colin!$I11857,)</f>
        <v>0</v>
      </c>
      <c r="O11857" s="38">
        <f>IF(AND(Colin!$G11857=$B$2,Colin!$H11857&lt;=$C$3),Colin!$I11857,)</f>
        <v>0</v>
      </c>
      <c r="P11857" s="38">
        <f>IF(Colin!$G11857&lt;$B$2,Colin!$I11857,0)</f>
        <v>0</v>
      </c>
      <c r="Q11857" s="38">
        <f>IF(Colin!$G11857&lt;$B$1,Colin!$I11857,0)</f>
        <v>0</v>
      </c>
    </row>
    <row r="11858" spans="12:17" x14ac:dyDescent="0.25">
      <c r="L11858" s="38">
        <f>IF(AND(Colin!$G11858=$B$1,Colin!$H11858=$C$3),Colin!$I11858,)</f>
        <v>0</v>
      </c>
      <c r="M11858" s="38">
        <f>IF(AND(Colin!$G11858=$B$1,Colin!$H11858&lt;=$C$3),Colin!$I11858,)</f>
        <v>0</v>
      </c>
      <c r="N11858" s="38">
        <f>IF(AND(Colin!$G11858=$B$2,Colin!$H11858=$C$3),Colin!$I11858,)</f>
        <v>0</v>
      </c>
      <c r="O11858" s="38">
        <f>IF(AND(Colin!$G11858=$B$2,Colin!$H11858&lt;=$C$3),Colin!$I11858,)</f>
        <v>0</v>
      </c>
      <c r="P11858" s="38">
        <f>IF(Colin!$G11858&lt;$B$2,Colin!$I11858,0)</f>
        <v>0</v>
      </c>
      <c r="Q11858" s="38">
        <f>IF(Colin!$G11858&lt;$B$1,Colin!$I11858,0)</f>
        <v>0</v>
      </c>
    </row>
    <row r="11859" spans="12:17" x14ac:dyDescent="0.25">
      <c r="L11859" s="38">
        <f>IF(AND(Colin!$G11859=$B$1,Colin!$H11859=$C$3),Colin!$I11859,)</f>
        <v>0</v>
      </c>
      <c r="M11859" s="38">
        <f>IF(AND(Colin!$G11859=$B$1,Colin!$H11859&lt;=$C$3),Colin!$I11859,)</f>
        <v>0</v>
      </c>
      <c r="N11859" s="38">
        <f>IF(AND(Colin!$G11859=$B$2,Colin!$H11859=$C$3),Colin!$I11859,)</f>
        <v>0</v>
      </c>
      <c r="O11859" s="38">
        <f>IF(AND(Colin!$G11859=$B$2,Colin!$H11859&lt;=$C$3),Colin!$I11859,)</f>
        <v>0</v>
      </c>
      <c r="P11859" s="38">
        <f>IF(Colin!$G11859&lt;$B$2,Colin!$I11859,0)</f>
        <v>0</v>
      </c>
      <c r="Q11859" s="38">
        <f>IF(Colin!$G11859&lt;$B$1,Colin!$I11859,0)</f>
        <v>0</v>
      </c>
    </row>
    <row r="11860" spans="12:17" x14ac:dyDescent="0.25">
      <c r="L11860" s="38">
        <f>IF(AND(Colin!$G11860=$B$1,Colin!$H11860=$C$3),Colin!$I11860,)</f>
        <v>0</v>
      </c>
      <c r="M11860" s="38">
        <f>IF(AND(Colin!$G11860=$B$1,Colin!$H11860&lt;=$C$3),Colin!$I11860,)</f>
        <v>0</v>
      </c>
      <c r="N11860" s="38">
        <f>IF(AND(Colin!$G11860=$B$2,Colin!$H11860=$C$3),Colin!$I11860,)</f>
        <v>0</v>
      </c>
      <c r="O11860" s="38">
        <f>IF(AND(Colin!$G11860=$B$2,Colin!$H11860&lt;=$C$3),Colin!$I11860,)</f>
        <v>0</v>
      </c>
      <c r="P11860" s="38">
        <f>IF(Colin!$G11860&lt;$B$2,Colin!$I11860,0)</f>
        <v>0</v>
      </c>
      <c r="Q11860" s="38">
        <f>IF(Colin!$G11860&lt;$B$1,Colin!$I11860,0)</f>
        <v>0</v>
      </c>
    </row>
    <row r="11861" spans="12:17" x14ac:dyDescent="0.25">
      <c r="L11861" s="38">
        <f>IF(AND(Colin!$G11861=$B$1,Colin!$H11861=$C$3),Colin!$I11861,)</f>
        <v>0</v>
      </c>
      <c r="M11861" s="38">
        <f>IF(AND(Colin!$G11861=$B$1,Colin!$H11861&lt;=$C$3),Colin!$I11861,)</f>
        <v>0</v>
      </c>
      <c r="N11861" s="38">
        <f>IF(AND(Colin!$G11861=$B$2,Colin!$H11861=$C$3),Colin!$I11861,)</f>
        <v>0</v>
      </c>
      <c r="O11861" s="38">
        <f>IF(AND(Colin!$G11861=$B$2,Colin!$H11861&lt;=$C$3),Colin!$I11861,)</f>
        <v>0</v>
      </c>
      <c r="P11861" s="38">
        <f>IF(Colin!$G11861&lt;$B$2,Colin!$I11861,0)</f>
        <v>0</v>
      </c>
      <c r="Q11861" s="38">
        <f>IF(Colin!$G11861&lt;$B$1,Colin!$I11861,0)</f>
        <v>0</v>
      </c>
    </row>
    <row r="11862" spans="12:17" x14ac:dyDescent="0.25">
      <c r="L11862" s="38">
        <f>IF(AND(Colin!$G11862=$B$1,Colin!$H11862=$C$3),Colin!$I11862,)</f>
        <v>0</v>
      </c>
      <c r="M11862" s="38">
        <f>IF(AND(Colin!$G11862=$B$1,Colin!$H11862&lt;=$C$3),Colin!$I11862,)</f>
        <v>0</v>
      </c>
      <c r="N11862" s="38">
        <f>IF(AND(Colin!$G11862=$B$2,Colin!$H11862=$C$3),Colin!$I11862,)</f>
        <v>0</v>
      </c>
      <c r="O11862" s="38">
        <f>IF(AND(Colin!$G11862=$B$2,Colin!$H11862&lt;=$C$3),Colin!$I11862,)</f>
        <v>0</v>
      </c>
      <c r="P11862" s="38">
        <f>IF(Colin!$G11862&lt;$B$2,Colin!$I11862,0)</f>
        <v>0</v>
      </c>
      <c r="Q11862" s="38">
        <f>IF(Colin!$G11862&lt;$B$1,Colin!$I11862,0)</f>
        <v>0</v>
      </c>
    </row>
    <row r="11863" spans="12:17" x14ac:dyDescent="0.25">
      <c r="L11863" s="38">
        <f>IF(AND(Colin!$G11863=$B$1,Colin!$H11863=$C$3),Colin!$I11863,)</f>
        <v>0</v>
      </c>
      <c r="M11863" s="38">
        <f>IF(AND(Colin!$G11863=$B$1,Colin!$H11863&lt;=$C$3),Colin!$I11863,)</f>
        <v>0</v>
      </c>
      <c r="N11863" s="38">
        <f>IF(AND(Colin!$G11863=$B$2,Colin!$H11863=$C$3),Colin!$I11863,)</f>
        <v>0</v>
      </c>
      <c r="O11863" s="38">
        <f>IF(AND(Colin!$G11863=$B$2,Colin!$H11863&lt;=$C$3),Colin!$I11863,)</f>
        <v>0</v>
      </c>
      <c r="P11863" s="38">
        <f>IF(Colin!$G11863&lt;$B$2,Colin!$I11863,0)</f>
        <v>0</v>
      </c>
      <c r="Q11863" s="38">
        <f>IF(Colin!$G11863&lt;$B$1,Colin!$I11863,0)</f>
        <v>0</v>
      </c>
    </row>
    <row r="11864" spans="12:17" x14ac:dyDescent="0.25">
      <c r="L11864" s="38">
        <f>IF(AND(Colin!$G11864=$B$1,Colin!$H11864=$C$3),Colin!$I11864,)</f>
        <v>0</v>
      </c>
      <c r="M11864" s="38">
        <f>IF(AND(Colin!$G11864=$B$1,Colin!$H11864&lt;=$C$3),Colin!$I11864,)</f>
        <v>0</v>
      </c>
      <c r="N11864" s="38">
        <f>IF(AND(Colin!$G11864=$B$2,Colin!$H11864=$C$3),Colin!$I11864,)</f>
        <v>0</v>
      </c>
      <c r="O11864" s="38">
        <f>IF(AND(Colin!$G11864=$B$2,Colin!$H11864&lt;=$C$3),Colin!$I11864,)</f>
        <v>0</v>
      </c>
      <c r="P11864" s="38">
        <f>IF(Colin!$G11864&lt;$B$2,Colin!$I11864,0)</f>
        <v>0</v>
      </c>
      <c r="Q11864" s="38">
        <f>IF(Colin!$G11864&lt;$B$1,Colin!$I11864,0)</f>
        <v>0</v>
      </c>
    </row>
    <row r="11865" spans="12:17" x14ac:dyDescent="0.25">
      <c r="L11865" s="38">
        <f>IF(AND(Colin!$G11865=$B$1,Colin!$H11865=$C$3),Colin!$I11865,)</f>
        <v>0</v>
      </c>
      <c r="M11865" s="38">
        <f>IF(AND(Colin!$G11865=$B$1,Colin!$H11865&lt;=$C$3),Colin!$I11865,)</f>
        <v>0</v>
      </c>
      <c r="N11865" s="38">
        <f>IF(AND(Colin!$G11865=$B$2,Colin!$H11865=$C$3),Colin!$I11865,)</f>
        <v>0</v>
      </c>
      <c r="O11865" s="38">
        <f>IF(AND(Colin!$G11865=$B$2,Colin!$H11865&lt;=$C$3),Colin!$I11865,)</f>
        <v>0</v>
      </c>
      <c r="P11865" s="38">
        <f>IF(Colin!$G11865&lt;$B$2,Colin!$I11865,0)</f>
        <v>0</v>
      </c>
      <c r="Q11865" s="38">
        <f>IF(Colin!$G11865&lt;$B$1,Colin!$I11865,0)</f>
        <v>0</v>
      </c>
    </row>
    <row r="11866" spans="12:17" x14ac:dyDescent="0.25">
      <c r="L11866" s="38">
        <f>IF(AND(Colin!$G11866=$B$1,Colin!$H11866=$C$3),Colin!$I11866,)</f>
        <v>0</v>
      </c>
      <c r="M11866" s="38">
        <f>IF(AND(Colin!$G11866=$B$1,Colin!$H11866&lt;=$C$3),Colin!$I11866,)</f>
        <v>0</v>
      </c>
      <c r="N11866" s="38">
        <f>IF(AND(Colin!$G11866=$B$2,Colin!$H11866=$C$3),Colin!$I11866,)</f>
        <v>0</v>
      </c>
      <c r="O11866" s="38">
        <f>IF(AND(Colin!$G11866=$B$2,Colin!$H11866&lt;=$C$3),Colin!$I11866,)</f>
        <v>0</v>
      </c>
      <c r="P11866" s="38">
        <f>IF(Colin!$G11866&lt;$B$2,Colin!$I11866,0)</f>
        <v>0</v>
      </c>
      <c r="Q11866" s="38">
        <f>IF(Colin!$G11866&lt;$B$1,Colin!$I11866,0)</f>
        <v>0</v>
      </c>
    </row>
    <row r="11867" spans="12:17" x14ac:dyDescent="0.25">
      <c r="L11867" s="38">
        <f>IF(AND(Colin!$G11867=$B$1,Colin!$H11867=$C$3),Colin!$I11867,)</f>
        <v>0</v>
      </c>
      <c r="M11867" s="38">
        <f>IF(AND(Colin!$G11867=$B$1,Colin!$H11867&lt;=$C$3),Colin!$I11867,)</f>
        <v>0</v>
      </c>
      <c r="N11867" s="38">
        <f>IF(AND(Colin!$G11867=$B$2,Colin!$H11867=$C$3),Colin!$I11867,)</f>
        <v>0</v>
      </c>
      <c r="O11867" s="38">
        <f>IF(AND(Colin!$G11867=$B$2,Colin!$H11867&lt;=$C$3),Colin!$I11867,)</f>
        <v>0</v>
      </c>
      <c r="P11867" s="38">
        <f>IF(Colin!$G11867&lt;$B$2,Colin!$I11867,0)</f>
        <v>0</v>
      </c>
      <c r="Q11867" s="38">
        <f>IF(Colin!$G11867&lt;$B$1,Colin!$I11867,0)</f>
        <v>0</v>
      </c>
    </row>
    <row r="11868" spans="12:17" x14ac:dyDescent="0.25">
      <c r="L11868" s="38">
        <f>IF(AND(Colin!$G11868=$B$1,Colin!$H11868=$C$3),Colin!$I11868,)</f>
        <v>0</v>
      </c>
      <c r="M11868" s="38">
        <f>IF(AND(Colin!$G11868=$B$1,Colin!$H11868&lt;=$C$3),Colin!$I11868,)</f>
        <v>0</v>
      </c>
      <c r="N11868" s="38">
        <f>IF(AND(Colin!$G11868=$B$2,Colin!$H11868=$C$3),Colin!$I11868,)</f>
        <v>0</v>
      </c>
      <c r="O11868" s="38">
        <f>IF(AND(Colin!$G11868=$B$2,Colin!$H11868&lt;=$C$3),Colin!$I11868,)</f>
        <v>0</v>
      </c>
      <c r="P11868" s="38">
        <f>IF(Colin!$G11868&lt;$B$2,Colin!$I11868,0)</f>
        <v>0</v>
      </c>
      <c r="Q11868" s="38">
        <f>IF(Colin!$G11868&lt;$B$1,Colin!$I11868,0)</f>
        <v>0</v>
      </c>
    </row>
    <row r="11869" spans="12:17" x14ac:dyDescent="0.25">
      <c r="L11869" s="38">
        <f>IF(AND(Colin!$G11869=$B$1,Colin!$H11869=$C$3),Colin!$I11869,)</f>
        <v>0</v>
      </c>
      <c r="M11869" s="38">
        <f>IF(AND(Colin!$G11869=$B$1,Colin!$H11869&lt;=$C$3),Colin!$I11869,)</f>
        <v>0</v>
      </c>
      <c r="N11869" s="38">
        <f>IF(AND(Colin!$G11869=$B$2,Colin!$H11869=$C$3),Colin!$I11869,)</f>
        <v>0</v>
      </c>
      <c r="O11869" s="38">
        <f>IF(AND(Colin!$G11869=$B$2,Colin!$H11869&lt;=$C$3),Colin!$I11869,)</f>
        <v>0</v>
      </c>
      <c r="P11869" s="38">
        <f>IF(Colin!$G11869&lt;$B$2,Colin!$I11869,0)</f>
        <v>0</v>
      </c>
      <c r="Q11869" s="38">
        <f>IF(Colin!$G11869&lt;$B$1,Colin!$I11869,0)</f>
        <v>0</v>
      </c>
    </row>
    <row r="11870" spans="12:17" x14ac:dyDescent="0.25">
      <c r="L11870" s="38">
        <f>IF(AND(Colin!$G11870=$B$1,Colin!$H11870=$C$3),Colin!$I11870,)</f>
        <v>0</v>
      </c>
      <c r="M11870" s="38">
        <f>IF(AND(Colin!$G11870=$B$1,Colin!$H11870&lt;=$C$3),Colin!$I11870,)</f>
        <v>0</v>
      </c>
      <c r="N11870" s="38">
        <f>IF(AND(Colin!$G11870=$B$2,Colin!$H11870=$C$3),Colin!$I11870,)</f>
        <v>0</v>
      </c>
      <c r="O11870" s="38">
        <f>IF(AND(Colin!$G11870=$B$2,Colin!$H11870&lt;=$C$3),Colin!$I11870,)</f>
        <v>0</v>
      </c>
      <c r="P11870" s="38">
        <f>IF(Colin!$G11870&lt;$B$2,Colin!$I11870,0)</f>
        <v>0</v>
      </c>
      <c r="Q11870" s="38">
        <f>IF(Colin!$G11870&lt;$B$1,Colin!$I11870,0)</f>
        <v>0</v>
      </c>
    </row>
    <row r="11871" spans="12:17" x14ac:dyDescent="0.25">
      <c r="L11871" s="38">
        <f>IF(AND(Colin!$G11871=$B$1,Colin!$H11871=$C$3),Colin!$I11871,)</f>
        <v>0</v>
      </c>
      <c r="M11871" s="38">
        <f>IF(AND(Colin!$G11871=$B$1,Colin!$H11871&lt;=$C$3),Colin!$I11871,)</f>
        <v>0</v>
      </c>
      <c r="N11871" s="38">
        <f>IF(AND(Colin!$G11871=$B$2,Colin!$H11871=$C$3),Colin!$I11871,)</f>
        <v>0</v>
      </c>
      <c r="O11871" s="38">
        <f>IF(AND(Colin!$G11871=$B$2,Colin!$H11871&lt;=$C$3),Colin!$I11871,)</f>
        <v>0</v>
      </c>
      <c r="P11871" s="38">
        <f>IF(Colin!$G11871&lt;$B$2,Colin!$I11871,0)</f>
        <v>0</v>
      </c>
      <c r="Q11871" s="38">
        <f>IF(Colin!$G11871&lt;$B$1,Colin!$I11871,0)</f>
        <v>0</v>
      </c>
    </row>
    <row r="11872" spans="12:17" x14ac:dyDescent="0.25">
      <c r="L11872" s="38">
        <f>IF(AND(Colin!$G11872=$B$1,Colin!$H11872=$C$3),Colin!$I11872,)</f>
        <v>0</v>
      </c>
      <c r="M11872" s="38">
        <f>IF(AND(Colin!$G11872=$B$1,Colin!$H11872&lt;=$C$3),Colin!$I11872,)</f>
        <v>0</v>
      </c>
      <c r="N11872" s="38">
        <f>IF(AND(Colin!$G11872=$B$2,Colin!$H11872=$C$3),Colin!$I11872,)</f>
        <v>0</v>
      </c>
      <c r="O11872" s="38">
        <f>IF(AND(Colin!$G11872=$B$2,Colin!$H11872&lt;=$C$3),Colin!$I11872,)</f>
        <v>0</v>
      </c>
      <c r="P11872" s="38">
        <f>IF(Colin!$G11872&lt;$B$2,Colin!$I11872,0)</f>
        <v>0</v>
      </c>
      <c r="Q11872" s="38">
        <f>IF(Colin!$G11872&lt;$B$1,Colin!$I11872,0)</f>
        <v>0</v>
      </c>
    </row>
    <row r="11873" spans="12:17" x14ac:dyDescent="0.25">
      <c r="L11873" s="38">
        <f>IF(AND(Colin!$G11873=$B$1,Colin!$H11873=$C$3),Colin!$I11873,)</f>
        <v>0</v>
      </c>
      <c r="M11873" s="38">
        <f>IF(AND(Colin!$G11873=$B$1,Colin!$H11873&lt;=$C$3),Colin!$I11873,)</f>
        <v>0</v>
      </c>
      <c r="N11873" s="38">
        <f>IF(AND(Colin!$G11873=$B$2,Colin!$H11873=$C$3),Colin!$I11873,)</f>
        <v>0</v>
      </c>
      <c r="O11873" s="38">
        <f>IF(AND(Colin!$G11873=$B$2,Colin!$H11873&lt;=$C$3),Colin!$I11873,)</f>
        <v>0</v>
      </c>
      <c r="P11873" s="38">
        <f>IF(Colin!$G11873&lt;$B$2,Colin!$I11873,0)</f>
        <v>0</v>
      </c>
      <c r="Q11873" s="38">
        <f>IF(Colin!$G11873&lt;$B$1,Colin!$I11873,0)</f>
        <v>0</v>
      </c>
    </row>
    <row r="11874" spans="12:17" x14ac:dyDescent="0.25">
      <c r="L11874" s="38">
        <f>IF(AND(Colin!$G11874=$B$1,Colin!$H11874=$C$3),Colin!$I11874,)</f>
        <v>0</v>
      </c>
      <c r="M11874" s="38">
        <f>IF(AND(Colin!$G11874=$B$1,Colin!$H11874&lt;=$C$3),Colin!$I11874,)</f>
        <v>0</v>
      </c>
      <c r="N11874" s="38">
        <f>IF(AND(Colin!$G11874=$B$2,Colin!$H11874=$C$3),Colin!$I11874,)</f>
        <v>0</v>
      </c>
      <c r="O11874" s="38">
        <f>IF(AND(Colin!$G11874=$B$2,Colin!$H11874&lt;=$C$3),Colin!$I11874,)</f>
        <v>0</v>
      </c>
      <c r="P11874" s="38">
        <f>IF(Colin!$G11874&lt;$B$2,Colin!$I11874,0)</f>
        <v>0</v>
      </c>
      <c r="Q11874" s="38">
        <f>IF(Colin!$G11874&lt;$B$1,Colin!$I11874,0)</f>
        <v>0</v>
      </c>
    </row>
    <row r="11875" spans="12:17" x14ac:dyDescent="0.25">
      <c r="L11875" s="38">
        <f>IF(AND(Colin!$G11875=$B$1,Colin!$H11875=$C$3),Colin!$I11875,)</f>
        <v>0</v>
      </c>
      <c r="M11875" s="38">
        <f>IF(AND(Colin!$G11875=$B$1,Colin!$H11875&lt;=$C$3),Colin!$I11875,)</f>
        <v>0</v>
      </c>
      <c r="N11875" s="38">
        <f>IF(AND(Colin!$G11875=$B$2,Colin!$H11875=$C$3),Colin!$I11875,)</f>
        <v>0</v>
      </c>
      <c r="O11875" s="38">
        <f>IF(AND(Colin!$G11875=$B$2,Colin!$H11875&lt;=$C$3),Colin!$I11875,)</f>
        <v>0</v>
      </c>
      <c r="P11875" s="38">
        <f>IF(Colin!$G11875&lt;$B$2,Colin!$I11875,0)</f>
        <v>0</v>
      </c>
      <c r="Q11875" s="38">
        <f>IF(Colin!$G11875&lt;$B$1,Colin!$I11875,0)</f>
        <v>0</v>
      </c>
    </row>
    <row r="11876" spans="12:17" x14ac:dyDescent="0.25">
      <c r="L11876" s="38">
        <f>IF(AND(Colin!$G11876=$B$1,Colin!$H11876=$C$3),Colin!$I11876,)</f>
        <v>0</v>
      </c>
      <c r="M11876" s="38">
        <f>IF(AND(Colin!$G11876=$B$1,Colin!$H11876&lt;=$C$3),Colin!$I11876,)</f>
        <v>0</v>
      </c>
      <c r="N11876" s="38">
        <f>IF(AND(Colin!$G11876=$B$2,Colin!$H11876=$C$3),Colin!$I11876,)</f>
        <v>0</v>
      </c>
      <c r="O11876" s="38">
        <f>IF(AND(Colin!$G11876=$B$2,Colin!$H11876&lt;=$C$3),Colin!$I11876,)</f>
        <v>0</v>
      </c>
      <c r="P11876" s="38">
        <f>IF(Colin!$G11876&lt;$B$2,Colin!$I11876,0)</f>
        <v>0</v>
      </c>
      <c r="Q11876" s="38">
        <f>IF(Colin!$G11876&lt;$B$1,Colin!$I11876,0)</f>
        <v>0</v>
      </c>
    </row>
    <row r="11877" spans="12:17" x14ac:dyDescent="0.25">
      <c r="L11877" s="38">
        <f>IF(AND(Colin!$G11877=$B$1,Colin!$H11877=$C$3),Colin!$I11877,)</f>
        <v>0</v>
      </c>
      <c r="M11877" s="38">
        <f>IF(AND(Colin!$G11877=$B$1,Colin!$H11877&lt;=$C$3),Colin!$I11877,)</f>
        <v>0</v>
      </c>
      <c r="N11877" s="38">
        <f>IF(AND(Colin!$G11877=$B$2,Colin!$H11877=$C$3),Colin!$I11877,)</f>
        <v>0</v>
      </c>
      <c r="O11877" s="38">
        <f>IF(AND(Colin!$G11877=$B$2,Colin!$H11877&lt;=$C$3),Colin!$I11877,)</f>
        <v>0</v>
      </c>
      <c r="P11877" s="38">
        <f>IF(Colin!$G11877&lt;$B$2,Colin!$I11877,0)</f>
        <v>0</v>
      </c>
      <c r="Q11877" s="38">
        <f>IF(Colin!$G11877&lt;$B$1,Colin!$I11877,0)</f>
        <v>0</v>
      </c>
    </row>
    <row r="11878" spans="12:17" x14ac:dyDescent="0.25">
      <c r="L11878" s="38">
        <f>IF(AND(Colin!$G11878=$B$1,Colin!$H11878=$C$3),Colin!$I11878,)</f>
        <v>0</v>
      </c>
      <c r="M11878" s="38">
        <f>IF(AND(Colin!$G11878=$B$1,Colin!$H11878&lt;=$C$3),Colin!$I11878,)</f>
        <v>0</v>
      </c>
      <c r="N11878" s="38">
        <f>IF(AND(Colin!$G11878=$B$2,Colin!$H11878=$C$3),Colin!$I11878,)</f>
        <v>0</v>
      </c>
      <c r="O11878" s="38">
        <f>IF(AND(Colin!$G11878=$B$2,Colin!$H11878&lt;=$C$3),Colin!$I11878,)</f>
        <v>0</v>
      </c>
      <c r="P11878" s="38">
        <f>IF(Colin!$G11878&lt;$B$2,Colin!$I11878,0)</f>
        <v>0</v>
      </c>
      <c r="Q11878" s="38">
        <f>IF(Colin!$G11878&lt;$B$1,Colin!$I11878,0)</f>
        <v>0</v>
      </c>
    </row>
    <row r="11879" spans="12:17" x14ac:dyDescent="0.25">
      <c r="L11879" s="38">
        <f>IF(AND(Colin!$G11879=$B$1,Colin!$H11879=$C$3),Colin!$I11879,)</f>
        <v>0</v>
      </c>
      <c r="M11879" s="38">
        <f>IF(AND(Colin!$G11879=$B$1,Colin!$H11879&lt;=$C$3),Colin!$I11879,)</f>
        <v>0</v>
      </c>
      <c r="N11879" s="38">
        <f>IF(AND(Colin!$G11879=$B$2,Colin!$H11879=$C$3),Colin!$I11879,)</f>
        <v>0</v>
      </c>
      <c r="O11879" s="38">
        <f>IF(AND(Colin!$G11879=$B$2,Colin!$H11879&lt;=$C$3),Colin!$I11879,)</f>
        <v>0</v>
      </c>
      <c r="P11879" s="38">
        <f>IF(Colin!$G11879&lt;$B$2,Colin!$I11879,0)</f>
        <v>0</v>
      </c>
      <c r="Q11879" s="38">
        <f>IF(Colin!$G11879&lt;$B$1,Colin!$I11879,0)</f>
        <v>0</v>
      </c>
    </row>
    <row r="11880" spans="12:17" x14ac:dyDescent="0.25">
      <c r="L11880" s="38">
        <f>IF(AND(Colin!$G11880=$B$1,Colin!$H11880=$C$3),Colin!$I11880,)</f>
        <v>0</v>
      </c>
      <c r="M11880" s="38">
        <f>IF(AND(Colin!$G11880=$B$1,Colin!$H11880&lt;=$C$3),Colin!$I11880,)</f>
        <v>0</v>
      </c>
      <c r="N11880" s="38">
        <f>IF(AND(Colin!$G11880=$B$2,Colin!$H11880=$C$3),Colin!$I11880,)</f>
        <v>0</v>
      </c>
      <c r="O11880" s="38">
        <f>IF(AND(Colin!$G11880=$B$2,Colin!$H11880&lt;=$C$3),Colin!$I11880,)</f>
        <v>0</v>
      </c>
      <c r="P11880" s="38">
        <f>IF(Colin!$G11880&lt;$B$2,Colin!$I11880,0)</f>
        <v>0</v>
      </c>
      <c r="Q11880" s="38">
        <f>IF(Colin!$G11880&lt;$B$1,Colin!$I11880,0)</f>
        <v>0</v>
      </c>
    </row>
    <row r="11881" spans="12:17" x14ac:dyDescent="0.25">
      <c r="L11881" s="38">
        <f>IF(AND(Colin!$G11881=$B$1,Colin!$H11881=$C$3),Colin!$I11881,)</f>
        <v>0</v>
      </c>
      <c r="M11881" s="38">
        <f>IF(AND(Colin!$G11881=$B$1,Colin!$H11881&lt;=$C$3),Colin!$I11881,)</f>
        <v>0</v>
      </c>
      <c r="N11881" s="38">
        <f>IF(AND(Colin!$G11881=$B$2,Colin!$H11881=$C$3),Colin!$I11881,)</f>
        <v>0</v>
      </c>
      <c r="O11881" s="38">
        <f>IF(AND(Colin!$G11881=$B$2,Colin!$H11881&lt;=$C$3),Colin!$I11881,)</f>
        <v>0</v>
      </c>
      <c r="P11881" s="38">
        <f>IF(Colin!$G11881&lt;$B$2,Colin!$I11881,0)</f>
        <v>0</v>
      </c>
      <c r="Q11881" s="38">
        <f>IF(Colin!$G11881&lt;$B$1,Colin!$I11881,0)</f>
        <v>0</v>
      </c>
    </row>
    <row r="11882" spans="12:17" x14ac:dyDescent="0.25">
      <c r="L11882" s="38">
        <f>IF(AND(Colin!$G11882=$B$1,Colin!$H11882=$C$3),Colin!$I11882,)</f>
        <v>0</v>
      </c>
      <c r="M11882" s="38">
        <f>IF(AND(Colin!$G11882=$B$1,Colin!$H11882&lt;=$C$3),Colin!$I11882,)</f>
        <v>0</v>
      </c>
      <c r="N11882" s="38">
        <f>IF(AND(Colin!$G11882=$B$2,Colin!$H11882=$C$3),Colin!$I11882,)</f>
        <v>0</v>
      </c>
      <c r="O11882" s="38">
        <f>IF(AND(Colin!$G11882=$B$2,Colin!$H11882&lt;=$C$3),Colin!$I11882,)</f>
        <v>0</v>
      </c>
      <c r="P11882" s="38">
        <f>IF(Colin!$G11882&lt;$B$2,Colin!$I11882,0)</f>
        <v>0</v>
      </c>
      <c r="Q11882" s="38">
        <f>IF(Colin!$G11882&lt;$B$1,Colin!$I11882,0)</f>
        <v>0</v>
      </c>
    </row>
    <row r="11883" spans="12:17" x14ac:dyDescent="0.25">
      <c r="L11883" s="38">
        <f>IF(AND(Colin!$G11883=$B$1,Colin!$H11883=$C$3),Colin!$I11883,)</f>
        <v>0</v>
      </c>
      <c r="M11883" s="38">
        <f>IF(AND(Colin!$G11883=$B$1,Colin!$H11883&lt;=$C$3),Colin!$I11883,)</f>
        <v>0</v>
      </c>
      <c r="N11883" s="38">
        <f>IF(AND(Colin!$G11883=$B$2,Colin!$H11883=$C$3),Colin!$I11883,)</f>
        <v>0</v>
      </c>
      <c r="O11883" s="38">
        <f>IF(AND(Colin!$G11883=$B$2,Colin!$H11883&lt;=$C$3),Colin!$I11883,)</f>
        <v>0</v>
      </c>
      <c r="P11883" s="38">
        <f>IF(Colin!$G11883&lt;$B$2,Colin!$I11883,0)</f>
        <v>0</v>
      </c>
      <c r="Q11883" s="38">
        <f>IF(Colin!$G11883&lt;$B$1,Colin!$I11883,0)</f>
        <v>0</v>
      </c>
    </row>
    <row r="11884" spans="12:17" x14ac:dyDescent="0.25">
      <c r="L11884" s="38">
        <f>IF(AND(Colin!$G11884=$B$1,Colin!$H11884=$C$3),Colin!$I11884,)</f>
        <v>0</v>
      </c>
      <c r="M11884" s="38">
        <f>IF(AND(Colin!$G11884=$B$1,Colin!$H11884&lt;=$C$3),Colin!$I11884,)</f>
        <v>0</v>
      </c>
      <c r="N11884" s="38">
        <f>IF(AND(Colin!$G11884=$B$2,Colin!$H11884=$C$3),Colin!$I11884,)</f>
        <v>0</v>
      </c>
      <c r="O11884" s="38">
        <f>IF(AND(Colin!$G11884=$B$2,Colin!$H11884&lt;=$C$3),Colin!$I11884,)</f>
        <v>0</v>
      </c>
      <c r="P11884" s="38">
        <f>IF(Colin!$G11884&lt;$B$2,Colin!$I11884,0)</f>
        <v>0</v>
      </c>
      <c r="Q11884" s="38">
        <f>IF(Colin!$G11884&lt;$B$1,Colin!$I11884,0)</f>
        <v>0</v>
      </c>
    </row>
    <row r="11885" spans="12:17" x14ac:dyDescent="0.25">
      <c r="L11885" s="38">
        <f>IF(AND(Colin!$G11885=$B$1,Colin!$H11885=$C$3),Colin!$I11885,)</f>
        <v>0</v>
      </c>
      <c r="M11885" s="38">
        <f>IF(AND(Colin!$G11885=$B$1,Colin!$H11885&lt;=$C$3),Colin!$I11885,)</f>
        <v>0</v>
      </c>
      <c r="N11885" s="38">
        <f>IF(AND(Colin!$G11885=$B$2,Colin!$H11885=$C$3),Colin!$I11885,)</f>
        <v>0</v>
      </c>
      <c r="O11885" s="38">
        <f>IF(AND(Colin!$G11885=$B$2,Colin!$H11885&lt;=$C$3),Colin!$I11885,)</f>
        <v>0</v>
      </c>
      <c r="P11885" s="38">
        <f>IF(Colin!$G11885&lt;$B$2,Colin!$I11885,0)</f>
        <v>0</v>
      </c>
      <c r="Q11885" s="38">
        <f>IF(Colin!$G11885&lt;$B$1,Colin!$I11885,0)</f>
        <v>0</v>
      </c>
    </row>
    <row r="11886" spans="12:17" x14ac:dyDescent="0.25">
      <c r="L11886" s="38">
        <f>IF(AND(Colin!$G11886=$B$1,Colin!$H11886=$C$3),Colin!$I11886,)</f>
        <v>0</v>
      </c>
      <c r="M11886" s="38">
        <f>IF(AND(Colin!$G11886=$B$1,Colin!$H11886&lt;=$C$3),Colin!$I11886,)</f>
        <v>0</v>
      </c>
      <c r="N11886" s="38">
        <f>IF(AND(Colin!$G11886=$B$2,Colin!$H11886=$C$3),Colin!$I11886,)</f>
        <v>0</v>
      </c>
      <c r="O11886" s="38">
        <f>IF(AND(Colin!$G11886=$B$2,Colin!$H11886&lt;=$C$3),Colin!$I11886,)</f>
        <v>0</v>
      </c>
      <c r="P11886" s="38">
        <f>IF(Colin!$G11886&lt;$B$2,Colin!$I11886,0)</f>
        <v>0</v>
      </c>
      <c r="Q11886" s="38">
        <f>IF(Colin!$G11886&lt;$B$1,Colin!$I11886,0)</f>
        <v>0</v>
      </c>
    </row>
    <row r="11887" spans="12:17" x14ac:dyDescent="0.25">
      <c r="L11887" s="38">
        <f>IF(AND(Colin!$G11887=$B$1,Colin!$H11887=$C$3),Colin!$I11887,)</f>
        <v>0</v>
      </c>
      <c r="M11887" s="38">
        <f>IF(AND(Colin!$G11887=$B$1,Colin!$H11887&lt;=$C$3),Colin!$I11887,)</f>
        <v>0</v>
      </c>
      <c r="N11887" s="38">
        <f>IF(AND(Colin!$G11887=$B$2,Colin!$H11887=$C$3),Colin!$I11887,)</f>
        <v>0</v>
      </c>
      <c r="O11887" s="38">
        <f>IF(AND(Colin!$G11887=$B$2,Colin!$H11887&lt;=$C$3),Colin!$I11887,)</f>
        <v>0</v>
      </c>
      <c r="P11887" s="38">
        <f>IF(Colin!$G11887&lt;$B$2,Colin!$I11887,0)</f>
        <v>0</v>
      </c>
      <c r="Q11887" s="38">
        <f>IF(Colin!$G11887&lt;$B$1,Colin!$I11887,0)</f>
        <v>0</v>
      </c>
    </row>
    <row r="11888" spans="12:17" x14ac:dyDescent="0.25">
      <c r="L11888" s="38">
        <f>IF(AND(Colin!$G11888=$B$1,Colin!$H11888=$C$3),Colin!$I11888,)</f>
        <v>0</v>
      </c>
      <c r="M11888" s="38">
        <f>IF(AND(Colin!$G11888=$B$1,Colin!$H11888&lt;=$C$3),Colin!$I11888,)</f>
        <v>0</v>
      </c>
      <c r="N11888" s="38">
        <f>IF(AND(Colin!$G11888=$B$2,Colin!$H11888=$C$3),Colin!$I11888,)</f>
        <v>0</v>
      </c>
      <c r="O11888" s="38">
        <f>IF(AND(Colin!$G11888=$B$2,Colin!$H11888&lt;=$C$3),Colin!$I11888,)</f>
        <v>0</v>
      </c>
      <c r="P11888" s="38">
        <f>IF(Colin!$G11888&lt;$B$2,Colin!$I11888,0)</f>
        <v>0</v>
      </c>
      <c r="Q11888" s="38">
        <f>IF(Colin!$G11888&lt;$B$1,Colin!$I11888,0)</f>
        <v>0</v>
      </c>
    </row>
    <row r="11889" spans="12:17" x14ac:dyDescent="0.25">
      <c r="L11889" s="38">
        <f>IF(AND(Colin!$G11889=$B$1,Colin!$H11889=$C$3),Colin!$I11889,)</f>
        <v>0</v>
      </c>
      <c r="M11889" s="38">
        <f>IF(AND(Colin!$G11889=$B$1,Colin!$H11889&lt;=$C$3),Colin!$I11889,)</f>
        <v>0</v>
      </c>
      <c r="N11889" s="38">
        <f>IF(AND(Colin!$G11889=$B$2,Colin!$H11889=$C$3),Colin!$I11889,)</f>
        <v>0</v>
      </c>
      <c r="O11889" s="38">
        <f>IF(AND(Colin!$G11889=$B$2,Colin!$H11889&lt;=$C$3),Colin!$I11889,)</f>
        <v>0</v>
      </c>
      <c r="P11889" s="38">
        <f>IF(Colin!$G11889&lt;$B$2,Colin!$I11889,0)</f>
        <v>0</v>
      </c>
      <c r="Q11889" s="38">
        <f>IF(Colin!$G11889&lt;$B$1,Colin!$I11889,0)</f>
        <v>0</v>
      </c>
    </row>
    <row r="11890" spans="12:17" x14ac:dyDescent="0.25">
      <c r="L11890" s="38">
        <f>IF(AND(Colin!$G11890=$B$1,Colin!$H11890=$C$3),Colin!$I11890,)</f>
        <v>0</v>
      </c>
      <c r="M11890" s="38">
        <f>IF(AND(Colin!$G11890=$B$1,Colin!$H11890&lt;=$C$3),Colin!$I11890,)</f>
        <v>0</v>
      </c>
      <c r="N11890" s="38">
        <f>IF(AND(Colin!$G11890=$B$2,Colin!$H11890=$C$3),Colin!$I11890,)</f>
        <v>0</v>
      </c>
      <c r="O11890" s="38">
        <f>IF(AND(Colin!$G11890=$B$2,Colin!$H11890&lt;=$C$3),Colin!$I11890,)</f>
        <v>0</v>
      </c>
      <c r="P11890" s="38">
        <f>IF(Colin!$G11890&lt;$B$2,Colin!$I11890,0)</f>
        <v>0</v>
      </c>
      <c r="Q11890" s="38">
        <f>IF(Colin!$G11890&lt;$B$1,Colin!$I11890,0)</f>
        <v>0</v>
      </c>
    </row>
    <row r="11891" spans="12:17" x14ac:dyDescent="0.25">
      <c r="L11891" s="38">
        <f>IF(AND(Colin!$G11891=$B$1,Colin!$H11891=$C$3),Colin!$I11891,)</f>
        <v>0</v>
      </c>
      <c r="M11891" s="38">
        <f>IF(AND(Colin!$G11891=$B$1,Colin!$H11891&lt;=$C$3),Colin!$I11891,)</f>
        <v>0</v>
      </c>
      <c r="N11891" s="38">
        <f>IF(AND(Colin!$G11891=$B$2,Colin!$H11891=$C$3),Colin!$I11891,)</f>
        <v>0</v>
      </c>
      <c r="O11891" s="38">
        <f>IF(AND(Colin!$G11891=$B$2,Colin!$H11891&lt;=$C$3),Colin!$I11891,)</f>
        <v>0</v>
      </c>
      <c r="P11891" s="38">
        <f>IF(Colin!$G11891&lt;$B$2,Colin!$I11891,0)</f>
        <v>0</v>
      </c>
      <c r="Q11891" s="38">
        <f>IF(Colin!$G11891&lt;$B$1,Colin!$I11891,0)</f>
        <v>0</v>
      </c>
    </row>
    <row r="11892" spans="12:17" x14ac:dyDescent="0.25">
      <c r="L11892" s="38">
        <f>IF(AND(Colin!$G11892=$B$1,Colin!$H11892=$C$3),Colin!$I11892,)</f>
        <v>0</v>
      </c>
      <c r="M11892" s="38">
        <f>IF(AND(Colin!$G11892=$B$1,Colin!$H11892&lt;=$C$3),Colin!$I11892,)</f>
        <v>0</v>
      </c>
      <c r="N11892" s="38">
        <f>IF(AND(Colin!$G11892=$B$2,Colin!$H11892=$C$3),Colin!$I11892,)</f>
        <v>0</v>
      </c>
      <c r="O11892" s="38">
        <f>IF(AND(Colin!$G11892=$B$2,Colin!$H11892&lt;=$C$3),Colin!$I11892,)</f>
        <v>0</v>
      </c>
      <c r="P11892" s="38">
        <f>IF(Colin!$G11892&lt;$B$2,Colin!$I11892,0)</f>
        <v>0</v>
      </c>
      <c r="Q11892" s="38">
        <f>IF(Colin!$G11892&lt;$B$1,Colin!$I11892,0)</f>
        <v>0</v>
      </c>
    </row>
    <row r="11893" spans="12:17" x14ac:dyDescent="0.25">
      <c r="L11893" s="38">
        <f>IF(AND(Colin!$G11893=$B$1,Colin!$H11893=$C$3),Colin!$I11893,)</f>
        <v>0</v>
      </c>
      <c r="M11893" s="38">
        <f>IF(AND(Colin!$G11893=$B$1,Colin!$H11893&lt;=$C$3),Colin!$I11893,)</f>
        <v>0</v>
      </c>
      <c r="N11893" s="38">
        <f>IF(AND(Colin!$G11893=$B$2,Colin!$H11893=$C$3),Colin!$I11893,)</f>
        <v>0</v>
      </c>
      <c r="O11893" s="38">
        <f>IF(AND(Colin!$G11893=$B$2,Colin!$H11893&lt;=$C$3),Colin!$I11893,)</f>
        <v>0</v>
      </c>
      <c r="P11893" s="38">
        <f>IF(Colin!$G11893&lt;$B$2,Colin!$I11893,0)</f>
        <v>0</v>
      </c>
      <c r="Q11893" s="38">
        <f>IF(Colin!$G11893&lt;$B$1,Colin!$I11893,0)</f>
        <v>0</v>
      </c>
    </row>
    <row r="11894" spans="12:17" x14ac:dyDescent="0.25">
      <c r="L11894" s="38">
        <f>IF(AND(Colin!$G11894=$B$1,Colin!$H11894=$C$3),Colin!$I11894,)</f>
        <v>0</v>
      </c>
      <c r="M11894" s="38">
        <f>IF(AND(Colin!$G11894=$B$1,Colin!$H11894&lt;=$C$3),Colin!$I11894,)</f>
        <v>0</v>
      </c>
      <c r="N11894" s="38">
        <f>IF(AND(Colin!$G11894=$B$2,Colin!$H11894=$C$3),Colin!$I11894,)</f>
        <v>0</v>
      </c>
      <c r="O11894" s="38">
        <f>IF(AND(Colin!$G11894=$B$2,Colin!$H11894&lt;=$C$3),Colin!$I11894,)</f>
        <v>0</v>
      </c>
      <c r="P11894" s="38">
        <f>IF(Colin!$G11894&lt;$B$2,Colin!$I11894,0)</f>
        <v>0</v>
      </c>
      <c r="Q11894" s="38">
        <f>IF(Colin!$G11894&lt;$B$1,Colin!$I11894,0)</f>
        <v>0</v>
      </c>
    </row>
    <row r="11895" spans="12:17" x14ac:dyDescent="0.25">
      <c r="L11895" s="38">
        <f>IF(AND(Colin!$G11895=$B$1,Colin!$H11895=$C$3),Colin!$I11895,)</f>
        <v>0</v>
      </c>
      <c r="M11895" s="38">
        <f>IF(AND(Colin!$G11895=$B$1,Colin!$H11895&lt;=$C$3),Colin!$I11895,)</f>
        <v>0</v>
      </c>
      <c r="N11895" s="38">
        <f>IF(AND(Colin!$G11895=$B$2,Colin!$H11895=$C$3),Colin!$I11895,)</f>
        <v>0</v>
      </c>
      <c r="O11895" s="38">
        <f>IF(AND(Colin!$G11895=$B$2,Colin!$H11895&lt;=$C$3),Colin!$I11895,)</f>
        <v>0</v>
      </c>
      <c r="P11895" s="38">
        <f>IF(Colin!$G11895&lt;$B$2,Colin!$I11895,0)</f>
        <v>0</v>
      </c>
      <c r="Q11895" s="38">
        <f>IF(Colin!$G11895&lt;$B$1,Colin!$I11895,0)</f>
        <v>0</v>
      </c>
    </row>
    <row r="11896" spans="12:17" x14ac:dyDescent="0.25">
      <c r="L11896" s="38">
        <f>IF(AND(Colin!$G11896=$B$1,Colin!$H11896=$C$3),Colin!$I11896,)</f>
        <v>0</v>
      </c>
      <c r="M11896" s="38">
        <f>IF(AND(Colin!$G11896=$B$1,Colin!$H11896&lt;=$C$3),Colin!$I11896,)</f>
        <v>0</v>
      </c>
      <c r="N11896" s="38">
        <f>IF(AND(Colin!$G11896=$B$2,Colin!$H11896=$C$3),Colin!$I11896,)</f>
        <v>0</v>
      </c>
      <c r="O11896" s="38">
        <f>IF(AND(Colin!$G11896=$B$2,Colin!$H11896&lt;=$C$3),Colin!$I11896,)</f>
        <v>0</v>
      </c>
      <c r="P11896" s="38">
        <f>IF(Colin!$G11896&lt;$B$2,Colin!$I11896,0)</f>
        <v>0</v>
      </c>
      <c r="Q11896" s="38">
        <f>IF(Colin!$G11896&lt;$B$1,Colin!$I11896,0)</f>
        <v>0</v>
      </c>
    </row>
    <row r="11897" spans="12:17" x14ac:dyDescent="0.25">
      <c r="L11897" s="38">
        <f>IF(AND(Colin!$G11897=$B$1,Colin!$H11897=$C$3),Colin!$I11897,)</f>
        <v>0</v>
      </c>
      <c r="M11897" s="38">
        <f>IF(AND(Colin!$G11897=$B$1,Colin!$H11897&lt;=$C$3),Colin!$I11897,)</f>
        <v>0</v>
      </c>
      <c r="N11897" s="38">
        <f>IF(AND(Colin!$G11897=$B$2,Colin!$H11897=$C$3),Colin!$I11897,)</f>
        <v>0</v>
      </c>
      <c r="O11897" s="38">
        <f>IF(AND(Colin!$G11897=$B$2,Colin!$H11897&lt;=$C$3),Colin!$I11897,)</f>
        <v>0</v>
      </c>
      <c r="P11897" s="38">
        <f>IF(Colin!$G11897&lt;$B$2,Colin!$I11897,0)</f>
        <v>0</v>
      </c>
      <c r="Q11897" s="38">
        <f>IF(Colin!$G11897&lt;$B$1,Colin!$I11897,0)</f>
        <v>0</v>
      </c>
    </row>
    <row r="11898" spans="12:17" x14ac:dyDescent="0.25">
      <c r="L11898" s="38">
        <f>IF(AND(Colin!$G11898=$B$1,Colin!$H11898=$C$3),Colin!$I11898,)</f>
        <v>0</v>
      </c>
      <c r="M11898" s="38">
        <f>IF(AND(Colin!$G11898=$B$1,Colin!$H11898&lt;=$C$3),Colin!$I11898,)</f>
        <v>0</v>
      </c>
      <c r="N11898" s="38">
        <f>IF(AND(Colin!$G11898=$B$2,Colin!$H11898=$C$3),Colin!$I11898,)</f>
        <v>0</v>
      </c>
      <c r="O11898" s="38">
        <f>IF(AND(Colin!$G11898=$B$2,Colin!$H11898&lt;=$C$3),Colin!$I11898,)</f>
        <v>0</v>
      </c>
      <c r="P11898" s="38">
        <f>IF(Colin!$G11898&lt;$B$2,Colin!$I11898,0)</f>
        <v>0</v>
      </c>
      <c r="Q11898" s="38">
        <f>IF(Colin!$G11898&lt;$B$1,Colin!$I11898,0)</f>
        <v>0</v>
      </c>
    </row>
    <row r="11899" spans="12:17" x14ac:dyDescent="0.25">
      <c r="L11899" s="38">
        <f>IF(AND(Colin!$G11899=$B$1,Colin!$H11899=$C$3),Colin!$I11899,)</f>
        <v>0</v>
      </c>
      <c r="M11899" s="38">
        <f>IF(AND(Colin!$G11899=$B$1,Colin!$H11899&lt;=$C$3),Colin!$I11899,)</f>
        <v>0</v>
      </c>
      <c r="N11899" s="38">
        <f>IF(AND(Colin!$G11899=$B$2,Colin!$H11899=$C$3),Colin!$I11899,)</f>
        <v>0</v>
      </c>
      <c r="O11899" s="38">
        <f>IF(AND(Colin!$G11899=$B$2,Colin!$H11899&lt;=$C$3),Colin!$I11899,)</f>
        <v>0</v>
      </c>
      <c r="P11899" s="38">
        <f>IF(Colin!$G11899&lt;$B$2,Colin!$I11899,0)</f>
        <v>0</v>
      </c>
      <c r="Q11899" s="38">
        <f>IF(Colin!$G11899&lt;$B$1,Colin!$I11899,0)</f>
        <v>0</v>
      </c>
    </row>
    <row r="11900" spans="12:17" x14ac:dyDescent="0.25">
      <c r="L11900" s="38">
        <f>IF(AND(Colin!$G11900=$B$1,Colin!$H11900=$C$3),Colin!$I11900,)</f>
        <v>0</v>
      </c>
      <c r="M11900" s="38">
        <f>IF(AND(Colin!$G11900=$B$1,Colin!$H11900&lt;=$C$3),Colin!$I11900,)</f>
        <v>0</v>
      </c>
      <c r="N11900" s="38">
        <f>IF(AND(Colin!$G11900=$B$2,Colin!$H11900=$C$3),Colin!$I11900,)</f>
        <v>0</v>
      </c>
      <c r="O11900" s="38">
        <f>IF(AND(Colin!$G11900=$B$2,Colin!$H11900&lt;=$C$3),Colin!$I11900,)</f>
        <v>0</v>
      </c>
      <c r="P11900" s="38">
        <f>IF(Colin!$G11900&lt;$B$2,Colin!$I11900,0)</f>
        <v>0</v>
      </c>
      <c r="Q11900" s="38">
        <f>IF(Colin!$G11900&lt;$B$1,Colin!$I11900,0)</f>
        <v>0</v>
      </c>
    </row>
    <row r="11901" spans="12:17" x14ac:dyDescent="0.25">
      <c r="L11901" s="38">
        <f>IF(AND(Colin!$G11901=$B$1,Colin!$H11901=$C$3),Colin!$I11901,)</f>
        <v>0</v>
      </c>
      <c r="M11901" s="38">
        <f>IF(AND(Colin!$G11901=$B$1,Colin!$H11901&lt;=$C$3),Colin!$I11901,)</f>
        <v>0</v>
      </c>
      <c r="N11901" s="38">
        <f>IF(AND(Colin!$G11901=$B$2,Colin!$H11901=$C$3),Colin!$I11901,)</f>
        <v>0</v>
      </c>
      <c r="O11901" s="38">
        <f>IF(AND(Colin!$G11901=$B$2,Colin!$H11901&lt;=$C$3),Colin!$I11901,)</f>
        <v>0</v>
      </c>
      <c r="P11901" s="38">
        <f>IF(Colin!$G11901&lt;$B$2,Colin!$I11901,0)</f>
        <v>0</v>
      </c>
      <c r="Q11901" s="38">
        <f>IF(Colin!$G11901&lt;$B$1,Colin!$I11901,0)</f>
        <v>0</v>
      </c>
    </row>
    <row r="11902" spans="12:17" x14ac:dyDescent="0.25">
      <c r="L11902" s="38">
        <f>IF(AND(Colin!$G11902=$B$1,Colin!$H11902=$C$3),Colin!$I11902,)</f>
        <v>0</v>
      </c>
      <c r="M11902" s="38">
        <f>IF(AND(Colin!$G11902=$B$1,Colin!$H11902&lt;=$C$3),Colin!$I11902,)</f>
        <v>0</v>
      </c>
      <c r="N11902" s="38">
        <f>IF(AND(Colin!$G11902=$B$2,Colin!$H11902=$C$3),Colin!$I11902,)</f>
        <v>0</v>
      </c>
      <c r="O11902" s="38">
        <f>IF(AND(Colin!$G11902=$B$2,Colin!$H11902&lt;=$C$3),Colin!$I11902,)</f>
        <v>0</v>
      </c>
      <c r="P11902" s="38">
        <f>IF(Colin!$G11902&lt;$B$2,Colin!$I11902,0)</f>
        <v>0</v>
      </c>
      <c r="Q11902" s="38">
        <f>IF(Colin!$G11902&lt;$B$1,Colin!$I11902,0)</f>
        <v>0</v>
      </c>
    </row>
    <row r="11903" spans="12:17" x14ac:dyDescent="0.25">
      <c r="L11903" s="38">
        <f>IF(AND(Colin!$G11903=$B$1,Colin!$H11903=$C$3),Colin!$I11903,)</f>
        <v>0</v>
      </c>
      <c r="M11903" s="38">
        <f>IF(AND(Colin!$G11903=$B$1,Colin!$H11903&lt;=$C$3),Colin!$I11903,)</f>
        <v>0</v>
      </c>
      <c r="N11903" s="38">
        <f>IF(AND(Colin!$G11903=$B$2,Colin!$H11903=$C$3),Colin!$I11903,)</f>
        <v>0</v>
      </c>
      <c r="O11903" s="38">
        <f>IF(AND(Colin!$G11903=$B$2,Colin!$H11903&lt;=$C$3),Colin!$I11903,)</f>
        <v>0</v>
      </c>
      <c r="P11903" s="38">
        <f>IF(Colin!$G11903&lt;$B$2,Colin!$I11903,0)</f>
        <v>0</v>
      </c>
      <c r="Q11903" s="38">
        <f>IF(Colin!$G11903&lt;$B$1,Colin!$I11903,0)</f>
        <v>0</v>
      </c>
    </row>
    <row r="11904" spans="12:17" x14ac:dyDescent="0.25">
      <c r="L11904" s="38">
        <f>IF(AND(Colin!$G11904=$B$1,Colin!$H11904=$C$3),Colin!$I11904,)</f>
        <v>0</v>
      </c>
      <c r="M11904" s="38">
        <f>IF(AND(Colin!$G11904=$B$1,Colin!$H11904&lt;=$C$3),Colin!$I11904,)</f>
        <v>0</v>
      </c>
      <c r="N11904" s="38">
        <f>IF(AND(Colin!$G11904=$B$2,Colin!$H11904=$C$3),Colin!$I11904,)</f>
        <v>0</v>
      </c>
      <c r="O11904" s="38">
        <f>IF(AND(Colin!$G11904=$B$2,Colin!$H11904&lt;=$C$3),Colin!$I11904,)</f>
        <v>0</v>
      </c>
      <c r="P11904" s="38">
        <f>IF(Colin!$G11904&lt;$B$2,Colin!$I11904,0)</f>
        <v>0</v>
      </c>
      <c r="Q11904" s="38">
        <f>IF(Colin!$G11904&lt;$B$1,Colin!$I11904,0)</f>
        <v>0</v>
      </c>
    </row>
    <row r="11905" spans="12:17" x14ac:dyDescent="0.25">
      <c r="L11905" s="38">
        <f>IF(AND(Colin!$G11905=$B$1,Colin!$H11905=$C$3),Colin!$I11905,)</f>
        <v>0</v>
      </c>
      <c r="M11905" s="38">
        <f>IF(AND(Colin!$G11905=$B$1,Colin!$H11905&lt;=$C$3),Colin!$I11905,)</f>
        <v>0</v>
      </c>
      <c r="N11905" s="38">
        <f>IF(AND(Colin!$G11905=$B$2,Colin!$H11905=$C$3),Colin!$I11905,)</f>
        <v>0</v>
      </c>
      <c r="O11905" s="38">
        <f>IF(AND(Colin!$G11905=$B$2,Colin!$H11905&lt;=$C$3),Colin!$I11905,)</f>
        <v>0</v>
      </c>
      <c r="P11905" s="38">
        <f>IF(Colin!$G11905&lt;$B$2,Colin!$I11905,0)</f>
        <v>0</v>
      </c>
      <c r="Q11905" s="38">
        <f>IF(Colin!$G11905&lt;$B$1,Colin!$I11905,0)</f>
        <v>0</v>
      </c>
    </row>
    <row r="11906" spans="12:17" x14ac:dyDescent="0.25">
      <c r="L11906" s="38">
        <f>IF(AND(Colin!$G11906=$B$1,Colin!$H11906=$C$3),Colin!$I11906,)</f>
        <v>0</v>
      </c>
      <c r="M11906" s="38">
        <f>IF(AND(Colin!$G11906=$B$1,Colin!$H11906&lt;=$C$3),Colin!$I11906,)</f>
        <v>0</v>
      </c>
      <c r="N11906" s="38">
        <f>IF(AND(Colin!$G11906=$B$2,Colin!$H11906=$C$3),Colin!$I11906,)</f>
        <v>0</v>
      </c>
      <c r="O11906" s="38">
        <f>IF(AND(Colin!$G11906=$B$2,Colin!$H11906&lt;=$C$3),Colin!$I11906,)</f>
        <v>0</v>
      </c>
      <c r="P11906" s="38">
        <f>IF(Colin!$G11906&lt;$B$2,Colin!$I11906,0)</f>
        <v>0</v>
      </c>
      <c r="Q11906" s="38">
        <f>IF(Colin!$G11906&lt;$B$1,Colin!$I11906,0)</f>
        <v>0</v>
      </c>
    </row>
    <row r="11907" spans="12:17" x14ac:dyDescent="0.25">
      <c r="L11907" s="38">
        <f>IF(AND(Colin!$G11907=$B$1,Colin!$H11907=$C$3),Colin!$I11907,)</f>
        <v>0</v>
      </c>
      <c r="M11907" s="38">
        <f>IF(AND(Colin!$G11907=$B$1,Colin!$H11907&lt;=$C$3),Colin!$I11907,)</f>
        <v>0</v>
      </c>
      <c r="N11907" s="38">
        <f>IF(AND(Colin!$G11907=$B$2,Colin!$H11907=$C$3),Colin!$I11907,)</f>
        <v>0</v>
      </c>
      <c r="O11907" s="38">
        <f>IF(AND(Colin!$G11907=$B$2,Colin!$H11907&lt;=$C$3),Colin!$I11907,)</f>
        <v>0</v>
      </c>
      <c r="P11907" s="38">
        <f>IF(Colin!$G11907&lt;$B$2,Colin!$I11907,0)</f>
        <v>0</v>
      </c>
      <c r="Q11907" s="38">
        <f>IF(Colin!$G11907&lt;$B$1,Colin!$I11907,0)</f>
        <v>0</v>
      </c>
    </row>
    <row r="11908" spans="12:17" x14ac:dyDescent="0.25">
      <c r="L11908" s="38">
        <f>IF(AND(Colin!$G11908=$B$1,Colin!$H11908=$C$3),Colin!$I11908,)</f>
        <v>0</v>
      </c>
      <c r="M11908" s="38">
        <f>IF(AND(Colin!$G11908=$B$1,Colin!$H11908&lt;=$C$3),Colin!$I11908,)</f>
        <v>0</v>
      </c>
      <c r="N11908" s="38">
        <f>IF(AND(Colin!$G11908=$B$2,Colin!$H11908=$C$3),Colin!$I11908,)</f>
        <v>0</v>
      </c>
      <c r="O11908" s="38">
        <f>IF(AND(Colin!$G11908=$B$2,Colin!$H11908&lt;=$C$3),Colin!$I11908,)</f>
        <v>0</v>
      </c>
      <c r="P11908" s="38">
        <f>IF(Colin!$G11908&lt;$B$2,Colin!$I11908,0)</f>
        <v>0</v>
      </c>
      <c r="Q11908" s="38">
        <f>IF(Colin!$G11908&lt;$B$1,Colin!$I11908,0)</f>
        <v>0</v>
      </c>
    </row>
    <row r="11909" spans="12:17" x14ac:dyDescent="0.25">
      <c r="L11909" s="38">
        <f>IF(AND(Colin!$G11909=$B$1,Colin!$H11909=$C$3),Colin!$I11909,)</f>
        <v>0</v>
      </c>
      <c r="M11909" s="38">
        <f>IF(AND(Colin!$G11909=$B$1,Colin!$H11909&lt;=$C$3),Colin!$I11909,)</f>
        <v>0</v>
      </c>
      <c r="N11909" s="38">
        <f>IF(AND(Colin!$G11909=$B$2,Colin!$H11909=$C$3),Colin!$I11909,)</f>
        <v>0</v>
      </c>
      <c r="O11909" s="38">
        <f>IF(AND(Colin!$G11909=$B$2,Colin!$H11909&lt;=$C$3),Colin!$I11909,)</f>
        <v>0</v>
      </c>
      <c r="P11909" s="38">
        <f>IF(Colin!$G11909&lt;$B$2,Colin!$I11909,0)</f>
        <v>0</v>
      </c>
      <c r="Q11909" s="38">
        <f>IF(Colin!$G11909&lt;$B$1,Colin!$I11909,0)</f>
        <v>0</v>
      </c>
    </row>
    <row r="11910" spans="12:17" x14ac:dyDescent="0.25">
      <c r="L11910" s="38">
        <f>IF(AND(Colin!$G11910=$B$1,Colin!$H11910=$C$3),Colin!$I11910,)</f>
        <v>0</v>
      </c>
      <c r="M11910" s="38">
        <f>IF(AND(Colin!$G11910=$B$1,Colin!$H11910&lt;=$C$3),Colin!$I11910,)</f>
        <v>0</v>
      </c>
      <c r="N11910" s="38">
        <f>IF(AND(Colin!$G11910=$B$2,Colin!$H11910=$C$3),Colin!$I11910,)</f>
        <v>0</v>
      </c>
      <c r="O11910" s="38">
        <f>IF(AND(Colin!$G11910=$B$2,Colin!$H11910&lt;=$C$3),Colin!$I11910,)</f>
        <v>0</v>
      </c>
      <c r="P11910" s="38">
        <f>IF(Colin!$G11910&lt;$B$2,Colin!$I11910,0)</f>
        <v>0</v>
      </c>
      <c r="Q11910" s="38">
        <f>IF(Colin!$G11910&lt;$B$1,Colin!$I11910,0)</f>
        <v>0</v>
      </c>
    </row>
    <row r="11911" spans="12:17" x14ac:dyDescent="0.25">
      <c r="L11911" s="38">
        <f>IF(AND(Colin!$G11911=$B$1,Colin!$H11911=$C$3),Colin!$I11911,)</f>
        <v>0</v>
      </c>
      <c r="M11911" s="38">
        <f>IF(AND(Colin!$G11911=$B$1,Colin!$H11911&lt;=$C$3),Colin!$I11911,)</f>
        <v>0</v>
      </c>
      <c r="N11911" s="38">
        <f>IF(AND(Colin!$G11911=$B$2,Colin!$H11911=$C$3),Colin!$I11911,)</f>
        <v>0</v>
      </c>
      <c r="O11911" s="38">
        <f>IF(AND(Colin!$G11911=$B$2,Colin!$H11911&lt;=$C$3),Colin!$I11911,)</f>
        <v>0</v>
      </c>
      <c r="P11911" s="38">
        <f>IF(Colin!$G11911&lt;$B$2,Colin!$I11911,0)</f>
        <v>0</v>
      </c>
      <c r="Q11911" s="38">
        <f>IF(Colin!$G11911&lt;$B$1,Colin!$I11911,0)</f>
        <v>0</v>
      </c>
    </row>
    <row r="11912" spans="12:17" x14ac:dyDescent="0.25">
      <c r="L11912" s="38">
        <f>IF(AND(Colin!$G11912=$B$1,Colin!$H11912=$C$3),Colin!$I11912,)</f>
        <v>0</v>
      </c>
      <c r="M11912" s="38">
        <f>IF(AND(Colin!$G11912=$B$1,Colin!$H11912&lt;=$C$3),Colin!$I11912,)</f>
        <v>0</v>
      </c>
      <c r="N11912" s="38">
        <f>IF(AND(Colin!$G11912=$B$2,Colin!$H11912=$C$3),Colin!$I11912,)</f>
        <v>0</v>
      </c>
      <c r="O11912" s="38">
        <f>IF(AND(Colin!$G11912=$B$2,Colin!$H11912&lt;=$C$3),Colin!$I11912,)</f>
        <v>0</v>
      </c>
      <c r="P11912" s="38">
        <f>IF(Colin!$G11912&lt;$B$2,Colin!$I11912,0)</f>
        <v>0</v>
      </c>
      <c r="Q11912" s="38">
        <f>IF(Colin!$G11912&lt;$B$1,Colin!$I11912,0)</f>
        <v>0</v>
      </c>
    </row>
    <row r="11913" spans="12:17" x14ac:dyDescent="0.25">
      <c r="L11913" s="38">
        <f>IF(AND(Colin!$G11913=$B$1,Colin!$H11913=$C$3),Colin!$I11913,)</f>
        <v>0</v>
      </c>
      <c r="M11913" s="38">
        <f>IF(AND(Colin!$G11913=$B$1,Colin!$H11913&lt;=$C$3),Colin!$I11913,)</f>
        <v>0</v>
      </c>
      <c r="N11913" s="38">
        <f>IF(AND(Colin!$G11913=$B$2,Colin!$H11913=$C$3),Colin!$I11913,)</f>
        <v>0</v>
      </c>
      <c r="O11913" s="38">
        <f>IF(AND(Colin!$G11913=$B$2,Colin!$H11913&lt;=$C$3),Colin!$I11913,)</f>
        <v>0</v>
      </c>
      <c r="P11913" s="38">
        <f>IF(Colin!$G11913&lt;$B$2,Colin!$I11913,0)</f>
        <v>0</v>
      </c>
      <c r="Q11913" s="38">
        <f>IF(Colin!$G11913&lt;$B$1,Colin!$I11913,0)</f>
        <v>0</v>
      </c>
    </row>
    <row r="11914" spans="12:17" x14ac:dyDescent="0.25">
      <c r="L11914" s="38">
        <f>IF(AND(Colin!$G11914=$B$1,Colin!$H11914=$C$3),Colin!$I11914,)</f>
        <v>0</v>
      </c>
      <c r="M11914" s="38">
        <f>IF(AND(Colin!$G11914=$B$1,Colin!$H11914&lt;=$C$3),Colin!$I11914,)</f>
        <v>0</v>
      </c>
      <c r="N11914" s="38">
        <f>IF(AND(Colin!$G11914=$B$2,Colin!$H11914=$C$3),Colin!$I11914,)</f>
        <v>0</v>
      </c>
      <c r="O11914" s="38">
        <f>IF(AND(Colin!$G11914=$B$2,Colin!$H11914&lt;=$C$3),Colin!$I11914,)</f>
        <v>0</v>
      </c>
      <c r="P11914" s="38">
        <f>IF(Colin!$G11914&lt;$B$2,Colin!$I11914,0)</f>
        <v>0</v>
      </c>
      <c r="Q11914" s="38">
        <f>IF(Colin!$G11914&lt;$B$1,Colin!$I11914,0)</f>
        <v>0</v>
      </c>
    </row>
    <row r="11915" spans="12:17" x14ac:dyDescent="0.25">
      <c r="L11915" s="38">
        <f>IF(AND(Colin!$G11915=$B$1,Colin!$H11915=$C$3),Colin!$I11915,)</f>
        <v>0</v>
      </c>
      <c r="M11915" s="38">
        <f>IF(AND(Colin!$G11915=$B$1,Colin!$H11915&lt;=$C$3),Colin!$I11915,)</f>
        <v>0</v>
      </c>
      <c r="N11915" s="38">
        <f>IF(AND(Colin!$G11915=$B$2,Colin!$H11915=$C$3),Colin!$I11915,)</f>
        <v>0</v>
      </c>
      <c r="O11915" s="38">
        <f>IF(AND(Colin!$G11915=$B$2,Colin!$H11915&lt;=$C$3),Colin!$I11915,)</f>
        <v>0</v>
      </c>
      <c r="P11915" s="38">
        <f>IF(Colin!$G11915&lt;$B$2,Colin!$I11915,0)</f>
        <v>0</v>
      </c>
      <c r="Q11915" s="38">
        <f>IF(Colin!$G11915&lt;$B$1,Colin!$I11915,0)</f>
        <v>0</v>
      </c>
    </row>
    <row r="11916" spans="12:17" x14ac:dyDescent="0.25">
      <c r="L11916" s="38">
        <f>IF(AND(Colin!$G11916=$B$1,Colin!$H11916=$C$3),Colin!$I11916,)</f>
        <v>0</v>
      </c>
      <c r="M11916" s="38">
        <f>IF(AND(Colin!$G11916=$B$1,Colin!$H11916&lt;=$C$3),Colin!$I11916,)</f>
        <v>0</v>
      </c>
      <c r="N11916" s="38">
        <f>IF(AND(Colin!$G11916=$B$2,Colin!$H11916=$C$3),Colin!$I11916,)</f>
        <v>0</v>
      </c>
      <c r="O11916" s="38">
        <f>IF(AND(Colin!$G11916=$B$2,Colin!$H11916&lt;=$C$3),Colin!$I11916,)</f>
        <v>0</v>
      </c>
      <c r="P11916" s="38">
        <f>IF(Colin!$G11916&lt;$B$2,Colin!$I11916,0)</f>
        <v>0</v>
      </c>
      <c r="Q11916" s="38">
        <f>IF(Colin!$G11916&lt;$B$1,Colin!$I11916,0)</f>
        <v>0</v>
      </c>
    </row>
    <row r="11917" spans="12:17" x14ac:dyDescent="0.25">
      <c r="L11917" s="38">
        <f>IF(AND(Colin!$G11917=$B$1,Colin!$H11917=$C$3),Colin!$I11917,)</f>
        <v>0</v>
      </c>
      <c r="M11917" s="38">
        <f>IF(AND(Colin!$G11917=$B$1,Colin!$H11917&lt;=$C$3),Colin!$I11917,)</f>
        <v>0</v>
      </c>
      <c r="N11917" s="38">
        <f>IF(AND(Colin!$G11917=$B$2,Colin!$H11917=$C$3),Colin!$I11917,)</f>
        <v>0</v>
      </c>
      <c r="O11917" s="38">
        <f>IF(AND(Colin!$G11917=$B$2,Colin!$H11917&lt;=$C$3),Colin!$I11917,)</f>
        <v>0</v>
      </c>
      <c r="P11917" s="38">
        <f>IF(Colin!$G11917&lt;$B$2,Colin!$I11917,0)</f>
        <v>0</v>
      </c>
      <c r="Q11917" s="38">
        <f>IF(Colin!$G11917&lt;$B$1,Colin!$I11917,0)</f>
        <v>0</v>
      </c>
    </row>
    <row r="11918" spans="12:17" x14ac:dyDescent="0.25">
      <c r="L11918" s="38">
        <f>IF(AND(Colin!$G11918=$B$1,Colin!$H11918=$C$3),Colin!$I11918,)</f>
        <v>0</v>
      </c>
      <c r="M11918" s="38">
        <f>IF(AND(Colin!$G11918=$B$1,Colin!$H11918&lt;=$C$3),Colin!$I11918,)</f>
        <v>0</v>
      </c>
      <c r="N11918" s="38">
        <f>IF(AND(Colin!$G11918=$B$2,Colin!$H11918=$C$3),Colin!$I11918,)</f>
        <v>0</v>
      </c>
      <c r="O11918" s="38">
        <f>IF(AND(Colin!$G11918=$B$2,Colin!$H11918&lt;=$C$3),Colin!$I11918,)</f>
        <v>0</v>
      </c>
      <c r="P11918" s="38">
        <f>IF(Colin!$G11918&lt;$B$2,Colin!$I11918,0)</f>
        <v>0</v>
      </c>
      <c r="Q11918" s="38">
        <f>IF(Colin!$G11918&lt;$B$1,Colin!$I11918,0)</f>
        <v>0</v>
      </c>
    </row>
    <row r="11919" spans="12:17" x14ac:dyDescent="0.25">
      <c r="L11919" s="38">
        <f>IF(AND(Colin!$G11919=$B$1,Colin!$H11919=$C$3),Colin!$I11919,)</f>
        <v>0</v>
      </c>
      <c r="M11919" s="38">
        <f>IF(AND(Colin!$G11919=$B$1,Colin!$H11919&lt;=$C$3),Colin!$I11919,)</f>
        <v>0</v>
      </c>
      <c r="N11919" s="38">
        <f>IF(AND(Colin!$G11919=$B$2,Colin!$H11919=$C$3),Colin!$I11919,)</f>
        <v>0</v>
      </c>
      <c r="O11919" s="38">
        <f>IF(AND(Colin!$G11919=$B$2,Colin!$H11919&lt;=$C$3),Colin!$I11919,)</f>
        <v>0</v>
      </c>
      <c r="P11919" s="38">
        <f>IF(Colin!$G11919&lt;$B$2,Colin!$I11919,0)</f>
        <v>0</v>
      </c>
      <c r="Q11919" s="38">
        <f>IF(Colin!$G11919&lt;$B$1,Colin!$I11919,0)</f>
        <v>0</v>
      </c>
    </row>
    <row r="11920" spans="12:17" x14ac:dyDescent="0.25">
      <c r="L11920" s="38">
        <f>IF(AND(Colin!$G11920=$B$1,Colin!$H11920=$C$3),Colin!$I11920,)</f>
        <v>0</v>
      </c>
      <c r="M11920" s="38">
        <f>IF(AND(Colin!$G11920=$B$1,Colin!$H11920&lt;=$C$3),Colin!$I11920,)</f>
        <v>0</v>
      </c>
      <c r="N11920" s="38">
        <f>IF(AND(Colin!$G11920=$B$2,Colin!$H11920=$C$3),Colin!$I11920,)</f>
        <v>0</v>
      </c>
      <c r="O11920" s="38">
        <f>IF(AND(Colin!$G11920=$B$2,Colin!$H11920&lt;=$C$3),Colin!$I11920,)</f>
        <v>0</v>
      </c>
      <c r="P11920" s="38">
        <f>IF(Colin!$G11920&lt;$B$2,Colin!$I11920,0)</f>
        <v>0</v>
      </c>
      <c r="Q11920" s="38">
        <f>IF(Colin!$G11920&lt;$B$1,Colin!$I11920,0)</f>
        <v>0</v>
      </c>
    </row>
    <row r="11921" spans="12:17" x14ac:dyDescent="0.25">
      <c r="L11921" s="38">
        <f>IF(AND(Colin!$G11921=$B$1,Colin!$H11921=$C$3),Colin!$I11921,)</f>
        <v>0</v>
      </c>
      <c r="M11921" s="38">
        <f>IF(AND(Colin!$G11921=$B$1,Colin!$H11921&lt;=$C$3),Colin!$I11921,)</f>
        <v>0</v>
      </c>
      <c r="N11921" s="38">
        <f>IF(AND(Colin!$G11921=$B$2,Colin!$H11921=$C$3),Colin!$I11921,)</f>
        <v>0</v>
      </c>
      <c r="O11921" s="38">
        <f>IF(AND(Colin!$G11921=$B$2,Colin!$H11921&lt;=$C$3),Colin!$I11921,)</f>
        <v>0</v>
      </c>
      <c r="P11921" s="38">
        <f>IF(Colin!$G11921&lt;$B$2,Colin!$I11921,0)</f>
        <v>0</v>
      </c>
      <c r="Q11921" s="38">
        <f>IF(Colin!$G11921&lt;$B$1,Colin!$I11921,0)</f>
        <v>0</v>
      </c>
    </row>
    <row r="11922" spans="12:17" x14ac:dyDescent="0.25">
      <c r="L11922" s="38">
        <f>IF(AND(Colin!$G11922=$B$1,Colin!$H11922=$C$3),Colin!$I11922,)</f>
        <v>0</v>
      </c>
      <c r="M11922" s="38">
        <f>IF(AND(Colin!$G11922=$B$1,Colin!$H11922&lt;=$C$3),Colin!$I11922,)</f>
        <v>0</v>
      </c>
      <c r="N11922" s="38">
        <f>IF(AND(Colin!$G11922=$B$2,Colin!$H11922=$C$3),Colin!$I11922,)</f>
        <v>0</v>
      </c>
      <c r="O11922" s="38">
        <f>IF(AND(Colin!$G11922=$B$2,Colin!$H11922&lt;=$C$3),Colin!$I11922,)</f>
        <v>0</v>
      </c>
      <c r="P11922" s="38">
        <f>IF(Colin!$G11922&lt;$B$2,Colin!$I11922,0)</f>
        <v>0</v>
      </c>
      <c r="Q11922" s="38">
        <f>IF(Colin!$G11922&lt;$B$1,Colin!$I11922,0)</f>
        <v>0</v>
      </c>
    </row>
    <row r="11923" spans="12:17" x14ac:dyDescent="0.25">
      <c r="L11923" s="38">
        <f>IF(AND(Colin!$G11923=$B$1,Colin!$H11923=$C$3),Colin!$I11923,)</f>
        <v>0</v>
      </c>
      <c r="M11923" s="38">
        <f>IF(AND(Colin!$G11923=$B$1,Colin!$H11923&lt;=$C$3),Colin!$I11923,)</f>
        <v>0</v>
      </c>
      <c r="N11923" s="38">
        <f>IF(AND(Colin!$G11923=$B$2,Colin!$H11923=$C$3),Colin!$I11923,)</f>
        <v>0</v>
      </c>
      <c r="O11923" s="38">
        <f>IF(AND(Colin!$G11923=$B$2,Colin!$H11923&lt;=$C$3),Colin!$I11923,)</f>
        <v>0</v>
      </c>
      <c r="P11923" s="38">
        <f>IF(Colin!$G11923&lt;$B$2,Colin!$I11923,0)</f>
        <v>0</v>
      </c>
      <c r="Q11923" s="38">
        <f>IF(Colin!$G11923&lt;$B$1,Colin!$I11923,0)</f>
        <v>0</v>
      </c>
    </row>
    <row r="11924" spans="12:17" x14ac:dyDescent="0.25">
      <c r="L11924" s="38">
        <f>IF(AND(Colin!$G11924=$B$1,Colin!$H11924=$C$3),Colin!$I11924,)</f>
        <v>0</v>
      </c>
      <c r="M11924" s="38">
        <f>IF(AND(Colin!$G11924=$B$1,Colin!$H11924&lt;=$C$3),Colin!$I11924,)</f>
        <v>0</v>
      </c>
      <c r="N11924" s="38">
        <f>IF(AND(Colin!$G11924=$B$2,Colin!$H11924=$C$3),Colin!$I11924,)</f>
        <v>0</v>
      </c>
      <c r="O11924" s="38">
        <f>IF(AND(Colin!$G11924=$B$2,Colin!$H11924&lt;=$C$3),Colin!$I11924,)</f>
        <v>0</v>
      </c>
      <c r="P11924" s="38">
        <f>IF(Colin!$G11924&lt;$B$2,Colin!$I11924,0)</f>
        <v>0</v>
      </c>
      <c r="Q11924" s="38">
        <f>IF(Colin!$G11924&lt;$B$1,Colin!$I11924,0)</f>
        <v>0</v>
      </c>
    </row>
    <row r="11925" spans="12:17" x14ac:dyDescent="0.25">
      <c r="L11925" s="38">
        <f>IF(AND(Colin!$G11925=$B$1,Colin!$H11925=$C$3),Colin!$I11925,)</f>
        <v>0</v>
      </c>
      <c r="M11925" s="38">
        <f>IF(AND(Colin!$G11925=$B$1,Colin!$H11925&lt;=$C$3),Colin!$I11925,)</f>
        <v>0</v>
      </c>
      <c r="N11925" s="38">
        <f>IF(AND(Colin!$G11925=$B$2,Colin!$H11925=$C$3),Colin!$I11925,)</f>
        <v>0</v>
      </c>
      <c r="O11925" s="38">
        <f>IF(AND(Colin!$G11925=$B$2,Colin!$H11925&lt;=$C$3),Colin!$I11925,)</f>
        <v>0</v>
      </c>
      <c r="P11925" s="38">
        <f>IF(Colin!$G11925&lt;$B$2,Colin!$I11925,0)</f>
        <v>0</v>
      </c>
      <c r="Q11925" s="38">
        <f>IF(Colin!$G11925&lt;$B$1,Colin!$I11925,0)</f>
        <v>0</v>
      </c>
    </row>
    <row r="11926" spans="12:17" x14ac:dyDescent="0.25">
      <c r="L11926" s="38">
        <f>IF(AND(Colin!$G11926=$B$1,Colin!$H11926=$C$3),Colin!$I11926,)</f>
        <v>0</v>
      </c>
      <c r="M11926" s="38">
        <f>IF(AND(Colin!$G11926=$B$1,Colin!$H11926&lt;=$C$3),Colin!$I11926,)</f>
        <v>0</v>
      </c>
      <c r="N11926" s="38">
        <f>IF(AND(Colin!$G11926=$B$2,Colin!$H11926=$C$3),Colin!$I11926,)</f>
        <v>0</v>
      </c>
      <c r="O11926" s="38">
        <f>IF(AND(Colin!$G11926=$B$2,Colin!$H11926&lt;=$C$3),Colin!$I11926,)</f>
        <v>0</v>
      </c>
      <c r="P11926" s="38">
        <f>IF(Colin!$G11926&lt;$B$2,Colin!$I11926,0)</f>
        <v>0</v>
      </c>
      <c r="Q11926" s="38">
        <f>IF(Colin!$G11926&lt;$B$1,Colin!$I11926,0)</f>
        <v>0</v>
      </c>
    </row>
    <row r="11927" spans="12:17" x14ac:dyDescent="0.25">
      <c r="L11927" s="38">
        <f>IF(AND(Colin!$G11927=$B$1,Colin!$H11927=$C$3),Colin!$I11927,)</f>
        <v>0</v>
      </c>
      <c r="M11927" s="38">
        <f>IF(AND(Colin!$G11927=$B$1,Colin!$H11927&lt;=$C$3),Colin!$I11927,)</f>
        <v>0</v>
      </c>
      <c r="N11927" s="38">
        <f>IF(AND(Colin!$G11927=$B$2,Colin!$H11927=$C$3),Colin!$I11927,)</f>
        <v>0</v>
      </c>
      <c r="O11927" s="38">
        <f>IF(AND(Colin!$G11927=$B$2,Colin!$H11927&lt;=$C$3),Colin!$I11927,)</f>
        <v>0</v>
      </c>
      <c r="P11927" s="38">
        <f>IF(Colin!$G11927&lt;$B$2,Colin!$I11927,0)</f>
        <v>0</v>
      </c>
      <c r="Q11927" s="38">
        <f>IF(Colin!$G11927&lt;$B$1,Colin!$I11927,0)</f>
        <v>0</v>
      </c>
    </row>
    <row r="11928" spans="12:17" x14ac:dyDescent="0.25">
      <c r="L11928" s="38">
        <f>IF(AND(Colin!$G11928=$B$1,Colin!$H11928=$C$3),Colin!$I11928,)</f>
        <v>0</v>
      </c>
      <c r="M11928" s="38">
        <f>IF(AND(Colin!$G11928=$B$1,Colin!$H11928&lt;=$C$3),Colin!$I11928,)</f>
        <v>0</v>
      </c>
      <c r="N11928" s="38">
        <f>IF(AND(Colin!$G11928=$B$2,Colin!$H11928=$C$3),Colin!$I11928,)</f>
        <v>0</v>
      </c>
      <c r="O11928" s="38">
        <f>IF(AND(Colin!$G11928=$B$2,Colin!$H11928&lt;=$C$3),Colin!$I11928,)</f>
        <v>0</v>
      </c>
      <c r="P11928" s="38">
        <f>IF(Colin!$G11928&lt;$B$2,Colin!$I11928,0)</f>
        <v>0</v>
      </c>
      <c r="Q11928" s="38">
        <f>IF(Colin!$G11928&lt;$B$1,Colin!$I11928,0)</f>
        <v>0</v>
      </c>
    </row>
    <row r="11929" spans="12:17" x14ac:dyDescent="0.25">
      <c r="L11929" s="38">
        <f>IF(AND(Colin!$G11929=$B$1,Colin!$H11929=$C$3),Colin!$I11929,)</f>
        <v>0</v>
      </c>
      <c r="M11929" s="38">
        <f>IF(AND(Colin!$G11929=$B$1,Colin!$H11929&lt;=$C$3),Colin!$I11929,)</f>
        <v>0</v>
      </c>
      <c r="N11929" s="38">
        <f>IF(AND(Colin!$G11929=$B$2,Colin!$H11929=$C$3),Colin!$I11929,)</f>
        <v>0</v>
      </c>
      <c r="O11929" s="38">
        <f>IF(AND(Colin!$G11929=$B$2,Colin!$H11929&lt;=$C$3),Colin!$I11929,)</f>
        <v>0</v>
      </c>
      <c r="P11929" s="38">
        <f>IF(Colin!$G11929&lt;$B$2,Colin!$I11929,0)</f>
        <v>0</v>
      </c>
      <c r="Q11929" s="38">
        <f>IF(Colin!$G11929&lt;$B$1,Colin!$I11929,0)</f>
        <v>0</v>
      </c>
    </row>
    <row r="11930" spans="12:17" x14ac:dyDescent="0.25">
      <c r="L11930" s="38">
        <f>IF(AND(Colin!$G11930=$B$1,Colin!$H11930=$C$3),Colin!$I11930,)</f>
        <v>0</v>
      </c>
      <c r="M11930" s="38">
        <f>IF(AND(Colin!$G11930=$B$1,Colin!$H11930&lt;=$C$3),Colin!$I11930,)</f>
        <v>0</v>
      </c>
      <c r="N11930" s="38">
        <f>IF(AND(Colin!$G11930=$B$2,Colin!$H11930=$C$3),Colin!$I11930,)</f>
        <v>0</v>
      </c>
      <c r="O11930" s="38">
        <f>IF(AND(Colin!$G11930=$B$2,Colin!$H11930&lt;=$C$3),Colin!$I11930,)</f>
        <v>0</v>
      </c>
      <c r="P11930" s="38">
        <f>IF(Colin!$G11930&lt;$B$2,Colin!$I11930,0)</f>
        <v>0</v>
      </c>
      <c r="Q11930" s="38">
        <f>IF(Colin!$G11930&lt;$B$1,Colin!$I11930,0)</f>
        <v>0</v>
      </c>
    </row>
    <row r="11931" spans="12:17" x14ac:dyDescent="0.25">
      <c r="L11931" s="38">
        <f>IF(AND(Colin!$G11931=$B$1,Colin!$H11931=$C$3),Colin!$I11931,)</f>
        <v>0</v>
      </c>
      <c r="M11931" s="38">
        <f>IF(AND(Colin!$G11931=$B$1,Colin!$H11931&lt;=$C$3),Colin!$I11931,)</f>
        <v>0</v>
      </c>
      <c r="N11931" s="38">
        <f>IF(AND(Colin!$G11931=$B$2,Colin!$H11931=$C$3),Colin!$I11931,)</f>
        <v>0</v>
      </c>
      <c r="O11931" s="38">
        <f>IF(AND(Colin!$G11931=$B$2,Colin!$H11931&lt;=$C$3),Colin!$I11931,)</f>
        <v>0</v>
      </c>
      <c r="P11931" s="38">
        <f>IF(Colin!$G11931&lt;$B$2,Colin!$I11931,0)</f>
        <v>0</v>
      </c>
      <c r="Q11931" s="38">
        <f>IF(Colin!$G11931&lt;$B$1,Colin!$I11931,0)</f>
        <v>0</v>
      </c>
    </row>
    <row r="11932" spans="12:17" x14ac:dyDescent="0.25">
      <c r="L11932" s="38">
        <f>IF(AND(Colin!$G11932=$B$1,Colin!$H11932=$C$3),Colin!$I11932,)</f>
        <v>0</v>
      </c>
      <c r="M11932" s="38">
        <f>IF(AND(Colin!$G11932=$B$1,Colin!$H11932&lt;=$C$3),Colin!$I11932,)</f>
        <v>0</v>
      </c>
      <c r="N11932" s="38">
        <f>IF(AND(Colin!$G11932=$B$2,Colin!$H11932=$C$3),Colin!$I11932,)</f>
        <v>0</v>
      </c>
      <c r="O11932" s="38">
        <f>IF(AND(Colin!$G11932=$B$2,Colin!$H11932&lt;=$C$3),Colin!$I11932,)</f>
        <v>0</v>
      </c>
      <c r="P11932" s="38">
        <f>IF(Colin!$G11932&lt;$B$2,Colin!$I11932,0)</f>
        <v>0</v>
      </c>
      <c r="Q11932" s="38">
        <f>IF(Colin!$G11932&lt;$B$1,Colin!$I11932,0)</f>
        <v>0</v>
      </c>
    </row>
    <row r="11933" spans="12:17" x14ac:dyDescent="0.25">
      <c r="L11933" s="38">
        <f>IF(AND(Colin!$G11933=$B$1,Colin!$H11933=$C$3),Colin!$I11933,)</f>
        <v>0</v>
      </c>
      <c r="M11933" s="38">
        <f>IF(AND(Colin!$G11933=$B$1,Colin!$H11933&lt;=$C$3),Colin!$I11933,)</f>
        <v>0</v>
      </c>
      <c r="N11933" s="38">
        <f>IF(AND(Colin!$G11933=$B$2,Colin!$H11933=$C$3),Colin!$I11933,)</f>
        <v>0</v>
      </c>
      <c r="O11933" s="38">
        <f>IF(AND(Colin!$G11933=$B$2,Colin!$H11933&lt;=$C$3),Colin!$I11933,)</f>
        <v>0</v>
      </c>
      <c r="P11933" s="38">
        <f>IF(Colin!$G11933&lt;$B$2,Colin!$I11933,0)</f>
        <v>0</v>
      </c>
      <c r="Q11933" s="38">
        <f>IF(Colin!$G11933&lt;$B$1,Colin!$I11933,0)</f>
        <v>0</v>
      </c>
    </row>
    <row r="11934" spans="12:17" x14ac:dyDescent="0.25">
      <c r="L11934" s="38">
        <f>IF(AND(Colin!$G11934=$B$1,Colin!$H11934=$C$3),Colin!$I11934,)</f>
        <v>0</v>
      </c>
      <c r="M11934" s="38">
        <f>IF(AND(Colin!$G11934=$B$1,Colin!$H11934&lt;=$C$3),Colin!$I11934,)</f>
        <v>0</v>
      </c>
      <c r="N11934" s="38">
        <f>IF(AND(Colin!$G11934=$B$2,Colin!$H11934=$C$3),Colin!$I11934,)</f>
        <v>0</v>
      </c>
      <c r="O11934" s="38">
        <f>IF(AND(Colin!$G11934=$B$2,Colin!$H11934&lt;=$C$3),Colin!$I11934,)</f>
        <v>0</v>
      </c>
      <c r="P11934" s="38">
        <f>IF(Colin!$G11934&lt;$B$2,Colin!$I11934,0)</f>
        <v>0</v>
      </c>
      <c r="Q11934" s="38">
        <f>IF(Colin!$G11934&lt;$B$1,Colin!$I11934,0)</f>
        <v>0</v>
      </c>
    </row>
    <row r="11935" spans="12:17" x14ac:dyDescent="0.25">
      <c r="L11935" s="38">
        <f>IF(AND(Colin!$G11935=$B$1,Colin!$H11935=$C$3),Colin!$I11935,)</f>
        <v>0</v>
      </c>
      <c r="M11935" s="38">
        <f>IF(AND(Colin!$G11935=$B$1,Colin!$H11935&lt;=$C$3),Colin!$I11935,)</f>
        <v>0</v>
      </c>
      <c r="N11935" s="38">
        <f>IF(AND(Colin!$G11935=$B$2,Colin!$H11935=$C$3),Colin!$I11935,)</f>
        <v>0</v>
      </c>
      <c r="O11935" s="38">
        <f>IF(AND(Colin!$G11935=$B$2,Colin!$H11935&lt;=$C$3),Colin!$I11935,)</f>
        <v>0</v>
      </c>
      <c r="P11935" s="38">
        <f>IF(Colin!$G11935&lt;$B$2,Colin!$I11935,0)</f>
        <v>0</v>
      </c>
      <c r="Q11935" s="38">
        <f>IF(Colin!$G11935&lt;$B$1,Colin!$I11935,0)</f>
        <v>0</v>
      </c>
    </row>
    <row r="11936" spans="12:17" x14ac:dyDescent="0.25">
      <c r="L11936" s="38">
        <f>IF(AND(Colin!$G11936=$B$1,Colin!$H11936=$C$3),Colin!$I11936,)</f>
        <v>0</v>
      </c>
      <c r="M11936" s="38">
        <f>IF(AND(Colin!$G11936=$B$1,Colin!$H11936&lt;=$C$3),Colin!$I11936,)</f>
        <v>0</v>
      </c>
      <c r="N11936" s="38">
        <f>IF(AND(Colin!$G11936=$B$2,Colin!$H11936=$C$3),Colin!$I11936,)</f>
        <v>0</v>
      </c>
      <c r="O11936" s="38">
        <f>IF(AND(Colin!$G11936=$B$2,Colin!$H11936&lt;=$C$3),Colin!$I11936,)</f>
        <v>0</v>
      </c>
      <c r="P11936" s="38">
        <f>IF(Colin!$G11936&lt;$B$2,Colin!$I11936,0)</f>
        <v>0</v>
      </c>
      <c r="Q11936" s="38">
        <f>IF(Colin!$G11936&lt;$B$1,Colin!$I11936,0)</f>
        <v>0</v>
      </c>
    </row>
    <row r="11937" spans="12:17" x14ac:dyDescent="0.25">
      <c r="L11937" s="38">
        <f>IF(AND(Colin!$G11937=$B$1,Colin!$H11937=$C$3),Colin!$I11937,)</f>
        <v>0</v>
      </c>
      <c r="M11937" s="38">
        <f>IF(AND(Colin!$G11937=$B$1,Colin!$H11937&lt;=$C$3),Colin!$I11937,)</f>
        <v>0</v>
      </c>
      <c r="N11937" s="38">
        <f>IF(AND(Colin!$G11937=$B$2,Colin!$H11937=$C$3),Colin!$I11937,)</f>
        <v>0</v>
      </c>
      <c r="O11937" s="38">
        <f>IF(AND(Colin!$G11937=$B$2,Colin!$H11937&lt;=$C$3),Colin!$I11937,)</f>
        <v>0</v>
      </c>
      <c r="P11937" s="38">
        <f>IF(Colin!$G11937&lt;$B$2,Colin!$I11937,0)</f>
        <v>0</v>
      </c>
      <c r="Q11937" s="38">
        <f>IF(Colin!$G11937&lt;$B$1,Colin!$I11937,0)</f>
        <v>0</v>
      </c>
    </row>
    <row r="11938" spans="12:17" x14ac:dyDescent="0.25">
      <c r="L11938" s="38">
        <f>IF(AND(Colin!$G11938=$B$1,Colin!$H11938=$C$3),Colin!$I11938,)</f>
        <v>0</v>
      </c>
      <c r="M11938" s="38">
        <f>IF(AND(Colin!$G11938=$B$1,Colin!$H11938&lt;=$C$3),Colin!$I11938,)</f>
        <v>0</v>
      </c>
      <c r="N11938" s="38">
        <f>IF(AND(Colin!$G11938=$B$2,Colin!$H11938=$C$3),Colin!$I11938,)</f>
        <v>0</v>
      </c>
      <c r="O11938" s="38">
        <f>IF(AND(Colin!$G11938=$B$2,Colin!$H11938&lt;=$C$3),Colin!$I11938,)</f>
        <v>0</v>
      </c>
      <c r="P11938" s="38">
        <f>IF(Colin!$G11938&lt;$B$2,Colin!$I11938,0)</f>
        <v>0</v>
      </c>
      <c r="Q11938" s="38">
        <f>IF(Colin!$G11938&lt;$B$1,Colin!$I11938,0)</f>
        <v>0</v>
      </c>
    </row>
    <row r="11939" spans="12:17" x14ac:dyDescent="0.25">
      <c r="L11939" s="38">
        <f>IF(AND(Colin!$G11939=$B$1,Colin!$H11939=$C$3),Colin!$I11939,)</f>
        <v>0</v>
      </c>
      <c r="M11939" s="38">
        <f>IF(AND(Colin!$G11939=$B$1,Colin!$H11939&lt;=$C$3),Colin!$I11939,)</f>
        <v>0</v>
      </c>
      <c r="N11939" s="38">
        <f>IF(AND(Colin!$G11939=$B$2,Colin!$H11939=$C$3),Colin!$I11939,)</f>
        <v>0</v>
      </c>
      <c r="O11939" s="38">
        <f>IF(AND(Colin!$G11939=$B$2,Colin!$H11939&lt;=$C$3),Colin!$I11939,)</f>
        <v>0</v>
      </c>
      <c r="P11939" s="38">
        <f>IF(Colin!$G11939&lt;$B$2,Colin!$I11939,0)</f>
        <v>0</v>
      </c>
      <c r="Q11939" s="38">
        <f>IF(Colin!$G11939&lt;$B$1,Colin!$I11939,0)</f>
        <v>0</v>
      </c>
    </row>
    <row r="11940" spans="12:17" x14ac:dyDescent="0.25">
      <c r="L11940" s="38">
        <f>IF(AND(Colin!$G11940=$B$1,Colin!$H11940=$C$3),Colin!$I11940,)</f>
        <v>0</v>
      </c>
      <c r="M11940" s="38">
        <f>IF(AND(Colin!$G11940=$B$1,Colin!$H11940&lt;=$C$3),Colin!$I11940,)</f>
        <v>0</v>
      </c>
      <c r="N11940" s="38">
        <f>IF(AND(Colin!$G11940=$B$2,Colin!$H11940=$C$3),Colin!$I11940,)</f>
        <v>0</v>
      </c>
      <c r="O11940" s="38">
        <f>IF(AND(Colin!$G11940=$B$2,Colin!$H11940&lt;=$C$3),Colin!$I11940,)</f>
        <v>0</v>
      </c>
      <c r="P11940" s="38">
        <f>IF(Colin!$G11940&lt;$B$2,Colin!$I11940,0)</f>
        <v>0</v>
      </c>
      <c r="Q11940" s="38">
        <f>IF(Colin!$G11940&lt;$B$1,Colin!$I11940,0)</f>
        <v>0</v>
      </c>
    </row>
    <row r="11941" spans="12:17" x14ac:dyDescent="0.25">
      <c r="L11941" s="38">
        <f>IF(AND(Colin!$G11941=$B$1,Colin!$H11941=$C$3),Colin!$I11941,)</f>
        <v>0</v>
      </c>
      <c r="M11941" s="38">
        <f>IF(AND(Colin!$G11941=$B$1,Colin!$H11941&lt;=$C$3),Colin!$I11941,)</f>
        <v>0</v>
      </c>
      <c r="N11941" s="38">
        <f>IF(AND(Colin!$G11941=$B$2,Colin!$H11941=$C$3),Colin!$I11941,)</f>
        <v>0</v>
      </c>
      <c r="O11941" s="38">
        <f>IF(AND(Colin!$G11941=$B$2,Colin!$H11941&lt;=$C$3),Colin!$I11941,)</f>
        <v>0</v>
      </c>
      <c r="P11941" s="38">
        <f>IF(Colin!$G11941&lt;$B$2,Colin!$I11941,0)</f>
        <v>0</v>
      </c>
      <c r="Q11941" s="38">
        <f>IF(Colin!$G11941&lt;$B$1,Colin!$I11941,0)</f>
        <v>0</v>
      </c>
    </row>
    <row r="11942" spans="12:17" x14ac:dyDescent="0.25">
      <c r="L11942" s="38">
        <f>IF(AND(Colin!$G11942=$B$1,Colin!$H11942=$C$3),Colin!$I11942,)</f>
        <v>0</v>
      </c>
      <c r="M11942" s="38">
        <f>IF(AND(Colin!$G11942=$B$1,Colin!$H11942&lt;=$C$3),Colin!$I11942,)</f>
        <v>0</v>
      </c>
      <c r="N11942" s="38">
        <f>IF(AND(Colin!$G11942=$B$2,Colin!$H11942=$C$3),Colin!$I11942,)</f>
        <v>0</v>
      </c>
      <c r="O11942" s="38">
        <f>IF(AND(Colin!$G11942=$B$2,Colin!$H11942&lt;=$C$3),Colin!$I11942,)</f>
        <v>0</v>
      </c>
      <c r="P11942" s="38">
        <f>IF(Colin!$G11942&lt;$B$2,Colin!$I11942,0)</f>
        <v>0</v>
      </c>
      <c r="Q11942" s="38">
        <f>IF(Colin!$G11942&lt;$B$1,Colin!$I11942,0)</f>
        <v>0</v>
      </c>
    </row>
    <row r="11943" spans="12:17" x14ac:dyDescent="0.25">
      <c r="L11943" s="38">
        <f>IF(AND(Colin!$G11943=$B$1,Colin!$H11943=$C$3),Colin!$I11943,)</f>
        <v>0</v>
      </c>
      <c r="M11943" s="38">
        <f>IF(AND(Colin!$G11943=$B$1,Colin!$H11943&lt;=$C$3),Colin!$I11943,)</f>
        <v>0</v>
      </c>
      <c r="N11943" s="38">
        <f>IF(AND(Colin!$G11943=$B$2,Colin!$H11943=$C$3),Colin!$I11943,)</f>
        <v>0</v>
      </c>
      <c r="O11943" s="38">
        <f>IF(AND(Colin!$G11943=$B$2,Colin!$H11943&lt;=$C$3),Colin!$I11943,)</f>
        <v>0</v>
      </c>
      <c r="P11943" s="38">
        <f>IF(Colin!$G11943&lt;$B$2,Colin!$I11943,0)</f>
        <v>0</v>
      </c>
      <c r="Q11943" s="38">
        <f>IF(Colin!$G11943&lt;$B$1,Colin!$I11943,0)</f>
        <v>0</v>
      </c>
    </row>
    <row r="11944" spans="12:17" x14ac:dyDescent="0.25">
      <c r="L11944" s="38">
        <f>IF(AND(Colin!$G11944=$B$1,Colin!$H11944=$C$3),Colin!$I11944,)</f>
        <v>0</v>
      </c>
      <c r="M11944" s="38">
        <f>IF(AND(Colin!$G11944=$B$1,Colin!$H11944&lt;=$C$3),Colin!$I11944,)</f>
        <v>0</v>
      </c>
      <c r="N11944" s="38">
        <f>IF(AND(Colin!$G11944=$B$2,Colin!$H11944=$C$3),Colin!$I11944,)</f>
        <v>0</v>
      </c>
      <c r="O11944" s="38">
        <f>IF(AND(Colin!$G11944=$B$2,Colin!$H11944&lt;=$C$3),Colin!$I11944,)</f>
        <v>0</v>
      </c>
      <c r="P11944" s="38">
        <f>IF(Colin!$G11944&lt;$B$2,Colin!$I11944,0)</f>
        <v>0</v>
      </c>
      <c r="Q11944" s="38">
        <f>IF(Colin!$G11944&lt;$B$1,Colin!$I11944,0)</f>
        <v>0</v>
      </c>
    </row>
    <row r="11945" spans="12:17" x14ac:dyDescent="0.25">
      <c r="L11945" s="38">
        <f>IF(AND(Colin!$G11945=$B$1,Colin!$H11945=$C$3),Colin!$I11945,)</f>
        <v>0</v>
      </c>
      <c r="M11945" s="38">
        <f>IF(AND(Colin!$G11945=$B$1,Colin!$H11945&lt;=$C$3),Colin!$I11945,)</f>
        <v>0</v>
      </c>
      <c r="N11945" s="38">
        <f>IF(AND(Colin!$G11945=$B$2,Colin!$H11945=$C$3),Colin!$I11945,)</f>
        <v>0</v>
      </c>
      <c r="O11945" s="38">
        <f>IF(AND(Colin!$G11945=$B$2,Colin!$H11945&lt;=$C$3),Colin!$I11945,)</f>
        <v>0</v>
      </c>
      <c r="P11945" s="38">
        <f>IF(Colin!$G11945&lt;$B$2,Colin!$I11945,0)</f>
        <v>0</v>
      </c>
      <c r="Q11945" s="38">
        <f>IF(Colin!$G11945&lt;$B$1,Colin!$I11945,0)</f>
        <v>0</v>
      </c>
    </row>
    <row r="11946" spans="12:17" x14ac:dyDescent="0.25">
      <c r="L11946" s="38">
        <f>IF(AND(Colin!$G11946=$B$1,Colin!$H11946=$C$3),Colin!$I11946,)</f>
        <v>0</v>
      </c>
      <c r="M11946" s="38">
        <f>IF(AND(Colin!$G11946=$B$1,Colin!$H11946&lt;=$C$3),Colin!$I11946,)</f>
        <v>0</v>
      </c>
      <c r="N11946" s="38">
        <f>IF(AND(Colin!$G11946=$B$2,Colin!$H11946=$C$3),Colin!$I11946,)</f>
        <v>0</v>
      </c>
      <c r="O11946" s="38">
        <f>IF(AND(Colin!$G11946=$B$2,Colin!$H11946&lt;=$C$3),Colin!$I11946,)</f>
        <v>0</v>
      </c>
      <c r="P11946" s="38">
        <f>IF(Colin!$G11946&lt;$B$2,Colin!$I11946,0)</f>
        <v>0</v>
      </c>
      <c r="Q11946" s="38">
        <f>IF(Colin!$G11946&lt;$B$1,Colin!$I11946,0)</f>
        <v>0</v>
      </c>
    </row>
    <row r="11947" spans="12:17" x14ac:dyDescent="0.25">
      <c r="L11947" s="38">
        <f>IF(AND(Colin!$G11947=$B$1,Colin!$H11947=$C$3),Colin!$I11947,)</f>
        <v>0</v>
      </c>
      <c r="M11947" s="38">
        <f>IF(AND(Colin!$G11947=$B$1,Colin!$H11947&lt;=$C$3),Colin!$I11947,)</f>
        <v>0</v>
      </c>
      <c r="N11947" s="38">
        <f>IF(AND(Colin!$G11947=$B$2,Colin!$H11947=$C$3),Colin!$I11947,)</f>
        <v>0</v>
      </c>
      <c r="O11947" s="38">
        <f>IF(AND(Colin!$G11947=$B$2,Colin!$H11947&lt;=$C$3),Colin!$I11947,)</f>
        <v>0</v>
      </c>
      <c r="P11947" s="38">
        <f>IF(Colin!$G11947&lt;$B$2,Colin!$I11947,0)</f>
        <v>0</v>
      </c>
      <c r="Q11947" s="38">
        <f>IF(Colin!$G11947&lt;$B$1,Colin!$I11947,0)</f>
        <v>0</v>
      </c>
    </row>
    <row r="11948" spans="12:17" x14ac:dyDescent="0.25">
      <c r="L11948" s="38">
        <f>IF(AND(Colin!$G11948=$B$1,Colin!$H11948=$C$3),Colin!$I11948,)</f>
        <v>0</v>
      </c>
      <c r="M11948" s="38">
        <f>IF(AND(Colin!$G11948=$B$1,Colin!$H11948&lt;=$C$3),Colin!$I11948,)</f>
        <v>0</v>
      </c>
      <c r="N11948" s="38">
        <f>IF(AND(Colin!$G11948=$B$2,Colin!$H11948=$C$3),Colin!$I11948,)</f>
        <v>0</v>
      </c>
      <c r="O11948" s="38">
        <f>IF(AND(Colin!$G11948=$B$2,Colin!$H11948&lt;=$C$3),Colin!$I11948,)</f>
        <v>0</v>
      </c>
      <c r="P11948" s="38">
        <f>IF(Colin!$G11948&lt;$B$2,Colin!$I11948,0)</f>
        <v>0</v>
      </c>
      <c r="Q11948" s="38">
        <f>IF(Colin!$G11948&lt;$B$1,Colin!$I11948,0)</f>
        <v>0</v>
      </c>
    </row>
    <row r="11949" spans="12:17" x14ac:dyDescent="0.25">
      <c r="L11949" s="38">
        <f>IF(AND(Colin!$G11949=$B$1,Colin!$H11949=$C$3),Colin!$I11949,)</f>
        <v>0</v>
      </c>
      <c r="M11949" s="38">
        <f>IF(AND(Colin!$G11949=$B$1,Colin!$H11949&lt;=$C$3),Colin!$I11949,)</f>
        <v>0</v>
      </c>
      <c r="N11949" s="38">
        <f>IF(AND(Colin!$G11949=$B$2,Colin!$H11949=$C$3),Colin!$I11949,)</f>
        <v>0</v>
      </c>
      <c r="O11949" s="38">
        <f>IF(AND(Colin!$G11949=$B$2,Colin!$H11949&lt;=$C$3),Colin!$I11949,)</f>
        <v>0</v>
      </c>
      <c r="P11949" s="38">
        <f>IF(Colin!$G11949&lt;$B$2,Colin!$I11949,0)</f>
        <v>0</v>
      </c>
      <c r="Q11949" s="38">
        <f>IF(Colin!$G11949&lt;$B$1,Colin!$I11949,0)</f>
        <v>0</v>
      </c>
    </row>
    <row r="11950" spans="12:17" x14ac:dyDescent="0.25">
      <c r="L11950" s="38">
        <f>IF(AND(Colin!$G11950=$B$1,Colin!$H11950=$C$3),Colin!$I11950,)</f>
        <v>0</v>
      </c>
      <c r="M11950" s="38">
        <f>IF(AND(Colin!$G11950=$B$1,Colin!$H11950&lt;=$C$3),Colin!$I11950,)</f>
        <v>0</v>
      </c>
      <c r="N11950" s="38">
        <f>IF(AND(Colin!$G11950=$B$2,Colin!$H11950=$C$3),Colin!$I11950,)</f>
        <v>0</v>
      </c>
      <c r="O11950" s="38">
        <f>IF(AND(Colin!$G11950=$B$2,Colin!$H11950&lt;=$C$3),Colin!$I11950,)</f>
        <v>0</v>
      </c>
      <c r="P11950" s="38">
        <f>IF(Colin!$G11950&lt;$B$2,Colin!$I11950,0)</f>
        <v>0</v>
      </c>
      <c r="Q11950" s="38">
        <f>IF(Colin!$G11950&lt;$B$1,Colin!$I11950,0)</f>
        <v>0</v>
      </c>
    </row>
    <row r="11951" spans="12:17" x14ac:dyDescent="0.25">
      <c r="L11951" s="38">
        <f>IF(AND(Colin!$G11951=$B$1,Colin!$H11951=$C$3),Colin!$I11951,)</f>
        <v>0</v>
      </c>
      <c r="M11951" s="38">
        <f>IF(AND(Colin!$G11951=$B$1,Colin!$H11951&lt;=$C$3),Colin!$I11951,)</f>
        <v>0</v>
      </c>
      <c r="N11951" s="38">
        <f>IF(AND(Colin!$G11951=$B$2,Colin!$H11951=$C$3),Colin!$I11951,)</f>
        <v>0</v>
      </c>
      <c r="O11951" s="38">
        <f>IF(AND(Colin!$G11951=$B$2,Colin!$H11951&lt;=$C$3),Colin!$I11951,)</f>
        <v>0</v>
      </c>
      <c r="P11951" s="38">
        <f>IF(Colin!$G11951&lt;$B$2,Colin!$I11951,0)</f>
        <v>0</v>
      </c>
      <c r="Q11951" s="38">
        <f>IF(Colin!$G11951&lt;$B$1,Colin!$I11951,0)</f>
        <v>0</v>
      </c>
    </row>
    <row r="11952" spans="12:17" x14ac:dyDescent="0.25">
      <c r="L11952" s="38">
        <f>IF(AND(Colin!$G11952=$B$1,Colin!$H11952=$C$3),Colin!$I11952,)</f>
        <v>0</v>
      </c>
      <c r="M11952" s="38">
        <f>IF(AND(Colin!$G11952=$B$1,Colin!$H11952&lt;=$C$3),Colin!$I11952,)</f>
        <v>0</v>
      </c>
      <c r="N11952" s="38">
        <f>IF(AND(Colin!$G11952=$B$2,Colin!$H11952=$C$3),Colin!$I11952,)</f>
        <v>0</v>
      </c>
      <c r="O11952" s="38">
        <f>IF(AND(Colin!$G11952=$B$2,Colin!$H11952&lt;=$C$3),Colin!$I11952,)</f>
        <v>0</v>
      </c>
      <c r="P11952" s="38">
        <f>IF(Colin!$G11952&lt;$B$2,Colin!$I11952,0)</f>
        <v>0</v>
      </c>
      <c r="Q11952" s="38">
        <f>IF(Colin!$G11952&lt;$B$1,Colin!$I11952,0)</f>
        <v>0</v>
      </c>
    </row>
    <row r="11953" spans="12:17" x14ac:dyDescent="0.25">
      <c r="L11953" s="38">
        <f>IF(AND(Colin!$G11953=$B$1,Colin!$H11953=$C$3),Colin!$I11953,)</f>
        <v>0</v>
      </c>
      <c r="M11953" s="38">
        <f>IF(AND(Colin!$G11953=$B$1,Colin!$H11953&lt;=$C$3),Colin!$I11953,)</f>
        <v>0</v>
      </c>
      <c r="N11953" s="38">
        <f>IF(AND(Colin!$G11953=$B$2,Colin!$H11953=$C$3),Colin!$I11953,)</f>
        <v>0</v>
      </c>
      <c r="O11953" s="38">
        <f>IF(AND(Colin!$G11953=$B$2,Colin!$H11953&lt;=$C$3),Colin!$I11953,)</f>
        <v>0</v>
      </c>
      <c r="P11953" s="38">
        <f>IF(Colin!$G11953&lt;$B$2,Colin!$I11953,0)</f>
        <v>0</v>
      </c>
      <c r="Q11953" s="38">
        <f>IF(Colin!$G11953&lt;$B$1,Colin!$I11953,0)</f>
        <v>0</v>
      </c>
    </row>
    <row r="11954" spans="12:17" x14ac:dyDescent="0.25">
      <c r="L11954" s="38">
        <f>IF(AND(Colin!$G11954=$B$1,Colin!$H11954=$C$3),Colin!$I11954,)</f>
        <v>0</v>
      </c>
      <c r="M11954" s="38">
        <f>IF(AND(Colin!$G11954=$B$1,Colin!$H11954&lt;=$C$3),Colin!$I11954,)</f>
        <v>0</v>
      </c>
      <c r="N11954" s="38">
        <f>IF(AND(Colin!$G11954=$B$2,Colin!$H11954=$C$3),Colin!$I11954,)</f>
        <v>0</v>
      </c>
      <c r="O11954" s="38">
        <f>IF(AND(Colin!$G11954=$B$2,Colin!$H11954&lt;=$C$3),Colin!$I11954,)</f>
        <v>0</v>
      </c>
      <c r="P11954" s="38">
        <f>IF(Colin!$G11954&lt;$B$2,Colin!$I11954,0)</f>
        <v>0</v>
      </c>
      <c r="Q11954" s="38">
        <f>IF(Colin!$G11954&lt;$B$1,Colin!$I11954,0)</f>
        <v>0</v>
      </c>
    </row>
    <row r="11955" spans="12:17" x14ac:dyDescent="0.25">
      <c r="L11955" s="38">
        <f>IF(AND(Colin!$G11955=$B$1,Colin!$H11955=$C$3),Colin!$I11955,)</f>
        <v>0</v>
      </c>
      <c r="M11955" s="38">
        <f>IF(AND(Colin!$G11955=$B$1,Colin!$H11955&lt;=$C$3),Colin!$I11955,)</f>
        <v>0</v>
      </c>
      <c r="N11955" s="38">
        <f>IF(AND(Colin!$G11955=$B$2,Colin!$H11955=$C$3),Colin!$I11955,)</f>
        <v>0</v>
      </c>
      <c r="O11955" s="38">
        <f>IF(AND(Colin!$G11955=$B$2,Colin!$H11955&lt;=$C$3),Colin!$I11955,)</f>
        <v>0</v>
      </c>
      <c r="P11955" s="38">
        <f>IF(Colin!$G11955&lt;$B$2,Colin!$I11955,0)</f>
        <v>0</v>
      </c>
      <c r="Q11955" s="38">
        <f>IF(Colin!$G11955&lt;$B$1,Colin!$I11955,0)</f>
        <v>0</v>
      </c>
    </row>
    <row r="11956" spans="12:17" x14ac:dyDescent="0.25">
      <c r="L11956" s="38">
        <f>IF(AND(Colin!$G11956=$B$1,Colin!$H11956=$C$3),Colin!$I11956,)</f>
        <v>0</v>
      </c>
      <c r="M11956" s="38">
        <f>IF(AND(Colin!$G11956=$B$1,Colin!$H11956&lt;=$C$3),Colin!$I11956,)</f>
        <v>0</v>
      </c>
      <c r="N11956" s="38">
        <f>IF(AND(Colin!$G11956=$B$2,Colin!$H11956=$C$3),Colin!$I11956,)</f>
        <v>0</v>
      </c>
      <c r="O11956" s="38">
        <f>IF(AND(Colin!$G11956=$B$2,Colin!$H11956&lt;=$C$3),Colin!$I11956,)</f>
        <v>0</v>
      </c>
      <c r="P11956" s="38">
        <f>IF(Colin!$G11956&lt;$B$2,Colin!$I11956,0)</f>
        <v>0</v>
      </c>
      <c r="Q11956" s="38">
        <f>IF(Colin!$G11956&lt;$B$1,Colin!$I11956,0)</f>
        <v>0</v>
      </c>
    </row>
    <row r="11957" spans="12:17" x14ac:dyDescent="0.25">
      <c r="L11957" s="38">
        <f>IF(AND(Colin!$G11957=$B$1,Colin!$H11957=$C$3),Colin!$I11957,)</f>
        <v>0</v>
      </c>
      <c r="M11957" s="38">
        <f>IF(AND(Colin!$G11957=$B$1,Colin!$H11957&lt;=$C$3),Colin!$I11957,)</f>
        <v>0</v>
      </c>
      <c r="N11957" s="38">
        <f>IF(AND(Colin!$G11957=$B$2,Colin!$H11957=$C$3),Colin!$I11957,)</f>
        <v>0</v>
      </c>
      <c r="O11957" s="38">
        <f>IF(AND(Colin!$G11957=$B$2,Colin!$H11957&lt;=$C$3),Colin!$I11957,)</f>
        <v>0</v>
      </c>
      <c r="P11957" s="38">
        <f>IF(Colin!$G11957&lt;$B$2,Colin!$I11957,0)</f>
        <v>0</v>
      </c>
      <c r="Q11957" s="38">
        <f>IF(Colin!$G11957&lt;$B$1,Colin!$I11957,0)</f>
        <v>0</v>
      </c>
    </row>
    <row r="11958" spans="12:17" x14ac:dyDescent="0.25">
      <c r="L11958" s="38">
        <f>IF(AND(Colin!$G11958=$B$1,Colin!$H11958=$C$3),Colin!$I11958,)</f>
        <v>0</v>
      </c>
      <c r="M11958" s="38">
        <f>IF(AND(Colin!$G11958=$B$1,Colin!$H11958&lt;=$C$3),Colin!$I11958,)</f>
        <v>0</v>
      </c>
      <c r="N11958" s="38">
        <f>IF(AND(Colin!$G11958=$B$2,Colin!$H11958=$C$3),Colin!$I11958,)</f>
        <v>0</v>
      </c>
      <c r="O11958" s="38">
        <f>IF(AND(Colin!$G11958=$B$2,Colin!$H11958&lt;=$C$3),Colin!$I11958,)</f>
        <v>0</v>
      </c>
      <c r="P11958" s="38">
        <f>IF(Colin!$G11958&lt;$B$2,Colin!$I11958,0)</f>
        <v>0</v>
      </c>
      <c r="Q11958" s="38">
        <f>IF(Colin!$G11958&lt;$B$1,Colin!$I11958,0)</f>
        <v>0</v>
      </c>
    </row>
    <row r="11959" spans="12:17" x14ac:dyDescent="0.25">
      <c r="L11959" s="38">
        <f>IF(AND(Colin!$G11959=$B$1,Colin!$H11959=$C$3),Colin!$I11959,)</f>
        <v>0</v>
      </c>
      <c r="M11959" s="38">
        <f>IF(AND(Colin!$G11959=$B$1,Colin!$H11959&lt;=$C$3),Colin!$I11959,)</f>
        <v>0</v>
      </c>
      <c r="N11959" s="38">
        <f>IF(AND(Colin!$G11959=$B$2,Colin!$H11959=$C$3),Colin!$I11959,)</f>
        <v>0</v>
      </c>
      <c r="O11959" s="38">
        <f>IF(AND(Colin!$G11959=$B$2,Colin!$H11959&lt;=$C$3),Colin!$I11959,)</f>
        <v>0</v>
      </c>
      <c r="P11959" s="38">
        <f>IF(Colin!$G11959&lt;$B$2,Colin!$I11959,0)</f>
        <v>0</v>
      </c>
      <c r="Q11959" s="38">
        <f>IF(Colin!$G11959&lt;$B$1,Colin!$I11959,0)</f>
        <v>0</v>
      </c>
    </row>
    <row r="11960" spans="12:17" x14ac:dyDescent="0.25">
      <c r="L11960" s="38">
        <f>IF(AND(Colin!$G11960=$B$1,Colin!$H11960=$C$3),Colin!$I11960,)</f>
        <v>0</v>
      </c>
      <c r="M11960" s="38">
        <f>IF(AND(Colin!$G11960=$B$1,Colin!$H11960&lt;=$C$3),Colin!$I11960,)</f>
        <v>0</v>
      </c>
      <c r="N11960" s="38">
        <f>IF(AND(Colin!$G11960=$B$2,Colin!$H11960=$C$3),Colin!$I11960,)</f>
        <v>0</v>
      </c>
      <c r="O11960" s="38">
        <f>IF(AND(Colin!$G11960=$B$2,Colin!$H11960&lt;=$C$3),Colin!$I11960,)</f>
        <v>0</v>
      </c>
      <c r="P11960" s="38">
        <f>IF(Colin!$G11960&lt;$B$2,Colin!$I11960,0)</f>
        <v>0</v>
      </c>
      <c r="Q11960" s="38">
        <f>IF(Colin!$G11960&lt;$B$1,Colin!$I11960,0)</f>
        <v>0</v>
      </c>
    </row>
    <row r="11961" spans="12:17" x14ac:dyDescent="0.25">
      <c r="L11961" s="38">
        <f>IF(AND(Colin!$G11961=$B$1,Colin!$H11961=$C$3),Colin!$I11961,)</f>
        <v>0</v>
      </c>
      <c r="M11961" s="38">
        <f>IF(AND(Colin!$G11961=$B$1,Colin!$H11961&lt;=$C$3),Colin!$I11961,)</f>
        <v>0</v>
      </c>
      <c r="N11961" s="38">
        <f>IF(AND(Colin!$G11961=$B$2,Colin!$H11961=$C$3),Colin!$I11961,)</f>
        <v>0</v>
      </c>
      <c r="O11961" s="38">
        <f>IF(AND(Colin!$G11961=$B$2,Colin!$H11961&lt;=$C$3),Colin!$I11961,)</f>
        <v>0</v>
      </c>
      <c r="P11961" s="38">
        <f>IF(Colin!$G11961&lt;$B$2,Colin!$I11961,0)</f>
        <v>0</v>
      </c>
      <c r="Q11961" s="38">
        <f>IF(Colin!$G11961&lt;$B$1,Colin!$I11961,0)</f>
        <v>0</v>
      </c>
    </row>
    <row r="11962" spans="12:17" x14ac:dyDescent="0.25">
      <c r="L11962" s="38">
        <f>IF(AND(Colin!$G11962=$B$1,Colin!$H11962=$C$3),Colin!$I11962,)</f>
        <v>0</v>
      </c>
      <c r="M11962" s="38">
        <f>IF(AND(Colin!$G11962=$B$1,Colin!$H11962&lt;=$C$3),Colin!$I11962,)</f>
        <v>0</v>
      </c>
      <c r="N11962" s="38">
        <f>IF(AND(Colin!$G11962=$B$2,Colin!$H11962=$C$3),Colin!$I11962,)</f>
        <v>0</v>
      </c>
      <c r="O11962" s="38">
        <f>IF(AND(Colin!$G11962=$B$2,Colin!$H11962&lt;=$C$3),Colin!$I11962,)</f>
        <v>0</v>
      </c>
      <c r="P11962" s="38">
        <f>IF(Colin!$G11962&lt;$B$2,Colin!$I11962,0)</f>
        <v>0</v>
      </c>
      <c r="Q11962" s="38">
        <f>IF(Colin!$G11962&lt;$B$1,Colin!$I11962,0)</f>
        <v>0</v>
      </c>
    </row>
    <row r="11963" spans="12:17" x14ac:dyDescent="0.25">
      <c r="L11963" s="38">
        <f>IF(AND(Colin!$G11963=$B$1,Colin!$H11963=$C$3),Colin!$I11963,)</f>
        <v>0</v>
      </c>
      <c r="M11963" s="38">
        <f>IF(AND(Colin!$G11963=$B$1,Colin!$H11963&lt;=$C$3),Colin!$I11963,)</f>
        <v>0</v>
      </c>
      <c r="N11963" s="38">
        <f>IF(AND(Colin!$G11963=$B$2,Colin!$H11963=$C$3),Colin!$I11963,)</f>
        <v>0</v>
      </c>
      <c r="O11963" s="38">
        <f>IF(AND(Colin!$G11963=$B$2,Colin!$H11963&lt;=$C$3),Colin!$I11963,)</f>
        <v>0</v>
      </c>
      <c r="P11963" s="38">
        <f>IF(Colin!$G11963&lt;$B$2,Colin!$I11963,0)</f>
        <v>0</v>
      </c>
      <c r="Q11963" s="38">
        <f>IF(Colin!$G11963&lt;$B$1,Colin!$I11963,0)</f>
        <v>0</v>
      </c>
    </row>
    <row r="11964" spans="12:17" x14ac:dyDescent="0.25">
      <c r="L11964" s="38">
        <f>IF(AND(Colin!$G11964=$B$1,Colin!$H11964=$C$3),Colin!$I11964,)</f>
        <v>0</v>
      </c>
      <c r="M11964" s="38">
        <f>IF(AND(Colin!$G11964=$B$1,Colin!$H11964&lt;=$C$3),Colin!$I11964,)</f>
        <v>0</v>
      </c>
      <c r="N11964" s="38">
        <f>IF(AND(Colin!$G11964=$B$2,Colin!$H11964=$C$3),Colin!$I11964,)</f>
        <v>0</v>
      </c>
      <c r="O11964" s="38">
        <f>IF(AND(Colin!$G11964=$B$2,Colin!$H11964&lt;=$C$3),Colin!$I11964,)</f>
        <v>0</v>
      </c>
      <c r="P11964" s="38">
        <f>IF(Colin!$G11964&lt;$B$2,Colin!$I11964,0)</f>
        <v>0</v>
      </c>
      <c r="Q11964" s="38">
        <f>IF(Colin!$G11964&lt;$B$1,Colin!$I11964,0)</f>
        <v>0</v>
      </c>
    </row>
    <row r="11965" spans="12:17" x14ac:dyDescent="0.25">
      <c r="L11965" s="38">
        <f>IF(AND(Colin!$G11965=$B$1,Colin!$H11965=$C$3),Colin!$I11965,)</f>
        <v>0</v>
      </c>
      <c r="M11965" s="38">
        <f>IF(AND(Colin!$G11965=$B$1,Colin!$H11965&lt;=$C$3),Colin!$I11965,)</f>
        <v>0</v>
      </c>
      <c r="N11965" s="38">
        <f>IF(AND(Colin!$G11965=$B$2,Colin!$H11965=$C$3),Colin!$I11965,)</f>
        <v>0</v>
      </c>
      <c r="O11965" s="38">
        <f>IF(AND(Colin!$G11965=$B$2,Colin!$H11965&lt;=$C$3),Colin!$I11965,)</f>
        <v>0</v>
      </c>
      <c r="P11965" s="38">
        <f>IF(Colin!$G11965&lt;$B$2,Colin!$I11965,0)</f>
        <v>0</v>
      </c>
      <c r="Q11965" s="38">
        <f>IF(Colin!$G11965&lt;$B$1,Colin!$I11965,0)</f>
        <v>0</v>
      </c>
    </row>
    <row r="11966" spans="12:17" x14ac:dyDescent="0.25">
      <c r="L11966" s="38">
        <f>IF(AND(Colin!$G11966=$B$1,Colin!$H11966=$C$3),Colin!$I11966,)</f>
        <v>0</v>
      </c>
      <c r="M11966" s="38">
        <f>IF(AND(Colin!$G11966=$B$1,Colin!$H11966&lt;=$C$3),Colin!$I11966,)</f>
        <v>0</v>
      </c>
      <c r="N11966" s="38">
        <f>IF(AND(Colin!$G11966=$B$2,Colin!$H11966=$C$3),Colin!$I11966,)</f>
        <v>0</v>
      </c>
      <c r="O11966" s="38">
        <f>IF(AND(Colin!$G11966=$B$2,Colin!$H11966&lt;=$C$3),Colin!$I11966,)</f>
        <v>0</v>
      </c>
      <c r="P11966" s="38">
        <f>IF(Colin!$G11966&lt;$B$2,Colin!$I11966,0)</f>
        <v>0</v>
      </c>
      <c r="Q11966" s="38">
        <f>IF(Colin!$G11966&lt;$B$1,Colin!$I11966,0)</f>
        <v>0</v>
      </c>
    </row>
    <row r="11967" spans="12:17" x14ac:dyDescent="0.25">
      <c r="L11967" s="38">
        <f>IF(AND(Colin!$G11967=$B$1,Colin!$H11967=$C$3),Colin!$I11967,)</f>
        <v>0</v>
      </c>
      <c r="M11967" s="38">
        <f>IF(AND(Colin!$G11967=$B$1,Colin!$H11967&lt;=$C$3),Colin!$I11967,)</f>
        <v>0</v>
      </c>
      <c r="N11967" s="38">
        <f>IF(AND(Colin!$G11967=$B$2,Colin!$H11967=$C$3),Colin!$I11967,)</f>
        <v>0</v>
      </c>
      <c r="O11967" s="38">
        <f>IF(AND(Colin!$G11967=$B$2,Colin!$H11967&lt;=$C$3),Colin!$I11967,)</f>
        <v>0</v>
      </c>
      <c r="P11967" s="38">
        <f>IF(Colin!$G11967&lt;$B$2,Colin!$I11967,0)</f>
        <v>0</v>
      </c>
      <c r="Q11967" s="38">
        <f>IF(Colin!$G11967&lt;$B$1,Colin!$I11967,0)</f>
        <v>0</v>
      </c>
    </row>
    <row r="11968" spans="12:17" x14ac:dyDescent="0.25">
      <c r="L11968" s="38">
        <f>IF(AND(Colin!$G11968=$B$1,Colin!$H11968=$C$3),Colin!$I11968,)</f>
        <v>0</v>
      </c>
      <c r="M11968" s="38">
        <f>IF(AND(Colin!$G11968=$B$1,Colin!$H11968&lt;=$C$3),Colin!$I11968,)</f>
        <v>0</v>
      </c>
      <c r="N11968" s="38">
        <f>IF(AND(Colin!$G11968=$B$2,Colin!$H11968=$C$3),Colin!$I11968,)</f>
        <v>0</v>
      </c>
      <c r="O11968" s="38">
        <f>IF(AND(Colin!$G11968=$B$2,Colin!$H11968&lt;=$C$3),Colin!$I11968,)</f>
        <v>0</v>
      </c>
      <c r="P11968" s="38">
        <f>IF(Colin!$G11968&lt;$B$2,Colin!$I11968,0)</f>
        <v>0</v>
      </c>
      <c r="Q11968" s="38">
        <f>IF(Colin!$G11968&lt;$B$1,Colin!$I11968,0)</f>
        <v>0</v>
      </c>
    </row>
    <row r="11969" spans="12:17" x14ac:dyDescent="0.25">
      <c r="L11969" s="38">
        <f>IF(AND(Colin!$G11969=$B$1,Colin!$H11969=$C$3),Colin!$I11969,)</f>
        <v>0</v>
      </c>
      <c r="M11969" s="38">
        <f>IF(AND(Colin!$G11969=$B$1,Colin!$H11969&lt;=$C$3),Colin!$I11969,)</f>
        <v>0</v>
      </c>
      <c r="N11969" s="38">
        <f>IF(AND(Colin!$G11969=$B$2,Colin!$H11969=$C$3),Colin!$I11969,)</f>
        <v>0</v>
      </c>
      <c r="O11969" s="38">
        <f>IF(AND(Colin!$G11969=$B$2,Colin!$H11969&lt;=$C$3),Colin!$I11969,)</f>
        <v>0</v>
      </c>
      <c r="P11969" s="38">
        <f>IF(Colin!$G11969&lt;$B$2,Colin!$I11969,0)</f>
        <v>0</v>
      </c>
      <c r="Q11969" s="38">
        <f>IF(Colin!$G11969&lt;$B$1,Colin!$I11969,0)</f>
        <v>0</v>
      </c>
    </row>
    <row r="11970" spans="12:17" x14ac:dyDescent="0.25">
      <c r="L11970" s="38">
        <f>IF(AND(Colin!$G11970=$B$1,Colin!$H11970=$C$3),Colin!$I11970,)</f>
        <v>0</v>
      </c>
      <c r="M11970" s="38">
        <f>IF(AND(Colin!$G11970=$B$1,Colin!$H11970&lt;=$C$3),Colin!$I11970,)</f>
        <v>0</v>
      </c>
      <c r="N11970" s="38">
        <f>IF(AND(Colin!$G11970=$B$2,Colin!$H11970=$C$3),Colin!$I11970,)</f>
        <v>0</v>
      </c>
      <c r="O11970" s="38">
        <f>IF(AND(Colin!$G11970=$B$2,Colin!$H11970&lt;=$C$3),Colin!$I11970,)</f>
        <v>0</v>
      </c>
      <c r="P11970" s="38">
        <f>IF(Colin!$G11970&lt;$B$2,Colin!$I11970,0)</f>
        <v>0</v>
      </c>
      <c r="Q11970" s="38">
        <f>IF(Colin!$G11970&lt;$B$1,Colin!$I11970,0)</f>
        <v>0</v>
      </c>
    </row>
    <row r="11971" spans="12:17" x14ac:dyDescent="0.25">
      <c r="L11971" s="38">
        <f>IF(AND(Colin!$G11971=$B$1,Colin!$H11971=$C$3),Colin!$I11971,)</f>
        <v>0</v>
      </c>
      <c r="M11971" s="38">
        <f>IF(AND(Colin!$G11971=$B$1,Colin!$H11971&lt;=$C$3),Colin!$I11971,)</f>
        <v>0</v>
      </c>
      <c r="N11971" s="38">
        <f>IF(AND(Colin!$G11971=$B$2,Colin!$H11971=$C$3),Colin!$I11971,)</f>
        <v>0</v>
      </c>
      <c r="O11971" s="38">
        <f>IF(AND(Colin!$G11971=$B$2,Colin!$H11971&lt;=$C$3),Colin!$I11971,)</f>
        <v>0</v>
      </c>
      <c r="P11971" s="38">
        <f>IF(Colin!$G11971&lt;$B$2,Colin!$I11971,0)</f>
        <v>0</v>
      </c>
      <c r="Q11971" s="38">
        <f>IF(Colin!$G11971&lt;$B$1,Colin!$I11971,0)</f>
        <v>0</v>
      </c>
    </row>
    <row r="11972" spans="12:17" x14ac:dyDescent="0.25">
      <c r="L11972" s="38">
        <f>IF(AND(Colin!$G11972=$B$1,Colin!$H11972=$C$3),Colin!$I11972,)</f>
        <v>0</v>
      </c>
      <c r="M11972" s="38">
        <f>IF(AND(Colin!$G11972=$B$1,Colin!$H11972&lt;=$C$3),Colin!$I11972,)</f>
        <v>0</v>
      </c>
      <c r="N11972" s="38">
        <f>IF(AND(Colin!$G11972=$B$2,Colin!$H11972=$C$3),Colin!$I11972,)</f>
        <v>0</v>
      </c>
      <c r="O11972" s="38">
        <f>IF(AND(Colin!$G11972=$B$2,Colin!$H11972&lt;=$C$3),Colin!$I11972,)</f>
        <v>0</v>
      </c>
      <c r="P11972" s="38">
        <f>IF(Colin!$G11972&lt;$B$2,Colin!$I11972,0)</f>
        <v>0</v>
      </c>
      <c r="Q11972" s="38">
        <f>IF(Colin!$G11972&lt;$B$1,Colin!$I11972,0)</f>
        <v>0</v>
      </c>
    </row>
    <row r="11973" spans="12:17" x14ac:dyDescent="0.25">
      <c r="L11973" s="38">
        <f>IF(AND(Colin!$G11973=$B$1,Colin!$H11973=$C$3),Colin!$I11973,)</f>
        <v>0</v>
      </c>
      <c r="M11973" s="38">
        <f>IF(AND(Colin!$G11973=$B$1,Colin!$H11973&lt;=$C$3),Colin!$I11973,)</f>
        <v>0</v>
      </c>
      <c r="N11973" s="38">
        <f>IF(AND(Colin!$G11973=$B$2,Colin!$H11973=$C$3),Colin!$I11973,)</f>
        <v>0</v>
      </c>
      <c r="O11973" s="38">
        <f>IF(AND(Colin!$G11973=$B$2,Colin!$H11973&lt;=$C$3),Colin!$I11973,)</f>
        <v>0</v>
      </c>
      <c r="P11973" s="38">
        <f>IF(Colin!$G11973&lt;$B$2,Colin!$I11973,0)</f>
        <v>0</v>
      </c>
      <c r="Q11973" s="38">
        <f>IF(Colin!$G11973&lt;$B$1,Colin!$I11973,0)</f>
        <v>0</v>
      </c>
    </row>
    <row r="11974" spans="12:17" x14ac:dyDescent="0.25">
      <c r="L11974" s="38">
        <f>IF(AND(Colin!$G11974=$B$1,Colin!$H11974=$C$3),Colin!$I11974,)</f>
        <v>0</v>
      </c>
      <c r="M11974" s="38">
        <f>IF(AND(Colin!$G11974=$B$1,Colin!$H11974&lt;=$C$3),Colin!$I11974,)</f>
        <v>0</v>
      </c>
      <c r="N11974" s="38">
        <f>IF(AND(Colin!$G11974=$B$2,Colin!$H11974=$C$3),Colin!$I11974,)</f>
        <v>0</v>
      </c>
      <c r="O11974" s="38">
        <f>IF(AND(Colin!$G11974=$B$2,Colin!$H11974&lt;=$C$3),Colin!$I11974,)</f>
        <v>0</v>
      </c>
      <c r="P11974" s="38">
        <f>IF(Colin!$G11974&lt;$B$2,Colin!$I11974,0)</f>
        <v>0</v>
      </c>
      <c r="Q11974" s="38">
        <f>IF(Colin!$G11974&lt;$B$1,Colin!$I11974,0)</f>
        <v>0</v>
      </c>
    </row>
    <row r="11975" spans="12:17" x14ac:dyDescent="0.25">
      <c r="L11975" s="38">
        <f>IF(AND(Colin!$G11975=$B$1,Colin!$H11975=$C$3),Colin!$I11975,)</f>
        <v>0</v>
      </c>
      <c r="M11975" s="38">
        <f>IF(AND(Colin!$G11975=$B$1,Colin!$H11975&lt;=$C$3),Colin!$I11975,)</f>
        <v>0</v>
      </c>
      <c r="N11975" s="38">
        <f>IF(AND(Colin!$G11975=$B$2,Colin!$H11975=$C$3),Colin!$I11975,)</f>
        <v>0</v>
      </c>
      <c r="O11975" s="38">
        <f>IF(AND(Colin!$G11975=$B$2,Colin!$H11975&lt;=$C$3),Colin!$I11975,)</f>
        <v>0</v>
      </c>
      <c r="P11975" s="38">
        <f>IF(Colin!$G11975&lt;$B$2,Colin!$I11975,0)</f>
        <v>0</v>
      </c>
      <c r="Q11975" s="38">
        <f>IF(Colin!$G11975&lt;$B$1,Colin!$I11975,0)</f>
        <v>0</v>
      </c>
    </row>
    <row r="11976" spans="12:17" x14ac:dyDescent="0.25">
      <c r="L11976" s="38">
        <f>IF(AND(Colin!$G11976=$B$1,Colin!$H11976=$C$3),Colin!$I11976,)</f>
        <v>0</v>
      </c>
      <c r="M11976" s="38">
        <f>IF(AND(Colin!$G11976=$B$1,Colin!$H11976&lt;=$C$3),Colin!$I11976,)</f>
        <v>0</v>
      </c>
      <c r="N11976" s="38">
        <f>IF(AND(Colin!$G11976=$B$2,Colin!$H11976=$C$3),Colin!$I11976,)</f>
        <v>0</v>
      </c>
      <c r="O11976" s="38">
        <f>IF(AND(Colin!$G11976=$B$2,Colin!$H11976&lt;=$C$3),Colin!$I11976,)</f>
        <v>0</v>
      </c>
      <c r="P11976" s="38">
        <f>IF(Colin!$G11976&lt;$B$2,Colin!$I11976,0)</f>
        <v>0</v>
      </c>
      <c r="Q11976" s="38">
        <f>IF(Colin!$G11976&lt;$B$1,Colin!$I11976,0)</f>
        <v>0</v>
      </c>
    </row>
    <row r="11977" spans="12:17" x14ac:dyDescent="0.25">
      <c r="L11977" s="38">
        <f>IF(AND(Colin!$G11977=$B$1,Colin!$H11977=$C$3),Colin!$I11977,)</f>
        <v>0</v>
      </c>
      <c r="M11977" s="38">
        <f>IF(AND(Colin!$G11977=$B$1,Colin!$H11977&lt;=$C$3),Colin!$I11977,)</f>
        <v>0</v>
      </c>
      <c r="N11977" s="38">
        <f>IF(AND(Colin!$G11977=$B$2,Colin!$H11977=$C$3),Colin!$I11977,)</f>
        <v>0</v>
      </c>
      <c r="O11977" s="38">
        <f>IF(AND(Colin!$G11977=$B$2,Colin!$H11977&lt;=$C$3),Colin!$I11977,)</f>
        <v>0</v>
      </c>
      <c r="P11977" s="38">
        <f>IF(Colin!$G11977&lt;$B$2,Colin!$I11977,0)</f>
        <v>0</v>
      </c>
      <c r="Q11977" s="38">
        <f>IF(Colin!$G11977&lt;$B$1,Colin!$I11977,0)</f>
        <v>0</v>
      </c>
    </row>
    <row r="11978" spans="12:17" x14ac:dyDescent="0.25">
      <c r="L11978" s="38">
        <f>IF(AND(Colin!$G11978=$B$1,Colin!$H11978=$C$3),Colin!$I11978,)</f>
        <v>0</v>
      </c>
      <c r="M11978" s="38">
        <f>IF(AND(Colin!$G11978=$B$1,Colin!$H11978&lt;=$C$3),Colin!$I11978,)</f>
        <v>0</v>
      </c>
      <c r="N11978" s="38">
        <f>IF(AND(Colin!$G11978=$B$2,Colin!$H11978=$C$3),Colin!$I11978,)</f>
        <v>0</v>
      </c>
      <c r="O11978" s="38">
        <f>IF(AND(Colin!$G11978=$B$2,Colin!$H11978&lt;=$C$3),Colin!$I11978,)</f>
        <v>0</v>
      </c>
      <c r="P11978" s="38">
        <f>IF(Colin!$G11978&lt;$B$2,Colin!$I11978,0)</f>
        <v>0</v>
      </c>
      <c r="Q11978" s="38">
        <f>IF(Colin!$G11978&lt;$B$1,Colin!$I11978,0)</f>
        <v>0</v>
      </c>
    </row>
    <row r="11979" spans="12:17" x14ac:dyDescent="0.25">
      <c r="L11979" s="38">
        <f>IF(AND(Colin!$G11979=$B$1,Colin!$H11979=$C$3),Colin!$I11979,)</f>
        <v>0</v>
      </c>
      <c r="M11979" s="38">
        <f>IF(AND(Colin!$G11979=$B$1,Colin!$H11979&lt;=$C$3),Colin!$I11979,)</f>
        <v>0</v>
      </c>
      <c r="N11979" s="38">
        <f>IF(AND(Colin!$G11979=$B$2,Colin!$H11979=$C$3),Colin!$I11979,)</f>
        <v>0</v>
      </c>
      <c r="O11979" s="38">
        <f>IF(AND(Colin!$G11979=$B$2,Colin!$H11979&lt;=$C$3),Colin!$I11979,)</f>
        <v>0</v>
      </c>
      <c r="P11979" s="38">
        <f>IF(Colin!$G11979&lt;$B$2,Colin!$I11979,0)</f>
        <v>0</v>
      </c>
      <c r="Q11979" s="38">
        <f>IF(Colin!$G11979&lt;$B$1,Colin!$I11979,0)</f>
        <v>0</v>
      </c>
    </row>
    <row r="11980" spans="12:17" x14ac:dyDescent="0.25">
      <c r="L11980" s="38">
        <f>IF(AND(Colin!$G11980=$B$1,Colin!$H11980=$C$3),Colin!$I11980,)</f>
        <v>0</v>
      </c>
      <c r="M11980" s="38">
        <f>IF(AND(Colin!$G11980=$B$1,Colin!$H11980&lt;=$C$3),Colin!$I11980,)</f>
        <v>0</v>
      </c>
      <c r="N11980" s="38">
        <f>IF(AND(Colin!$G11980=$B$2,Colin!$H11980=$C$3),Colin!$I11980,)</f>
        <v>0</v>
      </c>
      <c r="O11980" s="38">
        <f>IF(AND(Colin!$G11980=$B$2,Colin!$H11980&lt;=$C$3),Colin!$I11980,)</f>
        <v>0</v>
      </c>
      <c r="P11980" s="38">
        <f>IF(Colin!$G11980&lt;$B$2,Colin!$I11980,0)</f>
        <v>0</v>
      </c>
      <c r="Q11980" s="38">
        <f>IF(Colin!$G11980&lt;$B$1,Colin!$I11980,0)</f>
        <v>0</v>
      </c>
    </row>
    <row r="11981" spans="12:17" x14ac:dyDescent="0.25">
      <c r="L11981" s="38">
        <f>IF(AND(Colin!$G11981=$B$1,Colin!$H11981=$C$3),Colin!$I11981,)</f>
        <v>0</v>
      </c>
      <c r="M11981" s="38">
        <f>IF(AND(Colin!$G11981=$B$1,Colin!$H11981&lt;=$C$3),Colin!$I11981,)</f>
        <v>0</v>
      </c>
      <c r="N11981" s="38">
        <f>IF(AND(Colin!$G11981=$B$2,Colin!$H11981=$C$3),Colin!$I11981,)</f>
        <v>0</v>
      </c>
      <c r="O11981" s="38">
        <f>IF(AND(Colin!$G11981=$B$2,Colin!$H11981&lt;=$C$3),Colin!$I11981,)</f>
        <v>0</v>
      </c>
      <c r="P11981" s="38">
        <f>IF(Colin!$G11981&lt;$B$2,Colin!$I11981,0)</f>
        <v>0</v>
      </c>
      <c r="Q11981" s="38">
        <f>IF(Colin!$G11981&lt;$B$1,Colin!$I11981,0)</f>
        <v>0</v>
      </c>
    </row>
    <row r="11982" spans="12:17" x14ac:dyDescent="0.25">
      <c r="L11982" s="38">
        <f>IF(AND(Colin!$G11982=$B$1,Colin!$H11982=$C$3),Colin!$I11982,)</f>
        <v>0</v>
      </c>
      <c r="M11982" s="38">
        <f>IF(AND(Colin!$G11982=$B$1,Colin!$H11982&lt;=$C$3),Colin!$I11982,)</f>
        <v>0</v>
      </c>
      <c r="N11982" s="38">
        <f>IF(AND(Colin!$G11982=$B$2,Colin!$H11982=$C$3),Colin!$I11982,)</f>
        <v>0</v>
      </c>
      <c r="O11982" s="38">
        <f>IF(AND(Colin!$G11982=$B$2,Colin!$H11982&lt;=$C$3),Colin!$I11982,)</f>
        <v>0</v>
      </c>
      <c r="P11982" s="38">
        <f>IF(Colin!$G11982&lt;$B$2,Colin!$I11982,0)</f>
        <v>0</v>
      </c>
      <c r="Q11982" s="38">
        <f>IF(Colin!$G11982&lt;$B$1,Colin!$I11982,0)</f>
        <v>0</v>
      </c>
    </row>
    <row r="11983" spans="12:17" x14ac:dyDescent="0.25">
      <c r="L11983" s="38">
        <f>IF(AND(Colin!$G11983=$B$1,Colin!$H11983=$C$3),Colin!$I11983,)</f>
        <v>0</v>
      </c>
      <c r="M11983" s="38">
        <f>IF(AND(Colin!$G11983=$B$1,Colin!$H11983&lt;=$C$3),Colin!$I11983,)</f>
        <v>0</v>
      </c>
      <c r="N11983" s="38">
        <f>IF(AND(Colin!$G11983=$B$2,Colin!$H11983=$C$3),Colin!$I11983,)</f>
        <v>0</v>
      </c>
      <c r="O11983" s="38">
        <f>IF(AND(Colin!$G11983=$B$2,Colin!$H11983&lt;=$C$3),Colin!$I11983,)</f>
        <v>0</v>
      </c>
      <c r="P11983" s="38">
        <f>IF(Colin!$G11983&lt;$B$2,Colin!$I11983,0)</f>
        <v>0</v>
      </c>
      <c r="Q11983" s="38">
        <f>IF(Colin!$G11983&lt;$B$1,Colin!$I11983,0)</f>
        <v>0</v>
      </c>
    </row>
    <row r="11984" spans="12:17" x14ac:dyDescent="0.25">
      <c r="L11984" s="38">
        <f>IF(AND(Colin!$G11984=$B$1,Colin!$H11984=$C$3),Colin!$I11984,)</f>
        <v>0</v>
      </c>
      <c r="M11984" s="38">
        <f>IF(AND(Colin!$G11984=$B$1,Colin!$H11984&lt;=$C$3),Colin!$I11984,)</f>
        <v>0</v>
      </c>
      <c r="N11984" s="38">
        <f>IF(AND(Colin!$G11984=$B$2,Colin!$H11984=$C$3),Colin!$I11984,)</f>
        <v>0</v>
      </c>
      <c r="O11984" s="38">
        <f>IF(AND(Colin!$G11984=$B$2,Colin!$H11984&lt;=$C$3),Colin!$I11984,)</f>
        <v>0</v>
      </c>
      <c r="P11984" s="38">
        <f>IF(Colin!$G11984&lt;$B$2,Colin!$I11984,0)</f>
        <v>0</v>
      </c>
      <c r="Q11984" s="38">
        <f>IF(Colin!$G11984&lt;$B$1,Colin!$I11984,0)</f>
        <v>0</v>
      </c>
    </row>
    <row r="11985" spans="12:17" x14ac:dyDescent="0.25">
      <c r="L11985" s="38">
        <f>IF(AND(Colin!$G11985=$B$1,Colin!$H11985=$C$3),Colin!$I11985,)</f>
        <v>0</v>
      </c>
      <c r="M11985" s="38">
        <f>IF(AND(Colin!$G11985=$B$1,Colin!$H11985&lt;=$C$3),Colin!$I11985,)</f>
        <v>0</v>
      </c>
      <c r="N11985" s="38">
        <f>IF(AND(Colin!$G11985=$B$2,Colin!$H11985=$C$3),Colin!$I11985,)</f>
        <v>0</v>
      </c>
      <c r="O11985" s="38">
        <f>IF(AND(Colin!$G11985=$B$2,Colin!$H11985&lt;=$C$3),Colin!$I11985,)</f>
        <v>0</v>
      </c>
      <c r="P11985" s="38">
        <f>IF(Colin!$G11985&lt;$B$2,Colin!$I11985,0)</f>
        <v>0</v>
      </c>
      <c r="Q11985" s="38">
        <f>IF(Colin!$G11985&lt;$B$1,Colin!$I11985,0)</f>
        <v>0</v>
      </c>
    </row>
    <row r="11986" spans="12:17" x14ac:dyDescent="0.25">
      <c r="L11986" s="38">
        <f>IF(AND(Colin!$G11986=$B$1,Colin!$H11986=$C$3),Colin!$I11986,)</f>
        <v>0</v>
      </c>
      <c r="M11986" s="38">
        <f>IF(AND(Colin!$G11986=$B$1,Colin!$H11986&lt;=$C$3),Colin!$I11986,)</f>
        <v>0</v>
      </c>
      <c r="N11986" s="38">
        <f>IF(AND(Colin!$G11986=$B$2,Colin!$H11986=$C$3),Colin!$I11986,)</f>
        <v>0</v>
      </c>
      <c r="O11986" s="38">
        <f>IF(AND(Colin!$G11986=$B$2,Colin!$H11986&lt;=$C$3),Colin!$I11986,)</f>
        <v>0</v>
      </c>
      <c r="P11986" s="38">
        <f>IF(Colin!$G11986&lt;$B$2,Colin!$I11986,0)</f>
        <v>0</v>
      </c>
      <c r="Q11986" s="38">
        <f>IF(Colin!$G11986&lt;$B$1,Colin!$I11986,0)</f>
        <v>0</v>
      </c>
    </row>
    <row r="11987" spans="12:17" x14ac:dyDescent="0.25">
      <c r="L11987" s="38">
        <f>IF(AND(Colin!$G11987=$B$1,Colin!$H11987=$C$3),Colin!$I11987,)</f>
        <v>0</v>
      </c>
      <c r="M11987" s="38">
        <f>IF(AND(Colin!$G11987=$B$1,Colin!$H11987&lt;=$C$3),Colin!$I11987,)</f>
        <v>0</v>
      </c>
      <c r="N11987" s="38">
        <f>IF(AND(Colin!$G11987=$B$2,Colin!$H11987=$C$3),Colin!$I11987,)</f>
        <v>0</v>
      </c>
      <c r="O11987" s="38">
        <f>IF(AND(Colin!$G11987=$B$2,Colin!$H11987&lt;=$C$3),Colin!$I11987,)</f>
        <v>0</v>
      </c>
      <c r="P11987" s="38">
        <f>IF(Colin!$G11987&lt;$B$2,Colin!$I11987,0)</f>
        <v>0</v>
      </c>
      <c r="Q11987" s="38">
        <f>IF(Colin!$G11987&lt;$B$1,Colin!$I11987,0)</f>
        <v>0</v>
      </c>
    </row>
    <row r="11988" spans="12:17" x14ac:dyDescent="0.25">
      <c r="L11988" s="38">
        <f>IF(AND(Colin!$G11988=$B$1,Colin!$H11988=$C$3),Colin!$I11988,)</f>
        <v>0</v>
      </c>
      <c r="M11988" s="38">
        <f>IF(AND(Colin!$G11988=$B$1,Colin!$H11988&lt;=$C$3),Colin!$I11988,)</f>
        <v>0</v>
      </c>
      <c r="N11988" s="38">
        <f>IF(AND(Colin!$G11988=$B$2,Colin!$H11988=$C$3),Colin!$I11988,)</f>
        <v>0</v>
      </c>
      <c r="O11988" s="38">
        <f>IF(AND(Colin!$G11988=$B$2,Colin!$H11988&lt;=$C$3),Colin!$I11988,)</f>
        <v>0</v>
      </c>
      <c r="P11988" s="38">
        <f>IF(Colin!$G11988&lt;$B$2,Colin!$I11988,0)</f>
        <v>0</v>
      </c>
      <c r="Q11988" s="38">
        <f>IF(Colin!$G11988&lt;$B$1,Colin!$I11988,0)</f>
        <v>0</v>
      </c>
    </row>
    <row r="11989" spans="12:17" x14ac:dyDescent="0.25">
      <c r="L11989" s="38">
        <f>IF(AND(Colin!$G11989=$B$1,Colin!$H11989=$C$3),Colin!$I11989,)</f>
        <v>0</v>
      </c>
      <c r="M11989" s="38">
        <f>IF(AND(Colin!$G11989=$B$1,Colin!$H11989&lt;=$C$3),Colin!$I11989,)</f>
        <v>0</v>
      </c>
      <c r="N11989" s="38">
        <f>IF(AND(Colin!$G11989=$B$2,Colin!$H11989=$C$3),Colin!$I11989,)</f>
        <v>0</v>
      </c>
      <c r="O11989" s="38">
        <f>IF(AND(Colin!$G11989=$B$2,Colin!$H11989&lt;=$C$3),Colin!$I11989,)</f>
        <v>0</v>
      </c>
      <c r="P11989" s="38">
        <f>IF(Colin!$G11989&lt;$B$2,Colin!$I11989,0)</f>
        <v>0</v>
      </c>
      <c r="Q11989" s="38">
        <f>IF(Colin!$G11989&lt;$B$1,Colin!$I11989,0)</f>
        <v>0</v>
      </c>
    </row>
    <row r="11990" spans="12:17" x14ac:dyDescent="0.25">
      <c r="L11990" s="38">
        <f>IF(AND(Colin!$G11990=$B$1,Colin!$H11990=$C$3),Colin!$I11990,)</f>
        <v>0</v>
      </c>
      <c r="M11990" s="38">
        <f>IF(AND(Colin!$G11990=$B$1,Colin!$H11990&lt;=$C$3),Colin!$I11990,)</f>
        <v>0</v>
      </c>
      <c r="N11990" s="38">
        <f>IF(AND(Colin!$G11990=$B$2,Colin!$H11990=$C$3),Colin!$I11990,)</f>
        <v>0</v>
      </c>
      <c r="O11990" s="38">
        <f>IF(AND(Colin!$G11990=$B$2,Colin!$H11990&lt;=$C$3),Colin!$I11990,)</f>
        <v>0</v>
      </c>
      <c r="P11990" s="38">
        <f>IF(Colin!$G11990&lt;$B$2,Colin!$I11990,0)</f>
        <v>0</v>
      </c>
      <c r="Q11990" s="38">
        <f>IF(Colin!$G11990&lt;$B$1,Colin!$I11990,0)</f>
        <v>0</v>
      </c>
    </row>
    <row r="11991" spans="12:17" x14ac:dyDescent="0.25">
      <c r="L11991" s="38">
        <f>IF(AND(Colin!$G11991=$B$1,Colin!$H11991=$C$3),Colin!$I11991,)</f>
        <v>0</v>
      </c>
      <c r="M11991" s="38">
        <f>IF(AND(Colin!$G11991=$B$1,Colin!$H11991&lt;=$C$3),Colin!$I11991,)</f>
        <v>0</v>
      </c>
      <c r="N11991" s="38">
        <f>IF(AND(Colin!$G11991=$B$2,Colin!$H11991=$C$3),Colin!$I11991,)</f>
        <v>0</v>
      </c>
      <c r="O11991" s="38">
        <f>IF(AND(Colin!$G11991=$B$2,Colin!$H11991&lt;=$C$3),Colin!$I11991,)</f>
        <v>0</v>
      </c>
      <c r="P11991" s="38">
        <f>IF(Colin!$G11991&lt;$B$2,Colin!$I11991,0)</f>
        <v>0</v>
      </c>
      <c r="Q11991" s="38">
        <f>IF(Colin!$G11991&lt;$B$1,Colin!$I11991,0)</f>
        <v>0</v>
      </c>
    </row>
    <row r="11992" spans="12:17" x14ac:dyDescent="0.25">
      <c r="L11992" s="38">
        <f>IF(AND(Colin!$G11992=$B$1,Colin!$H11992=$C$3),Colin!$I11992,)</f>
        <v>0</v>
      </c>
      <c r="M11992" s="38">
        <f>IF(AND(Colin!$G11992=$B$1,Colin!$H11992&lt;=$C$3),Colin!$I11992,)</f>
        <v>0</v>
      </c>
      <c r="N11992" s="38">
        <f>IF(AND(Colin!$G11992=$B$2,Colin!$H11992=$C$3),Colin!$I11992,)</f>
        <v>0</v>
      </c>
      <c r="O11992" s="38">
        <f>IF(AND(Colin!$G11992=$B$2,Colin!$H11992&lt;=$C$3),Colin!$I11992,)</f>
        <v>0</v>
      </c>
      <c r="P11992" s="38">
        <f>IF(Colin!$G11992&lt;$B$2,Colin!$I11992,0)</f>
        <v>0</v>
      </c>
      <c r="Q11992" s="38">
        <f>IF(Colin!$G11992&lt;$B$1,Colin!$I11992,0)</f>
        <v>0</v>
      </c>
    </row>
    <row r="11993" spans="12:17" x14ac:dyDescent="0.25">
      <c r="L11993" s="38">
        <f>IF(AND(Colin!$G11993=$B$1,Colin!$H11993=$C$3),Colin!$I11993,)</f>
        <v>0</v>
      </c>
      <c r="M11993" s="38">
        <f>IF(AND(Colin!$G11993=$B$1,Colin!$H11993&lt;=$C$3),Colin!$I11993,)</f>
        <v>0</v>
      </c>
      <c r="N11993" s="38">
        <f>IF(AND(Colin!$G11993=$B$2,Colin!$H11993=$C$3),Colin!$I11993,)</f>
        <v>0</v>
      </c>
      <c r="O11993" s="38">
        <f>IF(AND(Colin!$G11993=$B$2,Colin!$H11993&lt;=$C$3),Colin!$I11993,)</f>
        <v>0</v>
      </c>
      <c r="P11993" s="38">
        <f>IF(Colin!$G11993&lt;$B$2,Colin!$I11993,0)</f>
        <v>0</v>
      </c>
      <c r="Q11993" s="38">
        <f>IF(Colin!$G11993&lt;$B$1,Colin!$I11993,0)</f>
        <v>0</v>
      </c>
    </row>
    <row r="11994" spans="12:17" x14ac:dyDescent="0.25">
      <c r="L11994" s="38">
        <f>IF(AND(Colin!$G11994=$B$1,Colin!$H11994=$C$3),Colin!$I11994,)</f>
        <v>0</v>
      </c>
      <c r="M11994" s="38">
        <f>IF(AND(Colin!$G11994=$B$1,Colin!$H11994&lt;=$C$3),Colin!$I11994,)</f>
        <v>0</v>
      </c>
      <c r="N11994" s="38">
        <f>IF(AND(Colin!$G11994=$B$2,Colin!$H11994=$C$3),Colin!$I11994,)</f>
        <v>0</v>
      </c>
      <c r="O11994" s="38">
        <f>IF(AND(Colin!$G11994=$B$2,Colin!$H11994&lt;=$C$3),Colin!$I11994,)</f>
        <v>0</v>
      </c>
      <c r="P11994" s="38">
        <f>IF(Colin!$G11994&lt;$B$2,Colin!$I11994,0)</f>
        <v>0</v>
      </c>
      <c r="Q11994" s="38">
        <f>IF(Colin!$G11994&lt;$B$1,Colin!$I11994,0)</f>
        <v>0</v>
      </c>
    </row>
    <row r="11995" spans="12:17" x14ac:dyDescent="0.25">
      <c r="L11995" s="38">
        <f>IF(AND(Colin!$G11995=$B$1,Colin!$H11995=$C$3),Colin!$I11995,)</f>
        <v>0</v>
      </c>
      <c r="M11995" s="38">
        <f>IF(AND(Colin!$G11995=$B$1,Colin!$H11995&lt;=$C$3),Colin!$I11995,)</f>
        <v>0</v>
      </c>
      <c r="N11995" s="38">
        <f>IF(AND(Colin!$G11995=$B$2,Colin!$H11995=$C$3),Colin!$I11995,)</f>
        <v>0</v>
      </c>
      <c r="O11995" s="38">
        <f>IF(AND(Colin!$G11995=$B$2,Colin!$H11995&lt;=$C$3),Colin!$I11995,)</f>
        <v>0</v>
      </c>
      <c r="P11995" s="38">
        <f>IF(Colin!$G11995&lt;$B$2,Colin!$I11995,0)</f>
        <v>0</v>
      </c>
      <c r="Q11995" s="38">
        <f>IF(Colin!$G11995&lt;$B$1,Colin!$I11995,0)</f>
        <v>0</v>
      </c>
    </row>
    <row r="11996" spans="12:17" x14ac:dyDescent="0.25">
      <c r="L11996" s="38">
        <f>IF(AND(Colin!$G11996=$B$1,Colin!$H11996=$C$3),Colin!$I11996,)</f>
        <v>0</v>
      </c>
      <c r="M11996" s="38">
        <f>IF(AND(Colin!$G11996=$B$1,Colin!$H11996&lt;=$C$3),Colin!$I11996,)</f>
        <v>0</v>
      </c>
      <c r="N11996" s="38">
        <f>IF(AND(Colin!$G11996=$B$2,Colin!$H11996=$C$3),Colin!$I11996,)</f>
        <v>0</v>
      </c>
      <c r="O11996" s="38">
        <f>IF(AND(Colin!$G11996=$B$2,Colin!$H11996&lt;=$C$3),Colin!$I11996,)</f>
        <v>0</v>
      </c>
      <c r="P11996" s="38">
        <f>IF(Colin!$G11996&lt;$B$2,Colin!$I11996,0)</f>
        <v>0</v>
      </c>
      <c r="Q11996" s="38">
        <f>IF(Colin!$G11996&lt;$B$1,Colin!$I11996,0)</f>
        <v>0</v>
      </c>
    </row>
    <row r="11997" spans="12:17" x14ac:dyDescent="0.25">
      <c r="L11997" s="38">
        <f>IF(AND(Colin!$G11997=$B$1,Colin!$H11997=$C$3),Colin!$I11997,)</f>
        <v>0</v>
      </c>
      <c r="M11997" s="38">
        <f>IF(AND(Colin!$G11997=$B$1,Colin!$H11997&lt;=$C$3),Colin!$I11997,)</f>
        <v>0</v>
      </c>
      <c r="N11997" s="38">
        <f>IF(AND(Colin!$G11997=$B$2,Colin!$H11997=$C$3),Colin!$I11997,)</f>
        <v>0</v>
      </c>
      <c r="O11997" s="38">
        <f>IF(AND(Colin!$G11997=$B$2,Colin!$H11997&lt;=$C$3),Colin!$I11997,)</f>
        <v>0</v>
      </c>
      <c r="P11997" s="38">
        <f>IF(Colin!$G11997&lt;$B$2,Colin!$I11997,0)</f>
        <v>0</v>
      </c>
      <c r="Q11997" s="38">
        <f>IF(Colin!$G11997&lt;$B$1,Colin!$I11997,0)</f>
        <v>0</v>
      </c>
    </row>
    <row r="11998" spans="12:17" x14ac:dyDescent="0.25">
      <c r="L11998" s="38">
        <f>IF(AND(Colin!$G11998=$B$1,Colin!$H11998=$C$3),Colin!$I11998,)</f>
        <v>0</v>
      </c>
      <c r="M11998" s="38">
        <f>IF(AND(Colin!$G11998=$B$1,Colin!$H11998&lt;=$C$3),Colin!$I11998,)</f>
        <v>0</v>
      </c>
      <c r="N11998" s="38">
        <f>IF(AND(Colin!$G11998=$B$2,Colin!$H11998=$C$3),Colin!$I11998,)</f>
        <v>0</v>
      </c>
      <c r="O11998" s="38">
        <f>IF(AND(Colin!$G11998=$B$2,Colin!$H11998&lt;=$C$3),Colin!$I11998,)</f>
        <v>0</v>
      </c>
      <c r="P11998" s="38">
        <f>IF(Colin!$G11998&lt;$B$2,Colin!$I11998,0)</f>
        <v>0</v>
      </c>
      <c r="Q11998" s="38">
        <f>IF(Colin!$G11998&lt;$B$1,Colin!$I11998,0)</f>
        <v>0</v>
      </c>
    </row>
    <row r="11999" spans="12:17" x14ac:dyDescent="0.25">
      <c r="L11999" s="38">
        <f>IF(AND(Colin!$G11999=$B$1,Colin!$H11999=$C$3),Colin!$I11999,)</f>
        <v>0</v>
      </c>
      <c r="M11999" s="38">
        <f>IF(AND(Colin!$G11999=$B$1,Colin!$H11999&lt;=$C$3),Colin!$I11999,)</f>
        <v>0</v>
      </c>
      <c r="N11999" s="38">
        <f>IF(AND(Colin!$G11999=$B$2,Colin!$H11999=$C$3),Colin!$I11999,)</f>
        <v>0</v>
      </c>
      <c r="O11999" s="38">
        <f>IF(AND(Colin!$G11999=$B$2,Colin!$H11999&lt;=$C$3),Colin!$I11999,)</f>
        <v>0</v>
      </c>
      <c r="P11999" s="38">
        <f>IF(Colin!$G11999&lt;$B$2,Colin!$I11999,0)</f>
        <v>0</v>
      </c>
      <c r="Q11999" s="38">
        <f>IF(Colin!$G11999&lt;$B$1,Colin!$I11999,0)</f>
        <v>0</v>
      </c>
    </row>
    <row r="12000" spans="12:17" x14ac:dyDescent="0.25">
      <c r="L12000" s="38">
        <f>IF(AND(Colin!$G12000=$B$1,Colin!$H12000=$C$3),Colin!$I12000,)</f>
        <v>0</v>
      </c>
      <c r="M12000" s="38">
        <f>IF(AND(Colin!$G12000=$B$1,Colin!$H12000&lt;=$C$3),Colin!$I12000,)</f>
        <v>0</v>
      </c>
      <c r="N12000" s="38">
        <f>IF(AND(Colin!$G12000=$B$2,Colin!$H12000=$C$3),Colin!$I12000,)</f>
        <v>0</v>
      </c>
      <c r="O12000" s="38">
        <f>IF(AND(Colin!$G12000=$B$2,Colin!$H12000&lt;=$C$3),Colin!$I12000,)</f>
        <v>0</v>
      </c>
      <c r="P12000" s="38">
        <f>IF(Colin!$G12000&lt;$B$2,Colin!$I12000,0)</f>
        <v>0</v>
      </c>
      <c r="Q12000" s="38">
        <f>IF(Colin!$G12000&lt;$B$1,Colin!$I12000,0)</f>
        <v>0</v>
      </c>
    </row>
    <row r="12001" spans="12:17" x14ac:dyDescent="0.25">
      <c r="L12001" s="38">
        <f>IF(AND(Colin!$G12001=$B$1,Colin!$H12001=$C$3),Colin!$I12001,)</f>
        <v>0</v>
      </c>
      <c r="M12001" s="38">
        <f>IF(AND(Colin!$G12001=$B$1,Colin!$H12001&lt;=$C$3),Colin!$I12001,)</f>
        <v>0</v>
      </c>
      <c r="N12001" s="38">
        <f>IF(AND(Colin!$G12001=$B$2,Colin!$H12001=$C$3),Colin!$I12001,)</f>
        <v>0</v>
      </c>
      <c r="O12001" s="38">
        <f>IF(AND(Colin!$G12001=$B$2,Colin!$H12001&lt;=$C$3),Colin!$I12001,)</f>
        <v>0</v>
      </c>
      <c r="P12001" s="38">
        <f>IF(Colin!$G12001&lt;$B$2,Colin!$I12001,0)</f>
        <v>0</v>
      </c>
      <c r="Q12001" s="38">
        <f>IF(Colin!$G12001&lt;$B$1,Colin!$I12001,0)</f>
        <v>0</v>
      </c>
    </row>
    <row r="12002" spans="12:17" x14ac:dyDescent="0.25">
      <c r="L12002" s="38">
        <f>IF(AND(Colin!$G12002=$B$1,Colin!$H12002=$C$3),Colin!$I12002,)</f>
        <v>0</v>
      </c>
      <c r="M12002" s="38">
        <f>IF(AND(Colin!$G12002=$B$1,Colin!$H12002&lt;=$C$3),Colin!$I12002,)</f>
        <v>0</v>
      </c>
      <c r="N12002" s="38">
        <f>IF(AND(Colin!$G12002=$B$2,Colin!$H12002=$C$3),Colin!$I12002,)</f>
        <v>0</v>
      </c>
      <c r="O12002" s="38">
        <f>IF(AND(Colin!$G12002=$B$2,Colin!$H12002&lt;=$C$3),Colin!$I12002,)</f>
        <v>0</v>
      </c>
      <c r="P12002" s="38">
        <f>IF(Colin!$G12002&lt;$B$2,Colin!$I12002,0)</f>
        <v>0</v>
      </c>
      <c r="Q12002" s="38">
        <f>IF(Colin!$G12002&lt;$B$1,Colin!$I12002,0)</f>
        <v>0</v>
      </c>
    </row>
    <row r="12003" spans="12:17" x14ac:dyDescent="0.25">
      <c r="L12003" s="38">
        <f>IF(AND(Colin!$G12003=$B$1,Colin!$H12003=$C$3),Colin!$I12003,)</f>
        <v>0</v>
      </c>
      <c r="M12003" s="38">
        <f>IF(AND(Colin!$G12003=$B$1,Colin!$H12003&lt;=$C$3),Colin!$I12003,)</f>
        <v>0</v>
      </c>
      <c r="N12003" s="38">
        <f>IF(AND(Colin!$G12003=$B$2,Colin!$H12003=$C$3),Colin!$I12003,)</f>
        <v>0</v>
      </c>
      <c r="O12003" s="38">
        <f>IF(AND(Colin!$G12003=$B$2,Colin!$H12003&lt;=$C$3),Colin!$I12003,)</f>
        <v>0</v>
      </c>
      <c r="P12003" s="38">
        <f>IF(Colin!$G12003&lt;$B$2,Colin!$I12003,0)</f>
        <v>0</v>
      </c>
      <c r="Q12003" s="38">
        <f>IF(Colin!$G12003&lt;$B$1,Colin!$I12003,0)</f>
        <v>0</v>
      </c>
    </row>
    <row r="12004" spans="12:17" x14ac:dyDescent="0.25">
      <c r="L12004" s="38">
        <f>IF(AND(Colin!$G12004=$B$1,Colin!$H12004=$C$3),Colin!$I12004,)</f>
        <v>0</v>
      </c>
      <c r="M12004" s="38">
        <f>IF(AND(Colin!$G12004=$B$1,Colin!$H12004&lt;=$C$3),Colin!$I12004,)</f>
        <v>0</v>
      </c>
      <c r="N12004" s="38">
        <f>IF(AND(Colin!$G12004=$B$2,Colin!$H12004=$C$3),Colin!$I12004,)</f>
        <v>0</v>
      </c>
      <c r="O12004" s="38">
        <f>IF(AND(Colin!$G12004=$B$2,Colin!$H12004&lt;=$C$3),Colin!$I12004,)</f>
        <v>0</v>
      </c>
      <c r="P12004" s="38">
        <f>IF(Colin!$G12004&lt;$B$2,Colin!$I12004,0)</f>
        <v>0</v>
      </c>
      <c r="Q12004" s="38">
        <f>IF(Colin!$G12004&lt;$B$1,Colin!$I12004,0)</f>
        <v>0</v>
      </c>
    </row>
    <row r="12005" spans="12:17" x14ac:dyDescent="0.25">
      <c r="L12005" s="38">
        <f>IF(AND(Colin!$G12005=$B$1,Colin!$H12005=$C$3),Colin!$I12005,)</f>
        <v>0</v>
      </c>
      <c r="M12005" s="38">
        <f>IF(AND(Colin!$G12005=$B$1,Colin!$H12005&lt;=$C$3),Colin!$I12005,)</f>
        <v>0</v>
      </c>
      <c r="N12005" s="38">
        <f>IF(AND(Colin!$G12005=$B$2,Colin!$H12005=$C$3),Colin!$I12005,)</f>
        <v>0</v>
      </c>
      <c r="O12005" s="38">
        <f>IF(AND(Colin!$G12005=$B$2,Colin!$H12005&lt;=$C$3),Colin!$I12005,)</f>
        <v>0</v>
      </c>
      <c r="P12005" s="38">
        <f>IF(Colin!$G12005&lt;$B$2,Colin!$I12005,0)</f>
        <v>0</v>
      </c>
      <c r="Q12005" s="38">
        <f>IF(Colin!$G12005&lt;$B$1,Colin!$I12005,0)</f>
        <v>0</v>
      </c>
    </row>
    <row r="12006" spans="12:17" x14ac:dyDescent="0.25">
      <c r="L12006" s="38">
        <f>IF(AND(Colin!$G12006=$B$1,Colin!$H12006=$C$3),Colin!$I12006,)</f>
        <v>0</v>
      </c>
      <c r="M12006" s="38">
        <f>IF(AND(Colin!$G12006=$B$1,Colin!$H12006&lt;=$C$3),Colin!$I12006,)</f>
        <v>0</v>
      </c>
      <c r="N12006" s="38">
        <f>IF(AND(Colin!$G12006=$B$2,Colin!$H12006=$C$3),Colin!$I12006,)</f>
        <v>0</v>
      </c>
      <c r="O12006" s="38">
        <f>IF(AND(Colin!$G12006=$B$2,Colin!$H12006&lt;=$C$3),Colin!$I12006,)</f>
        <v>0</v>
      </c>
      <c r="P12006" s="38">
        <f>IF(Colin!$G12006&lt;$B$2,Colin!$I12006,0)</f>
        <v>0</v>
      </c>
      <c r="Q12006" s="38">
        <f>IF(Colin!$G12006&lt;$B$1,Colin!$I12006,0)</f>
        <v>0</v>
      </c>
    </row>
    <row r="12007" spans="12:17" x14ac:dyDescent="0.25">
      <c r="L12007" s="38">
        <f>IF(AND(Colin!$G12007=$B$1,Colin!$H12007=$C$3),Colin!$I12007,)</f>
        <v>0</v>
      </c>
      <c r="M12007" s="38">
        <f>IF(AND(Colin!$G12007=$B$1,Colin!$H12007&lt;=$C$3),Colin!$I12007,)</f>
        <v>0</v>
      </c>
      <c r="N12007" s="38">
        <f>IF(AND(Colin!$G12007=$B$2,Colin!$H12007=$C$3),Colin!$I12007,)</f>
        <v>0</v>
      </c>
      <c r="O12007" s="38">
        <f>IF(AND(Colin!$G12007=$B$2,Colin!$H12007&lt;=$C$3),Colin!$I12007,)</f>
        <v>0</v>
      </c>
      <c r="P12007" s="38">
        <f>IF(Colin!$G12007&lt;$B$2,Colin!$I12007,0)</f>
        <v>0</v>
      </c>
      <c r="Q12007" s="38">
        <f>IF(Colin!$G12007&lt;$B$1,Colin!$I12007,0)</f>
        <v>0</v>
      </c>
    </row>
    <row r="12008" spans="12:17" x14ac:dyDescent="0.25">
      <c r="L12008" s="38">
        <f>IF(AND(Colin!$G12008=$B$1,Colin!$H12008=$C$3),Colin!$I12008,)</f>
        <v>0</v>
      </c>
      <c r="M12008" s="38">
        <f>IF(AND(Colin!$G12008=$B$1,Colin!$H12008&lt;=$C$3),Colin!$I12008,)</f>
        <v>0</v>
      </c>
      <c r="N12008" s="38">
        <f>IF(AND(Colin!$G12008=$B$2,Colin!$H12008=$C$3),Colin!$I12008,)</f>
        <v>0</v>
      </c>
      <c r="O12008" s="38">
        <f>IF(AND(Colin!$G12008=$B$2,Colin!$H12008&lt;=$C$3),Colin!$I12008,)</f>
        <v>0</v>
      </c>
      <c r="P12008" s="38">
        <f>IF(Colin!$G12008&lt;$B$2,Colin!$I12008,0)</f>
        <v>0</v>
      </c>
      <c r="Q12008" s="38">
        <f>IF(Colin!$G12008&lt;$B$1,Colin!$I12008,0)</f>
        <v>0</v>
      </c>
    </row>
    <row r="12009" spans="12:17" x14ac:dyDescent="0.25">
      <c r="L12009" s="38">
        <f>IF(AND(Colin!$G12009=$B$1,Colin!$H12009=$C$3),Colin!$I12009,)</f>
        <v>0</v>
      </c>
      <c r="M12009" s="38">
        <f>IF(AND(Colin!$G12009=$B$1,Colin!$H12009&lt;=$C$3),Colin!$I12009,)</f>
        <v>0</v>
      </c>
      <c r="N12009" s="38">
        <f>IF(AND(Colin!$G12009=$B$2,Colin!$H12009=$C$3),Colin!$I12009,)</f>
        <v>0</v>
      </c>
      <c r="O12009" s="38">
        <f>IF(AND(Colin!$G12009=$B$2,Colin!$H12009&lt;=$C$3),Colin!$I12009,)</f>
        <v>0</v>
      </c>
      <c r="P12009" s="38">
        <f>IF(Colin!$G12009&lt;$B$2,Colin!$I12009,0)</f>
        <v>0</v>
      </c>
      <c r="Q12009" s="38">
        <f>IF(Colin!$G12009&lt;$B$1,Colin!$I12009,0)</f>
        <v>0</v>
      </c>
    </row>
    <row r="12010" spans="12:17" x14ac:dyDescent="0.25">
      <c r="L12010" s="38">
        <f>IF(AND(Colin!$G12010=$B$1,Colin!$H12010=$C$3),Colin!$I12010,)</f>
        <v>0</v>
      </c>
      <c r="M12010" s="38">
        <f>IF(AND(Colin!$G12010=$B$1,Colin!$H12010&lt;=$C$3),Colin!$I12010,)</f>
        <v>0</v>
      </c>
      <c r="N12010" s="38">
        <f>IF(AND(Colin!$G12010=$B$2,Colin!$H12010=$C$3),Colin!$I12010,)</f>
        <v>0</v>
      </c>
      <c r="O12010" s="38">
        <f>IF(AND(Colin!$G12010=$B$2,Colin!$H12010&lt;=$C$3),Colin!$I12010,)</f>
        <v>0</v>
      </c>
      <c r="P12010" s="38">
        <f>IF(Colin!$G12010&lt;$B$2,Colin!$I12010,0)</f>
        <v>0</v>
      </c>
      <c r="Q12010" s="38">
        <f>IF(Colin!$G12010&lt;$B$1,Colin!$I12010,0)</f>
        <v>0</v>
      </c>
    </row>
    <row r="12011" spans="12:17" x14ac:dyDescent="0.25">
      <c r="L12011" s="38">
        <f>IF(AND(Colin!$G12011=$B$1,Colin!$H12011=$C$3),Colin!$I12011,)</f>
        <v>0</v>
      </c>
      <c r="M12011" s="38">
        <f>IF(AND(Colin!$G12011=$B$1,Colin!$H12011&lt;=$C$3),Colin!$I12011,)</f>
        <v>0</v>
      </c>
      <c r="N12011" s="38">
        <f>IF(AND(Colin!$G12011=$B$2,Colin!$H12011=$C$3),Colin!$I12011,)</f>
        <v>0</v>
      </c>
      <c r="O12011" s="38">
        <f>IF(AND(Colin!$G12011=$B$2,Colin!$H12011&lt;=$C$3),Colin!$I12011,)</f>
        <v>0</v>
      </c>
      <c r="P12011" s="38">
        <f>IF(Colin!$G12011&lt;$B$2,Colin!$I12011,0)</f>
        <v>0</v>
      </c>
      <c r="Q12011" s="38">
        <f>IF(Colin!$G12011&lt;$B$1,Colin!$I12011,0)</f>
        <v>0</v>
      </c>
    </row>
    <row r="12012" spans="12:17" x14ac:dyDescent="0.25">
      <c r="L12012" s="38">
        <f>IF(AND(Colin!$G12012=$B$1,Colin!$H12012=$C$3),Colin!$I12012,)</f>
        <v>0</v>
      </c>
      <c r="M12012" s="38">
        <f>IF(AND(Colin!$G12012=$B$1,Colin!$H12012&lt;=$C$3),Colin!$I12012,)</f>
        <v>0</v>
      </c>
      <c r="N12012" s="38">
        <f>IF(AND(Colin!$G12012=$B$2,Colin!$H12012=$C$3),Colin!$I12012,)</f>
        <v>0</v>
      </c>
      <c r="O12012" s="38">
        <f>IF(AND(Colin!$G12012=$B$2,Colin!$H12012&lt;=$C$3),Colin!$I12012,)</f>
        <v>0</v>
      </c>
      <c r="P12012" s="38">
        <f>IF(Colin!$G12012&lt;$B$2,Colin!$I12012,0)</f>
        <v>0</v>
      </c>
      <c r="Q12012" s="38">
        <f>IF(Colin!$G12012&lt;$B$1,Colin!$I12012,0)</f>
        <v>0</v>
      </c>
    </row>
    <row r="12013" spans="12:17" x14ac:dyDescent="0.25">
      <c r="L12013" s="38">
        <f>IF(AND(Colin!$G12013=$B$1,Colin!$H12013=$C$3),Colin!$I12013,)</f>
        <v>0</v>
      </c>
      <c r="M12013" s="38">
        <f>IF(AND(Colin!$G12013=$B$1,Colin!$H12013&lt;=$C$3),Colin!$I12013,)</f>
        <v>0</v>
      </c>
      <c r="N12013" s="38">
        <f>IF(AND(Colin!$G12013=$B$2,Colin!$H12013=$C$3),Colin!$I12013,)</f>
        <v>0</v>
      </c>
      <c r="O12013" s="38">
        <f>IF(AND(Colin!$G12013=$B$2,Colin!$H12013&lt;=$C$3),Colin!$I12013,)</f>
        <v>0</v>
      </c>
      <c r="P12013" s="38">
        <f>IF(Colin!$G12013&lt;$B$2,Colin!$I12013,0)</f>
        <v>0</v>
      </c>
      <c r="Q12013" s="38">
        <f>IF(Colin!$G12013&lt;$B$1,Colin!$I12013,0)</f>
        <v>0</v>
      </c>
    </row>
    <row r="12014" spans="12:17" x14ac:dyDescent="0.25">
      <c r="L12014" s="38">
        <f>IF(AND(Colin!$G12014=$B$1,Colin!$H12014=$C$3),Colin!$I12014,)</f>
        <v>0</v>
      </c>
      <c r="M12014" s="38">
        <f>IF(AND(Colin!$G12014=$B$1,Colin!$H12014&lt;=$C$3),Colin!$I12014,)</f>
        <v>0</v>
      </c>
      <c r="N12014" s="38">
        <f>IF(AND(Colin!$G12014=$B$2,Colin!$H12014=$C$3),Colin!$I12014,)</f>
        <v>0</v>
      </c>
      <c r="O12014" s="38">
        <f>IF(AND(Colin!$G12014=$B$2,Colin!$H12014&lt;=$C$3),Colin!$I12014,)</f>
        <v>0</v>
      </c>
      <c r="P12014" s="38">
        <f>IF(Colin!$G12014&lt;$B$2,Colin!$I12014,0)</f>
        <v>0</v>
      </c>
      <c r="Q12014" s="38">
        <f>IF(Colin!$G12014&lt;$B$1,Colin!$I12014,0)</f>
        <v>0</v>
      </c>
    </row>
    <row r="12015" spans="12:17" x14ac:dyDescent="0.25">
      <c r="L12015" s="38">
        <f>IF(AND(Colin!$G12015=$B$1,Colin!$H12015=$C$3),Colin!$I12015,)</f>
        <v>0</v>
      </c>
      <c r="M12015" s="38">
        <f>IF(AND(Colin!$G12015=$B$1,Colin!$H12015&lt;=$C$3),Colin!$I12015,)</f>
        <v>0</v>
      </c>
      <c r="N12015" s="38">
        <f>IF(AND(Colin!$G12015=$B$2,Colin!$H12015=$C$3),Colin!$I12015,)</f>
        <v>0</v>
      </c>
      <c r="O12015" s="38">
        <f>IF(AND(Colin!$G12015=$B$2,Colin!$H12015&lt;=$C$3),Colin!$I12015,)</f>
        <v>0</v>
      </c>
      <c r="P12015" s="38">
        <f>IF(Colin!$G12015&lt;$B$2,Colin!$I12015,0)</f>
        <v>0</v>
      </c>
      <c r="Q12015" s="38">
        <f>IF(Colin!$G12015&lt;$B$1,Colin!$I12015,0)</f>
        <v>0</v>
      </c>
    </row>
    <row r="12016" spans="12:17" x14ac:dyDescent="0.25">
      <c r="L12016" s="38">
        <f>IF(AND(Colin!$G12016=$B$1,Colin!$H12016=$C$3),Colin!$I12016,)</f>
        <v>0</v>
      </c>
      <c r="M12016" s="38">
        <f>IF(AND(Colin!$G12016=$B$1,Colin!$H12016&lt;=$C$3),Colin!$I12016,)</f>
        <v>0</v>
      </c>
      <c r="N12016" s="38">
        <f>IF(AND(Colin!$G12016=$B$2,Colin!$H12016=$C$3),Colin!$I12016,)</f>
        <v>0</v>
      </c>
      <c r="O12016" s="38">
        <f>IF(AND(Colin!$G12016=$B$2,Colin!$H12016&lt;=$C$3),Colin!$I12016,)</f>
        <v>0</v>
      </c>
      <c r="P12016" s="38">
        <f>IF(Colin!$G12016&lt;$B$2,Colin!$I12016,0)</f>
        <v>0</v>
      </c>
      <c r="Q12016" s="38">
        <f>IF(Colin!$G12016&lt;$B$1,Colin!$I12016,0)</f>
        <v>0</v>
      </c>
    </row>
    <row r="12017" spans="12:17" x14ac:dyDescent="0.25">
      <c r="L12017" s="38">
        <f>IF(AND(Colin!$G12017=$B$1,Colin!$H12017=$C$3),Colin!$I12017,)</f>
        <v>0</v>
      </c>
      <c r="M12017" s="38">
        <f>IF(AND(Colin!$G12017=$B$1,Colin!$H12017&lt;=$C$3),Colin!$I12017,)</f>
        <v>0</v>
      </c>
      <c r="N12017" s="38">
        <f>IF(AND(Colin!$G12017=$B$2,Colin!$H12017=$C$3),Colin!$I12017,)</f>
        <v>0</v>
      </c>
      <c r="O12017" s="38">
        <f>IF(AND(Colin!$G12017=$B$2,Colin!$H12017&lt;=$C$3),Colin!$I12017,)</f>
        <v>0</v>
      </c>
      <c r="P12017" s="38">
        <f>IF(Colin!$G12017&lt;$B$2,Colin!$I12017,0)</f>
        <v>0</v>
      </c>
      <c r="Q12017" s="38">
        <f>IF(Colin!$G12017&lt;$B$1,Colin!$I12017,0)</f>
        <v>0</v>
      </c>
    </row>
    <row r="12018" spans="12:17" x14ac:dyDescent="0.25">
      <c r="L12018" s="38">
        <f>IF(AND(Colin!$G12018=$B$1,Colin!$H12018=$C$3),Colin!$I12018,)</f>
        <v>0</v>
      </c>
      <c r="M12018" s="38">
        <f>IF(AND(Colin!$G12018=$B$1,Colin!$H12018&lt;=$C$3),Colin!$I12018,)</f>
        <v>0</v>
      </c>
      <c r="N12018" s="38">
        <f>IF(AND(Colin!$G12018=$B$2,Colin!$H12018=$C$3),Colin!$I12018,)</f>
        <v>0</v>
      </c>
      <c r="O12018" s="38">
        <f>IF(AND(Colin!$G12018=$B$2,Colin!$H12018&lt;=$C$3),Colin!$I12018,)</f>
        <v>0</v>
      </c>
      <c r="P12018" s="38">
        <f>IF(Colin!$G12018&lt;$B$2,Colin!$I12018,0)</f>
        <v>0</v>
      </c>
      <c r="Q12018" s="38">
        <f>IF(Colin!$G12018&lt;$B$1,Colin!$I12018,0)</f>
        <v>0</v>
      </c>
    </row>
    <row r="12019" spans="12:17" x14ac:dyDescent="0.25">
      <c r="L12019" s="38">
        <f>IF(AND(Colin!$G12019=$B$1,Colin!$H12019=$C$3),Colin!$I12019,)</f>
        <v>0</v>
      </c>
      <c r="M12019" s="38">
        <f>IF(AND(Colin!$G12019=$B$1,Colin!$H12019&lt;=$C$3),Colin!$I12019,)</f>
        <v>0</v>
      </c>
      <c r="N12019" s="38">
        <f>IF(AND(Colin!$G12019=$B$2,Colin!$H12019=$C$3),Colin!$I12019,)</f>
        <v>0</v>
      </c>
      <c r="O12019" s="38">
        <f>IF(AND(Colin!$G12019=$B$2,Colin!$H12019&lt;=$C$3),Colin!$I12019,)</f>
        <v>0</v>
      </c>
      <c r="P12019" s="38">
        <f>IF(Colin!$G12019&lt;$B$2,Colin!$I12019,0)</f>
        <v>0</v>
      </c>
      <c r="Q12019" s="38">
        <f>IF(Colin!$G12019&lt;$B$1,Colin!$I12019,0)</f>
        <v>0</v>
      </c>
    </row>
    <row r="12020" spans="12:17" x14ac:dyDescent="0.25">
      <c r="L12020" s="38">
        <f>IF(AND(Colin!$G12020=$B$1,Colin!$H12020=$C$3),Colin!$I12020,)</f>
        <v>0</v>
      </c>
      <c r="M12020" s="38">
        <f>IF(AND(Colin!$G12020=$B$1,Colin!$H12020&lt;=$C$3),Colin!$I12020,)</f>
        <v>0</v>
      </c>
      <c r="N12020" s="38">
        <f>IF(AND(Colin!$G12020=$B$2,Colin!$H12020=$C$3),Colin!$I12020,)</f>
        <v>0</v>
      </c>
      <c r="O12020" s="38">
        <f>IF(AND(Colin!$G12020=$B$2,Colin!$H12020&lt;=$C$3),Colin!$I12020,)</f>
        <v>0</v>
      </c>
      <c r="P12020" s="38">
        <f>IF(Colin!$G12020&lt;$B$2,Colin!$I12020,0)</f>
        <v>0</v>
      </c>
      <c r="Q12020" s="38">
        <f>IF(Colin!$G12020&lt;$B$1,Colin!$I12020,0)</f>
        <v>0</v>
      </c>
    </row>
    <row r="12021" spans="12:17" x14ac:dyDescent="0.25">
      <c r="L12021" s="38">
        <f>IF(AND(Colin!$G12021=$B$1,Colin!$H12021=$C$3),Colin!$I12021,)</f>
        <v>0</v>
      </c>
      <c r="M12021" s="38">
        <f>IF(AND(Colin!$G12021=$B$1,Colin!$H12021&lt;=$C$3),Colin!$I12021,)</f>
        <v>0</v>
      </c>
      <c r="N12021" s="38">
        <f>IF(AND(Colin!$G12021=$B$2,Colin!$H12021=$C$3),Colin!$I12021,)</f>
        <v>0</v>
      </c>
      <c r="O12021" s="38">
        <f>IF(AND(Colin!$G12021=$B$2,Colin!$H12021&lt;=$C$3),Colin!$I12021,)</f>
        <v>0</v>
      </c>
      <c r="P12021" s="38">
        <f>IF(Colin!$G12021&lt;$B$2,Colin!$I12021,0)</f>
        <v>0</v>
      </c>
      <c r="Q12021" s="38">
        <f>IF(Colin!$G12021&lt;$B$1,Colin!$I12021,0)</f>
        <v>0</v>
      </c>
    </row>
    <row r="12022" spans="12:17" x14ac:dyDescent="0.25">
      <c r="L12022" s="38">
        <f>IF(AND(Colin!$G12022=$B$1,Colin!$H12022=$C$3),Colin!$I12022,)</f>
        <v>0</v>
      </c>
      <c r="M12022" s="38">
        <f>IF(AND(Colin!$G12022=$B$1,Colin!$H12022&lt;=$C$3),Colin!$I12022,)</f>
        <v>0</v>
      </c>
      <c r="N12022" s="38">
        <f>IF(AND(Colin!$G12022=$B$2,Colin!$H12022=$C$3),Colin!$I12022,)</f>
        <v>0</v>
      </c>
      <c r="O12022" s="38">
        <f>IF(AND(Colin!$G12022=$B$2,Colin!$H12022&lt;=$C$3),Colin!$I12022,)</f>
        <v>0</v>
      </c>
      <c r="P12022" s="38">
        <f>IF(Colin!$G12022&lt;$B$2,Colin!$I12022,0)</f>
        <v>0</v>
      </c>
      <c r="Q12022" s="38">
        <f>IF(Colin!$G12022&lt;$B$1,Colin!$I12022,0)</f>
        <v>0</v>
      </c>
    </row>
    <row r="12023" spans="12:17" x14ac:dyDescent="0.25">
      <c r="L12023" s="38">
        <f>IF(AND(Colin!$G12023=$B$1,Colin!$H12023=$C$3),Colin!$I12023,)</f>
        <v>0</v>
      </c>
      <c r="M12023" s="38">
        <f>IF(AND(Colin!$G12023=$B$1,Colin!$H12023&lt;=$C$3),Colin!$I12023,)</f>
        <v>0</v>
      </c>
      <c r="N12023" s="38">
        <f>IF(AND(Colin!$G12023=$B$2,Colin!$H12023=$C$3),Colin!$I12023,)</f>
        <v>0</v>
      </c>
      <c r="O12023" s="38">
        <f>IF(AND(Colin!$G12023=$B$2,Colin!$H12023&lt;=$C$3),Colin!$I12023,)</f>
        <v>0</v>
      </c>
      <c r="P12023" s="38">
        <f>IF(Colin!$G12023&lt;$B$2,Colin!$I12023,0)</f>
        <v>0</v>
      </c>
      <c r="Q12023" s="38">
        <f>IF(Colin!$G12023&lt;$B$1,Colin!$I12023,0)</f>
        <v>0</v>
      </c>
    </row>
    <row r="12024" spans="12:17" x14ac:dyDescent="0.25">
      <c r="L12024" s="38">
        <f>IF(AND(Colin!$G12024=$B$1,Colin!$H12024=$C$3),Colin!$I12024,)</f>
        <v>0</v>
      </c>
      <c r="M12024" s="38">
        <f>IF(AND(Colin!$G12024=$B$1,Colin!$H12024&lt;=$C$3),Colin!$I12024,)</f>
        <v>0</v>
      </c>
      <c r="N12024" s="38">
        <f>IF(AND(Colin!$G12024=$B$2,Colin!$H12024=$C$3),Colin!$I12024,)</f>
        <v>0</v>
      </c>
      <c r="O12024" s="38">
        <f>IF(AND(Colin!$G12024=$B$2,Colin!$H12024&lt;=$C$3),Colin!$I12024,)</f>
        <v>0</v>
      </c>
      <c r="P12024" s="38">
        <f>IF(Colin!$G12024&lt;$B$2,Colin!$I12024,0)</f>
        <v>0</v>
      </c>
      <c r="Q12024" s="38">
        <f>IF(Colin!$G12024&lt;$B$1,Colin!$I12024,0)</f>
        <v>0</v>
      </c>
    </row>
    <row r="12025" spans="12:17" x14ac:dyDescent="0.25">
      <c r="L12025" s="38">
        <f>IF(AND(Colin!$G12025=$B$1,Colin!$H12025=$C$3),Colin!$I12025,)</f>
        <v>0</v>
      </c>
      <c r="M12025" s="38">
        <f>IF(AND(Colin!$G12025=$B$1,Colin!$H12025&lt;=$C$3),Colin!$I12025,)</f>
        <v>0</v>
      </c>
      <c r="N12025" s="38">
        <f>IF(AND(Colin!$G12025=$B$2,Colin!$H12025=$C$3),Colin!$I12025,)</f>
        <v>0</v>
      </c>
      <c r="O12025" s="38">
        <f>IF(AND(Colin!$G12025=$B$2,Colin!$H12025&lt;=$C$3),Colin!$I12025,)</f>
        <v>0</v>
      </c>
      <c r="P12025" s="38">
        <f>IF(Colin!$G12025&lt;$B$2,Colin!$I12025,0)</f>
        <v>0</v>
      </c>
      <c r="Q12025" s="38">
        <f>IF(Colin!$G12025&lt;$B$1,Colin!$I12025,0)</f>
        <v>0</v>
      </c>
    </row>
    <row r="12026" spans="12:17" x14ac:dyDescent="0.25">
      <c r="L12026" s="38">
        <f>IF(AND(Colin!$G12026=$B$1,Colin!$H12026=$C$3),Colin!$I12026,)</f>
        <v>0</v>
      </c>
      <c r="M12026" s="38">
        <f>IF(AND(Colin!$G12026=$B$1,Colin!$H12026&lt;=$C$3),Colin!$I12026,)</f>
        <v>0</v>
      </c>
      <c r="N12026" s="38">
        <f>IF(AND(Colin!$G12026=$B$2,Colin!$H12026=$C$3),Colin!$I12026,)</f>
        <v>0</v>
      </c>
      <c r="O12026" s="38">
        <f>IF(AND(Colin!$G12026=$B$2,Colin!$H12026&lt;=$C$3),Colin!$I12026,)</f>
        <v>0</v>
      </c>
      <c r="P12026" s="38">
        <f>IF(Colin!$G12026&lt;$B$2,Colin!$I12026,0)</f>
        <v>0</v>
      </c>
      <c r="Q12026" s="38">
        <f>IF(Colin!$G12026&lt;$B$1,Colin!$I12026,0)</f>
        <v>0</v>
      </c>
    </row>
    <row r="12027" spans="12:17" x14ac:dyDescent="0.25">
      <c r="L12027" s="38">
        <f>IF(AND(Colin!$G12027=$B$1,Colin!$H12027=$C$3),Colin!$I12027,)</f>
        <v>0</v>
      </c>
      <c r="M12027" s="38">
        <f>IF(AND(Colin!$G12027=$B$1,Colin!$H12027&lt;=$C$3),Colin!$I12027,)</f>
        <v>0</v>
      </c>
      <c r="N12027" s="38">
        <f>IF(AND(Colin!$G12027=$B$2,Colin!$H12027=$C$3),Colin!$I12027,)</f>
        <v>0</v>
      </c>
      <c r="O12027" s="38">
        <f>IF(AND(Colin!$G12027=$B$2,Colin!$H12027&lt;=$C$3),Colin!$I12027,)</f>
        <v>0</v>
      </c>
      <c r="P12027" s="38">
        <f>IF(Colin!$G12027&lt;$B$2,Colin!$I12027,0)</f>
        <v>0</v>
      </c>
      <c r="Q12027" s="38">
        <f>IF(Colin!$G12027&lt;$B$1,Colin!$I12027,0)</f>
        <v>0</v>
      </c>
    </row>
    <row r="12028" spans="12:17" x14ac:dyDescent="0.25">
      <c r="L12028" s="38">
        <f>IF(AND(Colin!$G12028=$B$1,Colin!$H12028=$C$3),Colin!$I12028,)</f>
        <v>0</v>
      </c>
      <c r="M12028" s="38">
        <f>IF(AND(Colin!$G12028=$B$1,Colin!$H12028&lt;=$C$3),Colin!$I12028,)</f>
        <v>0</v>
      </c>
      <c r="N12028" s="38">
        <f>IF(AND(Colin!$G12028=$B$2,Colin!$H12028=$C$3),Colin!$I12028,)</f>
        <v>0</v>
      </c>
      <c r="O12028" s="38">
        <f>IF(AND(Colin!$G12028=$B$2,Colin!$H12028&lt;=$C$3),Colin!$I12028,)</f>
        <v>0</v>
      </c>
      <c r="P12028" s="38">
        <f>IF(Colin!$G12028&lt;$B$2,Colin!$I12028,0)</f>
        <v>0</v>
      </c>
      <c r="Q12028" s="38">
        <f>IF(Colin!$G12028&lt;$B$1,Colin!$I12028,0)</f>
        <v>0</v>
      </c>
    </row>
    <row r="12029" spans="12:17" x14ac:dyDescent="0.25">
      <c r="L12029" s="38">
        <f>IF(AND(Colin!$G12029=$B$1,Colin!$H12029=$C$3),Colin!$I12029,)</f>
        <v>0</v>
      </c>
      <c r="M12029" s="38">
        <f>IF(AND(Colin!$G12029=$B$1,Colin!$H12029&lt;=$C$3),Colin!$I12029,)</f>
        <v>0</v>
      </c>
      <c r="N12029" s="38">
        <f>IF(AND(Colin!$G12029=$B$2,Colin!$H12029=$C$3),Colin!$I12029,)</f>
        <v>0</v>
      </c>
      <c r="O12029" s="38">
        <f>IF(AND(Colin!$G12029=$B$2,Colin!$H12029&lt;=$C$3),Colin!$I12029,)</f>
        <v>0</v>
      </c>
      <c r="P12029" s="38">
        <f>IF(Colin!$G12029&lt;$B$2,Colin!$I12029,0)</f>
        <v>0</v>
      </c>
      <c r="Q12029" s="38">
        <f>IF(Colin!$G12029&lt;$B$1,Colin!$I12029,0)</f>
        <v>0</v>
      </c>
    </row>
    <row r="12030" spans="12:17" x14ac:dyDescent="0.25">
      <c r="L12030" s="38">
        <f>IF(AND(Colin!$G12030=$B$1,Colin!$H12030=$C$3),Colin!$I12030,)</f>
        <v>0</v>
      </c>
      <c r="M12030" s="38">
        <f>IF(AND(Colin!$G12030=$B$1,Colin!$H12030&lt;=$C$3),Colin!$I12030,)</f>
        <v>0</v>
      </c>
      <c r="N12030" s="38">
        <f>IF(AND(Colin!$G12030=$B$2,Colin!$H12030=$C$3),Colin!$I12030,)</f>
        <v>0</v>
      </c>
      <c r="O12030" s="38">
        <f>IF(AND(Colin!$G12030=$B$2,Colin!$H12030&lt;=$C$3),Colin!$I12030,)</f>
        <v>0</v>
      </c>
      <c r="P12030" s="38">
        <f>IF(Colin!$G12030&lt;$B$2,Colin!$I12030,0)</f>
        <v>0</v>
      </c>
      <c r="Q12030" s="38">
        <f>IF(Colin!$G12030&lt;$B$1,Colin!$I12030,0)</f>
        <v>0</v>
      </c>
    </row>
    <row r="12031" spans="12:17" x14ac:dyDescent="0.25">
      <c r="L12031" s="38">
        <f>IF(AND(Colin!$G12031=$B$1,Colin!$H12031=$C$3),Colin!$I12031,)</f>
        <v>0</v>
      </c>
      <c r="M12031" s="38">
        <f>IF(AND(Colin!$G12031=$B$1,Colin!$H12031&lt;=$C$3),Colin!$I12031,)</f>
        <v>0</v>
      </c>
      <c r="N12031" s="38">
        <f>IF(AND(Colin!$G12031=$B$2,Colin!$H12031=$C$3),Colin!$I12031,)</f>
        <v>0</v>
      </c>
      <c r="O12031" s="38">
        <f>IF(AND(Colin!$G12031=$B$2,Colin!$H12031&lt;=$C$3),Colin!$I12031,)</f>
        <v>0</v>
      </c>
      <c r="P12031" s="38">
        <f>IF(Colin!$G12031&lt;$B$2,Colin!$I12031,0)</f>
        <v>0</v>
      </c>
      <c r="Q12031" s="38">
        <f>IF(Colin!$G12031&lt;$B$1,Colin!$I12031,0)</f>
        <v>0</v>
      </c>
    </row>
    <row r="12032" spans="12:17" x14ac:dyDescent="0.25">
      <c r="L12032" s="38">
        <f>IF(AND(Colin!$G12032=$B$1,Colin!$H12032=$C$3),Colin!$I12032,)</f>
        <v>0</v>
      </c>
      <c r="M12032" s="38">
        <f>IF(AND(Colin!$G12032=$B$1,Colin!$H12032&lt;=$C$3),Colin!$I12032,)</f>
        <v>0</v>
      </c>
      <c r="N12032" s="38">
        <f>IF(AND(Colin!$G12032=$B$2,Colin!$H12032=$C$3),Colin!$I12032,)</f>
        <v>0</v>
      </c>
      <c r="O12032" s="38">
        <f>IF(AND(Colin!$G12032=$B$2,Colin!$H12032&lt;=$C$3),Colin!$I12032,)</f>
        <v>0</v>
      </c>
      <c r="P12032" s="38">
        <f>IF(Colin!$G12032&lt;$B$2,Colin!$I12032,0)</f>
        <v>0</v>
      </c>
      <c r="Q12032" s="38">
        <f>IF(Colin!$G12032&lt;$B$1,Colin!$I12032,0)</f>
        <v>0</v>
      </c>
    </row>
    <row r="12033" spans="12:17" x14ac:dyDescent="0.25">
      <c r="L12033" s="38">
        <f>IF(AND(Colin!$G12033=$B$1,Colin!$H12033=$C$3),Colin!$I12033,)</f>
        <v>0</v>
      </c>
      <c r="M12033" s="38">
        <f>IF(AND(Colin!$G12033=$B$1,Colin!$H12033&lt;=$C$3),Colin!$I12033,)</f>
        <v>0</v>
      </c>
      <c r="N12033" s="38">
        <f>IF(AND(Colin!$G12033=$B$2,Colin!$H12033=$C$3),Colin!$I12033,)</f>
        <v>0</v>
      </c>
      <c r="O12033" s="38">
        <f>IF(AND(Colin!$G12033=$B$2,Colin!$H12033&lt;=$C$3),Colin!$I12033,)</f>
        <v>0</v>
      </c>
      <c r="P12033" s="38">
        <f>IF(Colin!$G12033&lt;$B$2,Colin!$I12033,0)</f>
        <v>0</v>
      </c>
      <c r="Q12033" s="38">
        <f>IF(Colin!$G12033&lt;$B$1,Colin!$I12033,0)</f>
        <v>0</v>
      </c>
    </row>
    <row r="12034" spans="12:17" x14ac:dyDescent="0.25">
      <c r="L12034" s="38">
        <f>IF(AND(Colin!$G12034=$B$1,Colin!$H12034=$C$3),Colin!$I12034,)</f>
        <v>0</v>
      </c>
      <c r="M12034" s="38">
        <f>IF(AND(Colin!$G12034=$B$1,Colin!$H12034&lt;=$C$3),Colin!$I12034,)</f>
        <v>0</v>
      </c>
      <c r="N12034" s="38">
        <f>IF(AND(Colin!$G12034=$B$2,Colin!$H12034=$C$3),Colin!$I12034,)</f>
        <v>0</v>
      </c>
      <c r="O12034" s="38">
        <f>IF(AND(Colin!$G12034=$B$2,Colin!$H12034&lt;=$C$3),Colin!$I12034,)</f>
        <v>0</v>
      </c>
      <c r="P12034" s="38">
        <f>IF(Colin!$G12034&lt;$B$2,Colin!$I12034,0)</f>
        <v>0</v>
      </c>
      <c r="Q12034" s="38">
        <f>IF(Colin!$G12034&lt;$B$1,Colin!$I12034,0)</f>
        <v>0</v>
      </c>
    </row>
    <row r="12035" spans="12:17" x14ac:dyDescent="0.25">
      <c r="L12035" s="38">
        <f>IF(AND(Colin!$G12035=$B$1,Colin!$H12035=$C$3),Colin!$I12035,)</f>
        <v>0</v>
      </c>
      <c r="M12035" s="38">
        <f>IF(AND(Colin!$G12035=$B$1,Colin!$H12035&lt;=$C$3),Colin!$I12035,)</f>
        <v>0</v>
      </c>
      <c r="N12035" s="38">
        <f>IF(AND(Colin!$G12035=$B$2,Colin!$H12035=$C$3),Colin!$I12035,)</f>
        <v>0</v>
      </c>
      <c r="O12035" s="38">
        <f>IF(AND(Colin!$G12035=$B$2,Colin!$H12035&lt;=$C$3),Colin!$I12035,)</f>
        <v>0</v>
      </c>
      <c r="P12035" s="38">
        <f>IF(Colin!$G12035&lt;$B$2,Colin!$I12035,0)</f>
        <v>0</v>
      </c>
      <c r="Q12035" s="38">
        <f>IF(Colin!$G12035&lt;$B$1,Colin!$I12035,0)</f>
        <v>0</v>
      </c>
    </row>
    <row r="12036" spans="12:17" x14ac:dyDescent="0.25">
      <c r="L12036" s="38">
        <f>IF(AND(Colin!$G12036=$B$1,Colin!$H12036=$C$3),Colin!$I12036,)</f>
        <v>0</v>
      </c>
      <c r="M12036" s="38">
        <f>IF(AND(Colin!$G12036=$B$1,Colin!$H12036&lt;=$C$3),Colin!$I12036,)</f>
        <v>0</v>
      </c>
      <c r="N12036" s="38">
        <f>IF(AND(Colin!$G12036=$B$2,Colin!$H12036=$C$3),Colin!$I12036,)</f>
        <v>0</v>
      </c>
      <c r="O12036" s="38">
        <f>IF(AND(Colin!$G12036=$B$2,Colin!$H12036&lt;=$C$3),Colin!$I12036,)</f>
        <v>0</v>
      </c>
      <c r="P12036" s="38">
        <f>IF(Colin!$G12036&lt;$B$2,Colin!$I12036,0)</f>
        <v>0</v>
      </c>
      <c r="Q12036" s="38">
        <f>IF(Colin!$G12036&lt;$B$1,Colin!$I12036,0)</f>
        <v>0</v>
      </c>
    </row>
    <row r="12037" spans="12:17" x14ac:dyDescent="0.25">
      <c r="L12037" s="38">
        <f>IF(AND(Colin!$G12037=$B$1,Colin!$H12037=$C$3),Colin!$I12037,)</f>
        <v>0</v>
      </c>
      <c r="M12037" s="38">
        <f>IF(AND(Colin!$G12037=$B$1,Colin!$H12037&lt;=$C$3),Colin!$I12037,)</f>
        <v>0</v>
      </c>
      <c r="N12037" s="38">
        <f>IF(AND(Colin!$G12037=$B$2,Colin!$H12037=$C$3),Colin!$I12037,)</f>
        <v>0</v>
      </c>
      <c r="O12037" s="38">
        <f>IF(AND(Colin!$G12037=$B$2,Colin!$H12037&lt;=$C$3),Colin!$I12037,)</f>
        <v>0</v>
      </c>
      <c r="P12037" s="38">
        <f>IF(Colin!$G12037&lt;$B$2,Colin!$I12037,0)</f>
        <v>0</v>
      </c>
      <c r="Q12037" s="38">
        <f>IF(Colin!$G12037&lt;$B$1,Colin!$I12037,0)</f>
        <v>0</v>
      </c>
    </row>
    <row r="12038" spans="12:17" x14ac:dyDescent="0.25">
      <c r="L12038" s="38">
        <f>IF(AND(Colin!$G12038=$B$1,Colin!$H12038=$C$3),Colin!$I12038,)</f>
        <v>0</v>
      </c>
      <c r="M12038" s="38">
        <f>IF(AND(Colin!$G12038=$B$1,Colin!$H12038&lt;=$C$3),Colin!$I12038,)</f>
        <v>0</v>
      </c>
      <c r="N12038" s="38">
        <f>IF(AND(Colin!$G12038=$B$2,Colin!$H12038=$C$3),Colin!$I12038,)</f>
        <v>0</v>
      </c>
      <c r="O12038" s="38">
        <f>IF(AND(Colin!$G12038=$B$2,Colin!$H12038&lt;=$C$3),Colin!$I12038,)</f>
        <v>0</v>
      </c>
      <c r="P12038" s="38">
        <f>IF(Colin!$G12038&lt;$B$2,Colin!$I12038,0)</f>
        <v>0</v>
      </c>
      <c r="Q12038" s="38">
        <f>IF(Colin!$G12038&lt;$B$1,Colin!$I12038,0)</f>
        <v>0</v>
      </c>
    </row>
    <row r="12039" spans="12:17" x14ac:dyDescent="0.25">
      <c r="L12039" s="38">
        <f>IF(AND(Colin!$G12039=$B$1,Colin!$H12039=$C$3),Colin!$I12039,)</f>
        <v>0</v>
      </c>
      <c r="M12039" s="38">
        <f>IF(AND(Colin!$G12039=$B$1,Colin!$H12039&lt;=$C$3),Colin!$I12039,)</f>
        <v>0</v>
      </c>
      <c r="N12039" s="38">
        <f>IF(AND(Colin!$G12039=$B$2,Colin!$H12039=$C$3),Colin!$I12039,)</f>
        <v>0</v>
      </c>
      <c r="O12039" s="38">
        <f>IF(AND(Colin!$G12039=$B$2,Colin!$H12039&lt;=$C$3),Colin!$I12039,)</f>
        <v>0</v>
      </c>
      <c r="P12039" s="38">
        <f>IF(Colin!$G12039&lt;$B$2,Colin!$I12039,0)</f>
        <v>0</v>
      </c>
      <c r="Q12039" s="38">
        <f>IF(Colin!$G12039&lt;$B$1,Colin!$I12039,0)</f>
        <v>0</v>
      </c>
    </row>
    <row r="12040" spans="12:17" x14ac:dyDescent="0.25">
      <c r="L12040" s="38">
        <f>IF(AND(Colin!$G12040=$B$1,Colin!$H12040=$C$3),Colin!$I12040,)</f>
        <v>0</v>
      </c>
      <c r="M12040" s="38">
        <f>IF(AND(Colin!$G12040=$B$1,Colin!$H12040&lt;=$C$3),Colin!$I12040,)</f>
        <v>0</v>
      </c>
      <c r="N12040" s="38">
        <f>IF(AND(Colin!$G12040=$B$2,Colin!$H12040=$C$3),Colin!$I12040,)</f>
        <v>0</v>
      </c>
      <c r="O12040" s="38">
        <f>IF(AND(Colin!$G12040=$B$2,Colin!$H12040&lt;=$C$3),Colin!$I12040,)</f>
        <v>0</v>
      </c>
      <c r="P12040" s="38">
        <f>IF(Colin!$G12040&lt;$B$2,Colin!$I12040,0)</f>
        <v>0</v>
      </c>
      <c r="Q12040" s="38">
        <f>IF(Colin!$G12040&lt;$B$1,Colin!$I12040,0)</f>
        <v>0</v>
      </c>
    </row>
    <row r="12041" spans="12:17" x14ac:dyDescent="0.25">
      <c r="L12041" s="38">
        <f>IF(AND(Colin!$G12041=$B$1,Colin!$H12041=$C$3),Colin!$I12041,)</f>
        <v>0</v>
      </c>
      <c r="M12041" s="38">
        <f>IF(AND(Colin!$G12041=$B$1,Colin!$H12041&lt;=$C$3),Colin!$I12041,)</f>
        <v>0</v>
      </c>
      <c r="N12041" s="38">
        <f>IF(AND(Colin!$G12041=$B$2,Colin!$H12041=$C$3),Colin!$I12041,)</f>
        <v>0</v>
      </c>
      <c r="O12041" s="38">
        <f>IF(AND(Colin!$G12041=$B$2,Colin!$H12041&lt;=$C$3),Colin!$I12041,)</f>
        <v>0</v>
      </c>
      <c r="P12041" s="38">
        <f>IF(Colin!$G12041&lt;$B$2,Colin!$I12041,0)</f>
        <v>0</v>
      </c>
      <c r="Q12041" s="38">
        <f>IF(Colin!$G12041&lt;$B$1,Colin!$I12041,0)</f>
        <v>0</v>
      </c>
    </row>
    <row r="12042" spans="12:17" x14ac:dyDescent="0.25">
      <c r="L12042" s="38">
        <f>IF(AND(Colin!$G12042=$B$1,Colin!$H12042=$C$3),Colin!$I12042,)</f>
        <v>0</v>
      </c>
      <c r="M12042" s="38">
        <f>IF(AND(Colin!$G12042=$B$1,Colin!$H12042&lt;=$C$3),Colin!$I12042,)</f>
        <v>0</v>
      </c>
      <c r="N12042" s="38">
        <f>IF(AND(Colin!$G12042=$B$2,Colin!$H12042=$C$3),Colin!$I12042,)</f>
        <v>0</v>
      </c>
      <c r="O12042" s="38">
        <f>IF(AND(Colin!$G12042=$B$2,Colin!$H12042&lt;=$C$3),Colin!$I12042,)</f>
        <v>0</v>
      </c>
      <c r="P12042" s="38">
        <f>IF(Colin!$G12042&lt;$B$2,Colin!$I12042,0)</f>
        <v>0</v>
      </c>
      <c r="Q12042" s="38">
        <f>IF(Colin!$G12042&lt;$B$1,Colin!$I12042,0)</f>
        <v>0</v>
      </c>
    </row>
    <row r="12043" spans="12:17" x14ac:dyDescent="0.25">
      <c r="L12043" s="38">
        <f>IF(AND(Colin!$G12043=$B$1,Colin!$H12043=$C$3),Colin!$I12043,)</f>
        <v>0</v>
      </c>
      <c r="M12043" s="38">
        <f>IF(AND(Colin!$G12043=$B$1,Colin!$H12043&lt;=$C$3),Colin!$I12043,)</f>
        <v>0</v>
      </c>
      <c r="N12043" s="38">
        <f>IF(AND(Colin!$G12043=$B$2,Colin!$H12043=$C$3),Colin!$I12043,)</f>
        <v>0</v>
      </c>
      <c r="O12043" s="38">
        <f>IF(AND(Colin!$G12043=$B$2,Colin!$H12043&lt;=$C$3),Colin!$I12043,)</f>
        <v>0</v>
      </c>
      <c r="P12043" s="38">
        <f>IF(Colin!$G12043&lt;$B$2,Colin!$I12043,0)</f>
        <v>0</v>
      </c>
      <c r="Q12043" s="38">
        <f>IF(Colin!$G12043&lt;$B$1,Colin!$I12043,0)</f>
        <v>0</v>
      </c>
    </row>
    <row r="12044" spans="12:17" x14ac:dyDescent="0.25">
      <c r="L12044" s="38">
        <f>IF(AND(Colin!$G12044=$B$1,Colin!$H12044=$C$3),Colin!$I12044,)</f>
        <v>0</v>
      </c>
      <c r="M12044" s="38">
        <f>IF(AND(Colin!$G12044=$B$1,Colin!$H12044&lt;=$C$3),Colin!$I12044,)</f>
        <v>0</v>
      </c>
      <c r="N12044" s="38">
        <f>IF(AND(Colin!$G12044=$B$2,Colin!$H12044=$C$3),Colin!$I12044,)</f>
        <v>0</v>
      </c>
      <c r="O12044" s="38">
        <f>IF(AND(Colin!$G12044=$B$2,Colin!$H12044&lt;=$C$3),Colin!$I12044,)</f>
        <v>0</v>
      </c>
      <c r="P12044" s="38">
        <f>IF(Colin!$G12044&lt;$B$2,Colin!$I12044,0)</f>
        <v>0</v>
      </c>
      <c r="Q12044" s="38">
        <f>IF(Colin!$G12044&lt;$B$1,Colin!$I12044,0)</f>
        <v>0</v>
      </c>
    </row>
    <row r="12045" spans="12:17" x14ac:dyDescent="0.25">
      <c r="L12045" s="38">
        <f>IF(AND(Colin!$G12045=$B$1,Colin!$H12045=$C$3),Colin!$I12045,)</f>
        <v>0</v>
      </c>
      <c r="M12045" s="38">
        <f>IF(AND(Colin!$G12045=$B$1,Colin!$H12045&lt;=$C$3),Colin!$I12045,)</f>
        <v>0</v>
      </c>
      <c r="N12045" s="38">
        <f>IF(AND(Colin!$G12045=$B$2,Colin!$H12045=$C$3),Colin!$I12045,)</f>
        <v>0</v>
      </c>
      <c r="O12045" s="38">
        <f>IF(AND(Colin!$G12045=$B$2,Colin!$H12045&lt;=$C$3),Colin!$I12045,)</f>
        <v>0</v>
      </c>
      <c r="P12045" s="38">
        <f>IF(Colin!$G12045&lt;$B$2,Colin!$I12045,0)</f>
        <v>0</v>
      </c>
      <c r="Q12045" s="38">
        <f>IF(Colin!$G12045&lt;$B$1,Colin!$I12045,0)</f>
        <v>0</v>
      </c>
    </row>
    <row r="12046" spans="12:17" x14ac:dyDescent="0.25">
      <c r="L12046" s="38">
        <f>IF(AND(Colin!$G12046=$B$1,Colin!$H12046=$C$3),Colin!$I12046,)</f>
        <v>0</v>
      </c>
      <c r="M12046" s="38">
        <f>IF(AND(Colin!$G12046=$B$1,Colin!$H12046&lt;=$C$3),Colin!$I12046,)</f>
        <v>0</v>
      </c>
      <c r="N12046" s="38">
        <f>IF(AND(Colin!$G12046=$B$2,Colin!$H12046=$C$3),Colin!$I12046,)</f>
        <v>0</v>
      </c>
      <c r="O12046" s="38">
        <f>IF(AND(Colin!$G12046=$B$2,Colin!$H12046&lt;=$C$3),Colin!$I12046,)</f>
        <v>0</v>
      </c>
      <c r="P12046" s="38">
        <f>IF(Colin!$G12046&lt;$B$2,Colin!$I12046,0)</f>
        <v>0</v>
      </c>
      <c r="Q12046" s="38">
        <f>IF(Colin!$G12046&lt;$B$1,Colin!$I12046,0)</f>
        <v>0</v>
      </c>
    </row>
    <row r="12047" spans="12:17" x14ac:dyDescent="0.25">
      <c r="L12047" s="38">
        <f>IF(AND(Colin!$G12047=$B$1,Colin!$H12047=$C$3),Colin!$I12047,)</f>
        <v>0</v>
      </c>
      <c r="M12047" s="38">
        <f>IF(AND(Colin!$G12047=$B$1,Colin!$H12047&lt;=$C$3),Colin!$I12047,)</f>
        <v>0</v>
      </c>
      <c r="N12047" s="38">
        <f>IF(AND(Colin!$G12047=$B$2,Colin!$H12047=$C$3),Colin!$I12047,)</f>
        <v>0</v>
      </c>
      <c r="O12047" s="38">
        <f>IF(AND(Colin!$G12047=$B$2,Colin!$H12047&lt;=$C$3),Colin!$I12047,)</f>
        <v>0</v>
      </c>
      <c r="P12047" s="38">
        <f>IF(Colin!$G12047&lt;$B$2,Colin!$I12047,0)</f>
        <v>0</v>
      </c>
      <c r="Q12047" s="38">
        <f>IF(Colin!$G12047&lt;$B$1,Colin!$I12047,0)</f>
        <v>0</v>
      </c>
    </row>
    <row r="12048" spans="12:17" x14ac:dyDescent="0.25">
      <c r="L12048" s="38">
        <f>IF(AND(Colin!$G12048=$B$1,Colin!$H12048=$C$3),Colin!$I12048,)</f>
        <v>0</v>
      </c>
      <c r="M12048" s="38">
        <f>IF(AND(Colin!$G12048=$B$1,Colin!$H12048&lt;=$C$3),Colin!$I12048,)</f>
        <v>0</v>
      </c>
      <c r="N12048" s="38">
        <f>IF(AND(Colin!$G12048=$B$2,Colin!$H12048=$C$3),Colin!$I12048,)</f>
        <v>0</v>
      </c>
      <c r="O12048" s="38">
        <f>IF(AND(Colin!$G12048=$B$2,Colin!$H12048&lt;=$C$3),Colin!$I12048,)</f>
        <v>0</v>
      </c>
      <c r="P12048" s="38">
        <f>IF(Colin!$G12048&lt;$B$2,Colin!$I12048,0)</f>
        <v>0</v>
      </c>
      <c r="Q12048" s="38">
        <f>IF(Colin!$G12048&lt;$B$1,Colin!$I12048,0)</f>
        <v>0</v>
      </c>
    </row>
    <row r="12049" spans="12:17" x14ac:dyDescent="0.25">
      <c r="L12049" s="38">
        <f>IF(AND(Colin!$G12049=$B$1,Colin!$H12049=$C$3),Colin!$I12049,)</f>
        <v>0</v>
      </c>
      <c r="M12049" s="38">
        <f>IF(AND(Colin!$G12049=$B$1,Colin!$H12049&lt;=$C$3),Colin!$I12049,)</f>
        <v>0</v>
      </c>
      <c r="N12049" s="38">
        <f>IF(AND(Colin!$G12049=$B$2,Colin!$H12049=$C$3),Colin!$I12049,)</f>
        <v>0</v>
      </c>
      <c r="O12049" s="38">
        <f>IF(AND(Colin!$G12049=$B$2,Colin!$H12049&lt;=$C$3),Colin!$I12049,)</f>
        <v>0</v>
      </c>
      <c r="P12049" s="38">
        <f>IF(Colin!$G12049&lt;$B$2,Colin!$I12049,0)</f>
        <v>0</v>
      </c>
      <c r="Q12049" s="38">
        <f>IF(Colin!$G12049&lt;$B$1,Colin!$I12049,0)</f>
        <v>0</v>
      </c>
    </row>
    <row r="12050" spans="12:17" x14ac:dyDescent="0.25">
      <c r="L12050" s="38">
        <f>IF(AND(Colin!$G12050=$B$1,Colin!$H12050=$C$3),Colin!$I12050,)</f>
        <v>0</v>
      </c>
      <c r="M12050" s="38">
        <f>IF(AND(Colin!$G12050=$B$1,Colin!$H12050&lt;=$C$3),Colin!$I12050,)</f>
        <v>0</v>
      </c>
      <c r="N12050" s="38">
        <f>IF(AND(Colin!$G12050=$B$2,Colin!$H12050=$C$3),Colin!$I12050,)</f>
        <v>0</v>
      </c>
      <c r="O12050" s="38">
        <f>IF(AND(Colin!$G12050=$B$2,Colin!$H12050&lt;=$C$3),Colin!$I12050,)</f>
        <v>0</v>
      </c>
      <c r="P12050" s="38">
        <f>IF(Colin!$G12050&lt;$B$2,Colin!$I12050,0)</f>
        <v>0</v>
      </c>
      <c r="Q12050" s="38">
        <f>IF(Colin!$G12050&lt;$B$1,Colin!$I12050,0)</f>
        <v>0</v>
      </c>
    </row>
    <row r="12051" spans="12:17" x14ac:dyDescent="0.25">
      <c r="L12051" s="38">
        <f>IF(AND(Colin!$G12051=$B$1,Colin!$H12051=$C$3),Colin!$I12051,)</f>
        <v>0</v>
      </c>
      <c r="M12051" s="38">
        <f>IF(AND(Colin!$G12051=$B$1,Colin!$H12051&lt;=$C$3),Colin!$I12051,)</f>
        <v>0</v>
      </c>
      <c r="N12051" s="38">
        <f>IF(AND(Colin!$G12051=$B$2,Colin!$H12051=$C$3),Colin!$I12051,)</f>
        <v>0</v>
      </c>
      <c r="O12051" s="38">
        <f>IF(AND(Colin!$G12051=$B$2,Colin!$H12051&lt;=$C$3),Colin!$I12051,)</f>
        <v>0</v>
      </c>
      <c r="P12051" s="38">
        <f>IF(Colin!$G12051&lt;$B$2,Colin!$I12051,0)</f>
        <v>0</v>
      </c>
      <c r="Q12051" s="38">
        <f>IF(Colin!$G12051&lt;$B$1,Colin!$I12051,0)</f>
        <v>0</v>
      </c>
    </row>
    <row r="12052" spans="12:17" x14ac:dyDescent="0.25">
      <c r="L12052" s="38">
        <f>IF(AND(Colin!$G12052=$B$1,Colin!$H12052=$C$3),Colin!$I12052,)</f>
        <v>0</v>
      </c>
      <c r="M12052" s="38">
        <f>IF(AND(Colin!$G12052=$B$1,Colin!$H12052&lt;=$C$3),Colin!$I12052,)</f>
        <v>0</v>
      </c>
      <c r="N12052" s="38">
        <f>IF(AND(Colin!$G12052=$B$2,Colin!$H12052=$C$3),Colin!$I12052,)</f>
        <v>0</v>
      </c>
      <c r="O12052" s="38">
        <f>IF(AND(Colin!$G12052=$B$2,Colin!$H12052&lt;=$C$3),Colin!$I12052,)</f>
        <v>0</v>
      </c>
      <c r="P12052" s="38">
        <f>IF(Colin!$G12052&lt;$B$2,Colin!$I12052,0)</f>
        <v>0</v>
      </c>
      <c r="Q12052" s="38">
        <f>IF(Colin!$G12052&lt;$B$1,Colin!$I12052,0)</f>
        <v>0</v>
      </c>
    </row>
    <row r="12053" spans="12:17" x14ac:dyDescent="0.25">
      <c r="L12053" s="38">
        <f>IF(AND(Colin!$G12053=$B$1,Colin!$H12053=$C$3),Colin!$I12053,)</f>
        <v>0</v>
      </c>
      <c r="M12053" s="38">
        <f>IF(AND(Colin!$G12053=$B$1,Colin!$H12053&lt;=$C$3),Colin!$I12053,)</f>
        <v>0</v>
      </c>
      <c r="N12053" s="38">
        <f>IF(AND(Colin!$G12053=$B$2,Colin!$H12053=$C$3),Colin!$I12053,)</f>
        <v>0</v>
      </c>
      <c r="O12053" s="38">
        <f>IF(AND(Colin!$G12053=$B$2,Colin!$H12053&lt;=$C$3),Colin!$I12053,)</f>
        <v>0</v>
      </c>
      <c r="P12053" s="38">
        <f>IF(Colin!$G12053&lt;$B$2,Colin!$I12053,0)</f>
        <v>0</v>
      </c>
      <c r="Q12053" s="38">
        <f>IF(Colin!$G12053&lt;$B$1,Colin!$I12053,0)</f>
        <v>0</v>
      </c>
    </row>
    <row r="12054" spans="12:17" x14ac:dyDescent="0.25">
      <c r="L12054" s="38">
        <f>IF(AND(Colin!$G12054=$B$1,Colin!$H12054=$C$3),Colin!$I12054,)</f>
        <v>0</v>
      </c>
      <c r="M12054" s="38">
        <f>IF(AND(Colin!$G12054=$B$1,Colin!$H12054&lt;=$C$3),Colin!$I12054,)</f>
        <v>0</v>
      </c>
      <c r="N12054" s="38">
        <f>IF(AND(Colin!$G12054=$B$2,Colin!$H12054=$C$3),Colin!$I12054,)</f>
        <v>0</v>
      </c>
      <c r="O12054" s="38">
        <f>IF(AND(Colin!$G12054=$B$2,Colin!$H12054&lt;=$C$3),Colin!$I12054,)</f>
        <v>0</v>
      </c>
      <c r="P12054" s="38">
        <f>IF(Colin!$G12054&lt;$B$2,Colin!$I12054,0)</f>
        <v>0</v>
      </c>
      <c r="Q12054" s="38">
        <f>IF(Colin!$G12054&lt;$B$1,Colin!$I12054,0)</f>
        <v>0</v>
      </c>
    </row>
    <row r="12055" spans="12:17" x14ac:dyDescent="0.25">
      <c r="L12055" s="38">
        <f>IF(AND(Colin!$G12055=$B$1,Colin!$H12055=$C$3),Colin!$I12055,)</f>
        <v>0</v>
      </c>
      <c r="M12055" s="38">
        <f>IF(AND(Colin!$G12055=$B$1,Colin!$H12055&lt;=$C$3),Colin!$I12055,)</f>
        <v>0</v>
      </c>
      <c r="N12055" s="38">
        <f>IF(AND(Colin!$G12055=$B$2,Colin!$H12055=$C$3),Colin!$I12055,)</f>
        <v>0</v>
      </c>
      <c r="O12055" s="38">
        <f>IF(AND(Colin!$G12055=$B$2,Colin!$H12055&lt;=$C$3),Colin!$I12055,)</f>
        <v>0</v>
      </c>
      <c r="P12055" s="38">
        <f>IF(Colin!$G12055&lt;$B$2,Colin!$I12055,0)</f>
        <v>0</v>
      </c>
      <c r="Q12055" s="38">
        <f>IF(Colin!$G12055&lt;$B$1,Colin!$I12055,0)</f>
        <v>0</v>
      </c>
    </row>
    <row r="12056" spans="12:17" x14ac:dyDescent="0.25">
      <c r="L12056" s="38">
        <f>IF(AND(Colin!$G12056=$B$1,Colin!$H12056=$C$3),Colin!$I12056,)</f>
        <v>0</v>
      </c>
      <c r="M12056" s="38">
        <f>IF(AND(Colin!$G12056=$B$1,Colin!$H12056&lt;=$C$3),Colin!$I12056,)</f>
        <v>0</v>
      </c>
      <c r="N12056" s="38">
        <f>IF(AND(Colin!$G12056=$B$2,Colin!$H12056=$C$3),Colin!$I12056,)</f>
        <v>0</v>
      </c>
      <c r="O12056" s="38">
        <f>IF(AND(Colin!$G12056=$B$2,Colin!$H12056&lt;=$C$3),Colin!$I12056,)</f>
        <v>0</v>
      </c>
      <c r="P12056" s="38">
        <f>IF(Colin!$G12056&lt;$B$2,Colin!$I12056,0)</f>
        <v>0</v>
      </c>
      <c r="Q12056" s="38">
        <f>IF(Colin!$G12056&lt;$B$1,Colin!$I12056,0)</f>
        <v>0</v>
      </c>
    </row>
    <row r="12057" spans="12:17" x14ac:dyDescent="0.25">
      <c r="L12057" s="38">
        <f>IF(AND(Colin!$G12057=$B$1,Colin!$H12057=$C$3),Colin!$I12057,)</f>
        <v>0</v>
      </c>
      <c r="M12057" s="38">
        <f>IF(AND(Colin!$G12057=$B$1,Colin!$H12057&lt;=$C$3),Colin!$I12057,)</f>
        <v>0</v>
      </c>
      <c r="N12057" s="38">
        <f>IF(AND(Colin!$G12057=$B$2,Colin!$H12057=$C$3),Colin!$I12057,)</f>
        <v>0</v>
      </c>
      <c r="O12057" s="38">
        <f>IF(AND(Colin!$G12057=$B$2,Colin!$H12057&lt;=$C$3),Colin!$I12057,)</f>
        <v>0</v>
      </c>
      <c r="P12057" s="38">
        <f>IF(Colin!$G12057&lt;$B$2,Colin!$I12057,0)</f>
        <v>0</v>
      </c>
      <c r="Q12057" s="38">
        <f>IF(Colin!$G12057&lt;$B$1,Colin!$I12057,0)</f>
        <v>0</v>
      </c>
    </row>
    <row r="12058" spans="12:17" x14ac:dyDescent="0.25">
      <c r="L12058" s="38">
        <f>IF(AND(Colin!$G12058=$B$1,Colin!$H12058=$C$3),Colin!$I12058,)</f>
        <v>0</v>
      </c>
      <c r="M12058" s="38">
        <f>IF(AND(Colin!$G12058=$B$1,Colin!$H12058&lt;=$C$3),Colin!$I12058,)</f>
        <v>0</v>
      </c>
      <c r="N12058" s="38">
        <f>IF(AND(Colin!$G12058=$B$2,Colin!$H12058=$C$3),Colin!$I12058,)</f>
        <v>0</v>
      </c>
      <c r="O12058" s="38">
        <f>IF(AND(Colin!$G12058=$B$2,Colin!$H12058&lt;=$C$3),Colin!$I12058,)</f>
        <v>0</v>
      </c>
      <c r="P12058" s="38">
        <f>IF(Colin!$G12058&lt;$B$2,Colin!$I12058,0)</f>
        <v>0</v>
      </c>
      <c r="Q12058" s="38">
        <f>IF(Colin!$G12058&lt;$B$1,Colin!$I12058,0)</f>
        <v>0</v>
      </c>
    </row>
    <row r="12059" spans="12:17" x14ac:dyDescent="0.25">
      <c r="L12059" s="38">
        <f>IF(AND(Colin!$G12059=$B$1,Colin!$H12059=$C$3),Colin!$I12059,)</f>
        <v>0</v>
      </c>
      <c r="M12059" s="38">
        <f>IF(AND(Colin!$G12059=$B$1,Colin!$H12059&lt;=$C$3),Colin!$I12059,)</f>
        <v>0</v>
      </c>
      <c r="N12059" s="38">
        <f>IF(AND(Colin!$G12059=$B$2,Colin!$H12059=$C$3),Colin!$I12059,)</f>
        <v>0</v>
      </c>
      <c r="O12059" s="38">
        <f>IF(AND(Colin!$G12059=$B$2,Colin!$H12059&lt;=$C$3),Colin!$I12059,)</f>
        <v>0</v>
      </c>
      <c r="P12059" s="38">
        <f>IF(Colin!$G12059&lt;$B$2,Colin!$I12059,0)</f>
        <v>0</v>
      </c>
      <c r="Q12059" s="38">
        <f>IF(Colin!$G12059&lt;$B$1,Colin!$I12059,0)</f>
        <v>0</v>
      </c>
    </row>
    <row r="12060" spans="12:17" x14ac:dyDescent="0.25">
      <c r="L12060" s="38">
        <f>IF(AND(Colin!$G12060=$B$1,Colin!$H12060=$C$3),Colin!$I12060,)</f>
        <v>0</v>
      </c>
      <c r="M12060" s="38">
        <f>IF(AND(Colin!$G12060=$B$1,Colin!$H12060&lt;=$C$3),Colin!$I12060,)</f>
        <v>0</v>
      </c>
      <c r="N12060" s="38">
        <f>IF(AND(Colin!$G12060=$B$2,Colin!$H12060=$C$3),Colin!$I12060,)</f>
        <v>0</v>
      </c>
      <c r="O12060" s="38">
        <f>IF(AND(Colin!$G12060=$B$2,Colin!$H12060&lt;=$C$3),Colin!$I12060,)</f>
        <v>0</v>
      </c>
      <c r="P12060" s="38">
        <f>IF(Colin!$G12060&lt;$B$2,Colin!$I12060,0)</f>
        <v>0</v>
      </c>
      <c r="Q12060" s="38">
        <f>IF(Colin!$G12060&lt;$B$1,Colin!$I12060,0)</f>
        <v>0</v>
      </c>
    </row>
    <row r="12061" spans="12:17" x14ac:dyDescent="0.25">
      <c r="L12061" s="38">
        <f>IF(AND(Colin!$G12061=$B$1,Colin!$H12061=$C$3),Colin!$I12061,)</f>
        <v>0</v>
      </c>
      <c r="M12061" s="38">
        <f>IF(AND(Colin!$G12061=$B$1,Colin!$H12061&lt;=$C$3),Colin!$I12061,)</f>
        <v>0</v>
      </c>
      <c r="N12061" s="38">
        <f>IF(AND(Colin!$G12061=$B$2,Colin!$H12061=$C$3),Colin!$I12061,)</f>
        <v>0</v>
      </c>
      <c r="O12061" s="38">
        <f>IF(AND(Colin!$G12061=$B$2,Colin!$H12061&lt;=$C$3),Colin!$I12061,)</f>
        <v>0</v>
      </c>
      <c r="P12061" s="38">
        <f>IF(Colin!$G12061&lt;$B$2,Colin!$I12061,0)</f>
        <v>0</v>
      </c>
      <c r="Q12061" s="38">
        <f>IF(Colin!$G12061&lt;$B$1,Colin!$I12061,0)</f>
        <v>0</v>
      </c>
    </row>
    <row r="12062" spans="12:17" x14ac:dyDescent="0.25">
      <c r="L12062" s="38">
        <f>IF(AND(Colin!$G12062=$B$1,Colin!$H12062=$C$3),Colin!$I12062,)</f>
        <v>0</v>
      </c>
      <c r="M12062" s="38">
        <f>IF(AND(Colin!$G12062=$B$1,Colin!$H12062&lt;=$C$3),Colin!$I12062,)</f>
        <v>0</v>
      </c>
      <c r="N12062" s="38">
        <f>IF(AND(Colin!$G12062=$B$2,Colin!$H12062=$C$3),Colin!$I12062,)</f>
        <v>0</v>
      </c>
      <c r="O12062" s="38">
        <f>IF(AND(Colin!$G12062=$B$2,Colin!$H12062&lt;=$C$3),Colin!$I12062,)</f>
        <v>0</v>
      </c>
      <c r="P12062" s="38">
        <f>IF(Colin!$G12062&lt;$B$2,Colin!$I12062,0)</f>
        <v>0</v>
      </c>
      <c r="Q12062" s="38">
        <f>IF(Colin!$G12062&lt;$B$1,Colin!$I12062,0)</f>
        <v>0</v>
      </c>
    </row>
    <row r="12063" spans="12:17" x14ac:dyDescent="0.25">
      <c r="L12063" s="38">
        <f>IF(AND(Colin!$G12063=$B$1,Colin!$H12063=$C$3),Colin!$I12063,)</f>
        <v>0</v>
      </c>
      <c r="M12063" s="38">
        <f>IF(AND(Colin!$G12063=$B$1,Colin!$H12063&lt;=$C$3),Colin!$I12063,)</f>
        <v>0</v>
      </c>
      <c r="N12063" s="38">
        <f>IF(AND(Colin!$G12063=$B$2,Colin!$H12063=$C$3),Colin!$I12063,)</f>
        <v>0</v>
      </c>
      <c r="O12063" s="38">
        <f>IF(AND(Colin!$G12063=$B$2,Colin!$H12063&lt;=$C$3),Colin!$I12063,)</f>
        <v>0</v>
      </c>
      <c r="P12063" s="38">
        <f>IF(Colin!$G12063&lt;$B$2,Colin!$I12063,0)</f>
        <v>0</v>
      </c>
      <c r="Q12063" s="38">
        <f>IF(Colin!$G12063&lt;$B$1,Colin!$I12063,0)</f>
        <v>0</v>
      </c>
    </row>
    <row r="12064" spans="12:17" x14ac:dyDescent="0.25">
      <c r="L12064" s="38">
        <f>IF(AND(Colin!$G12064=$B$1,Colin!$H12064=$C$3),Colin!$I12064,)</f>
        <v>0</v>
      </c>
      <c r="M12064" s="38">
        <f>IF(AND(Colin!$G12064=$B$1,Colin!$H12064&lt;=$C$3),Colin!$I12064,)</f>
        <v>0</v>
      </c>
      <c r="N12064" s="38">
        <f>IF(AND(Colin!$G12064=$B$2,Colin!$H12064=$C$3),Colin!$I12064,)</f>
        <v>0</v>
      </c>
      <c r="O12064" s="38">
        <f>IF(AND(Colin!$G12064=$B$2,Colin!$H12064&lt;=$C$3),Colin!$I12064,)</f>
        <v>0</v>
      </c>
      <c r="P12064" s="38">
        <f>IF(Colin!$G12064&lt;$B$2,Colin!$I12064,0)</f>
        <v>0</v>
      </c>
      <c r="Q12064" s="38">
        <f>IF(Colin!$G12064&lt;$B$1,Colin!$I12064,0)</f>
        <v>0</v>
      </c>
    </row>
    <row r="12065" spans="12:17" x14ac:dyDescent="0.25">
      <c r="L12065" s="38">
        <f>IF(AND(Colin!$G12065=$B$1,Colin!$H12065=$C$3),Colin!$I12065,)</f>
        <v>0</v>
      </c>
      <c r="M12065" s="38">
        <f>IF(AND(Colin!$G12065=$B$1,Colin!$H12065&lt;=$C$3),Colin!$I12065,)</f>
        <v>0</v>
      </c>
      <c r="N12065" s="38">
        <f>IF(AND(Colin!$G12065=$B$2,Colin!$H12065=$C$3),Colin!$I12065,)</f>
        <v>0</v>
      </c>
      <c r="O12065" s="38">
        <f>IF(AND(Colin!$G12065=$B$2,Colin!$H12065&lt;=$C$3),Colin!$I12065,)</f>
        <v>0</v>
      </c>
      <c r="P12065" s="38">
        <f>IF(Colin!$G12065&lt;$B$2,Colin!$I12065,0)</f>
        <v>0</v>
      </c>
      <c r="Q12065" s="38">
        <f>IF(Colin!$G12065&lt;$B$1,Colin!$I12065,0)</f>
        <v>0</v>
      </c>
    </row>
    <row r="12066" spans="12:17" x14ac:dyDescent="0.25">
      <c r="L12066" s="38">
        <f>IF(AND(Colin!$G12066=$B$1,Colin!$H12066=$C$3),Colin!$I12066,)</f>
        <v>0</v>
      </c>
      <c r="M12066" s="38">
        <f>IF(AND(Colin!$G12066=$B$1,Colin!$H12066&lt;=$C$3),Colin!$I12066,)</f>
        <v>0</v>
      </c>
      <c r="N12066" s="38">
        <f>IF(AND(Colin!$G12066=$B$2,Colin!$H12066=$C$3),Colin!$I12066,)</f>
        <v>0</v>
      </c>
      <c r="O12066" s="38">
        <f>IF(AND(Colin!$G12066=$B$2,Colin!$H12066&lt;=$C$3),Colin!$I12066,)</f>
        <v>0</v>
      </c>
      <c r="P12066" s="38">
        <f>IF(Colin!$G12066&lt;$B$2,Colin!$I12066,0)</f>
        <v>0</v>
      </c>
      <c r="Q12066" s="38">
        <f>IF(Colin!$G12066&lt;$B$1,Colin!$I12066,0)</f>
        <v>0</v>
      </c>
    </row>
    <row r="12067" spans="12:17" x14ac:dyDescent="0.25">
      <c r="L12067" s="38">
        <f>IF(AND(Colin!$G12067=$B$1,Colin!$H12067=$C$3),Colin!$I12067,)</f>
        <v>0</v>
      </c>
      <c r="M12067" s="38">
        <f>IF(AND(Colin!$G12067=$B$1,Colin!$H12067&lt;=$C$3),Colin!$I12067,)</f>
        <v>0</v>
      </c>
      <c r="N12067" s="38">
        <f>IF(AND(Colin!$G12067=$B$2,Colin!$H12067=$C$3),Colin!$I12067,)</f>
        <v>0</v>
      </c>
      <c r="O12067" s="38">
        <f>IF(AND(Colin!$G12067=$B$2,Colin!$H12067&lt;=$C$3),Colin!$I12067,)</f>
        <v>0</v>
      </c>
      <c r="P12067" s="38">
        <f>IF(Colin!$G12067&lt;$B$2,Colin!$I12067,0)</f>
        <v>0</v>
      </c>
      <c r="Q12067" s="38">
        <f>IF(Colin!$G12067&lt;$B$1,Colin!$I12067,0)</f>
        <v>0</v>
      </c>
    </row>
    <row r="12068" spans="12:17" x14ac:dyDescent="0.25">
      <c r="L12068" s="38">
        <f>IF(AND(Colin!$G12068=$B$1,Colin!$H12068=$C$3),Colin!$I12068,)</f>
        <v>0</v>
      </c>
      <c r="M12068" s="38">
        <f>IF(AND(Colin!$G12068=$B$1,Colin!$H12068&lt;=$C$3),Colin!$I12068,)</f>
        <v>0</v>
      </c>
      <c r="N12068" s="38">
        <f>IF(AND(Colin!$G12068=$B$2,Colin!$H12068=$C$3),Colin!$I12068,)</f>
        <v>0</v>
      </c>
      <c r="O12068" s="38">
        <f>IF(AND(Colin!$G12068=$B$2,Colin!$H12068&lt;=$C$3),Colin!$I12068,)</f>
        <v>0</v>
      </c>
      <c r="P12068" s="38">
        <f>IF(Colin!$G12068&lt;$B$2,Colin!$I12068,0)</f>
        <v>0</v>
      </c>
      <c r="Q12068" s="38">
        <f>IF(Colin!$G12068&lt;$B$1,Colin!$I12068,0)</f>
        <v>0</v>
      </c>
    </row>
    <row r="12069" spans="12:17" x14ac:dyDescent="0.25">
      <c r="L12069" s="38">
        <f>IF(AND(Colin!$G12069=$B$1,Colin!$H12069=$C$3),Colin!$I12069,)</f>
        <v>0</v>
      </c>
      <c r="M12069" s="38">
        <f>IF(AND(Colin!$G12069=$B$1,Colin!$H12069&lt;=$C$3),Colin!$I12069,)</f>
        <v>0</v>
      </c>
      <c r="N12069" s="38">
        <f>IF(AND(Colin!$G12069=$B$2,Colin!$H12069=$C$3),Colin!$I12069,)</f>
        <v>0</v>
      </c>
      <c r="O12069" s="38">
        <f>IF(AND(Colin!$G12069=$B$2,Colin!$H12069&lt;=$C$3),Colin!$I12069,)</f>
        <v>0</v>
      </c>
      <c r="P12069" s="38">
        <f>IF(Colin!$G12069&lt;$B$2,Colin!$I12069,0)</f>
        <v>0</v>
      </c>
      <c r="Q12069" s="38">
        <f>IF(Colin!$G12069&lt;$B$1,Colin!$I12069,0)</f>
        <v>0</v>
      </c>
    </row>
    <row r="12070" spans="12:17" x14ac:dyDescent="0.25">
      <c r="L12070" s="38">
        <f>IF(AND(Colin!$G12070=$B$1,Colin!$H12070=$C$3),Colin!$I12070,)</f>
        <v>0</v>
      </c>
      <c r="M12070" s="38">
        <f>IF(AND(Colin!$G12070=$B$1,Colin!$H12070&lt;=$C$3),Colin!$I12070,)</f>
        <v>0</v>
      </c>
      <c r="N12070" s="38">
        <f>IF(AND(Colin!$G12070=$B$2,Colin!$H12070=$C$3),Colin!$I12070,)</f>
        <v>0</v>
      </c>
      <c r="O12070" s="38">
        <f>IF(AND(Colin!$G12070=$B$2,Colin!$H12070&lt;=$C$3),Colin!$I12070,)</f>
        <v>0</v>
      </c>
      <c r="P12070" s="38">
        <f>IF(Colin!$G12070&lt;$B$2,Colin!$I12070,0)</f>
        <v>0</v>
      </c>
      <c r="Q12070" s="38">
        <f>IF(Colin!$G12070&lt;$B$1,Colin!$I12070,0)</f>
        <v>0</v>
      </c>
    </row>
    <row r="12071" spans="12:17" x14ac:dyDescent="0.25">
      <c r="L12071" s="38">
        <f>IF(AND(Colin!$G12071=$B$1,Colin!$H12071=$C$3),Colin!$I12071,)</f>
        <v>0</v>
      </c>
      <c r="M12071" s="38">
        <f>IF(AND(Colin!$G12071=$B$1,Colin!$H12071&lt;=$C$3),Colin!$I12071,)</f>
        <v>0</v>
      </c>
      <c r="N12071" s="38">
        <f>IF(AND(Colin!$G12071=$B$2,Colin!$H12071=$C$3),Colin!$I12071,)</f>
        <v>0</v>
      </c>
      <c r="O12071" s="38">
        <f>IF(AND(Colin!$G12071=$B$2,Colin!$H12071&lt;=$C$3),Colin!$I12071,)</f>
        <v>0</v>
      </c>
      <c r="P12071" s="38">
        <f>IF(Colin!$G12071&lt;$B$2,Colin!$I12071,0)</f>
        <v>0</v>
      </c>
      <c r="Q12071" s="38">
        <f>IF(Colin!$G12071&lt;$B$1,Colin!$I12071,0)</f>
        <v>0</v>
      </c>
    </row>
    <row r="12072" spans="12:17" x14ac:dyDescent="0.25">
      <c r="L12072" s="38">
        <f>IF(AND(Colin!$G12072=$B$1,Colin!$H12072=$C$3),Colin!$I12072,)</f>
        <v>0</v>
      </c>
      <c r="M12072" s="38">
        <f>IF(AND(Colin!$G12072=$B$1,Colin!$H12072&lt;=$C$3),Colin!$I12072,)</f>
        <v>0</v>
      </c>
      <c r="N12072" s="38">
        <f>IF(AND(Colin!$G12072=$B$2,Colin!$H12072=$C$3),Colin!$I12072,)</f>
        <v>0</v>
      </c>
      <c r="O12072" s="38">
        <f>IF(AND(Colin!$G12072=$B$2,Colin!$H12072&lt;=$C$3),Colin!$I12072,)</f>
        <v>0</v>
      </c>
      <c r="P12072" s="38">
        <f>IF(Colin!$G12072&lt;$B$2,Colin!$I12072,0)</f>
        <v>0</v>
      </c>
      <c r="Q12072" s="38">
        <f>IF(Colin!$G12072&lt;$B$1,Colin!$I12072,0)</f>
        <v>0</v>
      </c>
    </row>
    <row r="12073" spans="12:17" x14ac:dyDescent="0.25">
      <c r="L12073" s="38">
        <f>IF(AND(Colin!$G12073=$B$1,Colin!$H12073=$C$3),Colin!$I12073,)</f>
        <v>0</v>
      </c>
      <c r="M12073" s="38">
        <f>IF(AND(Colin!$G12073=$B$1,Colin!$H12073&lt;=$C$3),Colin!$I12073,)</f>
        <v>0</v>
      </c>
      <c r="N12073" s="38">
        <f>IF(AND(Colin!$G12073=$B$2,Colin!$H12073=$C$3),Colin!$I12073,)</f>
        <v>0</v>
      </c>
      <c r="O12073" s="38">
        <f>IF(AND(Colin!$G12073=$B$2,Colin!$H12073&lt;=$C$3),Colin!$I12073,)</f>
        <v>0</v>
      </c>
      <c r="P12073" s="38">
        <f>IF(Colin!$G12073&lt;$B$2,Colin!$I12073,0)</f>
        <v>0</v>
      </c>
      <c r="Q12073" s="38">
        <f>IF(Colin!$G12073&lt;$B$1,Colin!$I12073,0)</f>
        <v>0</v>
      </c>
    </row>
    <row r="12074" spans="12:17" x14ac:dyDescent="0.25">
      <c r="L12074" s="38">
        <f>IF(AND(Colin!$G12074=$B$1,Colin!$H12074=$C$3),Colin!$I12074,)</f>
        <v>0</v>
      </c>
      <c r="M12074" s="38">
        <f>IF(AND(Colin!$G12074=$B$1,Colin!$H12074&lt;=$C$3),Colin!$I12074,)</f>
        <v>0</v>
      </c>
      <c r="N12074" s="38">
        <f>IF(AND(Colin!$G12074=$B$2,Colin!$H12074=$C$3),Colin!$I12074,)</f>
        <v>0</v>
      </c>
      <c r="O12074" s="38">
        <f>IF(AND(Colin!$G12074=$B$2,Colin!$H12074&lt;=$C$3),Colin!$I12074,)</f>
        <v>0</v>
      </c>
      <c r="P12074" s="38">
        <f>IF(Colin!$G12074&lt;$B$2,Colin!$I12074,0)</f>
        <v>0</v>
      </c>
      <c r="Q12074" s="38">
        <f>IF(Colin!$G12074&lt;$B$1,Colin!$I12074,0)</f>
        <v>0</v>
      </c>
    </row>
    <row r="12075" spans="12:17" x14ac:dyDescent="0.25">
      <c r="L12075" s="38">
        <f>IF(AND(Colin!$G12075=$B$1,Colin!$H12075=$C$3),Colin!$I12075,)</f>
        <v>0</v>
      </c>
      <c r="M12075" s="38">
        <f>IF(AND(Colin!$G12075=$B$1,Colin!$H12075&lt;=$C$3),Colin!$I12075,)</f>
        <v>0</v>
      </c>
      <c r="N12075" s="38">
        <f>IF(AND(Colin!$G12075=$B$2,Colin!$H12075=$C$3),Colin!$I12075,)</f>
        <v>0</v>
      </c>
      <c r="O12075" s="38">
        <f>IF(AND(Colin!$G12075=$B$2,Colin!$H12075&lt;=$C$3),Colin!$I12075,)</f>
        <v>0</v>
      </c>
      <c r="P12075" s="38">
        <f>IF(Colin!$G12075&lt;$B$2,Colin!$I12075,0)</f>
        <v>0</v>
      </c>
      <c r="Q12075" s="38">
        <f>IF(Colin!$G12075&lt;$B$1,Colin!$I12075,0)</f>
        <v>0</v>
      </c>
    </row>
    <row r="12076" spans="12:17" x14ac:dyDescent="0.25">
      <c r="L12076" s="38">
        <f>IF(AND(Colin!$G12076=$B$1,Colin!$H12076=$C$3),Colin!$I12076,)</f>
        <v>0</v>
      </c>
      <c r="M12076" s="38">
        <f>IF(AND(Colin!$G12076=$B$1,Colin!$H12076&lt;=$C$3),Colin!$I12076,)</f>
        <v>0</v>
      </c>
      <c r="N12076" s="38">
        <f>IF(AND(Colin!$G12076=$B$2,Colin!$H12076=$C$3),Colin!$I12076,)</f>
        <v>0</v>
      </c>
      <c r="O12076" s="38">
        <f>IF(AND(Colin!$G12076=$B$2,Colin!$H12076&lt;=$C$3),Colin!$I12076,)</f>
        <v>0</v>
      </c>
      <c r="P12076" s="38">
        <f>IF(Colin!$G12076&lt;$B$2,Colin!$I12076,0)</f>
        <v>0</v>
      </c>
      <c r="Q12076" s="38">
        <f>IF(Colin!$G12076&lt;$B$1,Colin!$I12076,0)</f>
        <v>0</v>
      </c>
    </row>
    <row r="12077" spans="12:17" x14ac:dyDescent="0.25">
      <c r="L12077" s="38">
        <f>IF(AND(Colin!$G12077=$B$1,Colin!$H12077=$C$3),Colin!$I12077,)</f>
        <v>0</v>
      </c>
      <c r="M12077" s="38">
        <f>IF(AND(Colin!$G12077=$B$1,Colin!$H12077&lt;=$C$3),Colin!$I12077,)</f>
        <v>0</v>
      </c>
      <c r="N12077" s="38">
        <f>IF(AND(Colin!$G12077=$B$2,Colin!$H12077=$C$3),Colin!$I12077,)</f>
        <v>0</v>
      </c>
      <c r="O12077" s="38">
        <f>IF(AND(Colin!$G12077=$B$2,Colin!$H12077&lt;=$C$3),Colin!$I12077,)</f>
        <v>0</v>
      </c>
      <c r="P12077" s="38">
        <f>IF(Colin!$G12077&lt;$B$2,Colin!$I12077,0)</f>
        <v>0</v>
      </c>
      <c r="Q12077" s="38">
        <f>IF(Colin!$G12077&lt;$B$1,Colin!$I12077,0)</f>
        <v>0</v>
      </c>
    </row>
    <row r="12078" spans="12:17" x14ac:dyDescent="0.25">
      <c r="L12078" s="38">
        <f>IF(AND(Colin!$G12078=$B$1,Colin!$H12078=$C$3),Colin!$I12078,)</f>
        <v>0</v>
      </c>
      <c r="M12078" s="38">
        <f>IF(AND(Colin!$G12078=$B$1,Colin!$H12078&lt;=$C$3),Colin!$I12078,)</f>
        <v>0</v>
      </c>
      <c r="N12078" s="38">
        <f>IF(AND(Colin!$G12078=$B$2,Colin!$H12078=$C$3),Colin!$I12078,)</f>
        <v>0</v>
      </c>
      <c r="O12078" s="38">
        <f>IF(AND(Colin!$G12078=$B$2,Colin!$H12078&lt;=$C$3),Colin!$I12078,)</f>
        <v>0</v>
      </c>
      <c r="P12078" s="38">
        <f>IF(Colin!$G12078&lt;$B$2,Colin!$I12078,0)</f>
        <v>0</v>
      </c>
      <c r="Q12078" s="38">
        <f>IF(Colin!$G12078&lt;$B$1,Colin!$I12078,0)</f>
        <v>0</v>
      </c>
    </row>
    <row r="12079" spans="12:17" x14ac:dyDescent="0.25">
      <c r="L12079" s="38">
        <f>IF(AND(Colin!$G12079=$B$1,Colin!$H12079=$C$3),Colin!$I12079,)</f>
        <v>0</v>
      </c>
      <c r="M12079" s="38">
        <f>IF(AND(Colin!$G12079=$B$1,Colin!$H12079&lt;=$C$3),Colin!$I12079,)</f>
        <v>0</v>
      </c>
      <c r="N12079" s="38">
        <f>IF(AND(Colin!$G12079=$B$2,Colin!$H12079=$C$3),Colin!$I12079,)</f>
        <v>0</v>
      </c>
      <c r="O12079" s="38">
        <f>IF(AND(Colin!$G12079=$B$2,Colin!$H12079&lt;=$C$3),Colin!$I12079,)</f>
        <v>0</v>
      </c>
      <c r="P12079" s="38">
        <f>IF(Colin!$G12079&lt;$B$2,Colin!$I12079,0)</f>
        <v>0</v>
      </c>
      <c r="Q12079" s="38">
        <f>IF(Colin!$G12079&lt;$B$1,Colin!$I12079,0)</f>
        <v>0</v>
      </c>
    </row>
    <row r="12080" spans="12:17" x14ac:dyDescent="0.25">
      <c r="L12080" s="38">
        <f>IF(AND(Colin!$G12080=$B$1,Colin!$H12080=$C$3),Colin!$I12080,)</f>
        <v>0</v>
      </c>
      <c r="M12080" s="38">
        <f>IF(AND(Colin!$G12080=$B$1,Colin!$H12080&lt;=$C$3),Colin!$I12080,)</f>
        <v>0</v>
      </c>
      <c r="N12080" s="38">
        <f>IF(AND(Colin!$G12080=$B$2,Colin!$H12080=$C$3),Colin!$I12080,)</f>
        <v>0</v>
      </c>
      <c r="O12080" s="38">
        <f>IF(AND(Colin!$G12080=$B$2,Colin!$H12080&lt;=$C$3),Colin!$I12080,)</f>
        <v>0</v>
      </c>
      <c r="P12080" s="38">
        <f>IF(Colin!$G12080&lt;$B$2,Colin!$I12080,0)</f>
        <v>0</v>
      </c>
      <c r="Q12080" s="38">
        <f>IF(Colin!$G12080&lt;$B$1,Colin!$I12080,0)</f>
        <v>0</v>
      </c>
    </row>
    <row r="12081" spans="12:17" x14ac:dyDescent="0.25">
      <c r="L12081" s="38">
        <f>IF(AND(Colin!$G12081=$B$1,Colin!$H12081=$C$3),Colin!$I12081,)</f>
        <v>0</v>
      </c>
      <c r="M12081" s="38">
        <f>IF(AND(Colin!$G12081=$B$1,Colin!$H12081&lt;=$C$3),Colin!$I12081,)</f>
        <v>0</v>
      </c>
      <c r="N12081" s="38">
        <f>IF(AND(Colin!$G12081=$B$2,Colin!$H12081=$C$3),Colin!$I12081,)</f>
        <v>0</v>
      </c>
      <c r="O12081" s="38">
        <f>IF(AND(Colin!$G12081=$B$2,Colin!$H12081&lt;=$C$3),Colin!$I12081,)</f>
        <v>0</v>
      </c>
      <c r="P12081" s="38">
        <f>IF(Colin!$G12081&lt;$B$2,Colin!$I12081,0)</f>
        <v>0</v>
      </c>
      <c r="Q12081" s="38">
        <f>IF(Colin!$G12081&lt;$B$1,Colin!$I12081,0)</f>
        <v>0</v>
      </c>
    </row>
    <row r="12082" spans="12:17" x14ac:dyDescent="0.25">
      <c r="L12082" s="38">
        <f>IF(AND(Colin!$G12082=$B$1,Colin!$H12082=$C$3),Colin!$I12082,)</f>
        <v>0</v>
      </c>
      <c r="M12082" s="38">
        <f>IF(AND(Colin!$G12082=$B$1,Colin!$H12082&lt;=$C$3),Colin!$I12082,)</f>
        <v>0</v>
      </c>
      <c r="N12082" s="38">
        <f>IF(AND(Colin!$G12082=$B$2,Colin!$H12082=$C$3),Colin!$I12082,)</f>
        <v>0</v>
      </c>
      <c r="O12082" s="38">
        <f>IF(AND(Colin!$G12082=$B$2,Colin!$H12082&lt;=$C$3),Colin!$I12082,)</f>
        <v>0</v>
      </c>
      <c r="P12082" s="38">
        <f>IF(Colin!$G12082&lt;$B$2,Colin!$I12082,0)</f>
        <v>0</v>
      </c>
      <c r="Q12082" s="38">
        <f>IF(Colin!$G12082&lt;$B$1,Colin!$I12082,0)</f>
        <v>0</v>
      </c>
    </row>
    <row r="12083" spans="12:17" x14ac:dyDescent="0.25">
      <c r="L12083" s="38">
        <f>IF(AND(Colin!$G12083=$B$1,Colin!$H12083=$C$3),Colin!$I12083,)</f>
        <v>0</v>
      </c>
      <c r="M12083" s="38">
        <f>IF(AND(Colin!$G12083=$B$1,Colin!$H12083&lt;=$C$3),Colin!$I12083,)</f>
        <v>0</v>
      </c>
      <c r="N12083" s="38">
        <f>IF(AND(Colin!$G12083=$B$2,Colin!$H12083=$C$3),Colin!$I12083,)</f>
        <v>0</v>
      </c>
      <c r="O12083" s="38">
        <f>IF(AND(Colin!$G12083=$B$2,Colin!$H12083&lt;=$C$3),Colin!$I12083,)</f>
        <v>0</v>
      </c>
      <c r="P12083" s="38">
        <f>IF(Colin!$G12083&lt;$B$2,Colin!$I12083,0)</f>
        <v>0</v>
      </c>
      <c r="Q12083" s="38">
        <f>IF(Colin!$G12083&lt;$B$1,Colin!$I12083,0)</f>
        <v>0</v>
      </c>
    </row>
    <row r="12084" spans="12:17" x14ac:dyDescent="0.25">
      <c r="L12084" s="38">
        <f>IF(AND(Colin!$G12084=$B$1,Colin!$H12084=$C$3),Colin!$I12084,)</f>
        <v>0</v>
      </c>
      <c r="M12084" s="38">
        <f>IF(AND(Colin!$G12084=$B$1,Colin!$H12084&lt;=$C$3),Colin!$I12084,)</f>
        <v>0</v>
      </c>
      <c r="N12084" s="38">
        <f>IF(AND(Colin!$G12084=$B$2,Colin!$H12084=$C$3),Colin!$I12084,)</f>
        <v>0</v>
      </c>
      <c r="O12084" s="38">
        <f>IF(AND(Colin!$G12084=$B$2,Colin!$H12084&lt;=$C$3),Colin!$I12084,)</f>
        <v>0</v>
      </c>
      <c r="P12084" s="38">
        <f>IF(Colin!$G12084&lt;$B$2,Colin!$I12084,0)</f>
        <v>0</v>
      </c>
      <c r="Q12084" s="38">
        <f>IF(Colin!$G12084&lt;$B$1,Colin!$I12084,0)</f>
        <v>0</v>
      </c>
    </row>
    <row r="12085" spans="12:17" x14ac:dyDescent="0.25">
      <c r="L12085" s="38">
        <f>IF(AND(Colin!$G12085=$B$1,Colin!$H12085=$C$3),Colin!$I12085,)</f>
        <v>0</v>
      </c>
      <c r="M12085" s="38">
        <f>IF(AND(Colin!$G12085=$B$1,Colin!$H12085&lt;=$C$3),Colin!$I12085,)</f>
        <v>0</v>
      </c>
      <c r="N12085" s="38">
        <f>IF(AND(Colin!$G12085=$B$2,Colin!$H12085=$C$3),Colin!$I12085,)</f>
        <v>0</v>
      </c>
      <c r="O12085" s="38">
        <f>IF(AND(Colin!$G12085=$B$2,Colin!$H12085&lt;=$C$3),Colin!$I12085,)</f>
        <v>0</v>
      </c>
      <c r="P12085" s="38">
        <f>IF(Colin!$G12085&lt;$B$2,Colin!$I12085,0)</f>
        <v>0</v>
      </c>
      <c r="Q12085" s="38">
        <f>IF(Colin!$G12085&lt;$B$1,Colin!$I12085,0)</f>
        <v>0</v>
      </c>
    </row>
    <row r="12086" spans="12:17" x14ac:dyDescent="0.25">
      <c r="L12086" s="38">
        <f>IF(AND(Colin!$G12086=$B$1,Colin!$H12086=$C$3),Colin!$I12086,)</f>
        <v>0</v>
      </c>
      <c r="M12086" s="38">
        <f>IF(AND(Colin!$G12086=$B$1,Colin!$H12086&lt;=$C$3),Colin!$I12086,)</f>
        <v>0</v>
      </c>
      <c r="N12086" s="38">
        <f>IF(AND(Colin!$G12086=$B$2,Colin!$H12086=$C$3),Colin!$I12086,)</f>
        <v>0</v>
      </c>
      <c r="O12086" s="38">
        <f>IF(AND(Colin!$G12086=$B$2,Colin!$H12086&lt;=$C$3),Colin!$I12086,)</f>
        <v>0</v>
      </c>
      <c r="P12086" s="38">
        <f>IF(Colin!$G12086&lt;$B$2,Colin!$I12086,0)</f>
        <v>0</v>
      </c>
      <c r="Q12086" s="38">
        <f>IF(Colin!$G12086&lt;$B$1,Colin!$I12086,0)</f>
        <v>0</v>
      </c>
    </row>
    <row r="12087" spans="12:17" x14ac:dyDescent="0.25">
      <c r="L12087" s="38">
        <f>IF(AND(Colin!$G12087=$B$1,Colin!$H12087=$C$3),Colin!$I12087,)</f>
        <v>0</v>
      </c>
      <c r="M12087" s="38">
        <f>IF(AND(Colin!$G12087=$B$1,Colin!$H12087&lt;=$C$3),Colin!$I12087,)</f>
        <v>0</v>
      </c>
      <c r="N12087" s="38">
        <f>IF(AND(Colin!$G12087=$B$2,Colin!$H12087=$C$3),Colin!$I12087,)</f>
        <v>0</v>
      </c>
      <c r="O12087" s="38">
        <f>IF(AND(Colin!$G12087=$B$2,Colin!$H12087&lt;=$C$3),Colin!$I12087,)</f>
        <v>0</v>
      </c>
      <c r="P12087" s="38">
        <f>IF(Colin!$G12087&lt;$B$2,Colin!$I12087,0)</f>
        <v>0</v>
      </c>
      <c r="Q12087" s="38">
        <f>IF(Colin!$G12087&lt;$B$1,Colin!$I12087,0)</f>
        <v>0</v>
      </c>
    </row>
    <row r="12088" spans="12:17" x14ac:dyDescent="0.25">
      <c r="L12088" s="38">
        <f>IF(AND(Colin!$G12088=$B$1,Colin!$H12088=$C$3),Colin!$I12088,)</f>
        <v>0</v>
      </c>
      <c r="M12088" s="38">
        <f>IF(AND(Colin!$G12088=$B$1,Colin!$H12088&lt;=$C$3),Colin!$I12088,)</f>
        <v>0</v>
      </c>
      <c r="N12088" s="38">
        <f>IF(AND(Colin!$G12088=$B$2,Colin!$H12088=$C$3),Colin!$I12088,)</f>
        <v>0</v>
      </c>
      <c r="O12088" s="38">
        <f>IF(AND(Colin!$G12088=$B$2,Colin!$H12088&lt;=$C$3),Colin!$I12088,)</f>
        <v>0</v>
      </c>
      <c r="P12088" s="38">
        <f>IF(Colin!$G12088&lt;$B$2,Colin!$I12088,0)</f>
        <v>0</v>
      </c>
      <c r="Q12088" s="38">
        <f>IF(Colin!$G12088&lt;$B$1,Colin!$I12088,0)</f>
        <v>0</v>
      </c>
    </row>
    <row r="12089" spans="12:17" x14ac:dyDescent="0.25">
      <c r="L12089" s="38">
        <f>IF(AND(Colin!$G12089=$B$1,Colin!$H12089=$C$3),Colin!$I12089,)</f>
        <v>0</v>
      </c>
      <c r="M12089" s="38">
        <f>IF(AND(Colin!$G12089=$B$1,Colin!$H12089&lt;=$C$3),Colin!$I12089,)</f>
        <v>0</v>
      </c>
      <c r="N12089" s="38">
        <f>IF(AND(Colin!$G12089=$B$2,Colin!$H12089=$C$3),Colin!$I12089,)</f>
        <v>0</v>
      </c>
      <c r="O12089" s="38">
        <f>IF(AND(Colin!$G12089=$B$2,Colin!$H12089&lt;=$C$3),Colin!$I12089,)</f>
        <v>0</v>
      </c>
      <c r="P12089" s="38">
        <f>IF(Colin!$G12089&lt;$B$2,Colin!$I12089,0)</f>
        <v>0</v>
      </c>
      <c r="Q12089" s="38">
        <f>IF(Colin!$G12089&lt;$B$1,Colin!$I12089,0)</f>
        <v>0</v>
      </c>
    </row>
    <row r="12090" spans="12:17" x14ac:dyDescent="0.25">
      <c r="L12090" s="38">
        <f>IF(AND(Colin!$G12090=$B$1,Colin!$H12090=$C$3),Colin!$I12090,)</f>
        <v>0</v>
      </c>
      <c r="M12090" s="38">
        <f>IF(AND(Colin!$G12090=$B$1,Colin!$H12090&lt;=$C$3),Colin!$I12090,)</f>
        <v>0</v>
      </c>
      <c r="N12090" s="38">
        <f>IF(AND(Colin!$G12090=$B$2,Colin!$H12090=$C$3),Colin!$I12090,)</f>
        <v>0</v>
      </c>
      <c r="O12090" s="38">
        <f>IF(AND(Colin!$G12090=$B$2,Colin!$H12090&lt;=$C$3),Colin!$I12090,)</f>
        <v>0</v>
      </c>
      <c r="P12090" s="38">
        <f>IF(Colin!$G12090&lt;$B$2,Colin!$I12090,0)</f>
        <v>0</v>
      </c>
      <c r="Q12090" s="38">
        <f>IF(Colin!$G12090&lt;$B$1,Colin!$I12090,0)</f>
        <v>0</v>
      </c>
    </row>
    <row r="12091" spans="12:17" x14ac:dyDescent="0.25">
      <c r="L12091" s="38">
        <f>IF(AND(Colin!$G12091=$B$1,Colin!$H12091=$C$3),Colin!$I12091,)</f>
        <v>0</v>
      </c>
      <c r="M12091" s="38">
        <f>IF(AND(Colin!$G12091=$B$1,Colin!$H12091&lt;=$C$3),Colin!$I12091,)</f>
        <v>0</v>
      </c>
      <c r="N12091" s="38">
        <f>IF(AND(Colin!$G12091=$B$2,Colin!$H12091=$C$3),Colin!$I12091,)</f>
        <v>0</v>
      </c>
      <c r="O12091" s="38">
        <f>IF(AND(Colin!$G12091=$B$2,Colin!$H12091&lt;=$C$3),Colin!$I12091,)</f>
        <v>0</v>
      </c>
      <c r="P12091" s="38">
        <f>IF(Colin!$G12091&lt;$B$2,Colin!$I12091,0)</f>
        <v>0</v>
      </c>
      <c r="Q12091" s="38">
        <f>IF(Colin!$G12091&lt;$B$1,Colin!$I12091,0)</f>
        <v>0</v>
      </c>
    </row>
    <row r="12092" spans="12:17" x14ac:dyDescent="0.25">
      <c r="L12092" s="38">
        <f>IF(AND(Colin!$G12092=$B$1,Colin!$H12092=$C$3),Colin!$I12092,)</f>
        <v>0</v>
      </c>
      <c r="M12092" s="38">
        <f>IF(AND(Colin!$G12092=$B$1,Colin!$H12092&lt;=$C$3),Colin!$I12092,)</f>
        <v>0</v>
      </c>
      <c r="N12092" s="38">
        <f>IF(AND(Colin!$G12092=$B$2,Colin!$H12092=$C$3),Colin!$I12092,)</f>
        <v>0</v>
      </c>
      <c r="O12092" s="38">
        <f>IF(AND(Colin!$G12092=$B$2,Colin!$H12092&lt;=$C$3),Colin!$I12092,)</f>
        <v>0</v>
      </c>
      <c r="P12092" s="38">
        <f>IF(Colin!$G12092&lt;$B$2,Colin!$I12092,0)</f>
        <v>0</v>
      </c>
      <c r="Q12092" s="38">
        <f>IF(Colin!$G12092&lt;$B$1,Colin!$I12092,0)</f>
        <v>0</v>
      </c>
    </row>
    <row r="12093" spans="12:17" x14ac:dyDescent="0.25">
      <c r="L12093" s="38">
        <f>IF(AND(Colin!$G12093=$B$1,Colin!$H12093=$C$3),Colin!$I12093,)</f>
        <v>0</v>
      </c>
      <c r="M12093" s="38">
        <f>IF(AND(Colin!$G12093=$B$1,Colin!$H12093&lt;=$C$3),Colin!$I12093,)</f>
        <v>0</v>
      </c>
      <c r="N12093" s="38">
        <f>IF(AND(Colin!$G12093=$B$2,Colin!$H12093=$C$3),Colin!$I12093,)</f>
        <v>0</v>
      </c>
      <c r="O12093" s="38">
        <f>IF(AND(Colin!$G12093=$B$2,Colin!$H12093&lt;=$C$3),Colin!$I12093,)</f>
        <v>0</v>
      </c>
      <c r="P12093" s="38">
        <f>IF(Colin!$G12093&lt;$B$2,Colin!$I12093,0)</f>
        <v>0</v>
      </c>
      <c r="Q12093" s="38">
        <f>IF(Colin!$G12093&lt;$B$1,Colin!$I12093,0)</f>
        <v>0</v>
      </c>
    </row>
    <row r="12094" spans="12:17" x14ac:dyDescent="0.25">
      <c r="L12094" s="38">
        <f>IF(AND(Colin!$G12094=$B$1,Colin!$H12094=$C$3),Colin!$I12094,)</f>
        <v>0</v>
      </c>
      <c r="M12094" s="38">
        <f>IF(AND(Colin!$G12094=$B$1,Colin!$H12094&lt;=$C$3),Colin!$I12094,)</f>
        <v>0</v>
      </c>
      <c r="N12094" s="38">
        <f>IF(AND(Colin!$G12094=$B$2,Colin!$H12094=$C$3),Colin!$I12094,)</f>
        <v>0</v>
      </c>
      <c r="O12094" s="38">
        <f>IF(AND(Colin!$G12094=$B$2,Colin!$H12094&lt;=$C$3),Colin!$I12094,)</f>
        <v>0</v>
      </c>
      <c r="P12094" s="38">
        <f>IF(Colin!$G12094&lt;$B$2,Colin!$I12094,0)</f>
        <v>0</v>
      </c>
      <c r="Q12094" s="38">
        <f>IF(Colin!$G12094&lt;$B$1,Colin!$I12094,0)</f>
        <v>0</v>
      </c>
    </row>
    <row r="12095" spans="12:17" x14ac:dyDescent="0.25">
      <c r="L12095" s="38">
        <f>IF(AND(Colin!$G12095=$B$1,Colin!$H12095=$C$3),Colin!$I12095,)</f>
        <v>0</v>
      </c>
      <c r="M12095" s="38">
        <f>IF(AND(Colin!$G12095=$B$1,Colin!$H12095&lt;=$C$3),Colin!$I12095,)</f>
        <v>0</v>
      </c>
      <c r="N12095" s="38">
        <f>IF(AND(Colin!$G12095=$B$2,Colin!$H12095=$C$3),Colin!$I12095,)</f>
        <v>0</v>
      </c>
      <c r="O12095" s="38">
        <f>IF(AND(Colin!$G12095=$B$2,Colin!$H12095&lt;=$C$3),Colin!$I12095,)</f>
        <v>0</v>
      </c>
      <c r="P12095" s="38">
        <f>IF(Colin!$G12095&lt;$B$2,Colin!$I12095,0)</f>
        <v>0</v>
      </c>
      <c r="Q12095" s="38">
        <f>IF(Colin!$G12095&lt;$B$1,Colin!$I12095,0)</f>
        <v>0</v>
      </c>
    </row>
    <row r="12096" spans="12:17" x14ac:dyDescent="0.25">
      <c r="L12096" s="38">
        <f>IF(AND(Colin!$G12096=$B$1,Colin!$H12096=$C$3),Colin!$I12096,)</f>
        <v>0</v>
      </c>
      <c r="M12096" s="38">
        <f>IF(AND(Colin!$G12096=$B$1,Colin!$H12096&lt;=$C$3),Colin!$I12096,)</f>
        <v>0</v>
      </c>
      <c r="N12096" s="38">
        <f>IF(AND(Colin!$G12096=$B$2,Colin!$H12096=$C$3),Colin!$I12096,)</f>
        <v>0</v>
      </c>
      <c r="O12096" s="38">
        <f>IF(AND(Colin!$G12096=$B$2,Colin!$H12096&lt;=$C$3),Colin!$I12096,)</f>
        <v>0</v>
      </c>
      <c r="P12096" s="38">
        <f>IF(Colin!$G12096&lt;$B$2,Colin!$I12096,0)</f>
        <v>0</v>
      </c>
      <c r="Q12096" s="38">
        <f>IF(Colin!$G12096&lt;$B$1,Colin!$I12096,0)</f>
        <v>0</v>
      </c>
    </row>
    <row r="12097" spans="12:17" x14ac:dyDescent="0.25">
      <c r="L12097" s="38">
        <f>IF(AND(Colin!$G12097=$B$1,Colin!$H12097=$C$3),Colin!$I12097,)</f>
        <v>0</v>
      </c>
      <c r="M12097" s="38">
        <f>IF(AND(Colin!$G12097=$B$1,Colin!$H12097&lt;=$C$3),Colin!$I12097,)</f>
        <v>0</v>
      </c>
      <c r="N12097" s="38">
        <f>IF(AND(Colin!$G12097=$B$2,Colin!$H12097=$C$3),Colin!$I12097,)</f>
        <v>0</v>
      </c>
      <c r="O12097" s="38">
        <f>IF(AND(Colin!$G12097=$B$2,Colin!$H12097&lt;=$C$3),Colin!$I12097,)</f>
        <v>0</v>
      </c>
      <c r="P12097" s="38">
        <f>IF(Colin!$G12097&lt;$B$2,Colin!$I12097,0)</f>
        <v>0</v>
      </c>
      <c r="Q12097" s="38">
        <f>IF(Colin!$G12097&lt;$B$1,Colin!$I12097,0)</f>
        <v>0</v>
      </c>
    </row>
    <row r="12098" spans="12:17" x14ac:dyDescent="0.25">
      <c r="L12098" s="38">
        <f>IF(AND(Colin!$G12098=$B$1,Colin!$H12098=$C$3),Colin!$I12098,)</f>
        <v>0</v>
      </c>
      <c r="M12098" s="38">
        <f>IF(AND(Colin!$G12098=$B$1,Colin!$H12098&lt;=$C$3),Colin!$I12098,)</f>
        <v>0</v>
      </c>
      <c r="N12098" s="38">
        <f>IF(AND(Colin!$G12098=$B$2,Colin!$H12098=$C$3),Colin!$I12098,)</f>
        <v>0</v>
      </c>
      <c r="O12098" s="38">
        <f>IF(AND(Colin!$G12098=$B$2,Colin!$H12098&lt;=$C$3),Colin!$I12098,)</f>
        <v>0</v>
      </c>
      <c r="P12098" s="38">
        <f>IF(Colin!$G12098&lt;$B$2,Colin!$I12098,0)</f>
        <v>0</v>
      </c>
      <c r="Q12098" s="38">
        <f>IF(Colin!$G12098&lt;$B$1,Colin!$I12098,0)</f>
        <v>0</v>
      </c>
    </row>
    <row r="12099" spans="12:17" x14ac:dyDescent="0.25">
      <c r="L12099" s="38">
        <f>IF(AND(Colin!$G12099=$B$1,Colin!$H12099=$C$3),Colin!$I12099,)</f>
        <v>0</v>
      </c>
      <c r="M12099" s="38">
        <f>IF(AND(Colin!$G12099=$B$1,Colin!$H12099&lt;=$C$3),Colin!$I12099,)</f>
        <v>0</v>
      </c>
      <c r="N12099" s="38">
        <f>IF(AND(Colin!$G12099=$B$2,Colin!$H12099=$C$3),Colin!$I12099,)</f>
        <v>0</v>
      </c>
      <c r="O12099" s="38">
        <f>IF(AND(Colin!$G12099=$B$2,Colin!$H12099&lt;=$C$3),Colin!$I12099,)</f>
        <v>0</v>
      </c>
      <c r="P12099" s="38">
        <f>IF(Colin!$G12099&lt;$B$2,Colin!$I12099,0)</f>
        <v>0</v>
      </c>
      <c r="Q12099" s="38">
        <f>IF(Colin!$G12099&lt;$B$1,Colin!$I12099,0)</f>
        <v>0</v>
      </c>
    </row>
    <row r="12100" spans="12:17" x14ac:dyDescent="0.25">
      <c r="L12100" s="38">
        <f>IF(AND(Colin!$G12100=$B$1,Colin!$H12100=$C$3),Colin!$I12100,)</f>
        <v>0</v>
      </c>
      <c r="M12100" s="38">
        <f>IF(AND(Colin!$G12100=$B$1,Colin!$H12100&lt;=$C$3),Colin!$I12100,)</f>
        <v>0</v>
      </c>
      <c r="N12100" s="38">
        <f>IF(AND(Colin!$G12100=$B$2,Colin!$H12100=$C$3),Colin!$I12100,)</f>
        <v>0</v>
      </c>
      <c r="O12100" s="38">
        <f>IF(AND(Colin!$G12100=$B$2,Colin!$H12100&lt;=$C$3),Colin!$I12100,)</f>
        <v>0</v>
      </c>
      <c r="P12100" s="38">
        <f>IF(Colin!$G12100&lt;$B$2,Colin!$I12100,0)</f>
        <v>0</v>
      </c>
      <c r="Q12100" s="38">
        <f>IF(Colin!$G12100&lt;$B$1,Colin!$I12100,0)</f>
        <v>0</v>
      </c>
    </row>
    <row r="12101" spans="12:17" x14ac:dyDescent="0.25">
      <c r="L12101" s="38">
        <f>IF(AND(Colin!$G12101=$B$1,Colin!$H12101=$C$3),Colin!$I12101,)</f>
        <v>0</v>
      </c>
      <c r="M12101" s="38">
        <f>IF(AND(Colin!$G12101=$B$1,Colin!$H12101&lt;=$C$3),Colin!$I12101,)</f>
        <v>0</v>
      </c>
      <c r="N12101" s="38">
        <f>IF(AND(Colin!$G12101=$B$2,Colin!$H12101=$C$3),Colin!$I12101,)</f>
        <v>0</v>
      </c>
      <c r="O12101" s="38">
        <f>IF(AND(Colin!$G12101=$B$2,Colin!$H12101&lt;=$C$3),Colin!$I12101,)</f>
        <v>0</v>
      </c>
      <c r="P12101" s="38">
        <f>IF(Colin!$G12101&lt;$B$2,Colin!$I12101,0)</f>
        <v>0</v>
      </c>
      <c r="Q12101" s="38">
        <f>IF(Colin!$G12101&lt;$B$1,Colin!$I12101,0)</f>
        <v>0</v>
      </c>
    </row>
    <row r="12102" spans="12:17" x14ac:dyDescent="0.25">
      <c r="L12102" s="38">
        <f>IF(AND(Colin!$G12102=$B$1,Colin!$H12102=$C$3),Colin!$I12102,)</f>
        <v>0</v>
      </c>
      <c r="M12102" s="38">
        <f>IF(AND(Colin!$G12102=$B$1,Colin!$H12102&lt;=$C$3),Colin!$I12102,)</f>
        <v>0</v>
      </c>
      <c r="N12102" s="38">
        <f>IF(AND(Colin!$G12102=$B$2,Colin!$H12102=$C$3),Colin!$I12102,)</f>
        <v>0</v>
      </c>
      <c r="O12102" s="38">
        <f>IF(AND(Colin!$G12102=$B$2,Colin!$H12102&lt;=$C$3),Colin!$I12102,)</f>
        <v>0</v>
      </c>
      <c r="P12102" s="38">
        <f>IF(Colin!$G12102&lt;$B$2,Colin!$I12102,0)</f>
        <v>0</v>
      </c>
      <c r="Q12102" s="38">
        <f>IF(Colin!$G12102&lt;$B$1,Colin!$I12102,0)</f>
        <v>0</v>
      </c>
    </row>
    <row r="12103" spans="12:17" x14ac:dyDescent="0.25">
      <c r="L12103" s="38">
        <f>IF(AND(Colin!$G12103=$B$1,Colin!$H12103=$C$3),Colin!$I12103,)</f>
        <v>0</v>
      </c>
      <c r="M12103" s="38">
        <f>IF(AND(Colin!$G12103=$B$1,Colin!$H12103&lt;=$C$3),Colin!$I12103,)</f>
        <v>0</v>
      </c>
      <c r="N12103" s="38">
        <f>IF(AND(Colin!$G12103=$B$2,Colin!$H12103=$C$3),Colin!$I12103,)</f>
        <v>0</v>
      </c>
      <c r="O12103" s="38">
        <f>IF(AND(Colin!$G12103=$B$2,Colin!$H12103&lt;=$C$3),Colin!$I12103,)</f>
        <v>0</v>
      </c>
      <c r="P12103" s="38">
        <f>IF(Colin!$G12103&lt;$B$2,Colin!$I12103,0)</f>
        <v>0</v>
      </c>
      <c r="Q12103" s="38">
        <f>IF(Colin!$G12103&lt;$B$1,Colin!$I12103,0)</f>
        <v>0</v>
      </c>
    </row>
    <row r="12104" spans="12:17" x14ac:dyDescent="0.25">
      <c r="L12104" s="38">
        <f>IF(AND(Colin!$G12104=$B$1,Colin!$H12104=$C$3),Colin!$I12104,)</f>
        <v>0</v>
      </c>
      <c r="M12104" s="38">
        <f>IF(AND(Colin!$G12104=$B$1,Colin!$H12104&lt;=$C$3),Colin!$I12104,)</f>
        <v>0</v>
      </c>
      <c r="N12104" s="38">
        <f>IF(AND(Colin!$G12104=$B$2,Colin!$H12104=$C$3),Colin!$I12104,)</f>
        <v>0</v>
      </c>
      <c r="O12104" s="38">
        <f>IF(AND(Colin!$G12104=$B$2,Colin!$H12104&lt;=$C$3),Colin!$I12104,)</f>
        <v>0</v>
      </c>
      <c r="P12104" s="38">
        <f>IF(Colin!$G12104&lt;$B$2,Colin!$I12104,0)</f>
        <v>0</v>
      </c>
      <c r="Q12104" s="38">
        <f>IF(Colin!$G12104&lt;$B$1,Colin!$I12104,0)</f>
        <v>0</v>
      </c>
    </row>
    <row r="12105" spans="12:17" x14ac:dyDescent="0.25">
      <c r="L12105" s="38">
        <f>IF(AND(Colin!$G12105=$B$1,Colin!$H12105=$C$3),Colin!$I12105,)</f>
        <v>0</v>
      </c>
      <c r="M12105" s="38">
        <f>IF(AND(Colin!$G12105=$B$1,Colin!$H12105&lt;=$C$3),Colin!$I12105,)</f>
        <v>0</v>
      </c>
      <c r="N12105" s="38">
        <f>IF(AND(Colin!$G12105=$B$2,Colin!$H12105=$C$3),Colin!$I12105,)</f>
        <v>0</v>
      </c>
      <c r="O12105" s="38">
        <f>IF(AND(Colin!$G12105=$B$2,Colin!$H12105&lt;=$C$3),Colin!$I12105,)</f>
        <v>0</v>
      </c>
      <c r="P12105" s="38">
        <f>IF(Colin!$G12105&lt;$B$2,Colin!$I12105,0)</f>
        <v>0</v>
      </c>
      <c r="Q12105" s="38">
        <f>IF(Colin!$G12105&lt;$B$1,Colin!$I12105,0)</f>
        <v>0</v>
      </c>
    </row>
    <row r="12106" spans="12:17" x14ac:dyDescent="0.25">
      <c r="L12106" s="38">
        <f>IF(AND(Colin!$G12106=$B$1,Colin!$H12106=$C$3),Colin!$I12106,)</f>
        <v>0</v>
      </c>
      <c r="M12106" s="38">
        <f>IF(AND(Colin!$G12106=$B$1,Colin!$H12106&lt;=$C$3),Colin!$I12106,)</f>
        <v>0</v>
      </c>
      <c r="N12106" s="38">
        <f>IF(AND(Colin!$G12106=$B$2,Colin!$H12106=$C$3),Colin!$I12106,)</f>
        <v>0</v>
      </c>
      <c r="O12106" s="38">
        <f>IF(AND(Colin!$G12106=$B$2,Colin!$H12106&lt;=$C$3),Colin!$I12106,)</f>
        <v>0</v>
      </c>
      <c r="P12106" s="38">
        <f>IF(Colin!$G12106&lt;$B$2,Colin!$I12106,0)</f>
        <v>0</v>
      </c>
      <c r="Q12106" s="38">
        <f>IF(Colin!$G12106&lt;$B$1,Colin!$I12106,0)</f>
        <v>0</v>
      </c>
    </row>
    <row r="12107" spans="12:17" x14ac:dyDescent="0.25">
      <c r="L12107" s="38">
        <f>IF(AND(Colin!$G12107=$B$1,Colin!$H12107=$C$3),Colin!$I12107,)</f>
        <v>0</v>
      </c>
      <c r="M12107" s="38">
        <f>IF(AND(Colin!$G12107=$B$1,Colin!$H12107&lt;=$C$3),Colin!$I12107,)</f>
        <v>0</v>
      </c>
      <c r="N12107" s="38">
        <f>IF(AND(Colin!$G12107=$B$2,Colin!$H12107=$C$3),Colin!$I12107,)</f>
        <v>0</v>
      </c>
      <c r="O12107" s="38">
        <f>IF(AND(Colin!$G12107=$B$2,Colin!$H12107&lt;=$C$3),Colin!$I12107,)</f>
        <v>0</v>
      </c>
      <c r="P12107" s="38">
        <f>IF(Colin!$G12107&lt;$B$2,Colin!$I12107,0)</f>
        <v>0</v>
      </c>
      <c r="Q12107" s="38">
        <f>IF(Colin!$G12107&lt;$B$1,Colin!$I12107,0)</f>
        <v>0</v>
      </c>
    </row>
    <row r="12108" spans="12:17" x14ac:dyDescent="0.25">
      <c r="L12108" s="38">
        <f>IF(AND(Colin!$G12108=$B$1,Colin!$H12108=$C$3),Colin!$I12108,)</f>
        <v>0</v>
      </c>
      <c r="M12108" s="38">
        <f>IF(AND(Colin!$G12108=$B$1,Colin!$H12108&lt;=$C$3),Colin!$I12108,)</f>
        <v>0</v>
      </c>
      <c r="N12108" s="38">
        <f>IF(AND(Colin!$G12108=$B$2,Colin!$H12108=$C$3),Colin!$I12108,)</f>
        <v>0</v>
      </c>
      <c r="O12108" s="38">
        <f>IF(AND(Colin!$G12108=$B$2,Colin!$H12108&lt;=$C$3),Colin!$I12108,)</f>
        <v>0</v>
      </c>
      <c r="P12108" s="38">
        <f>IF(Colin!$G12108&lt;$B$2,Colin!$I12108,0)</f>
        <v>0</v>
      </c>
      <c r="Q12108" s="38">
        <f>IF(Colin!$G12108&lt;$B$1,Colin!$I12108,0)</f>
        <v>0</v>
      </c>
    </row>
    <row r="12109" spans="12:17" x14ac:dyDescent="0.25">
      <c r="L12109" s="38">
        <f>IF(AND(Colin!$G12109=$B$1,Colin!$H12109=$C$3),Colin!$I12109,)</f>
        <v>0</v>
      </c>
      <c r="M12109" s="38">
        <f>IF(AND(Colin!$G12109=$B$1,Colin!$H12109&lt;=$C$3),Colin!$I12109,)</f>
        <v>0</v>
      </c>
      <c r="N12109" s="38">
        <f>IF(AND(Colin!$G12109=$B$2,Colin!$H12109=$C$3),Colin!$I12109,)</f>
        <v>0</v>
      </c>
      <c r="O12109" s="38">
        <f>IF(AND(Colin!$G12109=$B$2,Colin!$H12109&lt;=$C$3),Colin!$I12109,)</f>
        <v>0</v>
      </c>
      <c r="P12109" s="38">
        <f>IF(Colin!$G12109&lt;$B$2,Colin!$I12109,0)</f>
        <v>0</v>
      </c>
      <c r="Q12109" s="38">
        <f>IF(Colin!$G12109&lt;$B$1,Colin!$I12109,0)</f>
        <v>0</v>
      </c>
    </row>
    <row r="12110" spans="12:17" x14ac:dyDescent="0.25">
      <c r="L12110" s="38">
        <f>IF(AND(Colin!$G12110=$B$1,Colin!$H12110=$C$3),Colin!$I12110,)</f>
        <v>0</v>
      </c>
      <c r="M12110" s="38">
        <f>IF(AND(Colin!$G12110=$B$1,Colin!$H12110&lt;=$C$3),Colin!$I12110,)</f>
        <v>0</v>
      </c>
      <c r="N12110" s="38">
        <f>IF(AND(Colin!$G12110=$B$2,Colin!$H12110=$C$3),Colin!$I12110,)</f>
        <v>0</v>
      </c>
      <c r="O12110" s="38">
        <f>IF(AND(Colin!$G12110=$B$2,Colin!$H12110&lt;=$C$3),Colin!$I12110,)</f>
        <v>0</v>
      </c>
      <c r="P12110" s="38">
        <f>IF(Colin!$G12110&lt;$B$2,Colin!$I12110,0)</f>
        <v>0</v>
      </c>
      <c r="Q12110" s="38">
        <f>IF(Colin!$G12110&lt;$B$1,Colin!$I12110,0)</f>
        <v>0</v>
      </c>
    </row>
    <row r="12111" spans="12:17" x14ac:dyDescent="0.25">
      <c r="L12111" s="38">
        <f>IF(AND(Colin!$G12111=$B$1,Colin!$H12111=$C$3),Colin!$I12111,)</f>
        <v>0</v>
      </c>
      <c r="M12111" s="38">
        <f>IF(AND(Colin!$G12111=$B$1,Colin!$H12111&lt;=$C$3),Colin!$I12111,)</f>
        <v>0</v>
      </c>
      <c r="N12111" s="38">
        <f>IF(AND(Colin!$G12111=$B$2,Colin!$H12111=$C$3),Colin!$I12111,)</f>
        <v>0</v>
      </c>
      <c r="O12111" s="38">
        <f>IF(AND(Colin!$G12111=$B$2,Colin!$H12111&lt;=$C$3),Colin!$I12111,)</f>
        <v>0</v>
      </c>
      <c r="P12111" s="38">
        <f>IF(Colin!$G12111&lt;$B$2,Colin!$I12111,0)</f>
        <v>0</v>
      </c>
      <c r="Q12111" s="38">
        <f>IF(Colin!$G12111&lt;$B$1,Colin!$I12111,0)</f>
        <v>0</v>
      </c>
    </row>
    <row r="12112" spans="12:17" x14ac:dyDescent="0.25">
      <c r="L12112" s="38">
        <f>IF(AND(Colin!$G12112=$B$1,Colin!$H12112=$C$3),Colin!$I12112,)</f>
        <v>0</v>
      </c>
      <c r="M12112" s="38">
        <f>IF(AND(Colin!$G12112=$B$1,Colin!$H12112&lt;=$C$3),Colin!$I12112,)</f>
        <v>0</v>
      </c>
      <c r="N12112" s="38">
        <f>IF(AND(Colin!$G12112=$B$2,Colin!$H12112=$C$3),Colin!$I12112,)</f>
        <v>0</v>
      </c>
      <c r="O12112" s="38">
        <f>IF(AND(Colin!$G12112=$B$2,Colin!$H12112&lt;=$C$3),Colin!$I12112,)</f>
        <v>0</v>
      </c>
      <c r="P12112" s="38">
        <f>IF(Colin!$G12112&lt;$B$2,Colin!$I12112,0)</f>
        <v>0</v>
      </c>
      <c r="Q12112" s="38">
        <f>IF(Colin!$G12112&lt;$B$1,Colin!$I12112,0)</f>
        <v>0</v>
      </c>
    </row>
    <row r="12113" spans="12:17" x14ac:dyDescent="0.25">
      <c r="L12113" s="38">
        <f>IF(AND(Colin!$G12113=$B$1,Colin!$H12113=$C$3),Colin!$I12113,)</f>
        <v>0</v>
      </c>
      <c r="M12113" s="38">
        <f>IF(AND(Colin!$G12113=$B$1,Colin!$H12113&lt;=$C$3),Colin!$I12113,)</f>
        <v>0</v>
      </c>
      <c r="N12113" s="38">
        <f>IF(AND(Colin!$G12113=$B$2,Colin!$H12113=$C$3),Colin!$I12113,)</f>
        <v>0</v>
      </c>
      <c r="O12113" s="38">
        <f>IF(AND(Colin!$G12113=$B$2,Colin!$H12113&lt;=$C$3),Colin!$I12113,)</f>
        <v>0</v>
      </c>
      <c r="P12113" s="38">
        <f>IF(Colin!$G12113&lt;$B$2,Colin!$I12113,0)</f>
        <v>0</v>
      </c>
      <c r="Q12113" s="38">
        <f>IF(Colin!$G12113&lt;$B$1,Colin!$I12113,0)</f>
        <v>0</v>
      </c>
    </row>
    <row r="12114" spans="12:17" x14ac:dyDescent="0.25">
      <c r="L12114" s="38">
        <f>IF(AND(Colin!$G12114=$B$1,Colin!$H12114=$C$3),Colin!$I12114,)</f>
        <v>0</v>
      </c>
      <c r="M12114" s="38">
        <f>IF(AND(Colin!$G12114=$B$1,Colin!$H12114&lt;=$C$3),Colin!$I12114,)</f>
        <v>0</v>
      </c>
      <c r="N12114" s="38">
        <f>IF(AND(Colin!$G12114=$B$2,Colin!$H12114=$C$3),Colin!$I12114,)</f>
        <v>0</v>
      </c>
      <c r="O12114" s="38">
        <f>IF(AND(Colin!$G12114=$B$2,Colin!$H12114&lt;=$C$3),Colin!$I12114,)</f>
        <v>0</v>
      </c>
      <c r="P12114" s="38">
        <f>IF(Colin!$G12114&lt;$B$2,Colin!$I12114,0)</f>
        <v>0</v>
      </c>
      <c r="Q12114" s="38">
        <f>IF(Colin!$G12114&lt;$B$1,Colin!$I12114,0)</f>
        <v>0</v>
      </c>
    </row>
    <row r="12115" spans="12:17" x14ac:dyDescent="0.25">
      <c r="L12115" s="38">
        <f>IF(AND(Colin!$G12115=$B$1,Colin!$H12115=$C$3),Colin!$I12115,)</f>
        <v>0</v>
      </c>
      <c r="M12115" s="38">
        <f>IF(AND(Colin!$G12115=$B$1,Colin!$H12115&lt;=$C$3),Colin!$I12115,)</f>
        <v>0</v>
      </c>
      <c r="N12115" s="38">
        <f>IF(AND(Colin!$G12115=$B$2,Colin!$H12115=$C$3),Colin!$I12115,)</f>
        <v>0</v>
      </c>
      <c r="O12115" s="38">
        <f>IF(AND(Colin!$G12115=$B$2,Colin!$H12115&lt;=$C$3),Colin!$I12115,)</f>
        <v>0</v>
      </c>
      <c r="P12115" s="38">
        <f>IF(Colin!$G12115&lt;$B$2,Colin!$I12115,0)</f>
        <v>0</v>
      </c>
      <c r="Q12115" s="38">
        <f>IF(Colin!$G12115&lt;$B$1,Colin!$I12115,0)</f>
        <v>0</v>
      </c>
    </row>
    <row r="12116" spans="12:17" x14ac:dyDescent="0.25">
      <c r="L12116" s="38">
        <f>IF(AND(Colin!$G12116=$B$1,Colin!$H12116=$C$3),Colin!$I12116,)</f>
        <v>0</v>
      </c>
      <c r="M12116" s="38">
        <f>IF(AND(Colin!$G12116=$B$1,Colin!$H12116&lt;=$C$3),Colin!$I12116,)</f>
        <v>0</v>
      </c>
      <c r="N12116" s="38">
        <f>IF(AND(Colin!$G12116=$B$2,Colin!$H12116=$C$3),Colin!$I12116,)</f>
        <v>0</v>
      </c>
      <c r="O12116" s="38">
        <f>IF(AND(Colin!$G12116=$B$2,Colin!$H12116&lt;=$C$3),Colin!$I12116,)</f>
        <v>0</v>
      </c>
      <c r="P12116" s="38">
        <f>IF(Colin!$G12116&lt;$B$2,Colin!$I12116,0)</f>
        <v>0</v>
      </c>
      <c r="Q12116" s="38">
        <f>IF(Colin!$G12116&lt;$B$1,Colin!$I12116,0)</f>
        <v>0</v>
      </c>
    </row>
    <row r="12117" spans="12:17" x14ac:dyDescent="0.25">
      <c r="L12117" s="38">
        <f>IF(AND(Colin!$G12117=$B$1,Colin!$H12117=$C$3),Colin!$I12117,)</f>
        <v>0</v>
      </c>
      <c r="M12117" s="38">
        <f>IF(AND(Colin!$G12117=$B$1,Colin!$H12117&lt;=$C$3),Colin!$I12117,)</f>
        <v>0</v>
      </c>
      <c r="N12117" s="38">
        <f>IF(AND(Colin!$G12117=$B$2,Colin!$H12117=$C$3),Colin!$I12117,)</f>
        <v>0</v>
      </c>
      <c r="O12117" s="38">
        <f>IF(AND(Colin!$G12117=$B$2,Colin!$H12117&lt;=$C$3),Colin!$I12117,)</f>
        <v>0</v>
      </c>
      <c r="P12117" s="38">
        <f>IF(Colin!$G12117&lt;$B$2,Colin!$I12117,0)</f>
        <v>0</v>
      </c>
      <c r="Q12117" s="38">
        <f>IF(Colin!$G12117&lt;$B$1,Colin!$I12117,0)</f>
        <v>0</v>
      </c>
    </row>
    <row r="12118" spans="12:17" x14ac:dyDescent="0.25">
      <c r="L12118" s="38">
        <f>IF(AND(Colin!$G12118=$B$1,Colin!$H12118=$C$3),Colin!$I12118,)</f>
        <v>0</v>
      </c>
      <c r="M12118" s="38">
        <f>IF(AND(Colin!$G12118=$B$1,Colin!$H12118&lt;=$C$3),Colin!$I12118,)</f>
        <v>0</v>
      </c>
      <c r="N12118" s="38">
        <f>IF(AND(Colin!$G12118=$B$2,Colin!$H12118=$C$3),Colin!$I12118,)</f>
        <v>0</v>
      </c>
      <c r="O12118" s="38">
        <f>IF(AND(Colin!$G12118=$B$2,Colin!$H12118&lt;=$C$3),Colin!$I12118,)</f>
        <v>0</v>
      </c>
      <c r="P12118" s="38">
        <f>IF(Colin!$G12118&lt;$B$2,Colin!$I12118,0)</f>
        <v>0</v>
      </c>
      <c r="Q12118" s="38">
        <f>IF(Colin!$G12118&lt;$B$1,Colin!$I12118,0)</f>
        <v>0</v>
      </c>
    </row>
    <row r="12119" spans="12:17" x14ac:dyDescent="0.25">
      <c r="L12119" s="38">
        <f>IF(AND(Colin!$G12119=$B$1,Colin!$H12119=$C$3),Colin!$I12119,)</f>
        <v>0</v>
      </c>
      <c r="M12119" s="38">
        <f>IF(AND(Colin!$G12119=$B$1,Colin!$H12119&lt;=$C$3),Colin!$I12119,)</f>
        <v>0</v>
      </c>
      <c r="N12119" s="38">
        <f>IF(AND(Colin!$G12119=$B$2,Colin!$H12119=$C$3),Colin!$I12119,)</f>
        <v>0</v>
      </c>
      <c r="O12119" s="38">
        <f>IF(AND(Colin!$G12119=$B$2,Colin!$H12119&lt;=$C$3),Colin!$I12119,)</f>
        <v>0</v>
      </c>
      <c r="P12119" s="38">
        <f>IF(Colin!$G12119&lt;$B$2,Colin!$I12119,0)</f>
        <v>0</v>
      </c>
      <c r="Q12119" s="38">
        <f>IF(Colin!$G12119&lt;$B$1,Colin!$I12119,0)</f>
        <v>0</v>
      </c>
    </row>
    <row r="12120" spans="12:17" x14ac:dyDescent="0.25">
      <c r="L12120" s="38">
        <f>IF(AND(Colin!$G12120=$B$1,Colin!$H12120=$C$3),Colin!$I12120,)</f>
        <v>0</v>
      </c>
      <c r="M12120" s="38">
        <f>IF(AND(Colin!$G12120=$B$1,Colin!$H12120&lt;=$C$3),Colin!$I12120,)</f>
        <v>0</v>
      </c>
      <c r="N12120" s="38">
        <f>IF(AND(Colin!$G12120=$B$2,Colin!$H12120=$C$3),Colin!$I12120,)</f>
        <v>0</v>
      </c>
      <c r="O12120" s="38">
        <f>IF(AND(Colin!$G12120=$B$2,Colin!$H12120&lt;=$C$3),Colin!$I12120,)</f>
        <v>0</v>
      </c>
      <c r="P12120" s="38">
        <f>IF(Colin!$G12120&lt;$B$2,Colin!$I12120,0)</f>
        <v>0</v>
      </c>
      <c r="Q12120" s="38">
        <f>IF(Colin!$G12120&lt;$B$1,Colin!$I12120,0)</f>
        <v>0</v>
      </c>
    </row>
    <row r="12121" spans="12:17" x14ac:dyDescent="0.25">
      <c r="L12121" s="38">
        <f>IF(AND(Colin!$G12121=$B$1,Colin!$H12121=$C$3),Colin!$I12121,)</f>
        <v>0</v>
      </c>
      <c r="M12121" s="38">
        <f>IF(AND(Colin!$G12121=$B$1,Colin!$H12121&lt;=$C$3),Colin!$I12121,)</f>
        <v>0</v>
      </c>
      <c r="N12121" s="38">
        <f>IF(AND(Colin!$G12121=$B$2,Colin!$H12121=$C$3),Colin!$I12121,)</f>
        <v>0</v>
      </c>
      <c r="O12121" s="38">
        <f>IF(AND(Colin!$G12121=$B$2,Colin!$H12121&lt;=$C$3),Colin!$I12121,)</f>
        <v>0</v>
      </c>
      <c r="P12121" s="38">
        <f>IF(Colin!$G12121&lt;$B$2,Colin!$I12121,0)</f>
        <v>0</v>
      </c>
      <c r="Q12121" s="38">
        <f>IF(Colin!$G12121&lt;$B$1,Colin!$I12121,0)</f>
        <v>0</v>
      </c>
    </row>
    <row r="12122" spans="12:17" x14ac:dyDescent="0.25">
      <c r="L12122" s="38">
        <f>IF(AND(Colin!$G12122=$B$1,Colin!$H12122=$C$3),Colin!$I12122,)</f>
        <v>0</v>
      </c>
      <c r="M12122" s="38">
        <f>IF(AND(Colin!$G12122=$B$1,Colin!$H12122&lt;=$C$3),Colin!$I12122,)</f>
        <v>0</v>
      </c>
      <c r="N12122" s="38">
        <f>IF(AND(Colin!$G12122=$B$2,Colin!$H12122=$C$3),Colin!$I12122,)</f>
        <v>0</v>
      </c>
      <c r="O12122" s="38">
        <f>IF(AND(Colin!$G12122=$B$2,Colin!$H12122&lt;=$C$3),Colin!$I12122,)</f>
        <v>0</v>
      </c>
      <c r="P12122" s="38">
        <f>IF(Colin!$G12122&lt;$B$2,Colin!$I12122,0)</f>
        <v>0</v>
      </c>
      <c r="Q12122" s="38">
        <f>IF(Colin!$G12122&lt;$B$1,Colin!$I12122,0)</f>
        <v>0</v>
      </c>
    </row>
    <row r="12123" spans="12:17" x14ac:dyDescent="0.25">
      <c r="L12123" s="38">
        <f>IF(AND(Colin!$G12123=$B$1,Colin!$H12123=$C$3),Colin!$I12123,)</f>
        <v>0</v>
      </c>
      <c r="M12123" s="38">
        <f>IF(AND(Colin!$G12123=$B$1,Colin!$H12123&lt;=$C$3),Colin!$I12123,)</f>
        <v>0</v>
      </c>
      <c r="N12123" s="38">
        <f>IF(AND(Colin!$G12123=$B$2,Colin!$H12123=$C$3),Colin!$I12123,)</f>
        <v>0</v>
      </c>
      <c r="O12123" s="38">
        <f>IF(AND(Colin!$G12123=$B$2,Colin!$H12123&lt;=$C$3),Colin!$I12123,)</f>
        <v>0</v>
      </c>
      <c r="P12123" s="38">
        <f>IF(Colin!$G12123&lt;$B$2,Colin!$I12123,0)</f>
        <v>0</v>
      </c>
      <c r="Q12123" s="38">
        <f>IF(Colin!$G12123&lt;$B$1,Colin!$I12123,0)</f>
        <v>0</v>
      </c>
    </row>
    <row r="12124" spans="12:17" x14ac:dyDescent="0.25">
      <c r="L12124" s="38">
        <f>IF(AND(Colin!$G12124=$B$1,Colin!$H12124=$C$3),Colin!$I12124,)</f>
        <v>0</v>
      </c>
      <c r="M12124" s="38">
        <f>IF(AND(Colin!$G12124=$B$1,Colin!$H12124&lt;=$C$3),Colin!$I12124,)</f>
        <v>0</v>
      </c>
      <c r="N12124" s="38">
        <f>IF(AND(Colin!$G12124=$B$2,Colin!$H12124=$C$3),Colin!$I12124,)</f>
        <v>0</v>
      </c>
      <c r="O12124" s="38">
        <f>IF(AND(Colin!$G12124=$B$2,Colin!$H12124&lt;=$C$3),Colin!$I12124,)</f>
        <v>0</v>
      </c>
      <c r="P12124" s="38">
        <f>IF(Colin!$G12124&lt;$B$2,Colin!$I12124,0)</f>
        <v>0</v>
      </c>
      <c r="Q12124" s="38">
        <f>IF(Colin!$G12124&lt;$B$1,Colin!$I12124,0)</f>
        <v>0</v>
      </c>
    </row>
    <row r="12125" spans="12:17" x14ac:dyDescent="0.25">
      <c r="L12125" s="38">
        <f>IF(AND(Colin!$G12125=$B$1,Colin!$H12125=$C$3),Colin!$I12125,)</f>
        <v>0</v>
      </c>
      <c r="M12125" s="38">
        <f>IF(AND(Colin!$G12125=$B$1,Colin!$H12125&lt;=$C$3),Colin!$I12125,)</f>
        <v>0</v>
      </c>
      <c r="N12125" s="38">
        <f>IF(AND(Colin!$G12125=$B$2,Colin!$H12125=$C$3),Colin!$I12125,)</f>
        <v>0</v>
      </c>
      <c r="O12125" s="38">
        <f>IF(AND(Colin!$G12125=$B$2,Colin!$H12125&lt;=$C$3),Colin!$I12125,)</f>
        <v>0</v>
      </c>
      <c r="P12125" s="38">
        <f>IF(Colin!$G12125&lt;$B$2,Colin!$I12125,0)</f>
        <v>0</v>
      </c>
      <c r="Q12125" s="38">
        <f>IF(Colin!$G12125&lt;$B$1,Colin!$I12125,0)</f>
        <v>0</v>
      </c>
    </row>
    <row r="12126" spans="12:17" x14ac:dyDescent="0.25">
      <c r="L12126" s="38">
        <f>IF(AND(Colin!$G12126=$B$1,Colin!$H12126=$C$3),Colin!$I12126,)</f>
        <v>0</v>
      </c>
      <c r="M12126" s="38">
        <f>IF(AND(Colin!$G12126=$B$1,Colin!$H12126&lt;=$C$3),Colin!$I12126,)</f>
        <v>0</v>
      </c>
      <c r="N12126" s="38">
        <f>IF(AND(Colin!$G12126=$B$2,Colin!$H12126=$C$3),Colin!$I12126,)</f>
        <v>0</v>
      </c>
      <c r="O12126" s="38">
        <f>IF(AND(Colin!$G12126=$B$2,Colin!$H12126&lt;=$C$3),Colin!$I12126,)</f>
        <v>0</v>
      </c>
      <c r="P12126" s="38">
        <f>IF(Colin!$G12126&lt;$B$2,Colin!$I12126,0)</f>
        <v>0</v>
      </c>
      <c r="Q12126" s="38">
        <f>IF(Colin!$G12126&lt;$B$1,Colin!$I12126,0)</f>
        <v>0</v>
      </c>
    </row>
    <row r="12127" spans="12:17" x14ac:dyDescent="0.25">
      <c r="L12127" s="38">
        <f>IF(AND(Colin!$G12127=$B$1,Colin!$H12127=$C$3),Colin!$I12127,)</f>
        <v>0</v>
      </c>
      <c r="M12127" s="38">
        <f>IF(AND(Colin!$G12127=$B$1,Colin!$H12127&lt;=$C$3),Colin!$I12127,)</f>
        <v>0</v>
      </c>
      <c r="N12127" s="38">
        <f>IF(AND(Colin!$G12127=$B$2,Colin!$H12127=$C$3),Colin!$I12127,)</f>
        <v>0</v>
      </c>
      <c r="O12127" s="38">
        <f>IF(AND(Colin!$G12127=$B$2,Colin!$H12127&lt;=$C$3),Colin!$I12127,)</f>
        <v>0</v>
      </c>
      <c r="P12127" s="38">
        <f>IF(Colin!$G12127&lt;$B$2,Colin!$I12127,0)</f>
        <v>0</v>
      </c>
      <c r="Q12127" s="38">
        <f>IF(Colin!$G12127&lt;$B$1,Colin!$I12127,0)</f>
        <v>0</v>
      </c>
    </row>
    <row r="12128" spans="12:17" x14ac:dyDescent="0.25">
      <c r="L12128" s="38">
        <f>IF(AND(Colin!$G12128=$B$1,Colin!$H12128=$C$3),Colin!$I12128,)</f>
        <v>0</v>
      </c>
      <c r="M12128" s="38">
        <f>IF(AND(Colin!$G12128=$B$1,Colin!$H12128&lt;=$C$3),Colin!$I12128,)</f>
        <v>0</v>
      </c>
      <c r="N12128" s="38">
        <f>IF(AND(Colin!$G12128=$B$2,Colin!$H12128=$C$3),Colin!$I12128,)</f>
        <v>0</v>
      </c>
      <c r="O12128" s="38">
        <f>IF(AND(Colin!$G12128=$B$2,Colin!$H12128&lt;=$C$3),Colin!$I12128,)</f>
        <v>0</v>
      </c>
      <c r="P12128" s="38">
        <f>IF(Colin!$G12128&lt;$B$2,Colin!$I12128,0)</f>
        <v>0</v>
      </c>
      <c r="Q12128" s="38">
        <f>IF(Colin!$G12128&lt;$B$1,Colin!$I12128,0)</f>
        <v>0</v>
      </c>
    </row>
    <row r="12129" spans="12:17" x14ac:dyDescent="0.25">
      <c r="L12129" s="38">
        <f>IF(AND(Colin!$G12129=$B$1,Colin!$H12129=$C$3),Colin!$I12129,)</f>
        <v>0</v>
      </c>
      <c r="M12129" s="38">
        <f>IF(AND(Colin!$G12129=$B$1,Colin!$H12129&lt;=$C$3),Colin!$I12129,)</f>
        <v>0</v>
      </c>
      <c r="N12129" s="38">
        <f>IF(AND(Colin!$G12129=$B$2,Colin!$H12129=$C$3),Colin!$I12129,)</f>
        <v>0</v>
      </c>
      <c r="O12129" s="38">
        <f>IF(AND(Colin!$G12129=$B$2,Colin!$H12129&lt;=$C$3),Colin!$I12129,)</f>
        <v>0</v>
      </c>
      <c r="P12129" s="38">
        <f>IF(Colin!$G12129&lt;$B$2,Colin!$I12129,0)</f>
        <v>0</v>
      </c>
      <c r="Q12129" s="38">
        <f>IF(Colin!$G12129&lt;$B$1,Colin!$I12129,0)</f>
        <v>0</v>
      </c>
    </row>
    <row r="12130" spans="12:17" x14ac:dyDescent="0.25">
      <c r="L12130" s="38">
        <f>IF(AND(Colin!$G12130=$B$1,Colin!$H12130=$C$3),Colin!$I12130,)</f>
        <v>0</v>
      </c>
      <c r="M12130" s="38">
        <f>IF(AND(Colin!$G12130=$B$1,Colin!$H12130&lt;=$C$3),Colin!$I12130,)</f>
        <v>0</v>
      </c>
      <c r="N12130" s="38">
        <f>IF(AND(Colin!$G12130=$B$2,Colin!$H12130=$C$3),Colin!$I12130,)</f>
        <v>0</v>
      </c>
      <c r="O12130" s="38">
        <f>IF(AND(Colin!$G12130=$B$2,Colin!$H12130&lt;=$C$3),Colin!$I12130,)</f>
        <v>0</v>
      </c>
      <c r="P12130" s="38">
        <f>IF(Colin!$G12130&lt;$B$2,Colin!$I12130,0)</f>
        <v>0</v>
      </c>
      <c r="Q12130" s="38">
        <f>IF(Colin!$G12130&lt;$B$1,Colin!$I12130,0)</f>
        <v>0</v>
      </c>
    </row>
    <row r="12131" spans="12:17" x14ac:dyDescent="0.25">
      <c r="L12131" s="38">
        <f>IF(AND(Colin!$G12131=$B$1,Colin!$H12131=$C$3),Colin!$I12131,)</f>
        <v>0</v>
      </c>
      <c r="M12131" s="38">
        <f>IF(AND(Colin!$G12131=$B$1,Colin!$H12131&lt;=$C$3),Colin!$I12131,)</f>
        <v>0</v>
      </c>
      <c r="N12131" s="38">
        <f>IF(AND(Colin!$G12131=$B$2,Colin!$H12131=$C$3),Colin!$I12131,)</f>
        <v>0</v>
      </c>
      <c r="O12131" s="38">
        <f>IF(AND(Colin!$G12131=$B$2,Colin!$H12131&lt;=$C$3),Colin!$I12131,)</f>
        <v>0</v>
      </c>
      <c r="P12131" s="38">
        <f>IF(Colin!$G12131&lt;$B$2,Colin!$I12131,0)</f>
        <v>0</v>
      </c>
      <c r="Q12131" s="38">
        <f>IF(Colin!$G12131&lt;$B$1,Colin!$I12131,0)</f>
        <v>0</v>
      </c>
    </row>
    <row r="12132" spans="12:17" x14ac:dyDescent="0.25">
      <c r="L12132" s="38">
        <f>IF(AND(Colin!$G12132=$B$1,Colin!$H12132=$C$3),Colin!$I12132,)</f>
        <v>0</v>
      </c>
      <c r="M12132" s="38">
        <f>IF(AND(Colin!$G12132=$B$1,Colin!$H12132&lt;=$C$3),Colin!$I12132,)</f>
        <v>0</v>
      </c>
      <c r="N12132" s="38">
        <f>IF(AND(Colin!$G12132=$B$2,Colin!$H12132=$C$3),Colin!$I12132,)</f>
        <v>0</v>
      </c>
      <c r="O12132" s="38">
        <f>IF(AND(Colin!$G12132=$B$2,Colin!$H12132&lt;=$C$3),Colin!$I12132,)</f>
        <v>0</v>
      </c>
      <c r="P12132" s="38">
        <f>IF(Colin!$G12132&lt;$B$2,Colin!$I12132,0)</f>
        <v>0</v>
      </c>
      <c r="Q12132" s="38">
        <f>IF(Colin!$G12132&lt;$B$1,Colin!$I12132,0)</f>
        <v>0</v>
      </c>
    </row>
    <row r="12133" spans="12:17" x14ac:dyDescent="0.25">
      <c r="L12133" s="38">
        <f>IF(AND(Colin!$G12133=$B$1,Colin!$H12133=$C$3),Colin!$I12133,)</f>
        <v>0</v>
      </c>
      <c r="M12133" s="38">
        <f>IF(AND(Colin!$G12133=$B$1,Colin!$H12133&lt;=$C$3),Colin!$I12133,)</f>
        <v>0</v>
      </c>
      <c r="N12133" s="38">
        <f>IF(AND(Colin!$G12133=$B$2,Colin!$H12133=$C$3),Colin!$I12133,)</f>
        <v>0</v>
      </c>
      <c r="O12133" s="38">
        <f>IF(AND(Colin!$G12133=$B$2,Colin!$H12133&lt;=$C$3),Colin!$I12133,)</f>
        <v>0</v>
      </c>
      <c r="P12133" s="38">
        <f>IF(Colin!$G12133&lt;$B$2,Colin!$I12133,0)</f>
        <v>0</v>
      </c>
      <c r="Q12133" s="38">
        <f>IF(Colin!$G12133&lt;$B$1,Colin!$I12133,0)</f>
        <v>0</v>
      </c>
    </row>
    <row r="12134" spans="12:17" x14ac:dyDescent="0.25">
      <c r="L12134" s="38">
        <f>IF(AND(Colin!$G12134=$B$1,Colin!$H12134=$C$3),Colin!$I12134,)</f>
        <v>0</v>
      </c>
      <c r="M12134" s="38">
        <f>IF(AND(Colin!$G12134=$B$1,Colin!$H12134&lt;=$C$3),Colin!$I12134,)</f>
        <v>0</v>
      </c>
      <c r="N12134" s="38">
        <f>IF(AND(Colin!$G12134=$B$2,Colin!$H12134=$C$3),Colin!$I12134,)</f>
        <v>0</v>
      </c>
      <c r="O12134" s="38">
        <f>IF(AND(Colin!$G12134=$B$2,Colin!$H12134&lt;=$C$3),Colin!$I12134,)</f>
        <v>0</v>
      </c>
      <c r="P12134" s="38">
        <f>IF(Colin!$G12134&lt;$B$2,Colin!$I12134,0)</f>
        <v>0</v>
      </c>
      <c r="Q12134" s="38">
        <f>IF(Colin!$G12134&lt;$B$1,Colin!$I12134,0)</f>
        <v>0</v>
      </c>
    </row>
    <row r="12135" spans="12:17" x14ac:dyDescent="0.25">
      <c r="L12135" s="38">
        <f>IF(AND(Colin!$G12135=$B$1,Colin!$H12135=$C$3),Colin!$I12135,)</f>
        <v>0</v>
      </c>
      <c r="M12135" s="38">
        <f>IF(AND(Colin!$G12135=$B$1,Colin!$H12135&lt;=$C$3),Colin!$I12135,)</f>
        <v>0</v>
      </c>
      <c r="N12135" s="38">
        <f>IF(AND(Colin!$G12135=$B$2,Colin!$H12135=$C$3),Colin!$I12135,)</f>
        <v>0</v>
      </c>
      <c r="O12135" s="38">
        <f>IF(AND(Colin!$G12135=$B$2,Colin!$H12135&lt;=$C$3),Colin!$I12135,)</f>
        <v>0</v>
      </c>
      <c r="P12135" s="38">
        <f>IF(Colin!$G12135&lt;$B$2,Colin!$I12135,0)</f>
        <v>0</v>
      </c>
      <c r="Q12135" s="38">
        <f>IF(Colin!$G12135&lt;$B$1,Colin!$I12135,0)</f>
        <v>0</v>
      </c>
    </row>
    <row r="12136" spans="12:17" x14ac:dyDescent="0.25">
      <c r="L12136" s="38">
        <f>IF(AND(Colin!$G12136=$B$1,Colin!$H12136=$C$3),Colin!$I12136,)</f>
        <v>0</v>
      </c>
      <c r="M12136" s="38">
        <f>IF(AND(Colin!$G12136=$B$1,Colin!$H12136&lt;=$C$3),Colin!$I12136,)</f>
        <v>0</v>
      </c>
      <c r="N12136" s="38">
        <f>IF(AND(Colin!$G12136=$B$2,Colin!$H12136=$C$3),Colin!$I12136,)</f>
        <v>0</v>
      </c>
      <c r="O12136" s="38">
        <f>IF(AND(Colin!$G12136=$B$2,Colin!$H12136&lt;=$C$3),Colin!$I12136,)</f>
        <v>0</v>
      </c>
      <c r="P12136" s="38">
        <f>IF(Colin!$G12136&lt;$B$2,Colin!$I12136,0)</f>
        <v>0</v>
      </c>
      <c r="Q12136" s="38">
        <f>IF(Colin!$G12136&lt;$B$1,Colin!$I12136,0)</f>
        <v>0</v>
      </c>
    </row>
    <row r="12137" spans="12:17" x14ac:dyDescent="0.25">
      <c r="L12137" s="38">
        <f>IF(AND(Colin!$G12137=$B$1,Colin!$H12137=$C$3),Colin!$I12137,)</f>
        <v>0</v>
      </c>
      <c r="M12137" s="38">
        <f>IF(AND(Colin!$G12137=$B$1,Colin!$H12137&lt;=$C$3),Colin!$I12137,)</f>
        <v>0</v>
      </c>
      <c r="N12137" s="38">
        <f>IF(AND(Colin!$G12137=$B$2,Colin!$H12137=$C$3),Colin!$I12137,)</f>
        <v>0</v>
      </c>
      <c r="O12137" s="38">
        <f>IF(AND(Colin!$G12137=$B$2,Colin!$H12137&lt;=$C$3),Colin!$I12137,)</f>
        <v>0</v>
      </c>
      <c r="P12137" s="38">
        <f>IF(Colin!$G12137&lt;$B$2,Colin!$I12137,0)</f>
        <v>0</v>
      </c>
      <c r="Q12137" s="38">
        <f>IF(Colin!$G12137&lt;$B$1,Colin!$I12137,0)</f>
        <v>0</v>
      </c>
    </row>
    <row r="12138" spans="12:17" x14ac:dyDescent="0.25">
      <c r="L12138" s="38">
        <f>IF(AND(Colin!$G12138=$B$1,Colin!$H12138=$C$3),Colin!$I12138,)</f>
        <v>0</v>
      </c>
      <c r="M12138" s="38">
        <f>IF(AND(Colin!$G12138=$B$1,Colin!$H12138&lt;=$C$3),Colin!$I12138,)</f>
        <v>0</v>
      </c>
      <c r="N12138" s="38">
        <f>IF(AND(Colin!$G12138=$B$2,Colin!$H12138=$C$3),Colin!$I12138,)</f>
        <v>0</v>
      </c>
      <c r="O12138" s="38">
        <f>IF(AND(Colin!$G12138=$B$2,Colin!$H12138&lt;=$C$3),Colin!$I12138,)</f>
        <v>0</v>
      </c>
      <c r="P12138" s="38">
        <f>IF(Colin!$G12138&lt;$B$2,Colin!$I12138,0)</f>
        <v>0</v>
      </c>
      <c r="Q12138" s="38">
        <f>IF(Colin!$G12138&lt;$B$1,Colin!$I12138,0)</f>
        <v>0</v>
      </c>
    </row>
    <row r="12139" spans="12:17" x14ac:dyDescent="0.25">
      <c r="L12139" s="38">
        <f>IF(AND(Colin!$G12139=$B$1,Colin!$H12139=$C$3),Colin!$I12139,)</f>
        <v>0</v>
      </c>
      <c r="M12139" s="38">
        <f>IF(AND(Colin!$G12139=$B$1,Colin!$H12139&lt;=$C$3),Colin!$I12139,)</f>
        <v>0</v>
      </c>
      <c r="N12139" s="38">
        <f>IF(AND(Colin!$G12139=$B$2,Colin!$H12139=$C$3),Colin!$I12139,)</f>
        <v>0</v>
      </c>
      <c r="O12139" s="38">
        <f>IF(AND(Colin!$G12139=$B$2,Colin!$H12139&lt;=$C$3),Colin!$I12139,)</f>
        <v>0</v>
      </c>
      <c r="P12139" s="38">
        <f>IF(Colin!$G12139&lt;$B$2,Colin!$I12139,0)</f>
        <v>0</v>
      </c>
      <c r="Q12139" s="38">
        <f>IF(Colin!$G12139&lt;$B$1,Colin!$I12139,0)</f>
        <v>0</v>
      </c>
    </row>
    <row r="12140" spans="12:17" x14ac:dyDescent="0.25">
      <c r="L12140" s="38">
        <f>IF(AND(Colin!$G12140=$B$1,Colin!$H12140=$C$3),Colin!$I12140,)</f>
        <v>0</v>
      </c>
      <c r="M12140" s="38">
        <f>IF(AND(Colin!$G12140=$B$1,Colin!$H12140&lt;=$C$3),Colin!$I12140,)</f>
        <v>0</v>
      </c>
      <c r="N12140" s="38">
        <f>IF(AND(Colin!$G12140=$B$2,Colin!$H12140=$C$3),Colin!$I12140,)</f>
        <v>0</v>
      </c>
      <c r="O12140" s="38">
        <f>IF(AND(Colin!$G12140=$B$2,Colin!$H12140&lt;=$C$3),Colin!$I12140,)</f>
        <v>0</v>
      </c>
      <c r="P12140" s="38">
        <f>IF(Colin!$G12140&lt;$B$2,Colin!$I12140,0)</f>
        <v>0</v>
      </c>
      <c r="Q12140" s="38">
        <f>IF(Colin!$G12140&lt;$B$1,Colin!$I12140,0)</f>
        <v>0</v>
      </c>
    </row>
    <row r="12141" spans="12:17" x14ac:dyDescent="0.25">
      <c r="L12141" s="38">
        <f>IF(AND(Colin!$G12141=$B$1,Colin!$H12141=$C$3),Colin!$I12141,)</f>
        <v>0</v>
      </c>
      <c r="M12141" s="38">
        <f>IF(AND(Colin!$G12141=$B$1,Colin!$H12141&lt;=$C$3),Colin!$I12141,)</f>
        <v>0</v>
      </c>
      <c r="N12141" s="38">
        <f>IF(AND(Colin!$G12141=$B$2,Colin!$H12141=$C$3),Colin!$I12141,)</f>
        <v>0</v>
      </c>
      <c r="O12141" s="38">
        <f>IF(AND(Colin!$G12141=$B$2,Colin!$H12141&lt;=$C$3),Colin!$I12141,)</f>
        <v>0</v>
      </c>
      <c r="P12141" s="38">
        <f>IF(Colin!$G12141&lt;$B$2,Colin!$I12141,0)</f>
        <v>0</v>
      </c>
      <c r="Q12141" s="38">
        <f>IF(Colin!$G12141&lt;$B$1,Colin!$I12141,0)</f>
        <v>0</v>
      </c>
    </row>
    <row r="12142" spans="12:17" x14ac:dyDescent="0.25">
      <c r="L12142" s="38">
        <f>IF(AND(Colin!$G12142=$B$1,Colin!$H12142=$C$3),Colin!$I12142,)</f>
        <v>0</v>
      </c>
      <c r="M12142" s="38">
        <f>IF(AND(Colin!$G12142=$B$1,Colin!$H12142&lt;=$C$3),Colin!$I12142,)</f>
        <v>0</v>
      </c>
      <c r="N12142" s="38">
        <f>IF(AND(Colin!$G12142=$B$2,Colin!$H12142=$C$3),Colin!$I12142,)</f>
        <v>0</v>
      </c>
      <c r="O12142" s="38">
        <f>IF(AND(Colin!$G12142=$B$2,Colin!$H12142&lt;=$C$3),Colin!$I12142,)</f>
        <v>0</v>
      </c>
      <c r="P12142" s="38">
        <f>IF(Colin!$G12142&lt;$B$2,Colin!$I12142,0)</f>
        <v>0</v>
      </c>
      <c r="Q12142" s="38">
        <f>IF(Colin!$G12142&lt;$B$1,Colin!$I12142,0)</f>
        <v>0</v>
      </c>
    </row>
    <row r="12143" spans="12:17" x14ac:dyDescent="0.25">
      <c r="L12143" s="38">
        <f>IF(AND(Colin!$G12143=$B$1,Colin!$H12143=$C$3),Colin!$I12143,)</f>
        <v>0</v>
      </c>
      <c r="M12143" s="38">
        <f>IF(AND(Colin!$G12143=$B$1,Colin!$H12143&lt;=$C$3),Colin!$I12143,)</f>
        <v>0</v>
      </c>
      <c r="N12143" s="38">
        <f>IF(AND(Colin!$G12143=$B$2,Colin!$H12143=$C$3),Colin!$I12143,)</f>
        <v>0</v>
      </c>
      <c r="O12143" s="38">
        <f>IF(AND(Colin!$G12143=$B$2,Colin!$H12143&lt;=$C$3),Colin!$I12143,)</f>
        <v>0</v>
      </c>
      <c r="P12143" s="38">
        <f>IF(Colin!$G12143&lt;$B$2,Colin!$I12143,0)</f>
        <v>0</v>
      </c>
      <c r="Q12143" s="38">
        <f>IF(Colin!$G12143&lt;$B$1,Colin!$I12143,0)</f>
        <v>0</v>
      </c>
    </row>
    <row r="12144" spans="12:17" x14ac:dyDescent="0.25">
      <c r="L12144" s="38">
        <f>IF(AND(Colin!$G12144=$B$1,Colin!$H12144=$C$3),Colin!$I12144,)</f>
        <v>0</v>
      </c>
      <c r="M12144" s="38">
        <f>IF(AND(Colin!$G12144=$B$1,Colin!$H12144&lt;=$C$3),Colin!$I12144,)</f>
        <v>0</v>
      </c>
      <c r="N12144" s="38">
        <f>IF(AND(Colin!$G12144=$B$2,Colin!$H12144=$C$3),Colin!$I12144,)</f>
        <v>0</v>
      </c>
      <c r="O12144" s="38">
        <f>IF(AND(Colin!$G12144=$B$2,Colin!$H12144&lt;=$C$3),Colin!$I12144,)</f>
        <v>0</v>
      </c>
      <c r="P12144" s="38">
        <f>IF(Colin!$G12144&lt;$B$2,Colin!$I12144,0)</f>
        <v>0</v>
      </c>
      <c r="Q12144" s="38">
        <f>IF(Colin!$G12144&lt;$B$1,Colin!$I12144,0)</f>
        <v>0</v>
      </c>
    </row>
    <row r="12145" spans="12:17" x14ac:dyDescent="0.25">
      <c r="L12145" s="38">
        <f>IF(AND(Colin!$G12145=$B$1,Colin!$H12145=$C$3),Colin!$I12145,)</f>
        <v>0</v>
      </c>
      <c r="M12145" s="38">
        <f>IF(AND(Colin!$G12145=$B$1,Colin!$H12145&lt;=$C$3),Colin!$I12145,)</f>
        <v>0</v>
      </c>
      <c r="N12145" s="38">
        <f>IF(AND(Colin!$G12145=$B$2,Colin!$H12145=$C$3),Colin!$I12145,)</f>
        <v>0</v>
      </c>
      <c r="O12145" s="38">
        <f>IF(AND(Colin!$G12145=$B$2,Colin!$H12145&lt;=$C$3),Colin!$I12145,)</f>
        <v>0</v>
      </c>
      <c r="P12145" s="38">
        <f>IF(Colin!$G12145&lt;$B$2,Colin!$I12145,0)</f>
        <v>0</v>
      </c>
      <c r="Q12145" s="38">
        <f>IF(Colin!$G12145&lt;$B$1,Colin!$I12145,0)</f>
        <v>0</v>
      </c>
    </row>
    <row r="12146" spans="12:17" x14ac:dyDescent="0.25">
      <c r="L12146" s="38">
        <f>IF(AND(Colin!$G12146=$B$1,Colin!$H12146=$C$3),Colin!$I12146,)</f>
        <v>0</v>
      </c>
      <c r="M12146" s="38">
        <f>IF(AND(Colin!$G12146=$B$1,Colin!$H12146&lt;=$C$3),Colin!$I12146,)</f>
        <v>0</v>
      </c>
      <c r="N12146" s="38">
        <f>IF(AND(Colin!$G12146=$B$2,Colin!$H12146=$C$3),Colin!$I12146,)</f>
        <v>0</v>
      </c>
      <c r="O12146" s="38">
        <f>IF(AND(Colin!$G12146=$B$2,Colin!$H12146&lt;=$C$3),Colin!$I12146,)</f>
        <v>0</v>
      </c>
      <c r="P12146" s="38">
        <f>IF(Colin!$G12146&lt;$B$2,Colin!$I12146,0)</f>
        <v>0</v>
      </c>
      <c r="Q12146" s="38">
        <f>IF(Colin!$G12146&lt;$B$1,Colin!$I12146,0)</f>
        <v>0</v>
      </c>
    </row>
    <row r="12147" spans="12:17" x14ac:dyDescent="0.25">
      <c r="L12147" s="38">
        <f>IF(AND(Colin!$G12147=$B$1,Colin!$H12147=$C$3),Colin!$I12147,)</f>
        <v>0</v>
      </c>
      <c r="M12147" s="38">
        <f>IF(AND(Colin!$G12147=$B$1,Colin!$H12147&lt;=$C$3),Colin!$I12147,)</f>
        <v>0</v>
      </c>
      <c r="N12147" s="38">
        <f>IF(AND(Colin!$G12147=$B$2,Colin!$H12147=$C$3),Colin!$I12147,)</f>
        <v>0</v>
      </c>
      <c r="O12147" s="38">
        <f>IF(AND(Colin!$G12147=$B$2,Colin!$H12147&lt;=$C$3),Colin!$I12147,)</f>
        <v>0</v>
      </c>
      <c r="P12147" s="38">
        <f>IF(Colin!$G12147&lt;$B$2,Colin!$I12147,0)</f>
        <v>0</v>
      </c>
      <c r="Q12147" s="38">
        <f>IF(Colin!$G12147&lt;$B$1,Colin!$I12147,0)</f>
        <v>0</v>
      </c>
    </row>
    <row r="12148" spans="12:17" x14ac:dyDescent="0.25">
      <c r="L12148" s="38">
        <f>IF(AND(Colin!$G12148=$B$1,Colin!$H12148=$C$3),Colin!$I12148,)</f>
        <v>0</v>
      </c>
      <c r="M12148" s="38">
        <f>IF(AND(Colin!$G12148=$B$1,Colin!$H12148&lt;=$C$3),Colin!$I12148,)</f>
        <v>0</v>
      </c>
      <c r="N12148" s="38">
        <f>IF(AND(Colin!$G12148=$B$2,Colin!$H12148=$C$3),Colin!$I12148,)</f>
        <v>0</v>
      </c>
      <c r="O12148" s="38">
        <f>IF(AND(Colin!$G12148=$B$2,Colin!$H12148&lt;=$C$3),Colin!$I12148,)</f>
        <v>0</v>
      </c>
      <c r="P12148" s="38">
        <f>IF(Colin!$G12148&lt;$B$2,Colin!$I12148,0)</f>
        <v>0</v>
      </c>
      <c r="Q12148" s="38">
        <f>IF(Colin!$G12148&lt;$B$1,Colin!$I12148,0)</f>
        <v>0</v>
      </c>
    </row>
    <row r="12149" spans="12:17" x14ac:dyDescent="0.25">
      <c r="L12149" s="38">
        <f>IF(AND(Colin!$G12149=$B$1,Colin!$H12149=$C$3),Colin!$I12149,)</f>
        <v>0</v>
      </c>
      <c r="M12149" s="38">
        <f>IF(AND(Colin!$G12149=$B$1,Colin!$H12149&lt;=$C$3),Colin!$I12149,)</f>
        <v>0</v>
      </c>
      <c r="N12149" s="38">
        <f>IF(AND(Colin!$G12149=$B$2,Colin!$H12149=$C$3),Colin!$I12149,)</f>
        <v>0</v>
      </c>
      <c r="O12149" s="38">
        <f>IF(AND(Colin!$G12149=$B$2,Colin!$H12149&lt;=$C$3),Colin!$I12149,)</f>
        <v>0</v>
      </c>
      <c r="P12149" s="38">
        <f>IF(Colin!$G12149&lt;$B$2,Colin!$I12149,0)</f>
        <v>0</v>
      </c>
      <c r="Q12149" s="38">
        <f>IF(Colin!$G12149&lt;$B$1,Colin!$I12149,0)</f>
        <v>0</v>
      </c>
    </row>
    <row r="12150" spans="12:17" x14ac:dyDescent="0.25">
      <c r="L12150" s="38">
        <f>IF(AND(Colin!$G12150=$B$1,Colin!$H12150=$C$3),Colin!$I12150,)</f>
        <v>0</v>
      </c>
      <c r="M12150" s="38">
        <f>IF(AND(Colin!$G12150=$B$1,Colin!$H12150&lt;=$C$3),Colin!$I12150,)</f>
        <v>0</v>
      </c>
      <c r="N12150" s="38">
        <f>IF(AND(Colin!$G12150=$B$2,Colin!$H12150=$C$3),Colin!$I12150,)</f>
        <v>0</v>
      </c>
      <c r="O12150" s="38">
        <f>IF(AND(Colin!$G12150=$B$2,Colin!$H12150&lt;=$C$3),Colin!$I12150,)</f>
        <v>0</v>
      </c>
      <c r="P12150" s="38">
        <f>IF(Colin!$G12150&lt;$B$2,Colin!$I12150,0)</f>
        <v>0</v>
      </c>
      <c r="Q12150" s="38">
        <f>IF(Colin!$G12150&lt;$B$1,Colin!$I12150,0)</f>
        <v>0</v>
      </c>
    </row>
    <row r="12151" spans="12:17" x14ac:dyDescent="0.25">
      <c r="L12151" s="38">
        <f>IF(AND(Colin!$G12151=$B$1,Colin!$H12151=$C$3),Colin!$I12151,)</f>
        <v>0</v>
      </c>
      <c r="M12151" s="38">
        <f>IF(AND(Colin!$G12151=$B$1,Colin!$H12151&lt;=$C$3),Colin!$I12151,)</f>
        <v>0</v>
      </c>
      <c r="N12151" s="38">
        <f>IF(AND(Colin!$G12151=$B$2,Colin!$H12151=$C$3),Colin!$I12151,)</f>
        <v>0</v>
      </c>
      <c r="O12151" s="38">
        <f>IF(AND(Colin!$G12151=$B$2,Colin!$H12151&lt;=$C$3),Colin!$I12151,)</f>
        <v>0</v>
      </c>
      <c r="P12151" s="38">
        <f>IF(Colin!$G12151&lt;$B$2,Colin!$I12151,0)</f>
        <v>0</v>
      </c>
      <c r="Q12151" s="38">
        <f>IF(Colin!$G12151&lt;$B$1,Colin!$I12151,0)</f>
        <v>0</v>
      </c>
    </row>
    <row r="12152" spans="12:17" x14ac:dyDescent="0.25">
      <c r="L12152" s="38">
        <f>IF(AND(Colin!$G12152=$B$1,Colin!$H12152=$C$3),Colin!$I12152,)</f>
        <v>0</v>
      </c>
      <c r="M12152" s="38">
        <f>IF(AND(Colin!$G12152=$B$1,Colin!$H12152&lt;=$C$3),Colin!$I12152,)</f>
        <v>0</v>
      </c>
      <c r="N12152" s="38">
        <f>IF(AND(Colin!$G12152=$B$2,Colin!$H12152=$C$3),Colin!$I12152,)</f>
        <v>0</v>
      </c>
      <c r="O12152" s="38">
        <f>IF(AND(Colin!$G12152=$B$2,Colin!$H12152&lt;=$C$3),Colin!$I12152,)</f>
        <v>0</v>
      </c>
      <c r="P12152" s="38">
        <f>IF(Colin!$G12152&lt;$B$2,Colin!$I12152,0)</f>
        <v>0</v>
      </c>
      <c r="Q12152" s="38">
        <f>IF(Colin!$G12152&lt;$B$1,Colin!$I12152,0)</f>
        <v>0</v>
      </c>
    </row>
    <row r="12153" spans="12:17" x14ac:dyDescent="0.25">
      <c r="L12153" s="38">
        <f>IF(AND(Colin!$G12153=$B$1,Colin!$H12153=$C$3),Colin!$I12153,)</f>
        <v>0</v>
      </c>
      <c r="M12153" s="38">
        <f>IF(AND(Colin!$G12153=$B$1,Colin!$H12153&lt;=$C$3),Colin!$I12153,)</f>
        <v>0</v>
      </c>
      <c r="N12153" s="38">
        <f>IF(AND(Colin!$G12153=$B$2,Colin!$H12153=$C$3),Colin!$I12153,)</f>
        <v>0</v>
      </c>
      <c r="O12153" s="38">
        <f>IF(AND(Colin!$G12153=$B$2,Colin!$H12153&lt;=$C$3),Colin!$I12153,)</f>
        <v>0</v>
      </c>
      <c r="P12153" s="38">
        <f>IF(Colin!$G12153&lt;$B$2,Colin!$I12153,0)</f>
        <v>0</v>
      </c>
      <c r="Q12153" s="38">
        <f>IF(Colin!$G12153&lt;$B$1,Colin!$I12153,0)</f>
        <v>0</v>
      </c>
    </row>
    <row r="12154" spans="12:17" x14ac:dyDescent="0.25">
      <c r="L12154" s="38">
        <f>IF(AND(Colin!$G12154=$B$1,Colin!$H12154=$C$3),Colin!$I12154,)</f>
        <v>0</v>
      </c>
      <c r="M12154" s="38">
        <f>IF(AND(Colin!$G12154=$B$1,Colin!$H12154&lt;=$C$3),Colin!$I12154,)</f>
        <v>0</v>
      </c>
      <c r="N12154" s="38">
        <f>IF(AND(Colin!$G12154=$B$2,Colin!$H12154=$C$3),Colin!$I12154,)</f>
        <v>0</v>
      </c>
      <c r="O12154" s="38">
        <f>IF(AND(Colin!$G12154=$B$2,Colin!$H12154&lt;=$C$3),Colin!$I12154,)</f>
        <v>0</v>
      </c>
      <c r="P12154" s="38">
        <f>IF(Colin!$G12154&lt;$B$2,Colin!$I12154,0)</f>
        <v>0</v>
      </c>
      <c r="Q12154" s="38">
        <f>IF(Colin!$G12154&lt;$B$1,Colin!$I12154,0)</f>
        <v>0</v>
      </c>
    </row>
    <row r="12155" spans="12:17" x14ac:dyDescent="0.25">
      <c r="L12155" s="38">
        <f>IF(AND(Colin!$G12155=$B$1,Colin!$H12155=$C$3),Colin!$I12155,)</f>
        <v>0</v>
      </c>
      <c r="M12155" s="38">
        <f>IF(AND(Colin!$G12155=$B$1,Colin!$H12155&lt;=$C$3),Colin!$I12155,)</f>
        <v>0</v>
      </c>
      <c r="N12155" s="38">
        <f>IF(AND(Colin!$G12155=$B$2,Colin!$H12155=$C$3),Colin!$I12155,)</f>
        <v>0</v>
      </c>
      <c r="O12155" s="38">
        <f>IF(AND(Colin!$G12155=$B$2,Colin!$H12155&lt;=$C$3),Colin!$I12155,)</f>
        <v>0</v>
      </c>
      <c r="P12155" s="38">
        <f>IF(Colin!$G12155&lt;$B$2,Colin!$I12155,0)</f>
        <v>0</v>
      </c>
      <c r="Q12155" s="38">
        <f>IF(Colin!$G12155&lt;$B$1,Colin!$I12155,0)</f>
        <v>0</v>
      </c>
    </row>
    <row r="12156" spans="12:17" x14ac:dyDescent="0.25">
      <c r="L12156" s="38">
        <f>IF(AND(Colin!$G12156=$B$1,Colin!$H12156=$C$3),Colin!$I12156,)</f>
        <v>0</v>
      </c>
      <c r="M12156" s="38">
        <f>IF(AND(Colin!$G12156=$B$1,Colin!$H12156&lt;=$C$3),Colin!$I12156,)</f>
        <v>0</v>
      </c>
      <c r="N12156" s="38">
        <f>IF(AND(Colin!$G12156=$B$2,Colin!$H12156=$C$3),Colin!$I12156,)</f>
        <v>0</v>
      </c>
      <c r="O12156" s="38">
        <f>IF(AND(Colin!$G12156=$B$2,Colin!$H12156&lt;=$C$3),Colin!$I12156,)</f>
        <v>0</v>
      </c>
      <c r="P12156" s="38">
        <f>IF(Colin!$G12156&lt;$B$2,Colin!$I12156,0)</f>
        <v>0</v>
      </c>
      <c r="Q12156" s="38">
        <f>IF(Colin!$G12156&lt;$B$1,Colin!$I12156,0)</f>
        <v>0</v>
      </c>
    </row>
    <row r="12157" spans="12:17" x14ac:dyDescent="0.25">
      <c r="L12157" s="38">
        <f>IF(AND(Colin!$G12157=$B$1,Colin!$H12157=$C$3),Colin!$I12157,)</f>
        <v>0</v>
      </c>
      <c r="M12157" s="38">
        <f>IF(AND(Colin!$G12157=$B$1,Colin!$H12157&lt;=$C$3),Colin!$I12157,)</f>
        <v>0</v>
      </c>
      <c r="N12157" s="38">
        <f>IF(AND(Colin!$G12157=$B$2,Colin!$H12157=$C$3),Colin!$I12157,)</f>
        <v>0</v>
      </c>
      <c r="O12157" s="38">
        <f>IF(AND(Colin!$G12157=$B$2,Colin!$H12157&lt;=$C$3),Colin!$I12157,)</f>
        <v>0</v>
      </c>
      <c r="P12157" s="38">
        <f>IF(Colin!$G12157&lt;$B$2,Colin!$I12157,0)</f>
        <v>0</v>
      </c>
      <c r="Q12157" s="38">
        <f>IF(Colin!$G12157&lt;$B$1,Colin!$I12157,0)</f>
        <v>0</v>
      </c>
    </row>
    <row r="12158" spans="12:17" x14ac:dyDescent="0.25">
      <c r="L12158" s="38">
        <f>IF(AND(Colin!$G12158=$B$1,Colin!$H12158=$C$3),Colin!$I12158,)</f>
        <v>0</v>
      </c>
      <c r="M12158" s="38">
        <f>IF(AND(Colin!$G12158=$B$1,Colin!$H12158&lt;=$C$3),Colin!$I12158,)</f>
        <v>0</v>
      </c>
      <c r="N12158" s="38">
        <f>IF(AND(Colin!$G12158=$B$2,Colin!$H12158=$C$3),Colin!$I12158,)</f>
        <v>0</v>
      </c>
      <c r="O12158" s="38">
        <f>IF(AND(Colin!$G12158=$B$2,Colin!$H12158&lt;=$C$3),Colin!$I12158,)</f>
        <v>0</v>
      </c>
      <c r="P12158" s="38">
        <f>IF(Colin!$G12158&lt;$B$2,Colin!$I12158,0)</f>
        <v>0</v>
      </c>
      <c r="Q12158" s="38">
        <f>IF(Colin!$G12158&lt;$B$1,Colin!$I12158,0)</f>
        <v>0</v>
      </c>
    </row>
    <row r="12159" spans="12:17" x14ac:dyDescent="0.25">
      <c r="L12159" s="38">
        <f>IF(AND(Colin!$G12159=$B$1,Colin!$H12159=$C$3),Colin!$I12159,)</f>
        <v>0</v>
      </c>
      <c r="M12159" s="38">
        <f>IF(AND(Colin!$G12159=$B$1,Colin!$H12159&lt;=$C$3),Colin!$I12159,)</f>
        <v>0</v>
      </c>
      <c r="N12159" s="38">
        <f>IF(AND(Colin!$G12159=$B$2,Colin!$H12159=$C$3),Colin!$I12159,)</f>
        <v>0</v>
      </c>
      <c r="O12159" s="38">
        <f>IF(AND(Colin!$G12159=$B$2,Colin!$H12159&lt;=$C$3),Colin!$I12159,)</f>
        <v>0</v>
      </c>
      <c r="P12159" s="38">
        <f>IF(Colin!$G12159&lt;$B$2,Colin!$I12159,0)</f>
        <v>0</v>
      </c>
      <c r="Q12159" s="38">
        <f>IF(Colin!$G12159&lt;$B$1,Colin!$I12159,0)</f>
        <v>0</v>
      </c>
    </row>
    <row r="12160" spans="12:17" x14ac:dyDescent="0.25">
      <c r="L12160" s="38">
        <f>IF(AND(Colin!$G12160=$B$1,Colin!$H12160=$C$3),Colin!$I12160,)</f>
        <v>0</v>
      </c>
      <c r="M12160" s="38">
        <f>IF(AND(Colin!$G12160=$B$1,Colin!$H12160&lt;=$C$3),Colin!$I12160,)</f>
        <v>0</v>
      </c>
      <c r="N12160" s="38">
        <f>IF(AND(Colin!$G12160=$B$2,Colin!$H12160=$C$3),Colin!$I12160,)</f>
        <v>0</v>
      </c>
      <c r="O12160" s="38">
        <f>IF(AND(Colin!$G12160=$B$2,Colin!$H12160&lt;=$C$3),Colin!$I12160,)</f>
        <v>0</v>
      </c>
      <c r="P12160" s="38">
        <f>IF(Colin!$G12160&lt;$B$2,Colin!$I12160,0)</f>
        <v>0</v>
      </c>
      <c r="Q12160" s="38">
        <f>IF(Colin!$G12160&lt;$B$1,Colin!$I12160,0)</f>
        <v>0</v>
      </c>
    </row>
    <row r="12161" spans="12:17" x14ac:dyDescent="0.25">
      <c r="L12161" s="38">
        <f>IF(AND(Colin!$G12161=$B$1,Colin!$H12161=$C$3),Colin!$I12161,)</f>
        <v>0</v>
      </c>
      <c r="M12161" s="38">
        <f>IF(AND(Colin!$G12161=$B$1,Colin!$H12161&lt;=$C$3),Colin!$I12161,)</f>
        <v>0</v>
      </c>
      <c r="N12161" s="38">
        <f>IF(AND(Colin!$G12161=$B$2,Colin!$H12161=$C$3),Colin!$I12161,)</f>
        <v>0</v>
      </c>
      <c r="O12161" s="38">
        <f>IF(AND(Colin!$G12161=$B$2,Colin!$H12161&lt;=$C$3),Colin!$I12161,)</f>
        <v>0</v>
      </c>
      <c r="P12161" s="38">
        <f>IF(Colin!$G12161&lt;$B$2,Colin!$I12161,0)</f>
        <v>0</v>
      </c>
      <c r="Q12161" s="38">
        <f>IF(Colin!$G12161&lt;$B$1,Colin!$I12161,0)</f>
        <v>0</v>
      </c>
    </row>
    <row r="12162" spans="12:17" x14ac:dyDescent="0.25">
      <c r="L12162" s="38">
        <f>IF(AND(Colin!$G12162=$B$1,Colin!$H12162=$C$3),Colin!$I12162,)</f>
        <v>0</v>
      </c>
      <c r="M12162" s="38">
        <f>IF(AND(Colin!$G12162=$B$1,Colin!$H12162&lt;=$C$3),Colin!$I12162,)</f>
        <v>0</v>
      </c>
      <c r="N12162" s="38">
        <f>IF(AND(Colin!$G12162=$B$2,Colin!$H12162=$C$3),Colin!$I12162,)</f>
        <v>0</v>
      </c>
      <c r="O12162" s="38">
        <f>IF(AND(Colin!$G12162=$B$2,Colin!$H12162&lt;=$C$3),Colin!$I12162,)</f>
        <v>0</v>
      </c>
      <c r="P12162" s="38">
        <f>IF(Colin!$G12162&lt;$B$2,Colin!$I12162,0)</f>
        <v>0</v>
      </c>
      <c r="Q12162" s="38">
        <f>IF(Colin!$G12162&lt;$B$1,Colin!$I12162,0)</f>
        <v>0</v>
      </c>
    </row>
    <row r="12163" spans="12:17" x14ac:dyDescent="0.25">
      <c r="L12163" s="38">
        <f>IF(AND(Colin!$G12163=$B$1,Colin!$H12163=$C$3),Colin!$I12163,)</f>
        <v>0</v>
      </c>
      <c r="M12163" s="38">
        <f>IF(AND(Colin!$G12163=$B$1,Colin!$H12163&lt;=$C$3),Colin!$I12163,)</f>
        <v>0</v>
      </c>
      <c r="N12163" s="38">
        <f>IF(AND(Colin!$G12163=$B$2,Colin!$H12163=$C$3),Colin!$I12163,)</f>
        <v>0</v>
      </c>
      <c r="O12163" s="38">
        <f>IF(AND(Colin!$G12163=$B$2,Colin!$H12163&lt;=$C$3),Colin!$I12163,)</f>
        <v>0</v>
      </c>
      <c r="P12163" s="38">
        <f>IF(Colin!$G12163&lt;$B$2,Colin!$I12163,0)</f>
        <v>0</v>
      </c>
      <c r="Q12163" s="38">
        <f>IF(Colin!$G12163&lt;$B$1,Colin!$I12163,0)</f>
        <v>0</v>
      </c>
    </row>
    <row r="12164" spans="12:17" x14ac:dyDescent="0.25">
      <c r="L12164" s="38">
        <f>IF(AND(Colin!$G12164=$B$1,Colin!$H12164=$C$3),Colin!$I12164,)</f>
        <v>0</v>
      </c>
      <c r="M12164" s="38">
        <f>IF(AND(Colin!$G12164=$B$1,Colin!$H12164&lt;=$C$3),Colin!$I12164,)</f>
        <v>0</v>
      </c>
      <c r="N12164" s="38">
        <f>IF(AND(Colin!$G12164=$B$2,Colin!$H12164=$C$3),Colin!$I12164,)</f>
        <v>0</v>
      </c>
      <c r="O12164" s="38">
        <f>IF(AND(Colin!$G12164=$B$2,Colin!$H12164&lt;=$C$3),Colin!$I12164,)</f>
        <v>0</v>
      </c>
      <c r="P12164" s="38">
        <f>IF(Colin!$G12164&lt;$B$2,Colin!$I12164,0)</f>
        <v>0</v>
      </c>
      <c r="Q12164" s="38">
        <f>IF(Colin!$G12164&lt;$B$1,Colin!$I12164,0)</f>
        <v>0</v>
      </c>
    </row>
    <row r="12165" spans="12:17" x14ac:dyDescent="0.25">
      <c r="L12165" s="38">
        <f>IF(AND(Colin!$G12165=$B$1,Colin!$H12165=$C$3),Colin!$I12165,)</f>
        <v>0</v>
      </c>
      <c r="M12165" s="38">
        <f>IF(AND(Colin!$G12165=$B$1,Colin!$H12165&lt;=$C$3),Colin!$I12165,)</f>
        <v>0</v>
      </c>
      <c r="N12165" s="38">
        <f>IF(AND(Colin!$G12165=$B$2,Colin!$H12165=$C$3),Colin!$I12165,)</f>
        <v>0</v>
      </c>
      <c r="O12165" s="38">
        <f>IF(AND(Colin!$G12165=$B$2,Colin!$H12165&lt;=$C$3),Colin!$I12165,)</f>
        <v>0</v>
      </c>
      <c r="P12165" s="38">
        <f>IF(Colin!$G12165&lt;$B$2,Colin!$I12165,0)</f>
        <v>0</v>
      </c>
      <c r="Q12165" s="38">
        <f>IF(Colin!$G12165&lt;$B$1,Colin!$I12165,0)</f>
        <v>0</v>
      </c>
    </row>
    <row r="12166" spans="12:17" x14ac:dyDescent="0.25">
      <c r="L12166" s="38">
        <f>IF(AND(Colin!$G12166=$B$1,Colin!$H12166=$C$3),Colin!$I12166,)</f>
        <v>0</v>
      </c>
      <c r="M12166" s="38">
        <f>IF(AND(Colin!$G12166=$B$1,Colin!$H12166&lt;=$C$3),Colin!$I12166,)</f>
        <v>0</v>
      </c>
      <c r="N12166" s="38">
        <f>IF(AND(Colin!$G12166=$B$2,Colin!$H12166=$C$3),Colin!$I12166,)</f>
        <v>0</v>
      </c>
      <c r="O12166" s="38">
        <f>IF(AND(Colin!$G12166=$B$2,Colin!$H12166&lt;=$C$3),Colin!$I12166,)</f>
        <v>0</v>
      </c>
      <c r="P12166" s="38">
        <f>IF(Colin!$G12166&lt;$B$2,Colin!$I12166,0)</f>
        <v>0</v>
      </c>
      <c r="Q12166" s="38">
        <f>IF(Colin!$G12166&lt;$B$1,Colin!$I12166,0)</f>
        <v>0</v>
      </c>
    </row>
    <row r="12167" spans="12:17" x14ac:dyDescent="0.25">
      <c r="L12167" s="38">
        <f>IF(AND(Colin!$G12167=$B$1,Colin!$H12167=$C$3),Colin!$I12167,)</f>
        <v>0</v>
      </c>
      <c r="M12167" s="38">
        <f>IF(AND(Colin!$G12167=$B$1,Colin!$H12167&lt;=$C$3),Colin!$I12167,)</f>
        <v>0</v>
      </c>
      <c r="N12167" s="38">
        <f>IF(AND(Colin!$G12167=$B$2,Colin!$H12167=$C$3),Colin!$I12167,)</f>
        <v>0</v>
      </c>
      <c r="O12167" s="38">
        <f>IF(AND(Colin!$G12167=$B$2,Colin!$H12167&lt;=$C$3),Colin!$I12167,)</f>
        <v>0</v>
      </c>
      <c r="P12167" s="38">
        <f>IF(Colin!$G12167&lt;$B$2,Colin!$I12167,0)</f>
        <v>0</v>
      </c>
      <c r="Q12167" s="38">
        <f>IF(Colin!$G12167&lt;$B$1,Colin!$I12167,0)</f>
        <v>0</v>
      </c>
    </row>
    <row r="12168" spans="12:17" x14ac:dyDescent="0.25">
      <c r="L12168" s="38">
        <f>IF(AND(Colin!$G12168=$B$1,Colin!$H12168=$C$3),Colin!$I12168,)</f>
        <v>0</v>
      </c>
      <c r="M12168" s="38">
        <f>IF(AND(Colin!$G12168=$B$1,Colin!$H12168&lt;=$C$3),Colin!$I12168,)</f>
        <v>0</v>
      </c>
      <c r="N12168" s="38">
        <f>IF(AND(Colin!$G12168=$B$2,Colin!$H12168=$C$3),Colin!$I12168,)</f>
        <v>0</v>
      </c>
      <c r="O12168" s="38">
        <f>IF(AND(Colin!$G12168=$B$2,Colin!$H12168&lt;=$C$3),Colin!$I12168,)</f>
        <v>0</v>
      </c>
      <c r="P12168" s="38">
        <f>IF(Colin!$G12168&lt;$B$2,Colin!$I12168,0)</f>
        <v>0</v>
      </c>
      <c r="Q12168" s="38">
        <f>IF(Colin!$G12168&lt;$B$1,Colin!$I12168,0)</f>
        <v>0</v>
      </c>
    </row>
    <row r="12169" spans="12:17" x14ac:dyDescent="0.25">
      <c r="L12169" s="38">
        <f>IF(AND(Colin!$G12169=$B$1,Colin!$H12169=$C$3),Colin!$I12169,)</f>
        <v>0</v>
      </c>
      <c r="M12169" s="38">
        <f>IF(AND(Colin!$G12169=$B$1,Colin!$H12169&lt;=$C$3),Colin!$I12169,)</f>
        <v>0</v>
      </c>
      <c r="N12169" s="38">
        <f>IF(AND(Colin!$G12169=$B$2,Colin!$H12169=$C$3),Colin!$I12169,)</f>
        <v>0</v>
      </c>
      <c r="O12169" s="38">
        <f>IF(AND(Colin!$G12169=$B$2,Colin!$H12169&lt;=$C$3),Colin!$I12169,)</f>
        <v>0</v>
      </c>
      <c r="P12169" s="38">
        <f>IF(Colin!$G12169&lt;$B$2,Colin!$I12169,0)</f>
        <v>0</v>
      </c>
      <c r="Q12169" s="38">
        <f>IF(Colin!$G12169&lt;$B$1,Colin!$I12169,0)</f>
        <v>0</v>
      </c>
    </row>
    <row r="12170" spans="12:17" x14ac:dyDescent="0.25">
      <c r="L12170" s="38">
        <f>IF(AND(Colin!$G12170=$B$1,Colin!$H12170=$C$3),Colin!$I12170,)</f>
        <v>0</v>
      </c>
      <c r="M12170" s="38">
        <f>IF(AND(Colin!$G12170=$B$1,Colin!$H12170&lt;=$C$3),Colin!$I12170,)</f>
        <v>0</v>
      </c>
      <c r="N12170" s="38">
        <f>IF(AND(Colin!$G12170=$B$2,Colin!$H12170=$C$3),Colin!$I12170,)</f>
        <v>0</v>
      </c>
      <c r="O12170" s="38">
        <f>IF(AND(Colin!$G12170=$B$2,Colin!$H12170&lt;=$C$3),Colin!$I12170,)</f>
        <v>0</v>
      </c>
      <c r="P12170" s="38">
        <f>IF(Colin!$G12170&lt;$B$2,Colin!$I12170,0)</f>
        <v>0</v>
      </c>
      <c r="Q12170" s="38">
        <f>IF(Colin!$G12170&lt;$B$1,Colin!$I12170,0)</f>
        <v>0</v>
      </c>
    </row>
    <row r="12171" spans="12:17" x14ac:dyDescent="0.25">
      <c r="L12171" s="38">
        <f>IF(AND(Colin!$G12171=$B$1,Colin!$H12171=$C$3),Colin!$I12171,)</f>
        <v>0</v>
      </c>
      <c r="M12171" s="38">
        <f>IF(AND(Colin!$G12171=$B$1,Colin!$H12171&lt;=$C$3),Colin!$I12171,)</f>
        <v>0</v>
      </c>
      <c r="N12171" s="38">
        <f>IF(AND(Colin!$G12171=$B$2,Colin!$H12171=$C$3),Colin!$I12171,)</f>
        <v>0</v>
      </c>
      <c r="O12171" s="38">
        <f>IF(AND(Colin!$G12171=$B$2,Colin!$H12171&lt;=$C$3),Colin!$I12171,)</f>
        <v>0</v>
      </c>
      <c r="P12171" s="38">
        <f>IF(Colin!$G12171&lt;$B$2,Colin!$I12171,0)</f>
        <v>0</v>
      </c>
      <c r="Q12171" s="38">
        <f>IF(Colin!$G12171&lt;$B$1,Colin!$I12171,0)</f>
        <v>0</v>
      </c>
    </row>
    <row r="12172" spans="12:17" x14ac:dyDescent="0.25">
      <c r="L12172" s="38">
        <f>IF(AND(Colin!$G12172=$B$1,Colin!$H12172=$C$3),Colin!$I12172,)</f>
        <v>0</v>
      </c>
      <c r="M12172" s="38">
        <f>IF(AND(Colin!$G12172=$B$1,Colin!$H12172&lt;=$C$3),Colin!$I12172,)</f>
        <v>0</v>
      </c>
      <c r="N12172" s="38">
        <f>IF(AND(Colin!$G12172=$B$2,Colin!$H12172=$C$3),Colin!$I12172,)</f>
        <v>0</v>
      </c>
      <c r="O12172" s="38">
        <f>IF(AND(Colin!$G12172=$B$2,Colin!$H12172&lt;=$C$3),Colin!$I12172,)</f>
        <v>0</v>
      </c>
      <c r="P12172" s="38">
        <f>IF(Colin!$G12172&lt;$B$2,Colin!$I12172,0)</f>
        <v>0</v>
      </c>
      <c r="Q12172" s="38">
        <f>IF(Colin!$G12172&lt;$B$1,Colin!$I12172,0)</f>
        <v>0</v>
      </c>
    </row>
    <row r="12173" spans="12:17" x14ac:dyDescent="0.25">
      <c r="L12173" s="38">
        <f>IF(AND(Colin!$G12173=$B$1,Colin!$H12173=$C$3),Colin!$I12173,)</f>
        <v>0</v>
      </c>
      <c r="M12173" s="38">
        <f>IF(AND(Colin!$G12173=$B$1,Colin!$H12173&lt;=$C$3),Colin!$I12173,)</f>
        <v>0</v>
      </c>
      <c r="N12173" s="38">
        <f>IF(AND(Colin!$G12173=$B$2,Colin!$H12173=$C$3),Colin!$I12173,)</f>
        <v>0</v>
      </c>
      <c r="O12173" s="38">
        <f>IF(AND(Colin!$G12173=$B$2,Colin!$H12173&lt;=$C$3),Colin!$I12173,)</f>
        <v>0</v>
      </c>
      <c r="P12173" s="38">
        <f>IF(Colin!$G12173&lt;$B$2,Colin!$I12173,0)</f>
        <v>0</v>
      </c>
      <c r="Q12173" s="38">
        <f>IF(Colin!$G12173&lt;$B$1,Colin!$I12173,0)</f>
        <v>0</v>
      </c>
    </row>
    <row r="12174" spans="12:17" x14ac:dyDescent="0.25">
      <c r="L12174" s="38">
        <f>IF(AND(Colin!$G12174=$B$1,Colin!$H12174=$C$3),Colin!$I12174,)</f>
        <v>0</v>
      </c>
      <c r="M12174" s="38">
        <f>IF(AND(Colin!$G12174=$B$1,Colin!$H12174&lt;=$C$3),Colin!$I12174,)</f>
        <v>0</v>
      </c>
      <c r="N12174" s="38">
        <f>IF(AND(Colin!$G12174=$B$2,Colin!$H12174=$C$3),Colin!$I12174,)</f>
        <v>0</v>
      </c>
      <c r="O12174" s="38">
        <f>IF(AND(Colin!$G12174=$B$2,Colin!$H12174&lt;=$C$3),Colin!$I12174,)</f>
        <v>0</v>
      </c>
      <c r="P12174" s="38">
        <f>IF(Colin!$G12174&lt;$B$2,Colin!$I12174,0)</f>
        <v>0</v>
      </c>
      <c r="Q12174" s="38">
        <f>IF(Colin!$G12174&lt;$B$1,Colin!$I12174,0)</f>
        <v>0</v>
      </c>
    </row>
    <row r="12175" spans="12:17" x14ac:dyDescent="0.25">
      <c r="L12175" s="38">
        <f>IF(AND(Colin!$G12175=$B$1,Colin!$H12175=$C$3),Colin!$I12175,)</f>
        <v>0</v>
      </c>
      <c r="M12175" s="38">
        <f>IF(AND(Colin!$G12175=$B$1,Colin!$H12175&lt;=$C$3),Colin!$I12175,)</f>
        <v>0</v>
      </c>
      <c r="N12175" s="38">
        <f>IF(AND(Colin!$G12175=$B$2,Colin!$H12175=$C$3),Colin!$I12175,)</f>
        <v>0</v>
      </c>
      <c r="O12175" s="38">
        <f>IF(AND(Colin!$G12175=$B$2,Colin!$H12175&lt;=$C$3),Colin!$I12175,)</f>
        <v>0</v>
      </c>
      <c r="P12175" s="38">
        <f>IF(Colin!$G12175&lt;$B$2,Colin!$I12175,0)</f>
        <v>0</v>
      </c>
      <c r="Q12175" s="38">
        <f>IF(Colin!$G12175&lt;$B$1,Colin!$I12175,0)</f>
        <v>0</v>
      </c>
    </row>
    <row r="12176" spans="12:17" x14ac:dyDescent="0.25">
      <c r="L12176" s="38">
        <f>IF(AND(Colin!$G12176=$B$1,Colin!$H12176=$C$3),Colin!$I12176,)</f>
        <v>0</v>
      </c>
      <c r="M12176" s="38">
        <f>IF(AND(Colin!$G12176=$B$1,Colin!$H12176&lt;=$C$3),Colin!$I12176,)</f>
        <v>0</v>
      </c>
      <c r="N12176" s="38">
        <f>IF(AND(Colin!$G12176=$B$2,Colin!$H12176=$C$3),Colin!$I12176,)</f>
        <v>0</v>
      </c>
      <c r="O12176" s="38">
        <f>IF(AND(Colin!$G12176=$B$2,Colin!$H12176&lt;=$C$3),Colin!$I12176,)</f>
        <v>0</v>
      </c>
      <c r="P12176" s="38">
        <f>IF(Colin!$G12176&lt;$B$2,Colin!$I12176,0)</f>
        <v>0</v>
      </c>
      <c r="Q12176" s="38">
        <f>IF(Colin!$G12176&lt;$B$1,Colin!$I12176,0)</f>
        <v>0</v>
      </c>
    </row>
    <row r="12177" spans="12:17" x14ac:dyDescent="0.25">
      <c r="L12177" s="38">
        <f>IF(AND(Colin!$G12177=$B$1,Colin!$H12177=$C$3),Colin!$I12177,)</f>
        <v>0</v>
      </c>
      <c r="M12177" s="38">
        <f>IF(AND(Colin!$G12177=$B$1,Colin!$H12177&lt;=$C$3),Colin!$I12177,)</f>
        <v>0</v>
      </c>
      <c r="N12177" s="38">
        <f>IF(AND(Colin!$G12177=$B$2,Colin!$H12177=$C$3),Colin!$I12177,)</f>
        <v>0</v>
      </c>
      <c r="O12177" s="38">
        <f>IF(AND(Colin!$G12177=$B$2,Colin!$H12177&lt;=$C$3),Colin!$I12177,)</f>
        <v>0</v>
      </c>
      <c r="P12177" s="38">
        <f>IF(Colin!$G12177&lt;$B$2,Colin!$I12177,0)</f>
        <v>0</v>
      </c>
      <c r="Q12177" s="38">
        <f>IF(Colin!$G12177&lt;$B$1,Colin!$I12177,0)</f>
        <v>0</v>
      </c>
    </row>
    <row r="12178" spans="12:17" x14ac:dyDescent="0.25">
      <c r="L12178" s="38">
        <f>IF(AND(Colin!$G12178=$B$1,Colin!$H12178=$C$3),Colin!$I12178,)</f>
        <v>0</v>
      </c>
      <c r="M12178" s="38">
        <f>IF(AND(Colin!$G12178=$B$1,Colin!$H12178&lt;=$C$3),Colin!$I12178,)</f>
        <v>0</v>
      </c>
      <c r="N12178" s="38">
        <f>IF(AND(Colin!$G12178=$B$2,Colin!$H12178=$C$3),Colin!$I12178,)</f>
        <v>0</v>
      </c>
      <c r="O12178" s="38">
        <f>IF(AND(Colin!$G12178=$B$2,Colin!$H12178&lt;=$C$3),Colin!$I12178,)</f>
        <v>0</v>
      </c>
      <c r="P12178" s="38">
        <f>IF(Colin!$G12178&lt;$B$2,Colin!$I12178,0)</f>
        <v>0</v>
      </c>
      <c r="Q12178" s="38">
        <f>IF(Colin!$G12178&lt;$B$1,Colin!$I12178,0)</f>
        <v>0</v>
      </c>
    </row>
    <row r="12179" spans="12:17" x14ac:dyDescent="0.25">
      <c r="L12179" s="38">
        <f>IF(AND(Colin!$G12179=$B$1,Colin!$H12179=$C$3),Colin!$I12179,)</f>
        <v>0</v>
      </c>
      <c r="M12179" s="38">
        <f>IF(AND(Colin!$G12179=$B$1,Colin!$H12179&lt;=$C$3),Colin!$I12179,)</f>
        <v>0</v>
      </c>
      <c r="N12179" s="38">
        <f>IF(AND(Colin!$G12179=$B$2,Colin!$H12179=$C$3),Colin!$I12179,)</f>
        <v>0</v>
      </c>
      <c r="O12179" s="38">
        <f>IF(AND(Colin!$G12179=$B$2,Colin!$H12179&lt;=$C$3),Colin!$I12179,)</f>
        <v>0</v>
      </c>
      <c r="P12179" s="38">
        <f>IF(Colin!$G12179&lt;$B$2,Colin!$I12179,0)</f>
        <v>0</v>
      </c>
      <c r="Q12179" s="38">
        <f>IF(Colin!$G12179&lt;$B$1,Colin!$I12179,0)</f>
        <v>0</v>
      </c>
    </row>
    <row r="12180" spans="12:17" x14ac:dyDescent="0.25">
      <c r="L12180" s="38">
        <f>IF(AND(Colin!$G12180=$B$1,Colin!$H12180=$C$3),Colin!$I12180,)</f>
        <v>0</v>
      </c>
      <c r="M12180" s="38">
        <f>IF(AND(Colin!$G12180=$B$1,Colin!$H12180&lt;=$C$3),Colin!$I12180,)</f>
        <v>0</v>
      </c>
      <c r="N12180" s="38">
        <f>IF(AND(Colin!$G12180=$B$2,Colin!$H12180=$C$3),Colin!$I12180,)</f>
        <v>0</v>
      </c>
      <c r="O12180" s="38">
        <f>IF(AND(Colin!$G12180=$B$2,Colin!$H12180&lt;=$C$3),Colin!$I12180,)</f>
        <v>0</v>
      </c>
      <c r="P12180" s="38">
        <f>IF(Colin!$G12180&lt;$B$2,Colin!$I12180,0)</f>
        <v>0</v>
      </c>
      <c r="Q12180" s="38">
        <f>IF(Colin!$G12180&lt;$B$1,Colin!$I12180,0)</f>
        <v>0</v>
      </c>
    </row>
    <row r="12181" spans="12:17" x14ac:dyDescent="0.25">
      <c r="L12181" s="38">
        <f>IF(AND(Colin!$G12181=$B$1,Colin!$H12181=$C$3),Colin!$I12181,)</f>
        <v>0</v>
      </c>
      <c r="M12181" s="38">
        <f>IF(AND(Colin!$G12181=$B$1,Colin!$H12181&lt;=$C$3),Colin!$I12181,)</f>
        <v>0</v>
      </c>
      <c r="N12181" s="38">
        <f>IF(AND(Colin!$G12181=$B$2,Colin!$H12181=$C$3),Colin!$I12181,)</f>
        <v>0</v>
      </c>
      <c r="O12181" s="38">
        <f>IF(AND(Colin!$G12181=$B$2,Colin!$H12181&lt;=$C$3),Colin!$I12181,)</f>
        <v>0</v>
      </c>
      <c r="P12181" s="38">
        <f>IF(Colin!$G12181&lt;$B$2,Colin!$I12181,0)</f>
        <v>0</v>
      </c>
      <c r="Q12181" s="38">
        <f>IF(Colin!$G12181&lt;$B$1,Colin!$I12181,0)</f>
        <v>0</v>
      </c>
    </row>
    <row r="12182" spans="12:17" x14ac:dyDescent="0.25">
      <c r="L12182" s="38">
        <f>IF(AND(Colin!$G12182=$B$1,Colin!$H12182=$C$3),Colin!$I12182,)</f>
        <v>0</v>
      </c>
      <c r="M12182" s="38">
        <f>IF(AND(Colin!$G12182=$B$1,Colin!$H12182&lt;=$C$3),Colin!$I12182,)</f>
        <v>0</v>
      </c>
      <c r="N12182" s="38">
        <f>IF(AND(Colin!$G12182=$B$2,Colin!$H12182=$C$3),Colin!$I12182,)</f>
        <v>0</v>
      </c>
      <c r="O12182" s="38">
        <f>IF(AND(Colin!$G12182=$B$2,Colin!$H12182&lt;=$C$3),Colin!$I12182,)</f>
        <v>0</v>
      </c>
      <c r="P12182" s="38">
        <f>IF(Colin!$G12182&lt;$B$2,Colin!$I12182,0)</f>
        <v>0</v>
      </c>
      <c r="Q12182" s="38">
        <f>IF(Colin!$G12182&lt;$B$1,Colin!$I12182,0)</f>
        <v>0</v>
      </c>
    </row>
    <row r="12183" spans="12:17" x14ac:dyDescent="0.25">
      <c r="L12183" s="38">
        <f>IF(AND(Colin!$G12183=$B$1,Colin!$H12183=$C$3),Colin!$I12183,)</f>
        <v>0</v>
      </c>
      <c r="M12183" s="38">
        <f>IF(AND(Colin!$G12183=$B$1,Colin!$H12183&lt;=$C$3),Colin!$I12183,)</f>
        <v>0</v>
      </c>
      <c r="N12183" s="38">
        <f>IF(AND(Colin!$G12183=$B$2,Colin!$H12183=$C$3),Colin!$I12183,)</f>
        <v>0</v>
      </c>
      <c r="O12183" s="38">
        <f>IF(AND(Colin!$G12183=$B$2,Colin!$H12183&lt;=$C$3),Colin!$I12183,)</f>
        <v>0</v>
      </c>
      <c r="P12183" s="38">
        <f>IF(Colin!$G12183&lt;$B$2,Colin!$I12183,0)</f>
        <v>0</v>
      </c>
      <c r="Q12183" s="38">
        <f>IF(Colin!$G12183&lt;$B$1,Colin!$I12183,0)</f>
        <v>0</v>
      </c>
    </row>
    <row r="12184" spans="12:17" x14ac:dyDescent="0.25">
      <c r="L12184" s="38">
        <f>IF(AND(Colin!$G12184=$B$1,Colin!$H12184=$C$3),Colin!$I12184,)</f>
        <v>0</v>
      </c>
      <c r="M12184" s="38">
        <f>IF(AND(Colin!$G12184=$B$1,Colin!$H12184&lt;=$C$3),Colin!$I12184,)</f>
        <v>0</v>
      </c>
      <c r="N12184" s="38">
        <f>IF(AND(Colin!$G12184=$B$2,Colin!$H12184=$C$3),Colin!$I12184,)</f>
        <v>0</v>
      </c>
      <c r="O12184" s="38">
        <f>IF(AND(Colin!$G12184=$B$2,Colin!$H12184&lt;=$C$3),Colin!$I12184,)</f>
        <v>0</v>
      </c>
      <c r="P12184" s="38">
        <f>IF(Colin!$G12184&lt;$B$2,Colin!$I12184,0)</f>
        <v>0</v>
      </c>
      <c r="Q12184" s="38">
        <f>IF(Colin!$G12184&lt;$B$1,Colin!$I12184,0)</f>
        <v>0</v>
      </c>
    </row>
    <row r="12185" spans="12:17" x14ac:dyDescent="0.25">
      <c r="L12185" s="38">
        <f>IF(AND(Colin!$G12185=$B$1,Colin!$H12185=$C$3),Colin!$I12185,)</f>
        <v>0</v>
      </c>
      <c r="M12185" s="38">
        <f>IF(AND(Colin!$G12185=$B$1,Colin!$H12185&lt;=$C$3),Colin!$I12185,)</f>
        <v>0</v>
      </c>
      <c r="N12185" s="38">
        <f>IF(AND(Colin!$G12185=$B$2,Colin!$H12185=$C$3),Colin!$I12185,)</f>
        <v>0</v>
      </c>
      <c r="O12185" s="38">
        <f>IF(AND(Colin!$G12185=$B$2,Colin!$H12185&lt;=$C$3),Colin!$I12185,)</f>
        <v>0</v>
      </c>
      <c r="P12185" s="38">
        <f>IF(Colin!$G12185&lt;$B$2,Colin!$I12185,0)</f>
        <v>0</v>
      </c>
      <c r="Q12185" s="38">
        <f>IF(Colin!$G12185&lt;$B$1,Colin!$I12185,0)</f>
        <v>0</v>
      </c>
    </row>
    <row r="12186" spans="12:17" x14ac:dyDescent="0.25">
      <c r="L12186" s="38">
        <f>IF(AND(Colin!$G12186=$B$1,Colin!$H12186=$C$3),Colin!$I12186,)</f>
        <v>0</v>
      </c>
      <c r="M12186" s="38">
        <f>IF(AND(Colin!$G12186=$B$1,Colin!$H12186&lt;=$C$3),Colin!$I12186,)</f>
        <v>0</v>
      </c>
      <c r="N12186" s="38">
        <f>IF(AND(Colin!$G12186=$B$2,Colin!$H12186=$C$3),Colin!$I12186,)</f>
        <v>0</v>
      </c>
      <c r="O12186" s="38">
        <f>IF(AND(Colin!$G12186=$B$2,Colin!$H12186&lt;=$C$3),Colin!$I12186,)</f>
        <v>0</v>
      </c>
      <c r="P12186" s="38">
        <f>IF(Colin!$G12186&lt;$B$2,Colin!$I12186,0)</f>
        <v>0</v>
      </c>
      <c r="Q12186" s="38">
        <f>IF(Colin!$G12186&lt;$B$1,Colin!$I12186,0)</f>
        <v>0</v>
      </c>
    </row>
    <row r="12187" spans="12:17" x14ac:dyDescent="0.25">
      <c r="L12187" s="38">
        <f>IF(AND(Colin!$G12187=$B$1,Colin!$H12187=$C$3),Colin!$I12187,)</f>
        <v>0</v>
      </c>
      <c r="M12187" s="38">
        <f>IF(AND(Colin!$G12187=$B$1,Colin!$H12187&lt;=$C$3),Colin!$I12187,)</f>
        <v>0</v>
      </c>
      <c r="N12187" s="38">
        <f>IF(AND(Colin!$G12187=$B$2,Colin!$H12187=$C$3),Colin!$I12187,)</f>
        <v>0</v>
      </c>
      <c r="O12187" s="38">
        <f>IF(AND(Colin!$G12187=$B$2,Colin!$H12187&lt;=$C$3),Colin!$I12187,)</f>
        <v>0</v>
      </c>
      <c r="P12187" s="38">
        <f>IF(Colin!$G12187&lt;$B$2,Colin!$I12187,0)</f>
        <v>0</v>
      </c>
      <c r="Q12187" s="38">
        <f>IF(Colin!$G12187&lt;$B$1,Colin!$I12187,0)</f>
        <v>0</v>
      </c>
    </row>
    <row r="12188" spans="12:17" x14ac:dyDescent="0.25">
      <c r="L12188" s="38">
        <f>IF(AND(Colin!$G12188=$B$1,Colin!$H12188=$C$3),Colin!$I12188,)</f>
        <v>0</v>
      </c>
      <c r="M12188" s="38">
        <f>IF(AND(Colin!$G12188=$B$1,Colin!$H12188&lt;=$C$3),Colin!$I12188,)</f>
        <v>0</v>
      </c>
      <c r="N12188" s="38">
        <f>IF(AND(Colin!$G12188=$B$2,Colin!$H12188=$C$3),Colin!$I12188,)</f>
        <v>0</v>
      </c>
      <c r="O12188" s="38">
        <f>IF(AND(Colin!$G12188=$B$2,Colin!$H12188&lt;=$C$3),Colin!$I12188,)</f>
        <v>0</v>
      </c>
      <c r="P12188" s="38">
        <f>IF(Colin!$G12188&lt;$B$2,Colin!$I12188,0)</f>
        <v>0</v>
      </c>
      <c r="Q12188" s="38">
        <f>IF(Colin!$G12188&lt;$B$1,Colin!$I12188,0)</f>
        <v>0</v>
      </c>
    </row>
    <row r="12189" spans="12:17" x14ac:dyDescent="0.25">
      <c r="L12189" s="38">
        <f>IF(AND(Colin!$G12189=$B$1,Colin!$H12189=$C$3),Colin!$I12189,)</f>
        <v>0</v>
      </c>
      <c r="M12189" s="38">
        <f>IF(AND(Colin!$G12189=$B$1,Colin!$H12189&lt;=$C$3),Colin!$I12189,)</f>
        <v>0</v>
      </c>
      <c r="N12189" s="38">
        <f>IF(AND(Colin!$G12189=$B$2,Colin!$H12189=$C$3),Colin!$I12189,)</f>
        <v>0</v>
      </c>
      <c r="O12189" s="38">
        <f>IF(AND(Colin!$G12189=$B$2,Colin!$H12189&lt;=$C$3),Colin!$I12189,)</f>
        <v>0</v>
      </c>
      <c r="P12189" s="38">
        <f>IF(Colin!$G12189&lt;$B$2,Colin!$I12189,0)</f>
        <v>0</v>
      </c>
      <c r="Q12189" s="38">
        <f>IF(Colin!$G12189&lt;$B$1,Colin!$I12189,0)</f>
        <v>0</v>
      </c>
    </row>
    <row r="12190" spans="12:17" x14ac:dyDescent="0.25">
      <c r="L12190" s="38">
        <f>IF(AND(Colin!$G12190=$B$1,Colin!$H12190=$C$3),Colin!$I12190,)</f>
        <v>0</v>
      </c>
      <c r="M12190" s="38">
        <f>IF(AND(Colin!$G12190=$B$1,Colin!$H12190&lt;=$C$3),Colin!$I12190,)</f>
        <v>0</v>
      </c>
      <c r="N12190" s="38">
        <f>IF(AND(Colin!$G12190=$B$2,Colin!$H12190=$C$3),Colin!$I12190,)</f>
        <v>0</v>
      </c>
      <c r="O12190" s="38">
        <f>IF(AND(Colin!$G12190=$B$2,Colin!$H12190&lt;=$C$3),Colin!$I12190,)</f>
        <v>0</v>
      </c>
      <c r="P12190" s="38">
        <f>IF(Colin!$G12190&lt;$B$2,Colin!$I12190,0)</f>
        <v>0</v>
      </c>
      <c r="Q12190" s="38">
        <f>IF(Colin!$G12190&lt;$B$1,Colin!$I12190,0)</f>
        <v>0</v>
      </c>
    </row>
    <row r="12191" spans="12:17" x14ac:dyDescent="0.25">
      <c r="L12191" s="38">
        <f>IF(AND(Colin!$G12191=$B$1,Colin!$H12191=$C$3),Colin!$I12191,)</f>
        <v>0</v>
      </c>
      <c r="M12191" s="38">
        <f>IF(AND(Colin!$G12191=$B$1,Colin!$H12191&lt;=$C$3),Colin!$I12191,)</f>
        <v>0</v>
      </c>
      <c r="N12191" s="38">
        <f>IF(AND(Colin!$G12191=$B$2,Colin!$H12191=$C$3),Colin!$I12191,)</f>
        <v>0</v>
      </c>
      <c r="O12191" s="38">
        <f>IF(AND(Colin!$G12191=$B$2,Colin!$H12191&lt;=$C$3),Colin!$I12191,)</f>
        <v>0</v>
      </c>
      <c r="P12191" s="38">
        <f>IF(Colin!$G12191&lt;$B$2,Colin!$I12191,0)</f>
        <v>0</v>
      </c>
      <c r="Q12191" s="38">
        <f>IF(Colin!$G12191&lt;$B$1,Colin!$I12191,0)</f>
        <v>0</v>
      </c>
    </row>
    <row r="12192" spans="12:17" x14ac:dyDescent="0.25">
      <c r="L12192" s="38">
        <f>IF(AND(Colin!$G12192=$B$1,Colin!$H12192=$C$3),Colin!$I12192,)</f>
        <v>0</v>
      </c>
      <c r="M12192" s="38">
        <f>IF(AND(Colin!$G12192=$B$1,Colin!$H12192&lt;=$C$3),Colin!$I12192,)</f>
        <v>0</v>
      </c>
      <c r="N12192" s="38">
        <f>IF(AND(Colin!$G12192=$B$2,Colin!$H12192=$C$3),Colin!$I12192,)</f>
        <v>0</v>
      </c>
      <c r="O12192" s="38">
        <f>IF(AND(Colin!$G12192=$B$2,Colin!$H12192&lt;=$C$3),Colin!$I12192,)</f>
        <v>0</v>
      </c>
      <c r="P12192" s="38">
        <f>IF(Colin!$G12192&lt;$B$2,Colin!$I12192,0)</f>
        <v>0</v>
      </c>
      <c r="Q12192" s="38">
        <f>IF(Colin!$G12192&lt;$B$1,Colin!$I12192,0)</f>
        <v>0</v>
      </c>
    </row>
    <row r="12193" spans="12:17" x14ac:dyDescent="0.25">
      <c r="L12193" s="38">
        <f>IF(AND(Colin!$G12193=$B$1,Colin!$H12193=$C$3),Colin!$I12193,)</f>
        <v>0</v>
      </c>
      <c r="M12193" s="38">
        <f>IF(AND(Colin!$G12193=$B$1,Colin!$H12193&lt;=$C$3),Colin!$I12193,)</f>
        <v>0</v>
      </c>
      <c r="N12193" s="38">
        <f>IF(AND(Colin!$G12193=$B$2,Colin!$H12193=$C$3),Colin!$I12193,)</f>
        <v>0</v>
      </c>
      <c r="O12193" s="38">
        <f>IF(AND(Colin!$G12193=$B$2,Colin!$H12193&lt;=$C$3),Colin!$I12193,)</f>
        <v>0</v>
      </c>
      <c r="P12193" s="38">
        <f>IF(Colin!$G12193&lt;$B$2,Colin!$I12193,0)</f>
        <v>0</v>
      </c>
      <c r="Q12193" s="38">
        <f>IF(Colin!$G12193&lt;$B$1,Colin!$I12193,0)</f>
        <v>0</v>
      </c>
    </row>
    <row r="12194" spans="12:17" x14ac:dyDescent="0.25">
      <c r="L12194" s="38">
        <f>IF(AND(Colin!$G12194=$B$1,Colin!$H12194=$C$3),Colin!$I12194,)</f>
        <v>0</v>
      </c>
      <c r="M12194" s="38">
        <f>IF(AND(Colin!$G12194=$B$1,Colin!$H12194&lt;=$C$3),Colin!$I12194,)</f>
        <v>0</v>
      </c>
      <c r="N12194" s="38">
        <f>IF(AND(Colin!$G12194=$B$2,Colin!$H12194=$C$3),Colin!$I12194,)</f>
        <v>0</v>
      </c>
      <c r="O12194" s="38">
        <f>IF(AND(Colin!$G12194=$B$2,Colin!$H12194&lt;=$C$3),Colin!$I12194,)</f>
        <v>0</v>
      </c>
      <c r="P12194" s="38">
        <f>IF(Colin!$G12194&lt;$B$2,Colin!$I12194,0)</f>
        <v>0</v>
      </c>
      <c r="Q12194" s="38">
        <f>IF(Colin!$G12194&lt;$B$1,Colin!$I12194,0)</f>
        <v>0</v>
      </c>
    </row>
    <row r="12195" spans="12:17" x14ac:dyDescent="0.25">
      <c r="L12195" s="38">
        <f>IF(AND(Colin!$G12195=$B$1,Colin!$H12195=$C$3),Colin!$I12195,)</f>
        <v>0</v>
      </c>
      <c r="M12195" s="38">
        <f>IF(AND(Colin!$G12195=$B$1,Colin!$H12195&lt;=$C$3),Colin!$I12195,)</f>
        <v>0</v>
      </c>
      <c r="N12195" s="38">
        <f>IF(AND(Colin!$G12195=$B$2,Colin!$H12195=$C$3),Colin!$I12195,)</f>
        <v>0</v>
      </c>
      <c r="O12195" s="38">
        <f>IF(AND(Colin!$G12195=$B$2,Colin!$H12195&lt;=$C$3),Colin!$I12195,)</f>
        <v>0</v>
      </c>
      <c r="P12195" s="38">
        <f>IF(Colin!$G12195&lt;$B$2,Colin!$I12195,0)</f>
        <v>0</v>
      </c>
      <c r="Q12195" s="38">
        <f>IF(Colin!$G12195&lt;$B$1,Colin!$I12195,0)</f>
        <v>0</v>
      </c>
    </row>
    <row r="12196" spans="12:17" x14ac:dyDescent="0.25">
      <c r="L12196" s="38">
        <f>IF(AND(Colin!$G12196=$B$1,Colin!$H12196=$C$3),Colin!$I12196,)</f>
        <v>0</v>
      </c>
      <c r="M12196" s="38">
        <f>IF(AND(Colin!$G12196=$B$1,Colin!$H12196&lt;=$C$3),Colin!$I12196,)</f>
        <v>0</v>
      </c>
      <c r="N12196" s="38">
        <f>IF(AND(Colin!$G12196=$B$2,Colin!$H12196=$C$3),Colin!$I12196,)</f>
        <v>0</v>
      </c>
      <c r="O12196" s="38">
        <f>IF(AND(Colin!$G12196=$B$2,Colin!$H12196&lt;=$C$3),Colin!$I12196,)</f>
        <v>0</v>
      </c>
      <c r="P12196" s="38">
        <f>IF(Colin!$G12196&lt;$B$2,Colin!$I12196,0)</f>
        <v>0</v>
      </c>
      <c r="Q12196" s="38">
        <f>IF(Colin!$G12196&lt;$B$1,Colin!$I12196,0)</f>
        <v>0</v>
      </c>
    </row>
    <row r="12197" spans="12:17" x14ac:dyDescent="0.25">
      <c r="L12197" s="38">
        <f>IF(AND(Colin!$G12197=$B$1,Colin!$H12197=$C$3),Colin!$I12197,)</f>
        <v>0</v>
      </c>
      <c r="M12197" s="38">
        <f>IF(AND(Colin!$G12197=$B$1,Colin!$H12197&lt;=$C$3),Colin!$I12197,)</f>
        <v>0</v>
      </c>
      <c r="N12197" s="38">
        <f>IF(AND(Colin!$G12197=$B$2,Colin!$H12197=$C$3),Colin!$I12197,)</f>
        <v>0</v>
      </c>
      <c r="O12197" s="38">
        <f>IF(AND(Colin!$G12197=$B$2,Colin!$H12197&lt;=$C$3),Colin!$I12197,)</f>
        <v>0</v>
      </c>
      <c r="P12197" s="38">
        <f>IF(Colin!$G12197&lt;$B$2,Colin!$I12197,0)</f>
        <v>0</v>
      </c>
      <c r="Q12197" s="38">
        <f>IF(Colin!$G12197&lt;$B$1,Colin!$I12197,0)</f>
        <v>0</v>
      </c>
    </row>
    <row r="12198" spans="12:17" x14ac:dyDescent="0.25">
      <c r="L12198" s="38">
        <f>IF(AND(Colin!$G12198=$B$1,Colin!$H12198=$C$3),Colin!$I12198,)</f>
        <v>0</v>
      </c>
      <c r="M12198" s="38">
        <f>IF(AND(Colin!$G12198=$B$1,Colin!$H12198&lt;=$C$3),Colin!$I12198,)</f>
        <v>0</v>
      </c>
      <c r="N12198" s="38">
        <f>IF(AND(Colin!$G12198=$B$2,Colin!$H12198=$C$3),Colin!$I12198,)</f>
        <v>0</v>
      </c>
      <c r="O12198" s="38">
        <f>IF(AND(Colin!$G12198=$B$2,Colin!$H12198&lt;=$C$3),Colin!$I12198,)</f>
        <v>0</v>
      </c>
      <c r="P12198" s="38">
        <f>IF(Colin!$G12198&lt;$B$2,Colin!$I12198,0)</f>
        <v>0</v>
      </c>
      <c r="Q12198" s="38">
        <f>IF(Colin!$G12198&lt;$B$1,Colin!$I12198,0)</f>
        <v>0</v>
      </c>
    </row>
    <row r="12199" spans="12:17" x14ac:dyDescent="0.25">
      <c r="L12199" s="38">
        <f>IF(AND(Colin!$G12199=$B$1,Colin!$H12199=$C$3),Colin!$I12199,)</f>
        <v>0</v>
      </c>
      <c r="M12199" s="38">
        <f>IF(AND(Colin!$G12199=$B$1,Colin!$H12199&lt;=$C$3),Colin!$I12199,)</f>
        <v>0</v>
      </c>
      <c r="N12199" s="38">
        <f>IF(AND(Colin!$G12199=$B$2,Colin!$H12199=$C$3),Colin!$I12199,)</f>
        <v>0</v>
      </c>
      <c r="O12199" s="38">
        <f>IF(AND(Colin!$G12199=$B$2,Colin!$H12199&lt;=$C$3),Colin!$I12199,)</f>
        <v>0</v>
      </c>
      <c r="P12199" s="38">
        <f>IF(Colin!$G12199&lt;$B$2,Colin!$I12199,0)</f>
        <v>0</v>
      </c>
      <c r="Q12199" s="38">
        <f>IF(Colin!$G12199&lt;$B$1,Colin!$I12199,0)</f>
        <v>0</v>
      </c>
    </row>
    <row r="12200" spans="12:17" x14ac:dyDescent="0.25">
      <c r="L12200" s="38">
        <f>IF(AND(Colin!$G12200=$B$1,Colin!$H12200=$C$3),Colin!$I12200,)</f>
        <v>0</v>
      </c>
      <c r="M12200" s="38">
        <f>IF(AND(Colin!$G12200=$B$1,Colin!$H12200&lt;=$C$3),Colin!$I12200,)</f>
        <v>0</v>
      </c>
      <c r="N12200" s="38">
        <f>IF(AND(Colin!$G12200=$B$2,Colin!$H12200=$C$3),Colin!$I12200,)</f>
        <v>0</v>
      </c>
      <c r="O12200" s="38">
        <f>IF(AND(Colin!$G12200=$B$2,Colin!$H12200&lt;=$C$3),Colin!$I12200,)</f>
        <v>0</v>
      </c>
      <c r="P12200" s="38">
        <f>IF(Colin!$G12200&lt;$B$2,Colin!$I12200,0)</f>
        <v>0</v>
      </c>
      <c r="Q12200" s="38">
        <f>IF(Colin!$G12200&lt;$B$1,Colin!$I12200,0)</f>
        <v>0</v>
      </c>
    </row>
    <row r="12201" spans="12:17" x14ac:dyDescent="0.25">
      <c r="L12201" s="38">
        <f>IF(AND(Colin!$G12201=$B$1,Colin!$H12201=$C$3),Colin!$I12201,)</f>
        <v>0</v>
      </c>
      <c r="M12201" s="38">
        <f>IF(AND(Colin!$G12201=$B$1,Colin!$H12201&lt;=$C$3),Colin!$I12201,)</f>
        <v>0</v>
      </c>
      <c r="N12201" s="38">
        <f>IF(AND(Colin!$G12201=$B$2,Colin!$H12201=$C$3),Colin!$I12201,)</f>
        <v>0</v>
      </c>
      <c r="O12201" s="38">
        <f>IF(AND(Colin!$G12201=$B$2,Colin!$H12201&lt;=$C$3),Colin!$I12201,)</f>
        <v>0</v>
      </c>
      <c r="P12201" s="38">
        <f>IF(Colin!$G12201&lt;$B$2,Colin!$I12201,0)</f>
        <v>0</v>
      </c>
      <c r="Q12201" s="38">
        <f>IF(Colin!$G12201&lt;$B$1,Colin!$I12201,0)</f>
        <v>0</v>
      </c>
    </row>
    <row r="12202" spans="12:17" x14ac:dyDescent="0.25">
      <c r="L12202" s="38">
        <f>IF(AND(Colin!$G12202=$B$1,Colin!$H12202=$C$3),Colin!$I12202,)</f>
        <v>0</v>
      </c>
      <c r="M12202" s="38">
        <f>IF(AND(Colin!$G12202=$B$1,Colin!$H12202&lt;=$C$3),Colin!$I12202,)</f>
        <v>0</v>
      </c>
      <c r="N12202" s="38">
        <f>IF(AND(Colin!$G12202=$B$2,Colin!$H12202=$C$3),Colin!$I12202,)</f>
        <v>0</v>
      </c>
      <c r="O12202" s="38">
        <f>IF(AND(Colin!$G12202=$B$2,Colin!$H12202&lt;=$C$3),Colin!$I12202,)</f>
        <v>0</v>
      </c>
      <c r="P12202" s="38">
        <f>IF(Colin!$G12202&lt;$B$2,Colin!$I12202,0)</f>
        <v>0</v>
      </c>
      <c r="Q12202" s="38">
        <f>IF(Colin!$G12202&lt;$B$1,Colin!$I12202,0)</f>
        <v>0</v>
      </c>
    </row>
    <row r="12203" spans="12:17" x14ac:dyDescent="0.25">
      <c r="L12203" s="38">
        <f>IF(AND(Colin!$G12203=$B$1,Colin!$H12203=$C$3),Colin!$I12203,)</f>
        <v>0</v>
      </c>
      <c r="M12203" s="38">
        <f>IF(AND(Colin!$G12203=$B$1,Colin!$H12203&lt;=$C$3),Colin!$I12203,)</f>
        <v>0</v>
      </c>
      <c r="N12203" s="38">
        <f>IF(AND(Colin!$G12203=$B$2,Colin!$H12203=$C$3),Colin!$I12203,)</f>
        <v>0</v>
      </c>
      <c r="O12203" s="38">
        <f>IF(AND(Colin!$G12203=$B$2,Colin!$H12203&lt;=$C$3),Colin!$I12203,)</f>
        <v>0</v>
      </c>
      <c r="P12203" s="38">
        <f>IF(Colin!$G12203&lt;$B$2,Colin!$I12203,0)</f>
        <v>0</v>
      </c>
      <c r="Q12203" s="38">
        <f>IF(Colin!$G12203&lt;$B$1,Colin!$I12203,0)</f>
        <v>0</v>
      </c>
    </row>
    <row r="12204" spans="12:17" x14ac:dyDescent="0.25">
      <c r="L12204" s="38">
        <f>IF(AND(Colin!$G12204=$B$1,Colin!$H12204=$C$3),Colin!$I12204,)</f>
        <v>0</v>
      </c>
      <c r="M12204" s="38">
        <f>IF(AND(Colin!$G12204=$B$1,Colin!$H12204&lt;=$C$3),Colin!$I12204,)</f>
        <v>0</v>
      </c>
      <c r="N12204" s="38">
        <f>IF(AND(Colin!$G12204=$B$2,Colin!$H12204=$C$3),Colin!$I12204,)</f>
        <v>0</v>
      </c>
      <c r="O12204" s="38">
        <f>IF(AND(Colin!$G12204=$B$2,Colin!$H12204&lt;=$C$3),Colin!$I12204,)</f>
        <v>0</v>
      </c>
      <c r="P12204" s="38">
        <f>IF(Colin!$G12204&lt;$B$2,Colin!$I12204,0)</f>
        <v>0</v>
      </c>
      <c r="Q12204" s="38">
        <f>IF(Colin!$G12204&lt;$B$1,Colin!$I12204,0)</f>
        <v>0</v>
      </c>
    </row>
    <row r="12205" spans="12:17" x14ac:dyDescent="0.25">
      <c r="L12205" s="38">
        <f>IF(AND(Colin!$G12205=$B$1,Colin!$H12205=$C$3),Colin!$I12205,)</f>
        <v>0</v>
      </c>
      <c r="M12205" s="38">
        <f>IF(AND(Colin!$G12205=$B$1,Colin!$H12205&lt;=$C$3),Colin!$I12205,)</f>
        <v>0</v>
      </c>
      <c r="N12205" s="38">
        <f>IF(AND(Colin!$G12205=$B$2,Colin!$H12205=$C$3),Colin!$I12205,)</f>
        <v>0</v>
      </c>
      <c r="O12205" s="38">
        <f>IF(AND(Colin!$G12205=$B$2,Colin!$H12205&lt;=$C$3),Colin!$I12205,)</f>
        <v>0</v>
      </c>
      <c r="P12205" s="38">
        <f>IF(Colin!$G12205&lt;$B$2,Colin!$I12205,0)</f>
        <v>0</v>
      </c>
      <c r="Q12205" s="38">
        <f>IF(Colin!$G12205&lt;$B$1,Colin!$I12205,0)</f>
        <v>0</v>
      </c>
    </row>
    <row r="12206" spans="12:17" x14ac:dyDescent="0.25">
      <c r="L12206" s="38">
        <f>IF(AND(Colin!$G12206=$B$1,Colin!$H12206=$C$3),Colin!$I12206,)</f>
        <v>0</v>
      </c>
      <c r="M12206" s="38">
        <f>IF(AND(Colin!$G12206=$B$1,Colin!$H12206&lt;=$C$3),Colin!$I12206,)</f>
        <v>0</v>
      </c>
      <c r="N12206" s="38">
        <f>IF(AND(Colin!$G12206=$B$2,Colin!$H12206=$C$3),Colin!$I12206,)</f>
        <v>0</v>
      </c>
      <c r="O12206" s="38">
        <f>IF(AND(Colin!$G12206=$B$2,Colin!$H12206&lt;=$C$3),Colin!$I12206,)</f>
        <v>0</v>
      </c>
      <c r="P12206" s="38">
        <f>IF(Colin!$G12206&lt;$B$2,Colin!$I12206,0)</f>
        <v>0</v>
      </c>
      <c r="Q12206" s="38">
        <f>IF(Colin!$G12206&lt;$B$1,Colin!$I12206,0)</f>
        <v>0</v>
      </c>
    </row>
    <row r="12207" spans="12:17" x14ac:dyDescent="0.25">
      <c r="L12207" s="38">
        <f>IF(AND(Colin!$G12207=$B$1,Colin!$H12207=$C$3),Colin!$I12207,)</f>
        <v>0</v>
      </c>
      <c r="M12207" s="38">
        <f>IF(AND(Colin!$G12207=$B$1,Colin!$H12207&lt;=$C$3),Colin!$I12207,)</f>
        <v>0</v>
      </c>
      <c r="N12207" s="38">
        <f>IF(AND(Colin!$G12207=$B$2,Colin!$H12207=$C$3),Colin!$I12207,)</f>
        <v>0</v>
      </c>
      <c r="O12207" s="38">
        <f>IF(AND(Colin!$G12207=$B$2,Colin!$H12207&lt;=$C$3),Colin!$I12207,)</f>
        <v>0</v>
      </c>
      <c r="P12207" s="38">
        <f>IF(Colin!$G12207&lt;$B$2,Colin!$I12207,0)</f>
        <v>0</v>
      </c>
      <c r="Q12207" s="38">
        <f>IF(Colin!$G12207&lt;$B$1,Colin!$I12207,0)</f>
        <v>0</v>
      </c>
    </row>
    <row r="12208" spans="12:17" x14ac:dyDescent="0.25">
      <c r="L12208" s="38">
        <f>IF(AND(Colin!$G12208=$B$1,Colin!$H12208=$C$3),Colin!$I12208,)</f>
        <v>0</v>
      </c>
      <c r="M12208" s="38">
        <f>IF(AND(Colin!$G12208=$B$1,Colin!$H12208&lt;=$C$3),Colin!$I12208,)</f>
        <v>0</v>
      </c>
      <c r="N12208" s="38">
        <f>IF(AND(Colin!$G12208=$B$2,Colin!$H12208=$C$3),Colin!$I12208,)</f>
        <v>0</v>
      </c>
      <c r="O12208" s="38">
        <f>IF(AND(Colin!$G12208=$B$2,Colin!$H12208&lt;=$C$3),Colin!$I12208,)</f>
        <v>0</v>
      </c>
      <c r="P12208" s="38">
        <f>IF(Colin!$G12208&lt;$B$2,Colin!$I12208,0)</f>
        <v>0</v>
      </c>
      <c r="Q12208" s="38">
        <f>IF(Colin!$G12208&lt;$B$1,Colin!$I12208,0)</f>
        <v>0</v>
      </c>
    </row>
    <row r="12209" spans="12:17" x14ac:dyDescent="0.25">
      <c r="L12209" s="38">
        <f>IF(AND(Colin!$G12209=$B$1,Colin!$H12209=$C$3),Colin!$I12209,)</f>
        <v>0</v>
      </c>
      <c r="M12209" s="38">
        <f>IF(AND(Colin!$G12209=$B$1,Colin!$H12209&lt;=$C$3),Colin!$I12209,)</f>
        <v>0</v>
      </c>
      <c r="N12209" s="38">
        <f>IF(AND(Colin!$G12209=$B$2,Colin!$H12209=$C$3),Colin!$I12209,)</f>
        <v>0</v>
      </c>
      <c r="O12209" s="38">
        <f>IF(AND(Colin!$G12209=$B$2,Colin!$H12209&lt;=$C$3),Colin!$I12209,)</f>
        <v>0</v>
      </c>
      <c r="P12209" s="38">
        <f>IF(Colin!$G12209&lt;$B$2,Colin!$I12209,0)</f>
        <v>0</v>
      </c>
      <c r="Q12209" s="38">
        <f>IF(Colin!$G12209&lt;$B$1,Colin!$I12209,0)</f>
        <v>0</v>
      </c>
    </row>
    <row r="12210" spans="12:17" x14ac:dyDescent="0.25">
      <c r="L12210" s="38">
        <f>IF(AND(Colin!$G12210=$B$1,Colin!$H12210=$C$3),Colin!$I12210,)</f>
        <v>0</v>
      </c>
      <c r="M12210" s="38">
        <f>IF(AND(Colin!$G12210=$B$1,Colin!$H12210&lt;=$C$3),Colin!$I12210,)</f>
        <v>0</v>
      </c>
      <c r="N12210" s="38">
        <f>IF(AND(Colin!$G12210=$B$2,Colin!$H12210=$C$3),Colin!$I12210,)</f>
        <v>0</v>
      </c>
      <c r="O12210" s="38">
        <f>IF(AND(Colin!$G12210=$B$2,Colin!$H12210&lt;=$C$3),Colin!$I12210,)</f>
        <v>0</v>
      </c>
      <c r="P12210" s="38">
        <f>IF(Colin!$G12210&lt;$B$2,Colin!$I12210,0)</f>
        <v>0</v>
      </c>
      <c r="Q12210" s="38">
        <f>IF(Colin!$G12210&lt;$B$1,Colin!$I12210,0)</f>
        <v>0</v>
      </c>
    </row>
    <row r="12211" spans="12:17" x14ac:dyDescent="0.25">
      <c r="L12211" s="38">
        <f>IF(AND(Colin!$G12211=$B$1,Colin!$H12211=$C$3),Colin!$I12211,)</f>
        <v>0</v>
      </c>
      <c r="M12211" s="38">
        <f>IF(AND(Colin!$G12211=$B$1,Colin!$H12211&lt;=$C$3),Colin!$I12211,)</f>
        <v>0</v>
      </c>
      <c r="N12211" s="38">
        <f>IF(AND(Colin!$G12211=$B$2,Colin!$H12211=$C$3),Colin!$I12211,)</f>
        <v>0</v>
      </c>
      <c r="O12211" s="38">
        <f>IF(AND(Colin!$G12211=$B$2,Colin!$H12211&lt;=$C$3),Colin!$I12211,)</f>
        <v>0</v>
      </c>
      <c r="P12211" s="38">
        <f>IF(Colin!$G12211&lt;$B$2,Colin!$I12211,0)</f>
        <v>0</v>
      </c>
      <c r="Q12211" s="38">
        <f>IF(Colin!$G12211&lt;$B$1,Colin!$I12211,0)</f>
        <v>0</v>
      </c>
    </row>
    <row r="12212" spans="12:17" x14ac:dyDescent="0.25">
      <c r="L12212" s="38">
        <f>IF(AND(Colin!$G12212=$B$1,Colin!$H12212=$C$3),Colin!$I12212,)</f>
        <v>0</v>
      </c>
      <c r="M12212" s="38">
        <f>IF(AND(Colin!$G12212=$B$1,Colin!$H12212&lt;=$C$3),Colin!$I12212,)</f>
        <v>0</v>
      </c>
      <c r="N12212" s="38">
        <f>IF(AND(Colin!$G12212=$B$2,Colin!$H12212=$C$3),Colin!$I12212,)</f>
        <v>0</v>
      </c>
      <c r="O12212" s="38">
        <f>IF(AND(Colin!$G12212=$B$2,Colin!$H12212&lt;=$C$3),Colin!$I12212,)</f>
        <v>0</v>
      </c>
      <c r="P12212" s="38">
        <f>IF(Colin!$G12212&lt;$B$2,Colin!$I12212,0)</f>
        <v>0</v>
      </c>
      <c r="Q12212" s="38">
        <f>IF(Colin!$G12212&lt;$B$1,Colin!$I12212,0)</f>
        <v>0</v>
      </c>
    </row>
    <row r="12213" spans="12:17" x14ac:dyDescent="0.25">
      <c r="L12213" s="38">
        <f>IF(AND(Colin!$G12213=$B$1,Colin!$H12213=$C$3),Colin!$I12213,)</f>
        <v>0</v>
      </c>
      <c r="M12213" s="38">
        <f>IF(AND(Colin!$G12213=$B$1,Colin!$H12213&lt;=$C$3),Colin!$I12213,)</f>
        <v>0</v>
      </c>
      <c r="N12213" s="38">
        <f>IF(AND(Colin!$G12213=$B$2,Colin!$H12213=$C$3),Colin!$I12213,)</f>
        <v>0</v>
      </c>
      <c r="O12213" s="38">
        <f>IF(AND(Colin!$G12213=$B$2,Colin!$H12213&lt;=$C$3),Colin!$I12213,)</f>
        <v>0</v>
      </c>
      <c r="P12213" s="38">
        <f>IF(Colin!$G12213&lt;$B$2,Colin!$I12213,0)</f>
        <v>0</v>
      </c>
      <c r="Q12213" s="38">
        <f>IF(Colin!$G12213&lt;$B$1,Colin!$I12213,0)</f>
        <v>0</v>
      </c>
    </row>
    <row r="12214" spans="12:17" x14ac:dyDescent="0.25">
      <c r="L12214" s="38">
        <f>IF(AND(Colin!$G12214=$B$1,Colin!$H12214=$C$3),Colin!$I12214,)</f>
        <v>0</v>
      </c>
      <c r="M12214" s="38">
        <f>IF(AND(Colin!$G12214=$B$1,Colin!$H12214&lt;=$C$3),Colin!$I12214,)</f>
        <v>0</v>
      </c>
      <c r="N12214" s="38">
        <f>IF(AND(Colin!$G12214=$B$2,Colin!$H12214=$C$3),Colin!$I12214,)</f>
        <v>0</v>
      </c>
      <c r="O12214" s="38">
        <f>IF(AND(Colin!$G12214=$B$2,Colin!$H12214&lt;=$C$3),Colin!$I12214,)</f>
        <v>0</v>
      </c>
      <c r="P12214" s="38">
        <f>IF(Colin!$G12214&lt;$B$2,Colin!$I12214,0)</f>
        <v>0</v>
      </c>
      <c r="Q12214" s="38">
        <f>IF(Colin!$G12214&lt;$B$1,Colin!$I12214,0)</f>
        <v>0</v>
      </c>
    </row>
    <row r="12215" spans="12:17" x14ac:dyDescent="0.25">
      <c r="L12215" s="38">
        <f>IF(AND(Colin!$G12215=$B$1,Colin!$H12215=$C$3),Colin!$I12215,)</f>
        <v>0</v>
      </c>
      <c r="M12215" s="38">
        <f>IF(AND(Colin!$G12215=$B$1,Colin!$H12215&lt;=$C$3),Colin!$I12215,)</f>
        <v>0</v>
      </c>
      <c r="N12215" s="38">
        <f>IF(AND(Colin!$G12215=$B$2,Colin!$H12215=$C$3),Colin!$I12215,)</f>
        <v>0</v>
      </c>
      <c r="O12215" s="38">
        <f>IF(AND(Colin!$G12215=$B$2,Colin!$H12215&lt;=$C$3),Colin!$I12215,)</f>
        <v>0</v>
      </c>
      <c r="P12215" s="38">
        <f>IF(Colin!$G12215&lt;$B$2,Colin!$I12215,0)</f>
        <v>0</v>
      </c>
      <c r="Q12215" s="38">
        <f>IF(Colin!$G12215&lt;$B$1,Colin!$I12215,0)</f>
        <v>0</v>
      </c>
    </row>
    <row r="12216" spans="12:17" x14ac:dyDescent="0.25">
      <c r="L12216" s="38">
        <f>IF(AND(Colin!$G12216=$B$1,Colin!$H12216=$C$3),Colin!$I12216,)</f>
        <v>0</v>
      </c>
      <c r="M12216" s="38">
        <f>IF(AND(Colin!$G12216=$B$1,Colin!$H12216&lt;=$C$3),Colin!$I12216,)</f>
        <v>0</v>
      </c>
      <c r="N12216" s="38">
        <f>IF(AND(Colin!$G12216=$B$2,Colin!$H12216=$C$3),Colin!$I12216,)</f>
        <v>0</v>
      </c>
      <c r="O12216" s="38">
        <f>IF(AND(Colin!$G12216=$B$2,Colin!$H12216&lt;=$C$3),Colin!$I12216,)</f>
        <v>0</v>
      </c>
      <c r="P12216" s="38">
        <f>IF(Colin!$G12216&lt;$B$2,Colin!$I12216,0)</f>
        <v>0</v>
      </c>
      <c r="Q12216" s="38">
        <f>IF(Colin!$G12216&lt;$B$1,Colin!$I12216,0)</f>
        <v>0</v>
      </c>
    </row>
    <row r="12217" spans="12:17" x14ac:dyDescent="0.25">
      <c r="L12217" s="38">
        <f>IF(AND(Colin!$G12217=$B$1,Colin!$H12217=$C$3),Colin!$I12217,)</f>
        <v>0</v>
      </c>
      <c r="M12217" s="38">
        <f>IF(AND(Colin!$G12217=$B$1,Colin!$H12217&lt;=$C$3),Colin!$I12217,)</f>
        <v>0</v>
      </c>
      <c r="N12217" s="38">
        <f>IF(AND(Colin!$G12217=$B$2,Colin!$H12217=$C$3),Colin!$I12217,)</f>
        <v>0</v>
      </c>
      <c r="O12217" s="38">
        <f>IF(AND(Colin!$G12217=$B$2,Colin!$H12217&lt;=$C$3),Colin!$I12217,)</f>
        <v>0</v>
      </c>
      <c r="P12217" s="38">
        <f>IF(Colin!$G12217&lt;$B$2,Colin!$I12217,0)</f>
        <v>0</v>
      </c>
      <c r="Q12217" s="38">
        <f>IF(Colin!$G12217&lt;$B$1,Colin!$I12217,0)</f>
        <v>0</v>
      </c>
    </row>
    <row r="12218" spans="12:17" x14ac:dyDescent="0.25">
      <c r="L12218" s="38">
        <f>IF(AND(Colin!$G12218=$B$1,Colin!$H12218=$C$3),Colin!$I12218,)</f>
        <v>0</v>
      </c>
      <c r="M12218" s="38">
        <f>IF(AND(Colin!$G12218=$B$1,Colin!$H12218&lt;=$C$3),Colin!$I12218,)</f>
        <v>0</v>
      </c>
      <c r="N12218" s="38">
        <f>IF(AND(Colin!$G12218=$B$2,Colin!$H12218=$C$3),Colin!$I12218,)</f>
        <v>0</v>
      </c>
      <c r="O12218" s="38">
        <f>IF(AND(Colin!$G12218=$B$2,Colin!$H12218&lt;=$C$3),Colin!$I12218,)</f>
        <v>0</v>
      </c>
      <c r="P12218" s="38">
        <f>IF(Colin!$G12218&lt;$B$2,Colin!$I12218,0)</f>
        <v>0</v>
      </c>
      <c r="Q12218" s="38">
        <f>IF(Colin!$G12218&lt;$B$1,Colin!$I12218,0)</f>
        <v>0</v>
      </c>
    </row>
    <row r="12219" spans="12:17" x14ac:dyDescent="0.25">
      <c r="L12219" s="38">
        <f>IF(AND(Colin!$G12219=$B$1,Colin!$H12219=$C$3),Colin!$I12219,)</f>
        <v>0</v>
      </c>
      <c r="M12219" s="38">
        <f>IF(AND(Colin!$G12219=$B$1,Colin!$H12219&lt;=$C$3),Colin!$I12219,)</f>
        <v>0</v>
      </c>
      <c r="N12219" s="38">
        <f>IF(AND(Colin!$G12219=$B$2,Colin!$H12219=$C$3),Colin!$I12219,)</f>
        <v>0</v>
      </c>
      <c r="O12219" s="38">
        <f>IF(AND(Colin!$G12219=$B$2,Colin!$H12219&lt;=$C$3),Colin!$I12219,)</f>
        <v>0</v>
      </c>
      <c r="P12219" s="38">
        <f>IF(Colin!$G12219&lt;$B$2,Colin!$I12219,0)</f>
        <v>0</v>
      </c>
      <c r="Q12219" s="38">
        <f>IF(Colin!$G12219&lt;$B$1,Colin!$I12219,0)</f>
        <v>0</v>
      </c>
    </row>
    <row r="12220" spans="12:17" x14ac:dyDescent="0.25">
      <c r="L12220" s="38">
        <f>IF(AND(Colin!$G12220=$B$1,Colin!$H12220=$C$3),Colin!$I12220,)</f>
        <v>0</v>
      </c>
      <c r="M12220" s="38">
        <f>IF(AND(Colin!$G12220=$B$1,Colin!$H12220&lt;=$C$3),Colin!$I12220,)</f>
        <v>0</v>
      </c>
      <c r="N12220" s="38">
        <f>IF(AND(Colin!$G12220=$B$2,Colin!$H12220=$C$3),Colin!$I12220,)</f>
        <v>0</v>
      </c>
      <c r="O12220" s="38">
        <f>IF(AND(Colin!$G12220=$B$2,Colin!$H12220&lt;=$C$3),Colin!$I12220,)</f>
        <v>0</v>
      </c>
      <c r="P12220" s="38">
        <f>IF(Colin!$G12220&lt;$B$2,Colin!$I12220,0)</f>
        <v>0</v>
      </c>
      <c r="Q12220" s="38">
        <f>IF(Colin!$G12220&lt;$B$1,Colin!$I12220,0)</f>
        <v>0</v>
      </c>
    </row>
    <row r="12221" spans="12:17" x14ac:dyDescent="0.25">
      <c r="L12221" s="38">
        <f>IF(AND(Colin!$G12221=$B$1,Colin!$H12221=$C$3),Colin!$I12221,)</f>
        <v>0</v>
      </c>
      <c r="M12221" s="38">
        <f>IF(AND(Colin!$G12221=$B$1,Colin!$H12221&lt;=$C$3),Colin!$I12221,)</f>
        <v>0</v>
      </c>
      <c r="N12221" s="38">
        <f>IF(AND(Colin!$G12221=$B$2,Colin!$H12221=$C$3),Colin!$I12221,)</f>
        <v>0</v>
      </c>
      <c r="O12221" s="38">
        <f>IF(AND(Colin!$G12221=$B$2,Colin!$H12221&lt;=$C$3),Colin!$I12221,)</f>
        <v>0</v>
      </c>
      <c r="P12221" s="38">
        <f>IF(Colin!$G12221&lt;$B$2,Colin!$I12221,0)</f>
        <v>0</v>
      </c>
      <c r="Q12221" s="38">
        <f>IF(Colin!$G12221&lt;$B$1,Colin!$I12221,0)</f>
        <v>0</v>
      </c>
    </row>
    <row r="12222" spans="12:17" x14ac:dyDescent="0.25">
      <c r="L12222" s="38">
        <f>IF(AND(Colin!$G12222=$B$1,Colin!$H12222=$C$3),Colin!$I12222,)</f>
        <v>0</v>
      </c>
      <c r="M12222" s="38">
        <f>IF(AND(Colin!$G12222=$B$1,Colin!$H12222&lt;=$C$3),Colin!$I12222,)</f>
        <v>0</v>
      </c>
      <c r="N12222" s="38">
        <f>IF(AND(Colin!$G12222=$B$2,Colin!$H12222=$C$3),Colin!$I12222,)</f>
        <v>0</v>
      </c>
      <c r="O12222" s="38">
        <f>IF(AND(Colin!$G12222=$B$2,Colin!$H12222&lt;=$C$3),Colin!$I12222,)</f>
        <v>0</v>
      </c>
      <c r="P12222" s="38">
        <f>IF(Colin!$G12222&lt;$B$2,Colin!$I12222,0)</f>
        <v>0</v>
      </c>
      <c r="Q12222" s="38">
        <f>IF(Colin!$G12222&lt;$B$1,Colin!$I12222,0)</f>
        <v>0</v>
      </c>
    </row>
    <row r="12223" spans="12:17" x14ac:dyDescent="0.25">
      <c r="L12223" s="38">
        <f>IF(AND(Colin!$G12223=$B$1,Colin!$H12223=$C$3),Colin!$I12223,)</f>
        <v>0</v>
      </c>
      <c r="M12223" s="38">
        <f>IF(AND(Colin!$G12223=$B$1,Colin!$H12223&lt;=$C$3),Colin!$I12223,)</f>
        <v>0</v>
      </c>
      <c r="N12223" s="38">
        <f>IF(AND(Colin!$G12223=$B$2,Colin!$H12223=$C$3),Colin!$I12223,)</f>
        <v>0</v>
      </c>
      <c r="O12223" s="38">
        <f>IF(AND(Colin!$G12223=$B$2,Colin!$H12223&lt;=$C$3),Colin!$I12223,)</f>
        <v>0</v>
      </c>
      <c r="P12223" s="38">
        <f>IF(Colin!$G12223&lt;$B$2,Colin!$I12223,0)</f>
        <v>0</v>
      </c>
      <c r="Q12223" s="38">
        <f>IF(Colin!$G12223&lt;$B$1,Colin!$I12223,0)</f>
        <v>0</v>
      </c>
    </row>
    <row r="12224" spans="12:17" x14ac:dyDescent="0.25">
      <c r="L12224" s="38">
        <f>IF(AND(Colin!$G12224=$B$1,Colin!$H12224=$C$3),Colin!$I12224,)</f>
        <v>0</v>
      </c>
      <c r="M12224" s="38">
        <f>IF(AND(Colin!$G12224=$B$1,Colin!$H12224&lt;=$C$3),Colin!$I12224,)</f>
        <v>0</v>
      </c>
      <c r="N12224" s="38">
        <f>IF(AND(Colin!$G12224=$B$2,Colin!$H12224=$C$3),Colin!$I12224,)</f>
        <v>0</v>
      </c>
      <c r="O12224" s="38">
        <f>IF(AND(Colin!$G12224=$B$2,Colin!$H12224&lt;=$C$3),Colin!$I12224,)</f>
        <v>0</v>
      </c>
      <c r="P12224" s="38">
        <f>IF(Colin!$G12224&lt;$B$2,Colin!$I12224,0)</f>
        <v>0</v>
      </c>
      <c r="Q12224" s="38">
        <f>IF(Colin!$G12224&lt;$B$1,Colin!$I12224,0)</f>
        <v>0</v>
      </c>
    </row>
    <row r="12225" spans="12:17" x14ac:dyDescent="0.25">
      <c r="L12225" s="38">
        <f>IF(AND(Colin!$G12225=$B$1,Colin!$H12225=$C$3),Colin!$I12225,)</f>
        <v>0</v>
      </c>
      <c r="M12225" s="38">
        <f>IF(AND(Colin!$G12225=$B$1,Colin!$H12225&lt;=$C$3),Colin!$I12225,)</f>
        <v>0</v>
      </c>
      <c r="N12225" s="38">
        <f>IF(AND(Colin!$G12225=$B$2,Colin!$H12225=$C$3),Colin!$I12225,)</f>
        <v>0</v>
      </c>
      <c r="O12225" s="38">
        <f>IF(AND(Colin!$G12225=$B$2,Colin!$H12225&lt;=$C$3),Colin!$I12225,)</f>
        <v>0</v>
      </c>
      <c r="P12225" s="38">
        <f>IF(Colin!$G12225&lt;$B$2,Colin!$I12225,0)</f>
        <v>0</v>
      </c>
      <c r="Q12225" s="38">
        <f>IF(Colin!$G12225&lt;$B$1,Colin!$I12225,0)</f>
        <v>0</v>
      </c>
    </row>
    <row r="12226" spans="12:17" x14ac:dyDescent="0.25">
      <c r="L12226" s="38">
        <f>IF(AND(Colin!$G12226=$B$1,Colin!$H12226=$C$3),Colin!$I12226,)</f>
        <v>0</v>
      </c>
      <c r="M12226" s="38">
        <f>IF(AND(Colin!$G12226=$B$1,Colin!$H12226&lt;=$C$3),Colin!$I12226,)</f>
        <v>0</v>
      </c>
      <c r="N12226" s="38">
        <f>IF(AND(Colin!$G12226=$B$2,Colin!$H12226=$C$3),Colin!$I12226,)</f>
        <v>0</v>
      </c>
      <c r="O12226" s="38">
        <f>IF(AND(Colin!$G12226=$B$2,Colin!$H12226&lt;=$C$3),Colin!$I12226,)</f>
        <v>0</v>
      </c>
      <c r="P12226" s="38">
        <f>IF(Colin!$G12226&lt;$B$2,Colin!$I12226,0)</f>
        <v>0</v>
      </c>
      <c r="Q12226" s="38">
        <f>IF(Colin!$G12226&lt;$B$1,Colin!$I12226,0)</f>
        <v>0</v>
      </c>
    </row>
    <row r="12227" spans="12:17" x14ac:dyDescent="0.25">
      <c r="L12227" s="38">
        <f>IF(AND(Colin!$G12227=$B$1,Colin!$H12227=$C$3),Colin!$I12227,)</f>
        <v>0</v>
      </c>
      <c r="M12227" s="38">
        <f>IF(AND(Colin!$G12227=$B$1,Colin!$H12227&lt;=$C$3),Colin!$I12227,)</f>
        <v>0</v>
      </c>
      <c r="N12227" s="38">
        <f>IF(AND(Colin!$G12227=$B$2,Colin!$H12227=$C$3),Colin!$I12227,)</f>
        <v>0</v>
      </c>
      <c r="O12227" s="38">
        <f>IF(AND(Colin!$G12227=$B$2,Colin!$H12227&lt;=$C$3),Colin!$I12227,)</f>
        <v>0</v>
      </c>
      <c r="P12227" s="38">
        <f>IF(Colin!$G12227&lt;$B$2,Colin!$I12227,0)</f>
        <v>0</v>
      </c>
      <c r="Q12227" s="38">
        <f>IF(Colin!$G12227&lt;$B$1,Colin!$I12227,0)</f>
        <v>0</v>
      </c>
    </row>
    <row r="12228" spans="12:17" x14ac:dyDescent="0.25">
      <c r="L12228" s="38">
        <f>IF(AND(Colin!$G12228=$B$1,Colin!$H12228=$C$3),Colin!$I12228,)</f>
        <v>0</v>
      </c>
      <c r="M12228" s="38">
        <f>IF(AND(Colin!$G12228=$B$1,Colin!$H12228&lt;=$C$3),Colin!$I12228,)</f>
        <v>0</v>
      </c>
      <c r="N12228" s="38">
        <f>IF(AND(Colin!$G12228=$B$2,Colin!$H12228=$C$3),Colin!$I12228,)</f>
        <v>0</v>
      </c>
      <c r="O12228" s="38">
        <f>IF(AND(Colin!$G12228=$B$2,Colin!$H12228&lt;=$C$3),Colin!$I12228,)</f>
        <v>0</v>
      </c>
      <c r="P12228" s="38">
        <f>IF(Colin!$G12228&lt;$B$2,Colin!$I12228,0)</f>
        <v>0</v>
      </c>
      <c r="Q12228" s="38">
        <f>IF(Colin!$G12228&lt;$B$1,Colin!$I12228,0)</f>
        <v>0</v>
      </c>
    </row>
    <row r="12229" spans="12:17" x14ac:dyDescent="0.25">
      <c r="L12229" s="38">
        <f>IF(AND(Colin!$G12229=$B$1,Colin!$H12229=$C$3),Colin!$I12229,)</f>
        <v>0</v>
      </c>
      <c r="M12229" s="38">
        <f>IF(AND(Colin!$G12229=$B$1,Colin!$H12229&lt;=$C$3),Colin!$I12229,)</f>
        <v>0</v>
      </c>
      <c r="N12229" s="38">
        <f>IF(AND(Colin!$G12229=$B$2,Colin!$H12229=$C$3),Colin!$I12229,)</f>
        <v>0</v>
      </c>
      <c r="O12229" s="38">
        <f>IF(AND(Colin!$G12229=$B$2,Colin!$H12229&lt;=$C$3),Colin!$I12229,)</f>
        <v>0</v>
      </c>
      <c r="P12229" s="38">
        <f>IF(Colin!$G12229&lt;$B$2,Colin!$I12229,0)</f>
        <v>0</v>
      </c>
      <c r="Q12229" s="38">
        <f>IF(Colin!$G12229&lt;$B$1,Colin!$I12229,0)</f>
        <v>0</v>
      </c>
    </row>
    <row r="12230" spans="12:17" x14ac:dyDescent="0.25">
      <c r="L12230" s="38">
        <f>IF(AND(Colin!$G12230=$B$1,Colin!$H12230=$C$3),Colin!$I12230,)</f>
        <v>0</v>
      </c>
      <c r="M12230" s="38">
        <f>IF(AND(Colin!$G12230=$B$1,Colin!$H12230&lt;=$C$3),Colin!$I12230,)</f>
        <v>0</v>
      </c>
      <c r="N12230" s="38">
        <f>IF(AND(Colin!$G12230=$B$2,Colin!$H12230=$C$3),Colin!$I12230,)</f>
        <v>0</v>
      </c>
      <c r="O12230" s="38">
        <f>IF(AND(Colin!$G12230=$B$2,Colin!$H12230&lt;=$C$3),Colin!$I12230,)</f>
        <v>0</v>
      </c>
      <c r="P12230" s="38">
        <f>IF(Colin!$G12230&lt;$B$2,Colin!$I12230,0)</f>
        <v>0</v>
      </c>
      <c r="Q12230" s="38">
        <f>IF(Colin!$G12230&lt;$B$1,Colin!$I12230,0)</f>
        <v>0</v>
      </c>
    </row>
    <row r="12231" spans="12:17" x14ac:dyDescent="0.25">
      <c r="L12231" s="38">
        <f>IF(AND(Colin!$G12231=$B$1,Colin!$H12231=$C$3),Colin!$I12231,)</f>
        <v>0</v>
      </c>
      <c r="M12231" s="38">
        <f>IF(AND(Colin!$G12231=$B$1,Colin!$H12231&lt;=$C$3),Colin!$I12231,)</f>
        <v>0</v>
      </c>
      <c r="N12231" s="38">
        <f>IF(AND(Colin!$G12231=$B$2,Colin!$H12231=$C$3),Colin!$I12231,)</f>
        <v>0</v>
      </c>
      <c r="O12231" s="38">
        <f>IF(AND(Colin!$G12231=$B$2,Colin!$H12231&lt;=$C$3),Colin!$I12231,)</f>
        <v>0</v>
      </c>
      <c r="P12231" s="38">
        <f>IF(Colin!$G12231&lt;$B$2,Colin!$I12231,0)</f>
        <v>0</v>
      </c>
      <c r="Q12231" s="38">
        <f>IF(Colin!$G12231&lt;$B$1,Colin!$I12231,0)</f>
        <v>0</v>
      </c>
    </row>
    <row r="12232" spans="12:17" x14ac:dyDescent="0.25">
      <c r="L12232" s="38">
        <f>IF(AND(Colin!$G12232=$B$1,Colin!$H12232=$C$3),Colin!$I12232,)</f>
        <v>0</v>
      </c>
      <c r="M12232" s="38">
        <f>IF(AND(Colin!$G12232=$B$1,Colin!$H12232&lt;=$C$3),Colin!$I12232,)</f>
        <v>0</v>
      </c>
      <c r="N12232" s="38">
        <f>IF(AND(Colin!$G12232=$B$2,Colin!$H12232=$C$3),Colin!$I12232,)</f>
        <v>0</v>
      </c>
      <c r="O12232" s="38">
        <f>IF(AND(Colin!$G12232=$B$2,Colin!$H12232&lt;=$C$3),Colin!$I12232,)</f>
        <v>0</v>
      </c>
      <c r="P12232" s="38">
        <f>IF(Colin!$G12232&lt;$B$2,Colin!$I12232,0)</f>
        <v>0</v>
      </c>
      <c r="Q12232" s="38">
        <f>IF(Colin!$G12232&lt;$B$1,Colin!$I12232,0)</f>
        <v>0</v>
      </c>
    </row>
    <row r="12233" spans="12:17" x14ac:dyDescent="0.25">
      <c r="L12233" s="38">
        <f>IF(AND(Colin!$G12233=$B$1,Colin!$H12233=$C$3),Colin!$I12233,)</f>
        <v>0</v>
      </c>
      <c r="M12233" s="38">
        <f>IF(AND(Colin!$G12233=$B$1,Colin!$H12233&lt;=$C$3),Colin!$I12233,)</f>
        <v>0</v>
      </c>
      <c r="N12233" s="38">
        <f>IF(AND(Colin!$G12233=$B$2,Colin!$H12233=$C$3),Colin!$I12233,)</f>
        <v>0</v>
      </c>
      <c r="O12233" s="38">
        <f>IF(AND(Colin!$G12233=$B$2,Colin!$H12233&lt;=$C$3),Colin!$I12233,)</f>
        <v>0</v>
      </c>
      <c r="P12233" s="38">
        <f>IF(Colin!$G12233&lt;$B$2,Colin!$I12233,0)</f>
        <v>0</v>
      </c>
      <c r="Q12233" s="38">
        <f>IF(Colin!$G12233&lt;$B$1,Colin!$I12233,0)</f>
        <v>0</v>
      </c>
    </row>
    <row r="12234" spans="12:17" x14ac:dyDescent="0.25">
      <c r="L12234" s="38">
        <f>IF(AND(Colin!$G12234=$B$1,Colin!$H12234=$C$3),Colin!$I12234,)</f>
        <v>0</v>
      </c>
      <c r="M12234" s="38">
        <f>IF(AND(Colin!$G12234=$B$1,Colin!$H12234&lt;=$C$3),Colin!$I12234,)</f>
        <v>0</v>
      </c>
      <c r="N12234" s="38">
        <f>IF(AND(Colin!$G12234=$B$2,Colin!$H12234=$C$3),Colin!$I12234,)</f>
        <v>0</v>
      </c>
      <c r="O12234" s="38">
        <f>IF(AND(Colin!$G12234=$B$2,Colin!$H12234&lt;=$C$3),Colin!$I12234,)</f>
        <v>0</v>
      </c>
      <c r="P12234" s="38">
        <f>IF(Colin!$G12234&lt;$B$2,Colin!$I12234,0)</f>
        <v>0</v>
      </c>
      <c r="Q12234" s="38">
        <f>IF(Colin!$G12234&lt;$B$1,Colin!$I12234,0)</f>
        <v>0</v>
      </c>
    </row>
    <row r="12235" spans="12:17" x14ac:dyDescent="0.25">
      <c r="L12235" s="38">
        <f>IF(AND(Colin!$G12235=$B$1,Colin!$H12235=$C$3),Colin!$I12235,)</f>
        <v>0</v>
      </c>
      <c r="M12235" s="38">
        <f>IF(AND(Colin!$G12235=$B$1,Colin!$H12235&lt;=$C$3),Colin!$I12235,)</f>
        <v>0</v>
      </c>
      <c r="N12235" s="38">
        <f>IF(AND(Colin!$G12235=$B$2,Colin!$H12235=$C$3),Colin!$I12235,)</f>
        <v>0</v>
      </c>
      <c r="O12235" s="38">
        <f>IF(AND(Colin!$G12235=$B$2,Colin!$H12235&lt;=$C$3),Colin!$I12235,)</f>
        <v>0</v>
      </c>
      <c r="P12235" s="38">
        <f>IF(Colin!$G12235&lt;$B$2,Colin!$I12235,0)</f>
        <v>0</v>
      </c>
      <c r="Q12235" s="38">
        <f>IF(Colin!$G12235&lt;$B$1,Colin!$I12235,0)</f>
        <v>0</v>
      </c>
    </row>
    <row r="12236" spans="12:17" x14ac:dyDescent="0.25">
      <c r="L12236" s="38">
        <f>IF(AND(Colin!$G12236=$B$1,Colin!$H12236=$C$3),Colin!$I12236,)</f>
        <v>0</v>
      </c>
      <c r="M12236" s="38">
        <f>IF(AND(Colin!$G12236=$B$1,Colin!$H12236&lt;=$C$3),Colin!$I12236,)</f>
        <v>0</v>
      </c>
      <c r="N12236" s="38">
        <f>IF(AND(Colin!$G12236=$B$2,Colin!$H12236=$C$3),Colin!$I12236,)</f>
        <v>0</v>
      </c>
      <c r="O12236" s="38">
        <f>IF(AND(Colin!$G12236=$B$2,Colin!$H12236&lt;=$C$3),Colin!$I12236,)</f>
        <v>0</v>
      </c>
      <c r="P12236" s="38">
        <f>IF(Colin!$G12236&lt;$B$2,Colin!$I12236,0)</f>
        <v>0</v>
      </c>
      <c r="Q12236" s="38">
        <f>IF(Colin!$G12236&lt;$B$1,Colin!$I12236,0)</f>
        <v>0</v>
      </c>
    </row>
    <row r="12237" spans="12:17" x14ac:dyDescent="0.25">
      <c r="L12237" s="38">
        <f>IF(AND(Colin!$G12237=$B$1,Colin!$H12237=$C$3),Colin!$I12237,)</f>
        <v>0</v>
      </c>
      <c r="M12237" s="38">
        <f>IF(AND(Colin!$G12237=$B$1,Colin!$H12237&lt;=$C$3),Colin!$I12237,)</f>
        <v>0</v>
      </c>
      <c r="N12237" s="38">
        <f>IF(AND(Colin!$G12237=$B$2,Colin!$H12237=$C$3),Colin!$I12237,)</f>
        <v>0</v>
      </c>
      <c r="O12237" s="38">
        <f>IF(AND(Colin!$G12237=$B$2,Colin!$H12237&lt;=$C$3),Colin!$I12237,)</f>
        <v>0</v>
      </c>
      <c r="P12237" s="38">
        <f>IF(Colin!$G12237&lt;$B$2,Colin!$I12237,0)</f>
        <v>0</v>
      </c>
      <c r="Q12237" s="38">
        <f>IF(Colin!$G12237&lt;$B$1,Colin!$I12237,0)</f>
        <v>0</v>
      </c>
    </row>
    <row r="12238" spans="12:17" x14ac:dyDescent="0.25">
      <c r="L12238" s="38">
        <f>IF(AND(Colin!$G12238=$B$1,Colin!$H12238=$C$3),Colin!$I12238,)</f>
        <v>0</v>
      </c>
      <c r="M12238" s="38">
        <f>IF(AND(Colin!$G12238=$B$1,Colin!$H12238&lt;=$C$3),Colin!$I12238,)</f>
        <v>0</v>
      </c>
      <c r="N12238" s="38">
        <f>IF(AND(Colin!$G12238=$B$2,Colin!$H12238=$C$3),Colin!$I12238,)</f>
        <v>0</v>
      </c>
      <c r="O12238" s="38">
        <f>IF(AND(Colin!$G12238=$B$2,Colin!$H12238&lt;=$C$3),Colin!$I12238,)</f>
        <v>0</v>
      </c>
      <c r="P12238" s="38">
        <f>IF(Colin!$G12238&lt;$B$2,Colin!$I12238,0)</f>
        <v>0</v>
      </c>
      <c r="Q12238" s="38">
        <f>IF(Colin!$G12238&lt;$B$1,Colin!$I12238,0)</f>
        <v>0</v>
      </c>
    </row>
    <row r="12239" spans="12:17" x14ac:dyDescent="0.25">
      <c r="L12239" s="38">
        <f>IF(AND(Colin!$G12239=$B$1,Colin!$H12239=$C$3),Colin!$I12239,)</f>
        <v>0</v>
      </c>
      <c r="M12239" s="38">
        <f>IF(AND(Colin!$G12239=$B$1,Colin!$H12239&lt;=$C$3),Colin!$I12239,)</f>
        <v>0</v>
      </c>
      <c r="N12239" s="38">
        <f>IF(AND(Colin!$G12239=$B$2,Colin!$H12239=$C$3),Colin!$I12239,)</f>
        <v>0</v>
      </c>
      <c r="O12239" s="38">
        <f>IF(AND(Colin!$G12239=$B$2,Colin!$H12239&lt;=$C$3),Colin!$I12239,)</f>
        <v>0</v>
      </c>
      <c r="P12239" s="38">
        <f>IF(Colin!$G12239&lt;$B$2,Colin!$I12239,0)</f>
        <v>0</v>
      </c>
      <c r="Q12239" s="38">
        <f>IF(Colin!$G12239&lt;$B$1,Colin!$I12239,0)</f>
        <v>0</v>
      </c>
    </row>
    <row r="12240" spans="12:17" x14ac:dyDescent="0.25">
      <c r="L12240" s="38">
        <f>IF(AND(Colin!$G12240=$B$1,Colin!$H12240=$C$3),Colin!$I12240,)</f>
        <v>0</v>
      </c>
      <c r="M12240" s="38">
        <f>IF(AND(Colin!$G12240=$B$1,Colin!$H12240&lt;=$C$3),Colin!$I12240,)</f>
        <v>0</v>
      </c>
      <c r="N12240" s="38">
        <f>IF(AND(Colin!$G12240=$B$2,Colin!$H12240=$C$3),Colin!$I12240,)</f>
        <v>0</v>
      </c>
      <c r="O12240" s="38">
        <f>IF(AND(Colin!$G12240=$B$2,Colin!$H12240&lt;=$C$3),Colin!$I12240,)</f>
        <v>0</v>
      </c>
      <c r="P12240" s="38">
        <f>IF(Colin!$G12240&lt;$B$2,Colin!$I12240,0)</f>
        <v>0</v>
      </c>
      <c r="Q12240" s="38">
        <f>IF(Colin!$G12240&lt;$B$1,Colin!$I12240,0)</f>
        <v>0</v>
      </c>
    </row>
    <row r="12241" spans="12:17" x14ac:dyDescent="0.25">
      <c r="L12241" s="38">
        <f>IF(AND(Colin!$G12241=$B$1,Colin!$H12241=$C$3),Colin!$I12241,)</f>
        <v>0</v>
      </c>
      <c r="M12241" s="38">
        <f>IF(AND(Colin!$G12241=$B$1,Colin!$H12241&lt;=$C$3),Colin!$I12241,)</f>
        <v>0</v>
      </c>
      <c r="N12241" s="38">
        <f>IF(AND(Colin!$G12241=$B$2,Colin!$H12241=$C$3),Colin!$I12241,)</f>
        <v>0</v>
      </c>
      <c r="O12241" s="38">
        <f>IF(AND(Colin!$G12241=$B$2,Colin!$H12241&lt;=$C$3),Colin!$I12241,)</f>
        <v>0</v>
      </c>
      <c r="P12241" s="38">
        <f>IF(Colin!$G12241&lt;$B$2,Colin!$I12241,0)</f>
        <v>0</v>
      </c>
      <c r="Q12241" s="38">
        <f>IF(Colin!$G12241&lt;$B$1,Colin!$I12241,0)</f>
        <v>0</v>
      </c>
    </row>
    <row r="12242" spans="12:17" x14ac:dyDescent="0.25">
      <c r="L12242" s="38">
        <f>IF(AND(Colin!$G12242=$B$1,Colin!$H12242=$C$3),Colin!$I12242,)</f>
        <v>0</v>
      </c>
      <c r="M12242" s="38">
        <f>IF(AND(Colin!$G12242=$B$1,Colin!$H12242&lt;=$C$3),Colin!$I12242,)</f>
        <v>0</v>
      </c>
      <c r="N12242" s="38">
        <f>IF(AND(Colin!$G12242=$B$2,Colin!$H12242=$C$3),Colin!$I12242,)</f>
        <v>0</v>
      </c>
      <c r="O12242" s="38">
        <f>IF(AND(Colin!$G12242=$B$2,Colin!$H12242&lt;=$C$3),Colin!$I12242,)</f>
        <v>0</v>
      </c>
      <c r="P12242" s="38">
        <f>IF(Colin!$G12242&lt;$B$2,Colin!$I12242,0)</f>
        <v>0</v>
      </c>
      <c r="Q12242" s="38">
        <f>IF(Colin!$G12242&lt;$B$1,Colin!$I12242,0)</f>
        <v>0</v>
      </c>
    </row>
    <row r="12243" spans="12:17" x14ac:dyDescent="0.25">
      <c r="L12243" s="38">
        <f>IF(AND(Colin!$G12243=$B$1,Colin!$H12243=$C$3),Colin!$I12243,)</f>
        <v>0</v>
      </c>
      <c r="M12243" s="38">
        <f>IF(AND(Colin!$G12243=$B$1,Colin!$H12243&lt;=$C$3),Colin!$I12243,)</f>
        <v>0</v>
      </c>
      <c r="N12243" s="38">
        <f>IF(AND(Colin!$G12243=$B$2,Colin!$H12243=$C$3),Colin!$I12243,)</f>
        <v>0</v>
      </c>
      <c r="O12243" s="38">
        <f>IF(AND(Colin!$G12243=$B$2,Colin!$H12243&lt;=$C$3),Colin!$I12243,)</f>
        <v>0</v>
      </c>
      <c r="P12243" s="38">
        <f>IF(Colin!$G12243&lt;$B$2,Colin!$I12243,0)</f>
        <v>0</v>
      </c>
      <c r="Q12243" s="38">
        <f>IF(Colin!$G12243&lt;$B$1,Colin!$I12243,0)</f>
        <v>0</v>
      </c>
    </row>
    <row r="12244" spans="12:17" x14ac:dyDescent="0.25">
      <c r="L12244" s="38">
        <f>IF(AND(Colin!$G12244=$B$1,Colin!$H12244=$C$3),Colin!$I12244,)</f>
        <v>0</v>
      </c>
      <c r="M12244" s="38">
        <f>IF(AND(Colin!$G12244=$B$1,Colin!$H12244&lt;=$C$3),Colin!$I12244,)</f>
        <v>0</v>
      </c>
      <c r="N12244" s="38">
        <f>IF(AND(Colin!$G12244=$B$2,Colin!$H12244=$C$3),Colin!$I12244,)</f>
        <v>0</v>
      </c>
      <c r="O12244" s="38">
        <f>IF(AND(Colin!$G12244=$B$2,Colin!$H12244&lt;=$C$3),Colin!$I12244,)</f>
        <v>0</v>
      </c>
      <c r="P12244" s="38">
        <f>IF(Colin!$G12244&lt;$B$2,Colin!$I12244,0)</f>
        <v>0</v>
      </c>
      <c r="Q12244" s="38">
        <f>IF(Colin!$G12244&lt;$B$1,Colin!$I12244,0)</f>
        <v>0</v>
      </c>
    </row>
    <row r="12245" spans="12:17" x14ac:dyDescent="0.25">
      <c r="L12245" s="38">
        <f>IF(AND(Colin!$G12245=$B$1,Colin!$H12245=$C$3),Colin!$I12245,)</f>
        <v>0</v>
      </c>
      <c r="M12245" s="38">
        <f>IF(AND(Colin!$G12245=$B$1,Colin!$H12245&lt;=$C$3),Colin!$I12245,)</f>
        <v>0</v>
      </c>
      <c r="N12245" s="38">
        <f>IF(AND(Colin!$G12245=$B$2,Colin!$H12245=$C$3),Colin!$I12245,)</f>
        <v>0</v>
      </c>
      <c r="O12245" s="38">
        <f>IF(AND(Colin!$G12245=$B$2,Colin!$H12245&lt;=$C$3),Colin!$I12245,)</f>
        <v>0</v>
      </c>
      <c r="P12245" s="38">
        <f>IF(Colin!$G12245&lt;$B$2,Colin!$I12245,0)</f>
        <v>0</v>
      </c>
      <c r="Q12245" s="38">
        <f>IF(Colin!$G12245&lt;$B$1,Colin!$I12245,0)</f>
        <v>0</v>
      </c>
    </row>
    <row r="12246" spans="12:17" x14ac:dyDescent="0.25">
      <c r="L12246" s="38">
        <f>IF(AND(Colin!$G12246=$B$1,Colin!$H12246=$C$3),Colin!$I12246,)</f>
        <v>0</v>
      </c>
      <c r="M12246" s="38">
        <f>IF(AND(Colin!$G12246=$B$1,Colin!$H12246&lt;=$C$3),Colin!$I12246,)</f>
        <v>0</v>
      </c>
      <c r="N12246" s="38">
        <f>IF(AND(Colin!$G12246=$B$2,Colin!$H12246=$C$3),Colin!$I12246,)</f>
        <v>0</v>
      </c>
      <c r="O12246" s="38">
        <f>IF(AND(Colin!$G12246=$B$2,Colin!$H12246&lt;=$C$3),Colin!$I12246,)</f>
        <v>0</v>
      </c>
      <c r="P12246" s="38">
        <f>IF(Colin!$G12246&lt;$B$2,Colin!$I12246,0)</f>
        <v>0</v>
      </c>
      <c r="Q12246" s="38">
        <f>IF(Colin!$G12246&lt;$B$1,Colin!$I12246,0)</f>
        <v>0</v>
      </c>
    </row>
    <row r="12247" spans="12:17" x14ac:dyDescent="0.25">
      <c r="L12247" s="38">
        <f>IF(AND(Colin!$G12247=$B$1,Colin!$H12247=$C$3),Colin!$I12247,)</f>
        <v>0</v>
      </c>
      <c r="M12247" s="38">
        <f>IF(AND(Colin!$G12247=$B$1,Colin!$H12247&lt;=$C$3),Colin!$I12247,)</f>
        <v>0</v>
      </c>
      <c r="N12247" s="38">
        <f>IF(AND(Colin!$G12247=$B$2,Colin!$H12247=$C$3),Colin!$I12247,)</f>
        <v>0</v>
      </c>
      <c r="O12247" s="38">
        <f>IF(AND(Colin!$G12247=$B$2,Colin!$H12247&lt;=$C$3),Colin!$I12247,)</f>
        <v>0</v>
      </c>
      <c r="P12247" s="38">
        <f>IF(Colin!$G12247&lt;$B$2,Colin!$I12247,0)</f>
        <v>0</v>
      </c>
      <c r="Q12247" s="38">
        <f>IF(Colin!$G12247&lt;$B$1,Colin!$I12247,0)</f>
        <v>0</v>
      </c>
    </row>
    <row r="12248" spans="12:17" x14ac:dyDescent="0.25">
      <c r="L12248" s="38">
        <f>IF(AND(Colin!$G12248=$B$1,Colin!$H12248=$C$3),Colin!$I12248,)</f>
        <v>0</v>
      </c>
      <c r="M12248" s="38">
        <f>IF(AND(Colin!$G12248=$B$1,Colin!$H12248&lt;=$C$3),Colin!$I12248,)</f>
        <v>0</v>
      </c>
      <c r="N12248" s="38">
        <f>IF(AND(Colin!$G12248=$B$2,Colin!$H12248=$C$3),Colin!$I12248,)</f>
        <v>0</v>
      </c>
      <c r="O12248" s="38">
        <f>IF(AND(Colin!$G12248=$B$2,Colin!$H12248&lt;=$C$3),Colin!$I12248,)</f>
        <v>0</v>
      </c>
      <c r="P12248" s="38">
        <f>IF(Colin!$G12248&lt;$B$2,Colin!$I12248,0)</f>
        <v>0</v>
      </c>
      <c r="Q12248" s="38">
        <f>IF(Colin!$G12248&lt;$B$1,Colin!$I12248,0)</f>
        <v>0</v>
      </c>
    </row>
    <row r="12249" spans="12:17" x14ac:dyDescent="0.25">
      <c r="L12249" s="38">
        <f>IF(AND(Colin!$G12249=$B$1,Colin!$H12249=$C$3),Colin!$I12249,)</f>
        <v>0</v>
      </c>
      <c r="M12249" s="38">
        <f>IF(AND(Colin!$G12249=$B$1,Colin!$H12249&lt;=$C$3),Colin!$I12249,)</f>
        <v>0</v>
      </c>
      <c r="N12249" s="38">
        <f>IF(AND(Colin!$G12249=$B$2,Colin!$H12249=$C$3),Colin!$I12249,)</f>
        <v>0</v>
      </c>
      <c r="O12249" s="38">
        <f>IF(AND(Colin!$G12249=$B$2,Colin!$H12249&lt;=$C$3),Colin!$I12249,)</f>
        <v>0</v>
      </c>
      <c r="P12249" s="38">
        <f>IF(Colin!$G12249&lt;$B$2,Colin!$I12249,0)</f>
        <v>0</v>
      </c>
      <c r="Q12249" s="38">
        <f>IF(Colin!$G12249&lt;$B$1,Colin!$I12249,0)</f>
        <v>0</v>
      </c>
    </row>
    <row r="12250" spans="12:17" x14ac:dyDescent="0.25">
      <c r="L12250" s="38">
        <f>IF(AND(Colin!$G12250=$B$1,Colin!$H12250=$C$3),Colin!$I12250,)</f>
        <v>0</v>
      </c>
      <c r="M12250" s="38">
        <f>IF(AND(Colin!$G12250=$B$1,Colin!$H12250&lt;=$C$3),Colin!$I12250,)</f>
        <v>0</v>
      </c>
      <c r="N12250" s="38">
        <f>IF(AND(Colin!$G12250=$B$2,Colin!$H12250=$C$3),Colin!$I12250,)</f>
        <v>0</v>
      </c>
      <c r="O12250" s="38">
        <f>IF(AND(Colin!$G12250=$B$2,Colin!$H12250&lt;=$C$3),Colin!$I12250,)</f>
        <v>0</v>
      </c>
      <c r="P12250" s="38">
        <f>IF(Colin!$G12250&lt;$B$2,Colin!$I12250,0)</f>
        <v>0</v>
      </c>
      <c r="Q12250" s="38">
        <f>IF(Colin!$G12250&lt;$B$1,Colin!$I12250,0)</f>
        <v>0</v>
      </c>
    </row>
    <row r="12251" spans="12:17" x14ac:dyDescent="0.25">
      <c r="L12251" s="38">
        <f>IF(AND(Colin!$G12251=$B$1,Colin!$H12251=$C$3),Colin!$I12251,)</f>
        <v>0</v>
      </c>
      <c r="M12251" s="38">
        <f>IF(AND(Colin!$G12251=$B$1,Colin!$H12251&lt;=$C$3),Colin!$I12251,)</f>
        <v>0</v>
      </c>
      <c r="N12251" s="38">
        <f>IF(AND(Colin!$G12251=$B$2,Colin!$H12251=$C$3),Colin!$I12251,)</f>
        <v>0</v>
      </c>
      <c r="O12251" s="38">
        <f>IF(AND(Colin!$G12251=$B$2,Colin!$H12251&lt;=$C$3),Colin!$I12251,)</f>
        <v>0</v>
      </c>
      <c r="P12251" s="38">
        <f>IF(Colin!$G12251&lt;$B$2,Colin!$I12251,0)</f>
        <v>0</v>
      </c>
      <c r="Q12251" s="38">
        <f>IF(Colin!$G12251&lt;$B$1,Colin!$I12251,0)</f>
        <v>0</v>
      </c>
    </row>
    <row r="12252" spans="12:17" x14ac:dyDescent="0.25">
      <c r="L12252" s="38">
        <f>IF(AND(Colin!$G12252=$B$1,Colin!$H12252=$C$3),Colin!$I12252,)</f>
        <v>0</v>
      </c>
      <c r="M12252" s="38">
        <f>IF(AND(Colin!$G12252=$B$1,Colin!$H12252&lt;=$C$3),Colin!$I12252,)</f>
        <v>0</v>
      </c>
      <c r="N12252" s="38">
        <f>IF(AND(Colin!$G12252=$B$2,Colin!$H12252=$C$3),Colin!$I12252,)</f>
        <v>0</v>
      </c>
      <c r="O12252" s="38">
        <f>IF(AND(Colin!$G12252=$B$2,Colin!$H12252&lt;=$C$3),Colin!$I12252,)</f>
        <v>0</v>
      </c>
      <c r="P12252" s="38">
        <f>IF(Colin!$G12252&lt;$B$2,Colin!$I12252,0)</f>
        <v>0</v>
      </c>
      <c r="Q12252" s="38">
        <f>IF(Colin!$G12252&lt;$B$1,Colin!$I12252,0)</f>
        <v>0</v>
      </c>
    </row>
    <row r="12253" spans="12:17" x14ac:dyDescent="0.25">
      <c r="L12253" s="38">
        <f>IF(AND(Colin!$G12253=$B$1,Colin!$H12253=$C$3),Colin!$I12253,)</f>
        <v>0</v>
      </c>
      <c r="M12253" s="38">
        <f>IF(AND(Colin!$G12253=$B$1,Colin!$H12253&lt;=$C$3),Colin!$I12253,)</f>
        <v>0</v>
      </c>
      <c r="N12253" s="38">
        <f>IF(AND(Colin!$G12253=$B$2,Colin!$H12253=$C$3),Colin!$I12253,)</f>
        <v>0</v>
      </c>
      <c r="O12253" s="38">
        <f>IF(AND(Colin!$G12253=$B$2,Colin!$H12253&lt;=$C$3),Colin!$I12253,)</f>
        <v>0</v>
      </c>
      <c r="P12253" s="38">
        <f>IF(Colin!$G12253&lt;$B$2,Colin!$I12253,0)</f>
        <v>0</v>
      </c>
      <c r="Q12253" s="38">
        <f>IF(Colin!$G12253&lt;$B$1,Colin!$I12253,0)</f>
        <v>0</v>
      </c>
    </row>
    <row r="12254" spans="12:17" x14ac:dyDescent="0.25">
      <c r="L12254" s="38">
        <f>IF(AND(Colin!$G12254=$B$1,Colin!$H12254=$C$3),Colin!$I12254,)</f>
        <v>0</v>
      </c>
      <c r="M12254" s="38">
        <f>IF(AND(Colin!$G12254=$B$1,Colin!$H12254&lt;=$C$3),Colin!$I12254,)</f>
        <v>0</v>
      </c>
      <c r="N12254" s="38">
        <f>IF(AND(Colin!$G12254=$B$2,Colin!$H12254=$C$3),Colin!$I12254,)</f>
        <v>0</v>
      </c>
      <c r="O12254" s="38">
        <f>IF(AND(Colin!$G12254=$B$2,Colin!$H12254&lt;=$C$3),Colin!$I12254,)</f>
        <v>0</v>
      </c>
      <c r="P12254" s="38">
        <f>IF(Colin!$G12254&lt;$B$2,Colin!$I12254,0)</f>
        <v>0</v>
      </c>
      <c r="Q12254" s="38">
        <f>IF(Colin!$G12254&lt;$B$1,Colin!$I12254,0)</f>
        <v>0</v>
      </c>
    </row>
    <row r="12255" spans="12:17" x14ac:dyDescent="0.25">
      <c r="L12255" s="38">
        <f>IF(AND(Colin!$G12255=$B$1,Colin!$H12255=$C$3),Colin!$I12255,)</f>
        <v>0</v>
      </c>
      <c r="M12255" s="38">
        <f>IF(AND(Colin!$G12255=$B$1,Colin!$H12255&lt;=$C$3),Colin!$I12255,)</f>
        <v>0</v>
      </c>
      <c r="N12255" s="38">
        <f>IF(AND(Colin!$G12255=$B$2,Colin!$H12255=$C$3),Colin!$I12255,)</f>
        <v>0</v>
      </c>
      <c r="O12255" s="38">
        <f>IF(AND(Colin!$G12255=$B$2,Colin!$H12255&lt;=$C$3),Colin!$I12255,)</f>
        <v>0</v>
      </c>
      <c r="P12255" s="38">
        <f>IF(Colin!$G12255&lt;$B$2,Colin!$I12255,0)</f>
        <v>0</v>
      </c>
      <c r="Q12255" s="38">
        <f>IF(Colin!$G12255&lt;$B$1,Colin!$I12255,0)</f>
        <v>0</v>
      </c>
    </row>
    <row r="12256" spans="12:17" x14ac:dyDescent="0.25">
      <c r="L12256" s="38">
        <f>IF(AND(Colin!$G12256=$B$1,Colin!$H12256=$C$3),Colin!$I12256,)</f>
        <v>0</v>
      </c>
      <c r="M12256" s="38">
        <f>IF(AND(Colin!$G12256=$B$1,Colin!$H12256&lt;=$C$3),Colin!$I12256,)</f>
        <v>0</v>
      </c>
      <c r="N12256" s="38">
        <f>IF(AND(Colin!$G12256=$B$2,Colin!$H12256=$C$3),Colin!$I12256,)</f>
        <v>0</v>
      </c>
      <c r="O12256" s="38">
        <f>IF(AND(Colin!$G12256=$B$2,Colin!$H12256&lt;=$C$3),Colin!$I12256,)</f>
        <v>0</v>
      </c>
      <c r="P12256" s="38">
        <f>IF(Colin!$G12256&lt;$B$2,Colin!$I12256,0)</f>
        <v>0</v>
      </c>
      <c r="Q12256" s="38">
        <f>IF(Colin!$G12256&lt;$B$1,Colin!$I12256,0)</f>
        <v>0</v>
      </c>
    </row>
    <row r="12257" spans="12:17" x14ac:dyDescent="0.25">
      <c r="L12257" s="38">
        <f>IF(AND(Colin!$G12257=$B$1,Colin!$H12257=$C$3),Colin!$I12257,)</f>
        <v>0</v>
      </c>
      <c r="M12257" s="38">
        <f>IF(AND(Colin!$G12257=$B$1,Colin!$H12257&lt;=$C$3),Colin!$I12257,)</f>
        <v>0</v>
      </c>
      <c r="N12257" s="38">
        <f>IF(AND(Colin!$G12257=$B$2,Colin!$H12257=$C$3),Colin!$I12257,)</f>
        <v>0</v>
      </c>
      <c r="O12257" s="38">
        <f>IF(AND(Colin!$G12257=$B$2,Colin!$H12257&lt;=$C$3),Colin!$I12257,)</f>
        <v>0</v>
      </c>
      <c r="P12257" s="38">
        <f>IF(Colin!$G12257&lt;$B$2,Colin!$I12257,0)</f>
        <v>0</v>
      </c>
      <c r="Q12257" s="38">
        <f>IF(Colin!$G12257&lt;$B$1,Colin!$I12257,0)</f>
        <v>0</v>
      </c>
    </row>
    <row r="12258" spans="12:17" x14ac:dyDescent="0.25">
      <c r="L12258" s="38">
        <f>IF(AND(Colin!$G12258=$B$1,Colin!$H12258=$C$3),Colin!$I12258,)</f>
        <v>0</v>
      </c>
      <c r="M12258" s="38">
        <f>IF(AND(Colin!$G12258=$B$1,Colin!$H12258&lt;=$C$3),Colin!$I12258,)</f>
        <v>0</v>
      </c>
      <c r="N12258" s="38">
        <f>IF(AND(Colin!$G12258=$B$2,Colin!$H12258=$C$3),Colin!$I12258,)</f>
        <v>0</v>
      </c>
      <c r="O12258" s="38">
        <f>IF(AND(Colin!$G12258=$B$2,Colin!$H12258&lt;=$C$3),Colin!$I12258,)</f>
        <v>0</v>
      </c>
      <c r="P12258" s="38">
        <f>IF(Colin!$G12258&lt;$B$2,Colin!$I12258,0)</f>
        <v>0</v>
      </c>
      <c r="Q12258" s="38">
        <f>IF(Colin!$G12258&lt;$B$1,Colin!$I12258,0)</f>
        <v>0</v>
      </c>
    </row>
    <row r="12259" spans="12:17" x14ac:dyDescent="0.25">
      <c r="L12259" s="38">
        <f>IF(AND(Colin!$G12259=$B$1,Colin!$H12259=$C$3),Colin!$I12259,)</f>
        <v>0</v>
      </c>
      <c r="M12259" s="38">
        <f>IF(AND(Colin!$G12259=$B$1,Colin!$H12259&lt;=$C$3),Colin!$I12259,)</f>
        <v>0</v>
      </c>
      <c r="N12259" s="38">
        <f>IF(AND(Colin!$G12259=$B$2,Colin!$H12259=$C$3),Colin!$I12259,)</f>
        <v>0</v>
      </c>
      <c r="O12259" s="38">
        <f>IF(AND(Colin!$G12259=$B$2,Colin!$H12259&lt;=$C$3),Colin!$I12259,)</f>
        <v>0</v>
      </c>
      <c r="P12259" s="38">
        <f>IF(Colin!$G12259&lt;$B$2,Colin!$I12259,0)</f>
        <v>0</v>
      </c>
      <c r="Q12259" s="38">
        <f>IF(Colin!$G12259&lt;$B$1,Colin!$I12259,0)</f>
        <v>0</v>
      </c>
    </row>
    <row r="12260" spans="12:17" x14ac:dyDescent="0.25">
      <c r="L12260" s="38">
        <f>IF(AND(Colin!$G12260=$B$1,Colin!$H12260=$C$3),Colin!$I12260,)</f>
        <v>0</v>
      </c>
      <c r="M12260" s="38">
        <f>IF(AND(Colin!$G12260=$B$1,Colin!$H12260&lt;=$C$3),Colin!$I12260,)</f>
        <v>0</v>
      </c>
      <c r="N12260" s="38">
        <f>IF(AND(Colin!$G12260=$B$2,Colin!$H12260=$C$3),Colin!$I12260,)</f>
        <v>0</v>
      </c>
      <c r="O12260" s="38">
        <f>IF(AND(Colin!$G12260=$B$2,Colin!$H12260&lt;=$C$3),Colin!$I12260,)</f>
        <v>0</v>
      </c>
      <c r="P12260" s="38">
        <f>IF(Colin!$G12260&lt;$B$2,Colin!$I12260,0)</f>
        <v>0</v>
      </c>
      <c r="Q12260" s="38">
        <f>IF(Colin!$G12260&lt;$B$1,Colin!$I12260,0)</f>
        <v>0</v>
      </c>
    </row>
    <row r="12261" spans="12:17" x14ac:dyDescent="0.25">
      <c r="L12261" s="38">
        <f>IF(AND(Colin!$G12261=$B$1,Colin!$H12261=$C$3),Colin!$I12261,)</f>
        <v>0</v>
      </c>
      <c r="M12261" s="38">
        <f>IF(AND(Colin!$G12261=$B$1,Colin!$H12261&lt;=$C$3),Colin!$I12261,)</f>
        <v>0</v>
      </c>
      <c r="N12261" s="38">
        <f>IF(AND(Colin!$G12261=$B$2,Colin!$H12261=$C$3),Colin!$I12261,)</f>
        <v>0</v>
      </c>
      <c r="O12261" s="38">
        <f>IF(AND(Colin!$G12261=$B$2,Colin!$H12261&lt;=$C$3),Colin!$I12261,)</f>
        <v>0</v>
      </c>
      <c r="P12261" s="38">
        <f>IF(Colin!$G12261&lt;$B$2,Colin!$I12261,0)</f>
        <v>0</v>
      </c>
      <c r="Q12261" s="38">
        <f>IF(Colin!$G12261&lt;$B$1,Colin!$I12261,0)</f>
        <v>0</v>
      </c>
    </row>
    <row r="12262" spans="12:17" x14ac:dyDescent="0.25">
      <c r="L12262" s="38">
        <f>IF(AND(Colin!$G12262=$B$1,Colin!$H12262=$C$3),Colin!$I12262,)</f>
        <v>0</v>
      </c>
      <c r="M12262" s="38">
        <f>IF(AND(Colin!$G12262=$B$1,Colin!$H12262&lt;=$C$3),Colin!$I12262,)</f>
        <v>0</v>
      </c>
      <c r="N12262" s="38">
        <f>IF(AND(Colin!$G12262=$B$2,Colin!$H12262=$C$3),Colin!$I12262,)</f>
        <v>0</v>
      </c>
      <c r="O12262" s="38">
        <f>IF(AND(Colin!$G12262=$B$2,Colin!$H12262&lt;=$C$3),Colin!$I12262,)</f>
        <v>0</v>
      </c>
      <c r="P12262" s="38">
        <f>IF(Colin!$G12262&lt;$B$2,Colin!$I12262,0)</f>
        <v>0</v>
      </c>
      <c r="Q12262" s="38">
        <f>IF(Colin!$G12262&lt;$B$1,Colin!$I12262,0)</f>
        <v>0</v>
      </c>
    </row>
    <row r="12263" spans="12:17" x14ac:dyDescent="0.25">
      <c r="L12263" s="38">
        <f>IF(AND(Colin!$G12263=$B$1,Colin!$H12263=$C$3),Colin!$I12263,)</f>
        <v>0</v>
      </c>
      <c r="M12263" s="38">
        <f>IF(AND(Colin!$G12263=$B$1,Colin!$H12263&lt;=$C$3),Colin!$I12263,)</f>
        <v>0</v>
      </c>
      <c r="N12263" s="38">
        <f>IF(AND(Colin!$G12263=$B$2,Colin!$H12263=$C$3),Colin!$I12263,)</f>
        <v>0</v>
      </c>
      <c r="O12263" s="38">
        <f>IF(AND(Colin!$G12263=$B$2,Colin!$H12263&lt;=$C$3),Colin!$I12263,)</f>
        <v>0</v>
      </c>
      <c r="P12263" s="38">
        <f>IF(Colin!$G12263&lt;$B$2,Colin!$I12263,0)</f>
        <v>0</v>
      </c>
      <c r="Q12263" s="38">
        <f>IF(Colin!$G12263&lt;$B$1,Colin!$I12263,0)</f>
        <v>0</v>
      </c>
    </row>
    <row r="12264" spans="12:17" x14ac:dyDescent="0.25">
      <c r="L12264" s="38">
        <f>IF(AND(Colin!$G12264=$B$1,Colin!$H12264=$C$3),Colin!$I12264,)</f>
        <v>0</v>
      </c>
      <c r="M12264" s="38">
        <f>IF(AND(Colin!$G12264=$B$1,Colin!$H12264&lt;=$C$3),Colin!$I12264,)</f>
        <v>0</v>
      </c>
      <c r="N12264" s="38">
        <f>IF(AND(Colin!$G12264=$B$2,Colin!$H12264=$C$3),Colin!$I12264,)</f>
        <v>0</v>
      </c>
      <c r="O12264" s="38">
        <f>IF(AND(Colin!$G12264=$B$2,Colin!$H12264&lt;=$C$3),Colin!$I12264,)</f>
        <v>0</v>
      </c>
      <c r="P12264" s="38">
        <f>IF(Colin!$G12264&lt;$B$2,Colin!$I12264,0)</f>
        <v>0</v>
      </c>
      <c r="Q12264" s="38">
        <f>IF(Colin!$G12264&lt;$B$1,Colin!$I12264,0)</f>
        <v>0</v>
      </c>
    </row>
    <row r="12265" spans="12:17" x14ac:dyDescent="0.25">
      <c r="L12265" s="38">
        <f>IF(AND(Colin!$G12265=$B$1,Colin!$H12265=$C$3),Colin!$I12265,)</f>
        <v>0</v>
      </c>
      <c r="M12265" s="38">
        <f>IF(AND(Colin!$G12265=$B$1,Colin!$H12265&lt;=$C$3),Colin!$I12265,)</f>
        <v>0</v>
      </c>
      <c r="N12265" s="38">
        <f>IF(AND(Colin!$G12265=$B$2,Colin!$H12265=$C$3),Colin!$I12265,)</f>
        <v>0</v>
      </c>
      <c r="O12265" s="38">
        <f>IF(AND(Colin!$G12265=$B$2,Colin!$H12265&lt;=$C$3),Colin!$I12265,)</f>
        <v>0</v>
      </c>
      <c r="P12265" s="38">
        <f>IF(Colin!$G12265&lt;$B$2,Colin!$I12265,0)</f>
        <v>0</v>
      </c>
      <c r="Q12265" s="38">
        <f>IF(Colin!$G12265&lt;$B$1,Colin!$I12265,0)</f>
        <v>0</v>
      </c>
    </row>
    <row r="12266" spans="12:17" x14ac:dyDescent="0.25">
      <c r="L12266" s="38">
        <f>IF(AND(Colin!$G12266=$B$1,Colin!$H12266=$C$3),Colin!$I12266,)</f>
        <v>0</v>
      </c>
      <c r="M12266" s="38">
        <f>IF(AND(Colin!$G12266=$B$1,Colin!$H12266&lt;=$C$3),Colin!$I12266,)</f>
        <v>0</v>
      </c>
      <c r="N12266" s="38">
        <f>IF(AND(Colin!$G12266=$B$2,Colin!$H12266=$C$3),Colin!$I12266,)</f>
        <v>0</v>
      </c>
      <c r="O12266" s="38">
        <f>IF(AND(Colin!$G12266=$B$2,Colin!$H12266&lt;=$C$3),Colin!$I12266,)</f>
        <v>0</v>
      </c>
      <c r="P12266" s="38">
        <f>IF(Colin!$G12266&lt;$B$2,Colin!$I12266,0)</f>
        <v>0</v>
      </c>
      <c r="Q12266" s="38">
        <f>IF(Colin!$G12266&lt;$B$1,Colin!$I12266,0)</f>
        <v>0</v>
      </c>
    </row>
    <row r="12267" spans="12:17" x14ac:dyDescent="0.25">
      <c r="L12267" s="38">
        <f>IF(AND(Colin!$G12267=$B$1,Colin!$H12267=$C$3),Colin!$I12267,)</f>
        <v>0</v>
      </c>
      <c r="M12267" s="38">
        <f>IF(AND(Colin!$G12267=$B$1,Colin!$H12267&lt;=$C$3),Colin!$I12267,)</f>
        <v>0</v>
      </c>
      <c r="N12267" s="38">
        <f>IF(AND(Colin!$G12267=$B$2,Colin!$H12267=$C$3),Colin!$I12267,)</f>
        <v>0</v>
      </c>
      <c r="O12267" s="38">
        <f>IF(AND(Colin!$G12267=$B$2,Colin!$H12267&lt;=$C$3),Colin!$I12267,)</f>
        <v>0</v>
      </c>
      <c r="P12267" s="38">
        <f>IF(Colin!$G12267&lt;$B$2,Colin!$I12267,0)</f>
        <v>0</v>
      </c>
      <c r="Q12267" s="38">
        <f>IF(Colin!$G12267&lt;$B$1,Colin!$I12267,0)</f>
        <v>0</v>
      </c>
    </row>
    <row r="12268" spans="12:17" x14ac:dyDescent="0.25">
      <c r="L12268" s="38">
        <f>IF(AND(Colin!$G12268=$B$1,Colin!$H12268=$C$3),Colin!$I12268,)</f>
        <v>0</v>
      </c>
      <c r="M12268" s="38">
        <f>IF(AND(Colin!$G12268=$B$1,Colin!$H12268&lt;=$C$3),Colin!$I12268,)</f>
        <v>0</v>
      </c>
      <c r="N12268" s="38">
        <f>IF(AND(Colin!$G12268=$B$2,Colin!$H12268=$C$3),Colin!$I12268,)</f>
        <v>0</v>
      </c>
      <c r="O12268" s="38">
        <f>IF(AND(Colin!$G12268=$B$2,Colin!$H12268&lt;=$C$3),Colin!$I12268,)</f>
        <v>0</v>
      </c>
      <c r="P12268" s="38">
        <f>IF(Colin!$G12268&lt;$B$2,Colin!$I12268,0)</f>
        <v>0</v>
      </c>
      <c r="Q12268" s="38">
        <f>IF(Colin!$G12268&lt;$B$1,Colin!$I12268,0)</f>
        <v>0</v>
      </c>
    </row>
    <row r="12269" spans="12:17" x14ac:dyDescent="0.25">
      <c r="L12269" s="38">
        <f>IF(AND(Colin!$G12269=$B$1,Colin!$H12269=$C$3),Colin!$I12269,)</f>
        <v>0</v>
      </c>
      <c r="M12269" s="38">
        <f>IF(AND(Colin!$G12269=$B$1,Colin!$H12269&lt;=$C$3),Colin!$I12269,)</f>
        <v>0</v>
      </c>
      <c r="N12269" s="38">
        <f>IF(AND(Colin!$G12269=$B$2,Colin!$H12269=$C$3),Colin!$I12269,)</f>
        <v>0</v>
      </c>
      <c r="O12269" s="38">
        <f>IF(AND(Colin!$G12269=$B$2,Colin!$H12269&lt;=$C$3),Colin!$I12269,)</f>
        <v>0</v>
      </c>
      <c r="P12269" s="38">
        <f>IF(Colin!$G12269&lt;$B$2,Colin!$I12269,0)</f>
        <v>0</v>
      </c>
      <c r="Q12269" s="38">
        <f>IF(Colin!$G12269&lt;$B$1,Colin!$I12269,0)</f>
        <v>0</v>
      </c>
    </row>
    <row r="12270" spans="12:17" x14ac:dyDescent="0.25">
      <c r="L12270" s="38">
        <f>IF(AND(Colin!$G12270=$B$1,Colin!$H12270=$C$3),Colin!$I12270,)</f>
        <v>0</v>
      </c>
      <c r="M12270" s="38">
        <f>IF(AND(Colin!$G12270=$B$1,Colin!$H12270&lt;=$C$3),Colin!$I12270,)</f>
        <v>0</v>
      </c>
      <c r="N12270" s="38">
        <f>IF(AND(Colin!$G12270=$B$2,Colin!$H12270=$C$3),Colin!$I12270,)</f>
        <v>0</v>
      </c>
      <c r="O12270" s="38">
        <f>IF(AND(Colin!$G12270=$B$2,Colin!$H12270&lt;=$C$3),Colin!$I12270,)</f>
        <v>0</v>
      </c>
      <c r="P12270" s="38">
        <f>IF(Colin!$G12270&lt;$B$2,Colin!$I12270,0)</f>
        <v>0</v>
      </c>
      <c r="Q12270" s="38">
        <f>IF(Colin!$G12270&lt;$B$1,Colin!$I12270,0)</f>
        <v>0</v>
      </c>
    </row>
    <row r="12271" spans="12:17" x14ac:dyDescent="0.25">
      <c r="L12271" s="38">
        <f>IF(AND(Colin!$G12271=$B$1,Colin!$H12271=$C$3),Colin!$I12271,)</f>
        <v>0</v>
      </c>
      <c r="M12271" s="38">
        <f>IF(AND(Colin!$G12271=$B$1,Colin!$H12271&lt;=$C$3),Colin!$I12271,)</f>
        <v>0</v>
      </c>
      <c r="N12271" s="38">
        <f>IF(AND(Colin!$G12271=$B$2,Colin!$H12271=$C$3),Colin!$I12271,)</f>
        <v>0</v>
      </c>
      <c r="O12271" s="38">
        <f>IF(AND(Colin!$G12271=$B$2,Colin!$H12271&lt;=$C$3),Colin!$I12271,)</f>
        <v>0</v>
      </c>
      <c r="P12271" s="38">
        <f>IF(Colin!$G12271&lt;$B$2,Colin!$I12271,0)</f>
        <v>0</v>
      </c>
      <c r="Q12271" s="38">
        <f>IF(Colin!$G12271&lt;$B$1,Colin!$I12271,0)</f>
        <v>0</v>
      </c>
    </row>
    <row r="12272" spans="12:17" x14ac:dyDescent="0.25">
      <c r="L12272" s="38">
        <f>IF(AND(Colin!$G12272=$B$1,Colin!$H12272=$C$3),Colin!$I12272,)</f>
        <v>0</v>
      </c>
      <c r="M12272" s="38">
        <f>IF(AND(Colin!$G12272=$B$1,Colin!$H12272&lt;=$C$3),Colin!$I12272,)</f>
        <v>0</v>
      </c>
      <c r="N12272" s="38">
        <f>IF(AND(Colin!$G12272=$B$2,Colin!$H12272=$C$3),Colin!$I12272,)</f>
        <v>0</v>
      </c>
      <c r="O12272" s="38">
        <f>IF(AND(Colin!$G12272=$B$2,Colin!$H12272&lt;=$C$3),Colin!$I12272,)</f>
        <v>0</v>
      </c>
      <c r="P12272" s="38">
        <f>IF(Colin!$G12272&lt;$B$2,Colin!$I12272,0)</f>
        <v>0</v>
      </c>
      <c r="Q12272" s="38">
        <f>IF(Colin!$G12272&lt;$B$1,Colin!$I12272,0)</f>
        <v>0</v>
      </c>
    </row>
    <row r="12273" spans="12:17" x14ac:dyDescent="0.25">
      <c r="L12273" s="38">
        <f>IF(AND(Colin!$G12273=$B$1,Colin!$H12273=$C$3),Colin!$I12273,)</f>
        <v>0</v>
      </c>
      <c r="M12273" s="38">
        <f>IF(AND(Colin!$G12273=$B$1,Colin!$H12273&lt;=$C$3),Colin!$I12273,)</f>
        <v>0</v>
      </c>
      <c r="N12273" s="38">
        <f>IF(AND(Colin!$G12273=$B$2,Colin!$H12273=$C$3),Colin!$I12273,)</f>
        <v>0</v>
      </c>
      <c r="O12273" s="38">
        <f>IF(AND(Colin!$G12273=$B$2,Colin!$H12273&lt;=$C$3),Colin!$I12273,)</f>
        <v>0</v>
      </c>
      <c r="P12273" s="38">
        <f>IF(Colin!$G12273&lt;$B$2,Colin!$I12273,0)</f>
        <v>0</v>
      </c>
      <c r="Q12273" s="38">
        <f>IF(Colin!$G12273&lt;$B$1,Colin!$I12273,0)</f>
        <v>0</v>
      </c>
    </row>
    <row r="12274" spans="12:17" x14ac:dyDescent="0.25">
      <c r="L12274" s="38">
        <f>IF(AND(Colin!$G12274=$B$1,Colin!$H12274=$C$3),Colin!$I12274,)</f>
        <v>0</v>
      </c>
      <c r="M12274" s="38">
        <f>IF(AND(Colin!$G12274=$B$1,Colin!$H12274&lt;=$C$3),Colin!$I12274,)</f>
        <v>0</v>
      </c>
      <c r="N12274" s="38">
        <f>IF(AND(Colin!$G12274=$B$2,Colin!$H12274=$C$3),Colin!$I12274,)</f>
        <v>0</v>
      </c>
      <c r="O12274" s="38">
        <f>IF(AND(Colin!$G12274=$B$2,Colin!$H12274&lt;=$C$3),Colin!$I12274,)</f>
        <v>0</v>
      </c>
      <c r="P12274" s="38">
        <f>IF(Colin!$G12274&lt;$B$2,Colin!$I12274,0)</f>
        <v>0</v>
      </c>
      <c r="Q12274" s="38">
        <f>IF(Colin!$G12274&lt;$B$1,Colin!$I12274,0)</f>
        <v>0</v>
      </c>
    </row>
    <row r="12275" spans="12:17" x14ac:dyDescent="0.25">
      <c r="L12275" s="38">
        <f>IF(AND(Colin!$G12275=$B$1,Colin!$H12275=$C$3),Colin!$I12275,)</f>
        <v>0</v>
      </c>
      <c r="M12275" s="38">
        <f>IF(AND(Colin!$G12275=$B$1,Colin!$H12275&lt;=$C$3),Colin!$I12275,)</f>
        <v>0</v>
      </c>
      <c r="N12275" s="38">
        <f>IF(AND(Colin!$G12275=$B$2,Colin!$H12275=$C$3),Colin!$I12275,)</f>
        <v>0</v>
      </c>
      <c r="O12275" s="38">
        <f>IF(AND(Colin!$G12275=$B$2,Colin!$H12275&lt;=$C$3),Colin!$I12275,)</f>
        <v>0</v>
      </c>
      <c r="P12275" s="38">
        <f>IF(Colin!$G12275&lt;$B$2,Colin!$I12275,0)</f>
        <v>0</v>
      </c>
      <c r="Q12275" s="38">
        <f>IF(Colin!$G12275&lt;$B$1,Colin!$I12275,0)</f>
        <v>0</v>
      </c>
    </row>
    <row r="12276" spans="12:17" x14ac:dyDescent="0.25">
      <c r="L12276" s="38">
        <f>IF(AND(Colin!$G12276=$B$1,Colin!$H12276=$C$3),Colin!$I12276,)</f>
        <v>0</v>
      </c>
      <c r="M12276" s="38">
        <f>IF(AND(Colin!$G12276=$B$1,Colin!$H12276&lt;=$C$3),Colin!$I12276,)</f>
        <v>0</v>
      </c>
      <c r="N12276" s="38">
        <f>IF(AND(Colin!$G12276=$B$2,Colin!$H12276=$C$3),Colin!$I12276,)</f>
        <v>0</v>
      </c>
      <c r="O12276" s="38">
        <f>IF(AND(Colin!$G12276=$B$2,Colin!$H12276&lt;=$C$3),Colin!$I12276,)</f>
        <v>0</v>
      </c>
      <c r="P12276" s="38">
        <f>IF(Colin!$G12276&lt;$B$2,Colin!$I12276,0)</f>
        <v>0</v>
      </c>
      <c r="Q12276" s="38">
        <f>IF(Colin!$G12276&lt;$B$1,Colin!$I12276,0)</f>
        <v>0</v>
      </c>
    </row>
    <row r="12277" spans="12:17" x14ac:dyDescent="0.25">
      <c r="L12277" s="38">
        <f>IF(AND(Colin!$G12277=$B$1,Colin!$H12277=$C$3),Colin!$I12277,)</f>
        <v>0</v>
      </c>
      <c r="M12277" s="38">
        <f>IF(AND(Colin!$G12277=$B$1,Colin!$H12277&lt;=$C$3),Colin!$I12277,)</f>
        <v>0</v>
      </c>
      <c r="N12277" s="38">
        <f>IF(AND(Colin!$G12277=$B$2,Colin!$H12277=$C$3),Colin!$I12277,)</f>
        <v>0</v>
      </c>
      <c r="O12277" s="38">
        <f>IF(AND(Colin!$G12277=$B$2,Colin!$H12277&lt;=$C$3),Colin!$I12277,)</f>
        <v>0</v>
      </c>
      <c r="P12277" s="38">
        <f>IF(Colin!$G12277&lt;$B$2,Colin!$I12277,0)</f>
        <v>0</v>
      </c>
      <c r="Q12277" s="38">
        <f>IF(Colin!$G12277&lt;$B$1,Colin!$I12277,0)</f>
        <v>0</v>
      </c>
    </row>
    <row r="12278" spans="12:17" x14ac:dyDescent="0.25">
      <c r="L12278" s="38">
        <f>IF(AND(Colin!$G12278=$B$1,Colin!$H12278=$C$3),Colin!$I12278,)</f>
        <v>0</v>
      </c>
      <c r="M12278" s="38">
        <f>IF(AND(Colin!$G12278=$B$1,Colin!$H12278&lt;=$C$3),Colin!$I12278,)</f>
        <v>0</v>
      </c>
      <c r="N12278" s="38">
        <f>IF(AND(Colin!$G12278=$B$2,Colin!$H12278=$C$3),Colin!$I12278,)</f>
        <v>0</v>
      </c>
      <c r="O12278" s="38">
        <f>IF(AND(Colin!$G12278=$B$2,Colin!$H12278&lt;=$C$3),Colin!$I12278,)</f>
        <v>0</v>
      </c>
      <c r="P12278" s="38">
        <f>IF(Colin!$G12278&lt;$B$2,Colin!$I12278,0)</f>
        <v>0</v>
      </c>
      <c r="Q12278" s="38">
        <f>IF(Colin!$G12278&lt;$B$1,Colin!$I12278,0)</f>
        <v>0</v>
      </c>
    </row>
    <row r="12279" spans="12:17" x14ac:dyDescent="0.25">
      <c r="L12279" s="38">
        <f>IF(AND(Colin!$G12279=$B$1,Colin!$H12279=$C$3),Colin!$I12279,)</f>
        <v>0</v>
      </c>
      <c r="M12279" s="38">
        <f>IF(AND(Colin!$G12279=$B$1,Colin!$H12279&lt;=$C$3),Colin!$I12279,)</f>
        <v>0</v>
      </c>
      <c r="N12279" s="38">
        <f>IF(AND(Colin!$G12279=$B$2,Colin!$H12279=$C$3),Colin!$I12279,)</f>
        <v>0</v>
      </c>
      <c r="O12279" s="38">
        <f>IF(AND(Colin!$G12279=$B$2,Colin!$H12279&lt;=$C$3),Colin!$I12279,)</f>
        <v>0</v>
      </c>
      <c r="P12279" s="38">
        <f>IF(Colin!$G12279&lt;$B$2,Colin!$I12279,0)</f>
        <v>0</v>
      </c>
      <c r="Q12279" s="38">
        <f>IF(Colin!$G12279&lt;$B$1,Colin!$I12279,0)</f>
        <v>0</v>
      </c>
    </row>
    <row r="12280" spans="12:17" x14ac:dyDescent="0.25">
      <c r="L12280" s="38">
        <f>IF(AND(Colin!$G12280=$B$1,Colin!$H12280=$C$3),Colin!$I12280,)</f>
        <v>0</v>
      </c>
      <c r="M12280" s="38">
        <f>IF(AND(Colin!$G12280=$B$1,Colin!$H12280&lt;=$C$3),Colin!$I12280,)</f>
        <v>0</v>
      </c>
      <c r="N12280" s="38">
        <f>IF(AND(Colin!$G12280=$B$2,Colin!$H12280=$C$3),Colin!$I12280,)</f>
        <v>0</v>
      </c>
      <c r="O12280" s="38">
        <f>IF(AND(Colin!$G12280=$B$2,Colin!$H12280&lt;=$C$3),Colin!$I12280,)</f>
        <v>0</v>
      </c>
      <c r="P12280" s="38">
        <f>IF(Colin!$G12280&lt;$B$2,Colin!$I12280,0)</f>
        <v>0</v>
      </c>
      <c r="Q12280" s="38">
        <f>IF(Colin!$G12280&lt;$B$1,Colin!$I12280,0)</f>
        <v>0</v>
      </c>
    </row>
    <row r="12281" spans="12:17" x14ac:dyDescent="0.25">
      <c r="L12281" s="38">
        <f>IF(AND(Colin!$G12281=$B$1,Colin!$H12281=$C$3),Colin!$I12281,)</f>
        <v>0</v>
      </c>
      <c r="M12281" s="38">
        <f>IF(AND(Colin!$G12281=$B$1,Colin!$H12281&lt;=$C$3),Colin!$I12281,)</f>
        <v>0</v>
      </c>
      <c r="N12281" s="38">
        <f>IF(AND(Colin!$G12281=$B$2,Colin!$H12281=$C$3),Colin!$I12281,)</f>
        <v>0</v>
      </c>
      <c r="O12281" s="38">
        <f>IF(AND(Colin!$G12281=$B$2,Colin!$H12281&lt;=$C$3),Colin!$I12281,)</f>
        <v>0</v>
      </c>
      <c r="P12281" s="38">
        <f>IF(Colin!$G12281&lt;$B$2,Colin!$I12281,0)</f>
        <v>0</v>
      </c>
      <c r="Q12281" s="38">
        <f>IF(Colin!$G12281&lt;$B$1,Colin!$I12281,0)</f>
        <v>0</v>
      </c>
    </row>
    <row r="12282" spans="12:17" x14ac:dyDescent="0.25">
      <c r="L12282" s="38">
        <f>IF(AND(Colin!$G12282=$B$1,Colin!$H12282=$C$3),Colin!$I12282,)</f>
        <v>0</v>
      </c>
      <c r="M12282" s="38">
        <f>IF(AND(Colin!$G12282=$B$1,Colin!$H12282&lt;=$C$3),Colin!$I12282,)</f>
        <v>0</v>
      </c>
      <c r="N12282" s="38">
        <f>IF(AND(Colin!$G12282=$B$2,Colin!$H12282=$C$3),Colin!$I12282,)</f>
        <v>0</v>
      </c>
      <c r="O12282" s="38">
        <f>IF(AND(Colin!$G12282=$B$2,Colin!$H12282&lt;=$C$3),Colin!$I12282,)</f>
        <v>0</v>
      </c>
      <c r="P12282" s="38">
        <f>IF(Colin!$G12282&lt;$B$2,Colin!$I12282,0)</f>
        <v>0</v>
      </c>
      <c r="Q12282" s="38">
        <f>IF(Colin!$G12282&lt;$B$1,Colin!$I12282,0)</f>
        <v>0</v>
      </c>
    </row>
    <row r="12283" spans="12:17" x14ac:dyDescent="0.25">
      <c r="L12283" s="38">
        <f>IF(AND(Colin!$G12283=$B$1,Colin!$H12283=$C$3),Colin!$I12283,)</f>
        <v>0</v>
      </c>
      <c r="M12283" s="38">
        <f>IF(AND(Colin!$G12283=$B$1,Colin!$H12283&lt;=$C$3),Colin!$I12283,)</f>
        <v>0</v>
      </c>
      <c r="N12283" s="38">
        <f>IF(AND(Colin!$G12283=$B$2,Colin!$H12283=$C$3),Colin!$I12283,)</f>
        <v>0</v>
      </c>
      <c r="O12283" s="38">
        <f>IF(AND(Colin!$G12283=$B$2,Colin!$H12283&lt;=$C$3),Colin!$I12283,)</f>
        <v>0</v>
      </c>
      <c r="P12283" s="38">
        <f>IF(Colin!$G12283&lt;$B$2,Colin!$I12283,0)</f>
        <v>0</v>
      </c>
      <c r="Q12283" s="38">
        <f>IF(Colin!$G12283&lt;$B$1,Colin!$I12283,0)</f>
        <v>0</v>
      </c>
    </row>
    <row r="12284" spans="12:17" x14ac:dyDescent="0.25">
      <c r="L12284" s="38">
        <f>IF(AND(Colin!$G12284=$B$1,Colin!$H12284=$C$3),Colin!$I12284,)</f>
        <v>0</v>
      </c>
      <c r="M12284" s="38">
        <f>IF(AND(Colin!$G12284=$B$1,Colin!$H12284&lt;=$C$3),Colin!$I12284,)</f>
        <v>0</v>
      </c>
      <c r="N12284" s="38">
        <f>IF(AND(Colin!$G12284=$B$2,Colin!$H12284=$C$3),Colin!$I12284,)</f>
        <v>0</v>
      </c>
      <c r="O12284" s="38">
        <f>IF(AND(Colin!$G12284=$B$2,Colin!$H12284&lt;=$C$3),Colin!$I12284,)</f>
        <v>0</v>
      </c>
      <c r="P12284" s="38">
        <f>IF(Colin!$G12284&lt;$B$2,Colin!$I12284,0)</f>
        <v>0</v>
      </c>
      <c r="Q12284" s="38">
        <f>IF(Colin!$G12284&lt;$B$1,Colin!$I12284,0)</f>
        <v>0</v>
      </c>
    </row>
    <row r="12285" spans="12:17" x14ac:dyDescent="0.25">
      <c r="L12285" s="38">
        <f>IF(AND(Colin!$G12285=$B$1,Colin!$H12285=$C$3),Colin!$I12285,)</f>
        <v>0</v>
      </c>
      <c r="M12285" s="38">
        <f>IF(AND(Colin!$G12285=$B$1,Colin!$H12285&lt;=$C$3),Colin!$I12285,)</f>
        <v>0</v>
      </c>
      <c r="N12285" s="38">
        <f>IF(AND(Colin!$G12285=$B$2,Colin!$H12285=$C$3),Colin!$I12285,)</f>
        <v>0</v>
      </c>
      <c r="O12285" s="38">
        <f>IF(AND(Colin!$G12285=$B$2,Colin!$H12285&lt;=$C$3),Colin!$I12285,)</f>
        <v>0</v>
      </c>
      <c r="P12285" s="38">
        <f>IF(Colin!$G12285&lt;$B$2,Colin!$I12285,0)</f>
        <v>0</v>
      </c>
      <c r="Q12285" s="38">
        <f>IF(Colin!$G12285&lt;$B$1,Colin!$I12285,0)</f>
        <v>0</v>
      </c>
    </row>
    <row r="12286" spans="12:17" x14ac:dyDescent="0.25">
      <c r="L12286" s="38">
        <f>IF(AND(Colin!$G12286=$B$1,Colin!$H12286=$C$3),Colin!$I12286,)</f>
        <v>0</v>
      </c>
      <c r="M12286" s="38">
        <f>IF(AND(Colin!$G12286=$B$1,Colin!$H12286&lt;=$C$3),Colin!$I12286,)</f>
        <v>0</v>
      </c>
      <c r="N12286" s="38">
        <f>IF(AND(Colin!$G12286=$B$2,Colin!$H12286=$C$3),Colin!$I12286,)</f>
        <v>0</v>
      </c>
      <c r="O12286" s="38">
        <f>IF(AND(Colin!$G12286=$B$2,Colin!$H12286&lt;=$C$3),Colin!$I12286,)</f>
        <v>0</v>
      </c>
      <c r="P12286" s="38">
        <f>IF(Colin!$G12286&lt;$B$2,Colin!$I12286,0)</f>
        <v>0</v>
      </c>
      <c r="Q12286" s="38">
        <f>IF(Colin!$G12286&lt;$B$1,Colin!$I12286,0)</f>
        <v>0</v>
      </c>
    </row>
    <row r="12287" spans="12:17" x14ac:dyDescent="0.25">
      <c r="L12287" s="38">
        <f>IF(AND(Colin!$G12287=$B$1,Colin!$H12287=$C$3),Colin!$I12287,)</f>
        <v>0</v>
      </c>
      <c r="M12287" s="38">
        <f>IF(AND(Colin!$G12287=$B$1,Colin!$H12287&lt;=$C$3),Colin!$I12287,)</f>
        <v>0</v>
      </c>
      <c r="N12287" s="38">
        <f>IF(AND(Colin!$G12287=$B$2,Colin!$H12287=$C$3),Colin!$I12287,)</f>
        <v>0</v>
      </c>
      <c r="O12287" s="38">
        <f>IF(AND(Colin!$G12287=$B$2,Colin!$H12287&lt;=$C$3),Colin!$I12287,)</f>
        <v>0</v>
      </c>
      <c r="P12287" s="38">
        <f>IF(Colin!$G12287&lt;$B$2,Colin!$I12287,0)</f>
        <v>0</v>
      </c>
      <c r="Q12287" s="38">
        <f>IF(Colin!$G12287&lt;$B$1,Colin!$I12287,0)</f>
        <v>0</v>
      </c>
    </row>
    <row r="12288" spans="12:17" x14ac:dyDescent="0.25">
      <c r="L12288" s="38">
        <f>IF(AND(Colin!$G12288=$B$1,Colin!$H12288=$C$3),Colin!$I12288,)</f>
        <v>0</v>
      </c>
      <c r="M12288" s="38">
        <f>IF(AND(Colin!$G12288=$B$1,Colin!$H12288&lt;=$C$3),Colin!$I12288,)</f>
        <v>0</v>
      </c>
      <c r="N12288" s="38">
        <f>IF(AND(Colin!$G12288=$B$2,Colin!$H12288=$C$3),Colin!$I12288,)</f>
        <v>0</v>
      </c>
      <c r="O12288" s="38">
        <f>IF(AND(Colin!$G12288=$B$2,Colin!$H12288&lt;=$C$3),Colin!$I12288,)</f>
        <v>0</v>
      </c>
      <c r="P12288" s="38">
        <f>IF(Colin!$G12288&lt;$B$2,Colin!$I12288,0)</f>
        <v>0</v>
      </c>
      <c r="Q12288" s="38">
        <f>IF(Colin!$G12288&lt;$B$1,Colin!$I12288,0)</f>
        <v>0</v>
      </c>
    </row>
    <row r="12289" spans="12:17" x14ac:dyDescent="0.25">
      <c r="L12289" s="38">
        <f>IF(AND(Colin!$G12289=$B$1,Colin!$H12289=$C$3),Colin!$I12289,)</f>
        <v>0</v>
      </c>
      <c r="M12289" s="38">
        <f>IF(AND(Colin!$G12289=$B$1,Colin!$H12289&lt;=$C$3),Colin!$I12289,)</f>
        <v>0</v>
      </c>
      <c r="N12289" s="38">
        <f>IF(AND(Colin!$G12289=$B$2,Colin!$H12289=$C$3),Colin!$I12289,)</f>
        <v>0</v>
      </c>
      <c r="O12289" s="38">
        <f>IF(AND(Colin!$G12289=$B$2,Colin!$H12289&lt;=$C$3),Colin!$I12289,)</f>
        <v>0</v>
      </c>
      <c r="P12289" s="38">
        <f>IF(Colin!$G12289&lt;$B$2,Colin!$I12289,0)</f>
        <v>0</v>
      </c>
      <c r="Q12289" s="38">
        <f>IF(Colin!$G12289&lt;$B$1,Colin!$I12289,0)</f>
        <v>0</v>
      </c>
    </row>
    <row r="12290" spans="12:17" x14ac:dyDescent="0.25">
      <c r="L12290" s="38">
        <f>IF(AND(Colin!$G12290=$B$1,Colin!$H12290=$C$3),Colin!$I12290,)</f>
        <v>0</v>
      </c>
      <c r="M12290" s="38">
        <f>IF(AND(Colin!$G12290=$B$1,Colin!$H12290&lt;=$C$3),Colin!$I12290,)</f>
        <v>0</v>
      </c>
      <c r="N12290" s="38">
        <f>IF(AND(Colin!$G12290=$B$2,Colin!$H12290=$C$3),Colin!$I12290,)</f>
        <v>0</v>
      </c>
      <c r="O12290" s="38">
        <f>IF(AND(Colin!$G12290=$B$2,Colin!$H12290&lt;=$C$3),Colin!$I12290,)</f>
        <v>0</v>
      </c>
      <c r="P12290" s="38">
        <f>IF(Colin!$G12290&lt;$B$2,Colin!$I12290,0)</f>
        <v>0</v>
      </c>
      <c r="Q12290" s="38">
        <f>IF(Colin!$G12290&lt;$B$1,Colin!$I12290,0)</f>
        <v>0</v>
      </c>
    </row>
    <row r="12291" spans="12:17" x14ac:dyDescent="0.25">
      <c r="L12291" s="38">
        <f>IF(AND(Colin!$G12291=$B$1,Colin!$H12291=$C$3),Colin!$I12291,)</f>
        <v>0</v>
      </c>
      <c r="M12291" s="38">
        <f>IF(AND(Colin!$G12291=$B$1,Colin!$H12291&lt;=$C$3),Colin!$I12291,)</f>
        <v>0</v>
      </c>
      <c r="N12291" s="38">
        <f>IF(AND(Colin!$G12291=$B$2,Colin!$H12291=$C$3),Colin!$I12291,)</f>
        <v>0</v>
      </c>
      <c r="O12291" s="38">
        <f>IF(AND(Colin!$G12291=$B$2,Colin!$H12291&lt;=$C$3),Colin!$I12291,)</f>
        <v>0</v>
      </c>
      <c r="P12291" s="38">
        <f>IF(Colin!$G12291&lt;$B$2,Colin!$I12291,0)</f>
        <v>0</v>
      </c>
      <c r="Q12291" s="38">
        <f>IF(Colin!$G12291&lt;$B$1,Colin!$I12291,0)</f>
        <v>0</v>
      </c>
    </row>
    <row r="12292" spans="12:17" x14ac:dyDescent="0.25">
      <c r="L12292" s="38">
        <f>IF(AND(Colin!$G12292=$B$1,Colin!$H12292=$C$3),Colin!$I12292,)</f>
        <v>0</v>
      </c>
      <c r="M12292" s="38">
        <f>IF(AND(Colin!$G12292=$B$1,Colin!$H12292&lt;=$C$3),Colin!$I12292,)</f>
        <v>0</v>
      </c>
      <c r="N12292" s="38">
        <f>IF(AND(Colin!$G12292=$B$2,Colin!$H12292=$C$3),Colin!$I12292,)</f>
        <v>0</v>
      </c>
      <c r="O12292" s="38">
        <f>IF(AND(Colin!$G12292=$B$2,Colin!$H12292&lt;=$C$3),Colin!$I12292,)</f>
        <v>0</v>
      </c>
      <c r="P12292" s="38">
        <f>IF(Colin!$G12292&lt;$B$2,Colin!$I12292,0)</f>
        <v>0</v>
      </c>
      <c r="Q12292" s="38">
        <f>IF(Colin!$G12292&lt;$B$1,Colin!$I12292,0)</f>
        <v>0</v>
      </c>
    </row>
    <row r="12293" spans="12:17" x14ac:dyDescent="0.25">
      <c r="L12293" s="38">
        <f>IF(AND(Colin!$G12293=$B$1,Colin!$H12293=$C$3),Colin!$I12293,)</f>
        <v>0</v>
      </c>
      <c r="M12293" s="38">
        <f>IF(AND(Colin!$G12293=$B$1,Colin!$H12293&lt;=$C$3),Colin!$I12293,)</f>
        <v>0</v>
      </c>
      <c r="N12293" s="38">
        <f>IF(AND(Colin!$G12293=$B$2,Colin!$H12293=$C$3),Colin!$I12293,)</f>
        <v>0</v>
      </c>
      <c r="O12293" s="38">
        <f>IF(AND(Colin!$G12293=$B$2,Colin!$H12293&lt;=$C$3),Colin!$I12293,)</f>
        <v>0</v>
      </c>
      <c r="P12293" s="38">
        <f>IF(Colin!$G12293&lt;$B$2,Colin!$I12293,0)</f>
        <v>0</v>
      </c>
      <c r="Q12293" s="38">
        <f>IF(Colin!$G12293&lt;$B$1,Colin!$I12293,0)</f>
        <v>0</v>
      </c>
    </row>
    <row r="12294" spans="12:17" x14ac:dyDescent="0.25">
      <c r="L12294" s="38">
        <f>IF(AND(Colin!$G12294=$B$1,Colin!$H12294=$C$3),Colin!$I12294,)</f>
        <v>0</v>
      </c>
      <c r="M12294" s="38">
        <f>IF(AND(Colin!$G12294=$B$1,Colin!$H12294&lt;=$C$3),Colin!$I12294,)</f>
        <v>0</v>
      </c>
      <c r="N12294" s="38">
        <f>IF(AND(Colin!$G12294=$B$2,Colin!$H12294=$C$3),Colin!$I12294,)</f>
        <v>0</v>
      </c>
      <c r="O12294" s="38">
        <f>IF(AND(Colin!$G12294=$B$2,Colin!$H12294&lt;=$C$3),Colin!$I12294,)</f>
        <v>0</v>
      </c>
      <c r="P12294" s="38">
        <f>IF(Colin!$G12294&lt;$B$2,Colin!$I12294,0)</f>
        <v>0</v>
      </c>
      <c r="Q12294" s="38">
        <f>IF(Colin!$G12294&lt;$B$1,Colin!$I12294,0)</f>
        <v>0</v>
      </c>
    </row>
    <row r="12295" spans="12:17" x14ac:dyDescent="0.25">
      <c r="L12295" s="38">
        <f>IF(AND(Colin!$G12295=$B$1,Colin!$H12295=$C$3),Colin!$I12295,)</f>
        <v>0</v>
      </c>
      <c r="M12295" s="38">
        <f>IF(AND(Colin!$G12295=$B$1,Colin!$H12295&lt;=$C$3),Colin!$I12295,)</f>
        <v>0</v>
      </c>
      <c r="N12295" s="38">
        <f>IF(AND(Colin!$G12295=$B$2,Colin!$H12295=$C$3),Colin!$I12295,)</f>
        <v>0</v>
      </c>
      <c r="O12295" s="38">
        <f>IF(AND(Colin!$G12295=$B$2,Colin!$H12295&lt;=$C$3),Colin!$I12295,)</f>
        <v>0</v>
      </c>
      <c r="P12295" s="38">
        <f>IF(Colin!$G12295&lt;$B$2,Colin!$I12295,0)</f>
        <v>0</v>
      </c>
      <c r="Q12295" s="38">
        <f>IF(Colin!$G12295&lt;$B$1,Colin!$I12295,0)</f>
        <v>0</v>
      </c>
    </row>
    <row r="12296" spans="12:17" x14ac:dyDescent="0.25">
      <c r="L12296" s="38">
        <f>IF(AND(Colin!$G12296=$B$1,Colin!$H12296=$C$3),Colin!$I12296,)</f>
        <v>0</v>
      </c>
      <c r="M12296" s="38">
        <f>IF(AND(Colin!$G12296=$B$1,Colin!$H12296&lt;=$C$3),Colin!$I12296,)</f>
        <v>0</v>
      </c>
      <c r="N12296" s="38">
        <f>IF(AND(Colin!$G12296=$B$2,Colin!$H12296=$C$3),Colin!$I12296,)</f>
        <v>0</v>
      </c>
      <c r="O12296" s="38">
        <f>IF(AND(Colin!$G12296=$B$2,Colin!$H12296&lt;=$C$3),Colin!$I12296,)</f>
        <v>0</v>
      </c>
      <c r="P12296" s="38">
        <f>IF(Colin!$G12296&lt;$B$2,Colin!$I12296,0)</f>
        <v>0</v>
      </c>
      <c r="Q12296" s="38">
        <f>IF(Colin!$G12296&lt;$B$1,Colin!$I12296,0)</f>
        <v>0</v>
      </c>
    </row>
    <row r="12297" spans="12:17" x14ac:dyDescent="0.25">
      <c r="L12297" s="38">
        <f>IF(AND(Colin!$G12297=$B$1,Colin!$H12297=$C$3),Colin!$I12297,)</f>
        <v>0</v>
      </c>
      <c r="M12297" s="38">
        <f>IF(AND(Colin!$G12297=$B$1,Colin!$H12297&lt;=$C$3),Colin!$I12297,)</f>
        <v>0</v>
      </c>
      <c r="N12297" s="38">
        <f>IF(AND(Colin!$G12297=$B$2,Colin!$H12297=$C$3),Colin!$I12297,)</f>
        <v>0</v>
      </c>
      <c r="O12297" s="38">
        <f>IF(AND(Colin!$G12297=$B$2,Colin!$H12297&lt;=$C$3),Colin!$I12297,)</f>
        <v>0</v>
      </c>
      <c r="P12297" s="38">
        <f>IF(Colin!$G12297&lt;$B$2,Colin!$I12297,0)</f>
        <v>0</v>
      </c>
      <c r="Q12297" s="38">
        <f>IF(Colin!$G12297&lt;$B$1,Colin!$I12297,0)</f>
        <v>0</v>
      </c>
    </row>
    <row r="12298" spans="12:17" x14ac:dyDescent="0.25">
      <c r="L12298" s="38">
        <f>IF(AND(Colin!$G12298=$B$1,Colin!$H12298=$C$3),Colin!$I12298,)</f>
        <v>0</v>
      </c>
      <c r="M12298" s="38">
        <f>IF(AND(Colin!$G12298=$B$1,Colin!$H12298&lt;=$C$3),Colin!$I12298,)</f>
        <v>0</v>
      </c>
      <c r="N12298" s="38">
        <f>IF(AND(Colin!$G12298=$B$2,Colin!$H12298=$C$3),Colin!$I12298,)</f>
        <v>0</v>
      </c>
      <c r="O12298" s="38">
        <f>IF(AND(Colin!$G12298=$B$2,Colin!$H12298&lt;=$C$3),Colin!$I12298,)</f>
        <v>0</v>
      </c>
      <c r="P12298" s="38">
        <f>IF(Colin!$G12298&lt;$B$2,Colin!$I12298,0)</f>
        <v>0</v>
      </c>
      <c r="Q12298" s="38">
        <f>IF(Colin!$G12298&lt;$B$1,Colin!$I12298,0)</f>
        <v>0</v>
      </c>
    </row>
    <row r="12299" spans="12:17" x14ac:dyDescent="0.25">
      <c r="L12299" s="38">
        <f>IF(AND(Colin!$G12299=$B$1,Colin!$H12299=$C$3),Colin!$I12299,)</f>
        <v>0</v>
      </c>
      <c r="M12299" s="38">
        <f>IF(AND(Colin!$G12299=$B$1,Colin!$H12299&lt;=$C$3),Colin!$I12299,)</f>
        <v>0</v>
      </c>
      <c r="N12299" s="38">
        <f>IF(AND(Colin!$G12299=$B$2,Colin!$H12299=$C$3),Colin!$I12299,)</f>
        <v>0</v>
      </c>
      <c r="O12299" s="38">
        <f>IF(AND(Colin!$G12299=$B$2,Colin!$H12299&lt;=$C$3),Colin!$I12299,)</f>
        <v>0</v>
      </c>
      <c r="P12299" s="38">
        <f>IF(Colin!$G12299&lt;$B$2,Colin!$I12299,0)</f>
        <v>0</v>
      </c>
      <c r="Q12299" s="38">
        <f>IF(Colin!$G12299&lt;$B$1,Colin!$I12299,0)</f>
        <v>0</v>
      </c>
    </row>
    <row r="12300" spans="12:17" x14ac:dyDescent="0.25">
      <c r="L12300" s="38">
        <f>IF(AND(Colin!$G12300=$B$1,Colin!$H12300=$C$3),Colin!$I12300,)</f>
        <v>0</v>
      </c>
      <c r="M12300" s="38">
        <f>IF(AND(Colin!$G12300=$B$1,Colin!$H12300&lt;=$C$3),Colin!$I12300,)</f>
        <v>0</v>
      </c>
      <c r="N12300" s="38">
        <f>IF(AND(Colin!$G12300=$B$2,Colin!$H12300=$C$3),Colin!$I12300,)</f>
        <v>0</v>
      </c>
      <c r="O12300" s="38">
        <f>IF(AND(Colin!$G12300=$B$2,Colin!$H12300&lt;=$C$3),Colin!$I12300,)</f>
        <v>0</v>
      </c>
      <c r="P12300" s="38">
        <f>IF(Colin!$G12300&lt;$B$2,Colin!$I12300,0)</f>
        <v>0</v>
      </c>
      <c r="Q12300" s="38">
        <f>IF(Colin!$G12300&lt;$B$1,Colin!$I12300,0)</f>
        <v>0</v>
      </c>
    </row>
    <row r="12301" spans="12:17" x14ac:dyDescent="0.25">
      <c r="L12301" s="38">
        <f>IF(AND(Colin!$G12301=$B$1,Colin!$H12301=$C$3),Colin!$I12301,)</f>
        <v>0</v>
      </c>
      <c r="M12301" s="38">
        <f>IF(AND(Colin!$G12301=$B$1,Colin!$H12301&lt;=$C$3),Colin!$I12301,)</f>
        <v>0</v>
      </c>
      <c r="N12301" s="38">
        <f>IF(AND(Colin!$G12301=$B$2,Colin!$H12301=$C$3),Colin!$I12301,)</f>
        <v>0</v>
      </c>
      <c r="O12301" s="38">
        <f>IF(AND(Colin!$G12301=$B$2,Colin!$H12301&lt;=$C$3),Colin!$I12301,)</f>
        <v>0</v>
      </c>
      <c r="P12301" s="38">
        <f>IF(Colin!$G12301&lt;$B$2,Colin!$I12301,0)</f>
        <v>0</v>
      </c>
      <c r="Q12301" s="38">
        <f>IF(Colin!$G12301&lt;$B$1,Colin!$I12301,0)</f>
        <v>0</v>
      </c>
    </row>
    <row r="12302" spans="12:17" x14ac:dyDescent="0.25">
      <c r="L12302" s="38">
        <f>IF(AND(Colin!$G12302=$B$1,Colin!$H12302=$C$3),Colin!$I12302,)</f>
        <v>0</v>
      </c>
      <c r="M12302" s="38">
        <f>IF(AND(Colin!$G12302=$B$1,Colin!$H12302&lt;=$C$3),Colin!$I12302,)</f>
        <v>0</v>
      </c>
      <c r="N12302" s="38">
        <f>IF(AND(Colin!$G12302=$B$2,Colin!$H12302=$C$3),Colin!$I12302,)</f>
        <v>0</v>
      </c>
      <c r="O12302" s="38">
        <f>IF(AND(Colin!$G12302=$B$2,Colin!$H12302&lt;=$C$3),Colin!$I12302,)</f>
        <v>0</v>
      </c>
      <c r="P12302" s="38">
        <f>IF(Colin!$G12302&lt;$B$2,Colin!$I12302,0)</f>
        <v>0</v>
      </c>
      <c r="Q12302" s="38">
        <f>IF(Colin!$G12302&lt;$B$1,Colin!$I12302,0)</f>
        <v>0</v>
      </c>
    </row>
    <row r="12303" spans="12:17" x14ac:dyDescent="0.25">
      <c r="L12303" s="38">
        <f>IF(AND(Colin!$G12303=$B$1,Colin!$H12303=$C$3),Colin!$I12303,)</f>
        <v>0</v>
      </c>
      <c r="M12303" s="38">
        <f>IF(AND(Colin!$G12303=$B$1,Colin!$H12303&lt;=$C$3),Colin!$I12303,)</f>
        <v>0</v>
      </c>
      <c r="N12303" s="38">
        <f>IF(AND(Colin!$G12303=$B$2,Colin!$H12303=$C$3),Colin!$I12303,)</f>
        <v>0</v>
      </c>
      <c r="O12303" s="38">
        <f>IF(AND(Colin!$G12303=$B$2,Colin!$H12303&lt;=$C$3),Colin!$I12303,)</f>
        <v>0</v>
      </c>
      <c r="P12303" s="38">
        <f>IF(Colin!$G12303&lt;$B$2,Colin!$I12303,0)</f>
        <v>0</v>
      </c>
      <c r="Q12303" s="38">
        <f>IF(Colin!$G12303&lt;$B$1,Colin!$I12303,0)</f>
        <v>0</v>
      </c>
    </row>
    <row r="12304" spans="12:17" x14ac:dyDescent="0.25">
      <c r="L12304" s="38">
        <f>IF(AND(Colin!$G12304=$B$1,Colin!$H12304=$C$3),Colin!$I12304,)</f>
        <v>0</v>
      </c>
      <c r="M12304" s="38">
        <f>IF(AND(Colin!$G12304=$B$1,Colin!$H12304&lt;=$C$3),Colin!$I12304,)</f>
        <v>0</v>
      </c>
      <c r="N12304" s="38">
        <f>IF(AND(Colin!$G12304=$B$2,Colin!$H12304=$C$3),Colin!$I12304,)</f>
        <v>0</v>
      </c>
      <c r="O12304" s="38">
        <f>IF(AND(Colin!$G12304=$B$2,Colin!$H12304&lt;=$C$3),Colin!$I12304,)</f>
        <v>0</v>
      </c>
      <c r="P12304" s="38">
        <f>IF(Colin!$G12304&lt;$B$2,Colin!$I12304,0)</f>
        <v>0</v>
      </c>
      <c r="Q12304" s="38">
        <f>IF(Colin!$G12304&lt;$B$1,Colin!$I12304,0)</f>
        <v>0</v>
      </c>
    </row>
    <row r="12305" spans="12:17" x14ac:dyDescent="0.25">
      <c r="L12305" s="38">
        <f>IF(AND(Colin!$G12305=$B$1,Colin!$H12305=$C$3),Colin!$I12305,)</f>
        <v>0</v>
      </c>
      <c r="M12305" s="38">
        <f>IF(AND(Colin!$G12305=$B$1,Colin!$H12305&lt;=$C$3),Colin!$I12305,)</f>
        <v>0</v>
      </c>
      <c r="N12305" s="38">
        <f>IF(AND(Colin!$G12305=$B$2,Colin!$H12305=$C$3),Colin!$I12305,)</f>
        <v>0</v>
      </c>
      <c r="O12305" s="38">
        <f>IF(AND(Colin!$G12305=$B$2,Colin!$H12305&lt;=$C$3),Colin!$I12305,)</f>
        <v>0</v>
      </c>
      <c r="P12305" s="38">
        <f>IF(Colin!$G12305&lt;$B$2,Colin!$I12305,0)</f>
        <v>0</v>
      </c>
      <c r="Q12305" s="38">
        <f>IF(Colin!$G12305&lt;$B$1,Colin!$I12305,0)</f>
        <v>0</v>
      </c>
    </row>
    <row r="12306" spans="12:17" x14ac:dyDescent="0.25">
      <c r="L12306" s="38">
        <f>IF(AND(Colin!$G12306=$B$1,Colin!$H12306=$C$3),Colin!$I12306,)</f>
        <v>0</v>
      </c>
      <c r="M12306" s="38">
        <f>IF(AND(Colin!$G12306=$B$1,Colin!$H12306&lt;=$C$3),Colin!$I12306,)</f>
        <v>0</v>
      </c>
      <c r="N12306" s="38">
        <f>IF(AND(Colin!$G12306=$B$2,Colin!$H12306=$C$3),Colin!$I12306,)</f>
        <v>0</v>
      </c>
      <c r="O12306" s="38">
        <f>IF(AND(Colin!$G12306=$B$2,Colin!$H12306&lt;=$C$3),Colin!$I12306,)</f>
        <v>0</v>
      </c>
      <c r="P12306" s="38">
        <f>IF(Colin!$G12306&lt;$B$2,Colin!$I12306,0)</f>
        <v>0</v>
      </c>
      <c r="Q12306" s="38">
        <f>IF(Colin!$G12306&lt;$B$1,Colin!$I12306,0)</f>
        <v>0</v>
      </c>
    </row>
    <row r="12307" spans="12:17" x14ac:dyDescent="0.25">
      <c r="L12307" s="38">
        <f>IF(AND(Colin!$G12307=$B$1,Colin!$H12307=$C$3),Colin!$I12307,)</f>
        <v>0</v>
      </c>
      <c r="M12307" s="38">
        <f>IF(AND(Colin!$G12307=$B$1,Colin!$H12307&lt;=$C$3),Colin!$I12307,)</f>
        <v>0</v>
      </c>
      <c r="N12307" s="38">
        <f>IF(AND(Colin!$G12307=$B$2,Colin!$H12307=$C$3),Colin!$I12307,)</f>
        <v>0</v>
      </c>
      <c r="O12307" s="38">
        <f>IF(AND(Colin!$G12307=$B$2,Colin!$H12307&lt;=$C$3),Colin!$I12307,)</f>
        <v>0</v>
      </c>
      <c r="P12307" s="38">
        <f>IF(Colin!$G12307&lt;$B$2,Colin!$I12307,0)</f>
        <v>0</v>
      </c>
      <c r="Q12307" s="38">
        <f>IF(Colin!$G12307&lt;$B$1,Colin!$I12307,0)</f>
        <v>0</v>
      </c>
    </row>
    <row r="12308" spans="12:17" x14ac:dyDescent="0.25">
      <c r="L12308" s="38">
        <f>IF(AND(Colin!$G12308=$B$1,Colin!$H12308=$C$3),Colin!$I12308,)</f>
        <v>0</v>
      </c>
      <c r="M12308" s="38">
        <f>IF(AND(Colin!$G12308=$B$1,Colin!$H12308&lt;=$C$3),Colin!$I12308,)</f>
        <v>0</v>
      </c>
      <c r="N12308" s="38">
        <f>IF(AND(Colin!$G12308=$B$2,Colin!$H12308=$C$3),Colin!$I12308,)</f>
        <v>0</v>
      </c>
      <c r="O12308" s="38">
        <f>IF(AND(Colin!$G12308=$B$2,Colin!$H12308&lt;=$C$3),Colin!$I12308,)</f>
        <v>0</v>
      </c>
      <c r="P12308" s="38">
        <f>IF(Colin!$G12308&lt;$B$2,Colin!$I12308,0)</f>
        <v>0</v>
      </c>
      <c r="Q12308" s="38">
        <f>IF(Colin!$G12308&lt;$B$1,Colin!$I12308,0)</f>
        <v>0</v>
      </c>
    </row>
    <row r="12309" spans="12:17" x14ac:dyDescent="0.25">
      <c r="L12309" s="38">
        <f>IF(AND(Colin!$G12309=$B$1,Colin!$H12309=$C$3),Colin!$I12309,)</f>
        <v>0</v>
      </c>
      <c r="M12309" s="38">
        <f>IF(AND(Colin!$G12309=$B$1,Colin!$H12309&lt;=$C$3),Colin!$I12309,)</f>
        <v>0</v>
      </c>
      <c r="N12309" s="38">
        <f>IF(AND(Colin!$G12309=$B$2,Colin!$H12309=$C$3),Colin!$I12309,)</f>
        <v>0</v>
      </c>
      <c r="O12309" s="38">
        <f>IF(AND(Colin!$G12309=$B$2,Colin!$H12309&lt;=$C$3),Colin!$I12309,)</f>
        <v>0</v>
      </c>
      <c r="P12309" s="38">
        <f>IF(Colin!$G12309&lt;$B$2,Colin!$I12309,0)</f>
        <v>0</v>
      </c>
      <c r="Q12309" s="38">
        <f>IF(Colin!$G12309&lt;$B$1,Colin!$I12309,0)</f>
        <v>0</v>
      </c>
    </row>
    <row r="12310" spans="12:17" x14ac:dyDescent="0.25">
      <c r="L12310" s="38">
        <f>IF(AND(Colin!$G12310=$B$1,Colin!$H12310=$C$3),Colin!$I12310,)</f>
        <v>0</v>
      </c>
      <c r="M12310" s="38">
        <f>IF(AND(Colin!$G12310=$B$1,Colin!$H12310&lt;=$C$3),Colin!$I12310,)</f>
        <v>0</v>
      </c>
      <c r="N12310" s="38">
        <f>IF(AND(Colin!$G12310=$B$2,Colin!$H12310=$C$3),Colin!$I12310,)</f>
        <v>0</v>
      </c>
      <c r="O12310" s="38">
        <f>IF(AND(Colin!$G12310=$B$2,Colin!$H12310&lt;=$C$3),Colin!$I12310,)</f>
        <v>0</v>
      </c>
      <c r="P12310" s="38">
        <f>IF(Colin!$G12310&lt;$B$2,Colin!$I12310,0)</f>
        <v>0</v>
      </c>
      <c r="Q12310" s="38">
        <f>IF(Colin!$G12310&lt;$B$1,Colin!$I12310,0)</f>
        <v>0</v>
      </c>
    </row>
    <row r="12311" spans="12:17" x14ac:dyDescent="0.25">
      <c r="L12311" s="38">
        <f>IF(AND(Colin!$G12311=$B$1,Colin!$H12311=$C$3),Colin!$I12311,)</f>
        <v>0</v>
      </c>
      <c r="M12311" s="38">
        <f>IF(AND(Colin!$G12311=$B$1,Colin!$H12311&lt;=$C$3),Colin!$I12311,)</f>
        <v>0</v>
      </c>
      <c r="N12311" s="38">
        <f>IF(AND(Colin!$G12311=$B$2,Colin!$H12311=$C$3),Colin!$I12311,)</f>
        <v>0</v>
      </c>
      <c r="O12311" s="38">
        <f>IF(AND(Colin!$G12311=$B$2,Colin!$H12311&lt;=$C$3),Colin!$I12311,)</f>
        <v>0</v>
      </c>
      <c r="P12311" s="38">
        <f>IF(Colin!$G12311&lt;$B$2,Colin!$I12311,0)</f>
        <v>0</v>
      </c>
      <c r="Q12311" s="38">
        <f>IF(Colin!$G12311&lt;$B$1,Colin!$I12311,0)</f>
        <v>0</v>
      </c>
    </row>
    <row r="12312" spans="12:17" x14ac:dyDescent="0.25">
      <c r="L12312" s="38">
        <f>IF(AND(Colin!$G12312=$B$1,Colin!$H12312=$C$3),Colin!$I12312,)</f>
        <v>0</v>
      </c>
      <c r="M12312" s="38">
        <f>IF(AND(Colin!$G12312=$B$1,Colin!$H12312&lt;=$C$3),Colin!$I12312,)</f>
        <v>0</v>
      </c>
      <c r="N12312" s="38">
        <f>IF(AND(Colin!$G12312=$B$2,Colin!$H12312=$C$3),Colin!$I12312,)</f>
        <v>0</v>
      </c>
      <c r="O12312" s="38">
        <f>IF(AND(Colin!$G12312=$B$2,Colin!$H12312&lt;=$C$3),Colin!$I12312,)</f>
        <v>0</v>
      </c>
      <c r="P12312" s="38">
        <f>IF(Colin!$G12312&lt;$B$2,Colin!$I12312,0)</f>
        <v>0</v>
      </c>
      <c r="Q12312" s="38">
        <f>IF(Colin!$G12312&lt;$B$1,Colin!$I12312,0)</f>
        <v>0</v>
      </c>
    </row>
    <row r="12313" spans="12:17" x14ac:dyDescent="0.25">
      <c r="L12313" s="38">
        <f>IF(AND(Colin!$G12313=$B$1,Colin!$H12313=$C$3),Colin!$I12313,)</f>
        <v>0</v>
      </c>
      <c r="M12313" s="38">
        <f>IF(AND(Colin!$G12313=$B$1,Colin!$H12313&lt;=$C$3),Colin!$I12313,)</f>
        <v>0</v>
      </c>
      <c r="N12313" s="38">
        <f>IF(AND(Colin!$G12313=$B$2,Colin!$H12313=$C$3),Colin!$I12313,)</f>
        <v>0</v>
      </c>
      <c r="O12313" s="38">
        <f>IF(AND(Colin!$G12313=$B$2,Colin!$H12313&lt;=$C$3),Colin!$I12313,)</f>
        <v>0</v>
      </c>
      <c r="P12313" s="38">
        <f>IF(Colin!$G12313&lt;$B$2,Colin!$I12313,0)</f>
        <v>0</v>
      </c>
      <c r="Q12313" s="38">
        <f>IF(Colin!$G12313&lt;$B$1,Colin!$I12313,0)</f>
        <v>0</v>
      </c>
    </row>
    <row r="12314" spans="12:17" x14ac:dyDescent="0.25">
      <c r="L12314" s="38">
        <f>IF(AND(Colin!$G12314=$B$1,Colin!$H12314=$C$3),Colin!$I12314,)</f>
        <v>0</v>
      </c>
      <c r="M12314" s="38">
        <f>IF(AND(Colin!$G12314=$B$1,Colin!$H12314&lt;=$C$3),Colin!$I12314,)</f>
        <v>0</v>
      </c>
      <c r="N12314" s="38">
        <f>IF(AND(Colin!$G12314=$B$2,Colin!$H12314=$C$3),Colin!$I12314,)</f>
        <v>0</v>
      </c>
      <c r="O12314" s="38">
        <f>IF(AND(Colin!$G12314=$B$2,Colin!$H12314&lt;=$C$3),Colin!$I12314,)</f>
        <v>0</v>
      </c>
      <c r="P12314" s="38">
        <f>IF(Colin!$G12314&lt;$B$2,Colin!$I12314,0)</f>
        <v>0</v>
      </c>
      <c r="Q12314" s="38">
        <f>IF(Colin!$G12314&lt;$B$1,Colin!$I12314,0)</f>
        <v>0</v>
      </c>
    </row>
    <row r="12315" spans="12:17" x14ac:dyDescent="0.25">
      <c r="L12315" s="38">
        <f>IF(AND(Colin!$G12315=$B$1,Colin!$H12315=$C$3),Colin!$I12315,)</f>
        <v>0</v>
      </c>
      <c r="M12315" s="38">
        <f>IF(AND(Colin!$G12315=$B$1,Colin!$H12315&lt;=$C$3),Colin!$I12315,)</f>
        <v>0</v>
      </c>
      <c r="N12315" s="38">
        <f>IF(AND(Colin!$G12315=$B$2,Colin!$H12315=$C$3),Colin!$I12315,)</f>
        <v>0</v>
      </c>
      <c r="O12315" s="38">
        <f>IF(AND(Colin!$G12315=$B$2,Colin!$H12315&lt;=$C$3),Colin!$I12315,)</f>
        <v>0</v>
      </c>
      <c r="P12315" s="38">
        <f>IF(Colin!$G12315&lt;$B$2,Colin!$I12315,0)</f>
        <v>0</v>
      </c>
      <c r="Q12315" s="38">
        <f>IF(Colin!$G12315&lt;$B$1,Colin!$I12315,0)</f>
        <v>0</v>
      </c>
    </row>
    <row r="12316" spans="12:17" x14ac:dyDescent="0.25">
      <c r="L12316" s="38">
        <f>IF(AND(Colin!$G12316=$B$1,Colin!$H12316=$C$3),Colin!$I12316,)</f>
        <v>0</v>
      </c>
      <c r="M12316" s="38">
        <f>IF(AND(Colin!$G12316=$B$1,Colin!$H12316&lt;=$C$3),Colin!$I12316,)</f>
        <v>0</v>
      </c>
      <c r="N12316" s="38">
        <f>IF(AND(Colin!$G12316=$B$2,Colin!$H12316=$C$3),Colin!$I12316,)</f>
        <v>0</v>
      </c>
      <c r="O12316" s="38">
        <f>IF(AND(Colin!$G12316=$B$2,Colin!$H12316&lt;=$C$3),Colin!$I12316,)</f>
        <v>0</v>
      </c>
      <c r="P12316" s="38">
        <f>IF(Colin!$G12316&lt;$B$2,Colin!$I12316,0)</f>
        <v>0</v>
      </c>
      <c r="Q12316" s="38">
        <f>IF(Colin!$G12316&lt;$B$1,Colin!$I12316,0)</f>
        <v>0</v>
      </c>
    </row>
    <row r="12317" spans="12:17" x14ac:dyDescent="0.25">
      <c r="L12317" s="38">
        <f>IF(AND(Colin!$G12317=$B$1,Colin!$H12317=$C$3),Colin!$I12317,)</f>
        <v>0</v>
      </c>
      <c r="M12317" s="38">
        <f>IF(AND(Colin!$G12317=$B$1,Colin!$H12317&lt;=$C$3),Colin!$I12317,)</f>
        <v>0</v>
      </c>
      <c r="N12317" s="38">
        <f>IF(AND(Colin!$G12317=$B$2,Colin!$H12317=$C$3),Colin!$I12317,)</f>
        <v>0</v>
      </c>
      <c r="O12317" s="38">
        <f>IF(AND(Colin!$G12317=$B$2,Colin!$H12317&lt;=$C$3),Colin!$I12317,)</f>
        <v>0</v>
      </c>
      <c r="P12317" s="38">
        <f>IF(Colin!$G12317&lt;$B$2,Colin!$I12317,0)</f>
        <v>0</v>
      </c>
      <c r="Q12317" s="38">
        <f>IF(Colin!$G12317&lt;$B$1,Colin!$I12317,0)</f>
        <v>0</v>
      </c>
    </row>
    <row r="12318" spans="12:17" x14ac:dyDescent="0.25">
      <c r="L12318" s="38">
        <f>IF(AND(Colin!$G12318=$B$1,Colin!$H12318=$C$3),Colin!$I12318,)</f>
        <v>0</v>
      </c>
      <c r="M12318" s="38">
        <f>IF(AND(Colin!$G12318=$B$1,Colin!$H12318&lt;=$C$3),Colin!$I12318,)</f>
        <v>0</v>
      </c>
      <c r="N12318" s="38">
        <f>IF(AND(Colin!$G12318=$B$2,Colin!$H12318=$C$3),Colin!$I12318,)</f>
        <v>0</v>
      </c>
      <c r="O12318" s="38">
        <f>IF(AND(Colin!$G12318=$B$2,Colin!$H12318&lt;=$C$3),Colin!$I12318,)</f>
        <v>0</v>
      </c>
      <c r="P12318" s="38">
        <f>IF(Colin!$G12318&lt;$B$2,Colin!$I12318,0)</f>
        <v>0</v>
      </c>
      <c r="Q12318" s="38">
        <f>IF(Colin!$G12318&lt;$B$1,Colin!$I12318,0)</f>
        <v>0</v>
      </c>
    </row>
    <row r="12319" spans="12:17" x14ac:dyDescent="0.25">
      <c r="L12319" s="38">
        <f>IF(AND(Colin!$G12319=$B$1,Colin!$H12319=$C$3),Colin!$I12319,)</f>
        <v>0</v>
      </c>
      <c r="M12319" s="38">
        <f>IF(AND(Colin!$G12319=$B$1,Colin!$H12319&lt;=$C$3),Colin!$I12319,)</f>
        <v>0</v>
      </c>
      <c r="N12319" s="38">
        <f>IF(AND(Colin!$G12319=$B$2,Colin!$H12319=$C$3),Colin!$I12319,)</f>
        <v>0</v>
      </c>
      <c r="O12319" s="38">
        <f>IF(AND(Colin!$G12319=$B$2,Colin!$H12319&lt;=$C$3),Colin!$I12319,)</f>
        <v>0</v>
      </c>
      <c r="P12319" s="38">
        <f>IF(Colin!$G12319&lt;$B$2,Colin!$I12319,0)</f>
        <v>0</v>
      </c>
      <c r="Q12319" s="38">
        <f>IF(Colin!$G12319&lt;$B$1,Colin!$I12319,0)</f>
        <v>0</v>
      </c>
    </row>
    <row r="12320" spans="12:17" x14ac:dyDescent="0.25">
      <c r="L12320" s="38">
        <f>IF(AND(Colin!$G12320=$B$1,Colin!$H12320=$C$3),Colin!$I12320,)</f>
        <v>0</v>
      </c>
      <c r="M12320" s="38">
        <f>IF(AND(Colin!$G12320=$B$1,Colin!$H12320&lt;=$C$3),Colin!$I12320,)</f>
        <v>0</v>
      </c>
      <c r="N12320" s="38">
        <f>IF(AND(Colin!$G12320=$B$2,Colin!$H12320=$C$3),Colin!$I12320,)</f>
        <v>0</v>
      </c>
      <c r="O12320" s="38">
        <f>IF(AND(Colin!$G12320=$B$2,Colin!$H12320&lt;=$C$3),Colin!$I12320,)</f>
        <v>0</v>
      </c>
      <c r="P12320" s="38">
        <f>IF(Colin!$G12320&lt;$B$2,Colin!$I12320,0)</f>
        <v>0</v>
      </c>
      <c r="Q12320" s="38">
        <f>IF(Colin!$G12320&lt;$B$1,Colin!$I12320,0)</f>
        <v>0</v>
      </c>
    </row>
    <row r="12321" spans="12:17" x14ac:dyDescent="0.25">
      <c r="L12321" s="38">
        <f>IF(AND(Colin!$G12321=$B$1,Colin!$H12321=$C$3),Colin!$I12321,)</f>
        <v>0</v>
      </c>
      <c r="M12321" s="38">
        <f>IF(AND(Colin!$G12321=$B$1,Colin!$H12321&lt;=$C$3),Colin!$I12321,)</f>
        <v>0</v>
      </c>
      <c r="N12321" s="38">
        <f>IF(AND(Colin!$G12321=$B$2,Colin!$H12321=$C$3),Colin!$I12321,)</f>
        <v>0</v>
      </c>
      <c r="O12321" s="38">
        <f>IF(AND(Colin!$G12321=$B$2,Colin!$H12321&lt;=$C$3),Colin!$I12321,)</f>
        <v>0</v>
      </c>
      <c r="P12321" s="38">
        <f>IF(Colin!$G12321&lt;$B$2,Colin!$I12321,0)</f>
        <v>0</v>
      </c>
      <c r="Q12321" s="38">
        <f>IF(Colin!$G12321&lt;$B$1,Colin!$I12321,0)</f>
        <v>0</v>
      </c>
    </row>
    <row r="12322" spans="12:17" x14ac:dyDescent="0.25">
      <c r="L12322" s="38">
        <f>IF(AND(Colin!$G12322=$B$1,Colin!$H12322=$C$3),Colin!$I12322,)</f>
        <v>0</v>
      </c>
      <c r="M12322" s="38">
        <f>IF(AND(Colin!$G12322=$B$1,Colin!$H12322&lt;=$C$3),Colin!$I12322,)</f>
        <v>0</v>
      </c>
      <c r="N12322" s="38">
        <f>IF(AND(Colin!$G12322=$B$2,Colin!$H12322=$C$3),Colin!$I12322,)</f>
        <v>0</v>
      </c>
      <c r="O12322" s="38">
        <f>IF(AND(Colin!$G12322=$B$2,Colin!$H12322&lt;=$C$3),Colin!$I12322,)</f>
        <v>0</v>
      </c>
      <c r="P12322" s="38">
        <f>IF(Colin!$G12322&lt;$B$2,Colin!$I12322,0)</f>
        <v>0</v>
      </c>
      <c r="Q12322" s="38">
        <f>IF(Colin!$G12322&lt;$B$1,Colin!$I12322,0)</f>
        <v>0</v>
      </c>
    </row>
    <row r="12323" spans="12:17" x14ac:dyDescent="0.25">
      <c r="L12323" s="38">
        <f>IF(AND(Colin!$G12323=$B$1,Colin!$H12323=$C$3),Colin!$I12323,)</f>
        <v>0</v>
      </c>
      <c r="M12323" s="38">
        <f>IF(AND(Colin!$G12323=$B$1,Colin!$H12323&lt;=$C$3),Colin!$I12323,)</f>
        <v>0</v>
      </c>
      <c r="N12323" s="38">
        <f>IF(AND(Colin!$G12323=$B$2,Colin!$H12323=$C$3),Colin!$I12323,)</f>
        <v>0</v>
      </c>
      <c r="O12323" s="38">
        <f>IF(AND(Colin!$G12323=$B$2,Colin!$H12323&lt;=$C$3),Colin!$I12323,)</f>
        <v>0</v>
      </c>
      <c r="P12323" s="38">
        <f>IF(Colin!$G12323&lt;$B$2,Colin!$I12323,0)</f>
        <v>0</v>
      </c>
      <c r="Q12323" s="38">
        <f>IF(Colin!$G12323&lt;$B$1,Colin!$I12323,0)</f>
        <v>0</v>
      </c>
    </row>
    <row r="12324" spans="12:17" x14ac:dyDescent="0.25">
      <c r="L12324" s="38">
        <f>IF(AND(Colin!$G12324=$B$1,Colin!$H12324=$C$3),Colin!$I12324,)</f>
        <v>0</v>
      </c>
      <c r="M12324" s="38">
        <f>IF(AND(Colin!$G12324=$B$1,Colin!$H12324&lt;=$C$3),Colin!$I12324,)</f>
        <v>0</v>
      </c>
      <c r="N12324" s="38">
        <f>IF(AND(Colin!$G12324=$B$2,Colin!$H12324=$C$3),Colin!$I12324,)</f>
        <v>0</v>
      </c>
      <c r="O12324" s="38">
        <f>IF(AND(Colin!$G12324=$B$2,Colin!$H12324&lt;=$C$3),Colin!$I12324,)</f>
        <v>0</v>
      </c>
      <c r="P12324" s="38">
        <f>IF(Colin!$G12324&lt;$B$2,Colin!$I12324,0)</f>
        <v>0</v>
      </c>
      <c r="Q12324" s="38">
        <f>IF(Colin!$G12324&lt;$B$1,Colin!$I12324,0)</f>
        <v>0</v>
      </c>
    </row>
    <row r="12325" spans="12:17" x14ac:dyDescent="0.25">
      <c r="L12325" s="38">
        <f>IF(AND(Colin!$G12325=$B$1,Colin!$H12325=$C$3),Colin!$I12325,)</f>
        <v>0</v>
      </c>
      <c r="M12325" s="38">
        <f>IF(AND(Colin!$G12325=$B$1,Colin!$H12325&lt;=$C$3),Colin!$I12325,)</f>
        <v>0</v>
      </c>
      <c r="N12325" s="38">
        <f>IF(AND(Colin!$G12325=$B$2,Colin!$H12325=$C$3),Colin!$I12325,)</f>
        <v>0</v>
      </c>
      <c r="O12325" s="38">
        <f>IF(AND(Colin!$G12325=$B$2,Colin!$H12325&lt;=$C$3),Colin!$I12325,)</f>
        <v>0</v>
      </c>
      <c r="P12325" s="38">
        <f>IF(Colin!$G12325&lt;$B$2,Colin!$I12325,0)</f>
        <v>0</v>
      </c>
      <c r="Q12325" s="38">
        <f>IF(Colin!$G12325&lt;$B$1,Colin!$I12325,0)</f>
        <v>0</v>
      </c>
    </row>
    <row r="12326" spans="12:17" x14ac:dyDescent="0.25">
      <c r="L12326" s="38">
        <f>IF(AND(Colin!$G12326=$B$1,Colin!$H12326=$C$3),Colin!$I12326,)</f>
        <v>0</v>
      </c>
      <c r="M12326" s="38">
        <f>IF(AND(Colin!$G12326=$B$1,Colin!$H12326&lt;=$C$3),Colin!$I12326,)</f>
        <v>0</v>
      </c>
      <c r="N12326" s="38">
        <f>IF(AND(Colin!$G12326=$B$2,Colin!$H12326=$C$3),Colin!$I12326,)</f>
        <v>0</v>
      </c>
      <c r="O12326" s="38">
        <f>IF(AND(Colin!$G12326=$B$2,Colin!$H12326&lt;=$C$3),Colin!$I12326,)</f>
        <v>0</v>
      </c>
      <c r="P12326" s="38">
        <f>IF(Colin!$G12326&lt;$B$2,Colin!$I12326,0)</f>
        <v>0</v>
      </c>
      <c r="Q12326" s="38">
        <f>IF(Colin!$G12326&lt;$B$1,Colin!$I12326,0)</f>
        <v>0</v>
      </c>
    </row>
    <row r="12327" spans="12:17" x14ac:dyDescent="0.25">
      <c r="L12327" s="38">
        <f>IF(AND(Colin!$G12327=$B$1,Colin!$H12327=$C$3),Colin!$I12327,)</f>
        <v>0</v>
      </c>
      <c r="M12327" s="38">
        <f>IF(AND(Colin!$G12327=$B$1,Colin!$H12327&lt;=$C$3),Colin!$I12327,)</f>
        <v>0</v>
      </c>
      <c r="N12327" s="38">
        <f>IF(AND(Colin!$G12327=$B$2,Colin!$H12327=$C$3),Colin!$I12327,)</f>
        <v>0</v>
      </c>
      <c r="O12327" s="38">
        <f>IF(AND(Colin!$G12327=$B$2,Colin!$H12327&lt;=$C$3),Colin!$I12327,)</f>
        <v>0</v>
      </c>
      <c r="P12327" s="38">
        <f>IF(Colin!$G12327&lt;$B$2,Colin!$I12327,0)</f>
        <v>0</v>
      </c>
      <c r="Q12327" s="38">
        <f>IF(Colin!$G12327&lt;$B$1,Colin!$I12327,0)</f>
        <v>0</v>
      </c>
    </row>
    <row r="12328" spans="12:17" x14ac:dyDescent="0.25">
      <c r="L12328" s="38">
        <f>IF(AND(Colin!$G12328=$B$1,Colin!$H12328=$C$3),Colin!$I12328,)</f>
        <v>0</v>
      </c>
      <c r="M12328" s="38">
        <f>IF(AND(Colin!$G12328=$B$1,Colin!$H12328&lt;=$C$3),Colin!$I12328,)</f>
        <v>0</v>
      </c>
      <c r="N12328" s="38">
        <f>IF(AND(Colin!$G12328=$B$2,Colin!$H12328=$C$3),Colin!$I12328,)</f>
        <v>0</v>
      </c>
      <c r="O12328" s="38">
        <f>IF(AND(Colin!$G12328=$B$2,Colin!$H12328&lt;=$C$3),Colin!$I12328,)</f>
        <v>0</v>
      </c>
      <c r="P12328" s="38">
        <f>IF(Colin!$G12328&lt;$B$2,Colin!$I12328,0)</f>
        <v>0</v>
      </c>
      <c r="Q12328" s="38">
        <f>IF(Colin!$G12328&lt;$B$1,Colin!$I12328,0)</f>
        <v>0</v>
      </c>
    </row>
    <row r="12329" spans="12:17" x14ac:dyDescent="0.25">
      <c r="L12329" s="38">
        <f>IF(AND(Colin!$G12329=$B$1,Colin!$H12329=$C$3),Colin!$I12329,)</f>
        <v>0</v>
      </c>
      <c r="M12329" s="38">
        <f>IF(AND(Colin!$G12329=$B$1,Colin!$H12329&lt;=$C$3),Colin!$I12329,)</f>
        <v>0</v>
      </c>
      <c r="N12329" s="38">
        <f>IF(AND(Colin!$G12329=$B$2,Colin!$H12329=$C$3),Colin!$I12329,)</f>
        <v>0</v>
      </c>
      <c r="O12329" s="38">
        <f>IF(AND(Colin!$G12329=$B$2,Colin!$H12329&lt;=$C$3),Colin!$I12329,)</f>
        <v>0</v>
      </c>
      <c r="P12329" s="38">
        <f>IF(Colin!$G12329&lt;$B$2,Colin!$I12329,0)</f>
        <v>0</v>
      </c>
      <c r="Q12329" s="38">
        <f>IF(Colin!$G12329&lt;$B$1,Colin!$I12329,0)</f>
        <v>0</v>
      </c>
    </row>
    <row r="12330" spans="12:17" x14ac:dyDescent="0.25">
      <c r="L12330" s="38">
        <f>IF(AND(Colin!$G12330=$B$1,Colin!$H12330=$C$3),Colin!$I12330,)</f>
        <v>0</v>
      </c>
      <c r="M12330" s="38">
        <f>IF(AND(Colin!$G12330=$B$1,Colin!$H12330&lt;=$C$3),Colin!$I12330,)</f>
        <v>0</v>
      </c>
      <c r="N12330" s="38">
        <f>IF(AND(Colin!$G12330=$B$2,Colin!$H12330=$C$3),Colin!$I12330,)</f>
        <v>0</v>
      </c>
      <c r="O12330" s="38">
        <f>IF(AND(Colin!$G12330=$B$2,Colin!$H12330&lt;=$C$3),Colin!$I12330,)</f>
        <v>0</v>
      </c>
      <c r="P12330" s="38">
        <f>IF(Colin!$G12330&lt;$B$2,Colin!$I12330,0)</f>
        <v>0</v>
      </c>
      <c r="Q12330" s="38">
        <f>IF(Colin!$G12330&lt;$B$1,Colin!$I12330,0)</f>
        <v>0</v>
      </c>
    </row>
    <row r="12331" spans="12:17" x14ac:dyDescent="0.25">
      <c r="L12331" s="38">
        <f>IF(AND(Colin!$G12331=$B$1,Colin!$H12331=$C$3),Colin!$I12331,)</f>
        <v>0</v>
      </c>
      <c r="M12331" s="38">
        <f>IF(AND(Colin!$G12331=$B$1,Colin!$H12331&lt;=$C$3),Colin!$I12331,)</f>
        <v>0</v>
      </c>
      <c r="N12331" s="38">
        <f>IF(AND(Colin!$G12331=$B$2,Colin!$H12331=$C$3),Colin!$I12331,)</f>
        <v>0</v>
      </c>
      <c r="O12331" s="38">
        <f>IF(AND(Colin!$G12331=$B$2,Colin!$H12331&lt;=$C$3),Colin!$I12331,)</f>
        <v>0</v>
      </c>
      <c r="P12331" s="38">
        <f>IF(Colin!$G12331&lt;$B$2,Colin!$I12331,0)</f>
        <v>0</v>
      </c>
      <c r="Q12331" s="38">
        <f>IF(Colin!$G12331&lt;$B$1,Colin!$I12331,0)</f>
        <v>0</v>
      </c>
    </row>
    <row r="12332" spans="12:17" x14ac:dyDescent="0.25">
      <c r="L12332" s="38">
        <f>IF(AND(Colin!$G12332=$B$1,Colin!$H12332=$C$3),Colin!$I12332,)</f>
        <v>0</v>
      </c>
      <c r="M12332" s="38">
        <f>IF(AND(Colin!$G12332=$B$1,Colin!$H12332&lt;=$C$3),Colin!$I12332,)</f>
        <v>0</v>
      </c>
      <c r="N12332" s="38">
        <f>IF(AND(Colin!$G12332=$B$2,Colin!$H12332=$C$3),Colin!$I12332,)</f>
        <v>0</v>
      </c>
      <c r="O12332" s="38">
        <f>IF(AND(Colin!$G12332=$B$2,Colin!$H12332&lt;=$C$3),Colin!$I12332,)</f>
        <v>0</v>
      </c>
      <c r="P12332" s="38">
        <f>IF(Colin!$G12332&lt;$B$2,Colin!$I12332,0)</f>
        <v>0</v>
      </c>
      <c r="Q12332" s="38">
        <f>IF(Colin!$G12332&lt;$B$1,Colin!$I12332,0)</f>
        <v>0</v>
      </c>
    </row>
    <row r="12333" spans="12:17" x14ac:dyDescent="0.25">
      <c r="L12333" s="38">
        <f>IF(AND(Colin!$G12333=$B$1,Colin!$H12333=$C$3),Colin!$I12333,)</f>
        <v>0</v>
      </c>
      <c r="M12333" s="38">
        <f>IF(AND(Colin!$G12333=$B$1,Colin!$H12333&lt;=$C$3),Colin!$I12333,)</f>
        <v>0</v>
      </c>
      <c r="N12333" s="38">
        <f>IF(AND(Colin!$G12333=$B$2,Colin!$H12333=$C$3),Colin!$I12333,)</f>
        <v>0</v>
      </c>
      <c r="O12333" s="38">
        <f>IF(AND(Colin!$G12333=$B$2,Colin!$H12333&lt;=$C$3),Colin!$I12333,)</f>
        <v>0</v>
      </c>
      <c r="P12333" s="38">
        <f>IF(Colin!$G12333&lt;$B$2,Colin!$I12333,0)</f>
        <v>0</v>
      </c>
      <c r="Q12333" s="38">
        <f>IF(Colin!$G12333&lt;$B$1,Colin!$I12333,0)</f>
        <v>0</v>
      </c>
    </row>
    <row r="12334" spans="12:17" x14ac:dyDescent="0.25">
      <c r="L12334" s="38">
        <f>IF(AND(Colin!$G12334=$B$1,Colin!$H12334=$C$3),Colin!$I12334,)</f>
        <v>0</v>
      </c>
      <c r="M12334" s="38">
        <f>IF(AND(Colin!$G12334=$B$1,Colin!$H12334&lt;=$C$3),Colin!$I12334,)</f>
        <v>0</v>
      </c>
      <c r="N12334" s="38">
        <f>IF(AND(Colin!$G12334=$B$2,Colin!$H12334=$C$3),Colin!$I12334,)</f>
        <v>0</v>
      </c>
      <c r="O12334" s="38">
        <f>IF(AND(Colin!$G12334=$B$2,Colin!$H12334&lt;=$C$3),Colin!$I12334,)</f>
        <v>0</v>
      </c>
      <c r="P12334" s="38">
        <f>IF(Colin!$G12334&lt;$B$2,Colin!$I12334,0)</f>
        <v>0</v>
      </c>
      <c r="Q12334" s="38">
        <f>IF(Colin!$G12334&lt;$B$1,Colin!$I12334,0)</f>
        <v>0</v>
      </c>
    </row>
    <row r="12335" spans="12:17" x14ac:dyDescent="0.25">
      <c r="L12335" s="38">
        <f>IF(AND(Colin!$G12335=$B$1,Colin!$H12335=$C$3),Colin!$I12335,)</f>
        <v>0</v>
      </c>
      <c r="M12335" s="38">
        <f>IF(AND(Colin!$G12335=$B$1,Colin!$H12335&lt;=$C$3),Colin!$I12335,)</f>
        <v>0</v>
      </c>
      <c r="N12335" s="38">
        <f>IF(AND(Colin!$G12335=$B$2,Colin!$H12335=$C$3),Colin!$I12335,)</f>
        <v>0</v>
      </c>
      <c r="O12335" s="38">
        <f>IF(AND(Colin!$G12335=$B$2,Colin!$H12335&lt;=$C$3),Colin!$I12335,)</f>
        <v>0</v>
      </c>
      <c r="P12335" s="38">
        <f>IF(Colin!$G12335&lt;$B$2,Colin!$I12335,0)</f>
        <v>0</v>
      </c>
      <c r="Q12335" s="38">
        <f>IF(Colin!$G12335&lt;$B$1,Colin!$I12335,0)</f>
        <v>0</v>
      </c>
    </row>
    <row r="12336" spans="12:17" x14ac:dyDescent="0.25">
      <c r="L12336" s="38">
        <f>IF(AND(Colin!$G12336=$B$1,Colin!$H12336=$C$3),Colin!$I12336,)</f>
        <v>0</v>
      </c>
      <c r="M12336" s="38">
        <f>IF(AND(Colin!$G12336=$B$1,Colin!$H12336&lt;=$C$3),Colin!$I12336,)</f>
        <v>0</v>
      </c>
      <c r="N12336" s="38">
        <f>IF(AND(Colin!$G12336=$B$2,Colin!$H12336=$C$3),Colin!$I12336,)</f>
        <v>0</v>
      </c>
      <c r="O12336" s="38">
        <f>IF(AND(Colin!$G12336=$B$2,Colin!$H12336&lt;=$C$3),Colin!$I12336,)</f>
        <v>0</v>
      </c>
      <c r="P12336" s="38">
        <f>IF(Colin!$G12336&lt;$B$2,Colin!$I12336,0)</f>
        <v>0</v>
      </c>
      <c r="Q12336" s="38">
        <f>IF(Colin!$G12336&lt;$B$1,Colin!$I12336,0)</f>
        <v>0</v>
      </c>
    </row>
    <row r="12337" spans="12:17" x14ac:dyDescent="0.25">
      <c r="L12337" s="38">
        <f>IF(AND(Colin!$G12337=$B$1,Colin!$H12337=$C$3),Colin!$I12337,)</f>
        <v>0</v>
      </c>
      <c r="M12337" s="38">
        <f>IF(AND(Colin!$G12337=$B$1,Colin!$H12337&lt;=$C$3),Colin!$I12337,)</f>
        <v>0</v>
      </c>
      <c r="N12337" s="38">
        <f>IF(AND(Colin!$G12337=$B$2,Colin!$H12337=$C$3),Colin!$I12337,)</f>
        <v>0</v>
      </c>
      <c r="O12337" s="38">
        <f>IF(AND(Colin!$G12337=$B$2,Colin!$H12337&lt;=$C$3),Colin!$I12337,)</f>
        <v>0</v>
      </c>
      <c r="P12337" s="38">
        <f>IF(Colin!$G12337&lt;$B$2,Colin!$I12337,0)</f>
        <v>0</v>
      </c>
      <c r="Q12337" s="38">
        <f>IF(Colin!$G12337&lt;$B$1,Colin!$I12337,0)</f>
        <v>0</v>
      </c>
    </row>
    <row r="12338" spans="12:17" x14ac:dyDescent="0.25">
      <c r="L12338" s="38">
        <f>IF(AND(Colin!$G12338=$B$1,Colin!$H12338=$C$3),Colin!$I12338,)</f>
        <v>0</v>
      </c>
      <c r="M12338" s="38">
        <f>IF(AND(Colin!$G12338=$B$1,Colin!$H12338&lt;=$C$3),Colin!$I12338,)</f>
        <v>0</v>
      </c>
      <c r="N12338" s="38">
        <f>IF(AND(Colin!$G12338=$B$2,Colin!$H12338=$C$3),Colin!$I12338,)</f>
        <v>0</v>
      </c>
      <c r="O12338" s="38">
        <f>IF(AND(Colin!$G12338=$B$2,Colin!$H12338&lt;=$C$3),Colin!$I12338,)</f>
        <v>0</v>
      </c>
      <c r="P12338" s="38">
        <f>IF(Colin!$G12338&lt;$B$2,Colin!$I12338,0)</f>
        <v>0</v>
      </c>
      <c r="Q12338" s="38">
        <f>IF(Colin!$G12338&lt;$B$1,Colin!$I12338,0)</f>
        <v>0</v>
      </c>
    </row>
    <row r="12339" spans="12:17" x14ac:dyDescent="0.25">
      <c r="L12339" s="38">
        <f>IF(AND(Colin!$G12339=$B$1,Colin!$H12339=$C$3),Colin!$I12339,)</f>
        <v>0</v>
      </c>
      <c r="M12339" s="38">
        <f>IF(AND(Colin!$G12339=$B$1,Colin!$H12339&lt;=$C$3),Colin!$I12339,)</f>
        <v>0</v>
      </c>
      <c r="N12339" s="38">
        <f>IF(AND(Colin!$G12339=$B$2,Colin!$H12339=$C$3),Colin!$I12339,)</f>
        <v>0</v>
      </c>
      <c r="O12339" s="38">
        <f>IF(AND(Colin!$G12339=$B$2,Colin!$H12339&lt;=$C$3),Colin!$I12339,)</f>
        <v>0</v>
      </c>
      <c r="P12339" s="38">
        <f>IF(Colin!$G12339&lt;$B$2,Colin!$I12339,0)</f>
        <v>0</v>
      </c>
      <c r="Q12339" s="38">
        <f>IF(Colin!$G12339&lt;$B$1,Colin!$I12339,0)</f>
        <v>0</v>
      </c>
    </row>
    <row r="12340" spans="12:17" x14ac:dyDescent="0.25">
      <c r="L12340" s="38">
        <f>IF(AND(Colin!$G12340=$B$1,Colin!$H12340=$C$3),Colin!$I12340,)</f>
        <v>0</v>
      </c>
      <c r="M12340" s="38">
        <f>IF(AND(Colin!$G12340=$B$1,Colin!$H12340&lt;=$C$3),Colin!$I12340,)</f>
        <v>0</v>
      </c>
      <c r="N12340" s="38">
        <f>IF(AND(Colin!$G12340=$B$2,Colin!$H12340=$C$3),Colin!$I12340,)</f>
        <v>0</v>
      </c>
      <c r="O12340" s="38">
        <f>IF(AND(Colin!$G12340=$B$2,Colin!$H12340&lt;=$C$3),Colin!$I12340,)</f>
        <v>0</v>
      </c>
      <c r="P12340" s="38">
        <f>IF(Colin!$G12340&lt;$B$2,Colin!$I12340,0)</f>
        <v>0</v>
      </c>
      <c r="Q12340" s="38">
        <f>IF(Colin!$G12340&lt;$B$1,Colin!$I12340,0)</f>
        <v>0</v>
      </c>
    </row>
    <row r="12341" spans="12:17" x14ac:dyDescent="0.25">
      <c r="L12341" s="38">
        <f>IF(AND(Colin!$G12341=$B$1,Colin!$H12341=$C$3),Colin!$I12341,)</f>
        <v>0</v>
      </c>
      <c r="M12341" s="38">
        <f>IF(AND(Colin!$G12341=$B$1,Colin!$H12341&lt;=$C$3),Colin!$I12341,)</f>
        <v>0</v>
      </c>
      <c r="N12341" s="38">
        <f>IF(AND(Colin!$G12341=$B$2,Colin!$H12341=$C$3),Colin!$I12341,)</f>
        <v>0</v>
      </c>
      <c r="O12341" s="38">
        <f>IF(AND(Colin!$G12341=$B$2,Colin!$H12341&lt;=$C$3),Colin!$I12341,)</f>
        <v>0</v>
      </c>
      <c r="P12341" s="38">
        <f>IF(Colin!$G12341&lt;$B$2,Colin!$I12341,0)</f>
        <v>0</v>
      </c>
      <c r="Q12341" s="38">
        <f>IF(Colin!$G12341&lt;$B$1,Colin!$I12341,0)</f>
        <v>0</v>
      </c>
    </row>
    <row r="12342" spans="12:17" x14ac:dyDescent="0.25">
      <c r="L12342" s="38">
        <f>IF(AND(Colin!$G12342=$B$1,Colin!$H12342=$C$3),Colin!$I12342,)</f>
        <v>0</v>
      </c>
      <c r="M12342" s="38">
        <f>IF(AND(Colin!$G12342=$B$1,Colin!$H12342&lt;=$C$3),Colin!$I12342,)</f>
        <v>0</v>
      </c>
      <c r="N12342" s="38">
        <f>IF(AND(Colin!$G12342=$B$2,Colin!$H12342=$C$3),Colin!$I12342,)</f>
        <v>0</v>
      </c>
      <c r="O12342" s="38">
        <f>IF(AND(Colin!$G12342=$B$2,Colin!$H12342&lt;=$C$3),Colin!$I12342,)</f>
        <v>0</v>
      </c>
      <c r="P12342" s="38">
        <f>IF(Colin!$G12342&lt;$B$2,Colin!$I12342,0)</f>
        <v>0</v>
      </c>
      <c r="Q12342" s="38">
        <f>IF(Colin!$G12342&lt;$B$1,Colin!$I12342,0)</f>
        <v>0</v>
      </c>
    </row>
    <row r="12343" spans="12:17" x14ac:dyDescent="0.25">
      <c r="L12343" s="38">
        <f>IF(AND(Colin!$G12343=$B$1,Colin!$H12343=$C$3),Colin!$I12343,)</f>
        <v>0</v>
      </c>
      <c r="M12343" s="38">
        <f>IF(AND(Colin!$G12343=$B$1,Colin!$H12343&lt;=$C$3),Colin!$I12343,)</f>
        <v>0</v>
      </c>
      <c r="N12343" s="38">
        <f>IF(AND(Colin!$G12343=$B$2,Colin!$H12343=$C$3),Colin!$I12343,)</f>
        <v>0</v>
      </c>
      <c r="O12343" s="38">
        <f>IF(AND(Colin!$G12343=$B$2,Colin!$H12343&lt;=$C$3),Colin!$I12343,)</f>
        <v>0</v>
      </c>
      <c r="P12343" s="38">
        <f>IF(Colin!$G12343&lt;$B$2,Colin!$I12343,0)</f>
        <v>0</v>
      </c>
      <c r="Q12343" s="38">
        <f>IF(Colin!$G12343&lt;$B$1,Colin!$I12343,0)</f>
        <v>0</v>
      </c>
    </row>
    <row r="12344" spans="12:17" x14ac:dyDescent="0.25">
      <c r="L12344" s="38">
        <f>IF(AND(Colin!$G12344=$B$1,Colin!$H12344=$C$3),Colin!$I12344,)</f>
        <v>0</v>
      </c>
      <c r="M12344" s="38">
        <f>IF(AND(Colin!$G12344=$B$1,Colin!$H12344&lt;=$C$3),Colin!$I12344,)</f>
        <v>0</v>
      </c>
      <c r="N12344" s="38">
        <f>IF(AND(Colin!$G12344=$B$2,Colin!$H12344=$C$3),Colin!$I12344,)</f>
        <v>0</v>
      </c>
      <c r="O12344" s="38">
        <f>IF(AND(Colin!$G12344=$B$2,Colin!$H12344&lt;=$C$3),Colin!$I12344,)</f>
        <v>0</v>
      </c>
      <c r="P12344" s="38">
        <f>IF(Colin!$G12344&lt;$B$2,Colin!$I12344,0)</f>
        <v>0</v>
      </c>
      <c r="Q12344" s="38">
        <f>IF(Colin!$G12344&lt;$B$1,Colin!$I12344,0)</f>
        <v>0</v>
      </c>
    </row>
    <row r="12345" spans="12:17" x14ac:dyDescent="0.25">
      <c r="L12345" s="38">
        <f>IF(AND(Colin!$G12345=$B$1,Colin!$H12345=$C$3),Colin!$I12345,)</f>
        <v>0</v>
      </c>
      <c r="M12345" s="38">
        <f>IF(AND(Colin!$G12345=$B$1,Colin!$H12345&lt;=$C$3),Colin!$I12345,)</f>
        <v>0</v>
      </c>
      <c r="N12345" s="38">
        <f>IF(AND(Colin!$G12345=$B$2,Colin!$H12345=$C$3),Colin!$I12345,)</f>
        <v>0</v>
      </c>
      <c r="O12345" s="38">
        <f>IF(AND(Colin!$G12345=$B$2,Colin!$H12345&lt;=$C$3),Colin!$I12345,)</f>
        <v>0</v>
      </c>
      <c r="P12345" s="38">
        <f>IF(Colin!$G12345&lt;$B$2,Colin!$I12345,0)</f>
        <v>0</v>
      </c>
      <c r="Q12345" s="38">
        <f>IF(Colin!$G12345&lt;$B$1,Colin!$I12345,0)</f>
        <v>0</v>
      </c>
    </row>
    <row r="12346" spans="12:17" x14ac:dyDescent="0.25">
      <c r="L12346" s="38">
        <f>IF(AND(Colin!$G12346=$B$1,Colin!$H12346=$C$3),Colin!$I12346,)</f>
        <v>0</v>
      </c>
      <c r="M12346" s="38">
        <f>IF(AND(Colin!$G12346=$B$1,Colin!$H12346&lt;=$C$3),Colin!$I12346,)</f>
        <v>0</v>
      </c>
      <c r="N12346" s="38">
        <f>IF(AND(Colin!$G12346=$B$2,Colin!$H12346=$C$3),Colin!$I12346,)</f>
        <v>0</v>
      </c>
      <c r="O12346" s="38">
        <f>IF(AND(Colin!$G12346=$B$2,Colin!$H12346&lt;=$C$3),Colin!$I12346,)</f>
        <v>0</v>
      </c>
      <c r="P12346" s="38">
        <f>IF(Colin!$G12346&lt;$B$2,Colin!$I12346,0)</f>
        <v>0</v>
      </c>
      <c r="Q12346" s="38">
        <f>IF(Colin!$G12346&lt;$B$1,Colin!$I12346,0)</f>
        <v>0</v>
      </c>
    </row>
    <row r="12347" spans="12:17" x14ac:dyDescent="0.25">
      <c r="L12347" s="38">
        <f>IF(AND(Colin!$G12347=$B$1,Colin!$H12347=$C$3),Colin!$I12347,)</f>
        <v>0</v>
      </c>
      <c r="M12347" s="38">
        <f>IF(AND(Colin!$G12347=$B$1,Colin!$H12347&lt;=$C$3),Colin!$I12347,)</f>
        <v>0</v>
      </c>
      <c r="N12347" s="38">
        <f>IF(AND(Colin!$G12347=$B$2,Colin!$H12347=$C$3),Colin!$I12347,)</f>
        <v>0</v>
      </c>
      <c r="O12347" s="38">
        <f>IF(AND(Colin!$G12347=$B$2,Colin!$H12347&lt;=$C$3),Colin!$I12347,)</f>
        <v>0</v>
      </c>
      <c r="P12347" s="38">
        <f>IF(Colin!$G12347&lt;$B$2,Colin!$I12347,0)</f>
        <v>0</v>
      </c>
      <c r="Q12347" s="38">
        <f>IF(Colin!$G12347&lt;$B$1,Colin!$I12347,0)</f>
        <v>0</v>
      </c>
    </row>
    <row r="12348" spans="12:17" x14ac:dyDescent="0.25">
      <c r="L12348" s="38">
        <f>IF(AND(Colin!$G12348=$B$1,Colin!$H12348=$C$3),Colin!$I12348,)</f>
        <v>0</v>
      </c>
      <c r="M12348" s="38">
        <f>IF(AND(Colin!$G12348=$B$1,Colin!$H12348&lt;=$C$3),Colin!$I12348,)</f>
        <v>0</v>
      </c>
      <c r="N12348" s="38">
        <f>IF(AND(Colin!$G12348=$B$2,Colin!$H12348=$C$3),Colin!$I12348,)</f>
        <v>0</v>
      </c>
      <c r="O12348" s="38">
        <f>IF(AND(Colin!$G12348=$B$2,Colin!$H12348&lt;=$C$3),Colin!$I12348,)</f>
        <v>0</v>
      </c>
      <c r="P12348" s="38">
        <f>IF(Colin!$G12348&lt;$B$2,Colin!$I12348,0)</f>
        <v>0</v>
      </c>
      <c r="Q12348" s="38">
        <f>IF(Colin!$G12348&lt;$B$1,Colin!$I12348,0)</f>
        <v>0</v>
      </c>
    </row>
    <row r="12349" spans="12:17" x14ac:dyDescent="0.25">
      <c r="L12349" s="38">
        <f>IF(AND(Colin!$G12349=$B$1,Colin!$H12349=$C$3),Colin!$I12349,)</f>
        <v>0</v>
      </c>
      <c r="M12349" s="38">
        <f>IF(AND(Colin!$G12349=$B$1,Colin!$H12349&lt;=$C$3),Colin!$I12349,)</f>
        <v>0</v>
      </c>
      <c r="N12349" s="38">
        <f>IF(AND(Colin!$G12349=$B$2,Colin!$H12349=$C$3),Colin!$I12349,)</f>
        <v>0</v>
      </c>
      <c r="O12349" s="38">
        <f>IF(AND(Colin!$G12349=$B$2,Colin!$H12349&lt;=$C$3),Colin!$I12349,)</f>
        <v>0</v>
      </c>
      <c r="P12349" s="38">
        <f>IF(Colin!$G12349&lt;$B$2,Colin!$I12349,0)</f>
        <v>0</v>
      </c>
      <c r="Q12349" s="38">
        <f>IF(Colin!$G12349&lt;$B$1,Colin!$I12349,0)</f>
        <v>0</v>
      </c>
    </row>
    <row r="12350" spans="12:17" x14ac:dyDescent="0.25">
      <c r="L12350" s="38">
        <f>IF(AND(Colin!$G12350=$B$1,Colin!$H12350=$C$3),Colin!$I12350,)</f>
        <v>0</v>
      </c>
      <c r="M12350" s="38">
        <f>IF(AND(Colin!$G12350=$B$1,Colin!$H12350&lt;=$C$3),Colin!$I12350,)</f>
        <v>0</v>
      </c>
      <c r="N12350" s="38">
        <f>IF(AND(Colin!$G12350=$B$2,Colin!$H12350=$C$3),Colin!$I12350,)</f>
        <v>0</v>
      </c>
      <c r="O12350" s="38">
        <f>IF(AND(Colin!$G12350=$B$2,Colin!$H12350&lt;=$C$3),Colin!$I12350,)</f>
        <v>0</v>
      </c>
      <c r="P12350" s="38">
        <f>IF(Colin!$G12350&lt;$B$2,Colin!$I12350,0)</f>
        <v>0</v>
      </c>
      <c r="Q12350" s="38">
        <f>IF(Colin!$G12350&lt;$B$1,Colin!$I12350,0)</f>
        <v>0</v>
      </c>
    </row>
    <row r="12351" spans="12:17" x14ac:dyDescent="0.25">
      <c r="L12351" s="38">
        <f>IF(AND(Colin!$G12351=$B$1,Colin!$H12351=$C$3),Colin!$I12351,)</f>
        <v>0</v>
      </c>
      <c r="M12351" s="38">
        <f>IF(AND(Colin!$G12351=$B$1,Colin!$H12351&lt;=$C$3),Colin!$I12351,)</f>
        <v>0</v>
      </c>
      <c r="N12351" s="38">
        <f>IF(AND(Colin!$G12351=$B$2,Colin!$H12351=$C$3),Colin!$I12351,)</f>
        <v>0</v>
      </c>
      <c r="O12351" s="38">
        <f>IF(AND(Colin!$G12351=$B$2,Colin!$H12351&lt;=$C$3),Colin!$I12351,)</f>
        <v>0</v>
      </c>
      <c r="P12351" s="38">
        <f>IF(Colin!$G12351&lt;$B$2,Colin!$I12351,0)</f>
        <v>0</v>
      </c>
      <c r="Q12351" s="38">
        <f>IF(Colin!$G12351&lt;$B$1,Colin!$I12351,0)</f>
        <v>0</v>
      </c>
    </row>
    <row r="12352" spans="12:17" x14ac:dyDescent="0.25">
      <c r="L12352" s="38">
        <f>IF(AND(Colin!$G12352=$B$1,Colin!$H12352=$C$3),Colin!$I12352,)</f>
        <v>0</v>
      </c>
      <c r="M12352" s="38">
        <f>IF(AND(Colin!$G12352=$B$1,Colin!$H12352&lt;=$C$3),Colin!$I12352,)</f>
        <v>0</v>
      </c>
      <c r="N12352" s="38">
        <f>IF(AND(Colin!$G12352=$B$2,Colin!$H12352=$C$3),Colin!$I12352,)</f>
        <v>0</v>
      </c>
      <c r="O12352" s="38">
        <f>IF(AND(Colin!$G12352=$B$2,Colin!$H12352&lt;=$C$3),Colin!$I12352,)</f>
        <v>0</v>
      </c>
      <c r="P12352" s="38">
        <f>IF(Colin!$G12352&lt;$B$2,Colin!$I12352,0)</f>
        <v>0</v>
      </c>
      <c r="Q12352" s="38">
        <f>IF(Colin!$G12352&lt;$B$1,Colin!$I12352,0)</f>
        <v>0</v>
      </c>
    </row>
    <row r="12353" spans="12:17" x14ac:dyDescent="0.25">
      <c r="L12353" s="38">
        <f>IF(AND(Colin!$G12353=$B$1,Colin!$H12353=$C$3),Colin!$I12353,)</f>
        <v>0</v>
      </c>
      <c r="M12353" s="38">
        <f>IF(AND(Colin!$G12353=$B$1,Colin!$H12353&lt;=$C$3),Colin!$I12353,)</f>
        <v>0</v>
      </c>
      <c r="N12353" s="38">
        <f>IF(AND(Colin!$G12353=$B$2,Colin!$H12353=$C$3),Colin!$I12353,)</f>
        <v>0</v>
      </c>
      <c r="O12353" s="38">
        <f>IF(AND(Colin!$G12353=$B$2,Colin!$H12353&lt;=$C$3),Colin!$I12353,)</f>
        <v>0</v>
      </c>
      <c r="P12353" s="38">
        <f>IF(Colin!$G12353&lt;$B$2,Colin!$I12353,0)</f>
        <v>0</v>
      </c>
      <c r="Q12353" s="38">
        <f>IF(Colin!$G12353&lt;$B$1,Colin!$I12353,0)</f>
        <v>0</v>
      </c>
    </row>
    <row r="12354" spans="12:17" x14ac:dyDescent="0.25">
      <c r="L12354" s="38">
        <f>IF(AND(Colin!$G12354=$B$1,Colin!$H12354=$C$3),Colin!$I12354,)</f>
        <v>0</v>
      </c>
      <c r="M12354" s="38">
        <f>IF(AND(Colin!$G12354=$B$1,Colin!$H12354&lt;=$C$3),Colin!$I12354,)</f>
        <v>0</v>
      </c>
      <c r="N12354" s="38">
        <f>IF(AND(Colin!$G12354=$B$2,Colin!$H12354=$C$3),Colin!$I12354,)</f>
        <v>0</v>
      </c>
      <c r="O12354" s="38">
        <f>IF(AND(Colin!$G12354=$B$2,Colin!$H12354&lt;=$C$3),Colin!$I12354,)</f>
        <v>0</v>
      </c>
      <c r="P12354" s="38">
        <f>IF(Colin!$G12354&lt;$B$2,Colin!$I12354,0)</f>
        <v>0</v>
      </c>
      <c r="Q12354" s="38">
        <f>IF(Colin!$G12354&lt;$B$1,Colin!$I12354,0)</f>
        <v>0</v>
      </c>
    </row>
    <row r="12355" spans="12:17" x14ac:dyDescent="0.25">
      <c r="L12355" s="38">
        <f>IF(AND(Colin!$G12355=$B$1,Colin!$H12355=$C$3),Colin!$I12355,)</f>
        <v>0</v>
      </c>
      <c r="M12355" s="38">
        <f>IF(AND(Colin!$G12355=$B$1,Colin!$H12355&lt;=$C$3),Colin!$I12355,)</f>
        <v>0</v>
      </c>
      <c r="N12355" s="38">
        <f>IF(AND(Colin!$G12355=$B$2,Colin!$H12355=$C$3),Colin!$I12355,)</f>
        <v>0</v>
      </c>
      <c r="O12355" s="38">
        <f>IF(AND(Colin!$G12355=$B$2,Colin!$H12355&lt;=$C$3),Colin!$I12355,)</f>
        <v>0</v>
      </c>
      <c r="P12355" s="38">
        <f>IF(Colin!$G12355&lt;$B$2,Colin!$I12355,0)</f>
        <v>0</v>
      </c>
      <c r="Q12355" s="38">
        <f>IF(Colin!$G12355&lt;$B$1,Colin!$I12355,0)</f>
        <v>0</v>
      </c>
    </row>
    <row r="12356" spans="12:17" x14ac:dyDescent="0.25">
      <c r="L12356" s="38">
        <f>IF(AND(Colin!$G12356=$B$1,Colin!$H12356=$C$3),Colin!$I12356,)</f>
        <v>0</v>
      </c>
      <c r="M12356" s="38">
        <f>IF(AND(Colin!$G12356=$B$1,Colin!$H12356&lt;=$C$3),Colin!$I12356,)</f>
        <v>0</v>
      </c>
      <c r="N12356" s="38">
        <f>IF(AND(Colin!$G12356=$B$2,Colin!$H12356=$C$3),Colin!$I12356,)</f>
        <v>0</v>
      </c>
      <c r="O12356" s="38">
        <f>IF(AND(Colin!$G12356=$B$2,Colin!$H12356&lt;=$C$3),Colin!$I12356,)</f>
        <v>0</v>
      </c>
      <c r="P12356" s="38">
        <f>IF(Colin!$G12356&lt;$B$2,Colin!$I12356,0)</f>
        <v>0</v>
      </c>
      <c r="Q12356" s="38">
        <f>IF(Colin!$G12356&lt;$B$1,Colin!$I12356,0)</f>
        <v>0</v>
      </c>
    </row>
    <row r="12357" spans="12:17" x14ac:dyDescent="0.25">
      <c r="L12357" s="38">
        <f>IF(AND(Colin!$G12357=$B$1,Colin!$H12357=$C$3),Colin!$I12357,)</f>
        <v>0</v>
      </c>
      <c r="M12357" s="38">
        <f>IF(AND(Colin!$G12357=$B$1,Colin!$H12357&lt;=$C$3),Colin!$I12357,)</f>
        <v>0</v>
      </c>
      <c r="N12357" s="38">
        <f>IF(AND(Colin!$G12357=$B$2,Colin!$H12357=$C$3),Colin!$I12357,)</f>
        <v>0</v>
      </c>
      <c r="O12357" s="38">
        <f>IF(AND(Colin!$G12357=$B$2,Colin!$H12357&lt;=$C$3),Colin!$I12357,)</f>
        <v>0</v>
      </c>
      <c r="P12357" s="38">
        <f>IF(Colin!$G12357&lt;$B$2,Colin!$I12357,0)</f>
        <v>0</v>
      </c>
      <c r="Q12357" s="38">
        <f>IF(Colin!$G12357&lt;$B$1,Colin!$I12357,0)</f>
        <v>0</v>
      </c>
    </row>
    <row r="12358" spans="12:17" x14ac:dyDescent="0.25">
      <c r="L12358" s="38">
        <f>IF(AND(Colin!$G12358=$B$1,Colin!$H12358=$C$3),Colin!$I12358,)</f>
        <v>0</v>
      </c>
      <c r="M12358" s="38">
        <f>IF(AND(Colin!$G12358=$B$1,Colin!$H12358&lt;=$C$3),Colin!$I12358,)</f>
        <v>0</v>
      </c>
      <c r="N12358" s="38">
        <f>IF(AND(Colin!$G12358=$B$2,Colin!$H12358=$C$3),Colin!$I12358,)</f>
        <v>0</v>
      </c>
      <c r="O12358" s="38">
        <f>IF(AND(Colin!$G12358=$B$2,Colin!$H12358&lt;=$C$3),Colin!$I12358,)</f>
        <v>0</v>
      </c>
      <c r="P12358" s="38">
        <f>IF(Colin!$G12358&lt;$B$2,Colin!$I12358,0)</f>
        <v>0</v>
      </c>
      <c r="Q12358" s="38">
        <f>IF(Colin!$G12358&lt;$B$1,Colin!$I12358,0)</f>
        <v>0</v>
      </c>
    </row>
    <row r="12359" spans="12:17" x14ac:dyDescent="0.25">
      <c r="L12359" s="38">
        <f>IF(AND(Colin!$G12359=$B$1,Colin!$H12359=$C$3),Colin!$I12359,)</f>
        <v>0</v>
      </c>
      <c r="M12359" s="38">
        <f>IF(AND(Colin!$G12359=$B$1,Colin!$H12359&lt;=$C$3),Colin!$I12359,)</f>
        <v>0</v>
      </c>
      <c r="N12359" s="38">
        <f>IF(AND(Colin!$G12359=$B$2,Colin!$H12359=$C$3),Colin!$I12359,)</f>
        <v>0</v>
      </c>
      <c r="O12359" s="38">
        <f>IF(AND(Colin!$G12359=$B$2,Colin!$H12359&lt;=$C$3),Colin!$I12359,)</f>
        <v>0</v>
      </c>
      <c r="P12359" s="38">
        <f>IF(Colin!$G12359&lt;$B$2,Colin!$I12359,0)</f>
        <v>0</v>
      </c>
      <c r="Q12359" s="38">
        <f>IF(Colin!$G12359&lt;$B$1,Colin!$I12359,0)</f>
        <v>0</v>
      </c>
    </row>
    <row r="12360" spans="12:17" x14ac:dyDescent="0.25">
      <c r="L12360" s="38">
        <f>IF(AND(Colin!$G12360=$B$1,Colin!$H12360=$C$3),Colin!$I12360,)</f>
        <v>0</v>
      </c>
      <c r="M12360" s="38">
        <f>IF(AND(Colin!$G12360=$B$1,Colin!$H12360&lt;=$C$3),Colin!$I12360,)</f>
        <v>0</v>
      </c>
      <c r="N12360" s="38">
        <f>IF(AND(Colin!$G12360=$B$2,Colin!$H12360=$C$3),Colin!$I12360,)</f>
        <v>0</v>
      </c>
      <c r="O12360" s="38">
        <f>IF(AND(Colin!$G12360=$B$2,Colin!$H12360&lt;=$C$3),Colin!$I12360,)</f>
        <v>0</v>
      </c>
      <c r="P12360" s="38">
        <f>IF(Colin!$G12360&lt;$B$2,Colin!$I12360,0)</f>
        <v>0</v>
      </c>
      <c r="Q12360" s="38">
        <f>IF(Colin!$G12360&lt;$B$1,Colin!$I12360,0)</f>
        <v>0</v>
      </c>
    </row>
    <row r="12361" spans="12:17" x14ac:dyDescent="0.25">
      <c r="L12361" s="38">
        <f>IF(AND(Colin!$G12361=$B$1,Colin!$H12361=$C$3),Colin!$I12361,)</f>
        <v>0</v>
      </c>
      <c r="M12361" s="38">
        <f>IF(AND(Colin!$G12361=$B$1,Colin!$H12361&lt;=$C$3),Colin!$I12361,)</f>
        <v>0</v>
      </c>
      <c r="N12361" s="38">
        <f>IF(AND(Colin!$G12361=$B$2,Colin!$H12361=$C$3),Colin!$I12361,)</f>
        <v>0</v>
      </c>
      <c r="O12361" s="38">
        <f>IF(AND(Colin!$G12361=$B$2,Colin!$H12361&lt;=$C$3),Colin!$I12361,)</f>
        <v>0</v>
      </c>
      <c r="P12361" s="38">
        <f>IF(Colin!$G12361&lt;$B$2,Colin!$I12361,0)</f>
        <v>0</v>
      </c>
      <c r="Q12361" s="38">
        <f>IF(Colin!$G12361&lt;$B$1,Colin!$I12361,0)</f>
        <v>0</v>
      </c>
    </row>
    <row r="12362" spans="12:17" x14ac:dyDescent="0.25">
      <c r="L12362" s="38">
        <f>IF(AND(Colin!$G12362=$B$1,Colin!$H12362=$C$3),Colin!$I12362,)</f>
        <v>0</v>
      </c>
      <c r="M12362" s="38">
        <f>IF(AND(Colin!$G12362=$B$1,Colin!$H12362&lt;=$C$3),Colin!$I12362,)</f>
        <v>0</v>
      </c>
      <c r="N12362" s="38">
        <f>IF(AND(Colin!$G12362=$B$2,Colin!$H12362=$C$3),Colin!$I12362,)</f>
        <v>0</v>
      </c>
      <c r="O12362" s="38">
        <f>IF(AND(Colin!$G12362=$B$2,Colin!$H12362&lt;=$C$3),Colin!$I12362,)</f>
        <v>0</v>
      </c>
      <c r="P12362" s="38">
        <f>IF(Colin!$G12362&lt;$B$2,Colin!$I12362,0)</f>
        <v>0</v>
      </c>
      <c r="Q12362" s="38">
        <f>IF(Colin!$G12362&lt;$B$1,Colin!$I12362,0)</f>
        <v>0</v>
      </c>
    </row>
    <row r="12363" spans="12:17" x14ac:dyDescent="0.25">
      <c r="L12363" s="38">
        <f>IF(AND(Colin!$G12363=$B$1,Colin!$H12363=$C$3),Colin!$I12363,)</f>
        <v>0</v>
      </c>
      <c r="M12363" s="38">
        <f>IF(AND(Colin!$G12363=$B$1,Colin!$H12363&lt;=$C$3),Colin!$I12363,)</f>
        <v>0</v>
      </c>
      <c r="N12363" s="38">
        <f>IF(AND(Colin!$G12363=$B$2,Colin!$H12363=$C$3),Colin!$I12363,)</f>
        <v>0</v>
      </c>
      <c r="O12363" s="38">
        <f>IF(AND(Colin!$G12363=$B$2,Colin!$H12363&lt;=$C$3),Colin!$I12363,)</f>
        <v>0</v>
      </c>
      <c r="P12363" s="38">
        <f>IF(Colin!$G12363&lt;$B$2,Colin!$I12363,0)</f>
        <v>0</v>
      </c>
      <c r="Q12363" s="38">
        <f>IF(Colin!$G12363&lt;$B$1,Colin!$I12363,0)</f>
        <v>0</v>
      </c>
    </row>
    <row r="12364" spans="12:17" x14ac:dyDescent="0.25">
      <c r="L12364" s="38">
        <f>IF(AND(Colin!$G12364=$B$1,Colin!$H12364=$C$3),Colin!$I12364,)</f>
        <v>0</v>
      </c>
      <c r="M12364" s="38">
        <f>IF(AND(Colin!$G12364=$B$1,Colin!$H12364&lt;=$C$3),Colin!$I12364,)</f>
        <v>0</v>
      </c>
      <c r="N12364" s="38">
        <f>IF(AND(Colin!$G12364=$B$2,Colin!$H12364=$C$3),Colin!$I12364,)</f>
        <v>0</v>
      </c>
      <c r="O12364" s="38">
        <f>IF(AND(Colin!$G12364=$B$2,Colin!$H12364&lt;=$C$3),Colin!$I12364,)</f>
        <v>0</v>
      </c>
      <c r="P12364" s="38">
        <f>IF(Colin!$G12364&lt;$B$2,Colin!$I12364,0)</f>
        <v>0</v>
      </c>
      <c r="Q12364" s="38">
        <f>IF(Colin!$G12364&lt;$B$1,Colin!$I12364,0)</f>
        <v>0</v>
      </c>
    </row>
    <row r="12365" spans="12:17" x14ac:dyDescent="0.25">
      <c r="L12365" s="38">
        <f>IF(AND(Colin!$G12365=$B$1,Colin!$H12365=$C$3),Colin!$I12365,)</f>
        <v>0</v>
      </c>
      <c r="M12365" s="38">
        <f>IF(AND(Colin!$G12365=$B$1,Colin!$H12365&lt;=$C$3),Colin!$I12365,)</f>
        <v>0</v>
      </c>
      <c r="N12365" s="38">
        <f>IF(AND(Colin!$G12365=$B$2,Colin!$H12365=$C$3),Colin!$I12365,)</f>
        <v>0</v>
      </c>
      <c r="O12365" s="38">
        <f>IF(AND(Colin!$G12365=$B$2,Colin!$H12365&lt;=$C$3),Colin!$I12365,)</f>
        <v>0</v>
      </c>
      <c r="P12365" s="38">
        <f>IF(Colin!$G12365&lt;$B$2,Colin!$I12365,0)</f>
        <v>0</v>
      </c>
      <c r="Q12365" s="38">
        <f>IF(Colin!$G12365&lt;$B$1,Colin!$I12365,0)</f>
        <v>0</v>
      </c>
    </row>
    <row r="12366" spans="12:17" x14ac:dyDescent="0.25">
      <c r="L12366" s="38">
        <f>IF(AND(Colin!$G12366=$B$1,Colin!$H12366=$C$3),Colin!$I12366,)</f>
        <v>0</v>
      </c>
      <c r="M12366" s="38">
        <f>IF(AND(Colin!$G12366=$B$1,Colin!$H12366&lt;=$C$3),Colin!$I12366,)</f>
        <v>0</v>
      </c>
      <c r="N12366" s="38">
        <f>IF(AND(Colin!$G12366=$B$2,Colin!$H12366=$C$3),Colin!$I12366,)</f>
        <v>0</v>
      </c>
      <c r="O12366" s="38">
        <f>IF(AND(Colin!$G12366=$B$2,Colin!$H12366&lt;=$C$3),Colin!$I12366,)</f>
        <v>0</v>
      </c>
      <c r="P12366" s="38">
        <f>IF(Colin!$G12366&lt;$B$2,Colin!$I12366,0)</f>
        <v>0</v>
      </c>
      <c r="Q12366" s="38">
        <f>IF(Colin!$G12366&lt;$B$1,Colin!$I12366,0)</f>
        <v>0</v>
      </c>
    </row>
    <row r="12367" spans="12:17" x14ac:dyDescent="0.25">
      <c r="L12367" s="38">
        <f>IF(AND(Colin!$G12367=$B$1,Colin!$H12367=$C$3),Colin!$I12367,)</f>
        <v>0</v>
      </c>
      <c r="M12367" s="38">
        <f>IF(AND(Colin!$G12367=$B$1,Colin!$H12367&lt;=$C$3),Colin!$I12367,)</f>
        <v>0</v>
      </c>
      <c r="N12367" s="38">
        <f>IF(AND(Colin!$G12367=$B$2,Colin!$H12367=$C$3),Colin!$I12367,)</f>
        <v>0</v>
      </c>
      <c r="O12367" s="38">
        <f>IF(AND(Colin!$G12367=$B$2,Colin!$H12367&lt;=$C$3),Colin!$I12367,)</f>
        <v>0</v>
      </c>
      <c r="P12367" s="38">
        <f>IF(Colin!$G12367&lt;$B$2,Colin!$I12367,0)</f>
        <v>0</v>
      </c>
      <c r="Q12367" s="38">
        <f>IF(Colin!$G12367&lt;$B$1,Colin!$I12367,0)</f>
        <v>0</v>
      </c>
    </row>
    <row r="12368" spans="12:17" x14ac:dyDescent="0.25">
      <c r="L12368" s="38">
        <f>IF(AND(Colin!$G12368=$B$1,Colin!$H12368=$C$3),Colin!$I12368,)</f>
        <v>0</v>
      </c>
      <c r="M12368" s="38">
        <f>IF(AND(Colin!$G12368=$B$1,Colin!$H12368&lt;=$C$3),Colin!$I12368,)</f>
        <v>0</v>
      </c>
      <c r="N12368" s="38">
        <f>IF(AND(Colin!$G12368=$B$2,Colin!$H12368=$C$3),Colin!$I12368,)</f>
        <v>0</v>
      </c>
      <c r="O12368" s="38">
        <f>IF(AND(Colin!$G12368=$B$2,Colin!$H12368&lt;=$C$3),Colin!$I12368,)</f>
        <v>0</v>
      </c>
      <c r="P12368" s="38">
        <f>IF(Colin!$G12368&lt;$B$2,Colin!$I12368,0)</f>
        <v>0</v>
      </c>
      <c r="Q12368" s="38">
        <f>IF(Colin!$G12368&lt;$B$1,Colin!$I12368,0)</f>
        <v>0</v>
      </c>
    </row>
    <row r="12369" spans="12:17" x14ac:dyDescent="0.25">
      <c r="L12369" s="38">
        <f>IF(AND(Colin!$G12369=$B$1,Colin!$H12369=$C$3),Colin!$I12369,)</f>
        <v>0</v>
      </c>
      <c r="M12369" s="38">
        <f>IF(AND(Colin!$G12369=$B$1,Colin!$H12369&lt;=$C$3),Colin!$I12369,)</f>
        <v>0</v>
      </c>
      <c r="N12369" s="38">
        <f>IF(AND(Colin!$G12369=$B$2,Colin!$H12369=$C$3),Colin!$I12369,)</f>
        <v>0</v>
      </c>
      <c r="O12369" s="38">
        <f>IF(AND(Colin!$G12369=$B$2,Colin!$H12369&lt;=$C$3),Colin!$I12369,)</f>
        <v>0</v>
      </c>
      <c r="P12369" s="38">
        <f>IF(Colin!$G12369&lt;$B$2,Colin!$I12369,0)</f>
        <v>0</v>
      </c>
      <c r="Q12369" s="38">
        <f>IF(Colin!$G12369&lt;$B$1,Colin!$I12369,0)</f>
        <v>0</v>
      </c>
    </row>
    <row r="12370" spans="12:17" x14ac:dyDescent="0.25">
      <c r="L12370" s="38">
        <f>IF(AND(Colin!$G12370=$B$1,Colin!$H12370=$C$3),Colin!$I12370,)</f>
        <v>0</v>
      </c>
      <c r="M12370" s="38">
        <f>IF(AND(Colin!$G12370=$B$1,Colin!$H12370&lt;=$C$3),Colin!$I12370,)</f>
        <v>0</v>
      </c>
      <c r="N12370" s="38">
        <f>IF(AND(Colin!$G12370=$B$2,Colin!$H12370=$C$3),Colin!$I12370,)</f>
        <v>0</v>
      </c>
      <c r="O12370" s="38">
        <f>IF(AND(Colin!$G12370=$B$2,Colin!$H12370&lt;=$C$3),Colin!$I12370,)</f>
        <v>0</v>
      </c>
      <c r="P12370" s="38">
        <f>IF(Colin!$G12370&lt;$B$2,Colin!$I12370,0)</f>
        <v>0</v>
      </c>
      <c r="Q12370" s="38">
        <f>IF(Colin!$G12370&lt;$B$1,Colin!$I12370,0)</f>
        <v>0</v>
      </c>
    </row>
    <row r="12371" spans="12:17" x14ac:dyDescent="0.25">
      <c r="L12371" s="38">
        <f>IF(AND(Colin!$G12371=$B$1,Colin!$H12371=$C$3),Colin!$I12371,)</f>
        <v>0</v>
      </c>
      <c r="M12371" s="38">
        <f>IF(AND(Colin!$G12371=$B$1,Colin!$H12371&lt;=$C$3),Colin!$I12371,)</f>
        <v>0</v>
      </c>
      <c r="N12371" s="38">
        <f>IF(AND(Colin!$G12371=$B$2,Colin!$H12371=$C$3),Colin!$I12371,)</f>
        <v>0</v>
      </c>
      <c r="O12371" s="38">
        <f>IF(AND(Colin!$G12371=$B$2,Colin!$H12371&lt;=$C$3),Colin!$I12371,)</f>
        <v>0</v>
      </c>
      <c r="P12371" s="38">
        <f>IF(Colin!$G12371&lt;$B$2,Colin!$I12371,0)</f>
        <v>0</v>
      </c>
      <c r="Q12371" s="38">
        <f>IF(Colin!$G12371&lt;$B$1,Colin!$I12371,0)</f>
        <v>0</v>
      </c>
    </row>
    <row r="12372" spans="12:17" x14ac:dyDescent="0.25">
      <c r="L12372" s="38">
        <f>IF(AND(Colin!$G12372=$B$1,Colin!$H12372=$C$3),Colin!$I12372,)</f>
        <v>0</v>
      </c>
      <c r="M12372" s="38">
        <f>IF(AND(Colin!$G12372=$B$1,Colin!$H12372&lt;=$C$3),Colin!$I12372,)</f>
        <v>0</v>
      </c>
      <c r="N12372" s="38">
        <f>IF(AND(Colin!$G12372=$B$2,Colin!$H12372=$C$3),Colin!$I12372,)</f>
        <v>0</v>
      </c>
      <c r="O12372" s="38">
        <f>IF(AND(Colin!$G12372=$B$2,Colin!$H12372&lt;=$C$3),Colin!$I12372,)</f>
        <v>0</v>
      </c>
      <c r="P12372" s="38">
        <f>IF(Colin!$G12372&lt;$B$2,Colin!$I12372,0)</f>
        <v>0</v>
      </c>
      <c r="Q12372" s="38">
        <f>IF(Colin!$G12372&lt;$B$1,Colin!$I12372,0)</f>
        <v>0</v>
      </c>
    </row>
    <row r="12373" spans="12:17" x14ac:dyDescent="0.25">
      <c r="L12373" s="38">
        <f>IF(AND(Colin!$G12373=$B$1,Colin!$H12373=$C$3),Colin!$I12373,)</f>
        <v>0</v>
      </c>
      <c r="M12373" s="38">
        <f>IF(AND(Colin!$G12373=$B$1,Colin!$H12373&lt;=$C$3),Colin!$I12373,)</f>
        <v>0</v>
      </c>
      <c r="N12373" s="38">
        <f>IF(AND(Colin!$G12373=$B$2,Colin!$H12373=$C$3),Colin!$I12373,)</f>
        <v>0</v>
      </c>
      <c r="O12373" s="38">
        <f>IF(AND(Colin!$G12373=$B$2,Colin!$H12373&lt;=$C$3),Colin!$I12373,)</f>
        <v>0</v>
      </c>
      <c r="P12373" s="38">
        <f>IF(Colin!$G12373&lt;$B$2,Colin!$I12373,0)</f>
        <v>0</v>
      </c>
      <c r="Q12373" s="38">
        <f>IF(Colin!$G12373&lt;$B$1,Colin!$I12373,0)</f>
        <v>0</v>
      </c>
    </row>
    <row r="12374" spans="12:17" x14ac:dyDescent="0.25">
      <c r="L12374" s="38">
        <f>IF(AND(Colin!$G12374=$B$1,Colin!$H12374=$C$3),Colin!$I12374,)</f>
        <v>0</v>
      </c>
      <c r="M12374" s="38">
        <f>IF(AND(Colin!$G12374=$B$1,Colin!$H12374&lt;=$C$3),Colin!$I12374,)</f>
        <v>0</v>
      </c>
      <c r="N12374" s="38">
        <f>IF(AND(Colin!$G12374=$B$2,Colin!$H12374=$C$3),Colin!$I12374,)</f>
        <v>0</v>
      </c>
      <c r="O12374" s="38">
        <f>IF(AND(Colin!$G12374=$B$2,Colin!$H12374&lt;=$C$3),Colin!$I12374,)</f>
        <v>0</v>
      </c>
      <c r="P12374" s="38">
        <f>IF(Colin!$G12374&lt;$B$2,Colin!$I12374,0)</f>
        <v>0</v>
      </c>
      <c r="Q12374" s="38">
        <f>IF(Colin!$G12374&lt;$B$1,Colin!$I12374,0)</f>
        <v>0</v>
      </c>
    </row>
    <row r="12375" spans="12:17" x14ac:dyDescent="0.25">
      <c r="L12375" s="38">
        <f>IF(AND(Colin!$G12375=$B$1,Colin!$H12375=$C$3),Colin!$I12375,)</f>
        <v>0</v>
      </c>
      <c r="M12375" s="38">
        <f>IF(AND(Colin!$G12375=$B$1,Colin!$H12375&lt;=$C$3),Colin!$I12375,)</f>
        <v>0</v>
      </c>
      <c r="N12375" s="38">
        <f>IF(AND(Colin!$G12375=$B$2,Colin!$H12375=$C$3),Colin!$I12375,)</f>
        <v>0</v>
      </c>
      <c r="O12375" s="38">
        <f>IF(AND(Colin!$G12375=$B$2,Colin!$H12375&lt;=$C$3),Colin!$I12375,)</f>
        <v>0</v>
      </c>
      <c r="P12375" s="38">
        <f>IF(Colin!$G12375&lt;$B$2,Colin!$I12375,0)</f>
        <v>0</v>
      </c>
      <c r="Q12375" s="38">
        <f>IF(Colin!$G12375&lt;$B$1,Colin!$I12375,0)</f>
        <v>0</v>
      </c>
    </row>
    <row r="12376" spans="12:17" x14ac:dyDescent="0.25">
      <c r="L12376" s="38">
        <f>IF(AND(Colin!$G12376=$B$1,Colin!$H12376=$C$3),Colin!$I12376,)</f>
        <v>0</v>
      </c>
      <c r="M12376" s="38">
        <f>IF(AND(Colin!$G12376=$B$1,Colin!$H12376&lt;=$C$3),Colin!$I12376,)</f>
        <v>0</v>
      </c>
      <c r="N12376" s="38">
        <f>IF(AND(Colin!$G12376=$B$2,Colin!$H12376=$C$3),Colin!$I12376,)</f>
        <v>0</v>
      </c>
      <c r="O12376" s="38">
        <f>IF(AND(Colin!$G12376=$B$2,Colin!$H12376&lt;=$C$3),Colin!$I12376,)</f>
        <v>0</v>
      </c>
      <c r="P12376" s="38">
        <f>IF(Colin!$G12376&lt;$B$2,Colin!$I12376,0)</f>
        <v>0</v>
      </c>
      <c r="Q12376" s="38">
        <f>IF(Colin!$G12376&lt;$B$1,Colin!$I12376,0)</f>
        <v>0</v>
      </c>
    </row>
    <row r="12377" spans="12:17" x14ac:dyDescent="0.25">
      <c r="L12377" s="38">
        <f>IF(AND(Colin!$G12377=$B$1,Colin!$H12377=$C$3),Colin!$I12377,)</f>
        <v>0</v>
      </c>
      <c r="M12377" s="38">
        <f>IF(AND(Colin!$G12377=$B$1,Colin!$H12377&lt;=$C$3),Colin!$I12377,)</f>
        <v>0</v>
      </c>
      <c r="N12377" s="38">
        <f>IF(AND(Colin!$G12377=$B$2,Colin!$H12377=$C$3),Colin!$I12377,)</f>
        <v>0</v>
      </c>
      <c r="O12377" s="38">
        <f>IF(AND(Colin!$G12377=$B$2,Colin!$H12377&lt;=$C$3),Colin!$I12377,)</f>
        <v>0</v>
      </c>
      <c r="P12377" s="38">
        <f>IF(Colin!$G12377&lt;$B$2,Colin!$I12377,0)</f>
        <v>0</v>
      </c>
      <c r="Q12377" s="38">
        <f>IF(Colin!$G12377&lt;$B$1,Colin!$I12377,0)</f>
        <v>0</v>
      </c>
    </row>
    <row r="12378" spans="12:17" x14ac:dyDescent="0.25">
      <c r="L12378" s="38">
        <f>IF(AND(Colin!$G12378=$B$1,Colin!$H12378=$C$3),Colin!$I12378,)</f>
        <v>0</v>
      </c>
      <c r="M12378" s="38">
        <f>IF(AND(Colin!$G12378=$B$1,Colin!$H12378&lt;=$C$3),Colin!$I12378,)</f>
        <v>0</v>
      </c>
      <c r="N12378" s="38">
        <f>IF(AND(Colin!$G12378=$B$2,Colin!$H12378=$C$3),Colin!$I12378,)</f>
        <v>0</v>
      </c>
      <c r="O12378" s="38">
        <f>IF(AND(Colin!$G12378=$B$2,Colin!$H12378&lt;=$C$3),Colin!$I12378,)</f>
        <v>0</v>
      </c>
      <c r="P12378" s="38">
        <f>IF(Colin!$G12378&lt;$B$2,Colin!$I12378,0)</f>
        <v>0</v>
      </c>
      <c r="Q12378" s="38">
        <f>IF(Colin!$G12378&lt;$B$1,Colin!$I12378,0)</f>
        <v>0</v>
      </c>
    </row>
    <row r="12379" spans="12:17" x14ac:dyDescent="0.25">
      <c r="L12379" s="38">
        <f>IF(AND(Colin!$G12379=$B$1,Colin!$H12379=$C$3),Colin!$I12379,)</f>
        <v>0</v>
      </c>
      <c r="M12379" s="38">
        <f>IF(AND(Colin!$G12379=$B$1,Colin!$H12379&lt;=$C$3),Colin!$I12379,)</f>
        <v>0</v>
      </c>
      <c r="N12379" s="38">
        <f>IF(AND(Colin!$G12379=$B$2,Colin!$H12379=$C$3),Colin!$I12379,)</f>
        <v>0</v>
      </c>
      <c r="O12379" s="38">
        <f>IF(AND(Colin!$G12379=$B$2,Colin!$H12379&lt;=$C$3),Colin!$I12379,)</f>
        <v>0</v>
      </c>
      <c r="P12379" s="38">
        <f>IF(Colin!$G12379&lt;$B$2,Colin!$I12379,0)</f>
        <v>0</v>
      </c>
      <c r="Q12379" s="38">
        <f>IF(Colin!$G12379&lt;$B$1,Colin!$I12379,0)</f>
        <v>0</v>
      </c>
    </row>
    <row r="12380" spans="12:17" x14ac:dyDescent="0.25">
      <c r="L12380" s="38">
        <f>IF(AND(Colin!$G12380=$B$1,Colin!$H12380=$C$3),Colin!$I12380,)</f>
        <v>0</v>
      </c>
      <c r="M12380" s="38">
        <f>IF(AND(Colin!$G12380=$B$1,Colin!$H12380&lt;=$C$3),Colin!$I12380,)</f>
        <v>0</v>
      </c>
      <c r="N12380" s="38">
        <f>IF(AND(Colin!$G12380=$B$2,Colin!$H12380=$C$3),Colin!$I12380,)</f>
        <v>0</v>
      </c>
      <c r="O12380" s="38">
        <f>IF(AND(Colin!$G12380=$B$2,Colin!$H12380&lt;=$C$3),Colin!$I12380,)</f>
        <v>0</v>
      </c>
      <c r="P12380" s="38">
        <f>IF(Colin!$G12380&lt;$B$2,Colin!$I12380,0)</f>
        <v>0</v>
      </c>
      <c r="Q12380" s="38">
        <f>IF(Colin!$G12380&lt;$B$1,Colin!$I12380,0)</f>
        <v>0</v>
      </c>
    </row>
    <row r="12381" spans="12:17" x14ac:dyDescent="0.25">
      <c r="L12381" s="38">
        <f>IF(AND(Colin!$G12381=$B$1,Colin!$H12381=$C$3),Colin!$I12381,)</f>
        <v>0</v>
      </c>
      <c r="M12381" s="38">
        <f>IF(AND(Colin!$G12381=$B$1,Colin!$H12381&lt;=$C$3),Colin!$I12381,)</f>
        <v>0</v>
      </c>
      <c r="N12381" s="38">
        <f>IF(AND(Colin!$G12381=$B$2,Colin!$H12381=$C$3),Colin!$I12381,)</f>
        <v>0</v>
      </c>
      <c r="O12381" s="38">
        <f>IF(AND(Colin!$G12381=$B$2,Colin!$H12381&lt;=$C$3),Colin!$I12381,)</f>
        <v>0</v>
      </c>
      <c r="P12381" s="38">
        <f>IF(Colin!$G12381&lt;$B$2,Colin!$I12381,0)</f>
        <v>0</v>
      </c>
      <c r="Q12381" s="38">
        <f>IF(Colin!$G12381&lt;$B$1,Colin!$I12381,0)</f>
        <v>0</v>
      </c>
    </row>
    <row r="12382" spans="12:17" x14ac:dyDescent="0.25">
      <c r="L12382" s="38">
        <f>IF(AND(Colin!$G12382=$B$1,Colin!$H12382=$C$3),Colin!$I12382,)</f>
        <v>0</v>
      </c>
      <c r="M12382" s="38">
        <f>IF(AND(Colin!$G12382=$B$1,Colin!$H12382&lt;=$C$3),Colin!$I12382,)</f>
        <v>0</v>
      </c>
      <c r="N12382" s="38">
        <f>IF(AND(Colin!$G12382=$B$2,Colin!$H12382=$C$3),Colin!$I12382,)</f>
        <v>0</v>
      </c>
      <c r="O12382" s="38">
        <f>IF(AND(Colin!$G12382=$B$2,Colin!$H12382&lt;=$C$3),Colin!$I12382,)</f>
        <v>0</v>
      </c>
      <c r="P12382" s="38">
        <f>IF(Colin!$G12382&lt;$B$2,Colin!$I12382,0)</f>
        <v>0</v>
      </c>
      <c r="Q12382" s="38">
        <f>IF(Colin!$G12382&lt;$B$1,Colin!$I12382,0)</f>
        <v>0</v>
      </c>
    </row>
    <row r="12383" spans="12:17" x14ac:dyDescent="0.25">
      <c r="L12383" s="38">
        <f>IF(AND(Colin!$G12383=$B$1,Colin!$H12383=$C$3),Colin!$I12383,)</f>
        <v>0</v>
      </c>
      <c r="M12383" s="38">
        <f>IF(AND(Colin!$G12383=$B$1,Colin!$H12383&lt;=$C$3),Colin!$I12383,)</f>
        <v>0</v>
      </c>
      <c r="N12383" s="38">
        <f>IF(AND(Colin!$G12383=$B$2,Colin!$H12383=$C$3),Colin!$I12383,)</f>
        <v>0</v>
      </c>
      <c r="O12383" s="38">
        <f>IF(AND(Colin!$G12383=$B$2,Colin!$H12383&lt;=$C$3),Colin!$I12383,)</f>
        <v>0</v>
      </c>
      <c r="P12383" s="38">
        <f>IF(Colin!$G12383&lt;$B$2,Colin!$I12383,0)</f>
        <v>0</v>
      </c>
      <c r="Q12383" s="38">
        <f>IF(Colin!$G12383&lt;$B$1,Colin!$I12383,0)</f>
        <v>0</v>
      </c>
    </row>
    <row r="12384" spans="12:17" x14ac:dyDescent="0.25">
      <c r="L12384" s="38">
        <f>IF(AND(Colin!$G12384=$B$1,Colin!$H12384=$C$3),Colin!$I12384,)</f>
        <v>0</v>
      </c>
      <c r="M12384" s="38">
        <f>IF(AND(Colin!$G12384=$B$1,Colin!$H12384&lt;=$C$3),Colin!$I12384,)</f>
        <v>0</v>
      </c>
      <c r="N12384" s="38">
        <f>IF(AND(Colin!$G12384=$B$2,Colin!$H12384=$C$3),Colin!$I12384,)</f>
        <v>0</v>
      </c>
      <c r="O12384" s="38">
        <f>IF(AND(Colin!$G12384=$B$2,Colin!$H12384&lt;=$C$3),Colin!$I12384,)</f>
        <v>0</v>
      </c>
      <c r="P12384" s="38">
        <f>IF(Colin!$G12384&lt;$B$2,Colin!$I12384,0)</f>
        <v>0</v>
      </c>
      <c r="Q12384" s="38">
        <f>IF(Colin!$G12384&lt;$B$1,Colin!$I12384,0)</f>
        <v>0</v>
      </c>
    </row>
    <row r="12385" spans="12:17" x14ac:dyDescent="0.25">
      <c r="L12385" s="38">
        <f>IF(AND(Colin!$G12385=$B$1,Colin!$H12385=$C$3),Colin!$I12385,)</f>
        <v>0</v>
      </c>
      <c r="M12385" s="38">
        <f>IF(AND(Colin!$G12385=$B$1,Colin!$H12385&lt;=$C$3),Colin!$I12385,)</f>
        <v>0</v>
      </c>
      <c r="N12385" s="38">
        <f>IF(AND(Colin!$G12385=$B$2,Colin!$H12385=$C$3),Colin!$I12385,)</f>
        <v>0</v>
      </c>
      <c r="O12385" s="38">
        <f>IF(AND(Colin!$G12385=$B$2,Colin!$H12385&lt;=$C$3),Colin!$I12385,)</f>
        <v>0</v>
      </c>
      <c r="P12385" s="38">
        <f>IF(Colin!$G12385&lt;$B$2,Colin!$I12385,0)</f>
        <v>0</v>
      </c>
      <c r="Q12385" s="38">
        <f>IF(Colin!$G12385&lt;$B$1,Colin!$I12385,0)</f>
        <v>0</v>
      </c>
    </row>
    <row r="12386" spans="12:17" x14ac:dyDescent="0.25">
      <c r="L12386" s="38">
        <f>IF(AND(Colin!$G12386=$B$1,Colin!$H12386=$C$3),Colin!$I12386,)</f>
        <v>0</v>
      </c>
      <c r="M12386" s="38">
        <f>IF(AND(Colin!$G12386=$B$1,Colin!$H12386&lt;=$C$3),Colin!$I12386,)</f>
        <v>0</v>
      </c>
      <c r="N12386" s="38">
        <f>IF(AND(Colin!$G12386=$B$2,Colin!$H12386=$C$3),Colin!$I12386,)</f>
        <v>0</v>
      </c>
      <c r="O12386" s="38">
        <f>IF(AND(Colin!$G12386=$B$2,Colin!$H12386&lt;=$C$3),Colin!$I12386,)</f>
        <v>0</v>
      </c>
      <c r="P12386" s="38">
        <f>IF(Colin!$G12386&lt;$B$2,Colin!$I12386,0)</f>
        <v>0</v>
      </c>
      <c r="Q12386" s="38">
        <f>IF(Colin!$G12386&lt;$B$1,Colin!$I12386,0)</f>
        <v>0</v>
      </c>
    </row>
    <row r="12387" spans="12:17" x14ac:dyDescent="0.25">
      <c r="L12387" s="38">
        <f>IF(AND(Colin!$G12387=$B$1,Colin!$H12387=$C$3),Colin!$I12387,)</f>
        <v>0</v>
      </c>
      <c r="M12387" s="38">
        <f>IF(AND(Colin!$G12387=$B$1,Colin!$H12387&lt;=$C$3),Colin!$I12387,)</f>
        <v>0</v>
      </c>
      <c r="N12387" s="38">
        <f>IF(AND(Colin!$G12387=$B$2,Colin!$H12387=$C$3),Colin!$I12387,)</f>
        <v>0</v>
      </c>
      <c r="O12387" s="38">
        <f>IF(AND(Colin!$G12387=$B$2,Colin!$H12387&lt;=$C$3),Colin!$I12387,)</f>
        <v>0</v>
      </c>
      <c r="P12387" s="38">
        <f>IF(Colin!$G12387&lt;$B$2,Colin!$I12387,0)</f>
        <v>0</v>
      </c>
      <c r="Q12387" s="38">
        <f>IF(Colin!$G12387&lt;$B$1,Colin!$I12387,0)</f>
        <v>0</v>
      </c>
    </row>
    <row r="12388" spans="12:17" x14ac:dyDescent="0.25">
      <c r="L12388" s="38">
        <f>IF(AND(Colin!$G12388=$B$1,Colin!$H12388=$C$3),Colin!$I12388,)</f>
        <v>0</v>
      </c>
      <c r="M12388" s="38">
        <f>IF(AND(Colin!$G12388=$B$1,Colin!$H12388&lt;=$C$3),Colin!$I12388,)</f>
        <v>0</v>
      </c>
      <c r="N12388" s="38">
        <f>IF(AND(Colin!$G12388=$B$2,Colin!$H12388=$C$3),Colin!$I12388,)</f>
        <v>0</v>
      </c>
      <c r="O12388" s="38">
        <f>IF(AND(Colin!$G12388=$B$2,Colin!$H12388&lt;=$C$3),Colin!$I12388,)</f>
        <v>0</v>
      </c>
      <c r="P12388" s="38">
        <f>IF(Colin!$G12388&lt;$B$2,Colin!$I12388,0)</f>
        <v>0</v>
      </c>
      <c r="Q12388" s="38">
        <f>IF(Colin!$G12388&lt;$B$1,Colin!$I12388,0)</f>
        <v>0</v>
      </c>
    </row>
    <row r="12389" spans="12:17" x14ac:dyDescent="0.25">
      <c r="L12389" s="38">
        <f>IF(AND(Colin!$G12389=$B$1,Colin!$H12389=$C$3),Colin!$I12389,)</f>
        <v>0</v>
      </c>
      <c r="M12389" s="38">
        <f>IF(AND(Colin!$G12389=$B$1,Colin!$H12389&lt;=$C$3),Colin!$I12389,)</f>
        <v>0</v>
      </c>
      <c r="N12389" s="38">
        <f>IF(AND(Colin!$G12389=$B$2,Colin!$H12389=$C$3),Colin!$I12389,)</f>
        <v>0</v>
      </c>
      <c r="O12389" s="38">
        <f>IF(AND(Colin!$G12389=$B$2,Colin!$H12389&lt;=$C$3),Colin!$I12389,)</f>
        <v>0</v>
      </c>
      <c r="P12389" s="38">
        <f>IF(Colin!$G12389&lt;$B$2,Colin!$I12389,0)</f>
        <v>0</v>
      </c>
      <c r="Q12389" s="38">
        <f>IF(Colin!$G12389&lt;$B$1,Colin!$I12389,0)</f>
        <v>0</v>
      </c>
    </row>
    <row r="12390" spans="12:17" x14ac:dyDescent="0.25">
      <c r="L12390" s="38">
        <f>IF(AND(Colin!$G12390=$B$1,Colin!$H12390=$C$3),Colin!$I12390,)</f>
        <v>0</v>
      </c>
      <c r="M12390" s="38">
        <f>IF(AND(Colin!$G12390=$B$1,Colin!$H12390&lt;=$C$3),Colin!$I12390,)</f>
        <v>0</v>
      </c>
      <c r="N12390" s="38">
        <f>IF(AND(Colin!$G12390=$B$2,Colin!$H12390=$C$3),Colin!$I12390,)</f>
        <v>0</v>
      </c>
      <c r="O12390" s="38">
        <f>IF(AND(Colin!$G12390=$B$2,Colin!$H12390&lt;=$C$3),Colin!$I12390,)</f>
        <v>0</v>
      </c>
      <c r="P12390" s="38">
        <f>IF(Colin!$G12390&lt;$B$2,Colin!$I12390,0)</f>
        <v>0</v>
      </c>
      <c r="Q12390" s="38">
        <f>IF(Colin!$G12390&lt;$B$1,Colin!$I12390,0)</f>
        <v>0</v>
      </c>
    </row>
    <row r="12391" spans="12:17" x14ac:dyDescent="0.25">
      <c r="L12391" s="38">
        <f>IF(AND(Colin!$G12391=$B$1,Colin!$H12391=$C$3),Colin!$I12391,)</f>
        <v>0</v>
      </c>
      <c r="M12391" s="38">
        <f>IF(AND(Colin!$G12391=$B$1,Colin!$H12391&lt;=$C$3),Colin!$I12391,)</f>
        <v>0</v>
      </c>
      <c r="N12391" s="38">
        <f>IF(AND(Colin!$G12391=$B$2,Colin!$H12391=$C$3),Colin!$I12391,)</f>
        <v>0</v>
      </c>
      <c r="O12391" s="38">
        <f>IF(AND(Colin!$G12391=$B$2,Colin!$H12391&lt;=$C$3),Colin!$I12391,)</f>
        <v>0</v>
      </c>
      <c r="P12391" s="38">
        <f>IF(Colin!$G12391&lt;$B$2,Colin!$I12391,0)</f>
        <v>0</v>
      </c>
      <c r="Q12391" s="38">
        <f>IF(Colin!$G12391&lt;$B$1,Colin!$I12391,0)</f>
        <v>0</v>
      </c>
    </row>
    <row r="12392" spans="12:17" x14ac:dyDescent="0.25">
      <c r="L12392" s="38">
        <f>IF(AND(Colin!$G12392=$B$1,Colin!$H12392=$C$3),Colin!$I12392,)</f>
        <v>0</v>
      </c>
      <c r="M12392" s="38">
        <f>IF(AND(Colin!$G12392=$B$1,Colin!$H12392&lt;=$C$3),Colin!$I12392,)</f>
        <v>0</v>
      </c>
      <c r="N12392" s="38">
        <f>IF(AND(Colin!$G12392=$B$2,Colin!$H12392=$C$3),Colin!$I12392,)</f>
        <v>0</v>
      </c>
      <c r="O12392" s="38">
        <f>IF(AND(Colin!$G12392=$B$2,Colin!$H12392&lt;=$C$3),Colin!$I12392,)</f>
        <v>0</v>
      </c>
      <c r="P12392" s="38">
        <f>IF(Colin!$G12392&lt;$B$2,Colin!$I12392,0)</f>
        <v>0</v>
      </c>
      <c r="Q12392" s="38">
        <f>IF(Colin!$G12392&lt;$B$1,Colin!$I12392,0)</f>
        <v>0</v>
      </c>
    </row>
    <row r="12393" spans="12:17" x14ac:dyDescent="0.25">
      <c r="L12393" s="38">
        <f>IF(AND(Colin!$G12393=$B$1,Colin!$H12393=$C$3),Colin!$I12393,)</f>
        <v>0</v>
      </c>
      <c r="M12393" s="38">
        <f>IF(AND(Colin!$G12393=$B$1,Colin!$H12393&lt;=$C$3),Colin!$I12393,)</f>
        <v>0</v>
      </c>
      <c r="N12393" s="38">
        <f>IF(AND(Colin!$G12393=$B$2,Colin!$H12393=$C$3),Colin!$I12393,)</f>
        <v>0</v>
      </c>
      <c r="O12393" s="38">
        <f>IF(AND(Colin!$G12393=$B$2,Colin!$H12393&lt;=$C$3),Colin!$I12393,)</f>
        <v>0</v>
      </c>
      <c r="P12393" s="38">
        <f>IF(Colin!$G12393&lt;$B$2,Colin!$I12393,0)</f>
        <v>0</v>
      </c>
      <c r="Q12393" s="38">
        <f>IF(Colin!$G12393&lt;$B$1,Colin!$I12393,0)</f>
        <v>0</v>
      </c>
    </row>
    <row r="12394" spans="12:17" x14ac:dyDescent="0.25">
      <c r="L12394" s="38">
        <f>IF(AND(Colin!$G12394=$B$1,Colin!$H12394=$C$3),Colin!$I12394,)</f>
        <v>0</v>
      </c>
      <c r="M12394" s="38">
        <f>IF(AND(Colin!$G12394=$B$1,Colin!$H12394&lt;=$C$3),Colin!$I12394,)</f>
        <v>0</v>
      </c>
      <c r="N12394" s="38">
        <f>IF(AND(Colin!$G12394=$B$2,Colin!$H12394=$C$3),Colin!$I12394,)</f>
        <v>0</v>
      </c>
      <c r="O12394" s="38">
        <f>IF(AND(Colin!$G12394=$B$2,Colin!$H12394&lt;=$C$3),Colin!$I12394,)</f>
        <v>0</v>
      </c>
      <c r="P12394" s="38">
        <f>IF(Colin!$G12394&lt;$B$2,Colin!$I12394,0)</f>
        <v>0</v>
      </c>
      <c r="Q12394" s="38">
        <f>IF(Colin!$G12394&lt;$B$1,Colin!$I12394,0)</f>
        <v>0</v>
      </c>
    </row>
    <row r="12395" spans="12:17" x14ac:dyDescent="0.25">
      <c r="L12395" s="38">
        <f>IF(AND(Colin!$G12395=$B$1,Colin!$H12395=$C$3),Colin!$I12395,)</f>
        <v>0</v>
      </c>
      <c r="M12395" s="38">
        <f>IF(AND(Colin!$G12395=$B$1,Colin!$H12395&lt;=$C$3),Colin!$I12395,)</f>
        <v>0</v>
      </c>
      <c r="N12395" s="38">
        <f>IF(AND(Colin!$G12395=$B$2,Colin!$H12395=$C$3),Colin!$I12395,)</f>
        <v>0</v>
      </c>
      <c r="O12395" s="38">
        <f>IF(AND(Colin!$G12395=$B$2,Colin!$H12395&lt;=$C$3),Colin!$I12395,)</f>
        <v>0</v>
      </c>
      <c r="P12395" s="38">
        <f>IF(Colin!$G12395&lt;$B$2,Colin!$I12395,0)</f>
        <v>0</v>
      </c>
      <c r="Q12395" s="38">
        <f>IF(Colin!$G12395&lt;$B$1,Colin!$I12395,0)</f>
        <v>0</v>
      </c>
    </row>
    <row r="12396" spans="12:17" x14ac:dyDescent="0.25">
      <c r="L12396" s="38">
        <f>IF(AND(Colin!$G12396=$B$1,Colin!$H12396=$C$3),Colin!$I12396,)</f>
        <v>0</v>
      </c>
      <c r="M12396" s="38">
        <f>IF(AND(Colin!$G12396=$B$1,Colin!$H12396&lt;=$C$3),Colin!$I12396,)</f>
        <v>0</v>
      </c>
      <c r="N12396" s="38">
        <f>IF(AND(Colin!$G12396=$B$2,Colin!$H12396=$C$3),Colin!$I12396,)</f>
        <v>0</v>
      </c>
      <c r="O12396" s="38">
        <f>IF(AND(Colin!$G12396=$B$2,Colin!$H12396&lt;=$C$3),Colin!$I12396,)</f>
        <v>0</v>
      </c>
      <c r="P12396" s="38">
        <f>IF(Colin!$G12396&lt;$B$2,Colin!$I12396,0)</f>
        <v>0</v>
      </c>
      <c r="Q12396" s="38">
        <f>IF(Colin!$G12396&lt;$B$1,Colin!$I12396,0)</f>
        <v>0</v>
      </c>
    </row>
    <row r="12397" spans="12:17" x14ac:dyDescent="0.25">
      <c r="L12397" s="38">
        <f>IF(AND(Colin!$G12397=$B$1,Colin!$H12397=$C$3),Colin!$I12397,)</f>
        <v>0</v>
      </c>
      <c r="M12397" s="38">
        <f>IF(AND(Colin!$G12397=$B$1,Colin!$H12397&lt;=$C$3),Colin!$I12397,)</f>
        <v>0</v>
      </c>
      <c r="N12397" s="38">
        <f>IF(AND(Colin!$G12397=$B$2,Colin!$H12397=$C$3),Colin!$I12397,)</f>
        <v>0</v>
      </c>
      <c r="O12397" s="38">
        <f>IF(AND(Colin!$G12397=$B$2,Colin!$H12397&lt;=$C$3),Colin!$I12397,)</f>
        <v>0</v>
      </c>
      <c r="P12397" s="38">
        <f>IF(Colin!$G12397&lt;$B$2,Colin!$I12397,0)</f>
        <v>0</v>
      </c>
      <c r="Q12397" s="38">
        <f>IF(Colin!$G12397&lt;$B$1,Colin!$I12397,0)</f>
        <v>0</v>
      </c>
    </row>
    <row r="12398" spans="12:17" x14ac:dyDescent="0.25">
      <c r="L12398" s="38">
        <f>IF(AND(Colin!$G12398=$B$1,Colin!$H12398=$C$3),Colin!$I12398,)</f>
        <v>0</v>
      </c>
      <c r="M12398" s="38">
        <f>IF(AND(Colin!$G12398=$B$1,Colin!$H12398&lt;=$C$3),Colin!$I12398,)</f>
        <v>0</v>
      </c>
      <c r="N12398" s="38">
        <f>IF(AND(Colin!$G12398=$B$2,Colin!$H12398=$C$3),Colin!$I12398,)</f>
        <v>0</v>
      </c>
      <c r="O12398" s="38">
        <f>IF(AND(Colin!$G12398=$B$2,Colin!$H12398&lt;=$C$3),Colin!$I12398,)</f>
        <v>0</v>
      </c>
      <c r="P12398" s="38">
        <f>IF(Colin!$G12398&lt;$B$2,Colin!$I12398,0)</f>
        <v>0</v>
      </c>
      <c r="Q12398" s="38">
        <f>IF(Colin!$G12398&lt;$B$1,Colin!$I12398,0)</f>
        <v>0</v>
      </c>
    </row>
    <row r="12399" spans="12:17" x14ac:dyDescent="0.25">
      <c r="L12399" s="38">
        <f>IF(AND(Colin!$G12399=$B$1,Colin!$H12399=$C$3),Colin!$I12399,)</f>
        <v>0</v>
      </c>
      <c r="M12399" s="38">
        <f>IF(AND(Colin!$G12399=$B$1,Colin!$H12399&lt;=$C$3),Colin!$I12399,)</f>
        <v>0</v>
      </c>
      <c r="N12399" s="38">
        <f>IF(AND(Colin!$G12399=$B$2,Colin!$H12399=$C$3),Colin!$I12399,)</f>
        <v>0</v>
      </c>
      <c r="O12399" s="38">
        <f>IF(AND(Colin!$G12399=$B$2,Colin!$H12399&lt;=$C$3),Colin!$I12399,)</f>
        <v>0</v>
      </c>
      <c r="P12399" s="38">
        <f>IF(Colin!$G12399&lt;$B$2,Colin!$I12399,0)</f>
        <v>0</v>
      </c>
      <c r="Q12399" s="38">
        <f>IF(Colin!$G12399&lt;$B$1,Colin!$I12399,0)</f>
        <v>0</v>
      </c>
    </row>
    <row r="12400" spans="12:17" x14ac:dyDescent="0.25">
      <c r="L12400" s="38">
        <f>IF(AND(Colin!$G12400=$B$1,Colin!$H12400=$C$3),Colin!$I12400,)</f>
        <v>0</v>
      </c>
      <c r="M12400" s="38">
        <f>IF(AND(Colin!$G12400=$B$1,Colin!$H12400&lt;=$C$3),Colin!$I12400,)</f>
        <v>0</v>
      </c>
      <c r="N12400" s="38">
        <f>IF(AND(Colin!$G12400=$B$2,Colin!$H12400=$C$3),Colin!$I12400,)</f>
        <v>0</v>
      </c>
      <c r="O12400" s="38">
        <f>IF(AND(Colin!$G12400=$B$2,Colin!$H12400&lt;=$C$3),Colin!$I12400,)</f>
        <v>0</v>
      </c>
      <c r="P12400" s="38">
        <f>IF(Colin!$G12400&lt;$B$2,Colin!$I12400,0)</f>
        <v>0</v>
      </c>
      <c r="Q12400" s="38">
        <f>IF(Colin!$G12400&lt;$B$1,Colin!$I12400,0)</f>
        <v>0</v>
      </c>
    </row>
    <row r="12401" spans="12:17" x14ac:dyDescent="0.25">
      <c r="L12401" s="38">
        <f>IF(AND(Colin!$G12401=$B$1,Colin!$H12401=$C$3),Colin!$I12401,)</f>
        <v>0</v>
      </c>
      <c r="M12401" s="38">
        <f>IF(AND(Colin!$G12401=$B$1,Colin!$H12401&lt;=$C$3),Colin!$I12401,)</f>
        <v>0</v>
      </c>
      <c r="N12401" s="38">
        <f>IF(AND(Colin!$G12401=$B$2,Colin!$H12401=$C$3),Colin!$I12401,)</f>
        <v>0</v>
      </c>
      <c r="O12401" s="38">
        <f>IF(AND(Colin!$G12401=$B$2,Colin!$H12401&lt;=$C$3),Colin!$I12401,)</f>
        <v>0</v>
      </c>
      <c r="P12401" s="38">
        <f>IF(Colin!$G12401&lt;$B$2,Colin!$I12401,0)</f>
        <v>0</v>
      </c>
      <c r="Q12401" s="38">
        <f>IF(Colin!$G12401&lt;$B$1,Colin!$I12401,0)</f>
        <v>0</v>
      </c>
    </row>
    <row r="12402" spans="12:17" x14ac:dyDescent="0.25">
      <c r="L12402" s="38">
        <f>IF(AND(Colin!$G12402=$B$1,Colin!$H12402=$C$3),Colin!$I12402,)</f>
        <v>0</v>
      </c>
      <c r="M12402" s="38">
        <f>IF(AND(Colin!$G12402=$B$1,Colin!$H12402&lt;=$C$3),Colin!$I12402,)</f>
        <v>0</v>
      </c>
      <c r="N12402" s="38">
        <f>IF(AND(Colin!$G12402=$B$2,Colin!$H12402=$C$3),Colin!$I12402,)</f>
        <v>0</v>
      </c>
      <c r="O12402" s="38">
        <f>IF(AND(Colin!$G12402=$B$2,Colin!$H12402&lt;=$C$3),Colin!$I12402,)</f>
        <v>0</v>
      </c>
      <c r="P12402" s="38">
        <f>IF(Colin!$G12402&lt;$B$2,Colin!$I12402,0)</f>
        <v>0</v>
      </c>
      <c r="Q12402" s="38">
        <f>IF(Colin!$G12402&lt;$B$1,Colin!$I12402,0)</f>
        <v>0</v>
      </c>
    </row>
    <row r="12403" spans="12:17" x14ac:dyDescent="0.25">
      <c r="L12403" s="38">
        <f>IF(AND(Colin!$G12403=$B$1,Colin!$H12403=$C$3),Colin!$I12403,)</f>
        <v>0</v>
      </c>
      <c r="M12403" s="38">
        <f>IF(AND(Colin!$G12403=$B$1,Colin!$H12403&lt;=$C$3),Colin!$I12403,)</f>
        <v>0</v>
      </c>
      <c r="N12403" s="38">
        <f>IF(AND(Colin!$G12403=$B$2,Colin!$H12403=$C$3),Colin!$I12403,)</f>
        <v>0</v>
      </c>
      <c r="O12403" s="38">
        <f>IF(AND(Colin!$G12403=$B$2,Colin!$H12403&lt;=$C$3),Colin!$I12403,)</f>
        <v>0</v>
      </c>
      <c r="P12403" s="38">
        <f>IF(Colin!$G12403&lt;$B$2,Colin!$I12403,0)</f>
        <v>0</v>
      </c>
      <c r="Q12403" s="38">
        <f>IF(Colin!$G12403&lt;$B$1,Colin!$I12403,0)</f>
        <v>0</v>
      </c>
    </row>
    <row r="12404" spans="12:17" x14ac:dyDescent="0.25">
      <c r="L12404" s="38">
        <f>IF(AND(Colin!$G12404=$B$1,Colin!$H12404=$C$3),Colin!$I12404,)</f>
        <v>0</v>
      </c>
      <c r="M12404" s="38">
        <f>IF(AND(Colin!$G12404=$B$1,Colin!$H12404&lt;=$C$3),Colin!$I12404,)</f>
        <v>0</v>
      </c>
      <c r="N12404" s="38">
        <f>IF(AND(Colin!$G12404=$B$2,Colin!$H12404=$C$3),Colin!$I12404,)</f>
        <v>0</v>
      </c>
      <c r="O12404" s="38">
        <f>IF(AND(Colin!$G12404=$B$2,Colin!$H12404&lt;=$C$3),Colin!$I12404,)</f>
        <v>0</v>
      </c>
      <c r="P12404" s="38">
        <f>IF(Colin!$G12404&lt;$B$2,Colin!$I12404,0)</f>
        <v>0</v>
      </c>
      <c r="Q12404" s="38">
        <f>IF(Colin!$G12404&lt;$B$1,Colin!$I12404,0)</f>
        <v>0</v>
      </c>
    </row>
    <row r="12405" spans="12:17" x14ac:dyDescent="0.25">
      <c r="L12405" s="38">
        <f>IF(AND(Colin!$G12405=$B$1,Colin!$H12405=$C$3),Colin!$I12405,)</f>
        <v>0</v>
      </c>
      <c r="M12405" s="38">
        <f>IF(AND(Colin!$G12405=$B$1,Colin!$H12405&lt;=$C$3),Colin!$I12405,)</f>
        <v>0</v>
      </c>
      <c r="N12405" s="38">
        <f>IF(AND(Colin!$G12405=$B$2,Colin!$H12405=$C$3),Colin!$I12405,)</f>
        <v>0</v>
      </c>
      <c r="O12405" s="38">
        <f>IF(AND(Colin!$G12405=$B$2,Colin!$H12405&lt;=$C$3),Colin!$I12405,)</f>
        <v>0</v>
      </c>
      <c r="P12405" s="38">
        <f>IF(Colin!$G12405&lt;$B$2,Colin!$I12405,0)</f>
        <v>0</v>
      </c>
      <c r="Q12405" s="38">
        <f>IF(Colin!$G12405&lt;$B$1,Colin!$I12405,0)</f>
        <v>0</v>
      </c>
    </row>
    <row r="12406" spans="12:17" x14ac:dyDescent="0.25">
      <c r="L12406" s="38">
        <f>IF(AND(Colin!$G12406=$B$1,Colin!$H12406=$C$3),Colin!$I12406,)</f>
        <v>0</v>
      </c>
      <c r="M12406" s="38">
        <f>IF(AND(Colin!$G12406=$B$1,Colin!$H12406&lt;=$C$3),Colin!$I12406,)</f>
        <v>0</v>
      </c>
      <c r="N12406" s="38">
        <f>IF(AND(Colin!$G12406=$B$2,Colin!$H12406=$C$3),Colin!$I12406,)</f>
        <v>0</v>
      </c>
      <c r="O12406" s="38">
        <f>IF(AND(Colin!$G12406=$B$2,Colin!$H12406&lt;=$C$3),Colin!$I12406,)</f>
        <v>0</v>
      </c>
      <c r="P12406" s="38">
        <f>IF(Colin!$G12406&lt;$B$2,Colin!$I12406,0)</f>
        <v>0</v>
      </c>
      <c r="Q12406" s="38">
        <f>IF(Colin!$G12406&lt;$B$1,Colin!$I12406,0)</f>
        <v>0</v>
      </c>
    </row>
    <row r="12407" spans="12:17" x14ac:dyDescent="0.25">
      <c r="L12407" s="38">
        <f>IF(AND(Colin!$G12407=$B$1,Colin!$H12407=$C$3),Colin!$I12407,)</f>
        <v>0</v>
      </c>
      <c r="M12407" s="38">
        <f>IF(AND(Colin!$G12407=$B$1,Colin!$H12407&lt;=$C$3),Colin!$I12407,)</f>
        <v>0</v>
      </c>
      <c r="N12407" s="38">
        <f>IF(AND(Colin!$G12407=$B$2,Colin!$H12407=$C$3),Colin!$I12407,)</f>
        <v>0</v>
      </c>
      <c r="O12407" s="38">
        <f>IF(AND(Colin!$G12407=$B$2,Colin!$H12407&lt;=$C$3),Colin!$I12407,)</f>
        <v>0</v>
      </c>
      <c r="P12407" s="38">
        <f>IF(Colin!$G12407&lt;$B$2,Colin!$I12407,0)</f>
        <v>0</v>
      </c>
      <c r="Q12407" s="38">
        <f>IF(Colin!$G12407&lt;$B$1,Colin!$I12407,0)</f>
        <v>0</v>
      </c>
    </row>
    <row r="12408" spans="12:17" x14ac:dyDescent="0.25">
      <c r="L12408" s="38">
        <f>IF(AND(Colin!$G12408=$B$1,Colin!$H12408=$C$3),Colin!$I12408,)</f>
        <v>0</v>
      </c>
      <c r="M12408" s="38">
        <f>IF(AND(Colin!$G12408=$B$1,Colin!$H12408&lt;=$C$3),Colin!$I12408,)</f>
        <v>0</v>
      </c>
      <c r="N12408" s="38">
        <f>IF(AND(Colin!$G12408=$B$2,Colin!$H12408=$C$3),Colin!$I12408,)</f>
        <v>0</v>
      </c>
      <c r="O12408" s="38">
        <f>IF(AND(Colin!$G12408=$B$2,Colin!$H12408&lt;=$C$3),Colin!$I12408,)</f>
        <v>0</v>
      </c>
      <c r="P12408" s="38">
        <f>IF(Colin!$G12408&lt;$B$2,Colin!$I12408,0)</f>
        <v>0</v>
      </c>
      <c r="Q12408" s="38">
        <f>IF(Colin!$G12408&lt;$B$1,Colin!$I12408,0)</f>
        <v>0</v>
      </c>
    </row>
    <row r="12409" spans="12:17" x14ac:dyDescent="0.25">
      <c r="L12409" s="38">
        <f>IF(AND(Colin!$G12409=$B$1,Colin!$H12409=$C$3),Colin!$I12409,)</f>
        <v>0</v>
      </c>
      <c r="M12409" s="38">
        <f>IF(AND(Colin!$G12409=$B$1,Colin!$H12409&lt;=$C$3),Colin!$I12409,)</f>
        <v>0</v>
      </c>
      <c r="N12409" s="38">
        <f>IF(AND(Colin!$G12409=$B$2,Colin!$H12409=$C$3),Colin!$I12409,)</f>
        <v>0</v>
      </c>
      <c r="O12409" s="38">
        <f>IF(AND(Colin!$G12409=$B$2,Colin!$H12409&lt;=$C$3),Colin!$I12409,)</f>
        <v>0</v>
      </c>
      <c r="P12409" s="38">
        <f>IF(Colin!$G12409&lt;$B$2,Colin!$I12409,0)</f>
        <v>0</v>
      </c>
      <c r="Q12409" s="38">
        <f>IF(Colin!$G12409&lt;$B$1,Colin!$I12409,0)</f>
        <v>0</v>
      </c>
    </row>
    <row r="12410" spans="12:17" x14ac:dyDescent="0.25">
      <c r="L12410" s="38">
        <f>IF(AND(Colin!$G12410=$B$1,Colin!$H12410=$C$3),Colin!$I12410,)</f>
        <v>0</v>
      </c>
      <c r="M12410" s="38">
        <f>IF(AND(Colin!$G12410=$B$1,Colin!$H12410&lt;=$C$3),Colin!$I12410,)</f>
        <v>0</v>
      </c>
      <c r="N12410" s="38">
        <f>IF(AND(Colin!$G12410=$B$2,Colin!$H12410=$C$3),Colin!$I12410,)</f>
        <v>0</v>
      </c>
      <c r="O12410" s="38">
        <f>IF(AND(Colin!$G12410=$B$2,Colin!$H12410&lt;=$C$3),Colin!$I12410,)</f>
        <v>0</v>
      </c>
      <c r="P12410" s="38">
        <f>IF(Colin!$G12410&lt;$B$2,Colin!$I12410,0)</f>
        <v>0</v>
      </c>
      <c r="Q12410" s="38">
        <f>IF(Colin!$G12410&lt;$B$1,Colin!$I12410,0)</f>
        <v>0</v>
      </c>
    </row>
    <row r="12411" spans="12:17" x14ac:dyDescent="0.25">
      <c r="L12411" s="38">
        <f>IF(AND(Colin!$G12411=$B$1,Colin!$H12411=$C$3),Colin!$I12411,)</f>
        <v>0</v>
      </c>
      <c r="M12411" s="38">
        <f>IF(AND(Colin!$G12411=$B$1,Colin!$H12411&lt;=$C$3),Colin!$I12411,)</f>
        <v>0</v>
      </c>
      <c r="N12411" s="38">
        <f>IF(AND(Colin!$G12411=$B$2,Colin!$H12411=$C$3),Colin!$I12411,)</f>
        <v>0</v>
      </c>
      <c r="O12411" s="38">
        <f>IF(AND(Colin!$G12411=$B$2,Colin!$H12411&lt;=$C$3),Colin!$I12411,)</f>
        <v>0</v>
      </c>
      <c r="P12411" s="38">
        <f>IF(Colin!$G12411&lt;$B$2,Colin!$I12411,0)</f>
        <v>0</v>
      </c>
      <c r="Q12411" s="38">
        <f>IF(Colin!$G12411&lt;$B$1,Colin!$I12411,0)</f>
        <v>0</v>
      </c>
    </row>
    <row r="12412" spans="12:17" x14ac:dyDescent="0.25">
      <c r="L12412" s="38">
        <f>IF(AND(Colin!$G12412=$B$1,Colin!$H12412=$C$3),Colin!$I12412,)</f>
        <v>0</v>
      </c>
      <c r="M12412" s="38">
        <f>IF(AND(Colin!$G12412=$B$1,Colin!$H12412&lt;=$C$3),Colin!$I12412,)</f>
        <v>0</v>
      </c>
      <c r="N12412" s="38">
        <f>IF(AND(Colin!$G12412=$B$2,Colin!$H12412=$C$3),Colin!$I12412,)</f>
        <v>0</v>
      </c>
      <c r="O12412" s="38">
        <f>IF(AND(Colin!$G12412=$B$2,Colin!$H12412&lt;=$C$3),Colin!$I12412,)</f>
        <v>0</v>
      </c>
      <c r="P12412" s="38">
        <f>IF(Colin!$G12412&lt;$B$2,Colin!$I12412,0)</f>
        <v>0</v>
      </c>
      <c r="Q12412" s="38">
        <f>IF(Colin!$G12412&lt;$B$1,Colin!$I12412,0)</f>
        <v>0</v>
      </c>
    </row>
    <row r="12413" spans="12:17" x14ac:dyDescent="0.25">
      <c r="L12413" s="38">
        <f>IF(AND(Colin!$G12413=$B$1,Colin!$H12413=$C$3),Colin!$I12413,)</f>
        <v>0</v>
      </c>
      <c r="M12413" s="38">
        <f>IF(AND(Colin!$G12413=$B$1,Colin!$H12413&lt;=$C$3),Colin!$I12413,)</f>
        <v>0</v>
      </c>
      <c r="N12413" s="38">
        <f>IF(AND(Colin!$G12413=$B$2,Colin!$H12413=$C$3),Colin!$I12413,)</f>
        <v>0</v>
      </c>
      <c r="O12413" s="38">
        <f>IF(AND(Colin!$G12413=$B$2,Colin!$H12413&lt;=$C$3),Colin!$I12413,)</f>
        <v>0</v>
      </c>
      <c r="P12413" s="38">
        <f>IF(Colin!$G12413&lt;$B$2,Colin!$I12413,0)</f>
        <v>0</v>
      </c>
      <c r="Q12413" s="38">
        <f>IF(Colin!$G12413&lt;$B$1,Colin!$I12413,0)</f>
        <v>0</v>
      </c>
    </row>
    <row r="12414" spans="12:17" x14ac:dyDescent="0.25">
      <c r="L12414" s="38">
        <f>IF(AND(Colin!$G12414=$B$1,Colin!$H12414=$C$3),Colin!$I12414,)</f>
        <v>0</v>
      </c>
      <c r="M12414" s="38">
        <f>IF(AND(Colin!$G12414=$B$1,Colin!$H12414&lt;=$C$3),Colin!$I12414,)</f>
        <v>0</v>
      </c>
      <c r="N12414" s="38">
        <f>IF(AND(Colin!$G12414=$B$2,Colin!$H12414=$C$3),Colin!$I12414,)</f>
        <v>0</v>
      </c>
      <c r="O12414" s="38">
        <f>IF(AND(Colin!$G12414=$B$2,Colin!$H12414&lt;=$C$3),Colin!$I12414,)</f>
        <v>0</v>
      </c>
      <c r="P12414" s="38">
        <f>IF(Colin!$G12414&lt;$B$2,Colin!$I12414,0)</f>
        <v>0</v>
      </c>
      <c r="Q12414" s="38">
        <f>IF(Colin!$G12414&lt;$B$1,Colin!$I12414,0)</f>
        <v>0</v>
      </c>
    </row>
    <row r="12415" spans="12:17" x14ac:dyDescent="0.25">
      <c r="L12415" s="38">
        <f>IF(AND(Colin!$G12415=$B$1,Colin!$H12415=$C$3),Colin!$I12415,)</f>
        <v>0</v>
      </c>
      <c r="M12415" s="38">
        <f>IF(AND(Colin!$G12415=$B$1,Colin!$H12415&lt;=$C$3),Colin!$I12415,)</f>
        <v>0</v>
      </c>
      <c r="N12415" s="38">
        <f>IF(AND(Colin!$G12415=$B$2,Colin!$H12415=$C$3),Colin!$I12415,)</f>
        <v>0</v>
      </c>
      <c r="O12415" s="38">
        <f>IF(AND(Colin!$G12415=$B$2,Colin!$H12415&lt;=$C$3),Colin!$I12415,)</f>
        <v>0</v>
      </c>
      <c r="P12415" s="38">
        <f>IF(Colin!$G12415&lt;$B$2,Colin!$I12415,0)</f>
        <v>0</v>
      </c>
      <c r="Q12415" s="38">
        <f>IF(Colin!$G12415&lt;$B$1,Colin!$I12415,0)</f>
        <v>0</v>
      </c>
    </row>
    <row r="12416" spans="12:17" x14ac:dyDescent="0.25">
      <c r="L12416" s="38">
        <f>IF(AND(Colin!$G12416=$B$1,Colin!$H12416=$C$3),Colin!$I12416,)</f>
        <v>0</v>
      </c>
      <c r="M12416" s="38">
        <f>IF(AND(Colin!$G12416=$B$1,Colin!$H12416&lt;=$C$3),Colin!$I12416,)</f>
        <v>0</v>
      </c>
      <c r="N12416" s="38">
        <f>IF(AND(Colin!$G12416=$B$2,Colin!$H12416=$C$3),Colin!$I12416,)</f>
        <v>0</v>
      </c>
      <c r="O12416" s="38">
        <f>IF(AND(Colin!$G12416=$B$2,Colin!$H12416&lt;=$C$3),Colin!$I12416,)</f>
        <v>0</v>
      </c>
      <c r="P12416" s="38">
        <f>IF(Colin!$G12416&lt;$B$2,Colin!$I12416,0)</f>
        <v>0</v>
      </c>
      <c r="Q12416" s="38">
        <f>IF(Colin!$G12416&lt;$B$1,Colin!$I12416,0)</f>
        <v>0</v>
      </c>
    </row>
    <row r="12417" spans="12:17" x14ac:dyDescent="0.25">
      <c r="L12417" s="38">
        <f>IF(AND(Colin!$G12417=$B$1,Colin!$H12417=$C$3),Colin!$I12417,)</f>
        <v>0</v>
      </c>
      <c r="M12417" s="38">
        <f>IF(AND(Colin!$G12417=$B$1,Colin!$H12417&lt;=$C$3),Colin!$I12417,)</f>
        <v>0</v>
      </c>
      <c r="N12417" s="38">
        <f>IF(AND(Colin!$G12417=$B$2,Colin!$H12417=$C$3),Colin!$I12417,)</f>
        <v>0</v>
      </c>
      <c r="O12417" s="38">
        <f>IF(AND(Colin!$G12417=$B$2,Colin!$H12417&lt;=$C$3),Colin!$I12417,)</f>
        <v>0</v>
      </c>
      <c r="P12417" s="38">
        <f>IF(Colin!$G12417&lt;$B$2,Colin!$I12417,0)</f>
        <v>0</v>
      </c>
      <c r="Q12417" s="38">
        <f>IF(Colin!$G12417&lt;$B$1,Colin!$I12417,0)</f>
        <v>0</v>
      </c>
    </row>
    <row r="12418" spans="12:17" x14ac:dyDescent="0.25">
      <c r="L12418" s="38">
        <f>IF(AND(Colin!$G12418=$B$1,Colin!$H12418=$C$3),Colin!$I12418,)</f>
        <v>0</v>
      </c>
      <c r="M12418" s="38">
        <f>IF(AND(Colin!$G12418=$B$1,Colin!$H12418&lt;=$C$3),Colin!$I12418,)</f>
        <v>0</v>
      </c>
      <c r="N12418" s="38">
        <f>IF(AND(Colin!$G12418=$B$2,Colin!$H12418=$C$3),Colin!$I12418,)</f>
        <v>0</v>
      </c>
      <c r="O12418" s="38">
        <f>IF(AND(Colin!$G12418=$B$2,Colin!$H12418&lt;=$C$3),Colin!$I12418,)</f>
        <v>0</v>
      </c>
      <c r="P12418" s="38">
        <f>IF(Colin!$G12418&lt;$B$2,Colin!$I12418,0)</f>
        <v>0</v>
      </c>
      <c r="Q12418" s="38">
        <f>IF(Colin!$G12418&lt;$B$1,Colin!$I12418,0)</f>
        <v>0</v>
      </c>
    </row>
    <row r="12419" spans="12:17" x14ac:dyDescent="0.25">
      <c r="L12419" s="38">
        <f>IF(AND(Colin!$G12419=$B$1,Colin!$H12419=$C$3),Colin!$I12419,)</f>
        <v>0</v>
      </c>
      <c r="M12419" s="38">
        <f>IF(AND(Colin!$G12419=$B$1,Colin!$H12419&lt;=$C$3),Colin!$I12419,)</f>
        <v>0</v>
      </c>
      <c r="N12419" s="38">
        <f>IF(AND(Colin!$G12419=$B$2,Colin!$H12419=$C$3),Colin!$I12419,)</f>
        <v>0</v>
      </c>
      <c r="O12419" s="38">
        <f>IF(AND(Colin!$G12419=$B$2,Colin!$H12419&lt;=$C$3),Colin!$I12419,)</f>
        <v>0</v>
      </c>
      <c r="P12419" s="38">
        <f>IF(Colin!$G12419&lt;$B$2,Colin!$I12419,0)</f>
        <v>0</v>
      </c>
      <c r="Q12419" s="38">
        <f>IF(Colin!$G12419&lt;$B$1,Colin!$I12419,0)</f>
        <v>0</v>
      </c>
    </row>
    <row r="12420" spans="12:17" x14ac:dyDescent="0.25">
      <c r="L12420" s="38">
        <f>IF(AND(Colin!$G12420=$B$1,Colin!$H12420=$C$3),Colin!$I12420,)</f>
        <v>0</v>
      </c>
      <c r="M12420" s="38">
        <f>IF(AND(Colin!$G12420=$B$1,Colin!$H12420&lt;=$C$3),Colin!$I12420,)</f>
        <v>0</v>
      </c>
      <c r="N12420" s="38">
        <f>IF(AND(Colin!$G12420=$B$2,Colin!$H12420=$C$3),Colin!$I12420,)</f>
        <v>0</v>
      </c>
      <c r="O12420" s="38">
        <f>IF(AND(Colin!$G12420=$B$2,Colin!$H12420&lt;=$C$3),Colin!$I12420,)</f>
        <v>0</v>
      </c>
      <c r="P12420" s="38">
        <f>IF(Colin!$G12420&lt;$B$2,Colin!$I12420,0)</f>
        <v>0</v>
      </c>
      <c r="Q12420" s="38">
        <f>IF(Colin!$G12420&lt;$B$1,Colin!$I12420,0)</f>
        <v>0</v>
      </c>
    </row>
    <row r="12421" spans="12:17" x14ac:dyDescent="0.25">
      <c r="L12421" s="38">
        <f>IF(AND(Colin!$G12421=$B$1,Colin!$H12421=$C$3),Colin!$I12421,)</f>
        <v>0</v>
      </c>
      <c r="M12421" s="38">
        <f>IF(AND(Colin!$G12421=$B$1,Colin!$H12421&lt;=$C$3),Colin!$I12421,)</f>
        <v>0</v>
      </c>
      <c r="N12421" s="38">
        <f>IF(AND(Colin!$G12421=$B$2,Colin!$H12421=$C$3),Colin!$I12421,)</f>
        <v>0</v>
      </c>
      <c r="O12421" s="38">
        <f>IF(AND(Colin!$G12421=$B$2,Colin!$H12421&lt;=$C$3),Colin!$I12421,)</f>
        <v>0</v>
      </c>
      <c r="P12421" s="38">
        <f>IF(Colin!$G12421&lt;$B$2,Colin!$I12421,0)</f>
        <v>0</v>
      </c>
      <c r="Q12421" s="38">
        <f>IF(Colin!$G12421&lt;$B$1,Colin!$I12421,0)</f>
        <v>0</v>
      </c>
    </row>
    <row r="12422" spans="12:17" x14ac:dyDescent="0.25">
      <c r="L12422" s="38">
        <f>IF(AND(Colin!$G12422=$B$1,Colin!$H12422=$C$3),Colin!$I12422,)</f>
        <v>0</v>
      </c>
      <c r="M12422" s="38">
        <f>IF(AND(Colin!$G12422=$B$1,Colin!$H12422&lt;=$C$3),Colin!$I12422,)</f>
        <v>0</v>
      </c>
      <c r="N12422" s="38">
        <f>IF(AND(Colin!$G12422=$B$2,Colin!$H12422=$C$3),Colin!$I12422,)</f>
        <v>0</v>
      </c>
      <c r="O12422" s="38">
        <f>IF(AND(Colin!$G12422=$B$2,Colin!$H12422&lt;=$C$3),Colin!$I12422,)</f>
        <v>0</v>
      </c>
      <c r="P12422" s="38">
        <f>IF(Colin!$G12422&lt;$B$2,Colin!$I12422,0)</f>
        <v>0</v>
      </c>
      <c r="Q12422" s="38">
        <f>IF(Colin!$G12422&lt;$B$1,Colin!$I12422,0)</f>
        <v>0</v>
      </c>
    </row>
    <row r="12423" spans="12:17" x14ac:dyDescent="0.25">
      <c r="L12423" s="38">
        <f>IF(AND(Colin!$G12423=$B$1,Colin!$H12423=$C$3),Colin!$I12423,)</f>
        <v>0</v>
      </c>
      <c r="M12423" s="38">
        <f>IF(AND(Colin!$G12423=$B$1,Colin!$H12423&lt;=$C$3),Colin!$I12423,)</f>
        <v>0</v>
      </c>
      <c r="N12423" s="38">
        <f>IF(AND(Colin!$G12423=$B$2,Colin!$H12423=$C$3),Colin!$I12423,)</f>
        <v>0</v>
      </c>
      <c r="O12423" s="38">
        <f>IF(AND(Colin!$G12423=$B$2,Colin!$H12423&lt;=$C$3),Colin!$I12423,)</f>
        <v>0</v>
      </c>
      <c r="P12423" s="38">
        <f>IF(Colin!$G12423&lt;$B$2,Colin!$I12423,0)</f>
        <v>0</v>
      </c>
      <c r="Q12423" s="38">
        <f>IF(Colin!$G12423&lt;$B$1,Colin!$I12423,0)</f>
        <v>0</v>
      </c>
    </row>
    <row r="12424" spans="12:17" x14ac:dyDescent="0.25">
      <c r="L12424" s="38">
        <f>IF(AND(Colin!$G12424=$B$1,Colin!$H12424=$C$3),Colin!$I12424,)</f>
        <v>0</v>
      </c>
      <c r="M12424" s="38">
        <f>IF(AND(Colin!$G12424=$B$1,Colin!$H12424&lt;=$C$3),Colin!$I12424,)</f>
        <v>0</v>
      </c>
      <c r="N12424" s="38">
        <f>IF(AND(Colin!$G12424=$B$2,Colin!$H12424=$C$3),Colin!$I12424,)</f>
        <v>0</v>
      </c>
      <c r="O12424" s="38">
        <f>IF(AND(Colin!$G12424=$B$2,Colin!$H12424&lt;=$C$3),Colin!$I12424,)</f>
        <v>0</v>
      </c>
      <c r="P12424" s="38">
        <f>IF(Colin!$G12424&lt;$B$2,Colin!$I12424,0)</f>
        <v>0</v>
      </c>
      <c r="Q12424" s="38">
        <f>IF(Colin!$G12424&lt;$B$1,Colin!$I12424,0)</f>
        <v>0</v>
      </c>
    </row>
    <row r="12425" spans="12:17" x14ac:dyDescent="0.25">
      <c r="L12425" s="38">
        <f>IF(AND(Colin!$G12425=$B$1,Colin!$H12425=$C$3),Colin!$I12425,)</f>
        <v>0</v>
      </c>
      <c r="M12425" s="38">
        <f>IF(AND(Colin!$G12425=$B$1,Colin!$H12425&lt;=$C$3),Colin!$I12425,)</f>
        <v>0</v>
      </c>
      <c r="N12425" s="38">
        <f>IF(AND(Colin!$G12425=$B$2,Colin!$H12425=$C$3),Colin!$I12425,)</f>
        <v>0</v>
      </c>
      <c r="O12425" s="38">
        <f>IF(AND(Colin!$G12425=$B$2,Colin!$H12425&lt;=$C$3),Colin!$I12425,)</f>
        <v>0</v>
      </c>
      <c r="P12425" s="38">
        <f>IF(Colin!$G12425&lt;$B$2,Colin!$I12425,0)</f>
        <v>0</v>
      </c>
      <c r="Q12425" s="38">
        <f>IF(Colin!$G12425&lt;$B$1,Colin!$I12425,0)</f>
        <v>0</v>
      </c>
    </row>
    <row r="12426" spans="12:17" x14ac:dyDescent="0.25">
      <c r="L12426" s="38">
        <f>IF(AND(Colin!$G12426=$B$1,Colin!$H12426=$C$3),Colin!$I12426,)</f>
        <v>0</v>
      </c>
      <c r="M12426" s="38">
        <f>IF(AND(Colin!$G12426=$B$1,Colin!$H12426&lt;=$C$3),Colin!$I12426,)</f>
        <v>0</v>
      </c>
      <c r="N12426" s="38">
        <f>IF(AND(Colin!$G12426=$B$2,Colin!$H12426=$C$3),Colin!$I12426,)</f>
        <v>0</v>
      </c>
      <c r="O12426" s="38">
        <f>IF(AND(Colin!$G12426=$B$2,Colin!$H12426&lt;=$C$3),Colin!$I12426,)</f>
        <v>0</v>
      </c>
      <c r="P12426" s="38">
        <f>IF(Colin!$G12426&lt;$B$2,Colin!$I12426,0)</f>
        <v>0</v>
      </c>
      <c r="Q12426" s="38">
        <f>IF(Colin!$G12426&lt;$B$1,Colin!$I12426,0)</f>
        <v>0</v>
      </c>
    </row>
    <row r="12427" spans="12:17" x14ac:dyDescent="0.25">
      <c r="L12427" s="38">
        <f>IF(AND(Colin!$G12427=$B$1,Colin!$H12427=$C$3),Colin!$I12427,)</f>
        <v>0</v>
      </c>
      <c r="M12427" s="38">
        <f>IF(AND(Colin!$G12427=$B$1,Colin!$H12427&lt;=$C$3),Colin!$I12427,)</f>
        <v>0</v>
      </c>
      <c r="N12427" s="38">
        <f>IF(AND(Colin!$G12427=$B$2,Colin!$H12427=$C$3),Colin!$I12427,)</f>
        <v>0</v>
      </c>
      <c r="O12427" s="38">
        <f>IF(AND(Colin!$G12427=$B$2,Colin!$H12427&lt;=$C$3),Colin!$I12427,)</f>
        <v>0</v>
      </c>
      <c r="P12427" s="38">
        <f>IF(Colin!$G12427&lt;$B$2,Colin!$I12427,0)</f>
        <v>0</v>
      </c>
      <c r="Q12427" s="38">
        <f>IF(Colin!$G12427&lt;$B$1,Colin!$I12427,0)</f>
        <v>0</v>
      </c>
    </row>
    <row r="12428" spans="12:17" x14ac:dyDescent="0.25">
      <c r="L12428" s="38">
        <f>IF(AND(Colin!$G12428=$B$1,Colin!$H12428=$C$3),Colin!$I12428,)</f>
        <v>0</v>
      </c>
      <c r="M12428" s="38">
        <f>IF(AND(Colin!$G12428=$B$1,Colin!$H12428&lt;=$C$3),Colin!$I12428,)</f>
        <v>0</v>
      </c>
      <c r="N12428" s="38">
        <f>IF(AND(Colin!$G12428=$B$2,Colin!$H12428=$C$3),Colin!$I12428,)</f>
        <v>0</v>
      </c>
      <c r="O12428" s="38">
        <f>IF(AND(Colin!$G12428=$B$2,Colin!$H12428&lt;=$C$3),Colin!$I12428,)</f>
        <v>0</v>
      </c>
      <c r="P12428" s="38">
        <f>IF(Colin!$G12428&lt;$B$2,Colin!$I12428,0)</f>
        <v>0</v>
      </c>
      <c r="Q12428" s="38">
        <f>IF(Colin!$G12428&lt;$B$1,Colin!$I12428,0)</f>
        <v>0</v>
      </c>
    </row>
    <row r="12429" spans="12:17" x14ac:dyDescent="0.25">
      <c r="L12429" s="38">
        <f>IF(AND(Colin!$G12429=$B$1,Colin!$H12429=$C$3),Colin!$I12429,)</f>
        <v>0</v>
      </c>
      <c r="M12429" s="38">
        <f>IF(AND(Colin!$G12429=$B$1,Colin!$H12429&lt;=$C$3),Colin!$I12429,)</f>
        <v>0</v>
      </c>
      <c r="N12429" s="38">
        <f>IF(AND(Colin!$G12429=$B$2,Colin!$H12429=$C$3),Colin!$I12429,)</f>
        <v>0</v>
      </c>
      <c r="O12429" s="38">
        <f>IF(AND(Colin!$G12429=$B$2,Colin!$H12429&lt;=$C$3),Colin!$I12429,)</f>
        <v>0</v>
      </c>
      <c r="P12429" s="38">
        <f>IF(Colin!$G12429&lt;$B$2,Colin!$I12429,0)</f>
        <v>0</v>
      </c>
      <c r="Q12429" s="38">
        <f>IF(Colin!$G12429&lt;$B$1,Colin!$I12429,0)</f>
        <v>0</v>
      </c>
    </row>
    <row r="12430" spans="12:17" x14ac:dyDescent="0.25">
      <c r="L12430" s="38">
        <f>IF(AND(Colin!$G12430=$B$1,Colin!$H12430=$C$3),Colin!$I12430,)</f>
        <v>0</v>
      </c>
      <c r="M12430" s="38">
        <f>IF(AND(Colin!$G12430=$B$1,Colin!$H12430&lt;=$C$3),Colin!$I12430,)</f>
        <v>0</v>
      </c>
      <c r="N12430" s="38">
        <f>IF(AND(Colin!$G12430=$B$2,Colin!$H12430=$C$3),Colin!$I12430,)</f>
        <v>0</v>
      </c>
      <c r="O12430" s="38">
        <f>IF(AND(Colin!$G12430=$B$2,Colin!$H12430&lt;=$C$3),Colin!$I12430,)</f>
        <v>0</v>
      </c>
      <c r="P12430" s="38">
        <f>IF(Colin!$G12430&lt;$B$2,Colin!$I12430,0)</f>
        <v>0</v>
      </c>
      <c r="Q12430" s="38">
        <f>IF(Colin!$G12430&lt;$B$1,Colin!$I12430,0)</f>
        <v>0</v>
      </c>
    </row>
    <row r="12431" spans="12:17" x14ac:dyDescent="0.25">
      <c r="L12431" s="38">
        <f>IF(AND(Colin!$G12431=$B$1,Colin!$H12431=$C$3),Colin!$I12431,)</f>
        <v>0</v>
      </c>
      <c r="M12431" s="38">
        <f>IF(AND(Colin!$G12431=$B$1,Colin!$H12431&lt;=$C$3),Colin!$I12431,)</f>
        <v>0</v>
      </c>
      <c r="N12431" s="38">
        <f>IF(AND(Colin!$G12431=$B$2,Colin!$H12431=$C$3),Colin!$I12431,)</f>
        <v>0</v>
      </c>
      <c r="O12431" s="38">
        <f>IF(AND(Colin!$G12431=$B$2,Colin!$H12431&lt;=$C$3),Colin!$I12431,)</f>
        <v>0</v>
      </c>
      <c r="P12431" s="38">
        <f>IF(Colin!$G12431&lt;$B$2,Colin!$I12431,0)</f>
        <v>0</v>
      </c>
      <c r="Q12431" s="38">
        <f>IF(Colin!$G12431&lt;$B$1,Colin!$I12431,0)</f>
        <v>0</v>
      </c>
    </row>
    <row r="12432" spans="12:17" x14ac:dyDescent="0.25">
      <c r="L12432" s="38">
        <f>IF(AND(Colin!$G12432=$B$1,Colin!$H12432=$C$3),Colin!$I12432,)</f>
        <v>0</v>
      </c>
      <c r="M12432" s="38">
        <f>IF(AND(Colin!$G12432=$B$1,Colin!$H12432&lt;=$C$3),Colin!$I12432,)</f>
        <v>0</v>
      </c>
      <c r="N12432" s="38">
        <f>IF(AND(Colin!$G12432=$B$2,Colin!$H12432=$C$3),Colin!$I12432,)</f>
        <v>0</v>
      </c>
      <c r="O12432" s="38">
        <f>IF(AND(Colin!$G12432=$B$2,Colin!$H12432&lt;=$C$3),Colin!$I12432,)</f>
        <v>0</v>
      </c>
      <c r="P12432" s="38">
        <f>IF(Colin!$G12432&lt;$B$2,Colin!$I12432,0)</f>
        <v>0</v>
      </c>
      <c r="Q12432" s="38">
        <f>IF(Colin!$G12432&lt;$B$1,Colin!$I12432,0)</f>
        <v>0</v>
      </c>
    </row>
    <row r="12433" spans="12:17" x14ac:dyDescent="0.25">
      <c r="L12433" s="38">
        <f>IF(AND(Colin!$G12433=$B$1,Colin!$H12433=$C$3),Colin!$I12433,)</f>
        <v>0</v>
      </c>
      <c r="M12433" s="38">
        <f>IF(AND(Colin!$G12433=$B$1,Colin!$H12433&lt;=$C$3),Colin!$I12433,)</f>
        <v>0</v>
      </c>
      <c r="N12433" s="38">
        <f>IF(AND(Colin!$G12433=$B$2,Colin!$H12433=$C$3),Colin!$I12433,)</f>
        <v>0</v>
      </c>
      <c r="O12433" s="38">
        <f>IF(AND(Colin!$G12433=$B$2,Colin!$H12433&lt;=$C$3),Colin!$I12433,)</f>
        <v>0</v>
      </c>
      <c r="P12433" s="38">
        <f>IF(Colin!$G12433&lt;$B$2,Colin!$I12433,0)</f>
        <v>0</v>
      </c>
      <c r="Q12433" s="38">
        <f>IF(Colin!$G12433&lt;$B$1,Colin!$I12433,0)</f>
        <v>0</v>
      </c>
    </row>
    <row r="12434" spans="12:17" x14ac:dyDescent="0.25">
      <c r="L12434" s="38">
        <f>IF(AND(Colin!$G12434=$B$1,Colin!$H12434=$C$3),Colin!$I12434,)</f>
        <v>0</v>
      </c>
      <c r="M12434" s="38">
        <f>IF(AND(Colin!$G12434=$B$1,Colin!$H12434&lt;=$C$3),Colin!$I12434,)</f>
        <v>0</v>
      </c>
      <c r="N12434" s="38">
        <f>IF(AND(Colin!$G12434=$B$2,Colin!$H12434=$C$3),Colin!$I12434,)</f>
        <v>0</v>
      </c>
      <c r="O12434" s="38">
        <f>IF(AND(Colin!$G12434=$B$2,Colin!$H12434&lt;=$C$3),Colin!$I12434,)</f>
        <v>0</v>
      </c>
      <c r="P12434" s="38">
        <f>IF(Colin!$G12434&lt;$B$2,Colin!$I12434,0)</f>
        <v>0</v>
      </c>
      <c r="Q12434" s="38">
        <f>IF(Colin!$G12434&lt;$B$1,Colin!$I12434,0)</f>
        <v>0</v>
      </c>
    </row>
    <row r="12435" spans="12:17" x14ac:dyDescent="0.25">
      <c r="L12435" s="38">
        <f>IF(AND(Colin!$G12435=$B$1,Colin!$H12435=$C$3),Colin!$I12435,)</f>
        <v>0</v>
      </c>
      <c r="M12435" s="38">
        <f>IF(AND(Colin!$G12435=$B$1,Colin!$H12435&lt;=$C$3),Colin!$I12435,)</f>
        <v>0</v>
      </c>
      <c r="N12435" s="38">
        <f>IF(AND(Colin!$G12435=$B$2,Colin!$H12435=$C$3),Colin!$I12435,)</f>
        <v>0</v>
      </c>
      <c r="O12435" s="38">
        <f>IF(AND(Colin!$G12435=$B$2,Colin!$H12435&lt;=$C$3),Colin!$I12435,)</f>
        <v>0</v>
      </c>
      <c r="P12435" s="38">
        <f>IF(Colin!$G12435&lt;$B$2,Colin!$I12435,0)</f>
        <v>0</v>
      </c>
      <c r="Q12435" s="38">
        <f>IF(Colin!$G12435&lt;$B$1,Colin!$I12435,0)</f>
        <v>0</v>
      </c>
    </row>
    <row r="12436" spans="12:17" x14ac:dyDescent="0.25">
      <c r="L12436" s="38">
        <f>IF(AND(Colin!$G12436=$B$1,Colin!$H12436=$C$3),Colin!$I12436,)</f>
        <v>0</v>
      </c>
      <c r="M12436" s="38">
        <f>IF(AND(Colin!$G12436=$B$1,Colin!$H12436&lt;=$C$3),Colin!$I12436,)</f>
        <v>0</v>
      </c>
      <c r="N12436" s="38">
        <f>IF(AND(Colin!$G12436=$B$2,Colin!$H12436=$C$3),Colin!$I12436,)</f>
        <v>0</v>
      </c>
      <c r="O12436" s="38">
        <f>IF(AND(Colin!$G12436=$B$2,Colin!$H12436&lt;=$C$3),Colin!$I12436,)</f>
        <v>0</v>
      </c>
      <c r="P12436" s="38">
        <f>IF(Colin!$G12436&lt;$B$2,Colin!$I12436,0)</f>
        <v>0</v>
      </c>
      <c r="Q12436" s="38">
        <f>IF(Colin!$G12436&lt;$B$1,Colin!$I12436,0)</f>
        <v>0</v>
      </c>
    </row>
    <row r="12437" spans="12:17" x14ac:dyDescent="0.25">
      <c r="L12437" s="38">
        <f>IF(AND(Colin!$G12437=$B$1,Colin!$H12437=$C$3),Colin!$I12437,)</f>
        <v>0</v>
      </c>
      <c r="M12437" s="38">
        <f>IF(AND(Colin!$G12437=$B$1,Colin!$H12437&lt;=$C$3),Colin!$I12437,)</f>
        <v>0</v>
      </c>
      <c r="N12437" s="38">
        <f>IF(AND(Colin!$G12437=$B$2,Colin!$H12437=$C$3),Colin!$I12437,)</f>
        <v>0</v>
      </c>
      <c r="O12437" s="38">
        <f>IF(AND(Colin!$G12437=$B$2,Colin!$H12437&lt;=$C$3),Colin!$I12437,)</f>
        <v>0</v>
      </c>
      <c r="P12437" s="38">
        <f>IF(Colin!$G12437&lt;$B$2,Colin!$I12437,0)</f>
        <v>0</v>
      </c>
      <c r="Q12437" s="38">
        <f>IF(Colin!$G12437&lt;$B$1,Colin!$I12437,0)</f>
        <v>0</v>
      </c>
    </row>
    <row r="12438" spans="12:17" x14ac:dyDescent="0.25">
      <c r="L12438" s="38">
        <f>IF(AND(Colin!$G12438=$B$1,Colin!$H12438=$C$3),Colin!$I12438,)</f>
        <v>0</v>
      </c>
      <c r="M12438" s="38">
        <f>IF(AND(Colin!$G12438=$B$1,Colin!$H12438&lt;=$C$3),Colin!$I12438,)</f>
        <v>0</v>
      </c>
      <c r="N12438" s="38">
        <f>IF(AND(Colin!$G12438=$B$2,Colin!$H12438=$C$3),Colin!$I12438,)</f>
        <v>0</v>
      </c>
      <c r="O12438" s="38">
        <f>IF(AND(Colin!$G12438=$B$2,Colin!$H12438&lt;=$C$3),Colin!$I12438,)</f>
        <v>0</v>
      </c>
      <c r="P12438" s="38">
        <f>IF(Colin!$G12438&lt;$B$2,Colin!$I12438,0)</f>
        <v>0</v>
      </c>
      <c r="Q12438" s="38">
        <f>IF(Colin!$G12438&lt;$B$1,Colin!$I12438,0)</f>
        <v>0</v>
      </c>
    </row>
    <row r="12439" spans="12:17" x14ac:dyDescent="0.25">
      <c r="L12439" s="38">
        <f>IF(AND(Colin!$G12439=$B$1,Colin!$H12439=$C$3),Colin!$I12439,)</f>
        <v>0</v>
      </c>
      <c r="M12439" s="38">
        <f>IF(AND(Colin!$G12439=$B$1,Colin!$H12439&lt;=$C$3),Colin!$I12439,)</f>
        <v>0</v>
      </c>
      <c r="N12439" s="38">
        <f>IF(AND(Colin!$G12439=$B$2,Colin!$H12439=$C$3),Colin!$I12439,)</f>
        <v>0</v>
      </c>
      <c r="O12439" s="38">
        <f>IF(AND(Colin!$G12439=$B$2,Colin!$H12439&lt;=$C$3),Colin!$I12439,)</f>
        <v>0</v>
      </c>
      <c r="P12439" s="38">
        <f>IF(Colin!$G12439&lt;$B$2,Colin!$I12439,0)</f>
        <v>0</v>
      </c>
      <c r="Q12439" s="38">
        <f>IF(Colin!$G12439&lt;$B$1,Colin!$I12439,0)</f>
        <v>0</v>
      </c>
    </row>
    <row r="12440" spans="12:17" x14ac:dyDescent="0.25">
      <c r="L12440" s="38">
        <f>IF(AND(Colin!$G12440=$B$1,Colin!$H12440=$C$3),Colin!$I12440,)</f>
        <v>0</v>
      </c>
      <c r="M12440" s="38">
        <f>IF(AND(Colin!$G12440=$B$1,Colin!$H12440&lt;=$C$3),Colin!$I12440,)</f>
        <v>0</v>
      </c>
      <c r="N12440" s="38">
        <f>IF(AND(Colin!$G12440=$B$2,Colin!$H12440=$C$3),Colin!$I12440,)</f>
        <v>0</v>
      </c>
      <c r="O12440" s="38">
        <f>IF(AND(Colin!$G12440=$B$2,Colin!$H12440&lt;=$C$3),Colin!$I12440,)</f>
        <v>0</v>
      </c>
      <c r="P12440" s="38">
        <f>IF(Colin!$G12440&lt;$B$2,Colin!$I12440,0)</f>
        <v>0</v>
      </c>
      <c r="Q12440" s="38">
        <f>IF(Colin!$G12440&lt;$B$1,Colin!$I12440,0)</f>
        <v>0</v>
      </c>
    </row>
    <row r="12441" spans="12:17" x14ac:dyDescent="0.25">
      <c r="L12441" s="38">
        <f>IF(AND(Colin!$G12441=$B$1,Colin!$H12441=$C$3),Colin!$I12441,)</f>
        <v>0</v>
      </c>
      <c r="M12441" s="38">
        <f>IF(AND(Colin!$G12441=$B$1,Colin!$H12441&lt;=$C$3),Colin!$I12441,)</f>
        <v>0</v>
      </c>
      <c r="N12441" s="38">
        <f>IF(AND(Colin!$G12441=$B$2,Colin!$H12441=$C$3),Colin!$I12441,)</f>
        <v>0</v>
      </c>
      <c r="O12441" s="38">
        <f>IF(AND(Colin!$G12441=$B$2,Colin!$H12441&lt;=$C$3),Colin!$I12441,)</f>
        <v>0</v>
      </c>
      <c r="P12441" s="38">
        <f>IF(Colin!$G12441&lt;$B$2,Colin!$I12441,0)</f>
        <v>0</v>
      </c>
      <c r="Q12441" s="38">
        <f>IF(Colin!$G12441&lt;$B$1,Colin!$I12441,0)</f>
        <v>0</v>
      </c>
    </row>
    <row r="12442" spans="12:17" x14ac:dyDescent="0.25">
      <c r="L12442" s="38">
        <f>IF(AND(Colin!$G12442=$B$1,Colin!$H12442=$C$3),Colin!$I12442,)</f>
        <v>0</v>
      </c>
      <c r="M12442" s="38">
        <f>IF(AND(Colin!$G12442=$B$1,Colin!$H12442&lt;=$C$3),Colin!$I12442,)</f>
        <v>0</v>
      </c>
      <c r="N12442" s="38">
        <f>IF(AND(Colin!$G12442=$B$2,Colin!$H12442=$C$3),Colin!$I12442,)</f>
        <v>0</v>
      </c>
      <c r="O12442" s="38">
        <f>IF(AND(Colin!$G12442=$B$2,Colin!$H12442&lt;=$C$3),Colin!$I12442,)</f>
        <v>0</v>
      </c>
      <c r="P12442" s="38">
        <f>IF(Colin!$G12442&lt;$B$2,Colin!$I12442,0)</f>
        <v>0</v>
      </c>
      <c r="Q12442" s="38">
        <f>IF(Colin!$G12442&lt;$B$1,Colin!$I12442,0)</f>
        <v>0</v>
      </c>
    </row>
    <row r="12443" spans="12:17" x14ac:dyDescent="0.25">
      <c r="L12443" s="38">
        <f>IF(AND(Colin!$G12443=$B$1,Colin!$H12443=$C$3),Colin!$I12443,)</f>
        <v>0</v>
      </c>
      <c r="M12443" s="38">
        <f>IF(AND(Colin!$G12443=$B$1,Colin!$H12443&lt;=$C$3),Colin!$I12443,)</f>
        <v>0</v>
      </c>
      <c r="N12443" s="38">
        <f>IF(AND(Colin!$G12443=$B$2,Colin!$H12443=$C$3),Colin!$I12443,)</f>
        <v>0</v>
      </c>
      <c r="O12443" s="38">
        <f>IF(AND(Colin!$G12443=$B$2,Colin!$H12443&lt;=$C$3),Colin!$I12443,)</f>
        <v>0</v>
      </c>
      <c r="P12443" s="38">
        <f>IF(Colin!$G12443&lt;$B$2,Colin!$I12443,0)</f>
        <v>0</v>
      </c>
      <c r="Q12443" s="38">
        <f>IF(Colin!$G12443&lt;$B$1,Colin!$I12443,0)</f>
        <v>0</v>
      </c>
    </row>
    <row r="12444" spans="12:17" x14ac:dyDescent="0.25">
      <c r="L12444" s="38">
        <f>IF(AND(Colin!$G12444=$B$1,Colin!$H12444=$C$3),Colin!$I12444,)</f>
        <v>0</v>
      </c>
      <c r="M12444" s="38">
        <f>IF(AND(Colin!$G12444=$B$1,Colin!$H12444&lt;=$C$3),Colin!$I12444,)</f>
        <v>0</v>
      </c>
      <c r="N12444" s="38">
        <f>IF(AND(Colin!$G12444=$B$2,Colin!$H12444=$C$3),Colin!$I12444,)</f>
        <v>0</v>
      </c>
      <c r="O12444" s="38">
        <f>IF(AND(Colin!$G12444=$B$2,Colin!$H12444&lt;=$C$3),Colin!$I12444,)</f>
        <v>0</v>
      </c>
      <c r="P12444" s="38">
        <f>IF(Colin!$G12444&lt;$B$2,Colin!$I12444,0)</f>
        <v>0</v>
      </c>
      <c r="Q12444" s="38">
        <f>IF(Colin!$G12444&lt;$B$1,Colin!$I12444,0)</f>
        <v>0</v>
      </c>
    </row>
    <row r="12445" spans="12:17" x14ac:dyDescent="0.25">
      <c r="L12445" s="38">
        <f>IF(AND(Colin!$G12445=$B$1,Colin!$H12445=$C$3),Colin!$I12445,)</f>
        <v>0</v>
      </c>
      <c r="M12445" s="38">
        <f>IF(AND(Colin!$G12445=$B$1,Colin!$H12445&lt;=$C$3),Colin!$I12445,)</f>
        <v>0</v>
      </c>
      <c r="N12445" s="38">
        <f>IF(AND(Colin!$G12445=$B$2,Colin!$H12445=$C$3),Colin!$I12445,)</f>
        <v>0</v>
      </c>
      <c r="O12445" s="38">
        <f>IF(AND(Colin!$G12445=$B$2,Colin!$H12445&lt;=$C$3),Colin!$I12445,)</f>
        <v>0</v>
      </c>
      <c r="P12445" s="38">
        <f>IF(Colin!$G12445&lt;$B$2,Colin!$I12445,0)</f>
        <v>0</v>
      </c>
      <c r="Q12445" s="38">
        <f>IF(Colin!$G12445&lt;$B$1,Colin!$I12445,0)</f>
        <v>0</v>
      </c>
    </row>
    <row r="12446" spans="12:17" x14ac:dyDescent="0.25">
      <c r="L12446" s="38">
        <f>IF(AND(Colin!$G12446=$B$1,Colin!$H12446=$C$3),Colin!$I12446,)</f>
        <v>0</v>
      </c>
      <c r="M12446" s="38">
        <f>IF(AND(Colin!$G12446=$B$1,Colin!$H12446&lt;=$C$3),Colin!$I12446,)</f>
        <v>0</v>
      </c>
      <c r="N12446" s="38">
        <f>IF(AND(Colin!$G12446=$B$2,Colin!$H12446=$C$3),Colin!$I12446,)</f>
        <v>0</v>
      </c>
      <c r="O12446" s="38">
        <f>IF(AND(Colin!$G12446=$B$2,Colin!$H12446&lt;=$C$3),Colin!$I12446,)</f>
        <v>0</v>
      </c>
      <c r="P12446" s="38">
        <f>IF(Colin!$G12446&lt;$B$2,Colin!$I12446,0)</f>
        <v>0</v>
      </c>
      <c r="Q12446" s="38">
        <f>IF(Colin!$G12446&lt;$B$1,Colin!$I12446,0)</f>
        <v>0</v>
      </c>
    </row>
    <row r="12447" spans="12:17" x14ac:dyDescent="0.25">
      <c r="L12447" s="38">
        <f>IF(AND(Colin!$G12447=$B$1,Colin!$H12447=$C$3),Colin!$I12447,)</f>
        <v>0</v>
      </c>
      <c r="M12447" s="38">
        <f>IF(AND(Colin!$G12447=$B$1,Colin!$H12447&lt;=$C$3),Colin!$I12447,)</f>
        <v>0</v>
      </c>
      <c r="N12447" s="38">
        <f>IF(AND(Colin!$G12447=$B$2,Colin!$H12447=$C$3),Colin!$I12447,)</f>
        <v>0</v>
      </c>
      <c r="O12447" s="38">
        <f>IF(AND(Colin!$G12447=$B$2,Colin!$H12447&lt;=$C$3),Colin!$I12447,)</f>
        <v>0</v>
      </c>
      <c r="P12447" s="38">
        <f>IF(Colin!$G12447&lt;$B$2,Colin!$I12447,0)</f>
        <v>0</v>
      </c>
      <c r="Q12447" s="38">
        <f>IF(Colin!$G12447&lt;$B$1,Colin!$I12447,0)</f>
        <v>0</v>
      </c>
    </row>
    <row r="12448" spans="12:17" x14ac:dyDescent="0.25">
      <c r="L12448" s="38">
        <f>IF(AND(Colin!$G12448=$B$1,Colin!$H12448=$C$3),Colin!$I12448,)</f>
        <v>0</v>
      </c>
      <c r="M12448" s="38">
        <f>IF(AND(Colin!$G12448=$B$1,Colin!$H12448&lt;=$C$3),Colin!$I12448,)</f>
        <v>0</v>
      </c>
      <c r="N12448" s="38">
        <f>IF(AND(Colin!$G12448=$B$2,Colin!$H12448=$C$3),Colin!$I12448,)</f>
        <v>0</v>
      </c>
      <c r="O12448" s="38">
        <f>IF(AND(Colin!$G12448=$B$2,Colin!$H12448&lt;=$C$3),Colin!$I12448,)</f>
        <v>0</v>
      </c>
      <c r="P12448" s="38">
        <f>IF(Colin!$G12448&lt;$B$2,Colin!$I12448,0)</f>
        <v>0</v>
      </c>
      <c r="Q12448" s="38">
        <f>IF(Colin!$G12448&lt;$B$1,Colin!$I12448,0)</f>
        <v>0</v>
      </c>
    </row>
    <row r="12449" spans="12:17" x14ac:dyDescent="0.25">
      <c r="L12449" s="38">
        <f>IF(AND(Colin!$G12449=$B$1,Colin!$H12449=$C$3),Colin!$I12449,)</f>
        <v>0</v>
      </c>
      <c r="M12449" s="38">
        <f>IF(AND(Colin!$G12449=$B$1,Colin!$H12449&lt;=$C$3),Colin!$I12449,)</f>
        <v>0</v>
      </c>
      <c r="N12449" s="38">
        <f>IF(AND(Colin!$G12449=$B$2,Colin!$H12449=$C$3),Colin!$I12449,)</f>
        <v>0</v>
      </c>
      <c r="O12449" s="38">
        <f>IF(AND(Colin!$G12449=$B$2,Colin!$H12449&lt;=$C$3),Colin!$I12449,)</f>
        <v>0</v>
      </c>
      <c r="P12449" s="38">
        <f>IF(Colin!$G12449&lt;$B$2,Colin!$I12449,0)</f>
        <v>0</v>
      </c>
      <c r="Q12449" s="38">
        <f>IF(Colin!$G12449&lt;$B$1,Colin!$I12449,0)</f>
        <v>0</v>
      </c>
    </row>
    <row r="12450" spans="12:17" x14ac:dyDescent="0.25">
      <c r="L12450" s="38">
        <f>IF(AND(Colin!$G12450=$B$1,Colin!$H12450=$C$3),Colin!$I12450,)</f>
        <v>0</v>
      </c>
      <c r="M12450" s="38">
        <f>IF(AND(Colin!$G12450=$B$1,Colin!$H12450&lt;=$C$3),Colin!$I12450,)</f>
        <v>0</v>
      </c>
      <c r="N12450" s="38">
        <f>IF(AND(Colin!$G12450=$B$2,Colin!$H12450=$C$3),Colin!$I12450,)</f>
        <v>0</v>
      </c>
      <c r="O12450" s="38">
        <f>IF(AND(Colin!$G12450=$B$2,Colin!$H12450&lt;=$C$3),Colin!$I12450,)</f>
        <v>0</v>
      </c>
      <c r="P12450" s="38">
        <f>IF(Colin!$G12450&lt;$B$2,Colin!$I12450,0)</f>
        <v>0</v>
      </c>
      <c r="Q12450" s="38">
        <f>IF(Colin!$G12450&lt;$B$1,Colin!$I12450,0)</f>
        <v>0</v>
      </c>
    </row>
    <row r="12451" spans="12:17" x14ac:dyDescent="0.25">
      <c r="L12451" s="38">
        <f>IF(AND(Colin!$G12451=$B$1,Colin!$H12451=$C$3),Colin!$I12451,)</f>
        <v>0</v>
      </c>
      <c r="M12451" s="38">
        <f>IF(AND(Colin!$G12451=$B$1,Colin!$H12451&lt;=$C$3),Colin!$I12451,)</f>
        <v>0</v>
      </c>
      <c r="N12451" s="38">
        <f>IF(AND(Colin!$G12451=$B$2,Colin!$H12451=$C$3),Colin!$I12451,)</f>
        <v>0</v>
      </c>
      <c r="O12451" s="38">
        <f>IF(AND(Colin!$G12451=$B$2,Colin!$H12451&lt;=$C$3),Colin!$I12451,)</f>
        <v>0</v>
      </c>
      <c r="P12451" s="38">
        <f>IF(Colin!$G12451&lt;$B$2,Colin!$I12451,0)</f>
        <v>0</v>
      </c>
      <c r="Q12451" s="38">
        <f>IF(Colin!$G12451&lt;$B$1,Colin!$I12451,0)</f>
        <v>0</v>
      </c>
    </row>
    <row r="12452" spans="12:17" x14ac:dyDescent="0.25">
      <c r="L12452" s="38">
        <f>IF(AND(Colin!$G12452=$B$1,Colin!$H12452=$C$3),Colin!$I12452,)</f>
        <v>0</v>
      </c>
      <c r="M12452" s="38">
        <f>IF(AND(Colin!$G12452=$B$1,Colin!$H12452&lt;=$C$3),Colin!$I12452,)</f>
        <v>0</v>
      </c>
      <c r="N12452" s="38">
        <f>IF(AND(Colin!$G12452=$B$2,Colin!$H12452=$C$3),Colin!$I12452,)</f>
        <v>0</v>
      </c>
      <c r="O12452" s="38">
        <f>IF(AND(Colin!$G12452=$B$2,Colin!$H12452&lt;=$C$3),Colin!$I12452,)</f>
        <v>0</v>
      </c>
      <c r="P12452" s="38">
        <f>IF(Colin!$G12452&lt;$B$2,Colin!$I12452,0)</f>
        <v>0</v>
      </c>
      <c r="Q12452" s="38">
        <f>IF(Colin!$G12452&lt;$B$1,Colin!$I12452,0)</f>
        <v>0</v>
      </c>
    </row>
    <row r="12453" spans="12:17" x14ac:dyDescent="0.25">
      <c r="L12453" s="38">
        <f>IF(AND(Colin!$G12453=$B$1,Colin!$H12453=$C$3),Colin!$I12453,)</f>
        <v>0</v>
      </c>
      <c r="M12453" s="38">
        <f>IF(AND(Colin!$G12453=$B$1,Colin!$H12453&lt;=$C$3),Colin!$I12453,)</f>
        <v>0</v>
      </c>
      <c r="N12453" s="38">
        <f>IF(AND(Colin!$G12453=$B$2,Colin!$H12453=$C$3),Colin!$I12453,)</f>
        <v>0</v>
      </c>
      <c r="O12453" s="38">
        <f>IF(AND(Colin!$G12453=$B$2,Colin!$H12453&lt;=$C$3),Colin!$I12453,)</f>
        <v>0</v>
      </c>
      <c r="P12453" s="38">
        <f>IF(Colin!$G12453&lt;$B$2,Colin!$I12453,0)</f>
        <v>0</v>
      </c>
      <c r="Q12453" s="38">
        <f>IF(Colin!$G12453&lt;$B$1,Colin!$I12453,0)</f>
        <v>0</v>
      </c>
    </row>
    <row r="12454" spans="12:17" x14ac:dyDescent="0.25">
      <c r="L12454" s="38">
        <f>IF(AND(Colin!$G12454=$B$1,Colin!$H12454=$C$3),Colin!$I12454,)</f>
        <v>0</v>
      </c>
      <c r="M12454" s="38">
        <f>IF(AND(Colin!$G12454=$B$1,Colin!$H12454&lt;=$C$3),Colin!$I12454,)</f>
        <v>0</v>
      </c>
      <c r="N12454" s="38">
        <f>IF(AND(Colin!$G12454=$B$2,Colin!$H12454=$C$3),Colin!$I12454,)</f>
        <v>0</v>
      </c>
      <c r="O12454" s="38">
        <f>IF(AND(Colin!$G12454=$B$2,Colin!$H12454&lt;=$C$3),Colin!$I12454,)</f>
        <v>0</v>
      </c>
      <c r="P12454" s="38">
        <f>IF(Colin!$G12454&lt;$B$2,Colin!$I12454,0)</f>
        <v>0</v>
      </c>
      <c r="Q12454" s="38">
        <f>IF(Colin!$G12454&lt;$B$1,Colin!$I12454,0)</f>
        <v>0</v>
      </c>
    </row>
    <row r="12455" spans="12:17" x14ac:dyDescent="0.25">
      <c r="L12455" s="38">
        <f>IF(AND(Colin!$G12455=$B$1,Colin!$H12455=$C$3),Colin!$I12455,)</f>
        <v>0</v>
      </c>
      <c r="M12455" s="38">
        <f>IF(AND(Colin!$G12455=$B$1,Colin!$H12455&lt;=$C$3),Colin!$I12455,)</f>
        <v>0</v>
      </c>
      <c r="N12455" s="38">
        <f>IF(AND(Colin!$G12455=$B$2,Colin!$H12455=$C$3),Colin!$I12455,)</f>
        <v>0</v>
      </c>
      <c r="O12455" s="38">
        <f>IF(AND(Colin!$G12455=$B$2,Colin!$H12455&lt;=$C$3),Colin!$I12455,)</f>
        <v>0</v>
      </c>
      <c r="P12455" s="38">
        <f>IF(Colin!$G12455&lt;$B$2,Colin!$I12455,0)</f>
        <v>0</v>
      </c>
      <c r="Q12455" s="38">
        <f>IF(Colin!$G12455&lt;$B$1,Colin!$I12455,0)</f>
        <v>0</v>
      </c>
    </row>
    <row r="12456" spans="12:17" x14ac:dyDescent="0.25">
      <c r="L12456" s="38">
        <f>IF(AND(Colin!$G12456=$B$1,Colin!$H12456=$C$3),Colin!$I12456,)</f>
        <v>0</v>
      </c>
      <c r="M12456" s="38">
        <f>IF(AND(Colin!$G12456=$B$1,Colin!$H12456&lt;=$C$3),Colin!$I12456,)</f>
        <v>0</v>
      </c>
      <c r="N12456" s="38">
        <f>IF(AND(Colin!$G12456=$B$2,Colin!$H12456=$C$3),Colin!$I12456,)</f>
        <v>0</v>
      </c>
      <c r="O12456" s="38">
        <f>IF(AND(Colin!$G12456=$B$2,Colin!$H12456&lt;=$C$3),Colin!$I12456,)</f>
        <v>0</v>
      </c>
      <c r="P12456" s="38">
        <f>IF(Colin!$G12456&lt;$B$2,Colin!$I12456,0)</f>
        <v>0</v>
      </c>
      <c r="Q12456" s="38">
        <f>IF(Colin!$G12456&lt;$B$1,Colin!$I12456,0)</f>
        <v>0</v>
      </c>
    </row>
    <row r="12457" spans="12:17" x14ac:dyDescent="0.25">
      <c r="L12457" s="38">
        <f>IF(AND(Colin!$G12457=$B$1,Colin!$H12457=$C$3),Colin!$I12457,)</f>
        <v>0</v>
      </c>
      <c r="M12457" s="38">
        <f>IF(AND(Colin!$G12457=$B$1,Colin!$H12457&lt;=$C$3),Colin!$I12457,)</f>
        <v>0</v>
      </c>
      <c r="N12457" s="38">
        <f>IF(AND(Colin!$G12457=$B$2,Colin!$H12457=$C$3),Colin!$I12457,)</f>
        <v>0</v>
      </c>
      <c r="O12457" s="38">
        <f>IF(AND(Colin!$G12457=$B$2,Colin!$H12457&lt;=$C$3),Colin!$I12457,)</f>
        <v>0</v>
      </c>
      <c r="P12457" s="38">
        <f>IF(Colin!$G12457&lt;$B$2,Colin!$I12457,0)</f>
        <v>0</v>
      </c>
      <c r="Q12457" s="38">
        <f>IF(Colin!$G12457&lt;$B$1,Colin!$I12457,0)</f>
        <v>0</v>
      </c>
    </row>
    <row r="12458" spans="12:17" x14ac:dyDescent="0.25">
      <c r="L12458" s="38">
        <f>IF(AND(Colin!$G12458=$B$1,Colin!$H12458=$C$3),Colin!$I12458,)</f>
        <v>0</v>
      </c>
      <c r="M12458" s="38">
        <f>IF(AND(Colin!$G12458=$B$1,Colin!$H12458&lt;=$C$3),Colin!$I12458,)</f>
        <v>0</v>
      </c>
      <c r="N12458" s="38">
        <f>IF(AND(Colin!$G12458=$B$2,Colin!$H12458=$C$3),Colin!$I12458,)</f>
        <v>0</v>
      </c>
      <c r="O12458" s="38">
        <f>IF(AND(Colin!$G12458=$B$2,Colin!$H12458&lt;=$C$3),Colin!$I12458,)</f>
        <v>0</v>
      </c>
      <c r="P12458" s="38">
        <f>IF(Colin!$G12458&lt;$B$2,Colin!$I12458,0)</f>
        <v>0</v>
      </c>
      <c r="Q12458" s="38">
        <f>IF(Colin!$G12458&lt;$B$1,Colin!$I12458,0)</f>
        <v>0</v>
      </c>
    </row>
    <row r="12459" spans="12:17" x14ac:dyDescent="0.25">
      <c r="L12459" s="38">
        <f>IF(AND(Colin!$G12459=$B$1,Colin!$H12459=$C$3),Colin!$I12459,)</f>
        <v>0</v>
      </c>
      <c r="M12459" s="38">
        <f>IF(AND(Colin!$G12459=$B$1,Colin!$H12459&lt;=$C$3),Colin!$I12459,)</f>
        <v>0</v>
      </c>
      <c r="N12459" s="38">
        <f>IF(AND(Colin!$G12459=$B$2,Colin!$H12459=$C$3),Colin!$I12459,)</f>
        <v>0</v>
      </c>
      <c r="O12459" s="38">
        <f>IF(AND(Colin!$G12459=$B$2,Colin!$H12459&lt;=$C$3),Colin!$I12459,)</f>
        <v>0</v>
      </c>
      <c r="P12459" s="38">
        <f>IF(Colin!$G12459&lt;$B$2,Colin!$I12459,0)</f>
        <v>0</v>
      </c>
      <c r="Q12459" s="38">
        <f>IF(Colin!$G12459&lt;$B$1,Colin!$I12459,0)</f>
        <v>0</v>
      </c>
    </row>
    <row r="12460" spans="12:17" x14ac:dyDescent="0.25">
      <c r="L12460" s="38">
        <f>IF(AND(Colin!$G12460=$B$1,Colin!$H12460=$C$3),Colin!$I12460,)</f>
        <v>0</v>
      </c>
      <c r="M12460" s="38">
        <f>IF(AND(Colin!$G12460=$B$1,Colin!$H12460&lt;=$C$3),Colin!$I12460,)</f>
        <v>0</v>
      </c>
      <c r="N12460" s="38">
        <f>IF(AND(Colin!$G12460=$B$2,Colin!$H12460=$C$3),Colin!$I12460,)</f>
        <v>0</v>
      </c>
      <c r="O12460" s="38">
        <f>IF(AND(Colin!$G12460=$B$2,Colin!$H12460&lt;=$C$3),Colin!$I12460,)</f>
        <v>0</v>
      </c>
      <c r="P12460" s="38">
        <f>IF(Colin!$G12460&lt;$B$2,Colin!$I12460,0)</f>
        <v>0</v>
      </c>
      <c r="Q12460" s="38">
        <f>IF(Colin!$G12460&lt;$B$1,Colin!$I12460,0)</f>
        <v>0</v>
      </c>
    </row>
    <row r="12461" spans="12:17" x14ac:dyDescent="0.25">
      <c r="L12461" s="38">
        <f>IF(AND(Colin!$G12461=$B$1,Colin!$H12461=$C$3),Colin!$I12461,)</f>
        <v>0</v>
      </c>
      <c r="M12461" s="38">
        <f>IF(AND(Colin!$G12461=$B$1,Colin!$H12461&lt;=$C$3),Colin!$I12461,)</f>
        <v>0</v>
      </c>
      <c r="N12461" s="38">
        <f>IF(AND(Colin!$G12461=$B$2,Colin!$H12461=$C$3),Colin!$I12461,)</f>
        <v>0</v>
      </c>
      <c r="O12461" s="38">
        <f>IF(AND(Colin!$G12461=$B$2,Colin!$H12461&lt;=$C$3),Colin!$I12461,)</f>
        <v>0</v>
      </c>
      <c r="P12461" s="38">
        <f>IF(Colin!$G12461&lt;$B$2,Colin!$I12461,0)</f>
        <v>0</v>
      </c>
      <c r="Q12461" s="38">
        <f>IF(Colin!$G12461&lt;$B$1,Colin!$I12461,0)</f>
        <v>0</v>
      </c>
    </row>
    <row r="12462" spans="12:17" x14ac:dyDescent="0.25">
      <c r="L12462" s="38">
        <f>IF(AND(Colin!$G12462=$B$1,Colin!$H12462=$C$3),Colin!$I12462,)</f>
        <v>0</v>
      </c>
      <c r="M12462" s="38">
        <f>IF(AND(Colin!$G12462=$B$1,Colin!$H12462&lt;=$C$3),Colin!$I12462,)</f>
        <v>0</v>
      </c>
      <c r="N12462" s="38">
        <f>IF(AND(Colin!$G12462=$B$2,Colin!$H12462=$C$3),Colin!$I12462,)</f>
        <v>0</v>
      </c>
      <c r="O12462" s="38">
        <f>IF(AND(Colin!$G12462=$B$2,Colin!$H12462&lt;=$C$3),Colin!$I12462,)</f>
        <v>0</v>
      </c>
      <c r="P12462" s="38">
        <f>IF(Colin!$G12462&lt;$B$2,Colin!$I12462,0)</f>
        <v>0</v>
      </c>
      <c r="Q12462" s="38">
        <f>IF(Colin!$G12462&lt;$B$1,Colin!$I12462,0)</f>
        <v>0</v>
      </c>
    </row>
    <row r="12463" spans="12:17" x14ac:dyDescent="0.25">
      <c r="L12463" s="38">
        <f>IF(AND(Colin!$G12463=$B$1,Colin!$H12463=$C$3),Colin!$I12463,)</f>
        <v>0</v>
      </c>
      <c r="M12463" s="38">
        <f>IF(AND(Colin!$G12463=$B$1,Colin!$H12463&lt;=$C$3),Colin!$I12463,)</f>
        <v>0</v>
      </c>
      <c r="N12463" s="38">
        <f>IF(AND(Colin!$G12463=$B$2,Colin!$H12463=$C$3),Colin!$I12463,)</f>
        <v>0</v>
      </c>
      <c r="O12463" s="38">
        <f>IF(AND(Colin!$G12463=$B$2,Colin!$H12463&lt;=$C$3),Colin!$I12463,)</f>
        <v>0</v>
      </c>
      <c r="P12463" s="38">
        <f>IF(Colin!$G12463&lt;$B$2,Colin!$I12463,0)</f>
        <v>0</v>
      </c>
      <c r="Q12463" s="38">
        <f>IF(Colin!$G12463&lt;$B$1,Colin!$I12463,0)</f>
        <v>0</v>
      </c>
    </row>
    <row r="12464" spans="12:17" x14ac:dyDescent="0.25">
      <c r="L12464" s="38">
        <f>IF(AND(Colin!$G12464=$B$1,Colin!$H12464=$C$3),Colin!$I12464,)</f>
        <v>0</v>
      </c>
      <c r="M12464" s="38">
        <f>IF(AND(Colin!$G12464=$B$1,Colin!$H12464&lt;=$C$3),Colin!$I12464,)</f>
        <v>0</v>
      </c>
      <c r="N12464" s="38">
        <f>IF(AND(Colin!$G12464=$B$2,Colin!$H12464=$C$3),Colin!$I12464,)</f>
        <v>0</v>
      </c>
      <c r="O12464" s="38">
        <f>IF(AND(Colin!$G12464=$B$2,Colin!$H12464&lt;=$C$3),Colin!$I12464,)</f>
        <v>0</v>
      </c>
      <c r="P12464" s="38">
        <f>IF(Colin!$G12464&lt;$B$2,Colin!$I12464,0)</f>
        <v>0</v>
      </c>
      <c r="Q12464" s="38">
        <f>IF(Colin!$G12464&lt;$B$1,Colin!$I12464,0)</f>
        <v>0</v>
      </c>
    </row>
    <row r="12465" spans="12:17" x14ac:dyDescent="0.25">
      <c r="L12465" s="38">
        <f>IF(AND(Colin!$G12465=$B$1,Colin!$H12465=$C$3),Colin!$I12465,)</f>
        <v>0</v>
      </c>
      <c r="M12465" s="38">
        <f>IF(AND(Colin!$G12465=$B$1,Colin!$H12465&lt;=$C$3),Colin!$I12465,)</f>
        <v>0</v>
      </c>
      <c r="N12465" s="38">
        <f>IF(AND(Colin!$G12465=$B$2,Colin!$H12465=$C$3),Colin!$I12465,)</f>
        <v>0</v>
      </c>
      <c r="O12465" s="38">
        <f>IF(AND(Colin!$G12465=$B$2,Colin!$H12465&lt;=$C$3),Colin!$I12465,)</f>
        <v>0</v>
      </c>
      <c r="P12465" s="38">
        <f>IF(Colin!$G12465&lt;$B$2,Colin!$I12465,0)</f>
        <v>0</v>
      </c>
      <c r="Q12465" s="38">
        <f>IF(Colin!$G12465&lt;$B$1,Colin!$I12465,0)</f>
        <v>0</v>
      </c>
    </row>
    <row r="12466" spans="12:17" x14ac:dyDescent="0.25">
      <c r="L12466" s="38">
        <f>IF(AND(Colin!$G12466=$B$1,Colin!$H12466=$C$3),Colin!$I12466,)</f>
        <v>0</v>
      </c>
      <c r="M12466" s="38">
        <f>IF(AND(Colin!$G12466=$B$1,Colin!$H12466&lt;=$C$3),Colin!$I12466,)</f>
        <v>0</v>
      </c>
      <c r="N12466" s="38">
        <f>IF(AND(Colin!$G12466=$B$2,Colin!$H12466=$C$3),Colin!$I12466,)</f>
        <v>0</v>
      </c>
      <c r="O12466" s="38">
        <f>IF(AND(Colin!$G12466=$B$2,Colin!$H12466&lt;=$C$3),Colin!$I12466,)</f>
        <v>0</v>
      </c>
      <c r="P12466" s="38">
        <f>IF(Colin!$G12466&lt;$B$2,Colin!$I12466,0)</f>
        <v>0</v>
      </c>
      <c r="Q12466" s="38">
        <f>IF(Colin!$G12466&lt;$B$1,Colin!$I12466,0)</f>
        <v>0</v>
      </c>
    </row>
    <row r="12467" spans="12:17" x14ac:dyDescent="0.25">
      <c r="L12467" s="38">
        <f>IF(AND(Colin!$G12467=$B$1,Colin!$H12467=$C$3),Colin!$I12467,)</f>
        <v>0</v>
      </c>
      <c r="M12467" s="38">
        <f>IF(AND(Colin!$G12467=$B$1,Colin!$H12467&lt;=$C$3),Colin!$I12467,)</f>
        <v>0</v>
      </c>
      <c r="N12467" s="38">
        <f>IF(AND(Colin!$G12467=$B$2,Colin!$H12467=$C$3),Colin!$I12467,)</f>
        <v>0</v>
      </c>
      <c r="O12467" s="38">
        <f>IF(AND(Colin!$G12467=$B$2,Colin!$H12467&lt;=$C$3),Colin!$I12467,)</f>
        <v>0</v>
      </c>
      <c r="P12467" s="38">
        <f>IF(Colin!$G12467&lt;$B$2,Colin!$I12467,0)</f>
        <v>0</v>
      </c>
      <c r="Q12467" s="38">
        <f>IF(Colin!$G12467&lt;$B$1,Colin!$I12467,0)</f>
        <v>0</v>
      </c>
    </row>
    <row r="12468" spans="12:17" x14ac:dyDescent="0.25">
      <c r="L12468" s="38">
        <f>IF(AND(Colin!$G12468=$B$1,Colin!$H12468=$C$3),Colin!$I12468,)</f>
        <v>0</v>
      </c>
      <c r="M12468" s="38">
        <f>IF(AND(Colin!$G12468=$B$1,Colin!$H12468&lt;=$C$3),Colin!$I12468,)</f>
        <v>0</v>
      </c>
      <c r="N12468" s="38">
        <f>IF(AND(Colin!$G12468=$B$2,Colin!$H12468=$C$3),Colin!$I12468,)</f>
        <v>0</v>
      </c>
      <c r="O12468" s="38">
        <f>IF(AND(Colin!$G12468=$B$2,Colin!$H12468&lt;=$C$3),Colin!$I12468,)</f>
        <v>0</v>
      </c>
      <c r="P12468" s="38">
        <f>IF(Colin!$G12468&lt;$B$2,Colin!$I12468,0)</f>
        <v>0</v>
      </c>
      <c r="Q12468" s="38">
        <f>IF(Colin!$G12468&lt;$B$1,Colin!$I12468,0)</f>
        <v>0</v>
      </c>
    </row>
    <row r="12469" spans="12:17" x14ac:dyDescent="0.25">
      <c r="L12469" s="38">
        <f>IF(AND(Colin!$G12469=$B$1,Colin!$H12469=$C$3),Colin!$I12469,)</f>
        <v>0</v>
      </c>
      <c r="M12469" s="38">
        <f>IF(AND(Colin!$G12469=$B$1,Colin!$H12469&lt;=$C$3),Colin!$I12469,)</f>
        <v>0</v>
      </c>
      <c r="N12469" s="38">
        <f>IF(AND(Colin!$G12469=$B$2,Colin!$H12469=$C$3),Colin!$I12469,)</f>
        <v>0</v>
      </c>
      <c r="O12469" s="38">
        <f>IF(AND(Colin!$G12469=$B$2,Colin!$H12469&lt;=$C$3),Colin!$I12469,)</f>
        <v>0</v>
      </c>
      <c r="P12469" s="38">
        <f>IF(Colin!$G12469&lt;$B$2,Colin!$I12469,0)</f>
        <v>0</v>
      </c>
      <c r="Q12469" s="38">
        <f>IF(Colin!$G12469&lt;$B$1,Colin!$I12469,0)</f>
        <v>0</v>
      </c>
    </row>
    <row r="12470" spans="12:17" x14ac:dyDescent="0.25">
      <c r="L12470" s="38">
        <f>IF(AND(Colin!$G12470=$B$1,Colin!$H12470=$C$3),Colin!$I12470,)</f>
        <v>0</v>
      </c>
      <c r="M12470" s="38">
        <f>IF(AND(Colin!$G12470=$B$1,Colin!$H12470&lt;=$C$3),Colin!$I12470,)</f>
        <v>0</v>
      </c>
      <c r="N12470" s="38">
        <f>IF(AND(Colin!$G12470=$B$2,Colin!$H12470=$C$3),Colin!$I12470,)</f>
        <v>0</v>
      </c>
      <c r="O12470" s="38">
        <f>IF(AND(Colin!$G12470=$B$2,Colin!$H12470&lt;=$C$3),Colin!$I12470,)</f>
        <v>0</v>
      </c>
      <c r="P12470" s="38">
        <f>IF(Colin!$G12470&lt;$B$2,Colin!$I12470,0)</f>
        <v>0</v>
      </c>
      <c r="Q12470" s="38">
        <f>IF(Colin!$G12470&lt;$B$1,Colin!$I12470,0)</f>
        <v>0</v>
      </c>
    </row>
    <row r="12471" spans="12:17" x14ac:dyDescent="0.25">
      <c r="L12471" s="38">
        <f>IF(AND(Colin!$G12471=$B$1,Colin!$H12471=$C$3),Colin!$I12471,)</f>
        <v>0</v>
      </c>
      <c r="M12471" s="38">
        <f>IF(AND(Colin!$G12471=$B$1,Colin!$H12471&lt;=$C$3),Colin!$I12471,)</f>
        <v>0</v>
      </c>
      <c r="N12471" s="38">
        <f>IF(AND(Colin!$G12471=$B$2,Colin!$H12471=$C$3),Colin!$I12471,)</f>
        <v>0</v>
      </c>
      <c r="O12471" s="38">
        <f>IF(AND(Colin!$G12471=$B$2,Colin!$H12471&lt;=$C$3),Colin!$I12471,)</f>
        <v>0</v>
      </c>
      <c r="P12471" s="38">
        <f>IF(Colin!$G12471&lt;$B$2,Colin!$I12471,0)</f>
        <v>0</v>
      </c>
      <c r="Q12471" s="38">
        <f>IF(Colin!$G12471&lt;$B$1,Colin!$I12471,0)</f>
        <v>0</v>
      </c>
    </row>
    <row r="12472" spans="12:17" x14ac:dyDescent="0.25">
      <c r="L12472" s="38">
        <f>IF(AND(Colin!$G12472=$B$1,Colin!$H12472=$C$3),Colin!$I12472,)</f>
        <v>0</v>
      </c>
      <c r="M12472" s="38">
        <f>IF(AND(Colin!$G12472=$B$1,Colin!$H12472&lt;=$C$3),Colin!$I12472,)</f>
        <v>0</v>
      </c>
      <c r="N12472" s="38">
        <f>IF(AND(Colin!$G12472=$B$2,Colin!$H12472=$C$3),Colin!$I12472,)</f>
        <v>0</v>
      </c>
      <c r="O12472" s="38">
        <f>IF(AND(Colin!$G12472=$B$2,Colin!$H12472&lt;=$C$3),Colin!$I12472,)</f>
        <v>0</v>
      </c>
      <c r="P12472" s="38">
        <f>IF(Colin!$G12472&lt;$B$2,Colin!$I12472,0)</f>
        <v>0</v>
      </c>
      <c r="Q12472" s="38">
        <f>IF(Colin!$G12472&lt;$B$1,Colin!$I12472,0)</f>
        <v>0</v>
      </c>
    </row>
    <row r="12473" spans="12:17" x14ac:dyDescent="0.25">
      <c r="L12473" s="38">
        <f>IF(AND(Colin!$G12473=$B$1,Colin!$H12473=$C$3),Colin!$I12473,)</f>
        <v>0</v>
      </c>
      <c r="M12473" s="38">
        <f>IF(AND(Colin!$G12473=$B$1,Colin!$H12473&lt;=$C$3),Colin!$I12473,)</f>
        <v>0</v>
      </c>
      <c r="N12473" s="38">
        <f>IF(AND(Colin!$G12473=$B$2,Colin!$H12473=$C$3),Colin!$I12473,)</f>
        <v>0</v>
      </c>
      <c r="O12473" s="38">
        <f>IF(AND(Colin!$G12473=$B$2,Colin!$H12473&lt;=$C$3),Colin!$I12473,)</f>
        <v>0</v>
      </c>
      <c r="P12473" s="38">
        <f>IF(Colin!$G12473&lt;$B$2,Colin!$I12473,0)</f>
        <v>0</v>
      </c>
      <c r="Q12473" s="38">
        <f>IF(Colin!$G12473&lt;$B$1,Colin!$I12473,0)</f>
        <v>0</v>
      </c>
    </row>
    <row r="12474" spans="12:17" x14ac:dyDescent="0.25">
      <c r="L12474" s="38">
        <f>IF(AND(Colin!$G12474=$B$1,Colin!$H12474=$C$3),Colin!$I12474,)</f>
        <v>0</v>
      </c>
      <c r="M12474" s="38">
        <f>IF(AND(Colin!$G12474=$B$1,Colin!$H12474&lt;=$C$3),Colin!$I12474,)</f>
        <v>0</v>
      </c>
      <c r="N12474" s="38">
        <f>IF(AND(Colin!$G12474=$B$2,Colin!$H12474=$C$3),Colin!$I12474,)</f>
        <v>0</v>
      </c>
      <c r="O12474" s="38">
        <f>IF(AND(Colin!$G12474=$B$2,Colin!$H12474&lt;=$C$3),Colin!$I12474,)</f>
        <v>0</v>
      </c>
      <c r="P12474" s="38">
        <f>IF(Colin!$G12474&lt;$B$2,Colin!$I12474,0)</f>
        <v>0</v>
      </c>
      <c r="Q12474" s="38">
        <f>IF(Colin!$G12474&lt;$B$1,Colin!$I12474,0)</f>
        <v>0</v>
      </c>
    </row>
    <row r="12475" spans="12:17" x14ac:dyDescent="0.25">
      <c r="L12475" s="38">
        <f>IF(AND(Colin!$G12475=$B$1,Colin!$H12475=$C$3),Colin!$I12475,)</f>
        <v>0</v>
      </c>
      <c r="M12475" s="38">
        <f>IF(AND(Colin!$G12475=$B$1,Colin!$H12475&lt;=$C$3),Colin!$I12475,)</f>
        <v>0</v>
      </c>
      <c r="N12475" s="38">
        <f>IF(AND(Colin!$G12475=$B$2,Colin!$H12475=$C$3),Colin!$I12475,)</f>
        <v>0</v>
      </c>
      <c r="O12475" s="38">
        <f>IF(AND(Colin!$G12475=$B$2,Colin!$H12475&lt;=$C$3),Colin!$I12475,)</f>
        <v>0</v>
      </c>
      <c r="P12475" s="38">
        <f>IF(Colin!$G12475&lt;$B$2,Colin!$I12475,0)</f>
        <v>0</v>
      </c>
      <c r="Q12475" s="38">
        <f>IF(Colin!$G12475&lt;$B$1,Colin!$I12475,0)</f>
        <v>0</v>
      </c>
    </row>
    <row r="12476" spans="12:17" x14ac:dyDescent="0.25">
      <c r="L12476" s="38">
        <f>IF(AND(Colin!$G12476=$B$1,Colin!$H12476=$C$3),Colin!$I12476,)</f>
        <v>0</v>
      </c>
      <c r="M12476" s="38">
        <f>IF(AND(Colin!$G12476=$B$1,Colin!$H12476&lt;=$C$3),Colin!$I12476,)</f>
        <v>0</v>
      </c>
      <c r="N12476" s="38">
        <f>IF(AND(Colin!$G12476=$B$2,Colin!$H12476=$C$3),Colin!$I12476,)</f>
        <v>0</v>
      </c>
      <c r="O12476" s="38">
        <f>IF(AND(Colin!$G12476=$B$2,Colin!$H12476&lt;=$C$3),Colin!$I12476,)</f>
        <v>0</v>
      </c>
      <c r="P12476" s="38">
        <f>IF(Colin!$G12476&lt;$B$2,Colin!$I12476,0)</f>
        <v>0</v>
      </c>
      <c r="Q12476" s="38">
        <f>IF(Colin!$G12476&lt;$B$1,Colin!$I12476,0)</f>
        <v>0</v>
      </c>
    </row>
    <row r="12477" spans="12:17" x14ac:dyDescent="0.25">
      <c r="L12477" s="38">
        <f>IF(AND(Colin!$G12477=$B$1,Colin!$H12477=$C$3),Colin!$I12477,)</f>
        <v>0</v>
      </c>
      <c r="M12477" s="38">
        <f>IF(AND(Colin!$G12477=$B$1,Colin!$H12477&lt;=$C$3),Colin!$I12477,)</f>
        <v>0</v>
      </c>
      <c r="N12477" s="38">
        <f>IF(AND(Colin!$G12477=$B$2,Colin!$H12477=$C$3),Colin!$I12477,)</f>
        <v>0</v>
      </c>
      <c r="O12477" s="38">
        <f>IF(AND(Colin!$G12477=$B$2,Colin!$H12477&lt;=$C$3),Colin!$I12477,)</f>
        <v>0</v>
      </c>
      <c r="P12477" s="38">
        <f>IF(Colin!$G12477&lt;$B$2,Colin!$I12477,0)</f>
        <v>0</v>
      </c>
      <c r="Q12477" s="38">
        <f>IF(Colin!$G12477&lt;$B$1,Colin!$I12477,0)</f>
        <v>0</v>
      </c>
    </row>
    <row r="12478" spans="12:17" x14ac:dyDescent="0.25">
      <c r="L12478" s="38">
        <f>IF(AND(Colin!$G12478=$B$1,Colin!$H12478=$C$3),Colin!$I12478,)</f>
        <v>0</v>
      </c>
      <c r="M12478" s="38">
        <f>IF(AND(Colin!$G12478=$B$1,Colin!$H12478&lt;=$C$3),Colin!$I12478,)</f>
        <v>0</v>
      </c>
      <c r="N12478" s="38">
        <f>IF(AND(Colin!$G12478=$B$2,Colin!$H12478=$C$3),Colin!$I12478,)</f>
        <v>0</v>
      </c>
      <c r="O12478" s="38">
        <f>IF(AND(Colin!$G12478=$B$2,Colin!$H12478&lt;=$C$3),Colin!$I12478,)</f>
        <v>0</v>
      </c>
      <c r="P12478" s="38">
        <f>IF(Colin!$G12478&lt;$B$2,Colin!$I12478,0)</f>
        <v>0</v>
      </c>
      <c r="Q12478" s="38">
        <f>IF(Colin!$G12478&lt;$B$1,Colin!$I12478,0)</f>
        <v>0</v>
      </c>
    </row>
    <row r="12479" spans="12:17" x14ac:dyDescent="0.25">
      <c r="L12479" s="38">
        <f>IF(AND(Colin!$G12479=$B$1,Colin!$H12479=$C$3),Colin!$I12479,)</f>
        <v>0</v>
      </c>
      <c r="M12479" s="38">
        <f>IF(AND(Colin!$G12479=$B$1,Colin!$H12479&lt;=$C$3),Colin!$I12479,)</f>
        <v>0</v>
      </c>
      <c r="N12479" s="38">
        <f>IF(AND(Colin!$G12479=$B$2,Colin!$H12479=$C$3),Colin!$I12479,)</f>
        <v>0</v>
      </c>
      <c r="O12479" s="38">
        <f>IF(AND(Colin!$G12479=$B$2,Colin!$H12479&lt;=$C$3),Colin!$I12479,)</f>
        <v>0</v>
      </c>
      <c r="P12479" s="38">
        <f>IF(Colin!$G12479&lt;$B$2,Colin!$I12479,0)</f>
        <v>0</v>
      </c>
      <c r="Q12479" s="38">
        <f>IF(Colin!$G12479&lt;$B$1,Colin!$I12479,0)</f>
        <v>0</v>
      </c>
    </row>
    <row r="12480" spans="12:17" x14ac:dyDescent="0.25">
      <c r="L12480" s="38">
        <f>IF(AND(Colin!$G12480=$B$1,Colin!$H12480=$C$3),Colin!$I12480,)</f>
        <v>0</v>
      </c>
      <c r="M12480" s="38">
        <f>IF(AND(Colin!$G12480=$B$1,Colin!$H12480&lt;=$C$3),Colin!$I12480,)</f>
        <v>0</v>
      </c>
      <c r="N12480" s="38">
        <f>IF(AND(Colin!$G12480=$B$2,Colin!$H12480=$C$3),Colin!$I12480,)</f>
        <v>0</v>
      </c>
      <c r="O12480" s="38">
        <f>IF(AND(Colin!$G12480=$B$2,Colin!$H12480&lt;=$C$3),Colin!$I12480,)</f>
        <v>0</v>
      </c>
      <c r="P12480" s="38">
        <f>IF(Colin!$G12480&lt;$B$2,Colin!$I12480,0)</f>
        <v>0</v>
      </c>
      <c r="Q12480" s="38">
        <f>IF(Colin!$G12480&lt;$B$1,Colin!$I12480,0)</f>
        <v>0</v>
      </c>
    </row>
    <row r="12481" spans="12:17" x14ac:dyDescent="0.25">
      <c r="L12481" s="38">
        <f>IF(AND(Colin!$G12481=$B$1,Colin!$H12481=$C$3),Colin!$I12481,)</f>
        <v>0</v>
      </c>
      <c r="M12481" s="38">
        <f>IF(AND(Colin!$G12481=$B$1,Colin!$H12481&lt;=$C$3),Colin!$I12481,)</f>
        <v>0</v>
      </c>
      <c r="N12481" s="38">
        <f>IF(AND(Colin!$G12481=$B$2,Colin!$H12481=$C$3),Colin!$I12481,)</f>
        <v>0</v>
      </c>
      <c r="O12481" s="38">
        <f>IF(AND(Colin!$G12481=$B$2,Colin!$H12481&lt;=$C$3),Colin!$I12481,)</f>
        <v>0</v>
      </c>
      <c r="P12481" s="38">
        <f>IF(Colin!$G12481&lt;$B$2,Colin!$I12481,0)</f>
        <v>0</v>
      </c>
      <c r="Q12481" s="38">
        <f>IF(Colin!$G12481&lt;$B$1,Colin!$I12481,0)</f>
        <v>0</v>
      </c>
    </row>
    <row r="12482" spans="12:17" x14ac:dyDescent="0.25">
      <c r="L12482" s="38">
        <f>IF(AND(Colin!$G12482=$B$1,Colin!$H12482=$C$3),Colin!$I12482,)</f>
        <v>0</v>
      </c>
      <c r="M12482" s="38">
        <f>IF(AND(Colin!$G12482=$B$1,Colin!$H12482&lt;=$C$3),Colin!$I12482,)</f>
        <v>0</v>
      </c>
      <c r="N12482" s="38">
        <f>IF(AND(Colin!$G12482=$B$2,Colin!$H12482=$C$3),Colin!$I12482,)</f>
        <v>0</v>
      </c>
      <c r="O12482" s="38">
        <f>IF(AND(Colin!$G12482=$B$2,Colin!$H12482&lt;=$C$3),Colin!$I12482,)</f>
        <v>0</v>
      </c>
      <c r="P12482" s="38">
        <f>IF(Colin!$G12482&lt;$B$2,Colin!$I12482,0)</f>
        <v>0</v>
      </c>
      <c r="Q12482" s="38">
        <f>IF(Colin!$G12482&lt;$B$1,Colin!$I12482,0)</f>
        <v>0</v>
      </c>
    </row>
    <row r="12483" spans="12:17" x14ac:dyDescent="0.25">
      <c r="L12483" s="38">
        <f>IF(AND(Colin!$G12483=$B$1,Colin!$H12483=$C$3),Colin!$I12483,)</f>
        <v>0</v>
      </c>
      <c r="M12483" s="38">
        <f>IF(AND(Colin!$G12483=$B$1,Colin!$H12483&lt;=$C$3),Colin!$I12483,)</f>
        <v>0</v>
      </c>
      <c r="N12483" s="38">
        <f>IF(AND(Colin!$G12483=$B$2,Colin!$H12483=$C$3),Colin!$I12483,)</f>
        <v>0</v>
      </c>
      <c r="O12483" s="38">
        <f>IF(AND(Colin!$G12483=$B$2,Colin!$H12483&lt;=$C$3),Colin!$I12483,)</f>
        <v>0</v>
      </c>
      <c r="P12483" s="38">
        <f>IF(Colin!$G12483&lt;$B$2,Colin!$I12483,0)</f>
        <v>0</v>
      </c>
      <c r="Q12483" s="38">
        <f>IF(Colin!$G12483&lt;$B$1,Colin!$I12483,0)</f>
        <v>0</v>
      </c>
    </row>
    <row r="12484" spans="12:17" x14ac:dyDescent="0.25">
      <c r="L12484" s="38">
        <f>IF(AND(Colin!$G12484=$B$1,Colin!$H12484=$C$3),Colin!$I12484,)</f>
        <v>0</v>
      </c>
      <c r="M12484" s="38">
        <f>IF(AND(Colin!$G12484=$B$1,Colin!$H12484&lt;=$C$3),Colin!$I12484,)</f>
        <v>0</v>
      </c>
      <c r="N12484" s="38">
        <f>IF(AND(Colin!$G12484=$B$2,Colin!$H12484=$C$3),Colin!$I12484,)</f>
        <v>0</v>
      </c>
      <c r="O12484" s="38">
        <f>IF(AND(Colin!$G12484=$B$2,Colin!$H12484&lt;=$C$3),Colin!$I12484,)</f>
        <v>0</v>
      </c>
      <c r="P12484" s="38">
        <f>IF(Colin!$G12484&lt;$B$2,Colin!$I12484,0)</f>
        <v>0</v>
      </c>
      <c r="Q12484" s="38">
        <f>IF(Colin!$G12484&lt;$B$1,Colin!$I12484,0)</f>
        <v>0</v>
      </c>
    </row>
    <row r="12485" spans="12:17" x14ac:dyDescent="0.25">
      <c r="L12485" s="38">
        <f>IF(AND(Colin!$G12485=$B$1,Colin!$H12485=$C$3),Colin!$I12485,)</f>
        <v>0</v>
      </c>
      <c r="M12485" s="38">
        <f>IF(AND(Colin!$G12485=$B$1,Colin!$H12485&lt;=$C$3),Colin!$I12485,)</f>
        <v>0</v>
      </c>
      <c r="N12485" s="38">
        <f>IF(AND(Colin!$G12485=$B$2,Colin!$H12485=$C$3),Colin!$I12485,)</f>
        <v>0</v>
      </c>
      <c r="O12485" s="38">
        <f>IF(AND(Colin!$G12485=$B$2,Colin!$H12485&lt;=$C$3),Colin!$I12485,)</f>
        <v>0</v>
      </c>
      <c r="P12485" s="38">
        <f>IF(Colin!$G12485&lt;$B$2,Colin!$I12485,0)</f>
        <v>0</v>
      </c>
      <c r="Q12485" s="38">
        <f>IF(Colin!$G12485&lt;$B$1,Colin!$I12485,0)</f>
        <v>0</v>
      </c>
    </row>
    <row r="12486" spans="12:17" x14ac:dyDescent="0.25">
      <c r="L12486" s="38">
        <f>IF(AND(Colin!$G12486=$B$1,Colin!$H12486=$C$3),Colin!$I12486,)</f>
        <v>0</v>
      </c>
      <c r="M12486" s="38">
        <f>IF(AND(Colin!$G12486=$B$1,Colin!$H12486&lt;=$C$3),Colin!$I12486,)</f>
        <v>0</v>
      </c>
      <c r="N12486" s="38">
        <f>IF(AND(Colin!$G12486=$B$2,Colin!$H12486=$C$3),Colin!$I12486,)</f>
        <v>0</v>
      </c>
      <c r="O12486" s="38">
        <f>IF(AND(Colin!$G12486=$B$2,Colin!$H12486&lt;=$C$3),Colin!$I12486,)</f>
        <v>0</v>
      </c>
      <c r="P12486" s="38">
        <f>IF(Colin!$G12486&lt;$B$2,Colin!$I12486,0)</f>
        <v>0</v>
      </c>
      <c r="Q12486" s="38">
        <f>IF(Colin!$G12486&lt;$B$1,Colin!$I12486,0)</f>
        <v>0</v>
      </c>
    </row>
    <row r="12487" spans="12:17" x14ac:dyDescent="0.25">
      <c r="L12487" s="38">
        <f>IF(AND(Colin!$G12487=$B$1,Colin!$H12487=$C$3),Colin!$I12487,)</f>
        <v>0</v>
      </c>
      <c r="M12487" s="38">
        <f>IF(AND(Colin!$G12487=$B$1,Colin!$H12487&lt;=$C$3),Colin!$I12487,)</f>
        <v>0</v>
      </c>
      <c r="N12487" s="38">
        <f>IF(AND(Colin!$G12487=$B$2,Colin!$H12487=$C$3),Colin!$I12487,)</f>
        <v>0</v>
      </c>
      <c r="O12487" s="38">
        <f>IF(AND(Colin!$G12487=$B$2,Colin!$H12487&lt;=$C$3),Colin!$I12487,)</f>
        <v>0</v>
      </c>
      <c r="P12487" s="38">
        <f>IF(Colin!$G12487&lt;$B$2,Colin!$I12487,0)</f>
        <v>0</v>
      </c>
      <c r="Q12487" s="38">
        <f>IF(Colin!$G12487&lt;$B$1,Colin!$I12487,0)</f>
        <v>0</v>
      </c>
    </row>
    <row r="12488" spans="12:17" x14ac:dyDescent="0.25">
      <c r="L12488" s="38">
        <f>IF(AND(Colin!$G12488=$B$1,Colin!$H12488=$C$3),Colin!$I12488,)</f>
        <v>0</v>
      </c>
      <c r="M12488" s="38">
        <f>IF(AND(Colin!$G12488=$B$1,Colin!$H12488&lt;=$C$3),Colin!$I12488,)</f>
        <v>0</v>
      </c>
      <c r="N12488" s="38">
        <f>IF(AND(Colin!$G12488=$B$2,Colin!$H12488=$C$3),Colin!$I12488,)</f>
        <v>0</v>
      </c>
      <c r="O12488" s="38">
        <f>IF(AND(Colin!$G12488=$B$2,Colin!$H12488&lt;=$C$3),Colin!$I12488,)</f>
        <v>0</v>
      </c>
      <c r="P12488" s="38">
        <f>IF(Colin!$G12488&lt;$B$2,Colin!$I12488,0)</f>
        <v>0</v>
      </c>
      <c r="Q12488" s="38">
        <f>IF(Colin!$G12488&lt;$B$1,Colin!$I12488,0)</f>
        <v>0</v>
      </c>
    </row>
    <row r="12489" spans="12:17" x14ac:dyDescent="0.25">
      <c r="L12489" s="38">
        <f>IF(AND(Colin!$G12489=$B$1,Colin!$H12489=$C$3),Colin!$I12489,)</f>
        <v>0</v>
      </c>
      <c r="M12489" s="38">
        <f>IF(AND(Colin!$G12489=$B$1,Colin!$H12489&lt;=$C$3),Colin!$I12489,)</f>
        <v>0</v>
      </c>
      <c r="N12489" s="38">
        <f>IF(AND(Colin!$G12489=$B$2,Colin!$H12489=$C$3),Colin!$I12489,)</f>
        <v>0</v>
      </c>
      <c r="O12489" s="38">
        <f>IF(AND(Colin!$G12489=$B$2,Colin!$H12489&lt;=$C$3),Colin!$I12489,)</f>
        <v>0</v>
      </c>
      <c r="P12489" s="38">
        <f>IF(Colin!$G12489&lt;$B$2,Colin!$I12489,0)</f>
        <v>0</v>
      </c>
      <c r="Q12489" s="38">
        <f>IF(Colin!$G12489&lt;$B$1,Colin!$I12489,0)</f>
        <v>0</v>
      </c>
    </row>
    <row r="12490" spans="12:17" x14ac:dyDescent="0.25">
      <c r="L12490" s="38">
        <f>IF(AND(Colin!$G12490=$B$1,Colin!$H12490=$C$3),Colin!$I12490,)</f>
        <v>0</v>
      </c>
      <c r="M12490" s="38">
        <f>IF(AND(Colin!$G12490=$B$1,Colin!$H12490&lt;=$C$3),Colin!$I12490,)</f>
        <v>0</v>
      </c>
      <c r="N12490" s="38">
        <f>IF(AND(Colin!$G12490=$B$2,Colin!$H12490=$C$3),Colin!$I12490,)</f>
        <v>0</v>
      </c>
      <c r="O12490" s="38">
        <f>IF(AND(Colin!$G12490=$B$2,Colin!$H12490&lt;=$C$3),Colin!$I12490,)</f>
        <v>0</v>
      </c>
      <c r="P12490" s="38">
        <f>IF(Colin!$G12490&lt;$B$2,Colin!$I12490,0)</f>
        <v>0</v>
      </c>
      <c r="Q12490" s="38">
        <f>IF(Colin!$G12490&lt;$B$1,Colin!$I12490,0)</f>
        <v>0</v>
      </c>
    </row>
    <row r="12491" spans="12:17" x14ac:dyDescent="0.25">
      <c r="L12491" s="38">
        <f>IF(AND(Colin!$G12491=$B$1,Colin!$H12491=$C$3),Colin!$I12491,)</f>
        <v>0</v>
      </c>
      <c r="M12491" s="38">
        <f>IF(AND(Colin!$G12491=$B$1,Colin!$H12491&lt;=$C$3),Colin!$I12491,)</f>
        <v>0</v>
      </c>
      <c r="N12491" s="38">
        <f>IF(AND(Colin!$G12491=$B$2,Colin!$H12491=$C$3),Colin!$I12491,)</f>
        <v>0</v>
      </c>
      <c r="O12491" s="38">
        <f>IF(AND(Colin!$G12491=$B$2,Colin!$H12491&lt;=$C$3),Colin!$I12491,)</f>
        <v>0</v>
      </c>
      <c r="P12491" s="38">
        <f>IF(Colin!$G12491&lt;$B$2,Colin!$I12491,0)</f>
        <v>0</v>
      </c>
      <c r="Q12491" s="38">
        <f>IF(Colin!$G12491&lt;$B$1,Colin!$I12491,0)</f>
        <v>0</v>
      </c>
    </row>
    <row r="12492" spans="12:17" x14ac:dyDescent="0.25">
      <c r="L12492" s="38">
        <f>IF(AND(Colin!$G12492=$B$1,Colin!$H12492=$C$3),Colin!$I12492,)</f>
        <v>0</v>
      </c>
      <c r="M12492" s="38">
        <f>IF(AND(Colin!$G12492=$B$1,Colin!$H12492&lt;=$C$3),Colin!$I12492,)</f>
        <v>0</v>
      </c>
      <c r="N12492" s="38">
        <f>IF(AND(Colin!$G12492=$B$2,Colin!$H12492=$C$3),Colin!$I12492,)</f>
        <v>0</v>
      </c>
      <c r="O12492" s="38">
        <f>IF(AND(Colin!$G12492=$B$2,Colin!$H12492&lt;=$C$3),Colin!$I12492,)</f>
        <v>0</v>
      </c>
      <c r="P12492" s="38">
        <f>IF(Colin!$G12492&lt;$B$2,Colin!$I12492,0)</f>
        <v>0</v>
      </c>
      <c r="Q12492" s="38">
        <f>IF(Colin!$G12492&lt;$B$1,Colin!$I12492,0)</f>
        <v>0</v>
      </c>
    </row>
    <row r="12493" spans="12:17" x14ac:dyDescent="0.25">
      <c r="L12493" s="38">
        <f>IF(AND(Colin!$G12493=$B$1,Colin!$H12493=$C$3),Colin!$I12493,)</f>
        <v>0</v>
      </c>
      <c r="M12493" s="38">
        <f>IF(AND(Colin!$G12493=$B$1,Colin!$H12493&lt;=$C$3),Colin!$I12493,)</f>
        <v>0</v>
      </c>
      <c r="N12493" s="38">
        <f>IF(AND(Colin!$G12493=$B$2,Colin!$H12493=$C$3),Colin!$I12493,)</f>
        <v>0</v>
      </c>
      <c r="O12493" s="38">
        <f>IF(AND(Colin!$G12493=$B$2,Colin!$H12493&lt;=$C$3),Colin!$I12493,)</f>
        <v>0</v>
      </c>
      <c r="P12493" s="38">
        <f>IF(Colin!$G12493&lt;$B$2,Colin!$I12493,0)</f>
        <v>0</v>
      </c>
      <c r="Q12493" s="38">
        <f>IF(Colin!$G12493&lt;$B$1,Colin!$I12493,0)</f>
        <v>0</v>
      </c>
    </row>
    <row r="12494" spans="12:17" x14ac:dyDescent="0.25">
      <c r="L12494" s="38">
        <f>IF(AND(Colin!$G12494=$B$1,Colin!$H12494=$C$3),Colin!$I12494,)</f>
        <v>0</v>
      </c>
      <c r="M12494" s="38">
        <f>IF(AND(Colin!$G12494=$B$1,Colin!$H12494&lt;=$C$3),Colin!$I12494,)</f>
        <v>0</v>
      </c>
      <c r="N12494" s="38">
        <f>IF(AND(Colin!$G12494=$B$2,Colin!$H12494=$C$3),Colin!$I12494,)</f>
        <v>0</v>
      </c>
      <c r="O12494" s="38">
        <f>IF(AND(Colin!$G12494=$B$2,Colin!$H12494&lt;=$C$3),Colin!$I12494,)</f>
        <v>0</v>
      </c>
      <c r="P12494" s="38">
        <f>IF(Colin!$G12494&lt;$B$2,Colin!$I12494,0)</f>
        <v>0</v>
      </c>
      <c r="Q12494" s="38">
        <f>IF(Colin!$G12494&lt;$B$1,Colin!$I12494,0)</f>
        <v>0</v>
      </c>
    </row>
    <row r="12495" spans="12:17" x14ac:dyDescent="0.25">
      <c r="L12495" s="38">
        <f>IF(AND(Colin!$G12495=$B$1,Colin!$H12495=$C$3),Colin!$I12495,)</f>
        <v>0</v>
      </c>
      <c r="M12495" s="38">
        <f>IF(AND(Colin!$G12495=$B$1,Colin!$H12495&lt;=$C$3),Colin!$I12495,)</f>
        <v>0</v>
      </c>
      <c r="N12495" s="38">
        <f>IF(AND(Colin!$G12495=$B$2,Colin!$H12495=$C$3),Colin!$I12495,)</f>
        <v>0</v>
      </c>
      <c r="O12495" s="38">
        <f>IF(AND(Colin!$G12495=$B$2,Colin!$H12495&lt;=$C$3),Colin!$I12495,)</f>
        <v>0</v>
      </c>
      <c r="P12495" s="38">
        <f>IF(Colin!$G12495&lt;$B$2,Colin!$I12495,0)</f>
        <v>0</v>
      </c>
      <c r="Q12495" s="38">
        <f>IF(Colin!$G12495&lt;$B$1,Colin!$I12495,0)</f>
        <v>0</v>
      </c>
    </row>
    <row r="12496" spans="12:17" x14ac:dyDescent="0.25">
      <c r="L12496" s="38">
        <f>IF(AND(Colin!$G12496=$B$1,Colin!$H12496=$C$3),Colin!$I12496,)</f>
        <v>0</v>
      </c>
      <c r="M12496" s="38">
        <f>IF(AND(Colin!$G12496=$B$1,Colin!$H12496&lt;=$C$3),Colin!$I12496,)</f>
        <v>0</v>
      </c>
      <c r="N12496" s="38">
        <f>IF(AND(Colin!$G12496=$B$2,Colin!$H12496=$C$3),Colin!$I12496,)</f>
        <v>0</v>
      </c>
      <c r="O12496" s="38">
        <f>IF(AND(Colin!$G12496=$B$2,Colin!$H12496&lt;=$C$3),Colin!$I12496,)</f>
        <v>0</v>
      </c>
      <c r="P12496" s="38">
        <f>IF(Colin!$G12496&lt;$B$2,Colin!$I12496,0)</f>
        <v>0</v>
      </c>
      <c r="Q12496" s="38">
        <f>IF(Colin!$G12496&lt;$B$1,Colin!$I12496,0)</f>
        <v>0</v>
      </c>
    </row>
    <row r="12497" spans="12:17" x14ac:dyDescent="0.25">
      <c r="L12497" s="38">
        <f>IF(AND(Colin!$G12497=$B$1,Colin!$H12497=$C$3),Colin!$I12497,)</f>
        <v>0</v>
      </c>
      <c r="M12497" s="38">
        <f>IF(AND(Colin!$G12497=$B$1,Colin!$H12497&lt;=$C$3),Colin!$I12497,)</f>
        <v>0</v>
      </c>
      <c r="N12497" s="38">
        <f>IF(AND(Colin!$G12497=$B$2,Colin!$H12497=$C$3),Colin!$I12497,)</f>
        <v>0</v>
      </c>
      <c r="O12497" s="38">
        <f>IF(AND(Colin!$G12497=$B$2,Colin!$H12497&lt;=$C$3),Colin!$I12497,)</f>
        <v>0</v>
      </c>
      <c r="P12497" s="38">
        <f>IF(Colin!$G12497&lt;$B$2,Colin!$I12497,0)</f>
        <v>0</v>
      </c>
      <c r="Q12497" s="38">
        <f>IF(Colin!$G12497&lt;$B$1,Colin!$I12497,0)</f>
        <v>0</v>
      </c>
    </row>
    <row r="12498" spans="12:17" x14ac:dyDescent="0.25">
      <c r="L12498" s="38">
        <f>IF(AND(Colin!$G12498=$B$1,Colin!$H12498=$C$3),Colin!$I12498,)</f>
        <v>0</v>
      </c>
      <c r="M12498" s="38">
        <f>IF(AND(Colin!$G12498=$B$1,Colin!$H12498&lt;=$C$3),Colin!$I12498,)</f>
        <v>0</v>
      </c>
      <c r="N12498" s="38">
        <f>IF(AND(Colin!$G12498=$B$2,Colin!$H12498=$C$3),Colin!$I12498,)</f>
        <v>0</v>
      </c>
      <c r="O12498" s="38">
        <f>IF(AND(Colin!$G12498=$B$2,Colin!$H12498&lt;=$C$3),Colin!$I12498,)</f>
        <v>0</v>
      </c>
      <c r="P12498" s="38">
        <f>IF(Colin!$G12498&lt;$B$2,Colin!$I12498,0)</f>
        <v>0</v>
      </c>
      <c r="Q12498" s="38">
        <f>IF(Colin!$G12498&lt;$B$1,Colin!$I12498,0)</f>
        <v>0</v>
      </c>
    </row>
    <row r="12499" spans="12:17" x14ac:dyDescent="0.25">
      <c r="L12499" s="38">
        <f>IF(AND(Colin!$G12499=$B$1,Colin!$H12499=$C$3),Colin!$I12499,)</f>
        <v>0</v>
      </c>
      <c r="M12499" s="38">
        <f>IF(AND(Colin!$G12499=$B$1,Colin!$H12499&lt;=$C$3),Colin!$I12499,)</f>
        <v>0</v>
      </c>
      <c r="N12499" s="38">
        <f>IF(AND(Colin!$G12499=$B$2,Colin!$H12499=$C$3),Colin!$I12499,)</f>
        <v>0</v>
      </c>
      <c r="O12499" s="38">
        <f>IF(AND(Colin!$G12499=$B$2,Colin!$H12499&lt;=$C$3),Colin!$I12499,)</f>
        <v>0</v>
      </c>
      <c r="P12499" s="38">
        <f>IF(Colin!$G12499&lt;$B$2,Colin!$I12499,0)</f>
        <v>0</v>
      </c>
      <c r="Q12499" s="38">
        <f>IF(Colin!$G12499&lt;$B$1,Colin!$I12499,0)</f>
        <v>0</v>
      </c>
    </row>
    <row r="12500" spans="12:17" x14ac:dyDescent="0.25">
      <c r="L12500" s="38">
        <f>IF(AND(Colin!$G12500=$B$1,Colin!$H12500=$C$3),Colin!$I12500,)</f>
        <v>0</v>
      </c>
      <c r="M12500" s="38">
        <f>IF(AND(Colin!$G12500=$B$1,Colin!$H12500&lt;=$C$3),Colin!$I12500,)</f>
        <v>0</v>
      </c>
      <c r="N12500" s="38">
        <f>IF(AND(Colin!$G12500=$B$2,Colin!$H12500=$C$3),Colin!$I12500,)</f>
        <v>0</v>
      </c>
      <c r="O12500" s="38">
        <f>IF(AND(Colin!$G12500=$B$2,Colin!$H12500&lt;=$C$3),Colin!$I12500,)</f>
        <v>0</v>
      </c>
      <c r="P12500" s="38">
        <f>IF(Colin!$G12500&lt;$B$2,Colin!$I12500,0)</f>
        <v>0</v>
      </c>
      <c r="Q12500" s="38">
        <f>IF(Colin!$G12500&lt;$B$1,Colin!$I12500,0)</f>
        <v>0</v>
      </c>
    </row>
    <row r="12501" spans="12:17" x14ac:dyDescent="0.25">
      <c r="L12501" s="38">
        <f>IF(AND(Colin!$G12501=$B$1,Colin!$H12501=$C$3),Colin!$I12501,)</f>
        <v>0</v>
      </c>
      <c r="M12501" s="38">
        <f>IF(AND(Colin!$G12501=$B$1,Colin!$H12501&lt;=$C$3),Colin!$I12501,)</f>
        <v>0</v>
      </c>
      <c r="N12501" s="38">
        <f>IF(AND(Colin!$G12501=$B$2,Colin!$H12501=$C$3),Colin!$I12501,)</f>
        <v>0</v>
      </c>
      <c r="O12501" s="38">
        <f>IF(AND(Colin!$G12501=$B$2,Colin!$H12501&lt;=$C$3),Colin!$I12501,)</f>
        <v>0</v>
      </c>
      <c r="P12501" s="38">
        <f>IF(Colin!$G12501&lt;$B$2,Colin!$I12501,0)</f>
        <v>0</v>
      </c>
      <c r="Q12501" s="38">
        <f>IF(Colin!$G12501&lt;$B$1,Colin!$I12501,0)</f>
        <v>0</v>
      </c>
    </row>
    <row r="12502" spans="12:17" x14ac:dyDescent="0.25">
      <c r="L12502" s="38">
        <f>IF(AND(Colin!$G12502=$B$1,Colin!$H12502=$C$3),Colin!$I12502,)</f>
        <v>0</v>
      </c>
      <c r="M12502" s="38">
        <f>IF(AND(Colin!$G12502=$B$1,Colin!$H12502&lt;=$C$3),Colin!$I12502,)</f>
        <v>0</v>
      </c>
      <c r="N12502" s="38">
        <f>IF(AND(Colin!$G12502=$B$2,Colin!$H12502=$C$3),Colin!$I12502,)</f>
        <v>0</v>
      </c>
      <c r="O12502" s="38">
        <f>IF(AND(Colin!$G12502=$B$2,Colin!$H12502&lt;=$C$3),Colin!$I12502,)</f>
        <v>0</v>
      </c>
      <c r="P12502" s="38">
        <f>IF(Colin!$G12502&lt;$B$2,Colin!$I12502,0)</f>
        <v>0</v>
      </c>
      <c r="Q12502" s="38">
        <f>IF(Colin!$G12502&lt;$B$1,Colin!$I12502,0)</f>
        <v>0</v>
      </c>
    </row>
    <row r="12503" spans="12:17" x14ac:dyDescent="0.25">
      <c r="L12503" s="38">
        <f>IF(AND(Colin!$G12503=$B$1,Colin!$H12503=$C$3),Colin!$I12503,)</f>
        <v>0</v>
      </c>
      <c r="M12503" s="38">
        <f>IF(AND(Colin!$G12503=$B$1,Colin!$H12503&lt;=$C$3),Colin!$I12503,)</f>
        <v>0</v>
      </c>
      <c r="N12503" s="38">
        <f>IF(AND(Colin!$G12503=$B$2,Colin!$H12503=$C$3),Colin!$I12503,)</f>
        <v>0</v>
      </c>
      <c r="O12503" s="38">
        <f>IF(AND(Colin!$G12503=$B$2,Colin!$H12503&lt;=$C$3),Colin!$I12503,)</f>
        <v>0</v>
      </c>
      <c r="P12503" s="38">
        <f>IF(Colin!$G12503&lt;$B$2,Colin!$I12503,0)</f>
        <v>0</v>
      </c>
      <c r="Q12503" s="38">
        <f>IF(Colin!$G12503&lt;$B$1,Colin!$I12503,0)</f>
        <v>0</v>
      </c>
    </row>
    <row r="12504" spans="12:17" x14ac:dyDescent="0.25">
      <c r="L12504" s="38">
        <f>IF(AND(Colin!$G12504=$B$1,Colin!$H12504=$C$3),Colin!$I12504,)</f>
        <v>0</v>
      </c>
      <c r="M12504" s="38">
        <f>IF(AND(Colin!$G12504=$B$1,Colin!$H12504&lt;=$C$3),Colin!$I12504,)</f>
        <v>0</v>
      </c>
      <c r="N12504" s="38">
        <f>IF(AND(Colin!$G12504=$B$2,Colin!$H12504=$C$3),Colin!$I12504,)</f>
        <v>0</v>
      </c>
      <c r="O12504" s="38">
        <f>IF(AND(Colin!$G12504=$B$2,Colin!$H12504&lt;=$C$3),Colin!$I12504,)</f>
        <v>0</v>
      </c>
      <c r="P12504" s="38">
        <f>IF(Colin!$G12504&lt;$B$2,Colin!$I12504,0)</f>
        <v>0</v>
      </c>
      <c r="Q12504" s="38">
        <f>IF(Colin!$G12504&lt;$B$1,Colin!$I12504,0)</f>
        <v>0</v>
      </c>
    </row>
    <row r="12505" spans="12:17" x14ac:dyDescent="0.25">
      <c r="L12505" s="38">
        <f>IF(AND(Colin!$G12505=$B$1,Colin!$H12505=$C$3),Colin!$I12505,)</f>
        <v>0</v>
      </c>
      <c r="M12505" s="38">
        <f>IF(AND(Colin!$G12505=$B$1,Colin!$H12505&lt;=$C$3),Colin!$I12505,)</f>
        <v>0</v>
      </c>
      <c r="N12505" s="38">
        <f>IF(AND(Colin!$G12505=$B$2,Colin!$H12505=$C$3),Colin!$I12505,)</f>
        <v>0</v>
      </c>
      <c r="O12505" s="38">
        <f>IF(AND(Colin!$G12505=$B$2,Colin!$H12505&lt;=$C$3),Colin!$I12505,)</f>
        <v>0</v>
      </c>
      <c r="P12505" s="38">
        <f>IF(Colin!$G12505&lt;$B$2,Colin!$I12505,0)</f>
        <v>0</v>
      </c>
      <c r="Q12505" s="38">
        <f>IF(Colin!$G12505&lt;$B$1,Colin!$I12505,0)</f>
        <v>0</v>
      </c>
    </row>
    <row r="12506" spans="12:17" x14ac:dyDescent="0.25">
      <c r="L12506" s="38">
        <f>IF(AND(Colin!$G12506=$B$1,Colin!$H12506=$C$3),Colin!$I12506,)</f>
        <v>0</v>
      </c>
      <c r="M12506" s="38">
        <f>IF(AND(Colin!$G12506=$B$1,Colin!$H12506&lt;=$C$3),Colin!$I12506,)</f>
        <v>0</v>
      </c>
      <c r="N12506" s="38">
        <f>IF(AND(Colin!$G12506=$B$2,Colin!$H12506=$C$3),Colin!$I12506,)</f>
        <v>0</v>
      </c>
      <c r="O12506" s="38">
        <f>IF(AND(Colin!$G12506=$B$2,Colin!$H12506&lt;=$C$3),Colin!$I12506,)</f>
        <v>0</v>
      </c>
      <c r="P12506" s="38">
        <f>IF(Colin!$G12506&lt;$B$2,Colin!$I12506,0)</f>
        <v>0</v>
      </c>
      <c r="Q12506" s="38">
        <f>IF(Colin!$G12506&lt;$B$1,Colin!$I12506,0)</f>
        <v>0</v>
      </c>
    </row>
    <row r="12507" spans="12:17" x14ac:dyDescent="0.25">
      <c r="L12507" s="38">
        <f>IF(AND(Colin!$G12507=$B$1,Colin!$H12507=$C$3),Colin!$I12507,)</f>
        <v>0</v>
      </c>
      <c r="M12507" s="38">
        <f>IF(AND(Colin!$G12507=$B$1,Colin!$H12507&lt;=$C$3),Colin!$I12507,)</f>
        <v>0</v>
      </c>
      <c r="N12507" s="38">
        <f>IF(AND(Colin!$G12507=$B$2,Colin!$H12507=$C$3),Colin!$I12507,)</f>
        <v>0</v>
      </c>
      <c r="O12507" s="38">
        <f>IF(AND(Colin!$G12507=$B$2,Colin!$H12507&lt;=$C$3),Colin!$I12507,)</f>
        <v>0</v>
      </c>
      <c r="P12507" s="38">
        <f>IF(Colin!$G12507&lt;$B$2,Colin!$I12507,0)</f>
        <v>0</v>
      </c>
      <c r="Q12507" s="38">
        <f>IF(Colin!$G12507&lt;$B$1,Colin!$I12507,0)</f>
        <v>0</v>
      </c>
    </row>
    <row r="12508" spans="12:17" x14ac:dyDescent="0.25">
      <c r="L12508" s="38">
        <f>IF(AND(Colin!$G12508=$B$1,Colin!$H12508=$C$3),Colin!$I12508,)</f>
        <v>0</v>
      </c>
      <c r="M12508" s="38">
        <f>IF(AND(Colin!$G12508=$B$1,Colin!$H12508&lt;=$C$3),Colin!$I12508,)</f>
        <v>0</v>
      </c>
      <c r="N12508" s="38">
        <f>IF(AND(Colin!$G12508=$B$2,Colin!$H12508=$C$3),Colin!$I12508,)</f>
        <v>0</v>
      </c>
      <c r="O12508" s="38">
        <f>IF(AND(Colin!$G12508=$B$2,Colin!$H12508&lt;=$C$3),Colin!$I12508,)</f>
        <v>0</v>
      </c>
      <c r="P12508" s="38">
        <f>IF(Colin!$G12508&lt;$B$2,Colin!$I12508,0)</f>
        <v>0</v>
      </c>
      <c r="Q12508" s="38">
        <f>IF(Colin!$G12508&lt;$B$1,Colin!$I12508,0)</f>
        <v>0</v>
      </c>
    </row>
    <row r="12509" spans="12:17" x14ac:dyDescent="0.25">
      <c r="L12509" s="38">
        <f>IF(AND(Colin!$G12509=$B$1,Colin!$H12509=$C$3),Colin!$I12509,)</f>
        <v>0</v>
      </c>
      <c r="M12509" s="38">
        <f>IF(AND(Colin!$G12509=$B$1,Colin!$H12509&lt;=$C$3),Colin!$I12509,)</f>
        <v>0</v>
      </c>
      <c r="N12509" s="38">
        <f>IF(AND(Colin!$G12509=$B$2,Colin!$H12509=$C$3),Colin!$I12509,)</f>
        <v>0</v>
      </c>
      <c r="O12509" s="38">
        <f>IF(AND(Colin!$G12509=$B$2,Colin!$H12509&lt;=$C$3),Colin!$I12509,)</f>
        <v>0</v>
      </c>
      <c r="P12509" s="38">
        <f>IF(Colin!$G12509&lt;$B$2,Colin!$I12509,0)</f>
        <v>0</v>
      </c>
      <c r="Q12509" s="38">
        <f>IF(Colin!$G12509&lt;$B$1,Colin!$I12509,0)</f>
        <v>0</v>
      </c>
    </row>
    <row r="12510" spans="12:17" x14ac:dyDescent="0.25">
      <c r="L12510" s="38">
        <f>IF(AND(Colin!$G12510=$B$1,Colin!$H12510=$C$3),Colin!$I12510,)</f>
        <v>0</v>
      </c>
      <c r="M12510" s="38">
        <f>IF(AND(Colin!$G12510=$B$1,Colin!$H12510&lt;=$C$3),Colin!$I12510,)</f>
        <v>0</v>
      </c>
      <c r="N12510" s="38">
        <f>IF(AND(Colin!$G12510=$B$2,Colin!$H12510=$C$3),Colin!$I12510,)</f>
        <v>0</v>
      </c>
      <c r="O12510" s="38">
        <f>IF(AND(Colin!$G12510=$B$2,Colin!$H12510&lt;=$C$3),Colin!$I12510,)</f>
        <v>0</v>
      </c>
      <c r="P12510" s="38">
        <f>IF(Colin!$G12510&lt;$B$2,Colin!$I12510,0)</f>
        <v>0</v>
      </c>
      <c r="Q12510" s="38">
        <f>IF(Colin!$G12510&lt;$B$1,Colin!$I12510,0)</f>
        <v>0</v>
      </c>
    </row>
    <row r="12511" spans="12:17" x14ac:dyDescent="0.25">
      <c r="L12511" s="38">
        <f>IF(AND(Colin!$G12511=$B$1,Colin!$H12511=$C$3),Colin!$I12511,)</f>
        <v>0</v>
      </c>
      <c r="M12511" s="38">
        <f>IF(AND(Colin!$G12511=$B$1,Colin!$H12511&lt;=$C$3),Colin!$I12511,)</f>
        <v>0</v>
      </c>
      <c r="N12511" s="38">
        <f>IF(AND(Colin!$G12511=$B$2,Colin!$H12511=$C$3),Colin!$I12511,)</f>
        <v>0</v>
      </c>
      <c r="O12511" s="38">
        <f>IF(AND(Colin!$G12511=$B$2,Colin!$H12511&lt;=$C$3),Colin!$I12511,)</f>
        <v>0</v>
      </c>
      <c r="P12511" s="38">
        <f>IF(Colin!$G12511&lt;$B$2,Colin!$I12511,0)</f>
        <v>0</v>
      </c>
      <c r="Q12511" s="38">
        <f>IF(Colin!$G12511&lt;$B$1,Colin!$I12511,0)</f>
        <v>0</v>
      </c>
    </row>
    <row r="12512" spans="12:17" x14ac:dyDescent="0.25">
      <c r="L12512" s="38">
        <f>IF(AND(Colin!$G12512=$B$1,Colin!$H12512=$C$3),Colin!$I12512,)</f>
        <v>0</v>
      </c>
      <c r="M12512" s="38">
        <f>IF(AND(Colin!$G12512=$B$1,Colin!$H12512&lt;=$C$3),Colin!$I12512,)</f>
        <v>0</v>
      </c>
      <c r="N12512" s="38">
        <f>IF(AND(Colin!$G12512=$B$2,Colin!$H12512=$C$3),Colin!$I12512,)</f>
        <v>0</v>
      </c>
      <c r="O12512" s="38">
        <f>IF(AND(Colin!$G12512=$B$2,Colin!$H12512&lt;=$C$3),Colin!$I12512,)</f>
        <v>0</v>
      </c>
      <c r="P12512" s="38">
        <f>IF(Colin!$G12512&lt;$B$2,Colin!$I12512,0)</f>
        <v>0</v>
      </c>
      <c r="Q12512" s="38">
        <f>IF(Colin!$G12512&lt;$B$1,Colin!$I12512,0)</f>
        <v>0</v>
      </c>
    </row>
    <row r="12513" spans="12:17" x14ac:dyDescent="0.25">
      <c r="L12513" s="38">
        <f>IF(AND(Colin!$G12513=$B$1,Colin!$H12513=$C$3),Colin!$I12513,)</f>
        <v>0</v>
      </c>
      <c r="M12513" s="38">
        <f>IF(AND(Colin!$G12513=$B$1,Colin!$H12513&lt;=$C$3),Colin!$I12513,)</f>
        <v>0</v>
      </c>
      <c r="N12513" s="38">
        <f>IF(AND(Colin!$G12513=$B$2,Colin!$H12513=$C$3),Colin!$I12513,)</f>
        <v>0</v>
      </c>
      <c r="O12513" s="38">
        <f>IF(AND(Colin!$G12513=$B$2,Colin!$H12513&lt;=$C$3),Colin!$I12513,)</f>
        <v>0</v>
      </c>
      <c r="P12513" s="38">
        <f>IF(Colin!$G12513&lt;$B$2,Colin!$I12513,0)</f>
        <v>0</v>
      </c>
      <c r="Q12513" s="38">
        <f>IF(Colin!$G12513&lt;$B$1,Colin!$I12513,0)</f>
        <v>0</v>
      </c>
    </row>
    <row r="12514" spans="12:17" x14ac:dyDescent="0.25">
      <c r="L12514" s="38">
        <f>IF(AND(Colin!$G12514=$B$1,Colin!$H12514=$C$3),Colin!$I12514,)</f>
        <v>0</v>
      </c>
      <c r="M12514" s="38">
        <f>IF(AND(Colin!$G12514=$B$1,Colin!$H12514&lt;=$C$3),Colin!$I12514,)</f>
        <v>0</v>
      </c>
      <c r="N12514" s="38">
        <f>IF(AND(Colin!$G12514=$B$2,Colin!$H12514=$C$3),Colin!$I12514,)</f>
        <v>0</v>
      </c>
      <c r="O12514" s="38">
        <f>IF(AND(Colin!$G12514=$B$2,Colin!$H12514&lt;=$C$3),Colin!$I12514,)</f>
        <v>0</v>
      </c>
      <c r="P12514" s="38">
        <f>IF(Colin!$G12514&lt;$B$2,Colin!$I12514,0)</f>
        <v>0</v>
      </c>
      <c r="Q12514" s="38">
        <f>IF(Colin!$G12514&lt;$B$1,Colin!$I12514,0)</f>
        <v>0</v>
      </c>
    </row>
    <row r="12515" spans="12:17" x14ac:dyDescent="0.25">
      <c r="L12515" s="38">
        <f>IF(AND(Colin!$G12515=$B$1,Colin!$H12515=$C$3),Colin!$I12515,)</f>
        <v>0</v>
      </c>
      <c r="M12515" s="38">
        <f>IF(AND(Colin!$G12515=$B$1,Colin!$H12515&lt;=$C$3),Colin!$I12515,)</f>
        <v>0</v>
      </c>
      <c r="N12515" s="38">
        <f>IF(AND(Colin!$G12515=$B$2,Colin!$H12515=$C$3),Colin!$I12515,)</f>
        <v>0</v>
      </c>
      <c r="O12515" s="38">
        <f>IF(AND(Colin!$G12515=$B$2,Colin!$H12515&lt;=$C$3),Colin!$I12515,)</f>
        <v>0</v>
      </c>
      <c r="P12515" s="38">
        <f>IF(Colin!$G12515&lt;$B$2,Colin!$I12515,0)</f>
        <v>0</v>
      </c>
      <c r="Q12515" s="38">
        <f>IF(Colin!$G12515&lt;$B$1,Colin!$I12515,0)</f>
        <v>0</v>
      </c>
    </row>
    <row r="12516" spans="12:17" x14ac:dyDescent="0.25">
      <c r="L12516" s="38">
        <f>IF(AND(Colin!$G12516=$B$1,Colin!$H12516=$C$3),Colin!$I12516,)</f>
        <v>0</v>
      </c>
      <c r="M12516" s="38">
        <f>IF(AND(Colin!$G12516=$B$1,Colin!$H12516&lt;=$C$3),Colin!$I12516,)</f>
        <v>0</v>
      </c>
      <c r="N12516" s="38">
        <f>IF(AND(Colin!$G12516=$B$2,Colin!$H12516=$C$3),Colin!$I12516,)</f>
        <v>0</v>
      </c>
      <c r="O12516" s="38">
        <f>IF(AND(Colin!$G12516=$B$2,Colin!$H12516&lt;=$C$3),Colin!$I12516,)</f>
        <v>0</v>
      </c>
      <c r="P12516" s="38">
        <f>IF(Colin!$G12516&lt;$B$2,Colin!$I12516,0)</f>
        <v>0</v>
      </c>
      <c r="Q12516" s="38">
        <f>IF(Colin!$G12516&lt;$B$1,Colin!$I12516,0)</f>
        <v>0</v>
      </c>
    </row>
    <row r="12517" spans="12:17" x14ac:dyDescent="0.25">
      <c r="L12517" s="38">
        <f>IF(AND(Colin!$G12517=$B$1,Colin!$H12517=$C$3),Colin!$I12517,)</f>
        <v>0</v>
      </c>
      <c r="M12517" s="38">
        <f>IF(AND(Colin!$G12517=$B$1,Colin!$H12517&lt;=$C$3),Colin!$I12517,)</f>
        <v>0</v>
      </c>
      <c r="N12517" s="38">
        <f>IF(AND(Colin!$G12517=$B$2,Colin!$H12517=$C$3),Colin!$I12517,)</f>
        <v>0</v>
      </c>
      <c r="O12517" s="38">
        <f>IF(AND(Colin!$G12517=$B$2,Colin!$H12517&lt;=$C$3),Colin!$I12517,)</f>
        <v>0</v>
      </c>
      <c r="P12517" s="38">
        <f>IF(Colin!$G12517&lt;$B$2,Colin!$I12517,0)</f>
        <v>0</v>
      </c>
      <c r="Q12517" s="38">
        <f>IF(Colin!$G12517&lt;$B$1,Colin!$I12517,0)</f>
        <v>0</v>
      </c>
    </row>
    <row r="12518" spans="12:17" x14ac:dyDescent="0.25">
      <c r="L12518" s="38">
        <f>IF(AND(Colin!$G12518=$B$1,Colin!$H12518=$C$3),Colin!$I12518,)</f>
        <v>0</v>
      </c>
      <c r="M12518" s="38">
        <f>IF(AND(Colin!$G12518=$B$1,Colin!$H12518&lt;=$C$3),Colin!$I12518,)</f>
        <v>0</v>
      </c>
      <c r="N12518" s="38">
        <f>IF(AND(Colin!$G12518=$B$2,Colin!$H12518=$C$3),Colin!$I12518,)</f>
        <v>0</v>
      </c>
      <c r="O12518" s="38">
        <f>IF(AND(Colin!$G12518=$B$2,Colin!$H12518&lt;=$C$3),Colin!$I12518,)</f>
        <v>0</v>
      </c>
      <c r="P12518" s="38">
        <f>IF(Colin!$G12518&lt;$B$2,Colin!$I12518,0)</f>
        <v>0</v>
      </c>
      <c r="Q12518" s="38">
        <f>IF(Colin!$G12518&lt;$B$1,Colin!$I12518,0)</f>
        <v>0</v>
      </c>
    </row>
    <row r="12519" spans="12:17" x14ac:dyDescent="0.25">
      <c r="L12519" s="38">
        <f>IF(AND(Colin!$G12519=$B$1,Colin!$H12519=$C$3),Colin!$I12519,)</f>
        <v>0</v>
      </c>
      <c r="M12519" s="38">
        <f>IF(AND(Colin!$G12519=$B$1,Colin!$H12519&lt;=$C$3),Colin!$I12519,)</f>
        <v>0</v>
      </c>
      <c r="N12519" s="38">
        <f>IF(AND(Colin!$G12519=$B$2,Colin!$H12519=$C$3),Colin!$I12519,)</f>
        <v>0</v>
      </c>
      <c r="O12519" s="38">
        <f>IF(AND(Colin!$G12519=$B$2,Colin!$H12519&lt;=$C$3),Colin!$I12519,)</f>
        <v>0</v>
      </c>
      <c r="P12519" s="38">
        <f>IF(Colin!$G12519&lt;$B$2,Colin!$I12519,0)</f>
        <v>0</v>
      </c>
      <c r="Q12519" s="38">
        <f>IF(Colin!$G12519&lt;$B$1,Colin!$I12519,0)</f>
        <v>0</v>
      </c>
    </row>
    <row r="12520" spans="12:17" x14ac:dyDescent="0.25">
      <c r="L12520" s="38">
        <f>IF(AND(Colin!$G12520=$B$1,Colin!$H12520=$C$3),Colin!$I12520,)</f>
        <v>0</v>
      </c>
      <c r="M12520" s="38">
        <f>IF(AND(Colin!$G12520=$B$1,Colin!$H12520&lt;=$C$3),Colin!$I12520,)</f>
        <v>0</v>
      </c>
      <c r="N12520" s="38">
        <f>IF(AND(Colin!$G12520=$B$2,Colin!$H12520=$C$3),Colin!$I12520,)</f>
        <v>0</v>
      </c>
      <c r="O12520" s="38">
        <f>IF(AND(Colin!$G12520=$B$2,Colin!$H12520&lt;=$C$3),Colin!$I12520,)</f>
        <v>0</v>
      </c>
      <c r="P12520" s="38">
        <f>IF(Colin!$G12520&lt;$B$2,Colin!$I12520,0)</f>
        <v>0</v>
      </c>
      <c r="Q12520" s="38">
        <f>IF(Colin!$G12520&lt;$B$1,Colin!$I12520,0)</f>
        <v>0</v>
      </c>
    </row>
    <row r="12521" spans="12:17" x14ac:dyDescent="0.25">
      <c r="L12521" s="38">
        <f>IF(AND(Colin!$G12521=$B$1,Colin!$H12521=$C$3),Colin!$I12521,)</f>
        <v>0</v>
      </c>
      <c r="M12521" s="38">
        <f>IF(AND(Colin!$G12521=$B$1,Colin!$H12521&lt;=$C$3),Colin!$I12521,)</f>
        <v>0</v>
      </c>
      <c r="N12521" s="38">
        <f>IF(AND(Colin!$G12521=$B$2,Colin!$H12521=$C$3),Colin!$I12521,)</f>
        <v>0</v>
      </c>
      <c r="O12521" s="38">
        <f>IF(AND(Colin!$G12521=$B$2,Colin!$H12521&lt;=$C$3),Colin!$I12521,)</f>
        <v>0</v>
      </c>
      <c r="P12521" s="38">
        <f>IF(Colin!$G12521&lt;$B$2,Colin!$I12521,0)</f>
        <v>0</v>
      </c>
      <c r="Q12521" s="38">
        <f>IF(Colin!$G12521&lt;$B$1,Colin!$I12521,0)</f>
        <v>0</v>
      </c>
    </row>
    <row r="12522" spans="12:17" x14ac:dyDescent="0.25">
      <c r="L12522" s="38">
        <f>IF(AND(Colin!$G12522=$B$1,Colin!$H12522=$C$3),Colin!$I12522,)</f>
        <v>0</v>
      </c>
      <c r="M12522" s="38">
        <f>IF(AND(Colin!$G12522=$B$1,Colin!$H12522&lt;=$C$3),Colin!$I12522,)</f>
        <v>0</v>
      </c>
      <c r="N12522" s="38">
        <f>IF(AND(Colin!$G12522=$B$2,Colin!$H12522=$C$3),Colin!$I12522,)</f>
        <v>0</v>
      </c>
      <c r="O12522" s="38">
        <f>IF(AND(Colin!$G12522=$B$2,Colin!$H12522&lt;=$C$3),Colin!$I12522,)</f>
        <v>0</v>
      </c>
      <c r="P12522" s="38">
        <f>IF(Colin!$G12522&lt;$B$2,Colin!$I12522,0)</f>
        <v>0</v>
      </c>
      <c r="Q12522" s="38">
        <f>IF(Colin!$G12522&lt;$B$1,Colin!$I12522,0)</f>
        <v>0</v>
      </c>
    </row>
    <row r="12523" spans="12:17" x14ac:dyDescent="0.25">
      <c r="L12523" s="38">
        <f>IF(AND(Colin!$G12523=$B$1,Colin!$H12523=$C$3),Colin!$I12523,)</f>
        <v>0</v>
      </c>
      <c r="M12523" s="38">
        <f>IF(AND(Colin!$G12523=$B$1,Colin!$H12523&lt;=$C$3),Colin!$I12523,)</f>
        <v>0</v>
      </c>
      <c r="N12523" s="38">
        <f>IF(AND(Colin!$G12523=$B$2,Colin!$H12523=$C$3),Colin!$I12523,)</f>
        <v>0</v>
      </c>
      <c r="O12523" s="38">
        <f>IF(AND(Colin!$G12523=$B$2,Colin!$H12523&lt;=$C$3),Colin!$I12523,)</f>
        <v>0</v>
      </c>
      <c r="P12523" s="38">
        <f>IF(Colin!$G12523&lt;$B$2,Colin!$I12523,0)</f>
        <v>0</v>
      </c>
      <c r="Q12523" s="38">
        <f>IF(Colin!$G12523&lt;$B$1,Colin!$I12523,0)</f>
        <v>0</v>
      </c>
    </row>
    <row r="12524" spans="12:17" x14ac:dyDescent="0.25">
      <c r="L12524" s="38">
        <f>IF(AND(Colin!$G12524=$B$1,Colin!$H12524=$C$3),Colin!$I12524,)</f>
        <v>0</v>
      </c>
      <c r="M12524" s="38">
        <f>IF(AND(Colin!$G12524=$B$1,Colin!$H12524&lt;=$C$3),Colin!$I12524,)</f>
        <v>0</v>
      </c>
      <c r="N12524" s="38">
        <f>IF(AND(Colin!$G12524=$B$2,Colin!$H12524=$C$3),Colin!$I12524,)</f>
        <v>0</v>
      </c>
      <c r="O12524" s="38">
        <f>IF(AND(Colin!$G12524=$B$2,Colin!$H12524&lt;=$C$3),Colin!$I12524,)</f>
        <v>0</v>
      </c>
      <c r="P12524" s="38">
        <f>IF(Colin!$G12524&lt;$B$2,Colin!$I12524,0)</f>
        <v>0</v>
      </c>
      <c r="Q12524" s="38">
        <f>IF(Colin!$G12524&lt;$B$1,Colin!$I12524,0)</f>
        <v>0</v>
      </c>
    </row>
    <row r="12525" spans="12:17" x14ac:dyDescent="0.25">
      <c r="L12525" s="38">
        <f>IF(AND(Colin!$G12525=$B$1,Colin!$H12525=$C$3),Colin!$I12525,)</f>
        <v>0</v>
      </c>
      <c r="M12525" s="38">
        <f>IF(AND(Colin!$G12525=$B$1,Colin!$H12525&lt;=$C$3),Colin!$I12525,)</f>
        <v>0</v>
      </c>
      <c r="N12525" s="38">
        <f>IF(AND(Colin!$G12525=$B$2,Colin!$H12525=$C$3),Colin!$I12525,)</f>
        <v>0</v>
      </c>
      <c r="O12525" s="38">
        <f>IF(AND(Colin!$G12525=$B$2,Colin!$H12525&lt;=$C$3),Colin!$I12525,)</f>
        <v>0</v>
      </c>
      <c r="P12525" s="38">
        <f>IF(Colin!$G12525&lt;$B$2,Colin!$I12525,0)</f>
        <v>0</v>
      </c>
      <c r="Q12525" s="38">
        <f>IF(Colin!$G12525&lt;$B$1,Colin!$I12525,0)</f>
        <v>0</v>
      </c>
    </row>
    <row r="12526" spans="12:17" x14ac:dyDescent="0.25">
      <c r="L12526" s="38">
        <f>IF(AND(Colin!$G12526=$B$1,Colin!$H12526=$C$3),Colin!$I12526,)</f>
        <v>0</v>
      </c>
      <c r="M12526" s="38">
        <f>IF(AND(Colin!$G12526=$B$1,Colin!$H12526&lt;=$C$3),Colin!$I12526,)</f>
        <v>0</v>
      </c>
      <c r="N12526" s="38">
        <f>IF(AND(Colin!$G12526=$B$2,Colin!$H12526=$C$3),Colin!$I12526,)</f>
        <v>0</v>
      </c>
      <c r="O12526" s="38">
        <f>IF(AND(Colin!$G12526=$B$2,Colin!$H12526&lt;=$C$3),Colin!$I12526,)</f>
        <v>0</v>
      </c>
      <c r="P12526" s="38">
        <f>IF(Colin!$G12526&lt;$B$2,Colin!$I12526,0)</f>
        <v>0</v>
      </c>
      <c r="Q12526" s="38">
        <f>IF(Colin!$G12526&lt;$B$1,Colin!$I12526,0)</f>
        <v>0</v>
      </c>
    </row>
    <row r="12527" spans="12:17" x14ac:dyDescent="0.25">
      <c r="L12527" s="38">
        <f>IF(AND(Colin!$G12527=$B$1,Colin!$H12527=$C$3),Colin!$I12527,)</f>
        <v>0</v>
      </c>
      <c r="M12527" s="38">
        <f>IF(AND(Colin!$G12527=$B$1,Colin!$H12527&lt;=$C$3),Colin!$I12527,)</f>
        <v>0</v>
      </c>
      <c r="N12527" s="38">
        <f>IF(AND(Colin!$G12527=$B$2,Colin!$H12527=$C$3),Colin!$I12527,)</f>
        <v>0</v>
      </c>
      <c r="O12527" s="38">
        <f>IF(AND(Colin!$G12527=$B$2,Colin!$H12527&lt;=$C$3),Colin!$I12527,)</f>
        <v>0</v>
      </c>
      <c r="P12527" s="38">
        <f>IF(Colin!$G12527&lt;$B$2,Colin!$I12527,0)</f>
        <v>0</v>
      </c>
      <c r="Q12527" s="38">
        <f>IF(Colin!$G12527&lt;$B$1,Colin!$I12527,0)</f>
        <v>0</v>
      </c>
    </row>
    <row r="12528" spans="12:17" x14ac:dyDescent="0.25">
      <c r="L12528" s="38">
        <f>IF(AND(Colin!$G12528=$B$1,Colin!$H12528=$C$3),Colin!$I12528,)</f>
        <v>0</v>
      </c>
      <c r="M12528" s="38">
        <f>IF(AND(Colin!$G12528=$B$1,Colin!$H12528&lt;=$C$3),Colin!$I12528,)</f>
        <v>0</v>
      </c>
      <c r="N12528" s="38">
        <f>IF(AND(Colin!$G12528=$B$2,Colin!$H12528=$C$3),Colin!$I12528,)</f>
        <v>0</v>
      </c>
      <c r="O12528" s="38">
        <f>IF(AND(Colin!$G12528=$B$2,Colin!$H12528&lt;=$C$3),Colin!$I12528,)</f>
        <v>0</v>
      </c>
      <c r="P12528" s="38">
        <f>IF(Colin!$G12528&lt;$B$2,Colin!$I12528,0)</f>
        <v>0</v>
      </c>
      <c r="Q12528" s="38">
        <f>IF(Colin!$G12528&lt;$B$1,Colin!$I12528,0)</f>
        <v>0</v>
      </c>
    </row>
    <row r="12529" spans="12:17" x14ac:dyDescent="0.25">
      <c r="L12529" s="38">
        <f>IF(AND(Colin!$G12529=$B$1,Colin!$H12529=$C$3),Colin!$I12529,)</f>
        <v>0</v>
      </c>
      <c r="M12529" s="38">
        <f>IF(AND(Colin!$G12529=$B$1,Colin!$H12529&lt;=$C$3),Colin!$I12529,)</f>
        <v>0</v>
      </c>
      <c r="N12529" s="38">
        <f>IF(AND(Colin!$G12529=$B$2,Colin!$H12529=$C$3),Colin!$I12529,)</f>
        <v>0</v>
      </c>
      <c r="O12529" s="38">
        <f>IF(AND(Colin!$G12529=$B$2,Colin!$H12529&lt;=$C$3),Colin!$I12529,)</f>
        <v>0</v>
      </c>
      <c r="P12529" s="38">
        <f>IF(Colin!$G12529&lt;$B$2,Colin!$I12529,0)</f>
        <v>0</v>
      </c>
      <c r="Q12529" s="38">
        <f>IF(Colin!$G12529&lt;$B$1,Colin!$I12529,0)</f>
        <v>0</v>
      </c>
    </row>
    <row r="12530" spans="12:17" x14ac:dyDescent="0.25">
      <c r="L12530" s="38">
        <f>IF(AND(Colin!$G12530=$B$1,Colin!$H12530=$C$3),Colin!$I12530,)</f>
        <v>0</v>
      </c>
      <c r="M12530" s="38">
        <f>IF(AND(Colin!$G12530=$B$1,Colin!$H12530&lt;=$C$3),Colin!$I12530,)</f>
        <v>0</v>
      </c>
      <c r="N12530" s="38">
        <f>IF(AND(Colin!$G12530=$B$2,Colin!$H12530=$C$3),Colin!$I12530,)</f>
        <v>0</v>
      </c>
      <c r="O12530" s="38">
        <f>IF(AND(Colin!$G12530=$B$2,Colin!$H12530&lt;=$C$3),Colin!$I12530,)</f>
        <v>0</v>
      </c>
      <c r="P12530" s="38">
        <f>IF(Colin!$G12530&lt;$B$2,Colin!$I12530,0)</f>
        <v>0</v>
      </c>
      <c r="Q12530" s="38">
        <f>IF(Colin!$G12530&lt;$B$1,Colin!$I12530,0)</f>
        <v>0</v>
      </c>
    </row>
    <row r="12531" spans="12:17" x14ac:dyDescent="0.25">
      <c r="L12531" s="38">
        <f>IF(AND(Colin!$G12531=$B$1,Colin!$H12531=$C$3),Colin!$I12531,)</f>
        <v>0</v>
      </c>
      <c r="M12531" s="38">
        <f>IF(AND(Colin!$G12531=$B$1,Colin!$H12531&lt;=$C$3),Colin!$I12531,)</f>
        <v>0</v>
      </c>
      <c r="N12531" s="38">
        <f>IF(AND(Colin!$G12531=$B$2,Colin!$H12531=$C$3),Colin!$I12531,)</f>
        <v>0</v>
      </c>
      <c r="O12531" s="38">
        <f>IF(AND(Colin!$G12531=$B$2,Colin!$H12531&lt;=$C$3),Colin!$I12531,)</f>
        <v>0</v>
      </c>
      <c r="P12531" s="38">
        <f>IF(Colin!$G12531&lt;$B$2,Colin!$I12531,0)</f>
        <v>0</v>
      </c>
      <c r="Q12531" s="38">
        <f>IF(Colin!$G12531&lt;$B$1,Colin!$I12531,0)</f>
        <v>0</v>
      </c>
    </row>
    <row r="12532" spans="12:17" x14ac:dyDescent="0.25">
      <c r="L12532" s="38">
        <f>IF(AND(Colin!$G12532=$B$1,Colin!$H12532=$C$3),Colin!$I12532,)</f>
        <v>0</v>
      </c>
      <c r="M12532" s="38">
        <f>IF(AND(Colin!$G12532=$B$1,Colin!$H12532&lt;=$C$3),Colin!$I12532,)</f>
        <v>0</v>
      </c>
      <c r="N12532" s="38">
        <f>IF(AND(Colin!$G12532=$B$2,Colin!$H12532=$C$3),Colin!$I12532,)</f>
        <v>0</v>
      </c>
      <c r="O12532" s="38">
        <f>IF(AND(Colin!$G12532=$B$2,Colin!$H12532&lt;=$C$3),Colin!$I12532,)</f>
        <v>0</v>
      </c>
      <c r="P12532" s="38">
        <f>IF(Colin!$G12532&lt;$B$2,Colin!$I12532,0)</f>
        <v>0</v>
      </c>
      <c r="Q12532" s="38">
        <f>IF(Colin!$G12532&lt;$B$1,Colin!$I12532,0)</f>
        <v>0</v>
      </c>
    </row>
    <row r="12533" spans="12:17" x14ac:dyDescent="0.25">
      <c r="L12533" s="38">
        <f>IF(AND(Colin!$G12533=$B$1,Colin!$H12533=$C$3),Colin!$I12533,)</f>
        <v>0</v>
      </c>
      <c r="M12533" s="38">
        <f>IF(AND(Colin!$G12533=$B$1,Colin!$H12533&lt;=$C$3),Colin!$I12533,)</f>
        <v>0</v>
      </c>
      <c r="N12533" s="38">
        <f>IF(AND(Colin!$G12533=$B$2,Colin!$H12533=$C$3),Colin!$I12533,)</f>
        <v>0</v>
      </c>
      <c r="O12533" s="38">
        <f>IF(AND(Colin!$G12533=$B$2,Colin!$H12533&lt;=$C$3),Colin!$I12533,)</f>
        <v>0</v>
      </c>
      <c r="P12533" s="38">
        <f>IF(Colin!$G12533&lt;$B$2,Colin!$I12533,0)</f>
        <v>0</v>
      </c>
      <c r="Q12533" s="38">
        <f>IF(Colin!$G12533&lt;$B$1,Colin!$I12533,0)</f>
        <v>0</v>
      </c>
    </row>
    <row r="12534" spans="12:17" x14ac:dyDescent="0.25">
      <c r="L12534" s="38">
        <f>IF(AND(Colin!$G12534=$B$1,Colin!$H12534=$C$3),Colin!$I12534,)</f>
        <v>0</v>
      </c>
      <c r="M12534" s="38">
        <f>IF(AND(Colin!$G12534=$B$1,Colin!$H12534&lt;=$C$3),Colin!$I12534,)</f>
        <v>0</v>
      </c>
      <c r="N12534" s="38">
        <f>IF(AND(Colin!$G12534=$B$2,Colin!$H12534=$C$3),Colin!$I12534,)</f>
        <v>0</v>
      </c>
      <c r="O12534" s="38">
        <f>IF(AND(Colin!$G12534=$B$2,Colin!$H12534&lt;=$C$3),Colin!$I12534,)</f>
        <v>0</v>
      </c>
      <c r="P12534" s="38">
        <f>IF(Colin!$G12534&lt;$B$2,Colin!$I12534,0)</f>
        <v>0</v>
      </c>
      <c r="Q12534" s="38">
        <f>IF(Colin!$G12534&lt;$B$1,Colin!$I12534,0)</f>
        <v>0</v>
      </c>
    </row>
    <row r="12535" spans="12:17" x14ac:dyDescent="0.25">
      <c r="L12535" s="38">
        <f>IF(AND(Colin!$G12535=$B$1,Colin!$H12535=$C$3),Colin!$I12535,)</f>
        <v>0</v>
      </c>
      <c r="M12535" s="38">
        <f>IF(AND(Colin!$G12535=$B$1,Colin!$H12535&lt;=$C$3),Colin!$I12535,)</f>
        <v>0</v>
      </c>
      <c r="N12535" s="38">
        <f>IF(AND(Colin!$G12535=$B$2,Colin!$H12535=$C$3),Colin!$I12535,)</f>
        <v>0</v>
      </c>
      <c r="O12535" s="38">
        <f>IF(AND(Colin!$G12535=$B$2,Colin!$H12535&lt;=$C$3),Colin!$I12535,)</f>
        <v>0</v>
      </c>
      <c r="P12535" s="38">
        <f>IF(Colin!$G12535&lt;$B$2,Colin!$I12535,0)</f>
        <v>0</v>
      </c>
      <c r="Q12535" s="38">
        <f>IF(Colin!$G12535&lt;$B$1,Colin!$I12535,0)</f>
        <v>0</v>
      </c>
    </row>
    <row r="12536" spans="12:17" x14ac:dyDescent="0.25">
      <c r="L12536" s="38">
        <f>IF(AND(Colin!$G12536=$B$1,Colin!$H12536=$C$3),Colin!$I12536,)</f>
        <v>0</v>
      </c>
      <c r="M12536" s="38">
        <f>IF(AND(Colin!$G12536=$B$1,Colin!$H12536&lt;=$C$3),Colin!$I12536,)</f>
        <v>0</v>
      </c>
      <c r="N12536" s="38">
        <f>IF(AND(Colin!$G12536=$B$2,Colin!$H12536=$C$3),Colin!$I12536,)</f>
        <v>0</v>
      </c>
      <c r="O12536" s="38">
        <f>IF(AND(Colin!$G12536=$B$2,Colin!$H12536&lt;=$C$3),Colin!$I12536,)</f>
        <v>0</v>
      </c>
      <c r="P12536" s="38">
        <f>IF(Colin!$G12536&lt;$B$2,Colin!$I12536,0)</f>
        <v>0</v>
      </c>
      <c r="Q12536" s="38">
        <f>IF(Colin!$G12536&lt;$B$1,Colin!$I12536,0)</f>
        <v>0</v>
      </c>
    </row>
    <row r="12537" spans="12:17" x14ac:dyDescent="0.25">
      <c r="L12537" s="38">
        <f>IF(AND(Colin!$G12537=$B$1,Colin!$H12537=$C$3),Colin!$I12537,)</f>
        <v>0</v>
      </c>
      <c r="M12537" s="38">
        <f>IF(AND(Colin!$G12537=$B$1,Colin!$H12537&lt;=$C$3),Colin!$I12537,)</f>
        <v>0</v>
      </c>
      <c r="N12537" s="38">
        <f>IF(AND(Colin!$G12537=$B$2,Colin!$H12537=$C$3),Colin!$I12537,)</f>
        <v>0</v>
      </c>
      <c r="O12537" s="38">
        <f>IF(AND(Colin!$G12537=$B$2,Colin!$H12537&lt;=$C$3),Colin!$I12537,)</f>
        <v>0</v>
      </c>
      <c r="P12537" s="38">
        <f>IF(Colin!$G12537&lt;$B$2,Colin!$I12537,0)</f>
        <v>0</v>
      </c>
      <c r="Q12537" s="38">
        <f>IF(Colin!$G12537&lt;$B$1,Colin!$I12537,0)</f>
        <v>0</v>
      </c>
    </row>
    <row r="12538" spans="12:17" x14ac:dyDescent="0.25">
      <c r="L12538" s="38">
        <f>IF(AND(Colin!$G12538=$B$1,Colin!$H12538=$C$3),Colin!$I12538,)</f>
        <v>0</v>
      </c>
      <c r="M12538" s="38">
        <f>IF(AND(Colin!$G12538=$B$1,Colin!$H12538&lt;=$C$3),Colin!$I12538,)</f>
        <v>0</v>
      </c>
      <c r="N12538" s="38">
        <f>IF(AND(Colin!$G12538=$B$2,Colin!$H12538=$C$3),Colin!$I12538,)</f>
        <v>0</v>
      </c>
      <c r="O12538" s="38">
        <f>IF(AND(Colin!$G12538=$B$2,Colin!$H12538&lt;=$C$3),Colin!$I12538,)</f>
        <v>0</v>
      </c>
      <c r="P12538" s="38">
        <f>IF(Colin!$G12538&lt;$B$2,Colin!$I12538,0)</f>
        <v>0</v>
      </c>
      <c r="Q12538" s="38">
        <f>IF(Colin!$G12538&lt;$B$1,Colin!$I12538,0)</f>
        <v>0</v>
      </c>
    </row>
    <row r="12539" spans="12:17" x14ac:dyDescent="0.25">
      <c r="L12539" s="38">
        <f>IF(AND(Colin!$G12539=$B$1,Colin!$H12539=$C$3),Colin!$I12539,)</f>
        <v>0</v>
      </c>
      <c r="M12539" s="38">
        <f>IF(AND(Colin!$G12539=$B$1,Colin!$H12539&lt;=$C$3),Colin!$I12539,)</f>
        <v>0</v>
      </c>
      <c r="N12539" s="38">
        <f>IF(AND(Colin!$G12539=$B$2,Colin!$H12539=$C$3),Colin!$I12539,)</f>
        <v>0</v>
      </c>
      <c r="O12539" s="38">
        <f>IF(AND(Colin!$G12539=$B$2,Colin!$H12539&lt;=$C$3),Colin!$I12539,)</f>
        <v>0</v>
      </c>
      <c r="P12539" s="38">
        <f>IF(Colin!$G12539&lt;$B$2,Colin!$I12539,0)</f>
        <v>0</v>
      </c>
      <c r="Q12539" s="38">
        <f>IF(Colin!$G12539&lt;$B$1,Colin!$I12539,0)</f>
        <v>0</v>
      </c>
    </row>
    <row r="12540" spans="12:17" x14ac:dyDescent="0.25">
      <c r="L12540" s="38">
        <f>IF(AND(Colin!$G12540=$B$1,Colin!$H12540=$C$3),Colin!$I12540,)</f>
        <v>0</v>
      </c>
      <c r="M12540" s="38">
        <f>IF(AND(Colin!$G12540=$B$1,Colin!$H12540&lt;=$C$3),Colin!$I12540,)</f>
        <v>0</v>
      </c>
      <c r="N12540" s="38">
        <f>IF(AND(Colin!$G12540=$B$2,Colin!$H12540=$C$3),Colin!$I12540,)</f>
        <v>0</v>
      </c>
      <c r="O12540" s="38">
        <f>IF(AND(Colin!$G12540=$B$2,Colin!$H12540&lt;=$C$3),Colin!$I12540,)</f>
        <v>0</v>
      </c>
      <c r="P12540" s="38">
        <f>IF(Colin!$G12540&lt;$B$2,Colin!$I12540,0)</f>
        <v>0</v>
      </c>
      <c r="Q12540" s="38">
        <f>IF(Colin!$G12540&lt;$B$1,Colin!$I12540,0)</f>
        <v>0</v>
      </c>
    </row>
    <row r="12541" spans="12:17" x14ac:dyDescent="0.25">
      <c r="L12541" s="38">
        <f>IF(AND(Colin!$G12541=$B$1,Colin!$H12541=$C$3),Colin!$I12541,)</f>
        <v>0</v>
      </c>
      <c r="M12541" s="38">
        <f>IF(AND(Colin!$G12541=$B$1,Colin!$H12541&lt;=$C$3),Colin!$I12541,)</f>
        <v>0</v>
      </c>
      <c r="N12541" s="38">
        <f>IF(AND(Colin!$G12541=$B$2,Colin!$H12541=$C$3),Colin!$I12541,)</f>
        <v>0</v>
      </c>
      <c r="O12541" s="38">
        <f>IF(AND(Colin!$G12541=$B$2,Colin!$H12541&lt;=$C$3),Colin!$I12541,)</f>
        <v>0</v>
      </c>
      <c r="P12541" s="38">
        <f>IF(Colin!$G12541&lt;$B$2,Colin!$I12541,0)</f>
        <v>0</v>
      </c>
      <c r="Q12541" s="38">
        <f>IF(Colin!$G12541&lt;$B$1,Colin!$I12541,0)</f>
        <v>0</v>
      </c>
    </row>
    <row r="12542" spans="12:17" x14ac:dyDescent="0.25">
      <c r="L12542" s="38">
        <f>IF(AND(Colin!$G12542=$B$1,Colin!$H12542=$C$3),Colin!$I12542,)</f>
        <v>0</v>
      </c>
      <c r="M12542" s="38">
        <f>IF(AND(Colin!$G12542=$B$1,Colin!$H12542&lt;=$C$3),Colin!$I12542,)</f>
        <v>0</v>
      </c>
      <c r="N12542" s="38">
        <f>IF(AND(Colin!$G12542=$B$2,Colin!$H12542=$C$3),Colin!$I12542,)</f>
        <v>0</v>
      </c>
      <c r="O12542" s="38">
        <f>IF(AND(Colin!$G12542=$B$2,Colin!$H12542&lt;=$C$3),Colin!$I12542,)</f>
        <v>0</v>
      </c>
      <c r="P12542" s="38">
        <f>IF(Colin!$G12542&lt;$B$2,Colin!$I12542,0)</f>
        <v>0</v>
      </c>
      <c r="Q12542" s="38">
        <f>IF(Colin!$G12542&lt;$B$1,Colin!$I12542,0)</f>
        <v>0</v>
      </c>
    </row>
    <row r="12543" spans="12:17" x14ac:dyDescent="0.25">
      <c r="L12543" s="38">
        <f>IF(AND(Colin!$G12543=$B$1,Colin!$H12543=$C$3),Colin!$I12543,)</f>
        <v>0</v>
      </c>
      <c r="M12543" s="38">
        <f>IF(AND(Colin!$G12543=$B$1,Colin!$H12543&lt;=$C$3),Colin!$I12543,)</f>
        <v>0</v>
      </c>
      <c r="N12543" s="38">
        <f>IF(AND(Colin!$G12543=$B$2,Colin!$H12543=$C$3),Colin!$I12543,)</f>
        <v>0</v>
      </c>
      <c r="O12543" s="38">
        <f>IF(AND(Colin!$G12543=$B$2,Colin!$H12543&lt;=$C$3),Colin!$I12543,)</f>
        <v>0</v>
      </c>
      <c r="P12543" s="38">
        <f>IF(Colin!$G12543&lt;$B$2,Colin!$I12543,0)</f>
        <v>0</v>
      </c>
      <c r="Q12543" s="38">
        <f>IF(Colin!$G12543&lt;$B$1,Colin!$I12543,0)</f>
        <v>0</v>
      </c>
    </row>
    <row r="12544" spans="12:17" x14ac:dyDescent="0.25">
      <c r="L12544" s="38">
        <f>IF(AND(Colin!$G12544=$B$1,Colin!$H12544=$C$3),Colin!$I12544,)</f>
        <v>0</v>
      </c>
      <c r="M12544" s="38">
        <f>IF(AND(Colin!$G12544=$B$1,Colin!$H12544&lt;=$C$3),Colin!$I12544,)</f>
        <v>0</v>
      </c>
      <c r="N12544" s="38">
        <f>IF(AND(Colin!$G12544=$B$2,Colin!$H12544=$C$3),Colin!$I12544,)</f>
        <v>0</v>
      </c>
      <c r="O12544" s="38">
        <f>IF(AND(Colin!$G12544=$B$2,Colin!$H12544&lt;=$C$3),Colin!$I12544,)</f>
        <v>0</v>
      </c>
      <c r="P12544" s="38">
        <f>IF(Colin!$G12544&lt;$B$2,Colin!$I12544,0)</f>
        <v>0</v>
      </c>
      <c r="Q12544" s="38">
        <f>IF(Colin!$G12544&lt;$B$1,Colin!$I12544,0)</f>
        <v>0</v>
      </c>
    </row>
    <row r="12545" spans="12:17" x14ac:dyDescent="0.25">
      <c r="L12545" s="38">
        <f>IF(AND(Colin!$G12545=$B$1,Colin!$H12545=$C$3),Colin!$I12545,)</f>
        <v>0</v>
      </c>
      <c r="M12545" s="38">
        <f>IF(AND(Colin!$G12545=$B$1,Colin!$H12545&lt;=$C$3),Colin!$I12545,)</f>
        <v>0</v>
      </c>
      <c r="N12545" s="38">
        <f>IF(AND(Colin!$G12545=$B$2,Colin!$H12545=$C$3),Colin!$I12545,)</f>
        <v>0</v>
      </c>
      <c r="O12545" s="38">
        <f>IF(AND(Colin!$G12545=$B$2,Colin!$H12545&lt;=$C$3),Colin!$I12545,)</f>
        <v>0</v>
      </c>
      <c r="P12545" s="38">
        <f>IF(Colin!$G12545&lt;$B$2,Colin!$I12545,0)</f>
        <v>0</v>
      </c>
      <c r="Q12545" s="38">
        <f>IF(Colin!$G12545&lt;$B$1,Colin!$I12545,0)</f>
        <v>0</v>
      </c>
    </row>
    <row r="12546" spans="12:17" x14ac:dyDescent="0.25">
      <c r="L12546" s="38">
        <f>IF(AND(Colin!$G12546=$B$1,Colin!$H12546=$C$3),Colin!$I12546,)</f>
        <v>0</v>
      </c>
      <c r="M12546" s="38">
        <f>IF(AND(Colin!$G12546=$B$1,Colin!$H12546&lt;=$C$3),Colin!$I12546,)</f>
        <v>0</v>
      </c>
      <c r="N12546" s="38">
        <f>IF(AND(Colin!$G12546=$B$2,Colin!$H12546=$C$3),Colin!$I12546,)</f>
        <v>0</v>
      </c>
      <c r="O12546" s="38">
        <f>IF(AND(Colin!$G12546=$B$2,Colin!$H12546&lt;=$C$3),Colin!$I12546,)</f>
        <v>0</v>
      </c>
      <c r="P12546" s="38">
        <f>IF(Colin!$G12546&lt;$B$2,Colin!$I12546,0)</f>
        <v>0</v>
      </c>
      <c r="Q12546" s="38">
        <f>IF(Colin!$G12546&lt;$B$1,Colin!$I12546,0)</f>
        <v>0</v>
      </c>
    </row>
    <row r="12547" spans="12:17" x14ac:dyDescent="0.25">
      <c r="L12547" s="38">
        <f>IF(AND(Colin!$G12547=$B$1,Colin!$H12547=$C$3),Colin!$I12547,)</f>
        <v>0</v>
      </c>
      <c r="M12547" s="38">
        <f>IF(AND(Colin!$G12547=$B$1,Colin!$H12547&lt;=$C$3),Colin!$I12547,)</f>
        <v>0</v>
      </c>
      <c r="N12547" s="38">
        <f>IF(AND(Colin!$G12547=$B$2,Colin!$H12547=$C$3),Colin!$I12547,)</f>
        <v>0</v>
      </c>
      <c r="O12547" s="38">
        <f>IF(AND(Colin!$G12547=$B$2,Colin!$H12547&lt;=$C$3),Colin!$I12547,)</f>
        <v>0</v>
      </c>
      <c r="P12547" s="38">
        <f>IF(Colin!$G12547&lt;$B$2,Colin!$I12547,0)</f>
        <v>0</v>
      </c>
      <c r="Q12547" s="38">
        <f>IF(Colin!$G12547&lt;$B$1,Colin!$I12547,0)</f>
        <v>0</v>
      </c>
    </row>
    <row r="12548" spans="12:17" x14ac:dyDescent="0.25">
      <c r="L12548" s="38">
        <f>IF(AND(Colin!$G12548=$B$1,Colin!$H12548=$C$3),Colin!$I12548,)</f>
        <v>0</v>
      </c>
      <c r="M12548" s="38">
        <f>IF(AND(Colin!$G12548=$B$1,Colin!$H12548&lt;=$C$3),Colin!$I12548,)</f>
        <v>0</v>
      </c>
      <c r="N12548" s="38">
        <f>IF(AND(Colin!$G12548=$B$2,Colin!$H12548=$C$3),Colin!$I12548,)</f>
        <v>0</v>
      </c>
      <c r="O12548" s="38">
        <f>IF(AND(Colin!$G12548=$B$2,Colin!$H12548&lt;=$C$3),Colin!$I12548,)</f>
        <v>0</v>
      </c>
      <c r="P12548" s="38">
        <f>IF(Colin!$G12548&lt;$B$2,Colin!$I12548,0)</f>
        <v>0</v>
      </c>
      <c r="Q12548" s="38">
        <f>IF(Colin!$G12548&lt;$B$1,Colin!$I12548,0)</f>
        <v>0</v>
      </c>
    </row>
    <row r="12549" spans="12:17" x14ac:dyDescent="0.25">
      <c r="L12549" s="38">
        <f>IF(AND(Colin!$G12549=$B$1,Colin!$H12549=$C$3),Colin!$I12549,)</f>
        <v>0</v>
      </c>
      <c r="M12549" s="38">
        <f>IF(AND(Colin!$G12549=$B$1,Colin!$H12549&lt;=$C$3),Colin!$I12549,)</f>
        <v>0</v>
      </c>
      <c r="N12549" s="38">
        <f>IF(AND(Colin!$G12549=$B$2,Colin!$H12549=$C$3),Colin!$I12549,)</f>
        <v>0</v>
      </c>
      <c r="O12549" s="38">
        <f>IF(AND(Colin!$G12549=$B$2,Colin!$H12549&lt;=$C$3),Colin!$I12549,)</f>
        <v>0</v>
      </c>
      <c r="P12549" s="38">
        <f>IF(Colin!$G12549&lt;$B$2,Colin!$I12549,0)</f>
        <v>0</v>
      </c>
      <c r="Q12549" s="38">
        <f>IF(Colin!$G12549&lt;$B$1,Colin!$I12549,0)</f>
        <v>0</v>
      </c>
    </row>
    <row r="12550" spans="12:17" x14ac:dyDescent="0.25">
      <c r="L12550" s="38">
        <f>IF(AND(Colin!$G12550=$B$1,Colin!$H12550=$C$3),Colin!$I12550,)</f>
        <v>0</v>
      </c>
      <c r="M12550" s="38">
        <f>IF(AND(Colin!$G12550=$B$1,Colin!$H12550&lt;=$C$3),Colin!$I12550,)</f>
        <v>0</v>
      </c>
      <c r="N12550" s="38">
        <f>IF(AND(Colin!$G12550=$B$2,Colin!$H12550=$C$3),Colin!$I12550,)</f>
        <v>0</v>
      </c>
      <c r="O12550" s="38">
        <f>IF(AND(Colin!$G12550=$B$2,Colin!$H12550&lt;=$C$3),Colin!$I12550,)</f>
        <v>0</v>
      </c>
      <c r="P12550" s="38">
        <f>IF(Colin!$G12550&lt;$B$2,Colin!$I12550,0)</f>
        <v>0</v>
      </c>
      <c r="Q12550" s="38">
        <f>IF(Colin!$G12550&lt;$B$1,Colin!$I12550,0)</f>
        <v>0</v>
      </c>
    </row>
    <row r="12551" spans="12:17" x14ac:dyDescent="0.25">
      <c r="L12551" s="38">
        <f>IF(AND(Colin!$G12551=$B$1,Colin!$H12551=$C$3),Colin!$I12551,)</f>
        <v>0</v>
      </c>
      <c r="M12551" s="38">
        <f>IF(AND(Colin!$G12551=$B$1,Colin!$H12551&lt;=$C$3),Colin!$I12551,)</f>
        <v>0</v>
      </c>
      <c r="N12551" s="38">
        <f>IF(AND(Colin!$G12551=$B$2,Colin!$H12551=$C$3),Colin!$I12551,)</f>
        <v>0</v>
      </c>
      <c r="O12551" s="38">
        <f>IF(AND(Colin!$G12551=$B$2,Colin!$H12551&lt;=$C$3),Colin!$I12551,)</f>
        <v>0</v>
      </c>
      <c r="P12551" s="38">
        <f>IF(Colin!$G12551&lt;$B$2,Colin!$I12551,0)</f>
        <v>0</v>
      </c>
      <c r="Q12551" s="38">
        <f>IF(Colin!$G12551&lt;$B$1,Colin!$I12551,0)</f>
        <v>0</v>
      </c>
    </row>
    <row r="12552" spans="12:17" x14ac:dyDescent="0.25">
      <c r="L12552" s="38">
        <f>IF(AND(Colin!$G12552=$B$1,Colin!$H12552=$C$3),Colin!$I12552,)</f>
        <v>0</v>
      </c>
      <c r="M12552" s="38">
        <f>IF(AND(Colin!$G12552=$B$1,Colin!$H12552&lt;=$C$3),Colin!$I12552,)</f>
        <v>0</v>
      </c>
      <c r="N12552" s="38">
        <f>IF(AND(Colin!$G12552=$B$2,Colin!$H12552=$C$3),Colin!$I12552,)</f>
        <v>0</v>
      </c>
      <c r="O12552" s="38">
        <f>IF(AND(Colin!$G12552=$B$2,Colin!$H12552&lt;=$C$3),Colin!$I12552,)</f>
        <v>0</v>
      </c>
      <c r="P12552" s="38">
        <f>IF(Colin!$G12552&lt;$B$2,Colin!$I12552,0)</f>
        <v>0</v>
      </c>
      <c r="Q12552" s="38">
        <f>IF(Colin!$G12552&lt;$B$1,Colin!$I12552,0)</f>
        <v>0</v>
      </c>
    </row>
    <row r="12553" spans="12:17" x14ac:dyDescent="0.25">
      <c r="L12553" s="38">
        <f>IF(AND(Colin!$G12553=$B$1,Colin!$H12553=$C$3),Colin!$I12553,)</f>
        <v>0</v>
      </c>
      <c r="M12553" s="38">
        <f>IF(AND(Colin!$G12553=$B$1,Colin!$H12553&lt;=$C$3),Colin!$I12553,)</f>
        <v>0</v>
      </c>
      <c r="N12553" s="38">
        <f>IF(AND(Colin!$G12553=$B$2,Colin!$H12553=$C$3),Colin!$I12553,)</f>
        <v>0</v>
      </c>
      <c r="O12553" s="38">
        <f>IF(AND(Colin!$G12553=$B$2,Colin!$H12553&lt;=$C$3),Colin!$I12553,)</f>
        <v>0</v>
      </c>
      <c r="P12553" s="38">
        <f>IF(Colin!$G12553&lt;$B$2,Colin!$I12553,0)</f>
        <v>0</v>
      </c>
      <c r="Q12553" s="38">
        <f>IF(Colin!$G12553&lt;$B$1,Colin!$I12553,0)</f>
        <v>0</v>
      </c>
    </row>
    <row r="12554" spans="12:17" x14ac:dyDescent="0.25">
      <c r="L12554" s="38">
        <f>IF(AND(Colin!$G12554=$B$1,Colin!$H12554=$C$3),Colin!$I12554,)</f>
        <v>0</v>
      </c>
      <c r="M12554" s="38">
        <f>IF(AND(Colin!$G12554=$B$1,Colin!$H12554&lt;=$C$3),Colin!$I12554,)</f>
        <v>0</v>
      </c>
      <c r="N12554" s="38">
        <f>IF(AND(Colin!$G12554=$B$2,Colin!$H12554=$C$3),Colin!$I12554,)</f>
        <v>0</v>
      </c>
      <c r="O12554" s="38">
        <f>IF(AND(Colin!$G12554=$B$2,Colin!$H12554&lt;=$C$3),Colin!$I12554,)</f>
        <v>0</v>
      </c>
      <c r="P12554" s="38">
        <f>IF(Colin!$G12554&lt;$B$2,Colin!$I12554,0)</f>
        <v>0</v>
      </c>
      <c r="Q12554" s="38">
        <f>IF(Colin!$G12554&lt;$B$1,Colin!$I12554,0)</f>
        <v>0</v>
      </c>
    </row>
    <row r="12555" spans="12:17" x14ac:dyDescent="0.25">
      <c r="L12555" s="38">
        <f>IF(AND(Colin!$G12555=$B$1,Colin!$H12555=$C$3),Colin!$I12555,)</f>
        <v>0</v>
      </c>
      <c r="M12555" s="38">
        <f>IF(AND(Colin!$G12555=$B$1,Colin!$H12555&lt;=$C$3),Colin!$I12555,)</f>
        <v>0</v>
      </c>
      <c r="N12555" s="38">
        <f>IF(AND(Colin!$G12555=$B$2,Colin!$H12555=$C$3),Colin!$I12555,)</f>
        <v>0</v>
      </c>
      <c r="O12555" s="38">
        <f>IF(AND(Colin!$G12555=$B$2,Colin!$H12555&lt;=$C$3),Colin!$I12555,)</f>
        <v>0</v>
      </c>
      <c r="P12555" s="38">
        <f>IF(Colin!$G12555&lt;$B$2,Colin!$I12555,0)</f>
        <v>0</v>
      </c>
      <c r="Q12555" s="38">
        <f>IF(Colin!$G12555&lt;$B$1,Colin!$I12555,0)</f>
        <v>0</v>
      </c>
    </row>
    <row r="12556" spans="12:17" x14ac:dyDescent="0.25">
      <c r="L12556" s="38">
        <f>IF(AND(Colin!$G12556=$B$1,Colin!$H12556=$C$3),Colin!$I12556,)</f>
        <v>0</v>
      </c>
      <c r="M12556" s="38">
        <f>IF(AND(Colin!$G12556=$B$1,Colin!$H12556&lt;=$C$3),Colin!$I12556,)</f>
        <v>0</v>
      </c>
      <c r="N12556" s="38">
        <f>IF(AND(Colin!$G12556=$B$2,Colin!$H12556=$C$3),Colin!$I12556,)</f>
        <v>0</v>
      </c>
      <c r="O12556" s="38">
        <f>IF(AND(Colin!$G12556=$B$2,Colin!$H12556&lt;=$C$3),Colin!$I12556,)</f>
        <v>0</v>
      </c>
      <c r="P12556" s="38">
        <f>IF(Colin!$G12556&lt;$B$2,Colin!$I12556,0)</f>
        <v>0</v>
      </c>
      <c r="Q12556" s="38">
        <f>IF(Colin!$G12556&lt;$B$1,Colin!$I12556,0)</f>
        <v>0</v>
      </c>
    </row>
    <row r="12557" spans="12:17" x14ac:dyDescent="0.25">
      <c r="L12557" s="38">
        <f>IF(AND(Colin!$G12557=$B$1,Colin!$H12557=$C$3),Colin!$I12557,)</f>
        <v>0</v>
      </c>
      <c r="M12557" s="38">
        <f>IF(AND(Colin!$G12557=$B$1,Colin!$H12557&lt;=$C$3),Colin!$I12557,)</f>
        <v>0</v>
      </c>
      <c r="N12557" s="38">
        <f>IF(AND(Colin!$G12557=$B$2,Colin!$H12557=$C$3),Colin!$I12557,)</f>
        <v>0</v>
      </c>
      <c r="O12557" s="38">
        <f>IF(AND(Colin!$G12557=$B$2,Colin!$H12557&lt;=$C$3),Colin!$I12557,)</f>
        <v>0</v>
      </c>
      <c r="P12557" s="38">
        <f>IF(Colin!$G12557&lt;$B$2,Colin!$I12557,0)</f>
        <v>0</v>
      </c>
      <c r="Q12557" s="38">
        <f>IF(Colin!$G12557&lt;$B$1,Colin!$I12557,0)</f>
        <v>0</v>
      </c>
    </row>
    <row r="12558" spans="12:17" x14ac:dyDescent="0.25">
      <c r="L12558" s="38">
        <f>IF(AND(Colin!$G12558=$B$1,Colin!$H12558=$C$3),Colin!$I12558,)</f>
        <v>0</v>
      </c>
      <c r="M12558" s="38">
        <f>IF(AND(Colin!$G12558=$B$1,Colin!$H12558&lt;=$C$3),Colin!$I12558,)</f>
        <v>0</v>
      </c>
      <c r="N12558" s="38">
        <f>IF(AND(Colin!$G12558=$B$2,Colin!$H12558=$C$3),Colin!$I12558,)</f>
        <v>0</v>
      </c>
      <c r="O12558" s="38">
        <f>IF(AND(Colin!$G12558=$B$2,Colin!$H12558&lt;=$C$3),Colin!$I12558,)</f>
        <v>0</v>
      </c>
      <c r="P12558" s="38">
        <f>IF(Colin!$G12558&lt;$B$2,Colin!$I12558,0)</f>
        <v>0</v>
      </c>
      <c r="Q12558" s="38">
        <f>IF(Colin!$G12558&lt;$B$1,Colin!$I12558,0)</f>
        <v>0</v>
      </c>
    </row>
    <row r="12559" spans="12:17" x14ac:dyDescent="0.25">
      <c r="L12559" s="38">
        <f>IF(AND(Colin!$G12559=$B$1,Colin!$H12559=$C$3),Colin!$I12559,)</f>
        <v>0</v>
      </c>
      <c r="M12559" s="38">
        <f>IF(AND(Colin!$G12559=$B$1,Colin!$H12559&lt;=$C$3),Colin!$I12559,)</f>
        <v>0</v>
      </c>
      <c r="N12559" s="38">
        <f>IF(AND(Colin!$G12559=$B$2,Colin!$H12559=$C$3),Colin!$I12559,)</f>
        <v>0</v>
      </c>
      <c r="O12559" s="38">
        <f>IF(AND(Colin!$G12559=$B$2,Colin!$H12559&lt;=$C$3),Colin!$I12559,)</f>
        <v>0</v>
      </c>
      <c r="P12559" s="38">
        <f>IF(Colin!$G12559&lt;$B$2,Colin!$I12559,0)</f>
        <v>0</v>
      </c>
      <c r="Q12559" s="38">
        <f>IF(Colin!$G12559&lt;$B$1,Colin!$I12559,0)</f>
        <v>0</v>
      </c>
    </row>
    <row r="12560" spans="12:17" x14ac:dyDescent="0.25">
      <c r="L12560" s="38">
        <f>IF(AND(Colin!$G12560=$B$1,Colin!$H12560=$C$3),Colin!$I12560,)</f>
        <v>0</v>
      </c>
      <c r="M12560" s="38">
        <f>IF(AND(Colin!$G12560=$B$1,Colin!$H12560&lt;=$C$3),Colin!$I12560,)</f>
        <v>0</v>
      </c>
      <c r="N12560" s="38">
        <f>IF(AND(Colin!$G12560=$B$2,Colin!$H12560=$C$3),Colin!$I12560,)</f>
        <v>0</v>
      </c>
      <c r="O12560" s="38">
        <f>IF(AND(Colin!$G12560=$B$2,Colin!$H12560&lt;=$C$3),Colin!$I12560,)</f>
        <v>0</v>
      </c>
      <c r="P12560" s="38">
        <f>IF(Colin!$G12560&lt;$B$2,Colin!$I12560,0)</f>
        <v>0</v>
      </c>
      <c r="Q12560" s="38">
        <f>IF(Colin!$G12560&lt;$B$1,Colin!$I12560,0)</f>
        <v>0</v>
      </c>
    </row>
    <row r="12561" spans="12:17" x14ac:dyDescent="0.25">
      <c r="L12561" s="38">
        <f>IF(AND(Colin!$G12561=$B$1,Colin!$H12561=$C$3),Colin!$I12561,)</f>
        <v>0</v>
      </c>
      <c r="M12561" s="38">
        <f>IF(AND(Colin!$G12561=$B$1,Colin!$H12561&lt;=$C$3),Colin!$I12561,)</f>
        <v>0</v>
      </c>
      <c r="N12561" s="38">
        <f>IF(AND(Colin!$G12561=$B$2,Colin!$H12561=$C$3),Colin!$I12561,)</f>
        <v>0</v>
      </c>
      <c r="O12561" s="38">
        <f>IF(AND(Colin!$G12561=$B$2,Colin!$H12561&lt;=$C$3),Colin!$I12561,)</f>
        <v>0</v>
      </c>
      <c r="P12561" s="38">
        <f>IF(Colin!$G12561&lt;$B$2,Colin!$I12561,0)</f>
        <v>0</v>
      </c>
      <c r="Q12561" s="38">
        <f>IF(Colin!$G12561&lt;$B$1,Colin!$I12561,0)</f>
        <v>0</v>
      </c>
    </row>
    <row r="12562" spans="12:17" x14ac:dyDescent="0.25">
      <c r="L12562" s="38">
        <f>IF(AND(Colin!$G12562=$B$1,Colin!$H12562=$C$3),Colin!$I12562,)</f>
        <v>0</v>
      </c>
      <c r="M12562" s="38">
        <f>IF(AND(Colin!$G12562=$B$1,Colin!$H12562&lt;=$C$3),Colin!$I12562,)</f>
        <v>0</v>
      </c>
      <c r="N12562" s="38">
        <f>IF(AND(Colin!$G12562=$B$2,Colin!$H12562=$C$3),Colin!$I12562,)</f>
        <v>0</v>
      </c>
      <c r="O12562" s="38">
        <f>IF(AND(Colin!$G12562=$B$2,Colin!$H12562&lt;=$C$3),Colin!$I12562,)</f>
        <v>0</v>
      </c>
      <c r="P12562" s="38">
        <f>IF(Colin!$G12562&lt;$B$2,Colin!$I12562,0)</f>
        <v>0</v>
      </c>
      <c r="Q12562" s="38">
        <f>IF(Colin!$G12562&lt;$B$1,Colin!$I12562,0)</f>
        <v>0</v>
      </c>
    </row>
    <row r="12563" spans="12:17" x14ac:dyDescent="0.25">
      <c r="L12563" s="38">
        <f>IF(AND(Colin!$G12563=$B$1,Colin!$H12563=$C$3),Colin!$I12563,)</f>
        <v>0</v>
      </c>
      <c r="M12563" s="38">
        <f>IF(AND(Colin!$G12563=$B$1,Colin!$H12563&lt;=$C$3),Colin!$I12563,)</f>
        <v>0</v>
      </c>
      <c r="N12563" s="38">
        <f>IF(AND(Colin!$G12563=$B$2,Colin!$H12563=$C$3),Colin!$I12563,)</f>
        <v>0</v>
      </c>
      <c r="O12563" s="38">
        <f>IF(AND(Colin!$G12563=$B$2,Colin!$H12563&lt;=$C$3),Colin!$I12563,)</f>
        <v>0</v>
      </c>
      <c r="P12563" s="38">
        <f>IF(Colin!$G12563&lt;$B$2,Colin!$I12563,0)</f>
        <v>0</v>
      </c>
      <c r="Q12563" s="38">
        <f>IF(Colin!$G12563&lt;$B$1,Colin!$I12563,0)</f>
        <v>0</v>
      </c>
    </row>
    <row r="12564" spans="12:17" x14ac:dyDescent="0.25">
      <c r="L12564" s="38">
        <f>IF(AND(Colin!$G12564=$B$1,Colin!$H12564=$C$3),Colin!$I12564,)</f>
        <v>0</v>
      </c>
      <c r="M12564" s="38">
        <f>IF(AND(Colin!$G12564=$B$1,Colin!$H12564&lt;=$C$3),Colin!$I12564,)</f>
        <v>0</v>
      </c>
      <c r="N12564" s="38">
        <f>IF(AND(Colin!$G12564=$B$2,Colin!$H12564=$C$3),Colin!$I12564,)</f>
        <v>0</v>
      </c>
      <c r="O12564" s="38">
        <f>IF(AND(Colin!$G12564=$B$2,Colin!$H12564&lt;=$C$3),Colin!$I12564,)</f>
        <v>0</v>
      </c>
      <c r="P12564" s="38">
        <f>IF(Colin!$G12564&lt;$B$2,Colin!$I12564,0)</f>
        <v>0</v>
      </c>
      <c r="Q12564" s="38">
        <f>IF(Colin!$G12564&lt;$B$1,Colin!$I12564,0)</f>
        <v>0</v>
      </c>
    </row>
    <row r="12565" spans="12:17" x14ac:dyDescent="0.25">
      <c r="L12565" s="38">
        <f>IF(AND(Colin!$G12565=$B$1,Colin!$H12565=$C$3),Colin!$I12565,)</f>
        <v>0</v>
      </c>
      <c r="M12565" s="38">
        <f>IF(AND(Colin!$G12565=$B$1,Colin!$H12565&lt;=$C$3),Colin!$I12565,)</f>
        <v>0</v>
      </c>
      <c r="N12565" s="38">
        <f>IF(AND(Colin!$G12565=$B$2,Colin!$H12565=$C$3),Colin!$I12565,)</f>
        <v>0</v>
      </c>
      <c r="O12565" s="38">
        <f>IF(AND(Colin!$G12565=$B$2,Colin!$H12565&lt;=$C$3),Colin!$I12565,)</f>
        <v>0</v>
      </c>
      <c r="P12565" s="38">
        <f>IF(Colin!$G12565&lt;$B$2,Colin!$I12565,0)</f>
        <v>0</v>
      </c>
      <c r="Q12565" s="38">
        <f>IF(Colin!$G12565&lt;$B$1,Colin!$I12565,0)</f>
        <v>0</v>
      </c>
    </row>
    <row r="12566" spans="12:17" x14ac:dyDescent="0.25">
      <c r="L12566" s="38">
        <f>IF(AND(Colin!$G12566=$B$1,Colin!$H12566=$C$3),Colin!$I12566,)</f>
        <v>0</v>
      </c>
      <c r="M12566" s="38">
        <f>IF(AND(Colin!$G12566=$B$1,Colin!$H12566&lt;=$C$3),Colin!$I12566,)</f>
        <v>0</v>
      </c>
      <c r="N12566" s="38">
        <f>IF(AND(Colin!$G12566=$B$2,Colin!$H12566=$C$3),Colin!$I12566,)</f>
        <v>0</v>
      </c>
      <c r="O12566" s="38">
        <f>IF(AND(Colin!$G12566=$B$2,Colin!$H12566&lt;=$C$3),Colin!$I12566,)</f>
        <v>0</v>
      </c>
      <c r="P12566" s="38">
        <f>IF(Colin!$G12566&lt;$B$2,Colin!$I12566,0)</f>
        <v>0</v>
      </c>
      <c r="Q12566" s="38">
        <f>IF(Colin!$G12566&lt;$B$1,Colin!$I12566,0)</f>
        <v>0</v>
      </c>
    </row>
    <row r="12567" spans="12:17" x14ac:dyDescent="0.25">
      <c r="L12567" s="38">
        <f>IF(AND(Colin!$G12567=$B$1,Colin!$H12567=$C$3),Colin!$I12567,)</f>
        <v>0</v>
      </c>
      <c r="M12567" s="38">
        <f>IF(AND(Colin!$G12567=$B$1,Colin!$H12567&lt;=$C$3),Colin!$I12567,)</f>
        <v>0</v>
      </c>
      <c r="N12567" s="38">
        <f>IF(AND(Colin!$G12567=$B$2,Colin!$H12567=$C$3),Colin!$I12567,)</f>
        <v>0</v>
      </c>
      <c r="O12567" s="38">
        <f>IF(AND(Colin!$G12567=$B$2,Colin!$H12567&lt;=$C$3),Colin!$I12567,)</f>
        <v>0</v>
      </c>
      <c r="P12567" s="38">
        <f>IF(Colin!$G12567&lt;$B$2,Colin!$I12567,0)</f>
        <v>0</v>
      </c>
      <c r="Q12567" s="38">
        <f>IF(Colin!$G12567&lt;$B$1,Colin!$I12567,0)</f>
        <v>0</v>
      </c>
    </row>
    <row r="12568" spans="12:17" x14ac:dyDescent="0.25">
      <c r="L12568" s="38">
        <f>IF(AND(Colin!$G12568=$B$1,Colin!$H12568=$C$3),Colin!$I12568,)</f>
        <v>0</v>
      </c>
      <c r="M12568" s="38">
        <f>IF(AND(Colin!$G12568=$B$1,Colin!$H12568&lt;=$C$3),Colin!$I12568,)</f>
        <v>0</v>
      </c>
      <c r="N12568" s="38">
        <f>IF(AND(Colin!$G12568=$B$2,Colin!$H12568=$C$3),Colin!$I12568,)</f>
        <v>0</v>
      </c>
      <c r="O12568" s="38">
        <f>IF(AND(Colin!$G12568=$B$2,Colin!$H12568&lt;=$C$3),Colin!$I12568,)</f>
        <v>0</v>
      </c>
      <c r="P12568" s="38">
        <f>IF(Colin!$G12568&lt;$B$2,Colin!$I12568,0)</f>
        <v>0</v>
      </c>
      <c r="Q12568" s="38">
        <f>IF(Colin!$G12568&lt;$B$1,Colin!$I12568,0)</f>
        <v>0</v>
      </c>
    </row>
    <row r="12569" spans="12:17" x14ac:dyDescent="0.25">
      <c r="L12569" s="38">
        <f>IF(AND(Colin!$G12569=$B$1,Colin!$H12569=$C$3),Colin!$I12569,)</f>
        <v>0</v>
      </c>
      <c r="M12569" s="38">
        <f>IF(AND(Colin!$G12569=$B$1,Colin!$H12569&lt;=$C$3),Colin!$I12569,)</f>
        <v>0</v>
      </c>
      <c r="N12569" s="38">
        <f>IF(AND(Colin!$G12569=$B$2,Colin!$H12569=$C$3),Colin!$I12569,)</f>
        <v>0</v>
      </c>
      <c r="O12569" s="38">
        <f>IF(AND(Colin!$G12569=$B$2,Colin!$H12569&lt;=$C$3),Colin!$I12569,)</f>
        <v>0</v>
      </c>
      <c r="P12569" s="38">
        <f>IF(Colin!$G12569&lt;$B$2,Colin!$I12569,0)</f>
        <v>0</v>
      </c>
      <c r="Q12569" s="38">
        <f>IF(Colin!$G12569&lt;$B$1,Colin!$I12569,0)</f>
        <v>0</v>
      </c>
    </row>
    <row r="12570" spans="12:17" x14ac:dyDescent="0.25">
      <c r="L12570" s="38">
        <f>IF(AND(Colin!$G12570=$B$1,Colin!$H12570=$C$3),Colin!$I12570,)</f>
        <v>0</v>
      </c>
      <c r="M12570" s="38">
        <f>IF(AND(Colin!$G12570=$B$1,Colin!$H12570&lt;=$C$3),Colin!$I12570,)</f>
        <v>0</v>
      </c>
      <c r="N12570" s="38">
        <f>IF(AND(Colin!$G12570=$B$2,Colin!$H12570=$C$3),Colin!$I12570,)</f>
        <v>0</v>
      </c>
      <c r="O12570" s="38">
        <f>IF(AND(Colin!$G12570=$B$2,Colin!$H12570&lt;=$C$3),Colin!$I12570,)</f>
        <v>0</v>
      </c>
      <c r="P12570" s="38">
        <f>IF(Colin!$G12570&lt;$B$2,Colin!$I12570,0)</f>
        <v>0</v>
      </c>
      <c r="Q12570" s="38">
        <f>IF(Colin!$G12570&lt;$B$1,Colin!$I12570,0)</f>
        <v>0</v>
      </c>
    </row>
    <row r="12571" spans="12:17" x14ac:dyDescent="0.25">
      <c r="L12571" s="38">
        <f>IF(AND(Colin!$G12571=$B$1,Colin!$H12571=$C$3),Colin!$I12571,)</f>
        <v>0</v>
      </c>
      <c r="M12571" s="38">
        <f>IF(AND(Colin!$G12571=$B$1,Colin!$H12571&lt;=$C$3),Colin!$I12571,)</f>
        <v>0</v>
      </c>
      <c r="N12571" s="38">
        <f>IF(AND(Colin!$G12571=$B$2,Colin!$H12571=$C$3),Colin!$I12571,)</f>
        <v>0</v>
      </c>
      <c r="O12571" s="38">
        <f>IF(AND(Colin!$G12571=$B$2,Colin!$H12571&lt;=$C$3),Colin!$I12571,)</f>
        <v>0</v>
      </c>
      <c r="P12571" s="38">
        <f>IF(Colin!$G12571&lt;$B$2,Colin!$I12571,0)</f>
        <v>0</v>
      </c>
      <c r="Q12571" s="38">
        <f>IF(Colin!$G12571&lt;$B$1,Colin!$I12571,0)</f>
        <v>0</v>
      </c>
    </row>
    <row r="12572" spans="12:17" x14ac:dyDescent="0.25">
      <c r="L12572" s="38">
        <f>IF(AND(Colin!$G12572=$B$1,Colin!$H12572=$C$3),Colin!$I12572,)</f>
        <v>0</v>
      </c>
      <c r="M12572" s="38">
        <f>IF(AND(Colin!$G12572=$B$1,Colin!$H12572&lt;=$C$3),Colin!$I12572,)</f>
        <v>0</v>
      </c>
      <c r="N12572" s="38">
        <f>IF(AND(Colin!$G12572=$B$2,Colin!$H12572=$C$3),Colin!$I12572,)</f>
        <v>0</v>
      </c>
      <c r="O12572" s="38">
        <f>IF(AND(Colin!$G12572=$B$2,Colin!$H12572&lt;=$C$3),Colin!$I12572,)</f>
        <v>0</v>
      </c>
      <c r="P12572" s="38">
        <f>IF(Colin!$G12572&lt;$B$2,Colin!$I12572,0)</f>
        <v>0</v>
      </c>
      <c r="Q12572" s="38">
        <f>IF(Colin!$G12572&lt;$B$1,Colin!$I12572,0)</f>
        <v>0</v>
      </c>
    </row>
    <row r="12573" spans="12:17" x14ac:dyDescent="0.25">
      <c r="L12573" s="38">
        <f>IF(AND(Colin!$G12573=$B$1,Colin!$H12573=$C$3),Colin!$I12573,)</f>
        <v>0</v>
      </c>
      <c r="M12573" s="38">
        <f>IF(AND(Colin!$G12573=$B$1,Colin!$H12573&lt;=$C$3),Colin!$I12573,)</f>
        <v>0</v>
      </c>
      <c r="N12573" s="38">
        <f>IF(AND(Colin!$G12573=$B$2,Colin!$H12573=$C$3),Colin!$I12573,)</f>
        <v>0</v>
      </c>
      <c r="O12573" s="38">
        <f>IF(AND(Colin!$G12573=$B$2,Colin!$H12573&lt;=$C$3),Colin!$I12573,)</f>
        <v>0</v>
      </c>
      <c r="P12573" s="38">
        <f>IF(Colin!$G12573&lt;$B$2,Colin!$I12573,0)</f>
        <v>0</v>
      </c>
      <c r="Q12573" s="38">
        <f>IF(Colin!$G12573&lt;$B$1,Colin!$I12573,0)</f>
        <v>0</v>
      </c>
    </row>
    <row r="12574" spans="12:17" x14ac:dyDescent="0.25">
      <c r="L12574" s="38">
        <f>IF(AND(Colin!$G12574=$B$1,Colin!$H12574=$C$3),Colin!$I12574,)</f>
        <v>0</v>
      </c>
      <c r="M12574" s="38">
        <f>IF(AND(Colin!$G12574=$B$1,Colin!$H12574&lt;=$C$3),Colin!$I12574,)</f>
        <v>0</v>
      </c>
      <c r="N12574" s="38">
        <f>IF(AND(Colin!$G12574=$B$2,Colin!$H12574=$C$3),Colin!$I12574,)</f>
        <v>0</v>
      </c>
      <c r="O12574" s="38">
        <f>IF(AND(Colin!$G12574=$B$2,Colin!$H12574&lt;=$C$3),Colin!$I12574,)</f>
        <v>0</v>
      </c>
      <c r="P12574" s="38">
        <f>IF(Colin!$G12574&lt;$B$2,Colin!$I12574,0)</f>
        <v>0</v>
      </c>
      <c r="Q12574" s="38">
        <f>IF(Colin!$G12574&lt;$B$1,Colin!$I12574,0)</f>
        <v>0</v>
      </c>
    </row>
    <row r="12575" spans="12:17" x14ac:dyDescent="0.25">
      <c r="L12575" s="38">
        <f>IF(AND(Colin!$G12575=$B$1,Colin!$H12575=$C$3),Colin!$I12575,)</f>
        <v>0</v>
      </c>
      <c r="M12575" s="38">
        <f>IF(AND(Colin!$G12575=$B$1,Colin!$H12575&lt;=$C$3),Colin!$I12575,)</f>
        <v>0</v>
      </c>
      <c r="N12575" s="38">
        <f>IF(AND(Colin!$G12575=$B$2,Colin!$H12575=$C$3),Colin!$I12575,)</f>
        <v>0</v>
      </c>
      <c r="O12575" s="38">
        <f>IF(AND(Colin!$G12575=$B$2,Colin!$H12575&lt;=$C$3),Colin!$I12575,)</f>
        <v>0</v>
      </c>
      <c r="P12575" s="38">
        <f>IF(Colin!$G12575&lt;$B$2,Colin!$I12575,0)</f>
        <v>0</v>
      </c>
      <c r="Q12575" s="38">
        <f>IF(Colin!$G12575&lt;$B$1,Colin!$I12575,0)</f>
        <v>0</v>
      </c>
    </row>
    <row r="12576" spans="12:17" x14ac:dyDescent="0.25">
      <c r="L12576" s="38">
        <f>IF(AND(Colin!$G12576=$B$1,Colin!$H12576=$C$3),Colin!$I12576,)</f>
        <v>0</v>
      </c>
      <c r="M12576" s="38">
        <f>IF(AND(Colin!$G12576=$B$1,Colin!$H12576&lt;=$C$3),Colin!$I12576,)</f>
        <v>0</v>
      </c>
      <c r="N12576" s="38">
        <f>IF(AND(Colin!$G12576=$B$2,Colin!$H12576=$C$3),Colin!$I12576,)</f>
        <v>0</v>
      </c>
      <c r="O12576" s="38">
        <f>IF(AND(Colin!$G12576=$B$2,Colin!$H12576&lt;=$C$3),Colin!$I12576,)</f>
        <v>0</v>
      </c>
      <c r="P12576" s="38">
        <f>IF(Colin!$G12576&lt;$B$2,Colin!$I12576,0)</f>
        <v>0</v>
      </c>
      <c r="Q12576" s="38">
        <f>IF(Colin!$G12576&lt;$B$1,Colin!$I12576,0)</f>
        <v>0</v>
      </c>
    </row>
    <row r="12577" spans="12:17" x14ac:dyDescent="0.25">
      <c r="L12577" s="38">
        <f>IF(AND(Colin!$G12577=$B$1,Colin!$H12577=$C$3),Colin!$I12577,)</f>
        <v>0</v>
      </c>
      <c r="M12577" s="38">
        <f>IF(AND(Colin!$G12577=$B$1,Colin!$H12577&lt;=$C$3),Colin!$I12577,)</f>
        <v>0</v>
      </c>
      <c r="N12577" s="38">
        <f>IF(AND(Colin!$G12577=$B$2,Colin!$H12577=$C$3),Colin!$I12577,)</f>
        <v>0</v>
      </c>
      <c r="O12577" s="38">
        <f>IF(AND(Colin!$G12577=$B$2,Colin!$H12577&lt;=$C$3),Colin!$I12577,)</f>
        <v>0</v>
      </c>
      <c r="P12577" s="38">
        <f>IF(Colin!$G12577&lt;$B$2,Colin!$I12577,0)</f>
        <v>0</v>
      </c>
      <c r="Q12577" s="38">
        <f>IF(Colin!$G12577&lt;$B$1,Colin!$I12577,0)</f>
        <v>0</v>
      </c>
    </row>
    <row r="12578" spans="12:17" x14ac:dyDescent="0.25">
      <c r="L12578" s="38">
        <f>IF(AND(Colin!$G12578=$B$1,Colin!$H12578=$C$3),Colin!$I12578,)</f>
        <v>0</v>
      </c>
      <c r="M12578" s="38">
        <f>IF(AND(Colin!$G12578=$B$1,Colin!$H12578&lt;=$C$3),Colin!$I12578,)</f>
        <v>0</v>
      </c>
      <c r="N12578" s="38">
        <f>IF(AND(Colin!$G12578=$B$2,Colin!$H12578=$C$3),Colin!$I12578,)</f>
        <v>0</v>
      </c>
      <c r="O12578" s="38">
        <f>IF(AND(Colin!$G12578=$B$2,Colin!$H12578&lt;=$C$3),Colin!$I12578,)</f>
        <v>0</v>
      </c>
      <c r="P12578" s="38">
        <f>IF(Colin!$G12578&lt;$B$2,Colin!$I12578,0)</f>
        <v>0</v>
      </c>
      <c r="Q12578" s="38">
        <f>IF(Colin!$G12578&lt;$B$1,Colin!$I12578,0)</f>
        <v>0</v>
      </c>
    </row>
    <row r="12579" spans="12:17" x14ac:dyDescent="0.25">
      <c r="L12579" s="38">
        <f>IF(AND(Colin!$G12579=$B$1,Colin!$H12579=$C$3),Colin!$I12579,)</f>
        <v>0</v>
      </c>
      <c r="M12579" s="38">
        <f>IF(AND(Colin!$G12579=$B$1,Colin!$H12579&lt;=$C$3),Colin!$I12579,)</f>
        <v>0</v>
      </c>
      <c r="N12579" s="38">
        <f>IF(AND(Colin!$G12579=$B$2,Colin!$H12579=$C$3),Colin!$I12579,)</f>
        <v>0</v>
      </c>
      <c r="O12579" s="38">
        <f>IF(AND(Colin!$G12579=$B$2,Colin!$H12579&lt;=$C$3),Colin!$I12579,)</f>
        <v>0</v>
      </c>
      <c r="P12579" s="38">
        <f>IF(Colin!$G12579&lt;$B$2,Colin!$I12579,0)</f>
        <v>0</v>
      </c>
      <c r="Q12579" s="38">
        <f>IF(Colin!$G12579&lt;$B$1,Colin!$I12579,0)</f>
        <v>0</v>
      </c>
    </row>
    <row r="12580" spans="12:17" x14ac:dyDescent="0.25">
      <c r="L12580" s="38">
        <f>IF(AND(Colin!$G12580=$B$1,Colin!$H12580=$C$3),Colin!$I12580,)</f>
        <v>0</v>
      </c>
      <c r="M12580" s="38">
        <f>IF(AND(Colin!$G12580=$B$1,Colin!$H12580&lt;=$C$3),Colin!$I12580,)</f>
        <v>0</v>
      </c>
      <c r="N12580" s="38">
        <f>IF(AND(Colin!$G12580=$B$2,Colin!$H12580=$C$3),Colin!$I12580,)</f>
        <v>0</v>
      </c>
      <c r="O12580" s="38">
        <f>IF(AND(Colin!$G12580=$B$2,Colin!$H12580&lt;=$C$3),Colin!$I12580,)</f>
        <v>0</v>
      </c>
      <c r="P12580" s="38">
        <f>IF(Colin!$G12580&lt;$B$2,Colin!$I12580,0)</f>
        <v>0</v>
      </c>
      <c r="Q12580" s="38">
        <f>IF(Colin!$G12580&lt;$B$1,Colin!$I12580,0)</f>
        <v>0</v>
      </c>
    </row>
    <row r="12581" spans="12:17" x14ac:dyDescent="0.25">
      <c r="L12581" s="38">
        <f>IF(AND(Colin!$G12581=$B$1,Colin!$H12581=$C$3),Colin!$I12581,)</f>
        <v>0</v>
      </c>
      <c r="M12581" s="38">
        <f>IF(AND(Colin!$G12581=$B$1,Colin!$H12581&lt;=$C$3),Colin!$I12581,)</f>
        <v>0</v>
      </c>
      <c r="N12581" s="38">
        <f>IF(AND(Colin!$G12581=$B$2,Colin!$H12581=$C$3),Colin!$I12581,)</f>
        <v>0</v>
      </c>
      <c r="O12581" s="38">
        <f>IF(AND(Colin!$G12581=$B$2,Colin!$H12581&lt;=$C$3),Colin!$I12581,)</f>
        <v>0</v>
      </c>
      <c r="P12581" s="38">
        <f>IF(Colin!$G12581&lt;$B$2,Colin!$I12581,0)</f>
        <v>0</v>
      </c>
      <c r="Q12581" s="38">
        <f>IF(Colin!$G12581&lt;$B$1,Colin!$I12581,0)</f>
        <v>0</v>
      </c>
    </row>
    <row r="12582" spans="12:17" x14ac:dyDescent="0.25">
      <c r="L12582" s="38">
        <f>IF(AND(Colin!$G12582=$B$1,Colin!$H12582=$C$3),Colin!$I12582,)</f>
        <v>0</v>
      </c>
      <c r="M12582" s="38">
        <f>IF(AND(Colin!$G12582=$B$1,Colin!$H12582&lt;=$C$3),Colin!$I12582,)</f>
        <v>0</v>
      </c>
      <c r="N12582" s="38">
        <f>IF(AND(Colin!$G12582=$B$2,Colin!$H12582=$C$3),Colin!$I12582,)</f>
        <v>0</v>
      </c>
      <c r="O12582" s="38">
        <f>IF(AND(Colin!$G12582=$B$2,Colin!$H12582&lt;=$C$3),Colin!$I12582,)</f>
        <v>0</v>
      </c>
      <c r="P12582" s="38">
        <f>IF(Colin!$G12582&lt;$B$2,Colin!$I12582,0)</f>
        <v>0</v>
      </c>
      <c r="Q12582" s="38">
        <f>IF(Colin!$G12582&lt;$B$1,Colin!$I12582,0)</f>
        <v>0</v>
      </c>
    </row>
    <row r="12583" spans="12:17" x14ac:dyDescent="0.25">
      <c r="L12583" s="38">
        <f>IF(AND(Colin!$G12583=$B$1,Colin!$H12583=$C$3),Colin!$I12583,)</f>
        <v>0</v>
      </c>
      <c r="M12583" s="38">
        <f>IF(AND(Colin!$G12583=$B$1,Colin!$H12583&lt;=$C$3),Colin!$I12583,)</f>
        <v>0</v>
      </c>
      <c r="N12583" s="38">
        <f>IF(AND(Colin!$G12583=$B$2,Colin!$H12583=$C$3),Colin!$I12583,)</f>
        <v>0</v>
      </c>
      <c r="O12583" s="38">
        <f>IF(AND(Colin!$G12583=$B$2,Colin!$H12583&lt;=$C$3),Colin!$I12583,)</f>
        <v>0</v>
      </c>
      <c r="P12583" s="38">
        <f>IF(Colin!$G12583&lt;$B$2,Colin!$I12583,0)</f>
        <v>0</v>
      </c>
      <c r="Q12583" s="38">
        <f>IF(Colin!$G12583&lt;$B$1,Colin!$I12583,0)</f>
        <v>0</v>
      </c>
    </row>
    <row r="12584" spans="12:17" x14ac:dyDescent="0.25">
      <c r="L12584" s="38">
        <f>IF(AND(Colin!$G12584=$B$1,Colin!$H12584=$C$3),Colin!$I12584,)</f>
        <v>0</v>
      </c>
      <c r="M12584" s="38">
        <f>IF(AND(Colin!$G12584=$B$1,Colin!$H12584&lt;=$C$3),Colin!$I12584,)</f>
        <v>0</v>
      </c>
      <c r="N12584" s="38">
        <f>IF(AND(Colin!$G12584=$B$2,Colin!$H12584=$C$3),Colin!$I12584,)</f>
        <v>0</v>
      </c>
      <c r="O12584" s="38">
        <f>IF(AND(Colin!$G12584=$B$2,Colin!$H12584&lt;=$C$3),Colin!$I12584,)</f>
        <v>0</v>
      </c>
      <c r="P12584" s="38">
        <f>IF(Colin!$G12584&lt;$B$2,Colin!$I12584,0)</f>
        <v>0</v>
      </c>
      <c r="Q12584" s="38">
        <f>IF(Colin!$G12584&lt;$B$1,Colin!$I12584,0)</f>
        <v>0</v>
      </c>
    </row>
    <row r="12585" spans="12:17" x14ac:dyDescent="0.25">
      <c r="L12585" s="38">
        <f>IF(AND(Colin!$G12585=$B$1,Colin!$H12585=$C$3),Colin!$I12585,)</f>
        <v>0</v>
      </c>
      <c r="M12585" s="38">
        <f>IF(AND(Colin!$G12585=$B$1,Colin!$H12585&lt;=$C$3),Colin!$I12585,)</f>
        <v>0</v>
      </c>
      <c r="N12585" s="38">
        <f>IF(AND(Colin!$G12585=$B$2,Colin!$H12585=$C$3),Colin!$I12585,)</f>
        <v>0</v>
      </c>
      <c r="O12585" s="38">
        <f>IF(AND(Colin!$G12585=$B$2,Colin!$H12585&lt;=$C$3),Colin!$I12585,)</f>
        <v>0</v>
      </c>
      <c r="P12585" s="38">
        <f>IF(Colin!$G12585&lt;$B$2,Colin!$I12585,0)</f>
        <v>0</v>
      </c>
      <c r="Q12585" s="38">
        <f>IF(Colin!$G12585&lt;$B$1,Colin!$I12585,0)</f>
        <v>0</v>
      </c>
    </row>
    <row r="12586" spans="12:17" x14ac:dyDescent="0.25">
      <c r="L12586" s="38">
        <f>IF(AND(Colin!$G12586=$B$1,Colin!$H12586=$C$3),Colin!$I12586,)</f>
        <v>0</v>
      </c>
      <c r="M12586" s="38">
        <f>IF(AND(Colin!$G12586=$B$1,Colin!$H12586&lt;=$C$3),Colin!$I12586,)</f>
        <v>0</v>
      </c>
      <c r="N12586" s="38">
        <f>IF(AND(Colin!$G12586=$B$2,Colin!$H12586=$C$3),Colin!$I12586,)</f>
        <v>0</v>
      </c>
      <c r="O12586" s="38">
        <f>IF(AND(Colin!$G12586=$B$2,Colin!$H12586&lt;=$C$3),Colin!$I12586,)</f>
        <v>0</v>
      </c>
      <c r="P12586" s="38">
        <f>IF(Colin!$G12586&lt;$B$2,Colin!$I12586,0)</f>
        <v>0</v>
      </c>
      <c r="Q12586" s="38">
        <f>IF(Colin!$G12586&lt;$B$1,Colin!$I12586,0)</f>
        <v>0</v>
      </c>
    </row>
    <row r="12587" spans="12:17" x14ac:dyDescent="0.25">
      <c r="L12587" s="38">
        <f>IF(AND(Colin!$G12587=$B$1,Colin!$H12587=$C$3),Colin!$I12587,)</f>
        <v>0</v>
      </c>
      <c r="M12587" s="38">
        <f>IF(AND(Colin!$G12587=$B$1,Colin!$H12587&lt;=$C$3),Colin!$I12587,)</f>
        <v>0</v>
      </c>
      <c r="N12587" s="38">
        <f>IF(AND(Colin!$G12587=$B$2,Colin!$H12587=$C$3),Colin!$I12587,)</f>
        <v>0</v>
      </c>
      <c r="O12587" s="38">
        <f>IF(AND(Colin!$G12587=$B$2,Colin!$H12587&lt;=$C$3),Colin!$I12587,)</f>
        <v>0</v>
      </c>
      <c r="P12587" s="38">
        <f>IF(Colin!$G12587&lt;$B$2,Colin!$I12587,0)</f>
        <v>0</v>
      </c>
      <c r="Q12587" s="38">
        <f>IF(Colin!$G12587&lt;$B$1,Colin!$I12587,0)</f>
        <v>0</v>
      </c>
    </row>
    <row r="12588" spans="12:17" x14ac:dyDescent="0.25">
      <c r="L12588" s="38">
        <f>IF(AND(Colin!$G12588=$B$1,Colin!$H12588=$C$3),Colin!$I12588,)</f>
        <v>0</v>
      </c>
      <c r="M12588" s="38">
        <f>IF(AND(Colin!$G12588=$B$1,Colin!$H12588&lt;=$C$3),Colin!$I12588,)</f>
        <v>0</v>
      </c>
      <c r="N12588" s="38">
        <f>IF(AND(Colin!$G12588=$B$2,Colin!$H12588=$C$3),Colin!$I12588,)</f>
        <v>0</v>
      </c>
      <c r="O12588" s="38">
        <f>IF(AND(Colin!$G12588=$B$2,Colin!$H12588&lt;=$C$3),Colin!$I12588,)</f>
        <v>0</v>
      </c>
      <c r="P12588" s="38">
        <f>IF(Colin!$G12588&lt;$B$2,Colin!$I12588,0)</f>
        <v>0</v>
      </c>
      <c r="Q12588" s="38">
        <f>IF(Colin!$G12588&lt;$B$1,Colin!$I12588,0)</f>
        <v>0</v>
      </c>
    </row>
    <row r="12589" spans="12:17" x14ac:dyDescent="0.25">
      <c r="L12589" s="38">
        <f>IF(AND(Colin!$G12589=$B$1,Colin!$H12589=$C$3),Colin!$I12589,)</f>
        <v>0</v>
      </c>
      <c r="M12589" s="38">
        <f>IF(AND(Colin!$G12589=$B$1,Colin!$H12589&lt;=$C$3),Colin!$I12589,)</f>
        <v>0</v>
      </c>
      <c r="N12589" s="38">
        <f>IF(AND(Colin!$G12589=$B$2,Colin!$H12589=$C$3),Colin!$I12589,)</f>
        <v>0</v>
      </c>
      <c r="O12589" s="38">
        <f>IF(AND(Colin!$G12589=$B$2,Colin!$H12589&lt;=$C$3),Colin!$I12589,)</f>
        <v>0</v>
      </c>
      <c r="P12589" s="38">
        <f>IF(Colin!$G12589&lt;$B$2,Colin!$I12589,0)</f>
        <v>0</v>
      </c>
      <c r="Q12589" s="38">
        <f>IF(Colin!$G12589&lt;$B$1,Colin!$I12589,0)</f>
        <v>0</v>
      </c>
    </row>
    <row r="12590" spans="12:17" x14ac:dyDescent="0.25">
      <c r="L12590" s="38">
        <f>IF(AND(Colin!$G12590=$B$1,Colin!$H12590=$C$3),Colin!$I12590,)</f>
        <v>0</v>
      </c>
      <c r="M12590" s="38">
        <f>IF(AND(Colin!$G12590=$B$1,Colin!$H12590&lt;=$C$3),Colin!$I12590,)</f>
        <v>0</v>
      </c>
      <c r="N12590" s="38">
        <f>IF(AND(Colin!$G12590=$B$2,Colin!$H12590=$C$3),Colin!$I12590,)</f>
        <v>0</v>
      </c>
      <c r="O12590" s="38">
        <f>IF(AND(Colin!$G12590=$B$2,Colin!$H12590&lt;=$C$3),Colin!$I12590,)</f>
        <v>0</v>
      </c>
      <c r="P12590" s="38">
        <f>IF(Colin!$G12590&lt;$B$2,Colin!$I12590,0)</f>
        <v>0</v>
      </c>
      <c r="Q12590" s="38">
        <f>IF(Colin!$G12590&lt;$B$1,Colin!$I12590,0)</f>
        <v>0</v>
      </c>
    </row>
    <row r="12591" spans="12:17" x14ac:dyDescent="0.25">
      <c r="L12591" s="38">
        <f>IF(AND(Colin!$G12591=$B$1,Colin!$H12591=$C$3),Colin!$I12591,)</f>
        <v>0</v>
      </c>
      <c r="M12591" s="38">
        <f>IF(AND(Colin!$G12591=$B$1,Colin!$H12591&lt;=$C$3),Colin!$I12591,)</f>
        <v>0</v>
      </c>
      <c r="N12591" s="38">
        <f>IF(AND(Colin!$G12591=$B$2,Colin!$H12591=$C$3),Colin!$I12591,)</f>
        <v>0</v>
      </c>
      <c r="O12591" s="38">
        <f>IF(AND(Colin!$G12591=$B$2,Colin!$H12591&lt;=$C$3),Colin!$I12591,)</f>
        <v>0</v>
      </c>
      <c r="P12591" s="38">
        <f>IF(Colin!$G12591&lt;$B$2,Colin!$I12591,0)</f>
        <v>0</v>
      </c>
      <c r="Q12591" s="38">
        <f>IF(Colin!$G12591&lt;$B$1,Colin!$I12591,0)</f>
        <v>0</v>
      </c>
    </row>
    <row r="12592" spans="12:17" x14ac:dyDescent="0.25">
      <c r="L12592" s="38">
        <f>IF(AND(Colin!$G12592=$B$1,Colin!$H12592=$C$3),Colin!$I12592,)</f>
        <v>0</v>
      </c>
      <c r="M12592" s="38">
        <f>IF(AND(Colin!$G12592=$B$1,Colin!$H12592&lt;=$C$3),Colin!$I12592,)</f>
        <v>0</v>
      </c>
      <c r="N12592" s="38">
        <f>IF(AND(Colin!$G12592=$B$2,Colin!$H12592=$C$3),Colin!$I12592,)</f>
        <v>0</v>
      </c>
      <c r="O12592" s="38">
        <f>IF(AND(Colin!$G12592=$B$2,Colin!$H12592&lt;=$C$3),Colin!$I12592,)</f>
        <v>0</v>
      </c>
      <c r="P12592" s="38">
        <f>IF(Colin!$G12592&lt;$B$2,Colin!$I12592,0)</f>
        <v>0</v>
      </c>
      <c r="Q12592" s="38">
        <f>IF(Colin!$G12592&lt;$B$1,Colin!$I12592,0)</f>
        <v>0</v>
      </c>
    </row>
    <row r="12593" spans="12:17" x14ac:dyDescent="0.25">
      <c r="L12593" s="38">
        <f>IF(AND(Colin!$G12593=$B$1,Colin!$H12593=$C$3),Colin!$I12593,)</f>
        <v>0</v>
      </c>
      <c r="M12593" s="38">
        <f>IF(AND(Colin!$G12593=$B$1,Colin!$H12593&lt;=$C$3),Colin!$I12593,)</f>
        <v>0</v>
      </c>
      <c r="N12593" s="38">
        <f>IF(AND(Colin!$G12593=$B$2,Colin!$H12593=$C$3),Colin!$I12593,)</f>
        <v>0</v>
      </c>
      <c r="O12593" s="38">
        <f>IF(AND(Colin!$G12593=$B$2,Colin!$H12593&lt;=$C$3),Colin!$I12593,)</f>
        <v>0</v>
      </c>
      <c r="P12593" s="38">
        <f>IF(Colin!$G12593&lt;$B$2,Colin!$I12593,0)</f>
        <v>0</v>
      </c>
      <c r="Q12593" s="38">
        <f>IF(Colin!$G12593&lt;$B$1,Colin!$I12593,0)</f>
        <v>0</v>
      </c>
    </row>
    <row r="12594" spans="12:17" x14ac:dyDescent="0.25">
      <c r="L12594" s="38">
        <f>IF(AND(Colin!$G12594=$B$1,Colin!$H12594=$C$3),Colin!$I12594,)</f>
        <v>0</v>
      </c>
      <c r="M12594" s="38">
        <f>IF(AND(Colin!$G12594=$B$1,Colin!$H12594&lt;=$C$3),Colin!$I12594,)</f>
        <v>0</v>
      </c>
      <c r="N12594" s="38">
        <f>IF(AND(Colin!$G12594=$B$2,Colin!$H12594=$C$3),Colin!$I12594,)</f>
        <v>0</v>
      </c>
      <c r="O12594" s="38">
        <f>IF(AND(Colin!$G12594=$B$2,Colin!$H12594&lt;=$C$3),Colin!$I12594,)</f>
        <v>0</v>
      </c>
      <c r="P12594" s="38">
        <f>IF(Colin!$G12594&lt;$B$2,Colin!$I12594,0)</f>
        <v>0</v>
      </c>
      <c r="Q12594" s="38">
        <f>IF(Colin!$G12594&lt;$B$1,Colin!$I12594,0)</f>
        <v>0</v>
      </c>
    </row>
    <row r="12595" spans="12:17" x14ac:dyDescent="0.25">
      <c r="L12595" s="38">
        <f>IF(AND(Colin!$G12595=$B$1,Colin!$H12595=$C$3),Colin!$I12595,)</f>
        <v>0</v>
      </c>
      <c r="M12595" s="38">
        <f>IF(AND(Colin!$G12595=$B$1,Colin!$H12595&lt;=$C$3),Colin!$I12595,)</f>
        <v>0</v>
      </c>
      <c r="N12595" s="38">
        <f>IF(AND(Colin!$G12595=$B$2,Colin!$H12595=$C$3),Colin!$I12595,)</f>
        <v>0</v>
      </c>
      <c r="O12595" s="38">
        <f>IF(AND(Colin!$G12595=$B$2,Colin!$H12595&lt;=$C$3),Colin!$I12595,)</f>
        <v>0</v>
      </c>
      <c r="P12595" s="38">
        <f>IF(Colin!$G12595&lt;$B$2,Colin!$I12595,0)</f>
        <v>0</v>
      </c>
      <c r="Q12595" s="38">
        <f>IF(Colin!$G12595&lt;$B$1,Colin!$I12595,0)</f>
        <v>0</v>
      </c>
    </row>
    <row r="12596" spans="12:17" x14ac:dyDescent="0.25">
      <c r="L12596" s="38">
        <f>IF(AND(Colin!$G12596=$B$1,Colin!$H12596=$C$3),Colin!$I12596,)</f>
        <v>0</v>
      </c>
      <c r="M12596" s="38">
        <f>IF(AND(Colin!$G12596=$B$1,Colin!$H12596&lt;=$C$3),Colin!$I12596,)</f>
        <v>0</v>
      </c>
      <c r="N12596" s="38">
        <f>IF(AND(Colin!$G12596=$B$2,Colin!$H12596=$C$3),Colin!$I12596,)</f>
        <v>0</v>
      </c>
      <c r="O12596" s="38">
        <f>IF(AND(Colin!$G12596=$B$2,Colin!$H12596&lt;=$C$3),Colin!$I12596,)</f>
        <v>0</v>
      </c>
      <c r="P12596" s="38">
        <f>IF(Colin!$G12596&lt;$B$2,Colin!$I12596,0)</f>
        <v>0</v>
      </c>
      <c r="Q12596" s="38">
        <f>IF(Colin!$G12596&lt;$B$1,Colin!$I12596,0)</f>
        <v>0</v>
      </c>
    </row>
    <row r="12597" spans="12:17" x14ac:dyDescent="0.25">
      <c r="L12597" s="38">
        <f>IF(AND(Colin!$G12597=$B$1,Colin!$H12597=$C$3),Colin!$I12597,)</f>
        <v>0</v>
      </c>
      <c r="M12597" s="38">
        <f>IF(AND(Colin!$G12597=$B$1,Colin!$H12597&lt;=$C$3),Colin!$I12597,)</f>
        <v>0</v>
      </c>
      <c r="N12597" s="38">
        <f>IF(AND(Colin!$G12597=$B$2,Colin!$H12597=$C$3),Colin!$I12597,)</f>
        <v>0</v>
      </c>
      <c r="O12597" s="38">
        <f>IF(AND(Colin!$G12597=$B$2,Colin!$H12597&lt;=$C$3),Colin!$I12597,)</f>
        <v>0</v>
      </c>
      <c r="P12597" s="38">
        <f>IF(Colin!$G12597&lt;$B$2,Colin!$I12597,0)</f>
        <v>0</v>
      </c>
      <c r="Q12597" s="38">
        <f>IF(Colin!$G12597&lt;$B$1,Colin!$I12597,0)</f>
        <v>0</v>
      </c>
    </row>
    <row r="12598" spans="12:17" x14ac:dyDescent="0.25">
      <c r="L12598" s="38">
        <f>IF(AND(Colin!$G12598=$B$1,Colin!$H12598=$C$3),Colin!$I12598,)</f>
        <v>0</v>
      </c>
      <c r="M12598" s="38">
        <f>IF(AND(Colin!$G12598=$B$1,Colin!$H12598&lt;=$C$3),Colin!$I12598,)</f>
        <v>0</v>
      </c>
      <c r="N12598" s="38">
        <f>IF(AND(Colin!$G12598=$B$2,Colin!$H12598=$C$3),Colin!$I12598,)</f>
        <v>0</v>
      </c>
      <c r="O12598" s="38">
        <f>IF(AND(Colin!$G12598=$B$2,Colin!$H12598&lt;=$C$3),Colin!$I12598,)</f>
        <v>0</v>
      </c>
      <c r="P12598" s="38">
        <f>IF(Colin!$G12598&lt;$B$2,Colin!$I12598,0)</f>
        <v>0</v>
      </c>
      <c r="Q12598" s="38">
        <f>IF(Colin!$G12598&lt;$B$1,Colin!$I12598,0)</f>
        <v>0</v>
      </c>
    </row>
    <row r="12599" spans="12:17" x14ac:dyDescent="0.25">
      <c r="L12599" s="38">
        <f>IF(AND(Colin!$G12599=$B$1,Colin!$H12599=$C$3),Colin!$I12599,)</f>
        <v>0</v>
      </c>
      <c r="M12599" s="38">
        <f>IF(AND(Colin!$G12599=$B$1,Colin!$H12599&lt;=$C$3),Colin!$I12599,)</f>
        <v>0</v>
      </c>
      <c r="N12599" s="38">
        <f>IF(AND(Colin!$G12599=$B$2,Colin!$H12599=$C$3),Colin!$I12599,)</f>
        <v>0</v>
      </c>
      <c r="O12599" s="38">
        <f>IF(AND(Colin!$G12599=$B$2,Colin!$H12599&lt;=$C$3),Colin!$I12599,)</f>
        <v>0</v>
      </c>
      <c r="P12599" s="38">
        <f>IF(Colin!$G12599&lt;$B$2,Colin!$I12599,0)</f>
        <v>0</v>
      </c>
      <c r="Q12599" s="38">
        <f>IF(Colin!$G12599&lt;$B$1,Colin!$I12599,0)</f>
        <v>0</v>
      </c>
    </row>
    <row r="12600" spans="12:17" x14ac:dyDescent="0.25">
      <c r="L12600" s="38">
        <f>IF(AND(Colin!$G12600=$B$1,Colin!$H12600=$C$3),Colin!$I12600,)</f>
        <v>0</v>
      </c>
      <c r="M12600" s="38">
        <f>IF(AND(Colin!$G12600=$B$1,Colin!$H12600&lt;=$C$3),Colin!$I12600,)</f>
        <v>0</v>
      </c>
      <c r="N12600" s="38">
        <f>IF(AND(Colin!$G12600=$B$2,Colin!$H12600=$C$3),Colin!$I12600,)</f>
        <v>0</v>
      </c>
      <c r="O12600" s="38">
        <f>IF(AND(Colin!$G12600=$B$2,Colin!$H12600&lt;=$C$3),Colin!$I12600,)</f>
        <v>0</v>
      </c>
      <c r="P12600" s="38">
        <f>IF(Colin!$G12600&lt;$B$2,Colin!$I12600,0)</f>
        <v>0</v>
      </c>
      <c r="Q12600" s="38">
        <f>IF(Colin!$G12600&lt;$B$1,Colin!$I12600,0)</f>
        <v>0</v>
      </c>
    </row>
    <row r="12601" spans="12:17" x14ac:dyDescent="0.25">
      <c r="L12601" s="38">
        <f>IF(AND(Colin!$G12601=$B$1,Colin!$H12601=$C$3),Colin!$I12601,)</f>
        <v>0</v>
      </c>
      <c r="M12601" s="38">
        <f>IF(AND(Colin!$G12601=$B$1,Colin!$H12601&lt;=$C$3),Colin!$I12601,)</f>
        <v>0</v>
      </c>
      <c r="N12601" s="38">
        <f>IF(AND(Colin!$G12601=$B$2,Colin!$H12601=$C$3),Colin!$I12601,)</f>
        <v>0</v>
      </c>
      <c r="O12601" s="38">
        <f>IF(AND(Colin!$G12601=$B$2,Colin!$H12601&lt;=$C$3),Colin!$I12601,)</f>
        <v>0</v>
      </c>
      <c r="P12601" s="38">
        <f>IF(Colin!$G12601&lt;$B$2,Colin!$I12601,0)</f>
        <v>0</v>
      </c>
      <c r="Q12601" s="38">
        <f>IF(Colin!$G12601&lt;$B$1,Colin!$I12601,0)</f>
        <v>0</v>
      </c>
    </row>
    <row r="12602" spans="12:17" x14ac:dyDescent="0.25">
      <c r="L12602" s="38">
        <f>IF(AND(Colin!$G12602=$B$1,Colin!$H12602=$C$3),Colin!$I12602,)</f>
        <v>0</v>
      </c>
      <c r="M12602" s="38">
        <f>IF(AND(Colin!$G12602=$B$1,Colin!$H12602&lt;=$C$3),Colin!$I12602,)</f>
        <v>0</v>
      </c>
      <c r="N12602" s="38">
        <f>IF(AND(Colin!$G12602=$B$2,Colin!$H12602=$C$3),Colin!$I12602,)</f>
        <v>0</v>
      </c>
      <c r="O12602" s="38">
        <f>IF(AND(Colin!$G12602=$B$2,Colin!$H12602&lt;=$C$3),Colin!$I12602,)</f>
        <v>0</v>
      </c>
      <c r="P12602" s="38">
        <f>IF(Colin!$G12602&lt;$B$2,Colin!$I12602,0)</f>
        <v>0</v>
      </c>
      <c r="Q12602" s="38">
        <f>IF(Colin!$G12602&lt;$B$1,Colin!$I12602,0)</f>
        <v>0</v>
      </c>
    </row>
    <row r="12603" spans="12:17" x14ac:dyDescent="0.25">
      <c r="L12603" s="38">
        <f>IF(AND(Colin!$G12603=$B$1,Colin!$H12603=$C$3),Colin!$I12603,)</f>
        <v>0</v>
      </c>
      <c r="M12603" s="38">
        <f>IF(AND(Colin!$G12603=$B$1,Colin!$H12603&lt;=$C$3),Colin!$I12603,)</f>
        <v>0</v>
      </c>
      <c r="N12603" s="38">
        <f>IF(AND(Colin!$G12603=$B$2,Colin!$H12603=$C$3),Colin!$I12603,)</f>
        <v>0</v>
      </c>
      <c r="O12603" s="38">
        <f>IF(AND(Colin!$G12603=$B$2,Colin!$H12603&lt;=$C$3),Colin!$I12603,)</f>
        <v>0</v>
      </c>
      <c r="P12603" s="38">
        <f>IF(Colin!$G12603&lt;$B$2,Colin!$I12603,0)</f>
        <v>0</v>
      </c>
      <c r="Q12603" s="38">
        <f>IF(Colin!$G12603&lt;$B$1,Colin!$I12603,0)</f>
        <v>0</v>
      </c>
    </row>
    <row r="12604" spans="12:17" x14ac:dyDescent="0.25">
      <c r="L12604" s="38">
        <f>IF(AND(Colin!$G12604=$B$1,Colin!$H12604=$C$3),Colin!$I12604,)</f>
        <v>0</v>
      </c>
      <c r="M12604" s="38">
        <f>IF(AND(Colin!$G12604=$B$1,Colin!$H12604&lt;=$C$3),Colin!$I12604,)</f>
        <v>0</v>
      </c>
      <c r="N12604" s="38">
        <f>IF(AND(Colin!$G12604=$B$2,Colin!$H12604=$C$3),Colin!$I12604,)</f>
        <v>0</v>
      </c>
      <c r="O12604" s="38">
        <f>IF(AND(Colin!$G12604=$B$2,Colin!$H12604&lt;=$C$3),Colin!$I12604,)</f>
        <v>0</v>
      </c>
      <c r="P12604" s="38">
        <f>IF(Colin!$G12604&lt;$B$2,Colin!$I12604,0)</f>
        <v>0</v>
      </c>
      <c r="Q12604" s="38">
        <f>IF(Colin!$G12604&lt;$B$1,Colin!$I12604,0)</f>
        <v>0</v>
      </c>
    </row>
    <row r="12605" spans="12:17" x14ac:dyDescent="0.25">
      <c r="L12605" s="38">
        <f>IF(AND(Colin!$G12605=$B$1,Colin!$H12605=$C$3),Colin!$I12605,)</f>
        <v>0</v>
      </c>
      <c r="M12605" s="38">
        <f>IF(AND(Colin!$G12605=$B$1,Colin!$H12605&lt;=$C$3),Colin!$I12605,)</f>
        <v>0</v>
      </c>
      <c r="N12605" s="38">
        <f>IF(AND(Colin!$G12605=$B$2,Colin!$H12605=$C$3),Colin!$I12605,)</f>
        <v>0</v>
      </c>
      <c r="O12605" s="38">
        <f>IF(AND(Colin!$G12605=$B$2,Colin!$H12605&lt;=$C$3),Colin!$I12605,)</f>
        <v>0</v>
      </c>
      <c r="P12605" s="38">
        <f>IF(Colin!$G12605&lt;$B$2,Colin!$I12605,0)</f>
        <v>0</v>
      </c>
      <c r="Q12605" s="38">
        <f>IF(Colin!$G12605&lt;$B$1,Colin!$I12605,0)</f>
        <v>0</v>
      </c>
    </row>
    <row r="12606" spans="12:17" x14ac:dyDescent="0.25">
      <c r="L12606" s="38">
        <f>IF(AND(Colin!$G12606=$B$1,Colin!$H12606=$C$3),Colin!$I12606,)</f>
        <v>0</v>
      </c>
      <c r="M12606" s="38">
        <f>IF(AND(Colin!$G12606=$B$1,Colin!$H12606&lt;=$C$3),Colin!$I12606,)</f>
        <v>0</v>
      </c>
      <c r="N12606" s="38">
        <f>IF(AND(Colin!$G12606=$B$2,Colin!$H12606=$C$3),Colin!$I12606,)</f>
        <v>0</v>
      </c>
      <c r="O12606" s="38">
        <f>IF(AND(Colin!$G12606=$B$2,Colin!$H12606&lt;=$C$3),Colin!$I12606,)</f>
        <v>0</v>
      </c>
      <c r="P12606" s="38">
        <f>IF(Colin!$G12606&lt;$B$2,Colin!$I12606,0)</f>
        <v>0</v>
      </c>
      <c r="Q12606" s="38">
        <f>IF(Colin!$G12606&lt;$B$1,Colin!$I12606,0)</f>
        <v>0</v>
      </c>
    </row>
    <row r="12607" spans="12:17" x14ac:dyDescent="0.25">
      <c r="L12607" s="38">
        <f>IF(AND(Colin!$G12607=$B$1,Colin!$H12607=$C$3),Colin!$I12607,)</f>
        <v>0</v>
      </c>
      <c r="M12607" s="38">
        <f>IF(AND(Colin!$G12607=$B$1,Colin!$H12607&lt;=$C$3),Colin!$I12607,)</f>
        <v>0</v>
      </c>
      <c r="N12607" s="38">
        <f>IF(AND(Colin!$G12607=$B$2,Colin!$H12607=$C$3),Colin!$I12607,)</f>
        <v>0</v>
      </c>
      <c r="O12607" s="38">
        <f>IF(AND(Colin!$G12607=$B$2,Colin!$H12607&lt;=$C$3),Colin!$I12607,)</f>
        <v>0</v>
      </c>
      <c r="P12607" s="38">
        <f>IF(Colin!$G12607&lt;$B$2,Colin!$I12607,0)</f>
        <v>0</v>
      </c>
      <c r="Q12607" s="38">
        <f>IF(Colin!$G12607&lt;$B$1,Colin!$I12607,0)</f>
        <v>0</v>
      </c>
    </row>
    <row r="12608" spans="12:17" x14ac:dyDescent="0.25">
      <c r="L12608" s="38">
        <f>IF(AND(Colin!$G12608=$B$1,Colin!$H12608=$C$3),Colin!$I12608,)</f>
        <v>0</v>
      </c>
      <c r="M12608" s="38">
        <f>IF(AND(Colin!$G12608=$B$1,Colin!$H12608&lt;=$C$3),Colin!$I12608,)</f>
        <v>0</v>
      </c>
      <c r="N12608" s="38">
        <f>IF(AND(Colin!$G12608=$B$2,Colin!$H12608=$C$3),Colin!$I12608,)</f>
        <v>0</v>
      </c>
      <c r="O12608" s="38">
        <f>IF(AND(Colin!$G12608=$B$2,Colin!$H12608&lt;=$C$3),Colin!$I12608,)</f>
        <v>0</v>
      </c>
      <c r="P12608" s="38">
        <f>IF(Colin!$G12608&lt;$B$2,Colin!$I12608,0)</f>
        <v>0</v>
      </c>
      <c r="Q12608" s="38">
        <f>IF(Colin!$G12608&lt;$B$1,Colin!$I12608,0)</f>
        <v>0</v>
      </c>
    </row>
    <row r="12609" spans="12:17" x14ac:dyDescent="0.25">
      <c r="L12609" s="38">
        <f>IF(AND(Colin!$G12609=$B$1,Colin!$H12609=$C$3),Colin!$I12609,)</f>
        <v>0</v>
      </c>
      <c r="M12609" s="38">
        <f>IF(AND(Colin!$G12609=$B$1,Colin!$H12609&lt;=$C$3),Colin!$I12609,)</f>
        <v>0</v>
      </c>
      <c r="N12609" s="38">
        <f>IF(AND(Colin!$G12609=$B$2,Colin!$H12609=$C$3),Colin!$I12609,)</f>
        <v>0</v>
      </c>
      <c r="O12609" s="38">
        <f>IF(AND(Colin!$G12609=$B$2,Colin!$H12609&lt;=$C$3),Colin!$I12609,)</f>
        <v>0</v>
      </c>
      <c r="P12609" s="38">
        <f>IF(Colin!$G12609&lt;$B$2,Colin!$I12609,0)</f>
        <v>0</v>
      </c>
      <c r="Q12609" s="38">
        <f>IF(Colin!$G12609&lt;$B$1,Colin!$I12609,0)</f>
        <v>0</v>
      </c>
    </row>
    <row r="12610" spans="12:17" x14ac:dyDescent="0.25">
      <c r="L12610" s="38">
        <f>IF(AND(Colin!$G12610=$B$1,Colin!$H12610=$C$3),Colin!$I12610,)</f>
        <v>0</v>
      </c>
      <c r="M12610" s="38">
        <f>IF(AND(Colin!$G12610=$B$1,Colin!$H12610&lt;=$C$3),Colin!$I12610,)</f>
        <v>0</v>
      </c>
      <c r="N12610" s="38">
        <f>IF(AND(Colin!$G12610=$B$2,Colin!$H12610=$C$3),Colin!$I12610,)</f>
        <v>0</v>
      </c>
      <c r="O12610" s="38">
        <f>IF(AND(Colin!$G12610=$B$2,Colin!$H12610&lt;=$C$3),Colin!$I12610,)</f>
        <v>0</v>
      </c>
      <c r="P12610" s="38">
        <f>IF(Colin!$G12610&lt;$B$2,Colin!$I12610,0)</f>
        <v>0</v>
      </c>
      <c r="Q12610" s="38">
        <f>IF(Colin!$G12610&lt;$B$1,Colin!$I12610,0)</f>
        <v>0</v>
      </c>
    </row>
    <row r="12611" spans="12:17" x14ac:dyDescent="0.25">
      <c r="L12611" s="38">
        <f>IF(AND(Colin!$G12611=$B$1,Colin!$H12611=$C$3),Colin!$I12611,)</f>
        <v>0</v>
      </c>
      <c r="M12611" s="38">
        <f>IF(AND(Colin!$G12611=$B$1,Colin!$H12611&lt;=$C$3),Colin!$I12611,)</f>
        <v>0</v>
      </c>
      <c r="N12611" s="38">
        <f>IF(AND(Colin!$G12611=$B$2,Colin!$H12611=$C$3),Colin!$I12611,)</f>
        <v>0</v>
      </c>
      <c r="O12611" s="38">
        <f>IF(AND(Colin!$G12611=$B$2,Colin!$H12611&lt;=$C$3),Colin!$I12611,)</f>
        <v>0</v>
      </c>
      <c r="P12611" s="38">
        <f>IF(Colin!$G12611&lt;$B$2,Colin!$I12611,0)</f>
        <v>0</v>
      </c>
      <c r="Q12611" s="38">
        <f>IF(Colin!$G12611&lt;$B$1,Colin!$I12611,0)</f>
        <v>0</v>
      </c>
    </row>
    <row r="12612" spans="12:17" x14ac:dyDescent="0.25">
      <c r="L12612" s="38">
        <f>IF(AND(Colin!$G12612=$B$1,Colin!$H12612=$C$3),Colin!$I12612,)</f>
        <v>0</v>
      </c>
      <c r="M12612" s="38">
        <f>IF(AND(Colin!$G12612=$B$1,Colin!$H12612&lt;=$C$3),Colin!$I12612,)</f>
        <v>0</v>
      </c>
      <c r="N12612" s="38">
        <f>IF(AND(Colin!$G12612=$B$2,Colin!$H12612=$C$3),Colin!$I12612,)</f>
        <v>0</v>
      </c>
      <c r="O12612" s="38">
        <f>IF(AND(Colin!$G12612=$B$2,Colin!$H12612&lt;=$C$3),Colin!$I12612,)</f>
        <v>0</v>
      </c>
      <c r="P12612" s="38">
        <f>IF(Colin!$G12612&lt;$B$2,Colin!$I12612,0)</f>
        <v>0</v>
      </c>
      <c r="Q12612" s="38">
        <f>IF(Colin!$G12612&lt;$B$1,Colin!$I12612,0)</f>
        <v>0</v>
      </c>
    </row>
    <row r="12613" spans="12:17" x14ac:dyDescent="0.25">
      <c r="L12613" s="38">
        <f>IF(AND(Colin!$G12613=$B$1,Colin!$H12613=$C$3),Colin!$I12613,)</f>
        <v>0</v>
      </c>
      <c r="M12613" s="38">
        <f>IF(AND(Colin!$G12613=$B$1,Colin!$H12613&lt;=$C$3),Colin!$I12613,)</f>
        <v>0</v>
      </c>
      <c r="N12613" s="38">
        <f>IF(AND(Colin!$G12613=$B$2,Colin!$H12613=$C$3),Colin!$I12613,)</f>
        <v>0</v>
      </c>
      <c r="O12613" s="38">
        <f>IF(AND(Colin!$G12613=$B$2,Colin!$H12613&lt;=$C$3),Colin!$I12613,)</f>
        <v>0</v>
      </c>
      <c r="P12613" s="38">
        <f>IF(Colin!$G12613&lt;$B$2,Colin!$I12613,0)</f>
        <v>0</v>
      </c>
      <c r="Q12613" s="38">
        <f>IF(Colin!$G12613&lt;$B$1,Colin!$I12613,0)</f>
        <v>0</v>
      </c>
    </row>
    <row r="12614" spans="12:17" x14ac:dyDescent="0.25">
      <c r="L12614" s="38">
        <f>IF(AND(Colin!$G12614=$B$1,Colin!$H12614=$C$3),Colin!$I12614,)</f>
        <v>0</v>
      </c>
      <c r="M12614" s="38">
        <f>IF(AND(Colin!$G12614=$B$1,Colin!$H12614&lt;=$C$3),Colin!$I12614,)</f>
        <v>0</v>
      </c>
      <c r="N12614" s="38">
        <f>IF(AND(Colin!$G12614=$B$2,Colin!$H12614=$C$3),Colin!$I12614,)</f>
        <v>0</v>
      </c>
      <c r="O12614" s="38">
        <f>IF(AND(Colin!$G12614=$B$2,Colin!$H12614&lt;=$C$3),Colin!$I12614,)</f>
        <v>0</v>
      </c>
      <c r="P12614" s="38">
        <f>IF(Colin!$G12614&lt;$B$2,Colin!$I12614,0)</f>
        <v>0</v>
      </c>
      <c r="Q12614" s="38">
        <f>IF(Colin!$G12614&lt;$B$1,Colin!$I12614,0)</f>
        <v>0</v>
      </c>
    </row>
    <row r="12615" spans="12:17" x14ac:dyDescent="0.25">
      <c r="L12615" s="38">
        <f>IF(AND(Colin!$G12615=$B$1,Colin!$H12615=$C$3),Colin!$I12615,)</f>
        <v>0</v>
      </c>
      <c r="M12615" s="38">
        <f>IF(AND(Colin!$G12615=$B$1,Colin!$H12615&lt;=$C$3),Colin!$I12615,)</f>
        <v>0</v>
      </c>
      <c r="N12615" s="38">
        <f>IF(AND(Colin!$G12615=$B$2,Colin!$H12615=$C$3),Colin!$I12615,)</f>
        <v>0</v>
      </c>
      <c r="O12615" s="38">
        <f>IF(AND(Colin!$G12615=$B$2,Colin!$H12615&lt;=$C$3),Colin!$I12615,)</f>
        <v>0</v>
      </c>
      <c r="P12615" s="38">
        <f>IF(Colin!$G12615&lt;$B$2,Colin!$I12615,0)</f>
        <v>0</v>
      </c>
      <c r="Q12615" s="38">
        <f>IF(Colin!$G12615&lt;$B$1,Colin!$I12615,0)</f>
        <v>0</v>
      </c>
    </row>
    <row r="12616" spans="12:17" x14ac:dyDescent="0.25">
      <c r="L12616" s="38">
        <f>IF(AND(Colin!$G12616=$B$1,Colin!$H12616=$C$3),Colin!$I12616,)</f>
        <v>0</v>
      </c>
      <c r="M12616" s="38">
        <f>IF(AND(Colin!$G12616=$B$1,Colin!$H12616&lt;=$C$3),Colin!$I12616,)</f>
        <v>0</v>
      </c>
      <c r="N12616" s="38">
        <f>IF(AND(Colin!$G12616=$B$2,Colin!$H12616=$C$3),Colin!$I12616,)</f>
        <v>0</v>
      </c>
      <c r="O12616" s="38">
        <f>IF(AND(Colin!$G12616=$B$2,Colin!$H12616&lt;=$C$3),Colin!$I12616,)</f>
        <v>0</v>
      </c>
      <c r="P12616" s="38">
        <f>IF(Colin!$G12616&lt;$B$2,Colin!$I12616,0)</f>
        <v>0</v>
      </c>
      <c r="Q12616" s="38">
        <f>IF(Colin!$G12616&lt;$B$1,Colin!$I12616,0)</f>
        <v>0</v>
      </c>
    </row>
    <row r="12617" spans="12:17" x14ac:dyDescent="0.25">
      <c r="L12617" s="38">
        <f>IF(AND(Colin!$G12617=$B$1,Colin!$H12617=$C$3),Colin!$I12617,)</f>
        <v>0</v>
      </c>
      <c r="M12617" s="38">
        <f>IF(AND(Colin!$G12617=$B$1,Colin!$H12617&lt;=$C$3),Colin!$I12617,)</f>
        <v>0</v>
      </c>
      <c r="N12617" s="38">
        <f>IF(AND(Colin!$G12617=$B$2,Colin!$H12617=$C$3),Colin!$I12617,)</f>
        <v>0</v>
      </c>
      <c r="O12617" s="38">
        <f>IF(AND(Colin!$G12617=$B$2,Colin!$H12617&lt;=$C$3),Colin!$I12617,)</f>
        <v>0</v>
      </c>
      <c r="P12617" s="38">
        <f>IF(Colin!$G12617&lt;$B$2,Colin!$I12617,0)</f>
        <v>0</v>
      </c>
      <c r="Q12617" s="38">
        <f>IF(Colin!$G12617&lt;$B$1,Colin!$I12617,0)</f>
        <v>0</v>
      </c>
    </row>
    <row r="12618" spans="12:17" x14ac:dyDescent="0.25">
      <c r="L12618" s="38">
        <f>IF(AND(Colin!$G12618=$B$1,Colin!$H12618=$C$3),Colin!$I12618,)</f>
        <v>0</v>
      </c>
      <c r="M12618" s="38">
        <f>IF(AND(Colin!$G12618=$B$1,Colin!$H12618&lt;=$C$3),Colin!$I12618,)</f>
        <v>0</v>
      </c>
      <c r="N12618" s="38">
        <f>IF(AND(Colin!$G12618=$B$2,Colin!$H12618=$C$3),Colin!$I12618,)</f>
        <v>0</v>
      </c>
      <c r="O12618" s="38">
        <f>IF(AND(Colin!$G12618=$B$2,Colin!$H12618&lt;=$C$3),Colin!$I12618,)</f>
        <v>0</v>
      </c>
      <c r="P12618" s="38">
        <f>IF(Colin!$G12618&lt;$B$2,Colin!$I12618,0)</f>
        <v>0</v>
      </c>
      <c r="Q12618" s="38">
        <f>IF(Colin!$G12618&lt;$B$1,Colin!$I12618,0)</f>
        <v>0</v>
      </c>
    </row>
    <row r="12619" spans="12:17" x14ac:dyDescent="0.25">
      <c r="L12619" s="38">
        <f>IF(AND(Colin!$G12619=$B$1,Colin!$H12619=$C$3),Colin!$I12619,)</f>
        <v>0</v>
      </c>
      <c r="M12619" s="38">
        <f>IF(AND(Colin!$G12619=$B$1,Colin!$H12619&lt;=$C$3),Colin!$I12619,)</f>
        <v>0</v>
      </c>
      <c r="N12619" s="38">
        <f>IF(AND(Colin!$G12619=$B$2,Colin!$H12619=$C$3),Colin!$I12619,)</f>
        <v>0</v>
      </c>
      <c r="O12619" s="38">
        <f>IF(AND(Colin!$G12619=$B$2,Colin!$H12619&lt;=$C$3),Colin!$I12619,)</f>
        <v>0</v>
      </c>
      <c r="P12619" s="38">
        <f>IF(Colin!$G12619&lt;$B$2,Colin!$I12619,0)</f>
        <v>0</v>
      </c>
      <c r="Q12619" s="38">
        <f>IF(Colin!$G12619&lt;$B$1,Colin!$I12619,0)</f>
        <v>0</v>
      </c>
    </row>
    <row r="12620" spans="12:17" x14ac:dyDescent="0.25">
      <c r="L12620" s="38">
        <f>IF(AND(Colin!$G12620=$B$1,Colin!$H12620=$C$3),Colin!$I12620,)</f>
        <v>0</v>
      </c>
      <c r="M12620" s="38">
        <f>IF(AND(Colin!$G12620=$B$1,Colin!$H12620&lt;=$C$3),Colin!$I12620,)</f>
        <v>0</v>
      </c>
      <c r="N12620" s="38">
        <f>IF(AND(Colin!$G12620=$B$2,Colin!$H12620=$C$3),Colin!$I12620,)</f>
        <v>0</v>
      </c>
      <c r="O12620" s="38">
        <f>IF(AND(Colin!$G12620=$B$2,Colin!$H12620&lt;=$C$3),Colin!$I12620,)</f>
        <v>0</v>
      </c>
      <c r="P12620" s="38">
        <f>IF(Colin!$G12620&lt;$B$2,Colin!$I12620,0)</f>
        <v>0</v>
      </c>
      <c r="Q12620" s="38">
        <f>IF(Colin!$G12620&lt;$B$1,Colin!$I12620,0)</f>
        <v>0</v>
      </c>
    </row>
    <row r="12621" spans="12:17" x14ac:dyDescent="0.25">
      <c r="L12621" s="38">
        <f>IF(AND(Colin!$G12621=$B$1,Colin!$H12621=$C$3),Colin!$I12621,)</f>
        <v>0</v>
      </c>
      <c r="M12621" s="38">
        <f>IF(AND(Colin!$G12621=$B$1,Colin!$H12621&lt;=$C$3),Colin!$I12621,)</f>
        <v>0</v>
      </c>
      <c r="N12621" s="38">
        <f>IF(AND(Colin!$G12621=$B$2,Colin!$H12621=$C$3),Colin!$I12621,)</f>
        <v>0</v>
      </c>
      <c r="O12621" s="38">
        <f>IF(AND(Colin!$G12621=$B$2,Colin!$H12621&lt;=$C$3),Colin!$I12621,)</f>
        <v>0</v>
      </c>
      <c r="P12621" s="38">
        <f>IF(Colin!$G12621&lt;$B$2,Colin!$I12621,0)</f>
        <v>0</v>
      </c>
      <c r="Q12621" s="38">
        <f>IF(Colin!$G12621&lt;$B$1,Colin!$I12621,0)</f>
        <v>0</v>
      </c>
    </row>
    <row r="12622" spans="12:17" x14ac:dyDescent="0.25">
      <c r="L12622" s="38">
        <f>IF(AND(Colin!$G12622=$B$1,Colin!$H12622=$C$3),Colin!$I12622,)</f>
        <v>0</v>
      </c>
      <c r="M12622" s="38">
        <f>IF(AND(Colin!$G12622=$B$1,Colin!$H12622&lt;=$C$3),Colin!$I12622,)</f>
        <v>0</v>
      </c>
      <c r="N12622" s="38">
        <f>IF(AND(Colin!$G12622=$B$2,Colin!$H12622=$C$3),Colin!$I12622,)</f>
        <v>0</v>
      </c>
      <c r="O12622" s="38">
        <f>IF(AND(Colin!$G12622=$B$2,Colin!$H12622&lt;=$C$3),Colin!$I12622,)</f>
        <v>0</v>
      </c>
      <c r="P12622" s="38">
        <f>IF(Colin!$G12622&lt;$B$2,Colin!$I12622,0)</f>
        <v>0</v>
      </c>
      <c r="Q12622" s="38">
        <f>IF(Colin!$G12622&lt;$B$1,Colin!$I12622,0)</f>
        <v>0</v>
      </c>
    </row>
    <row r="12623" spans="12:17" x14ac:dyDescent="0.25">
      <c r="L12623" s="38">
        <f>IF(AND(Colin!$G12623=$B$1,Colin!$H12623=$C$3),Colin!$I12623,)</f>
        <v>0</v>
      </c>
      <c r="M12623" s="38">
        <f>IF(AND(Colin!$G12623=$B$1,Colin!$H12623&lt;=$C$3),Colin!$I12623,)</f>
        <v>0</v>
      </c>
      <c r="N12623" s="38">
        <f>IF(AND(Colin!$G12623=$B$2,Colin!$H12623=$C$3),Colin!$I12623,)</f>
        <v>0</v>
      </c>
      <c r="O12623" s="38">
        <f>IF(AND(Colin!$G12623=$B$2,Colin!$H12623&lt;=$C$3),Colin!$I12623,)</f>
        <v>0</v>
      </c>
      <c r="P12623" s="38">
        <f>IF(Colin!$G12623&lt;$B$2,Colin!$I12623,0)</f>
        <v>0</v>
      </c>
      <c r="Q12623" s="38">
        <f>IF(Colin!$G12623&lt;$B$1,Colin!$I12623,0)</f>
        <v>0</v>
      </c>
    </row>
    <row r="12624" spans="12:17" x14ac:dyDescent="0.25">
      <c r="L12624" s="38">
        <f>IF(AND(Colin!$G12624=$B$1,Colin!$H12624=$C$3),Colin!$I12624,)</f>
        <v>0</v>
      </c>
      <c r="M12624" s="38">
        <f>IF(AND(Colin!$G12624=$B$1,Colin!$H12624&lt;=$C$3),Colin!$I12624,)</f>
        <v>0</v>
      </c>
      <c r="N12624" s="38">
        <f>IF(AND(Colin!$G12624=$B$2,Colin!$H12624=$C$3),Colin!$I12624,)</f>
        <v>0</v>
      </c>
      <c r="O12624" s="38">
        <f>IF(AND(Colin!$G12624=$B$2,Colin!$H12624&lt;=$C$3),Colin!$I12624,)</f>
        <v>0</v>
      </c>
      <c r="P12624" s="38">
        <f>IF(Colin!$G12624&lt;$B$2,Colin!$I12624,0)</f>
        <v>0</v>
      </c>
      <c r="Q12624" s="38">
        <f>IF(Colin!$G12624&lt;$B$1,Colin!$I12624,0)</f>
        <v>0</v>
      </c>
    </row>
    <row r="12625" spans="12:17" x14ac:dyDescent="0.25">
      <c r="L12625" s="38">
        <f>IF(AND(Colin!$G12625=$B$1,Colin!$H12625=$C$3),Colin!$I12625,)</f>
        <v>0</v>
      </c>
      <c r="M12625" s="38">
        <f>IF(AND(Colin!$G12625=$B$1,Colin!$H12625&lt;=$C$3),Colin!$I12625,)</f>
        <v>0</v>
      </c>
      <c r="N12625" s="38">
        <f>IF(AND(Colin!$G12625=$B$2,Colin!$H12625=$C$3),Colin!$I12625,)</f>
        <v>0</v>
      </c>
      <c r="O12625" s="38">
        <f>IF(AND(Colin!$G12625=$B$2,Colin!$H12625&lt;=$C$3),Colin!$I12625,)</f>
        <v>0</v>
      </c>
      <c r="P12625" s="38">
        <f>IF(Colin!$G12625&lt;$B$2,Colin!$I12625,0)</f>
        <v>0</v>
      </c>
      <c r="Q12625" s="38">
        <f>IF(Colin!$G12625&lt;$B$1,Colin!$I12625,0)</f>
        <v>0</v>
      </c>
    </row>
    <row r="12626" spans="12:17" x14ac:dyDescent="0.25">
      <c r="L12626" s="38">
        <f>IF(AND(Colin!$G12626=$B$1,Colin!$H12626=$C$3),Colin!$I12626,)</f>
        <v>0</v>
      </c>
      <c r="M12626" s="38">
        <f>IF(AND(Colin!$G12626=$B$1,Colin!$H12626&lt;=$C$3),Colin!$I12626,)</f>
        <v>0</v>
      </c>
      <c r="N12626" s="38">
        <f>IF(AND(Colin!$G12626=$B$2,Colin!$H12626=$C$3),Colin!$I12626,)</f>
        <v>0</v>
      </c>
      <c r="O12626" s="38">
        <f>IF(AND(Colin!$G12626=$B$2,Colin!$H12626&lt;=$C$3),Colin!$I12626,)</f>
        <v>0</v>
      </c>
      <c r="P12626" s="38">
        <f>IF(Colin!$G12626&lt;$B$2,Colin!$I12626,0)</f>
        <v>0</v>
      </c>
      <c r="Q12626" s="38">
        <f>IF(Colin!$G12626&lt;$B$1,Colin!$I12626,0)</f>
        <v>0</v>
      </c>
    </row>
    <row r="12627" spans="12:17" x14ac:dyDescent="0.25">
      <c r="L12627" s="38">
        <f>IF(AND(Colin!$G12627=$B$1,Colin!$H12627=$C$3),Colin!$I12627,)</f>
        <v>0</v>
      </c>
      <c r="M12627" s="38">
        <f>IF(AND(Colin!$G12627=$B$1,Colin!$H12627&lt;=$C$3),Colin!$I12627,)</f>
        <v>0</v>
      </c>
      <c r="N12627" s="38">
        <f>IF(AND(Colin!$G12627=$B$2,Colin!$H12627=$C$3),Colin!$I12627,)</f>
        <v>0</v>
      </c>
      <c r="O12627" s="38">
        <f>IF(AND(Colin!$G12627=$B$2,Colin!$H12627&lt;=$C$3),Colin!$I12627,)</f>
        <v>0</v>
      </c>
      <c r="P12627" s="38">
        <f>IF(Colin!$G12627&lt;$B$2,Colin!$I12627,0)</f>
        <v>0</v>
      </c>
      <c r="Q12627" s="38">
        <f>IF(Colin!$G12627&lt;$B$1,Colin!$I12627,0)</f>
        <v>0</v>
      </c>
    </row>
    <row r="12628" spans="12:17" x14ac:dyDescent="0.25">
      <c r="L12628" s="38">
        <f>IF(AND(Colin!$G12628=$B$1,Colin!$H12628=$C$3),Colin!$I12628,)</f>
        <v>0</v>
      </c>
      <c r="M12628" s="38">
        <f>IF(AND(Colin!$G12628=$B$1,Colin!$H12628&lt;=$C$3),Colin!$I12628,)</f>
        <v>0</v>
      </c>
      <c r="N12628" s="38">
        <f>IF(AND(Colin!$G12628=$B$2,Colin!$H12628=$C$3),Colin!$I12628,)</f>
        <v>0</v>
      </c>
      <c r="O12628" s="38">
        <f>IF(AND(Colin!$G12628=$B$2,Colin!$H12628&lt;=$C$3),Colin!$I12628,)</f>
        <v>0</v>
      </c>
      <c r="P12628" s="38">
        <f>IF(Colin!$G12628&lt;$B$2,Colin!$I12628,0)</f>
        <v>0</v>
      </c>
      <c r="Q12628" s="38">
        <f>IF(Colin!$G12628&lt;$B$1,Colin!$I12628,0)</f>
        <v>0</v>
      </c>
    </row>
    <row r="12629" spans="12:17" x14ac:dyDescent="0.25">
      <c r="L12629" s="38">
        <f>IF(AND(Colin!$G12629=$B$1,Colin!$H12629=$C$3),Colin!$I12629,)</f>
        <v>0</v>
      </c>
      <c r="M12629" s="38">
        <f>IF(AND(Colin!$G12629=$B$1,Colin!$H12629&lt;=$C$3),Colin!$I12629,)</f>
        <v>0</v>
      </c>
      <c r="N12629" s="38">
        <f>IF(AND(Colin!$G12629=$B$2,Colin!$H12629=$C$3),Colin!$I12629,)</f>
        <v>0</v>
      </c>
      <c r="O12629" s="38">
        <f>IF(AND(Colin!$G12629=$B$2,Colin!$H12629&lt;=$C$3),Colin!$I12629,)</f>
        <v>0</v>
      </c>
      <c r="P12629" s="38">
        <f>IF(Colin!$G12629&lt;$B$2,Colin!$I12629,0)</f>
        <v>0</v>
      </c>
      <c r="Q12629" s="38">
        <f>IF(Colin!$G12629&lt;$B$1,Colin!$I12629,0)</f>
        <v>0</v>
      </c>
    </row>
    <row r="12630" spans="12:17" x14ac:dyDescent="0.25">
      <c r="L12630" s="38">
        <f>IF(AND(Colin!$G12630=$B$1,Colin!$H12630=$C$3),Colin!$I12630,)</f>
        <v>0</v>
      </c>
      <c r="M12630" s="38">
        <f>IF(AND(Colin!$G12630=$B$1,Colin!$H12630&lt;=$C$3),Colin!$I12630,)</f>
        <v>0</v>
      </c>
      <c r="N12630" s="38">
        <f>IF(AND(Colin!$G12630=$B$2,Colin!$H12630=$C$3),Colin!$I12630,)</f>
        <v>0</v>
      </c>
      <c r="O12630" s="38">
        <f>IF(AND(Colin!$G12630=$B$2,Colin!$H12630&lt;=$C$3),Colin!$I12630,)</f>
        <v>0</v>
      </c>
      <c r="P12630" s="38">
        <f>IF(Colin!$G12630&lt;$B$2,Colin!$I12630,0)</f>
        <v>0</v>
      </c>
      <c r="Q12630" s="38">
        <f>IF(Colin!$G12630&lt;$B$1,Colin!$I12630,0)</f>
        <v>0</v>
      </c>
    </row>
    <row r="12631" spans="12:17" x14ac:dyDescent="0.25">
      <c r="L12631" s="38">
        <f>IF(AND(Colin!$G12631=$B$1,Colin!$H12631=$C$3),Colin!$I12631,)</f>
        <v>0</v>
      </c>
      <c r="M12631" s="38">
        <f>IF(AND(Colin!$G12631=$B$1,Colin!$H12631&lt;=$C$3),Colin!$I12631,)</f>
        <v>0</v>
      </c>
      <c r="N12631" s="38">
        <f>IF(AND(Colin!$G12631=$B$2,Colin!$H12631=$C$3),Colin!$I12631,)</f>
        <v>0</v>
      </c>
      <c r="O12631" s="38">
        <f>IF(AND(Colin!$G12631=$B$2,Colin!$H12631&lt;=$C$3),Colin!$I12631,)</f>
        <v>0</v>
      </c>
      <c r="P12631" s="38">
        <f>IF(Colin!$G12631&lt;$B$2,Colin!$I12631,0)</f>
        <v>0</v>
      </c>
      <c r="Q12631" s="38">
        <f>IF(Colin!$G12631&lt;$B$1,Colin!$I12631,0)</f>
        <v>0</v>
      </c>
    </row>
    <row r="12632" spans="12:17" x14ac:dyDescent="0.25">
      <c r="L12632" s="38">
        <f>IF(AND(Colin!$G12632=$B$1,Colin!$H12632=$C$3),Colin!$I12632,)</f>
        <v>0</v>
      </c>
      <c r="M12632" s="38">
        <f>IF(AND(Colin!$G12632=$B$1,Colin!$H12632&lt;=$C$3),Colin!$I12632,)</f>
        <v>0</v>
      </c>
      <c r="N12632" s="38">
        <f>IF(AND(Colin!$G12632=$B$2,Colin!$H12632=$C$3),Colin!$I12632,)</f>
        <v>0</v>
      </c>
      <c r="O12632" s="38">
        <f>IF(AND(Colin!$G12632=$B$2,Colin!$H12632&lt;=$C$3),Colin!$I12632,)</f>
        <v>0</v>
      </c>
      <c r="P12632" s="38">
        <f>IF(Colin!$G12632&lt;$B$2,Colin!$I12632,0)</f>
        <v>0</v>
      </c>
      <c r="Q12632" s="38">
        <f>IF(Colin!$G12632&lt;$B$1,Colin!$I12632,0)</f>
        <v>0</v>
      </c>
    </row>
    <row r="12633" spans="12:17" x14ac:dyDescent="0.25">
      <c r="L12633" s="38">
        <f>IF(AND(Colin!$G12633=$B$1,Colin!$H12633=$C$3),Colin!$I12633,)</f>
        <v>0</v>
      </c>
      <c r="M12633" s="38">
        <f>IF(AND(Colin!$G12633=$B$1,Colin!$H12633&lt;=$C$3),Colin!$I12633,)</f>
        <v>0</v>
      </c>
      <c r="N12633" s="38">
        <f>IF(AND(Colin!$G12633=$B$2,Colin!$H12633=$C$3),Colin!$I12633,)</f>
        <v>0</v>
      </c>
      <c r="O12633" s="38">
        <f>IF(AND(Colin!$G12633=$B$2,Colin!$H12633&lt;=$C$3),Colin!$I12633,)</f>
        <v>0</v>
      </c>
      <c r="P12633" s="38">
        <f>IF(Colin!$G12633&lt;$B$2,Colin!$I12633,0)</f>
        <v>0</v>
      </c>
      <c r="Q12633" s="38">
        <f>IF(Colin!$G12633&lt;$B$1,Colin!$I12633,0)</f>
        <v>0</v>
      </c>
    </row>
    <row r="12634" spans="12:17" x14ac:dyDescent="0.25">
      <c r="L12634" s="38">
        <f>IF(AND(Colin!$G12634=$B$1,Colin!$H12634=$C$3),Colin!$I12634,)</f>
        <v>0</v>
      </c>
      <c r="M12634" s="38">
        <f>IF(AND(Colin!$G12634=$B$1,Colin!$H12634&lt;=$C$3),Colin!$I12634,)</f>
        <v>0</v>
      </c>
      <c r="N12634" s="38">
        <f>IF(AND(Colin!$G12634=$B$2,Colin!$H12634=$C$3),Colin!$I12634,)</f>
        <v>0</v>
      </c>
      <c r="O12634" s="38">
        <f>IF(AND(Colin!$G12634=$B$2,Colin!$H12634&lt;=$C$3),Colin!$I12634,)</f>
        <v>0</v>
      </c>
      <c r="P12634" s="38">
        <f>IF(Colin!$G12634&lt;$B$2,Colin!$I12634,0)</f>
        <v>0</v>
      </c>
      <c r="Q12634" s="38">
        <f>IF(Colin!$G12634&lt;$B$1,Colin!$I12634,0)</f>
        <v>0</v>
      </c>
    </row>
    <row r="12635" spans="12:17" x14ac:dyDescent="0.25">
      <c r="L12635" s="38">
        <f>IF(AND(Colin!$G12635=$B$1,Colin!$H12635=$C$3),Colin!$I12635,)</f>
        <v>0</v>
      </c>
      <c r="M12635" s="38">
        <f>IF(AND(Colin!$G12635=$B$1,Colin!$H12635&lt;=$C$3),Colin!$I12635,)</f>
        <v>0</v>
      </c>
      <c r="N12635" s="38">
        <f>IF(AND(Colin!$G12635=$B$2,Colin!$H12635=$C$3),Colin!$I12635,)</f>
        <v>0</v>
      </c>
      <c r="O12635" s="38">
        <f>IF(AND(Colin!$G12635=$B$2,Colin!$H12635&lt;=$C$3),Colin!$I12635,)</f>
        <v>0</v>
      </c>
      <c r="P12635" s="38">
        <f>IF(Colin!$G12635&lt;$B$2,Colin!$I12635,0)</f>
        <v>0</v>
      </c>
      <c r="Q12635" s="38">
        <f>IF(Colin!$G12635&lt;$B$1,Colin!$I12635,0)</f>
        <v>0</v>
      </c>
    </row>
    <row r="12636" spans="12:17" x14ac:dyDescent="0.25">
      <c r="L12636" s="38">
        <f>IF(AND(Colin!$G12636=$B$1,Colin!$H12636=$C$3),Colin!$I12636,)</f>
        <v>0</v>
      </c>
      <c r="M12636" s="38">
        <f>IF(AND(Colin!$G12636=$B$1,Colin!$H12636&lt;=$C$3),Colin!$I12636,)</f>
        <v>0</v>
      </c>
      <c r="N12636" s="38">
        <f>IF(AND(Colin!$G12636=$B$2,Colin!$H12636=$C$3),Colin!$I12636,)</f>
        <v>0</v>
      </c>
      <c r="O12636" s="38">
        <f>IF(AND(Colin!$G12636=$B$2,Colin!$H12636&lt;=$C$3),Colin!$I12636,)</f>
        <v>0</v>
      </c>
      <c r="P12636" s="38">
        <f>IF(Colin!$G12636&lt;$B$2,Colin!$I12636,0)</f>
        <v>0</v>
      </c>
      <c r="Q12636" s="38">
        <f>IF(Colin!$G12636&lt;$B$1,Colin!$I12636,0)</f>
        <v>0</v>
      </c>
    </row>
    <row r="12637" spans="12:17" x14ac:dyDescent="0.25">
      <c r="L12637" s="38">
        <f>IF(AND(Colin!$G12637=$B$1,Colin!$H12637=$C$3),Colin!$I12637,)</f>
        <v>0</v>
      </c>
      <c r="M12637" s="38">
        <f>IF(AND(Colin!$G12637=$B$1,Colin!$H12637&lt;=$C$3),Colin!$I12637,)</f>
        <v>0</v>
      </c>
      <c r="N12637" s="38">
        <f>IF(AND(Colin!$G12637=$B$2,Colin!$H12637=$C$3),Colin!$I12637,)</f>
        <v>0</v>
      </c>
      <c r="O12637" s="38">
        <f>IF(AND(Colin!$G12637=$B$2,Colin!$H12637&lt;=$C$3),Colin!$I12637,)</f>
        <v>0</v>
      </c>
      <c r="P12637" s="38">
        <f>IF(Colin!$G12637&lt;$B$2,Colin!$I12637,0)</f>
        <v>0</v>
      </c>
      <c r="Q12637" s="38">
        <f>IF(Colin!$G12637&lt;$B$1,Colin!$I12637,0)</f>
        <v>0</v>
      </c>
    </row>
    <row r="12638" spans="12:17" x14ac:dyDescent="0.25">
      <c r="L12638" s="38">
        <f>IF(AND(Colin!$G12638=$B$1,Colin!$H12638=$C$3),Colin!$I12638,)</f>
        <v>0</v>
      </c>
      <c r="M12638" s="38">
        <f>IF(AND(Colin!$G12638=$B$1,Colin!$H12638&lt;=$C$3),Colin!$I12638,)</f>
        <v>0</v>
      </c>
      <c r="N12638" s="38">
        <f>IF(AND(Colin!$G12638=$B$2,Colin!$H12638=$C$3),Colin!$I12638,)</f>
        <v>0</v>
      </c>
      <c r="O12638" s="38">
        <f>IF(AND(Colin!$G12638=$B$2,Colin!$H12638&lt;=$C$3),Colin!$I12638,)</f>
        <v>0</v>
      </c>
      <c r="P12638" s="38">
        <f>IF(Colin!$G12638&lt;$B$2,Colin!$I12638,0)</f>
        <v>0</v>
      </c>
      <c r="Q12638" s="38">
        <f>IF(Colin!$G12638&lt;$B$1,Colin!$I12638,0)</f>
        <v>0</v>
      </c>
    </row>
    <row r="12639" spans="12:17" x14ac:dyDescent="0.25">
      <c r="L12639" s="38">
        <f>IF(AND(Colin!$G12639=$B$1,Colin!$H12639=$C$3),Colin!$I12639,)</f>
        <v>0</v>
      </c>
      <c r="M12639" s="38">
        <f>IF(AND(Colin!$G12639=$B$1,Colin!$H12639&lt;=$C$3),Colin!$I12639,)</f>
        <v>0</v>
      </c>
      <c r="N12639" s="38">
        <f>IF(AND(Colin!$G12639=$B$2,Colin!$H12639=$C$3),Colin!$I12639,)</f>
        <v>0</v>
      </c>
      <c r="O12639" s="38">
        <f>IF(AND(Colin!$G12639=$B$2,Colin!$H12639&lt;=$C$3),Colin!$I12639,)</f>
        <v>0</v>
      </c>
      <c r="P12639" s="38">
        <f>IF(Colin!$G12639&lt;$B$2,Colin!$I12639,0)</f>
        <v>0</v>
      </c>
      <c r="Q12639" s="38">
        <f>IF(Colin!$G12639&lt;$B$1,Colin!$I12639,0)</f>
        <v>0</v>
      </c>
    </row>
    <row r="12640" spans="12:17" x14ac:dyDescent="0.25">
      <c r="L12640" s="38">
        <f>IF(AND(Colin!$G12640=$B$1,Colin!$H12640=$C$3),Colin!$I12640,)</f>
        <v>0</v>
      </c>
      <c r="M12640" s="38">
        <f>IF(AND(Colin!$G12640=$B$1,Colin!$H12640&lt;=$C$3),Colin!$I12640,)</f>
        <v>0</v>
      </c>
      <c r="N12640" s="38">
        <f>IF(AND(Colin!$G12640=$B$2,Colin!$H12640=$C$3),Colin!$I12640,)</f>
        <v>0</v>
      </c>
      <c r="O12640" s="38">
        <f>IF(AND(Colin!$G12640=$B$2,Colin!$H12640&lt;=$C$3),Colin!$I12640,)</f>
        <v>0</v>
      </c>
      <c r="P12640" s="38">
        <f>IF(Colin!$G12640&lt;$B$2,Colin!$I12640,0)</f>
        <v>0</v>
      </c>
      <c r="Q12640" s="38">
        <f>IF(Colin!$G12640&lt;$B$1,Colin!$I12640,0)</f>
        <v>0</v>
      </c>
    </row>
    <row r="12641" spans="12:17" x14ac:dyDescent="0.25">
      <c r="L12641" s="38">
        <f>IF(AND(Colin!$G12641=$B$1,Colin!$H12641=$C$3),Colin!$I12641,)</f>
        <v>0</v>
      </c>
      <c r="M12641" s="38">
        <f>IF(AND(Colin!$G12641=$B$1,Colin!$H12641&lt;=$C$3),Colin!$I12641,)</f>
        <v>0</v>
      </c>
      <c r="N12641" s="38">
        <f>IF(AND(Colin!$G12641=$B$2,Colin!$H12641=$C$3),Colin!$I12641,)</f>
        <v>0</v>
      </c>
      <c r="O12641" s="38">
        <f>IF(AND(Colin!$G12641=$B$2,Colin!$H12641&lt;=$C$3),Colin!$I12641,)</f>
        <v>0</v>
      </c>
      <c r="P12641" s="38">
        <f>IF(Colin!$G12641&lt;$B$2,Colin!$I12641,0)</f>
        <v>0</v>
      </c>
      <c r="Q12641" s="38">
        <f>IF(Colin!$G12641&lt;$B$1,Colin!$I12641,0)</f>
        <v>0</v>
      </c>
    </row>
    <row r="12642" spans="12:17" x14ac:dyDescent="0.25">
      <c r="L12642" s="38">
        <f>IF(AND(Colin!$G12642=$B$1,Colin!$H12642=$C$3),Colin!$I12642,)</f>
        <v>0</v>
      </c>
      <c r="M12642" s="38">
        <f>IF(AND(Colin!$G12642=$B$1,Colin!$H12642&lt;=$C$3),Colin!$I12642,)</f>
        <v>0</v>
      </c>
      <c r="N12642" s="38">
        <f>IF(AND(Colin!$G12642=$B$2,Colin!$H12642=$C$3),Colin!$I12642,)</f>
        <v>0</v>
      </c>
      <c r="O12642" s="38">
        <f>IF(AND(Colin!$G12642=$B$2,Colin!$H12642&lt;=$C$3),Colin!$I12642,)</f>
        <v>0</v>
      </c>
      <c r="P12642" s="38">
        <f>IF(Colin!$G12642&lt;$B$2,Colin!$I12642,0)</f>
        <v>0</v>
      </c>
      <c r="Q12642" s="38">
        <f>IF(Colin!$G12642&lt;$B$1,Colin!$I12642,0)</f>
        <v>0</v>
      </c>
    </row>
    <row r="12643" spans="12:17" x14ac:dyDescent="0.25">
      <c r="L12643" s="38">
        <f>IF(AND(Colin!$G12643=$B$1,Colin!$H12643=$C$3),Colin!$I12643,)</f>
        <v>0</v>
      </c>
      <c r="M12643" s="38">
        <f>IF(AND(Colin!$G12643=$B$1,Colin!$H12643&lt;=$C$3),Colin!$I12643,)</f>
        <v>0</v>
      </c>
      <c r="N12643" s="38">
        <f>IF(AND(Colin!$G12643=$B$2,Colin!$H12643=$C$3),Colin!$I12643,)</f>
        <v>0</v>
      </c>
      <c r="O12643" s="38">
        <f>IF(AND(Colin!$G12643=$B$2,Colin!$H12643&lt;=$C$3),Colin!$I12643,)</f>
        <v>0</v>
      </c>
      <c r="P12643" s="38">
        <f>IF(Colin!$G12643&lt;$B$2,Colin!$I12643,0)</f>
        <v>0</v>
      </c>
      <c r="Q12643" s="38">
        <f>IF(Colin!$G12643&lt;$B$1,Colin!$I12643,0)</f>
        <v>0</v>
      </c>
    </row>
    <row r="12644" spans="12:17" x14ac:dyDescent="0.25">
      <c r="L12644" s="38">
        <f>IF(AND(Colin!$G12644=$B$1,Colin!$H12644=$C$3),Colin!$I12644,)</f>
        <v>0</v>
      </c>
      <c r="M12644" s="38">
        <f>IF(AND(Colin!$G12644=$B$1,Colin!$H12644&lt;=$C$3),Colin!$I12644,)</f>
        <v>0</v>
      </c>
      <c r="N12644" s="38">
        <f>IF(AND(Colin!$G12644=$B$2,Colin!$H12644=$C$3),Colin!$I12644,)</f>
        <v>0</v>
      </c>
      <c r="O12644" s="38">
        <f>IF(AND(Colin!$G12644=$B$2,Colin!$H12644&lt;=$C$3),Colin!$I12644,)</f>
        <v>0</v>
      </c>
      <c r="P12644" s="38">
        <f>IF(Colin!$G12644&lt;$B$2,Colin!$I12644,0)</f>
        <v>0</v>
      </c>
      <c r="Q12644" s="38">
        <f>IF(Colin!$G12644&lt;$B$1,Colin!$I12644,0)</f>
        <v>0</v>
      </c>
    </row>
    <row r="12645" spans="12:17" x14ac:dyDescent="0.25">
      <c r="L12645" s="38">
        <f>IF(AND(Colin!$G12645=$B$1,Colin!$H12645=$C$3),Colin!$I12645,)</f>
        <v>0</v>
      </c>
      <c r="M12645" s="38">
        <f>IF(AND(Colin!$G12645=$B$1,Colin!$H12645&lt;=$C$3),Colin!$I12645,)</f>
        <v>0</v>
      </c>
      <c r="N12645" s="38">
        <f>IF(AND(Colin!$G12645=$B$2,Colin!$H12645=$C$3),Colin!$I12645,)</f>
        <v>0</v>
      </c>
      <c r="O12645" s="38">
        <f>IF(AND(Colin!$G12645=$B$2,Colin!$H12645&lt;=$C$3),Colin!$I12645,)</f>
        <v>0</v>
      </c>
      <c r="P12645" s="38">
        <f>IF(Colin!$G12645&lt;$B$2,Colin!$I12645,0)</f>
        <v>0</v>
      </c>
      <c r="Q12645" s="38">
        <f>IF(Colin!$G12645&lt;$B$1,Colin!$I12645,0)</f>
        <v>0</v>
      </c>
    </row>
    <row r="12646" spans="12:17" x14ac:dyDescent="0.25">
      <c r="L12646" s="38">
        <f>IF(AND(Colin!$G12646=$B$1,Colin!$H12646=$C$3),Colin!$I12646,)</f>
        <v>0</v>
      </c>
      <c r="M12646" s="38">
        <f>IF(AND(Colin!$G12646=$B$1,Colin!$H12646&lt;=$C$3),Colin!$I12646,)</f>
        <v>0</v>
      </c>
      <c r="N12646" s="38">
        <f>IF(AND(Colin!$G12646=$B$2,Colin!$H12646=$C$3),Colin!$I12646,)</f>
        <v>0</v>
      </c>
      <c r="O12646" s="38">
        <f>IF(AND(Colin!$G12646=$B$2,Colin!$H12646&lt;=$C$3),Colin!$I12646,)</f>
        <v>0</v>
      </c>
      <c r="P12646" s="38">
        <f>IF(Colin!$G12646&lt;$B$2,Colin!$I12646,0)</f>
        <v>0</v>
      </c>
      <c r="Q12646" s="38">
        <f>IF(Colin!$G12646&lt;$B$1,Colin!$I12646,0)</f>
        <v>0</v>
      </c>
    </row>
    <row r="12647" spans="12:17" x14ac:dyDescent="0.25">
      <c r="L12647" s="38">
        <f>IF(AND(Colin!$G12647=$B$1,Colin!$H12647=$C$3),Colin!$I12647,)</f>
        <v>0</v>
      </c>
      <c r="M12647" s="38">
        <f>IF(AND(Colin!$G12647=$B$1,Colin!$H12647&lt;=$C$3),Colin!$I12647,)</f>
        <v>0</v>
      </c>
      <c r="N12647" s="38">
        <f>IF(AND(Colin!$G12647=$B$2,Colin!$H12647=$C$3),Colin!$I12647,)</f>
        <v>0</v>
      </c>
      <c r="O12647" s="38">
        <f>IF(AND(Colin!$G12647=$B$2,Colin!$H12647&lt;=$C$3),Colin!$I12647,)</f>
        <v>0</v>
      </c>
      <c r="P12647" s="38">
        <f>IF(Colin!$G12647&lt;$B$2,Colin!$I12647,0)</f>
        <v>0</v>
      </c>
      <c r="Q12647" s="38">
        <f>IF(Colin!$G12647&lt;$B$1,Colin!$I12647,0)</f>
        <v>0</v>
      </c>
    </row>
    <row r="12648" spans="12:17" x14ac:dyDescent="0.25">
      <c r="L12648" s="38">
        <f>IF(AND(Colin!$G12648=$B$1,Colin!$H12648=$C$3),Colin!$I12648,)</f>
        <v>0</v>
      </c>
      <c r="M12648" s="38">
        <f>IF(AND(Colin!$G12648=$B$1,Colin!$H12648&lt;=$C$3),Colin!$I12648,)</f>
        <v>0</v>
      </c>
      <c r="N12648" s="38">
        <f>IF(AND(Colin!$G12648=$B$2,Colin!$H12648=$C$3),Colin!$I12648,)</f>
        <v>0</v>
      </c>
      <c r="O12648" s="38">
        <f>IF(AND(Colin!$G12648=$B$2,Colin!$H12648&lt;=$C$3),Colin!$I12648,)</f>
        <v>0</v>
      </c>
      <c r="P12648" s="38">
        <f>IF(Colin!$G12648&lt;$B$2,Colin!$I12648,0)</f>
        <v>0</v>
      </c>
      <c r="Q12648" s="38">
        <f>IF(Colin!$G12648&lt;$B$1,Colin!$I12648,0)</f>
        <v>0</v>
      </c>
    </row>
    <row r="12649" spans="12:17" x14ac:dyDescent="0.25">
      <c r="L12649" s="38">
        <f>IF(AND(Colin!$G12649=$B$1,Colin!$H12649=$C$3),Colin!$I12649,)</f>
        <v>0</v>
      </c>
      <c r="M12649" s="38">
        <f>IF(AND(Colin!$G12649=$B$1,Colin!$H12649&lt;=$C$3),Colin!$I12649,)</f>
        <v>0</v>
      </c>
      <c r="N12649" s="38">
        <f>IF(AND(Colin!$G12649=$B$2,Colin!$H12649=$C$3),Colin!$I12649,)</f>
        <v>0</v>
      </c>
      <c r="O12649" s="38">
        <f>IF(AND(Colin!$G12649=$B$2,Colin!$H12649&lt;=$C$3),Colin!$I12649,)</f>
        <v>0</v>
      </c>
      <c r="P12649" s="38">
        <f>IF(Colin!$G12649&lt;$B$2,Colin!$I12649,0)</f>
        <v>0</v>
      </c>
      <c r="Q12649" s="38">
        <f>IF(Colin!$G12649&lt;$B$1,Colin!$I12649,0)</f>
        <v>0</v>
      </c>
    </row>
    <row r="12650" spans="12:17" x14ac:dyDescent="0.25">
      <c r="L12650" s="38">
        <f>IF(AND(Colin!$G12650=$B$1,Colin!$H12650=$C$3),Colin!$I12650,)</f>
        <v>0</v>
      </c>
      <c r="M12650" s="38">
        <f>IF(AND(Colin!$G12650=$B$1,Colin!$H12650&lt;=$C$3),Colin!$I12650,)</f>
        <v>0</v>
      </c>
      <c r="N12650" s="38">
        <f>IF(AND(Colin!$G12650=$B$2,Colin!$H12650=$C$3),Colin!$I12650,)</f>
        <v>0</v>
      </c>
      <c r="O12650" s="38">
        <f>IF(AND(Colin!$G12650=$B$2,Colin!$H12650&lt;=$C$3),Colin!$I12650,)</f>
        <v>0</v>
      </c>
      <c r="P12650" s="38">
        <f>IF(Colin!$G12650&lt;$B$2,Colin!$I12650,0)</f>
        <v>0</v>
      </c>
      <c r="Q12650" s="38">
        <f>IF(Colin!$G12650&lt;$B$1,Colin!$I12650,0)</f>
        <v>0</v>
      </c>
    </row>
    <row r="12651" spans="12:17" x14ac:dyDescent="0.25">
      <c r="L12651" s="38">
        <f>IF(AND(Colin!$G12651=$B$1,Colin!$H12651=$C$3),Colin!$I12651,)</f>
        <v>0</v>
      </c>
      <c r="M12651" s="38">
        <f>IF(AND(Colin!$G12651=$B$1,Colin!$H12651&lt;=$C$3),Colin!$I12651,)</f>
        <v>0</v>
      </c>
      <c r="N12651" s="38">
        <f>IF(AND(Colin!$G12651=$B$2,Colin!$H12651=$C$3),Colin!$I12651,)</f>
        <v>0</v>
      </c>
      <c r="O12651" s="38">
        <f>IF(AND(Colin!$G12651=$B$2,Colin!$H12651&lt;=$C$3),Colin!$I12651,)</f>
        <v>0</v>
      </c>
      <c r="P12651" s="38">
        <f>IF(Colin!$G12651&lt;$B$2,Colin!$I12651,0)</f>
        <v>0</v>
      </c>
      <c r="Q12651" s="38">
        <f>IF(Colin!$G12651&lt;$B$1,Colin!$I12651,0)</f>
        <v>0</v>
      </c>
    </row>
    <row r="12652" spans="12:17" x14ac:dyDescent="0.25">
      <c r="L12652" s="38">
        <f>IF(AND(Colin!$G12652=$B$1,Colin!$H12652=$C$3),Colin!$I12652,)</f>
        <v>0</v>
      </c>
      <c r="M12652" s="38">
        <f>IF(AND(Colin!$G12652=$B$1,Colin!$H12652&lt;=$C$3),Colin!$I12652,)</f>
        <v>0</v>
      </c>
      <c r="N12652" s="38">
        <f>IF(AND(Colin!$G12652=$B$2,Colin!$H12652=$C$3),Colin!$I12652,)</f>
        <v>0</v>
      </c>
      <c r="O12652" s="38">
        <f>IF(AND(Colin!$G12652=$B$2,Colin!$H12652&lt;=$C$3),Colin!$I12652,)</f>
        <v>0</v>
      </c>
      <c r="P12652" s="38">
        <f>IF(Colin!$G12652&lt;$B$2,Colin!$I12652,0)</f>
        <v>0</v>
      </c>
      <c r="Q12652" s="38">
        <f>IF(Colin!$G12652&lt;$B$1,Colin!$I12652,0)</f>
        <v>0</v>
      </c>
    </row>
    <row r="12653" spans="12:17" x14ac:dyDescent="0.25">
      <c r="L12653" s="38">
        <f>IF(AND(Colin!$G12653=$B$1,Colin!$H12653=$C$3),Colin!$I12653,)</f>
        <v>0</v>
      </c>
      <c r="M12653" s="38">
        <f>IF(AND(Colin!$G12653=$B$1,Colin!$H12653&lt;=$C$3),Colin!$I12653,)</f>
        <v>0</v>
      </c>
      <c r="N12653" s="38">
        <f>IF(AND(Colin!$G12653=$B$2,Colin!$H12653=$C$3),Colin!$I12653,)</f>
        <v>0</v>
      </c>
      <c r="O12653" s="38">
        <f>IF(AND(Colin!$G12653=$B$2,Colin!$H12653&lt;=$C$3),Colin!$I12653,)</f>
        <v>0</v>
      </c>
      <c r="P12653" s="38">
        <f>IF(Colin!$G12653&lt;$B$2,Colin!$I12653,0)</f>
        <v>0</v>
      </c>
      <c r="Q12653" s="38">
        <f>IF(Colin!$G12653&lt;$B$1,Colin!$I12653,0)</f>
        <v>0</v>
      </c>
    </row>
    <row r="12654" spans="12:17" x14ac:dyDescent="0.25">
      <c r="L12654" s="38">
        <f>IF(AND(Colin!$G12654=$B$1,Colin!$H12654=$C$3),Colin!$I12654,)</f>
        <v>0</v>
      </c>
      <c r="M12654" s="38">
        <f>IF(AND(Colin!$G12654=$B$1,Colin!$H12654&lt;=$C$3),Colin!$I12654,)</f>
        <v>0</v>
      </c>
      <c r="N12654" s="38">
        <f>IF(AND(Colin!$G12654=$B$2,Colin!$H12654=$C$3),Colin!$I12654,)</f>
        <v>0</v>
      </c>
      <c r="O12654" s="38">
        <f>IF(AND(Colin!$G12654=$B$2,Colin!$H12654&lt;=$C$3),Colin!$I12654,)</f>
        <v>0</v>
      </c>
      <c r="P12654" s="38">
        <f>IF(Colin!$G12654&lt;$B$2,Colin!$I12654,0)</f>
        <v>0</v>
      </c>
      <c r="Q12654" s="38">
        <f>IF(Colin!$G12654&lt;$B$1,Colin!$I12654,0)</f>
        <v>0</v>
      </c>
    </row>
    <row r="12655" spans="12:17" x14ac:dyDescent="0.25">
      <c r="L12655" s="38">
        <f>IF(AND(Colin!$G12655=$B$1,Colin!$H12655=$C$3),Colin!$I12655,)</f>
        <v>0</v>
      </c>
      <c r="M12655" s="38">
        <f>IF(AND(Colin!$G12655=$B$1,Colin!$H12655&lt;=$C$3),Colin!$I12655,)</f>
        <v>0</v>
      </c>
      <c r="N12655" s="38">
        <f>IF(AND(Colin!$G12655=$B$2,Colin!$H12655=$C$3),Colin!$I12655,)</f>
        <v>0</v>
      </c>
      <c r="O12655" s="38">
        <f>IF(AND(Colin!$G12655=$B$2,Colin!$H12655&lt;=$C$3),Colin!$I12655,)</f>
        <v>0</v>
      </c>
      <c r="P12655" s="38">
        <f>IF(Colin!$G12655&lt;$B$2,Colin!$I12655,0)</f>
        <v>0</v>
      </c>
      <c r="Q12655" s="38">
        <f>IF(Colin!$G12655&lt;$B$1,Colin!$I12655,0)</f>
        <v>0</v>
      </c>
    </row>
    <row r="12656" spans="12:17" x14ac:dyDescent="0.25">
      <c r="L12656" s="38">
        <f>IF(AND(Colin!$G12656=$B$1,Colin!$H12656=$C$3),Colin!$I12656,)</f>
        <v>0</v>
      </c>
      <c r="M12656" s="38">
        <f>IF(AND(Colin!$G12656=$B$1,Colin!$H12656&lt;=$C$3),Colin!$I12656,)</f>
        <v>0</v>
      </c>
      <c r="N12656" s="38">
        <f>IF(AND(Colin!$G12656=$B$2,Colin!$H12656=$C$3),Colin!$I12656,)</f>
        <v>0</v>
      </c>
      <c r="O12656" s="38">
        <f>IF(AND(Colin!$G12656=$B$2,Colin!$H12656&lt;=$C$3),Colin!$I12656,)</f>
        <v>0</v>
      </c>
      <c r="P12656" s="38">
        <f>IF(Colin!$G12656&lt;$B$2,Colin!$I12656,0)</f>
        <v>0</v>
      </c>
      <c r="Q12656" s="38">
        <f>IF(Colin!$G12656&lt;$B$1,Colin!$I12656,0)</f>
        <v>0</v>
      </c>
    </row>
    <row r="12657" spans="12:17" x14ac:dyDescent="0.25">
      <c r="L12657" s="38">
        <f>IF(AND(Colin!$G12657=$B$1,Colin!$H12657=$C$3),Colin!$I12657,)</f>
        <v>0</v>
      </c>
      <c r="M12657" s="38">
        <f>IF(AND(Colin!$G12657=$B$1,Colin!$H12657&lt;=$C$3),Colin!$I12657,)</f>
        <v>0</v>
      </c>
      <c r="N12657" s="38">
        <f>IF(AND(Colin!$G12657=$B$2,Colin!$H12657=$C$3),Colin!$I12657,)</f>
        <v>0</v>
      </c>
      <c r="O12657" s="38">
        <f>IF(AND(Colin!$G12657=$B$2,Colin!$H12657&lt;=$C$3),Colin!$I12657,)</f>
        <v>0</v>
      </c>
      <c r="P12657" s="38">
        <f>IF(Colin!$G12657&lt;$B$2,Colin!$I12657,0)</f>
        <v>0</v>
      </c>
      <c r="Q12657" s="38">
        <f>IF(Colin!$G12657&lt;$B$1,Colin!$I12657,0)</f>
        <v>0</v>
      </c>
    </row>
    <row r="12658" spans="12:17" x14ac:dyDescent="0.25">
      <c r="L12658" s="38">
        <f>IF(AND(Colin!$G12658=$B$1,Colin!$H12658=$C$3),Colin!$I12658,)</f>
        <v>0</v>
      </c>
      <c r="M12658" s="38">
        <f>IF(AND(Colin!$G12658=$B$1,Colin!$H12658&lt;=$C$3),Colin!$I12658,)</f>
        <v>0</v>
      </c>
      <c r="N12658" s="38">
        <f>IF(AND(Colin!$G12658=$B$2,Colin!$H12658=$C$3),Colin!$I12658,)</f>
        <v>0</v>
      </c>
      <c r="O12658" s="38">
        <f>IF(AND(Colin!$G12658=$B$2,Colin!$H12658&lt;=$C$3),Colin!$I12658,)</f>
        <v>0</v>
      </c>
      <c r="P12658" s="38">
        <f>IF(Colin!$G12658&lt;$B$2,Colin!$I12658,0)</f>
        <v>0</v>
      </c>
      <c r="Q12658" s="38">
        <f>IF(Colin!$G12658&lt;$B$1,Colin!$I12658,0)</f>
        <v>0</v>
      </c>
    </row>
    <row r="12659" spans="12:17" x14ac:dyDescent="0.25">
      <c r="L12659" s="38">
        <f>IF(AND(Colin!$G12659=$B$1,Colin!$H12659=$C$3),Colin!$I12659,)</f>
        <v>0</v>
      </c>
      <c r="M12659" s="38">
        <f>IF(AND(Colin!$G12659=$B$1,Colin!$H12659&lt;=$C$3),Colin!$I12659,)</f>
        <v>0</v>
      </c>
      <c r="N12659" s="38">
        <f>IF(AND(Colin!$G12659=$B$2,Colin!$H12659=$C$3),Colin!$I12659,)</f>
        <v>0</v>
      </c>
      <c r="O12659" s="38">
        <f>IF(AND(Colin!$G12659=$B$2,Colin!$H12659&lt;=$C$3),Colin!$I12659,)</f>
        <v>0</v>
      </c>
      <c r="P12659" s="38">
        <f>IF(Colin!$G12659&lt;$B$2,Colin!$I12659,0)</f>
        <v>0</v>
      </c>
      <c r="Q12659" s="38">
        <f>IF(Colin!$G12659&lt;$B$1,Colin!$I12659,0)</f>
        <v>0</v>
      </c>
    </row>
    <row r="12660" spans="12:17" x14ac:dyDescent="0.25">
      <c r="L12660" s="38">
        <f>IF(AND(Colin!$G12660=$B$1,Colin!$H12660=$C$3),Colin!$I12660,)</f>
        <v>0</v>
      </c>
      <c r="M12660" s="38">
        <f>IF(AND(Colin!$G12660=$B$1,Colin!$H12660&lt;=$C$3),Colin!$I12660,)</f>
        <v>0</v>
      </c>
      <c r="N12660" s="38">
        <f>IF(AND(Colin!$G12660=$B$2,Colin!$H12660=$C$3),Colin!$I12660,)</f>
        <v>0</v>
      </c>
      <c r="O12660" s="38">
        <f>IF(AND(Colin!$G12660=$B$2,Colin!$H12660&lt;=$C$3),Colin!$I12660,)</f>
        <v>0</v>
      </c>
      <c r="P12660" s="38">
        <f>IF(Colin!$G12660&lt;$B$2,Colin!$I12660,0)</f>
        <v>0</v>
      </c>
      <c r="Q12660" s="38">
        <f>IF(Colin!$G12660&lt;$B$1,Colin!$I12660,0)</f>
        <v>0</v>
      </c>
    </row>
    <row r="12661" spans="12:17" x14ac:dyDescent="0.25">
      <c r="L12661" s="38">
        <f>IF(AND(Colin!$G12661=$B$1,Colin!$H12661=$C$3),Colin!$I12661,)</f>
        <v>0</v>
      </c>
      <c r="M12661" s="38">
        <f>IF(AND(Colin!$G12661=$B$1,Colin!$H12661&lt;=$C$3),Colin!$I12661,)</f>
        <v>0</v>
      </c>
      <c r="N12661" s="38">
        <f>IF(AND(Colin!$G12661=$B$2,Colin!$H12661=$C$3),Colin!$I12661,)</f>
        <v>0</v>
      </c>
      <c r="O12661" s="38">
        <f>IF(AND(Colin!$G12661=$B$2,Colin!$H12661&lt;=$C$3),Colin!$I12661,)</f>
        <v>0</v>
      </c>
      <c r="P12661" s="38">
        <f>IF(Colin!$G12661&lt;$B$2,Colin!$I12661,0)</f>
        <v>0</v>
      </c>
      <c r="Q12661" s="38">
        <f>IF(Colin!$G12661&lt;$B$1,Colin!$I12661,0)</f>
        <v>0</v>
      </c>
    </row>
    <row r="12662" spans="12:17" x14ac:dyDescent="0.25">
      <c r="L12662" s="38">
        <f>IF(AND(Colin!$G12662=$B$1,Colin!$H12662=$C$3),Colin!$I12662,)</f>
        <v>0</v>
      </c>
      <c r="M12662" s="38">
        <f>IF(AND(Colin!$G12662=$B$1,Colin!$H12662&lt;=$C$3),Colin!$I12662,)</f>
        <v>0</v>
      </c>
      <c r="N12662" s="38">
        <f>IF(AND(Colin!$G12662=$B$2,Colin!$H12662=$C$3),Colin!$I12662,)</f>
        <v>0</v>
      </c>
      <c r="O12662" s="38">
        <f>IF(AND(Colin!$G12662=$B$2,Colin!$H12662&lt;=$C$3),Colin!$I12662,)</f>
        <v>0</v>
      </c>
      <c r="P12662" s="38">
        <f>IF(Colin!$G12662&lt;$B$2,Colin!$I12662,0)</f>
        <v>0</v>
      </c>
      <c r="Q12662" s="38">
        <f>IF(Colin!$G12662&lt;$B$1,Colin!$I12662,0)</f>
        <v>0</v>
      </c>
    </row>
    <row r="12663" spans="12:17" x14ac:dyDescent="0.25">
      <c r="L12663" s="38">
        <f>IF(AND(Colin!$G12663=$B$1,Colin!$H12663=$C$3),Colin!$I12663,)</f>
        <v>0</v>
      </c>
      <c r="M12663" s="38">
        <f>IF(AND(Colin!$G12663=$B$1,Colin!$H12663&lt;=$C$3),Colin!$I12663,)</f>
        <v>0</v>
      </c>
      <c r="N12663" s="38">
        <f>IF(AND(Colin!$G12663=$B$2,Colin!$H12663=$C$3),Colin!$I12663,)</f>
        <v>0</v>
      </c>
      <c r="O12663" s="38">
        <f>IF(AND(Colin!$G12663=$B$2,Colin!$H12663&lt;=$C$3),Colin!$I12663,)</f>
        <v>0</v>
      </c>
      <c r="P12663" s="38">
        <f>IF(Colin!$G12663&lt;$B$2,Colin!$I12663,0)</f>
        <v>0</v>
      </c>
      <c r="Q12663" s="38">
        <f>IF(Colin!$G12663&lt;$B$1,Colin!$I12663,0)</f>
        <v>0</v>
      </c>
    </row>
    <row r="12664" spans="12:17" x14ac:dyDescent="0.25">
      <c r="L12664" s="38">
        <f>IF(AND(Colin!$G12664=$B$1,Colin!$H12664=$C$3),Colin!$I12664,)</f>
        <v>0</v>
      </c>
      <c r="M12664" s="38">
        <f>IF(AND(Colin!$G12664=$B$1,Colin!$H12664&lt;=$C$3),Colin!$I12664,)</f>
        <v>0</v>
      </c>
      <c r="N12664" s="38">
        <f>IF(AND(Colin!$G12664=$B$2,Colin!$H12664=$C$3),Colin!$I12664,)</f>
        <v>0</v>
      </c>
      <c r="O12664" s="38">
        <f>IF(AND(Colin!$G12664=$B$2,Colin!$H12664&lt;=$C$3),Colin!$I12664,)</f>
        <v>0</v>
      </c>
      <c r="P12664" s="38">
        <f>IF(Colin!$G12664&lt;$B$2,Colin!$I12664,0)</f>
        <v>0</v>
      </c>
      <c r="Q12664" s="38">
        <f>IF(Colin!$G12664&lt;$B$1,Colin!$I12664,0)</f>
        <v>0</v>
      </c>
    </row>
    <row r="12665" spans="12:17" x14ac:dyDescent="0.25">
      <c r="L12665" s="38">
        <f>IF(AND(Colin!$G12665=$B$1,Colin!$H12665=$C$3),Colin!$I12665,)</f>
        <v>0</v>
      </c>
      <c r="M12665" s="38">
        <f>IF(AND(Colin!$G12665=$B$1,Colin!$H12665&lt;=$C$3),Colin!$I12665,)</f>
        <v>0</v>
      </c>
      <c r="N12665" s="38">
        <f>IF(AND(Colin!$G12665=$B$2,Colin!$H12665=$C$3),Colin!$I12665,)</f>
        <v>0</v>
      </c>
      <c r="O12665" s="38">
        <f>IF(AND(Colin!$G12665=$B$2,Colin!$H12665&lt;=$C$3),Colin!$I12665,)</f>
        <v>0</v>
      </c>
      <c r="P12665" s="38">
        <f>IF(Colin!$G12665&lt;$B$2,Colin!$I12665,0)</f>
        <v>0</v>
      </c>
      <c r="Q12665" s="38">
        <f>IF(Colin!$G12665&lt;$B$1,Colin!$I12665,0)</f>
        <v>0</v>
      </c>
    </row>
    <row r="12666" spans="12:17" x14ac:dyDescent="0.25">
      <c r="L12666" s="38">
        <f>IF(AND(Colin!$G12666=$B$1,Colin!$H12666=$C$3),Colin!$I12666,)</f>
        <v>0</v>
      </c>
      <c r="M12666" s="38">
        <f>IF(AND(Colin!$G12666=$B$1,Colin!$H12666&lt;=$C$3),Colin!$I12666,)</f>
        <v>0</v>
      </c>
      <c r="N12666" s="38">
        <f>IF(AND(Colin!$G12666=$B$2,Colin!$H12666=$C$3),Colin!$I12666,)</f>
        <v>0</v>
      </c>
      <c r="O12666" s="38">
        <f>IF(AND(Colin!$G12666=$B$2,Colin!$H12666&lt;=$C$3),Colin!$I12666,)</f>
        <v>0</v>
      </c>
      <c r="P12666" s="38">
        <f>IF(Colin!$G12666&lt;$B$2,Colin!$I12666,0)</f>
        <v>0</v>
      </c>
      <c r="Q12666" s="38">
        <f>IF(Colin!$G12666&lt;$B$1,Colin!$I12666,0)</f>
        <v>0</v>
      </c>
    </row>
    <row r="12667" spans="12:17" x14ac:dyDescent="0.25">
      <c r="L12667" s="38">
        <f>IF(AND(Colin!$G12667=$B$1,Colin!$H12667=$C$3),Colin!$I12667,)</f>
        <v>0</v>
      </c>
      <c r="M12667" s="38">
        <f>IF(AND(Colin!$G12667=$B$1,Colin!$H12667&lt;=$C$3),Colin!$I12667,)</f>
        <v>0</v>
      </c>
      <c r="N12667" s="38">
        <f>IF(AND(Colin!$G12667=$B$2,Colin!$H12667=$C$3),Colin!$I12667,)</f>
        <v>0</v>
      </c>
      <c r="O12667" s="38">
        <f>IF(AND(Colin!$G12667=$B$2,Colin!$H12667&lt;=$C$3),Colin!$I12667,)</f>
        <v>0</v>
      </c>
      <c r="P12667" s="38">
        <f>IF(Colin!$G12667&lt;$B$2,Colin!$I12667,0)</f>
        <v>0</v>
      </c>
      <c r="Q12667" s="38">
        <f>IF(Colin!$G12667&lt;$B$1,Colin!$I12667,0)</f>
        <v>0</v>
      </c>
    </row>
    <row r="12668" spans="12:17" x14ac:dyDescent="0.25">
      <c r="L12668" s="38">
        <f>IF(AND(Colin!$G12668=$B$1,Colin!$H12668=$C$3),Colin!$I12668,)</f>
        <v>0</v>
      </c>
      <c r="M12668" s="38">
        <f>IF(AND(Colin!$G12668=$B$1,Colin!$H12668&lt;=$C$3),Colin!$I12668,)</f>
        <v>0</v>
      </c>
      <c r="N12668" s="38">
        <f>IF(AND(Colin!$G12668=$B$2,Colin!$H12668=$C$3),Colin!$I12668,)</f>
        <v>0</v>
      </c>
      <c r="O12668" s="38">
        <f>IF(AND(Colin!$G12668=$B$2,Colin!$H12668&lt;=$C$3),Colin!$I12668,)</f>
        <v>0</v>
      </c>
      <c r="P12668" s="38">
        <f>IF(Colin!$G12668&lt;$B$2,Colin!$I12668,0)</f>
        <v>0</v>
      </c>
      <c r="Q12668" s="38">
        <f>IF(Colin!$G12668&lt;$B$1,Colin!$I12668,0)</f>
        <v>0</v>
      </c>
    </row>
    <row r="12669" spans="12:17" x14ac:dyDescent="0.25">
      <c r="L12669" s="38">
        <f>IF(AND(Colin!$G12669=$B$1,Colin!$H12669=$C$3),Colin!$I12669,)</f>
        <v>0</v>
      </c>
      <c r="M12669" s="38">
        <f>IF(AND(Colin!$G12669=$B$1,Colin!$H12669&lt;=$C$3),Colin!$I12669,)</f>
        <v>0</v>
      </c>
      <c r="N12669" s="38">
        <f>IF(AND(Colin!$G12669=$B$2,Colin!$H12669=$C$3),Colin!$I12669,)</f>
        <v>0</v>
      </c>
      <c r="O12669" s="38">
        <f>IF(AND(Colin!$G12669=$B$2,Colin!$H12669&lt;=$C$3),Colin!$I12669,)</f>
        <v>0</v>
      </c>
      <c r="P12669" s="38">
        <f>IF(Colin!$G12669&lt;$B$2,Colin!$I12669,0)</f>
        <v>0</v>
      </c>
      <c r="Q12669" s="38">
        <f>IF(Colin!$G12669&lt;$B$1,Colin!$I12669,0)</f>
        <v>0</v>
      </c>
    </row>
    <row r="12670" spans="12:17" x14ac:dyDescent="0.25">
      <c r="L12670" s="38">
        <f>IF(AND(Colin!$G12670=$B$1,Colin!$H12670=$C$3),Colin!$I12670,)</f>
        <v>0</v>
      </c>
      <c r="M12670" s="38">
        <f>IF(AND(Colin!$G12670=$B$1,Colin!$H12670&lt;=$C$3),Colin!$I12670,)</f>
        <v>0</v>
      </c>
      <c r="N12670" s="38">
        <f>IF(AND(Colin!$G12670=$B$2,Colin!$H12670=$C$3),Colin!$I12670,)</f>
        <v>0</v>
      </c>
      <c r="O12670" s="38">
        <f>IF(AND(Colin!$G12670=$B$2,Colin!$H12670&lt;=$C$3),Colin!$I12670,)</f>
        <v>0</v>
      </c>
      <c r="P12670" s="38">
        <f>IF(Colin!$G12670&lt;$B$2,Colin!$I12670,0)</f>
        <v>0</v>
      </c>
      <c r="Q12670" s="38">
        <f>IF(Colin!$G12670&lt;$B$1,Colin!$I12670,0)</f>
        <v>0</v>
      </c>
    </row>
    <row r="12671" spans="12:17" x14ac:dyDescent="0.25">
      <c r="L12671" s="38">
        <f>IF(AND(Colin!$G12671=$B$1,Colin!$H12671=$C$3),Colin!$I12671,)</f>
        <v>0</v>
      </c>
      <c r="M12671" s="38">
        <f>IF(AND(Colin!$G12671=$B$1,Colin!$H12671&lt;=$C$3),Colin!$I12671,)</f>
        <v>0</v>
      </c>
      <c r="N12671" s="38">
        <f>IF(AND(Colin!$G12671=$B$2,Colin!$H12671=$C$3),Colin!$I12671,)</f>
        <v>0</v>
      </c>
      <c r="O12671" s="38">
        <f>IF(AND(Colin!$G12671=$B$2,Colin!$H12671&lt;=$C$3),Colin!$I12671,)</f>
        <v>0</v>
      </c>
      <c r="P12671" s="38">
        <f>IF(Colin!$G12671&lt;$B$2,Colin!$I12671,0)</f>
        <v>0</v>
      </c>
      <c r="Q12671" s="38">
        <f>IF(Colin!$G12671&lt;$B$1,Colin!$I12671,0)</f>
        <v>0</v>
      </c>
    </row>
    <row r="12672" spans="12:17" x14ac:dyDescent="0.25">
      <c r="L12672" s="38">
        <f>IF(AND(Colin!$G12672=$B$1,Colin!$H12672=$C$3),Colin!$I12672,)</f>
        <v>0</v>
      </c>
      <c r="M12672" s="38">
        <f>IF(AND(Colin!$G12672=$B$1,Colin!$H12672&lt;=$C$3),Colin!$I12672,)</f>
        <v>0</v>
      </c>
      <c r="N12672" s="38">
        <f>IF(AND(Colin!$G12672=$B$2,Colin!$H12672=$C$3),Colin!$I12672,)</f>
        <v>0</v>
      </c>
      <c r="O12672" s="38">
        <f>IF(AND(Colin!$G12672=$B$2,Colin!$H12672&lt;=$C$3),Colin!$I12672,)</f>
        <v>0</v>
      </c>
      <c r="P12672" s="38">
        <f>IF(Colin!$G12672&lt;$B$2,Colin!$I12672,0)</f>
        <v>0</v>
      </c>
      <c r="Q12672" s="38">
        <f>IF(Colin!$G12672&lt;$B$1,Colin!$I12672,0)</f>
        <v>0</v>
      </c>
    </row>
    <row r="12673" spans="12:17" x14ac:dyDescent="0.25">
      <c r="L12673" s="38">
        <f>IF(AND(Colin!$G12673=$B$1,Colin!$H12673=$C$3),Colin!$I12673,)</f>
        <v>0</v>
      </c>
      <c r="M12673" s="38">
        <f>IF(AND(Colin!$G12673=$B$1,Colin!$H12673&lt;=$C$3),Colin!$I12673,)</f>
        <v>0</v>
      </c>
      <c r="N12673" s="38">
        <f>IF(AND(Colin!$G12673=$B$2,Colin!$H12673=$C$3),Colin!$I12673,)</f>
        <v>0</v>
      </c>
      <c r="O12673" s="38">
        <f>IF(AND(Colin!$G12673=$B$2,Colin!$H12673&lt;=$C$3),Colin!$I12673,)</f>
        <v>0</v>
      </c>
      <c r="P12673" s="38">
        <f>IF(Colin!$G12673&lt;$B$2,Colin!$I12673,0)</f>
        <v>0</v>
      </c>
      <c r="Q12673" s="38">
        <f>IF(Colin!$G12673&lt;$B$1,Colin!$I12673,0)</f>
        <v>0</v>
      </c>
    </row>
    <row r="12674" spans="12:17" x14ac:dyDescent="0.25">
      <c r="L12674" s="38">
        <f>IF(AND(Colin!$G12674=$B$1,Colin!$H12674=$C$3),Colin!$I12674,)</f>
        <v>0</v>
      </c>
      <c r="M12674" s="38">
        <f>IF(AND(Colin!$G12674=$B$1,Colin!$H12674&lt;=$C$3),Colin!$I12674,)</f>
        <v>0</v>
      </c>
      <c r="N12674" s="38">
        <f>IF(AND(Colin!$G12674=$B$2,Colin!$H12674=$C$3),Colin!$I12674,)</f>
        <v>0</v>
      </c>
      <c r="O12674" s="38">
        <f>IF(AND(Colin!$G12674=$B$2,Colin!$H12674&lt;=$C$3),Colin!$I12674,)</f>
        <v>0</v>
      </c>
      <c r="P12674" s="38">
        <f>IF(Colin!$G12674&lt;$B$2,Colin!$I12674,0)</f>
        <v>0</v>
      </c>
      <c r="Q12674" s="38">
        <f>IF(Colin!$G12674&lt;$B$1,Colin!$I12674,0)</f>
        <v>0</v>
      </c>
    </row>
    <row r="12675" spans="12:17" x14ac:dyDescent="0.25">
      <c r="L12675" s="38">
        <f>IF(AND(Colin!$G12675=$B$1,Colin!$H12675=$C$3),Colin!$I12675,)</f>
        <v>0</v>
      </c>
      <c r="M12675" s="38">
        <f>IF(AND(Colin!$G12675=$B$1,Colin!$H12675&lt;=$C$3),Colin!$I12675,)</f>
        <v>0</v>
      </c>
      <c r="N12675" s="38">
        <f>IF(AND(Colin!$G12675=$B$2,Colin!$H12675=$C$3),Colin!$I12675,)</f>
        <v>0</v>
      </c>
      <c r="O12675" s="38">
        <f>IF(AND(Colin!$G12675=$B$2,Colin!$H12675&lt;=$C$3),Colin!$I12675,)</f>
        <v>0</v>
      </c>
      <c r="P12675" s="38">
        <f>IF(Colin!$G12675&lt;$B$2,Colin!$I12675,0)</f>
        <v>0</v>
      </c>
      <c r="Q12675" s="38">
        <f>IF(Colin!$G12675&lt;$B$1,Colin!$I12675,0)</f>
        <v>0</v>
      </c>
    </row>
    <row r="12676" spans="12:17" x14ac:dyDescent="0.25">
      <c r="L12676" s="38">
        <f>IF(AND(Colin!$G12676=$B$1,Colin!$H12676=$C$3),Colin!$I12676,)</f>
        <v>0</v>
      </c>
      <c r="M12676" s="38">
        <f>IF(AND(Colin!$G12676=$B$1,Colin!$H12676&lt;=$C$3),Colin!$I12676,)</f>
        <v>0</v>
      </c>
      <c r="N12676" s="38">
        <f>IF(AND(Colin!$G12676=$B$2,Colin!$H12676=$C$3),Colin!$I12676,)</f>
        <v>0</v>
      </c>
      <c r="O12676" s="38">
        <f>IF(AND(Colin!$G12676=$B$2,Colin!$H12676&lt;=$C$3),Colin!$I12676,)</f>
        <v>0</v>
      </c>
      <c r="P12676" s="38">
        <f>IF(Colin!$G12676&lt;$B$2,Colin!$I12676,0)</f>
        <v>0</v>
      </c>
      <c r="Q12676" s="38">
        <f>IF(Colin!$G12676&lt;$B$1,Colin!$I12676,0)</f>
        <v>0</v>
      </c>
    </row>
    <row r="12677" spans="12:17" x14ac:dyDescent="0.25">
      <c r="L12677" s="38">
        <f>IF(AND(Colin!$G12677=$B$1,Colin!$H12677=$C$3),Colin!$I12677,)</f>
        <v>0</v>
      </c>
      <c r="M12677" s="38">
        <f>IF(AND(Colin!$G12677=$B$1,Colin!$H12677&lt;=$C$3),Colin!$I12677,)</f>
        <v>0</v>
      </c>
      <c r="N12677" s="38">
        <f>IF(AND(Colin!$G12677=$B$2,Colin!$H12677=$C$3),Colin!$I12677,)</f>
        <v>0</v>
      </c>
      <c r="O12677" s="38">
        <f>IF(AND(Colin!$G12677=$B$2,Colin!$H12677&lt;=$C$3),Colin!$I12677,)</f>
        <v>0</v>
      </c>
      <c r="P12677" s="38">
        <f>IF(Colin!$G12677&lt;$B$2,Colin!$I12677,0)</f>
        <v>0</v>
      </c>
      <c r="Q12677" s="38">
        <f>IF(Colin!$G12677&lt;$B$1,Colin!$I12677,0)</f>
        <v>0</v>
      </c>
    </row>
    <row r="12678" spans="12:17" x14ac:dyDescent="0.25">
      <c r="L12678" s="38">
        <f>IF(AND(Colin!$G12678=$B$1,Colin!$H12678=$C$3),Colin!$I12678,)</f>
        <v>0</v>
      </c>
      <c r="M12678" s="38">
        <f>IF(AND(Colin!$G12678=$B$1,Colin!$H12678&lt;=$C$3),Colin!$I12678,)</f>
        <v>0</v>
      </c>
      <c r="N12678" s="38">
        <f>IF(AND(Colin!$G12678=$B$2,Colin!$H12678=$C$3),Colin!$I12678,)</f>
        <v>0</v>
      </c>
      <c r="O12678" s="38">
        <f>IF(AND(Colin!$G12678=$B$2,Colin!$H12678&lt;=$C$3),Colin!$I12678,)</f>
        <v>0</v>
      </c>
      <c r="P12678" s="38">
        <f>IF(Colin!$G12678&lt;$B$2,Colin!$I12678,0)</f>
        <v>0</v>
      </c>
      <c r="Q12678" s="38">
        <f>IF(Colin!$G12678&lt;$B$1,Colin!$I12678,0)</f>
        <v>0</v>
      </c>
    </row>
    <row r="12679" spans="12:17" x14ac:dyDescent="0.25">
      <c r="L12679" s="38">
        <f>IF(AND(Colin!$G12679=$B$1,Colin!$H12679=$C$3),Colin!$I12679,)</f>
        <v>0</v>
      </c>
      <c r="M12679" s="38">
        <f>IF(AND(Colin!$G12679=$B$1,Colin!$H12679&lt;=$C$3),Colin!$I12679,)</f>
        <v>0</v>
      </c>
      <c r="N12679" s="38">
        <f>IF(AND(Colin!$G12679=$B$2,Colin!$H12679=$C$3),Colin!$I12679,)</f>
        <v>0</v>
      </c>
      <c r="O12679" s="38">
        <f>IF(AND(Colin!$G12679=$B$2,Colin!$H12679&lt;=$C$3),Colin!$I12679,)</f>
        <v>0</v>
      </c>
      <c r="P12679" s="38">
        <f>IF(Colin!$G12679&lt;$B$2,Colin!$I12679,0)</f>
        <v>0</v>
      </c>
      <c r="Q12679" s="38">
        <f>IF(Colin!$G12679&lt;$B$1,Colin!$I12679,0)</f>
        <v>0</v>
      </c>
    </row>
    <row r="12680" spans="12:17" x14ac:dyDescent="0.25">
      <c r="L12680" s="38">
        <f>IF(AND(Colin!$G12680=$B$1,Colin!$H12680=$C$3),Colin!$I12680,)</f>
        <v>0</v>
      </c>
      <c r="M12680" s="38">
        <f>IF(AND(Colin!$G12680=$B$1,Colin!$H12680&lt;=$C$3),Colin!$I12680,)</f>
        <v>0</v>
      </c>
      <c r="N12680" s="38">
        <f>IF(AND(Colin!$G12680=$B$2,Colin!$H12680=$C$3),Colin!$I12680,)</f>
        <v>0</v>
      </c>
      <c r="O12680" s="38">
        <f>IF(AND(Colin!$G12680=$B$2,Colin!$H12680&lt;=$C$3),Colin!$I12680,)</f>
        <v>0</v>
      </c>
      <c r="P12680" s="38">
        <f>IF(Colin!$G12680&lt;$B$2,Colin!$I12680,0)</f>
        <v>0</v>
      </c>
      <c r="Q12680" s="38">
        <f>IF(Colin!$G12680&lt;$B$1,Colin!$I12680,0)</f>
        <v>0</v>
      </c>
    </row>
    <row r="12681" spans="12:17" x14ac:dyDescent="0.25">
      <c r="L12681" s="38">
        <f>IF(AND(Colin!$G12681=$B$1,Colin!$H12681=$C$3),Colin!$I12681,)</f>
        <v>0</v>
      </c>
      <c r="M12681" s="38">
        <f>IF(AND(Colin!$G12681=$B$1,Colin!$H12681&lt;=$C$3),Colin!$I12681,)</f>
        <v>0</v>
      </c>
      <c r="N12681" s="38">
        <f>IF(AND(Colin!$G12681=$B$2,Colin!$H12681=$C$3),Colin!$I12681,)</f>
        <v>0</v>
      </c>
      <c r="O12681" s="38">
        <f>IF(AND(Colin!$G12681=$B$2,Colin!$H12681&lt;=$C$3),Colin!$I12681,)</f>
        <v>0</v>
      </c>
      <c r="P12681" s="38">
        <f>IF(Colin!$G12681&lt;$B$2,Colin!$I12681,0)</f>
        <v>0</v>
      </c>
      <c r="Q12681" s="38">
        <f>IF(Colin!$G12681&lt;$B$1,Colin!$I12681,0)</f>
        <v>0</v>
      </c>
    </row>
    <row r="12682" spans="12:17" x14ac:dyDescent="0.25">
      <c r="L12682" s="38">
        <f>IF(AND(Colin!$G12682=$B$1,Colin!$H12682=$C$3),Colin!$I12682,)</f>
        <v>0</v>
      </c>
      <c r="M12682" s="38">
        <f>IF(AND(Colin!$G12682=$B$1,Colin!$H12682&lt;=$C$3),Colin!$I12682,)</f>
        <v>0</v>
      </c>
      <c r="N12682" s="38">
        <f>IF(AND(Colin!$G12682=$B$2,Colin!$H12682=$C$3),Colin!$I12682,)</f>
        <v>0</v>
      </c>
      <c r="O12682" s="38">
        <f>IF(AND(Colin!$G12682=$B$2,Colin!$H12682&lt;=$C$3),Colin!$I12682,)</f>
        <v>0</v>
      </c>
      <c r="P12682" s="38">
        <f>IF(Colin!$G12682&lt;$B$2,Colin!$I12682,0)</f>
        <v>0</v>
      </c>
      <c r="Q12682" s="38">
        <f>IF(Colin!$G12682&lt;$B$1,Colin!$I12682,0)</f>
        <v>0</v>
      </c>
    </row>
    <row r="12683" spans="12:17" x14ac:dyDescent="0.25">
      <c r="L12683" s="38">
        <f>IF(AND(Colin!$G12683=$B$1,Colin!$H12683=$C$3),Colin!$I12683,)</f>
        <v>0</v>
      </c>
      <c r="M12683" s="38">
        <f>IF(AND(Colin!$G12683=$B$1,Colin!$H12683&lt;=$C$3),Colin!$I12683,)</f>
        <v>0</v>
      </c>
      <c r="N12683" s="38">
        <f>IF(AND(Colin!$G12683=$B$2,Colin!$H12683=$C$3),Colin!$I12683,)</f>
        <v>0</v>
      </c>
      <c r="O12683" s="38">
        <f>IF(AND(Colin!$G12683=$B$2,Colin!$H12683&lt;=$C$3),Colin!$I12683,)</f>
        <v>0</v>
      </c>
      <c r="P12683" s="38">
        <f>IF(Colin!$G12683&lt;$B$2,Colin!$I12683,0)</f>
        <v>0</v>
      </c>
      <c r="Q12683" s="38">
        <f>IF(Colin!$G12683&lt;$B$1,Colin!$I12683,0)</f>
        <v>0</v>
      </c>
    </row>
    <row r="12684" spans="12:17" x14ac:dyDescent="0.25">
      <c r="L12684" s="38">
        <f>IF(AND(Colin!$G12684=$B$1,Colin!$H12684=$C$3),Colin!$I12684,)</f>
        <v>0</v>
      </c>
      <c r="M12684" s="38">
        <f>IF(AND(Colin!$G12684=$B$1,Colin!$H12684&lt;=$C$3),Colin!$I12684,)</f>
        <v>0</v>
      </c>
      <c r="N12684" s="38">
        <f>IF(AND(Colin!$G12684=$B$2,Colin!$H12684=$C$3),Colin!$I12684,)</f>
        <v>0</v>
      </c>
      <c r="O12684" s="38">
        <f>IF(AND(Colin!$G12684=$B$2,Colin!$H12684&lt;=$C$3),Colin!$I12684,)</f>
        <v>0</v>
      </c>
      <c r="P12684" s="38">
        <f>IF(Colin!$G12684&lt;$B$2,Colin!$I12684,0)</f>
        <v>0</v>
      </c>
      <c r="Q12684" s="38">
        <f>IF(Colin!$G12684&lt;$B$1,Colin!$I12684,0)</f>
        <v>0</v>
      </c>
    </row>
    <row r="12685" spans="12:17" x14ac:dyDescent="0.25">
      <c r="L12685" s="38">
        <f>IF(AND(Colin!$G12685=$B$1,Colin!$H12685=$C$3),Colin!$I12685,)</f>
        <v>0</v>
      </c>
      <c r="M12685" s="38">
        <f>IF(AND(Colin!$G12685=$B$1,Colin!$H12685&lt;=$C$3),Colin!$I12685,)</f>
        <v>0</v>
      </c>
      <c r="N12685" s="38">
        <f>IF(AND(Colin!$G12685=$B$2,Colin!$H12685=$C$3),Colin!$I12685,)</f>
        <v>0</v>
      </c>
      <c r="O12685" s="38">
        <f>IF(AND(Colin!$G12685=$B$2,Colin!$H12685&lt;=$C$3),Colin!$I12685,)</f>
        <v>0</v>
      </c>
      <c r="P12685" s="38">
        <f>IF(Colin!$G12685&lt;$B$2,Colin!$I12685,0)</f>
        <v>0</v>
      </c>
      <c r="Q12685" s="38">
        <f>IF(Colin!$G12685&lt;$B$1,Colin!$I12685,0)</f>
        <v>0</v>
      </c>
    </row>
    <row r="12686" spans="12:17" x14ac:dyDescent="0.25">
      <c r="L12686" s="38">
        <f>IF(AND(Colin!$G12686=$B$1,Colin!$H12686=$C$3),Colin!$I12686,)</f>
        <v>0</v>
      </c>
      <c r="M12686" s="38">
        <f>IF(AND(Colin!$G12686=$B$1,Colin!$H12686&lt;=$C$3),Colin!$I12686,)</f>
        <v>0</v>
      </c>
      <c r="N12686" s="38">
        <f>IF(AND(Colin!$G12686=$B$2,Colin!$H12686=$C$3),Colin!$I12686,)</f>
        <v>0</v>
      </c>
      <c r="O12686" s="38">
        <f>IF(AND(Colin!$G12686=$B$2,Colin!$H12686&lt;=$C$3),Colin!$I12686,)</f>
        <v>0</v>
      </c>
      <c r="P12686" s="38">
        <f>IF(Colin!$G12686&lt;$B$2,Colin!$I12686,0)</f>
        <v>0</v>
      </c>
      <c r="Q12686" s="38">
        <f>IF(Colin!$G12686&lt;$B$1,Colin!$I12686,0)</f>
        <v>0</v>
      </c>
    </row>
    <row r="12687" spans="12:17" x14ac:dyDescent="0.25">
      <c r="L12687" s="38">
        <f>IF(AND(Colin!$G12687=$B$1,Colin!$H12687=$C$3),Colin!$I12687,)</f>
        <v>0</v>
      </c>
      <c r="M12687" s="38">
        <f>IF(AND(Colin!$G12687=$B$1,Colin!$H12687&lt;=$C$3),Colin!$I12687,)</f>
        <v>0</v>
      </c>
      <c r="N12687" s="38">
        <f>IF(AND(Colin!$G12687=$B$2,Colin!$H12687=$C$3),Colin!$I12687,)</f>
        <v>0</v>
      </c>
      <c r="O12687" s="38">
        <f>IF(AND(Colin!$G12687=$B$2,Colin!$H12687&lt;=$C$3),Colin!$I12687,)</f>
        <v>0</v>
      </c>
      <c r="P12687" s="38">
        <f>IF(Colin!$G12687&lt;$B$2,Colin!$I12687,0)</f>
        <v>0</v>
      </c>
      <c r="Q12687" s="38">
        <f>IF(Colin!$G12687&lt;$B$1,Colin!$I12687,0)</f>
        <v>0</v>
      </c>
    </row>
    <row r="12688" spans="12:17" x14ac:dyDescent="0.25">
      <c r="L12688" s="38">
        <f>IF(AND(Colin!$G12688=$B$1,Colin!$H12688=$C$3),Colin!$I12688,)</f>
        <v>0</v>
      </c>
      <c r="M12688" s="38">
        <f>IF(AND(Colin!$G12688=$B$1,Colin!$H12688&lt;=$C$3),Colin!$I12688,)</f>
        <v>0</v>
      </c>
      <c r="N12688" s="38">
        <f>IF(AND(Colin!$G12688=$B$2,Colin!$H12688=$C$3),Colin!$I12688,)</f>
        <v>0</v>
      </c>
      <c r="O12688" s="38">
        <f>IF(AND(Colin!$G12688=$B$2,Colin!$H12688&lt;=$C$3),Colin!$I12688,)</f>
        <v>0</v>
      </c>
      <c r="P12688" s="38">
        <f>IF(Colin!$G12688&lt;$B$2,Colin!$I12688,0)</f>
        <v>0</v>
      </c>
      <c r="Q12688" s="38">
        <f>IF(Colin!$G12688&lt;$B$1,Colin!$I12688,0)</f>
        <v>0</v>
      </c>
    </row>
    <row r="12689" spans="12:17" x14ac:dyDescent="0.25">
      <c r="L12689" s="38">
        <f>IF(AND(Colin!$G12689=$B$1,Colin!$H12689=$C$3),Colin!$I12689,)</f>
        <v>0</v>
      </c>
      <c r="M12689" s="38">
        <f>IF(AND(Colin!$G12689=$B$1,Colin!$H12689&lt;=$C$3),Colin!$I12689,)</f>
        <v>0</v>
      </c>
      <c r="N12689" s="38">
        <f>IF(AND(Colin!$G12689=$B$2,Colin!$H12689=$C$3),Colin!$I12689,)</f>
        <v>0</v>
      </c>
      <c r="O12689" s="38">
        <f>IF(AND(Colin!$G12689=$B$2,Colin!$H12689&lt;=$C$3),Colin!$I12689,)</f>
        <v>0</v>
      </c>
      <c r="P12689" s="38">
        <f>IF(Colin!$G12689&lt;$B$2,Colin!$I12689,0)</f>
        <v>0</v>
      </c>
      <c r="Q12689" s="38">
        <f>IF(Colin!$G12689&lt;$B$1,Colin!$I12689,0)</f>
        <v>0</v>
      </c>
    </row>
    <row r="12690" spans="12:17" x14ac:dyDescent="0.25">
      <c r="L12690" s="38">
        <f>IF(AND(Colin!$G12690=$B$1,Colin!$H12690=$C$3),Colin!$I12690,)</f>
        <v>0</v>
      </c>
      <c r="M12690" s="38">
        <f>IF(AND(Colin!$G12690=$B$1,Colin!$H12690&lt;=$C$3),Colin!$I12690,)</f>
        <v>0</v>
      </c>
      <c r="N12690" s="38">
        <f>IF(AND(Colin!$G12690=$B$2,Colin!$H12690=$C$3),Colin!$I12690,)</f>
        <v>0</v>
      </c>
      <c r="O12690" s="38">
        <f>IF(AND(Colin!$G12690=$B$2,Colin!$H12690&lt;=$C$3),Colin!$I12690,)</f>
        <v>0</v>
      </c>
      <c r="P12690" s="38">
        <f>IF(Colin!$G12690&lt;$B$2,Colin!$I12690,0)</f>
        <v>0</v>
      </c>
      <c r="Q12690" s="38">
        <f>IF(Colin!$G12690&lt;$B$1,Colin!$I12690,0)</f>
        <v>0</v>
      </c>
    </row>
    <row r="12691" spans="12:17" x14ac:dyDescent="0.25">
      <c r="L12691" s="38">
        <f>IF(AND(Colin!$G12691=$B$1,Colin!$H12691=$C$3),Colin!$I12691,)</f>
        <v>0</v>
      </c>
      <c r="M12691" s="38">
        <f>IF(AND(Colin!$G12691=$B$1,Colin!$H12691&lt;=$C$3),Colin!$I12691,)</f>
        <v>0</v>
      </c>
      <c r="N12691" s="38">
        <f>IF(AND(Colin!$G12691=$B$2,Colin!$H12691=$C$3),Colin!$I12691,)</f>
        <v>0</v>
      </c>
      <c r="O12691" s="38">
        <f>IF(AND(Colin!$G12691=$B$2,Colin!$H12691&lt;=$C$3),Colin!$I12691,)</f>
        <v>0</v>
      </c>
      <c r="P12691" s="38">
        <f>IF(Colin!$G12691&lt;$B$2,Colin!$I12691,0)</f>
        <v>0</v>
      </c>
      <c r="Q12691" s="38">
        <f>IF(Colin!$G12691&lt;$B$1,Colin!$I12691,0)</f>
        <v>0</v>
      </c>
    </row>
    <row r="12692" spans="12:17" x14ac:dyDescent="0.25">
      <c r="L12692" s="38">
        <f>IF(AND(Colin!$G12692=$B$1,Colin!$H12692=$C$3),Colin!$I12692,)</f>
        <v>0</v>
      </c>
      <c r="M12692" s="38">
        <f>IF(AND(Colin!$G12692=$B$1,Colin!$H12692&lt;=$C$3),Colin!$I12692,)</f>
        <v>0</v>
      </c>
      <c r="N12692" s="38">
        <f>IF(AND(Colin!$G12692=$B$2,Colin!$H12692=$C$3),Colin!$I12692,)</f>
        <v>0</v>
      </c>
      <c r="O12692" s="38">
        <f>IF(AND(Colin!$G12692=$B$2,Colin!$H12692&lt;=$C$3),Colin!$I12692,)</f>
        <v>0</v>
      </c>
      <c r="P12692" s="38">
        <f>IF(Colin!$G12692&lt;$B$2,Colin!$I12692,0)</f>
        <v>0</v>
      </c>
      <c r="Q12692" s="38">
        <f>IF(Colin!$G12692&lt;$B$1,Colin!$I12692,0)</f>
        <v>0</v>
      </c>
    </row>
    <row r="12693" spans="12:17" x14ac:dyDescent="0.25">
      <c r="L12693" s="38">
        <f>IF(AND(Colin!$G12693=$B$1,Colin!$H12693=$C$3),Colin!$I12693,)</f>
        <v>0</v>
      </c>
      <c r="M12693" s="38">
        <f>IF(AND(Colin!$G12693=$B$1,Colin!$H12693&lt;=$C$3),Colin!$I12693,)</f>
        <v>0</v>
      </c>
      <c r="N12693" s="38">
        <f>IF(AND(Colin!$G12693=$B$2,Colin!$H12693=$C$3),Colin!$I12693,)</f>
        <v>0</v>
      </c>
      <c r="O12693" s="38">
        <f>IF(AND(Colin!$G12693=$B$2,Colin!$H12693&lt;=$C$3),Colin!$I12693,)</f>
        <v>0</v>
      </c>
      <c r="P12693" s="38">
        <f>IF(Colin!$G12693&lt;$B$2,Colin!$I12693,0)</f>
        <v>0</v>
      </c>
      <c r="Q12693" s="38">
        <f>IF(Colin!$G12693&lt;$B$1,Colin!$I12693,0)</f>
        <v>0</v>
      </c>
    </row>
    <row r="12694" spans="12:17" x14ac:dyDescent="0.25">
      <c r="L12694" s="38">
        <f>IF(AND(Colin!$G12694=$B$1,Colin!$H12694=$C$3),Colin!$I12694,)</f>
        <v>0</v>
      </c>
      <c r="M12694" s="38">
        <f>IF(AND(Colin!$G12694=$B$1,Colin!$H12694&lt;=$C$3),Colin!$I12694,)</f>
        <v>0</v>
      </c>
      <c r="N12694" s="38">
        <f>IF(AND(Colin!$G12694=$B$2,Colin!$H12694=$C$3),Colin!$I12694,)</f>
        <v>0</v>
      </c>
      <c r="O12694" s="38">
        <f>IF(AND(Colin!$G12694=$B$2,Colin!$H12694&lt;=$C$3),Colin!$I12694,)</f>
        <v>0</v>
      </c>
      <c r="P12694" s="38">
        <f>IF(Colin!$G12694&lt;$B$2,Colin!$I12694,0)</f>
        <v>0</v>
      </c>
      <c r="Q12694" s="38">
        <f>IF(Colin!$G12694&lt;$B$1,Colin!$I12694,0)</f>
        <v>0</v>
      </c>
    </row>
    <row r="12695" spans="12:17" x14ac:dyDescent="0.25">
      <c r="L12695" s="38">
        <f>IF(AND(Colin!$G12695=$B$1,Colin!$H12695=$C$3),Colin!$I12695,)</f>
        <v>0</v>
      </c>
      <c r="M12695" s="38">
        <f>IF(AND(Colin!$G12695=$B$1,Colin!$H12695&lt;=$C$3),Colin!$I12695,)</f>
        <v>0</v>
      </c>
      <c r="N12695" s="38">
        <f>IF(AND(Colin!$G12695=$B$2,Colin!$H12695=$C$3),Colin!$I12695,)</f>
        <v>0</v>
      </c>
      <c r="O12695" s="38">
        <f>IF(AND(Colin!$G12695=$B$2,Colin!$H12695&lt;=$C$3),Colin!$I12695,)</f>
        <v>0</v>
      </c>
      <c r="P12695" s="38">
        <f>IF(Colin!$G12695&lt;$B$2,Colin!$I12695,0)</f>
        <v>0</v>
      </c>
      <c r="Q12695" s="38">
        <f>IF(Colin!$G12695&lt;$B$1,Colin!$I12695,0)</f>
        <v>0</v>
      </c>
    </row>
    <row r="12696" spans="12:17" x14ac:dyDescent="0.25">
      <c r="L12696" s="38">
        <f>IF(AND(Colin!$G12696=$B$1,Colin!$H12696=$C$3),Colin!$I12696,)</f>
        <v>0</v>
      </c>
      <c r="M12696" s="38">
        <f>IF(AND(Colin!$G12696=$B$1,Colin!$H12696&lt;=$C$3),Colin!$I12696,)</f>
        <v>0</v>
      </c>
      <c r="N12696" s="38">
        <f>IF(AND(Colin!$G12696=$B$2,Colin!$H12696=$C$3),Colin!$I12696,)</f>
        <v>0</v>
      </c>
      <c r="O12696" s="38">
        <f>IF(AND(Colin!$G12696=$B$2,Colin!$H12696&lt;=$C$3),Colin!$I12696,)</f>
        <v>0</v>
      </c>
      <c r="P12696" s="38">
        <f>IF(Colin!$G12696&lt;$B$2,Colin!$I12696,0)</f>
        <v>0</v>
      </c>
      <c r="Q12696" s="38">
        <f>IF(Colin!$G12696&lt;$B$1,Colin!$I12696,0)</f>
        <v>0</v>
      </c>
    </row>
    <row r="12697" spans="12:17" x14ac:dyDescent="0.25">
      <c r="L12697" s="38">
        <f>IF(AND(Colin!$G12697=$B$1,Colin!$H12697=$C$3),Colin!$I12697,)</f>
        <v>0</v>
      </c>
      <c r="M12697" s="38">
        <f>IF(AND(Colin!$G12697=$B$1,Colin!$H12697&lt;=$C$3),Colin!$I12697,)</f>
        <v>0</v>
      </c>
      <c r="N12697" s="38">
        <f>IF(AND(Colin!$G12697=$B$2,Colin!$H12697=$C$3),Colin!$I12697,)</f>
        <v>0</v>
      </c>
      <c r="O12697" s="38">
        <f>IF(AND(Colin!$G12697=$B$2,Colin!$H12697&lt;=$C$3),Colin!$I12697,)</f>
        <v>0</v>
      </c>
      <c r="P12697" s="38">
        <f>IF(Colin!$G12697&lt;$B$2,Colin!$I12697,0)</f>
        <v>0</v>
      </c>
      <c r="Q12697" s="38">
        <f>IF(Colin!$G12697&lt;$B$1,Colin!$I12697,0)</f>
        <v>0</v>
      </c>
    </row>
    <row r="12698" spans="12:17" x14ac:dyDescent="0.25">
      <c r="L12698" s="38">
        <f>IF(AND(Colin!$G12698=$B$1,Colin!$H12698=$C$3),Colin!$I12698,)</f>
        <v>0</v>
      </c>
      <c r="M12698" s="38">
        <f>IF(AND(Colin!$G12698=$B$1,Colin!$H12698&lt;=$C$3),Colin!$I12698,)</f>
        <v>0</v>
      </c>
      <c r="N12698" s="38">
        <f>IF(AND(Colin!$G12698=$B$2,Colin!$H12698=$C$3),Colin!$I12698,)</f>
        <v>0</v>
      </c>
      <c r="O12698" s="38">
        <f>IF(AND(Colin!$G12698=$B$2,Colin!$H12698&lt;=$C$3),Colin!$I12698,)</f>
        <v>0</v>
      </c>
      <c r="P12698" s="38">
        <f>IF(Colin!$G12698&lt;$B$2,Colin!$I12698,0)</f>
        <v>0</v>
      </c>
      <c r="Q12698" s="38">
        <f>IF(Colin!$G12698&lt;$B$1,Colin!$I12698,0)</f>
        <v>0</v>
      </c>
    </row>
    <row r="12699" spans="12:17" x14ac:dyDescent="0.25">
      <c r="L12699" s="38">
        <f>IF(AND(Colin!$G12699=$B$1,Colin!$H12699=$C$3),Colin!$I12699,)</f>
        <v>0</v>
      </c>
      <c r="M12699" s="38">
        <f>IF(AND(Colin!$G12699=$B$1,Colin!$H12699&lt;=$C$3),Colin!$I12699,)</f>
        <v>0</v>
      </c>
      <c r="N12699" s="38">
        <f>IF(AND(Colin!$G12699=$B$2,Colin!$H12699=$C$3),Colin!$I12699,)</f>
        <v>0</v>
      </c>
      <c r="O12699" s="38">
        <f>IF(AND(Colin!$G12699=$B$2,Colin!$H12699&lt;=$C$3),Colin!$I12699,)</f>
        <v>0</v>
      </c>
      <c r="P12699" s="38">
        <f>IF(Colin!$G12699&lt;$B$2,Colin!$I12699,0)</f>
        <v>0</v>
      </c>
      <c r="Q12699" s="38">
        <f>IF(Colin!$G12699&lt;$B$1,Colin!$I12699,0)</f>
        <v>0</v>
      </c>
    </row>
    <row r="12700" spans="12:17" x14ac:dyDescent="0.25">
      <c r="L12700" s="38">
        <f>IF(AND(Colin!$G12700=$B$1,Colin!$H12700=$C$3),Colin!$I12700,)</f>
        <v>0</v>
      </c>
      <c r="M12700" s="38">
        <f>IF(AND(Colin!$G12700=$B$1,Colin!$H12700&lt;=$C$3),Colin!$I12700,)</f>
        <v>0</v>
      </c>
      <c r="N12700" s="38">
        <f>IF(AND(Colin!$G12700=$B$2,Colin!$H12700=$C$3),Colin!$I12700,)</f>
        <v>0</v>
      </c>
      <c r="O12700" s="38">
        <f>IF(AND(Colin!$G12700=$B$2,Colin!$H12700&lt;=$C$3),Colin!$I12700,)</f>
        <v>0</v>
      </c>
      <c r="P12700" s="38">
        <f>IF(Colin!$G12700&lt;$B$2,Colin!$I12700,0)</f>
        <v>0</v>
      </c>
      <c r="Q12700" s="38">
        <f>IF(Colin!$G12700&lt;$B$1,Colin!$I12700,0)</f>
        <v>0</v>
      </c>
    </row>
    <row r="12701" spans="12:17" x14ac:dyDescent="0.25">
      <c r="L12701" s="38">
        <f>IF(AND(Colin!$G12701=$B$1,Colin!$H12701=$C$3),Colin!$I12701,)</f>
        <v>0</v>
      </c>
      <c r="M12701" s="38">
        <f>IF(AND(Colin!$G12701=$B$1,Colin!$H12701&lt;=$C$3),Colin!$I12701,)</f>
        <v>0</v>
      </c>
      <c r="N12701" s="38">
        <f>IF(AND(Colin!$G12701=$B$2,Colin!$H12701=$C$3),Colin!$I12701,)</f>
        <v>0</v>
      </c>
      <c r="O12701" s="38">
        <f>IF(AND(Colin!$G12701=$B$2,Colin!$H12701&lt;=$C$3),Colin!$I12701,)</f>
        <v>0</v>
      </c>
      <c r="P12701" s="38">
        <f>IF(Colin!$G12701&lt;$B$2,Colin!$I12701,0)</f>
        <v>0</v>
      </c>
      <c r="Q12701" s="38">
        <f>IF(Colin!$G12701&lt;$B$1,Colin!$I12701,0)</f>
        <v>0</v>
      </c>
    </row>
    <row r="12702" spans="12:17" x14ac:dyDescent="0.25">
      <c r="L12702" s="38">
        <f>IF(AND(Colin!$G12702=$B$1,Colin!$H12702=$C$3),Colin!$I12702,)</f>
        <v>0</v>
      </c>
      <c r="M12702" s="38">
        <f>IF(AND(Colin!$G12702=$B$1,Colin!$H12702&lt;=$C$3),Colin!$I12702,)</f>
        <v>0</v>
      </c>
      <c r="N12702" s="38">
        <f>IF(AND(Colin!$G12702=$B$2,Colin!$H12702=$C$3),Colin!$I12702,)</f>
        <v>0</v>
      </c>
      <c r="O12702" s="38">
        <f>IF(AND(Colin!$G12702=$B$2,Colin!$H12702&lt;=$C$3),Colin!$I12702,)</f>
        <v>0</v>
      </c>
      <c r="P12702" s="38">
        <f>IF(Colin!$G12702&lt;$B$2,Colin!$I12702,0)</f>
        <v>0</v>
      </c>
      <c r="Q12702" s="38">
        <f>IF(Colin!$G12702&lt;$B$1,Colin!$I12702,0)</f>
        <v>0</v>
      </c>
    </row>
    <row r="12703" spans="12:17" x14ac:dyDescent="0.25">
      <c r="L12703" s="38">
        <f>IF(AND(Colin!$G12703=$B$1,Colin!$H12703=$C$3),Colin!$I12703,)</f>
        <v>0</v>
      </c>
      <c r="M12703" s="38">
        <f>IF(AND(Colin!$G12703=$B$1,Colin!$H12703&lt;=$C$3),Colin!$I12703,)</f>
        <v>0</v>
      </c>
      <c r="N12703" s="38">
        <f>IF(AND(Colin!$G12703=$B$2,Colin!$H12703=$C$3),Colin!$I12703,)</f>
        <v>0</v>
      </c>
      <c r="O12703" s="38">
        <f>IF(AND(Colin!$G12703=$B$2,Colin!$H12703&lt;=$C$3),Colin!$I12703,)</f>
        <v>0</v>
      </c>
      <c r="P12703" s="38">
        <f>IF(Colin!$G12703&lt;$B$2,Colin!$I12703,0)</f>
        <v>0</v>
      </c>
      <c r="Q12703" s="38">
        <f>IF(Colin!$G12703&lt;$B$1,Colin!$I12703,0)</f>
        <v>0</v>
      </c>
    </row>
    <row r="12704" spans="12:17" x14ac:dyDescent="0.25">
      <c r="L12704" s="38">
        <f>IF(AND(Colin!$G12704=$B$1,Colin!$H12704=$C$3),Colin!$I12704,)</f>
        <v>0</v>
      </c>
      <c r="M12704" s="38">
        <f>IF(AND(Colin!$G12704=$B$1,Colin!$H12704&lt;=$C$3),Colin!$I12704,)</f>
        <v>0</v>
      </c>
      <c r="N12704" s="38">
        <f>IF(AND(Colin!$G12704=$B$2,Colin!$H12704=$C$3),Colin!$I12704,)</f>
        <v>0</v>
      </c>
      <c r="O12704" s="38">
        <f>IF(AND(Colin!$G12704=$B$2,Colin!$H12704&lt;=$C$3),Colin!$I12704,)</f>
        <v>0</v>
      </c>
      <c r="P12704" s="38">
        <f>IF(Colin!$G12704&lt;$B$2,Colin!$I12704,0)</f>
        <v>0</v>
      </c>
      <c r="Q12704" s="38">
        <f>IF(Colin!$G12704&lt;$B$1,Colin!$I12704,0)</f>
        <v>0</v>
      </c>
    </row>
    <row r="12705" spans="12:17" x14ac:dyDescent="0.25">
      <c r="L12705" s="38">
        <f>IF(AND(Colin!$G12705=$B$1,Colin!$H12705=$C$3),Colin!$I12705,)</f>
        <v>0</v>
      </c>
      <c r="M12705" s="38">
        <f>IF(AND(Colin!$G12705=$B$1,Colin!$H12705&lt;=$C$3),Colin!$I12705,)</f>
        <v>0</v>
      </c>
      <c r="N12705" s="38">
        <f>IF(AND(Colin!$G12705=$B$2,Colin!$H12705=$C$3),Colin!$I12705,)</f>
        <v>0</v>
      </c>
      <c r="O12705" s="38">
        <f>IF(AND(Colin!$G12705=$B$2,Colin!$H12705&lt;=$C$3),Colin!$I12705,)</f>
        <v>0</v>
      </c>
      <c r="P12705" s="38">
        <f>IF(Colin!$G12705&lt;$B$2,Colin!$I12705,0)</f>
        <v>0</v>
      </c>
      <c r="Q12705" s="38">
        <f>IF(Colin!$G12705&lt;$B$1,Colin!$I12705,0)</f>
        <v>0</v>
      </c>
    </row>
    <row r="12706" spans="12:17" x14ac:dyDescent="0.25">
      <c r="L12706" s="38">
        <f>IF(AND(Colin!$G12706=$B$1,Colin!$H12706=$C$3),Colin!$I12706,)</f>
        <v>0</v>
      </c>
      <c r="M12706" s="38">
        <f>IF(AND(Colin!$G12706=$B$1,Colin!$H12706&lt;=$C$3),Colin!$I12706,)</f>
        <v>0</v>
      </c>
      <c r="N12706" s="38">
        <f>IF(AND(Colin!$G12706=$B$2,Colin!$H12706=$C$3),Colin!$I12706,)</f>
        <v>0</v>
      </c>
      <c r="O12706" s="38">
        <f>IF(AND(Colin!$G12706=$B$2,Colin!$H12706&lt;=$C$3),Colin!$I12706,)</f>
        <v>0</v>
      </c>
      <c r="P12706" s="38">
        <f>IF(Colin!$G12706&lt;$B$2,Colin!$I12706,0)</f>
        <v>0</v>
      </c>
      <c r="Q12706" s="38">
        <f>IF(Colin!$G12706&lt;$B$1,Colin!$I12706,0)</f>
        <v>0</v>
      </c>
    </row>
    <row r="12707" spans="12:17" x14ac:dyDescent="0.25">
      <c r="L12707" s="38">
        <f>IF(AND(Colin!$G12707=$B$1,Colin!$H12707=$C$3),Colin!$I12707,)</f>
        <v>0</v>
      </c>
      <c r="M12707" s="38">
        <f>IF(AND(Colin!$G12707=$B$1,Colin!$H12707&lt;=$C$3),Colin!$I12707,)</f>
        <v>0</v>
      </c>
      <c r="N12707" s="38">
        <f>IF(AND(Colin!$G12707=$B$2,Colin!$H12707=$C$3),Colin!$I12707,)</f>
        <v>0</v>
      </c>
      <c r="O12707" s="38">
        <f>IF(AND(Colin!$G12707=$B$2,Colin!$H12707&lt;=$C$3),Colin!$I12707,)</f>
        <v>0</v>
      </c>
      <c r="P12707" s="38">
        <f>IF(Colin!$G12707&lt;$B$2,Colin!$I12707,0)</f>
        <v>0</v>
      </c>
      <c r="Q12707" s="38">
        <f>IF(Colin!$G12707&lt;$B$1,Colin!$I12707,0)</f>
        <v>0</v>
      </c>
    </row>
    <row r="12708" spans="12:17" x14ac:dyDescent="0.25">
      <c r="L12708" s="38">
        <f>IF(AND(Colin!$G12708=$B$1,Colin!$H12708=$C$3),Colin!$I12708,)</f>
        <v>0</v>
      </c>
      <c r="M12708" s="38">
        <f>IF(AND(Colin!$G12708=$B$1,Colin!$H12708&lt;=$C$3),Colin!$I12708,)</f>
        <v>0</v>
      </c>
      <c r="N12708" s="38">
        <f>IF(AND(Colin!$G12708=$B$2,Colin!$H12708=$C$3),Colin!$I12708,)</f>
        <v>0</v>
      </c>
      <c r="O12708" s="38">
        <f>IF(AND(Colin!$G12708=$B$2,Colin!$H12708&lt;=$C$3),Colin!$I12708,)</f>
        <v>0</v>
      </c>
      <c r="P12708" s="38">
        <f>IF(Colin!$G12708&lt;$B$2,Colin!$I12708,0)</f>
        <v>0</v>
      </c>
      <c r="Q12708" s="38">
        <f>IF(Colin!$G12708&lt;$B$1,Colin!$I12708,0)</f>
        <v>0</v>
      </c>
    </row>
    <row r="12709" spans="12:17" x14ac:dyDescent="0.25">
      <c r="L12709" s="38">
        <f>IF(AND(Colin!$G12709=$B$1,Colin!$H12709=$C$3),Colin!$I12709,)</f>
        <v>0</v>
      </c>
      <c r="M12709" s="38">
        <f>IF(AND(Colin!$G12709=$B$1,Colin!$H12709&lt;=$C$3),Colin!$I12709,)</f>
        <v>0</v>
      </c>
      <c r="N12709" s="38">
        <f>IF(AND(Colin!$G12709=$B$2,Colin!$H12709=$C$3),Colin!$I12709,)</f>
        <v>0</v>
      </c>
      <c r="O12709" s="38">
        <f>IF(AND(Colin!$G12709=$B$2,Colin!$H12709&lt;=$C$3),Colin!$I12709,)</f>
        <v>0</v>
      </c>
      <c r="P12709" s="38">
        <f>IF(Colin!$G12709&lt;$B$2,Colin!$I12709,0)</f>
        <v>0</v>
      </c>
      <c r="Q12709" s="38">
        <f>IF(Colin!$G12709&lt;$B$1,Colin!$I12709,0)</f>
        <v>0</v>
      </c>
    </row>
    <row r="12710" spans="12:17" x14ac:dyDescent="0.25">
      <c r="L12710" s="38">
        <f>IF(AND(Colin!$G12710=$B$1,Colin!$H12710=$C$3),Colin!$I12710,)</f>
        <v>0</v>
      </c>
      <c r="M12710" s="38">
        <f>IF(AND(Colin!$G12710=$B$1,Colin!$H12710&lt;=$C$3),Colin!$I12710,)</f>
        <v>0</v>
      </c>
      <c r="N12710" s="38">
        <f>IF(AND(Colin!$G12710=$B$2,Colin!$H12710=$C$3),Colin!$I12710,)</f>
        <v>0</v>
      </c>
      <c r="O12710" s="38">
        <f>IF(AND(Colin!$G12710=$B$2,Colin!$H12710&lt;=$C$3),Colin!$I12710,)</f>
        <v>0</v>
      </c>
      <c r="P12710" s="38">
        <f>IF(Colin!$G12710&lt;$B$2,Colin!$I12710,0)</f>
        <v>0</v>
      </c>
      <c r="Q12710" s="38">
        <f>IF(Colin!$G12710&lt;$B$1,Colin!$I12710,0)</f>
        <v>0</v>
      </c>
    </row>
    <row r="12711" spans="12:17" x14ac:dyDescent="0.25">
      <c r="L12711" s="38">
        <f>IF(AND(Colin!$G12711=$B$1,Colin!$H12711=$C$3),Colin!$I12711,)</f>
        <v>0</v>
      </c>
      <c r="M12711" s="38">
        <f>IF(AND(Colin!$G12711=$B$1,Colin!$H12711&lt;=$C$3),Colin!$I12711,)</f>
        <v>0</v>
      </c>
      <c r="N12711" s="38">
        <f>IF(AND(Colin!$G12711=$B$2,Colin!$H12711=$C$3),Colin!$I12711,)</f>
        <v>0</v>
      </c>
      <c r="O12711" s="38">
        <f>IF(AND(Colin!$G12711=$B$2,Colin!$H12711&lt;=$C$3),Colin!$I12711,)</f>
        <v>0</v>
      </c>
      <c r="P12711" s="38">
        <f>IF(Colin!$G12711&lt;$B$2,Colin!$I12711,0)</f>
        <v>0</v>
      </c>
      <c r="Q12711" s="38">
        <f>IF(Colin!$G12711&lt;$B$1,Colin!$I12711,0)</f>
        <v>0</v>
      </c>
    </row>
    <row r="12712" spans="12:17" x14ac:dyDescent="0.25">
      <c r="L12712" s="38">
        <f>IF(AND(Colin!$G12712=$B$1,Colin!$H12712=$C$3),Colin!$I12712,)</f>
        <v>0</v>
      </c>
      <c r="M12712" s="38">
        <f>IF(AND(Colin!$G12712=$B$1,Colin!$H12712&lt;=$C$3),Colin!$I12712,)</f>
        <v>0</v>
      </c>
      <c r="N12712" s="38">
        <f>IF(AND(Colin!$G12712=$B$2,Colin!$H12712=$C$3),Colin!$I12712,)</f>
        <v>0</v>
      </c>
      <c r="O12712" s="38">
        <f>IF(AND(Colin!$G12712=$B$2,Colin!$H12712&lt;=$C$3),Colin!$I12712,)</f>
        <v>0</v>
      </c>
      <c r="P12712" s="38">
        <f>IF(Colin!$G12712&lt;$B$2,Colin!$I12712,0)</f>
        <v>0</v>
      </c>
      <c r="Q12712" s="38">
        <f>IF(Colin!$G12712&lt;$B$1,Colin!$I12712,0)</f>
        <v>0</v>
      </c>
    </row>
    <row r="12713" spans="12:17" x14ac:dyDescent="0.25">
      <c r="L12713" s="38">
        <f>IF(AND(Colin!$G12713=$B$1,Colin!$H12713=$C$3),Colin!$I12713,)</f>
        <v>0</v>
      </c>
      <c r="M12713" s="38">
        <f>IF(AND(Colin!$G12713=$B$1,Colin!$H12713&lt;=$C$3),Colin!$I12713,)</f>
        <v>0</v>
      </c>
      <c r="N12713" s="38">
        <f>IF(AND(Colin!$G12713=$B$2,Colin!$H12713=$C$3),Colin!$I12713,)</f>
        <v>0</v>
      </c>
      <c r="O12713" s="38">
        <f>IF(AND(Colin!$G12713=$B$2,Colin!$H12713&lt;=$C$3),Colin!$I12713,)</f>
        <v>0</v>
      </c>
      <c r="P12713" s="38">
        <f>IF(Colin!$G12713&lt;$B$2,Colin!$I12713,0)</f>
        <v>0</v>
      </c>
      <c r="Q12713" s="38">
        <f>IF(Colin!$G12713&lt;$B$1,Colin!$I12713,0)</f>
        <v>0</v>
      </c>
    </row>
    <row r="12714" spans="12:17" x14ac:dyDescent="0.25">
      <c r="L12714" s="38">
        <f>IF(AND(Colin!$G12714=$B$1,Colin!$H12714=$C$3),Colin!$I12714,)</f>
        <v>0</v>
      </c>
      <c r="M12714" s="38">
        <f>IF(AND(Colin!$G12714=$B$1,Colin!$H12714&lt;=$C$3),Colin!$I12714,)</f>
        <v>0</v>
      </c>
      <c r="N12714" s="38">
        <f>IF(AND(Colin!$G12714=$B$2,Colin!$H12714=$C$3),Colin!$I12714,)</f>
        <v>0</v>
      </c>
      <c r="O12714" s="38">
        <f>IF(AND(Colin!$G12714=$B$2,Colin!$H12714&lt;=$C$3),Colin!$I12714,)</f>
        <v>0</v>
      </c>
      <c r="P12714" s="38">
        <f>IF(Colin!$G12714&lt;$B$2,Colin!$I12714,0)</f>
        <v>0</v>
      </c>
      <c r="Q12714" s="38">
        <f>IF(Colin!$G12714&lt;$B$1,Colin!$I12714,0)</f>
        <v>0</v>
      </c>
    </row>
    <row r="12715" spans="12:17" x14ac:dyDescent="0.25">
      <c r="L12715" s="38">
        <f>IF(AND(Colin!$G12715=$B$1,Colin!$H12715=$C$3),Colin!$I12715,)</f>
        <v>0</v>
      </c>
      <c r="M12715" s="38">
        <f>IF(AND(Colin!$G12715=$B$1,Colin!$H12715&lt;=$C$3),Colin!$I12715,)</f>
        <v>0</v>
      </c>
      <c r="N12715" s="38">
        <f>IF(AND(Colin!$G12715=$B$2,Colin!$H12715=$C$3),Colin!$I12715,)</f>
        <v>0</v>
      </c>
      <c r="O12715" s="38">
        <f>IF(AND(Colin!$G12715=$B$2,Colin!$H12715&lt;=$C$3),Colin!$I12715,)</f>
        <v>0</v>
      </c>
      <c r="P12715" s="38">
        <f>IF(Colin!$G12715&lt;$B$2,Colin!$I12715,0)</f>
        <v>0</v>
      </c>
      <c r="Q12715" s="38">
        <f>IF(Colin!$G12715&lt;$B$1,Colin!$I12715,0)</f>
        <v>0</v>
      </c>
    </row>
    <row r="12716" spans="12:17" x14ac:dyDescent="0.25">
      <c r="L12716" s="38">
        <f>IF(AND(Colin!$G12716=$B$1,Colin!$H12716=$C$3),Colin!$I12716,)</f>
        <v>0</v>
      </c>
      <c r="M12716" s="38">
        <f>IF(AND(Colin!$G12716=$B$1,Colin!$H12716&lt;=$C$3),Colin!$I12716,)</f>
        <v>0</v>
      </c>
      <c r="N12716" s="38">
        <f>IF(AND(Colin!$G12716=$B$2,Colin!$H12716=$C$3),Colin!$I12716,)</f>
        <v>0</v>
      </c>
      <c r="O12716" s="38">
        <f>IF(AND(Colin!$G12716=$B$2,Colin!$H12716&lt;=$C$3),Colin!$I12716,)</f>
        <v>0</v>
      </c>
      <c r="P12716" s="38">
        <f>IF(Colin!$G12716&lt;$B$2,Colin!$I12716,0)</f>
        <v>0</v>
      </c>
      <c r="Q12716" s="38">
        <f>IF(Colin!$G12716&lt;$B$1,Colin!$I12716,0)</f>
        <v>0</v>
      </c>
    </row>
    <row r="12717" spans="12:17" x14ac:dyDescent="0.25">
      <c r="L12717" s="38">
        <f>IF(AND(Colin!$G12717=$B$1,Colin!$H12717=$C$3),Colin!$I12717,)</f>
        <v>0</v>
      </c>
      <c r="M12717" s="38">
        <f>IF(AND(Colin!$G12717=$B$1,Colin!$H12717&lt;=$C$3),Colin!$I12717,)</f>
        <v>0</v>
      </c>
      <c r="N12717" s="38">
        <f>IF(AND(Colin!$G12717=$B$2,Colin!$H12717=$C$3),Colin!$I12717,)</f>
        <v>0</v>
      </c>
      <c r="O12717" s="38">
        <f>IF(AND(Colin!$G12717=$B$2,Colin!$H12717&lt;=$C$3),Colin!$I12717,)</f>
        <v>0</v>
      </c>
      <c r="P12717" s="38">
        <f>IF(Colin!$G12717&lt;$B$2,Colin!$I12717,0)</f>
        <v>0</v>
      </c>
      <c r="Q12717" s="38">
        <f>IF(Colin!$G12717&lt;$B$1,Colin!$I12717,0)</f>
        <v>0</v>
      </c>
    </row>
    <row r="12718" spans="12:17" x14ac:dyDescent="0.25">
      <c r="L12718" s="38">
        <f>IF(AND(Colin!$G12718=$B$1,Colin!$H12718=$C$3),Colin!$I12718,)</f>
        <v>0</v>
      </c>
      <c r="M12718" s="38">
        <f>IF(AND(Colin!$G12718=$B$1,Colin!$H12718&lt;=$C$3),Colin!$I12718,)</f>
        <v>0</v>
      </c>
      <c r="N12718" s="38">
        <f>IF(AND(Colin!$G12718=$B$2,Colin!$H12718=$C$3),Colin!$I12718,)</f>
        <v>0</v>
      </c>
      <c r="O12718" s="38">
        <f>IF(AND(Colin!$G12718=$B$2,Colin!$H12718&lt;=$C$3),Colin!$I12718,)</f>
        <v>0</v>
      </c>
      <c r="P12718" s="38">
        <f>IF(Colin!$G12718&lt;$B$2,Colin!$I12718,0)</f>
        <v>0</v>
      </c>
      <c r="Q12718" s="38">
        <f>IF(Colin!$G12718&lt;$B$1,Colin!$I12718,0)</f>
        <v>0</v>
      </c>
    </row>
    <row r="12719" spans="12:17" x14ac:dyDescent="0.25">
      <c r="L12719" s="38">
        <f>IF(AND(Colin!$G12719=$B$1,Colin!$H12719=$C$3),Colin!$I12719,)</f>
        <v>0</v>
      </c>
      <c r="M12719" s="38">
        <f>IF(AND(Colin!$G12719=$B$1,Colin!$H12719&lt;=$C$3),Colin!$I12719,)</f>
        <v>0</v>
      </c>
      <c r="N12719" s="38">
        <f>IF(AND(Colin!$G12719=$B$2,Colin!$H12719=$C$3),Colin!$I12719,)</f>
        <v>0</v>
      </c>
      <c r="O12719" s="38">
        <f>IF(AND(Colin!$G12719=$B$2,Colin!$H12719&lt;=$C$3),Colin!$I12719,)</f>
        <v>0</v>
      </c>
      <c r="P12719" s="38">
        <f>IF(Colin!$G12719&lt;$B$2,Colin!$I12719,0)</f>
        <v>0</v>
      </c>
      <c r="Q12719" s="38">
        <f>IF(Colin!$G12719&lt;$B$1,Colin!$I12719,0)</f>
        <v>0</v>
      </c>
    </row>
    <row r="12720" spans="12:17" x14ac:dyDescent="0.25">
      <c r="L12720" s="38">
        <f>IF(AND(Colin!$G12720=$B$1,Colin!$H12720=$C$3),Colin!$I12720,)</f>
        <v>0</v>
      </c>
      <c r="M12720" s="38">
        <f>IF(AND(Colin!$G12720=$B$1,Colin!$H12720&lt;=$C$3),Colin!$I12720,)</f>
        <v>0</v>
      </c>
      <c r="N12720" s="38">
        <f>IF(AND(Colin!$G12720=$B$2,Colin!$H12720=$C$3),Colin!$I12720,)</f>
        <v>0</v>
      </c>
      <c r="O12720" s="38">
        <f>IF(AND(Colin!$G12720=$B$2,Colin!$H12720&lt;=$C$3),Colin!$I12720,)</f>
        <v>0</v>
      </c>
      <c r="P12720" s="38">
        <f>IF(Colin!$G12720&lt;$B$2,Colin!$I12720,0)</f>
        <v>0</v>
      </c>
      <c r="Q12720" s="38">
        <f>IF(Colin!$G12720&lt;$B$1,Colin!$I12720,0)</f>
        <v>0</v>
      </c>
    </row>
    <row r="12721" spans="12:17" x14ac:dyDescent="0.25">
      <c r="L12721" s="38">
        <f>IF(AND(Colin!$G12721=$B$1,Colin!$H12721=$C$3),Colin!$I12721,)</f>
        <v>0</v>
      </c>
      <c r="M12721" s="38">
        <f>IF(AND(Colin!$G12721=$B$1,Colin!$H12721&lt;=$C$3),Colin!$I12721,)</f>
        <v>0</v>
      </c>
      <c r="N12721" s="38">
        <f>IF(AND(Colin!$G12721=$B$2,Colin!$H12721=$C$3),Colin!$I12721,)</f>
        <v>0</v>
      </c>
      <c r="O12721" s="38">
        <f>IF(AND(Colin!$G12721=$B$2,Colin!$H12721&lt;=$C$3),Colin!$I12721,)</f>
        <v>0</v>
      </c>
      <c r="P12721" s="38">
        <f>IF(Colin!$G12721&lt;$B$2,Colin!$I12721,0)</f>
        <v>0</v>
      </c>
      <c r="Q12721" s="38">
        <f>IF(Colin!$G12721&lt;$B$1,Colin!$I12721,0)</f>
        <v>0</v>
      </c>
    </row>
    <row r="12722" spans="12:17" x14ac:dyDescent="0.25">
      <c r="L12722" s="38">
        <f>IF(AND(Colin!$G12722=$B$1,Colin!$H12722=$C$3),Colin!$I12722,)</f>
        <v>0</v>
      </c>
      <c r="M12722" s="38">
        <f>IF(AND(Colin!$G12722=$B$1,Colin!$H12722&lt;=$C$3),Colin!$I12722,)</f>
        <v>0</v>
      </c>
      <c r="N12722" s="38">
        <f>IF(AND(Colin!$G12722=$B$2,Colin!$H12722=$C$3),Colin!$I12722,)</f>
        <v>0</v>
      </c>
      <c r="O12722" s="38">
        <f>IF(AND(Colin!$G12722=$B$2,Colin!$H12722&lt;=$C$3),Colin!$I12722,)</f>
        <v>0</v>
      </c>
      <c r="P12722" s="38">
        <f>IF(Colin!$G12722&lt;$B$2,Colin!$I12722,0)</f>
        <v>0</v>
      </c>
      <c r="Q12722" s="38">
        <f>IF(Colin!$G12722&lt;$B$1,Colin!$I12722,0)</f>
        <v>0</v>
      </c>
    </row>
    <row r="12723" spans="12:17" x14ac:dyDescent="0.25">
      <c r="L12723" s="38">
        <f>IF(AND(Colin!$G12723=$B$1,Colin!$H12723=$C$3),Colin!$I12723,)</f>
        <v>0</v>
      </c>
      <c r="M12723" s="38">
        <f>IF(AND(Colin!$G12723=$B$1,Colin!$H12723&lt;=$C$3),Colin!$I12723,)</f>
        <v>0</v>
      </c>
      <c r="N12723" s="38">
        <f>IF(AND(Colin!$G12723=$B$2,Colin!$H12723=$C$3),Colin!$I12723,)</f>
        <v>0</v>
      </c>
      <c r="O12723" s="38">
        <f>IF(AND(Colin!$G12723=$B$2,Colin!$H12723&lt;=$C$3),Colin!$I12723,)</f>
        <v>0</v>
      </c>
      <c r="P12723" s="38">
        <f>IF(Colin!$G12723&lt;$B$2,Colin!$I12723,0)</f>
        <v>0</v>
      </c>
      <c r="Q12723" s="38">
        <f>IF(Colin!$G12723&lt;$B$1,Colin!$I12723,0)</f>
        <v>0</v>
      </c>
    </row>
    <row r="12724" spans="12:17" x14ac:dyDescent="0.25">
      <c r="L12724" s="38">
        <f>IF(AND(Colin!$G12724=$B$1,Colin!$H12724=$C$3),Colin!$I12724,)</f>
        <v>0</v>
      </c>
      <c r="M12724" s="38">
        <f>IF(AND(Colin!$G12724=$B$1,Colin!$H12724&lt;=$C$3),Colin!$I12724,)</f>
        <v>0</v>
      </c>
      <c r="N12724" s="38">
        <f>IF(AND(Colin!$G12724=$B$2,Colin!$H12724=$C$3),Colin!$I12724,)</f>
        <v>0</v>
      </c>
      <c r="O12724" s="38">
        <f>IF(AND(Colin!$G12724=$B$2,Colin!$H12724&lt;=$C$3),Colin!$I12724,)</f>
        <v>0</v>
      </c>
      <c r="P12724" s="38">
        <f>IF(Colin!$G12724&lt;$B$2,Colin!$I12724,0)</f>
        <v>0</v>
      </c>
      <c r="Q12724" s="38">
        <f>IF(Colin!$G12724&lt;$B$1,Colin!$I12724,0)</f>
        <v>0</v>
      </c>
    </row>
    <row r="12725" spans="12:17" x14ac:dyDescent="0.25">
      <c r="L12725" s="38">
        <f>IF(AND(Colin!$G12725=$B$1,Colin!$H12725=$C$3),Colin!$I12725,)</f>
        <v>0</v>
      </c>
      <c r="M12725" s="38">
        <f>IF(AND(Colin!$G12725=$B$1,Colin!$H12725&lt;=$C$3),Colin!$I12725,)</f>
        <v>0</v>
      </c>
      <c r="N12725" s="38">
        <f>IF(AND(Colin!$G12725=$B$2,Colin!$H12725=$C$3),Colin!$I12725,)</f>
        <v>0</v>
      </c>
      <c r="O12725" s="38">
        <f>IF(AND(Colin!$G12725=$B$2,Colin!$H12725&lt;=$C$3),Colin!$I12725,)</f>
        <v>0</v>
      </c>
      <c r="P12725" s="38">
        <f>IF(Colin!$G12725&lt;$B$2,Colin!$I12725,0)</f>
        <v>0</v>
      </c>
      <c r="Q12725" s="38">
        <f>IF(Colin!$G12725&lt;$B$1,Colin!$I12725,0)</f>
        <v>0</v>
      </c>
    </row>
    <row r="12726" spans="12:17" x14ac:dyDescent="0.25">
      <c r="L12726" s="38">
        <f>IF(AND(Colin!$G12726=$B$1,Colin!$H12726=$C$3),Colin!$I12726,)</f>
        <v>0</v>
      </c>
      <c r="M12726" s="38">
        <f>IF(AND(Colin!$G12726=$B$1,Colin!$H12726&lt;=$C$3),Colin!$I12726,)</f>
        <v>0</v>
      </c>
      <c r="N12726" s="38">
        <f>IF(AND(Colin!$G12726=$B$2,Colin!$H12726=$C$3),Colin!$I12726,)</f>
        <v>0</v>
      </c>
      <c r="O12726" s="38">
        <f>IF(AND(Colin!$G12726=$B$2,Colin!$H12726&lt;=$C$3),Colin!$I12726,)</f>
        <v>0</v>
      </c>
      <c r="P12726" s="38">
        <f>IF(Colin!$G12726&lt;$B$2,Colin!$I12726,0)</f>
        <v>0</v>
      </c>
      <c r="Q12726" s="38">
        <f>IF(Colin!$G12726&lt;$B$1,Colin!$I12726,0)</f>
        <v>0</v>
      </c>
    </row>
    <row r="12727" spans="12:17" x14ac:dyDescent="0.25">
      <c r="L12727" s="38">
        <f>IF(AND(Colin!$G12727=$B$1,Colin!$H12727=$C$3),Colin!$I12727,)</f>
        <v>0</v>
      </c>
      <c r="M12727" s="38">
        <f>IF(AND(Colin!$G12727=$B$1,Colin!$H12727&lt;=$C$3),Colin!$I12727,)</f>
        <v>0</v>
      </c>
      <c r="N12727" s="38">
        <f>IF(AND(Colin!$G12727=$B$2,Colin!$H12727=$C$3),Colin!$I12727,)</f>
        <v>0</v>
      </c>
      <c r="O12727" s="38">
        <f>IF(AND(Colin!$G12727=$B$2,Colin!$H12727&lt;=$C$3),Colin!$I12727,)</f>
        <v>0</v>
      </c>
      <c r="P12727" s="38">
        <f>IF(Colin!$G12727&lt;$B$2,Colin!$I12727,0)</f>
        <v>0</v>
      </c>
      <c r="Q12727" s="38">
        <f>IF(Colin!$G12727&lt;$B$1,Colin!$I12727,0)</f>
        <v>0</v>
      </c>
    </row>
    <row r="12728" spans="12:17" x14ac:dyDescent="0.25">
      <c r="L12728" s="38">
        <f>IF(AND(Colin!$G12728=$B$1,Colin!$H12728=$C$3),Colin!$I12728,)</f>
        <v>0</v>
      </c>
      <c r="M12728" s="38">
        <f>IF(AND(Colin!$G12728=$B$1,Colin!$H12728&lt;=$C$3),Colin!$I12728,)</f>
        <v>0</v>
      </c>
      <c r="N12728" s="38">
        <f>IF(AND(Colin!$G12728=$B$2,Colin!$H12728=$C$3),Colin!$I12728,)</f>
        <v>0</v>
      </c>
      <c r="O12728" s="38">
        <f>IF(AND(Colin!$G12728=$B$2,Colin!$H12728&lt;=$C$3),Colin!$I12728,)</f>
        <v>0</v>
      </c>
      <c r="P12728" s="38">
        <f>IF(Colin!$G12728&lt;$B$2,Colin!$I12728,0)</f>
        <v>0</v>
      </c>
      <c r="Q12728" s="38">
        <f>IF(Colin!$G12728&lt;$B$1,Colin!$I12728,0)</f>
        <v>0</v>
      </c>
    </row>
    <row r="12729" spans="12:17" x14ac:dyDescent="0.25">
      <c r="L12729" s="38">
        <f>IF(AND(Colin!$G12729=$B$1,Colin!$H12729=$C$3),Colin!$I12729,)</f>
        <v>0</v>
      </c>
      <c r="M12729" s="38">
        <f>IF(AND(Colin!$G12729=$B$1,Colin!$H12729&lt;=$C$3),Colin!$I12729,)</f>
        <v>0</v>
      </c>
      <c r="N12729" s="38">
        <f>IF(AND(Colin!$G12729=$B$2,Colin!$H12729=$C$3),Colin!$I12729,)</f>
        <v>0</v>
      </c>
      <c r="O12729" s="38">
        <f>IF(AND(Colin!$G12729=$B$2,Colin!$H12729&lt;=$C$3),Colin!$I12729,)</f>
        <v>0</v>
      </c>
      <c r="P12729" s="38">
        <f>IF(Colin!$G12729&lt;$B$2,Colin!$I12729,0)</f>
        <v>0</v>
      </c>
      <c r="Q12729" s="38">
        <f>IF(Colin!$G12729&lt;$B$1,Colin!$I12729,0)</f>
        <v>0</v>
      </c>
    </row>
    <row r="12730" spans="12:17" x14ac:dyDescent="0.25">
      <c r="L12730" s="38">
        <f>IF(AND(Colin!$G12730=$B$1,Colin!$H12730=$C$3),Colin!$I12730,)</f>
        <v>0</v>
      </c>
      <c r="M12730" s="38">
        <f>IF(AND(Colin!$G12730=$B$1,Colin!$H12730&lt;=$C$3),Colin!$I12730,)</f>
        <v>0</v>
      </c>
      <c r="N12730" s="38">
        <f>IF(AND(Colin!$G12730=$B$2,Colin!$H12730=$C$3),Colin!$I12730,)</f>
        <v>0</v>
      </c>
      <c r="O12730" s="38">
        <f>IF(AND(Colin!$G12730=$B$2,Colin!$H12730&lt;=$C$3),Colin!$I12730,)</f>
        <v>0</v>
      </c>
      <c r="P12730" s="38">
        <f>IF(Colin!$G12730&lt;$B$2,Colin!$I12730,0)</f>
        <v>0</v>
      </c>
      <c r="Q12730" s="38">
        <f>IF(Colin!$G12730&lt;$B$1,Colin!$I12730,0)</f>
        <v>0</v>
      </c>
    </row>
    <row r="12731" spans="12:17" x14ac:dyDescent="0.25">
      <c r="L12731" s="38">
        <f>IF(AND(Colin!$G12731=$B$1,Colin!$H12731=$C$3),Colin!$I12731,)</f>
        <v>0</v>
      </c>
      <c r="M12731" s="38">
        <f>IF(AND(Colin!$G12731=$B$1,Colin!$H12731&lt;=$C$3),Colin!$I12731,)</f>
        <v>0</v>
      </c>
      <c r="N12731" s="38">
        <f>IF(AND(Colin!$G12731=$B$2,Colin!$H12731=$C$3),Colin!$I12731,)</f>
        <v>0</v>
      </c>
      <c r="O12731" s="38">
        <f>IF(AND(Colin!$G12731=$B$2,Colin!$H12731&lt;=$C$3),Colin!$I12731,)</f>
        <v>0</v>
      </c>
      <c r="P12731" s="38">
        <f>IF(Colin!$G12731&lt;$B$2,Colin!$I12731,0)</f>
        <v>0</v>
      </c>
      <c r="Q12731" s="38">
        <f>IF(Colin!$G12731&lt;$B$1,Colin!$I12731,0)</f>
        <v>0</v>
      </c>
    </row>
    <row r="12732" spans="12:17" x14ac:dyDescent="0.25">
      <c r="L12732" s="38">
        <f>IF(AND(Colin!$G12732=$B$1,Colin!$H12732=$C$3),Colin!$I12732,)</f>
        <v>0</v>
      </c>
      <c r="M12732" s="38">
        <f>IF(AND(Colin!$G12732=$B$1,Colin!$H12732&lt;=$C$3),Colin!$I12732,)</f>
        <v>0</v>
      </c>
      <c r="N12732" s="38">
        <f>IF(AND(Colin!$G12732=$B$2,Colin!$H12732=$C$3),Colin!$I12732,)</f>
        <v>0</v>
      </c>
      <c r="O12732" s="38">
        <f>IF(AND(Colin!$G12732=$B$2,Colin!$H12732&lt;=$C$3),Colin!$I12732,)</f>
        <v>0</v>
      </c>
      <c r="P12732" s="38">
        <f>IF(Colin!$G12732&lt;$B$2,Colin!$I12732,0)</f>
        <v>0</v>
      </c>
      <c r="Q12732" s="38">
        <f>IF(Colin!$G12732&lt;$B$1,Colin!$I12732,0)</f>
        <v>0</v>
      </c>
    </row>
    <row r="12733" spans="12:17" x14ac:dyDescent="0.25">
      <c r="L12733" s="38">
        <f>IF(AND(Colin!$G12733=$B$1,Colin!$H12733=$C$3),Colin!$I12733,)</f>
        <v>0</v>
      </c>
      <c r="M12733" s="38">
        <f>IF(AND(Colin!$G12733=$B$1,Colin!$H12733&lt;=$C$3),Colin!$I12733,)</f>
        <v>0</v>
      </c>
      <c r="N12733" s="38">
        <f>IF(AND(Colin!$G12733=$B$2,Colin!$H12733=$C$3),Colin!$I12733,)</f>
        <v>0</v>
      </c>
      <c r="O12733" s="38">
        <f>IF(AND(Colin!$G12733=$B$2,Colin!$H12733&lt;=$C$3),Colin!$I12733,)</f>
        <v>0</v>
      </c>
      <c r="P12733" s="38">
        <f>IF(Colin!$G12733&lt;$B$2,Colin!$I12733,0)</f>
        <v>0</v>
      </c>
      <c r="Q12733" s="38">
        <f>IF(Colin!$G12733&lt;$B$1,Colin!$I12733,0)</f>
        <v>0</v>
      </c>
    </row>
    <row r="12734" spans="12:17" x14ac:dyDescent="0.25">
      <c r="L12734" s="38">
        <f>IF(AND(Colin!$G12734=$B$1,Colin!$H12734=$C$3),Colin!$I12734,)</f>
        <v>0</v>
      </c>
      <c r="M12734" s="38">
        <f>IF(AND(Colin!$G12734=$B$1,Colin!$H12734&lt;=$C$3),Colin!$I12734,)</f>
        <v>0</v>
      </c>
      <c r="N12734" s="38">
        <f>IF(AND(Colin!$G12734=$B$2,Colin!$H12734=$C$3),Colin!$I12734,)</f>
        <v>0</v>
      </c>
      <c r="O12734" s="38">
        <f>IF(AND(Colin!$G12734=$B$2,Colin!$H12734&lt;=$C$3),Colin!$I12734,)</f>
        <v>0</v>
      </c>
      <c r="P12734" s="38">
        <f>IF(Colin!$G12734&lt;$B$2,Colin!$I12734,0)</f>
        <v>0</v>
      </c>
      <c r="Q12734" s="38">
        <f>IF(Colin!$G12734&lt;$B$1,Colin!$I12734,0)</f>
        <v>0</v>
      </c>
    </row>
    <row r="12735" spans="12:17" x14ac:dyDescent="0.25">
      <c r="L12735" s="38">
        <f>IF(AND(Colin!$G12735=$B$1,Colin!$H12735=$C$3),Colin!$I12735,)</f>
        <v>0</v>
      </c>
      <c r="M12735" s="38">
        <f>IF(AND(Colin!$G12735=$B$1,Colin!$H12735&lt;=$C$3),Colin!$I12735,)</f>
        <v>0</v>
      </c>
      <c r="N12735" s="38">
        <f>IF(AND(Colin!$G12735=$B$2,Colin!$H12735=$C$3),Colin!$I12735,)</f>
        <v>0</v>
      </c>
      <c r="O12735" s="38">
        <f>IF(AND(Colin!$G12735=$B$2,Colin!$H12735&lt;=$C$3),Colin!$I12735,)</f>
        <v>0</v>
      </c>
      <c r="P12735" s="38">
        <f>IF(Colin!$G12735&lt;$B$2,Colin!$I12735,0)</f>
        <v>0</v>
      </c>
      <c r="Q12735" s="38">
        <f>IF(Colin!$G12735&lt;$B$1,Colin!$I12735,0)</f>
        <v>0</v>
      </c>
    </row>
    <row r="12736" spans="12:17" x14ac:dyDescent="0.25">
      <c r="L12736" s="38">
        <f>IF(AND(Colin!$G12736=$B$1,Colin!$H12736=$C$3),Colin!$I12736,)</f>
        <v>0</v>
      </c>
      <c r="M12736" s="38">
        <f>IF(AND(Colin!$G12736=$B$1,Colin!$H12736&lt;=$C$3),Colin!$I12736,)</f>
        <v>0</v>
      </c>
      <c r="N12736" s="38">
        <f>IF(AND(Colin!$G12736=$B$2,Colin!$H12736=$C$3),Colin!$I12736,)</f>
        <v>0</v>
      </c>
      <c r="O12736" s="38">
        <f>IF(AND(Colin!$G12736=$B$2,Colin!$H12736&lt;=$C$3),Colin!$I12736,)</f>
        <v>0</v>
      </c>
      <c r="P12736" s="38">
        <f>IF(Colin!$G12736&lt;$B$2,Colin!$I12736,0)</f>
        <v>0</v>
      </c>
      <c r="Q12736" s="38">
        <f>IF(Colin!$G12736&lt;$B$1,Colin!$I12736,0)</f>
        <v>0</v>
      </c>
    </row>
    <row r="12737" spans="12:17" x14ac:dyDescent="0.25">
      <c r="L12737" s="38">
        <f>IF(AND(Colin!$G12737=$B$1,Colin!$H12737=$C$3),Colin!$I12737,)</f>
        <v>0</v>
      </c>
      <c r="M12737" s="38">
        <f>IF(AND(Colin!$G12737=$B$1,Colin!$H12737&lt;=$C$3),Colin!$I12737,)</f>
        <v>0</v>
      </c>
      <c r="N12737" s="38">
        <f>IF(AND(Colin!$G12737=$B$2,Colin!$H12737=$C$3),Colin!$I12737,)</f>
        <v>0</v>
      </c>
      <c r="O12737" s="38">
        <f>IF(AND(Colin!$G12737=$B$2,Colin!$H12737&lt;=$C$3),Colin!$I12737,)</f>
        <v>0</v>
      </c>
      <c r="P12737" s="38">
        <f>IF(Colin!$G12737&lt;$B$2,Colin!$I12737,0)</f>
        <v>0</v>
      </c>
      <c r="Q12737" s="38">
        <f>IF(Colin!$G12737&lt;$B$1,Colin!$I12737,0)</f>
        <v>0</v>
      </c>
    </row>
    <row r="12738" spans="12:17" x14ac:dyDescent="0.25">
      <c r="L12738" s="38">
        <f>IF(AND(Colin!$G12738=$B$1,Colin!$H12738=$C$3),Colin!$I12738,)</f>
        <v>0</v>
      </c>
      <c r="M12738" s="38">
        <f>IF(AND(Colin!$G12738=$B$1,Colin!$H12738&lt;=$C$3),Colin!$I12738,)</f>
        <v>0</v>
      </c>
      <c r="N12738" s="38">
        <f>IF(AND(Colin!$G12738=$B$2,Colin!$H12738=$C$3),Colin!$I12738,)</f>
        <v>0</v>
      </c>
      <c r="O12738" s="38">
        <f>IF(AND(Colin!$G12738=$B$2,Colin!$H12738&lt;=$C$3),Colin!$I12738,)</f>
        <v>0</v>
      </c>
      <c r="P12738" s="38">
        <f>IF(Colin!$G12738&lt;$B$2,Colin!$I12738,0)</f>
        <v>0</v>
      </c>
      <c r="Q12738" s="38">
        <f>IF(Colin!$G12738&lt;$B$1,Colin!$I12738,0)</f>
        <v>0</v>
      </c>
    </row>
    <row r="12739" spans="12:17" x14ac:dyDescent="0.25">
      <c r="L12739" s="38">
        <f>IF(AND(Colin!$G12739=$B$1,Colin!$H12739=$C$3),Colin!$I12739,)</f>
        <v>0</v>
      </c>
      <c r="M12739" s="38">
        <f>IF(AND(Colin!$G12739=$B$1,Colin!$H12739&lt;=$C$3),Colin!$I12739,)</f>
        <v>0</v>
      </c>
      <c r="N12739" s="38">
        <f>IF(AND(Colin!$G12739=$B$2,Colin!$H12739=$C$3),Colin!$I12739,)</f>
        <v>0</v>
      </c>
      <c r="O12739" s="38">
        <f>IF(AND(Colin!$G12739=$B$2,Colin!$H12739&lt;=$C$3),Colin!$I12739,)</f>
        <v>0</v>
      </c>
      <c r="P12739" s="38">
        <f>IF(Colin!$G12739&lt;$B$2,Colin!$I12739,0)</f>
        <v>0</v>
      </c>
      <c r="Q12739" s="38">
        <f>IF(Colin!$G12739&lt;$B$1,Colin!$I12739,0)</f>
        <v>0</v>
      </c>
    </row>
    <row r="12740" spans="12:17" x14ac:dyDescent="0.25">
      <c r="L12740" s="38">
        <f>IF(AND(Colin!$G12740=$B$1,Colin!$H12740=$C$3),Colin!$I12740,)</f>
        <v>0</v>
      </c>
      <c r="M12740" s="38">
        <f>IF(AND(Colin!$G12740=$B$1,Colin!$H12740&lt;=$C$3),Colin!$I12740,)</f>
        <v>0</v>
      </c>
      <c r="N12740" s="38">
        <f>IF(AND(Colin!$G12740=$B$2,Colin!$H12740=$C$3),Colin!$I12740,)</f>
        <v>0</v>
      </c>
      <c r="O12740" s="38">
        <f>IF(AND(Colin!$G12740=$B$2,Colin!$H12740&lt;=$C$3),Colin!$I12740,)</f>
        <v>0</v>
      </c>
      <c r="P12740" s="38">
        <f>IF(Colin!$G12740&lt;$B$2,Colin!$I12740,0)</f>
        <v>0</v>
      </c>
      <c r="Q12740" s="38">
        <f>IF(Colin!$G12740&lt;$B$1,Colin!$I12740,0)</f>
        <v>0</v>
      </c>
    </row>
    <row r="12741" spans="12:17" x14ac:dyDescent="0.25">
      <c r="L12741" s="38">
        <f>IF(AND(Colin!$G12741=$B$1,Colin!$H12741=$C$3),Colin!$I12741,)</f>
        <v>0</v>
      </c>
      <c r="M12741" s="38">
        <f>IF(AND(Colin!$G12741=$B$1,Colin!$H12741&lt;=$C$3),Colin!$I12741,)</f>
        <v>0</v>
      </c>
      <c r="N12741" s="38">
        <f>IF(AND(Colin!$G12741=$B$2,Colin!$H12741=$C$3),Colin!$I12741,)</f>
        <v>0</v>
      </c>
      <c r="O12741" s="38">
        <f>IF(AND(Colin!$G12741=$B$2,Colin!$H12741&lt;=$C$3),Colin!$I12741,)</f>
        <v>0</v>
      </c>
      <c r="P12741" s="38">
        <f>IF(Colin!$G12741&lt;$B$2,Colin!$I12741,0)</f>
        <v>0</v>
      </c>
      <c r="Q12741" s="38">
        <f>IF(Colin!$G12741&lt;$B$1,Colin!$I12741,0)</f>
        <v>0</v>
      </c>
    </row>
    <row r="12742" spans="12:17" x14ac:dyDescent="0.25">
      <c r="L12742" s="38">
        <f>IF(AND(Colin!$G12742=$B$1,Colin!$H12742=$C$3),Colin!$I12742,)</f>
        <v>0</v>
      </c>
      <c r="M12742" s="38">
        <f>IF(AND(Colin!$G12742=$B$1,Colin!$H12742&lt;=$C$3),Colin!$I12742,)</f>
        <v>0</v>
      </c>
      <c r="N12742" s="38">
        <f>IF(AND(Colin!$G12742=$B$2,Colin!$H12742=$C$3),Colin!$I12742,)</f>
        <v>0</v>
      </c>
      <c r="O12742" s="38">
        <f>IF(AND(Colin!$G12742=$B$2,Colin!$H12742&lt;=$C$3),Colin!$I12742,)</f>
        <v>0</v>
      </c>
      <c r="P12742" s="38">
        <f>IF(Colin!$G12742&lt;$B$2,Colin!$I12742,0)</f>
        <v>0</v>
      </c>
      <c r="Q12742" s="38">
        <f>IF(Colin!$G12742&lt;$B$1,Colin!$I12742,0)</f>
        <v>0</v>
      </c>
    </row>
    <row r="12743" spans="12:17" x14ac:dyDescent="0.25">
      <c r="L12743" s="38">
        <f>IF(AND(Colin!$G12743=$B$1,Colin!$H12743=$C$3),Colin!$I12743,)</f>
        <v>0</v>
      </c>
      <c r="M12743" s="38">
        <f>IF(AND(Colin!$G12743=$B$1,Colin!$H12743&lt;=$C$3),Colin!$I12743,)</f>
        <v>0</v>
      </c>
      <c r="N12743" s="38">
        <f>IF(AND(Colin!$G12743=$B$2,Colin!$H12743=$C$3),Colin!$I12743,)</f>
        <v>0</v>
      </c>
      <c r="O12743" s="38">
        <f>IF(AND(Colin!$G12743=$B$2,Colin!$H12743&lt;=$C$3),Colin!$I12743,)</f>
        <v>0</v>
      </c>
      <c r="P12743" s="38">
        <f>IF(Colin!$G12743&lt;$B$2,Colin!$I12743,0)</f>
        <v>0</v>
      </c>
      <c r="Q12743" s="38">
        <f>IF(Colin!$G12743&lt;$B$1,Colin!$I12743,0)</f>
        <v>0</v>
      </c>
    </row>
    <row r="12744" spans="12:17" x14ac:dyDescent="0.25">
      <c r="L12744" s="38">
        <f>IF(AND(Colin!$G12744=$B$1,Colin!$H12744=$C$3),Colin!$I12744,)</f>
        <v>0</v>
      </c>
      <c r="M12744" s="38">
        <f>IF(AND(Colin!$G12744=$B$1,Colin!$H12744&lt;=$C$3),Colin!$I12744,)</f>
        <v>0</v>
      </c>
      <c r="N12744" s="38">
        <f>IF(AND(Colin!$G12744=$B$2,Colin!$H12744=$C$3),Colin!$I12744,)</f>
        <v>0</v>
      </c>
      <c r="O12744" s="38">
        <f>IF(AND(Colin!$G12744=$B$2,Colin!$H12744&lt;=$C$3),Colin!$I12744,)</f>
        <v>0</v>
      </c>
      <c r="P12744" s="38">
        <f>IF(Colin!$G12744&lt;$B$2,Colin!$I12744,0)</f>
        <v>0</v>
      </c>
      <c r="Q12744" s="38">
        <f>IF(Colin!$G12744&lt;$B$1,Colin!$I12744,0)</f>
        <v>0</v>
      </c>
    </row>
    <row r="12745" spans="12:17" x14ac:dyDescent="0.25">
      <c r="L12745" s="38">
        <f>IF(AND(Colin!$G12745=$B$1,Colin!$H12745=$C$3),Colin!$I12745,)</f>
        <v>0</v>
      </c>
      <c r="M12745" s="38">
        <f>IF(AND(Colin!$G12745=$B$1,Colin!$H12745&lt;=$C$3),Colin!$I12745,)</f>
        <v>0</v>
      </c>
      <c r="N12745" s="38">
        <f>IF(AND(Colin!$G12745=$B$2,Colin!$H12745=$C$3),Colin!$I12745,)</f>
        <v>0</v>
      </c>
      <c r="O12745" s="38">
        <f>IF(AND(Colin!$G12745=$B$2,Colin!$H12745&lt;=$C$3),Colin!$I12745,)</f>
        <v>0</v>
      </c>
      <c r="P12745" s="38">
        <f>IF(Colin!$G12745&lt;$B$2,Colin!$I12745,0)</f>
        <v>0</v>
      </c>
      <c r="Q12745" s="38">
        <f>IF(Colin!$G12745&lt;$B$1,Colin!$I12745,0)</f>
        <v>0</v>
      </c>
    </row>
    <row r="12746" spans="12:17" x14ac:dyDescent="0.25">
      <c r="L12746" s="38">
        <f>IF(AND(Colin!$G12746=$B$1,Colin!$H12746=$C$3),Colin!$I12746,)</f>
        <v>0</v>
      </c>
      <c r="M12746" s="38">
        <f>IF(AND(Colin!$G12746=$B$1,Colin!$H12746&lt;=$C$3),Colin!$I12746,)</f>
        <v>0</v>
      </c>
      <c r="N12746" s="38">
        <f>IF(AND(Colin!$G12746=$B$2,Colin!$H12746=$C$3),Colin!$I12746,)</f>
        <v>0</v>
      </c>
      <c r="O12746" s="38">
        <f>IF(AND(Colin!$G12746=$B$2,Colin!$H12746&lt;=$C$3),Colin!$I12746,)</f>
        <v>0</v>
      </c>
      <c r="P12746" s="38">
        <f>IF(Colin!$G12746&lt;$B$2,Colin!$I12746,0)</f>
        <v>0</v>
      </c>
      <c r="Q12746" s="38">
        <f>IF(Colin!$G12746&lt;$B$1,Colin!$I12746,0)</f>
        <v>0</v>
      </c>
    </row>
    <row r="12747" spans="12:17" x14ac:dyDescent="0.25">
      <c r="L12747" s="38">
        <f>IF(AND(Colin!$G12747=$B$1,Colin!$H12747=$C$3),Colin!$I12747,)</f>
        <v>0</v>
      </c>
      <c r="M12747" s="38">
        <f>IF(AND(Colin!$G12747=$B$1,Colin!$H12747&lt;=$C$3),Colin!$I12747,)</f>
        <v>0</v>
      </c>
      <c r="N12747" s="38">
        <f>IF(AND(Colin!$G12747=$B$2,Colin!$H12747=$C$3),Colin!$I12747,)</f>
        <v>0</v>
      </c>
      <c r="O12747" s="38">
        <f>IF(AND(Colin!$G12747=$B$2,Colin!$H12747&lt;=$C$3),Colin!$I12747,)</f>
        <v>0</v>
      </c>
      <c r="P12747" s="38">
        <f>IF(Colin!$G12747&lt;$B$2,Colin!$I12747,0)</f>
        <v>0</v>
      </c>
      <c r="Q12747" s="38">
        <f>IF(Colin!$G12747&lt;$B$1,Colin!$I12747,0)</f>
        <v>0</v>
      </c>
    </row>
    <row r="12748" spans="12:17" x14ac:dyDescent="0.25">
      <c r="L12748" s="38">
        <f>IF(AND(Colin!$G12748=$B$1,Colin!$H12748=$C$3),Colin!$I12748,)</f>
        <v>0</v>
      </c>
      <c r="M12748" s="38">
        <f>IF(AND(Colin!$G12748=$B$1,Colin!$H12748&lt;=$C$3),Colin!$I12748,)</f>
        <v>0</v>
      </c>
      <c r="N12748" s="38">
        <f>IF(AND(Colin!$G12748=$B$2,Colin!$H12748=$C$3),Colin!$I12748,)</f>
        <v>0</v>
      </c>
      <c r="O12748" s="38">
        <f>IF(AND(Colin!$G12748=$B$2,Colin!$H12748&lt;=$C$3),Colin!$I12748,)</f>
        <v>0</v>
      </c>
      <c r="P12748" s="38">
        <f>IF(Colin!$G12748&lt;$B$2,Colin!$I12748,0)</f>
        <v>0</v>
      </c>
      <c r="Q12748" s="38">
        <f>IF(Colin!$G12748&lt;$B$1,Colin!$I12748,0)</f>
        <v>0</v>
      </c>
    </row>
    <row r="12749" spans="12:17" x14ac:dyDescent="0.25">
      <c r="L12749" s="38">
        <f>IF(AND(Colin!$G12749=$B$1,Colin!$H12749=$C$3),Colin!$I12749,)</f>
        <v>0</v>
      </c>
      <c r="M12749" s="38">
        <f>IF(AND(Colin!$G12749=$B$1,Colin!$H12749&lt;=$C$3),Colin!$I12749,)</f>
        <v>0</v>
      </c>
      <c r="N12749" s="38">
        <f>IF(AND(Colin!$G12749=$B$2,Colin!$H12749=$C$3),Colin!$I12749,)</f>
        <v>0</v>
      </c>
      <c r="O12749" s="38">
        <f>IF(AND(Colin!$G12749=$B$2,Colin!$H12749&lt;=$C$3),Colin!$I12749,)</f>
        <v>0</v>
      </c>
      <c r="P12749" s="38">
        <f>IF(Colin!$G12749&lt;$B$2,Colin!$I12749,0)</f>
        <v>0</v>
      </c>
      <c r="Q12749" s="38">
        <f>IF(Colin!$G12749&lt;$B$1,Colin!$I12749,0)</f>
        <v>0</v>
      </c>
    </row>
    <row r="12750" spans="12:17" x14ac:dyDescent="0.25">
      <c r="L12750" s="38">
        <f>IF(AND(Colin!$G12750=$B$1,Colin!$H12750=$C$3),Colin!$I12750,)</f>
        <v>0</v>
      </c>
      <c r="M12750" s="38">
        <f>IF(AND(Colin!$G12750=$B$1,Colin!$H12750&lt;=$C$3),Colin!$I12750,)</f>
        <v>0</v>
      </c>
      <c r="N12750" s="38">
        <f>IF(AND(Colin!$G12750=$B$2,Colin!$H12750=$C$3),Colin!$I12750,)</f>
        <v>0</v>
      </c>
      <c r="O12750" s="38">
        <f>IF(AND(Colin!$G12750=$B$2,Colin!$H12750&lt;=$C$3),Colin!$I12750,)</f>
        <v>0</v>
      </c>
      <c r="P12750" s="38">
        <f>IF(Colin!$G12750&lt;$B$2,Colin!$I12750,0)</f>
        <v>0</v>
      </c>
      <c r="Q12750" s="38">
        <f>IF(Colin!$G12750&lt;$B$1,Colin!$I12750,0)</f>
        <v>0</v>
      </c>
    </row>
    <row r="12751" spans="12:17" x14ac:dyDescent="0.25">
      <c r="L12751" s="38">
        <f>IF(AND(Colin!$G12751=$B$1,Colin!$H12751=$C$3),Colin!$I12751,)</f>
        <v>0</v>
      </c>
      <c r="M12751" s="38">
        <f>IF(AND(Colin!$G12751=$B$1,Colin!$H12751&lt;=$C$3),Colin!$I12751,)</f>
        <v>0</v>
      </c>
      <c r="N12751" s="38">
        <f>IF(AND(Colin!$G12751=$B$2,Colin!$H12751=$C$3),Colin!$I12751,)</f>
        <v>0</v>
      </c>
      <c r="O12751" s="38">
        <f>IF(AND(Colin!$G12751=$B$2,Colin!$H12751&lt;=$C$3),Colin!$I12751,)</f>
        <v>0</v>
      </c>
      <c r="P12751" s="38">
        <f>IF(Colin!$G12751&lt;$B$2,Colin!$I12751,0)</f>
        <v>0</v>
      </c>
      <c r="Q12751" s="38">
        <f>IF(Colin!$G12751&lt;$B$1,Colin!$I12751,0)</f>
        <v>0</v>
      </c>
    </row>
    <row r="12752" spans="12:17" x14ac:dyDescent="0.25">
      <c r="L12752" s="38">
        <f>IF(AND(Colin!$G12752=$B$1,Colin!$H12752=$C$3),Colin!$I12752,)</f>
        <v>0</v>
      </c>
      <c r="M12752" s="38">
        <f>IF(AND(Colin!$G12752=$B$1,Colin!$H12752&lt;=$C$3),Colin!$I12752,)</f>
        <v>0</v>
      </c>
      <c r="N12752" s="38">
        <f>IF(AND(Colin!$G12752=$B$2,Colin!$H12752=$C$3),Colin!$I12752,)</f>
        <v>0</v>
      </c>
      <c r="O12752" s="38">
        <f>IF(AND(Colin!$G12752=$B$2,Colin!$H12752&lt;=$C$3),Colin!$I12752,)</f>
        <v>0</v>
      </c>
      <c r="P12752" s="38">
        <f>IF(Colin!$G12752&lt;$B$2,Colin!$I12752,0)</f>
        <v>0</v>
      </c>
      <c r="Q12752" s="38">
        <f>IF(Colin!$G12752&lt;$B$1,Colin!$I12752,0)</f>
        <v>0</v>
      </c>
    </row>
    <row r="12753" spans="12:17" x14ac:dyDescent="0.25">
      <c r="L12753" s="38">
        <f>IF(AND(Colin!$G12753=$B$1,Colin!$H12753=$C$3),Colin!$I12753,)</f>
        <v>0</v>
      </c>
      <c r="M12753" s="38">
        <f>IF(AND(Colin!$G12753=$B$1,Colin!$H12753&lt;=$C$3),Colin!$I12753,)</f>
        <v>0</v>
      </c>
      <c r="N12753" s="38">
        <f>IF(AND(Colin!$G12753=$B$2,Colin!$H12753=$C$3),Colin!$I12753,)</f>
        <v>0</v>
      </c>
      <c r="O12753" s="38">
        <f>IF(AND(Colin!$G12753=$B$2,Colin!$H12753&lt;=$C$3),Colin!$I12753,)</f>
        <v>0</v>
      </c>
      <c r="P12753" s="38">
        <f>IF(Colin!$G12753&lt;$B$2,Colin!$I12753,0)</f>
        <v>0</v>
      </c>
      <c r="Q12753" s="38">
        <f>IF(Colin!$G12753&lt;$B$1,Colin!$I12753,0)</f>
        <v>0</v>
      </c>
    </row>
    <row r="12754" spans="12:17" x14ac:dyDescent="0.25">
      <c r="L12754" s="38">
        <f>IF(AND(Colin!$G12754=$B$1,Colin!$H12754=$C$3),Colin!$I12754,)</f>
        <v>0</v>
      </c>
      <c r="M12754" s="38">
        <f>IF(AND(Colin!$G12754=$B$1,Colin!$H12754&lt;=$C$3),Colin!$I12754,)</f>
        <v>0</v>
      </c>
      <c r="N12754" s="38">
        <f>IF(AND(Colin!$G12754=$B$2,Colin!$H12754=$C$3),Colin!$I12754,)</f>
        <v>0</v>
      </c>
      <c r="O12754" s="38">
        <f>IF(AND(Colin!$G12754=$B$2,Colin!$H12754&lt;=$C$3),Colin!$I12754,)</f>
        <v>0</v>
      </c>
      <c r="P12754" s="38">
        <f>IF(Colin!$G12754&lt;$B$2,Colin!$I12754,0)</f>
        <v>0</v>
      </c>
      <c r="Q12754" s="38">
        <f>IF(Colin!$G12754&lt;$B$1,Colin!$I12754,0)</f>
        <v>0</v>
      </c>
    </row>
    <row r="12755" spans="12:17" x14ac:dyDescent="0.25">
      <c r="L12755" s="38">
        <f>IF(AND(Colin!$G12755=$B$1,Colin!$H12755=$C$3),Colin!$I12755,)</f>
        <v>0</v>
      </c>
      <c r="M12755" s="38">
        <f>IF(AND(Colin!$G12755=$B$1,Colin!$H12755&lt;=$C$3),Colin!$I12755,)</f>
        <v>0</v>
      </c>
      <c r="N12755" s="38">
        <f>IF(AND(Colin!$G12755=$B$2,Colin!$H12755=$C$3),Colin!$I12755,)</f>
        <v>0</v>
      </c>
      <c r="O12755" s="38">
        <f>IF(AND(Colin!$G12755=$B$2,Colin!$H12755&lt;=$C$3),Colin!$I12755,)</f>
        <v>0</v>
      </c>
      <c r="P12755" s="38">
        <f>IF(Colin!$G12755&lt;$B$2,Colin!$I12755,0)</f>
        <v>0</v>
      </c>
      <c r="Q12755" s="38">
        <f>IF(Colin!$G12755&lt;$B$1,Colin!$I12755,0)</f>
        <v>0</v>
      </c>
    </row>
    <row r="12756" spans="12:17" x14ac:dyDescent="0.25">
      <c r="L12756" s="38">
        <f>IF(AND(Colin!$G12756=$B$1,Colin!$H12756=$C$3),Colin!$I12756,)</f>
        <v>0</v>
      </c>
      <c r="M12756" s="38">
        <f>IF(AND(Colin!$G12756=$B$1,Colin!$H12756&lt;=$C$3),Colin!$I12756,)</f>
        <v>0</v>
      </c>
      <c r="N12756" s="38">
        <f>IF(AND(Colin!$G12756=$B$2,Colin!$H12756=$C$3),Colin!$I12756,)</f>
        <v>0</v>
      </c>
      <c r="O12756" s="38">
        <f>IF(AND(Colin!$G12756=$B$2,Colin!$H12756&lt;=$C$3),Colin!$I12756,)</f>
        <v>0</v>
      </c>
      <c r="P12756" s="38">
        <f>IF(Colin!$G12756&lt;$B$2,Colin!$I12756,0)</f>
        <v>0</v>
      </c>
      <c r="Q12756" s="38">
        <f>IF(Colin!$G12756&lt;$B$1,Colin!$I12756,0)</f>
        <v>0</v>
      </c>
    </row>
    <row r="12757" spans="12:17" x14ac:dyDescent="0.25">
      <c r="L12757" s="38">
        <f>IF(AND(Colin!$G12757=$B$1,Colin!$H12757=$C$3),Colin!$I12757,)</f>
        <v>0</v>
      </c>
      <c r="M12757" s="38">
        <f>IF(AND(Colin!$G12757=$B$1,Colin!$H12757&lt;=$C$3),Colin!$I12757,)</f>
        <v>0</v>
      </c>
      <c r="N12757" s="38">
        <f>IF(AND(Colin!$G12757=$B$2,Colin!$H12757=$C$3),Colin!$I12757,)</f>
        <v>0</v>
      </c>
      <c r="O12757" s="38">
        <f>IF(AND(Colin!$G12757=$B$2,Colin!$H12757&lt;=$C$3),Colin!$I12757,)</f>
        <v>0</v>
      </c>
      <c r="P12757" s="38">
        <f>IF(Colin!$G12757&lt;$B$2,Colin!$I12757,0)</f>
        <v>0</v>
      </c>
      <c r="Q12757" s="38">
        <f>IF(Colin!$G12757&lt;$B$1,Colin!$I12757,0)</f>
        <v>0</v>
      </c>
    </row>
    <row r="12758" spans="12:17" x14ac:dyDescent="0.25">
      <c r="L12758" s="38">
        <f>IF(AND(Colin!$G12758=$B$1,Colin!$H12758=$C$3),Colin!$I12758,)</f>
        <v>0</v>
      </c>
      <c r="M12758" s="38">
        <f>IF(AND(Colin!$G12758=$B$1,Colin!$H12758&lt;=$C$3),Colin!$I12758,)</f>
        <v>0</v>
      </c>
      <c r="N12758" s="38">
        <f>IF(AND(Colin!$G12758=$B$2,Colin!$H12758=$C$3),Colin!$I12758,)</f>
        <v>0</v>
      </c>
      <c r="O12758" s="38">
        <f>IF(AND(Colin!$G12758=$B$2,Colin!$H12758&lt;=$C$3),Colin!$I12758,)</f>
        <v>0</v>
      </c>
      <c r="P12758" s="38">
        <f>IF(Colin!$G12758&lt;$B$2,Colin!$I12758,0)</f>
        <v>0</v>
      </c>
      <c r="Q12758" s="38">
        <f>IF(Colin!$G12758&lt;$B$1,Colin!$I12758,0)</f>
        <v>0</v>
      </c>
    </row>
    <row r="12759" spans="12:17" x14ac:dyDescent="0.25">
      <c r="L12759" s="38">
        <f>IF(AND(Colin!$G12759=$B$1,Colin!$H12759=$C$3),Colin!$I12759,)</f>
        <v>0</v>
      </c>
      <c r="M12759" s="38">
        <f>IF(AND(Colin!$G12759=$B$1,Colin!$H12759&lt;=$C$3),Colin!$I12759,)</f>
        <v>0</v>
      </c>
      <c r="N12759" s="38">
        <f>IF(AND(Colin!$G12759=$B$2,Colin!$H12759=$C$3),Colin!$I12759,)</f>
        <v>0</v>
      </c>
      <c r="O12759" s="38">
        <f>IF(AND(Colin!$G12759=$B$2,Colin!$H12759&lt;=$C$3),Colin!$I12759,)</f>
        <v>0</v>
      </c>
      <c r="P12759" s="38">
        <f>IF(Colin!$G12759&lt;$B$2,Colin!$I12759,0)</f>
        <v>0</v>
      </c>
      <c r="Q12759" s="38">
        <f>IF(Colin!$G12759&lt;$B$1,Colin!$I12759,0)</f>
        <v>0</v>
      </c>
    </row>
    <row r="12760" spans="12:17" x14ac:dyDescent="0.25">
      <c r="L12760" s="38">
        <f>IF(AND(Colin!$G12760=$B$1,Colin!$H12760=$C$3),Colin!$I12760,)</f>
        <v>0</v>
      </c>
      <c r="M12760" s="38">
        <f>IF(AND(Colin!$G12760=$B$1,Colin!$H12760&lt;=$C$3),Colin!$I12760,)</f>
        <v>0</v>
      </c>
      <c r="N12760" s="38">
        <f>IF(AND(Colin!$G12760=$B$2,Colin!$H12760=$C$3),Colin!$I12760,)</f>
        <v>0</v>
      </c>
      <c r="O12760" s="38">
        <f>IF(AND(Colin!$G12760=$B$2,Colin!$H12760&lt;=$C$3),Colin!$I12760,)</f>
        <v>0</v>
      </c>
      <c r="P12760" s="38">
        <f>IF(Colin!$G12760&lt;$B$2,Colin!$I12760,0)</f>
        <v>0</v>
      </c>
      <c r="Q12760" s="38">
        <f>IF(Colin!$G12760&lt;$B$1,Colin!$I12760,0)</f>
        <v>0</v>
      </c>
    </row>
    <row r="12761" spans="12:17" x14ac:dyDescent="0.25">
      <c r="L12761" s="38">
        <f>IF(AND(Colin!$G12761=$B$1,Colin!$H12761=$C$3),Colin!$I12761,)</f>
        <v>0</v>
      </c>
      <c r="M12761" s="38">
        <f>IF(AND(Colin!$G12761=$B$1,Colin!$H12761&lt;=$C$3),Colin!$I12761,)</f>
        <v>0</v>
      </c>
      <c r="N12761" s="38">
        <f>IF(AND(Colin!$G12761=$B$2,Colin!$H12761=$C$3),Colin!$I12761,)</f>
        <v>0</v>
      </c>
      <c r="O12761" s="38">
        <f>IF(AND(Colin!$G12761=$B$2,Colin!$H12761&lt;=$C$3),Colin!$I12761,)</f>
        <v>0</v>
      </c>
      <c r="P12761" s="38">
        <f>IF(Colin!$G12761&lt;$B$2,Colin!$I12761,0)</f>
        <v>0</v>
      </c>
      <c r="Q12761" s="38">
        <f>IF(Colin!$G12761&lt;$B$1,Colin!$I12761,0)</f>
        <v>0</v>
      </c>
    </row>
    <row r="12762" spans="12:17" x14ac:dyDescent="0.25">
      <c r="L12762" s="38">
        <f>IF(AND(Colin!$G12762=$B$1,Colin!$H12762=$C$3),Colin!$I12762,)</f>
        <v>0</v>
      </c>
      <c r="M12762" s="38">
        <f>IF(AND(Colin!$G12762=$B$1,Colin!$H12762&lt;=$C$3),Colin!$I12762,)</f>
        <v>0</v>
      </c>
      <c r="N12762" s="38">
        <f>IF(AND(Colin!$G12762=$B$2,Colin!$H12762=$C$3),Colin!$I12762,)</f>
        <v>0</v>
      </c>
      <c r="O12762" s="38">
        <f>IF(AND(Colin!$G12762=$B$2,Colin!$H12762&lt;=$C$3),Colin!$I12762,)</f>
        <v>0</v>
      </c>
      <c r="P12762" s="38">
        <f>IF(Colin!$G12762&lt;$B$2,Colin!$I12762,0)</f>
        <v>0</v>
      </c>
      <c r="Q12762" s="38">
        <f>IF(Colin!$G12762&lt;$B$1,Colin!$I12762,0)</f>
        <v>0</v>
      </c>
    </row>
    <row r="12763" spans="12:17" x14ac:dyDescent="0.25">
      <c r="L12763" s="38">
        <f>IF(AND(Colin!$G12763=$B$1,Colin!$H12763=$C$3),Colin!$I12763,)</f>
        <v>0</v>
      </c>
      <c r="M12763" s="38">
        <f>IF(AND(Colin!$G12763=$B$1,Colin!$H12763&lt;=$C$3),Colin!$I12763,)</f>
        <v>0</v>
      </c>
      <c r="N12763" s="38">
        <f>IF(AND(Colin!$G12763=$B$2,Colin!$H12763=$C$3),Colin!$I12763,)</f>
        <v>0</v>
      </c>
      <c r="O12763" s="38">
        <f>IF(AND(Colin!$G12763=$B$2,Colin!$H12763&lt;=$C$3),Colin!$I12763,)</f>
        <v>0</v>
      </c>
      <c r="P12763" s="38">
        <f>IF(Colin!$G12763&lt;$B$2,Colin!$I12763,0)</f>
        <v>0</v>
      </c>
      <c r="Q12763" s="38">
        <f>IF(Colin!$G12763&lt;$B$1,Colin!$I12763,0)</f>
        <v>0</v>
      </c>
    </row>
    <row r="12764" spans="12:17" x14ac:dyDescent="0.25">
      <c r="L12764" s="38">
        <f>IF(AND(Colin!$G12764=$B$1,Colin!$H12764=$C$3),Colin!$I12764,)</f>
        <v>0</v>
      </c>
      <c r="M12764" s="38">
        <f>IF(AND(Colin!$G12764=$B$1,Colin!$H12764&lt;=$C$3),Colin!$I12764,)</f>
        <v>0</v>
      </c>
      <c r="N12764" s="38">
        <f>IF(AND(Colin!$G12764=$B$2,Colin!$H12764=$C$3),Colin!$I12764,)</f>
        <v>0</v>
      </c>
      <c r="O12764" s="38">
        <f>IF(AND(Colin!$G12764=$B$2,Colin!$H12764&lt;=$C$3),Colin!$I12764,)</f>
        <v>0</v>
      </c>
      <c r="P12764" s="38">
        <f>IF(Colin!$G12764&lt;$B$2,Colin!$I12764,0)</f>
        <v>0</v>
      </c>
      <c r="Q12764" s="38">
        <f>IF(Colin!$G12764&lt;$B$1,Colin!$I12764,0)</f>
        <v>0</v>
      </c>
    </row>
    <row r="12765" spans="12:17" x14ac:dyDescent="0.25">
      <c r="L12765" s="38">
        <f>IF(AND(Colin!$G12765=$B$1,Colin!$H12765=$C$3),Colin!$I12765,)</f>
        <v>0</v>
      </c>
      <c r="M12765" s="38">
        <f>IF(AND(Colin!$G12765=$B$1,Colin!$H12765&lt;=$C$3),Colin!$I12765,)</f>
        <v>0</v>
      </c>
      <c r="N12765" s="38">
        <f>IF(AND(Colin!$G12765=$B$2,Colin!$H12765=$C$3),Colin!$I12765,)</f>
        <v>0</v>
      </c>
      <c r="O12765" s="38">
        <f>IF(AND(Colin!$G12765=$B$2,Colin!$H12765&lt;=$C$3),Colin!$I12765,)</f>
        <v>0</v>
      </c>
      <c r="P12765" s="38">
        <f>IF(Colin!$G12765&lt;$B$2,Colin!$I12765,0)</f>
        <v>0</v>
      </c>
      <c r="Q12765" s="38">
        <f>IF(Colin!$G12765&lt;$B$1,Colin!$I12765,0)</f>
        <v>0</v>
      </c>
    </row>
    <row r="12766" spans="12:17" x14ac:dyDescent="0.25">
      <c r="L12766" s="38">
        <f>IF(AND(Colin!$G12766=$B$1,Colin!$H12766=$C$3),Colin!$I12766,)</f>
        <v>0</v>
      </c>
      <c r="M12766" s="38">
        <f>IF(AND(Colin!$G12766=$B$1,Colin!$H12766&lt;=$C$3),Colin!$I12766,)</f>
        <v>0</v>
      </c>
      <c r="N12766" s="38">
        <f>IF(AND(Colin!$G12766=$B$2,Colin!$H12766=$C$3),Colin!$I12766,)</f>
        <v>0</v>
      </c>
      <c r="O12766" s="38">
        <f>IF(AND(Colin!$G12766=$B$2,Colin!$H12766&lt;=$C$3),Colin!$I12766,)</f>
        <v>0</v>
      </c>
      <c r="P12766" s="38">
        <f>IF(Colin!$G12766&lt;$B$2,Colin!$I12766,0)</f>
        <v>0</v>
      </c>
      <c r="Q12766" s="38">
        <f>IF(Colin!$G12766&lt;$B$1,Colin!$I12766,0)</f>
        <v>0</v>
      </c>
    </row>
    <row r="12767" spans="12:17" x14ac:dyDescent="0.25">
      <c r="L12767" s="38">
        <f>IF(AND(Colin!$G12767=$B$1,Colin!$H12767=$C$3),Colin!$I12767,)</f>
        <v>0</v>
      </c>
      <c r="M12767" s="38">
        <f>IF(AND(Colin!$G12767=$B$1,Colin!$H12767&lt;=$C$3),Colin!$I12767,)</f>
        <v>0</v>
      </c>
      <c r="N12767" s="38">
        <f>IF(AND(Colin!$G12767=$B$2,Colin!$H12767=$C$3),Colin!$I12767,)</f>
        <v>0</v>
      </c>
      <c r="O12767" s="38">
        <f>IF(AND(Colin!$G12767=$B$2,Colin!$H12767&lt;=$C$3),Colin!$I12767,)</f>
        <v>0</v>
      </c>
      <c r="P12767" s="38">
        <f>IF(Colin!$G12767&lt;$B$2,Colin!$I12767,0)</f>
        <v>0</v>
      </c>
      <c r="Q12767" s="38">
        <f>IF(Colin!$G12767&lt;$B$1,Colin!$I12767,0)</f>
        <v>0</v>
      </c>
    </row>
    <row r="12768" spans="12:17" x14ac:dyDescent="0.25">
      <c r="L12768" s="38">
        <f>IF(AND(Colin!$G12768=$B$1,Colin!$H12768=$C$3),Colin!$I12768,)</f>
        <v>0</v>
      </c>
      <c r="M12768" s="38">
        <f>IF(AND(Colin!$G12768=$B$1,Colin!$H12768&lt;=$C$3),Colin!$I12768,)</f>
        <v>0</v>
      </c>
      <c r="N12768" s="38">
        <f>IF(AND(Colin!$G12768=$B$2,Colin!$H12768=$C$3),Colin!$I12768,)</f>
        <v>0</v>
      </c>
      <c r="O12768" s="38">
        <f>IF(AND(Colin!$G12768=$B$2,Colin!$H12768&lt;=$C$3),Colin!$I12768,)</f>
        <v>0</v>
      </c>
      <c r="P12768" s="38">
        <f>IF(Colin!$G12768&lt;$B$2,Colin!$I12768,0)</f>
        <v>0</v>
      </c>
      <c r="Q12768" s="38">
        <f>IF(Colin!$G12768&lt;$B$1,Colin!$I12768,0)</f>
        <v>0</v>
      </c>
    </row>
    <row r="12769" spans="12:17" x14ac:dyDescent="0.25">
      <c r="L12769" s="38">
        <f>IF(AND(Colin!$G12769=$B$1,Colin!$H12769=$C$3),Colin!$I12769,)</f>
        <v>0</v>
      </c>
      <c r="M12769" s="38">
        <f>IF(AND(Colin!$G12769=$B$1,Colin!$H12769&lt;=$C$3),Colin!$I12769,)</f>
        <v>0</v>
      </c>
      <c r="N12769" s="38">
        <f>IF(AND(Colin!$G12769=$B$2,Colin!$H12769=$C$3),Colin!$I12769,)</f>
        <v>0</v>
      </c>
      <c r="O12769" s="38">
        <f>IF(AND(Colin!$G12769=$B$2,Colin!$H12769&lt;=$C$3),Colin!$I12769,)</f>
        <v>0</v>
      </c>
      <c r="P12769" s="38">
        <f>IF(Colin!$G12769&lt;$B$2,Colin!$I12769,0)</f>
        <v>0</v>
      </c>
      <c r="Q12769" s="38">
        <f>IF(Colin!$G12769&lt;$B$1,Colin!$I12769,0)</f>
        <v>0</v>
      </c>
    </row>
    <row r="12770" spans="12:17" x14ac:dyDescent="0.25">
      <c r="L12770" s="38">
        <f>IF(AND(Colin!$G12770=$B$1,Colin!$H12770=$C$3),Colin!$I12770,)</f>
        <v>0</v>
      </c>
      <c r="M12770" s="38">
        <f>IF(AND(Colin!$G12770=$B$1,Colin!$H12770&lt;=$C$3),Colin!$I12770,)</f>
        <v>0</v>
      </c>
      <c r="N12770" s="38">
        <f>IF(AND(Colin!$G12770=$B$2,Colin!$H12770=$C$3),Colin!$I12770,)</f>
        <v>0</v>
      </c>
      <c r="O12770" s="38">
        <f>IF(AND(Colin!$G12770=$B$2,Colin!$H12770&lt;=$C$3),Colin!$I12770,)</f>
        <v>0</v>
      </c>
      <c r="P12770" s="38">
        <f>IF(Colin!$G12770&lt;$B$2,Colin!$I12770,0)</f>
        <v>0</v>
      </c>
      <c r="Q12770" s="38">
        <f>IF(Colin!$G12770&lt;$B$1,Colin!$I12770,0)</f>
        <v>0</v>
      </c>
    </row>
    <row r="12771" spans="12:17" x14ac:dyDescent="0.25">
      <c r="L12771" s="38">
        <f>IF(AND(Colin!$G12771=$B$1,Colin!$H12771=$C$3),Colin!$I12771,)</f>
        <v>0</v>
      </c>
      <c r="M12771" s="38">
        <f>IF(AND(Colin!$G12771=$B$1,Colin!$H12771&lt;=$C$3),Colin!$I12771,)</f>
        <v>0</v>
      </c>
      <c r="N12771" s="38">
        <f>IF(AND(Colin!$G12771=$B$2,Colin!$H12771=$C$3),Colin!$I12771,)</f>
        <v>0</v>
      </c>
      <c r="O12771" s="38">
        <f>IF(AND(Colin!$G12771=$B$2,Colin!$H12771&lt;=$C$3),Colin!$I12771,)</f>
        <v>0</v>
      </c>
      <c r="P12771" s="38">
        <f>IF(Colin!$G12771&lt;$B$2,Colin!$I12771,0)</f>
        <v>0</v>
      </c>
      <c r="Q12771" s="38">
        <f>IF(Colin!$G12771&lt;$B$1,Colin!$I12771,0)</f>
        <v>0</v>
      </c>
    </row>
    <row r="12772" spans="12:17" x14ac:dyDescent="0.25">
      <c r="L12772" s="38">
        <f>IF(AND(Colin!$G12772=$B$1,Colin!$H12772=$C$3),Colin!$I12772,)</f>
        <v>0</v>
      </c>
      <c r="M12772" s="38">
        <f>IF(AND(Colin!$G12772=$B$1,Colin!$H12772&lt;=$C$3),Colin!$I12772,)</f>
        <v>0</v>
      </c>
      <c r="N12772" s="38">
        <f>IF(AND(Colin!$G12772=$B$2,Colin!$H12772=$C$3),Colin!$I12772,)</f>
        <v>0</v>
      </c>
      <c r="O12772" s="38">
        <f>IF(AND(Colin!$G12772=$B$2,Colin!$H12772&lt;=$C$3),Colin!$I12772,)</f>
        <v>0</v>
      </c>
      <c r="P12772" s="38">
        <f>IF(Colin!$G12772&lt;$B$2,Colin!$I12772,0)</f>
        <v>0</v>
      </c>
      <c r="Q12772" s="38">
        <f>IF(Colin!$G12772&lt;$B$1,Colin!$I12772,0)</f>
        <v>0</v>
      </c>
    </row>
    <row r="12773" spans="12:17" x14ac:dyDescent="0.25">
      <c r="L12773" s="38">
        <f>IF(AND(Colin!$G12773=$B$1,Colin!$H12773=$C$3),Colin!$I12773,)</f>
        <v>0</v>
      </c>
      <c r="M12773" s="38">
        <f>IF(AND(Colin!$G12773=$B$1,Colin!$H12773&lt;=$C$3),Colin!$I12773,)</f>
        <v>0</v>
      </c>
      <c r="N12773" s="38">
        <f>IF(AND(Colin!$G12773=$B$2,Colin!$H12773=$C$3),Colin!$I12773,)</f>
        <v>0</v>
      </c>
      <c r="O12773" s="38">
        <f>IF(AND(Colin!$G12773=$B$2,Colin!$H12773&lt;=$C$3),Colin!$I12773,)</f>
        <v>0</v>
      </c>
      <c r="P12773" s="38">
        <f>IF(Colin!$G12773&lt;$B$2,Colin!$I12773,0)</f>
        <v>0</v>
      </c>
      <c r="Q12773" s="38">
        <f>IF(Colin!$G12773&lt;$B$1,Colin!$I12773,0)</f>
        <v>0</v>
      </c>
    </row>
    <row r="12774" spans="12:17" x14ac:dyDescent="0.25">
      <c r="L12774" s="38">
        <f>IF(AND(Colin!$G12774=$B$1,Colin!$H12774=$C$3),Colin!$I12774,)</f>
        <v>0</v>
      </c>
      <c r="M12774" s="38">
        <f>IF(AND(Colin!$G12774=$B$1,Colin!$H12774&lt;=$C$3),Colin!$I12774,)</f>
        <v>0</v>
      </c>
      <c r="N12774" s="38">
        <f>IF(AND(Colin!$G12774=$B$2,Colin!$H12774=$C$3),Colin!$I12774,)</f>
        <v>0</v>
      </c>
      <c r="O12774" s="38">
        <f>IF(AND(Colin!$G12774=$B$2,Colin!$H12774&lt;=$C$3),Colin!$I12774,)</f>
        <v>0</v>
      </c>
      <c r="P12774" s="38">
        <f>IF(Colin!$G12774&lt;$B$2,Colin!$I12774,0)</f>
        <v>0</v>
      </c>
      <c r="Q12774" s="38">
        <f>IF(Colin!$G12774&lt;$B$1,Colin!$I12774,0)</f>
        <v>0</v>
      </c>
    </row>
    <row r="12775" spans="12:17" x14ac:dyDescent="0.25">
      <c r="L12775" s="38">
        <f>IF(AND(Colin!$G12775=$B$1,Colin!$H12775=$C$3),Colin!$I12775,)</f>
        <v>0</v>
      </c>
      <c r="M12775" s="38">
        <f>IF(AND(Colin!$G12775=$B$1,Colin!$H12775&lt;=$C$3),Colin!$I12775,)</f>
        <v>0</v>
      </c>
      <c r="N12775" s="38">
        <f>IF(AND(Colin!$G12775=$B$2,Colin!$H12775=$C$3),Colin!$I12775,)</f>
        <v>0</v>
      </c>
      <c r="O12775" s="38">
        <f>IF(AND(Colin!$G12775=$B$2,Colin!$H12775&lt;=$C$3),Colin!$I12775,)</f>
        <v>0</v>
      </c>
      <c r="P12775" s="38">
        <f>IF(Colin!$G12775&lt;$B$2,Colin!$I12775,0)</f>
        <v>0</v>
      </c>
      <c r="Q12775" s="38">
        <f>IF(Colin!$G12775&lt;$B$1,Colin!$I12775,0)</f>
        <v>0</v>
      </c>
    </row>
    <row r="12776" spans="12:17" x14ac:dyDescent="0.25">
      <c r="L12776" s="38">
        <f>IF(AND(Colin!$G12776=$B$1,Colin!$H12776=$C$3),Colin!$I12776,)</f>
        <v>0</v>
      </c>
      <c r="M12776" s="38">
        <f>IF(AND(Colin!$G12776=$B$1,Colin!$H12776&lt;=$C$3),Colin!$I12776,)</f>
        <v>0</v>
      </c>
      <c r="N12776" s="38">
        <f>IF(AND(Colin!$G12776=$B$2,Colin!$H12776=$C$3),Colin!$I12776,)</f>
        <v>0</v>
      </c>
      <c r="O12776" s="38">
        <f>IF(AND(Colin!$G12776=$B$2,Colin!$H12776&lt;=$C$3),Colin!$I12776,)</f>
        <v>0</v>
      </c>
      <c r="P12776" s="38">
        <f>IF(Colin!$G12776&lt;$B$2,Colin!$I12776,0)</f>
        <v>0</v>
      </c>
      <c r="Q12776" s="38">
        <f>IF(Colin!$G12776&lt;$B$1,Colin!$I12776,0)</f>
        <v>0</v>
      </c>
    </row>
    <row r="12777" spans="12:17" x14ac:dyDescent="0.25">
      <c r="L12777" s="38">
        <f>IF(AND(Colin!$G12777=$B$1,Colin!$H12777=$C$3),Colin!$I12777,)</f>
        <v>0</v>
      </c>
      <c r="M12777" s="38">
        <f>IF(AND(Colin!$G12777=$B$1,Colin!$H12777&lt;=$C$3),Colin!$I12777,)</f>
        <v>0</v>
      </c>
      <c r="N12777" s="38">
        <f>IF(AND(Colin!$G12777=$B$2,Colin!$H12777=$C$3),Colin!$I12777,)</f>
        <v>0</v>
      </c>
      <c r="O12777" s="38">
        <f>IF(AND(Colin!$G12777=$B$2,Colin!$H12777&lt;=$C$3),Colin!$I12777,)</f>
        <v>0</v>
      </c>
      <c r="P12777" s="38">
        <f>IF(Colin!$G12777&lt;$B$2,Colin!$I12777,0)</f>
        <v>0</v>
      </c>
      <c r="Q12777" s="38">
        <f>IF(Colin!$G12777&lt;$B$1,Colin!$I12777,0)</f>
        <v>0</v>
      </c>
    </row>
    <row r="12778" spans="12:17" x14ac:dyDescent="0.25">
      <c r="L12778" s="38">
        <f>IF(AND(Colin!$G12778=$B$1,Colin!$H12778=$C$3),Colin!$I12778,)</f>
        <v>0</v>
      </c>
      <c r="M12778" s="38">
        <f>IF(AND(Colin!$G12778=$B$1,Colin!$H12778&lt;=$C$3),Colin!$I12778,)</f>
        <v>0</v>
      </c>
      <c r="N12778" s="38">
        <f>IF(AND(Colin!$G12778=$B$2,Colin!$H12778=$C$3),Colin!$I12778,)</f>
        <v>0</v>
      </c>
      <c r="O12778" s="38">
        <f>IF(AND(Colin!$G12778=$B$2,Colin!$H12778&lt;=$C$3),Colin!$I12778,)</f>
        <v>0</v>
      </c>
      <c r="P12778" s="38">
        <f>IF(Colin!$G12778&lt;$B$2,Colin!$I12778,0)</f>
        <v>0</v>
      </c>
      <c r="Q12778" s="38">
        <f>IF(Colin!$G12778&lt;$B$1,Colin!$I12778,0)</f>
        <v>0</v>
      </c>
    </row>
    <row r="12779" spans="12:17" x14ac:dyDescent="0.25">
      <c r="L12779" s="38">
        <f>IF(AND(Colin!$G12779=$B$1,Colin!$H12779=$C$3),Colin!$I12779,)</f>
        <v>0</v>
      </c>
      <c r="M12779" s="38">
        <f>IF(AND(Colin!$G12779=$B$1,Colin!$H12779&lt;=$C$3),Colin!$I12779,)</f>
        <v>0</v>
      </c>
      <c r="N12779" s="38">
        <f>IF(AND(Colin!$G12779=$B$2,Colin!$H12779=$C$3),Colin!$I12779,)</f>
        <v>0</v>
      </c>
      <c r="O12779" s="38">
        <f>IF(AND(Colin!$G12779=$B$2,Colin!$H12779&lt;=$C$3),Colin!$I12779,)</f>
        <v>0</v>
      </c>
      <c r="P12779" s="38">
        <f>IF(Colin!$G12779&lt;$B$2,Colin!$I12779,0)</f>
        <v>0</v>
      </c>
      <c r="Q12779" s="38">
        <f>IF(Colin!$G12779&lt;$B$1,Colin!$I12779,0)</f>
        <v>0</v>
      </c>
    </row>
    <row r="12780" spans="12:17" x14ac:dyDescent="0.25">
      <c r="L12780" s="38">
        <f>IF(AND(Colin!$G12780=$B$1,Colin!$H12780=$C$3),Colin!$I12780,)</f>
        <v>0</v>
      </c>
      <c r="M12780" s="38">
        <f>IF(AND(Colin!$G12780=$B$1,Colin!$H12780&lt;=$C$3),Colin!$I12780,)</f>
        <v>0</v>
      </c>
      <c r="N12780" s="38">
        <f>IF(AND(Colin!$G12780=$B$2,Colin!$H12780=$C$3),Colin!$I12780,)</f>
        <v>0</v>
      </c>
      <c r="O12780" s="38">
        <f>IF(AND(Colin!$G12780=$B$2,Colin!$H12780&lt;=$C$3),Colin!$I12780,)</f>
        <v>0</v>
      </c>
      <c r="P12780" s="38">
        <f>IF(Colin!$G12780&lt;$B$2,Colin!$I12780,0)</f>
        <v>0</v>
      </c>
      <c r="Q12780" s="38">
        <f>IF(Colin!$G12780&lt;$B$1,Colin!$I12780,0)</f>
        <v>0</v>
      </c>
    </row>
    <row r="12781" spans="12:17" x14ac:dyDescent="0.25">
      <c r="L12781" s="38">
        <f>IF(AND(Colin!$G12781=$B$1,Colin!$H12781=$C$3),Colin!$I12781,)</f>
        <v>0</v>
      </c>
      <c r="M12781" s="38">
        <f>IF(AND(Colin!$G12781=$B$1,Colin!$H12781&lt;=$C$3),Colin!$I12781,)</f>
        <v>0</v>
      </c>
      <c r="N12781" s="38">
        <f>IF(AND(Colin!$G12781=$B$2,Colin!$H12781=$C$3),Colin!$I12781,)</f>
        <v>0</v>
      </c>
      <c r="O12781" s="38">
        <f>IF(AND(Colin!$G12781=$B$2,Colin!$H12781&lt;=$C$3),Colin!$I12781,)</f>
        <v>0</v>
      </c>
      <c r="P12781" s="38">
        <f>IF(Colin!$G12781&lt;$B$2,Colin!$I12781,0)</f>
        <v>0</v>
      </c>
      <c r="Q12781" s="38">
        <f>IF(Colin!$G12781&lt;$B$1,Colin!$I12781,0)</f>
        <v>0</v>
      </c>
    </row>
    <row r="12782" spans="12:17" x14ac:dyDescent="0.25">
      <c r="L12782" s="38">
        <f>IF(AND(Colin!$G12782=$B$1,Colin!$H12782=$C$3),Colin!$I12782,)</f>
        <v>0</v>
      </c>
      <c r="M12782" s="38">
        <f>IF(AND(Colin!$G12782=$B$1,Colin!$H12782&lt;=$C$3),Colin!$I12782,)</f>
        <v>0</v>
      </c>
      <c r="N12782" s="38">
        <f>IF(AND(Colin!$G12782=$B$2,Colin!$H12782=$C$3),Colin!$I12782,)</f>
        <v>0</v>
      </c>
      <c r="O12782" s="38">
        <f>IF(AND(Colin!$G12782=$B$2,Colin!$H12782&lt;=$C$3),Colin!$I12782,)</f>
        <v>0</v>
      </c>
      <c r="P12782" s="38">
        <f>IF(Colin!$G12782&lt;$B$2,Colin!$I12782,0)</f>
        <v>0</v>
      </c>
      <c r="Q12782" s="38">
        <f>IF(Colin!$G12782&lt;$B$1,Colin!$I12782,0)</f>
        <v>0</v>
      </c>
    </row>
    <row r="12783" spans="12:17" x14ac:dyDescent="0.25">
      <c r="L12783" s="38">
        <f>IF(AND(Colin!$G12783=$B$1,Colin!$H12783=$C$3),Colin!$I12783,)</f>
        <v>0</v>
      </c>
      <c r="M12783" s="38">
        <f>IF(AND(Colin!$G12783=$B$1,Colin!$H12783&lt;=$C$3),Colin!$I12783,)</f>
        <v>0</v>
      </c>
      <c r="N12783" s="38">
        <f>IF(AND(Colin!$G12783=$B$2,Colin!$H12783=$C$3),Colin!$I12783,)</f>
        <v>0</v>
      </c>
      <c r="O12783" s="38">
        <f>IF(AND(Colin!$G12783=$B$2,Colin!$H12783&lt;=$C$3),Colin!$I12783,)</f>
        <v>0</v>
      </c>
      <c r="P12783" s="38">
        <f>IF(Colin!$G12783&lt;$B$2,Colin!$I12783,0)</f>
        <v>0</v>
      </c>
      <c r="Q12783" s="38">
        <f>IF(Colin!$G12783&lt;$B$1,Colin!$I12783,0)</f>
        <v>0</v>
      </c>
    </row>
    <row r="12784" spans="12:17" x14ac:dyDescent="0.25">
      <c r="L12784" s="38">
        <f>IF(AND(Colin!$G12784=$B$1,Colin!$H12784=$C$3),Colin!$I12784,)</f>
        <v>0</v>
      </c>
      <c r="M12784" s="38">
        <f>IF(AND(Colin!$G12784=$B$1,Colin!$H12784&lt;=$C$3),Colin!$I12784,)</f>
        <v>0</v>
      </c>
      <c r="N12784" s="38">
        <f>IF(AND(Colin!$G12784=$B$2,Colin!$H12784=$C$3),Colin!$I12784,)</f>
        <v>0</v>
      </c>
      <c r="O12784" s="38">
        <f>IF(AND(Colin!$G12784=$B$2,Colin!$H12784&lt;=$C$3),Colin!$I12784,)</f>
        <v>0</v>
      </c>
      <c r="P12784" s="38">
        <f>IF(Colin!$G12784&lt;$B$2,Colin!$I12784,0)</f>
        <v>0</v>
      </c>
      <c r="Q12784" s="38">
        <f>IF(Colin!$G12784&lt;$B$1,Colin!$I12784,0)</f>
        <v>0</v>
      </c>
    </row>
    <row r="12785" spans="12:17" x14ac:dyDescent="0.25">
      <c r="L12785" s="38">
        <f>IF(AND(Colin!$G12785=$B$1,Colin!$H12785=$C$3),Colin!$I12785,)</f>
        <v>0</v>
      </c>
      <c r="M12785" s="38">
        <f>IF(AND(Colin!$G12785=$B$1,Colin!$H12785&lt;=$C$3),Colin!$I12785,)</f>
        <v>0</v>
      </c>
      <c r="N12785" s="38">
        <f>IF(AND(Colin!$G12785=$B$2,Colin!$H12785=$C$3),Colin!$I12785,)</f>
        <v>0</v>
      </c>
      <c r="O12785" s="38">
        <f>IF(AND(Colin!$G12785=$B$2,Colin!$H12785&lt;=$C$3),Colin!$I12785,)</f>
        <v>0</v>
      </c>
      <c r="P12785" s="38">
        <f>IF(Colin!$G12785&lt;$B$2,Colin!$I12785,0)</f>
        <v>0</v>
      </c>
      <c r="Q12785" s="38">
        <f>IF(Colin!$G12785&lt;$B$1,Colin!$I12785,0)</f>
        <v>0</v>
      </c>
    </row>
    <row r="12786" spans="12:17" x14ac:dyDescent="0.25">
      <c r="L12786" s="38">
        <f>IF(AND(Colin!$G12786=$B$1,Colin!$H12786=$C$3),Colin!$I12786,)</f>
        <v>0</v>
      </c>
      <c r="M12786" s="38">
        <f>IF(AND(Colin!$G12786=$B$1,Colin!$H12786&lt;=$C$3),Colin!$I12786,)</f>
        <v>0</v>
      </c>
      <c r="N12786" s="38">
        <f>IF(AND(Colin!$G12786=$B$2,Colin!$H12786=$C$3),Colin!$I12786,)</f>
        <v>0</v>
      </c>
      <c r="O12786" s="38">
        <f>IF(AND(Colin!$G12786=$B$2,Colin!$H12786&lt;=$C$3),Colin!$I12786,)</f>
        <v>0</v>
      </c>
      <c r="P12786" s="38">
        <f>IF(Colin!$G12786&lt;$B$2,Colin!$I12786,0)</f>
        <v>0</v>
      </c>
      <c r="Q12786" s="38">
        <f>IF(Colin!$G12786&lt;$B$1,Colin!$I12786,0)</f>
        <v>0</v>
      </c>
    </row>
    <row r="12787" spans="12:17" x14ac:dyDescent="0.25">
      <c r="L12787" s="38">
        <f>IF(AND(Colin!$G12787=$B$1,Colin!$H12787=$C$3),Colin!$I12787,)</f>
        <v>0</v>
      </c>
      <c r="M12787" s="38">
        <f>IF(AND(Colin!$G12787=$B$1,Colin!$H12787&lt;=$C$3),Colin!$I12787,)</f>
        <v>0</v>
      </c>
      <c r="N12787" s="38">
        <f>IF(AND(Colin!$G12787=$B$2,Colin!$H12787=$C$3),Colin!$I12787,)</f>
        <v>0</v>
      </c>
      <c r="O12787" s="38">
        <f>IF(AND(Colin!$G12787=$B$2,Colin!$H12787&lt;=$C$3),Colin!$I12787,)</f>
        <v>0</v>
      </c>
      <c r="P12787" s="38">
        <f>IF(Colin!$G12787&lt;$B$2,Colin!$I12787,0)</f>
        <v>0</v>
      </c>
      <c r="Q12787" s="38">
        <f>IF(Colin!$G12787&lt;$B$1,Colin!$I12787,0)</f>
        <v>0</v>
      </c>
    </row>
    <row r="12788" spans="12:17" x14ac:dyDescent="0.25">
      <c r="L12788" s="38">
        <f>IF(AND(Colin!$G12788=$B$1,Colin!$H12788=$C$3),Colin!$I12788,)</f>
        <v>0</v>
      </c>
      <c r="M12788" s="38">
        <f>IF(AND(Colin!$G12788=$B$1,Colin!$H12788&lt;=$C$3),Colin!$I12788,)</f>
        <v>0</v>
      </c>
      <c r="N12788" s="38">
        <f>IF(AND(Colin!$G12788=$B$2,Colin!$H12788=$C$3),Colin!$I12788,)</f>
        <v>0</v>
      </c>
      <c r="O12788" s="38">
        <f>IF(AND(Colin!$G12788=$B$2,Colin!$H12788&lt;=$C$3),Colin!$I12788,)</f>
        <v>0</v>
      </c>
      <c r="P12788" s="38">
        <f>IF(Colin!$G12788&lt;$B$2,Colin!$I12788,0)</f>
        <v>0</v>
      </c>
      <c r="Q12788" s="38">
        <f>IF(Colin!$G12788&lt;$B$1,Colin!$I12788,0)</f>
        <v>0</v>
      </c>
    </row>
    <row r="12789" spans="12:17" x14ac:dyDescent="0.25">
      <c r="L12789" s="38">
        <f>IF(AND(Colin!$G12789=$B$1,Colin!$H12789=$C$3),Colin!$I12789,)</f>
        <v>0</v>
      </c>
      <c r="M12789" s="38">
        <f>IF(AND(Colin!$G12789=$B$1,Colin!$H12789&lt;=$C$3),Colin!$I12789,)</f>
        <v>0</v>
      </c>
      <c r="N12789" s="38">
        <f>IF(AND(Colin!$G12789=$B$2,Colin!$H12789=$C$3),Colin!$I12789,)</f>
        <v>0</v>
      </c>
      <c r="O12789" s="38">
        <f>IF(AND(Colin!$G12789=$B$2,Colin!$H12789&lt;=$C$3),Colin!$I12789,)</f>
        <v>0</v>
      </c>
      <c r="P12789" s="38">
        <f>IF(Colin!$G12789&lt;$B$2,Colin!$I12789,0)</f>
        <v>0</v>
      </c>
      <c r="Q12789" s="38">
        <f>IF(Colin!$G12789&lt;$B$1,Colin!$I12789,0)</f>
        <v>0</v>
      </c>
    </row>
    <row r="12790" spans="12:17" x14ac:dyDescent="0.25">
      <c r="L12790" s="38">
        <f>IF(AND(Colin!$G12790=$B$1,Colin!$H12790=$C$3),Colin!$I12790,)</f>
        <v>0</v>
      </c>
      <c r="M12790" s="38">
        <f>IF(AND(Colin!$G12790=$B$1,Colin!$H12790&lt;=$C$3),Colin!$I12790,)</f>
        <v>0</v>
      </c>
      <c r="N12790" s="38">
        <f>IF(AND(Colin!$G12790=$B$2,Colin!$H12790=$C$3),Colin!$I12790,)</f>
        <v>0</v>
      </c>
      <c r="O12790" s="38">
        <f>IF(AND(Colin!$G12790=$B$2,Colin!$H12790&lt;=$C$3),Colin!$I12790,)</f>
        <v>0</v>
      </c>
      <c r="P12790" s="38">
        <f>IF(Colin!$G12790&lt;$B$2,Colin!$I12790,0)</f>
        <v>0</v>
      </c>
      <c r="Q12790" s="38">
        <f>IF(Colin!$G12790&lt;$B$1,Colin!$I12790,0)</f>
        <v>0</v>
      </c>
    </row>
    <row r="12791" spans="12:17" x14ac:dyDescent="0.25">
      <c r="L12791" s="38">
        <f>IF(AND(Colin!$G12791=$B$1,Colin!$H12791=$C$3),Colin!$I12791,)</f>
        <v>0</v>
      </c>
      <c r="M12791" s="38">
        <f>IF(AND(Colin!$G12791=$B$1,Colin!$H12791&lt;=$C$3),Colin!$I12791,)</f>
        <v>0</v>
      </c>
      <c r="N12791" s="38">
        <f>IF(AND(Colin!$G12791=$B$2,Colin!$H12791=$C$3),Colin!$I12791,)</f>
        <v>0</v>
      </c>
      <c r="O12791" s="38">
        <f>IF(AND(Colin!$G12791=$B$2,Colin!$H12791&lt;=$C$3),Colin!$I12791,)</f>
        <v>0</v>
      </c>
      <c r="P12791" s="38">
        <f>IF(Colin!$G12791&lt;$B$2,Colin!$I12791,0)</f>
        <v>0</v>
      </c>
      <c r="Q12791" s="38">
        <f>IF(Colin!$G12791&lt;$B$1,Colin!$I12791,0)</f>
        <v>0</v>
      </c>
    </row>
    <row r="12792" spans="12:17" x14ac:dyDescent="0.25">
      <c r="L12792" s="38">
        <f>IF(AND(Colin!$G12792=$B$1,Colin!$H12792=$C$3),Colin!$I12792,)</f>
        <v>0</v>
      </c>
      <c r="M12792" s="38">
        <f>IF(AND(Colin!$G12792=$B$1,Colin!$H12792&lt;=$C$3),Colin!$I12792,)</f>
        <v>0</v>
      </c>
      <c r="N12792" s="38">
        <f>IF(AND(Colin!$G12792=$B$2,Colin!$H12792=$C$3),Colin!$I12792,)</f>
        <v>0</v>
      </c>
      <c r="O12792" s="38">
        <f>IF(AND(Colin!$G12792=$B$2,Colin!$H12792&lt;=$C$3),Colin!$I12792,)</f>
        <v>0</v>
      </c>
      <c r="P12792" s="38">
        <f>IF(Colin!$G12792&lt;$B$2,Colin!$I12792,0)</f>
        <v>0</v>
      </c>
      <c r="Q12792" s="38">
        <f>IF(Colin!$G12792&lt;$B$1,Colin!$I12792,0)</f>
        <v>0</v>
      </c>
    </row>
    <row r="12793" spans="12:17" x14ac:dyDescent="0.25">
      <c r="L12793" s="38">
        <f>IF(AND(Colin!$G12793=$B$1,Colin!$H12793=$C$3),Colin!$I12793,)</f>
        <v>0</v>
      </c>
      <c r="M12793" s="38">
        <f>IF(AND(Colin!$G12793=$B$1,Colin!$H12793&lt;=$C$3),Colin!$I12793,)</f>
        <v>0</v>
      </c>
      <c r="N12793" s="38">
        <f>IF(AND(Colin!$G12793=$B$2,Colin!$H12793=$C$3),Colin!$I12793,)</f>
        <v>0</v>
      </c>
      <c r="O12793" s="38">
        <f>IF(AND(Colin!$G12793=$B$2,Colin!$H12793&lt;=$C$3),Colin!$I12793,)</f>
        <v>0</v>
      </c>
      <c r="P12793" s="38">
        <f>IF(Colin!$G12793&lt;$B$2,Colin!$I12793,0)</f>
        <v>0</v>
      </c>
      <c r="Q12793" s="38">
        <f>IF(Colin!$G12793&lt;$B$1,Colin!$I12793,0)</f>
        <v>0</v>
      </c>
    </row>
    <row r="12794" spans="12:17" x14ac:dyDescent="0.25">
      <c r="L12794" s="38">
        <f>IF(AND(Colin!$G12794=$B$1,Colin!$H12794=$C$3),Colin!$I12794,)</f>
        <v>0</v>
      </c>
      <c r="M12794" s="38">
        <f>IF(AND(Colin!$G12794=$B$1,Colin!$H12794&lt;=$C$3),Colin!$I12794,)</f>
        <v>0</v>
      </c>
      <c r="N12794" s="38">
        <f>IF(AND(Colin!$G12794=$B$2,Colin!$H12794=$C$3),Colin!$I12794,)</f>
        <v>0</v>
      </c>
      <c r="O12794" s="38">
        <f>IF(AND(Colin!$G12794=$B$2,Colin!$H12794&lt;=$C$3),Colin!$I12794,)</f>
        <v>0</v>
      </c>
      <c r="P12794" s="38">
        <f>IF(Colin!$G12794&lt;$B$2,Colin!$I12794,0)</f>
        <v>0</v>
      </c>
      <c r="Q12794" s="38">
        <f>IF(Colin!$G12794&lt;$B$1,Colin!$I12794,0)</f>
        <v>0</v>
      </c>
    </row>
    <row r="12795" spans="12:17" x14ac:dyDescent="0.25">
      <c r="L12795" s="38">
        <f>IF(AND(Colin!$G12795=$B$1,Colin!$H12795=$C$3),Colin!$I12795,)</f>
        <v>0</v>
      </c>
      <c r="M12795" s="38">
        <f>IF(AND(Colin!$G12795=$B$1,Colin!$H12795&lt;=$C$3),Colin!$I12795,)</f>
        <v>0</v>
      </c>
      <c r="N12795" s="38">
        <f>IF(AND(Colin!$G12795=$B$2,Colin!$H12795=$C$3),Colin!$I12795,)</f>
        <v>0</v>
      </c>
      <c r="O12795" s="38">
        <f>IF(AND(Colin!$G12795=$B$2,Colin!$H12795&lt;=$C$3),Colin!$I12795,)</f>
        <v>0</v>
      </c>
      <c r="P12795" s="38">
        <f>IF(Colin!$G12795&lt;$B$2,Colin!$I12795,0)</f>
        <v>0</v>
      </c>
      <c r="Q12795" s="38">
        <f>IF(Colin!$G12795&lt;$B$1,Colin!$I12795,0)</f>
        <v>0</v>
      </c>
    </row>
    <row r="12796" spans="12:17" x14ac:dyDescent="0.25">
      <c r="L12796" s="38">
        <f>IF(AND(Colin!$G12796=$B$1,Colin!$H12796=$C$3),Colin!$I12796,)</f>
        <v>0</v>
      </c>
      <c r="M12796" s="38">
        <f>IF(AND(Colin!$G12796=$B$1,Colin!$H12796&lt;=$C$3),Colin!$I12796,)</f>
        <v>0</v>
      </c>
      <c r="N12796" s="38">
        <f>IF(AND(Colin!$G12796=$B$2,Colin!$H12796=$C$3),Colin!$I12796,)</f>
        <v>0</v>
      </c>
      <c r="O12796" s="38">
        <f>IF(AND(Colin!$G12796=$B$2,Colin!$H12796&lt;=$C$3),Colin!$I12796,)</f>
        <v>0</v>
      </c>
      <c r="P12796" s="38">
        <f>IF(Colin!$G12796&lt;$B$2,Colin!$I12796,0)</f>
        <v>0</v>
      </c>
      <c r="Q12796" s="38">
        <f>IF(Colin!$G12796&lt;$B$1,Colin!$I12796,0)</f>
        <v>0</v>
      </c>
    </row>
    <row r="12797" spans="12:17" x14ac:dyDescent="0.25">
      <c r="L12797" s="38">
        <f>IF(AND(Colin!$G12797=$B$1,Colin!$H12797=$C$3),Colin!$I12797,)</f>
        <v>0</v>
      </c>
      <c r="M12797" s="38">
        <f>IF(AND(Colin!$G12797=$B$1,Colin!$H12797&lt;=$C$3),Colin!$I12797,)</f>
        <v>0</v>
      </c>
      <c r="N12797" s="38">
        <f>IF(AND(Colin!$G12797=$B$2,Colin!$H12797=$C$3),Colin!$I12797,)</f>
        <v>0</v>
      </c>
      <c r="O12797" s="38">
        <f>IF(AND(Colin!$G12797=$B$2,Colin!$H12797&lt;=$C$3),Colin!$I12797,)</f>
        <v>0</v>
      </c>
      <c r="P12797" s="38">
        <f>IF(Colin!$G12797&lt;$B$2,Colin!$I12797,0)</f>
        <v>0</v>
      </c>
      <c r="Q12797" s="38">
        <f>IF(Colin!$G12797&lt;$B$1,Colin!$I12797,0)</f>
        <v>0</v>
      </c>
    </row>
    <row r="12798" spans="12:17" x14ac:dyDescent="0.25">
      <c r="L12798" s="38">
        <f>IF(AND(Colin!$G12798=$B$1,Colin!$H12798=$C$3),Colin!$I12798,)</f>
        <v>0</v>
      </c>
      <c r="M12798" s="38">
        <f>IF(AND(Colin!$G12798=$B$1,Colin!$H12798&lt;=$C$3),Colin!$I12798,)</f>
        <v>0</v>
      </c>
      <c r="N12798" s="38">
        <f>IF(AND(Colin!$G12798=$B$2,Colin!$H12798=$C$3),Colin!$I12798,)</f>
        <v>0</v>
      </c>
      <c r="O12798" s="38">
        <f>IF(AND(Colin!$G12798=$B$2,Colin!$H12798&lt;=$C$3),Colin!$I12798,)</f>
        <v>0</v>
      </c>
      <c r="P12798" s="38">
        <f>IF(Colin!$G12798&lt;$B$2,Colin!$I12798,0)</f>
        <v>0</v>
      </c>
      <c r="Q12798" s="38">
        <f>IF(Colin!$G12798&lt;$B$1,Colin!$I12798,0)</f>
        <v>0</v>
      </c>
    </row>
    <row r="12799" spans="12:17" x14ac:dyDescent="0.25">
      <c r="L12799" s="38">
        <f>IF(AND(Colin!$G12799=$B$1,Colin!$H12799=$C$3),Colin!$I12799,)</f>
        <v>0</v>
      </c>
      <c r="M12799" s="38">
        <f>IF(AND(Colin!$G12799=$B$1,Colin!$H12799&lt;=$C$3),Colin!$I12799,)</f>
        <v>0</v>
      </c>
      <c r="N12799" s="38">
        <f>IF(AND(Colin!$G12799=$B$2,Colin!$H12799=$C$3),Colin!$I12799,)</f>
        <v>0</v>
      </c>
      <c r="O12799" s="38">
        <f>IF(AND(Colin!$G12799=$B$2,Colin!$H12799&lt;=$C$3),Colin!$I12799,)</f>
        <v>0</v>
      </c>
      <c r="P12799" s="38">
        <f>IF(Colin!$G12799&lt;$B$2,Colin!$I12799,0)</f>
        <v>0</v>
      </c>
      <c r="Q12799" s="38">
        <f>IF(Colin!$G12799&lt;$B$1,Colin!$I12799,0)</f>
        <v>0</v>
      </c>
    </row>
    <row r="12800" spans="12:17" x14ac:dyDescent="0.25">
      <c r="L12800" s="38">
        <f>IF(AND(Colin!$G12800=$B$1,Colin!$H12800=$C$3),Colin!$I12800,)</f>
        <v>0</v>
      </c>
      <c r="M12800" s="38">
        <f>IF(AND(Colin!$G12800=$B$1,Colin!$H12800&lt;=$C$3),Colin!$I12800,)</f>
        <v>0</v>
      </c>
      <c r="N12800" s="38">
        <f>IF(AND(Colin!$G12800=$B$2,Colin!$H12800=$C$3),Colin!$I12800,)</f>
        <v>0</v>
      </c>
      <c r="O12800" s="38">
        <f>IF(AND(Colin!$G12800=$B$2,Colin!$H12800&lt;=$C$3),Colin!$I12800,)</f>
        <v>0</v>
      </c>
      <c r="P12800" s="38">
        <f>IF(Colin!$G12800&lt;$B$2,Colin!$I12800,0)</f>
        <v>0</v>
      </c>
      <c r="Q12800" s="38">
        <f>IF(Colin!$G12800&lt;$B$1,Colin!$I12800,0)</f>
        <v>0</v>
      </c>
    </row>
    <row r="12801" spans="12:17" x14ac:dyDescent="0.25">
      <c r="L12801" s="38">
        <f>IF(AND(Colin!$G12801=$B$1,Colin!$H12801=$C$3),Colin!$I12801,)</f>
        <v>0</v>
      </c>
      <c r="M12801" s="38">
        <f>IF(AND(Colin!$G12801=$B$1,Colin!$H12801&lt;=$C$3),Colin!$I12801,)</f>
        <v>0</v>
      </c>
      <c r="N12801" s="38">
        <f>IF(AND(Colin!$G12801=$B$2,Colin!$H12801=$C$3),Colin!$I12801,)</f>
        <v>0</v>
      </c>
      <c r="O12801" s="38">
        <f>IF(AND(Colin!$G12801=$B$2,Colin!$H12801&lt;=$C$3),Colin!$I12801,)</f>
        <v>0</v>
      </c>
      <c r="P12801" s="38">
        <f>IF(Colin!$G12801&lt;$B$2,Colin!$I12801,0)</f>
        <v>0</v>
      </c>
      <c r="Q12801" s="38">
        <f>IF(Colin!$G12801&lt;$B$1,Colin!$I12801,0)</f>
        <v>0</v>
      </c>
    </row>
    <row r="12802" spans="12:17" x14ac:dyDescent="0.25">
      <c r="L12802" s="38">
        <f>IF(AND(Colin!$G12802=$B$1,Colin!$H12802=$C$3),Colin!$I12802,)</f>
        <v>0</v>
      </c>
      <c r="M12802" s="38">
        <f>IF(AND(Colin!$G12802=$B$1,Colin!$H12802&lt;=$C$3),Colin!$I12802,)</f>
        <v>0</v>
      </c>
      <c r="N12802" s="38">
        <f>IF(AND(Colin!$G12802=$B$2,Colin!$H12802=$C$3),Colin!$I12802,)</f>
        <v>0</v>
      </c>
      <c r="O12802" s="38">
        <f>IF(AND(Colin!$G12802=$B$2,Colin!$H12802&lt;=$C$3),Colin!$I12802,)</f>
        <v>0</v>
      </c>
      <c r="P12802" s="38">
        <f>IF(Colin!$G12802&lt;$B$2,Colin!$I12802,0)</f>
        <v>0</v>
      </c>
      <c r="Q12802" s="38">
        <f>IF(Colin!$G12802&lt;$B$1,Colin!$I12802,0)</f>
        <v>0</v>
      </c>
    </row>
    <row r="12803" spans="12:17" x14ac:dyDescent="0.25">
      <c r="L12803" s="38">
        <f>IF(AND(Colin!$G12803=$B$1,Colin!$H12803=$C$3),Colin!$I12803,)</f>
        <v>0</v>
      </c>
      <c r="M12803" s="38">
        <f>IF(AND(Colin!$G12803=$B$1,Colin!$H12803&lt;=$C$3),Colin!$I12803,)</f>
        <v>0</v>
      </c>
      <c r="N12803" s="38">
        <f>IF(AND(Colin!$G12803=$B$2,Colin!$H12803=$C$3),Colin!$I12803,)</f>
        <v>0</v>
      </c>
      <c r="O12803" s="38">
        <f>IF(AND(Colin!$G12803=$B$2,Colin!$H12803&lt;=$C$3),Colin!$I12803,)</f>
        <v>0</v>
      </c>
      <c r="P12803" s="38">
        <f>IF(Colin!$G12803&lt;$B$2,Colin!$I12803,0)</f>
        <v>0</v>
      </c>
      <c r="Q12803" s="38">
        <f>IF(Colin!$G12803&lt;$B$1,Colin!$I12803,0)</f>
        <v>0</v>
      </c>
    </row>
    <row r="12804" spans="12:17" x14ac:dyDescent="0.25">
      <c r="L12804" s="38">
        <f>IF(AND(Colin!$G12804=$B$1,Colin!$H12804=$C$3),Colin!$I12804,)</f>
        <v>0</v>
      </c>
      <c r="M12804" s="38">
        <f>IF(AND(Colin!$G12804=$B$1,Colin!$H12804&lt;=$C$3),Colin!$I12804,)</f>
        <v>0</v>
      </c>
      <c r="N12804" s="38">
        <f>IF(AND(Colin!$G12804=$B$2,Colin!$H12804=$C$3),Colin!$I12804,)</f>
        <v>0</v>
      </c>
      <c r="O12804" s="38">
        <f>IF(AND(Colin!$G12804=$B$2,Colin!$H12804&lt;=$C$3),Colin!$I12804,)</f>
        <v>0</v>
      </c>
      <c r="P12804" s="38">
        <f>IF(Colin!$G12804&lt;$B$2,Colin!$I12804,0)</f>
        <v>0</v>
      </c>
      <c r="Q12804" s="38">
        <f>IF(Colin!$G12804&lt;$B$1,Colin!$I12804,0)</f>
        <v>0</v>
      </c>
    </row>
    <row r="12805" spans="12:17" x14ac:dyDescent="0.25">
      <c r="L12805" s="38">
        <f>IF(AND(Colin!$G12805=$B$1,Colin!$H12805=$C$3),Colin!$I12805,)</f>
        <v>0</v>
      </c>
      <c r="M12805" s="38">
        <f>IF(AND(Colin!$G12805=$B$1,Colin!$H12805&lt;=$C$3),Colin!$I12805,)</f>
        <v>0</v>
      </c>
      <c r="N12805" s="38">
        <f>IF(AND(Colin!$G12805=$B$2,Colin!$H12805=$C$3),Colin!$I12805,)</f>
        <v>0</v>
      </c>
      <c r="O12805" s="38">
        <f>IF(AND(Colin!$G12805=$B$2,Colin!$H12805&lt;=$C$3),Colin!$I12805,)</f>
        <v>0</v>
      </c>
      <c r="P12805" s="38">
        <f>IF(Colin!$G12805&lt;$B$2,Colin!$I12805,0)</f>
        <v>0</v>
      </c>
      <c r="Q12805" s="38">
        <f>IF(Colin!$G12805&lt;$B$1,Colin!$I12805,0)</f>
        <v>0</v>
      </c>
    </row>
    <row r="12806" spans="12:17" x14ac:dyDescent="0.25">
      <c r="L12806" s="38">
        <f>IF(AND(Colin!$G12806=$B$1,Colin!$H12806=$C$3),Colin!$I12806,)</f>
        <v>0</v>
      </c>
      <c r="M12806" s="38">
        <f>IF(AND(Colin!$G12806=$B$1,Colin!$H12806&lt;=$C$3),Colin!$I12806,)</f>
        <v>0</v>
      </c>
      <c r="N12806" s="38">
        <f>IF(AND(Colin!$G12806=$B$2,Colin!$H12806=$C$3),Colin!$I12806,)</f>
        <v>0</v>
      </c>
      <c r="O12806" s="38">
        <f>IF(AND(Colin!$G12806=$B$2,Colin!$H12806&lt;=$C$3),Colin!$I12806,)</f>
        <v>0</v>
      </c>
      <c r="P12806" s="38">
        <f>IF(Colin!$G12806&lt;$B$2,Colin!$I12806,0)</f>
        <v>0</v>
      </c>
      <c r="Q12806" s="38">
        <f>IF(Colin!$G12806&lt;$B$1,Colin!$I12806,0)</f>
        <v>0</v>
      </c>
    </row>
    <row r="12807" spans="12:17" x14ac:dyDescent="0.25">
      <c r="L12807" s="38">
        <f>IF(AND(Colin!$G12807=$B$1,Colin!$H12807=$C$3),Colin!$I12807,)</f>
        <v>0</v>
      </c>
      <c r="M12807" s="38">
        <f>IF(AND(Colin!$G12807=$B$1,Colin!$H12807&lt;=$C$3),Colin!$I12807,)</f>
        <v>0</v>
      </c>
      <c r="N12807" s="38">
        <f>IF(AND(Colin!$G12807=$B$2,Colin!$H12807=$C$3),Colin!$I12807,)</f>
        <v>0</v>
      </c>
      <c r="O12807" s="38">
        <f>IF(AND(Colin!$G12807=$B$2,Colin!$H12807&lt;=$C$3),Colin!$I12807,)</f>
        <v>0</v>
      </c>
      <c r="P12807" s="38">
        <f>IF(Colin!$G12807&lt;$B$2,Colin!$I12807,0)</f>
        <v>0</v>
      </c>
      <c r="Q12807" s="38">
        <f>IF(Colin!$G12807&lt;$B$1,Colin!$I12807,0)</f>
        <v>0</v>
      </c>
    </row>
    <row r="12808" spans="12:17" x14ac:dyDescent="0.25">
      <c r="L12808" s="38">
        <f>IF(AND(Colin!$G12808=$B$1,Colin!$H12808=$C$3),Colin!$I12808,)</f>
        <v>0</v>
      </c>
      <c r="M12808" s="38">
        <f>IF(AND(Colin!$G12808=$B$1,Colin!$H12808&lt;=$C$3),Colin!$I12808,)</f>
        <v>0</v>
      </c>
      <c r="N12808" s="38">
        <f>IF(AND(Colin!$G12808=$B$2,Colin!$H12808=$C$3),Colin!$I12808,)</f>
        <v>0</v>
      </c>
      <c r="O12808" s="38">
        <f>IF(AND(Colin!$G12808=$B$2,Colin!$H12808&lt;=$C$3),Colin!$I12808,)</f>
        <v>0</v>
      </c>
      <c r="P12808" s="38">
        <f>IF(Colin!$G12808&lt;$B$2,Colin!$I12808,0)</f>
        <v>0</v>
      </c>
      <c r="Q12808" s="38">
        <f>IF(Colin!$G12808&lt;$B$1,Colin!$I12808,0)</f>
        <v>0</v>
      </c>
    </row>
    <row r="12809" spans="12:17" x14ac:dyDescent="0.25">
      <c r="L12809" s="38">
        <f>IF(AND(Colin!$G12809=$B$1,Colin!$H12809=$C$3),Colin!$I12809,)</f>
        <v>0</v>
      </c>
      <c r="M12809" s="38">
        <f>IF(AND(Colin!$G12809=$B$1,Colin!$H12809&lt;=$C$3),Colin!$I12809,)</f>
        <v>0</v>
      </c>
      <c r="N12809" s="38">
        <f>IF(AND(Colin!$G12809=$B$2,Colin!$H12809=$C$3),Colin!$I12809,)</f>
        <v>0</v>
      </c>
      <c r="O12809" s="38">
        <f>IF(AND(Colin!$G12809=$B$2,Colin!$H12809&lt;=$C$3),Colin!$I12809,)</f>
        <v>0</v>
      </c>
      <c r="P12809" s="38">
        <f>IF(Colin!$G12809&lt;$B$2,Colin!$I12809,0)</f>
        <v>0</v>
      </c>
      <c r="Q12809" s="38">
        <f>IF(Colin!$G12809&lt;$B$1,Colin!$I12809,0)</f>
        <v>0</v>
      </c>
    </row>
    <row r="12810" spans="12:17" x14ac:dyDescent="0.25">
      <c r="L12810" s="38">
        <f>IF(AND(Colin!$G12810=$B$1,Colin!$H12810=$C$3),Colin!$I12810,)</f>
        <v>0</v>
      </c>
      <c r="M12810" s="38">
        <f>IF(AND(Colin!$G12810=$B$1,Colin!$H12810&lt;=$C$3),Colin!$I12810,)</f>
        <v>0</v>
      </c>
      <c r="N12810" s="38">
        <f>IF(AND(Colin!$G12810=$B$2,Colin!$H12810=$C$3),Colin!$I12810,)</f>
        <v>0</v>
      </c>
      <c r="O12810" s="38">
        <f>IF(AND(Colin!$G12810=$B$2,Colin!$H12810&lt;=$C$3),Colin!$I12810,)</f>
        <v>0</v>
      </c>
      <c r="P12810" s="38">
        <f>IF(Colin!$G12810&lt;$B$2,Colin!$I12810,0)</f>
        <v>0</v>
      </c>
      <c r="Q12810" s="38">
        <f>IF(Colin!$G12810&lt;$B$1,Colin!$I12810,0)</f>
        <v>0</v>
      </c>
    </row>
    <row r="12811" spans="12:17" x14ac:dyDescent="0.25">
      <c r="L12811" s="38">
        <f>IF(AND(Colin!$G12811=$B$1,Colin!$H12811=$C$3),Colin!$I12811,)</f>
        <v>0</v>
      </c>
      <c r="M12811" s="38">
        <f>IF(AND(Colin!$G12811=$B$1,Colin!$H12811&lt;=$C$3),Colin!$I12811,)</f>
        <v>0</v>
      </c>
      <c r="N12811" s="38">
        <f>IF(AND(Colin!$G12811=$B$2,Colin!$H12811=$C$3),Colin!$I12811,)</f>
        <v>0</v>
      </c>
      <c r="O12811" s="38">
        <f>IF(AND(Colin!$G12811=$B$2,Colin!$H12811&lt;=$C$3),Colin!$I12811,)</f>
        <v>0</v>
      </c>
      <c r="P12811" s="38">
        <f>IF(Colin!$G12811&lt;$B$2,Colin!$I12811,0)</f>
        <v>0</v>
      </c>
      <c r="Q12811" s="38">
        <f>IF(Colin!$G12811&lt;$B$1,Colin!$I12811,0)</f>
        <v>0</v>
      </c>
    </row>
    <row r="12812" spans="12:17" x14ac:dyDescent="0.25">
      <c r="L12812" s="38">
        <f>IF(AND(Colin!$G12812=$B$1,Colin!$H12812=$C$3),Colin!$I12812,)</f>
        <v>0</v>
      </c>
      <c r="M12812" s="38">
        <f>IF(AND(Colin!$G12812=$B$1,Colin!$H12812&lt;=$C$3),Colin!$I12812,)</f>
        <v>0</v>
      </c>
      <c r="N12812" s="38">
        <f>IF(AND(Colin!$G12812=$B$2,Colin!$H12812=$C$3),Colin!$I12812,)</f>
        <v>0</v>
      </c>
      <c r="O12812" s="38">
        <f>IF(AND(Colin!$G12812=$B$2,Colin!$H12812&lt;=$C$3),Colin!$I12812,)</f>
        <v>0</v>
      </c>
      <c r="P12812" s="38">
        <f>IF(Colin!$G12812&lt;$B$2,Colin!$I12812,0)</f>
        <v>0</v>
      </c>
      <c r="Q12812" s="38">
        <f>IF(Colin!$G12812&lt;$B$1,Colin!$I12812,0)</f>
        <v>0</v>
      </c>
    </row>
    <row r="12813" spans="12:17" x14ac:dyDescent="0.25">
      <c r="L12813" s="38">
        <f>IF(AND(Colin!$G12813=$B$1,Colin!$H12813=$C$3),Colin!$I12813,)</f>
        <v>0</v>
      </c>
      <c r="M12813" s="38">
        <f>IF(AND(Colin!$G12813=$B$1,Colin!$H12813&lt;=$C$3),Colin!$I12813,)</f>
        <v>0</v>
      </c>
      <c r="N12813" s="38">
        <f>IF(AND(Colin!$G12813=$B$2,Colin!$H12813=$C$3),Colin!$I12813,)</f>
        <v>0</v>
      </c>
      <c r="O12813" s="38">
        <f>IF(AND(Colin!$G12813=$B$2,Colin!$H12813&lt;=$C$3),Colin!$I12813,)</f>
        <v>0</v>
      </c>
      <c r="P12813" s="38">
        <f>IF(Colin!$G12813&lt;$B$2,Colin!$I12813,0)</f>
        <v>0</v>
      </c>
      <c r="Q12813" s="38">
        <f>IF(Colin!$G12813&lt;$B$1,Colin!$I12813,0)</f>
        <v>0</v>
      </c>
    </row>
    <row r="12814" spans="12:17" x14ac:dyDescent="0.25">
      <c r="L12814" s="38">
        <f>IF(AND(Colin!$G12814=$B$1,Colin!$H12814=$C$3),Colin!$I12814,)</f>
        <v>0</v>
      </c>
      <c r="M12814" s="38">
        <f>IF(AND(Colin!$G12814=$B$1,Colin!$H12814&lt;=$C$3),Colin!$I12814,)</f>
        <v>0</v>
      </c>
      <c r="N12814" s="38">
        <f>IF(AND(Colin!$G12814=$B$2,Colin!$H12814=$C$3),Colin!$I12814,)</f>
        <v>0</v>
      </c>
      <c r="O12814" s="38">
        <f>IF(AND(Colin!$G12814=$B$2,Colin!$H12814&lt;=$C$3),Colin!$I12814,)</f>
        <v>0</v>
      </c>
      <c r="P12814" s="38">
        <f>IF(Colin!$G12814&lt;$B$2,Colin!$I12814,0)</f>
        <v>0</v>
      </c>
      <c r="Q12814" s="38">
        <f>IF(Colin!$G12814&lt;$B$1,Colin!$I12814,0)</f>
        <v>0</v>
      </c>
    </row>
    <row r="12815" spans="12:17" x14ac:dyDescent="0.25">
      <c r="L12815" s="38">
        <f>IF(AND(Colin!$G12815=$B$1,Colin!$H12815=$C$3),Colin!$I12815,)</f>
        <v>0</v>
      </c>
      <c r="M12815" s="38">
        <f>IF(AND(Colin!$G12815=$B$1,Colin!$H12815&lt;=$C$3),Colin!$I12815,)</f>
        <v>0</v>
      </c>
      <c r="N12815" s="38">
        <f>IF(AND(Colin!$G12815=$B$2,Colin!$H12815=$C$3),Colin!$I12815,)</f>
        <v>0</v>
      </c>
      <c r="O12815" s="38">
        <f>IF(AND(Colin!$G12815=$B$2,Colin!$H12815&lt;=$C$3),Colin!$I12815,)</f>
        <v>0</v>
      </c>
      <c r="P12815" s="38">
        <f>IF(Colin!$G12815&lt;$B$2,Colin!$I12815,0)</f>
        <v>0</v>
      </c>
      <c r="Q12815" s="38">
        <f>IF(Colin!$G12815&lt;$B$1,Colin!$I12815,0)</f>
        <v>0</v>
      </c>
    </row>
    <row r="12816" spans="12:17" x14ac:dyDescent="0.25">
      <c r="L12816" s="38">
        <f>IF(AND(Colin!$G12816=$B$1,Colin!$H12816=$C$3),Colin!$I12816,)</f>
        <v>0</v>
      </c>
      <c r="M12816" s="38">
        <f>IF(AND(Colin!$G12816=$B$1,Colin!$H12816&lt;=$C$3),Colin!$I12816,)</f>
        <v>0</v>
      </c>
      <c r="N12816" s="38">
        <f>IF(AND(Colin!$G12816=$B$2,Colin!$H12816=$C$3),Colin!$I12816,)</f>
        <v>0</v>
      </c>
      <c r="O12816" s="38">
        <f>IF(AND(Colin!$G12816=$B$2,Colin!$H12816&lt;=$C$3),Colin!$I12816,)</f>
        <v>0</v>
      </c>
      <c r="P12816" s="38">
        <f>IF(Colin!$G12816&lt;$B$2,Colin!$I12816,0)</f>
        <v>0</v>
      </c>
      <c r="Q12816" s="38">
        <f>IF(Colin!$G12816&lt;$B$1,Colin!$I12816,0)</f>
        <v>0</v>
      </c>
    </row>
    <row r="12817" spans="12:17" x14ac:dyDescent="0.25">
      <c r="L12817" s="38">
        <f>IF(AND(Colin!$G12817=$B$1,Colin!$H12817=$C$3),Colin!$I12817,)</f>
        <v>0</v>
      </c>
      <c r="M12817" s="38">
        <f>IF(AND(Colin!$G12817=$B$1,Colin!$H12817&lt;=$C$3),Colin!$I12817,)</f>
        <v>0</v>
      </c>
      <c r="N12817" s="38">
        <f>IF(AND(Colin!$G12817=$B$2,Colin!$H12817=$C$3),Colin!$I12817,)</f>
        <v>0</v>
      </c>
      <c r="O12817" s="38">
        <f>IF(AND(Colin!$G12817=$B$2,Colin!$H12817&lt;=$C$3),Colin!$I12817,)</f>
        <v>0</v>
      </c>
      <c r="P12817" s="38">
        <f>IF(Colin!$G12817&lt;$B$2,Colin!$I12817,0)</f>
        <v>0</v>
      </c>
      <c r="Q12817" s="38">
        <f>IF(Colin!$G12817&lt;$B$1,Colin!$I12817,0)</f>
        <v>0</v>
      </c>
    </row>
    <row r="12818" spans="12:17" x14ac:dyDescent="0.25">
      <c r="L12818" s="38">
        <f>IF(AND(Colin!$G12818=$B$1,Colin!$H12818=$C$3),Colin!$I12818,)</f>
        <v>0</v>
      </c>
      <c r="M12818" s="38">
        <f>IF(AND(Colin!$G12818=$B$1,Colin!$H12818&lt;=$C$3),Colin!$I12818,)</f>
        <v>0</v>
      </c>
      <c r="N12818" s="38">
        <f>IF(AND(Colin!$G12818=$B$2,Colin!$H12818=$C$3),Colin!$I12818,)</f>
        <v>0</v>
      </c>
      <c r="O12818" s="38">
        <f>IF(AND(Colin!$G12818=$B$2,Colin!$H12818&lt;=$C$3),Colin!$I12818,)</f>
        <v>0</v>
      </c>
      <c r="P12818" s="38">
        <f>IF(Colin!$G12818&lt;$B$2,Colin!$I12818,0)</f>
        <v>0</v>
      </c>
      <c r="Q12818" s="38">
        <f>IF(Colin!$G12818&lt;$B$1,Colin!$I12818,0)</f>
        <v>0</v>
      </c>
    </row>
    <row r="12819" spans="12:17" x14ac:dyDescent="0.25">
      <c r="L12819" s="38">
        <f>IF(AND(Colin!$G12819=$B$1,Colin!$H12819=$C$3),Colin!$I12819,)</f>
        <v>0</v>
      </c>
      <c r="M12819" s="38">
        <f>IF(AND(Colin!$G12819=$B$1,Colin!$H12819&lt;=$C$3),Colin!$I12819,)</f>
        <v>0</v>
      </c>
      <c r="N12819" s="38">
        <f>IF(AND(Colin!$G12819=$B$2,Colin!$H12819=$C$3),Colin!$I12819,)</f>
        <v>0</v>
      </c>
      <c r="O12819" s="38">
        <f>IF(AND(Colin!$G12819=$B$2,Colin!$H12819&lt;=$C$3),Colin!$I12819,)</f>
        <v>0</v>
      </c>
      <c r="P12819" s="38">
        <f>IF(Colin!$G12819&lt;$B$2,Colin!$I12819,0)</f>
        <v>0</v>
      </c>
      <c r="Q12819" s="38">
        <f>IF(Colin!$G12819&lt;$B$1,Colin!$I12819,0)</f>
        <v>0</v>
      </c>
    </row>
    <row r="12820" spans="12:17" x14ac:dyDescent="0.25">
      <c r="L12820" s="38">
        <f>IF(AND(Colin!$G12820=$B$1,Colin!$H12820=$C$3),Colin!$I12820,)</f>
        <v>0</v>
      </c>
      <c r="M12820" s="38">
        <f>IF(AND(Colin!$G12820=$B$1,Colin!$H12820&lt;=$C$3),Colin!$I12820,)</f>
        <v>0</v>
      </c>
      <c r="N12820" s="38">
        <f>IF(AND(Colin!$G12820=$B$2,Colin!$H12820=$C$3),Colin!$I12820,)</f>
        <v>0</v>
      </c>
      <c r="O12820" s="38">
        <f>IF(AND(Colin!$G12820=$B$2,Colin!$H12820&lt;=$C$3),Colin!$I12820,)</f>
        <v>0</v>
      </c>
      <c r="P12820" s="38">
        <f>IF(Colin!$G12820&lt;$B$2,Colin!$I12820,0)</f>
        <v>0</v>
      </c>
      <c r="Q12820" s="38">
        <f>IF(Colin!$G12820&lt;$B$1,Colin!$I12820,0)</f>
        <v>0</v>
      </c>
    </row>
    <row r="12821" spans="12:17" x14ac:dyDescent="0.25">
      <c r="L12821" s="38">
        <f>IF(AND(Colin!$G12821=$B$1,Colin!$H12821=$C$3),Colin!$I12821,)</f>
        <v>0</v>
      </c>
      <c r="M12821" s="38">
        <f>IF(AND(Colin!$G12821=$B$1,Colin!$H12821&lt;=$C$3),Colin!$I12821,)</f>
        <v>0</v>
      </c>
      <c r="N12821" s="38">
        <f>IF(AND(Colin!$G12821=$B$2,Colin!$H12821=$C$3),Colin!$I12821,)</f>
        <v>0</v>
      </c>
      <c r="O12821" s="38">
        <f>IF(AND(Colin!$G12821=$B$2,Colin!$H12821&lt;=$C$3),Colin!$I12821,)</f>
        <v>0</v>
      </c>
      <c r="P12821" s="38">
        <f>IF(Colin!$G12821&lt;$B$2,Colin!$I12821,0)</f>
        <v>0</v>
      </c>
      <c r="Q12821" s="38">
        <f>IF(Colin!$G12821&lt;$B$1,Colin!$I12821,0)</f>
        <v>0</v>
      </c>
    </row>
    <row r="12822" spans="12:17" x14ac:dyDescent="0.25">
      <c r="L12822" s="38">
        <f>IF(AND(Colin!$G12822=$B$1,Colin!$H12822=$C$3),Colin!$I12822,)</f>
        <v>0</v>
      </c>
      <c r="M12822" s="38">
        <f>IF(AND(Colin!$G12822=$B$1,Colin!$H12822&lt;=$C$3),Colin!$I12822,)</f>
        <v>0</v>
      </c>
      <c r="N12822" s="38">
        <f>IF(AND(Colin!$G12822=$B$2,Colin!$H12822=$C$3),Colin!$I12822,)</f>
        <v>0</v>
      </c>
      <c r="O12822" s="38">
        <f>IF(AND(Colin!$G12822=$B$2,Colin!$H12822&lt;=$C$3),Colin!$I12822,)</f>
        <v>0</v>
      </c>
      <c r="P12822" s="38">
        <f>IF(Colin!$G12822&lt;$B$2,Colin!$I12822,0)</f>
        <v>0</v>
      </c>
      <c r="Q12822" s="38">
        <f>IF(Colin!$G12822&lt;$B$1,Colin!$I12822,0)</f>
        <v>0</v>
      </c>
    </row>
    <row r="12823" spans="12:17" x14ac:dyDescent="0.25">
      <c r="L12823" s="38">
        <f>IF(AND(Colin!$G12823=$B$1,Colin!$H12823=$C$3),Colin!$I12823,)</f>
        <v>0</v>
      </c>
      <c r="M12823" s="38">
        <f>IF(AND(Colin!$G12823=$B$1,Colin!$H12823&lt;=$C$3),Colin!$I12823,)</f>
        <v>0</v>
      </c>
      <c r="N12823" s="38">
        <f>IF(AND(Colin!$G12823=$B$2,Colin!$H12823=$C$3),Colin!$I12823,)</f>
        <v>0</v>
      </c>
      <c r="O12823" s="38">
        <f>IF(AND(Colin!$G12823=$B$2,Colin!$H12823&lt;=$C$3),Colin!$I12823,)</f>
        <v>0</v>
      </c>
      <c r="P12823" s="38">
        <f>IF(Colin!$G12823&lt;$B$2,Colin!$I12823,0)</f>
        <v>0</v>
      </c>
      <c r="Q12823" s="38">
        <f>IF(Colin!$G12823&lt;$B$1,Colin!$I12823,0)</f>
        <v>0</v>
      </c>
    </row>
    <row r="12824" spans="12:17" x14ac:dyDescent="0.25">
      <c r="L12824" s="38">
        <f>IF(AND(Colin!$G12824=$B$1,Colin!$H12824=$C$3),Colin!$I12824,)</f>
        <v>0</v>
      </c>
      <c r="M12824" s="38">
        <f>IF(AND(Colin!$G12824=$B$1,Colin!$H12824&lt;=$C$3),Colin!$I12824,)</f>
        <v>0</v>
      </c>
      <c r="N12824" s="38">
        <f>IF(AND(Colin!$G12824=$B$2,Colin!$H12824=$C$3),Colin!$I12824,)</f>
        <v>0</v>
      </c>
      <c r="O12824" s="38">
        <f>IF(AND(Colin!$G12824=$B$2,Colin!$H12824&lt;=$C$3),Colin!$I12824,)</f>
        <v>0</v>
      </c>
      <c r="P12824" s="38">
        <f>IF(Colin!$G12824&lt;$B$2,Colin!$I12824,0)</f>
        <v>0</v>
      </c>
      <c r="Q12824" s="38">
        <f>IF(Colin!$G12824&lt;$B$1,Colin!$I12824,0)</f>
        <v>0</v>
      </c>
    </row>
    <row r="12825" spans="12:17" x14ac:dyDescent="0.25">
      <c r="L12825" s="38">
        <f>IF(AND(Colin!$G12825=$B$1,Colin!$H12825=$C$3),Colin!$I12825,)</f>
        <v>0</v>
      </c>
      <c r="M12825" s="38">
        <f>IF(AND(Colin!$G12825=$B$1,Colin!$H12825&lt;=$C$3),Colin!$I12825,)</f>
        <v>0</v>
      </c>
      <c r="N12825" s="38">
        <f>IF(AND(Colin!$G12825=$B$2,Colin!$H12825=$C$3),Colin!$I12825,)</f>
        <v>0</v>
      </c>
      <c r="O12825" s="38">
        <f>IF(AND(Colin!$G12825=$B$2,Colin!$H12825&lt;=$C$3),Colin!$I12825,)</f>
        <v>0</v>
      </c>
      <c r="P12825" s="38">
        <f>IF(Colin!$G12825&lt;$B$2,Colin!$I12825,0)</f>
        <v>0</v>
      </c>
      <c r="Q12825" s="38">
        <f>IF(Colin!$G12825&lt;$B$1,Colin!$I12825,0)</f>
        <v>0</v>
      </c>
    </row>
    <row r="12826" spans="12:17" x14ac:dyDescent="0.25">
      <c r="L12826" s="38">
        <f>IF(AND(Colin!$G12826=$B$1,Colin!$H12826=$C$3),Colin!$I12826,)</f>
        <v>0</v>
      </c>
      <c r="M12826" s="38">
        <f>IF(AND(Colin!$G12826=$B$1,Colin!$H12826&lt;=$C$3),Colin!$I12826,)</f>
        <v>0</v>
      </c>
      <c r="N12826" s="38">
        <f>IF(AND(Colin!$G12826=$B$2,Colin!$H12826=$C$3),Colin!$I12826,)</f>
        <v>0</v>
      </c>
      <c r="O12826" s="38">
        <f>IF(AND(Colin!$G12826=$B$2,Colin!$H12826&lt;=$C$3),Colin!$I12826,)</f>
        <v>0</v>
      </c>
      <c r="P12826" s="38">
        <f>IF(Colin!$G12826&lt;$B$2,Colin!$I12826,0)</f>
        <v>0</v>
      </c>
      <c r="Q12826" s="38">
        <f>IF(Colin!$G12826&lt;$B$1,Colin!$I12826,0)</f>
        <v>0</v>
      </c>
    </row>
    <row r="12827" spans="12:17" x14ac:dyDescent="0.25">
      <c r="L12827" s="38">
        <f>IF(AND(Colin!$G12827=$B$1,Colin!$H12827=$C$3),Colin!$I12827,)</f>
        <v>0</v>
      </c>
      <c r="M12827" s="38">
        <f>IF(AND(Colin!$G12827=$B$1,Colin!$H12827&lt;=$C$3),Colin!$I12827,)</f>
        <v>0</v>
      </c>
      <c r="N12827" s="38">
        <f>IF(AND(Colin!$G12827=$B$2,Colin!$H12827=$C$3),Colin!$I12827,)</f>
        <v>0</v>
      </c>
      <c r="O12827" s="38">
        <f>IF(AND(Colin!$G12827=$B$2,Colin!$H12827&lt;=$C$3),Colin!$I12827,)</f>
        <v>0</v>
      </c>
      <c r="P12827" s="38">
        <f>IF(Colin!$G12827&lt;$B$2,Colin!$I12827,0)</f>
        <v>0</v>
      </c>
      <c r="Q12827" s="38">
        <f>IF(Colin!$G12827&lt;$B$1,Colin!$I12827,0)</f>
        <v>0</v>
      </c>
    </row>
    <row r="12828" spans="12:17" x14ac:dyDescent="0.25">
      <c r="L12828" s="38">
        <f>IF(AND(Colin!$G12828=$B$1,Colin!$H12828=$C$3),Colin!$I12828,)</f>
        <v>0</v>
      </c>
      <c r="M12828" s="38">
        <f>IF(AND(Colin!$G12828=$B$1,Colin!$H12828&lt;=$C$3),Colin!$I12828,)</f>
        <v>0</v>
      </c>
      <c r="N12828" s="38">
        <f>IF(AND(Colin!$G12828=$B$2,Colin!$H12828=$C$3),Colin!$I12828,)</f>
        <v>0</v>
      </c>
      <c r="O12828" s="38">
        <f>IF(AND(Colin!$G12828=$B$2,Colin!$H12828&lt;=$C$3),Colin!$I12828,)</f>
        <v>0</v>
      </c>
      <c r="P12828" s="38">
        <f>IF(Colin!$G12828&lt;$B$2,Colin!$I12828,0)</f>
        <v>0</v>
      </c>
      <c r="Q12828" s="38">
        <f>IF(Colin!$G12828&lt;$B$1,Colin!$I12828,0)</f>
        <v>0</v>
      </c>
    </row>
    <row r="12829" spans="12:17" x14ac:dyDescent="0.25">
      <c r="L12829" s="38">
        <f>IF(AND(Colin!$G12829=$B$1,Colin!$H12829=$C$3),Colin!$I12829,)</f>
        <v>0</v>
      </c>
      <c r="M12829" s="38">
        <f>IF(AND(Colin!$G12829=$B$1,Colin!$H12829&lt;=$C$3),Colin!$I12829,)</f>
        <v>0</v>
      </c>
      <c r="N12829" s="38">
        <f>IF(AND(Colin!$G12829=$B$2,Colin!$H12829=$C$3),Colin!$I12829,)</f>
        <v>0</v>
      </c>
      <c r="O12829" s="38">
        <f>IF(AND(Colin!$G12829=$B$2,Colin!$H12829&lt;=$C$3),Colin!$I12829,)</f>
        <v>0</v>
      </c>
      <c r="P12829" s="38">
        <f>IF(Colin!$G12829&lt;$B$2,Colin!$I12829,0)</f>
        <v>0</v>
      </c>
      <c r="Q12829" s="38">
        <f>IF(Colin!$G12829&lt;$B$1,Colin!$I12829,0)</f>
        <v>0</v>
      </c>
    </row>
    <row r="12830" spans="12:17" x14ac:dyDescent="0.25">
      <c r="L12830" s="38">
        <f>IF(AND(Colin!$G12830=$B$1,Colin!$H12830=$C$3),Colin!$I12830,)</f>
        <v>0</v>
      </c>
      <c r="M12830" s="38">
        <f>IF(AND(Colin!$G12830=$B$1,Colin!$H12830&lt;=$C$3),Colin!$I12830,)</f>
        <v>0</v>
      </c>
      <c r="N12830" s="38">
        <f>IF(AND(Colin!$G12830=$B$2,Colin!$H12830=$C$3),Colin!$I12830,)</f>
        <v>0</v>
      </c>
      <c r="O12830" s="38">
        <f>IF(AND(Colin!$G12830=$B$2,Colin!$H12830&lt;=$C$3),Colin!$I12830,)</f>
        <v>0</v>
      </c>
      <c r="P12830" s="38">
        <f>IF(Colin!$G12830&lt;$B$2,Colin!$I12830,0)</f>
        <v>0</v>
      </c>
      <c r="Q12830" s="38">
        <f>IF(Colin!$G12830&lt;$B$1,Colin!$I12830,0)</f>
        <v>0</v>
      </c>
    </row>
    <row r="12831" spans="12:17" x14ac:dyDescent="0.25">
      <c r="L12831" s="38">
        <f>IF(AND(Colin!$G12831=$B$1,Colin!$H12831=$C$3),Colin!$I12831,)</f>
        <v>0</v>
      </c>
      <c r="M12831" s="38">
        <f>IF(AND(Colin!$G12831=$B$1,Colin!$H12831&lt;=$C$3),Colin!$I12831,)</f>
        <v>0</v>
      </c>
      <c r="N12831" s="38">
        <f>IF(AND(Colin!$G12831=$B$2,Colin!$H12831=$C$3),Colin!$I12831,)</f>
        <v>0</v>
      </c>
      <c r="O12831" s="38">
        <f>IF(AND(Colin!$G12831=$B$2,Colin!$H12831&lt;=$C$3),Colin!$I12831,)</f>
        <v>0</v>
      </c>
      <c r="P12831" s="38">
        <f>IF(Colin!$G12831&lt;$B$2,Colin!$I12831,0)</f>
        <v>0</v>
      </c>
      <c r="Q12831" s="38">
        <f>IF(Colin!$G12831&lt;$B$1,Colin!$I12831,0)</f>
        <v>0</v>
      </c>
    </row>
    <row r="12832" spans="12:17" x14ac:dyDescent="0.25">
      <c r="L12832" s="38">
        <f>IF(AND(Colin!$G12832=$B$1,Colin!$H12832=$C$3),Colin!$I12832,)</f>
        <v>0</v>
      </c>
      <c r="M12832" s="38">
        <f>IF(AND(Colin!$G12832=$B$1,Colin!$H12832&lt;=$C$3),Colin!$I12832,)</f>
        <v>0</v>
      </c>
      <c r="N12832" s="38">
        <f>IF(AND(Colin!$G12832=$B$2,Colin!$H12832=$C$3),Colin!$I12832,)</f>
        <v>0</v>
      </c>
      <c r="O12832" s="38">
        <f>IF(AND(Colin!$G12832=$B$2,Colin!$H12832&lt;=$C$3),Colin!$I12832,)</f>
        <v>0</v>
      </c>
      <c r="P12832" s="38">
        <f>IF(Colin!$G12832&lt;$B$2,Colin!$I12832,0)</f>
        <v>0</v>
      </c>
      <c r="Q12832" s="38">
        <f>IF(Colin!$G12832&lt;$B$1,Colin!$I12832,0)</f>
        <v>0</v>
      </c>
    </row>
    <row r="12833" spans="12:17" x14ac:dyDescent="0.25">
      <c r="L12833" s="38">
        <f>IF(AND(Colin!$G12833=$B$1,Colin!$H12833=$C$3),Colin!$I12833,)</f>
        <v>0</v>
      </c>
      <c r="M12833" s="38">
        <f>IF(AND(Colin!$G12833=$B$1,Colin!$H12833&lt;=$C$3),Colin!$I12833,)</f>
        <v>0</v>
      </c>
      <c r="N12833" s="38">
        <f>IF(AND(Colin!$G12833=$B$2,Colin!$H12833=$C$3),Colin!$I12833,)</f>
        <v>0</v>
      </c>
      <c r="O12833" s="38">
        <f>IF(AND(Colin!$G12833=$B$2,Colin!$H12833&lt;=$C$3),Colin!$I12833,)</f>
        <v>0</v>
      </c>
      <c r="P12833" s="38">
        <f>IF(Colin!$G12833&lt;$B$2,Colin!$I12833,0)</f>
        <v>0</v>
      </c>
      <c r="Q12833" s="38">
        <f>IF(Colin!$G12833&lt;$B$1,Colin!$I12833,0)</f>
        <v>0</v>
      </c>
    </row>
    <row r="12834" spans="12:17" x14ac:dyDescent="0.25">
      <c r="L12834" s="38">
        <f>IF(AND(Colin!$G12834=$B$1,Colin!$H12834=$C$3),Colin!$I12834,)</f>
        <v>0</v>
      </c>
      <c r="M12834" s="38">
        <f>IF(AND(Colin!$G12834=$B$1,Colin!$H12834&lt;=$C$3),Colin!$I12834,)</f>
        <v>0</v>
      </c>
      <c r="N12834" s="38">
        <f>IF(AND(Colin!$G12834=$B$2,Colin!$H12834=$C$3),Colin!$I12834,)</f>
        <v>0</v>
      </c>
      <c r="O12834" s="38">
        <f>IF(AND(Colin!$G12834=$B$2,Colin!$H12834&lt;=$C$3),Colin!$I12834,)</f>
        <v>0</v>
      </c>
      <c r="P12834" s="38">
        <f>IF(Colin!$G12834&lt;$B$2,Colin!$I12834,0)</f>
        <v>0</v>
      </c>
      <c r="Q12834" s="38">
        <f>IF(Colin!$G12834&lt;$B$1,Colin!$I12834,0)</f>
        <v>0</v>
      </c>
    </row>
    <row r="12835" spans="12:17" x14ac:dyDescent="0.25">
      <c r="L12835" s="38">
        <f>IF(AND(Colin!$G12835=$B$1,Colin!$H12835=$C$3),Colin!$I12835,)</f>
        <v>0</v>
      </c>
      <c r="M12835" s="38">
        <f>IF(AND(Colin!$G12835=$B$1,Colin!$H12835&lt;=$C$3),Colin!$I12835,)</f>
        <v>0</v>
      </c>
      <c r="N12835" s="38">
        <f>IF(AND(Colin!$G12835=$B$2,Colin!$H12835=$C$3),Colin!$I12835,)</f>
        <v>0</v>
      </c>
      <c r="O12835" s="38">
        <f>IF(AND(Colin!$G12835=$B$2,Colin!$H12835&lt;=$C$3),Colin!$I12835,)</f>
        <v>0</v>
      </c>
      <c r="P12835" s="38">
        <f>IF(Colin!$G12835&lt;$B$2,Colin!$I12835,0)</f>
        <v>0</v>
      </c>
      <c r="Q12835" s="38">
        <f>IF(Colin!$G12835&lt;$B$1,Colin!$I12835,0)</f>
        <v>0</v>
      </c>
    </row>
    <row r="12836" spans="12:17" x14ac:dyDescent="0.25">
      <c r="L12836" s="38">
        <f>IF(AND(Colin!$G12836=$B$1,Colin!$H12836=$C$3),Colin!$I12836,)</f>
        <v>0</v>
      </c>
      <c r="M12836" s="38">
        <f>IF(AND(Colin!$G12836=$B$1,Colin!$H12836&lt;=$C$3),Colin!$I12836,)</f>
        <v>0</v>
      </c>
      <c r="N12836" s="38">
        <f>IF(AND(Colin!$G12836=$B$2,Colin!$H12836=$C$3),Colin!$I12836,)</f>
        <v>0</v>
      </c>
      <c r="O12836" s="38">
        <f>IF(AND(Colin!$G12836=$B$2,Colin!$H12836&lt;=$C$3),Colin!$I12836,)</f>
        <v>0</v>
      </c>
      <c r="P12836" s="38">
        <f>IF(Colin!$G12836&lt;$B$2,Colin!$I12836,0)</f>
        <v>0</v>
      </c>
      <c r="Q12836" s="38">
        <f>IF(Colin!$G12836&lt;$B$1,Colin!$I12836,0)</f>
        <v>0</v>
      </c>
    </row>
    <row r="12837" spans="12:17" x14ac:dyDescent="0.25">
      <c r="L12837" s="38">
        <f>IF(AND(Colin!$G12837=$B$1,Colin!$H12837=$C$3),Colin!$I12837,)</f>
        <v>0</v>
      </c>
      <c r="M12837" s="38">
        <f>IF(AND(Colin!$G12837=$B$1,Colin!$H12837&lt;=$C$3),Colin!$I12837,)</f>
        <v>0</v>
      </c>
      <c r="N12837" s="38">
        <f>IF(AND(Colin!$G12837=$B$2,Colin!$H12837=$C$3),Colin!$I12837,)</f>
        <v>0</v>
      </c>
      <c r="O12837" s="38">
        <f>IF(AND(Colin!$G12837=$B$2,Colin!$H12837&lt;=$C$3),Colin!$I12837,)</f>
        <v>0</v>
      </c>
      <c r="P12837" s="38">
        <f>IF(Colin!$G12837&lt;$B$2,Colin!$I12837,0)</f>
        <v>0</v>
      </c>
      <c r="Q12837" s="38">
        <f>IF(Colin!$G12837&lt;$B$1,Colin!$I12837,0)</f>
        <v>0</v>
      </c>
    </row>
    <row r="12838" spans="12:17" x14ac:dyDescent="0.25">
      <c r="L12838" s="38">
        <f>IF(AND(Colin!$G12838=$B$1,Colin!$H12838=$C$3),Colin!$I12838,)</f>
        <v>0</v>
      </c>
      <c r="M12838" s="38">
        <f>IF(AND(Colin!$G12838=$B$1,Colin!$H12838&lt;=$C$3),Colin!$I12838,)</f>
        <v>0</v>
      </c>
      <c r="N12838" s="38">
        <f>IF(AND(Colin!$G12838=$B$2,Colin!$H12838=$C$3),Colin!$I12838,)</f>
        <v>0</v>
      </c>
      <c r="O12838" s="38">
        <f>IF(AND(Colin!$G12838=$B$2,Colin!$H12838&lt;=$C$3),Colin!$I12838,)</f>
        <v>0</v>
      </c>
      <c r="P12838" s="38">
        <f>IF(Colin!$G12838&lt;$B$2,Colin!$I12838,0)</f>
        <v>0</v>
      </c>
      <c r="Q12838" s="38">
        <f>IF(Colin!$G12838&lt;$B$1,Colin!$I12838,0)</f>
        <v>0</v>
      </c>
    </row>
    <row r="12839" spans="12:17" x14ac:dyDescent="0.25">
      <c r="L12839" s="38">
        <f>IF(AND(Colin!$G12839=$B$1,Colin!$H12839=$C$3),Colin!$I12839,)</f>
        <v>0</v>
      </c>
      <c r="M12839" s="38">
        <f>IF(AND(Colin!$G12839=$B$1,Colin!$H12839&lt;=$C$3),Colin!$I12839,)</f>
        <v>0</v>
      </c>
      <c r="N12839" s="38">
        <f>IF(AND(Colin!$G12839=$B$2,Colin!$H12839=$C$3),Colin!$I12839,)</f>
        <v>0</v>
      </c>
      <c r="O12839" s="38">
        <f>IF(AND(Colin!$G12839=$B$2,Colin!$H12839&lt;=$C$3),Colin!$I12839,)</f>
        <v>0</v>
      </c>
      <c r="P12839" s="38">
        <f>IF(Colin!$G12839&lt;$B$2,Colin!$I12839,0)</f>
        <v>0</v>
      </c>
      <c r="Q12839" s="38">
        <f>IF(Colin!$G12839&lt;$B$1,Colin!$I12839,0)</f>
        <v>0</v>
      </c>
    </row>
    <row r="12840" spans="12:17" x14ac:dyDescent="0.25">
      <c r="L12840" s="38">
        <f>IF(AND(Colin!$G12840=$B$1,Colin!$H12840=$C$3),Colin!$I12840,)</f>
        <v>0</v>
      </c>
      <c r="M12840" s="38">
        <f>IF(AND(Colin!$G12840=$B$1,Colin!$H12840&lt;=$C$3),Colin!$I12840,)</f>
        <v>0</v>
      </c>
      <c r="N12840" s="38">
        <f>IF(AND(Colin!$G12840=$B$2,Colin!$H12840=$C$3),Colin!$I12840,)</f>
        <v>0</v>
      </c>
      <c r="O12840" s="38">
        <f>IF(AND(Colin!$G12840=$B$2,Colin!$H12840&lt;=$C$3),Colin!$I12840,)</f>
        <v>0</v>
      </c>
      <c r="P12840" s="38">
        <f>IF(Colin!$G12840&lt;$B$2,Colin!$I12840,0)</f>
        <v>0</v>
      </c>
      <c r="Q12840" s="38">
        <f>IF(Colin!$G12840&lt;$B$1,Colin!$I12840,0)</f>
        <v>0</v>
      </c>
    </row>
    <row r="12841" spans="12:17" x14ac:dyDescent="0.25">
      <c r="L12841" s="38">
        <f>IF(AND(Colin!$G12841=$B$1,Colin!$H12841=$C$3),Colin!$I12841,)</f>
        <v>0</v>
      </c>
      <c r="M12841" s="38">
        <f>IF(AND(Colin!$G12841=$B$1,Colin!$H12841&lt;=$C$3),Colin!$I12841,)</f>
        <v>0</v>
      </c>
      <c r="N12841" s="38">
        <f>IF(AND(Colin!$G12841=$B$2,Colin!$H12841=$C$3),Colin!$I12841,)</f>
        <v>0</v>
      </c>
      <c r="O12841" s="38">
        <f>IF(AND(Colin!$G12841=$B$2,Colin!$H12841&lt;=$C$3),Colin!$I12841,)</f>
        <v>0</v>
      </c>
      <c r="P12841" s="38">
        <f>IF(Colin!$G12841&lt;$B$2,Colin!$I12841,0)</f>
        <v>0</v>
      </c>
      <c r="Q12841" s="38">
        <f>IF(Colin!$G12841&lt;$B$1,Colin!$I12841,0)</f>
        <v>0</v>
      </c>
    </row>
    <row r="12842" spans="12:17" x14ac:dyDescent="0.25">
      <c r="L12842" s="38">
        <f>IF(AND(Colin!$G12842=$B$1,Colin!$H12842=$C$3),Colin!$I12842,)</f>
        <v>0</v>
      </c>
      <c r="M12842" s="38">
        <f>IF(AND(Colin!$G12842=$B$1,Colin!$H12842&lt;=$C$3),Colin!$I12842,)</f>
        <v>0</v>
      </c>
      <c r="N12842" s="38">
        <f>IF(AND(Colin!$G12842=$B$2,Colin!$H12842=$C$3),Colin!$I12842,)</f>
        <v>0</v>
      </c>
      <c r="O12842" s="38">
        <f>IF(AND(Colin!$G12842=$B$2,Colin!$H12842&lt;=$C$3),Colin!$I12842,)</f>
        <v>0</v>
      </c>
      <c r="P12842" s="38">
        <f>IF(Colin!$G12842&lt;$B$2,Colin!$I12842,0)</f>
        <v>0</v>
      </c>
      <c r="Q12842" s="38">
        <f>IF(Colin!$G12842&lt;$B$1,Colin!$I12842,0)</f>
        <v>0</v>
      </c>
    </row>
    <row r="12843" spans="12:17" x14ac:dyDescent="0.25">
      <c r="L12843" s="38">
        <f>IF(AND(Colin!$G12843=$B$1,Colin!$H12843=$C$3),Colin!$I12843,)</f>
        <v>0</v>
      </c>
      <c r="M12843" s="38">
        <f>IF(AND(Colin!$G12843=$B$1,Colin!$H12843&lt;=$C$3),Colin!$I12843,)</f>
        <v>0</v>
      </c>
      <c r="N12843" s="38">
        <f>IF(AND(Colin!$G12843=$B$2,Colin!$H12843=$C$3),Colin!$I12843,)</f>
        <v>0</v>
      </c>
      <c r="O12843" s="38">
        <f>IF(AND(Colin!$G12843=$B$2,Colin!$H12843&lt;=$C$3),Colin!$I12843,)</f>
        <v>0</v>
      </c>
      <c r="P12843" s="38">
        <f>IF(Colin!$G12843&lt;$B$2,Colin!$I12843,0)</f>
        <v>0</v>
      </c>
      <c r="Q12843" s="38">
        <f>IF(Colin!$G12843&lt;$B$1,Colin!$I12843,0)</f>
        <v>0</v>
      </c>
    </row>
    <row r="12844" spans="12:17" x14ac:dyDescent="0.25">
      <c r="L12844" s="38">
        <f>IF(AND(Colin!$G12844=$B$1,Colin!$H12844=$C$3),Colin!$I12844,)</f>
        <v>0</v>
      </c>
      <c r="M12844" s="38">
        <f>IF(AND(Colin!$G12844=$B$1,Colin!$H12844&lt;=$C$3),Colin!$I12844,)</f>
        <v>0</v>
      </c>
      <c r="N12844" s="38">
        <f>IF(AND(Colin!$G12844=$B$2,Colin!$H12844=$C$3),Colin!$I12844,)</f>
        <v>0</v>
      </c>
      <c r="O12844" s="38">
        <f>IF(AND(Colin!$G12844=$B$2,Colin!$H12844&lt;=$C$3),Colin!$I12844,)</f>
        <v>0</v>
      </c>
      <c r="P12844" s="38">
        <f>IF(Colin!$G12844&lt;$B$2,Colin!$I12844,0)</f>
        <v>0</v>
      </c>
      <c r="Q12844" s="38">
        <f>IF(Colin!$G12844&lt;$B$1,Colin!$I12844,0)</f>
        <v>0</v>
      </c>
    </row>
    <row r="12845" spans="12:17" x14ac:dyDescent="0.25">
      <c r="L12845" s="38">
        <f>IF(AND(Colin!$G12845=$B$1,Colin!$H12845=$C$3),Colin!$I12845,)</f>
        <v>0</v>
      </c>
      <c r="M12845" s="38">
        <f>IF(AND(Colin!$G12845=$B$1,Colin!$H12845&lt;=$C$3),Colin!$I12845,)</f>
        <v>0</v>
      </c>
      <c r="N12845" s="38">
        <f>IF(AND(Colin!$G12845=$B$2,Colin!$H12845=$C$3),Colin!$I12845,)</f>
        <v>0</v>
      </c>
      <c r="O12845" s="38">
        <f>IF(AND(Colin!$G12845=$B$2,Colin!$H12845&lt;=$C$3),Colin!$I12845,)</f>
        <v>0</v>
      </c>
      <c r="P12845" s="38">
        <f>IF(Colin!$G12845&lt;$B$2,Colin!$I12845,0)</f>
        <v>0</v>
      </c>
      <c r="Q12845" s="38">
        <f>IF(Colin!$G12845&lt;$B$1,Colin!$I12845,0)</f>
        <v>0</v>
      </c>
    </row>
    <row r="12846" spans="12:17" x14ac:dyDescent="0.25">
      <c r="L12846" s="38">
        <f>IF(AND(Colin!$G12846=$B$1,Colin!$H12846=$C$3),Colin!$I12846,)</f>
        <v>0</v>
      </c>
      <c r="M12846" s="38">
        <f>IF(AND(Colin!$G12846=$B$1,Colin!$H12846&lt;=$C$3),Colin!$I12846,)</f>
        <v>0</v>
      </c>
      <c r="N12846" s="38">
        <f>IF(AND(Colin!$G12846=$B$2,Colin!$H12846=$C$3),Colin!$I12846,)</f>
        <v>0</v>
      </c>
      <c r="O12846" s="38">
        <f>IF(AND(Colin!$G12846=$B$2,Colin!$H12846&lt;=$C$3),Colin!$I12846,)</f>
        <v>0</v>
      </c>
      <c r="P12846" s="38">
        <f>IF(Colin!$G12846&lt;$B$2,Colin!$I12846,0)</f>
        <v>0</v>
      </c>
      <c r="Q12846" s="38">
        <f>IF(Colin!$G12846&lt;$B$1,Colin!$I12846,0)</f>
        <v>0</v>
      </c>
    </row>
    <row r="12847" spans="12:17" x14ac:dyDescent="0.25">
      <c r="L12847" s="38">
        <f>IF(AND(Colin!$G12847=$B$1,Colin!$H12847=$C$3),Colin!$I12847,)</f>
        <v>0</v>
      </c>
      <c r="M12847" s="38">
        <f>IF(AND(Colin!$G12847=$B$1,Colin!$H12847&lt;=$C$3),Colin!$I12847,)</f>
        <v>0</v>
      </c>
      <c r="N12847" s="38">
        <f>IF(AND(Colin!$G12847=$B$2,Colin!$H12847=$C$3),Colin!$I12847,)</f>
        <v>0</v>
      </c>
      <c r="O12847" s="38">
        <f>IF(AND(Colin!$G12847=$B$2,Colin!$H12847&lt;=$C$3),Colin!$I12847,)</f>
        <v>0</v>
      </c>
      <c r="P12847" s="38">
        <f>IF(Colin!$G12847&lt;$B$2,Colin!$I12847,0)</f>
        <v>0</v>
      </c>
      <c r="Q12847" s="38">
        <f>IF(Colin!$G12847&lt;$B$1,Colin!$I12847,0)</f>
        <v>0</v>
      </c>
    </row>
    <row r="12848" spans="12:17" x14ac:dyDescent="0.25">
      <c r="L12848" s="38">
        <f>IF(AND(Colin!$G12848=$B$1,Colin!$H12848=$C$3),Colin!$I12848,)</f>
        <v>0</v>
      </c>
      <c r="M12848" s="38">
        <f>IF(AND(Colin!$G12848=$B$1,Colin!$H12848&lt;=$C$3),Colin!$I12848,)</f>
        <v>0</v>
      </c>
      <c r="N12848" s="38">
        <f>IF(AND(Colin!$G12848=$B$2,Colin!$H12848=$C$3),Colin!$I12848,)</f>
        <v>0</v>
      </c>
      <c r="O12848" s="38">
        <f>IF(AND(Colin!$G12848=$B$2,Colin!$H12848&lt;=$C$3),Colin!$I12848,)</f>
        <v>0</v>
      </c>
      <c r="P12848" s="38">
        <f>IF(Colin!$G12848&lt;$B$2,Colin!$I12848,0)</f>
        <v>0</v>
      </c>
      <c r="Q12848" s="38">
        <f>IF(Colin!$G12848&lt;$B$1,Colin!$I12848,0)</f>
        <v>0</v>
      </c>
    </row>
    <row r="12849" spans="12:17" x14ac:dyDescent="0.25">
      <c r="L12849" s="38">
        <f>IF(AND(Colin!$G12849=$B$1,Colin!$H12849=$C$3),Colin!$I12849,)</f>
        <v>0</v>
      </c>
      <c r="M12849" s="38">
        <f>IF(AND(Colin!$G12849=$B$1,Colin!$H12849&lt;=$C$3),Colin!$I12849,)</f>
        <v>0</v>
      </c>
      <c r="N12849" s="38">
        <f>IF(AND(Colin!$G12849=$B$2,Colin!$H12849=$C$3),Colin!$I12849,)</f>
        <v>0</v>
      </c>
      <c r="O12849" s="38">
        <f>IF(AND(Colin!$G12849=$B$2,Colin!$H12849&lt;=$C$3),Colin!$I12849,)</f>
        <v>0</v>
      </c>
      <c r="P12849" s="38">
        <f>IF(Colin!$G12849&lt;$B$2,Colin!$I12849,0)</f>
        <v>0</v>
      </c>
      <c r="Q12849" s="38">
        <f>IF(Colin!$G12849&lt;$B$1,Colin!$I12849,0)</f>
        <v>0</v>
      </c>
    </row>
    <row r="12850" spans="12:17" x14ac:dyDescent="0.25">
      <c r="L12850" s="38">
        <f>IF(AND(Colin!$G12850=$B$1,Colin!$H12850=$C$3),Colin!$I12850,)</f>
        <v>0</v>
      </c>
      <c r="M12850" s="38">
        <f>IF(AND(Colin!$G12850=$B$1,Colin!$H12850&lt;=$C$3),Colin!$I12850,)</f>
        <v>0</v>
      </c>
      <c r="N12850" s="38">
        <f>IF(AND(Colin!$G12850=$B$2,Colin!$H12850=$C$3),Colin!$I12850,)</f>
        <v>0</v>
      </c>
      <c r="O12850" s="38">
        <f>IF(AND(Colin!$G12850=$B$2,Colin!$H12850&lt;=$C$3),Colin!$I12850,)</f>
        <v>0</v>
      </c>
      <c r="P12850" s="38">
        <f>IF(Colin!$G12850&lt;$B$2,Colin!$I12850,0)</f>
        <v>0</v>
      </c>
      <c r="Q12850" s="38">
        <f>IF(Colin!$G12850&lt;$B$1,Colin!$I12850,0)</f>
        <v>0</v>
      </c>
    </row>
    <row r="12851" spans="12:17" x14ac:dyDescent="0.25">
      <c r="L12851" s="38">
        <f>IF(AND(Colin!$G12851=$B$1,Colin!$H12851=$C$3),Colin!$I12851,)</f>
        <v>0</v>
      </c>
      <c r="M12851" s="38">
        <f>IF(AND(Colin!$G12851=$B$1,Colin!$H12851&lt;=$C$3),Colin!$I12851,)</f>
        <v>0</v>
      </c>
      <c r="N12851" s="38">
        <f>IF(AND(Colin!$G12851=$B$2,Colin!$H12851=$C$3),Colin!$I12851,)</f>
        <v>0</v>
      </c>
      <c r="O12851" s="38">
        <f>IF(AND(Colin!$G12851=$B$2,Colin!$H12851&lt;=$C$3),Colin!$I12851,)</f>
        <v>0</v>
      </c>
      <c r="P12851" s="38">
        <f>IF(Colin!$G12851&lt;$B$2,Colin!$I12851,0)</f>
        <v>0</v>
      </c>
      <c r="Q12851" s="38">
        <f>IF(Colin!$G12851&lt;$B$1,Colin!$I12851,0)</f>
        <v>0</v>
      </c>
    </row>
    <row r="12852" spans="12:17" x14ac:dyDescent="0.25">
      <c r="L12852" s="38">
        <f>IF(AND(Colin!$G12852=$B$1,Colin!$H12852=$C$3),Colin!$I12852,)</f>
        <v>0</v>
      </c>
      <c r="M12852" s="38">
        <f>IF(AND(Colin!$G12852=$B$1,Colin!$H12852&lt;=$C$3),Colin!$I12852,)</f>
        <v>0</v>
      </c>
      <c r="N12852" s="38">
        <f>IF(AND(Colin!$G12852=$B$2,Colin!$H12852=$C$3),Colin!$I12852,)</f>
        <v>0</v>
      </c>
      <c r="O12852" s="38">
        <f>IF(AND(Colin!$G12852=$B$2,Colin!$H12852&lt;=$C$3),Colin!$I12852,)</f>
        <v>0</v>
      </c>
      <c r="P12852" s="38">
        <f>IF(Colin!$G12852&lt;$B$2,Colin!$I12852,0)</f>
        <v>0</v>
      </c>
      <c r="Q12852" s="38">
        <f>IF(Colin!$G12852&lt;$B$1,Colin!$I12852,0)</f>
        <v>0</v>
      </c>
    </row>
    <row r="12853" spans="12:17" x14ac:dyDescent="0.25">
      <c r="L12853" s="38">
        <f>IF(AND(Colin!$G12853=$B$1,Colin!$H12853=$C$3),Colin!$I12853,)</f>
        <v>0</v>
      </c>
      <c r="M12853" s="38">
        <f>IF(AND(Colin!$G12853=$B$1,Colin!$H12853&lt;=$C$3),Colin!$I12853,)</f>
        <v>0</v>
      </c>
      <c r="N12853" s="38">
        <f>IF(AND(Colin!$G12853=$B$2,Colin!$H12853=$C$3),Colin!$I12853,)</f>
        <v>0</v>
      </c>
      <c r="O12853" s="38">
        <f>IF(AND(Colin!$G12853=$B$2,Colin!$H12853&lt;=$C$3),Colin!$I12853,)</f>
        <v>0</v>
      </c>
      <c r="P12853" s="38">
        <f>IF(Colin!$G12853&lt;$B$2,Colin!$I12853,0)</f>
        <v>0</v>
      </c>
      <c r="Q12853" s="38">
        <f>IF(Colin!$G12853&lt;$B$1,Colin!$I12853,0)</f>
        <v>0</v>
      </c>
    </row>
    <row r="12854" spans="12:17" x14ac:dyDescent="0.25">
      <c r="L12854" s="38">
        <f>IF(AND(Colin!$G12854=$B$1,Colin!$H12854=$C$3),Colin!$I12854,)</f>
        <v>0</v>
      </c>
      <c r="M12854" s="38">
        <f>IF(AND(Colin!$G12854=$B$1,Colin!$H12854&lt;=$C$3),Colin!$I12854,)</f>
        <v>0</v>
      </c>
      <c r="N12854" s="38">
        <f>IF(AND(Colin!$G12854=$B$2,Colin!$H12854=$C$3),Colin!$I12854,)</f>
        <v>0</v>
      </c>
      <c r="O12854" s="38">
        <f>IF(AND(Colin!$G12854=$B$2,Colin!$H12854&lt;=$C$3),Colin!$I12854,)</f>
        <v>0</v>
      </c>
      <c r="P12854" s="38">
        <f>IF(Colin!$G12854&lt;$B$2,Colin!$I12854,0)</f>
        <v>0</v>
      </c>
      <c r="Q12854" s="38">
        <f>IF(Colin!$G12854&lt;$B$1,Colin!$I12854,0)</f>
        <v>0</v>
      </c>
    </row>
    <row r="12855" spans="12:17" x14ac:dyDescent="0.25">
      <c r="L12855" s="38">
        <f>IF(AND(Colin!$G12855=$B$1,Colin!$H12855=$C$3),Colin!$I12855,)</f>
        <v>0</v>
      </c>
      <c r="M12855" s="38">
        <f>IF(AND(Colin!$G12855=$B$1,Colin!$H12855&lt;=$C$3),Colin!$I12855,)</f>
        <v>0</v>
      </c>
      <c r="N12855" s="38">
        <f>IF(AND(Colin!$G12855=$B$2,Colin!$H12855=$C$3),Colin!$I12855,)</f>
        <v>0</v>
      </c>
      <c r="O12855" s="38">
        <f>IF(AND(Colin!$G12855=$B$2,Colin!$H12855&lt;=$C$3),Colin!$I12855,)</f>
        <v>0</v>
      </c>
      <c r="P12855" s="38">
        <f>IF(Colin!$G12855&lt;$B$2,Colin!$I12855,0)</f>
        <v>0</v>
      </c>
      <c r="Q12855" s="38">
        <f>IF(Colin!$G12855&lt;$B$1,Colin!$I12855,0)</f>
        <v>0</v>
      </c>
    </row>
    <row r="12856" spans="12:17" x14ac:dyDescent="0.25">
      <c r="L12856" s="38">
        <f>IF(AND(Colin!$G12856=$B$1,Colin!$H12856=$C$3),Colin!$I12856,)</f>
        <v>0</v>
      </c>
      <c r="M12856" s="38">
        <f>IF(AND(Colin!$G12856=$B$1,Colin!$H12856&lt;=$C$3),Colin!$I12856,)</f>
        <v>0</v>
      </c>
      <c r="N12856" s="38">
        <f>IF(AND(Colin!$G12856=$B$2,Colin!$H12856=$C$3),Colin!$I12856,)</f>
        <v>0</v>
      </c>
      <c r="O12856" s="38">
        <f>IF(AND(Colin!$G12856=$B$2,Colin!$H12856&lt;=$C$3),Colin!$I12856,)</f>
        <v>0</v>
      </c>
      <c r="P12856" s="38">
        <f>IF(Colin!$G12856&lt;$B$2,Colin!$I12856,0)</f>
        <v>0</v>
      </c>
      <c r="Q12856" s="38">
        <f>IF(Colin!$G12856&lt;$B$1,Colin!$I12856,0)</f>
        <v>0</v>
      </c>
    </row>
    <row r="12857" spans="12:17" x14ac:dyDescent="0.25">
      <c r="L12857" s="38">
        <f>IF(AND(Colin!$G12857=$B$1,Colin!$H12857=$C$3),Colin!$I12857,)</f>
        <v>0</v>
      </c>
      <c r="M12857" s="38">
        <f>IF(AND(Colin!$G12857=$B$1,Colin!$H12857&lt;=$C$3),Colin!$I12857,)</f>
        <v>0</v>
      </c>
      <c r="N12857" s="38">
        <f>IF(AND(Colin!$G12857=$B$2,Colin!$H12857=$C$3),Colin!$I12857,)</f>
        <v>0</v>
      </c>
      <c r="O12857" s="38">
        <f>IF(AND(Colin!$G12857=$B$2,Colin!$H12857&lt;=$C$3),Colin!$I12857,)</f>
        <v>0</v>
      </c>
      <c r="P12857" s="38">
        <f>IF(Colin!$G12857&lt;$B$2,Colin!$I12857,0)</f>
        <v>0</v>
      </c>
      <c r="Q12857" s="38">
        <f>IF(Colin!$G12857&lt;$B$1,Colin!$I12857,0)</f>
        <v>0</v>
      </c>
    </row>
    <row r="12858" spans="12:17" x14ac:dyDescent="0.25">
      <c r="L12858" s="38">
        <f>IF(AND(Colin!$G12858=$B$1,Colin!$H12858=$C$3),Colin!$I12858,)</f>
        <v>0</v>
      </c>
      <c r="M12858" s="38">
        <f>IF(AND(Colin!$G12858=$B$1,Colin!$H12858&lt;=$C$3),Colin!$I12858,)</f>
        <v>0</v>
      </c>
      <c r="N12858" s="38">
        <f>IF(AND(Colin!$G12858=$B$2,Colin!$H12858=$C$3),Colin!$I12858,)</f>
        <v>0</v>
      </c>
      <c r="O12858" s="38">
        <f>IF(AND(Colin!$G12858=$B$2,Colin!$H12858&lt;=$C$3),Colin!$I12858,)</f>
        <v>0</v>
      </c>
      <c r="P12858" s="38">
        <f>IF(Colin!$G12858&lt;$B$2,Colin!$I12858,0)</f>
        <v>0</v>
      </c>
      <c r="Q12858" s="38">
        <f>IF(Colin!$G12858&lt;$B$1,Colin!$I12858,0)</f>
        <v>0</v>
      </c>
    </row>
    <row r="12859" spans="12:17" x14ac:dyDescent="0.25">
      <c r="L12859" s="38">
        <f>IF(AND(Colin!$G12859=$B$1,Colin!$H12859=$C$3),Colin!$I12859,)</f>
        <v>0</v>
      </c>
      <c r="M12859" s="38">
        <f>IF(AND(Colin!$G12859=$B$1,Colin!$H12859&lt;=$C$3),Colin!$I12859,)</f>
        <v>0</v>
      </c>
      <c r="N12859" s="38">
        <f>IF(AND(Colin!$G12859=$B$2,Colin!$H12859=$C$3),Colin!$I12859,)</f>
        <v>0</v>
      </c>
      <c r="O12859" s="38">
        <f>IF(AND(Colin!$G12859=$B$2,Colin!$H12859&lt;=$C$3),Colin!$I12859,)</f>
        <v>0</v>
      </c>
      <c r="P12859" s="38">
        <f>IF(Colin!$G12859&lt;$B$2,Colin!$I12859,0)</f>
        <v>0</v>
      </c>
      <c r="Q12859" s="38">
        <f>IF(Colin!$G12859&lt;$B$1,Colin!$I12859,0)</f>
        <v>0</v>
      </c>
    </row>
    <row r="12860" spans="12:17" x14ac:dyDescent="0.25">
      <c r="L12860" s="38">
        <f>IF(AND(Colin!$G12860=$B$1,Colin!$H12860=$C$3),Colin!$I12860,)</f>
        <v>0</v>
      </c>
      <c r="M12860" s="38">
        <f>IF(AND(Colin!$G12860=$B$1,Colin!$H12860&lt;=$C$3),Colin!$I12860,)</f>
        <v>0</v>
      </c>
      <c r="N12860" s="38">
        <f>IF(AND(Colin!$G12860=$B$2,Colin!$H12860=$C$3),Colin!$I12860,)</f>
        <v>0</v>
      </c>
      <c r="O12860" s="38">
        <f>IF(AND(Colin!$G12860=$B$2,Colin!$H12860&lt;=$C$3),Colin!$I12860,)</f>
        <v>0</v>
      </c>
      <c r="P12860" s="38">
        <f>IF(Colin!$G12860&lt;$B$2,Colin!$I12860,0)</f>
        <v>0</v>
      </c>
      <c r="Q12860" s="38">
        <f>IF(Colin!$G12860&lt;$B$1,Colin!$I12860,0)</f>
        <v>0</v>
      </c>
    </row>
    <row r="12861" spans="12:17" x14ac:dyDescent="0.25">
      <c r="L12861" s="38">
        <f>IF(AND(Colin!$G12861=$B$1,Colin!$H12861=$C$3),Colin!$I12861,)</f>
        <v>0</v>
      </c>
      <c r="M12861" s="38">
        <f>IF(AND(Colin!$G12861=$B$1,Colin!$H12861&lt;=$C$3),Colin!$I12861,)</f>
        <v>0</v>
      </c>
      <c r="N12861" s="38">
        <f>IF(AND(Colin!$G12861=$B$2,Colin!$H12861=$C$3),Colin!$I12861,)</f>
        <v>0</v>
      </c>
      <c r="O12861" s="38">
        <f>IF(AND(Colin!$G12861=$B$2,Colin!$H12861&lt;=$C$3),Colin!$I12861,)</f>
        <v>0</v>
      </c>
      <c r="P12861" s="38">
        <f>IF(Colin!$G12861&lt;$B$2,Colin!$I12861,0)</f>
        <v>0</v>
      </c>
      <c r="Q12861" s="38">
        <f>IF(Colin!$G12861&lt;$B$1,Colin!$I12861,0)</f>
        <v>0</v>
      </c>
    </row>
    <row r="12862" spans="12:17" x14ac:dyDescent="0.25">
      <c r="L12862" s="38">
        <f>IF(AND(Colin!$G12862=$B$1,Colin!$H12862=$C$3),Colin!$I12862,)</f>
        <v>0</v>
      </c>
      <c r="M12862" s="38">
        <f>IF(AND(Colin!$G12862=$B$1,Colin!$H12862&lt;=$C$3),Colin!$I12862,)</f>
        <v>0</v>
      </c>
      <c r="N12862" s="38">
        <f>IF(AND(Colin!$G12862=$B$2,Colin!$H12862=$C$3),Colin!$I12862,)</f>
        <v>0</v>
      </c>
      <c r="O12862" s="38">
        <f>IF(AND(Colin!$G12862=$B$2,Colin!$H12862&lt;=$C$3),Colin!$I12862,)</f>
        <v>0</v>
      </c>
      <c r="P12862" s="38">
        <f>IF(Colin!$G12862&lt;$B$2,Colin!$I12862,0)</f>
        <v>0</v>
      </c>
      <c r="Q12862" s="38">
        <f>IF(Colin!$G12862&lt;$B$1,Colin!$I12862,0)</f>
        <v>0</v>
      </c>
    </row>
    <row r="12863" spans="12:17" x14ac:dyDescent="0.25">
      <c r="L12863" s="38">
        <f>IF(AND(Colin!$G12863=$B$1,Colin!$H12863=$C$3),Colin!$I12863,)</f>
        <v>0</v>
      </c>
      <c r="M12863" s="38">
        <f>IF(AND(Colin!$G12863=$B$1,Colin!$H12863&lt;=$C$3),Colin!$I12863,)</f>
        <v>0</v>
      </c>
      <c r="N12863" s="38">
        <f>IF(AND(Colin!$G12863=$B$2,Colin!$H12863=$C$3),Colin!$I12863,)</f>
        <v>0</v>
      </c>
      <c r="O12863" s="38">
        <f>IF(AND(Colin!$G12863=$B$2,Colin!$H12863&lt;=$C$3),Colin!$I12863,)</f>
        <v>0</v>
      </c>
      <c r="P12863" s="38">
        <f>IF(Colin!$G12863&lt;$B$2,Colin!$I12863,0)</f>
        <v>0</v>
      </c>
      <c r="Q12863" s="38">
        <f>IF(Colin!$G12863&lt;$B$1,Colin!$I12863,0)</f>
        <v>0</v>
      </c>
    </row>
    <row r="12864" spans="12:17" x14ac:dyDescent="0.25">
      <c r="L12864" s="38">
        <f>IF(AND(Colin!$G12864=$B$1,Colin!$H12864=$C$3),Colin!$I12864,)</f>
        <v>0</v>
      </c>
      <c r="M12864" s="38">
        <f>IF(AND(Colin!$G12864=$B$1,Colin!$H12864&lt;=$C$3),Colin!$I12864,)</f>
        <v>0</v>
      </c>
      <c r="N12864" s="38">
        <f>IF(AND(Colin!$G12864=$B$2,Colin!$H12864=$C$3),Colin!$I12864,)</f>
        <v>0</v>
      </c>
      <c r="O12864" s="38">
        <f>IF(AND(Colin!$G12864=$B$2,Colin!$H12864&lt;=$C$3),Colin!$I12864,)</f>
        <v>0</v>
      </c>
      <c r="P12864" s="38">
        <f>IF(Colin!$G12864&lt;$B$2,Colin!$I12864,0)</f>
        <v>0</v>
      </c>
      <c r="Q12864" s="38">
        <f>IF(Colin!$G12864&lt;$B$1,Colin!$I12864,0)</f>
        <v>0</v>
      </c>
    </row>
    <row r="12865" spans="12:17" x14ac:dyDescent="0.25">
      <c r="L12865" s="38">
        <f>IF(AND(Colin!$G12865=$B$1,Colin!$H12865=$C$3),Colin!$I12865,)</f>
        <v>0</v>
      </c>
      <c r="M12865" s="38">
        <f>IF(AND(Colin!$G12865=$B$1,Colin!$H12865&lt;=$C$3),Colin!$I12865,)</f>
        <v>0</v>
      </c>
      <c r="N12865" s="38">
        <f>IF(AND(Colin!$G12865=$B$2,Colin!$H12865=$C$3),Colin!$I12865,)</f>
        <v>0</v>
      </c>
      <c r="O12865" s="38">
        <f>IF(AND(Colin!$G12865=$B$2,Colin!$H12865&lt;=$C$3),Colin!$I12865,)</f>
        <v>0</v>
      </c>
      <c r="P12865" s="38">
        <f>IF(Colin!$G12865&lt;$B$2,Colin!$I12865,0)</f>
        <v>0</v>
      </c>
      <c r="Q12865" s="38">
        <f>IF(Colin!$G12865&lt;$B$1,Colin!$I12865,0)</f>
        <v>0</v>
      </c>
    </row>
    <row r="12866" spans="12:17" x14ac:dyDescent="0.25">
      <c r="L12866" s="38">
        <f>IF(AND(Colin!$G12866=$B$1,Colin!$H12866=$C$3),Colin!$I12866,)</f>
        <v>0</v>
      </c>
      <c r="M12866" s="38">
        <f>IF(AND(Colin!$G12866=$B$1,Colin!$H12866&lt;=$C$3),Colin!$I12866,)</f>
        <v>0</v>
      </c>
      <c r="N12866" s="38">
        <f>IF(AND(Colin!$G12866=$B$2,Colin!$H12866=$C$3),Colin!$I12866,)</f>
        <v>0</v>
      </c>
      <c r="O12866" s="38">
        <f>IF(AND(Colin!$G12866=$B$2,Colin!$H12866&lt;=$C$3),Colin!$I12866,)</f>
        <v>0</v>
      </c>
      <c r="P12866" s="38">
        <f>IF(Colin!$G12866&lt;$B$2,Colin!$I12866,0)</f>
        <v>0</v>
      </c>
      <c r="Q12866" s="38">
        <f>IF(Colin!$G12866&lt;$B$1,Colin!$I12866,0)</f>
        <v>0</v>
      </c>
    </row>
    <row r="12867" spans="12:17" x14ac:dyDescent="0.25">
      <c r="L12867" s="38">
        <f>IF(AND(Colin!$G12867=$B$1,Colin!$H12867=$C$3),Colin!$I12867,)</f>
        <v>0</v>
      </c>
      <c r="M12867" s="38">
        <f>IF(AND(Colin!$G12867=$B$1,Colin!$H12867&lt;=$C$3),Colin!$I12867,)</f>
        <v>0</v>
      </c>
      <c r="N12867" s="38">
        <f>IF(AND(Colin!$G12867=$B$2,Colin!$H12867=$C$3),Colin!$I12867,)</f>
        <v>0</v>
      </c>
      <c r="O12867" s="38">
        <f>IF(AND(Colin!$G12867=$B$2,Colin!$H12867&lt;=$C$3),Colin!$I12867,)</f>
        <v>0</v>
      </c>
      <c r="P12867" s="38">
        <f>IF(Colin!$G12867&lt;$B$2,Colin!$I12867,0)</f>
        <v>0</v>
      </c>
      <c r="Q12867" s="38">
        <f>IF(Colin!$G12867&lt;$B$1,Colin!$I12867,0)</f>
        <v>0</v>
      </c>
    </row>
    <row r="12868" spans="12:17" x14ac:dyDescent="0.25">
      <c r="L12868" s="38">
        <f>IF(AND(Colin!$G12868=$B$1,Colin!$H12868=$C$3),Colin!$I12868,)</f>
        <v>0</v>
      </c>
      <c r="M12868" s="38">
        <f>IF(AND(Colin!$G12868=$B$1,Colin!$H12868&lt;=$C$3),Colin!$I12868,)</f>
        <v>0</v>
      </c>
      <c r="N12868" s="38">
        <f>IF(AND(Colin!$G12868=$B$2,Colin!$H12868=$C$3),Colin!$I12868,)</f>
        <v>0</v>
      </c>
      <c r="O12868" s="38">
        <f>IF(AND(Colin!$G12868=$B$2,Colin!$H12868&lt;=$C$3),Colin!$I12868,)</f>
        <v>0</v>
      </c>
      <c r="P12868" s="38">
        <f>IF(Colin!$G12868&lt;$B$2,Colin!$I12868,0)</f>
        <v>0</v>
      </c>
      <c r="Q12868" s="38">
        <f>IF(Colin!$G12868&lt;$B$1,Colin!$I12868,0)</f>
        <v>0</v>
      </c>
    </row>
    <row r="12869" spans="12:17" x14ac:dyDescent="0.25">
      <c r="L12869" s="38">
        <f>IF(AND(Colin!$G12869=$B$1,Colin!$H12869=$C$3),Colin!$I12869,)</f>
        <v>0</v>
      </c>
      <c r="M12869" s="38">
        <f>IF(AND(Colin!$G12869=$B$1,Colin!$H12869&lt;=$C$3),Colin!$I12869,)</f>
        <v>0</v>
      </c>
      <c r="N12869" s="38">
        <f>IF(AND(Colin!$G12869=$B$2,Colin!$H12869=$C$3),Colin!$I12869,)</f>
        <v>0</v>
      </c>
      <c r="O12869" s="38">
        <f>IF(AND(Colin!$G12869=$B$2,Colin!$H12869&lt;=$C$3),Colin!$I12869,)</f>
        <v>0</v>
      </c>
      <c r="P12869" s="38">
        <f>IF(Colin!$G12869&lt;$B$2,Colin!$I12869,0)</f>
        <v>0</v>
      </c>
      <c r="Q12869" s="38">
        <f>IF(Colin!$G12869&lt;$B$1,Colin!$I12869,0)</f>
        <v>0</v>
      </c>
    </row>
    <row r="12870" spans="12:17" x14ac:dyDescent="0.25">
      <c r="L12870" s="38">
        <f>IF(AND(Colin!$G12870=$B$1,Colin!$H12870=$C$3),Colin!$I12870,)</f>
        <v>0</v>
      </c>
      <c r="M12870" s="38">
        <f>IF(AND(Colin!$G12870=$B$1,Colin!$H12870&lt;=$C$3),Colin!$I12870,)</f>
        <v>0</v>
      </c>
      <c r="N12870" s="38">
        <f>IF(AND(Colin!$G12870=$B$2,Colin!$H12870=$C$3),Colin!$I12870,)</f>
        <v>0</v>
      </c>
      <c r="O12870" s="38">
        <f>IF(AND(Colin!$G12870=$B$2,Colin!$H12870&lt;=$C$3),Colin!$I12870,)</f>
        <v>0</v>
      </c>
      <c r="P12870" s="38">
        <f>IF(Colin!$G12870&lt;$B$2,Colin!$I12870,0)</f>
        <v>0</v>
      </c>
      <c r="Q12870" s="38">
        <f>IF(Colin!$G12870&lt;$B$1,Colin!$I12870,0)</f>
        <v>0</v>
      </c>
    </row>
    <row r="12871" spans="12:17" x14ac:dyDescent="0.25">
      <c r="L12871" s="38">
        <f>IF(AND(Colin!$G12871=$B$1,Colin!$H12871=$C$3),Colin!$I12871,)</f>
        <v>0</v>
      </c>
      <c r="M12871" s="38">
        <f>IF(AND(Colin!$G12871=$B$1,Colin!$H12871&lt;=$C$3),Colin!$I12871,)</f>
        <v>0</v>
      </c>
      <c r="N12871" s="38">
        <f>IF(AND(Colin!$G12871=$B$2,Colin!$H12871=$C$3),Colin!$I12871,)</f>
        <v>0</v>
      </c>
      <c r="O12871" s="38">
        <f>IF(AND(Colin!$G12871=$B$2,Colin!$H12871&lt;=$C$3),Colin!$I12871,)</f>
        <v>0</v>
      </c>
      <c r="P12871" s="38">
        <f>IF(Colin!$G12871&lt;$B$2,Colin!$I12871,0)</f>
        <v>0</v>
      </c>
      <c r="Q12871" s="38">
        <f>IF(Colin!$G12871&lt;$B$1,Colin!$I12871,0)</f>
        <v>0</v>
      </c>
    </row>
    <row r="12872" spans="12:17" x14ac:dyDescent="0.25">
      <c r="L12872" s="38">
        <f>IF(AND(Colin!$G12872=$B$1,Colin!$H12872=$C$3),Colin!$I12872,)</f>
        <v>0</v>
      </c>
      <c r="M12872" s="38">
        <f>IF(AND(Colin!$G12872=$B$1,Colin!$H12872&lt;=$C$3),Colin!$I12872,)</f>
        <v>0</v>
      </c>
      <c r="N12872" s="38">
        <f>IF(AND(Colin!$G12872=$B$2,Colin!$H12872=$C$3),Colin!$I12872,)</f>
        <v>0</v>
      </c>
      <c r="O12872" s="38">
        <f>IF(AND(Colin!$G12872=$B$2,Colin!$H12872&lt;=$C$3),Colin!$I12872,)</f>
        <v>0</v>
      </c>
      <c r="P12872" s="38">
        <f>IF(Colin!$G12872&lt;$B$2,Colin!$I12872,0)</f>
        <v>0</v>
      </c>
      <c r="Q12872" s="38">
        <f>IF(Colin!$G12872&lt;$B$1,Colin!$I12872,0)</f>
        <v>0</v>
      </c>
    </row>
    <row r="12873" spans="12:17" x14ac:dyDescent="0.25">
      <c r="L12873" s="38">
        <f>IF(AND(Colin!$G12873=$B$1,Colin!$H12873=$C$3),Colin!$I12873,)</f>
        <v>0</v>
      </c>
      <c r="M12873" s="38">
        <f>IF(AND(Colin!$G12873=$B$1,Colin!$H12873&lt;=$C$3),Colin!$I12873,)</f>
        <v>0</v>
      </c>
      <c r="N12873" s="38">
        <f>IF(AND(Colin!$G12873=$B$2,Colin!$H12873=$C$3),Colin!$I12873,)</f>
        <v>0</v>
      </c>
      <c r="O12873" s="38">
        <f>IF(AND(Colin!$G12873=$B$2,Colin!$H12873&lt;=$C$3),Colin!$I12873,)</f>
        <v>0</v>
      </c>
      <c r="P12873" s="38">
        <f>IF(Colin!$G12873&lt;$B$2,Colin!$I12873,0)</f>
        <v>0</v>
      </c>
      <c r="Q12873" s="38">
        <f>IF(Colin!$G12873&lt;$B$1,Colin!$I12873,0)</f>
        <v>0</v>
      </c>
    </row>
    <row r="12874" spans="12:17" x14ac:dyDescent="0.25">
      <c r="L12874" s="38">
        <f>IF(AND(Colin!$G12874=$B$1,Colin!$H12874=$C$3),Colin!$I12874,)</f>
        <v>0</v>
      </c>
      <c r="M12874" s="38">
        <f>IF(AND(Colin!$G12874=$B$1,Colin!$H12874&lt;=$C$3),Colin!$I12874,)</f>
        <v>0</v>
      </c>
      <c r="N12874" s="38">
        <f>IF(AND(Colin!$G12874=$B$2,Colin!$H12874=$C$3),Colin!$I12874,)</f>
        <v>0</v>
      </c>
      <c r="O12874" s="38">
        <f>IF(AND(Colin!$G12874=$B$2,Colin!$H12874&lt;=$C$3),Colin!$I12874,)</f>
        <v>0</v>
      </c>
      <c r="P12874" s="38">
        <f>IF(Colin!$G12874&lt;$B$2,Colin!$I12874,0)</f>
        <v>0</v>
      </c>
      <c r="Q12874" s="38">
        <f>IF(Colin!$G12874&lt;$B$1,Colin!$I12874,0)</f>
        <v>0</v>
      </c>
    </row>
    <row r="12875" spans="12:17" x14ac:dyDescent="0.25">
      <c r="L12875" s="38">
        <f>IF(AND(Colin!$G12875=$B$1,Colin!$H12875=$C$3),Colin!$I12875,)</f>
        <v>0</v>
      </c>
      <c r="M12875" s="38">
        <f>IF(AND(Colin!$G12875=$B$1,Colin!$H12875&lt;=$C$3),Colin!$I12875,)</f>
        <v>0</v>
      </c>
      <c r="N12875" s="38">
        <f>IF(AND(Colin!$G12875=$B$2,Colin!$H12875=$C$3),Colin!$I12875,)</f>
        <v>0</v>
      </c>
      <c r="O12875" s="38">
        <f>IF(AND(Colin!$G12875=$B$2,Colin!$H12875&lt;=$C$3),Colin!$I12875,)</f>
        <v>0</v>
      </c>
      <c r="P12875" s="38">
        <f>IF(Colin!$G12875&lt;$B$2,Colin!$I12875,0)</f>
        <v>0</v>
      </c>
      <c r="Q12875" s="38">
        <f>IF(Colin!$G12875&lt;$B$1,Colin!$I12875,0)</f>
        <v>0</v>
      </c>
    </row>
    <row r="12876" spans="12:17" x14ac:dyDescent="0.25">
      <c r="L12876" s="38">
        <f>IF(AND(Colin!$G12876=$B$1,Colin!$H12876=$C$3),Colin!$I12876,)</f>
        <v>0</v>
      </c>
      <c r="M12876" s="38">
        <f>IF(AND(Colin!$G12876=$B$1,Colin!$H12876&lt;=$C$3),Colin!$I12876,)</f>
        <v>0</v>
      </c>
      <c r="N12876" s="38">
        <f>IF(AND(Colin!$G12876=$B$2,Colin!$H12876=$C$3),Colin!$I12876,)</f>
        <v>0</v>
      </c>
      <c r="O12876" s="38">
        <f>IF(AND(Colin!$G12876=$B$2,Colin!$H12876&lt;=$C$3),Colin!$I12876,)</f>
        <v>0</v>
      </c>
      <c r="P12876" s="38">
        <f>IF(Colin!$G12876&lt;$B$2,Colin!$I12876,0)</f>
        <v>0</v>
      </c>
      <c r="Q12876" s="38">
        <f>IF(Colin!$G12876&lt;$B$1,Colin!$I12876,0)</f>
        <v>0</v>
      </c>
    </row>
    <row r="12877" spans="12:17" x14ac:dyDescent="0.25">
      <c r="L12877" s="38">
        <f>IF(AND(Colin!$G12877=$B$1,Colin!$H12877=$C$3),Colin!$I12877,)</f>
        <v>0</v>
      </c>
      <c r="M12877" s="38">
        <f>IF(AND(Colin!$G12877=$B$1,Colin!$H12877&lt;=$C$3),Colin!$I12877,)</f>
        <v>0</v>
      </c>
      <c r="N12877" s="38">
        <f>IF(AND(Colin!$G12877=$B$2,Colin!$H12877=$C$3),Colin!$I12877,)</f>
        <v>0</v>
      </c>
      <c r="O12877" s="38">
        <f>IF(AND(Colin!$G12877=$B$2,Colin!$H12877&lt;=$C$3),Colin!$I12877,)</f>
        <v>0</v>
      </c>
      <c r="P12877" s="38">
        <f>IF(Colin!$G12877&lt;$B$2,Colin!$I12877,0)</f>
        <v>0</v>
      </c>
      <c r="Q12877" s="38">
        <f>IF(Colin!$G12877&lt;$B$1,Colin!$I12877,0)</f>
        <v>0</v>
      </c>
    </row>
    <row r="12878" spans="12:17" x14ac:dyDescent="0.25">
      <c r="L12878" s="38">
        <f>IF(AND(Colin!$G12878=$B$1,Colin!$H12878=$C$3),Colin!$I12878,)</f>
        <v>0</v>
      </c>
      <c r="M12878" s="38">
        <f>IF(AND(Colin!$G12878=$B$1,Colin!$H12878&lt;=$C$3),Colin!$I12878,)</f>
        <v>0</v>
      </c>
      <c r="N12878" s="38">
        <f>IF(AND(Colin!$G12878=$B$2,Colin!$H12878=$C$3),Colin!$I12878,)</f>
        <v>0</v>
      </c>
      <c r="O12878" s="38">
        <f>IF(AND(Colin!$G12878=$B$2,Colin!$H12878&lt;=$C$3),Colin!$I12878,)</f>
        <v>0</v>
      </c>
      <c r="P12878" s="38">
        <f>IF(Colin!$G12878&lt;$B$2,Colin!$I12878,0)</f>
        <v>0</v>
      </c>
      <c r="Q12878" s="38">
        <f>IF(Colin!$G12878&lt;$B$1,Colin!$I12878,0)</f>
        <v>0</v>
      </c>
    </row>
    <row r="12879" spans="12:17" x14ac:dyDescent="0.25">
      <c r="L12879" s="38">
        <f>IF(AND(Colin!$G12879=$B$1,Colin!$H12879=$C$3),Colin!$I12879,)</f>
        <v>0</v>
      </c>
      <c r="M12879" s="38">
        <f>IF(AND(Colin!$G12879=$B$1,Colin!$H12879&lt;=$C$3),Colin!$I12879,)</f>
        <v>0</v>
      </c>
      <c r="N12879" s="38">
        <f>IF(AND(Colin!$G12879=$B$2,Colin!$H12879=$C$3),Colin!$I12879,)</f>
        <v>0</v>
      </c>
      <c r="O12879" s="38">
        <f>IF(AND(Colin!$G12879=$B$2,Colin!$H12879&lt;=$C$3),Colin!$I12879,)</f>
        <v>0</v>
      </c>
      <c r="P12879" s="38">
        <f>IF(Colin!$G12879&lt;$B$2,Colin!$I12879,0)</f>
        <v>0</v>
      </c>
      <c r="Q12879" s="38">
        <f>IF(Colin!$G12879&lt;$B$1,Colin!$I12879,0)</f>
        <v>0</v>
      </c>
    </row>
    <row r="12880" spans="12:17" x14ac:dyDescent="0.25">
      <c r="L12880" s="38">
        <f>IF(AND(Colin!$G12880=$B$1,Colin!$H12880=$C$3),Colin!$I12880,)</f>
        <v>0</v>
      </c>
      <c r="M12880" s="38">
        <f>IF(AND(Colin!$G12880=$B$1,Colin!$H12880&lt;=$C$3),Colin!$I12880,)</f>
        <v>0</v>
      </c>
      <c r="N12880" s="38">
        <f>IF(AND(Colin!$G12880=$B$2,Colin!$H12880=$C$3),Colin!$I12880,)</f>
        <v>0</v>
      </c>
      <c r="O12880" s="38">
        <f>IF(AND(Colin!$G12880=$B$2,Colin!$H12880&lt;=$C$3),Colin!$I12880,)</f>
        <v>0</v>
      </c>
      <c r="P12880" s="38">
        <f>IF(Colin!$G12880&lt;$B$2,Colin!$I12880,0)</f>
        <v>0</v>
      </c>
      <c r="Q12880" s="38">
        <f>IF(Colin!$G12880&lt;$B$1,Colin!$I12880,0)</f>
        <v>0</v>
      </c>
    </row>
    <row r="12881" spans="12:17" x14ac:dyDescent="0.25">
      <c r="L12881" s="38">
        <f>IF(AND(Colin!$G12881=$B$1,Colin!$H12881=$C$3),Colin!$I12881,)</f>
        <v>0</v>
      </c>
      <c r="M12881" s="38">
        <f>IF(AND(Colin!$G12881=$B$1,Colin!$H12881&lt;=$C$3),Colin!$I12881,)</f>
        <v>0</v>
      </c>
      <c r="N12881" s="38">
        <f>IF(AND(Colin!$G12881=$B$2,Colin!$H12881=$C$3),Colin!$I12881,)</f>
        <v>0</v>
      </c>
      <c r="O12881" s="38">
        <f>IF(AND(Colin!$G12881=$B$2,Colin!$H12881&lt;=$C$3),Colin!$I12881,)</f>
        <v>0</v>
      </c>
      <c r="P12881" s="38">
        <f>IF(Colin!$G12881&lt;$B$2,Colin!$I12881,0)</f>
        <v>0</v>
      </c>
      <c r="Q12881" s="38">
        <f>IF(Colin!$G12881&lt;$B$1,Colin!$I12881,0)</f>
        <v>0</v>
      </c>
    </row>
    <row r="12882" spans="12:17" x14ac:dyDescent="0.25">
      <c r="L12882" s="38">
        <f>IF(AND(Colin!$G12882=$B$1,Colin!$H12882=$C$3),Colin!$I12882,)</f>
        <v>0</v>
      </c>
      <c r="M12882" s="38">
        <f>IF(AND(Colin!$G12882=$B$1,Colin!$H12882&lt;=$C$3),Colin!$I12882,)</f>
        <v>0</v>
      </c>
      <c r="N12882" s="38">
        <f>IF(AND(Colin!$G12882=$B$2,Colin!$H12882=$C$3),Colin!$I12882,)</f>
        <v>0</v>
      </c>
      <c r="O12882" s="38">
        <f>IF(AND(Colin!$G12882=$B$2,Colin!$H12882&lt;=$C$3),Colin!$I12882,)</f>
        <v>0</v>
      </c>
      <c r="P12882" s="38">
        <f>IF(Colin!$G12882&lt;$B$2,Colin!$I12882,0)</f>
        <v>0</v>
      </c>
      <c r="Q12882" s="38">
        <f>IF(Colin!$G12882&lt;$B$1,Colin!$I12882,0)</f>
        <v>0</v>
      </c>
    </row>
    <row r="12883" spans="12:17" x14ac:dyDescent="0.25">
      <c r="L12883" s="38">
        <f>IF(AND(Colin!$G12883=$B$1,Colin!$H12883=$C$3),Colin!$I12883,)</f>
        <v>0</v>
      </c>
      <c r="M12883" s="38">
        <f>IF(AND(Colin!$G12883=$B$1,Colin!$H12883&lt;=$C$3),Colin!$I12883,)</f>
        <v>0</v>
      </c>
      <c r="N12883" s="38">
        <f>IF(AND(Colin!$G12883=$B$2,Colin!$H12883=$C$3),Colin!$I12883,)</f>
        <v>0</v>
      </c>
      <c r="O12883" s="38">
        <f>IF(AND(Colin!$G12883=$B$2,Colin!$H12883&lt;=$C$3),Colin!$I12883,)</f>
        <v>0</v>
      </c>
      <c r="P12883" s="38">
        <f>IF(Colin!$G12883&lt;$B$2,Colin!$I12883,0)</f>
        <v>0</v>
      </c>
      <c r="Q12883" s="38">
        <f>IF(Colin!$G12883&lt;$B$1,Colin!$I12883,0)</f>
        <v>0</v>
      </c>
    </row>
    <row r="12884" spans="12:17" x14ac:dyDescent="0.25">
      <c r="L12884" s="38">
        <f>IF(AND(Colin!$G12884=$B$1,Colin!$H12884=$C$3),Colin!$I12884,)</f>
        <v>0</v>
      </c>
      <c r="M12884" s="38">
        <f>IF(AND(Colin!$G12884=$B$1,Colin!$H12884&lt;=$C$3),Colin!$I12884,)</f>
        <v>0</v>
      </c>
      <c r="N12884" s="38">
        <f>IF(AND(Colin!$G12884=$B$2,Colin!$H12884=$C$3),Colin!$I12884,)</f>
        <v>0</v>
      </c>
      <c r="O12884" s="38">
        <f>IF(AND(Colin!$G12884=$B$2,Colin!$H12884&lt;=$C$3),Colin!$I12884,)</f>
        <v>0</v>
      </c>
      <c r="P12884" s="38">
        <f>IF(Colin!$G12884&lt;$B$2,Colin!$I12884,0)</f>
        <v>0</v>
      </c>
      <c r="Q12884" s="38">
        <f>IF(Colin!$G12884&lt;$B$1,Colin!$I12884,0)</f>
        <v>0</v>
      </c>
    </row>
    <row r="12885" spans="12:17" x14ac:dyDescent="0.25">
      <c r="L12885" s="38">
        <f>IF(AND(Colin!$G12885=$B$1,Colin!$H12885=$C$3),Colin!$I12885,)</f>
        <v>0</v>
      </c>
      <c r="M12885" s="38">
        <f>IF(AND(Colin!$G12885=$B$1,Colin!$H12885&lt;=$C$3),Colin!$I12885,)</f>
        <v>0</v>
      </c>
      <c r="N12885" s="38">
        <f>IF(AND(Colin!$G12885=$B$2,Colin!$H12885=$C$3),Colin!$I12885,)</f>
        <v>0</v>
      </c>
      <c r="O12885" s="38">
        <f>IF(AND(Colin!$G12885=$B$2,Colin!$H12885&lt;=$C$3),Colin!$I12885,)</f>
        <v>0</v>
      </c>
      <c r="P12885" s="38">
        <f>IF(Colin!$G12885&lt;$B$2,Colin!$I12885,0)</f>
        <v>0</v>
      </c>
      <c r="Q12885" s="38">
        <f>IF(Colin!$G12885&lt;$B$1,Colin!$I12885,0)</f>
        <v>0</v>
      </c>
    </row>
    <row r="12886" spans="12:17" x14ac:dyDescent="0.25">
      <c r="L12886" s="38">
        <f>IF(AND(Colin!$G12886=$B$1,Colin!$H12886=$C$3),Colin!$I12886,)</f>
        <v>0</v>
      </c>
      <c r="M12886" s="38">
        <f>IF(AND(Colin!$G12886=$B$1,Colin!$H12886&lt;=$C$3),Colin!$I12886,)</f>
        <v>0</v>
      </c>
      <c r="N12886" s="38">
        <f>IF(AND(Colin!$G12886=$B$2,Colin!$H12886=$C$3),Colin!$I12886,)</f>
        <v>0</v>
      </c>
      <c r="O12886" s="38">
        <f>IF(AND(Colin!$G12886=$B$2,Colin!$H12886&lt;=$C$3),Colin!$I12886,)</f>
        <v>0</v>
      </c>
      <c r="P12886" s="38">
        <f>IF(Colin!$G12886&lt;$B$2,Colin!$I12886,0)</f>
        <v>0</v>
      </c>
      <c r="Q12886" s="38">
        <f>IF(Colin!$G12886&lt;$B$1,Colin!$I12886,0)</f>
        <v>0</v>
      </c>
    </row>
    <row r="12887" spans="12:17" x14ac:dyDescent="0.25">
      <c r="L12887" s="38">
        <f>IF(AND(Colin!$G12887=$B$1,Colin!$H12887=$C$3),Colin!$I12887,)</f>
        <v>0</v>
      </c>
      <c r="M12887" s="38">
        <f>IF(AND(Colin!$G12887=$B$1,Colin!$H12887&lt;=$C$3),Colin!$I12887,)</f>
        <v>0</v>
      </c>
      <c r="N12887" s="38">
        <f>IF(AND(Colin!$G12887=$B$2,Colin!$H12887=$C$3),Colin!$I12887,)</f>
        <v>0</v>
      </c>
      <c r="O12887" s="38">
        <f>IF(AND(Colin!$G12887=$B$2,Colin!$H12887&lt;=$C$3),Colin!$I12887,)</f>
        <v>0</v>
      </c>
      <c r="P12887" s="38">
        <f>IF(Colin!$G12887&lt;$B$2,Colin!$I12887,0)</f>
        <v>0</v>
      </c>
      <c r="Q12887" s="38">
        <f>IF(Colin!$G12887&lt;$B$1,Colin!$I12887,0)</f>
        <v>0</v>
      </c>
    </row>
    <row r="12888" spans="12:17" x14ac:dyDescent="0.25">
      <c r="L12888" s="38">
        <f>IF(AND(Colin!$G12888=$B$1,Colin!$H12888=$C$3),Colin!$I12888,)</f>
        <v>0</v>
      </c>
      <c r="M12888" s="38">
        <f>IF(AND(Colin!$G12888=$B$1,Colin!$H12888&lt;=$C$3),Colin!$I12888,)</f>
        <v>0</v>
      </c>
      <c r="N12888" s="38">
        <f>IF(AND(Colin!$G12888=$B$2,Colin!$H12888=$C$3),Colin!$I12888,)</f>
        <v>0</v>
      </c>
      <c r="O12888" s="38">
        <f>IF(AND(Colin!$G12888=$B$2,Colin!$H12888&lt;=$C$3),Colin!$I12888,)</f>
        <v>0</v>
      </c>
      <c r="P12888" s="38">
        <f>IF(Colin!$G12888&lt;$B$2,Colin!$I12888,0)</f>
        <v>0</v>
      </c>
      <c r="Q12888" s="38">
        <f>IF(Colin!$G12888&lt;$B$1,Colin!$I12888,0)</f>
        <v>0</v>
      </c>
    </row>
    <row r="12889" spans="12:17" x14ac:dyDescent="0.25">
      <c r="L12889" s="38">
        <f>IF(AND(Colin!$G12889=$B$1,Colin!$H12889=$C$3),Colin!$I12889,)</f>
        <v>0</v>
      </c>
      <c r="M12889" s="38">
        <f>IF(AND(Colin!$G12889=$B$1,Colin!$H12889&lt;=$C$3),Colin!$I12889,)</f>
        <v>0</v>
      </c>
      <c r="N12889" s="38">
        <f>IF(AND(Colin!$G12889=$B$2,Colin!$H12889=$C$3),Colin!$I12889,)</f>
        <v>0</v>
      </c>
      <c r="O12889" s="38">
        <f>IF(AND(Colin!$G12889=$B$2,Colin!$H12889&lt;=$C$3),Colin!$I12889,)</f>
        <v>0</v>
      </c>
      <c r="P12889" s="38">
        <f>IF(Colin!$G12889&lt;$B$2,Colin!$I12889,0)</f>
        <v>0</v>
      </c>
      <c r="Q12889" s="38">
        <f>IF(Colin!$G12889&lt;$B$1,Colin!$I12889,0)</f>
        <v>0</v>
      </c>
    </row>
    <row r="12890" spans="12:17" x14ac:dyDescent="0.25">
      <c r="L12890" s="38">
        <f>IF(AND(Colin!$G12890=$B$1,Colin!$H12890=$C$3),Colin!$I12890,)</f>
        <v>0</v>
      </c>
      <c r="M12890" s="38">
        <f>IF(AND(Colin!$G12890=$B$1,Colin!$H12890&lt;=$C$3),Colin!$I12890,)</f>
        <v>0</v>
      </c>
      <c r="N12890" s="38">
        <f>IF(AND(Colin!$G12890=$B$2,Colin!$H12890=$C$3),Colin!$I12890,)</f>
        <v>0</v>
      </c>
      <c r="O12890" s="38">
        <f>IF(AND(Colin!$G12890=$B$2,Colin!$H12890&lt;=$C$3),Colin!$I12890,)</f>
        <v>0</v>
      </c>
      <c r="P12890" s="38">
        <f>IF(Colin!$G12890&lt;$B$2,Colin!$I12890,0)</f>
        <v>0</v>
      </c>
      <c r="Q12890" s="38">
        <f>IF(Colin!$G12890&lt;$B$1,Colin!$I12890,0)</f>
        <v>0</v>
      </c>
    </row>
    <row r="12891" spans="12:17" x14ac:dyDescent="0.25">
      <c r="L12891" s="38">
        <f>IF(AND(Colin!$G12891=$B$1,Colin!$H12891=$C$3),Colin!$I12891,)</f>
        <v>0</v>
      </c>
      <c r="M12891" s="38">
        <f>IF(AND(Colin!$G12891=$B$1,Colin!$H12891&lt;=$C$3),Colin!$I12891,)</f>
        <v>0</v>
      </c>
      <c r="N12891" s="38">
        <f>IF(AND(Colin!$G12891=$B$2,Colin!$H12891=$C$3),Colin!$I12891,)</f>
        <v>0</v>
      </c>
      <c r="O12891" s="38">
        <f>IF(AND(Colin!$G12891=$B$2,Colin!$H12891&lt;=$C$3),Colin!$I12891,)</f>
        <v>0</v>
      </c>
      <c r="P12891" s="38">
        <f>IF(Colin!$G12891&lt;$B$2,Colin!$I12891,0)</f>
        <v>0</v>
      </c>
      <c r="Q12891" s="38">
        <f>IF(Colin!$G12891&lt;$B$1,Colin!$I12891,0)</f>
        <v>0</v>
      </c>
    </row>
    <row r="12892" spans="12:17" x14ac:dyDescent="0.25">
      <c r="L12892" s="38">
        <f>IF(AND(Colin!$G12892=$B$1,Colin!$H12892=$C$3),Colin!$I12892,)</f>
        <v>0</v>
      </c>
      <c r="M12892" s="38">
        <f>IF(AND(Colin!$G12892=$B$1,Colin!$H12892&lt;=$C$3),Colin!$I12892,)</f>
        <v>0</v>
      </c>
      <c r="N12892" s="38">
        <f>IF(AND(Colin!$G12892=$B$2,Colin!$H12892=$C$3),Colin!$I12892,)</f>
        <v>0</v>
      </c>
      <c r="O12892" s="38">
        <f>IF(AND(Colin!$G12892=$B$2,Colin!$H12892&lt;=$C$3),Colin!$I12892,)</f>
        <v>0</v>
      </c>
      <c r="P12892" s="38">
        <f>IF(Colin!$G12892&lt;$B$2,Colin!$I12892,0)</f>
        <v>0</v>
      </c>
      <c r="Q12892" s="38">
        <f>IF(Colin!$G12892&lt;$B$1,Colin!$I12892,0)</f>
        <v>0</v>
      </c>
    </row>
    <row r="12893" spans="12:17" x14ac:dyDescent="0.25">
      <c r="L12893" s="38">
        <f>IF(AND(Colin!$G12893=$B$1,Colin!$H12893=$C$3),Colin!$I12893,)</f>
        <v>0</v>
      </c>
      <c r="M12893" s="38">
        <f>IF(AND(Colin!$G12893=$B$1,Colin!$H12893&lt;=$C$3),Colin!$I12893,)</f>
        <v>0</v>
      </c>
      <c r="N12893" s="38">
        <f>IF(AND(Colin!$G12893=$B$2,Colin!$H12893=$C$3),Colin!$I12893,)</f>
        <v>0</v>
      </c>
      <c r="O12893" s="38">
        <f>IF(AND(Colin!$G12893=$B$2,Colin!$H12893&lt;=$C$3),Colin!$I12893,)</f>
        <v>0</v>
      </c>
      <c r="P12893" s="38">
        <f>IF(Colin!$G12893&lt;$B$2,Colin!$I12893,0)</f>
        <v>0</v>
      </c>
      <c r="Q12893" s="38">
        <f>IF(Colin!$G12893&lt;$B$1,Colin!$I12893,0)</f>
        <v>0</v>
      </c>
    </row>
    <row r="12894" spans="12:17" x14ac:dyDescent="0.25">
      <c r="L12894" s="38">
        <f>IF(AND(Colin!$G12894=$B$1,Colin!$H12894=$C$3),Colin!$I12894,)</f>
        <v>0</v>
      </c>
      <c r="M12894" s="38">
        <f>IF(AND(Colin!$G12894=$B$1,Colin!$H12894&lt;=$C$3),Colin!$I12894,)</f>
        <v>0</v>
      </c>
      <c r="N12894" s="38">
        <f>IF(AND(Colin!$G12894=$B$2,Colin!$H12894=$C$3),Colin!$I12894,)</f>
        <v>0</v>
      </c>
      <c r="O12894" s="38">
        <f>IF(AND(Colin!$G12894=$B$2,Colin!$H12894&lt;=$C$3),Colin!$I12894,)</f>
        <v>0</v>
      </c>
      <c r="P12894" s="38">
        <f>IF(Colin!$G12894&lt;$B$2,Colin!$I12894,0)</f>
        <v>0</v>
      </c>
      <c r="Q12894" s="38">
        <f>IF(Colin!$G12894&lt;$B$1,Colin!$I12894,0)</f>
        <v>0</v>
      </c>
    </row>
    <row r="12895" spans="12:17" x14ac:dyDescent="0.25">
      <c r="L12895" s="38">
        <f>IF(AND(Colin!$G12895=$B$1,Colin!$H12895=$C$3),Colin!$I12895,)</f>
        <v>0</v>
      </c>
      <c r="M12895" s="38">
        <f>IF(AND(Colin!$G12895=$B$1,Colin!$H12895&lt;=$C$3),Colin!$I12895,)</f>
        <v>0</v>
      </c>
      <c r="N12895" s="38">
        <f>IF(AND(Colin!$G12895=$B$2,Colin!$H12895=$C$3),Colin!$I12895,)</f>
        <v>0</v>
      </c>
      <c r="O12895" s="38">
        <f>IF(AND(Colin!$G12895=$B$2,Colin!$H12895&lt;=$C$3),Colin!$I12895,)</f>
        <v>0</v>
      </c>
      <c r="P12895" s="38">
        <f>IF(Colin!$G12895&lt;$B$2,Colin!$I12895,0)</f>
        <v>0</v>
      </c>
      <c r="Q12895" s="38">
        <f>IF(Colin!$G12895&lt;$B$1,Colin!$I12895,0)</f>
        <v>0</v>
      </c>
    </row>
    <row r="12896" spans="12:17" x14ac:dyDescent="0.25">
      <c r="L12896" s="38">
        <f>IF(AND(Colin!$G12896=$B$1,Colin!$H12896=$C$3),Colin!$I12896,)</f>
        <v>0</v>
      </c>
      <c r="M12896" s="38">
        <f>IF(AND(Colin!$G12896=$B$1,Colin!$H12896&lt;=$C$3),Colin!$I12896,)</f>
        <v>0</v>
      </c>
      <c r="N12896" s="38">
        <f>IF(AND(Colin!$G12896=$B$2,Colin!$H12896=$C$3),Colin!$I12896,)</f>
        <v>0</v>
      </c>
      <c r="O12896" s="38">
        <f>IF(AND(Colin!$G12896=$B$2,Colin!$H12896&lt;=$C$3),Colin!$I12896,)</f>
        <v>0</v>
      </c>
      <c r="P12896" s="38">
        <f>IF(Colin!$G12896&lt;$B$2,Colin!$I12896,0)</f>
        <v>0</v>
      </c>
      <c r="Q12896" s="38">
        <f>IF(Colin!$G12896&lt;$B$1,Colin!$I12896,0)</f>
        <v>0</v>
      </c>
    </row>
    <row r="12897" spans="12:17" x14ac:dyDescent="0.25">
      <c r="L12897" s="38">
        <f>IF(AND(Colin!$G12897=$B$1,Colin!$H12897=$C$3),Colin!$I12897,)</f>
        <v>0</v>
      </c>
      <c r="M12897" s="38">
        <f>IF(AND(Colin!$G12897=$B$1,Colin!$H12897&lt;=$C$3),Colin!$I12897,)</f>
        <v>0</v>
      </c>
      <c r="N12897" s="38">
        <f>IF(AND(Colin!$G12897=$B$2,Colin!$H12897=$C$3),Colin!$I12897,)</f>
        <v>0</v>
      </c>
      <c r="O12897" s="38">
        <f>IF(AND(Colin!$G12897=$B$2,Colin!$H12897&lt;=$C$3),Colin!$I12897,)</f>
        <v>0</v>
      </c>
      <c r="P12897" s="38">
        <f>IF(Colin!$G12897&lt;$B$2,Colin!$I12897,0)</f>
        <v>0</v>
      </c>
      <c r="Q12897" s="38">
        <f>IF(Colin!$G12897&lt;$B$1,Colin!$I12897,0)</f>
        <v>0</v>
      </c>
    </row>
    <row r="12898" spans="12:17" x14ac:dyDescent="0.25">
      <c r="L12898" s="38">
        <f>IF(AND(Colin!$G12898=$B$1,Colin!$H12898=$C$3),Colin!$I12898,)</f>
        <v>0</v>
      </c>
      <c r="M12898" s="38">
        <f>IF(AND(Colin!$G12898=$B$1,Colin!$H12898&lt;=$C$3),Colin!$I12898,)</f>
        <v>0</v>
      </c>
      <c r="N12898" s="38">
        <f>IF(AND(Colin!$G12898=$B$2,Colin!$H12898=$C$3),Colin!$I12898,)</f>
        <v>0</v>
      </c>
      <c r="O12898" s="38">
        <f>IF(AND(Colin!$G12898=$B$2,Colin!$H12898&lt;=$C$3),Colin!$I12898,)</f>
        <v>0</v>
      </c>
      <c r="P12898" s="38">
        <f>IF(Colin!$G12898&lt;$B$2,Colin!$I12898,0)</f>
        <v>0</v>
      </c>
      <c r="Q12898" s="38">
        <f>IF(Colin!$G12898&lt;$B$1,Colin!$I12898,0)</f>
        <v>0</v>
      </c>
    </row>
    <row r="12899" spans="12:17" x14ac:dyDescent="0.25">
      <c r="L12899" s="38">
        <f>IF(AND(Colin!$G12899=$B$1,Colin!$H12899=$C$3),Colin!$I12899,)</f>
        <v>0</v>
      </c>
      <c r="M12899" s="38">
        <f>IF(AND(Colin!$G12899=$B$1,Colin!$H12899&lt;=$C$3),Colin!$I12899,)</f>
        <v>0</v>
      </c>
      <c r="N12899" s="38">
        <f>IF(AND(Colin!$G12899=$B$2,Colin!$H12899=$C$3),Colin!$I12899,)</f>
        <v>0</v>
      </c>
      <c r="O12899" s="38">
        <f>IF(AND(Colin!$G12899=$B$2,Colin!$H12899&lt;=$C$3),Colin!$I12899,)</f>
        <v>0</v>
      </c>
      <c r="P12899" s="38">
        <f>IF(Colin!$G12899&lt;$B$2,Colin!$I12899,0)</f>
        <v>0</v>
      </c>
      <c r="Q12899" s="38">
        <f>IF(Colin!$G12899&lt;$B$1,Colin!$I12899,0)</f>
        <v>0</v>
      </c>
    </row>
    <row r="12900" spans="12:17" x14ac:dyDescent="0.25">
      <c r="L12900" s="38">
        <f>IF(AND(Colin!$G12900=$B$1,Colin!$H12900=$C$3),Colin!$I12900,)</f>
        <v>0</v>
      </c>
      <c r="M12900" s="38">
        <f>IF(AND(Colin!$G12900=$B$1,Colin!$H12900&lt;=$C$3),Colin!$I12900,)</f>
        <v>0</v>
      </c>
      <c r="N12900" s="38">
        <f>IF(AND(Colin!$G12900=$B$2,Colin!$H12900=$C$3),Colin!$I12900,)</f>
        <v>0</v>
      </c>
      <c r="O12900" s="38">
        <f>IF(AND(Colin!$G12900=$B$2,Colin!$H12900&lt;=$C$3),Colin!$I12900,)</f>
        <v>0</v>
      </c>
      <c r="P12900" s="38">
        <f>IF(Colin!$G12900&lt;$B$2,Colin!$I12900,0)</f>
        <v>0</v>
      </c>
      <c r="Q12900" s="38">
        <f>IF(Colin!$G12900&lt;$B$1,Colin!$I12900,0)</f>
        <v>0</v>
      </c>
    </row>
    <row r="12901" spans="12:17" x14ac:dyDescent="0.25">
      <c r="L12901" s="38">
        <f>IF(AND(Colin!$G12901=$B$1,Colin!$H12901=$C$3),Colin!$I12901,)</f>
        <v>0</v>
      </c>
      <c r="M12901" s="38">
        <f>IF(AND(Colin!$G12901=$B$1,Colin!$H12901&lt;=$C$3),Colin!$I12901,)</f>
        <v>0</v>
      </c>
      <c r="N12901" s="38">
        <f>IF(AND(Colin!$G12901=$B$2,Colin!$H12901=$C$3),Colin!$I12901,)</f>
        <v>0</v>
      </c>
      <c r="O12901" s="38">
        <f>IF(AND(Colin!$G12901=$B$2,Colin!$H12901&lt;=$C$3),Colin!$I12901,)</f>
        <v>0</v>
      </c>
      <c r="P12901" s="38">
        <f>IF(Colin!$G12901&lt;$B$2,Colin!$I12901,0)</f>
        <v>0</v>
      </c>
      <c r="Q12901" s="38">
        <f>IF(Colin!$G12901&lt;$B$1,Colin!$I12901,0)</f>
        <v>0</v>
      </c>
    </row>
    <row r="12902" spans="12:17" x14ac:dyDescent="0.25">
      <c r="L12902" s="38">
        <f>IF(AND(Colin!$G12902=$B$1,Colin!$H12902=$C$3),Colin!$I12902,)</f>
        <v>0</v>
      </c>
      <c r="M12902" s="38">
        <f>IF(AND(Colin!$G12902=$B$1,Colin!$H12902&lt;=$C$3),Colin!$I12902,)</f>
        <v>0</v>
      </c>
      <c r="N12902" s="38">
        <f>IF(AND(Colin!$G12902=$B$2,Colin!$H12902=$C$3),Colin!$I12902,)</f>
        <v>0</v>
      </c>
      <c r="O12902" s="38">
        <f>IF(AND(Colin!$G12902=$B$2,Colin!$H12902&lt;=$C$3),Colin!$I12902,)</f>
        <v>0</v>
      </c>
      <c r="P12902" s="38">
        <f>IF(Colin!$G12902&lt;$B$2,Colin!$I12902,0)</f>
        <v>0</v>
      </c>
      <c r="Q12902" s="38">
        <f>IF(Colin!$G12902&lt;$B$1,Colin!$I12902,0)</f>
        <v>0</v>
      </c>
    </row>
    <row r="12903" spans="12:17" x14ac:dyDescent="0.25">
      <c r="L12903" s="38">
        <f>IF(AND(Colin!$G12903=$B$1,Colin!$H12903=$C$3),Colin!$I12903,)</f>
        <v>0</v>
      </c>
      <c r="M12903" s="38">
        <f>IF(AND(Colin!$G12903=$B$1,Colin!$H12903&lt;=$C$3),Colin!$I12903,)</f>
        <v>0</v>
      </c>
      <c r="N12903" s="38">
        <f>IF(AND(Colin!$G12903=$B$2,Colin!$H12903=$C$3),Colin!$I12903,)</f>
        <v>0</v>
      </c>
      <c r="O12903" s="38">
        <f>IF(AND(Colin!$G12903=$B$2,Colin!$H12903&lt;=$C$3),Colin!$I12903,)</f>
        <v>0</v>
      </c>
      <c r="P12903" s="38">
        <f>IF(Colin!$G12903&lt;$B$2,Colin!$I12903,0)</f>
        <v>0</v>
      </c>
      <c r="Q12903" s="38">
        <f>IF(Colin!$G12903&lt;$B$1,Colin!$I12903,0)</f>
        <v>0</v>
      </c>
    </row>
    <row r="12904" spans="12:17" x14ac:dyDescent="0.25">
      <c r="L12904" s="38">
        <f>IF(AND(Colin!$G12904=$B$1,Colin!$H12904=$C$3),Colin!$I12904,)</f>
        <v>0</v>
      </c>
      <c r="M12904" s="38">
        <f>IF(AND(Colin!$G12904=$B$1,Colin!$H12904&lt;=$C$3),Colin!$I12904,)</f>
        <v>0</v>
      </c>
      <c r="N12904" s="38">
        <f>IF(AND(Colin!$G12904=$B$2,Colin!$H12904=$C$3),Colin!$I12904,)</f>
        <v>0</v>
      </c>
      <c r="O12904" s="38">
        <f>IF(AND(Colin!$G12904=$B$2,Colin!$H12904&lt;=$C$3),Colin!$I12904,)</f>
        <v>0</v>
      </c>
      <c r="P12904" s="38">
        <f>IF(Colin!$G12904&lt;$B$2,Colin!$I12904,0)</f>
        <v>0</v>
      </c>
      <c r="Q12904" s="38">
        <f>IF(Colin!$G12904&lt;$B$1,Colin!$I12904,0)</f>
        <v>0</v>
      </c>
    </row>
    <row r="12905" spans="12:17" x14ac:dyDescent="0.25">
      <c r="L12905" s="38">
        <f>IF(AND(Colin!$G12905=$B$1,Colin!$H12905=$C$3),Colin!$I12905,)</f>
        <v>0</v>
      </c>
      <c r="M12905" s="38">
        <f>IF(AND(Colin!$G12905=$B$1,Colin!$H12905&lt;=$C$3),Colin!$I12905,)</f>
        <v>0</v>
      </c>
      <c r="N12905" s="38">
        <f>IF(AND(Colin!$G12905=$B$2,Colin!$H12905=$C$3),Colin!$I12905,)</f>
        <v>0</v>
      </c>
      <c r="O12905" s="38">
        <f>IF(AND(Colin!$G12905=$B$2,Colin!$H12905&lt;=$C$3),Colin!$I12905,)</f>
        <v>0</v>
      </c>
      <c r="P12905" s="38">
        <f>IF(Colin!$G12905&lt;$B$2,Colin!$I12905,0)</f>
        <v>0</v>
      </c>
      <c r="Q12905" s="38">
        <f>IF(Colin!$G12905&lt;$B$1,Colin!$I12905,0)</f>
        <v>0</v>
      </c>
    </row>
    <row r="12906" spans="12:17" x14ac:dyDescent="0.25">
      <c r="L12906" s="38">
        <f>IF(AND(Colin!$G12906=$B$1,Colin!$H12906=$C$3),Colin!$I12906,)</f>
        <v>0</v>
      </c>
      <c r="M12906" s="38">
        <f>IF(AND(Colin!$G12906=$B$1,Colin!$H12906&lt;=$C$3),Colin!$I12906,)</f>
        <v>0</v>
      </c>
      <c r="N12906" s="38">
        <f>IF(AND(Colin!$G12906=$B$2,Colin!$H12906=$C$3),Colin!$I12906,)</f>
        <v>0</v>
      </c>
      <c r="O12906" s="38">
        <f>IF(AND(Colin!$G12906=$B$2,Colin!$H12906&lt;=$C$3),Colin!$I12906,)</f>
        <v>0</v>
      </c>
      <c r="P12906" s="38">
        <f>IF(Colin!$G12906&lt;$B$2,Colin!$I12906,0)</f>
        <v>0</v>
      </c>
      <c r="Q12906" s="38">
        <f>IF(Colin!$G12906&lt;$B$1,Colin!$I12906,0)</f>
        <v>0</v>
      </c>
    </row>
    <row r="12907" spans="12:17" x14ac:dyDescent="0.25">
      <c r="L12907" s="38">
        <f>IF(AND(Colin!$G12907=$B$1,Colin!$H12907=$C$3),Colin!$I12907,)</f>
        <v>0</v>
      </c>
      <c r="M12907" s="38">
        <f>IF(AND(Colin!$G12907=$B$1,Colin!$H12907&lt;=$C$3),Colin!$I12907,)</f>
        <v>0</v>
      </c>
      <c r="N12907" s="38">
        <f>IF(AND(Colin!$G12907=$B$2,Colin!$H12907=$C$3),Colin!$I12907,)</f>
        <v>0</v>
      </c>
      <c r="O12907" s="38">
        <f>IF(AND(Colin!$G12907=$B$2,Colin!$H12907&lt;=$C$3),Colin!$I12907,)</f>
        <v>0</v>
      </c>
      <c r="P12907" s="38">
        <f>IF(Colin!$G12907&lt;$B$2,Colin!$I12907,0)</f>
        <v>0</v>
      </c>
      <c r="Q12907" s="38">
        <f>IF(Colin!$G12907&lt;$B$1,Colin!$I12907,0)</f>
        <v>0</v>
      </c>
    </row>
    <row r="12908" spans="12:17" x14ac:dyDescent="0.25">
      <c r="L12908" s="38">
        <f>IF(AND(Colin!$G12908=$B$1,Colin!$H12908=$C$3),Colin!$I12908,)</f>
        <v>0</v>
      </c>
      <c r="M12908" s="38">
        <f>IF(AND(Colin!$G12908=$B$1,Colin!$H12908&lt;=$C$3),Colin!$I12908,)</f>
        <v>0</v>
      </c>
      <c r="N12908" s="38">
        <f>IF(AND(Colin!$G12908=$B$2,Colin!$H12908=$C$3),Colin!$I12908,)</f>
        <v>0</v>
      </c>
      <c r="O12908" s="38">
        <f>IF(AND(Colin!$G12908=$B$2,Colin!$H12908&lt;=$C$3),Colin!$I12908,)</f>
        <v>0</v>
      </c>
      <c r="P12908" s="38">
        <f>IF(Colin!$G12908&lt;$B$2,Colin!$I12908,0)</f>
        <v>0</v>
      </c>
      <c r="Q12908" s="38">
        <f>IF(Colin!$G12908&lt;$B$1,Colin!$I12908,0)</f>
        <v>0</v>
      </c>
    </row>
    <row r="12909" spans="12:17" x14ac:dyDescent="0.25">
      <c r="L12909" s="38">
        <f>IF(AND(Colin!$G12909=$B$1,Colin!$H12909=$C$3),Colin!$I12909,)</f>
        <v>0</v>
      </c>
      <c r="M12909" s="38">
        <f>IF(AND(Colin!$G12909=$B$1,Colin!$H12909&lt;=$C$3),Colin!$I12909,)</f>
        <v>0</v>
      </c>
      <c r="N12909" s="38">
        <f>IF(AND(Colin!$G12909=$B$2,Colin!$H12909=$C$3),Colin!$I12909,)</f>
        <v>0</v>
      </c>
      <c r="O12909" s="38">
        <f>IF(AND(Colin!$G12909=$B$2,Colin!$H12909&lt;=$C$3),Colin!$I12909,)</f>
        <v>0</v>
      </c>
      <c r="P12909" s="38">
        <f>IF(Colin!$G12909&lt;$B$2,Colin!$I12909,0)</f>
        <v>0</v>
      </c>
      <c r="Q12909" s="38">
        <f>IF(Colin!$G12909&lt;$B$1,Colin!$I12909,0)</f>
        <v>0</v>
      </c>
    </row>
    <row r="12910" spans="12:17" x14ac:dyDescent="0.25">
      <c r="L12910" s="38">
        <f>IF(AND(Colin!$G12910=$B$1,Colin!$H12910=$C$3),Colin!$I12910,)</f>
        <v>0</v>
      </c>
      <c r="M12910" s="38">
        <f>IF(AND(Colin!$G12910=$B$1,Colin!$H12910&lt;=$C$3),Colin!$I12910,)</f>
        <v>0</v>
      </c>
      <c r="N12910" s="38">
        <f>IF(AND(Colin!$G12910=$B$2,Colin!$H12910=$C$3),Colin!$I12910,)</f>
        <v>0</v>
      </c>
      <c r="O12910" s="38">
        <f>IF(AND(Colin!$G12910=$B$2,Colin!$H12910&lt;=$C$3),Colin!$I12910,)</f>
        <v>0</v>
      </c>
      <c r="P12910" s="38">
        <f>IF(Colin!$G12910&lt;$B$2,Colin!$I12910,0)</f>
        <v>0</v>
      </c>
      <c r="Q12910" s="38">
        <f>IF(Colin!$G12910&lt;$B$1,Colin!$I12910,0)</f>
        <v>0</v>
      </c>
    </row>
    <row r="12911" spans="12:17" x14ac:dyDescent="0.25">
      <c r="L12911" s="38">
        <f>IF(AND(Colin!$G12911=$B$1,Colin!$H12911=$C$3),Colin!$I12911,)</f>
        <v>0</v>
      </c>
      <c r="M12911" s="38">
        <f>IF(AND(Colin!$G12911=$B$1,Colin!$H12911&lt;=$C$3),Colin!$I12911,)</f>
        <v>0</v>
      </c>
      <c r="N12911" s="38">
        <f>IF(AND(Colin!$G12911=$B$2,Colin!$H12911=$C$3),Colin!$I12911,)</f>
        <v>0</v>
      </c>
      <c r="O12911" s="38">
        <f>IF(AND(Colin!$G12911=$B$2,Colin!$H12911&lt;=$C$3),Colin!$I12911,)</f>
        <v>0</v>
      </c>
      <c r="P12911" s="38">
        <f>IF(Colin!$G12911&lt;$B$2,Colin!$I12911,0)</f>
        <v>0</v>
      </c>
      <c r="Q12911" s="38">
        <f>IF(Colin!$G12911&lt;$B$1,Colin!$I12911,0)</f>
        <v>0</v>
      </c>
    </row>
    <row r="12912" spans="12:17" x14ac:dyDescent="0.25">
      <c r="L12912" s="38">
        <f>IF(AND(Colin!$G12912=$B$1,Colin!$H12912=$C$3),Colin!$I12912,)</f>
        <v>0</v>
      </c>
      <c r="M12912" s="38">
        <f>IF(AND(Colin!$G12912=$B$1,Colin!$H12912&lt;=$C$3),Colin!$I12912,)</f>
        <v>0</v>
      </c>
      <c r="N12912" s="38">
        <f>IF(AND(Colin!$G12912=$B$2,Colin!$H12912=$C$3),Colin!$I12912,)</f>
        <v>0</v>
      </c>
      <c r="O12912" s="38">
        <f>IF(AND(Colin!$G12912=$B$2,Colin!$H12912&lt;=$C$3),Colin!$I12912,)</f>
        <v>0</v>
      </c>
      <c r="P12912" s="38">
        <f>IF(Colin!$G12912&lt;$B$2,Colin!$I12912,0)</f>
        <v>0</v>
      </c>
      <c r="Q12912" s="38">
        <f>IF(Colin!$G12912&lt;$B$1,Colin!$I12912,0)</f>
        <v>0</v>
      </c>
    </row>
    <row r="12913" spans="12:17" x14ac:dyDescent="0.25">
      <c r="L12913" s="38">
        <f>IF(AND(Colin!$G12913=$B$1,Colin!$H12913=$C$3),Colin!$I12913,)</f>
        <v>0</v>
      </c>
      <c r="M12913" s="38">
        <f>IF(AND(Colin!$G12913=$B$1,Colin!$H12913&lt;=$C$3),Colin!$I12913,)</f>
        <v>0</v>
      </c>
      <c r="N12913" s="38">
        <f>IF(AND(Colin!$G12913=$B$2,Colin!$H12913=$C$3),Colin!$I12913,)</f>
        <v>0</v>
      </c>
      <c r="O12913" s="38">
        <f>IF(AND(Colin!$G12913=$B$2,Colin!$H12913&lt;=$C$3),Colin!$I12913,)</f>
        <v>0</v>
      </c>
      <c r="P12913" s="38">
        <f>IF(Colin!$G12913&lt;$B$2,Colin!$I12913,0)</f>
        <v>0</v>
      </c>
      <c r="Q12913" s="38">
        <f>IF(Colin!$G12913&lt;$B$1,Colin!$I12913,0)</f>
        <v>0</v>
      </c>
    </row>
    <row r="12914" spans="12:17" x14ac:dyDescent="0.25">
      <c r="L12914" s="38">
        <f>IF(AND(Colin!$G12914=$B$1,Colin!$H12914=$C$3),Colin!$I12914,)</f>
        <v>0</v>
      </c>
      <c r="M12914" s="38">
        <f>IF(AND(Colin!$G12914=$B$1,Colin!$H12914&lt;=$C$3),Colin!$I12914,)</f>
        <v>0</v>
      </c>
      <c r="N12914" s="38">
        <f>IF(AND(Colin!$G12914=$B$2,Colin!$H12914=$C$3),Colin!$I12914,)</f>
        <v>0</v>
      </c>
      <c r="O12914" s="38">
        <f>IF(AND(Colin!$G12914=$B$2,Colin!$H12914&lt;=$C$3),Colin!$I12914,)</f>
        <v>0</v>
      </c>
      <c r="P12914" s="38">
        <f>IF(Colin!$G12914&lt;$B$2,Colin!$I12914,0)</f>
        <v>0</v>
      </c>
      <c r="Q12914" s="38">
        <f>IF(Colin!$G12914&lt;$B$1,Colin!$I12914,0)</f>
        <v>0</v>
      </c>
    </row>
    <row r="12915" spans="12:17" x14ac:dyDescent="0.25">
      <c r="L12915" s="38">
        <f>IF(AND(Colin!$G12915=$B$1,Colin!$H12915=$C$3),Colin!$I12915,)</f>
        <v>0</v>
      </c>
      <c r="M12915" s="38">
        <f>IF(AND(Colin!$G12915=$B$1,Colin!$H12915&lt;=$C$3),Colin!$I12915,)</f>
        <v>0</v>
      </c>
      <c r="N12915" s="38">
        <f>IF(AND(Colin!$G12915=$B$2,Colin!$H12915=$C$3),Colin!$I12915,)</f>
        <v>0</v>
      </c>
      <c r="O12915" s="38">
        <f>IF(AND(Colin!$G12915=$B$2,Colin!$H12915&lt;=$C$3),Colin!$I12915,)</f>
        <v>0</v>
      </c>
      <c r="P12915" s="38">
        <f>IF(Colin!$G12915&lt;$B$2,Colin!$I12915,0)</f>
        <v>0</v>
      </c>
      <c r="Q12915" s="38">
        <f>IF(Colin!$G12915&lt;$B$1,Colin!$I12915,0)</f>
        <v>0</v>
      </c>
    </row>
    <row r="12916" spans="12:17" x14ac:dyDescent="0.25">
      <c r="L12916" s="38">
        <f>IF(AND(Colin!$G12916=$B$1,Colin!$H12916=$C$3),Colin!$I12916,)</f>
        <v>0</v>
      </c>
      <c r="M12916" s="38">
        <f>IF(AND(Colin!$G12916=$B$1,Colin!$H12916&lt;=$C$3),Colin!$I12916,)</f>
        <v>0</v>
      </c>
      <c r="N12916" s="38">
        <f>IF(AND(Colin!$G12916=$B$2,Colin!$H12916=$C$3),Colin!$I12916,)</f>
        <v>0</v>
      </c>
      <c r="O12916" s="38">
        <f>IF(AND(Colin!$G12916=$B$2,Colin!$H12916&lt;=$C$3),Colin!$I12916,)</f>
        <v>0</v>
      </c>
      <c r="P12916" s="38">
        <f>IF(Colin!$G12916&lt;$B$2,Colin!$I12916,0)</f>
        <v>0</v>
      </c>
      <c r="Q12916" s="38">
        <f>IF(Colin!$G12916&lt;$B$1,Colin!$I12916,0)</f>
        <v>0</v>
      </c>
    </row>
    <row r="12917" spans="12:17" x14ac:dyDescent="0.25">
      <c r="L12917" s="38">
        <f>IF(AND(Colin!$G12917=$B$1,Colin!$H12917=$C$3),Colin!$I12917,)</f>
        <v>0</v>
      </c>
      <c r="M12917" s="38">
        <f>IF(AND(Colin!$G12917=$B$1,Colin!$H12917&lt;=$C$3),Colin!$I12917,)</f>
        <v>0</v>
      </c>
      <c r="N12917" s="38">
        <f>IF(AND(Colin!$G12917=$B$2,Colin!$H12917=$C$3),Colin!$I12917,)</f>
        <v>0</v>
      </c>
      <c r="O12917" s="38">
        <f>IF(AND(Colin!$G12917=$B$2,Colin!$H12917&lt;=$C$3),Colin!$I12917,)</f>
        <v>0</v>
      </c>
      <c r="P12917" s="38">
        <f>IF(Colin!$G12917&lt;$B$2,Colin!$I12917,0)</f>
        <v>0</v>
      </c>
      <c r="Q12917" s="38">
        <f>IF(Colin!$G12917&lt;$B$1,Colin!$I12917,0)</f>
        <v>0</v>
      </c>
    </row>
    <row r="12918" spans="12:17" x14ac:dyDescent="0.25">
      <c r="L12918" s="38">
        <f>IF(AND(Colin!$G12918=$B$1,Colin!$H12918=$C$3),Colin!$I12918,)</f>
        <v>0</v>
      </c>
      <c r="M12918" s="38">
        <f>IF(AND(Colin!$G12918=$B$1,Colin!$H12918&lt;=$C$3),Colin!$I12918,)</f>
        <v>0</v>
      </c>
      <c r="N12918" s="38">
        <f>IF(AND(Colin!$G12918=$B$2,Colin!$H12918=$C$3),Colin!$I12918,)</f>
        <v>0</v>
      </c>
      <c r="O12918" s="38">
        <f>IF(AND(Colin!$G12918=$B$2,Colin!$H12918&lt;=$C$3),Colin!$I12918,)</f>
        <v>0</v>
      </c>
      <c r="P12918" s="38">
        <f>IF(Colin!$G12918&lt;$B$2,Colin!$I12918,0)</f>
        <v>0</v>
      </c>
      <c r="Q12918" s="38">
        <f>IF(Colin!$G12918&lt;$B$1,Colin!$I12918,0)</f>
        <v>0</v>
      </c>
    </row>
    <row r="12919" spans="12:17" x14ac:dyDescent="0.25">
      <c r="L12919" s="38">
        <f>IF(AND(Colin!$G12919=$B$1,Colin!$H12919=$C$3),Colin!$I12919,)</f>
        <v>0</v>
      </c>
      <c r="M12919" s="38">
        <f>IF(AND(Colin!$G12919=$B$1,Colin!$H12919&lt;=$C$3),Colin!$I12919,)</f>
        <v>0</v>
      </c>
      <c r="N12919" s="38">
        <f>IF(AND(Colin!$G12919=$B$2,Colin!$H12919=$C$3),Colin!$I12919,)</f>
        <v>0</v>
      </c>
      <c r="O12919" s="38">
        <f>IF(AND(Colin!$G12919=$B$2,Colin!$H12919&lt;=$C$3),Colin!$I12919,)</f>
        <v>0</v>
      </c>
      <c r="P12919" s="38">
        <f>IF(Colin!$G12919&lt;$B$2,Colin!$I12919,0)</f>
        <v>0</v>
      </c>
      <c r="Q12919" s="38">
        <f>IF(Colin!$G12919&lt;$B$1,Colin!$I12919,0)</f>
        <v>0</v>
      </c>
    </row>
    <row r="12920" spans="12:17" x14ac:dyDescent="0.25">
      <c r="L12920" s="38">
        <f>IF(AND(Colin!$G12920=$B$1,Colin!$H12920=$C$3),Colin!$I12920,)</f>
        <v>0</v>
      </c>
      <c r="M12920" s="38">
        <f>IF(AND(Colin!$G12920=$B$1,Colin!$H12920&lt;=$C$3),Colin!$I12920,)</f>
        <v>0</v>
      </c>
      <c r="N12920" s="38">
        <f>IF(AND(Colin!$G12920=$B$2,Colin!$H12920=$C$3),Colin!$I12920,)</f>
        <v>0</v>
      </c>
      <c r="O12920" s="38">
        <f>IF(AND(Colin!$G12920=$B$2,Colin!$H12920&lt;=$C$3),Colin!$I12920,)</f>
        <v>0</v>
      </c>
      <c r="P12920" s="38">
        <f>IF(Colin!$G12920&lt;$B$2,Colin!$I12920,0)</f>
        <v>0</v>
      </c>
      <c r="Q12920" s="38">
        <f>IF(Colin!$G12920&lt;$B$1,Colin!$I12920,0)</f>
        <v>0</v>
      </c>
    </row>
    <row r="12921" spans="12:17" x14ac:dyDescent="0.25">
      <c r="L12921" s="38">
        <f>IF(AND(Colin!$G12921=$B$1,Colin!$H12921=$C$3),Colin!$I12921,)</f>
        <v>0</v>
      </c>
      <c r="M12921" s="38">
        <f>IF(AND(Colin!$G12921=$B$1,Colin!$H12921&lt;=$C$3),Colin!$I12921,)</f>
        <v>0</v>
      </c>
      <c r="N12921" s="38">
        <f>IF(AND(Colin!$G12921=$B$2,Colin!$H12921=$C$3),Colin!$I12921,)</f>
        <v>0</v>
      </c>
      <c r="O12921" s="38">
        <f>IF(AND(Colin!$G12921=$B$2,Colin!$H12921&lt;=$C$3),Colin!$I12921,)</f>
        <v>0</v>
      </c>
      <c r="P12921" s="38">
        <f>IF(Colin!$G12921&lt;$B$2,Colin!$I12921,0)</f>
        <v>0</v>
      </c>
      <c r="Q12921" s="38">
        <f>IF(Colin!$G12921&lt;$B$1,Colin!$I12921,0)</f>
        <v>0</v>
      </c>
    </row>
    <row r="12922" spans="12:17" x14ac:dyDescent="0.25">
      <c r="L12922" s="38">
        <f>IF(AND(Colin!$G12922=$B$1,Colin!$H12922=$C$3),Colin!$I12922,)</f>
        <v>0</v>
      </c>
      <c r="M12922" s="38">
        <f>IF(AND(Colin!$G12922=$B$1,Colin!$H12922&lt;=$C$3),Colin!$I12922,)</f>
        <v>0</v>
      </c>
      <c r="N12922" s="38">
        <f>IF(AND(Colin!$G12922=$B$2,Colin!$H12922=$C$3),Colin!$I12922,)</f>
        <v>0</v>
      </c>
      <c r="O12922" s="38">
        <f>IF(AND(Colin!$G12922=$B$2,Colin!$H12922&lt;=$C$3),Colin!$I12922,)</f>
        <v>0</v>
      </c>
      <c r="P12922" s="38">
        <f>IF(Colin!$G12922&lt;$B$2,Colin!$I12922,0)</f>
        <v>0</v>
      </c>
      <c r="Q12922" s="38">
        <f>IF(Colin!$G12922&lt;$B$1,Colin!$I12922,0)</f>
        <v>0</v>
      </c>
    </row>
    <row r="12923" spans="12:17" x14ac:dyDescent="0.25">
      <c r="L12923" s="38">
        <f>IF(AND(Colin!$G12923=$B$1,Colin!$H12923=$C$3),Colin!$I12923,)</f>
        <v>0</v>
      </c>
      <c r="M12923" s="38">
        <f>IF(AND(Colin!$G12923=$B$1,Colin!$H12923&lt;=$C$3),Colin!$I12923,)</f>
        <v>0</v>
      </c>
      <c r="N12923" s="38">
        <f>IF(AND(Colin!$G12923=$B$2,Colin!$H12923=$C$3),Colin!$I12923,)</f>
        <v>0</v>
      </c>
      <c r="O12923" s="38">
        <f>IF(AND(Colin!$G12923=$B$2,Colin!$H12923&lt;=$C$3),Colin!$I12923,)</f>
        <v>0</v>
      </c>
      <c r="P12923" s="38">
        <f>IF(Colin!$G12923&lt;$B$2,Colin!$I12923,0)</f>
        <v>0</v>
      </c>
      <c r="Q12923" s="38">
        <f>IF(Colin!$G12923&lt;$B$1,Colin!$I12923,0)</f>
        <v>0</v>
      </c>
    </row>
    <row r="12924" spans="12:17" x14ac:dyDescent="0.25">
      <c r="L12924" s="38">
        <f>IF(AND(Colin!$G12924=$B$1,Colin!$H12924=$C$3),Colin!$I12924,)</f>
        <v>0</v>
      </c>
      <c r="M12924" s="38">
        <f>IF(AND(Colin!$G12924=$B$1,Colin!$H12924&lt;=$C$3),Colin!$I12924,)</f>
        <v>0</v>
      </c>
      <c r="N12924" s="38">
        <f>IF(AND(Colin!$G12924=$B$2,Colin!$H12924=$C$3),Colin!$I12924,)</f>
        <v>0</v>
      </c>
      <c r="O12924" s="38">
        <f>IF(AND(Colin!$G12924=$B$2,Colin!$H12924&lt;=$C$3),Colin!$I12924,)</f>
        <v>0</v>
      </c>
      <c r="P12924" s="38">
        <f>IF(Colin!$G12924&lt;$B$2,Colin!$I12924,0)</f>
        <v>0</v>
      </c>
      <c r="Q12924" s="38">
        <f>IF(Colin!$G12924&lt;$B$1,Colin!$I12924,0)</f>
        <v>0</v>
      </c>
    </row>
    <row r="12925" spans="12:17" x14ac:dyDescent="0.25">
      <c r="L12925" s="38">
        <f>IF(AND(Colin!$G12925=$B$1,Colin!$H12925=$C$3),Colin!$I12925,)</f>
        <v>0</v>
      </c>
      <c r="M12925" s="38">
        <f>IF(AND(Colin!$G12925=$B$1,Colin!$H12925&lt;=$C$3),Colin!$I12925,)</f>
        <v>0</v>
      </c>
      <c r="N12925" s="38">
        <f>IF(AND(Colin!$G12925=$B$2,Colin!$H12925=$C$3),Colin!$I12925,)</f>
        <v>0</v>
      </c>
      <c r="O12925" s="38">
        <f>IF(AND(Colin!$G12925=$B$2,Colin!$H12925&lt;=$C$3),Colin!$I12925,)</f>
        <v>0</v>
      </c>
      <c r="P12925" s="38">
        <f>IF(Colin!$G12925&lt;$B$2,Colin!$I12925,0)</f>
        <v>0</v>
      </c>
      <c r="Q12925" s="38">
        <f>IF(Colin!$G12925&lt;$B$1,Colin!$I12925,0)</f>
        <v>0</v>
      </c>
    </row>
    <row r="12926" spans="12:17" x14ac:dyDescent="0.25">
      <c r="L12926" s="38">
        <f>IF(AND(Colin!$G12926=$B$1,Colin!$H12926=$C$3),Colin!$I12926,)</f>
        <v>0</v>
      </c>
      <c r="M12926" s="38">
        <f>IF(AND(Colin!$G12926=$B$1,Colin!$H12926&lt;=$C$3),Colin!$I12926,)</f>
        <v>0</v>
      </c>
      <c r="N12926" s="38">
        <f>IF(AND(Colin!$G12926=$B$2,Colin!$H12926=$C$3),Colin!$I12926,)</f>
        <v>0</v>
      </c>
      <c r="O12926" s="38">
        <f>IF(AND(Colin!$G12926=$B$2,Colin!$H12926&lt;=$C$3),Colin!$I12926,)</f>
        <v>0</v>
      </c>
      <c r="P12926" s="38">
        <f>IF(Colin!$G12926&lt;$B$2,Colin!$I12926,0)</f>
        <v>0</v>
      </c>
      <c r="Q12926" s="38">
        <f>IF(Colin!$G12926&lt;$B$1,Colin!$I12926,0)</f>
        <v>0</v>
      </c>
    </row>
    <row r="12927" spans="12:17" x14ac:dyDescent="0.25">
      <c r="L12927" s="38">
        <f>IF(AND(Colin!$G12927=$B$1,Colin!$H12927=$C$3),Colin!$I12927,)</f>
        <v>0</v>
      </c>
      <c r="M12927" s="38">
        <f>IF(AND(Colin!$G12927=$B$1,Colin!$H12927&lt;=$C$3),Colin!$I12927,)</f>
        <v>0</v>
      </c>
      <c r="N12927" s="38">
        <f>IF(AND(Colin!$G12927=$B$2,Colin!$H12927=$C$3),Colin!$I12927,)</f>
        <v>0</v>
      </c>
      <c r="O12927" s="38">
        <f>IF(AND(Colin!$G12927=$B$2,Colin!$H12927&lt;=$C$3),Colin!$I12927,)</f>
        <v>0</v>
      </c>
      <c r="P12927" s="38">
        <f>IF(Colin!$G12927&lt;$B$2,Colin!$I12927,0)</f>
        <v>0</v>
      </c>
      <c r="Q12927" s="38">
        <f>IF(Colin!$G12927&lt;$B$1,Colin!$I12927,0)</f>
        <v>0</v>
      </c>
    </row>
    <row r="12928" spans="12:17" x14ac:dyDescent="0.25">
      <c r="L12928" s="38">
        <f>IF(AND(Colin!$G12928=$B$1,Colin!$H12928=$C$3),Colin!$I12928,)</f>
        <v>0</v>
      </c>
      <c r="M12928" s="38">
        <f>IF(AND(Colin!$G12928=$B$1,Colin!$H12928&lt;=$C$3),Colin!$I12928,)</f>
        <v>0</v>
      </c>
      <c r="N12928" s="38">
        <f>IF(AND(Colin!$G12928=$B$2,Colin!$H12928=$C$3),Colin!$I12928,)</f>
        <v>0</v>
      </c>
      <c r="O12928" s="38">
        <f>IF(AND(Colin!$G12928=$B$2,Colin!$H12928&lt;=$C$3),Colin!$I12928,)</f>
        <v>0</v>
      </c>
      <c r="P12928" s="38">
        <f>IF(Colin!$G12928&lt;$B$2,Colin!$I12928,0)</f>
        <v>0</v>
      </c>
      <c r="Q12928" s="38">
        <f>IF(Colin!$G12928&lt;$B$1,Colin!$I12928,0)</f>
        <v>0</v>
      </c>
    </row>
    <row r="12929" spans="12:17" x14ac:dyDescent="0.25">
      <c r="L12929" s="38">
        <f>IF(AND(Colin!$G12929=$B$1,Colin!$H12929=$C$3),Colin!$I12929,)</f>
        <v>0</v>
      </c>
      <c r="M12929" s="38">
        <f>IF(AND(Colin!$G12929=$B$1,Colin!$H12929&lt;=$C$3),Colin!$I12929,)</f>
        <v>0</v>
      </c>
      <c r="N12929" s="38">
        <f>IF(AND(Colin!$G12929=$B$2,Colin!$H12929=$C$3),Colin!$I12929,)</f>
        <v>0</v>
      </c>
      <c r="O12929" s="38">
        <f>IF(AND(Colin!$G12929=$B$2,Colin!$H12929&lt;=$C$3),Colin!$I12929,)</f>
        <v>0</v>
      </c>
      <c r="P12929" s="38">
        <f>IF(Colin!$G12929&lt;$B$2,Colin!$I12929,0)</f>
        <v>0</v>
      </c>
      <c r="Q12929" s="38">
        <f>IF(Colin!$G12929&lt;$B$1,Colin!$I12929,0)</f>
        <v>0</v>
      </c>
    </row>
    <row r="12930" spans="12:17" x14ac:dyDescent="0.25">
      <c r="L12930" s="38">
        <f>IF(AND(Colin!$G12930=$B$1,Colin!$H12930=$C$3),Colin!$I12930,)</f>
        <v>0</v>
      </c>
      <c r="M12930" s="38">
        <f>IF(AND(Colin!$G12930=$B$1,Colin!$H12930&lt;=$C$3),Colin!$I12930,)</f>
        <v>0</v>
      </c>
      <c r="N12930" s="38">
        <f>IF(AND(Colin!$G12930=$B$2,Colin!$H12930=$C$3),Colin!$I12930,)</f>
        <v>0</v>
      </c>
      <c r="O12930" s="38">
        <f>IF(AND(Colin!$G12930=$B$2,Colin!$H12930&lt;=$C$3),Colin!$I12930,)</f>
        <v>0</v>
      </c>
      <c r="P12930" s="38">
        <f>IF(Colin!$G12930&lt;$B$2,Colin!$I12930,0)</f>
        <v>0</v>
      </c>
      <c r="Q12930" s="38">
        <f>IF(Colin!$G12930&lt;$B$1,Colin!$I12930,0)</f>
        <v>0</v>
      </c>
    </row>
    <row r="12931" spans="12:17" x14ac:dyDescent="0.25">
      <c r="L12931" s="38">
        <f>IF(AND(Colin!$G12931=$B$1,Colin!$H12931=$C$3),Colin!$I12931,)</f>
        <v>0</v>
      </c>
      <c r="M12931" s="38">
        <f>IF(AND(Colin!$G12931=$B$1,Colin!$H12931&lt;=$C$3),Colin!$I12931,)</f>
        <v>0</v>
      </c>
      <c r="N12931" s="38">
        <f>IF(AND(Colin!$G12931=$B$2,Colin!$H12931=$C$3),Colin!$I12931,)</f>
        <v>0</v>
      </c>
      <c r="O12931" s="38">
        <f>IF(AND(Colin!$G12931=$B$2,Colin!$H12931&lt;=$C$3),Colin!$I12931,)</f>
        <v>0</v>
      </c>
      <c r="P12931" s="38">
        <f>IF(Colin!$G12931&lt;$B$2,Colin!$I12931,0)</f>
        <v>0</v>
      </c>
      <c r="Q12931" s="38">
        <f>IF(Colin!$G12931&lt;$B$1,Colin!$I12931,0)</f>
        <v>0</v>
      </c>
    </row>
    <row r="12932" spans="12:17" x14ac:dyDescent="0.25">
      <c r="L12932" s="38">
        <f>IF(AND(Colin!$G12932=$B$1,Colin!$H12932=$C$3),Colin!$I12932,)</f>
        <v>0</v>
      </c>
      <c r="M12932" s="38">
        <f>IF(AND(Colin!$G12932=$B$1,Colin!$H12932&lt;=$C$3),Colin!$I12932,)</f>
        <v>0</v>
      </c>
      <c r="N12932" s="38">
        <f>IF(AND(Colin!$G12932=$B$2,Colin!$H12932=$C$3),Colin!$I12932,)</f>
        <v>0</v>
      </c>
      <c r="O12932" s="38">
        <f>IF(AND(Colin!$G12932=$B$2,Colin!$H12932&lt;=$C$3),Colin!$I12932,)</f>
        <v>0</v>
      </c>
      <c r="P12932" s="38">
        <f>IF(Colin!$G12932&lt;$B$2,Colin!$I12932,0)</f>
        <v>0</v>
      </c>
      <c r="Q12932" s="38">
        <f>IF(Colin!$G12932&lt;$B$1,Colin!$I12932,0)</f>
        <v>0</v>
      </c>
    </row>
    <row r="12933" spans="12:17" x14ac:dyDescent="0.25">
      <c r="L12933" s="38">
        <f>IF(AND(Colin!$G12933=$B$1,Colin!$H12933=$C$3),Colin!$I12933,)</f>
        <v>0</v>
      </c>
      <c r="M12933" s="38">
        <f>IF(AND(Colin!$G12933=$B$1,Colin!$H12933&lt;=$C$3),Colin!$I12933,)</f>
        <v>0</v>
      </c>
      <c r="N12933" s="38">
        <f>IF(AND(Colin!$G12933=$B$2,Colin!$H12933=$C$3),Colin!$I12933,)</f>
        <v>0</v>
      </c>
      <c r="O12933" s="38">
        <f>IF(AND(Colin!$G12933=$B$2,Colin!$H12933&lt;=$C$3),Colin!$I12933,)</f>
        <v>0</v>
      </c>
      <c r="P12933" s="38">
        <f>IF(Colin!$G12933&lt;$B$2,Colin!$I12933,0)</f>
        <v>0</v>
      </c>
      <c r="Q12933" s="38">
        <f>IF(Colin!$G12933&lt;$B$1,Colin!$I12933,0)</f>
        <v>0</v>
      </c>
    </row>
    <row r="12934" spans="12:17" x14ac:dyDescent="0.25">
      <c r="L12934" s="38">
        <f>IF(AND(Colin!$G12934=$B$1,Colin!$H12934=$C$3),Colin!$I12934,)</f>
        <v>0</v>
      </c>
      <c r="M12934" s="38">
        <f>IF(AND(Colin!$G12934=$B$1,Colin!$H12934&lt;=$C$3),Colin!$I12934,)</f>
        <v>0</v>
      </c>
      <c r="N12934" s="38">
        <f>IF(AND(Colin!$G12934=$B$2,Colin!$H12934=$C$3),Colin!$I12934,)</f>
        <v>0</v>
      </c>
      <c r="O12934" s="38">
        <f>IF(AND(Colin!$G12934=$B$2,Colin!$H12934&lt;=$C$3),Colin!$I12934,)</f>
        <v>0</v>
      </c>
      <c r="P12934" s="38">
        <f>IF(Colin!$G12934&lt;$B$2,Colin!$I12934,0)</f>
        <v>0</v>
      </c>
      <c r="Q12934" s="38">
        <f>IF(Colin!$G12934&lt;$B$1,Colin!$I12934,0)</f>
        <v>0</v>
      </c>
    </row>
    <row r="12935" spans="12:17" x14ac:dyDescent="0.25">
      <c r="L12935" s="38">
        <f>IF(AND(Colin!$G12935=$B$1,Colin!$H12935=$C$3),Colin!$I12935,)</f>
        <v>0</v>
      </c>
      <c r="M12935" s="38">
        <f>IF(AND(Colin!$G12935=$B$1,Colin!$H12935&lt;=$C$3),Colin!$I12935,)</f>
        <v>0</v>
      </c>
      <c r="N12935" s="38">
        <f>IF(AND(Colin!$G12935=$B$2,Colin!$H12935=$C$3),Colin!$I12935,)</f>
        <v>0</v>
      </c>
      <c r="O12935" s="38">
        <f>IF(AND(Colin!$G12935=$B$2,Colin!$H12935&lt;=$C$3),Colin!$I12935,)</f>
        <v>0</v>
      </c>
      <c r="P12935" s="38">
        <f>IF(Colin!$G12935&lt;$B$2,Colin!$I12935,0)</f>
        <v>0</v>
      </c>
      <c r="Q12935" s="38">
        <f>IF(Colin!$G12935&lt;$B$1,Colin!$I12935,0)</f>
        <v>0</v>
      </c>
    </row>
    <row r="12936" spans="12:17" x14ac:dyDescent="0.25">
      <c r="L12936" s="38">
        <f>IF(AND(Colin!$G12936=$B$1,Colin!$H12936=$C$3),Colin!$I12936,)</f>
        <v>0</v>
      </c>
      <c r="M12936" s="38">
        <f>IF(AND(Colin!$G12936=$B$1,Colin!$H12936&lt;=$C$3),Colin!$I12936,)</f>
        <v>0</v>
      </c>
      <c r="N12936" s="38">
        <f>IF(AND(Colin!$G12936=$B$2,Colin!$H12936=$C$3),Colin!$I12936,)</f>
        <v>0</v>
      </c>
      <c r="O12936" s="38">
        <f>IF(AND(Colin!$G12936=$B$2,Colin!$H12936&lt;=$C$3),Colin!$I12936,)</f>
        <v>0</v>
      </c>
      <c r="P12936" s="38">
        <f>IF(Colin!$G12936&lt;$B$2,Colin!$I12936,0)</f>
        <v>0</v>
      </c>
      <c r="Q12936" s="38">
        <f>IF(Colin!$G12936&lt;$B$1,Colin!$I12936,0)</f>
        <v>0</v>
      </c>
    </row>
    <row r="12937" spans="12:17" x14ac:dyDescent="0.25">
      <c r="L12937" s="38">
        <f>IF(AND(Colin!$G12937=$B$1,Colin!$H12937=$C$3),Colin!$I12937,)</f>
        <v>0</v>
      </c>
      <c r="M12937" s="38">
        <f>IF(AND(Colin!$G12937=$B$1,Colin!$H12937&lt;=$C$3),Colin!$I12937,)</f>
        <v>0</v>
      </c>
      <c r="N12937" s="38">
        <f>IF(AND(Colin!$G12937=$B$2,Colin!$H12937=$C$3),Colin!$I12937,)</f>
        <v>0</v>
      </c>
      <c r="O12937" s="38">
        <f>IF(AND(Colin!$G12937=$B$2,Colin!$H12937&lt;=$C$3),Colin!$I12937,)</f>
        <v>0</v>
      </c>
      <c r="P12937" s="38">
        <f>IF(Colin!$G12937&lt;$B$2,Colin!$I12937,0)</f>
        <v>0</v>
      </c>
      <c r="Q12937" s="38">
        <f>IF(Colin!$G12937&lt;$B$1,Colin!$I12937,0)</f>
        <v>0</v>
      </c>
    </row>
    <row r="12938" spans="12:17" x14ac:dyDescent="0.25">
      <c r="L12938" s="38">
        <f>IF(AND(Colin!$G12938=$B$1,Colin!$H12938=$C$3),Colin!$I12938,)</f>
        <v>0</v>
      </c>
      <c r="M12938" s="38">
        <f>IF(AND(Colin!$G12938=$B$1,Colin!$H12938&lt;=$C$3),Colin!$I12938,)</f>
        <v>0</v>
      </c>
      <c r="N12938" s="38">
        <f>IF(AND(Colin!$G12938=$B$2,Colin!$H12938=$C$3),Colin!$I12938,)</f>
        <v>0</v>
      </c>
      <c r="O12938" s="38">
        <f>IF(AND(Colin!$G12938=$B$2,Colin!$H12938&lt;=$C$3),Colin!$I12938,)</f>
        <v>0</v>
      </c>
      <c r="P12938" s="38">
        <f>IF(Colin!$G12938&lt;$B$2,Colin!$I12938,0)</f>
        <v>0</v>
      </c>
      <c r="Q12938" s="38">
        <f>IF(Colin!$G12938&lt;$B$1,Colin!$I12938,0)</f>
        <v>0</v>
      </c>
    </row>
    <row r="12939" spans="12:17" x14ac:dyDescent="0.25">
      <c r="L12939" s="38">
        <f>IF(AND(Colin!$G12939=$B$1,Colin!$H12939=$C$3),Colin!$I12939,)</f>
        <v>0</v>
      </c>
      <c r="M12939" s="38">
        <f>IF(AND(Colin!$G12939=$B$1,Colin!$H12939&lt;=$C$3),Colin!$I12939,)</f>
        <v>0</v>
      </c>
      <c r="N12939" s="38">
        <f>IF(AND(Colin!$G12939=$B$2,Colin!$H12939=$C$3),Colin!$I12939,)</f>
        <v>0</v>
      </c>
      <c r="O12939" s="38">
        <f>IF(AND(Colin!$G12939=$B$2,Colin!$H12939&lt;=$C$3),Colin!$I12939,)</f>
        <v>0</v>
      </c>
      <c r="P12939" s="38">
        <f>IF(Colin!$G12939&lt;$B$2,Colin!$I12939,0)</f>
        <v>0</v>
      </c>
      <c r="Q12939" s="38">
        <f>IF(Colin!$G12939&lt;$B$1,Colin!$I12939,0)</f>
        <v>0</v>
      </c>
    </row>
    <row r="12940" spans="12:17" x14ac:dyDescent="0.25">
      <c r="L12940" s="38">
        <f>IF(AND(Colin!$G12940=$B$1,Colin!$H12940=$C$3),Colin!$I12940,)</f>
        <v>0</v>
      </c>
      <c r="M12940" s="38">
        <f>IF(AND(Colin!$G12940=$B$1,Colin!$H12940&lt;=$C$3),Colin!$I12940,)</f>
        <v>0</v>
      </c>
      <c r="N12940" s="38">
        <f>IF(AND(Colin!$G12940=$B$2,Colin!$H12940=$C$3),Colin!$I12940,)</f>
        <v>0</v>
      </c>
      <c r="O12940" s="38">
        <f>IF(AND(Colin!$G12940=$B$2,Colin!$H12940&lt;=$C$3),Colin!$I12940,)</f>
        <v>0</v>
      </c>
      <c r="P12940" s="38">
        <f>IF(Colin!$G12940&lt;$B$2,Colin!$I12940,0)</f>
        <v>0</v>
      </c>
      <c r="Q12940" s="38">
        <f>IF(Colin!$G12940&lt;$B$1,Colin!$I12940,0)</f>
        <v>0</v>
      </c>
    </row>
    <row r="12941" spans="12:17" x14ac:dyDescent="0.25">
      <c r="L12941" s="38">
        <f>IF(AND(Colin!$G12941=$B$1,Colin!$H12941=$C$3),Colin!$I12941,)</f>
        <v>0</v>
      </c>
      <c r="M12941" s="38">
        <f>IF(AND(Colin!$G12941=$B$1,Colin!$H12941&lt;=$C$3),Colin!$I12941,)</f>
        <v>0</v>
      </c>
      <c r="N12941" s="38">
        <f>IF(AND(Colin!$G12941=$B$2,Colin!$H12941=$C$3),Colin!$I12941,)</f>
        <v>0</v>
      </c>
      <c r="O12941" s="38">
        <f>IF(AND(Colin!$G12941=$B$2,Colin!$H12941&lt;=$C$3),Colin!$I12941,)</f>
        <v>0</v>
      </c>
      <c r="P12941" s="38">
        <f>IF(Colin!$G12941&lt;$B$2,Colin!$I12941,0)</f>
        <v>0</v>
      </c>
      <c r="Q12941" s="38">
        <f>IF(Colin!$G12941&lt;$B$1,Colin!$I12941,0)</f>
        <v>0</v>
      </c>
    </row>
    <row r="12942" spans="12:17" x14ac:dyDescent="0.25">
      <c r="L12942" s="38">
        <f>IF(AND(Colin!$G12942=$B$1,Colin!$H12942=$C$3),Colin!$I12942,)</f>
        <v>0</v>
      </c>
      <c r="M12942" s="38">
        <f>IF(AND(Colin!$G12942=$B$1,Colin!$H12942&lt;=$C$3),Colin!$I12942,)</f>
        <v>0</v>
      </c>
      <c r="N12942" s="38">
        <f>IF(AND(Colin!$G12942=$B$2,Colin!$H12942=$C$3),Colin!$I12942,)</f>
        <v>0</v>
      </c>
      <c r="O12942" s="38">
        <f>IF(AND(Colin!$G12942=$B$2,Colin!$H12942&lt;=$C$3),Colin!$I12942,)</f>
        <v>0</v>
      </c>
      <c r="P12942" s="38">
        <f>IF(Colin!$G12942&lt;$B$2,Colin!$I12942,0)</f>
        <v>0</v>
      </c>
      <c r="Q12942" s="38">
        <f>IF(Colin!$G12942&lt;$B$1,Colin!$I12942,0)</f>
        <v>0</v>
      </c>
    </row>
    <row r="12943" spans="12:17" x14ac:dyDescent="0.25">
      <c r="L12943" s="38">
        <f>IF(AND(Colin!$G12943=$B$1,Colin!$H12943=$C$3),Colin!$I12943,)</f>
        <v>0</v>
      </c>
      <c r="M12943" s="38">
        <f>IF(AND(Colin!$G12943=$B$1,Colin!$H12943&lt;=$C$3),Colin!$I12943,)</f>
        <v>0</v>
      </c>
      <c r="N12943" s="38">
        <f>IF(AND(Colin!$G12943=$B$2,Colin!$H12943=$C$3),Colin!$I12943,)</f>
        <v>0</v>
      </c>
      <c r="O12943" s="38">
        <f>IF(AND(Colin!$G12943=$B$2,Colin!$H12943&lt;=$C$3),Colin!$I12943,)</f>
        <v>0</v>
      </c>
      <c r="P12943" s="38">
        <f>IF(Colin!$G12943&lt;$B$2,Colin!$I12943,0)</f>
        <v>0</v>
      </c>
      <c r="Q12943" s="38">
        <f>IF(Colin!$G12943&lt;$B$1,Colin!$I12943,0)</f>
        <v>0</v>
      </c>
    </row>
    <row r="12944" spans="12:17" x14ac:dyDescent="0.25">
      <c r="L12944" s="38">
        <f>IF(AND(Colin!$G12944=$B$1,Colin!$H12944=$C$3),Colin!$I12944,)</f>
        <v>0</v>
      </c>
      <c r="M12944" s="38">
        <f>IF(AND(Colin!$G12944=$B$1,Colin!$H12944&lt;=$C$3),Colin!$I12944,)</f>
        <v>0</v>
      </c>
      <c r="N12944" s="38">
        <f>IF(AND(Colin!$G12944=$B$2,Colin!$H12944=$C$3),Colin!$I12944,)</f>
        <v>0</v>
      </c>
      <c r="O12944" s="38">
        <f>IF(AND(Colin!$G12944=$B$2,Colin!$H12944&lt;=$C$3),Colin!$I12944,)</f>
        <v>0</v>
      </c>
      <c r="P12944" s="38">
        <f>IF(Colin!$G12944&lt;$B$2,Colin!$I12944,0)</f>
        <v>0</v>
      </c>
      <c r="Q12944" s="38">
        <f>IF(Colin!$G12944&lt;$B$1,Colin!$I12944,0)</f>
        <v>0</v>
      </c>
    </row>
    <row r="12945" spans="12:17" x14ac:dyDescent="0.25">
      <c r="L12945" s="38">
        <f>IF(AND(Colin!$G12945=$B$1,Colin!$H12945=$C$3),Colin!$I12945,)</f>
        <v>0</v>
      </c>
      <c r="M12945" s="38">
        <f>IF(AND(Colin!$G12945=$B$1,Colin!$H12945&lt;=$C$3),Colin!$I12945,)</f>
        <v>0</v>
      </c>
      <c r="N12945" s="38">
        <f>IF(AND(Colin!$G12945=$B$2,Colin!$H12945=$C$3),Colin!$I12945,)</f>
        <v>0</v>
      </c>
      <c r="O12945" s="38">
        <f>IF(AND(Colin!$G12945=$B$2,Colin!$H12945&lt;=$C$3),Colin!$I12945,)</f>
        <v>0</v>
      </c>
      <c r="P12945" s="38">
        <f>IF(Colin!$G12945&lt;$B$2,Colin!$I12945,0)</f>
        <v>0</v>
      </c>
      <c r="Q12945" s="38">
        <f>IF(Colin!$G12945&lt;$B$1,Colin!$I12945,0)</f>
        <v>0</v>
      </c>
    </row>
    <row r="12946" spans="12:17" x14ac:dyDescent="0.25">
      <c r="L12946" s="38">
        <f>IF(AND(Colin!$G12946=$B$1,Colin!$H12946=$C$3),Colin!$I12946,)</f>
        <v>0</v>
      </c>
      <c r="M12946" s="38">
        <f>IF(AND(Colin!$G12946=$B$1,Colin!$H12946&lt;=$C$3),Colin!$I12946,)</f>
        <v>0</v>
      </c>
      <c r="N12946" s="38">
        <f>IF(AND(Colin!$G12946=$B$2,Colin!$H12946=$C$3),Colin!$I12946,)</f>
        <v>0</v>
      </c>
      <c r="O12946" s="38">
        <f>IF(AND(Colin!$G12946=$B$2,Colin!$H12946&lt;=$C$3),Colin!$I12946,)</f>
        <v>0</v>
      </c>
      <c r="P12946" s="38">
        <f>IF(Colin!$G12946&lt;$B$2,Colin!$I12946,0)</f>
        <v>0</v>
      </c>
      <c r="Q12946" s="38">
        <f>IF(Colin!$G12946&lt;$B$1,Colin!$I12946,0)</f>
        <v>0</v>
      </c>
    </row>
    <row r="12947" spans="12:17" x14ac:dyDescent="0.25">
      <c r="L12947" s="38">
        <f>IF(AND(Colin!$G12947=$B$1,Colin!$H12947=$C$3),Colin!$I12947,)</f>
        <v>0</v>
      </c>
      <c r="M12947" s="38">
        <f>IF(AND(Colin!$G12947=$B$1,Colin!$H12947&lt;=$C$3),Colin!$I12947,)</f>
        <v>0</v>
      </c>
      <c r="N12947" s="38">
        <f>IF(AND(Colin!$G12947=$B$2,Colin!$H12947=$C$3),Colin!$I12947,)</f>
        <v>0</v>
      </c>
      <c r="O12947" s="38">
        <f>IF(AND(Colin!$G12947=$B$2,Colin!$H12947&lt;=$C$3),Colin!$I12947,)</f>
        <v>0</v>
      </c>
      <c r="P12947" s="38">
        <f>IF(Colin!$G12947&lt;$B$2,Colin!$I12947,0)</f>
        <v>0</v>
      </c>
      <c r="Q12947" s="38">
        <f>IF(Colin!$G12947&lt;$B$1,Colin!$I12947,0)</f>
        <v>0</v>
      </c>
    </row>
    <row r="12948" spans="12:17" x14ac:dyDescent="0.25">
      <c r="L12948" s="38">
        <f>IF(AND(Colin!$G12948=$B$1,Colin!$H12948=$C$3),Colin!$I12948,)</f>
        <v>0</v>
      </c>
      <c r="M12948" s="38">
        <f>IF(AND(Colin!$G12948=$B$1,Colin!$H12948&lt;=$C$3),Colin!$I12948,)</f>
        <v>0</v>
      </c>
      <c r="N12948" s="38">
        <f>IF(AND(Colin!$G12948=$B$2,Colin!$H12948=$C$3),Colin!$I12948,)</f>
        <v>0</v>
      </c>
      <c r="O12948" s="38">
        <f>IF(AND(Colin!$G12948=$B$2,Colin!$H12948&lt;=$C$3),Colin!$I12948,)</f>
        <v>0</v>
      </c>
      <c r="P12948" s="38">
        <f>IF(Colin!$G12948&lt;$B$2,Colin!$I12948,0)</f>
        <v>0</v>
      </c>
      <c r="Q12948" s="38">
        <f>IF(Colin!$G12948&lt;$B$1,Colin!$I12948,0)</f>
        <v>0</v>
      </c>
    </row>
    <row r="12949" spans="12:17" x14ac:dyDescent="0.25">
      <c r="L12949" s="38">
        <f>IF(AND(Colin!$G12949=$B$1,Colin!$H12949=$C$3),Colin!$I12949,)</f>
        <v>0</v>
      </c>
      <c r="M12949" s="38">
        <f>IF(AND(Colin!$G12949=$B$1,Colin!$H12949&lt;=$C$3),Colin!$I12949,)</f>
        <v>0</v>
      </c>
      <c r="N12949" s="38">
        <f>IF(AND(Colin!$G12949=$B$2,Colin!$H12949=$C$3),Colin!$I12949,)</f>
        <v>0</v>
      </c>
      <c r="O12949" s="38">
        <f>IF(AND(Colin!$G12949=$B$2,Colin!$H12949&lt;=$C$3),Colin!$I12949,)</f>
        <v>0</v>
      </c>
      <c r="P12949" s="38">
        <f>IF(Colin!$G12949&lt;$B$2,Colin!$I12949,0)</f>
        <v>0</v>
      </c>
      <c r="Q12949" s="38">
        <f>IF(Colin!$G12949&lt;$B$1,Colin!$I12949,0)</f>
        <v>0</v>
      </c>
    </row>
    <row r="12950" spans="12:17" x14ac:dyDescent="0.25">
      <c r="L12950" s="38">
        <f>IF(AND(Colin!$G12950=$B$1,Colin!$H12950=$C$3),Colin!$I12950,)</f>
        <v>0</v>
      </c>
      <c r="M12950" s="38">
        <f>IF(AND(Colin!$G12950=$B$1,Colin!$H12950&lt;=$C$3),Colin!$I12950,)</f>
        <v>0</v>
      </c>
      <c r="N12950" s="38">
        <f>IF(AND(Colin!$G12950=$B$2,Colin!$H12950=$C$3),Colin!$I12950,)</f>
        <v>0</v>
      </c>
      <c r="O12950" s="38">
        <f>IF(AND(Colin!$G12950=$B$2,Colin!$H12950&lt;=$C$3),Colin!$I12950,)</f>
        <v>0</v>
      </c>
      <c r="P12950" s="38">
        <f>IF(Colin!$G12950&lt;$B$2,Colin!$I12950,0)</f>
        <v>0</v>
      </c>
      <c r="Q12950" s="38">
        <f>IF(Colin!$G12950&lt;$B$1,Colin!$I12950,0)</f>
        <v>0</v>
      </c>
    </row>
    <row r="12951" spans="12:17" x14ac:dyDescent="0.25">
      <c r="L12951" s="38">
        <f>IF(AND(Colin!$G12951=$B$1,Colin!$H12951=$C$3),Colin!$I12951,)</f>
        <v>0</v>
      </c>
      <c r="M12951" s="38">
        <f>IF(AND(Colin!$G12951=$B$1,Colin!$H12951&lt;=$C$3),Colin!$I12951,)</f>
        <v>0</v>
      </c>
      <c r="N12951" s="38">
        <f>IF(AND(Colin!$G12951=$B$2,Colin!$H12951=$C$3),Colin!$I12951,)</f>
        <v>0</v>
      </c>
      <c r="O12951" s="38">
        <f>IF(AND(Colin!$G12951=$B$2,Colin!$H12951&lt;=$C$3),Colin!$I12951,)</f>
        <v>0</v>
      </c>
      <c r="P12951" s="38">
        <f>IF(Colin!$G12951&lt;$B$2,Colin!$I12951,0)</f>
        <v>0</v>
      </c>
      <c r="Q12951" s="38">
        <f>IF(Colin!$G12951&lt;$B$1,Colin!$I12951,0)</f>
        <v>0</v>
      </c>
    </row>
    <row r="12952" spans="12:17" x14ac:dyDescent="0.25">
      <c r="L12952" s="38">
        <f>IF(AND(Colin!$G12952=$B$1,Colin!$H12952=$C$3),Colin!$I12952,)</f>
        <v>0</v>
      </c>
      <c r="M12952" s="38">
        <f>IF(AND(Colin!$G12952=$B$1,Colin!$H12952&lt;=$C$3),Colin!$I12952,)</f>
        <v>0</v>
      </c>
      <c r="N12952" s="38">
        <f>IF(AND(Colin!$G12952=$B$2,Colin!$H12952=$C$3),Colin!$I12952,)</f>
        <v>0</v>
      </c>
      <c r="O12952" s="38">
        <f>IF(AND(Colin!$G12952=$B$2,Colin!$H12952&lt;=$C$3),Colin!$I12952,)</f>
        <v>0</v>
      </c>
      <c r="P12952" s="38">
        <f>IF(Colin!$G12952&lt;$B$2,Colin!$I12952,0)</f>
        <v>0</v>
      </c>
      <c r="Q12952" s="38">
        <f>IF(Colin!$G12952&lt;$B$1,Colin!$I12952,0)</f>
        <v>0</v>
      </c>
    </row>
    <row r="12953" spans="12:17" x14ac:dyDescent="0.25">
      <c r="L12953" s="38">
        <f>IF(AND(Colin!$G12953=$B$1,Colin!$H12953=$C$3),Colin!$I12953,)</f>
        <v>0</v>
      </c>
      <c r="M12953" s="38">
        <f>IF(AND(Colin!$G12953=$B$1,Colin!$H12953&lt;=$C$3),Colin!$I12953,)</f>
        <v>0</v>
      </c>
      <c r="N12953" s="38">
        <f>IF(AND(Colin!$G12953=$B$2,Colin!$H12953=$C$3),Colin!$I12953,)</f>
        <v>0</v>
      </c>
      <c r="O12953" s="38">
        <f>IF(AND(Colin!$G12953=$B$2,Colin!$H12953&lt;=$C$3),Colin!$I12953,)</f>
        <v>0</v>
      </c>
      <c r="P12953" s="38">
        <f>IF(Colin!$G12953&lt;$B$2,Colin!$I12953,0)</f>
        <v>0</v>
      </c>
      <c r="Q12953" s="38">
        <f>IF(Colin!$G12953&lt;$B$1,Colin!$I12953,0)</f>
        <v>0</v>
      </c>
    </row>
    <row r="12954" spans="12:17" x14ac:dyDescent="0.25">
      <c r="L12954" s="38">
        <f>IF(AND(Colin!$G12954=$B$1,Colin!$H12954=$C$3),Colin!$I12954,)</f>
        <v>0</v>
      </c>
      <c r="M12954" s="38">
        <f>IF(AND(Colin!$G12954=$B$1,Colin!$H12954&lt;=$C$3),Colin!$I12954,)</f>
        <v>0</v>
      </c>
      <c r="N12954" s="38">
        <f>IF(AND(Colin!$G12954=$B$2,Colin!$H12954=$C$3),Colin!$I12954,)</f>
        <v>0</v>
      </c>
      <c r="O12954" s="38">
        <f>IF(AND(Colin!$G12954=$B$2,Colin!$H12954&lt;=$C$3),Colin!$I12954,)</f>
        <v>0</v>
      </c>
      <c r="P12954" s="38">
        <f>IF(Colin!$G12954&lt;$B$2,Colin!$I12954,0)</f>
        <v>0</v>
      </c>
      <c r="Q12954" s="38">
        <f>IF(Colin!$G12954&lt;$B$1,Colin!$I12954,0)</f>
        <v>0</v>
      </c>
    </row>
    <row r="12955" spans="12:17" x14ac:dyDescent="0.25">
      <c r="L12955" s="38">
        <f>IF(AND(Colin!$G12955=$B$1,Colin!$H12955=$C$3),Colin!$I12955,)</f>
        <v>0</v>
      </c>
      <c r="M12955" s="38">
        <f>IF(AND(Colin!$G12955=$B$1,Colin!$H12955&lt;=$C$3),Colin!$I12955,)</f>
        <v>0</v>
      </c>
      <c r="N12955" s="38">
        <f>IF(AND(Colin!$G12955=$B$2,Colin!$H12955=$C$3),Colin!$I12955,)</f>
        <v>0</v>
      </c>
      <c r="O12955" s="38">
        <f>IF(AND(Colin!$G12955=$B$2,Colin!$H12955&lt;=$C$3),Colin!$I12955,)</f>
        <v>0</v>
      </c>
      <c r="P12955" s="38">
        <f>IF(Colin!$G12955&lt;$B$2,Colin!$I12955,0)</f>
        <v>0</v>
      </c>
      <c r="Q12955" s="38">
        <f>IF(Colin!$G12955&lt;$B$1,Colin!$I12955,0)</f>
        <v>0</v>
      </c>
    </row>
    <row r="12956" spans="12:17" x14ac:dyDescent="0.25">
      <c r="L12956" s="38">
        <f>IF(AND(Colin!$G12956=$B$1,Colin!$H12956=$C$3),Colin!$I12956,)</f>
        <v>0</v>
      </c>
      <c r="M12956" s="38">
        <f>IF(AND(Colin!$G12956=$B$1,Colin!$H12956&lt;=$C$3),Colin!$I12956,)</f>
        <v>0</v>
      </c>
      <c r="N12956" s="38">
        <f>IF(AND(Colin!$G12956=$B$2,Colin!$H12956=$C$3),Colin!$I12956,)</f>
        <v>0</v>
      </c>
      <c r="O12956" s="38">
        <f>IF(AND(Colin!$G12956=$B$2,Colin!$H12956&lt;=$C$3),Colin!$I12956,)</f>
        <v>0</v>
      </c>
      <c r="P12956" s="38">
        <f>IF(Colin!$G12956&lt;$B$2,Colin!$I12956,0)</f>
        <v>0</v>
      </c>
      <c r="Q12956" s="38">
        <f>IF(Colin!$G12956&lt;$B$1,Colin!$I12956,0)</f>
        <v>0</v>
      </c>
    </row>
    <row r="12957" spans="12:17" x14ac:dyDescent="0.25">
      <c r="L12957" s="38">
        <f>IF(AND(Colin!$G12957=$B$1,Colin!$H12957=$C$3),Colin!$I12957,)</f>
        <v>0</v>
      </c>
      <c r="M12957" s="38">
        <f>IF(AND(Colin!$G12957=$B$1,Colin!$H12957&lt;=$C$3),Colin!$I12957,)</f>
        <v>0</v>
      </c>
      <c r="N12957" s="38">
        <f>IF(AND(Colin!$G12957=$B$2,Colin!$H12957=$C$3),Colin!$I12957,)</f>
        <v>0</v>
      </c>
      <c r="O12957" s="38">
        <f>IF(AND(Colin!$G12957=$B$2,Colin!$H12957&lt;=$C$3),Colin!$I12957,)</f>
        <v>0</v>
      </c>
      <c r="P12957" s="38">
        <f>IF(Colin!$G12957&lt;$B$2,Colin!$I12957,0)</f>
        <v>0</v>
      </c>
      <c r="Q12957" s="38">
        <f>IF(Colin!$G12957&lt;$B$1,Colin!$I12957,0)</f>
        <v>0</v>
      </c>
    </row>
    <row r="12958" spans="12:17" x14ac:dyDescent="0.25">
      <c r="L12958" s="38">
        <f>IF(AND(Colin!$G12958=$B$1,Colin!$H12958=$C$3),Colin!$I12958,)</f>
        <v>0</v>
      </c>
      <c r="M12958" s="38">
        <f>IF(AND(Colin!$G12958=$B$1,Colin!$H12958&lt;=$C$3),Colin!$I12958,)</f>
        <v>0</v>
      </c>
      <c r="N12958" s="38">
        <f>IF(AND(Colin!$G12958=$B$2,Colin!$H12958=$C$3),Colin!$I12958,)</f>
        <v>0</v>
      </c>
      <c r="O12958" s="38">
        <f>IF(AND(Colin!$G12958=$B$2,Colin!$H12958&lt;=$C$3),Colin!$I12958,)</f>
        <v>0</v>
      </c>
      <c r="P12958" s="38">
        <f>IF(Colin!$G12958&lt;$B$2,Colin!$I12958,0)</f>
        <v>0</v>
      </c>
      <c r="Q12958" s="38">
        <f>IF(Colin!$G12958&lt;$B$1,Colin!$I12958,0)</f>
        <v>0</v>
      </c>
    </row>
    <row r="12959" spans="12:17" x14ac:dyDescent="0.25">
      <c r="L12959" s="38">
        <f>IF(AND(Colin!$G12959=$B$1,Colin!$H12959=$C$3),Colin!$I12959,)</f>
        <v>0</v>
      </c>
      <c r="M12959" s="38">
        <f>IF(AND(Colin!$G12959=$B$1,Colin!$H12959&lt;=$C$3),Colin!$I12959,)</f>
        <v>0</v>
      </c>
      <c r="N12959" s="38">
        <f>IF(AND(Colin!$G12959=$B$2,Colin!$H12959=$C$3),Colin!$I12959,)</f>
        <v>0</v>
      </c>
      <c r="O12959" s="38">
        <f>IF(AND(Colin!$G12959=$B$2,Colin!$H12959&lt;=$C$3),Colin!$I12959,)</f>
        <v>0</v>
      </c>
      <c r="P12959" s="38">
        <f>IF(Colin!$G12959&lt;$B$2,Colin!$I12959,0)</f>
        <v>0</v>
      </c>
      <c r="Q12959" s="38">
        <f>IF(Colin!$G12959&lt;$B$1,Colin!$I12959,0)</f>
        <v>0</v>
      </c>
    </row>
    <row r="12960" spans="12:17" x14ac:dyDescent="0.25">
      <c r="L12960" s="38">
        <f>IF(AND(Colin!$G12960=$B$1,Colin!$H12960=$C$3),Colin!$I12960,)</f>
        <v>0</v>
      </c>
      <c r="M12960" s="38">
        <f>IF(AND(Colin!$G12960=$B$1,Colin!$H12960&lt;=$C$3),Colin!$I12960,)</f>
        <v>0</v>
      </c>
      <c r="N12960" s="38">
        <f>IF(AND(Colin!$G12960=$B$2,Colin!$H12960=$C$3),Colin!$I12960,)</f>
        <v>0</v>
      </c>
      <c r="O12960" s="38">
        <f>IF(AND(Colin!$G12960=$B$2,Colin!$H12960&lt;=$C$3),Colin!$I12960,)</f>
        <v>0</v>
      </c>
      <c r="P12960" s="38">
        <f>IF(Colin!$G12960&lt;$B$2,Colin!$I12960,0)</f>
        <v>0</v>
      </c>
      <c r="Q12960" s="38">
        <f>IF(Colin!$G12960&lt;$B$1,Colin!$I12960,0)</f>
        <v>0</v>
      </c>
    </row>
    <row r="12961" spans="12:17" x14ac:dyDescent="0.25">
      <c r="L12961" s="38">
        <f>IF(AND(Colin!$G12961=$B$1,Colin!$H12961=$C$3),Colin!$I12961,)</f>
        <v>0</v>
      </c>
      <c r="M12961" s="38">
        <f>IF(AND(Colin!$G12961=$B$1,Colin!$H12961&lt;=$C$3),Colin!$I12961,)</f>
        <v>0</v>
      </c>
      <c r="N12961" s="38">
        <f>IF(AND(Colin!$G12961=$B$2,Colin!$H12961=$C$3),Colin!$I12961,)</f>
        <v>0</v>
      </c>
      <c r="O12961" s="38">
        <f>IF(AND(Colin!$G12961=$B$2,Colin!$H12961&lt;=$C$3),Colin!$I12961,)</f>
        <v>0</v>
      </c>
      <c r="P12961" s="38">
        <f>IF(Colin!$G12961&lt;$B$2,Colin!$I12961,0)</f>
        <v>0</v>
      </c>
      <c r="Q12961" s="38">
        <f>IF(Colin!$G12961&lt;$B$1,Colin!$I12961,0)</f>
        <v>0</v>
      </c>
    </row>
    <row r="12962" spans="12:17" x14ac:dyDescent="0.25">
      <c r="L12962" s="38">
        <f>IF(AND(Colin!$G12962=$B$1,Colin!$H12962=$C$3),Colin!$I12962,)</f>
        <v>0</v>
      </c>
      <c r="M12962" s="38">
        <f>IF(AND(Colin!$G12962=$B$1,Colin!$H12962&lt;=$C$3),Colin!$I12962,)</f>
        <v>0</v>
      </c>
      <c r="N12962" s="38">
        <f>IF(AND(Colin!$G12962=$B$2,Colin!$H12962=$C$3),Colin!$I12962,)</f>
        <v>0</v>
      </c>
      <c r="O12962" s="38">
        <f>IF(AND(Colin!$G12962=$B$2,Colin!$H12962&lt;=$C$3),Colin!$I12962,)</f>
        <v>0</v>
      </c>
      <c r="P12962" s="38">
        <f>IF(Colin!$G12962&lt;$B$2,Colin!$I12962,0)</f>
        <v>0</v>
      </c>
      <c r="Q12962" s="38">
        <f>IF(Colin!$G12962&lt;$B$1,Colin!$I12962,0)</f>
        <v>0</v>
      </c>
    </row>
    <row r="12963" spans="12:17" x14ac:dyDescent="0.25">
      <c r="L12963" s="38">
        <f>IF(AND(Colin!$G12963=$B$1,Colin!$H12963=$C$3),Colin!$I12963,)</f>
        <v>0</v>
      </c>
      <c r="M12963" s="38">
        <f>IF(AND(Colin!$G12963=$B$1,Colin!$H12963&lt;=$C$3),Colin!$I12963,)</f>
        <v>0</v>
      </c>
      <c r="N12963" s="38">
        <f>IF(AND(Colin!$G12963=$B$2,Colin!$H12963=$C$3),Colin!$I12963,)</f>
        <v>0</v>
      </c>
      <c r="O12963" s="38">
        <f>IF(AND(Colin!$G12963=$B$2,Colin!$H12963&lt;=$C$3),Colin!$I12963,)</f>
        <v>0</v>
      </c>
      <c r="P12963" s="38">
        <f>IF(Colin!$G12963&lt;$B$2,Colin!$I12963,0)</f>
        <v>0</v>
      </c>
      <c r="Q12963" s="38">
        <f>IF(Colin!$G12963&lt;$B$1,Colin!$I12963,0)</f>
        <v>0</v>
      </c>
    </row>
    <row r="12964" spans="12:17" x14ac:dyDescent="0.25">
      <c r="L12964" s="38">
        <f>IF(AND(Colin!$G12964=$B$1,Colin!$H12964=$C$3),Colin!$I12964,)</f>
        <v>0</v>
      </c>
      <c r="M12964" s="38">
        <f>IF(AND(Colin!$G12964=$B$1,Colin!$H12964&lt;=$C$3),Colin!$I12964,)</f>
        <v>0</v>
      </c>
      <c r="N12964" s="38">
        <f>IF(AND(Colin!$G12964=$B$2,Colin!$H12964=$C$3),Colin!$I12964,)</f>
        <v>0</v>
      </c>
      <c r="O12964" s="38">
        <f>IF(AND(Colin!$G12964=$B$2,Colin!$H12964&lt;=$C$3),Colin!$I12964,)</f>
        <v>0</v>
      </c>
      <c r="P12964" s="38">
        <f>IF(Colin!$G12964&lt;$B$2,Colin!$I12964,0)</f>
        <v>0</v>
      </c>
      <c r="Q12964" s="38">
        <f>IF(Colin!$G12964&lt;$B$1,Colin!$I12964,0)</f>
        <v>0</v>
      </c>
    </row>
    <row r="12965" spans="12:17" x14ac:dyDescent="0.25">
      <c r="L12965" s="38">
        <f>IF(AND(Colin!$G12965=$B$1,Colin!$H12965=$C$3),Colin!$I12965,)</f>
        <v>0</v>
      </c>
      <c r="M12965" s="38">
        <f>IF(AND(Colin!$G12965=$B$1,Colin!$H12965&lt;=$C$3),Colin!$I12965,)</f>
        <v>0</v>
      </c>
      <c r="N12965" s="38">
        <f>IF(AND(Colin!$G12965=$B$2,Colin!$H12965=$C$3),Colin!$I12965,)</f>
        <v>0</v>
      </c>
      <c r="O12965" s="38">
        <f>IF(AND(Colin!$G12965=$B$2,Colin!$H12965&lt;=$C$3),Colin!$I12965,)</f>
        <v>0</v>
      </c>
      <c r="P12965" s="38">
        <f>IF(Colin!$G12965&lt;$B$2,Colin!$I12965,0)</f>
        <v>0</v>
      </c>
      <c r="Q12965" s="38">
        <f>IF(Colin!$G12965&lt;$B$1,Colin!$I12965,0)</f>
        <v>0</v>
      </c>
    </row>
    <row r="12966" spans="12:17" x14ac:dyDescent="0.25">
      <c r="L12966" s="38">
        <f>IF(AND(Colin!$G12966=$B$1,Colin!$H12966=$C$3),Colin!$I12966,)</f>
        <v>0</v>
      </c>
      <c r="M12966" s="38">
        <f>IF(AND(Colin!$G12966=$B$1,Colin!$H12966&lt;=$C$3),Colin!$I12966,)</f>
        <v>0</v>
      </c>
      <c r="N12966" s="38">
        <f>IF(AND(Colin!$G12966=$B$2,Colin!$H12966=$C$3),Colin!$I12966,)</f>
        <v>0</v>
      </c>
      <c r="O12966" s="38">
        <f>IF(AND(Colin!$G12966=$B$2,Colin!$H12966&lt;=$C$3),Colin!$I12966,)</f>
        <v>0</v>
      </c>
      <c r="P12966" s="38">
        <f>IF(Colin!$G12966&lt;$B$2,Colin!$I12966,0)</f>
        <v>0</v>
      </c>
      <c r="Q12966" s="38">
        <f>IF(Colin!$G12966&lt;$B$1,Colin!$I12966,0)</f>
        <v>0</v>
      </c>
    </row>
    <row r="12967" spans="12:17" x14ac:dyDescent="0.25">
      <c r="L12967" s="38">
        <f>IF(AND(Colin!$G12967=$B$1,Colin!$H12967=$C$3),Colin!$I12967,)</f>
        <v>0</v>
      </c>
      <c r="M12967" s="38">
        <f>IF(AND(Colin!$G12967=$B$1,Colin!$H12967&lt;=$C$3),Colin!$I12967,)</f>
        <v>0</v>
      </c>
      <c r="N12967" s="38">
        <f>IF(AND(Colin!$G12967=$B$2,Colin!$H12967=$C$3),Colin!$I12967,)</f>
        <v>0</v>
      </c>
      <c r="O12967" s="38">
        <f>IF(AND(Colin!$G12967=$B$2,Colin!$H12967&lt;=$C$3),Colin!$I12967,)</f>
        <v>0</v>
      </c>
      <c r="P12967" s="38">
        <f>IF(Colin!$G12967&lt;$B$2,Colin!$I12967,0)</f>
        <v>0</v>
      </c>
      <c r="Q12967" s="38">
        <f>IF(Colin!$G12967&lt;$B$1,Colin!$I12967,0)</f>
        <v>0</v>
      </c>
    </row>
    <row r="12968" spans="12:17" x14ac:dyDescent="0.25">
      <c r="L12968" s="38">
        <f>IF(AND(Colin!$G12968=$B$1,Colin!$H12968=$C$3),Colin!$I12968,)</f>
        <v>0</v>
      </c>
      <c r="M12968" s="38">
        <f>IF(AND(Colin!$G12968=$B$1,Colin!$H12968&lt;=$C$3),Colin!$I12968,)</f>
        <v>0</v>
      </c>
      <c r="N12968" s="38">
        <f>IF(AND(Colin!$G12968=$B$2,Colin!$H12968=$C$3),Colin!$I12968,)</f>
        <v>0</v>
      </c>
      <c r="O12968" s="38">
        <f>IF(AND(Colin!$G12968=$B$2,Colin!$H12968&lt;=$C$3),Colin!$I12968,)</f>
        <v>0</v>
      </c>
      <c r="P12968" s="38">
        <f>IF(Colin!$G12968&lt;$B$2,Colin!$I12968,0)</f>
        <v>0</v>
      </c>
      <c r="Q12968" s="38">
        <f>IF(Colin!$G12968&lt;$B$1,Colin!$I12968,0)</f>
        <v>0</v>
      </c>
    </row>
    <row r="12969" spans="12:17" x14ac:dyDescent="0.25">
      <c r="L12969" s="38">
        <f>IF(AND(Colin!$G12969=$B$1,Colin!$H12969=$C$3),Colin!$I12969,)</f>
        <v>0</v>
      </c>
      <c r="M12969" s="38">
        <f>IF(AND(Colin!$G12969=$B$1,Colin!$H12969&lt;=$C$3),Colin!$I12969,)</f>
        <v>0</v>
      </c>
      <c r="N12969" s="38">
        <f>IF(AND(Colin!$G12969=$B$2,Colin!$H12969=$C$3),Colin!$I12969,)</f>
        <v>0</v>
      </c>
      <c r="O12969" s="38">
        <f>IF(AND(Colin!$G12969=$B$2,Colin!$H12969&lt;=$C$3),Colin!$I12969,)</f>
        <v>0</v>
      </c>
      <c r="P12969" s="38">
        <f>IF(Colin!$G12969&lt;$B$2,Colin!$I12969,0)</f>
        <v>0</v>
      </c>
      <c r="Q12969" s="38">
        <f>IF(Colin!$G12969&lt;$B$1,Colin!$I12969,0)</f>
        <v>0</v>
      </c>
    </row>
    <row r="12970" spans="12:17" x14ac:dyDescent="0.25">
      <c r="L12970" s="38">
        <f>IF(AND(Colin!$G12970=$B$1,Colin!$H12970=$C$3),Colin!$I12970,)</f>
        <v>0</v>
      </c>
      <c r="M12970" s="38">
        <f>IF(AND(Colin!$G12970=$B$1,Colin!$H12970&lt;=$C$3),Colin!$I12970,)</f>
        <v>0</v>
      </c>
      <c r="N12970" s="38">
        <f>IF(AND(Colin!$G12970=$B$2,Colin!$H12970=$C$3),Colin!$I12970,)</f>
        <v>0</v>
      </c>
      <c r="O12970" s="38">
        <f>IF(AND(Colin!$G12970=$B$2,Colin!$H12970&lt;=$C$3),Colin!$I12970,)</f>
        <v>0</v>
      </c>
      <c r="P12970" s="38">
        <f>IF(Colin!$G12970&lt;$B$2,Colin!$I12970,0)</f>
        <v>0</v>
      </c>
      <c r="Q12970" s="38">
        <f>IF(Colin!$G12970&lt;$B$1,Colin!$I12970,0)</f>
        <v>0</v>
      </c>
    </row>
    <row r="12971" spans="12:17" x14ac:dyDescent="0.25">
      <c r="L12971" s="38">
        <f>IF(AND(Colin!$G12971=$B$1,Colin!$H12971=$C$3),Colin!$I12971,)</f>
        <v>0</v>
      </c>
      <c r="M12971" s="38">
        <f>IF(AND(Colin!$G12971=$B$1,Colin!$H12971&lt;=$C$3),Colin!$I12971,)</f>
        <v>0</v>
      </c>
      <c r="N12971" s="38">
        <f>IF(AND(Colin!$G12971=$B$2,Colin!$H12971=$C$3),Colin!$I12971,)</f>
        <v>0</v>
      </c>
      <c r="O12971" s="38">
        <f>IF(AND(Colin!$G12971=$B$2,Colin!$H12971&lt;=$C$3),Colin!$I12971,)</f>
        <v>0</v>
      </c>
      <c r="P12971" s="38">
        <f>IF(Colin!$G12971&lt;$B$2,Colin!$I12971,0)</f>
        <v>0</v>
      </c>
      <c r="Q12971" s="38">
        <f>IF(Colin!$G12971&lt;$B$1,Colin!$I12971,0)</f>
        <v>0</v>
      </c>
    </row>
    <row r="12972" spans="12:17" x14ac:dyDescent="0.25">
      <c r="L12972" s="38">
        <f>IF(AND(Colin!$G12972=$B$1,Colin!$H12972=$C$3),Colin!$I12972,)</f>
        <v>0</v>
      </c>
      <c r="M12972" s="38">
        <f>IF(AND(Colin!$G12972=$B$1,Colin!$H12972&lt;=$C$3),Colin!$I12972,)</f>
        <v>0</v>
      </c>
      <c r="N12972" s="38">
        <f>IF(AND(Colin!$G12972=$B$2,Colin!$H12972=$C$3),Colin!$I12972,)</f>
        <v>0</v>
      </c>
      <c r="O12972" s="38">
        <f>IF(AND(Colin!$G12972=$B$2,Colin!$H12972&lt;=$C$3),Colin!$I12972,)</f>
        <v>0</v>
      </c>
      <c r="P12972" s="38">
        <f>IF(Colin!$G12972&lt;$B$2,Colin!$I12972,0)</f>
        <v>0</v>
      </c>
      <c r="Q12972" s="38">
        <f>IF(Colin!$G12972&lt;$B$1,Colin!$I12972,0)</f>
        <v>0</v>
      </c>
    </row>
    <row r="12973" spans="12:17" x14ac:dyDescent="0.25">
      <c r="L12973" s="38">
        <f>IF(AND(Colin!$G12973=$B$1,Colin!$H12973=$C$3),Colin!$I12973,)</f>
        <v>0</v>
      </c>
      <c r="M12973" s="38">
        <f>IF(AND(Colin!$G12973=$B$1,Colin!$H12973&lt;=$C$3),Colin!$I12973,)</f>
        <v>0</v>
      </c>
      <c r="N12973" s="38">
        <f>IF(AND(Colin!$G12973=$B$2,Colin!$H12973=$C$3),Colin!$I12973,)</f>
        <v>0</v>
      </c>
      <c r="O12973" s="38">
        <f>IF(AND(Colin!$G12973=$B$2,Colin!$H12973&lt;=$C$3),Colin!$I12973,)</f>
        <v>0</v>
      </c>
      <c r="P12973" s="38">
        <f>IF(Colin!$G12973&lt;$B$2,Colin!$I12973,0)</f>
        <v>0</v>
      </c>
      <c r="Q12973" s="38">
        <f>IF(Colin!$G12973&lt;$B$1,Colin!$I12973,0)</f>
        <v>0</v>
      </c>
    </row>
    <row r="12974" spans="12:17" x14ac:dyDescent="0.25">
      <c r="L12974" s="38">
        <f>IF(AND(Colin!$G12974=$B$1,Colin!$H12974=$C$3),Colin!$I12974,)</f>
        <v>0</v>
      </c>
      <c r="M12974" s="38">
        <f>IF(AND(Colin!$G12974=$B$1,Colin!$H12974&lt;=$C$3),Colin!$I12974,)</f>
        <v>0</v>
      </c>
      <c r="N12974" s="38">
        <f>IF(AND(Colin!$G12974=$B$2,Colin!$H12974=$C$3),Colin!$I12974,)</f>
        <v>0</v>
      </c>
      <c r="O12974" s="38">
        <f>IF(AND(Colin!$G12974=$B$2,Colin!$H12974&lt;=$C$3),Colin!$I12974,)</f>
        <v>0</v>
      </c>
      <c r="P12974" s="38">
        <f>IF(Colin!$G12974&lt;$B$2,Colin!$I12974,0)</f>
        <v>0</v>
      </c>
      <c r="Q12974" s="38">
        <f>IF(Colin!$G12974&lt;$B$1,Colin!$I12974,0)</f>
        <v>0</v>
      </c>
    </row>
    <row r="12975" spans="12:17" x14ac:dyDescent="0.25">
      <c r="L12975" s="38">
        <f>IF(AND(Colin!$G12975=$B$1,Colin!$H12975=$C$3),Colin!$I12975,)</f>
        <v>0</v>
      </c>
      <c r="M12975" s="38">
        <f>IF(AND(Colin!$G12975=$B$1,Colin!$H12975&lt;=$C$3),Colin!$I12975,)</f>
        <v>0</v>
      </c>
      <c r="N12975" s="38">
        <f>IF(AND(Colin!$G12975=$B$2,Colin!$H12975=$C$3),Colin!$I12975,)</f>
        <v>0</v>
      </c>
      <c r="O12975" s="38">
        <f>IF(AND(Colin!$G12975=$B$2,Colin!$H12975&lt;=$C$3),Colin!$I12975,)</f>
        <v>0</v>
      </c>
      <c r="P12975" s="38">
        <f>IF(Colin!$G12975&lt;$B$2,Colin!$I12975,0)</f>
        <v>0</v>
      </c>
      <c r="Q12975" s="38">
        <f>IF(Colin!$G12975&lt;$B$1,Colin!$I12975,0)</f>
        <v>0</v>
      </c>
    </row>
    <row r="12976" spans="12:17" x14ac:dyDescent="0.25">
      <c r="L12976" s="38">
        <f>IF(AND(Colin!$G12976=$B$1,Colin!$H12976=$C$3),Colin!$I12976,)</f>
        <v>0</v>
      </c>
      <c r="M12976" s="38">
        <f>IF(AND(Colin!$G12976=$B$1,Colin!$H12976&lt;=$C$3),Colin!$I12976,)</f>
        <v>0</v>
      </c>
      <c r="N12976" s="38">
        <f>IF(AND(Colin!$G12976=$B$2,Colin!$H12976=$C$3),Colin!$I12976,)</f>
        <v>0</v>
      </c>
      <c r="O12976" s="38">
        <f>IF(AND(Colin!$G12976=$B$2,Colin!$H12976&lt;=$C$3),Colin!$I12976,)</f>
        <v>0</v>
      </c>
      <c r="P12976" s="38">
        <f>IF(Colin!$G12976&lt;$B$2,Colin!$I12976,0)</f>
        <v>0</v>
      </c>
      <c r="Q12976" s="38">
        <f>IF(Colin!$G12976&lt;$B$1,Colin!$I12976,0)</f>
        <v>0</v>
      </c>
    </row>
    <row r="12977" spans="12:17" x14ac:dyDescent="0.25">
      <c r="L12977" s="38">
        <f>IF(AND(Colin!$G12977=$B$1,Colin!$H12977=$C$3),Colin!$I12977,)</f>
        <v>0</v>
      </c>
      <c r="M12977" s="38">
        <f>IF(AND(Colin!$G12977=$B$1,Colin!$H12977&lt;=$C$3),Colin!$I12977,)</f>
        <v>0</v>
      </c>
      <c r="N12977" s="38">
        <f>IF(AND(Colin!$G12977=$B$2,Colin!$H12977=$C$3),Colin!$I12977,)</f>
        <v>0</v>
      </c>
      <c r="O12977" s="38">
        <f>IF(AND(Colin!$G12977=$B$2,Colin!$H12977&lt;=$C$3),Colin!$I12977,)</f>
        <v>0</v>
      </c>
      <c r="P12977" s="38">
        <f>IF(Colin!$G12977&lt;$B$2,Colin!$I12977,0)</f>
        <v>0</v>
      </c>
      <c r="Q12977" s="38">
        <f>IF(Colin!$G12977&lt;$B$1,Colin!$I12977,0)</f>
        <v>0</v>
      </c>
    </row>
    <row r="12978" spans="12:17" x14ac:dyDescent="0.25">
      <c r="L12978" s="38">
        <f>IF(AND(Colin!$G12978=$B$1,Colin!$H12978=$C$3),Colin!$I12978,)</f>
        <v>0</v>
      </c>
      <c r="M12978" s="38">
        <f>IF(AND(Colin!$G12978=$B$1,Colin!$H12978&lt;=$C$3),Colin!$I12978,)</f>
        <v>0</v>
      </c>
      <c r="N12978" s="38">
        <f>IF(AND(Colin!$G12978=$B$2,Colin!$H12978=$C$3),Colin!$I12978,)</f>
        <v>0</v>
      </c>
      <c r="O12978" s="38">
        <f>IF(AND(Colin!$G12978=$B$2,Colin!$H12978&lt;=$C$3),Colin!$I12978,)</f>
        <v>0</v>
      </c>
      <c r="P12978" s="38">
        <f>IF(Colin!$G12978&lt;$B$2,Colin!$I12978,0)</f>
        <v>0</v>
      </c>
      <c r="Q12978" s="38">
        <f>IF(Colin!$G12978&lt;$B$1,Colin!$I12978,0)</f>
        <v>0</v>
      </c>
    </row>
    <row r="12979" spans="12:17" x14ac:dyDescent="0.25">
      <c r="L12979" s="38">
        <f>IF(AND(Colin!$G12979=$B$1,Colin!$H12979=$C$3),Colin!$I12979,)</f>
        <v>0</v>
      </c>
      <c r="M12979" s="38">
        <f>IF(AND(Colin!$G12979=$B$1,Colin!$H12979&lt;=$C$3),Colin!$I12979,)</f>
        <v>0</v>
      </c>
      <c r="N12979" s="38">
        <f>IF(AND(Colin!$G12979=$B$2,Colin!$H12979=$C$3),Colin!$I12979,)</f>
        <v>0</v>
      </c>
      <c r="O12979" s="38">
        <f>IF(AND(Colin!$G12979=$B$2,Colin!$H12979&lt;=$C$3),Colin!$I12979,)</f>
        <v>0</v>
      </c>
      <c r="P12979" s="38">
        <f>IF(Colin!$G12979&lt;$B$2,Colin!$I12979,0)</f>
        <v>0</v>
      </c>
      <c r="Q12979" s="38">
        <f>IF(Colin!$G12979&lt;$B$1,Colin!$I12979,0)</f>
        <v>0</v>
      </c>
    </row>
    <row r="12980" spans="12:17" x14ac:dyDescent="0.25">
      <c r="L12980" s="38">
        <f>IF(AND(Colin!$G12980=$B$1,Colin!$H12980=$C$3),Colin!$I12980,)</f>
        <v>0</v>
      </c>
      <c r="M12980" s="38">
        <f>IF(AND(Colin!$G12980=$B$1,Colin!$H12980&lt;=$C$3),Colin!$I12980,)</f>
        <v>0</v>
      </c>
      <c r="N12980" s="38">
        <f>IF(AND(Colin!$G12980=$B$2,Colin!$H12980=$C$3),Colin!$I12980,)</f>
        <v>0</v>
      </c>
      <c r="O12980" s="38">
        <f>IF(AND(Colin!$G12980=$B$2,Colin!$H12980&lt;=$C$3),Colin!$I12980,)</f>
        <v>0</v>
      </c>
      <c r="P12980" s="38">
        <f>IF(Colin!$G12980&lt;$B$2,Colin!$I12980,0)</f>
        <v>0</v>
      </c>
      <c r="Q12980" s="38">
        <f>IF(Colin!$G12980&lt;$B$1,Colin!$I12980,0)</f>
        <v>0</v>
      </c>
    </row>
    <row r="12981" spans="12:17" x14ac:dyDescent="0.25">
      <c r="L12981" s="38">
        <f>IF(AND(Colin!$G12981=$B$1,Colin!$H12981=$C$3),Colin!$I12981,)</f>
        <v>0</v>
      </c>
      <c r="M12981" s="38">
        <f>IF(AND(Colin!$G12981=$B$1,Colin!$H12981&lt;=$C$3),Colin!$I12981,)</f>
        <v>0</v>
      </c>
      <c r="N12981" s="38">
        <f>IF(AND(Colin!$G12981=$B$2,Colin!$H12981=$C$3),Colin!$I12981,)</f>
        <v>0</v>
      </c>
      <c r="O12981" s="38">
        <f>IF(AND(Colin!$G12981=$B$2,Colin!$H12981&lt;=$C$3),Colin!$I12981,)</f>
        <v>0</v>
      </c>
      <c r="P12981" s="38">
        <f>IF(Colin!$G12981&lt;$B$2,Colin!$I12981,0)</f>
        <v>0</v>
      </c>
      <c r="Q12981" s="38">
        <f>IF(Colin!$G12981&lt;$B$1,Colin!$I12981,0)</f>
        <v>0</v>
      </c>
    </row>
    <row r="12982" spans="12:17" x14ac:dyDescent="0.25">
      <c r="L12982" s="38">
        <f>IF(AND(Colin!$G12982=$B$1,Colin!$H12982=$C$3),Colin!$I12982,)</f>
        <v>0</v>
      </c>
      <c r="M12982" s="38">
        <f>IF(AND(Colin!$G12982=$B$1,Colin!$H12982&lt;=$C$3),Colin!$I12982,)</f>
        <v>0</v>
      </c>
      <c r="N12982" s="38">
        <f>IF(AND(Colin!$G12982=$B$2,Colin!$H12982=$C$3),Colin!$I12982,)</f>
        <v>0</v>
      </c>
      <c r="O12982" s="38">
        <f>IF(AND(Colin!$G12982=$B$2,Colin!$H12982&lt;=$C$3),Colin!$I12982,)</f>
        <v>0</v>
      </c>
      <c r="P12982" s="38">
        <f>IF(Colin!$G12982&lt;$B$2,Colin!$I12982,0)</f>
        <v>0</v>
      </c>
      <c r="Q12982" s="38">
        <f>IF(Colin!$G12982&lt;$B$1,Colin!$I12982,0)</f>
        <v>0</v>
      </c>
    </row>
    <row r="12983" spans="12:17" x14ac:dyDescent="0.25">
      <c r="L12983" s="38">
        <f>IF(AND(Colin!$G12983=$B$1,Colin!$H12983=$C$3),Colin!$I12983,)</f>
        <v>0</v>
      </c>
      <c r="M12983" s="38">
        <f>IF(AND(Colin!$G12983=$B$1,Colin!$H12983&lt;=$C$3),Colin!$I12983,)</f>
        <v>0</v>
      </c>
      <c r="N12983" s="38">
        <f>IF(AND(Colin!$G12983=$B$2,Colin!$H12983=$C$3),Colin!$I12983,)</f>
        <v>0</v>
      </c>
      <c r="O12983" s="38">
        <f>IF(AND(Colin!$G12983=$B$2,Colin!$H12983&lt;=$C$3),Colin!$I12983,)</f>
        <v>0</v>
      </c>
      <c r="P12983" s="38">
        <f>IF(Colin!$G12983&lt;$B$2,Colin!$I12983,0)</f>
        <v>0</v>
      </c>
      <c r="Q12983" s="38">
        <f>IF(Colin!$G12983&lt;$B$1,Colin!$I12983,0)</f>
        <v>0</v>
      </c>
    </row>
    <row r="12984" spans="12:17" x14ac:dyDescent="0.25">
      <c r="L12984" s="38">
        <f>IF(AND(Colin!$G12984=$B$1,Colin!$H12984=$C$3),Colin!$I12984,)</f>
        <v>0</v>
      </c>
      <c r="M12984" s="38">
        <f>IF(AND(Colin!$G12984=$B$1,Colin!$H12984&lt;=$C$3),Colin!$I12984,)</f>
        <v>0</v>
      </c>
      <c r="N12984" s="38">
        <f>IF(AND(Colin!$G12984=$B$2,Colin!$H12984=$C$3),Colin!$I12984,)</f>
        <v>0</v>
      </c>
      <c r="O12984" s="38">
        <f>IF(AND(Colin!$G12984=$B$2,Colin!$H12984&lt;=$C$3),Colin!$I12984,)</f>
        <v>0</v>
      </c>
      <c r="P12984" s="38">
        <f>IF(Colin!$G12984&lt;$B$2,Colin!$I12984,0)</f>
        <v>0</v>
      </c>
      <c r="Q12984" s="38">
        <f>IF(Colin!$G12984&lt;$B$1,Colin!$I12984,0)</f>
        <v>0</v>
      </c>
    </row>
    <row r="12985" spans="12:17" x14ac:dyDescent="0.25">
      <c r="L12985" s="38">
        <f>IF(AND(Colin!$G12985=$B$1,Colin!$H12985=$C$3),Colin!$I12985,)</f>
        <v>0</v>
      </c>
      <c r="M12985" s="38">
        <f>IF(AND(Colin!$G12985=$B$1,Colin!$H12985&lt;=$C$3),Colin!$I12985,)</f>
        <v>0</v>
      </c>
      <c r="N12985" s="38">
        <f>IF(AND(Colin!$G12985=$B$2,Colin!$H12985=$C$3),Colin!$I12985,)</f>
        <v>0</v>
      </c>
      <c r="O12985" s="38">
        <f>IF(AND(Colin!$G12985=$B$2,Colin!$H12985&lt;=$C$3),Colin!$I12985,)</f>
        <v>0</v>
      </c>
      <c r="P12985" s="38">
        <f>IF(Colin!$G12985&lt;$B$2,Colin!$I12985,0)</f>
        <v>0</v>
      </c>
      <c r="Q12985" s="38">
        <f>IF(Colin!$G12985&lt;$B$1,Colin!$I12985,0)</f>
        <v>0</v>
      </c>
    </row>
    <row r="12986" spans="12:17" x14ac:dyDescent="0.25">
      <c r="L12986" s="38">
        <f>IF(AND(Colin!$G12986=$B$1,Colin!$H12986=$C$3),Colin!$I12986,)</f>
        <v>0</v>
      </c>
      <c r="M12986" s="38">
        <f>IF(AND(Colin!$G12986=$B$1,Colin!$H12986&lt;=$C$3),Colin!$I12986,)</f>
        <v>0</v>
      </c>
      <c r="N12986" s="38">
        <f>IF(AND(Colin!$G12986=$B$2,Colin!$H12986=$C$3),Colin!$I12986,)</f>
        <v>0</v>
      </c>
      <c r="O12986" s="38">
        <f>IF(AND(Colin!$G12986=$B$2,Colin!$H12986&lt;=$C$3),Colin!$I12986,)</f>
        <v>0</v>
      </c>
      <c r="P12986" s="38">
        <f>IF(Colin!$G12986&lt;$B$2,Colin!$I12986,0)</f>
        <v>0</v>
      </c>
      <c r="Q12986" s="38">
        <f>IF(Colin!$G12986&lt;$B$1,Colin!$I12986,0)</f>
        <v>0</v>
      </c>
    </row>
    <row r="12987" spans="12:17" x14ac:dyDescent="0.25">
      <c r="L12987" s="38">
        <f>IF(AND(Colin!$G12987=$B$1,Colin!$H12987=$C$3),Colin!$I12987,)</f>
        <v>0</v>
      </c>
      <c r="M12987" s="38">
        <f>IF(AND(Colin!$G12987=$B$1,Colin!$H12987&lt;=$C$3),Colin!$I12987,)</f>
        <v>0</v>
      </c>
      <c r="N12987" s="38">
        <f>IF(AND(Colin!$G12987=$B$2,Colin!$H12987=$C$3),Colin!$I12987,)</f>
        <v>0</v>
      </c>
      <c r="O12987" s="38">
        <f>IF(AND(Colin!$G12987=$B$2,Colin!$H12987&lt;=$C$3),Colin!$I12987,)</f>
        <v>0</v>
      </c>
      <c r="P12987" s="38">
        <f>IF(Colin!$G12987&lt;$B$2,Colin!$I12987,0)</f>
        <v>0</v>
      </c>
      <c r="Q12987" s="38">
        <f>IF(Colin!$G12987&lt;$B$1,Colin!$I12987,0)</f>
        <v>0</v>
      </c>
    </row>
    <row r="12988" spans="12:17" x14ac:dyDescent="0.25">
      <c r="L12988" s="38">
        <f>IF(AND(Colin!$G12988=$B$1,Colin!$H12988=$C$3),Colin!$I12988,)</f>
        <v>0</v>
      </c>
      <c r="M12988" s="38">
        <f>IF(AND(Colin!$G12988=$B$1,Colin!$H12988&lt;=$C$3),Colin!$I12988,)</f>
        <v>0</v>
      </c>
      <c r="N12988" s="38">
        <f>IF(AND(Colin!$G12988=$B$2,Colin!$H12988=$C$3),Colin!$I12988,)</f>
        <v>0</v>
      </c>
      <c r="O12988" s="38">
        <f>IF(AND(Colin!$G12988=$B$2,Colin!$H12988&lt;=$C$3),Colin!$I12988,)</f>
        <v>0</v>
      </c>
      <c r="P12988" s="38">
        <f>IF(Colin!$G12988&lt;$B$2,Colin!$I12988,0)</f>
        <v>0</v>
      </c>
      <c r="Q12988" s="38">
        <f>IF(Colin!$G12988&lt;$B$1,Colin!$I12988,0)</f>
        <v>0</v>
      </c>
    </row>
    <row r="12989" spans="12:17" x14ac:dyDescent="0.25">
      <c r="L12989" s="38">
        <f>IF(AND(Colin!$G12989=$B$1,Colin!$H12989=$C$3),Colin!$I12989,)</f>
        <v>0</v>
      </c>
      <c r="M12989" s="38">
        <f>IF(AND(Colin!$G12989=$B$1,Colin!$H12989&lt;=$C$3),Colin!$I12989,)</f>
        <v>0</v>
      </c>
      <c r="N12989" s="38">
        <f>IF(AND(Colin!$G12989=$B$2,Colin!$H12989=$C$3),Colin!$I12989,)</f>
        <v>0</v>
      </c>
      <c r="O12989" s="38">
        <f>IF(AND(Colin!$G12989=$B$2,Colin!$H12989&lt;=$C$3),Colin!$I12989,)</f>
        <v>0</v>
      </c>
      <c r="P12989" s="38">
        <f>IF(Colin!$G12989&lt;$B$2,Colin!$I12989,0)</f>
        <v>0</v>
      </c>
      <c r="Q12989" s="38">
        <f>IF(Colin!$G12989&lt;$B$1,Colin!$I12989,0)</f>
        <v>0</v>
      </c>
    </row>
    <row r="12990" spans="12:17" x14ac:dyDescent="0.25">
      <c r="L12990" s="38">
        <f>IF(AND(Colin!$G12990=$B$1,Colin!$H12990=$C$3),Colin!$I12990,)</f>
        <v>0</v>
      </c>
      <c r="M12990" s="38">
        <f>IF(AND(Colin!$G12990=$B$1,Colin!$H12990&lt;=$C$3),Colin!$I12990,)</f>
        <v>0</v>
      </c>
      <c r="N12990" s="38">
        <f>IF(AND(Colin!$G12990=$B$2,Colin!$H12990=$C$3),Colin!$I12990,)</f>
        <v>0</v>
      </c>
      <c r="O12990" s="38">
        <f>IF(AND(Colin!$G12990=$B$2,Colin!$H12990&lt;=$C$3),Colin!$I12990,)</f>
        <v>0</v>
      </c>
      <c r="P12990" s="38">
        <f>IF(Colin!$G12990&lt;$B$2,Colin!$I12990,0)</f>
        <v>0</v>
      </c>
      <c r="Q12990" s="38">
        <f>IF(Colin!$G12990&lt;$B$1,Colin!$I12990,0)</f>
        <v>0</v>
      </c>
    </row>
    <row r="12991" spans="12:17" x14ac:dyDescent="0.25">
      <c r="L12991" s="38">
        <f>IF(AND(Colin!$G12991=$B$1,Colin!$H12991=$C$3),Colin!$I12991,)</f>
        <v>0</v>
      </c>
      <c r="M12991" s="38">
        <f>IF(AND(Colin!$G12991=$B$1,Colin!$H12991&lt;=$C$3),Colin!$I12991,)</f>
        <v>0</v>
      </c>
      <c r="N12991" s="38">
        <f>IF(AND(Colin!$G12991=$B$2,Colin!$H12991=$C$3),Colin!$I12991,)</f>
        <v>0</v>
      </c>
      <c r="O12991" s="38">
        <f>IF(AND(Colin!$G12991=$B$2,Colin!$H12991&lt;=$C$3),Colin!$I12991,)</f>
        <v>0</v>
      </c>
      <c r="P12991" s="38">
        <f>IF(Colin!$G12991&lt;$B$2,Colin!$I12991,0)</f>
        <v>0</v>
      </c>
      <c r="Q12991" s="38">
        <f>IF(Colin!$G12991&lt;$B$1,Colin!$I12991,0)</f>
        <v>0</v>
      </c>
    </row>
    <row r="12992" spans="12:17" x14ac:dyDescent="0.25">
      <c r="L12992" s="38">
        <f>IF(AND(Colin!$G12992=$B$1,Colin!$H12992=$C$3),Colin!$I12992,)</f>
        <v>0</v>
      </c>
      <c r="M12992" s="38">
        <f>IF(AND(Colin!$G12992=$B$1,Colin!$H12992&lt;=$C$3),Colin!$I12992,)</f>
        <v>0</v>
      </c>
      <c r="N12992" s="38">
        <f>IF(AND(Colin!$G12992=$B$2,Colin!$H12992=$C$3),Colin!$I12992,)</f>
        <v>0</v>
      </c>
      <c r="O12992" s="38">
        <f>IF(AND(Colin!$G12992=$B$2,Colin!$H12992&lt;=$C$3),Colin!$I12992,)</f>
        <v>0</v>
      </c>
      <c r="P12992" s="38">
        <f>IF(Colin!$G12992&lt;$B$2,Colin!$I12992,0)</f>
        <v>0</v>
      </c>
      <c r="Q12992" s="38">
        <f>IF(Colin!$G12992&lt;$B$1,Colin!$I12992,0)</f>
        <v>0</v>
      </c>
    </row>
    <row r="12993" spans="12:17" x14ac:dyDescent="0.25">
      <c r="L12993" s="38">
        <f>IF(AND(Colin!$G12993=$B$1,Colin!$H12993=$C$3),Colin!$I12993,)</f>
        <v>0</v>
      </c>
      <c r="M12993" s="38">
        <f>IF(AND(Colin!$G12993=$B$1,Colin!$H12993&lt;=$C$3),Colin!$I12993,)</f>
        <v>0</v>
      </c>
      <c r="N12993" s="38">
        <f>IF(AND(Colin!$G12993=$B$2,Colin!$H12993=$C$3),Colin!$I12993,)</f>
        <v>0</v>
      </c>
      <c r="O12993" s="38">
        <f>IF(AND(Colin!$G12993=$B$2,Colin!$H12993&lt;=$C$3),Colin!$I12993,)</f>
        <v>0</v>
      </c>
      <c r="P12993" s="38">
        <f>IF(Colin!$G12993&lt;$B$2,Colin!$I12993,0)</f>
        <v>0</v>
      </c>
      <c r="Q12993" s="38">
        <f>IF(Colin!$G12993&lt;$B$1,Colin!$I12993,0)</f>
        <v>0</v>
      </c>
    </row>
    <row r="12994" spans="12:17" x14ac:dyDescent="0.25">
      <c r="L12994" s="38">
        <f>IF(AND(Colin!$G12994=$B$1,Colin!$H12994=$C$3),Colin!$I12994,)</f>
        <v>0</v>
      </c>
      <c r="M12994" s="38">
        <f>IF(AND(Colin!$G12994=$B$1,Colin!$H12994&lt;=$C$3),Colin!$I12994,)</f>
        <v>0</v>
      </c>
      <c r="N12994" s="38">
        <f>IF(AND(Colin!$G12994=$B$2,Colin!$H12994=$C$3),Colin!$I12994,)</f>
        <v>0</v>
      </c>
      <c r="O12994" s="38">
        <f>IF(AND(Colin!$G12994=$B$2,Colin!$H12994&lt;=$C$3),Colin!$I12994,)</f>
        <v>0</v>
      </c>
      <c r="P12994" s="38">
        <f>IF(Colin!$G12994&lt;$B$2,Colin!$I12994,0)</f>
        <v>0</v>
      </c>
      <c r="Q12994" s="38">
        <f>IF(Colin!$G12994&lt;$B$1,Colin!$I12994,0)</f>
        <v>0</v>
      </c>
    </row>
    <row r="12995" spans="12:17" x14ac:dyDescent="0.25">
      <c r="L12995" s="38">
        <f>IF(AND(Colin!$G12995=$B$1,Colin!$H12995=$C$3),Colin!$I12995,)</f>
        <v>0</v>
      </c>
      <c r="M12995" s="38">
        <f>IF(AND(Colin!$G12995=$B$1,Colin!$H12995&lt;=$C$3),Colin!$I12995,)</f>
        <v>0</v>
      </c>
      <c r="N12995" s="38">
        <f>IF(AND(Colin!$G12995=$B$2,Colin!$H12995=$C$3),Colin!$I12995,)</f>
        <v>0</v>
      </c>
      <c r="O12995" s="38">
        <f>IF(AND(Colin!$G12995=$B$2,Colin!$H12995&lt;=$C$3),Colin!$I12995,)</f>
        <v>0</v>
      </c>
      <c r="P12995" s="38">
        <f>IF(Colin!$G12995&lt;$B$2,Colin!$I12995,0)</f>
        <v>0</v>
      </c>
      <c r="Q12995" s="38">
        <f>IF(Colin!$G12995&lt;$B$1,Colin!$I12995,0)</f>
        <v>0</v>
      </c>
    </row>
    <row r="12996" spans="12:17" x14ac:dyDescent="0.25">
      <c r="L12996" s="38">
        <f>IF(AND(Colin!$G12996=$B$1,Colin!$H12996=$C$3),Colin!$I12996,)</f>
        <v>0</v>
      </c>
      <c r="M12996" s="38">
        <f>IF(AND(Colin!$G12996=$B$1,Colin!$H12996&lt;=$C$3),Colin!$I12996,)</f>
        <v>0</v>
      </c>
      <c r="N12996" s="38">
        <f>IF(AND(Colin!$G12996=$B$2,Colin!$H12996=$C$3),Colin!$I12996,)</f>
        <v>0</v>
      </c>
      <c r="O12996" s="38">
        <f>IF(AND(Colin!$G12996=$B$2,Colin!$H12996&lt;=$C$3),Colin!$I12996,)</f>
        <v>0</v>
      </c>
      <c r="P12996" s="38">
        <f>IF(Colin!$G12996&lt;$B$2,Colin!$I12996,0)</f>
        <v>0</v>
      </c>
      <c r="Q12996" s="38">
        <f>IF(Colin!$G12996&lt;$B$1,Colin!$I12996,0)</f>
        <v>0</v>
      </c>
    </row>
    <row r="12997" spans="12:17" x14ac:dyDescent="0.25">
      <c r="L12997" s="38">
        <f>IF(AND(Colin!$G12997=$B$1,Colin!$H12997=$C$3),Colin!$I12997,)</f>
        <v>0</v>
      </c>
      <c r="M12997" s="38">
        <f>IF(AND(Colin!$G12997=$B$1,Colin!$H12997&lt;=$C$3),Colin!$I12997,)</f>
        <v>0</v>
      </c>
      <c r="N12997" s="38">
        <f>IF(AND(Colin!$G12997=$B$2,Colin!$H12997=$C$3),Colin!$I12997,)</f>
        <v>0</v>
      </c>
      <c r="O12997" s="38">
        <f>IF(AND(Colin!$G12997=$B$2,Colin!$H12997&lt;=$C$3),Colin!$I12997,)</f>
        <v>0</v>
      </c>
      <c r="P12997" s="38">
        <f>IF(Colin!$G12997&lt;$B$2,Colin!$I12997,0)</f>
        <v>0</v>
      </c>
      <c r="Q12997" s="38">
        <f>IF(Colin!$G12997&lt;$B$1,Colin!$I12997,0)</f>
        <v>0</v>
      </c>
    </row>
    <row r="12998" spans="12:17" x14ac:dyDescent="0.25">
      <c r="L12998" s="38">
        <f>IF(AND(Colin!$G12998=$B$1,Colin!$H12998=$C$3),Colin!$I12998,)</f>
        <v>0</v>
      </c>
      <c r="M12998" s="38">
        <f>IF(AND(Colin!$G12998=$B$1,Colin!$H12998&lt;=$C$3),Colin!$I12998,)</f>
        <v>0</v>
      </c>
      <c r="N12998" s="38">
        <f>IF(AND(Colin!$G12998=$B$2,Colin!$H12998=$C$3),Colin!$I12998,)</f>
        <v>0</v>
      </c>
      <c r="O12998" s="38">
        <f>IF(AND(Colin!$G12998=$B$2,Colin!$H12998&lt;=$C$3),Colin!$I12998,)</f>
        <v>0</v>
      </c>
      <c r="P12998" s="38">
        <f>IF(Colin!$G12998&lt;$B$2,Colin!$I12998,0)</f>
        <v>0</v>
      </c>
      <c r="Q12998" s="38">
        <f>IF(Colin!$G12998&lt;$B$1,Colin!$I12998,0)</f>
        <v>0</v>
      </c>
    </row>
    <row r="12999" spans="12:17" x14ac:dyDescent="0.25">
      <c r="L12999" s="38">
        <f>IF(AND(Colin!$G12999=$B$1,Colin!$H12999=$C$3),Colin!$I12999,)</f>
        <v>0</v>
      </c>
      <c r="M12999" s="38">
        <f>IF(AND(Colin!$G12999=$B$1,Colin!$H12999&lt;=$C$3),Colin!$I12999,)</f>
        <v>0</v>
      </c>
      <c r="N12999" s="38">
        <f>IF(AND(Colin!$G12999=$B$2,Colin!$H12999=$C$3),Colin!$I12999,)</f>
        <v>0</v>
      </c>
      <c r="O12999" s="38">
        <f>IF(AND(Colin!$G12999=$B$2,Colin!$H12999&lt;=$C$3),Colin!$I12999,)</f>
        <v>0</v>
      </c>
      <c r="P12999" s="38">
        <f>IF(Colin!$G12999&lt;$B$2,Colin!$I12999,0)</f>
        <v>0</v>
      </c>
      <c r="Q12999" s="38">
        <f>IF(Colin!$G12999&lt;$B$1,Colin!$I12999,0)</f>
        <v>0</v>
      </c>
    </row>
    <row r="13000" spans="12:17" x14ac:dyDescent="0.25">
      <c r="L13000" s="38">
        <f>IF(AND(Colin!$G13000=$B$1,Colin!$H13000=$C$3),Colin!$I13000,)</f>
        <v>0</v>
      </c>
      <c r="M13000" s="38">
        <f>IF(AND(Colin!$G13000=$B$1,Colin!$H13000&lt;=$C$3),Colin!$I13000,)</f>
        <v>0</v>
      </c>
      <c r="N13000" s="38">
        <f>IF(AND(Colin!$G13000=$B$2,Colin!$H13000=$C$3),Colin!$I13000,)</f>
        <v>0</v>
      </c>
      <c r="O13000" s="38">
        <f>IF(AND(Colin!$G13000=$B$2,Colin!$H13000&lt;=$C$3),Colin!$I13000,)</f>
        <v>0</v>
      </c>
      <c r="P13000" s="38">
        <f>IF(Colin!$G13000&lt;$B$2,Colin!$I13000,0)</f>
        <v>0</v>
      </c>
      <c r="Q13000" s="38">
        <f>IF(Colin!$G13000&lt;$B$1,Colin!$I13000,0)</f>
        <v>0</v>
      </c>
    </row>
    <row r="13001" spans="12:17" x14ac:dyDescent="0.25">
      <c r="L13001" s="38">
        <f>IF(AND(Colin!$G13001=$B$1,Colin!$H13001=$C$3),Colin!$I13001,)</f>
        <v>0</v>
      </c>
      <c r="M13001" s="38">
        <f>IF(AND(Colin!$G13001=$B$1,Colin!$H13001&lt;=$C$3),Colin!$I13001,)</f>
        <v>0</v>
      </c>
      <c r="N13001" s="38">
        <f>IF(AND(Colin!$G13001=$B$2,Colin!$H13001=$C$3),Colin!$I13001,)</f>
        <v>0</v>
      </c>
      <c r="O13001" s="38">
        <f>IF(AND(Colin!$G13001=$B$2,Colin!$H13001&lt;=$C$3),Colin!$I13001,)</f>
        <v>0</v>
      </c>
      <c r="P13001" s="38">
        <f>IF(Colin!$G13001&lt;$B$2,Colin!$I13001,0)</f>
        <v>0</v>
      </c>
      <c r="Q13001" s="38">
        <f>IF(Colin!$G13001&lt;$B$1,Colin!$I13001,0)</f>
        <v>0</v>
      </c>
    </row>
    <row r="13002" spans="12:17" x14ac:dyDescent="0.25">
      <c r="L13002" s="38">
        <f>IF(AND(Colin!$G13002=$B$1,Colin!$H13002=$C$3),Colin!$I13002,)</f>
        <v>0</v>
      </c>
      <c r="M13002" s="38">
        <f>IF(AND(Colin!$G13002=$B$1,Colin!$H13002&lt;=$C$3),Colin!$I13002,)</f>
        <v>0</v>
      </c>
      <c r="N13002" s="38">
        <f>IF(AND(Colin!$G13002=$B$2,Colin!$H13002=$C$3),Colin!$I13002,)</f>
        <v>0</v>
      </c>
      <c r="O13002" s="38">
        <f>IF(AND(Colin!$G13002=$B$2,Colin!$H13002&lt;=$C$3),Colin!$I13002,)</f>
        <v>0</v>
      </c>
      <c r="P13002" s="38">
        <f>IF(Colin!$G13002&lt;$B$2,Colin!$I13002,0)</f>
        <v>0</v>
      </c>
      <c r="Q13002" s="38">
        <f>IF(Colin!$G13002&lt;$B$1,Colin!$I13002,0)</f>
        <v>0</v>
      </c>
    </row>
    <row r="13003" spans="12:17" x14ac:dyDescent="0.25">
      <c r="L13003" s="38">
        <f>IF(AND(Colin!$G13003=$B$1,Colin!$H13003=$C$3),Colin!$I13003,)</f>
        <v>0</v>
      </c>
      <c r="M13003" s="38">
        <f>IF(AND(Colin!$G13003=$B$1,Colin!$H13003&lt;=$C$3),Colin!$I13003,)</f>
        <v>0</v>
      </c>
      <c r="N13003" s="38">
        <f>IF(AND(Colin!$G13003=$B$2,Colin!$H13003=$C$3),Colin!$I13003,)</f>
        <v>0</v>
      </c>
      <c r="O13003" s="38">
        <f>IF(AND(Colin!$G13003=$B$2,Colin!$H13003&lt;=$C$3),Colin!$I13003,)</f>
        <v>0</v>
      </c>
      <c r="P13003" s="38">
        <f>IF(Colin!$G13003&lt;$B$2,Colin!$I13003,0)</f>
        <v>0</v>
      </c>
      <c r="Q13003" s="38">
        <f>IF(Colin!$G13003&lt;$B$1,Colin!$I13003,0)</f>
        <v>0</v>
      </c>
    </row>
    <row r="13004" spans="12:17" x14ac:dyDescent="0.25">
      <c r="L13004" s="38">
        <f>IF(AND(Colin!$G13004=$B$1,Colin!$H13004=$C$3),Colin!$I13004,)</f>
        <v>0</v>
      </c>
      <c r="M13004" s="38">
        <f>IF(AND(Colin!$G13004=$B$1,Colin!$H13004&lt;=$C$3),Colin!$I13004,)</f>
        <v>0</v>
      </c>
      <c r="N13004" s="38">
        <f>IF(AND(Colin!$G13004=$B$2,Colin!$H13004=$C$3),Colin!$I13004,)</f>
        <v>0</v>
      </c>
      <c r="O13004" s="38">
        <f>IF(AND(Colin!$G13004=$B$2,Colin!$H13004&lt;=$C$3),Colin!$I13004,)</f>
        <v>0</v>
      </c>
      <c r="P13004" s="38">
        <f>IF(Colin!$G13004&lt;$B$2,Colin!$I13004,0)</f>
        <v>0</v>
      </c>
      <c r="Q13004" s="38">
        <f>IF(Colin!$G13004&lt;$B$1,Colin!$I13004,0)</f>
        <v>0</v>
      </c>
    </row>
    <row r="13005" spans="12:17" x14ac:dyDescent="0.25">
      <c r="L13005" s="38">
        <f>IF(AND(Colin!$G13005=$B$1,Colin!$H13005=$C$3),Colin!$I13005,)</f>
        <v>0</v>
      </c>
      <c r="M13005" s="38">
        <f>IF(AND(Colin!$G13005=$B$1,Colin!$H13005&lt;=$C$3),Colin!$I13005,)</f>
        <v>0</v>
      </c>
      <c r="N13005" s="38">
        <f>IF(AND(Colin!$G13005=$B$2,Colin!$H13005=$C$3),Colin!$I13005,)</f>
        <v>0</v>
      </c>
      <c r="O13005" s="38">
        <f>IF(AND(Colin!$G13005=$B$2,Colin!$H13005&lt;=$C$3),Colin!$I13005,)</f>
        <v>0</v>
      </c>
      <c r="P13005" s="38">
        <f>IF(Colin!$G13005&lt;$B$2,Colin!$I13005,0)</f>
        <v>0</v>
      </c>
      <c r="Q13005" s="38">
        <f>IF(Colin!$G13005&lt;$B$1,Colin!$I13005,0)</f>
        <v>0</v>
      </c>
    </row>
    <row r="13006" spans="12:17" x14ac:dyDescent="0.25">
      <c r="L13006" s="38">
        <f>IF(AND(Colin!$G13006=$B$1,Colin!$H13006=$C$3),Colin!$I13006,)</f>
        <v>0</v>
      </c>
      <c r="M13006" s="38">
        <f>IF(AND(Colin!$G13006=$B$1,Colin!$H13006&lt;=$C$3),Colin!$I13006,)</f>
        <v>0</v>
      </c>
      <c r="N13006" s="38">
        <f>IF(AND(Colin!$G13006=$B$2,Colin!$H13006=$C$3),Colin!$I13006,)</f>
        <v>0</v>
      </c>
      <c r="O13006" s="38">
        <f>IF(AND(Colin!$G13006=$B$2,Colin!$H13006&lt;=$C$3),Colin!$I13006,)</f>
        <v>0</v>
      </c>
      <c r="P13006" s="38">
        <f>IF(Colin!$G13006&lt;$B$2,Colin!$I13006,0)</f>
        <v>0</v>
      </c>
      <c r="Q13006" s="38">
        <f>IF(Colin!$G13006&lt;$B$1,Colin!$I13006,0)</f>
        <v>0</v>
      </c>
    </row>
    <row r="13007" spans="12:17" x14ac:dyDescent="0.25">
      <c r="L13007" s="38">
        <f>IF(AND(Colin!$G13007=$B$1,Colin!$H13007=$C$3),Colin!$I13007,)</f>
        <v>0</v>
      </c>
      <c r="M13007" s="38">
        <f>IF(AND(Colin!$G13007=$B$1,Colin!$H13007&lt;=$C$3),Colin!$I13007,)</f>
        <v>0</v>
      </c>
      <c r="N13007" s="38">
        <f>IF(AND(Colin!$G13007=$B$2,Colin!$H13007=$C$3),Colin!$I13007,)</f>
        <v>0</v>
      </c>
      <c r="O13007" s="38">
        <f>IF(AND(Colin!$G13007=$B$2,Colin!$H13007&lt;=$C$3),Colin!$I13007,)</f>
        <v>0</v>
      </c>
      <c r="P13007" s="38">
        <f>IF(Colin!$G13007&lt;$B$2,Colin!$I13007,0)</f>
        <v>0</v>
      </c>
      <c r="Q13007" s="38">
        <f>IF(Colin!$G13007&lt;$B$1,Colin!$I13007,0)</f>
        <v>0</v>
      </c>
    </row>
    <row r="13008" spans="12:17" x14ac:dyDescent="0.25">
      <c r="L13008" s="38">
        <f>IF(AND(Colin!$G13008=$B$1,Colin!$H13008=$C$3),Colin!$I13008,)</f>
        <v>0</v>
      </c>
      <c r="M13008" s="38">
        <f>IF(AND(Colin!$G13008=$B$1,Colin!$H13008&lt;=$C$3),Colin!$I13008,)</f>
        <v>0</v>
      </c>
      <c r="N13008" s="38">
        <f>IF(AND(Colin!$G13008=$B$2,Colin!$H13008=$C$3),Colin!$I13008,)</f>
        <v>0</v>
      </c>
      <c r="O13008" s="38">
        <f>IF(AND(Colin!$G13008=$B$2,Colin!$H13008&lt;=$C$3),Colin!$I13008,)</f>
        <v>0</v>
      </c>
      <c r="P13008" s="38">
        <f>IF(Colin!$G13008&lt;$B$2,Colin!$I13008,0)</f>
        <v>0</v>
      </c>
      <c r="Q13008" s="38">
        <f>IF(Colin!$G13008&lt;$B$1,Colin!$I13008,0)</f>
        <v>0</v>
      </c>
    </row>
    <row r="13009" spans="12:17" x14ac:dyDescent="0.25">
      <c r="L13009" s="38">
        <f>IF(AND(Colin!$G13009=$B$1,Colin!$H13009=$C$3),Colin!$I13009,)</f>
        <v>0</v>
      </c>
      <c r="M13009" s="38">
        <f>IF(AND(Colin!$G13009=$B$1,Colin!$H13009&lt;=$C$3),Colin!$I13009,)</f>
        <v>0</v>
      </c>
      <c r="N13009" s="38">
        <f>IF(AND(Colin!$G13009=$B$2,Colin!$H13009=$C$3),Colin!$I13009,)</f>
        <v>0</v>
      </c>
      <c r="O13009" s="38">
        <f>IF(AND(Colin!$G13009=$B$2,Colin!$H13009&lt;=$C$3),Colin!$I13009,)</f>
        <v>0</v>
      </c>
      <c r="P13009" s="38">
        <f>IF(Colin!$G13009&lt;$B$2,Colin!$I13009,0)</f>
        <v>0</v>
      </c>
      <c r="Q13009" s="38">
        <f>IF(Colin!$G13009&lt;$B$1,Colin!$I13009,0)</f>
        <v>0</v>
      </c>
    </row>
    <row r="13010" spans="12:17" x14ac:dyDescent="0.25">
      <c r="L13010" s="38">
        <f>IF(AND(Colin!$G13010=$B$1,Colin!$H13010=$C$3),Colin!$I13010,)</f>
        <v>0</v>
      </c>
      <c r="M13010" s="38">
        <f>IF(AND(Colin!$G13010=$B$1,Colin!$H13010&lt;=$C$3),Colin!$I13010,)</f>
        <v>0</v>
      </c>
      <c r="N13010" s="38">
        <f>IF(AND(Colin!$G13010=$B$2,Colin!$H13010=$C$3),Colin!$I13010,)</f>
        <v>0</v>
      </c>
      <c r="O13010" s="38">
        <f>IF(AND(Colin!$G13010=$B$2,Colin!$H13010&lt;=$C$3),Colin!$I13010,)</f>
        <v>0</v>
      </c>
      <c r="P13010" s="38">
        <f>IF(Colin!$G13010&lt;$B$2,Colin!$I13010,0)</f>
        <v>0</v>
      </c>
      <c r="Q13010" s="38">
        <f>IF(Colin!$G13010&lt;$B$1,Colin!$I13010,0)</f>
        <v>0</v>
      </c>
    </row>
    <row r="13011" spans="12:17" x14ac:dyDescent="0.25">
      <c r="L13011" s="38">
        <f>IF(AND(Colin!$G13011=$B$1,Colin!$H13011=$C$3),Colin!$I13011,)</f>
        <v>0</v>
      </c>
      <c r="M13011" s="38">
        <f>IF(AND(Colin!$G13011=$B$1,Colin!$H13011&lt;=$C$3),Colin!$I13011,)</f>
        <v>0</v>
      </c>
      <c r="N13011" s="38">
        <f>IF(AND(Colin!$G13011=$B$2,Colin!$H13011=$C$3),Colin!$I13011,)</f>
        <v>0</v>
      </c>
      <c r="O13011" s="38">
        <f>IF(AND(Colin!$G13011=$B$2,Colin!$H13011&lt;=$C$3),Colin!$I13011,)</f>
        <v>0</v>
      </c>
      <c r="P13011" s="38">
        <f>IF(Colin!$G13011&lt;$B$2,Colin!$I13011,0)</f>
        <v>0</v>
      </c>
      <c r="Q13011" s="38">
        <f>IF(Colin!$G13011&lt;$B$1,Colin!$I13011,0)</f>
        <v>0</v>
      </c>
    </row>
    <row r="13012" spans="12:17" x14ac:dyDescent="0.25">
      <c r="L13012" s="38">
        <f>IF(AND(Colin!$G13012=$B$1,Colin!$H13012=$C$3),Colin!$I13012,)</f>
        <v>0</v>
      </c>
      <c r="M13012" s="38">
        <f>IF(AND(Colin!$G13012=$B$1,Colin!$H13012&lt;=$C$3),Colin!$I13012,)</f>
        <v>0</v>
      </c>
      <c r="N13012" s="38">
        <f>IF(AND(Colin!$G13012=$B$2,Colin!$H13012=$C$3),Colin!$I13012,)</f>
        <v>0</v>
      </c>
      <c r="O13012" s="38">
        <f>IF(AND(Colin!$G13012=$B$2,Colin!$H13012&lt;=$C$3),Colin!$I13012,)</f>
        <v>0</v>
      </c>
      <c r="P13012" s="38">
        <f>IF(Colin!$G13012&lt;$B$2,Colin!$I13012,0)</f>
        <v>0</v>
      </c>
      <c r="Q13012" s="38">
        <f>IF(Colin!$G13012&lt;$B$1,Colin!$I13012,0)</f>
        <v>0</v>
      </c>
    </row>
    <row r="13013" spans="12:17" x14ac:dyDescent="0.25">
      <c r="L13013" s="38">
        <f>IF(AND(Colin!$G13013=$B$1,Colin!$H13013=$C$3),Colin!$I13013,)</f>
        <v>0</v>
      </c>
      <c r="M13013" s="38">
        <f>IF(AND(Colin!$G13013=$B$1,Colin!$H13013&lt;=$C$3),Colin!$I13013,)</f>
        <v>0</v>
      </c>
      <c r="N13013" s="38">
        <f>IF(AND(Colin!$G13013=$B$2,Colin!$H13013=$C$3),Colin!$I13013,)</f>
        <v>0</v>
      </c>
      <c r="O13013" s="38">
        <f>IF(AND(Colin!$G13013=$B$2,Colin!$H13013&lt;=$C$3),Colin!$I13013,)</f>
        <v>0</v>
      </c>
      <c r="P13013" s="38">
        <f>IF(Colin!$G13013&lt;$B$2,Colin!$I13013,0)</f>
        <v>0</v>
      </c>
      <c r="Q13013" s="38">
        <f>IF(Colin!$G13013&lt;$B$1,Colin!$I13013,0)</f>
        <v>0</v>
      </c>
    </row>
    <row r="13014" spans="12:17" x14ac:dyDescent="0.25">
      <c r="L13014" s="38">
        <f>IF(AND(Colin!$G13014=$B$1,Colin!$H13014=$C$3),Colin!$I13014,)</f>
        <v>0</v>
      </c>
      <c r="M13014" s="38">
        <f>IF(AND(Colin!$G13014=$B$1,Colin!$H13014&lt;=$C$3),Colin!$I13014,)</f>
        <v>0</v>
      </c>
      <c r="N13014" s="38">
        <f>IF(AND(Colin!$G13014=$B$2,Colin!$H13014=$C$3),Colin!$I13014,)</f>
        <v>0</v>
      </c>
      <c r="O13014" s="38">
        <f>IF(AND(Colin!$G13014=$B$2,Colin!$H13014&lt;=$C$3),Colin!$I13014,)</f>
        <v>0</v>
      </c>
      <c r="P13014" s="38">
        <f>IF(Colin!$G13014&lt;$B$2,Colin!$I13014,0)</f>
        <v>0</v>
      </c>
      <c r="Q13014" s="38">
        <f>IF(Colin!$G13014&lt;$B$1,Colin!$I13014,0)</f>
        <v>0</v>
      </c>
    </row>
    <row r="13015" spans="12:17" x14ac:dyDescent="0.25">
      <c r="L13015" s="38">
        <f>IF(AND(Colin!$G13015=$B$1,Colin!$H13015=$C$3),Colin!$I13015,)</f>
        <v>0</v>
      </c>
      <c r="M13015" s="38">
        <f>IF(AND(Colin!$G13015=$B$1,Colin!$H13015&lt;=$C$3),Colin!$I13015,)</f>
        <v>0</v>
      </c>
      <c r="N13015" s="38">
        <f>IF(AND(Colin!$G13015=$B$2,Colin!$H13015=$C$3),Colin!$I13015,)</f>
        <v>0</v>
      </c>
      <c r="O13015" s="38">
        <f>IF(AND(Colin!$G13015=$B$2,Colin!$H13015&lt;=$C$3),Colin!$I13015,)</f>
        <v>0</v>
      </c>
      <c r="P13015" s="38">
        <f>IF(Colin!$G13015&lt;$B$2,Colin!$I13015,0)</f>
        <v>0</v>
      </c>
      <c r="Q13015" s="38">
        <f>IF(Colin!$G13015&lt;$B$1,Colin!$I13015,0)</f>
        <v>0</v>
      </c>
    </row>
    <row r="13016" spans="12:17" x14ac:dyDescent="0.25">
      <c r="L13016" s="38">
        <f>IF(AND(Colin!$G13016=$B$1,Colin!$H13016=$C$3),Colin!$I13016,)</f>
        <v>0</v>
      </c>
      <c r="M13016" s="38">
        <f>IF(AND(Colin!$G13016=$B$1,Colin!$H13016&lt;=$C$3),Colin!$I13016,)</f>
        <v>0</v>
      </c>
      <c r="N13016" s="38">
        <f>IF(AND(Colin!$G13016=$B$2,Colin!$H13016=$C$3),Colin!$I13016,)</f>
        <v>0</v>
      </c>
      <c r="O13016" s="38">
        <f>IF(AND(Colin!$G13016=$B$2,Colin!$H13016&lt;=$C$3),Colin!$I13016,)</f>
        <v>0</v>
      </c>
      <c r="P13016" s="38">
        <f>IF(Colin!$G13016&lt;$B$2,Colin!$I13016,0)</f>
        <v>0</v>
      </c>
      <c r="Q13016" s="38">
        <f>IF(Colin!$G13016&lt;$B$1,Colin!$I13016,0)</f>
        <v>0</v>
      </c>
    </row>
    <row r="13017" spans="12:17" x14ac:dyDescent="0.25">
      <c r="L13017" s="38">
        <f>IF(AND(Colin!$G13017=$B$1,Colin!$H13017=$C$3),Colin!$I13017,)</f>
        <v>0</v>
      </c>
      <c r="M13017" s="38">
        <f>IF(AND(Colin!$G13017=$B$1,Colin!$H13017&lt;=$C$3),Colin!$I13017,)</f>
        <v>0</v>
      </c>
      <c r="N13017" s="38">
        <f>IF(AND(Colin!$G13017=$B$2,Colin!$H13017=$C$3),Colin!$I13017,)</f>
        <v>0</v>
      </c>
      <c r="O13017" s="38">
        <f>IF(AND(Colin!$G13017=$B$2,Colin!$H13017&lt;=$C$3),Colin!$I13017,)</f>
        <v>0</v>
      </c>
      <c r="P13017" s="38">
        <f>IF(Colin!$G13017&lt;$B$2,Colin!$I13017,0)</f>
        <v>0</v>
      </c>
      <c r="Q13017" s="38">
        <f>IF(Colin!$G13017&lt;$B$1,Colin!$I13017,0)</f>
        <v>0</v>
      </c>
    </row>
    <row r="13018" spans="12:17" x14ac:dyDescent="0.25">
      <c r="L13018" s="38">
        <f>IF(AND(Colin!$G13018=$B$1,Colin!$H13018=$C$3),Colin!$I13018,)</f>
        <v>0</v>
      </c>
      <c r="M13018" s="38">
        <f>IF(AND(Colin!$G13018=$B$1,Colin!$H13018&lt;=$C$3),Colin!$I13018,)</f>
        <v>0</v>
      </c>
      <c r="N13018" s="38">
        <f>IF(AND(Colin!$G13018=$B$2,Colin!$H13018=$C$3),Colin!$I13018,)</f>
        <v>0</v>
      </c>
      <c r="O13018" s="38">
        <f>IF(AND(Colin!$G13018=$B$2,Colin!$H13018&lt;=$C$3),Colin!$I13018,)</f>
        <v>0</v>
      </c>
      <c r="P13018" s="38">
        <f>IF(Colin!$G13018&lt;$B$2,Colin!$I13018,0)</f>
        <v>0</v>
      </c>
      <c r="Q13018" s="38">
        <f>IF(Colin!$G13018&lt;$B$1,Colin!$I13018,0)</f>
        <v>0</v>
      </c>
    </row>
    <row r="13019" spans="12:17" x14ac:dyDescent="0.25">
      <c r="L13019" s="38">
        <f>IF(AND(Colin!$G13019=$B$1,Colin!$H13019=$C$3),Colin!$I13019,)</f>
        <v>0</v>
      </c>
      <c r="M13019" s="38">
        <f>IF(AND(Colin!$G13019=$B$1,Colin!$H13019&lt;=$C$3),Colin!$I13019,)</f>
        <v>0</v>
      </c>
      <c r="N13019" s="38">
        <f>IF(AND(Colin!$G13019=$B$2,Colin!$H13019=$C$3),Colin!$I13019,)</f>
        <v>0</v>
      </c>
      <c r="O13019" s="38">
        <f>IF(AND(Colin!$G13019=$B$2,Colin!$H13019&lt;=$C$3),Colin!$I13019,)</f>
        <v>0</v>
      </c>
      <c r="P13019" s="38">
        <f>IF(Colin!$G13019&lt;$B$2,Colin!$I13019,0)</f>
        <v>0</v>
      </c>
      <c r="Q13019" s="38">
        <f>IF(Colin!$G13019&lt;$B$1,Colin!$I13019,0)</f>
        <v>0</v>
      </c>
    </row>
    <row r="13020" spans="12:17" x14ac:dyDescent="0.25">
      <c r="L13020" s="38">
        <f>IF(AND(Colin!$G13020=$B$1,Colin!$H13020=$C$3),Colin!$I13020,)</f>
        <v>0</v>
      </c>
      <c r="M13020" s="38">
        <f>IF(AND(Colin!$G13020=$B$1,Colin!$H13020&lt;=$C$3),Colin!$I13020,)</f>
        <v>0</v>
      </c>
      <c r="N13020" s="38">
        <f>IF(AND(Colin!$G13020=$B$2,Colin!$H13020=$C$3),Colin!$I13020,)</f>
        <v>0</v>
      </c>
      <c r="O13020" s="38">
        <f>IF(AND(Colin!$G13020=$B$2,Colin!$H13020&lt;=$C$3),Colin!$I13020,)</f>
        <v>0</v>
      </c>
      <c r="P13020" s="38">
        <f>IF(Colin!$G13020&lt;$B$2,Colin!$I13020,0)</f>
        <v>0</v>
      </c>
      <c r="Q13020" s="38">
        <f>IF(Colin!$G13020&lt;$B$1,Colin!$I13020,0)</f>
        <v>0</v>
      </c>
    </row>
    <row r="13021" spans="12:17" x14ac:dyDescent="0.25">
      <c r="L13021" s="38">
        <f>IF(AND(Colin!$G13021=$B$1,Colin!$H13021=$C$3),Colin!$I13021,)</f>
        <v>0</v>
      </c>
      <c r="M13021" s="38">
        <f>IF(AND(Colin!$G13021=$B$1,Colin!$H13021&lt;=$C$3),Colin!$I13021,)</f>
        <v>0</v>
      </c>
      <c r="N13021" s="38">
        <f>IF(AND(Colin!$G13021=$B$2,Colin!$H13021=$C$3),Colin!$I13021,)</f>
        <v>0</v>
      </c>
      <c r="O13021" s="38">
        <f>IF(AND(Colin!$G13021=$B$2,Colin!$H13021&lt;=$C$3),Colin!$I13021,)</f>
        <v>0</v>
      </c>
      <c r="P13021" s="38">
        <f>IF(Colin!$G13021&lt;$B$2,Colin!$I13021,0)</f>
        <v>0</v>
      </c>
      <c r="Q13021" s="38">
        <f>IF(Colin!$G13021&lt;$B$1,Colin!$I13021,0)</f>
        <v>0</v>
      </c>
    </row>
    <row r="13022" spans="12:17" x14ac:dyDescent="0.25">
      <c r="L13022" s="38">
        <f>IF(AND(Colin!$G13022=$B$1,Colin!$H13022=$C$3),Colin!$I13022,)</f>
        <v>0</v>
      </c>
      <c r="M13022" s="38">
        <f>IF(AND(Colin!$G13022=$B$1,Colin!$H13022&lt;=$C$3),Colin!$I13022,)</f>
        <v>0</v>
      </c>
      <c r="N13022" s="38">
        <f>IF(AND(Colin!$G13022=$B$2,Colin!$H13022=$C$3),Colin!$I13022,)</f>
        <v>0</v>
      </c>
      <c r="O13022" s="38">
        <f>IF(AND(Colin!$G13022=$B$2,Colin!$H13022&lt;=$C$3),Colin!$I13022,)</f>
        <v>0</v>
      </c>
      <c r="P13022" s="38">
        <f>IF(Colin!$G13022&lt;$B$2,Colin!$I13022,0)</f>
        <v>0</v>
      </c>
      <c r="Q13022" s="38">
        <f>IF(Colin!$G13022&lt;$B$1,Colin!$I13022,0)</f>
        <v>0</v>
      </c>
    </row>
    <row r="13023" spans="12:17" x14ac:dyDescent="0.25">
      <c r="L13023" s="38">
        <f>IF(AND(Colin!$G13023=$B$1,Colin!$H13023=$C$3),Colin!$I13023,)</f>
        <v>0</v>
      </c>
      <c r="M13023" s="38">
        <f>IF(AND(Colin!$G13023=$B$1,Colin!$H13023&lt;=$C$3),Colin!$I13023,)</f>
        <v>0</v>
      </c>
      <c r="N13023" s="38">
        <f>IF(AND(Colin!$G13023=$B$2,Colin!$H13023=$C$3),Colin!$I13023,)</f>
        <v>0</v>
      </c>
      <c r="O13023" s="38">
        <f>IF(AND(Colin!$G13023=$B$2,Colin!$H13023&lt;=$C$3),Colin!$I13023,)</f>
        <v>0</v>
      </c>
      <c r="P13023" s="38">
        <f>IF(Colin!$G13023&lt;$B$2,Colin!$I13023,0)</f>
        <v>0</v>
      </c>
      <c r="Q13023" s="38">
        <f>IF(Colin!$G13023&lt;$B$1,Colin!$I13023,0)</f>
        <v>0</v>
      </c>
    </row>
    <row r="13024" spans="12:17" x14ac:dyDescent="0.25">
      <c r="L13024" s="38">
        <f>IF(AND(Colin!$G13024=$B$1,Colin!$H13024=$C$3),Colin!$I13024,)</f>
        <v>0</v>
      </c>
      <c r="M13024" s="38">
        <f>IF(AND(Colin!$G13024=$B$1,Colin!$H13024&lt;=$C$3),Colin!$I13024,)</f>
        <v>0</v>
      </c>
      <c r="N13024" s="38">
        <f>IF(AND(Colin!$G13024=$B$2,Colin!$H13024=$C$3),Colin!$I13024,)</f>
        <v>0</v>
      </c>
      <c r="O13024" s="38">
        <f>IF(AND(Colin!$G13024=$B$2,Colin!$H13024&lt;=$C$3),Colin!$I13024,)</f>
        <v>0</v>
      </c>
      <c r="P13024" s="38">
        <f>IF(Colin!$G13024&lt;$B$2,Colin!$I13024,0)</f>
        <v>0</v>
      </c>
      <c r="Q13024" s="38">
        <f>IF(Colin!$G13024&lt;$B$1,Colin!$I13024,0)</f>
        <v>0</v>
      </c>
    </row>
    <row r="13025" spans="12:17" x14ac:dyDescent="0.25">
      <c r="L13025" s="38">
        <f>IF(AND(Colin!$G13025=$B$1,Colin!$H13025=$C$3),Colin!$I13025,)</f>
        <v>0</v>
      </c>
      <c r="M13025" s="38">
        <f>IF(AND(Colin!$G13025=$B$1,Colin!$H13025&lt;=$C$3),Colin!$I13025,)</f>
        <v>0</v>
      </c>
      <c r="N13025" s="38">
        <f>IF(AND(Colin!$G13025=$B$2,Colin!$H13025=$C$3),Colin!$I13025,)</f>
        <v>0</v>
      </c>
      <c r="O13025" s="38">
        <f>IF(AND(Colin!$G13025=$B$2,Colin!$H13025&lt;=$C$3),Colin!$I13025,)</f>
        <v>0</v>
      </c>
      <c r="P13025" s="38">
        <f>IF(Colin!$G13025&lt;$B$2,Colin!$I13025,0)</f>
        <v>0</v>
      </c>
      <c r="Q13025" s="38">
        <f>IF(Colin!$G13025&lt;$B$1,Colin!$I13025,0)</f>
        <v>0</v>
      </c>
    </row>
    <row r="13026" spans="12:17" x14ac:dyDescent="0.25">
      <c r="L13026" s="38">
        <f>IF(AND(Colin!$G13026=$B$1,Colin!$H13026=$C$3),Colin!$I13026,)</f>
        <v>0</v>
      </c>
      <c r="M13026" s="38">
        <f>IF(AND(Colin!$G13026=$B$1,Colin!$H13026&lt;=$C$3),Colin!$I13026,)</f>
        <v>0</v>
      </c>
      <c r="N13026" s="38">
        <f>IF(AND(Colin!$G13026=$B$2,Colin!$H13026=$C$3),Colin!$I13026,)</f>
        <v>0</v>
      </c>
      <c r="O13026" s="38">
        <f>IF(AND(Colin!$G13026=$B$2,Colin!$H13026&lt;=$C$3),Colin!$I13026,)</f>
        <v>0</v>
      </c>
      <c r="P13026" s="38">
        <f>IF(Colin!$G13026&lt;$B$2,Colin!$I13026,0)</f>
        <v>0</v>
      </c>
      <c r="Q13026" s="38">
        <f>IF(Colin!$G13026&lt;$B$1,Colin!$I13026,0)</f>
        <v>0</v>
      </c>
    </row>
    <row r="13027" spans="12:17" x14ac:dyDescent="0.25">
      <c r="L13027" s="38">
        <f>IF(AND(Colin!$G13027=$B$1,Colin!$H13027=$C$3),Colin!$I13027,)</f>
        <v>0</v>
      </c>
      <c r="M13027" s="38">
        <f>IF(AND(Colin!$G13027=$B$1,Colin!$H13027&lt;=$C$3),Colin!$I13027,)</f>
        <v>0</v>
      </c>
      <c r="N13027" s="38">
        <f>IF(AND(Colin!$G13027=$B$2,Colin!$H13027=$C$3),Colin!$I13027,)</f>
        <v>0</v>
      </c>
      <c r="O13027" s="38">
        <f>IF(AND(Colin!$G13027=$B$2,Colin!$H13027&lt;=$C$3),Colin!$I13027,)</f>
        <v>0</v>
      </c>
      <c r="P13027" s="38">
        <f>IF(Colin!$G13027&lt;$B$2,Colin!$I13027,0)</f>
        <v>0</v>
      </c>
      <c r="Q13027" s="38">
        <f>IF(Colin!$G13027&lt;$B$1,Colin!$I13027,0)</f>
        <v>0</v>
      </c>
    </row>
    <row r="13028" spans="12:17" x14ac:dyDescent="0.25">
      <c r="L13028" s="38">
        <f>IF(AND(Colin!$G13028=$B$1,Colin!$H13028=$C$3),Colin!$I13028,)</f>
        <v>0</v>
      </c>
      <c r="M13028" s="38">
        <f>IF(AND(Colin!$G13028=$B$1,Colin!$H13028&lt;=$C$3),Colin!$I13028,)</f>
        <v>0</v>
      </c>
      <c r="N13028" s="38">
        <f>IF(AND(Colin!$G13028=$B$2,Colin!$H13028=$C$3),Colin!$I13028,)</f>
        <v>0</v>
      </c>
      <c r="O13028" s="38">
        <f>IF(AND(Colin!$G13028=$B$2,Colin!$H13028&lt;=$C$3),Colin!$I13028,)</f>
        <v>0</v>
      </c>
      <c r="P13028" s="38">
        <f>IF(Colin!$G13028&lt;$B$2,Colin!$I13028,0)</f>
        <v>0</v>
      </c>
      <c r="Q13028" s="38">
        <f>IF(Colin!$G13028&lt;$B$1,Colin!$I13028,0)</f>
        <v>0</v>
      </c>
    </row>
    <row r="13029" spans="12:17" x14ac:dyDescent="0.25">
      <c r="L13029" s="38">
        <f>IF(AND(Colin!$G13029=$B$1,Colin!$H13029=$C$3),Colin!$I13029,)</f>
        <v>0</v>
      </c>
      <c r="M13029" s="38">
        <f>IF(AND(Colin!$G13029=$B$1,Colin!$H13029&lt;=$C$3),Colin!$I13029,)</f>
        <v>0</v>
      </c>
      <c r="N13029" s="38">
        <f>IF(AND(Colin!$G13029=$B$2,Colin!$H13029=$C$3),Colin!$I13029,)</f>
        <v>0</v>
      </c>
      <c r="O13029" s="38">
        <f>IF(AND(Colin!$G13029=$B$2,Colin!$H13029&lt;=$C$3),Colin!$I13029,)</f>
        <v>0</v>
      </c>
      <c r="P13029" s="38">
        <f>IF(Colin!$G13029&lt;$B$2,Colin!$I13029,0)</f>
        <v>0</v>
      </c>
      <c r="Q13029" s="38">
        <f>IF(Colin!$G13029&lt;$B$1,Colin!$I13029,0)</f>
        <v>0</v>
      </c>
    </row>
    <row r="13030" spans="12:17" x14ac:dyDescent="0.25">
      <c r="L13030" s="38">
        <f>IF(AND(Colin!$G13030=$B$1,Colin!$H13030=$C$3),Colin!$I13030,)</f>
        <v>0</v>
      </c>
      <c r="M13030" s="38">
        <f>IF(AND(Colin!$G13030=$B$1,Colin!$H13030&lt;=$C$3),Colin!$I13030,)</f>
        <v>0</v>
      </c>
      <c r="N13030" s="38">
        <f>IF(AND(Colin!$G13030=$B$2,Colin!$H13030=$C$3),Colin!$I13030,)</f>
        <v>0</v>
      </c>
      <c r="O13030" s="38">
        <f>IF(AND(Colin!$G13030=$B$2,Colin!$H13030&lt;=$C$3),Colin!$I13030,)</f>
        <v>0</v>
      </c>
      <c r="P13030" s="38">
        <f>IF(Colin!$G13030&lt;$B$2,Colin!$I13030,0)</f>
        <v>0</v>
      </c>
      <c r="Q13030" s="38">
        <f>IF(Colin!$G13030&lt;$B$1,Colin!$I13030,0)</f>
        <v>0</v>
      </c>
    </row>
    <row r="13031" spans="12:17" x14ac:dyDescent="0.25">
      <c r="L13031" s="38">
        <f>IF(AND(Colin!$G13031=$B$1,Colin!$H13031=$C$3),Colin!$I13031,)</f>
        <v>0</v>
      </c>
      <c r="M13031" s="38">
        <f>IF(AND(Colin!$G13031=$B$1,Colin!$H13031&lt;=$C$3),Colin!$I13031,)</f>
        <v>0</v>
      </c>
      <c r="N13031" s="38">
        <f>IF(AND(Colin!$G13031=$B$2,Colin!$H13031=$C$3),Colin!$I13031,)</f>
        <v>0</v>
      </c>
      <c r="O13031" s="38">
        <f>IF(AND(Colin!$G13031=$B$2,Colin!$H13031&lt;=$C$3),Colin!$I13031,)</f>
        <v>0</v>
      </c>
      <c r="P13031" s="38">
        <f>IF(Colin!$G13031&lt;$B$2,Colin!$I13031,0)</f>
        <v>0</v>
      </c>
      <c r="Q13031" s="38">
        <f>IF(Colin!$G13031&lt;$B$1,Colin!$I13031,0)</f>
        <v>0</v>
      </c>
    </row>
    <row r="13032" spans="12:17" x14ac:dyDescent="0.25">
      <c r="L13032" s="38">
        <f>IF(AND(Colin!$G13032=$B$1,Colin!$H13032=$C$3),Colin!$I13032,)</f>
        <v>0</v>
      </c>
      <c r="M13032" s="38">
        <f>IF(AND(Colin!$G13032=$B$1,Colin!$H13032&lt;=$C$3),Colin!$I13032,)</f>
        <v>0</v>
      </c>
      <c r="N13032" s="38">
        <f>IF(AND(Colin!$G13032=$B$2,Colin!$H13032=$C$3),Colin!$I13032,)</f>
        <v>0</v>
      </c>
      <c r="O13032" s="38">
        <f>IF(AND(Colin!$G13032=$B$2,Colin!$H13032&lt;=$C$3),Colin!$I13032,)</f>
        <v>0</v>
      </c>
      <c r="P13032" s="38">
        <f>IF(Colin!$G13032&lt;$B$2,Colin!$I13032,0)</f>
        <v>0</v>
      </c>
      <c r="Q13032" s="38">
        <f>IF(Colin!$G13032&lt;$B$1,Colin!$I13032,0)</f>
        <v>0</v>
      </c>
    </row>
    <row r="13033" spans="12:17" x14ac:dyDescent="0.25">
      <c r="L13033" s="38">
        <f>IF(AND(Colin!$G13033=$B$1,Colin!$H13033=$C$3),Colin!$I13033,)</f>
        <v>0</v>
      </c>
      <c r="M13033" s="38">
        <f>IF(AND(Colin!$G13033=$B$1,Colin!$H13033&lt;=$C$3),Colin!$I13033,)</f>
        <v>0</v>
      </c>
      <c r="N13033" s="38">
        <f>IF(AND(Colin!$G13033=$B$2,Colin!$H13033=$C$3),Colin!$I13033,)</f>
        <v>0</v>
      </c>
      <c r="O13033" s="38">
        <f>IF(AND(Colin!$G13033=$B$2,Colin!$H13033&lt;=$C$3),Colin!$I13033,)</f>
        <v>0</v>
      </c>
      <c r="P13033" s="38">
        <f>IF(Colin!$G13033&lt;$B$2,Colin!$I13033,0)</f>
        <v>0</v>
      </c>
      <c r="Q13033" s="38">
        <f>IF(Colin!$G13033&lt;$B$1,Colin!$I13033,0)</f>
        <v>0</v>
      </c>
    </row>
    <row r="13034" spans="12:17" x14ac:dyDescent="0.25">
      <c r="L13034" s="38">
        <f>IF(AND(Colin!$G13034=$B$1,Colin!$H13034=$C$3),Colin!$I13034,)</f>
        <v>0</v>
      </c>
      <c r="M13034" s="38">
        <f>IF(AND(Colin!$G13034=$B$1,Colin!$H13034&lt;=$C$3),Colin!$I13034,)</f>
        <v>0</v>
      </c>
      <c r="N13034" s="38">
        <f>IF(AND(Colin!$G13034=$B$2,Colin!$H13034=$C$3),Colin!$I13034,)</f>
        <v>0</v>
      </c>
      <c r="O13034" s="38">
        <f>IF(AND(Colin!$G13034=$B$2,Colin!$H13034&lt;=$C$3),Colin!$I13034,)</f>
        <v>0</v>
      </c>
      <c r="P13034" s="38">
        <f>IF(Colin!$G13034&lt;$B$2,Colin!$I13034,0)</f>
        <v>0</v>
      </c>
      <c r="Q13034" s="38">
        <f>IF(Colin!$G13034&lt;$B$1,Colin!$I13034,0)</f>
        <v>0</v>
      </c>
    </row>
    <row r="13035" spans="12:17" x14ac:dyDescent="0.25">
      <c r="L13035" s="38">
        <f>IF(AND(Colin!$G13035=$B$1,Colin!$H13035=$C$3),Colin!$I13035,)</f>
        <v>0</v>
      </c>
      <c r="M13035" s="38">
        <f>IF(AND(Colin!$G13035=$B$1,Colin!$H13035&lt;=$C$3),Colin!$I13035,)</f>
        <v>0</v>
      </c>
      <c r="N13035" s="38">
        <f>IF(AND(Colin!$G13035=$B$2,Colin!$H13035=$C$3),Colin!$I13035,)</f>
        <v>0</v>
      </c>
      <c r="O13035" s="38">
        <f>IF(AND(Colin!$G13035=$B$2,Colin!$H13035&lt;=$C$3),Colin!$I13035,)</f>
        <v>0</v>
      </c>
      <c r="P13035" s="38">
        <f>IF(Colin!$G13035&lt;$B$2,Colin!$I13035,0)</f>
        <v>0</v>
      </c>
      <c r="Q13035" s="38">
        <f>IF(Colin!$G13035&lt;$B$1,Colin!$I13035,0)</f>
        <v>0</v>
      </c>
    </row>
    <row r="13036" spans="12:17" x14ac:dyDescent="0.25">
      <c r="L13036" s="38">
        <f>IF(AND(Colin!$G13036=$B$1,Colin!$H13036=$C$3),Colin!$I13036,)</f>
        <v>0</v>
      </c>
      <c r="M13036" s="38">
        <f>IF(AND(Colin!$G13036=$B$1,Colin!$H13036&lt;=$C$3),Colin!$I13036,)</f>
        <v>0</v>
      </c>
      <c r="N13036" s="38">
        <f>IF(AND(Colin!$G13036=$B$2,Colin!$H13036=$C$3),Colin!$I13036,)</f>
        <v>0</v>
      </c>
      <c r="O13036" s="38">
        <f>IF(AND(Colin!$G13036=$B$2,Colin!$H13036&lt;=$C$3),Colin!$I13036,)</f>
        <v>0</v>
      </c>
      <c r="P13036" s="38">
        <f>IF(Colin!$G13036&lt;$B$2,Colin!$I13036,0)</f>
        <v>0</v>
      </c>
      <c r="Q13036" s="38">
        <f>IF(Colin!$G13036&lt;$B$1,Colin!$I13036,0)</f>
        <v>0</v>
      </c>
    </row>
    <row r="13037" spans="12:17" x14ac:dyDescent="0.25">
      <c r="L13037" s="38">
        <f>IF(AND(Colin!$G13037=$B$1,Colin!$H13037=$C$3),Colin!$I13037,)</f>
        <v>0</v>
      </c>
      <c r="M13037" s="38">
        <f>IF(AND(Colin!$G13037=$B$1,Colin!$H13037&lt;=$C$3),Colin!$I13037,)</f>
        <v>0</v>
      </c>
      <c r="N13037" s="38">
        <f>IF(AND(Colin!$G13037=$B$2,Colin!$H13037=$C$3),Colin!$I13037,)</f>
        <v>0</v>
      </c>
      <c r="O13037" s="38">
        <f>IF(AND(Colin!$G13037=$B$2,Colin!$H13037&lt;=$C$3),Colin!$I13037,)</f>
        <v>0</v>
      </c>
      <c r="P13037" s="38">
        <f>IF(Colin!$G13037&lt;$B$2,Colin!$I13037,0)</f>
        <v>0</v>
      </c>
      <c r="Q13037" s="38">
        <f>IF(Colin!$G13037&lt;$B$1,Colin!$I13037,0)</f>
        <v>0</v>
      </c>
    </row>
    <row r="13038" spans="12:17" x14ac:dyDescent="0.25">
      <c r="L13038" s="38">
        <f>IF(AND(Colin!$G13038=$B$1,Colin!$H13038=$C$3),Colin!$I13038,)</f>
        <v>0</v>
      </c>
      <c r="M13038" s="38">
        <f>IF(AND(Colin!$G13038=$B$1,Colin!$H13038&lt;=$C$3),Colin!$I13038,)</f>
        <v>0</v>
      </c>
      <c r="N13038" s="38">
        <f>IF(AND(Colin!$G13038=$B$2,Colin!$H13038=$C$3),Colin!$I13038,)</f>
        <v>0</v>
      </c>
      <c r="O13038" s="38">
        <f>IF(AND(Colin!$G13038=$B$2,Colin!$H13038&lt;=$C$3),Colin!$I13038,)</f>
        <v>0</v>
      </c>
      <c r="P13038" s="38">
        <f>IF(Colin!$G13038&lt;$B$2,Colin!$I13038,0)</f>
        <v>0</v>
      </c>
      <c r="Q13038" s="38">
        <f>IF(Colin!$G13038&lt;$B$1,Colin!$I13038,0)</f>
        <v>0</v>
      </c>
    </row>
    <row r="13039" spans="12:17" x14ac:dyDescent="0.25">
      <c r="L13039" s="38">
        <f>IF(AND(Colin!$G13039=$B$1,Colin!$H13039=$C$3),Colin!$I13039,)</f>
        <v>0</v>
      </c>
      <c r="M13039" s="38">
        <f>IF(AND(Colin!$G13039=$B$1,Colin!$H13039&lt;=$C$3),Colin!$I13039,)</f>
        <v>0</v>
      </c>
      <c r="N13039" s="38">
        <f>IF(AND(Colin!$G13039=$B$2,Colin!$H13039=$C$3),Colin!$I13039,)</f>
        <v>0</v>
      </c>
      <c r="O13039" s="38">
        <f>IF(AND(Colin!$G13039=$B$2,Colin!$H13039&lt;=$C$3),Colin!$I13039,)</f>
        <v>0</v>
      </c>
      <c r="P13039" s="38">
        <f>IF(Colin!$G13039&lt;$B$2,Colin!$I13039,0)</f>
        <v>0</v>
      </c>
      <c r="Q13039" s="38">
        <f>IF(Colin!$G13039&lt;$B$1,Colin!$I13039,0)</f>
        <v>0</v>
      </c>
    </row>
    <row r="13040" spans="12:17" x14ac:dyDescent="0.25">
      <c r="L13040" s="38">
        <f>IF(AND(Colin!$G13040=$B$1,Colin!$H13040=$C$3),Colin!$I13040,)</f>
        <v>0</v>
      </c>
      <c r="M13040" s="38">
        <f>IF(AND(Colin!$G13040=$B$1,Colin!$H13040&lt;=$C$3),Colin!$I13040,)</f>
        <v>0</v>
      </c>
      <c r="N13040" s="38">
        <f>IF(AND(Colin!$G13040=$B$2,Colin!$H13040=$C$3),Colin!$I13040,)</f>
        <v>0</v>
      </c>
      <c r="O13040" s="38">
        <f>IF(AND(Colin!$G13040=$B$2,Colin!$H13040&lt;=$C$3),Colin!$I13040,)</f>
        <v>0</v>
      </c>
      <c r="P13040" s="38">
        <f>IF(Colin!$G13040&lt;$B$2,Colin!$I13040,0)</f>
        <v>0</v>
      </c>
      <c r="Q13040" s="38">
        <f>IF(Colin!$G13040&lt;$B$1,Colin!$I13040,0)</f>
        <v>0</v>
      </c>
    </row>
    <row r="13041" spans="12:17" x14ac:dyDescent="0.25">
      <c r="L13041" s="38">
        <f>IF(AND(Colin!$G13041=$B$1,Colin!$H13041=$C$3),Colin!$I13041,)</f>
        <v>0</v>
      </c>
      <c r="M13041" s="38">
        <f>IF(AND(Colin!$G13041=$B$1,Colin!$H13041&lt;=$C$3),Colin!$I13041,)</f>
        <v>0</v>
      </c>
      <c r="N13041" s="38">
        <f>IF(AND(Colin!$G13041=$B$2,Colin!$H13041=$C$3),Colin!$I13041,)</f>
        <v>0</v>
      </c>
      <c r="O13041" s="38">
        <f>IF(AND(Colin!$G13041=$B$2,Colin!$H13041&lt;=$C$3),Colin!$I13041,)</f>
        <v>0</v>
      </c>
      <c r="P13041" s="38">
        <f>IF(Colin!$G13041&lt;$B$2,Colin!$I13041,0)</f>
        <v>0</v>
      </c>
      <c r="Q13041" s="38">
        <f>IF(Colin!$G13041&lt;$B$1,Colin!$I13041,0)</f>
        <v>0</v>
      </c>
    </row>
    <row r="13042" spans="12:17" x14ac:dyDescent="0.25">
      <c r="L13042" s="38">
        <f>IF(AND(Colin!$G13042=$B$1,Colin!$H13042=$C$3),Colin!$I13042,)</f>
        <v>0</v>
      </c>
      <c r="M13042" s="38">
        <f>IF(AND(Colin!$G13042=$B$1,Colin!$H13042&lt;=$C$3),Colin!$I13042,)</f>
        <v>0</v>
      </c>
      <c r="N13042" s="38">
        <f>IF(AND(Colin!$G13042=$B$2,Colin!$H13042=$C$3),Colin!$I13042,)</f>
        <v>0</v>
      </c>
      <c r="O13042" s="38">
        <f>IF(AND(Colin!$G13042=$B$2,Colin!$H13042&lt;=$C$3),Colin!$I13042,)</f>
        <v>0</v>
      </c>
      <c r="P13042" s="38">
        <f>IF(Colin!$G13042&lt;$B$2,Colin!$I13042,0)</f>
        <v>0</v>
      </c>
      <c r="Q13042" s="38">
        <f>IF(Colin!$G13042&lt;$B$1,Colin!$I13042,0)</f>
        <v>0</v>
      </c>
    </row>
    <row r="13043" spans="12:17" x14ac:dyDescent="0.25">
      <c r="L13043" s="38">
        <f>IF(AND(Colin!$G13043=$B$1,Colin!$H13043=$C$3),Colin!$I13043,)</f>
        <v>0</v>
      </c>
      <c r="M13043" s="38">
        <f>IF(AND(Colin!$G13043=$B$1,Colin!$H13043&lt;=$C$3),Colin!$I13043,)</f>
        <v>0</v>
      </c>
      <c r="N13043" s="38">
        <f>IF(AND(Colin!$G13043=$B$2,Colin!$H13043=$C$3),Colin!$I13043,)</f>
        <v>0</v>
      </c>
      <c r="O13043" s="38">
        <f>IF(AND(Colin!$G13043=$B$2,Colin!$H13043&lt;=$C$3),Colin!$I13043,)</f>
        <v>0</v>
      </c>
      <c r="P13043" s="38">
        <f>IF(Colin!$G13043&lt;$B$2,Colin!$I13043,0)</f>
        <v>0</v>
      </c>
      <c r="Q13043" s="38">
        <f>IF(Colin!$G13043&lt;$B$1,Colin!$I13043,0)</f>
        <v>0</v>
      </c>
    </row>
    <row r="13044" spans="12:17" x14ac:dyDescent="0.25">
      <c r="L13044" s="38">
        <f>IF(AND(Colin!$G13044=$B$1,Colin!$H13044=$C$3),Colin!$I13044,)</f>
        <v>0</v>
      </c>
      <c r="M13044" s="38">
        <f>IF(AND(Colin!$G13044=$B$1,Colin!$H13044&lt;=$C$3),Colin!$I13044,)</f>
        <v>0</v>
      </c>
      <c r="N13044" s="38">
        <f>IF(AND(Colin!$G13044=$B$2,Colin!$H13044=$C$3),Colin!$I13044,)</f>
        <v>0</v>
      </c>
      <c r="O13044" s="38">
        <f>IF(AND(Colin!$G13044=$B$2,Colin!$H13044&lt;=$C$3),Colin!$I13044,)</f>
        <v>0</v>
      </c>
      <c r="P13044" s="38">
        <f>IF(Colin!$G13044&lt;$B$2,Colin!$I13044,0)</f>
        <v>0</v>
      </c>
      <c r="Q13044" s="38">
        <f>IF(Colin!$G13044&lt;$B$1,Colin!$I13044,0)</f>
        <v>0</v>
      </c>
    </row>
    <row r="13045" spans="12:17" x14ac:dyDescent="0.25">
      <c r="L13045" s="38">
        <f>IF(AND(Colin!$G13045=$B$1,Colin!$H13045=$C$3),Colin!$I13045,)</f>
        <v>0</v>
      </c>
      <c r="M13045" s="38">
        <f>IF(AND(Colin!$G13045=$B$1,Colin!$H13045&lt;=$C$3),Colin!$I13045,)</f>
        <v>0</v>
      </c>
      <c r="N13045" s="38">
        <f>IF(AND(Colin!$G13045=$B$2,Colin!$H13045=$C$3),Colin!$I13045,)</f>
        <v>0</v>
      </c>
      <c r="O13045" s="38">
        <f>IF(AND(Colin!$G13045=$B$2,Colin!$H13045&lt;=$C$3),Colin!$I13045,)</f>
        <v>0</v>
      </c>
      <c r="P13045" s="38">
        <f>IF(Colin!$G13045&lt;$B$2,Colin!$I13045,0)</f>
        <v>0</v>
      </c>
      <c r="Q13045" s="38">
        <f>IF(Colin!$G13045&lt;$B$1,Colin!$I13045,0)</f>
        <v>0</v>
      </c>
    </row>
    <row r="13046" spans="12:17" x14ac:dyDescent="0.25">
      <c r="L13046" s="38">
        <f>IF(AND(Colin!$G13046=$B$1,Colin!$H13046=$C$3),Colin!$I13046,)</f>
        <v>0</v>
      </c>
      <c r="M13046" s="38">
        <f>IF(AND(Colin!$G13046=$B$1,Colin!$H13046&lt;=$C$3),Colin!$I13046,)</f>
        <v>0</v>
      </c>
      <c r="N13046" s="38">
        <f>IF(AND(Colin!$G13046=$B$2,Colin!$H13046=$C$3),Colin!$I13046,)</f>
        <v>0</v>
      </c>
      <c r="O13046" s="38">
        <f>IF(AND(Colin!$G13046=$B$2,Colin!$H13046&lt;=$C$3),Colin!$I13046,)</f>
        <v>0</v>
      </c>
      <c r="P13046" s="38">
        <f>IF(Colin!$G13046&lt;$B$2,Colin!$I13046,0)</f>
        <v>0</v>
      </c>
      <c r="Q13046" s="38">
        <f>IF(Colin!$G13046&lt;$B$1,Colin!$I13046,0)</f>
        <v>0</v>
      </c>
    </row>
    <row r="13047" spans="12:17" x14ac:dyDescent="0.25">
      <c r="L13047" s="38">
        <f>IF(AND(Colin!$G13047=$B$1,Colin!$H13047=$C$3),Colin!$I13047,)</f>
        <v>0</v>
      </c>
      <c r="M13047" s="38">
        <f>IF(AND(Colin!$G13047=$B$1,Colin!$H13047&lt;=$C$3),Colin!$I13047,)</f>
        <v>0</v>
      </c>
      <c r="N13047" s="38">
        <f>IF(AND(Colin!$G13047=$B$2,Colin!$H13047=$C$3),Colin!$I13047,)</f>
        <v>0</v>
      </c>
      <c r="O13047" s="38">
        <f>IF(AND(Colin!$G13047=$B$2,Colin!$H13047&lt;=$C$3),Colin!$I13047,)</f>
        <v>0</v>
      </c>
      <c r="P13047" s="38">
        <f>IF(Colin!$G13047&lt;$B$2,Colin!$I13047,0)</f>
        <v>0</v>
      </c>
      <c r="Q13047" s="38">
        <f>IF(Colin!$G13047&lt;$B$1,Colin!$I13047,0)</f>
        <v>0</v>
      </c>
    </row>
    <row r="13048" spans="12:17" x14ac:dyDescent="0.25">
      <c r="L13048" s="38">
        <f>IF(AND(Colin!$G13048=$B$1,Colin!$H13048=$C$3),Colin!$I13048,)</f>
        <v>0</v>
      </c>
      <c r="M13048" s="38">
        <f>IF(AND(Colin!$G13048=$B$1,Colin!$H13048&lt;=$C$3),Colin!$I13048,)</f>
        <v>0</v>
      </c>
      <c r="N13048" s="38">
        <f>IF(AND(Colin!$G13048=$B$2,Colin!$H13048=$C$3),Colin!$I13048,)</f>
        <v>0</v>
      </c>
      <c r="O13048" s="38">
        <f>IF(AND(Colin!$G13048=$B$2,Colin!$H13048&lt;=$C$3),Colin!$I13048,)</f>
        <v>0</v>
      </c>
      <c r="P13048" s="38">
        <f>IF(Colin!$G13048&lt;$B$2,Colin!$I13048,0)</f>
        <v>0</v>
      </c>
      <c r="Q13048" s="38">
        <f>IF(Colin!$G13048&lt;$B$1,Colin!$I13048,0)</f>
        <v>0</v>
      </c>
    </row>
    <row r="13049" spans="12:17" x14ac:dyDescent="0.25">
      <c r="L13049" s="38">
        <f>IF(AND(Colin!$G13049=$B$1,Colin!$H13049=$C$3),Colin!$I13049,)</f>
        <v>0</v>
      </c>
      <c r="M13049" s="38">
        <f>IF(AND(Colin!$G13049=$B$1,Colin!$H13049&lt;=$C$3),Colin!$I13049,)</f>
        <v>0</v>
      </c>
      <c r="N13049" s="38">
        <f>IF(AND(Colin!$G13049=$B$2,Colin!$H13049=$C$3),Colin!$I13049,)</f>
        <v>0</v>
      </c>
      <c r="O13049" s="38">
        <f>IF(AND(Colin!$G13049=$B$2,Colin!$H13049&lt;=$C$3),Colin!$I13049,)</f>
        <v>0</v>
      </c>
      <c r="P13049" s="38">
        <f>IF(Colin!$G13049&lt;$B$2,Colin!$I13049,0)</f>
        <v>0</v>
      </c>
      <c r="Q13049" s="38">
        <f>IF(Colin!$G13049&lt;$B$1,Colin!$I13049,0)</f>
        <v>0</v>
      </c>
    </row>
    <row r="13050" spans="12:17" x14ac:dyDescent="0.25">
      <c r="L13050" s="38">
        <f>IF(AND(Colin!$G13050=$B$1,Colin!$H13050=$C$3),Colin!$I13050,)</f>
        <v>0</v>
      </c>
      <c r="M13050" s="38">
        <f>IF(AND(Colin!$G13050=$B$1,Colin!$H13050&lt;=$C$3),Colin!$I13050,)</f>
        <v>0</v>
      </c>
      <c r="N13050" s="38">
        <f>IF(AND(Colin!$G13050=$B$2,Colin!$H13050=$C$3),Colin!$I13050,)</f>
        <v>0</v>
      </c>
      <c r="O13050" s="38">
        <f>IF(AND(Colin!$G13050=$B$2,Colin!$H13050&lt;=$C$3),Colin!$I13050,)</f>
        <v>0</v>
      </c>
      <c r="P13050" s="38">
        <f>IF(Colin!$G13050&lt;$B$2,Colin!$I13050,0)</f>
        <v>0</v>
      </c>
      <c r="Q13050" s="38">
        <f>IF(Colin!$G13050&lt;$B$1,Colin!$I13050,0)</f>
        <v>0</v>
      </c>
    </row>
    <row r="13051" spans="12:17" x14ac:dyDescent="0.25">
      <c r="L13051" s="38">
        <f>IF(AND(Colin!$G13051=$B$1,Colin!$H13051=$C$3),Colin!$I13051,)</f>
        <v>0</v>
      </c>
      <c r="M13051" s="38">
        <f>IF(AND(Colin!$G13051=$B$1,Colin!$H13051&lt;=$C$3),Colin!$I13051,)</f>
        <v>0</v>
      </c>
      <c r="N13051" s="38">
        <f>IF(AND(Colin!$G13051=$B$2,Colin!$H13051=$C$3),Colin!$I13051,)</f>
        <v>0</v>
      </c>
      <c r="O13051" s="38">
        <f>IF(AND(Colin!$G13051=$B$2,Colin!$H13051&lt;=$C$3),Colin!$I13051,)</f>
        <v>0</v>
      </c>
      <c r="P13051" s="38">
        <f>IF(Colin!$G13051&lt;$B$2,Colin!$I13051,0)</f>
        <v>0</v>
      </c>
      <c r="Q13051" s="38">
        <f>IF(Colin!$G13051&lt;$B$1,Colin!$I13051,0)</f>
        <v>0</v>
      </c>
    </row>
    <row r="13052" spans="12:17" x14ac:dyDescent="0.25">
      <c r="L13052" s="38">
        <f>IF(AND(Colin!$G13052=$B$1,Colin!$H13052=$C$3),Colin!$I13052,)</f>
        <v>0</v>
      </c>
      <c r="M13052" s="38">
        <f>IF(AND(Colin!$G13052=$B$1,Colin!$H13052&lt;=$C$3),Colin!$I13052,)</f>
        <v>0</v>
      </c>
      <c r="N13052" s="38">
        <f>IF(AND(Colin!$G13052=$B$2,Colin!$H13052=$C$3),Colin!$I13052,)</f>
        <v>0</v>
      </c>
      <c r="O13052" s="38">
        <f>IF(AND(Colin!$G13052=$B$2,Colin!$H13052&lt;=$C$3),Colin!$I13052,)</f>
        <v>0</v>
      </c>
      <c r="P13052" s="38">
        <f>IF(Colin!$G13052&lt;$B$2,Colin!$I13052,0)</f>
        <v>0</v>
      </c>
      <c r="Q13052" s="38">
        <f>IF(Colin!$G13052&lt;$B$1,Colin!$I13052,0)</f>
        <v>0</v>
      </c>
    </row>
    <row r="13053" spans="12:17" x14ac:dyDescent="0.25">
      <c r="L13053" s="38">
        <f>IF(AND(Colin!$G13053=$B$1,Colin!$H13053=$C$3),Colin!$I13053,)</f>
        <v>0</v>
      </c>
      <c r="M13053" s="38">
        <f>IF(AND(Colin!$G13053=$B$1,Colin!$H13053&lt;=$C$3),Colin!$I13053,)</f>
        <v>0</v>
      </c>
      <c r="N13053" s="38">
        <f>IF(AND(Colin!$G13053=$B$2,Colin!$H13053=$C$3),Colin!$I13053,)</f>
        <v>0</v>
      </c>
      <c r="O13053" s="38">
        <f>IF(AND(Colin!$G13053=$B$2,Colin!$H13053&lt;=$C$3),Colin!$I13053,)</f>
        <v>0</v>
      </c>
      <c r="P13053" s="38">
        <f>IF(Colin!$G13053&lt;$B$2,Colin!$I13053,0)</f>
        <v>0</v>
      </c>
      <c r="Q13053" s="38">
        <f>IF(Colin!$G13053&lt;$B$1,Colin!$I13053,0)</f>
        <v>0</v>
      </c>
    </row>
    <row r="13054" spans="12:17" x14ac:dyDescent="0.25">
      <c r="L13054" s="38">
        <f>IF(AND(Colin!$G13054=$B$1,Colin!$H13054=$C$3),Colin!$I13054,)</f>
        <v>0</v>
      </c>
      <c r="M13054" s="38">
        <f>IF(AND(Colin!$G13054=$B$1,Colin!$H13054&lt;=$C$3),Colin!$I13054,)</f>
        <v>0</v>
      </c>
      <c r="N13054" s="38">
        <f>IF(AND(Colin!$G13054=$B$2,Colin!$H13054=$C$3),Colin!$I13054,)</f>
        <v>0</v>
      </c>
      <c r="O13054" s="38">
        <f>IF(AND(Colin!$G13054=$B$2,Colin!$H13054&lt;=$C$3),Colin!$I13054,)</f>
        <v>0</v>
      </c>
      <c r="P13054" s="38">
        <f>IF(Colin!$G13054&lt;$B$2,Colin!$I13054,0)</f>
        <v>0</v>
      </c>
      <c r="Q13054" s="38">
        <f>IF(Colin!$G13054&lt;$B$1,Colin!$I13054,0)</f>
        <v>0</v>
      </c>
    </row>
    <row r="13055" spans="12:17" x14ac:dyDescent="0.25">
      <c r="L13055" s="38">
        <f>IF(AND(Colin!$G13055=$B$1,Colin!$H13055=$C$3),Colin!$I13055,)</f>
        <v>0</v>
      </c>
      <c r="M13055" s="38">
        <f>IF(AND(Colin!$G13055=$B$1,Colin!$H13055&lt;=$C$3),Colin!$I13055,)</f>
        <v>0</v>
      </c>
      <c r="N13055" s="38">
        <f>IF(AND(Colin!$G13055=$B$2,Colin!$H13055=$C$3),Colin!$I13055,)</f>
        <v>0</v>
      </c>
      <c r="O13055" s="38">
        <f>IF(AND(Colin!$G13055=$B$2,Colin!$H13055&lt;=$C$3),Colin!$I13055,)</f>
        <v>0</v>
      </c>
      <c r="P13055" s="38">
        <f>IF(Colin!$G13055&lt;$B$2,Colin!$I13055,0)</f>
        <v>0</v>
      </c>
      <c r="Q13055" s="38">
        <f>IF(Colin!$G13055&lt;$B$1,Colin!$I13055,0)</f>
        <v>0</v>
      </c>
    </row>
    <row r="13056" spans="12:17" x14ac:dyDescent="0.25">
      <c r="L13056" s="38">
        <f>IF(AND(Colin!$G13056=$B$1,Colin!$H13056=$C$3),Colin!$I13056,)</f>
        <v>0</v>
      </c>
      <c r="M13056" s="38">
        <f>IF(AND(Colin!$G13056=$B$1,Colin!$H13056&lt;=$C$3),Colin!$I13056,)</f>
        <v>0</v>
      </c>
      <c r="N13056" s="38">
        <f>IF(AND(Colin!$G13056=$B$2,Colin!$H13056=$C$3),Colin!$I13056,)</f>
        <v>0</v>
      </c>
      <c r="O13056" s="38">
        <f>IF(AND(Colin!$G13056=$B$2,Colin!$H13056&lt;=$C$3),Colin!$I13056,)</f>
        <v>0</v>
      </c>
      <c r="P13056" s="38">
        <f>IF(Colin!$G13056&lt;$B$2,Colin!$I13056,0)</f>
        <v>0</v>
      </c>
      <c r="Q13056" s="38">
        <f>IF(Colin!$G13056&lt;$B$1,Colin!$I13056,0)</f>
        <v>0</v>
      </c>
    </row>
    <row r="13057" spans="12:17" x14ac:dyDescent="0.25">
      <c r="L13057" s="38">
        <f>IF(AND(Colin!$G13057=$B$1,Colin!$H13057=$C$3),Colin!$I13057,)</f>
        <v>0</v>
      </c>
      <c r="M13057" s="38">
        <f>IF(AND(Colin!$G13057=$B$1,Colin!$H13057&lt;=$C$3),Colin!$I13057,)</f>
        <v>0</v>
      </c>
      <c r="N13057" s="38">
        <f>IF(AND(Colin!$G13057=$B$2,Colin!$H13057=$C$3),Colin!$I13057,)</f>
        <v>0</v>
      </c>
      <c r="O13057" s="38">
        <f>IF(AND(Colin!$G13057=$B$2,Colin!$H13057&lt;=$C$3),Colin!$I13057,)</f>
        <v>0</v>
      </c>
      <c r="P13057" s="38">
        <f>IF(Colin!$G13057&lt;$B$2,Colin!$I13057,0)</f>
        <v>0</v>
      </c>
      <c r="Q13057" s="38">
        <f>IF(Colin!$G13057&lt;$B$1,Colin!$I13057,0)</f>
        <v>0</v>
      </c>
    </row>
    <row r="13058" spans="12:17" x14ac:dyDescent="0.25">
      <c r="L13058" s="38">
        <f>IF(AND(Colin!$G13058=$B$1,Colin!$H13058=$C$3),Colin!$I13058,)</f>
        <v>0</v>
      </c>
      <c r="M13058" s="38">
        <f>IF(AND(Colin!$G13058=$B$1,Colin!$H13058&lt;=$C$3),Colin!$I13058,)</f>
        <v>0</v>
      </c>
      <c r="N13058" s="38">
        <f>IF(AND(Colin!$G13058=$B$2,Colin!$H13058=$C$3),Colin!$I13058,)</f>
        <v>0</v>
      </c>
      <c r="O13058" s="38">
        <f>IF(AND(Colin!$G13058=$B$2,Colin!$H13058&lt;=$C$3),Colin!$I13058,)</f>
        <v>0</v>
      </c>
      <c r="P13058" s="38">
        <f>IF(Colin!$G13058&lt;$B$2,Colin!$I13058,0)</f>
        <v>0</v>
      </c>
      <c r="Q13058" s="38">
        <f>IF(Colin!$G13058&lt;$B$1,Colin!$I13058,0)</f>
        <v>0</v>
      </c>
    </row>
    <row r="13059" spans="12:17" x14ac:dyDescent="0.25">
      <c r="L13059" s="38">
        <f>IF(AND(Colin!$G13059=$B$1,Colin!$H13059=$C$3),Colin!$I13059,)</f>
        <v>0</v>
      </c>
      <c r="M13059" s="38">
        <f>IF(AND(Colin!$G13059=$B$1,Colin!$H13059&lt;=$C$3),Colin!$I13059,)</f>
        <v>0</v>
      </c>
      <c r="N13059" s="38">
        <f>IF(AND(Colin!$G13059=$B$2,Colin!$H13059=$C$3),Colin!$I13059,)</f>
        <v>0</v>
      </c>
      <c r="O13059" s="38">
        <f>IF(AND(Colin!$G13059=$B$2,Colin!$H13059&lt;=$C$3),Colin!$I13059,)</f>
        <v>0</v>
      </c>
      <c r="P13059" s="38">
        <f>IF(Colin!$G13059&lt;$B$2,Colin!$I13059,0)</f>
        <v>0</v>
      </c>
      <c r="Q13059" s="38">
        <f>IF(Colin!$G13059&lt;$B$1,Colin!$I13059,0)</f>
        <v>0</v>
      </c>
    </row>
    <row r="13060" spans="12:17" x14ac:dyDescent="0.25">
      <c r="L13060" s="38">
        <f>IF(AND(Colin!$G13060=$B$1,Colin!$H13060=$C$3),Colin!$I13060,)</f>
        <v>0</v>
      </c>
      <c r="M13060" s="38">
        <f>IF(AND(Colin!$G13060=$B$1,Colin!$H13060&lt;=$C$3),Colin!$I13060,)</f>
        <v>0</v>
      </c>
      <c r="N13060" s="38">
        <f>IF(AND(Colin!$G13060=$B$2,Colin!$H13060=$C$3),Colin!$I13060,)</f>
        <v>0</v>
      </c>
      <c r="O13060" s="38">
        <f>IF(AND(Colin!$G13060=$B$2,Colin!$H13060&lt;=$C$3),Colin!$I13060,)</f>
        <v>0</v>
      </c>
      <c r="P13060" s="38">
        <f>IF(Colin!$G13060&lt;$B$2,Colin!$I13060,0)</f>
        <v>0</v>
      </c>
      <c r="Q13060" s="38">
        <f>IF(Colin!$G13060&lt;$B$1,Colin!$I13060,0)</f>
        <v>0</v>
      </c>
    </row>
    <row r="13061" spans="12:17" x14ac:dyDescent="0.25">
      <c r="L13061" s="38">
        <f>IF(AND(Colin!$G13061=$B$1,Colin!$H13061=$C$3),Colin!$I13061,)</f>
        <v>0</v>
      </c>
      <c r="M13061" s="38">
        <f>IF(AND(Colin!$G13061=$B$1,Colin!$H13061&lt;=$C$3),Colin!$I13061,)</f>
        <v>0</v>
      </c>
      <c r="N13061" s="38">
        <f>IF(AND(Colin!$G13061=$B$2,Colin!$H13061=$C$3),Colin!$I13061,)</f>
        <v>0</v>
      </c>
      <c r="O13061" s="38">
        <f>IF(AND(Colin!$G13061=$B$2,Colin!$H13061&lt;=$C$3),Colin!$I13061,)</f>
        <v>0</v>
      </c>
      <c r="P13061" s="38">
        <f>IF(Colin!$G13061&lt;$B$2,Colin!$I13061,0)</f>
        <v>0</v>
      </c>
      <c r="Q13061" s="38">
        <f>IF(Colin!$G13061&lt;$B$1,Colin!$I13061,0)</f>
        <v>0</v>
      </c>
    </row>
    <row r="13062" spans="12:17" x14ac:dyDescent="0.25">
      <c r="L13062" s="38">
        <f>IF(AND(Colin!$G13062=$B$1,Colin!$H13062=$C$3),Colin!$I13062,)</f>
        <v>0</v>
      </c>
      <c r="M13062" s="38">
        <f>IF(AND(Colin!$G13062=$B$1,Colin!$H13062&lt;=$C$3),Colin!$I13062,)</f>
        <v>0</v>
      </c>
      <c r="N13062" s="38">
        <f>IF(AND(Colin!$G13062=$B$2,Colin!$H13062=$C$3),Colin!$I13062,)</f>
        <v>0</v>
      </c>
      <c r="O13062" s="38">
        <f>IF(AND(Colin!$G13062=$B$2,Colin!$H13062&lt;=$C$3),Colin!$I13062,)</f>
        <v>0</v>
      </c>
      <c r="P13062" s="38">
        <f>IF(Colin!$G13062&lt;$B$2,Colin!$I13062,0)</f>
        <v>0</v>
      </c>
      <c r="Q13062" s="38">
        <f>IF(Colin!$G13062&lt;$B$1,Colin!$I13062,0)</f>
        <v>0</v>
      </c>
    </row>
    <row r="13063" spans="12:17" x14ac:dyDescent="0.25">
      <c r="L13063" s="38">
        <f>IF(AND(Colin!$G13063=$B$1,Colin!$H13063=$C$3),Colin!$I13063,)</f>
        <v>0</v>
      </c>
      <c r="M13063" s="38">
        <f>IF(AND(Colin!$G13063=$B$1,Colin!$H13063&lt;=$C$3),Colin!$I13063,)</f>
        <v>0</v>
      </c>
      <c r="N13063" s="38">
        <f>IF(AND(Colin!$G13063=$B$2,Colin!$H13063=$C$3),Colin!$I13063,)</f>
        <v>0</v>
      </c>
      <c r="O13063" s="38">
        <f>IF(AND(Colin!$G13063=$B$2,Colin!$H13063&lt;=$C$3),Colin!$I13063,)</f>
        <v>0</v>
      </c>
      <c r="P13063" s="38">
        <f>IF(Colin!$G13063&lt;$B$2,Colin!$I13063,0)</f>
        <v>0</v>
      </c>
      <c r="Q13063" s="38">
        <f>IF(Colin!$G13063&lt;$B$1,Colin!$I13063,0)</f>
        <v>0</v>
      </c>
    </row>
    <row r="13064" spans="12:17" x14ac:dyDescent="0.25">
      <c r="L13064" s="38">
        <f>IF(AND(Colin!$G13064=$B$1,Colin!$H13064=$C$3),Colin!$I13064,)</f>
        <v>0</v>
      </c>
      <c r="M13064" s="38">
        <f>IF(AND(Colin!$G13064=$B$1,Colin!$H13064&lt;=$C$3),Colin!$I13064,)</f>
        <v>0</v>
      </c>
      <c r="N13064" s="38">
        <f>IF(AND(Colin!$G13064=$B$2,Colin!$H13064=$C$3),Colin!$I13064,)</f>
        <v>0</v>
      </c>
      <c r="O13064" s="38">
        <f>IF(AND(Colin!$G13064=$B$2,Colin!$H13064&lt;=$C$3),Colin!$I13064,)</f>
        <v>0</v>
      </c>
      <c r="P13064" s="38">
        <f>IF(Colin!$G13064&lt;$B$2,Colin!$I13064,0)</f>
        <v>0</v>
      </c>
      <c r="Q13064" s="38">
        <f>IF(Colin!$G13064&lt;$B$1,Colin!$I13064,0)</f>
        <v>0</v>
      </c>
    </row>
    <row r="13065" spans="12:17" x14ac:dyDescent="0.25">
      <c r="L13065" s="38">
        <f>IF(AND(Colin!$G13065=$B$1,Colin!$H13065=$C$3),Colin!$I13065,)</f>
        <v>0</v>
      </c>
      <c r="M13065" s="38">
        <f>IF(AND(Colin!$G13065=$B$1,Colin!$H13065&lt;=$C$3),Colin!$I13065,)</f>
        <v>0</v>
      </c>
      <c r="N13065" s="38">
        <f>IF(AND(Colin!$G13065=$B$2,Colin!$H13065=$C$3),Colin!$I13065,)</f>
        <v>0</v>
      </c>
      <c r="O13065" s="38">
        <f>IF(AND(Colin!$G13065=$B$2,Colin!$H13065&lt;=$C$3),Colin!$I13065,)</f>
        <v>0</v>
      </c>
      <c r="P13065" s="38">
        <f>IF(Colin!$G13065&lt;$B$2,Colin!$I13065,0)</f>
        <v>0</v>
      </c>
      <c r="Q13065" s="38">
        <f>IF(Colin!$G13065&lt;$B$1,Colin!$I13065,0)</f>
        <v>0</v>
      </c>
    </row>
    <row r="13066" spans="12:17" x14ac:dyDescent="0.25">
      <c r="L13066" s="38">
        <f>IF(AND(Colin!$G13066=$B$1,Colin!$H13066=$C$3),Colin!$I13066,)</f>
        <v>0</v>
      </c>
      <c r="M13066" s="38">
        <f>IF(AND(Colin!$G13066=$B$1,Colin!$H13066&lt;=$C$3),Colin!$I13066,)</f>
        <v>0</v>
      </c>
      <c r="N13066" s="38">
        <f>IF(AND(Colin!$G13066=$B$2,Colin!$H13066=$C$3),Colin!$I13066,)</f>
        <v>0</v>
      </c>
      <c r="O13066" s="38">
        <f>IF(AND(Colin!$G13066=$B$2,Colin!$H13066&lt;=$C$3),Colin!$I13066,)</f>
        <v>0</v>
      </c>
      <c r="P13066" s="38">
        <f>IF(Colin!$G13066&lt;$B$2,Colin!$I13066,0)</f>
        <v>0</v>
      </c>
      <c r="Q13066" s="38">
        <f>IF(Colin!$G13066&lt;$B$1,Colin!$I13066,0)</f>
        <v>0</v>
      </c>
    </row>
    <row r="13067" spans="12:17" x14ac:dyDescent="0.25">
      <c r="L13067" s="38">
        <f>IF(AND(Colin!$G13067=$B$1,Colin!$H13067=$C$3),Colin!$I13067,)</f>
        <v>0</v>
      </c>
      <c r="M13067" s="38">
        <f>IF(AND(Colin!$G13067=$B$1,Colin!$H13067&lt;=$C$3),Colin!$I13067,)</f>
        <v>0</v>
      </c>
      <c r="N13067" s="38">
        <f>IF(AND(Colin!$G13067=$B$2,Colin!$H13067=$C$3),Colin!$I13067,)</f>
        <v>0</v>
      </c>
      <c r="O13067" s="38">
        <f>IF(AND(Colin!$G13067=$B$2,Colin!$H13067&lt;=$C$3),Colin!$I13067,)</f>
        <v>0</v>
      </c>
      <c r="P13067" s="38">
        <f>IF(Colin!$G13067&lt;$B$2,Colin!$I13067,0)</f>
        <v>0</v>
      </c>
      <c r="Q13067" s="38">
        <f>IF(Colin!$G13067&lt;$B$1,Colin!$I13067,0)</f>
        <v>0</v>
      </c>
    </row>
    <row r="13068" spans="12:17" x14ac:dyDescent="0.25">
      <c r="L13068" s="38">
        <f>IF(AND(Colin!$G13068=$B$1,Colin!$H13068=$C$3),Colin!$I13068,)</f>
        <v>0</v>
      </c>
      <c r="M13068" s="38">
        <f>IF(AND(Colin!$G13068=$B$1,Colin!$H13068&lt;=$C$3),Colin!$I13068,)</f>
        <v>0</v>
      </c>
      <c r="N13068" s="38">
        <f>IF(AND(Colin!$G13068=$B$2,Colin!$H13068=$C$3),Colin!$I13068,)</f>
        <v>0</v>
      </c>
      <c r="O13068" s="38">
        <f>IF(AND(Colin!$G13068=$B$2,Colin!$H13068&lt;=$C$3),Colin!$I13068,)</f>
        <v>0</v>
      </c>
      <c r="P13068" s="38">
        <f>IF(Colin!$G13068&lt;$B$2,Colin!$I13068,0)</f>
        <v>0</v>
      </c>
      <c r="Q13068" s="38">
        <f>IF(Colin!$G13068&lt;$B$1,Colin!$I13068,0)</f>
        <v>0</v>
      </c>
    </row>
    <row r="13069" spans="12:17" x14ac:dyDescent="0.25">
      <c r="L13069" s="38">
        <f>IF(AND(Colin!$G13069=$B$1,Colin!$H13069=$C$3),Colin!$I13069,)</f>
        <v>0</v>
      </c>
      <c r="M13069" s="38">
        <f>IF(AND(Colin!$G13069=$B$1,Colin!$H13069&lt;=$C$3),Colin!$I13069,)</f>
        <v>0</v>
      </c>
      <c r="N13069" s="38">
        <f>IF(AND(Colin!$G13069=$B$2,Colin!$H13069=$C$3),Colin!$I13069,)</f>
        <v>0</v>
      </c>
      <c r="O13069" s="38">
        <f>IF(AND(Colin!$G13069=$B$2,Colin!$H13069&lt;=$C$3),Colin!$I13069,)</f>
        <v>0</v>
      </c>
      <c r="P13069" s="38">
        <f>IF(Colin!$G13069&lt;$B$2,Colin!$I13069,0)</f>
        <v>0</v>
      </c>
      <c r="Q13069" s="38">
        <f>IF(Colin!$G13069&lt;$B$1,Colin!$I13069,0)</f>
        <v>0</v>
      </c>
    </row>
    <row r="13070" spans="12:17" x14ac:dyDescent="0.25">
      <c r="L13070" s="38">
        <f>IF(AND(Colin!$G13070=$B$1,Colin!$H13070=$C$3),Colin!$I13070,)</f>
        <v>0</v>
      </c>
      <c r="M13070" s="38">
        <f>IF(AND(Colin!$G13070=$B$1,Colin!$H13070&lt;=$C$3),Colin!$I13070,)</f>
        <v>0</v>
      </c>
      <c r="N13070" s="38">
        <f>IF(AND(Colin!$G13070=$B$2,Colin!$H13070=$C$3),Colin!$I13070,)</f>
        <v>0</v>
      </c>
      <c r="O13070" s="38">
        <f>IF(AND(Colin!$G13070=$B$2,Colin!$H13070&lt;=$C$3),Colin!$I13070,)</f>
        <v>0</v>
      </c>
      <c r="P13070" s="38">
        <f>IF(Colin!$G13070&lt;$B$2,Colin!$I13070,0)</f>
        <v>0</v>
      </c>
      <c r="Q13070" s="38">
        <f>IF(Colin!$G13070&lt;$B$1,Colin!$I13070,0)</f>
        <v>0</v>
      </c>
    </row>
    <row r="13071" spans="12:17" x14ac:dyDescent="0.25">
      <c r="L13071" s="38">
        <f>IF(AND(Colin!$G13071=$B$1,Colin!$H13071=$C$3),Colin!$I13071,)</f>
        <v>0</v>
      </c>
      <c r="M13071" s="38">
        <f>IF(AND(Colin!$G13071=$B$1,Colin!$H13071&lt;=$C$3),Colin!$I13071,)</f>
        <v>0</v>
      </c>
      <c r="N13071" s="38">
        <f>IF(AND(Colin!$G13071=$B$2,Colin!$H13071=$C$3),Colin!$I13071,)</f>
        <v>0</v>
      </c>
      <c r="O13071" s="38">
        <f>IF(AND(Colin!$G13071=$B$2,Colin!$H13071&lt;=$C$3),Colin!$I13071,)</f>
        <v>0</v>
      </c>
      <c r="P13071" s="38">
        <f>IF(Colin!$G13071&lt;$B$2,Colin!$I13071,0)</f>
        <v>0</v>
      </c>
      <c r="Q13071" s="38">
        <f>IF(Colin!$G13071&lt;$B$1,Colin!$I13071,0)</f>
        <v>0</v>
      </c>
    </row>
    <row r="13072" spans="12:17" x14ac:dyDescent="0.25">
      <c r="L13072" s="38">
        <f>IF(AND(Colin!$G13072=$B$1,Colin!$H13072=$C$3),Colin!$I13072,)</f>
        <v>0</v>
      </c>
      <c r="M13072" s="38">
        <f>IF(AND(Colin!$G13072=$B$1,Colin!$H13072&lt;=$C$3),Colin!$I13072,)</f>
        <v>0</v>
      </c>
      <c r="N13072" s="38">
        <f>IF(AND(Colin!$G13072=$B$2,Colin!$H13072=$C$3),Colin!$I13072,)</f>
        <v>0</v>
      </c>
      <c r="O13072" s="38">
        <f>IF(AND(Colin!$G13072=$B$2,Colin!$H13072&lt;=$C$3),Colin!$I13072,)</f>
        <v>0</v>
      </c>
      <c r="P13072" s="38">
        <f>IF(Colin!$G13072&lt;$B$2,Colin!$I13072,0)</f>
        <v>0</v>
      </c>
      <c r="Q13072" s="38">
        <f>IF(Colin!$G13072&lt;$B$1,Colin!$I13072,0)</f>
        <v>0</v>
      </c>
    </row>
    <row r="13073" spans="12:17" x14ac:dyDescent="0.25">
      <c r="L13073" s="38">
        <f>IF(AND(Colin!$G13073=$B$1,Colin!$H13073=$C$3),Colin!$I13073,)</f>
        <v>0</v>
      </c>
      <c r="M13073" s="38">
        <f>IF(AND(Colin!$G13073=$B$1,Colin!$H13073&lt;=$C$3),Colin!$I13073,)</f>
        <v>0</v>
      </c>
      <c r="N13073" s="38">
        <f>IF(AND(Colin!$G13073=$B$2,Colin!$H13073=$C$3),Colin!$I13073,)</f>
        <v>0</v>
      </c>
      <c r="O13073" s="38">
        <f>IF(AND(Colin!$G13073=$B$2,Colin!$H13073&lt;=$C$3),Colin!$I13073,)</f>
        <v>0</v>
      </c>
      <c r="P13073" s="38">
        <f>IF(Colin!$G13073&lt;$B$2,Colin!$I13073,0)</f>
        <v>0</v>
      </c>
      <c r="Q13073" s="38">
        <f>IF(Colin!$G13073&lt;$B$1,Colin!$I13073,0)</f>
        <v>0</v>
      </c>
    </row>
    <row r="13074" spans="12:17" x14ac:dyDescent="0.25">
      <c r="L13074" s="38">
        <f>IF(AND(Colin!$G13074=$B$1,Colin!$H13074=$C$3),Colin!$I13074,)</f>
        <v>0</v>
      </c>
      <c r="M13074" s="38">
        <f>IF(AND(Colin!$G13074=$B$1,Colin!$H13074&lt;=$C$3),Colin!$I13074,)</f>
        <v>0</v>
      </c>
      <c r="N13074" s="38">
        <f>IF(AND(Colin!$G13074=$B$2,Colin!$H13074=$C$3),Colin!$I13074,)</f>
        <v>0</v>
      </c>
      <c r="O13074" s="38">
        <f>IF(AND(Colin!$G13074=$B$2,Colin!$H13074&lt;=$C$3),Colin!$I13074,)</f>
        <v>0</v>
      </c>
      <c r="P13074" s="38">
        <f>IF(Colin!$G13074&lt;$B$2,Colin!$I13074,0)</f>
        <v>0</v>
      </c>
      <c r="Q13074" s="38">
        <f>IF(Colin!$G13074&lt;$B$1,Colin!$I13074,0)</f>
        <v>0</v>
      </c>
    </row>
    <row r="13075" spans="12:17" x14ac:dyDescent="0.25">
      <c r="L13075" s="38">
        <f>IF(AND(Colin!$G13075=$B$1,Colin!$H13075=$C$3),Colin!$I13075,)</f>
        <v>0</v>
      </c>
      <c r="M13075" s="38">
        <f>IF(AND(Colin!$G13075=$B$1,Colin!$H13075&lt;=$C$3),Colin!$I13075,)</f>
        <v>0</v>
      </c>
      <c r="N13075" s="38">
        <f>IF(AND(Colin!$G13075=$B$2,Colin!$H13075=$C$3),Colin!$I13075,)</f>
        <v>0</v>
      </c>
      <c r="O13075" s="38">
        <f>IF(AND(Colin!$G13075=$B$2,Colin!$H13075&lt;=$C$3),Colin!$I13075,)</f>
        <v>0</v>
      </c>
      <c r="P13075" s="38">
        <f>IF(Colin!$G13075&lt;$B$2,Colin!$I13075,0)</f>
        <v>0</v>
      </c>
      <c r="Q13075" s="38">
        <f>IF(Colin!$G13075&lt;$B$1,Colin!$I13075,0)</f>
        <v>0</v>
      </c>
    </row>
    <row r="13076" spans="12:17" x14ac:dyDescent="0.25">
      <c r="L13076" s="38">
        <f>IF(AND(Colin!$G13076=$B$1,Colin!$H13076=$C$3),Colin!$I13076,)</f>
        <v>0</v>
      </c>
      <c r="M13076" s="38">
        <f>IF(AND(Colin!$G13076=$B$1,Colin!$H13076&lt;=$C$3),Colin!$I13076,)</f>
        <v>0</v>
      </c>
      <c r="N13076" s="38">
        <f>IF(AND(Colin!$G13076=$B$2,Colin!$H13076=$C$3),Colin!$I13076,)</f>
        <v>0</v>
      </c>
      <c r="O13076" s="38">
        <f>IF(AND(Colin!$G13076=$B$2,Colin!$H13076&lt;=$C$3),Colin!$I13076,)</f>
        <v>0</v>
      </c>
      <c r="P13076" s="38">
        <f>IF(Colin!$G13076&lt;$B$2,Colin!$I13076,0)</f>
        <v>0</v>
      </c>
      <c r="Q13076" s="38">
        <f>IF(Colin!$G13076&lt;$B$1,Colin!$I13076,0)</f>
        <v>0</v>
      </c>
    </row>
    <row r="13077" spans="12:17" x14ac:dyDescent="0.25">
      <c r="L13077" s="38">
        <f>IF(AND(Colin!$G13077=$B$1,Colin!$H13077=$C$3),Colin!$I13077,)</f>
        <v>0</v>
      </c>
      <c r="M13077" s="38">
        <f>IF(AND(Colin!$G13077=$B$1,Colin!$H13077&lt;=$C$3),Colin!$I13077,)</f>
        <v>0</v>
      </c>
      <c r="N13077" s="38">
        <f>IF(AND(Colin!$G13077=$B$2,Colin!$H13077=$C$3),Colin!$I13077,)</f>
        <v>0</v>
      </c>
      <c r="O13077" s="38">
        <f>IF(AND(Colin!$G13077=$B$2,Colin!$H13077&lt;=$C$3),Colin!$I13077,)</f>
        <v>0</v>
      </c>
      <c r="P13077" s="38">
        <f>IF(Colin!$G13077&lt;$B$2,Colin!$I13077,0)</f>
        <v>0</v>
      </c>
      <c r="Q13077" s="38">
        <f>IF(Colin!$G13077&lt;$B$1,Colin!$I13077,0)</f>
        <v>0</v>
      </c>
    </row>
    <row r="13078" spans="12:17" x14ac:dyDescent="0.25">
      <c r="L13078" s="38">
        <f>IF(AND(Colin!$G13078=$B$1,Colin!$H13078=$C$3),Colin!$I13078,)</f>
        <v>0</v>
      </c>
      <c r="M13078" s="38">
        <f>IF(AND(Colin!$G13078=$B$1,Colin!$H13078&lt;=$C$3),Colin!$I13078,)</f>
        <v>0</v>
      </c>
      <c r="N13078" s="38">
        <f>IF(AND(Colin!$G13078=$B$2,Colin!$H13078=$C$3),Colin!$I13078,)</f>
        <v>0</v>
      </c>
      <c r="O13078" s="38">
        <f>IF(AND(Colin!$G13078=$B$2,Colin!$H13078&lt;=$C$3),Colin!$I13078,)</f>
        <v>0</v>
      </c>
      <c r="P13078" s="38">
        <f>IF(Colin!$G13078&lt;$B$2,Colin!$I13078,0)</f>
        <v>0</v>
      </c>
      <c r="Q13078" s="38">
        <f>IF(Colin!$G13078&lt;$B$1,Colin!$I13078,0)</f>
        <v>0</v>
      </c>
    </row>
    <row r="13079" spans="12:17" x14ac:dyDescent="0.25">
      <c r="L13079" s="38">
        <f>IF(AND(Colin!$G13079=$B$1,Colin!$H13079=$C$3),Colin!$I13079,)</f>
        <v>0</v>
      </c>
      <c r="M13079" s="38">
        <f>IF(AND(Colin!$G13079=$B$1,Colin!$H13079&lt;=$C$3),Colin!$I13079,)</f>
        <v>0</v>
      </c>
      <c r="N13079" s="38">
        <f>IF(AND(Colin!$G13079=$B$2,Colin!$H13079=$C$3),Colin!$I13079,)</f>
        <v>0</v>
      </c>
      <c r="O13079" s="38">
        <f>IF(AND(Colin!$G13079=$B$2,Colin!$H13079&lt;=$C$3),Colin!$I13079,)</f>
        <v>0</v>
      </c>
      <c r="P13079" s="38">
        <f>IF(Colin!$G13079&lt;$B$2,Colin!$I13079,0)</f>
        <v>0</v>
      </c>
      <c r="Q13079" s="38">
        <f>IF(Colin!$G13079&lt;$B$1,Colin!$I13079,0)</f>
        <v>0</v>
      </c>
    </row>
    <row r="13080" spans="12:17" x14ac:dyDescent="0.25">
      <c r="L13080" s="38">
        <f>IF(AND(Colin!$G13080=$B$1,Colin!$H13080=$C$3),Colin!$I13080,)</f>
        <v>0</v>
      </c>
      <c r="M13080" s="38">
        <f>IF(AND(Colin!$G13080=$B$1,Colin!$H13080&lt;=$C$3),Colin!$I13080,)</f>
        <v>0</v>
      </c>
      <c r="N13080" s="38">
        <f>IF(AND(Colin!$G13080=$B$2,Colin!$H13080=$C$3),Colin!$I13080,)</f>
        <v>0</v>
      </c>
      <c r="O13080" s="38">
        <f>IF(AND(Colin!$G13080=$B$2,Colin!$H13080&lt;=$C$3),Colin!$I13080,)</f>
        <v>0</v>
      </c>
      <c r="P13080" s="38">
        <f>IF(Colin!$G13080&lt;$B$2,Colin!$I13080,0)</f>
        <v>0</v>
      </c>
      <c r="Q13080" s="38">
        <f>IF(Colin!$G13080&lt;$B$1,Colin!$I13080,0)</f>
        <v>0</v>
      </c>
    </row>
    <row r="13081" spans="12:17" x14ac:dyDescent="0.25">
      <c r="L13081" s="38">
        <f>IF(AND(Colin!$G13081=$B$1,Colin!$H13081=$C$3),Colin!$I13081,)</f>
        <v>0</v>
      </c>
      <c r="M13081" s="38">
        <f>IF(AND(Colin!$G13081=$B$1,Colin!$H13081&lt;=$C$3),Colin!$I13081,)</f>
        <v>0</v>
      </c>
      <c r="N13081" s="38">
        <f>IF(AND(Colin!$G13081=$B$2,Colin!$H13081=$C$3),Colin!$I13081,)</f>
        <v>0</v>
      </c>
      <c r="O13081" s="38">
        <f>IF(AND(Colin!$G13081=$B$2,Colin!$H13081&lt;=$C$3),Colin!$I13081,)</f>
        <v>0</v>
      </c>
      <c r="P13081" s="38">
        <f>IF(Colin!$G13081&lt;$B$2,Colin!$I13081,0)</f>
        <v>0</v>
      </c>
      <c r="Q13081" s="38">
        <f>IF(Colin!$G13081&lt;$B$1,Colin!$I13081,0)</f>
        <v>0</v>
      </c>
    </row>
    <row r="13082" spans="12:17" x14ac:dyDescent="0.25">
      <c r="L13082" s="38">
        <f>IF(AND(Colin!$G13082=$B$1,Colin!$H13082=$C$3),Colin!$I13082,)</f>
        <v>0</v>
      </c>
      <c r="M13082" s="38">
        <f>IF(AND(Colin!$G13082=$B$1,Colin!$H13082&lt;=$C$3),Colin!$I13082,)</f>
        <v>0</v>
      </c>
      <c r="N13082" s="38">
        <f>IF(AND(Colin!$G13082=$B$2,Colin!$H13082=$C$3),Colin!$I13082,)</f>
        <v>0</v>
      </c>
      <c r="O13082" s="38">
        <f>IF(AND(Colin!$G13082=$B$2,Colin!$H13082&lt;=$C$3),Colin!$I13082,)</f>
        <v>0</v>
      </c>
      <c r="P13082" s="38">
        <f>IF(Colin!$G13082&lt;$B$2,Colin!$I13082,0)</f>
        <v>0</v>
      </c>
      <c r="Q13082" s="38">
        <f>IF(Colin!$G13082&lt;$B$1,Colin!$I13082,0)</f>
        <v>0</v>
      </c>
    </row>
    <row r="13083" spans="12:17" x14ac:dyDescent="0.25">
      <c r="L13083" s="38">
        <f>IF(AND(Colin!$G13083=$B$1,Colin!$H13083=$C$3),Colin!$I13083,)</f>
        <v>0</v>
      </c>
      <c r="M13083" s="38">
        <f>IF(AND(Colin!$G13083=$B$1,Colin!$H13083&lt;=$C$3),Colin!$I13083,)</f>
        <v>0</v>
      </c>
      <c r="N13083" s="38">
        <f>IF(AND(Colin!$G13083=$B$2,Colin!$H13083=$C$3),Colin!$I13083,)</f>
        <v>0</v>
      </c>
      <c r="O13083" s="38">
        <f>IF(AND(Colin!$G13083=$B$2,Colin!$H13083&lt;=$C$3),Colin!$I13083,)</f>
        <v>0</v>
      </c>
      <c r="P13083" s="38">
        <f>IF(Colin!$G13083&lt;$B$2,Colin!$I13083,0)</f>
        <v>0</v>
      </c>
      <c r="Q13083" s="38">
        <f>IF(Colin!$G13083&lt;$B$1,Colin!$I13083,0)</f>
        <v>0</v>
      </c>
    </row>
    <row r="13084" spans="12:17" x14ac:dyDescent="0.25">
      <c r="L13084" s="38">
        <f>IF(AND(Colin!$G13084=$B$1,Colin!$H13084=$C$3),Colin!$I13084,)</f>
        <v>0</v>
      </c>
      <c r="M13084" s="38">
        <f>IF(AND(Colin!$G13084=$B$1,Colin!$H13084&lt;=$C$3),Colin!$I13084,)</f>
        <v>0</v>
      </c>
      <c r="N13084" s="38">
        <f>IF(AND(Colin!$G13084=$B$2,Colin!$H13084=$C$3),Colin!$I13084,)</f>
        <v>0</v>
      </c>
      <c r="O13084" s="38">
        <f>IF(AND(Colin!$G13084=$B$2,Colin!$H13084&lt;=$C$3),Colin!$I13084,)</f>
        <v>0</v>
      </c>
      <c r="P13084" s="38">
        <f>IF(Colin!$G13084&lt;$B$2,Colin!$I13084,0)</f>
        <v>0</v>
      </c>
      <c r="Q13084" s="38">
        <f>IF(Colin!$G13084&lt;$B$1,Colin!$I13084,0)</f>
        <v>0</v>
      </c>
    </row>
    <row r="13085" spans="12:17" x14ac:dyDescent="0.25">
      <c r="L13085" s="38">
        <f>IF(AND(Colin!$G13085=$B$1,Colin!$H13085=$C$3),Colin!$I13085,)</f>
        <v>0</v>
      </c>
      <c r="M13085" s="38">
        <f>IF(AND(Colin!$G13085=$B$1,Colin!$H13085&lt;=$C$3),Colin!$I13085,)</f>
        <v>0</v>
      </c>
      <c r="N13085" s="38">
        <f>IF(AND(Colin!$G13085=$B$2,Colin!$H13085=$C$3),Colin!$I13085,)</f>
        <v>0</v>
      </c>
      <c r="O13085" s="38">
        <f>IF(AND(Colin!$G13085=$B$2,Colin!$H13085&lt;=$C$3),Colin!$I13085,)</f>
        <v>0</v>
      </c>
      <c r="P13085" s="38">
        <f>IF(Colin!$G13085&lt;$B$2,Colin!$I13085,0)</f>
        <v>0</v>
      </c>
      <c r="Q13085" s="38">
        <f>IF(Colin!$G13085&lt;$B$1,Colin!$I13085,0)</f>
        <v>0</v>
      </c>
    </row>
    <row r="13086" spans="12:17" x14ac:dyDescent="0.25">
      <c r="L13086" s="38">
        <f>IF(AND(Colin!$G13086=$B$1,Colin!$H13086=$C$3),Colin!$I13086,)</f>
        <v>0</v>
      </c>
      <c r="M13086" s="38">
        <f>IF(AND(Colin!$G13086=$B$1,Colin!$H13086&lt;=$C$3),Colin!$I13086,)</f>
        <v>0</v>
      </c>
      <c r="N13086" s="38">
        <f>IF(AND(Colin!$G13086=$B$2,Colin!$H13086=$C$3),Colin!$I13086,)</f>
        <v>0</v>
      </c>
      <c r="O13086" s="38">
        <f>IF(AND(Colin!$G13086=$B$2,Colin!$H13086&lt;=$C$3),Colin!$I13086,)</f>
        <v>0</v>
      </c>
      <c r="P13086" s="38">
        <f>IF(Colin!$G13086&lt;$B$2,Colin!$I13086,0)</f>
        <v>0</v>
      </c>
      <c r="Q13086" s="38">
        <f>IF(Colin!$G13086&lt;$B$1,Colin!$I13086,0)</f>
        <v>0</v>
      </c>
    </row>
    <row r="13087" spans="12:17" x14ac:dyDescent="0.25">
      <c r="L13087" s="38">
        <f>IF(AND(Colin!$G13087=$B$1,Colin!$H13087=$C$3),Colin!$I13087,)</f>
        <v>0</v>
      </c>
      <c r="M13087" s="38">
        <f>IF(AND(Colin!$G13087=$B$1,Colin!$H13087&lt;=$C$3),Colin!$I13087,)</f>
        <v>0</v>
      </c>
      <c r="N13087" s="38">
        <f>IF(AND(Colin!$G13087=$B$2,Colin!$H13087=$C$3),Colin!$I13087,)</f>
        <v>0</v>
      </c>
      <c r="O13087" s="38">
        <f>IF(AND(Colin!$G13087=$B$2,Colin!$H13087&lt;=$C$3),Colin!$I13087,)</f>
        <v>0</v>
      </c>
      <c r="P13087" s="38">
        <f>IF(Colin!$G13087&lt;$B$2,Colin!$I13087,0)</f>
        <v>0</v>
      </c>
      <c r="Q13087" s="38">
        <f>IF(Colin!$G13087&lt;$B$1,Colin!$I13087,0)</f>
        <v>0</v>
      </c>
    </row>
    <row r="13088" spans="12:17" x14ac:dyDescent="0.25">
      <c r="L13088" s="38">
        <f>IF(AND(Colin!$G13088=$B$1,Colin!$H13088=$C$3),Colin!$I13088,)</f>
        <v>0</v>
      </c>
      <c r="M13088" s="38">
        <f>IF(AND(Colin!$G13088=$B$1,Colin!$H13088&lt;=$C$3),Colin!$I13088,)</f>
        <v>0</v>
      </c>
      <c r="N13088" s="38">
        <f>IF(AND(Colin!$G13088=$B$2,Colin!$H13088=$C$3),Colin!$I13088,)</f>
        <v>0</v>
      </c>
      <c r="O13088" s="38">
        <f>IF(AND(Colin!$G13088=$B$2,Colin!$H13088&lt;=$C$3),Colin!$I13088,)</f>
        <v>0</v>
      </c>
      <c r="P13088" s="38">
        <f>IF(Colin!$G13088&lt;$B$2,Colin!$I13088,0)</f>
        <v>0</v>
      </c>
      <c r="Q13088" s="38">
        <f>IF(Colin!$G13088&lt;$B$1,Colin!$I13088,0)</f>
        <v>0</v>
      </c>
    </row>
    <row r="13089" spans="12:17" x14ac:dyDescent="0.25">
      <c r="L13089" s="38">
        <f>IF(AND(Colin!$G13089=$B$1,Colin!$H13089=$C$3),Colin!$I13089,)</f>
        <v>0</v>
      </c>
      <c r="M13089" s="38">
        <f>IF(AND(Colin!$G13089=$B$1,Colin!$H13089&lt;=$C$3),Colin!$I13089,)</f>
        <v>0</v>
      </c>
      <c r="N13089" s="38">
        <f>IF(AND(Colin!$G13089=$B$2,Colin!$H13089=$C$3),Colin!$I13089,)</f>
        <v>0</v>
      </c>
      <c r="O13089" s="38">
        <f>IF(AND(Colin!$G13089=$B$2,Colin!$H13089&lt;=$C$3),Colin!$I13089,)</f>
        <v>0</v>
      </c>
      <c r="P13089" s="38">
        <f>IF(Colin!$G13089&lt;$B$2,Colin!$I13089,0)</f>
        <v>0</v>
      </c>
      <c r="Q13089" s="38">
        <f>IF(Colin!$G13089&lt;$B$1,Colin!$I13089,0)</f>
        <v>0</v>
      </c>
    </row>
    <row r="13090" spans="12:17" x14ac:dyDescent="0.25">
      <c r="L13090" s="38">
        <f>IF(AND(Colin!$G13090=$B$1,Colin!$H13090=$C$3),Colin!$I13090,)</f>
        <v>0</v>
      </c>
      <c r="M13090" s="38">
        <f>IF(AND(Colin!$G13090=$B$1,Colin!$H13090&lt;=$C$3),Colin!$I13090,)</f>
        <v>0</v>
      </c>
      <c r="N13090" s="38">
        <f>IF(AND(Colin!$G13090=$B$2,Colin!$H13090=$C$3),Colin!$I13090,)</f>
        <v>0</v>
      </c>
      <c r="O13090" s="38">
        <f>IF(AND(Colin!$G13090=$B$2,Colin!$H13090&lt;=$C$3),Colin!$I13090,)</f>
        <v>0</v>
      </c>
      <c r="P13090" s="38">
        <f>IF(Colin!$G13090&lt;$B$2,Colin!$I13090,0)</f>
        <v>0</v>
      </c>
      <c r="Q13090" s="38">
        <f>IF(Colin!$G13090&lt;$B$1,Colin!$I13090,0)</f>
        <v>0</v>
      </c>
    </row>
    <row r="13091" spans="12:17" x14ac:dyDescent="0.25">
      <c r="L13091" s="38">
        <f>IF(AND(Colin!$G13091=$B$1,Colin!$H13091=$C$3),Colin!$I13091,)</f>
        <v>0</v>
      </c>
      <c r="M13091" s="38">
        <f>IF(AND(Colin!$G13091=$B$1,Colin!$H13091&lt;=$C$3),Colin!$I13091,)</f>
        <v>0</v>
      </c>
      <c r="N13091" s="38">
        <f>IF(AND(Colin!$G13091=$B$2,Colin!$H13091=$C$3),Colin!$I13091,)</f>
        <v>0</v>
      </c>
      <c r="O13091" s="38">
        <f>IF(AND(Colin!$G13091=$B$2,Colin!$H13091&lt;=$C$3),Colin!$I13091,)</f>
        <v>0</v>
      </c>
      <c r="P13091" s="38">
        <f>IF(Colin!$G13091&lt;$B$2,Colin!$I13091,0)</f>
        <v>0</v>
      </c>
      <c r="Q13091" s="38">
        <f>IF(Colin!$G13091&lt;$B$1,Colin!$I13091,0)</f>
        <v>0</v>
      </c>
    </row>
    <row r="13092" spans="12:17" x14ac:dyDescent="0.25">
      <c r="L13092" s="38">
        <f>IF(AND(Colin!$G13092=$B$1,Colin!$H13092=$C$3),Colin!$I13092,)</f>
        <v>0</v>
      </c>
      <c r="M13092" s="38">
        <f>IF(AND(Colin!$G13092=$B$1,Colin!$H13092&lt;=$C$3),Colin!$I13092,)</f>
        <v>0</v>
      </c>
      <c r="N13092" s="38">
        <f>IF(AND(Colin!$G13092=$B$2,Colin!$H13092=$C$3),Colin!$I13092,)</f>
        <v>0</v>
      </c>
      <c r="O13092" s="38">
        <f>IF(AND(Colin!$G13092=$B$2,Colin!$H13092&lt;=$C$3),Colin!$I13092,)</f>
        <v>0</v>
      </c>
      <c r="P13092" s="38">
        <f>IF(Colin!$G13092&lt;$B$2,Colin!$I13092,0)</f>
        <v>0</v>
      </c>
      <c r="Q13092" s="38">
        <f>IF(Colin!$G13092&lt;$B$1,Colin!$I13092,0)</f>
        <v>0</v>
      </c>
    </row>
    <row r="13093" spans="12:17" x14ac:dyDescent="0.25">
      <c r="L13093" s="38">
        <f>IF(AND(Colin!$G13093=$B$1,Colin!$H13093=$C$3),Colin!$I13093,)</f>
        <v>0</v>
      </c>
      <c r="M13093" s="38">
        <f>IF(AND(Colin!$G13093=$B$1,Colin!$H13093&lt;=$C$3),Colin!$I13093,)</f>
        <v>0</v>
      </c>
      <c r="N13093" s="38">
        <f>IF(AND(Colin!$G13093=$B$2,Colin!$H13093=$C$3),Colin!$I13093,)</f>
        <v>0</v>
      </c>
      <c r="O13093" s="38">
        <f>IF(AND(Colin!$G13093=$B$2,Colin!$H13093&lt;=$C$3),Colin!$I13093,)</f>
        <v>0</v>
      </c>
      <c r="P13093" s="38">
        <f>IF(Colin!$G13093&lt;$B$2,Colin!$I13093,0)</f>
        <v>0</v>
      </c>
      <c r="Q13093" s="38">
        <f>IF(Colin!$G13093&lt;$B$1,Colin!$I13093,0)</f>
        <v>0</v>
      </c>
    </row>
    <row r="13094" spans="12:17" x14ac:dyDescent="0.25">
      <c r="L13094" s="38">
        <f>IF(AND(Colin!$G13094=$B$1,Colin!$H13094=$C$3),Colin!$I13094,)</f>
        <v>0</v>
      </c>
      <c r="M13094" s="38">
        <f>IF(AND(Colin!$G13094=$B$1,Colin!$H13094&lt;=$C$3),Colin!$I13094,)</f>
        <v>0</v>
      </c>
      <c r="N13094" s="38">
        <f>IF(AND(Colin!$G13094=$B$2,Colin!$H13094=$C$3),Colin!$I13094,)</f>
        <v>0</v>
      </c>
      <c r="O13094" s="38">
        <f>IF(AND(Colin!$G13094=$B$2,Colin!$H13094&lt;=$C$3),Colin!$I13094,)</f>
        <v>0</v>
      </c>
      <c r="P13094" s="38">
        <f>IF(Colin!$G13094&lt;$B$2,Colin!$I13094,0)</f>
        <v>0</v>
      </c>
      <c r="Q13094" s="38">
        <f>IF(Colin!$G13094&lt;$B$1,Colin!$I13094,0)</f>
        <v>0</v>
      </c>
    </row>
    <row r="13095" spans="12:17" x14ac:dyDescent="0.25">
      <c r="L13095" s="38">
        <f>IF(AND(Colin!$G13095=$B$1,Colin!$H13095=$C$3),Colin!$I13095,)</f>
        <v>0</v>
      </c>
      <c r="M13095" s="38">
        <f>IF(AND(Colin!$G13095=$B$1,Colin!$H13095&lt;=$C$3),Colin!$I13095,)</f>
        <v>0</v>
      </c>
      <c r="N13095" s="38">
        <f>IF(AND(Colin!$G13095=$B$2,Colin!$H13095=$C$3),Colin!$I13095,)</f>
        <v>0</v>
      </c>
      <c r="O13095" s="38">
        <f>IF(AND(Colin!$G13095=$B$2,Colin!$H13095&lt;=$C$3),Colin!$I13095,)</f>
        <v>0</v>
      </c>
      <c r="P13095" s="38">
        <f>IF(Colin!$G13095&lt;$B$2,Colin!$I13095,0)</f>
        <v>0</v>
      </c>
      <c r="Q13095" s="38">
        <f>IF(Colin!$G13095&lt;$B$1,Colin!$I13095,0)</f>
        <v>0</v>
      </c>
    </row>
    <row r="13096" spans="12:17" x14ac:dyDescent="0.25">
      <c r="L13096" s="38">
        <f>IF(AND(Colin!$G13096=$B$1,Colin!$H13096=$C$3),Colin!$I13096,)</f>
        <v>0</v>
      </c>
      <c r="M13096" s="38">
        <f>IF(AND(Colin!$G13096=$B$1,Colin!$H13096&lt;=$C$3),Colin!$I13096,)</f>
        <v>0</v>
      </c>
      <c r="N13096" s="38">
        <f>IF(AND(Colin!$G13096=$B$2,Colin!$H13096=$C$3),Colin!$I13096,)</f>
        <v>0</v>
      </c>
      <c r="O13096" s="38">
        <f>IF(AND(Colin!$G13096=$B$2,Colin!$H13096&lt;=$C$3),Colin!$I13096,)</f>
        <v>0</v>
      </c>
      <c r="P13096" s="38">
        <f>IF(Colin!$G13096&lt;$B$2,Colin!$I13096,0)</f>
        <v>0</v>
      </c>
      <c r="Q13096" s="38">
        <f>IF(Colin!$G13096&lt;$B$1,Colin!$I13096,0)</f>
        <v>0</v>
      </c>
    </row>
    <row r="13097" spans="12:17" x14ac:dyDescent="0.25">
      <c r="L13097" s="38">
        <f>IF(AND(Colin!$G13097=$B$1,Colin!$H13097=$C$3),Colin!$I13097,)</f>
        <v>0</v>
      </c>
      <c r="M13097" s="38">
        <f>IF(AND(Colin!$G13097=$B$1,Colin!$H13097&lt;=$C$3),Colin!$I13097,)</f>
        <v>0</v>
      </c>
      <c r="N13097" s="38">
        <f>IF(AND(Colin!$G13097=$B$2,Colin!$H13097=$C$3),Colin!$I13097,)</f>
        <v>0</v>
      </c>
      <c r="O13097" s="38">
        <f>IF(AND(Colin!$G13097=$B$2,Colin!$H13097&lt;=$C$3),Colin!$I13097,)</f>
        <v>0</v>
      </c>
      <c r="P13097" s="38">
        <f>IF(Colin!$G13097&lt;$B$2,Colin!$I13097,0)</f>
        <v>0</v>
      </c>
      <c r="Q13097" s="38">
        <f>IF(Colin!$G13097&lt;$B$1,Colin!$I13097,0)</f>
        <v>0</v>
      </c>
    </row>
    <row r="13098" spans="12:17" x14ac:dyDescent="0.25">
      <c r="L13098" s="38">
        <f>IF(AND(Colin!$G13098=$B$1,Colin!$H13098=$C$3),Colin!$I13098,)</f>
        <v>0</v>
      </c>
      <c r="M13098" s="38">
        <f>IF(AND(Colin!$G13098=$B$1,Colin!$H13098&lt;=$C$3),Colin!$I13098,)</f>
        <v>0</v>
      </c>
      <c r="N13098" s="38">
        <f>IF(AND(Colin!$G13098=$B$2,Colin!$H13098=$C$3),Colin!$I13098,)</f>
        <v>0</v>
      </c>
      <c r="O13098" s="38">
        <f>IF(AND(Colin!$G13098=$B$2,Colin!$H13098&lt;=$C$3),Colin!$I13098,)</f>
        <v>0</v>
      </c>
      <c r="P13098" s="38">
        <f>IF(Colin!$G13098&lt;$B$2,Colin!$I13098,0)</f>
        <v>0</v>
      </c>
      <c r="Q13098" s="38">
        <f>IF(Colin!$G13098&lt;$B$1,Colin!$I13098,0)</f>
        <v>0</v>
      </c>
    </row>
    <row r="13099" spans="12:17" x14ac:dyDescent="0.25">
      <c r="L13099" s="38">
        <f>IF(AND(Colin!$G13099=$B$1,Colin!$H13099=$C$3),Colin!$I13099,)</f>
        <v>0</v>
      </c>
      <c r="M13099" s="38">
        <f>IF(AND(Colin!$G13099=$B$1,Colin!$H13099&lt;=$C$3),Colin!$I13099,)</f>
        <v>0</v>
      </c>
      <c r="N13099" s="38">
        <f>IF(AND(Colin!$G13099=$B$2,Colin!$H13099=$C$3),Colin!$I13099,)</f>
        <v>0</v>
      </c>
      <c r="O13099" s="38">
        <f>IF(AND(Colin!$G13099=$B$2,Colin!$H13099&lt;=$C$3),Colin!$I13099,)</f>
        <v>0</v>
      </c>
      <c r="P13099" s="38">
        <f>IF(Colin!$G13099&lt;$B$2,Colin!$I13099,0)</f>
        <v>0</v>
      </c>
      <c r="Q13099" s="38">
        <f>IF(Colin!$G13099&lt;$B$1,Colin!$I13099,0)</f>
        <v>0</v>
      </c>
    </row>
    <row r="13100" spans="12:17" x14ac:dyDescent="0.25">
      <c r="L13100" s="38">
        <f>IF(AND(Colin!$G13100=$B$1,Colin!$H13100=$C$3),Colin!$I13100,)</f>
        <v>0</v>
      </c>
      <c r="M13100" s="38">
        <f>IF(AND(Colin!$G13100=$B$1,Colin!$H13100&lt;=$C$3),Colin!$I13100,)</f>
        <v>0</v>
      </c>
      <c r="N13100" s="38">
        <f>IF(AND(Colin!$G13100=$B$2,Colin!$H13100=$C$3),Colin!$I13100,)</f>
        <v>0</v>
      </c>
      <c r="O13100" s="38">
        <f>IF(AND(Colin!$G13100=$B$2,Colin!$H13100&lt;=$C$3),Colin!$I13100,)</f>
        <v>0</v>
      </c>
      <c r="P13100" s="38">
        <f>IF(Colin!$G13100&lt;$B$2,Colin!$I13100,0)</f>
        <v>0</v>
      </c>
      <c r="Q13100" s="38">
        <f>IF(Colin!$G13100&lt;$B$1,Colin!$I13100,0)</f>
        <v>0</v>
      </c>
    </row>
    <row r="13101" spans="12:17" x14ac:dyDescent="0.25">
      <c r="L13101" s="38">
        <f>IF(AND(Colin!$G13101=$B$1,Colin!$H13101=$C$3),Colin!$I13101,)</f>
        <v>0</v>
      </c>
      <c r="M13101" s="38">
        <f>IF(AND(Colin!$G13101=$B$1,Colin!$H13101&lt;=$C$3),Colin!$I13101,)</f>
        <v>0</v>
      </c>
      <c r="N13101" s="38">
        <f>IF(AND(Colin!$G13101=$B$2,Colin!$H13101=$C$3),Colin!$I13101,)</f>
        <v>0</v>
      </c>
      <c r="O13101" s="38">
        <f>IF(AND(Colin!$G13101=$B$2,Colin!$H13101&lt;=$C$3),Colin!$I13101,)</f>
        <v>0</v>
      </c>
      <c r="P13101" s="38">
        <f>IF(Colin!$G13101&lt;$B$2,Colin!$I13101,0)</f>
        <v>0</v>
      </c>
      <c r="Q13101" s="38">
        <f>IF(Colin!$G13101&lt;$B$1,Colin!$I13101,0)</f>
        <v>0</v>
      </c>
    </row>
    <row r="13102" spans="12:17" x14ac:dyDescent="0.25">
      <c r="L13102" s="38">
        <f>IF(AND(Colin!$G13102=$B$1,Colin!$H13102=$C$3),Colin!$I13102,)</f>
        <v>0</v>
      </c>
      <c r="M13102" s="38">
        <f>IF(AND(Colin!$G13102=$B$1,Colin!$H13102&lt;=$C$3),Colin!$I13102,)</f>
        <v>0</v>
      </c>
      <c r="N13102" s="38">
        <f>IF(AND(Colin!$G13102=$B$2,Colin!$H13102=$C$3),Colin!$I13102,)</f>
        <v>0</v>
      </c>
      <c r="O13102" s="38">
        <f>IF(AND(Colin!$G13102=$B$2,Colin!$H13102&lt;=$C$3),Colin!$I13102,)</f>
        <v>0</v>
      </c>
      <c r="P13102" s="38">
        <f>IF(Colin!$G13102&lt;$B$2,Colin!$I13102,0)</f>
        <v>0</v>
      </c>
      <c r="Q13102" s="38">
        <f>IF(Colin!$G13102&lt;$B$1,Colin!$I13102,0)</f>
        <v>0</v>
      </c>
    </row>
    <row r="13103" spans="12:17" x14ac:dyDescent="0.25">
      <c r="L13103" s="38">
        <f>IF(AND(Colin!$G13103=$B$1,Colin!$H13103=$C$3),Colin!$I13103,)</f>
        <v>0</v>
      </c>
      <c r="M13103" s="38">
        <f>IF(AND(Colin!$G13103=$B$1,Colin!$H13103&lt;=$C$3),Colin!$I13103,)</f>
        <v>0</v>
      </c>
      <c r="N13103" s="38">
        <f>IF(AND(Colin!$G13103=$B$2,Colin!$H13103=$C$3),Colin!$I13103,)</f>
        <v>0</v>
      </c>
      <c r="O13103" s="38">
        <f>IF(AND(Colin!$G13103=$B$2,Colin!$H13103&lt;=$C$3),Colin!$I13103,)</f>
        <v>0</v>
      </c>
      <c r="P13103" s="38">
        <f>IF(Colin!$G13103&lt;$B$2,Colin!$I13103,0)</f>
        <v>0</v>
      </c>
      <c r="Q13103" s="38">
        <f>IF(Colin!$G13103&lt;$B$1,Colin!$I13103,0)</f>
        <v>0</v>
      </c>
    </row>
    <row r="13104" spans="12:17" x14ac:dyDescent="0.25">
      <c r="L13104" s="38">
        <f>IF(AND(Colin!$G13104=$B$1,Colin!$H13104=$C$3),Colin!$I13104,)</f>
        <v>0</v>
      </c>
      <c r="M13104" s="38">
        <f>IF(AND(Colin!$G13104=$B$1,Colin!$H13104&lt;=$C$3),Colin!$I13104,)</f>
        <v>0</v>
      </c>
      <c r="N13104" s="38">
        <f>IF(AND(Colin!$G13104=$B$2,Colin!$H13104=$C$3),Colin!$I13104,)</f>
        <v>0</v>
      </c>
      <c r="O13104" s="38">
        <f>IF(AND(Colin!$G13104=$B$2,Colin!$H13104&lt;=$C$3),Colin!$I13104,)</f>
        <v>0</v>
      </c>
      <c r="P13104" s="38">
        <f>IF(Colin!$G13104&lt;$B$2,Colin!$I13104,0)</f>
        <v>0</v>
      </c>
      <c r="Q13104" s="38">
        <f>IF(Colin!$G13104&lt;$B$1,Colin!$I13104,0)</f>
        <v>0</v>
      </c>
    </row>
    <row r="13105" spans="12:17" x14ac:dyDescent="0.25">
      <c r="L13105" s="38">
        <f>IF(AND(Colin!$G13105=$B$1,Colin!$H13105=$C$3),Colin!$I13105,)</f>
        <v>0</v>
      </c>
      <c r="M13105" s="38">
        <f>IF(AND(Colin!$G13105=$B$1,Colin!$H13105&lt;=$C$3),Colin!$I13105,)</f>
        <v>0</v>
      </c>
      <c r="N13105" s="38">
        <f>IF(AND(Colin!$G13105=$B$2,Colin!$H13105=$C$3),Colin!$I13105,)</f>
        <v>0</v>
      </c>
      <c r="O13105" s="38">
        <f>IF(AND(Colin!$G13105=$B$2,Colin!$H13105&lt;=$C$3),Colin!$I13105,)</f>
        <v>0</v>
      </c>
      <c r="P13105" s="38">
        <f>IF(Colin!$G13105&lt;$B$2,Colin!$I13105,0)</f>
        <v>0</v>
      </c>
      <c r="Q13105" s="38">
        <f>IF(Colin!$G13105&lt;$B$1,Colin!$I13105,0)</f>
        <v>0</v>
      </c>
    </row>
    <row r="13106" spans="12:17" x14ac:dyDescent="0.25">
      <c r="L13106" s="38">
        <f>IF(AND(Colin!$G13106=$B$1,Colin!$H13106=$C$3),Colin!$I13106,)</f>
        <v>0</v>
      </c>
      <c r="M13106" s="38">
        <f>IF(AND(Colin!$G13106=$B$1,Colin!$H13106&lt;=$C$3),Colin!$I13106,)</f>
        <v>0</v>
      </c>
      <c r="N13106" s="38">
        <f>IF(AND(Colin!$G13106=$B$2,Colin!$H13106=$C$3),Colin!$I13106,)</f>
        <v>0</v>
      </c>
      <c r="O13106" s="38">
        <f>IF(AND(Colin!$G13106=$B$2,Colin!$H13106&lt;=$C$3),Colin!$I13106,)</f>
        <v>0</v>
      </c>
      <c r="P13106" s="38">
        <f>IF(Colin!$G13106&lt;$B$2,Colin!$I13106,0)</f>
        <v>0</v>
      </c>
      <c r="Q13106" s="38">
        <f>IF(Colin!$G13106&lt;$B$1,Colin!$I13106,0)</f>
        <v>0</v>
      </c>
    </row>
    <row r="13107" spans="12:17" x14ac:dyDescent="0.25">
      <c r="L13107" s="38">
        <f>IF(AND(Colin!$G13107=$B$1,Colin!$H13107=$C$3),Colin!$I13107,)</f>
        <v>0</v>
      </c>
      <c r="M13107" s="38">
        <f>IF(AND(Colin!$G13107=$B$1,Colin!$H13107&lt;=$C$3),Colin!$I13107,)</f>
        <v>0</v>
      </c>
      <c r="N13107" s="38">
        <f>IF(AND(Colin!$G13107=$B$2,Colin!$H13107=$C$3),Colin!$I13107,)</f>
        <v>0</v>
      </c>
      <c r="O13107" s="38">
        <f>IF(AND(Colin!$G13107=$B$2,Colin!$H13107&lt;=$C$3),Colin!$I13107,)</f>
        <v>0</v>
      </c>
      <c r="P13107" s="38">
        <f>IF(Colin!$G13107&lt;$B$2,Colin!$I13107,0)</f>
        <v>0</v>
      </c>
      <c r="Q13107" s="38">
        <f>IF(Colin!$G13107&lt;$B$1,Colin!$I13107,0)</f>
        <v>0</v>
      </c>
    </row>
    <row r="13108" spans="12:17" x14ac:dyDescent="0.25">
      <c r="L13108" s="38">
        <f>IF(AND(Colin!$G13108=$B$1,Colin!$H13108=$C$3),Colin!$I13108,)</f>
        <v>0</v>
      </c>
      <c r="M13108" s="38">
        <f>IF(AND(Colin!$G13108=$B$1,Colin!$H13108&lt;=$C$3),Colin!$I13108,)</f>
        <v>0</v>
      </c>
      <c r="N13108" s="38">
        <f>IF(AND(Colin!$G13108=$B$2,Colin!$H13108=$C$3),Colin!$I13108,)</f>
        <v>0</v>
      </c>
      <c r="O13108" s="38">
        <f>IF(AND(Colin!$G13108=$B$2,Colin!$H13108&lt;=$C$3),Colin!$I13108,)</f>
        <v>0</v>
      </c>
      <c r="P13108" s="38">
        <f>IF(Colin!$G13108&lt;$B$2,Colin!$I13108,0)</f>
        <v>0</v>
      </c>
      <c r="Q13108" s="38">
        <f>IF(Colin!$G13108&lt;$B$1,Colin!$I13108,0)</f>
        <v>0</v>
      </c>
    </row>
    <row r="13109" spans="12:17" x14ac:dyDescent="0.25">
      <c r="L13109" s="38">
        <f>IF(AND(Colin!$G13109=$B$1,Colin!$H13109=$C$3),Colin!$I13109,)</f>
        <v>0</v>
      </c>
      <c r="M13109" s="38">
        <f>IF(AND(Colin!$G13109=$B$1,Colin!$H13109&lt;=$C$3),Colin!$I13109,)</f>
        <v>0</v>
      </c>
      <c r="N13109" s="38">
        <f>IF(AND(Colin!$G13109=$B$2,Colin!$H13109=$C$3),Colin!$I13109,)</f>
        <v>0</v>
      </c>
      <c r="O13109" s="38">
        <f>IF(AND(Colin!$G13109=$B$2,Colin!$H13109&lt;=$C$3),Colin!$I13109,)</f>
        <v>0</v>
      </c>
      <c r="P13109" s="38">
        <f>IF(Colin!$G13109&lt;$B$2,Colin!$I13109,0)</f>
        <v>0</v>
      </c>
      <c r="Q13109" s="38">
        <f>IF(Colin!$G13109&lt;$B$1,Colin!$I13109,0)</f>
        <v>0</v>
      </c>
    </row>
    <row r="13110" spans="12:17" x14ac:dyDescent="0.25">
      <c r="L13110" s="38">
        <f>IF(AND(Colin!$G13110=$B$1,Colin!$H13110=$C$3),Colin!$I13110,)</f>
        <v>0</v>
      </c>
      <c r="M13110" s="38">
        <f>IF(AND(Colin!$G13110=$B$1,Colin!$H13110&lt;=$C$3),Colin!$I13110,)</f>
        <v>0</v>
      </c>
      <c r="N13110" s="38">
        <f>IF(AND(Colin!$G13110=$B$2,Colin!$H13110=$C$3),Colin!$I13110,)</f>
        <v>0</v>
      </c>
      <c r="O13110" s="38">
        <f>IF(AND(Colin!$G13110=$B$2,Colin!$H13110&lt;=$C$3),Colin!$I13110,)</f>
        <v>0</v>
      </c>
      <c r="P13110" s="38">
        <f>IF(Colin!$G13110&lt;$B$2,Colin!$I13110,0)</f>
        <v>0</v>
      </c>
      <c r="Q13110" s="38">
        <f>IF(Colin!$G13110&lt;$B$1,Colin!$I13110,0)</f>
        <v>0</v>
      </c>
    </row>
    <row r="13111" spans="12:17" x14ac:dyDescent="0.25">
      <c r="L13111" s="38">
        <f>IF(AND(Colin!$G13111=$B$1,Colin!$H13111=$C$3),Colin!$I13111,)</f>
        <v>0</v>
      </c>
      <c r="M13111" s="38">
        <f>IF(AND(Colin!$G13111=$B$1,Colin!$H13111&lt;=$C$3),Colin!$I13111,)</f>
        <v>0</v>
      </c>
      <c r="N13111" s="38">
        <f>IF(AND(Colin!$G13111=$B$2,Colin!$H13111=$C$3),Colin!$I13111,)</f>
        <v>0</v>
      </c>
      <c r="O13111" s="38">
        <f>IF(AND(Colin!$G13111=$B$2,Colin!$H13111&lt;=$C$3),Colin!$I13111,)</f>
        <v>0</v>
      </c>
      <c r="P13111" s="38">
        <f>IF(Colin!$G13111&lt;$B$2,Colin!$I13111,0)</f>
        <v>0</v>
      </c>
      <c r="Q13111" s="38">
        <f>IF(Colin!$G13111&lt;$B$1,Colin!$I13111,0)</f>
        <v>0</v>
      </c>
    </row>
    <row r="13112" spans="12:17" x14ac:dyDescent="0.25">
      <c r="L13112" s="38">
        <f>IF(AND(Colin!$G13112=$B$1,Colin!$H13112=$C$3),Colin!$I13112,)</f>
        <v>0</v>
      </c>
      <c r="M13112" s="38">
        <f>IF(AND(Colin!$G13112=$B$1,Colin!$H13112&lt;=$C$3),Colin!$I13112,)</f>
        <v>0</v>
      </c>
      <c r="N13112" s="38">
        <f>IF(AND(Colin!$G13112=$B$2,Colin!$H13112=$C$3),Colin!$I13112,)</f>
        <v>0</v>
      </c>
      <c r="O13112" s="38">
        <f>IF(AND(Colin!$G13112=$B$2,Colin!$H13112&lt;=$C$3),Colin!$I13112,)</f>
        <v>0</v>
      </c>
      <c r="P13112" s="38">
        <f>IF(Colin!$G13112&lt;$B$2,Colin!$I13112,0)</f>
        <v>0</v>
      </c>
      <c r="Q13112" s="38">
        <f>IF(Colin!$G13112&lt;$B$1,Colin!$I13112,0)</f>
        <v>0</v>
      </c>
    </row>
    <row r="13113" spans="12:17" x14ac:dyDescent="0.25">
      <c r="L13113" s="38">
        <f>IF(AND(Colin!$G13113=$B$1,Colin!$H13113=$C$3),Colin!$I13113,)</f>
        <v>0</v>
      </c>
      <c r="M13113" s="38">
        <f>IF(AND(Colin!$G13113=$B$1,Colin!$H13113&lt;=$C$3),Colin!$I13113,)</f>
        <v>0</v>
      </c>
      <c r="N13113" s="38">
        <f>IF(AND(Colin!$G13113=$B$2,Colin!$H13113=$C$3),Colin!$I13113,)</f>
        <v>0</v>
      </c>
      <c r="O13113" s="38">
        <f>IF(AND(Colin!$G13113=$B$2,Colin!$H13113&lt;=$C$3),Colin!$I13113,)</f>
        <v>0</v>
      </c>
      <c r="P13113" s="38">
        <f>IF(Colin!$G13113&lt;$B$2,Colin!$I13113,0)</f>
        <v>0</v>
      </c>
      <c r="Q13113" s="38">
        <f>IF(Colin!$G13113&lt;$B$1,Colin!$I13113,0)</f>
        <v>0</v>
      </c>
    </row>
    <row r="13114" spans="12:17" x14ac:dyDescent="0.25">
      <c r="L13114" s="38">
        <f>IF(AND(Colin!$G13114=$B$1,Colin!$H13114=$C$3),Colin!$I13114,)</f>
        <v>0</v>
      </c>
      <c r="M13114" s="38">
        <f>IF(AND(Colin!$G13114=$B$1,Colin!$H13114&lt;=$C$3),Colin!$I13114,)</f>
        <v>0</v>
      </c>
      <c r="N13114" s="38">
        <f>IF(AND(Colin!$G13114=$B$2,Colin!$H13114=$C$3),Colin!$I13114,)</f>
        <v>0</v>
      </c>
      <c r="O13114" s="38">
        <f>IF(AND(Colin!$G13114=$B$2,Colin!$H13114&lt;=$C$3),Colin!$I13114,)</f>
        <v>0</v>
      </c>
      <c r="P13114" s="38">
        <f>IF(Colin!$G13114&lt;$B$2,Colin!$I13114,0)</f>
        <v>0</v>
      </c>
      <c r="Q13114" s="38">
        <f>IF(Colin!$G13114&lt;$B$1,Colin!$I13114,0)</f>
        <v>0</v>
      </c>
    </row>
    <row r="13115" spans="12:17" x14ac:dyDescent="0.25">
      <c r="L13115" s="38">
        <f>IF(AND(Colin!$G13115=$B$1,Colin!$H13115=$C$3),Colin!$I13115,)</f>
        <v>0</v>
      </c>
      <c r="M13115" s="38">
        <f>IF(AND(Colin!$G13115=$B$1,Colin!$H13115&lt;=$C$3),Colin!$I13115,)</f>
        <v>0</v>
      </c>
      <c r="N13115" s="38">
        <f>IF(AND(Colin!$G13115=$B$2,Colin!$H13115=$C$3),Colin!$I13115,)</f>
        <v>0</v>
      </c>
      <c r="O13115" s="38">
        <f>IF(AND(Colin!$G13115=$B$2,Colin!$H13115&lt;=$C$3),Colin!$I13115,)</f>
        <v>0</v>
      </c>
      <c r="P13115" s="38">
        <f>IF(Colin!$G13115&lt;$B$2,Colin!$I13115,0)</f>
        <v>0</v>
      </c>
      <c r="Q13115" s="38">
        <f>IF(Colin!$G13115&lt;$B$1,Colin!$I13115,0)</f>
        <v>0</v>
      </c>
    </row>
    <row r="13116" spans="12:17" x14ac:dyDescent="0.25">
      <c r="L13116" s="38">
        <f>IF(AND(Colin!$G13116=$B$1,Colin!$H13116=$C$3),Colin!$I13116,)</f>
        <v>0</v>
      </c>
      <c r="M13116" s="38">
        <f>IF(AND(Colin!$G13116=$B$1,Colin!$H13116&lt;=$C$3),Colin!$I13116,)</f>
        <v>0</v>
      </c>
      <c r="N13116" s="38">
        <f>IF(AND(Colin!$G13116=$B$2,Colin!$H13116=$C$3),Colin!$I13116,)</f>
        <v>0</v>
      </c>
      <c r="O13116" s="38">
        <f>IF(AND(Colin!$G13116=$B$2,Colin!$H13116&lt;=$C$3),Colin!$I13116,)</f>
        <v>0</v>
      </c>
      <c r="P13116" s="38">
        <f>IF(Colin!$G13116&lt;$B$2,Colin!$I13116,0)</f>
        <v>0</v>
      </c>
      <c r="Q13116" s="38">
        <f>IF(Colin!$G13116&lt;$B$1,Colin!$I13116,0)</f>
        <v>0</v>
      </c>
    </row>
    <row r="13117" spans="12:17" x14ac:dyDescent="0.25">
      <c r="L13117" s="38">
        <f>IF(AND(Colin!$G13117=$B$1,Colin!$H13117=$C$3),Colin!$I13117,)</f>
        <v>0</v>
      </c>
      <c r="M13117" s="38">
        <f>IF(AND(Colin!$G13117=$B$1,Colin!$H13117&lt;=$C$3),Colin!$I13117,)</f>
        <v>0</v>
      </c>
      <c r="N13117" s="38">
        <f>IF(AND(Colin!$G13117=$B$2,Colin!$H13117=$C$3),Colin!$I13117,)</f>
        <v>0</v>
      </c>
      <c r="O13117" s="38">
        <f>IF(AND(Colin!$G13117=$B$2,Colin!$H13117&lt;=$C$3),Colin!$I13117,)</f>
        <v>0</v>
      </c>
      <c r="P13117" s="38">
        <f>IF(Colin!$G13117&lt;$B$2,Colin!$I13117,0)</f>
        <v>0</v>
      </c>
      <c r="Q13117" s="38">
        <f>IF(Colin!$G13117&lt;$B$1,Colin!$I13117,0)</f>
        <v>0</v>
      </c>
    </row>
    <row r="13118" spans="12:17" x14ac:dyDescent="0.25">
      <c r="L13118" s="38">
        <f>IF(AND(Colin!$G13118=$B$1,Colin!$H13118=$C$3),Colin!$I13118,)</f>
        <v>0</v>
      </c>
      <c r="M13118" s="38">
        <f>IF(AND(Colin!$G13118=$B$1,Colin!$H13118&lt;=$C$3),Colin!$I13118,)</f>
        <v>0</v>
      </c>
      <c r="N13118" s="38">
        <f>IF(AND(Colin!$G13118=$B$2,Colin!$H13118=$C$3),Colin!$I13118,)</f>
        <v>0</v>
      </c>
      <c r="O13118" s="38">
        <f>IF(AND(Colin!$G13118=$B$2,Colin!$H13118&lt;=$C$3),Colin!$I13118,)</f>
        <v>0</v>
      </c>
      <c r="P13118" s="38">
        <f>IF(Colin!$G13118&lt;$B$2,Colin!$I13118,0)</f>
        <v>0</v>
      </c>
      <c r="Q13118" s="38">
        <f>IF(Colin!$G13118&lt;$B$1,Colin!$I13118,0)</f>
        <v>0</v>
      </c>
    </row>
    <row r="13119" spans="12:17" x14ac:dyDescent="0.25">
      <c r="L13119" s="38">
        <f>IF(AND(Colin!$G13119=$B$1,Colin!$H13119=$C$3),Colin!$I13119,)</f>
        <v>0</v>
      </c>
      <c r="M13119" s="38">
        <f>IF(AND(Colin!$G13119=$B$1,Colin!$H13119&lt;=$C$3),Colin!$I13119,)</f>
        <v>0</v>
      </c>
      <c r="N13119" s="38">
        <f>IF(AND(Colin!$G13119=$B$2,Colin!$H13119=$C$3),Colin!$I13119,)</f>
        <v>0</v>
      </c>
      <c r="O13119" s="38">
        <f>IF(AND(Colin!$G13119=$B$2,Colin!$H13119&lt;=$C$3),Colin!$I13119,)</f>
        <v>0</v>
      </c>
      <c r="P13119" s="38">
        <f>IF(Colin!$G13119&lt;$B$2,Colin!$I13119,0)</f>
        <v>0</v>
      </c>
      <c r="Q13119" s="38">
        <f>IF(Colin!$G13119&lt;$B$1,Colin!$I13119,0)</f>
        <v>0</v>
      </c>
    </row>
    <row r="13120" spans="12:17" x14ac:dyDescent="0.25">
      <c r="L13120" s="38">
        <f>IF(AND(Colin!$G13120=$B$1,Colin!$H13120=$C$3),Colin!$I13120,)</f>
        <v>0</v>
      </c>
      <c r="M13120" s="38">
        <f>IF(AND(Colin!$G13120=$B$1,Colin!$H13120&lt;=$C$3),Colin!$I13120,)</f>
        <v>0</v>
      </c>
      <c r="N13120" s="38">
        <f>IF(AND(Colin!$G13120=$B$2,Colin!$H13120=$C$3),Colin!$I13120,)</f>
        <v>0</v>
      </c>
      <c r="O13120" s="38">
        <f>IF(AND(Colin!$G13120=$B$2,Colin!$H13120&lt;=$C$3),Colin!$I13120,)</f>
        <v>0</v>
      </c>
      <c r="P13120" s="38">
        <f>IF(Colin!$G13120&lt;$B$2,Colin!$I13120,0)</f>
        <v>0</v>
      </c>
      <c r="Q13120" s="38">
        <f>IF(Colin!$G13120&lt;$B$1,Colin!$I13120,0)</f>
        <v>0</v>
      </c>
    </row>
    <row r="13121" spans="12:17" x14ac:dyDescent="0.25">
      <c r="L13121" s="38">
        <f>IF(AND(Colin!$G13121=$B$1,Colin!$H13121=$C$3),Colin!$I13121,)</f>
        <v>0</v>
      </c>
      <c r="M13121" s="38">
        <f>IF(AND(Colin!$G13121=$B$1,Colin!$H13121&lt;=$C$3),Colin!$I13121,)</f>
        <v>0</v>
      </c>
      <c r="N13121" s="38">
        <f>IF(AND(Colin!$G13121=$B$2,Colin!$H13121=$C$3),Colin!$I13121,)</f>
        <v>0</v>
      </c>
      <c r="O13121" s="38">
        <f>IF(AND(Colin!$G13121=$B$2,Colin!$H13121&lt;=$C$3),Colin!$I13121,)</f>
        <v>0</v>
      </c>
      <c r="P13121" s="38">
        <f>IF(Colin!$G13121&lt;$B$2,Colin!$I13121,0)</f>
        <v>0</v>
      </c>
      <c r="Q13121" s="38">
        <f>IF(Colin!$G13121&lt;$B$1,Colin!$I13121,0)</f>
        <v>0</v>
      </c>
    </row>
    <row r="13122" spans="12:17" x14ac:dyDescent="0.25">
      <c r="L13122" s="38">
        <f>IF(AND(Colin!$G13122=$B$1,Colin!$H13122=$C$3),Colin!$I13122,)</f>
        <v>0</v>
      </c>
      <c r="M13122" s="38">
        <f>IF(AND(Colin!$G13122=$B$1,Colin!$H13122&lt;=$C$3),Colin!$I13122,)</f>
        <v>0</v>
      </c>
      <c r="N13122" s="38">
        <f>IF(AND(Colin!$G13122=$B$2,Colin!$H13122=$C$3),Colin!$I13122,)</f>
        <v>0</v>
      </c>
      <c r="O13122" s="38">
        <f>IF(AND(Colin!$G13122=$B$2,Colin!$H13122&lt;=$C$3),Colin!$I13122,)</f>
        <v>0</v>
      </c>
      <c r="P13122" s="38">
        <f>IF(Colin!$G13122&lt;$B$2,Colin!$I13122,0)</f>
        <v>0</v>
      </c>
      <c r="Q13122" s="38">
        <f>IF(Colin!$G13122&lt;$B$1,Colin!$I13122,0)</f>
        <v>0</v>
      </c>
    </row>
    <row r="13123" spans="12:17" x14ac:dyDescent="0.25">
      <c r="L13123" s="38">
        <f>IF(AND(Colin!$G13123=$B$1,Colin!$H13123=$C$3),Colin!$I13123,)</f>
        <v>0</v>
      </c>
      <c r="M13123" s="38">
        <f>IF(AND(Colin!$G13123=$B$1,Colin!$H13123&lt;=$C$3),Colin!$I13123,)</f>
        <v>0</v>
      </c>
      <c r="N13123" s="38">
        <f>IF(AND(Colin!$G13123=$B$2,Colin!$H13123=$C$3),Colin!$I13123,)</f>
        <v>0</v>
      </c>
      <c r="O13123" s="38">
        <f>IF(AND(Colin!$G13123=$B$2,Colin!$H13123&lt;=$C$3),Colin!$I13123,)</f>
        <v>0</v>
      </c>
      <c r="P13123" s="38">
        <f>IF(Colin!$G13123&lt;$B$2,Colin!$I13123,0)</f>
        <v>0</v>
      </c>
      <c r="Q13123" s="38">
        <f>IF(Colin!$G13123&lt;$B$1,Colin!$I13123,0)</f>
        <v>0</v>
      </c>
    </row>
    <row r="13124" spans="12:17" x14ac:dyDescent="0.25">
      <c r="L13124" s="38">
        <f>IF(AND(Colin!$G13124=$B$1,Colin!$H13124=$C$3),Colin!$I13124,)</f>
        <v>0</v>
      </c>
      <c r="M13124" s="38">
        <f>IF(AND(Colin!$G13124=$B$1,Colin!$H13124&lt;=$C$3),Colin!$I13124,)</f>
        <v>0</v>
      </c>
      <c r="N13124" s="38">
        <f>IF(AND(Colin!$G13124=$B$2,Colin!$H13124=$C$3),Colin!$I13124,)</f>
        <v>0</v>
      </c>
      <c r="O13124" s="38">
        <f>IF(AND(Colin!$G13124=$B$2,Colin!$H13124&lt;=$C$3),Colin!$I13124,)</f>
        <v>0</v>
      </c>
      <c r="P13124" s="38">
        <f>IF(Colin!$G13124&lt;$B$2,Colin!$I13124,0)</f>
        <v>0</v>
      </c>
      <c r="Q13124" s="38">
        <f>IF(Colin!$G13124&lt;$B$1,Colin!$I13124,0)</f>
        <v>0</v>
      </c>
    </row>
    <row r="13125" spans="12:17" x14ac:dyDescent="0.25">
      <c r="L13125" s="38">
        <f>IF(AND(Colin!$G13125=$B$1,Colin!$H13125=$C$3),Colin!$I13125,)</f>
        <v>0</v>
      </c>
      <c r="M13125" s="38">
        <f>IF(AND(Colin!$G13125=$B$1,Colin!$H13125&lt;=$C$3),Colin!$I13125,)</f>
        <v>0</v>
      </c>
      <c r="N13125" s="38">
        <f>IF(AND(Colin!$G13125=$B$2,Colin!$H13125=$C$3),Colin!$I13125,)</f>
        <v>0</v>
      </c>
      <c r="O13125" s="38">
        <f>IF(AND(Colin!$G13125=$B$2,Colin!$H13125&lt;=$C$3),Colin!$I13125,)</f>
        <v>0</v>
      </c>
      <c r="P13125" s="38">
        <f>IF(Colin!$G13125&lt;$B$2,Colin!$I13125,0)</f>
        <v>0</v>
      </c>
      <c r="Q13125" s="38">
        <f>IF(Colin!$G13125&lt;$B$1,Colin!$I13125,0)</f>
        <v>0</v>
      </c>
    </row>
    <row r="13126" spans="12:17" x14ac:dyDescent="0.25">
      <c r="L13126" s="38">
        <f>IF(AND(Colin!$G13126=$B$1,Colin!$H13126=$C$3),Colin!$I13126,)</f>
        <v>0</v>
      </c>
      <c r="M13126" s="38">
        <f>IF(AND(Colin!$G13126=$B$1,Colin!$H13126&lt;=$C$3),Colin!$I13126,)</f>
        <v>0</v>
      </c>
      <c r="N13126" s="38">
        <f>IF(AND(Colin!$G13126=$B$2,Colin!$H13126=$C$3),Colin!$I13126,)</f>
        <v>0</v>
      </c>
      <c r="O13126" s="38">
        <f>IF(AND(Colin!$G13126=$B$2,Colin!$H13126&lt;=$C$3),Colin!$I13126,)</f>
        <v>0</v>
      </c>
      <c r="P13126" s="38">
        <f>IF(Colin!$G13126&lt;$B$2,Colin!$I13126,0)</f>
        <v>0</v>
      </c>
      <c r="Q13126" s="38">
        <f>IF(Colin!$G13126&lt;$B$1,Colin!$I13126,0)</f>
        <v>0</v>
      </c>
    </row>
    <row r="13127" spans="12:17" x14ac:dyDescent="0.25">
      <c r="L13127" s="38">
        <f>IF(AND(Colin!$G13127=$B$1,Colin!$H13127=$C$3),Colin!$I13127,)</f>
        <v>0</v>
      </c>
      <c r="M13127" s="38">
        <f>IF(AND(Colin!$G13127=$B$1,Colin!$H13127&lt;=$C$3),Colin!$I13127,)</f>
        <v>0</v>
      </c>
      <c r="N13127" s="38">
        <f>IF(AND(Colin!$G13127=$B$2,Colin!$H13127=$C$3),Colin!$I13127,)</f>
        <v>0</v>
      </c>
      <c r="O13127" s="38">
        <f>IF(AND(Colin!$G13127=$B$2,Colin!$H13127&lt;=$C$3),Colin!$I13127,)</f>
        <v>0</v>
      </c>
      <c r="P13127" s="38">
        <f>IF(Colin!$G13127&lt;$B$2,Colin!$I13127,0)</f>
        <v>0</v>
      </c>
      <c r="Q13127" s="38">
        <f>IF(Colin!$G13127&lt;$B$1,Colin!$I13127,0)</f>
        <v>0</v>
      </c>
    </row>
    <row r="13128" spans="12:17" x14ac:dyDescent="0.25">
      <c r="L13128" s="38">
        <f>IF(AND(Colin!$G13128=$B$1,Colin!$H13128=$C$3),Colin!$I13128,)</f>
        <v>0</v>
      </c>
      <c r="M13128" s="38">
        <f>IF(AND(Colin!$G13128=$B$1,Colin!$H13128&lt;=$C$3),Colin!$I13128,)</f>
        <v>0</v>
      </c>
      <c r="N13128" s="38">
        <f>IF(AND(Colin!$G13128=$B$2,Colin!$H13128=$C$3),Colin!$I13128,)</f>
        <v>0</v>
      </c>
      <c r="O13128" s="38">
        <f>IF(AND(Colin!$G13128=$B$2,Colin!$H13128&lt;=$C$3),Colin!$I13128,)</f>
        <v>0</v>
      </c>
      <c r="P13128" s="38">
        <f>IF(Colin!$G13128&lt;$B$2,Colin!$I13128,0)</f>
        <v>0</v>
      </c>
      <c r="Q13128" s="38">
        <f>IF(Colin!$G13128&lt;$B$1,Colin!$I13128,0)</f>
        <v>0</v>
      </c>
    </row>
    <row r="13129" spans="12:17" x14ac:dyDescent="0.25">
      <c r="L13129" s="38">
        <f>IF(AND(Colin!$G13129=$B$1,Colin!$H13129=$C$3),Colin!$I13129,)</f>
        <v>0</v>
      </c>
      <c r="M13129" s="38">
        <f>IF(AND(Colin!$G13129=$B$1,Colin!$H13129&lt;=$C$3),Colin!$I13129,)</f>
        <v>0</v>
      </c>
      <c r="N13129" s="38">
        <f>IF(AND(Colin!$G13129=$B$2,Colin!$H13129=$C$3),Colin!$I13129,)</f>
        <v>0</v>
      </c>
      <c r="O13129" s="38">
        <f>IF(AND(Colin!$G13129=$B$2,Colin!$H13129&lt;=$C$3),Colin!$I13129,)</f>
        <v>0</v>
      </c>
      <c r="P13129" s="38">
        <f>IF(Colin!$G13129&lt;$B$2,Colin!$I13129,0)</f>
        <v>0</v>
      </c>
      <c r="Q13129" s="38">
        <f>IF(Colin!$G13129&lt;$B$1,Colin!$I13129,0)</f>
        <v>0</v>
      </c>
    </row>
    <row r="13130" spans="12:17" x14ac:dyDescent="0.25">
      <c r="L13130" s="38">
        <f>IF(AND(Colin!$G13130=$B$1,Colin!$H13130=$C$3),Colin!$I13130,)</f>
        <v>0</v>
      </c>
      <c r="M13130" s="38">
        <f>IF(AND(Colin!$G13130=$B$1,Colin!$H13130&lt;=$C$3),Colin!$I13130,)</f>
        <v>0</v>
      </c>
      <c r="N13130" s="38">
        <f>IF(AND(Colin!$G13130=$B$2,Colin!$H13130=$C$3),Colin!$I13130,)</f>
        <v>0</v>
      </c>
      <c r="O13130" s="38">
        <f>IF(AND(Colin!$G13130=$B$2,Colin!$H13130&lt;=$C$3),Colin!$I13130,)</f>
        <v>0</v>
      </c>
      <c r="P13130" s="38">
        <f>IF(Colin!$G13130&lt;$B$2,Colin!$I13130,0)</f>
        <v>0</v>
      </c>
      <c r="Q13130" s="38">
        <f>IF(Colin!$G13130&lt;$B$1,Colin!$I13130,0)</f>
        <v>0</v>
      </c>
    </row>
    <row r="13131" spans="12:17" x14ac:dyDescent="0.25">
      <c r="L13131" s="38">
        <f>IF(AND(Colin!$G13131=$B$1,Colin!$H13131=$C$3),Colin!$I13131,)</f>
        <v>0</v>
      </c>
      <c r="M13131" s="38">
        <f>IF(AND(Colin!$G13131=$B$1,Colin!$H13131&lt;=$C$3),Colin!$I13131,)</f>
        <v>0</v>
      </c>
      <c r="N13131" s="38">
        <f>IF(AND(Colin!$G13131=$B$2,Colin!$H13131=$C$3),Colin!$I13131,)</f>
        <v>0</v>
      </c>
      <c r="O13131" s="38">
        <f>IF(AND(Colin!$G13131=$B$2,Colin!$H13131&lt;=$C$3),Colin!$I13131,)</f>
        <v>0</v>
      </c>
      <c r="P13131" s="38">
        <f>IF(Colin!$G13131&lt;$B$2,Colin!$I13131,0)</f>
        <v>0</v>
      </c>
      <c r="Q13131" s="38">
        <f>IF(Colin!$G13131&lt;$B$1,Colin!$I13131,0)</f>
        <v>0</v>
      </c>
    </row>
    <row r="13132" spans="12:17" x14ac:dyDescent="0.25">
      <c r="L13132" s="38">
        <f>IF(AND(Colin!$G13132=$B$1,Colin!$H13132=$C$3),Colin!$I13132,)</f>
        <v>0</v>
      </c>
      <c r="M13132" s="38">
        <f>IF(AND(Colin!$G13132=$B$1,Colin!$H13132&lt;=$C$3),Colin!$I13132,)</f>
        <v>0</v>
      </c>
      <c r="N13132" s="38">
        <f>IF(AND(Colin!$G13132=$B$2,Colin!$H13132=$C$3),Colin!$I13132,)</f>
        <v>0</v>
      </c>
      <c r="O13132" s="38">
        <f>IF(AND(Colin!$G13132=$B$2,Colin!$H13132&lt;=$C$3),Colin!$I13132,)</f>
        <v>0</v>
      </c>
      <c r="P13132" s="38">
        <f>IF(Colin!$G13132&lt;$B$2,Colin!$I13132,0)</f>
        <v>0</v>
      </c>
      <c r="Q13132" s="38">
        <f>IF(Colin!$G13132&lt;$B$1,Colin!$I13132,0)</f>
        <v>0</v>
      </c>
    </row>
    <row r="13133" spans="12:17" x14ac:dyDescent="0.25">
      <c r="L13133" s="38">
        <f>IF(AND(Colin!$G13133=$B$1,Colin!$H13133=$C$3),Colin!$I13133,)</f>
        <v>0</v>
      </c>
      <c r="M13133" s="38">
        <f>IF(AND(Colin!$G13133=$B$1,Colin!$H13133&lt;=$C$3),Colin!$I13133,)</f>
        <v>0</v>
      </c>
      <c r="N13133" s="38">
        <f>IF(AND(Colin!$G13133=$B$2,Colin!$H13133=$C$3),Colin!$I13133,)</f>
        <v>0</v>
      </c>
      <c r="O13133" s="38">
        <f>IF(AND(Colin!$G13133=$B$2,Colin!$H13133&lt;=$C$3),Colin!$I13133,)</f>
        <v>0</v>
      </c>
      <c r="P13133" s="38">
        <f>IF(Colin!$G13133&lt;$B$2,Colin!$I13133,0)</f>
        <v>0</v>
      </c>
      <c r="Q13133" s="38">
        <f>IF(Colin!$G13133&lt;$B$1,Colin!$I13133,0)</f>
        <v>0</v>
      </c>
    </row>
    <row r="13134" spans="12:17" x14ac:dyDescent="0.25">
      <c r="L13134" s="38">
        <f>IF(AND(Colin!$G13134=$B$1,Colin!$H13134=$C$3),Colin!$I13134,)</f>
        <v>0</v>
      </c>
      <c r="M13134" s="38">
        <f>IF(AND(Colin!$G13134=$B$1,Colin!$H13134&lt;=$C$3),Colin!$I13134,)</f>
        <v>0</v>
      </c>
      <c r="N13134" s="38">
        <f>IF(AND(Colin!$G13134=$B$2,Colin!$H13134=$C$3),Colin!$I13134,)</f>
        <v>0</v>
      </c>
      <c r="O13134" s="38">
        <f>IF(AND(Colin!$G13134=$B$2,Colin!$H13134&lt;=$C$3),Colin!$I13134,)</f>
        <v>0</v>
      </c>
      <c r="P13134" s="38">
        <f>IF(Colin!$G13134&lt;$B$2,Colin!$I13134,0)</f>
        <v>0</v>
      </c>
      <c r="Q13134" s="38">
        <f>IF(Colin!$G13134&lt;$B$1,Colin!$I13134,0)</f>
        <v>0</v>
      </c>
    </row>
    <row r="13135" spans="12:17" x14ac:dyDescent="0.25">
      <c r="L13135" s="38">
        <f>IF(AND(Colin!$G13135=$B$1,Colin!$H13135=$C$3),Colin!$I13135,)</f>
        <v>0</v>
      </c>
      <c r="M13135" s="38">
        <f>IF(AND(Colin!$G13135=$B$1,Colin!$H13135&lt;=$C$3),Colin!$I13135,)</f>
        <v>0</v>
      </c>
      <c r="N13135" s="38">
        <f>IF(AND(Colin!$G13135=$B$2,Colin!$H13135=$C$3),Colin!$I13135,)</f>
        <v>0</v>
      </c>
      <c r="O13135" s="38">
        <f>IF(AND(Colin!$G13135=$B$2,Colin!$H13135&lt;=$C$3),Colin!$I13135,)</f>
        <v>0</v>
      </c>
      <c r="P13135" s="38">
        <f>IF(Colin!$G13135&lt;$B$2,Colin!$I13135,0)</f>
        <v>0</v>
      </c>
      <c r="Q13135" s="38">
        <f>IF(Colin!$G13135&lt;$B$1,Colin!$I13135,0)</f>
        <v>0</v>
      </c>
    </row>
    <row r="13136" spans="12:17" x14ac:dyDescent="0.25">
      <c r="L13136" s="38">
        <f>IF(AND(Colin!$G13136=$B$1,Colin!$H13136=$C$3),Colin!$I13136,)</f>
        <v>0</v>
      </c>
      <c r="M13136" s="38">
        <f>IF(AND(Colin!$G13136=$B$1,Colin!$H13136&lt;=$C$3),Colin!$I13136,)</f>
        <v>0</v>
      </c>
      <c r="N13136" s="38">
        <f>IF(AND(Colin!$G13136=$B$2,Colin!$H13136=$C$3),Colin!$I13136,)</f>
        <v>0</v>
      </c>
      <c r="O13136" s="38">
        <f>IF(AND(Colin!$G13136=$B$2,Colin!$H13136&lt;=$C$3),Colin!$I13136,)</f>
        <v>0</v>
      </c>
      <c r="P13136" s="38">
        <f>IF(Colin!$G13136&lt;$B$2,Colin!$I13136,0)</f>
        <v>0</v>
      </c>
      <c r="Q13136" s="38">
        <f>IF(Colin!$G13136&lt;$B$1,Colin!$I13136,0)</f>
        <v>0</v>
      </c>
    </row>
    <row r="13137" spans="12:17" x14ac:dyDescent="0.25">
      <c r="L13137" s="38">
        <f>IF(AND(Colin!$G13137=$B$1,Colin!$H13137=$C$3),Colin!$I13137,)</f>
        <v>0</v>
      </c>
      <c r="M13137" s="38">
        <f>IF(AND(Colin!$G13137=$B$1,Colin!$H13137&lt;=$C$3),Colin!$I13137,)</f>
        <v>0</v>
      </c>
      <c r="N13137" s="38">
        <f>IF(AND(Colin!$G13137=$B$2,Colin!$H13137=$C$3),Colin!$I13137,)</f>
        <v>0</v>
      </c>
      <c r="O13137" s="38">
        <f>IF(AND(Colin!$G13137=$B$2,Colin!$H13137&lt;=$C$3),Colin!$I13137,)</f>
        <v>0</v>
      </c>
      <c r="P13137" s="38">
        <f>IF(Colin!$G13137&lt;$B$2,Colin!$I13137,0)</f>
        <v>0</v>
      </c>
      <c r="Q13137" s="38">
        <f>IF(Colin!$G13137&lt;$B$1,Colin!$I13137,0)</f>
        <v>0</v>
      </c>
    </row>
    <row r="13138" spans="12:17" x14ac:dyDescent="0.25">
      <c r="L13138" s="38">
        <f>IF(AND(Colin!$G13138=$B$1,Colin!$H13138=$C$3),Colin!$I13138,)</f>
        <v>0</v>
      </c>
      <c r="M13138" s="38">
        <f>IF(AND(Colin!$G13138=$B$1,Colin!$H13138&lt;=$C$3),Colin!$I13138,)</f>
        <v>0</v>
      </c>
      <c r="N13138" s="38">
        <f>IF(AND(Colin!$G13138=$B$2,Colin!$H13138=$C$3),Colin!$I13138,)</f>
        <v>0</v>
      </c>
      <c r="O13138" s="38">
        <f>IF(AND(Colin!$G13138=$B$2,Colin!$H13138&lt;=$C$3),Colin!$I13138,)</f>
        <v>0</v>
      </c>
      <c r="P13138" s="38">
        <f>IF(Colin!$G13138&lt;$B$2,Colin!$I13138,0)</f>
        <v>0</v>
      </c>
      <c r="Q13138" s="38">
        <f>IF(Colin!$G13138&lt;$B$1,Colin!$I13138,0)</f>
        <v>0</v>
      </c>
    </row>
    <row r="13139" spans="12:17" x14ac:dyDescent="0.25">
      <c r="L13139" s="38">
        <f>IF(AND(Colin!$G13139=$B$1,Colin!$H13139=$C$3),Colin!$I13139,)</f>
        <v>0</v>
      </c>
      <c r="M13139" s="38">
        <f>IF(AND(Colin!$G13139=$B$1,Colin!$H13139&lt;=$C$3),Colin!$I13139,)</f>
        <v>0</v>
      </c>
      <c r="N13139" s="38">
        <f>IF(AND(Colin!$G13139=$B$2,Colin!$H13139=$C$3),Colin!$I13139,)</f>
        <v>0</v>
      </c>
      <c r="O13139" s="38">
        <f>IF(AND(Colin!$G13139=$B$2,Colin!$H13139&lt;=$C$3),Colin!$I13139,)</f>
        <v>0</v>
      </c>
      <c r="P13139" s="38">
        <f>IF(Colin!$G13139&lt;$B$2,Colin!$I13139,0)</f>
        <v>0</v>
      </c>
      <c r="Q13139" s="38">
        <f>IF(Colin!$G13139&lt;$B$1,Colin!$I13139,0)</f>
        <v>0</v>
      </c>
    </row>
    <row r="13140" spans="12:17" x14ac:dyDescent="0.25">
      <c r="L13140" s="38">
        <f>IF(AND(Colin!$G13140=$B$1,Colin!$H13140=$C$3),Colin!$I13140,)</f>
        <v>0</v>
      </c>
      <c r="M13140" s="38">
        <f>IF(AND(Colin!$G13140=$B$1,Colin!$H13140&lt;=$C$3),Colin!$I13140,)</f>
        <v>0</v>
      </c>
      <c r="N13140" s="38">
        <f>IF(AND(Colin!$G13140=$B$2,Colin!$H13140=$C$3),Colin!$I13140,)</f>
        <v>0</v>
      </c>
      <c r="O13140" s="38">
        <f>IF(AND(Colin!$G13140=$B$2,Colin!$H13140&lt;=$C$3),Colin!$I13140,)</f>
        <v>0</v>
      </c>
      <c r="P13140" s="38">
        <f>IF(Colin!$G13140&lt;$B$2,Colin!$I13140,0)</f>
        <v>0</v>
      </c>
      <c r="Q13140" s="38">
        <f>IF(Colin!$G13140&lt;$B$1,Colin!$I13140,0)</f>
        <v>0</v>
      </c>
    </row>
    <row r="13141" spans="12:17" x14ac:dyDescent="0.25">
      <c r="L13141" s="38">
        <f>IF(AND(Colin!$G13141=$B$1,Colin!$H13141=$C$3),Colin!$I13141,)</f>
        <v>0</v>
      </c>
      <c r="M13141" s="38">
        <f>IF(AND(Colin!$G13141=$B$1,Colin!$H13141&lt;=$C$3),Colin!$I13141,)</f>
        <v>0</v>
      </c>
      <c r="N13141" s="38">
        <f>IF(AND(Colin!$G13141=$B$2,Colin!$H13141=$C$3),Colin!$I13141,)</f>
        <v>0</v>
      </c>
      <c r="O13141" s="38">
        <f>IF(AND(Colin!$G13141=$B$2,Colin!$H13141&lt;=$C$3),Colin!$I13141,)</f>
        <v>0</v>
      </c>
      <c r="P13141" s="38">
        <f>IF(Colin!$G13141&lt;$B$2,Colin!$I13141,0)</f>
        <v>0</v>
      </c>
      <c r="Q13141" s="38">
        <f>IF(Colin!$G13141&lt;$B$1,Colin!$I13141,0)</f>
        <v>0</v>
      </c>
    </row>
    <row r="13142" spans="12:17" x14ac:dyDescent="0.25">
      <c r="L13142" s="38">
        <f>IF(AND(Colin!$G13142=$B$1,Colin!$H13142=$C$3),Colin!$I13142,)</f>
        <v>0</v>
      </c>
      <c r="M13142" s="38">
        <f>IF(AND(Colin!$G13142=$B$1,Colin!$H13142&lt;=$C$3),Colin!$I13142,)</f>
        <v>0</v>
      </c>
      <c r="N13142" s="38">
        <f>IF(AND(Colin!$G13142=$B$2,Colin!$H13142=$C$3),Colin!$I13142,)</f>
        <v>0</v>
      </c>
      <c r="O13142" s="38">
        <f>IF(AND(Colin!$G13142=$B$2,Colin!$H13142&lt;=$C$3),Colin!$I13142,)</f>
        <v>0</v>
      </c>
      <c r="P13142" s="38">
        <f>IF(Colin!$G13142&lt;$B$2,Colin!$I13142,0)</f>
        <v>0</v>
      </c>
      <c r="Q13142" s="38">
        <f>IF(Colin!$G13142&lt;$B$1,Colin!$I13142,0)</f>
        <v>0</v>
      </c>
    </row>
    <row r="13143" spans="12:17" x14ac:dyDescent="0.25">
      <c r="L13143" s="38">
        <f>IF(AND(Colin!$G13143=$B$1,Colin!$H13143=$C$3),Colin!$I13143,)</f>
        <v>0</v>
      </c>
      <c r="M13143" s="38">
        <f>IF(AND(Colin!$G13143=$B$1,Colin!$H13143&lt;=$C$3),Colin!$I13143,)</f>
        <v>0</v>
      </c>
      <c r="N13143" s="38">
        <f>IF(AND(Colin!$G13143=$B$2,Colin!$H13143=$C$3),Colin!$I13143,)</f>
        <v>0</v>
      </c>
      <c r="O13143" s="38">
        <f>IF(AND(Colin!$G13143=$B$2,Colin!$H13143&lt;=$C$3),Colin!$I13143,)</f>
        <v>0</v>
      </c>
      <c r="P13143" s="38">
        <f>IF(Colin!$G13143&lt;$B$2,Colin!$I13143,0)</f>
        <v>0</v>
      </c>
      <c r="Q13143" s="38">
        <f>IF(Colin!$G13143&lt;$B$1,Colin!$I13143,0)</f>
        <v>0</v>
      </c>
    </row>
    <row r="13144" spans="12:17" x14ac:dyDescent="0.25">
      <c r="L13144" s="38">
        <f>IF(AND(Colin!$G13144=$B$1,Colin!$H13144=$C$3),Colin!$I13144,)</f>
        <v>0</v>
      </c>
      <c r="M13144" s="38">
        <f>IF(AND(Colin!$G13144=$B$1,Colin!$H13144&lt;=$C$3),Colin!$I13144,)</f>
        <v>0</v>
      </c>
      <c r="N13144" s="38">
        <f>IF(AND(Colin!$G13144=$B$2,Colin!$H13144=$C$3),Colin!$I13144,)</f>
        <v>0</v>
      </c>
      <c r="O13144" s="38">
        <f>IF(AND(Colin!$G13144=$B$2,Colin!$H13144&lt;=$C$3),Colin!$I13144,)</f>
        <v>0</v>
      </c>
      <c r="P13144" s="38">
        <f>IF(Colin!$G13144&lt;$B$2,Colin!$I13144,0)</f>
        <v>0</v>
      </c>
      <c r="Q13144" s="38">
        <f>IF(Colin!$G13144&lt;$B$1,Colin!$I13144,0)</f>
        <v>0</v>
      </c>
    </row>
    <row r="13145" spans="12:17" x14ac:dyDescent="0.25">
      <c r="L13145" s="38">
        <f>IF(AND(Colin!$G13145=$B$1,Colin!$H13145=$C$3),Colin!$I13145,)</f>
        <v>0</v>
      </c>
      <c r="M13145" s="38">
        <f>IF(AND(Colin!$G13145=$B$1,Colin!$H13145&lt;=$C$3),Colin!$I13145,)</f>
        <v>0</v>
      </c>
      <c r="N13145" s="38">
        <f>IF(AND(Colin!$G13145=$B$2,Colin!$H13145=$C$3),Colin!$I13145,)</f>
        <v>0</v>
      </c>
      <c r="O13145" s="38">
        <f>IF(AND(Colin!$G13145=$B$2,Colin!$H13145&lt;=$C$3),Colin!$I13145,)</f>
        <v>0</v>
      </c>
      <c r="P13145" s="38">
        <f>IF(Colin!$G13145&lt;$B$2,Colin!$I13145,0)</f>
        <v>0</v>
      </c>
      <c r="Q13145" s="38">
        <f>IF(Colin!$G13145&lt;$B$1,Colin!$I13145,0)</f>
        <v>0</v>
      </c>
    </row>
    <row r="13146" spans="12:17" x14ac:dyDescent="0.25">
      <c r="L13146" s="38">
        <f>IF(AND(Colin!$G13146=$B$1,Colin!$H13146=$C$3),Colin!$I13146,)</f>
        <v>0</v>
      </c>
      <c r="M13146" s="38">
        <f>IF(AND(Colin!$G13146=$B$1,Colin!$H13146&lt;=$C$3),Colin!$I13146,)</f>
        <v>0</v>
      </c>
      <c r="N13146" s="38">
        <f>IF(AND(Colin!$G13146=$B$2,Colin!$H13146=$C$3),Colin!$I13146,)</f>
        <v>0</v>
      </c>
      <c r="O13146" s="38">
        <f>IF(AND(Colin!$G13146=$B$2,Colin!$H13146&lt;=$C$3),Colin!$I13146,)</f>
        <v>0</v>
      </c>
      <c r="P13146" s="38">
        <f>IF(Colin!$G13146&lt;$B$2,Colin!$I13146,0)</f>
        <v>0</v>
      </c>
      <c r="Q13146" s="38">
        <f>IF(Colin!$G13146&lt;$B$1,Colin!$I13146,0)</f>
        <v>0</v>
      </c>
    </row>
    <row r="13147" spans="12:17" x14ac:dyDescent="0.25">
      <c r="L13147" s="38">
        <f>IF(AND(Colin!$G13147=$B$1,Colin!$H13147=$C$3),Colin!$I13147,)</f>
        <v>0</v>
      </c>
      <c r="M13147" s="38">
        <f>IF(AND(Colin!$G13147=$B$1,Colin!$H13147&lt;=$C$3),Colin!$I13147,)</f>
        <v>0</v>
      </c>
      <c r="N13147" s="38">
        <f>IF(AND(Colin!$G13147=$B$2,Colin!$H13147=$C$3),Colin!$I13147,)</f>
        <v>0</v>
      </c>
      <c r="O13147" s="38">
        <f>IF(AND(Colin!$G13147=$B$2,Colin!$H13147&lt;=$C$3),Colin!$I13147,)</f>
        <v>0</v>
      </c>
      <c r="P13147" s="38">
        <f>IF(Colin!$G13147&lt;$B$2,Colin!$I13147,0)</f>
        <v>0</v>
      </c>
      <c r="Q13147" s="38">
        <f>IF(Colin!$G13147&lt;$B$1,Colin!$I13147,0)</f>
        <v>0</v>
      </c>
    </row>
    <row r="13148" spans="12:17" x14ac:dyDescent="0.25">
      <c r="L13148" s="38">
        <f>IF(AND(Colin!$G13148=$B$1,Colin!$H13148=$C$3),Colin!$I13148,)</f>
        <v>0</v>
      </c>
      <c r="M13148" s="38">
        <f>IF(AND(Colin!$G13148=$B$1,Colin!$H13148&lt;=$C$3),Colin!$I13148,)</f>
        <v>0</v>
      </c>
      <c r="N13148" s="38">
        <f>IF(AND(Colin!$G13148=$B$2,Colin!$H13148=$C$3),Colin!$I13148,)</f>
        <v>0</v>
      </c>
      <c r="O13148" s="38">
        <f>IF(AND(Colin!$G13148=$B$2,Colin!$H13148&lt;=$C$3),Colin!$I13148,)</f>
        <v>0</v>
      </c>
      <c r="P13148" s="38">
        <f>IF(Colin!$G13148&lt;$B$2,Colin!$I13148,0)</f>
        <v>0</v>
      </c>
      <c r="Q13148" s="38">
        <f>IF(Colin!$G13148&lt;$B$1,Colin!$I13148,0)</f>
        <v>0</v>
      </c>
    </row>
    <row r="13149" spans="12:17" x14ac:dyDescent="0.25">
      <c r="L13149" s="38">
        <f>IF(AND(Colin!$G13149=$B$1,Colin!$H13149=$C$3),Colin!$I13149,)</f>
        <v>0</v>
      </c>
      <c r="M13149" s="38">
        <f>IF(AND(Colin!$G13149=$B$1,Colin!$H13149&lt;=$C$3),Colin!$I13149,)</f>
        <v>0</v>
      </c>
      <c r="N13149" s="38">
        <f>IF(AND(Colin!$G13149=$B$2,Colin!$H13149=$C$3),Colin!$I13149,)</f>
        <v>0</v>
      </c>
      <c r="O13149" s="38">
        <f>IF(AND(Colin!$G13149=$B$2,Colin!$H13149&lt;=$C$3),Colin!$I13149,)</f>
        <v>0</v>
      </c>
      <c r="P13149" s="38">
        <f>IF(Colin!$G13149&lt;$B$2,Colin!$I13149,0)</f>
        <v>0</v>
      </c>
      <c r="Q13149" s="38">
        <f>IF(Colin!$G13149&lt;$B$1,Colin!$I13149,0)</f>
        <v>0</v>
      </c>
    </row>
    <row r="13150" spans="12:17" x14ac:dyDescent="0.25">
      <c r="L13150" s="38">
        <f>IF(AND(Colin!$G13150=$B$1,Colin!$H13150=$C$3),Colin!$I13150,)</f>
        <v>0</v>
      </c>
      <c r="M13150" s="38">
        <f>IF(AND(Colin!$G13150=$B$1,Colin!$H13150&lt;=$C$3),Colin!$I13150,)</f>
        <v>0</v>
      </c>
      <c r="N13150" s="38">
        <f>IF(AND(Colin!$G13150=$B$2,Colin!$H13150=$C$3),Colin!$I13150,)</f>
        <v>0</v>
      </c>
      <c r="O13150" s="38">
        <f>IF(AND(Colin!$G13150=$B$2,Colin!$H13150&lt;=$C$3),Colin!$I13150,)</f>
        <v>0</v>
      </c>
      <c r="P13150" s="38">
        <f>IF(Colin!$G13150&lt;$B$2,Colin!$I13150,0)</f>
        <v>0</v>
      </c>
      <c r="Q13150" s="38">
        <f>IF(Colin!$G13150&lt;$B$1,Colin!$I13150,0)</f>
        <v>0</v>
      </c>
    </row>
    <row r="13151" spans="12:17" x14ac:dyDescent="0.25">
      <c r="L13151" s="38">
        <f>IF(AND(Colin!$G13151=$B$1,Colin!$H13151=$C$3),Colin!$I13151,)</f>
        <v>0</v>
      </c>
      <c r="M13151" s="38">
        <f>IF(AND(Colin!$G13151=$B$1,Colin!$H13151&lt;=$C$3),Colin!$I13151,)</f>
        <v>0</v>
      </c>
      <c r="N13151" s="38">
        <f>IF(AND(Colin!$G13151=$B$2,Colin!$H13151=$C$3),Colin!$I13151,)</f>
        <v>0</v>
      </c>
      <c r="O13151" s="38">
        <f>IF(AND(Colin!$G13151=$B$2,Colin!$H13151&lt;=$C$3),Colin!$I13151,)</f>
        <v>0</v>
      </c>
      <c r="P13151" s="38">
        <f>IF(Colin!$G13151&lt;$B$2,Colin!$I13151,0)</f>
        <v>0</v>
      </c>
      <c r="Q13151" s="38">
        <f>IF(Colin!$G13151&lt;$B$1,Colin!$I13151,0)</f>
        <v>0</v>
      </c>
    </row>
    <row r="13152" spans="12:17" x14ac:dyDescent="0.25">
      <c r="L13152" s="38">
        <f>IF(AND(Colin!$G13152=$B$1,Colin!$H13152=$C$3),Colin!$I13152,)</f>
        <v>0</v>
      </c>
      <c r="M13152" s="38">
        <f>IF(AND(Colin!$G13152=$B$1,Colin!$H13152&lt;=$C$3),Colin!$I13152,)</f>
        <v>0</v>
      </c>
      <c r="N13152" s="38">
        <f>IF(AND(Colin!$G13152=$B$2,Colin!$H13152=$C$3),Colin!$I13152,)</f>
        <v>0</v>
      </c>
      <c r="O13152" s="38">
        <f>IF(AND(Colin!$G13152=$B$2,Colin!$H13152&lt;=$C$3),Colin!$I13152,)</f>
        <v>0</v>
      </c>
      <c r="P13152" s="38">
        <f>IF(Colin!$G13152&lt;$B$2,Colin!$I13152,0)</f>
        <v>0</v>
      </c>
      <c r="Q13152" s="38">
        <f>IF(Colin!$G13152&lt;$B$1,Colin!$I13152,0)</f>
        <v>0</v>
      </c>
    </row>
    <row r="13153" spans="12:17" x14ac:dyDescent="0.25">
      <c r="L13153" s="38">
        <f>IF(AND(Colin!$G13153=$B$1,Colin!$H13153=$C$3),Colin!$I13153,)</f>
        <v>0</v>
      </c>
      <c r="M13153" s="38">
        <f>IF(AND(Colin!$G13153=$B$1,Colin!$H13153&lt;=$C$3),Colin!$I13153,)</f>
        <v>0</v>
      </c>
      <c r="N13153" s="38">
        <f>IF(AND(Colin!$G13153=$B$2,Colin!$H13153=$C$3),Colin!$I13153,)</f>
        <v>0</v>
      </c>
      <c r="O13153" s="38">
        <f>IF(AND(Colin!$G13153=$B$2,Colin!$H13153&lt;=$C$3),Colin!$I13153,)</f>
        <v>0</v>
      </c>
      <c r="P13153" s="38">
        <f>IF(Colin!$G13153&lt;$B$2,Colin!$I13153,0)</f>
        <v>0</v>
      </c>
      <c r="Q13153" s="38">
        <f>IF(Colin!$G13153&lt;$B$1,Colin!$I13153,0)</f>
        <v>0</v>
      </c>
    </row>
    <row r="13154" spans="12:17" x14ac:dyDescent="0.25">
      <c r="L13154" s="38">
        <f>IF(AND(Colin!$G13154=$B$1,Colin!$H13154=$C$3),Colin!$I13154,)</f>
        <v>0</v>
      </c>
      <c r="M13154" s="38">
        <f>IF(AND(Colin!$G13154=$B$1,Colin!$H13154&lt;=$C$3),Colin!$I13154,)</f>
        <v>0</v>
      </c>
      <c r="N13154" s="38">
        <f>IF(AND(Colin!$G13154=$B$2,Colin!$H13154=$C$3),Colin!$I13154,)</f>
        <v>0</v>
      </c>
      <c r="O13154" s="38">
        <f>IF(AND(Colin!$G13154=$B$2,Colin!$H13154&lt;=$C$3),Colin!$I13154,)</f>
        <v>0</v>
      </c>
      <c r="P13154" s="38">
        <f>IF(Colin!$G13154&lt;$B$2,Colin!$I13154,0)</f>
        <v>0</v>
      </c>
      <c r="Q13154" s="38">
        <f>IF(Colin!$G13154&lt;$B$1,Colin!$I13154,0)</f>
        <v>0</v>
      </c>
    </row>
    <row r="13155" spans="12:17" x14ac:dyDescent="0.25">
      <c r="L13155" s="38">
        <f>IF(AND(Colin!$G13155=$B$1,Colin!$H13155=$C$3),Colin!$I13155,)</f>
        <v>0</v>
      </c>
      <c r="M13155" s="38">
        <f>IF(AND(Colin!$G13155=$B$1,Colin!$H13155&lt;=$C$3),Colin!$I13155,)</f>
        <v>0</v>
      </c>
      <c r="N13155" s="38">
        <f>IF(AND(Colin!$G13155=$B$2,Colin!$H13155=$C$3),Colin!$I13155,)</f>
        <v>0</v>
      </c>
      <c r="O13155" s="38">
        <f>IF(AND(Colin!$G13155=$B$2,Colin!$H13155&lt;=$C$3),Colin!$I13155,)</f>
        <v>0</v>
      </c>
      <c r="P13155" s="38">
        <f>IF(Colin!$G13155&lt;$B$2,Colin!$I13155,0)</f>
        <v>0</v>
      </c>
      <c r="Q13155" s="38">
        <f>IF(Colin!$G13155&lt;$B$1,Colin!$I13155,0)</f>
        <v>0</v>
      </c>
    </row>
    <row r="13156" spans="12:17" x14ac:dyDescent="0.25">
      <c r="L13156" s="38">
        <f>IF(AND(Colin!$G13156=$B$1,Colin!$H13156=$C$3),Colin!$I13156,)</f>
        <v>0</v>
      </c>
      <c r="M13156" s="38">
        <f>IF(AND(Colin!$G13156=$B$1,Colin!$H13156&lt;=$C$3),Colin!$I13156,)</f>
        <v>0</v>
      </c>
      <c r="N13156" s="38">
        <f>IF(AND(Colin!$G13156=$B$2,Colin!$H13156=$C$3),Colin!$I13156,)</f>
        <v>0</v>
      </c>
      <c r="O13156" s="38">
        <f>IF(AND(Colin!$G13156=$B$2,Colin!$H13156&lt;=$C$3),Colin!$I13156,)</f>
        <v>0</v>
      </c>
      <c r="P13156" s="38">
        <f>IF(Colin!$G13156&lt;$B$2,Colin!$I13156,0)</f>
        <v>0</v>
      </c>
      <c r="Q13156" s="38">
        <f>IF(Colin!$G13156&lt;$B$1,Colin!$I13156,0)</f>
        <v>0</v>
      </c>
    </row>
    <row r="13157" spans="12:17" x14ac:dyDescent="0.25">
      <c r="L13157" s="38">
        <f>IF(AND(Colin!$G13157=$B$1,Colin!$H13157=$C$3),Colin!$I13157,)</f>
        <v>0</v>
      </c>
      <c r="M13157" s="38">
        <f>IF(AND(Colin!$G13157=$B$1,Colin!$H13157&lt;=$C$3),Colin!$I13157,)</f>
        <v>0</v>
      </c>
      <c r="N13157" s="38">
        <f>IF(AND(Colin!$G13157=$B$2,Colin!$H13157=$C$3),Colin!$I13157,)</f>
        <v>0</v>
      </c>
      <c r="O13157" s="38">
        <f>IF(AND(Colin!$G13157=$B$2,Colin!$H13157&lt;=$C$3),Colin!$I13157,)</f>
        <v>0</v>
      </c>
      <c r="P13157" s="38">
        <f>IF(Colin!$G13157&lt;$B$2,Colin!$I13157,0)</f>
        <v>0</v>
      </c>
      <c r="Q13157" s="38">
        <f>IF(Colin!$G13157&lt;$B$1,Colin!$I13157,0)</f>
        <v>0</v>
      </c>
    </row>
    <row r="13158" spans="12:17" x14ac:dyDescent="0.25">
      <c r="L13158" s="38">
        <f>IF(AND(Colin!$G13158=$B$1,Colin!$H13158=$C$3),Colin!$I13158,)</f>
        <v>0</v>
      </c>
      <c r="M13158" s="38">
        <f>IF(AND(Colin!$G13158=$B$1,Colin!$H13158&lt;=$C$3),Colin!$I13158,)</f>
        <v>0</v>
      </c>
      <c r="N13158" s="38">
        <f>IF(AND(Colin!$G13158=$B$2,Colin!$H13158=$C$3),Colin!$I13158,)</f>
        <v>0</v>
      </c>
      <c r="O13158" s="38">
        <f>IF(AND(Colin!$G13158=$B$2,Colin!$H13158&lt;=$C$3),Colin!$I13158,)</f>
        <v>0</v>
      </c>
      <c r="P13158" s="38">
        <f>IF(Colin!$G13158&lt;$B$2,Colin!$I13158,0)</f>
        <v>0</v>
      </c>
      <c r="Q13158" s="38">
        <f>IF(Colin!$G13158&lt;$B$1,Colin!$I13158,0)</f>
        <v>0</v>
      </c>
    </row>
    <row r="13159" spans="12:17" x14ac:dyDescent="0.25">
      <c r="L13159" s="38">
        <f>IF(AND(Colin!$G13159=$B$1,Colin!$H13159=$C$3),Colin!$I13159,)</f>
        <v>0</v>
      </c>
      <c r="M13159" s="38">
        <f>IF(AND(Colin!$G13159=$B$1,Colin!$H13159&lt;=$C$3),Colin!$I13159,)</f>
        <v>0</v>
      </c>
      <c r="N13159" s="38">
        <f>IF(AND(Colin!$G13159=$B$2,Colin!$H13159=$C$3),Colin!$I13159,)</f>
        <v>0</v>
      </c>
      <c r="O13159" s="38">
        <f>IF(AND(Colin!$G13159=$B$2,Colin!$H13159&lt;=$C$3),Colin!$I13159,)</f>
        <v>0</v>
      </c>
      <c r="P13159" s="38">
        <f>IF(Colin!$G13159&lt;$B$2,Colin!$I13159,0)</f>
        <v>0</v>
      </c>
      <c r="Q13159" s="38">
        <f>IF(Colin!$G13159&lt;$B$1,Colin!$I13159,0)</f>
        <v>0</v>
      </c>
    </row>
    <row r="13160" spans="12:17" x14ac:dyDescent="0.25">
      <c r="L13160" s="38">
        <f>IF(AND(Colin!$G13160=$B$1,Colin!$H13160=$C$3),Colin!$I13160,)</f>
        <v>0</v>
      </c>
      <c r="M13160" s="38">
        <f>IF(AND(Colin!$G13160=$B$1,Colin!$H13160&lt;=$C$3),Colin!$I13160,)</f>
        <v>0</v>
      </c>
      <c r="N13160" s="38">
        <f>IF(AND(Colin!$G13160=$B$2,Colin!$H13160=$C$3),Colin!$I13160,)</f>
        <v>0</v>
      </c>
      <c r="O13160" s="38">
        <f>IF(AND(Colin!$G13160=$B$2,Colin!$H13160&lt;=$C$3),Colin!$I13160,)</f>
        <v>0</v>
      </c>
      <c r="P13160" s="38">
        <f>IF(Colin!$G13160&lt;$B$2,Colin!$I13160,0)</f>
        <v>0</v>
      </c>
      <c r="Q13160" s="38">
        <f>IF(Colin!$G13160&lt;$B$1,Colin!$I13160,0)</f>
        <v>0</v>
      </c>
    </row>
    <row r="13161" spans="12:17" x14ac:dyDescent="0.25">
      <c r="L13161" s="38">
        <f>IF(AND(Colin!$G13161=$B$1,Colin!$H13161=$C$3),Colin!$I13161,)</f>
        <v>0</v>
      </c>
      <c r="M13161" s="38">
        <f>IF(AND(Colin!$G13161=$B$1,Colin!$H13161&lt;=$C$3),Colin!$I13161,)</f>
        <v>0</v>
      </c>
      <c r="N13161" s="38">
        <f>IF(AND(Colin!$G13161=$B$2,Colin!$H13161=$C$3),Colin!$I13161,)</f>
        <v>0</v>
      </c>
      <c r="O13161" s="38">
        <f>IF(AND(Colin!$G13161=$B$2,Colin!$H13161&lt;=$C$3),Colin!$I13161,)</f>
        <v>0</v>
      </c>
      <c r="P13161" s="38">
        <f>IF(Colin!$G13161&lt;$B$2,Colin!$I13161,0)</f>
        <v>0</v>
      </c>
      <c r="Q13161" s="38">
        <f>IF(Colin!$G13161&lt;$B$1,Colin!$I13161,0)</f>
        <v>0</v>
      </c>
    </row>
    <row r="13162" spans="12:17" x14ac:dyDescent="0.25">
      <c r="L13162" s="38">
        <f>IF(AND(Colin!$G13162=$B$1,Colin!$H13162=$C$3),Colin!$I13162,)</f>
        <v>0</v>
      </c>
      <c r="M13162" s="38">
        <f>IF(AND(Colin!$G13162=$B$1,Colin!$H13162&lt;=$C$3),Colin!$I13162,)</f>
        <v>0</v>
      </c>
      <c r="N13162" s="38">
        <f>IF(AND(Colin!$G13162=$B$2,Colin!$H13162=$C$3),Colin!$I13162,)</f>
        <v>0</v>
      </c>
      <c r="O13162" s="38">
        <f>IF(AND(Colin!$G13162=$B$2,Colin!$H13162&lt;=$C$3),Colin!$I13162,)</f>
        <v>0</v>
      </c>
      <c r="P13162" s="38">
        <f>IF(Colin!$G13162&lt;$B$2,Colin!$I13162,0)</f>
        <v>0</v>
      </c>
      <c r="Q13162" s="38">
        <f>IF(Colin!$G13162&lt;$B$1,Colin!$I13162,0)</f>
        <v>0</v>
      </c>
    </row>
    <row r="13163" spans="12:17" x14ac:dyDescent="0.25">
      <c r="L13163" s="38">
        <f>IF(AND(Colin!$G13163=$B$1,Colin!$H13163=$C$3),Colin!$I13163,)</f>
        <v>0</v>
      </c>
      <c r="M13163" s="38">
        <f>IF(AND(Colin!$G13163=$B$1,Colin!$H13163&lt;=$C$3),Colin!$I13163,)</f>
        <v>0</v>
      </c>
      <c r="N13163" s="38">
        <f>IF(AND(Colin!$G13163=$B$2,Colin!$H13163=$C$3),Colin!$I13163,)</f>
        <v>0</v>
      </c>
      <c r="O13163" s="38">
        <f>IF(AND(Colin!$G13163=$B$2,Colin!$H13163&lt;=$C$3),Colin!$I13163,)</f>
        <v>0</v>
      </c>
      <c r="P13163" s="38">
        <f>IF(Colin!$G13163&lt;$B$2,Colin!$I13163,0)</f>
        <v>0</v>
      </c>
      <c r="Q13163" s="38">
        <f>IF(Colin!$G13163&lt;$B$1,Colin!$I13163,0)</f>
        <v>0</v>
      </c>
    </row>
    <row r="13164" spans="12:17" x14ac:dyDescent="0.25">
      <c r="L13164" s="38">
        <f>IF(AND(Colin!$G13164=$B$1,Colin!$H13164=$C$3),Colin!$I13164,)</f>
        <v>0</v>
      </c>
      <c r="M13164" s="38">
        <f>IF(AND(Colin!$G13164=$B$1,Colin!$H13164&lt;=$C$3),Colin!$I13164,)</f>
        <v>0</v>
      </c>
      <c r="N13164" s="38">
        <f>IF(AND(Colin!$G13164=$B$2,Colin!$H13164=$C$3),Colin!$I13164,)</f>
        <v>0</v>
      </c>
      <c r="O13164" s="38">
        <f>IF(AND(Colin!$G13164=$B$2,Colin!$H13164&lt;=$C$3),Colin!$I13164,)</f>
        <v>0</v>
      </c>
      <c r="P13164" s="38">
        <f>IF(Colin!$G13164&lt;$B$2,Colin!$I13164,0)</f>
        <v>0</v>
      </c>
      <c r="Q13164" s="38">
        <f>IF(Colin!$G13164&lt;$B$1,Colin!$I13164,0)</f>
        <v>0</v>
      </c>
    </row>
    <row r="13165" spans="12:17" x14ac:dyDescent="0.25">
      <c r="L13165" s="38">
        <f>IF(AND(Colin!$G13165=$B$1,Colin!$H13165=$C$3),Colin!$I13165,)</f>
        <v>0</v>
      </c>
      <c r="M13165" s="38">
        <f>IF(AND(Colin!$G13165=$B$1,Colin!$H13165&lt;=$C$3),Colin!$I13165,)</f>
        <v>0</v>
      </c>
      <c r="N13165" s="38">
        <f>IF(AND(Colin!$G13165=$B$2,Colin!$H13165=$C$3),Colin!$I13165,)</f>
        <v>0</v>
      </c>
      <c r="O13165" s="38">
        <f>IF(AND(Colin!$G13165=$B$2,Colin!$H13165&lt;=$C$3),Colin!$I13165,)</f>
        <v>0</v>
      </c>
      <c r="P13165" s="38">
        <f>IF(Colin!$G13165&lt;$B$2,Colin!$I13165,0)</f>
        <v>0</v>
      </c>
      <c r="Q13165" s="38">
        <f>IF(Colin!$G13165&lt;$B$1,Colin!$I13165,0)</f>
        <v>0</v>
      </c>
    </row>
    <row r="13166" spans="12:17" x14ac:dyDescent="0.25">
      <c r="L13166" s="38">
        <f>IF(AND(Colin!$G13166=$B$1,Colin!$H13166=$C$3),Colin!$I13166,)</f>
        <v>0</v>
      </c>
      <c r="M13166" s="38">
        <f>IF(AND(Colin!$G13166=$B$1,Colin!$H13166&lt;=$C$3),Colin!$I13166,)</f>
        <v>0</v>
      </c>
      <c r="N13166" s="38">
        <f>IF(AND(Colin!$G13166=$B$2,Colin!$H13166=$C$3),Colin!$I13166,)</f>
        <v>0</v>
      </c>
      <c r="O13166" s="38">
        <f>IF(AND(Colin!$G13166=$B$2,Colin!$H13166&lt;=$C$3),Colin!$I13166,)</f>
        <v>0</v>
      </c>
      <c r="P13166" s="38">
        <f>IF(Colin!$G13166&lt;$B$2,Colin!$I13166,0)</f>
        <v>0</v>
      </c>
      <c r="Q13166" s="38">
        <f>IF(Colin!$G13166&lt;$B$1,Colin!$I13166,0)</f>
        <v>0</v>
      </c>
    </row>
    <row r="13167" spans="12:17" x14ac:dyDescent="0.25">
      <c r="L13167" s="38">
        <f>IF(AND(Colin!$G13167=$B$1,Colin!$H13167=$C$3),Colin!$I13167,)</f>
        <v>0</v>
      </c>
      <c r="M13167" s="38">
        <f>IF(AND(Colin!$G13167=$B$1,Colin!$H13167&lt;=$C$3),Colin!$I13167,)</f>
        <v>0</v>
      </c>
      <c r="N13167" s="38">
        <f>IF(AND(Colin!$G13167=$B$2,Colin!$H13167=$C$3),Colin!$I13167,)</f>
        <v>0</v>
      </c>
      <c r="O13167" s="38">
        <f>IF(AND(Colin!$G13167=$B$2,Colin!$H13167&lt;=$C$3),Colin!$I13167,)</f>
        <v>0</v>
      </c>
      <c r="P13167" s="38">
        <f>IF(Colin!$G13167&lt;$B$2,Colin!$I13167,0)</f>
        <v>0</v>
      </c>
      <c r="Q13167" s="38">
        <f>IF(Colin!$G13167&lt;$B$1,Colin!$I13167,0)</f>
        <v>0</v>
      </c>
    </row>
    <row r="13168" spans="12:17" x14ac:dyDescent="0.25">
      <c r="L13168" s="38">
        <f>IF(AND(Colin!$G13168=$B$1,Colin!$H13168=$C$3),Colin!$I13168,)</f>
        <v>0</v>
      </c>
      <c r="M13168" s="38">
        <f>IF(AND(Colin!$G13168=$B$1,Colin!$H13168&lt;=$C$3),Colin!$I13168,)</f>
        <v>0</v>
      </c>
      <c r="N13168" s="38">
        <f>IF(AND(Colin!$G13168=$B$2,Colin!$H13168=$C$3),Colin!$I13168,)</f>
        <v>0</v>
      </c>
      <c r="O13168" s="38">
        <f>IF(AND(Colin!$G13168=$B$2,Colin!$H13168&lt;=$C$3),Colin!$I13168,)</f>
        <v>0</v>
      </c>
      <c r="P13168" s="38">
        <f>IF(Colin!$G13168&lt;$B$2,Colin!$I13168,0)</f>
        <v>0</v>
      </c>
      <c r="Q13168" s="38">
        <f>IF(Colin!$G13168&lt;$B$1,Colin!$I13168,0)</f>
        <v>0</v>
      </c>
    </row>
    <row r="13169" spans="12:17" x14ac:dyDescent="0.25">
      <c r="L13169" s="38">
        <f>IF(AND(Colin!$G13169=$B$1,Colin!$H13169=$C$3),Colin!$I13169,)</f>
        <v>0</v>
      </c>
      <c r="M13169" s="38">
        <f>IF(AND(Colin!$G13169=$B$1,Colin!$H13169&lt;=$C$3),Colin!$I13169,)</f>
        <v>0</v>
      </c>
      <c r="N13169" s="38">
        <f>IF(AND(Colin!$G13169=$B$2,Colin!$H13169=$C$3),Colin!$I13169,)</f>
        <v>0</v>
      </c>
      <c r="O13169" s="38">
        <f>IF(AND(Colin!$G13169=$B$2,Colin!$H13169&lt;=$C$3),Colin!$I13169,)</f>
        <v>0</v>
      </c>
      <c r="P13169" s="38">
        <f>IF(Colin!$G13169&lt;$B$2,Colin!$I13169,0)</f>
        <v>0</v>
      </c>
      <c r="Q13169" s="38">
        <f>IF(Colin!$G13169&lt;$B$1,Colin!$I13169,0)</f>
        <v>0</v>
      </c>
    </row>
    <row r="13170" spans="12:17" x14ac:dyDescent="0.25">
      <c r="L13170" s="38">
        <f>IF(AND(Colin!$G13170=$B$1,Colin!$H13170=$C$3),Colin!$I13170,)</f>
        <v>0</v>
      </c>
      <c r="M13170" s="38">
        <f>IF(AND(Colin!$G13170=$B$1,Colin!$H13170&lt;=$C$3),Colin!$I13170,)</f>
        <v>0</v>
      </c>
      <c r="N13170" s="38">
        <f>IF(AND(Colin!$G13170=$B$2,Colin!$H13170=$C$3),Colin!$I13170,)</f>
        <v>0</v>
      </c>
      <c r="O13170" s="38">
        <f>IF(AND(Colin!$G13170=$B$2,Colin!$H13170&lt;=$C$3),Colin!$I13170,)</f>
        <v>0</v>
      </c>
      <c r="P13170" s="38">
        <f>IF(Colin!$G13170&lt;$B$2,Colin!$I13170,0)</f>
        <v>0</v>
      </c>
      <c r="Q13170" s="38">
        <f>IF(Colin!$G13170&lt;$B$1,Colin!$I13170,0)</f>
        <v>0</v>
      </c>
    </row>
    <row r="13171" spans="12:17" x14ac:dyDescent="0.25">
      <c r="L13171" s="38">
        <f>IF(AND(Colin!$G13171=$B$1,Colin!$H13171=$C$3),Colin!$I13171,)</f>
        <v>0</v>
      </c>
      <c r="M13171" s="38">
        <f>IF(AND(Colin!$G13171=$B$1,Colin!$H13171&lt;=$C$3),Colin!$I13171,)</f>
        <v>0</v>
      </c>
      <c r="N13171" s="38">
        <f>IF(AND(Colin!$G13171=$B$2,Colin!$H13171=$C$3),Colin!$I13171,)</f>
        <v>0</v>
      </c>
      <c r="O13171" s="38">
        <f>IF(AND(Colin!$G13171=$B$2,Colin!$H13171&lt;=$C$3),Colin!$I13171,)</f>
        <v>0</v>
      </c>
      <c r="P13171" s="38">
        <f>IF(Colin!$G13171&lt;$B$2,Colin!$I13171,0)</f>
        <v>0</v>
      </c>
      <c r="Q13171" s="38">
        <f>IF(Colin!$G13171&lt;$B$1,Colin!$I13171,0)</f>
        <v>0</v>
      </c>
    </row>
    <row r="13172" spans="12:17" x14ac:dyDescent="0.25">
      <c r="L13172" s="38">
        <f>IF(AND(Colin!$G13172=$B$1,Colin!$H13172=$C$3),Colin!$I13172,)</f>
        <v>0</v>
      </c>
      <c r="M13172" s="38">
        <f>IF(AND(Colin!$G13172=$B$1,Colin!$H13172&lt;=$C$3),Colin!$I13172,)</f>
        <v>0</v>
      </c>
      <c r="N13172" s="38">
        <f>IF(AND(Colin!$G13172=$B$2,Colin!$H13172=$C$3),Colin!$I13172,)</f>
        <v>0</v>
      </c>
      <c r="O13172" s="38">
        <f>IF(AND(Colin!$G13172=$B$2,Colin!$H13172&lt;=$C$3),Colin!$I13172,)</f>
        <v>0</v>
      </c>
      <c r="P13172" s="38">
        <f>IF(Colin!$G13172&lt;$B$2,Colin!$I13172,0)</f>
        <v>0</v>
      </c>
      <c r="Q13172" s="38">
        <f>IF(Colin!$G13172&lt;$B$1,Colin!$I13172,0)</f>
        <v>0</v>
      </c>
    </row>
    <row r="13173" spans="12:17" x14ac:dyDescent="0.25">
      <c r="L13173" s="38">
        <f>IF(AND(Colin!$G13173=$B$1,Colin!$H13173=$C$3),Colin!$I13173,)</f>
        <v>0</v>
      </c>
      <c r="M13173" s="38">
        <f>IF(AND(Colin!$G13173=$B$1,Colin!$H13173&lt;=$C$3),Colin!$I13173,)</f>
        <v>0</v>
      </c>
      <c r="N13173" s="38">
        <f>IF(AND(Colin!$G13173=$B$2,Colin!$H13173=$C$3),Colin!$I13173,)</f>
        <v>0</v>
      </c>
      <c r="O13173" s="38">
        <f>IF(AND(Colin!$G13173=$B$2,Colin!$H13173&lt;=$C$3),Colin!$I13173,)</f>
        <v>0</v>
      </c>
      <c r="P13173" s="38">
        <f>IF(Colin!$G13173&lt;$B$2,Colin!$I13173,0)</f>
        <v>0</v>
      </c>
      <c r="Q13173" s="38">
        <f>IF(Colin!$G13173&lt;$B$1,Colin!$I13173,0)</f>
        <v>0</v>
      </c>
    </row>
    <row r="13174" spans="12:17" x14ac:dyDescent="0.25">
      <c r="L13174" s="38">
        <f>IF(AND(Colin!$G13174=$B$1,Colin!$H13174=$C$3),Colin!$I13174,)</f>
        <v>0</v>
      </c>
      <c r="M13174" s="38">
        <f>IF(AND(Colin!$G13174=$B$1,Colin!$H13174&lt;=$C$3),Colin!$I13174,)</f>
        <v>0</v>
      </c>
      <c r="N13174" s="38">
        <f>IF(AND(Colin!$G13174=$B$2,Colin!$H13174=$C$3),Colin!$I13174,)</f>
        <v>0</v>
      </c>
      <c r="O13174" s="38">
        <f>IF(AND(Colin!$G13174=$B$2,Colin!$H13174&lt;=$C$3),Colin!$I13174,)</f>
        <v>0</v>
      </c>
      <c r="P13174" s="38">
        <f>IF(Colin!$G13174&lt;$B$2,Colin!$I13174,0)</f>
        <v>0</v>
      </c>
      <c r="Q13174" s="38">
        <f>IF(Colin!$G13174&lt;$B$1,Colin!$I13174,0)</f>
        <v>0</v>
      </c>
    </row>
    <row r="13175" spans="12:17" x14ac:dyDescent="0.25">
      <c r="L13175" s="38">
        <f>IF(AND(Colin!$G13175=$B$1,Colin!$H13175=$C$3),Colin!$I13175,)</f>
        <v>0</v>
      </c>
      <c r="M13175" s="38">
        <f>IF(AND(Colin!$G13175=$B$1,Colin!$H13175&lt;=$C$3),Colin!$I13175,)</f>
        <v>0</v>
      </c>
      <c r="N13175" s="38">
        <f>IF(AND(Colin!$G13175=$B$2,Colin!$H13175=$C$3),Colin!$I13175,)</f>
        <v>0</v>
      </c>
      <c r="O13175" s="38">
        <f>IF(AND(Colin!$G13175=$B$2,Colin!$H13175&lt;=$C$3),Colin!$I13175,)</f>
        <v>0</v>
      </c>
      <c r="P13175" s="38">
        <f>IF(Colin!$G13175&lt;$B$2,Colin!$I13175,0)</f>
        <v>0</v>
      </c>
      <c r="Q13175" s="38">
        <f>IF(Colin!$G13175&lt;$B$1,Colin!$I13175,0)</f>
        <v>0</v>
      </c>
    </row>
    <row r="13176" spans="12:17" x14ac:dyDescent="0.25">
      <c r="L13176" s="38">
        <f>IF(AND(Colin!$G13176=$B$1,Colin!$H13176=$C$3),Colin!$I13176,)</f>
        <v>0</v>
      </c>
      <c r="M13176" s="38">
        <f>IF(AND(Colin!$G13176=$B$1,Colin!$H13176&lt;=$C$3),Colin!$I13176,)</f>
        <v>0</v>
      </c>
      <c r="N13176" s="38">
        <f>IF(AND(Colin!$G13176=$B$2,Colin!$H13176=$C$3),Colin!$I13176,)</f>
        <v>0</v>
      </c>
      <c r="O13176" s="38">
        <f>IF(AND(Colin!$G13176=$B$2,Colin!$H13176&lt;=$C$3),Colin!$I13176,)</f>
        <v>0</v>
      </c>
      <c r="P13176" s="38">
        <f>IF(Colin!$G13176&lt;$B$2,Colin!$I13176,0)</f>
        <v>0</v>
      </c>
      <c r="Q13176" s="38">
        <f>IF(Colin!$G13176&lt;$B$1,Colin!$I13176,0)</f>
        <v>0</v>
      </c>
    </row>
    <row r="13177" spans="12:17" x14ac:dyDescent="0.25">
      <c r="L13177" s="38">
        <f>IF(AND(Colin!$G13177=$B$1,Colin!$H13177=$C$3),Colin!$I13177,)</f>
        <v>0</v>
      </c>
      <c r="M13177" s="38">
        <f>IF(AND(Colin!$G13177=$B$1,Colin!$H13177&lt;=$C$3),Colin!$I13177,)</f>
        <v>0</v>
      </c>
      <c r="N13177" s="38">
        <f>IF(AND(Colin!$G13177=$B$2,Colin!$H13177=$C$3),Colin!$I13177,)</f>
        <v>0</v>
      </c>
      <c r="O13177" s="38">
        <f>IF(AND(Colin!$G13177=$B$2,Colin!$H13177&lt;=$C$3),Colin!$I13177,)</f>
        <v>0</v>
      </c>
      <c r="P13177" s="38">
        <f>IF(Colin!$G13177&lt;$B$2,Colin!$I13177,0)</f>
        <v>0</v>
      </c>
      <c r="Q13177" s="38">
        <f>IF(Colin!$G13177&lt;$B$1,Colin!$I13177,0)</f>
        <v>0</v>
      </c>
    </row>
    <row r="13178" spans="12:17" x14ac:dyDescent="0.25">
      <c r="L13178" s="38">
        <f>IF(AND(Colin!$G13178=$B$1,Colin!$H13178=$C$3),Colin!$I13178,)</f>
        <v>0</v>
      </c>
      <c r="M13178" s="38">
        <f>IF(AND(Colin!$G13178=$B$1,Colin!$H13178&lt;=$C$3),Colin!$I13178,)</f>
        <v>0</v>
      </c>
      <c r="N13178" s="38">
        <f>IF(AND(Colin!$G13178=$B$2,Colin!$H13178=$C$3),Colin!$I13178,)</f>
        <v>0</v>
      </c>
      <c r="O13178" s="38">
        <f>IF(AND(Colin!$G13178=$B$2,Colin!$H13178&lt;=$C$3),Colin!$I13178,)</f>
        <v>0</v>
      </c>
      <c r="P13178" s="38">
        <f>IF(Colin!$G13178&lt;$B$2,Colin!$I13178,0)</f>
        <v>0</v>
      </c>
      <c r="Q13178" s="38">
        <f>IF(Colin!$G13178&lt;$B$1,Colin!$I13178,0)</f>
        <v>0</v>
      </c>
    </row>
    <row r="13179" spans="12:17" x14ac:dyDescent="0.25">
      <c r="L13179" s="38">
        <f>IF(AND(Colin!$G13179=$B$1,Colin!$H13179=$C$3),Colin!$I13179,)</f>
        <v>0</v>
      </c>
      <c r="M13179" s="38">
        <f>IF(AND(Colin!$G13179=$B$1,Colin!$H13179&lt;=$C$3),Colin!$I13179,)</f>
        <v>0</v>
      </c>
      <c r="N13179" s="38">
        <f>IF(AND(Colin!$G13179=$B$2,Colin!$H13179=$C$3),Colin!$I13179,)</f>
        <v>0</v>
      </c>
      <c r="O13179" s="38">
        <f>IF(AND(Colin!$G13179=$B$2,Colin!$H13179&lt;=$C$3),Colin!$I13179,)</f>
        <v>0</v>
      </c>
      <c r="P13179" s="38">
        <f>IF(Colin!$G13179&lt;$B$2,Colin!$I13179,0)</f>
        <v>0</v>
      </c>
      <c r="Q13179" s="38">
        <f>IF(Colin!$G13179&lt;$B$1,Colin!$I13179,0)</f>
        <v>0</v>
      </c>
    </row>
    <row r="13180" spans="12:17" x14ac:dyDescent="0.25">
      <c r="L13180" s="38">
        <f>IF(AND(Colin!$G13180=$B$1,Colin!$H13180=$C$3),Colin!$I13180,)</f>
        <v>0</v>
      </c>
      <c r="M13180" s="38">
        <f>IF(AND(Colin!$G13180=$B$1,Colin!$H13180&lt;=$C$3),Colin!$I13180,)</f>
        <v>0</v>
      </c>
      <c r="N13180" s="38">
        <f>IF(AND(Colin!$G13180=$B$2,Colin!$H13180=$C$3),Colin!$I13180,)</f>
        <v>0</v>
      </c>
      <c r="O13180" s="38">
        <f>IF(AND(Colin!$G13180=$B$2,Colin!$H13180&lt;=$C$3),Colin!$I13180,)</f>
        <v>0</v>
      </c>
      <c r="P13180" s="38">
        <f>IF(Colin!$G13180&lt;$B$2,Colin!$I13180,0)</f>
        <v>0</v>
      </c>
      <c r="Q13180" s="38">
        <f>IF(Colin!$G13180&lt;$B$1,Colin!$I13180,0)</f>
        <v>0</v>
      </c>
    </row>
    <row r="13181" spans="12:17" x14ac:dyDescent="0.25">
      <c r="L13181" s="38">
        <f>IF(AND(Colin!$G13181=$B$1,Colin!$H13181=$C$3),Colin!$I13181,)</f>
        <v>0</v>
      </c>
      <c r="M13181" s="38">
        <f>IF(AND(Colin!$G13181=$B$1,Colin!$H13181&lt;=$C$3),Colin!$I13181,)</f>
        <v>0</v>
      </c>
      <c r="N13181" s="38">
        <f>IF(AND(Colin!$G13181=$B$2,Colin!$H13181=$C$3),Colin!$I13181,)</f>
        <v>0</v>
      </c>
      <c r="O13181" s="38">
        <f>IF(AND(Colin!$G13181=$B$2,Colin!$H13181&lt;=$C$3),Colin!$I13181,)</f>
        <v>0</v>
      </c>
      <c r="P13181" s="38">
        <f>IF(Colin!$G13181&lt;$B$2,Colin!$I13181,0)</f>
        <v>0</v>
      </c>
      <c r="Q13181" s="38">
        <f>IF(Colin!$G13181&lt;$B$1,Colin!$I13181,0)</f>
        <v>0</v>
      </c>
    </row>
    <row r="13182" spans="12:17" x14ac:dyDescent="0.25">
      <c r="L13182" s="38">
        <f>IF(AND(Colin!$G13182=$B$1,Colin!$H13182=$C$3),Colin!$I13182,)</f>
        <v>0</v>
      </c>
      <c r="M13182" s="38">
        <f>IF(AND(Colin!$G13182=$B$1,Colin!$H13182&lt;=$C$3),Colin!$I13182,)</f>
        <v>0</v>
      </c>
      <c r="N13182" s="38">
        <f>IF(AND(Colin!$G13182=$B$2,Colin!$H13182=$C$3),Colin!$I13182,)</f>
        <v>0</v>
      </c>
      <c r="O13182" s="38">
        <f>IF(AND(Colin!$G13182=$B$2,Colin!$H13182&lt;=$C$3),Colin!$I13182,)</f>
        <v>0</v>
      </c>
      <c r="P13182" s="38">
        <f>IF(Colin!$G13182&lt;$B$2,Colin!$I13182,0)</f>
        <v>0</v>
      </c>
      <c r="Q13182" s="38">
        <f>IF(Colin!$G13182&lt;$B$1,Colin!$I13182,0)</f>
        <v>0</v>
      </c>
    </row>
    <row r="13183" spans="12:17" x14ac:dyDescent="0.25">
      <c r="L13183" s="38">
        <f>IF(AND(Colin!$G13183=$B$1,Colin!$H13183=$C$3),Colin!$I13183,)</f>
        <v>0</v>
      </c>
      <c r="M13183" s="38">
        <f>IF(AND(Colin!$G13183=$B$1,Colin!$H13183&lt;=$C$3),Colin!$I13183,)</f>
        <v>0</v>
      </c>
      <c r="N13183" s="38">
        <f>IF(AND(Colin!$G13183=$B$2,Colin!$H13183=$C$3),Colin!$I13183,)</f>
        <v>0</v>
      </c>
      <c r="O13183" s="38">
        <f>IF(AND(Colin!$G13183=$B$2,Colin!$H13183&lt;=$C$3),Colin!$I13183,)</f>
        <v>0</v>
      </c>
      <c r="P13183" s="38">
        <f>IF(Colin!$G13183&lt;$B$2,Colin!$I13183,0)</f>
        <v>0</v>
      </c>
      <c r="Q13183" s="38">
        <f>IF(Colin!$G13183&lt;$B$1,Colin!$I13183,0)</f>
        <v>0</v>
      </c>
    </row>
    <row r="13184" spans="12:17" x14ac:dyDescent="0.25">
      <c r="L13184" s="38">
        <f>IF(AND(Colin!$G13184=$B$1,Colin!$H13184=$C$3),Colin!$I13184,)</f>
        <v>0</v>
      </c>
      <c r="M13184" s="38">
        <f>IF(AND(Colin!$G13184=$B$1,Colin!$H13184&lt;=$C$3),Colin!$I13184,)</f>
        <v>0</v>
      </c>
      <c r="N13184" s="38">
        <f>IF(AND(Colin!$G13184=$B$2,Colin!$H13184=$C$3),Colin!$I13184,)</f>
        <v>0</v>
      </c>
      <c r="O13184" s="38">
        <f>IF(AND(Colin!$G13184=$B$2,Colin!$H13184&lt;=$C$3),Colin!$I13184,)</f>
        <v>0</v>
      </c>
      <c r="P13184" s="38">
        <f>IF(Colin!$G13184&lt;$B$2,Colin!$I13184,0)</f>
        <v>0</v>
      </c>
      <c r="Q13184" s="38">
        <f>IF(Colin!$G13184&lt;$B$1,Colin!$I13184,0)</f>
        <v>0</v>
      </c>
    </row>
    <row r="13185" spans="12:17" x14ac:dyDescent="0.25">
      <c r="L13185" s="38">
        <f>IF(AND(Colin!$G13185=$B$1,Colin!$H13185=$C$3),Colin!$I13185,)</f>
        <v>0</v>
      </c>
      <c r="M13185" s="38">
        <f>IF(AND(Colin!$G13185=$B$1,Colin!$H13185&lt;=$C$3),Colin!$I13185,)</f>
        <v>0</v>
      </c>
      <c r="N13185" s="38">
        <f>IF(AND(Colin!$G13185=$B$2,Colin!$H13185=$C$3),Colin!$I13185,)</f>
        <v>0</v>
      </c>
      <c r="O13185" s="38">
        <f>IF(AND(Colin!$G13185=$B$2,Colin!$H13185&lt;=$C$3),Colin!$I13185,)</f>
        <v>0</v>
      </c>
      <c r="P13185" s="38">
        <f>IF(Colin!$G13185&lt;$B$2,Colin!$I13185,0)</f>
        <v>0</v>
      </c>
      <c r="Q13185" s="38">
        <f>IF(Colin!$G13185&lt;$B$1,Colin!$I13185,0)</f>
        <v>0</v>
      </c>
    </row>
    <row r="13186" spans="12:17" x14ac:dyDescent="0.25">
      <c r="L13186" s="38">
        <f>IF(AND(Colin!$G13186=$B$1,Colin!$H13186=$C$3),Colin!$I13186,)</f>
        <v>0</v>
      </c>
      <c r="M13186" s="38">
        <f>IF(AND(Colin!$G13186=$B$1,Colin!$H13186&lt;=$C$3),Colin!$I13186,)</f>
        <v>0</v>
      </c>
      <c r="N13186" s="38">
        <f>IF(AND(Colin!$G13186=$B$2,Colin!$H13186=$C$3),Colin!$I13186,)</f>
        <v>0</v>
      </c>
      <c r="O13186" s="38">
        <f>IF(AND(Colin!$G13186=$B$2,Colin!$H13186&lt;=$C$3),Colin!$I13186,)</f>
        <v>0</v>
      </c>
      <c r="P13186" s="38">
        <f>IF(Colin!$G13186&lt;$B$2,Colin!$I13186,0)</f>
        <v>0</v>
      </c>
      <c r="Q13186" s="38">
        <f>IF(Colin!$G13186&lt;$B$1,Colin!$I13186,0)</f>
        <v>0</v>
      </c>
    </row>
    <row r="13187" spans="12:17" x14ac:dyDescent="0.25">
      <c r="L13187" s="38">
        <f>IF(AND(Colin!$G13187=$B$1,Colin!$H13187=$C$3),Colin!$I13187,)</f>
        <v>0</v>
      </c>
      <c r="M13187" s="38">
        <f>IF(AND(Colin!$G13187=$B$1,Colin!$H13187&lt;=$C$3),Colin!$I13187,)</f>
        <v>0</v>
      </c>
      <c r="N13187" s="38">
        <f>IF(AND(Colin!$G13187=$B$2,Colin!$H13187=$C$3),Colin!$I13187,)</f>
        <v>0</v>
      </c>
      <c r="O13187" s="38">
        <f>IF(AND(Colin!$G13187=$B$2,Colin!$H13187&lt;=$C$3),Colin!$I13187,)</f>
        <v>0</v>
      </c>
      <c r="P13187" s="38">
        <f>IF(Colin!$G13187&lt;$B$2,Colin!$I13187,0)</f>
        <v>0</v>
      </c>
      <c r="Q13187" s="38">
        <f>IF(Colin!$G13187&lt;$B$1,Colin!$I13187,0)</f>
        <v>0</v>
      </c>
    </row>
    <row r="13188" spans="12:17" x14ac:dyDescent="0.25">
      <c r="L13188" s="38">
        <f>IF(AND(Colin!$G13188=$B$1,Colin!$H13188=$C$3),Colin!$I13188,)</f>
        <v>0</v>
      </c>
      <c r="M13188" s="38">
        <f>IF(AND(Colin!$G13188=$B$1,Colin!$H13188&lt;=$C$3),Colin!$I13188,)</f>
        <v>0</v>
      </c>
      <c r="N13188" s="38">
        <f>IF(AND(Colin!$G13188=$B$2,Colin!$H13188=$C$3),Colin!$I13188,)</f>
        <v>0</v>
      </c>
      <c r="O13188" s="38">
        <f>IF(AND(Colin!$G13188=$B$2,Colin!$H13188&lt;=$C$3),Colin!$I13188,)</f>
        <v>0</v>
      </c>
      <c r="P13188" s="38">
        <f>IF(Colin!$G13188&lt;$B$2,Colin!$I13188,0)</f>
        <v>0</v>
      </c>
      <c r="Q13188" s="38">
        <f>IF(Colin!$G13188&lt;$B$1,Colin!$I13188,0)</f>
        <v>0</v>
      </c>
    </row>
    <row r="13189" spans="12:17" x14ac:dyDescent="0.25">
      <c r="L13189" s="38">
        <f>IF(AND(Colin!$G13189=$B$1,Colin!$H13189=$C$3),Colin!$I13189,)</f>
        <v>0</v>
      </c>
      <c r="M13189" s="38">
        <f>IF(AND(Colin!$G13189=$B$1,Colin!$H13189&lt;=$C$3),Colin!$I13189,)</f>
        <v>0</v>
      </c>
      <c r="N13189" s="38">
        <f>IF(AND(Colin!$G13189=$B$2,Colin!$H13189=$C$3),Colin!$I13189,)</f>
        <v>0</v>
      </c>
      <c r="O13189" s="38">
        <f>IF(AND(Colin!$G13189=$B$2,Colin!$H13189&lt;=$C$3),Colin!$I13189,)</f>
        <v>0</v>
      </c>
      <c r="P13189" s="38">
        <f>IF(Colin!$G13189&lt;$B$2,Colin!$I13189,0)</f>
        <v>0</v>
      </c>
      <c r="Q13189" s="38">
        <f>IF(Colin!$G13189&lt;$B$1,Colin!$I13189,0)</f>
        <v>0</v>
      </c>
    </row>
    <row r="13190" spans="12:17" x14ac:dyDescent="0.25">
      <c r="L13190" s="38">
        <f>IF(AND(Colin!$G13190=$B$1,Colin!$H13190=$C$3),Colin!$I13190,)</f>
        <v>0</v>
      </c>
      <c r="M13190" s="38">
        <f>IF(AND(Colin!$G13190=$B$1,Colin!$H13190&lt;=$C$3),Colin!$I13190,)</f>
        <v>0</v>
      </c>
      <c r="N13190" s="38">
        <f>IF(AND(Colin!$G13190=$B$2,Colin!$H13190=$C$3),Colin!$I13190,)</f>
        <v>0</v>
      </c>
      <c r="O13190" s="38">
        <f>IF(AND(Colin!$G13190=$B$2,Colin!$H13190&lt;=$C$3),Colin!$I13190,)</f>
        <v>0</v>
      </c>
      <c r="P13190" s="38">
        <f>IF(Colin!$G13190&lt;$B$2,Colin!$I13190,0)</f>
        <v>0</v>
      </c>
      <c r="Q13190" s="38">
        <f>IF(Colin!$G13190&lt;$B$1,Colin!$I13190,0)</f>
        <v>0</v>
      </c>
    </row>
    <row r="13191" spans="12:17" x14ac:dyDescent="0.25">
      <c r="L13191" s="38">
        <f>IF(AND(Colin!$G13191=$B$1,Colin!$H13191=$C$3),Colin!$I13191,)</f>
        <v>0</v>
      </c>
      <c r="M13191" s="38">
        <f>IF(AND(Colin!$G13191=$B$1,Colin!$H13191&lt;=$C$3),Colin!$I13191,)</f>
        <v>0</v>
      </c>
      <c r="N13191" s="38">
        <f>IF(AND(Colin!$G13191=$B$2,Colin!$H13191=$C$3),Colin!$I13191,)</f>
        <v>0</v>
      </c>
      <c r="O13191" s="38">
        <f>IF(AND(Colin!$G13191=$B$2,Colin!$H13191&lt;=$C$3),Colin!$I13191,)</f>
        <v>0</v>
      </c>
      <c r="P13191" s="38">
        <f>IF(Colin!$G13191&lt;$B$2,Colin!$I13191,0)</f>
        <v>0</v>
      </c>
      <c r="Q13191" s="38">
        <f>IF(Colin!$G13191&lt;$B$1,Colin!$I13191,0)</f>
        <v>0</v>
      </c>
    </row>
    <row r="13192" spans="12:17" x14ac:dyDescent="0.25">
      <c r="L13192" s="38">
        <f>IF(AND(Colin!$G13192=$B$1,Colin!$H13192=$C$3),Colin!$I13192,)</f>
        <v>0</v>
      </c>
      <c r="M13192" s="38">
        <f>IF(AND(Colin!$G13192=$B$1,Colin!$H13192&lt;=$C$3),Colin!$I13192,)</f>
        <v>0</v>
      </c>
      <c r="N13192" s="38">
        <f>IF(AND(Colin!$G13192=$B$2,Colin!$H13192=$C$3),Colin!$I13192,)</f>
        <v>0</v>
      </c>
      <c r="O13192" s="38">
        <f>IF(AND(Colin!$G13192=$B$2,Colin!$H13192&lt;=$C$3),Colin!$I13192,)</f>
        <v>0</v>
      </c>
      <c r="P13192" s="38">
        <f>IF(Colin!$G13192&lt;$B$2,Colin!$I13192,0)</f>
        <v>0</v>
      </c>
      <c r="Q13192" s="38">
        <f>IF(Colin!$G13192&lt;$B$1,Colin!$I13192,0)</f>
        <v>0</v>
      </c>
    </row>
    <row r="13193" spans="12:17" x14ac:dyDescent="0.25">
      <c r="L13193" s="38">
        <f>IF(AND(Colin!$G13193=$B$1,Colin!$H13193=$C$3),Colin!$I13193,)</f>
        <v>0</v>
      </c>
      <c r="M13193" s="38">
        <f>IF(AND(Colin!$G13193=$B$1,Colin!$H13193&lt;=$C$3),Colin!$I13193,)</f>
        <v>0</v>
      </c>
      <c r="N13193" s="38">
        <f>IF(AND(Colin!$G13193=$B$2,Colin!$H13193=$C$3),Colin!$I13193,)</f>
        <v>0</v>
      </c>
      <c r="O13193" s="38">
        <f>IF(AND(Colin!$G13193=$B$2,Colin!$H13193&lt;=$C$3),Colin!$I13193,)</f>
        <v>0</v>
      </c>
      <c r="P13193" s="38">
        <f>IF(Colin!$G13193&lt;$B$2,Colin!$I13193,0)</f>
        <v>0</v>
      </c>
      <c r="Q13193" s="38">
        <f>IF(Colin!$G13193&lt;$B$1,Colin!$I13193,0)</f>
        <v>0</v>
      </c>
    </row>
    <row r="13194" spans="12:17" x14ac:dyDescent="0.25">
      <c r="L13194" s="38">
        <f>IF(AND(Colin!$G13194=$B$1,Colin!$H13194=$C$3),Colin!$I13194,)</f>
        <v>0</v>
      </c>
      <c r="M13194" s="38">
        <f>IF(AND(Colin!$G13194=$B$1,Colin!$H13194&lt;=$C$3),Colin!$I13194,)</f>
        <v>0</v>
      </c>
      <c r="N13194" s="38">
        <f>IF(AND(Colin!$G13194=$B$2,Colin!$H13194=$C$3),Colin!$I13194,)</f>
        <v>0</v>
      </c>
      <c r="O13194" s="38">
        <f>IF(AND(Colin!$G13194=$B$2,Colin!$H13194&lt;=$C$3),Colin!$I13194,)</f>
        <v>0</v>
      </c>
      <c r="P13194" s="38">
        <f>IF(Colin!$G13194&lt;$B$2,Colin!$I13194,0)</f>
        <v>0</v>
      </c>
      <c r="Q13194" s="38">
        <f>IF(Colin!$G13194&lt;$B$1,Colin!$I13194,0)</f>
        <v>0</v>
      </c>
    </row>
    <row r="13195" spans="12:17" x14ac:dyDescent="0.25">
      <c r="L13195" s="38">
        <f>IF(AND(Colin!$G13195=$B$1,Colin!$H13195=$C$3),Colin!$I13195,)</f>
        <v>0</v>
      </c>
      <c r="M13195" s="38">
        <f>IF(AND(Colin!$G13195=$B$1,Colin!$H13195&lt;=$C$3),Colin!$I13195,)</f>
        <v>0</v>
      </c>
      <c r="N13195" s="38">
        <f>IF(AND(Colin!$G13195=$B$2,Colin!$H13195=$C$3),Colin!$I13195,)</f>
        <v>0</v>
      </c>
      <c r="O13195" s="38">
        <f>IF(AND(Colin!$G13195=$B$2,Colin!$H13195&lt;=$C$3),Colin!$I13195,)</f>
        <v>0</v>
      </c>
      <c r="P13195" s="38">
        <f>IF(Colin!$G13195&lt;$B$2,Colin!$I13195,0)</f>
        <v>0</v>
      </c>
      <c r="Q13195" s="38">
        <f>IF(Colin!$G13195&lt;$B$1,Colin!$I13195,0)</f>
        <v>0</v>
      </c>
    </row>
    <row r="13196" spans="12:17" x14ac:dyDescent="0.25">
      <c r="L13196" s="38">
        <f>IF(AND(Colin!$G13196=$B$1,Colin!$H13196=$C$3),Colin!$I13196,)</f>
        <v>0</v>
      </c>
      <c r="M13196" s="38">
        <f>IF(AND(Colin!$G13196=$B$1,Colin!$H13196&lt;=$C$3),Colin!$I13196,)</f>
        <v>0</v>
      </c>
      <c r="N13196" s="38">
        <f>IF(AND(Colin!$G13196=$B$2,Colin!$H13196=$C$3),Colin!$I13196,)</f>
        <v>0</v>
      </c>
      <c r="O13196" s="38">
        <f>IF(AND(Colin!$G13196=$B$2,Colin!$H13196&lt;=$C$3),Colin!$I13196,)</f>
        <v>0</v>
      </c>
      <c r="P13196" s="38">
        <f>IF(Colin!$G13196&lt;$B$2,Colin!$I13196,0)</f>
        <v>0</v>
      </c>
      <c r="Q13196" s="38">
        <f>IF(Colin!$G13196&lt;$B$1,Colin!$I13196,0)</f>
        <v>0</v>
      </c>
    </row>
    <row r="13197" spans="12:17" x14ac:dyDescent="0.25">
      <c r="L13197" s="38">
        <f>IF(AND(Colin!$G13197=$B$1,Colin!$H13197=$C$3),Colin!$I13197,)</f>
        <v>0</v>
      </c>
      <c r="M13197" s="38">
        <f>IF(AND(Colin!$G13197=$B$1,Colin!$H13197&lt;=$C$3),Colin!$I13197,)</f>
        <v>0</v>
      </c>
      <c r="N13197" s="38">
        <f>IF(AND(Colin!$G13197=$B$2,Colin!$H13197=$C$3),Colin!$I13197,)</f>
        <v>0</v>
      </c>
      <c r="O13197" s="38">
        <f>IF(AND(Colin!$G13197=$B$2,Colin!$H13197&lt;=$C$3),Colin!$I13197,)</f>
        <v>0</v>
      </c>
      <c r="P13197" s="38">
        <f>IF(Colin!$G13197&lt;$B$2,Colin!$I13197,0)</f>
        <v>0</v>
      </c>
      <c r="Q13197" s="38">
        <f>IF(Colin!$G13197&lt;$B$1,Colin!$I13197,0)</f>
        <v>0</v>
      </c>
    </row>
    <row r="13198" spans="12:17" x14ac:dyDescent="0.25">
      <c r="L13198" s="38">
        <f>IF(AND(Colin!$G13198=$B$1,Colin!$H13198=$C$3),Colin!$I13198,)</f>
        <v>0</v>
      </c>
      <c r="M13198" s="38">
        <f>IF(AND(Colin!$G13198=$B$1,Colin!$H13198&lt;=$C$3),Colin!$I13198,)</f>
        <v>0</v>
      </c>
      <c r="N13198" s="38">
        <f>IF(AND(Colin!$G13198=$B$2,Colin!$H13198=$C$3),Colin!$I13198,)</f>
        <v>0</v>
      </c>
      <c r="O13198" s="38">
        <f>IF(AND(Colin!$G13198=$B$2,Colin!$H13198&lt;=$C$3),Colin!$I13198,)</f>
        <v>0</v>
      </c>
      <c r="P13198" s="38">
        <f>IF(Colin!$G13198&lt;$B$2,Colin!$I13198,0)</f>
        <v>0</v>
      </c>
      <c r="Q13198" s="38">
        <f>IF(Colin!$G13198&lt;$B$1,Colin!$I13198,0)</f>
        <v>0</v>
      </c>
    </row>
    <row r="13199" spans="12:17" x14ac:dyDescent="0.25">
      <c r="L13199" s="38">
        <f>IF(AND(Colin!$G13199=$B$1,Colin!$H13199=$C$3),Colin!$I13199,)</f>
        <v>0</v>
      </c>
      <c r="M13199" s="38">
        <f>IF(AND(Colin!$G13199=$B$1,Colin!$H13199&lt;=$C$3),Colin!$I13199,)</f>
        <v>0</v>
      </c>
      <c r="N13199" s="38">
        <f>IF(AND(Colin!$G13199=$B$2,Colin!$H13199=$C$3),Colin!$I13199,)</f>
        <v>0</v>
      </c>
      <c r="O13199" s="38">
        <f>IF(AND(Colin!$G13199=$B$2,Colin!$H13199&lt;=$C$3),Colin!$I13199,)</f>
        <v>0</v>
      </c>
      <c r="P13199" s="38">
        <f>IF(Colin!$G13199&lt;$B$2,Colin!$I13199,0)</f>
        <v>0</v>
      </c>
      <c r="Q13199" s="38">
        <f>IF(Colin!$G13199&lt;$B$1,Colin!$I13199,0)</f>
        <v>0</v>
      </c>
    </row>
    <row r="13200" spans="12:17" x14ac:dyDescent="0.25">
      <c r="L13200" s="38">
        <f>IF(AND(Colin!$G13200=$B$1,Colin!$H13200=$C$3),Colin!$I13200,)</f>
        <v>0</v>
      </c>
      <c r="M13200" s="38">
        <f>IF(AND(Colin!$G13200=$B$1,Colin!$H13200&lt;=$C$3),Colin!$I13200,)</f>
        <v>0</v>
      </c>
      <c r="N13200" s="38">
        <f>IF(AND(Colin!$G13200=$B$2,Colin!$H13200=$C$3),Colin!$I13200,)</f>
        <v>0</v>
      </c>
      <c r="O13200" s="38">
        <f>IF(AND(Colin!$G13200=$B$2,Colin!$H13200&lt;=$C$3),Colin!$I13200,)</f>
        <v>0</v>
      </c>
      <c r="P13200" s="38">
        <f>IF(Colin!$G13200&lt;$B$2,Colin!$I13200,0)</f>
        <v>0</v>
      </c>
      <c r="Q13200" s="38">
        <f>IF(Colin!$G13200&lt;$B$1,Colin!$I13200,0)</f>
        <v>0</v>
      </c>
    </row>
    <row r="13201" spans="12:17" x14ac:dyDescent="0.25">
      <c r="L13201" s="38">
        <f>IF(AND(Colin!$G13201=$B$1,Colin!$H13201=$C$3),Colin!$I13201,)</f>
        <v>0</v>
      </c>
      <c r="M13201" s="38">
        <f>IF(AND(Colin!$G13201=$B$1,Colin!$H13201&lt;=$C$3),Colin!$I13201,)</f>
        <v>0</v>
      </c>
      <c r="N13201" s="38">
        <f>IF(AND(Colin!$G13201=$B$2,Colin!$H13201=$C$3),Colin!$I13201,)</f>
        <v>0</v>
      </c>
      <c r="O13201" s="38">
        <f>IF(AND(Colin!$G13201=$B$2,Colin!$H13201&lt;=$C$3),Colin!$I13201,)</f>
        <v>0</v>
      </c>
      <c r="P13201" s="38">
        <f>IF(Colin!$G13201&lt;$B$2,Colin!$I13201,0)</f>
        <v>0</v>
      </c>
      <c r="Q13201" s="38">
        <f>IF(Colin!$G13201&lt;$B$1,Colin!$I13201,0)</f>
        <v>0</v>
      </c>
    </row>
    <row r="13202" spans="12:17" x14ac:dyDescent="0.25">
      <c r="L13202" s="38">
        <f>IF(AND(Colin!$G13202=$B$1,Colin!$H13202=$C$3),Colin!$I13202,)</f>
        <v>0</v>
      </c>
      <c r="M13202" s="38">
        <f>IF(AND(Colin!$G13202=$B$1,Colin!$H13202&lt;=$C$3),Colin!$I13202,)</f>
        <v>0</v>
      </c>
      <c r="N13202" s="38">
        <f>IF(AND(Colin!$G13202=$B$2,Colin!$H13202=$C$3),Colin!$I13202,)</f>
        <v>0</v>
      </c>
      <c r="O13202" s="38">
        <f>IF(AND(Colin!$G13202=$B$2,Colin!$H13202&lt;=$C$3),Colin!$I13202,)</f>
        <v>0</v>
      </c>
      <c r="P13202" s="38">
        <f>IF(Colin!$G13202&lt;$B$2,Colin!$I13202,0)</f>
        <v>0</v>
      </c>
      <c r="Q13202" s="38">
        <f>IF(Colin!$G13202&lt;$B$1,Colin!$I13202,0)</f>
        <v>0</v>
      </c>
    </row>
    <row r="13203" spans="12:17" x14ac:dyDescent="0.25">
      <c r="L13203" s="38">
        <f>IF(AND(Colin!$G13203=$B$1,Colin!$H13203=$C$3),Colin!$I13203,)</f>
        <v>0</v>
      </c>
      <c r="M13203" s="38">
        <f>IF(AND(Colin!$G13203=$B$1,Colin!$H13203&lt;=$C$3),Colin!$I13203,)</f>
        <v>0</v>
      </c>
      <c r="N13203" s="38">
        <f>IF(AND(Colin!$G13203=$B$2,Colin!$H13203=$C$3),Colin!$I13203,)</f>
        <v>0</v>
      </c>
      <c r="O13203" s="38">
        <f>IF(AND(Colin!$G13203=$B$2,Colin!$H13203&lt;=$C$3),Colin!$I13203,)</f>
        <v>0</v>
      </c>
      <c r="P13203" s="38">
        <f>IF(Colin!$G13203&lt;$B$2,Colin!$I13203,0)</f>
        <v>0</v>
      </c>
      <c r="Q13203" s="38">
        <f>IF(Colin!$G13203&lt;$B$1,Colin!$I13203,0)</f>
        <v>0</v>
      </c>
    </row>
    <row r="13204" spans="12:17" x14ac:dyDescent="0.25">
      <c r="L13204" s="38">
        <f>IF(AND(Colin!$G13204=$B$1,Colin!$H13204=$C$3),Colin!$I13204,)</f>
        <v>0</v>
      </c>
      <c r="M13204" s="38">
        <f>IF(AND(Colin!$G13204=$B$1,Colin!$H13204&lt;=$C$3),Colin!$I13204,)</f>
        <v>0</v>
      </c>
      <c r="N13204" s="38">
        <f>IF(AND(Colin!$G13204=$B$2,Colin!$H13204=$C$3),Colin!$I13204,)</f>
        <v>0</v>
      </c>
      <c r="O13204" s="38">
        <f>IF(AND(Colin!$G13204=$B$2,Colin!$H13204&lt;=$C$3),Colin!$I13204,)</f>
        <v>0</v>
      </c>
      <c r="P13204" s="38">
        <f>IF(Colin!$G13204&lt;$B$2,Colin!$I13204,0)</f>
        <v>0</v>
      </c>
      <c r="Q13204" s="38">
        <f>IF(Colin!$G13204&lt;$B$1,Colin!$I13204,0)</f>
        <v>0</v>
      </c>
    </row>
    <row r="13205" spans="12:17" x14ac:dyDescent="0.25">
      <c r="L13205" s="38">
        <f>IF(AND(Colin!$G13205=$B$1,Colin!$H13205=$C$3),Colin!$I13205,)</f>
        <v>0</v>
      </c>
      <c r="M13205" s="38">
        <f>IF(AND(Colin!$G13205=$B$1,Colin!$H13205&lt;=$C$3),Colin!$I13205,)</f>
        <v>0</v>
      </c>
      <c r="N13205" s="38">
        <f>IF(AND(Colin!$G13205=$B$2,Colin!$H13205=$C$3),Colin!$I13205,)</f>
        <v>0</v>
      </c>
      <c r="O13205" s="38">
        <f>IF(AND(Colin!$G13205=$B$2,Colin!$H13205&lt;=$C$3),Colin!$I13205,)</f>
        <v>0</v>
      </c>
      <c r="P13205" s="38">
        <f>IF(Colin!$G13205&lt;$B$2,Colin!$I13205,0)</f>
        <v>0</v>
      </c>
      <c r="Q13205" s="38">
        <f>IF(Colin!$G13205&lt;$B$1,Colin!$I13205,0)</f>
        <v>0</v>
      </c>
    </row>
    <row r="13206" spans="12:17" x14ac:dyDescent="0.25">
      <c r="L13206" s="38">
        <f>IF(AND(Colin!$G13206=$B$1,Colin!$H13206=$C$3),Colin!$I13206,)</f>
        <v>0</v>
      </c>
      <c r="M13206" s="38">
        <f>IF(AND(Colin!$G13206=$B$1,Colin!$H13206&lt;=$C$3),Colin!$I13206,)</f>
        <v>0</v>
      </c>
      <c r="N13206" s="38">
        <f>IF(AND(Colin!$G13206=$B$2,Colin!$H13206=$C$3),Colin!$I13206,)</f>
        <v>0</v>
      </c>
      <c r="O13206" s="38">
        <f>IF(AND(Colin!$G13206=$B$2,Colin!$H13206&lt;=$C$3),Colin!$I13206,)</f>
        <v>0</v>
      </c>
      <c r="P13206" s="38">
        <f>IF(Colin!$G13206&lt;$B$2,Colin!$I13206,0)</f>
        <v>0</v>
      </c>
      <c r="Q13206" s="38">
        <f>IF(Colin!$G13206&lt;$B$1,Colin!$I13206,0)</f>
        <v>0</v>
      </c>
    </row>
    <row r="13207" spans="12:17" x14ac:dyDescent="0.25">
      <c r="L13207" s="38">
        <f>IF(AND(Colin!$G13207=$B$1,Colin!$H13207=$C$3),Colin!$I13207,)</f>
        <v>0</v>
      </c>
      <c r="M13207" s="38">
        <f>IF(AND(Colin!$G13207=$B$1,Colin!$H13207&lt;=$C$3),Colin!$I13207,)</f>
        <v>0</v>
      </c>
      <c r="N13207" s="38">
        <f>IF(AND(Colin!$G13207=$B$2,Colin!$H13207=$C$3),Colin!$I13207,)</f>
        <v>0</v>
      </c>
      <c r="O13207" s="38">
        <f>IF(AND(Colin!$G13207=$B$2,Colin!$H13207&lt;=$C$3),Colin!$I13207,)</f>
        <v>0</v>
      </c>
      <c r="P13207" s="38">
        <f>IF(Colin!$G13207&lt;$B$2,Colin!$I13207,0)</f>
        <v>0</v>
      </c>
      <c r="Q13207" s="38">
        <f>IF(Colin!$G13207&lt;$B$1,Colin!$I13207,0)</f>
        <v>0</v>
      </c>
    </row>
    <row r="13208" spans="12:17" x14ac:dyDescent="0.25">
      <c r="L13208" s="38">
        <f>IF(AND(Colin!$G13208=$B$1,Colin!$H13208=$C$3),Colin!$I13208,)</f>
        <v>0</v>
      </c>
      <c r="M13208" s="38">
        <f>IF(AND(Colin!$G13208=$B$1,Colin!$H13208&lt;=$C$3),Colin!$I13208,)</f>
        <v>0</v>
      </c>
      <c r="N13208" s="38">
        <f>IF(AND(Colin!$G13208=$B$2,Colin!$H13208=$C$3),Colin!$I13208,)</f>
        <v>0</v>
      </c>
      <c r="O13208" s="38">
        <f>IF(AND(Colin!$G13208=$B$2,Colin!$H13208&lt;=$C$3),Colin!$I13208,)</f>
        <v>0</v>
      </c>
      <c r="P13208" s="38">
        <f>IF(Colin!$G13208&lt;$B$2,Colin!$I13208,0)</f>
        <v>0</v>
      </c>
      <c r="Q13208" s="38">
        <f>IF(Colin!$G13208&lt;$B$1,Colin!$I13208,0)</f>
        <v>0</v>
      </c>
    </row>
    <row r="13209" spans="12:17" x14ac:dyDescent="0.25">
      <c r="L13209" s="38">
        <f>IF(AND(Colin!$G13209=$B$1,Colin!$H13209=$C$3),Colin!$I13209,)</f>
        <v>0</v>
      </c>
      <c r="M13209" s="38">
        <f>IF(AND(Colin!$G13209=$B$1,Colin!$H13209&lt;=$C$3),Colin!$I13209,)</f>
        <v>0</v>
      </c>
      <c r="N13209" s="38">
        <f>IF(AND(Colin!$G13209=$B$2,Colin!$H13209=$C$3),Colin!$I13209,)</f>
        <v>0</v>
      </c>
      <c r="O13209" s="38">
        <f>IF(AND(Colin!$G13209=$B$2,Colin!$H13209&lt;=$C$3),Colin!$I13209,)</f>
        <v>0</v>
      </c>
      <c r="P13209" s="38">
        <f>IF(Colin!$G13209&lt;$B$2,Colin!$I13209,0)</f>
        <v>0</v>
      </c>
      <c r="Q13209" s="38">
        <f>IF(Colin!$G13209&lt;$B$1,Colin!$I13209,0)</f>
        <v>0</v>
      </c>
    </row>
    <row r="13210" spans="12:17" x14ac:dyDescent="0.25">
      <c r="L13210" s="38">
        <f>IF(AND(Colin!$G13210=$B$1,Colin!$H13210=$C$3),Colin!$I13210,)</f>
        <v>0</v>
      </c>
      <c r="M13210" s="38">
        <f>IF(AND(Colin!$G13210=$B$1,Colin!$H13210&lt;=$C$3),Colin!$I13210,)</f>
        <v>0</v>
      </c>
      <c r="N13210" s="38">
        <f>IF(AND(Colin!$G13210=$B$2,Colin!$H13210=$C$3),Colin!$I13210,)</f>
        <v>0</v>
      </c>
      <c r="O13210" s="38">
        <f>IF(AND(Colin!$G13210=$B$2,Colin!$H13210&lt;=$C$3),Colin!$I13210,)</f>
        <v>0</v>
      </c>
      <c r="P13210" s="38">
        <f>IF(Colin!$G13210&lt;$B$2,Colin!$I13210,0)</f>
        <v>0</v>
      </c>
      <c r="Q13210" s="38">
        <f>IF(Colin!$G13210&lt;$B$1,Colin!$I13210,0)</f>
        <v>0</v>
      </c>
    </row>
    <row r="13211" spans="12:17" x14ac:dyDescent="0.25">
      <c r="L13211" s="38">
        <f>IF(AND(Colin!$G13211=$B$1,Colin!$H13211=$C$3),Colin!$I13211,)</f>
        <v>0</v>
      </c>
      <c r="M13211" s="38">
        <f>IF(AND(Colin!$G13211=$B$1,Colin!$H13211&lt;=$C$3),Colin!$I13211,)</f>
        <v>0</v>
      </c>
      <c r="N13211" s="38">
        <f>IF(AND(Colin!$G13211=$B$2,Colin!$H13211=$C$3),Colin!$I13211,)</f>
        <v>0</v>
      </c>
      <c r="O13211" s="38">
        <f>IF(AND(Colin!$G13211=$B$2,Colin!$H13211&lt;=$C$3),Colin!$I13211,)</f>
        <v>0</v>
      </c>
      <c r="P13211" s="38">
        <f>IF(Colin!$G13211&lt;$B$2,Colin!$I13211,0)</f>
        <v>0</v>
      </c>
      <c r="Q13211" s="38">
        <f>IF(Colin!$G13211&lt;$B$1,Colin!$I13211,0)</f>
        <v>0</v>
      </c>
    </row>
    <row r="13212" spans="12:17" x14ac:dyDescent="0.25">
      <c r="L13212" s="38">
        <f>IF(AND(Colin!$G13212=$B$1,Colin!$H13212=$C$3),Colin!$I13212,)</f>
        <v>0</v>
      </c>
      <c r="M13212" s="38">
        <f>IF(AND(Colin!$G13212=$B$1,Colin!$H13212&lt;=$C$3),Colin!$I13212,)</f>
        <v>0</v>
      </c>
      <c r="N13212" s="38">
        <f>IF(AND(Colin!$G13212=$B$2,Colin!$H13212=$C$3),Colin!$I13212,)</f>
        <v>0</v>
      </c>
      <c r="O13212" s="38">
        <f>IF(AND(Colin!$G13212=$B$2,Colin!$H13212&lt;=$C$3),Colin!$I13212,)</f>
        <v>0</v>
      </c>
      <c r="P13212" s="38">
        <f>IF(Colin!$G13212&lt;$B$2,Colin!$I13212,0)</f>
        <v>0</v>
      </c>
      <c r="Q13212" s="38">
        <f>IF(Colin!$G13212&lt;$B$1,Colin!$I13212,0)</f>
        <v>0</v>
      </c>
    </row>
    <row r="13213" spans="12:17" x14ac:dyDescent="0.25">
      <c r="L13213" s="38">
        <f>IF(AND(Colin!$G13213=$B$1,Colin!$H13213=$C$3),Colin!$I13213,)</f>
        <v>0</v>
      </c>
      <c r="M13213" s="38">
        <f>IF(AND(Colin!$G13213=$B$1,Colin!$H13213&lt;=$C$3),Colin!$I13213,)</f>
        <v>0</v>
      </c>
      <c r="N13213" s="38">
        <f>IF(AND(Colin!$G13213=$B$2,Colin!$H13213=$C$3),Colin!$I13213,)</f>
        <v>0</v>
      </c>
      <c r="O13213" s="38">
        <f>IF(AND(Colin!$G13213=$B$2,Colin!$H13213&lt;=$C$3),Colin!$I13213,)</f>
        <v>0</v>
      </c>
      <c r="P13213" s="38">
        <f>IF(Colin!$G13213&lt;$B$2,Colin!$I13213,0)</f>
        <v>0</v>
      </c>
      <c r="Q13213" s="38">
        <f>IF(Colin!$G13213&lt;$B$1,Colin!$I13213,0)</f>
        <v>0</v>
      </c>
    </row>
    <row r="13214" spans="12:17" x14ac:dyDescent="0.25">
      <c r="L13214" s="38">
        <f>IF(AND(Colin!$G13214=$B$1,Colin!$H13214=$C$3),Colin!$I13214,)</f>
        <v>0</v>
      </c>
      <c r="M13214" s="38">
        <f>IF(AND(Colin!$G13214=$B$1,Colin!$H13214&lt;=$C$3),Colin!$I13214,)</f>
        <v>0</v>
      </c>
      <c r="N13214" s="38">
        <f>IF(AND(Colin!$G13214=$B$2,Colin!$H13214=$C$3),Colin!$I13214,)</f>
        <v>0</v>
      </c>
      <c r="O13214" s="38">
        <f>IF(AND(Colin!$G13214=$B$2,Colin!$H13214&lt;=$C$3),Colin!$I13214,)</f>
        <v>0</v>
      </c>
      <c r="P13214" s="38">
        <f>IF(Colin!$G13214&lt;$B$2,Colin!$I13214,0)</f>
        <v>0</v>
      </c>
      <c r="Q13214" s="38">
        <f>IF(Colin!$G13214&lt;$B$1,Colin!$I13214,0)</f>
        <v>0</v>
      </c>
    </row>
    <row r="13215" spans="12:17" x14ac:dyDescent="0.25">
      <c r="L13215" s="38">
        <f>IF(AND(Colin!$G13215=$B$1,Colin!$H13215=$C$3),Colin!$I13215,)</f>
        <v>0</v>
      </c>
      <c r="M13215" s="38">
        <f>IF(AND(Colin!$G13215=$B$1,Colin!$H13215&lt;=$C$3),Colin!$I13215,)</f>
        <v>0</v>
      </c>
      <c r="N13215" s="38">
        <f>IF(AND(Colin!$G13215=$B$2,Colin!$H13215=$C$3),Colin!$I13215,)</f>
        <v>0</v>
      </c>
      <c r="O13215" s="38">
        <f>IF(AND(Colin!$G13215=$B$2,Colin!$H13215&lt;=$C$3),Colin!$I13215,)</f>
        <v>0</v>
      </c>
      <c r="P13215" s="38">
        <f>IF(Colin!$G13215&lt;$B$2,Colin!$I13215,0)</f>
        <v>0</v>
      </c>
      <c r="Q13215" s="38">
        <f>IF(Colin!$G13215&lt;$B$1,Colin!$I13215,0)</f>
        <v>0</v>
      </c>
    </row>
    <row r="13216" spans="12:17" x14ac:dyDescent="0.25">
      <c r="L13216" s="38">
        <f>IF(AND(Colin!$G13216=$B$1,Colin!$H13216=$C$3),Colin!$I13216,)</f>
        <v>0</v>
      </c>
      <c r="M13216" s="38">
        <f>IF(AND(Colin!$G13216=$B$1,Colin!$H13216&lt;=$C$3),Colin!$I13216,)</f>
        <v>0</v>
      </c>
      <c r="N13216" s="38">
        <f>IF(AND(Colin!$G13216=$B$2,Colin!$H13216=$C$3),Colin!$I13216,)</f>
        <v>0</v>
      </c>
      <c r="O13216" s="38">
        <f>IF(AND(Colin!$G13216=$B$2,Colin!$H13216&lt;=$C$3),Colin!$I13216,)</f>
        <v>0</v>
      </c>
      <c r="P13216" s="38">
        <f>IF(Colin!$G13216&lt;$B$2,Colin!$I13216,0)</f>
        <v>0</v>
      </c>
      <c r="Q13216" s="38">
        <f>IF(Colin!$G13216&lt;$B$1,Colin!$I13216,0)</f>
        <v>0</v>
      </c>
    </row>
    <row r="13217" spans="12:17" x14ac:dyDescent="0.25">
      <c r="L13217" s="38">
        <f>IF(AND(Colin!$G13217=$B$1,Colin!$H13217=$C$3),Colin!$I13217,)</f>
        <v>0</v>
      </c>
      <c r="M13217" s="38">
        <f>IF(AND(Colin!$G13217=$B$1,Colin!$H13217&lt;=$C$3),Colin!$I13217,)</f>
        <v>0</v>
      </c>
      <c r="N13217" s="38">
        <f>IF(AND(Colin!$G13217=$B$2,Colin!$H13217=$C$3),Colin!$I13217,)</f>
        <v>0</v>
      </c>
      <c r="O13217" s="38">
        <f>IF(AND(Colin!$G13217=$B$2,Colin!$H13217&lt;=$C$3),Colin!$I13217,)</f>
        <v>0</v>
      </c>
      <c r="P13217" s="38">
        <f>IF(Colin!$G13217&lt;$B$2,Colin!$I13217,0)</f>
        <v>0</v>
      </c>
      <c r="Q13217" s="38">
        <f>IF(Colin!$G13217&lt;$B$1,Colin!$I13217,0)</f>
        <v>0</v>
      </c>
    </row>
    <row r="13218" spans="12:17" x14ac:dyDescent="0.25">
      <c r="L13218" s="38">
        <f>IF(AND(Colin!$G13218=$B$1,Colin!$H13218=$C$3),Colin!$I13218,)</f>
        <v>0</v>
      </c>
      <c r="M13218" s="38">
        <f>IF(AND(Colin!$G13218=$B$1,Colin!$H13218&lt;=$C$3),Colin!$I13218,)</f>
        <v>0</v>
      </c>
      <c r="N13218" s="38">
        <f>IF(AND(Colin!$G13218=$B$2,Colin!$H13218=$C$3),Colin!$I13218,)</f>
        <v>0</v>
      </c>
      <c r="O13218" s="38">
        <f>IF(AND(Colin!$G13218=$B$2,Colin!$H13218&lt;=$C$3),Colin!$I13218,)</f>
        <v>0</v>
      </c>
      <c r="P13218" s="38">
        <f>IF(Colin!$G13218&lt;$B$2,Colin!$I13218,0)</f>
        <v>0</v>
      </c>
      <c r="Q13218" s="38">
        <f>IF(Colin!$G13218&lt;$B$1,Colin!$I13218,0)</f>
        <v>0</v>
      </c>
    </row>
    <row r="13219" spans="12:17" x14ac:dyDescent="0.25">
      <c r="L13219" s="38">
        <f>IF(AND(Colin!$G13219=$B$1,Colin!$H13219=$C$3),Colin!$I13219,)</f>
        <v>0</v>
      </c>
      <c r="M13219" s="38">
        <f>IF(AND(Colin!$G13219=$B$1,Colin!$H13219&lt;=$C$3),Colin!$I13219,)</f>
        <v>0</v>
      </c>
      <c r="N13219" s="38">
        <f>IF(AND(Colin!$G13219=$B$2,Colin!$H13219=$C$3),Colin!$I13219,)</f>
        <v>0</v>
      </c>
      <c r="O13219" s="38">
        <f>IF(AND(Colin!$G13219=$B$2,Colin!$H13219&lt;=$C$3),Colin!$I13219,)</f>
        <v>0</v>
      </c>
      <c r="P13219" s="38">
        <f>IF(Colin!$G13219&lt;$B$2,Colin!$I13219,0)</f>
        <v>0</v>
      </c>
      <c r="Q13219" s="38">
        <f>IF(Colin!$G13219&lt;$B$1,Colin!$I13219,0)</f>
        <v>0</v>
      </c>
    </row>
    <row r="13220" spans="12:17" x14ac:dyDescent="0.25">
      <c r="L13220" s="38">
        <f>IF(AND(Colin!$G13220=$B$1,Colin!$H13220=$C$3),Colin!$I13220,)</f>
        <v>0</v>
      </c>
      <c r="M13220" s="38">
        <f>IF(AND(Colin!$G13220=$B$1,Colin!$H13220&lt;=$C$3),Colin!$I13220,)</f>
        <v>0</v>
      </c>
      <c r="N13220" s="38">
        <f>IF(AND(Colin!$G13220=$B$2,Colin!$H13220=$C$3),Colin!$I13220,)</f>
        <v>0</v>
      </c>
      <c r="O13220" s="38">
        <f>IF(AND(Colin!$G13220=$B$2,Colin!$H13220&lt;=$C$3),Colin!$I13220,)</f>
        <v>0</v>
      </c>
      <c r="P13220" s="38">
        <f>IF(Colin!$G13220&lt;$B$2,Colin!$I13220,0)</f>
        <v>0</v>
      </c>
      <c r="Q13220" s="38">
        <f>IF(Colin!$G13220&lt;$B$1,Colin!$I13220,0)</f>
        <v>0</v>
      </c>
    </row>
    <row r="13221" spans="12:17" x14ac:dyDescent="0.25">
      <c r="L13221" s="38">
        <f>IF(AND(Colin!$G13221=$B$1,Colin!$H13221=$C$3),Colin!$I13221,)</f>
        <v>0</v>
      </c>
      <c r="M13221" s="38">
        <f>IF(AND(Colin!$G13221=$B$1,Colin!$H13221&lt;=$C$3),Colin!$I13221,)</f>
        <v>0</v>
      </c>
      <c r="N13221" s="38">
        <f>IF(AND(Colin!$G13221=$B$2,Colin!$H13221=$C$3),Colin!$I13221,)</f>
        <v>0</v>
      </c>
      <c r="O13221" s="38">
        <f>IF(AND(Colin!$G13221=$B$2,Colin!$H13221&lt;=$C$3),Colin!$I13221,)</f>
        <v>0</v>
      </c>
      <c r="P13221" s="38">
        <f>IF(Colin!$G13221&lt;$B$2,Colin!$I13221,0)</f>
        <v>0</v>
      </c>
      <c r="Q13221" s="38">
        <f>IF(Colin!$G13221&lt;$B$1,Colin!$I13221,0)</f>
        <v>0</v>
      </c>
    </row>
    <row r="13222" spans="12:17" x14ac:dyDescent="0.25">
      <c r="L13222" s="38">
        <f>IF(AND(Colin!$G13222=$B$1,Colin!$H13222=$C$3),Colin!$I13222,)</f>
        <v>0</v>
      </c>
      <c r="M13222" s="38">
        <f>IF(AND(Colin!$G13222=$B$1,Colin!$H13222&lt;=$C$3),Colin!$I13222,)</f>
        <v>0</v>
      </c>
      <c r="N13222" s="38">
        <f>IF(AND(Colin!$G13222=$B$2,Colin!$H13222=$C$3),Colin!$I13222,)</f>
        <v>0</v>
      </c>
      <c r="O13222" s="38">
        <f>IF(AND(Colin!$G13222=$B$2,Colin!$H13222&lt;=$C$3),Colin!$I13222,)</f>
        <v>0</v>
      </c>
      <c r="P13222" s="38">
        <f>IF(Colin!$G13222&lt;$B$2,Colin!$I13222,0)</f>
        <v>0</v>
      </c>
      <c r="Q13222" s="38">
        <f>IF(Colin!$G13222&lt;$B$1,Colin!$I13222,0)</f>
        <v>0</v>
      </c>
    </row>
    <row r="13223" spans="12:17" x14ac:dyDescent="0.25">
      <c r="L13223" s="38">
        <f>IF(AND(Colin!$G13223=$B$1,Colin!$H13223=$C$3),Colin!$I13223,)</f>
        <v>0</v>
      </c>
      <c r="M13223" s="38">
        <f>IF(AND(Colin!$G13223=$B$1,Colin!$H13223&lt;=$C$3),Colin!$I13223,)</f>
        <v>0</v>
      </c>
      <c r="N13223" s="38">
        <f>IF(AND(Colin!$G13223=$B$2,Colin!$H13223=$C$3),Colin!$I13223,)</f>
        <v>0</v>
      </c>
      <c r="O13223" s="38">
        <f>IF(AND(Colin!$G13223=$B$2,Colin!$H13223&lt;=$C$3),Colin!$I13223,)</f>
        <v>0</v>
      </c>
      <c r="P13223" s="38">
        <f>IF(Colin!$G13223&lt;$B$2,Colin!$I13223,0)</f>
        <v>0</v>
      </c>
      <c r="Q13223" s="38">
        <f>IF(Colin!$G13223&lt;$B$1,Colin!$I13223,0)</f>
        <v>0</v>
      </c>
    </row>
    <row r="13224" spans="12:17" x14ac:dyDescent="0.25">
      <c r="L13224" s="38">
        <f>IF(AND(Colin!$G13224=$B$1,Colin!$H13224=$C$3),Colin!$I13224,)</f>
        <v>0</v>
      </c>
      <c r="M13224" s="38">
        <f>IF(AND(Colin!$G13224=$B$1,Colin!$H13224&lt;=$C$3),Colin!$I13224,)</f>
        <v>0</v>
      </c>
      <c r="N13224" s="38">
        <f>IF(AND(Colin!$G13224=$B$2,Colin!$H13224=$C$3),Colin!$I13224,)</f>
        <v>0</v>
      </c>
      <c r="O13224" s="38">
        <f>IF(AND(Colin!$G13224=$B$2,Colin!$H13224&lt;=$C$3),Colin!$I13224,)</f>
        <v>0</v>
      </c>
      <c r="P13224" s="38">
        <f>IF(Colin!$G13224&lt;$B$2,Colin!$I13224,0)</f>
        <v>0</v>
      </c>
      <c r="Q13224" s="38">
        <f>IF(Colin!$G13224&lt;$B$1,Colin!$I13224,0)</f>
        <v>0</v>
      </c>
    </row>
    <row r="13225" spans="12:17" x14ac:dyDescent="0.25">
      <c r="L13225" s="38">
        <f>IF(AND(Colin!$G13225=$B$1,Colin!$H13225=$C$3),Colin!$I13225,)</f>
        <v>0</v>
      </c>
      <c r="M13225" s="38">
        <f>IF(AND(Colin!$G13225=$B$1,Colin!$H13225&lt;=$C$3),Colin!$I13225,)</f>
        <v>0</v>
      </c>
      <c r="N13225" s="38">
        <f>IF(AND(Colin!$G13225=$B$2,Colin!$H13225=$C$3),Colin!$I13225,)</f>
        <v>0</v>
      </c>
      <c r="O13225" s="38">
        <f>IF(AND(Colin!$G13225=$B$2,Colin!$H13225&lt;=$C$3),Colin!$I13225,)</f>
        <v>0</v>
      </c>
      <c r="P13225" s="38">
        <f>IF(Colin!$G13225&lt;$B$2,Colin!$I13225,0)</f>
        <v>0</v>
      </c>
      <c r="Q13225" s="38">
        <f>IF(Colin!$G13225&lt;$B$1,Colin!$I13225,0)</f>
        <v>0</v>
      </c>
    </row>
    <row r="13226" spans="12:17" x14ac:dyDescent="0.25">
      <c r="L13226" s="38">
        <f>IF(AND(Colin!$G13226=$B$1,Colin!$H13226=$C$3),Colin!$I13226,)</f>
        <v>0</v>
      </c>
      <c r="M13226" s="38">
        <f>IF(AND(Colin!$G13226=$B$1,Colin!$H13226&lt;=$C$3),Colin!$I13226,)</f>
        <v>0</v>
      </c>
      <c r="N13226" s="38">
        <f>IF(AND(Colin!$G13226=$B$2,Colin!$H13226=$C$3),Colin!$I13226,)</f>
        <v>0</v>
      </c>
      <c r="O13226" s="38">
        <f>IF(AND(Colin!$G13226=$B$2,Colin!$H13226&lt;=$C$3),Colin!$I13226,)</f>
        <v>0</v>
      </c>
      <c r="P13226" s="38">
        <f>IF(Colin!$G13226&lt;$B$2,Colin!$I13226,0)</f>
        <v>0</v>
      </c>
      <c r="Q13226" s="38">
        <f>IF(Colin!$G13226&lt;$B$1,Colin!$I13226,0)</f>
        <v>0</v>
      </c>
    </row>
    <row r="13227" spans="12:17" x14ac:dyDescent="0.25">
      <c r="L13227" s="38">
        <f>IF(AND(Colin!$G13227=$B$1,Colin!$H13227=$C$3),Colin!$I13227,)</f>
        <v>0</v>
      </c>
      <c r="M13227" s="38">
        <f>IF(AND(Colin!$G13227=$B$1,Colin!$H13227&lt;=$C$3),Colin!$I13227,)</f>
        <v>0</v>
      </c>
      <c r="N13227" s="38">
        <f>IF(AND(Colin!$G13227=$B$2,Colin!$H13227=$C$3),Colin!$I13227,)</f>
        <v>0</v>
      </c>
      <c r="O13227" s="38">
        <f>IF(AND(Colin!$G13227=$B$2,Colin!$H13227&lt;=$C$3),Colin!$I13227,)</f>
        <v>0</v>
      </c>
      <c r="P13227" s="38">
        <f>IF(Colin!$G13227&lt;$B$2,Colin!$I13227,0)</f>
        <v>0</v>
      </c>
      <c r="Q13227" s="38">
        <f>IF(Colin!$G13227&lt;$B$1,Colin!$I13227,0)</f>
        <v>0</v>
      </c>
    </row>
    <row r="13228" spans="12:17" x14ac:dyDescent="0.25">
      <c r="L13228" s="38">
        <f>IF(AND(Colin!$G13228=$B$1,Colin!$H13228=$C$3),Colin!$I13228,)</f>
        <v>0</v>
      </c>
      <c r="M13228" s="38">
        <f>IF(AND(Colin!$G13228=$B$1,Colin!$H13228&lt;=$C$3),Colin!$I13228,)</f>
        <v>0</v>
      </c>
      <c r="N13228" s="38">
        <f>IF(AND(Colin!$G13228=$B$2,Colin!$H13228=$C$3),Colin!$I13228,)</f>
        <v>0</v>
      </c>
      <c r="O13228" s="38">
        <f>IF(AND(Colin!$G13228=$B$2,Colin!$H13228&lt;=$C$3),Colin!$I13228,)</f>
        <v>0</v>
      </c>
      <c r="P13228" s="38">
        <f>IF(Colin!$G13228&lt;$B$2,Colin!$I13228,0)</f>
        <v>0</v>
      </c>
      <c r="Q13228" s="38">
        <f>IF(Colin!$G13228&lt;$B$1,Colin!$I13228,0)</f>
        <v>0</v>
      </c>
    </row>
    <row r="13229" spans="12:17" x14ac:dyDescent="0.25">
      <c r="L13229" s="38">
        <f>IF(AND(Colin!$G13229=$B$1,Colin!$H13229=$C$3),Colin!$I13229,)</f>
        <v>0</v>
      </c>
      <c r="M13229" s="38">
        <f>IF(AND(Colin!$G13229=$B$1,Colin!$H13229&lt;=$C$3),Colin!$I13229,)</f>
        <v>0</v>
      </c>
      <c r="N13229" s="38">
        <f>IF(AND(Colin!$G13229=$B$2,Colin!$H13229=$C$3),Colin!$I13229,)</f>
        <v>0</v>
      </c>
      <c r="O13229" s="38">
        <f>IF(AND(Colin!$G13229=$B$2,Colin!$H13229&lt;=$C$3),Colin!$I13229,)</f>
        <v>0</v>
      </c>
      <c r="P13229" s="38">
        <f>IF(Colin!$G13229&lt;$B$2,Colin!$I13229,0)</f>
        <v>0</v>
      </c>
      <c r="Q13229" s="38">
        <f>IF(Colin!$G13229&lt;$B$1,Colin!$I13229,0)</f>
        <v>0</v>
      </c>
    </row>
    <row r="13230" spans="12:17" x14ac:dyDescent="0.25">
      <c r="L13230" s="38">
        <f>IF(AND(Colin!$G13230=$B$1,Colin!$H13230=$C$3),Colin!$I13230,)</f>
        <v>0</v>
      </c>
      <c r="M13230" s="38">
        <f>IF(AND(Colin!$G13230=$B$1,Colin!$H13230&lt;=$C$3),Colin!$I13230,)</f>
        <v>0</v>
      </c>
      <c r="N13230" s="38">
        <f>IF(AND(Colin!$G13230=$B$2,Colin!$H13230=$C$3),Colin!$I13230,)</f>
        <v>0</v>
      </c>
      <c r="O13230" s="38">
        <f>IF(AND(Colin!$G13230=$B$2,Colin!$H13230&lt;=$C$3),Colin!$I13230,)</f>
        <v>0</v>
      </c>
      <c r="P13230" s="38">
        <f>IF(Colin!$G13230&lt;$B$2,Colin!$I13230,0)</f>
        <v>0</v>
      </c>
      <c r="Q13230" s="38">
        <f>IF(Colin!$G13230&lt;$B$1,Colin!$I13230,0)</f>
        <v>0</v>
      </c>
    </row>
    <row r="13231" spans="12:17" x14ac:dyDescent="0.25">
      <c r="L13231" s="38">
        <f>IF(AND(Colin!$G13231=$B$1,Colin!$H13231=$C$3),Colin!$I13231,)</f>
        <v>0</v>
      </c>
      <c r="M13231" s="38">
        <f>IF(AND(Colin!$G13231=$B$1,Colin!$H13231&lt;=$C$3),Colin!$I13231,)</f>
        <v>0</v>
      </c>
      <c r="N13231" s="38">
        <f>IF(AND(Colin!$G13231=$B$2,Colin!$H13231=$C$3),Colin!$I13231,)</f>
        <v>0</v>
      </c>
      <c r="O13231" s="38">
        <f>IF(AND(Colin!$G13231=$B$2,Colin!$H13231&lt;=$C$3),Colin!$I13231,)</f>
        <v>0</v>
      </c>
      <c r="P13231" s="38">
        <f>IF(Colin!$G13231&lt;$B$2,Colin!$I13231,0)</f>
        <v>0</v>
      </c>
      <c r="Q13231" s="38">
        <f>IF(Colin!$G13231&lt;$B$1,Colin!$I13231,0)</f>
        <v>0</v>
      </c>
    </row>
    <row r="13232" spans="12:17" x14ac:dyDescent="0.25">
      <c r="L13232" s="38">
        <f>IF(AND(Colin!$G13232=$B$1,Colin!$H13232=$C$3),Colin!$I13232,)</f>
        <v>0</v>
      </c>
      <c r="M13232" s="38">
        <f>IF(AND(Colin!$G13232=$B$1,Colin!$H13232&lt;=$C$3),Colin!$I13232,)</f>
        <v>0</v>
      </c>
      <c r="N13232" s="38">
        <f>IF(AND(Colin!$G13232=$B$2,Colin!$H13232=$C$3),Colin!$I13232,)</f>
        <v>0</v>
      </c>
      <c r="O13232" s="38">
        <f>IF(AND(Colin!$G13232=$B$2,Colin!$H13232&lt;=$C$3),Colin!$I13232,)</f>
        <v>0</v>
      </c>
      <c r="P13232" s="38">
        <f>IF(Colin!$G13232&lt;$B$2,Colin!$I13232,0)</f>
        <v>0</v>
      </c>
      <c r="Q13232" s="38">
        <f>IF(Colin!$G13232&lt;$B$1,Colin!$I13232,0)</f>
        <v>0</v>
      </c>
    </row>
    <row r="13233" spans="12:17" x14ac:dyDescent="0.25">
      <c r="L13233" s="38">
        <f>IF(AND(Colin!$G13233=$B$1,Colin!$H13233=$C$3),Colin!$I13233,)</f>
        <v>0</v>
      </c>
      <c r="M13233" s="38">
        <f>IF(AND(Colin!$G13233=$B$1,Colin!$H13233&lt;=$C$3),Colin!$I13233,)</f>
        <v>0</v>
      </c>
      <c r="N13233" s="38">
        <f>IF(AND(Colin!$G13233=$B$2,Colin!$H13233=$C$3),Colin!$I13233,)</f>
        <v>0</v>
      </c>
      <c r="O13233" s="38">
        <f>IF(AND(Colin!$G13233=$B$2,Colin!$H13233&lt;=$C$3),Colin!$I13233,)</f>
        <v>0</v>
      </c>
      <c r="P13233" s="38">
        <f>IF(Colin!$G13233&lt;$B$2,Colin!$I13233,0)</f>
        <v>0</v>
      </c>
      <c r="Q13233" s="38">
        <f>IF(Colin!$G13233&lt;$B$1,Colin!$I13233,0)</f>
        <v>0</v>
      </c>
    </row>
    <row r="13234" spans="12:17" x14ac:dyDescent="0.25">
      <c r="L13234" s="38">
        <f>IF(AND(Colin!$G13234=$B$1,Colin!$H13234=$C$3),Colin!$I13234,)</f>
        <v>0</v>
      </c>
      <c r="M13234" s="38">
        <f>IF(AND(Colin!$G13234=$B$1,Colin!$H13234&lt;=$C$3),Colin!$I13234,)</f>
        <v>0</v>
      </c>
      <c r="N13234" s="38">
        <f>IF(AND(Colin!$G13234=$B$2,Colin!$H13234=$C$3),Colin!$I13234,)</f>
        <v>0</v>
      </c>
      <c r="O13234" s="38">
        <f>IF(AND(Colin!$G13234=$B$2,Colin!$H13234&lt;=$C$3),Colin!$I13234,)</f>
        <v>0</v>
      </c>
      <c r="P13234" s="38">
        <f>IF(Colin!$G13234&lt;$B$2,Colin!$I13234,0)</f>
        <v>0</v>
      </c>
      <c r="Q13234" s="38">
        <f>IF(Colin!$G13234&lt;$B$1,Colin!$I13234,0)</f>
        <v>0</v>
      </c>
    </row>
    <row r="13235" spans="12:17" x14ac:dyDescent="0.25">
      <c r="L13235" s="38">
        <f>IF(AND(Colin!$G13235=$B$1,Colin!$H13235=$C$3),Colin!$I13235,)</f>
        <v>0</v>
      </c>
      <c r="M13235" s="38">
        <f>IF(AND(Colin!$G13235=$B$1,Colin!$H13235&lt;=$C$3),Colin!$I13235,)</f>
        <v>0</v>
      </c>
      <c r="N13235" s="38">
        <f>IF(AND(Colin!$G13235=$B$2,Colin!$H13235=$C$3),Colin!$I13235,)</f>
        <v>0</v>
      </c>
      <c r="O13235" s="38">
        <f>IF(AND(Colin!$G13235=$B$2,Colin!$H13235&lt;=$C$3),Colin!$I13235,)</f>
        <v>0</v>
      </c>
      <c r="P13235" s="38">
        <f>IF(Colin!$G13235&lt;$B$2,Colin!$I13235,0)</f>
        <v>0</v>
      </c>
      <c r="Q13235" s="38">
        <f>IF(Colin!$G13235&lt;$B$1,Colin!$I13235,0)</f>
        <v>0</v>
      </c>
    </row>
    <row r="13236" spans="12:17" x14ac:dyDescent="0.25">
      <c r="L13236" s="38">
        <f>IF(AND(Colin!$G13236=$B$1,Colin!$H13236=$C$3),Colin!$I13236,)</f>
        <v>0</v>
      </c>
      <c r="M13236" s="38">
        <f>IF(AND(Colin!$G13236=$B$1,Colin!$H13236&lt;=$C$3),Colin!$I13236,)</f>
        <v>0</v>
      </c>
      <c r="N13236" s="38">
        <f>IF(AND(Colin!$G13236=$B$2,Colin!$H13236=$C$3),Colin!$I13236,)</f>
        <v>0</v>
      </c>
      <c r="O13236" s="38">
        <f>IF(AND(Colin!$G13236=$B$2,Colin!$H13236&lt;=$C$3),Colin!$I13236,)</f>
        <v>0</v>
      </c>
      <c r="P13236" s="38">
        <f>IF(Colin!$G13236&lt;$B$2,Colin!$I13236,0)</f>
        <v>0</v>
      </c>
      <c r="Q13236" s="38">
        <f>IF(Colin!$G13236&lt;$B$1,Colin!$I13236,0)</f>
        <v>0</v>
      </c>
    </row>
    <row r="13237" spans="12:17" x14ac:dyDescent="0.25">
      <c r="L13237" s="38">
        <f>IF(AND(Colin!$G13237=$B$1,Colin!$H13237=$C$3),Colin!$I13237,)</f>
        <v>0</v>
      </c>
      <c r="M13237" s="38">
        <f>IF(AND(Colin!$G13237=$B$1,Colin!$H13237&lt;=$C$3),Colin!$I13237,)</f>
        <v>0</v>
      </c>
      <c r="N13237" s="38">
        <f>IF(AND(Colin!$G13237=$B$2,Colin!$H13237=$C$3),Colin!$I13237,)</f>
        <v>0</v>
      </c>
      <c r="O13237" s="38">
        <f>IF(AND(Colin!$G13237=$B$2,Colin!$H13237&lt;=$C$3),Colin!$I13237,)</f>
        <v>0</v>
      </c>
      <c r="P13237" s="38">
        <f>IF(Colin!$G13237&lt;$B$2,Colin!$I13237,0)</f>
        <v>0</v>
      </c>
      <c r="Q13237" s="38">
        <f>IF(Colin!$G13237&lt;$B$1,Colin!$I13237,0)</f>
        <v>0</v>
      </c>
    </row>
    <row r="13238" spans="12:17" x14ac:dyDescent="0.25">
      <c r="L13238" s="38">
        <f>IF(AND(Colin!$G13238=$B$1,Colin!$H13238=$C$3),Colin!$I13238,)</f>
        <v>0</v>
      </c>
      <c r="M13238" s="38">
        <f>IF(AND(Colin!$G13238=$B$1,Colin!$H13238&lt;=$C$3),Colin!$I13238,)</f>
        <v>0</v>
      </c>
      <c r="N13238" s="38">
        <f>IF(AND(Colin!$G13238=$B$2,Colin!$H13238=$C$3),Colin!$I13238,)</f>
        <v>0</v>
      </c>
      <c r="O13238" s="38">
        <f>IF(AND(Colin!$G13238=$B$2,Colin!$H13238&lt;=$C$3),Colin!$I13238,)</f>
        <v>0</v>
      </c>
      <c r="P13238" s="38">
        <f>IF(Colin!$G13238&lt;$B$2,Colin!$I13238,0)</f>
        <v>0</v>
      </c>
      <c r="Q13238" s="38">
        <f>IF(Colin!$G13238&lt;$B$1,Colin!$I13238,0)</f>
        <v>0</v>
      </c>
    </row>
    <row r="13239" spans="12:17" x14ac:dyDescent="0.25">
      <c r="L13239" s="38">
        <f>IF(AND(Colin!$G13239=$B$1,Colin!$H13239=$C$3),Colin!$I13239,)</f>
        <v>0</v>
      </c>
      <c r="M13239" s="38">
        <f>IF(AND(Colin!$G13239=$B$1,Colin!$H13239&lt;=$C$3),Colin!$I13239,)</f>
        <v>0</v>
      </c>
      <c r="N13239" s="38">
        <f>IF(AND(Colin!$G13239=$B$2,Colin!$H13239=$C$3),Colin!$I13239,)</f>
        <v>0</v>
      </c>
      <c r="O13239" s="38">
        <f>IF(AND(Colin!$G13239=$B$2,Colin!$H13239&lt;=$C$3),Colin!$I13239,)</f>
        <v>0</v>
      </c>
      <c r="P13239" s="38">
        <f>IF(Colin!$G13239&lt;$B$2,Colin!$I13239,0)</f>
        <v>0</v>
      </c>
      <c r="Q13239" s="38">
        <f>IF(Colin!$G13239&lt;$B$1,Colin!$I13239,0)</f>
        <v>0</v>
      </c>
    </row>
    <row r="13240" spans="12:17" x14ac:dyDescent="0.25">
      <c r="L13240" s="38">
        <f>IF(AND(Colin!$G13240=$B$1,Colin!$H13240=$C$3),Colin!$I13240,)</f>
        <v>0</v>
      </c>
      <c r="M13240" s="38">
        <f>IF(AND(Colin!$G13240=$B$1,Colin!$H13240&lt;=$C$3),Colin!$I13240,)</f>
        <v>0</v>
      </c>
      <c r="N13240" s="38">
        <f>IF(AND(Colin!$G13240=$B$2,Colin!$H13240=$C$3),Colin!$I13240,)</f>
        <v>0</v>
      </c>
      <c r="O13240" s="38">
        <f>IF(AND(Colin!$G13240=$B$2,Colin!$H13240&lt;=$C$3),Colin!$I13240,)</f>
        <v>0</v>
      </c>
      <c r="P13240" s="38">
        <f>IF(Colin!$G13240&lt;$B$2,Colin!$I13240,0)</f>
        <v>0</v>
      </c>
      <c r="Q13240" s="38">
        <f>IF(Colin!$G13240&lt;$B$1,Colin!$I13240,0)</f>
        <v>0</v>
      </c>
    </row>
    <row r="13241" spans="12:17" x14ac:dyDescent="0.25">
      <c r="L13241" s="38">
        <f>IF(AND(Colin!$G13241=$B$1,Colin!$H13241=$C$3),Colin!$I13241,)</f>
        <v>0</v>
      </c>
      <c r="M13241" s="38">
        <f>IF(AND(Colin!$G13241=$B$1,Colin!$H13241&lt;=$C$3),Colin!$I13241,)</f>
        <v>0</v>
      </c>
      <c r="N13241" s="38">
        <f>IF(AND(Colin!$G13241=$B$2,Colin!$H13241=$C$3),Colin!$I13241,)</f>
        <v>0</v>
      </c>
      <c r="O13241" s="38">
        <f>IF(AND(Colin!$G13241=$B$2,Colin!$H13241&lt;=$C$3),Colin!$I13241,)</f>
        <v>0</v>
      </c>
      <c r="P13241" s="38">
        <f>IF(Colin!$G13241&lt;$B$2,Colin!$I13241,0)</f>
        <v>0</v>
      </c>
      <c r="Q13241" s="38">
        <f>IF(Colin!$G13241&lt;$B$1,Colin!$I13241,0)</f>
        <v>0</v>
      </c>
    </row>
    <row r="13242" spans="12:17" x14ac:dyDescent="0.25">
      <c r="L13242" s="38">
        <f>IF(AND(Colin!$G13242=$B$1,Colin!$H13242=$C$3),Colin!$I13242,)</f>
        <v>0</v>
      </c>
      <c r="M13242" s="38">
        <f>IF(AND(Colin!$G13242=$B$1,Colin!$H13242&lt;=$C$3),Colin!$I13242,)</f>
        <v>0</v>
      </c>
      <c r="N13242" s="38">
        <f>IF(AND(Colin!$G13242=$B$2,Colin!$H13242=$C$3),Colin!$I13242,)</f>
        <v>0</v>
      </c>
      <c r="O13242" s="38">
        <f>IF(AND(Colin!$G13242=$B$2,Colin!$H13242&lt;=$C$3),Colin!$I13242,)</f>
        <v>0</v>
      </c>
      <c r="P13242" s="38">
        <f>IF(Colin!$G13242&lt;$B$2,Colin!$I13242,0)</f>
        <v>0</v>
      </c>
      <c r="Q13242" s="38">
        <f>IF(Colin!$G13242&lt;$B$1,Colin!$I13242,0)</f>
        <v>0</v>
      </c>
    </row>
    <row r="13243" spans="12:17" x14ac:dyDescent="0.25">
      <c r="L13243" s="38">
        <f>IF(AND(Colin!$G13243=$B$1,Colin!$H13243=$C$3),Colin!$I13243,)</f>
        <v>0</v>
      </c>
      <c r="M13243" s="38">
        <f>IF(AND(Colin!$G13243=$B$1,Colin!$H13243&lt;=$C$3),Colin!$I13243,)</f>
        <v>0</v>
      </c>
      <c r="N13243" s="38">
        <f>IF(AND(Colin!$G13243=$B$2,Colin!$H13243=$C$3),Colin!$I13243,)</f>
        <v>0</v>
      </c>
      <c r="O13243" s="38">
        <f>IF(AND(Colin!$G13243=$B$2,Colin!$H13243&lt;=$C$3),Colin!$I13243,)</f>
        <v>0</v>
      </c>
      <c r="P13243" s="38">
        <f>IF(Colin!$G13243&lt;$B$2,Colin!$I13243,0)</f>
        <v>0</v>
      </c>
      <c r="Q13243" s="38">
        <f>IF(Colin!$G13243&lt;$B$1,Colin!$I13243,0)</f>
        <v>0</v>
      </c>
    </row>
    <row r="13244" spans="12:17" x14ac:dyDescent="0.25">
      <c r="L13244" s="38">
        <f>IF(AND(Colin!$G13244=$B$1,Colin!$H13244=$C$3),Colin!$I13244,)</f>
        <v>0</v>
      </c>
      <c r="M13244" s="38">
        <f>IF(AND(Colin!$G13244=$B$1,Colin!$H13244&lt;=$C$3),Colin!$I13244,)</f>
        <v>0</v>
      </c>
      <c r="N13244" s="38">
        <f>IF(AND(Colin!$G13244=$B$2,Colin!$H13244=$C$3),Colin!$I13244,)</f>
        <v>0</v>
      </c>
      <c r="O13244" s="38">
        <f>IF(AND(Colin!$G13244=$B$2,Colin!$H13244&lt;=$C$3),Colin!$I13244,)</f>
        <v>0</v>
      </c>
      <c r="P13244" s="38">
        <f>IF(Colin!$G13244&lt;$B$2,Colin!$I13244,0)</f>
        <v>0</v>
      </c>
      <c r="Q13244" s="38">
        <f>IF(Colin!$G13244&lt;$B$1,Colin!$I13244,0)</f>
        <v>0</v>
      </c>
    </row>
    <row r="13245" spans="12:17" x14ac:dyDescent="0.25">
      <c r="L13245" s="38">
        <f>IF(AND(Colin!$G13245=$B$1,Colin!$H13245=$C$3),Colin!$I13245,)</f>
        <v>0</v>
      </c>
      <c r="M13245" s="38">
        <f>IF(AND(Colin!$G13245=$B$1,Colin!$H13245&lt;=$C$3),Colin!$I13245,)</f>
        <v>0</v>
      </c>
      <c r="N13245" s="38">
        <f>IF(AND(Colin!$G13245=$B$2,Colin!$H13245=$C$3),Colin!$I13245,)</f>
        <v>0</v>
      </c>
      <c r="O13245" s="38">
        <f>IF(AND(Colin!$G13245=$B$2,Colin!$H13245&lt;=$C$3),Colin!$I13245,)</f>
        <v>0</v>
      </c>
      <c r="P13245" s="38">
        <f>IF(Colin!$G13245&lt;$B$2,Colin!$I13245,0)</f>
        <v>0</v>
      </c>
      <c r="Q13245" s="38">
        <f>IF(Colin!$G13245&lt;$B$1,Colin!$I13245,0)</f>
        <v>0</v>
      </c>
    </row>
    <row r="13246" spans="12:17" x14ac:dyDescent="0.25">
      <c r="L13246" s="38">
        <f>IF(AND(Colin!$G13246=$B$1,Colin!$H13246=$C$3),Colin!$I13246,)</f>
        <v>0</v>
      </c>
      <c r="M13246" s="38">
        <f>IF(AND(Colin!$G13246=$B$1,Colin!$H13246&lt;=$C$3),Colin!$I13246,)</f>
        <v>0</v>
      </c>
      <c r="N13246" s="38">
        <f>IF(AND(Colin!$G13246=$B$2,Colin!$H13246=$C$3),Colin!$I13246,)</f>
        <v>0</v>
      </c>
      <c r="O13246" s="38">
        <f>IF(AND(Colin!$G13246=$B$2,Colin!$H13246&lt;=$C$3),Colin!$I13246,)</f>
        <v>0</v>
      </c>
      <c r="P13246" s="38">
        <f>IF(Colin!$G13246&lt;$B$2,Colin!$I13246,0)</f>
        <v>0</v>
      </c>
      <c r="Q13246" s="38">
        <f>IF(Colin!$G13246&lt;$B$1,Colin!$I13246,0)</f>
        <v>0</v>
      </c>
    </row>
    <row r="13247" spans="12:17" x14ac:dyDescent="0.25">
      <c r="L13247" s="38">
        <f>IF(AND(Colin!$G13247=$B$1,Colin!$H13247=$C$3),Colin!$I13247,)</f>
        <v>0</v>
      </c>
      <c r="M13247" s="38">
        <f>IF(AND(Colin!$G13247=$B$1,Colin!$H13247&lt;=$C$3),Colin!$I13247,)</f>
        <v>0</v>
      </c>
      <c r="N13247" s="38">
        <f>IF(AND(Colin!$G13247=$B$2,Colin!$H13247=$C$3),Colin!$I13247,)</f>
        <v>0</v>
      </c>
      <c r="O13247" s="38">
        <f>IF(AND(Colin!$G13247=$B$2,Colin!$H13247&lt;=$C$3),Colin!$I13247,)</f>
        <v>0</v>
      </c>
      <c r="P13247" s="38">
        <f>IF(Colin!$G13247&lt;$B$2,Colin!$I13247,0)</f>
        <v>0</v>
      </c>
      <c r="Q13247" s="38">
        <f>IF(Colin!$G13247&lt;$B$1,Colin!$I13247,0)</f>
        <v>0</v>
      </c>
    </row>
    <row r="13248" spans="12:17" x14ac:dyDescent="0.25">
      <c r="L13248" s="38">
        <f>IF(AND(Colin!$G13248=$B$1,Colin!$H13248=$C$3),Colin!$I13248,)</f>
        <v>0</v>
      </c>
      <c r="M13248" s="38">
        <f>IF(AND(Colin!$G13248=$B$1,Colin!$H13248&lt;=$C$3),Colin!$I13248,)</f>
        <v>0</v>
      </c>
      <c r="N13248" s="38">
        <f>IF(AND(Colin!$G13248=$B$2,Colin!$H13248=$C$3),Colin!$I13248,)</f>
        <v>0</v>
      </c>
      <c r="O13248" s="38">
        <f>IF(AND(Colin!$G13248=$B$2,Colin!$H13248&lt;=$C$3),Colin!$I13248,)</f>
        <v>0</v>
      </c>
      <c r="P13248" s="38">
        <f>IF(Colin!$G13248&lt;$B$2,Colin!$I13248,0)</f>
        <v>0</v>
      </c>
      <c r="Q13248" s="38">
        <f>IF(Colin!$G13248&lt;$B$1,Colin!$I13248,0)</f>
        <v>0</v>
      </c>
    </row>
    <row r="13249" spans="12:17" x14ac:dyDescent="0.25">
      <c r="L13249" s="38">
        <f>IF(AND(Colin!$G13249=$B$1,Colin!$H13249=$C$3),Colin!$I13249,)</f>
        <v>0</v>
      </c>
      <c r="M13249" s="38">
        <f>IF(AND(Colin!$G13249=$B$1,Colin!$H13249&lt;=$C$3),Colin!$I13249,)</f>
        <v>0</v>
      </c>
      <c r="N13249" s="38">
        <f>IF(AND(Colin!$G13249=$B$2,Colin!$H13249=$C$3),Colin!$I13249,)</f>
        <v>0</v>
      </c>
      <c r="O13249" s="38">
        <f>IF(AND(Colin!$G13249=$B$2,Colin!$H13249&lt;=$C$3),Colin!$I13249,)</f>
        <v>0</v>
      </c>
      <c r="P13249" s="38">
        <f>IF(Colin!$G13249&lt;$B$2,Colin!$I13249,0)</f>
        <v>0</v>
      </c>
      <c r="Q13249" s="38">
        <f>IF(Colin!$G13249&lt;$B$1,Colin!$I13249,0)</f>
        <v>0</v>
      </c>
    </row>
    <row r="13250" spans="12:17" x14ac:dyDescent="0.25">
      <c r="L13250" s="38">
        <f>IF(AND(Colin!$G13250=$B$1,Colin!$H13250=$C$3),Colin!$I13250,)</f>
        <v>0</v>
      </c>
      <c r="M13250" s="38">
        <f>IF(AND(Colin!$G13250=$B$1,Colin!$H13250&lt;=$C$3),Colin!$I13250,)</f>
        <v>0</v>
      </c>
      <c r="N13250" s="38">
        <f>IF(AND(Colin!$G13250=$B$2,Colin!$H13250=$C$3),Colin!$I13250,)</f>
        <v>0</v>
      </c>
      <c r="O13250" s="38">
        <f>IF(AND(Colin!$G13250=$B$2,Colin!$H13250&lt;=$C$3),Colin!$I13250,)</f>
        <v>0</v>
      </c>
      <c r="P13250" s="38">
        <f>IF(Colin!$G13250&lt;$B$2,Colin!$I13250,0)</f>
        <v>0</v>
      </c>
      <c r="Q13250" s="38">
        <f>IF(Colin!$G13250&lt;$B$1,Colin!$I13250,0)</f>
        <v>0</v>
      </c>
    </row>
    <row r="13251" spans="12:17" x14ac:dyDescent="0.25">
      <c r="L13251" s="38">
        <f>IF(AND(Colin!$G13251=$B$1,Colin!$H13251=$C$3),Colin!$I13251,)</f>
        <v>0</v>
      </c>
      <c r="M13251" s="38">
        <f>IF(AND(Colin!$G13251=$B$1,Colin!$H13251&lt;=$C$3),Colin!$I13251,)</f>
        <v>0</v>
      </c>
      <c r="N13251" s="38">
        <f>IF(AND(Colin!$G13251=$B$2,Colin!$H13251=$C$3),Colin!$I13251,)</f>
        <v>0</v>
      </c>
      <c r="O13251" s="38">
        <f>IF(AND(Colin!$G13251=$B$2,Colin!$H13251&lt;=$C$3),Colin!$I13251,)</f>
        <v>0</v>
      </c>
      <c r="P13251" s="38">
        <f>IF(Colin!$G13251&lt;$B$2,Colin!$I13251,0)</f>
        <v>0</v>
      </c>
      <c r="Q13251" s="38">
        <f>IF(Colin!$G13251&lt;$B$1,Colin!$I13251,0)</f>
        <v>0</v>
      </c>
    </row>
    <row r="13252" spans="12:17" x14ac:dyDescent="0.25">
      <c r="L13252" s="38">
        <f>IF(AND(Colin!$G13252=$B$1,Colin!$H13252=$C$3),Colin!$I13252,)</f>
        <v>0</v>
      </c>
      <c r="M13252" s="38">
        <f>IF(AND(Colin!$G13252=$B$1,Colin!$H13252&lt;=$C$3),Colin!$I13252,)</f>
        <v>0</v>
      </c>
      <c r="N13252" s="38">
        <f>IF(AND(Colin!$G13252=$B$2,Colin!$H13252=$C$3),Colin!$I13252,)</f>
        <v>0</v>
      </c>
      <c r="O13252" s="38">
        <f>IF(AND(Colin!$G13252=$B$2,Colin!$H13252&lt;=$C$3),Colin!$I13252,)</f>
        <v>0</v>
      </c>
      <c r="P13252" s="38">
        <f>IF(Colin!$G13252&lt;$B$2,Colin!$I13252,0)</f>
        <v>0</v>
      </c>
      <c r="Q13252" s="38">
        <f>IF(Colin!$G13252&lt;$B$1,Colin!$I13252,0)</f>
        <v>0</v>
      </c>
    </row>
    <row r="13253" spans="12:17" x14ac:dyDescent="0.25">
      <c r="L13253" s="38">
        <f>IF(AND(Colin!$G13253=$B$1,Colin!$H13253=$C$3),Colin!$I13253,)</f>
        <v>0</v>
      </c>
      <c r="M13253" s="38">
        <f>IF(AND(Colin!$G13253=$B$1,Colin!$H13253&lt;=$C$3),Colin!$I13253,)</f>
        <v>0</v>
      </c>
      <c r="N13253" s="38">
        <f>IF(AND(Colin!$G13253=$B$2,Colin!$H13253=$C$3),Colin!$I13253,)</f>
        <v>0</v>
      </c>
      <c r="O13253" s="38">
        <f>IF(AND(Colin!$G13253=$B$2,Colin!$H13253&lt;=$C$3),Colin!$I13253,)</f>
        <v>0</v>
      </c>
      <c r="P13253" s="38">
        <f>IF(Colin!$G13253&lt;$B$2,Colin!$I13253,0)</f>
        <v>0</v>
      </c>
      <c r="Q13253" s="38">
        <f>IF(Colin!$G13253&lt;$B$1,Colin!$I13253,0)</f>
        <v>0</v>
      </c>
    </row>
    <row r="13254" spans="12:17" x14ac:dyDescent="0.25">
      <c r="L13254" s="38">
        <f>IF(AND(Colin!$G13254=$B$1,Colin!$H13254=$C$3),Colin!$I13254,)</f>
        <v>0</v>
      </c>
      <c r="M13254" s="38">
        <f>IF(AND(Colin!$G13254=$B$1,Colin!$H13254&lt;=$C$3),Colin!$I13254,)</f>
        <v>0</v>
      </c>
      <c r="N13254" s="38">
        <f>IF(AND(Colin!$G13254=$B$2,Colin!$H13254=$C$3),Colin!$I13254,)</f>
        <v>0</v>
      </c>
      <c r="O13254" s="38">
        <f>IF(AND(Colin!$G13254=$B$2,Colin!$H13254&lt;=$C$3),Colin!$I13254,)</f>
        <v>0</v>
      </c>
      <c r="P13254" s="38">
        <f>IF(Colin!$G13254&lt;$B$2,Colin!$I13254,0)</f>
        <v>0</v>
      </c>
      <c r="Q13254" s="38">
        <f>IF(Colin!$G13254&lt;$B$1,Colin!$I13254,0)</f>
        <v>0</v>
      </c>
    </row>
    <row r="13255" spans="12:17" x14ac:dyDescent="0.25">
      <c r="L13255" s="38">
        <f>IF(AND(Colin!$G13255=$B$1,Colin!$H13255=$C$3),Colin!$I13255,)</f>
        <v>0</v>
      </c>
      <c r="M13255" s="38">
        <f>IF(AND(Colin!$G13255=$B$1,Colin!$H13255&lt;=$C$3),Colin!$I13255,)</f>
        <v>0</v>
      </c>
      <c r="N13255" s="38">
        <f>IF(AND(Colin!$G13255=$B$2,Colin!$H13255=$C$3),Colin!$I13255,)</f>
        <v>0</v>
      </c>
      <c r="O13255" s="38">
        <f>IF(AND(Colin!$G13255=$B$2,Colin!$H13255&lt;=$C$3),Colin!$I13255,)</f>
        <v>0</v>
      </c>
      <c r="P13255" s="38">
        <f>IF(Colin!$G13255&lt;$B$2,Colin!$I13255,0)</f>
        <v>0</v>
      </c>
      <c r="Q13255" s="38">
        <f>IF(Colin!$G13255&lt;$B$1,Colin!$I13255,0)</f>
        <v>0</v>
      </c>
    </row>
    <row r="13256" spans="12:17" x14ac:dyDescent="0.25">
      <c r="L13256" s="38">
        <f>IF(AND(Colin!$G13256=$B$1,Colin!$H13256=$C$3),Colin!$I13256,)</f>
        <v>0</v>
      </c>
      <c r="M13256" s="38">
        <f>IF(AND(Colin!$G13256=$B$1,Colin!$H13256&lt;=$C$3),Colin!$I13256,)</f>
        <v>0</v>
      </c>
      <c r="N13256" s="38">
        <f>IF(AND(Colin!$G13256=$B$2,Colin!$H13256=$C$3),Colin!$I13256,)</f>
        <v>0</v>
      </c>
      <c r="O13256" s="38">
        <f>IF(AND(Colin!$G13256=$B$2,Colin!$H13256&lt;=$C$3),Colin!$I13256,)</f>
        <v>0</v>
      </c>
      <c r="P13256" s="38">
        <f>IF(Colin!$G13256&lt;$B$2,Colin!$I13256,0)</f>
        <v>0</v>
      </c>
      <c r="Q13256" s="38">
        <f>IF(Colin!$G13256&lt;$B$1,Colin!$I13256,0)</f>
        <v>0</v>
      </c>
    </row>
    <row r="13257" spans="12:17" x14ac:dyDescent="0.25">
      <c r="L13257" s="38">
        <f>IF(AND(Colin!$G13257=$B$1,Colin!$H13257=$C$3),Colin!$I13257,)</f>
        <v>0</v>
      </c>
      <c r="M13257" s="38">
        <f>IF(AND(Colin!$G13257=$B$1,Colin!$H13257&lt;=$C$3),Colin!$I13257,)</f>
        <v>0</v>
      </c>
      <c r="N13257" s="38">
        <f>IF(AND(Colin!$G13257=$B$2,Colin!$H13257=$C$3),Colin!$I13257,)</f>
        <v>0</v>
      </c>
      <c r="O13257" s="38">
        <f>IF(AND(Colin!$G13257=$B$2,Colin!$H13257&lt;=$C$3),Colin!$I13257,)</f>
        <v>0</v>
      </c>
      <c r="P13257" s="38">
        <f>IF(Colin!$G13257&lt;$B$2,Colin!$I13257,0)</f>
        <v>0</v>
      </c>
      <c r="Q13257" s="38">
        <f>IF(Colin!$G13257&lt;$B$1,Colin!$I13257,0)</f>
        <v>0</v>
      </c>
    </row>
    <row r="13258" spans="12:17" x14ac:dyDescent="0.25">
      <c r="L13258" s="38">
        <f>IF(AND(Colin!$G13258=$B$1,Colin!$H13258=$C$3),Colin!$I13258,)</f>
        <v>0</v>
      </c>
      <c r="M13258" s="38">
        <f>IF(AND(Colin!$G13258=$B$1,Colin!$H13258&lt;=$C$3),Colin!$I13258,)</f>
        <v>0</v>
      </c>
      <c r="N13258" s="38">
        <f>IF(AND(Colin!$G13258=$B$2,Colin!$H13258=$C$3),Colin!$I13258,)</f>
        <v>0</v>
      </c>
      <c r="O13258" s="38">
        <f>IF(AND(Colin!$G13258=$B$2,Colin!$H13258&lt;=$C$3),Colin!$I13258,)</f>
        <v>0</v>
      </c>
      <c r="P13258" s="38">
        <f>IF(Colin!$G13258&lt;$B$2,Colin!$I13258,0)</f>
        <v>0</v>
      </c>
      <c r="Q13258" s="38">
        <f>IF(Colin!$G13258&lt;$B$1,Colin!$I13258,0)</f>
        <v>0</v>
      </c>
    </row>
    <row r="13259" spans="12:17" x14ac:dyDescent="0.25">
      <c r="L13259" s="38">
        <f>IF(AND(Colin!$G13259=$B$1,Colin!$H13259=$C$3),Colin!$I13259,)</f>
        <v>0</v>
      </c>
      <c r="M13259" s="38">
        <f>IF(AND(Colin!$G13259=$B$1,Colin!$H13259&lt;=$C$3),Colin!$I13259,)</f>
        <v>0</v>
      </c>
      <c r="N13259" s="38">
        <f>IF(AND(Colin!$G13259=$B$2,Colin!$H13259=$C$3),Colin!$I13259,)</f>
        <v>0</v>
      </c>
      <c r="O13259" s="38">
        <f>IF(AND(Colin!$G13259=$B$2,Colin!$H13259&lt;=$C$3),Colin!$I13259,)</f>
        <v>0</v>
      </c>
      <c r="P13259" s="38">
        <f>IF(Colin!$G13259&lt;$B$2,Colin!$I13259,0)</f>
        <v>0</v>
      </c>
      <c r="Q13259" s="38">
        <f>IF(Colin!$G13259&lt;$B$1,Colin!$I13259,0)</f>
        <v>0</v>
      </c>
    </row>
    <row r="13260" spans="12:17" x14ac:dyDescent="0.25">
      <c r="L13260" s="38">
        <f>IF(AND(Colin!$G13260=$B$1,Colin!$H13260=$C$3),Colin!$I13260,)</f>
        <v>0</v>
      </c>
      <c r="M13260" s="38">
        <f>IF(AND(Colin!$G13260=$B$1,Colin!$H13260&lt;=$C$3),Colin!$I13260,)</f>
        <v>0</v>
      </c>
      <c r="N13260" s="38">
        <f>IF(AND(Colin!$G13260=$B$2,Colin!$H13260=$C$3),Colin!$I13260,)</f>
        <v>0</v>
      </c>
      <c r="O13260" s="38">
        <f>IF(AND(Colin!$G13260=$B$2,Colin!$H13260&lt;=$C$3),Colin!$I13260,)</f>
        <v>0</v>
      </c>
      <c r="P13260" s="38">
        <f>IF(Colin!$G13260&lt;$B$2,Colin!$I13260,0)</f>
        <v>0</v>
      </c>
      <c r="Q13260" s="38">
        <f>IF(Colin!$G13260&lt;$B$1,Colin!$I13260,0)</f>
        <v>0</v>
      </c>
    </row>
    <row r="13261" spans="12:17" x14ac:dyDescent="0.25">
      <c r="L13261" s="38">
        <f>IF(AND(Colin!$G13261=$B$1,Colin!$H13261=$C$3),Colin!$I13261,)</f>
        <v>0</v>
      </c>
      <c r="M13261" s="38">
        <f>IF(AND(Colin!$G13261=$B$1,Colin!$H13261&lt;=$C$3),Colin!$I13261,)</f>
        <v>0</v>
      </c>
      <c r="N13261" s="38">
        <f>IF(AND(Colin!$G13261=$B$2,Colin!$H13261=$C$3),Colin!$I13261,)</f>
        <v>0</v>
      </c>
      <c r="O13261" s="38">
        <f>IF(AND(Colin!$G13261=$B$2,Colin!$H13261&lt;=$C$3),Colin!$I13261,)</f>
        <v>0</v>
      </c>
      <c r="P13261" s="38">
        <f>IF(Colin!$G13261&lt;$B$2,Colin!$I13261,0)</f>
        <v>0</v>
      </c>
      <c r="Q13261" s="38">
        <f>IF(Colin!$G13261&lt;$B$1,Colin!$I13261,0)</f>
        <v>0</v>
      </c>
    </row>
    <row r="13262" spans="12:17" x14ac:dyDescent="0.25">
      <c r="L13262" s="38">
        <f>IF(AND(Colin!$G13262=$B$1,Colin!$H13262=$C$3),Colin!$I13262,)</f>
        <v>0</v>
      </c>
      <c r="M13262" s="38">
        <f>IF(AND(Colin!$G13262=$B$1,Colin!$H13262&lt;=$C$3),Colin!$I13262,)</f>
        <v>0</v>
      </c>
      <c r="N13262" s="38">
        <f>IF(AND(Colin!$G13262=$B$2,Colin!$H13262=$C$3),Colin!$I13262,)</f>
        <v>0</v>
      </c>
      <c r="O13262" s="38">
        <f>IF(AND(Colin!$G13262=$B$2,Colin!$H13262&lt;=$C$3),Colin!$I13262,)</f>
        <v>0</v>
      </c>
      <c r="P13262" s="38">
        <f>IF(Colin!$G13262&lt;$B$2,Colin!$I13262,0)</f>
        <v>0</v>
      </c>
      <c r="Q13262" s="38">
        <f>IF(Colin!$G13262&lt;$B$1,Colin!$I13262,0)</f>
        <v>0</v>
      </c>
    </row>
    <row r="13263" spans="12:17" x14ac:dyDescent="0.25">
      <c r="L13263" s="38">
        <f>IF(AND(Colin!$G13263=$B$1,Colin!$H13263=$C$3),Colin!$I13263,)</f>
        <v>0</v>
      </c>
      <c r="M13263" s="38">
        <f>IF(AND(Colin!$G13263=$B$1,Colin!$H13263&lt;=$C$3),Colin!$I13263,)</f>
        <v>0</v>
      </c>
      <c r="N13263" s="38">
        <f>IF(AND(Colin!$G13263=$B$2,Colin!$H13263=$C$3),Colin!$I13263,)</f>
        <v>0</v>
      </c>
      <c r="O13263" s="38">
        <f>IF(AND(Colin!$G13263=$B$2,Colin!$H13263&lt;=$C$3),Colin!$I13263,)</f>
        <v>0</v>
      </c>
      <c r="P13263" s="38">
        <f>IF(Colin!$G13263&lt;$B$2,Colin!$I13263,0)</f>
        <v>0</v>
      </c>
      <c r="Q13263" s="38">
        <f>IF(Colin!$G13263&lt;$B$1,Colin!$I13263,0)</f>
        <v>0</v>
      </c>
    </row>
    <row r="13264" spans="12:17" x14ac:dyDescent="0.25">
      <c r="L13264" s="38">
        <f>IF(AND(Colin!$G13264=$B$1,Colin!$H13264=$C$3),Colin!$I13264,)</f>
        <v>0</v>
      </c>
      <c r="M13264" s="38">
        <f>IF(AND(Colin!$G13264=$B$1,Colin!$H13264&lt;=$C$3),Colin!$I13264,)</f>
        <v>0</v>
      </c>
      <c r="N13264" s="38">
        <f>IF(AND(Colin!$G13264=$B$2,Colin!$H13264=$C$3),Colin!$I13264,)</f>
        <v>0</v>
      </c>
      <c r="O13264" s="38">
        <f>IF(AND(Colin!$G13264=$B$2,Colin!$H13264&lt;=$C$3),Colin!$I13264,)</f>
        <v>0</v>
      </c>
      <c r="P13264" s="38">
        <f>IF(Colin!$G13264&lt;$B$2,Colin!$I13264,0)</f>
        <v>0</v>
      </c>
      <c r="Q13264" s="38">
        <f>IF(Colin!$G13264&lt;$B$1,Colin!$I13264,0)</f>
        <v>0</v>
      </c>
    </row>
    <row r="13265" spans="12:17" x14ac:dyDescent="0.25">
      <c r="L13265" s="38">
        <f>IF(AND(Colin!$G13265=$B$1,Colin!$H13265=$C$3),Colin!$I13265,)</f>
        <v>0</v>
      </c>
      <c r="M13265" s="38">
        <f>IF(AND(Colin!$G13265=$B$1,Colin!$H13265&lt;=$C$3),Colin!$I13265,)</f>
        <v>0</v>
      </c>
      <c r="N13265" s="38">
        <f>IF(AND(Colin!$G13265=$B$2,Colin!$H13265=$C$3),Colin!$I13265,)</f>
        <v>0</v>
      </c>
      <c r="O13265" s="38">
        <f>IF(AND(Colin!$G13265=$B$2,Colin!$H13265&lt;=$C$3),Colin!$I13265,)</f>
        <v>0</v>
      </c>
      <c r="P13265" s="38">
        <f>IF(Colin!$G13265&lt;$B$2,Colin!$I13265,0)</f>
        <v>0</v>
      </c>
      <c r="Q13265" s="38">
        <f>IF(Colin!$G13265&lt;$B$1,Colin!$I13265,0)</f>
        <v>0</v>
      </c>
    </row>
    <row r="13266" spans="12:17" x14ac:dyDescent="0.25">
      <c r="L13266" s="38">
        <f>IF(AND(Colin!$G13266=$B$1,Colin!$H13266=$C$3),Colin!$I13266,)</f>
        <v>0</v>
      </c>
      <c r="M13266" s="38">
        <f>IF(AND(Colin!$G13266=$B$1,Colin!$H13266&lt;=$C$3),Colin!$I13266,)</f>
        <v>0</v>
      </c>
      <c r="N13266" s="38">
        <f>IF(AND(Colin!$G13266=$B$2,Colin!$H13266=$C$3),Colin!$I13266,)</f>
        <v>0</v>
      </c>
      <c r="O13266" s="38">
        <f>IF(AND(Colin!$G13266=$B$2,Colin!$H13266&lt;=$C$3),Colin!$I13266,)</f>
        <v>0</v>
      </c>
      <c r="P13266" s="38">
        <f>IF(Colin!$G13266&lt;$B$2,Colin!$I13266,0)</f>
        <v>0</v>
      </c>
      <c r="Q13266" s="38">
        <f>IF(Colin!$G13266&lt;$B$1,Colin!$I13266,0)</f>
        <v>0</v>
      </c>
    </row>
    <row r="13267" spans="12:17" x14ac:dyDescent="0.25">
      <c r="L13267" s="38">
        <f>IF(AND(Colin!$G13267=$B$1,Colin!$H13267=$C$3),Colin!$I13267,)</f>
        <v>0</v>
      </c>
      <c r="M13267" s="38">
        <f>IF(AND(Colin!$G13267=$B$1,Colin!$H13267&lt;=$C$3),Colin!$I13267,)</f>
        <v>0</v>
      </c>
      <c r="N13267" s="38">
        <f>IF(AND(Colin!$G13267=$B$2,Colin!$H13267=$C$3),Colin!$I13267,)</f>
        <v>0</v>
      </c>
      <c r="O13267" s="38">
        <f>IF(AND(Colin!$G13267=$B$2,Colin!$H13267&lt;=$C$3),Colin!$I13267,)</f>
        <v>0</v>
      </c>
      <c r="P13267" s="38">
        <f>IF(Colin!$G13267&lt;$B$2,Colin!$I13267,0)</f>
        <v>0</v>
      </c>
      <c r="Q13267" s="38">
        <f>IF(Colin!$G13267&lt;$B$1,Colin!$I13267,0)</f>
        <v>0</v>
      </c>
    </row>
    <row r="13268" spans="12:17" x14ac:dyDescent="0.25">
      <c r="L13268" s="38">
        <f>IF(AND(Colin!$G13268=$B$1,Colin!$H13268=$C$3),Colin!$I13268,)</f>
        <v>0</v>
      </c>
      <c r="M13268" s="38">
        <f>IF(AND(Colin!$G13268=$B$1,Colin!$H13268&lt;=$C$3),Colin!$I13268,)</f>
        <v>0</v>
      </c>
      <c r="N13268" s="38">
        <f>IF(AND(Colin!$G13268=$B$2,Colin!$H13268=$C$3),Colin!$I13268,)</f>
        <v>0</v>
      </c>
      <c r="O13268" s="38">
        <f>IF(AND(Colin!$G13268=$B$2,Colin!$H13268&lt;=$C$3),Colin!$I13268,)</f>
        <v>0</v>
      </c>
      <c r="P13268" s="38">
        <f>IF(Colin!$G13268&lt;$B$2,Colin!$I13268,0)</f>
        <v>0</v>
      </c>
      <c r="Q13268" s="38">
        <f>IF(Colin!$G13268&lt;$B$1,Colin!$I13268,0)</f>
        <v>0</v>
      </c>
    </row>
    <row r="13269" spans="12:17" x14ac:dyDescent="0.25">
      <c r="L13269" s="38">
        <f>IF(AND(Colin!$G13269=$B$1,Colin!$H13269=$C$3),Colin!$I13269,)</f>
        <v>0</v>
      </c>
      <c r="M13269" s="38">
        <f>IF(AND(Colin!$G13269=$B$1,Colin!$H13269&lt;=$C$3),Colin!$I13269,)</f>
        <v>0</v>
      </c>
      <c r="N13269" s="38">
        <f>IF(AND(Colin!$G13269=$B$2,Colin!$H13269=$C$3),Colin!$I13269,)</f>
        <v>0</v>
      </c>
      <c r="O13269" s="38">
        <f>IF(AND(Colin!$G13269=$B$2,Colin!$H13269&lt;=$C$3),Colin!$I13269,)</f>
        <v>0</v>
      </c>
      <c r="P13269" s="38">
        <f>IF(Colin!$G13269&lt;$B$2,Colin!$I13269,0)</f>
        <v>0</v>
      </c>
      <c r="Q13269" s="38">
        <f>IF(Colin!$G13269&lt;$B$1,Colin!$I13269,0)</f>
        <v>0</v>
      </c>
    </row>
    <row r="13270" spans="12:17" x14ac:dyDescent="0.25">
      <c r="L13270" s="38">
        <f>IF(AND(Colin!$G13270=$B$1,Colin!$H13270=$C$3),Colin!$I13270,)</f>
        <v>0</v>
      </c>
      <c r="M13270" s="38">
        <f>IF(AND(Colin!$G13270=$B$1,Colin!$H13270&lt;=$C$3),Colin!$I13270,)</f>
        <v>0</v>
      </c>
      <c r="N13270" s="38">
        <f>IF(AND(Colin!$G13270=$B$2,Colin!$H13270=$C$3),Colin!$I13270,)</f>
        <v>0</v>
      </c>
      <c r="O13270" s="38">
        <f>IF(AND(Colin!$G13270=$B$2,Colin!$H13270&lt;=$C$3),Colin!$I13270,)</f>
        <v>0</v>
      </c>
      <c r="P13270" s="38">
        <f>IF(Colin!$G13270&lt;$B$2,Colin!$I13270,0)</f>
        <v>0</v>
      </c>
      <c r="Q13270" s="38">
        <f>IF(Colin!$G13270&lt;$B$1,Colin!$I13270,0)</f>
        <v>0</v>
      </c>
    </row>
    <row r="13271" spans="12:17" x14ac:dyDescent="0.25">
      <c r="L13271" s="38">
        <f>IF(AND(Colin!$G13271=$B$1,Colin!$H13271=$C$3),Colin!$I13271,)</f>
        <v>0</v>
      </c>
      <c r="M13271" s="38">
        <f>IF(AND(Colin!$G13271=$B$1,Colin!$H13271&lt;=$C$3),Colin!$I13271,)</f>
        <v>0</v>
      </c>
      <c r="N13271" s="38">
        <f>IF(AND(Colin!$G13271=$B$2,Colin!$H13271=$C$3),Colin!$I13271,)</f>
        <v>0</v>
      </c>
      <c r="O13271" s="38">
        <f>IF(AND(Colin!$G13271=$B$2,Colin!$H13271&lt;=$C$3),Colin!$I13271,)</f>
        <v>0</v>
      </c>
      <c r="P13271" s="38">
        <f>IF(Colin!$G13271&lt;$B$2,Colin!$I13271,0)</f>
        <v>0</v>
      </c>
      <c r="Q13271" s="38">
        <f>IF(Colin!$G13271&lt;$B$1,Colin!$I13271,0)</f>
        <v>0</v>
      </c>
    </row>
    <row r="13272" spans="12:17" x14ac:dyDescent="0.25">
      <c r="L13272" s="38">
        <f>IF(AND(Colin!$G13272=$B$1,Colin!$H13272=$C$3),Colin!$I13272,)</f>
        <v>0</v>
      </c>
      <c r="M13272" s="38">
        <f>IF(AND(Colin!$G13272=$B$1,Colin!$H13272&lt;=$C$3),Colin!$I13272,)</f>
        <v>0</v>
      </c>
      <c r="N13272" s="38">
        <f>IF(AND(Colin!$G13272=$B$2,Colin!$H13272=$C$3),Colin!$I13272,)</f>
        <v>0</v>
      </c>
      <c r="O13272" s="38">
        <f>IF(AND(Colin!$G13272=$B$2,Colin!$H13272&lt;=$C$3),Colin!$I13272,)</f>
        <v>0</v>
      </c>
      <c r="P13272" s="38">
        <f>IF(Colin!$G13272&lt;$B$2,Colin!$I13272,0)</f>
        <v>0</v>
      </c>
      <c r="Q13272" s="38">
        <f>IF(Colin!$G13272&lt;$B$1,Colin!$I13272,0)</f>
        <v>0</v>
      </c>
    </row>
    <row r="13273" spans="12:17" x14ac:dyDescent="0.25">
      <c r="L13273" s="38">
        <f>IF(AND(Colin!$G13273=$B$1,Colin!$H13273=$C$3),Colin!$I13273,)</f>
        <v>0</v>
      </c>
      <c r="M13273" s="38">
        <f>IF(AND(Colin!$G13273=$B$1,Colin!$H13273&lt;=$C$3),Colin!$I13273,)</f>
        <v>0</v>
      </c>
      <c r="N13273" s="38">
        <f>IF(AND(Colin!$G13273=$B$2,Colin!$H13273=$C$3),Colin!$I13273,)</f>
        <v>0</v>
      </c>
      <c r="O13273" s="38">
        <f>IF(AND(Colin!$G13273=$B$2,Colin!$H13273&lt;=$C$3),Colin!$I13273,)</f>
        <v>0</v>
      </c>
      <c r="P13273" s="38">
        <f>IF(Colin!$G13273&lt;$B$2,Colin!$I13273,0)</f>
        <v>0</v>
      </c>
      <c r="Q13273" s="38">
        <f>IF(Colin!$G13273&lt;$B$1,Colin!$I13273,0)</f>
        <v>0</v>
      </c>
    </row>
    <row r="13274" spans="12:17" x14ac:dyDescent="0.25">
      <c r="L13274" s="38">
        <f>IF(AND(Colin!$G13274=$B$1,Colin!$H13274=$C$3),Colin!$I13274,)</f>
        <v>0</v>
      </c>
      <c r="M13274" s="38">
        <f>IF(AND(Colin!$G13274=$B$1,Colin!$H13274&lt;=$C$3),Colin!$I13274,)</f>
        <v>0</v>
      </c>
      <c r="N13274" s="38">
        <f>IF(AND(Colin!$G13274=$B$2,Colin!$H13274=$C$3),Colin!$I13274,)</f>
        <v>0</v>
      </c>
      <c r="O13274" s="38">
        <f>IF(AND(Colin!$G13274=$B$2,Colin!$H13274&lt;=$C$3),Colin!$I13274,)</f>
        <v>0</v>
      </c>
      <c r="P13274" s="38">
        <f>IF(Colin!$G13274&lt;$B$2,Colin!$I13274,0)</f>
        <v>0</v>
      </c>
      <c r="Q13274" s="38">
        <f>IF(Colin!$G13274&lt;$B$1,Colin!$I13274,0)</f>
        <v>0</v>
      </c>
    </row>
    <row r="13275" spans="12:17" x14ac:dyDescent="0.25">
      <c r="L13275" s="38">
        <f>IF(AND(Colin!$G13275=$B$1,Colin!$H13275=$C$3),Colin!$I13275,)</f>
        <v>0</v>
      </c>
      <c r="M13275" s="38">
        <f>IF(AND(Colin!$G13275=$B$1,Colin!$H13275&lt;=$C$3),Colin!$I13275,)</f>
        <v>0</v>
      </c>
      <c r="N13275" s="38">
        <f>IF(AND(Colin!$G13275=$B$2,Colin!$H13275=$C$3),Colin!$I13275,)</f>
        <v>0</v>
      </c>
      <c r="O13275" s="38">
        <f>IF(AND(Colin!$G13275=$B$2,Colin!$H13275&lt;=$C$3),Colin!$I13275,)</f>
        <v>0</v>
      </c>
      <c r="P13275" s="38">
        <f>IF(Colin!$G13275&lt;$B$2,Colin!$I13275,0)</f>
        <v>0</v>
      </c>
      <c r="Q13275" s="38">
        <f>IF(Colin!$G13275&lt;$B$1,Colin!$I13275,0)</f>
        <v>0</v>
      </c>
    </row>
    <row r="13276" spans="12:17" x14ac:dyDescent="0.25">
      <c r="L13276" s="38">
        <f>IF(AND(Colin!$G13276=$B$1,Colin!$H13276=$C$3),Colin!$I13276,)</f>
        <v>0</v>
      </c>
      <c r="M13276" s="38">
        <f>IF(AND(Colin!$G13276=$B$1,Colin!$H13276&lt;=$C$3),Colin!$I13276,)</f>
        <v>0</v>
      </c>
      <c r="N13276" s="38">
        <f>IF(AND(Colin!$G13276=$B$2,Colin!$H13276=$C$3),Colin!$I13276,)</f>
        <v>0</v>
      </c>
      <c r="O13276" s="38">
        <f>IF(AND(Colin!$G13276=$B$2,Colin!$H13276&lt;=$C$3),Colin!$I13276,)</f>
        <v>0</v>
      </c>
      <c r="P13276" s="38">
        <f>IF(Colin!$G13276&lt;$B$2,Colin!$I13276,0)</f>
        <v>0</v>
      </c>
      <c r="Q13276" s="38">
        <f>IF(Colin!$G13276&lt;$B$1,Colin!$I13276,0)</f>
        <v>0</v>
      </c>
    </row>
    <row r="13277" spans="12:17" x14ac:dyDescent="0.25">
      <c r="L13277" s="38">
        <f>IF(AND(Colin!$G13277=$B$1,Colin!$H13277=$C$3),Colin!$I13277,)</f>
        <v>0</v>
      </c>
      <c r="M13277" s="38">
        <f>IF(AND(Colin!$G13277=$B$1,Colin!$H13277&lt;=$C$3),Colin!$I13277,)</f>
        <v>0</v>
      </c>
      <c r="N13277" s="38">
        <f>IF(AND(Colin!$G13277=$B$2,Colin!$H13277=$C$3),Colin!$I13277,)</f>
        <v>0</v>
      </c>
      <c r="O13277" s="38">
        <f>IF(AND(Colin!$G13277=$B$2,Colin!$H13277&lt;=$C$3),Colin!$I13277,)</f>
        <v>0</v>
      </c>
      <c r="P13277" s="38">
        <f>IF(Colin!$G13277&lt;$B$2,Colin!$I13277,0)</f>
        <v>0</v>
      </c>
      <c r="Q13277" s="38">
        <f>IF(Colin!$G13277&lt;$B$1,Colin!$I13277,0)</f>
        <v>0</v>
      </c>
    </row>
    <row r="13278" spans="12:17" x14ac:dyDescent="0.25">
      <c r="L13278" s="38">
        <f>IF(AND(Colin!$G13278=$B$1,Colin!$H13278=$C$3),Colin!$I13278,)</f>
        <v>0</v>
      </c>
      <c r="M13278" s="38">
        <f>IF(AND(Colin!$G13278=$B$1,Colin!$H13278&lt;=$C$3),Colin!$I13278,)</f>
        <v>0</v>
      </c>
      <c r="N13278" s="38">
        <f>IF(AND(Colin!$G13278=$B$2,Colin!$H13278=$C$3),Colin!$I13278,)</f>
        <v>0</v>
      </c>
      <c r="O13278" s="38">
        <f>IF(AND(Colin!$G13278=$B$2,Colin!$H13278&lt;=$C$3),Colin!$I13278,)</f>
        <v>0</v>
      </c>
      <c r="P13278" s="38">
        <f>IF(Colin!$G13278&lt;$B$2,Colin!$I13278,0)</f>
        <v>0</v>
      </c>
      <c r="Q13278" s="38">
        <f>IF(Colin!$G13278&lt;$B$1,Colin!$I13278,0)</f>
        <v>0</v>
      </c>
    </row>
    <row r="13279" spans="12:17" x14ac:dyDescent="0.25">
      <c r="L13279" s="38">
        <f>IF(AND(Colin!$G13279=$B$1,Colin!$H13279=$C$3),Colin!$I13279,)</f>
        <v>0</v>
      </c>
      <c r="M13279" s="38">
        <f>IF(AND(Colin!$G13279=$B$1,Colin!$H13279&lt;=$C$3),Colin!$I13279,)</f>
        <v>0</v>
      </c>
      <c r="N13279" s="38">
        <f>IF(AND(Colin!$G13279=$B$2,Colin!$H13279=$C$3),Colin!$I13279,)</f>
        <v>0</v>
      </c>
      <c r="O13279" s="38">
        <f>IF(AND(Colin!$G13279=$B$2,Colin!$H13279&lt;=$C$3),Colin!$I13279,)</f>
        <v>0</v>
      </c>
      <c r="P13279" s="38">
        <f>IF(Colin!$G13279&lt;$B$2,Colin!$I13279,0)</f>
        <v>0</v>
      </c>
      <c r="Q13279" s="38">
        <f>IF(Colin!$G13279&lt;$B$1,Colin!$I13279,0)</f>
        <v>0</v>
      </c>
    </row>
    <row r="13280" spans="12:17" x14ac:dyDescent="0.25">
      <c r="L13280" s="38">
        <f>IF(AND(Colin!$G13280=$B$1,Colin!$H13280=$C$3),Colin!$I13280,)</f>
        <v>0</v>
      </c>
      <c r="M13280" s="38">
        <f>IF(AND(Colin!$G13280=$B$1,Colin!$H13280&lt;=$C$3),Colin!$I13280,)</f>
        <v>0</v>
      </c>
      <c r="N13280" s="38">
        <f>IF(AND(Colin!$G13280=$B$2,Colin!$H13280=$C$3),Colin!$I13280,)</f>
        <v>0</v>
      </c>
      <c r="O13280" s="38">
        <f>IF(AND(Colin!$G13280=$B$2,Colin!$H13280&lt;=$C$3),Colin!$I13280,)</f>
        <v>0</v>
      </c>
      <c r="P13280" s="38">
        <f>IF(Colin!$G13280&lt;$B$2,Colin!$I13280,0)</f>
        <v>0</v>
      </c>
      <c r="Q13280" s="38">
        <f>IF(Colin!$G13280&lt;$B$1,Colin!$I13280,0)</f>
        <v>0</v>
      </c>
    </row>
    <row r="13281" spans="12:17" x14ac:dyDescent="0.25">
      <c r="L13281" s="38">
        <f>IF(AND(Colin!$G13281=$B$1,Colin!$H13281=$C$3),Colin!$I13281,)</f>
        <v>0</v>
      </c>
      <c r="M13281" s="38">
        <f>IF(AND(Colin!$G13281=$B$1,Colin!$H13281&lt;=$C$3),Colin!$I13281,)</f>
        <v>0</v>
      </c>
      <c r="N13281" s="38">
        <f>IF(AND(Colin!$G13281=$B$2,Colin!$H13281=$C$3),Colin!$I13281,)</f>
        <v>0</v>
      </c>
      <c r="O13281" s="38">
        <f>IF(AND(Colin!$G13281=$B$2,Colin!$H13281&lt;=$C$3),Colin!$I13281,)</f>
        <v>0</v>
      </c>
      <c r="P13281" s="38">
        <f>IF(Colin!$G13281&lt;$B$2,Colin!$I13281,0)</f>
        <v>0</v>
      </c>
      <c r="Q13281" s="38">
        <f>IF(Colin!$G13281&lt;$B$1,Colin!$I13281,0)</f>
        <v>0</v>
      </c>
    </row>
    <row r="13282" spans="12:17" x14ac:dyDescent="0.25">
      <c r="L13282" s="38">
        <f>IF(AND(Colin!$G13282=$B$1,Colin!$H13282=$C$3),Colin!$I13282,)</f>
        <v>0</v>
      </c>
      <c r="M13282" s="38">
        <f>IF(AND(Colin!$G13282=$B$1,Colin!$H13282&lt;=$C$3),Colin!$I13282,)</f>
        <v>0</v>
      </c>
      <c r="N13282" s="38">
        <f>IF(AND(Colin!$G13282=$B$2,Colin!$H13282=$C$3),Colin!$I13282,)</f>
        <v>0</v>
      </c>
      <c r="O13282" s="38">
        <f>IF(AND(Colin!$G13282=$B$2,Colin!$H13282&lt;=$C$3),Colin!$I13282,)</f>
        <v>0</v>
      </c>
      <c r="P13282" s="38">
        <f>IF(Colin!$G13282&lt;$B$2,Colin!$I13282,0)</f>
        <v>0</v>
      </c>
      <c r="Q13282" s="38">
        <f>IF(Colin!$G13282&lt;$B$1,Colin!$I13282,0)</f>
        <v>0</v>
      </c>
    </row>
    <row r="13283" spans="12:17" x14ac:dyDescent="0.25">
      <c r="L13283" s="38">
        <f>IF(AND(Colin!$G13283=$B$1,Colin!$H13283=$C$3),Colin!$I13283,)</f>
        <v>0</v>
      </c>
      <c r="M13283" s="38">
        <f>IF(AND(Colin!$G13283=$B$1,Colin!$H13283&lt;=$C$3),Colin!$I13283,)</f>
        <v>0</v>
      </c>
      <c r="N13283" s="38">
        <f>IF(AND(Colin!$G13283=$B$2,Colin!$H13283=$C$3),Colin!$I13283,)</f>
        <v>0</v>
      </c>
      <c r="O13283" s="38">
        <f>IF(AND(Colin!$G13283=$B$2,Colin!$H13283&lt;=$C$3),Colin!$I13283,)</f>
        <v>0</v>
      </c>
      <c r="P13283" s="38">
        <f>IF(Colin!$G13283&lt;$B$2,Colin!$I13283,0)</f>
        <v>0</v>
      </c>
      <c r="Q13283" s="38">
        <f>IF(Colin!$G13283&lt;$B$1,Colin!$I13283,0)</f>
        <v>0</v>
      </c>
    </row>
    <row r="13284" spans="12:17" x14ac:dyDescent="0.25">
      <c r="L13284" s="38">
        <f>IF(AND(Colin!$G13284=$B$1,Colin!$H13284=$C$3),Colin!$I13284,)</f>
        <v>0</v>
      </c>
      <c r="M13284" s="38">
        <f>IF(AND(Colin!$G13284=$B$1,Colin!$H13284&lt;=$C$3),Colin!$I13284,)</f>
        <v>0</v>
      </c>
      <c r="N13284" s="38">
        <f>IF(AND(Colin!$G13284=$B$2,Colin!$H13284=$C$3),Colin!$I13284,)</f>
        <v>0</v>
      </c>
      <c r="O13284" s="38">
        <f>IF(AND(Colin!$G13284=$B$2,Colin!$H13284&lt;=$C$3),Colin!$I13284,)</f>
        <v>0</v>
      </c>
      <c r="P13284" s="38">
        <f>IF(Colin!$G13284&lt;$B$2,Colin!$I13284,0)</f>
        <v>0</v>
      </c>
      <c r="Q13284" s="38">
        <f>IF(Colin!$G13284&lt;$B$1,Colin!$I13284,0)</f>
        <v>0</v>
      </c>
    </row>
    <row r="13285" spans="12:17" x14ac:dyDescent="0.25">
      <c r="L13285" s="38">
        <f>IF(AND(Colin!$G13285=$B$1,Colin!$H13285=$C$3),Colin!$I13285,)</f>
        <v>0</v>
      </c>
      <c r="M13285" s="38">
        <f>IF(AND(Colin!$G13285=$B$1,Colin!$H13285&lt;=$C$3),Colin!$I13285,)</f>
        <v>0</v>
      </c>
      <c r="N13285" s="38">
        <f>IF(AND(Colin!$G13285=$B$2,Colin!$H13285=$C$3),Colin!$I13285,)</f>
        <v>0</v>
      </c>
      <c r="O13285" s="38">
        <f>IF(AND(Colin!$G13285=$B$2,Colin!$H13285&lt;=$C$3),Colin!$I13285,)</f>
        <v>0</v>
      </c>
      <c r="P13285" s="38">
        <f>IF(Colin!$G13285&lt;$B$2,Colin!$I13285,0)</f>
        <v>0</v>
      </c>
      <c r="Q13285" s="38">
        <f>IF(Colin!$G13285&lt;$B$1,Colin!$I13285,0)</f>
        <v>0</v>
      </c>
    </row>
    <row r="13286" spans="12:17" x14ac:dyDescent="0.25">
      <c r="L13286" s="38">
        <f>IF(AND(Colin!$G13286=$B$1,Colin!$H13286=$C$3),Colin!$I13286,)</f>
        <v>0</v>
      </c>
      <c r="M13286" s="38">
        <f>IF(AND(Colin!$G13286=$B$1,Colin!$H13286&lt;=$C$3),Colin!$I13286,)</f>
        <v>0</v>
      </c>
      <c r="N13286" s="38">
        <f>IF(AND(Colin!$G13286=$B$2,Colin!$H13286=$C$3),Colin!$I13286,)</f>
        <v>0</v>
      </c>
      <c r="O13286" s="38">
        <f>IF(AND(Colin!$G13286=$B$2,Colin!$H13286&lt;=$C$3),Colin!$I13286,)</f>
        <v>0</v>
      </c>
      <c r="P13286" s="38">
        <f>IF(Colin!$G13286&lt;$B$2,Colin!$I13286,0)</f>
        <v>0</v>
      </c>
      <c r="Q13286" s="38">
        <f>IF(Colin!$G13286&lt;$B$1,Colin!$I13286,0)</f>
        <v>0</v>
      </c>
    </row>
    <row r="13287" spans="12:17" x14ac:dyDescent="0.25">
      <c r="L13287" s="38">
        <f>IF(AND(Colin!$G13287=$B$1,Colin!$H13287=$C$3),Colin!$I13287,)</f>
        <v>0</v>
      </c>
      <c r="M13287" s="38">
        <f>IF(AND(Colin!$G13287=$B$1,Colin!$H13287&lt;=$C$3),Colin!$I13287,)</f>
        <v>0</v>
      </c>
      <c r="N13287" s="38">
        <f>IF(AND(Colin!$G13287=$B$2,Colin!$H13287=$C$3),Colin!$I13287,)</f>
        <v>0</v>
      </c>
      <c r="O13287" s="38">
        <f>IF(AND(Colin!$G13287=$B$2,Colin!$H13287&lt;=$C$3),Colin!$I13287,)</f>
        <v>0</v>
      </c>
      <c r="P13287" s="38">
        <f>IF(Colin!$G13287&lt;$B$2,Colin!$I13287,0)</f>
        <v>0</v>
      </c>
      <c r="Q13287" s="38">
        <f>IF(Colin!$G13287&lt;$B$1,Colin!$I13287,0)</f>
        <v>0</v>
      </c>
    </row>
    <row r="13288" spans="12:17" x14ac:dyDescent="0.25">
      <c r="L13288" s="38">
        <f>IF(AND(Colin!$G13288=$B$1,Colin!$H13288=$C$3),Colin!$I13288,)</f>
        <v>0</v>
      </c>
      <c r="M13288" s="38">
        <f>IF(AND(Colin!$G13288=$B$1,Colin!$H13288&lt;=$C$3),Colin!$I13288,)</f>
        <v>0</v>
      </c>
      <c r="N13288" s="38">
        <f>IF(AND(Colin!$G13288=$B$2,Colin!$H13288=$C$3),Colin!$I13288,)</f>
        <v>0</v>
      </c>
      <c r="O13288" s="38">
        <f>IF(AND(Colin!$G13288=$B$2,Colin!$H13288&lt;=$C$3),Colin!$I13288,)</f>
        <v>0</v>
      </c>
      <c r="P13288" s="38">
        <f>IF(Colin!$G13288&lt;$B$2,Colin!$I13288,0)</f>
        <v>0</v>
      </c>
      <c r="Q13288" s="38">
        <f>IF(Colin!$G13288&lt;$B$1,Colin!$I13288,0)</f>
        <v>0</v>
      </c>
    </row>
    <row r="13289" spans="12:17" x14ac:dyDescent="0.25">
      <c r="L13289" s="38">
        <f>IF(AND(Colin!$G13289=$B$1,Colin!$H13289=$C$3),Colin!$I13289,)</f>
        <v>0</v>
      </c>
      <c r="M13289" s="38">
        <f>IF(AND(Colin!$G13289=$B$1,Colin!$H13289&lt;=$C$3),Colin!$I13289,)</f>
        <v>0</v>
      </c>
      <c r="N13289" s="38">
        <f>IF(AND(Colin!$G13289=$B$2,Colin!$H13289=$C$3),Colin!$I13289,)</f>
        <v>0</v>
      </c>
      <c r="O13289" s="38">
        <f>IF(AND(Colin!$G13289=$B$2,Colin!$H13289&lt;=$C$3),Colin!$I13289,)</f>
        <v>0</v>
      </c>
      <c r="P13289" s="38">
        <f>IF(Colin!$G13289&lt;$B$2,Colin!$I13289,0)</f>
        <v>0</v>
      </c>
      <c r="Q13289" s="38">
        <f>IF(Colin!$G13289&lt;$B$1,Colin!$I13289,0)</f>
        <v>0</v>
      </c>
    </row>
    <row r="13290" spans="12:17" x14ac:dyDescent="0.25">
      <c r="L13290" s="38">
        <f>IF(AND(Colin!$G13290=$B$1,Colin!$H13290=$C$3),Colin!$I13290,)</f>
        <v>0</v>
      </c>
      <c r="M13290" s="38">
        <f>IF(AND(Colin!$G13290=$B$1,Colin!$H13290&lt;=$C$3),Colin!$I13290,)</f>
        <v>0</v>
      </c>
      <c r="N13290" s="38">
        <f>IF(AND(Colin!$G13290=$B$2,Colin!$H13290=$C$3),Colin!$I13290,)</f>
        <v>0</v>
      </c>
      <c r="O13290" s="38">
        <f>IF(AND(Colin!$G13290=$B$2,Colin!$H13290&lt;=$C$3),Colin!$I13290,)</f>
        <v>0</v>
      </c>
      <c r="P13290" s="38">
        <f>IF(Colin!$G13290&lt;$B$2,Colin!$I13290,0)</f>
        <v>0</v>
      </c>
      <c r="Q13290" s="38">
        <f>IF(Colin!$G13290&lt;$B$1,Colin!$I13290,0)</f>
        <v>0</v>
      </c>
    </row>
    <row r="13291" spans="12:17" x14ac:dyDescent="0.25">
      <c r="L13291" s="38">
        <f>IF(AND(Colin!$G13291=$B$1,Colin!$H13291=$C$3),Colin!$I13291,)</f>
        <v>0</v>
      </c>
      <c r="M13291" s="38">
        <f>IF(AND(Colin!$G13291=$B$1,Colin!$H13291&lt;=$C$3),Colin!$I13291,)</f>
        <v>0</v>
      </c>
      <c r="N13291" s="38">
        <f>IF(AND(Colin!$G13291=$B$2,Colin!$H13291=$C$3),Colin!$I13291,)</f>
        <v>0</v>
      </c>
      <c r="O13291" s="38">
        <f>IF(AND(Colin!$G13291=$B$2,Colin!$H13291&lt;=$C$3),Colin!$I13291,)</f>
        <v>0</v>
      </c>
      <c r="P13291" s="38">
        <f>IF(Colin!$G13291&lt;$B$2,Colin!$I13291,0)</f>
        <v>0</v>
      </c>
      <c r="Q13291" s="38">
        <f>IF(Colin!$G13291&lt;$B$1,Colin!$I13291,0)</f>
        <v>0</v>
      </c>
    </row>
    <row r="13292" spans="12:17" x14ac:dyDescent="0.25">
      <c r="L13292" s="38">
        <f>IF(AND(Colin!$G13292=$B$1,Colin!$H13292=$C$3),Colin!$I13292,)</f>
        <v>0</v>
      </c>
      <c r="M13292" s="38">
        <f>IF(AND(Colin!$G13292=$B$1,Colin!$H13292&lt;=$C$3),Colin!$I13292,)</f>
        <v>0</v>
      </c>
      <c r="N13292" s="38">
        <f>IF(AND(Colin!$G13292=$B$2,Colin!$H13292=$C$3),Colin!$I13292,)</f>
        <v>0</v>
      </c>
      <c r="O13292" s="38">
        <f>IF(AND(Colin!$G13292=$B$2,Colin!$H13292&lt;=$C$3),Colin!$I13292,)</f>
        <v>0</v>
      </c>
      <c r="P13292" s="38">
        <f>IF(Colin!$G13292&lt;$B$2,Colin!$I13292,0)</f>
        <v>0</v>
      </c>
      <c r="Q13292" s="38">
        <f>IF(Colin!$G13292&lt;$B$1,Colin!$I13292,0)</f>
        <v>0</v>
      </c>
    </row>
    <row r="13293" spans="12:17" x14ac:dyDescent="0.25">
      <c r="L13293" s="38">
        <f>IF(AND(Colin!$G13293=$B$1,Colin!$H13293=$C$3),Colin!$I13293,)</f>
        <v>0</v>
      </c>
      <c r="M13293" s="38">
        <f>IF(AND(Colin!$G13293=$B$1,Colin!$H13293&lt;=$C$3),Colin!$I13293,)</f>
        <v>0</v>
      </c>
      <c r="N13293" s="38">
        <f>IF(AND(Colin!$G13293=$B$2,Colin!$H13293=$C$3),Colin!$I13293,)</f>
        <v>0</v>
      </c>
      <c r="O13293" s="38">
        <f>IF(AND(Colin!$G13293=$B$2,Colin!$H13293&lt;=$C$3),Colin!$I13293,)</f>
        <v>0</v>
      </c>
      <c r="P13293" s="38">
        <f>IF(Colin!$G13293&lt;$B$2,Colin!$I13293,0)</f>
        <v>0</v>
      </c>
      <c r="Q13293" s="38">
        <f>IF(Colin!$G13293&lt;$B$1,Colin!$I13293,0)</f>
        <v>0</v>
      </c>
    </row>
    <row r="13294" spans="12:17" x14ac:dyDescent="0.25">
      <c r="L13294" s="38">
        <f>IF(AND(Colin!$G13294=$B$1,Colin!$H13294=$C$3),Colin!$I13294,)</f>
        <v>0</v>
      </c>
      <c r="M13294" s="38">
        <f>IF(AND(Colin!$G13294=$B$1,Colin!$H13294&lt;=$C$3),Colin!$I13294,)</f>
        <v>0</v>
      </c>
      <c r="N13294" s="38">
        <f>IF(AND(Colin!$G13294=$B$2,Colin!$H13294=$C$3),Colin!$I13294,)</f>
        <v>0</v>
      </c>
      <c r="O13294" s="38">
        <f>IF(AND(Colin!$G13294=$B$2,Colin!$H13294&lt;=$C$3),Colin!$I13294,)</f>
        <v>0</v>
      </c>
      <c r="P13294" s="38">
        <f>IF(Colin!$G13294&lt;$B$2,Colin!$I13294,0)</f>
        <v>0</v>
      </c>
      <c r="Q13294" s="38">
        <f>IF(Colin!$G13294&lt;$B$1,Colin!$I13294,0)</f>
        <v>0</v>
      </c>
    </row>
    <row r="13295" spans="12:17" x14ac:dyDescent="0.25">
      <c r="L13295" s="38">
        <f>IF(AND(Colin!$G13295=$B$1,Colin!$H13295=$C$3),Colin!$I13295,)</f>
        <v>0</v>
      </c>
      <c r="M13295" s="38">
        <f>IF(AND(Colin!$G13295=$B$1,Colin!$H13295&lt;=$C$3),Colin!$I13295,)</f>
        <v>0</v>
      </c>
      <c r="N13295" s="38">
        <f>IF(AND(Colin!$G13295=$B$2,Colin!$H13295=$C$3),Colin!$I13295,)</f>
        <v>0</v>
      </c>
      <c r="O13295" s="38">
        <f>IF(AND(Colin!$G13295=$B$2,Colin!$H13295&lt;=$C$3),Colin!$I13295,)</f>
        <v>0</v>
      </c>
      <c r="P13295" s="38">
        <f>IF(Colin!$G13295&lt;$B$2,Colin!$I13295,0)</f>
        <v>0</v>
      </c>
      <c r="Q13295" s="38">
        <f>IF(Colin!$G13295&lt;$B$1,Colin!$I13295,0)</f>
        <v>0</v>
      </c>
    </row>
    <row r="13296" spans="12:17" x14ac:dyDescent="0.25">
      <c r="L13296" s="38">
        <f>IF(AND(Colin!$G13296=$B$1,Colin!$H13296=$C$3),Colin!$I13296,)</f>
        <v>0</v>
      </c>
      <c r="M13296" s="38">
        <f>IF(AND(Colin!$G13296=$B$1,Colin!$H13296&lt;=$C$3),Colin!$I13296,)</f>
        <v>0</v>
      </c>
      <c r="N13296" s="38">
        <f>IF(AND(Colin!$G13296=$B$2,Colin!$H13296=$C$3),Colin!$I13296,)</f>
        <v>0</v>
      </c>
      <c r="O13296" s="38">
        <f>IF(AND(Colin!$G13296=$B$2,Colin!$H13296&lt;=$C$3),Colin!$I13296,)</f>
        <v>0</v>
      </c>
      <c r="P13296" s="38">
        <f>IF(Colin!$G13296&lt;$B$2,Colin!$I13296,0)</f>
        <v>0</v>
      </c>
      <c r="Q13296" s="38">
        <f>IF(Colin!$G13296&lt;$B$1,Colin!$I13296,0)</f>
        <v>0</v>
      </c>
    </row>
    <row r="13297" spans="12:17" x14ac:dyDescent="0.25">
      <c r="L13297" s="38">
        <f>IF(AND(Colin!$G13297=$B$1,Colin!$H13297=$C$3),Colin!$I13297,)</f>
        <v>0</v>
      </c>
      <c r="M13297" s="38">
        <f>IF(AND(Colin!$G13297=$B$1,Colin!$H13297&lt;=$C$3),Colin!$I13297,)</f>
        <v>0</v>
      </c>
      <c r="N13297" s="38">
        <f>IF(AND(Colin!$G13297=$B$2,Colin!$H13297=$C$3),Colin!$I13297,)</f>
        <v>0</v>
      </c>
      <c r="O13297" s="38">
        <f>IF(AND(Colin!$G13297=$B$2,Colin!$H13297&lt;=$C$3),Colin!$I13297,)</f>
        <v>0</v>
      </c>
      <c r="P13297" s="38">
        <f>IF(Colin!$G13297&lt;$B$2,Colin!$I13297,0)</f>
        <v>0</v>
      </c>
      <c r="Q13297" s="38">
        <f>IF(Colin!$G13297&lt;$B$1,Colin!$I13297,0)</f>
        <v>0</v>
      </c>
    </row>
    <row r="13298" spans="12:17" x14ac:dyDescent="0.25">
      <c r="L13298" s="38">
        <f>IF(AND(Colin!$G13298=$B$1,Colin!$H13298=$C$3),Colin!$I13298,)</f>
        <v>0</v>
      </c>
      <c r="M13298" s="38">
        <f>IF(AND(Colin!$G13298=$B$1,Colin!$H13298&lt;=$C$3),Colin!$I13298,)</f>
        <v>0</v>
      </c>
      <c r="N13298" s="38">
        <f>IF(AND(Colin!$G13298=$B$2,Colin!$H13298=$C$3),Colin!$I13298,)</f>
        <v>0</v>
      </c>
      <c r="O13298" s="38">
        <f>IF(AND(Colin!$G13298=$B$2,Colin!$H13298&lt;=$C$3),Colin!$I13298,)</f>
        <v>0</v>
      </c>
      <c r="P13298" s="38">
        <f>IF(Colin!$G13298&lt;$B$2,Colin!$I13298,0)</f>
        <v>0</v>
      </c>
      <c r="Q13298" s="38">
        <f>IF(Colin!$G13298&lt;$B$1,Colin!$I13298,0)</f>
        <v>0</v>
      </c>
    </row>
    <row r="13299" spans="12:17" x14ac:dyDescent="0.25">
      <c r="L13299" s="38">
        <f>IF(AND(Colin!$G13299=$B$1,Colin!$H13299=$C$3),Colin!$I13299,)</f>
        <v>0</v>
      </c>
      <c r="M13299" s="38">
        <f>IF(AND(Colin!$G13299=$B$1,Colin!$H13299&lt;=$C$3),Colin!$I13299,)</f>
        <v>0</v>
      </c>
      <c r="N13299" s="38">
        <f>IF(AND(Colin!$G13299=$B$2,Colin!$H13299=$C$3),Colin!$I13299,)</f>
        <v>0</v>
      </c>
      <c r="O13299" s="38">
        <f>IF(AND(Colin!$G13299=$B$2,Colin!$H13299&lt;=$C$3),Colin!$I13299,)</f>
        <v>0</v>
      </c>
      <c r="P13299" s="38">
        <f>IF(Colin!$G13299&lt;$B$2,Colin!$I13299,0)</f>
        <v>0</v>
      </c>
      <c r="Q13299" s="38">
        <f>IF(Colin!$G13299&lt;$B$1,Colin!$I13299,0)</f>
        <v>0</v>
      </c>
    </row>
    <row r="13300" spans="12:17" x14ac:dyDescent="0.25">
      <c r="L13300" s="38">
        <f>IF(AND(Colin!$G13300=$B$1,Colin!$H13300=$C$3),Colin!$I13300,)</f>
        <v>0</v>
      </c>
      <c r="M13300" s="38">
        <f>IF(AND(Colin!$G13300=$B$1,Colin!$H13300&lt;=$C$3),Colin!$I13300,)</f>
        <v>0</v>
      </c>
      <c r="N13300" s="38">
        <f>IF(AND(Colin!$G13300=$B$2,Colin!$H13300=$C$3),Colin!$I13300,)</f>
        <v>0</v>
      </c>
      <c r="O13300" s="38">
        <f>IF(AND(Colin!$G13300=$B$2,Colin!$H13300&lt;=$C$3),Colin!$I13300,)</f>
        <v>0</v>
      </c>
      <c r="P13300" s="38">
        <f>IF(Colin!$G13300&lt;$B$2,Colin!$I13300,0)</f>
        <v>0</v>
      </c>
      <c r="Q13300" s="38">
        <f>IF(Colin!$G13300&lt;$B$1,Colin!$I13300,0)</f>
        <v>0</v>
      </c>
    </row>
    <row r="13301" spans="12:17" x14ac:dyDescent="0.25">
      <c r="L13301" s="38">
        <f>IF(AND(Colin!$G13301=$B$1,Colin!$H13301=$C$3),Colin!$I13301,)</f>
        <v>0</v>
      </c>
      <c r="M13301" s="38">
        <f>IF(AND(Colin!$G13301=$B$1,Colin!$H13301&lt;=$C$3),Colin!$I13301,)</f>
        <v>0</v>
      </c>
      <c r="N13301" s="38">
        <f>IF(AND(Colin!$G13301=$B$2,Colin!$H13301=$C$3),Colin!$I13301,)</f>
        <v>0</v>
      </c>
      <c r="O13301" s="38">
        <f>IF(AND(Colin!$G13301=$B$2,Colin!$H13301&lt;=$C$3),Colin!$I13301,)</f>
        <v>0</v>
      </c>
      <c r="P13301" s="38">
        <f>IF(Colin!$G13301&lt;$B$2,Colin!$I13301,0)</f>
        <v>0</v>
      </c>
      <c r="Q13301" s="38">
        <f>IF(Colin!$G13301&lt;$B$1,Colin!$I13301,0)</f>
        <v>0</v>
      </c>
    </row>
    <row r="13302" spans="12:17" x14ac:dyDescent="0.25">
      <c r="L13302" s="38">
        <f>IF(AND(Colin!$G13302=$B$1,Colin!$H13302=$C$3),Colin!$I13302,)</f>
        <v>0</v>
      </c>
      <c r="M13302" s="38">
        <f>IF(AND(Colin!$G13302=$B$1,Colin!$H13302&lt;=$C$3),Colin!$I13302,)</f>
        <v>0</v>
      </c>
      <c r="N13302" s="38">
        <f>IF(AND(Colin!$G13302=$B$2,Colin!$H13302=$C$3),Colin!$I13302,)</f>
        <v>0</v>
      </c>
      <c r="O13302" s="38">
        <f>IF(AND(Colin!$G13302=$B$2,Colin!$H13302&lt;=$C$3),Colin!$I13302,)</f>
        <v>0</v>
      </c>
      <c r="P13302" s="38">
        <f>IF(Colin!$G13302&lt;$B$2,Colin!$I13302,0)</f>
        <v>0</v>
      </c>
      <c r="Q13302" s="38">
        <f>IF(Colin!$G13302&lt;$B$1,Colin!$I13302,0)</f>
        <v>0</v>
      </c>
    </row>
    <row r="13303" spans="12:17" x14ac:dyDescent="0.25">
      <c r="L13303" s="38">
        <f>IF(AND(Colin!$G13303=$B$1,Colin!$H13303=$C$3),Colin!$I13303,)</f>
        <v>0</v>
      </c>
      <c r="M13303" s="38">
        <f>IF(AND(Colin!$G13303=$B$1,Colin!$H13303&lt;=$C$3),Colin!$I13303,)</f>
        <v>0</v>
      </c>
      <c r="N13303" s="38">
        <f>IF(AND(Colin!$G13303=$B$2,Colin!$H13303=$C$3),Colin!$I13303,)</f>
        <v>0</v>
      </c>
      <c r="O13303" s="38">
        <f>IF(AND(Colin!$G13303=$B$2,Colin!$H13303&lt;=$C$3),Colin!$I13303,)</f>
        <v>0</v>
      </c>
      <c r="P13303" s="38">
        <f>IF(Colin!$G13303&lt;$B$2,Colin!$I13303,0)</f>
        <v>0</v>
      </c>
      <c r="Q13303" s="38">
        <f>IF(Colin!$G13303&lt;$B$1,Colin!$I13303,0)</f>
        <v>0</v>
      </c>
    </row>
    <row r="13304" spans="12:17" x14ac:dyDescent="0.25">
      <c r="L13304" s="38">
        <f>IF(AND(Colin!$G13304=$B$1,Colin!$H13304=$C$3),Colin!$I13304,)</f>
        <v>0</v>
      </c>
      <c r="M13304" s="38">
        <f>IF(AND(Colin!$G13304=$B$1,Colin!$H13304&lt;=$C$3),Colin!$I13304,)</f>
        <v>0</v>
      </c>
      <c r="N13304" s="38">
        <f>IF(AND(Colin!$G13304=$B$2,Colin!$H13304=$C$3),Colin!$I13304,)</f>
        <v>0</v>
      </c>
      <c r="O13304" s="38">
        <f>IF(AND(Colin!$G13304=$B$2,Colin!$H13304&lt;=$C$3),Colin!$I13304,)</f>
        <v>0</v>
      </c>
      <c r="P13304" s="38">
        <f>IF(Colin!$G13304&lt;$B$2,Colin!$I13304,0)</f>
        <v>0</v>
      </c>
      <c r="Q13304" s="38">
        <f>IF(Colin!$G13304&lt;$B$1,Colin!$I13304,0)</f>
        <v>0</v>
      </c>
    </row>
    <row r="13305" spans="12:17" x14ac:dyDescent="0.25">
      <c r="L13305" s="38">
        <f>IF(AND(Colin!$G13305=$B$1,Colin!$H13305=$C$3),Colin!$I13305,)</f>
        <v>0</v>
      </c>
      <c r="M13305" s="38">
        <f>IF(AND(Colin!$G13305=$B$1,Colin!$H13305&lt;=$C$3),Colin!$I13305,)</f>
        <v>0</v>
      </c>
      <c r="N13305" s="38">
        <f>IF(AND(Colin!$G13305=$B$2,Colin!$H13305=$C$3),Colin!$I13305,)</f>
        <v>0</v>
      </c>
      <c r="O13305" s="38">
        <f>IF(AND(Colin!$G13305=$B$2,Colin!$H13305&lt;=$C$3),Colin!$I13305,)</f>
        <v>0</v>
      </c>
      <c r="P13305" s="38">
        <f>IF(Colin!$G13305&lt;$B$2,Colin!$I13305,0)</f>
        <v>0</v>
      </c>
      <c r="Q13305" s="38">
        <f>IF(Colin!$G13305&lt;$B$1,Colin!$I13305,0)</f>
        <v>0</v>
      </c>
    </row>
    <row r="13306" spans="12:17" x14ac:dyDescent="0.25">
      <c r="L13306" s="38">
        <f>IF(AND(Colin!$G13306=$B$1,Colin!$H13306=$C$3),Colin!$I13306,)</f>
        <v>0</v>
      </c>
      <c r="M13306" s="38">
        <f>IF(AND(Colin!$G13306=$B$1,Colin!$H13306&lt;=$C$3),Colin!$I13306,)</f>
        <v>0</v>
      </c>
      <c r="N13306" s="38">
        <f>IF(AND(Colin!$G13306=$B$2,Colin!$H13306=$C$3),Colin!$I13306,)</f>
        <v>0</v>
      </c>
      <c r="O13306" s="38">
        <f>IF(AND(Colin!$G13306=$B$2,Colin!$H13306&lt;=$C$3),Colin!$I13306,)</f>
        <v>0</v>
      </c>
      <c r="P13306" s="38">
        <f>IF(Colin!$G13306&lt;$B$2,Colin!$I13306,0)</f>
        <v>0</v>
      </c>
      <c r="Q13306" s="38">
        <f>IF(Colin!$G13306&lt;$B$1,Colin!$I13306,0)</f>
        <v>0</v>
      </c>
    </row>
    <row r="13307" spans="12:17" x14ac:dyDescent="0.25">
      <c r="L13307" s="38">
        <f>IF(AND(Colin!$G13307=$B$1,Colin!$H13307=$C$3),Colin!$I13307,)</f>
        <v>0</v>
      </c>
      <c r="M13307" s="38">
        <f>IF(AND(Colin!$G13307=$B$1,Colin!$H13307&lt;=$C$3),Colin!$I13307,)</f>
        <v>0</v>
      </c>
      <c r="N13307" s="38">
        <f>IF(AND(Colin!$G13307=$B$2,Colin!$H13307=$C$3),Colin!$I13307,)</f>
        <v>0</v>
      </c>
      <c r="O13307" s="38">
        <f>IF(AND(Colin!$G13307=$B$2,Colin!$H13307&lt;=$C$3),Colin!$I13307,)</f>
        <v>0</v>
      </c>
      <c r="P13307" s="38">
        <f>IF(Colin!$G13307&lt;$B$2,Colin!$I13307,0)</f>
        <v>0</v>
      </c>
      <c r="Q13307" s="38">
        <f>IF(Colin!$G13307&lt;$B$1,Colin!$I13307,0)</f>
        <v>0</v>
      </c>
    </row>
    <row r="13308" spans="12:17" x14ac:dyDescent="0.25">
      <c r="L13308" s="38">
        <f>IF(AND(Colin!$G13308=$B$1,Colin!$H13308=$C$3),Colin!$I13308,)</f>
        <v>0</v>
      </c>
      <c r="M13308" s="38">
        <f>IF(AND(Colin!$G13308=$B$1,Colin!$H13308&lt;=$C$3),Colin!$I13308,)</f>
        <v>0</v>
      </c>
      <c r="N13308" s="38">
        <f>IF(AND(Colin!$G13308=$B$2,Colin!$H13308=$C$3),Colin!$I13308,)</f>
        <v>0</v>
      </c>
      <c r="O13308" s="38">
        <f>IF(AND(Colin!$G13308=$B$2,Colin!$H13308&lt;=$C$3),Colin!$I13308,)</f>
        <v>0</v>
      </c>
      <c r="P13308" s="38">
        <f>IF(Colin!$G13308&lt;$B$2,Colin!$I13308,0)</f>
        <v>0</v>
      </c>
      <c r="Q13308" s="38">
        <f>IF(Colin!$G13308&lt;$B$1,Colin!$I13308,0)</f>
        <v>0</v>
      </c>
    </row>
    <row r="13309" spans="12:17" x14ac:dyDescent="0.25">
      <c r="L13309" s="38">
        <f>IF(AND(Colin!$G13309=$B$1,Colin!$H13309=$C$3),Colin!$I13309,)</f>
        <v>0</v>
      </c>
      <c r="M13309" s="38">
        <f>IF(AND(Colin!$G13309=$B$1,Colin!$H13309&lt;=$C$3),Colin!$I13309,)</f>
        <v>0</v>
      </c>
      <c r="N13309" s="38">
        <f>IF(AND(Colin!$G13309=$B$2,Colin!$H13309=$C$3),Colin!$I13309,)</f>
        <v>0</v>
      </c>
      <c r="O13309" s="38">
        <f>IF(AND(Colin!$G13309=$B$2,Colin!$H13309&lt;=$C$3),Colin!$I13309,)</f>
        <v>0</v>
      </c>
      <c r="P13309" s="38">
        <f>IF(Colin!$G13309&lt;$B$2,Colin!$I13309,0)</f>
        <v>0</v>
      </c>
      <c r="Q13309" s="38">
        <f>IF(Colin!$G13309&lt;$B$1,Colin!$I13309,0)</f>
        <v>0</v>
      </c>
    </row>
    <row r="13310" spans="12:17" x14ac:dyDescent="0.25">
      <c r="L13310" s="38">
        <f>IF(AND(Colin!$G13310=$B$1,Colin!$H13310=$C$3),Colin!$I13310,)</f>
        <v>0</v>
      </c>
      <c r="M13310" s="38">
        <f>IF(AND(Colin!$G13310=$B$1,Colin!$H13310&lt;=$C$3),Colin!$I13310,)</f>
        <v>0</v>
      </c>
      <c r="N13310" s="38">
        <f>IF(AND(Colin!$G13310=$B$2,Colin!$H13310=$C$3),Colin!$I13310,)</f>
        <v>0</v>
      </c>
      <c r="O13310" s="38">
        <f>IF(AND(Colin!$G13310=$B$2,Colin!$H13310&lt;=$C$3),Colin!$I13310,)</f>
        <v>0</v>
      </c>
      <c r="P13310" s="38">
        <f>IF(Colin!$G13310&lt;$B$2,Colin!$I13310,0)</f>
        <v>0</v>
      </c>
      <c r="Q13310" s="38">
        <f>IF(Colin!$G13310&lt;$B$1,Colin!$I13310,0)</f>
        <v>0</v>
      </c>
    </row>
    <row r="13311" spans="12:17" x14ac:dyDescent="0.25">
      <c r="L13311" s="38">
        <f>IF(AND(Colin!$G13311=$B$1,Colin!$H13311=$C$3),Colin!$I13311,)</f>
        <v>0</v>
      </c>
      <c r="M13311" s="38">
        <f>IF(AND(Colin!$G13311=$B$1,Colin!$H13311&lt;=$C$3),Colin!$I13311,)</f>
        <v>0</v>
      </c>
      <c r="N13311" s="38">
        <f>IF(AND(Colin!$G13311=$B$2,Colin!$H13311=$C$3),Colin!$I13311,)</f>
        <v>0</v>
      </c>
      <c r="O13311" s="38">
        <f>IF(AND(Colin!$G13311=$B$2,Colin!$H13311&lt;=$C$3),Colin!$I13311,)</f>
        <v>0</v>
      </c>
      <c r="P13311" s="38">
        <f>IF(Colin!$G13311&lt;$B$2,Colin!$I13311,0)</f>
        <v>0</v>
      </c>
      <c r="Q13311" s="38">
        <f>IF(Colin!$G13311&lt;$B$1,Colin!$I13311,0)</f>
        <v>0</v>
      </c>
    </row>
    <row r="13312" spans="12:17" x14ac:dyDescent="0.25">
      <c r="L13312" s="38">
        <f>IF(AND(Colin!$G13312=$B$1,Colin!$H13312=$C$3),Colin!$I13312,)</f>
        <v>0</v>
      </c>
      <c r="M13312" s="38">
        <f>IF(AND(Colin!$G13312=$B$1,Colin!$H13312&lt;=$C$3),Colin!$I13312,)</f>
        <v>0</v>
      </c>
      <c r="N13312" s="38">
        <f>IF(AND(Colin!$G13312=$B$2,Colin!$H13312=$C$3),Colin!$I13312,)</f>
        <v>0</v>
      </c>
      <c r="O13312" s="38">
        <f>IF(AND(Colin!$G13312=$B$2,Colin!$H13312&lt;=$C$3),Colin!$I13312,)</f>
        <v>0</v>
      </c>
      <c r="P13312" s="38">
        <f>IF(Colin!$G13312&lt;$B$2,Colin!$I13312,0)</f>
        <v>0</v>
      </c>
      <c r="Q13312" s="38">
        <f>IF(Colin!$G13312&lt;$B$1,Colin!$I13312,0)</f>
        <v>0</v>
      </c>
    </row>
    <row r="13313" spans="12:17" x14ac:dyDescent="0.25">
      <c r="L13313" s="38">
        <f>IF(AND(Colin!$G13313=$B$1,Colin!$H13313=$C$3),Colin!$I13313,)</f>
        <v>0</v>
      </c>
      <c r="M13313" s="38">
        <f>IF(AND(Colin!$G13313=$B$1,Colin!$H13313&lt;=$C$3),Colin!$I13313,)</f>
        <v>0</v>
      </c>
      <c r="N13313" s="38">
        <f>IF(AND(Colin!$G13313=$B$2,Colin!$H13313=$C$3),Colin!$I13313,)</f>
        <v>0</v>
      </c>
      <c r="O13313" s="38">
        <f>IF(AND(Colin!$G13313=$B$2,Colin!$H13313&lt;=$C$3),Colin!$I13313,)</f>
        <v>0</v>
      </c>
      <c r="P13313" s="38">
        <f>IF(Colin!$G13313&lt;$B$2,Colin!$I13313,0)</f>
        <v>0</v>
      </c>
      <c r="Q13313" s="38">
        <f>IF(Colin!$G13313&lt;$B$1,Colin!$I13313,0)</f>
        <v>0</v>
      </c>
    </row>
    <row r="13314" spans="12:17" x14ac:dyDescent="0.25">
      <c r="L13314" s="38">
        <f>IF(AND(Colin!$G13314=$B$1,Colin!$H13314=$C$3),Colin!$I13314,)</f>
        <v>0</v>
      </c>
      <c r="M13314" s="38">
        <f>IF(AND(Colin!$G13314=$B$1,Colin!$H13314&lt;=$C$3),Colin!$I13314,)</f>
        <v>0</v>
      </c>
      <c r="N13314" s="38">
        <f>IF(AND(Colin!$G13314=$B$2,Colin!$H13314=$C$3),Colin!$I13314,)</f>
        <v>0</v>
      </c>
      <c r="O13314" s="38">
        <f>IF(AND(Colin!$G13314=$B$2,Colin!$H13314&lt;=$C$3),Colin!$I13314,)</f>
        <v>0</v>
      </c>
      <c r="P13314" s="38">
        <f>IF(Colin!$G13314&lt;$B$2,Colin!$I13314,0)</f>
        <v>0</v>
      </c>
      <c r="Q13314" s="38">
        <f>IF(Colin!$G13314&lt;$B$1,Colin!$I13314,0)</f>
        <v>0</v>
      </c>
    </row>
    <row r="13315" spans="12:17" x14ac:dyDescent="0.25">
      <c r="L13315" s="38">
        <f>IF(AND(Colin!$G13315=$B$1,Colin!$H13315=$C$3),Colin!$I13315,)</f>
        <v>0</v>
      </c>
      <c r="M13315" s="38">
        <f>IF(AND(Colin!$G13315=$B$1,Colin!$H13315&lt;=$C$3),Colin!$I13315,)</f>
        <v>0</v>
      </c>
      <c r="N13315" s="38">
        <f>IF(AND(Colin!$G13315=$B$2,Colin!$H13315=$C$3),Colin!$I13315,)</f>
        <v>0</v>
      </c>
      <c r="O13315" s="38">
        <f>IF(AND(Colin!$G13315=$B$2,Colin!$H13315&lt;=$C$3),Colin!$I13315,)</f>
        <v>0</v>
      </c>
      <c r="P13315" s="38">
        <f>IF(Colin!$G13315&lt;$B$2,Colin!$I13315,0)</f>
        <v>0</v>
      </c>
      <c r="Q13315" s="38">
        <f>IF(Colin!$G13315&lt;$B$1,Colin!$I13315,0)</f>
        <v>0</v>
      </c>
    </row>
    <row r="13316" spans="12:17" x14ac:dyDescent="0.25">
      <c r="L13316" s="38">
        <f>IF(AND(Colin!$G13316=$B$1,Colin!$H13316=$C$3),Colin!$I13316,)</f>
        <v>0</v>
      </c>
      <c r="M13316" s="38">
        <f>IF(AND(Colin!$G13316=$B$1,Colin!$H13316&lt;=$C$3),Colin!$I13316,)</f>
        <v>0</v>
      </c>
      <c r="N13316" s="38">
        <f>IF(AND(Colin!$G13316=$B$2,Colin!$H13316=$C$3),Colin!$I13316,)</f>
        <v>0</v>
      </c>
      <c r="O13316" s="38">
        <f>IF(AND(Colin!$G13316=$B$2,Colin!$H13316&lt;=$C$3),Colin!$I13316,)</f>
        <v>0</v>
      </c>
      <c r="P13316" s="38">
        <f>IF(Colin!$G13316&lt;$B$2,Colin!$I13316,0)</f>
        <v>0</v>
      </c>
      <c r="Q13316" s="38">
        <f>IF(Colin!$G13316&lt;$B$1,Colin!$I13316,0)</f>
        <v>0</v>
      </c>
    </row>
    <row r="13317" spans="12:17" x14ac:dyDescent="0.25">
      <c r="L13317" s="38">
        <f>IF(AND(Colin!$G13317=$B$1,Colin!$H13317=$C$3),Colin!$I13317,)</f>
        <v>0</v>
      </c>
      <c r="M13317" s="38">
        <f>IF(AND(Colin!$G13317=$B$1,Colin!$H13317&lt;=$C$3),Colin!$I13317,)</f>
        <v>0</v>
      </c>
      <c r="N13317" s="38">
        <f>IF(AND(Colin!$G13317=$B$2,Colin!$H13317=$C$3),Colin!$I13317,)</f>
        <v>0</v>
      </c>
      <c r="O13317" s="38">
        <f>IF(AND(Colin!$G13317=$B$2,Colin!$H13317&lt;=$C$3),Colin!$I13317,)</f>
        <v>0</v>
      </c>
      <c r="P13317" s="38">
        <f>IF(Colin!$G13317&lt;$B$2,Colin!$I13317,0)</f>
        <v>0</v>
      </c>
      <c r="Q13317" s="38">
        <f>IF(Colin!$G13317&lt;$B$1,Colin!$I13317,0)</f>
        <v>0</v>
      </c>
    </row>
    <row r="13318" spans="12:17" x14ac:dyDescent="0.25">
      <c r="L13318" s="38">
        <f>IF(AND(Colin!$G13318=$B$1,Colin!$H13318=$C$3),Colin!$I13318,)</f>
        <v>0</v>
      </c>
      <c r="M13318" s="38">
        <f>IF(AND(Colin!$G13318=$B$1,Colin!$H13318&lt;=$C$3),Colin!$I13318,)</f>
        <v>0</v>
      </c>
      <c r="N13318" s="38">
        <f>IF(AND(Colin!$G13318=$B$2,Colin!$H13318=$C$3),Colin!$I13318,)</f>
        <v>0</v>
      </c>
      <c r="O13318" s="38">
        <f>IF(AND(Colin!$G13318=$B$2,Colin!$H13318&lt;=$C$3),Colin!$I13318,)</f>
        <v>0</v>
      </c>
      <c r="P13318" s="38">
        <f>IF(Colin!$G13318&lt;$B$2,Colin!$I13318,0)</f>
        <v>0</v>
      </c>
      <c r="Q13318" s="38">
        <f>IF(Colin!$G13318&lt;$B$1,Colin!$I13318,0)</f>
        <v>0</v>
      </c>
    </row>
    <row r="13319" spans="12:17" x14ac:dyDescent="0.25">
      <c r="L13319" s="38">
        <f>IF(AND(Colin!$G13319=$B$1,Colin!$H13319=$C$3),Colin!$I13319,)</f>
        <v>0</v>
      </c>
      <c r="M13319" s="38">
        <f>IF(AND(Colin!$G13319=$B$1,Colin!$H13319&lt;=$C$3),Colin!$I13319,)</f>
        <v>0</v>
      </c>
      <c r="N13319" s="38">
        <f>IF(AND(Colin!$G13319=$B$2,Colin!$H13319=$C$3),Colin!$I13319,)</f>
        <v>0</v>
      </c>
      <c r="O13319" s="38">
        <f>IF(AND(Colin!$G13319=$B$2,Colin!$H13319&lt;=$C$3),Colin!$I13319,)</f>
        <v>0</v>
      </c>
      <c r="P13319" s="38">
        <f>IF(Colin!$G13319&lt;$B$2,Colin!$I13319,0)</f>
        <v>0</v>
      </c>
      <c r="Q13319" s="38">
        <f>IF(Colin!$G13319&lt;$B$1,Colin!$I13319,0)</f>
        <v>0</v>
      </c>
    </row>
    <row r="13320" spans="12:17" x14ac:dyDescent="0.25">
      <c r="L13320" s="38">
        <f>IF(AND(Colin!$G13320=$B$1,Colin!$H13320=$C$3),Colin!$I13320,)</f>
        <v>0</v>
      </c>
      <c r="M13320" s="38">
        <f>IF(AND(Colin!$G13320=$B$1,Colin!$H13320&lt;=$C$3),Colin!$I13320,)</f>
        <v>0</v>
      </c>
      <c r="N13320" s="38">
        <f>IF(AND(Colin!$G13320=$B$2,Colin!$H13320=$C$3),Colin!$I13320,)</f>
        <v>0</v>
      </c>
      <c r="O13320" s="38">
        <f>IF(AND(Colin!$G13320=$B$2,Colin!$H13320&lt;=$C$3),Colin!$I13320,)</f>
        <v>0</v>
      </c>
      <c r="P13320" s="38">
        <f>IF(Colin!$G13320&lt;$B$2,Colin!$I13320,0)</f>
        <v>0</v>
      </c>
      <c r="Q13320" s="38">
        <f>IF(Colin!$G13320&lt;$B$1,Colin!$I13320,0)</f>
        <v>0</v>
      </c>
    </row>
    <row r="13321" spans="12:17" x14ac:dyDescent="0.25">
      <c r="L13321" s="38">
        <f>IF(AND(Colin!$G13321=$B$1,Colin!$H13321=$C$3),Colin!$I13321,)</f>
        <v>0</v>
      </c>
      <c r="M13321" s="38">
        <f>IF(AND(Colin!$G13321=$B$1,Colin!$H13321&lt;=$C$3),Colin!$I13321,)</f>
        <v>0</v>
      </c>
      <c r="N13321" s="38">
        <f>IF(AND(Colin!$G13321=$B$2,Colin!$H13321=$C$3),Colin!$I13321,)</f>
        <v>0</v>
      </c>
      <c r="O13321" s="38">
        <f>IF(AND(Colin!$G13321=$B$2,Colin!$H13321&lt;=$C$3),Colin!$I13321,)</f>
        <v>0</v>
      </c>
      <c r="P13321" s="38">
        <f>IF(Colin!$G13321&lt;$B$2,Colin!$I13321,0)</f>
        <v>0</v>
      </c>
      <c r="Q13321" s="38">
        <f>IF(Colin!$G13321&lt;$B$1,Colin!$I13321,0)</f>
        <v>0</v>
      </c>
    </row>
    <row r="13322" spans="12:17" x14ac:dyDescent="0.25">
      <c r="L13322" s="38">
        <f>IF(AND(Colin!$G13322=$B$1,Colin!$H13322=$C$3),Colin!$I13322,)</f>
        <v>0</v>
      </c>
      <c r="M13322" s="38">
        <f>IF(AND(Colin!$G13322=$B$1,Colin!$H13322&lt;=$C$3),Colin!$I13322,)</f>
        <v>0</v>
      </c>
      <c r="N13322" s="38">
        <f>IF(AND(Colin!$G13322=$B$2,Colin!$H13322=$C$3),Colin!$I13322,)</f>
        <v>0</v>
      </c>
      <c r="O13322" s="38">
        <f>IF(AND(Colin!$G13322=$B$2,Colin!$H13322&lt;=$C$3),Colin!$I13322,)</f>
        <v>0</v>
      </c>
      <c r="P13322" s="38">
        <f>IF(Colin!$G13322&lt;$B$2,Colin!$I13322,0)</f>
        <v>0</v>
      </c>
      <c r="Q13322" s="38">
        <f>IF(Colin!$G13322&lt;$B$1,Colin!$I13322,0)</f>
        <v>0</v>
      </c>
    </row>
    <row r="13323" spans="12:17" x14ac:dyDescent="0.25">
      <c r="L13323" s="38">
        <f>IF(AND(Colin!$G13323=$B$1,Colin!$H13323=$C$3),Colin!$I13323,)</f>
        <v>0</v>
      </c>
      <c r="M13323" s="38">
        <f>IF(AND(Colin!$G13323=$B$1,Colin!$H13323&lt;=$C$3),Colin!$I13323,)</f>
        <v>0</v>
      </c>
      <c r="N13323" s="38">
        <f>IF(AND(Colin!$G13323=$B$2,Colin!$H13323=$C$3),Colin!$I13323,)</f>
        <v>0</v>
      </c>
      <c r="O13323" s="38">
        <f>IF(AND(Colin!$G13323=$B$2,Colin!$H13323&lt;=$C$3),Colin!$I13323,)</f>
        <v>0</v>
      </c>
      <c r="P13323" s="38">
        <f>IF(Colin!$G13323&lt;$B$2,Colin!$I13323,0)</f>
        <v>0</v>
      </c>
      <c r="Q13323" s="38">
        <f>IF(Colin!$G13323&lt;$B$1,Colin!$I13323,0)</f>
        <v>0</v>
      </c>
    </row>
    <row r="13324" spans="12:17" x14ac:dyDescent="0.25">
      <c r="L13324" s="38">
        <f>IF(AND(Colin!$G13324=$B$1,Colin!$H13324=$C$3),Colin!$I13324,)</f>
        <v>0</v>
      </c>
      <c r="M13324" s="38">
        <f>IF(AND(Colin!$G13324=$B$1,Colin!$H13324&lt;=$C$3),Colin!$I13324,)</f>
        <v>0</v>
      </c>
      <c r="N13324" s="38">
        <f>IF(AND(Colin!$G13324=$B$2,Colin!$H13324=$C$3),Colin!$I13324,)</f>
        <v>0</v>
      </c>
      <c r="O13324" s="38">
        <f>IF(AND(Colin!$G13324=$B$2,Colin!$H13324&lt;=$C$3),Colin!$I13324,)</f>
        <v>0</v>
      </c>
      <c r="P13324" s="38">
        <f>IF(Colin!$G13324&lt;$B$2,Colin!$I13324,0)</f>
        <v>0</v>
      </c>
      <c r="Q13324" s="38">
        <f>IF(Colin!$G13324&lt;$B$1,Colin!$I13324,0)</f>
        <v>0</v>
      </c>
    </row>
    <row r="13325" spans="12:17" x14ac:dyDescent="0.25">
      <c r="L13325" s="38">
        <f>IF(AND(Colin!$G13325=$B$1,Colin!$H13325=$C$3),Colin!$I13325,)</f>
        <v>0</v>
      </c>
      <c r="M13325" s="38">
        <f>IF(AND(Colin!$G13325=$B$1,Colin!$H13325&lt;=$C$3),Colin!$I13325,)</f>
        <v>0</v>
      </c>
      <c r="N13325" s="38">
        <f>IF(AND(Colin!$G13325=$B$2,Colin!$H13325=$C$3),Colin!$I13325,)</f>
        <v>0</v>
      </c>
      <c r="O13325" s="38">
        <f>IF(AND(Colin!$G13325=$B$2,Colin!$H13325&lt;=$C$3),Colin!$I13325,)</f>
        <v>0</v>
      </c>
      <c r="P13325" s="38">
        <f>IF(Colin!$G13325&lt;$B$2,Colin!$I13325,0)</f>
        <v>0</v>
      </c>
      <c r="Q13325" s="38">
        <f>IF(Colin!$G13325&lt;$B$1,Colin!$I13325,0)</f>
        <v>0</v>
      </c>
    </row>
    <row r="13326" spans="12:17" x14ac:dyDescent="0.25">
      <c r="L13326" s="38">
        <f>IF(AND(Colin!$G13326=$B$1,Colin!$H13326=$C$3),Colin!$I13326,)</f>
        <v>0</v>
      </c>
      <c r="M13326" s="38">
        <f>IF(AND(Colin!$G13326=$B$1,Colin!$H13326&lt;=$C$3),Colin!$I13326,)</f>
        <v>0</v>
      </c>
      <c r="N13326" s="38">
        <f>IF(AND(Colin!$G13326=$B$2,Colin!$H13326=$C$3),Colin!$I13326,)</f>
        <v>0</v>
      </c>
      <c r="O13326" s="38">
        <f>IF(AND(Colin!$G13326=$B$2,Colin!$H13326&lt;=$C$3),Colin!$I13326,)</f>
        <v>0</v>
      </c>
      <c r="P13326" s="38">
        <f>IF(Colin!$G13326&lt;$B$2,Colin!$I13326,0)</f>
        <v>0</v>
      </c>
      <c r="Q13326" s="38">
        <f>IF(Colin!$G13326&lt;$B$1,Colin!$I13326,0)</f>
        <v>0</v>
      </c>
    </row>
    <row r="13327" spans="12:17" x14ac:dyDescent="0.25">
      <c r="L13327" s="38">
        <f>IF(AND(Colin!$G13327=$B$1,Colin!$H13327=$C$3),Colin!$I13327,)</f>
        <v>0</v>
      </c>
      <c r="M13327" s="38">
        <f>IF(AND(Colin!$G13327=$B$1,Colin!$H13327&lt;=$C$3),Colin!$I13327,)</f>
        <v>0</v>
      </c>
      <c r="N13327" s="38">
        <f>IF(AND(Colin!$G13327=$B$2,Colin!$H13327=$C$3),Colin!$I13327,)</f>
        <v>0</v>
      </c>
      <c r="O13327" s="38">
        <f>IF(AND(Colin!$G13327=$B$2,Colin!$H13327&lt;=$C$3),Colin!$I13327,)</f>
        <v>0</v>
      </c>
      <c r="P13327" s="38">
        <f>IF(Colin!$G13327&lt;$B$2,Colin!$I13327,0)</f>
        <v>0</v>
      </c>
      <c r="Q13327" s="38">
        <f>IF(Colin!$G13327&lt;$B$1,Colin!$I13327,0)</f>
        <v>0</v>
      </c>
    </row>
    <row r="13328" spans="12:17" x14ac:dyDescent="0.25">
      <c r="L13328" s="38">
        <f>IF(AND(Colin!$G13328=$B$1,Colin!$H13328=$C$3),Colin!$I13328,)</f>
        <v>0</v>
      </c>
      <c r="M13328" s="38">
        <f>IF(AND(Colin!$G13328=$B$1,Colin!$H13328&lt;=$C$3),Colin!$I13328,)</f>
        <v>0</v>
      </c>
      <c r="N13328" s="38">
        <f>IF(AND(Colin!$G13328=$B$2,Colin!$H13328=$C$3),Colin!$I13328,)</f>
        <v>0</v>
      </c>
      <c r="O13328" s="38">
        <f>IF(AND(Colin!$G13328=$B$2,Colin!$H13328&lt;=$C$3),Colin!$I13328,)</f>
        <v>0</v>
      </c>
      <c r="P13328" s="38">
        <f>IF(Colin!$G13328&lt;$B$2,Colin!$I13328,0)</f>
        <v>0</v>
      </c>
      <c r="Q13328" s="38">
        <f>IF(Colin!$G13328&lt;$B$1,Colin!$I13328,0)</f>
        <v>0</v>
      </c>
    </row>
    <row r="13329" spans="12:17" x14ac:dyDescent="0.25">
      <c r="L13329" s="38">
        <f>IF(AND(Colin!$G13329=$B$1,Colin!$H13329=$C$3),Colin!$I13329,)</f>
        <v>0</v>
      </c>
      <c r="M13329" s="38">
        <f>IF(AND(Colin!$G13329=$B$1,Colin!$H13329&lt;=$C$3),Colin!$I13329,)</f>
        <v>0</v>
      </c>
      <c r="N13329" s="38">
        <f>IF(AND(Colin!$G13329=$B$2,Colin!$H13329=$C$3),Colin!$I13329,)</f>
        <v>0</v>
      </c>
      <c r="O13329" s="38">
        <f>IF(AND(Colin!$G13329=$B$2,Colin!$H13329&lt;=$C$3),Colin!$I13329,)</f>
        <v>0</v>
      </c>
      <c r="P13329" s="38">
        <f>IF(Colin!$G13329&lt;$B$2,Colin!$I13329,0)</f>
        <v>0</v>
      </c>
      <c r="Q13329" s="38">
        <f>IF(Colin!$G13329&lt;$B$1,Colin!$I13329,0)</f>
        <v>0</v>
      </c>
    </row>
    <row r="13330" spans="12:17" x14ac:dyDescent="0.25">
      <c r="L13330" s="38">
        <f>IF(AND(Colin!$G13330=$B$1,Colin!$H13330=$C$3),Colin!$I13330,)</f>
        <v>0</v>
      </c>
      <c r="M13330" s="38">
        <f>IF(AND(Colin!$G13330=$B$1,Colin!$H13330&lt;=$C$3),Colin!$I13330,)</f>
        <v>0</v>
      </c>
      <c r="N13330" s="38">
        <f>IF(AND(Colin!$G13330=$B$2,Colin!$H13330=$C$3),Colin!$I13330,)</f>
        <v>0</v>
      </c>
      <c r="O13330" s="38">
        <f>IF(AND(Colin!$G13330=$B$2,Colin!$H13330&lt;=$C$3),Colin!$I13330,)</f>
        <v>0</v>
      </c>
      <c r="P13330" s="38">
        <f>IF(Colin!$G13330&lt;$B$2,Colin!$I13330,0)</f>
        <v>0</v>
      </c>
      <c r="Q13330" s="38">
        <f>IF(Colin!$G13330&lt;$B$1,Colin!$I13330,0)</f>
        <v>0</v>
      </c>
    </row>
    <row r="13331" spans="12:17" x14ac:dyDescent="0.25">
      <c r="L13331" s="38">
        <f>IF(AND(Colin!$G13331=$B$1,Colin!$H13331=$C$3),Colin!$I13331,)</f>
        <v>0</v>
      </c>
      <c r="M13331" s="38">
        <f>IF(AND(Colin!$G13331=$B$1,Colin!$H13331&lt;=$C$3),Colin!$I13331,)</f>
        <v>0</v>
      </c>
      <c r="N13331" s="38">
        <f>IF(AND(Colin!$G13331=$B$2,Colin!$H13331=$C$3),Colin!$I13331,)</f>
        <v>0</v>
      </c>
      <c r="O13331" s="38">
        <f>IF(AND(Colin!$G13331=$B$2,Colin!$H13331&lt;=$C$3),Colin!$I13331,)</f>
        <v>0</v>
      </c>
      <c r="P13331" s="38">
        <f>IF(Colin!$G13331&lt;$B$2,Colin!$I13331,0)</f>
        <v>0</v>
      </c>
      <c r="Q13331" s="38">
        <f>IF(Colin!$G13331&lt;$B$1,Colin!$I13331,0)</f>
        <v>0</v>
      </c>
    </row>
    <row r="13332" spans="12:17" x14ac:dyDescent="0.25">
      <c r="L13332" s="38">
        <f>IF(AND(Colin!$G13332=$B$1,Colin!$H13332=$C$3),Colin!$I13332,)</f>
        <v>0</v>
      </c>
      <c r="M13332" s="38">
        <f>IF(AND(Colin!$G13332=$B$1,Colin!$H13332&lt;=$C$3),Colin!$I13332,)</f>
        <v>0</v>
      </c>
      <c r="N13332" s="38">
        <f>IF(AND(Colin!$G13332=$B$2,Colin!$H13332=$C$3),Colin!$I13332,)</f>
        <v>0</v>
      </c>
      <c r="O13332" s="38">
        <f>IF(AND(Colin!$G13332=$B$2,Colin!$H13332&lt;=$C$3),Colin!$I13332,)</f>
        <v>0</v>
      </c>
      <c r="P13332" s="38">
        <f>IF(Colin!$G13332&lt;$B$2,Colin!$I13332,0)</f>
        <v>0</v>
      </c>
      <c r="Q13332" s="38">
        <f>IF(Colin!$G13332&lt;$B$1,Colin!$I13332,0)</f>
        <v>0</v>
      </c>
    </row>
    <row r="13333" spans="12:17" x14ac:dyDescent="0.25">
      <c r="L13333" s="38">
        <f>IF(AND(Colin!$G13333=$B$1,Colin!$H13333=$C$3),Colin!$I13333,)</f>
        <v>0</v>
      </c>
      <c r="M13333" s="38">
        <f>IF(AND(Colin!$G13333=$B$1,Colin!$H13333&lt;=$C$3),Colin!$I13333,)</f>
        <v>0</v>
      </c>
      <c r="N13333" s="38">
        <f>IF(AND(Colin!$G13333=$B$2,Colin!$H13333=$C$3),Colin!$I13333,)</f>
        <v>0</v>
      </c>
      <c r="O13333" s="38">
        <f>IF(AND(Colin!$G13333=$B$2,Colin!$H13333&lt;=$C$3),Colin!$I13333,)</f>
        <v>0</v>
      </c>
      <c r="P13333" s="38">
        <f>IF(Colin!$G13333&lt;$B$2,Colin!$I13333,0)</f>
        <v>0</v>
      </c>
      <c r="Q13333" s="38">
        <f>IF(Colin!$G13333&lt;$B$1,Colin!$I13333,0)</f>
        <v>0</v>
      </c>
    </row>
    <row r="13334" spans="12:17" x14ac:dyDescent="0.25">
      <c r="L13334" s="38">
        <f>IF(AND(Colin!$G13334=$B$1,Colin!$H13334=$C$3),Colin!$I13334,)</f>
        <v>0</v>
      </c>
      <c r="M13334" s="38">
        <f>IF(AND(Colin!$G13334=$B$1,Colin!$H13334&lt;=$C$3),Colin!$I13334,)</f>
        <v>0</v>
      </c>
      <c r="N13334" s="38">
        <f>IF(AND(Colin!$G13334=$B$2,Colin!$H13334=$C$3),Colin!$I13334,)</f>
        <v>0</v>
      </c>
      <c r="O13334" s="38">
        <f>IF(AND(Colin!$G13334=$B$2,Colin!$H13334&lt;=$C$3),Colin!$I13334,)</f>
        <v>0</v>
      </c>
      <c r="P13334" s="38">
        <f>IF(Colin!$G13334&lt;$B$2,Colin!$I13334,0)</f>
        <v>0</v>
      </c>
      <c r="Q13334" s="38">
        <f>IF(Colin!$G13334&lt;$B$1,Colin!$I13334,0)</f>
        <v>0</v>
      </c>
    </row>
    <row r="13335" spans="12:17" x14ac:dyDescent="0.25">
      <c r="L13335" s="38">
        <f>IF(AND(Colin!$G13335=$B$1,Colin!$H13335=$C$3),Colin!$I13335,)</f>
        <v>0</v>
      </c>
      <c r="M13335" s="38">
        <f>IF(AND(Colin!$G13335=$B$1,Colin!$H13335&lt;=$C$3),Colin!$I13335,)</f>
        <v>0</v>
      </c>
      <c r="N13335" s="38">
        <f>IF(AND(Colin!$G13335=$B$2,Colin!$H13335=$C$3),Colin!$I13335,)</f>
        <v>0</v>
      </c>
      <c r="O13335" s="38">
        <f>IF(AND(Colin!$G13335=$B$2,Colin!$H13335&lt;=$C$3),Colin!$I13335,)</f>
        <v>0</v>
      </c>
      <c r="P13335" s="38">
        <f>IF(Colin!$G13335&lt;$B$2,Colin!$I13335,0)</f>
        <v>0</v>
      </c>
      <c r="Q13335" s="38">
        <f>IF(Colin!$G13335&lt;$B$1,Colin!$I13335,0)</f>
        <v>0</v>
      </c>
    </row>
    <row r="13336" spans="12:17" x14ac:dyDescent="0.25">
      <c r="L13336" s="38">
        <f>IF(AND(Colin!$G13336=$B$1,Colin!$H13336=$C$3),Colin!$I13336,)</f>
        <v>0</v>
      </c>
      <c r="M13336" s="38">
        <f>IF(AND(Colin!$G13336=$B$1,Colin!$H13336&lt;=$C$3),Colin!$I13336,)</f>
        <v>0</v>
      </c>
      <c r="N13336" s="38">
        <f>IF(AND(Colin!$G13336=$B$2,Colin!$H13336=$C$3),Colin!$I13336,)</f>
        <v>0</v>
      </c>
      <c r="O13336" s="38">
        <f>IF(AND(Colin!$G13336=$B$2,Colin!$H13336&lt;=$C$3),Colin!$I13336,)</f>
        <v>0</v>
      </c>
      <c r="P13336" s="38">
        <f>IF(Colin!$G13336&lt;$B$2,Colin!$I13336,0)</f>
        <v>0</v>
      </c>
      <c r="Q13336" s="38">
        <f>IF(Colin!$G13336&lt;$B$1,Colin!$I13336,0)</f>
        <v>0</v>
      </c>
    </row>
    <row r="13337" spans="12:17" x14ac:dyDescent="0.25">
      <c r="L13337" s="38">
        <f>IF(AND(Colin!$G13337=$B$1,Colin!$H13337=$C$3),Colin!$I13337,)</f>
        <v>0</v>
      </c>
      <c r="M13337" s="38">
        <f>IF(AND(Colin!$G13337=$B$1,Colin!$H13337&lt;=$C$3),Colin!$I13337,)</f>
        <v>0</v>
      </c>
      <c r="N13337" s="38">
        <f>IF(AND(Colin!$G13337=$B$2,Colin!$H13337=$C$3),Colin!$I13337,)</f>
        <v>0</v>
      </c>
      <c r="O13337" s="38">
        <f>IF(AND(Colin!$G13337=$B$2,Colin!$H13337&lt;=$C$3),Colin!$I13337,)</f>
        <v>0</v>
      </c>
      <c r="P13337" s="38">
        <f>IF(Colin!$G13337&lt;$B$2,Colin!$I13337,0)</f>
        <v>0</v>
      </c>
      <c r="Q13337" s="38">
        <f>IF(Colin!$G13337&lt;$B$1,Colin!$I13337,0)</f>
        <v>0</v>
      </c>
    </row>
    <row r="13338" spans="12:17" x14ac:dyDescent="0.25">
      <c r="L13338" s="38">
        <f>IF(AND(Colin!$G13338=$B$1,Colin!$H13338=$C$3),Colin!$I13338,)</f>
        <v>0</v>
      </c>
      <c r="M13338" s="38">
        <f>IF(AND(Colin!$G13338=$B$1,Colin!$H13338&lt;=$C$3),Colin!$I13338,)</f>
        <v>0</v>
      </c>
      <c r="N13338" s="38">
        <f>IF(AND(Colin!$G13338=$B$2,Colin!$H13338=$C$3),Colin!$I13338,)</f>
        <v>0</v>
      </c>
      <c r="O13338" s="38">
        <f>IF(AND(Colin!$G13338=$B$2,Colin!$H13338&lt;=$C$3),Colin!$I13338,)</f>
        <v>0</v>
      </c>
      <c r="P13338" s="38">
        <f>IF(Colin!$G13338&lt;$B$2,Colin!$I13338,0)</f>
        <v>0</v>
      </c>
      <c r="Q13338" s="38">
        <f>IF(Colin!$G13338&lt;$B$1,Colin!$I13338,0)</f>
        <v>0</v>
      </c>
    </row>
    <row r="13339" spans="12:17" x14ac:dyDescent="0.25">
      <c r="L13339" s="38">
        <f>IF(AND(Colin!$G13339=$B$1,Colin!$H13339=$C$3),Colin!$I13339,)</f>
        <v>0</v>
      </c>
      <c r="M13339" s="38">
        <f>IF(AND(Colin!$G13339=$B$1,Colin!$H13339&lt;=$C$3),Colin!$I13339,)</f>
        <v>0</v>
      </c>
      <c r="N13339" s="38">
        <f>IF(AND(Colin!$G13339=$B$2,Colin!$H13339=$C$3),Colin!$I13339,)</f>
        <v>0</v>
      </c>
      <c r="O13339" s="38">
        <f>IF(AND(Colin!$G13339=$B$2,Colin!$H13339&lt;=$C$3),Colin!$I13339,)</f>
        <v>0</v>
      </c>
      <c r="P13339" s="38">
        <f>IF(Colin!$G13339&lt;$B$2,Colin!$I13339,0)</f>
        <v>0</v>
      </c>
      <c r="Q13339" s="38">
        <f>IF(Colin!$G13339&lt;$B$1,Colin!$I13339,0)</f>
        <v>0</v>
      </c>
    </row>
    <row r="13340" spans="12:17" x14ac:dyDescent="0.25">
      <c r="L13340" s="38">
        <f>IF(AND(Colin!$G13340=$B$1,Colin!$H13340=$C$3),Colin!$I13340,)</f>
        <v>0</v>
      </c>
      <c r="M13340" s="38">
        <f>IF(AND(Colin!$G13340=$B$1,Colin!$H13340&lt;=$C$3),Colin!$I13340,)</f>
        <v>0</v>
      </c>
      <c r="N13340" s="38">
        <f>IF(AND(Colin!$G13340=$B$2,Colin!$H13340=$C$3),Colin!$I13340,)</f>
        <v>0</v>
      </c>
      <c r="O13340" s="38">
        <f>IF(AND(Colin!$G13340=$B$2,Colin!$H13340&lt;=$C$3),Colin!$I13340,)</f>
        <v>0</v>
      </c>
      <c r="P13340" s="38">
        <f>IF(Colin!$G13340&lt;$B$2,Colin!$I13340,0)</f>
        <v>0</v>
      </c>
      <c r="Q13340" s="38">
        <f>IF(Colin!$G13340&lt;$B$1,Colin!$I13340,0)</f>
        <v>0</v>
      </c>
    </row>
    <row r="13341" spans="12:17" x14ac:dyDescent="0.25">
      <c r="L13341" s="38">
        <f>IF(AND(Colin!$G13341=$B$1,Colin!$H13341=$C$3),Colin!$I13341,)</f>
        <v>0</v>
      </c>
      <c r="M13341" s="38">
        <f>IF(AND(Colin!$G13341=$B$1,Colin!$H13341&lt;=$C$3),Colin!$I13341,)</f>
        <v>0</v>
      </c>
      <c r="N13341" s="38">
        <f>IF(AND(Colin!$G13341=$B$2,Colin!$H13341=$C$3),Colin!$I13341,)</f>
        <v>0</v>
      </c>
      <c r="O13341" s="38">
        <f>IF(AND(Colin!$G13341=$B$2,Colin!$H13341&lt;=$C$3),Colin!$I13341,)</f>
        <v>0</v>
      </c>
      <c r="P13341" s="38">
        <f>IF(Colin!$G13341&lt;$B$2,Colin!$I13341,0)</f>
        <v>0</v>
      </c>
      <c r="Q13341" s="38">
        <f>IF(Colin!$G13341&lt;$B$1,Colin!$I13341,0)</f>
        <v>0</v>
      </c>
    </row>
    <row r="13342" spans="12:17" x14ac:dyDescent="0.25">
      <c r="L13342" s="38">
        <f>IF(AND(Colin!$G13342=$B$1,Colin!$H13342=$C$3),Colin!$I13342,)</f>
        <v>0</v>
      </c>
      <c r="M13342" s="38">
        <f>IF(AND(Colin!$G13342=$B$1,Colin!$H13342&lt;=$C$3),Colin!$I13342,)</f>
        <v>0</v>
      </c>
      <c r="N13342" s="38">
        <f>IF(AND(Colin!$G13342=$B$2,Colin!$H13342=$C$3),Colin!$I13342,)</f>
        <v>0</v>
      </c>
      <c r="O13342" s="38">
        <f>IF(AND(Colin!$G13342=$B$2,Colin!$H13342&lt;=$C$3),Colin!$I13342,)</f>
        <v>0</v>
      </c>
      <c r="P13342" s="38">
        <f>IF(Colin!$G13342&lt;$B$2,Colin!$I13342,0)</f>
        <v>0</v>
      </c>
      <c r="Q13342" s="38">
        <f>IF(Colin!$G13342&lt;$B$1,Colin!$I13342,0)</f>
        <v>0</v>
      </c>
    </row>
    <row r="13343" spans="12:17" x14ac:dyDescent="0.25">
      <c r="L13343" s="38">
        <f>IF(AND(Colin!$G13343=$B$1,Colin!$H13343=$C$3),Colin!$I13343,)</f>
        <v>0</v>
      </c>
      <c r="M13343" s="38">
        <f>IF(AND(Colin!$G13343=$B$1,Colin!$H13343&lt;=$C$3),Colin!$I13343,)</f>
        <v>0</v>
      </c>
      <c r="N13343" s="38">
        <f>IF(AND(Colin!$G13343=$B$2,Colin!$H13343=$C$3),Colin!$I13343,)</f>
        <v>0</v>
      </c>
      <c r="O13343" s="38">
        <f>IF(AND(Colin!$G13343=$B$2,Colin!$H13343&lt;=$C$3),Colin!$I13343,)</f>
        <v>0</v>
      </c>
      <c r="P13343" s="38">
        <f>IF(Colin!$G13343&lt;$B$2,Colin!$I13343,0)</f>
        <v>0</v>
      </c>
      <c r="Q13343" s="38">
        <f>IF(Colin!$G13343&lt;$B$1,Colin!$I13343,0)</f>
        <v>0</v>
      </c>
    </row>
    <row r="13344" spans="12:17" x14ac:dyDescent="0.25">
      <c r="L13344" s="38">
        <f>IF(AND(Colin!$G13344=$B$1,Colin!$H13344=$C$3),Colin!$I13344,)</f>
        <v>0</v>
      </c>
      <c r="M13344" s="38">
        <f>IF(AND(Colin!$G13344=$B$1,Colin!$H13344&lt;=$C$3),Colin!$I13344,)</f>
        <v>0</v>
      </c>
      <c r="N13344" s="38">
        <f>IF(AND(Colin!$G13344=$B$2,Colin!$H13344=$C$3),Colin!$I13344,)</f>
        <v>0</v>
      </c>
      <c r="O13344" s="38">
        <f>IF(AND(Colin!$G13344=$B$2,Colin!$H13344&lt;=$C$3),Colin!$I13344,)</f>
        <v>0</v>
      </c>
      <c r="P13344" s="38">
        <f>IF(Colin!$G13344&lt;$B$2,Colin!$I13344,0)</f>
        <v>0</v>
      </c>
      <c r="Q13344" s="38">
        <f>IF(Colin!$G13344&lt;$B$1,Colin!$I13344,0)</f>
        <v>0</v>
      </c>
    </row>
    <row r="13345" spans="12:17" x14ac:dyDescent="0.25">
      <c r="L13345" s="38">
        <f>IF(AND(Colin!$G13345=$B$1,Colin!$H13345=$C$3),Colin!$I13345,)</f>
        <v>0</v>
      </c>
      <c r="M13345" s="38">
        <f>IF(AND(Colin!$G13345=$B$1,Colin!$H13345&lt;=$C$3),Colin!$I13345,)</f>
        <v>0</v>
      </c>
      <c r="N13345" s="38">
        <f>IF(AND(Colin!$G13345=$B$2,Colin!$H13345=$C$3),Colin!$I13345,)</f>
        <v>0</v>
      </c>
      <c r="O13345" s="38">
        <f>IF(AND(Colin!$G13345=$B$2,Colin!$H13345&lt;=$C$3),Colin!$I13345,)</f>
        <v>0</v>
      </c>
      <c r="P13345" s="38">
        <f>IF(Colin!$G13345&lt;$B$2,Colin!$I13345,0)</f>
        <v>0</v>
      </c>
      <c r="Q13345" s="38">
        <f>IF(Colin!$G13345&lt;$B$1,Colin!$I13345,0)</f>
        <v>0</v>
      </c>
    </row>
    <row r="13346" spans="12:17" x14ac:dyDescent="0.25">
      <c r="L13346" s="38">
        <f>IF(AND(Colin!$G13346=$B$1,Colin!$H13346=$C$3),Colin!$I13346,)</f>
        <v>0</v>
      </c>
      <c r="M13346" s="38">
        <f>IF(AND(Colin!$G13346=$B$1,Colin!$H13346&lt;=$C$3),Colin!$I13346,)</f>
        <v>0</v>
      </c>
      <c r="N13346" s="38">
        <f>IF(AND(Colin!$G13346=$B$2,Colin!$H13346=$C$3),Colin!$I13346,)</f>
        <v>0</v>
      </c>
      <c r="O13346" s="38">
        <f>IF(AND(Colin!$G13346=$B$2,Colin!$H13346&lt;=$C$3),Colin!$I13346,)</f>
        <v>0</v>
      </c>
      <c r="P13346" s="38">
        <f>IF(Colin!$G13346&lt;$B$2,Colin!$I13346,0)</f>
        <v>0</v>
      </c>
      <c r="Q13346" s="38">
        <f>IF(Colin!$G13346&lt;$B$1,Colin!$I13346,0)</f>
        <v>0</v>
      </c>
    </row>
    <row r="13347" spans="12:17" x14ac:dyDescent="0.25">
      <c r="L13347" s="38">
        <f>IF(AND(Colin!$G13347=$B$1,Colin!$H13347=$C$3),Colin!$I13347,)</f>
        <v>0</v>
      </c>
      <c r="M13347" s="38">
        <f>IF(AND(Colin!$G13347=$B$1,Colin!$H13347&lt;=$C$3),Colin!$I13347,)</f>
        <v>0</v>
      </c>
      <c r="N13347" s="38">
        <f>IF(AND(Colin!$G13347=$B$2,Colin!$H13347=$C$3),Colin!$I13347,)</f>
        <v>0</v>
      </c>
      <c r="O13347" s="38">
        <f>IF(AND(Colin!$G13347=$B$2,Colin!$H13347&lt;=$C$3),Colin!$I13347,)</f>
        <v>0</v>
      </c>
      <c r="P13347" s="38">
        <f>IF(Colin!$G13347&lt;$B$2,Colin!$I13347,0)</f>
        <v>0</v>
      </c>
      <c r="Q13347" s="38">
        <f>IF(Colin!$G13347&lt;$B$1,Colin!$I13347,0)</f>
        <v>0</v>
      </c>
    </row>
    <row r="13348" spans="12:17" x14ac:dyDescent="0.25">
      <c r="L13348" s="38">
        <f>IF(AND(Colin!$G13348=$B$1,Colin!$H13348=$C$3),Colin!$I13348,)</f>
        <v>0</v>
      </c>
      <c r="M13348" s="38">
        <f>IF(AND(Colin!$G13348=$B$1,Colin!$H13348&lt;=$C$3),Colin!$I13348,)</f>
        <v>0</v>
      </c>
      <c r="N13348" s="38">
        <f>IF(AND(Colin!$G13348=$B$2,Colin!$H13348=$C$3),Colin!$I13348,)</f>
        <v>0</v>
      </c>
      <c r="O13348" s="38">
        <f>IF(AND(Colin!$G13348=$B$2,Colin!$H13348&lt;=$C$3),Colin!$I13348,)</f>
        <v>0</v>
      </c>
      <c r="P13348" s="38">
        <f>IF(Colin!$G13348&lt;$B$2,Colin!$I13348,0)</f>
        <v>0</v>
      </c>
      <c r="Q13348" s="38">
        <f>IF(Colin!$G13348&lt;$B$1,Colin!$I13348,0)</f>
        <v>0</v>
      </c>
    </row>
    <row r="13349" spans="12:17" x14ac:dyDescent="0.25">
      <c r="L13349" s="38">
        <f>IF(AND(Colin!$G13349=$B$1,Colin!$H13349=$C$3),Colin!$I13349,)</f>
        <v>0</v>
      </c>
      <c r="M13349" s="38">
        <f>IF(AND(Colin!$G13349=$B$1,Colin!$H13349&lt;=$C$3),Colin!$I13349,)</f>
        <v>0</v>
      </c>
      <c r="N13349" s="38">
        <f>IF(AND(Colin!$G13349=$B$2,Colin!$H13349=$C$3),Colin!$I13349,)</f>
        <v>0</v>
      </c>
      <c r="O13349" s="38">
        <f>IF(AND(Colin!$G13349=$B$2,Colin!$H13349&lt;=$C$3),Colin!$I13349,)</f>
        <v>0</v>
      </c>
      <c r="P13349" s="38">
        <f>IF(Colin!$G13349&lt;$B$2,Colin!$I13349,0)</f>
        <v>0</v>
      </c>
      <c r="Q13349" s="38">
        <f>IF(Colin!$G13349&lt;$B$1,Colin!$I13349,0)</f>
        <v>0</v>
      </c>
    </row>
    <row r="13350" spans="12:17" x14ac:dyDescent="0.25">
      <c r="L13350" s="38">
        <f>IF(AND(Colin!$G13350=$B$1,Colin!$H13350=$C$3),Colin!$I13350,)</f>
        <v>0</v>
      </c>
      <c r="M13350" s="38">
        <f>IF(AND(Colin!$G13350=$B$1,Colin!$H13350&lt;=$C$3),Colin!$I13350,)</f>
        <v>0</v>
      </c>
      <c r="N13350" s="38">
        <f>IF(AND(Colin!$G13350=$B$2,Colin!$H13350=$C$3),Colin!$I13350,)</f>
        <v>0</v>
      </c>
      <c r="O13350" s="38">
        <f>IF(AND(Colin!$G13350=$B$2,Colin!$H13350&lt;=$C$3),Colin!$I13350,)</f>
        <v>0</v>
      </c>
      <c r="P13350" s="38">
        <f>IF(Colin!$G13350&lt;$B$2,Colin!$I13350,0)</f>
        <v>0</v>
      </c>
      <c r="Q13350" s="38">
        <f>IF(Colin!$G13350&lt;$B$1,Colin!$I13350,0)</f>
        <v>0</v>
      </c>
    </row>
    <row r="13351" spans="12:17" x14ac:dyDescent="0.25">
      <c r="L13351" s="38">
        <f>IF(AND(Colin!$G13351=$B$1,Colin!$H13351=$C$3),Colin!$I13351,)</f>
        <v>0</v>
      </c>
      <c r="M13351" s="38">
        <f>IF(AND(Colin!$G13351=$B$1,Colin!$H13351&lt;=$C$3),Colin!$I13351,)</f>
        <v>0</v>
      </c>
      <c r="N13351" s="38">
        <f>IF(AND(Colin!$G13351=$B$2,Colin!$H13351=$C$3),Colin!$I13351,)</f>
        <v>0</v>
      </c>
      <c r="O13351" s="38">
        <f>IF(AND(Colin!$G13351=$B$2,Colin!$H13351&lt;=$C$3),Colin!$I13351,)</f>
        <v>0</v>
      </c>
      <c r="P13351" s="38">
        <f>IF(Colin!$G13351&lt;$B$2,Colin!$I13351,0)</f>
        <v>0</v>
      </c>
      <c r="Q13351" s="38">
        <f>IF(Colin!$G13351&lt;$B$1,Colin!$I13351,0)</f>
        <v>0</v>
      </c>
    </row>
    <row r="13352" spans="12:17" x14ac:dyDescent="0.25">
      <c r="L13352" s="38">
        <f>IF(AND(Colin!$G13352=$B$1,Colin!$H13352=$C$3),Colin!$I13352,)</f>
        <v>0</v>
      </c>
      <c r="M13352" s="38">
        <f>IF(AND(Colin!$G13352=$B$1,Colin!$H13352&lt;=$C$3),Colin!$I13352,)</f>
        <v>0</v>
      </c>
      <c r="N13352" s="38">
        <f>IF(AND(Colin!$G13352=$B$2,Colin!$H13352=$C$3),Colin!$I13352,)</f>
        <v>0</v>
      </c>
      <c r="O13352" s="38">
        <f>IF(AND(Colin!$G13352=$B$2,Colin!$H13352&lt;=$C$3),Colin!$I13352,)</f>
        <v>0</v>
      </c>
      <c r="P13352" s="38">
        <f>IF(Colin!$G13352&lt;$B$2,Colin!$I13352,0)</f>
        <v>0</v>
      </c>
      <c r="Q13352" s="38">
        <f>IF(Colin!$G13352&lt;$B$1,Colin!$I13352,0)</f>
        <v>0</v>
      </c>
    </row>
    <row r="13353" spans="12:17" x14ac:dyDescent="0.25">
      <c r="L13353" s="38">
        <f>IF(AND(Colin!$G13353=$B$1,Colin!$H13353=$C$3),Colin!$I13353,)</f>
        <v>0</v>
      </c>
      <c r="M13353" s="38">
        <f>IF(AND(Colin!$G13353=$B$1,Colin!$H13353&lt;=$C$3),Colin!$I13353,)</f>
        <v>0</v>
      </c>
      <c r="N13353" s="38">
        <f>IF(AND(Colin!$G13353=$B$2,Colin!$H13353=$C$3),Colin!$I13353,)</f>
        <v>0</v>
      </c>
      <c r="O13353" s="38">
        <f>IF(AND(Colin!$G13353=$B$2,Colin!$H13353&lt;=$C$3),Colin!$I13353,)</f>
        <v>0</v>
      </c>
      <c r="P13353" s="38">
        <f>IF(Colin!$G13353&lt;$B$2,Colin!$I13353,0)</f>
        <v>0</v>
      </c>
      <c r="Q13353" s="38">
        <f>IF(Colin!$G13353&lt;$B$1,Colin!$I13353,0)</f>
        <v>0</v>
      </c>
    </row>
    <row r="13354" spans="12:17" x14ac:dyDescent="0.25">
      <c r="L13354" s="38">
        <f>IF(AND(Colin!$G13354=$B$1,Colin!$H13354=$C$3),Colin!$I13354,)</f>
        <v>0</v>
      </c>
      <c r="M13354" s="38">
        <f>IF(AND(Colin!$G13354=$B$1,Colin!$H13354&lt;=$C$3),Colin!$I13354,)</f>
        <v>0</v>
      </c>
      <c r="N13354" s="38">
        <f>IF(AND(Colin!$G13354=$B$2,Colin!$H13354=$C$3),Colin!$I13354,)</f>
        <v>0</v>
      </c>
      <c r="O13354" s="38">
        <f>IF(AND(Colin!$G13354=$B$2,Colin!$H13354&lt;=$C$3),Colin!$I13354,)</f>
        <v>0</v>
      </c>
      <c r="P13354" s="38">
        <f>IF(Colin!$G13354&lt;$B$2,Colin!$I13354,0)</f>
        <v>0</v>
      </c>
      <c r="Q13354" s="38">
        <f>IF(Colin!$G13354&lt;$B$1,Colin!$I13354,0)</f>
        <v>0</v>
      </c>
    </row>
    <row r="13355" spans="12:17" x14ac:dyDescent="0.25">
      <c r="L13355" s="38">
        <f>IF(AND(Colin!$G13355=$B$1,Colin!$H13355=$C$3),Colin!$I13355,)</f>
        <v>0</v>
      </c>
      <c r="M13355" s="38">
        <f>IF(AND(Colin!$G13355=$B$1,Colin!$H13355&lt;=$C$3),Colin!$I13355,)</f>
        <v>0</v>
      </c>
      <c r="N13355" s="38">
        <f>IF(AND(Colin!$G13355=$B$2,Colin!$H13355=$C$3),Colin!$I13355,)</f>
        <v>0</v>
      </c>
      <c r="O13355" s="38">
        <f>IF(AND(Colin!$G13355=$B$2,Colin!$H13355&lt;=$C$3),Colin!$I13355,)</f>
        <v>0</v>
      </c>
      <c r="P13355" s="38">
        <f>IF(Colin!$G13355&lt;$B$2,Colin!$I13355,0)</f>
        <v>0</v>
      </c>
      <c r="Q13355" s="38">
        <f>IF(Colin!$G13355&lt;$B$1,Colin!$I13355,0)</f>
        <v>0</v>
      </c>
    </row>
    <row r="13356" spans="12:17" x14ac:dyDescent="0.25">
      <c r="L13356" s="38">
        <f>IF(AND(Colin!$G13356=$B$1,Colin!$H13356=$C$3),Colin!$I13356,)</f>
        <v>0</v>
      </c>
      <c r="M13356" s="38">
        <f>IF(AND(Colin!$G13356=$B$1,Colin!$H13356&lt;=$C$3),Colin!$I13356,)</f>
        <v>0</v>
      </c>
      <c r="N13356" s="38">
        <f>IF(AND(Colin!$G13356=$B$2,Colin!$H13356=$C$3),Colin!$I13356,)</f>
        <v>0</v>
      </c>
      <c r="O13356" s="38">
        <f>IF(AND(Colin!$G13356=$B$2,Colin!$H13356&lt;=$C$3),Colin!$I13356,)</f>
        <v>0</v>
      </c>
      <c r="P13356" s="38">
        <f>IF(Colin!$G13356&lt;$B$2,Colin!$I13356,0)</f>
        <v>0</v>
      </c>
      <c r="Q13356" s="38">
        <f>IF(Colin!$G13356&lt;$B$1,Colin!$I13356,0)</f>
        <v>0</v>
      </c>
    </row>
    <row r="13357" spans="12:17" x14ac:dyDescent="0.25">
      <c r="L13357" s="38">
        <f>IF(AND(Colin!$G13357=$B$1,Colin!$H13357=$C$3),Colin!$I13357,)</f>
        <v>0</v>
      </c>
      <c r="M13357" s="38">
        <f>IF(AND(Colin!$G13357=$B$1,Colin!$H13357&lt;=$C$3),Colin!$I13357,)</f>
        <v>0</v>
      </c>
      <c r="N13357" s="38">
        <f>IF(AND(Colin!$G13357=$B$2,Colin!$H13357=$C$3),Colin!$I13357,)</f>
        <v>0</v>
      </c>
      <c r="O13357" s="38">
        <f>IF(AND(Colin!$G13357=$B$2,Colin!$H13357&lt;=$C$3),Colin!$I13357,)</f>
        <v>0</v>
      </c>
      <c r="P13357" s="38">
        <f>IF(Colin!$G13357&lt;$B$2,Colin!$I13357,0)</f>
        <v>0</v>
      </c>
      <c r="Q13357" s="38">
        <f>IF(Colin!$G13357&lt;$B$1,Colin!$I13357,0)</f>
        <v>0</v>
      </c>
    </row>
    <row r="13358" spans="12:17" x14ac:dyDescent="0.25">
      <c r="L13358" s="38">
        <f>IF(AND(Colin!$G13358=$B$1,Colin!$H13358=$C$3),Colin!$I13358,)</f>
        <v>0</v>
      </c>
      <c r="M13358" s="38">
        <f>IF(AND(Colin!$G13358=$B$1,Colin!$H13358&lt;=$C$3),Colin!$I13358,)</f>
        <v>0</v>
      </c>
      <c r="N13358" s="38">
        <f>IF(AND(Colin!$G13358=$B$2,Colin!$H13358=$C$3),Colin!$I13358,)</f>
        <v>0</v>
      </c>
      <c r="O13358" s="38">
        <f>IF(AND(Colin!$G13358=$B$2,Colin!$H13358&lt;=$C$3),Colin!$I13358,)</f>
        <v>0</v>
      </c>
      <c r="P13358" s="38">
        <f>IF(Colin!$G13358&lt;$B$2,Colin!$I13358,0)</f>
        <v>0</v>
      </c>
      <c r="Q13358" s="38">
        <f>IF(Colin!$G13358&lt;$B$1,Colin!$I13358,0)</f>
        <v>0</v>
      </c>
    </row>
    <row r="13359" spans="12:17" x14ac:dyDescent="0.25">
      <c r="L13359" s="38">
        <f>IF(AND(Colin!$G13359=$B$1,Colin!$H13359=$C$3),Colin!$I13359,)</f>
        <v>0</v>
      </c>
      <c r="M13359" s="38">
        <f>IF(AND(Colin!$G13359=$B$1,Colin!$H13359&lt;=$C$3),Colin!$I13359,)</f>
        <v>0</v>
      </c>
      <c r="N13359" s="38">
        <f>IF(AND(Colin!$G13359=$B$2,Colin!$H13359=$C$3),Colin!$I13359,)</f>
        <v>0</v>
      </c>
      <c r="O13359" s="38">
        <f>IF(AND(Colin!$G13359=$B$2,Colin!$H13359&lt;=$C$3),Colin!$I13359,)</f>
        <v>0</v>
      </c>
      <c r="P13359" s="38">
        <f>IF(Colin!$G13359&lt;$B$2,Colin!$I13359,0)</f>
        <v>0</v>
      </c>
      <c r="Q13359" s="38">
        <f>IF(Colin!$G13359&lt;$B$1,Colin!$I13359,0)</f>
        <v>0</v>
      </c>
    </row>
    <row r="13360" spans="12:17" x14ac:dyDescent="0.25">
      <c r="L13360" s="38">
        <f>IF(AND(Colin!$G13360=$B$1,Colin!$H13360=$C$3),Colin!$I13360,)</f>
        <v>0</v>
      </c>
      <c r="M13360" s="38">
        <f>IF(AND(Colin!$G13360=$B$1,Colin!$H13360&lt;=$C$3),Colin!$I13360,)</f>
        <v>0</v>
      </c>
      <c r="N13360" s="38">
        <f>IF(AND(Colin!$G13360=$B$2,Colin!$H13360=$C$3),Colin!$I13360,)</f>
        <v>0</v>
      </c>
      <c r="O13360" s="38">
        <f>IF(AND(Colin!$G13360=$B$2,Colin!$H13360&lt;=$C$3),Colin!$I13360,)</f>
        <v>0</v>
      </c>
      <c r="P13360" s="38">
        <f>IF(Colin!$G13360&lt;$B$2,Colin!$I13360,0)</f>
        <v>0</v>
      </c>
      <c r="Q13360" s="38">
        <f>IF(Colin!$G13360&lt;$B$1,Colin!$I13360,0)</f>
        <v>0</v>
      </c>
    </row>
    <row r="13361" spans="12:17" x14ac:dyDescent="0.25">
      <c r="L13361" s="38">
        <f>IF(AND(Colin!$G13361=$B$1,Colin!$H13361=$C$3),Colin!$I13361,)</f>
        <v>0</v>
      </c>
      <c r="M13361" s="38">
        <f>IF(AND(Colin!$G13361=$B$1,Colin!$H13361&lt;=$C$3),Colin!$I13361,)</f>
        <v>0</v>
      </c>
      <c r="N13361" s="38">
        <f>IF(AND(Colin!$G13361=$B$2,Colin!$H13361=$C$3),Colin!$I13361,)</f>
        <v>0</v>
      </c>
      <c r="O13361" s="38">
        <f>IF(AND(Colin!$G13361=$B$2,Colin!$H13361&lt;=$C$3),Colin!$I13361,)</f>
        <v>0</v>
      </c>
      <c r="P13361" s="38">
        <f>IF(Colin!$G13361&lt;$B$2,Colin!$I13361,0)</f>
        <v>0</v>
      </c>
      <c r="Q13361" s="38">
        <f>IF(Colin!$G13361&lt;$B$1,Colin!$I13361,0)</f>
        <v>0</v>
      </c>
    </row>
    <row r="13362" spans="12:17" x14ac:dyDescent="0.25">
      <c r="L13362" s="38">
        <f>IF(AND(Colin!$G13362=$B$1,Colin!$H13362=$C$3),Colin!$I13362,)</f>
        <v>0</v>
      </c>
      <c r="M13362" s="38">
        <f>IF(AND(Colin!$G13362=$B$1,Colin!$H13362&lt;=$C$3),Colin!$I13362,)</f>
        <v>0</v>
      </c>
      <c r="N13362" s="38">
        <f>IF(AND(Colin!$G13362=$B$2,Colin!$H13362=$C$3),Colin!$I13362,)</f>
        <v>0</v>
      </c>
      <c r="O13362" s="38">
        <f>IF(AND(Colin!$G13362=$B$2,Colin!$H13362&lt;=$C$3),Colin!$I13362,)</f>
        <v>0</v>
      </c>
      <c r="P13362" s="38">
        <f>IF(Colin!$G13362&lt;$B$2,Colin!$I13362,0)</f>
        <v>0</v>
      </c>
      <c r="Q13362" s="38">
        <f>IF(Colin!$G13362&lt;$B$1,Colin!$I13362,0)</f>
        <v>0</v>
      </c>
    </row>
    <row r="13363" spans="12:17" x14ac:dyDescent="0.25">
      <c r="L13363" s="38">
        <f>IF(AND(Colin!$G13363=$B$1,Colin!$H13363=$C$3),Colin!$I13363,)</f>
        <v>0</v>
      </c>
      <c r="M13363" s="38">
        <f>IF(AND(Colin!$G13363=$B$1,Colin!$H13363&lt;=$C$3),Colin!$I13363,)</f>
        <v>0</v>
      </c>
      <c r="N13363" s="38">
        <f>IF(AND(Colin!$G13363=$B$2,Colin!$H13363=$C$3),Colin!$I13363,)</f>
        <v>0</v>
      </c>
      <c r="O13363" s="38">
        <f>IF(AND(Colin!$G13363=$B$2,Colin!$H13363&lt;=$C$3),Colin!$I13363,)</f>
        <v>0</v>
      </c>
      <c r="P13363" s="38">
        <f>IF(Colin!$G13363&lt;$B$2,Colin!$I13363,0)</f>
        <v>0</v>
      </c>
      <c r="Q13363" s="38">
        <f>IF(Colin!$G13363&lt;$B$1,Colin!$I13363,0)</f>
        <v>0</v>
      </c>
    </row>
    <row r="13364" spans="12:17" x14ac:dyDescent="0.25">
      <c r="L13364" s="38">
        <f>IF(AND(Colin!$G13364=$B$1,Colin!$H13364=$C$3),Colin!$I13364,)</f>
        <v>0</v>
      </c>
      <c r="M13364" s="38">
        <f>IF(AND(Colin!$G13364=$B$1,Colin!$H13364&lt;=$C$3),Colin!$I13364,)</f>
        <v>0</v>
      </c>
      <c r="N13364" s="38">
        <f>IF(AND(Colin!$G13364=$B$2,Colin!$H13364=$C$3),Colin!$I13364,)</f>
        <v>0</v>
      </c>
      <c r="O13364" s="38">
        <f>IF(AND(Colin!$G13364=$B$2,Colin!$H13364&lt;=$C$3),Colin!$I13364,)</f>
        <v>0</v>
      </c>
      <c r="P13364" s="38">
        <f>IF(Colin!$G13364&lt;$B$2,Colin!$I13364,0)</f>
        <v>0</v>
      </c>
      <c r="Q13364" s="38">
        <f>IF(Colin!$G13364&lt;$B$1,Colin!$I13364,0)</f>
        <v>0</v>
      </c>
    </row>
    <row r="13365" spans="12:17" x14ac:dyDescent="0.25">
      <c r="L13365" s="38">
        <f>IF(AND(Colin!$G13365=$B$1,Colin!$H13365=$C$3),Colin!$I13365,)</f>
        <v>0</v>
      </c>
      <c r="M13365" s="38">
        <f>IF(AND(Colin!$G13365=$B$1,Colin!$H13365&lt;=$C$3),Colin!$I13365,)</f>
        <v>0</v>
      </c>
      <c r="N13365" s="38">
        <f>IF(AND(Colin!$G13365=$B$2,Colin!$H13365=$C$3),Colin!$I13365,)</f>
        <v>0</v>
      </c>
      <c r="O13365" s="38">
        <f>IF(AND(Colin!$G13365=$B$2,Colin!$H13365&lt;=$C$3),Colin!$I13365,)</f>
        <v>0</v>
      </c>
      <c r="P13365" s="38">
        <f>IF(Colin!$G13365&lt;$B$2,Colin!$I13365,0)</f>
        <v>0</v>
      </c>
      <c r="Q13365" s="38">
        <f>IF(Colin!$G13365&lt;$B$1,Colin!$I13365,0)</f>
        <v>0</v>
      </c>
    </row>
    <row r="13366" spans="12:17" x14ac:dyDescent="0.25">
      <c r="L13366" s="38">
        <f>IF(AND(Colin!$G13366=$B$1,Colin!$H13366=$C$3),Colin!$I13366,)</f>
        <v>0</v>
      </c>
      <c r="M13366" s="38">
        <f>IF(AND(Colin!$G13366=$B$1,Colin!$H13366&lt;=$C$3),Colin!$I13366,)</f>
        <v>0</v>
      </c>
      <c r="N13366" s="38">
        <f>IF(AND(Colin!$G13366=$B$2,Colin!$H13366=$C$3),Colin!$I13366,)</f>
        <v>0</v>
      </c>
      <c r="O13366" s="38">
        <f>IF(AND(Colin!$G13366=$B$2,Colin!$H13366&lt;=$C$3),Colin!$I13366,)</f>
        <v>0</v>
      </c>
      <c r="P13366" s="38">
        <f>IF(Colin!$G13366&lt;$B$2,Colin!$I13366,0)</f>
        <v>0</v>
      </c>
      <c r="Q13366" s="38">
        <f>IF(Colin!$G13366&lt;$B$1,Colin!$I13366,0)</f>
        <v>0</v>
      </c>
    </row>
    <row r="13367" spans="12:17" x14ac:dyDescent="0.25">
      <c r="L13367" s="38">
        <f>IF(AND(Colin!$G13367=$B$1,Colin!$H13367=$C$3),Colin!$I13367,)</f>
        <v>0</v>
      </c>
      <c r="M13367" s="38">
        <f>IF(AND(Colin!$G13367=$B$1,Colin!$H13367&lt;=$C$3),Colin!$I13367,)</f>
        <v>0</v>
      </c>
      <c r="N13367" s="38">
        <f>IF(AND(Colin!$G13367=$B$2,Colin!$H13367=$C$3),Colin!$I13367,)</f>
        <v>0</v>
      </c>
      <c r="O13367" s="38">
        <f>IF(AND(Colin!$G13367=$B$2,Colin!$H13367&lt;=$C$3),Colin!$I13367,)</f>
        <v>0</v>
      </c>
      <c r="P13367" s="38">
        <f>IF(Colin!$G13367&lt;$B$2,Colin!$I13367,0)</f>
        <v>0</v>
      </c>
      <c r="Q13367" s="38">
        <f>IF(Colin!$G13367&lt;$B$1,Colin!$I13367,0)</f>
        <v>0</v>
      </c>
    </row>
    <row r="13368" spans="12:17" x14ac:dyDescent="0.25">
      <c r="L13368" s="38">
        <f>IF(AND(Colin!$G13368=$B$1,Colin!$H13368=$C$3),Colin!$I13368,)</f>
        <v>0</v>
      </c>
      <c r="M13368" s="38">
        <f>IF(AND(Colin!$G13368=$B$1,Colin!$H13368&lt;=$C$3),Colin!$I13368,)</f>
        <v>0</v>
      </c>
      <c r="N13368" s="38">
        <f>IF(AND(Colin!$G13368=$B$2,Colin!$H13368=$C$3),Colin!$I13368,)</f>
        <v>0</v>
      </c>
      <c r="O13368" s="38">
        <f>IF(AND(Colin!$G13368=$B$2,Colin!$H13368&lt;=$C$3),Colin!$I13368,)</f>
        <v>0</v>
      </c>
      <c r="P13368" s="38">
        <f>IF(Colin!$G13368&lt;$B$2,Colin!$I13368,0)</f>
        <v>0</v>
      </c>
      <c r="Q13368" s="38">
        <f>IF(Colin!$G13368&lt;$B$1,Colin!$I13368,0)</f>
        <v>0</v>
      </c>
    </row>
    <row r="13369" spans="12:17" x14ac:dyDescent="0.25">
      <c r="L13369" s="38">
        <f>IF(AND(Colin!$G13369=$B$1,Colin!$H13369=$C$3),Colin!$I13369,)</f>
        <v>0</v>
      </c>
      <c r="M13369" s="38">
        <f>IF(AND(Colin!$G13369=$B$1,Colin!$H13369&lt;=$C$3),Colin!$I13369,)</f>
        <v>0</v>
      </c>
      <c r="N13369" s="38">
        <f>IF(AND(Colin!$G13369=$B$2,Colin!$H13369=$C$3),Colin!$I13369,)</f>
        <v>0</v>
      </c>
      <c r="O13369" s="38">
        <f>IF(AND(Colin!$G13369=$B$2,Colin!$H13369&lt;=$C$3),Colin!$I13369,)</f>
        <v>0</v>
      </c>
      <c r="P13369" s="38">
        <f>IF(Colin!$G13369&lt;$B$2,Colin!$I13369,0)</f>
        <v>0</v>
      </c>
      <c r="Q13369" s="38">
        <f>IF(Colin!$G13369&lt;$B$1,Colin!$I13369,0)</f>
        <v>0</v>
      </c>
    </row>
    <row r="13370" spans="12:17" x14ac:dyDescent="0.25">
      <c r="L13370" s="38">
        <f>IF(AND(Colin!$G13370=$B$1,Colin!$H13370=$C$3),Colin!$I13370,)</f>
        <v>0</v>
      </c>
      <c r="M13370" s="38">
        <f>IF(AND(Colin!$G13370=$B$1,Colin!$H13370&lt;=$C$3),Colin!$I13370,)</f>
        <v>0</v>
      </c>
      <c r="N13370" s="38">
        <f>IF(AND(Colin!$G13370=$B$2,Colin!$H13370=$C$3),Colin!$I13370,)</f>
        <v>0</v>
      </c>
      <c r="O13370" s="38">
        <f>IF(AND(Colin!$G13370=$B$2,Colin!$H13370&lt;=$C$3),Colin!$I13370,)</f>
        <v>0</v>
      </c>
      <c r="P13370" s="38">
        <f>IF(Colin!$G13370&lt;$B$2,Colin!$I13370,0)</f>
        <v>0</v>
      </c>
      <c r="Q13370" s="38">
        <f>IF(Colin!$G13370&lt;$B$1,Colin!$I13370,0)</f>
        <v>0</v>
      </c>
    </row>
    <row r="13371" spans="12:17" x14ac:dyDescent="0.25">
      <c r="L13371" s="38">
        <f>IF(AND(Colin!$G13371=$B$1,Colin!$H13371=$C$3),Colin!$I13371,)</f>
        <v>0</v>
      </c>
      <c r="M13371" s="38">
        <f>IF(AND(Colin!$G13371=$B$1,Colin!$H13371&lt;=$C$3),Colin!$I13371,)</f>
        <v>0</v>
      </c>
      <c r="N13371" s="38">
        <f>IF(AND(Colin!$G13371=$B$2,Colin!$H13371=$C$3),Colin!$I13371,)</f>
        <v>0</v>
      </c>
      <c r="O13371" s="38">
        <f>IF(AND(Colin!$G13371=$B$2,Colin!$H13371&lt;=$C$3),Colin!$I13371,)</f>
        <v>0</v>
      </c>
      <c r="P13371" s="38">
        <f>IF(Colin!$G13371&lt;$B$2,Colin!$I13371,0)</f>
        <v>0</v>
      </c>
      <c r="Q13371" s="38">
        <f>IF(Colin!$G13371&lt;$B$1,Colin!$I13371,0)</f>
        <v>0</v>
      </c>
    </row>
    <row r="13372" spans="12:17" x14ac:dyDescent="0.25">
      <c r="L13372" s="38">
        <f>IF(AND(Colin!$G13372=$B$1,Colin!$H13372=$C$3),Colin!$I13372,)</f>
        <v>0</v>
      </c>
      <c r="M13372" s="38">
        <f>IF(AND(Colin!$G13372=$B$1,Colin!$H13372&lt;=$C$3),Colin!$I13372,)</f>
        <v>0</v>
      </c>
      <c r="N13372" s="38">
        <f>IF(AND(Colin!$G13372=$B$2,Colin!$H13372=$C$3),Colin!$I13372,)</f>
        <v>0</v>
      </c>
      <c r="O13372" s="38">
        <f>IF(AND(Colin!$G13372=$B$2,Colin!$H13372&lt;=$C$3),Colin!$I13372,)</f>
        <v>0</v>
      </c>
      <c r="P13372" s="38">
        <f>IF(Colin!$G13372&lt;$B$2,Colin!$I13372,0)</f>
        <v>0</v>
      </c>
      <c r="Q13372" s="38">
        <f>IF(Colin!$G13372&lt;$B$1,Colin!$I13372,0)</f>
        <v>0</v>
      </c>
    </row>
    <row r="13373" spans="12:17" x14ac:dyDescent="0.25">
      <c r="L13373" s="38">
        <f>IF(AND(Colin!$G13373=$B$1,Colin!$H13373=$C$3),Colin!$I13373,)</f>
        <v>0</v>
      </c>
      <c r="M13373" s="38">
        <f>IF(AND(Colin!$G13373=$B$1,Colin!$H13373&lt;=$C$3),Colin!$I13373,)</f>
        <v>0</v>
      </c>
      <c r="N13373" s="38">
        <f>IF(AND(Colin!$G13373=$B$2,Colin!$H13373=$C$3),Colin!$I13373,)</f>
        <v>0</v>
      </c>
      <c r="O13373" s="38">
        <f>IF(AND(Colin!$G13373=$B$2,Colin!$H13373&lt;=$C$3),Colin!$I13373,)</f>
        <v>0</v>
      </c>
      <c r="P13373" s="38">
        <f>IF(Colin!$G13373&lt;$B$2,Colin!$I13373,0)</f>
        <v>0</v>
      </c>
      <c r="Q13373" s="38">
        <f>IF(Colin!$G13373&lt;$B$1,Colin!$I13373,0)</f>
        <v>0</v>
      </c>
    </row>
    <row r="13374" spans="12:17" x14ac:dyDescent="0.25">
      <c r="L13374" s="38">
        <f>IF(AND(Colin!$G13374=$B$1,Colin!$H13374=$C$3),Colin!$I13374,)</f>
        <v>0</v>
      </c>
      <c r="M13374" s="38">
        <f>IF(AND(Colin!$G13374=$B$1,Colin!$H13374&lt;=$C$3),Colin!$I13374,)</f>
        <v>0</v>
      </c>
      <c r="N13374" s="38">
        <f>IF(AND(Colin!$G13374=$B$2,Colin!$H13374=$C$3),Colin!$I13374,)</f>
        <v>0</v>
      </c>
      <c r="O13374" s="38">
        <f>IF(AND(Colin!$G13374=$B$2,Colin!$H13374&lt;=$C$3),Colin!$I13374,)</f>
        <v>0</v>
      </c>
      <c r="P13374" s="38">
        <f>IF(Colin!$G13374&lt;$B$2,Colin!$I13374,0)</f>
        <v>0</v>
      </c>
      <c r="Q13374" s="38">
        <f>IF(Colin!$G13374&lt;$B$1,Colin!$I13374,0)</f>
        <v>0</v>
      </c>
    </row>
    <row r="13375" spans="12:17" x14ac:dyDescent="0.25">
      <c r="L13375" s="38">
        <f>IF(AND(Colin!$G13375=$B$1,Colin!$H13375=$C$3),Colin!$I13375,)</f>
        <v>0</v>
      </c>
      <c r="M13375" s="38">
        <f>IF(AND(Colin!$G13375=$B$1,Colin!$H13375&lt;=$C$3),Colin!$I13375,)</f>
        <v>0</v>
      </c>
      <c r="N13375" s="38">
        <f>IF(AND(Colin!$G13375=$B$2,Colin!$H13375=$C$3),Colin!$I13375,)</f>
        <v>0</v>
      </c>
      <c r="O13375" s="38">
        <f>IF(AND(Colin!$G13375=$B$2,Colin!$H13375&lt;=$C$3),Colin!$I13375,)</f>
        <v>0</v>
      </c>
      <c r="P13375" s="38">
        <f>IF(Colin!$G13375&lt;$B$2,Colin!$I13375,0)</f>
        <v>0</v>
      </c>
      <c r="Q13375" s="38">
        <f>IF(Colin!$G13375&lt;$B$1,Colin!$I13375,0)</f>
        <v>0</v>
      </c>
    </row>
    <row r="13376" spans="12:17" x14ac:dyDescent="0.25">
      <c r="L13376" s="38">
        <f>IF(AND(Colin!$G13376=$B$1,Colin!$H13376=$C$3),Colin!$I13376,)</f>
        <v>0</v>
      </c>
      <c r="M13376" s="38">
        <f>IF(AND(Colin!$G13376=$B$1,Colin!$H13376&lt;=$C$3),Colin!$I13376,)</f>
        <v>0</v>
      </c>
      <c r="N13376" s="38">
        <f>IF(AND(Colin!$G13376=$B$2,Colin!$H13376=$C$3),Colin!$I13376,)</f>
        <v>0</v>
      </c>
      <c r="O13376" s="38">
        <f>IF(AND(Colin!$G13376=$B$2,Colin!$H13376&lt;=$C$3),Colin!$I13376,)</f>
        <v>0</v>
      </c>
      <c r="P13376" s="38">
        <f>IF(Colin!$G13376&lt;$B$2,Colin!$I13376,0)</f>
        <v>0</v>
      </c>
      <c r="Q13376" s="38">
        <f>IF(Colin!$G13376&lt;$B$1,Colin!$I13376,0)</f>
        <v>0</v>
      </c>
    </row>
    <row r="13377" spans="12:17" x14ac:dyDescent="0.25">
      <c r="L13377" s="38">
        <f>IF(AND(Colin!$G13377=$B$1,Colin!$H13377=$C$3),Colin!$I13377,)</f>
        <v>0</v>
      </c>
      <c r="M13377" s="38">
        <f>IF(AND(Colin!$G13377=$B$1,Colin!$H13377&lt;=$C$3),Colin!$I13377,)</f>
        <v>0</v>
      </c>
      <c r="N13377" s="38">
        <f>IF(AND(Colin!$G13377=$B$2,Colin!$H13377=$C$3),Colin!$I13377,)</f>
        <v>0</v>
      </c>
      <c r="O13377" s="38">
        <f>IF(AND(Colin!$G13377=$B$2,Colin!$H13377&lt;=$C$3),Colin!$I13377,)</f>
        <v>0</v>
      </c>
      <c r="P13377" s="38">
        <f>IF(Colin!$G13377&lt;$B$2,Colin!$I13377,0)</f>
        <v>0</v>
      </c>
      <c r="Q13377" s="38">
        <f>IF(Colin!$G13377&lt;$B$1,Colin!$I13377,0)</f>
        <v>0</v>
      </c>
    </row>
    <row r="13378" spans="12:17" x14ac:dyDescent="0.25">
      <c r="L13378" s="38">
        <f>IF(AND(Colin!$G13378=$B$1,Colin!$H13378=$C$3),Colin!$I13378,)</f>
        <v>0</v>
      </c>
      <c r="M13378" s="38">
        <f>IF(AND(Colin!$G13378=$B$1,Colin!$H13378&lt;=$C$3),Colin!$I13378,)</f>
        <v>0</v>
      </c>
      <c r="N13378" s="38">
        <f>IF(AND(Colin!$G13378=$B$2,Colin!$H13378=$C$3),Colin!$I13378,)</f>
        <v>0</v>
      </c>
      <c r="O13378" s="38">
        <f>IF(AND(Colin!$G13378=$B$2,Colin!$H13378&lt;=$C$3),Colin!$I13378,)</f>
        <v>0</v>
      </c>
      <c r="P13378" s="38">
        <f>IF(Colin!$G13378&lt;$B$2,Colin!$I13378,0)</f>
        <v>0</v>
      </c>
      <c r="Q13378" s="38">
        <f>IF(Colin!$G13378&lt;$B$1,Colin!$I13378,0)</f>
        <v>0</v>
      </c>
    </row>
    <row r="13379" spans="12:17" x14ac:dyDescent="0.25">
      <c r="L13379" s="38">
        <f>IF(AND(Colin!$G13379=$B$1,Colin!$H13379=$C$3),Colin!$I13379,)</f>
        <v>0</v>
      </c>
      <c r="M13379" s="38">
        <f>IF(AND(Colin!$G13379=$B$1,Colin!$H13379&lt;=$C$3),Colin!$I13379,)</f>
        <v>0</v>
      </c>
      <c r="N13379" s="38">
        <f>IF(AND(Colin!$G13379=$B$2,Colin!$H13379=$C$3),Colin!$I13379,)</f>
        <v>0</v>
      </c>
      <c r="O13379" s="38">
        <f>IF(AND(Colin!$G13379=$B$2,Colin!$H13379&lt;=$C$3),Colin!$I13379,)</f>
        <v>0</v>
      </c>
      <c r="P13379" s="38">
        <f>IF(Colin!$G13379&lt;$B$2,Colin!$I13379,0)</f>
        <v>0</v>
      </c>
      <c r="Q13379" s="38">
        <f>IF(Colin!$G13379&lt;$B$1,Colin!$I13379,0)</f>
        <v>0</v>
      </c>
    </row>
    <row r="13380" spans="12:17" x14ac:dyDescent="0.25">
      <c r="L13380" s="38">
        <f>IF(AND(Colin!$G13380=$B$1,Colin!$H13380=$C$3),Colin!$I13380,)</f>
        <v>0</v>
      </c>
      <c r="M13380" s="38">
        <f>IF(AND(Colin!$G13380=$B$1,Colin!$H13380&lt;=$C$3),Colin!$I13380,)</f>
        <v>0</v>
      </c>
      <c r="N13380" s="38">
        <f>IF(AND(Colin!$G13380=$B$2,Colin!$H13380=$C$3),Colin!$I13380,)</f>
        <v>0</v>
      </c>
      <c r="O13380" s="38">
        <f>IF(AND(Colin!$G13380=$B$2,Colin!$H13380&lt;=$C$3),Colin!$I13380,)</f>
        <v>0</v>
      </c>
      <c r="P13380" s="38">
        <f>IF(Colin!$G13380&lt;$B$2,Colin!$I13380,0)</f>
        <v>0</v>
      </c>
      <c r="Q13380" s="38">
        <f>IF(Colin!$G13380&lt;$B$1,Colin!$I13380,0)</f>
        <v>0</v>
      </c>
    </row>
    <row r="13381" spans="12:17" x14ac:dyDescent="0.25">
      <c r="L13381" s="38">
        <f>IF(AND(Colin!$G13381=$B$1,Colin!$H13381=$C$3),Colin!$I13381,)</f>
        <v>0</v>
      </c>
      <c r="M13381" s="38">
        <f>IF(AND(Colin!$G13381=$B$1,Colin!$H13381&lt;=$C$3),Colin!$I13381,)</f>
        <v>0</v>
      </c>
      <c r="N13381" s="38">
        <f>IF(AND(Colin!$G13381=$B$2,Colin!$H13381=$C$3),Colin!$I13381,)</f>
        <v>0</v>
      </c>
      <c r="O13381" s="38">
        <f>IF(AND(Colin!$G13381=$B$2,Colin!$H13381&lt;=$C$3),Colin!$I13381,)</f>
        <v>0</v>
      </c>
      <c r="P13381" s="38">
        <f>IF(Colin!$G13381&lt;$B$2,Colin!$I13381,0)</f>
        <v>0</v>
      </c>
      <c r="Q13381" s="38">
        <f>IF(Colin!$G13381&lt;$B$1,Colin!$I13381,0)</f>
        <v>0</v>
      </c>
    </row>
    <row r="13382" spans="12:17" x14ac:dyDescent="0.25">
      <c r="L13382" s="38">
        <f>IF(AND(Colin!$G13382=$B$1,Colin!$H13382=$C$3),Colin!$I13382,)</f>
        <v>0</v>
      </c>
      <c r="M13382" s="38">
        <f>IF(AND(Colin!$G13382=$B$1,Colin!$H13382&lt;=$C$3),Colin!$I13382,)</f>
        <v>0</v>
      </c>
      <c r="N13382" s="38">
        <f>IF(AND(Colin!$G13382=$B$2,Colin!$H13382=$C$3),Colin!$I13382,)</f>
        <v>0</v>
      </c>
      <c r="O13382" s="38">
        <f>IF(AND(Colin!$G13382=$B$2,Colin!$H13382&lt;=$C$3),Colin!$I13382,)</f>
        <v>0</v>
      </c>
      <c r="P13382" s="38">
        <f>IF(Colin!$G13382&lt;$B$2,Colin!$I13382,0)</f>
        <v>0</v>
      </c>
      <c r="Q13382" s="38">
        <f>IF(Colin!$G13382&lt;$B$1,Colin!$I13382,0)</f>
        <v>0</v>
      </c>
    </row>
    <row r="13383" spans="12:17" x14ac:dyDescent="0.25">
      <c r="L13383" s="38">
        <f>IF(AND(Colin!$G13383=$B$1,Colin!$H13383=$C$3),Colin!$I13383,)</f>
        <v>0</v>
      </c>
      <c r="M13383" s="38">
        <f>IF(AND(Colin!$G13383=$B$1,Colin!$H13383&lt;=$C$3),Colin!$I13383,)</f>
        <v>0</v>
      </c>
      <c r="N13383" s="38">
        <f>IF(AND(Colin!$G13383=$B$2,Colin!$H13383=$C$3),Colin!$I13383,)</f>
        <v>0</v>
      </c>
      <c r="O13383" s="38">
        <f>IF(AND(Colin!$G13383=$B$2,Colin!$H13383&lt;=$C$3),Colin!$I13383,)</f>
        <v>0</v>
      </c>
      <c r="P13383" s="38">
        <f>IF(Colin!$G13383&lt;$B$2,Colin!$I13383,0)</f>
        <v>0</v>
      </c>
      <c r="Q13383" s="38">
        <f>IF(Colin!$G13383&lt;$B$1,Colin!$I13383,0)</f>
        <v>0</v>
      </c>
    </row>
    <row r="13384" spans="12:17" x14ac:dyDescent="0.25">
      <c r="L13384" s="38">
        <f>IF(AND(Colin!$G13384=$B$1,Colin!$H13384=$C$3),Colin!$I13384,)</f>
        <v>0</v>
      </c>
      <c r="M13384" s="38">
        <f>IF(AND(Colin!$G13384=$B$1,Colin!$H13384&lt;=$C$3),Colin!$I13384,)</f>
        <v>0</v>
      </c>
      <c r="N13384" s="38">
        <f>IF(AND(Colin!$G13384=$B$2,Colin!$H13384=$C$3),Colin!$I13384,)</f>
        <v>0</v>
      </c>
      <c r="O13384" s="38">
        <f>IF(AND(Colin!$G13384=$B$2,Colin!$H13384&lt;=$C$3),Colin!$I13384,)</f>
        <v>0</v>
      </c>
      <c r="P13384" s="38">
        <f>IF(Colin!$G13384&lt;$B$2,Colin!$I13384,0)</f>
        <v>0</v>
      </c>
      <c r="Q13384" s="38">
        <f>IF(Colin!$G13384&lt;$B$1,Colin!$I13384,0)</f>
        <v>0</v>
      </c>
    </row>
    <row r="13385" spans="12:17" x14ac:dyDescent="0.25">
      <c r="L13385" s="38">
        <f>IF(AND(Colin!$G13385=$B$1,Colin!$H13385=$C$3),Colin!$I13385,)</f>
        <v>0</v>
      </c>
      <c r="M13385" s="38">
        <f>IF(AND(Colin!$G13385=$B$1,Colin!$H13385&lt;=$C$3),Colin!$I13385,)</f>
        <v>0</v>
      </c>
      <c r="N13385" s="38">
        <f>IF(AND(Colin!$G13385=$B$2,Colin!$H13385=$C$3),Colin!$I13385,)</f>
        <v>0</v>
      </c>
      <c r="O13385" s="38">
        <f>IF(AND(Colin!$G13385=$B$2,Colin!$H13385&lt;=$C$3),Colin!$I13385,)</f>
        <v>0</v>
      </c>
      <c r="P13385" s="38">
        <f>IF(Colin!$G13385&lt;$B$2,Colin!$I13385,0)</f>
        <v>0</v>
      </c>
      <c r="Q13385" s="38">
        <f>IF(Colin!$G13385&lt;$B$1,Colin!$I13385,0)</f>
        <v>0</v>
      </c>
    </row>
    <row r="13386" spans="12:17" x14ac:dyDescent="0.25">
      <c r="L13386" s="38">
        <f>IF(AND(Colin!$G13386=$B$1,Colin!$H13386=$C$3),Colin!$I13386,)</f>
        <v>0</v>
      </c>
      <c r="M13386" s="38">
        <f>IF(AND(Colin!$G13386=$B$1,Colin!$H13386&lt;=$C$3),Colin!$I13386,)</f>
        <v>0</v>
      </c>
      <c r="N13386" s="38">
        <f>IF(AND(Colin!$G13386=$B$2,Colin!$H13386=$C$3),Colin!$I13386,)</f>
        <v>0</v>
      </c>
      <c r="O13386" s="38">
        <f>IF(AND(Colin!$G13386=$B$2,Colin!$H13386&lt;=$C$3),Colin!$I13386,)</f>
        <v>0</v>
      </c>
      <c r="P13386" s="38">
        <f>IF(Colin!$G13386&lt;$B$2,Colin!$I13386,0)</f>
        <v>0</v>
      </c>
      <c r="Q13386" s="38">
        <f>IF(Colin!$G13386&lt;$B$1,Colin!$I13386,0)</f>
        <v>0</v>
      </c>
    </row>
    <row r="13387" spans="12:17" x14ac:dyDescent="0.25">
      <c r="L13387" s="38">
        <f>IF(AND(Colin!$G13387=$B$1,Colin!$H13387=$C$3),Colin!$I13387,)</f>
        <v>0</v>
      </c>
      <c r="M13387" s="38">
        <f>IF(AND(Colin!$G13387=$B$1,Colin!$H13387&lt;=$C$3),Colin!$I13387,)</f>
        <v>0</v>
      </c>
      <c r="N13387" s="38">
        <f>IF(AND(Colin!$G13387=$B$2,Colin!$H13387=$C$3),Colin!$I13387,)</f>
        <v>0</v>
      </c>
      <c r="O13387" s="38">
        <f>IF(AND(Colin!$G13387=$B$2,Colin!$H13387&lt;=$C$3),Colin!$I13387,)</f>
        <v>0</v>
      </c>
      <c r="P13387" s="38">
        <f>IF(Colin!$G13387&lt;$B$2,Colin!$I13387,0)</f>
        <v>0</v>
      </c>
      <c r="Q13387" s="38">
        <f>IF(Colin!$G13387&lt;$B$1,Colin!$I13387,0)</f>
        <v>0</v>
      </c>
    </row>
    <row r="13388" spans="12:17" x14ac:dyDescent="0.25">
      <c r="L13388" s="38">
        <f>IF(AND(Colin!$G13388=$B$1,Colin!$H13388=$C$3),Colin!$I13388,)</f>
        <v>0</v>
      </c>
      <c r="M13388" s="38">
        <f>IF(AND(Colin!$G13388=$B$1,Colin!$H13388&lt;=$C$3),Colin!$I13388,)</f>
        <v>0</v>
      </c>
      <c r="N13388" s="38">
        <f>IF(AND(Colin!$G13388=$B$2,Colin!$H13388=$C$3),Colin!$I13388,)</f>
        <v>0</v>
      </c>
      <c r="O13388" s="38">
        <f>IF(AND(Colin!$G13388=$B$2,Colin!$H13388&lt;=$C$3),Colin!$I13388,)</f>
        <v>0</v>
      </c>
      <c r="P13388" s="38">
        <f>IF(Colin!$G13388&lt;$B$2,Colin!$I13388,0)</f>
        <v>0</v>
      </c>
      <c r="Q13388" s="38">
        <f>IF(Colin!$G13388&lt;$B$1,Colin!$I13388,0)</f>
        <v>0</v>
      </c>
    </row>
    <row r="13389" spans="12:17" x14ac:dyDescent="0.25">
      <c r="L13389" s="38">
        <f>IF(AND(Colin!$G13389=$B$1,Colin!$H13389=$C$3),Colin!$I13389,)</f>
        <v>0</v>
      </c>
      <c r="M13389" s="38">
        <f>IF(AND(Colin!$G13389=$B$1,Colin!$H13389&lt;=$C$3),Colin!$I13389,)</f>
        <v>0</v>
      </c>
      <c r="N13389" s="38">
        <f>IF(AND(Colin!$G13389=$B$2,Colin!$H13389=$C$3),Colin!$I13389,)</f>
        <v>0</v>
      </c>
      <c r="O13389" s="38">
        <f>IF(AND(Colin!$G13389=$B$2,Colin!$H13389&lt;=$C$3),Colin!$I13389,)</f>
        <v>0</v>
      </c>
      <c r="P13389" s="38">
        <f>IF(Colin!$G13389&lt;$B$2,Colin!$I13389,0)</f>
        <v>0</v>
      </c>
      <c r="Q13389" s="38">
        <f>IF(Colin!$G13389&lt;$B$1,Colin!$I13389,0)</f>
        <v>0</v>
      </c>
    </row>
    <row r="13390" spans="12:17" x14ac:dyDescent="0.25">
      <c r="L13390" s="38">
        <f>IF(AND(Colin!$G13390=$B$1,Colin!$H13390=$C$3),Colin!$I13390,)</f>
        <v>0</v>
      </c>
      <c r="M13390" s="38">
        <f>IF(AND(Colin!$G13390=$B$1,Colin!$H13390&lt;=$C$3),Colin!$I13390,)</f>
        <v>0</v>
      </c>
      <c r="N13390" s="38">
        <f>IF(AND(Colin!$G13390=$B$2,Colin!$H13390=$C$3),Colin!$I13390,)</f>
        <v>0</v>
      </c>
      <c r="O13390" s="38">
        <f>IF(AND(Colin!$G13390=$B$2,Colin!$H13390&lt;=$C$3),Colin!$I13390,)</f>
        <v>0</v>
      </c>
      <c r="P13390" s="38">
        <f>IF(Colin!$G13390&lt;$B$2,Colin!$I13390,0)</f>
        <v>0</v>
      </c>
      <c r="Q13390" s="38">
        <f>IF(Colin!$G13390&lt;$B$1,Colin!$I13390,0)</f>
        <v>0</v>
      </c>
    </row>
    <row r="13391" spans="12:17" x14ac:dyDescent="0.25">
      <c r="L13391" s="38">
        <f>IF(AND(Colin!$G13391=$B$1,Colin!$H13391=$C$3),Colin!$I13391,)</f>
        <v>0</v>
      </c>
      <c r="M13391" s="38">
        <f>IF(AND(Colin!$G13391=$B$1,Colin!$H13391&lt;=$C$3),Colin!$I13391,)</f>
        <v>0</v>
      </c>
      <c r="N13391" s="38">
        <f>IF(AND(Colin!$G13391=$B$2,Colin!$H13391=$C$3),Colin!$I13391,)</f>
        <v>0</v>
      </c>
      <c r="O13391" s="38">
        <f>IF(AND(Colin!$G13391=$B$2,Colin!$H13391&lt;=$C$3),Colin!$I13391,)</f>
        <v>0</v>
      </c>
      <c r="P13391" s="38">
        <f>IF(Colin!$G13391&lt;$B$2,Colin!$I13391,0)</f>
        <v>0</v>
      </c>
      <c r="Q13391" s="38">
        <f>IF(Colin!$G13391&lt;$B$1,Colin!$I13391,0)</f>
        <v>0</v>
      </c>
    </row>
    <row r="13392" spans="12:17" x14ac:dyDescent="0.25">
      <c r="L13392" s="38">
        <f>IF(AND(Colin!$G13392=$B$1,Colin!$H13392=$C$3),Colin!$I13392,)</f>
        <v>0</v>
      </c>
      <c r="M13392" s="38">
        <f>IF(AND(Colin!$G13392=$B$1,Colin!$H13392&lt;=$C$3),Colin!$I13392,)</f>
        <v>0</v>
      </c>
      <c r="N13392" s="38">
        <f>IF(AND(Colin!$G13392=$B$2,Colin!$H13392=$C$3),Colin!$I13392,)</f>
        <v>0</v>
      </c>
      <c r="O13392" s="38">
        <f>IF(AND(Colin!$G13392=$B$2,Colin!$H13392&lt;=$C$3),Colin!$I13392,)</f>
        <v>0</v>
      </c>
      <c r="P13392" s="38">
        <f>IF(Colin!$G13392&lt;$B$2,Colin!$I13392,0)</f>
        <v>0</v>
      </c>
      <c r="Q13392" s="38">
        <f>IF(Colin!$G13392&lt;$B$1,Colin!$I13392,0)</f>
        <v>0</v>
      </c>
    </row>
    <row r="13393" spans="12:17" x14ac:dyDescent="0.25">
      <c r="L13393" s="38">
        <f>IF(AND(Colin!$G13393=$B$1,Colin!$H13393=$C$3),Colin!$I13393,)</f>
        <v>0</v>
      </c>
      <c r="M13393" s="38">
        <f>IF(AND(Colin!$G13393=$B$1,Colin!$H13393&lt;=$C$3),Colin!$I13393,)</f>
        <v>0</v>
      </c>
      <c r="N13393" s="38">
        <f>IF(AND(Colin!$G13393=$B$2,Colin!$H13393=$C$3),Colin!$I13393,)</f>
        <v>0</v>
      </c>
      <c r="O13393" s="38">
        <f>IF(AND(Colin!$G13393=$B$2,Colin!$H13393&lt;=$C$3),Colin!$I13393,)</f>
        <v>0</v>
      </c>
      <c r="P13393" s="38">
        <f>IF(Colin!$G13393&lt;$B$2,Colin!$I13393,0)</f>
        <v>0</v>
      </c>
      <c r="Q13393" s="38">
        <f>IF(Colin!$G13393&lt;$B$1,Colin!$I13393,0)</f>
        <v>0</v>
      </c>
    </row>
    <row r="13394" spans="12:17" x14ac:dyDescent="0.25">
      <c r="L13394" s="38">
        <f>IF(AND(Colin!$G13394=$B$1,Colin!$H13394=$C$3),Colin!$I13394,)</f>
        <v>0</v>
      </c>
      <c r="M13394" s="38">
        <f>IF(AND(Colin!$G13394=$B$1,Colin!$H13394&lt;=$C$3),Colin!$I13394,)</f>
        <v>0</v>
      </c>
      <c r="N13394" s="38">
        <f>IF(AND(Colin!$G13394=$B$2,Colin!$H13394=$C$3),Colin!$I13394,)</f>
        <v>0</v>
      </c>
      <c r="O13394" s="38">
        <f>IF(AND(Colin!$G13394=$B$2,Colin!$H13394&lt;=$C$3),Colin!$I13394,)</f>
        <v>0</v>
      </c>
      <c r="P13394" s="38">
        <f>IF(Colin!$G13394&lt;$B$2,Colin!$I13394,0)</f>
        <v>0</v>
      </c>
      <c r="Q13394" s="38">
        <f>IF(Colin!$G13394&lt;$B$1,Colin!$I13394,0)</f>
        <v>0</v>
      </c>
    </row>
    <row r="13395" spans="12:17" x14ac:dyDescent="0.25">
      <c r="L13395" s="38">
        <f>IF(AND(Colin!$G13395=$B$1,Colin!$H13395=$C$3),Colin!$I13395,)</f>
        <v>0</v>
      </c>
      <c r="M13395" s="38">
        <f>IF(AND(Colin!$G13395=$B$1,Colin!$H13395&lt;=$C$3),Colin!$I13395,)</f>
        <v>0</v>
      </c>
      <c r="N13395" s="38">
        <f>IF(AND(Colin!$G13395=$B$2,Colin!$H13395=$C$3),Colin!$I13395,)</f>
        <v>0</v>
      </c>
      <c r="O13395" s="38">
        <f>IF(AND(Colin!$G13395=$B$2,Colin!$H13395&lt;=$C$3),Colin!$I13395,)</f>
        <v>0</v>
      </c>
      <c r="P13395" s="38">
        <f>IF(Colin!$G13395&lt;$B$2,Colin!$I13395,0)</f>
        <v>0</v>
      </c>
      <c r="Q13395" s="38">
        <f>IF(Colin!$G13395&lt;$B$1,Colin!$I13395,0)</f>
        <v>0</v>
      </c>
    </row>
    <row r="13396" spans="12:17" x14ac:dyDescent="0.25">
      <c r="L13396" s="38">
        <f>IF(AND(Colin!$G13396=$B$1,Colin!$H13396=$C$3),Colin!$I13396,)</f>
        <v>0</v>
      </c>
      <c r="M13396" s="38">
        <f>IF(AND(Colin!$G13396=$B$1,Colin!$H13396&lt;=$C$3),Colin!$I13396,)</f>
        <v>0</v>
      </c>
      <c r="N13396" s="38">
        <f>IF(AND(Colin!$G13396=$B$2,Colin!$H13396=$C$3),Colin!$I13396,)</f>
        <v>0</v>
      </c>
      <c r="O13396" s="38">
        <f>IF(AND(Colin!$G13396=$B$2,Colin!$H13396&lt;=$C$3),Colin!$I13396,)</f>
        <v>0</v>
      </c>
      <c r="P13396" s="38">
        <f>IF(Colin!$G13396&lt;$B$2,Colin!$I13396,0)</f>
        <v>0</v>
      </c>
      <c r="Q13396" s="38">
        <f>IF(Colin!$G13396&lt;$B$1,Colin!$I13396,0)</f>
        <v>0</v>
      </c>
    </row>
    <row r="13397" spans="12:17" x14ac:dyDescent="0.25">
      <c r="L13397" s="38">
        <f>IF(AND(Colin!$G13397=$B$1,Colin!$H13397=$C$3),Colin!$I13397,)</f>
        <v>0</v>
      </c>
      <c r="M13397" s="38">
        <f>IF(AND(Colin!$G13397=$B$1,Colin!$H13397&lt;=$C$3),Colin!$I13397,)</f>
        <v>0</v>
      </c>
      <c r="N13397" s="38">
        <f>IF(AND(Colin!$G13397=$B$2,Colin!$H13397=$C$3),Colin!$I13397,)</f>
        <v>0</v>
      </c>
      <c r="O13397" s="38">
        <f>IF(AND(Colin!$G13397=$B$2,Colin!$H13397&lt;=$C$3),Colin!$I13397,)</f>
        <v>0</v>
      </c>
      <c r="P13397" s="38">
        <f>IF(Colin!$G13397&lt;$B$2,Colin!$I13397,0)</f>
        <v>0</v>
      </c>
      <c r="Q13397" s="38">
        <f>IF(Colin!$G13397&lt;$B$1,Colin!$I13397,0)</f>
        <v>0</v>
      </c>
    </row>
    <row r="13398" spans="12:17" x14ac:dyDescent="0.25">
      <c r="L13398" s="38">
        <f>IF(AND(Colin!$G13398=$B$1,Colin!$H13398=$C$3),Colin!$I13398,)</f>
        <v>0</v>
      </c>
      <c r="M13398" s="38">
        <f>IF(AND(Colin!$G13398=$B$1,Colin!$H13398&lt;=$C$3),Colin!$I13398,)</f>
        <v>0</v>
      </c>
      <c r="N13398" s="38">
        <f>IF(AND(Colin!$G13398=$B$2,Colin!$H13398=$C$3),Colin!$I13398,)</f>
        <v>0</v>
      </c>
      <c r="O13398" s="38">
        <f>IF(AND(Colin!$G13398=$B$2,Colin!$H13398&lt;=$C$3),Colin!$I13398,)</f>
        <v>0</v>
      </c>
      <c r="P13398" s="38">
        <f>IF(Colin!$G13398&lt;$B$2,Colin!$I13398,0)</f>
        <v>0</v>
      </c>
      <c r="Q13398" s="38">
        <f>IF(Colin!$G13398&lt;$B$1,Colin!$I13398,0)</f>
        <v>0</v>
      </c>
    </row>
    <row r="13399" spans="12:17" x14ac:dyDescent="0.25">
      <c r="L13399" s="38">
        <f>IF(AND(Colin!$G13399=$B$1,Colin!$H13399=$C$3),Colin!$I13399,)</f>
        <v>0</v>
      </c>
      <c r="M13399" s="38">
        <f>IF(AND(Colin!$G13399=$B$1,Colin!$H13399&lt;=$C$3),Colin!$I13399,)</f>
        <v>0</v>
      </c>
      <c r="N13399" s="38">
        <f>IF(AND(Colin!$G13399=$B$2,Colin!$H13399=$C$3),Colin!$I13399,)</f>
        <v>0</v>
      </c>
      <c r="O13399" s="38">
        <f>IF(AND(Colin!$G13399=$B$2,Colin!$H13399&lt;=$C$3),Colin!$I13399,)</f>
        <v>0</v>
      </c>
      <c r="P13399" s="38">
        <f>IF(Colin!$G13399&lt;$B$2,Colin!$I13399,0)</f>
        <v>0</v>
      </c>
      <c r="Q13399" s="38">
        <f>IF(Colin!$G13399&lt;$B$1,Colin!$I13399,0)</f>
        <v>0</v>
      </c>
    </row>
    <row r="13400" spans="12:17" x14ac:dyDescent="0.25">
      <c r="L13400" s="38">
        <f>IF(AND(Colin!$G13400=$B$1,Colin!$H13400=$C$3),Colin!$I13400,)</f>
        <v>0</v>
      </c>
      <c r="M13400" s="38">
        <f>IF(AND(Colin!$G13400=$B$1,Colin!$H13400&lt;=$C$3),Colin!$I13400,)</f>
        <v>0</v>
      </c>
      <c r="N13400" s="38">
        <f>IF(AND(Colin!$G13400=$B$2,Colin!$H13400=$C$3),Colin!$I13400,)</f>
        <v>0</v>
      </c>
      <c r="O13400" s="38">
        <f>IF(AND(Colin!$G13400=$B$2,Colin!$H13400&lt;=$C$3),Colin!$I13400,)</f>
        <v>0</v>
      </c>
      <c r="P13400" s="38">
        <f>IF(Colin!$G13400&lt;$B$2,Colin!$I13400,0)</f>
        <v>0</v>
      </c>
      <c r="Q13400" s="38">
        <f>IF(Colin!$G13400&lt;$B$1,Colin!$I13400,0)</f>
        <v>0</v>
      </c>
    </row>
    <row r="13401" spans="12:17" x14ac:dyDescent="0.25">
      <c r="L13401" s="38">
        <f>IF(AND(Colin!$G13401=$B$1,Colin!$H13401=$C$3),Colin!$I13401,)</f>
        <v>0</v>
      </c>
      <c r="M13401" s="38">
        <f>IF(AND(Colin!$G13401=$B$1,Colin!$H13401&lt;=$C$3),Colin!$I13401,)</f>
        <v>0</v>
      </c>
      <c r="N13401" s="38">
        <f>IF(AND(Colin!$G13401=$B$2,Colin!$H13401=$C$3),Colin!$I13401,)</f>
        <v>0</v>
      </c>
      <c r="O13401" s="38">
        <f>IF(AND(Colin!$G13401=$B$2,Colin!$H13401&lt;=$C$3),Colin!$I13401,)</f>
        <v>0</v>
      </c>
      <c r="P13401" s="38">
        <f>IF(Colin!$G13401&lt;$B$2,Colin!$I13401,0)</f>
        <v>0</v>
      </c>
      <c r="Q13401" s="38">
        <f>IF(Colin!$G13401&lt;$B$1,Colin!$I13401,0)</f>
        <v>0</v>
      </c>
    </row>
    <row r="13402" spans="12:17" x14ac:dyDescent="0.25">
      <c r="L13402" s="38">
        <f>IF(AND(Colin!$G13402=$B$1,Colin!$H13402=$C$3),Colin!$I13402,)</f>
        <v>0</v>
      </c>
      <c r="M13402" s="38">
        <f>IF(AND(Colin!$G13402=$B$1,Colin!$H13402&lt;=$C$3),Colin!$I13402,)</f>
        <v>0</v>
      </c>
      <c r="N13402" s="38">
        <f>IF(AND(Colin!$G13402=$B$2,Colin!$H13402=$C$3),Colin!$I13402,)</f>
        <v>0</v>
      </c>
      <c r="O13402" s="38">
        <f>IF(AND(Colin!$G13402=$B$2,Colin!$H13402&lt;=$C$3),Colin!$I13402,)</f>
        <v>0</v>
      </c>
      <c r="P13402" s="38">
        <f>IF(Colin!$G13402&lt;$B$2,Colin!$I13402,0)</f>
        <v>0</v>
      </c>
      <c r="Q13402" s="38">
        <f>IF(Colin!$G13402&lt;$B$1,Colin!$I13402,0)</f>
        <v>0</v>
      </c>
    </row>
    <row r="13403" spans="12:17" x14ac:dyDescent="0.25">
      <c r="L13403" s="38">
        <f>IF(AND(Colin!$G13403=$B$1,Colin!$H13403=$C$3),Colin!$I13403,)</f>
        <v>0</v>
      </c>
      <c r="M13403" s="38">
        <f>IF(AND(Colin!$G13403=$B$1,Colin!$H13403&lt;=$C$3),Colin!$I13403,)</f>
        <v>0</v>
      </c>
      <c r="N13403" s="38">
        <f>IF(AND(Colin!$G13403=$B$2,Colin!$H13403=$C$3),Colin!$I13403,)</f>
        <v>0</v>
      </c>
      <c r="O13403" s="38">
        <f>IF(AND(Colin!$G13403=$B$2,Colin!$H13403&lt;=$C$3),Colin!$I13403,)</f>
        <v>0</v>
      </c>
      <c r="P13403" s="38">
        <f>IF(Colin!$G13403&lt;$B$2,Colin!$I13403,0)</f>
        <v>0</v>
      </c>
      <c r="Q13403" s="38">
        <f>IF(Colin!$G13403&lt;$B$1,Colin!$I13403,0)</f>
        <v>0</v>
      </c>
    </row>
    <row r="13404" spans="12:17" x14ac:dyDescent="0.25">
      <c r="L13404" s="38">
        <f>IF(AND(Colin!$G13404=$B$1,Colin!$H13404=$C$3),Colin!$I13404,)</f>
        <v>0</v>
      </c>
      <c r="M13404" s="38">
        <f>IF(AND(Colin!$G13404=$B$1,Colin!$H13404&lt;=$C$3),Colin!$I13404,)</f>
        <v>0</v>
      </c>
      <c r="N13404" s="38">
        <f>IF(AND(Colin!$G13404=$B$2,Colin!$H13404=$C$3),Colin!$I13404,)</f>
        <v>0</v>
      </c>
      <c r="O13404" s="38">
        <f>IF(AND(Colin!$G13404=$B$2,Colin!$H13404&lt;=$C$3),Colin!$I13404,)</f>
        <v>0</v>
      </c>
      <c r="P13404" s="38">
        <f>IF(Colin!$G13404&lt;$B$2,Colin!$I13404,0)</f>
        <v>0</v>
      </c>
      <c r="Q13404" s="38">
        <f>IF(Colin!$G13404&lt;$B$1,Colin!$I13404,0)</f>
        <v>0</v>
      </c>
    </row>
    <row r="13405" spans="12:17" x14ac:dyDescent="0.25">
      <c r="L13405" s="38">
        <f>IF(AND(Colin!$G13405=$B$1,Colin!$H13405=$C$3),Colin!$I13405,)</f>
        <v>0</v>
      </c>
      <c r="M13405" s="38">
        <f>IF(AND(Colin!$G13405=$B$1,Colin!$H13405&lt;=$C$3),Colin!$I13405,)</f>
        <v>0</v>
      </c>
      <c r="N13405" s="38">
        <f>IF(AND(Colin!$G13405=$B$2,Colin!$H13405=$C$3),Colin!$I13405,)</f>
        <v>0</v>
      </c>
      <c r="O13405" s="38">
        <f>IF(AND(Colin!$G13405=$B$2,Colin!$H13405&lt;=$C$3),Colin!$I13405,)</f>
        <v>0</v>
      </c>
      <c r="P13405" s="38">
        <f>IF(Colin!$G13405&lt;$B$2,Colin!$I13405,0)</f>
        <v>0</v>
      </c>
      <c r="Q13405" s="38">
        <f>IF(Colin!$G13405&lt;$B$1,Colin!$I13405,0)</f>
        <v>0</v>
      </c>
    </row>
    <row r="13406" spans="12:17" x14ac:dyDescent="0.25">
      <c r="L13406" s="38">
        <f>IF(AND(Colin!$G13406=$B$1,Colin!$H13406=$C$3),Colin!$I13406,)</f>
        <v>0</v>
      </c>
      <c r="M13406" s="38">
        <f>IF(AND(Colin!$G13406=$B$1,Colin!$H13406&lt;=$C$3),Colin!$I13406,)</f>
        <v>0</v>
      </c>
      <c r="N13406" s="38">
        <f>IF(AND(Colin!$G13406=$B$2,Colin!$H13406=$C$3),Colin!$I13406,)</f>
        <v>0</v>
      </c>
      <c r="O13406" s="38">
        <f>IF(AND(Colin!$G13406=$B$2,Colin!$H13406&lt;=$C$3),Colin!$I13406,)</f>
        <v>0</v>
      </c>
      <c r="P13406" s="38">
        <f>IF(Colin!$G13406&lt;$B$2,Colin!$I13406,0)</f>
        <v>0</v>
      </c>
      <c r="Q13406" s="38">
        <f>IF(Colin!$G13406&lt;$B$1,Colin!$I13406,0)</f>
        <v>0</v>
      </c>
    </row>
    <row r="13407" spans="12:17" x14ac:dyDescent="0.25">
      <c r="L13407" s="38">
        <f>IF(AND(Colin!$G13407=$B$1,Colin!$H13407=$C$3),Colin!$I13407,)</f>
        <v>0</v>
      </c>
      <c r="M13407" s="38">
        <f>IF(AND(Colin!$G13407=$B$1,Colin!$H13407&lt;=$C$3),Colin!$I13407,)</f>
        <v>0</v>
      </c>
      <c r="N13407" s="38">
        <f>IF(AND(Colin!$G13407=$B$2,Colin!$H13407=$C$3),Colin!$I13407,)</f>
        <v>0</v>
      </c>
      <c r="O13407" s="38">
        <f>IF(AND(Colin!$G13407=$B$2,Colin!$H13407&lt;=$C$3),Colin!$I13407,)</f>
        <v>0</v>
      </c>
      <c r="P13407" s="38">
        <f>IF(Colin!$G13407&lt;$B$2,Colin!$I13407,0)</f>
        <v>0</v>
      </c>
      <c r="Q13407" s="38">
        <f>IF(Colin!$G13407&lt;$B$1,Colin!$I13407,0)</f>
        <v>0</v>
      </c>
    </row>
    <row r="13408" spans="12:17" x14ac:dyDescent="0.25">
      <c r="L13408" s="38">
        <f>IF(AND(Colin!$G13408=$B$1,Colin!$H13408=$C$3),Colin!$I13408,)</f>
        <v>0</v>
      </c>
      <c r="M13408" s="38">
        <f>IF(AND(Colin!$G13408=$B$1,Colin!$H13408&lt;=$C$3),Colin!$I13408,)</f>
        <v>0</v>
      </c>
      <c r="N13408" s="38">
        <f>IF(AND(Colin!$G13408=$B$2,Colin!$H13408=$C$3),Colin!$I13408,)</f>
        <v>0</v>
      </c>
      <c r="O13408" s="38">
        <f>IF(AND(Colin!$G13408=$B$2,Colin!$H13408&lt;=$C$3),Colin!$I13408,)</f>
        <v>0</v>
      </c>
      <c r="P13408" s="38">
        <f>IF(Colin!$G13408&lt;$B$2,Colin!$I13408,0)</f>
        <v>0</v>
      </c>
      <c r="Q13408" s="38">
        <f>IF(Colin!$G13408&lt;$B$1,Colin!$I13408,0)</f>
        <v>0</v>
      </c>
    </row>
    <row r="13409" spans="12:17" x14ac:dyDescent="0.25">
      <c r="L13409" s="38">
        <f>IF(AND(Colin!$G13409=$B$1,Colin!$H13409=$C$3),Colin!$I13409,)</f>
        <v>0</v>
      </c>
      <c r="M13409" s="38">
        <f>IF(AND(Colin!$G13409=$B$1,Colin!$H13409&lt;=$C$3),Colin!$I13409,)</f>
        <v>0</v>
      </c>
      <c r="N13409" s="38">
        <f>IF(AND(Colin!$G13409=$B$2,Colin!$H13409=$C$3),Colin!$I13409,)</f>
        <v>0</v>
      </c>
      <c r="O13409" s="38">
        <f>IF(AND(Colin!$G13409=$B$2,Colin!$H13409&lt;=$C$3),Colin!$I13409,)</f>
        <v>0</v>
      </c>
      <c r="P13409" s="38">
        <f>IF(Colin!$G13409&lt;$B$2,Colin!$I13409,0)</f>
        <v>0</v>
      </c>
      <c r="Q13409" s="38">
        <f>IF(Colin!$G13409&lt;$B$1,Colin!$I13409,0)</f>
        <v>0</v>
      </c>
    </row>
    <row r="13410" spans="12:17" x14ac:dyDescent="0.25">
      <c r="L13410" s="38">
        <f>IF(AND(Colin!$G13410=$B$1,Colin!$H13410=$C$3),Colin!$I13410,)</f>
        <v>0</v>
      </c>
      <c r="M13410" s="38">
        <f>IF(AND(Colin!$G13410=$B$1,Colin!$H13410&lt;=$C$3),Colin!$I13410,)</f>
        <v>0</v>
      </c>
      <c r="N13410" s="38">
        <f>IF(AND(Colin!$G13410=$B$2,Colin!$H13410=$C$3),Colin!$I13410,)</f>
        <v>0</v>
      </c>
      <c r="O13410" s="38">
        <f>IF(AND(Colin!$G13410=$B$2,Colin!$H13410&lt;=$C$3),Colin!$I13410,)</f>
        <v>0</v>
      </c>
      <c r="P13410" s="38">
        <f>IF(Colin!$G13410&lt;$B$2,Colin!$I13410,0)</f>
        <v>0</v>
      </c>
      <c r="Q13410" s="38">
        <f>IF(Colin!$G13410&lt;$B$1,Colin!$I13410,0)</f>
        <v>0</v>
      </c>
    </row>
    <row r="13411" spans="12:17" x14ac:dyDescent="0.25">
      <c r="L13411" s="38">
        <f>IF(AND(Colin!$G13411=$B$1,Colin!$H13411=$C$3),Colin!$I13411,)</f>
        <v>0</v>
      </c>
      <c r="M13411" s="38">
        <f>IF(AND(Colin!$G13411=$B$1,Colin!$H13411&lt;=$C$3),Colin!$I13411,)</f>
        <v>0</v>
      </c>
      <c r="N13411" s="38">
        <f>IF(AND(Colin!$G13411=$B$2,Colin!$H13411=$C$3),Colin!$I13411,)</f>
        <v>0</v>
      </c>
      <c r="O13411" s="38">
        <f>IF(AND(Colin!$G13411=$B$2,Colin!$H13411&lt;=$C$3),Colin!$I13411,)</f>
        <v>0</v>
      </c>
      <c r="P13411" s="38">
        <f>IF(Colin!$G13411&lt;$B$2,Colin!$I13411,0)</f>
        <v>0</v>
      </c>
      <c r="Q13411" s="38">
        <f>IF(Colin!$G13411&lt;$B$1,Colin!$I13411,0)</f>
        <v>0</v>
      </c>
    </row>
    <row r="13412" spans="12:17" x14ac:dyDescent="0.25">
      <c r="L13412" s="38">
        <f>IF(AND(Colin!$G13412=$B$1,Colin!$H13412=$C$3),Colin!$I13412,)</f>
        <v>0</v>
      </c>
      <c r="M13412" s="38">
        <f>IF(AND(Colin!$G13412=$B$1,Colin!$H13412&lt;=$C$3),Colin!$I13412,)</f>
        <v>0</v>
      </c>
      <c r="N13412" s="38">
        <f>IF(AND(Colin!$G13412=$B$2,Colin!$H13412=$C$3),Colin!$I13412,)</f>
        <v>0</v>
      </c>
      <c r="O13412" s="38">
        <f>IF(AND(Colin!$G13412=$B$2,Colin!$H13412&lt;=$C$3),Colin!$I13412,)</f>
        <v>0</v>
      </c>
      <c r="P13412" s="38">
        <f>IF(Colin!$G13412&lt;$B$2,Colin!$I13412,0)</f>
        <v>0</v>
      </c>
      <c r="Q13412" s="38">
        <f>IF(Colin!$G13412&lt;$B$1,Colin!$I13412,0)</f>
        <v>0</v>
      </c>
    </row>
    <row r="13413" spans="12:17" x14ac:dyDescent="0.25">
      <c r="L13413" s="38">
        <f>IF(AND(Colin!$G13413=$B$1,Colin!$H13413=$C$3),Colin!$I13413,)</f>
        <v>0</v>
      </c>
      <c r="M13413" s="38">
        <f>IF(AND(Colin!$G13413=$B$1,Colin!$H13413&lt;=$C$3),Colin!$I13413,)</f>
        <v>0</v>
      </c>
      <c r="N13413" s="38">
        <f>IF(AND(Colin!$G13413=$B$2,Colin!$H13413=$C$3),Colin!$I13413,)</f>
        <v>0</v>
      </c>
      <c r="O13413" s="38">
        <f>IF(AND(Colin!$G13413=$B$2,Colin!$H13413&lt;=$C$3),Colin!$I13413,)</f>
        <v>0</v>
      </c>
      <c r="P13413" s="38">
        <f>IF(Colin!$G13413&lt;$B$2,Colin!$I13413,0)</f>
        <v>0</v>
      </c>
      <c r="Q13413" s="38">
        <f>IF(Colin!$G13413&lt;$B$1,Colin!$I13413,0)</f>
        <v>0</v>
      </c>
    </row>
    <row r="13414" spans="12:17" x14ac:dyDescent="0.25">
      <c r="L13414" s="38">
        <f>IF(AND(Colin!$G13414=$B$1,Colin!$H13414=$C$3),Colin!$I13414,)</f>
        <v>0</v>
      </c>
      <c r="M13414" s="38">
        <f>IF(AND(Colin!$G13414=$B$1,Colin!$H13414&lt;=$C$3),Colin!$I13414,)</f>
        <v>0</v>
      </c>
      <c r="N13414" s="38">
        <f>IF(AND(Colin!$G13414=$B$2,Colin!$H13414=$C$3),Colin!$I13414,)</f>
        <v>0</v>
      </c>
      <c r="O13414" s="38">
        <f>IF(AND(Colin!$G13414=$B$2,Colin!$H13414&lt;=$C$3),Colin!$I13414,)</f>
        <v>0</v>
      </c>
      <c r="P13414" s="38">
        <f>IF(Colin!$G13414&lt;$B$2,Colin!$I13414,0)</f>
        <v>0</v>
      </c>
      <c r="Q13414" s="38">
        <f>IF(Colin!$G13414&lt;$B$1,Colin!$I13414,0)</f>
        <v>0</v>
      </c>
    </row>
    <row r="13415" spans="12:17" x14ac:dyDescent="0.25">
      <c r="L13415" s="38">
        <f>IF(AND(Colin!$G13415=$B$1,Colin!$H13415=$C$3),Colin!$I13415,)</f>
        <v>0</v>
      </c>
      <c r="M13415" s="38">
        <f>IF(AND(Colin!$G13415=$B$1,Colin!$H13415&lt;=$C$3),Colin!$I13415,)</f>
        <v>0</v>
      </c>
      <c r="N13415" s="38">
        <f>IF(AND(Colin!$G13415=$B$2,Colin!$H13415=$C$3),Colin!$I13415,)</f>
        <v>0</v>
      </c>
      <c r="O13415" s="38">
        <f>IF(AND(Colin!$G13415=$B$2,Colin!$H13415&lt;=$C$3),Colin!$I13415,)</f>
        <v>0</v>
      </c>
      <c r="P13415" s="38">
        <f>IF(Colin!$G13415&lt;$B$2,Colin!$I13415,0)</f>
        <v>0</v>
      </c>
      <c r="Q13415" s="38">
        <f>IF(Colin!$G13415&lt;$B$1,Colin!$I13415,0)</f>
        <v>0</v>
      </c>
    </row>
    <row r="13416" spans="12:17" x14ac:dyDescent="0.25">
      <c r="L13416" s="38">
        <f>IF(AND(Colin!$G13416=$B$1,Colin!$H13416=$C$3),Colin!$I13416,)</f>
        <v>0</v>
      </c>
      <c r="M13416" s="38">
        <f>IF(AND(Colin!$G13416=$B$1,Colin!$H13416&lt;=$C$3),Colin!$I13416,)</f>
        <v>0</v>
      </c>
      <c r="N13416" s="38">
        <f>IF(AND(Colin!$G13416=$B$2,Colin!$H13416=$C$3),Colin!$I13416,)</f>
        <v>0</v>
      </c>
      <c r="O13416" s="38">
        <f>IF(AND(Colin!$G13416=$B$2,Colin!$H13416&lt;=$C$3),Colin!$I13416,)</f>
        <v>0</v>
      </c>
      <c r="P13416" s="38">
        <f>IF(Colin!$G13416&lt;$B$2,Colin!$I13416,0)</f>
        <v>0</v>
      </c>
      <c r="Q13416" s="38">
        <f>IF(Colin!$G13416&lt;$B$1,Colin!$I13416,0)</f>
        <v>0</v>
      </c>
    </row>
    <row r="13417" spans="12:17" x14ac:dyDescent="0.25">
      <c r="L13417" s="38">
        <f>IF(AND(Colin!$G13417=$B$1,Colin!$H13417=$C$3),Colin!$I13417,)</f>
        <v>0</v>
      </c>
      <c r="M13417" s="38">
        <f>IF(AND(Colin!$G13417=$B$1,Colin!$H13417&lt;=$C$3),Colin!$I13417,)</f>
        <v>0</v>
      </c>
      <c r="N13417" s="38">
        <f>IF(AND(Colin!$G13417=$B$2,Colin!$H13417=$C$3),Colin!$I13417,)</f>
        <v>0</v>
      </c>
      <c r="O13417" s="38">
        <f>IF(AND(Colin!$G13417=$B$2,Colin!$H13417&lt;=$C$3),Colin!$I13417,)</f>
        <v>0</v>
      </c>
      <c r="P13417" s="38">
        <f>IF(Colin!$G13417&lt;$B$2,Colin!$I13417,0)</f>
        <v>0</v>
      </c>
      <c r="Q13417" s="38">
        <f>IF(Colin!$G13417&lt;$B$1,Colin!$I13417,0)</f>
        <v>0</v>
      </c>
    </row>
    <row r="13418" spans="12:17" x14ac:dyDescent="0.25">
      <c r="L13418" s="38">
        <f>IF(AND(Colin!$G13418=$B$1,Colin!$H13418=$C$3),Colin!$I13418,)</f>
        <v>0</v>
      </c>
      <c r="M13418" s="38">
        <f>IF(AND(Colin!$G13418=$B$1,Colin!$H13418&lt;=$C$3),Colin!$I13418,)</f>
        <v>0</v>
      </c>
      <c r="N13418" s="38">
        <f>IF(AND(Colin!$G13418=$B$2,Colin!$H13418=$C$3),Colin!$I13418,)</f>
        <v>0</v>
      </c>
      <c r="O13418" s="38">
        <f>IF(AND(Colin!$G13418=$B$2,Colin!$H13418&lt;=$C$3),Colin!$I13418,)</f>
        <v>0</v>
      </c>
      <c r="P13418" s="38">
        <f>IF(Colin!$G13418&lt;$B$2,Colin!$I13418,0)</f>
        <v>0</v>
      </c>
      <c r="Q13418" s="38">
        <f>IF(Colin!$G13418&lt;$B$1,Colin!$I13418,0)</f>
        <v>0</v>
      </c>
    </row>
    <row r="13419" spans="12:17" x14ac:dyDescent="0.25">
      <c r="L13419" s="38">
        <f>IF(AND(Colin!$G13419=$B$1,Colin!$H13419=$C$3),Colin!$I13419,)</f>
        <v>0</v>
      </c>
      <c r="M13419" s="38">
        <f>IF(AND(Colin!$G13419=$B$1,Colin!$H13419&lt;=$C$3),Colin!$I13419,)</f>
        <v>0</v>
      </c>
      <c r="N13419" s="38">
        <f>IF(AND(Colin!$G13419=$B$2,Colin!$H13419=$C$3),Colin!$I13419,)</f>
        <v>0</v>
      </c>
      <c r="O13419" s="38">
        <f>IF(AND(Colin!$G13419=$B$2,Colin!$H13419&lt;=$C$3),Colin!$I13419,)</f>
        <v>0</v>
      </c>
      <c r="P13419" s="38">
        <f>IF(Colin!$G13419&lt;$B$2,Colin!$I13419,0)</f>
        <v>0</v>
      </c>
      <c r="Q13419" s="38">
        <f>IF(Colin!$G13419&lt;$B$1,Colin!$I13419,0)</f>
        <v>0</v>
      </c>
    </row>
    <row r="13420" spans="12:17" x14ac:dyDescent="0.25">
      <c r="L13420" s="38">
        <f>IF(AND(Colin!$G13420=$B$1,Colin!$H13420=$C$3),Colin!$I13420,)</f>
        <v>0</v>
      </c>
      <c r="M13420" s="38">
        <f>IF(AND(Colin!$G13420=$B$1,Colin!$H13420&lt;=$C$3),Colin!$I13420,)</f>
        <v>0</v>
      </c>
      <c r="N13420" s="38">
        <f>IF(AND(Colin!$G13420=$B$2,Colin!$H13420=$C$3),Colin!$I13420,)</f>
        <v>0</v>
      </c>
      <c r="O13420" s="38">
        <f>IF(AND(Colin!$G13420=$B$2,Colin!$H13420&lt;=$C$3),Colin!$I13420,)</f>
        <v>0</v>
      </c>
      <c r="P13420" s="38">
        <f>IF(Colin!$G13420&lt;$B$2,Colin!$I13420,0)</f>
        <v>0</v>
      </c>
      <c r="Q13420" s="38">
        <f>IF(Colin!$G13420&lt;$B$1,Colin!$I13420,0)</f>
        <v>0</v>
      </c>
    </row>
    <row r="13421" spans="12:17" x14ac:dyDescent="0.25">
      <c r="L13421" s="38">
        <f>IF(AND(Colin!$G13421=$B$1,Colin!$H13421=$C$3),Colin!$I13421,)</f>
        <v>0</v>
      </c>
      <c r="M13421" s="38">
        <f>IF(AND(Colin!$G13421=$B$1,Colin!$H13421&lt;=$C$3),Colin!$I13421,)</f>
        <v>0</v>
      </c>
      <c r="N13421" s="38">
        <f>IF(AND(Colin!$G13421=$B$2,Colin!$H13421=$C$3),Colin!$I13421,)</f>
        <v>0</v>
      </c>
      <c r="O13421" s="38">
        <f>IF(AND(Colin!$G13421=$B$2,Colin!$H13421&lt;=$C$3),Colin!$I13421,)</f>
        <v>0</v>
      </c>
      <c r="P13421" s="38">
        <f>IF(Colin!$G13421&lt;$B$2,Colin!$I13421,0)</f>
        <v>0</v>
      </c>
      <c r="Q13421" s="38">
        <f>IF(Colin!$G13421&lt;$B$1,Colin!$I13421,0)</f>
        <v>0</v>
      </c>
    </row>
    <row r="13422" spans="12:17" x14ac:dyDescent="0.25">
      <c r="L13422" s="38">
        <f>IF(AND(Colin!$G13422=$B$1,Colin!$H13422=$C$3),Colin!$I13422,)</f>
        <v>0</v>
      </c>
      <c r="M13422" s="38">
        <f>IF(AND(Colin!$G13422=$B$1,Colin!$H13422&lt;=$C$3),Colin!$I13422,)</f>
        <v>0</v>
      </c>
      <c r="N13422" s="38">
        <f>IF(AND(Colin!$G13422=$B$2,Colin!$H13422=$C$3),Colin!$I13422,)</f>
        <v>0</v>
      </c>
      <c r="O13422" s="38">
        <f>IF(AND(Colin!$G13422=$B$2,Colin!$H13422&lt;=$C$3),Colin!$I13422,)</f>
        <v>0</v>
      </c>
      <c r="P13422" s="38">
        <f>IF(Colin!$G13422&lt;$B$2,Colin!$I13422,0)</f>
        <v>0</v>
      </c>
      <c r="Q13422" s="38">
        <f>IF(Colin!$G13422&lt;$B$1,Colin!$I13422,0)</f>
        <v>0</v>
      </c>
    </row>
    <row r="13423" spans="12:17" x14ac:dyDescent="0.25">
      <c r="L13423" s="38">
        <f>IF(AND(Colin!$G13423=$B$1,Colin!$H13423=$C$3),Colin!$I13423,)</f>
        <v>0</v>
      </c>
      <c r="M13423" s="38">
        <f>IF(AND(Colin!$G13423=$B$1,Colin!$H13423&lt;=$C$3),Colin!$I13423,)</f>
        <v>0</v>
      </c>
      <c r="N13423" s="38">
        <f>IF(AND(Colin!$G13423=$B$2,Colin!$H13423=$C$3),Colin!$I13423,)</f>
        <v>0</v>
      </c>
      <c r="O13423" s="38">
        <f>IF(AND(Colin!$G13423=$B$2,Colin!$H13423&lt;=$C$3),Colin!$I13423,)</f>
        <v>0</v>
      </c>
      <c r="P13423" s="38">
        <f>IF(Colin!$G13423&lt;$B$2,Colin!$I13423,0)</f>
        <v>0</v>
      </c>
      <c r="Q13423" s="38">
        <f>IF(Colin!$G13423&lt;$B$1,Colin!$I13423,0)</f>
        <v>0</v>
      </c>
    </row>
    <row r="13424" spans="12:17" x14ac:dyDescent="0.25">
      <c r="L13424" s="38">
        <f>IF(AND(Colin!$G13424=$B$1,Colin!$H13424=$C$3),Colin!$I13424,)</f>
        <v>0</v>
      </c>
      <c r="M13424" s="38">
        <f>IF(AND(Colin!$G13424=$B$1,Colin!$H13424&lt;=$C$3),Colin!$I13424,)</f>
        <v>0</v>
      </c>
      <c r="N13424" s="38">
        <f>IF(AND(Colin!$G13424=$B$2,Colin!$H13424=$C$3),Colin!$I13424,)</f>
        <v>0</v>
      </c>
      <c r="O13424" s="38">
        <f>IF(AND(Colin!$G13424=$B$2,Colin!$H13424&lt;=$C$3),Colin!$I13424,)</f>
        <v>0</v>
      </c>
      <c r="P13424" s="38">
        <f>IF(Colin!$G13424&lt;$B$2,Colin!$I13424,0)</f>
        <v>0</v>
      </c>
      <c r="Q13424" s="38">
        <f>IF(Colin!$G13424&lt;$B$1,Colin!$I13424,0)</f>
        <v>0</v>
      </c>
    </row>
    <row r="13425" spans="12:17" x14ac:dyDescent="0.25">
      <c r="L13425" s="38">
        <f>IF(AND(Colin!$G13425=$B$1,Colin!$H13425=$C$3),Colin!$I13425,)</f>
        <v>0</v>
      </c>
      <c r="M13425" s="38">
        <f>IF(AND(Colin!$G13425=$B$1,Colin!$H13425&lt;=$C$3),Colin!$I13425,)</f>
        <v>0</v>
      </c>
      <c r="N13425" s="38">
        <f>IF(AND(Colin!$G13425=$B$2,Colin!$H13425=$C$3),Colin!$I13425,)</f>
        <v>0</v>
      </c>
      <c r="O13425" s="38">
        <f>IF(AND(Colin!$G13425=$B$2,Colin!$H13425&lt;=$C$3),Colin!$I13425,)</f>
        <v>0</v>
      </c>
      <c r="P13425" s="38">
        <f>IF(Colin!$G13425&lt;$B$2,Colin!$I13425,0)</f>
        <v>0</v>
      </c>
      <c r="Q13425" s="38">
        <f>IF(Colin!$G13425&lt;$B$1,Colin!$I13425,0)</f>
        <v>0</v>
      </c>
    </row>
    <row r="13426" spans="12:17" x14ac:dyDescent="0.25">
      <c r="L13426" s="38">
        <f>IF(AND(Colin!$G13426=$B$1,Colin!$H13426=$C$3),Colin!$I13426,)</f>
        <v>0</v>
      </c>
      <c r="M13426" s="38">
        <f>IF(AND(Colin!$G13426=$B$1,Colin!$H13426&lt;=$C$3),Colin!$I13426,)</f>
        <v>0</v>
      </c>
      <c r="N13426" s="38">
        <f>IF(AND(Colin!$G13426=$B$2,Colin!$H13426=$C$3),Colin!$I13426,)</f>
        <v>0</v>
      </c>
      <c r="O13426" s="38">
        <f>IF(AND(Colin!$G13426=$B$2,Colin!$H13426&lt;=$C$3),Colin!$I13426,)</f>
        <v>0</v>
      </c>
      <c r="P13426" s="38">
        <f>IF(Colin!$G13426&lt;$B$2,Colin!$I13426,0)</f>
        <v>0</v>
      </c>
      <c r="Q13426" s="38">
        <f>IF(Colin!$G13426&lt;$B$1,Colin!$I13426,0)</f>
        <v>0</v>
      </c>
    </row>
    <row r="13427" spans="12:17" x14ac:dyDescent="0.25">
      <c r="L13427" s="38">
        <f>IF(AND(Colin!$G13427=$B$1,Colin!$H13427=$C$3),Colin!$I13427,)</f>
        <v>0</v>
      </c>
      <c r="M13427" s="38">
        <f>IF(AND(Colin!$G13427=$B$1,Colin!$H13427&lt;=$C$3),Colin!$I13427,)</f>
        <v>0</v>
      </c>
      <c r="N13427" s="38">
        <f>IF(AND(Colin!$G13427=$B$2,Colin!$H13427=$C$3),Colin!$I13427,)</f>
        <v>0</v>
      </c>
      <c r="O13427" s="38">
        <f>IF(AND(Colin!$G13427=$B$2,Colin!$H13427&lt;=$C$3),Colin!$I13427,)</f>
        <v>0</v>
      </c>
      <c r="P13427" s="38">
        <f>IF(Colin!$G13427&lt;$B$2,Colin!$I13427,0)</f>
        <v>0</v>
      </c>
      <c r="Q13427" s="38">
        <f>IF(Colin!$G13427&lt;$B$1,Colin!$I13427,0)</f>
        <v>0</v>
      </c>
    </row>
    <row r="13428" spans="12:17" x14ac:dyDescent="0.25">
      <c r="L13428" s="38">
        <f>IF(AND(Colin!$G13428=$B$1,Colin!$H13428=$C$3),Colin!$I13428,)</f>
        <v>0</v>
      </c>
      <c r="M13428" s="38">
        <f>IF(AND(Colin!$G13428=$B$1,Colin!$H13428&lt;=$C$3),Colin!$I13428,)</f>
        <v>0</v>
      </c>
      <c r="N13428" s="38">
        <f>IF(AND(Colin!$G13428=$B$2,Colin!$H13428=$C$3),Colin!$I13428,)</f>
        <v>0</v>
      </c>
      <c r="O13428" s="38">
        <f>IF(AND(Colin!$G13428=$B$2,Colin!$H13428&lt;=$C$3),Colin!$I13428,)</f>
        <v>0</v>
      </c>
      <c r="P13428" s="38">
        <f>IF(Colin!$G13428&lt;$B$2,Colin!$I13428,0)</f>
        <v>0</v>
      </c>
      <c r="Q13428" s="38">
        <f>IF(Colin!$G13428&lt;$B$1,Colin!$I13428,0)</f>
        <v>0</v>
      </c>
    </row>
    <row r="13429" spans="12:17" x14ac:dyDescent="0.25">
      <c r="L13429" s="38">
        <f>IF(AND(Colin!$G13429=$B$1,Colin!$H13429=$C$3),Colin!$I13429,)</f>
        <v>0</v>
      </c>
      <c r="M13429" s="38">
        <f>IF(AND(Colin!$G13429=$B$1,Colin!$H13429&lt;=$C$3),Colin!$I13429,)</f>
        <v>0</v>
      </c>
      <c r="N13429" s="38">
        <f>IF(AND(Colin!$G13429=$B$2,Colin!$H13429=$C$3),Colin!$I13429,)</f>
        <v>0</v>
      </c>
      <c r="O13429" s="38">
        <f>IF(AND(Colin!$G13429=$B$2,Colin!$H13429&lt;=$C$3),Colin!$I13429,)</f>
        <v>0</v>
      </c>
      <c r="P13429" s="38">
        <f>IF(Colin!$G13429&lt;$B$2,Colin!$I13429,0)</f>
        <v>0</v>
      </c>
      <c r="Q13429" s="38">
        <f>IF(Colin!$G13429&lt;$B$1,Colin!$I13429,0)</f>
        <v>0</v>
      </c>
    </row>
    <row r="13430" spans="12:17" x14ac:dyDescent="0.25">
      <c r="L13430" s="38">
        <f>IF(AND(Colin!$G13430=$B$1,Colin!$H13430=$C$3),Colin!$I13430,)</f>
        <v>0</v>
      </c>
      <c r="M13430" s="38">
        <f>IF(AND(Colin!$G13430=$B$1,Colin!$H13430&lt;=$C$3),Colin!$I13430,)</f>
        <v>0</v>
      </c>
      <c r="N13430" s="38">
        <f>IF(AND(Colin!$G13430=$B$2,Colin!$H13430=$C$3),Colin!$I13430,)</f>
        <v>0</v>
      </c>
      <c r="O13430" s="38">
        <f>IF(AND(Colin!$G13430=$B$2,Colin!$H13430&lt;=$C$3),Colin!$I13430,)</f>
        <v>0</v>
      </c>
      <c r="P13430" s="38">
        <f>IF(Colin!$G13430&lt;$B$2,Colin!$I13430,0)</f>
        <v>0</v>
      </c>
      <c r="Q13430" s="38">
        <f>IF(Colin!$G13430&lt;$B$1,Colin!$I13430,0)</f>
        <v>0</v>
      </c>
    </row>
    <row r="13431" spans="12:17" x14ac:dyDescent="0.25">
      <c r="L13431" s="38">
        <f>IF(AND(Colin!$G13431=$B$1,Colin!$H13431=$C$3),Colin!$I13431,)</f>
        <v>0</v>
      </c>
      <c r="M13431" s="38">
        <f>IF(AND(Colin!$G13431=$B$1,Colin!$H13431&lt;=$C$3),Colin!$I13431,)</f>
        <v>0</v>
      </c>
      <c r="N13431" s="38">
        <f>IF(AND(Colin!$G13431=$B$2,Colin!$H13431=$C$3),Colin!$I13431,)</f>
        <v>0</v>
      </c>
      <c r="O13431" s="38">
        <f>IF(AND(Colin!$G13431=$B$2,Colin!$H13431&lt;=$C$3),Colin!$I13431,)</f>
        <v>0</v>
      </c>
      <c r="P13431" s="38">
        <f>IF(Colin!$G13431&lt;$B$2,Colin!$I13431,0)</f>
        <v>0</v>
      </c>
      <c r="Q13431" s="38">
        <f>IF(Colin!$G13431&lt;$B$1,Colin!$I13431,0)</f>
        <v>0</v>
      </c>
    </row>
    <row r="13432" spans="12:17" x14ac:dyDescent="0.25">
      <c r="L13432" s="38">
        <f>IF(AND(Colin!$G13432=$B$1,Colin!$H13432=$C$3),Colin!$I13432,)</f>
        <v>0</v>
      </c>
      <c r="M13432" s="38">
        <f>IF(AND(Colin!$G13432=$B$1,Colin!$H13432&lt;=$C$3),Colin!$I13432,)</f>
        <v>0</v>
      </c>
      <c r="N13432" s="38">
        <f>IF(AND(Colin!$G13432=$B$2,Colin!$H13432=$C$3),Colin!$I13432,)</f>
        <v>0</v>
      </c>
      <c r="O13432" s="38">
        <f>IF(AND(Colin!$G13432=$B$2,Colin!$H13432&lt;=$C$3),Colin!$I13432,)</f>
        <v>0</v>
      </c>
      <c r="P13432" s="38">
        <f>IF(Colin!$G13432&lt;$B$2,Colin!$I13432,0)</f>
        <v>0</v>
      </c>
      <c r="Q13432" s="38">
        <f>IF(Colin!$G13432&lt;$B$1,Colin!$I13432,0)</f>
        <v>0</v>
      </c>
    </row>
    <row r="13433" spans="12:17" x14ac:dyDescent="0.25">
      <c r="L13433" s="38">
        <f>IF(AND(Colin!$G13433=$B$1,Colin!$H13433=$C$3),Colin!$I13433,)</f>
        <v>0</v>
      </c>
      <c r="M13433" s="38">
        <f>IF(AND(Colin!$G13433=$B$1,Colin!$H13433&lt;=$C$3),Colin!$I13433,)</f>
        <v>0</v>
      </c>
      <c r="N13433" s="38">
        <f>IF(AND(Colin!$G13433=$B$2,Colin!$H13433=$C$3),Colin!$I13433,)</f>
        <v>0</v>
      </c>
      <c r="O13433" s="38">
        <f>IF(AND(Colin!$G13433=$B$2,Colin!$H13433&lt;=$C$3),Colin!$I13433,)</f>
        <v>0</v>
      </c>
      <c r="P13433" s="38">
        <f>IF(Colin!$G13433&lt;$B$2,Colin!$I13433,0)</f>
        <v>0</v>
      </c>
      <c r="Q13433" s="38">
        <f>IF(Colin!$G13433&lt;$B$1,Colin!$I13433,0)</f>
        <v>0</v>
      </c>
    </row>
    <row r="13434" spans="12:17" x14ac:dyDescent="0.25">
      <c r="L13434" s="38">
        <f>IF(AND(Colin!$G13434=$B$1,Colin!$H13434=$C$3),Colin!$I13434,)</f>
        <v>0</v>
      </c>
      <c r="M13434" s="38">
        <f>IF(AND(Colin!$G13434=$B$1,Colin!$H13434&lt;=$C$3),Colin!$I13434,)</f>
        <v>0</v>
      </c>
      <c r="N13434" s="38">
        <f>IF(AND(Colin!$G13434=$B$2,Colin!$H13434=$C$3),Colin!$I13434,)</f>
        <v>0</v>
      </c>
      <c r="O13434" s="38">
        <f>IF(AND(Colin!$G13434=$B$2,Colin!$H13434&lt;=$C$3),Colin!$I13434,)</f>
        <v>0</v>
      </c>
      <c r="P13434" s="38">
        <f>IF(Colin!$G13434&lt;$B$2,Colin!$I13434,0)</f>
        <v>0</v>
      </c>
      <c r="Q13434" s="38">
        <f>IF(Colin!$G13434&lt;$B$1,Colin!$I13434,0)</f>
        <v>0</v>
      </c>
    </row>
    <row r="13435" spans="12:17" x14ac:dyDescent="0.25">
      <c r="L13435" s="38">
        <f>IF(AND(Colin!$G13435=$B$1,Colin!$H13435=$C$3),Colin!$I13435,)</f>
        <v>0</v>
      </c>
      <c r="M13435" s="38">
        <f>IF(AND(Colin!$G13435=$B$1,Colin!$H13435&lt;=$C$3),Colin!$I13435,)</f>
        <v>0</v>
      </c>
      <c r="N13435" s="38">
        <f>IF(AND(Colin!$G13435=$B$2,Colin!$H13435=$C$3),Colin!$I13435,)</f>
        <v>0</v>
      </c>
      <c r="O13435" s="38">
        <f>IF(AND(Colin!$G13435=$B$2,Colin!$H13435&lt;=$C$3),Colin!$I13435,)</f>
        <v>0</v>
      </c>
      <c r="P13435" s="38">
        <f>IF(Colin!$G13435&lt;$B$2,Colin!$I13435,0)</f>
        <v>0</v>
      </c>
      <c r="Q13435" s="38">
        <f>IF(Colin!$G13435&lt;$B$1,Colin!$I13435,0)</f>
        <v>0</v>
      </c>
    </row>
    <row r="13436" spans="12:17" x14ac:dyDescent="0.25">
      <c r="L13436" s="38">
        <f>IF(AND(Colin!$G13436=$B$1,Colin!$H13436=$C$3),Colin!$I13436,)</f>
        <v>0</v>
      </c>
      <c r="M13436" s="38">
        <f>IF(AND(Colin!$G13436=$B$1,Colin!$H13436&lt;=$C$3),Colin!$I13436,)</f>
        <v>0</v>
      </c>
      <c r="N13436" s="38">
        <f>IF(AND(Colin!$G13436=$B$2,Colin!$H13436=$C$3),Colin!$I13436,)</f>
        <v>0</v>
      </c>
      <c r="O13436" s="38">
        <f>IF(AND(Colin!$G13436=$B$2,Colin!$H13436&lt;=$C$3),Colin!$I13436,)</f>
        <v>0</v>
      </c>
      <c r="P13436" s="38">
        <f>IF(Colin!$G13436&lt;$B$2,Colin!$I13436,0)</f>
        <v>0</v>
      </c>
      <c r="Q13436" s="38">
        <f>IF(Colin!$G13436&lt;$B$1,Colin!$I13436,0)</f>
        <v>0</v>
      </c>
    </row>
    <row r="13437" spans="12:17" x14ac:dyDescent="0.25">
      <c r="L13437" s="38">
        <f>IF(AND(Colin!$G13437=$B$1,Colin!$H13437=$C$3),Colin!$I13437,)</f>
        <v>0</v>
      </c>
      <c r="M13437" s="38">
        <f>IF(AND(Colin!$G13437=$B$1,Colin!$H13437&lt;=$C$3),Colin!$I13437,)</f>
        <v>0</v>
      </c>
      <c r="N13437" s="38">
        <f>IF(AND(Colin!$G13437=$B$2,Colin!$H13437=$C$3),Colin!$I13437,)</f>
        <v>0</v>
      </c>
      <c r="O13437" s="38">
        <f>IF(AND(Colin!$G13437=$B$2,Colin!$H13437&lt;=$C$3),Colin!$I13437,)</f>
        <v>0</v>
      </c>
      <c r="P13437" s="38">
        <f>IF(Colin!$G13437&lt;$B$2,Colin!$I13437,0)</f>
        <v>0</v>
      </c>
      <c r="Q13437" s="38">
        <f>IF(Colin!$G13437&lt;$B$1,Colin!$I13437,0)</f>
        <v>0</v>
      </c>
    </row>
    <row r="13438" spans="12:17" x14ac:dyDescent="0.25">
      <c r="L13438" s="38">
        <f>IF(AND(Colin!$G13438=$B$1,Colin!$H13438=$C$3),Colin!$I13438,)</f>
        <v>0</v>
      </c>
      <c r="M13438" s="38">
        <f>IF(AND(Colin!$G13438=$B$1,Colin!$H13438&lt;=$C$3),Colin!$I13438,)</f>
        <v>0</v>
      </c>
      <c r="N13438" s="38">
        <f>IF(AND(Colin!$G13438=$B$2,Colin!$H13438=$C$3),Colin!$I13438,)</f>
        <v>0</v>
      </c>
      <c r="O13438" s="38">
        <f>IF(AND(Colin!$G13438=$B$2,Colin!$H13438&lt;=$C$3),Colin!$I13438,)</f>
        <v>0</v>
      </c>
      <c r="P13438" s="38">
        <f>IF(Colin!$G13438&lt;$B$2,Colin!$I13438,0)</f>
        <v>0</v>
      </c>
      <c r="Q13438" s="38">
        <f>IF(Colin!$G13438&lt;$B$1,Colin!$I13438,0)</f>
        <v>0</v>
      </c>
    </row>
    <row r="13439" spans="12:17" x14ac:dyDescent="0.25">
      <c r="L13439" s="38">
        <f>IF(AND(Colin!$G13439=$B$1,Colin!$H13439=$C$3),Colin!$I13439,)</f>
        <v>0</v>
      </c>
      <c r="M13439" s="38">
        <f>IF(AND(Colin!$G13439=$B$1,Colin!$H13439&lt;=$C$3),Colin!$I13439,)</f>
        <v>0</v>
      </c>
      <c r="N13439" s="38">
        <f>IF(AND(Colin!$G13439=$B$2,Colin!$H13439=$C$3),Colin!$I13439,)</f>
        <v>0</v>
      </c>
      <c r="O13439" s="38">
        <f>IF(AND(Colin!$G13439=$B$2,Colin!$H13439&lt;=$C$3),Colin!$I13439,)</f>
        <v>0</v>
      </c>
      <c r="P13439" s="38">
        <f>IF(Colin!$G13439&lt;$B$2,Colin!$I13439,0)</f>
        <v>0</v>
      </c>
      <c r="Q13439" s="38">
        <f>IF(Colin!$G13439&lt;$B$1,Colin!$I13439,0)</f>
        <v>0</v>
      </c>
    </row>
    <row r="13440" spans="12:17" x14ac:dyDescent="0.25">
      <c r="L13440" s="38">
        <f>IF(AND(Colin!$G13440=$B$1,Colin!$H13440=$C$3),Colin!$I13440,)</f>
        <v>0</v>
      </c>
      <c r="M13440" s="38">
        <f>IF(AND(Colin!$G13440=$B$1,Colin!$H13440&lt;=$C$3),Colin!$I13440,)</f>
        <v>0</v>
      </c>
      <c r="N13440" s="38">
        <f>IF(AND(Colin!$G13440=$B$2,Colin!$H13440=$C$3),Colin!$I13440,)</f>
        <v>0</v>
      </c>
      <c r="O13440" s="38">
        <f>IF(AND(Colin!$G13440=$B$2,Colin!$H13440&lt;=$C$3),Colin!$I13440,)</f>
        <v>0</v>
      </c>
      <c r="P13440" s="38">
        <f>IF(Colin!$G13440&lt;$B$2,Colin!$I13440,0)</f>
        <v>0</v>
      </c>
      <c r="Q13440" s="38">
        <f>IF(Colin!$G13440&lt;$B$1,Colin!$I13440,0)</f>
        <v>0</v>
      </c>
    </row>
    <row r="13441" spans="12:17" x14ac:dyDescent="0.25">
      <c r="L13441" s="38">
        <f>IF(AND(Colin!$G13441=$B$1,Colin!$H13441=$C$3),Colin!$I13441,)</f>
        <v>0</v>
      </c>
      <c r="M13441" s="38">
        <f>IF(AND(Colin!$G13441=$B$1,Colin!$H13441&lt;=$C$3),Colin!$I13441,)</f>
        <v>0</v>
      </c>
      <c r="N13441" s="38">
        <f>IF(AND(Colin!$G13441=$B$2,Colin!$H13441=$C$3),Colin!$I13441,)</f>
        <v>0</v>
      </c>
      <c r="O13441" s="38">
        <f>IF(AND(Colin!$G13441=$B$2,Colin!$H13441&lt;=$C$3),Colin!$I13441,)</f>
        <v>0</v>
      </c>
      <c r="P13441" s="38">
        <f>IF(Colin!$G13441&lt;$B$2,Colin!$I13441,0)</f>
        <v>0</v>
      </c>
      <c r="Q13441" s="38">
        <f>IF(Colin!$G13441&lt;$B$1,Colin!$I13441,0)</f>
        <v>0</v>
      </c>
    </row>
    <row r="13442" spans="12:17" x14ac:dyDescent="0.25">
      <c r="L13442" s="38">
        <f>IF(AND(Colin!$G13442=$B$1,Colin!$H13442=$C$3),Colin!$I13442,)</f>
        <v>0</v>
      </c>
      <c r="M13442" s="38">
        <f>IF(AND(Colin!$G13442=$B$1,Colin!$H13442&lt;=$C$3),Colin!$I13442,)</f>
        <v>0</v>
      </c>
      <c r="N13442" s="38">
        <f>IF(AND(Colin!$G13442=$B$2,Colin!$H13442=$C$3),Colin!$I13442,)</f>
        <v>0</v>
      </c>
      <c r="O13442" s="38">
        <f>IF(AND(Colin!$G13442=$B$2,Colin!$H13442&lt;=$C$3),Colin!$I13442,)</f>
        <v>0</v>
      </c>
      <c r="P13442" s="38">
        <f>IF(Colin!$G13442&lt;$B$2,Colin!$I13442,0)</f>
        <v>0</v>
      </c>
      <c r="Q13442" s="38">
        <f>IF(Colin!$G13442&lt;$B$1,Colin!$I13442,0)</f>
        <v>0</v>
      </c>
    </row>
    <row r="13443" spans="12:17" x14ac:dyDescent="0.25">
      <c r="L13443" s="38">
        <f>IF(AND(Colin!$G13443=$B$1,Colin!$H13443=$C$3),Colin!$I13443,)</f>
        <v>0</v>
      </c>
      <c r="M13443" s="38">
        <f>IF(AND(Colin!$G13443=$B$1,Colin!$H13443&lt;=$C$3),Colin!$I13443,)</f>
        <v>0</v>
      </c>
      <c r="N13443" s="38">
        <f>IF(AND(Colin!$G13443=$B$2,Colin!$H13443=$C$3),Colin!$I13443,)</f>
        <v>0</v>
      </c>
      <c r="O13443" s="38">
        <f>IF(AND(Colin!$G13443=$B$2,Colin!$H13443&lt;=$C$3),Colin!$I13443,)</f>
        <v>0</v>
      </c>
      <c r="P13443" s="38">
        <f>IF(Colin!$G13443&lt;$B$2,Colin!$I13443,0)</f>
        <v>0</v>
      </c>
      <c r="Q13443" s="38">
        <f>IF(Colin!$G13443&lt;$B$1,Colin!$I13443,0)</f>
        <v>0</v>
      </c>
    </row>
    <row r="13444" spans="12:17" x14ac:dyDescent="0.25">
      <c r="L13444" s="38">
        <f>IF(AND(Colin!$G13444=$B$1,Colin!$H13444=$C$3),Colin!$I13444,)</f>
        <v>0</v>
      </c>
      <c r="M13444" s="38">
        <f>IF(AND(Colin!$G13444=$B$1,Colin!$H13444&lt;=$C$3),Colin!$I13444,)</f>
        <v>0</v>
      </c>
      <c r="N13444" s="38">
        <f>IF(AND(Colin!$G13444=$B$2,Colin!$H13444=$C$3),Colin!$I13444,)</f>
        <v>0</v>
      </c>
      <c r="O13444" s="38">
        <f>IF(AND(Colin!$G13444=$B$2,Colin!$H13444&lt;=$C$3),Colin!$I13444,)</f>
        <v>0</v>
      </c>
      <c r="P13444" s="38">
        <f>IF(Colin!$G13444&lt;$B$2,Colin!$I13444,0)</f>
        <v>0</v>
      </c>
      <c r="Q13444" s="38">
        <f>IF(Colin!$G13444&lt;$B$1,Colin!$I13444,0)</f>
        <v>0</v>
      </c>
    </row>
    <row r="13445" spans="12:17" x14ac:dyDescent="0.25">
      <c r="L13445" s="38">
        <f>IF(AND(Colin!$G13445=$B$1,Colin!$H13445=$C$3),Colin!$I13445,)</f>
        <v>0</v>
      </c>
      <c r="M13445" s="38">
        <f>IF(AND(Colin!$G13445=$B$1,Colin!$H13445&lt;=$C$3),Colin!$I13445,)</f>
        <v>0</v>
      </c>
      <c r="N13445" s="38">
        <f>IF(AND(Colin!$G13445=$B$2,Colin!$H13445=$C$3),Colin!$I13445,)</f>
        <v>0</v>
      </c>
      <c r="O13445" s="38">
        <f>IF(AND(Colin!$G13445=$B$2,Colin!$H13445&lt;=$C$3),Colin!$I13445,)</f>
        <v>0</v>
      </c>
      <c r="P13445" s="38">
        <f>IF(Colin!$G13445&lt;$B$2,Colin!$I13445,0)</f>
        <v>0</v>
      </c>
      <c r="Q13445" s="38">
        <f>IF(Colin!$G13445&lt;$B$1,Colin!$I13445,0)</f>
        <v>0</v>
      </c>
    </row>
    <row r="13446" spans="12:17" x14ac:dyDescent="0.25">
      <c r="L13446" s="38">
        <f>IF(AND(Colin!$G13446=$B$1,Colin!$H13446=$C$3),Colin!$I13446,)</f>
        <v>0</v>
      </c>
      <c r="M13446" s="38">
        <f>IF(AND(Colin!$G13446=$B$1,Colin!$H13446&lt;=$C$3),Colin!$I13446,)</f>
        <v>0</v>
      </c>
      <c r="N13446" s="38">
        <f>IF(AND(Colin!$G13446=$B$2,Colin!$H13446=$C$3),Colin!$I13446,)</f>
        <v>0</v>
      </c>
      <c r="O13446" s="38">
        <f>IF(AND(Colin!$G13446=$B$2,Colin!$H13446&lt;=$C$3),Colin!$I13446,)</f>
        <v>0</v>
      </c>
      <c r="P13446" s="38">
        <f>IF(Colin!$G13446&lt;$B$2,Colin!$I13446,0)</f>
        <v>0</v>
      </c>
      <c r="Q13446" s="38">
        <f>IF(Colin!$G13446&lt;$B$1,Colin!$I13446,0)</f>
        <v>0</v>
      </c>
    </row>
    <row r="13447" spans="12:17" x14ac:dyDescent="0.25">
      <c r="L13447" s="38">
        <f>IF(AND(Colin!$G13447=$B$1,Colin!$H13447=$C$3),Colin!$I13447,)</f>
        <v>0</v>
      </c>
      <c r="M13447" s="38">
        <f>IF(AND(Colin!$G13447=$B$1,Colin!$H13447&lt;=$C$3),Colin!$I13447,)</f>
        <v>0</v>
      </c>
      <c r="N13447" s="38">
        <f>IF(AND(Colin!$G13447=$B$2,Colin!$H13447=$C$3),Colin!$I13447,)</f>
        <v>0</v>
      </c>
      <c r="O13447" s="38">
        <f>IF(AND(Colin!$G13447=$B$2,Colin!$H13447&lt;=$C$3),Colin!$I13447,)</f>
        <v>0</v>
      </c>
      <c r="P13447" s="38">
        <f>IF(Colin!$G13447&lt;$B$2,Colin!$I13447,0)</f>
        <v>0</v>
      </c>
      <c r="Q13447" s="38">
        <f>IF(Colin!$G13447&lt;$B$1,Colin!$I13447,0)</f>
        <v>0</v>
      </c>
    </row>
    <row r="13448" spans="12:17" x14ac:dyDescent="0.25">
      <c r="L13448" s="38">
        <f>IF(AND(Colin!$G13448=$B$1,Colin!$H13448=$C$3),Colin!$I13448,)</f>
        <v>0</v>
      </c>
      <c r="M13448" s="38">
        <f>IF(AND(Colin!$G13448=$B$1,Colin!$H13448&lt;=$C$3),Colin!$I13448,)</f>
        <v>0</v>
      </c>
      <c r="N13448" s="38">
        <f>IF(AND(Colin!$G13448=$B$2,Colin!$H13448=$C$3),Colin!$I13448,)</f>
        <v>0</v>
      </c>
      <c r="O13448" s="38">
        <f>IF(AND(Colin!$G13448=$B$2,Colin!$H13448&lt;=$C$3),Colin!$I13448,)</f>
        <v>0</v>
      </c>
      <c r="P13448" s="38">
        <f>IF(Colin!$G13448&lt;$B$2,Colin!$I13448,0)</f>
        <v>0</v>
      </c>
      <c r="Q13448" s="38">
        <f>IF(Colin!$G13448&lt;$B$1,Colin!$I13448,0)</f>
        <v>0</v>
      </c>
    </row>
    <row r="13449" spans="12:17" x14ac:dyDescent="0.25">
      <c r="L13449" s="38">
        <f>IF(AND(Colin!$G13449=$B$1,Colin!$H13449=$C$3),Colin!$I13449,)</f>
        <v>0</v>
      </c>
      <c r="M13449" s="38">
        <f>IF(AND(Colin!$G13449=$B$1,Colin!$H13449&lt;=$C$3),Colin!$I13449,)</f>
        <v>0</v>
      </c>
      <c r="N13449" s="38">
        <f>IF(AND(Colin!$G13449=$B$2,Colin!$H13449=$C$3),Colin!$I13449,)</f>
        <v>0</v>
      </c>
      <c r="O13449" s="38">
        <f>IF(AND(Colin!$G13449=$B$2,Colin!$H13449&lt;=$C$3),Colin!$I13449,)</f>
        <v>0</v>
      </c>
      <c r="P13449" s="38">
        <f>IF(Colin!$G13449&lt;$B$2,Colin!$I13449,0)</f>
        <v>0</v>
      </c>
      <c r="Q13449" s="38">
        <f>IF(Colin!$G13449&lt;$B$1,Colin!$I13449,0)</f>
        <v>0</v>
      </c>
    </row>
    <row r="13450" spans="12:17" x14ac:dyDescent="0.25">
      <c r="L13450" s="38">
        <f>IF(AND(Colin!$G13450=$B$1,Colin!$H13450=$C$3),Colin!$I13450,)</f>
        <v>0</v>
      </c>
      <c r="M13450" s="38">
        <f>IF(AND(Colin!$G13450=$B$1,Colin!$H13450&lt;=$C$3),Colin!$I13450,)</f>
        <v>0</v>
      </c>
      <c r="N13450" s="38">
        <f>IF(AND(Colin!$G13450=$B$2,Colin!$H13450=$C$3),Colin!$I13450,)</f>
        <v>0</v>
      </c>
      <c r="O13450" s="38">
        <f>IF(AND(Colin!$G13450=$B$2,Colin!$H13450&lt;=$C$3),Colin!$I13450,)</f>
        <v>0</v>
      </c>
      <c r="P13450" s="38">
        <f>IF(Colin!$G13450&lt;$B$2,Colin!$I13450,0)</f>
        <v>0</v>
      </c>
      <c r="Q13450" s="38">
        <f>IF(Colin!$G13450&lt;$B$1,Colin!$I13450,0)</f>
        <v>0</v>
      </c>
    </row>
    <row r="13451" spans="12:17" x14ac:dyDescent="0.25">
      <c r="L13451" s="38">
        <f>IF(AND(Colin!$G13451=$B$1,Colin!$H13451=$C$3),Colin!$I13451,)</f>
        <v>0</v>
      </c>
      <c r="M13451" s="38">
        <f>IF(AND(Colin!$G13451=$B$1,Colin!$H13451&lt;=$C$3),Colin!$I13451,)</f>
        <v>0</v>
      </c>
      <c r="N13451" s="38">
        <f>IF(AND(Colin!$G13451=$B$2,Colin!$H13451=$C$3),Colin!$I13451,)</f>
        <v>0</v>
      </c>
      <c r="O13451" s="38">
        <f>IF(AND(Colin!$G13451=$B$2,Colin!$H13451&lt;=$C$3),Colin!$I13451,)</f>
        <v>0</v>
      </c>
      <c r="P13451" s="38">
        <f>IF(Colin!$G13451&lt;$B$2,Colin!$I13451,0)</f>
        <v>0</v>
      </c>
      <c r="Q13451" s="38">
        <f>IF(Colin!$G13451&lt;$B$1,Colin!$I13451,0)</f>
        <v>0</v>
      </c>
    </row>
    <row r="13452" spans="12:17" x14ac:dyDescent="0.25">
      <c r="L13452" s="38">
        <f>IF(AND(Colin!$G13452=$B$1,Colin!$H13452=$C$3),Colin!$I13452,)</f>
        <v>0</v>
      </c>
      <c r="M13452" s="38">
        <f>IF(AND(Colin!$G13452=$B$1,Colin!$H13452&lt;=$C$3),Colin!$I13452,)</f>
        <v>0</v>
      </c>
      <c r="N13452" s="38">
        <f>IF(AND(Colin!$G13452=$B$2,Colin!$H13452=$C$3),Colin!$I13452,)</f>
        <v>0</v>
      </c>
      <c r="O13452" s="38">
        <f>IF(AND(Colin!$G13452=$B$2,Colin!$H13452&lt;=$C$3),Colin!$I13452,)</f>
        <v>0</v>
      </c>
      <c r="P13452" s="38">
        <f>IF(Colin!$G13452&lt;$B$2,Colin!$I13452,0)</f>
        <v>0</v>
      </c>
      <c r="Q13452" s="38">
        <f>IF(Colin!$G13452&lt;$B$1,Colin!$I13452,0)</f>
        <v>0</v>
      </c>
    </row>
    <row r="13453" spans="12:17" x14ac:dyDescent="0.25">
      <c r="L13453" s="38">
        <f>IF(AND(Colin!$G13453=$B$1,Colin!$H13453=$C$3),Colin!$I13453,)</f>
        <v>0</v>
      </c>
      <c r="M13453" s="38">
        <f>IF(AND(Colin!$G13453=$B$1,Colin!$H13453&lt;=$C$3),Colin!$I13453,)</f>
        <v>0</v>
      </c>
      <c r="N13453" s="38">
        <f>IF(AND(Colin!$G13453=$B$2,Colin!$H13453=$C$3),Colin!$I13453,)</f>
        <v>0</v>
      </c>
      <c r="O13453" s="38">
        <f>IF(AND(Colin!$G13453=$B$2,Colin!$H13453&lt;=$C$3),Colin!$I13453,)</f>
        <v>0</v>
      </c>
      <c r="P13453" s="38">
        <f>IF(Colin!$G13453&lt;$B$2,Colin!$I13453,0)</f>
        <v>0</v>
      </c>
      <c r="Q13453" s="38">
        <f>IF(Colin!$G13453&lt;$B$1,Colin!$I13453,0)</f>
        <v>0</v>
      </c>
    </row>
    <row r="13454" spans="12:17" x14ac:dyDescent="0.25">
      <c r="L13454" s="38">
        <f>IF(AND(Colin!$G13454=$B$1,Colin!$H13454=$C$3),Colin!$I13454,)</f>
        <v>0</v>
      </c>
      <c r="M13454" s="38">
        <f>IF(AND(Colin!$G13454=$B$1,Colin!$H13454&lt;=$C$3),Colin!$I13454,)</f>
        <v>0</v>
      </c>
      <c r="N13454" s="38">
        <f>IF(AND(Colin!$G13454=$B$2,Colin!$H13454=$C$3),Colin!$I13454,)</f>
        <v>0</v>
      </c>
      <c r="O13454" s="38">
        <f>IF(AND(Colin!$G13454=$B$2,Colin!$H13454&lt;=$C$3),Colin!$I13454,)</f>
        <v>0</v>
      </c>
      <c r="P13454" s="38">
        <f>IF(Colin!$G13454&lt;$B$2,Colin!$I13454,0)</f>
        <v>0</v>
      </c>
      <c r="Q13454" s="38">
        <f>IF(Colin!$G13454&lt;$B$1,Colin!$I13454,0)</f>
        <v>0</v>
      </c>
    </row>
    <row r="13455" spans="12:17" x14ac:dyDescent="0.25">
      <c r="L13455" s="38">
        <f>IF(AND(Colin!$G13455=$B$1,Colin!$H13455=$C$3),Colin!$I13455,)</f>
        <v>0</v>
      </c>
      <c r="M13455" s="38">
        <f>IF(AND(Colin!$G13455=$B$1,Colin!$H13455&lt;=$C$3),Colin!$I13455,)</f>
        <v>0</v>
      </c>
      <c r="N13455" s="38">
        <f>IF(AND(Colin!$G13455=$B$2,Colin!$H13455=$C$3),Colin!$I13455,)</f>
        <v>0</v>
      </c>
      <c r="O13455" s="38">
        <f>IF(AND(Colin!$G13455=$B$2,Colin!$H13455&lt;=$C$3),Colin!$I13455,)</f>
        <v>0</v>
      </c>
      <c r="P13455" s="38">
        <f>IF(Colin!$G13455&lt;$B$2,Colin!$I13455,0)</f>
        <v>0</v>
      </c>
      <c r="Q13455" s="38">
        <f>IF(Colin!$G13455&lt;$B$1,Colin!$I13455,0)</f>
        <v>0</v>
      </c>
    </row>
    <row r="13456" spans="12:17" x14ac:dyDescent="0.25">
      <c r="L13456" s="38">
        <f>IF(AND(Colin!$G13456=$B$1,Colin!$H13456=$C$3),Colin!$I13456,)</f>
        <v>0</v>
      </c>
      <c r="M13456" s="38">
        <f>IF(AND(Colin!$G13456=$B$1,Colin!$H13456&lt;=$C$3),Colin!$I13456,)</f>
        <v>0</v>
      </c>
      <c r="N13456" s="38">
        <f>IF(AND(Colin!$G13456=$B$2,Colin!$H13456=$C$3),Colin!$I13456,)</f>
        <v>0</v>
      </c>
      <c r="O13456" s="38">
        <f>IF(AND(Colin!$G13456=$B$2,Colin!$H13456&lt;=$C$3),Colin!$I13456,)</f>
        <v>0</v>
      </c>
      <c r="P13456" s="38">
        <f>IF(Colin!$G13456&lt;$B$2,Colin!$I13456,0)</f>
        <v>0</v>
      </c>
      <c r="Q13456" s="38">
        <f>IF(Colin!$G13456&lt;$B$1,Colin!$I13456,0)</f>
        <v>0</v>
      </c>
    </row>
    <row r="13457" spans="12:17" x14ac:dyDescent="0.25">
      <c r="L13457" s="38">
        <f>IF(AND(Colin!$G13457=$B$1,Colin!$H13457=$C$3),Colin!$I13457,)</f>
        <v>0</v>
      </c>
      <c r="M13457" s="38">
        <f>IF(AND(Colin!$G13457=$B$1,Colin!$H13457&lt;=$C$3),Colin!$I13457,)</f>
        <v>0</v>
      </c>
      <c r="N13457" s="38">
        <f>IF(AND(Colin!$G13457=$B$2,Colin!$H13457=$C$3),Colin!$I13457,)</f>
        <v>0</v>
      </c>
      <c r="O13457" s="38">
        <f>IF(AND(Colin!$G13457=$B$2,Colin!$H13457&lt;=$C$3),Colin!$I13457,)</f>
        <v>0</v>
      </c>
      <c r="P13457" s="38">
        <f>IF(Colin!$G13457&lt;$B$2,Colin!$I13457,0)</f>
        <v>0</v>
      </c>
      <c r="Q13457" s="38">
        <f>IF(Colin!$G13457&lt;$B$1,Colin!$I13457,0)</f>
        <v>0</v>
      </c>
    </row>
    <row r="13458" spans="12:17" x14ac:dyDescent="0.25">
      <c r="L13458" s="38">
        <f>IF(AND(Colin!$G13458=$B$1,Colin!$H13458=$C$3),Colin!$I13458,)</f>
        <v>0</v>
      </c>
      <c r="M13458" s="38">
        <f>IF(AND(Colin!$G13458=$B$1,Colin!$H13458&lt;=$C$3),Colin!$I13458,)</f>
        <v>0</v>
      </c>
      <c r="N13458" s="38">
        <f>IF(AND(Colin!$G13458=$B$2,Colin!$H13458=$C$3),Colin!$I13458,)</f>
        <v>0</v>
      </c>
      <c r="O13458" s="38">
        <f>IF(AND(Colin!$G13458=$B$2,Colin!$H13458&lt;=$C$3),Colin!$I13458,)</f>
        <v>0</v>
      </c>
      <c r="P13458" s="38">
        <f>IF(Colin!$G13458&lt;$B$2,Colin!$I13458,0)</f>
        <v>0</v>
      </c>
      <c r="Q13458" s="38">
        <f>IF(Colin!$G13458&lt;$B$1,Colin!$I13458,0)</f>
        <v>0</v>
      </c>
    </row>
    <row r="13459" spans="12:17" x14ac:dyDescent="0.25">
      <c r="L13459" s="38">
        <f>IF(AND(Colin!$G13459=$B$1,Colin!$H13459=$C$3),Colin!$I13459,)</f>
        <v>0</v>
      </c>
      <c r="M13459" s="38">
        <f>IF(AND(Colin!$G13459=$B$1,Colin!$H13459&lt;=$C$3),Colin!$I13459,)</f>
        <v>0</v>
      </c>
      <c r="N13459" s="38">
        <f>IF(AND(Colin!$G13459=$B$2,Colin!$H13459=$C$3),Colin!$I13459,)</f>
        <v>0</v>
      </c>
      <c r="O13459" s="38">
        <f>IF(AND(Colin!$G13459=$B$2,Colin!$H13459&lt;=$C$3),Colin!$I13459,)</f>
        <v>0</v>
      </c>
      <c r="P13459" s="38">
        <f>IF(Colin!$G13459&lt;$B$2,Colin!$I13459,0)</f>
        <v>0</v>
      </c>
      <c r="Q13459" s="38">
        <f>IF(Colin!$G13459&lt;$B$1,Colin!$I13459,0)</f>
        <v>0</v>
      </c>
    </row>
    <row r="13460" spans="12:17" x14ac:dyDescent="0.25">
      <c r="L13460" s="38">
        <f>IF(AND(Colin!$G13460=$B$1,Colin!$H13460=$C$3),Colin!$I13460,)</f>
        <v>0</v>
      </c>
      <c r="M13460" s="38">
        <f>IF(AND(Colin!$G13460=$B$1,Colin!$H13460&lt;=$C$3),Colin!$I13460,)</f>
        <v>0</v>
      </c>
      <c r="N13460" s="38">
        <f>IF(AND(Colin!$G13460=$B$2,Colin!$H13460=$C$3),Colin!$I13460,)</f>
        <v>0</v>
      </c>
      <c r="O13460" s="38">
        <f>IF(AND(Colin!$G13460=$B$2,Colin!$H13460&lt;=$C$3),Colin!$I13460,)</f>
        <v>0</v>
      </c>
      <c r="P13460" s="38">
        <f>IF(Colin!$G13460&lt;$B$2,Colin!$I13460,0)</f>
        <v>0</v>
      </c>
      <c r="Q13460" s="38">
        <f>IF(Colin!$G13460&lt;$B$1,Colin!$I13460,0)</f>
        <v>0</v>
      </c>
    </row>
    <row r="13461" spans="12:17" x14ac:dyDescent="0.25">
      <c r="L13461" s="38">
        <f>IF(AND(Colin!$G13461=$B$1,Colin!$H13461=$C$3),Colin!$I13461,)</f>
        <v>0</v>
      </c>
      <c r="M13461" s="38">
        <f>IF(AND(Colin!$G13461=$B$1,Colin!$H13461&lt;=$C$3),Colin!$I13461,)</f>
        <v>0</v>
      </c>
      <c r="N13461" s="38">
        <f>IF(AND(Colin!$G13461=$B$2,Colin!$H13461=$C$3),Colin!$I13461,)</f>
        <v>0</v>
      </c>
      <c r="O13461" s="38">
        <f>IF(AND(Colin!$G13461=$B$2,Colin!$H13461&lt;=$C$3),Colin!$I13461,)</f>
        <v>0</v>
      </c>
      <c r="P13461" s="38">
        <f>IF(Colin!$G13461&lt;$B$2,Colin!$I13461,0)</f>
        <v>0</v>
      </c>
      <c r="Q13461" s="38">
        <f>IF(Colin!$G13461&lt;$B$1,Colin!$I13461,0)</f>
        <v>0</v>
      </c>
    </row>
    <row r="13462" spans="12:17" x14ac:dyDescent="0.25">
      <c r="L13462" s="38">
        <f>IF(AND(Colin!$G13462=$B$1,Colin!$H13462=$C$3),Colin!$I13462,)</f>
        <v>0</v>
      </c>
      <c r="M13462" s="38">
        <f>IF(AND(Colin!$G13462=$B$1,Colin!$H13462&lt;=$C$3),Colin!$I13462,)</f>
        <v>0</v>
      </c>
      <c r="N13462" s="38">
        <f>IF(AND(Colin!$G13462=$B$2,Colin!$H13462=$C$3),Colin!$I13462,)</f>
        <v>0</v>
      </c>
      <c r="O13462" s="38">
        <f>IF(AND(Colin!$G13462=$B$2,Colin!$H13462&lt;=$C$3),Colin!$I13462,)</f>
        <v>0</v>
      </c>
      <c r="P13462" s="38">
        <f>IF(Colin!$G13462&lt;$B$2,Colin!$I13462,0)</f>
        <v>0</v>
      </c>
      <c r="Q13462" s="38">
        <f>IF(Colin!$G13462&lt;$B$1,Colin!$I13462,0)</f>
        <v>0</v>
      </c>
    </row>
    <row r="13463" spans="12:17" x14ac:dyDescent="0.25">
      <c r="L13463" s="38">
        <f>IF(AND(Colin!$G13463=$B$1,Colin!$H13463=$C$3),Colin!$I13463,)</f>
        <v>0</v>
      </c>
      <c r="M13463" s="38">
        <f>IF(AND(Colin!$G13463=$B$1,Colin!$H13463&lt;=$C$3),Colin!$I13463,)</f>
        <v>0</v>
      </c>
      <c r="N13463" s="38">
        <f>IF(AND(Colin!$G13463=$B$2,Colin!$H13463=$C$3),Colin!$I13463,)</f>
        <v>0</v>
      </c>
      <c r="O13463" s="38">
        <f>IF(AND(Colin!$G13463=$B$2,Colin!$H13463&lt;=$C$3),Colin!$I13463,)</f>
        <v>0</v>
      </c>
      <c r="P13463" s="38">
        <f>IF(Colin!$G13463&lt;$B$2,Colin!$I13463,0)</f>
        <v>0</v>
      </c>
      <c r="Q13463" s="38">
        <f>IF(Colin!$G13463&lt;$B$1,Colin!$I13463,0)</f>
        <v>0</v>
      </c>
    </row>
    <row r="13464" spans="12:17" x14ac:dyDescent="0.25">
      <c r="L13464" s="38">
        <f>IF(AND(Colin!$G13464=$B$1,Colin!$H13464=$C$3),Colin!$I13464,)</f>
        <v>0</v>
      </c>
      <c r="M13464" s="38">
        <f>IF(AND(Colin!$G13464=$B$1,Colin!$H13464&lt;=$C$3),Colin!$I13464,)</f>
        <v>0</v>
      </c>
      <c r="N13464" s="38">
        <f>IF(AND(Colin!$G13464=$B$2,Colin!$H13464=$C$3),Colin!$I13464,)</f>
        <v>0</v>
      </c>
      <c r="O13464" s="38">
        <f>IF(AND(Colin!$G13464=$B$2,Colin!$H13464&lt;=$C$3),Colin!$I13464,)</f>
        <v>0</v>
      </c>
      <c r="P13464" s="38">
        <f>IF(Colin!$G13464&lt;$B$2,Colin!$I13464,0)</f>
        <v>0</v>
      </c>
      <c r="Q13464" s="38">
        <f>IF(Colin!$G13464&lt;$B$1,Colin!$I13464,0)</f>
        <v>0</v>
      </c>
    </row>
    <row r="13465" spans="12:17" x14ac:dyDescent="0.25">
      <c r="L13465" s="38">
        <f>IF(AND(Colin!$G13465=$B$1,Colin!$H13465=$C$3),Colin!$I13465,)</f>
        <v>0</v>
      </c>
      <c r="M13465" s="38">
        <f>IF(AND(Colin!$G13465=$B$1,Colin!$H13465&lt;=$C$3),Colin!$I13465,)</f>
        <v>0</v>
      </c>
      <c r="N13465" s="38">
        <f>IF(AND(Colin!$G13465=$B$2,Colin!$H13465=$C$3),Colin!$I13465,)</f>
        <v>0</v>
      </c>
      <c r="O13465" s="38">
        <f>IF(AND(Colin!$G13465=$B$2,Colin!$H13465&lt;=$C$3),Colin!$I13465,)</f>
        <v>0</v>
      </c>
      <c r="P13465" s="38">
        <f>IF(Colin!$G13465&lt;$B$2,Colin!$I13465,0)</f>
        <v>0</v>
      </c>
      <c r="Q13465" s="38">
        <f>IF(Colin!$G13465&lt;$B$1,Colin!$I13465,0)</f>
        <v>0</v>
      </c>
    </row>
    <row r="13466" spans="12:17" x14ac:dyDescent="0.25">
      <c r="L13466" s="38">
        <f>IF(AND(Colin!$G13466=$B$1,Colin!$H13466=$C$3),Colin!$I13466,)</f>
        <v>0</v>
      </c>
      <c r="M13466" s="38">
        <f>IF(AND(Colin!$G13466=$B$1,Colin!$H13466&lt;=$C$3),Colin!$I13466,)</f>
        <v>0</v>
      </c>
      <c r="N13466" s="38">
        <f>IF(AND(Colin!$G13466=$B$2,Colin!$H13466=$C$3),Colin!$I13466,)</f>
        <v>0</v>
      </c>
      <c r="O13466" s="38">
        <f>IF(AND(Colin!$G13466=$B$2,Colin!$H13466&lt;=$C$3),Colin!$I13466,)</f>
        <v>0</v>
      </c>
      <c r="P13466" s="38">
        <f>IF(Colin!$G13466&lt;$B$2,Colin!$I13466,0)</f>
        <v>0</v>
      </c>
      <c r="Q13466" s="38">
        <f>IF(Colin!$G13466&lt;$B$1,Colin!$I13466,0)</f>
        <v>0</v>
      </c>
    </row>
    <row r="13467" spans="12:17" x14ac:dyDescent="0.25">
      <c r="L13467" s="38">
        <f>IF(AND(Colin!$G13467=$B$1,Colin!$H13467=$C$3),Colin!$I13467,)</f>
        <v>0</v>
      </c>
      <c r="M13467" s="38">
        <f>IF(AND(Colin!$G13467=$B$1,Colin!$H13467&lt;=$C$3),Colin!$I13467,)</f>
        <v>0</v>
      </c>
      <c r="N13467" s="38">
        <f>IF(AND(Colin!$G13467=$B$2,Colin!$H13467=$C$3),Colin!$I13467,)</f>
        <v>0</v>
      </c>
      <c r="O13467" s="38">
        <f>IF(AND(Colin!$G13467=$B$2,Colin!$H13467&lt;=$C$3),Colin!$I13467,)</f>
        <v>0</v>
      </c>
      <c r="P13467" s="38">
        <f>IF(Colin!$G13467&lt;$B$2,Colin!$I13467,0)</f>
        <v>0</v>
      </c>
      <c r="Q13467" s="38">
        <f>IF(Colin!$G13467&lt;$B$1,Colin!$I13467,0)</f>
        <v>0</v>
      </c>
    </row>
    <row r="13468" spans="12:17" x14ac:dyDescent="0.25">
      <c r="L13468" s="38">
        <f>IF(AND(Colin!$G13468=$B$1,Colin!$H13468=$C$3),Colin!$I13468,)</f>
        <v>0</v>
      </c>
      <c r="M13468" s="38">
        <f>IF(AND(Colin!$G13468=$B$1,Colin!$H13468&lt;=$C$3),Colin!$I13468,)</f>
        <v>0</v>
      </c>
      <c r="N13468" s="38">
        <f>IF(AND(Colin!$G13468=$B$2,Colin!$H13468=$C$3),Colin!$I13468,)</f>
        <v>0</v>
      </c>
      <c r="O13468" s="38">
        <f>IF(AND(Colin!$G13468=$B$2,Colin!$H13468&lt;=$C$3),Colin!$I13468,)</f>
        <v>0</v>
      </c>
      <c r="P13468" s="38">
        <f>IF(Colin!$G13468&lt;$B$2,Colin!$I13468,0)</f>
        <v>0</v>
      </c>
      <c r="Q13468" s="38">
        <f>IF(Colin!$G13468&lt;$B$1,Colin!$I13468,0)</f>
        <v>0</v>
      </c>
    </row>
    <row r="13469" spans="12:17" x14ac:dyDescent="0.25">
      <c r="L13469" s="38">
        <f>IF(AND(Colin!$G13469=$B$1,Colin!$H13469=$C$3),Colin!$I13469,)</f>
        <v>0</v>
      </c>
      <c r="M13469" s="38">
        <f>IF(AND(Colin!$G13469=$B$1,Colin!$H13469&lt;=$C$3),Colin!$I13469,)</f>
        <v>0</v>
      </c>
      <c r="N13469" s="38">
        <f>IF(AND(Colin!$G13469=$B$2,Colin!$H13469=$C$3),Colin!$I13469,)</f>
        <v>0</v>
      </c>
      <c r="O13469" s="38">
        <f>IF(AND(Colin!$G13469=$B$2,Colin!$H13469&lt;=$C$3),Colin!$I13469,)</f>
        <v>0</v>
      </c>
      <c r="P13469" s="38">
        <f>IF(Colin!$G13469&lt;$B$2,Colin!$I13469,0)</f>
        <v>0</v>
      </c>
      <c r="Q13469" s="38">
        <f>IF(Colin!$G13469&lt;$B$1,Colin!$I13469,0)</f>
        <v>0</v>
      </c>
    </row>
    <row r="13470" spans="12:17" x14ac:dyDescent="0.25">
      <c r="L13470" s="38">
        <f>IF(AND(Colin!$G13470=$B$1,Colin!$H13470=$C$3),Colin!$I13470,)</f>
        <v>0</v>
      </c>
      <c r="M13470" s="38">
        <f>IF(AND(Colin!$G13470=$B$1,Colin!$H13470&lt;=$C$3),Colin!$I13470,)</f>
        <v>0</v>
      </c>
      <c r="N13470" s="38">
        <f>IF(AND(Colin!$G13470=$B$2,Colin!$H13470=$C$3),Colin!$I13470,)</f>
        <v>0</v>
      </c>
      <c r="O13470" s="38">
        <f>IF(AND(Colin!$G13470=$B$2,Colin!$H13470&lt;=$C$3),Colin!$I13470,)</f>
        <v>0</v>
      </c>
      <c r="P13470" s="38">
        <f>IF(Colin!$G13470&lt;$B$2,Colin!$I13470,0)</f>
        <v>0</v>
      </c>
      <c r="Q13470" s="38">
        <f>IF(Colin!$G13470&lt;$B$1,Colin!$I13470,0)</f>
        <v>0</v>
      </c>
    </row>
    <row r="13471" spans="12:17" x14ac:dyDescent="0.25">
      <c r="L13471" s="38">
        <f>IF(AND(Colin!$G13471=$B$1,Colin!$H13471=$C$3),Colin!$I13471,)</f>
        <v>0</v>
      </c>
      <c r="M13471" s="38">
        <f>IF(AND(Colin!$G13471=$B$1,Colin!$H13471&lt;=$C$3),Colin!$I13471,)</f>
        <v>0</v>
      </c>
      <c r="N13471" s="38">
        <f>IF(AND(Colin!$G13471=$B$2,Colin!$H13471=$C$3),Colin!$I13471,)</f>
        <v>0</v>
      </c>
      <c r="O13471" s="38">
        <f>IF(AND(Colin!$G13471=$B$2,Colin!$H13471&lt;=$C$3),Colin!$I13471,)</f>
        <v>0</v>
      </c>
      <c r="P13471" s="38">
        <f>IF(Colin!$G13471&lt;$B$2,Colin!$I13471,0)</f>
        <v>0</v>
      </c>
      <c r="Q13471" s="38">
        <f>IF(Colin!$G13471&lt;$B$1,Colin!$I13471,0)</f>
        <v>0</v>
      </c>
    </row>
    <row r="13472" spans="12:17" x14ac:dyDescent="0.25">
      <c r="L13472" s="38">
        <f>IF(AND(Colin!$G13472=$B$1,Colin!$H13472=$C$3),Colin!$I13472,)</f>
        <v>0</v>
      </c>
      <c r="M13472" s="38">
        <f>IF(AND(Colin!$G13472=$B$1,Colin!$H13472&lt;=$C$3),Colin!$I13472,)</f>
        <v>0</v>
      </c>
      <c r="N13472" s="38">
        <f>IF(AND(Colin!$G13472=$B$2,Colin!$H13472=$C$3),Colin!$I13472,)</f>
        <v>0</v>
      </c>
      <c r="O13472" s="38">
        <f>IF(AND(Colin!$G13472=$B$2,Colin!$H13472&lt;=$C$3),Colin!$I13472,)</f>
        <v>0</v>
      </c>
      <c r="P13472" s="38">
        <f>IF(Colin!$G13472&lt;$B$2,Colin!$I13472,0)</f>
        <v>0</v>
      </c>
      <c r="Q13472" s="38">
        <f>IF(Colin!$G13472&lt;$B$1,Colin!$I13472,0)</f>
        <v>0</v>
      </c>
    </row>
    <row r="13473" spans="12:17" x14ac:dyDescent="0.25">
      <c r="L13473" s="38">
        <f>IF(AND(Colin!$G13473=$B$1,Colin!$H13473=$C$3),Colin!$I13473,)</f>
        <v>0</v>
      </c>
      <c r="M13473" s="38">
        <f>IF(AND(Colin!$G13473=$B$1,Colin!$H13473&lt;=$C$3),Colin!$I13473,)</f>
        <v>0</v>
      </c>
      <c r="N13473" s="38">
        <f>IF(AND(Colin!$G13473=$B$2,Colin!$H13473=$C$3),Colin!$I13473,)</f>
        <v>0</v>
      </c>
      <c r="O13473" s="38">
        <f>IF(AND(Colin!$G13473=$B$2,Colin!$H13473&lt;=$C$3),Colin!$I13473,)</f>
        <v>0</v>
      </c>
      <c r="P13473" s="38">
        <f>IF(Colin!$G13473&lt;$B$2,Colin!$I13473,0)</f>
        <v>0</v>
      </c>
      <c r="Q13473" s="38">
        <f>IF(Colin!$G13473&lt;$B$1,Colin!$I13473,0)</f>
        <v>0</v>
      </c>
    </row>
    <row r="13474" spans="12:17" x14ac:dyDescent="0.25">
      <c r="L13474" s="38">
        <f>IF(AND(Colin!$G13474=$B$1,Colin!$H13474=$C$3),Colin!$I13474,)</f>
        <v>0</v>
      </c>
      <c r="M13474" s="38">
        <f>IF(AND(Colin!$G13474=$B$1,Colin!$H13474&lt;=$C$3),Colin!$I13474,)</f>
        <v>0</v>
      </c>
      <c r="N13474" s="38">
        <f>IF(AND(Colin!$G13474=$B$2,Colin!$H13474=$C$3),Colin!$I13474,)</f>
        <v>0</v>
      </c>
      <c r="O13474" s="38">
        <f>IF(AND(Colin!$G13474=$B$2,Colin!$H13474&lt;=$C$3),Colin!$I13474,)</f>
        <v>0</v>
      </c>
      <c r="P13474" s="38">
        <f>IF(Colin!$G13474&lt;$B$2,Colin!$I13474,0)</f>
        <v>0</v>
      </c>
      <c r="Q13474" s="38">
        <f>IF(Colin!$G13474&lt;$B$1,Colin!$I13474,0)</f>
        <v>0</v>
      </c>
    </row>
    <row r="13475" spans="12:17" x14ac:dyDescent="0.25">
      <c r="L13475" s="38">
        <f>IF(AND(Colin!$G13475=$B$1,Colin!$H13475=$C$3),Colin!$I13475,)</f>
        <v>0</v>
      </c>
      <c r="M13475" s="38">
        <f>IF(AND(Colin!$G13475=$B$1,Colin!$H13475&lt;=$C$3),Colin!$I13475,)</f>
        <v>0</v>
      </c>
      <c r="N13475" s="38">
        <f>IF(AND(Colin!$G13475=$B$2,Colin!$H13475=$C$3),Colin!$I13475,)</f>
        <v>0</v>
      </c>
      <c r="O13475" s="38">
        <f>IF(AND(Colin!$G13475=$B$2,Colin!$H13475&lt;=$C$3),Colin!$I13475,)</f>
        <v>0</v>
      </c>
      <c r="P13475" s="38">
        <f>IF(Colin!$G13475&lt;$B$2,Colin!$I13475,0)</f>
        <v>0</v>
      </c>
      <c r="Q13475" s="38">
        <f>IF(Colin!$G13475&lt;$B$1,Colin!$I13475,0)</f>
        <v>0</v>
      </c>
    </row>
    <row r="13476" spans="12:17" x14ac:dyDescent="0.25">
      <c r="L13476" s="38">
        <f>IF(AND(Colin!$G13476=$B$1,Colin!$H13476=$C$3),Colin!$I13476,)</f>
        <v>0</v>
      </c>
      <c r="M13476" s="38">
        <f>IF(AND(Colin!$G13476=$B$1,Colin!$H13476&lt;=$C$3),Colin!$I13476,)</f>
        <v>0</v>
      </c>
      <c r="N13476" s="38">
        <f>IF(AND(Colin!$G13476=$B$2,Colin!$H13476=$C$3),Colin!$I13476,)</f>
        <v>0</v>
      </c>
      <c r="O13476" s="38">
        <f>IF(AND(Colin!$G13476=$B$2,Colin!$H13476&lt;=$C$3),Colin!$I13476,)</f>
        <v>0</v>
      </c>
      <c r="P13476" s="38">
        <f>IF(Colin!$G13476&lt;$B$2,Colin!$I13476,0)</f>
        <v>0</v>
      </c>
      <c r="Q13476" s="38">
        <f>IF(Colin!$G13476&lt;$B$1,Colin!$I13476,0)</f>
        <v>0</v>
      </c>
    </row>
    <row r="13477" spans="12:17" x14ac:dyDescent="0.25">
      <c r="L13477" s="38">
        <f>IF(AND(Colin!$G13477=$B$1,Colin!$H13477=$C$3),Colin!$I13477,)</f>
        <v>0</v>
      </c>
      <c r="M13477" s="38">
        <f>IF(AND(Colin!$G13477=$B$1,Colin!$H13477&lt;=$C$3),Colin!$I13477,)</f>
        <v>0</v>
      </c>
      <c r="N13477" s="38">
        <f>IF(AND(Colin!$G13477=$B$2,Colin!$H13477=$C$3),Colin!$I13477,)</f>
        <v>0</v>
      </c>
      <c r="O13477" s="38">
        <f>IF(AND(Colin!$G13477=$B$2,Colin!$H13477&lt;=$C$3),Colin!$I13477,)</f>
        <v>0</v>
      </c>
      <c r="P13477" s="38">
        <f>IF(Colin!$G13477&lt;$B$2,Colin!$I13477,0)</f>
        <v>0</v>
      </c>
      <c r="Q13477" s="38">
        <f>IF(Colin!$G13477&lt;$B$1,Colin!$I13477,0)</f>
        <v>0</v>
      </c>
    </row>
    <row r="13478" spans="12:17" x14ac:dyDescent="0.25">
      <c r="L13478" s="38">
        <f>IF(AND(Colin!$G13478=$B$1,Colin!$H13478=$C$3),Colin!$I13478,)</f>
        <v>0</v>
      </c>
      <c r="M13478" s="38">
        <f>IF(AND(Colin!$G13478=$B$1,Colin!$H13478&lt;=$C$3),Colin!$I13478,)</f>
        <v>0</v>
      </c>
      <c r="N13478" s="38">
        <f>IF(AND(Colin!$G13478=$B$2,Colin!$H13478=$C$3),Colin!$I13478,)</f>
        <v>0</v>
      </c>
      <c r="O13478" s="38">
        <f>IF(AND(Colin!$G13478=$B$2,Colin!$H13478&lt;=$C$3),Colin!$I13478,)</f>
        <v>0</v>
      </c>
      <c r="P13478" s="38">
        <f>IF(Colin!$G13478&lt;$B$2,Colin!$I13478,0)</f>
        <v>0</v>
      </c>
      <c r="Q13478" s="38">
        <f>IF(Colin!$G13478&lt;$B$1,Colin!$I13478,0)</f>
        <v>0</v>
      </c>
    </row>
    <row r="13479" spans="12:17" x14ac:dyDescent="0.25">
      <c r="L13479" s="38">
        <f>IF(AND(Colin!$G13479=$B$1,Colin!$H13479=$C$3),Colin!$I13479,)</f>
        <v>0</v>
      </c>
      <c r="M13479" s="38">
        <f>IF(AND(Colin!$G13479=$B$1,Colin!$H13479&lt;=$C$3),Colin!$I13479,)</f>
        <v>0</v>
      </c>
      <c r="N13479" s="38">
        <f>IF(AND(Colin!$G13479=$B$2,Colin!$H13479=$C$3),Colin!$I13479,)</f>
        <v>0</v>
      </c>
      <c r="O13479" s="38">
        <f>IF(AND(Colin!$G13479=$B$2,Colin!$H13479&lt;=$C$3),Colin!$I13479,)</f>
        <v>0</v>
      </c>
      <c r="P13479" s="38">
        <f>IF(Colin!$G13479&lt;$B$2,Colin!$I13479,0)</f>
        <v>0</v>
      </c>
      <c r="Q13479" s="38">
        <f>IF(Colin!$G13479&lt;$B$1,Colin!$I13479,0)</f>
        <v>0</v>
      </c>
    </row>
    <row r="13480" spans="12:17" x14ac:dyDescent="0.25">
      <c r="L13480" s="38">
        <f>IF(AND(Colin!$G13480=$B$1,Colin!$H13480=$C$3),Colin!$I13480,)</f>
        <v>0</v>
      </c>
      <c r="M13480" s="38">
        <f>IF(AND(Colin!$G13480=$B$1,Colin!$H13480&lt;=$C$3),Colin!$I13480,)</f>
        <v>0</v>
      </c>
      <c r="N13480" s="38">
        <f>IF(AND(Colin!$G13480=$B$2,Colin!$H13480=$C$3),Colin!$I13480,)</f>
        <v>0</v>
      </c>
      <c r="O13480" s="38">
        <f>IF(AND(Colin!$G13480=$B$2,Colin!$H13480&lt;=$C$3),Colin!$I13480,)</f>
        <v>0</v>
      </c>
      <c r="P13480" s="38">
        <f>IF(Colin!$G13480&lt;$B$2,Colin!$I13480,0)</f>
        <v>0</v>
      </c>
      <c r="Q13480" s="38">
        <f>IF(Colin!$G13480&lt;$B$1,Colin!$I13480,0)</f>
        <v>0</v>
      </c>
    </row>
    <row r="13481" spans="12:17" x14ac:dyDescent="0.25">
      <c r="L13481" s="38">
        <f>IF(AND(Colin!$G13481=$B$1,Colin!$H13481=$C$3),Colin!$I13481,)</f>
        <v>0</v>
      </c>
      <c r="M13481" s="38">
        <f>IF(AND(Colin!$G13481=$B$1,Colin!$H13481&lt;=$C$3),Colin!$I13481,)</f>
        <v>0</v>
      </c>
      <c r="N13481" s="38">
        <f>IF(AND(Colin!$G13481=$B$2,Colin!$H13481=$C$3),Colin!$I13481,)</f>
        <v>0</v>
      </c>
      <c r="O13481" s="38">
        <f>IF(AND(Colin!$G13481=$B$2,Colin!$H13481&lt;=$C$3),Colin!$I13481,)</f>
        <v>0</v>
      </c>
      <c r="P13481" s="38">
        <f>IF(Colin!$G13481&lt;$B$2,Colin!$I13481,0)</f>
        <v>0</v>
      </c>
      <c r="Q13481" s="38">
        <f>IF(Colin!$G13481&lt;$B$1,Colin!$I13481,0)</f>
        <v>0</v>
      </c>
    </row>
    <row r="13482" spans="12:17" x14ac:dyDescent="0.25">
      <c r="L13482" s="38">
        <f>IF(AND(Colin!$G13482=$B$1,Colin!$H13482=$C$3),Colin!$I13482,)</f>
        <v>0</v>
      </c>
      <c r="M13482" s="38">
        <f>IF(AND(Colin!$G13482=$B$1,Colin!$H13482&lt;=$C$3),Colin!$I13482,)</f>
        <v>0</v>
      </c>
      <c r="N13482" s="38">
        <f>IF(AND(Colin!$G13482=$B$2,Colin!$H13482=$C$3),Colin!$I13482,)</f>
        <v>0</v>
      </c>
      <c r="O13482" s="38">
        <f>IF(AND(Colin!$G13482=$B$2,Colin!$H13482&lt;=$C$3),Colin!$I13482,)</f>
        <v>0</v>
      </c>
      <c r="P13482" s="38">
        <f>IF(Colin!$G13482&lt;$B$2,Colin!$I13482,0)</f>
        <v>0</v>
      </c>
      <c r="Q13482" s="38">
        <f>IF(Colin!$G13482&lt;$B$1,Colin!$I13482,0)</f>
        <v>0</v>
      </c>
    </row>
    <row r="13483" spans="12:17" x14ac:dyDescent="0.25">
      <c r="L13483" s="38">
        <f>IF(AND(Colin!$G13483=$B$1,Colin!$H13483=$C$3),Colin!$I13483,)</f>
        <v>0</v>
      </c>
      <c r="M13483" s="38">
        <f>IF(AND(Colin!$G13483=$B$1,Colin!$H13483&lt;=$C$3),Colin!$I13483,)</f>
        <v>0</v>
      </c>
      <c r="N13483" s="38">
        <f>IF(AND(Colin!$G13483=$B$2,Colin!$H13483=$C$3),Colin!$I13483,)</f>
        <v>0</v>
      </c>
      <c r="O13483" s="38">
        <f>IF(AND(Colin!$G13483=$B$2,Colin!$H13483&lt;=$C$3),Colin!$I13483,)</f>
        <v>0</v>
      </c>
      <c r="P13483" s="38">
        <f>IF(Colin!$G13483&lt;$B$2,Colin!$I13483,0)</f>
        <v>0</v>
      </c>
      <c r="Q13483" s="38">
        <f>IF(Colin!$G13483&lt;$B$1,Colin!$I13483,0)</f>
        <v>0</v>
      </c>
    </row>
    <row r="13484" spans="12:17" x14ac:dyDescent="0.25">
      <c r="L13484" s="38">
        <f>IF(AND(Colin!$G13484=$B$1,Colin!$H13484=$C$3),Colin!$I13484,)</f>
        <v>0</v>
      </c>
      <c r="M13484" s="38">
        <f>IF(AND(Colin!$G13484=$B$1,Colin!$H13484&lt;=$C$3),Colin!$I13484,)</f>
        <v>0</v>
      </c>
      <c r="N13484" s="38">
        <f>IF(AND(Colin!$G13484=$B$2,Colin!$H13484=$C$3),Colin!$I13484,)</f>
        <v>0</v>
      </c>
      <c r="O13484" s="38">
        <f>IF(AND(Colin!$G13484=$B$2,Colin!$H13484&lt;=$C$3),Colin!$I13484,)</f>
        <v>0</v>
      </c>
      <c r="P13484" s="38">
        <f>IF(Colin!$G13484&lt;$B$2,Colin!$I13484,0)</f>
        <v>0</v>
      </c>
      <c r="Q13484" s="38">
        <f>IF(Colin!$G13484&lt;$B$1,Colin!$I13484,0)</f>
        <v>0</v>
      </c>
    </row>
    <row r="13485" spans="12:17" x14ac:dyDescent="0.25">
      <c r="L13485" s="38">
        <f>IF(AND(Colin!$G13485=$B$1,Colin!$H13485=$C$3),Colin!$I13485,)</f>
        <v>0</v>
      </c>
      <c r="M13485" s="38">
        <f>IF(AND(Colin!$G13485=$B$1,Colin!$H13485&lt;=$C$3),Colin!$I13485,)</f>
        <v>0</v>
      </c>
      <c r="N13485" s="38">
        <f>IF(AND(Colin!$G13485=$B$2,Colin!$H13485=$C$3),Colin!$I13485,)</f>
        <v>0</v>
      </c>
      <c r="O13485" s="38">
        <f>IF(AND(Colin!$G13485=$B$2,Colin!$H13485&lt;=$C$3),Colin!$I13485,)</f>
        <v>0</v>
      </c>
      <c r="P13485" s="38">
        <f>IF(Colin!$G13485&lt;$B$2,Colin!$I13485,0)</f>
        <v>0</v>
      </c>
      <c r="Q13485" s="38">
        <f>IF(Colin!$G13485&lt;$B$1,Colin!$I13485,0)</f>
        <v>0</v>
      </c>
    </row>
    <row r="13486" spans="12:17" x14ac:dyDescent="0.25">
      <c r="L13486" s="38">
        <f>IF(AND(Colin!$G13486=$B$1,Colin!$H13486=$C$3),Colin!$I13486,)</f>
        <v>0</v>
      </c>
      <c r="M13486" s="38">
        <f>IF(AND(Colin!$G13486=$B$1,Colin!$H13486&lt;=$C$3),Colin!$I13486,)</f>
        <v>0</v>
      </c>
      <c r="N13486" s="38">
        <f>IF(AND(Colin!$G13486=$B$2,Colin!$H13486=$C$3),Colin!$I13486,)</f>
        <v>0</v>
      </c>
      <c r="O13486" s="38">
        <f>IF(AND(Colin!$G13486=$B$2,Colin!$H13486&lt;=$C$3),Colin!$I13486,)</f>
        <v>0</v>
      </c>
      <c r="P13486" s="38">
        <f>IF(Colin!$G13486&lt;$B$2,Colin!$I13486,0)</f>
        <v>0</v>
      </c>
      <c r="Q13486" s="38">
        <f>IF(Colin!$G13486&lt;$B$1,Colin!$I13486,0)</f>
        <v>0</v>
      </c>
    </row>
    <row r="13487" spans="12:17" x14ac:dyDescent="0.25">
      <c r="L13487" s="38">
        <f>IF(AND(Colin!$G13487=$B$1,Colin!$H13487=$C$3),Colin!$I13487,)</f>
        <v>0</v>
      </c>
      <c r="M13487" s="38">
        <f>IF(AND(Colin!$G13487=$B$1,Colin!$H13487&lt;=$C$3),Colin!$I13487,)</f>
        <v>0</v>
      </c>
      <c r="N13487" s="38">
        <f>IF(AND(Colin!$G13487=$B$2,Colin!$H13487=$C$3),Colin!$I13487,)</f>
        <v>0</v>
      </c>
      <c r="O13487" s="38">
        <f>IF(AND(Colin!$G13487=$B$2,Colin!$H13487&lt;=$C$3),Colin!$I13487,)</f>
        <v>0</v>
      </c>
      <c r="P13487" s="38">
        <f>IF(Colin!$G13487&lt;$B$2,Colin!$I13487,0)</f>
        <v>0</v>
      </c>
      <c r="Q13487" s="38">
        <f>IF(Colin!$G13487&lt;$B$1,Colin!$I13487,0)</f>
        <v>0</v>
      </c>
    </row>
    <row r="13488" spans="12:17" x14ac:dyDescent="0.25">
      <c r="L13488" s="38">
        <f>IF(AND(Colin!$G13488=$B$1,Colin!$H13488=$C$3),Colin!$I13488,)</f>
        <v>0</v>
      </c>
      <c r="M13488" s="38">
        <f>IF(AND(Colin!$G13488=$B$1,Colin!$H13488&lt;=$C$3),Colin!$I13488,)</f>
        <v>0</v>
      </c>
      <c r="N13488" s="38">
        <f>IF(AND(Colin!$G13488=$B$2,Colin!$H13488=$C$3),Colin!$I13488,)</f>
        <v>0</v>
      </c>
      <c r="O13488" s="38">
        <f>IF(AND(Colin!$G13488=$B$2,Colin!$H13488&lt;=$C$3),Colin!$I13488,)</f>
        <v>0</v>
      </c>
      <c r="P13488" s="38">
        <f>IF(Colin!$G13488&lt;$B$2,Colin!$I13488,0)</f>
        <v>0</v>
      </c>
      <c r="Q13488" s="38">
        <f>IF(Colin!$G13488&lt;$B$1,Colin!$I13488,0)</f>
        <v>0</v>
      </c>
    </row>
    <row r="13489" spans="12:17" x14ac:dyDescent="0.25">
      <c r="L13489" s="38">
        <f>IF(AND(Colin!$G13489=$B$1,Colin!$H13489=$C$3),Colin!$I13489,)</f>
        <v>0</v>
      </c>
      <c r="M13489" s="38">
        <f>IF(AND(Colin!$G13489=$B$1,Colin!$H13489&lt;=$C$3),Colin!$I13489,)</f>
        <v>0</v>
      </c>
      <c r="N13489" s="38">
        <f>IF(AND(Colin!$G13489=$B$2,Colin!$H13489=$C$3),Colin!$I13489,)</f>
        <v>0</v>
      </c>
      <c r="O13489" s="38">
        <f>IF(AND(Colin!$G13489=$B$2,Colin!$H13489&lt;=$C$3),Colin!$I13489,)</f>
        <v>0</v>
      </c>
      <c r="P13489" s="38">
        <f>IF(Colin!$G13489&lt;$B$2,Colin!$I13489,0)</f>
        <v>0</v>
      </c>
      <c r="Q13489" s="38">
        <f>IF(Colin!$G13489&lt;$B$1,Colin!$I13489,0)</f>
        <v>0</v>
      </c>
    </row>
    <row r="13490" spans="12:17" x14ac:dyDescent="0.25">
      <c r="L13490" s="38">
        <f>IF(AND(Colin!$G13490=$B$1,Colin!$H13490=$C$3),Colin!$I13490,)</f>
        <v>0</v>
      </c>
      <c r="M13490" s="38">
        <f>IF(AND(Colin!$G13490=$B$1,Colin!$H13490&lt;=$C$3),Colin!$I13490,)</f>
        <v>0</v>
      </c>
      <c r="N13490" s="38">
        <f>IF(AND(Colin!$G13490=$B$2,Colin!$H13490=$C$3),Colin!$I13490,)</f>
        <v>0</v>
      </c>
      <c r="O13490" s="38">
        <f>IF(AND(Colin!$G13490=$B$2,Colin!$H13490&lt;=$C$3),Colin!$I13490,)</f>
        <v>0</v>
      </c>
      <c r="P13490" s="38">
        <f>IF(Colin!$G13490&lt;$B$2,Colin!$I13490,0)</f>
        <v>0</v>
      </c>
      <c r="Q13490" s="38">
        <f>IF(Colin!$G13490&lt;$B$1,Colin!$I13490,0)</f>
        <v>0</v>
      </c>
    </row>
    <row r="13491" spans="12:17" x14ac:dyDescent="0.25">
      <c r="L13491" s="38">
        <f>IF(AND(Colin!$G13491=$B$1,Colin!$H13491=$C$3),Colin!$I13491,)</f>
        <v>0</v>
      </c>
      <c r="M13491" s="38">
        <f>IF(AND(Colin!$G13491=$B$1,Colin!$H13491&lt;=$C$3),Colin!$I13491,)</f>
        <v>0</v>
      </c>
      <c r="N13491" s="38">
        <f>IF(AND(Colin!$G13491=$B$2,Colin!$H13491=$C$3),Colin!$I13491,)</f>
        <v>0</v>
      </c>
      <c r="O13491" s="38">
        <f>IF(AND(Colin!$G13491=$B$2,Colin!$H13491&lt;=$C$3),Colin!$I13491,)</f>
        <v>0</v>
      </c>
      <c r="P13491" s="38">
        <f>IF(Colin!$G13491&lt;$B$2,Colin!$I13491,0)</f>
        <v>0</v>
      </c>
      <c r="Q13491" s="38">
        <f>IF(Colin!$G13491&lt;$B$1,Colin!$I13491,0)</f>
        <v>0</v>
      </c>
    </row>
    <row r="13492" spans="12:17" x14ac:dyDescent="0.25">
      <c r="L13492" s="38">
        <f>IF(AND(Colin!$G13492=$B$1,Colin!$H13492=$C$3),Colin!$I13492,)</f>
        <v>0</v>
      </c>
      <c r="M13492" s="38">
        <f>IF(AND(Colin!$G13492=$B$1,Colin!$H13492&lt;=$C$3),Colin!$I13492,)</f>
        <v>0</v>
      </c>
      <c r="N13492" s="38">
        <f>IF(AND(Colin!$G13492=$B$2,Colin!$H13492=$C$3),Colin!$I13492,)</f>
        <v>0</v>
      </c>
      <c r="O13492" s="38">
        <f>IF(AND(Colin!$G13492=$B$2,Colin!$H13492&lt;=$C$3),Colin!$I13492,)</f>
        <v>0</v>
      </c>
      <c r="P13492" s="38">
        <f>IF(Colin!$G13492&lt;$B$2,Colin!$I13492,0)</f>
        <v>0</v>
      </c>
      <c r="Q13492" s="38">
        <f>IF(Colin!$G13492&lt;$B$1,Colin!$I13492,0)</f>
        <v>0</v>
      </c>
    </row>
    <row r="13493" spans="12:17" x14ac:dyDescent="0.25">
      <c r="L13493" s="38">
        <f>IF(AND(Colin!$G13493=$B$1,Colin!$H13493=$C$3),Colin!$I13493,)</f>
        <v>0</v>
      </c>
      <c r="M13493" s="38">
        <f>IF(AND(Colin!$G13493=$B$1,Colin!$H13493&lt;=$C$3),Colin!$I13493,)</f>
        <v>0</v>
      </c>
      <c r="N13493" s="38">
        <f>IF(AND(Colin!$G13493=$B$2,Colin!$H13493=$C$3),Colin!$I13493,)</f>
        <v>0</v>
      </c>
      <c r="O13493" s="38">
        <f>IF(AND(Colin!$G13493=$B$2,Colin!$H13493&lt;=$C$3),Colin!$I13493,)</f>
        <v>0</v>
      </c>
      <c r="P13493" s="38">
        <f>IF(Colin!$G13493&lt;$B$2,Colin!$I13493,0)</f>
        <v>0</v>
      </c>
      <c r="Q13493" s="38">
        <f>IF(Colin!$G13493&lt;$B$1,Colin!$I13493,0)</f>
        <v>0</v>
      </c>
    </row>
    <row r="13494" spans="12:17" x14ac:dyDescent="0.25">
      <c r="L13494" s="38">
        <f>IF(AND(Colin!$G13494=$B$1,Colin!$H13494=$C$3),Colin!$I13494,)</f>
        <v>0</v>
      </c>
      <c r="M13494" s="38">
        <f>IF(AND(Colin!$G13494=$B$1,Colin!$H13494&lt;=$C$3),Colin!$I13494,)</f>
        <v>0</v>
      </c>
      <c r="N13494" s="38">
        <f>IF(AND(Colin!$G13494=$B$2,Colin!$H13494=$C$3),Colin!$I13494,)</f>
        <v>0</v>
      </c>
      <c r="O13494" s="38">
        <f>IF(AND(Colin!$G13494=$B$2,Colin!$H13494&lt;=$C$3),Colin!$I13494,)</f>
        <v>0</v>
      </c>
      <c r="P13494" s="38">
        <f>IF(Colin!$G13494&lt;$B$2,Colin!$I13494,0)</f>
        <v>0</v>
      </c>
      <c r="Q13494" s="38">
        <f>IF(Colin!$G13494&lt;$B$1,Colin!$I13494,0)</f>
        <v>0</v>
      </c>
    </row>
    <row r="13495" spans="12:17" x14ac:dyDescent="0.25">
      <c r="L13495" s="38">
        <f>IF(AND(Colin!$G13495=$B$1,Colin!$H13495=$C$3),Colin!$I13495,)</f>
        <v>0</v>
      </c>
      <c r="M13495" s="38">
        <f>IF(AND(Colin!$G13495=$B$1,Colin!$H13495&lt;=$C$3),Colin!$I13495,)</f>
        <v>0</v>
      </c>
      <c r="N13495" s="38">
        <f>IF(AND(Colin!$G13495=$B$2,Colin!$H13495=$C$3),Colin!$I13495,)</f>
        <v>0</v>
      </c>
      <c r="O13495" s="38">
        <f>IF(AND(Colin!$G13495=$B$2,Colin!$H13495&lt;=$C$3),Colin!$I13495,)</f>
        <v>0</v>
      </c>
      <c r="P13495" s="38">
        <f>IF(Colin!$G13495&lt;$B$2,Colin!$I13495,0)</f>
        <v>0</v>
      </c>
      <c r="Q13495" s="38">
        <f>IF(Colin!$G13495&lt;$B$1,Colin!$I13495,0)</f>
        <v>0</v>
      </c>
    </row>
    <row r="13496" spans="12:17" x14ac:dyDescent="0.25">
      <c r="L13496" s="38">
        <f>IF(AND(Colin!$G13496=$B$1,Colin!$H13496=$C$3),Colin!$I13496,)</f>
        <v>0</v>
      </c>
      <c r="M13496" s="38">
        <f>IF(AND(Colin!$G13496=$B$1,Colin!$H13496&lt;=$C$3),Colin!$I13496,)</f>
        <v>0</v>
      </c>
      <c r="N13496" s="38">
        <f>IF(AND(Colin!$G13496=$B$2,Colin!$H13496=$C$3),Colin!$I13496,)</f>
        <v>0</v>
      </c>
      <c r="O13496" s="38">
        <f>IF(AND(Colin!$G13496=$B$2,Colin!$H13496&lt;=$C$3),Colin!$I13496,)</f>
        <v>0</v>
      </c>
      <c r="P13496" s="38">
        <f>IF(Colin!$G13496&lt;$B$2,Colin!$I13496,0)</f>
        <v>0</v>
      </c>
      <c r="Q13496" s="38">
        <f>IF(Colin!$G13496&lt;$B$1,Colin!$I13496,0)</f>
        <v>0</v>
      </c>
    </row>
    <row r="13497" spans="12:17" x14ac:dyDescent="0.25">
      <c r="L13497" s="38">
        <f>IF(AND(Colin!$G13497=$B$1,Colin!$H13497=$C$3),Colin!$I13497,)</f>
        <v>0</v>
      </c>
      <c r="M13497" s="38">
        <f>IF(AND(Colin!$G13497=$B$1,Colin!$H13497&lt;=$C$3),Colin!$I13497,)</f>
        <v>0</v>
      </c>
      <c r="N13497" s="38">
        <f>IF(AND(Colin!$G13497=$B$2,Colin!$H13497=$C$3),Colin!$I13497,)</f>
        <v>0</v>
      </c>
      <c r="O13497" s="38">
        <f>IF(AND(Colin!$G13497=$B$2,Colin!$H13497&lt;=$C$3),Colin!$I13497,)</f>
        <v>0</v>
      </c>
      <c r="P13497" s="38">
        <f>IF(Colin!$G13497&lt;$B$2,Colin!$I13497,0)</f>
        <v>0</v>
      </c>
      <c r="Q13497" s="38">
        <f>IF(Colin!$G13497&lt;$B$1,Colin!$I13497,0)</f>
        <v>0</v>
      </c>
    </row>
    <row r="13498" spans="12:17" x14ac:dyDescent="0.25">
      <c r="L13498" s="38">
        <f>IF(AND(Colin!$G13498=$B$1,Colin!$H13498=$C$3),Colin!$I13498,)</f>
        <v>0</v>
      </c>
      <c r="M13498" s="38">
        <f>IF(AND(Colin!$G13498=$B$1,Colin!$H13498&lt;=$C$3),Colin!$I13498,)</f>
        <v>0</v>
      </c>
      <c r="N13498" s="38">
        <f>IF(AND(Colin!$G13498=$B$2,Colin!$H13498=$C$3),Colin!$I13498,)</f>
        <v>0</v>
      </c>
      <c r="O13498" s="38">
        <f>IF(AND(Colin!$G13498=$B$2,Colin!$H13498&lt;=$C$3),Colin!$I13498,)</f>
        <v>0</v>
      </c>
      <c r="P13498" s="38">
        <f>IF(Colin!$G13498&lt;$B$2,Colin!$I13498,0)</f>
        <v>0</v>
      </c>
      <c r="Q13498" s="38">
        <f>IF(Colin!$G13498&lt;$B$1,Colin!$I13498,0)</f>
        <v>0</v>
      </c>
    </row>
    <row r="13499" spans="12:17" x14ac:dyDescent="0.25">
      <c r="L13499" s="38">
        <f>IF(AND(Colin!$G13499=$B$1,Colin!$H13499=$C$3),Colin!$I13499,)</f>
        <v>0</v>
      </c>
      <c r="M13499" s="38">
        <f>IF(AND(Colin!$G13499=$B$1,Colin!$H13499&lt;=$C$3),Colin!$I13499,)</f>
        <v>0</v>
      </c>
      <c r="N13499" s="38">
        <f>IF(AND(Colin!$G13499=$B$2,Colin!$H13499=$C$3),Colin!$I13499,)</f>
        <v>0</v>
      </c>
      <c r="O13499" s="38">
        <f>IF(AND(Colin!$G13499=$B$2,Colin!$H13499&lt;=$C$3),Colin!$I13499,)</f>
        <v>0</v>
      </c>
      <c r="P13499" s="38">
        <f>IF(Colin!$G13499&lt;$B$2,Colin!$I13499,0)</f>
        <v>0</v>
      </c>
      <c r="Q13499" s="38">
        <f>IF(Colin!$G13499&lt;$B$1,Colin!$I13499,0)</f>
        <v>0</v>
      </c>
    </row>
    <row r="13500" spans="12:17" x14ac:dyDescent="0.25">
      <c r="L13500" s="38">
        <f>IF(AND(Colin!$G13500=$B$1,Colin!$H13500=$C$3),Colin!$I13500,)</f>
        <v>0</v>
      </c>
      <c r="M13500" s="38">
        <f>IF(AND(Colin!$G13500=$B$1,Colin!$H13500&lt;=$C$3),Colin!$I13500,)</f>
        <v>0</v>
      </c>
      <c r="N13500" s="38">
        <f>IF(AND(Colin!$G13500=$B$2,Colin!$H13500=$C$3),Colin!$I13500,)</f>
        <v>0</v>
      </c>
      <c r="O13500" s="38">
        <f>IF(AND(Colin!$G13500=$B$2,Colin!$H13500&lt;=$C$3),Colin!$I13500,)</f>
        <v>0</v>
      </c>
      <c r="P13500" s="38">
        <f>IF(Colin!$G13500&lt;$B$2,Colin!$I13500,0)</f>
        <v>0</v>
      </c>
      <c r="Q13500" s="38">
        <f>IF(Colin!$G13500&lt;$B$1,Colin!$I13500,0)</f>
        <v>0</v>
      </c>
    </row>
    <row r="13501" spans="12:17" x14ac:dyDescent="0.25">
      <c r="L13501" s="38">
        <f>IF(AND(Colin!$G13501=$B$1,Colin!$H13501=$C$3),Colin!$I13501,)</f>
        <v>0</v>
      </c>
      <c r="M13501" s="38">
        <f>IF(AND(Colin!$G13501=$B$1,Colin!$H13501&lt;=$C$3),Colin!$I13501,)</f>
        <v>0</v>
      </c>
      <c r="N13501" s="38">
        <f>IF(AND(Colin!$G13501=$B$2,Colin!$H13501=$C$3),Colin!$I13501,)</f>
        <v>0</v>
      </c>
      <c r="O13501" s="38">
        <f>IF(AND(Colin!$G13501=$B$2,Colin!$H13501&lt;=$C$3),Colin!$I13501,)</f>
        <v>0</v>
      </c>
      <c r="P13501" s="38">
        <f>IF(Colin!$G13501&lt;$B$2,Colin!$I13501,0)</f>
        <v>0</v>
      </c>
      <c r="Q13501" s="38">
        <f>IF(Colin!$G13501&lt;$B$1,Colin!$I13501,0)</f>
        <v>0</v>
      </c>
    </row>
    <row r="13502" spans="12:17" x14ac:dyDescent="0.25">
      <c r="L13502" s="38">
        <f>IF(AND(Colin!$G13502=$B$1,Colin!$H13502=$C$3),Colin!$I13502,)</f>
        <v>0</v>
      </c>
      <c r="M13502" s="38">
        <f>IF(AND(Colin!$G13502=$B$1,Colin!$H13502&lt;=$C$3),Colin!$I13502,)</f>
        <v>0</v>
      </c>
      <c r="N13502" s="38">
        <f>IF(AND(Colin!$G13502=$B$2,Colin!$H13502=$C$3),Colin!$I13502,)</f>
        <v>0</v>
      </c>
      <c r="O13502" s="38">
        <f>IF(AND(Colin!$G13502=$B$2,Colin!$H13502&lt;=$C$3),Colin!$I13502,)</f>
        <v>0</v>
      </c>
      <c r="P13502" s="38">
        <f>IF(Colin!$G13502&lt;$B$2,Colin!$I13502,0)</f>
        <v>0</v>
      </c>
      <c r="Q13502" s="38">
        <f>IF(Colin!$G13502&lt;$B$1,Colin!$I13502,0)</f>
        <v>0</v>
      </c>
    </row>
    <row r="13503" spans="12:17" x14ac:dyDescent="0.25">
      <c r="L13503" s="38">
        <f>IF(AND(Colin!$G13503=$B$1,Colin!$H13503=$C$3),Colin!$I13503,)</f>
        <v>0</v>
      </c>
      <c r="M13503" s="38">
        <f>IF(AND(Colin!$G13503=$B$1,Colin!$H13503&lt;=$C$3),Colin!$I13503,)</f>
        <v>0</v>
      </c>
      <c r="N13503" s="38">
        <f>IF(AND(Colin!$G13503=$B$2,Colin!$H13503=$C$3),Colin!$I13503,)</f>
        <v>0</v>
      </c>
      <c r="O13503" s="38">
        <f>IF(AND(Colin!$G13503=$B$2,Colin!$H13503&lt;=$C$3),Colin!$I13503,)</f>
        <v>0</v>
      </c>
      <c r="P13503" s="38">
        <f>IF(Colin!$G13503&lt;$B$2,Colin!$I13503,0)</f>
        <v>0</v>
      </c>
      <c r="Q13503" s="38">
        <f>IF(Colin!$G13503&lt;$B$1,Colin!$I13503,0)</f>
        <v>0</v>
      </c>
    </row>
    <row r="13504" spans="12:17" x14ac:dyDescent="0.25">
      <c r="L13504" s="38">
        <f>IF(AND(Colin!$G13504=$B$1,Colin!$H13504=$C$3),Colin!$I13504,)</f>
        <v>0</v>
      </c>
      <c r="M13504" s="38">
        <f>IF(AND(Colin!$G13504=$B$1,Colin!$H13504&lt;=$C$3),Colin!$I13504,)</f>
        <v>0</v>
      </c>
      <c r="N13504" s="38">
        <f>IF(AND(Colin!$G13504=$B$2,Colin!$H13504=$C$3),Colin!$I13504,)</f>
        <v>0</v>
      </c>
      <c r="O13504" s="38">
        <f>IF(AND(Colin!$G13504=$B$2,Colin!$H13504&lt;=$C$3),Colin!$I13504,)</f>
        <v>0</v>
      </c>
      <c r="P13504" s="38">
        <f>IF(Colin!$G13504&lt;$B$2,Colin!$I13504,0)</f>
        <v>0</v>
      </c>
      <c r="Q13504" s="38">
        <f>IF(Colin!$G13504&lt;$B$1,Colin!$I13504,0)</f>
        <v>0</v>
      </c>
    </row>
    <row r="13505" spans="12:17" x14ac:dyDescent="0.25">
      <c r="L13505" s="38">
        <f>IF(AND(Colin!$G13505=$B$1,Colin!$H13505=$C$3),Colin!$I13505,)</f>
        <v>0</v>
      </c>
      <c r="M13505" s="38">
        <f>IF(AND(Colin!$G13505=$B$1,Colin!$H13505&lt;=$C$3),Colin!$I13505,)</f>
        <v>0</v>
      </c>
      <c r="N13505" s="38">
        <f>IF(AND(Colin!$G13505=$B$2,Colin!$H13505=$C$3),Colin!$I13505,)</f>
        <v>0</v>
      </c>
      <c r="O13505" s="38">
        <f>IF(AND(Colin!$G13505=$B$2,Colin!$H13505&lt;=$C$3),Colin!$I13505,)</f>
        <v>0</v>
      </c>
      <c r="P13505" s="38">
        <f>IF(Colin!$G13505&lt;$B$2,Colin!$I13505,0)</f>
        <v>0</v>
      </c>
      <c r="Q13505" s="38">
        <f>IF(Colin!$G13505&lt;$B$1,Colin!$I13505,0)</f>
        <v>0</v>
      </c>
    </row>
    <row r="13506" spans="12:17" x14ac:dyDescent="0.25">
      <c r="L13506" s="38">
        <f>IF(AND(Colin!$G13506=$B$1,Colin!$H13506=$C$3),Colin!$I13506,)</f>
        <v>0</v>
      </c>
      <c r="M13506" s="38">
        <f>IF(AND(Colin!$G13506=$B$1,Colin!$H13506&lt;=$C$3),Colin!$I13506,)</f>
        <v>0</v>
      </c>
      <c r="N13506" s="38">
        <f>IF(AND(Colin!$G13506=$B$2,Colin!$H13506=$C$3),Colin!$I13506,)</f>
        <v>0</v>
      </c>
      <c r="O13506" s="38">
        <f>IF(AND(Colin!$G13506=$B$2,Colin!$H13506&lt;=$C$3),Colin!$I13506,)</f>
        <v>0</v>
      </c>
      <c r="P13506" s="38">
        <f>IF(Colin!$G13506&lt;$B$2,Colin!$I13506,0)</f>
        <v>0</v>
      </c>
      <c r="Q13506" s="38">
        <f>IF(Colin!$G13506&lt;$B$1,Colin!$I13506,0)</f>
        <v>0</v>
      </c>
    </row>
    <row r="13507" spans="12:17" x14ac:dyDescent="0.25">
      <c r="L13507" s="38">
        <f>IF(AND(Colin!$G13507=$B$1,Colin!$H13507=$C$3),Colin!$I13507,)</f>
        <v>0</v>
      </c>
      <c r="M13507" s="38">
        <f>IF(AND(Colin!$G13507=$B$1,Colin!$H13507&lt;=$C$3),Colin!$I13507,)</f>
        <v>0</v>
      </c>
      <c r="N13507" s="38">
        <f>IF(AND(Colin!$G13507=$B$2,Colin!$H13507=$C$3),Colin!$I13507,)</f>
        <v>0</v>
      </c>
      <c r="O13507" s="38">
        <f>IF(AND(Colin!$G13507=$B$2,Colin!$H13507&lt;=$C$3),Colin!$I13507,)</f>
        <v>0</v>
      </c>
      <c r="P13507" s="38">
        <f>IF(Colin!$G13507&lt;$B$2,Colin!$I13507,0)</f>
        <v>0</v>
      </c>
      <c r="Q13507" s="38">
        <f>IF(Colin!$G13507&lt;$B$1,Colin!$I13507,0)</f>
        <v>0</v>
      </c>
    </row>
    <row r="13508" spans="12:17" x14ac:dyDescent="0.25">
      <c r="L13508" s="38">
        <f>IF(AND(Colin!$G13508=$B$1,Colin!$H13508=$C$3),Colin!$I13508,)</f>
        <v>0</v>
      </c>
      <c r="M13508" s="38">
        <f>IF(AND(Colin!$G13508=$B$1,Colin!$H13508&lt;=$C$3),Colin!$I13508,)</f>
        <v>0</v>
      </c>
      <c r="N13508" s="38">
        <f>IF(AND(Colin!$G13508=$B$2,Colin!$H13508=$C$3),Colin!$I13508,)</f>
        <v>0</v>
      </c>
      <c r="O13508" s="38">
        <f>IF(AND(Colin!$G13508=$B$2,Colin!$H13508&lt;=$C$3),Colin!$I13508,)</f>
        <v>0</v>
      </c>
      <c r="P13508" s="38">
        <f>IF(Colin!$G13508&lt;$B$2,Colin!$I13508,0)</f>
        <v>0</v>
      </c>
      <c r="Q13508" s="38">
        <f>IF(Colin!$G13508&lt;$B$1,Colin!$I13508,0)</f>
        <v>0</v>
      </c>
    </row>
    <row r="13509" spans="12:17" x14ac:dyDescent="0.25">
      <c r="L13509" s="38">
        <f>IF(AND(Colin!$G13509=$B$1,Colin!$H13509=$C$3),Colin!$I13509,)</f>
        <v>0</v>
      </c>
      <c r="M13509" s="38">
        <f>IF(AND(Colin!$G13509=$B$1,Colin!$H13509&lt;=$C$3),Colin!$I13509,)</f>
        <v>0</v>
      </c>
      <c r="N13509" s="38">
        <f>IF(AND(Colin!$G13509=$B$2,Colin!$H13509=$C$3),Colin!$I13509,)</f>
        <v>0</v>
      </c>
      <c r="O13509" s="38">
        <f>IF(AND(Colin!$G13509=$B$2,Colin!$H13509&lt;=$C$3),Colin!$I13509,)</f>
        <v>0</v>
      </c>
      <c r="P13509" s="38">
        <f>IF(Colin!$G13509&lt;$B$2,Colin!$I13509,0)</f>
        <v>0</v>
      </c>
      <c r="Q13509" s="38">
        <f>IF(Colin!$G13509&lt;$B$1,Colin!$I13509,0)</f>
        <v>0</v>
      </c>
    </row>
    <row r="13510" spans="12:17" x14ac:dyDescent="0.25">
      <c r="L13510" s="38">
        <f>IF(AND(Colin!$G13510=$B$1,Colin!$H13510=$C$3),Colin!$I13510,)</f>
        <v>0</v>
      </c>
      <c r="M13510" s="38">
        <f>IF(AND(Colin!$G13510=$B$1,Colin!$H13510&lt;=$C$3),Colin!$I13510,)</f>
        <v>0</v>
      </c>
      <c r="N13510" s="38">
        <f>IF(AND(Colin!$G13510=$B$2,Colin!$H13510=$C$3),Colin!$I13510,)</f>
        <v>0</v>
      </c>
      <c r="O13510" s="38">
        <f>IF(AND(Colin!$G13510=$B$2,Colin!$H13510&lt;=$C$3),Colin!$I13510,)</f>
        <v>0</v>
      </c>
      <c r="P13510" s="38">
        <f>IF(Colin!$G13510&lt;$B$2,Colin!$I13510,0)</f>
        <v>0</v>
      </c>
      <c r="Q13510" s="38">
        <f>IF(Colin!$G13510&lt;$B$1,Colin!$I13510,0)</f>
        <v>0</v>
      </c>
    </row>
    <row r="13511" spans="12:17" x14ac:dyDescent="0.25">
      <c r="L13511" s="38">
        <f>IF(AND(Colin!$G13511=$B$1,Colin!$H13511=$C$3),Colin!$I13511,)</f>
        <v>0</v>
      </c>
      <c r="M13511" s="38">
        <f>IF(AND(Colin!$G13511=$B$1,Colin!$H13511&lt;=$C$3),Colin!$I13511,)</f>
        <v>0</v>
      </c>
      <c r="N13511" s="38">
        <f>IF(AND(Colin!$G13511=$B$2,Colin!$H13511=$C$3),Colin!$I13511,)</f>
        <v>0</v>
      </c>
      <c r="O13511" s="38">
        <f>IF(AND(Colin!$G13511=$B$2,Colin!$H13511&lt;=$C$3),Colin!$I13511,)</f>
        <v>0</v>
      </c>
      <c r="P13511" s="38">
        <f>IF(Colin!$G13511&lt;$B$2,Colin!$I13511,0)</f>
        <v>0</v>
      </c>
      <c r="Q13511" s="38">
        <f>IF(Colin!$G13511&lt;$B$1,Colin!$I13511,0)</f>
        <v>0</v>
      </c>
    </row>
    <row r="13512" spans="12:17" x14ac:dyDescent="0.25">
      <c r="L13512" s="38">
        <f>IF(AND(Colin!$G13512=$B$1,Colin!$H13512=$C$3),Colin!$I13512,)</f>
        <v>0</v>
      </c>
      <c r="M13512" s="38">
        <f>IF(AND(Colin!$G13512=$B$1,Colin!$H13512&lt;=$C$3),Colin!$I13512,)</f>
        <v>0</v>
      </c>
      <c r="N13512" s="38">
        <f>IF(AND(Colin!$G13512=$B$2,Colin!$H13512=$C$3),Colin!$I13512,)</f>
        <v>0</v>
      </c>
      <c r="O13512" s="38">
        <f>IF(AND(Colin!$G13512=$B$2,Colin!$H13512&lt;=$C$3),Colin!$I13512,)</f>
        <v>0</v>
      </c>
      <c r="P13512" s="38">
        <f>IF(Colin!$G13512&lt;$B$2,Colin!$I13512,0)</f>
        <v>0</v>
      </c>
      <c r="Q13512" s="38">
        <f>IF(Colin!$G13512&lt;$B$1,Colin!$I13512,0)</f>
        <v>0</v>
      </c>
    </row>
    <row r="13513" spans="12:17" x14ac:dyDescent="0.25">
      <c r="L13513" s="38">
        <f>IF(AND(Colin!$G13513=$B$1,Colin!$H13513=$C$3),Colin!$I13513,)</f>
        <v>0</v>
      </c>
      <c r="M13513" s="38">
        <f>IF(AND(Colin!$G13513=$B$1,Colin!$H13513&lt;=$C$3),Colin!$I13513,)</f>
        <v>0</v>
      </c>
      <c r="N13513" s="38">
        <f>IF(AND(Colin!$G13513=$B$2,Colin!$H13513=$C$3),Colin!$I13513,)</f>
        <v>0</v>
      </c>
      <c r="O13513" s="38">
        <f>IF(AND(Colin!$G13513=$B$2,Colin!$H13513&lt;=$C$3),Colin!$I13513,)</f>
        <v>0</v>
      </c>
      <c r="P13513" s="38">
        <f>IF(Colin!$G13513&lt;$B$2,Colin!$I13513,0)</f>
        <v>0</v>
      </c>
      <c r="Q13513" s="38">
        <f>IF(Colin!$G13513&lt;$B$1,Colin!$I13513,0)</f>
        <v>0</v>
      </c>
    </row>
    <row r="13514" spans="12:17" x14ac:dyDescent="0.25">
      <c r="L13514" s="38">
        <f>IF(AND(Colin!$G13514=$B$1,Colin!$H13514=$C$3),Colin!$I13514,)</f>
        <v>0</v>
      </c>
      <c r="M13514" s="38">
        <f>IF(AND(Colin!$G13514=$B$1,Colin!$H13514&lt;=$C$3),Colin!$I13514,)</f>
        <v>0</v>
      </c>
      <c r="N13514" s="38">
        <f>IF(AND(Colin!$G13514=$B$2,Colin!$H13514=$C$3),Colin!$I13514,)</f>
        <v>0</v>
      </c>
      <c r="O13514" s="38">
        <f>IF(AND(Colin!$G13514=$B$2,Colin!$H13514&lt;=$C$3),Colin!$I13514,)</f>
        <v>0</v>
      </c>
      <c r="P13514" s="38">
        <f>IF(Colin!$G13514&lt;$B$2,Colin!$I13514,0)</f>
        <v>0</v>
      </c>
      <c r="Q13514" s="38">
        <f>IF(Colin!$G13514&lt;$B$1,Colin!$I13514,0)</f>
        <v>0</v>
      </c>
    </row>
    <row r="13515" spans="12:17" x14ac:dyDescent="0.25">
      <c r="L13515" s="38">
        <f>IF(AND(Colin!$G13515=$B$1,Colin!$H13515=$C$3),Colin!$I13515,)</f>
        <v>0</v>
      </c>
      <c r="M13515" s="38">
        <f>IF(AND(Colin!$G13515=$B$1,Colin!$H13515&lt;=$C$3),Colin!$I13515,)</f>
        <v>0</v>
      </c>
      <c r="N13515" s="38">
        <f>IF(AND(Colin!$G13515=$B$2,Colin!$H13515=$C$3),Colin!$I13515,)</f>
        <v>0</v>
      </c>
      <c r="O13515" s="38">
        <f>IF(AND(Colin!$G13515=$B$2,Colin!$H13515&lt;=$C$3),Colin!$I13515,)</f>
        <v>0</v>
      </c>
      <c r="P13515" s="38">
        <f>IF(Colin!$G13515&lt;$B$2,Colin!$I13515,0)</f>
        <v>0</v>
      </c>
      <c r="Q13515" s="38">
        <f>IF(Colin!$G13515&lt;$B$1,Colin!$I13515,0)</f>
        <v>0</v>
      </c>
    </row>
    <row r="13516" spans="12:17" x14ac:dyDescent="0.25">
      <c r="L13516" s="38">
        <f>IF(AND(Colin!$G13516=$B$1,Colin!$H13516=$C$3),Colin!$I13516,)</f>
        <v>0</v>
      </c>
      <c r="M13516" s="38">
        <f>IF(AND(Colin!$G13516=$B$1,Colin!$H13516&lt;=$C$3),Colin!$I13516,)</f>
        <v>0</v>
      </c>
      <c r="N13516" s="38">
        <f>IF(AND(Colin!$G13516=$B$2,Colin!$H13516=$C$3),Colin!$I13516,)</f>
        <v>0</v>
      </c>
      <c r="O13516" s="38">
        <f>IF(AND(Colin!$G13516=$B$2,Colin!$H13516&lt;=$C$3),Colin!$I13516,)</f>
        <v>0</v>
      </c>
      <c r="P13516" s="38">
        <f>IF(Colin!$G13516&lt;$B$2,Colin!$I13516,0)</f>
        <v>0</v>
      </c>
      <c r="Q13516" s="38">
        <f>IF(Colin!$G13516&lt;$B$1,Colin!$I13516,0)</f>
        <v>0</v>
      </c>
    </row>
    <row r="13517" spans="12:17" x14ac:dyDescent="0.25">
      <c r="L13517" s="38">
        <f>IF(AND(Colin!$G13517=$B$1,Colin!$H13517=$C$3),Colin!$I13517,)</f>
        <v>0</v>
      </c>
      <c r="M13517" s="38">
        <f>IF(AND(Colin!$G13517=$B$1,Colin!$H13517&lt;=$C$3),Colin!$I13517,)</f>
        <v>0</v>
      </c>
      <c r="N13517" s="38">
        <f>IF(AND(Colin!$G13517=$B$2,Colin!$H13517=$C$3),Colin!$I13517,)</f>
        <v>0</v>
      </c>
      <c r="O13517" s="38">
        <f>IF(AND(Colin!$G13517=$B$2,Colin!$H13517&lt;=$C$3),Colin!$I13517,)</f>
        <v>0</v>
      </c>
      <c r="P13517" s="38">
        <f>IF(Colin!$G13517&lt;$B$2,Colin!$I13517,0)</f>
        <v>0</v>
      </c>
      <c r="Q13517" s="38">
        <f>IF(Colin!$G13517&lt;$B$1,Colin!$I13517,0)</f>
        <v>0</v>
      </c>
    </row>
    <row r="13518" spans="12:17" x14ac:dyDescent="0.25">
      <c r="L13518" s="38">
        <f>IF(AND(Colin!$G13518=$B$1,Colin!$H13518=$C$3),Colin!$I13518,)</f>
        <v>0</v>
      </c>
      <c r="M13518" s="38">
        <f>IF(AND(Colin!$G13518=$B$1,Colin!$H13518&lt;=$C$3),Colin!$I13518,)</f>
        <v>0</v>
      </c>
      <c r="N13518" s="38">
        <f>IF(AND(Colin!$G13518=$B$2,Colin!$H13518=$C$3),Colin!$I13518,)</f>
        <v>0</v>
      </c>
      <c r="O13518" s="38">
        <f>IF(AND(Colin!$G13518=$B$2,Colin!$H13518&lt;=$C$3),Colin!$I13518,)</f>
        <v>0</v>
      </c>
      <c r="P13518" s="38">
        <f>IF(Colin!$G13518&lt;$B$2,Colin!$I13518,0)</f>
        <v>0</v>
      </c>
      <c r="Q13518" s="38">
        <f>IF(Colin!$G13518&lt;$B$1,Colin!$I13518,0)</f>
        <v>0</v>
      </c>
    </row>
    <row r="13519" spans="12:17" x14ac:dyDescent="0.25">
      <c r="L13519" s="38">
        <f>IF(AND(Colin!$G13519=$B$1,Colin!$H13519=$C$3),Colin!$I13519,)</f>
        <v>0</v>
      </c>
      <c r="M13519" s="38">
        <f>IF(AND(Colin!$G13519=$B$1,Colin!$H13519&lt;=$C$3),Colin!$I13519,)</f>
        <v>0</v>
      </c>
      <c r="N13519" s="38">
        <f>IF(AND(Colin!$G13519=$B$2,Colin!$H13519=$C$3),Colin!$I13519,)</f>
        <v>0</v>
      </c>
      <c r="O13519" s="38">
        <f>IF(AND(Colin!$G13519=$B$2,Colin!$H13519&lt;=$C$3),Colin!$I13519,)</f>
        <v>0</v>
      </c>
      <c r="P13519" s="38">
        <f>IF(Colin!$G13519&lt;$B$2,Colin!$I13519,0)</f>
        <v>0</v>
      </c>
      <c r="Q13519" s="38">
        <f>IF(Colin!$G13519&lt;$B$1,Colin!$I13519,0)</f>
        <v>0</v>
      </c>
    </row>
    <row r="13520" spans="12:17" x14ac:dyDescent="0.25">
      <c r="L13520" s="38">
        <f>IF(AND(Colin!$G13520=$B$1,Colin!$H13520=$C$3),Colin!$I13520,)</f>
        <v>0</v>
      </c>
      <c r="M13520" s="38">
        <f>IF(AND(Colin!$G13520=$B$1,Colin!$H13520&lt;=$C$3),Colin!$I13520,)</f>
        <v>0</v>
      </c>
      <c r="N13520" s="38">
        <f>IF(AND(Colin!$G13520=$B$2,Colin!$H13520=$C$3),Colin!$I13520,)</f>
        <v>0</v>
      </c>
      <c r="O13520" s="38">
        <f>IF(AND(Colin!$G13520=$B$2,Colin!$H13520&lt;=$C$3),Colin!$I13520,)</f>
        <v>0</v>
      </c>
      <c r="P13520" s="38">
        <f>IF(Colin!$G13520&lt;$B$2,Colin!$I13520,0)</f>
        <v>0</v>
      </c>
      <c r="Q13520" s="38">
        <f>IF(Colin!$G13520&lt;$B$1,Colin!$I13520,0)</f>
        <v>0</v>
      </c>
    </row>
    <row r="13521" spans="12:17" x14ac:dyDescent="0.25">
      <c r="L13521" s="38">
        <f>IF(AND(Colin!$G13521=$B$1,Colin!$H13521=$C$3),Colin!$I13521,)</f>
        <v>0</v>
      </c>
      <c r="M13521" s="38">
        <f>IF(AND(Colin!$G13521=$B$1,Colin!$H13521&lt;=$C$3),Colin!$I13521,)</f>
        <v>0</v>
      </c>
      <c r="N13521" s="38">
        <f>IF(AND(Colin!$G13521=$B$2,Colin!$H13521=$C$3),Colin!$I13521,)</f>
        <v>0</v>
      </c>
      <c r="O13521" s="38">
        <f>IF(AND(Colin!$G13521=$B$2,Colin!$H13521&lt;=$C$3),Colin!$I13521,)</f>
        <v>0</v>
      </c>
      <c r="P13521" s="38">
        <f>IF(Colin!$G13521&lt;$B$2,Colin!$I13521,0)</f>
        <v>0</v>
      </c>
      <c r="Q13521" s="38">
        <f>IF(Colin!$G13521&lt;$B$1,Colin!$I13521,0)</f>
        <v>0</v>
      </c>
    </row>
    <row r="13522" spans="12:17" x14ac:dyDescent="0.25">
      <c r="L13522" s="38">
        <f>IF(AND(Colin!$G13522=$B$1,Colin!$H13522=$C$3),Colin!$I13522,)</f>
        <v>0</v>
      </c>
      <c r="M13522" s="38">
        <f>IF(AND(Colin!$G13522=$B$1,Colin!$H13522&lt;=$C$3),Colin!$I13522,)</f>
        <v>0</v>
      </c>
      <c r="N13522" s="38">
        <f>IF(AND(Colin!$G13522=$B$2,Colin!$H13522=$C$3),Colin!$I13522,)</f>
        <v>0</v>
      </c>
      <c r="O13522" s="38">
        <f>IF(AND(Colin!$G13522=$B$2,Colin!$H13522&lt;=$C$3),Colin!$I13522,)</f>
        <v>0</v>
      </c>
      <c r="P13522" s="38">
        <f>IF(Colin!$G13522&lt;$B$2,Colin!$I13522,0)</f>
        <v>0</v>
      </c>
      <c r="Q13522" s="38">
        <f>IF(Colin!$G13522&lt;$B$1,Colin!$I13522,0)</f>
        <v>0</v>
      </c>
    </row>
    <row r="13523" spans="12:17" x14ac:dyDescent="0.25">
      <c r="L13523" s="38">
        <f>IF(AND(Colin!$G13523=$B$1,Colin!$H13523=$C$3),Colin!$I13523,)</f>
        <v>0</v>
      </c>
      <c r="M13523" s="38">
        <f>IF(AND(Colin!$G13523=$B$1,Colin!$H13523&lt;=$C$3),Colin!$I13523,)</f>
        <v>0</v>
      </c>
      <c r="N13523" s="38">
        <f>IF(AND(Colin!$G13523=$B$2,Colin!$H13523=$C$3),Colin!$I13523,)</f>
        <v>0</v>
      </c>
      <c r="O13523" s="38">
        <f>IF(AND(Colin!$G13523=$B$2,Colin!$H13523&lt;=$C$3),Colin!$I13523,)</f>
        <v>0</v>
      </c>
      <c r="P13523" s="38">
        <f>IF(Colin!$G13523&lt;$B$2,Colin!$I13523,0)</f>
        <v>0</v>
      </c>
      <c r="Q13523" s="38">
        <f>IF(Colin!$G13523&lt;$B$1,Colin!$I13523,0)</f>
        <v>0</v>
      </c>
    </row>
    <row r="13524" spans="12:17" x14ac:dyDescent="0.25">
      <c r="L13524" s="38">
        <f>IF(AND(Colin!$G13524=$B$1,Colin!$H13524=$C$3),Colin!$I13524,)</f>
        <v>0</v>
      </c>
      <c r="M13524" s="38">
        <f>IF(AND(Colin!$G13524=$B$1,Colin!$H13524&lt;=$C$3),Colin!$I13524,)</f>
        <v>0</v>
      </c>
      <c r="N13524" s="38">
        <f>IF(AND(Colin!$G13524=$B$2,Colin!$H13524=$C$3),Colin!$I13524,)</f>
        <v>0</v>
      </c>
      <c r="O13524" s="38">
        <f>IF(AND(Colin!$G13524=$B$2,Colin!$H13524&lt;=$C$3),Colin!$I13524,)</f>
        <v>0</v>
      </c>
      <c r="P13524" s="38">
        <f>IF(Colin!$G13524&lt;$B$2,Colin!$I13524,0)</f>
        <v>0</v>
      </c>
      <c r="Q13524" s="38">
        <f>IF(Colin!$G13524&lt;$B$1,Colin!$I13524,0)</f>
        <v>0</v>
      </c>
    </row>
    <row r="13525" spans="12:17" x14ac:dyDescent="0.25">
      <c r="L13525" s="38">
        <f>IF(AND(Colin!$G13525=$B$1,Colin!$H13525=$C$3),Colin!$I13525,)</f>
        <v>0</v>
      </c>
      <c r="M13525" s="38">
        <f>IF(AND(Colin!$G13525=$B$1,Colin!$H13525&lt;=$C$3),Colin!$I13525,)</f>
        <v>0</v>
      </c>
      <c r="N13525" s="38">
        <f>IF(AND(Colin!$G13525=$B$2,Colin!$H13525=$C$3),Colin!$I13525,)</f>
        <v>0</v>
      </c>
      <c r="O13525" s="38">
        <f>IF(AND(Colin!$G13525=$B$2,Colin!$H13525&lt;=$C$3),Colin!$I13525,)</f>
        <v>0</v>
      </c>
      <c r="P13525" s="38">
        <f>IF(Colin!$G13525&lt;$B$2,Colin!$I13525,0)</f>
        <v>0</v>
      </c>
      <c r="Q13525" s="38">
        <f>IF(Colin!$G13525&lt;$B$1,Colin!$I13525,0)</f>
        <v>0</v>
      </c>
    </row>
    <row r="13526" spans="12:17" x14ac:dyDescent="0.25">
      <c r="L13526" s="38">
        <f>IF(AND(Colin!$G13526=$B$1,Colin!$H13526=$C$3),Colin!$I13526,)</f>
        <v>0</v>
      </c>
      <c r="M13526" s="38">
        <f>IF(AND(Colin!$G13526=$B$1,Colin!$H13526&lt;=$C$3),Colin!$I13526,)</f>
        <v>0</v>
      </c>
      <c r="N13526" s="38">
        <f>IF(AND(Colin!$G13526=$B$2,Colin!$H13526=$C$3),Colin!$I13526,)</f>
        <v>0</v>
      </c>
      <c r="O13526" s="38">
        <f>IF(AND(Colin!$G13526=$B$2,Colin!$H13526&lt;=$C$3),Colin!$I13526,)</f>
        <v>0</v>
      </c>
      <c r="P13526" s="38">
        <f>IF(Colin!$G13526&lt;$B$2,Colin!$I13526,0)</f>
        <v>0</v>
      </c>
      <c r="Q13526" s="38">
        <f>IF(Colin!$G13526&lt;$B$1,Colin!$I13526,0)</f>
        <v>0</v>
      </c>
    </row>
    <row r="13527" spans="12:17" x14ac:dyDescent="0.25">
      <c r="L13527" s="38">
        <f>IF(AND(Colin!$G13527=$B$1,Colin!$H13527=$C$3),Colin!$I13527,)</f>
        <v>0</v>
      </c>
      <c r="M13527" s="38">
        <f>IF(AND(Colin!$G13527=$B$1,Colin!$H13527&lt;=$C$3),Colin!$I13527,)</f>
        <v>0</v>
      </c>
      <c r="N13527" s="38">
        <f>IF(AND(Colin!$G13527=$B$2,Colin!$H13527=$C$3),Colin!$I13527,)</f>
        <v>0</v>
      </c>
      <c r="O13527" s="38">
        <f>IF(AND(Colin!$G13527=$B$2,Colin!$H13527&lt;=$C$3),Colin!$I13527,)</f>
        <v>0</v>
      </c>
      <c r="P13527" s="38">
        <f>IF(Colin!$G13527&lt;$B$2,Colin!$I13527,0)</f>
        <v>0</v>
      </c>
      <c r="Q13527" s="38">
        <f>IF(Colin!$G13527&lt;$B$1,Colin!$I13527,0)</f>
        <v>0</v>
      </c>
    </row>
    <row r="13528" spans="12:17" x14ac:dyDescent="0.25">
      <c r="L13528" s="38">
        <f>IF(AND(Colin!$G13528=$B$1,Colin!$H13528=$C$3),Colin!$I13528,)</f>
        <v>0</v>
      </c>
      <c r="M13528" s="38">
        <f>IF(AND(Colin!$G13528=$B$1,Colin!$H13528&lt;=$C$3),Colin!$I13528,)</f>
        <v>0</v>
      </c>
      <c r="N13528" s="38">
        <f>IF(AND(Colin!$G13528=$B$2,Colin!$H13528=$C$3),Colin!$I13528,)</f>
        <v>0</v>
      </c>
      <c r="O13528" s="38">
        <f>IF(AND(Colin!$G13528=$B$2,Colin!$H13528&lt;=$C$3),Colin!$I13528,)</f>
        <v>0</v>
      </c>
      <c r="P13528" s="38">
        <f>IF(Colin!$G13528&lt;$B$2,Colin!$I13528,0)</f>
        <v>0</v>
      </c>
      <c r="Q13528" s="38">
        <f>IF(Colin!$G13528&lt;$B$1,Colin!$I13528,0)</f>
        <v>0</v>
      </c>
    </row>
    <row r="13529" spans="12:17" x14ac:dyDescent="0.25">
      <c r="L13529" s="38">
        <f>IF(AND(Colin!$G13529=$B$1,Colin!$H13529=$C$3),Colin!$I13529,)</f>
        <v>0</v>
      </c>
      <c r="M13529" s="38">
        <f>IF(AND(Colin!$G13529=$B$1,Colin!$H13529&lt;=$C$3),Colin!$I13529,)</f>
        <v>0</v>
      </c>
      <c r="N13529" s="38">
        <f>IF(AND(Colin!$G13529=$B$2,Colin!$H13529=$C$3),Colin!$I13529,)</f>
        <v>0</v>
      </c>
      <c r="O13529" s="38">
        <f>IF(AND(Colin!$G13529=$B$2,Colin!$H13529&lt;=$C$3),Colin!$I13529,)</f>
        <v>0</v>
      </c>
      <c r="P13529" s="38">
        <f>IF(Colin!$G13529&lt;$B$2,Colin!$I13529,0)</f>
        <v>0</v>
      </c>
      <c r="Q13529" s="38">
        <f>IF(Colin!$G13529&lt;$B$1,Colin!$I13529,0)</f>
        <v>0</v>
      </c>
    </row>
    <row r="13530" spans="12:17" x14ac:dyDescent="0.25">
      <c r="L13530" s="38">
        <f>IF(AND(Colin!$G13530=$B$1,Colin!$H13530=$C$3),Colin!$I13530,)</f>
        <v>0</v>
      </c>
      <c r="M13530" s="38">
        <f>IF(AND(Colin!$G13530=$B$1,Colin!$H13530&lt;=$C$3),Colin!$I13530,)</f>
        <v>0</v>
      </c>
      <c r="N13530" s="38">
        <f>IF(AND(Colin!$G13530=$B$2,Colin!$H13530=$C$3),Colin!$I13530,)</f>
        <v>0</v>
      </c>
      <c r="O13530" s="38">
        <f>IF(AND(Colin!$G13530=$B$2,Colin!$H13530&lt;=$C$3),Colin!$I13530,)</f>
        <v>0</v>
      </c>
      <c r="P13530" s="38">
        <f>IF(Colin!$G13530&lt;$B$2,Colin!$I13530,0)</f>
        <v>0</v>
      </c>
      <c r="Q13530" s="38">
        <f>IF(Colin!$G13530&lt;$B$1,Colin!$I13530,0)</f>
        <v>0</v>
      </c>
    </row>
    <row r="13531" spans="12:17" x14ac:dyDescent="0.25">
      <c r="L13531" s="38">
        <f>IF(AND(Colin!$G13531=$B$1,Colin!$H13531=$C$3),Colin!$I13531,)</f>
        <v>0</v>
      </c>
      <c r="M13531" s="38">
        <f>IF(AND(Colin!$G13531=$B$1,Colin!$H13531&lt;=$C$3),Colin!$I13531,)</f>
        <v>0</v>
      </c>
      <c r="N13531" s="38">
        <f>IF(AND(Colin!$G13531=$B$2,Colin!$H13531=$C$3),Colin!$I13531,)</f>
        <v>0</v>
      </c>
      <c r="O13531" s="38">
        <f>IF(AND(Colin!$G13531=$B$2,Colin!$H13531&lt;=$C$3),Colin!$I13531,)</f>
        <v>0</v>
      </c>
      <c r="P13531" s="38">
        <f>IF(Colin!$G13531&lt;$B$2,Colin!$I13531,0)</f>
        <v>0</v>
      </c>
      <c r="Q13531" s="38">
        <f>IF(Colin!$G13531&lt;$B$1,Colin!$I13531,0)</f>
        <v>0</v>
      </c>
    </row>
    <row r="13532" spans="12:17" x14ac:dyDescent="0.25">
      <c r="L13532" s="38">
        <f>IF(AND(Colin!$G13532=$B$1,Colin!$H13532=$C$3),Colin!$I13532,)</f>
        <v>0</v>
      </c>
      <c r="M13532" s="38">
        <f>IF(AND(Colin!$G13532=$B$1,Colin!$H13532&lt;=$C$3),Colin!$I13532,)</f>
        <v>0</v>
      </c>
      <c r="N13532" s="38">
        <f>IF(AND(Colin!$G13532=$B$2,Colin!$H13532=$C$3),Colin!$I13532,)</f>
        <v>0</v>
      </c>
      <c r="O13532" s="38">
        <f>IF(AND(Colin!$G13532=$B$2,Colin!$H13532&lt;=$C$3),Colin!$I13532,)</f>
        <v>0</v>
      </c>
      <c r="P13532" s="38">
        <f>IF(Colin!$G13532&lt;$B$2,Colin!$I13532,0)</f>
        <v>0</v>
      </c>
      <c r="Q13532" s="38">
        <f>IF(Colin!$G13532&lt;$B$1,Colin!$I13532,0)</f>
        <v>0</v>
      </c>
    </row>
    <row r="13533" spans="12:17" x14ac:dyDescent="0.25">
      <c r="L13533" s="38">
        <f>IF(AND(Colin!$G13533=$B$1,Colin!$H13533=$C$3),Colin!$I13533,)</f>
        <v>0</v>
      </c>
      <c r="M13533" s="38">
        <f>IF(AND(Colin!$G13533=$B$1,Colin!$H13533&lt;=$C$3),Colin!$I13533,)</f>
        <v>0</v>
      </c>
      <c r="N13533" s="38">
        <f>IF(AND(Colin!$G13533=$B$2,Colin!$H13533=$C$3),Colin!$I13533,)</f>
        <v>0</v>
      </c>
      <c r="O13533" s="38">
        <f>IF(AND(Colin!$G13533=$B$2,Colin!$H13533&lt;=$C$3),Colin!$I13533,)</f>
        <v>0</v>
      </c>
      <c r="P13533" s="38">
        <f>IF(Colin!$G13533&lt;$B$2,Colin!$I13533,0)</f>
        <v>0</v>
      </c>
      <c r="Q13533" s="38">
        <f>IF(Colin!$G13533&lt;$B$1,Colin!$I13533,0)</f>
        <v>0</v>
      </c>
    </row>
    <row r="13534" spans="12:17" x14ac:dyDescent="0.25">
      <c r="L13534" s="38">
        <f>IF(AND(Colin!$G13534=$B$1,Colin!$H13534=$C$3),Colin!$I13534,)</f>
        <v>0</v>
      </c>
      <c r="M13534" s="38">
        <f>IF(AND(Colin!$G13534=$B$1,Colin!$H13534&lt;=$C$3),Colin!$I13534,)</f>
        <v>0</v>
      </c>
      <c r="N13534" s="38">
        <f>IF(AND(Colin!$G13534=$B$2,Colin!$H13534=$C$3),Colin!$I13534,)</f>
        <v>0</v>
      </c>
      <c r="O13534" s="38">
        <f>IF(AND(Colin!$G13534=$B$2,Colin!$H13534&lt;=$C$3),Colin!$I13534,)</f>
        <v>0</v>
      </c>
      <c r="P13534" s="38">
        <f>IF(Colin!$G13534&lt;$B$2,Colin!$I13534,0)</f>
        <v>0</v>
      </c>
      <c r="Q13534" s="38">
        <f>IF(Colin!$G13534&lt;$B$1,Colin!$I13534,0)</f>
        <v>0</v>
      </c>
    </row>
    <row r="13535" spans="12:17" x14ac:dyDescent="0.25">
      <c r="L13535" s="38">
        <f>IF(AND(Colin!$G13535=$B$1,Colin!$H13535=$C$3),Colin!$I13535,)</f>
        <v>0</v>
      </c>
      <c r="M13535" s="38">
        <f>IF(AND(Colin!$G13535=$B$1,Colin!$H13535&lt;=$C$3),Colin!$I13535,)</f>
        <v>0</v>
      </c>
      <c r="N13535" s="38">
        <f>IF(AND(Colin!$G13535=$B$2,Colin!$H13535=$C$3),Colin!$I13535,)</f>
        <v>0</v>
      </c>
      <c r="O13535" s="38">
        <f>IF(AND(Colin!$G13535=$B$2,Colin!$H13535&lt;=$C$3),Colin!$I13535,)</f>
        <v>0</v>
      </c>
      <c r="P13535" s="38">
        <f>IF(Colin!$G13535&lt;$B$2,Colin!$I13535,0)</f>
        <v>0</v>
      </c>
      <c r="Q13535" s="38">
        <f>IF(Colin!$G13535&lt;$B$1,Colin!$I13535,0)</f>
        <v>0</v>
      </c>
    </row>
    <row r="13536" spans="12:17" x14ac:dyDescent="0.25">
      <c r="L13536" s="38">
        <f>IF(AND(Colin!$G13536=$B$1,Colin!$H13536=$C$3),Colin!$I13536,)</f>
        <v>0</v>
      </c>
      <c r="M13536" s="38">
        <f>IF(AND(Colin!$G13536=$B$1,Colin!$H13536&lt;=$C$3),Colin!$I13536,)</f>
        <v>0</v>
      </c>
      <c r="N13536" s="38">
        <f>IF(AND(Colin!$G13536=$B$2,Colin!$H13536=$C$3),Colin!$I13536,)</f>
        <v>0</v>
      </c>
      <c r="O13536" s="38">
        <f>IF(AND(Colin!$G13536=$B$2,Colin!$H13536&lt;=$C$3),Colin!$I13536,)</f>
        <v>0</v>
      </c>
      <c r="P13536" s="38">
        <f>IF(Colin!$G13536&lt;$B$2,Colin!$I13536,0)</f>
        <v>0</v>
      </c>
      <c r="Q13536" s="38">
        <f>IF(Colin!$G13536&lt;$B$1,Colin!$I13536,0)</f>
        <v>0</v>
      </c>
    </row>
    <row r="13537" spans="12:17" x14ac:dyDescent="0.25">
      <c r="L13537" s="38">
        <f>IF(AND(Colin!$G13537=$B$1,Colin!$H13537=$C$3),Colin!$I13537,)</f>
        <v>0</v>
      </c>
      <c r="M13537" s="38">
        <f>IF(AND(Colin!$G13537=$B$1,Colin!$H13537&lt;=$C$3),Colin!$I13537,)</f>
        <v>0</v>
      </c>
      <c r="N13537" s="38">
        <f>IF(AND(Colin!$G13537=$B$2,Colin!$H13537=$C$3),Colin!$I13537,)</f>
        <v>0</v>
      </c>
      <c r="O13537" s="38">
        <f>IF(AND(Colin!$G13537=$B$2,Colin!$H13537&lt;=$C$3),Colin!$I13537,)</f>
        <v>0</v>
      </c>
      <c r="P13537" s="38">
        <f>IF(Colin!$G13537&lt;$B$2,Colin!$I13537,0)</f>
        <v>0</v>
      </c>
      <c r="Q13537" s="38">
        <f>IF(Colin!$G13537&lt;$B$1,Colin!$I13537,0)</f>
        <v>0</v>
      </c>
    </row>
    <row r="13538" spans="12:17" x14ac:dyDescent="0.25">
      <c r="L13538" s="38">
        <f>IF(AND(Colin!$G13538=$B$1,Colin!$H13538=$C$3),Colin!$I13538,)</f>
        <v>0</v>
      </c>
      <c r="M13538" s="38">
        <f>IF(AND(Colin!$G13538=$B$1,Colin!$H13538&lt;=$C$3),Colin!$I13538,)</f>
        <v>0</v>
      </c>
      <c r="N13538" s="38">
        <f>IF(AND(Colin!$G13538=$B$2,Colin!$H13538=$C$3),Colin!$I13538,)</f>
        <v>0</v>
      </c>
      <c r="O13538" s="38">
        <f>IF(AND(Colin!$G13538=$B$2,Colin!$H13538&lt;=$C$3),Colin!$I13538,)</f>
        <v>0</v>
      </c>
      <c r="P13538" s="38">
        <f>IF(Colin!$G13538&lt;$B$2,Colin!$I13538,0)</f>
        <v>0</v>
      </c>
      <c r="Q13538" s="38">
        <f>IF(Colin!$G13538&lt;$B$1,Colin!$I13538,0)</f>
        <v>0</v>
      </c>
    </row>
    <row r="13539" spans="12:17" x14ac:dyDescent="0.25">
      <c r="L13539" s="38">
        <f>IF(AND(Colin!$G13539=$B$1,Colin!$H13539=$C$3),Colin!$I13539,)</f>
        <v>0</v>
      </c>
      <c r="M13539" s="38">
        <f>IF(AND(Colin!$G13539=$B$1,Colin!$H13539&lt;=$C$3),Colin!$I13539,)</f>
        <v>0</v>
      </c>
      <c r="N13539" s="38">
        <f>IF(AND(Colin!$G13539=$B$2,Colin!$H13539=$C$3),Colin!$I13539,)</f>
        <v>0</v>
      </c>
      <c r="O13539" s="38">
        <f>IF(AND(Colin!$G13539=$B$2,Colin!$H13539&lt;=$C$3),Colin!$I13539,)</f>
        <v>0</v>
      </c>
      <c r="P13539" s="38">
        <f>IF(Colin!$G13539&lt;$B$2,Colin!$I13539,0)</f>
        <v>0</v>
      </c>
      <c r="Q13539" s="38">
        <f>IF(Colin!$G13539&lt;$B$1,Colin!$I13539,0)</f>
        <v>0</v>
      </c>
    </row>
    <row r="13540" spans="12:17" x14ac:dyDescent="0.25">
      <c r="L13540" s="38">
        <f>IF(AND(Colin!$G13540=$B$1,Colin!$H13540=$C$3),Colin!$I13540,)</f>
        <v>0</v>
      </c>
      <c r="M13540" s="38">
        <f>IF(AND(Colin!$G13540=$B$1,Colin!$H13540&lt;=$C$3),Colin!$I13540,)</f>
        <v>0</v>
      </c>
      <c r="N13540" s="38">
        <f>IF(AND(Colin!$G13540=$B$2,Colin!$H13540=$C$3),Colin!$I13540,)</f>
        <v>0</v>
      </c>
      <c r="O13540" s="38">
        <f>IF(AND(Colin!$G13540=$B$2,Colin!$H13540&lt;=$C$3),Colin!$I13540,)</f>
        <v>0</v>
      </c>
      <c r="P13540" s="38">
        <f>IF(Colin!$G13540&lt;$B$2,Colin!$I13540,0)</f>
        <v>0</v>
      </c>
      <c r="Q13540" s="38">
        <f>IF(Colin!$G13540&lt;$B$1,Colin!$I13540,0)</f>
        <v>0</v>
      </c>
    </row>
    <row r="13541" spans="12:17" x14ac:dyDescent="0.25">
      <c r="L13541" s="38">
        <f>IF(AND(Colin!$G13541=$B$1,Colin!$H13541=$C$3),Colin!$I13541,)</f>
        <v>0</v>
      </c>
      <c r="M13541" s="38">
        <f>IF(AND(Colin!$G13541=$B$1,Colin!$H13541&lt;=$C$3),Colin!$I13541,)</f>
        <v>0</v>
      </c>
      <c r="N13541" s="38">
        <f>IF(AND(Colin!$G13541=$B$2,Colin!$H13541=$C$3),Colin!$I13541,)</f>
        <v>0</v>
      </c>
      <c r="O13541" s="38">
        <f>IF(AND(Colin!$G13541=$B$2,Colin!$H13541&lt;=$C$3),Colin!$I13541,)</f>
        <v>0</v>
      </c>
      <c r="P13541" s="38">
        <f>IF(Colin!$G13541&lt;$B$2,Colin!$I13541,0)</f>
        <v>0</v>
      </c>
      <c r="Q13541" s="38">
        <f>IF(Colin!$G13541&lt;$B$1,Colin!$I13541,0)</f>
        <v>0</v>
      </c>
    </row>
    <row r="13542" spans="12:17" x14ac:dyDescent="0.25">
      <c r="L13542" s="38">
        <f>IF(AND(Colin!$G13542=$B$1,Colin!$H13542=$C$3),Colin!$I13542,)</f>
        <v>0</v>
      </c>
      <c r="M13542" s="38">
        <f>IF(AND(Colin!$G13542=$B$1,Colin!$H13542&lt;=$C$3),Colin!$I13542,)</f>
        <v>0</v>
      </c>
      <c r="N13542" s="38">
        <f>IF(AND(Colin!$G13542=$B$2,Colin!$H13542=$C$3),Colin!$I13542,)</f>
        <v>0</v>
      </c>
      <c r="O13542" s="38">
        <f>IF(AND(Colin!$G13542=$B$2,Colin!$H13542&lt;=$C$3),Colin!$I13542,)</f>
        <v>0</v>
      </c>
      <c r="P13542" s="38">
        <f>IF(Colin!$G13542&lt;$B$2,Colin!$I13542,0)</f>
        <v>0</v>
      </c>
      <c r="Q13542" s="38">
        <f>IF(Colin!$G13542&lt;$B$1,Colin!$I13542,0)</f>
        <v>0</v>
      </c>
    </row>
    <row r="13543" spans="12:17" x14ac:dyDescent="0.25">
      <c r="L13543" s="38">
        <f>IF(AND(Colin!$G13543=$B$1,Colin!$H13543=$C$3),Colin!$I13543,)</f>
        <v>0</v>
      </c>
      <c r="M13543" s="38">
        <f>IF(AND(Colin!$G13543=$B$1,Colin!$H13543&lt;=$C$3),Colin!$I13543,)</f>
        <v>0</v>
      </c>
      <c r="N13543" s="38">
        <f>IF(AND(Colin!$G13543=$B$2,Colin!$H13543=$C$3),Colin!$I13543,)</f>
        <v>0</v>
      </c>
      <c r="O13543" s="38">
        <f>IF(AND(Colin!$G13543=$B$2,Colin!$H13543&lt;=$C$3),Colin!$I13543,)</f>
        <v>0</v>
      </c>
      <c r="P13543" s="38">
        <f>IF(Colin!$G13543&lt;$B$2,Colin!$I13543,0)</f>
        <v>0</v>
      </c>
      <c r="Q13543" s="38">
        <f>IF(Colin!$G13543&lt;$B$1,Colin!$I13543,0)</f>
        <v>0</v>
      </c>
    </row>
    <row r="13544" spans="12:17" x14ac:dyDescent="0.25">
      <c r="L13544" s="38">
        <f>IF(AND(Colin!$G13544=$B$1,Colin!$H13544=$C$3),Colin!$I13544,)</f>
        <v>0</v>
      </c>
      <c r="M13544" s="38">
        <f>IF(AND(Colin!$G13544=$B$1,Colin!$H13544&lt;=$C$3),Colin!$I13544,)</f>
        <v>0</v>
      </c>
      <c r="N13544" s="38">
        <f>IF(AND(Colin!$G13544=$B$2,Colin!$H13544=$C$3),Colin!$I13544,)</f>
        <v>0</v>
      </c>
      <c r="O13544" s="38">
        <f>IF(AND(Colin!$G13544=$B$2,Colin!$H13544&lt;=$C$3),Colin!$I13544,)</f>
        <v>0</v>
      </c>
      <c r="P13544" s="38">
        <f>IF(Colin!$G13544&lt;$B$2,Colin!$I13544,0)</f>
        <v>0</v>
      </c>
      <c r="Q13544" s="38">
        <f>IF(Colin!$G13544&lt;$B$1,Colin!$I13544,0)</f>
        <v>0</v>
      </c>
    </row>
    <row r="13545" spans="12:17" x14ac:dyDescent="0.25">
      <c r="L13545" s="38">
        <f>IF(AND(Colin!$G13545=$B$1,Colin!$H13545=$C$3),Colin!$I13545,)</f>
        <v>0</v>
      </c>
      <c r="M13545" s="38">
        <f>IF(AND(Colin!$G13545=$B$1,Colin!$H13545&lt;=$C$3),Colin!$I13545,)</f>
        <v>0</v>
      </c>
      <c r="N13545" s="38">
        <f>IF(AND(Colin!$G13545=$B$2,Colin!$H13545=$C$3),Colin!$I13545,)</f>
        <v>0</v>
      </c>
      <c r="O13545" s="38">
        <f>IF(AND(Colin!$G13545=$B$2,Colin!$H13545&lt;=$C$3),Colin!$I13545,)</f>
        <v>0</v>
      </c>
      <c r="P13545" s="38">
        <f>IF(Colin!$G13545&lt;$B$2,Colin!$I13545,0)</f>
        <v>0</v>
      </c>
      <c r="Q13545" s="38">
        <f>IF(Colin!$G13545&lt;$B$1,Colin!$I13545,0)</f>
        <v>0</v>
      </c>
    </row>
    <row r="13546" spans="12:17" x14ac:dyDescent="0.25">
      <c r="L13546" s="38">
        <f>IF(AND(Colin!$G13546=$B$1,Colin!$H13546=$C$3),Colin!$I13546,)</f>
        <v>0</v>
      </c>
      <c r="M13546" s="38">
        <f>IF(AND(Colin!$G13546=$B$1,Colin!$H13546&lt;=$C$3),Colin!$I13546,)</f>
        <v>0</v>
      </c>
      <c r="N13546" s="38">
        <f>IF(AND(Colin!$G13546=$B$2,Colin!$H13546=$C$3),Colin!$I13546,)</f>
        <v>0</v>
      </c>
      <c r="O13546" s="38">
        <f>IF(AND(Colin!$G13546=$B$2,Colin!$H13546&lt;=$C$3),Colin!$I13546,)</f>
        <v>0</v>
      </c>
      <c r="P13546" s="38">
        <f>IF(Colin!$G13546&lt;$B$2,Colin!$I13546,0)</f>
        <v>0</v>
      </c>
      <c r="Q13546" s="38">
        <f>IF(Colin!$G13546&lt;$B$1,Colin!$I13546,0)</f>
        <v>0</v>
      </c>
    </row>
    <row r="13547" spans="12:17" x14ac:dyDescent="0.25">
      <c r="L13547" s="38">
        <f>IF(AND(Colin!$G13547=$B$1,Colin!$H13547=$C$3),Colin!$I13547,)</f>
        <v>0</v>
      </c>
      <c r="M13547" s="38">
        <f>IF(AND(Colin!$G13547=$B$1,Colin!$H13547&lt;=$C$3),Colin!$I13547,)</f>
        <v>0</v>
      </c>
      <c r="N13547" s="38">
        <f>IF(AND(Colin!$G13547=$B$2,Colin!$H13547=$C$3),Colin!$I13547,)</f>
        <v>0</v>
      </c>
      <c r="O13547" s="38">
        <f>IF(AND(Colin!$G13547=$B$2,Colin!$H13547&lt;=$C$3),Colin!$I13547,)</f>
        <v>0</v>
      </c>
      <c r="P13547" s="38">
        <f>IF(Colin!$G13547&lt;$B$2,Colin!$I13547,0)</f>
        <v>0</v>
      </c>
      <c r="Q13547" s="38">
        <f>IF(Colin!$G13547&lt;$B$1,Colin!$I13547,0)</f>
        <v>0</v>
      </c>
    </row>
    <row r="13548" spans="12:17" x14ac:dyDescent="0.25">
      <c r="L13548" s="38">
        <f>IF(AND(Colin!$G13548=$B$1,Colin!$H13548=$C$3),Colin!$I13548,)</f>
        <v>0</v>
      </c>
      <c r="M13548" s="38">
        <f>IF(AND(Colin!$G13548=$B$1,Colin!$H13548&lt;=$C$3),Colin!$I13548,)</f>
        <v>0</v>
      </c>
      <c r="N13548" s="38">
        <f>IF(AND(Colin!$G13548=$B$2,Colin!$H13548=$C$3),Colin!$I13548,)</f>
        <v>0</v>
      </c>
      <c r="O13548" s="38">
        <f>IF(AND(Colin!$G13548=$B$2,Colin!$H13548&lt;=$C$3),Colin!$I13548,)</f>
        <v>0</v>
      </c>
      <c r="P13548" s="38">
        <f>IF(Colin!$G13548&lt;$B$2,Colin!$I13548,0)</f>
        <v>0</v>
      </c>
      <c r="Q13548" s="38">
        <f>IF(Colin!$G13548&lt;$B$1,Colin!$I13548,0)</f>
        <v>0</v>
      </c>
    </row>
    <row r="13549" spans="12:17" x14ac:dyDescent="0.25">
      <c r="L13549" s="38">
        <f>IF(AND(Colin!$G13549=$B$1,Colin!$H13549=$C$3),Colin!$I13549,)</f>
        <v>0</v>
      </c>
      <c r="M13549" s="38">
        <f>IF(AND(Colin!$G13549=$B$1,Colin!$H13549&lt;=$C$3),Colin!$I13549,)</f>
        <v>0</v>
      </c>
      <c r="N13549" s="38">
        <f>IF(AND(Colin!$G13549=$B$2,Colin!$H13549=$C$3),Colin!$I13549,)</f>
        <v>0</v>
      </c>
      <c r="O13549" s="38">
        <f>IF(AND(Colin!$G13549=$B$2,Colin!$H13549&lt;=$C$3),Colin!$I13549,)</f>
        <v>0</v>
      </c>
      <c r="P13549" s="38">
        <f>IF(Colin!$G13549&lt;$B$2,Colin!$I13549,0)</f>
        <v>0</v>
      </c>
      <c r="Q13549" s="38">
        <f>IF(Colin!$G13549&lt;$B$1,Colin!$I13549,0)</f>
        <v>0</v>
      </c>
    </row>
    <row r="13550" spans="12:17" x14ac:dyDescent="0.25">
      <c r="L13550" s="38">
        <f>IF(AND(Colin!$G13550=$B$1,Colin!$H13550=$C$3),Colin!$I13550,)</f>
        <v>0</v>
      </c>
      <c r="M13550" s="38">
        <f>IF(AND(Colin!$G13550=$B$1,Colin!$H13550&lt;=$C$3),Colin!$I13550,)</f>
        <v>0</v>
      </c>
      <c r="N13550" s="38">
        <f>IF(AND(Colin!$G13550=$B$2,Colin!$H13550=$C$3),Colin!$I13550,)</f>
        <v>0</v>
      </c>
      <c r="O13550" s="38">
        <f>IF(AND(Colin!$G13550=$B$2,Colin!$H13550&lt;=$C$3),Colin!$I13550,)</f>
        <v>0</v>
      </c>
      <c r="P13550" s="38">
        <f>IF(Colin!$G13550&lt;$B$2,Colin!$I13550,0)</f>
        <v>0</v>
      </c>
      <c r="Q13550" s="38">
        <f>IF(Colin!$G13550&lt;$B$1,Colin!$I13550,0)</f>
        <v>0</v>
      </c>
    </row>
    <row r="13551" spans="12:17" x14ac:dyDescent="0.25">
      <c r="L13551" s="38">
        <f>IF(AND(Colin!$G13551=$B$1,Colin!$H13551=$C$3),Colin!$I13551,)</f>
        <v>0</v>
      </c>
      <c r="M13551" s="38">
        <f>IF(AND(Colin!$G13551=$B$1,Colin!$H13551&lt;=$C$3),Colin!$I13551,)</f>
        <v>0</v>
      </c>
      <c r="N13551" s="38">
        <f>IF(AND(Colin!$G13551=$B$2,Colin!$H13551=$C$3),Colin!$I13551,)</f>
        <v>0</v>
      </c>
      <c r="O13551" s="38">
        <f>IF(AND(Colin!$G13551=$B$2,Colin!$H13551&lt;=$C$3),Colin!$I13551,)</f>
        <v>0</v>
      </c>
      <c r="P13551" s="38">
        <f>IF(Colin!$G13551&lt;$B$2,Colin!$I13551,0)</f>
        <v>0</v>
      </c>
      <c r="Q13551" s="38">
        <f>IF(Colin!$G13551&lt;$B$1,Colin!$I13551,0)</f>
        <v>0</v>
      </c>
    </row>
    <row r="13552" spans="12:17" x14ac:dyDescent="0.25">
      <c r="L13552" s="38">
        <f>IF(AND(Colin!$G13552=$B$1,Colin!$H13552=$C$3),Colin!$I13552,)</f>
        <v>0</v>
      </c>
      <c r="M13552" s="38">
        <f>IF(AND(Colin!$G13552=$B$1,Colin!$H13552&lt;=$C$3),Colin!$I13552,)</f>
        <v>0</v>
      </c>
      <c r="N13552" s="38">
        <f>IF(AND(Colin!$G13552=$B$2,Colin!$H13552=$C$3),Colin!$I13552,)</f>
        <v>0</v>
      </c>
      <c r="O13552" s="38">
        <f>IF(AND(Colin!$G13552=$B$2,Colin!$H13552&lt;=$C$3),Colin!$I13552,)</f>
        <v>0</v>
      </c>
      <c r="P13552" s="38">
        <f>IF(Colin!$G13552&lt;$B$2,Colin!$I13552,0)</f>
        <v>0</v>
      </c>
      <c r="Q13552" s="38">
        <f>IF(Colin!$G13552&lt;$B$1,Colin!$I13552,0)</f>
        <v>0</v>
      </c>
    </row>
    <row r="13553" spans="12:17" x14ac:dyDescent="0.25">
      <c r="L13553" s="38">
        <f>IF(AND(Colin!$G13553=$B$1,Colin!$H13553=$C$3),Colin!$I13553,)</f>
        <v>0</v>
      </c>
      <c r="M13553" s="38">
        <f>IF(AND(Colin!$G13553=$B$1,Colin!$H13553&lt;=$C$3),Colin!$I13553,)</f>
        <v>0</v>
      </c>
      <c r="N13553" s="38">
        <f>IF(AND(Colin!$G13553=$B$2,Colin!$H13553=$C$3),Colin!$I13553,)</f>
        <v>0</v>
      </c>
      <c r="O13553" s="38">
        <f>IF(AND(Colin!$G13553=$B$2,Colin!$H13553&lt;=$C$3),Colin!$I13553,)</f>
        <v>0</v>
      </c>
      <c r="P13553" s="38">
        <f>IF(Colin!$G13553&lt;$B$2,Colin!$I13553,0)</f>
        <v>0</v>
      </c>
      <c r="Q13553" s="38">
        <f>IF(Colin!$G13553&lt;$B$1,Colin!$I13553,0)</f>
        <v>0</v>
      </c>
    </row>
    <row r="13554" spans="12:17" x14ac:dyDescent="0.25">
      <c r="L13554" s="38">
        <f>IF(AND(Colin!$G13554=$B$1,Colin!$H13554=$C$3),Colin!$I13554,)</f>
        <v>0</v>
      </c>
      <c r="M13554" s="38">
        <f>IF(AND(Colin!$G13554=$B$1,Colin!$H13554&lt;=$C$3),Colin!$I13554,)</f>
        <v>0</v>
      </c>
      <c r="N13554" s="38">
        <f>IF(AND(Colin!$G13554=$B$2,Colin!$H13554=$C$3),Colin!$I13554,)</f>
        <v>0</v>
      </c>
      <c r="O13554" s="38">
        <f>IF(AND(Colin!$G13554=$B$2,Colin!$H13554&lt;=$C$3),Colin!$I13554,)</f>
        <v>0</v>
      </c>
      <c r="P13554" s="38">
        <f>IF(Colin!$G13554&lt;$B$2,Colin!$I13554,0)</f>
        <v>0</v>
      </c>
      <c r="Q13554" s="38">
        <f>IF(Colin!$G13554&lt;$B$1,Colin!$I13554,0)</f>
        <v>0</v>
      </c>
    </row>
    <row r="13555" spans="12:17" x14ac:dyDescent="0.25">
      <c r="L13555" s="38">
        <f>IF(AND(Colin!$G13555=$B$1,Colin!$H13555=$C$3),Colin!$I13555,)</f>
        <v>0</v>
      </c>
      <c r="M13555" s="38">
        <f>IF(AND(Colin!$G13555=$B$1,Colin!$H13555&lt;=$C$3),Colin!$I13555,)</f>
        <v>0</v>
      </c>
      <c r="N13555" s="38">
        <f>IF(AND(Colin!$G13555=$B$2,Colin!$H13555=$C$3),Colin!$I13555,)</f>
        <v>0</v>
      </c>
      <c r="O13555" s="38">
        <f>IF(AND(Colin!$G13555=$B$2,Colin!$H13555&lt;=$C$3),Colin!$I13555,)</f>
        <v>0</v>
      </c>
      <c r="P13555" s="38">
        <f>IF(Colin!$G13555&lt;$B$2,Colin!$I13555,0)</f>
        <v>0</v>
      </c>
      <c r="Q13555" s="38">
        <f>IF(Colin!$G13555&lt;$B$1,Colin!$I13555,0)</f>
        <v>0</v>
      </c>
    </row>
    <row r="13556" spans="12:17" x14ac:dyDescent="0.25">
      <c r="L13556" s="38">
        <f>IF(AND(Colin!$G13556=$B$1,Colin!$H13556=$C$3),Colin!$I13556,)</f>
        <v>0</v>
      </c>
      <c r="M13556" s="38">
        <f>IF(AND(Colin!$G13556=$B$1,Colin!$H13556&lt;=$C$3),Colin!$I13556,)</f>
        <v>0</v>
      </c>
      <c r="N13556" s="38">
        <f>IF(AND(Colin!$G13556=$B$2,Colin!$H13556=$C$3),Colin!$I13556,)</f>
        <v>0</v>
      </c>
      <c r="O13556" s="38">
        <f>IF(AND(Colin!$G13556=$B$2,Colin!$H13556&lt;=$C$3),Colin!$I13556,)</f>
        <v>0</v>
      </c>
      <c r="P13556" s="38">
        <f>IF(Colin!$G13556&lt;$B$2,Colin!$I13556,0)</f>
        <v>0</v>
      </c>
      <c r="Q13556" s="38">
        <f>IF(Colin!$G13556&lt;$B$1,Colin!$I13556,0)</f>
        <v>0</v>
      </c>
    </row>
    <row r="13557" spans="12:17" x14ac:dyDescent="0.25">
      <c r="L13557" s="38">
        <f>IF(AND(Colin!$G13557=$B$1,Colin!$H13557=$C$3),Colin!$I13557,)</f>
        <v>0</v>
      </c>
      <c r="M13557" s="38">
        <f>IF(AND(Colin!$G13557=$B$1,Colin!$H13557&lt;=$C$3),Colin!$I13557,)</f>
        <v>0</v>
      </c>
      <c r="N13557" s="38">
        <f>IF(AND(Colin!$G13557=$B$2,Colin!$H13557=$C$3),Colin!$I13557,)</f>
        <v>0</v>
      </c>
      <c r="O13557" s="38">
        <f>IF(AND(Colin!$G13557=$B$2,Colin!$H13557&lt;=$C$3),Colin!$I13557,)</f>
        <v>0</v>
      </c>
      <c r="P13557" s="38">
        <f>IF(Colin!$G13557&lt;$B$2,Colin!$I13557,0)</f>
        <v>0</v>
      </c>
      <c r="Q13557" s="38">
        <f>IF(Colin!$G13557&lt;$B$1,Colin!$I13557,0)</f>
        <v>0</v>
      </c>
    </row>
    <row r="13558" spans="12:17" x14ac:dyDescent="0.25">
      <c r="L13558" s="38">
        <f>IF(AND(Colin!$G13558=$B$1,Colin!$H13558=$C$3),Colin!$I13558,)</f>
        <v>0</v>
      </c>
      <c r="M13558" s="38">
        <f>IF(AND(Colin!$G13558=$B$1,Colin!$H13558&lt;=$C$3),Colin!$I13558,)</f>
        <v>0</v>
      </c>
      <c r="N13558" s="38">
        <f>IF(AND(Colin!$G13558=$B$2,Colin!$H13558=$C$3),Colin!$I13558,)</f>
        <v>0</v>
      </c>
      <c r="O13558" s="38">
        <f>IF(AND(Colin!$G13558=$B$2,Colin!$H13558&lt;=$C$3),Colin!$I13558,)</f>
        <v>0</v>
      </c>
      <c r="P13558" s="38">
        <f>IF(Colin!$G13558&lt;$B$2,Colin!$I13558,0)</f>
        <v>0</v>
      </c>
      <c r="Q13558" s="38">
        <f>IF(Colin!$G13558&lt;$B$1,Colin!$I13558,0)</f>
        <v>0</v>
      </c>
    </row>
    <row r="13559" spans="12:17" x14ac:dyDescent="0.25">
      <c r="L13559" s="38">
        <f>IF(AND(Colin!$G13559=$B$1,Colin!$H13559=$C$3),Colin!$I13559,)</f>
        <v>0</v>
      </c>
      <c r="M13559" s="38">
        <f>IF(AND(Colin!$G13559=$B$1,Colin!$H13559&lt;=$C$3),Colin!$I13559,)</f>
        <v>0</v>
      </c>
      <c r="N13559" s="38">
        <f>IF(AND(Colin!$G13559=$B$2,Colin!$H13559=$C$3),Colin!$I13559,)</f>
        <v>0</v>
      </c>
      <c r="O13559" s="38">
        <f>IF(AND(Colin!$G13559=$B$2,Colin!$H13559&lt;=$C$3),Colin!$I13559,)</f>
        <v>0</v>
      </c>
      <c r="P13559" s="38">
        <f>IF(Colin!$G13559&lt;$B$2,Colin!$I13559,0)</f>
        <v>0</v>
      </c>
      <c r="Q13559" s="38">
        <f>IF(Colin!$G13559&lt;$B$1,Colin!$I13559,0)</f>
        <v>0</v>
      </c>
    </row>
    <row r="13560" spans="12:17" x14ac:dyDescent="0.25">
      <c r="L13560" s="38">
        <f>IF(AND(Colin!$G13560=$B$1,Colin!$H13560=$C$3),Colin!$I13560,)</f>
        <v>0</v>
      </c>
      <c r="M13560" s="38">
        <f>IF(AND(Colin!$G13560=$B$1,Colin!$H13560&lt;=$C$3),Colin!$I13560,)</f>
        <v>0</v>
      </c>
      <c r="N13560" s="38">
        <f>IF(AND(Colin!$G13560=$B$2,Colin!$H13560=$C$3),Colin!$I13560,)</f>
        <v>0</v>
      </c>
      <c r="O13560" s="38">
        <f>IF(AND(Colin!$G13560=$B$2,Colin!$H13560&lt;=$C$3),Colin!$I13560,)</f>
        <v>0</v>
      </c>
      <c r="P13560" s="38">
        <f>IF(Colin!$G13560&lt;$B$2,Colin!$I13560,0)</f>
        <v>0</v>
      </c>
      <c r="Q13560" s="38">
        <f>IF(Colin!$G13560&lt;$B$1,Colin!$I13560,0)</f>
        <v>0</v>
      </c>
    </row>
    <row r="13561" spans="12:17" x14ac:dyDescent="0.25">
      <c r="L13561" s="38">
        <f>IF(AND(Colin!$G13561=$B$1,Colin!$H13561=$C$3),Colin!$I13561,)</f>
        <v>0</v>
      </c>
      <c r="M13561" s="38">
        <f>IF(AND(Colin!$G13561=$B$1,Colin!$H13561&lt;=$C$3),Colin!$I13561,)</f>
        <v>0</v>
      </c>
      <c r="N13561" s="38">
        <f>IF(AND(Colin!$G13561=$B$2,Colin!$H13561=$C$3),Colin!$I13561,)</f>
        <v>0</v>
      </c>
      <c r="O13561" s="38">
        <f>IF(AND(Colin!$G13561=$B$2,Colin!$H13561&lt;=$C$3),Colin!$I13561,)</f>
        <v>0</v>
      </c>
      <c r="P13561" s="38">
        <f>IF(Colin!$G13561&lt;$B$2,Colin!$I13561,0)</f>
        <v>0</v>
      </c>
      <c r="Q13561" s="38">
        <f>IF(Colin!$G13561&lt;$B$1,Colin!$I13561,0)</f>
        <v>0</v>
      </c>
    </row>
    <row r="13562" spans="12:17" x14ac:dyDescent="0.25">
      <c r="L13562" s="38">
        <f>IF(AND(Colin!$G13562=$B$1,Colin!$H13562=$C$3),Colin!$I13562,)</f>
        <v>0</v>
      </c>
      <c r="M13562" s="38">
        <f>IF(AND(Colin!$G13562=$B$1,Colin!$H13562&lt;=$C$3),Colin!$I13562,)</f>
        <v>0</v>
      </c>
      <c r="N13562" s="38">
        <f>IF(AND(Colin!$G13562=$B$2,Colin!$H13562=$C$3),Colin!$I13562,)</f>
        <v>0</v>
      </c>
      <c r="O13562" s="38">
        <f>IF(AND(Colin!$G13562=$B$2,Colin!$H13562&lt;=$C$3),Colin!$I13562,)</f>
        <v>0</v>
      </c>
      <c r="P13562" s="38">
        <f>IF(Colin!$G13562&lt;$B$2,Colin!$I13562,0)</f>
        <v>0</v>
      </c>
      <c r="Q13562" s="38">
        <f>IF(Colin!$G13562&lt;$B$1,Colin!$I13562,0)</f>
        <v>0</v>
      </c>
    </row>
    <row r="13563" spans="12:17" x14ac:dyDescent="0.25">
      <c r="L13563" s="38">
        <f>IF(AND(Colin!$G13563=$B$1,Colin!$H13563=$C$3),Colin!$I13563,)</f>
        <v>0</v>
      </c>
      <c r="M13563" s="38">
        <f>IF(AND(Colin!$G13563=$B$1,Colin!$H13563&lt;=$C$3),Colin!$I13563,)</f>
        <v>0</v>
      </c>
      <c r="N13563" s="38">
        <f>IF(AND(Colin!$G13563=$B$2,Colin!$H13563=$C$3),Colin!$I13563,)</f>
        <v>0</v>
      </c>
      <c r="O13563" s="38">
        <f>IF(AND(Colin!$G13563=$B$2,Colin!$H13563&lt;=$C$3),Colin!$I13563,)</f>
        <v>0</v>
      </c>
      <c r="P13563" s="38">
        <f>IF(Colin!$G13563&lt;$B$2,Colin!$I13563,0)</f>
        <v>0</v>
      </c>
      <c r="Q13563" s="38">
        <f>IF(Colin!$G13563&lt;$B$1,Colin!$I13563,0)</f>
        <v>0</v>
      </c>
    </row>
    <row r="13564" spans="12:17" x14ac:dyDescent="0.25">
      <c r="L13564" s="38">
        <f>IF(AND(Colin!$G13564=$B$1,Colin!$H13564=$C$3),Colin!$I13564,)</f>
        <v>0</v>
      </c>
      <c r="M13564" s="38">
        <f>IF(AND(Colin!$G13564=$B$1,Colin!$H13564&lt;=$C$3),Colin!$I13564,)</f>
        <v>0</v>
      </c>
      <c r="N13564" s="38">
        <f>IF(AND(Colin!$G13564=$B$2,Colin!$H13564=$C$3),Colin!$I13564,)</f>
        <v>0</v>
      </c>
      <c r="O13564" s="38">
        <f>IF(AND(Colin!$G13564=$B$2,Colin!$H13564&lt;=$C$3),Colin!$I13564,)</f>
        <v>0</v>
      </c>
      <c r="P13564" s="38">
        <f>IF(Colin!$G13564&lt;$B$2,Colin!$I13564,0)</f>
        <v>0</v>
      </c>
      <c r="Q13564" s="38">
        <f>IF(Colin!$G13564&lt;$B$1,Colin!$I13564,0)</f>
        <v>0</v>
      </c>
    </row>
    <row r="13565" spans="12:17" x14ac:dyDescent="0.25">
      <c r="L13565" s="38">
        <f>IF(AND(Colin!$G13565=$B$1,Colin!$H13565=$C$3),Colin!$I13565,)</f>
        <v>0</v>
      </c>
      <c r="M13565" s="38">
        <f>IF(AND(Colin!$G13565=$B$1,Colin!$H13565&lt;=$C$3),Colin!$I13565,)</f>
        <v>0</v>
      </c>
      <c r="N13565" s="38">
        <f>IF(AND(Colin!$G13565=$B$2,Colin!$H13565=$C$3),Colin!$I13565,)</f>
        <v>0</v>
      </c>
      <c r="O13565" s="38">
        <f>IF(AND(Colin!$G13565=$B$2,Colin!$H13565&lt;=$C$3),Colin!$I13565,)</f>
        <v>0</v>
      </c>
      <c r="P13565" s="38">
        <f>IF(Colin!$G13565&lt;$B$2,Colin!$I13565,0)</f>
        <v>0</v>
      </c>
      <c r="Q13565" s="38">
        <f>IF(Colin!$G13565&lt;$B$1,Colin!$I13565,0)</f>
        <v>0</v>
      </c>
    </row>
    <row r="13566" spans="12:17" x14ac:dyDescent="0.25">
      <c r="L13566" s="38">
        <f>IF(AND(Colin!$G13566=$B$1,Colin!$H13566=$C$3),Colin!$I13566,)</f>
        <v>0</v>
      </c>
      <c r="M13566" s="38">
        <f>IF(AND(Colin!$G13566=$B$1,Colin!$H13566&lt;=$C$3),Colin!$I13566,)</f>
        <v>0</v>
      </c>
      <c r="N13566" s="38">
        <f>IF(AND(Colin!$G13566=$B$2,Colin!$H13566=$C$3),Colin!$I13566,)</f>
        <v>0</v>
      </c>
      <c r="O13566" s="38">
        <f>IF(AND(Colin!$G13566=$B$2,Colin!$H13566&lt;=$C$3),Colin!$I13566,)</f>
        <v>0</v>
      </c>
      <c r="P13566" s="38">
        <f>IF(Colin!$G13566&lt;$B$2,Colin!$I13566,0)</f>
        <v>0</v>
      </c>
      <c r="Q13566" s="38">
        <f>IF(Colin!$G13566&lt;$B$1,Colin!$I13566,0)</f>
        <v>0</v>
      </c>
    </row>
    <row r="13567" spans="12:17" x14ac:dyDescent="0.25">
      <c r="L13567" s="38">
        <f>IF(AND(Colin!$G13567=$B$1,Colin!$H13567=$C$3),Colin!$I13567,)</f>
        <v>0</v>
      </c>
      <c r="M13567" s="38">
        <f>IF(AND(Colin!$G13567=$B$1,Colin!$H13567&lt;=$C$3),Colin!$I13567,)</f>
        <v>0</v>
      </c>
      <c r="N13567" s="38">
        <f>IF(AND(Colin!$G13567=$B$2,Colin!$H13567=$C$3),Colin!$I13567,)</f>
        <v>0</v>
      </c>
      <c r="O13567" s="38">
        <f>IF(AND(Colin!$G13567=$B$2,Colin!$H13567&lt;=$C$3),Colin!$I13567,)</f>
        <v>0</v>
      </c>
      <c r="P13567" s="38">
        <f>IF(Colin!$G13567&lt;$B$2,Colin!$I13567,0)</f>
        <v>0</v>
      </c>
      <c r="Q13567" s="38">
        <f>IF(Colin!$G13567&lt;$B$1,Colin!$I13567,0)</f>
        <v>0</v>
      </c>
    </row>
    <row r="13568" spans="12:17" x14ac:dyDescent="0.25">
      <c r="L13568" s="38">
        <f>IF(AND(Colin!$G13568=$B$1,Colin!$H13568=$C$3),Colin!$I13568,)</f>
        <v>0</v>
      </c>
      <c r="M13568" s="38">
        <f>IF(AND(Colin!$G13568=$B$1,Colin!$H13568&lt;=$C$3),Colin!$I13568,)</f>
        <v>0</v>
      </c>
      <c r="N13568" s="38">
        <f>IF(AND(Colin!$G13568=$B$2,Colin!$H13568=$C$3),Colin!$I13568,)</f>
        <v>0</v>
      </c>
      <c r="O13568" s="38">
        <f>IF(AND(Colin!$G13568=$B$2,Colin!$H13568&lt;=$C$3),Colin!$I13568,)</f>
        <v>0</v>
      </c>
      <c r="P13568" s="38">
        <f>IF(Colin!$G13568&lt;$B$2,Colin!$I13568,0)</f>
        <v>0</v>
      </c>
      <c r="Q13568" s="38">
        <f>IF(Colin!$G13568&lt;$B$1,Colin!$I13568,0)</f>
        <v>0</v>
      </c>
    </row>
    <row r="13569" spans="12:17" x14ac:dyDescent="0.25">
      <c r="L13569" s="38">
        <f>IF(AND(Colin!$G13569=$B$1,Colin!$H13569=$C$3),Colin!$I13569,)</f>
        <v>0</v>
      </c>
      <c r="M13569" s="38">
        <f>IF(AND(Colin!$G13569=$B$1,Colin!$H13569&lt;=$C$3),Colin!$I13569,)</f>
        <v>0</v>
      </c>
      <c r="N13569" s="38">
        <f>IF(AND(Colin!$G13569=$B$2,Colin!$H13569=$C$3),Colin!$I13569,)</f>
        <v>0</v>
      </c>
      <c r="O13569" s="38">
        <f>IF(AND(Colin!$G13569=$B$2,Colin!$H13569&lt;=$C$3),Colin!$I13569,)</f>
        <v>0</v>
      </c>
      <c r="P13569" s="38">
        <f>IF(Colin!$G13569&lt;$B$2,Colin!$I13569,0)</f>
        <v>0</v>
      </c>
      <c r="Q13569" s="38">
        <f>IF(Colin!$G13569&lt;$B$1,Colin!$I13569,0)</f>
        <v>0</v>
      </c>
    </row>
    <row r="13570" spans="12:17" x14ac:dyDescent="0.25">
      <c r="L13570" s="38">
        <f>IF(AND(Colin!$G13570=$B$1,Colin!$H13570=$C$3),Colin!$I13570,)</f>
        <v>0</v>
      </c>
      <c r="M13570" s="38">
        <f>IF(AND(Colin!$G13570=$B$1,Colin!$H13570&lt;=$C$3),Colin!$I13570,)</f>
        <v>0</v>
      </c>
      <c r="N13570" s="38">
        <f>IF(AND(Colin!$G13570=$B$2,Colin!$H13570=$C$3),Colin!$I13570,)</f>
        <v>0</v>
      </c>
      <c r="O13570" s="38">
        <f>IF(AND(Colin!$G13570=$B$2,Colin!$H13570&lt;=$C$3),Colin!$I13570,)</f>
        <v>0</v>
      </c>
      <c r="P13570" s="38">
        <f>IF(Colin!$G13570&lt;$B$2,Colin!$I13570,0)</f>
        <v>0</v>
      </c>
      <c r="Q13570" s="38">
        <f>IF(Colin!$G13570&lt;$B$1,Colin!$I13570,0)</f>
        <v>0</v>
      </c>
    </row>
    <row r="13571" spans="12:17" x14ac:dyDescent="0.25">
      <c r="L13571" s="38">
        <f>IF(AND(Colin!$G13571=$B$1,Colin!$H13571=$C$3),Colin!$I13571,)</f>
        <v>0</v>
      </c>
      <c r="M13571" s="38">
        <f>IF(AND(Colin!$G13571=$B$1,Colin!$H13571&lt;=$C$3),Colin!$I13571,)</f>
        <v>0</v>
      </c>
      <c r="N13571" s="38">
        <f>IF(AND(Colin!$G13571=$B$2,Colin!$H13571=$C$3),Colin!$I13571,)</f>
        <v>0</v>
      </c>
      <c r="O13571" s="38">
        <f>IF(AND(Colin!$G13571=$B$2,Colin!$H13571&lt;=$C$3),Colin!$I13571,)</f>
        <v>0</v>
      </c>
      <c r="P13571" s="38">
        <f>IF(Colin!$G13571&lt;$B$2,Colin!$I13571,0)</f>
        <v>0</v>
      </c>
      <c r="Q13571" s="38">
        <f>IF(Colin!$G13571&lt;$B$1,Colin!$I13571,0)</f>
        <v>0</v>
      </c>
    </row>
    <row r="13572" spans="12:17" x14ac:dyDescent="0.25">
      <c r="L13572" s="38">
        <f>IF(AND(Colin!$G13572=$B$1,Colin!$H13572=$C$3),Colin!$I13572,)</f>
        <v>0</v>
      </c>
      <c r="M13572" s="38">
        <f>IF(AND(Colin!$G13572=$B$1,Colin!$H13572&lt;=$C$3),Colin!$I13572,)</f>
        <v>0</v>
      </c>
      <c r="N13572" s="38">
        <f>IF(AND(Colin!$G13572=$B$2,Colin!$H13572=$C$3),Colin!$I13572,)</f>
        <v>0</v>
      </c>
      <c r="O13572" s="38">
        <f>IF(AND(Colin!$G13572=$B$2,Colin!$H13572&lt;=$C$3),Colin!$I13572,)</f>
        <v>0</v>
      </c>
      <c r="P13572" s="38">
        <f>IF(Colin!$G13572&lt;$B$2,Colin!$I13572,0)</f>
        <v>0</v>
      </c>
      <c r="Q13572" s="38">
        <f>IF(Colin!$G13572&lt;$B$1,Colin!$I13572,0)</f>
        <v>0</v>
      </c>
    </row>
    <row r="13573" spans="12:17" x14ac:dyDescent="0.25">
      <c r="L13573" s="38">
        <f>IF(AND(Colin!$G13573=$B$1,Colin!$H13573=$C$3),Colin!$I13573,)</f>
        <v>0</v>
      </c>
      <c r="M13573" s="38">
        <f>IF(AND(Colin!$G13573=$B$1,Colin!$H13573&lt;=$C$3),Colin!$I13573,)</f>
        <v>0</v>
      </c>
      <c r="N13573" s="38">
        <f>IF(AND(Colin!$G13573=$B$2,Colin!$H13573=$C$3),Colin!$I13573,)</f>
        <v>0</v>
      </c>
      <c r="O13573" s="38">
        <f>IF(AND(Colin!$G13573=$B$2,Colin!$H13573&lt;=$C$3),Colin!$I13573,)</f>
        <v>0</v>
      </c>
      <c r="P13573" s="38">
        <f>IF(Colin!$G13573&lt;$B$2,Colin!$I13573,0)</f>
        <v>0</v>
      </c>
      <c r="Q13573" s="38">
        <f>IF(Colin!$G13573&lt;$B$1,Colin!$I13573,0)</f>
        <v>0</v>
      </c>
    </row>
    <row r="13574" spans="12:17" x14ac:dyDescent="0.25">
      <c r="L13574" s="38">
        <f>IF(AND(Colin!$G13574=$B$1,Colin!$H13574=$C$3),Colin!$I13574,)</f>
        <v>0</v>
      </c>
      <c r="M13574" s="38">
        <f>IF(AND(Colin!$G13574=$B$1,Colin!$H13574&lt;=$C$3),Colin!$I13574,)</f>
        <v>0</v>
      </c>
      <c r="N13574" s="38">
        <f>IF(AND(Colin!$G13574=$B$2,Colin!$H13574=$C$3),Colin!$I13574,)</f>
        <v>0</v>
      </c>
      <c r="O13574" s="38">
        <f>IF(AND(Colin!$G13574=$B$2,Colin!$H13574&lt;=$C$3),Colin!$I13574,)</f>
        <v>0</v>
      </c>
      <c r="P13574" s="38">
        <f>IF(Colin!$G13574&lt;$B$2,Colin!$I13574,0)</f>
        <v>0</v>
      </c>
      <c r="Q13574" s="38">
        <f>IF(Colin!$G13574&lt;$B$1,Colin!$I13574,0)</f>
        <v>0</v>
      </c>
    </row>
    <row r="13575" spans="12:17" x14ac:dyDescent="0.25">
      <c r="L13575" s="38">
        <f>IF(AND(Colin!$G13575=$B$1,Colin!$H13575=$C$3),Colin!$I13575,)</f>
        <v>0</v>
      </c>
      <c r="M13575" s="38">
        <f>IF(AND(Colin!$G13575=$B$1,Colin!$H13575&lt;=$C$3),Colin!$I13575,)</f>
        <v>0</v>
      </c>
      <c r="N13575" s="38">
        <f>IF(AND(Colin!$G13575=$B$2,Colin!$H13575=$C$3),Colin!$I13575,)</f>
        <v>0</v>
      </c>
      <c r="O13575" s="38">
        <f>IF(AND(Colin!$G13575=$B$2,Colin!$H13575&lt;=$C$3),Colin!$I13575,)</f>
        <v>0</v>
      </c>
      <c r="P13575" s="38">
        <f>IF(Colin!$G13575&lt;$B$2,Colin!$I13575,0)</f>
        <v>0</v>
      </c>
      <c r="Q13575" s="38">
        <f>IF(Colin!$G13575&lt;$B$1,Colin!$I13575,0)</f>
        <v>0</v>
      </c>
    </row>
    <row r="13576" spans="12:17" x14ac:dyDescent="0.25">
      <c r="L13576" s="38">
        <f>IF(AND(Colin!$G13576=$B$1,Colin!$H13576=$C$3),Colin!$I13576,)</f>
        <v>0</v>
      </c>
      <c r="M13576" s="38">
        <f>IF(AND(Colin!$G13576=$B$1,Colin!$H13576&lt;=$C$3),Colin!$I13576,)</f>
        <v>0</v>
      </c>
      <c r="N13576" s="38">
        <f>IF(AND(Colin!$G13576=$B$2,Colin!$H13576=$C$3),Colin!$I13576,)</f>
        <v>0</v>
      </c>
      <c r="O13576" s="38">
        <f>IF(AND(Colin!$G13576=$B$2,Colin!$H13576&lt;=$C$3),Colin!$I13576,)</f>
        <v>0</v>
      </c>
      <c r="P13576" s="38">
        <f>IF(Colin!$G13576&lt;$B$2,Colin!$I13576,0)</f>
        <v>0</v>
      </c>
      <c r="Q13576" s="38">
        <f>IF(Colin!$G13576&lt;$B$1,Colin!$I13576,0)</f>
        <v>0</v>
      </c>
    </row>
    <row r="13577" spans="12:17" x14ac:dyDescent="0.25">
      <c r="L13577" s="38">
        <f>IF(AND(Colin!$G13577=$B$1,Colin!$H13577=$C$3),Colin!$I13577,)</f>
        <v>0</v>
      </c>
      <c r="M13577" s="38">
        <f>IF(AND(Colin!$G13577=$B$1,Colin!$H13577&lt;=$C$3),Colin!$I13577,)</f>
        <v>0</v>
      </c>
      <c r="N13577" s="38">
        <f>IF(AND(Colin!$G13577=$B$2,Colin!$H13577=$C$3),Colin!$I13577,)</f>
        <v>0</v>
      </c>
      <c r="O13577" s="38">
        <f>IF(AND(Colin!$G13577=$B$2,Colin!$H13577&lt;=$C$3),Colin!$I13577,)</f>
        <v>0</v>
      </c>
      <c r="P13577" s="38">
        <f>IF(Colin!$G13577&lt;$B$2,Colin!$I13577,0)</f>
        <v>0</v>
      </c>
      <c r="Q13577" s="38">
        <f>IF(Colin!$G13577&lt;$B$1,Colin!$I13577,0)</f>
        <v>0</v>
      </c>
    </row>
    <row r="13578" spans="12:17" x14ac:dyDescent="0.25">
      <c r="L13578" s="38">
        <f>IF(AND(Colin!$G13578=$B$1,Colin!$H13578=$C$3),Colin!$I13578,)</f>
        <v>0</v>
      </c>
      <c r="M13578" s="38">
        <f>IF(AND(Colin!$G13578=$B$1,Colin!$H13578&lt;=$C$3),Colin!$I13578,)</f>
        <v>0</v>
      </c>
      <c r="N13578" s="38">
        <f>IF(AND(Colin!$G13578=$B$2,Colin!$H13578=$C$3),Colin!$I13578,)</f>
        <v>0</v>
      </c>
      <c r="O13578" s="38">
        <f>IF(AND(Colin!$G13578=$B$2,Colin!$H13578&lt;=$C$3),Colin!$I13578,)</f>
        <v>0</v>
      </c>
      <c r="P13578" s="38">
        <f>IF(Colin!$G13578&lt;$B$2,Colin!$I13578,0)</f>
        <v>0</v>
      </c>
      <c r="Q13578" s="38">
        <f>IF(Colin!$G13578&lt;$B$1,Colin!$I13578,0)</f>
        <v>0</v>
      </c>
    </row>
    <row r="13579" spans="12:17" x14ac:dyDescent="0.25">
      <c r="L13579" s="38">
        <f>IF(AND(Colin!$G13579=$B$1,Colin!$H13579=$C$3),Colin!$I13579,)</f>
        <v>0</v>
      </c>
      <c r="M13579" s="38">
        <f>IF(AND(Colin!$G13579=$B$1,Colin!$H13579&lt;=$C$3),Colin!$I13579,)</f>
        <v>0</v>
      </c>
      <c r="N13579" s="38">
        <f>IF(AND(Colin!$G13579=$B$2,Colin!$H13579=$C$3),Colin!$I13579,)</f>
        <v>0</v>
      </c>
      <c r="O13579" s="38">
        <f>IF(AND(Colin!$G13579=$B$2,Colin!$H13579&lt;=$C$3),Colin!$I13579,)</f>
        <v>0</v>
      </c>
      <c r="P13579" s="38">
        <f>IF(Colin!$G13579&lt;$B$2,Colin!$I13579,0)</f>
        <v>0</v>
      </c>
      <c r="Q13579" s="38">
        <f>IF(Colin!$G13579&lt;$B$1,Colin!$I13579,0)</f>
        <v>0</v>
      </c>
    </row>
    <row r="13580" spans="12:17" x14ac:dyDescent="0.25">
      <c r="L13580" s="38">
        <f>IF(AND(Colin!$G13580=$B$1,Colin!$H13580=$C$3),Colin!$I13580,)</f>
        <v>0</v>
      </c>
      <c r="M13580" s="38">
        <f>IF(AND(Colin!$G13580=$B$1,Colin!$H13580&lt;=$C$3),Colin!$I13580,)</f>
        <v>0</v>
      </c>
      <c r="N13580" s="38">
        <f>IF(AND(Colin!$G13580=$B$2,Colin!$H13580=$C$3),Colin!$I13580,)</f>
        <v>0</v>
      </c>
      <c r="O13580" s="38">
        <f>IF(AND(Colin!$G13580=$B$2,Colin!$H13580&lt;=$C$3),Colin!$I13580,)</f>
        <v>0</v>
      </c>
      <c r="P13580" s="38">
        <f>IF(Colin!$G13580&lt;$B$2,Colin!$I13580,0)</f>
        <v>0</v>
      </c>
      <c r="Q13580" s="38">
        <f>IF(Colin!$G13580&lt;$B$1,Colin!$I13580,0)</f>
        <v>0</v>
      </c>
    </row>
    <row r="13581" spans="12:17" x14ac:dyDescent="0.25">
      <c r="L13581" s="38">
        <f>IF(AND(Colin!$G13581=$B$1,Colin!$H13581=$C$3),Colin!$I13581,)</f>
        <v>0</v>
      </c>
      <c r="M13581" s="38">
        <f>IF(AND(Colin!$G13581=$B$1,Colin!$H13581&lt;=$C$3),Colin!$I13581,)</f>
        <v>0</v>
      </c>
      <c r="N13581" s="38">
        <f>IF(AND(Colin!$G13581=$B$2,Colin!$H13581=$C$3),Colin!$I13581,)</f>
        <v>0</v>
      </c>
      <c r="O13581" s="38">
        <f>IF(AND(Colin!$G13581=$B$2,Colin!$H13581&lt;=$C$3),Colin!$I13581,)</f>
        <v>0</v>
      </c>
      <c r="P13581" s="38">
        <f>IF(Colin!$G13581&lt;$B$2,Colin!$I13581,0)</f>
        <v>0</v>
      </c>
      <c r="Q13581" s="38">
        <f>IF(Colin!$G13581&lt;$B$1,Colin!$I13581,0)</f>
        <v>0</v>
      </c>
    </row>
    <row r="13582" spans="12:17" x14ac:dyDescent="0.25">
      <c r="L13582" s="38">
        <f>IF(AND(Colin!$G13582=$B$1,Colin!$H13582=$C$3),Colin!$I13582,)</f>
        <v>0</v>
      </c>
      <c r="M13582" s="38">
        <f>IF(AND(Colin!$G13582=$B$1,Colin!$H13582&lt;=$C$3),Colin!$I13582,)</f>
        <v>0</v>
      </c>
      <c r="N13582" s="38">
        <f>IF(AND(Colin!$G13582=$B$2,Colin!$H13582=$C$3),Colin!$I13582,)</f>
        <v>0</v>
      </c>
      <c r="O13582" s="38">
        <f>IF(AND(Colin!$G13582=$B$2,Colin!$H13582&lt;=$C$3),Colin!$I13582,)</f>
        <v>0</v>
      </c>
      <c r="P13582" s="38">
        <f>IF(Colin!$G13582&lt;$B$2,Colin!$I13582,0)</f>
        <v>0</v>
      </c>
      <c r="Q13582" s="38">
        <f>IF(Colin!$G13582&lt;$B$1,Colin!$I13582,0)</f>
        <v>0</v>
      </c>
    </row>
    <row r="13583" spans="12:17" x14ac:dyDescent="0.25">
      <c r="L13583" s="38">
        <f>IF(AND(Colin!$G13583=$B$1,Colin!$H13583=$C$3),Colin!$I13583,)</f>
        <v>0</v>
      </c>
      <c r="M13583" s="38">
        <f>IF(AND(Colin!$G13583=$B$1,Colin!$H13583&lt;=$C$3),Colin!$I13583,)</f>
        <v>0</v>
      </c>
      <c r="N13583" s="38">
        <f>IF(AND(Colin!$G13583=$B$2,Colin!$H13583=$C$3),Colin!$I13583,)</f>
        <v>0</v>
      </c>
      <c r="O13583" s="38">
        <f>IF(AND(Colin!$G13583=$B$2,Colin!$H13583&lt;=$C$3),Colin!$I13583,)</f>
        <v>0</v>
      </c>
      <c r="P13583" s="38">
        <f>IF(Colin!$G13583&lt;$B$2,Colin!$I13583,0)</f>
        <v>0</v>
      </c>
      <c r="Q13583" s="38">
        <f>IF(Colin!$G13583&lt;$B$1,Colin!$I13583,0)</f>
        <v>0</v>
      </c>
    </row>
    <row r="13584" spans="12:17" x14ac:dyDescent="0.25">
      <c r="L13584" s="38">
        <f>IF(AND(Colin!$G13584=$B$1,Colin!$H13584=$C$3),Colin!$I13584,)</f>
        <v>0</v>
      </c>
      <c r="M13584" s="38">
        <f>IF(AND(Colin!$G13584=$B$1,Colin!$H13584&lt;=$C$3),Colin!$I13584,)</f>
        <v>0</v>
      </c>
      <c r="N13584" s="38">
        <f>IF(AND(Colin!$G13584=$B$2,Colin!$H13584=$C$3),Colin!$I13584,)</f>
        <v>0</v>
      </c>
      <c r="O13584" s="38">
        <f>IF(AND(Colin!$G13584=$B$2,Colin!$H13584&lt;=$C$3),Colin!$I13584,)</f>
        <v>0</v>
      </c>
      <c r="P13584" s="38">
        <f>IF(Colin!$G13584&lt;$B$2,Colin!$I13584,0)</f>
        <v>0</v>
      </c>
      <c r="Q13584" s="38">
        <f>IF(Colin!$G13584&lt;$B$1,Colin!$I13584,0)</f>
        <v>0</v>
      </c>
    </row>
    <row r="13585" spans="12:17" x14ac:dyDescent="0.25">
      <c r="L13585" s="38">
        <f>IF(AND(Colin!$G13585=$B$1,Colin!$H13585=$C$3),Colin!$I13585,)</f>
        <v>0</v>
      </c>
      <c r="M13585" s="38">
        <f>IF(AND(Colin!$G13585=$B$1,Colin!$H13585&lt;=$C$3),Colin!$I13585,)</f>
        <v>0</v>
      </c>
      <c r="N13585" s="38">
        <f>IF(AND(Colin!$G13585=$B$2,Colin!$H13585=$C$3),Colin!$I13585,)</f>
        <v>0</v>
      </c>
      <c r="O13585" s="38">
        <f>IF(AND(Colin!$G13585=$B$2,Colin!$H13585&lt;=$C$3),Colin!$I13585,)</f>
        <v>0</v>
      </c>
      <c r="P13585" s="38">
        <f>IF(Colin!$G13585&lt;$B$2,Colin!$I13585,0)</f>
        <v>0</v>
      </c>
      <c r="Q13585" s="38">
        <f>IF(Colin!$G13585&lt;$B$1,Colin!$I13585,0)</f>
        <v>0</v>
      </c>
    </row>
    <row r="13586" spans="12:17" x14ac:dyDescent="0.25">
      <c r="L13586" s="38">
        <f>IF(AND(Colin!$G13586=$B$1,Colin!$H13586=$C$3),Colin!$I13586,)</f>
        <v>0</v>
      </c>
      <c r="M13586" s="38">
        <f>IF(AND(Colin!$G13586=$B$1,Colin!$H13586&lt;=$C$3),Colin!$I13586,)</f>
        <v>0</v>
      </c>
      <c r="N13586" s="38">
        <f>IF(AND(Colin!$G13586=$B$2,Colin!$H13586=$C$3),Colin!$I13586,)</f>
        <v>0</v>
      </c>
      <c r="O13586" s="38">
        <f>IF(AND(Colin!$G13586=$B$2,Colin!$H13586&lt;=$C$3),Colin!$I13586,)</f>
        <v>0</v>
      </c>
      <c r="P13586" s="38">
        <f>IF(Colin!$G13586&lt;$B$2,Colin!$I13586,0)</f>
        <v>0</v>
      </c>
      <c r="Q13586" s="38">
        <f>IF(Colin!$G13586&lt;$B$1,Colin!$I13586,0)</f>
        <v>0</v>
      </c>
    </row>
    <row r="13587" spans="12:17" x14ac:dyDescent="0.25">
      <c r="L13587" s="38">
        <f>IF(AND(Colin!$G13587=$B$1,Colin!$H13587=$C$3),Colin!$I13587,)</f>
        <v>0</v>
      </c>
      <c r="M13587" s="38">
        <f>IF(AND(Colin!$G13587=$B$1,Colin!$H13587&lt;=$C$3),Colin!$I13587,)</f>
        <v>0</v>
      </c>
      <c r="N13587" s="38">
        <f>IF(AND(Colin!$G13587=$B$2,Colin!$H13587=$C$3),Colin!$I13587,)</f>
        <v>0</v>
      </c>
      <c r="O13587" s="38">
        <f>IF(AND(Colin!$G13587=$B$2,Colin!$H13587&lt;=$C$3),Colin!$I13587,)</f>
        <v>0</v>
      </c>
      <c r="P13587" s="38">
        <f>IF(Colin!$G13587&lt;$B$2,Colin!$I13587,0)</f>
        <v>0</v>
      </c>
      <c r="Q13587" s="38">
        <f>IF(Colin!$G13587&lt;$B$1,Colin!$I13587,0)</f>
        <v>0</v>
      </c>
    </row>
    <row r="13588" spans="12:17" x14ac:dyDescent="0.25">
      <c r="L13588" s="38">
        <f>IF(AND(Colin!$G13588=$B$1,Colin!$H13588=$C$3),Colin!$I13588,)</f>
        <v>0</v>
      </c>
      <c r="M13588" s="38">
        <f>IF(AND(Colin!$G13588=$B$1,Colin!$H13588&lt;=$C$3),Colin!$I13588,)</f>
        <v>0</v>
      </c>
      <c r="N13588" s="38">
        <f>IF(AND(Colin!$G13588=$B$2,Colin!$H13588=$C$3),Colin!$I13588,)</f>
        <v>0</v>
      </c>
      <c r="O13588" s="38">
        <f>IF(AND(Colin!$G13588=$B$2,Colin!$H13588&lt;=$C$3),Colin!$I13588,)</f>
        <v>0</v>
      </c>
      <c r="P13588" s="38">
        <f>IF(Colin!$G13588&lt;$B$2,Colin!$I13588,0)</f>
        <v>0</v>
      </c>
      <c r="Q13588" s="38">
        <f>IF(Colin!$G13588&lt;$B$1,Colin!$I13588,0)</f>
        <v>0</v>
      </c>
    </row>
    <row r="13589" spans="12:17" x14ac:dyDescent="0.25">
      <c r="L13589" s="38">
        <f>IF(AND(Colin!$G13589=$B$1,Colin!$H13589=$C$3),Colin!$I13589,)</f>
        <v>0</v>
      </c>
      <c r="M13589" s="38">
        <f>IF(AND(Colin!$G13589=$B$1,Colin!$H13589&lt;=$C$3),Colin!$I13589,)</f>
        <v>0</v>
      </c>
      <c r="N13589" s="38">
        <f>IF(AND(Colin!$G13589=$B$2,Colin!$H13589=$C$3),Colin!$I13589,)</f>
        <v>0</v>
      </c>
      <c r="O13589" s="38">
        <f>IF(AND(Colin!$G13589=$B$2,Colin!$H13589&lt;=$C$3),Colin!$I13589,)</f>
        <v>0</v>
      </c>
      <c r="P13589" s="38">
        <f>IF(Colin!$G13589&lt;$B$2,Colin!$I13589,0)</f>
        <v>0</v>
      </c>
      <c r="Q13589" s="38">
        <f>IF(Colin!$G13589&lt;$B$1,Colin!$I13589,0)</f>
        <v>0</v>
      </c>
    </row>
    <row r="13590" spans="12:17" x14ac:dyDescent="0.25">
      <c r="L13590" s="38">
        <f>IF(AND(Colin!$G13590=$B$1,Colin!$H13590=$C$3),Colin!$I13590,)</f>
        <v>0</v>
      </c>
      <c r="M13590" s="38">
        <f>IF(AND(Colin!$G13590=$B$1,Colin!$H13590&lt;=$C$3),Colin!$I13590,)</f>
        <v>0</v>
      </c>
      <c r="N13590" s="38">
        <f>IF(AND(Colin!$G13590=$B$2,Colin!$H13590=$C$3),Colin!$I13590,)</f>
        <v>0</v>
      </c>
      <c r="O13590" s="38">
        <f>IF(AND(Colin!$G13590=$B$2,Colin!$H13590&lt;=$C$3),Colin!$I13590,)</f>
        <v>0</v>
      </c>
      <c r="P13590" s="38">
        <f>IF(Colin!$G13590&lt;$B$2,Colin!$I13590,0)</f>
        <v>0</v>
      </c>
      <c r="Q13590" s="38">
        <f>IF(Colin!$G13590&lt;$B$1,Colin!$I13590,0)</f>
        <v>0</v>
      </c>
    </row>
    <row r="13591" spans="12:17" x14ac:dyDescent="0.25">
      <c r="L13591" s="38">
        <f>IF(AND(Colin!$G13591=$B$1,Colin!$H13591=$C$3),Colin!$I13591,)</f>
        <v>0</v>
      </c>
      <c r="M13591" s="38">
        <f>IF(AND(Colin!$G13591=$B$1,Colin!$H13591&lt;=$C$3),Colin!$I13591,)</f>
        <v>0</v>
      </c>
      <c r="N13591" s="38">
        <f>IF(AND(Colin!$G13591=$B$2,Colin!$H13591=$C$3),Colin!$I13591,)</f>
        <v>0</v>
      </c>
      <c r="O13591" s="38">
        <f>IF(AND(Colin!$G13591=$B$2,Colin!$H13591&lt;=$C$3),Colin!$I13591,)</f>
        <v>0</v>
      </c>
      <c r="P13591" s="38">
        <f>IF(Colin!$G13591&lt;$B$2,Colin!$I13591,0)</f>
        <v>0</v>
      </c>
      <c r="Q13591" s="38">
        <f>IF(Colin!$G13591&lt;$B$1,Colin!$I13591,0)</f>
        <v>0</v>
      </c>
    </row>
    <row r="13592" spans="12:17" x14ac:dyDescent="0.25">
      <c r="L13592" s="38">
        <f>IF(AND(Colin!$G13592=$B$1,Colin!$H13592=$C$3),Colin!$I13592,)</f>
        <v>0</v>
      </c>
      <c r="M13592" s="38">
        <f>IF(AND(Colin!$G13592=$B$1,Colin!$H13592&lt;=$C$3),Colin!$I13592,)</f>
        <v>0</v>
      </c>
      <c r="N13592" s="38">
        <f>IF(AND(Colin!$G13592=$B$2,Colin!$H13592=$C$3),Colin!$I13592,)</f>
        <v>0</v>
      </c>
      <c r="O13592" s="38">
        <f>IF(AND(Colin!$G13592=$B$2,Colin!$H13592&lt;=$C$3),Colin!$I13592,)</f>
        <v>0</v>
      </c>
      <c r="P13592" s="38">
        <f>IF(Colin!$G13592&lt;$B$2,Colin!$I13592,0)</f>
        <v>0</v>
      </c>
      <c r="Q13592" s="38">
        <f>IF(Colin!$G13592&lt;$B$1,Colin!$I13592,0)</f>
        <v>0</v>
      </c>
    </row>
    <row r="13593" spans="12:17" x14ac:dyDescent="0.25">
      <c r="L13593" s="38">
        <f>IF(AND(Colin!$G13593=$B$1,Colin!$H13593=$C$3),Colin!$I13593,)</f>
        <v>0</v>
      </c>
      <c r="M13593" s="38">
        <f>IF(AND(Colin!$G13593=$B$1,Colin!$H13593&lt;=$C$3),Colin!$I13593,)</f>
        <v>0</v>
      </c>
      <c r="N13593" s="38">
        <f>IF(AND(Colin!$G13593=$B$2,Colin!$H13593=$C$3),Colin!$I13593,)</f>
        <v>0</v>
      </c>
      <c r="O13593" s="38">
        <f>IF(AND(Colin!$G13593=$B$2,Colin!$H13593&lt;=$C$3),Colin!$I13593,)</f>
        <v>0</v>
      </c>
      <c r="P13593" s="38">
        <f>IF(Colin!$G13593&lt;$B$2,Colin!$I13593,0)</f>
        <v>0</v>
      </c>
      <c r="Q13593" s="38">
        <f>IF(Colin!$G13593&lt;$B$1,Colin!$I13593,0)</f>
        <v>0</v>
      </c>
    </row>
    <row r="13594" spans="12:17" x14ac:dyDescent="0.25">
      <c r="L13594" s="38">
        <f>IF(AND(Colin!$G13594=$B$1,Colin!$H13594=$C$3),Colin!$I13594,)</f>
        <v>0</v>
      </c>
      <c r="M13594" s="38">
        <f>IF(AND(Colin!$G13594=$B$1,Colin!$H13594&lt;=$C$3),Colin!$I13594,)</f>
        <v>0</v>
      </c>
      <c r="N13594" s="38">
        <f>IF(AND(Colin!$G13594=$B$2,Colin!$H13594=$C$3),Colin!$I13594,)</f>
        <v>0</v>
      </c>
      <c r="O13594" s="38">
        <f>IF(AND(Colin!$G13594=$B$2,Colin!$H13594&lt;=$C$3),Colin!$I13594,)</f>
        <v>0</v>
      </c>
      <c r="P13594" s="38">
        <f>IF(Colin!$G13594&lt;$B$2,Colin!$I13594,0)</f>
        <v>0</v>
      </c>
      <c r="Q13594" s="38">
        <f>IF(Colin!$G13594&lt;$B$1,Colin!$I13594,0)</f>
        <v>0</v>
      </c>
    </row>
    <row r="13595" spans="12:17" x14ac:dyDescent="0.25">
      <c r="L13595" s="38">
        <f>IF(AND(Colin!$G13595=$B$1,Colin!$H13595=$C$3),Colin!$I13595,)</f>
        <v>0</v>
      </c>
      <c r="M13595" s="38">
        <f>IF(AND(Colin!$G13595=$B$1,Colin!$H13595&lt;=$C$3),Colin!$I13595,)</f>
        <v>0</v>
      </c>
      <c r="N13595" s="38">
        <f>IF(AND(Colin!$G13595=$B$2,Colin!$H13595=$C$3),Colin!$I13595,)</f>
        <v>0</v>
      </c>
      <c r="O13595" s="38">
        <f>IF(AND(Colin!$G13595=$B$2,Colin!$H13595&lt;=$C$3),Colin!$I13595,)</f>
        <v>0</v>
      </c>
      <c r="P13595" s="38">
        <f>IF(Colin!$G13595&lt;$B$2,Colin!$I13595,0)</f>
        <v>0</v>
      </c>
      <c r="Q13595" s="38">
        <f>IF(Colin!$G13595&lt;$B$1,Colin!$I13595,0)</f>
        <v>0</v>
      </c>
    </row>
    <row r="13596" spans="12:17" x14ac:dyDescent="0.25">
      <c r="L13596" s="38">
        <f>IF(AND(Colin!$G13596=$B$1,Colin!$H13596=$C$3),Colin!$I13596,)</f>
        <v>0</v>
      </c>
      <c r="M13596" s="38">
        <f>IF(AND(Colin!$G13596=$B$1,Colin!$H13596&lt;=$C$3),Colin!$I13596,)</f>
        <v>0</v>
      </c>
      <c r="N13596" s="38">
        <f>IF(AND(Colin!$G13596=$B$2,Colin!$H13596=$C$3),Colin!$I13596,)</f>
        <v>0</v>
      </c>
      <c r="O13596" s="38">
        <f>IF(AND(Colin!$G13596=$B$2,Colin!$H13596&lt;=$C$3),Colin!$I13596,)</f>
        <v>0</v>
      </c>
      <c r="P13596" s="38">
        <f>IF(Colin!$G13596&lt;$B$2,Colin!$I13596,0)</f>
        <v>0</v>
      </c>
      <c r="Q13596" s="38">
        <f>IF(Colin!$G13596&lt;$B$1,Colin!$I13596,0)</f>
        <v>0</v>
      </c>
    </row>
    <row r="13597" spans="12:17" x14ac:dyDescent="0.25">
      <c r="L13597" s="38">
        <f>IF(AND(Colin!$G13597=$B$1,Colin!$H13597=$C$3),Colin!$I13597,)</f>
        <v>0</v>
      </c>
      <c r="M13597" s="38">
        <f>IF(AND(Colin!$G13597=$B$1,Colin!$H13597&lt;=$C$3),Colin!$I13597,)</f>
        <v>0</v>
      </c>
      <c r="N13597" s="38">
        <f>IF(AND(Colin!$G13597=$B$2,Colin!$H13597=$C$3),Colin!$I13597,)</f>
        <v>0</v>
      </c>
      <c r="O13597" s="38">
        <f>IF(AND(Colin!$G13597=$B$2,Colin!$H13597&lt;=$C$3),Colin!$I13597,)</f>
        <v>0</v>
      </c>
      <c r="P13597" s="38">
        <f>IF(Colin!$G13597&lt;$B$2,Colin!$I13597,0)</f>
        <v>0</v>
      </c>
      <c r="Q13597" s="38">
        <f>IF(Colin!$G13597&lt;$B$1,Colin!$I13597,0)</f>
        <v>0</v>
      </c>
    </row>
    <row r="13598" spans="12:17" x14ac:dyDescent="0.25">
      <c r="L13598" s="38">
        <f>IF(AND(Colin!$G13598=$B$1,Colin!$H13598=$C$3),Colin!$I13598,)</f>
        <v>0</v>
      </c>
      <c r="M13598" s="38">
        <f>IF(AND(Colin!$G13598=$B$1,Colin!$H13598&lt;=$C$3),Colin!$I13598,)</f>
        <v>0</v>
      </c>
      <c r="N13598" s="38">
        <f>IF(AND(Colin!$G13598=$B$2,Colin!$H13598=$C$3),Colin!$I13598,)</f>
        <v>0</v>
      </c>
      <c r="O13598" s="38">
        <f>IF(AND(Colin!$G13598=$B$2,Colin!$H13598&lt;=$C$3),Colin!$I13598,)</f>
        <v>0</v>
      </c>
      <c r="P13598" s="38">
        <f>IF(Colin!$G13598&lt;$B$2,Colin!$I13598,0)</f>
        <v>0</v>
      </c>
      <c r="Q13598" s="38">
        <f>IF(Colin!$G13598&lt;$B$1,Colin!$I13598,0)</f>
        <v>0</v>
      </c>
    </row>
    <row r="13599" spans="12:17" x14ac:dyDescent="0.25">
      <c r="L13599" s="38">
        <f>IF(AND(Colin!$G13599=$B$1,Colin!$H13599=$C$3),Colin!$I13599,)</f>
        <v>0</v>
      </c>
      <c r="M13599" s="38">
        <f>IF(AND(Colin!$G13599=$B$1,Colin!$H13599&lt;=$C$3),Colin!$I13599,)</f>
        <v>0</v>
      </c>
      <c r="N13599" s="38">
        <f>IF(AND(Colin!$G13599=$B$2,Colin!$H13599=$C$3),Colin!$I13599,)</f>
        <v>0</v>
      </c>
      <c r="O13599" s="38">
        <f>IF(AND(Colin!$G13599=$B$2,Colin!$H13599&lt;=$C$3),Colin!$I13599,)</f>
        <v>0</v>
      </c>
      <c r="P13599" s="38">
        <f>IF(Colin!$G13599&lt;$B$2,Colin!$I13599,0)</f>
        <v>0</v>
      </c>
      <c r="Q13599" s="38">
        <f>IF(Colin!$G13599&lt;$B$1,Colin!$I13599,0)</f>
        <v>0</v>
      </c>
    </row>
    <row r="13600" spans="12:17" x14ac:dyDescent="0.25">
      <c r="L13600" s="38">
        <f>IF(AND(Colin!$G13600=$B$1,Colin!$H13600=$C$3),Colin!$I13600,)</f>
        <v>0</v>
      </c>
      <c r="M13600" s="38">
        <f>IF(AND(Colin!$G13600=$B$1,Colin!$H13600&lt;=$C$3),Colin!$I13600,)</f>
        <v>0</v>
      </c>
      <c r="N13600" s="38">
        <f>IF(AND(Colin!$G13600=$B$2,Colin!$H13600=$C$3),Colin!$I13600,)</f>
        <v>0</v>
      </c>
      <c r="O13600" s="38">
        <f>IF(AND(Colin!$G13600=$B$2,Colin!$H13600&lt;=$C$3),Colin!$I13600,)</f>
        <v>0</v>
      </c>
      <c r="P13600" s="38">
        <f>IF(Colin!$G13600&lt;$B$2,Colin!$I13600,0)</f>
        <v>0</v>
      </c>
      <c r="Q13600" s="38">
        <f>IF(Colin!$G13600&lt;$B$1,Colin!$I13600,0)</f>
        <v>0</v>
      </c>
    </row>
    <row r="13601" spans="12:17" x14ac:dyDescent="0.25">
      <c r="L13601" s="38">
        <f>IF(AND(Colin!$G13601=$B$1,Colin!$H13601=$C$3),Colin!$I13601,)</f>
        <v>0</v>
      </c>
      <c r="M13601" s="38">
        <f>IF(AND(Colin!$G13601=$B$1,Colin!$H13601&lt;=$C$3),Colin!$I13601,)</f>
        <v>0</v>
      </c>
      <c r="N13601" s="38">
        <f>IF(AND(Colin!$G13601=$B$2,Colin!$H13601=$C$3),Colin!$I13601,)</f>
        <v>0</v>
      </c>
      <c r="O13601" s="38">
        <f>IF(AND(Colin!$G13601=$B$2,Colin!$H13601&lt;=$C$3),Colin!$I13601,)</f>
        <v>0</v>
      </c>
      <c r="P13601" s="38">
        <f>IF(Colin!$G13601&lt;$B$2,Colin!$I13601,0)</f>
        <v>0</v>
      </c>
      <c r="Q13601" s="38">
        <f>IF(Colin!$G13601&lt;$B$1,Colin!$I13601,0)</f>
        <v>0</v>
      </c>
    </row>
    <row r="13602" spans="12:17" x14ac:dyDescent="0.25">
      <c r="L13602" s="38">
        <f>IF(AND(Colin!$G13602=$B$1,Colin!$H13602=$C$3),Colin!$I13602,)</f>
        <v>0</v>
      </c>
      <c r="M13602" s="38">
        <f>IF(AND(Colin!$G13602=$B$1,Colin!$H13602&lt;=$C$3),Colin!$I13602,)</f>
        <v>0</v>
      </c>
      <c r="N13602" s="38">
        <f>IF(AND(Colin!$G13602=$B$2,Colin!$H13602=$C$3),Colin!$I13602,)</f>
        <v>0</v>
      </c>
      <c r="O13602" s="38">
        <f>IF(AND(Colin!$G13602=$B$2,Colin!$H13602&lt;=$C$3),Colin!$I13602,)</f>
        <v>0</v>
      </c>
      <c r="P13602" s="38">
        <f>IF(Colin!$G13602&lt;$B$2,Colin!$I13602,0)</f>
        <v>0</v>
      </c>
      <c r="Q13602" s="38">
        <f>IF(Colin!$G13602&lt;$B$1,Colin!$I13602,0)</f>
        <v>0</v>
      </c>
    </row>
    <row r="13603" spans="12:17" x14ac:dyDescent="0.25">
      <c r="L13603" s="38">
        <f>IF(AND(Colin!$G13603=$B$1,Colin!$H13603=$C$3),Colin!$I13603,)</f>
        <v>0</v>
      </c>
      <c r="M13603" s="38">
        <f>IF(AND(Colin!$G13603=$B$1,Colin!$H13603&lt;=$C$3),Colin!$I13603,)</f>
        <v>0</v>
      </c>
      <c r="N13603" s="38">
        <f>IF(AND(Colin!$G13603=$B$2,Colin!$H13603=$C$3),Colin!$I13603,)</f>
        <v>0</v>
      </c>
      <c r="O13603" s="38">
        <f>IF(AND(Colin!$G13603=$B$2,Colin!$H13603&lt;=$C$3),Colin!$I13603,)</f>
        <v>0</v>
      </c>
      <c r="P13603" s="38">
        <f>IF(Colin!$G13603&lt;$B$2,Colin!$I13603,0)</f>
        <v>0</v>
      </c>
      <c r="Q13603" s="38">
        <f>IF(Colin!$G13603&lt;$B$1,Colin!$I13603,0)</f>
        <v>0</v>
      </c>
    </row>
    <row r="13604" spans="12:17" x14ac:dyDescent="0.25">
      <c r="L13604" s="38">
        <f>IF(AND(Colin!$G13604=$B$1,Colin!$H13604=$C$3),Colin!$I13604,)</f>
        <v>0</v>
      </c>
      <c r="M13604" s="38">
        <f>IF(AND(Colin!$G13604=$B$1,Colin!$H13604&lt;=$C$3),Colin!$I13604,)</f>
        <v>0</v>
      </c>
      <c r="N13604" s="38">
        <f>IF(AND(Colin!$G13604=$B$2,Colin!$H13604=$C$3),Colin!$I13604,)</f>
        <v>0</v>
      </c>
      <c r="O13604" s="38">
        <f>IF(AND(Colin!$G13604=$B$2,Colin!$H13604&lt;=$C$3),Colin!$I13604,)</f>
        <v>0</v>
      </c>
      <c r="P13604" s="38">
        <f>IF(Colin!$G13604&lt;$B$2,Colin!$I13604,0)</f>
        <v>0</v>
      </c>
      <c r="Q13604" s="38">
        <f>IF(Colin!$G13604&lt;$B$1,Colin!$I13604,0)</f>
        <v>0</v>
      </c>
    </row>
    <row r="13605" spans="12:17" x14ac:dyDescent="0.25">
      <c r="L13605" s="38">
        <f>IF(AND(Colin!$G13605=$B$1,Colin!$H13605=$C$3),Colin!$I13605,)</f>
        <v>0</v>
      </c>
      <c r="M13605" s="38">
        <f>IF(AND(Colin!$G13605=$B$1,Colin!$H13605&lt;=$C$3),Colin!$I13605,)</f>
        <v>0</v>
      </c>
      <c r="N13605" s="38">
        <f>IF(AND(Colin!$G13605=$B$2,Colin!$H13605=$C$3),Colin!$I13605,)</f>
        <v>0</v>
      </c>
      <c r="O13605" s="38">
        <f>IF(AND(Colin!$G13605=$B$2,Colin!$H13605&lt;=$C$3),Colin!$I13605,)</f>
        <v>0</v>
      </c>
      <c r="P13605" s="38">
        <f>IF(Colin!$G13605&lt;$B$2,Colin!$I13605,0)</f>
        <v>0</v>
      </c>
      <c r="Q13605" s="38">
        <f>IF(Colin!$G13605&lt;$B$1,Colin!$I13605,0)</f>
        <v>0</v>
      </c>
    </row>
    <row r="13606" spans="12:17" x14ac:dyDescent="0.25">
      <c r="L13606" s="38">
        <f>IF(AND(Colin!$G13606=$B$1,Colin!$H13606=$C$3),Colin!$I13606,)</f>
        <v>0</v>
      </c>
      <c r="M13606" s="38">
        <f>IF(AND(Colin!$G13606=$B$1,Colin!$H13606&lt;=$C$3),Colin!$I13606,)</f>
        <v>0</v>
      </c>
      <c r="N13606" s="38">
        <f>IF(AND(Colin!$G13606=$B$2,Colin!$H13606=$C$3),Colin!$I13606,)</f>
        <v>0</v>
      </c>
      <c r="O13606" s="38">
        <f>IF(AND(Colin!$G13606=$B$2,Colin!$H13606&lt;=$C$3),Colin!$I13606,)</f>
        <v>0</v>
      </c>
      <c r="P13606" s="38">
        <f>IF(Colin!$G13606&lt;$B$2,Colin!$I13606,0)</f>
        <v>0</v>
      </c>
      <c r="Q13606" s="38">
        <f>IF(Colin!$G13606&lt;$B$1,Colin!$I13606,0)</f>
        <v>0</v>
      </c>
    </row>
    <row r="13607" spans="12:17" x14ac:dyDescent="0.25">
      <c r="L13607" s="38">
        <f>IF(AND(Colin!$G13607=$B$1,Colin!$H13607=$C$3),Colin!$I13607,)</f>
        <v>0</v>
      </c>
      <c r="M13607" s="38">
        <f>IF(AND(Colin!$G13607=$B$1,Colin!$H13607&lt;=$C$3),Colin!$I13607,)</f>
        <v>0</v>
      </c>
      <c r="N13607" s="38">
        <f>IF(AND(Colin!$G13607=$B$2,Colin!$H13607=$C$3),Colin!$I13607,)</f>
        <v>0</v>
      </c>
      <c r="O13607" s="38">
        <f>IF(AND(Colin!$G13607=$B$2,Colin!$H13607&lt;=$C$3),Colin!$I13607,)</f>
        <v>0</v>
      </c>
      <c r="P13607" s="38">
        <f>IF(Colin!$G13607&lt;$B$2,Colin!$I13607,0)</f>
        <v>0</v>
      </c>
      <c r="Q13607" s="38">
        <f>IF(Colin!$G13607&lt;$B$1,Colin!$I13607,0)</f>
        <v>0</v>
      </c>
    </row>
    <row r="13608" spans="12:17" x14ac:dyDescent="0.25">
      <c r="L13608" s="38">
        <f>IF(AND(Colin!$G13608=$B$1,Colin!$H13608=$C$3),Colin!$I13608,)</f>
        <v>0</v>
      </c>
      <c r="M13608" s="38">
        <f>IF(AND(Colin!$G13608=$B$1,Colin!$H13608&lt;=$C$3),Colin!$I13608,)</f>
        <v>0</v>
      </c>
      <c r="N13608" s="38">
        <f>IF(AND(Colin!$G13608=$B$2,Colin!$H13608=$C$3),Colin!$I13608,)</f>
        <v>0</v>
      </c>
      <c r="O13608" s="38">
        <f>IF(AND(Colin!$G13608=$B$2,Colin!$H13608&lt;=$C$3),Colin!$I13608,)</f>
        <v>0</v>
      </c>
      <c r="P13608" s="38">
        <f>IF(Colin!$G13608&lt;$B$2,Colin!$I13608,0)</f>
        <v>0</v>
      </c>
      <c r="Q13608" s="38">
        <f>IF(Colin!$G13608&lt;$B$1,Colin!$I13608,0)</f>
        <v>0</v>
      </c>
    </row>
    <row r="13609" spans="12:17" x14ac:dyDescent="0.25">
      <c r="L13609" s="38">
        <f>IF(AND(Colin!$G13609=$B$1,Colin!$H13609=$C$3),Colin!$I13609,)</f>
        <v>0</v>
      </c>
      <c r="M13609" s="38">
        <f>IF(AND(Colin!$G13609=$B$1,Colin!$H13609&lt;=$C$3),Colin!$I13609,)</f>
        <v>0</v>
      </c>
      <c r="N13609" s="38">
        <f>IF(AND(Colin!$G13609=$B$2,Colin!$H13609=$C$3),Colin!$I13609,)</f>
        <v>0</v>
      </c>
      <c r="O13609" s="38">
        <f>IF(AND(Colin!$G13609=$B$2,Colin!$H13609&lt;=$C$3),Colin!$I13609,)</f>
        <v>0</v>
      </c>
      <c r="P13609" s="38">
        <f>IF(Colin!$G13609&lt;$B$2,Colin!$I13609,0)</f>
        <v>0</v>
      </c>
      <c r="Q13609" s="38">
        <f>IF(Colin!$G13609&lt;$B$1,Colin!$I13609,0)</f>
        <v>0</v>
      </c>
    </row>
    <row r="13610" spans="12:17" x14ac:dyDescent="0.25">
      <c r="L13610" s="38">
        <f>IF(AND(Colin!$G13610=$B$1,Colin!$H13610=$C$3),Colin!$I13610,)</f>
        <v>0</v>
      </c>
      <c r="M13610" s="38">
        <f>IF(AND(Colin!$G13610=$B$1,Colin!$H13610&lt;=$C$3),Colin!$I13610,)</f>
        <v>0</v>
      </c>
      <c r="N13610" s="38">
        <f>IF(AND(Colin!$G13610=$B$2,Colin!$H13610=$C$3),Colin!$I13610,)</f>
        <v>0</v>
      </c>
      <c r="O13610" s="38">
        <f>IF(AND(Colin!$G13610=$B$2,Colin!$H13610&lt;=$C$3),Colin!$I13610,)</f>
        <v>0</v>
      </c>
      <c r="P13610" s="38">
        <f>IF(Colin!$G13610&lt;$B$2,Colin!$I13610,0)</f>
        <v>0</v>
      </c>
      <c r="Q13610" s="38">
        <f>IF(Colin!$G13610&lt;$B$1,Colin!$I13610,0)</f>
        <v>0</v>
      </c>
    </row>
    <row r="13611" spans="12:17" x14ac:dyDescent="0.25">
      <c r="L13611" s="38">
        <f>IF(AND(Colin!$G13611=$B$1,Colin!$H13611=$C$3),Colin!$I13611,)</f>
        <v>0</v>
      </c>
      <c r="M13611" s="38">
        <f>IF(AND(Colin!$G13611=$B$1,Colin!$H13611&lt;=$C$3),Colin!$I13611,)</f>
        <v>0</v>
      </c>
      <c r="N13611" s="38">
        <f>IF(AND(Colin!$G13611=$B$2,Colin!$H13611=$C$3),Colin!$I13611,)</f>
        <v>0</v>
      </c>
      <c r="O13611" s="38">
        <f>IF(AND(Colin!$G13611=$B$2,Colin!$H13611&lt;=$C$3),Colin!$I13611,)</f>
        <v>0</v>
      </c>
      <c r="P13611" s="38">
        <f>IF(Colin!$G13611&lt;$B$2,Colin!$I13611,0)</f>
        <v>0</v>
      </c>
      <c r="Q13611" s="38">
        <f>IF(Colin!$G13611&lt;$B$1,Colin!$I13611,0)</f>
        <v>0</v>
      </c>
    </row>
    <row r="13612" spans="12:17" x14ac:dyDescent="0.25">
      <c r="L13612" s="38">
        <f>IF(AND(Colin!$G13612=$B$1,Colin!$H13612=$C$3),Colin!$I13612,)</f>
        <v>0</v>
      </c>
      <c r="M13612" s="38">
        <f>IF(AND(Colin!$G13612=$B$1,Colin!$H13612&lt;=$C$3),Colin!$I13612,)</f>
        <v>0</v>
      </c>
      <c r="N13612" s="38">
        <f>IF(AND(Colin!$G13612=$B$2,Colin!$H13612=$C$3),Colin!$I13612,)</f>
        <v>0</v>
      </c>
      <c r="O13612" s="38">
        <f>IF(AND(Colin!$G13612=$B$2,Colin!$H13612&lt;=$C$3),Colin!$I13612,)</f>
        <v>0</v>
      </c>
      <c r="P13612" s="38">
        <f>IF(Colin!$G13612&lt;$B$2,Colin!$I13612,0)</f>
        <v>0</v>
      </c>
      <c r="Q13612" s="38">
        <f>IF(Colin!$G13612&lt;$B$1,Colin!$I13612,0)</f>
        <v>0</v>
      </c>
    </row>
    <row r="13613" spans="12:17" x14ac:dyDescent="0.25">
      <c r="L13613" s="38">
        <f>IF(AND(Colin!$G13613=$B$1,Colin!$H13613=$C$3),Colin!$I13613,)</f>
        <v>0</v>
      </c>
      <c r="M13613" s="38">
        <f>IF(AND(Colin!$G13613=$B$1,Colin!$H13613&lt;=$C$3),Colin!$I13613,)</f>
        <v>0</v>
      </c>
      <c r="N13613" s="38">
        <f>IF(AND(Colin!$G13613=$B$2,Colin!$H13613=$C$3),Colin!$I13613,)</f>
        <v>0</v>
      </c>
      <c r="O13613" s="38">
        <f>IF(AND(Colin!$G13613=$B$2,Colin!$H13613&lt;=$C$3),Colin!$I13613,)</f>
        <v>0</v>
      </c>
      <c r="P13613" s="38">
        <f>IF(Colin!$G13613&lt;$B$2,Colin!$I13613,0)</f>
        <v>0</v>
      </c>
      <c r="Q13613" s="38">
        <f>IF(Colin!$G13613&lt;$B$1,Colin!$I13613,0)</f>
        <v>0</v>
      </c>
    </row>
    <row r="13614" spans="12:17" x14ac:dyDescent="0.25">
      <c r="L13614" s="38">
        <f>IF(AND(Colin!$G13614=$B$1,Colin!$H13614=$C$3),Colin!$I13614,)</f>
        <v>0</v>
      </c>
      <c r="M13614" s="38">
        <f>IF(AND(Colin!$G13614=$B$1,Colin!$H13614&lt;=$C$3),Colin!$I13614,)</f>
        <v>0</v>
      </c>
      <c r="N13614" s="38">
        <f>IF(AND(Colin!$G13614=$B$2,Colin!$H13614=$C$3),Colin!$I13614,)</f>
        <v>0</v>
      </c>
      <c r="O13614" s="38">
        <f>IF(AND(Colin!$G13614=$B$2,Colin!$H13614&lt;=$C$3),Colin!$I13614,)</f>
        <v>0</v>
      </c>
      <c r="P13614" s="38">
        <f>IF(Colin!$G13614&lt;$B$2,Colin!$I13614,0)</f>
        <v>0</v>
      </c>
      <c r="Q13614" s="38">
        <f>IF(Colin!$G13614&lt;$B$1,Colin!$I13614,0)</f>
        <v>0</v>
      </c>
    </row>
    <row r="13615" spans="12:17" x14ac:dyDescent="0.25">
      <c r="L13615" s="38">
        <f>IF(AND(Colin!$G13615=$B$1,Colin!$H13615=$C$3),Colin!$I13615,)</f>
        <v>0</v>
      </c>
      <c r="M13615" s="38">
        <f>IF(AND(Colin!$G13615=$B$1,Colin!$H13615&lt;=$C$3),Colin!$I13615,)</f>
        <v>0</v>
      </c>
      <c r="N13615" s="38">
        <f>IF(AND(Colin!$G13615=$B$2,Colin!$H13615=$C$3),Colin!$I13615,)</f>
        <v>0</v>
      </c>
      <c r="O13615" s="38">
        <f>IF(AND(Colin!$G13615=$B$2,Colin!$H13615&lt;=$C$3),Colin!$I13615,)</f>
        <v>0</v>
      </c>
      <c r="P13615" s="38">
        <f>IF(Colin!$G13615&lt;$B$2,Colin!$I13615,0)</f>
        <v>0</v>
      </c>
      <c r="Q13615" s="38">
        <f>IF(Colin!$G13615&lt;$B$1,Colin!$I13615,0)</f>
        <v>0</v>
      </c>
    </row>
    <row r="13616" spans="12:17" x14ac:dyDescent="0.25">
      <c r="L13616" s="38">
        <f>IF(AND(Colin!$G13616=$B$1,Colin!$H13616=$C$3),Colin!$I13616,)</f>
        <v>0</v>
      </c>
      <c r="M13616" s="38">
        <f>IF(AND(Colin!$G13616=$B$1,Colin!$H13616&lt;=$C$3),Colin!$I13616,)</f>
        <v>0</v>
      </c>
      <c r="N13616" s="38">
        <f>IF(AND(Colin!$G13616=$B$2,Colin!$H13616=$C$3),Colin!$I13616,)</f>
        <v>0</v>
      </c>
      <c r="O13616" s="38">
        <f>IF(AND(Colin!$G13616=$B$2,Colin!$H13616&lt;=$C$3),Colin!$I13616,)</f>
        <v>0</v>
      </c>
      <c r="P13616" s="38">
        <f>IF(Colin!$G13616&lt;$B$2,Colin!$I13616,0)</f>
        <v>0</v>
      </c>
      <c r="Q13616" s="38">
        <f>IF(Colin!$G13616&lt;$B$1,Colin!$I13616,0)</f>
        <v>0</v>
      </c>
    </row>
    <row r="13617" spans="12:17" x14ac:dyDescent="0.25">
      <c r="L13617" s="38">
        <f>IF(AND(Colin!$G13617=$B$1,Colin!$H13617=$C$3),Colin!$I13617,)</f>
        <v>0</v>
      </c>
      <c r="M13617" s="38">
        <f>IF(AND(Colin!$G13617=$B$1,Colin!$H13617&lt;=$C$3),Colin!$I13617,)</f>
        <v>0</v>
      </c>
      <c r="N13617" s="38">
        <f>IF(AND(Colin!$G13617=$B$2,Colin!$H13617=$C$3),Colin!$I13617,)</f>
        <v>0</v>
      </c>
      <c r="O13617" s="38">
        <f>IF(AND(Colin!$G13617=$B$2,Colin!$H13617&lt;=$C$3),Colin!$I13617,)</f>
        <v>0</v>
      </c>
      <c r="P13617" s="38">
        <f>IF(Colin!$G13617&lt;$B$2,Colin!$I13617,0)</f>
        <v>0</v>
      </c>
      <c r="Q13617" s="38">
        <f>IF(Colin!$G13617&lt;$B$1,Colin!$I13617,0)</f>
        <v>0</v>
      </c>
    </row>
    <row r="13618" spans="12:17" x14ac:dyDescent="0.25">
      <c r="L13618" s="38">
        <f>IF(AND(Colin!$G13618=$B$1,Colin!$H13618=$C$3),Colin!$I13618,)</f>
        <v>0</v>
      </c>
      <c r="M13618" s="38">
        <f>IF(AND(Colin!$G13618=$B$1,Colin!$H13618&lt;=$C$3),Colin!$I13618,)</f>
        <v>0</v>
      </c>
      <c r="N13618" s="38">
        <f>IF(AND(Colin!$G13618=$B$2,Colin!$H13618=$C$3),Colin!$I13618,)</f>
        <v>0</v>
      </c>
      <c r="O13618" s="38">
        <f>IF(AND(Colin!$G13618=$B$2,Colin!$H13618&lt;=$C$3),Colin!$I13618,)</f>
        <v>0</v>
      </c>
      <c r="P13618" s="38">
        <f>IF(Colin!$G13618&lt;$B$2,Colin!$I13618,0)</f>
        <v>0</v>
      </c>
      <c r="Q13618" s="38">
        <f>IF(Colin!$G13618&lt;$B$1,Colin!$I13618,0)</f>
        <v>0</v>
      </c>
    </row>
    <row r="13619" spans="12:17" x14ac:dyDescent="0.25">
      <c r="L13619" s="38">
        <f>IF(AND(Colin!$G13619=$B$1,Colin!$H13619=$C$3),Colin!$I13619,)</f>
        <v>0</v>
      </c>
      <c r="M13619" s="38">
        <f>IF(AND(Colin!$G13619=$B$1,Colin!$H13619&lt;=$C$3),Colin!$I13619,)</f>
        <v>0</v>
      </c>
      <c r="N13619" s="38">
        <f>IF(AND(Colin!$G13619=$B$2,Colin!$H13619=$C$3),Colin!$I13619,)</f>
        <v>0</v>
      </c>
      <c r="O13619" s="38">
        <f>IF(AND(Colin!$G13619=$B$2,Colin!$H13619&lt;=$C$3),Colin!$I13619,)</f>
        <v>0</v>
      </c>
      <c r="P13619" s="38">
        <f>IF(Colin!$G13619&lt;$B$2,Colin!$I13619,0)</f>
        <v>0</v>
      </c>
      <c r="Q13619" s="38">
        <f>IF(Colin!$G13619&lt;$B$1,Colin!$I13619,0)</f>
        <v>0</v>
      </c>
    </row>
    <row r="13620" spans="12:17" x14ac:dyDescent="0.25">
      <c r="L13620" s="38">
        <f>IF(AND(Colin!$G13620=$B$1,Colin!$H13620=$C$3),Colin!$I13620,)</f>
        <v>0</v>
      </c>
      <c r="M13620" s="38">
        <f>IF(AND(Colin!$G13620=$B$1,Colin!$H13620&lt;=$C$3),Colin!$I13620,)</f>
        <v>0</v>
      </c>
      <c r="N13620" s="38">
        <f>IF(AND(Colin!$G13620=$B$2,Colin!$H13620=$C$3),Colin!$I13620,)</f>
        <v>0</v>
      </c>
      <c r="O13620" s="38">
        <f>IF(AND(Colin!$G13620=$B$2,Colin!$H13620&lt;=$C$3),Colin!$I13620,)</f>
        <v>0</v>
      </c>
      <c r="P13620" s="38">
        <f>IF(Colin!$G13620&lt;$B$2,Colin!$I13620,0)</f>
        <v>0</v>
      </c>
      <c r="Q13620" s="38">
        <f>IF(Colin!$G13620&lt;$B$1,Colin!$I13620,0)</f>
        <v>0</v>
      </c>
    </row>
    <row r="13621" spans="12:17" x14ac:dyDescent="0.25">
      <c r="L13621" s="38">
        <f>IF(AND(Colin!$G13621=$B$1,Colin!$H13621=$C$3),Colin!$I13621,)</f>
        <v>0</v>
      </c>
      <c r="M13621" s="38">
        <f>IF(AND(Colin!$G13621=$B$1,Colin!$H13621&lt;=$C$3),Colin!$I13621,)</f>
        <v>0</v>
      </c>
      <c r="N13621" s="38">
        <f>IF(AND(Colin!$G13621=$B$2,Colin!$H13621=$C$3),Colin!$I13621,)</f>
        <v>0</v>
      </c>
      <c r="O13621" s="38">
        <f>IF(AND(Colin!$G13621=$B$2,Colin!$H13621&lt;=$C$3),Colin!$I13621,)</f>
        <v>0</v>
      </c>
      <c r="P13621" s="38">
        <f>IF(Colin!$G13621&lt;$B$2,Colin!$I13621,0)</f>
        <v>0</v>
      </c>
      <c r="Q13621" s="38">
        <f>IF(Colin!$G13621&lt;$B$1,Colin!$I13621,0)</f>
        <v>0</v>
      </c>
    </row>
    <row r="13622" spans="12:17" x14ac:dyDescent="0.25">
      <c r="L13622" s="38">
        <f>IF(AND(Colin!$G13622=$B$1,Colin!$H13622=$C$3),Colin!$I13622,)</f>
        <v>0</v>
      </c>
      <c r="M13622" s="38">
        <f>IF(AND(Colin!$G13622=$B$1,Colin!$H13622&lt;=$C$3),Colin!$I13622,)</f>
        <v>0</v>
      </c>
      <c r="N13622" s="38">
        <f>IF(AND(Colin!$G13622=$B$2,Colin!$H13622=$C$3),Colin!$I13622,)</f>
        <v>0</v>
      </c>
      <c r="O13622" s="38">
        <f>IF(AND(Colin!$G13622=$B$2,Colin!$H13622&lt;=$C$3),Colin!$I13622,)</f>
        <v>0</v>
      </c>
      <c r="P13622" s="38">
        <f>IF(Colin!$G13622&lt;$B$2,Colin!$I13622,0)</f>
        <v>0</v>
      </c>
      <c r="Q13622" s="38">
        <f>IF(Colin!$G13622&lt;$B$1,Colin!$I13622,0)</f>
        <v>0</v>
      </c>
    </row>
    <row r="13623" spans="12:17" x14ac:dyDescent="0.25">
      <c r="L13623" s="38">
        <f>IF(AND(Colin!$G13623=$B$1,Colin!$H13623=$C$3),Colin!$I13623,)</f>
        <v>0</v>
      </c>
      <c r="M13623" s="38">
        <f>IF(AND(Colin!$G13623=$B$1,Colin!$H13623&lt;=$C$3),Colin!$I13623,)</f>
        <v>0</v>
      </c>
      <c r="N13623" s="38">
        <f>IF(AND(Colin!$G13623=$B$2,Colin!$H13623=$C$3),Colin!$I13623,)</f>
        <v>0</v>
      </c>
      <c r="O13623" s="38">
        <f>IF(AND(Colin!$G13623=$B$2,Colin!$H13623&lt;=$C$3),Colin!$I13623,)</f>
        <v>0</v>
      </c>
      <c r="P13623" s="38">
        <f>IF(Colin!$G13623&lt;$B$2,Colin!$I13623,0)</f>
        <v>0</v>
      </c>
      <c r="Q13623" s="38">
        <f>IF(Colin!$G13623&lt;$B$1,Colin!$I13623,0)</f>
        <v>0</v>
      </c>
    </row>
    <row r="13624" spans="12:17" x14ac:dyDescent="0.25">
      <c r="L13624" s="38">
        <f>IF(AND(Colin!$G13624=$B$1,Colin!$H13624=$C$3),Colin!$I13624,)</f>
        <v>0</v>
      </c>
      <c r="M13624" s="38">
        <f>IF(AND(Colin!$G13624=$B$1,Colin!$H13624&lt;=$C$3),Colin!$I13624,)</f>
        <v>0</v>
      </c>
      <c r="N13624" s="38">
        <f>IF(AND(Colin!$G13624=$B$2,Colin!$H13624=$C$3),Colin!$I13624,)</f>
        <v>0</v>
      </c>
      <c r="O13624" s="38">
        <f>IF(AND(Colin!$G13624=$B$2,Colin!$H13624&lt;=$C$3),Colin!$I13624,)</f>
        <v>0</v>
      </c>
      <c r="P13624" s="38">
        <f>IF(Colin!$G13624&lt;$B$2,Colin!$I13624,0)</f>
        <v>0</v>
      </c>
      <c r="Q13624" s="38">
        <f>IF(Colin!$G13624&lt;$B$1,Colin!$I13624,0)</f>
        <v>0</v>
      </c>
    </row>
    <row r="13625" spans="12:17" x14ac:dyDescent="0.25">
      <c r="L13625" s="38">
        <f>IF(AND(Colin!$G13625=$B$1,Colin!$H13625=$C$3),Colin!$I13625,)</f>
        <v>0</v>
      </c>
      <c r="M13625" s="38">
        <f>IF(AND(Colin!$G13625=$B$1,Colin!$H13625&lt;=$C$3),Colin!$I13625,)</f>
        <v>0</v>
      </c>
      <c r="N13625" s="38">
        <f>IF(AND(Colin!$G13625=$B$2,Colin!$H13625=$C$3),Colin!$I13625,)</f>
        <v>0</v>
      </c>
      <c r="O13625" s="38">
        <f>IF(AND(Colin!$G13625=$B$2,Colin!$H13625&lt;=$C$3),Colin!$I13625,)</f>
        <v>0</v>
      </c>
      <c r="P13625" s="38">
        <f>IF(Colin!$G13625&lt;$B$2,Colin!$I13625,0)</f>
        <v>0</v>
      </c>
      <c r="Q13625" s="38">
        <f>IF(Colin!$G13625&lt;$B$1,Colin!$I13625,0)</f>
        <v>0</v>
      </c>
    </row>
    <row r="13626" spans="12:17" x14ac:dyDescent="0.25">
      <c r="L13626" s="38">
        <f>IF(AND(Colin!$G13626=$B$1,Colin!$H13626=$C$3),Colin!$I13626,)</f>
        <v>0</v>
      </c>
      <c r="M13626" s="38">
        <f>IF(AND(Colin!$G13626=$B$1,Colin!$H13626&lt;=$C$3),Colin!$I13626,)</f>
        <v>0</v>
      </c>
      <c r="N13626" s="38">
        <f>IF(AND(Colin!$G13626=$B$2,Colin!$H13626=$C$3),Colin!$I13626,)</f>
        <v>0</v>
      </c>
      <c r="O13626" s="38">
        <f>IF(AND(Colin!$G13626=$B$2,Colin!$H13626&lt;=$C$3),Colin!$I13626,)</f>
        <v>0</v>
      </c>
      <c r="P13626" s="38">
        <f>IF(Colin!$G13626&lt;$B$2,Colin!$I13626,0)</f>
        <v>0</v>
      </c>
      <c r="Q13626" s="38">
        <f>IF(Colin!$G13626&lt;$B$1,Colin!$I13626,0)</f>
        <v>0</v>
      </c>
    </row>
    <row r="13627" spans="12:17" x14ac:dyDescent="0.25">
      <c r="L13627" s="38">
        <f>IF(AND(Colin!$G13627=$B$1,Colin!$H13627=$C$3),Colin!$I13627,)</f>
        <v>0</v>
      </c>
      <c r="M13627" s="38">
        <f>IF(AND(Colin!$G13627=$B$1,Colin!$H13627&lt;=$C$3),Colin!$I13627,)</f>
        <v>0</v>
      </c>
      <c r="N13627" s="38">
        <f>IF(AND(Colin!$G13627=$B$2,Colin!$H13627=$C$3),Colin!$I13627,)</f>
        <v>0</v>
      </c>
      <c r="O13627" s="38">
        <f>IF(AND(Colin!$G13627=$B$2,Colin!$H13627&lt;=$C$3),Colin!$I13627,)</f>
        <v>0</v>
      </c>
      <c r="P13627" s="38">
        <f>IF(Colin!$G13627&lt;$B$2,Colin!$I13627,0)</f>
        <v>0</v>
      </c>
      <c r="Q13627" s="38">
        <f>IF(Colin!$G13627&lt;$B$1,Colin!$I13627,0)</f>
        <v>0</v>
      </c>
    </row>
    <row r="13628" spans="12:17" x14ac:dyDescent="0.25">
      <c r="L13628" s="38">
        <f>IF(AND(Colin!$G13628=$B$1,Colin!$H13628=$C$3),Colin!$I13628,)</f>
        <v>0</v>
      </c>
      <c r="M13628" s="38">
        <f>IF(AND(Colin!$G13628=$B$1,Colin!$H13628&lt;=$C$3),Colin!$I13628,)</f>
        <v>0</v>
      </c>
      <c r="N13628" s="38">
        <f>IF(AND(Colin!$G13628=$B$2,Colin!$H13628=$C$3),Colin!$I13628,)</f>
        <v>0</v>
      </c>
      <c r="O13628" s="38">
        <f>IF(AND(Colin!$G13628=$B$2,Colin!$H13628&lt;=$C$3),Colin!$I13628,)</f>
        <v>0</v>
      </c>
      <c r="P13628" s="38">
        <f>IF(Colin!$G13628&lt;$B$2,Colin!$I13628,0)</f>
        <v>0</v>
      </c>
      <c r="Q13628" s="38">
        <f>IF(Colin!$G13628&lt;$B$1,Colin!$I13628,0)</f>
        <v>0</v>
      </c>
    </row>
    <row r="13629" spans="12:17" x14ac:dyDescent="0.25">
      <c r="L13629" s="38">
        <f>IF(AND(Colin!$G13629=$B$1,Colin!$H13629=$C$3),Colin!$I13629,)</f>
        <v>0</v>
      </c>
      <c r="M13629" s="38">
        <f>IF(AND(Colin!$G13629=$B$1,Colin!$H13629&lt;=$C$3),Colin!$I13629,)</f>
        <v>0</v>
      </c>
      <c r="N13629" s="38">
        <f>IF(AND(Colin!$G13629=$B$2,Colin!$H13629=$C$3),Colin!$I13629,)</f>
        <v>0</v>
      </c>
      <c r="O13629" s="38">
        <f>IF(AND(Colin!$G13629=$B$2,Colin!$H13629&lt;=$C$3),Colin!$I13629,)</f>
        <v>0</v>
      </c>
      <c r="P13629" s="38">
        <f>IF(Colin!$G13629&lt;$B$2,Colin!$I13629,0)</f>
        <v>0</v>
      </c>
      <c r="Q13629" s="38">
        <f>IF(Colin!$G13629&lt;$B$1,Colin!$I13629,0)</f>
        <v>0</v>
      </c>
    </row>
    <row r="13630" spans="12:17" x14ac:dyDescent="0.25">
      <c r="L13630" s="38">
        <f>IF(AND(Colin!$G13630=$B$1,Colin!$H13630=$C$3),Colin!$I13630,)</f>
        <v>0</v>
      </c>
      <c r="M13630" s="38">
        <f>IF(AND(Colin!$G13630=$B$1,Colin!$H13630&lt;=$C$3),Colin!$I13630,)</f>
        <v>0</v>
      </c>
      <c r="N13630" s="38">
        <f>IF(AND(Colin!$G13630=$B$2,Colin!$H13630=$C$3),Colin!$I13630,)</f>
        <v>0</v>
      </c>
      <c r="O13630" s="38">
        <f>IF(AND(Colin!$G13630=$B$2,Colin!$H13630&lt;=$C$3),Colin!$I13630,)</f>
        <v>0</v>
      </c>
      <c r="P13630" s="38">
        <f>IF(Colin!$G13630&lt;$B$2,Colin!$I13630,0)</f>
        <v>0</v>
      </c>
      <c r="Q13630" s="38">
        <f>IF(Colin!$G13630&lt;$B$1,Colin!$I13630,0)</f>
        <v>0</v>
      </c>
    </row>
    <row r="13631" spans="12:17" x14ac:dyDescent="0.25">
      <c r="L13631" s="38">
        <f>IF(AND(Colin!$G13631=$B$1,Colin!$H13631=$C$3),Colin!$I13631,)</f>
        <v>0</v>
      </c>
      <c r="M13631" s="38">
        <f>IF(AND(Colin!$G13631=$B$1,Colin!$H13631&lt;=$C$3),Colin!$I13631,)</f>
        <v>0</v>
      </c>
      <c r="N13631" s="38">
        <f>IF(AND(Colin!$G13631=$B$2,Colin!$H13631=$C$3),Colin!$I13631,)</f>
        <v>0</v>
      </c>
      <c r="O13631" s="38">
        <f>IF(AND(Colin!$G13631=$B$2,Colin!$H13631&lt;=$C$3),Colin!$I13631,)</f>
        <v>0</v>
      </c>
      <c r="P13631" s="38">
        <f>IF(Colin!$G13631&lt;$B$2,Colin!$I13631,0)</f>
        <v>0</v>
      </c>
      <c r="Q13631" s="38">
        <f>IF(Colin!$G13631&lt;$B$1,Colin!$I13631,0)</f>
        <v>0</v>
      </c>
    </row>
    <row r="13632" spans="12:17" x14ac:dyDescent="0.25">
      <c r="L13632" s="38">
        <f>IF(AND(Colin!$G13632=$B$1,Colin!$H13632=$C$3),Colin!$I13632,)</f>
        <v>0</v>
      </c>
      <c r="M13632" s="38">
        <f>IF(AND(Colin!$G13632=$B$1,Colin!$H13632&lt;=$C$3),Colin!$I13632,)</f>
        <v>0</v>
      </c>
      <c r="N13632" s="38">
        <f>IF(AND(Colin!$G13632=$B$2,Colin!$H13632=$C$3),Colin!$I13632,)</f>
        <v>0</v>
      </c>
      <c r="O13632" s="38">
        <f>IF(AND(Colin!$G13632=$B$2,Colin!$H13632&lt;=$C$3),Colin!$I13632,)</f>
        <v>0</v>
      </c>
      <c r="P13632" s="38">
        <f>IF(Colin!$G13632&lt;$B$2,Colin!$I13632,0)</f>
        <v>0</v>
      </c>
      <c r="Q13632" s="38">
        <f>IF(Colin!$G13632&lt;$B$1,Colin!$I13632,0)</f>
        <v>0</v>
      </c>
    </row>
    <row r="13633" spans="12:17" x14ac:dyDescent="0.25">
      <c r="L13633" s="38">
        <f>IF(AND(Colin!$G13633=$B$1,Colin!$H13633=$C$3),Colin!$I13633,)</f>
        <v>0</v>
      </c>
      <c r="M13633" s="38">
        <f>IF(AND(Colin!$G13633=$B$1,Colin!$H13633&lt;=$C$3),Colin!$I13633,)</f>
        <v>0</v>
      </c>
      <c r="N13633" s="38">
        <f>IF(AND(Colin!$G13633=$B$2,Colin!$H13633=$C$3),Colin!$I13633,)</f>
        <v>0</v>
      </c>
      <c r="O13633" s="38">
        <f>IF(AND(Colin!$G13633=$B$2,Colin!$H13633&lt;=$C$3),Colin!$I13633,)</f>
        <v>0</v>
      </c>
      <c r="P13633" s="38">
        <f>IF(Colin!$G13633&lt;$B$2,Colin!$I13633,0)</f>
        <v>0</v>
      </c>
      <c r="Q13633" s="38">
        <f>IF(Colin!$G13633&lt;$B$1,Colin!$I13633,0)</f>
        <v>0</v>
      </c>
    </row>
    <row r="13634" spans="12:17" x14ac:dyDescent="0.25">
      <c r="L13634" s="38">
        <f>IF(AND(Colin!$G13634=$B$1,Colin!$H13634=$C$3),Colin!$I13634,)</f>
        <v>0</v>
      </c>
      <c r="M13634" s="38">
        <f>IF(AND(Colin!$G13634=$B$1,Colin!$H13634&lt;=$C$3),Colin!$I13634,)</f>
        <v>0</v>
      </c>
      <c r="N13634" s="38">
        <f>IF(AND(Colin!$G13634=$B$2,Colin!$H13634=$C$3),Colin!$I13634,)</f>
        <v>0</v>
      </c>
      <c r="O13634" s="38">
        <f>IF(AND(Colin!$G13634=$B$2,Colin!$H13634&lt;=$C$3),Colin!$I13634,)</f>
        <v>0</v>
      </c>
      <c r="P13634" s="38">
        <f>IF(Colin!$G13634&lt;$B$2,Colin!$I13634,0)</f>
        <v>0</v>
      </c>
      <c r="Q13634" s="38">
        <f>IF(Colin!$G13634&lt;$B$1,Colin!$I13634,0)</f>
        <v>0</v>
      </c>
    </row>
    <row r="13635" spans="12:17" x14ac:dyDescent="0.25">
      <c r="L13635" s="38">
        <f>IF(AND(Colin!$G13635=$B$1,Colin!$H13635=$C$3),Colin!$I13635,)</f>
        <v>0</v>
      </c>
      <c r="M13635" s="38">
        <f>IF(AND(Colin!$G13635=$B$1,Colin!$H13635&lt;=$C$3),Colin!$I13635,)</f>
        <v>0</v>
      </c>
      <c r="N13635" s="38">
        <f>IF(AND(Colin!$G13635=$B$2,Colin!$H13635=$C$3),Colin!$I13635,)</f>
        <v>0</v>
      </c>
      <c r="O13635" s="38">
        <f>IF(AND(Colin!$G13635=$B$2,Colin!$H13635&lt;=$C$3),Colin!$I13635,)</f>
        <v>0</v>
      </c>
      <c r="P13635" s="38">
        <f>IF(Colin!$G13635&lt;$B$2,Colin!$I13635,0)</f>
        <v>0</v>
      </c>
      <c r="Q13635" s="38">
        <f>IF(Colin!$G13635&lt;$B$1,Colin!$I13635,0)</f>
        <v>0</v>
      </c>
    </row>
    <row r="13636" spans="12:17" x14ac:dyDescent="0.25">
      <c r="L13636" s="38">
        <f>IF(AND(Colin!$G13636=$B$1,Colin!$H13636=$C$3),Colin!$I13636,)</f>
        <v>0</v>
      </c>
      <c r="M13636" s="38">
        <f>IF(AND(Colin!$G13636=$B$1,Colin!$H13636&lt;=$C$3),Colin!$I13636,)</f>
        <v>0</v>
      </c>
      <c r="N13636" s="38">
        <f>IF(AND(Colin!$G13636=$B$2,Colin!$H13636=$C$3),Colin!$I13636,)</f>
        <v>0</v>
      </c>
      <c r="O13636" s="38">
        <f>IF(AND(Colin!$G13636=$B$2,Colin!$H13636&lt;=$C$3),Colin!$I13636,)</f>
        <v>0</v>
      </c>
      <c r="P13636" s="38">
        <f>IF(Colin!$G13636&lt;$B$2,Colin!$I13636,0)</f>
        <v>0</v>
      </c>
      <c r="Q13636" s="38">
        <f>IF(Colin!$G13636&lt;$B$1,Colin!$I13636,0)</f>
        <v>0</v>
      </c>
    </row>
    <row r="13637" spans="12:17" x14ac:dyDescent="0.25">
      <c r="L13637" s="38">
        <f>IF(AND(Colin!$G13637=$B$1,Colin!$H13637=$C$3),Colin!$I13637,)</f>
        <v>0</v>
      </c>
      <c r="M13637" s="38">
        <f>IF(AND(Colin!$G13637=$B$1,Colin!$H13637&lt;=$C$3),Colin!$I13637,)</f>
        <v>0</v>
      </c>
      <c r="N13637" s="38">
        <f>IF(AND(Colin!$G13637=$B$2,Colin!$H13637=$C$3),Colin!$I13637,)</f>
        <v>0</v>
      </c>
      <c r="O13637" s="38">
        <f>IF(AND(Colin!$G13637=$B$2,Colin!$H13637&lt;=$C$3),Colin!$I13637,)</f>
        <v>0</v>
      </c>
      <c r="P13637" s="38">
        <f>IF(Colin!$G13637&lt;$B$2,Colin!$I13637,0)</f>
        <v>0</v>
      </c>
      <c r="Q13637" s="38">
        <f>IF(Colin!$G13637&lt;$B$1,Colin!$I13637,0)</f>
        <v>0</v>
      </c>
    </row>
    <row r="13638" spans="12:17" x14ac:dyDescent="0.25">
      <c r="L13638" s="38">
        <f>IF(AND(Colin!$G13638=$B$1,Colin!$H13638=$C$3),Colin!$I13638,)</f>
        <v>0</v>
      </c>
      <c r="M13638" s="38">
        <f>IF(AND(Colin!$G13638=$B$1,Colin!$H13638&lt;=$C$3),Colin!$I13638,)</f>
        <v>0</v>
      </c>
      <c r="N13638" s="38">
        <f>IF(AND(Colin!$G13638=$B$2,Colin!$H13638=$C$3),Colin!$I13638,)</f>
        <v>0</v>
      </c>
      <c r="O13638" s="38">
        <f>IF(AND(Colin!$G13638=$B$2,Colin!$H13638&lt;=$C$3),Colin!$I13638,)</f>
        <v>0</v>
      </c>
      <c r="P13638" s="38">
        <f>IF(Colin!$G13638&lt;$B$2,Colin!$I13638,0)</f>
        <v>0</v>
      </c>
      <c r="Q13638" s="38">
        <f>IF(Colin!$G13638&lt;$B$1,Colin!$I13638,0)</f>
        <v>0</v>
      </c>
    </row>
    <row r="13639" spans="12:17" x14ac:dyDescent="0.25">
      <c r="L13639" s="38">
        <f>IF(AND(Colin!$G13639=$B$1,Colin!$H13639=$C$3),Colin!$I13639,)</f>
        <v>0</v>
      </c>
      <c r="M13639" s="38">
        <f>IF(AND(Colin!$G13639=$B$1,Colin!$H13639&lt;=$C$3),Colin!$I13639,)</f>
        <v>0</v>
      </c>
      <c r="N13639" s="38">
        <f>IF(AND(Colin!$G13639=$B$2,Colin!$H13639=$C$3),Colin!$I13639,)</f>
        <v>0</v>
      </c>
      <c r="O13639" s="38">
        <f>IF(AND(Colin!$G13639=$B$2,Colin!$H13639&lt;=$C$3),Colin!$I13639,)</f>
        <v>0</v>
      </c>
      <c r="P13639" s="38">
        <f>IF(Colin!$G13639&lt;$B$2,Colin!$I13639,0)</f>
        <v>0</v>
      </c>
      <c r="Q13639" s="38">
        <f>IF(Colin!$G13639&lt;$B$1,Colin!$I13639,0)</f>
        <v>0</v>
      </c>
    </row>
    <row r="13640" spans="12:17" x14ac:dyDescent="0.25">
      <c r="L13640" s="38">
        <f>IF(AND(Colin!$G13640=$B$1,Colin!$H13640=$C$3),Colin!$I13640,)</f>
        <v>0</v>
      </c>
      <c r="M13640" s="38">
        <f>IF(AND(Colin!$G13640=$B$1,Colin!$H13640&lt;=$C$3),Colin!$I13640,)</f>
        <v>0</v>
      </c>
      <c r="N13640" s="38">
        <f>IF(AND(Colin!$G13640=$B$2,Colin!$H13640=$C$3),Colin!$I13640,)</f>
        <v>0</v>
      </c>
      <c r="O13640" s="38">
        <f>IF(AND(Colin!$G13640=$B$2,Colin!$H13640&lt;=$C$3),Colin!$I13640,)</f>
        <v>0</v>
      </c>
      <c r="P13640" s="38">
        <f>IF(Colin!$G13640&lt;$B$2,Colin!$I13640,0)</f>
        <v>0</v>
      </c>
      <c r="Q13640" s="38">
        <f>IF(Colin!$G13640&lt;$B$1,Colin!$I13640,0)</f>
        <v>0</v>
      </c>
    </row>
    <row r="13641" spans="12:17" x14ac:dyDescent="0.25">
      <c r="L13641" s="38">
        <f>IF(AND(Colin!$G13641=$B$1,Colin!$H13641=$C$3),Colin!$I13641,)</f>
        <v>0</v>
      </c>
      <c r="M13641" s="38">
        <f>IF(AND(Colin!$G13641=$B$1,Colin!$H13641&lt;=$C$3),Colin!$I13641,)</f>
        <v>0</v>
      </c>
      <c r="N13641" s="38">
        <f>IF(AND(Colin!$G13641=$B$2,Colin!$H13641=$C$3),Colin!$I13641,)</f>
        <v>0</v>
      </c>
      <c r="O13641" s="38">
        <f>IF(AND(Colin!$G13641=$B$2,Colin!$H13641&lt;=$C$3),Colin!$I13641,)</f>
        <v>0</v>
      </c>
      <c r="P13641" s="38">
        <f>IF(Colin!$G13641&lt;$B$2,Colin!$I13641,0)</f>
        <v>0</v>
      </c>
      <c r="Q13641" s="38">
        <f>IF(Colin!$G13641&lt;$B$1,Colin!$I13641,0)</f>
        <v>0</v>
      </c>
    </row>
    <row r="13642" spans="12:17" x14ac:dyDescent="0.25">
      <c r="L13642" s="38">
        <f>IF(AND(Colin!$G13642=$B$1,Colin!$H13642=$C$3),Colin!$I13642,)</f>
        <v>0</v>
      </c>
      <c r="M13642" s="38">
        <f>IF(AND(Colin!$G13642=$B$1,Colin!$H13642&lt;=$C$3),Colin!$I13642,)</f>
        <v>0</v>
      </c>
      <c r="N13642" s="38">
        <f>IF(AND(Colin!$G13642=$B$2,Colin!$H13642=$C$3),Colin!$I13642,)</f>
        <v>0</v>
      </c>
      <c r="O13642" s="38">
        <f>IF(AND(Colin!$G13642=$B$2,Colin!$H13642&lt;=$C$3),Colin!$I13642,)</f>
        <v>0</v>
      </c>
      <c r="P13642" s="38">
        <f>IF(Colin!$G13642&lt;$B$2,Colin!$I13642,0)</f>
        <v>0</v>
      </c>
      <c r="Q13642" s="38">
        <f>IF(Colin!$G13642&lt;$B$1,Colin!$I13642,0)</f>
        <v>0</v>
      </c>
    </row>
    <row r="13643" spans="12:17" x14ac:dyDescent="0.25">
      <c r="L13643" s="38">
        <f>IF(AND(Colin!$G13643=$B$1,Colin!$H13643=$C$3),Colin!$I13643,)</f>
        <v>0</v>
      </c>
      <c r="M13643" s="38">
        <f>IF(AND(Colin!$G13643=$B$1,Colin!$H13643&lt;=$C$3),Colin!$I13643,)</f>
        <v>0</v>
      </c>
      <c r="N13643" s="38">
        <f>IF(AND(Colin!$G13643=$B$2,Colin!$H13643=$C$3),Colin!$I13643,)</f>
        <v>0</v>
      </c>
      <c r="O13643" s="38">
        <f>IF(AND(Colin!$G13643=$B$2,Colin!$H13643&lt;=$C$3),Colin!$I13643,)</f>
        <v>0</v>
      </c>
      <c r="P13643" s="38">
        <f>IF(Colin!$G13643&lt;$B$2,Colin!$I13643,0)</f>
        <v>0</v>
      </c>
      <c r="Q13643" s="38">
        <f>IF(Colin!$G13643&lt;$B$1,Colin!$I13643,0)</f>
        <v>0</v>
      </c>
    </row>
    <row r="13644" spans="12:17" x14ac:dyDescent="0.25">
      <c r="L13644" s="38">
        <f>IF(AND(Colin!$G13644=$B$1,Colin!$H13644=$C$3),Colin!$I13644,)</f>
        <v>0</v>
      </c>
      <c r="M13644" s="38">
        <f>IF(AND(Colin!$G13644=$B$1,Colin!$H13644&lt;=$C$3),Colin!$I13644,)</f>
        <v>0</v>
      </c>
      <c r="N13644" s="38">
        <f>IF(AND(Colin!$G13644=$B$2,Colin!$H13644=$C$3),Colin!$I13644,)</f>
        <v>0</v>
      </c>
      <c r="O13644" s="38">
        <f>IF(AND(Colin!$G13644=$B$2,Colin!$H13644&lt;=$C$3),Colin!$I13644,)</f>
        <v>0</v>
      </c>
      <c r="P13644" s="38">
        <f>IF(Colin!$G13644&lt;$B$2,Colin!$I13644,0)</f>
        <v>0</v>
      </c>
      <c r="Q13644" s="38">
        <f>IF(Colin!$G13644&lt;$B$1,Colin!$I13644,0)</f>
        <v>0</v>
      </c>
    </row>
    <row r="13645" spans="12:17" x14ac:dyDescent="0.25">
      <c r="L13645" s="38">
        <f>IF(AND(Colin!$G13645=$B$1,Colin!$H13645=$C$3),Colin!$I13645,)</f>
        <v>0</v>
      </c>
      <c r="M13645" s="38">
        <f>IF(AND(Colin!$G13645=$B$1,Colin!$H13645&lt;=$C$3),Colin!$I13645,)</f>
        <v>0</v>
      </c>
      <c r="N13645" s="38">
        <f>IF(AND(Colin!$G13645=$B$2,Colin!$H13645=$C$3),Colin!$I13645,)</f>
        <v>0</v>
      </c>
      <c r="O13645" s="38">
        <f>IF(AND(Colin!$G13645=$B$2,Colin!$H13645&lt;=$C$3),Colin!$I13645,)</f>
        <v>0</v>
      </c>
      <c r="P13645" s="38">
        <f>IF(Colin!$G13645&lt;$B$2,Colin!$I13645,0)</f>
        <v>0</v>
      </c>
      <c r="Q13645" s="38">
        <f>IF(Colin!$G13645&lt;$B$1,Colin!$I13645,0)</f>
        <v>0</v>
      </c>
    </row>
    <row r="13646" spans="12:17" x14ac:dyDescent="0.25">
      <c r="L13646" s="38">
        <f>IF(AND(Colin!$G13646=$B$1,Colin!$H13646=$C$3),Colin!$I13646,)</f>
        <v>0</v>
      </c>
      <c r="M13646" s="38">
        <f>IF(AND(Colin!$G13646=$B$1,Colin!$H13646&lt;=$C$3),Colin!$I13646,)</f>
        <v>0</v>
      </c>
      <c r="N13646" s="38">
        <f>IF(AND(Colin!$G13646=$B$2,Colin!$H13646=$C$3),Colin!$I13646,)</f>
        <v>0</v>
      </c>
      <c r="O13646" s="38">
        <f>IF(AND(Colin!$G13646=$B$2,Colin!$H13646&lt;=$C$3),Colin!$I13646,)</f>
        <v>0</v>
      </c>
      <c r="P13646" s="38">
        <f>IF(Colin!$G13646&lt;$B$2,Colin!$I13646,0)</f>
        <v>0</v>
      </c>
      <c r="Q13646" s="38">
        <f>IF(Colin!$G13646&lt;$B$1,Colin!$I13646,0)</f>
        <v>0</v>
      </c>
    </row>
    <row r="13647" spans="12:17" x14ac:dyDescent="0.25">
      <c r="L13647" s="38">
        <f>IF(AND(Colin!$G13647=$B$1,Colin!$H13647=$C$3),Colin!$I13647,)</f>
        <v>0</v>
      </c>
      <c r="M13647" s="38">
        <f>IF(AND(Colin!$G13647=$B$1,Colin!$H13647&lt;=$C$3),Colin!$I13647,)</f>
        <v>0</v>
      </c>
      <c r="N13647" s="38">
        <f>IF(AND(Colin!$G13647=$B$2,Colin!$H13647=$C$3),Colin!$I13647,)</f>
        <v>0</v>
      </c>
      <c r="O13647" s="38">
        <f>IF(AND(Colin!$G13647=$B$2,Colin!$H13647&lt;=$C$3),Colin!$I13647,)</f>
        <v>0</v>
      </c>
      <c r="P13647" s="38">
        <f>IF(Colin!$G13647&lt;$B$2,Colin!$I13647,0)</f>
        <v>0</v>
      </c>
      <c r="Q13647" s="38">
        <f>IF(Colin!$G13647&lt;$B$1,Colin!$I13647,0)</f>
        <v>0</v>
      </c>
    </row>
    <row r="13648" spans="12:17" x14ac:dyDescent="0.25">
      <c r="L13648" s="38">
        <f>IF(AND(Colin!$G13648=$B$1,Colin!$H13648=$C$3),Colin!$I13648,)</f>
        <v>0</v>
      </c>
      <c r="M13648" s="38">
        <f>IF(AND(Colin!$G13648=$B$1,Colin!$H13648&lt;=$C$3),Colin!$I13648,)</f>
        <v>0</v>
      </c>
      <c r="N13648" s="38">
        <f>IF(AND(Colin!$G13648=$B$2,Colin!$H13648=$C$3),Colin!$I13648,)</f>
        <v>0</v>
      </c>
      <c r="O13648" s="38">
        <f>IF(AND(Colin!$G13648=$B$2,Colin!$H13648&lt;=$C$3),Colin!$I13648,)</f>
        <v>0</v>
      </c>
      <c r="P13648" s="38">
        <f>IF(Colin!$G13648&lt;$B$2,Colin!$I13648,0)</f>
        <v>0</v>
      </c>
      <c r="Q13648" s="38">
        <f>IF(Colin!$G13648&lt;$B$1,Colin!$I13648,0)</f>
        <v>0</v>
      </c>
    </row>
    <row r="13649" spans="12:17" x14ac:dyDescent="0.25">
      <c r="L13649" s="38">
        <f>IF(AND(Colin!$G13649=$B$1,Colin!$H13649=$C$3),Colin!$I13649,)</f>
        <v>0</v>
      </c>
      <c r="M13649" s="38">
        <f>IF(AND(Colin!$G13649=$B$1,Colin!$H13649&lt;=$C$3),Colin!$I13649,)</f>
        <v>0</v>
      </c>
      <c r="N13649" s="38">
        <f>IF(AND(Colin!$G13649=$B$2,Colin!$H13649=$C$3),Colin!$I13649,)</f>
        <v>0</v>
      </c>
      <c r="O13649" s="38">
        <f>IF(AND(Colin!$G13649=$B$2,Colin!$H13649&lt;=$C$3),Colin!$I13649,)</f>
        <v>0</v>
      </c>
      <c r="P13649" s="38">
        <f>IF(Colin!$G13649&lt;$B$2,Colin!$I13649,0)</f>
        <v>0</v>
      </c>
      <c r="Q13649" s="38">
        <f>IF(Colin!$G13649&lt;$B$1,Colin!$I13649,0)</f>
        <v>0</v>
      </c>
    </row>
    <row r="13650" spans="12:17" x14ac:dyDescent="0.25">
      <c r="L13650" s="38">
        <f>IF(AND(Colin!$G13650=$B$1,Colin!$H13650=$C$3),Colin!$I13650,)</f>
        <v>0</v>
      </c>
      <c r="M13650" s="38">
        <f>IF(AND(Colin!$G13650=$B$1,Colin!$H13650&lt;=$C$3),Colin!$I13650,)</f>
        <v>0</v>
      </c>
      <c r="N13650" s="38">
        <f>IF(AND(Colin!$G13650=$B$2,Colin!$H13650=$C$3),Colin!$I13650,)</f>
        <v>0</v>
      </c>
      <c r="O13650" s="38">
        <f>IF(AND(Colin!$G13650=$B$2,Colin!$H13650&lt;=$C$3),Colin!$I13650,)</f>
        <v>0</v>
      </c>
      <c r="P13650" s="38">
        <f>IF(Colin!$G13650&lt;$B$2,Colin!$I13650,0)</f>
        <v>0</v>
      </c>
      <c r="Q13650" s="38">
        <f>IF(Colin!$G13650&lt;$B$1,Colin!$I13650,0)</f>
        <v>0</v>
      </c>
    </row>
    <row r="13651" spans="12:17" x14ac:dyDescent="0.25">
      <c r="L13651" s="38">
        <f>IF(AND(Colin!$G13651=$B$1,Colin!$H13651=$C$3),Colin!$I13651,)</f>
        <v>0</v>
      </c>
      <c r="M13651" s="38">
        <f>IF(AND(Colin!$G13651=$B$1,Colin!$H13651&lt;=$C$3),Colin!$I13651,)</f>
        <v>0</v>
      </c>
      <c r="N13651" s="38">
        <f>IF(AND(Colin!$G13651=$B$2,Colin!$H13651=$C$3),Colin!$I13651,)</f>
        <v>0</v>
      </c>
      <c r="O13651" s="38">
        <f>IF(AND(Colin!$G13651=$B$2,Colin!$H13651&lt;=$C$3),Colin!$I13651,)</f>
        <v>0</v>
      </c>
      <c r="P13651" s="38">
        <f>IF(Colin!$G13651&lt;$B$2,Colin!$I13651,0)</f>
        <v>0</v>
      </c>
      <c r="Q13651" s="38">
        <f>IF(Colin!$G13651&lt;$B$1,Colin!$I13651,0)</f>
        <v>0</v>
      </c>
    </row>
    <row r="13652" spans="12:17" x14ac:dyDescent="0.25">
      <c r="L13652" s="38">
        <f>IF(AND(Colin!$G13652=$B$1,Colin!$H13652=$C$3),Colin!$I13652,)</f>
        <v>0</v>
      </c>
      <c r="M13652" s="38">
        <f>IF(AND(Colin!$G13652=$B$1,Colin!$H13652&lt;=$C$3),Colin!$I13652,)</f>
        <v>0</v>
      </c>
      <c r="N13652" s="38">
        <f>IF(AND(Colin!$G13652=$B$2,Colin!$H13652=$C$3),Colin!$I13652,)</f>
        <v>0</v>
      </c>
      <c r="O13652" s="38">
        <f>IF(AND(Colin!$G13652=$B$2,Colin!$H13652&lt;=$C$3),Colin!$I13652,)</f>
        <v>0</v>
      </c>
      <c r="P13652" s="38">
        <f>IF(Colin!$G13652&lt;$B$2,Colin!$I13652,0)</f>
        <v>0</v>
      </c>
      <c r="Q13652" s="38">
        <f>IF(Colin!$G13652&lt;$B$1,Colin!$I13652,0)</f>
        <v>0</v>
      </c>
    </row>
    <row r="13653" spans="12:17" x14ac:dyDescent="0.25">
      <c r="L13653" s="38">
        <f>IF(AND(Colin!$G13653=$B$1,Colin!$H13653=$C$3),Colin!$I13653,)</f>
        <v>0</v>
      </c>
      <c r="M13653" s="38">
        <f>IF(AND(Colin!$G13653=$B$1,Colin!$H13653&lt;=$C$3),Colin!$I13653,)</f>
        <v>0</v>
      </c>
      <c r="N13653" s="38">
        <f>IF(AND(Colin!$G13653=$B$2,Colin!$H13653=$C$3),Colin!$I13653,)</f>
        <v>0</v>
      </c>
      <c r="O13653" s="38">
        <f>IF(AND(Colin!$G13653=$B$2,Colin!$H13653&lt;=$C$3),Colin!$I13653,)</f>
        <v>0</v>
      </c>
      <c r="P13653" s="38">
        <f>IF(Colin!$G13653&lt;$B$2,Colin!$I13653,0)</f>
        <v>0</v>
      </c>
      <c r="Q13653" s="38">
        <f>IF(Colin!$G13653&lt;$B$1,Colin!$I13653,0)</f>
        <v>0</v>
      </c>
    </row>
    <row r="13654" spans="12:17" x14ac:dyDescent="0.25">
      <c r="L13654" s="38">
        <f>IF(AND(Colin!$G13654=$B$1,Colin!$H13654=$C$3),Colin!$I13654,)</f>
        <v>0</v>
      </c>
      <c r="M13654" s="38">
        <f>IF(AND(Colin!$G13654=$B$1,Colin!$H13654&lt;=$C$3),Colin!$I13654,)</f>
        <v>0</v>
      </c>
      <c r="N13654" s="38">
        <f>IF(AND(Colin!$G13654=$B$2,Colin!$H13654=$C$3),Colin!$I13654,)</f>
        <v>0</v>
      </c>
      <c r="O13654" s="38">
        <f>IF(AND(Colin!$G13654=$B$2,Colin!$H13654&lt;=$C$3),Colin!$I13654,)</f>
        <v>0</v>
      </c>
      <c r="P13654" s="38">
        <f>IF(Colin!$G13654&lt;$B$2,Colin!$I13654,0)</f>
        <v>0</v>
      </c>
      <c r="Q13654" s="38">
        <f>IF(Colin!$G13654&lt;$B$1,Colin!$I13654,0)</f>
        <v>0</v>
      </c>
    </row>
    <row r="13655" spans="12:17" x14ac:dyDescent="0.25">
      <c r="L13655" s="38">
        <f>IF(AND(Colin!$G13655=$B$1,Colin!$H13655=$C$3),Colin!$I13655,)</f>
        <v>0</v>
      </c>
      <c r="M13655" s="38">
        <f>IF(AND(Colin!$G13655=$B$1,Colin!$H13655&lt;=$C$3),Colin!$I13655,)</f>
        <v>0</v>
      </c>
      <c r="N13655" s="38">
        <f>IF(AND(Colin!$G13655=$B$2,Colin!$H13655=$C$3),Colin!$I13655,)</f>
        <v>0</v>
      </c>
      <c r="O13655" s="38">
        <f>IF(AND(Colin!$G13655=$B$2,Colin!$H13655&lt;=$C$3),Colin!$I13655,)</f>
        <v>0</v>
      </c>
      <c r="P13655" s="38">
        <f>IF(Colin!$G13655&lt;$B$2,Colin!$I13655,0)</f>
        <v>0</v>
      </c>
      <c r="Q13655" s="38">
        <f>IF(Colin!$G13655&lt;$B$1,Colin!$I13655,0)</f>
        <v>0</v>
      </c>
    </row>
    <row r="13656" spans="12:17" x14ac:dyDescent="0.25">
      <c r="L13656" s="38">
        <f>IF(AND(Colin!$G13656=$B$1,Colin!$H13656=$C$3),Colin!$I13656,)</f>
        <v>0</v>
      </c>
      <c r="M13656" s="38">
        <f>IF(AND(Colin!$G13656=$B$1,Colin!$H13656&lt;=$C$3),Colin!$I13656,)</f>
        <v>0</v>
      </c>
      <c r="N13656" s="38">
        <f>IF(AND(Colin!$G13656=$B$2,Colin!$H13656=$C$3),Colin!$I13656,)</f>
        <v>0</v>
      </c>
      <c r="O13656" s="38">
        <f>IF(AND(Colin!$G13656=$B$2,Colin!$H13656&lt;=$C$3),Colin!$I13656,)</f>
        <v>0</v>
      </c>
      <c r="P13656" s="38">
        <f>IF(Colin!$G13656&lt;$B$2,Colin!$I13656,0)</f>
        <v>0</v>
      </c>
      <c r="Q13656" s="38">
        <f>IF(Colin!$G13656&lt;$B$1,Colin!$I13656,0)</f>
        <v>0</v>
      </c>
    </row>
    <row r="13657" spans="12:17" x14ac:dyDescent="0.25">
      <c r="L13657" s="38">
        <f>IF(AND(Colin!$G13657=$B$1,Colin!$H13657=$C$3),Colin!$I13657,)</f>
        <v>0</v>
      </c>
      <c r="M13657" s="38">
        <f>IF(AND(Colin!$G13657=$B$1,Colin!$H13657&lt;=$C$3),Colin!$I13657,)</f>
        <v>0</v>
      </c>
      <c r="N13657" s="38">
        <f>IF(AND(Colin!$G13657=$B$2,Colin!$H13657=$C$3),Colin!$I13657,)</f>
        <v>0</v>
      </c>
      <c r="O13657" s="38">
        <f>IF(AND(Colin!$G13657=$B$2,Colin!$H13657&lt;=$C$3),Colin!$I13657,)</f>
        <v>0</v>
      </c>
      <c r="P13657" s="38">
        <f>IF(Colin!$G13657&lt;$B$2,Colin!$I13657,0)</f>
        <v>0</v>
      </c>
      <c r="Q13657" s="38">
        <f>IF(Colin!$G13657&lt;$B$1,Colin!$I13657,0)</f>
        <v>0</v>
      </c>
    </row>
    <row r="13658" spans="12:17" x14ac:dyDescent="0.25">
      <c r="L13658" s="38">
        <f>IF(AND(Colin!$G13658=$B$1,Colin!$H13658=$C$3),Colin!$I13658,)</f>
        <v>0</v>
      </c>
      <c r="M13658" s="38">
        <f>IF(AND(Colin!$G13658=$B$1,Colin!$H13658&lt;=$C$3),Colin!$I13658,)</f>
        <v>0</v>
      </c>
      <c r="N13658" s="38">
        <f>IF(AND(Colin!$G13658=$B$2,Colin!$H13658=$C$3),Colin!$I13658,)</f>
        <v>0</v>
      </c>
      <c r="O13658" s="38">
        <f>IF(AND(Colin!$G13658=$B$2,Colin!$H13658&lt;=$C$3),Colin!$I13658,)</f>
        <v>0</v>
      </c>
      <c r="P13658" s="38">
        <f>IF(Colin!$G13658&lt;$B$2,Colin!$I13658,0)</f>
        <v>0</v>
      </c>
      <c r="Q13658" s="38">
        <f>IF(Colin!$G13658&lt;$B$1,Colin!$I13658,0)</f>
        <v>0</v>
      </c>
    </row>
    <row r="13659" spans="12:17" x14ac:dyDescent="0.25">
      <c r="L13659" s="38">
        <f>IF(AND(Colin!$G13659=$B$1,Colin!$H13659=$C$3),Colin!$I13659,)</f>
        <v>0</v>
      </c>
      <c r="M13659" s="38">
        <f>IF(AND(Colin!$G13659=$B$1,Colin!$H13659&lt;=$C$3),Colin!$I13659,)</f>
        <v>0</v>
      </c>
      <c r="N13659" s="38">
        <f>IF(AND(Colin!$G13659=$B$2,Colin!$H13659=$C$3),Colin!$I13659,)</f>
        <v>0</v>
      </c>
      <c r="O13659" s="38">
        <f>IF(AND(Colin!$G13659=$B$2,Colin!$H13659&lt;=$C$3),Colin!$I13659,)</f>
        <v>0</v>
      </c>
      <c r="P13659" s="38">
        <f>IF(Colin!$G13659&lt;$B$2,Colin!$I13659,0)</f>
        <v>0</v>
      </c>
      <c r="Q13659" s="38">
        <f>IF(Colin!$G13659&lt;$B$1,Colin!$I13659,0)</f>
        <v>0</v>
      </c>
    </row>
    <row r="13660" spans="12:17" x14ac:dyDescent="0.25">
      <c r="L13660" s="38">
        <f>IF(AND(Colin!$G13660=$B$1,Colin!$H13660=$C$3),Colin!$I13660,)</f>
        <v>0</v>
      </c>
      <c r="M13660" s="38">
        <f>IF(AND(Colin!$G13660=$B$1,Colin!$H13660&lt;=$C$3),Colin!$I13660,)</f>
        <v>0</v>
      </c>
      <c r="N13660" s="38">
        <f>IF(AND(Colin!$G13660=$B$2,Colin!$H13660=$C$3),Colin!$I13660,)</f>
        <v>0</v>
      </c>
      <c r="O13660" s="38">
        <f>IF(AND(Colin!$G13660=$B$2,Colin!$H13660&lt;=$C$3),Colin!$I13660,)</f>
        <v>0</v>
      </c>
      <c r="P13660" s="38">
        <f>IF(Colin!$G13660&lt;$B$2,Colin!$I13660,0)</f>
        <v>0</v>
      </c>
      <c r="Q13660" s="38">
        <f>IF(Colin!$G13660&lt;$B$1,Colin!$I13660,0)</f>
        <v>0</v>
      </c>
    </row>
    <row r="13661" spans="12:17" x14ac:dyDescent="0.25">
      <c r="L13661" s="38">
        <f>IF(AND(Colin!$G13661=$B$1,Colin!$H13661=$C$3),Colin!$I13661,)</f>
        <v>0</v>
      </c>
      <c r="M13661" s="38">
        <f>IF(AND(Colin!$G13661=$B$1,Colin!$H13661&lt;=$C$3),Colin!$I13661,)</f>
        <v>0</v>
      </c>
      <c r="N13661" s="38">
        <f>IF(AND(Colin!$G13661=$B$2,Colin!$H13661=$C$3),Colin!$I13661,)</f>
        <v>0</v>
      </c>
      <c r="O13661" s="38">
        <f>IF(AND(Colin!$G13661=$B$2,Colin!$H13661&lt;=$C$3),Colin!$I13661,)</f>
        <v>0</v>
      </c>
      <c r="P13661" s="38">
        <f>IF(Colin!$G13661&lt;$B$2,Colin!$I13661,0)</f>
        <v>0</v>
      </c>
      <c r="Q13661" s="38">
        <f>IF(Colin!$G13661&lt;$B$1,Colin!$I13661,0)</f>
        <v>0</v>
      </c>
    </row>
    <row r="13662" spans="12:17" x14ac:dyDescent="0.25">
      <c r="L13662" s="38">
        <f>IF(AND(Colin!$G13662=$B$1,Colin!$H13662=$C$3),Colin!$I13662,)</f>
        <v>0</v>
      </c>
      <c r="M13662" s="38">
        <f>IF(AND(Colin!$G13662=$B$1,Colin!$H13662&lt;=$C$3),Colin!$I13662,)</f>
        <v>0</v>
      </c>
      <c r="N13662" s="38">
        <f>IF(AND(Colin!$G13662=$B$2,Colin!$H13662=$C$3),Colin!$I13662,)</f>
        <v>0</v>
      </c>
      <c r="O13662" s="38">
        <f>IF(AND(Colin!$G13662=$B$2,Colin!$H13662&lt;=$C$3),Colin!$I13662,)</f>
        <v>0</v>
      </c>
      <c r="P13662" s="38">
        <f>IF(Colin!$G13662&lt;$B$2,Colin!$I13662,0)</f>
        <v>0</v>
      </c>
      <c r="Q13662" s="38">
        <f>IF(Colin!$G13662&lt;$B$1,Colin!$I13662,0)</f>
        <v>0</v>
      </c>
    </row>
    <row r="13663" spans="12:17" x14ac:dyDescent="0.25">
      <c r="L13663" s="38">
        <f>IF(AND(Colin!$G13663=$B$1,Colin!$H13663=$C$3),Colin!$I13663,)</f>
        <v>0</v>
      </c>
      <c r="M13663" s="38">
        <f>IF(AND(Colin!$G13663=$B$1,Colin!$H13663&lt;=$C$3),Colin!$I13663,)</f>
        <v>0</v>
      </c>
      <c r="N13663" s="38">
        <f>IF(AND(Colin!$G13663=$B$2,Colin!$H13663=$C$3),Colin!$I13663,)</f>
        <v>0</v>
      </c>
      <c r="O13663" s="38">
        <f>IF(AND(Colin!$G13663=$B$2,Colin!$H13663&lt;=$C$3),Colin!$I13663,)</f>
        <v>0</v>
      </c>
      <c r="P13663" s="38">
        <f>IF(Colin!$G13663&lt;$B$2,Colin!$I13663,0)</f>
        <v>0</v>
      </c>
      <c r="Q13663" s="38">
        <f>IF(Colin!$G13663&lt;$B$1,Colin!$I13663,0)</f>
        <v>0</v>
      </c>
    </row>
    <row r="13664" spans="12:17" x14ac:dyDescent="0.25">
      <c r="L13664" s="38">
        <f>IF(AND(Colin!$G13664=$B$1,Colin!$H13664=$C$3),Colin!$I13664,)</f>
        <v>0</v>
      </c>
      <c r="M13664" s="38">
        <f>IF(AND(Colin!$G13664=$B$1,Colin!$H13664&lt;=$C$3),Colin!$I13664,)</f>
        <v>0</v>
      </c>
      <c r="N13664" s="38">
        <f>IF(AND(Colin!$G13664=$B$2,Colin!$H13664=$C$3),Colin!$I13664,)</f>
        <v>0</v>
      </c>
      <c r="O13664" s="38">
        <f>IF(AND(Colin!$G13664=$B$2,Colin!$H13664&lt;=$C$3),Colin!$I13664,)</f>
        <v>0</v>
      </c>
      <c r="P13664" s="38">
        <f>IF(Colin!$G13664&lt;$B$2,Colin!$I13664,0)</f>
        <v>0</v>
      </c>
      <c r="Q13664" s="38">
        <f>IF(Colin!$G13664&lt;$B$1,Colin!$I13664,0)</f>
        <v>0</v>
      </c>
    </row>
    <row r="13665" spans="12:17" x14ac:dyDescent="0.25">
      <c r="L13665" s="38">
        <f>IF(AND(Colin!$G13665=$B$1,Colin!$H13665=$C$3),Colin!$I13665,)</f>
        <v>0</v>
      </c>
      <c r="M13665" s="38">
        <f>IF(AND(Colin!$G13665=$B$1,Colin!$H13665&lt;=$C$3),Colin!$I13665,)</f>
        <v>0</v>
      </c>
      <c r="N13665" s="38">
        <f>IF(AND(Colin!$G13665=$B$2,Colin!$H13665=$C$3),Colin!$I13665,)</f>
        <v>0</v>
      </c>
      <c r="O13665" s="38">
        <f>IF(AND(Colin!$G13665=$B$2,Colin!$H13665&lt;=$C$3),Colin!$I13665,)</f>
        <v>0</v>
      </c>
      <c r="P13665" s="38">
        <f>IF(Colin!$G13665&lt;$B$2,Colin!$I13665,0)</f>
        <v>0</v>
      </c>
      <c r="Q13665" s="38">
        <f>IF(Colin!$G13665&lt;$B$1,Colin!$I13665,0)</f>
        <v>0</v>
      </c>
    </row>
    <row r="13666" spans="12:17" x14ac:dyDescent="0.25">
      <c r="L13666" s="38">
        <f>IF(AND(Colin!$G13666=$B$1,Colin!$H13666=$C$3),Colin!$I13666,)</f>
        <v>0</v>
      </c>
      <c r="M13666" s="38">
        <f>IF(AND(Colin!$G13666=$B$1,Colin!$H13666&lt;=$C$3),Colin!$I13666,)</f>
        <v>0</v>
      </c>
      <c r="N13666" s="38">
        <f>IF(AND(Colin!$G13666=$B$2,Colin!$H13666=$C$3),Colin!$I13666,)</f>
        <v>0</v>
      </c>
      <c r="O13666" s="38">
        <f>IF(AND(Colin!$G13666=$B$2,Colin!$H13666&lt;=$C$3),Colin!$I13666,)</f>
        <v>0</v>
      </c>
      <c r="P13666" s="38">
        <f>IF(Colin!$G13666&lt;$B$2,Colin!$I13666,0)</f>
        <v>0</v>
      </c>
      <c r="Q13666" s="38">
        <f>IF(Colin!$G13666&lt;$B$1,Colin!$I13666,0)</f>
        <v>0</v>
      </c>
    </row>
    <row r="13667" spans="12:17" x14ac:dyDescent="0.25">
      <c r="L13667" s="38">
        <f>IF(AND(Colin!$G13667=$B$1,Colin!$H13667=$C$3),Colin!$I13667,)</f>
        <v>0</v>
      </c>
      <c r="M13667" s="38">
        <f>IF(AND(Colin!$G13667=$B$1,Colin!$H13667&lt;=$C$3),Colin!$I13667,)</f>
        <v>0</v>
      </c>
      <c r="N13667" s="38">
        <f>IF(AND(Colin!$G13667=$B$2,Colin!$H13667=$C$3),Colin!$I13667,)</f>
        <v>0</v>
      </c>
      <c r="O13667" s="38">
        <f>IF(AND(Colin!$G13667=$B$2,Colin!$H13667&lt;=$C$3),Colin!$I13667,)</f>
        <v>0</v>
      </c>
      <c r="P13667" s="38">
        <f>IF(Colin!$G13667&lt;$B$2,Colin!$I13667,0)</f>
        <v>0</v>
      </c>
      <c r="Q13667" s="38">
        <f>IF(Colin!$G13667&lt;$B$1,Colin!$I13667,0)</f>
        <v>0</v>
      </c>
    </row>
    <row r="13668" spans="12:17" x14ac:dyDescent="0.25">
      <c r="L13668" s="38">
        <f>IF(AND(Colin!$G13668=$B$1,Colin!$H13668=$C$3),Colin!$I13668,)</f>
        <v>0</v>
      </c>
      <c r="M13668" s="38">
        <f>IF(AND(Colin!$G13668=$B$1,Colin!$H13668&lt;=$C$3),Colin!$I13668,)</f>
        <v>0</v>
      </c>
      <c r="N13668" s="38">
        <f>IF(AND(Colin!$G13668=$B$2,Colin!$H13668=$C$3),Colin!$I13668,)</f>
        <v>0</v>
      </c>
      <c r="O13668" s="38">
        <f>IF(AND(Colin!$G13668=$B$2,Colin!$H13668&lt;=$C$3),Colin!$I13668,)</f>
        <v>0</v>
      </c>
      <c r="P13668" s="38">
        <f>IF(Colin!$G13668&lt;$B$2,Colin!$I13668,0)</f>
        <v>0</v>
      </c>
      <c r="Q13668" s="38">
        <f>IF(Colin!$G13668&lt;$B$1,Colin!$I13668,0)</f>
        <v>0</v>
      </c>
    </row>
    <row r="13669" spans="12:17" x14ac:dyDescent="0.25">
      <c r="L13669" s="38">
        <f>IF(AND(Colin!$G13669=$B$1,Colin!$H13669=$C$3),Colin!$I13669,)</f>
        <v>0</v>
      </c>
      <c r="M13669" s="38">
        <f>IF(AND(Colin!$G13669=$B$1,Colin!$H13669&lt;=$C$3),Colin!$I13669,)</f>
        <v>0</v>
      </c>
      <c r="N13669" s="38">
        <f>IF(AND(Colin!$G13669=$B$2,Colin!$H13669=$C$3),Colin!$I13669,)</f>
        <v>0</v>
      </c>
      <c r="O13669" s="38">
        <f>IF(AND(Colin!$G13669=$B$2,Colin!$H13669&lt;=$C$3),Colin!$I13669,)</f>
        <v>0</v>
      </c>
      <c r="P13669" s="38">
        <f>IF(Colin!$G13669&lt;$B$2,Colin!$I13669,0)</f>
        <v>0</v>
      </c>
      <c r="Q13669" s="38">
        <f>IF(Colin!$G13669&lt;$B$1,Colin!$I13669,0)</f>
        <v>0</v>
      </c>
    </row>
    <row r="13670" spans="12:17" x14ac:dyDescent="0.25">
      <c r="L13670" s="38">
        <f>IF(AND(Colin!$G13670=$B$1,Colin!$H13670=$C$3),Colin!$I13670,)</f>
        <v>0</v>
      </c>
      <c r="M13670" s="38">
        <f>IF(AND(Colin!$G13670=$B$1,Colin!$H13670&lt;=$C$3),Colin!$I13670,)</f>
        <v>0</v>
      </c>
      <c r="N13670" s="38">
        <f>IF(AND(Colin!$G13670=$B$2,Colin!$H13670=$C$3),Colin!$I13670,)</f>
        <v>0</v>
      </c>
      <c r="O13670" s="38">
        <f>IF(AND(Colin!$G13670=$B$2,Colin!$H13670&lt;=$C$3),Colin!$I13670,)</f>
        <v>0</v>
      </c>
      <c r="P13670" s="38">
        <f>IF(Colin!$G13670&lt;$B$2,Colin!$I13670,0)</f>
        <v>0</v>
      </c>
      <c r="Q13670" s="38">
        <f>IF(Colin!$G13670&lt;$B$1,Colin!$I13670,0)</f>
        <v>0</v>
      </c>
    </row>
    <row r="13671" spans="12:17" x14ac:dyDescent="0.25">
      <c r="L13671" s="38">
        <f>IF(AND(Colin!$G13671=$B$1,Colin!$H13671=$C$3),Colin!$I13671,)</f>
        <v>0</v>
      </c>
      <c r="M13671" s="38">
        <f>IF(AND(Colin!$G13671=$B$1,Colin!$H13671&lt;=$C$3),Colin!$I13671,)</f>
        <v>0</v>
      </c>
      <c r="N13671" s="38">
        <f>IF(AND(Colin!$G13671=$B$2,Colin!$H13671=$C$3),Colin!$I13671,)</f>
        <v>0</v>
      </c>
      <c r="O13671" s="38">
        <f>IF(AND(Colin!$G13671=$B$2,Colin!$H13671&lt;=$C$3),Colin!$I13671,)</f>
        <v>0</v>
      </c>
      <c r="P13671" s="38">
        <f>IF(Colin!$G13671&lt;$B$2,Colin!$I13671,0)</f>
        <v>0</v>
      </c>
      <c r="Q13671" s="38">
        <f>IF(Colin!$G13671&lt;$B$1,Colin!$I13671,0)</f>
        <v>0</v>
      </c>
    </row>
    <row r="13672" spans="12:17" x14ac:dyDescent="0.25">
      <c r="L13672" s="38">
        <f>IF(AND(Colin!$G13672=$B$1,Colin!$H13672=$C$3),Colin!$I13672,)</f>
        <v>0</v>
      </c>
      <c r="M13672" s="38">
        <f>IF(AND(Colin!$G13672=$B$1,Colin!$H13672&lt;=$C$3),Colin!$I13672,)</f>
        <v>0</v>
      </c>
      <c r="N13672" s="38">
        <f>IF(AND(Colin!$G13672=$B$2,Colin!$H13672=$C$3),Colin!$I13672,)</f>
        <v>0</v>
      </c>
      <c r="O13672" s="38">
        <f>IF(AND(Colin!$G13672=$B$2,Colin!$H13672&lt;=$C$3),Colin!$I13672,)</f>
        <v>0</v>
      </c>
      <c r="P13672" s="38">
        <f>IF(Colin!$G13672&lt;$B$2,Colin!$I13672,0)</f>
        <v>0</v>
      </c>
      <c r="Q13672" s="38">
        <f>IF(Colin!$G13672&lt;$B$1,Colin!$I13672,0)</f>
        <v>0</v>
      </c>
    </row>
    <row r="13673" spans="12:17" x14ac:dyDescent="0.25">
      <c r="L13673" s="38">
        <f>IF(AND(Colin!$G13673=$B$1,Colin!$H13673=$C$3),Colin!$I13673,)</f>
        <v>0</v>
      </c>
      <c r="M13673" s="38">
        <f>IF(AND(Colin!$G13673=$B$1,Colin!$H13673&lt;=$C$3),Colin!$I13673,)</f>
        <v>0</v>
      </c>
      <c r="N13673" s="38">
        <f>IF(AND(Colin!$G13673=$B$2,Colin!$H13673=$C$3),Colin!$I13673,)</f>
        <v>0</v>
      </c>
      <c r="O13673" s="38">
        <f>IF(AND(Colin!$G13673=$B$2,Colin!$H13673&lt;=$C$3),Colin!$I13673,)</f>
        <v>0</v>
      </c>
      <c r="P13673" s="38">
        <f>IF(Colin!$G13673&lt;$B$2,Colin!$I13673,0)</f>
        <v>0</v>
      </c>
      <c r="Q13673" s="38">
        <f>IF(Colin!$G13673&lt;$B$1,Colin!$I13673,0)</f>
        <v>0</v>
      </c>
    </row>
    <row r="13674" spans="12:17" x14ac:dyDescent="0.25">
      <c r="L13674" s="38">
        <f>IF(AND(Colin!$G13674=$B$1,Colin!$H13674=$C$3),Colin!$I13674,)</f>
        <v>0</v>
      </c>
      <c r="M13674" s="38">
        <f>IF(AND(Colin!$G13674=$B$1,Colin!$H13674&lt;=$C$3),Colin!$I13674,)</f>
        <v>0</v>
      </c>
      <c r="N13674" s="38">
        <f>IF(AND(Colin!$G13674=$B$2,Colin!$H13674=$C$3),Colin!$I13674,)</f>
        <v>0</v>
      </c>
      <c r="O13674" s="38">
        <f>IF(AND(Colin!$G13674=$B$2,Colin!$H13674&lt;=$C$3),Colin!$I13674,)</f>
        <v>0</v>
      </c>
      <c r="P13674" s="38">
        <f>IF(Colin!$G13674&lt;$B$2,Colin!$I13674,0)</f>
        <v>0</v>
      </c>
      <c r="Q13674" s="38">
        <f>IF(Colin!$G13674&lt;$B$1,Colin!$I13674,0)</f>
        <v>0</v>
      </c>
    </row>
    <row r="13675" spans="12:17" x14ac:dyDescent="0.25">
      <c r="L13675" s="38">
        <f>IF(AND(Colin!$G13675=$B$1,Colin!$H13675=$C$3),Colin!$I13675,)</f>
        <v>0</v>
      </c>
      <c r="M13675" s="38">
        <f>IF(AND(Colin!$G13675=$B$1,Colin!$H13675&lt;=$C$3),Colin!$I13675,)</f>
        <v>0</v>
      </c>
      <c r="N13675" s="38">
        <f>IF(AND(Colin!$G13675=$B$2,Colin!$H13675=$C$3),Colin!$I13675,)</f>
        <v>0</v>
      </c>
      <c r="O13675" s="38">
        <f>IF(AND(Colin!$G13675=$B$2,Colin!$H13675&lt;=$C$3),Colin!$I13675,)</f>
        <v>0</v>
      </c>
      <c r="P13675" s="38">
        <f>IF(Colin!$G13675&lt;$B$2,Colin!$I13675,0)</f>
        <v>0</v>
      </c>
      <c r="Q13675" s="38">
        <f>IF(Colin!$G13675&lt;$B$1,Colin!$I13675,0)</f>
        <v>0</v>
      </c>
    </row>
    <row r="13676" spans="12:17" x14ac:dyDescent="0.25">
      <c r="L13676" s="38">
        <f>IF(AND(Colin!$G13676=$B$1,Colin!$H13676=$C$3),Colin!$I13676,)</f>
        <v>0</v>
      </c>
      <c r="M13676" s="38">
        <f>IF(AND(Colin!$G13676=$B$1,Colin!$H13676&lt;=$C$3),Colin!$I13676,)</f>
        <v>0</v>
      </c>
      <c r="N13676" s="38">
        <f>IF(AND(Colin!$G13676=$B$2,Colin!$H13676=$C$3),Colin!$I13676,)</f>
        <v>0</v>
      </c>
      <c r="O13676" s="38">
        <f>IF(AND(Colin!$G13676=$B$2,Colin!$H13676&lt;=$C$3),Colin!$I13676,)</f>
        <v>0</v>
      </c>
      <c r="P13676" s="38">
        <f>IF(Colin!$G13676&lt;$B$2,Colin!$I13676,0)</f>
        <v>0</v>
      </c>
      <c r="Q13676" s="38">
        <f>IF(Colin!$G13676&lt;$B$1,Colin!$I13676,0)</f>
        <v>0</v>
      </c>
    </row>
    <row r="13677" spans="12:17" x14ac:dyDescent="0.25">
      <c r="L13677" s="38">
        <f>IF(AND(Colin!$G13677=$B$1,Colin!$H13677=$C$3),Colin!$I13677,)</f>
        <v>0</v>
      </c>
      <c r="M13677" s="38">
        <f>IF(AND(Colin!$G13677=$B$1,Colin!$H13677&lt;=$C$3),Colin!$I13677,)</f>
        <v>0</v>
      </c>
      <c r="N13677" s="38">
        <f>IF(AND(Colin!$G13677=$B$2,Colin!$H13677=$C$3),Colin!$I13677,)</f>
        <v>0</v>
      </c>
      <c r="O13677" s="38">
        <f>IF(AND(Colin!$G13677=$B$2,Colin!$H13677&lt;=$C$3),Colin!$I13677,)</f>
        <v>0</v>
      </c>
      <c r="P13677" s="38">
        <f>IF(Colin!$G13677&lt;$B$2,Colin!$I13677,0)</f>
        <v>0</v>
      </c>
      <c r="Q13677" s="38">
        <f>IF(Colin!$G13677&lt;$B$1,Colin!$I13677,0)</f>
        <v>0</v>
      </c>
    </row>
    <row r="13678" spans="12:17" x14ac:dyDescent="0.25">
      <c r="L13678" s="38">
        <f>IF(AND(Colin!$G13678=$B$1,Colin!$H13678=$C$3),Colin!$I13678,)</f>
        <v>0</v>
      </c>
      <c r="M13678" s="38">
        <f>IF(AND(Colin!$G13678=$B$1,Colin!$H13678&lt;=$C$3),Colin!$I13678,)</f>
        <v>0</v>
      </c>
      <c r="N13678" s="38">
        <f>IF(AND(Colin!$G13678=$B$2,Colin!$H13678=$C$3),Colin!$I13678,)</f>
        <v>0</v>
      </c>
      <c r="O13678" s="38">
        <f>IF(AND(Colin!$G13678=$B$2,Colin!$H13678&lt;=$C$3),Colin!$I13678,)</f>
        <v>0</v>
      </c>
      <c r="P13678" s="38">
        <f>IF(Colin!$G13678&lt;$B$2,Colin!$I13678,0)</f>
        <v>0</v>
      </c>
      <c r="Q13678" s="38">
        <f>IF(Colin!$G13678&lt;$B$1,Colin!$I13678,0)</f>
        <v>0</v>
      </c>
    </row>
    <row r="13679" spans="12:17" x14ac:dyDescent="0.25">
      <c r="L13679" s="38">
        <f>IF(AND(Colin!$G13679=$B$1,Colin!$H13679=$C$3),Colin!$I13679,)</f>
        <v>0</v>
      </c>
      <c r="M13679" s="38">
        <f>IF(AND(Colin!$G13679=$B$1,Colin!$H13679&lt;=$C$3),Colin!$I13679,)</f>
        <v>0</v>
      </c>
      <c r="N13679" s="38">
        <f>IF(AND(Colin!$G13679=$B$2,Colin!$H13679=$C$3),Colin!$I13679,)</f>
        <v>0</v>
      </c>
      <c r="O13679" s="38">
        <f>IF(AND(Colin!$G13679=$B$2,Colin!$H13679&lt;=$C$3),Colin!$I13679,)</f>
        <v>0</v>
      </c>
      <c r="P13679" s="38">
        <f>IF(Colin!$G13679&lt;$B$2,Colin!$I13679,0)</f>
        <v>0</v>
      </c>
      <c r="Q13679" s="38">
        <f>IF(Colin!$G13679&lt;$B$1,Colin!$I13679,0)</f>
        <v>0</v>
      </c>
    </row>
    <row r="13680" spans="12:17" x14ac:dyDescent="0.25">
      <c r="L13680" s="38">
        <f>IF(AND(Colin!$G13680=$B$1,Colin!$H13680=$C$3),Colin!$I13680,)</f>
        <v>0</v>
      </c>
      <c r="M13680" s="38">
        <f>IF(AND(Colin!$G13680=$B$1,Colin!$H13680&lt;=$C$3),Colin!$I13680,)</f>
        <v>0</v>
      </c>
      <c r="N13680" s="38">
        <f>IF(AND(Colin!$G13680=$B$2,Colin!$H13680=$C$3),Colin!$I13680,)</f>
        <v>0</v>
      </c>
      <c r="O13680" s="38">
        <f>IF(AND(Colin!$G13680=$B$2,Colin!$H13680&lt;=$C$3),Colin!$I13680,)</f>
        <v>0</v>
      </c>
      <c r="P13680" s="38">
        <f>IF(Colin!$G13680&lt;$B$2,Colin!$I13680,0)</f>
        <v>0</v>
      </c>
      <c r="Q13680" s="38">
        <f>IF(Colin!$G13680&lt;$B$1,Colin!$I13680,0)</f>
        <v>0</v>
      </c>
    </row>
    <row r="13681" spans="12:17" x14ac:dyDescent="0.25">
      <c r="L13681" s="38">
        <f>IF(AND(Colin!$G13681=$B$1,Colin!$H13681=$C$3),Colin!$I13681,)</f>
        <v>0</v>
      </c>
      <c r="M13681" s="38">
        <f>IF(AND(Colin!$G13681=$B$1,Colin!$H13681&lt;=$C$3),Colin!$I13681,)</f>
        <v>0</v>
      </c>
      <c r="N13681" s="38">
        <f>IF(AND(Colin!$G13681=$B$2,Colin!$H13681=$C$3),Colin!$I13681,)</f>
        <v>0</v>
      </c>
      <c r="O13681" s="38">
        <f>IF(AND(Colin!$G13681=$B$2,Colin!$H13681&lt;=$C$3),Colin!$I13681,)</f>
        <v>0</v>
      </c>
      <c r="P13681" s="38">
        <f>IF(Colin!$G13681&lt;$B$2,Colin!$I13681,0)</f>
        <v>0</v>
      </c>
      <c r="Q13681" s="38">
        <f>IF(Colin!$G13681&lt;$B$1,Colin!$I13681,0)</f>
        <v>0</v>
      </c>
    </row>
    <row r="13682" spans="12:17" x14ac:dyDescent="0.25">
      <c r="L13682" s="38">
        <f>IF(AND(Colin!$G13682=$B$1,Colin!$H13682=$C$3),Colin!$I13682,)</f>
        <v>0</v>
      </c>
      <c r="M13682" s="38">
        <f>IF(AND(Colin!$G13682=$B$1,Colin!$H13682&lt;=$C$3),Colin!$I13682,)</f>
        <v>0</v>
      </c>
      <c r="N13682" s="38">
        <f>IF(AND(Colin!$G13682=$B$2,Colin!$H13682=$C$3),Colin!$I13682,)</f>
        <v>0</v>
      </c>
      <c r="O13682" s="38">
        <f>IF(AND(Colin!$G13682=$B$2,Colin!$H13682&lt;=$C$3),Colin!$I13682,)</f>
        <v>0</v>
      </c>
      <c r="P13682" s="38">
        <f>IF(Colin!$G13682&lt;$B$2,Colin!$I13682,0)</f>
        <v>0</v>
      </c>
      <c r="Q13682" s="38">
        <f>IF(Colin!$G13682&lt;$B$1,Colin!$I13682,0)</f>
        <v>0</v>
      </c>
    </row>
    <row r="13683" spans="12:17" x14ac:dyDescent="0.25">
      <c r="L13683" s="38">
        <f>IF(AND(Colin!$G13683=$B$1,Colin!$H13683=$C$3),Colin!$I13683,)</f>
        <v>0</v>
      </c>
      <c r="M13683" s="38">
        <f>IF(AND(Colin!$G13683=$B$1,Colin!$H13683&lt;=$C$3),Colin!$I13683,)</f>
        <v>0</v>
      </c>
      <c r="N13683" s="38">
        <f>IF(AND(Colin!$G13683=$B$2,Colin!$H13683=$C$3),Colin!$I13683,)</f>
        <v>0</v>
      </c>
      <c r="O13683" s="38">
        <f>IF(AND(Colin!$G13683=$B$2,Colin!$H13683&lt;=$C$3),Colin!$I13683,)</f>
        <v>0</v>
      </c>
      <c r="P13683" s="38">
        <f>IF(Colin!$G13683&lt;$B$2,Colin!$I13683,0)</f>
        <v>0</v>
      </c>
      <c r="Q13683" s="38">
        <f>IF(Colin!$G13683&lt;$B$1,Colin!$I13683,0)</f>
        <v>0</v>
      </c>
    </row>
    <row r="13684" spans="12:17" x14ac:dyDescent="0.25">
      <c r="L13684" s="38">
        <f>IF(AND(Colin!$G13684=$B$1,Colin!$H13684=$C$3),Colin!$I13684,)</f>
        <v>0</v>
      </c>
      <c r="M13684" s="38">
        <f>IF(AND(Colin!$G13684=$B$1,Colin!$H13684&lt;=$C$3),Colin!$I13684,)</f>
        <v>0</v>
      </c>
      <c r="N13684" s="38">
        <f>IF(AND(Colin!$G13684=$B$2,Colin!$H13684=$C$3),Colin!$I13684,)</f>
        <v>0</v>
      </c>
      <c r="O13684" s="38">
        <f>IF(AND(Colin!$G13684=$B$2,Colin!$H13684&lt;=$C$3),Colin!$I13684,)</f>
        <v>0</v>
      </c>
      <c r="P13684" s="38">
        <f>IF(Colin!$G13684&lt;$B$2,Colin!$I13684,0)</f>
        <v>0</v>
      </c>
      <c r="Q13684" s="38">
        <f>IF(Colin!$G13684&lt;$B$1,Colin!$I13684,0)</f>
        <v>0</v>
      </c>
    </row>
    <row r="13685" spans="12:17" x14ac:dyDescent="0.25">
      <c r="L13685" s="38">
        <f>IF(AND(Colin!$G13685=$B$1,Colin!$H13685=$C$3),Colin!$I13685,)</f>
        <v>0</v>
      </c>
      <c r="M13685" s="38">
        <f>IF(AND(Colin!$G13685=$B$1,Colin!$H13685&lt;=$C$3),Colin!$I13685,)</f>
        <v>0</v>
      </c>
      <c r="N13685" s="38">
        <f>IF(AND(Colin!$G13685=$B$2,Colin!$H13685=$C$3),Colin!$I13685,)</f>
        <v>0</v>
      </c>
      <c r="O13685" s="38">
        <f>IF(AND(Colin!$G13685=$B$2,Colin!$H13685&lt;=$C$3),Colin!$I13685,)</f>
        <v>0</v>
      </c>
      <c r="P13685" s="38">
        <f>IF(Colin!$G13685&lt;$B$2,Colin!$I13685,0)</f>
        <v>0</v>
      </c>
      <c r="Q13685" s="38">
        <f>IF(Colin!$G13685&lt;$B$1,Colin!$I13685,0)</f>
        <v>0</v>
      </c>
    </row>
    <row r="13686" spans="12:17" x14ac:dyDescent="0.25">
      <c r="L13686" s="38">
        <f>IF(AND(Colin!$G13686=$B$1,Colin!$H13686=$C$3),Colin!$I13686,)</f>
        <v>0</v>
      </c>
      <c r="M13686" s="38">
        <f>IF(AND(Colin!$G13686=$B$1,Colin!$H13686&lt;=$C$3),Colin!$I13686,)</f>
        <v>0</v>
      </c>
      <c r="N13686" s="38">
        <f>IF(AND(Colin!$G13686=$B$2,Colin!$H13686=$C$3),Colin!$I13686,)</f>
        <v>0</v>
      </c>
      <c r="O13686" s="38">
        <f>IF(AND(Colin!$G13686=$B$2,Colin!$H13686&lt;=$C$3),Colin!$I13686,)</f>
        <v>0</v>
      </c>
      <c r="P13686" s="38">
        <f>IF(Colin!$G13686&lt;$B$2,Colin!$I13686,0)</f>
        <v>0</v>
      </c>
      <c r="Q13686" s="38">
        <f>IF(Colin!$G13686&lt;$B$1,Colin!$I13686,0)</f>
        <v>0</v>
      </c>
    </row>
    <row r="13687" spans="12:17" x14ac:dyDescent="0.25">
      <c r="L13687" s="38">
        <f>IF(AND(Colin!$G13687=$B$1,Colin!$H13687=$C$3),Colin!$I13687,)</f>
        <v>0</v>
      </c>
      <c r="M13687" s="38">
        <f>IF(AND(Colin!$G13687=$B$1,Colin!$H13687&lt;=$C$3),Colin!$I13687,)</f>
        <v>0</v>
      </c>
      <c r="N13687" s="38">
        <f>IF(AND(Colin!$G13687=$B$2,Colin!$H13687=$C$3),Colin!$I13687,)</f>
        <v>0</v>
      </c>
      <c r="O13687" s="38">
        <f>IF(AND(Colin!$G13687=$B$2,Colin!$H13687&lt;=$C$3),Colin!$I13687,)</f>
        <v>0</v>
      </c>
      <c r="P13687" s="38">
        <f>IF(Colin!$G13687&lt;$B$2,Colin!$I13687,0)</f>
        <v>0</v>
      </c>
      <c r="Q13687" s="38">
        <f>IF(Colin!$G13687&lt;$B$1,Colin!$I13687,0)</f>
        <v>0</v>
      </c>
    </row>
    <row r="13688" spans="12:17" x14ac:dyDescent="0.25">
      <c r="L13688" s="38">
        <f>IF(AND(Colin!$G13688=$B$1,Colin!$H13688=$C$3),Colin!$I13688,)</f>
        <v>0</v>
      </c>
      <c r="M13688" s="38">
        <f>IF(AND(Colin!$G13688=$B$1,Colin!$H13688&lt;=$C$3),Colin!$I13688,)</f>
        <v>0</v>
      </c>
      <c r="N13688" s="38">
        <f>IF(AND(Colin!$G13688=$B$2,Colin!$H13688=$C$3),Colin!$I13688,)</f>
        <v>0</v>
      </c>
      <c r="O13688" s="38">
        <f>IF(AND(Colin!$G13688=$B$2,Colin!$H13688&lt;=$C$3),Colin!$I13688,)</f>
        <v>0</v>
      </c>
      <c r="P13688" s="38">
        <f>IF(Colin!$G13688&lt;$B$2,Colin!$I13688,0)</f>
        <v>0</v>
      </c>
      <c r="Q13688" s="38">
        <f>IF(Colin!$G13688&lt;$B$1,Colin!$I13688,0)</f>
        <v>0</v>
      </c>
    </row>
    <row r="13689" spans="12:17" x14ac:dyDescent="0.25">
      <c r="L13689" s="38">
        <f>IF(AND(Colin!$G13689=$B$1,Colin!$H13689=$C$3),Colin!$I13689,)</f>
        <v>0</v>
      </c>
      <c r="M13689" s="38">
        <f>IF(AND(Colin!$G13689=$B$1,Colin!$H13689&lt;=$C$3),Colin!$I13689,)</f>
        <v>0</v>
      </c>
      <c r="N13689" s="38">
        <f>IF(AND(Colin!$G13689=$B$2,Colin!$H13689=$C$3),Colin!$I13689,)</f>
        <v>0</v>
      </c>
      <c r="O13689" s="38">
        <f>IF(AND(Colin!$G13689=$B$2,Colin!$H13689&lt;=$C$3),Colin!$I13689,)</f>
        <v>0</v>
      </c>
      <c r="P13689" s="38">
        <f>IF(Colin!$G13689&lt;$B$2,Colin!$I13689,0)</f>
        <v>0</v>
      </c>
      <c r="Q13689" s="38">
        <f>IF(Colin!$G13689&lt;$B$1,Colin!$I13689,0)</f>
        <v>0</v>
      </c>
    </row>
    <row r="13690" spans="12:17" x14ac:dyDescent="0.25">
      <c r="L13690" s="38">
        <f>IF(AND(Colin!$G13690=$B$1,Colin!$H13690=$C$3),Colin!$I13690,)</f>
        <v>0</v>
      </c>
      <c r="M13690" s="38">
        <f>IF(AND(Colin!$G13690=$B$1,Colin!$H13690&lt;=$C$3),Colin!$I13690,)</f>
        <v>0</v>
      </c>
      <c r="N13690" s="38">
        <f>IF(AND(Colin!$G13690=$B$2,Colin!$H13690=$C$3),Colin!$I13690,)</f>
        <v>0</v>
      </c>
      <c r="O13690" s="38">
        <f>IF(AND(Colin!$G13690=$B$2,Colin!$H13690&lt;=$C$3),Colin!$I13690,)</f>
        <v>0</v>
      </c>
      <c r="P13690" s="38">
        <f>IF(Colin!$G13690&lt;$B$2,Colin!$I13690,0)</f>
        <v>0</v>
      </c>
      <c r="Q13690" s="38">
        <f>IF(Colin!$G13690&lt;$B$1,Colin!$I13690,0)</f>
        <v>0</v>
      </c>
    </row>
    <row r="13691" spans="12:17" x14ac:dyDescent="0.25">
      <c r="L13691" s="38">
        <f>IF(AND(Colin!$G13691=$B$1,Colin!$H13691=$C$3),Colin!$I13691,)</f>
        <v>0</v>
      </c>
      <c r="M13691" s="38">
        <f>IF(AND(Colin!$G13691=$B$1,Colin!$H13691&lt;=$C$3),Colin!$I13691,)</f>
        <v>0</v>
      </c>
      <c r="N13691" s="38">
        <f>IF(AND(Colin!$G13691=$B$2,Colin!$H13691=$C$3),Colin!$I13691,)</f>
        <v>0</v>
      </c>
      <c r="O13691" s="38">
        <f>IF(AND(Colin!$G13691=$B$2,Colin!$H13691&lt;=$C$3),Colin!$I13691,)</f>
        <v>0</v>
      </c>
      <c r="P13691" s="38">
        <f>IF(Colin!$G13691&lt;$B$2,Colin!$I13691,0)</f>
        <v>0</v>
      </c>
      <c r="Q13691" s="38">
        <f>IF(Colin!$G13691&lt;$B$1,Colin!$I13691,0)</f>
        <v>0</v>
      </c>
    </row>
    <row r="13692" spans="12:17" x14ac:dyDescent="0.25">
      <c r="L13692" s="38">
        <f>IF(AND(Colin!$G13692=$B$1,Colin!$H13692=$C$3),Colin!$I13692,)</f>
        <v>0</v>
      </c>
      <c r="M13692" s="38">
        <f>IF(AND(Colin!$G13692=$B$1,Colin!$H13692&lt;=$C$3),Colin!$I13692,)</f>
        <v>0</v>
      </c>
      <c r="N13692" s="38">
        <f>IF(AND(Colin!$G13692=$B$2,Colin!$H13692=$C$3),Colin!$I13692,)</f>
        <v>0</v>
      </c>
      <c r="O13692" s="38">
        <f>IF(AND(Colin!$G13692=$B$2,Colin!$H13692&lt;=$C$3),Colin!$I13692,)</f>
        <v>0</v>
      </c>
      <c r="P13692" s="38">
        <f>IF(Colin!$G13692&lt;$B$2,Colin!$I13692,0)</f>
        <v>0</v>
      </c>
      <c r="Q13692" s="38">
        <f>IF(Colin!$G13692&lt;$B$1,Colin!$I13692,0)</f>
        <v>0</v>
      </c>
    </row>
    <row r="13693" spans="12:17" x14ac:dyDescent="0.25">
      <c r="L13693" s="38">
        <f>IF(AND(Colin!$G13693=$B$1,Colin!$H13693=$C$3),Colin!$I13693,)</f>
        <v>0</v>
      </c>
      <c r="M13693" s="38">
        <f>IF(AND(Colin!$G13693=$B$1,Colin!$H13693&lt;=$C$3),Colin!$I13693,)</f>
        <v>0</v>
      </c>
      <c r="N13693" s="38">
        <f>IF(AND(Colin!$G13693=$B$2,Colin!$H13693=$C$3),Colin!$I13693,)</f>
        <v>0</v>
      </c>
      <c r="O13693" s="38">
        <f>IF(AND(Colin!$G13693=$B$2,Colin!$H13693&lt;=$C$3),Colin!$I13693,)</f>
        <v>0</v>
      </c>
      <c r="P13693" s="38">
        <f>IF(Colin!$G13693&lt;$B$2,Colin!$I13693,0)</f>
        <v>0</v>
      </c>
      <c r="Q13693" s="38">
        <f>IF(Colin!$G13693&lt;$B$1,Colin!$I13693,0)</f>
        <v>0</v>
      </c>
    </row>
    <row r="13694" spans="12:17" x14ac:dyDescent="0.25">
      <c r="L13694" s="38">
        <f>IF(AND(Colin!$G13694=$B$1,Colin!$H13694=$C$3),Colin!$I13694,)</f>
        <v>0</v>
      </c>
      <c r="M13694" s="38">
        <f>IF(AND(Colin!$G13694=$B$1,Colin!$H13694&lt;=$C$3),Colin!$I13694,)</f>
        <v>0</v>
      </c>
      <c r="N13694" s="38">
        <f>IF(AND(Colin!$G13694=$B$2,Colin!$H13694=$C$3),Colin!$I13694,)</f>
        <v>0</v>
      </c>
      <c r="O13694" s="38">
        <f>IF(AND(Colin!$G13694=$B$2,Colin!$H13694&lt;=$C$3),Colin!$I13694,)</f>
        <v>0</v>
      </c>
      <c r="P13694" s="38">
        <f>IF(Colin!$G13694&lt;$B$2,Colin!$I13694,0)</f>
        <v>0</v>
      </c>
      <c r="Q13694" s="38">
        <f>IF(Colin!$G13694&lt;$B$1,Colin!$I13694,0)</f>
        <v>0</v>
      </c>
    </row>
    <row r="13695" spans="12:17" x14ac:dyDescent="0.25">
      <c r="L13695" s="38">
        <f>IF(AND(Colin!$G13695=$B$1,Colin!$H13695=$C$3),Colin!$I13695,)</f>
        <v>0</v>
      </c>
      <c r="M13695" s="38">
        <f>IF(AND(Colin!$G13695=$B$1,Colin!$H13695&lt;=$C$3),Colin!$I13695,)</f>
        <v>0</v>
      </c>
      <c r="N13695" s="38">
        <f>IF(AND(Colin!$G13695=$B$2,Colin!$H13695=$C$3),Colin!$I13695,)</f>
        <v>0</v>
      </c>
      <c r="O13695" s="38">
        <f>IF(AND(Colin!$G13695=$B$2,Colin!$H13695&lt;=$C$3),Colin!$I13695,)</f>
        <v>0</v>
      </c>
      <c r="P13695" s="38">
        <f>IF(Colin!$G13695&lt;$B$2,Colin!$I13695,0)</f>
        <v>0</v>
      </c>
      <c r="Q13695" s="38">
        <f>IF(Colin!$G13695&lt;$B$1,Colin!$I13695,0)</f>
        <v>0</v>
      </c>
    </row>
    <row r="13696" spans="12:17" x14ac:dyDescent="0.25">
      <c r="L13696" s="38">
        <f>IF(AND(Colin!$G13696=$B$1,Colin!$H13696=$C$3),Colin!$I13696,)</f>
        <v>0</v>
      </c>
      <c r="M13696" s="38">
        <f>IF(AND(Colin!$G13696=$B$1,Colin!$H13696&lt;=$C$3),Colin!$I13696,)</f>
        <v>0</v>
      </c>
      <c r="N13696" s="38">
        <f>IF(AND(Colin!$G13696=$B$2,Colin!$H13696=$C$3),Colin!$I13696,)</f>
        <v>0</v>
      </c>
      <c r="O13696" s="38">
        <f>IF(AND(Colin!$G13696=$B$2,Colin!$H13696&lt;=$C$3),Colin!$I13696,)</f>
        <v>0</v>
      </c>
      <c r="P13696" s="38">
        <f>IF(Colin!$G13696&lt;$B$2,Colin!$I13696,0)</f>
        <v>0</v>
      </c>
      <c r="Q13696" s="38">
        <f>IF(Colin!$G13696&lt;$B$1,Colin!$I13696,0)</f>
        <v>0</v>
      </c>
    </row>
    <row r="13697" spans="12:17" x14ac:dyDescent="0.25">
      <c r="L13697" s="38">
        <f>IF(AND(Colin!$G13697=$B$1,Colin!$H13697=$C$3),Colin!$I13697,)</f>
        <v>0</v>
      </c>
      <c r="M13697" s="38">
        <f>IF(AND(Colin!$G13697=$B$1,Colin!$H13697&lt;=$C$3),Colin!$I13697,)</f>
        <v>0</v>
      </c>
      <c r="N13697" s="38">
        <f>IF(AND(Colin!$G13697=$B$2,Colin!$H13697=$C$3),Colin!$I13697,)</f>
        <v>0</v>
      </c>
      <c r="O13697" s="38">
        <f>IF(AND(Colin!$G13697=$B$2,Colin!$H13697&lt;=$C$3),Colin!$I13697,)</f>
        <v>0</v>
      </c>
      <c r="P13697" s="38">
        <f>IF(Colin!$G13697&lt;$B$2,Colin!$I13697,0)</f>
        <v>0</v>
      </c>
      <c r="Q13697" s="38">
        <f>IF(Colin!$G13697&lt;$B$1,Colin!$I13697,0)</f>
        <v>0</v>
      </c>
    </row>
    <row r="13698" spans="12:17" x14ac:dyDescent="0.25">
      <c r="L13698" s="38">
        <f>IF(AND(Colin!$G13698=$B$1,Colin!$H13698=$C$3),Colin!$I13698,)</f>
        <v>0</v>
      </c>
      <c r="M13698" s="38">
        <f>IF(AND(Colin!$G13698=$B$1,Colin!$H13698&lt;=$C$3),Colin!$I13698,)</f>
        <v>0</v>
      </c>
      <c r="N13698" s="38">
        <f>IF(AND(Colin!$G13698=$B$2,Colin!$H13698=$C$3),Colin!$I13698,)</f>
        <v>0</v>
      </c>
      <c r="O13698" s="38">
        <f>IF(AND(Colin!$G13698=$B$2,Colin!$H13698&lt;=$C$3),Colin!$I13698,)</f>
        <v>0</v>
      </c>
      <c r="P13698" s="38">
        <f>IF(Colin!$G13698&lt;$B$2,Colin!$I13698,0)</f>
        <v>0</v>
      </c>
      <c r="Q13698" s="38">
        <f>IF(Colin!$G13698&lt;$B$1,Colin!$I13698,0)</f>
        <v>0</v>
      </c>
    </row>
    <row r="13699" spans="12:17" x14ac:dyDescent="0.25">
      <c r="L13699" s="38">
        <f>IF(AND(Colin!$G13699=$B$1,Colin!$H13699=$C$3),Colin!$I13699,)</f>
        <v>0</v>
      </c>
      <c r="M13699" s="38">
        <f>IF(AND(Colin!$G13699=$B$1,Colin!$H13699&lt;=$C$3),Colin!$I13699,)</f>
        <v>0</v>
      </c>
      <c r="N13699" s="38">
        <f>IF(AND(Colin!$G13699=$B$2,Colin!$H13699=$C$3),Colin!$I13699,)</f>
        <v>0</v>
      </c>
      <c r="O13699" s="38">
        <f>IF(AND(Colin!$G13699=$B$2,Colin!$H13699&lt;=$C$3),Colin!$I13699,)</f>
        <v>0</v>
      </c>
      <c r="P13699" s="38">
        <f>IF(Colin!$G13699&lt;$B$2,Colin!$I13699,0)</f>
        <v>0</v>
      </c>
      <c r="Q13699" s="38">
        <f>IF(Colin!$G13699&lt;$B$1,Colin!$I13699,0)</f>
        <v>0</v>
      </c>
    </row>
    <row r="13700" spans="12:17" x14ac:dyDescent="0.25">
      <c r="L13700" s="38">
        <f>IF(AND(Colin!$G13700=$B$1,Colin!$H13700=$C$3),Colin!$I13700,)</f>
        <v>0</v>
      </c>
      <c r="M13700" s="38">
        <f>IF(AND(Colin!$G13700=$B$1,Colin!$H13700&lt;=$C$3),Colin!$I13700,)</f>
        <v>0</v>
      </c>
      <c r="N13700" s="38">
        <f>IF(AND(Colin!$G13700=$B$2,Colin!$H13700=$C$3),Colin!$I13700,)</f>
        <v>0</v>
      </c>
      <c r="O13700" s="38">
        <f>IF(AND(Colin!$G13700=$B$2,Colin!$H13700&lt;=$C$3),Colin!$I13700,)</f>
        <v>0</v>
      </c>
      <c r="P13700" s="38">
        <f>IF(Colin!$G13700&lt;$B$2,Colin!$I13700,0)</f>
        <v>0</v>
      </c>
      <c r="Q13700" s="38">
        <f>IF(Colin!$G13700&lt;$B$1,Colin!$I13700,0)</f>
        <v>0</v>
      </c>
    </row>
    <row r="13701" spans="12:17" x14ac:dyDescent="0.25">
      <c r="L13701" s="38">
        <f>IF(AND(Colin!$G13701=$B$1,Colin!$H13701=$C$3),Colin!$I13701,)</f>
        <v>0</v>
      </c>
      <c r="M13701" s="38">
        <f>IF(AND(Colin!$G13701=$B$1,Colin!$H13701&lt;=$C$3),Colin!$I13701,)</f>
        <v>0</v>
      </c>
      <c r="N13701" s="38">
        <f>IF(AND(Colin!$G13701=$B$2,Colin!$H13701=$C$3),Colin!$I13701,)</f>
        <v>0</v>
      </c>
      <c r="O13701" s="38">
        <f>IF(AND(Colin!$G13701=$B$2,Colin!$H13701&lt;=$C$3),Colin!$I13701,)</f>
        <v>0</v>
      </c>
      <c r="P13701" s="38">
        <f>IF(Colin!$G13701&lt;$B$2,Colin!$I13701,0)</f>
        <v>0</v>
      </c>
      <c r="Q13701" s="38">
        <f>IF(Colin!$G13701&lt;$B$1,Colin!$I13701,0)</f>
        <v>0</v>
      </c>
    </row>
    <row r="13702" spans="12:17" x14ac:dyDescent="0.25">
      <c r="L13702" s="38">
        <f>IF(AND(Colin!$G13702=$B$1,Colin!$H13702=$C$3),Colin!$I13702,)</f>
        <v>0</v>
      </c>
      <c r="M13702" s="38">
        <f>IF(AND(Colin!$G13702=$B$1,Colin!$H13702&lt;=$C$3),Colin!$I13702,)</f>
        <v>0</v>
      </c>
      <c r="N13702" s="38">
        <f>IF(AND(Colin!$G13702=$B$2,Colin!$H13702=$C$3),Colin!$I13702,)</f>
        <v>0</v>
      </c>
      <c r="O13702" s="38">
        <f>IF(AND(Colin!$G13702=$B$2,Colin!$H13702&lt;=$C$3),Colin!$I13702,)</f>
        <v>0</v>
      </c>
      <c r="P13702" s="38">
        <f>IF(Colin!$G13702&lt;$B$2,Colin!$I13702,0)</f>
        <v>0</v>
      </c>
      <c r="Q13702" s="38">
        <f>IF(Colin!$G13702&lt;$B$1,Colin!$I13702,0)</f>
        <v>0</v>
      </c>
    </row>
    <row r="13703" spans="12:17" x14ac:dyDescent="0.25">
      <c r="L13703" s="38">
        <f>IF(AND(Colin!$G13703=$B$1,Colin!$H13703=$C$3),Colin!$I13703,)</f>
        <v>0</v>
      </c>
      <c r="M13703" s="38">
        <f>IF(AND(Colin!$G13703=$B$1,Colin!$H13703&lt;=$C$3),Colin!$I13703,)</f>
        <v>0</v>
      </c>
      <c r="N13703" s="38">
        <f>IF(AND(Colin!$G13703=$B$2,Colin!$H13703=$C$3),Colin!$I13703,)</f>
        <v>0</v>
      </c>
      <c r="O13703" s="38">
        <f>IF(AND(Colin!$G13703=$B$2,Colin!$H13703&lt;=$C$3),Colin!$I13703,)</f>
        <v>0</v>
      </c>
      <c r="P13703" s="38">
        <f>IF(Colin!$G13703&lt;$B$2,Colin!$I13703,0)</f>
        <v>0</v>
      </c>
      <c r="Q13703" s="38">
        <f>IF(Colin!$G13703&lt;$B$1,Colin!$I13703,0)</f>
        <v>0</v>
      </c>
    </row>
    <row r="13704" spans="12:17" x14ac:dyDescent="0.25">
      <c r="L13704" s="38">
        <f>IF(AND(Colin!$G13704=$B$1,Colin!$H13704=$C$3),Colin!$I13704,)</f>
        <v>0</v>
      </c>
      <c r="M13704" s="38">
        <f>IF(AND(Colin!$G13704=$B$1,Colin!$H13704&lt;=$C$3),Colin!$I13704,)</f>
        <v>0</v>
      </c>
      <c r="N13704" s="38">
        <f>IF(AND(Colin!$G13704=$B$2,Colin!$H13704=$C$3),Colin!$I13704,)</f>
        <v>0</v>
      </c>
      <c r="O13704" s="38">
        <f>IF(AND(Colin!$G13704=$B$2,Colin!$H13704&lt;=$C$3),Colin!$I13704,)</f>
        <v>0</v>
      </c>
      <c r="P13704" s="38">
        <f>IF(Colin!$G13704&lt;$B$2,Colin!$I13704,0)</f>
        <v>0</v>
      </c>
      <c r="Q13704" s="38">
        <f>IF(Colin!$G13704&lt;$B$1,Colin!$I13704,0)</f>
        <v>0</v>
      </c>
    </row>
    <row r="13705" spans="12:17" x14ac:dyDescent="0.25">
      <c r="L13705" s="38">
        <f>IF(AND(Colin!$G13705=$B$1,Colin!$H13705=$C$3),Colin!$I13705,)</f>
        <v>0</v>
      </c>
      <c r="M13705" s="38">
        <f>IF(AND(Colin!$G13705=$B$1,Colin!$H13705&lt;=$C$3),Colin!$I13705,)</f>
        <v>0</v>
      </c>
      <c r="N13705" s="38">
        <f>IF(AND(Colin!$G13705=$B$2,Colin!$H13705=$C$3),Colin!$I13705,)</f>
        <v>0</v>
      </c>
      <c r="O13705" s="38">
        <f>IF(AND(Colin!$G13705=$B$2,Colin!$H13705&lt;=$C$3),Colin!$I13705,)</f>
        <v>0</v>
      </c>
      <c r="P13705" s="38">
        <f>IF(Colin!$G13705&lt;$B$2,Colin!$I13705,0)</f>
        <v>0</v>
      </c>
      <c r="Q13705" s="38">
        <f>IF(Colin!$G13705&lt;$B$1,Colin!$I13705,0)</f>
        <v>0</v>
      </c>
    </row>
    <row r="13706" spans="12:17" x14ac:dyDescent="0.25">
      <c r="L13706" s="38">
        <f>IF(AND(Colin!$G13706=$B$1,Colin!$H13706=$C$3),Colin!$I13706,)</f>
        <v>0</v>
      </c>
      <c r="M13706" s="38">
        <f>IF(AND(Colin!$G13706=$B$1,Colin!$H13706&lt;=$C$3),Colin!$I13706,)</f>
        <v>0</v>
      </c>
      <c r="N13706" s="38">
        <f>IF(AND(Colin!$G13706=$B$2,Colin!$H13706=$C$3),Colin!$I13706,)</f>
        <v>0</v>
      </c>
      <c r="O13706" s="38">
        <f>IF(AND(Colin!$G13706=$B$2,Colin!$H13706&lt;=$C$3),Colin!$I13706,)</f>
        <v>0</v>
      </c>
      <c r="P13706" s="38">
        <f>IF(Colin!$G13706&lt;$B$2,Colin!$I13706,0)</f>
        <v>0</v>
      </c>
      <c r="Q13706" s="38">
        <f>IF(Colin!$G13706&lt;$B$1,Colin!$I13706,0)</f>
        <v>0</v>
      </c>
    </row>
    <row r="13707" spans="12:17" x14ac:dyDescent="0.25">
      <c r="L13707" s="38">
        <f>IF(AND(Colin!$G13707=$B$1,Colin!$H13707=$C$3),Colin!$I13707,)</f>
        <v>0</v>
      </c>
      <c r="M13707" s="38">
        <f>IF(AND(Colin!$G13707=$B$1,Colin!$H13707&lt;=$C$3),Colin!$I13707,)</f>
        <v>0</v>
      </c>
      <c r="N13707" s="38">
        <f>IF(AND(Colin!$G13707=$B$2,Colin!$H13707=$C$3),Colin!$I13707,)</f>
        <v>0</v>
      </c>
      <c r="O13707" s="38">
        <f>IF(AND(Colin!$G13707=$B$2,Colin!$H13707&lt;=$C$3),Colin!$I13707,)</f>
        <v>0</v>
      </c>
      <c r="P13707" s="38">
        <f>IF(Colin!$G13707&lt;$B$2,Colin!$I13707,0)</f>
        <v>0</v>
      </c>
      <c r="Q13707" s="38">
        <f>IF(Colin!$G13707&lt;$B$1,Colin!$I13707,0)</f>
        <v>0</v>
      </c>
    </row>
    <row r="13708" spans="12:17" x14ac:dyDescent="0.25">
      <c r="L13708" s="38">
        <f>IF(AND(Colin!$G13708=$B$1,Colin!$H13708=$C$3),Colin!$I13708,)</f>
        <v>0</v>
      </c>
      <c r="M13708" s="38">
        <f>IF(AND(Colin!$G13708=$B$1,Colin!$H13708&lt;=$C$3),Colin!$I13708,)</f>
        <v>0</v>
      </c>
      <c r="N13708" s="38">
        <f>IF(AND(Colin!$G13708=$B$2,Colin!$H13708=$C$3),Colin!$I13708,)</f>
        <v>0</v>
      </c>
      <c r="O13708" s="38">
        <f>IF(AND(Colin!$G13708=$B$2,Colin!$H13708&lt;=$C$3),Colin!$I13708,)</f>
        <v>0</v>
      </c>
      <c r="P13708" s="38">
        <f>IF(Colin!$G13708&lt;$B$2,Colin!$I13708,0)</f>
        <v>0</v>
      </c>
      <c r="Q13708" s="38">
        <f>IF(Colin!$G13708&lt;$B$1,Colin!$I13708,0)</f>
        <v>0</v>
      </c>
    </row>
    <row r="13709" spans="12:17" x14ac:dyDescent="0.25">
      <c r="L13709" s="38">
        <f>IF(AND(Colin!$G13709=$B$1,Colin!$H13709=$C$3),Colin!$I13709,)</f>
        <v>0</v>
      </c>
      <c r="M13709" s="38">
        <f>IF(AND(Colin!$G13709=$B$1,Colin!$H13709&lt;=$C$3),Colin!$I13709,)</f>
        <v>0</v>
      </c>
      <c r="N13709" s="38">
        <f>IF(AND(Colin!$G13709=$B$2,Colin!$H13709=$C$3),Colin!$I13709,)</f>
        <v>0</v>
      </c>
      <c r="O13709" s="38">
        <f>IF(AND(Colin!$G13709=$B$2,Colin!$H13709&lt;=$C$3),Colin!$I13709,)</f>
        <v>0</v>
      </c>
      <c r="P13709" s="38">
        <f>IF(Colin!$G13709&lt;$B$2,Colin!$I13709,0)</f>
        <v>0</v>
      </c>
      <c r="Q13709" s="38">
        <f>IF(Colin!$G13709&lt;$B$1,Colin!$I13709,0)</f>
        <v>0</v>
      </c>
    </row>
    <row r="13710" spans="12:17" x14ac:dyDescent="0.25">
      <c r="L13710" s="38">
        <f>IF(AND(Colin!$G13710=$B$1,Colin!$H13710=$C$3),Colin!$I13710,)</f>
        <v>0</v>
      </c>
      <c r="M13710" s="38">
        <f>IF(AND(Colin!$G13710=$B$1,Colin!$H13710&lt;=$C$3),Colin!$I13710,)</f>
        <v>0</v>
      </c>
      <c r="N13710" s="38">
        <f>IF(AND(Colin!$G13710=$B$2,Colin!$H13710=$C$3),Colin!$I13710,)</f>
        <v>0</v>
      </c>
      <c r="O13710" s="38">
        <f>IF(AND(Colin!$G13710=$B$2,Colin!$H13710&lt;=$C$3),Colin!$I13710,)</f>
        <v>0</v>
      </c>
      <c r="P13710" s="38">
        <f>IF(Colin!$G13710&lt;$B$2,Colin!$I13710,0)</f>
        <v>0</v>
      </c>
      <c r="Q13710" s="38">
        <f>IF(Colin!$G13710&lt;$B$1,Colin!$I13710,0)</f>
        <v>0</v>
      </c>
    </row>
    <row r="13711" spans="12:17" x14ac:dyDescent="0.25">
      <c r="L13711" s="38">
        <f>IF(AND(Colin!$G13711=$B$1,Colin!$H13711=$C$3),Colin!$I13711,)</f>
        <v>0</v>
      </c>
      <c r="M13711" s="38">
        <f>IF(AND(Colin!$G13711=$B$1,Colin!$H13711&lt;=$C$3),Colin!$I13711,)</f>
        <v>0</v>
      </c>
      <c r="N13711" s="38">
        <f>IF(AND(Colin!$G13711=$B$2,Colin!$H13711=$C$3),Colin!$I13711,)</f>
        <v>0</v>
      </c>
      <c r="O13711" s="38">
        <f>IF(AND(Colin!$G13711=$B$2,Colin!$H13711&lt;=$C$3),Colin!$I13711,)</f>
        <v>0</v>
      </c>
      <c r="P13711" s="38">
        <f>IF(Colin!$G13711&lt;$B$2,Colin!$I13711,0)</f>
        <v>0</v>
      </c>
      <c r="Q13711" s="38">
        <f>IF(Colin!$G13711&lt;$B$1,Colin!$I13711,0)</f>
        <v>0</v>
      </c>
    </row>
    <row r="13712" spans="12:17" x14ac:dyDescent="0.25">
      <c r="L13712" s="38">
        <f>IF(AND(Colin!$G13712=$B$1,Colin!$H13712=$C$3),Colin!$I13712,)</f>
        <v>0</v>
      </c>
      <c r="M13712" s="38">
        <f>IF(AND(Colin!$G13712=$B$1,Colin!$H13712&lt;=$C$3),Colin!$I13712,)</f>
        <v>0</v>
      </c>
      <c r="N13712" s="38">
        <f>IF(AND(Colin!$G13712=$B$2,Colin!$H13712=$C$3),Colin!$I13712,)</f>
        <v>0</v>
      </c>
      <c r="O13712" s="38">
        <f>IF(AND(Colin!$G13712=$B$2,Colin!$H13712&lt;=$C$3),Colin!$I13712,)</f>
        <v>0</v>
      </c>
      <c r="P13712" s="38">
        <f>IF(Colin!$G13712&lt;$B$2,Colin!$I13712,0)</f>
        <v>0</v>
      </c>
      <c r="Q13712" s="38">
        <f>IF(Colin!$G13712&lt;$B$1,Colin!$I13712,0)</f>
        <v>0</v>
      </c>
    </row>
    <row r="13713" spans="12:17" x14ac:dyDescent="0.25">
      <c r="L13713" s="38">
        <f>IF(AND(Colin!$G13713=$B$1,Colin!$H13713=$C$3),Colin!$I13713,)</f>
        <v>0</v>
      </c>
      <c r="M13713" s="38">
        <f>IF(AND(Colin!$G13713=$B$1,Colin!$H13713&lt;=$C$3),Colin!$I13713,)</f>
        <v>0</v>
      </c>
      <c r="N13713" s="38">
        <f>IF(AND(Colin!$G13713=$B$2,Colin!$H13713=$C$3),Colin!$I13713,)</f>
        <v>0</v>
      </c>
      <c r="O13713" s="38">
        <f>IF(AND(Colin!$G13713=$B$2,Colin!$H13713&lt;=$C$3),Colin!$I13713,)</f>
        <v>0</v>
      </c>
      <c r="P13713" s="38">
        <f>IF(Colin!$G13713&lt;$B$2,Colin!$I13713,0)</f>
        <v>0</v>
      </c>
      <c r="Q13713" s="38">
        <f>IF(Colin!$G13713&lt;$B$1,Colin!$I13713,0)</f>
        <v>0</v>
      </c>
    </row>
    <row r="13714" spans="12:17" x14ac:dyDescent="0.25">
      <c r="L13714" s="38">
        <f>IF(AND(Colin!$G13714=$B$1,Colin!$H13714=$C$3),Colin!$I13714,)</f>
        <v>0</v>
      </c>
      <c r="M13714" s="38">
        <f>IF(AND(Colin!$G13714=$B$1,Colin!$H13714&lt;=$C$3),Colin!$I13714,)</f>
        <v>0</v>
      </c>
      <c r="N13714" s="38">
        <f>IF(AND(Colin!$G13714=$B$2,Colin!$H13714=$C$3),Colin!$I13714,)</f>
        <v>0</v>
      </c>
      <c r="O13714" s="38">
        <f>IF(AND(Colin!$G13714=$B$2,Colin!$H13714&lt;=$C$3),Colin!$I13714,)</f>
        <v>0</v>
      </c>
      <c r="P13714" s="38">
        <f>IF(Colin!$G13714&lt;$B$2,Colin!$I13714,0)</f>
        <v>0</v>
      </c>
      <c r="Q13714" s="38">
        <f>IF(Colin!$G13714&lt;$B$1,Colin!$I13714,0)</f>
        <v>0</v>
      </c>
    </row>
    <row r="13715" spans="12:17" x14ac:dyDescent="0.25">
      <c r="L13715" s="38">
        <f>IF(AND(Colin!$G13715=$B$1,Colin!$H13715=$C$3),Colin!$I13715,)</f>
        <v>0</v>
      </c>
      <c r="M13715" s="38">
        <f>IF(AND(Colin!$G13715=$B$1,Colin!$H13715&lt;=$C$3),Colin!$I13715,)</f>
        <v>0</v>
      </c>
      <c r="N13715" s="38">
        <f>IF(AND(Colin!$G13715=$B$2,Colin!$H13715=$C$3),Colin!$I13715,)</f>
        <v>0</v>
      </c>
      <c r="O13715" s="38">
        <f>IF(AND(Colin!$G13715=$B$2,Colin!$H13715&lt;=$C$3),Colin!$I13715,)</f>
        <v>0</v>
      </c>
      <c r="P13715" s="38">
        <f>IF(Colin!$G13715&lt;$B$2,Colin!$I13715,0)</f>
        <v>0</v>
      </c>
      <c r="Q13715" s="38">
        <f>IF(Colin!$G13715&lt;$B$1,Colin!$I13715,0)</f>
        <v>0</v>
      </c>
    </row>
    <row r="13716" spans="12:17" x14ac:dyDescent="0.25">
      <c r="L13716" s="38">
        <f>IF(AND(Colin!$G13716=$B$1,Colin!$H13716=$C$3),Colin!$I13716,)</f>
        <v>0</v>
      </c>
      <c r="M13716" s="38">
        <f>IF(AND(Colin!$G13716=$B$1,Colin!$H13716&lt;=$C$3),Colin!$I13716,)</f>
        <v>0</v>
      </c>
      <c r="N13716" s="38">
        <f>IF(AND(Colin!$G13716=$B$2,Colin!$H13716=$C$3),Colin!$I13716,)</f>
        <v>0</v>
      </c>
      <c r="O13716" s="38">
        <f>IF(AND(Colin!$G13716=$B$2,Colin!$H13716&lt;=$C$3),Colin!$I13716,)</f>
        <v>0</v>
      </c>
      <c r="P13716" s="38">
        <f>IF(Colin!$G13716&lt;$B$2,Colin!$I13716,0)</f>
        <v>0</v>
      </c>
      <c r="Q13716" s="38">
        <f>IF(Colin!$G13716&lt;$B$1,Colin!$I13716,0)</f>
        <v>0</v>
      </c>
    </row>
    <row r="13717" spans="12:17" x14ac:dyDescent="0.25">
      <c r="L13717" s="38">
        <f>IF(AND(Colin!$G13717=$B$1,Colin!$H13717=$C$3),Colin!$I13717,)</f>
        <v>0</v>
      </c>
      <c r="M13717" s="38">
        <f>IF(AND(Colin!$G13717=$B$1,Colin!$H13717&lt;=$C$3),Colin!$I13717,)</f>
        <v>0</v>
      </c>
      <c r="N13717" s="38">
        <f>IF(AND(Colin!$G13717=$B$2,Colin!$H13717=$C$3),Colin!$I13717,)</f>
        <v>0</v>
      </c>
      <c r="O13717" s="38">
        <f>IF(AND(Colin!$G13717=$B$2,Colin!$H13717&lt;=$C$3),Colin!$I13717,)</f>
        <v>0</v>
      </c>
      <c r="P13717" s="38">
        <f>IF(Colin!$G13717&lt;$B$2,Colin!$I13717,0)</f>
        <v>0</v>
      </c>
      <c r="Q13717" s="38">
        <f>IF(Colin!$G13717&lt;$B$1,Colin!$I13717,0)</f>
        <v>0</v>
      </c>
    </row>
    <row r="13718" spans="12:17" x14ac:dyDescent="0.25">
      <c r="L13718" s="38">
        <f>IF(AND(Colin!$G13718=$B$1,Colin!$H13718=$C$3),Colin!$I13718,)</f>
        <v>0</v>
      </c>
      <c r="M13718" s="38">
        <f>IF(AND(Colin!$G13718=$B$1,Colin!$H13718&lt;=$C$3),Colin!$I13718,)</f>
        <v>0</v>
      </c>
      <c r="N13718" s="38">
        <f>IF(AND(Colin!$G13718=$B$2,Colin!$H13718=$C$3),Colin!$I13718,)</f>
        <v>0</v>
      </c>
      <c r="O13718" s="38">
        <f>IF(AND(Colin!$G13718=$B$2,Colin!$H13718&lt;=$C$3),Colin!$I13718,)</f>
        <v>0</v>
      </c>
      <c r="P13718" s="38">
        <f>IF(Colin!$G13718&lt;$B$2,Colin!$I13718,0)</f>
        <v>0</v>
      </c>
      <c r="Q13718" s="38">
        <f>IF(Colin!$G13718&lt;$B$1,Colin!$I13718,0)</f>
        <v>0</v>
      </c>
    </row>
    <row r="13719" spans="12:17" x14ac:dyDescent="0.25">
      <c r="L13719" s="38">
        <f>IF(AND(Colin!$G13719=$B$1,Colin!$H13719=$C$3),Colin!$I13719,)</f>
        <v>0</v>
      </c>
      <c r="M13719" s="38">
        <f>IF(AND(Colin!$G13719=$B$1,Colin!$H13719&lt;=$C$3),Colin!$I13719,)</f>
        <v>0</v>
      </c>
      <c r="N13719" s="38">
        <f>IF(AND(Colin!$G13719=$B$2,Colin!$H13719=$C$3),Colin!$I13719,)</f>
        <v>0</v>
      </c>
      <c r="O13719" s="38">
        <f>IF(AND(Colin!$G13719=$B$2,Colin!$H13719&lt;=$C$3),Colin!$I13719,)</f>
        <v>0</v>
      </c>
      <c r="P13719" s="38">
        <f>IF(Colin!$G13719&lt;$B$2,Colin!$I13719,0)</f>
        <v>0</v>
      </c>
      <c r="Q13719" s="38">
        <f>IF(Colin!$G13719&lt;$B$1,Colin!$I13719,0)</f>
        <v>0</v>
      </c>
    </row>
    <row r="13720" spans="12:17" x14ac:dyDescent="0.25">
      <c r="L13720" s="38">
        <f>IF(AND(Colin!$G13720=$B$1,Colin!$H13720=$C$3),Colin!$I13720,)</f>
        <v>0</v>
      </c>
      <c r="M13720" s="38">
        <f>IF(AND(Colin!$G13720=$B$1,Colin!$H13720&lt;=$C$3),Colin!$I13720,)</f>
        <v>0</v>
      </c>
      <c r="N13720" s="38">
        <f>IF(AND(Colin!$G13720=$B$2,Colin!$H13720=$C$3),Colin!$I13720,)</f>
        <v>0</v>
      </c>
      <c r="O13720" s="38">
        <f>IF(AND(Colin!$G13720=$B$2,Colin!$H13720&lt;=$C$3),Colin!$I13720,)</f>
        <v>0</v>
      </c>
      <c r="P13720" s="38">
        <f>IF(Colin!$G13720&lt;$B$2,Colin!$I13720,0)</f>
        <v>0</v>
      </c>
      <c r="Q13720" s="38">
        <f>IF(Colin!$G13720&lt;$B$1,Colin!$I13720,0)</f>
        <v>0</v>
      </c>
    </row>
    <row r="13721" spans="12:17" x14ac:dyDescent="0.25">
      <c r="L13721" s="38">
        <f>IF(AND(Colin!$G13721=$B$1,Colin!$H13721=$C$3),Colin!$I13721,)</f>
        <v>0</v>
      </c>
      <c r="M13721" s="38">
        <f>IF(AND(Colin!$G13721=$B$1,Colin!$H13721&lt;=$C$3),Colin!$I13721,)</f>
        <v>0</v>
      </c>
      <c r="N13721" s="38">
        <f>IF(AND(Colin!$G13721=$B$2,Colin!$H13721=$C$3),Colin!$I13721,)</f>
        <v>0</v>
      </c>
      <c r="O13721" s="38">
        <f>IF(AND(Colin!$G13721=$B$2,Colin!$H13721&lt;=$C$3),Colin!$I13721,)</f>
        <v>0</v>
      </c>
      <c r="P13721" s="38">
        <f>IF(Colin!$G13721&lt;$B$2,Colin!$I13721,0)</f>
        <v>0</v>
      </c>
      <c r="Q13721" s="38">
        <f>IF(Colin!$G13721&lt;$B$1,Colin!$I13721,0)</f>
        <v>0</v>
      </c>
    </row>
    <row r="13722" spans="12:17" x14ac:dyDescent="0.25">
      <c r="L13722" s="38">
        <f>IF(AND(Colin!$G13722=$B$1,Colin!$H13722=$C$3),Colin!$I13722,)</f>
        <v>0</v>
      </c>
      <c r="M13722" s="38">
        <f>IF(AND(Colin!$G13722=$B$1,Colin!$H13722&lt;=$C$3),Colin!$I13722,)</f>
        <v>0</v>
      </c>
      <c r="N13722" s="38">
        <f>IF(AND(Colin!$G13722=$B$2,Colin!$H13722=$C$3),Colin!$I13722,)</f>
        <v>0</v>
      </c>
      <c r="O13722" s="38">
        <f>IF(AND(Colin!$G13722=$B$2,Colin!$H13722&lt;=$C$3),Colin!$I13722,)</f>
        <v>0</v>
      </c>
      <c r="P13722" s="38">
        <f>IF(Colin!$G13722&lt;$B$2,Colin!$I13722,0)</f>
        <v>0</v>
      </c>
      <c r="Q13722" s="38">
        <f>IF(Colin!$G13722&lt;$B$1,Colin!$I13722,0)</f>
        <v>0</v>
      </c>
    </row>
    <row r="13723" spans="12:17" x14ac:dyDescent="0.25">
      <c r="L13723" s="38">
        <f>IF(AND(Colin!$G13723=$B$1,Colin!$H13723=$C$3),Colin!$I13723,)</f>
        <v>0</v>
      </c>
      <c r="M13723" s="38">
        <f>IF(AND(Colin!$G13723=$B$1,Colin!$H13723&lt;=$C$3),Colin!$I13723,)</f>
        <v>0</v>
      </c>
      <c r="N13723" s="38">
        <f>IF(AND(Colin!$G13723=$B$2,Colin!$H13723=$C$3),Colin!$I13723,)</f>
        <v>0</v>
      </c>
      <c r="O13723" s="38">
        <f>IF(AND(Colin!$G13723=$B$2,Colin!$H13723&lt;=$C$3),Colin!$I13723,)</f>
        <v>0</v>
      </c>
      <c r="P13723" s="38">
        <f>IF(Colin!$G13723&lt;$B$2,Colin!$I13723,0)</f>
        <v>0</v>
      </c>
      <c r="Q13723" s="38">
        <f>IF(Colin!$G13723&lt;$B$1,Colin!$I13723,0)</f>
        <v>0</v>
      </c>
    </row>
    <row r="13724" spans="12:17" x14ac:dyDescent="0.25">
      <c r="L13724" s="38">
        <f>IF(AND(Colin!$G13724=$B$1,Colin!$H13724=$C$3),Colin!$I13724,)</f>
        <v>0</v>
      </c>
      <c r="M13724" s="38">
        <f>IF(AND(Colin!$G13724=$B$1,Colin!$H13724&lt;=$C$3),Colin!$I13724,)</f>
        <v>0</v>
      </c>
      <c r="N13724" s="38">
        <f>IF(AND(Colin!$G13724=$B$2,Colin!$H13724=$C$3),Colin!$I13724,)</f>
        <v>0</v>
      </c>
      <c r="O13724" s="38">
        <f>IF(AND(Colin!$G13724=$B$2,Colin!$H13724&lt;=$C$3),Colin!$I13724,)</f>
        <v>0</v>
      </c>
      <c r="P13724" s="38">
        <f>IF(Colin!$G13724&lt;$B$2,Colin!$I13724,0)</f>
        <v>0</v>
      </c>
      <c r="Q13724" s="38">
        <f>IF(Colin!$G13724&lt;$B$1,Colin!$I13724,0)</f>
        <v>0</v>
      </c>
    </row>
    <row r="13725" spans="12:17" x14ac:dyDescent="0.25">
      <c r="L13725" s="38">
        <f>IF(AND(Colin!$G13725=$B$1,Colin!$H13725=$C$3),Colin!$I13725,)</f>
        <v>0</v>
      </c>
      <c r="M13725" s="38">
        <f>IF(AND(Colin!$G13725=$B$1,Colin!$H13725&lt;=$C$3),Colin!$I13725,)</f>
        <v>0</v>
      </c>
      <c r="N13725" s="38">
        <f>IF(AND(Colin!$G13725=$B$2,Colin!$H13725=$C$3),Colin!$I13725,)</f>
        <v>0</v>
      </c>
      <c r="O13725" s="38">
        <f>IF(AND(Colin!$G13725=$B$2,Colin!$H13725&lt;=$C$3),Colin!$I13725,)</f>
        <v>0</v>
      </c>
      <c r="P13725" s="38">
        <f>IF(Colin!$G13725&lt;$B$2,Colin!$I13725,0)</f>
        <v>0</v>
      </c>
      <c r="Q13725" s="38">
        <f>IF(Colin!$G13725&lt;$B$1,Colin!$I13725,0)</f>
        <v>0</v>
      </c>
    </row>
    <row r="13726" spans="12:17" x14ac:dyDescent="0.25">
      <c r="L13726" s="38">
        <f>IF(AND(Colin!$G13726=$B$1,Colin!$H13726=$C$3),Colin!$I13726,)</f>
        <v>0</v>
      </c>
      <c r="M13726" s="38">
        <f>IF(AND(Colin!$G13726=$B$1,Colin!$H13726&lt;=$C$3),Colin!$I13726,)</f>
        <v>0</v>
      </c>
      <c r="N13726" s="38">
        <f>IF(AND(Colin!$G13726=$B$2,Colin!$H13726=$C$3),Colin!$I13726,)</f>
        <v>0</v>
      </c>
      <c r="O13726" s="38">
        <f>IF(AND(Colin!$G13726=$B$2,Colin!$H13726&lt;=$C$3),Colin!$I13726,)</f>
        <v>0</v>
      </c>
      <c r="P13726" s="38">
        <f>IF(Colin!$G13726&lt;$B$2,Colin!$I13726,0)</f>
        <v>0</v>
      </c>
      <c r="Q13726" s="38">
        <f>IF(Colin!$G13726&lt;$B$1,Colin!$I13726,0)</f>
        <v>0</v>
      </c>
    </row>
    <row r="13727" spans="12:17" x14ac:dyDescent="0.25">
      <c r="L13727" s="38">
        <f>IF(AND(Colin!$G13727=$B$1,Colin!$H13727=$C$3),Colin!$I13727,)</f>
        <v>0</v>
      </c>
      <c r="M13727" s="38">
        <f>IF(AND(Colin!$G13727=$B$1,Colin!$H13727&lt;=$C$3),Colin!$I13727,)</f>
        <v>0</v>
      </c>
      <c r="N13727" s="38">
        <f>IF(AND(Colin!$G13727=$B$2,Colin!$H13727=$C$3),Colin!$I13727,)</f>
        <v>0</v>
      </c>
      <c r="O13727" s="38">
        <f>IF(AND(Colin!$G13727=$B$2,Colin!$H13727&lt;=$C$3),Colin!$I13727,)</f>
        <v>0</v>
      </c>
      <c r="P13727" s="38">
        <f>IF(Colin!$G13727&lt;$B$2,Colin!$I13727,0)</f>
        <v>0</v>
      </c>
      <c r="Q13727" s="38">
        <f>IF(Colin!$G13727&lt;$B$1,Colin!$I13727,0)</f>
        <v>0</v>
      </c>
    </row>
    <row r="13728" spans="12:17" x14ac:dyDescent="0.25">
      <c r="L13728" s="38">
        <f>IF(AND(Colin!$G13728=$B$1,Colin!$H13728=$C$3),Colin!$I13728,)</f>
        <v>0</v>
      </c>
      <c r="M13728" s="38">
        <f>IF(AND(Colin!$G13728=$B$1,Colin!$H13728&lt;=$C$3),Colin!$I13728,)</f>
        <v>0</v>
      </c>
      <c r="N13728" s="38">
        <f>IF(AND(Colin!$G13728=$B$2,Colin!$H13728=$C$3),Colin!$I13728,)</f>
        <v>0</v>
      </c>
      <c r="O13728" s="38">
        <f>IF(AND(Colin!$G13728=$B$2,Colin!$H13728&lt;=$C$3),Colin!$I13728,)</f>
        <v>0</v>
      </c>
      <c r="P13728" s="38">
        <f>IF(Colin!$G13728&lt;$B$2,Colin!$I13728,0)</f>
        <v>0</v>
      </c>
      <c r="Q13728" s="38">
        <f>IF(Colin!$G13728&lt;$B$1,Colin!$I13728,0)</f>
        <v>0</v>
      </c>
    </row>
    <row r="13729" spans="12:17" x14ac:dyDescent="0.25">
      <c r="L13729" s="38">
        <f>IF(AND(Colin!$G13729=$B$1,Colin!$H13729=$C$3),Colin!$I13729,)</f>
        <v>0</v>
      </c>
      <c r="M13729" s="38">
        <f>IF(AND(Colin!$G13729=$B$1,Colin!$H13729&lt;=$C$3),Colin!$I13729,)</f>
        <v>0</v>
      </c>
      <c r="N13729" s="38">
        <f>IF(AND(Colin!$G13729=$B$2,Colin!$H13729=$C$3),Colin!$I13729,)</f>
        <v>0</v>
      </c>
      <c r="O13729" s="38">
        <f>IF(AND(Colin!$G13729=$B$2,Colin!$H13729&lt;=$C$3),Colin!$I13729,)</f>
        <v>0</v>
      </c>
      <c r="P13729" s="38">
        <f>IF(Colin!$G13729&lt;$B$2,Colin!$I13729,0)</f>
        <v>0</v>
      </c>
      <c r="Q13729" s="38">
        <f>IF(Colin!$G13729&lt;$B$1,Colin!$I13729,0)</f>
        <v>0</v>
      </c>
    </row>
    <row r="13730" spans="12:17" x14ac:dyDescent="0.25">
      <c r="L13730" s="38">
        <f>IF(AND(Colin!$G13730=$B$1,Colin!$H13730=$C$3),Colin!$I13730,)</f>
        <v>0</v>
      </c>
      <c r="M13730" s="38">
        <f>IF(AND(Colin!$G13730=$B$1,Colin!$H13730&lt;=$C$3),Colin!$I13730,)</f>
        <v>0</v>
      </c>
      <c r="N13730" s="38">
        <f>IF(AND(Colin!$G13730=$B$2,Colin!$H13730=$C$3),Colin!$I13730,)</f>
        <v>0</v>
      </c>
      <c r="O13730" s="38">
        <f>IF(AND(Colin!$G13730=$B$2,Colin!$H13730&lt;=$C$3),Colin!$I13730,)</f>
        <v>0</v>
      </c>
      <c r="P13730" s="38">
        <f>IF(Colin!$G13730&lt;$B$2,Colin!$I13730,0)</f>
        <v>0</v>
      </c>
      <c r="Q13730" s="38">
        <f>IF(Colin!$G13730&lt;$B$1,Colin!$I13730,0)</f>
        <v>0</v>
      </c>
    </row>
    <row r="13731" spans="12:17" x14ac:dyDescent="0.25">
      <c r="L13731" s="38">
        <f>IF(AND(Colin!$G13731=$B$1,Colin!$H13731=$C$3),Colin!$I13731,)</f>
        <v>0</v>
      </c>
      <c r="M13731" s="38">
        <f>IF(AND(Colin!$G13731=$B$1,Colin!$H13731&lt;=$C$3),Colin!$I13731,)</f>
        <v>0</v>
      </c>
      <c r="N13731" s="38">
        <f>IF(AND(Colin!$G13731=$B$2,Colin!$H13731=$C$3),Colin!$I13731,)</f>
        <v>0</v>
      </c>
      <c r="O13731" s="38">
        <f>IF(AND(Colin!$G13731=$B$2,Colin!$H13731&lt;=$C$3),Colin!$I13731,)</f>
        <v>0</v>
      </c>
      <c r="P13731" s="38">
        <f>IF(Colin!$G13731&lt;$B$2,Colin!$I13731,0)</f>
        <v>0</v>
      </c>
      <c r="Q13731" s="38">
        <f>IF(Colin!$G13731&lt;$B$1,Colin!$I13731,0)</f>
        <v>0</v>
      </c>
    </row>
    <row r="13732" spans="12:17" x14ac:dyDescent="0.25">
      <c r="L13732" s="38">
        <f>IF(AND(Colin!$G13732=$B$1,Colin!$H13732=$C$3),Colin!$I13732,)</f>
        <v>0</v>
      </c>
      <c r="M13732" s="38">
        <f>IF(AND(Colin!$G13732=$B$1,Colin!$H13732&lt;=$C$3),Colin!$I13732,)</f>
        <v>0</v>
      </c>
      <c r="N13732" s="38">
        <f>IF(AND(Colin!$G13732=$B$2,Colin!$H13732=$C$3),Colin!$I13732,)</f>
        <v>0</v>
      </c>
      <c r="O13732" s="38">
        <f>IF(AND(Colin!$G13732=$B$2,Colin!$H13732&lt;=$C$3),Colin!$I13732,)</f>
        <v>0</v>
      </c>
      <c r="P13732" s="38">
        <f>IF(Colin!$G13732&lt;$B$2,Colin!$I13732,0)</f>
        <v>0</v>
      </c>
      <c r="Q13732" s="38">
        <f>IF(Colin!$G13732&lt;$B$1,Colin!$I13732,0)</f>
        <v>0</v>
      </c>
    </row>
    <row r="13733" spans="12:17" x14ac:dyDescent="0.25">
      <c r="L13733" s="38">
        <f>IF(AND(Colin!$G13733=$B$1,Colin!$H13733=$C$3),Colin!$I13733,)</f>
        <v>0</v>
      </c>
      <c r="M13733" s="38">
        <f>IF(AND(Colin!$G13733=$B$1,Colin!$H13733&lt;=$C$3),Colin!$I13733,)</f>
        <v>0</v>
      </c>
      <c r="N13733" s="38">
        <f>IF(AND(Colin!$G13733=$B$2,Colin!$H13733=$C$3),Colin!$I13733,)</f>
        <v>0</v>
      </c>
      <c r="O13733" s="38">
        <f>IF(AND(Colin!$G13733=$B$2,Colin!$H13733&lt;=$C$3),Colin!$I13733,)</f>
        <v>0</v>
      </c>
      <c r="P13733" s="38">
        <f>IF(Colin!$G13733&lt;$B$2,Colin!$I13733,0)</f>
        <v>0</v>
      </c>
      <c r="Q13733" s="38">
        <f>IF(Colin!$G13733&lt;$B$1,Colin!$I13733,0)</f>
        <v>0</v>
      </c>
    </row>
    <row r="13734" spans="12:17" x14ac:dyDescent="0.25">
      <c r="L13734" s="38">
        <f>IF(AND(Colin!$G13734=$B$1,Colin!$H13734=$C$3),Colin!$I13734,)</f>
        <v>0</v>
      </c>
      <c r="M13734" s="38">
        <f>IF(AND(Colin!$G13734=$B$1,Colin!$H13734&lt;=$C$3),Colin!$I13734,)</f>
        <v>0</v>
      </c>
      <c r="N13734" s="38">
        <f>IF(AND(Colin!$G13734=$B$2,Colin!$H13734=$C$3),Colin!$I13734,)</f>
        <v>0</v>
      </c>
      <c r="O13734" s="38">
        <f>IF(AND(Colin!$G13734=$B$2,Colin!$H13734&lt;=$C$3),Colin!$I13734,)</f>
        <v>0</v>
      </c>
      <c r="P13734" s="38">
        <f>IF(Colin!$G13734&lt;$B$2,Colin!$I13734,0)</f>
        <v>0</v>
      </c>
      <c r="Q13734" s="38">
        <f>IF(Colin!$G13734&lt;$B$1,Colin!$I13734,0)</f>
        <v>0</v>
      </c>
    </row>
    <row r="13735" spans="12:17" x14ac:dyDescent="0.25">
      <c r="L13735" s="38">
        <f>IF(AND(Colin!$G13735=$B$1,Colin!$H13735=$C$3),Colin!$I13735,)</f>
        <v>0</v>
      </c>
      <c r="M13735" s="38">
        <f>IF(AND(Colin!$G13735=$B$1,Colin!$H13735&lt;=$C$3),Colin!$I13735,)</f>
        <v>0</v>
      </c>
      <c r="N13735" s="38">
        <f>IF(AND(Colin!$G13735=$B$2,Colin!$H13735=$C$3),Colin!$I13735,)</f>
        <v>0</v>
      </c>
      <c r="O13735" s="38">
        <f>IF(AND(Colin!$G13735=$B$2,Colin!$H13735&lt;=$C$3),Colin!$I13735,)</f>
        <v>0</v>
      </c>
      <c r="P13735" s="38">
        <f>IF(Colin!$G13735&lt;$B$2,Colin!$I13735,0)</f>
        <v>0</v>
      </c>
      <c r="Q13735" s="38">
        <f>IF(Colin!$G13735&lt;$B$1,Colin!$I13735,0)</f>
        <v>0</v>
      </c>
    </row>
    <row r="13736" spans="12:17" x14ac:dyDescent="0.25">
      <c r="L13736" s="38">
        <f>IF(AND(Colin!$G13736=$B$1,Colin!$H13736=$C$3),Colin!$I13736,)</f>
        <v>0</v>
      </c>
      <c r="M13736" s="38">
        <f>IF(AND(Colin!$G13736=$B$1,Colin!$H13736&lt;=$C$3),Colin!$I13736,)</f>
        <v>0</v>
      </c>
      <c r="N13736" s="38">
        <f>IF(AND(Colin!$G13736=$B$2,Colin!$H13736=$C$3),Colin!$I13736,)</f>
        <v>0</v>
      </c>
      <c r="O13736" s="38">
        <f>IF(AND(Colin!$G13736=$B$2,Colin!$H13736&lt;=$C$3),Colin!$I13736,)</f>
        <v>0</v>
      </c>
      <c r="P13736" s="38">
        <f>IF(Colin!$G13736&lt;$B$2,Colin!$I13736,0)</f>
        <v>0</v>
      </c>
      <c r="Q13736" s="38">
        <f>IF(Colin!$G13736&lt;$B$1,Colin!$I13736,0)</f>
        <v>0</v>
      </c>
    </row>
    <row r="13737" spans="12:17" x14ac:dyDescent="0.25">
      <c r="L13737" s="38">
        <f>IF(AND(Colin!$G13737=$B$1,Colin!$H13737=$C$3),Colin!$I13737,)</f>
        <v>0</v>
      </c>
      <c r="M13737" s="38">
        <f>IF(AND(Colin!$G13737=$B$1,Colin!$H13737&lt;=$C$3),Colin!$I13737,)</f>
        <v>0</v>
      </c>
      <c r="N13737" s="38">
        <f>IF(AND(Colin!$G13737=$B$2,Colin!$H13737=$C$3),Colin!$I13737,)</f>
        <v>0</v>
      </c>
      <c r="O13737" s="38">
        <f>IF(AND(Colin!$G13737=$B$2,Colin!$H13737&lt;=$C$3),Colin!$I13737,)</f>
        <v>0</v>
      </c>
      <c r="P13737" s="38">
        <f>IF(Colin!$G13737&lt;$B$2,Colin!$I13737,0)</f>
        <v>0</v>
      </c>
      <c r="Q13737" s="38">
        <f>IF(Colin!$G13737&lt;$B$1,Colin!$I13737,0)</f>
        <v>0</v>
      </c>
    </row>
    <row r="13738" spans="12:17" x14ac:dyDescent="0.25">
      <c r="L13738" s="38">
        <f>IF(AND(Colin!$G13738=$B$1,Colin!$H13738=$C$3),Colin!$I13738,)</f>
        <v>0</v>
      </c>
      <c r="M13738" s="38">
        <f>IF(AND(Colin!$G13738=$B$1,Colin!$H13738&lt;=$C$3),Colin!$I13738,)</f>
        <v>0</v>
      </c>
      <c r="N13738" s="38">
        <f>IF(AND(Colin!$G13738=$B$2,Colin!$H13738=$C$3),Colin!$I13738,)</f>
        <v>0</v>
      </c>
      <c r="O13738" s="38">
        <f>IF(AND(Colin!$G13738=$B$2,Colin!$H13738&lt;=$C$3),Colin!$I13738,)</f>
        <v>0</v>
      </c>
      <c r="P13738" s="38">
        <f>IF(Colin!$G13738&lt;$B$2,Colin!$I13738,0)</f>
        <v>0</v>
      </c>
      <c r="Q13738" s="38">
        <f>IF(Colin!$G13738&lt;$B$1,Colin!$I13738,0)</f>
        <v>0</v>
      </c>
    </row>
    <row r="13739" spans="12:17" x14ac:dyDescent="0.25">
      <c r="L13739" s="38">
        <f>IF(AND(Colin!$G13739=$B$1,Colin!$H13739=$C$3),Colin!$I13739,)</f>
        <v>0</v>
      </c>
      <c r="M13739" s="38">
        <f>IF(AND(Colin!$G13739=$B$1,Colin!$H13739&lt;=$C$3),Colin!$I13739,)</f>
        <v>0</v>
      </c>
      <c r="N13739" s="38">
        <f>IF(AND(Colin!$G13739=$B$2,Colin!$H13739=$C$3),Colin!$I13739,)</f>
        <v>0</v>
      </c>
      <c r="O13739" s="38">
        <f>IF(AND(Colin!$G13739=$B$2,Colin!$H13739&lt;=$C$3),Colin!$I13739,)</f>
        <v>0</v>
      </c>
      <c r="P13739" s="38">
        <f>IF(Colin!$G13739&lt;$B$2,Colin!$I13739,0)</f>
        <v>0</v>
      </c>
      <c r="Q13739" s="38">
        <f>IF(Colin!$G13739&lt;$B$1,Colin!$I13739,0)</f>
        <v>0</v>
      </c>
    </row>
    <row r="13740" spans="12:17" x14ac:dyDescent="0.25">
      <c r="L13740" s="38">
        <f>IF(AND(Colin!$G13740=$B$1,Colin!$H13740=$C$3),Colin!$I13740,)</f>
        <v>0</v>
      </c>
      <c r="M13740" s="38">
        <f>IF(AND(Colin!$G13740=$B$1,Colin!$H13740&lt;=$C$3),Colin!$I13740,)</f>
        <v>0</v>
      </c>
      <c r="N13740" s="38">
        <f>IF(AND(Colin!$G13740=$B$2,Colin!$H13740=$C$3),Colin!$I13740,)</f>
        <v>0</v>
      </c>
      <c r="O13740" s="38">
        <f>IF(AND(Colin!$G13740=$B$2,Colin!$H13740&lt;=$C$3),Colin!$I13740,)</f>
        <v>0</v>
      </c>
      <c r="P13740" s="38">
        <f>IF(Colin!$G13740&lt;$B$2,Colin!$I13740,0)</f>
        <v>0</v>
      </c>
      <c r="Q13740" s="38">
        <f>IF(Colin!$G13740&lt;$B$1,Colin!$I13740,0)</f>
        <v>0</v>
      </c>
    </row>
    <row r="13741" spans="12:17" x14ac:dyDescent="0.25">
      <c r="L13741" s="38">
        <f>IF(AND(Colin!$G13741=$B$1,Colin!$H13741=$C$3),Colin!$I13741,)</f>
        <v>0</v>
      </c>
      <c r="M13741" s="38">
        <f>IF(AND(Colin!$G13741=$B$1,Colin!$H13741&lt;=$C$3),Colin!$I13741,)</f>
        <v>0</v>
      </c>
      <c r="N13741" s="38">
        <f>IF(AND(Colin!$G13741=$B$2,Colin!$H13741=$C$3),Colin!$I13741,)</f>
        <v>0</v>
      </c>
      <c r="O13741" s="38">
        <f>IF(AND(Colin!$G13741=$B$2,Colin!$H13741&lt;=$C$3),Colin!$I13741,)</f>
        <v>0</v>
      </c>
      <c r="P13741" s="38">
        <f>IF(Colin!$G13741&lt;$B$2,Colin!$I13741,0)</f>
        <v>0</v>
      </c>
      <c r="Q13741" s="38">
        <f>IF(Colin!$G13741&lt;$B$1,Colin!$I13741,0)</f>
        <v>0</v>
      </c>
    </row>
    <row r="13742" spans="12:17" x14ac:dyDescent="0.25">
      <c r="L13742" s="38">
        <f>IF(AND(Colin!$G13742=$B$1,Colin!$H13742=$C$3),Colin!$I13742,)</f>
        <v>0</v>
      </c>
      <c r="M13742" s="38">
        <f>IF(AND(Colin!$G13742=$B$1,Colin!$H13742&lt;=$C$3),Colin!$I13742,)</f>
        <v>0</v>
      </c>
      <c r="N13742" s="38">
        <f>IF(AND(Colin!$G13742=$B$2,Colin!$H13742=$C$3),Colin!$I13742,)</f>
        <v>0</v>
      </c>
      <c r="O13742" s="38">
        <f>IF(AND(Colin!$G13742=$B$2,Colin!$H13742&lt;=$C$3),Colin!$I13742,)</f>
        <v>0</v>
      </c>
      <c r="P13742" s="38">
        <f>IF(Colin!$G13742&lt;$B$2,Colin!$I13742,0)</f>
        <v>0</v>
      </c>
      <c r="Q13742" s="38">
        <f>IF(Colin!$G13742&lt;$B$1,Colin!$I13742,0)</f>
        <v>0</v>
      </c>
    </row>
    <row r="13743" spans="12:17" x14ac:dyDescent="0.25">
      <c r="L13743" s="38">
        <f>IF(AND(Colin!$G13743=$B$1,Colin!$H13743=$C$3),Colin!$I13743,)</f>
        <v>0</v>
      </c>
      <c r="M13743" s="38">
        <f>IF(AND(Colin!$G13743=$B$1,Colin!$H13743&lt;=$C$3),Colin!$I13743,)</f>
        <v>0</v>
      </c>
      <c r="N13743" s="38">
        <f>IF(AND(Colin!$G13743=$B$2,Colin!$H13743=$C$3),Colin!$I13743,)</f>
        <v>0</v>
      </c>
      <c r="O13743" s="38">
        <f>IF(AND(Colin!$G13743=$B$2,Colin!$H13743&lt;=$C$3),Colin!$I13743,)</f>
        <v>0</v>
      </c>
      <c r="P13743" s="38">
        <f>IF(Colin!$G13743&lt;$B$2,Colin!$I13743,0)</f>
        <v>0</v>
      </c>
      <c r="Q13743" s="38">
        <f>IF(Colin!$G13743&lt;$B$1,Colin!$I13743,0)</f>
        <v>0</v>
      </c>
    </row>
    <row r="13744" spans="12:17" x14ac:dyDescent="0.25">
      <c r="L13744" s="38">
        <f>IF(AND(Colin!$G13744=$B$1,Colin!$H13744=$C$3),Colin!$I13744,)</f>
        <v>0</v>
      </c>
      <c r="M13744" s="38">
        <f>IF(AND(Colin!$G13744=$B$1,Colin!$H13744&lt;=$C$3),Colin!$I13744,)</f>
        <v>0</v>
      </c>
      <c r="N13744" s="38">
        <f>IF(AND(Colin!$G13744=$B$2,Colin!$H13744=$C$3),Colin!$I13744,)</f>
        <v>0</v>
      </c>
      <c r="O13744" s="38">
        <f>IF(AND(Colin!$G13744=$B$2,Colin!$H13744&lt;=$C$3),Colin!$I13744,)</f>
        <v>0</v>
      </c>
      <c r="P13744" s="38">
        <f>IF(Colin!$G13744&lt;$B$2,Colin!$I13744,0)</f>
        <v>0</v>
      </c>
      <c r="Q13744" s="38">
        <f>IF(Colin!$G13744&lt;$B$1,Colin!$I13744,0)</f>
        <v>0</v>
      </c>
    </row>
    <row r="13745" spans="12:17" x14ac:dyDescent="0.25">
      <c r="L13745" s="38">
        <f>IF(AND(Colin!$G13745=$B$1,Colin!$H13745=$C$3),Colin!$I13745,)</f>
        <v>0</v>
      </c>
      <c r="M13745" s="38">
        <f>IF(AND(Colin!$G13745=$B$1,Colin!$H13745&lt;=$C$3),Colin!$I13745,)</f>
        <v>0</v>
      </c>
      <c r="N13745" s="38">
        <f>IF(AND(Colin!$G13745=$B$2,Colin!$H13745=$C$3),Colin!$I13745,)</f>
        <v>0</v>
      </c>
      <c r="O13745" s="38">
        <f>IF(AND(Colin!$G13745=$B$2,Colin!$H13745&lt;=$C$3),Colin!$I13745,)</f>
        <v>0</v>
      </c>
      <c r="P13745" s="38">
        <f>IF(Colin!$G13745&lt;$B$2,Colin!$I13745,0)</f>
        <v>0</v>
      </c>
      <c r="Q13745" s="38">
        <f>IF(Colin!$G13745&lt;$B$1,Colin!$I13745,0)</f>
        <v>0</v>
      </c>
    </row>
    <row r="13746" spans="12:17" x14ac:dyDescent="0.25">
      <c r="L13746" s="38">
        <f>IF(AND(Colin!$G13746=$B$1,Colin!$H13746=$C$3),Colin!$I13746,)</f>
        <v>0</v>
      </c>
      <c r="M13746" s="38">
        <f>IF(AND(Colin!$G13746=$B$1,Colin!$H13746&lt;=$C$3),Colin!$I13746,)</f>
        <v>0</v>
      </c>
      <c r="N13746" s="38">
        <f>IF(AND(Colin!$G13746=$B$2,Colin!$H13746=$C$3),Colin!$I13746,)</f>
        <v>0</v>
      </c>
      <c r="O13746" s="38">
        <f>IF(AND(Colin!$G13746=$B$2,Colin!$H13746&lt;=$C$3),Colin!$I13746,)</f>
        <v>0</v>
      </c>
      <c r="P13746" s="38">
        <f>IF(Colin!$G13746&lt;$B$2,Colin!$I13746,0)</f>
        <v>0</v>
      </c>
      <c r="Q13746" s="38">
        <f>IF(Colin!$G13746&lt;$B$1,Colin!$I13746,0)</f>
        <v>0</v>
      </c>
    </row>
    <row r="13747" spans="12:17" x14ac:dyDescent="0.25">
      <c r="L13747" s="38">
        <f>IF(AND(Colin!$G13747=$B$1,Colin!$H13747=$C$3),Colin!$I13747,)</f>
        <v>0</v>
      </c>
      <c r="M13747" s="38">
        <f>IF(AND(Colin!$G13747=$B$1,Colin!$H13747&lt;=$C$3),Colin!$I13747,)</f>
        <v>0</v>
      </c>
      <c r="N13747" s="38">
        <f>IF(AND(Colin!$G13747=$B$2,Colin!$H13747=$C$3),Colin!$I13747,)</f>
        <v>0</v>
      </c>
      <c r="O13747" s="38">
        <f>IF(AND(Colin!$G13747=$B$2,Colin!$H13747&lt;=$C$3),Colin!$I13747,)</f>
        <v>0</v>
      </c>
      <c r="P13747" s="38">
        <f>IF(Colin!$G13747&lt;$B$2,Colin!$I13747,0)</f>
        <v>0</v>
      </c>
      <c r="Q13747" s="38">
        <f>IF(Colin!$G13747&lt;$B$1,Colin!$I13747,0)</f>
        <v>0</v>
      </c>
    </row>
    <row r="13748" spans="12:17" x14ac:dyDescent="0.25">
      <c r="L13748" s="38">
        <f>IF(AND(Colin!$G13748=$B$1,Colin!$H13748=$C$3),Colin!$I13748,)</f>
        <v>0</v>
      </c>
      <c r="M13748" s="38">
        <f>IF(AND(Colin!$G13748=$B$1,Colin!$H13748&lt;=$C$3),Colin!$I13748,)</f>
        <v>0</v>
      </c>
      <c r="N13748" s="38">
        <f>IF(AND(Colin!$G13748=$B$2,Colin!$H13748=$C$3),Colin!$I13748,)</f>
        <v>0</v>
      </c>
      <c r="O13748" s="38">
        <f>IF(AND(Colin!$G13748=$B$2,Colin!$H13748&lt;=$C$3),Colin!$I13748,)</f>
        <v>0</v>
      </c>
      <c r="P13748" s="38">
        <f>IF(Colin!$G13748&lt;$B$2,Colin!$I13748,0)</f>
        <v>0</v>
      </c>
      <c r="Q13748" s="38">
        <f>IF(Colin!$G13748&lt;$B$1,Colin!$I13748,0)</f>
        <v>0</v>
      </c>
    </row>
    <row r="13749" spans="12:17" x14ac:dyDescent="0.25">
      <c r="L13749" s="38">
        <f>IF(AND(Colin!$G13749=$B$1,Colin!$H13749=$C$3),Colin!$I13749,)</f>
        <v>0</v>
      </c>
      <c r="M13749" s="38">
        <f>IF(AND(Colin!$G13749=$B$1,Colin!$H13749&lt;=$C$3),Colin!$I13749,)</f>
        <v>0</v>
      </c>
      <c r="N13749" s="38">
        <f>IF(AND(Colin!$G13749=$B$2,Colin!$H13749=$C$3),Colin!$I13749,)</f>
        <v>0</v>
      </c>
      <c r="O13749" s="38">
        <f>IF(AND(Colin!$G13749=$B$2,Colin!$H13749&lt;=$C$3),Colin!$I13749,)</f>
        <v>0</v>
      </c>
      <c r="P13749" s="38">
        <f>IF(Colin!$G13749&lt;$B$2,Colin!$I13749,0)</f>
        <v>0</v>
      </c>
      <c r="Q13749" s="38">
        <f>IF(Colin!$G13749&lt;$B$1,Colin!$I13749,0)</f>
        <v>0</v>
      </c>
    </row>
    <row r="13750" spans="12:17" x14ac:dyDescent="0.25">
      <c r="L13750" s="38">
        <f>IF(AND(Colin!$G13750=$B$1,Colin!$H13750=$C$3),Colin!$I13750,)</f>
        <v>0</v>
      </c>
      <c r="M13750" s="38">
        <f>IF(AND(Colin!$G13750=$B$1,Colin!$H13750&lt;=$C$3),Colin!$I13750,)</f>
        <v>0</v>
      </c>
      <c r="N13750" s="38">
        <f>IF(AND(Colin!$G13750=$B$2,Colin!$H13750=$C$3),Colin!$I13750,)</f>
        <v>0</v>
      </c>
      <c r="O13750" s="38">
        <f>IF(AND(Colin!$G13750=$B$2,Colin!$H13750&lt;=$C$3),Colin!$I13750,)</f>
        <v>0</v>
      </c>
      <c r="P13750" s="38">
        <f>IF(Colin!$G13750&lt;$B$2,Colin!$I13750,0)</f>
        <v>0</v>
      </c>
      <c r="Q13750" s="38">
        <f>IF(Colin!$G13750&lt;$B$1,Colin!$I13750,0)</f>
        <v>0</v>
      </c>
    </row>
    <row r="13751" spans="12:17" x14ac:dyDescent="0.25">
      <c r="L13751" s="38">
        <f>IF(AND(Colin!$G13751=$B$1,Colin!$H13751=$C$3),Colin!$I13751,)</f>
        <v>0</v>
      </c>
      <c r="M13751" s="38">
        <f>IF(AND(Colin!$G13751=$B$1,Colin!$H13751&lt;=$C$3),Colin!$I13751,)</f>
        <v>0</v>
      </c>
      <c r="N13751" s="38">
        <f>IF(AND(Colin!$G13751=$B$2,Colin!$H13751=$C$3),Colin!$I13751,)</f>
        <v>0</v>
      </c>
      <c r="O13751" s="38">
        <f>IF(AND(Colin!$G13751=$B$2,Colin!$H13751&lt;=$C$3),Colin!$I13751,)</f>
        <v>0</v>
      </c>
      <c r="P13751" s="38">
        <f>IF(Colin!$G13751&lt;$B$2,Colin!$I13751,0)</f>
        <v>0</v>
      </c>
      <c r="Q13751" s="38">
        <f>IF(Colin!$G13751&lt;$B$1,Colin!$I13751,0)</f>
        <v>0</v>
      </c>
    </row>
    <row r="13752" spans="12:17" x14ac:dyDescent="0.25">
      <c r="L13752" s="38">
        <f>IF(AND(Colin!$G13752=$B$1,Colin!$H13752=$C$3),Colin!$I13752,)</f>
        <v>0</v>
      </c>
      <c r="M13752" s="38">
        <f>IF(AND(Colin!$G13752=$B$1,Colin!$H13752&lt;=$C$3),Colin!$I13752,)</f>
        <v>0</v>
      </c>
      <c r="N13752" s="38">
        <f>IF(AND(Colin!$G13752=$B$2,Colin!$H13752=$C$3),Colin!$I13752,)</f>
        <v>0</v>
      </c>
      <c r="O13752" s="38">
        <f>IF(AND(Colin!$G13752=$B$2,Colin!$H13752&lt;=$C$3),Colin!$I13752,)</f>
        <v>0</v>
      </c>
      <c r="P13752" s="38">
        <f>IF(Colin!$G13752&lt;$B$2,Colin!$I13752,0)</f>
        <v>0</v>
      </c>
      <c r="Q13752" s="38">
        <f>IF(Colin!$G13752&lt;$B$1,Colin!$I13752,0)</f>
        <v>0</v>
      </c>
    </row>
    <row r="13753" spans="12:17" x14ac:dyDescent="0.25">
      <c r="L13753" s="38">
        <f>IF(AND(Colin!$G13753=$B$1,Colin!$H13753=$C$3),Colin!$I13753,)</f>
        <v>0</v>
      </c>
      <c r="M13753" s="38">
        <f>IF(AND(Colin!$G13753=$B$1,Colin!$H13753&lt;=$C$3),Colin!$I13753,)</f>
        <v>0</v>
      </c>
      <c r="N13753" s="38">
        <f>IF(AND(Colin!$G13753=$B$2,Colin!$H13753=$C$3),Colin!$I13753,)</f>
        <v>0</v>
      </c>
      <c r="O13753" s="38">
        <f>IF(AND(Colin!$G13753=$B$2,Colin!$H13753&lt;=$C$3),Colin!$I13753,)</f>
        <v>0</v>
      </c>
      <c r="P13753" s="38">
        <f>IF(Colin!$G13753&lt;$B$2,Colin!$I13753,0)</f>
        <v>0</v>
      </c>
      <c r="Q13753" s="38">
        <f>IF(Colin!$G13753&lt;$B$1,Colin!$I13753,0)</f>
        <v>0</v>
      </c>
    </row>
    <row r="13754" spans="12:17" x14ac:dyDescent="0.25">
      <c r="L13754" s="38">
        <f>IF(AND(Colin!$G13754=$B$1,Colin!$H13754=$C$3),Colin!$I13754,)</f>
        <v>0</v>
      </c>
      <c r="M13754" s="38">
        <f>IF(AND(Colin!$G13754=$B$1,Colin!$H13754&lt;=$C$3),Colin!$I13754,)</f>
        <v>0</v>
      </c>
      <c r="N13754" s="38">
        <f>IF(AND(Colin!$G13754=$B$2,Colin!$H13754=$C$3),Colin!$I13754,)</f>
        <v>0</v>
      </c>
      <c r="O13754" s="38">
        <f>IF(AND(Colin!$G13754=$B$2,Colin!$H13754&lt;=$C$3),Colin!$I13754,)</f>
        <v>0</v>
      </c>
      <c r="P13754" s="38">
        <f>IF(Colin!$G13754&lt;$B$2,Colin!$I13754,0)</f>
        <v>0</v>
      </c>
      <c r="Q13754" s="38">
        <f>IF(Colin!$G13754&lt;$B$1,Colin!$I13754,0)</f>
        <v>0</v>
      </c>
    </row>
    <row r="13755" spans="12:17" x14ac:dyDescent="0.25">
      <c r="L13755" s="38">
        <f>IF(AND(Colin!$G13755=$B$1,Colin!$H13755=$C$3),Colin!$I13755,)</f>
        <v>0</v>
      </c>
      <c r="M13755" s="38">
        <f>IF(AND(Colin!$G13755=$B$1,Colin!$H13755&lt;=$C$3),Colin!$I13755,)</f>
        <v>0</v>
      </c>
      <c r="N13755" s="38">
        <f>IF(AND(Colin!$G13755=$B$2,Colin!$H13755=$C$3),Colin!$I13755,)</f>
        <v>0</v>
      </c>
      <c r="O13755" s="38">
        <f>IF(AND(Colin!$G13755=$B$2,Colin!$H13755&lt;=$C$3),Colin!$I13755,)</f>
        <v>0</v>
      </c>
      <c r="P13755" s="38">
        <f>IF(Colin!$G13755&lt;$B$2,Colin!$I13755,0)</f>
        <v>0</v>
      </c>
      <c r="Q13755" s="38">
        <f>IF(Colin!$G13755&lt;$B$1,Colin!$I13755,0)</f>
        <v>0</v>
      </c>
    </row>
    <row r="13756" spans="12:17" x14ac:dyDescent="0.25">
      <c r="L13756" s="38">
        <f>IF(AND(Colin!$G13756=$B$1,Colin!$H13756=$C$3),Colin!$I13756,)</f>
        <v>0</v>
      </c>
      <c r="M13756" s="38">
        <f>IF(AND(Colin!$G13756=$B$1,Colin!$H13756&lt;=$C$3),Colin!$I13756,)</f>
        <v>0</v>
      </c>
      <c r="N13756" s="38">
        <f>IF(AND(Colin!$G13756=$B$2,Colin!$H13756=$C$3),Colin!$I13756,)</f>
        <v>0</v>
      </c>
      <c r="O13756" s="38">
        <f>IF(AND(Colin!$G13756=$B$2,Colin!$H13756&lt;=$C$3),Colin!$I13756,)</f>
        <v>0</v>
      </c>
      <c r="P13756" s="38">
        <f>IF(Colin!$G13756&lt;$B$2,Colin!$I13756,0)</f>
        <v>0</v>
      </c>
      <c r="Q13756" s="38">
        <f>IF(Colin!$G13756&lt;$B$1,Colin!$I13756,0)</f>
        <v>0</v>
      </c>
    </row>
    <row r="13757" spans="12:17" x14ac:dyDescent="0.25">
      <c r="L13757" s="38">
        <f>IF(AND(Colin!$G13757=$B$1,Colin!$H13757=$C$3),Colin!$I13757,)</f>
        <v>0</v>
      </c>
      <c r="M13757" s="38">
        <f>IF(AND(Colin!$G13757=$B$1,Colin!$H13757&lt;=$C$3),Colin!$I13757,)</f>
        <v>0</v>
      </c>
      <c r="N13757" s="38">
        <f>IF(AND(Colin!$G13757=$B$2,Colin!$H13757=$C$3),Colin!$I13757,)</f>
        <v>0</v>
      </c>
      <c r="O13757" s="38">
        <f>IF(AND(Colin!$G13757=$B$2,Colin!$H13757&lt;=$C$3),Colin!$I13757,)</f>
        <v>0</v>
      </c>
      <c r="P13757" s="38">
        <f>IF(Colin!$G13757&lt;$B$2,Colin!$I13757,0)</f>
        <v>0</v>
      </c>
      <c r="Q13757" s="38">
        <f>IF(Colin!$G13757&lt;$B$1,Colin!$I13757,0)</f>
        <v>0</v>
      </c>
    </row>
    <row r="13758" spans="12:17" x14ac:dyDescent="0.25">
      <c r="L13758" s="38">
        <f>IF(AND(Colin!$G13758=$B$1,Colin!$H13758=$C$3),Colin!$I13758,)</f>
        <v>0</v>
      </c>
      <c r="M13758" s="38">
        <f>IF(AND(Colin!$G13758=$B$1,Colin!$H13758&lt;=$C$3),Colin!$I13758,)</f>
        <v>0</v>
      </c>
      <c r="N13758" s="38">
        <f>IF(AND(Colin!$G13758=$B$2,Colin!$H13758=$C$3),Colin!$I13758,)</f>
        <v>0</v>
      </c>
      <c r="O13758" s="38">
        <f>IF(AND(Colin!$G13758=$B$2,Colin!$H13758&lt;=$C$3),Colin!$I13758,)</f>
        <v>0</v>
      </c>
      <c r="P13758" s="38">
        <f>IF(Colin!$G13758&lt;$B$2,Colin!$I13758,0)</f>
        <v>0</v>
      </c>
      <c r="Q13758" s="38">
        <f>IF(Colin!$G13758&lt;$B$1,Colin!$I13758,0)</f>
        <v>0</v>
      </c>
    </row>
    <row r="13759" spans="12:17" x14ac:dyDescent="0.25">
      <c r="L13759" s="38">
        <f>IF(AND(Colin!$G13759=$B$1,Colin!$H13759=$C$3),Colin!$I13759,)</f>
        <v>0</v>
      </c>
      <c r="M13759" s="38">
        <f>IF(AND(Colin!$G13759=$B$1,Colin!$H13759&lt;=$C$3),Colin!$I13759,)</f>
        <v>0</v>
      </c>
      <c r="N13759" s="38">
        <f>IF(AND(Colin!$G13759=$B$2,Colin!$H13759=$C$3),Colin!$I13759,)</f>
        <v>0</v>
      </c>
      <c r="O13759" s="38">
        <f>IF(AND(Colin!$G13759=$B$2,Colin!$H13759&lt;=$C$3),Colin!$I13759,)</f>
        <v>0</v>
      </c>
      <c r="P13759" s="38">
        <f>IF(Colin!$G13759&lt;$B$2,Colin!$I13759,0)</f>
        <v>0</v>
      </c>
      <c r="Q13759" s="38">
        <f>IF(Colin!$G13759&lt;$B$1,Colin!$I13759,0)</f>
        <v>0</v>
      </c>
    </row>
    <row r="13760" spans="12:17" x14ac:dyDescent="0.25">
      <c r="L13760" s="38">
        <f>IF(AND(Colin!$G13760=$B$1,Colin!$H13760=$C$3),Colin!$I13760,)</f>
        <v>0</v>
      </c>
      <c r="M13760" s="38">
        <f>IF(AND(Colin!$G13760=$B$1,Colin!$H13760&lt;=$C$3),Colin!$I13760,)</f>
        <v>0</v>
      </c>
      <c r="N13760" s="38">
        <f>IF(AND(Colin!$G13760=$B$2,Colin!$H13760=$C$3),Colin!$I13760,)</f>
        <v>0</v>
      </c>
      <c r="O13760" s="38">
        <f>IF(AND(Colin!$G13760=$B$2,Colin!$H13760&lt;=$C$3),Colin!$I13760,)</f>
        <v>0</v>
      </c>
      <c r="P13760" s="38">
        <f>IF(Colin!$G13760&lt;$B$2,Colin!$I13760,0)</f>
        <v>0</v>
      </c>
      <c r="Q13760" s="38">
        <f>IF(Colin!$G13760&lt;$B$1,Colin!$I13760,0)</f>
        <v>0</v>
      </c>
    </row>
    <row r="13761" spans="12:17" x14ac:dyDescent="0.25">
      <c r="L13761" s="38">
        <f>IF(AND(Colin!$G13761=$B$1,Colin!$H13761=$C$3),Colin!$I13761,)</f>
        <v>0</v>
      </c>
      <c r="M13761" s="38">
        <f>IF(AND(Colin!$G13761=$B$1,Colin!$H13761&lt;=$C$3),Colin!$I13761,)</f>
        <v>0</v>
      </c>
      <c r="N13761" s="38">
        <f>IF(AND(Colin!$G13761=$B$2,Colin!$H13761=$C$3),Colin!$I13761,)</f>
        <v>0</v>
      </c>
      <c r="O13761" s="38">
        <f>IF(AND(Colin!$G13761=$B$2,Colin!$H13761&lt;=$C$3),Colin!$I13761,)</f>
        <v>0</v>
      </c>
      <c r="P13761" s="38">
        <f>IF(Colin!$G13761&lt;$B$2,Colin!$I13761,0)</f>
        <v>0</v>
      </c>
      <c r="Q13761" s="38">
        <f>IF(Colin!$G13761&lt;$B$1,Colin!$I13761,0)</f>
        <v>0</v>
      </c>
    </row>
    <row r="13762" spans="12:17" x14ac:dyDescent="0.25">
      <c r="L13762" s="38">
        <f>IF(AND(Colin!$G13762=$B$1,Colin!$H13762=$C$3),Colin!$I13762,)</f>
        <v>0</v>
      </c>
      <c r="M13762" s="38">
        <f>IF(AND(Colin!$G13762=$B$1,Colin!$H13762&lt;=$C$3),Colin!$I13762,)</f>
        <v>0</v>
      </c>
      <c r="N13762" s="38">
        <f>IF(AND(Colin!$G13762=$B$2,Colin!$H13762=$C$3),Colin!$I13762,)</f>
        <v>0</v>
      </c>
      <c r="O13762" s="38">
        <f>IF(AND(Colin!$G13762=$B$2,Colin!$H13762&lt;=$C$3),Colin!$I13762,)</f>
        <v>0</v>
      </c>
      <c r="P13762" s="38">
        <f>IF(Colin!$G13762&lt;$B$2,Colin!$I13762,0)</f>
        <v>0</v>
      </c>
      <c r="Q13762" s="38">
        <f>IF(Colin!$G13762&lt;$B$1,Colin!$I13762,0)</f>
        <v>0</v>
      </c>
    </row>
    <row r="13763" spans="12:17" x14ac:dyDescent="0.25">
      <c r="L13763" s="38">
        <f>IF(AND(Colin!$G13763=$B$1,Colin!$H13763=$C$3),Colin!$I13763,)</f>
        <v>0</v>
      </c>
      <c r="M13763" s="38">
        <f>IF(AND(Colin!$G13763=$B$1,Colin!$H13763&lt;=$C$3),Colin!$I13763,)</f>
        <v>0</v>
      </c>
      <c r="N13763" s="38">
        <f>IF(AND(Colin!$G13763=$B$2,Colin!$H13763=$C$3),Colin!$I13763,)</f>
        <v>0</v>
      </c>
      <c r="O13763" s="38">
        <f>IF(AND(Colin!$G13763=$B$2,Colin!$H13763&lt;=$C$3),Colin!$I13763,)</f>
        <v>0</v>
      </c>
      <c r="P13763" s="38">
        <f>IF(Colin!$G13763&lt;$B$2,Colin!$I13763,0)</f>
        <v>0</v>
      </c>
      <c r="Q13763" s="38">
        <f>IF(Colin!$G13763&lt;$B$1,Colin!$I13763,0)</f>
        <v>0</v>
      </c>
    </row>
    <row r="13764" spans="12:17" x14ac:dyDescent="0.25">
      <c r="L13764" s="38">
        <f>IF(AND(Colin!$G13764=$B$1,Colin!$H13764=$C$3),Colin!$I13764,)</f>
        <v>0</v>
      </c>
      <c r="M13764" s="38">
        <f>IF(AND(Colin!$G13764=$B$1,Colin!$H13764&lt;=$C$3),Colin!$I13764,)</f>
        <v>0</v>
      </c>
      <c r="N13764" s="38">
        <f>IF(AND(Colin!$G13764=$B$2,Colin!$H13764=$C$3),Colin!$I13764,)</f>
        <v>0</v>
      </c>
      <c r="O13764" s="38">
        <f>IF(AND(Colin!$G13764=$B$2,Colin!$H13764&lt;=$C$3),Colin!$I13764,)</f>
        <v>0</v>
      </c>
      <c r="P13764" s="38">
        <f>IF(Colin!$G13764&lt;$B$2,Colin!$I13764,0)</f>
        <v>0</v>
      </c>
      <c r="Q13764" s="38">
        <f>IF(Colin!$G13764&lt;$B$1,Colin!$I13764,0)</f>
        <v>0</v>
      </c>
    </row>
    <row r="13765" spans="12:17" x14ac:dyDescent="0.25">
      <c r="L13765" s="38">
        <f>IF(AND(Colin!$G13765=$B$1,Colin!$H13765=$C$3),Colin!$I13765,)</f>
        <v>0</v>
      </c>
      <c r="M13765" s="38">
        <f>IF(AND(Colin!$G13765=$B$1,Colin!$H13765&lt;=$C$3),Colin!$I13765,)</f>
        <v>0</v>
      </c>
      <c r="N13765" s="38">
        <f>IF(AND(Colin!$G13765=$B$2,Colin!$H13765=$C$3),Colin!$I13765,)</f>
        <v>0</v>
      </c>
      <c r="O13765" s="38">
        <f>IF(AND(Colin!$G13765=$B$2,Colin!$H13765&lt;=$C$3),Colin!$I13765,)</f>
        <v>0</v>
      </c>
      <c r="P13765" s="38">
        <f>IF(Colin!$G13765&lt;$B$2,Colin!$I13765,0)</f>
        <v>0</v>
      </c>
      <c r="Q13765" s="38">
        <f>IF(Colin!$G13765&lt;$B$1,Colin!$I13765,0)</f>
        <v>0</v>
      </c>
    </row>
    <row r="13766" spans="12:17" x14ac:dyDescent="0.25">
      <c r="L13766" s="38">
        <f>IF(AND(Colin!$G13766=$B$1,Colin!$H13766=$C$3),Colin!$I13766,)</f>
        <v>0</v>
      </c>
      <c r="M13766" s="38">
        <f>IF(AND(Colin!$G13766=$B$1,Colin!$H13766&lt;=$C$3),Colin!$I13766,)</f>
        <v>0</v>
      </c>
      <c r="N13766" s="38">
        <f>IF(AND(Colin!$G13766=$B$2,Colin!$H13766=$C$3),Colin!$I13766,)</f>
        <v>0</v>
      </c>
      <c r="O13766" s="38">
        <f>IF(AND(Colin!$G13766=$B$2,Colin!$H13766&lt;=$C$3),Colin!$I13766,)</f>
        <v>0</v>
      </c>
      <c r="P13766" s="38">
        <f>IF(Colin!$G13766&lt;$B$2,Colin!$I13766,0)</f>
        <v>0</v>
      </c>
      <c r="Q13766" s="38">
        <f>IF(Colin!$G13766&lt;$B$1,Colin!$I13766,0)</f>
        <v>0</v>
      </c>
    </row>
    <row r="13767" spans="12:17" x14ac:dyDescent="0.25">
      <c r="L13767" s="38">
        <f>IF(AND(Colin!$G13767=$B$1,Colin!$H13767=$C$3),Colin!$I13767,)</f>
        <v>0</v>
      </c>
      <c r="M13767" s="38">
        <f>IF(AND(Colin!$G13767=$B$1,Colin!$H13767&lt;=$C$3),Colin!$I13767,)</f>
        <v>0</v>
      </c>
      <c r="N13767" s="38">
        <f>IF(AND(Colin!$G13767=$B$2,Colin!$H13767=$C$3),Colin!$I13767,)</f>
        <v>0</v>
      </c>
      <c r="O13767" s="38">
        <f>IF(AND(Colin!$G13767=$B$2,Colin!$H13767&lt;=$C$3),Colin!$I13767,)</f>
        <v>0</v>
      </c>
      <c r="P13767" s="38">
        <f>IF(Colin!$G13767&lt;$B$2,Colin!$I13767,0)</f>
        <v>0</v>
      </c>
      <c r="Q13767" s="38">
        <f>IF(Colin!$G13767&lt;$B$1,Colin!$I13767,0)</f>
        <v>0</v>
      </c>
    </row>
    <row r="13768" spans="12:17" x14ac:dyDescent="0.25">
      <c r="L13768" s="38">
        <f>IF(AND(Colin!$G13768=$B$1,Colin!$H13768=$C$3),Colin!$I13768,)</f>
        <v>0</v>
      </c>
      <c r="M13768" s="38">
        <f>IF(AND(Colin!$G13768=$B$1,Colin!$H13768&lt;=$C$3),Colin!$I13768,)</f>
        <v>0</v>
      </c>
      <c r="N13768" s="38">
        <f>IF(AND(Colin!$G13768=$B$2,Colin!$H13768=$C$3),Colin!$I13768,)</f>
        <v>0</v>
      </c>
      <c r="O13768" s="38">
        <f>IF(AND(Colin!$G13768=$B$2,Colin!$H13768&lt;=$C$3),Colin!$I13768,)</f>
        <v>0</v>
      </c>
      <c r="P13768" s="38">
        <f>IF(Colin!$G13768&lt;$B$2,Colin!$I13768,0)</f>
        <v>0</v>
      </c>
      <c r="Q13768" s="38">
        <f>IF(Colin!$G13768&lt;$B$1,Colin!$I13768,0)</f>
        <v>0</v>
      </c>
    </row>
    <row r="13769" spans="12:17" x14ac:dyDescent="0.25">
      <c r="L13769" s="38">
        <f>IF(AND(Colin!$G13769=$B$1,Colin!$H13769=$C$3),Colin!$I13769,)</f>
        <v>0</v>
      </c>
      <c r="M13769" s="38">
        <f>IF(AND(Colin!$G13769=$B$1,Colin!$H13769&lt;=$C$3),Colin!$I13769,)</f>
        <v>0</v>
      </c>
      <c r="N13769" s="38">
        <f>IF(AND(Colin!$G13769=$B$2,Colin!$H13769=$C$3),Colin!$I13769,)</f>
        <v>0</v>
      </c>
      <c r="O13769" s="38">
        <f>IF(AND(Colin!$G13769=$B$2,Colin!$H13769&lt;=$C$3),Colin!$I13769,)</f>
        <v>0</v>
      </c>
      <c r="P13769" s="38">
        <f>IF(Colin!$G13769&lt;$B$2,Colin!$I13769,0)</f>
        <v>0</v>
      </c>
      <c r="Q13769" s="38">
        <f>IF(Colin!$G13769&lt;$B$1,Colin!$I13769,0)</f>
        <v>0</v>
      </c>
    </row>
    <row r="13770" spans="12:17" x14ac:dyDescent="0.25">
      <c r="L13770" s="38">
        <f>IF(AND(Colin!$G13770=$B$1,Colin!$H13770=$C$3),Colin!$I13770,)</f>
        <v>0</v>
      </c>
      <c r="M13770" s="38">
        <f>IF(AND(Colin!$G13770=$B$1,Colin!$H13770&lt;=$C$3),Colin!$I13770,)</f>
        <v>0</v>
      </c>
      <c r="N13770" s="38">
        <f>IF(AND(Colin!$G13770=$B$2,Colin!$H13770=$C$3),Colin!$I13770,)</f>
        <v>0</v>
      </c>
      <c r="O13770" s="38">
        <f>IF(AND(Colin!$G13770=$B$2,Colin!$H13770&lt;=$C$3),Colin!$I13770,)</f>
        <v>0</v>
      </c>
      <c r="P13770" s="38">
        <f>IF(Colin!$G13770&lt;$B$2,Colin!$I13770,0)</f>
        <v>0</v>
      </c>
      <c r="Q13770" s="38">
        <f>IF(Colin!$G13770&lt;$B$1,Colin!$I13770,0)</f>
        <v>0</v>
      </c>
    </row>
    <row r="13771" spans="12:17" x14ac:dyDescent="0.25">
      <c r="L13771" s="38">
        <f>IF(AND(Colin!$G13771=$B$1,Colin!$H13771=$C$3),Colin!$I13771,)</f>
        <v>0</v>
      </c>
      <c r="M13771" s="38">
        <f>IF(AND(Colin!$G13771=$B$1,Colin!$H13771&lt;=$C$3),Colin!$I13771,)</f>
        <v>0</v>
      </c>
      <c r="N13771" s="38">
        <f>IF(AND(Colin!$G13771=$B$2,Colin!$H13771=$C$3),Colin!$I13771,)</f>
        <v>0</v>
      </c>
      <c r="O13771" s="38">
        <f>IF(AND(Colin!$G13771=$B$2,Colin!$H13771&lt;=$C$3),Colin!$I13771,)</f>
        <v>0</v>
      </c>
      <c r="P13771" s="38">
        <f>IF(Colin!$G13771&lt;$B$2,Colin!$I13771,0)</f>
        <v>0</v>
      </c>
      <c r="Q13771" s="38">
        <f>IF(Colin!$G13771&lt;$B$1,Colin!$I13771,0)</f>
        <v>0</v>
      </c>
    </row>
    <row r="13772" spans="12:17" x14ac:dyDescent="0.25">
      <c r="L13772" s="38">
        <f>IF(AND(Colin!$G13772=$B$1,Colin!$H13772=$C$3),Colin!$I13772,)</f>
        <v>0</v>
      </c>
      <c r="M13772" s="38">
        <f>IF(AND(Colin!$G13772=$B$1,Colin!$H13772&lt;=$C$3),Colin!$I13772,)</f>
        <v>0</v>
      </c>
      <c r="N13772" s="38">
        <f>IF(AND(Colin!$G13772=$B$2,Colin!$H13772=$C$3),Colin!$I13772,)</f>
        <v>0</v>
      </c>
      <c r="O13772" s="38">
        <f>IF(AND(Colin!$G13772=$B$2,Colin!$H13772&lt;=$C$3),Colin!$I13772,)</f>
        <v>0</v>
      </c>
      <c r="P13772" s="38">
        <f>IF(Colin!$G13772&lt;$B$2,Colin!$I13772,0)</f>
        <v>0</v>
      </c>
      <c r="Q13772" s="38">
        <f>IF(Colin!$G13772&lt;$B$1,Colin!$I13772,0)</f>
        <v>0</v>
      </c>
    </row>
    <row r="13773" spans="12:17" x14ac:dyDescent="0.25">
      <c r="L13773" s="38">
        <f>IF(AND(Colin!$G13773=$B$1,Colin!$H13773=$C$3),Colin!$I13773,)</f>
        <v>0</v>
      </c>
      <c r="M13773" s="38">
        <f>IF(AND(Colin!$G13773=$B$1,Colin!$H13773&lt;=$C$3),Colin!$I13773,)</f>
        <v>0</v>
      </c>
      <c r="N13773" s="38">
        <f>IF(AND(Colin!$G13773=$B$2,Colin!$H13773=$C$3),Colin!$I13773,)</f>
        <v>0</v>
      </c>
      <c r="O13773" s="38">
        <f>IF(AND(Colin!$G13773=$B$2,Colin!$H13773&lt;=$C$3),Colin!$I13773,)</f>
        <v>0</v>
      </c>
      <c r="P13773" s="38">
        <f>IF(Colin!$G13773&lt;$B$2,Colin!$I13773,0)</f>
        <v>0</v>
      </c>
      <c r="Q13773" s="38">
        <f>IF(Colin!$G13773&lt;$B$1,Colin!$I13773,0)</f>
        <v>0</v>
      </c>
    </row>
    <row r="13774" spans="12:17" x14ac:dyDescent="0.25">
      <c r="L13774" s="38">
        <f>IF(AND(Colin!$G13774=$B$1,Colin!$H13774=$C$3),Colin!$I13774,)</f>
        <v>0</v>
      </c>
      <c r="M13774" s="38">
        <f>IF(AND(Colin!$G13774=$B$1,Colin!$H13774&lt;=$C$3),Colin!$I13774,)</f>
        <v>0</v>
      </c>
      <c r="N13774" s="38">
        <f>IF(AND(Colin!$G13774=$B$2,Colin!$H13774=$C$3),Colin!$I13774,)</f>
        <v>0</v>
      </c>
      <c r="O13774" s="38">
        <f>IF(AND(Colin!$G13774=$B$2,Colin!$H13774&lt;=$C$3),Colin!$I13774,)</f>
        <v>0</v>
      </c>
      <c r="P13774" s="38">
        <f>IF(Colin!$G13774&lt;$B$2,Colin!$I13774,0)</f>
        <v>0</v>
      </c>
      <c r="Q13774" s="38">
        <f>IF(Colin!$G13774&lt;$B$1,Colin!$I13774,0)</f>
        <v>0</v>
      </c>
    </row>
    <row r="13775" spans="12:17" x14ac:dyDescent="0.25">
      <c r="L13775" s="38">
        <f>IF(AND(Colin!$G13775=$B$1,Colin!$H13775=$C$3),Colin!$I13775,)</f>
        <v>0</v>
      </c>
      <c r="M13775" s="38">
        <f>IF(AND(Colin!$G13775=$B$1,Colin!$H13775&lt;=$C$3),Colin!$I13775,)</f>
        <v>0</v>
      </c>
      <c r="N13775" s="38">
        <f>IF(AND(Colin!$G13775=$B$2,Colin!$H13775=$C$3),Colin!$I13775,)</f>
        <v>0</v>
      </c>
      <c r="O13775" s="38">
        <f>IF(AND(Colin!$G13775=$B$2,Colin!$H13775&lt;=$C$3),Colin!$I13775,)</f>
        <v>0</v>
      </c>
      <c r="P13775" s="38">
        <f>IF(Colin!$G13775&lt;$B$2,Colin!$I13775,0)</f>
        <v>0</v>
      </c>
      <c r="Q13775" s="38">
        <f>IF(Colin!$G13775&lt;$B$1,Colin!$I13775,0)</f>
        <v>0</v>
      </c>
    </row>
    <row r="13776" spans="12:17" x14ac:dyDescent="0.25">
      <c r="L13776" s="38">
        <f>IF(AND(Colin!$G13776=$B$1,Colin!$H13776=$C$3),Colin!$I13776,)</f>
        <v>0</v>
      </c>
      <c r="M13776" s="38">
        <f>IF(AND(Colin!$G13776=$B$1,Colin!$H13776&lt;=$C$3),Colin!$I13776,)</f>
        <v>0</v>
      </c>
      <c r="N13776" s="38">
        <f>IF(AND(Colin!$G13776=$B$2,Colin!$H13776=$C$3),Colin!$I13776,)</f>
        <v>0</v>
      </c>
      <c r="O13776" s="38">
        <f>IF(AND(Colin!$G13776=$B$2,Colin!$H13776&lt;=$C$3),Colin!$I13776,)</f>
        <v>0</v>
      </c>
      <c r="P13776" s="38">
        <f>IF(Colin!$G13776&lt;$B$2,Colin!$I13776,0)</f>
        <v>0</v>
      </c>
      <c r="Q13776" s="38">
        <f>IF(Colin!$G13776&lt;$B$1,Colin!$I13776,0)</f>
        <v>0</v>
      </c>
    </row>
    <row r="13777" spans="12:17" x14ac:dyDescent="0.25">
      <c r="L13777" s="38">
        <f>IF(AND(Colin!$G13777=$B$1,Colin!$H13777=$C$3),Colin!$I13777,)</f>
        <v>0</v>
      </c>
      <c r="M13777" s="38">
        <f>IF(AND(Colin!$G13777=$B$1,Colin!$H13777&lt;=$C$3),Colin!$I13777,)</f>
        <v>0</v>
      </c>
      <c r="N13777" s="38">
        <f>IF(AND(Colin!$G13777=$B$2,Colin!$H13777=$C$3),Colin!$I13777,)</f>
        <v>0</v>
      </c>
      <c r="O13777" s="38">
        <f>IF(AND(Colin!$G13777=$B$2,Colin!$H13777&lt;=$C$3),Colin!$I13777,)</f>
        <v>0</v>
      </c>
      <c r="P13777" s="38">
        <f>IF(Colin!$G13777&lt;$B$2,Colin!$I13777,0)</f>
        <v>0</v>
      </c>
      <c r="Q13777" s="38">
        <f>IF(Colin!$G13777&lt;$B$1,Colin!$I13777,0)</f>
        <v>0</v>
      </c>
    </row>
    <row r="13778" spans="12:17" x14ac:dyDescent="0.25">
      <c r="L13778" s="38">
        <f>IF(AND(Colin!$G13778=$B$1,Colin!$H13778=$C$3),Colin!$I13778,)</f>
        <v>0</v>
      </c>
      <c r="M13778" s="38">
        <f>IF(AND(Colin!$G13778=$B$1,Colin!$H13778&lt;=$C$3),Colin!$I13778,)</f>
        <v>0</v>
      </c>
      <c r="N13778" s="38">
        <f>IF(AND(Colin!$G13778=$B$2,Colin!$H13778=$C$3),Colin!$I13778,)</f>
        <v>0</v>
      </c>
      <c r="O13778" s="38">
        <f>IF(AND(Colin!$G13778=$B$2,Colin!$H13778&lt;=$C$3),Colin!$I13778,)</f>
        <v>0</v>
      </c>
      <c r="P13778" s="38">
        <f>IF(Colin!$G13778&lt;$B$2,Colin!$I13778,0)</f>
        <v>0</v>
      </c>
      <c r="Q13778" s="38">
        <f>IF(Colin!$G13778&lt;$B$1,Colin!$I13778,0)</f>
        <v>0</v>
      </c>
    </row>
    <row r="13779" spans="12:17" x14ac:dyDescent="0.25">
      <c r="L13779" s="38">
        <f>IF(AND(Colin!$G13779=$B$1,Colin!$H13779=$C$3),Colin!$I13779,)</f>
        <v>0</v>
      </c>
      <c r="M13779" s="38">
        <f>IF(AND(Colin!$G13779=$B$1,Colin!$H13779&lt;=$C$3),Colin!$I13779,)</f>
        <v>0</v>
      </c>
      <c r="N13779" s="38">
        <f>IF(AND(Colin!$G13779=$B$2,Colin!$H13779=$C$3),Colin!$I13779,)</f>
        <v>0</v>
      </c>
      <c r="O13779" s="38">
        <f>IF(AND(Colin!$G13779=$B$2,Colin!$H13779&lt;=$C$3),Colin!$I13779,)</f>
        <v>0</v>
      </c>
      <c r="P13779" s="38">
        <f>IF(Colin!$G13779&lt;$B$2,Colin!$I13779,0)</f>
        <v>0</v>
      </c>
      <c r="Q13779" s="38">
        <f>IF(Colin!$G13779&lt;$B$1,Colin!$I13779,0)</f>
        <v>0</v>
      </c>
    </row>
    <row r="13780" spans="12:17" x14ac:dyDescent="0.25">
      <c r="L13780" s="38">
        <f>IF(AND(Colin!$G13780=$B$1,Colin!$H13780=$C$3),Colin!$I13780,)</f>
        <v>0</v>
      </c>
      <c r="M13780" s="38">
        <f>IF(AND(Colin!$G13780=$B$1,Colin!$H13780&lt;=$C$3),Colin!$I13780,)</f>
        <v>0</v>
      </c>
      <c r="N13780" s="38">
        <f>IF(AND(Colin!$G13780=$B$2,Colin!$H13780=$C$3),Colin!$I13780,)</f>
        <v>0</v>
      </c>
      <c r="O13780" s="38">
        <f>IF(AND(Colin!$G13780=$B$2,Colin!$H13780&lt;=$C$3),Colin!$I13780,)</f>
        <v>0</v>
      </c>
      <c r="P13780" s="38">
        <f>IF(Colin!$G13780&lt;$B$2,Colin!$I13780,0)</f>
        <v>0</v>
      </c>
      <c r="Q13780" s="38">
        <f>IF(Colin!$G13780&lt;$B$1,Colin!$I13780,0)</f>
        <v>0</v>
      </c>
    </row>
    <row r="13781" spans="12:17" x14ac:dyDescent="0.25">
      <c r="L13781" s="38">
        <f>IF(AND(Colin!$G13781=$B$1,Colin!$H13781=$C$3),Colin!$I13781,)</f>
        <v>0</v>
      </c>
      <c r="M13781" s="38">
        <f>IF(AND(Colin!$G13781=$B$1,Colin!$H13781&lt;=$C$3),Colin!$I13781,)</f>
        <v>0</v>
      </c>
      <c r="N13781" s="38">
        <f>IF(AND(Colin!$G13781=$B$2,Colin!$H13781=$C$3),Colin!$I13781,)</f>
        <v>0</v>
      </c>
      <c r="O13781" s="38">
        <f>IF(AND(Colin!$G13781=$B$2,Colin!$H13781&lt;=$C$3),Colin!$I13781,)</f>
        <v>0</v>
      </c>
      <c r="P13781" s="38">
        <f>IF(Colin!$G13781&lt;$B$2,Colin!$I13781,0)</f>
        <v>0</v>
      </c>
      <c r="Q13781" s="38">
        <f>IF(Colin!$G13781&lt;$B$1,Colin!$I13781,0)</f>
        <v>0</v>
      </c>
    </row>
    <row r="13782" spans="12:17" x14ac:dyDescent="0.25">
      <c r="L13782" s="38">
        <f>IF(AND(Colin!$G13782=$B$1,Colin!$H13782=$C$3),Colin!$I13782,)</f>
        <v>0</v>
      </c>
      <c r="M13782" s="38">
        <f>IF(AND(Colin!$G13782=$B$1,Colin!$H13782&lt;=$C$3),Colin!$I13782,)</f>
        <v>0</v>
      </c>
      <c r="N13782" s="38">
        <f>IF(AND(Colin!$G13782=$B$2,Colin!$H13782=$C$3),Colin!$I13782,)</f>
        <v>0</v>
      </c>
      <c r="O13782" s="38">
        <f>IF(AND(Colin!$G13782=$B$2,Colin!$H13782&lt;=$C$3),Colin!$I13782,)</f>
        <v>0</v>
      </c>
      <c r="P13782" s="38">
        <f>IF(Colin!$G13782&lt;$B$2,Colin!$I13782,0)</f>
        <v>0</v>
      </c>
      <c r="Q13782" s="38">
        <f>IF(Colin!$G13782&lt;$B$1,Colin!$I13782,0)</f>
        <v>0</v>
      </c>
    </row>
    <row r="13783" spans="12:17" x14ac:dyDescent="0.25">
      <c r="L13783" s="38">
        <f>IF(AND(Colin!$G13783=$B$1,Colin!$H13783=$C$3),Colin!$I13783,)</f>
        <v>0</v>
      </c>
      <c r="M13783" s="38">
        <f>IF(AND(Colin!$G13783=$B$1,Colin!$H13783&lt;=$C$3),Colin!$I13783,)</f>
        <v>0</v>
      </c>
      <c r="N13783" s="38">
        <f>IF(AND(Colin!$G13783=$B$2,Colin!$H13783=$C$3),Colin!$I13783,)</f>
        <v>0</v>
      </c>
      <c r="O13783" s="38">
        <f>IF(AND(Colin!$G13783=$B$2,Colin!$H13783&lt;=$C$3),Colin!$I13783,)</f>
        <v>0</v>
      </c>
      <c r="P13783" s="38">
        <f>IF(Colin!$G13783&lt;$B$2,Colin!$I13783,0)</f>
        <v>0</v>
      </c>
      <c r="Q13783" s="38">
        <f>IF(Colin!$G13783&lt;$B$1,Colin!$I13783,0)</f>
        <v>0</v>
      </c>
    </row>
    <row r="13784" spans="12:17" x14ac:dyDescent="0.25">
      <c r="L13784" s="38">
        <f>IF(AND(Colin!$G13784=$B$1,Colin!$H13784=$C$3),Colin!$I13784,)</f>
        <v>0</v>
      </c>
      <c r="M13784" s="38">
        <f>IF(AND(Colin!$G13784=$B$1,Colin!$H13784&lt;=$C$3),Colin!$I13784,)</f>
        <v>0</v>
      </c>
      <c r="N13784" s="38">
        <f>IF(AND(Colin!$G13784=$B$2,Colin!$H13784=$C$3),Colin!$I13784,)</f>
        <v>0</v>
      </c>
      <c r="O13784" s="38">
        <f>IF(AND(Colin!$G13784=$B$2,Colin!$H13784&lt;=$C$3),Colin!$I13784,)</f>
        <v>0</v>
      </c>
      <c r="P13784" s="38">
        <f>IF(Colin!$G13784&lt;$B$2,Colin!$I13784,0)</f>
        <v>0</v>
      </c>
      <c r="Q13784" s="38">
        <f>IF(Colin!$G13784&lt;$B$1,Colin!$I13784,0)</f>
        <v>0</v>
      </c>
    </row>
    <row r="13785" spans="12:17" x14ac:dyDescent="0.25">
      <c r="L13785" s="38">
        <f>IF(AND(Colin!$G13785=$B$1,Colin!$H13785=$C$3),Colin!$I13785,)</f>
        <v>0</v>
      </c>
      <c r="M13785" s="38">
        <f>IF(AND(Colin!$G13785=$B$1,Colin!$H13785&lt;=$C$3),Colin!$I13785,)</f>
        <v>0</v>
      </c>
      <c r="N13785" s="38">
        <f>IF(AND(Colin!$G13785=$B$2,Colin!$H13785=$C$3),Colin!$I13785,)</f>
        <v>0</v>
      </c>
      <c r="O13785" s="38">
        <f>IF(AND(Colin!$G13785=$B$2,Colin!$H13785&lt;=$C$3),Colin!$I13785,)</f>
        <v>0</v>
      </c>
      <c r="P13785" s="38">
        <f>IF(Colin!$G13785&lt;$B$2,Colin!$I13785,0)</f>
        <v>0</v>
      </c>
      <c r="Q13785" s="38">
        <f>IF(Colin!$G13785&lt;$B$1,Colin!$I13785,0)</f>
        <v>0</v>
      </c>
    </row>
    <row r="13786" spans="12:17" x14ac:dyDescent="0.25">
      <c r="L13786" s="38">
        <f>IF(AND(Colin!$G13786=$B$1,Colin!$H13786=$C$3),Colin!$I13786,)</f>
        <v>0</v>
      </c>
      <c r="M13786" s="38">
        <f>IF(AND(Colin!$G13786=$B$1,Colin!$H13786&lt;=$C$3),Colin!$I13786,)</f>
        <v>0</v>
      </c>
      <c r="N13786" s="38">
        <f>IF(AND(Colin!$G13786=$B$2,Colin!$H13786=$C$3),Colin!$I13786,)</f>
        <v>0</v>
      </c>
      <c r="O13786" s="38">
        <f>IF(AND(Colin!$G13786=$B$2,Colin!$H13786&lt;=$C$3),Colin!$I13786,)</f>
        <v>0</v>
      </c>
      <c r="P13786" s="38">
        <f>IF(Colin!$G13786&lt;$B$2,Colin!$I13786,0)</f>
        <v>0</v>
      </c>
      <c r="Q13786" s="38">
        <f>IF(Colin!$G13786&lt;$B$1,Colin!$I13786,0)</f>
        <v>0</v>
      </c>
    </row>
    <row r="13787" spans="12:17" x14ac:dyDescent="0.25">
      <c r="L13787" s="38">
        <f>IF(AND(Colin!$G13787=$B$1,Colin!$H13787=$C$3),Colin!$I13787,)</f>
        <v>0</v>
      </c>
      <c r="M13787" s="38">
        <f>IF(AND(Colin!$G13787=$B$1,Colin!$H13787&lt;=$C$3),Colin!$I13787,)</f>
        <v>0</v>
      </c>
      <c r="N13787" s="38">
        <f>IF(AND(Colin!$G13787=$B$2,Colin!$H13787=$C$3),Colin!$I13787,)</f>
        <v>0</v>
      </c>
      <c r="O13787" s="38">
        <f>IF(AND(Colin!$G13787=$B$2,Colin!$H13787&lt;=$C$3),Colin!$I13787,)</f>
        <v>0</v>
      </c>
      <c r="P13787" s="38">
        <f>IF(Colin!$G13787&lt;$B$2,Colin!$I13787,0)</f>
        <v>0</v>
      </c>
      <c r="Q13787" s="38">
        <f>IF(Colin!$G13787&lt;$B$1,Colin!$I13787,0)</f>
        <v>0</v>
      </c>
    </row>
    <row r="13788" spans="12:17" x14ac:dyDescent="0.25">
      <c r="L13788" s="38">
        <f>IF(AND(Colin!$G13788=$B$1,Colin!$H13788=$C$3),Colin!$I13788,)</f>
        <v>0</v>
      </c>
      <c r="M13788" s="38">
        <f>IF(AND(Colin!$G13788=$B$1,Colin!$H13788&lt;=$C$3),Colin!$I13788,)</f>
        <v>0</v>
      </c>
      <c r="N13788" s="38">
        <f>IF(AND(Colin!$G13788=$B$2,Colin!$H13788=$C$3),Colin!$I13788,)</f>
        <v>0</v>
      </c>
      <c r="O13788" s="38">
        <f>IF(AND(Colin!$G13788=$B$2,Colin!$H13788&lt;=$C$3),Colin!$I13788,)</f>
        <v>0</v>
      </c>
      <c r="P13788" s="38">
        <f>IF(Colin!$G13788&lt;$B$2,Colin!$I13788,0)</f>
        <v>0</v>
      </c>
      <c r="Q13788" s="38">
        <f>IF(Colin!$G13788&lt;$B$1,Colin!$I13788,0)</f>
        <v>0</v>
      </c>
    </row>
    <row r="13789" spans="12:17" x14ac:dyDescent="0.25">
      <c r="L13789" s="38">
        <f>IF(AND(Colin!$G13789=$B$1,Colin!$H13789=$C$3),Colin!$I13789,)</f>
        <v>0</v>
      </c>
      <c r="M13789" s="38">
        <f>IF(AND(Colin!$G13789=$B$1,Colin!$H13789&lt;=$C$3),Colin!$I13789,)</f>
        <v>0</v>
      </c>
      <c r="N13789" s="38">
        <f>IF(AND(Colin!$G13789=$B$2,Colin!$H13789=$C$3),Colin!$I13789,)</f>
        <v>0</v>
      </c>
      <c r="O13789" s="38">
        <f>IF(AND(Colin!$G13789=$B$2,Colin!$H13789&lt;=$C$3),Colin!$I13789,)</f>
        <v>0</v>
      </c>
      <c r="P13789" s="38">
        <f>IF(Colin!$G13789&lt;$B$2,Colin!$I13789,0)</f>
        <v>0</v>
      </c>
      <c r="Q13789" s="38">
        <f>IF(Colin!$G13789&lt;$B$1,Colin!$I13789,0)</f>
        <v>0</v>
      </c>
    </row>
    <row r="13790" spans="12:17" x14ac:dyDescent="0.25">
      <c r="L13790" s="38">
        <f>IF(AND(Colin!$G13790=$B$1,Colin!$H13790=$C$3),Colin!$I13790,)</f>
        <v>0</v>
      </c>
      <c r="M13790" s="38">
        <f>IF(AND(Colin!$G13790=$B$1,Colin!$H13790&lt;=$C$3),Colin!$I13790,)</f>
        <v>0</v>
      </c>
      <c r="N13790" s="38">
        <f>IF(AND(Colin!$G13790=$B$2,Colin!$H13790=$C$3),Colin!$I13790,)</f>
        <v>0</v>
      </c>
      <c r="O13790" s="38">
        <f>IF(AND(Colin!$G13790=$B$2,Colin!$H13790&lt;=$C$3),Colin!$I13790,)</f>
        <v>0</v>
      </c>
      <c r="P13790" s="38">
        <f>IF(Colin!$G13790&lt;$B$2,Colin!$I13790,0)</f>
        <v>0</v>
      </c>
      <c r="Q13790" s="38">
        <f>IF(Colin!$G13790&lt;$B$1,Colin!$I13790,0)</f>
        <v>0</v>
      </c>
    </row>
    <row r="13791" spans="12:17" x14ac:dyDescent="0.25">
      <c r="L13791" s="38">
        <f>IF(AND(Colin!$G13791=$B$1,Colin!$H13791=$C$3),Colin!$I13791,)</f>
        <v>0</v>
      </c>
      <c r="M13791" s="38">
        <f>IF(AND(Colin!$G13791=$B$1,Colin!$H13791&lt;=$C$3),Colin!$I13791,)</f>
        <v>0</v>
      </c>
      <c r="N13791" s="38">
        <f>IF(AND(Colin!$G13791=$B$2,Colin!$H13791=$C$3),Colin!$I13791,)</f>
        <v>0</v>
      </c>
      <c r="O13791" s="38">
        <f>IF(AND(Colin!$G13791=$B$2,Colin!$H13791&lt;=$C$3),Colin!$I13791,)</f>
        <v>0</v>
      </c>
      <c r="P13791" s="38">
        <f>IF(Colin!$G13791&lt;$B$2,Colin!$I13791,0)</f>
        <v>0</v>
      </c>
      <c r="Q13791" s="38">
        <f>IF(Colin!$G13791&lt;$B$1,Colin!$I13791,0)</f>
        <v>0</v>
      </c>
    </row>
    <row r="13792" spans="12:17" x14ac:dyDescent="0.25">
      <c r="L13792" s="38">
        <f>IF(AND(Colin!$G13792=$B$1,Colin!$H13792=$C$3),Colin!$I13792,)</f>
        <v>0</v>
      </c>
      <c r="M13792" s="38">
        <f>IF(AND(Colin!$G13792=$B$1,Colin!$H13792&lt;=$C$3),Colin!$I13792,)</f>
        <v>0</v>
      </c>
      <c r="N13792" s="38">
        <f>IF(AND(Colin!$G13792=$B$2,Colin!$H13792=$C$3),Colin!$I13792,)</f>
        <v>0</v>
      </c>
      <c r="O13792" s="38">
        <f>IF(AND(Colin!$G13792=$B$2,Colin!$H13792&lt;=$C$3),Colin!$I13792,)</f>
        <v>0</v>
      </c>
      <c r="P13792" s="38">
        <f>IF(Colin!$G13792&lt;$B$2,Colin!$I13792,0)</f>
        <v>0</v>
      </c>
      <c r="Q13792" s="38">
        <f>IF(Colin!$G13792&lt;$B$1,Colin!$I13792,0)</f>
        <v>0</v>
      </c>
    </row>
    <row r="13793" spans="12:17" x14ac:dyDescent="0.25">
      <c r="L13793" s="38">
        <f>IF(AND(Colin!$G13793=$B$1,Colin!$H13793=$C$3),Colin!$I13793,)</f>
        <v>0</v>
      </c>
      <c r="M13793" s="38">
        <f>IF(AND(Colin!$G13793=$B$1,Colin!$H13793&lt;=$C$3),Colin!$I13793,)</f>
        <v>0</v>
      </c>
      <c r="N13793" s="38">
        <f>IF(AND(Colin!$G13793=$B$2,Colin!$H13793=$C$3),Colin!$I13793,)</f>
        <v>0</v>
      </c>
      <c r="O13793" s="38">
        <f>IF(AND(Colin!$G13793=$B$2,Colin!$H13793&lt;=$C$3),Colin!$I13793,)</f>
        <v>0</v>
      </c>
      <c r="P13793" s="38">
        <f>IF(Colin!$G13793&lt;$B$2,Colin!$I13793,0)</f>
        <v>0</v>
      </c>
      <c r="Q13793" s="38">
        <f>IF(Colin!$G13793&lt;$B$1,Colin!$I13793,0)</f>
        <v>0</v>
      </c>
    </row>
    <row r="13794" spans="12:17" x14ac:dyDescent="0.25">
      <c r="L13794" s="38">
        <f>IF(AND(Colin!$G13794=$B$1,Colin!$H13794=$C$3),Colin!$I13794,)</f>
        <v>0</v>
      </c>
      <c r="M13794" s="38">
        <f>IF(AND(Colin!$G13794=$B$1,Colin!$H13794&lt;=$C$3),Colin!$I13794,)</f>
        <v>0</v>
      </c>
      <c r="N13794" s="38">
        <f>IF(AND(Colin!$G13794=$B$2,Colin!$H13794=$C$3),Colin!$I13794,)</f>
        <v>0</v>
      </c>
      <c r="O13794" s="38">
        <f>IF(AND(Colin!$G13794=$B$2,Colin!$H13794&lt;=$C$3),Colin!$I13794,)</f>
        <v>0</v>
      </c>
      <c r="P13794" s="38">
        <f>IF(Colin!$G13794&lt;$B$2,Colin!$I13794,0)</f>
        <v>0</v>
      </c>
      <c r="Q13794" s="38">
        <f>IF(Colin!$G13794&lt;$B$1,Colin!$I13794,0)</f>
        <v>0</v>
      </c>
    </row>
    <row r="13795" spans="12:17" x14ac:dyDescent="0.25">
      <c r="L13795" s="38">
        <f>IF(AND(Colin!$G13795=$B$1,Colin!$H13795=$C$3),Colin!$I13795,)</f>
        <v>0</v>
      </c>
      <c r="M13795" s="38">
        <f>IF(AND(Colin!$G13795=$B$1,Colin!$H13795&lt;=$C$3),Colin!$I13795,)</f>
        <v>0</v>
      </c>
      <c r="N13795" s="38">
        <f>IF(AND(Colin!$G13795=$B$2,Colin!$H13795=$C$3),Colin!$I13795,)</f>
        <v>0</v>
      </c>
      <c r="O13795" s="38">
        <f>IF(AND(Colin!$G13795=$B$2,Colin!$H13795&lt;=$C$3),Colin!$I13795,)</f>
        <v>0</v>
      </c>
      <c r="P13795" s="38">
        <f>IF(Colin!$G13795&lt;$B$2,Colin!$I13795,0)</f>
        <v>0</v>
      </c>
      <c r="Q13795" s="38">
        <f>IF(Colin!$G13795&lt;$B$1,Colin!$I13795,0)</f>
        <v>0</v>
      </c>
    </row>
    <row r="13796" spans="12:17" x14ac:dyDescent="0.25">
      <c r="L13796" s="38">
        <f>IF(AND(Colin!$G13796=$B$1,Colin!$H13796=$C$3),Colin!$I13796,)</f>
        <v>0</v>
      </c>
      <c r="M13796" s="38">
        <f>IF(AND(Colin!$G13796=$B$1,Colin!$H13796&lt;=$C$3),Colin!$I13796,)</f>
        <v>0</v>
      </c>
      <c r="N13796" s="38">
        <f>IF(AND(Colin!$G13796=$B$2,Colin!$H13796=$C$3),Colin!$I13796,)</f>
        <v>0</v>
      </c>
      <c r="O13796" s="38">
        <f>IF(AND(Colin!$G13796=$B$2,Colin!$H13796&lt;=$C$3),Colin!$I13796,)</f>
        <v>0</v>
      </c>
      <c r="P13796" s="38">
        <f>IF(Colin!$G13796&lt;$B$2,Colin!$I13796,0)</f>
        <v>0</v>
      </c>
      <c r="Q13796" s="38">
        <f>IF(Colin!$G13796&lt;$B$1,Colin!$I13796,0)</f>
        <v>0</v>
      </c>
    </row>
    <row r="13797" spans="12:17" x14ac:dyDescent="0.25">
      <c r="L13797" s="38">
        <f>IF(AND(Colin!$G13797=$B$1,Colin!$H13797=$C$3),Colin!$I13797,)</f>
        <v>0</v>
      </c>
      <c r="M13797" s="38">
        <f>IF(AND(Colin!$G13797=$B$1,Colin!$H13797&lt;=$C$3),Colin!$I13797,)</f>
        <v>0</v>
      </c>
      <c r="N13797" s="38">
        <f>IF(AND(Colin!$G13797=$B$2,Colin!$H13797=$C$3),Colin!$I13797,)</f>
        <v>0</v>
      </c>
      <c r="O13797" s="38">
        <f>IF(AND(Colin!$G13797=$B$2,Colin!$H13797&lt;=$C$3),Colin!$I13797,)</f>
        <v>0</v>
      </c>
      <c r="P13797" s="38">
        <f>IF(Colin!$G13797&lt;$B$2,Colin!$I13797,0)</f>
        <v>0</v>
      </c>
      <c r="Q13797" s="38">
        <f>IF(Colin!$G13797&lt;$B$1,Colin!$I13797,0)</f>
        <v>0</v>
      </c>
    </row>
    <row r="13798" spans="12:17" x14ac:dyDescent="0.25">
      <c r="L13798" s="38">
        <f>IF(AND(Colin!$G13798=$B$1,Colin!$H13798=$C$3),Colin!$I13798,)</f>
        <v>0</v>
      </c>
      <c r="M13798" s="38">
        <f>IF(AND(Colin!$G13798=$B$1,Colin!$H13798&lt;=$C$3),Colin!$I13798,)</f>
        <v>0</v>
      </c>
      <c r="N13798" s="38">
        <f>IF(AND(Colin!$G13798=$B$2,Colin!$H13798=$C$3),Colin!$I13798,)</f>
        <v>0</v>
      </c>
      <c r="O13798" s="38">
        <f>IF(AND(Colin!$G13798=$B$2,Colin!$H13798&lt;=$C$3),Colin!$I13798,)</f>
        <v>0</v>
      </c>
      <c r="P13798" s="38">
        <f>IF(Colin!$G13798&lt;$B$2,Colin!$I13798,0)</f>
        <v>0</v>
      </c>
      <c r="Q13798" s="38">
        <f>IF(Colin!$G13798&lt;$B$1,Colin!$I13798,0)</f>
        <v>0</v>
      </c>
    </row>
    <row r="13799" spans="12:17" x14ac:dyDescent="0.25">
      <c r="L13799" s="38">
        <f>IF(AND(Colin!$G13799=$B$1,Colin!$H13799=$C$3),Colin!$I13799,)</f>
        <v>0</v>
      </c>
      <c r="M13799" s="38">
        <f>IF(AND(Colin!$G13799=$B$1,Colin!$H13799&lt;=$C$3),Colin!$I13799,)</f>
        <v>0</v>
      </c>
      <c r="N13799" s="38">
        <f>IF(AND(Colin!$G13799=$B$2,Colin!$H13799=$C$3),Colin!$I13799,)</f>
        <v>0</v>
      </c>
      <c r="O13799" s="38">
        <f>IF(AND(Colin!$G13799=$B$2,Colin!$H13799&lt;=$C$3),Colin!$I13799,)</f>
        <v>0</v>
      </c>
      <c r="P13799" s="38">
        <f>IF(Colin!$G13799&lt;$B$2,Colin!$I13799,0)</f>
        <v>0</v>
      </c>
      <c r="Q13799" s="38">
        <f>IF(Colin!$G13799&lt;$B$1,Colin!$I13799,0)</f>
        <v>0</v>
      </c>
    </row>
    <row r="13800" spans="12:17" x14ac:dyDescent="0.25">
      <c r="L13800" s="38">
        <f>IF(AND(Colin!$G13800=$B$1,Colin!$H13800=$C$3),Colin!$I13800,)</f>
        <v>0</v>
      </c>
      <c r="M13800" s="38">
        <f>IF(AND(Colin!$G13800=$B$1,Colin!$H13800&lt;=$C$3),Colin!$I13800,)</f>
        <v>0</v>
      </c>
      <c r="N13800" s="38">
        <f>IF(AND(Colin!$G13800=$B$2,Colin!$H13800=$C$3),Colin!$I13800,)</f>
        <v>0</v>
      </c>
      <c r="O13800" s="38">
        <f>IF(AND(Colin!$G13800=$B$2,Colin!$H13800&lt;=$C$3),Colin!$I13800,)</f>
        <v>0</v>
      </c>
      <c r="P13800" s="38">
        <f>IF(Colin!$G13800&lt;$B$2,Colin!$I13800,0)</f>
        <v>0</v>
      </c>
      <c r="Q13800" s="38">
        <f>IF(Colin!$G13800&lt;$B$1,Colin!$I13800,0)</f>
        <v>0</v>
      </c>
    </row>
    <row r="13801" spans="12:17" x14ac:dyDescent="0.25">
      <c r="L13801" s="38">
        <f>IF(AND(Colin!$G13801=$B$1,Colin!$H13801=$C$3),Colin!$I13801,)</f>
        <v>0</v>
      </c>
      <c r="M13801" s="38">
        <f>IF(AND(Colin!$G13801=$B$1,Colin!$H13801&lt;=$C$3),Colin!$I13801,)</f>
        <v>0</v>
      </c>
      <c r="N13801" s="38">
        <f>IF(AND(Colin!$G13801=$B$2,Colin!$H13801=$C$3),Colin!$I13801,)</f>
        <v>0</v>
      </c>
      <c r="O13801" s="38">
        <f>IF(AND(Colin!$G13801=$B$2,Colin!$H13801&lt;=$C$3),Colin!$I13801,)</f>
        <v>0</v>
      </c>
      <c r="P13801" s="38">
        <f>IF(Colin!$G13801&lt;$B$2,Colin!$I13801,0)</f>
        <v>0</v>
      </c>
      <c r="Q13801" s="38">
        <f>IF(Colin!$G13801&lt;$B$1,Colin!$I13801,0)</f>
        <v>0</v>
      </c>
    </row>
    <row r="13802" spans="12:17" x14ac:dyDescent="0.25">
      <c r="L13802" s="38">
        <f>IF(AND(Colin!$G13802=$B$1,Colin!$H13802=$C$3),Colin!$I13802,)</f>
        <v>0</v>
      </c>
      <c r="M13802" s="38">
        <f>IF(AND(Colin!$G13802=$B$1,Colin!$H13802&lt;=$C$3),Colin!$I13802,)</f>
        <v>0</v>
      </c>
      <c r="N13802" s="38">
        <f>IF(AND(Colin!$G13802=$B$2,Colin!$H13802=$C$3),Colin!$I13802,)</f>
        <v>0</v>
      </c>
      <c r="O13802" s="38">
        <f>IF(AND(Colin!$G13802=$B$2,Colin!$H13802&lt;=$C$3),Colin!$I13802,)</f>
        <v>0</v>
      </c>
      <c r="P13802" s="38">
        <f>IF(Colin!$G13802&lt;$B$2,Colin!$I13802,0)</f>
        <v>0</v>
      </c>
      <c r="Q13802" s="38">
        <f>IF(Colin!$G13802&lt;$B$1,Colin!$I13802,0)</f>
        <v>0</v>
      </c>
    </row>
    <row r="13803" spans="12:17" x14ac:dyDescent="0.25">
      <c r="L13803" s="38">
        <f>IF(AND(Colin!$G13803=$B$1,Colin!$H13803=$C$3),Colin!$I13803,)</f>
        <v>0</v>
      </c>
      <c r="M13803" s="38">
        <f>IF(AND(Colin!$G13803=$B$1,Colin!$H13803&lt;=$C$3),Colin!$I13803,)</f>
        <v>0</v>
      </c>
      <c r="N13803" s="38">
        <f>IF(AND(Colin!$G13803=$B$2,Colin!$H13803=$C$3),Colin!$I13803,)</f>
        <v>0</v>
      </c>
      <c r="O13803" s="38">
        <f>IF(AND(Colin!$G13803=$B$2,Colin!$H13803&lt;=$C$3),Colin!$I13803,)</f>
        <v>0</v>
      </c>
      <c r="P13803" s="38">
        <f>IF(Colin!$G13803&lt;$B$2,Colin!$I13803,0)</f>
        <v>0</v>
      </c>
      <c r="Q13803" s="38">
        <f>IF(Colin!$G13803&lt;$B$1,Colin!$I13803,0)</f>
        <v>0</v>
      </c>
    </row>
    <row r="13804" spans="12:17" x14ac:dyDescent="0.25">
      <c r="L13804" s="38">
        <f>IF(AND(Colin!$G13804=$B$1,Colin!$H13804=$C$3),Colin!$I13804,)</f>
        <v>0</v>
      </c>
      <c r="M13804" s="38">
        <f>IF(AND(Colin!$G13804=$B$1,Colin!$H13804&lt;=$C$3),Colin!$I13804,)</f>
        <v>0</v>
      </c>
      <c r="N13804" s="38">
        <f>IF(AND(Colin!$G13804=$B$2,Colin!$H13804=$C$3),Colin!$I13804,)</f>
        <v>0</v>
      </c>
      <c r="O13804" s="38">
        <f>IF(AND(Colin!$G13804=$B$2,Colin!$H13804&lt;=$C$3),Colin!$I13804,)</f>
        <v>0</v>
      </c>
      <c r="P13804" s="38">
        <f>IF(Colin!$G13804&lt;$B$2,Colin!$I13804,0)</f>
        <v>0</v>
      </c>
      <c r="Q13804" s="38">
        <f>IF(Colin!$G13804&lt;$B$1,Colin!$I13804,0)</f>
        <v>0</v>
      </c>
    </row>
    <row r="13805" spans="12:17" x14ac:dyDescent="0.25">
      <c r="L13805" s="38">
        <f>IF(AND(Colin!$G13805=$B$1,Colin!$H13805=$C$3),Colin!$I13805,)</f>
        <v>0</v>
      </c>
      <c r="M13805" s="38">
        <f>IF(AND(Colin!$G13805=$B$1,Colin!$H13805&lt;=$C$3),Colin!$I13805,)</f>
        <v>0</v>
      </c>
      <c r="N13805" s="38">
        <f>IF(AND(Colin!$G13805=$B$2,Colin!$H13805=$C$3),Colin!$I13805,)</f>
        <v>0</v>
      </c>
      <c r="O13805" s="38">
        <f>IF(AND(Colin!$G13805=$B$2,Colin!$H13805&lt;=$C$3),Colin!$I13805,)</f>
        <v>0</v>
      </c>
      <c r="P13805" s="38">
        <f>IF(Colin!$G13805&lt;$B$2,Colin!$I13805,0)</f>
        <v>0</v>
      </c>
      <c r="Q13805" s="38">
        <f>IF(Colin!$G13805&lt;$B$1,Colin!$I13805,0)</f>
        <v>0</v>
      </c>
    </row>
    <row r="13806" spans="12:17" x14ac:dyDescent="0.25">
      <c r="L13806" s="38">
        <f>IF(AND(Colin!$G13806=$B$1,Colin!$H13806=$C$3),Colin!$I13806,)</f>
        <v>0</v>
      </c>
      <c r="M13806" s="38">
        <f>IF(AND(Colin!$G13806=$B$1,Colin!$H13806&lt;=$C$3),Colin!$I13806,)</f>
        <v>0</v>
      </c>
      <c r="N13806" s="38">
        <f>IF(AND(Colin!$G13806=$B$2,Colin!$H13806=$C$3),Colin!$I13806,)</f>
        <v>0</v>
      </c>
      <c r="O13806" s="38">
        <f>IF(AND(Colin!$G13806=$B$2,Colin!$H13806&lt;=$C$3),Colin!$I13806,)</f>
        <v>0</v>
      </c>
      <c r="P13806" s="38">
        <f>IF(Colin!$G13806&lt;$B$2,Colin!$I13806,0)</f>
        <v>0</v>
      </c>
      <c r="Q13806" s="38">
        <f>IF(Colin!$G13806&lt;$B$1,Colin!$I13806,0)</f>
        <v>0</v>
      </c>
    </row>
    <row r="13807" spans="12:17" x14ac:dyDescent="0.25">
      <c r="L13807" s="38">
        <f>IF(AND(Colin!$G13807=$B$1,Colin!$H13807=$C$3),Colin!$I13807,)</f>
        <v>0</v>
      </c>
      <c r="M13807" s="38">
        <f>IF(AND(Colin!$G13807=$B$1,Colin!$H13807&lt;=$C$3),Colin!$I13807,)</f>
        <v>0</v>
      </c>
      <c r="N13807" s="38">
        <f>IF(AND(Colin!$G13807=$B$2,Colin!$H13807=$C$3),Colin!$I13807,)</f>
        <v>0</v>
      </c>
      <c r="O13807" s="38">
        <f>IF(AND(Colin!$G13807=$B$2,Colin!$H13807&lt;=$C$3),Colin!$I13807,)</f>
        <v>0</v>
      </c>
      <c r="P13807" s="38">
        <f>IF(Colin!$G13807&lt;$B$2,Colin!$I13807,0)</f>
        <v>0</v>
      </c>
      <c r="Q13807" s="38">
        <f>IF(Colin!$G13807&lt;$B$1,Colin!$I13807,0)</f>
        <v>0</v>
      </c>
    </row>
    <row r="13808" spans="12:17" x14ac:dyDescent="0.25">
      <c r="L13808" s="38">
        <f>IF(AND(Colin!$G13808=$B$1,Colin!$H13808=$C$3),Colin!$I13808,)</f>
        <v>0</v>
      </c>
      <c r="M13808" s="38">
        <f>IF(AND(Colin!$G13808=$B$1,Colin!$H13808&lt;=$C$3),Colin!$I13808,)</f>
        <v>0</v>
      </c>
      <c r="N13808" s="38">
        <f>IF(AND(Colin!$G13808=$B$2,Colin!$H13808=$C$3),Colin!$I13808,)</f>
        <v>0</v>
      </c>
      <c r="O13808" s="38">
        <f>IF(AND(Colin!$G13808=$B$2,Colin!$H13808&lt;=$C$3),Colin!$I13808,)</f>
        <v>0</v>
      </c>
      <c r="P13808" s="38">
        <f>IF(Colin!$G13808&lt;$B$2,Colin!$I13808,0)</f>
        <v>0</v>
      </c>
      <c r="Q13808" s="38">
        <f>IF(Colin!$G13808&lt;$B$1,Colin!$I13808,0)</f>
        <v>0</v>
      </c>
    </row>
    <row r="13809" spans="12:17" x14ac:dyDescent="0.25">
      <c r="L13809" s="38">
        <f>IF(AND(Colin!$G13809=$B$1,Colin!$H13809=$C$3),Colin!$I13809,)</f>
        <v>0</v>
      </c>
      <c r="M13809" s="38">
        <f>IF(AND(Colin!$G13809=$B$1,Colin!$H13809&lt;=$C$3),Colin!$I13809,)</f>
        <v>0</v>
      </c>
      <c r="N13809" s="38">
        <f>IF(AND(Colin!$G13809=$B$2,Colin!$H13809=$C$3),Colin!$I13809,)</f>
        <v>0</v>
      </c>
      <c r="O13809" s="38">
        <f>IF(AND(Colin!$G13809=$B$2,Colin!$H13809&lt;=$C$3),Colin!$I13809,)</f>
        <v>0</v>
      </c>
      <c r="P13809" s="38">
        <f>IF(Colin!$G13809&lt;$B$2,Colin!$I13809,0)</f>
        <v>0</v>
      </c>
      <c r="Q13809" s="38">
        <f>IF(Colin!$G13809&lt;$B$1,Colin!$I13809,0)</f>
        <v>0</v>
      </c>
    </row>
    <row r="13810" spans="12:17" x14ac:dyDescent="0.25">
      <c r="L13810" s="38">
        <f>IF(AND(Colin!$G13810=$B$1,Colin!$H13810=$C$3),Colin!$I13810,)</f>
        <v>0</v>
      </c>
      <c r="M13810" s="38">
        <f>IF(AND(Colin!$G13810=$B$1,Colin!$H13810&lt;=$C$3),Colin!$I13810,)</f>
        <v>0</v>
      </c>
      <c r="N13810" s="38">
        <f>IF(AND(Colin!$G13810=$B$2,Colin!$H13810=$C$3),Colin!$I13810,)</f>
        <v>0</v>
      </c>
      <c r="O13810" s="38">
        <f>IF(AND(Colin!$G13810=$B$2,Colin!$H13810&lt;=$C$3),Colin!$I13810,)</f>
        <v>0</v>
      </c>
      <c r="P13810" s="38">
        <f>IF(Colin!$G13810&lt;$B$2,Colin!$I13810,0)</f>
        <v>0</v>
      </c>
      <c r="Q13810" s="38">
        <f>IF(Colin!$G13810&lt;$B$1,Colin!$I13810,0)</f>
        <v>0</v>
      </c>
    </row>
    <row r="13811" spans="12:17" x14ac:dyDescent="0.25">
      <c r="L13811" s="38">
        <f>IF(AND(Colin!$G13811=$B$1,Colin!$H13811=$C$3),Colin!$I13811,)</f>
        <v>0</v>
      </c>
      <c r="M13811" s="38">
        <f>IF(AND(Colin!$G13811=$B$1,Colin!$H13811&lt;=$C$3),Colin!$I13811,)</f>
        <v>0</v>
      </c>
      <c r="N13811" s="38">
        <f>IF(AND(Colin!$G13811=$B$2,Colin!$H13811=$C$3),Colin!$I13811,)</f>
        <v>0</v>
      </c>
      <c r="O13811" s="38">
        <f>IF(AND(Colin!$G13811=$B$2,Colin!$H13811&lt;=$C$3),Colin!$I13811,)</f>
        <v>0</v>
      </c>
      <c r="P13811" s="38">
        <f>IF(Colin!$G13811&lt;$B$2,Colin!$I13811,0)</f>
        <v>0</v>
      </c>
      <c r="Q13811" s="38">
        <f>IF(Colin!$G13811&lt;$B$1,Colin!$I13811,0)</f>
        <v>0</v>
      </c>
    </row>
    <row r="13812" spans="12:17" x14ac:dyDescent="0.25">
      <c r="L13812" s="38">
        <f>IF(AND(Colin!$G13812=$B$1,Colin!$H13812=$C$3),Colin!$I13812,)</f>
        <v>0</v>
      </c>
      <c r="M13812" s="38">
        <f>IF(AND(Colin!$G13812=$B$1,Colin!$H13812&lt;=$C$3),Colin!$I13812,)</f>
        <v>0</v>
      </c>
      <c r="N13812" s="38">
        <f>IF(AND(Colin!$G13812=$B$2,Colin!$H13812=$C$3),Colin!$I13812,)</f>
        <v>0</v>
      </c>
      <c r="O13812" s="38">
        <f>IF(AND(Colin!$G13812=$B$2,Colin!$H13812&lt;=$C$3),Colin!$I13812,)</f>
        <v>0</v>
      </c>
      <c r="P13812" s="38">
        <f>IF(Colin!$G13812&lt;$B$2,Colin!$I13812,0)</f>
        <v>0</v>
      </c>
      <c r="Q13812" s="38">
        <f>IF(Colin!$G13812&lt;$B$1,Colin!$I13812,0)</f>
        <v>0</v>
      </c>
    </row>
    <row r="13813" spans="12:17" x14ac:dyDescent="0.25">
      <c r="L13813" s="38">
        <f>IF(AND(Colin!$G13813=$B$1,Colin!$H13813=$C$3),Colin!$I13813,)</f>
        <v>0</v>
      </c>
      <c r="M13813" s="38">
        <f>IF(AND(Colin!$G13813=$B$1,Colin!$H13813&lt;=$C$3),Colin!$I13813,)</f>
        <v>0</v>
      </c>
      <c r="N13813" s="38">
        <f>IF(AND(Colin!$G13813=$B$2,Colin!$H13813=$C$3),Colin!$I13813,)</f>
        <v>0</v>
      </c>
      <c r="O13813" s="38">
        <f>IF(AND(Colin!$G13813=$B$2,Colin!$H13813&lt;=$C$3),Colin!$I13813,)</f>
        <v>0</v>
      </c>
      <c r="P13813" s="38">
        <f>IF(Colin!$G13813&lt;$B$2,Colin!$I13813,0)</f>
        <v>0</v>
      </c>
      <c r="Q13813" s="38">
        <f>IF(Colin!$G13813&lt;$B$1,Colin!$I13813,0)</f>
        <v>0</v>
      </c>
    </row>
    <row r="13814" spans="12:17" x14ac:dyDescent="0.25">
      <c r="L13814" s="38">
        <f>IF(AND(Colin!$G13814=$B$1,Colin!$H13814=$C$3),Colin!$I13814,)</f>
        <v>0</v>
      </c>
      <c r="M13814" s="38">
        <f>IF(AND(Colin!$G13814=$B$1,Colin!$H13814&lt;=$C$3),Colin!$I13814,)</f>
        <v>0</v>
      </c>
      <c r="N13814" s="38">
        <f>IF(AND(Colin!$G13814=$B$2,Colin!$H13814=$C$3),Colin!$I13814,)</f>
        <v>0</v>
      </c>
      <c r="O13814" s="38">
        <f>IF(AND(Colin!$G13814=$B$2,Colin!$H13814&lt;=$C$3),Colin!$I13814,)</f>
        <v>0</v>
      </c>
      <c r="P13814" s="38">
        <f>IF(Colin!$G13814&lt;$B$2,Colin!$I13814,0)</f>
        <v>0</v>
      </c>
      <c r="Q13814" s="38">
        <f>IF(Colin!$G13814&lt;$B$1,Colin!$I13814,0)</f>
        <v>0</v>
      </c>
    </row>
    <row r="13815" spans="12:17" x14ac:dyDescent="0.25">
      <c r="L13815" s="38">
        <f>IF(AND(Colin!$G13815=$B$1,Colin!$H13815=$C$3),Colin!$I13815,)</f>
        <v>0</v>
      </c>
      <c r="M13815" s="38">
        <f>IF(AND(Colin!$G13815=$B$1,Colin!$H13815&lt;=$C$3),Colin!$I13815,)</f>
        <v>0</v>
      </c>
      <c r="N13815" s="38">
        <f>IF(AND(Colin!$G13815=$B$2,Colin!$H13815=$C$3),Colin!$I13815,)</f>
        <v>0</v>
      </c>
      <c r="O13815" s="38">
        <f>IF(AND(Colin!$G13815=$B$2,Colin!$H13815&lt;=$C$3),Colin!$I13815,)</f>
        <v>0</v>
      </c>
      <c r="P13815" s="38">
        <f>IF(Colin!$G13815&lt;$B$2,Colin!$I13815,0)</f>
        <v>0</v>
      </c>
      <c r="Q13815" s="38">
        <f>IF(Colin!$G13815&lt;$B$1,Colin!$I13815,0)</f>
        <v>0</v>
      </c>
    </row>
    <row r="13816" spans="12:17" x14ac:dyDescent="0.25">
      <c r="L13816" s="38">
        <f>IF(AND(Colin!$G13816=$B$1,Colin!$H13816=$C$3),Colin!$I13816,)</f>
        <v>0</v>
      </c>
      <c r="M13816" s="38">
        <f>IF(AND(Colin!$G13816=$B$1,Colin!$H13816&lt;=$C$3),Colin!$I13816,)</f>
        <v>0</v>
      </c>
      <c r="N13816" s="38">
        <f>IF(AND(Colin!$G13816=$B$2,Colin!$H13816=$C$3),Colin!$I13816,)</f>
        <v>0</v>
      </c>
      <c r="O13816" s="38">
        <f>IF(AND(Colin!$G13816=$B$2,Colin!$H13816&lt;=$C$3),Colin!$I13816,)</f>
        <v>0</v>
      </c>
      <c r="P13816" s="38">
        <f>IF(Colin!$G13816&lt;$B$2,Colin!$I13816,0)</f>
        <v>0</v>
      </c>
      <c r="Q13816" s="38">
        <f>IF(Colin!$G13816&lt;$B$1,Colin!$I13816,0)</f>
        <v>0</v>
      </c>
    </row>
    <row r="13817" spans="12:17" x14ac:dyDescent="0.25">
      <c r="L13817" s="38">
        <f>IF(AND(Colin!$G13817=$B$1,Colin!$H13817=$C$3),Colin!$I13817,)</f>
        <v>0</v>
      </c>
      <c r="M13817" s="38">
        <f>IF(AND(Colin!$G13817=$B$1,Colin!$H13817&lt;=$C$3),Colin!$I13817,)</f>
        <v>0</v>
      </c>
      <c r="N13817" s="38">
        <f>IF(AND(Colin!$G13817=$B$2,Colin!$H13817=$C$3),Colin!$I13817,)</f>
        <v>0</v>
      </c>
      <c r="O13817" s="38">
        <f>IF(AND(Colin!$G13817=$B$2,Colin!$H13817&lt;=$C$3),Colin!$I13817,)</f>
        <v>0</v>
      </c>
      <c r="P13817" s="38">
        <f>IF(Colin!$G13817&lt;$B$2,Colin!$I13817,0)</f>
        <v>0</v>
      </c>
      <c r="Q13817" s="38">
        <f>IF(Colin!$G13817&lt;$B$1,Colin!$I13817,0)</f>
        <v>0</v>
      </c>
    </row>
    <row r="13818" spans="12:17" x14ac:dyDescent="0.25">
      <c r="L13818" s="38">
        <f>IF(AND(Colin!$G13818=$B$1,Colin!$H13818=$C$3),Colin!$I13818,)</f>
        <v>0</v>
      </c>
      <c r="M13818" s="38">
        <f>IF(AND(Colin!$G13818=$B$1,Colin!$H13818&lt;=$C$3),Colin!$I13818,)</f>
        <v>0</v>
      </c>
      <c r="N13818" s="38">
        <f>IF(AND(Colin!$G13818=$B$2,Colin!$H13818=$C$3),Colin!$I13818,)</f>
        <v>0</v>
      </c>
      <c r="O13818" s="38">
        <f>IF(AND(Colin!$G13818=$B$2,Colin!$H13818&lt;=$C$3),Colin!$I13818,)</f>
        <v>0</v>
      </c>
      <c r="P13818" s="38">
        <f>IF(Colin!$G13818&lt;$B$2,Colin!$I13818,0)</f>
        <v>0</v>
      </c>
      <c r="Q13818" s="38">
        <f>IF(Colin!$G13818&lt;$B$1,Colin!$I13818,0)</f>
        <v>0</v>
      </c>
    </row>
    <row r="13819" spans="12:17" x14ac:dyDescent="0.25">
      <c r="L13819" s="38">
        <f>IF(AND(Colin!$G13819=$B$1,Colin!$H13819=$C$3),Colin!$I13819,)</f>
        <v>0</v>
      </c>
      <c r="M13819" s="38">
        <f>IF(AND(Colin!$G13819=$B$1,Colin!$H13819&lt;=$C$3),Colin!$I13819,)</f>
        <v>0</v>
      </c>
      <c r="N13819" s="38">
        <f>IF(AND(Colin!$G13819=$B$2,Colin!$H13819=$C$3),Colin!$I13819,)</f>
        <v>0</v>
      </c>
      <c r="O13819" s="38">
        <f>IF(AND(Colin!$G13819=$B$2,Colin!$H13819&lt;=$C$3),Colin!$I13819,)</f>
        <v>0</v>
      </c>
      <c r="P13819" s="38">
        <f>IF(Colin!$G13819&lt;$B$2,Colin!$I13819,0)</f>
        <v>0</v>
      </c>
      <c r="Q13819" s="38">
        <f>IF(Colin!$G13819&lt;$B$1,Colin!$I13819,0)</f>
        <v>0</v>
      </c>
    </row>
    <row r="13820" spans="12:17" x14ac:dyDescent="0.25">
      <c r="L13820" s="38">
        <f>IF(AND(Colin!$G13820=$B$1,Colin!$H13820=$C$3),Colin!$I13820,)</f>
        <v>0</v>
      </c>
      <c r="M13820" s="38">
        <f>IF(AND(Colin!$G13820=$B$1,Colin!$H13820&lt;=$C$3),Colin!$I13820,)</f>
        <v>0</v>
      </c>
      <c r="N13820" s="38">
        <f>IF(AND(Colin!$G13820=$B$2,Colin!$H13820=$C$3),Colin!$I13820,)</f>
        <v>0</v>
      </c>
      <c r="O13820" s="38">
        <f>IF(AND(Colin!$G13820=$B$2,Colin!$H13820&lt;=$C$3),Colin!$I13820,)</f>
        <v>0</v>
      </c>
      <c r="P13820" s="38">
        <f>IF(Colin!$G13820&lt;$B$2,Colin!$I13820,0)</f>
        <v>0</v>
      </c>
      <c r="Q13820" s="38">
        <f>IF(Colin!$G13820&lt;$B$1,Colin!$I13820,0)</f>
        <v>0</v>
      </c>
    </row>
    <row r="13821" spans="12:17" x14ac:dyDescent="0.25">
      <c r="L13821" s="38">
        <f>IF(AND(Colin!$G13821=$B$1,Colin!$H13821=$C$3),Colin!$I13821,)</f>
        <v>0</v>
      </c>
      <c r="M13821" s="38">
        <f>IF(AND(Colin!$G13821=$B$1,Colin!$H13821&lt;=$C$3),Colin!$I13821,)</f>
        <v>0</v>
      </c>
      <c r="N13821" s="38">
        <f>IF(AND(Colin!$G13821=$B$2,Colin!$H13821=$C$3),Colin!$I13821,)</f>
        <v>0</v>
      </c>
      <c r="O13821" s="38">
        <f>IF(AND(Colin!$G13821=$B$2,Colin!$H13821&lt;=$C$3),Colin!$I13821,)</f>
        <v>0</v>
      </c>
      <c r="P13821" s="38">
        <f>IF(Colin!$G13821&lt;$B$2,Colin!$I13821,0)</f>
        <v>0</v>
      </c>
      <c r="Q13821" s="38">
        <f>IF(Colin!$G13821&lt;$B$1,Colin!$I13821,0)</f>
        <v>0</v>
      </c>
    </row>
    <row r="13822" spans="12:17" x14ac:dyDescent="0.25">
      <c r="L13822" s="38">
        <f>IF(AND(Colin!$G13822=$B$1,Colin!$H13822=$C$3),Colin!$I13822,)</f>
        <v>0</v>
      </c>
      <c r="M13822" s="38">
        <f>IF(AND(Colin!$G13822=$B$1,Colin!$H13822&lt;=$C$3),Colin!$I13822,)</f>
        <v>0</v>
      </c>
      <c r="N13822" s="38">
        <f>IF(AND(Colin!$G13822=$B$2,Colin!$H13822=$C$3),Colin!$I13822,)</f>
        <v>0</v>
      </c>
      <c r="O13822" s="38">
        <f>IF(AND(Colin!$G13822=$B$2,Colin!$H13822&lt;=$C$3),Colin!$I13822,)</f>
        <v>0</v>
      </c>
      <c r="P13822" s="38">
        <f>IF(Colin!$G13822&lt;$B$2,Colin!$I13822,0)</f>
        <v>0</v>
      </c>
      <c r="Q13822" s="38">
        <f>IF(Colin!$G13822&lt;$B$1,Colin!$I13822,0)</f>
        <v>0</v>
      </c>
    </row>
    <row r="13823" spans="12:17" x14ac:dyDescent="0.25">
      <c r="L13823" s="38">
        <f>IF(AND(Colin!$G13823=$B$1,Colin!$H13823=$C$3),Colin!$I13823,)</f>
        <v>0</v>
      </c>
      <c r="M13823" s="38">
        <f>IF(AND(Colin!$G13823=$B$1,Colin!$H13823&lt;=$C$3),Colin!$I13823,)</f>
        <v>0</v>
      </c>
      <c r="N13823" s="38">
        <f>IF(AND(Colin!$G13823=$B$2,Colin!$H13823=$C$3),Colin!$I13823,)</f>
        <v>0</v>
      </c>
      <c r="O13823" s="38">
        <f>IF(AND(Colin!$G13823=$B$2,Colin!$H13823&lt;=$C$3),Colin!$I13823,)</f>
        <v>0</v>
      </c>
      <c r="P13823" s="38">
        <f>IF(Colin!$G13823&lt;$B$2,Colin!$I13823,0)</f>
        <v>0</v>
      </c>
      <c r="Q13823" s="38">
        <f>IF(Colin!$G13823&lt;$B$1,Colin!$I13823,0)</f>
        <v>0</v>
      </c>
    </row>
    <row r="13824" spans="12:17" x14ac:dyDescent="0.25">
      <c r="L13824" s="38">
        <f>IF(AND(Colin!$G13824=$B$1,Colin!$H13824=$C$3),Colin!$I13824,)</f>
        <v>0</v>
      </c>
      <c r="M13824" s="38">
        <f>IF(AND(Colin!$G13824=$B$1,Colin!$H13824&lt;=$C$3),Colin!$I13824,)</f>
        <v>0</v>
      </c>
      <c r="N13824" s="38">
        <f>IF(AND(Colin!$G13824=$B$2,Colin!$H13824=$C$3),Colin!$I13824,)</f>
        <v>0</v>
      </c>
      <c r="O13824" s="38">
        <f>IF(AND(Colin!$G13824=$B$2,Colin!$H13824&lt;=$C$3),Colin!$I13824,)</f>
        <v>0</v>
      </c>
      <c r="P13824" s="38">
        <f>IF(Colin!$G13824&lt;$B$2,Colin!$I13824,0)</f>
        <v>0</v>
      </c>
      <c r="Q13824" s="38">
        <f>IF(Colin!$G13824&lt;$B$1,Colin!$I13824,0)</f>
        <v>0</v>
      </c>
    </row>
    <row r="13825" spans="12:17" x14ac:dyDescent="0.25">
      <c r="L13825" s="38">
        <f>IF(AND(Colin!$G13825=$B$1,Colin!$H13825=$C$3),Colin!$I13825,)</f>
        <v>0</v>
      </c>
      <c r="M13825" s="38">
        <f>IF(AND(Colin!$G13825=$B$1,Colin!$H13825&lt;=$C$3),Colin!$I13825,)</f>
        <v>0</v>
      </c>
      <c r="N13825" s="38">
        <f>IF(AND(Colin!$G13825=$B$2,Colin!$H13825=$C$3),Colin!$I13825,)</f>
        <v>0</v>
      </c>
      <c r="O13825" s="38">
        <f>IF(AND(Colin!$G13825=$B$2,Colin!$H13825&lt;=$C$3),Colin!$I13825,)</f>
        <v>0</v>
      </c>
      <c r="P13825" s="38">
        <f>IF(Colin!$G13825&lt;$B$2,Colin!$I13825,0)</f>
        <v>0</v>
      </c>
      <c r="Q13825" s="38">
        <f>IF(Colin!$G13825&lt;$B$1,Colin!$I13825,0)</f>
        <v>0</v>
      </c>
    </row>
    <row r="13826" spans="12:17" x14ac:dyDescent="0.25">
      <c r="L13826" s="38">
        <f>IF(AND(Colin!$G13826=$B$1,Colin!$H13826=$C$3),Colin!$I13826,)</f>
        <v>0</v>
      </c>
      <c r="M13826" s="38">
        <f>IF(AND(Colin!$G13826=$B$1,Colin!$H13826&lt;=$C$3),Colin!$I13826,)</f>
        <v>0</v>
      </c>
      <c r="N13826" s="38">
        <f>IF(AND(Colin!$G13826=$B$2,Colin!$H13826=$C$3),Colin!$I13826,)</f>
        <v>0</v>
      </c>
      <c r="O13826" s="38">
        <f>IF(AND(Colin!$G13826=$B$2,Colin!$H13826&lt;=$C$3),Colin!$I13826,)</f>
        <v>0</v>
      </c>
      <c r="P13826" s="38">
        <f>IF(Colin!$G13826&lt;$B$2,Colin!$I13826,0)</f>
        <v>0</v>
      </c>
      <c r="Q13826" s="38">
        <f>IF(Colin!$G13826&lt;$B$1,Colin!$I13826,0)</f>
        <v>0</v>
      </c>
    </row>
    <row r="13827" spans="12:17" x14ac:dyDescent="0.25">
      <c r="L13827" s="38">
        <f>IF(AND(Colin!$G13827=$B$1,Colin!$H13827=$C$3),Colin!$I13827,)</f>
        <v>0</v>
      </c>
      <c r="M13827" s="38">
        <f>IF(AND(Colin!$G13827=$B$1,Colin!$H13827&lt;=$C$3),Colin!$I13827,)</f>
        <v>0</v>
      </c>
      <c r="N13827" s="38">
        <f>IF(AND(Colin!$G13827=$B$2,Colin!$H13827=$C$3),Colin!$I13827,)</f>
        <v>0</v>
      </c>
      <c r="O13827" s="38">
        <f>IF(AND(Colin!$G13827=$B$2,Colin!$H13827&lt;=$C$3),Colin!$I13827,)</f>
        <v>0</v>
      </c>
      <c r="P13827" s="38">
        <f>IF(Colin!$G13827&lt;$B$2,Colin!$I13827,0)</f>
        <v>0</v>
      </c>
      <c r="Q13827" s="38">
        <f>IF(Colin!$G13827&lt;$B$1,Colin!$I13827,0)</f>
        <v>0</v>
      </c>
    </row>
    <row r="13828" spans="12:17" x14ac:dyDescent="0.25">
      <c r="L13828" s="38">
        <f>IF(AND(Colin!$G13828=$B$1,Colin!$H13828=$C$3),Colin!$I13828,)</f>
        <v>0</v>
      </c>
      <c r="M13828" s="38">
        <f>IF(AND(Colin!$G13828=$B$1,Colin!$H13828&lt;=$C$3),Colin!$I13828,)</f>
        <v>0</v>
      </c>
      <c r="N13828" s="38">
        <f>IF(AND(Colin!$G13828=$B$2,Colin!$H13828=$C$3),Colin!$I13828,)</f>
        <v>0</v>
      </c>
      <c r="O13828" s="38">
        <f>IF(AND(Colin!$G13828=$B$2,Colin!$H13828&lt;=$C$3),Colin!$I13828,)</f>
        <v>0</v>
      </c>
      <c r="P13828" s="38">
        <f>IF(Colin!$G13828&lt;$B$2,Colin!$I13828,0)</f>
        <v>0</v>
      </c>
      <c r="Q13828" s="38">
        <f>IF(Colin!$G13828&lt;$B$1,Colin!$I13828,0)</f>
        <v>0</v>
      </c>
    </row>
    <row r="13829" spans="12:17" x14ac:dyDescent="0.25">
      <c r="L13829" s="38">
        <f>IF(AND(Colin!$G13829=$B$1,Colin!$H13829=$C$3),Colin!$I13829,)</f>
        <v>0</v>
      </c>
      <c r="M13829" s="38">
        <f>IF(AND(Colin!$G13829=$B$1,Colin!$H13829&lt;=$C$3),Colin!$I13829,)</f>
        <v>0</v>
      </c>
      <c r="N13829" s="38">
        <f>IF(AND(Colin!$G13829=$B$2,Colin!$H13829=$C$3),Colin!$I13829,)</f>
        <v>0</v>
      </c>
      <c r="O13829" s="38">
        <f>IF(AND(Colin!$G13829=$B$2,Colin!$H13829&lt;=$C$3),Colin!$I13829,)</f>
        <v>0</v>
      </c>
      <c r="P13829" s="38">
        <f>IF(Colin!$G13829&lt;$B$2,Colin!$I13829,0)</f>
        <v>0</v>
      </c>
      <c r="Q13829" s="38">
        <f>IF(Colin!$G13829&lt;$B$1,Colin!$I13829,0)</f>
        <v>0</v>
      </c>
    </row>
    <row r="13830" spans="12:17" x14ac:dyDescent="0.25">
      <c r="L13830" s="38">
        <f>IF(AND(Colin!$G13830=$B$1,Colin!$H13830=$C$3),Colin!$I13830,)</f>
        <v>0</v>
      </c>
      <c r="M13830" s="38">
        <f>IF(AND(Colin!$G13830=$B$1,Colin!$H13830&lt;=$C$3),Colin!$I13830,)</f>
        <v>0</v>
      </c>
      <c r="N13830" s="38">
        <f>IF(AND(Colin!$G13830=$B$2,Colin!$H13830=$C$3),Colin!$I13830,)</f>
        <v>0</v>
      </c>
      <c r="O13830" s="38">
        <f>IF(AND(Colin!$G13830=$B$2,Colin!$H13830&lt;=$C$3),Colin!$I13830,)</f>
        <v>0</v>
      </c>
      <c r="P13830" s="38">
        <f>IF(Colin!$G13830&lt;$B$2,Colin!$I13830,0)</f>
        <v>0</v>
      </c>
      <c r="Q13830" s="38">
        <f>IF(Colin!$G13830&lt;$B$1,Colin!$I13830,0)</f>
        <v>0</v>
      </c>
    </row>
    <row r="13831" spans="12:17" x14ac:dyDescent="0.25">
      <c r="L13831" s="38">
        <f>IF(AND(Colin!$G13831=$B$1,Colin!$H13831=$C$3),Colin!$I13831,)</f>
        <v>0</v>
      </c>
      <c r="M13831" s="38">
        <f>IF(AND(Colin!$G13831=$B$1,Colin!$H13831&lt;=$C$3),Colin!$I13831,)</f>
        <v>0</v>
      </c>
      <c r="N13831" s="38">
        <f>IF(AND(Colin!$G13831=$B$2,Colin!$H13831=$C$3),Colin!$I13831,)</f>
        <v>0</v>
      </c>
      <c r="O13831" s="38">
        <f>IF(AND(Colin!$G13831=$B$2,Colin!$H13831&lt;=$C$3),Colin!$I13831,)</f>
        <v>0</v>
      </c>
      <c r="P13831" s="38">
        <f>IF(Colin!$G13831&lt;$B$2,Colin!$I13831,0)</f>
        <v>0</v>
      </c>
      <c r="Q13831" s="38">
        <f>IF(Colin!$G13831&lt;$B$1,Colin!$I13831,0)</f>
        <v>0</v>
      </c>
    </row>
    <row r="13832" spans="12:17" x14ac:dyDescent="0.25">
      <c r="L13832" s="38">
        <f>IF(AND(Colin!$G13832=$B$1,Colin!$H13832=$C$3),Colin!$I13832,)</f>
        <v>0</v>
      </c>
      <c r="M13832" s="38">
        <f>IF(AND(Colin!$G13832=$B$1,Colin!$H13832&lt;=$C$3),Colin!$I13832,)</f>
        <v>0</v>
      </c>
      <c r="N13832" s="38">
        <f>IF(AND(Colin!$G13832=$B$2,Colin!$H13832=$C$3),Colin!$I13832,)</f>
        <v>0</v>
      </c>
      <c r="O13832" s="38">
        <f>IF(AND(Colin!$G13832=$B$2,Colin!$H13832&lt;=$C$3),Colin!$I13832,)</f>
        <v>0</v>
      </c>
      <c r="P13832" s="38">
        <f>IF(Colin!$G13832&lt;$B$2,Colin!$I13832,0)</f>
        <v>0</v>
      </c>
      <c r="Q13832" s="38">
        <f>IF(Colin!$G13832&lt;$B$1,Colin!$I13832,0)</f>
        <v>0</v>
      </c>
    </row>
    <row r="13833" spans="12:17" x14ac:dyDescent="0.25">
      <c r="L13833" s="38">
        <f>IF(AND(Colin!$G13833=$B$1,Colin!$H13833=$C$3),Colin!$I13833,)</f>
        <v>0</v>
      </c>
      <c r="M13833" s="38">
        <f>IF(AND(Colin!$G13833=$B$1,Colin!$H13833&lt;=$C$3),Colin!$I13833,)</f>
        <v>0</v>
      </c>
      <c r="N13833" s="38">
        <f>IF(AND(Colin!$G13833=$B$2,Colin!$H13833=$C$3),Colin!$I13833,)</f>
        <v>0</v>
      </c>
      <c r="O13833" s="38">
        <f>IF(AND(Colin!$G13833=$B$2,Colin!$H13833&lt;=$C$3),Colin!$I13833,)</f>
        <v>0</v>
      </c>
      <c r="P13833" s="38">
        <f>IF(Colin!$G13833&lt;$B$2,Colin!$I13833,0)</f>
        <v>0</v>
      </c>
      <c r="Q13833" s="38">
        <f>IF(Colin!$G13833&lt;$B$1,Colin!$I13833,0)</f>
        <v>0</v>
      </c>
    </row>
    <row r="13834" spans="12:17" x14ac:dyDescent="0.25">
      <c r="L13834" s="38">
        <f>IF(AND(Colin!$G13834=$B$1,Colin!$H13834=$C$3),Colin!$I13834,)</f>
        <v>0</v>
      </c>
      <c r="M13834" s="38">
        <f>IF(AND(Colin!$G13834=$B$1,Colin!$H13834&lt;=$C$3),Colin!$I13834,)</f>
        <v>0</v>
      </c>
      <c r="N13834" s="38">
        <f>IF(AND(Colin!$G13834=$B$2,Colin!$H13834=$C$3),Colin!$I13834,)</f>
        <v>0</v>
      </c>
      <c r="O13834" s="38">
        <f>IF(AND(Colin!$G13834=$B$2,Colin!$H13834&lt;=$C$3),Colin!$I13834,)</f>
        <v>0</v>
      </c>
      <c r="P13834" s="38">
        <f>IF(Colin!$G13834&lt;$B$2,Colin!$I13834,0)</f>
        <v>0</v>
      </c>
      <c r="Q13834" s="38">
        <f>IF(Colin!$G13834&lt;$B$1,Colin!$I13834,0)</f>
        <v>0</v>
      </c>
    </row>
    <row r="13835" spans="12:17" x14ac:dyDescent="0.25">
      <c r="L13835" s="38">
        <f>IF(AND(Colin!$G13835=$B$1,Colin!$H13835=$C$3),Colin!$I13835,)</f>
        <v>0</v>
      </c>
      <c r="M13835" s="38">
        <f>IF(AND(Colin!$G13835=$B$1,Colin!$H13835&lt;=$C$3),Colin!$I13835,)</f>
        <v>0</v>
      </c>
      <c r="N13835" s="38">
        <f>IF(AND(Colin!$G13835=$B$2,Colin!$H13835=$C$3),Colin!$I13835,)</f>
        <v>0</v>
      </c>
      <c r="O13835" s="38">
        <f>IF(AND(Colin!$G13835=$B$2,Colin!$H13835&lt;=$C$3),Colin!$I13835,)</f>
        <v>0</v>
      </c>
      <c r="P13835" s="38">
        <f>IF(Colin!$G13835&lt;$B$2,Colin!$I13835,0)</f>
        <v>0</v>
      </c>
      <c r="Q13835" s="38">
        <f>IF(Colin!$G13835&lt;$B$1,Colin!$I13835,0)</f>
        <v>0</v>
      </c>
    </row>
    <row r="13836" spans="12:17" x14ac:dyDescent="0.25">
      <c r="L13836" s="38">
        <f>IF(AND(Colin!$G13836=$B$1,Colin!$H13836=$C$3),Colin!$I13836,)</f>
        <v>0</v>
      </c>
      <c r="M13836" s="38">
        <f>IF(AND(Colin!$G13836=$B$1,Colin!$H13836&lt;=$C$3),Colin!$I13836,)</f>
        <v>0</v>
      </c>
      <c r="N13836" s="38">
        <f>IF(AND(Colin!$G13836=$B$2,Colin!$H13836=$C$3),Colin!$I13836,)</f>
        <v>0</v>
      </c>
      <c r="O13836" s="38">
        <f>IF(AND(Colin!$G13836=$B$2,Colin!$H13836&lt;=$C$3),Colin!$I13836,)</f>
        <v>0</v>
      </c>
      <c r="P13836" s="38">
        <f>IF(Colin!$G13836&lt;$B$2,Colin!$I13836,0)</f>
        <v>0</v>
      </c>
      <c r="Q13836" s="38">
        <f>IF(Colin!$G13836&lt;$B$1,Colin!$I13836,0)</f>
        <v>0</v>
      </c>
    </row>
    <row r="13837" spans="12:17" x14ac:dyDescent="0.25">
      <c r="L13837" s="38">
        <f>IF(AND(Colin!$G13837=$B$1,Colin!$H13837=$C$3),Colin!$I13837,)</f>
        <v>0</v>
      </c>
      <c r="M13837" s="38">
        <f>IF(AND(Colin!$G13837=$B$1,Colin!$H13837&lt;=$C$3),Colin!$I13837,)</f>
        <v>0</v>
      </c>
      <c r="N13837" s="38">
        <f>IF(AND(Colin!$G13837=$B$2,Colin!$H13837=$C$3),Colin!$I13837,)</f>
        <v>0</v>
      </c>
      <c r="O13837" s="38">
        <f>IF(AND(Colin!$G13837=$B$2,Colin!$H13837&lt;=$C$3),Colin!$I13837,)</f>
        <v>0</v>
      </c>
      <c r="P13837" s="38">
        <f>IF(Colin!$G13837&lt;$B$2,Colin!$I13837,0)</f>
        <v>0</v>
      </c>
      <c r="Q13837" s="38">
        <f>IF(Colin!$G13837&lt;$B$1,Colin!$I13837,0)</f>
        <v>0</v>
      </c>
    </row>
    <row r="13838" spans="12:17" x14ac:dyDescent="0.25">
      <c r="L13838" s="38">
        <f>IF(AND(Colin!$G13838=$B$1,Colin!$H13838=$C$3),Colin!$I13838,)</f>
        <v>0</v>
      </c>
      <c r="M13838" s="38">
        <f>IF(AND(Colin!$G13838=$B$1,Colin!$H13838&lt;=$C$3),Colin!$I13838,)</f>
        <v>0</v>
      </c>
      <c r="N13838" s="38">
        <f>IF(AND(Colin!$G13838=$B$2,Colin!$H13838=$C$3),Colin!$I13838,)</f>
        <v>0</v>
      </c>
      <c r="O13838" s="38">
        <f>IF(AND(Colin!$G13838=$B$2,Colin!$H13838&lt;=$C$3),Colin!$I13838,)</f>
        <v>0</v>
      </c>
      <c r="P13838" s="38">
        <f>IF(Colin!$G13838&lt;$B$2,Colin!$I13838,0)</f>
        <v>0</v>
      </c>
      <c r="Q13838" s="38">
        <f>IF(Colin!$G13838&lt;$B$1,Colin!$I13838,0)</f>
        <v>0</v>
      </c>
    </row>
    <row r="13839" spans="12:17" x14ac:dyDescent="0.25">
      <c r="L13839" s="38">
        <f>IF(AND(Colin!$G13839=$B$1,Colin!$H13839=$C$3),Colin!$I13839,)</f>
        <v>0</v>
      </c>
      <c r="M13839" s="38">
        <f>IF(AND(Colin!$G13839=$B$1,Colin!$H13839&lt;=$C$3),Colin!$I13839,)</f>
        <v>0</v>
      </c>
      <c r="N13839" s="38">
        <f>IF(AND(Colin!$G13839=$B$2,Colin!$H13839=$C$3),Colin!$I13839,)</f>
        <v>0</v>
      </c>
      <c r="O13839" s="38">
        <f>IF(AND(Colin!$G13839=$B$2,Colin!$H13839&lt;=$C$3),Colin!$I13839,)</f>
        <v>0</v>
      </c>
      <c r="P13839" s="38">
        <f>IF(Colin!$G13839&lt;$B$2,Colin!$I13839,0)</f>
        <v>0</v>
      </c>
      <c r="Q13839" s="38">
        <f>IF(Colin!$G13839&lt;$B$1,Colin!$I13839,0)</f>
        <v>0</v>
      </c>
    </row>
    <row r="13840" spans="12:17" x14ac:dyDescent="0.25">
      <c r="L13840" s="38">
        <f>IF(AND(Colin!$G13840=$B$1,Colin!$H13840=$C$3),Colin!$I13840,)</f>
        <v>0</v>
      </c>
      <c r="M13840" s="38">
        <f>IF(AND(Colin!$G13840=$B$1,Colin!$H13840&lt;=$C$3),Colin!$I13840,)</f>
        <v>0</v>
      </c>
      <c r="N13840" s="38">
        <f>IF(AND(Colin!$G13840=$B$2,Colin!$H13840=$C$3),Colin!$I13840,)</f>
        <v>0</v>
      </c>
      <c r="O13840" s="38">
        <f>IF(AND(Colin!$G13840=$B$2,Colin!$H13840&lt;=$C$3),Colin!$I13840,)</f>
        <v>0</v>
      </c>
      <c r="P13840" s="38">
        <f>IF(Colin!$G13840&lt;$B$2,Colin!$I13840,0)</f>
        <v>0</v>
      </c>
      <c r="Q13840" s="38">
        <f>IF(Colin!$G13840&lt;$B$1,Colin!$I13840,0)</f>
        <v>0</v>
      </c>
    </row>
    <row r="13841" spans="12:17" x14ac:dyDescent="0.25">
      <c r="L13841" s="38">
        <f>IF(AND(Colin!$G13841=$B$1,Colin!$H13841=$C$3),Colin!$I13841,)</f>
        <v>0</v>
      </c>
      <c r="M13841" s="38">
        <f>IF(AND(Colin!$G13841=$B$1,Colin!$H13841&lt;=$C$3),Colin!$I13841,)</f>
        <v>0</v>
      </c>
      <c r="N13841" s="38">
        <f>IF(AND(Colin!$G13841=$B$2,Colin!$H13841=$C$3),Colin!$I13841,)</f>
        <v>0</v>
      </c>
      <c r="O13841" s="38">
        <f>IF(AND(Colin!$G13841=$B$2,Colin!$H13841&lt;=$C$3),Colin!$I13841,)</f>
        <v>0</v>
      </c>
      <c r="P13841" s="38">
        <f>IF(Colin!$G13841&lt;$B$2,Colin!$I13841,0)</f>
        <v>0</v>
      </c>
      <c r="Q13841" s="38">
        <f>IF(Colin!$G13841&lt;$B$1,Colin!$I13841,0)</f>
        <v>0</v>
      </c>
    </row>
    <row r="13842" spans="12:17" x14ac:dyDescent="0.25">
      <c r="L13842" s="38">
        <f>IF(AND(Colin!$G13842=$B$1,Colin!$H13842=$C$3),Colin!$I13842,)</f>
        <v>0</v>
      </c>
      <c r="M13842" s="38">
        <f>IF(AND(Colin!$G13842=$B$1,Colin!$H13842&lt;=$C$3),Colin!$I13842,)</f>
        <v>0</v>
      </c>
      <c r="N13842" s="38">
        <f>IF(AND(Colin!$G13842=$B$2,Colin!$H13842=$C$3),Colin!$I13842,)</f>
        <v>0</v>
      </c>
      <c r="O13842" s="38">
        <f>IF(AND(Colin!$G13842=$B$2,Colin!$H13842&lt;=$C$3),Colin!$I13842,)</f>
        <v>0</v>
      </c>
      <c r="P13842" s="38">
        <f>IF(Colin!$G13842&lt;$B$2,Colin!$I13842,0)</f>
        <v>0</v>
      </c>
      <c r="Q13842" s="38">
        <f>IF(Colin!$G13842&lt;$B$1,Colin!$I13842,0)</f>
        <v>0</v>
      </c>
    </row>
    <row r="13843" spans="12:17" x14ac:dyDescent="0.25">
      <c r="L13843" s="38">
        <f>IF(AND(Colin!$G13843=$B$1,Colin!$H13843=$C$3),Colin!$I13843,)</f>
        <v>0</v>
      </c>
      <c r="M13843" s="38">
        <f>IF(AND(Colin!$G13843=$B$1,Colin!$H13843&lt;=$C$3),Colin!$I13843,)</f>
        <v>0</v>
      </c>
      <c r="N13843" s="38">
        <f>IF(AND(Colin!$G13843=$B$2,Colin!$H13843=$C$3),Colin!$I13843,)</f>
        <v>0</v>
      </c>
      <c r="O13843" s="38">
        <f>IF(AND(Colin!$G13843=$B$2,Colin!$H13843&lt;=$C$3),Colin!$I13843,)</f>
        <v>0</v>
      </c>
      <c r="P13843" s="38">
        <f>IF(Colin!$G13843&lt;$B$2,Colin!$I13843,0)</f>
        <v>0</v>
      </c>
      <c r="Q13843" s="38">
        <f>IF(Colin!$G13843&lt;$B$1,Colin!$I13843,0)</f>
        <v>0</v>
      </c>
    </row>
    <row r="13844" spans="12:17" x14ac:dyDescent="0.25">
      <c r="L13844" s="38">
        <f>IF(AND(Colin!$G13844=$B$1,Colin!$H13844=$C$3),Colin!$I13844,)</f>
        <v>0</v>
      </c>
      <c r="M13844" s="38">
        <f>IF(AND(Colin!$G13844=$B$1,Colin!$H13844&lt;=$C$3),Colin!$I13844,)</f>
        <v>0</v>
      </c>
      <c r="N13844" s="38">
        <f>IF(AND(Colin!$G13844=$B$2,Colin!$H13844=$C$3),Colin!$I13844,)</f>
        <v>0</v>
      </c>
      <c r="O13844" s="38">
        <f>IF(AND(Colin!$G13844=$B$2,Colin!$H13844&lt;=$C$3),Colin!$I13844,)</f>
        <v>0</v>
      </c>
      <c r="P13844" s="38">
        <f>IF(Colin!$G13844&lt;$B$2,Colin!$I13844,0)</f>
        <v>0</v>
      </c>
      <c r="Q13844" s="38">
        <f>IF(Colin!$G13844&lt;$B$1,Colin!$I13844,0)</f>
        <v>0</v>
      </c>
    </row>
    <row r="13845" spans="12:17" x14ac:dyDescent="0.25">
      <c r="L13845" s="38">
        <f>IF(AND(Colin!$G13845=$B$1,Colin!$H13845=$C$3),Colin!$I13845,)</f>
        <v>0</v>
      </c>
      <c r="M13845" s="38">
        <f>IF(AND(Colin!$G13845=$B$1,Colin!$H13845&lt;=$C$3),Colin!$I13845,)</f>
        <v>0</v>
      </c>
      <c r="N13845" s="38">
        <f>IF(AND(Colin!$G13845=$B$2,Colin!$H13845=$C$3),Colin!$I13845,)</f>
        <v>0</v>
      </c>
      <c r="O13845" s="38">
        <f>IF(AND(Colin!$G13845=$B$2,Colin!$H13845&lt;=$C$3),Colin!$I13845,)</f>
        <v>0</v>
      </c>
      <c r="P13845" s="38">
        <f>IF(Colin!$G13845&lt;$B$2,Colin!$I13845,0)</f>
        <v>0</v>
      </c>
      <c r="Q13845" s="38">
        <f>IF(Colin!$G13845&lt;$B$1,Colin!$I13845,0)</f>
        <v>0</v>
      </c>
    </row>
    <row r="13846" spans="12:17" x14ac:dyDescent="0.25">
      <c r="L13846" s="38">
        <f>IF(AND(Colin!$G13846=$B$1,Colin!$H13846=$C$3),Colin!$I13846,)</f>
        <v>0</v>
      </c>
      <c r="M13846" s="38">
        <f>IF(AND(Colin!$G13846=$B$1,Colin!$H13846&lt;=$C$3),Colin!$I13846,)</f>
        <v>0</v>
      </c>
      <c r="N13846" s="38">
        <f>IF(AND(Colin!$G13846=$B$2,Colin!$H13846=$C$3),Colin!$I13846,)</f>
        <v>0</v>
      </c>
      <c r="O13846" s="38">
        <f>IF(AND(Colin!$G13846=$B$2,Colin!$H13846&lt;=$C$3),Colin!$I13846,)</f>
        <v>0</v>
      </c>
      <c r="P13846" s="38">
        <f>IF(Colin!$G13846&lt;$B$2,Colin!$I13846,0)</f>
        <v>0</v>
      </c>
      <c r="Q13846" s="38">
        <f>IF(Colin!$G13846&lt;$B$1,Colin!$I13846,0)</f>
        <v>0</v>
      </c>
    </row>
    <row r="13847" spans="12:17" x14ac:dyDescent="0.25">
      <c r="L13847" s="38">
        <f>IF(AND(Colin!$G13847=$B$1,Colin!$H13847=$C$3),Colin!$I13847,)</f>
        <v>0</v>
      </c>
      <c r="M13847" s="38">
        <f>IF(AND(Colin!$G13847=$B$1,Colin!$H13847&lt;=$C$3),Colin!$I13847,)</f>
        <v>0</v>
      </c>
      <c r="N13847" s="38">
        <f>IF(AND(Colin!$G13847=$B$2,Colin!$H13847=$C$3),Colin!$I13847,)</f>
        <v>0</v>
      </c>
      <c r="O13847" s="38">
        <f>IF(AND(Colin!$G13847=$B$2,Colin!$H13847&lt;=$C$3),Colin!$I13847,)</f>
        <v>0</v>
      </c>
      <c r="P13847" s="38">
        <f>IF(Colin!$G13847&lt;$B$2,Colin!$I13847,0)</f>
        <v>0</v>
      </c>
      <c r="Q13847" s="38">
        <f>IF(Colin!$G13847&lt;$B$1,Colin!$I13847,0)</f>
        <v>0</v>
      </c>
    </row>
    <row r="13848" spans="12:17" x14ac:dyDescent="0.25">
      <c r="L13848" s="38">
        <f>IF(AND(Colin!$G13848=$B$1,Colin!$H13848=$C$3),Colin!$I13848,)</f>
        <v>0</v>
      </c>
      <c r="M13848" s="38">
        <f>IF(AND(Colin!$G13848=$B$1,Colin!$H13848&lt;=$C$3),Colin!$I13848,)</f>
        <v>0</v>
      </c>
      <c r="N13848" s="38">
        <f>IF(AND(Colin!$G13848=$B$2,Colin!$H13848=$C$3),Colin!$I13848,)</f>
        <v>0</v>
      </c>
      <c r="O13848" s="38">
        <f>IF(AND(Colin!$G13848=$B$2,Colin!$H13848&lt;=$C$3),Colin!$I13848,)</f>
        <v>0</v>
      </c>
      <c r="P13848" s="38">
        <f>IF(Colin!$G13848&lt;$B$2,Colin!$I13848,0)</f>
        <v>0</v>
      </c>
      <c r="Q13848" s="38">
        <f>IF(Colin!$G13848&lt;$B$1,Colin!$I13848,0)</f>
        <v>0</v>
      </c>
    </row>
    <row r="13849" spans="12:17" x14ac:dyDescent="0.25">
      <c r="L13849" s="38">
        <f>IF(AND(Colin!$G13849=$B$1,Colin!$H13849=$C$3),Colin!$I13849,)</f>
        <v>0</v>
      </c>
      <c r="M13849" s="38">
        <f>IF(AND(Colin!$G13849=$B$1,Colin!$H13849&lt;=$C$3),Colin!$I13849,)</f>
        <v>0</v>
      </c>
      <c r="N13849" s="38">
        <f>IF(AND(Colin!$G13849=$B$2,Colin!$H13849=$C$3),Colin!$I13849,)</f>
        <v>0</v>
      </c>
      <c r="O13849" s="38">
        <f>IF(AND(Colin!$G13849=$B$2,Colin!$H13849&lt;=$C$3),Colin!$I13849,)</f>
        <v>0</v>
      </c>
      <c r="P13849" s="38">
        <f>IF(Colin!$G13849&lt;$B$2,Colin!$I13849,0)</f>
        <v>0</v>
      </c>
      <c r="Q13849" s="38">
        <f>IF(Colin!$G13849&lt;$B$1,Colin!$I13849,0)</f>
        <v>0</v>
      </c>
    </row>
    <row r="13850" spans="12:17" x14ac:dyDescent="0.25">
      <c r="L13850" s="38">
        <f>IF(AND(Colin!$G13850=$B$1,Colin!$H13850=$C$3),Colin!$I13850,)</f>
        <v>0</v>
      </c>
      <c r="M13850" s="38">
        <f>IF(AND(Colin!$G13850=$B$1,Colin!$H13850&lt;=$C$3),Colin!$I13850,)</f>
        <v>0</v>
      </c>
      <c r="N13850" s="38">
        <f>IF(AND(Colin!$G13850=$B$2,Colin!$H13850=$C$3),Colin!$I13850,)</f>
        <v>0</v>
      </c>
      <c r="O13850" s="38">
        <f>IF(AND(Colin!$G13850=$B$2,Colin!$H13850&lt;=$C$3),Colin!$I13850,)</f>
        <v>0</v>
      </c>
      <c r="P13850" s="38">
        <f>IF(Colin!$G13850&lt;$B$2,Colin!$I13850,0)</f>
        <v>0</v>
      </c>
      <c r="Q13850" s="38">
        <f>IF(Colin!$G13850&lt;$B$1,Colin!$I13850,0)</f>
        <v>0</v>
      </c>
    </row>
    <row r="13851" spans="12:17" x14ac:dyDescent="0.25">
      <c r="L13851" s="38">
        <f>IF(AND(Colin!$G13851=$B$1,Colin!$H13851=$C$3),Colin!$I13851,)</f>
        <v>0</v>
      </c>
      <c r="M13851" s="38">
        <f>IF(AND(Colin!$G13851=$B$1,Colin!$H13851&lt;=$C$3),Colin!$I13851,)</f>
        <v>0</v>
      </c>
      <c r="N13851" s="38">
        <f>IF(AND(Colin!$G13851=$B$2,Colin!$H13851=$C$3),Colin!$I13851,)</f>
        <v>0</v>
      </c>
      <c r="O13851" s="38">
        <f>IF(AND(Colin!$G13851=$B$2,Colin!$H13851&lt;=$C$3),Colin!$I13851,)</f>
        <v>0</v>
      </c>
      <c r="P13851" s="38">
        <f>IF(Colin!$G13851&lt;$B$2,Colin!$I13851,0)</f>
        <v>0</v>
      </c>
      <c r="Q13851" s="38">
        <f>IF(Colin!$G13851&lt;$B$1,Colin!$I13851,0)</f>
        <v>0</v>
      </c>
    </row>
    <row r="13852" spans="12:17" x14ac:dyDescent="0.25">
      <c r="L13852" s="38">
        <f>IF(AND(Colin!$G13852=$B$1,Colin!$H13852=$C$3),Colin!$I13852,)</f>
        <v>0</v>
      </c>
      <c r="M13852" s="38">
        <f>IF(AND(Colin!$G13852=$B$1,Colin!$H13852&lt;=$C$3),Colin!$I13852,)</f>
        <v>0</v>
      </c>
      <c r="N13852" s="38">
        <f>IF(AND(Colin!$G13852=$B$2,Colin!$H13852=$C$3),Colin!$I13852,)</f>
        <v>0</v>
      </c>
      <c r="O13852" s="38">
        <f>IF(AND(Colin!$G13852=$B$2,Colin!$H13852&lt;=$C$3),Colin!$I13852,)</f>
        <v>0</v>
      </c>
      <c r="P13852" s="38">
        <f>IF(Colin!$G13852&lt;$B$2,Colin!$I13852,0)</f>
        <v>0</v>
      </c>
      <c r="Q13852" s="38">
        <f>IF(Colin!$G13852&lt;$B$1,Colin!$I13852,0)</f>
        <v>0</v>
      </c>
    </row>
    <row r="13853" spans="12:17" x14ac:dyDescent="0.25">
      <c r="L13853" s="38">
        <f>IF(AND(Colin!$G13853=$B$1,Colin!$H13853=$C$3),Colin!$I13853,)</f>
        <v>0</v>
      </c>
      <c r="M13853" s="38">
        <f>IF(AND(Colin!$G13853=$B$1,Colin!$H13853&lt;=$C$3),Colin!$I13853,)</f>
        <v>0</v>
      </c>
      <c r="N13853" s="38">
        <f>IF(AND(Colin!$G13853=$B$2,Colin!$H13853=$C$3),Colin!$I13853,)</f>
        <v>0</v>
      </c>
      <c r="O13853" s="38">
        <f>IF(AND(Colin!$G13853=$B$2,Colin!$H13853&lt;=$C$3),Colin!$I13853,)</f>
        <v>0</v>
      </c>
      <c r="P13853" s="38">
        <f>IF(Colin!$G13853&lt;$B$2,Colin!$I13853,0)</f>
        <v>0</v>
      </c>
      <c r="Q13853" s="38">
        <f>IF(Colin!$G13853&lt;$B$1,Colin!$I13853,0)</f>
        <v>0</v>
      </c>
    </row>
    <row r="13854" spans="12:17" x14ac:dyDescent="0.25">
      <c r="L13854" s="38">
        <f>IF(AND(Colin!$G13854=$B$1,Colin!$H13854=$C$3),Colin!$I13854,)</f>
        <v>0</v>
      </c>
      <c r="M13854" s="38">
        <f>IF(AND(Colin!$G13854=$B$1,Colin!$H13854&lt;=$C$3),Colin!$I13854,)</f>
        <v>0</v>
      </c>
      <c r="N13854" s="38">
        <f>IF(AND(Colin!$G13854=$B$2,Colin!$H13854=$C$3),Colin!$I13854,)</f>
        <v>0</v>
      </c>
      <c r="O13854" s="38">
        <f>IF(AND(Colin!$G13854=$B$2,Colin!$H13854&lt;=$C$3),Colin!$I13854,)</f>
        <v>0</v>
      </c>
      <c r="P13854" s="38">
        <f>IF(Colin!$G13854&lt;$B$2,Colin!$I13854,0)</f>
        <v>0</v>
      </c>
      <c r="Q13854" s="38">
        <f>IF(Colin!$G13854&lt;$B$1,Colin!$I13854,0)</f>
        <v>0</v>
      </c>
    </row>
    <row r="13855" spans="12:17" x14ac:dyDescent="0.25">
      <c r="L13855" s="38">
        <f>IF(AND(Colin!$G13855=$B$1,Colin!$H13855=$C$3),Colin!$I13855,)</f>
        <v>0</v>
      </c>
      <c r="M13855" s="38">
        <f>IF(AND(Colin!$G13855=$B$1,Colin!$H13855&lt;=$C$3),Colin!$I13855,)</f>
        <v>0</v>
      </c>
      <c r="N13855" s="38">
        <f>IF(AND(Colin!$G13855=$B$2,Colin!$H13855=$C$3),Colin!$I13855,)</f>
        <v>0</v>
      </c>
      <c r="O13855" s="38">
        <f>IF(AND(Colin!$G13855=$B$2,Colin!$H13855&lt;=$C$3),Colin!$I13855,)</f>
        <v>0</v>
      </c>
      <c r="P13855" s="38">
        <f>IF(Colin!$G13855&lt;$B$2,Colin!$I13855,0)</f>
        <v>0</v>
      </c>
      <c r="Q13855" s="38">
        <f>IF(Colin!$G13855&lt;$B$1,Colin!$I13855,0)</f>
        <v>0</v>
      </c>
    </row>
    <row r="13856" spans="12:17" x14ac:dyDescent="0.25">
      <c r="L13856" s="38">
        <f>IF(AND(Colin!$G13856=$B$1,Colin!$H13856=$C$3),Colin!$I13856,)</f>
        <v>0</v>
      </c>
      <c r="M13856" s="38">
        <f>IF(AND(Colin!$G13856=$B$1,Colin!$H13856&lt;=$C$3),Colin!$I13856,)</f>
        <v>0</v>
      </c>
      <c r="N13856" s="38">
        <f>IF(AND(Colin!$G13856=$B$2,Colin!$H13856=$C$3),Colin!$I13856,)</f>
        <v>0</v>
      </c>
      <c r="O13856" s="38">
        <f>IF(AND(Colin!$G13856=$B$2,Colin!$H13856&lt;=$C$3),Colin!$I13856,)</f>
        <v>0</v>
      </c>
      <c r="P13856" s="38">
        <f>IF(Colin!$G13856&lt;$B$2,Colin!$I13856,0)</f>
        <v>0</v>
      </c>
      <c r="Q13856" s="38">
        <f>IF(Colin!$G13856&lt;$B$1,Colin!$I13856,0)</f>
        <v>0</v>
      </c>
    </row>
    <row r="13857" spans="12:17" x14ac:dyDescent="0.25">
      <c r="L13857" s="38">
        <f>IF(AND(Colin!$G13857=$B$1,Colin!$H13857=$C$3),Colin!$I13857,)</f>
        <v>0</v>
      </c>
      <c r="M13857" s="38">
        <f>IF(AND(Colin!$G13857=$B$1,Colin!$H13857&lt;=$C$3),Colin!$I13857,)</f>
        <v>0</v>
      </c>
      <c r="N13857" s="38">
        <f>IF(AND(Colin!$G13857=$B$2,Colin!$H13857=$C$3),Colin!$I13857,)</f>
        <v>0</v>
      </c>
      <c r="O13857" s="38">
        <f>IF(AND(Colin!$G13857=$B$2,Colin!$H13857&lt;=$C$3),Colin!$I13857,)</f>
        <v>0</v>
      </c>
      <c r="P13857" s="38">
        <f>IF(Colin!$G13857&lt;$B$2,Colin!$I13857,0)</f>
        <v>0</v>
      </c>
      <c r="Q13857" s="38">
        <f>IF(Colin!$G13857&lt;$B$1,Colin!$I13857,0)</f>
        <v>0</v>
      </c>
    </row>
    <row r="13858" spans="12:17" x14ac:dyDescent="0.25">
      <c r="L13858" s="38">
        <f>IF(AND(Colin!$G13858=$B$1,Colin!$H13858=$C$3),Colin!$I13858,)</f>
        <v>0</v>
      </c>
      <c r="M13858" s="38">
        <f>IF(AND(Colin!$G13858=$B$1,Colin!$H13858&lt;=$C$3),Colin!$I13858,)</f>
        <v>0</v>
      </c>
      <c r="N13858" s="38">
        <f>IF(AND(Colin!$G13858=$B$2,Colin!$H13858=$C$3),Colin!$I13858,)</f>
        <v>0</v>
      </c>
      <c r="O13858" s="38">
        <f>IF(AND(Colin!$G13858=$B$2,Colin!$H13858&lt;=$C$3),Colin!$I13858,)</f>
        <v>0</v>
      </c>
      <c r="P13858" s="38">
        <f>IF(Colin!$G13858&lt;$B$2,Colin!$I13858,0)</f>
        <v>0</v>
      </c>
      <c r="Q13858" s="38">
        <f>IF(Colin!$G13858&lt;$B$1,Colin!$I13858,0)</f>
        <v>0</v>
      </c>
    </row>
    <row r="13859" spans="12:17" x14ac:dyDescent="0.25">
      <c r="L13859" s="38">
        <f>IF(AND(Colin!$G13859=$B$1,Colin!$H13859=$C$3),Colin!$I13859,)</f>
        <v>0</v>
      </c>
      <c r="M13859" s="38">
        <f>IF(AND(Colin!$G13859=$B$1,Colin!$H13859&lt;=$C$3),Colin!$I13859,)</f>
        <v>0</v>
      </c>
      <c r="N13859" s="38">
        <f>IF(AND(Colin!$G13859=$B$2,Colin!$H13859=$C$3),Colin!$I13859,)</f>
        <v>0</v>
      </c>
      <c r="O13859" s="38">
        <f>IF(AND(Colin!$G13859=$B$2,Colin!$H13859&lt;=$C$3),Colin!$I13859,)</f>
        <v>0</v>
      </c>
      <c r="P13859" s="38">
        <f>IF(Colin!$G13859&lt;$B$2,Colin!$I13859,0)</f>
        <v>0</v>
      </c>
      <c r="Q13859" s="38">
        <f>IF(Colin!$G13859&lt;$B$1,Colin!$I13859,0)</f>
        <v>0</v>
      </c>
    </row>
    <row r="13860" spans="12:17" x14ac:dyDescent="0.25">
      <c r="L13860" s="38">
        <f>IF(AND(Colin!$G13860=$B$1,Colin!$H13860=$C$3),Colin!$I13860,)</f>
        <v>0</v>
      </c>
      <c r="M13860" s="38">
        <f>IF(AND(Colin!$G13860=$B$1,Colin!$H13860&lt;=$C$3),Colin!$I13860,)</f>
        <v>0</v>
      </c>
      <c r="N13860" s="38">
        <f>IF(AND(Colin!$G13860=$B$2,Colin!$H13860=$C$3),Colin!$I13860,)</f>
        <v>0</v>
      </c>
      <c r="O13860" s="38">
        <f>IF(AND(Colin!$G13860=$B$2,Colin!$H13860&lt;=$C$3),Colin!$I13860,)</f>
        <v>0</v>
      </c>
      <c r="P13860" s="38">
        <f>IF(Colin!$G13860&lt;$B$2,Colin!$I13860,0)</f>
        <v>0</v>
      </c>
      <c r="Q13860" s="38">
        <f>IF(Colin!$G13860&lt;$B$1,Colin!$I13860,0)</f>
        <v>0</v>
      </c>
    </row>
    <row r="13861" spans="12:17" x14ac:dyDescent="0.25">
      <c r="L13861" s="38">
        <f>IF(AND(Colin!$G13861=$B$1,Colin!$H13861=$C$3),Colin!$I13861,)</f>
        <v>0</v>
      </c>
      <c r="M13861" s="38">
        <f>IF(AND(Colin!$G13861=$B$1,Colin!$H13861&lt;=$C$3),Colin!$I13861,)</f>
        <v>0</v>
      </c>
      <c r="N13861" s="38">
        <f>IF(AND(Colin!$G13861=$B$2,Colin!$H13861=$C$3),Colin!$I13861,)</f>
        <v>0</v>
      </c>
      <c r="O13861" s="38">
        <f>IF(AND(Colin!$G13861=$B$2,Colin!$H13861&lt;=$C$3),Colin!$I13861,)</f>
        <v>0</v>
      </c>
      <c r="P13861" s="38">
        <f>IF(Colin!$G13861&lt;$B$2,Colin!$I13861,0)</f>
        <v>0</v>
      </c>
      <c r="Q13861" s="38">
        <f>IF(Colin!$G13861&lt;$B$1,Colin!$I13861,0)</f>
        <v>0</v>
      </c>
    </row>
    <row r="13862" spans="12:17" x14ac:dyDescent="0.25">
      <c r="L13862" s="38">
        <f>IF(AND(Colin!$G13862=$B$1,Colin!$H13862=$C$3),Colin!$I13862,)</f>
        <v>0</v>
      </c>
      <c r="M13862" s="38">
        <f>IF(AND(Colin!$G13862=$B$1,Colin!$H13862&lt;=$C$3),Colin!$I13862,)</f>
        <v>0</v>
      </c>
      <c r="N13862" s="38">
        <f>IF(AND(Colin!$G13862=$B$2,Colin!$H13862=$C$3),Colin!$I13862,)</f>
        <v>0</v>
      </c>
      <c r="O13862" s="38">
        <f>IF(AND(Colin!$G13862=$B$2,Colin!$H13862&lt;=$C$3),Colin!$I13862,)</f>
        <v>0</v>
      </c>
      <c r="P13862" s="38">
        <f>IF(Colin!$G13862&lt;$B$2,Colin!$I13862,0)</f>
        <v>0</v>
      </c>
      <c r="Q13862" s="38">
        <f>IF(Colin!$G13862&lt;$B$1,Colin!$I13862,0)</f>
        <v>0</v>
      </c>
    </row>
    <row r="13863" spans="12:17" x14ac:dyDescent="0.25">
      <c r="L13863" s="38">
        <f>IF(AND(Colin!$G13863=$B$1,Colin!$H13863=$C$3),Colin!$I13863,)</f>
        <v>0</v>
      </c>
      <c r="M13863" s="38">
        <f>IF(AND(Colin!$G13863=$B$1,Colin!$H13863&lt;=$C$3),Colin!$I13863,)</f>
        <v>0</v>
      </c>
      <c r="N13863" s="38">
        <f>IF(AND(Colin!$G13863=$B$2,Colin!$H13863=$C$3),Colin!$I13863,)</f>
        <v>0</v>
      </c>
      <c r="O13863" s="38">
        <f>IF(AND(Colin!$G13863=$B$2,Colin!$H13863&lt;=$C$3),Colin!$I13863,)</f>
        <v>0</v>
      </c>
      <c r="P13863" s="38">
        <f>IF(Colin!$G13863&lt;$B$2,Colin!$I13863,0)</f>
        <v>0</v>
      </c>
      <c r="Q13863" s="38">
        <f>IF(Colin!$G13863&lt;$B$1,Colin!$I13863,0)</f>
        <v>0</v>
      </c>
    </row>
    <row r="13864" spans="12:17" x14ac:dyDescent="0.25">
      <c r="L13864" s="38">
        <f>IF(AND(Colin!$G13864=$B$1,Colin!$H13864=$C$3),Colin!$I13864,)</f>
        <v>0</v>
      </c>
      <c r="M13864" s="38">
        <f>IF(AND(Colin!$G13864=$B$1,Colin!$H13864&lt;=$C$3),Colin!$I13864,)</f>
        <v>0</v>
      </c>
      <c r="N13864" s="38">
        <f>IF(AND(Colin!$G13864=$B$2,Colin!$H13864=$C$3),Colin!$I13864,)</f>
        <v>0</v>
      </c>
      <c r="O13864" s="38">
        <f>IF(AND(Colin!$G13864=$B$2,Colin!$H13864&lt;=$C$3),Colin!$I13864,)</f>
        <v>0</v>
      </c>
      <c r="P13864" s="38">
        <f>IF(Colin!$G13864&lt;$B$2,Colin!$I13864,0)</f>
        <v>0</v>
      </c>
      <c r="Q13864" s="38">
        <f>IF(Colin!$G13864&lt;$B$1,Colin!$I13864,0)</f>
        <v>0</v>
      </c>
    </row>
    <row r="13865" spans="12:17" x14ac:dyDescent="0.25">
      <c r="L13865" s="38">
        <f>IF(AND(Colin!$G13865=$B$1,Colin!$H13865=$C$3),Colin!$I13865,)</f>
        <v>0</v>
      </c>
      <c r="M13865" s="38">
        <f>IF(AND(Colin!$G13865=$B$1,Colin!$H13865&lt;=$C$3),Colin!$I13865,)</f>
        <v>0</v>
      </c>
      <c r="N13865" s="38">
        <f>IF(AND(Colin!$G13865=$B$2,Colin!$H13865=$C$3),Colin!$I13865,)</f>
        <v>0</v>
      </c>
      <c r="O13865" s="38">
        <f>IF(AND(Colin!$G13865=$B$2,Colin!$H13865&lt;=$C$3),Colin!$I13865,)</f>
        <v>0</v>
      </c>
      <c r="P13865" s="38">
        <f>IF(Colin!$G13865&lt;$B$2,Colin!$I13865,0)</f>
        <v>0</v>
      </c>
      <c r="Q13865" s="38">
        <f>IF(Colin!$G13865&lt;$B$1,Colin!$I13865,0)</f>
        <v>0</v>
      </c>
    </row>
    <row r="13866" spans="12:17" x14ac:dyDescent="0.25">
      <c r="L13866" s="38">
        <f>IF(AND(Colin!$G13866=$B$1,Colin!$H13866=$C$3),Colin!$I13866,)</f>
        <v>0</v>
      </c>
      <c r="M13866" s="38">
        <f>IF(AND(Colin!$G13866=$B$1,Colin!$H13866&lt;=$C$3),Colin!$I13866,)</f>
        <v>0</v>
      </c>
      <c r="N13866" s="38">
        <f>IF(AND(Colin!$G13866=$B$2,Colin!$H13866=$C$3),Colin!$I13866,)</f>
        <v>0</v>
      </c>
      <c r="O13866" s="38">
        <f>IF(AND(Colin!$G13866=$B$2,Colin!$H13866&lt;=$C$3),Colin!$I13866,)</f>
        <v>0</v>
      </c>
      <c r="P13866" s="38">
        <f>IF(Colin!$G13866&lt;$B$2,Colin!$I13866,0)</f>
        <v>0</v>
      </c>
      <c r="Q13866" s="38">
        <f>IF(Colin!$G13866&lt;$B$1,Colin!$I13866,0)</f>
        <v>0</v>
      </c>
    </row>
    <row r="13867" spans="12:17" x14ac:dyDescent="0.25">
      <c r="L13867" s="38">
        <f>IF(AND(Colin!$G13867=$B$1,Colin!$H13867=$C$3),Colin!$I13867,)</f>
        <v>0</v>
      </c>
      <c r="M13867" s="38">
        <f>IF(AND(Colin!$G13867=$B$1,Colin!$H13867&lt;=$C$3),Colin!$I13867,)</f>
        <v>0</v>
      </c>
      <c r="N13867" s="38">
        <f>IF(AND(Colin!$G13867=$B$2,Colin!$H13867=$C$3),Colin!$I13867,)</f>
        <v>0</v>
      </c>
      <c r="O13867" s="38">
        <f>IF(AND(Colin!$G13867=$B$2,Colin!$H13867&lt;=$C$3),Colin!$I13867,)</f>
        <v>0</v>
      </c>
      <c r="P13867" s="38">
        <f>IF(Colin!$G13867&lt;$B$2,Colin!$I13867,0)</f>
        <v>0</v>
      </c>
      <c r="Q13867" s="38">
        <f>IF(Colin!$G13867&lt;$B$1,Colin!$I13867,0)</f>
        <v>0</v>
      </c>
    </row>
    <row r="13868" spans="12:17" x14ac:dyDescent="0.25">
      <c r="L13868" s="38">
        <f>IF(AND(Colin!$G13868=$B$1,Colin!$H13868=$C$3),Colin!$I13868,)</f>
        <v>0</v>
      </c>
      <c r="M13868" s="38">
        <f>IF(AND(Colin!$G13868=$B$1,Colin!$H13868&lt;=$C$3),Colin!$I13868,)</f>
        <v>0</v>
      </c>
      <c r="N13868" s="38">
        <f>IF(AND(Colin!$G13868=$B$2,Colin!$H13868=$C$3),Colin!$I13868,)</f>
        <v>0</v>
      </c>
      <c r="O13868" s="38">
        <f>IF(AND(Colin!$G13868=$B$2,Colin!$H13868&lt;=$C$3),Colin!$I13868,)</f>
        <v>0</v>
      </c>
      <c r="P13868" s="38">
        <f>IF(Colin!$G13868&lt;$B$2,Colin!$I13868,0)</f>
        <v>0</v>
      </c>
      <c r="Q13868" s="38">
        <f>IF(Colin!$G13868&lt;$B$1,Colin!$I13868,0)</f>
        <v>0</v>
      </c>
    </row>
    <row r="13869" spans="12:17" x14ac:dyDescent="0.25">
      <c r="L13869" s="38">
        <f>IF(AND(Colin!$G13869=$B$1,Colin!$H13869=$C$3),Colin!$I13869,)</f>
        <v>0</v>
      </c>
      <c r="M13869" s="38">
        <f>IF(AND(Colin!$G13869=$B$1,Colin!$H13869&lt;=$C$3),Colin!$I13869,)</f>
        <v>0</v>
      </c>
      <c r="N13869" s="38">
        <f>IF(AND(Colin!$G13869=$B$2,Colin!$H13869=$C$3),Colin!$I13869,)</f>
        <v>0</v>
      </c>
      <c r="O13869" s="38">
        <f>IF(AND(Colin!$G13869=$B$2,Colin!$H13869&lt;=$C$3),Colin!$I13869,)</f>
        <v>0</v>
      </c>
      <c r="P13869" s="38">
        <f>IF(Colin!$G13869&lt;$B$2,Colin!$I13869,0)</f>
        <v>0</v>
      </c>
      <c r="Q13869" s="38">
        <f>IF(Colin!$G13869&lt;$B$1,Colin!$I13869,0)</f>
        <v>0</v>
      </c>
    </row>
    <row r="13870" spans="12:17" x14ac:dyDescent="0.25">
      <c r="L13870" s="38">
        <f>IF(AND(Colin!$G13870=$B$1,Colin!$H13870=$C$3),Colin!$I13870,)</f>
        <v>0</v>
      </c>
      <c r="M13870" s="38">
        <f>IF(AND(Colin!$G13870=$B$1,Colin!$H13870&lt;=$C$3),Colin!$I13870,)</f>
        <v>0</v>
      </c>
      <c r="N13870" s="38">
        <f>IF(AND(Colin!$G13870=$B$2,Colin!$H13870=$C$3),Colin!$I13870,)</f>
        <v>0</v>
      </c>
      <c r="O13870" s="38">
        <f>IF(AND(Colin!$G13870=$B$2,Colin!$H13870&lt;=$C$3),Colin!$I13870,)</f>
        <v>0</v>
      </c>
      <c r="P13870" s="38">
        <f>IF(Colin!$G13870&lt;$B$2,Colin!$I13870,0)</f>
        <v>0</v>
      </c>
      <c r="Q13870" s="38">
        <f>IF(Colin!$G13870&lt;$B$1,Colin!$I13870,0)</f>
        <v>0</v>
      </c>
    </row>
    <row r="13871" spans="12:17" x14ac:dyDescent="0.25">
      <c r="L13871" s="38">
        <f>IF(AND(Colin!$G13871=$B$1,Colin!$H13871=$C$3),Colin!$I13871,)</f>
        <v>0</v>
      </c>
      <c r="M13871" s="38">
        <f>IF(AND(Colin!$G13871=$B$1,Colin!$H13871&lt;=$C$3),Colin!$I13871,)</f>
        <v>0</v>
      </c>
      <c r="N13871" s="38">
        <f>IF(AND(Colin!$G13871=$B$2,Colin!$H13871=$C$3),Colin!$I13871,)</f>
        <v>0</v>
      </c>
      <c r="O13871" s="38">
        <f>IF(AND(Colin!$G13871=$B$2,Colin!$H13871&lt;=$C$3),Colin!$I13871,)</f>
        <v>0</v>
      </c>
      <c r="P13871" s="38">
        <f>IF(Colin!$G13871&lt;$B$2,Colin!$I13871,0)</f>
        <v>0</v>
      </c>
      <c r="Q13871" s="38">
        <f>IF(Colin!$G13871&lt;$B$1,Colin!$I13871,0)</f>
        <v>0</v>
      </c>
    </row>
    <row r="13872" spans="12:17" x14ac:dyDescent="0.25">
      <c r="L13872" s="38">
        <f>IF(AND(Colin!$G13872=$B$1,Colin!$H13872=$C$3),Colin!$I13872,)</f>
        <v>0</v>
      </c>
      <c r="M13872" s="38">
        <f>IF(AND(Colin!$G13872=$B$1,Colin!$H13872&lt;=$C$3),Colin!$I13872,)</f>
        <v>0</v>
      </c>
      <c r="N13872" s="38">
        <f>IF(AND(Colin!$G13872=$B$2,Colin!$H13872=$C$3),Colin!$I13872,)</f>
        <v>0</v>
      </c>
      <c r="O13872" s="38">
        <f>IF(AND(Colin!$G13872=$B$2,Colin!$H13872&lt;=$C$3),Colin!$I13872,)</f>
        <v>0</v>
      </c>
      <c r="P13872" s="38">
        <f>IF(Colin!$G13872&lt;$B$2,Colin!$I13872,0)</f>
        <v>0</v>
      </c>
      <c r="Q13872" s="38">
        <f>IF(Colin!$G13872&lt;$B$1,Colin!$I13872,0)</f>
        <v>0</v>
      </c>
    </row>
    <row r="13873" spans="12:17" x14ac:dyDescent="0.25">
      <c r="L13873" s="38">
        <f>IF(AND(Colin!$G13873=$B$1,Colin!$H13873=$C$3),Colin!$I13873,)</f>
        <v>0</v>
      </c>
      <c r="M13873" s="38">
        <f>IF(AND(Colin!$G13873=$B$1,Colin!$H13873&lt;=$C$3),Colin!$I13873,)</f>
        <v>0</v>
      </c>
      <c r="N13873" s="38">
        <f>IF(AND(Colin!$G13873=$B$2,Colin!$H13873=$C$3),Colin!$I13873,)</f>
        <v>0</v>
      </c>
      <c r="O13873" s="38">
        <f>IF(AND(Colin!$G13873=$B$2,Colin!$H13873&lt;=$C$3),Colin!$I13873,)</f>
        <v>0</v>
      </c>
      <c r="P13873" s="38">
        <f>IF(Colin!$G13873&lt;$B$2,Colin!$I13873,0)</f>
        <v>0</v>
      </c>
      <c r="Q13873" s="38">
        <f>IF(Colin!$G13873&lt;$B$1,Colin!$I13873,0)</f>
        <v>0</v>
      </c>
    </row>
    <row r="13874" spans="12:17" x14ac:dyDescent="0.25">
      <c r="L13874" s="38">
        <f>IF(AND(Colin!$G13874=$B$1,Colin!$H13874=$C$3),Colin!$I13874,)</f>
        <v>0</v>
      </c>
      <c r="M13874" s="38">
        <f>IF(AND(Colin!$G13874=$B$1,Colin!$H13874&lt;=$C$3),Colin!$I13874,)</f>
        <v>0</v>
      </c>
      <c r="N13874" s="38">
        <f>IF(AND(Colin!$G13874=$B$2,Colin!$H13874=$C$3),Colin!$I13874,)</f>
        <v>0</v>
      </c>
      <c r="O13874" s="38">
        <f>IF(AND(Colin!$G13874=$B$2,Colin!$H13874&lt;=$C$3),Colin!$I13874,)</f>
        <v>0</v>
      </c>
      <c r="P13874" s="38">
        <f>IF(Colin!$G13874&lt;$B$2,Colin!$I13874,0)</f>
        <v>0</v>
      </c>
      <c r="Q13874" s="38">
        <f>IF(Colin!$G13874&lt;$B$1,Colin!$I13874,0)</f>
        <v>0</v>
      </c>
    </row>
    <row r="13875" spans="12:17" x14ac:dyDescent="0.25">
      <c r="L13875" s="38">
        <f>IF(AND(Colin!$G13875=$B$1,Colin!$H13875=$C$3),Colin!$I13875,)</f>
        <v>0</v>
      </c>
      <c r="M13875" s="38">
        <f>IF(AND(Colin!$G13875=$B$1,Colin!$H13875&lt;=$C$3),Colin!$I13875,)</f>
        <v>0</v>
      </c>
      <c r="N13875" s="38">
        <f>IF(AND(Colin!$G13875=$B$2,Colin!$H13875=$C$3),Colin!$I13875,)</f>
        <v>0</v>
      </c>
      <c r="O13875" s="38">
        <f>IF(AND(Colin!$G13875=$B$2,Colin!$H13875&lt;=$C$3),Colin!$I13875,)</f>
        <v>0</v>
      </c>
      <c r="P13875" s="38">
        <f>IF(Colin!$G13875&lt;$B$2,Colin!$I13875,0)</f>
        <v>0</v>
      </c>
      <c r="Q13875" s="38">
        <f>IF(Colin!$G13875&lt;$B$1,Colin!$I13875,0)</f>
        <v>0</v>
      </c>
    </row>
    <row r="13876" spans="12:17" x14ac:dyDescent="0.25">
      <c r="L13876" s="38">
        <f>IF(AND(Colin!$G13876=$B$1,Colin!$H13876=$C$3),Colin!$I13876,)</f>
        <v>0</v>
      </c>
      <c r="M13876" s="38">
        <f>IF(AND(Colin!$G13876=$B$1,Colin!$H13876&lt;=$C$3),Colin!$I13876,)</f>
        <v>0</v>
      </c>
      <c r="N13876" s="38">
        <f>IF(AND(Colin!$G13876=$B$2,Colin!$H13876=$C$3),Colin!$I13876,)</f>
        <v>0</v>
      </c>
      <c r="O13876" s="38">
        <f>IF(AND(Colin!$G13876=$B$2,Colin!$H13876&lt;=$C$3),Colin!$I13876,)</f>
        <v>0</v>
      </c>
      <c r="P13876" s="38">
        <f>IF(Colin!$G13876&lt;$B$2,Colin!$I13876,0)</f>
        <v>0</v>
      </c>
      <c r="Q13876" s="38">
        <f>IF(Colin!$G13876&lt;$B$1,Colin!$I13876,0)</f>
        <v>0</v>
      </c>
    </row>
    <row r="13877" spans="12:17" x14ac:dyDescent="0.25">
      <c r="L13877" s="38">
        <f>IF(AND(Colin!$G13877=$B$1,Colin!$H13877=$C$3),Colin!$I13877,)</f>
        <v>0</v>
      </c>
      <c r="M13877" s="38">
        <f>IF(AND(Colin!$G13877=$B$1,Colin!$H13877&lt;=$C$3),Colin!$I13877,)</f>
        <v>0</v>
      </c>
      <c r="N13877" s="38">
        <f>IF(AND(Colin!$G13877=$B$2,Colin!$H13877=$C$3),Colin!$I13877,)</f>
        <v>0</v>
      </c>
      <c r="O13877" s="38">
        <f>IF(AND(Colin!$G13877=$B$2,Colin!$H13877&lt;=$C$3),Colin!$I13877,)</f>
        <v>0</v>
      </c>
      <c r="P13877" s="38">
        <f>IF(Colin!$G13877&lt;$B$2,Colin!$I13877,0)</f>
        <v>0</v>
      </c>
      <c r="Q13877" s="38">
        <f>IF(Colin!$G13877&lt;$B$1,Colin!$I13877,0)</f>
        <v>0</v>
      </c>
    </row>
    <row r="13878" spans="12:17" x14ac:dyDescent="0.25">
      <c r="L13878" s="38">
        <f>IF(AND(Colin!$G13878=$B$1,Colin!$H13878=$C$3),Colin!$I13878,)</f>
        <v>0</v>
      </c>
      <c r="M13878" s="38">
        <f>IF(AND(Colin!$G13878=$B$1,Colin!$H13878&lt;=$C$3),Colin!$I13878,)</f>
        <v>0</v>
      </c>
      <c r="N13878" s="38">
        <f>IF(AND(Colin!$G13878=$B$2,Colin!$H13878=$C$3),Colin!$I13878,)</f>
        <v>0</v>
      </c>
      <c r="O13878" s="38">
        <f>IF(AND(Colin!$G13878=$B$2,Colin!$H13878&lt;=$C$3),Colin!$I13878,)</f>
        <v>0</v>
      </c>
      <c r="P13878" s="38">
        <f>IF(Colin!$G13878&lt;$B$2,Colin!$I13878,0)</f>
        <v>0</v>
      </c>
      <c r="Q13878" s="38">
        <f>IF(Colin!$G13878&lt;$B$1,Colin!$I13878,0)</f>
        <v>0</v>
      </c>
    </row>
    <row r="13879" spans="12:17" x14ac:dyDescent="0.25">
      <c r="L13879" s="38">
        <f>IF(AND(Colin!$G13879=$B$1,Colin!$H13879=$C$3),Colin!$I13879,)</f>
        <v>0</v>
      </c>
      <c r="M13879" s="38">
        <f>IF(AND(Colin!$G13879=$B$1,Colin!$H13879&lt;=$C$3),Colin!$I13879,)</f>
        <v>0</v>
      </c>
      <c r="N13879" s="38">
        <f>IF(AND(Colin!$G13879=$B$2,Colin!$H13879=$C$3),Colin!$I13879,)</f>
        <v>0</v>
      </c>
      <c r="O13879" s="38">
        <f>IF(AND(Colin!$G13879=$B$2,Colin!$H13879&lt;=$C$3),Colin!$I13879,)</f>
        <v>0</v>
      </c>
      <c r="P13879" s="38">
        <f>IF(Colin!$G13879&lt;$B$2,Colin!$I13879,0)</f>
        <v>0</v>
      </c>
      <c r="Q13879" s="38">
        <f>IF(Colin!$G13879&lt;$B$1,Colin!$I13879,0)</f>
        <v>0</v>
      </c>
    </row>
    <row r="13880" spans="12:17" x14ac:dyDescent="0.25">
      <c r="L13880" s="38">
        <f>IF(AND(Colin!$G13880=$B$1,Colin!$H13880=$C$3),Colin!$I13880,)</f>
        <v>0</v>
      </c>
      <c r="M13880" s="38">
        <f>IF(AND(Colin!$G13880=$B$1,Colin!$H13880&lt;=$C$3),Colin!$I13880,)</f>
        <v>0</v>
      </c>
      <c r="N13880" s="38">
        <f>IF(AND(Colin!$G13880=$B$2,Colin!$H13880=$C$3),Colin!$I13880,)</f>
        <v>0</v>
      </c>
      <c r="O13880" s="38">
        <f>IF(AND(Colin!$G13880=$B$2,Colin!$H13880&lt;=$C$3),Colin!$I13880,)</f>
        <v>0</v>
      </c>
      <c r="P13880" s="38">
        <f>IF(Colin!$G13880&lt;$B$2,Colin!$I13880,0)</f>
        <v>0</v>
      </c>
      <c r="Q13880" s="38">
        <f>IF(Colin!$G13880&lt;$B$1,Colin!$I13880,0)</f>
        <v>0</v>
      </c>
    </row>
    <row r="13881" spans="12:17" x14ac:dyDescent="0.25">
      <c r="L13881" s="38">
        <f>IF(AND(Colin!$G13881=$B$1,Colin!$H13881=$C$3),Colin!$I13881,)</f>
        <v>0</v>
      </c>
      <c r="M13881" s="38">
        <f>IF(AND(Colin!$G13881=$B$1,Colin!$H13881&lt;=$C$3),Colin!$I13881,)</f>
        <v>0</v>
      </c>
      <c r="N13881" s="38">
        <f>IF(AND(Colin!$G13881=$B$2,Colin!$H13881=$C$3),Colin!$I13881,)</f>
        <v>0</v>
      </c>
      <c r="O13881" s="38">
        <f>IF(AND(Colin!$G13881=$B$2,Colin!$H13881&lt;=$C$3),Colin!$I13881,)</f>
        <v>0</v>
      </c>
      <c r="P13881" s="38">
        <f>IF(Colin!$G13881&lt;$B$2,Colin!$I13881,0)</f>
        <v>0</v>
      </c>
      <c r="Q13881" s="38">
        <f>IF(Colin!$G13881&lt;$B$1,Colin!$I13881,0)</f>
        <v>0</v>
      </c>
    </row>
    <row r="13882" spans="12:17" x14ac:dyDescent="0.25">
      <c r="L13882" s="38">
        <f>IF(AND(Colin!$G13882=$B$1,Colin!$H13882=$C$3),Colin!$I13882,)</f>
        <v>0</v>
      </c>
      <c r="M13882" s="38">
        <f>IF(AND(Colin!$G13882=$B$1,Colin!$H13882&lt;=$C$3),Colin!$I13882,)</f>
        <v>0</v>
      </c>
      <c r="N13882" s="38">
        <f>IF(AND(Colin!$G13882=$B$2,Colin!$H13882=$C$3),Colin!$I13882,)</f>
        <v>0</v>
      </c>
      <c r="O13882" s="38">
        <f>IF(AND(Colin!$G13882=$B$2,Colin!$H13882&lt;=$C$3),Colin!$I13882,)</f>
        <v>0</v>
      </c>
      <c r="P13882" s="38">
        <f>IF(Colin!$G13882&lt;$B$2,Colin!$I13882,0)</f>
        <v>0</v>
      </c>
      <c r="Q13882" s="38">
        <f>IF(Colin!$G13882&lt;$B$1,Colin!$I13882,0)</f>
        <v>0</v>
      </c>
    </row>
    <row r="13883" spans="12:17" x14ac:dyDescent="0.25">
      <c r="L13883" s="38">
        <f>IF(AND(Colin!$G13883=$B$1,Colin!$H13883=$C$3),Colin!$I13883,)</f>
        <v>0</v>
      </c>
      <c r="M13883" s="38">
        <f>IF(AND(Colin!$G13883=$B$1,Colin!$H13883&lt;=$C$3),Colin!$I13883,)</f>
        <v>0</v>
      </c>
      <c r="N13883" s="38">
        <f>IF(AND(Colin!$G13883=$B$2,Colin!$H13883=$C$3),Colin!$I13883,)</f>
        <v>0</v>
      </c>
      <c r="O13883" s="38">
        <f>IF(AND(Colin!$G13883=$B$2,Colin!$H13883&lt;=$C$3),Colin!$I13883,)</f>
        <v>0</v>
      </c>
      <c r="P13883" s="38">
        <f>IF(Colin!$G13883&lt;$B$2,Colin!$I13883,0)</f>
        <v>0</v>
      </c>
      <c r="Q13883" s="38">
        <f>IF(Colin!$G13883&lt;$B$1,Colin!$I13883,0)</f>
        <v>0</v>
      </c>
    </row>
    <row r="13884" spans="12:17" x14ac:dyDescent="0.25">
      <c r="L13884" s="38">
        <f>IF(AND(Colin!$G13884=$B$1,Colin!$H13884=$C$3),Colin!$I13884,)</f>
        <v>0</v>
      </c>
      <c r="M13884" s="38">
        <f>IF(AND(Colin!$G13884=$B$1,Colin!$H13884&lt;=$C$3),Colin!$I13884,)</f>
        <v>0</v>
      </c>
      <c r="N13884" s="38">
        <f>IF(AND(Colin!$G13884=$B$2,Colin!$H13884=$C$3),Colin!$I13884,)</f>
        <v>0</v>
      </c>
      <c r="O13884" s="38">
        <f>IF(AND(Colin!$G13884=$B$2,Colin!$H13884&lt;=$C$3),Colin!$I13884,)</f>
        <v>0</v>
      </c>
      <c r="P13884" s="38">
        <f>IF(Colin!$G13884&lt;$B$2,Colin!$I13884,0)</f>
        <v>0</v>
      </c>
      <c r="Q13884" s="38">
        <f>IF(Colin!$G13884&lt;$B$1,Colin!$I13884,0)</f>
        <v>0</v>
      </c>
    </row>
    <row r="13885" spans="12:17" x14ac:dyDescent="0.25">
      <c r="L13885" s="38">
        <f>IF(AND(Colin!$G13885=$B$1,Colin!$H13885=$C$3),Colin!$I13885,)</f>
        <v>0</v>
      </c>
      <c r="M13885" s="38">
        <f>IF(AND(Colin!$G13885=$B$1,Colin!$H13885&lt;=$C$3),Colin!$I13885,)</f>
        <v>0</v>
      </c>
      <c r="N13885" s="38">
        <f>IF(AND(Colin!$G13885=$B$2,Colin!$H13885=$C$3),Colin!$I13885,)</f>
        <v>0</v>
      </c>
      <c r="O13885" s="38">
        <f>IF(AND(Colin!$G13885=$B$2,Colin!$H13885&lt;=$C$3),Colin!$I13885,)</f>
        <v>0</v>
      </c>
      <c r="P13885" s="38">
        <f>IF(Colin!$G13885&lt;$B$2,Colin!$I13885,0)</f>
        <v>0</v>
      </c>
      <c r="Q13885" s="38">
        <f>IF(Colin!$G13885&lt;$B$1,Colin!$I13885,0)</f>
        <v>0</v>
      </c>
    </row>
    <row r="13886" spans="12:17" x14ac:dyDescent="0.25">
      <c r="L13886" s="38">
        <f>IF(AND(Colin!$G13886=$B$1,Colin!$H13886=$C$3),Colin!$I13886,)</f>
        <v>0</v>
      </c>
      <c r="M13886" s="38">
        <f>IF(AND(Colin!$G13886=$B$1,Colin!$H13886&lt;=$C$3),Colin!$I13886,)</f>
        <v>0</v>
      </c>
      <c r="N13886" s="38">
        <f>IF(AND(Colin!$G13886=$B$2,Colin!$H13886=$C$3),Colin!$I13886,)</f>
        <v>0</v>
      </c>
      <c r="O13886" s="38">
        <f>IF(AND(Colin!$G13886=$B$2,Colin!$H13886&lt;=$C$3),Colin!$I13886,)</f>
        <v>0</v>
      </c>
      <c r="P13886" s="38">
        <f>IF(Colin!$G13886&lt;$B$2,Colin!$I13886,0)</f>
        <v>0</v>
      </c>
      <c r="Q13886" s="38">
        <f>IF(Colin!$G13886&lt;$B$1,Colin!$I13886,0)</f>
        <v>0</v>
      </c>
    </row>
    <row r="13887" spans="12:17" x14ac:dyDescent="0.25">
      <c r="L13887" s="38">
        <f>IF(AND(Colin!$G13887=$B$1,Colin!$H13887=$C$3),Colin!$I13887,)</f>
        <v>0</v>
      </c>
      <c r="M13887" s="38">
        <f>IF(AND(Colin!$G13887=$B$1,Colin!$H13887&lt;=$C$3),Colin!$I13887,)</f>
        <v>0</v>
      </c>
      <c r="N13887" s="38">
        <f>IF(AND(Colin!$G13887=$B$2,Colin!$H13887=$C$3),Colin!$I13887,)</f>
        <v>0</v>
      </c>
      <c r="O13887" s="38">
        <f>IF(AND(Colin!$G13887=$B$2,Colin!$H13887&lt;=$C$3),Colin!$I13887,)</f>
        <v>0</v>
      </c>
      <c r="P13887" s="38">
        <f>IF(Colin!$G13887&lt;$B$2,Colin!$I13887,0)</f>
        <v>0</v>
      </c>
      <c r="Q13887" s="38">
        <f>IF(Colin!$G13887&lt;$B$1,Colin!$I13887,0)</f>
        <v>0</v>
      </c>
    </row>
    <row r="13888" spans="12:17" x14ac:dyDescent="0.25">
      <c r="L13888" s="38">
        <f>IF(AND(Colin!$G13888=$B$1,Colin!$H13888=$C$3),Colin!$I13888,)</f>
        <v>0</v>
      </c>
      <c r="M13888" s="38">
        <f>IF(AND(Colin!$G13888=$B$1,Colin!$H13888&lt;=$C$3),Colin!$I13888,)</f>
        <v>0</v>
      </c>
      <c r="N13888" s="38">
        <f>IF(AND(Colin!$G13888=$B$2,Colin!$H13888=$C$3),Colin!$I13888,)</f>
        <v>0</v>
      </c>
      <c r="O13888" s="38">
        <f>IF(AND(Colin!$G13888=$B$2,Colin!$H13888&lt;=$C$3),Colin!$I13888,)</f>
        <v>0</v>
      </c>
      <c r="P13888" s="38">
        <f>IF(Colin!$G13888&lt;$B$2,Colin!$I13888,0)</f>
        <v>0</v>
      </c>
      <c r="Q13888" s="38">
        <f>IF(Colin!$G13888&lt;$B$1,Colin!$I13888,0)</f>
        <v>0</v>
      </c>
    </row>
    <row r="13889" spans="12:17" x14ac:dyDescent="0.25">
      <c r="L13889" s="38">
        <f>IF(AND(Colin!$G13889=$B$1,Colin!$H13889=$C$3),Colin!$I13889,)</f>
        <v>0</v>
      </c>
      <c r="M13889" s="38">
        <f>IF(AND(Colin!$G13889=$B$1,Colin!$H13889&lt;=$C$3),Colin!$I13889,)</f>
        <v>0</v>
      </c>
      <c r="N13889" s="38">
        <f>IF(AND(Colin!$G13889=$B$2,Colin!$H13889=$C$3),Colin!$I13889,)</f>
        <v>0</v>
      </c>
      <c r="O13889" s="38">
        <f>IF(AND(Colin!$G13889=$B$2,Colin!$H13889&lt;=$C$3),Colin!$I13889,)</f>
        <v>0</v>
      </c>
      <c r="P13889" s="38">
        <f>IF(Colin!$G13889&lt;$B$2,Colin!$I13889,0)</f>
        <v>0</v>
      </c>
      <c r="Q13889" s="38">
        <f>IF(Colin!$G13889&lt;$B$1,Colin!$I13889,0)</f>
        <v>0</v>
      </c>
    </row>
    <row r="13890" spans="12:17" x14ac:dyDescent="0.25">
      <c r="L13890" s="38">
        <f>IF(AND(Colin!$G13890=$B$1,Colin!$H13890=$C$3),Colin!$I13890,)</f>
        <v>0</v>
      </c>
      <c r="M13890" s="38">
        <f>IF(AND(Colin!$G13890=$B$1,Colin!$H13890&lt;=$C$3),Colin!$I13890,)</f>
        <v>0</v>
      </c>
      <c r="N13890" s="38">
        <f>IF(AND(Colin!$G13890=$B$2,Colin!$H13890=$C$3),Colin!$I13890,)</f>
        <v>0</v>
      </c>
      <c r="O13890" s="38">
        <f>IF(AND(Colin!$G13890=$B$2,Colin!$H13890&lt;=$C$3),Colin!$I13890,)</f>
        <v>0</v>
      </c>
      <c r="P13890" s="38">
        <f>IF(Colin!$G13890&lt;$B$2,Colin!$I13890,0)</f>
        <v>0</v>
      </c>
      <c r="Q13890" s="38">
        <f>IF(Colin!$G13890&lt;$B$1,Colin!$I13890,0)</f>
        <v>0</v>
      </c>
    </row>
    <row r="13891" spans="12:17" x14ac:dyDescent="0.25">
      <c r="L13891" s="38">
        <f>IF(AND(Colin!$G13891=$B$1,Colin!$H13891=$C$3),Colin!$I13891,)</f>
        <v>0</v>
      </c>
      <c r="M13891" s="38">
        <f>IF(AND(Colin!$G13891=$B$1,Colin!$H13891&lt;=$C$3),Colin!$I13891,)</f>
        <v>0</v>
      </c>
      <c r="N13891" s="38">
        <f>IF(AND(Colin!$G13891=$B$2,Colin!$H13891=$C$3),Colin!$I13891,)</f>
        <v>0</v>
      </c>
      <c r="O13891" s="38">
        <f>IF(AND(Colin!$G13891=$B$2,Colin!$H13891&lt;=$C$3),Colin!$I13891,)</f>
        <v>0</v>
      </c>
      <c r="P13891" s="38">
        <f>IF(Colin!$G13891&lt;$B$2,Colin!$I13891,0)</f>
        <v>0</v>
      </c>
      <c r="Q13891" s="38">
        <f>IF(Colin!$G13891&lt;$B$1,Colin!$I13891,0)</f>
        <v>0</v>
      </c>
    </row>
    <row r="13892" spans="12:17" x14ac:dyDescent="0.25">
      <c r="L13892" s="38">
        <f>IF(AND(Colin!$G13892=$B$1,Colin!$H13892=$C$3),Colin!$I13892,)</f>
        <v>0</v>
      </c>
      <c r="M13892" s="38">
        <f>IF(AND(Colin!$G13892=$B$1,Colin!$H13892&lt;=$C$3),Colin!$I13892,)</f>
        <v>0</v>
      </c>
      <c r="N13892" s="38">
        <f>IF(AND(Colin!$G13892=$B$2,Colin!$H13892=$C$3),Colin!$I13892,)</f>
        <v>0</v>
      </c>
      <c r="O13892" s="38">
        <f>IF(AND(Colin!$G13892=$B$2,Colin!$H13892&lt;=$C$3),Colin!$I13892,)</f>
        <v>0</v>
      </c>
      <c r="P13892" s="38">
        <f>IF(Colin!$G13892&lt;$B$2,Colin!$I13892,0)</f>
        <v>0</v>
      </c>
      <c r="Q13892" s="38">
        <f>IF(Colin!$G13892&lt;$B$1,Colin!$I13892,0)</f>
        <v>0</v>
      </c>
    </row>
    <row r="13893" spans="12:17" x14ac:dyDescent="0.25">
      <c r="L13893" s="38">
        <f>IF(AND(Colin!$G13893=$B$1,Colin!$H13893=$C$3),Colin!$I13893,)</f>
        <v>0</v>
      </c>
      <c r="M13893" s="38">
        <f>IF(AND(Colin!$G13893=$B$1,Colin!$H13893&lt;=$C$3),Colin!$I13893,)</f>
        <v>0</v>
      </c>
      <c r="N13893" s="38">
        <f>IF(AND(Colin!$G13893=$B$2,Colin!$H13893=$C$3),Colin!$I13893,)</f>
        <v>0</v>
      </c>
      <c r="O13893" s="38">
        <f>IF(AND(Colin!$G13893=$B$2,Colin!$H13893&lt;=$C$3),Colin!$I13893,)</f>
        <v>0</v>
      </c>
      <c r="P13893" s="38">
        <f>IF(Colin!$G13893&lt;$B$2,Colin!$I13893,0)</f>
        <v>0</v>
      </c>
      <c r="Q13893" s="38">
        <f>IF(Colin!$G13893&lt;$B$1,Colin!$I13893,0)</f>
        <v>0</v>
      </c>
    </row>
    <row r="13894" spans="12:17" x14ac:dyDescent="0.25">
      <c r="L13894" s="38">
        <f>IF(AND(Colin!$G13894=$B$1,Colin!$H13894=$C$3),Colin!$I13894,)</f>
        <v>0</v>
      </c>
      <c r="M13894" s="38">
        <f>IF(AND(Colin!$G13894=$B$1,Colin!$H13894&lt;=$C$3),Colin!$I13894,)</f>
        <v>0</v>
      </c>
      <c r="N13894" s="38">
        <f>IF(AND(Colin!$G13894=$B$2,Colin!$H13894=$C$3),Colin!$I13894,)</f>
        <v>0</v>
      </c>
      <c r="O13894" s="38">
        <f>IF(AND(Colin!$G13894=$B$2,Colin!$H13894&lt;=$C$3),Colin!$I13894,)</f>
        <v>0</v>
      </c>
      <c r="P13894" s="38">
        <f>IF(Colin!$G13894&lt;$B$2,Colin!$I13894,0)</f>
        <v>0</v>
      </c>
      <c r="Q13894" s="38">
        <f>IF(Colin!$G13894&lt;$B$1,Colin!$I13894,0)</f>
        <v>0</v>
      </c>
    </row>
    <row r="13895" spans="12:17" x14ac:dyDescent="0.25">
      <c r="L13895" s="38">
        <f>IF(AND(Colin!$G13895=$B$1,Colin!$H13895=$C$3),Colin!$I13895,)</f>
        <v>0</v>
      </c>
      <c r="M13895" s="38">
        <f>IF(AND(Colin!$G13895=$B$1,Colin!$H13895&lt;=$C$3),Colin!$I13895,)</f>
        <v>0</v>
      </c>
      <c r="N13895" s="38">
        <f>IF(AND(Colin!$G13895=$B$2,Colin!$H13895=$C$3),Colin!$I13895,)</f>
        <v>0</v>
      </c>
      <c r="O13895" s="38">
        <f>IF(AND(Colin!$G13895=$B$2,Colin!$H13895&lt;=$C$3),Colin!$I13895,)</f>
        <v>0</v>
      </c>
      <c r="P13895" s="38">
        <f>IF(Colin!$G13895&lt;$B$2,Colin!$I13895,0)</f>
        <v>0</v>
      </c>
      <c r="Q13895" s="38">
        <f>IF(Colin!$G13895&lt;$B$1,Colin!$I13895,0)</f>
        <v>0</v>
      </c>
    </row>
    <row r="13896" spans="12:17" x14ac:dyDescent="0.25">
      <c r="L13896" s="38">
        <f>IF(AND(Colin!$G13896=$B$1,Colin!$H13896=$C$3),Colin!$I13896,)</f>
        <v>0</v>
      </c>
      <c r="M13896" s="38">
        <f>IF(AND(Colin!$G13896=$B$1,Colin!$H13896&lt;=$C$3),Colin!$I13896,)</f>
        <v>0</v>
      </c>
      <c r="N13896" s="38">
        <f>IF(AND(Colin!$G13896=$B$2,Colin!$H13896=$C$3),Colin!$I13896,)</f>
        <v>0</v>
      </c>
      <c r="O13896" s="38">
        <f>IF(AND(Colin!$G13896=$B$2,Colin!$H13896&lt;=$C$3),Colin!$I13896,)</f>
        <v>0</v>
      </c>
      <c r="P13896" s="38">
        <f>IF(Colin!$G13896&lt;$B$2,Colin!$I13896,0)</f>
        <v>0</v>
      </c>
      <c r="Q13896" s="38">
        <f>IF(Colin!$G13896&lt;$B$1,Colin!$I13896,0)</f>
        <v>0</v>
      </c>
    </row>
    <row r="13897" spans="12:17" x14ac:dyDescent="0.25">
      <c r="L13897" s="38">
        <f>IF(AND(Colin!$G13897=$B$1,Colin!$H13897=$C$3),Colin!$I13897,)</f>
        <v>0</v>
      </c>
      <c r="M13897" s="38">
        <f>IF(AND(Colin!$G13897=$B$1,Colin!$H13897&lt;=$C$3),Colin!$I13897,)</f>
        <v>0</v>
      </c>
      <c r="N13897" s="38">
        <f>IF(AND(Colin!$G13897=$B$2,Colin!$H13897=$C$3),Colin!$I13897,)</f>
        <v>0</v>
      </c>
      <c r="O13897" s="38">
        <f>IF(AND(Colin!$G13897=$B$2,Colin!$H13897&lt;=$C$3),Colin!$I13897,)</f>
        <v>0</v>
      </c>
      <c r="P13897" s="38">
        <f>IF(Colin!$G13897&lt;$B$2,Colin!$I13897,0)</f>
        <v>0</v>
      </c>
      <c r="Q13897" s="38">
        <f>IF(Colin!$G13897&lt;$B$1,Colin!$I13897,0)</f>
        <v>0</v>
      </c>
    </row>
    <row r="13898" spans="12:17" x14ac:dyDescent="0.25">
      <c r="L13898" s="38">
        <f>IF(AND(Colin!$G13898=$B$1,Colin!$H13898=$C$3),Colin!$I13898,)</f>
        <v>0</v>
      </c>
      <c r="M13898" s="38">
        <f>IF(AND(Colin!$G13898=$B$1,Colin!$H13898&lt;=$C$3),Colin!$I13898,)</f>
        <v>0</v>
      </c>
      <c r="N13898" s="38">
        <f>IF(AND(Colin!$G13898=$B$2,Colin!$H13898=$C$3),Colin!$I13898,)</f>
        <v>0</v>
      </c>
      <c r="O13898" s="38">
        <f>IF(AND(Colin!$G13898=$B$2,Colin!$H13898&lt;=$C$3),Colin!$I13898,)</f>
        <v>0</v>
      </c>
      <c r="P13898" s="38">
        <f>IF(Colin!$G13898&lt;$B$2,Colin!$I13898,0)</f>
        <v>0</v>
      </c>
      <c r="Q13898" s="38">
        <f>IF(Colin!$G13898&lt;$B$1,Colin!$I13898,0)</f>
        <v>0</v>
      </c>
    </row>
    <row r="13899" spans="12:17" x14ac:dyDescent="0.25">
      <c r="L13899" s="38">
        <f>IF(AND(Colin!$G13899=$B$1,Colin!$H13899=$C$3),Colin!$I13899,)</f>
        <v>0</v>
      </c>
      <c r="M13899" s="38">
        <f>IF(AND(Colin!$G13899=$B$1,Colin!$H13899&lt;=$C$3),Colin!$I13899,)</f>
        <v>0</v>
      </c>
      <c r="N13899" s="38">
        <f>IF(AND(Colin!$G13899=$B$2,Colin!$H13899=$C$3),Colin!$I13899,)</f>
        <v>0</v>
      </c>
      <c r="O13899" s="38">
        <f>IF(AND(Colin!$G13899=$B$2,Colin!$H13899&lt;=$C$3),Colin!$I13899,)</f>
        <v>0</v>
      </c>
      <c r="P13899" s="38">
        <f>IF(Colin!$G13899&lt;$B$2,Colin!$I13899,0)</f>
        <v>0</v>
      </c>
      <c r="Q13899" s="38">
        <f>IF(Colin!$G13899&lt;$B$1,Colin!$I13899,0)</f>
        <v>0</v>
      </c>
    </row>
    <row r="13900" spans="12:17" x14ac:dyDescent="0.25">
      <c r="L13900" s="38">
        <f>IF(AND(Colin!$G13900=$B$1,Colin!$H13900=$C$3),Colin!$I13900,)</f>
        <v>0</v>
      </c>
      <c r="M13900" s="38">
        <f>IF(AND(Colin!$G13900=$B$1,Colin!$H13900&lt;=$C$3),Colin!$I13900,)</f>
        <v>0</v>
      </c>
      <c r="N13900" s="38">
        <f>IF(AND(Colin!$G13900=$B$2,Colin!$H13900=$C$3),Colin!$I13900,)</f>
        <v>0</v>
      </c>
      <c r="O13900" s="38">
        <f>IF(AND(Colin!$G13900=$B$2,Colin!$H13900&lt;=$C$3),Colin!$I13900,)</f>
        <v>0</v>
      </c>
      <c r="P13900" s="38">
        <f>IF(Colin!$G13900&lt;$B$2,Colin!$I13900,0)</f>
        <v>0</v>
      </c>
      <c r="Q13900" s="38">
        <f>IF(Colin!$G13900&lt;$B$1,Colin!$I13900,0)</f>
        <v>0</v>
      </c>
    </row>
    <row r="13901" spans="12:17" x14ac:dyDescent="0.25">
      <c r="L13901" s="38">
        <f>IF(AND(Colin!$G13901=$B$1,Colin!$H13901=$C$3),Colin!$I13901,)</f>
        <v>0</v>
      </c>
      <c r="M13901" s="38">
        <f>IF(AND(Colin!$G13901=$B$1,Colin!$H13901&lt;=$C$3),Colin!$I13901,)</f>
        <v>0</v>
      </c>
      <c r="N13901" s="38">
        <f>IF(AND(Colin!$G13901=$B$2,Colin!$H13901=$C$3),Colin!$I13901,)</f>
        <v>0</v>
      </c>
      <c r="O13901" s="38">
        <f>IF(AND(Colin!$G13901=$B$2,Colin!$H13901&lt;=$C$3),Colin!$I13901,)</f>
        <v>0</v>
      </c>
      <c r="P13901" s="38">
        <f>IF(Colin!$G13901&lt;$B$2,Colin!$I13901,0)</f>
        <v>0</v>
      </c>
      <c r="Q13901" s="38">
        <f>IF(Colin!$G13901&lt;$B$1,Colin!$I13901,0)</f>
        <v>0</v>
      </c>
    </row>
    <row r="13902" spans="12:17" x14ac:dyDescent="0.25">
      <c r="L13902" s="38">
        <f>IF(AND(Colin!$G13902=$B$1,Colin!$H13902=$C$3),Colin!$I13902,)</f>
        <v>0</v>
      </c>
      <c r="M13902" s="38">
        <f>IF(AND(Colin!$G13902=$B$1,Colin!$H13902&lt;=$C$3),Colin!$I13902,)</f>
        <v>0</v>
      </c>
      <c r="N13902" s="38">
        <f>IF(AND(Colin!$G13902=$B$2,Colin!$H13902=$C$3),Colin!$I13902,)</f>
        <v>0</v>
      </c>
      <c r="O13902" s="38">
        <f>IF(AND(Colin!$G13902=$B$2,Colin!$H13902&lt;=$C$3),Colin!$I13902,)</f>
        <v>0</v>
      </c>
      <c r="P13902" s="38">
        <f>IF(Colin!$G13902&lt;$B$2,Colin!$I13902,0)</f>
        <v>0</v>
      </c>
      <c r="Q13902" s="38">
        <f>IF(Colin!$G13902&lt;$B$1,Colin!$I13902,0)</f>
        <v>0</v>
      </c>
    </row>
    <row r="13903" spans="12:17" x14ac:dyDescent="0.25">
      <c r="L13903" s="38">
        <f>IF(AND(Colin!$G13903=$B$1,Colin!$H13903=$C$3),Colin!$I13903,)</f>
        <v>0</v>
      </c>
      <c r="M13903" s="38">
        <f>IF(AND(Colin!$G13903=$B$1,Colin!$H13903&lt;=$C$3),Colin!$I13903,)</f>
        <v>0</v>
      </c>
      <c r="N13903" s="38">
        <f>IF(AND(Colin!$G13903=$B$2,Colin!$H13903=$C$3),Colin!$I13903,)</f>
        <v>0</v>
      </c>
      <c r="O13903" s="38">
        <f>IF(AND(Colin!$G13903=$B$2,Colin!$H13903&lt;=$C$3),Colin!$I13903,)</f>
        <v>0</v>
      </c>
      <c r="P13903" s="38">
        <f>IF(Colin!$G13903&lt;$B$2,Colin!$I13903,0)</f>
        <v>0</v>
      </c>
      <c r="Q13903" s="38">
        <f>IF(Colin!$G13903&lt;$B$1,Colin!$I13903,0)</f>
        <v>0</v>
      </c>
    </row>
    <row r="13904" spans="12:17" x14ac:dyDescent="0.25">
      <c r="L13904" s="38">
        <f>IF(AND(Colin!$G13904=$B$1,Colin!$H13904=$C$3),Colin!$I13904,)</f>
        <v>0</v>
      </c>
      <c r="M13904" s="38">
        <f>IF(AND(Colin!$G13904=$B$1,Colin!$H13904&lt;=$C$3),Colin!$I13904,)</f>
        <v>0</v>
      </c>
      <c r="N13904" s="38">
        <f>IF(AND(Colin!$G13904=$B$2,Colin!$H13904=$C$3),Colin!$I13904,)</f>
        <v>0</v>
      </c>
      <c r="O13904" s="38">
        <f>IF(AND(Colin!$G13904=$B$2,Colin!$H13904&lt;=$C$3),Colin!$I13904,)</f>
        <v>0</v>
      </c>
      <c r="P13904" s="38">
        <f>IF(Colin!$G13904&lt;$B$2,Colin!$I13904,0)</f>
        <v>0</v>
      </c>
      <c r="Q13904" s="38">
        <f>IF(Colin!$G13904&lt;$B$1,Colin!$I13904,0)</f>
        <v>0</v>
      </c>
    </row>
    <row r="13905" spans="12:17" x14ac:dyDescent="0.25">
      <c r="L13905" s="38">
        <f>IF(AND(Colin!$G13905=$B$1,Colin!$H13905=$C$3),Colin!$I13905,)</f>
        <v>0</v>
      </c>
      <c r="M13905" s="38">
        <f>IF(AND(Colin!$G13905=$B$1,Colin!$H13905&lt;=$C$3),Colin!$I13905,)</f>
        <v>0</v>
      </c>
      <c r="N13905" s="38">
        <f>IF(AND(Colin!$G13905=$B$2,Colin!$H13905=$C$3),Colin!$I13905,)</f>
        <v>0</v>
      </c>
      <c r="O13905" s="38">
        <f>IF(AND(Colin!$G13905=$B$2,Colin!$H13905&lt;=$C$3),Colin!$I13905,)</f>
        <v>0</v>
      </c>
      <c r="P13905" s="38">
        <f>IF(Colin!$G13905&lt;$B$2,Colin!$I13905,0)</f>
        <v>0</v>
      </c>
      <c r="Q13905" s="38">
        <f>IF(Colin!$G13905&lt;$B$1,Colin!$I13905,0)</f>
        <v>0</v>
      </c>
    </row>
    <row r="13906" spans="12:17" x14ac:dyDescent="0.25">
      <c r="L13906" s="38">
        <f>IF(AND(Colin!$G13906=$B$1,Colin!$H13906=$C$3),Colin!$I13906,)</f>
        <v>0</v>
      </c>
      <c r="M13906" s="38">
        <f>IF(AND(Colin!$G13906=$B$1,Colin!$H13906&lt;=$C$3),Colin!$I13906,)</f>
        <v>0</v>
      </c>
      <c r="N13906" s="38">
        <f>IF(AND(Colin!$G13906=$B$2,Colin!$H13906=$C$3),Colin!$I13906,)</f>
        <v>0</v>
      </c>
      <c r="O13906" s="38">
        <f>IF(AND(Colin!$G13906=$B$2,Colin!$H13906&lt;=$C$3),Colin!$I13906,)</f>
        <v>0</v>
      </c>
      <c r="P13906" s="38">
        <f>IF(Colin!$G13906&lt;$B$2,Colin!$I13906,0)</f>
        <v>0</v>
      </c>
      <c r="Q13906" s="38">
        <f>IF(Colin!$G13906&lt;$B$1,Colin!$I13906,0)</f>
        <v>0</v>
      </c>
    </row>
    <row r="13907" spans="12:17" x14ac:dyDescent="0.25">
      <c r="L13907" s="38">
        <f>IF(AND(Colin!$G13907=$B$1,Colin!$H13907=$C$3),Colin!$I13907,)</f>
        <v>0</v>
      </c>
      <c r="M13907" s="38">
        <f>IF(AND(Colin!$G13907=$B$1,Colin!$H13907&lt;=$C$3),Colin!$I13907,)</f>
        <v>0</v>
      </c>
      <c r="N13907" s="38">
        <f>IF(AND(Colin!$G13907=$B$2,Colin!$H13907=$C$3),Colin!$I13907,)</f>
        <v>0</v>
      </c>
      <c r="O13907" s="38">
        <f>IF(AND(Colin!$G13907=$B$2,Colin!$H13907&lt;=$C$3),Colin!$I13907,)</f>
        <v>0</v>
      </c>
      <c r="P13907" s="38">
        <f>IF(Colin!$G13907&lt;$B$2,Colin!$I13907,0)</f>
        <v>0</v>
      </c>
      <c r="Q13907" s="38">
        <f>IF(Colin!$G13907&lt;$B$1,Colin!$I13907,0)</f>
        <v>0</v>
      </c>
    </row>
    <row r="13908" spans="12:17" x14ac:dyDescent="0.25">
      <c r="L13908" s="38">
        <f>IF(AND(Colin!$G13908=$B$1,Colin!$H13908=$C$3),Colin!$I13908,)</f>
        <v>0</v>
      </c>
      <c r="M13908" s="38">
        <f>IF(AND(Colin!$G13908=$B$1,Colin!$H13908&lt;=$C$3),Colin!$I13908,)</f>
        <v>0</v>
      </c>
      <c r="N13908" s="38">
        <f>IF(AND(Colin!$G13908=$B$2,Colin!$H13908=$C$3),Colin!$I13908,)</f>
        <v>0</v>
      </c>
      <c r="O13908" s="38">
        <f>IF(AND(Colin!$G13908=$B$2,Colin!$H13908&lt;=$C$3),Colin!$I13908,)</f>
        <v>0</v>
      </c>
      <c r="P13908" s="38">
        <f>IF(Colin!$G13908&lt;$B$2,Colin!$I13908,0)</f>
        <v>0</v>
      </c>
      <c r="Q13908" s="38">
        <f>IF(Colin!$G13908&lt;$B$1,Colin!$I13908,0)</f>
        <v>0</v>
      </c>
    </row>
    <row r="13909" spans="12:17" x14ac:dyDescent="0.25">
      <c r="L13909" s="38">
        <f>IF(AND(Colin!$G13909=$B$1,Colin!$H13909=$C$3),Colin!$I13909,)</f>
        <v>0</v>
      </c>
      <c r="M13909" s="38">
        <f>IF(AND(Colin!$G13909=$B$1,Colin!$H13909&lt;=$C$3),Colin!$I13909,)</f>
        <v>0</v>
      </c>
      <c r="N13909" s="38">
        <f>IF(AND(Colin!$G13909=$B$2,Colin!$H13909=$C$3),Colin!$I13909,)</f>
        <v>0</v>
      </c>
      <c r="O13909" s="38">
        <f>IF(AND(Colin!$G13909=$B$2,Colin!$H13909&lt;=$C$3),Colin!$I13909,)</f>
        <v>0</v>
      </c>
      <c r="P13909" s="38">
        <f>IF(Colin!$G13909&lt;$B$2,Colin!$I13909,0)</f>
        <v>0</v>
      </c>
      <c r="Q13909" s="38">
        <f>IF(Colin!$G13909&lt;$B$1,Colin!$I13909,0)</f>
        <v>0</v>
      </c>
    </row>
    <row r="13910" spans="12:17" x14ac:dyDescent="0.25">
      <c r="L13910" s="38">
        <f>IF(AND(Colin!$G13910=$B$1,Colin!$H13910=$C$3),Colin!$I13910,)</f>
        <v>0</v>
      </c>
      <c r="M13910" s="38">
        <f>IF(AND(Colin!$G13910=$B$1,Colin!$H13910&lt;=$C$3),Colin!$I13910,)</f>
        <v>0</v>
      </c>
      <c r="N13910" s="38">
        <f>IF(AND(Colin!$G13910=$B$2,Colin!$H13910=$C$3),Colin!$I13910,)</f>
        <v>0</v>
      </c>
      <c r="O13910" s="38">
        <f>IF(AND(Colin!$G13910=$B$2,Colin!$H13910&lt;=$C$3),Colin!$I13910,)</f>
        <v>0</v>
      </c>
      <c r="P13910" s="38">
        <f>IF(Colin!$G13910&lt;$B$2,Colin!$I13910,0)</f>
        <v>0</v>
      </c>
      <c r="Q13910" s="38">
        <f>IF(Colin!$G13910&lt;$B$1,Colin!$I13910,0)</f>
        <v>0</v>
      </c>
    </row>
    <row r="13911" spans="12:17" x14ac:dyDescent="0.25">
      <c r="L13911" s="38">
        <f>IF(AND(Colin!$G13911=$B$1,Colin!$H13911=$C$3),Colin!$I13911,)</f>
        <v>0</v>
      </c>
      <c r="M13911" s="38">
        <f>IF(AND(Colin!$G13911=$B$1,Colin!$H13911&lt;=$C$3),Colin!$I13911,)</f>
        <v>0</v>
      </c>
      <c r="N13911" s="38">
        <f>IF(AND(Colin!$G13911=$B$2,Colin!$H13911=$C$3),Colin!$I13911,)</f>
        <v>0</v>
      </c>
      <c r="O13911" s="38">
        <f>IF(AND(Colin!$G13911=$B$2,Colin!$H13911&lt;=$C$3),Colin!$I13911,)</f>
        <v>0</v>
      </c>
      <c r="P13911" s="38">
        <f>IF(Colin!$G13911&lt;$B$2,Colin!$I13911,0)</f>
        <v>0</v>
      </c>
      <c r="Q13911" s="38">
        <f>IF(Colin!$G13911&lt;$B$1,Colin!$I13911,0)</f>
        <v>0</v>
      </c>
    </row>
    <row r="13912" spans="12:17" x14ac:dyDescent="0.25">
      <c r="L13912" s="38">
        <f>IF(AND(Colin!$G13912=$B$1,Colin!$H13912=$C$3),Colin!$I13912,)</f>
        <v>0</v>
      </c>
      <c r="M13912" s="38">
        <f>IF(AND(Colin!$G13912=$B$1,Colin!$H13912&lt;=$C$3),Colin!$I13912,)</f>
        <v>0</v>
      </c>
      <c r="N13912" s="38">
        <f>IF(AND(Colin!$G13912=$B$2,Colin!$H13912=$C$3),Colin!$I13912,)</f>
        <v>0</v>
      </c>
      <c r="O13912" s="38">
        <f>IF(AND(Colin!$G13912=$B$2,Colin!$H13912&lt;=$C$3),Colin!$I13912,)</f>
        <v>0</v>
      </c>
      <c r="P13912" s="38">
        <f>IF(Colin!$G13912&lt;$B$2,Colin!$I13912,0)</f>
        <v>0</v>
      </c>
      <c r="Q13912" s="38">
        <f>IF(Colin!$G13912&lt;$B$1,Colin!$I13912,0)</f>
        <v>0</v>
      </c>
    </row>
    <row r="13913" spans="12:17" x14ac:dyDescent="0.25">
      <c r="L13913" s="38">
        <f>IF(AND(Colin!$G13913=$B$1,Colin!$H13913=$C$3),Colin!$I13913,)</f>
        <v>0</v>
      </c>
      <c r="M13913" s="38">
        <f>IF(AND(Colin!$G13913=$B$1,Colin!$H13913&lt;=$C$3),Colin!$I13913,)</f>
        <v>0</v>
      </c>
      <c r="N13913" s="38">
        <f>IF(AND(Colin!$G13913=$B$2,Colin!$H13913=$C$3),Colin!$I13913,)</f>
        <v>0</v>
      </c>
      <c r="O13913" s="38">
        <f>IF(AND(Colin!$G13913=$B$2,Colin!$H13913&lt;=$C$3),Colin!$I13913,)</f>
        <v>0</v>
      </c>
      <c r="P13913" s="38">
        <f>IF(Colin!$G13913&lt;$B$2,Colin!$I13913,0)</f>
        <v>0</v>
      </c>
      <c r="Q13913" s="38">
        <f>IF(Colin!$G13913&lt;$B$1,Colin!$I13913,0)</f>
        <v>0</v>
      </c>
    </row>
    <row r="13914" spans="12:17" x14ac:dyDescent="0.25">
      <c r="L13914" s="38">
        <f>IF(AND(Colin!$G13914=$B$1,Colin!$H13914=$C$3),Colin!$I13914,)</f>
        <v>0</v>
      </c>
      <c r="M13914" s="38">
        <f>IF(AND(Colin!$G13914=$B$1,Colin!$H13914&lt;=$C$3),Colin!$I13914,)</f>
        <v>0</v>
      </c>
      <c r="N13914" s="38">
        <f>IF(AND(Colin!$G13914=$B$2,Colin!$H13914=$C$3),Colin!$I13914,)</f>
        <v>0</v>
      </c>
      <c r="O13914" s="38">
        <f>IF(AND(Colin!$G13914=$B$2,Colin!$H13914&lt;=$C$3),Colin!$I13914,)</f>
        <v>0</v>
      </c>
      <c r="P13914" s="38">
        <f>IF(Colin!$G13914&lt;$B$2,Colin!$I13914,0)</f>
        <v>0</v>
      </c>
      <c r="Q13914" s="38">
        <f>IF(Colin!$G13914&lt;$B$1,Colin!$I13914,0)</f>
        <v>0</v>
      </c>
    </row>
    <row r="13915" spans="12:17" x14ac:dyDescent="0.25">
      <c r="L13915" s="38">
        <f>IF(AND(Colin!$G13915=$B$1,Colin!$H13915=$C$3),Colin!$I13915,)</f>
        <v>0</v>
      </c>
      <c r="M13915" s="38">
        <f>IF(AND(Colin!$G13915=$B$1,Colin!$H13915&lt;=$C$3),Colin!$I13915,)</f>
        <v>0</v>
      </c>
      <c r="N13915" s="38">
        <f>IF(AND(Colin!$G13915=$B$2,Colin!$H13915=$C$3),Colin!$I13915,)</f>
        <v>0</v>
      </c>
      <c r="O13915" s="38">
        <f>IF(AND(Colin!$G13915=$B$2,Colin!$H13915&lt;=$C$3),Colin!$I13915,)</f>
        <v>0</v>
      </c>
      <c r="P13915" s="38">
        <f>IF(Colin!$G13915&lt;$B$2,Colin!$I13915,0)</f>
        <v>0</v>
      </c>
      <c r="Q13915" s="38">
        <f>IF(Colin!$G13915&lt;$B$1,Colin!$I13915,0)</f>
        <v>0</v>
      </c>
    </row>
    <row r="13916" spans="12:17" x14ac:dyDescent="0.25">
      <c r="L13916" s="38">
        <f>IF(AND(Colin!$G13916=$B$1,Colin!$H13916=$C$3),Colin!$I13916,)</f>
        <v>0</v>
      </c>
      <c r="M13916" s="38">
        <f>IF(AND(Colin!$G13916=$B$1,Colin!$H13916&lt;=$C$3),Colin!$I13916,)</f>
        <v>0</v>
      </c>
      <c r="N13916" s="38">
        <f>IF(AND(Colin!$G13916=$B$2,Colin!$H13916=$C$3),Colin!$I13916,)</f>
        <v>0</v>
      </c>
      <c r="O13916" s="38">
        <f>IF(AND(Colin!$G13916=$B$2,Colin!$H13916&lt;=$C$3),Colin!$I13916,)</f>
        <v>0</v>
      </c>
      <c r="P13916" s="38">
        <f>IF(Colin!$G13916&lt;$B$2,Colin!$I13916,0)</f>
        <v>0</v>
      </c>
      <c r="Q13916" s="38">
        <f>IF(Colin!$G13916&lt;$B$1,Colin!$I13916,0)</f>
        <v>0</v>
      </c>
    </row>
    <row r="13917" spans="12:17" x14ac:dyDescent="0.25">
      <c r="L13917" s="38">
        <f>IF(AND(Colin!$G13917=$B$1,Colin!$H13917=$C$3),Colin!$I13917,)</f>
        <v>0</v>
      </c>
      <c r="M13917" s="38">
        <f>IF(AND(Colin!$G13917=$B$1,Colin!$H13917&lt;=$C$3),Colin!$I13917,)</f>
        <v>0</v>
      </c>
      <c r="N13917" s="38">
        <f>IF(AND(Colin!$G13917=$B$2,Colin!$H13917=$C$3),Colin!$I13917,)</f>
        <v>0</v>
      </c>
      <c r="O13917" s="38">
        <f>IF(AND(Colin!$G13917=$B$2,Colin!$H13917&lt;=$C$3),Colin!$I13917,)</f>
        <v>0</v>
      </c>
      <c r="P13917" s="38">
        <f>IF(Colin!$G13917&lt;$B$2,Colin!$I13917,0)</f>
        <v>0</v>
      </c>
      <c r="Q13917" s="38">
        <f>IF(Colin!$G13917&lt;$B$1,Colin!$I13917,0)</f>
        <v>0</v>
      </c>
    </row>
    <row r="13918" spans="12:17" x14ac:dyDescent="0.25">
      <c r="L13918" s="38">
        <f>IF(AND(Colin!$G13918=$B$1,Colin!$H13918=$C$3),Colin!$I13918,)</f>
        <v>0</v>
      </c>
      <c r="M13918" s="38">
        <f>IF(AND(Colin!$G13918=$B$1,Colin!$H13918&lt;=$C$3),Colin!$I13918,)</f>
        <v>0</v>
      </c>
      <c r="N13918" s="38">
        <f>IF(AND(Colin!$G13918=$B$2,Colin!$H13918=$C$3),Colin!$I13918,)</f>
        <v>0</v>
      </c>
      <c r="O13918" s="38">
        <f>IF(AND(Colin!$G13918=$B$2,Colin!$H13918&lt;=$C$3),Colin!$I13918,)</f>
        <v>0</v>
      </c>
      <c r="P13918" s="38">
        <f>IF(Colin!$G13918&lt;$B$2,Colin!$I13918,0)</f>
        <v>0</v>
      </c>
      <c r="Q13918" s="38">
        <f>IF(Colin!$G13918&lt;$B$1,Colin!$I13918,0)</f>
        <v>0</v>
      </c>
    </row>
    <row r="13919" spans="12:17" x14ac:dyDescent="0.25">
      <c r="L13919" s="38">
        <f>IF(AND(Colin!$G13919=$B$1,Colin!$H13919=$C$3),Colin!$I13919,)</f>
        <v>0</v>
      </c>
      <c r="M13919" s="38">
        <f>IF(AND(Colin!$G13919=$B$1,Colin!$H13919&lt;=$C$3),Colin!$I13919,)</f>
        <v>0</v>
      </c>
      <c r="N13919" s="38">
        <f>IF(AND(Colin!$G13919=$B$2,Colin!$H13919=$C$3),Colin!$I13919,)</f>
        <v>0</v>
      </c>
      <c r="O13919" s="38">
        <f>IF(AND(Colin!$G13919=$B$2,Colin!$H13919&lt;=$C$3),Colin!$I13919,)</f>
        <v>0</v>
      </c>
      <c r="P13919" s="38">
        <f>IF(Colin!$G13919&lt;$B$2,Colin!$I13919,0)</f>
        <v>0</v>
      </c>
      <c r="Q13919" s="38">
        <f>IF(Colin!$G13919&lt;$B$1,Colin!$I13919,0)</f>
        <v>0</v>
      </c>
    </row>
    <row r="13920" spans="12:17" x14ac:dyDescent="0.25">
      <c r="L13920" s="38">
        <f>IF(AND(Colin!$G13920=$B$1,Colin!$H13920=$C$3),Colin!$I13920,)</f>
        <v>0</v>
      </c>
      <c r="M13920" s="38">
        <f>IF(AND(Colin!$G13920=$B$1,Colin!$H13920&lt;=$C$3),Colin!$I13920,)</f>
        <v>0</v>
      </c>
      <c r="N13920" s="38">
        <f>IF(AND(Colin!$G13920=$B$2,Colin!$H13920=$C$3),Colin!$I13920,)</f>
        <v>0</v>
      </c>
      <c r="O13920" s="38">
        <f>IF(AND(Colin!$G13920=$B$2,Colin!$H13920&lt;=$C$3),Colin!$I13920,)</f>
        <v>0</v>
      </c>
      <c r="P13920" s="38">
        <f>IF(Colin!$G13920&lt;$B$2,Colin!$I13920,0)</f>
        <v>0</v>
      </c>
      <c r="Q13920" s="38">
        <f>IF(Colin!$G13920&lt;$B$1,Colin!$I13920,0)</f>
        <v>0</v>
      </c>
    </row>
    <row r="13921" spans="12:17" x14ac:dyDescent="0.25">
      <c r="L13921" s="38">
        <f>IF(AND(Colin!$G13921=$B$1,Colin!$H13921=$C$3),Colin!$I13921,)</f>
        <v>0</v>
      </c>
      <c r="M13921" s="38">
        <f>IF(AND(Colin!$G13921=$B$1,Colin!$H13921&lt;=$C$3),Colin!$I13921,)</f>
        <v>0</v>
      </c>
      <c r="N13921" s="38">
        <f>IF(AND(Colin!$G13921=$B$2,Colin!$H13921=$C$3),Colin!$I13921,)</f>
        <v>0</v>
      </c>
      <c r="O13921" s="38">
        <f>IF(AND(Colin!$G13921=$B$2,Colin!$H13921&lt;=$C$3),Colin!$I13921,)</f>
        <v>0</v>
      </c>
      <c r="P13921" s="38">
        <f>IF(Colin!$G13921&lt;$B$2,Colin!$I13921,0)</f>
        <v>0</v>
      </c>
      <c r="Q13921" s="38">
        <f>IF(Colin!$G13921&lt;$B$1,Colin!$I13921,0)</f>
        <v>0</v>
      </c>
    </row>
    <row r="13922" spans="12:17" x14ac:dyDescent="0.25">
      <c r="L13922" s="38">
        <f>IF(AND(Colin!$G13922=$B$1,Colin!$H13922=$C$3),Colin!$I13922,)</f>
        <v>0</v>
      </c>
      <c r="M13922" s="38">
        <f>IF(AND(Colin!$G13922=$B$1,Colin!$H13922&lt;=$C$3),Colin!$I13922,)</f>
        <v>0</v>
      </c>
      <c r="N13922" s="38">
        <f>IF(AND(Colin!$G13922=$B$2,Colin!$H13922=$C$3),Colin!$I13922,)</f>
        <v>0</v>
      </c>
      <c r="O13922" s="38">
        <f>IF(AND(Colin!$G13922=$B$2,Colin!$H13922&lt;=$C$3),Colin!$I13922,)</f>
        <v>0</v>
      </c>
      <c r="P13922" s="38">
        <f>IF(Colin!$G13922&lt;$B$2,Colin!$I13922,0)</f>
        <v>0</v>
      </c>
      <c r="Q13922" s="38">
        <f>IF(Colin!$G13922&lt;$B$1,Colin!$I13922,0)</f>
        <v>0</v>
      </c>
    </row>
    <row r="13923" spans="12:17" x14ac:dyDescent="0.25">
      <c r="L13923" s="38">
        <f>IF(AND(Colin!$G13923=$B$1,Colin!$H13923=$C$3),Colin!$I13923,)</f>
        <v>0</v>
      </c>
      <c r="M13923" s="38">
        <f>IF(AND(Colin!$G13923=$B$1,Colin!$H13923&lt;=$C$3),Colin!$I13923,)</f>
        <v>0</v>
      </c>
      <c r="N13923" s="38">
        <f>IF(AND(Colin!$G13923=$B$2,Colin!$H13923=$C$3),Colin!$I13923,)</f>
        <v>0</v>
      </c>
      <c r="O13923" s="38">
        <f>IF(AND(Colin!$G13923=$B$2,Colin!$H13923&lt;=$C$3),Colin!$I13923,)</f>
        <v>0</v>
      </c>
      <c r="P13923" s="38">
        <f>IF(Colin!$G13923&lt;$B$2,Colin!$I13923,0)</f>
        <v>0</v>
      </c>
      <c r="Q13923" s="38">
        <f>IF(Colin!$G13923&lt;$B$1,Colin!$I13923,0)</f>
        <v>0</v>
      </c>
    </row>
    <row r="13924" spans="12:17" x14ac:dyDescent="0.25">
      <c r="L13924" s="38">
        <f>IF(AND(Colin!$G13924=$B$1,Colin!$H13924=$C$3),Colin!$I13924,)</f>
        <v>0</v>
      </c>
      <c r="M13924" s="38">
        <f>IF(AND(Colin!$G13924=$B$1,Colin!$H13924&lt;=$C$3),Colin!$I13924,)</f>
        <v>0</v>
      </c>
      <c r="N13924" s="38">
        <f>IF(AND(Colin!$G13924=$B$2,Colin!$H13924=$C$3),Colin!$I13924,)</f>
        <v>0</v>
      </c>
      <c r="O13924" s="38">
        <f>IF(AND(Colin!$G13924=$B$2,Colin!$H13924&lt;=$C$3),Colin!$I13924,)</f>
        <v>0</v>
      </c>
      <c r="P13924" s="38">
        <f>IF(Colin!$G13924&lt;$B$2,Colin!$I13924,0)</f>
        <v>0</v>
      </c>
      <c r="Q13924" s="38">
        <f>IF(Colin!$G13924&lt;$B$1,Colin!$I13924,0)</f>
        <v>0</v>
      </c>
    </row>
    <row r="13925" spans="12:17" x14ac:dyDescent="0.25">
      <c r="L13925" s="38">
        <f>IF(AND(Colin!$G13925=$B$1,Colin!$H13925=$C$3),Colin!$I13925,)</f>
        <v>0</v>
      </c>
      <c r="M13925" s="38">
        <f>IF(AND(Colin!$G13925=$B$1,Colin!$H13925&lt;=$C$3),Colin!$I13925,)</f>
        <v>0</v>
      </c>
      <c r="N13925" s="38">
        <f>IF(AND(Colin!$G13925=$B$2,Colin!$H13925=$C$3),Colin!$I13925,)</f>
        <v>0</v>
      </c>
      <c r="O13925" s="38">
        <f>IF(AND(Colin!$G13925=$B$2,Colin!$H13925&lt;=$C$3),Colin!$I13925,)</f>
        <v>0</v>
      </c>
      <c r="P13925" s="38">
        <f>IF(Colin!$G13925&lt;$B$2,Colin!$I13925,0)</f>
        <v>0</v>
      </c>
      <c r="Q13925" s="38">
        <f>IF(Colin!$G13925&lt;$B$1,Colin!$I13925,0)</f>
        <v>0</v>
      </c>
    </row>
    <row r="13926" spans="12:17" x14ac:dyDescent="0.25">
      <c r="L13926" s="38">
        <f>IF(AND(Colin!$G13926=$B$1,Colin!$H13926=$C$3),Colin!$I13926,)</f>
        <v>0</v>
      </c>
      <c r="M13926" s="38">
        <f>IF(AND(Colin!$G13926=$B$1,Colin!$H13926&lt;=$C$3),Colin!$I13926,)</f>
        <v>0</v>
      </c>
      <c r="N13926" s="38">
        <f>IF(AND(Colin!$G13926=$B$2,Colin!$H13926=$C$3),Colin!$I13926,)</f>
        <v>0</v>
      </c>
      <c r="O13926" s="38">
        <f>IF(AND(Colin!$G13926=$B$2,Colin!$H13926&lt;=$C$3),Colin!$I13926,)</f>
        <v>0</v>
      </c>
      <c r="P13926" s="38">
        <f>IF(Colin!$G13926&lt;$B$2,Colin!$I13926,0)</f>
        <v>0</v>
      </c>
      <c r="Q13926" s="38">
        <f>IF(Colin!$G13926&lt;$B$1,Colin!$I13926,0)</f>
        <v>0</v>
      </c>
    </row>
    <row r="13927" spans="12:17" x14ac:dyDescent="0.25">
      <c r="L13927" s="38">
        <f>IF(AND(Colin!$G13927=$B$1,Colin!$H13927=$C$3),Colin!$I13927,)</f>
        <v>0</v>
      </c>
      <c r="M13927" s="38">
        <f>IF(AND(Colin!$G13927=$B$1,Colin!$H13927&lt;=$C$3),Colin!$I13927,)</f>
        <v>0</v>
      </c>
      <c r="N13927" s="38">
        <f>IF(AND(Colin!$G13927=$B$2,Colin!$H13927=$C$3),Colin!$I13927,)</f>
        <v>0</v>
      </c>
      <c r="O13927" s="38">
        <f>IF(AND(Colin!$G13927=$B$2,Colin!$H13927&lt;=$C$3),Colin!$I13927,)</f>
        <v>0</v>
      </c>
      <c r="P13927" s="38">
        <f>IF(Colin!$G13927&lt;$B$2,Colin!$I13927,0)</f>
        <v>0</v>
      </c>
      <c r="Q13927" s="38">
        <f>IF(Colin!$G13927&lt;$B$1,Colin!$I13927,0)</f>
        <v>0</v>
      </c>
    </row>
    <row r="13928" spans="12:17" x14ac:dyDescent="0.25">
      <c r="L13928" s="38">
        <f>IF(AND(Colin!$G13928=$B$1,Colin!$H13928=$C$3),Colin!$I13928,)</f>
        <v>0</v>
      </c>
      <c r="M13928" s="38">
        <f>IF(AND(Colin!$G13928=$B$1,Colin!$H13928&lt;=$C$3),Colin!$I13928,)</f>
        <v>0</v>
      </c>
      <c r="N13928" s="38">
        <f>IF(AND(Colin!$G13928=$B$2,Colin!$H13928=$C$3),Colin!$I13928,)</f>
        <v>0</v>
      </c>
      <c r="O13928" s="38">
        <f>IF(AND(Colin!$G13928=$B$2,Colin!$H13928&lt;=$C$3),Colin!$I13928,)</f>
        <v>0</v>
      </c>
      <c r="P13928" s="38">
        <f>IF(Colin!$G13928&lt;$B$2,Colin!$I13928,0)</f>
        <v>0</v>
      </c>
      <c r="Q13928" s="38">
        <f>IF(Colin!$G13928&lt;$B$1,Colin!$I13928,0)</f>
        <v>0</v>
      </c>
    </row>
    <row r="13929" spans="12:17" x14ac:dyDescent="0.25">
      <c r="L13929" s="38">
        <f>IF(AND(Colin!$G13929=$B$1,Colin!$H13929=$C$3),Colin!$I13929,)</f>
        <v>0</v>
      </c>
      <c r="M13929" s="38">
        <f>IF(AND(Colin!$G13929=$B$1,Colin!$H13929&lt;=$C$3),Colin!$I13929,)</f>
        <v>0</v>
      </c>
      <c r="N13929" s="38">
        <f>IF(AND(Colin!$G13929=$B$2,Colin!$H13929=$C$3),Colin!$I13929,)</f>
        <v>0</v>
      </c>
      <c r="O13929" s="38">
        <f>IF(AND(Colin!$G13929=$B$2,Colin!$H13929&lt;=$C$3),Colin!$I13929,)</f>
        <v>0</v>
      </c>
      <c r="P13929" s="38">
        <f>IF(Colin!$G13929&lt;$B$2,Colin!$I13929,0)</f>
        <v>0</v>
      </c>
      <c r="Q13929" s="38">
        <f>IF(Colin!$G13929&lt;$B$1,Colin!$I13929,0)</f>
        <v>0</v>
      </c>
    </row>
    <row r="13930" spans="12:17" x14ac:dyDescent="0.25">
      <c r="L13930" s="38">
        <f>IF(AND(Colin!$G13930=$B$1,Colin!$H13930=$C$3),Colin!$I13930,)</f>
        <v>0</v>
      </c>
      <c r="M13930" s="38">
        <f>IF(AND(Colin!$G13930=$B$1,Colin!$H13930&lt;=$C$3),Colin!$I13930,)</f>
        <v>0</v>
      </c>
      <c r="N13930" s="38">
        <f>IF(AND(Colin!$G13930=$B$2,Colin!$H13930=$C$3),Colin!$I13930,)</f>
        <v>0</v>
      </c>
      <c r="O13930" s="38">
        <f>IF(AND(Colin!$G13930=$B$2,Colin!$H13930&lt;=$C$3),Colin!$I13930,)</f>
        <v>0</v>
      </c>
      <c r="P13930" s="38">
        <f>IF(Colin!$G13930&lt;$B$2,Colin!$I13930,0)</f>
        <v>0</v>
      </c>
      <c r="Q13930" s="38">
        <f>IF(Colin!$G13930&lt;$B$1,Colin!$I13930,0)</f>
        <v>0</v>
      </c>
    </row>
    <row r="13931" spans="12:17" x14ac:dyDescent="0.25">
      <c r="L13931" s="38">
        <f>IF(AND(Colin!$G13931=$B$1,Colin!$H13931=$C$3),Colin!$I13931,)</f>
        <v>0</v>
      </c>
      <c r="M13931" s="38">
        <f>IF(AND(Colin!$G13931=$B$1,Colin!$H13931&lt;=$C$3),Colin!$I13931,)</f>
        <v>0</v>
      </c>
      <c r="N13931" s="38">
        <f>IF(AND(Colin!$G13931=$B$2,Colin!$H13931=$C$3),Colin!$I13931,)</f>
        <v>0</v>
      </c>
      <c r="O13931" s="38">
        <f>IF(AND(Colin!$G13931=$B$2,Colin!$H13931&lt;=$C$3),Colin!$I13931,)</f>
        <v>0</v>
      </c>
      <c r="P13931" s="38">
        <f>IF(Colin!$G13931&lt;$B$2,Colin!$I13931,0)</f>
        <v>0</v>
      </c>
      <c r="Q13931" s="38">
        <f>IF(Colin!$G13931&lt;$B$1,Colin!$I13931,0)</f>
        <v>0</v>
      </c>
    </row>
    <row r="13932" spans="12:17" x14ac:dyDescent="0.25">
      <c r="L13932" s="38">
        <f>IF(AND(Colin!$G13932=$B$1,Colin!$H13932=$C$3),Colin!$I13932,)</f>
        <v>0</v>
      </c>
      <c r="M13932" s="38">
        <f>IF(AND(Colin!$G13932=$B$1,Colin!$H13932&lt;=$C$3),Colin!$I13932,)</f>
        <v>0</v>
      </c>
      <c r="N13932" s="38">
        <f>IF(AND(Colin!$G13932=$B$2,Colin!$H13932=$C$3),Colin!$I13932,)</f>
        <v>0</v>
      </c>
      <c r="O13932" s="38">
        <f>IF(AND(Colin!$G13932=$B$2,Colin!$H13932&lt;=$C$3),Colin!$I13932,)</f>
        <v>0</v>
      </c>
      <c r="P13932" s="38">
        <f>IF(Colin!$G13932&lt;$B$2,Colin!$I13932,0)</f>
        <v>0</v>
      </c>
      <c r="Q13932" s="38">
        <f>IF(Colin!$G13932&lt;$B$1,Colin!$I13932,0)</f>
        <v>0</v>
      </c>
    </row>
    <row r="13933" spans="12:17" x14ac:dyDescent="0.25">
      <c r="L13933" s="38">
        <f>IF(AND(Colin!$G13933=$B$1,Colin!$H13933=$C$3),Colin!$I13933,)</f>
        <v>0</v>
      </c>
      <c r="M13933" s="38">
        <f>IF(AND(Colin!$G13933=$B$1,Colin!$H13933&lt;=$C$3),Colin!$I13933,)</f>
        <v>0</v>
      </c>
      <c r="N13933" s="38">
        <f>IF(AND(Colin!$G13933=$B$2,Colin!$H13933=$C$3),Colin!$I13933,)</f>
        <v>0</v>
      </c>
      <c r="O13933" s="38">
        <f>IF(AND(Colin!$G13933=$B$2,Colin!$H13933&lt;=$C$3),Colin!$I13933,)</f>
        <v>0</v>
      </c>
      <c r="P13933" s="38">
        <f>IF(Colin!$G13933&lt;$B$2,Colin!$I13933,0)</f>
        <v>0</v>
      </c>
      <c r="Q13933" s="38">
        <f>IF(Colin!$G13933&lt;$B$1,Colin!$I13933,0)</f>
        <v>0</v>
      </c>
    </row>
    <row r="13934" spans="12:17" x14ac:dyDescent="0.25">
      <c r="L13934" s="38">
        <f>IF(AND(Colin!$G13934=$B$1,Colin!$H13934=$C$3),Colin!$I13934,)</f>
        <v>0</v>
      </c>
      <c r="M13934" s="38">
        <f>IF(AND(Colin!$G13934=$B$1,Colin!$H13934&lt;=$C$3),Colin!$I13934,)</f>
        <v>0</v>
      </c>
      <c r="N13934" s="38">
        <f>IF(AND(Colin!$G13934=$B$2,Colin!$H13934=$C$3),Colin!$I13934,)</f>
        <v>0</v>
      </c>
      <c r="O13934" s="38">
        <f>IF(AND(Colin!$G13934=$B$2,Colin!$H13934&lt;=$C$3),Colin!$I13934,)</f>
        <v>0</v>
      </c>
      <c r="P13934" s="38">
        <f>IF(Colin!$G13934&lt;$B$2,Colin!$I13934,0)</f>
        <v>0</v>
      </c>
      <c r="Q13934" s="38">
        <f>IF(Colin!$G13934&lt;$B$1,Colin!$I13934,0)</f>
        <v>0</v>
      </c>
    </row>
    <row r="13935" spans="12:17" x14ac:dyDescent="0.25">
      <c r="L13935" s="38">
        <f>IF(AND(Colin!$G13935=$B$1,Colin!$H13935=$C$3),Colin!$I13935,)</f>
        <v>0</v>
      </c>
      <c r="M13935" s="38">
        <f>IF(AND(Colin!$G13935=$B$1,Colin!$H13935&lt;=$C$3),Colin!$I13935,)</f>
        <v>0</v>
      </c>
      <c r="N13935" s="38">
        <f>IF(AND(Colin!$G13935=$B$2,Colin!$H13935=$C$3),Colin!$I13935,)</f>
        <v>0</v>
      </c>
      <c r="O13935" s="38">
        <f>IF(AND(Colin!$G13935=$B$2,Colin!$H13935&lt;=$C$3),Colin!$I13935,)</f>
        <v>0</v>
      </c>
      <c r="P13935" s="38">
        <f>IF(Colin!$G13935&lt;$B$2,Colin!$I13935,0)</f>
        <v>0</v>
      </c>
      <c r="Q13935" s="38">
        <f>IF(Colin!$G13935&lt;$B$1,Colin!$I13935,0)</f>
        <v>0</v>
      </c>
    </row>
    <row r="13936" spans="12:17" x14ac:dyDescent="0.25">
      <c r="L13936" s="38">
        <f>IF(AND(Colin!$G13936=$B$1,Colin!$H13936=$C$3),Colin!$I13936,)</f>
        <v>0</v>
      </c>
      <c r="M13936" s="38">
        <f>IF(AND(Colin!$G13936=$B$1,Colin!$H13936&lt;=$C$3),Colin!$I13936,)</f>
        <v>0</v>
      </c>
      <c r="N13936" s="38">
        <f>IF(AND(Colin!$G13936=$B$2,Colin!$H13936=$C$3),Colin!$I13936,)</f>
        <v>0</v>
      </c>
      <c r="O13936" s="38">
        <f>IF(AND(Colin!$G13936=$B$2,Colin!$H13936&lt;=$C$3),Colin!$I13936,)</f>
        <v>0</v>
      </c>
      <c r="P13936" s="38">
        <f>IF(Colin!$G13936&lt;$B$2,Colin!$I13936,0)</f>
        <v>0</v>
      </c>
      <c r="Q13936" s="38">
        <f>IF(Colin!$G13936&lt;$B$1,Colin!$I13936,0)</f>
        <v>0</v>
      </c>
    </row>
    <row r="13937" spans="12:17" x14ac:dyDescent="0.25">
      <c r="L13937" s="38">
        <f>IF(AND(Colin!$G13937=$B$1,Colin!$H13937=$C$3),Colin!$I13937,)</f>
        <v>0</v>
      </c>
      <c r="M13937" s="38">
        <f>IF(AND(Colin!$G13937=$B$1,Colin!$H13937&lt;=$C$3),Colin!$I13937,)</f>
        <v>0</v>
      </c>
      <c r="N13937" s="38">
        <f>IF(AND(Colin!$G13937=$B$2,Colin!$H13937=$C$3),Colin!$I13937,)</f>
        <v>0</v>
      </c>
      <c r="O13937" s="38">
        <f>IF(AND(Colin!$G13937=$B$2,Colin!$H13937&lt;=$C$3),Colin!$I13937,)</f>
        <v>0</v>
      </c>
      <c r="P13937" s="38">
        <f>IF(Colin!$G13937&lt;$B$2,Colin!$I13937,0)</f>
        <v>0</v>
      </c>
      <c r="Q13937" s="38">
        <f>IF(Colin!$G13937&lt;$B$1,Colin!$I13937,0)</f>
        <v>0</v>
      </c>
    </row>
    <row r="13938" spans="12:17" x14ac:dyDescent="0.25">
      <c r="L13938" s="38">
        <f>IF(AND(Colin!$G13938=$B$1,Colin!$H13938=$C$3),Colin!$I13938,)</f>
        <v>0</v>
      </c>
      <c r="M13938" s="38">
        <f>IF(AND(Colin!$G13938=$B$1,Colin!$H13938&lt;=$C$3),Colin!$I13938,)</f>
        <v>0</v>
      </c>
      <c r="N13938" s="38">
        <f>IF(AND(Colin!$G13938=$B$2,Colin!$H13938=$C$3),Colin!$I13938,)</f>
        <v>0</v>
      </c>
      <c r="O13938" s="38">
        <f>IF(AND(Colin!$G13938=$B$2,Colin!$H13938&lt;=$C$3),Colin!$I13938,)</f>
        <v>0</v>
      </c>
      <c r="P13938" s="38">
        <f>IF(Colin!$G13938&lt;$B$2,Colin!$I13938,0)</f>
        <v>0</v>
      </c>
      <c r="Q13938" s="38">
        <f>IF(Colin!$G13938&lt;$B$1,Colin!$I13938,0)</f>
        <v>0</v>
      </c>
    </row>
    <row r="13939" spans="12:17" x14ac:dyDescent="0.25">
      <c r="L13939" s="38">
        <f>IF(AND(Colin!$G13939=$B$1,Colin!$H13939=$C$3),Colin!$I13939,)</f>
        <v>0</v>
      </c>
      <c r="M13939" s="38">
        <f>IF(AND(Colin!$G13939=$B$1,Colin!$H13939&lt;=$C$3),Colin!$I13939,)</f>
        <v>0</v>
      </c>
      <c r="N13939" s="38">
        <f>IF(AND(Colin!$G13939=$B$2,Colin!$H13939=$C$3),Colin!$I13939,)</f>
        <v>0</v>
      </c>
      <c r="O13939" s="38">
        <f>IF(AND(Colin!$G13939=$B$2,Colin!$H13939&lt;=$C$3),Colin!$I13939,)</f>
        <v>0</v>
      </c>
      <c r="P13939" s="38">
        <f>IF(Colin!$G13939&lt;$B$2,Colin!$I13939,0)</f>
        <v>0</v>
      </c>
      <c r="Q13939" s="38">
        <f>IF(Colin!$G13939&lt;$B$1,Colin!$I13939,0)</f>
        <v>0</v>
      </c>
    </row>
    <row r="13940" spans="12:17" x14ac:dyDescent="0.25">
      <c r="L13940" s="38">
        <f>IF(AND(Colin!$G13940=$B$1,Colin!$H13940=$C$3),Colin!$I13940,)</f>
        <v>0</v>
      </c>
      <c r="M13940" s="38">
        <f>IF(AND(Colin!$G13940=$B$1,Colin!$H13940&lt;=$C$3),Colin!$I13940,)</f>
        <v>0</v>
      </c>
      <c r="N13940" s="38">
        <f>IF(AND(Colin!$G13940=$B$2,Colin!$H13940=$C$3),Colin!$I13940,)</f>
        <v>0</v>
      </c>
      <c r="O13940" s="38">
        <f>IF(AND(Colin!$G13940=$B$2,Colin!$H13940&lt;=$C$3),Colin!$I13940,)</f>
        <v>0</v>
      </c>
      <c r="P13940" s="38">
        <f>IF(Colin!$G13940&lt;$B$2,Colin!$I13940,0)</f>
        <v>0</v>
      </c>
      <c r="Q13940" s="38">
        <f>IF(Colin!$G13940&lt;$B$1,Colin!$I13940,0)</f>
        <v>0</v>
      </c>
    </row>
    <row r="13941" spans="12:17" x14ac:dyDescent="0.25">
      <c r="L13941" s="38">
        <f>IF(AND(Colin!$G13941=$B$1,Colin!$H13941=$C$3),Colin!$I13941,)</f>
        <v>0</v>
      </c>
      <c r="M13941" s="38">
        <f>IF(AND(Colin!$G13941=$B$1,Colin!$H13941&lt;=$C$3),Colin!$I13941,)</f>
        <v>0</v>
      </c>
      <c r="N13941" s="38">
        <f>IF(AND(Colin!$G13941=$B$2,Colin!$H13941=$C$3),Colin!$I13941,)</f>
        <v>0</v>
      </c>
      <c r="O13941" s="38">
        <f>IF(AND(Colin!$G13941=$B$2,Colin!$H13941&lt;=$C$3),Colin!$I13941,)</f>
        <v>0</v>
      </c>
      <c r="P13941" s="38">
        <f>IF(Colin!$G13941&lt;$B$2,Colin!$I13941,0)</f>
        <v>0</v>
      </c>
      <c r="Q13941" s="38">
        <f>IF(Colin!$G13941&lt;$B$1,Colin!$I13941,0)</f>
        <v>0</v>
      </c>
    </row>
    <row r="13942" spans="12:17" x14ac:dyDescent="0.25">
      <c r="L13942" s="38">
        <f>IF(AND(Colin!$G13942=$B$1,Colin!$H13942=$C$3),Colin!$I13942,)</f>
        <v>0</v>
      </c>
      <c r="M13942" s="38">
        <f>IF(AND(Colin!$G13942=$B$1,Colin!$H13942&lt;=$C$3),Colin!$I13942,)</f>
        <v>0</v>
      </c>
      <c r="N13942" s="38">
        <f>IF(AND(Colin!$G13942=$B$2,Colin!$H13942=$C$3),Colin!$I13942,)</f>
        <v>0</v>
      </c>
      <c r="O13942" s="38">
        <f>IF(AND(Colin!$G13942=$B$2,Colin!$H13942&lt;=$C$3),Colin!$I13942,)</f>
        <v>0</v>
      </c>
      <c r="P13942" s="38">
        <f>IF(Colin!$G13942&lt;$B$2,Colin!$I13942,0)</f>
        <v>0</v>
      </c>
      <c r="Q13942" s="38">
        <f>IF(Colin!$G13942&lt;$B$1,Colin!$I13942,0)</f>
        <v>0</v>
      </c>
    </row>
    <row r="13943" spans="12:17" x14ac:dyDescent="0.25">
      <c r="L13943" s="38">
        <f>IF(AND(Colin!$G13943=$B$1,Colin!$H13943=$C$3),Colin!$I13943,)</f>
        <v>0</v>
      </c>
      <c r="M13943" s="38">
        <f>IF(AND(Colin!$G13943=$B$1,Colin!$H13943&lt;=$C$3),Colin!$I13943,)</f>
        <v>0</v>
      </c>
      <c r="N13943" s="38">
        <f>IF(AND(Colin!$G13943=$B$2,Colin!$H13943=$C$3),Colin!$I13943,)</f>
        <v>0</v>
      </c>
      <c r="O13943" s="38">
        <f>IF(AND(Colin!$G13943=$B$2,Colin!$H13943&lt;=$C$3),Colin!$I13943,)</f>
        <v>0</v>
      </c>
      <c r="P13943" s="38">
        <f>IF(Colin!$G13943&lt;$B$2,Colin!$I13943,0)</f>
        <v>0</v>
      </c>
      <c r="Q13943" s="38">
        <f>IF(Colin!$G13943&lt;$B$1,Colin!$I13943,0)</f>
        <v>0</v>
      </c>
    </row>
    <row r="13944" spans="12:17" x14ac:dyDescent="0.25">
      <c r="L13944" s="38">
        <f>IF(AND(Colin!$G13944=$B$1,Colin!$H13944=$C$3),Colin!$I13944,)</f>
        <v>0</v>
      </c>
      <c r="M13944" s="38">
        <f>IF(AND(Colin!$G13944=$B$1,Colin!$H13944&lt;=$C$3),Colin!$I13944,)</f>
        <v>0</v>
      </c>
      <c r="N13944" s="38">
        <f>IF(AND(Colin!$G13944=$B$2,Colin!$H13944=$C$3),Colin!$I13944,)</f>
        <v>0</v>
      </c>
      <c r="O13944" s="38">
        <f>IF(AND(Colin!$G13944=$B$2,Colin!$H13944&lt;=$C$3),Colin!$I13944,)</f>
        <v>0</v>
      </c>
      <c r="P13944" s="38">
        <f>IF(Colin!$G13944&lt;$B$2,Colin!$I13944,0)</f>
        <v>0</v>
      </c>
      <c r="Q13944" s="38">
        <f>IF(Colin!$G13944&lt;$B$1,Colin!$I13944,0)</f>
        <v>0</v>
      </c>
    </row>
    <row r="13945" spans="12:17" x14ac:dyDescent="0.25">
      <c r="L13945" s="38">
        <f>IF(AND(Colin!$G13945=$B$1,Colin!$H13945=$C$3),Colin!$I13945,)</f>
        <v>0</v>
      </c>
      <c r="M13945" s="38">
        <f>IF(AND(Colin!$G13945=$B$1,Colin!$H13945&lt;=$C$3),Colin!$I13945,)</f>
        <v>0</v>
      </c>
      <c r="N13945" s="38">
        <f>IF(AND(Colin!$G13945=$B$2,Colin!$H13945=$C$3),Colin!$I13945,)</f>
        <v>0</v>
      </c>
      <c r="O13945" s="38">
        <f>IF(AND(Colin!$G13945=$B$2,Colin!$H13945&lt;=$C$3),Colin!$I13945,)</f>
        <v>0</v>
      </c>
      <c r="P13945" s="38">
        <f>IF(Colin!$G13945&lt;$B$2,Colin!$I13945,0)</f>
        <v>0</v>
      </c>
      <c r="Q13945" s="38">
        <f>IF(Colin!$G13945&lt;$B$1,Colin!$I13945,0)</f>
        <v>0</v>
      </c>
    </row>
    <row r="13946" spans="12:17" x14ac:dyDescent="0.25">
      <c r="L13946" s="38">
        <f>IF(AND(Colin!$G13946=$B$1,Colin!$H13946=$C$3),Colin!$I13946,)</f>
        <v>0</v>
      </c>
      <c r="M13946" s="38">
        <f>IF(AND(Colin!$G13946=$B$1,Colin!$H13946&lt;=$C$3),Colin!$I13946,)</f>
        <v>0</v>
      </c>
      <c r="N13946" s="38">
        <f>IF(AND(Colin!$G13946=$B$2,Colin!$H13946=$C$3),Colin!$I13946,)</f>
        <v>0</v>
      </c>
      <c r="O13946" s="38">
        <f>IF(AND(Colin!$G13946=$B$2,Colin!$H13946&lt;=$C$3),Colin!$I13946,)</f>
        <v>0</v>
      </c>
      <c r="P13946" s="38">
        <f>IF(Colin!$G13946&lt;$B$2,Colin!$I13946,0)</f>
        <v>0</v>
      </c>
      <c r="Q13946" s="38">
        <f>IF(Colin!$G13946&lt;$B$1,Colin!$I13946,0)</f>
        <v>0</v>
      </c>
    </row>
    <row r="13947" spans="12:17" x14ac:dyDescent="0.25">
      <c r="L13947" s="38">
        <f>IF(AND(Colin!$G13947=$B$1,Colin!$H13947=$C$3),Colin!$I13947,)</f>
        <v>0</v>
      </c>
      <c r="M13947" s="38">
        <f>IF(AND(Colin!$G13947=$B$1,Colin!$H13947&lt;=$C$3),Colin!$I13947,)</f>
        <v>0</v>
      </c>
      <c r="N13947" s="38">
        <f>IF(AND(Colin!$G13947=$B$2,Colin!$H13947=$C$3),Colin!$I13947,)</f>
        <v>0</v>
      </c>
      <c r="O13947" s="38">
        <f>IF(AND(Colin!$G13947=$B$2,Colin!$H13947&lt;=$C$3),Colin!$I13947,)</f>
        <v>0</v>
      </c>
      <c r="P13947" s="38">
        <f>IF(Colin!$G13947&lt;$B$2,Colin!$I13947,0)</f>
        <v>0</v>
      </c>
      <c r="Q13947" s="38">
        <f>IF(Colin!$G13947&lt;$B$1,Colin!$I13947,0)</f>
        <v>0</v>
      </c>
    </row>
    <row r="13948" spans="12:17" x14ac:dyDescent="0.25">
      <c r="L13948" s="38">
        <f>IF(AND(Colin!$G13948=$B$1,Colin!$H13948=$C$3),Colin!$I13948,)</f>
        <v>0</v>
      </c>
      <c r="M13948" s="38">
        <f>IF(AND(Colin!$G13948=$B$1,Colin!$H13948&lt;=$C$3),Colin!$I13948,)</f>
        <v>0</v>
      </c>
      <c r="N13948" s="38">
        <f>IF(AND(Colin!$G13948=$B$2,Colin!$H13948=$C$3),Colin!$I13948,)</f>
        <v>0</v>
      </c>
      <c r="O13948" s="38">
        <f>IF(AND(Colin!$G13948=$B$2,Colin!$H13948&lt;=$C$3),Colin!$I13948,)</f>
        <v>0</v>
      </c>
      <c r="P13948" s="38">
        <f>IF(Colin!$G13948&lt;$B$2,Colin!$I13948,0)</f>
        <v>0</v>
      </c>
      <c r="Q13948" s="38">
        <f>IF(Colin!$G13948&lt;$B$1,Colin!$I13948,0)</f>
        <v>0</v>
      </c>
    </row>
    <row r="13949" spans="12:17" x14ac:dyDescent="0.25">
      <c r="L13949" s="38">
        <f>IF(AND(Colin!$G13949=$B$1,Colin!$H13949=$C$3),Colin!$I13949,)</f>
        <v>0</v>
      </c>
      <c r="M13949" s="38">
        <f>IF(AND(Colin!$G13949=$B$1,Colin!$H13949&lt;=$C$3),Colin!$I13949,)</f>
        <v>0</v>
      </c>
      <c r="N13949" s="38">
        <f>IF(AND(Colin!$G13949=$B$2,Colin!$H13949=$C$3),Colin!$I13949,)</f>
        <v>0</v>
      </c>
      <c r="O13949" s="38">
        <f>IF(AND(Colin!$G13949=$B$2,Colin!$H13949&lt;=$C$3),Colin!$I13949,)</f>
        <v>0</v>
      </c>
      <c r="P13949" s="38">
        <f>IF(Colin!$G13949&lt;$B$2,Colin!$I13949,0)</f>
        <v>0</v>
      </c>
      <c r="Q13949" s="38">
        <f>IF(Colin!$G13949&lt;$B$1,Colin!$I13949,0)</f>
        <v>0</v>
      </c>
    </row>
    <row r="13950" spans="12:17" x14ac:dyDescent="0.25">
      <c r="L13950" s="38">
        <f>IF(AND(Colin!$G13950=$B$1,Colin!$H13950=$C$3),Colin!$I13950,)</f>
        <v>0</v>
      </c>
      <c r="M13950" s="38">
        <f>IF(AND(Colin!$G13950=$B$1,Colin!$H13950&lt;=$C$3),Colin!$I13950,)</f>
        <v>0</v>
      </c>
      <c r="N13950" s="38">
        <f>IF(AND(Colin!$G13950=$B$2,Colin!$H13950=$C$3),Colin!$I13950,)</f>
        <v>0</v>
      </c>
      <c r="O13950" s="38">
        <f>IF(AND(Colin!$G13950=$B$2,Colin!$H13950&lt;=$C$3),Colin!$I13950,)</f>
        <v>0</v>
      </c>
      <c r="P13950" s="38">
        <f>IF(Colin!$G13950&lt;$B$2,Colin!$I13950,0)</f>
        <v>0</v>
      </c>
      <c r="Q13950" s="38">
        <f>IF(Colin!$G13950&lt;$B$1,Colin!$I13950,0)</f>
        <v>0</v>
      </c>
    </row>
    <row r="13951" spans="12:17" x14ac:dyDescent="0.25">
      <c r="L13951" s="38">
        <f>IF(AND(Colin!$G13951=$B$1,Colin!$H13951=$C$3),Colin!$I13951,)</f>
        <v>0</v>
      </c>
      <c r="M13951" s="38">
        <f>IF(AND(Colin!$G13951=$B$1,Colin!$H13951&lt;=$C$3),Colin!$I13951,)</f>
        <v>0</v>
      </c>
      <c r="N13951" s="38">
        <f>IF(AND(Colin!$G13951=$B$2,Colin!$H13951=$C$3),Colin!$I13951,)</f>
        <v>0</v>
      </c>
      <c r="O13951" s="38">
        <f>IF(AND(Colin!$G13951=$B$2,Colin!$H13951&lt;=$C$3),Colin!$I13951,)</f>
        <v>0</v>
      </c>
      <c r="P13951" s="38">
        <f>IF(Colin!$G13951&lt;$B$2,Colin!$I13951,0)</f>
        <v>0</v>
      </c>
      <c r="Q13951" s="38">
        <f>IF(Colin!$G13951&lt;$B$1,Colin!$I13951,0)</f>
        <v>0</v>
      </c>
    </row>
    <row r="13952" spans="12:17" x14ac:dyDescent="0.25">
      <c r="L13952" s="38">
        <f>IF(AND(Colin!$G13952=$B$1,Colin!$H13952=$C$3),Colin!$I13952,)</f>
        <v>0</v>
      </c>
      <c r="M13952" s="38">
        <f>IF(AND(Colin!$G13952=$B$1,Colin!$H13952&lt;=$C$3),Colin!$I13952,)</f>
        <v>0</v>
      </c>
      <c r="N13952" s="38">
        <f>IF(AND(Colin!$G13952=$B$2,Colin!$H13952=$C$3),Colin!$I13952,)</f>
        <v>0</v>
      </c>
      <c r="O13952" s="38">
        <f>IF(AND(Colin!$G13952=$B$2,Colin!$H13952&lt;=$C$3),Colin!$I13952,)</f>
        <v>0</v>
      </c>
      <c r="P13952" s="38">
        <f>IF(Colin!$G13952&lt;$B$2,Colin!$I13952,0)</f>
        <v>0</v>
      </c>
      <c r="Q13952" s="38">
        <f>IF(Colin!$G13952&lt;$B$1,Colin!$I13952,0)</f>
        <v>0</v>
      </c>
    </row>
    <row r="13953" spans="12:17" x14ac:dyDescent="0.25">
      <c r="L13953" s="38">
        <f>IF(AND(Colin!$G13953=$B$1,Colin!$H13953=$C$3),Colin!$I13953,)</f>
        <v>0</v>
      </c>
      <c r="M13953" s="38">
        <f>IF(AND(Colin!$G13953=$B$1,Colin!$H13953&lt;=$C$3),Colin!$I13953,)</f>
        <v>0</v>
      </c>
      <c r="N13953" s="38">
        <f>IF(AND(Colin!$G13953=$B$2,Colin!$H13953=$C$3),Colin!$I13953,)</f>
        <v>0</v>
      </c>
      <c r="O13953" s="38">
        <f>IF(AND(Colin!$G13953=$B$2,Colin!$H13953&lt;=$C$3),Colin!$I13953,)</f>
        <v>0</v>
      </c>
      <c r="P13953" s="38">
        <f>IF(Colin!$G13953&lt;$B$2,Colin!$I13953,0)</f>
        <v>0</v>
      </c>
      <c r="Q13953" s="38">
        <f>IF(Colin!$G13953&lt;$B$1,Colin!$I13953,0)</f>
        <v>0</v>
      </c>
    </row>
    <row r="13954" spans="12:17" x14ac:dyDescent="0.25">
      <c r="L13954" s="38">
        <f>IF(AND(Colin!$G13954=$B$1,Colin!$H13954=$C$3),Colin!$I13954,)</f>
        <v>0</v>
      </c>
      <c r="M13954" s="38">
        <f>IF(AND(Colin!$G13954=$B$1,Colin!$H13954&lt;=$C$3),Colin!$I13954,)</f>
        <v>0</v>
      </c>
      <c r="N13954" s="38">
        <f>IF(AND(Colin!$G13954=$B$2,Colin!$H13954=$C$3),Colin!$I13954,)</f>
        <v>0</v>
      </c>
      <c r="O13954" s="38">
        <f>IF(AND(Colin!$G13954=$B$2,Colin!$H13954&lt;=$C$3),Colin!$I13954,)</f>
        <v>0</v>
      </c>
      <c r="P13954" s="38">
        <f>IF(Colin!$G13954&lt;$B$2,Colin!$I13954,0)</f>
        <v>0</v>
      </c>
      <c r="Q13954" s="38">
        <f>IF(Colin!$G13954&lt;$B$1,Colin!$I13954,0)</f>
        <v>0</v>
      </c>
    </row>
    <row r="13955" spans="12:17" x14ac:dyDescent="0.25">
      <c r="L13955" s="38">
        <f>IF(AND(Colin!$G13955=$B$1,Colin!$H13955=$C$3),Colin!$I13955,)</f>
        <v>0</v>
      </c>
      <c r="M13955" s="38">
        <f>IF(AND(Colin!$G13955=$B$1,Colin!$H13955&lt;=$C$3),Colin!$I13955,)</f>
        <v>0</v>
      </c>
      <c r="N13955" s="38">
        <f>IF(AND(Colin!$G13955=$B$2,Colin!$H13955=$C$3),Colin!$I13955,)</f>
        <v>0</v>
      </c>
      <c r="O13955" s="38">
        <f>IF(AND(Colin!$G13955=$B$2,Colin!$H13955&lt;=$C$3),Colin!$I13955,)</f>
        <v>0</v>
      </c>
      <c r="P13955" s="38">
        <f>IF(Colin!$G13955&lt;$B$2,Colin!$I13955,0)</f>
        <v>0</v>
      </c>
      <c r="Q13955" s="38">
        <f>IF(Colin!$G13955&lt;$B$1,Colin!$I13955,0)</f>
        <v>0</v>
      </c>
    </row>
    <row r="13956" spans="12:17" x14ac:dyDescent="0.25">
      <c r="L13956" s="38">
        <f>IF(AND(Colin!$G13956=$B$1,Colin!$H13956=$C$3),Colin!$I13956,)</f>
        <v>0</v>
      </c>
      <c r="M13956" s="38">
        <f>IF(AND(Colin!$G13956=$B$1,Colin!$H13956&lt;=$C$3),Colin!$I13956,)</f>
        <v>0</v>
      </c>
      <c r="N13956" s="38">
        <f>IF(AND(Colin!$G13956=$B$2,Colin!$H13956=$C$3),Colin!$I13956,)</f>
        <v>0</v>
      </c>
      <c r="O13956" s="38">
        <f>IF(AND(Colin!$G13956=$B$2,Colin!$H13956&lt;=$C$3),Colin!$I13956,)</f>
        <v>0</v>
      </c>
      <c r="P13956" s="38">
        <f>IF(Colin!$G13956&lt;$B$2,Colin!$I13956,0)</f>
        <v>0</v>
      </c>
      <c r="Q13956" s="38">
        <f>IF(Colin!$G13956&lt;$B$1,Colin!$I13956,0)</f>
        <v>0</v>
      </c>
    </row>
    <row r="13957" spans="12:17" x14ac:dyDescent="0.25">
      <c r="L13957" s="38">
        <f>IF(AND(Colin!$G13957=$B$1,Colin!$H13957=$C$3),Colin!$I13957,)</f>
        <v>0</v>
      </c>
      <c r="M13957" s="38">
        <f>IF(AND(Colin!$G13957=$B$1,Colin!$H13957&lt;=$C$3),Colin!$I13957,)</f>
        <v>0</v>
      </c>
      <c r="N13957" s="38">
        <f>IF(AND(Colin!$G13957=$B$2,Colin!$H13957=$C$3),Colin!$I13957,)</f>
        <v>0</v>
      </c>
      <c r="O13957" s="38">
        <f>IF(AND(Colin!$G13957=$B$2,Colin!$H13957&lt;=$C$3),Colin!$I13957,)</f>
        <v>0</v>
      </c>
      <c r="P13957" s="38">
        <f>IF(Colin!$G13957&lt;$B$2,Colin!$I13957,0)</f>
        <v>0</v>
      </c>
      <c r="Q13957" s="38">
        <f>IF(Colin!$G13957&lt;$B$1,Colin!$I13957,0)</f>
        <v>0</v>
      </c>
    </row>
    <row r="13958" spans="12:17" x14ac:dyDescent="0.25">
      <c r="L13958" s="38">
        <f>IF(AND(Colin!$G13958=$B$1,Colin!$H13958=$C$3),Colin!$I13958,)</f>
        <v>0</v>
      </c>
      <c r="M13958" s="38">
        <f>IF(AND(Colin!$G13958=$B$1,Colin!$H13958&lt;=$C$3),Colin!$I13958,)</f>
        <v>0</v>
      </c>
      <c r="N13958" s="38">
        <f>IF(AND(Colin!$G13958=$B$2,Colin!$H13958=$C$3),Colin!$I13958,)</f>
        <v>0</v>
      </c>
      <c r="O13958" s="38">
        <f>IF(AND(Colin!$G13958=$B$2,Colin!$H13958&lt;=$C$3),Colin!$I13958,)</f>
        <v>0</v>
      </c>
      <c r="P13958" s="38">
        <f>IF(Colin!$G13958&lt;$B$2,Colin!$I13958,0)</f>
        <v>0</v>
      </c>
      <c r="Q13958" s="38">
        <f>IF(Colin!$G13958&lt;$B$1,Colin!$I13958,0)</f>
        <v>0</v>
      </c>
    </row>
    <row r="13959" spans="12:17" x14ac:dyDescent="0.25">
      <c r="L13959" s="38">
        <f>IF(AND(Colin!$G13959=$B$1,Colin!$H13959=$C$3),Colin!$I13959,)</f>
        <v>0</v>
      </c>
      <c r="M13959" s="38">
        <f>IF(AND(Colin!$G13959=$B$1,Colin!$H13959&lt;=$C$3),Colin!$I13959,)</f>
        <v>0</v>
      </c>
      <c r="N13959" s="38">
        <f>IF(AND(Colin!$G13959=$B$2,Colin!$H13959=$C$3),Colin!$I13959,)</f>
        <v>0</v>
      </c>
      <c r="O13959" s="38">
        <f>IF(AND(Colin!$G13959=$B$2,Colin!$H13959&lt;=$C$3),Colin!$I13959,)</f>
        <v>0</v>
      </c>
      <c r="P13959" s="38">
        <f>IF(Colin!$G13959&lt;$B$2,Colin!$I13959,0)</f>
        <v>0</v>
      </c>
      <c r="Q13959" s="38">
        <f>IF(Colin!$G13959&lt;$B$1,Colin!$I13959,0)</f>
        <v>0</v>
      </c>
    </row>
    <row r="13960" spans="12:17" x14ac:dyDescent="0.25">
      <c r="L13960" s="38">
        <f>IF(AND(Colin!$G13960=$B$1,Colin!$H13960=$C$3),Colin!$I13960,)</f>
        <v>0</v>
      </c>
      <c r="M13960" s="38">
        <f>IF(AND(Colin!$G13960=$B$1,Colin!$H13960&lt;=$C$3),Colin!$I13960,)</f>
        <v>0</v>
      </c>
      <c r="N13960" s="38">
        <f>IF(AND(Colin!$G13960=$B$2,Colin!$H13960=$C$3),Colin!$I13960,)</f>
        <v>0</v>
      </c>
      <c r="O13960" s="38">
        <f>IF(AND(Colin!$G13960=$B$2,Colin!$H13960&lt;=$C$3),Colin!$I13960,)</f>
        <v>0</v>
      </c>
      <c r="P13960" s="38">
        <f>IF(Colin!$G13960&lt;$B$2,Colin!$I13960,0)</f>
        <v>0</v>
      </c>
      <c r="Q13960" s="38">
        <f>IF(Colin!$G13960&lt;$B$1,Colin!$I13960,0)</f>
        <v>0</v>
      </c>
    </row>
    <row r="13961" spans="12:17" x14ac:dyDescent="0.25">
      <c r="L13961" s="38">
        <f>IF(AND(Colin!$G13961=$B$1,Colin!$H13961=$C$3),Colin!$I13961,)</f>
        <v>0</v>
      </c>
      <c r="M13961" s="38">
        <f>IF(AND(Colin!$G13961=$B$1,Colin!$H13961&lt;=$C$3),Colin!$I13961,)</f>
        <v>0</v>
      </c>
      <c r="N13961" s="38">
        <f>IF(AND(Colin!$G13961=$B$2,Colin!$H13961=$C$3),Colin!$I13961,)</f>
        <v>0</v>
      </c>
      <c r="O13961" s="38">
        <f>IF(AND(Colin!$G13961=$B$2,Colin!$H13961&lt;=$C$3),Colin!$I13961,)</f>
        <v>0</v>
      </c>
      <c r="P13961" s="38">
        <f>IF(Colin!$G13961&lt;$B$2,Colin!$I13961,0)</f>
        <v>0</v>
      </c>
      <c r="Q13961" s="38">
        <f>IF(Colin!$G13961&lt;$B$1,Colin!$I13961,0)</f>
        <v>0</v>
      </c>
    </row>
    <row r="13962" spans="12:17" x14ac:dyDescent="0.25">
      <c r="L13962" s="38">
        <f>IF(AND(Colin!$G13962=$B$1,Colin!$H13962=$C$3),Colin!$I13962,)</f>
        <v>0</v>
      </c>
      <c r="M13962" s="38">
        <f>IF(AND(Colin!$G13962=$B$1,Colin!$H13962&lt;=$C$3),Colin!$I13962,)</f>
        <v>0</v>
      </c>
      <c r="N13962" s="38">
        <f>IF(AND(Colin!$G13962=$B$2,Colin!$H13962=$C$3),Colin!$I13962,)</f>
        <v>0</v>
      </c>
      <c r="O13962" s="38">
        <f>IF(AND(Colin!$G13962=$B$2,Colin!$H13962&lt;=$C$3),Colin!$I13962,)</f>
        <v>0</v>
      </c>
      <c r="P13962" s="38">
        <f>IF(Colin!$G13962&lt;$B$2,Colin!$I13962,0)</f>
        <v>0</v>
      </c>
      <c r="Q13962" s="38">
        <f>IF(Colin!$G13962&lt;$B$1,Colin!$I13962,0)</f>
        <v>0</v>
      </c>
    </row>
    <row r="13963" spans="12:17" x14ac:dyDescent="0.25">
      <c r="L13963" s="38">
        <f>IF(AND(Colin!$G13963=$B$1,Colin!$H13963=$C$3),Colin!$I13963,)</f>
        <v>0</v>
      </c>
      <c r="M13963" s="38">
        <f>IF(AND(Colin!$G13963=$B$1,Colin!$H13963&lt;=$C$3),Colin!$I13963,)</f>
        <v>0</v>
      </c>
      <c r="N13963" s="38">
        <f>IF(AND(Colin!$G13963=$B$2,Colin!$H13963=$C$3),Colin!$I13963,)</f>
        <v>0</v>
      </c>
      <c r="O13963" s="38">
        <f>IF(AND(Colin!$G13963=$B$2,Colin!$H13963&lt;=$C$3),Colin!$I13963,)</f>
        <v>0</v>
      </c>
      <c r="P13963" s="38">
        <f>IF(Colin!$G13963&lt;$B$2,Colin!$I13963,0)</f>
        <v>0</v>
      </c>
      <c r="Q13963" s="38">
        <f>IF(Colin!$G13963&lt;$B$1,Colin!$I13963,0)</f>
        <v>0</v>
      </c>
    </row>
    <row r="13964" spans="12:17" x14ac:dyDescent="0.25">
      <c r="L13964" s="38">
        <f>IF(AND(Colin!$G13964=$B$1,Colin!$H13964=$C$3),Colin!$I13964,)</f>
        <v>0</v>
      </c>
      <c r="M13964" s="38">
        <f>IF(AND(Colin!$G13964=$B$1,Colin!$H13964&lt;=$C$3),Colin!$I13964,)</f>
        <v>0</v>
      </c>
      <c r="N13964" s="38">
        <f>IF(AND(Colin!$G13964=$B$2,Colin!$H13964=$C$3),Colin!$I13964,)</f>
        <v>0</v>
      </c>
      <c r="O13964" s="38">
        <f>IF(AND(Colin!$G13964=$B$2,Colin!$H13964&lt;=$C$3),Colin!$I13964,)</f>
        <v>0</v>
      </c>
      <c r="P13964" s="38">
        <f>IF(Colin!$G13964&lt;$B$2,Colin!$I13964,0)</f>
        <v>0</v>
      </c>
      <c r="Q13964" s="38">
        <f>IF(Colin!$G13964&lt;$B$1,Colin!$I13964,0)</f>
        <v>0</v>
      </c>
    </row>
    <row r="13965" spans="12:17" x14ac:dyDescent="0.25">
      <c r="L13965" s="38">
        <f>IF(AND(Colin!$G13965=$B$1,Colin!$H13965=$C$3),Colin!$I13965,)</f>
        <v>0</v>
      </c>
      <c r="M13965" s="38">
        <f>IF(AND(Colin!$G13965=$B$1,Colin!$H13965&lt;=$C$3),Colin!$I13965,)</f>
        <v>0</v>
      </c>
      <c r="N13965" s="38">
        <f>IF(AND(Colin!$G13965=$B$2,Colin!$H13965=$C$3),Colin!$I13965,)</f>
        <v>0</v>
      </c>
      <c r="O13965" s="38">
        <f>IF(AND(Colin!$G13965=$B$2,Colin!$H13965&lt;=$C$3),Colin!$I13965,)</f>
        <v>0</v>
      </c>
      <c r="P13965" s="38">
        <f>IF(Colin!$G13965&lt;$B$2,Colin!$I13965,0)</f>
        <v>0</v>
      </c>
      <c r="Q13965" s="38">
        <f>IF(Colin!$G13965&lt;$B$1,Colin!$I13965,0)</f>
        <v>0</v>
      </c>
    </row>
    <row r="13966" spans="12:17" x14ac:dyDescent="0.25">
      <c r="L13966" s="38">
        <f>IF(AND(Colin!$G13966=$B$1,Colin!$H13966=$C$3),Colin!$I13966,)</f>
        <v>0</v>
      </c>
      <c r="M13966" s="38">
        <f>IF(AND(Colin!$G13966=$B$1,Colin!$H13966&lt;=$C$3),Colin!$I13966,)</f>
        <v>0</v>
      </c>
      <c r="N13966" s="38">
        <f>IF(AND(Colin!$G13966=$B$2,Colin!$H13966=$C$3),Colin!$I13966,)</f>
        <v>0</v>
      </c>
      <c r="O13966" s="38">
        <f>IF(AND(Colin!$G13966=$B$2,Colin!$H13966&lt;=$C$3),Colin!$I13966,)</f>
        <v>0</v>
      </c>
      <c r="P13966" s="38">
        <f>IF(Colin!$G13966&lt;$B$2,Colin!$I13966,0)</f>
        <v>0</v>
      </c>
      <c r="Q13966" s="38">
        <f>IF(Colin!$G13966&lt;$B$1,Colin!$I13966,0)</f>
        <v>0</v>
      </c>
    </row>
    <row r="13967" spans="12:17" x14ac:dyDescent="0.25">
      <c r="L13967" s="38">
        <f>IF(AND(Colin!$G13967=$B$1,Colin!$H13967=$C$3),Colin!$I13967,)</f>
        <v>0</v>
      </c>
      <c r="M13967" s="38">
        <f>IF(AND(Colin!$G13967=$B$1,Colin!$H13967&lt;=$C$3),Colin!$I13967,)</f>
        <v>0</v>
      </c>
      <c r="N13967" s="38">
        <f>IF(AND(Colin!$G13967=$B$2,Colin!$H13967=$C$3),Colin!$I13967,)</f>
        <v>0</v>
      </c>
      <c r="O13967" s="38">
        <f>IF(AND(Colin!$G13967=$B$2,Colin!$H13967&lt;=$C$3),Colin!$I13967,)</f>
        <v>0</v>
      </c>
      <c r="P13967" s="38">
        <f>IF(Colin!$G13967&lt;$B$2,Colin!$I13967,0)</f>
        <v>0</v>
      </c>
      <c r="Q13967" s="38">
        <f>IF(Colin!$G13967&lt;$B$1,Colin!$I13967,0)</f>
        <v>0</v>
      </c>
    </row>
    <row r="13968" spans="12:17" x14ac:dyDescent="0.25">
      <c r="L13968" s="38">
        <f>IF(AND(Colin!$G13968=$B$1,Colin!$H13968=$C$3),Colin!$I13968,)</f>
        <v>0</v>
      </c>
      <c r="M13968" s="38">
        <f>IF(AND(Colin!$G13968=$B$1,Colin!$H13968&lt;=$C$3),Colin!$I13968,)</f>
        <v>0</v>
      </c>
      <c r="N13968" s="38">
        <f>IF(AND(Colin!$G13968=$B$2,Colin!$H13968=$C$3),Colin!$I13968,)</f>
        <v>0</v>
      </c>
      <c r="O13968" s="38">
        <f>IF(AND(Colin!$G13968=$B$2,Colin!$H13968&lt;=$C$3),Colin!$I13968,)</f>
        <v>0</v>
      </c>
      <c r="P13968" s="38">
        <f>IF(Colin!$G13968&lt;$B$2,Colin!$I13968,0)</f>
        <v>0</v>
      </c>
      <c r="Q13968" s="38">
        <f>IF(Colin!$G13968&lt;$B$1,Colin!$I13968,0)</f>
        <v>0</v>
      </c>
    </row>
    <row r="13969" spans="12:17" x14ac:dyDescent="0.25">
      <c r="L13969" s="38">
        <f>IF(AND(Colin!$G13969=$B$1,Colin!$H13969=$C$3),Colin!$I13969,)</f>
        <v>0</v>
      </c>
      <c r="M13969" s="38">
        <f>IF(AND(Colin!$G13969=$B$1,Colin!$H13969&lt;=$C$3),Colin!$I13969,)</f>
        <v>0</v>
      </c>
      <c r="N13969" s="38">
        <f>IF(AND(Colin!$G13969=$B$2,Colin!$H13969=$C$3),Colin!$I13969,)</f>
        <v>0</v>
      </c>
      <c r="O13969" s="38">
        <f>IF(AND(Colin!$G13969=$B$2,Colin!$H13969&lt;=$C$3),Colin!$I13969,)</f>
        <v>0</v>
      </c>
      <c r="P13969" s="38">
        <f>IF(Colin!$G13969&lt;$B$2,Colin!$I13969,0)</f>
        <v>0</v>
      </c>
      <c r="Q13969" s="38">
        <f>IF(Colin!$G13969&lt;$B$1,Colin!$I13969,0)</f>
        <v>0</v>
      </c>
    </row>
    <row r="13970" spans="12:17" x14ac:dyDescent="0.25">
      <c r="L13970" s="38">
        <f>IF(AND(Colin!$G13970=$B$1,Colin!$H13970=$C$3),Colin!$I13970,)</f>
        <v>0</v>
      </c>
      <c r="M13970" s="38">
        <f>IF(AND(Colin!$G13970=$B$1,Colin!$H13970&lt;=$C$3),Colin!$I13970,)</f>
        <v>0</v>
      </c>
      <c r="N13970" s="38">
        <f>IF(AND(Colin!$G13970=$B$2,Colin!$H13970=$C$3),Colin!$I13970,)</f>
        <v>0</v>
      </c>
      <c r="O13970" s="38">
        <f>IF(AND(Colin!$G13970=$B$2,Colin!$H13970&lt;=$C$3),Colin!$I13970,)</f>
        <v>0</v>
      </c>
      <c r="P13970" s="38">
        <f>IF(Colin!$G13970&lt;$B$2,Colin!$I13970,0)</f>
        <v>0</v>
      </c>
      <c r="Q13970" s="38">
        <f>IF(Colin!$G13970&lt;$B$1,Colin!$I13970,0)</f>
        <v>0</v>
      </c>
    </row>
    <row r="13971" spans="12:17" x14ac:dyDescent="0.25">
      <c r="L13971" s="38">
        <f>IF(AND(Colin!$G13971=$B$1,Colin!$H13971=$C$3),Colin!$I13971,)</f>
        <v>0</v>
      </c>
      <c r="M13971" s="38">
        <f>IF(AND(Colin!$G13971=$B$1,Colin!$H13971&lt;=$C$3),Colin!$I13971,)</f>
        <v>0</v>
      </c>
      <c r="N13971" s="38">
        <f>IF(AND(Colin!$G13971=$B$2,Colin!$H13971=$C$3),Colin!$I13971,)</f>
        <v>0</v>
      </c>
      <c r="O13971" s="38">
        <f>IF(AND(Colin!$G13971=$B$2,Colin!$H13971&lt;=$C$3),Colin!$I13971,)</f>
        <v>0</v>
      </c>
      <c r="P13971" s="38">
        <f>IF(Colin!$G13971&lt;$B$2,Colin!$I13971,0)</f>
        <v>0</v>
      </c>
      <c r="Q13971" s="38">
        <f>IF(Colin!$G13971&lt;$B$1,Colin!$I13971,0)</f>
        <v>0</v>
      </c>
    </row>
    <row r="13972" spans="12:17" x14ac:dyDescent="0.25">
      <c r="L13972" s="38">
        <f>IF(AND(Colin!$G13972=$B$1,Colin!$H13972=$C$3),Colin!$I13972,)</f>
        <v>0</v>
      </c>
      <c r="M13972" s="38">
        <f>IF(AND(Colin!$G13972=$B$1,Colin!$H13972&lt;=$C$3),Colin!$I13972,)</f>
        <v>0</v>
      </c>
      <c r="N13972" s="38">
        <f>IF(AND(Colin!$G13972=$B$2,Colin!$H13972=$C$3),Colin!$I13972,)</f>
        <v>0</v>
      </c>
      <c r="O13972" s="38">
        <f>IF(AND(Colin!$G13972=$B$2,Colin!$H13972&lt;=$C$3),Colin!$I13972,)</f>
        <v>0</v>
      </c>
      <c r="P13972" s="38">
        <f>IF(Colin!$G13972&lt;$B$2,Colin!$I13972,0)</f>
        <v>0</v>
      </c>
      <c r="Q13972" s="38">
        <f>IF(Colin!$G13972&lt;$B$1,Colin!$I13972,0)</f>
        <v>0</v>
      </c>
    </row>
    <row r="13973" spans="12:17" x14ac:dyDescent="0.25">
      <c r="L13973" s="38">
        <f>IF(AND(Colin!$G13973=$B$1,Colin!$H13973=$C$3),Colin!$I13973,)</f>
        <v>0</v>
      </c>
      <c r="M13973" s="38">
        <f>IF(AND(Colin!$G13973=$B$1,Colin!$H13973&lt;=$C$3),Colin!$I13973,)</f>
        <v>0</v>
      </c>
      <c r="N13973" s="38">
        <f>IF(AND(Colin!$G13973=$B$2,Colin!$H13973=$C$3),Colin!$I13973,)</f>
        <v>0</v>
      </c>
      <c r="O13973" s="38">
        <f>IF(AND(Colin!$G13973=$B$2,Colin!$H13973&lt;=$C$3),Colin!$I13973,)</f>
        <v>0</v>
      </c>
      <c r="P13973" s="38">
        <f>IF(Colin!$G13973&lt;$B$2,Colin!$I13973,0)</f>
        <v>0</v>
      </c>
      <c r="Q13973" s="38">
        <f>IF(Colin!$G13973&lt;$B$1,Colin!$I13973,0)</f>
        <v>0</v>
      </c>
    </row>
    <row r="13974" spans="12:17" x14ac:dyDescent="0.25">
      <c r="L13974" s="38">
        <f>IF(AND(Colin!$G13974=$B$1,Colin!$H13974=$C$3),Colin!$I13974,)</f>
        <v>0</v>
      </c>
      <c r="M13974" s="38">
        <f>IF(AND(Colin!$G13974=$B$1,Colin!$H13974&lt;=$C$3),Colin!$I13974,)</f>
        <v>0</v>
      </c>
      <c r="N13974" s="38">
        <f>IF(AND(Colin!$G13974=$B$2,Colin!$H13974=$C$3),Colin!$I13974,)</f>
        <v>0</v>
      </c>
      <c r="O13974" s="38">
        <f>IF(AND(Colin!$G13974=$B$2,Colin!$H13974&lt;=$C$3),Colin!$I13974,)</f>
        <v>0</v>
      </c>
      <c r="P13974" s="38">
        <f>IF(Colin!$G13974&lt;$B$2,Colin!$I13974,0)</f>
        <v>0</v>
      </c>
      <c r="Q13974" s="38">
        <f>IF(Colin!$G13974&lt;$B$1,Colin!$I13974,0)</f>
        <v>0</v>
      </c>
    </row>
    <row r="13975" spans="12:17" x14ac:dyDescent="0.25">
      <c r="L13975" s="38">
        <f>IF(AND(Colin!$G13975=$B$1,Colin!$H13975=$C$3),Colin!$I13975,)</f>
        <v>0</v>
      </c>
      <c r="M13975" s="38">
        <f>IF(AND(Colin!$G13975=$B$1,Colin!$H13975&lt;=$C$3),Colin!$I13975,)</f>
        <v>0</v>
      </c>
      <c r="N13975" s="38">
        <f>IF(AND(Colin!$G13975=$B$2,Colin!$H13975=$C$3),Colin!$I13975,)</f>
        <v>0</v>
      </c>
      <c r="O13975" s="38">
        <f>IF(AND(Colin!$G13975=$B$2,Colin!$H13975&lt;=$C$3),Colin!$I13975,)</f>
        <v>0</v>
      </c>
      <c r="P13975" s="38">
        <f>IF(Colin!$G13975&lt;$B$2,Colin!$I13975,0)</f>
        <v>0</v>
      </c>
      <c r="Q13975" s="38">
        <f>IF(Colin!$G13975&lt;$B$1,Colin!$I13975,0)</f>
        <v>0</v>
      </c>
    </row>
    <row r="13976" spans="12:17" x14ac:dyDescent="0.25">
      <c r="L13976" s="38">
        <f>IF(AND(Colin!$G13976=$B$1,Colin!$H13976=$C$3),Colin!$I13976,)</f>
        <v>0</v>
      </c>
      <c r="M13976" s="38">
        <f>IF(AND(Colin!$G13976=$B$1,Colin!$H13976&lt;=$C$3),Colin!$I13976,)</f>
        <v>0</v>
      </c>
      <c r="N13976" s="38">
        <f>IF(AND(Colin!$G13976=$B$2,Colin!$H13976=$C$3),Colin!$I13976,)</f>
        <v>0</v>
      </c>
      <c r="O13976" s="38">
        <f>IF(AND(Colin!$G13976=$B$2,Colin!$H13976&lt;=$C$3),Colin!$I13976,)</f>
        <v>0</v>
      </c>
      <c r="P13976" s="38">
        <f>IF(Colin!$G13976&lt;$B$2,Colin!$I13976,0)</f>
        <v>0</v>
      </c>
      <c r="Q13976" s="38">
        <f>IF(Colin!$G13976&lt;$B$1,Colin!$I13976,0)</f>
        <v>0</v>
      </c>
    </row>
    <row r="13977" spans="12:17" x14ac:dyDescent="0.25">
      <c r="L13977" s="38">
        <f>IF(AND(Colin!$G13977=$B$1,Colin!$H13977=$C$3),Colin!$I13977,)</f>
        <v>0</v>
      </c>
      <c r="M13977" s="38">
        <f>IF(AND(Colin!$G13977=$B$1,Colin!$H13977&lt;=$C$3),Colin!$I13977,)</f>
        <v>0</v>
      </c>
      <c r="N13977" s="38">
        <f>IF(AND(Colin!$G13977=$B$2,Colin!$H13977=$C$3),Colin!$I13977,)</f>
        <v>0</v>
      </c>
      <c r="O13977" s="38">
        <f>IF(AND(Colin!$G13977=$B$2,Colin!$H13977&lt;=$C$3),Colin!$I13977,)</f>
        <v>0</v>
      </c>
      <c r="P13977" s="38">
        <f>IF(Colin!$G13977&lt;$B$2,Colin!$I13977,0)</f>
        <v>0</v>
      </c>
      <c r="Q13977" s="38">
        <f>IF(Colin!$G13977&lt;$B$1,Colin!$I13977,0)</f>
        <v>0</v>
      </c>
    </row>
    <row r="13978" spans="12:17" x14ac:dyDescent="0.25">
      <c r="L13978" s="38">
        <f>IF(AND(Colin!$G13978=$B$1,Colin!$H13978=$C$3),Colin!$I13978,)</f>
        <v>0</v>
      </c>
      <c r="M13978" s="38">
        <f>IF(AND(Colin!$G13978=$B$1,Colin!$H13978&lt;=$C$3),Colin!$I13978,)</f>
        <v>0</v>
      </c>
      <c r="N13978" s="38">
        <f>IF(AND(Colin!$G13978=$B$2,Colin!$H13978=$C$3),Colin!$I13978,)</f>
        <v>0</v>
      </c>
      <c r="O13978" s="38">
        <f>IF(AND(Colin!$G13978=$B$2,Colin!$H13978&lt;=$C$3),Colin!$I13978,)</f>
        <v>0</v>
      </c>
      <c r="P13978" s="38">
        <f>IF(Colin!$G13978&lt;$B$2,Colin!$I13978,0)</f>
        <v>0</v>
      </c>
      <c r="Q13978" s="38">
        <f>IF(Colin!$G13978&lt;$B$1,Colin!$I13978,0)</f>
        <v>0</v>
      </c>
    </row>
    <row r="13979" spans="12:17" x14ac:dyDescent="0.25">
      <c r="L13979" s="38">
        <f>IF(AND(Colin!$G13979=$B$1,Colin!$H13979=$C$3),Colin!$I13979,)</f>
        <v>0</v>
      </c>
      <c r="M13979" s="38">
        <f>IF(AND(Colin!$G13979=$B$1,Colin!$H13979&lt;=$C$3),Colin!$I13979,)</f>
        <v>0</v>
      </c>
      <c r="N13979" s="38">
        <f>IF(AND(Colin!$G13979=$B$2,Colin!$H13979=$C$3),Colin!$I13979,)</f>
        <v>0</v>
      </c>
      <c r="O13979" s="38">
        <f>IF(AND(Colin!$G13979=$B$2,Colin!$H13979&lt;=$C$3),Colin!$I13979,)</f>
        <v>0</v>
      </c>
      <c r="P13979" s="38">
        <f>IF(Colin!$G13979&lt;$B$2,Colin!$I13979,0)</f>
        <v>0</v>
      </c>
      <c r="Q13979" s="38">
        <f>IF(Colin!$G13979&lt;$B$1,Colin!$I13979,0)</f>
        <v>0</v>
      </c>
    </row>
    <row r="13980" spans="12:17" x14ac:dyDescent="0.25">
      <c r="L13980" s="38">
        <f>IF(AND(Colin!$G13980=$B$1,Colin!$H13980=$C$3),Colin!$I13980,)</f>
        <v>0</v>
      </c>
      <c r="M13980" s="38">
        <f>IF(AND(Colin!$G13980=$B$1,Colin!$H13980&lt;=$C$3),Colin!$I13980,)</f>
        <v>0</v>
      </c>
      <c r="N13980" s="38">
        <f>IF(AND(Colin!$G13980=$B$2,Colin!$H13980=$C$3),Colin!$I13980,)</f>
        <v>0</v>
      </c>
      <c r="O13980" s="38">
        <f>IF(AND(Colin!$G13980=$B$2,Colin!$H13980&lt;=$C$3),Colin!$I13980,)</f>
        <v>0</v>
      </c>
      <c r="P13980" s="38">
        <f>IF(Colin!$G13980&lt;$B$2,Colin!$I13980,0)</f>
        <v>0</v>
      </c>
      <c r="Q13980" s="38">
        <f>IF(Colin!$G13980&lt;$B$1,Colin!$I13980,0)</f>
        <v>0</v>
      </c>
    </row>
    <row r="13981" spans="12:17" x14ac:dyDescent="0.25">
      <c r="L13981" s="38">
        <f>IF(AND(Colin!$G13981=$B$1,Colin!$H13981=$C$3),Colin!$I13981,)</f>
        <v>0</v>
      </c>
      <c r="M13981" s="38">
        <f>IF(AND(Colin!$G13981=$B$1,Colin!$H13981&lt;=$C$3),Colin!$I13981,)</f>
        <v>0</v>
      </c>
      <c r="N13981" s="38">
        <f>IF(AND(Colin!$G13981=$B$2,Colin!$H13981=$C$3),Colin!$I13981,)</f>
        <v>0</v>
      </c>
      <c r="O13981" s="38">
        <f>IF(AND(Colin!$G13981=$B$2,Colin!$H13981&lt;=$C$3),Colin!$I13981,)</f>
        <v>0</v>
      </c>
      <c r="P13981" s="38">
        <f>IF(Colin!$G13981&lt;$B$2,Colin!$I13981,0)</f>
        <v>0</v>
      </c>
      <c r="Q13981" s="38">
        <f>IF(Colin!$G13981&lt;$B$1,Colin!$I13981,0)</f>
        <v>0</v>
      </c>
    </row>
    <row r="13982" spans="12:17" x14ac:dyDescent="0.25">
      <c r="L13982" s="38">
        <f>IF(AND(Colin!$G13982=$B$1,Colin!$H13982=$C$3),Colin!$I13982,)</f>
        <v>0</v>
      </c>
      <c r="M13982" s="38">
        <f>IF(AND(Colin!$G13982=$B$1,Colin!$H13982&lt;=$C$3),Colin!$I13982,)</f>
        <v>0</v>
      </c>
      <c r="N13982" s="38">
        <f>IF(AND(Colin!$G13982=$B$2,Colin!$H13982=$C$3),Colin!$I13982,)</f>
        <v>0</v>
      </c>
      <c r="O13982" s="38">
        <f>IF(AND(Colin!$G13982=$B$2,Colin!$H13982&lt;=$C$3),Colin!$I13982,)</f>
        <v>0</v>
      </c>
      <c r="P13982" s="38">
        <f>IF(Colin!$G13982&lt;$B$2,Colin!$I13982,0)</f>
        <v>0</v>
      </c>
      <c r="Q13982" s="38">
        <f>IF(Colin!$G13982&lt;$B$1,Colin!$I13982,0)</f>
        <v>0</v>
      </c>
    </row>
    <row r="13983" spans="12:17" x14ac:dyDescent="0.25">
      <c r="L13983" s="38">
        <f>IF(AND(Colin!$G13983=$B$1,Colin!$H13983=$C$3),Colin!$I13983,)</f>
        <v>0</v>
      </c>
      <c r="M13983" s="38">
        <f>IF(AND(Colin!$G13983=$B$1,Colin!$H13983&lt;=$C$3),Colin!$I13983,)</f>
        <v>0</v>
      </c>
      <c r="N13983" s="38">
        <f>IF(AND(Colin!$G13983=$B$2,Colin!$H13983=$C$3),Colin!$I13983,)</f>
        <v>0</v>
      </c>
      <c r="O13983" s="38">
        <f>IF(AND(Colin!$G13983=$B$2,Colin!$H13983&lt;=$C$3),Colin!$I13983,)</f>
        <v>0</v>
      </c>
      <c r="P13983" s="38">
        <f>IF(Colin!$G13983&lt;$B$2,Colin!$I13983,0)</f>
        <v>0</v>
      </c>
      <c r="Q13983" s="38">
        <f>IF(Colin!$G13983&lt;$B$1,Colin!$I13983,0)</f>
        <v>0</v>
      </c>
    </row>
    <row r="13984" spans="12:17" x14ac:dyDescent="0.25">
      <c r="L13984" s="38">
        <f>IF(AND(Colin!$G13984=$B$1,Colin!$H13984=$C$3),Colin!$I13984,)</f>
        <v>0</v>
      </c>
      <c r="M13984" s="38">
        <f>IF(AND(Colin!$G13984=$B$1,Colin!$H13984&lt;=$C$3),Colin!$I13984,)</f>
        <v>0</v>
      </c>
      <c r="N13984" s="38">
        <f>IF(AND(Colin!$G13984=$B$2,Colin!$H13984=$C$3),Colin!$I13984,)</f>
        <v>0</v>
      </c>
      <c r="O13984" s="38">
        <f>IF(AND(Colin!$G13984=$B$2,Colin!$H13984&lt;=$C$3),Colin!$I13984,)</f>
        <v>0</v>
      </c>
      <c r="P13984" s="38">
        <f>IF(Colin!$G13984&lt;$B$2,Colin!$I13984,0)</f>
        <v>0</v>
      </c>
      <c r="Q13984" s="38">
        <f>IF(Colin!$G13984&lt;$B$1,Colin!$I13984,0)</f>
        <v>0</v>
      </c>
    </row>
    <row r="13985" spans="12:17" x14ac:dyDescent="0.25">
      <c r="L13985" s="38">
        <f>IF(AND(Colin!$G13985=$B$1,Colin!$H13985=$C$3),Colin!$I13985,)</f>
        <v>0</v>
      </c>
      <c r="M13985" s="38">
        <f>IF(AND(Colin!$G13985=$B$1,Colin!$H13985&lt;=$C$3),Colin!$I13985,)</f>
        <v>0</v>
      </c>
      <c r="N13985" s="38">
        <f>IF(AND(Colin!$G13985=$B$2,Colin!$H13985=$C$3),Colin!$I13985,)</f>
        <v>0</v>
      </c>
      <c r="O13985" s="38">
        <f>IF(AND(Colin!$G13985=$B$2,Colin!$H13985&lt;=$C$3),Colin!$I13985,)</f>
        <v>0</v>
      </c>
      <c r="P13985" s="38">
        <f>IF(Colin!$G13985&lt;$B$2,Colin!$I13985,0)</f>
        <v>0</v>
      </c>
      <c r="Q13985" s="38">
        <f>IF(Colin!$G13985&lt;$B$1,Colin!$I13985,0)</f>
        <v>0</v>
      </c>
    </row>
    <row r="13986" spans="12:17" x14ac:dyDescent="0.25">
      <c r="L13986" s="38">
        <f>IF(AND(Colin!$G13986=$B$1,Colin!$H13986=$C$3),Colin!$I13986,)</f>
        <v>0</v>
      </c>
      <c r="M13986" s="38">
        <f>IF(AND(Colin!$G13986=$B$1,Colin!$H13986&lt;=$C$3),Colin!$I13986,)</f>
        <v>0</v>
      </c>
      <c r="N13986" s="38">
        <f>IF(AND(Colin!$G13986=$B$2,Colin!$H13986=$C$3),Colin!$I13986,)</f>
        <v>0</v>
      </c>
      <c r="O13986" s="38">
        <f>IF(AND(Colin!$G13986=$B$2,Colin!$H13986&lt;=$C$3),Colin!$I13986,)</f>
        <v>0</v>
      </c>
      <c r="P13986" s="38">
        <f>IF(Colin!$G13986&lt;$B$2,Colin!$I13986,0)</f>
        <v>0</v>
      </c>
      <c r="Q13986" s="38">
        <f>IF(Colin!$G13986&lt;$B$1,Colin!$I13986,0)</f>
        <v>0</v>
      </c>
    </row>
    <row r="13987" spans="12:17" x14ac:dyDescent="0.25">
      <c r="L13987" s="38">
        <f>IF(AND(Colin!$G13987=$B$1,Colin!$H13987=$C$3),Colin!$I13987,)</f>
        <v>0</v>
      </c>
      <c r="M13987" s="38">
        <f>IF(AND(Colin!$G13987=$B$1,Colin!$H13987&lt;=$C$3),Colin!$I13987,)</f>
        <v>0</v>
      </c>
      <c r="N13987" s="38">
        <f>IF(AND(Colin!$G13987=$B$2,Colin!$H13987=$C$3),Colin!$I13987,)</f>
        <v>0</v>
      </c>
      <c r="O13987" s="38">
        <f>IF(AND(Colin!$G13987=$B$2,Colin!$H13987&lt;=$C$3),Colin!$I13987,)</f>
        <v>0</v>
      </c>
      <c r="P13987" s="38">
        <f>IF(Colin!$G13987&lt;$B$2,Colin!$I13987,0)</f>
        <v>0</v>
      </c>
      <c r="Q13987" s="38">
        <f>IF(Colin!$G13987&lt;$B$1,Colin!$I13987,0)</f>
        <v>0</v>
      </c>
    </row>
    <row r="13988" spans="12:17" x14ac:dyDescent="0.25">
      <c r="L13988" s="38">
        <f>IF(AND(Colin!$G13988=$B$1,Colin!$H13988=$C$3),Colin!$I13988,)</f>
        <v>0</v>
      </c>
      <c r="M13988" s="38">
        <f>IF(AND(Colin!$G13988=$B$1,Colin!$H13988&lt;=$C$3),Colin!$I13988,)</f>
        <v>0</v>
      </c>
      <c r="N13988" s="38">
        <f>IF(AND(Colin!$G13988=$B$2,Colin!$H13988=$C$3),Colin!$I13988,)</f>
        <v>0</v>
      </c>
      <c r="O13988" s="38">
        <f>IF(AND(Colin!$G13988=$B$2,Colin!$H13988&lt;=$C$3),Colin!$I13988,)</f>
        <v>0</v>
      </c>
      <c r="P13988" s="38">
        <f>IF(Colin!$G13988&lt;$B$2,Colin!$I13988,0)</f>
        <v>0</v>
      </c>
      <c r="Q13988" s="38">
        <f>IF(Colin!$G13988&lt;$B$1,Colin!$I13988,0)</f>
        <v>0</v>
      </c>
    </row>
    <row r="13989" spans="12:17" x14ac:dyDescent="0.25">
      <c r="L13989" s="38">
        <f>IF(AND(Colin!$G13989=$B$1,Colin!$H13989=$C$3),Colin!$I13989,)</f>
        <v>0</v>
      </c>
      <c r="M13989" s="38">
        <f>IF(AND(Colin!$G13989=$B$1,Colin!$H13989&lt;=$C$3),Colin!$I13989,)</f>
        <v>0</v>
      </c>
      <c r="N13989" s="38">
        <f>IF(AND(Colin!$G13989=$B$2,Colin!$H13989=$C$3),Colin!$I13989,)</f>
        <v>0</v>
      </c>
      <c r="O13989" s="38">
        <f>IF(AND(Colin!$G13989=$B$2,Colin!$H13989&lt;=$C$3),Colin!$I13989,)</f>
        <v>0</v>
      </c>
      <c r="P13989" s="38">
        <f>IF(Colin!$G13989&lt;$B$2,Colin!$I13989,0)</f>
        <v>0</v>
      </c>
      <c r="Q13989" s="38">
        <f>IF(Colin!$G13989&lt;$B$1,Colin!$I13989,0)</f>
        <v>0</v>
      </c>
    </row>
    <row r="13990" spans="12:17" x14ac:dyDescent="0.25">
      <c r="L13990" s="38">
        <f>IF(AND(Colin!$G13990=$B$1,Colin!$H13990=$C$3),Colin!$I13990,)</f>
        <v>0</v>
      </c>
      <c r="M13990" s="38">
        <f>IF(AND(Colin!$G13990=$B$1,Colin!$H13990&lt;=$C$3),Colin!$I13990,)</f>
        <v>0</v>
      </c>
      <c r="N13990" s="38">
        <f>IF(AND(Colin!$G13990=$B$2,Colin!$H13990=$C$3),Colin!$I13990,)</f>
        <v>0</v>
      </c>
      <c r="O13990" s="38">
        <f>IF(AND(Colin!$G13990=$B$2,Colin!$H13990&lt;=$C$3),Colin!$I13990,)</f>
        <v>0</v>
      </c>
      <c r="P13990" s="38">
        <f>IF(Colin!$G13990&lt;$B$2,Colin!$I13990,0)</f>
        <v>0</v>
      </c>
      <c r="Q13990" s="38">
        <f>IF(Colin!$G13990&lt;$B$1,Colin!$I13990,0)</f>
        <v>0</v>
      </c>
    </row>
    <row r="13991" spans="12:17" x14ac:dyDescent="0.25">
      <c r="L13991" s="38">
        <f>IF(AND(Colin!$G13991=$B$1,Colin!$H13991=$C$3),Colin!$I13991,)</f>
        <v>0</v>
      </c>
      <c r="M13991" s="38">
        <f>IF(AND(Colin!$G13991=$B$1,Colin!$H13991&lt;=$C$3),Colin!$I13991,)</f>
        <v>0</v>
      </c>
      <c r="N13991" s="38">
        <f>IF(AND(Colin!$G13991=$B$2,Colin!$H13991=$C$3),Colin!$I13991,)</f>
        <v>0</v>
      </c>
      <c r="O13991" s="38">
        <f>IF(AND(Colin!$G13991=$B$2,Colin!$H13991&lt;=$C$3),Colin!$I13991,)</f>
        <v>0</v>
      </c>
      <c r="P13991" s="38">
        <f>IF(Colin!$G13991&lt;$B$2,Colin!$I13991,0)</f>
        <v>0</v>
      </c>
      <c r="Q13991" s="38">
        <f>IF(Colin!$G13991&lt;$B$1,Colin!$I13991,0)</f>
        <v>0</v>
      </c>
    </row>
    <row r="13992" spans="12:17" x14ac:dyDescent="0.25">
      <c r="L13992" s="38">
        <f>IF(AND(Colin!$G13992=$B$1,Colin!$H13992=$C$3),Colin!$I13992,)</f>
        <v>0</v>
      </c>
      <c r="M13992" s="38">
        <f>IF(AND(Colin!$G13992=$B$1,Colin!$H13992&lt;=$C$3),Colin!$I13992,)</f>
        <v>0</v>
      </c>
      <c r="N13992" s="38">
        <f>IF(AND(Colin!$G13992=$B$2,Colin!$H13992=$C$3),Colin!$I13992,)</f>
        <v>0</v>
      </c>
      <c r="O13992" s="38">
        <f>IF(AND(Colin!$G13992=$B$2,Colin!$H13992&lt;=$C$3),Colin!$I13992,)</f>
        <v>0</v>
      </c>
      <c r="P13992" s="38">
        <f>IF(Colin!$G13992&lt;$B$2,Colin!$I13992,0)</f>
        <v>0</v>
      </c>
      <c r="Q13992" s="38">
        <f>IF(Colin!$G13992&lt;$B$1,Colin!$I13992,0)</f>
        <v>0</v>
      </c>
    </row>
    <row r="13993" spans="12:17" x14ac:dyDescent="0.25">
      <c r="L13993" s="38">
        <f>IF(AND(Colin!$G13993=$B$1,Colin!$H13993=$C$3),Colin!$I13993,)</f>
        <v>0</v>
      </c>
      <c r="M13993" s="38">
        <f>IF(AND(Colin!$G13993=$B$1,Colin!$H13993&lt;=$C$3),Colin!$I13993,)</f>
        <v>0</v>
      </c>
      <c r="N13993" s="38">
        <f>IF(AND(Colin!$G13993=$B$2,Colin!$H13993=$C$3),Colin!$I13993,)</f>
        <v>0</v>
      </c>
      <c r="O13993" s="38">
        <f>IF(AND(Colin!$G13993=$B$2,Colin!$H13993&lt;=$C$3),Colin!$I13993,)</f>
        <v>0</v>
      </c>
      <c r="P13993" s="38">
        <f>IF(Colin!$G13993&lt;$B$2,Colin!$I13993,0)</f>
        <v>0</v>
      </c>
      <c r="Q13993" s="38">
        <f>IF(Colin!$G13993&lt;$B$1,Colin!$I13993,0)</f>
        <v>0</v>
      </c>
    </row>
    <row r="13994" spans="12:17" x14ac:dyDescent="0.25">
      <c r="L13994" s="38">
        <f>IF(AND(Colin!$G13994=$B$1,Colin!$H13994=$C$3),Colin!$I13994,)</f>
        <v>0</v>
      </c>
      <c r="M13994" s="38">
        <f>IF(AND(Colin!$G13994=$B$1,Colin!$H13994&lt;=$C$3),Colin!$I13994,)</f>
        <v>0</v>
      </c>
      <c r="N13994" s="38">
        <f>IF(AND(Colin!$G13994=$B$2,Colin!$H13994=$C$3),Colin!$I13994,)</f>
        <v>0</v>
      </c>
      <c r="O13994" s="38">
        <f>IF(AND(Colin!$G13994=$B$2,Colin!$H13994&lt;=$C$3),Colin!$I13994,)</f>
        <v>0</v>
      </c>
      <c r="P13994" s="38">
        <f>IF(Colin!$G13994&lt;$B$2,Colin!$I13994,0)</f>
        <v>0</v>
      </c>
      <c r="Q13994" s="38">
        <f>IF(Colin!$G13994&lt;$B$1,Colin!$I13994,0)</f>
        <v>0</v>
      </c>
    </row>
    <row r="13995" spans="12:17" x14ac:dyDescent="0.25">
      <c r="L13995" s="38">
        <f>IF(AND(Colin!$G13995=$B$1,Colin!$H13995=$C$3),Colin!$I13995,)</f>
        <v>0</v>
      </c>
      <c r="M13995" s="38">
        <f>IF(AND(Colin!$G13995=$B$1,Colin!$H13995&lt;=$C$3),Colin!$I13995,)</f>
        <v>0</v>
      </c>
      <c r="N13995" s="38">
        <f>IF(AND(Colin!$G13995=$B$2,Colin!$H13995=$C$3),Colin!$I13995,)</f>
        <v>0</v>
      </c>
      <c r="O13995" s="38">
        <f>IF(AND(Colin!$G13995=$B$2,Colin!$H13995&lt;=$C$3),Colin!$I13995,)</f>
        <v>0</v>
      </c>
      <c r="P13995" s="38">
        <f>IF(Colin!$G13995&lt;$B$2,Colin!$I13995,0)</f>
        <v>0</v>
      </c>
      <c r="Q13995" s="38">
        <f>IF(Colin!$G13995&lt;$B$1,Colin!$I13995,0)</f>
        <v>0</v>
      </c>
    </row>
    <row r="13996" spans="12:17" x14ac:dyDescent="0.25">
      <c r="L13996" s="38">
        <f>IF(AND(Colin!$G13996=$B$1,Colin!$H13996=$C$3),Colin!$I13996,)</f>
        <v>0</v>
      </c>
      <c r="M13996" s="38">
        <f>IF(AND(Colin!$G13996=$B$1,Colin!$H13996&lt;=$C$3),Colin!$I13996,)</f>
        <v>0</v>
      </c>
      <c r="N13996" s="38">
        <f>IF(AND(Colin!$G13996=$B$2,Colin!$H13996=$C$3),Colin!$I13996,)</f>
        <v>0</v>
      </c>
      <c r="O13996" s="38">
        <f>IF(AND(Colin!$G13996=$B$2,Colin!$H13996&lt;=$C$3),Colin!$I13996,)</f>
        <v>0</v>
      </c>
      <c r="P13996" s="38">
        <f>IF(Colin!$G13996&lt;$B$2,Colin!$I13996,0)</f>
        <v>0</v>
      </c>
      <c r="Q13996" s="38">
        <f>IF(Colin!$G13996&lt;$B$1,Colin!$I13996,0)</f>
        <v>0</v>
      </c>
    </row>
    <row r="13997" spans="12:17" x14ac:dyDescent="0.25">
      <c r="L13997" s="38">
        <f>IF(AND(Colin!$G13997=$B$1,Colin!$H13997=$C$3),Colin!$I13997,)</f>
        <v>0</v>
      </c>
      <c r="M13997" s="38">
        <f>IF(AND(Colin!$G13997=$B$1,Colin!$H13997&lt;=$C$3),Colin!$I13997,)</f>
        <v>0</v>
      </c>
      <c r="N13997" s="38">
        <f>IF(AND(Colin!$G13997=$B$2,Colin!$H13997=$C$3),Colin!$I13997,)</f>
        <v>0</v>
      </c>
      <c r="O13997" s="38">
        <f>IF(AND(Colin!$G13997=$B$2,Colin!$H13997&lt;=$C$3),Colin!$I13997,)</f>
        <v>0</v>
      </c>
      <c r="P13997" s="38">
        <f>IF(Colin!$G13997&lt;$B$2,Colin!$I13997,0)</f>
        <v>0</v>
      </c>
      <c r="Q13997" s="38">
        <f>IF(Colin!$G13997&lt;$B$1,Colin!$I13997,0)</f>
        <v>0</v>
      </c>
    </row>
    <row r="13998" spans="12:17" x14ac:dyDescent="0.25">
      <c r="L13998" s="38">
        <f>IF(AND(Colin!$G13998=$B$1,Colin!$H13998=$C$3),Colin!$I13998,)</f>
        <v>0</v>
      </c>
      <c r="M13998" s="38">
        <f>IF(AND(Colin!$G13998=$B$1,Colin!$H13998&lt;=$C$3),Colin!$I13998,)</f>
        <v>0</v>
      </c>
      <c r="N13998" s="38">
        <f>IF(AND(Colin!$G13998=$B$2,Colin!$H13998=$C$3),Colin!$I13998,)</f>
        <v>0</v>
      </c>
      <c r="O13998" s="38">
        <f>IF(AND(Colin!$G13998=$B$2,Colin!$H13998&lt;=$C$3),Colin!$I13998,)</f>
        <v>0</v>
      </c>
      <c r="P13998" s="38">
        <f>IF(Colin!$G13998&lt;$B$2,Colin!$I13998,0)</f>
        <v>0</v>
      </c>
      <c r="Q13998" s="38">
        <f>IF(Colin!$G13998&lt;$B$1,Colin!$I13998,0)</f>
        <v>0</v>
      </c>
    </row>
    <row r="13999" spans="12:17" x14ac:dyDescent="0.25">
      <c r="L13999" s="38">
        <f>IF(AND(Colin!$G13999=$B$1,Colin!$H13999=$C$3),Colin!$I13999,)</f>
        <v>0</v>
      </c>
      <c r="M13999" s="38">
        <f>IF(AND(Colin!$G13999=$B$1,Colin!$H13999&lt;=$C$3),Colin!$I13999,)</f>
        <v>0</v>
      </c>
      <c r="N13999" s="38">
        <f>IF(AND(Colin!$G13999=$B$2,Colin!$H13999=$C$3),Colin!$I13999,)</f>
        <v>0</v>
      </c>
      <c r="O13999" s="38">
        <f>IF(AND(Colin!$G13999=$B$2,Colin!$H13999&lt;=$C$3),Colin!$I13999,)</f>
        <v>0</v>
      </c>
      <c r="P13999" s="38">
        <f>IF(Colin!$G13999&lt;$B$2,Colin!$I13999,0)</f>
        <v>0</v>
      </c>
      <c r="Q13999" s="38">
        <f>IF(Colin!$G13999&lt;$B$1,Colin!$I13999,0)</f>
        <v>0</v>
      </c>
    </row>
    <row r="14000" spans="12:17" x14ac:dyDescent="0.25">
      <c r="L14000" s="38">
        <f>IF(AND(Colin!$G14000=$B$1,Colin!$H14000=$C$3),Colin!$I14000,)</f>
        <v>0</v>
      </c>
      <c r="M14000" s="38">
        <f>IF(AND(Colin!$G14000=$B$1,Colin!$H14000&lt;=$C$3),Colin!$I14000,)</f>
        <v>0</v>
      </c>
      <c r="N14000" s="38">
        <f>IF(AND(Colin!$G14000=$B$2,Colin!$H14000=$C$3),Colin!$I14000,)</f>
        <v>0</v>
      </c>
      <c r="O14000" s="38">
        <f>IF(AND(Colin!$G14000=$B$2,Colin!$H14000&lt;=$C$3),Colin!$I14000,)</f>
        <v>0</v>
      </c>
      <c r="P14000" s="38">
        <f>IF(Colin!$G14000&lt;$B$2,Colin!$I14000,0)</f>
        <v>0</v>
      </c>
      <c r="Q14000" s="38">
        <f>IF(Colin!$G14000&lt;$B$1,Colin!$I14000,0)</f>
        <v>0</v>
      </c>
    </row>
    <row r="14001" spans="12:17" x14ac:dyDescent="0.25">
      <c r="L14001" s="38">
        <f>IF(AND(Colin!$G14001=$B$1,Colin!$H14001=$C$3),Colin!$I14001,)</f>
        <v>0</v>
      </c>
      <c r="M14001" s="38">
        <f>IF(AND(Colin!$G14001=$B$1,Colin!$H14001&lt;=$C$3),Colin!$I14001,)</f>
        <v>0</v>
      </c>
      <c r="N14001" s="38">
        <f>IF(AND(Colin!$G14001=$B$2,Colin!$H14001=$C$3),Colin!$I14001,)</f>
        <v>0</v>
      </c>
      <c r="O14001" s="38">
        <f>IF(AND(Colin!$G14001=$B$2,Colin!$H14001&lt;=$C$3),Colin!$I14001,)</f>
        <v>0</v>
      </c>
      <c r="P14001" s="38">
        <f>IF(Colin!$G14001&lt;$B$2,Colin!$I14001,0)</f>
        <v>0</v>
      </c>
      <c r="Q14001" s="38">
        <f>IF(Colin!$G14001&lt;$B$1,Colin!$I14001,0)</f>
        <v>0</v>
      </c>
    </row>
    <row r="14002" spans="12:17" x14ac:dyDescent="0.25">
      <c r="L14002" s="38">
        <f>IF(AND(Colin!$G14002=$B$1,Colin!$H14002=$C$3),Colin!$I14002,)</f>
        <v>0</v>
      </c>
      <c r="M14002" s="38">
        <f>IF(AND(Colin!$G14002=$B$1,Colin!$H14002&lt;=$C$3),Colin!$I14002,)</f>
        <v>0</v>
      </c>
      <c r="N14002" s="38">
        <f>IF(AND(Colin!$G14002=$B$2,Colin!$H14002=$C$3),Colin!$I14002,)</f>
        <v>0</v>
      </c>
      <c r="O14002" s="38">
        <f>IF(AND(Colin!$G14002=$B$2,Colin!$H14002&lt;=$C$3),Colin!$I14002,)</f>
        <v>0</v>
      </c>
      <c r="P14002" s="38">
        <f>IF(Colin!$G14002&lt;$B$2,Colin!$I14002,0)</f>
        <v>0</v>
      </c>
      <c r="Q14002" s="38">
        <f>IF(Colin!$G14002&lt;$B$1,Colin!$I14002,0)</f>
        <v>0</v>
      </c>
    </row>
    <row r="14003" spans="12:17" x14ac:dyDescent="0.25">
      <c r="L14003" s="38">
        <f>IF(AND(Colin!$G14003=$B$1,Colin!$H14003=$C$3),Colin!$I14003,)</f>
        <v>0</v>
      </c>
      <c r="M14003" s="38">
        <f>IF(AND(Colin!$G14003=$B$1,Colin!$H14003&lt;=$C$3),Colin!$I14003,)</f>
        <v>0</v>
      </c>
      <c r="N14003" s="38">
        <f>IF(AND(Colin!$G14003=$B$2,Colin!$H14003=$C$3),Colin!$I14003,)</f>
        <v>0</v>
      </c>
      <c r="O14003" s="38">
        <f>IF(AND(Colin!$G14003=$B$2,Colin!$H14003&lt;=$C$3),Colin!$I14003,)</f>
        <v>0</v>
      </c>
      <c r="P14003" s="38">
        <f>IF(Colin!$G14003&lt;$B$2,Colin!$I14003,0)</f>
        <v>0</v>
      </c>
      <c r="Q14003" s="38">
        <f>IF(Colin!$G14003&lt;$B$1,Colin!$I14003,0)</f>
        <v>0</v>
      </c>
    </row>
    <row r="14004" spans="12:17" x14ac:dyDescent="0.25">
      <c r="L14004" s="38">
        <f>IF(AND(Colin!$G14004=$B$1,Colin!$H14004=$C$3),Colin!$I14004,)</f>
        <v>0</v>
      </c>
      <c r="M14004" s="38">
        <f>IF(AND(Colin!$G14004=$B$1,Colin!$H14004&lt;=$C$3),Colin!$I14004,)</f>
        <v>0</v>
      </c>
      <c r="N14004" s="38">
        <f>IF(AND(Colin!$G14004=$B$2,Colin!$H14004=$C$3),Colin!$I14004,)</f>
        <v>0</v>
      </c>
      <c r="O14004" s="38">
        <f>IF(AND(Colin!$G14004=$B$2,Colin!$H14004&lt;=$C$3),Colin!$I14004,)</f>
        <v>0</v>
      </c>
      <c r="P14004" s="38">
        <f>IF(Colin!$G14004&lt;$B$2,Colin!$I14004,0)</f>
        <v>0</v>
      </c>
      <c r="Q14004" s="38">
        <f>IF(Colin!$G14004&lt;$B$1,Colin!$I14004,0)</f>
        <v>0</v>
      </c>
    </row>
    <row r="14005" spans="12:17" x14ac:dyDescent="0.25">
      <c r="L14005" s="38">
        <f>IF(AND(Colin!$G14005=$B$1,Colin!$H14005=$C$3),Colin!$I14005,)</f>
        <v>0</v>
      </c>
      <c r="M14005" s="38">
        <f>IF(AND(Colin!$G14005=$B$1,Colin!$H14005&lt;=$C$3),Colin!$I14005,)</f>
        <v>0</v>
      </c>
      <c r="N14005" s="38">
        <f>IF(AND(Colin!$G14005=$B$2,Colin!$H14005=$C$3),Colin!$I14005,)</f>
        <v>0</v>
      </c>
      <c r="O14005" s="38">
        <f>IF(AND(Colin!$G14005=$B$2,Colin!$H14005&lt;=$C$3),Colin!$I14005,)</f>
        <v>0</v>
      </c>
      <c r="P14005" s="38">
        <f>IF(Colin!$G14005&lt;$B$2,Colin!$I14005,0)</f>
        <v>0</v>
      </c>
      <c r="Q14005" s="38">
        <f>IF(Colin!$G14005&lt;$B$1,Colin!$I14005,0)</f>
        <v>0</v>
      </c>
    </row>
    <row r="14006" spans="12:17" x14ac:dyDescent="0.25">
      <c r="L14006" s="38">
        <f>IF(AND(Colin!$G14006=$B$1,Colin!$H14006=$C$3),Colin!$I14006,)</f>
        <v>0</v>
      </c>
      <c r="M14006" s="38">
        <f>IF(AND(Colin!$G14006=$B$1,Colin!$H14006&lt;=$C$3),Colin!$I14006,)</f>
        <v>0</v>
      </c>
      <c r="N14006" s="38">
        <f>IF(AND(Colin!$G14006=$B$2,Colin!$H14006=$C$3),Colin!$I14006,)</f>
        <v>0</v>
      </c>
      <c r="O14006" s="38">
        <f>IF(AND(Colin!$G14006=$B$2,Colin!$H14006&lt;=$C$3),Colin!$I14006,)</f>
        <v>0</v>
      </c>
      <c r="P14006" s="38">
        <f>IF(Colin!$G14006&lt;$B$2,Colin!$I14006,0)</f>
        <v>0</v>
      </c>
      <c r="Q14006" s="38">
        <f>IF(Colin!$G14006&lt;$B$1,Colin!$I14006,0)</f>
        <v>0</v>
      </c>
    </row>
    <row r="14007" spans="12:17" x14ac:dyDescent="0.25">
      <c r="L14007" s="38">
        <f>IF(AND(Colin!$G14007=$B$1,Colin!$H14007=$C$3),Colin!$I14007,)</f>
        <v>0</v>
      </c>
      <c r="M14007" s="38">
        <f>IF(AND(Colin!$G14007=$B$1,Colin!$H14007&lt;=$C$3),Colin!$I14007,)</f>
        <v>0</v>
      </c>
      <c r="N14007" s="38">
        <f>IF(AND(Colin!$G14007=$B$2,Colin!$H14007=$C$3),Colin!$I14007,)</f>
        <v>0</v>
      </c>
      <c r="O14007" s="38">
        <f>IF(AND(Colin!$G14007=$B$2,Colin!$H14007&lt;=$C$3),Colin!$I14007,)</f>
        <v>0</v>
      </c>
      <c r="P14007" s="38">
        <f>IF(Colin!$G14007&lt;$B$2,Colin!$I14007,0)</f>
        <v>0</v>
      </c>
      <c r="Q14007" s="38">
        <f>IF(Colin!$G14007&lt;$B$1,Colin!$I14007,0)</f>
        <v>0</v>
      </c>
    </row>
    <row r="14008" spans="12:17" x14ac:dyDescent="0.25">
      <c r="L14008" s="38">
        <f>IF(AND(Colin!$G14008=$B$1,Colin!$H14008=$C$3),Colin!$I14008,)</f>
        <v>0</v>
      </c>
      <c r="M14008" s="38">
        <f>IF(AND(Colin!$G14008=$B$1,Colin!$H14008&lt;=$C$3),Colin!$I14008,)</f>
        <v>0</v>
      </c>
      <c r="N14008" s="38">
        <f>IF(AND(Colin!$G14008=$B$2,Colin!$H14008=$C$3),Colin!$I14008,)</f>
        <v>0</v>
      </c>
      <c r="O14008" s="38">
        <f>IF(AND(Colin!$G14008=$B$2,Colin!$H14008&lt;=$C$3),Colin!$I14008,)</f>
        <v>0</v>
      </c>
      <c r="P14008" s="38">
        <f>IF(Colin!$G14008&lt;$B$2,Colin!$I14008,0)</f>
        <v>0</v>
      </c>
      <c r="Q14008" s="38">
        <f>IF(Colin!$G14008&lt;$B$1,Colin!$I14008,0)</f>
        <v>0</v>
      </c>
    </row>
    <row r="14009" spans="12:17" x14ac:dyDescent="0.25">
      <c r="L14009" s="38">
        <f>IF(AND(Colin!$G14009=$B$1,Colin!$H14009=$C$3),Colin!$I14009,)</f>
        <v>0</v>
      </c>
      <c r="M14009" s="38">
        <f>IF(AND(Colin!$G14009=$B$1,Colin!$H14009&lt;=$C$3),Colin!$I14009,)</f>
        <v>0</v>
      </c>
      <c r="N14009" s="38">
        <f>IF(AND(Colin!$G14009=$B$2,Colin!$H14009=$C$3),Colin!$I14009,)</f>
        <v>0</v>
      </c>
      <c r="O14009" s="38">
        <f>IF(AND(Colin!$G14009=$B$2,Colin!$H14009&lt;=$C$3),Colin!$I14009,)</f>
        <v>0</v>
      </c>
      <c r="P14009" s="38">
        <f>IF(Colin!$G14009&lt;$B$2,Colin!$I14009,0)</f>
        <v>0</v>
      </c>
      <c r="Q14009" s="38">
        <f>IF(Colin!$G14009&lt;$B$1,Colin!$I14009,0)</f>
        <v>0</v>
      </c>
    </row>
    <row r="14010" spans="12:17" x14ac:dyDescent="0.25">
      <c r="L14010" s="38">
        <f>IF(AND(Colin!$G14010=$B$1,Colin!$H14010=$C$3),Colin!$I14010,)</f>
        <v>0</v>
      </c>
      <c r="M14010" s="38">
        <f>IF(AND(Colin!$G14010=$B$1,Colin!$H14010&lt;=$C$3),Colin!$I14010,)</f>
        <v>0</v>
      </c>
      <c r="N14010" s="38">
        <f>IF(AND(Colin!$G14010=$B$2,Colin!$H14010=$C$3),Colin!$I14010,)</f>
        <v>0</v>
      </c>
      <c r="O14010" s="38">
        <f>IF(AND(Colin!$G14010=$B$2,Colin!$H14010&lt;=$C$3),Colin!$I14010,)</f>
        <v>0</v>
      </c>
      <c r="P14010" s="38">
        <f>IF(Colin!$G14010&lt;$B$2,Colin!$I14010,0)</f>
        <v>0</v>
      </c>
      <c r="Q14010" s="38">
        <f>IF(Colin!$G14010&lt;$B$1,Colin!$I14010,0)</f>
        <v>0</v>
      </c>
    </row>
    <row r="14011" spans="12:17" x14ac:dyDescent="0.25">
      <c r="L14011" s="38">
        <f>IF(AND(Colin!$G14011=$B$1,Colin!$H14011=$C$3),Colin!$I14011,)</f>
        <v>0</v>
      </c>
      <c r="M14011" s="38">
        <f>IF(AND(Colin!$G14011=$B$1,Colin!$H14011&lt;=$C$3),Colin!$I14011,)</f>
        <v>0</v>
      </c>
      <c r="N14011" s="38">
        <f>IF(AND(Colin!$G14011=$B$2,Colin!$H14011=$C$3),Colin!$I14011,)</f>
        <v>0</v>
      </c>
      <c r="O14011" s="38">
        <f>IF(AND(Colin!$G14011=$B$2,Colin!$H14011&lt;=$C$3),Colin!$I14011,)</f>
        <v>0</v>
      </c>
      <c r="P14011" s="38">
        <f>IF(Colin!$G14011&lt;$B$2,Colin!$I14011,0)</f>
        <v>0</v>
      </c>
      <c r="Q14011" s="38">
        <f>IF(Colin!$G14011&lt;$B$1,Colin!$I14011,0)</f>
        <v>0</v>
      </c>
    </row>
    <row r="14012" spans="12:17" x14ac:dyDescent="0.25">
      <c r="L14012" s="38">
        <f>IF(AND(Colin!$G14012=$B$1,Colin!$H14012=$C$3),Colin!$I14012,)</f>
        <v>0</v>
      </c>
      <c r="M14012" s="38">
        <f>IF(AND(Colin!$G14012=$B$1,Colin!$H14012&lt;=$C$3),Colin!$I14012,)</f>
        <v>0</v>
      </c>
      <c r="N14012" s="38">
        <f>IF(AND(Colin!$G14012=$B$2,Colin!$H14012=$C$3),Colin!$I14012,)</f>
        <v>0</v>
      </c>
      <c r="O14012" s="38">
        <f>IF(AND(Colin!$G14012=$B$2,Colin!$H14012&lt;=$C$3),Colin!$I14012,)</f>
        <v>0</v>
      </c>
      <c r="P14012" s="38">
        <f>IF(Colin!$G14012&lt;$B$2,Colin!$I14012,0)</f>
        <v>0</v>
      </c>
      <c r="Q14012" s="38">
        <f>IF(Colin!$G14012&lt;$B$1,Colin!$I14012,0)</f>
        <v>0</v>
      </c>
    </row>
    <row r="14013" spans="12:17" x14ac:dyDescent="0.25">
      <c r="L14013" s="38">
        <f>IF(AND(Colin!$G14013=$B$1,Colin!$H14013=$C$3),Colin!$I14013,)</f>
        <v>0</v>
      </c>
      <c r="M14013" s="38">
        <f>IF(AND(Colin!$G14013=$B$1,Colin!$H14013&lt;=$C$3),Colin!$I14013,)</f>
        <v>0</v>
      </c>
      <c r="N14013" s="38">
        <f>IF(AND(Colin!$G14013=$B$2,Colin!$H14013=$C$3),Colin!$I14013,)</f>
        <v>0</v>
      </c>
      <c r="O14013" s="38">
        <f>IF(AND(Colin!$G14013=$B$2,Colin!$H14013&lt;=$C$3),Colin!$I14013,)</f>
        <v>0</v>
      </c>
      <c r="P14013" s="38">
        <f>IF(Colin!$G14013&lt;$B$2,Colin!$I14013,0)</f>
        <v>0</v>
      </c>
      <c r="Q14013" s="38">
        <f>IF(Colin!$G14013&lt;$B$1,Colin!$I14013,0)</f>
        <v>0</v>
      </c>
    </row>
    <row r="14014" spans="12:17" x14ac:dyDescent="0.25">
      <c r="L14014" s="38">
        <f>IF(AND(Colin!$G14014=$B$1,Colin!$H14014=$C$3),Colin!$I14014,)</f>
        <v>0</v>
      </c>
      <c r="M14014" s="38">
        <f>IF(AND(Colin!$G14014=$B$1,Colin!$H14014&lt;=$C$3),Colin!$I14014,)</f>
        <v>0</v>
      </c>
      <c r="N14014" s="38">
        <f>IF(AND(Colin!$G14014=$B$2,Colin!$H14014=$C$3),Colin!$I14014,)</f>
        <v>0</v>
      </c>
      <c r="O14014" s="38">
        <f>IF(AND(Colin!$G14014=$B$2,Colin!$H14014&lt;=$C$3),Colin!$I14014,)</f>
        <v>0</v>
      </c>
      <c r="P14014" s="38">
        <f>IF(Colin!$G14014&lt;$B$2,Colin!$I14014,0)</f>
        <v>0</v>
      </c>
      <c r="Q14014" s="38">
        <f>IF(Colin!$G14014&lt;$B$1,Colin!$I14014,0)</f>
        <v>0</v>
      </c>
    </row>
    <row r="14015" spans="12:17" x14ac:dyDescent="0.25">
      <c r="L14015" s="38">
        <f>IF(AND(Colin!$G14015=$B$1,Colin!$H14015=$C$3),Colin!$I14015,)</f>
        <v>0</v>
      </c>
      <c r="M14015" s="38">
        <f>IF(AND(Colin!$G14015=$B$1,Colin!$H14015&lt;=$C$3),Colin!$I14015,)</f>
        <v>0</v>
      </c>
      <c r="N14015" s="38">
        <f>IF(AND(Colin!$G14015=$B$2,Colin!$H14015=$C$3),Colin!$I14015,)</f>
        <v>0</v>
      </c>
      <c r="O14015" s="38">
        <f>IF(AND(Colin!$G14015=$B$2,Colin!$H14015&lt;=$C$3),Colin!$I14015,)</f>
        <v>0</v>
      </c>
      <c r="P14015" s="38">
        <f>IF(Colin!$G14015&lt;$B$2,Colin!$I14015,0)</f>
        <v>0</v>
      </c>
      <c r="Q14015" s="38">
        <f>IF(Colin!$G14015&lt;$B$1,Colin!$I14015,0)</f>
        <v>0</v>
      </c>
    </row>
    <row r="14016" spans="12:17" x14ac:dyDescent="0.25">
      <c r="L14016" s="38">
        <f>IF(AND(Colin!$G14016=$B$1,Colin!$H14016=$C$3),Colin!$I14016,)</f>
        <v>0</v>
      </c>
      <c r="M14016" s="38">
        <f>IF(AND(Colin!$G14016=$B$1,Colin!$H14016&lt;=$C$3),Colin!$I14016,)</f>
        <v>0</v>
      </c>
      <c r="N14016" s="38">
        <f>IF(AND(Colin!$G14016=$B$2,Colin!$H14016=$C$3),Colin!$I14016,)</f>
        <v>0</v>
      </c>
      <c r="O14016" s="38">
        <f>IF(AND(Colin!$G14016=$B$2,Colin!$H14016&lt;=$C$3),Colin!$I14016,)</f>
        <v>0</v>
      </c>
      <c r="P14016" s="38">
        <f>IF(Colin!$G14016&lt;$B$2,Colin!$I14016,0)</f>
        <v>0</v>
      </c>
      <c r="Q14016" s="38">
        <f>IF(Colin!$G14016&lt;$B$1,Colin!$I14016,0)</f>
        <v>0</v>
      </c>
    </row>
    <row r="14017" spans="12:17" x14ac:dyDescent="0.25">
      <c r="L14017" s="38">
        <f>IF(AND(Colin!$G14017=$B$1,Colin!$H14017=$C$3),Colin!$I14017,)</f>
        <v>0</v>
      </c>
      <c r="M14017" s="38">
        <f>IF(AND(Colin!$G14017=$B$1,Colin!$H14017&lt;=$C$3),Colin!$I14017,)</f>
        <v>0</v>
      </c>
      <c r="N14017" s="38">
        <f>IF(AND(Colin!$G14017=$B$2,Colin!$H14017=$C$3),Colin!$I14017,)</f>
        <v>0</v>
      </c>
      <c r="O14017" s="38">
        <f>IF(AND(Colin!$G14017=$B$2,Colin!$H14017&lt;=$C$3),Colin!$I14017,)</f>
        <v>0</v>
      </c>
      <c r="P14017" s="38">
        <f>IF(Colin!$G14017&lt;$B$2,Colin!$I14017,0)</f>
        <v>0</v>
      </c>
      <c r="Q14017" s="38">
        <f>IF(Colin!$G14017&lt;$B$1,Colin!$I14017,0)</f>
        <v>0</v>
      </c>
    </row>
    <row r="14018" spans="12:17" x14ac:dyDescent="0.25">
      <c r="L14018" s="38">
        <f>IF(AND(Colin!$G14018=$B$1,Colin!$H14018=$C$3),Colin!$I14018,)</f>
        <v>0</v>
      </c>
      <c r="M14018" s="38">
        <f>IF(AND(Colin!$G14018=$B$1,Colin!$H14018&lt;=$C$3),Colin!$I14018,)</f>
        <v>0</v>
      </c>
      <c r="N14018" s="38">
        <f>IF(AND(Colin!$G14018=$B$2,Colin!$H14018=$C$3),Colin!$I14018,)</f>
        <v>0</v>
      </c>
      <c r="O14018" s="38">
        <f>IF(AND(Colin!$G14018=$B$2,Colin!$H14018&lt;=$C$3),Colin!$I14018,)</f>
        <v>0</v>
      </c>
      <c r="P14018" s="38">
        <f>IF(Colin!$G14018&lt;$B$2,Colin!$I14018,0)</f>
        <v>0</v>
      </c>
      <c r="Q14018" s="38">
        <f>IF(Colin!$G14018&lt;$B$1,Colin!$I14018,0)</f>
        <v>0</v>
      </c>
    </row>
    <row r="14019" spans="12:17" x14ac:dyDescent="0.25">
      <c r="L14019" s="38">
        <f>IF(AND(Colin!$G14019=$B$1,Colin!$H14019=$C$3),Colin!$I14019,)</f>
        <v>0</v>
      </c>
      <c r="M14019" s="38">
        <f>IF(AND(Colin!$G14019=$B$1,Colin!$H14019&lt;=$C$3),Colin!$I14019,)</f>
        <v>0</v>
      </c>
      <c r="N14019" s="38">
        <f>IF(AND(Colin!$G14019=$B$2,Colin!$H14019=$C$3),Colin!$I14019,)</f>
        <v>0</v>
      </c>
      <c r="O14019" s="38">
        <f>IF(AND(Colin!$G14019=$B$2,Colin!$H14019&lt;=$C$3),Colin!$I14019,)</f>
        <v>0</v>
      </c>
      <c r="P14019" s="38">
        <f>IF(Colin!$G14019&lt;$B$2,Colin!$I14019,0)</f>
        <v>0</v>
      </c>
      <c r="Q14019" s="38">
        <f>IF(Colin!$G14019&lt;$B$1,Colin!$I14019,0)</f>
        <v>0</v>
      </c>
    </row>
    <row r="14020" spans="12:17" x14ac:dyDescent="0.25">
      <c r="L14020" s="38">
        <f>IF(AND(Colin!$G14020=$B$1,Colin!$H14020=$C$3),Colin!$I14020,)</f>
        <v>0</v>
      </c>
      <c r="M14020" s="38">
        <f>IF(AND(Colin!$G14020=$B$1,Colin!$H14020&lt;=$C$3),Colin!$I14020,)</f>
        <v>0</v>
      </c>
      <c r="N14020" s="38">
        <f>IF(AND(Colin!$G14020=$B$2,Colin!$H14020=$C$3),Colin!$I14020,)</f>
        <v>0</v>
      </c>
      <c r="O14020" s="38">
        <f>IF(AND(Colin!$G14020=$B$2,Colin!$H14020&lt;=$C$3),Colin!$I14020,)</f>
        <v>0</v>
      </c>
      <c r="P14020" s="38">
        <f>IF(Colin!$G14020&lt;$B$2,Colin!$I14020,0)</f>
        <v>0</v>
      </c>
      <c r="Q14020" s="38">
        <f>IF(Colin!$G14020&lt;$B$1,Colin!$I14020,0)</f>
        <v>0</v>
      </c>
    </row>
    <row r="14021" spans="12:17" x14ac:dyDescent="0.25">
      <c r="L14021" s="38">
        <f>IF(AND(Colin!$G14021=$B$1,Colin!$H14021=$C$3),Colin!$I14021,)</f>
        <v>0</v>
      </c>
      <c r="M14021" s="38">
        <f>IF(AND(Colin!$G14021=$B$1,Colin!$H14021&lt;=$C$3),Colin!$I14021,)</f>
        <v>0</v>
      </c>
      <c r="N14021" s="38">
        <f>IF(AND(Colin!$G14021=$B$2,Colin!$H14021=$C$3),Colin!$I14021,)</f>
        <v>0</v>
      </c>
      <c r="O14021" s="38">
        <f>IF(AND(Colin!$G14021=$B$2,Colin!$H14021&lt;=$C$3),Colin!$I14021,)</f>
        <v>0</v>
      </c>
      <c r="P14021" s="38">
        <f>IF(Colin!$G14021&lt;$B$2,Colin!$I14021,0)</f>
        <v>0</v>
      </c>
      <c r="Q14021" s="38">
        <f>IF(Colin!$G14021&lt;$B$1,Colin!$I14021,0)</f>
        <v>0</v>
      </c>
    </row>
    <row r="14022" spans="12:17" x14ac:dyDescent="0.25">
      <c r="L14022" s="38">
        <f>IF(AND(Colin!$G14022=$B$1,Colin!$H14022=$C$3),Colin!$I14022,)</f>
        <v>0</v>
      </c>
      <c r="M14022" s="38">
        <f>IF(AND(Colin!$G14022=$B$1,Colin!$H14022&lt;=$C$3),Colin!$I14022,)</f>
        <v>0</v>
      </c>
      <c r="N14022" s="38">
        <f>IF(AND(Colin!$G14022=$B$2,Colin!$H14022=$C$3),Colin!$I14022,)</f>
        <v>0</v>
      </c>
      <c r="O14022" s="38">
        <f>IF(AND(Colin!$G14022=$B$2,Colin!$H14022&lt;=$C$3),Colin!$I14022,)</f>
        <v>0</v>
      </c>
      <c r="P14022" s="38">
        <f>IF(Colin!$G14022&lt;$B$2,Colin!$I14022,0)</f>
        <v>0</v>
      </c>
      <c r="Q14022" s="38">
        <f>IF(Colin!$G14022&lt;$B$1,Colin!$I14022,0)</f>
        <v>0</v>
      </c>
    </row>
    <row r="14023" spans="12:17" x14ac:dyDescent="0.25">
      <c r="L14023" s="38">
        <f>IF(AND(Colin!$G14023=$B$1,Colin!$H14023=$C$3),Colin!$I14023,)</f>
        <v>0</v>
      </c>
      <c r="M14023" s="38">
        <f>IF(AND(Colin!$G14023=$B$1,Colin!$H14023&lt;=$C$3),Colin!$I14023,)</f>
        <v>0</v>
      </c>
      <c r="N14023" s="38">
        <f>IF(AND(Colin!$G14023=$B$2,Colin!$H14023=$C$3),Colin!$I14023,)</f>
        <v>0</v>
      </c>
      <c r="O14023" s="38">
        <f>IF(AND(Colin!$G14023=$B$2,Colin!$H14023&lt;=$C$3),Colin!$I14023,)</f>
        <v>0</v>
      </c>
      <c r="P14023" s="38">
        <f>IF(Colin!$G14023&lt;$B$2,Colin!$I14023,0)</f>
        <v>0</v>
      </c>
      <c r="Q14023" s="38">
        <f>IF(Colin!$G14023&lt;$B$1,Colin!$I14023,0)</f>
        <v>0</v>
      </c>
    </row>
    <row r="14024" spans="12:17" x14ac:dyDescent="0.25">
      <c r="L14024" s="38">
        <f>IF(AND(Colin!$G14024=$B$1,Colin!$H14024=$C$3),Colin!$I14024,)</f>
        <v>0</v>
      </c>
      <c r="M14024" s="38">
        <f>IF(AND(Colin!$G14024=$B$1,Colin!$H14024&lt;=$C$3),Colin!$I14024,)</f>
        <v>0</v>
      </c>
      <c r="N14024" s="38">
        <f>IF(AND(Colin!$G14024=$B$2,Colin!$H14024=$C$3),Colin!$I14024,)</f>
        <v>0</v>
      </c>
      <c r="O14024" s="38">
        <f>IF(AND(Colin!$G14024=$B$2,Colin!$H14024&lt;=$C$3),Colin!$I14024,)</f>
        <v>0</v>
      </c>
      <c r="P14024" s="38">
        <f>IF(Colin!$G14024&lt;$B$2,Colin!$I14024,0)</f>
        <v>0</v>
      </c>
      <c r="Q14024" s="38">
        <f>IF(Colin!$G14024&lt;$B$1,Colin!$I14024,0)</f>
        <v>0</v>
      </c>
    </row>
    <row r="14025" spans="12:17" x14ac:dyDescent="0.25">
      <c r="L14025" s="38">
        <f>IF(AND(Colin!$G14025=$B$1,Colin!$H14025=$C$3),Colin!$I14025,)</f>
        <v>0</v>
      </c>
      <c r="M14025" s="38">
        <f>IF(AND(Colin!$G14025=$B$1,Colin!$H14025&lt;=$C$3),Colin!$I14025,)</f>
        <v>0</v>
      </c>
      <c r="N14025" s="38">
        <f>IF(AND(Colin!$G14025=$B$2,Colin!$H14025=$C$3),Colin!$I14025,)</f>
        <v>0</v>
      </c>
      <c r="O14025" s="38">
        <f>IF(AND(Colin!$G14025=$B$2,Colin!$H14025&lt;=$C$3),Colin!$I14025,)</f>
        <v>0</v>
      </c>
      <c r="P14025" s="38">
        <f>IF(Colin!$G14025&lt;$B$2,Colin!$I14025,0)</f>
        <v>0</v>
      </c>
      <c r="Q14025" s="38">
        <f>IF(Colin!$G14025&lt;$B$1,Colin!$I14025,0)</f>
        <v>0</v>
      </c>
    </row>
    <row r="14026" spans="12:17" x14ac:dyDescent="0.25">
      <c r="L14026" s="38">
        <f>IF(AND(Colin!$G14026=$B$1,Colin!$H14026=$C$3),Colin!$I14026,)</f>
        <v>0</v>
      </c>
      <c r="M14026" s="38">
        <f>IF(AND(Colin!$G14026=$B$1,Colin!$H14026&lt;=$C$3),Colin!$I14026,)</f>
        <v>0</v>
      </c>
      <c r="N14026" s="38">
        <f>IF(AND(Colin!$G14026=$B$2,Colin!$H14026=$C$3),Colin!$I14026,)</f>
        <v>0</v>
      </c>
      <c r="O14026" s="38">
        <f>IF(AND(Colin!$G14026=$B$2,Colin!$H14026&lt;=$C$3),Colin!$I14026,)</f>
        <v>0</v>
      </c>
      <c r="P14026" s="38">
        <f>IF(Colin!$G14026&lt;$B$2,Colin!$I14026,0)</f>
        <v>0</v>
      </c>
      <c r="Q14026" s="38">
        <f>IF(Colin!$G14026&lt;$B$1,Colin!$I14026,0)</f>
        <v>0</v>
      </c>
    </row>
    <row r="14027" spans="12:17" x14ac:dyDescent="0.25">
      <c r="L14027" s="38">
        <f>IF(AND(Colin!$G14027=$B$1,Colin!$H14027=$C$3),Colin!$I14027,)</f>
        <v>0</v>
      </c>
      <c r="M14027" s="38">
        <f>IF(AND(Colin!$G14027=$B$1,Colin!$H14027&lt;=$C$3),Colin!$I14027,)</f>
        <v>0</v>
      </c>
      <c r="N14027" s="38">
        <f>IF(AND(Colin!$G14027=$B$2,Colin!$H14027=$C$3),Colin!$I14027,)</f>
        <v>0</v>
      </c>
      <c r="O14027" s="38">
        <f>IF(AND(Colin!$G14027=$B$2,Colin!$H14027&lt;=$C$3),Colin!$I14027,)</f>
        <v>0</v>
      </c>
      <c r="P14027" s="38">
        <f>IF(Colin!$G14027&lt;$B$2,Colin!$I14027,0)</f>
        <v>0</v>
      </c>
      <c r="Q14027" s="38">
        <f>IF(Colin!$G14027&lt;$B$1,Colin!$I14027,0)</f>
        <v>0</v>
      </c>
    </row>
    <row r="14028" spans="12:17" x14ac:dyDescent="0.25">
      <c r="L14028" s="38">
        <f>IF(AND(Colin!$G14028=$B$1,Colin!$H14028=$C$3),Colin!$I14028,)</f>
        <v>0</v>
      </c>
      <c r="M14028" s="38">
        <f>IF(AND(Colin!$G14028=$B$1,Colin!$H14028&lt;=$C$3),Colin!$I14028,)</f>
        <v>0</v>
      </c>
      <c r="N14028" s="38">
        <f>IF(AND(Colin!$G14028=$B$2,Colin!$H14028=$C$3),Colin!$I14028,)</f>
        <v>0</v>
      </c>
      <c r="O14028" s="38">
        <f>IF(AND(Colin!$G14028=$B$2,Colin!$H14028&lt;=$C$3),Colin!$I14028,)</f>
        <v>0</v>
      </c>
      <c r="P14028" s="38">
        <f>IF(Colin!$G14028&lt;$B$2,Colin!$I14028,0)</f>
        <v>0</v>
      </c>
      <c r="Q14028" s="38">
        <f>IF(Colin!$G14028&lt;$B$1,Colin!$I14028,0)</f>
        <v>0</v>
      </c>
    </row>
    <row r="14029" spans="12:17" x14ac:dyDescent="0.25">
      <c r="L14029" s="38">
        <f>IF(AND(Colin!$G14029=$B$1,Colin!$H14029=$C$3),Colin!$I14029,)</f>
        <v>0</v>
      </c>
      <c r="M14029" s="38">
        <f>IF(AND(Colin!$G14029=$B$1,Colin!$H14029&lt;=$C$3),Colin!$I14029,)</f>
        <v>0</v>
      </c>
      <c r="N14029" s="38">
        <f>IF(AND(Colin!$G14029=$B$2,Colin!$H14029=$C$3),Colin!$I14029,)</f>
        <v>0</v>
      </c>
      <c r="O14029" s="38">
        <f>IF(AND(Colin!$G14029=$B$2,Colin!$H14029&lt;=$C$3),Colin!$I14029,)</f>
        <v>0</v>
      </c>
      <c r="P14029" s="38">
        <f>IF(Colin!$G14029&lt;$B$2,Colin!$I14029,0)</f>
        <v>0</v>
      </c>
      <c r="Q14029" s="38">
        <f>IF(Colin!$G14029&lt;$B$1,Colin!$I14029,0)</f>
        <v>0</v>
      </c>
    </row>
    <row r="14030" spans="12:17" x14ac:dyDescent="0.25">
      <c r="L14030" s="38">
        <f>IF(AND(Colin!$G14030=$B$1,Colin!$H14030=$C$3),Colin!$I14030,)</f>
        <v>0</v>
      </c>
      <c r="M14030" s="38">
        <f>IF(AND(Colin!$G14030=$B$1,Colin!$H14030&lt;=$C$3),Colin!$I14030,)</f>
        <v>0</v>
      </c>
      <c r="N14030" s="38">
        <f>IF(AND(Colin!$G14030=$B$2,Colin!$H14030=$C$3),Colin!$I14030,)</f>
        <v>0</v>
      </c>
      <c r="O14030" s="38">
        <f>IF(AND(Colin!$G14030=$B$2,Colin!$H14030&lt;=$C$3),Colin!$I14030,)</f>
        <v>0</v>
      </c>
      <c r="P14030" s="38">
        <f>IF(Colin!$G14030&lt;$B$2,Colin!$I14030,0)</f>
        <v>0</v>
      </c>
      <c r="Q14030" s="38">
        <f>IF(Colin!$G14030&lt;$B$1,Colin!$I14030,0)</f>
        <v>0</v>
      </c>
    </row>
    <row r="14031" spans="12:17" x14ac:dyDescent="0.25">
      <c r="L14031" s="38">
        <f>IF(AND(Colin!$G14031=$B$1,Colin!$H14031=$C$3),Colin!$I14031,)</f>
        <v>0</v>
      </c>
      <c r="M14031" s="38">
        <f>IF(AND(Colin!$G14031=$B$1,Colin!$H14031&lt;=$C$3),Colin!$I14031,)</f>
        <v>0</v>
      </c>
      <c r="N14031" s="38">
        <f>IF(AND(Colin!$G14031=$B$2,Colin!$H14031=$C$3),Colin!$I14031,)</f>
        <v>0</v>
      </c>
      <c r="O14031" s="38">
        <f>IF(AND(Colin!$G14031=$B$2,Colin!$H14031&lt;=$C$3),Colin!$I14031,)</f>
        <v>0</v>
      </c>
      <c r="P14031" s="38">
        <f>IF(Colin!$G14031&lt;$B$2,Colin!$I14031,0)</f>
        <v>0</v>
      </c>
      <c r="Q14031" s="38">
        <f>IF(Colin!$G14031&lt;$B$1,Colin!$I14031,0)</f>
        <v>0</v>
      </c>
    </row>
    <row r="14032" spans="12:17" x14ac:dyDescent="0.25">
      <c r="L14032" s="38">
        <f>IF(AND(Colin!$G14032=$B$1,Colin!$H14032=$C$3),Colin!$I14032,)</f>
        <v>0</v>
      </c>
      <c r="M14032" s="38">
        <f>IF(AND(Colin!$G14032=$B$1,Colin!$H14032&lt;=$C$3),Colin!$I14032,)</f>
        <v>0</v>
      </c>
      <c r="N14032" s="38">
        <f>IF(AND(Colin!$G14032=$B$2,Colin!$H14032=$C$3),Colin!$I14032,)</f>
        <v>0</v>
      </c>
      <c r="O14032" s="38">
        <f>IF(AND(Colin!$G14032=$B$2,Colin!$H14032&lt;=$C$3),Colin!$I14032,)</f>
        <v>0</v>
      </c>
      <c r="P14032" s="38">
        <f>IF(Colin!$G14032&lt;$B$2,Colin!$I14032,0)</f>
        <v>0</v>
      </c>
      <c r="Q14032" s="38">
        <f>IF(Colin!$G14032&lt;$B$1,Colin!$I14032,0)</f>
        <v>0</v>
      </c>
    </row>
    <row r="14033" spans="12:17" x14ac:dyDescent="0.25">
      <c r="L14033" s="38">
        <f>IF(AND(Colin!$G14033=$B$1,Colin!$H14033=$C$3),Colin!$I14033,)</f>
        <v>0</v>
      </c>
      <c r="M14033" s="38">
        <f>IF(AND(Colin!$G14033=$B$1,Colin!$H14033&lt;=$C$3),Colin!$I14033,)</f>
        <v>0</v>
      </c>
      <c r="N14033" s="38">
        <f>IF(AND(Colin!$G14033=$B$2,Colin!$H14033=$C$3),Colin!$I14033,)</f>
        <v>0</v>
      </c>
      <c r="O14033" s="38">
        <f>IF(AND(Colin!$G14033=$B$2,Colin!$H14033&lt;=$C$3),Colin!$I14033,)</f>
        <v>0</v>
      </c>
      <c r="P14033" s="38">
        <f>IF(Colin!$G14033&lt;$B$2,Colin!$I14033,0)</f>
        <v>0</v>
      </c>
      <c r="Q14033" s="38">
        <f>IF(Colin!$G14033&lt;$B$1,Colin!$I14033,0)</f>
        <v>0</v>
      </c>
    </row>
    <row r="14034" spans="12:17" x14ac:dyDescent="0.25">
      <c r="L14034" s="38">
        <f>IF(AND(Colin!$G14034=$B$1,Colin!$H14034=$C$3),Colin!$I14034,)</f>
        <v>0</v>
      </c>
      <c r="M14034" s="38">
        <f>IF(AND(Colin!$G14034=$B$1,Colin!$H14034&lt;=$C$3),Colin!$I14034,)</f>
        <v>0</v>
      </c>
      <c r="N14034" s="38">
        <f>IF(AND(Colin!$G14034=$B$2,Colin!$H14034=$C$3),Colin!$I14034,)</f>
        <v>0</v>
      </c>
      <c r="O14034" s="38">
        <f>IF(AND(Colin!$G14034=$B$2,Colin!$H14034&lt;=$C$3),Colin!$I14034,)</f>
        <v>0</v>
      </c>
      <c r="P14034" s="38">
        <f>IF(Colin!$G14034&lt;$B$2,Colin!$I14034,0)</f>
        <v>0</v>
      </c>
      <c r="Q14034" s="38">
        <f>IF(Colin!$G14034&lt;$B$1,Colin!$I14034,0)</f>
        <v>0</v>
      </c>
    </row>
    <row r="14035" spans="12:17" x14ac:dyDescent="0.25">
      <c r="L14035" s="38">
        <f>IF(AND(Colin!$G14035=$B$1,Colin!$H14035=$C$3),Colin!$I14035,)</f>
        <v>0</v>
      </c>
      <c r="M14035" s="38">
        <f>IF(AND(Colin!$G14035=$B$1,Colin!$H14035&lt;=$C$3),Colin!$I14035,)</f>
        <v>0</v>
      </c>
      <c r="N14035" s="38">
        <f>IF(AND(Colin!$G14035=$B$2,Colin!$H14035=$C$3),Colin!$I14035,)</f>
        <v>0</v>
      </c>
      <c r="O14035" s="38">
        <f>IF(AND(Colin!$G14035=$B$2,Colin!$H14035&lt;=$C$3),Colin!$I14035,)</f>
        <v>0</v>
      </c>
      <c r="P14035" s="38">
        <f>IF(Colin!$G14035&lt;$B$2,Colin!$I14035,0)</f>
        <v>0</v>
      </c>
      <c r="Q14035" s="38">
        <f>IF(Colin!$G14035&lt;$B$1,Colin!$I14035,0)</f>
        <v>0</v>
      </c>
    </row>
    <row r="14036" spans="12:17" x14ac:dyDescent="0.25">
      <c r="L14036" s="38">
        <f>IF(AND(Colin!$G14036=$B$1,Colin!$H14036=$C$3),Colin!$I14036,)</f>
        <v>0</v>
      </c>
      <c r="M14036" s="38">
        <f>IF(AND(Colin!$G14036=$B$1,Colin!$H14036&lt;=$C$3),Colin!$I14036,)</f>
        <v>0</v>
      </c>
      <c r="N14036" s="38">
        <f>IF(AND(Colin!$G14036=$B$2,Colin!$H14036=$C$3),Colin!$I14036,)</f>
        <v>0</v>
      </c>
      <c r="O14036" s="38">
        <f>IF(AND(Colin!$G14036=$B$2,Colin!$H14036&lt;=$C$3),Colin!$I14036,)</f>
        <v>0</v>
      </c>
      <c r="P14036" s="38">
        <f>IF(Colin!$G14036&lt;$B$2,Colin!$I14036,0)</f>
        <v>0</v>
      </c>
      <c r="Q14036" s="38">
        <f>IF(Colin!$G14036&lt;$B$1,Colin!$I14036,0)</f>
        <v>0</v>
      </c>
    </row>
    <row r="14037" spans="12:17" x14ac:dyDescent="0.25">
      <c r="L14037" s="38">
        <f>IF(AND(Colin!$G14037=$B$1,Colin!$H14037=$C$3),Colin!$I14037,)</f>
        <v>0</v>
      </c>
      <c r="M14037" s="38">
        <f>IF(AND(Colin!$G14037=$B$1,Colin!$H14037&lt;=$C$3),Colin!$I14037,)</f>
        <v>0</v>
      </c>
      <c r="N14037" s="38">
        <f>IF(AND(Colin!$G14037=$B$2,Colin!$H14037=$C$3),Colin!$I14037,)</f>
        <v>0</v>
      </c>
      <c r="O14037" s="38">
        <f>IF(AND(Colin!$G14037=$B$2,Colin!$H14037&lt;=$C$3),Colin!$I14037,)</f>
        <v>0</v>
      </c>
      <c r="P14037" s="38">
        <f>IF(Colin!$G14037&lt;$B$2,Colin!$I14037,0)</f>
        <v>0</v>
      </c>
      <c r="Q14037" s="38">
        <f>IF(Colin!$G14037&lt;$B$1,Colin!$I14037,0)</f>
        <v>0</v>
      </c>
    </row>
    <row r="14038" spans="12:17" x14ac:dyDescent="0.25">
      <c r="L14038" s="38">
        <f>IF(AND(Colin!$G14038=$B$1,Colin!$H14038=$C$3),Colin!$I14038,)</f>
        <v>0</v>
      </c>
      <c r="M14038" s="38">
        <f>IF(AND(Colin!$G14038=$B$1,Colin!$H14038&lt;=$C$3),Colin!$I14038,)</f>
        <v>0</v>
      </c>
      <c r="N14038" s="38">
        <f>IF(AND(Colin!$G14038=$B$2,Colin!$H14038=$C$3),Colin!$I14038,)</f>
        <v>0</v>
      </c>
      <c r="O14038" s="38">
        <f>IF(AND(Colin!$G14038=$B$2,Colin!$H14038&lt;=$C$3),Colin!$I14038,)</f>
        <v>0</v>
      </c>
      <c r="P14038" s="38">
        <f>IF(Colin!$G14038&lt;$B$2,Colin!$I14038,0)</f>
        <v>0</v>
      </c>
      <c r="Q14038" s="38">
        <f>IF(Colin!$G14038&lt;$B$1,Colin!$I14038,0)</f>
        <v>0</v>
      </c>
    </row>
    <row r="14039" spans="12:17" x14ac:dyDescent="0.25">
      <c r="L14039" s="38">
        <f>IF(AND(Colin!$G14039=$B$1,Colin!$H14039=$C$3),Colin!$I14039,)</f>
        <v>0</v>
      </c>
      <c r="M14039" s="38">
        <f>IF(AND(Colin!$G14039=$B$1,Colin!$H14039&lt;=$C$3),Colin!$I14039,)</f>
        <v>0</v>
      </c>
      <c r="N14039" s="38">
        <f>IF(AND(Colin!$G14039=$B$2,Colin!$H14039=$C$3),Colin!$I14039,)</f>
        <v>0</v>
      </c>
      <c r="O14039" s="38">
        <f>IF(AND(Colin!$G14039=$B$2,Colin!$H14039&lt;=$C$3),Colin!$I14039,)</f>
        <v>0</v>
      </c>
      <c r="P14039" s="38">
        <f>IF(Colin!$G14039&lt;$B$2,Colin!$I14039,0)</f>
        <v>0</v>
      </c>
      <c r="Q14039" s="38">
        <f>IF(Colin!$G14039&lt;$B$1,Colin!$I14039,0)</f>
        <v>0</v>
      </c>
    </row>
    <row r="14040" spans="12:17" x14ac:dyDescent="0.25">
      <c r="L14040" s="38">
        <f>IF(AND(Colin!$G14040=$B$1,Colin!$H14040=$C$3),Colin!$I14040,)</f>
        <v>0</v>
      </c>
      <c r="M14040" s="38">
        <f>IF(AND(Colin!$G14040=$B$1,Colin!$H14040&lt;=$C$3),Colin!$I14040,)</f>
        <v>0</v>
      </c>
      <c r="N14040" s="38">
        <f>IF(AND(Colin!$G14040=$B$2,Colin!$H14040=$C$3),Colin!$I14040,)</f>
        <v>0</v>
      </c>
      <c r="O14040" s="38">
        <f>IF(AND(Colin!$G14040=$B$2,Colin!$H14040&lt;=$C$3),Colin!$I14040,)</f>
        <v>0</v>
      </c>
      <c r="P14040" s="38">
        <f>IF(Colin!$G14040&lt;$B$2,Colin!$I14040,0)</f>
        <v>0</v>
      </c>
      <c r="Q14040" s="38">
        <f>IF(Colin!$G14040&lt;$B$1,Colin!$I14040,0)</f>
        <v>0</v>
      </c>
    </row>
    <row r="14041" spans="12:17" x14ac:dyDescent="0.25">
      <c r="L14041" s="38">
        <f>IF(AND(Colin!$G14041=$B$1,Colin!$H14041=$C$3),Colin!$I14041,)</f>
        <v>0</v>
      </c>
      <c r="M14041" s="38">
        <f>IF(AND(Colin!$G14041=$B$1,Colin!$H14041&lt;=$C$3),Colin!$I14041,)</f>
        <v>0</v>
      </c>
      <c r="N14041" s="38">
        <f>IF(AND(Colin!$G14041=$B$2,Colin!$H14041=$C$3),Colin!$I14041,)</f>
        <v>0</v>
      </c>
      <c r="O14041" s="38">
        <f>IF(AND(Colin!$G14041=$B$2,Colin!$H14041&lt;=$C$3),Colin!$I14041,)</f>
        <v>0</v>
      </c>
      <c r="P14041" s="38">
        <f>IF(Colin!$G14041&lt;$B$2,Colin!$I14041,0)</f>
        <v>0</v>
      </c>
      <c r="Q14041" s="38">
        <f>IF(Colin!$G14041&lt;$B$1,Colin!$I14041,0)</f>
        <v>0</v>
      </c>
    </row>
    <row r="14042" spans="12:17" x14ac:dyDescent="0.25">
      <c r="L14042" s="38">
        <f>IF(AND(Colin!$G14042=$B$1,Colin!$H14042=$C$3),Colin!$I14042,)</f>
        <v>0</v>
      </c>
      <c r="M14042" s="38">
        <f>IF(AND(Colin!$G14042=$B$1,Colin!$H14042&lt;=$C$3),Colin!$I14042,)</f>
        <v>0</v>
      </c>
      <c r="N14042" s="38">
        <f>IF(AND(Colin!$G14042=$B$2,Colin!$H14042=$C$3),Colin!$I14042,)</f>
        <v>0</v>
      </c>
      <c r="O14042" s="38">
        <f>IF(AND(Colin!$G14042=$B$2,Colin!$H14042&lt;=$C$3),Colin!$I14042,)</f>
        <v>0</v>
      </c>
      <c r="P14042" s="38">
        <f>IF(Colin!$G14042&lt;$B$2,Colin!$I14042,0)</f>
        <v>0</v>
      </c>
      <c r="Q14042" s="38">
        <f>IF(Colin!$G14042&lt;$B$1,Colin!$I14042,0)</f>
        <v>0</v>
      </c>
    </row>
    <row r="14043" spans="12:17" x14ac:dyDescent="0.25">
      <c r="L14043" s="38">
        <f>IF(AND(Colin!$G14043=$B$1,Colin!$H14043=$C$3),Colin!$I14043,)</f>
        <v>0</v>
      </c>
      <c r="M14043" s="38">
        <f>IF(AND(Colin!$G14043=$B$1,Colin!$H14043&lt;=$C$3),Colin!$I14043,)</f>
        <v>0</v>
      </c>
      <c r="N14043" s="38">
        <f>IF(AND(Colin!$G14043=$B$2,Colin!$H14043=$C$3),Colin!$I14043,)</f>
        <v>0</v>
      </c>
      <c r="O14043" s="38">
        <f>IF(AND(Colin!$G14043=$B$2,Colin!$H14043&lt;=$C$3),Colin!$I14043,)</f>
        <v>0</v>
      </c>
      <c r="P14043" s="38">
        <f>IF(Colin!$G14043&lt;$B$2,Colin!$I14043,0)</f>
        <v>0</v>
      </c>
      <c r="Q14043" s="38">
        <f>IF(Colin!$G14043&lt;$B$1,Colin!$I14043,0)</f>
        <v>0</v>
      </c>
    </row>
    <row r="14044" spans="12:17" x14ac:dyDescent="0.25">
      <c r="L14044" s="38">
        <f>IF(AND(Colin!$G14044=$B$1,Colin!$H14044=$C$3),Colin!$I14044,)</f>
        <v>0</v>
      </c>
      <c r="M14044" s="38">
        <f>IF(AND(Colin!$G14044=$B$1,Colin!$H14044&lt;=$C$3),Colin!$I14044,)</f>
        <v>0</v>
      </c>
      <c r="N14044" s="38">
        <f>IF(AND(Colin!$G14044=$B$2,Colin!$H14044=$C$3),Colin!$I14044,)</f>
        <v>0</v>
      </c>
      <c r="O14044" s="38">
        <f>IF(AND(Colin!$G14044=$B$2,Colin!$H14044&lt;=$C$3),Colin!$I14044,)</f>
        <v>0</v>
      </c>
      <c r="P14044" s="38">
        <f>IF(Colin!$G14044&lt;$B$2,Colin!$I14044,0)</f>
        <v>0</v>
      </c>
      <c r="Q14044" s="38">
        <f>IF(Colin!$G14044&lt;$B$1,Colin!$I14044,0)</f>
        <v>0</v>
      </c>
    </row>
    <row r="14045" spans="12:17" x14ac:dyDescent="0.25">
      <c r="L14045" s="38">
        <f>IF(AND(Colin!$G14045=$B$1,Colin!$H14045=$C$3),Colin!$I14045,)</f>
        <v>0</v>
      </c>
      <c r="M14045" s="38">
        <f>IF(AND(Colin!$G14045=$B$1,Colin!$H14045&lt;=$C$3),Colin!$I14045,)</f>
        <v>0</v>
      </c>
      <c r="N14045" s="38">
        <f>IF(AND(Colin!$G14045=$B$2,Colin!$H14045=$C$3),Colin!$I14045,)</f>
        <v>0</v>
      </c>
      <c r="O14045" s="38">
        <f>IF(AND(Colin!$G14045=$B$2,Colin!$H14045&lt;=$C$3),Colin!$I14045,)</f>
        <v>0</v>
      </c>
      <c r="P14045" s="38">
        <f>IF(Colin!$G14045&lt;$B$2,Colin!$I14045,0)</f>
        <v>0</v>
      </c>
      <c r="Q14045" s="38">
        <f>IF(Colin!$G14045&lt;$B$1,Colin!$I14045,0)</f>
        <v>0</v>
      </c>
    </row>
    <row r="14046" spans="12:17" x14ac:dyDescent="0.25">
      <c r="L14046" s="38">
        <f>IF(AND(Colin!$G14046=$B$1,Colin!$H14046=$C$3),Colin!$I14046,)</f>
        <v>0</v>
      </c>
      <c r="M14046" s="38">
        <f>IF(AND(Colin!$G14046=$B$1,Colin!$H14046&lt;=$C$3),Colin!$I14046,)</f>
        <v>0</v>
      </c>
      <c r="N14046" s="38">
        <f>IF(AND(Colin!$G14046=$B$2,Colin!$H14046=$C$3),Colin!$I14046,)</f>
        <v>0</v>
      </c>
      <c r="O14046" s="38">
        <f>IF(AND(Colin!$G14046=$B$2,Colin!$H14046&lt;=$C$3),Colin!$I14046,)</f>
        <v>0</v>
      </c>
      <c r="P14046" s="38">
        <f>IF(Colin!$G14046&lt;$B$2,Colin!$I14046,0)</f>
        <v>0</v>
      </c>
      <c r="Q14046" s="38">
        <f>IF(Colin!$G14046&lt;$B$1,Colin!$I14046,0)</f>
        <v>0</v>
      </c>
    </row>
    <row r="14047" spans="12:17" x14ac:dyDescent="0.25">
      <c r="L14047" s="38">
        <f>IF(AND(Colin!$G14047=$B$1,Colin!$H14047=$C$3),Colin!$I14047,)</f>
        <v>0</v>
      </c>
      <c r="M14047" s="38">
        <f>IF(AND(Colin!$G14047=$B$1,Colin!$H14047&lt;=$C$3),Colin!$I14047,)</f>
        <v>0</v>
      </c>
      <c r="N14047" s="38">
        <f>IF(AND(Colin!$G14047=$B$2,Colin!$H14047=$C$3),Colin!$I14047,)</f>
        <v>0</v>
      </c>
      <c r="O14047" s="38">
        <f>IF(AND(Colin!$G14047=$B$2,Colin!$H14047&lt;=$C$3),Colin!$I14047,)</f>
        <v>0</v>
      </c>
      <c r="P14047" s="38">
        <f>IF(Colin!$G14047&lt;$B$2,Colin!$I14047,0)</f>
        <v>0</v>
      </c>
      <c r="Q14047" s="38">
        <f>IF(Colin!$G14047&lt;$B$1,Colin!$I14047,0)</f>
        <v>0</v>
      </c>
    </row>
    <row r="14048" spans="12:17" x14ac:dyDescent="0.25">
      <c r="L14048" s="38">
        <f>IF(AND(Colin!$G14048=$B$1,Colin!$H14048=$C$3),Colin!$I14048,)</f>
        <v>0</v>
      </c>
      <c r="M14048" s="38">
        <f>IF(AND(Colin!$G14048=$B$1,Colin!$H14048&lt;=$C$3),Colin!$I14048,)</f>
        <v>0</v>
      </c>
      <c r="N14048" s="38">
        <f>IF(AND(Colin!$G14048=$B$2,Colin!$H14048=$C$3),Colin!$I14048,)</f>
        <v>0</v>
      </c>
      <c r="O14048" s="38">
        <f>IF(AND(Colin!$G14048=$B$2,Colin!$H14048&lt;=$C$3),Colin!$I14048,)</f>
        <v>0</v>
      </c>
      <c r="P14048" s="38">
        <f>IF(Colin!$G14048&lt;$B$2,Colin!$I14048,0)</f>
        <v>0</v>
      </c>
      <c r="Q14048" s="38">
        <f>IF(Colin!$G14048&lt;$B$1,Colin!$I14048,0)</f>
        <v>0</v>
      </c>
    </row>
    <row r="14049" spans="12:17" x14ac:dyDescent="0.25">
      <c r="L14049" s="38">
        <f>IF(AND(Colin!$G14049=$B$1,Colin!$H14049=$C$3),Colin!$I14049,)</f>
        <v>0</v>
      </c>
      <c r="M14049" s="38">
        <f>IF(AND(Colin!$G14049=$B$1,Colin!$H14049&lt;=$C$3),Colin!$I14049,)</f>
        <v>0</v>
      </c>
      <c r="N14049" s="38">
        <f>IF(AND(Colin!$G14049=$B$2,Colin!$H14049=$C$3),Colin!$I14049,)</f>
        <v>0</v>
      </c>
      <c r="O14049" s="38">
        <f>IF(AND(Colin!$G14049=$B$2,Colin!$H14049&lt;=$C$3),Colin!$I14049,)</f>
        <v>0</v>
      </c>
      <c r="P14049" s="38">
        <f>IF(Colin!$G14049&lt;$B$2,Colin!$I14049,0)</f>
        <v>0</v>
      </c>
      <c r="Q14049" s="38">
        <f>IF(Colin!$G14049&lt;$B$1,Colin!$I14049,0)</f>
        <v>0</v>
      </c>
    </row>
    <row r="14050" spans="12:17" x14ac:dyDescent="0.25">
      <c r="L14050" s="38">
        <f>IF(AND(Colin!$G14050=$B$1,Colin!$H14050=$C$3),Colin!$I14050,)</f>
        <v>0</v>
      </c>
      <c r="M14050" s="38">
        <f>IF(AND(Colin!$G14050=$B$1,Colin!$H14050&lt;=$C$3),Colin!$I14050,)</f>
        <v>0</v>
      </c>
      <c r="N14050" s="38">
        <f>IF(AND(Colin!$G14050=$B$2,Colin!$H14050=$C$3),Colin!$I14050,)</f>
        <v>0</v>
      </c>
      <c r="O14050" s="38">
        <f>IF(AND(Colin!$G14050=$B$2,Colin!$H14050&lt;=$C$3),Colin!$I14050,)</f>
        <v>0</v>
      </c>
      <c r="P14050" s="38">
        <f>IF(Colin!$G14050&lt;$B$2,Colin!$I14050,0)</f>
        <v>0</v>
      </c>
      <c r="Q14050" s="38">
        <f>IF(Colin!$G14050&lt;$B$1,Colin!$I14050,0)</f>
        <v>0</v>
      </c>
    </row>
    <row r="14051" spans="12:17" x14ac:dyDescent="0.25">
      <c r="L14051" s="38">
        <f>IF(AND(Colin!$G14051=$B$1,Colin!$H14051=$C$3),Colin!$I14051,)</f>
        <v>0</v>
      </c>
      <c r="M14051" s="38">
        <f>IF(AND(Colin!$G14051=$B$1,Colin!$H14051&lt;=$C$3),Colin!$I14051,)</f>
        <v>0</v>
      </c>
      <c r="N14051" s="38">
        <f>IF(AND(Colin!$G14051=$B$2,Colin!$H14051=$C$3),Colin!$I14051,)</f>
        <v>0</v>
      </c>
      <c r="O14051" s="38">
        <f>IF(AND(Colin!$G14051=$B$2,Colin!$H14051&lt;=$C$3),Colin!$I14051,)</f>
        <v>0</v>
      </c>
      <c r="P14051" s="38">
        <f>IF(Colin!$G14051&lt;$B$2,Colin!$I14051,0)</f>
        <v>0</v>
      </c>
      <c r="Q14051" s="38">
        <f>IF(Colin!$G14051&lt;$B$1,Colin!$I14051,0)</f>
        <v>0</v>
      </c>
    </row>
    <row r="14052" spans="12:17" x14ac:dyDescent="0.25">
      <c r="L14052" s="38">
        <f>IF(AND(Colin!$G14052=$B$1,Colin!$H14052=$C$3),Colin!$I14052,)</f>
        <v>0</v>
      </c>
      <c r="M14052" s="38">
        <f>IF(AND(Colin!$G14052=$B$1,Colin!$H14052&lt;=$C$3),Colin!$I14052,)</f>
        <v>0</v>
      </c>
      <c r="N14052" s="38">
        <f>IF(AND(Colin!$G14052=$B$2,Colin!$H14052=$C$3),Colin!$I14052,)</f>
        <v>0</v>
      </c>
      <c r="O14052" s="38">
        <f>IF(AND(Colin!$G14052=$B$2,Colin!$H14052&lt;=$C$3),Colin!$I14052,)</f>
        <v>0</v>
      </c>
      <c r="P14052" s="38">
        <f>IF(Colin!$G14052&lt;$B$2,Colin!$I14052,0)</f>
        <v>0</v>
      </c>
      <c r="Q14052" s="38">
        <f>IF(Colin!$G14052&lt;$B$1,Colin!$I14052,0)</f>
        <v>0</v>
      </c>
    </row>
    <row r="14053" spans="12:17" x14ac:dyDescent="0.25">
      <c r="L14053" s="38">
        <f>IF(AND(Colin!$G14053=$B$1,Colin!$H14053=$C$3),Colin!$I14053,)</f>
        <v>0</v>
      </c>
      <c r="M14053" s="38">
        <f>IF(AND(Colin!$G14053=$B$1,Colin!$H14053&lt;=$C$3),Colin!$I14053,)</f>
        <v>0</v>
      </c>
      <c r="N14053" s="38">
        <f>IF(AND(Colin!$G14053=$B$2,Colin!$H14053=$C$3),Colin!$I14053,)</f>
        <v>0</v>
      </c>
      <c r="O14053" s="38">
        <f>IF(AND(Colin!$G14053=$B$2,Colin!$H14053&lt;=$C$3),Colin!$I14053,)</f>
        <v>0</v>
      </c>
      <c r="P14053" s="38">
        <f>IF(Colin!$G14053&lt;$B$2,Colin!$I14053,0)</f>
        <v>0</v>
      </c>
      <c r="Q14053" s="38">
        <f>IF(Colin!$G14053&lt;$B$1,Colin!$I14053,0)</f>
        <v>0</v>
      </c>
    </row>
    <row r="14054" spans="12:17" x14ac:dyDescent="0.25">
      <c r="L14054" s="38">
        <f>IF(AND(Colin!$G14054=$B$1,Colin!$H14054=$C$3),Colin!$I14054,)</f>
        <v>0</v>
      </c>
      <c r="M14054" s="38">
        <f>IF(AND(Colin!$G14054=$B$1,Colin!$H14054&lt;=$C$3),Colin!$I14054,)</f>
        <v>0</v>
      </c>
      <c r="N14054" s="38">
        <f>IF(AND(Colin!$G14054=$B$2,Colin!$H14054=$C$3),Colin!$I14054,)</f>
        <v>0</v>
      </c>
      <c r="O14054" s="38">
        <f>IF(AND(Colin!$G14054=$B$2,Colin!$H14054&lt;=$C$3),Colin!$I14054,)</f>
        <v>0</v>
      </c>
      <c r="P14054" s="38">
        <f>IF(Colin!$G14054&lt;$B$2,Colin!$I14054,0)</f>
        <v>0</v>
      </c>
      <c r="Q14054" s="38">
        <f>IF(Colin!$G14054&lt;$B$1,Colin!$I14054,0)</f>
        <v>0</v>
      </c>
    </row>
    <row r="14055" spans="12:17" x14ac:dyDescent="0.25">
      <c r="L14055" s="38">
        <f>IF(AND(Colin!$G14055=$B$1,Colin!$H14055=$C$3),Colin!$I14055,)</f>
        <v>0</v>
      </c>
      <c r="M14055" s="38">
        <f>IF(AND(Colin!$G14055=$B$1,Colin!$H14055&lt;=$C$3),Colin!$I14055,)</f>
        <v>0</v>
      </c>
      <c r="N14055" s="38">
        <f>IF(AND(Colin!$G14055=$B$2,Colin!$H14055=$C$3),Colin!$I14055,)</f>
        <v>0</v>
      </c>
      <c r="O14055" s="38">
        <f>IF(AND(Colin!$G14055=$B$2,Colin!$H14055&lt;=$C$3),Colin!$I14055,)</f>
        <v>0</v>
      </c>
      <c r="P14055" s="38">
        <f>IF(Colin!$G14055&lt;$B$2,Colin!$I14055,0)</f>
        <v>0</v>
      </c>
      <c r="Q14055" s="38">
        <f>IF(Colin!$G14055&lt;$B$1,Colin!$I14055,0)</f>
        <v>0</v>
      </c>
    </row>
    <row r="14056" spans="12:17" x14ac:dyDescent="0.25">
      <c r="L14056" s="38">
        <f>IF(AND(Colin!$G14056=$B$1,Colin!$H14056=$C$3),Colin!$I14056,)</f>
        <v>0</v>
      </c>
      <c r="M14056" s="38">
        <f>IF(AND(Colin!$G14056=$B$1,Colin!$H14056&lt;=$C$3),Colin!$I14056,)</f>
        <v>0</v>
      </c>
      <c r="N14056" s="38">
        <f>IF(AND(Colin!$G14056=$B$2,Colin!$H14056=$C$3),Colin!$I14056,)</f>
        <v>0</v>
      </c>
      <c r="O14056" s="38">
        <f>IF(AND(Colin!$G14056=$B$2,Colin!$H14056&lt;=$C$3),Colin!$I14056,)</f>
        <v>0</v>
      </c>
      <c r="P14056" s="38">
        <f>IF(Colin!$G14056&lt;$B$2,Colin!$I14056,0)</f>
        <v>0</v>
      </c>
      <c r="Q14056" s="38">
        <f>IF(Colin!$G14056&lt;$B$1,Colin!$I14056,0)</f>
        <v>0</v>
      </c>
    </row>
    <row r="14057" spans="12:17" x14ac:dyDescent="0.25">
      <c r="L14057" s="38">
        <f>IF(AND(Colin!$G14057=$B$1,Colin!$H14057=$C$3),Colin!$I14057,)</f>
        <v>0</v>
      </c>
      <c r="M14057" s="38">
        <f>IF(AND(Colin!$G14057=$B$1,Colin!$H14057&lt;=$C$3),Colin!$I14057,)</f>
        <v>0</v>
      </c>
      <c r="N14057" s="38">
        <f>IF(AND(Colin!$G14057=$B$2,Colin!$H14057=$C$3),Colin!$I14057,)</f>
        <v>0</v>
      </c>
      <c r="O14057" s="38">
        <f>IF(AND(Colin!$G14057=$B$2,Colin!$H14057&lt;=$C$3),Colin!$I14057,)</f>
        <v>0</v>
      </c>
      <c r="P14057" s="38">
        <f>IF(Colin!$G14057&lt;$B$2,Colin!$I14057,0)</f>
        <v>0</v>
      </c>
      <c r="Q14057" s="38">
        <f>IF(Colin!$G14057&lt;$B$1,Colin!$I14057,0)</f>
        <v>0</v>
      </c>
    </row>
    <row r="14058" spans="12:17" x14ac:dyDescent="0.25">
      <c r="L14058" s="38">
        <f>IF(AND(Colin!$G14058=$B$1,Colin!$H14058=$C$3),Colin!$I14058,)</f>
        <v>0</v>
      </c>
      <c r="M14058" s="38">
        <f>IF(AND(Colin!$G14058=$B$1,Colin!$H14058&lt;=$C$3),Colin!$I14058,)</f>
        <v>0</v>
      </c>
      <c r="N14058" s="38">
        <f>IF(AND(Colin!$G14058=$B$2,Colin!$H14058=$C$3),Colin!$I14058,)</f>
        <v>0</v>
      </c>
      <c r="O14058" s="38">
        <f>IF(AND(Colin!$G14058=$B$2,Colin!$H14058&lt;=$C$3),Colin!$I14058,)</f>
        <v>0</v>
      </c>
      <c r="P14058" s="38">
        <f>IF(Colin!$G14058&lt;$B$2,Colin!$I14058,0)</f>
        <v>0</v>
      </c>
      <c r="Q14058" s="38">
        <f>IF(Colin!$G14058&lt;$B$1,Colin!$I14058,0)</f>
        <v>0</v>
      </c>
    </row>
    <row r="14059" spans="12:17" x14ac:dyDescent="0.25">
      <c r="L14059" s="38">
        <f>IF(AND(Colin!$G14059=$B$1,Colin!$H14059=$C$3),Colin!$I14059,)</f>
        <v>0</v>
      </c>
      <c r="M14059" s="38">
        <f>IF(AND(Colin!$G14059=$B$1,Colin!$H14059&lt;=$C$3),Colin!$I14059,)</f>
        <v>0</v>
      </c>
      <c r="N14059" s="38">
        <f>IF(AND(Colin!$G14059=$B$2,Colin!$H14059=$C$3),Colin!$I14059,)</f>
        <v>0</v>
      </c>
      <c r="O14059" s="38">
        <f>IF(AND(Colin!$G14059=$B$2,Colin!$H14059&lt;=$C$3),Colin!$I14059,)</f>
        <v>0</v>
      </c>
      <c r="P14059" s="38">
        <f>IF(Colin!$G14059&lt;$B$2,Colin!$I14059,0)</f>
        <v>0</v>
      </c>
      <c r="Q14059" s="38">
        <f>IF(Colin!$G14059&lt;$B$1,Colin!$I14059,0)</f>
        <v>0</v>
      </c>
    </row>
    <row r="14060" spans="12:17" x14ac:dyDescent="0.25">
      <c r="L14060" s="38">
        <f>IF(AND(Colin!$G14060=$B$1,Colin!$H14060=$C$3),Colin!$I14060,)</f>
        <v>0</v>
      </c>
      <c r="M14060" s="38">
        <f>IF(AND(Colin!$G14060=$B$1,Colin!$H14060&lt;=$C$3),Colin!$I14060,)</f>
        <v>0</v>
      </c>
      <c r="N14060" s="38">
        <f>IF(AND(Colin!$G14060=$B$2,Colin!$H14060=$C$3),Colin!$I14060,)</f>
        <v>0</v>
      </c>
      <c r="O14060" s="38">
        <f>IF(AND(Colin!$G14060=$B$2,Colin!$H14060&lt;=$C$3),Colin!$I14060,)</f>
        <v>0</v>
      </c>
      <c r="P14060" s="38">
        <f>IF(Colin!$G14060&lt;$B$2,Colin!$I14060,0)</f>
        <v>0</v>
      </c>
      <c r="Q14060" s="38">
        <f>IF(Colin!$G14060&lt;$B$1,Colin!$I14060,0)</f>
        <v>0</v>
      </c>
    </row>
    <row r="14061" spans="12:17" x14ac:dyDescent="0.25">
      <c r="L14061" s="38">
        <f>IF(AND(Colin!$G14061=$B$1,Colin!$H14061=$C$3),Colin!$I14061,)</f>
        <v>0</v>
      </c>
      <c r="M14061" s="38">
        <f>IF(AND(Colin!$G14061=$B$1,Colin!$H14061&lt;=$C$3),Colin!$I14061,)</f>
        <v>0</v>
      </c>
      <c r="N14061" s="38">
        <f>IF(AND(Colin!$G14061=$B$2,Colin!$H14061=$C$3),Colin!$I14061,)</f>
        <v>0</v>
      </c>
      <c r="O14061" s="38">
        <f>IF(AND(Colin!$G14061=$B$2,Colin!$H14061&lt;=$C$3),Colin!$I14061,)</f>
        <v>0</v>
      </c>
      <c r="P14061" s="38">
        <f>IF(Colin!$G14061&lt;$B$2,Colin!$I14061,0)</f>
        <v>0</v>
      </c>
      <c r="Q14061" s="38">
        <f>IF(Colin!$G14061&lt;$B$1,Colin!$I14061,0)</f>
        <v>0</v>
      </c>
    </row>
    <row r="14062" spans="12:17" x14ac:dyDescent="0.25">
      <c r="L14062" s="38">
        <f>IF(AND(Colin!$G14062=$B$1,Colin!$H14062=$C$3),Colin!$I14062,)</f>
        <v>0</v>
      </c>
      <c r="M14062" s="38">
        <f>IF(AND(Colin!$G14062=$B$1,Colin!$H14062&lt;=$C$3),Colin!$I14062,)</f>
        <v>0</v>
      </c>
      <c r="N14062" s="38">
        <f>IF(AND(Colin!$G14062=$B$2,Colin!$H14062=$C$3),Colin!$I14062,)</f>
        <v>0</v>
      </c>
      <c r="O14062" s="38">
        <f>IF(AND(Colin!$G14062=$B$2,Colin!$H14062&lt;=$C$3),Colin!$I14062,)</f>
        <v>0</v>
      </c>
      <c r="P14062" s="38">
        <f>IF(Colin!$G14062&lt;$B$2,Colin!$I14062,0)</f>
        <v>0</v>
      </c>
      <c r="Q14062" s="38">
        <f>IF(Colin!$G14062&lt;$B$1,Colin!$I14062,0)</f>
        <v>0</v>
      </c>
    </row>
    <row r="14063" spans="12:17" x14ac:dyDescent="0.25">
      <c r="L14063" s="38">
        <f>IF(AND(Colin!$G14063=$B$1,Colin!$H14063=$C$3),Colin!$I14063,)</f>
        <v>0</v>
      </c>
      <c r="M14063" s="38">
        <f>IF(AND(Colin!$G14063=$B$1,Colin!$H14063&lt;=$C$3),Colin!$I14063,)</f>
        <v>0</v>
      </c>
      <c r="N14063" s="38">
        <f>IF(AND(Colin!$G14063=$B$2,Colin!$H14063=$C$3),Colin!$I14063,)</f>
        <v>0</v>
      </c>
      <c r="O14063" s="38">
        <f>IF(AND(Colin!$G14063=$B$2,Colin!$H14063&lt;=$C$3),Colin!$I14063,)</f>
        <v>0</v>
      </c>
      <c r="P14063" s="38">
        <f>IF(Colin!$G14063&lt;$B$2,Colin!$I14063,0)</f>
        <v>0</v>
      </c>
      <c r="Q14063" s="38">
        <f>IF(Colin!$G14063&lt;$B$1,Colin!$I14063,0)</f>
        <v>0</v>
      </c>
    </row>
    <row r="14064" spans="12:17" x14ac:dyDescent="0.25">
      <c r="L14064" s="38">
        <f>IF(AND(Colin!$G14064=$B$1,Colin!$H14064=$C$3),Colin!$I14064,)</f>
        <v>0</v>
      </c>
      <c r="M14064" s="38">
        <f>IF(AND(Colin!$G14064=$B$1,Colin!$H14064&lt;=$C$3),Colin!$I14064,)</f>
        <v>0</v>
      </c>
      <c r="N14064" s="38">
        <f>IF(AND(Colin!$G14064=$B$2,Colin!$H14064=$C$3),Colin!$I14064,)</f>
        <v>0</v>
      </c>
      <c r="O14064" s="38">
        <f>IF(AND(Colin!$G14064=$B$2,Colin!$H14064&lt;=$C$3),Colin!$I14064,)</f>
        <v>0</v>
      </c>
      <c r="P14064" s="38">
        <f>IF(Colin!$G14064&lt;$B$2,Colin!$I14064,0)</f>
        <v>0</v>
      </c>
      <c r="Q14064" s="38">
        <f>IF(Colin!$G14064&lt;$B$1,Colin!$I14064,0)</f>
        <v>0</v>
      </c>
    </row>
    <row r="14065" spans="12:17" x14ac:dyDescent="0.25">
      <c r="L14065" s="38">
        <f>IF(AND(Colin!$G14065=$B$1,Colin!$H14065=$C$3),Colin!$I14065,)</f>
        <v>0</v>
      </c>
      <c r="M14065" s="38">
        <f>IF(AND(Colin!$G14065=$B$1,Colin!$H14065&lt;=$C$3),Colin!$I14065,)</f>
        <v>0</v>
      </c>
      <c r="N14065" s="38">
        <f>IF(AND(Colin!$G14065=$B$2,Colin!$H14065=$C$3),Colin!$I14065,)</f>
        <v>0</v>
      </c>
      <c r="O14065" s="38">
        <f>IF(AND(Colin!$G14065=$B$2,Colin!$H14065&lt;=$C$3),Colin!$I14065,)</f>
        <v>0</v>
      </c>
      <c r="P14065" s="38">
        <f>IF(Colin!$G14065&lt;$B$2,Colin!$I14065,0)</f>
        <v>0</v>
      </c>
      <c r="Q14065" s="38">
        <f>IF(Colin!$G14065&lt;$B$1,Colin!$I14065,0)</f>
        <v>0</v>
      </c>
    </row>
    <row r="14066" spans="12:17" x14ac:dyDescent="0.25">
      <c r="L14066" s="38">
        <f>IF(AND(Colin!$G14066=$B$1,Colin!$H14066=$C$3),Colin!$I14066,)</f>
        <v>0</v>
      </c>
      <c r="M14066" s="38">
        <f>IF(AND(Colin!$G14066=$B$1,Colin!$H14066&lt;=$C$3),Colin!$I14066,)</f>
        <v>0</v>
      </c>
      <c r="N14066" s="38">
        <f>IF(AND(Colin!$G14066=$B$2,Colin!$H14066=$C$3),Colin!$I14066,)</f>
        <v>0</v>
      </c>
      <c r="O14066" s="38">
        <f>IF(AND(Colin!$G14066=$B$2,Colin!$H14066&lt;=$C$3),Colin!$I14066,)</f>
        <v>0</v>
      </c>
      <c r="P14066" s="38">
        <f>IF(Colin!$G14066&lt;$B$2,Colin!$I14066,0)</f>
        <v>0</v>
      </c>
      <c r="Q14066" s="38">
        <f>IF(Colin!$G14066&lt;$B$1,Colin!$I14066,0)</f>
        <v>0</v>
      </c>
    </row>
    <row r="14067" spans="12:17" x14ac:dyDescent="0.25">
      <c r="L14067" s="38">
        <f>IF(AND(Colin!$G14067=$B$1,Colin!$H14067=$C$3),Colin!$I14067,)</f>
        <v>0</v>
      </c>
      <c r="M14067" s="38">
        <f>IF(AND(Colin!$G14067=$B$1,Colin!$H14067&lt;=$C$3),Colin!$I14067,)</f>
        <v>0</v>
      </c>
      <c r="N14067" s="38">
        <f>IF(AND(Colin!$G14067=$B$2,Colin!$H14067=$C$3),Colin!$I14067,)</f>
        <v>0</v>
      </c>
      <c r="O14067" s="38">
        <f>IF(AND(Colin!$G14067=$B$2,Colin!$H14067&lt;=$C$3),Colin!$I14067,)</f>
        <v>0</v>
      </c>
      <c r="P14067" s="38">
        <f>IF(Colin!$G14067&lt;$B$2,Colin!$I14067,0)</f>
        <v>0</v>
      </c>
      <c r="Q14067" s="38">
        <f>IF(Colin!$G14067&lt;$B$1,Colin!$I14067,0)</f>
        <v>0</v>
      </c>
    </row>
    <row r="14068" spans="12:17" x14ac:dyDescent="0.25">
      <c r="L14068" s="38">
        <f>IF(AND(Colin!$G14068=$B$1,Colin!$H14068=$C$3),Colin!$I14068,)</f>
        <v>0</v>
      </c>
      <c r="M14068" s="38">
        <f>IF(AND(Colin!$G14068=$B$1,Colin!$H14068&lt;=$C$3),Colin!$I14068,)</f>
        <v>0</v>
      </c>
      <c r="N14068" s="38">
        <f>IF(AND(Colin!$G14068=$B$2,Colin!$H14068=$C$3),Colin!$I14068,)</f>
        <v>0</v>
      </c>
      <c r="O14068" s="38">
        <f>IF(AND(Colin!$G14068=$B$2,Colin!$H14068&lt;=$C$3),Colin!$I14068,)</f>
        <v>0</v>
      </c>
      <c r="P14068" s="38">
        <f>IF(Colin!$G14068&lt;$B$2,Colin!$I14068,0)</f>
        <v>0</v>
      </c>
      <c r="Q14068" s="38">
        <f>IF(Colin!$G14068&lt;$B$1,Colin!$I14068,0)</f>
        <v>0</v>
      </c>
    </row>
    <row r="14069" spans="12:17" x14ac:dyDescent="0.25">
      <c r="L14069" s="38">
        <f>IF(AND(Colin!$G14069=$B$1,Colin!$H14069=$C$3),Colin!$I14069,)</f>
        <v>0</v>
      </c>
      <c r="M14069" s="38">
        <f>IF(AND(Colin!$G14069=$B$1,Colin!$H14069&lt;=$C$3),Colin!$I14069,)</f>
        <v>0</v>
      </c>
      <c r="N14069" s="38">
        <f>IF(AND(Colin!$G14069=$B$2,Colin!$H14069=$C$3),Colin!$I14069,)</f>
        <v>0</v>
      </c>
      <c r="O14069" s="38">
        <f>IF(AND(Colin!$G14069=$B$2,Colin!$H14069&lt;=$C$3),Colin!$I14069,)</f>
        <v>0</v>
      </c>
      <c r="P14069" s="38">
        <f>IF(Colin!$G14069&lt;$B$2,Colin!$I14069,0)</f>
        <v>0</v>
      </c>
      <c r="Q14069" s="38">
        <f>IF(Colin!$G14069&lt;$B$1,Colin!$I14069,0)</f>
        <v>0</v>
      </c>
    </row>
    <row r="14070" spans="12:17" x14ac:dyDescent="0.25">
      <c r="L14070" s="38">
        <f>IF(AND(Colin!$G14070=$B$1,Colin!$H14070=$C$3),Colin!$I14070,)</f>
        <v>0</v>
      </c>
      <c r="M14070" s="38">
        <f>IF(AND(Colin!$G14070=$B$1,Colin!$H14070&lt;=$C$3),Colin!$I14070,)</f>
        <v>0</v>
      </c>
      <c r="N14070" s="38">
        <f>IF(AND(Colin!$G14070=$B$2,Colin!$H14070=$C$3),Colin!$I14070,)</f>
        <v>0</v>
      </c>
      <c r="O14070" s="38">
        <f>IF(AND(Colin!$G14070=$B$2,Colin!$H14070&lt;=$C$3),Colin!$I14070,)</f>
        <v>0</v>
      </c>
      <c r="P14070" s="38">
        <f>IF(Colin!$G14070&lt;$B$2,Colin!$I14070,0)</f>
        <v>0</v>
      </c>
      <c r="Q14070" s="38">
        <f>IF(Colin!$G14070&lt;$B$1,Colin!$I14070,0)</f>
        <v>0</v>
      </c>
    </row>
    <row r="14071" spans="12:17" x14ac:dyDescent="0.25">
      <c r="L14071" s="38">
        <f>IF(AND(Colin!$G14071=$B$1,Colin!$H14071=$C$3),Colin!$I14071,)</f>
        <v>0</v>
      </c>
      <c r="M14071" s="38">
        <f>IF(AND(Colin!$G14071=$B$1,Colin!$H14071&lt;=$C$3),Colin!$I14071,)</f>
        <v>0</v>
      </c>
      <c r="N14071" s="38">
        <f>IF(AND(Colin!$G14071=$B$2,Colin!$H14071=$C$3),Colin!$I14071,)</f>
        <v>0</v>
      </c>
      <c r="O14071" s="38">
        <f>IF(AND(Colin!$G14071=$B$2,Colin!$H14071&lt;=$C$3),Colin!$I14071,)</f>
        <v>0</v>
      </c>
      <c r="P14071" s="38">
        <f>IF(Colin!$G14071&lt;$B$2,Colin!$I14071,0)</f>
        <v>0</v>
      </c>
      <c r="Q14071" s="38">
        <f>IF(Colin!$G14071&lt;$B$1,Colin!$I14071,0)</f>
        <v>0</v>
      </c>
    </row>
    <row r="14072" spans="12:17" x14ac:dyDescent="0.25">
      <c r="L14072" s="38">
        <f>IF(AND(Colin!$G14072=$B$1,Colin!$H14072=$C$3),Colin!$I14072,)</f>
        <v>0</v>
      </c>
      <c r="M14072" s="38">
        <f>IF(AND(Colin!$G14072=$B$1,Colin!$H14072&lt;=$C$3),Colin!$I14072,)</f>
        <v>0</v>
      </c>
      <c r="N14072" s="38">
        <f>IF(AND(Colin!$G14072=$B$2,Colin!$H14072=$C$3),Colin!$I14072,)</f>
        <v>0</v>
      </c>
      <c r="O14072" s="38">
        <f>IF(AND(Colin!$G14072=$B$2,Colin!$H14072&lt;=$C$3),Colin!$I14072,)</f>
        <v>0</v>
      </c>
      <c r="P14072" s="38">
        <f>IF(Colin!$G14072&lt;$B$2,Colin!$I14072,0)</f>
        <v>0</v>
      </c>
      <c r="Q14072" s="38">
        <f>IF(Colin!$G14072&lt;$B$1,Colin!$I14072,0)</f>
        <v>0</v>
      </c>
    </row>
    <row r="14073" spans="12:17" x14ac:dyDescent="0.25">
      <c r="L14073" s="38">
        <f>IF(AND(Colin!$G14073=$B$1,Colin!$H14073=$C$3),Colin!$I14073,)</f>
        <v>0</v>
      </c>
      <c r="M14073" s="38">
        <f>IF(AND(Colin!$G14073=$B$1,Colin!$H14073&lt;=$C$3),Colin!$I14073,)</f>
        <v>0</v>
      </c>
      <c r="N14073" s="38">
        <f>IF(AND(Colin!$G14073=$B$2,Colin!$H14073=$C$3),Colin!$I14073,)</f>
        <v>0</v>
      </c>
      <c r="O14073" s="38">
        <f>IF(AND(Colin!$G14073=$B$2,Colin!$H14073&lt;=$C$3),Colin!$I14073,)</f>
        <v>0</v>
      </c>
      <c r="P14073" s="38">
        <f>IF(Colin!$G14073&lt;$B$2,Colin!$I14073,0)</f>
        <v>0</v>
      </c>
      <c r="Q14073" s="38">
        <f>IF(Colin!$G14073&lt;$B$1,Colin!$I14073,0)</f>
        <v>0</v>
      </c>
    </row>
    <row r="14074" spans="12:17" x14ac:dyDescent="0.25">
      <c r="L14074" s="38">
        <f>IF(AND(Colin!$G14074=$B$1,Colin!$H14074=$C$3),Colin!$I14074,)</f>
        <v>0</v>
      </c>
      <c r="M14074" s="38">
        <f>IF(AND(Colin!$G14074=$B$1,Colin!$H14074&lt;=$C$3),Colin!$I14074,)</f>
        <v>0</v>
      </c>
      <c r="N14074" s="38">
        <f>IF(AND(Colin!$G14074=$B$2,Colin!$H14074=$C$3),Colin!$I14074,)</f>
        <v>0</v>
      </c>
      <c r="O14074" s="38">
        <f>IF(AND(Colin!$G14074=$B$2,Colin!$H14074&lt;=$C$3),Colin!$I14074,)</f>
        <v>0</v>
      </c>
      <c r="P14074" s="38">
        <f>IF(Colin!$G14074&lt;$B$2,Colin!$I14074,0)</f>
        <v>0</v>
      </c>
      <c r="Q14074" s="38">
        <f>IF(Colin!$G14074&lt;$B$1,Colin!$I14074,0)</f>
        <v>0</v>
      </c>
    </row>
    <row r="14075" spans="12:17" x14ac:dyDescent="0.25">
      <c r="L14075" s="38">
        <f>IF(AND(Colin!$G14075=$B$1,Colin!$H14075=$C$3),Colin!$I14075,)</f>
        <v>0</v>
      </c>
      <c r="M14075" s="38">
        <f>IF(AND(Colin!$G14075=$B$1,Colin!$H14075&lt;=$C$3),Colin!$I14075,)</f>
        <v>0</v>
      </c>
      <c r="N14075" s="38">
        <f>IF(AND(Colin!$G14075=$B$2,Colin!$H14075=$C$3),Colin!$I14075,)</f>
        <v>0</v>
      </c>
      <c r="O14075" s="38">
        <f>IF(AND(Colin!$G14075=$B$2,Colin!$H14075&lt;=$C$3),Colin!$I14075,)</f>
        <v>0</v>
      </c>
      <c r="P14075" s="38">
        <f>IF(Colin!$G14075&lt;$B$2,Colin!$I14075,0)</f>
        <v>0</v>
      </c>
      <c r="Q14075" s="38">
        <f>IF(Colin!$G14075&lt;$B$1,Colin!$I14075,0)</f>
        <v>0</v>
      </c>
    </row>
    <row r="14076" spans="12:17" x14ac:dyDescent="0.25">
      <c r="L14076" s="38">
        <f>IF(AND(Colin!$G14076=$B$1,Colin!$H14076=$C$3),Colin!$I14076,)</f>
        <v>0</v>
      </c>
      <c r="M14076" s="38">
        <f>IF(AND(Colin!$G14076=$B$1,Colin!$H14076&lt;=$C$3),Colin!$I14076,)</f>
        <v>0</v>
      </c>
      <c r="N14076" s="38">
        <f>IF(AND(Colin!$G14076=$B$2,Colin!$H14076=$C$3),Colin!$I14076,)</f>
        <v>0</v>
      </c>
      <c r="O14076" s="38">
        <f>IF(AND(Colin!$G14076=$B$2,Colin!$H14076&lt;=$C$3),Colin!$I14076,)</f>
        <v>0</v>
      </c>
      <c r="P14076" s="38">
        <f>IF(Colin!$G14076&lt;$B$2,Colin!$I14076,0)</f>
        <v>0</v>
      </c>
      <c r="Q14076" s="38">
        <f>IF(Colin!$G14076&lt;$B$1,Colin!$I14076,0)</f>
        <v>0</v>
      </c>
    </row>
    <row r="14077" spans="12:17" x14ac:dyDescent="0.25">
      <c r="L14077" s="38">
        <f>IF(AND(Colin!$G14077=$B$1,Colin!$H14077=$C$3),Colin!$I14077,)</f>
        <v>0</v>
      </c>
      <c r="M14077" s="38">
        <f>IF(AND(Colin!$G14077=$B$1,Colin!$H14077&lt;=$C$3),Colin!$I14077,)</f>
        <v>0</v>
      </c>
      <c r="N14077" s="38">
        <f>IF(AND(Colin!$G14077=$B$2,Colin!$H14077=$C$3),Colin!$I14077,)</f>
        <v>0</v>
      </c>
      <c r="O14077" s="38">
        <f>IF(AND(Colin!$G14077=$B$2,Colin!$H14077&lt;=$C$3),Colin!$I14077,)</f>
        <v>0</v>
      </c>
      <c r="P14077" s="38">
        <f>IF(Colin!$G14077&lt;$B$2,Colin!$I14077,0)</f>
        <v>0</v>
      </c>
      <c r="Q14077" s="38">
        <f>IF(Colin!$G14077&lt;$B$1,Colin!$I14077,0)</f>
        <v>0</v>
      </c>
    </row>
    <row r="14078" spans="12:17" x14ac:dyDescent="0.25">
      <c r="L14078" s="38">
        <f>IF(AND(Colin!$G14078=$B$1,Colin!$H14078=$C$3),Colin!$I14078,)</f>
        <v>0</v>
      </c>
      <c r="M14078" s="38">
        <f>IF(AND(Colin!$G14078=$B$1,Colin!$H14078&lt;=$C$3),Colin!$I14078,)</f>
        <v>0</v>
      </c>
      <c r="N14078" s="38">
        <f>IF(AND(Colin!$G14078=$B$2,Colin!$H14078=$C$3),Colin!$I14078,)</f>
        <v>0</v>
      </c>
      <c r="O14078" s="38">
        <f>IF(AND(Colin!$G14078=$B$2,Colin!$H14078&lt;=$C$3),Colin!$I14078,)</f>
        <v>0</v>
      </c>
      <c r="P14078" s="38">
        <f>IF(Colin!$G14078&lt;$B$2,Colin!$I14078,0)</f>
        <v>0</v>
      </c>
      <c r="Q14078" s="38">
        <f>IF(Colin!$G14078&lt;$B$1,Colin!$I14078,0)</f>
        <v>0</v>
      </c>
    </row>
    <row r="14079" spans="12:17" x14ac:dyDescent="0.25">
      <c r="L14079" s="38">
        <f>IF(AND(Colin!$G14079=$B$1,Colin!$H14079=$C$3),Colin!$I14079,)</f>
        <v>0</v>
      </c>
      <c r="M14079" s="38">
        <f>IF(AND(Colin!$G14079=$B$1,Colin!$H14079&lt;=$C$3),Colin!$I14079,)</f>
        <v>0</v>
      </c>
      <c r="N14079" s="38">
        <f>IF(AND(Colin!$G14079=$B$2,Colin!$H14079=$C$3),Colin!$I14079,)</f>
        <v>0</v>
      </c>
      <c r="O14079" s="38">
        <f>IF(AND(Colin!$G14079=$B$2,Colin!$H14079&lt;=$C$3),Colin!$I14079,)</f>
        <v>0</v>
      </c>
      <c r="P14079" s="38">
        <f>IF(Colin!$G14079&lt;$B$2,Colin!$I14079,0)</f>
        <v>0</v>
      </c>
      <c r="Q14079" s="38">
        <f>IF(Colin!$G14079&lt;$B$1,Colin!$I14079,0)</f>
        <v>0</v>
      </c>
    </row>
    <row r="14080" spans="12:17" x14ac:dyDescent="0.25">
      <c r="L14080" s="38">
        <f>IF(AND(Colin!$G14080=$B$1,Colin!$H14080=$C$3),Colin!$I14080,)</f>
        <v>0</v>
      </c>
      <c r="M14080" s="38">
        <f>IF(AND(Colin!$G14080=$B$1,Colin!$H14080&lt;=$C$3),Colin!$I14080,)</f>
        <v>0</v>
      </c>
      <c r="N14080" s="38">
        <f>IF(AND(Colin!$G14080=$B$2,Colin!$H14080=$C$3),Colin!$I14080,)</f>
        <v>0</v>
      </c>
      <c r="O14080" s="38">
        <f>IF(AND(Colin!$G14080=$B$2,Colin!$H14080&lt;=$C$3),Colin!$I14080,)</f>
        <v>0</v>
      </c>
      <c r="P14080" s="38">
        <f>IF(Colin!$G14080&lt;$B$2,Colin!$I14080,0)</f>
        <v>0</v>
      </c>
      <c r="Q14080" s="38">
        <f>IF(Colin!$G14080&lt;$B$1,Colin!$I14080,0)</f>
        <v>0</v>
      </c>
    </row>
    <row r="14081" spans="12:17" x14ac:dyDescent="0.25">
      <c r="L14081" s="38">
        <f>IF(AND(Colin!$G14081=$B$1,Colin!$H14081=$C$3),Colin!$I14081,)</f>
        <v>0</v>
      </c>
      <c r="M14081" s="38">
        <f>IF(AND(Colin!$G14081=$B$1,Colin!$H14081&lt;=$C$3),Colin!$I14081,)</f>
        <v>0</v>
      </c>
      <c r="N14081" s="38">
        <f>IF(AND(Colin!$G14081=$B$2,Colin!$H14081=$C$3),Colin!$I14081,)</f>
        <v>0</v>
      </c>
      <c r="O14081" s="38">
        <f>IF(AND(Colin!$G14081=$B$2,Colin!$H14081&lt;=$C$3),Colin!$I14081,)</f>
        <v>0</v>
      </c>
      <c r="P14081" s="38">
        <f>IF(Colin!$G14081&lt;$B$2,Colin!$I14081,0)</f>
        <v>0</v>
      </c>
      <c r="Q14081" s="38">
        <f>IF(Colin!$G14081&lt;$B$1,Colin!$I14081,0)</f>
        <v>0</v>
      </c>
    </row>
    <row r="14082" spans="12:17" x14ac:dyDescent="0.25">
      <c r="L14082" s="38">
        <f>IF(AND(Colin!$G14082=$B$1,Colin!$H14082=$C$3),Colin!$I14082,)</f>
        <v>0</v>
      </c>
      <c r="M14082" s="38">
        <f>IF(AND(Colin!$G14082=$B$1,Colin!$H14082&lt;=$C$3),Colin!$I14082,)</f>
        <v>0</v>
      </c>
      <c r="N14082" s="38">
        <f>IF(AND(Colin!$G14082=$B$2,Colin!$H14082=$C$3),Colin!$I14082,)</f>
        <v>0</v>
      </c>
      <c r="O14082" s="38">
        <f>IF(AND(Colin!$G14082=$B$2,Colin!$H14082&lt;=$C$3),Colin!$I14082,)</f>
        <v>0</v>
      </c>
      <c r="P14082" s="38">
        <f>IF(Colin!$G14082&lt;$B$2,Colin!$I14082,0)</f>
        <v>0</v>
      </c>
      <c r="Q14082" s="38">
        <f>IF(Colin!$G14082&lt;$B$1,Colin!$I14082,0)</f>
        <v>0</v>
      </c>
    </row>
    <row r="14083" spans="12:17" x14ac:dyDescent="0.25">
      <c r="L14083" s="38">
        <f>IF(AND(Colin!$G14083=$B$1,Colin!$H14083=$C$3),Colin!$I14083,)</f>
        <v>0</v>
      </c>
      <c r="M14083" s="38">
        <f>IF(AND(Colin!$G14083=$B$1,Colin!$H14083&lt;=$C$3),Colin!$I14083,)</f>
        <v>0</v>
      </c>
      <c r="N14083" s="38">
        <f>IF(AND(Colin!$G14083=$B$2,Colin!$H14083=$C$3),Colin!$I14083,)</f>
        <v>0</v>
      </c>
      <c r="O14083" s="38">
        <f>IF(AND(Colin!$G14083=$B$2,Colin!$H14083&lt;=$C$3),Colin!$I14083,)</f>
        <v>0</v>
      </c>
      <c r="P14083" s="38">
        <f>IF(Colin!$G14083&lt;$B$2,Colin!$I14083,0)</f>
        <v>0</v>
      </c>
      <c r="Q14083" s="38">
        <f>IF(Colin!$G14083&lt;$B$1,Colin!$I14083,0)</f>
        <v>0</v>
      </c>
    </row>
    <row r="14084" spans="12:17" x14ac:dyDescent="0.25">
      <c r="L14084" s="38">
        <f>IF(AND(Colin!$G14084=$B$1,Colin!$H14084=$C$3),Colin!$I14084,)</f>
        <v>0</v>
      </c>
      <c r="M14084" s="38">
        <f>IF(AND(Colin!$G14084=$B$1,Colin!$H14084&lt;=$C$3),Colin!$I14084,)</f>
        <v>0</v>
      </c>
      <c r="N14084" s="38">
        <f>IF(AND(Colin!$G14084=$B$2,Colin!$H14084=$C$3),Colin!$I14084,)</f>
        <v>0</v>
      </c>
      <c r="O14084" s="38">
        <f>IF(AND(Colin!$G14084=$B$2,Colin!$H14084&lt;=$C$3),Colin!$I14084,)</f>
        <v>0</v>
      </c>
      <c r="P14084" s="38">
        <f>IF(Colin!$G14084&lt;$B$2,Colin!$I14084,0)</f>
        <v>0</v>
      </c>
      <c r="Q14084" s="38">
        <f>IF(Colin!$G14084&lt;$B$1,Colin!$I14084,0)</f>
        <v>0</v>
      </c>
    </row>
    <row r="14085" spans="12:17" x14ac:dyDescent="0.25">
      <c r="L14085" s="38">
        <f>IF(AND(Colin!$G14085=$B$1,Colin!$H14085=$C$3),Colin!$I14085,)</f>
        <v>0</v>
      </c>
      <c r="M14085" s="38">
        <f>IF(AND(Colin!$G14085=$B$1,Colin!$H14085&lt;=$C$3),Colin!$I14085,)</f>
        <v>0</v>
      </c>
      <c r="N14085" s="38">
        <f>IF(AND(Colin!$G14085=$B$2,Colin!$H14085=$C$3),Colin!$I14085,)</f>
        <v>0</v>
      </c>
      <c r="O14085" s="38">
        <f>IF(AND(Colin!$G14085=$B$2,Colin!$H14085&lt;=$C$3),Colin!$I14085,)</f>
        <v>0</v>
      </c>
      <c r="P14085" s="38">
        <f>IF(Colin!$G14085&lt;$B$2,Colin!$I14085,0)</f>
        <v>0</v>
      </c>
      <c r="Q14085" s="38">
        <f>IF(Colin!$G14085&lt;$B$1,Colin!$I14085,0)</f>
        <v>0</v>
      </c>
    </row>
    <row r="14086" spans="12:17" x14ac:dyDescent="0.25">
      <c r="L14086" s="38">
        <f>IF(AND(Colin!$G14086=$B$1,Colin!$H14086=$C$3),Colin!$I14086,)</f>
        <v>0</v>
      </c>
      <c r="M14086" s="38">
        <f>IF(AND(Colin!$G14086=$B$1,Colin!$H14086&lt;=$C$3),Colin!$I14086,)</f>
        <v>0</v>
      </c>
      <c r="N14086" s="38">
        <f>IF(AND(Colin!$G14086=$B$2,Colin!$H14086=$C$3),Colin!$I14086,)</f>
        <v>0</v>
      </c>
      <c r="O14086" s="38">
        <f>IF(AND(Colin!$G14086=$B$2,Colin!$H14086&lt;=$C$3),Colin!$I14086,)</f>
        <v>0</v>
      </c>
      <c r="P14086" s="38">
        <f>IF(Colin!$G14086&lt;$B$2,Colin!$I14086,0)</f>
        <v>0</v>
      </c>
      <c r="Q14086" s="38">
        <f>IF(Colin!$G14086&lt;$B$1,Colin!$I14086,0)</f>
        <v>0</v>
      </c>
    </row>
    <row r="14087" spans="12:17" x14ac:dyDescent="0.25">
      <c r="L14087" s="38">
        <f>IF(AND(Colin!$G14087=$B$1,Colin!$H14087=$C$3),Colin!$I14087,)</f>
        <v>0</v>
      </c>
      <c r="M14087" s="38">
        <f>IF(AND(Colin!$G14087=$B$1,Colin!$H14087&lt;=$C$3),Colin!$I14087,)</f>
        <v>0</v>
      </c>
      <c r="N14087" s="38">
        <f>IF(AND(Colin!$G14087=$B$2,Colin!$H14087=$C$3),Colin!$I14087,)</f>
        <v>0</v>
      </c>
      <c r="O14087" s="38">
        <f>IF(AND(Colin!$G14087=$B$2,Colin!$H14087&lt;=$C$3),Colin!$I14087,)</f>
        <v>0</v>
      </c>
      <c r="P14087" s="38">
        <f>IF(Colin!$G14087&lt;$B$2,Colin!$I14087,0)</f>
        <v>0</v>
      </c>
      <c r="Q14087" s="38">
        <f>IF(Colin!$G14087&lt;$B$1,Colin!$I14087,0)</f>
        <v>0</v>
      </c>
    </row>
    <row r="14088" spans="12:17" x14ac:dyDescent="0.25">
      <c r="L14088" s="38">
        <f>IF(AND(Colin!$G14088=$B$1,Colin!$H14088=$C$3),Colin!$I14088,)</f>
        <v>0</v>
      </c>
      <c r="M14088" s="38">
        <f>IF(AND(Colin!$G14088=$B$1,Colin!$H14088&lt;=$C$3),Colin!$I14088,)</f>
        <v>0</v>
      </c>
      <c r="N14088" s="38">
        <f>IF(AND(Colin!$G14088=$B$2,Colin!$H14088=$C$3),Colin!$I14088,)</f>
        <v>0</v>
      </c>
      <c r="O14088" s="38">
        <f>IF(AND(Colin!$G14088=$B$2,Colin!$H14088&lt;=$C$3),Colin!$I14088,)</f>
        <v>0</v>
      </c>
      <c r="P14088" s="38">
        <f>IF(Colin!$G14088&lt;$B$2,Colin!$I14088,0)</f>
        <v>0</v>
      </c>
      <c r="Q14088" s="38">
        <f>IF(Colin!$G14088&lt;$B$1,Colin!$I14088,0)</f>
        <v>0</v>
      </c>
    </row>
    <row r="14089" spans="12:17" x14ac:dyDescent="0.25">
      <c r="L14089" s="38">
        <f>IF(AND(Colin!$G14089=$B$1,Colin!$H14089=$C$3),Colin!$I14089,)</f>
        <v>0</v>
      </c>
      <c r="M14089" s="38">
        <f>IF(AND(Colin!$G14089=$B$1,Colin!$H14089&lt;=$C$3),Colin!$I14089,)</f>
        <v>0</v>
      </c>
      <c r="N14089" s="38">
        <f>IF(AND(Colin!$G14089=$B$2,Colin!$H14089=$C$3),Colin!$I14089,)</f>
        <v>0</v>
      </c>
      <c r="O14089" s="38">
        <f>IF(AND(Colin!$G14089=$B$2,Colin!$H14089&lt;=$C$3),Colin!$I14089,)</f>
        <v>0</v>
      </c>
      <c r="P14089" s="38">
        <f>IF(Colin!$G14089&lt;$B$2,Colin!$I14089,0)</f>
        <v>0</v>
      </c>
      <c r="Q14089" s="38">
        <f>IF(Colin!$G14089&lt;$B$1,Colin!$I14089,0)</f>
        <v>0</v>
      </c>
    </row>
    <row r="14090" spans="12:17" x14ac:dyDescent="0.25">
      <c r="L14090" s="38">
        <f>IF(AND(Colin!$G14090=$B$1,Colin!$H14090=$C$3),Colin!$I14090,)</f>
        <v>0</v>
      </c>
      <c r="M14090" s="38">
        <f>IF(AND(Colin!$G14090=$B$1,Colin!$H14090&lt;=$C$3),Colin!$I14090,)</f>
        <v>0</v>
      </c>
      <c r="N14090" s="38">
        <f>IF(AND(Colin!$G14090=$B$2,Colin!$H14090=$C$3),Colin!$I14090,)</f>
        <v>0</v>
      </c>
      <c r="O14090" s="38">
        <f>IF(AND(Colin!$G14090=$B$2,Colin!$H14090&lt;=$C$3),Colin!$I14090,)</f>
        <v>0</v>
      </c>
      <c r="P14090" s="38">
        <f>IF(Colin!$G14090&lt;$B$2,Colin!$I14090,0)</f>
        <v>0</v>
      </c>
      <c r="Q14090" s="38">
        <f>IF(Colin!$G14090&lt;$B$1,Colin!$I14090,0)</f>
        <v>0</v>
      </c>
    </row>
    <row r="14091" spans="12:17" x14ac:dyDescent="0.25">
      <c r="L14091" s="38">
        <f>IF(AND(Colin!$G14091=$B$1,Colin!$H14091=$C$3),Colin!$I14091,)</f>
        <v>0</v>
      </c>
      <c r="M14091" s="38">
        <f>IF(AND(Colin!$G14091=$B$1,Colin!$H14091&lt;=$C$3),Colin!$I14091,)</f>
        <v>0</v>
      </c>
      <c r="N14091" s="38">
        <f>IF(AND(Colin!$G14091=$B$2,Colin!$H14091=$C$3),Colin!$I14091,)</f>
        <v>0</v>
      </c>
      <c r="O14091" s="38">
        <f>IF(AND(Colin!$G14091=$B$2,Colin!$H14091&lt;=$C$3),Colin!$I14091,)</f>
        <v>0</v>
      </c>
      <c r="P14091" s="38">
        <f>IF(Colin!$G14091&lt;$B$2,Colin!$I14091,0)</f>
        <v>0</v>
      </c>
      <c r="Q14091" s="38">
        <f>IF(Colin!$G14091&lt;$B$1,Colin!$I14091,0)</f>
        <v>0</v>
      </c>
    </row>
    <row r="14092" spans="12:17" x14ac:dyDescent="0.25">
      <c r="L14092" s="38">
        <f>IF(AND(Colin!$G14092=$B$1,Colin!$H14092=$C$3),Colin!$I14092,)</f>
        <v>0</v>
      </c>
      <c r="M14092" s="38">
        <f>IF(AND(Colin!$G14092=$B$1,Colin!$H14092&lt;=$C$3),Colin!$I14092,)</f>
        <v>0</v>
      </c>
      <c r="N14092" s="38">
        <f>IF(AND(Colin!$G14092=$B$2,Colin!$H14092=$C$3),Colin!$I14092,)</f>
        <v>0</v>
      </c>
      <c r="O14092" s="38">
        <f>IF(AND(Colin!$G14092=$B$2,Colin!$H14092&lt;=$C$3),Colin!$I14092,)</f>
        <v>0</v>
      </c>
      <c r="P14092" s="38">
        <f>IF(Colin!$G14092&lt;$B$2,Colin!$I14092,0)</f>
        <v>0</v>
      </c>
      <c r="Q14092" s="38">
        <f>IF(Colin!$G14092&lt;$B$1,Colin!$I14092,0)</f>
        <v>0</v>
      </c>
    </row>
    <row r="14093" spans="12:17" x14ac:dyDescent="0.25">
      <c r="L14093" s="38">
        <f>IF(AND(Colin!$G14093=$B$1,Colin!$H14093=$C$3),Colin!$I14093,)</f>
        <v>0</v>
      </c>
      <c r="M14093" s="38">
        <f>IF(AND(Colin!$G14093=$B$1,Colin!$H14093&lt;=$C$3),Colin!$I14093,)</f>
        <v>0</v>
      </c>
      <c r="N14093" s="38">
        <f>IF(AND(Colin!$G14093=$B$2,Colin!$H14093=$C$3),Colin!$I14093,)</f>
        <v>0</v>
      </c>
      <c r="O14093" s="38">
        <f>IF(AND(Colin!$G14093=$B$2,Colin!$H14093&lt;=$C$3),Colin!$I14093,)</f>
        <v>0</v>
      </c>
      <c r="P14093" s="38">
        <f>IF(Colin!$G14093&lt;$B$2,Colin!$I14093,0)</f>
        <v>0</v>
      </c>
      <c r="Q14093" s="38">
        <f>IF(Colin!$G14093&lt;$B$1,Colin!$I14093,0)</f>
        <v>0</v>
      </c>
    </row>
    <row r="14094" spans="12:17" x14ac:dyDescent="0.25">
      <c r="L14094" s="38">
        <f>IF(AND(Colin!$G14094=$B$1,Colin!$H14094=$C$3),Colin!$I14094,)</f>
        <v>0</v>
      </c>
      <c r="M14094" s="38">
        <f>IF(AND(Colin!$G14094=$B$1,Colin!$H14094&lt;=$C$3),Colin!$I14094,)</f>
        <v>0</v>
      </c>
      <c r="N14094" s="38">
        <f>IF(AND(Colin!$G14094=$B$2,Colin!$H14094=$C$3),Colin!$I14094,)</f>
        <v>0</v>
      </c>
      <c r="O14094" s="38">
        <f>IF(AND(Colin!$G14094=$B$2,Colin!$H14094&lt;=$C$3),Colin!$I14094,)</f>
        <v>0</v>
      </c>
      <c r="P14094" s="38">
        <f>IF(Colin!$G14094&lt;$B$2,Colin!$I14094,0)</f>
        <v>0</v>
      </c>
      <c r="Q14094" s="38">
        <f>IF(Colin!$G14094&lt;$B$1,Colin!$I14094,0)</f>
        <v>0</v>
      </c>
    </row>
    <row r="14095" spans="12:17" x14ac:dyDescent="0.25">
      <c r="L14095" s="38">
        <f>IF(AND(Colin!$G14095=$B$1,Colin!$H14095=$C$3),Colin!$I14095,)</f>
        <v>0</v>
      </c>
      <c r="M14095" s="38">
        <f>IF(AND(Colin!$G14095=$B$1,Colin!$H14095&lt;=$C$3),Colin!$I14095,)</f>
        <v>0</v>
      </c>
      <c r="N14095" s="38">
        <f>IF(AND(Colin!$G14095=$B$2,Colin!$H14095=$C$3),Colin!$I14095,)</f>
        <v>0</v>
      </c>
      <c r="O14095" s="38">
        <f>IF(AND(Colin!$G14095=$B$2,Colin!$H14095&lt;=$C$3),Colin!$I14095,)</f>
        <v>0</v>
      </c>
      <c r="P14095" s="38">
        <f>IF(Colin!$G14095&lt;$B$2,Colin!$I14095,0)</f>
        <v>0</v>
      </c>
      <c r="Q14095" s="38">
        <f>IF(Colin!$G14095&lt;$B$1,Colin!$I14095,0)</f>
        <v>0</v>
      </c>
    </row>
    <row r="14096" spans="12:17" x14ac:dyDescent="0.25">
      <c r="L14096" s="38">
        <f>IF(AND(Colin!$G14096=$B$1,Colin!$H14096=$C$3),Colin!$I14096,)</f>
        <v>0</v>
      </c>
      <c r="M14096" s="38">
        <f>IF(AND(Colin!$G14096=$B$1,Colin!$H14096&lt;=$C$3),Colin!$I14096,)</f>
        <v>0</v>
      </c>
      <c r="N14096" s="38">
        <f>IF(AND(Colin!$G14096=$B$2,Colin!$H14096=$C$3),Colin!$I14096,)</f>
        <v>0</v>
      </c>
      <c r="O14096" s="38">
        <f>IF(AND(Colin!$G14096=$B$2,Colin!$H14096&lt;=$C$3),Colin!$I14096,)</f>
        <v>0</v>
      </c>
      <c r="P14096" s="38">
        <f>IF(Colin!$G14096&lt;$B$2,Colin!$I14096,0)</f>
        <v>0</v>
      </c>
      <c r="Q14096" s="38">
        <f>IF(Colin!$G14096&lt;$B$1,Colin!$I14096,0)</f>
        <v>0</v>
      </c>
    </row>
    <row r="14097" spans="12:17" x14ac:dyDescent="0.25">
      <c r="L14097" s="38">
        <f>IF(AND(Colin!$G14097=$B$1,Colin!$H14097=$C$3),Colin!$I14097,)</f>
        <v>0</v>
      </c>
      <c r="M14097" s="38">
        <f>IF(AND(Colin!$G14097=$B$1,Colin!$H14097&lt;=$C$3),Colin!$I14097,)</f>
        <v>0</v>
      </c>
      <c r="N14097" s="38">
        <f>IF(AND(Colin!$G14097=$B$2,Colin!$H14097=$C$3),Colin!$I14097,)</f>
        <v>0</v>
      </c>
      <c r="O14097" s="38">
        <f>IF(AND(Colin!$G14097=$B$2,Colin!$H14097&lt;=$C$3),Colin!$I14097,)</f>
        <v>0</v>
      </c>
      <c r="P14097" s="38">
        <f>IF(Colin!$G14097&lt;$B$2,Colin!$I14097,0)</f>
        <v>0</v>
      </c>
      <c r="Q14097" s="38">
        <f>IF(Colin!$G14097&lt;$B$1,Colin!$I14097,0)</f>
        <v>0</v>
      </c>
    </row>
    <row r="14098" spans="12:17" x14ac:dyDescent="0.25">
      <c r="L14098" s="38">
        <f>IF(AND(Colin!$G14098=$B$1,Colin!$H14098=$C$3),Colin!$I14098,)</f>
        <v>0</v>
      </c>
      <c r="M14098" s="38">
        <f>IF(AND(Colin!$G14098=$B$1,Colin!$H14098&lt;=$C$3),Colin!$I14098,)</f>
        <v>0</v>
      </c>
      <c r="N14098" s="38">
        <f>IF(AND(Colin!$G14098=$B$2,Colin!$H14098=$C$3),Colin!$I14098,)</f>
        <v>0</v>
      </c>
      <c r="O14098" s="38">
        <f>IF(AND(Colin!$G14098=$B$2,Colin!$H14098&lt;=$C$3),Colin!$I14098,)</f>
        <v>0</v>
      </c>
      <c r="P14098" s="38">
        <f>IF(Colin!$G14098&lt;$B$2,Colin!$I14098,0)</f>
        <v>0</v>
      </c>
      <c r="Q14098" s="38">
        <f>IF(Colin!$G14098&lt;$B$1,Colin!$I14098,0)</f>
        <v>0</v>
      </c>
    </row>
    <row r="14099" spans="12:17" x14ac:dyDescent="0.25">
      <c r="L14099" s="38">
        <f>IF(AND(Colin!$G14099=$B$1,Colin!$H14099=$C$3),Colin!$I14099,)</f>
        <v>0</v>
      </c>
      <c r="M14099" s="38">
        <f>IF(AND(Colin!$G14099=$B$1,Colin!$H14099&lt;=$C$3),Colin!$I14099,)</f>
        <v>0</v>
      </c>
      <c r="N14099" s="38">
        <f>IF(AND(Colin!$G14099=$B$2,Colin!$H14099=$C$3),Colin!$I14099,)</f>
        <v>0</v>
      </c>
      <c r="O14099" s="38">
        <f>IF(AND(Colin!$G14099=$B$2,Colin!$H14099&lt;=$C$3),Colin!$I14099,)</f>
        <v>0</v>
      </c>
      <c r="P14099" s="38">
        <f>IF(Colin!$G14099&lt;$B$2,Colin!$I14099,0)</f>
        <v>0</v>
      </c>
      <c r="Q14099" s="38">
        <f>IF(Colin!$G14099&lt;$B$1,Colin!$I14099,0)</f>
        <v>0</v>
      </c>
    </row>
    <row r="14100" spans="12:17" x14ac:dyDescent="0.25">
      <c r="L14100" s="38">
        <f>IF(AND(Colin!$G14100=$B$1,Colin!$H14100=$C$3),Colin!$I14100,)</f>
        <v>0</v>
      </c>
      <c r="M14100" s="38">
        <f>IF(AND(Colin!$G14100=$B$1,Colin!$H14100&lt;=$C$3),Colin!$I14100,)</f>
        <v>0</v>
      </c>
      <c r="N14100" s="38">
        <f>IF(AND(Colin!$G14100=$B$2,Colin!$H14100=$C$3),Colin!$I14100,)</f>
        <v>0</v>
      </c>
      <c r="O14100" s="38">
        <f>IF(AND(Colin!$G14100=$B$2,Colin!$H14100&lt;=$C$3),Colin!$I14100,)</f>
        <v>0</v>
      </c>
      <c r="P14100" s="38">
        <f>IF(Colin!$G14100&lt;$B$2,Colin!$I14100,0)</f>
        <v>0</v>
      </c>
      <c r="Q14100" s="38">
        <f>IF(Colin!$G14100&lt;$B$1,Colin!$I14100,0)</f>
        <v>0</v>
      </c>
    </row>
    <row r="14101" spans="12:17" x14ac:dyDescent="0.25">
      <c r="L14101" s="38">
        <f>IF(AND(Colin!$G14101=$B$1,Colin!$H14101=$C$3),Colin!$I14101,)</f>
        <v>0</v>
      </c>
      <c r="M14101" s="38">
        <f>IF(AND(Colin!$G14101=$B$1,Colin!$H14101&lt;=$C$3),Colin!$I14101,)</f>
        <v>0</v>
      </c>
      <c r="N14101" s="38">
        <f>IF(AND(Colin!$G14101=$B$2,Colin!$H14101=$C$3),Colin!$I14101,)</f>
        <v>0</v>
      </c>
      <c r="O14101" s="38">
        <f>IF(AND(Colin!$G14101=$B$2,Colin!$H14101&lt;=$C$3),Colin!$I14101,)</f>
        <v>0</v>
      </c>
      <c r="P14101" s="38">
        <f>IF(Colin!$G14101&lt;$B$2,Colin!$I14101,0)</f>
        <v>0</v>
      </c>
      <c r="Q14101" s="38">
        <f>IF(Colin!$G14101&lt;$B$1,Colin!$I14101,0)</f>
        <v>0</v>
      </c>
    </row>
    <row r="14102" spans="12:17" x14ac:dyDescent="0.25">
      <c r="L14102" s="38">
        <f>IF(AND(Colin!$G14102=$B$1,Colin!$H14102=$C$3),Colin!$I14102,)</f>
        <v>0</v>
      </c>
      <c r="M14102" s="38">
        <f>IF(AND(Colin!$G14102=$B$1,Colin!$H14102&lt;=$C$3),Colin!$I14102,)</f>
        <v>0</v>
      </c>
      <c r="N14102" s="38">
        <f>IF(AND(Colin!$G14102=$B$2,Colin!$H14102=$C$3),Colin!$I14102,)</f>
        <v>0</v>
      </c>
      <c r="O14102" s="38">
        <f>IF(AND(Colin!$G14102=$B$2,Colin!$H14102&lt;=$C$3),Colin!$I14102,)</f>
        <v>0</v>
      </c>
      <c r="P14102" s="38">
        <f>IF(Colin!$G14102&lt;$B$2,Colin!$I14102,0)</f>
        <v>0</v>
      </c>
      <c r="Q14102" s="38">
        <f>IF(Colin!$G14102&lt;$B$1,Colin!$I14102,0)</f>
        <v>0</v>
      </c>
    </row>
    <row r="14103" spans="12:17" x14ac:dyDescent="0.25">
      <c r="L14103" s="38">
        <f>IF(AND(Colin!$G14103=$B$1,Colin!$H14103=$C$3),Colin!$I14103,)</f>
        <v>0</v>
      </c>
      <c r="M14103" s="38">
        <f>IF(AND(Colin!$G14103=$B$1,Colin!$H14103&lt;=$C$3),Colin!$I14103,)</f>
        <v>0</v>
      </c>
      <c r="N14103" s="38">
        <f>IF(AND(Colin!$G14103=$B$2,Colin!$H14103=$C$3),Colin!$I14103,)</f>
        <v>0</v>
      </c>
      <c r="O14103" s="38">
        <f>IF(AND(Colin!$G14103=$B$2,Colin!$H14103&lt;=$C$3),Colin!$I14103,)</f>
        <v>0</v>
      </c>
      <c r="P14103" s="38">
        <f>IF(Colin!$G14103&lt;$B$2,Colin!$I14103,0)</f>
        <v>0</v>
      </c>
      <c r="Q14103" s="38">
        <f>IF(Colin!$G14103&lt;$B$1,Colin!$I14103,0)</f>
        <v>0</v>
      </c>
    </row>
    <row r="14104" spans="12:17" x14ac:dyDescent="0.25">
      <c r="L14104" s="38">
        <f>IF(AND(Colin!$G14104=$B$1,Colin!$H14104=$C$3),Colin!$I14104,)</f>
        <v>0</v>
      </c>
      <c r="M14104" s="38">
        <f>IF(AND(Colin!$G14104=$B$1,Colin!$H14104&lt;=$C$3),Colin!$I14104,)</f>
        <v>0</v>
      </c>
      <c r="N14104" s="38">
        <f>IF(AND(Colin!$G14104=$B$2,Colin!$H14104=$C$3),Colin!$I14104,)</f>
        <v>0</v>
      </c>
      <c r="O14104" s="38">
        <f>IF(AND(Colin!$G14104=$B$2,Colin!$H14104&lt;=$C$3),Colin!$I14104,)</f>
        <v>0</v>
      </c>
      <c r="P14104" s="38">
        <f>IF(Colin!$G14104&lt;$B$2,Colin!$I14104,0)</f>
        <v>0</v>
      </c>
      <c r="Q14104" s="38">
        <f>IF(Colin!$G14104&lt;$B$1,Colin!$I14104,0)</f>
        <v>0</v>
      </c>
    </row>
    <row r="14105" spans="12:17" x14ac:dyDescent="0.25">
      <c r="L14105" s="38">
        <f>IF(AND(Colin!$G14105=$B$1,Colin!$H14105=$C$3),Colin!$I14105,)</f>
        <v>0</v>
      </c>
      <c r="M14105" s="38">
        <f>IF(AND(Colin!$G14105=$B$1,Colin!$H14105&lt;=$C$3),Colin!$I14105,)</f>
        <v>0</v>
      </c>
      <c r="N14105" s="38">
        <f>IF(AND(Colin!$G14105=$B$2,Colin!$H14105=$C$3),Colin!$I14105,)</f>
        <v>0</v>
      </c>
      <c r="O14105" s="38">
        <f>IF(AND(Colin!$G14105=$B$2,Colin!$H14105&lt;=$C$3),Colin!$I14105,)</f>
        <v>0</v>
      </c>
      <c r="P14105" s="38">
        <f>IF(Colin!$G14105&lt;$B$2,Colin!$I14105,0)</f>
        <v>0</v>
      </c>
      <c r="Q14105" s="38">
        <f>IF(Colin!$G14105&lt;$B$1,Colin!$I14105,0)</f>
        <v>0</v>
      </c>
    </row>
    <row r="14106" spans="12:17" x14ac:dyDescent="0.25">
      <c r="L14106" s="38">
        <f>IF(AND(Colin!$G14106=$B$1,Colin!$H14106=$C$3),Colin!$I14106,)</f>
        <v>0</v>
      </c>
      <c r="M14106" s="38">
        <f>IF(AND(Colin!$G14106=$B$1,Colin!$H14106&lt;=$C$3),Colin!$I14106,)</f>
        <v>0</v>
      </c>
      <c r="N14106" s="38">
        <f>IF(AND(Colin!$G14106=$B$2,Colin!$H14106=$C$3),Colin!$I14106,)</f>
        <v>0</v>
      </c>
      <c r="O14106" s="38">
        <f>IF(AND(Colin!$G14106=$B$2,Colin!$H14106&lt;=$C$3),Colin!$I14106,)</f>
        <v>0</v>
      </c>
      <c r="P14106" s="38">
        <f>IF(Colin!$G14106&lt;$B$2,Colin!$I14106,0)</f>
        <v>0</v>
      </c>
      <c r="Q14106" s="38">
        <f>IF(Colin!$G14106&lt;$B$1,Colin!$I14106,0)</f>
        <v>0</v>
      </c>
    </row>
    <row r="14107" spans="12:17" x14ac:dyDescent="0.25">
      <c r="L14107" s="38">
        <f>IF(AND(Colin!$G14107=$B$1,Colin!$H14107=$C$3),Colin!$I14107,)</f>
        <v>0</v>
      </c>
      <c r="M14107" s="38">
        <f>IF(AND(Colin!$G14107=$B$1,Colin!$H14107&lt;=$C$3),Colin!$I14107,)</f>
        <v>0</v>
      </c>
      <c r="N14107" s="38">
        <f>IF(AND(Colin!$G14107=$B$2,Colin!$H14107=$C$3),Colin!$I14107,)</f>
        <v>0</v>
      </c>
      <c r="O14107" s="38">
        <f>IF(AND(Colin!$G14107=$B$2,Colin!$H14107&lt;=$C$3),Colin!$I14107,)</f>
        <v>0</v>
      </c>
      <c r="P14107" s="38">
        <f>IF(Colin!$G14107&lt;$B$2,Colin!$I14107,0)</f>
        <v>0</v>
      </c>
      <c r="Q14107" s="38">
        <f>IF(Colin!$G14107&lt;$B$1,Colin!$I14107,0)</f>
        <v>0</v>
      </c>
    </row>
    <row r="14108" spans="12:17" x14ac:dyDescent="0.25">
      <c r="L14108" s="38">
        <f>IF(AND(Colin!$G14108=$B$1,Colin!$H14108=$C$3),Colin!$I14108,)</f>
        <v>0</v>
      </c>
      <c r="M14108" s="38">
        <f>IF(AND(Colin!$G14108=$B$1,Colin!$H14108&lt;=$C$3),Colin!$I14108,)</f>
        <v>0</v>
      </c>
      <c r="N14108" s="38">
        <f>IF(AND(Colin!$G14108=$B$2,Colin!$H14108=$C$3),Colin!$I14108,)</f>
        <v>0</v>
      </c>
      <c r="O14108" s="38">
        <f>IF(AND(Colin!$G14108=$B$2,Colin!$H14108&lt;=$C$3),Colin!$I14108,)</f>
        <v>0</v>
      </c>
      <c r="P14108" s="38">
        <f>IF(Colin!$G14108&lt;$B$2,Colin!$I14108,0)</f>
        <v>0</v>
      </c>
      <c r="Q14108" s="38">
        <f>IF(Colin!$G14108&lt;$B$1,Colin!$I14108,0)</f>
        <v>0</v>
      </c>
    </row>
    <row r="14109" spans="12:17" x14ac:dyDescent="0.25">
      <c r="L14109" s="38">
        <f>IF(AND(Colin!$G14109=$B$1,Colin!$H14109=$C$3),Colin!$I14109,)</f>
        <v>0</v>
      </c>
      <c r="M14109" s="38">
        <f>IF(AND(Colin!$G14109=$B$1,Colin!$H14109&lt;=$C$3),Colin!$I14109,)</f>
        <v>0</v>
      </c>
      <c r="N14109" s="38">
        <f>IF(AND(Colin!$G14109=$B$2,Colin!$H14109=$C$3),Colin!$I14109,)</f>
        <v>0</v>
      </c>
      <c r="O14109" s="38">
        <f>IF(AND(Colin!$G14109=$B$2,Colin!$H14109&lt;=$C$3),Colin!$I14109,)</f>
        <v>0</v>
      </c>
      <c r="P14109" s="38">
        <f>IF(Colin!$G14109&lt;$B$2,Colin!$I14109,0)</f>
        <v>0</v>
      </c>
      <c r="Q14109" s="38">
        <f>IF(Colin!$G14109&lt;$B$1,Colin!$I14109,0)</f>
        <v>0</v>
      </c>
    </row>
    <row r="14110" spans="12:17" x14ac:dyDescent="0.25">
      <c r="L14110" s="38">
        <f>IF(AND(Colin!$G14110=$B$1,Colin!$H14110=$C$3),Colin!$I14110,)</f>
        <v>0</v>
      </c>
      <c r="M14110" s="38">
        <f>IF(AND(Colin!$G14110=$B$1,Colin!$H14110&lt;=$C$3),Colin!$I14110,)</f>
        <v>0</v>
      </c>
      <c r="N14110" s="38">
        <f>IF(AND(Colin!$G14110=$B$2,Colin!$H14110=$C$3),Colin!$I14110,)</f>
        <v>0</v>
      </c>
      <c r="O14110" s="38">
        <f>IF(AND(Colin!$G14110=$B$2,Colin!$H14110&lt;=$C$3),Colin!$I14110,)</f>
        <v>0</v>
      </c>
      <c r="P14110" s="38">
        <f>IF(Colin!$G14110&lt;$B$2,Colin!$I14110,0)</f>
        <v>0</v>
      </c>
      <c r="Q14110" s="38">
        <f>IF(Colin!$G14110&lt;$B$1,Colin!$I14110,0)</f>
        <v>0</v>
      </c>
    </row>
    <row r="14111" spans="12:17" x14ac:dyDescent="0.25">
      <c r="L14111" s="38">
        <f>IF(AND(Colin!$G14111=$B$1,Colin!$H14111=$C$3),Colin!$I14111,)</f>
        <v>0</v>
      </c>
      <c r="M14111" s="38">
        <f>IF(AND(Colin!$G14111=$B$1,Colin!$H14111&lt;=$C$3),Colin!$I14111,)</f>
        <v>0</v>
      </c>
      <c r="N14111" s="38">
        <f>IF(AND(Colin!$G14111=$B$2,Colin!$H14111=$C$3),Colin!$I14111,)</f>
        <v>0</v>
      </c>
      <c r="O14111" s="38">
        <f>IF(AND(Colin!$G14111=$B$2,Colin!$H14111&lt;=$C$3),Colin!$I14111,)</f>
        <v>0</v>
      </c>
      <c r="P14111" s="38">
        <f>IF(Colin!$G14111&lt;$B$2,Colin!$I14111,0)</f>
        <v>0</v>
      </c>
      <c r="Q14111" s="38">
        <f>IF(Colin!$G14111&lt;$B$1,Colin!$I14111,0)</f>
        <v>0</v>
      </c>
    </row>
    <row r="14112" spans="12:17" x14ac:dyDescent="0.25">
      <c r="L14112" s="38">
        <f>IF(AND(Colin!$G14112=$B$1,Colin!$H14112=$C$3),Colin!$I14112,)</f>
        <v>0</v>
      </c>
      <c r="M14112" s="38">
        <f>IF(AND(Colin!$G14112=$B$1,Colin!$H14112&lt;=$C$3),Colin!$I14112,)</f>
        <v>0</v>
      </c>
      <c r="N14112" s="38">
        <f>IF(AND(Colin!$G14112=$B$2,Colin!$H14112=$C$3),Colin!$I14112,)</f>
        <v>0</v>
      </c>
      <c r="O14112" s="38">
        <f>IF(AND(Colin!$G14112=$B$2,Colin!$H14112&lt;=$C$3),Colin!$I14112,)</f>
        <v>0</v>
      </c>
      <c r="P14112" s="38">
        <f>IF(Colin!$G14112&lt;$B$2,Colin!$I14112,0)</f>
        <v>0</v>
      </c>
      <c r="Q14112" s="38">
        <f>IF(Colin!$G14112&lt;$B$1,Colin!$I14112,0)</f>
        <v>0</v>
      </c>
    </row>
    <row r="14113" spans="12:17" x14ac:dyDescent="0.25">
      <c r="L14113" s="38">
        <f>IF(AND(Colin!$G14113=$B$1,Colin!$H14113=$C$3),Colin!$I14113,)</f>
        <v>0</v>
      </c>
      <c r="M14113" s="38">
        <f>IF(AND(Colin!$G14113=$B$1,Colin!$H14113&lt;=$C$3),Colin!$I14113,)</f>
        <v>0</v>
      </c>
      <c r="N14113" s="38">
        <f>IF(AND(Colin!$G14113=$B$2,Colin!$H14113=$C$3),Colin!$I14113,)</f>
        <v>0</v>
      </c>
      <c r="O14113" s="38">
        <f>IF(AND(Colin!$G14113=$B$2,Colin!$H14113&lt;=$C$3),Colin!$I14113,)</f>
        <v>0</v>
      </c>
      <c r="P14113" s="38">
        <f>IF(Colin!$G14113&lt;$B$2,Colin!$I14113,0)</f>
        <v>0</v>
      </c>
      <c r="Q14113" s="38">
        <f>IF(Colin!$G14113&lt;$B$1,Colin!$I14113,0)</f>
        <v>0</v>
      </c>
    </row>
    <row r="14114" spans="12:17" x14ac:dyDescent="0.25">
      <c r="L14114" s="38">
        <f>IF(AND(Colin!$G14114=$B$1,Colin!$H14114=$C$3),Colin!$I14114,)</f>
        <v>0</v>
      </c>
      <c r="M14114" s="38">
        <f>IF(AND(Colin!$G14114=$B$1,Colin!$H14114&lt;=$C$3),Colin!$I14114,)</f>
        <v>0</v>
      </c>
      <c r="N14114" s="38">
        <f>IF(AND(Colin!$G14114=$B$2,Colin!$H14114=$C$3),Colin!$I14114,)</f>
        <v>0</v>
      </c>
      <c r="O14114" s="38">
        <f>IF(AND(Colin!$G14114=$B$2,Colin!$H14114&lt;=$C$3),Colin!$I14114,)</f>
        <v>0</v>
      </c>
      <c r="P14114" s="38">
        <f>IF(Colin!$G14114&lt;$B$2,Colin!$I14114,0)</f>
        <v>0</v>
      </c>
      <c r="Q14114" s="38">
        <f>IF(Colin!$G14114&lt;$B$1,Colin!$I14114,0)</f>
        <v>0</v>
      </c>
    </row>
    <row r="14115" spans="12:17" x14ac:dyDescent="0.25">
      <c r="L14115" s="38">
        <f>IF(AND(Colin!$G14115=$B$1,Colin!$H14115=$C$3),Colin!$I14115,)</f>
        <v>0</v>
      </c>
      <c r="M14115" s="38">
        <f>IF(AND(Colin!$G14115=$B$1,Colin!$H14115&lt;=$C$3),Colin!$I14115,)</f>
        <v>0</v>
      </c>
      <c r="N14115" s="38">
        <f>IF(AND(Colin!$G14115=$B$2,Colin!$H14115=$C$3),Colin!$I14115,)</f>
        <v>0</v>
      </c>
      <c r="O14115" s="38">
        <f>IF(AND(Colin!$G14115=$B$2,Colin!$H14115&lt;=$C$3),Colin!$I14115,)</f>
        <v>0</v>
      </c>
      <c r="P14115" s="38">
        <f>IF(Colin!$G14115&lt;$B$2,Colin!$I14115,0)</f>
        <v>0</v>
      </c>
      <c r="Q14115" s="38">
        <f>IF(Colin!$G14115&lt;$B$1,Colin!$I14115,0)</f>
        <v>0</v>
      </c>
    </row>
    <row r="14116" spans="12:17" x14ac:dyDescent="0.25">
      <c r="L14116" s="38">
        <f>IF(AND(Colin!$G14116=$B$1,Colin!$H14116=$C$3),Colin!$I14116,)</f>
        <v>0</v>
      </c>
      <c r="M14116" s="38">
        <f>IF(AND(Colin!$G14116=$B$1,Colin!$H14116&lt;=$C$3),Colin!$I14116,)</f>
        <v>0</v>
      </c>
      <c r="N14116" s="38">
        <f>IF(AND(Colin!$G14116=$B$2,Colin!$H14116=$C$3),Colin!$I14116,)</f>
        <v>0</v>
      </c>
      <c r="O14116" s="38">
        <f>IF(AND(Colin!$G14116=$B$2,Colin!$H14116&lt;=$C$3),Colin!$I14116,)</f>
        <v>0</v>
      </c>
      <c r="P14116" s="38">
        <f>IF(Colin!$G14116&lt;$B$2,Colin!$I14116,0)</f>
        <v>0</v>
      </c>
      <c r="Q14116" s="38">
        <f>IF(Colin!$G14116&lt;$B$1,Colin!$I14116,0)</f>
        <v>0</v>
      </c>
    </row>
    <row r="14117" spans="12:17" x14ac:dyDescent="0.25">
      <c r="L14117" s="38">
        <f>IF(AND(Colin!$G14117=$B$1,Colin!$H14117=$C$3),Colin!$I14117,)</f>
        <v>0</v>
      </c>
      <c r="M14117" s="38">
        <f>IF(AND(Colin!$G14117=$B$1,Colin!$H14117&lt;=$C$3),Colin!$I14117,)</f>
        <v>0</v>
      </c>
      <c r="N14117" s="38">
        <f>IF(AND(Colin!$G14117=$B$2,Colin!$H14117=$C$3),Colin!$I14117,)</f>
        <v>0</v>
      </c>
      <c r="O14117" s="38">
        <f>IF(AND(Colin!$G14117=$B$2,Colin!$H14117&lt;=$C$3),Colin!$I14117,)</f>
        <v>0</v>
      </c>
      <c r="P14117" s="38">
        <f>IF(Colin!$G14117&lt;$B$2,Colin!$I14117,0)</f>
        <v>0</v>
      </c>
      <c r="Q14117" s="38">
        <f>IF(Colin!$G14117&lt;$B$1,Colin!$I14117,0)</f>
        <v>0</v>
      </c>
    </row>
    <row r="14118" spans="12:17" x14ac:dyDescent="0.25">
      <c r="L14118" s="38">
        <f>IF(AND(Colin!$G14118=$B$1,Colin!$H14118=$C$3),Colin!$I14118,)</f>
        <v>0</v>
      </c>
      <c r="M14118" s="38">
        <f>IF(AND(Colin!$G14118=$B$1,Colin!$H14118&lt;=$C$3),Colin!$I14118,)</f>
        <v>0</v>
      </c>
      <c r="N14118" s="38">
        <f>IF(AND(Colin!$G14118=$B$2,Colin!$H14118=$C$3),Colin!$I14118,)</f>
        <v>0</v>
      </c>
      <c r="O14118" s="38">
        <f>IF(AND(Colin!$G14118=$B$2,Colin!$H14118&lt;=$C$3),Colin!$I14118,)</f>
        <v>0</v>
      </c>
      <c r="P14118" s="38">
        <f>IF(Colin!$G14118&lt;$B$2,Colin!$I14118,0)</f>
        <v>0</v>
      </c>
      <c r="Q14118" s="38">
        <f>IF(Colin!$G14118&lt;$B$1,Colin!$I14118,0)</f>
        <v>0</v>
      </c>
    </row>
    <row r="14119" spans="12:17" x14ac:dyDescent="0.25">
      <c r="L14119" s="38">
        <f>IF(AND(Colin!$G14119=$B$1,Colin!$H14119=$C$3),Colin!$I14119,)</f>
        <v>0</v>
      </c>
      <c r="M14119" s="38">
        <f>IF(AND(Colin!$G14119=$B$1,Colin!$H14119&lt;=$C$3),Colin!$I14119,)</f>
        <v>0</v>
      </c>
      <c r="N14119" s="38">
        <f>IF(AND(Colin!$G14119=$B$2,Colin!$H14119=$C$3),Colin!$I14119,)</f>
        <v>0</v>
      </c>
      <c r="O14119" s="38">
        <f>IF(AND(Colin!$G14119=$B$2,Colin!$H14119&lt;=$C$3),Colin!$I14119,)</f>
        <v>0</v>
      </c>
      <c r="P14119" s="38">
        <f>IF(Colin!$G14119&lt;$B$2,Colin!$I14119,0)</f>
        <v>0</v>
      </c>
      <c r="Q14119" s="38">
        <f>IF(Colin!$G14119&lt;$B$1,Colin!$I14119,0)</f>
        <v>0</v>
      </c>
    </row>
    <row r="14120" spans="12:17" x14ac:dyDescent="0.25">
      <c r="L14120" s="38">
        <f>IF(AND(Colin!$G14120=$B$1,Colin!$H14120=$C$3),Colin!$I14120,)</f>
        <v>0</v>
      </c>
      <c r="M14120" s="38">
        <f>IF(AND(Colin!$G14120=$B$1,Colin!$H14120&lt;=$C$3),Colin!$I14120,)</f>
        <v>0</v>
      </c>
      <c r="N14120" s="38">
        <f>IF(AND(Colin!$G14120=$B$2,Colin!$H14120=$C$3),Colin!$I14120,)</f>
        <v>0</v>
      </c>
      <c r="O14120" s="38">
        <f>IF(AND(Colin!$G14120=$B$2,Colin!$H14120&lt;=$C$3),Colin!$I14120,)</f>
        <v>0</v>
      </c>
      <c r="P14120" s="38">
        <f>IF(Colin!$G14120&lt;$B$2,Colin!$I14120,0)</f>
        <v>0</v>
      </c>
      <c r="Q14120" s="38">
        <f>IF(Colin!$G14120&lt;$B$1,Colin!$I14120,0)</f>
        <v>0</v>
      </c>
    </row>
    <row r="14121" spans="12:17" x14ac:dyDescent="0.25">
      <c r="L14121" s="38">
        <f>IF(AND(Colin!$G14121=$B$1,Colin!$H14121=$C$3),Colin!$I14121,)</f>
        <v>0</v>
      </c>
      <c r="M14121" s="38">
        <f>IF(AND(Colin!$G14121=$B$1,Colin!$H14121&lt;=$C$3),Colin!$I14121,)</f>
        <v>0</v>
      </c>
      <c r="N14121" s="38">
        <f>IF(AND(Colin!$G14121=$B$2,Colin!$H14121=$C$3),Colin!$I14121,)</f>
        <v>0</v>
      </c>
      <c r="O14121" s="38">
        <f>IF(AND(Colin!$G14121=$B$2,Colin!$H14121&lt;=$C$3),Colin!$I14121,)</f>
        <v>0</v>
      </c>
      <c r="P14121" s="38">
        <f>IF(Colin!$G14121&lt;$B$2,Colin!$I14121,0)</f>
        <v>0</v>
      </c>
      <c r="Q14121" s="38">
        <f>IF(Colin!$G14121&lt;$B$1,Colin!$I14121,0)</f>
        <v>0</v>
      </c>
    </row>
    <row r="14122" spans="12:17" x14ac:dyDescent="0.25">
      <c r="L14122" s="38">
        <f>IF(AND(Colin!$G14122=$B$1,Colin!$H14122=$C$3),Colin!$I14122,)</f>
        <v>0</v>
      </c>
      <c r="M14122" s="38">
        <f>IF(AND(Colin!$G14122=$B$1,Colin!$H14122&lt;=$C$3),Colin!$I14122,)</f>
        <v>0</v>
      </c>
      <c r="N14122" s="38">
        <f>IF(AND(Colin!$G14122=$B$2,Colin!$H14122=$C$3),Colin!$I14122,)</f>
        <v>0</v>
      </c>
      <c r="O14122" s="38">
        <f>IF(AND(Colin!$G14122=$B$2,Colin!$H14122&lt;=$C$3),Colin!$I14122,)</f>
        <v>0</v>
      </c>
      <c r="P14122" s="38">
        <f>IF(Colin!$G14122&lt;$B$2,Colin!$I14122,0)</f>
        <v>0</v>
      </c>
      <c r="Q14122" s="38">
        <f>IF(Colin!$G14122&lt;$B$1,Colin!$I14122,0)</f>
        <v>0</v>
      </c>
    </row>
    <row r="14123" spans="12:17" x14ac:dyDescent="0.25">
      <c r="L14123" s="38">
        <f>IF(AND(Colin!$G14123=$B$1,Colin!$H14123=$C$3),Colin!$I14123,)</f>
        <v>0</v>
      </c>
      <c r="M14123" s="38">
        <f>IF(AND(Colin!$G14123=$B$1,Colin!$H14123&lt;=$C$3),Colin!$I14123,)</f>
        <v>0</v>
      </c>
      <c r="N14123" s="38">
        <f>IF(AND(Colin!$G14123=$B$2,Colin!$H14123=$C$3),Colin!$I14123,)</f>
        <v>0</v>
      </c>
      <c r="O14123" s="38">
        <f>IF(AND(Colin!$G14123=$B$2,Colin!$H14123&lt;=$C$3),Colin!$I14123,)</f>
        <v>0</v>
      </c>
      <c r="P14123" s="38">
        <f>IF(Colin!$G14123&lt;$B$2,Colin!$I14123,0)</f>
        <v>0</v>
      </c>
      <c r="Q14123" s="38">
        <f>IF(Colin!$G14123&lt;$B$1,Colin!$I14123,0)</f>
        <v>0</v>
      </c>
    </row>
    <row r="14124" spans="12:17" x14ac:dyDescent="0.25">
      <c r="L14124" s="38">
        <f>IF(AND(Colin!$G14124=$B$1,Colin!$H14124=$C$3),Colin!$I14124,)</f>
        <v>0</v>
      </c>
      <c r="M14124" s="38">
        <f>IF(AND(Colin!$G14124=$B$1,Colin!$H14124&lt;=$C$3),Colin!$I14124,)</f>
        <v>0</v>
      </c>
      <c r="N14124" s="38">
        <f>IF(AND(Colin!$G14124=$B$2,Colin!$H14124=$C$3),Colin!$I14124,)</f>
        <v>0</v>
      </c>
      <c r="O14124" s="38">
        <f>IF(AND(Colin!$G14124=$B$2,Colin!$H14124&lt;=$C$3),Colin!$I14124,)</f>
        <v>0</v>
      </c>
      <c r="P14124" s="38">
        <f>IF(Colin!$G14124&lt;$B$2,Colin!$I14124,0)</f>
        <v>0</v>
      </c>
      <c r="Q14124" s="38">
        <f>IF(Colin!$G14124&lt;$B$1,Colin!$I14124,0)</f>
        <v>0</v>
      </c>
    </row>
    <row r="14125" spans="12:17" x14ac:dyDescent="0.25">
      <c r="L14125" s="38">
        <f>IF(AND(Colin!$G14125=$B$1,Colin!$H14125=$C$3),Colin!$I14125,)</f>
        <v>0</v>
      </c>
      <c r="M14125" s="38">
        <f>IF(AND(Colin!$G14125=$B$1,Colin!$H14125&lt;=$C$3),Colin!$I14125,)</f>
        <v>0</v>
      </c>
      <c r="N14125" s="38">
        <f>IF(AND(Colin!$G14125=$B$2,Colin!$H14125=$C$3),Colin!$I14125,)</f>
        <v>0</v>
      </c>
      <c r="O14125" s="38">
        <f>IF(AND(Colin!$G14125=$B$2,Colin!$H14125&lt;=$C$3),Colin!$I14125,)</f>
        <v>0</v>
      </c>
      <c r="P14125" s="38">
        <f>IF(Colin!$G14125&lt;$B$2,Colin!$I14125,0)</f>
        <v>0</v>
      </c>
      <c r="Q14125" s="38">
        <f>IF(Colin!$G14125&lt;$B$1,Colin!$I14125,0)</f>
        <v>0</v>
      </c>
    </row>
    <row r="14126" spans="12:17" x14ac:dyDescent="0.25">
      <c r="L14126" s="38">
        <f>IF(AND(Colin!$G14126=$B$1,Colin!$H14126=$C$3),Colin!$I14126,)</f>
        <v>0</v>
      </c>
      <c r="M14126" s="38">
        <f>IF(AND(Colin!$G14126=$B$1,Colin!$H14126&lt;=$C$3),Colin!$I14126,)</f>
        <v>0</v>
      </c>
      <c r="N14126" s="38">
        <f>IF(AND(Colin!$G14126=$B$2,Colin!$H14126=$C$3),Colin!$I14126,)</f>
        <v>0</v>
      </c>
      <c r="O14126" s="38">
        <f>IF(AND(Colin!$G14126=$B$2,Colin!$H14126&lt;=$C$3),Colin!$I14126,)</f>
        <v>0</v>
      </c>
      <c r="P14126" s="38">
        <f>IF(Colin!$G14126&lt;$B$2,Colin!$I14126,0)</f>
        <v>0</v>
      </c>
      <c r="Q14126" s="38">
        <f>IF(Colin!$G14126&lt;$B$1,Colin!$I14126,0)</f>
        <v>0</v>
      </c>
    </row>
    <row r="14127" spans="12:17" x14ac:dyDescent="0.25">
      <c r="L14127" s="38">
        <f>IF(AND(Colin!$G14127=$B$1,Colin!$H14127=$C$3),Colin!$I14127,)</f>
        <v>0</v>
      </c>
      <c r="M14127" s="38">
        <f>IF(AND(Colin!$G14127=$B$1,Colin!$H14127&lt;=$C$3),Colin!$I14127,)</f>
        <v>0</v>
      </c>
      <c r="N14127" s="38">
        <f>IF(AND(Colin!$G14127=$B$2,Colin!$H14127=$C$3),Colin!$I14127,)</f>
        <v>0</v>
      </c>
      <c r="O14127" s="38">
        <f>IF(AND(Colin!$G14127=$B$2,Colin!$H14127&lt;=$C$3),Colin!$I14127,)</f>
        <v>0</v>
      </c>
      <c r="P14127" s="38">
        <f>IF(Colin!$G14127&lt;$B$2,Colin!$I14127,0)</f>
        <v>0</v>
      </c>
      <c r="Q14127" s="38">
        <f>IF(Colin!$G14127&lt;$B$1,Colin!$I14127,0)</f>
        <v>0</v>
      </c>
    </row>
    <row r="14128" spans="12:17" x14ac:dyDescent="0.25">
      <c r="L14128" s="38">
        <f>IF(AND(Colin!$G14128=$B$1,Colin!$H14128=$C$3),Colin!$I14128,)</f>
        <v>0</v>
      </c>
      <c r="M14128" s="38">
        <f>IF(AND(Colin!$G14128=$B$1,Colin!$H14128&lt;=$C$3),Colin!$I14128,)</f>
        <v>0</v>
      </c>
      <c r="N14128" s="38">
        <f>IF(AND(Colin!$G14128=$B$2,Colin!$H14128=$C$3),Colin!$I14128,)</f>
        <v>0</v>
      </c>
      <c r="O14128" s="38">
        <f>IF(AND(Colin!$G14128=$B$2,Colin!$H14128&lt;=$C$3),Colin!$I14128,)</f>
        <v>0</v>
      </c>
      <c r="P14128" s="38">
        <f>IF(Colin!$G14128&lt;$B$2,Colin!$I14128,0)</f>
        <v>0</v>
      </c>
      <c r="Q14128" s="38">
        <f>IF(Colin!$G14128&lt;$B$1,Colin!$I14128,0)</f>
        <v>0</v>
      </c>
    </row>
    <row r="14129" spans="12:17" x14ac:dyDescent="0.25">
      <c r="L14129" s="38">
        <f>IF(AND(Colin!$G14129=$B$1,Colin!$H14129=$C$3),Colin!$I14129,)</f>
        <v>0</v>
      </c>
      <c r="M14129" s="38">
        <f>IF(AND(Colin!$G14129=$B$1,Colin!$H14129&lt;=$C$3),Colin!$I14129,)</f>
        <v>0</v>
      </c>
      <c r="N14129" s="38">
        <f>IF(AND(Colin!$G14129=$B$2,Colin!$H14129=$C$3),Colin!$I14129,)</f>
        <v>0</v>
      </c>
      <c r="O14129" s="38">
        <f>IF(AND(Colin!$G14129=$B$2,Colin!$H14129&lt;=$C$3),Colin!$I14129,)</f>
        <v>0</v>
      </c>
      <c r="P14129" s="38">
        <f>IF(Colin!$G14129&lt;$B$2,Colin!$I14129,0)</f>
        <v>0</v>
      </c>
      <c r="Q14129" s="38">
        <f>IF(Colin!$G14129&lt;$B$1,Colin!$I14129,0)</f>
        <v>0</v>
      </c>
    </row>
    <row r="14130" spans="12:17" x14ac:dyDescent="0.25">
      <c r="L14130" s="38">
        <f>IF(AND(Colin!$G14130=$B$1,Colin!$H14130=$C$3),Colin!$I14130,)</f>
        <v>0</v>
      </c>
      <c r="M14130" s="38">
        <f>IF(AND(Colin!$G14130=$B$1,Colin!$H14130&lt;=$C$3),Colin!$I14130,)</f>
        <v>0</v>
      </c>
      <c r="N14130" s="38">
        <f>IF(AND(Colin!$G14130=$B$2,Colin!$H14130=$C$3),Colin!$I14130,)</f>
        <v>0</v>
      </c>
      <c r="O14130" s="38">
        <f>IF(AND(Colin!$G14130=$B$2,Colin!$H14130&lt;=$C$3),Colin!$I14130,)</f>
        <v>0</v>
      </c>
      <c r="P14130" s="38">
        <f>IF(Colin!$G14130&lt;$B$2,Colin!$I14130,0)</f>
        <v>0</v>
      </c>
      <c r="Q14130" s="38">
        <f>IF(Colin!$G14130&lt;$B$1,Colin!$I14130,0)</f>
        <v>0</v>
      </c>
    </row>
    <row r="14131" spans="12:17" x14ac:dyDescent="0.25">
      <c r="L14131" s="38">
        <f>IF(AND(Colin!$G14131=$B$1,Colin!$H14131=$C$3),Colin!$I14131,)</f>
        <v>0</v>
      </c>
      <c r="M14131" s="38">
        <f>IF(AND(Colin!$G14131=$B$1,Colin!$H14131&lt;=$C$3),Colin!$I14131,)</f>
        <v>0</v>
      </c>
      <c r="N14131" s="38">
        <f>IF(AND(Colin!$G14131=$B$2,Colin!$H14131=$C$3),Colin!$I14131,)</f>
        <v>0</v>
      </c>
      <c r="O14131" s="38">
        <f>IF(AND(Colin!$G14131=$B$2,Colin!$H14131&lt;=$C$3),Colin!$I14131,)</f>
        <v>0</v>
      </c>
      <c r="P14131" s="38">
        <f>IF(Colin!$G14131&lt;$B$2,Colin!$I14131,0)</f>
        <v>0</v>
      </c>
      <c r="Q14131" s="38">
        <f>IF(Colin!$G14131&lt;$B$1,Colin!$I14131,0)</f>
        <v>0</v>
      </c>
    </row>
    <row r="14132" spans="12:17" x14ac:dyDescent="0.25">
      <c r="L14132" s="38">
        <f>IF(AND(Colin!$G14132=$B$1,Colin!$H14132=$C$3),Colin!$I14132,)</f>
        <v>0</v>
      </c>
      <c r="M14132" s="38">
        <f>IF(AND(Colin!$G14132=$B$1,Colin!$H14132&lt;=$C$3),Colin!$I14132,)</f>
        <v>0</v>
      </c>
      <c r="N14132" s="38">
        <f>IF(AND(Colin!$G14132=$B$2,Colin!$H14132=$C$3),Colin!$I14132,)</f>
        <v>0</v>
      </c>
      <c r="O14132" s="38">
        <f>IF(AND(Colin!$G14132=$B$2,Colin!$H14132&lt;=$C$3),Colin!$I14132,)</f>
        <v>0</v>
      </c>
      <c r="P14132" s="38">
        <f>IF(Colin!$G14132&lt;$B$2,Colin!$I14132,0)</f>
        <v>0</v>
      </c>
      <c r="Q14132" s="38">
        <f>IF(Colin!$G14132&lt;$B$1,Colin!$I14132,0)</f>
        <v>0</v>
      </c>
    </row>
    <row r="14133" spans="12:17" x14ac:dyDescent="0.25">
      <c r="L14133" s="38">
        <f>IF(AND(Colin!$G14133=$B$1,Colin!$H14133=$C$3),Colin!$I14133,)</f>
        <v>0</v>
      </c>
      <c r="M14133" s="38">
        <f>IF(AND(Colin!$G14133=$B$1,Colin!$H14133&lt;=$C$3),Colin!$I14133,)</f>
        <v>0</v>
      </c>
      <c r="N14133" s="38">
        <f>IF(AND(Colin!$G14133=$B$2,Colin!$H14133=$C$3),Colin!$I14133,)</f>
        <v>0</v>
      </c>
      <c r="O14133" s="38">
        <f>IF(AND(Colin!$G14133=$B$2,Colin!$H14133&lt;=$C$3),Colin!$I14133,)</f>
        <v>0</v>
      </c>
      <c r="P14133" s="38">
        <f>IF(Colin!$G14133&lt;$B$2,Colin!$I14133,0)</f>
        <v>0</v>
      </c>
      <c r="Q14133" s="38">
        <f>IF(Colin!$G14133&lt;$B$1,Colin!$I14133,0)</f>
        <v>0</v>
      </c>
    </row>
    <row r="14134" spans="12:17" x14ac:dyDescent="0.25">
      <c r="L14134" s="38">
        <f>IF(AND(Colin!$G14134=$B$1,Colin!$H14134=$C$3),Colin!$I14134,)</f>
        <v>0</v>
      </c>
      <c r="M14134" s="38">
        <f>IF(AND(Colin!$G14134=$B$1,Colin!$H14134&lt;=$C$3),Colin!$I14134,)</f>
        <v>0</v>
      </c>
      <c r="N14134" s="38">
        <f>IF(AND(Colin!$G14134=$B$2,Colin!$H14134=$C$3),Colin!$I14134,)</f>
        <v>0</v>
      </c>
      <c r="O14134" s="38">
        <f>IF(AND(Colin!$G14134=$B$2,Colin!$H14134&lt;=$C$3),Colin!$I14134,)</f>
        <v>0</v>
      </c>
      <c r="P14134" s="38">
        <f>IF(Colin!$G14134&lt;$B$2,Colin!$I14134,0)</f>
        <v>0</v>
      </c>
      <c r="Q14134" s="38">
        <f>IF(Colin!$G14134&lt;$B$1,Colin!$I14134,0)</f>
        <v>0</v>
      </c>
    </row>
    <row r="14135" spans="12:17" x14ac:dyDescent="0.25">
      <c r="L14135" s="38">
        <f>IF(AND(Colin!$G14135=$B$1,Colin!$H14135=$C$3),Colin!$I14135,)</f>
        <v>0</v>
      </c>
      <c r="M14135" s="38">
        <f>IF(AND(Colin!$G14135=$B$1,Colin!$H14135&lt;=$C$3),Colin!$I14135,)</f>
        <v>0</v>
      </c>
      <c r="N14135" s="38">
        <f>IF(AND(Colin!$G14135=$B$2,Colin!$H14135=$C$3),Colin!$I14135,)</f>
        <v>0</v>
      </c>
      <c r="O14135" s="38">
        <f>IF(AND(Colin!$G14135=$B$2,Colin!$H14135&lt;=$C$3),Colin!$I14135,)</f>
        <v>0</v>
      </c>
      <c r="P14135" s="38">
        <f>IF(Colin!$G14135&lt;$B$2,Colin!$I14135,0)</f>
        <v>0</v>
      </c>
      <c r="Q14135" s="38">
        <f>IF(Colin!$G14135&lt;$B$1,Colin!$I14135,0)</f>
        <v>0</v>
      </c>
    </row>
    <row r="14136" spans="12:17" x14ac:dyDescent="0.25">
      <c r="L14136" s="38">
        <f>IF(AND(Colin!$G14136=$B$1,Colin!$H14136=$C$3),Colin!$I14136,)</f>
        <v>0</v>
      </c>
      <c r="M14136" s="38">
        <f>IF(AND(Colin!$G14136=$B$1,Colin!$H14136&lt;=$C$3),Colin!$I14136,)</f>
        <v>0</v>
      </c>
      <c r="N14136" s="38">
        <f>IF(AND(Colin!$G14136=$B$2,Colin!$H14136=$C$3),Colin!$I14136,)</f>
        <v>0</v>
      </c>
      <c r="O14136" s="38">
        <f>IF(AND(Colin!$G14136=$B$2,Colin!$H14136&lt;=$C$3),Colin!$I14136,)</f>
        <v>0</v>
      </c>
      <c r="P14136" s="38">
        <f>IF(Colin!$G14136&lt;$B$2,Colin!$I14136,0)</f>
        <v>0</v>
      </c>
      <c r="Q14136" s="38">
        <f>IF(Colin!$G14136&lt;$B$1,Colin!$I14136,0)</f>
        <v>0</v>
      </c>
    </row>
    <row r="14137" spans="12:17" x14ac:dyDescent="0.25">
      <c r="L14137" s="38">
        <f>IF(AND(Colin!$G14137=$B$1,Colin!$H14137=$C$3),Colin!$I14137,)</f>
        <v>0</v>
      </c>
      <c r="M14137" s="38">
        <f>IF(AND(Colin!$G14137=$B$1,Colin!$H14137&lt;=$C$3),Colin!$I14137,)</f>
        <v>0</v>
      </c>
      <c r="N14137" s="38">
        <f>IF(AND(Colin!$G14137=$B$2,Colin!$H14137=$C$3),Colin!$I14137,)</f>
        <v>0</v>
      </c>
      <c r="O14137" s="38">
        <f>IF(AND(Colin!$G14137=$B$2,Colin!$H14137&lt;=$C$3),Colin!$I14137,)</f>
        <v>0</v>
      </c>
      <c r="P14137" s="38">
        <f>IF(Colin!$G14137&lt;$B$2,Colin!$I14137,0)</f>
        <v>0</v>
      </c>
      <c r="Q14137" s="38">
        <f>IF(Colin!$G14137&lt;$B$1,Colin!$I14137,0)</f>
        <v>0</v>
      </c>
    </row>
    <row r="14138" spans="12:17" x14ac:dyDescent="0.25">
      <c r="L14138" s="38">
        <f>IF(AND(Colin!$G14138=$B$1,Colin!$H14138=$C$3),Colin!$I14138,)</f>
        <v>0</v>
      </c>
      <c r="M14138" s="38">
        <f>IF(AND(Colin!$G14138=$B$1,Colin!$H14138&lt;=$C$3),Colin!$I14138,)</f>
        <v>0</v>
      </c>
      <c r="N14138" s="38">
        <f>IF(AND(Colin!$G14138=$B$2,Colin!$H14138=$C$3),Colin!$I14138,)</f>
        <v>0</v>
      </c>
      <c r="O14138" s="38">
        <f>IF(AND(Colin!$G14138=$B$2,Colin!$H14138&lt;=$C$3),Colin!$I14138,)</f>
        <v>0</v>
      </c>
      <c r="P14138" s="38">
        <f>IF(Colin!$G14138&lt;$B$2,Colin!$I14138,0)</f>
        <v>0</v>
      </c>
      <c r="Q14138" s="38">
        <f>IF(Colin!$G14138&lt;$B$1,Colin!$I14138,0)</f>
        <v>0</v>
      </c>
    </row>
    <row r="14139" spans="12:17" x14ac:dyDescent="0.25">
      <c r="L14139" s="38">
        <f>IF(AND(Colin!$G14139=$B$1,Colin!$H14139=$C$3),Colin!$I14139,)</f>
        <v>0</v>
      </c>
      <c r="M14139" s="38">
        <f>IF(AND(Colin!$G14139=$B$1,Colin!$H14139&lt;=$C$3),Colin!$I14139,)</f>
        <v>0</v>
      </c>
      <c r="N14139" s="38">
        <f>IF(AND(Colin!$G14139=$B$2,Colin!$H14139=$C$3),Colin!$I14139,)</f>
        <v>0</v>
      </c>
      <c r="O14139" s="38">
        <f>IF(AND(Colin!$G14139=$B$2,Colin!$H14139&lt;=$C$3),Colin!$I14139,)</f>
        <v>0</v>
      </c>
      <c r="P14139" s="38">
        <f>IF(Colin!$G14139&lt;$B$2,Colin!$I14139,0)</f>
        <v>0</v>
      </c>
      <c r="Q14139" s="38">
        <f>IF(Colin!$G14139&lt;$B$1,Colin!$I14139,0)</f>
        <v>0</v>
      </c>
    </row>
    <row r="14140" spans="12:17" x14ac:dyDescent="0.25">
      <c r="L14140" s="38">
        <f>IF(AND(Colin!$G14140=$B$1,Colin!$H14140=$C$3),Colin!$I14140,)</f>
        <v>0</v>
      </c>
      <c r="M14140" s="38">
        <f>IF(AND(Colin!$G14140=$B$1,Colin!$H14140&lt;=$C$3),Colin!$I14140,)</f>
        <v>0</v>
      </c>
      <c r="N14140" s="38">
        <f>IF(AND(Colin!$G14140=$B$2,Colin!$H14140=$C$3),Colin!$I14140,)</f>
        <v>0</v>
      </c>
      <c r="O14140" s="38">
        <f>IF(AND(Colin!$G14140=$B$2,Colin!$H14140&lt;=$C$3),Colin!$I14140,)</f>
        <v>0</v>
      </c>
      <c r="P14140" s="38">
        <f>IF(Colin!$G14140&lt;$B$2,Colin!$I14140,0)</f>
        <v>0</v>
      </c>
      <c r="Q14140" s="38">
        <f>IF(Colin!$G14140&lt;$B$1,Colin!$I14140,0)</f>
        <v>0</v>
      </c>
    </row>
    <row r="14141" spans="12:17" x14ac:dyDescent="0.25">
      <c r="L14141" s="38">
        <f>IF(AND(Colin!$G14141=$B$1,Colin!$H14141=$C$3),Colin!$I14141,)</f>
        <v>0</v>
      </c>
      <c r="M14141" s="38">
        <f>IF(AND(Colin!$G14141=$B$1,Colin!$H14141&lt;=$C$3),Colin!$I14141,)</f>
        <v>0</v>
      </c>
      <c r="N14141" s="38">
        <f>IF(AND(Colin!$G14141=$B$2,Colin!$H14141=$C$3),Colin!$I14141,)</f>
        <v>0</v>
      </c>
      <c r="O14141" s="38">
        <f>IF(AND(Colin!$G14141=$B$2,Colin!$H14141&lt;=$C$3),Colin!$I14141,)</f>
        <v>0</v>
      </c>
      <c r="P14141" s="38">
        <f>IF(Colin!$G14141&lt;$B$2,Colin!$I14141,0)</f>
        <v>0</v>
      </c>
      <c r="Q14141" s="38">
        <f>IF(Colin!$G14141&lt;$B$1,Colin!$I14141,0)</f>
        <v>0</v>
      </c>
    </row>
    <row r="14142" spans="12:17" x14ac:dyDescent="0.25">
      <c r="L14142" s="38">
        <f>IF(AND(Colin!$G14142=$B$1,Colin!$H14142=$C$3),Colin!$I14142,)</f>
        <v>0</v>
      </c>
      <c r="M14142" s="38">
        <f>IF(AND(Colin!$G14142=$B$1,Colin!$H14142&lt;=$C$3),Colin!$I14142,)</f>
        <v>0</v>
      </c>
      <c r="N14142" s="38">
        <f>IF(AND(Colin!$G14142=$B$2,Colin!$H14142=$C$3),Colin!$I14142,)</f>
        <v>0</v>
      </c>
      <c r="O14142" s="38">
        <f>IF(AND(Colin!$G14142=$B$2,Colin!$H14142&lt;=$C$3),Colin!$I14142,)</f>
        <v>0</v>
      </c>
      <c r="P14142" s="38">
        <f>IF(Colin!$G14142&lt;$B$2,Colin!$I14142,0)</f>
        <v>0</v>
      </c>
      <c r="Q14142" s="38">
        <f>IF(Colin!$G14142&lt;$B$1,Colin!$I14142,0)</f>
        <v>0</v>
      </c>
    </row>
    <row r="14143" spans="12:17" x14ac:dyDescent="0.25">
      <c r="L14143" s="38">
        <f>IF(AND(Colin!$G14143=$B$1,Colin!$H14143=$C$3),Colin!$I14143,)</f>
        <v>0</v>
      </c>
      <c r="M14143" s="38">
        <f>IF(AND(Colin!$G14143=$B$1,Colin!$H14143&lt;=$C$3),Colin!$I14143,)</f>
        <v>0</v>
      </c>
      <c r="N14143" s="38">
        <f>IF(AND(Colin!$G14143=$B$2,Colin!$H14143=$C$3),Colin!$I14143,)</f>
        <v>0</v>
      </c>
      <c r="O14143" s="38">
        <f>IF(AND(Colin!$G14143=$B$2,Colin!$H14143&lt;=$C$3),Colin!$I14143,)</f>
        <v>0</v>
      </c>
      <c r="P14143" s="38">
        <f>IF(Colin!$G14143&lt;$B$2,Colin!$I14143,0)</f>
        <v>0</v>
      </c>
      <c r="Q14143" s="38">
        <f>IF(Colin!$G14143&lt;$B$1,Colin!$I14143,0)</f>
        <v>0</v>
      </c>
    </row>
    <row r="14144" spans="12:17" x14ac:dyDescent="0.25">
      <c r="L14144" s="38">
        <f>IF(AND(Colin!$G14144=$B$1,Colin!$H14144=$C$3),Colin!$I14144,)</f>
        <v>0</v>
      </c>
      <c r="M14144" s="38">
        <f>IF(AND(Colin!$G14144=$B$1,Colin!$H14144&lt;=$C$3),Colin!$I14144,)</f>
        <v>0</v>
      </c>
      <c r="N14144" s="38">
        <f>IF(AND(Colin!$G14144=$B$2,Colin!$H14144=$C$3),Colin!$I14144,)</f>
        <v>0</v>
      </c>
      <c r="O14144" s="38">
        <f>IF(AND(Colin!$G14144=$B$2,Colin!$H14144&lt;=$C$3),Colin!$I14144,)</f>
        <v>0</v>
      </c>
      <c r="P14144" s="38">
        <f>IF(Colin!$G14144&lt;$B$2,Colin!$I14144,0)</f>
        <v>0</v>
      </c>
      <c r="Q14144" s="38">
        <f>IF(Colin!$G14144&lt;$B$1,Colin!$I14144,0)</f>
        <v>0</v>
      </c>
    </row>
    <row r="14145" spans="12:17" x14ac:dyDescent="0.25">
      <c r="L14145" s="38">
        <f>IF(AND(Colin!$G14145=$B$1,Colin!$H14145=$C$3),Colin!$I14145,)</f>
        <v>0</v>
      </c>
      <c r="M14145" s="38">
        <f>IF(AND(Colin!$G14145=$B$1,Colin!$H14145&lt;=$C$3),Colin!$I14145,)</f>
        <v>0</v>
      </c>
      <c r="N14145" s="38">
        <f>IF(AND(Colin!$G14145=$B$2,Colin!$H14145=$C$3),Colin!$I14145,)</f>
        <v>0</v>
      </c>
      <c r="O14145" s="38">
        <f>IF(AND(Colin!$G14145=$B$2,Colin!$H14145&lt;=$C$3),Colin!$I14145,)</f>
        <v>0</v>
      </c>
      <c r="P14145" s="38">
        <f>IF(Colin!$G14145&lt;$B$2,Colin!$I14145,0)</f>
        <v>0</v>
      </c>
      <c r="Q14145" s="38">
        <f>IF(Colin!$G14145&lt;$B$1,Colin!$I14145,0)</f>
        <v>0</v>
      </c>
    </row>
    <row r="14146" spans="12:17" x14ac:dyDescent="0.25">
      <c r="L14146" s="38">
        <f>IF(AND(Colin!$G14146=$B$1,Colin!$H14146=$C$3),Colin!$I14146,)</f>
        <v>0</v>
      </c>
      <c r="M14146" s="38">
        <f>IF(AND(Colin!$G14146=$B$1,Colin!$H14146&lt;=$C$3),Colin!$I14146,)</f>
        <v>0</v>
      </c>
      <c r="N14146" s="38">
        <f>IF(AND(Colin!$G14146=$B$2,Colin!$H14146=$C$3),Colin!$I14146,)</f>
        <v>0</v>
      </c>
      <c r="O14146" s="38">
        <f>IF(AND(Colin!$G14146=$B$2,Colin!$H14146&lt;=$C$3),Colin!$I14146,)</f>
        <v>0</v>
      </c>
      <c r="P14146" s="38">
        <f>IF(Colin!$G14146&lt;$B$2,Colin!$I14146,0)</f>
        <v>0</v>
      </c>
      <c r="Q14146" s="38">
        <f>IF(Colin!$G14146&lt;$B$1,Colin!$I14146,0)</f>
        <v>0</v>
      </c>
    </row>
    <row r="14147" spans="12:17" x14ac:dyDescent="0.25">
      <c r="L14147" s="38">
        <f>IF(AND(Colin!$G14147=$B$1,Colin!$H14147=$C$3),Colin!$I14147,)</f>
        <v>0</v>
      </c>
      <c r="M14147" s="38">
        <f>IF(AND(Colin!$G14147=$B$1,Colin!$H14147&lt;=$C$3),Colin!$I14147,)</f>
        <v>0</v>
      </c>
      <c r="N14147" s="38">
        <f>IF(AND(Colin!$G14147=$B$2,Colin!$H14147=$C$3),Colin!$I14147,)</f>
        <v>0</v>
      </c>
      <c r="O14147" s="38">
        <f>IF(AND(Colin!$G14147=$B$2,Colin!$H14147&lt;=$C$3),Colin!$I14147,)</f>
        <v>0</v>
      </c>
      <c r="P14147" s="38">
        <f>IF(Colin!$G14147&lt;$B$2,Colin!$I14147,0)</f>
        <v>0</v>
      </c>
      <c r="Q14147" s="38">
        <f>IF(Colin!$G14147&lt;$B$1,Colin!$I14147,0)</f>
        <v>0</v>
      </c>
    </row>
    <row r="14148" spans="12:17" x14ac:dyDescent="0.25">
      <c r="L14148" s="38">
        <f>IF(AND(Colin!$G14148=$B$1,Colin!$H14148=$C$3),Colin!$I14148,)</f>
        <v>0</v>
      </c>
      <c r="M14148" s="38">
        <f>IF(AND(Colin!$G14148=$B$1,Colin!$H14148&lt;=$C$3),Colin!$I14148,)</f>
        <v>0</v>
      </c>
      <c r="N14148" s="38">
        <f>IF(AND(Colin!$G14148=$B$2,Colin!$H14148=$C$3),Colin!$I14148,)</f>
        <v>0</v>
      </c>
      <c r="O14148" s="38">
        <f>IF(AND(Colin!$G14148=$B$2,Colin!$H14148&lt;=$C$3),Colin!$I14148,)</f>
        <v>0</v>
      </c>
      <c r="P14148" s="38">
        <f>IF(Colin!$G14148&lt;$B$2,Colin!$I14148,0)</f>
        <v>0</v>
      </c>
      <c r="Q14148" s="38">
        <f>IF(Colin!$G14148&lt;$B$1,Colin!$I14148,0)</f>
        <v>0</v>
      </c>
    </row>
    <row r="14149" spans="12:17" x14ac:dyDescent="0.25">
      <c r="L14149" s="38">
        <f>IF(AND(Colin!$G14149=$B$1,Colin!$H14149=$C$3),Colin!$I14149,)</f>
        <v>0</v>
      </c>
      <c r="M14149" s="38">
        <f>IF(AND(Colin!$G14149=$B$1,Colin!$H14149&lt;=$C$3),Colin!$I14149,)</f>
        <v>0</v>
      </c>
      <c r="N14149" s="38">
        <f>IF(AND(Colin!$G14149=$B$2,Colin!$H14149=$C$3),Colin!$I14149,)</f>
        <v>0</v>
      </c>
      <c r="O14149" s="38">
        <f>IF(AND(Colin!$G14149=$B$2,Colin!$H14149&lt;=$C$3),Colin!$I14149,)</f>
        <v>0</v>
      </c>
      <c r="P14149" s="38">
        <f>IF(Colin!$G14149&lt;$B$2,Colin!$I14149,0)</f>
        <v>0</v>
      </c>
      <c r="Q14149" s="38">
        <f>IF(Colin!$G14149&lt;$B$1,Colin!$I14149,0)</f>
        <v>0</v>
      </c>
    </row>
    <row r="14150" spans="12:17" x14ac:dyDescent="0.25">
      <c r="L14150" s="38">
        <f>IF(AND(Colin!$G14150=$B$1,Colin!$H14150=$C$3),Colin!$I14150,)</f>
        <v>0</v>
      </c>
      <c r="M14150" s="38">
        <f>IF(AND(Colin!$G14150=$B$1,Colin!$H14150&lt;=$C$3),Colin!$I14150,)</f>
        <v>0</v>
      </c>
      <c r="N14150" s="38">
        <f>IF(AND(Colin!$G14150=$B$2,Colin!$H14150=$C$3),Colin!$I14150,)</f>
        <v>0</v>
      </c>
      <c r="O14150" s="38">
        <f>IF(AND(Colin!$G14150=$B$2,Colin!$H14150&lt;=$C$3),Colin!$I14150,)</f>
        <v>0</v>
      </c>
      <c r="P14150" s="38">
        <f>IF(Colin!$G14150&lt;$B$2,Colin!$I14150,0)</f>
        <v>0</v>
      </c>
      <c r="Q14150" s="38">
        <f>IF(Colin!$G14150&lt;$B$1,Colin!$I14150,0)</f>
        <v>0</v>
      </c>
    </row>
    <row r="14151" spans="12:17" x14ac:dyDescent="0.25">
      <c r="L14151" s="38">
        <f>IF(AND(Colin!$G14151=$B$1,Colin!$H14151=$C$3),Colin!$I14151,)</f>
        <v>0</v>
      </c>
      <c r="M14151" s="38">
        <f>IF(AND(Colin!$G14151=$B$1,Colin!$H14151&lt;=$C$3),Colin!$I14151,)</f>
        <v>0</v>
      </c>
      <c r="N14151" s="38">
        <f>IF(AND(Colin!$G14151=$B$2,Colin!$H14151=$C$3),Colin!$I14151,)</f>
        <v>0</v>
      </c>
      <c r="O14151" s="38">
        <f>IF(AND(Colin!$G14151=$B$2,Colin!$H14151&lt;=$C$3),Colin!$I14151,)</f>
        <v>0</v>
      </c>
      <c r="P14151" s="38">
        <f>IF(Colin!$G14151&lt;$B$2,Colin!$I14151,0)</f>
        <v>0</v>
      </c>
      <c r="Q14151" s="38">
        <f>IF(Colin!$G14151&lt;$B$1,Colin!$I14151,0)</f>
        <v>0</v>
      </c>
    </row>
    <row r="14152" spans="12:17" x14ac:dyDescent="0.25">
      <c r="L14152" s="38">
        <f>IF(AND(Colin!$G14152=$B$1,Colin!$H14152=$C$3),Colin!$I14152,)</f>
        <v>0</v>
      </c>
      <c r="M14152" s="38">
        <f>IF(AND(Colin!$G14152=$B$1,Colin!$H14152&lt;=$C$3),Colin!$I14152,)</f>
        <v>0</v>
      </c>
      <c r="N14152" s="38">
        <f>IF(AND(Colin!$G14152=$B$2,Colin!$H14152=$C$3),Colin!$I14152,)</f>
        <v>0</v>
      </c>
      <c r="O14152" s="38">
        <f>IF(AND(Colin!$G14152=$B$2,Colin!$H14152&lt;=$C$3),Colin!$I14152,)</f>
        <v>0</v>
      </c>
      <c r="P14152" s="38">
        <f>IF(Colin!$G14152&lt;$B$2,Colin!$I14152,0)</f>
        <v>0</v>
      </c>
      <c r="Q14152" s="38">
        <f>IF(Colin!$G14152&lt;$B$1,Colin!$I14152,0)</f>
        <v>0</v>
      </c>
    </row>
    <row r="14153" spans="12:17" x14ac:dyDescent="0.25">
      <c r="L14153" s="38">
        <f>IF(AND(Colin!$G14153=$B$1,Colin!$H14153=$C$3),Colin!$I14153,)</f>
        <v>0</v>
      </c>
      <c r="M14153" s="38">
        <f>IF(AND(Colin!$G14153=$B$1,Colin!$H14153&lt;=$C$3),Colin!$I14153,)</f>
        <v>0</v>
      </c>
      <c r="N14153" s="38">
        <f>IF(AND(Colin!$G14153=$B$2,Colin!$H14153=$C$3),Colin!$I14153,)</f>
        <v>0</v>
      </c>
      <c r="O14153" s="38">
        <f>IF(AND(Colin!$G14153=$B$2,Colin!$H14153&lt;=$C$3),Colin!$I14153,)</f>
        <v>0</v>
      </c>
      <c r="P14153" s="38">
        <f>IF(Colin!$G14153&lt;$B$2,Colin!$I14153,0)</f>
        <v>0</v>
      </c>
      <c r="Q14153" s="38">
        <f>IF(Colin!$G14153&lt;$B$1,Colin!$I14153,0)</f>
        <v>0</v>
      </c>
    </row>
    <row r="14154" spans="12:17" x14ac:dyDescent="0.25">
      <c r="L14154" s="38">
        <f>IF(AND(Colin!$G14154=$B$1,Colin!$H14154=$C$3),Colin!$I14154,)</f>
        <v>0</v>
      </c>
      <c r="M14154" s="38">
        <f>IF(AND(Colin!$G14154=$B$1,Colin!$H14154&lt;=$C$3),Colin!$I14154,)</f>
        <v>0</v>
      </c>
      <c r="N14154" s="38">
        <f>IF(AND(Colin!$G14154=$B$2,Colin!$H14154=$C$3),Colin!$I14154,)</f>
        <v>0</v>
      </c>
      <c r="O14154" s="38">
        <f>IF(AND(Colin!$G14154=$B$2,Colin!$H14154&lt;=$C$3),Colin!$I14154,)</f>
        <v>0</v>
      </c>
      <c r="P14154" s="38">
        <f>IF(Colin!$G14154&lt;$B$2,Colin!$I14154,0)</f>
        <v>0</v>
      </c>
      <c r="Q14154" s="38">
        <f>IF(Colin!$G14154&lt;$B$1,Colin!$I14154,0)</f>
        <v>0</v>
      </c>
    </row>
    <row r="14155" spans="12:17" x14ac:dyDescent="0.25">
      <c r="L14155" s="38">
        <f>IF(AND(Colin!$G14155=$B$1,Colin!$H14155=$C$3),Colin!$I14155,)</f>
        <v>0</v>
      </c>
      <c r="M14155" s="38">
        <f>IF(AND(Colin!$G14155=$B$1,Colin!$H14155&lt;=$C$3),Colin!$I14155,)</f>
        <v>0</v>
      </c>
      <c r="N14155" s="38">
        <f>IF(AND(Colin!$G14155=$B$2,Colin!$H14155=$C$3),Colin!$I14155,)</f>
        <v>0</v>
      </c>
      <c r="O14155" s="38">
        <f>IF(AND(Colin!$G14155=$B$2,Colin!$H14155&lt;=$C$3),Colin!$I14155,)</f>
        <v>0</v>
      </c>
      <c r="P14155" s="38">
        <f>IF(Colin!$G14155&lt;$B$2,Colin!$I14155,0)</f>
        <v>0</v>
      </c>
      <c r="Q14155" s="38">
        <f>IF(Colin!$G14155&lt;$B$1,Colin!$I14155,0)</f>
        <v>0</v>
      </c>
    </row>
    <row r="14156" spans="12:17" x14ac:dyDescent="0.25">
      <c r="L14156" s="38">
        <f>IF(AND(Colin!$G14156=$B$1,Colin!$H14156=$C$3),Colin!$I14156,)</f>
        <v>0</v>
      </c>
      <c r="M14156" s="38">
        <f>IF(AND(Colin!$G14156=$B$1,Colin!$H14156&lt;=$C$3),Colin!$I14156,)</f>
        <v>0</v>
      </c>
      <c r="N14156" s="38">
        <f>IF(AND(Colin!$G14156=$B$2,Colin!$H14156=$C$3),Colin!$I14156,)</f>
        <v>0</v>
      </c>
      <c r="O14156" s="38">
        <f>IF(AND(Colin!$G14156=$B$2,Colin!$H14156&lt;=$C$3),Colin!$I14156,)</f>
        <v>0</v>
      </c>
      <c r="P14156" s="38">
        <f>IF(Colin!$G14156&lt;$B$2,Colin!$I14156,0)</f>
        <v>0</v>
      </c>
      <c r="Q14156" s="38">
        <f>IF(Colin!$G14156&lt;$B$1,Colin!$I14156,0)</f>
        <v>0</v>
      </c>
    </row>
    <row r="14157" spans="12:17" x14ac:dyDescent="0.25">
      <c r="L14157" s="38">
        <f>IF(AND(Colin!$G14157=$B$1,Colin!$H14157=$C$3),Colin!$I14157,)</f>
        <v>0</v>
      </c>
      <c r="M14157" s="38">
        <f>IF(AND(Colin!$G14157=$B$1,Colin!$H14157&lt;=$C$3),Colin!$I14157,)</f>
        <v>0</v>
      </c>
      <c r="N14157" s="38">
        <f>IF(AND(Colin!$G14157=$B$2,Colin!$H14157=$C$3),Colin!$I14157,)</f>
        <v>0</v>
      </c>
      <c r="O14157" s="38">
        <f>IF(AND(Colin!$G14157=$B$2,Colin!$H14157&lt;=$C$3),Colin!$I14157,)</f>
        <v>0</v>
      </c>
      <c r="P14157" s="38">
        <f>IF(Colin!$G14157&lt;$B$2,Colin!$I14157,0)</f>
        <v>0</v>
      </c>
      <c r="Q14157" s="38">
        <f>IF(Colin!$G14157&lt;$B$1,Colin!$I14157,0)</f>
        <v>0</v>
      </c>
    </row>
    <row r="14158" spans="12:17" x14ac:dyDescent="0.25">
      <c r="L14158" s="38">
        <f>IF(AND(Colin!$G14158=$B$1,Colin!$H14158=$C$3),Colin!$I14158,)</f>
        <v>0</v>
      </c>
      <c r="M14158" s="38">
        <f>IF(AND(Colin!$G14158=$B$1,Colin!$H14158&lt;=$C$3),Colin!$I14158,)</f>
        <v>0</v>
      </c>
      <c r="N14158" s="38">
        <f>IF(AND(Colin!$G14158=$B$2,Colin!$H14158=$C$3),Colin!$I14158,)</f>
        <v>0</v>
      </c>
      <c r="O14158" s="38">
        <f>IF(AND(Colin!$G14158=$B$2,Colin!$H14158&lt;=$C$3),Colin!$I14158,)</f>
        <v>0</v>
      </c>
      <c r="P14158" s="38">
        <f>IF(Colin!$G14158&lt;$B$2,Colin!$I14158,0)</f>
        <v>0</v>
      </c>
      <c r="Q14158" s="38">
        <f>IF(Colin!$G14158&lt;$B$1,Colin!$I14158,0)</f>
        <v>0</v>
      </c>
    </row>
    <row r="14159" spans="12:17" x14ac:dyDescent="0.25">
      <c r="L14159" s="38">
        <f>IF(AND(Colin!$G14159=$B$1,Colin!$H14159=$C$3),Colin!$I14159,)</f>
        <v>0</v>
      </c>
      <c r="M14159" s="38">
        <f>IF(AND(Colin!$G14159=$B$1,Colin!$H14159&lt;=$C$3),Colin!$I14159,)</f>
        <v>0</v>
      </c>
      <c r="N14159" s="38">
        <f>IF(AND(Colin!$G14159=$B$2,Colin!$H14159=$C$3),Colin!$I14159,)</f>
        <v>0</v>
      </c>
      <c r="O14159" s="38">
        <f>IF(AND(Colin!$G14159=$B$2,Colin!$H14159&lt;=$C$3),Colin!$I14159,)</f>
        <v>0</v>
      </c>
      <c r="P14159" s="38">
        <f>IF(Colin!$G14159&lt;$B$2,Colin!$I14159,0)</f>
        <v>0</v>
      </c>
      <c r="Q14159" s="38">
        <f>IF(Colin!$G14159&lt;$B$1,Colin!$I14159,0)</f>
        <v>0</v>
      </c>
    </row>
    <row r="14160" spans="12:17" x14ac:dyDescent="0.25">
      <c r="L14160" s="38">
        <f>IF(AND(Colin!$G14160=$B$1,Colin!$H14160=$C$3),Colin!$I14160,)</f>
        <v>0</v>
      </c>
      <c r="M14160" s="38">
        <f>IF(AND(Colin!$G14160=$B$1,Colin!$H14160&lt;=$C$3),Colin!$I14160,)</f>
        <v>0</v>
      </c>
      <c r="N14160" s="38">
        <f>IF(AND(Colin!$G14160=$B$2,Colin!$H14160=$C$3),Colin!$I14160,)</f>
        <v>0</v>
      </c>
      <c r="O14160" s="38">
        <f>IF(AND(Colin!$G14160=$B$2,Colin!$H14160&lt;=$C$3),Colin!$I14160,)</f>
        <v>0</v>
      </c>
      <c r="P14160" s="38">
        <f>IF(Colin!$G14160&lt;$B$2,Colin!$I14160,0)</f>
        <v>0</v>
      </c>
      <c r="Q14160" s="38">
        <f>IF(Colin!$G14160&lt;$B$1,Colin!$I14160,0)</f>
        <v>0</v>
      </c>
    </row>
    <row r="14161" spans="12:17" x14ac:dyDescent="0.25">
      <c r="L14161" s="38">
        <f>IF(AND(Colin!$G14161=$B$1,Colin!$H14161=$C$3),Colin!$I14161,)</f>
        <v>0</v>
      </c>
      <c r="M14161" s="38">
        <f>IF(AND(Colin!$G14161=$B$1,Colin!$H14161&lt;=$C$3),Colin!$I14161,)</f>
        <v>0</v>
      </c>
      <c r="N14161" s="38">
        <f>IF(AND(Colin!$G14161=$B$2,Colin!$H14161=$C$3),Colin!$I14161,)</f>
        <v>0</v>
      </c>
      <c r="O14161" s="38">
        <f>IF(AND(Colin!$G14161=$B$2,Colin!$H14161&lt;=$C$3),Colin!$I14161,)</f>
        <v>0</v>
      </c>
      <c r="P14161" s="38">
        <f>IF(Colin!$G14161&lt;$B$2,Colin!$I14161,0)</f>
        <v>0</v>
      </c>
      <c r="Q14161" s="38">
        <f>IF(Colin!$G14161&lt;$B$1,Colin!$I14161,0)</f>
        <v>0</v>
      </c>
    </row>
    <row r="14162" spans="12:17" x14ac:dyDescent="0.25">
      <c r="L14162" s="38">
        <f>IF(AND(Colin!$G14162=$B$1,Colin!$H14162=$C$3),Colin!$I14162,)</f>
        <v>0</v>
      </c>
      <c r="M14162" s="38">
        <f>IF(AND(Colin!$G14162=$B$1,Colin!$H14162&lt;=$C$3),Colin!$I14162,)</f>
        <v>0</v>
      </c>
      <c r="N14162" s="38">
        <f>IF(AND(Colin!$G14162=$B$2,Colin!$H14162=$C$3),Colin!$I14162,)</f>
        <v>0</v>
      </c>
      <c r="O14162" s="38">
        <f>IF(AND(Colin!$G14162=$B$2,Colin!$H14162&lt;=$C$3),Colin!$I14162,)</f>
        <v>0</v>
      </c>
      <c r="P14162" s="38">
        <f>IF(Colin!$G14162&lt;$B$2,Colin!$I14162,0)</f>
        <v>0</v>
      </c>
      <c r="Q14162" s="38">
        <f>IF(Colin!$G14162&lt;$B$1,Colin!$I14162,0)</f>
        <v>0</v>
      </c>
    </row>
    <row r="14163" spans="12:17" x14ac:dyDescent="0.25">
      <c r="L14163" s="38">
        <f>IF(AND(Colin!$G14163=$B$1,Colin!$H14163=$C$3),Colin!$I14163,)</f>
        <v>0</v>
      </c>
      <c r="M14163" s="38">
        <f>IF(AND(Colin!$G14163=$B$1,Colin!$H14163&lt;=$C$3),Colin!$I14163,)</f>
        <v>0</v>
      </c>
      <c r="N14163" s="38">
        <f>IF(AND(Colin!$G14163=$B$2,Colin!$H14163=$C$3),Colin!$I14163,)</f>
        <v>0</v>
      </c>
      <c r="O14163" s="38">
        <f>IF(AND(Colin!$G14163=$B$2,Colin!$H14163&lt;=$C$3),Colin!$I14163,)</f>
        <v>0</v>
      </c>
      <c r="P14163" s="38">
        <f>IF(Colin!$G14163&lt;$B$2,Colin!$I14163,0)</f>
        <v>0</v>
      </c>
      <c r="Q14163" s="38">
        <f>IF(Colin!$G14163&lt;$B$1,Colin!$I14163,0)</f>
        <v>0</v>
      </c>
    </row>
    <row r="14164" spans="12:17" x14ac:dyDescent="0.25">
      <c r="L14164" s="38">
        <f>IF(AND(Colin!$G14164=$B$1,Colin!$H14164=$C$3),Colin!$I14164,)</f>
        <v>0</v>
      </c>
      <c r="M14164" s="38">
        <f>IF(AND(Colin!$G14164=$B$1,Colin!$H14164&lt;=$C$3),Colin!$I14164,)</f>
        <v>0</v>
      </c>
      <c r="N14164" s="38">
        <f>IF(AND(Colin!$G14164=$B$2,Colin!$H14164=$C$3),Colin!$I14164,)</f>
        <v>0</v>
      </c>
      <c r="O14164" s="38">
        <f>IF(AND(Colin!$G14164=$B$2,Colin!$H14164&lt;=$C$3),Colin!$I14164,)</f>
        <v>0</v>
      </c>
      <c r="P14164" s="38">
        <f>IF(Colin!$G14164&lt;$B$2,Colin!$I14164,0)</f>
        <v>0</v>
      </c>
      <c r="Q14164" s="38">
        <f>IF(Colin!$G14164&lt;$B$1,Colin!$I14164,0)</f>
        <v>0</v>
      </c>
    </row>
    <row r="14165" spans="12:17" x14ac:dyDescent="0.25">
      <c r="L14165" s="38">
        <f>IF(AND(Colin!$G14165=$B$1,Colin!$H14165=$C$3),Colin!$I14165,)</f>
        <v>0</v>
      </c>
      <c r="M14165" s="38">
        <f>IF(AND(Colin!$G14165=$B$1,Colin!$H14165&lt;=$C$3),Colin!$I14165,)</f>
        <v>0</v>
      </c>
      <c r="N14165" s="38">
        <f>IF(AND(Colin!$G14165=$B$2,Colin!$H14165=$C$3),Colin!$I14165,)</f>
        <v>0</v>
      </c>
      <c r="O14165" s="38">
        <f>IF(AND(Colin!$G14165=$B$2,Colin!$H14165&lt;=$C$3),Colin!$I14165,)</f>
        <v>0</v>
      </c>
      <c r="P14165" s="38">
        <f>IF(Colin!$G14165&lt;$B$2,Colin!$I14165,0)</f>
        <v>0</v>
      </c>
      <c r="Q14165" s="38">
        <f>IF(Colin!$G14165&lt;$B$1,Colin!$I14165,0)</f>
        <v>0</v>
      </c>
    </row>
    <row r="14166" spans="12:17" x14ac:dyDescent="0.25">
      <c r="L14166" s="38">
        <f>IF(AND(Colin!$G14166=$B$1,Colin!$H14166=$C$3),Colin!$I14166,)</f>
        <v>0</v>
      </c>
      <c r="M14166" s="38">
        <f>IF(AND(Colin!$G14166=$B$1,Colin!$H14166&lt;=$C$3),Colin!$I14166,)</f>
        <v>0</v>
      </c>
      <c r="N14166" s="38">
        <f>IF(AND(Colin!$G14166=$B$2,Colin!$H14166=$C$3),Colin!$I14166,)</f>
        <v>0</v>
      </c>
      <c r="O14166" s="38">
        <f>IF(AND(Colin!$G14166=$B$2,Colin!$H14166&lt;=$C$3),Colin!$I14166,)</f>
        <v>0</v>
      </c>
      <c r="P14166" s="38">
        <f>IF(Colin!$G14166&lt;$B$2,Colin!$I14166,0)</f>
        <v>0</v>
      </c>
      <c r="Q14166" s="38">
        <f>IF(Colin!$G14166&lt;$B$1,Colin!$I14166,0)</f>
        <v>0</v>
      </c>
    </row>
    <row r="14167" spans="12:17" x14ac:dyDescent="0.25">
      <c r="L14167" s="38">
        <f>IF(AND(Colin!$G14167=$B$1,Colin!$H14167=$C$3),Colin!$I14167,)</f>
        <v>0</v>
      </c>
      <c r="M14167" s="38">
        <f>IF(AND(Colin!$G14167=$B$1,Colin!$H14167&lt;=$C$3),Colin!$I14167,)</f>
        <v>0</v>
      </c>
      <c r="N14167" s="38">
        <f>IF(AND(Colin!$G14167=$B$2,Colin!$H14167=$C$3),Colin!$I14167,)</f>
        <v>0</v>
      </c>
      <c r="O14167" s="38">
        <f>IF(AND(Colin!$G14167=$B$2,Colin!$H14167&lt;=$C$3),Colin!$I14167,)</f>
        <v>0</v>
      </c>
      <c r="P14167" s="38">
        <f>IF(Colin!$G14167&lt;$B$2,Colin!$I14167,0)</f>
        <v>0</v>
      </c>
      <c r="Q14167" s="38">
        <f>IF(Colin!$G14167&lt;$B$1,Colin!$I14167,0)</f>
        <v>0</v>
      </c>
    </row>
    <row r="14168" spans="12:17" x14ac:dyDescent="0.25">
      <c r="L14168" s="38">
        <f>IF(AND(Colin!$G14168=$B$1,Colin!$H14168=$C$3),Colin!$I14168,)</f>
        <v>0</v>
      </c>
      <c r="M14168" s="38">
        <f>IF(AND(Colin!$G14168=$B$1,Colin!$H14168&lt;=$C$3),Colin!$I14168,)</f>
        <v>0</v>
      </c>
      <c r="N14168" s="38">
        <f>IF(AND(Colin!$G14168=$B$2,Colin!$H14168=$C$3),Colin!$I14168,)</f>
        <v>0</v>
      </c>
      <c r="O14168" s="38">
        <f>IF(AND(Colin!$G14168=$B$2,Colin!$H14168&lt;=$C$3),Colin!$I14168,)</f>
        <v>0</v>
      </c>
      <c r="P14168" s="38">
        <f>IF(Colin!$G14168&lt;$B$2,Colin!$I14168,0)</f>
        <v>0</v>
      </c>
      <c r="Q14168" s="38">
        <f>IF(Colin!$G14168&lt;$B$1,Colin!$I14168,0)</f>
        <v>0</v>
      </c>
    </row>
    <row r="14169" spans="12:17" x14ac:dyDescent="0.25">
      <c r="L14169" s="38">
        <f>IF(AND(Colin!$G14169=$B$1,Colin!$H14169=$C$3),Colin!$I14169,)</f>
        <v>0</v>
      </c>
      <c r="M14169" s="38">
        <f>IF(AND(Colin!$G14169=$B$1,Colin!$H14169&lt;=$C$3),Colin!$I14169,)</f>
        <v>0</v>
      </c>
      <c r="N14169" s="38">
        <f>IF(AND(Colin!$G14169=$B$2,Colin!$H14169=$C$3),Colin!$I14169,)</f>
        <v>0</v>
      </c>
      <c r="O14169" s="38">
        <f>IF(AND(Colin!$G14169=$B$2,Colin!$H14169&lt;=$C$3),Colin!$I14169,)</f>
        <v>0</v>
      </c>
      <c r="P14169" s="38">
        <f>IF(Colin!$G14169&lt;$B$2,Colin!$I14169,0)</f>
        <v>0</v>
      </c>
      <c r="Q14169" s="38">
        <f>IF(Colin!$G14169&lt;$B$1,Colin!$I14169,0)</f>
        <v>0</v>
      </c>
    </row>
    <row r="14170" spans="12:17" x14ac:dyDescent="0.25">
      <c r="L14170" s="38">
        <f>IF(AND(Colin!$G14170=$B$1,Colin!$H14170=$C$3),Colin!$I14170,)</f>
        <v>0</v>
      </c>
      <c r="M14170" s="38">
        <f>IF(AND(Colin!$G14170=$B$1,Colin!$H14170&lt;=$C$3),Colin!$I14170,)</f>
        <v>0</v>
      </c>
      <c r="N14170" s="38">
        <f>IF(AND(Colin!$G14170=$B$2,Colin!$H14170=$C$3),Colin!$I14170,)</f>
        <v>0</v>
      </c>
      <c r="O14170" s="38">
        <f>IF(AND(Colin!$G14170=$B$2,Colin!$H14170&lt;=$C$3),Colin!$I14170,)</f>
        <v>0</v>
      </c>
      <c r="P14170" s="38">
        <f>IF(Colin!$G14170&lt;$B$2,Colin!$I14170,0)</f>
        <v>0</v>
      </c>
      <c r="Q14170" s="38">
        <f>IF(Colin!$G14170&lt;$B$1,Colin!$I14170,0)</f>
        <v>0</v>
      </c>
    </row>
    <row r="14171" spans="12:17" x14ac:dyDescent="0.25">
      <c r="L14171" s="38">
        <f>IF(AND(Colin!$G14171=$B$1,Colin!$H14171=$C$3),Colin!$I14171,)</f>
        <v>0</v>
      </c>
      <c r="M14171" s="38">
        <f>IF(AND(Colin!$G14171=$B$1,Colin!$H14171&lt;=$C$3),Colin!$I14171,)</f>
        <v>0</v>
      </c>
      <c r="N14171" s="38">
        <f>IF(AND(Colin!$G14171=$B$2,Colin!$H14171=$C$3),Colin!$I14171,)</f>
        <v>0</v>
      </c>
      <c r="O14171" s="38">
        <f>IF(AND(Colin!$G14171=$B$2,Colin!$H14171&lt;=$C$3),Colin!$I14171,)</f>
        <v>0</v>
      </c>
      <c r="P14171" s="38">
        <f>IF(Colin!$G14171&lt;$B$2,Colin!$I14171,0)</f>
        <v>0</v>
      </c>
      <c r="Q14171" s="38">
        <f>IF(Colin!$G14171&lt;$B$1,Colin!$I14171,0)</f>
        <v>0</v>
      </c>
    </row>
    <row r="14172" spans="12:17" x14ac:dyDescent="0.25">
      <c r="L14172" s="38">
        <f>IF(AND(Colin!$G14172=$B$1,Colin!$H14172=$C$3),Colin!$I14172,)</f>
        <v>0</v>
      </c>
      <c r="M14172" s="38">
        <f>IF(AND(Colin!$G14172=$B$1,Colin!$H14172&lt;=$C$3),Colin!$I14172,)</f>
        <v>0</v>
      </c>
      <c r="N14172" s="38">
        <f>IF(AND(Colin!$G14172=$B$2,Colin!$H14172=$C$3),Colin!$I14172,)</f>
        <v>0</v>
      </c>
      <c r="O14172" s="38">
        <f>IF(AND(Colin!$G14172=$B$2,Colin!$H14172&lt;=$C$3),Colin!$I14172,)</f>
        <v>0</v>
      </c>
      <c r="P14172" s="38">
        <f>IF(Colin!$G14172&lt;$B$2,Colin!$I14172,0)</f>
        <v>0</v>
      </c>
      <c r="Q14172" s="38">
        <f>IF(Colin!$G14172&lt;$B$1,Colin!$I14172,0)</f>
        <v>0</v>
      </c>
    </row>
    <row r="14173" spans="12:17" x14ac:dyDescent="0.25">
      <c r="L14173" s="38">
        <f>IF(AND(Colin!$G14173=$B$1,Colin!$H14173=$C$3),Colin!$I14173,)</f>
        <v>0</v>
      </c>
      <c r="M14173" s="38">
        <f>IF(AND(Colin!$G14173=$B$1,Colin!$H14173&lt;=$C$3),Colin!$I14173,)</f>
        <v>0</v>
      </c>
      <c r="N14173" s="38">
        <f>IF(AND(Colin!$G14173=$B$2,Colin!$H14173=$C$3),Colin!$I14173,)</f>
        <v>0</v>
      </c>
      <c r="O14173" s="38">
        <f>IF(AND(Colin!$G14173=$B$2,Colin!$H14173&lt;=$C$3),Colin!$I14173,)</f>
        <v>0</v>
      </c>
      <c r="P14173" s="38">
        <f>IF(Colin!$G14173&lt;$B$2,Colin!$I14173,0)</f>
        <v>0</v>
      </c>
      <c r="Q14173" s="38">
        <f>IF(Colin!$G14173&lt;$B$1,Colin!$I14173,0)</f>
        <v>0</v>
      </c>
    </row>
    <row r="14174" spans="12:17" x14ac:dyDescent="0.25">
      <c r="L14174" s="38">
        <f>IF(AND(Colin!$G14174=$B$1,Colin!$H14174=$C$3),Colin!$I14174,)</f>
        <v>0</v>
      </c>
      <c r="M14174" s="38">
        <f>IF(AND(Colin!$G14174=$B$1,Colin!$H14174&lt;=$C$3),Colin!$I14174,)</f>
        <v>0</v>
      </c>
      <c r="N14174" s="38">
        <f>IF(AND(Colin!$G14174=$B$2,Colin!$H14174=$C$3),Colin!$I14174,)</f>
        <v>0</v>
      </c>
      <c r="O14174" s="38">
        <f>IF(AND(Colin!$G14174=$B$2,Colin!$H14174&lt;=$C$3),Colin!$I14174,)</f>
        <v>0</v>
      </c>
      <c r="P14174" s="38">
        <f>IF(Colin!$G14174&lt;$B$2,Colin!$I14174,0)</f>
        <v>0</v>
      </c>
      <c r="Q14174" s="38">
        <f>IF(Colin!$G14174&lt;$B$1,Colin!$I14174,0)</f>
        <v>0</v>
      </c>
    </row>
    <row r="14175" spans="12:17" x14ac:dyDescent="0.25">
      <c r="L14175" s="38">
        <f>IF(AND(Colin!$G14175=$B$1,Colin!$H14175=$C$3),Colin!$I14175,)</f>
        <v>0</v>
      </c>
      <c r="M14175" s="38">
        <f>IF(AND(Colin!$G14175=$B$1,Colin!$H14175&lt;=$C$3),Colin!$I14175,)</f>
        <v>0</v>
      </c>
      <c r="N14175" s="38">
        <f>IF(AND(Colin!$G14175=$B$2,Colin!$H14175=$C$3),Colin!$I14175,)</f>
        <v>0</v>
      </c>
      <c r="O14175" s="38">
        <f>IF(AND(Colin!$G14175=$B$2,Colin!$H14175&lt;=$C$3),Colin!$I14175,)</f>
        <v>0</v>
      </c>
      <c r="P14175" s="38">
        <f>IF(Colin!$G14175&lt;$B$2,Colin!$I14175,0)</f>
        <v>0</v>
      </c>
      <c r="Q14175" s="38">
        <f>IF(Colin!$G14175&lt;$B$1,Colin!$I14175,0)</f>
        <v>0</v>
      </c>
    </row>
    <row r="14176" spans="12:17" x14ac:dyDescent="0.25">
      <c r="L14176" s="38">
        <f>IF(AND(Colin!$G14176=$B$1,Colin!$H14176=$C$3),Colin!$I14176,)</f>
        <v>0</v>
      </c>
      <c r="M14176" s="38">
        <f>IF(AND(Colin!$G14176=$B$1,Colin!$H14176&lt;=$C$3),Colin!$I14176,)</f>
        <v>0</v>
      </c>
      <c r="N14176" s="38">
        <f>IF(AND(Colin!$G14176=$B$2,Colin!$H14176=$C$3),Colin!$I14176,)</f>
        <v>0</v>
      </c>
      <c r="O14176" s="38">
        <f>IF(AND(Colin!$G14176=$B$2,Colin!$H14176&lt;=$C$3),Colin!$I14176,)</f>
        <v>0</v>
      </c>
      <c r="P14176" s="38">
        <f>IF(Colin!$G14176&lt;$B$2,Colin!$I14176,0)</f>
        <v>0</v>
      </c>
      <c r="Q14176" s="38">
        <f>IF(Colin!$G14176&lt;$B$1,Colin!$I14176,0)</f>
        <v>0</v>
      </c>
    </row>
    <row r="14177" spans="12:17" x14ac:dyDescent="0.25">
      <c r="L14177" s="38">
        <f>IF(AND(Colin!$G14177=$B$1,Colin!$H14177=$C$3),Colin!$I14177,)</f>
        <v>0</v>
      </c>
      <c r="M14177" s="38">
        <f>IF(AND(Colin!$G14177=$B$1,Colin!$H14177&lt;=$C$3),Colin!$I14177,)</f>
        <v>0</v>
      </c>
      <c r="N14177" s="38">
        <f>IF(AND(Colin!$G14177=$B$2,Colin!$H14177=$C$3),Colin!$I14177,)</f>
        <v>0</v>
      </c>
      <c r="O14177" s="38">
        <f>IF(AND(Colin!$G14177=$B$2,Colin!$H14177&lt;=$C$3),Colin!$I14177,)</f>
        <v>0</v>
      </c>
      <c r="P14177" s="38">
        <f>IF(Colin!$G14177&lt;$B$2,Colin!$I14177,0)</f>
        <v>0</v>
      </c>
      <c r="Q14177" s="38">
        <f>IF(Colin!$G14177&lt;$B$1,Colin!$I14177,0)</f>
        <v>0</v>
      </c>
    </row>
    <row r="14178" spans="12:17" x14ac:dyDescent="0.25">
      <c r="L14178" s="38">
        <f>IF(AND(Colin!$G14178=$B$1,Colin!$H14178=$C$3),Colin!$I14178,)</f>
        <v>0</v>
      </c>
      <c r="M14178" s="38">
        <f>IF(AND(Colin!$G14178=$B$1,Colin!$H14178&lt;=$C$3),Colin!$I14178,)</f>
        <v>0</v>
      </c>
      <c r="N14178" s="38">
        <f>IF(AND(Colin!$G14178=$B$2,Colin!$H14178=$C$3),Colin!$I14178,)</f>
        <v>0</v>
      </c>
      <c r="O14178" s="38">
        <f>IF(AND(Colin!$G14178=$B$2,Colin!$H14178&lt;=$C$3),Colin!$I14178,)</f>
        <v>0</v>
      </c>
      <c r="P14178" s="38">
        <f>IF(Colin!$G14178&lt;$B$2,Colin!$I14178,0)</f>
        <v>0</v>
      </c>
      <c r="Q14178" s="38">
        <f>IF(Colin!$G14178&lt;$B$1,Colin!$I14178,0)</f>
        <v>0</v>
      </c>
    </row>
    <row r="14179" spans="12:17" x14ac:dyDescent="0.25">
      <c r="L14179" s="38">
        <f>IF(AND(Colin!$G14179=$B$1,Colin!$H14179=$C$3),Colin!$I14179,)</f>
        <v>0</v>
      </c>
      <c r="M14179" s="38">
        <f>IF(AND(Colin!$G14179=$B$1,Colin!$H14179&lt;=$C$3),Colin!$I14179,)</f>
        <v>0</v>
      </c>
      <c r="N14179" s="38">
        <f>IF(AND(Colin!$G14179=$B$2,Colin!$H14179=$C$3),Colin!$I14179,)</f>
        <v>0</v>
      </c>
      <c r="O14179" s="38">
        <f>IF(AND(Colin!$G14179=$B$2,Colin!$H14179&lt;=$C$3),Colin!$I14179,)</f>
        <v>0</v>
      </c>
      <c r="P14179" s="38">
        <f>IF(Colin!$G14179&lt;$B$2,Colin!$I14179,0)</f>
        <v>0</v>
      </c>
      <c r="Q14179" s="38">
        <f>IF(Colin!$G14179&lt;$B$1,Colin!$I14179,0)</f>
        <v>0</v>
      </c>
    </row>
    <row r="14180" spans="12:17" x14ac:dyDescent="0.25">
      <c r="L14180" s="38">
        <f>IF(AND(Colin!$G14180=$B$1,Colin!$H14180=$C$3),Colin!$I14180,)</f>
        <v>0</v>
      </c>
      <c r="M14180" s="38">
        <f>IF(AND(Colin!$G14180=$B$1,Colin!$H14180&lt;=$C$3),Colin!$I14180,)</f>
        <v>0</v>
      </c>
      <c r="N14180" s="38">
        <f>IF(AND(Colin!$G14180=$B$2,Colin!$H14180=$C$3),Colin!$I14180,)</f>
        <v>0</v>
      </c>
      <c r="O14180" s="38">
        <f>IF(AND(Colin!$G14180=$B$2,Colin!$H14180&lt;=$C$3),Colin!$I14180,)</f>
        <v>0</v>
      </c>
      <c r="P14180" s="38">
        <f>IF(Colin!$G14180&lt;$B$2,Colin!$I14180,0)</f>
        <v>0</v>
      </c>
      <c r="Q14180" s="38">
        <f>IF(Colin!$G14180&lt;$B$1,Colin!$I14180,0)</f>
        <v>0</v>
      </c>
    </row>
    <row r="14181" spans="12:17" x14ac:dyDescent="0.25">
      <c r="L14181" s="38">
        <f>IF(AND(Colin!$G14181=$B$1,Colin!$H14181=$C$3),Colin!$I14181,)</f>
        <v>0</v>
      </c>
      <c r="M14181" s="38">
        <f>IF(AND(Colin!$G14181=$B$1,Colin!$H14181&lt;=$C$3),Colin!$I14181,)</f>
        <v>0</v>
      </c>
      <c r="N14181" s="38">
        <f>IF(AND(Colin!$G14181=$B$2,Colin!$H14181=$C$3),Colin!$I14181,)</f>
        <v>0</v>
      </c>
      <c r="O14181" s="38">
        <f>IF(AND(Colin!$G14181=$B$2,Colin!$H14181&lt;=$C$3),Colin!$I14181,)</f>
        <v>0</v>
      </c>
      <c r="P14181" s="38">
        <f>IF(Colin!$G14181&lt;$B$2,Colin!$I14181,0)</f>
        <v>0</v>
      </c>
      <c r="Q14181" s="38">
        <f>IF(Colin!$G14181&lt;$B$1,Colin!$I14181,0)</f>
        <v>0</v>
      </c>
    </row>
    <row r="14182" spans="12:17" x14ac:dyDescent="0.25">
      <c r="L14182" s="38">
        <f>IF(AND(Colin!$G14182=$B$1,Colin!$H14182=$C$3),Colin!$I14182,)</f>
        <v>0</v>
      </c>
      <c r="M14182" s="38">
        <f>IF(AND(Colin!$G14182=$B$1,Colin!$H14182&lt;=$C$3),Colin!$I14182,)</f>
        <v>0</v>
      </c>
      <c r="N14182" s="38">
        <f>IF(AND(Colin!$G14182=$B$2,Colin!$H14182=$C$3),Colin!$I14182,)</f>
        <v>0</v>
      </c>
      <c r="O14182" s="38">
        <f>IF(AND(Colin!$G14182=$B$2,Colin!$H14182&lt;=$C$3),Colin!$I14182,)</f>
        <v>0</v>
      </c>
      <c r="P14182" s="38">
        <f>IF(Colin!$G14182&lt;$B$2,Colin!$I14182,0)</f>
        <v>0</v>
      </c>
      <c r="Q14182" s="38">
        <f>IF(Colin!$G14182&lt;$B$1,Colin!$I14182,0)</f>
        <v>0</v>
      </c>
    </row>
    <row r="14183" spans="12:17" x14ac:dyDescent="0.25">
      <c r="L14183" s="38">
        <f>IF(AND(Colin!$G14183=$B$1,Colin!$H14183=$C$3),Colin!$I14183,)</f>
        <v>0</v>
      </c>
      <c r="M14183" s="38">
        <f>IF(AND(Colin!$G14183=$B$1,Colin!$H14183&lt;=$C$3),Colin!$I14183,)</f>
        <v>0</v>
      </c>
      <c r="N14183" s="38">
        <f>IF(AND(Colin!$G14183=$B$2,Colin!$H14183=$C$3),Colin!$I14183,)</f>
        <v>0</v>
      </c>
      <c r="O14183" s="38">
        <f>IF(AND(Colin!$G14183=$B$2,Colin!$H14183&lt;=$C$3),Colin!$I14183,)</f>
        <v>0</v>
      </c>
      <c r="P14183" s="38">
        <f>IF(Colin!$G14183&lt;$B$2,Colin!$I14183,0)</f>
        <v>0</v>
      </c>
      <c r="Q14183" s="38">
        <f>IF(Colin!$G14183&lt;$B$1,Colin!$I14183,0)</f>
        <v>0</v>
      </c>
    </row>
    <row r="14184" spans="12:17" x14ac:dyDescent="0.25">
      <c r="L14184" s="38">
        <f>IF(AND(Colin!$G14184=$B$1,Colin!$H14184=$C$3),Colin!$I14184,)</f>
        <v>0</v>
      </c>
      <c r="M14184" s="38">
        <f>IF(AND(Colin!$G14184=$B$1,Colin!$H14184&lt;=$C$3),Colin!$I14184,)</f>
        <v>0</v>
      </c>
      <c r="N14184" s="38">
        <f>IF(AND(Colin!$G14184=$B$2,Colin!$H14184=$C$3),Colin!$I14184,)</f>
        <v>0</v>
      </c>
      <c r="O14184" s="38">
        <f>IF(AND(Colin!$G14184=$B$2,Colin!$H14184&lt;=$C$3),Colin!$I14184,)</f>
        <v>0</v>
      </c>
      <c r="P14184" s="38">
        <f>IF(Colin!$G14184&lt;$B$2,Colin!$I14184,0)</f>
        <v>0</v>
      </c>
      <c r="Q14184" s="38">
        <f>IF(Colin!$G14184&lt;$B$1,Colin!$I14184,0)</f>
        <v>0</v>
      </c>
    </row>
    <row r="14185" spans="12:17" x14ac:dyDescent="0.25">
      <c r="L14185" s="38">
        <f>IF(AND(Colin!$G14185=$B$1,Colin!$H14185=$C$3),Colin!$I14185,)</f>
        <v>0</v>
      </c>
      <c r="M14185" s="38">
        <f>IF(AND(Colin!$G14185=$B$1,Colin!$H14185&lt;=$C$3),Colin!$I14185,)</f>
        <v>0</v>
      </c>
      <c r="N14185" s="38">
        <f>IF(AND(Colin!$G14185=$B$2,Colin!$H14185=$C$3),Colin!$I14185,)</f>
        <v>0</v>
      </c>
      <c r="O14185" s="38">
        <f>IF(AND(Colin!$G14185=$B$2,Colin!$H14185&lt;=$C$3),Colin!$I14185,)</f>
        <v>0</v>
      </c>
      <c r="P14185" s="38">
        <f>IF(Colin!$G14185&lt;$B$2,Colin!$I14185,0)</f>
        <v>0</v>
      </c>
      <c r="Q14185" s="38">
        <f>IF(Colin!$G14185&lt;$B$1,Colin!$I14185,0)</f>
        <v>0</v>
      </c>
    </row>
    <row r="14186" spans="12:17" x14ac:dyDescent="0.25">
      <c r="L14186" s="38">
        <f>IF(AND(Colin!$G14186=$B$1,Colin!$H14186=$C$3),Colin!$I14186,)</f>
        <v>0</v>
      </c>
      <c r="M14186" s="38">
        <f>IF(AND(Colin!$G14186=$B$1,Colin!$H14186&lt;=$C$3),Colin!$I14186,)</f>
        <v>0</v>
      </c>
      <c r="N14186" s="38">
        <f>IF(AND(Colin!$G14186=$B$2,Colin!$H14186=$C$3),Colin!$I14186,)</f>
        <v>0</v>
      </c>
      <c r="O14186" s="38">
        <f>IF(AND(Colin!$G14186=$B$2,Colin!$H14186&lt;=$C$3),Colin!$I14186,)</f>
        <v>0</v>
      </c>
      <c r="P14186" s="38">
        <f>IF(Colin!$G14186&lt;$B$2,Colin!$I14186,0)</f>
        <v>0</v>
      </c>
      <c r="Q14186" s="38">
        <f>IF(Colin!$G14186&lt;$B$1,Colin!$I14186,0)</f>
        <v>0</v>
      </c>
    </row>
    <row r="14187" spans="12:17" x14ac:dyDescent="0.25">
      <c r="L14187" s="38">
        <f>IF(AND(Colin!$G14187=$B$1,Colin!$H14187=$C$3),Colin!$I14187,)</f>
        <v>0</v>
      </c>
      <c r="M14187" s="38">
        <f>IF(AND(Colin!$G14187=$B$1,Colin!$H14187&lt;=$C$3),Colin!$I14187,)</f>
        <v>0</v>
      </c>
      <c r="N14187" s="38">
        <f>IF(AND(Colin!$G14187=$B$2,Colin!$H14187=$C$3),Colin!$I14187,)</f>
        <v>0</v>
      </c>
      <c r="O14187" s="38">
        <f>IF(AND(Colin!$G14187=$B$2,Colin!$H14187&lt;=$C$3),Colin!$I14187,)</f>
        <v>0</v>
      </c>
      <c r="P14187" s="38">
        <f>IF(Colin!$G14187&lt;$B$2,Colin!$I14187,0)</f>
        <v>0</v>
      </c>
      <c r="Q14187" s="38">
        <f>IF(Colin!$G14187&lt;$B$1,Colin!$I14187,0)</f>
        <v>0</v>
      </c>
    </row>
    <row r="14188" spans="12:17" x14ac:dyDescent="0.25">
      <c r="L14188" s="38">
        <f>IF(AND(Colin!$G14188=$B$1,Colin!$H14188=$C$3),Colin!$I14188,)</f>
        <v>0</v>
      </c>
      <c r="M14188" s="38">
        <f>IF(AND(Colin!$G14188=$B$1,Colin!$H14188&lt;=$C$3),Colin!$I14188,)</f>
        <v>0</v>
      </c>
      <c r="N14188" s="38">
        <f>IF(AND(Colin!$G14188=$B$2,Colin!$H14188=$C$3),Colin!$I14188,)</f>
        <v>0</v>
      </c>
      <c r="O14188" s="38">
        <f>IF(AND(Colin!$G14188=$B$2,Colin!$H14188&lt;=$C$3),Colin!$I14188,)</f>
        <v>0</v>
      </c>
      <c r="P14188" s="38">
        <f>IF(Colin!$G14188&lt;$B$2,Colin!$I14188,0)</f>
        <v>0</v>
      </c>
      <c r="Q14188" s="38">
        <f>IF(Colin!$G14188&lt;$B$1,Colin!$I14188,0)</f>
        <v>0</v>
      </c>
    </row>
    <row r="14189" spans="12:17" x14ac:dyDescent="0.25">
      <c r="L14189" s="38">
        <f>IF(AND(Colin!$G14189=$B$1,Colin!$H14189=$C$3),Colin!$I14189,)</f>
        <v>0</v>
      </c>
      <c r="M14189" s="38">
        <f>IF(AND(Colin!$G14189=$B$1,Colin!$H14189&lt;=$C$3),Colin!$I14189,)</f>
        <v>0</v>
      </c>
      <c r="N14189" s="38">
        <f>IF(AND(Colin!$G14189=$B$2,Colin!$H14189=$C$3),Colin!$I14189,)</f>
        <v>0</v>
      </c>
      <c r="O14189" s="38">
        <f>IF(AND(Colin!$G14189=$B$2,Colin!$H14189&lt;=$C$3),Colin!$I14189,)</f>
        <v>0</v>
      </c>
      <c r="P14189" s="38">
        <f>IF(Colin!$G14189&lt;$B$2,Colin!$I14189,0)</f>
        <v>0</v>
      </c>
      <c r="Q14189" s="38">
        <f>IF(Colin!$G14189&lt;$B$1,Colin!$I14189,0)</f>
        <v>0</v>
      </c>
    </row>
    <row r="14190" spans="12:17" x14ac:dyDescent="0.25">
      <c r="L14190" s="38">
        <f>IF(AND(Colin!$G14190=$B$1,Colin!$H14190=$C$3),Colin!$I14190,)</f>
        <v>0</v>
      </c>
      <c r="M14190" s="38">
        <f>IF(AND(Colin!$G14190=$B$1,Colin!$H14190&lt;=$C$3),Colin!$I14190,)</f>
        <v>0</v>
      </c>
      <c r="N14190" s="38">
        <f>IF(AND(Colin!$G14190=$B$2,Colin!$H14190=$C$3),Colin!$I14190,)</f>
        <v>0</v>
      </c>
      <c r="O14190" s="38">
        <f>IF(AND(Colin!$G14190=$B$2,Colin!$H14190&lt;=$C$3),Colin!$I14190,)</f>
        <v>0</v>
      </c>
      <c r="P14190" s="38">
        <f>IF(Colin!$G14190&lt;$B$2,Colin!$I14190,0)</f>
        <v>0</v>
      </c>
      <c r="Q14190" s="38">
        <f>IF(Colin!$G14190&lt;$B$1,Colin!$I14190,0)</f>
        <v>0</v>
      </c>
    </row>
    <row r="14191" spans="12:17" x14ac:dyDescent="0.25">
      <c r="L14191" s="38">
        <f>IF(AND(Colin!$G14191=$B$1,Colin!$H14191=$C$3),Colin!$I14191,)</f>
        <v>0</v>
      </c>
      <c r="M14191" s="38">
        <f>IF(AND(Colin!$G14191=$B$1,Colin!$H14191&lt;=$C$3),Colin!$I14191,)</f>
        <v>0</v>
      </c>
      <c r="N14191" s="38">
        <f>IF(AND(Colin!$G14191=$B$2,Colin!$H14191=$C$3),Colin!$I14191,)</f>
        <v>0</v>
      </c>
      <c r="O14191" s="38">
        <f>IF(AND(Colin!$G14191=$B$2,Colin!$H14191&lt;=$C$3),Colin!$I14191,)</f>
        <v>0</v>
      </c>
      <c r="P14191" s="38">
        <f>IF(Colin!$G14191&lt;$B$2,Colin!$I14191,0)</f>
        <v>0</v>
      </c>
      <c r="Q14191" s="38">
        <f>IF(Colin!$G14191&lt;$B$1,Colin!$I14191,0)</f>
        <v>0</v>
      </c>
    </row>
    <row r="14192" spans="12:17" x14ac:dyDescent="0.25">
      <c r="L14192" s="38">
        <f>IF(AND(Colin!$G14192=$B$1,Colin!$H14192=$C$3),Colin!$I14192,)</f>
        <v>0</v>
      </c>
      <c r="M14192" s="38">
        <f>IF(AND(Colin!$G14192=$B$1,Colin!$H14192&lt;=$C$3),Colin!$I14192,)</f>
        <v>0</v>
      </c>
      <c r="N14192" s="38">
        <f>IF(AND(Colin!$G14192=$B$2,Colin!$H14192=$C$3),Colin!$I14192,)</f>
        <v>0</v>
      </c>
      <c r="O14192" s="38">
        <f>IF(AND(Colin!$G14192=$B$2,Colin!$H14192&lt;=$C$3),Colin!$I14192,)</f>
        <v>0</v>
      </c>
      <c r="P14192" s="38">
        <f>IF(Colin!$G14192&lt;$B$2,Colin!$I14192,0)</f>
        <v>0</v>
      </c>
      <c r="Q14192" s="38">
        <f>IF(Colin!$G14192&lt;$B$1,Colin!$I14192,0)</f>
        <v>0</v>
      </c>
    </row>
    <row r="14193" spans="12:17" x14ac:dyDescent="0.25">
      <c r="L14193" s="38">
        <f>IF(AND(Colin!$G14193=$B$1,Colin!$H14193=$C$3),Colin!$I14193,)</f>
        <v>0</v>
      </c>
      <c r="M14193" s="38">
        <f>IF(AND(Colin!$G14193=$B$1,Colin!$H14193&lt;=$C$3),Colin!$I14193,)</f>
        <v>0</v>
      </c>
      <c r="N14193" s="38">
        <f>IF(AND(Colin!$G14193=$B$2,Colin!$H14193=$C$3),Colin!$I14193,)</f>
        <v>0</v>
      </c>
      <c r="O14193" s="38">
        <f>IF(AND(Colin!$G14193=$B$2,Colin!$H14193&lt;=$C$3),Colin!$I14193,)</f>
        <v>0</v>
      </c>
      <c r="P14193" s="38">
        <f>IF(Colin!$G14193&lt;$B$2,Colin!$I14193,0)</f>
        <v>0</v>
      </c>
      <c r="Q14193" s="38">
        <f>IF(Colin!$G14193&lt;$B$1,Colin!$I14193,0)</f>
        <v>0</v>
      </c>
    </row>
    <row r="14194" spans="12:17" x14ac:dyDescent="0.25">
      <c r="L14194" s="38">
        <f>IF(AND(Colin!$G14194=$B$1,Colin!$H14194=$C$3),Colin!$I14194,)</f>
        <v>0</v>
      </c>
      <c r="M14194" s="38">
        <f>IF(AND(Colin!$G14194=$B$1,Colin!$H14194&lt;=$C$3),Colin!$I14194,)</f>
        <v>0</v>
      </c>
      <c r="N14194" s="38">
        <f>IF(AND(Colin!$G14194=$B$2,Colin!$H14194=$C$3),Colin!$I14194,)</f>
        <v>0</v>
      </c>
      <c r="O14194" s="38">
        <f>IF(AND(Colin!$G14194=$B$2,Colin!$H14194&lt;=$C$3),Colin!$I14194,)</f>
        <v>0</v>
      </c>
      <c r="P14194" s="38">
        <f>IF(Colin!$G14194&lt;$B$2,Colin!$I14194,0)</f>
        <v>0</v>
      </c>
      <c r="Q14194" s="38">
        <f>IF(Colin!$G14194&lt;$B$1,Colin!$I14194,0)</f>
        <v>0</v>
      </c>
    </row>
    <row r="14195" spans="12:17" x14ac:dyDescent="0.25">
      <c r="L14195" s="38">
        <f>IF(AND(Colin!$G14195=$B$1,Colin!$H14195=$C$3),Colin!$I14195,)</f>
        <v>0</v>
      </c>
      <c r="M14195" s="38">
        <f>IF(AND(Colin!$G14195=$B$1,Colin!$H14195&lt;=$C$3),Colin!$I14195,)</f>
        <v>0</v>
      </c>
      <c r="N14195" s="38">
        <f>IF(AND(Colin!$G14195=$B$2,Colin!$H14195=$C$3),Colin!$I14195,)</f>
        <v>0</v>
      </c>
      <c r="O14195" s="38">
        <f>IF(AND(Colin!$G14195=$B$2,Colin!$H14195&lt;=$C$3),Colin!$I14195,)</f>
        <v>0</v>
      </c>
      <c r="P14195" s="38">
        <f>IF(Colin!$G14195&lt;$B$2,Colin!$I14195,0)</f>
        <v>0</v>
      </c>
      <c r="Q14195" s="38">
        <f>IF(Colin!$G14195&lt;$B$1,Colin!$I14195,0)</f>
        <v>0</v>
      </c>
    </row>
    <row r="14196" spans="12:17" x14ac:dyDescent="0.25">
      <c r="L14196" s="38">
        <f>IF(AND(Colin!$G14196=$B$1,Colin!$H14196=$C$3),Colin!$I14196,)</f>
        <v>0</v>
      </c>
      <c r="M14196" s="38">
        <f>IF(AND(Colin!$G14196=$B$1,Colin!$H14196&lt;=$C$3),Colin!$I14196,)</f>
        <v>0</v>
      </c>
      <c r="N14196" s="38">
        <f>IF(AND(Colin!$G14196=$B$2,Colin!$H14196=$C$3),Colin!$I14196,)</f>
        <v>0</v>
      </c>
      <c r="O14196" s="38">
        <f>IF(AND(Colin!$G14196=$B$2,Colin!$H14196&lt;=$C$3),Colin!$I14196,)</f>
        <v>0</v>
      </c>
      <c r="P14196" s="38">
        <f>IF(Colin!$G14196&lt;$B$2,Colin!$I14196,0)</f>
        <v>0</v>
      </c>
      <c r="Q14196" s="38">
        <f>IF(Colin!$G14196&lt;$B$1,Colin!$I14196,0)</f>
        <v>0</v>
      </c>
    </row>
    <row r="14197" spans="12:17" x14ac:dyDescent="0.25">
      <c r="L14197" s="38">
        <f>IF(AND(Colin!$G14197=$B$1,Colin!$H14197=$C$3),Colin!$I14197,)</f>
        <v>0</v>
      </c>
      <c r="M14197" s="38">
        <f>IF(AND(Colin!$G14197=$B$1,Colin!$H14197&lt;=$C$3),Colin!$I14197,)</f>
        <v>0</v>
      </c>
      <c r="N14197" s="38">
        <f>IF(AND(Colin!$G14197=$B$2,Colin!$H14197=$C$3),Colin!$I14197,)</f>
        <v>0</v>
      </c>
      <c r="O14197" s="38">
        <f>IF(AND(Colin!$G14197=$B$2,Colin!$H14197&lt;=$C$3),Colin!$I14197,)</f>
        <v>0</v>
      </c>
      <c r="P14197" s="38">
        <f>IF(Colin!$G14197&lt;$B$2,Colin!$I14197,0)</f>
        <v>0</v>
      </c>
      <c r="Q14197" s="38">
        <f>IF(Colin!$G14197&lt;$B$1,Colin!$I14197,0)</f>
        <v>0</v>
      </c>
    </row>
    <row r="14198" spans="12:17" x14ac:dyDescent="0.25">
      <c r="L14198" s="38">
        <f>IF(AND(Colin!$G14198=$B$1,Colin!$H14198=$C$3),Colin!$I14198,)</f>
        <v>0</v>
      </c>
      <c r="M14198" s="38">
        <f>IF(AND(Colin!$G14198=$B$1,Colin!$H14198&lt;=$C$3),Colin!$I14198,)</f>
        <v>0</v>
      </c>
      <c r="N14198" s="38">
        <f>IF(AND(Colin!$G14198=$B$2,Colin!$H14198=$C$3),Colin!$I14198,)</f>
        <v>0</v>
      </c>
      <c r="O14198" s="38">
        <f>IF(AND(Colin!$G14198=$B$2,Colin!$H14198&lt;=$C$3),Colin!$I14198,)</f>
        <v>0</v>
      </c>
      <c r="P14198" s="38">
        <f>IF(Colin!$G14198&lt;$B$2,Colin!$I14198,0)</f>
        <v>0</v>
      </c>
      <c r="Q14198" s="38">
        <f>IF(Colin!$G14198&lt;$B$1,Colin!$I14198,0)</f>
        <v>0</v>
      </c>
    </row>
    <row r="14199" spans="12:17" x14ac:dyDescent="0.25">
      <c r="L14199" s="38">
        <f>IF(AND(Colin!$G14199=$B$1,Colin!$H14199=$C$3),Colin!$I14199,)</f>
        <v>0</v>
      </c>
      <c r="M14199" s="38">
        <f>IF(AND(Colin!$G14199=$B$1,Colin!$H14199&lt;=$C$3),Colin!$I14199,)</f>
        <v>0</v>
      </c>
      <c r="N14199" s="38">
        <f>IF(AND(Colin!$G14199=$B$2,Colin!$H14199=$C$3),Colin!$I14199,)</f>
        <v>0</v>
      </c>
      <c r="O14199" s="38">
        <f>IF(AND(Colin!$G14199=$B$2,Colin!$H14199&lt;=$C$3),Colin!$I14199,)</f>
        <v>0</v>
      </c>
      <c r="P14199" s="38">
        <f>IF(Colin!$G14199&lt;$B$2,Colin!$I14199,0)</f>
        <v>0</v>
      </c>
      <c r="Q14199" s="38">
        <f>IF(Colin!$G14199&lt;$B$1,Colin!$I14199,0)</f>
        <v>0</v>
      </c>
    </row>
    <row r="14200" spans="12:17" x14ac:dyDescent="0.25">
      <c r="L14200" s="38">
        <f>IF(AND(Colin!$G14200=$B$1,Colin!$H14200=$C$3),Colin!$I14200,)</f>
        <v>0</v>
      </c>
      <c r="M14200" s="38">
        <f>IF(AND(Colin!$G14200=$B$1,Colin!$H14200&lt;=$C$3),Colin!$I14200,)</f>
        <v>0</v>
      </c>
      <c r="N14200" s="38">
        <f>IF(AND(Colin!$G14200=$B$2,Colin!$H14200=$C$3),Colin!$I14200,)</f>
        <v>0</v>
      </c>
      <c r="O14200" s="38">
        <f>IF(AND(Colin!$G14200=$B$2,Colin!$H14200&lt;=$C$3),Colin!$I14200,)</f>
        <v>0</v>
      </c>
      <c r="P14200" s="38">
        <f>IF(Colin!$G14200&lt;$B$2,Colin!$I14200,0)</f>
        <v>0</v>
      </c>
      <c r="Q14200" s="38">
        <f>IF(Colin!$G14200&lt;$B$1,Colin!$I14200,0)</f>
        <v>0</v>
      </c>
    </row>
    <row r="14201" spans="12:17" x14ac:dyDescent="0.25">
      <c r="L14201" s="38">
        <f>IF(AND(Colin!$G14201=$B$1,Colin!$H14201=$C$3),Colin!$I14201,)</f>
        <v>0</v>
      </c>
      <c r="M14201" s="38">
        <f>IF(AND(Colin!$G14201=$B$1,Colin!$H14201&lt;=$C$3),Colin!$I14201,)</f>
        <v>0</v>
      </c>
      <c r="N14201" s="38">
        <f>IF(AND(Colin!$G14201=$B$2,Colin!$H14201=$C$3),Colin!$I14201,)</f>
        <v>0</v>
      </c>
      <c r="O14201" s="38">
        <f>IF(AND(Colin!$G14201=$B$2,Colin!$H14201&lt;=$C$3),Colin!$I14201,)</f>
        <v>0</v>
      </c>
      <c r="P14201" s="38">
        <f>IF(Colin!$G14201&lt;$B$2,Colin!$I14201,0)</f>
        <v>0</v>
      </c>
      <c r="Q14201" s="38">
        <f>IF(Colin!$G14201&lt;$B$1,Colin!$I14201,0)</f>
        <v>0</v>
      </c>
    </row>
    <row r="14202" spans="12:17" x14ac:dyDescent="0.25">
      <c r="L14202" s="38">
        <f>IF(AND(Colin!$G14202=$B$1,Colin!$H14202=$C$3),Colin!$I14202,)</f>
        <v>0</v>
      </c>
      <c r="M14202" s="38">
        <f>IF(AND(Colin!$G14202=$B$1,Colin!$H14202&lt;=$C$3),Colin!$I14202,)</f>
        <v>0</v>
      </c>
      <c r="N14202" s="38">
        <f>IF(AND(Colin!$G14202=$B$2,Colin!$H14202=$C$3),Colin!$I14202,)</f>
        <v>0</v>
      </c>
      <c r="O14202" s="38">
        <f>IF(AND(Colin!$G14202=$B$2,Colin!$H14202&lt;=$C$3),Colin!$I14202,)</f>
        <v>0</v>
      </c>
      <c r="P14202" s="38">
        <f>IF(Colin!$G14202&lt;$B$2,Colin!$I14202,0)</f>
        <v>0</v>
      </c>
      <c r="Q14202" s="38">
        <f>IF(Colin!$G14202&lt;$B$1,Colin!$I14202,0)</f>
        <v>0</v>
      </c>
    </row>
    <row r="14203" spans="12:17" x14ac:dyDescent="0.25">
      <c r="L14203" s="38">
        <f>IF(AND(Colin!$G14203=$B$1,Colin!$H14203=$C$3),Colin!$I14203,)</f>
        <v>0</v>
      </c>
      <c r="M14203" s="38">
        <f>IF(AND(Colin!$G14203=$B$1,Colin!$H14203&lt;=$C$3),Colin!$I14203,)</f>
        <v>0</v>
      </c>
      <c r="N14203" s="38">
        <f>IF(AND(Colin!$G14203=$B$2,Colin!$H14203=$C$3),Colin!$I14203,)</f>
        <v>0</v>
      </c>
      <c r="O14203" s="38">
        <f>IF(AND(Colin!$G14203=$B$2,Colin!$H14203&lt;=$C$3),Colin!$I14203,)</f>
        <v>0</v>
      </c>
      <c r="P14203" s="38">
        <f>IF(Colin!$G14203&lt;$B$2,Colin!$I14203,0)</f>
        <v>0</v>
      </c>
      <c r="Q14203" s="38">
        <f>IF(Colin!$G14203&lt;$B$1,Colin!$I14203,0)</f>
        <v>0</v>
      </c>
    </row>
    <row r="14204" spans="12:17" x14ac:dyDescent="0.25">
      <c r="L14204" s="38">
        <f>IF(AND(Colin!$G14204=$B$1,Colin!$H14204=$C$3),Colin!$I14204,)</f>
        <v>0</v>
      </c>
      <c r="M14204" s="38">
        <f>IF(AND(Colin!$G14204=$B$1,Colin!$H14204&lt;=$C$3),Colin!$I14204,)</f>
        <v>0</v>
      </c>
      <c r="N14204" s="38">
        <f>IF(AND(Colin!$G14204=$B$2,Colin!$H14204=$C$3),Colin!$I14204,)</f>
        <v>0</v>
      </c>
      <c r="O14204" s="38">
        <f>IF(AND(Colin!$G14204=$B$2,Colin!$H14204&lt;=$C$3),Colin!$I14204,)</f>
        <v>0</v>
      </c>
      <c r="P14204" s="38">
        <f>IF(Colin!$G14204&lt;$B$2,Colin!$I14204,0)</f>
        <v>0</v>
      </c>
      <c r="Q14204" s="38">
        <f>IF(Colin!$G14204&lt;$B$1,Colin!$I14204,0)</f>
        <v>0</v>
      </c>
    </row>
    <row r="14205" spans="12:17" x14ac:dyDescent="0.25">
      <c r="L14205" s="38">
        <f>IF(AND(Colin!$G14205=$B$1,Colin!$H14205=$C$3),Colin!$I14205,)</f>
        <v>0</v>
      </c>
      <c r="M14205" s="38">
        <f>IF(AND(Colin!$G14205=$B$1,Colin!$H14205&lt;=$C$3),Colin!$I14205,)</f>
        <v>0</v>
      </c>
      <c r="N14205" s="38">
        <f>IF(AND(Colin!$G14205=$B$2,Colin!$H14205=$C$3),Colin!$I14205,)</f>
        <v>0</v>
      </c>
      <c r="O14205" s="38">
        <f>IF(AND(Colin!$G14205=$B$2,Colin!$H14205&lt;=$C$3),Colin!$I14205,)</f>
        <v>0</v>
      </c>
      <c r="P14205" s="38">
        <f>IF(Colin!$G14205&lt;$B$2,Colin!$I14205,0)</f>
        <v>0</v>
      </c>
      <c r="Q14205" s="38">
        <f>IF(Colin!$G14205&lt;$B$1,Colin!$I14205,0)</f>
        <v>0</v>
      </c>
    </row>
    <row r="14206" spans="12:17" x14ac:dyDescent="0.25">
      <c r="L14206" s="38">
        <f>IF(AND(Colin!$G14206=$B$1,Colin!$H14206=$C$3),Colin!$I14206,)</f>
        <v>0</v>
      </c>
      <c r="M14206" s="38">
        <f>IF(AND(Colin!$G14206=$B$1,Colin!$H14206&lt;=$C$3),Colin!$I14206,)</f>
        <v>0</v>
      </c>
      <c r="N14206" s="38">
        <f>IF(AND(Colin!$G14206=$B$2,Colin!$H14206=$C$3),Colin!$I14206,)</f>
        <v>0</v>
      </c>
      <c r="O14206" s="38">
        <f>IF(AND(Colin!$G14206=$B$2,Colin!$H14206&lt;=$C$3),Colin!$I14206,)</f>
        <v>0</v>
      </c>
      <c r="P14206" s="38">
        <f>IF(Colin!$G14206&lt;$B$2,Colin!$I14206,0)</f>
        <v>0</v>
      </c>
      <c r="Q14206" s="38">
        <f>IF(Colin!$G14206&lt;$B$1,Colin!$I14206,0)</f>
        <v>0</v>
      </c>
    </row>
    <row r="14207" spans="12:17" x14ac:dyDescent="0.25">
      <c r="L14207" s="38">
        <f>IF(AND(Colin!$G14207=$B$1,Colin!$H14207=$C$3),Colin!$I14207,)</f>
        <v>0</v>
      </c>
      <c r="M14207" s="38">
        <f>IF(AND(Colin!$G14207=$B$1,Colin!$H14207&lt;=$C$3),Colin!$I14207,)</f>
        <v>0</v>
      </c>
      <c r="N14207" s="38">
        <f>IF(AND(Colin!$G14207=$B$2,Colin!$H14207=$C$3),Colin!$I14207,)</f>
        <v>0</v>
      </c>
      <c r="O14207" s="38">
        <f>IF(AND(Colin!$G14207=$B$2,Colin!$H14207&lt;=$C$3),Colin!$I14207,)</f>
        <v>0</v>
      </c>
      <c r="P14207" s="38">
        <f>IF(Colin!$G14207&lt;$B$2,Colin!$I14207,0)</f>
        <v>0</v>
      </c>
      <c r="Q14207" s="38">
        <f>IF(Colin!$G14207&lt;$B$1,Colin!$I14207,0)</f>
        <v>0</v>
      </c>
    </row>
    <row r="14208" spans="12:17" x14ac:dyDescent="0.25">
      <c r="L14208" s="38">
        <f>IF(AND(Colin!$G14208=$B$1,Colin!$H14208=$C$3),Colin!$I14208,)</f>
        <v>0</v>
      </c>
      <c r="M14208" s="38">
        <f>IF(AND(Colin!$G14208=$B$1,Colin!$H14208&lt;=$C$3),Colin!$I14208,)</f>
        <v>0</v>
      </c>
      <c r="N14208" s="38">
        <f>IF(AND(Colin!$G14208=$B$2,Colin!$H14208=$C$3),Colin!$I14208,)</f>
        <v>0</v>
      </c>
      <c r="O14208" s="38">
        <f>IF(AND(Colin!$G14208=$B$2,Colin!$H14208&lt;=$C$3),Colin!$I14208,)</f>
        <v>0</v>
      </c>
      <c r="P14208" s="38">
        <f>IF(Colin!$G14208&lt;$B$2,Colin!$I14208,0)</f>
        <v>0</v>
      </c>
      <c r="Q14208" s="38">
        <f>IF(Colin!$G14208&lt;$B$1,Colin!$I14208,0)</f>
        <v>0</v>
      </c>
    </row>
    <row r="14209" spans="12:17" x14ac:dyDescent="0.25">
      <c r="L14209" s="38">
        <f>IF(AND(Colin!$G14209=$B$1,Colin!$H14209=$C$3),Colin!$I14209,)</f>
        <v>0</v>
      </c>
      <c r="M14209" s="38">
        <f>IF(AND(Colin!$G14209=$B$1,Colin!$H14209&lt;=$C$3),Colin!$I14209,)</f>
        <v>0</v>
      </c>
      <c r="N14209" s="38">
        <f>IF(AND(Colin!$G14209=$B$2,Colin!$H14209=$C$3),Colin!$I14209,)</f>
        <v>0</v>
      </c>
      <c r="O14209" s="38">
        <f>IF(AND(Colin!$G14209=$B$2,Colin!$H14209&lt;=$C$3),Colin!$I14209,)</f>
        <v>0</v>
      </c>
      <c r="P14209" s="38">
        <f>IF(Colin!$G14209&lt;$B$2,Colin!$I14209,0)</f>
        <v>0</v>
      </c>
      <c r="Q14209" s="38">
        <f>IF(Colin!$G14209&lt;$B$1,Colin!$I14209,0)</f>
        <v>0</v>
      </c>
    </row>
    <row r="14210" spans="12:17" x14ac:dyDescent="0.25">
      <c r="L14210" s="38">
        <f>IF(AND(Colin!$G14210=$B$1,Colin!$H14210=$C$3),Colin!$I14210,)</f>
        <v>0</v>
      </c>
      <c r="M14210" s="38">
        <f>IF(AND(Colin!$G14210=$B$1,Colin!$H14210&lt;=$C$3),Colin!$I14210,)</f>
        <v>0</v>
      </c>
      <c r="N14210" s="38">
        <f>IF(AND(Colin!$G14210=$B$2,Colin!$H14210=$C$3),Colin!$I14210,)</f>
        <v>0</v>
      </c>
      <c r="O14210" s="38">
        <f>IF(AND(Colin!$G14210=$B$2,Colin!$H14210&lt;=$C$3),Colin!$I14210,)</f>
        <v>0</v>
      </c>
      <c r="P14210" s="38">
        <f>IF(Colin!$G14210&lt;$B$2,Colin!$I14210,0)</f>
        <v>0</v>
      </c>
      <c r="Q14210" s="38">
        <f>IF(Colin!$G14210&lt;$B$1,Colin!$I14210,0)</f>
        <v>0</v>
      </c>
    </row>
    <row r="14211" spans="12:17" x14ac:dyDescent="0.25">
      <c r="L14211" s="38">
        <f>IF(AND(Colin!$G14211=$B$1,Colin!$H14211=$C$3),Colin!$I14211,)</f>
        <v>0</v>
      </c>
      <c r="M14211" s="38">
        <f>IF(AND(Colin!$G14211=$B$1,Colin!$H14211&lt;=$C$3),Colin!$I14211,)</f>
        <v>0</v>
      </c>
      <c r="N14211" s="38">
        <f>IF(AND(Colin!$G14211=$B$2,Colin!$H14211=$C$3),Colin!$I14211,)</f>
        <v>0</v>
      </c>
      <c r="O14211" s="38">
        <f>IF(AND(Colin!$G14211=$B$2,Colin!$H14211&lt;=$C$3),Colin!$I14211,)</f>
        <v>0</v>
      </c>
      <c r="P14211" s="38">
        <f>IF(Colin!$G14211&lt;$B$2,Colin!$I14211,0)</f>
        <v>0</v>
      </c>
      <c r="Q14211" s="38">
        <f>IF(Colin!$G14211&lt;$B$1,Colin!$I14211,0)</f>
        <v>0</v>
      </c>
    </row>
    <row r="14212" spans="12:17" x14ac:dyDescent="0.25">
      <c r="L14212" s="38">
        <f>IF(AND(Colin!$G14212=$B$1,Colin!$H14212=$C$3),Colin!$I14212,)</f>
        <v>0</v>
      </c>
      <c r="M14212" s="38">
        <f>IF(AND(Colin!$G14212=$B$1,Colin!$H14212&lt;=$C$3),Colin!$I14212,)</f>
        <v>0</v>
      </c>
      <c r="N14212" s="38">
        <f>IF(AND(Colin!$G14212=$B$2,Colin!$H14212=$C$3),Colin!$I14212,)</f>
        <v>0</v>
      </c>
      <c r="O14212" s="38">
        <f>IF(AND(Colin!$G14212=$B$2,Colin!$H14212&lt;=$C$3),Colin!$I14212,)</f>
        <v>0</v>
      </c>
      <c r="P14212" s="38">
        <f>IF(Colin!$G14212&lt;$B$2,Colin!$I14212,0)</f>
        <v>0</v>
      </c>
      <c r="Q14212" s="38">
        <f>IF(Colin!$G14212&lt;$B$1,Colin!$I14212,0)</f>
        <v>0</v>
      </c>
    </row>
    <row r="14213" spans="12:17" x14ac:dyDescent="0.25">
      <c r="L14213" s="38">
        <f>IF(AND(Colin!$G14213=$B$1,Colin!$H14213=$C$3),Colin!$I14213,)</f>
        <v>0</v>
      </c>
      <c r="M14213" s="38">
        <f>IF(AND(Colin!$G14213=$B$1,Colin!$H14213&lt;=$C$3),Colin!$I14213,)</f>
        <v>0</v>
      </c>
      <c r="N14213" s="38">
        <f>IF(AND(Colin!$G14213=$B$2,Colin!$H14213=$C$3),Colin!$I14213,)</f>
        <v>0</v>
      </c>
      <c r="O14213" s="38">
        <f>IF(AND(Colin!$G14213=$B$2,Colin!$H14213&lt;=$C$3),Colin!$I14213,)</f>
        <v>0</v>
      </c>
      <c r="P14213" s="38">
        <f>IF(Colin!$G14213&lt;$B$2,Colin!$I14213,0)</f>
        <v>0</v>
      </c>
      <c r="Q14213" s="38">
        <f>IF(Colin!$G14213&lt;$B$1,Colin!$I14213,0)</f>
        <v>0</v>
      </c>
    </row>
    <row r="14214" spans="12:17" x14ac:dyDescent="0.25">
      <c r="L14214" s="38">
        <f>IF(AND(Colin!$G14214=$B$1,Colin!$H14214=$C$3),Colin!$I14214,)</f>
        <v>0</v>
      </c>
      <c r="M14214" s="38">
        <f>IF(AND(Colin!$G14214=$B$1,Colin!$H14214&lt;=$C$3),Colin!$I14214,)</f>
        <v>0</v>
      </c>
      <c r="N14214" s="38">
        <f>IF(AND(Colin!$G14214=$B$2,Colin!$H14214=$C$3),Colin!$I14214,)</f>
        <v>0</v>
      </c>
      <c r="O14214" s="38">
        <f>IF(AND(Colin!$G14214=$B$2,Colin!$H14214&lt;=$C$3),Colin!$I14214,)</f>
        <v>0</v>
      </c>
      <c r="P14214" s="38">
        <f>IF(Colin!$G14214&lt;$B$2,Colin!$I14214,0)</f>
        <v>0</v>
      </c>
      <c r="Q14214" s="38">
        <f>IF(Colin!$G14214&lt;$B$1,Colin!$I14214,0)</f>
        <v>0</v>
      </c>
    </row>
    <row r="14215" spans="12:17" x14ac:dyDescent="0.25">
      <c r="L14215" s="38">
        <f>IF(AND(Colin!$G14215=$B$1,Colin!$H14215=$C$3),Colin!$I14215,)</f>
        <v>0</v>
      </c>
      <c r="M14215" s="38">
        <f>IF(AND(Colin!$G14215=$B$1,Colin!$H14215&lt;=$C$3),Colin!$I14215,)</f>
        <v>0</v>
      </c>
      <c r="N14215" s="38">
        <f>IF(AND(Colin!$G14215=$B$2,Colin!$H14215=$C$3),Colin!$I14215,)</f>
        <v>0</v>
      </c>
      <c r="O14215" s="38">
        <f>IF(AND(Colin!$G14215=$B$2,Colin!$H14215&lt;=$C$3),Colin!$I14215,)</f>
        <v>0</v>
      </c>
      <c r="P14215" s="38">
        <f>IF(Colin!$G14215&lt;$B$2,Colin!$I14215,0)</f>
        <v>0</v>
      </c>
      <c r="Q14215" s="38">
        <f>IF(Colin!$G14215&lt;$B$1,Colin!$I14215,0)</f>
        <v>0</v>
      </c>
    </row>
    <row r="14216" spans="12:17" x14ac:dyDescent="0.25">
      <c r="L14216" s="38">
        <f>IF(AND(Colin!$G14216=$B$1,Colin!$H14216=$C$3),Colin!$I14216,)</f>
        <v>0</v>
      </c>
      <c r="M14216" s="38">
        <f>IF(AND(Colin!$G14216=$B$1,Colin!$H14216&lt;=$C$3),Colin!$I14216,)</f>
        <v>0</v>
      </c>
      <c r="N14216" s="38">
        <f>IF(AND(Colin!$G14216=$B$2,Colin!$H14216=$C$3),Colin!$I14216,)</f>
        <v>0</v>
      </c>
      <c r="O14216" s="38">
        <f>IF(AND(Colin!$G14216=$B$2,Colin!$H14216&lt;=$C$3),Colin!$I14216,)</f>
        <v>0</v>
      </c>
      <c r="P14216" s="38">
        <f>IF(Colin!$G14216&lt;$B$2,Colin!$I14216,0)</f>
        <v>0</v>
      </c>
      <c r="Q14216" s="38">
        <f>IF(Colin!$G14216&lt;$B$1,Colin!$I14216,0)</f>
        <v>0</v>
      </c>
    </row>
    <row r="14217" spans="12:17" x14ac:dyDescent="0.25">
      <c r="L14217" s="38">
        <f>IF(AND(Colin!$G14217=$B$1,Colin!$H14217=$C$3),Colin!$I14217,)</f>
        <v>0</v>
      </c>
      <c r="M14217" s="38">
        <f>IF(AND(Colin!$G14217=$B$1,Colin!$H14217&lt;=$C$3),Colin!$I14217,)</f>
        <v>0</v>
      </c>
      <c r="N14217" s="38">
        <f>IF(AND(Colin!$G14217=$B$2,Colin!$H14217=$C$3),Colin!$I14217,)</f>
        <v>0</v>
      </c>
      <c r="O14217" s="38">
        <f>IF(AND(Colin!$G14217=$B$2,Colin!$H14217&lt;=$C$3),Colin!$I14217,)</f>
        <v>0</v>
      </c>
      <c r="P14217" s="38">
        <f>IF(Colin!$G14217&lt;$B$2,Colin!$I14217,0)</f>
        <v>0</v>
      </c>
      <c r="Q14217" s="38">
        <f>IF(Colin!$G14217&lt;$B$1,Colin!$I14217,0)</f>
        <v>0</v>
      </c>
    </row>
    <row r="14218" spans="12:17" x14ac:dyDescent="0.25">
      <c r="L14218" s="38">
        <f>IF(AND(Colin!$G14218=$B$1,Colin!$H14218=$C$3),Colin!$I14218,)</f>
        <v>0</v>
      </c>
      <c r="M14218" s="38">
        <f>IF(AND(Colin!$G14218=$B$1,Colin!$H14218&lt;=$C$3),Colin!$I14218,)</f>
        <v>0</v>
      </c>
      <c r="N14218" s="38">
        <f>IF(AND(Colin!$G14218=$B$2,Colin!$H14218=$C$3),Colin!$I14218,)</f>
        <v>0</v>
      </c>
      <c r="O14218" s="38">
        <f>IF(AND(Colin!$G14218=$B$2,Colin!$H14218&lt;=$C$3),Colin!$I14218,)</f>
        <v>0</v>
      </c>
      <c r="P14218" s="38">
        <f>IF(Colin!$G14218&lt;$B$2,Colin!$I14218,0)</f>
        <v>0</v>
      </c>
      <c r="Q14218" s="38">
        <f>IF(Colin!$G14218&lt;$B$1,Colin!$I14218,0)</f>
        <v>0</v>
      </c>
    </row>
    <row r="14219" spans="12:17" x14ac:dyDescent="0.25">
      <c r="L14219" s="38">
        <f>IF(AND(Colin!$G14219=$B$1,Colin!$H14219=$C$3),Colin!$I14219,)</f>
        <v>0</v>
      </c>
      <c r="M14219" s="38">
        <f>IF(AND(Colin!$G14219=$B$1,Colin!$H14219&lt;=$C$3),Colin!$I14219,)</f>
        <v>0</v>
      </c>
      <c r="N14219" s="38">
        <f>IF(AND(Colin!$G14219=$B$2,Colin!$H14219=$C$3),Colin!$I14219,)</f>
        <v>0</v>
      </c>
      <c r="O14219" s="38">
        <f>IF(AND(Colin!$G14219=$B$2,Colin!$H14219&lt;=$C$3),Colin!$I14219,)</f>
        <v>0</v>
      </c>
      <c r="P14219" s="38">
        <f>IF(Colin!$G14219&lt;$B$2,Colin!$I14219,0)</f>
        <v>0</v>
      </c>
      <c r="Q14219" s="38">
        <f>IF(Colin!$G14219&lt;$B$1,Colin!$I14219,0)</f>
        <v>0</v>
      </c>
    </row>
    <row r="14220" spans="12:17" x14ac:dyDescent="0.25">
      <c r="L14220" s="38">
        <f>IF(AND(Colin!$G14220=$B$1,Colin!$H14220=$C$3),Colin!$I14220,)</f>
        <v>0</v>
      </c>
      <c r="M14220" s="38">
        <f>IF(AND(Colin!$G14220=$B$1,Colin!$H14220&lt;=$C$3),Colin!$I14220,)</f>
        <v>0</v>
      </c>
      <c r="N14220" s="38">
        <f>IF(AND(Colin!$G14220=$B$2,Colin!$H14220=$C$3),Colin!$I14220,)</f>
        <v>0</v>
      </c>
      <c r="O14220" s="38">
        <f>IF(AND(Colin!$G14220=$B$2,Colin!$H14220&lt;=$C$3),Colin!$I14220,)</f>
        <v>0</v>
      </c>
      <c r="P14220" s="38">
        <f>IF(Colin!$G14220&lt;$B$2,Colin!$I14220,0)</f>
        <v>0</v>
      </c>
      <c r="Q14220" s="38">
        <f>IF(Colin!$G14220&lt;$B$1,Colin!$I14220,0)</f>
        <v>0</v>
      </c>
    </row>
    <row r="14221" spans="12:17" x14ac:dyDescent="0.25">
      <c r="L14221" s="38">
        <f>IF(AND(Colin!$G14221=$B$1,Colin!$H14221=$C$3),Colin!$I14221,)</f>
        <v>0</v>
      </c>
      <c r="M14221" s="38">
        <f>IF(AND(Colin!$G14221=$B$1,Colin!$H14221&lt;=$C$3),Colin!$I14221,)</f>
        <v>0</v>
      </c>
      <c r="N14221" s="38">
        <f>IF(AND(Colin!$G14221=$B$2,Colin!$H14221=$C$3),Colin!$I14221,)</f>
        <v>0</v>
      </c>
      <c r="O14221" s="38">
        <f>IF(AND(Colin!$G14221=$B$2,Colin!$H14221&lt;=$C$3),Colin!$I14221,)</f>
        <v>0</v>
      </c>
      <c r="P14221" s="38">
        <f>IF(Colin!$G14221&lt;$B$2,Colin!$I14221,0)</f>
        <v>0</v>
      </c>
      <c r="Q14221" s="38">
        <f>IF(Colin!$G14221&lt;$B$1,Colin!$I14221,0)</f>
        <v>0</v>
      </c>
    </row>
    <row r="14222" spans="12:17" x14ac:dyDescent="0.25">
      <c r="L14222" s="38">
        <f>IF(AND(Colin!$G14222=$B$1,Colin!$H14222=$C$3),Colin!$I14222,)</f>
        <v>0</v>
      </c>
      <c r="M14222" s="38">
        <f>IF(AND(Colin!$G14222=$B$1,Colin!$H14222&lt;=$C$3),Colin!$I14222,)</f>
        <v>0</v>
      </c>
      <c r="N14222" s="38">
        <f>IF(AND(Colin!$G14222=$B$2,Colin!$H14222=$C$3),Colin!$I14222,)</f>
        <v>0</v>
      </c>
      <c r="O14222" s="38">
        <f>IF(AND(Colin!$G14222=$B$2,Colin!$H14222&lt;=$C$3),Colin!$I14222,)</f>
        <v>0</v>
      </c>
      <c r="P14222" s="38">
        <f>IF(Colin!$G14222&lt;$B$2,Colin!$I14222,0)</f>
        <v>0</v>
      </c>
      <c r="Q14222" s="38">
        <f>IF(Colin!$G14222&lt;$B$1,Colin!$I14222,0)</f>
        <v>0</v>
      </c>
    </row>
    <row r="14223" spans="12:17" x14ac:dyDescent="0.25">
      <c r="L14223" s="38">
        <f>IF(AND(Colin!$G14223=$B$1,Colin!$H14223=$C$3),Colin!$I14223,)</f>
        <v>0</v>
      </c>
      <c r="M14223" s="38">
        <f>IF(AND(Colin!$G14223=$B$1,Colin!$H14223&lt;=$C$3),Colin!$I14223,)</f>
        <v>0</v>
      </c>
      <c r="N14223" s="38">
        <f>IF(AND(Colin!$G14223=$B$2,Colin!$H14223=$C$3),Colin!$I14223,)</f>
        <v>0</v>
      </c>
      <c r="O14223" s="38">
        <f>IF(AND(Colin!$G14223=$B$2,Colin!$H14223&lt;=$C$3),Colin!$I14223,)</f>
        <v>0</v>
      </c>
      <c r="P14223" s="38">
        <f>IF(Colin!$G14223&lt;$B$2,Colin!$I14223,0)</f>
        <v>0</v>
      </c>
      <c r="Q14223" s="38">
        <f>IF(Colin!$G14223&lt;$B$1,Colin!$I14223,0)</f>
        <v>0</v>
      </c>
    </row>
    <row r="14224" spans="12:17" x14ac:dyDescent="0.25">
      <c r="L14224" s="38">
        <f>IF(AND(Colin!$G14224=$B$1,Colin!$H14224=$C$3),Colin!$I14224,)</f>
        <v>0</v>
      </c>
      <c r="M14224" s="38">
        <f>IF(AND(Colin!$G14224=$B$1,Colin!$H14224&lt;=$C$3),Colin!$I14224,)</f>
        <v>0</v>
      </c>
      <c r="N14224" s="38">
        <f>IF(AND(Colin!$G14224=$B$2,Colin!$H14224=$C$3),Colin!$I14224,)</f>
        <v>0</v>
      </c>
      <c r="O14224" s="38">
        <f>IF(AND(Colin!$G14224=$B$2,Colin!$H14224&lt;=$C$3),Colin!$I14224,)</f>
        <v>0</v>
      </c>
      <c r="P14224" s="38">
        <f>IF(Colin!$G14224&lt;$B$2,Colin!$I14224,0)</f>
        <v>0</v>
      </c>
      <c r="Q14224" s="38">
        <f>IF(Colin!$G14224&lt;$B$1,Colin!$I14224,0)</f>
        <v>0</v>
      </c>
    </row>
    <row r="14225" spans="12:17" x14ac:dyDescent="0.25">
      <c r="L14225" s="38">
        <f>IF(AND(Colin!$G14225=$B$1,Colin!$H14225=$C$3),Colin!$I14225,)</f>
        <v>0</v>
      </c>
      <c r="M14225" s="38">
        <f>IF(AND(Colin!$G14225=$B$1,Colin!$H14225&lt;=$C$3),Colin!$I14225,)</f>
        <v>0</v>
      </c>
      <c r="N14225" s="38">
        <f>IF(AND(Colin!$G14225=$B$2,Colin!$H14225=$C$3),Colin!$I14225,)</f>
        <v>0</v>
      </c>
      <c r="O14225" s="38">
        <f>IF(AND(Colin!$G14225=$B$2,Colin!$H14225&lt;=$C$3),Colin!$I14225,)</f>
        <v>0</v>
      </c>
      <c r="P14225" s="38">
        <f>IF(Colin!$G14225&lt;$B$2,Colin!$I14225,0)</f>
        <v>0</v>
      </c>
      <c r="Q14225" s="38">
        <f>IF(Colin!$G14225&lt;$B$1,Colin!$I14225,0)</f>
        <v>0</v>
      </c>
    </row>
    <row r="14226" spans="12:17" x14ac:dyDescent="0.25">
      <c r="L14226" s="38">
        <f>IF(AND(Colin!$G14226=$B$1,Colin!$H14226=$C$3),Colin!$I14226,)</f>
        <v>0</v>
      </c>
      <c r="M14226" s="38">
        <f>IF(AND(Colin!$G14226=$B$1,Colin!$H14226&lt;=$C$3),Colin!$I14226,)</f>
        <v>0</v>
      </c>
      <c r="N14226" s="38">
        <f>IF(AND(Colin!$G14226=$B$2,Colin!$H14226=$C$3),Colin!$I14226,)</f>
        <v>0</v>
      </c>
      <c r="O14226" s="38">
        <f>IF(AND(Colin!$G14226=$B$2,Colin!$H14226&lt;=$C$3),Colin!$I14226,)</f>
        <v>0</v>
      </c>
      <c r="P14226" s="38">
        <f>IF(Colin!$G14226&lt;$B$2,Colin!$I14226,0)</f>
        <v>0</v>
      </c>
      <c r="Q14226" s="38">
        <f>IF(Colin!$G14226&lt;$B$1,Colin!$I14226,0)</f>
        <v>0</v>
      </c>
    </row>
    <row r="14227" spans="12:17" x14ac:dyDescent="0.25">
      <c r="L14227" s="38">
        <f>IF(AND(Colin!$G14227=$B$1,Colin!$H14227=$C$3),Colin!$I14227,)</f>
        <v>0</v>
      </c>
      <c r="M14227" s="38">
        <f>IF(AND(Colin!$G14227=$B$1,Colin!$H14227&lt;=$C$3),Colin!$I14227,)</f>
        <v>0</v>
      </c>
      <c r="N14227" s="38">
        <f>IF(AND(Colin!$G14227=$B$2,Colin!$H14227=$C$3),Colin!$I14227,)</f>
        <v>0</v>
      </c>
      <c r="O14227" s="38">
        <f>IF(AND(Colin!$G14227=$B$2,Colin!$H14227&lt;=$C$3),Colin!$I14227,)</f>
        <v>0</v>
      </c>
      <c r="P14227" s="38">
        <f>IF(Colin!$G14227&lt;$B$2,Colin!$I14227,0)</f>
        <v>0</v>
      </c>
      <c r="Q14227" s="38">
        <f>IF(Colin!$G14227&lt;$B$1,Colin!$I14227,0)</f>
        <v>0</v>
      </c>
    </row>
    <row r="14228" spans="12:17" x14ac:dyDescent="0.25">
      <c r="L14228" s="38">
        <f>IF(AND(Colin!$G14228=$B$1,Colin!$H14228=$C$3),Colin!$I14228,)</f>
        <v>0</v>
      </c>
      <c r="M14228" s="38">
        <f>IF(AND(Colin!$G14228=$B$1,Colin!$H14228&lt;=$C$3),Colin!$I14228,)</f>
        <v>0</v>
      </c>
      <c r="N14228" s="38">
        <f>IF(AND(Colin!$G14228=$B$2,Colin!$H14228=$C$3),Colin!$I14228,)</f>
        <v>0</v>
      </c>
      <c r="O14228" s="38">
        <f>IF(AND(Colin!$G14228=$B$2,Colin!$H14228&lt;=$C$3),Colin!$I14228,)</f>
        <v>0</v>
      </c>
      <c r="P14228" s="38">
        <f>IF(Colin!$G14228&lt;$B$2,Colin!$I14228,0)</f>
        <v>0</v>
      </c>
      <c r="Q14228" s="38">
        <f>IF(Colin!$G14228&lt;$B$1,Colin!$I14228,0)</f>
        <v>0</v>
      </c>
    </row>
    <row r="14229" spans="12:17" x14ac:dyDescent="0.25">
      <c r="L14229" s="38">
        <f>IF(AND(Colin!$G14229=$B$1,Colin!$H14229=$C$3),Colin!$I14229,)</f>
        <v>0</v>
      </c>
      <c r="M14229" s="38">
        <f>IF(AND(Colin!$G14229=$B$1,Colin!$H14229&lt;=$C$3),Colin!$I14229,)</f>
        <v>0</v>
      </c>
      <c r="N14229" s="38">
        <f>IF(AND(Colin!$G14229=$B$2,Colin!$H14229=$C$3),Colin!$I14229,)</f>
        <v>0</v>
      </c>
      <c r="O14229" s="38">
        <f>IF(AND(Colin!$G14229=$B$2,Colin!$H14229&lt;=$C$3),Colin!$I14229,)</f>
        <v>0</v>
      </c>
      <c r="P14229" s="38">
        <f>IF(Colin!$G14229&lt;$B$2,Colin!$I14229,0)</f>
        <v>0</v>
      </c>
      <c r="Q14229" s="38">
        <f>IF(Colin!$G14229&lt;$B$1,Colin!$I14229,0)</f>
        <v>0</v>
      </c>
    </row>
    <row r="14230" spans="12:17" x14ac:dyDescent="0.25">
      <c r="L14230" s="38">
        <f>IF(AND(Colin!$G14230=$B$1,Colin!$H14230=$C$3),Colin!$I14230,)</f>
        <v>0</v>
      </c>
      <c r="M14230" s="38">
        <f>IF(AND(Colin!$G14230=$B$1,Colin!$H14230&lt;=$C$3),Colin!$I14230,)</f>
        <v>0</v>
      </c>
      <c r="N14230" s="38">
        <f>IF(AND(Colin!$G14230=$B$2,Colin!$H14230=$C$3),Colin!$I14230,)</f>
        <v>0</v>
      </c>
      <c r="O14230" s="38">
        <f>IF(AND(Colin!$G14230=$B$2,Colin!$H14230&lt;=$C$3),Colin!$I14230,)</f>
        <v>0</v>
      </c>
      <c r="P14230" s="38">
        <f>IF(Colin!$G14230&lt;$B$2,Colin!$I14230,0)</f>
        <v>0</v>
      </c>
      <c r="Q14230" s="38">
        <f>IF(Colin!$G14230&lt;$B$1,Colin!$I14230,0)</f>
        <v>0</v>
      </c>
    </row>
    <row r="14231" spans="12:17" x14ac:dyDescent="0.25">
      <c r="L14231" s="38">
        <f>IF(AND(Colin!$G14231=$B$1,Colin!$H14231=$C$3),Colin!$I14231,)</f>
        <v>0</v>
      </c>
      <c r="M14231" s="38">
        <f>IF(AND(Colin!$G14231=$B$1,Colin!$H14231&lt;=$C$3),Colin!$I14231,)</f>
        <v>0</v>
      </c>
      <c r="N14231" s="38">
        <f>IF(AND(Colin!$G14231=$B$2,Colin!$H14231=$C$3),Colin!$I14231,)</f>
        <v>0</v>
      </c>
      <c r="O14231" s="38">
        <f>IF(AND(Colin!$G14231=$B$2,Colin!$H14231&lt;=$C$3),Colin!$I14231,)</f>
        <v>0</v>
      </c>
      <c r="P14231" s="38">
        <f>IF(Colin!$G14231&lt;$B$2,Colin!$I14231,0)</f>
        <v>0</v>
      </c>
      <c r="Q14231" s="38">
        <f>IF(Colin!$G14231&lt;$B$1,Colin!$I14231,0)</f>
        <v>0</v>
      </c>
    </row>
    <row r="14232" spans="12:17" x14ac:dyDescent="0.25">
      <c r="L14232" s="38">
        <f>IF(AND(Colin!$G14232=$B$1,Colin!$H14232=$C$3),Colin!$I14232,)</f>
        <v>0</v>
      </c>
      <c r="M14232" s="38">
        <f>IF(AND(Colin!$G14232=$B$1,Colin!$H14232&lt;=$C$3),Colin!$I14232,)</f>
        <v>0</v>
      </c>
      <c r="N14232" s="38">
        <f>IF(AND(Colin!$G14232=$B$2,Colin!$H14232=$C$3),Colin!$I14232,)</f>
        <v>0</v>
      </c>
      <c r="O14232" s="38">
        <f>IF(AND(Colin!$G14232=$B$2,Colin!$H14232&lt;=$C$3),Colin!$I14232,)</f>
        <v>0</v>
      </c>
      <c r="P14232" s="38">
        <f>IF(Colin!$G14232&lt;$B$2,Colin!$I14232,0)</f>
        <v>0</v>
      </c>
      <c r="Q14232" s="38">
        <f>IF(Colin!$G14232&lt;$B$1,Colin!$I14232,0)</f>
        <v>0</v>
      </c>
    </row>
    <row r="14233" spans="12:17" x14ac:dyDescent="0.25">
      <c r="L14233" s="38">
        <f>IF(AND(Colin!$G14233=$B$1,Colin!$H14233=$C$3),Colin!$I14233,)</f>
        <v>0</v>
      </c>
      <c r="M14233" s="38">
        <f>IF(AND(Colin!$G14233=$B$1,Colin!$H14233&lt;=$C$3),Colin!$I14233,)</f>
        <v>0</v>
      </c>
      <c r="N14233" s="38">
        <f>IF(AND(Colin!$G14233=$B$2,Colin!$H14233=$C$3),Colin!$I14233,)</f>
        <v>0</v>
      </c>
      <c r="O14233" s="38">
        <f>IF(AND(Colin!$G14233=$B$2,Colin!$H14233&lt;=$C$3),Colin!$I14233,)</f>
        <v>0</v>
      </c>
      <c r="P14233" s="38">
        <f>IF(Colin!$G14233&lt;$B$2,Colin!$I14233,0)</f>
        <v>0</v>
      </c>
      <c r="Q14233" s="38">
        <f>IF(Colin!$G14233&lt;$B$1,Colin!$I14233,0)</f>
        <v>0</v>
      </c>
    </row>
    <row r="14234" spans="12:17" x14ac:dyDescent="0.25">
      <c r="L14234" s="38">
        <f>IF(AND(Colin!$G14234=$B$1,Colin!$H14234=$C$3),Colin!$I14234,)</f>
        <v>0</v>
      </c>
      <c r="M14234" s="38">
        <f>IF(AND(Colin!$G14234=$B$1,Colin!$H14234&lt;=$C$3),Colin!$I14234,)</f>
        <v>0</v>
      </c>
      <c r="N14234" s="38">
        <f>IF(AND(Colin!$G14234=$B$2,Colin!$H14234=$C$3),Colin!$I14234,)</f>
        <v>0</v>
      </c>
      <c r="O14234" s="38">
        <f>IF(AND(Colin!$G14234=$B$2,Colin!$H14234&lt;=$C$3),Colin!$I14234,)</f>
        <v>0</v>
      </c>
      <c r="P14234" s="38">
        <f>IF(Colin!$G14234&lt;$B$2,Colin!$I14234,0)</f>
        <v>0</v>
      </c>
      <c r="Q14234" s="38">
        <f>IF(Colin!$G14234&lt;$B$1,Colin!$I14234,0)</f>
        <v>0</v>
      </c>
    </row>
    <row r="14235" spans="12:17" x14ac:dyDescent="0.25">
      <c r="L14235" s="38">
        <f>IF(AND(Colin!$G14235=$B$1,Colin!$H14235=$C$3),Colin!$I14235,)</f>
        <v>0</v>
      </c>
      <c r="M14235" s="38">
        <f>IF(AND(Colin!$G14235=$B$1,Colin!$H14235&lt;=$C$3),Colin!$I14235,)</f>
        <v>0</v>
      </c>
      <c r="N14235" s="38">
        <f>IF(AND(Colin!$G14235=$B$2,Colin!$H14235=$C$3),Colin!$I14235,)</f>
        <v>0</v>
      </c>
      <c r="O14235" s="38">
        <f>IF(AND(Colin!$G14235=$B$2,Colin!$H14235&lt;=$C$3),Colin!$I14235,)</f>
        <v>0</v>
      </c>
      <c r="P14235" s="38">
        <f>IF(Colin!$G14235&lt;$B$2,Colin!$I14235,0)</f>
        <v>0</v>
      </c>
      <c r="Q14235" s="38">
        <f>IF(Colin!$G14235&lt;$B$1,Colin!$I14235,0)</f>
        <v>0</v>
      </c>
    </row>
    <row r="14236" spans="12:17" x14ac:dyDescent="0.25">
      <c r="L14236" s="38">
        <f>IF(AND(Colin!$G14236=$B$1,Colin!$H14236=$C$3),Colin!$I14236,)</f>
        <v>0</v>
      </c>
      <c r="M14236" s="38">
        <f>IF(AND(Colin!$G14236=$B$1,Colin!$H14236&lt;=$C$3),Colin!$I14236,)</f>
        <v>0</v>
      </c>
      <c r="N14236" s="38">
        <f>IF(AND(Colin!$G14236=$B$2,Colin!$H14236=$C$3),Colin!$I14236,)</f>
        <v>0</v>
      </c>
      <c r="O14236" s="38">
        <f>IF(AND(Colin!$G14236=$B$2,Colin!$H14236&lt;=$C$3),Colin!$I14236,)</f>
        <v>0</v>
      </c>
      <c r="P14236" s="38">
        <f>IF(Colin!$G14236&lt;$B$2,Colin!$I14236,0)</f>
        <v>0</v>
      </c>
      <c r="Q14236" s="38">
        <f>IF(Colin!$G14236&lt;$B$1,Colin!$I14236,0)</f>
        <v>0</v>
      </c>
    </row>
    <row r="14237" spans="12:17" x14ac:dyDescent="0.25">
      <c r="L14237" s="38">
        <f>IF(AND(Colin!$G14237=$B$1,Colin!$H14237=$C$3),Colin!$I14237,)</f>
        <v>0</v>
      </c>
      <c r="M14237" s="38">
        <f>IF(AND(Colin!$G14237=$B$1,Colin!$H14237&lt;=$C$3),Colin!$I14237,)</f>
        <v>0</v>
      </c>
      <c r="N14237" s="38">
        <f>IF(AND(Colin!$G14237=$B$2,Colin!$H14237=$C$3),Colin!$I14237,)</f>
        <v>0</v>
      </c>
      <c r="O14237" s="38">
        <f>IF(AND(Colin!$G14237=$B$2,Colin!$H14237&lt;=$C$3),Colin!$I14237,)</f>
        <v>0</v>
      </c>
      <c r="P14237" s="38">
        <f>IF(Colin!$G14237&lt;$B$2,Colin!$I14237,0)</f>
        <v>0</v>
      </c>
      <c r="Q14237" s="38">
        <f>IF(Colin!$G14237&lt;$B$1,Colin!$I14237,0)</f>
        <v>0</v>
      </c>
    </row>
    <row r="14238" spans="12:17" x14ac:dyDescent="0.25">
      <c r="L14238" s="38">
        <f>IF(AND(Colin!$G14238=$B$1,Colin!$H14238=$C$3),Colin!$I14238,)</f>
        <v>0</v>
      </c>
      <c r="M14238" s="38">
        <f>IF(AND(Colin!$G14238=$B$1,Colin!$H14238&lt;=$C$3),Colin!$I14238,)</f>
        <v>0</v>
      </c>
      <c r="N14238" s="38">
        <f>IF(AND(Colin!$G14238=$B$2,Colin!$H14238=$C$3),Colin!$I14238,)</f>
        <v>0</v>
      </c>
      <c r="O14238" s="38">
        <f>IF(AND(Colin!$G14238=$B$2,Colin!$H14238&lt;=$C$3),Colin!$I14238,)</f>
        <v>0</v>
      </c>
      <c r="P14238" s="38">
        <f>IF(Colin!$G14238&lt;$B$2,Colin!$I14238,0)</f>
        <v>0</v>
      </c>
      <c r="Q14238" s="38">
        <f>IF(Colin!$G14238&lt;$B$1,Colin!$I14238,0)</f>
        <v>0</v>
      </c>
    </row>
    <row r="14239" spans="12:17" x14ac:dyDescent="0.25">
      <c r="L14239" s="38">
        <f>IF(AND(Colin!$G14239=$B$1,Colin!$H14239=$C$3),Colin!$I14239,)</f>
        <v>0</v>
      </c>
      <c r="M14239" s="38">
        <f>IF(AND(Colin!$G14239=$B$1,Colin!$H14239&lt;=$C$3),Colin!$I14239,)</f>
        <v>0</v>
      </c>
      <c r="N14239" s="38">
        <f>IF(AND(Colin!$G14239=$B$2,Colin!$H14239=$C$3),Colin!$I14239,)</f>
        <v>0</v>
      </c>
      <c r="O14239" s="38">
        <f>IF(AND(Colin!$G14239=$B$2,Colin!$H14239&lt;=$C$3),Colin!$I14239,)</f>
        <v>0</v>
      </c>
      <c r="P14239" s="38">
        <f>IF(Colin!$G14239&lt;$B$2,Colin!$I14239,0)</f>
        <v>0</v>
      </c>
      <c r="Q14239" s="38">
        <f>IF(Colin!$G14239&lt;$B$1,Colin!$I14239,0)</f>
        <v>0</v>
      </c>
    </row>
    <row r="14240" spans="12:17" x14ac:dyDescent="0.25">
      <c r="L14240" s="38">
        <f>IF(AND(Colin!$G14240=$B$1,Colin!$H14240=$C$3),Colin!$I14240,)</f>
        <v>0</v>
      </c>
      <c r="M14240" s="38">
        <f>IF(AND(Colin!$G14240=$B$1,Colin!$H14240&lt;=$C$3),Colin!$I14240,)</f>
        <v>0</v>
      </c>
      <c r="N14240" s="38">
        <f>IF(AND(Colin!$G14240=$B$2,Colin!$H14240=$C$3),Colin!$I14240,)</f>
        <v>0</v>
      </c>
      <c r="O14240" s="38">
        <f>IF(AND(Colin!$G14240=$B$2,Colin!$H14240&lt;=$C$3),Colin!$I14240,)</f>
        <v>0</v>
      </c>
      <c r="P14240" s="38">
        <f>IF(Colin!$G14240&lt;$B$2,Colin!$I14240,0)</f>
        <v>0</v>
      </c>
      <c r="Q14240" s="38">
        <f>IF(Colin!$G14240&lt;$B$1,Colin!$I14240,0)</f>
        <v>0</v>
      </c>
    </row>
    <row r="14241" spans="12:17" x14ac:dyDescent="0.25">
      <c r="L14241" s="38">
        <f>IF(AND(Colin!$G14241=$B$1,Colin!$H14241=$C$3),Colin!$I14241,)</f>
        <v>0</v>
      </c>
      <c r="M14241" s="38">
        <f>IF(AND(Colin!$G14241=$B$1,Colin!$H14241&lt;=$C$3),Colin!$I14241,)</f>
        <v>0</v>
      </c>
      <c r="N14241" s="38">
        <f>IF(AND(Colin!$G14241=$B$2,Colin!$H14241=$C$3),Colin!$I14241,)</f>
        <v>0</v>
      </c>
      <c r="O14241" s="38">
        <f>IF(AND(Colin!$G14241=$B$2,Colin!$H14241&lt;=$C$3),Colin!$I14241,)</f>
        <v>0</v>
      </c>
      <c r="P14241" s="38">
        <f>IF(Colin!$G14241&lt;$B$2,Colin!$I14241,0)</f>
        <v>0</v>
      </c>
      <c r="Q14241" s="38">
        <f>IF(Colin!$G14241&lt;$B$1,Colin!$I14241,0)</f>
        <v>0</v>
      </c>
    </row>
    <row r="14242" spans="12:17" x14ac:dyDescent="0.25">
      <c r="L14242" s="38">
        <f>IF(AND(Colin!$G14242=$B$1,Colin!$H14242=$C$3),Colin!$I14242,)</f>
        <v>0</v>
      </c>
      <c r="M14242" s="38">
        <f>IF(AND(Colin!$G14242=$B$1,Colin!$H14242&lt;=$C$3),Colin!$I14242,)</f>
        <v>0</v>
      </c>
      <c r="N14242" s="38">
        <f>IF(AND(Colin!$G14242=$B$2,Colin!$H14242=$C$3),Colin!$I14242,)</f>
        <v>0</v>
      </c>
      <c r="O14242" s="38">
        <f>IF(AND(Colin!$G14242=$B$2,Colin!$H14242&lt;=$C$3),Colin!$I14242,)</f>
        <v>0</v>
      </c>
      <c r="P14242" s="38">
        <f>IF(Colin!$G14242&lt;$B$2,Colin!$I14242,0)</f>
        <v>0</v>
      </c>
      <c r="Q14242" s="38">
        <f>IF(Colin!$G14242&lt;$B$1,Colin!$I14242,0)</f>
        <v>0</v>
      </c>
    </row>
    <row r="14243" spans="12:17" x14ac:dyDescent="0.25">
      <c r="L14243" s="38">
        <f>IF(AND(Colin!$G14243=$B$1,Colin!$H14243=$C$3),Colin!$I14243,)</f>
        <v>0</v>
      </c>
      <c r="M14243" s="38">
        <f>IF(AND(Colin!$G14243=$B$1,Colin!$H14243&lt;=$C$3),Colin!$I14243,)</f>
        <v>0</v>
      </c>
      <c r="N14243" s="38">
        <f>IF(AND(Colin!$G14243=$B$2,Colin!$H14243=$C$3),Colin!$I14243,)</f>
        <v>0</v>
      </c>
      <c r="O14243" s="38">
        <f>IF(AND(Colin!$G14243=$B$2,Colin!$H14243&lt;=$C$3),Colin!$I14243,)</f>
        <v>0</v>
      </c>
      <c r="P14243" s="38">
        <f>IF(Colin!$G14243&lt;$B$2,Colin!$I14243,0)</f>
        <v>0</v>
      </c>
      <c r="Q14243" s="38">
        <f>IF(Colin!$G14243&lt;$B$1,Colin!$I14243,0)</f>
        <v>0</v>
      </c>
    </row>
    <row r="14244" spans="12:17" x14ac:dyDescent="0.25">
      <c r="L14244" s="38">
        <f>IF(AND(Colin!$G14244=$B$1,Colin!$H14244=$C$3),Colin!$I14244,)</f>
        <v>0</v>
      </c>
      <c r="M14244" s="38">
        <f>IF(AND(Colin!$G14244=$B$1,Colin!$H14244&lt;=$C$3),Colin!$I14244,)</f>
        <v>0</v>
      </c>
      <c r="N14244" s="38">
        <f>IF(AND(Colin!$G14244=$B$2,Colin!$H14244=$C$3),Colin!$I14244,)</f>
        <v>0</v>
      </c>
      <c r="O14244" s="38">
        <f>IF(AND(Colin!$G14244=$B$2,Colin!$H14244&lt;=$C$3),Colin!$I14244,)</f>
        <v>0</v>
      </c>
      <c r="P14244" s="38">
        <f>IF(Colin!$G14244&lt;$B$2,Colin!$I14244,0)</f>
        <v>0</v>
      </c>
      <c r="Q14244" s="38">
        <f>IF(Colin!$G14244&lt;$B$1,Colin!$I14244,0)</f>
        <v>0</v>
      </c>
    </row>
    <row r="14245" spans="12:17" x14ac:dyDescent="0.25">
      <c r="L14245" s="38">
        <f>IF(AND(Colin!$G14245=$B$1,Colin!$H14245=$C$3),Colin!$I14245,)</f>
        <v>0</v>
      </c>
      <c r="M14245" s="38">
        <f>IF(AND(Colin!$G14245=$B$1,Colin!$H14245&lt;=$C$3),Colin!$I14245,)</f>
        <v>0</v>
      </c>
      <c r="N14245" s="38">
        <f>IF(AND(Colin!$G14245=$B$2,Colin!$H14245=$C$3),Colin!$I14245,)</f>
        <v>0</v>
      </c>
      <c r="O14245" s="38">
        <f>IF(AND(Colin!$G14245=$B$2,Colin!$H14245&lt;=$C$3),Colin!$I14245,)</f>
        <v>0</v>
      </c>
      <c r="P14245" s="38">
        <f>IF(Colin!$G14245&lt;$B$2,Colin!$I14245,0)</f>
        <v>0</v>
      </c>
      <c r="Q14245" s="38">
        <f>IF(Colin!$G14245&lt;$B$1,Colin!$I14245,0)</f>
        <v>0</v>
      </c>
    </row>
    <row r="14246" spans="12:17" x14ac:dyDescent="0.25">
      <c r="L14246" s="38">
        <f>IF(AND(Colin!$G14246=$B$1,Colin!$H14246=$C$3),Colin!$I14246,)</f>
        <v>0</v>
      </c>
      <c r="M14246" s="38">
        <f>IF(AND(Colin!$G14246=$B$1,Colin!$H14246&lt;=$C$3),Colin!$I14246,)</f>
        <v>0</v>
      </c>
      <c r="N14246" s="38">
        <f>IF(AND(Colin!$G14246=$B$2,Colin!$H14246=$C$3),Colin!$I14246,)</f>
        <v>0</v>
      </c>
      <c r="O14246" s="38">
        <f>IF(AND(Colin!$G14246=$B$2,Colin!$H14246&lt;=$C$3),Colin!$I14246,)</f>
        <v>0</v>
      </c>
      <c r="P14246" s="38">
        <f>IF(Colin!$G14246&lt;$B$2,Colin!$I14246,0)</f>
        <v>0</v>
      </c>
      <c r="Q14246" s="38">
        <f>IF(Colin!$G14246&lt;$B$1,Colin!$I14246,0)</f>
        <v>0</v>
      </c>
    </row>
    <row r="14247" spans="12:17" x14ac:dyDescent="0.25">
      <c r="L14247" s="38">
        <f>IF(AND(Colin!$G14247=$B$1,Colin!$H14247=$C$3),Colin!$I14247,)</f>
        <v>0</v>
      </c>
      <c r="M14247" s="38">
        <f>IF(AND(Colin!$G14247=$B$1,Colin!$H14247&lt;=$C$3),Colin!$I14247,)</f>
        <v>0</v>
      </c>
      <c r="N14247" s="38">
        <f>IF(AND(Colin!$G14247=$B$2,Colin!$H14247=$C$3),Colin!$I14247,)</f>
        <v>0</v>
      </c>
      <c r="O14247" s="38">
        <f>IF(AND(Colin!$G14247=$B$2,Colin!$H14247&lt;=$C$3),Colin!$I14247,)</f>
        <v>0</v>
      </c>
      <c r="P14247" s="38">
        <f>IF(Colin!$G14247&lt;$B$2,Colin!$I14247,0)</f>
        <v>0</v>
      </c>
      <c r="Q14247" s="38">
        <f>IF(Colin!$G14247&lt;$B$1,Colin!$I14247,0)</f>
        <v>0</v>
      </c>
    </row>
    <row r="14248" spans="12:17" x14ac:dyDescent="0.25">
      <c r="L14248" s="38">
        <f>IF(AND(Colin!$G14248=$B$1,Colin!$H14248=$C$3),Colin!$I14248,)</f>
        <v>0</v>
      </c>
      <c r="M14248" s="38">
        <f>IF(AND(Colin!$G14248=$B$1,Colin!$H14248&lt;=$C$3),Colin!$I14248,)</f>
        <v>0</v>
      </c>
      <c r="N14248" s="38">
        <f>IF(AND(Colin!$G14248=$B$2,Colin!$H14248=$C$3),Colin!$I14248,)</f>
        <v>0</v>
      </c>
      <c r="O14248" s="38">
        <f>IF(AND(Colin!$G14248=$B$2,Colin!$H14248&lt;=$C$3),Colin!$I14248,)</f>
        <v>0</v>
      </c>
      <c r="P14248" s="38">
        <f>IF(Colin!$G14248&lt;$B$2,Colin!$I14248,0)</f>
        <v>0</v>
      </c>
      <c r="Q14248" s="38">
        <f>IF(Colin!$G14248&lt;$B$1,Colin!$I14248,0)</f>
        <v>0</v>
      </c>
    </row>
    <row r="14249" spans="12:17" x14ac:dyDescent="0.25">
      <c r="L14249" s="38">
        <f>IF(AND(Colin!$G14249=$B$1,Colin!$H14249=$C$3),Colin!$I14249,)</f>
        <v>0</v>
      </c>
      <c r="M14249" s="38">
        <f>IF(AND(Colin!$G14249=$B$1,Colin!$H14249&lt;=$C$3),Colin!$I14249,)</f>
        <v>0</v>
      </c>
      <c r="N14249" s="38">
        <f>IF(AND(Colin!$G14249=$B$2,Colin!$H14249=$C$3),Colin!$I14249,)</f>
        <v>0</v>
      </c>
      <c r="O14249" s="38">
        <f>IF(AND(Colin!$G14249=$B$2,Colin!$H14249&lt;=$C$3),Colin!$I14249,)</f>
        <v>0</v>
      </c>
      <c r="P14249" s="38">
        <f>IF(Colin!$G14249&lt;$B$2,Colin!$I14249,0)</f>
        <v>0</v>
      </c>
      <c r="Q14249" s="38">
        <f>IF(Colin!$G14249&lt;$B$1,Colin!$I14249,0)</f>
        <v>0</v>
      </c>
    </row>
    <row r="14250" spans="12:17" x14ac:dyDescent="0.25">
      <c r="L14250" s="38">
        <f>IF(AND(Colin!$G14250=$B$1,Colin!$H14250=$C$3),Colin!$I14250,)</f>
        <v>0</v>
      </c>
      <c r="M14250" s="38">
        <f>IF(AND(Colin!$G14250=$B$1,Colin!$H14250&lt;=$C$3),Colin!$I14250,)</f>
        <v>0</v>
      </c>
      <c r="N14250" s="38">
        <f>IF(AND(Colin!$G14250=$B$2,Colin!$H14250=$C$3),Colin!$I14250,)</f>
        <v>0</v>
      </c>
      <c r="O14250" s="38">
        <f>IF(AND(Colin!$G14250=$B$2,Colin!$H14250&lt;=$C$3),Colin!$I14250,)</f>
        <v>0</v>
      </c>
      <c r="P14250" s="38">
        <f>IF(Colin!$G14250&lt;$B$2,Colin!$I14250,0)</f>
        <v>0</v>
      </c>
      <c r="Q14250" s="38">
        <f>IF(Colin!$G14250&lt;$B$1,Colin!$I14250,0)</f>
        <v>0</v>
      </c>
    </row>
    <row r="14251" spans="12:17" x14ac:dyDescent="0.25">
      <c r="L14251" s="38">
        <f>IF(AND(Colin!$G14251=$B$1,Colin!$H14251=$C$3),Colin!$I14251,)</f>
        <v>0</v>
      </c>
      <c r="M14251" s="38">
        <f>IF(AND(Colin!$G14251=$B$1,Colin!$H14251&lt;=$C$3),Colin!$I14251,)</f>
        <v>0</v>
      </c>
      <c r="N14251" s="38">
        <f>IF(AND(Colin!$G14251=$B$2,Colin!$H14251=$C$3),Colin!$I14251,)</f>
        <v>0</v>
      </c>
      <c r="O14251" s="38">
        <f>IF(AND(Colin!$G14251=$B$2,Colin!$H14251&lt;=$C$3),Colin!$I14251,)</f>
        <v>0</v>
      </c>
      <c r="P14251" s="38">
        <f>IF(Colin!$G14251&lt;$B$2,Colin!$I14251,0)</f>
        <v>0</v>
      </c>
      <c r="Q14251" s="38">
        <f>IF(Colin!$G14251&lt;$B$1,Colin!$I14251,0)</f>
        <v>0</v>
      </c>
    </row>
    <row r="14252" spans="12:17" x14ac:dyDescent="0.25">
      <c r="L14252" s="38">
        <f>IF(AND(Colin!$G14252=$B$1,Colin!$H14252=$C$3),Colin!$I14252,)</f>
        <v>0</v>
      </c>
      <c r="M14252" s="38">
        <f>IF(AND(Colin!$G14252=$B$1,Colin!$H14252&lt;=$C$3),Colin!$I14252,)</f>
        <v>0</v>
      </c>
      <c r="N14252" s="38">
        <f>IF(AND(Colin!$G14252=$B$2,Colin!$H14252=$C$3),Colin!$I14252,)</f>
        <v>0</v>
      </c>
      <c r="O14252" s="38">
        <f>IF(AND(Colin!$G14252=$B$2,Colin!$H14252&lt;=$C$3),Colin!$I14252,)</f>
        <v>0</v>
      </c>
      <c r="P14252" s="38">
        <f>IF(Colin!$G14252&lt;$B$2,Colin!$I14252,0)</f>
        <v>0</v>
      </c>
      <c r="Q14252" s="38">
        <f>IF(Colin!$G14252&lt;$B$1,Colin!$I14252,0)</f>
        <v>0</v>
      </c>
    </row>
    <row r="14253" spans="12:17" x14ac:dyDescent="0.25">
      <c r="L14253" s="38">
        <f>IF(AND(Colin!$G14253=$B$1,Colin!$H14253=$C$3),Colin!$I14253,)</f>
        <v>0</v>
      </c>
      <c r="M14253" s="38">
        <f>IF(AND(Colin!$G14253=$B$1,Colin!$H14253&lt;=$C$3),Colin!$I14253,)</f>
        <v>0</v>
      </c>
      <c r="N14253" s="38">
        <f>IF(AND(Colin!$G14253=$B$2,Colin!$H14253=$C$3),Colin!$I14253,)</f>
        <v>0</v>
      </c>
      <c r="O14253" s="38">
        <f>IF(AND(Colin!$G14253=$B$2,Colin!$H14253&lt;=$C$3),Colin!$I14253,)</f>
        <v>0</v>
      </c>
      <c r="P14253" s="38">
        <f>IF(Colin!$G14253&lt;$B$2,Colin!$I14253,0)</f>
        <v>0</v>
      </c>
      <c r="Q14253" s="38">
        <f>IF(Colin!$G14253&lt;$B$1,Colin!$I14253,0)</f>
        <v>0</v>
      </c>
    </row>
    <row r="14254" spans="12:17" x14ac:dyDescent="0.25">
      <c r="L14254" s="38">
        <f>IF(AND(Colin!$G14254=$B$1,Colin!$H14254=$C$3),Colin!$I14254,)</f>
        <v>0</v>
      </c>
      <c r="M14254" s="38">
        <f>IF(AND(Colin!$G14254=$B$1,Colin!$H14254&lt;=$C$3),Colin!$I14254,)</f>
        <v>0</v>
      </c>
      <c r="N14254" s="38">
        <f>IF(AND(Colin!$G14254=$B$2,Colin!$H14254=$C$3),Colin!$I14254,)</f>
        <v>0</v>
      </c>
      <c r="O14254" s="38">
        <f>IF(AND(Colin!$G14254=$B$2,Colin!$H14254&lt;=$C$3),Colin!$I14254,)</f>
        <v>0</v>
      </c>
      <c r="P14254" s="38">
        <f>IF(Colin!$G14254&lt;$B$2,Colin!$I14254,0)</f>
        <v>0</v>
      </c>
      <c r="Q14254" s="38">
        <f>IF(Colin!$G14254&lt;$B$1,Colin!$I14254,0)</f>
        <v>0</v>
      </c>
    </row>
    <row r="14255" spans="12:17" x14ac:dyDescent="0.25">
      <c r="L14255" s="38">
        <f>IF(AND(Colin!$G14255=$B$1,Colin!$H14255=$C$3),Colin!$I14255,)</f>
        <v>0</v>
      </c>
      <c r="M14255" s="38">
        <f>IF(AND(Colin!$G14255=$B$1,Colin!$H14255&lt;=$C$3),Colin!$I14255,)</f>
        <v>0</v>
      </c>
      <c r="N14255" s="38">
        <f>IF(AND(Colin!$G14255=$B$2,Colin!$H14255=$C$3),Colin!$I14255,)</f>
        <v>0</v>
      </c>
      <c r="O14255" s="38">
        <f>IF(AND(Colin!$G14255=$B$2,Colin!$H14255&lt;=$C$3),Colin!$I14255,)</f>
        <v>0</v>
      </c>
      <c r="P14255" s="38">
        <f>IF(Colin!$G14255&lt;$B$2,Colin!$I14255,0)</f>
        <v>0</v>
      </c>
      <c r="Q14255" s="38">
        <f>IF(Colin!$G14255&lt;$B$1,Colin!$I14255,0)</f>
        <v>0</v>
      </c>
    </row>
    <row r="14256" spans="12:17" x14ac:dyDescent="0.25">
      <c r="L14256" s="38">
        <f>IF(AND(Colin!$G14256=$B$1,Colin!$H14256=$C$3),Colin!$I14256,)</f>
        <v>0</v>
      </c>
      <c r="M14256" s="38">
        <f>IF(AND(Colin!$G14256=$B$1,Colin!$H14256&lt;=$C$3),Colin!$I14256,)</f>
        <v>0</v>
      </c>
      <c r="N14256" s="38">
        <f>IF(AND(Colin!$G14256=$B$2,Colin!$H14256=$C$3),Colin!$I14256,)</f>
        <v>0</v>
      </c>
      <c r="O14256" s="38">
        <f>IF(AND(Colin!$G14256=$B$2,Colin!$H14256&lt;=$C$3),Colin!$I14256,)</f>
        <v>0</v>
      </c>
      <c r="P14256" s="38">
        <f>IF(Colin!$G14256&lt;$B$2,Colin!$I14256,0)</f>
        <v>0</v>
      </c>
      <c r="Q14256" s="38">
        <f>IF(Colin!$G14256&lt;$B$1,Colin!$I14256,0)</f>
        <v>0</v>
      </c>
    </row>
    <row r="14257" spans="12:17" x14ac:dyDescent="0.25">
      <c r="L14257" s="38">
        <f>IF(AND(Colin!$G14257=$B$1,Colin!$H14257=$C$3),Colin!$I14257,)</f>
        <v>0</v>
      </c>
      <c r="M14257" s="38">
        <f>IF(AND(Colin!$G14257=$B$1,Colin!$H14257&lt;=$C$3),Colin!$I14257,)</f>
        <v>0</v>
      </c>
      <c r="N14257" s="38">
        <f>IF(AND(Colin!$G14257=$B$2,Colin!$H14257=$C$3),Colin!$I14257,)</f>
        <v>0</v>
      </c>
      <c r="O14257" s="38">
        <f>IF(AND(Colin!$G14257=$B$2,Colin!$H14257&lt;=$C$3),Colin!$I14257,)</f>
        <v>0</v>
      </c>
      <c r="P14257" s="38">
        <f>IF(Colin!$G14257&lt;$B$2,Colin!$I14257,0)</f>
        <v>0</v>
      </c>
      <c r="Q14257" s="38">
        <f>IF(Colin!$G14257&lt;$B$1,Colin!$I14257,0)</f>
        <v>0</v>
      </c>
    </row>
    <row r="14258" spans="12:17" x14ac:dyDescent="0.25">
      <c r="L14258" s="38">
        <f>IF(AND(Colin!$G14258=$B$1,Colin!$H14258=$C$3),Colin!$I14258,)</f>
        <v>0</v>
      </c>
      <c r="M14258" s="38">
        <f>IF(AND(Colin!$G14258=$B$1,Colin!$H14258&lt;=$C$3),Colin!$I14258,)</f>
        <v>0</v>
      </c>
      <c r="N14258" s="38">
        <f>IF(AND(Colin!$G14258=$B$2,Colin!$H14258=$C$3),Colin!$I14258,)</f>
        <v>0</v>
      </c>
      <c r="O14258" s="38">
        <f>IF(AND(Colin!$G14258=$B$2,Colin!$H14258&lt;=$C$3),Colin!$I14258,)</f>
        <v>0</v>
      </c>
      <c r="P14258" s="38">
        <f>IF(Colin!$G14258&lt;$B$2,Colin!$I14258,0)</f>
        <v>0</v>
      </c>
      <c r="Q14258" s="38">
        <f>IF(Colin!$G14258&lt;$B$1,Colin!$I14258,0)</f>
        <v>0</v>
      </c>
    </row>
    <row r="14259" spans="12:17" x14ac:dyDescent="0.25">
      <c r="L14259" s="38">
        <f>IF(AND(Colin!$G14259=$B$1,Colin!$H14259=$C$3),Colin!$I14259,)</f>
        <v>0</v>
      </c>
      <c r="M14259" s="38">
        <f>IF(AND(Colin!$G14259=$B$1,Colin!$H14259&lt;=$C$3),Colin!$I14259,)</f>
        <v>0</v>
      </c>
      <c r="N14259" s="38">
        <f>IF(AND(Colin!$G14259=$B$2,Colin!$H14259=$C$3),Colin!$I14259,)</f>
        <v>0</v>
      </c>
      <c r="O14259" s="38">
        <f>IF(AND(Colin!$G14259=$B$2,Colin!$H14259&lt;=$C$3),Colin!$I14259,)</f>
        <v>0</v>
      </c>
      <c r="P14259" s="38">
        <f>IF(Colin!$G14259&lt;$B$2,Colin!$I14259,0)</f>
        <v>0</v>
      </c>
      <c r="Q14259" s="38">
        <f>IF(Colin!$G14259&lt;$B$1,Colin!$I14259,0)</f>
        <v>0</v>
      </c>
    </row>
    <row r="14260" spans="12:17" x14ac:dyDescent="0.25">
      <c r="L14260" s="38">
        <f>IF(AND(Colin!$G14260=$B$1,Colin!$H14260=$C$3),Colin!$I14260,)</f>
        <v>0</v>
      </c>
      <c r="M14260" s="38">
        <f>IF(AND(Colin!$G14260=$B$1,Colin!$H14260&lt;=$C$3),Colin!$I14260,)</f>
        <v>0</v>
      </c>
      <c r="N14260" s="38">
        <f>IF(AND(Colin!$G14260=$B$2,Colin!$H14260=$C$3),Colin!$I14260,)</f>
        <v>0</v>
      </c>
      <c r="O14260" s="38">
        <f>IF(AND(Colin!$G14260=$B$2,Colin!$H14260&lt;=$C$3),Colin!$I14260,)</f>
        <v>0</v>
      </c>
      <c r="P14260" s="38">
        <f>IF(Colin!$G14260&lt;$B$2,Colin!$I14260,0)</f>
        <v>0</v>
      </c>
      <c r="Q14260" s="38">
        <f>IF(Colin!$G14260&lt;$B$1,Colin!$I14260,0)</f>
        <v>0</v>
      </c>
    </row>
    <row r="14261" spans="12:17" x14ac:dyDescent="0.25">
      <c r="L14261" s="38">
        <f>IF(AND(Colin!$G14261=$B$1,Colin!$H14261=$C$3),Colin!$I14261,)</f>
        <v>0</v>
      </c>
      <c r="M14261" s="38">
        <f>IF(AND(Colin!$G14261=$B$1,Colin!$H14261&lt;=$C$3),Colin!$I14261,)</f>
        <v>0</v>
      </c>
      <c r="N14261" s="38">
        <f>IF(AND(Colin!$G14261=$B$2,Colin!$H14261=$C$3),Colin!$I14261,)</f>
        <v>0</v>
      </c>
      <c r="O14261" s="38">
        <f>IF(AND(Colin!$G14261=$B$2,Colin!$H14261&lt;=$C$3),Colin!$I14261,)</f>
        <v>0</v>
      </c>
      <c r="P14261" s="38">
        <f>IF(Colin!$G14261&lt;$B$2,Colin!$I14261,0)</f>
        <v>0</v>
      </c>
      <c r="Q14261" s="38">
        <f>IF(Colin!$G14261&lt;$B$1,Colin!$I14261,0)</f>
        <v>0</v>
      </c>
    </row>
    <row r="14262" spans="12:17" x14ac:dyDescent="0.25">
      <c r="L14262" s="38">
        <f>IF(AND(Colin!$G14262=$B$1,Colin!$H14262=$C$3),Colin!$I14262,)</f>
        <v>0</v>
      </c>
      <c r="M14262" s="38">
        <f>IF(AND(Colin!$G14262=$B$1,Colin!$H14262&lt;=$C$3),Colin!$I14262,)</f>
        <v>0</v>
      </c>
      <c r="N14262" s="38">
        <f>IF(AND(Colin!$G14262=$B$2,Colin!$H14262=$C$3),Colin!$I14262,)</f>
        <v>0</v>
      </c>
      <c r="O14262" s="38">
        <f>IF(AND(Colin!$G14262=$B$2,Colin!$H14262&lt;=$C$3),Colin!$I14262,)</f>
        <v>0</v>
      </c>
      <c r="P14262" s="38">
        <f>IF(Colin!$G14262&lt;$B$2,Colin!$I14262,0)</f>
        <v>0</v>
      </c>
      <c r="Q14262" s="38">
        <f>IF(Colin!$G14262&lt;$B$1,Colin!$I14262,0)</f>
        <v>0</v>
      </c>
    </row>
    <row r="14263" spans="12:17" x14ac:dyDescent="0.25">
      <c r="L14263" s="38">
        <f>IF(AND(Colin!$G14263=$B$1,Colin!$H14263=$C$3),Colin!$I14263,)</f>
        <v>0</v>
      </c>
      <c r="M14263" s="38">
        <f>IF(AND(Colin!$G14263=$B$1,Colin!$H14263&lt;=$C$3),Colin!$I14263,)</f>
        <v>0</v>
      </c>
      <c r="N14263" s="38">
        <f>IF(AND(Colin!$G14263=$B$2,Colin!$H14263=$C$3),Colin!$I14263,)</f>
        <v>0</v>
      </c>
      <c r="O14263" s="38">
        <f>IF(AND(Colin!$G14263=$B$2,Colin!$H14263&lt;=$C$3),Colin!$I14263,)</f>
        <v>0</v>
      </c>
      <c r="P14263" s="38">
        <f>IF(Colin!$G14263&lt;$B$2,Colin!$I14263,0)</f>
        <v>0</v>
      </c>
      <c r="Q14263" s="38">
        <f>IF(Colin!$G14263&lt;$B$1,Colin!$I14263,0)</f>
        <v>0</v>
      </c>
    </row>
    <row r="14264" spans="12:17" x14ac:dyDescent="0.25">
      <c r="L14264" s="38">
        <f>IF(AND(Colin!$G14264=$B$1,Colin!$H14264=$C$3),Colin!$I14264,)</f>
        <v>0</v>
      </c>
      <c r="M14264" s="38">
        <f>IF(AND(Colin!$G14264=$B$1,Colin!$H14264&lt;=$C$3),Colin!$I14264,)</f>
        <v>0</v>
      </c>
      <c r="N14264" s="38">
        <f>IF(AND(Colin!$G14264=$B$2,Colin!$H14264=$C$3),Colin!$I14264,)</f>
        <v>0</v>
      </c>
      <c r="O14264" s="38">
        <f>IF(AND(Colin!$G14264=$B$2,Colin!$H14264&lt;=$C$3),Colin!$I14264,)</f>
        <v>0</v>
      </c>
      <c r="P14264" s="38">
        <f>IF(Colin!$G14264&lt;$B$2,Colin!$I14264,0)</f>
        <v>0</v>
      </c>
      <c r="Q14264" s="38">
        <f>IF(Colin!$G14264&lt;$B$1,Colin!$I14264,0)</f>
        <v>0</v>
      </c>
    </row>
    <row r="14265" spans="12:17" x14ac:dyDescent="0.25">
      <c r="L14265" s="38">
        <f>IF(AND(Colin!$G14265=$B$1,Colin!$H14265=$C$3),Colin!$I14265,)</f>
        <v>0</v>
      </c>
      <c r="M14265" s="38">
        <f>IF(AND(Colin!$G14265=$B$1,Colin!$H14265&lt;=$C$3),Colin!$I14265,)</f>
        <v>0</v>
      </c>
      <c r="N14265" s="38">
        <f>IF(AND(Colin!$G14265=$B$2,Colin!$H14265=$C$3),Colin!$I14265,)</f>
        <v>0</v>
      </c>
      <c r="O14265" s="38">
        <f>IF(AND(Colin!$G14265=$B$2,Colin!$H14265&lt;=$C$3),Colin!$I14265,)</f>
        <v>0</v>
      </c>
      <c r="P14265" s="38">
        <f>IF(Colin!$G14265&lt;$B$2,Colin!$I14265,0)</f>
        <v>0</v>
      </c>
      <c r="Q14265" s="38">
        <f>IF(Colin!$G14265&lt;$B$1,Colin!$I14265,0)</f>
        <v>0</v>
      </c>
    </row>
    <row r="14266" spans="12:17" x14ac:dyDescent="0.25">
      <c r="L14266" s="38">
        <f>IF(AND(Colin!$G14266=$B$1,Colin!$H14266=$C$3),Colin!$I14266,)</f>
        <v>0</v>
      </c>
      <c r="M14266" s="38">
        <f>IF(AND(Colin!$G14266=$B$1,Colin!$H14266&lt;=$C$3),Colin!$I14266,)</f>
        <v>0</v>
      </c>
      <c r="N14266" s="38">
        <f>IF(AND(Colin!$G14266=$B$2,Colin!$H14266=$C$3),Colin!$I14266,)</f>
        <v>0</v>
      </c>
      <c r="O14266" s="38">
        <f>IF(AND(Colin!$G14266=$B$2,Colin!$H14266&lt;=$C$3),Colin!$I14266,)</f>
        <v>0</v>
      </c>
      <c r="P14266" s="38">
        <f>IF(Colin!$G14266&lt;$B$2,Colin!$I14266,0)</f>
        <v>0</v>
      </c>
      <c r="Q14266" s="38">
        <f>IF(Colin!$G14266&lt;$B$1,Colin!$I14266,0)</f>
        <v>0</v>
      </c>
    </row>
    <row r="14267" spans="12:17" x14ac:dyDescent="0.25">
      <c r="L14267" s="38">
        <f>IF(AND(Colin!$G14267=$B$1,Colin!$H14267=$C$3),Colin!$I14267,)</f>
        <v>0</v>
      </c>
      <c r="M14267" s="38">
        <f>IF(AND(Colin!$G14267=$B$1,Colin!$H14267&lt;=$C$3),Colin!$I14267,)</f>
        <v>0</v>
      </c>
      <c r="N14267" s="38">
        <f>IF(AND(Colin!$G14267=$B$2,Colin!$H14267=$C$3),Colin!$I14267,)</f>
        <v>0</v>
      </c>
      <c r="O14267" s="38">
        <f>IF(AND(Colin!$G14267=$B$2,Colin!$H14267&lt;=$C$3),Colin!$I14267,)</f>
        <v>0</v>
      </c>
      <c r="P14267" s="38">
        <f>IF(Colin!$G14267&lt;$B$2,Colin!$I14267,0)</f>
        <v>0</v>
      </c>
      <c r="Q14267" s="38">
        <f>IF(Colin!$G14267&lt;$B$1,Colin!$I14267,0)</f>
        <v>0</v>
      </c>
    </row>
    <row r="14268" spans="12:17" x14ac:dyDescent="0.25">
      <c r="L14268" s="38">
        <f>IF(AND(Colin!$G14268=$B$1,Colin!$H14268=$C$3),Colin!$I14268,)</f>
        <v>0</v>
      </c>
      <c r="M14268" s="38">
        <f>IF(AND(Colin!$G14268=$B$1,Colin!$H14268&lt;=$C$3),Colin!$I14268,)</f>
        <v>0</v>
      </c>
      <c r="N14268" s="38">
        <f>IF(AND(Colin!$G14268=$B$2,Colin!$H14268=$C$3),Colin!$I14268,)</f>
        <v>0</v>
      </c>
      <c r="O14268" s="38">
        <f>IF(AND(Colin!$G14268=$B$2,Colin!$H14268&lt;=$C$3),Colin!$I14268,)</f>
        <v>0</v>
      </c>
      <c r="P14268" s="38">
        <f>IF(Colin!$G14268&lt;$B$2,Colin!$I14268,0)</f>
        <v>0</v>
      </c>
      <c r="Q14268" s="38">
        <f>IF(Colin!$G14268&lt;$B$1,Colin!$I14268,0)</f>
        <v>0</v>
      </c>
    </row>
    <row r="14269" spans="12:17" x14ac:dyDescent="0.25">
      <c r="L14269" s="38">
        <f>IF(AND(Colin!$G14269=$B$1,Colin!$H14269=$C$3),Colin!$I14269,)</f>
        <v>0</v>
      </c>
      <c r="M14269" s="38">
        <f>IF(AND(Colin!$G14269=$B$1,Colin!$H14269&lt;=$C$3),Colin!$I14269,)</f>
        <v>0</v>
      </c>
      <c r="N14269" s="38">
        <f>IF(AND(Colin!$G14269=$B$2,Colin!$H14269=$C$3),Colin!$I14269,)</f>
        <v>0</v>
      </c>
      <c r="O14269" s="38">
        <f>IF(AND(Colin!$G14269=$B$2,Colin!$H14269&lt;=$C$3),Colin!$I14269,)</f>
        <v>0</v>
      </c>
      <c r="P14269" s="38">
        <f>IF(Colin!$G14269&lt;$B$2,Colin!$I14269,0)</f>
        <v>0</v>
      </c>
      <c r="Q14269" s="38">
        <f>IF(Colin!$G14269&lt;$B$1,Colin!$I14269,0)</f>
        <v>0</v>
      </c>
    </row>
    <row r="14270" spans="12:17" x14ac:dyDescent="0.25">
      <c r="L14270" s="38">
        <f>IF(AND(Colin!$G14270=$B$1,Colin!$H14270=$C$3),Colin!$I14270,)</f>
        <v>0</v>
      </c>
      <c r="M14270" s="38">
        <f>IF(AND(Colin!$G14270=$B$1,Colin!$H14270&lt;=$C$3),Colin!$I14270,)</f>
        <v>0</v>
      </c>
      <c r="N14270" s="38">
        <f>IF(AND(Colin!$G14270=$B$2,Colin!$H14270=$C$3),Colin!$I14270,)</f>
        <v>0</v>
      </c>
      <c r="O14270" s="38">
        <f>IF(AND(Colin!$G14270=$B$2,Colin!$H14270&lt;=$C$3),Colin!$I14270,)</f>
        <v>0</v>
      </c>
      <c r="P14270" s="38">
        <f>IF(Colin!$G14270&lt;$B$2,Colin!$I14270,0)</f>
        <v>0</v>
      </c>
      <c r="Q14270" s="38">
        <f>IF(Colin!$G14270&lt;$B$1,Colin!$I14270,0)</f>
        <v>0</v>
      </c>
    </row>
    <row r="14271" spans="12:17" x14ac:dyDescent="0.25">
      <c r="L14271" s="38">
        <f>IF(AND(Colin!$G14271=$B$1,Colin!$H14271=$C$3),Colin!$I14271,)</f>
        <v>0</v>
      </c>
      <c r="M14271" s="38">
        <f>IF(AND(Colin!$G14271=$B$1,Colin!$H14271&lt;=$C$3),Colin!$I14271,)</f>
        <v>0</v>
      </c>
      <c r="N14271" s="38">
        <f>IF(AND(Colin!$G14271=$B$2,Colin!$H14271=$C$3),Colin!$I14271,)</f>
        <v>0</v>
      </c>
      <c r="O14271" s="38">
        <f>IF(AND(Colin!$G14271=$B$2,Colin!$H14271&lt;=$C$3),Colin!$I14271,)</f>
        <v>0</v>
      </c>
      <c r="P14271" s="38">
        <f>IF(Colin!$G14271&lt;$B$2,Colin!$I14271,0)</f>
        <v>0</v>
      </c>
      <c r="Q14271" s="38">
        <f>IF(Colin!$G14271&lt;$B$1,Colin!$I14271,0)</f>
        <v>0</v>
      </c>
    </row>
    <row r="14272" spans="12:17" x14ac:dyDescent="0.25">
      <c r="L14272" s="38">
        <f>IF(AND(Colin!$G14272=$B$1,Colin!$H14272=$C$3),Colin!$I14272,)</f>
        <v>0</v>
      </c>
      <c r="M14272" s="38">
        <f>IF(AND(Colin!$G14272=$B$1,Colin!$H14272&lt;=$C$3),Colin!$I14272,)</f>
        <v>0</v>
      </c>
      <c r="N14272" s="38">
        <f>IF(AND(Colin!$G14272=$B$2,Colin!$H14272=$C$3),Colin!$I14272,)</f>
        <v>0</v>
      </c>
      <c r="O14272" s="38">
        <f>IF(AND(Colin!$G14272=$B$2,Colin!$H14272&lt;=$C$3),Colin!$I14272,)</f>
        <v>0</v>
      </c>
      <c r="P14272" s="38">
        <f>IF(Colin!$G14272&lt;$B$2,Colin!$I14272,0)</f>
        <v>0</v>
      </c>
      <c r="Q14272" s="38">
        <f>IF(Colin!$G14272&lt;$B$1,Colin!$I14272,0)</f>
        <v>0</v>
      </c>
    </row>
    <row r="14273" spans="12:17" x14ac:dyDescent="0.25">
      <c r="L14273" s="38">
        <f>IF(AND(Colin!$G14273=$B$1,Colin!$H14273=$C$3),Colin!$I14273,)</f>
        <v>0</v>
      </c>
      <c r="M14273" s="38">
        <f>IF(AND(Colin!$G14273=$B$1,Colin!$H14273&lt;=$C$3),Colin!$I14273,)</f>
        <v>0</v>
      </c>
      <c r="N14273" s="38">
        <f>IF(AND(Colin!$G14273=$B$2,Colin!$H14273=$C$3),Colin!$I14273,)</f>
        <v>0</v>
      </c>
      <c r="O14273" s="38">
        <f>IF(AND(Colin!$G14273=$B$2,Colin!$H14273&lt;=$C$3),Colin!$I14273,)</f>
        <v>0</v>
      </c>
      <c r="P14273" s="38">
        <f>IF(Colin!$G14273&lt;$B$2,Colin!$I14273,0)</f>
        <v>0</v>
      </c>
      <c r="Q14273" s="38">
        <f>IF(Colin!$G14273&lt;$B$1,Colin!$I14273,0)</f>
        <v>0</v>
      </c>
    </row>
    <row r="14274" spans="12:17" x14ac:dyDescent="0.25">
      <c r="L14274" s="38">
        <f>IF(AND(Colin!$G14274=$B$1,Colin!$H14274=$C$3),Colin!$I14274,)</f>
        <v>0</v>
      </c>
      <c r="M14274" s="38">
        <f>IF(AND(Colin!$G14274=$B$1,Colin!$H14274&lt;=$C$3),Colin!$I14274,)</f>
        <v>0</v>
      </c>
      <c r="N14274" s="38">
        <f>IF(AND(Colin!$G14274=$B$2,Colin!$H14274=$C$3),Colin!$I14274,)</f>
        <v>0</v>
      </c>
      <c r="O14274" s="38">
        <f>IF(AND(Colin!$G14274=$B$2,Colin!$H14274&lt;=$C$3),Colin!$I14274,)</f>
        <v>0</v>
      </c>
      <c r="P14274" s="38">
        <f>IF(Colin!$G14274&lt;$B$2,Colin!$I14274,0)</f>
        <v>0</v>
      </c>
      <c r="Q14274" s="38">
        <f>IF(Colin!$G14274&lt;$B$1,Colin!$I14274,0)</f>
        <v>0</v>
      </c>
    </row>
    <row r="14275" spans="12:17" x14ac:dyDescent="0.25">
      <c r="L14275" s="38">
        <f>IF(AND(Colin!$G14275=$B$1,Colin!$H14275=$C$3),Colin!$I14275,)</f>
        <v>0</v>
      </c>
      <c r="M14275" s="38">
        <f>IF(AND(Colin!$G14275=$B$1,Colin!$H14275&lt;=$C$3),Colin!$I14275,)</f>
        <v>0</v>
      </c>
      <c r="N14275" s="38">
        <f>IF(AND(Colin!$G14275=$B$2,Colin!$H14275=$C$3),Colin!$I14275,)</f>
        <v>0</v>
      </c>
      <c r="O14275" s="38">
        <f>IF(AND(Colin!$G14275=$B$2,Colin!$H14275&lt;=$C$3),Colin!$I14275,)</f>
        <v>0</v>
      </c>
      <c r="P14275" s="38">
        <f>IF(Colin!$G14275&lt;$B$2,Colin!$I14275,0)</f>
        <v>0</v>
      </c>
      <c r="Q14275" s="38">
        <f>IF(Colin!$G14275&lt;$B$1,Colin!$I14275,0)</f>
        <v>0</v>
      </c>
    </row>
    <row r="14276" spans="12:17" x14ac:dyDescent="0.25">
      <c r="L14276" s="38">
        <f>IF(AND(Colin!$G14276=$B$1,Colin!$H14276=$C$3),Colin!$I14276,)</f>
        <v>0</v>
      </c>
      <c r="M14276" s="38">
        <f>IF(AND(Colin!$G14276=$B$1,Colin!$H14276&lt;=$C$3),Colin!$I14276,)</f>
        <v>0</v>
      </c>
      <c r="N14276" s="38">
        <f>IF(AND(Colin!$G14276=$B$2,Colin!$H14276=$C$3),Colin!$I14276,)</f>
        <v>0</v>
      </c>
      <c r="O14276" s="38">
        <f>IF(AND(Colin!$G14276=$B$2,Colin!$H14276&lt;=$C$3),Colin!$I14276,)</f>
        <v>0</v>
      </c>
      <c r="P14276" s="38">
        <f>IF(Colin!$G14276&lt;$B$2,Colin!$I14276,0)</f>
        <v>0</v>
      </c>
      <c r="Q14276" s="38">
        <f>IF(Colin!$G14276&lt;$B$1,Colin!$I14276,0)</f>
        <v>0</v>
      </c>
    </row>
    <row r="14277" spans="12:17" x14ac:dyDescent="0.25">
      <c r="L14277" s="38">
        <f>IF(AND(Colin!$G14277=$B$1,Colin!$H14277=$C$3),Colin!$I14277,)</f>
        <v>0</v>
      </c>
      <c r="M14277" s="38">
        <f>IF(AND(Colin!$G14277=$B$1,Colin!$H14277&lt;=$C$3),Colin!$I14277,)</f>
        <v>0</v>
      </c>
      <c r="N14277" s="38">
        <f>IF(AND(Colin!$G14277=$B$2,Colin!$H14277=$C$3),Colin!$I14277,)</f>
        <v>0</v>
      </c>
      <c r="O14277" s="38">
        <f>IF(AND(Colin!$G14277=$B$2,Colin!$H14277&lt;=$C$3),Colin!$I14277,)</f>
        <v>0</v>
      </c>
      <c r="P14277" s="38">
        <f>IF(Colin!$G14277&lt;$B$2,Colin!$I14277,0)</f>
        <v>0</v>
      </c>
      <c r="Q14277" s="38">
        <f>IF(Colin!$G14277&lt;$B$1,Colin!$I14277,0)</f>
        <v>0</v>
      </c>
    </row>
    <row r="14278" spans="12:17" x14ac:dyDescent="0.25">
      <c r="L14278" s="38">
        <f>IF(AND(Colin!$G14278=$B$1,Colin!$H14278=$C$3),Colin!$I14278,)</f>
        <v>0</v>
      </c>
      <c r="M14278" s="38">
        <f>IF(AND(Colin!$G14278=$B$1,Colin!$H14278&lt;=$C$3),Colin!$I14278,)</f>
        <v>0</v>
      </c>
      <c r="N14278" s="38">
        <f>IF(AND(Colin!$G14278=$B$2,Colin!$H14278=$C$3),Colin!$I14278,)</f>
        <v>0</v>
      </c>
      <c r="O14278" s="38">
        <f>IF(AND(Colin!$G14278=$B$2,Colin!$H14278&lt;=$C$3),Colin!$I14278,)</f>
        <v>0</v>
      </c>
      <c r="P14278" s="38">
        <f>IF(Colin!$G14278&lt;$B$2,Colin!$I14278,0)</f>
        <v>0</v>
      </c>
      <c r="Q14278" s="38">
        <f>IF(Colin!$G14278&lt;$B$1,Colin!$I14278,0)</f>
        <v>0</v>
      </c>
    </row>
    <row r="14279" spans="12:17" x14ac:dyDescent="0.25">
      <c r="L14279" s="38">
        <f>IF(AND(Colin!$G14279=$B$1,Colin!$H14279=$C$3),Colin!$I14279,)</f>
        <v>0</v>
      </c>
      <c r="M14279" s="38">
        <f>IF(AND(Colin!$G14279=$B$1,Colin!$H14279&lt;=$C$3),Colin!$I14279,)</f>
        <v>0</v>
      </c>
      <c r="N14279" s="38">
        <f>IF(AND(Colin!$G14279=$B$2,Colin!$H14279=$C$3),Colin!$I14279,)</f>
        <v>0</v>
      </c>
      <c r="O14279" s="38">
        <f>IF(AND(Colin!$G14279=$B$2,Colin!$H14279&lt;=$C$3),Colin!$I14279,)</f>
        <v>0</v>
      </c>
      <c r="P14279" s="38">
        <f>IF(Colin!$G14279&lt;$B$2,Colin!$I14279,0)</f>
        <v>0</v>
      </c>
      <c r="Q14279" s="38">
        <f>IF(Colin!$G14279&lt;$B$1,Colin!$I14279,0)</f>
        <v>0</v>
      </c>
    </row>
    <row r="14280" spans="12:17" x14ac:dyDescent="0.25">
      <c r="L14280" s="38">
        <f>IF(AND(Colin!$G14280=$B$1,Colin!$H14280=$C$3),Colin!$I14280,)</f>
        <v>0</v>
      </c>
      <c r="M14280" s="38">
        <f>IF(AND(Colin!$G14280=$B$1,Colin!$H14280&lt;=$C$3),Colin!$I14280,)</f>
        <v>0</v>
      </c>
      <c r="N14280" s="38">
        <f>IF(AND(Colin!$G14280=$B$2,Colin!$H14280=$C$3),Colin!$I14280,)</f>
        <v>0</v>
      </c>
      <c r="O14280" s="38">
        <f>IF(AND(Colin!$G14280=$B$2,Colin!$H14280&lt;=$C$3),Colin!$I14280,)</f>
        <v>0</v>
      </c>
      <c r="P14280" s="38">
        <f>IF(Colin!$G14280&lt;$B$2,Colin!$I14280,0)</f>
        <v>0</v>
      </c>
      <c r="Q14280" s="38">
        <f>IF(Colin!$G14280&lt;$B$1,Colin!$I14280,0)</f>
        <v>0</v>
      </c>
    </row>
    <row r="14281" spans="12:17" x14ac:dyDescent="0.25">
      <c r="L14281" s="38">
        <f>IF(AND(Colin!$G14281=$B$1,Colin!$H14281=$C$3),Colin!$I14281,)</f>
        <v>0</v>
      </c>
      <c r="M14281" s="38">
        <f>IF(AND(Colin!$G14281=$B$1,Colin!$H14281&lt;=$C$3),Colin!$I14281,)</f>
        <v>0</v>
      </c>
      <c r="N14281" s="38">
        <f>IF(AND(Colin!$G14281=$B$2,Colin!$H14281=$C$3),Colin!$I14281,)</f>
        <v>0</v>
      </c>
      <c r="O14281" s="38">
        <f>IF(AND(Colin!$G14281=$B$2,Colin!$H14281&lt;=$C$3),Colin!$I14281,)</f>
        <v>0</v>
      </c>
      <c r="P14281" s="38">
        <f>IF(Colin!$G14281&lt;$B$2,Colin!$I14281,0)</f>
        <v>0</v>
      </c>
      <c r="Q14281" s="38">
        <f>IF(Colin!$G14281&lt;$B$1,Colin!$I14281,0)</f>
        <v>0</v>
      </c>
    </row>
    <row r="14282" spans="12:17" x14ac:dyDescent="0.25">
      <c r="L14282" s="38">
        <f>IF(AND(Colin!$G14282=$B$1,Colin!$H14282=$C$3),Colin!$I14282,)</f>
        <v>0</v>
      </c>
      <c r="M14282" s="38">
        <f>IF(AND(Colin!$G14282=$B$1,Colin!$H14282&lt;=$C$3),Colin!$I14282,)</f>
        <v>0</v>
      </c>
      <c r="N14282" s="38">
        <f>IF(AND(Colin!$G14282=$B$2,Colin!$H14282=$C$3),Colin!$I14282,)</f>
        <v>0</v>
      </c>
      <c r="O14282" s="38">
        <f>IF(AND(Colin!$G14282=$B$2,Colin!$H14282&lt;=$C$3),Colin!$I14282,)</f>
        <v>0</v>
      </c>
      <c r="P14282" s="38">
        <f>IF(Colin!$G14282&lt;$B$2,Colin!$I14282,0)</f>
        <v>0</v>
      </c>
      <c r="Q14282" s="38">
        <f>IF(Colin!$G14282&lt;$B$1,Colin!$I14282,0)</f>
        <v>0</v>
      </c>
    </row>
    <row r="14283" spans="12:17" x14ac:dyDescent="0.25">
      <c r="L14283" s="38">
        <f>IF(AND(Colin!$G14283=$B$1,Colin!$H14283=$C$3),Colin!$I14283,)</f>
        <v>0</v>
      </c>
      <c r="M14283" s="38">
        <f>IF(AND(Colin!$G14283=$B$1,Colin!$H14283&lt;=$C$3),Colin!$I14283,)</f>
        <v>0</v>
      </c>
      <c r="N14283" s="38">
        <f>IF(AND(Colin!$G14283=$B$2,Colin!$H14283=$C$3),Colin!$I14283,)</f>
        <v>0</v>
      </c>
      <c r="O14283" s="38">
        <f>IF(AND(Colin!$G14283=$B$2,Colin!$H14283&lt;=$C$3),Colin!$I14283,)</f>
        <v>0</v>
      </c>
      <c r="P14283" s="38">
        <f>IF(Colin!$G14283&lt;$B$2,Colin!$I14283,0)</f>
        <v>0</v>
      </c>
      <c r="Q14283" s="38">
        <f>IF(Colin!$G14283&lt;$B$1,Colin!$I14283,0)</f>
        <v>0</v>
      </c>
    </row>
    <row r="14284" spans="12:17" x14ac:dyDescent="0.25">
      <c r="L14284" s="38">
        <f>IF(AND(Colin!$G14284=$B$1,Colin!$H14284=$C$3),Colin!$I14284,)</f>
        <v>0</v>
      </c>
      <c r="M14284" s="38">
        <f>IF(AND(Colin!$G14284=$B$1,Colin!$H14284&lt;=$C$3),Colin!$I14284,)</f>
        <v>0</v>
      </c>
      <c r="N14284" s="38">
        <f>IF(AND(Colin!$G14284=$B$2,Colin!$H14284=$C$3),Colin!$I14284,)</f>
        <v>0</v>
      </c>
      <c r="O14284" s="38">
        <f>IF(AND(Colin!$G14284=$B$2,Colin!$H14284&lt;=$C$3),Colin!$I14284,)</f>
        <v>0</v>
      </c>
      <c r="P14284" s="38">
        <f>IF(Colin!$G14284&lt;$B$2,Colin!$I14284,0)</f>
        <v>0</v>
      </c>
      <c r="Q14284" s="38">
        <f>IF(Colin!$G14284&lt;$B$1,Colin!$I14284,0)</f>
        <v>0</v>
      </c>
    </row>
    <row r="14285" spans="12:17" x14ac:dyDescent="0.25">
      <c r="L14285" s="38">
        <f>IF(AND(Colin!$G14285=$B$1,Colin!$H14285=$C$3),Colin!$I14285,)</f>
        <v>0</v>
      </c>
      <c r="M14285" s="38">
        <f>IF(AND(Colin!$G14285=$B$1,Colin!$H14285&lt;=$C$3),Colin!$I14285,)</f>
        <v>0</v>
      </c>
      <c r="N14285" s="38">
        <f>IF(AND(Colin!$G14285=$B$2,Colin!$H14285=$C$3),Colin!$I14285,)</f>
        <v>0</v>
      </c>
      <c r="O14285" s="38">
        <f>IF(AND(Colin!$G14285=$B$2,Colin!$H14285&lt;=$C$3),Colin!$I14285,)</f>
        <v>0</v>
      </c>
      <c r="P14285" s="38">
        <f>IF(Colin!$G14285&lt;$B$2,Colin!$I14285,0)</f>
        <v>0</v>
      </c>
      <c r="Q14285" s="38">
        <f>IF(Colin!$G14285&lt;$B$1,Colin!$I14285,0)</f>
        <v>0</v>
      </c>
    </row>
    <row r="14286" spans="12:17" x14ac:dyDescent="0.25">
      <c r="L14286" s="38">
        <f>IF(AND(Colin!$G14286=$B$1,Colin!$H14286=$C$3),Colin!$I14286,)</f>
        <v>0</v>
      </c>
      <c r="M14286" s="38">
        <f>IF(AND(Colin!$G14286=$B$1,Colin!$H14286&lt;=$C$3),Colin!$I14286,)</f>
        <v>0</v>
      </c>
      <c r="N14286" s="38">
        <f>IF(AND(Colin!$G14286=$B$2,Colin!$H14286=$C$3),Colin!$I14286,)</f>
        <v>0</v>
      </c>
      <c r="O14286" s="38">
        <f>IF(AND(Colin!$G14286=$B$2,Colin!$H14286&lt;=$C$3),Colin!$I14286,)</f>
        <v>0</v>
      </c>
      <c r="P14286" s="38">
        <f>IF(Colin!$G14286&lt;$B$2,Colin!$I14286,0)</f>
        <v>0</v>
      </c>
      <c r="Q14286" s="38">
        <f>IF(Colin!$G14286&lt;$B$1,Colin!$I14286,0)</f>
        <v>0</v>
      </c>
    </row>
    <row r="14287" spans="12:17" x14ac:dyDescent="0.25">
      <c r="L14287" s="38">
        <f>IF(AND(Colin!$G14287=$B$1,Colin!$H14287=$C$3),Colin!$I14287,)</f>
        <v>0</v>
      </c>
      <c r="M14287" s="38">
        <f>IF(AND(Colin!$G14287=$B$1,Colin!$H14287&lt;=$C$3),Colin!$I14287,)</f>
        <v>0</v>
      </c>
      <c r="N14287" s="38">
        <f>IF(AND(Colin!$G14287=$B$2,Colin!$H14287=$C$3),Colin!$I14287,)</f>
        <v>0</v>
      </c>
      <c r="O14287" s="38">
        <f>IF(AND(Colin!$G14287=$B$2,Colin!$H14287&lt;=$C$3),Colin!$I14287,)</f>
        <v>0</v>
      </c>
      <c r="P14287" s="38">
        <f>IF(Colin!$G14287&lt;$B$2,Colin!$I14287,0)</f>
        <v>0</v>
      </c>
      <c r="Q14287" s="38">
        <f>IF(Colin!$G14287&lt;$B$1,Colin!$I14287,0)</f>
        <v>0</v>
      </c>
    </row>
    <row r="14288" spans="12:17" x14ac:dyDescent="0.25">
      <c r="L14288" s="38">
        <f>IF(AND(Colin!$G14288=$B$1,Colin!$H14288=$C$3),Colin!$I14288,)</f>
        <v>0</v>
      </c>
      <c r="M14288" s="38">
        <f>IF(AND(Colin!$G14288=$B$1,Colin!$H14288&lt;=$C$3),Colin!$I14288,)</f>
        <v>0</v>
      </c>
      <c r="N14288" s="38">
        <f>IF(AND(Colin!$G14288=$B$2,Colin!$H14288=$C$3),Colin!$I14288,)</f>
        <v>0</v>
      </c>
      <c r="O14288" s="38">
        <f>IF(AND(Colin!$G14288=$B$2,Colin!$H14288&lt;=$C$3),Colin!$I14288,)</f>
        <v>0</v>
      </c>
      <c r="P14288" s="38">
        <f>IF(Colin!$G14288&lt;$B$2,Colin!$I14288,0)</f>
        <v>0</v>
      </c>
      <c r="Q14288" s="38">
        <f>IF(Colin!$G14288&lt;$B$1,Colin!$I14288,0)</f>
        <v>0</v>
      </c>
    </row>
    <row r="14289" spans="12:17" x14ac:dyDescent="0.25">
      <c r="L14289" s="38">
        <f>IF(AND(Colin!$G14289=$B$1,Colin!$H14289=$C$3),Colin!$I14289,)</f>
        <v>0</v>
      </c>
      <c r="M14289" s="38">
        <f>IF(AND(Colin!$G14289=$B$1,Colin!$H14289&lt;=$C$3),Colin!$I14289,)</f>
        <v>0</v>
      </c>
      <c r="N14289" s="38">
        <f>IF(AND(Colin!$G14289=$B$2,Colin!$H14289=$C$3),Colin!$I14289,)</f>
        <v>0</v>
      </c>
      <c r="O14289" s="38">
        <f>IF(AND(Colin!$G14289=$B$2,Colin!$H14289&lt;=$C$3),Colin!$I14289,)</f>
        <v>0</v>
      </c>
      <c r="P14289" s="38">
        <f>IF(Colin!$G14289&lt;$B$2,Colin!$I14289,0)</f>
        <v>0</v>
      </c>
      <c r="Q14289" s="38">
        <f>IF(Colin!$G14289&lt;$B$1,Colin!$I14289,0)</f>
        <v>0</v>
      </c>
    </row>
    <row r="14290" spans="12:17" x14ac:dyDescent="0.25">
      <c r="L14290" s="38">
        <f>IF(AND(Colin!$G14290=$B$1,Colin!$H14290=$C$3),Colin!$I14290,)</f>
        <v>0</v>
      </c>
      <c r="M14290" s="38">
        <f>IF(AND(Colin!$G14290=$B$1,Colin!$H14290&lt;=$C$3),Colin!$I14290,)</f>
        <v>0</v>
      </c>
      <c r="N14290" s="38">
        <f>IF(AND(Colin!$G14290=$B$2,Colin!$H14290=$C$3),Colin!$I14290,)</f>
        <v>0</v>
      </c>
      <c r="O14290" s="38">
        <f>IF(AND(Colin!$G14290=$B$2,Colin!$H14290&lt;=$C$3),Colin!$I14290,)</f>
        <v>0</v>
      </c>
      <c r="P14290" s="38">
        <f>IF(Colin!$G14290&lt;$B$2,Colin!$I14290,0)</f>
        <v>0</v>
      </c>
      <c r="Q14290" s="38">
        <f>IF(Colin!$G14290&lt;$B$1,Colin!$I14290,0)</f>
        <v>0</v>
      </c>
    </row>
    <row r="14291" spans="12:17" x14ac:dyDescent="0.25">
      <c r="L14291" s="38">
        <f>IF(AND(Colin!$G14291=$B$1,Colin!$H14291=$C$3),Colin!$I14291,)</f>
        <v>0</v>
      </c>
      <c r="M14291" s="38">
        <f>IF(AND(Colin!$G14291=$B$1,Colin!$H14291&lt;=$C$3),Colin!$I14291,)</f>
        <v>0</v>
      </c>
      <c r="N14291" s="38">
        <f>IF(AND(Colin!$G14291=$B$2,Colin!$H14291=$C$3),Colin!$I14291,)</f>
        <v>0</v>
      </c>
      <c r="O14291" s="38">
        <f>IF(AND(Colin!$G14291=$B$2,Colin!$H14291&lt;=$C$3),Colin!$I14291,)</f>
        <v>0</v>
      </c>
      <c r="P14291" s="38">
        <f>IF(Colin!$G14291&lt;$B$2,Colin!$I14291,0)</f>
        <v>0</v>
      </c>
      <c r="Q14291" s="38">
        <f>IF(Colin!$G14291&lt;$B$1,Colin!$I14291,0)</f>
        <v>0</v>
      </c>
    </row>
    <row r="14292" spans="12:17" x14ac:dyDescent="0.25">
      <c r="L14292" s="38">
        <f>IF(AND(Colin!$G14292=$B$1,Colin!$H14292=$C$3),Colin!$I14292,)</f>
        <v>0</v>
      </c>
      <c r="M14292" s="38">
        <f>IF(AND(Colin!$G14292=$B$1,Colin!$H14292&lt;=$C$3),Colin!$I14292,)</f>
        <v>0</v>
      </c>
      <c r="N14292" s="38">
        <f>IF(AND(Colin!$G14292=$B$2,Colin!$H14292=$C$3),Colin!$I14292,)</f>
        <v>0</v>
      </c>
      <c r="O14292" s="38">
        <f>IF(AND(Colin!$G14292=$B$2,Colin!$H14292&lt;=$C$3),Colin!$I14292,)</f>
        <v>0</v>
      </c>
      <c r="P14292" s="38">
        <f>IF(Colin!$G14292&lt;$B$2,Colin!$I14292,0)</f>
        <v>0</v>
      </c>
      <c r="Q14292" s="38">
        <f>IF(Colin!$G14292&lt;$B$1,Colin!$I14292,0)</f>
        <v>0</v>
      </c>
    </row>
    <row r="14293" spans="12:17" x14ac:dyDescent="0.25">
      <c r="L14293" s="38">
        <f>IF(AND(Colin!$G14293=$B$1,Colin!$H14293=$C$3),Colin!$I14293,)</f>
        <v>0</v>
      </c>
      <c r="M14293" s="38">
        <f>IF(AND(Colin!$G14293=$B$1,Colin!$H14293&lt;=$C$3),Colin!$I14293,)</f>
        <v>0</v>
      </c>
      <c r="N14293" s="38">
        <f>IF(AND(Colin!$G14293=$B$2,Colin!$H14293=$C$3),Colin!$I14293,)</f>
        <v>0</v>
      </c>
      <c r="O14293" s="38">
        <f>IF(AND(Colin!$G14293=$B$2,Colin!$H14293&lt;=$C$3),Colin!$I14293,)</f>
        <v>0</v>
      </c>
      <c r="P14293" s="38">
        <f>IF(Colin!$G14293&lt;$B$2,Colin!$I14293,0)</f>
        <v>0</v>
      </c>
      <c r="Q14293" s="38">
        <f>IF(Colin!$G14293&lt;$B$1,Colin!$I14293,0)</f>
        <v>0</v>
      </c>
    </row>
    <row r="14294" spans="12:17" x14ac:dyDescent="0.25">
      <c r="L14294" s="38">
        <f>IF(AND(Colin!$G14294=$B$1,Colin!$H14294=$C$3),Colin!$I14294,)</f>
        <v>0</v>
      </c>
      <c r="M14294" s="38">
        <f>IF(AND(Colin!$G14294=$B$1,Colin!$H14294&lt;=$C$3),Colin!$I14294,)</f>
        <v>0</v>
      </c>
      <c r="N14294" s="38">
        <f>IF(AND(Colin!$G14294=$B$2,Colin!$H14294=$C$3),Colin!$I14294,)</f>
        <v>0</v>
      </c>
      <c r="O14294" s="38">
        <f>IF(AND(Colin!$G14294=$B$2,Colin!$H14294&lt;=$C$3),Colin!$I14294,)</f>
        <v>0</v>
      </c>
      <c r="P14294" s="38">
        <f>IF(Colin!$G14294&lt;$B$2,Colin!$I14294,0)</f>
        <v>0</v>
      </c>
      <c r="Q14294" s="38">
        <f>IF(Colin!$G14294&lt;$B$1,Colin!$I14294,0)</f>
        <v>0</v>
      </c>
    </row>
    <row r="14295" spans="12:17" x14ac:dyDescent="0.25">
      <c r="L14295" s="38">
        <f>IF(AND(Colin!$G14295=$B$1,Colin!$H14295=$C$3),Colin!$I14295,)</f>
        <v>0</v>
      </c>
      <c r="M14295" s="38">
        <f>IF(AND(Colin!$G14295=$B$1,Colin!$H14295&lt;=$C$3),Colin!$I14295,)</f>
        <v>0</v>
      </c>
      <c r="N14295" s="38">
        <f>IF(AND(Colin!$G14295=$B$2,Colin!$H14295=$C$3),Colin!$I14295,)</f>
        <v>0</v>
      </c>
      <c r="O14295" s="38">
        <f>IF(AND(Colin!$G14295=$B$2,Colin!$H14295&lt;=$C$3),Colin!$I14295,)</f>
        <v>0</v>
      </c>
      <c r="P14295" s="38">
        <f>IF(Colin!$G14295&lt;$B$2,Colin!$I14295,0)</f>
        <v>0</v>
      </c>
      <c r="Q14295" s="38">
        <f>IF(Colin!$G14295&lt;$B$1,Colin!$I14295,0)</f>
        <v>0</v>
      </c>
    </row>
    <row r="14296" spans="12:17" x14ac:dyDescent="0.25">
      <c r="L14296" s="38">
        <f>IF(AND(Colin!$G14296=$B$1,Colin!$H14296=$C$3),Colin!$I14296,)</f>
        <v>0</v>
      </c>
      <c r="M14296" s="38">
        <f>IF(AND(Colin!$G14296=$B$1,Colin!$H14296&lt;=$C$3),Colin!$I14296,)</f>
        <v>0</v>
      </c>
      <c r="N14296" s="38">
        <f>IF(AND(Colin!$G14296=$B$2,Colin!$H14296=$C$3),Colin!$I14296,)</f>
        <v>0</v>
      </c>
      <c r="O14296" s="38">
        <f>IF(AND(Colin!$G14296=$B$2,Colin!$H14296&lt;=$C$3),Colin!$I14296,)</f>
        <v>0</v>
      </c>
      <c r="P14296" s="38">
        <f>IF(Colin!$G14296&lt;$B$2,Colin!$I14296,0)</f>
        <v>0</v>
      </c>
      <c r="Q14296" s="38">
        <f>IF(Colin!$G14296&lt;$B$1,Colin!$I14296,0)</f>
        <v>0</v>
      </c>
    </row>
    <row r="14297" spans="12:17" x14ac:dyDescent="0.25">
      <c r="L14297" s="38">
        <f>IF(AND(Colin!$G14297=$B$1,Colin!$H14297=$C$3),Colin!$I14297,)</f>
        <v>0</v>
      </c>
      <c r="M14297" s="38">
        <f>IF(AND(Colin!$G14297=$B$1,Colin!$H14297&lt;=$C$3),Colin!$I14297,)</f>
        <v>0</v>
      </c>
      <c r="N14297" s="38">
        <f>IF(AND(Colin!$G14297=$B$2,Colin!$H14297=$C$3),Colin!$I14297,)</f>
        <v>0</v>
      </c>
      <c r="O14297" s="38">
        <f>IF(AND(Colin!$G14297=$B$2,Colin!$H14297&lt;=$C$3),Colin!$I14297,)</f>
        <v>0</v>
      </c>
      <c r="P14297" s="38">
        <f>IF(Colin!$G14297&lt;$B$2,Colin!$I14297,0)</f>
        <v>0</v>
      </c>
      <c r="Q14297" s="38">
        <f>IF(Colin!$G14297&lt;$B$1,Colin!$I14297,0)</f>
        <v>0</v>
      </c>
    </row>
    <row r="14298" spans="12:17" x14ac:dyDescent="0.25">
      <c r="L14298" s="38">
        <f>IF(AND(Colin!$G14298=$B$1,Colin!$H14298=$C$3),Colin!$I14298,)</f>
        <v>0</v>
      </c>
      <c r="M14298" s="38">
        <f>IF(AND(Colin!$G14298=$B$1,Colin!$H14298&lt;=$C$3),Colin!$I14298,)</f>
        <v>0</v>
      </c>
      <c r="N14298" s="38">
        <f>IF(AND(Colin!$G14298=$B$2,Colin!$H14298=$C$3),Colin!$I14298,)</f>
        <v>0</v>
      </c>
      <c r="O14298" s="38">
        <f>IF(AND(Colin!$G14298=$B$2,Colin!$H14298&lt;=$C$3),Colin!$I14298,)</f>
        <v>0</v>
      </c>
      <c r="P14298" s="38">
        <f>IF(Colin!$G14298&lt;$B$2,Colin!$I14298,0)</f>
        <v>0</v>
      </c>
      <c r="Q14298" s="38">
        <f>IF(Colin!$G14298&lt;$B$1,Colin!$I14298,0)</f>
        <v>0</v>
      </c>
    </row>
    <row r="14299" spans="12:17" x14ac:dyDescent="0.25">
      <c r="L14299" s="38">
        <f>IF(AND(Colin!$G14299=$B$1,Colin!$H14299=$C$3),Colin!$I14299,)</f>
        <v>0</v>
      </c>
      <c r="M14299" s="38">
        <f>IF(AND(Colin!$G14299=$B$1,Colin!$H14299&lt;=$C$3),Colin!$I14299,)</f>
        <v>0</v>
      </c>
      <c r="N14299" s="38">
        <f>IF(AND(Colin!$G14299=$B$2,Colin!$H14299=$C$3),Colin!$I14299,)</f>
        <v>0</v>
      </c>
      <c r="O14299" s="38">
        <f>IF(AND(Colin!$G14299=$B$2,Colin!$H14299&lt;=$C$3),Colin!$I14299,)</f>
        <v>0</v>
      </c>
      <c r="P14299" s="38">
        <f>IF(Colin!$G14299&lt;$B$2,Colin!$I14299,0)</f>
        <v>0</v>
      </c>
      <c r="Q14299" s="38">
        <f>IF(Colin!$G14299&lt;$B$1,Colin!$I14299,0)</f>
        <v>0</v>
      </c>
    </row>
    <row r="14300" spans="12:17" x14ac:dyDescent="0.25">
      <c r="L14300" s="38">
        <f>IF(AND(Colin!$G14300=$B$1,Colin!$H14300=$C$3),Colin!$I14300,)</f>
        <v>0</v>
      </c>
      <c r="M14300" s="38">
        <f>IF(AND(Colin!$G14300=$B$1,Colin!$H14300&lt;=$C$3),Colin!$I14300,)</f>
        <v>0</v>
      </c>
      <c r="N14300" s="38">
        <f>IF(AND(Colin!$G14300=$B$2,Colin!$H14300=$C$3),Colin!$I14300,)</f>
        <v>0</v>
      </c>
      <c r="O14300" s="38">
        <f>IF(AND(Colin!$G14300=$B$2,Colin!$H14300&lt;=$C$3),Colin!$I14300,)</f>
        <v>0</v>
      </c>
      <c r="P14300" s="38">
        <f>IF(Colin!$G14300&lt;$B$2,Colin!$I14300,0)</f>
        <v>0</v>
      </c>
      <c r="Q14300" s="38">
        <f>IF(Colin!$G14300&lt;$B$1,Colin!$I14300,0)</f>
        <v>0</v>
      </c>
    </row>
    <row r="14301" spans="12:17" x14ac:dyDescent="0.25">
      <c r="L14301" s="38">
        <f>IF(AND(Colin!$G14301=$B$1,Colin!$H14301=$C$3),Colin!$I14301,)</f>
        <v>0</v>
      </c>
      <c r="M14301" s="38">
        <f>IF(AND(Colin!$G14301=$B$1,Colin!$H14301&lt;=$C$3),Colin!$I14301,)</f>
        <v>0</v>
      </c>
      <c r="N14301" s="38">
        <f>IF(AND(Colin!$G14301=$B$2,Colin!$H14301=$C$3),Colin!$I14301,)</f>
        <v>0</v>
      </c>
      <c r="O14301" s="38">
        <f>IF(AND(Colin!$G14301=$B$2,Colin!$H14301&lt;=$C$3),Colin!$I14301,)</f>
        <v>0</v>
      </c>
      <c r="P14301" s="38">
        <f>IF(Colin!$G14301&lt;$B$2,Colin!$I14301,0)</f>
        <v>0</v>
      </c>
      <c r="Q14301" s="38">
        <f>IF(Colin!$G14301&lt;$B$1,Colin!$I14301,0)</f>
        <v>0</v>
      </c>
    </row>
    <row r="14302" spans="12:17" x14ac:dyDescent="0.25">
      <c r="L14302" s="38">
        <f>IF(AND(Colin!$G14302=$B$1,Colin!$H14302=$C$3),Colin!$I14302,)</f>
        <v>0</v>
      </c>
      <c r="M14302" s="38">
        <f>IF(AND(Colin!$G14302=$B$1,Colin!$H14302&lt;=$C$3),Colin!$I14302,)</f>
        <v>0</v>
      </c>
      <c r="N14302" s="38">
        <f>IF(AND(Colin!$G14302=$B$2,Colin!$H14302=$C$3),Colin!$I14302,)</f>
        <v>0</v>
      </c>
      <c r="O14302" s="38">
        <f>IF(AND(Colin!$G14302=$B$2,Colin!$H14302&lt;=$C$3),Colin!$I14302,)</f>
        <v>0</v>
      </c>
      <c r="P14302" s="38">
        <f>IF(Colin!$G14302&lt;$B$2,Colin!$I14302,0)</f>
        <v>0</v>
      </c>
      <c r="Q14302" s="38">
        <f>IF(Colin!$G14302&lt;$B$1,Colin!$I14302,0)</f>
        <v>0</v>
      </c>
    </row>
    <row r="14303" spans="12:17" x14ac:dyDescent="0.25">
      <c r="L14303" s="38">
        <f>IF(AND(Colin!$G14303=$B$1,Colin!$H14303=$C$3),Colin!$I14303,)</f>
        <v>0</v>
      </c>
      <c r="M14303" s="38">
        <f>IF(AND(Colin!$G14303=$B$1,Colin!$H14303&lt;=$C$3),Colin!$I14303,)</f>
        <v>0</v>
      </c>
      <c r="N14303" s="38">
        <f>IF(AND(Colin!$G14303=$B$2,Colin!$H14303=$C$3),Colin!$I14303,)</f>
        <v>0</v>
      </c>
      <c r="O14303" s="38">
        <f>IF(AND(Colin!$G14303=$B$2,Colin!$H14303&lt;=$C$3),Colin!$I14303,)</f>
        <v>0</v>
      </c>
      <c r="P14303" s="38">
        <f>IF(Colin!$G14303&lt;$B$2,Colin!$I14303,0)</f>
        <v>0</v>
      </c>
      <c r="Q14303" s="38">
        <f>IF(Colin!$G14303&lt;$B$1,Colin!$I14303,0)</f>
        <v>0</v>
      </c>
    </row>
    <row r="14304" spans="12:17" x14ac:dyDescent="0.25">
      <c r="L14304" s="38">
        <f>IF(AND(Colin!$G14304=$B$1,Colin!$H14304=$C$3),Colin!$I14304,)</f>
        <v>0</v>
      </c>
      <c r="M14304" s="38">
        <f>IF(AND(Colin!$G14304=$B$1,Colin!$H14304&lt;=$C$3),Colin!$I14304,)</f>
        <v>0</v>
      </c>
      <c r="N14304" s="38">
        <f>IF(AND(Colin!$G14304=$B$2,Colin!$H14304=$C$3),Colin!$I14304,)</f>
        <v>0</v>
      </c>
      <c r="O14304" s="38">
        <f>IF(AND(Colin!$G14304=$B$2,Colin!$H14304&lt;=$C$3),Colin!$I14304,)</f>
        <v>0</v>
      </c>
      <c r="P14304" s="38">
        <f>IF(Colin!$G14304&lt;$B$2,Colin!$I14304,0)</f>
        <v>0</v>
      </c>
      <c r="Q14304" s="38">
        <f>IF(Colin!$G14304&lt;$B$1,Colin!$I14304,0)</f>
        <v>0</v>
      </c>
    </row>
    <row r="14305" spans="12:17" x14ac:dyDescent="0.25">
      <c r="L14305" s="38">
        <f>IF(AND(Colin!$G14305=$B$1,Colin!$H14305=$C$3),Colin!$I14305,)</f>
        <v>0</v>
      </c>
      <c r="M14305" s="38">
        <f>IF(AND(Colin!$G14305=$B$1,Colin!$H14305&lt;=$C$3),Colin!$I14305,)</f>
        <v>0</v>
      </c>
      <c r="N14305" s="38">
        <f>IF(AND(Colin!$G14305=$B$2,Colin!$H14305=$C$3),Colin!$I14305,)</f>
        <v>0</v>
      </c>
      <c r="O14305" s="38">
        <f>IF(AND(Colin!$G14305=$B$2,Colin!$H14305&lt;=$C$3),Colin!$I14305,)</f>
        <v>0</v>
      </c>
      <c r="P14305" s="38">
        <f>IF(Colin!$G14305&lt;$B$2,Colin!$I14305,0)</f>
        <v>0</v>
      </c>
      <c r="Q14305" s="38">
        <f>IF(Colin!$G14305&lt;$B$1,Colin!$I14305,0)</f>
        <v>0</v>
      </c>
    </row>
    <row r="14306" spans="12:17" x14ac:dyDescent="0.25">
      <c r="L14306" s="38">
        <f>IF(AND(Colin!$G14306=$B$1,Colin!$H14306=$C$3),Colin!$I14306,)</f>
        <v>0</v>
      </c>
      <c r="M14306" s="38">
        <f>IF(AND(Colin!$G14306=$B$1,Colin!$H14306&lt;=$C$3),Colin!$I14306,)</f>
        <v>0</v>
      </c>
      <c r="N14306" s="38">
        <f>IF(AND(Colin!$G14306=$B$2,Colin!$H14306=$C$3),Colin!$I14306,)</f>
        <v>0</v>
      </c>
      <c r="O14306" s="38">
        <f>IF(AND(Colin!$G14306=$B$2,Colin!$H14306&lt;=$C$3),Colin!$I14306,)</f>
        <v>0</v>
      </c>
      <c r="P14306" s="38">
        <f>IF(Colin!$G14306&lt;$B$2,Colin!$I14306,0)</f>
        <v>0</v>
      </c>
      <c r="Q14306" s="38">
        <f>IF(Colin!$G14306&lt;$B$1,Colin!$I14306,0)</f>
        <v>0</v>
      </c>
    </row>
    <row r="14307" spans="12:17" x14ac:dyDescent="0.25">
      <c r="L14307" s="38">
        <f>IF(AND(Colin!$G14307=$B$1,Colin!$H14307=$C$3),Colin!$I14307,)</f>
        <v>0</v>
      </c>
      <c r="M14307" s="38">
        <f>IF(AND(Colin!$G14307=$B$1,Colin!$H14307&lt;=$C$3),Colin!$I14307,)</f>
        <v>0</v>
      </c>
      <c r="N14307" s="38">
        <f>IF(AND(Colin!$G14307=$B$2,Colin!$H14307=$C$3),Colin!$I14307,)</f>
        <v>0</v>
      </c>
      <c r="O14307" s="38">
        <f>IF(AND(Colin!$G14307=$B$2,Colin!$H14307&lt;=$C$3),Colin!$I14307,)</f>
        <v>0</v>
      </c>
      <c r="P14307" s="38">
        <f>IF(Colin!$G14307&lt;$B$2,Colin!$I14307,0)</f>
        <v>0</v>
      </c>
      <c r="Q14307" s="38">
        <f>IF(Colin!$G14307&lt;$B$1,Colin!$I14307,0)</f>
        <v>0</v>
      </c>
    </row>
    <row r="14308" spans="12:17" x14ac:dyDescent="0.25">
      <c r="L14308" s="38">
        <f>IF(AND(Colin!$G14308=$B$1,Colin!$H14308=$C$3),Colin!$I14308,)</f>
        <v>0</v>
      </c>
      <c r="M14308" s="38">
        <f>IF(AND(Colin!$G14308=$B$1,Colin!$H14308&lt;=$C$3),Colin!$I14308,)</f>
        <v>0</v>
      </c>
      <c r="N14308" s="38">
        <f>IF(AND(Colin!$G14308=$B$2,Colin!$H14308=$C$3),Colin!$I14308,)</f>
        <v>0</v>
      </c>
      <c r="O14308" s="38">
        <f>IF(AND(Colin!$G14308=$B$2,Colin!$H14308&lt;=$C$3),Colin!$I14308,)</f>
        <v>0</v>
      </c>
      <c r="P14308" s="38">
        <f>IF(Colin!$G14308&lt;$B$2,Colin!$I14308,0)</f>
        <v>0</v>
      </c>
      <c r="Q14308" s="38">
        <f>IF(Colin!$G14308&lt;$B$1,Colin!$I14308,0)</f>
        <v>0</v>
      </c>
    </row>
    <row r="14309" spans="12:17" x14ac:dyDescent="0.25">
      <c r="L14309" s="38">
        <f>IF(AND(Colin!$G14309=$B$1,Colin!$H14309=$C$3),Colin!$I14309,)</f>
        <v>0</v>
      </c>
      <c r="M14309" s="38">
        <f>IF(AND(Colin!$G14309=$B$1,Colin!$H14309&lt;=$C$3),Colin!$I14309,)</f>
        <v>0</v>
      </c>
      <c r="N14309" s="38">
        <f>IF(AND(Colin!$G14309=$B$2,Colin!$H14309=$C$3),Colin!$I14309,)</f>
        <v>0</v>
      </c>
      <c r="O14309" s="38">
        <f>IF(AND(Colin!$G14309=$B$2,Colin!$H14309&lt;=$C$3),Colin!$I14309,)</f>
        <v>0</v>
      </c>
      <c r="P14309" s="38">
        <f>IF(Colin!$G14309&lt;$B$2,Colin!$I14309,0)</f>
        <v>0</v>
      </c>
      <c r="Q14309" s="38">
        <f>IF(Colin!$G14309&lt;$B$1,Colin!$I14309,0)</f>
        <v>0</v>
      </c>
    </row>
    <row r="14310" spans="12:17" x14ac:dyDescent="0.25">
      <c r="L14310" s="38">
        <f>IF(AND(Colin!$G14310=$B$1,Colin!$H14310=$C$3),Colin!$I14310,)</f>
        <v>0</v>
      </c>
      <c r="M14310" s="38">
        <f>IF(AND(Colin!$G14310=$B$1,Colin!$H14310&lt;=$C$3),Colin!$I14310,)</f>
        <v>0</v>
      </c>
      <c r="N14310" s="38">
        <f>IF(AND(Colin!$G14310=$B$2,Colin!$H14310=$C$3),Colin!$I14310,)</f>
        <v>0</v>
      </c>
      <c r="O14310" s="38">
        <f>IF(AND(Colin!$G14310=$B$2,Colin!$H14310&lt;=$C$3),Colin!$I14310,)</f>
        <v>0</v>
      </c>
      <c r="P14310" s="38">
        <f>IF(Colin!$G14310&lt;$B$2,Colin!$I14310,0)</f>
        <v>0</v>
      </c>
      <c r="Q14310" s="38">
        <f>IF(Colin!$G14310&lt;$B$1,Colin!$I14310,0)</f>
        <v>0</v>
      </c>
    </row>
    <row r="14311" spans="12:17" x14ac:dyDescent="0.25">
      <c r="L14311" s="38">
        <f>IF(AND(Colin!$G14311=$B$1,Colin!$H14311=$C$3),Colin!$I14311,)</f>
        <v>0</v>
      </c>
      <c r="M14311" s="38">
        <f>IF(AND(Colin!$G14311=$B$1,Colin!$H14311&lt;=$C$3),Colin!$I14311,)</f>
        <v>0</v>
      </c>
      <c r="N14311" s="38">
        <f>IF(AND(Colin!$G14311=$B$2,Colin!$H14311=$C$3),Colin!$I14311,)</f>
        <v>0</v>
      </c>
      <c r="O14311" s="38">
        <f>IF(AND(Colin!$G14311=$B$2,Colin!$H14311&lt;=$C$3),Colin!$I14311,)</f>
        <v>0</v>
      </c>
      <c r="P14311" s="38">
        <f>IF(Colin!$G14311&lt;$B$2,Colin!$I14311,0)</f>
        <v>0</v>
      </c>
      <c r="Q14311" s="38">
        <f>IF(Colin!$G14311&lt;$B$1,Colin!$I14311,0)</f>
        <v>0</v>
      </c>
    </row>
    <row r="14312" spans="12:17" x14ac:dyDescent="0.25">
      <c r="L14312" s="38">
        <f>IF(AND(Colin!$G14312=$B$1,Colin!$H14312=$C$3),Colin!$I14312,)</f>
        <v>0</v>
      </c>
      <c r="M14312" s="38">
        <f>IF(AND(Colin!$G14312=$B$1,Colin!$H14312&lt;=$C$3),Colin!$I14312,)</f>
        <v>0</v>
      </c>
      <c r="N14312" s="38">
        <f>IF(AND(Colin!$G14312=$B$2,Colin!$H14312=$C$3),Colin!$I14312,)</f>
        <v>0</v>
      </c>
      <c r="O14312" s="38">
        <f>IF(AND(Colin!$G14312=$B$2,Colin!$H14312&lt;=$C$3),Colin!$I14312,)</f>
        <v>0</v>
      </c>
      <c r="P14312" s="38">
        <f>IF(Colin!$G14312&lt;$B$2,Colin!$I14312,0)</f>
        <v>0</v>
      </c>
      <c r="Q14312" s="38">
        <f>IF(Colin!$G14312&lt;$B$1,Colin!$I14312,0)</f>
        <v>0</v>
      </c>
    </row>
    <row r="14313" spans="12:17" x14ac:dyDescent="0.25">
      <c r="L14313" s="38">
        <f>IF(AND(Colin!$G14313=$B$1,Colin!$H14313=$C$3),Colin!$I14313,)</f>
        <v>0</v>
      </c>
      <c r="M14313" s="38">
        <f>IF(AND(Colin!$G14313=$B$1,Colin!$H14313&lt;=$C$3),Colin!$I14313,)</f>
        <v>0</v>
      </c>
      <c r="N14313" s="38">
        <f>IF(AND(Colin!$G14313=$B$2,Colin!$H14313=$C$3),Colin!$I14313,)</f>
        <v>0</v>
      </c>
      <c r="O14313" s="38">
        <f>IF(AND(Colin!$G14313=$B$2,Colin!$H14313&lt;=$C$3),Colin!$I14313,)</f>
        <v>0</v>
      </c>
      <c r="P14313" s="38">
        <f>IF(Colin!$G14313&lt;$B$2,Colin!$I14313,0)</f>
        <v>0</v>
      </c>
      <c r="Q14313" s="38">
        <f>IF(Colin!$G14313&lt;$B$1,Colin!$I14313,0)</f>
        <v>0</v>
      </c>
    </row>
    <row r="14314" spans="12:17" x14ac:dyDescent="0.25">
      <c r="L14314" s="38">
        <f>IF(AND(Colin!$G14314=$B$1,Colin!$H14314=$C$3),Colin!$I14314,)</f>
        <v>0</v>
      </c>
      <c r="M14314" s="38">
        <f>IF(AND(Colin!$G14314=$B$1,Colin!$H14314&lt;=$C$3),Colin!$I14314,)</f>
        <v>0</v>
      </c>
      <c r="N14314" s="38">
        <f>IF(AND(Colin!$G14314=$B$2,Colin!$H14314=$C$3),Colin!$I14314,)</f>
        <v>0</v>
      </c>
      <c r="O14314" s="38">
        <f>IF(AND(Colin!$G14314=$B$2,Colin!$H14314&lt;=$C$3),Colin!$I14314,)</f>
        <v>0</v>
      </c>
      <c r="P14314" s="38">
        <f>IF(Colin!$G14314&lt;$B$2,Colin!$I14314,0)</f>
        <v>0</v>
      </c>
      <c r="Q14314" s="38">
        <f>IF(Colin!$G14314&lt;$B$1,Colin!$I14314,0)</f>
        <v>0</v>
      </c>
    </row>
    <row r="14315" spans="12:17" x14ac:dyDescent="0.25">
      <c r="L14315" s="38">
        <f>IF(AND(Colin!$G14315=$B$1,Colin!$H14315=$C$3),Colin!$I14315,)</f>
        <v>0</v>
      </c>
      <c r="M14315" s="38">
        <f>IF(AND(Colin!$G14315=$B$1,Colin!$H14315&lt;=$C$3),Colin!$I14315,)</f>
        <v>0</v>
      </c>
      <c r="N14315" s="38">
        <f>IF(AND(Colin!$G14315=$B$2,Colin!$H14315=$C$3),Colin!$I14315,)</f>
        <v>0</v>
      </c>
      <c r="O14315" s="38">
        <f>IF(AND(Colin!$G14315=$B$2,Colin!$H14315&lt;=$C$3),Colin!$I14315,)</f>
        <v>0</v>
      </c>
      <c r="P14315" s="38">
        <f>IF(Colin!$G14315&lt;$B$2,Colin!$I14315,0)</f>
        <v>0</v>
      </c>
      <c r="Q14315" s="38">
        <f>IF(Colin!$G14315&lt;$B$1,Colin!$I14315,0)</f>
        <v>0</v>
      </c>
    </row>
    <row r="14316" spans="12:17" x14ac:dyDescent="0.25">
      <c r="L14316" s="38">
        <f>IF(AND(Colin!$G14316=$B$1,Colin!$H14316=$C$3),Colin!$I14316,)</f>
        <v>0</v>
      </c>
      <c r="M14316" s="38">
        <f>IF(AND(Colin!$G14316=$B$1,Colin!$H14316&lt;=$C$3),Colin!$I14316,)</f>
        <v>0</v>
      </c>
      <c r="N14316" s="38">
        <f>IF(AND(Colin!$G14316=$B$2,Colin!$H14316=$C$3),Colin!$I14316,)</f>
        <v>0</v>
      </c>
      <c r="O14316" s="38">
        <f>IF(AND(Colin!$G14316=$B$2,Colin!$H14316&lt;=$C$3),Colin!$I14316,)</f>
        <v>0</v>
      </c>
      <c r="P14316" s="38">
        <f>IF(Colin!$G14316&lt;$B$2,Colin!$I14316,0)</f>
        <v>0</v>
      </c>
      <c r="Q14316" s="38">
        <f>IF(Colin!$G14316&lt;$B$1,Colin!$I14316,0)</f>
        <v>0</v>
      </c>
    </row>
    <row r="14317" spans="12:17" x14ac:dyDescent="0.25">
      <c r="L14317" s="38">
        <f>IF(AND(Colin!$G14317=$B$1,Colin!$H14317=$C$3),Colin!$I14317,)</f>
        <v>0</v>
      </c>
      <c r="M14317" s="38">
        <f>IF(AND(Colin!$G14317=$B$1,Colin!$H14317&lt;=$C$3),Colin!$I14317,)</f>
        <v>0</v>
      </c>
      <c r="N14317" s="38">
        <f>IF(AND(Colin!$G14317=$B$2,Colin!$H14317=$C$3),Colin!$I14317,)</f>
        <v>0</v>
      </c>
      <c r="O14317" s="38">
        <f>IF(AND(Colin!$G14317=$B$2,Colin!$H14317&lt;=$C$3),Colin!$I14317,)</f>
        <v>0</v>
      </c>
      <c r="P14317" s="38">
        <f>IF(Colin!$G14317&lt;$B$2,Colin!$I14317,0)</f>
        <v>0</v>
      </c>
      <c r="Q14317" s="38">
        <f>IF(Colin!$G14317&lt;$B$1,Colin!$I14317,0)</f>
        <v>0</v>
      </c>
    </row>
    <row r="14318" spans="12:17" x14ac:dyDescent="0.25">
      <c r="L14318" s="38">
        <f>IF(AND(Colin!$G14318=$B$1,Colin!$H14318=$C$3),Colin!$I14318,)</f>
        <v>0</v>
      </c>
      <c r="M14318" s="38">
        <f>IF(AND(Colin!$G14318=$B$1,Colin!$H14318&lt;=$C$3),Colin!$I14318,)</f>
        <v>0</v>
      </c>
      <c r="N14318" s="38">
        <f>IF(AND(Colin!$G14318=$B$2,Colin!$H14318=$C$3),Colin!$I14318,)</f>
        <v>0</v>
      </c>
      <c r="O14318" s="38">
        <f>IF(AND(Colin!$G14318=$B$2,Colin!$H14318&lt;=$C$3),Colin!$I14318,)</f>
        <v>0</v>
      </c>
      <c r="P14318" s="38">
        <f>IF(Colin!$G14318&lt;$B$2,Colin!$I14318,0)</f>
        <v>0</v>
      </c>
      <c r="Q14318" s="38">
        <f>IF(Colin!$G14318&lt;$B$1,Colin!$I14318,0)</f>
        <v>0</v>
      </c>
    </row>
    <row r="14319" spans="12:17" x14ac:dyDescent="0.25">
      <c r="L14319" s="38">
        <f>IF(AND(Colin!$G14319=$B$1,Colin!$H14319=$C$3),Colin!$I14319,)</f>
        <v>0</v>
      </c>
      <c r="M14319" s="38">
        <f>IF(AND(Colin!$G14319=$B$1,Colin!$H14319&lt;=$C$3),Colin!$I14319,)</f>
        <v>0</v>
      </c>
      <c r="N14319" s="38">
        <f>IF(AND(Colin!$G14319=$B$2,Colin!$H14319=$C$3),Colin!$I14319,)</f>
        <v>0</v>
      </c>
      <c r="O14319" s="38">
        <f>IF(AND(Colin!$G14319=$B$2,Colin!$H14319&lt;=$C$3),Colin!$I14319,)</f>
        <v>0</v>
      </c>
      <c r="P14319" s="38">
        <f>IF(Colin!$G14319&lt;$B$2,Colin!$I14319,0)</f>
        <v>0</v>
      </c>
      <c r="Q14319" s="38">
        <f>IF(Colin!$G14319&lt;$B$1,Colin!$I14319,0)</f>
        <v>0</v>
      </c>
    </row>
    <row r="14320" spans="12:17" x14ac:dyDescent="0.25">
      <c r="L14320" s="38">
        <f>IF(AND(Colin!$G14320=$B$1,Colin!$H14320=$C$3),Colin!$I14320,)</f>
        <v>0</v>
      </c>
      <c r="M14320" s="38">
        <f>IF(AND(Colin!$G14320=$B$1,Colin!$H14320&lt;=$C$3),Colin!$I14320,)</f>
        <v>0</v>
      </c>
      <c r="N14320" s="38">
        <f>IF(AND(Colin!$G14320=$B$2,Colin!$H14320=$C$3),Colin!$I14320,)</f>
        <v>0</v>
      </c>
      <c r="O14320" s="38">
        <f>IF(AND(Colin!$G14320=$B$2,Colin!$H14320&lt;=$C$3),Colin!$I14320,)</f>
        <v>0</v>
      </c>
      <c r="P14320" s="38">
        <f>IF(Colin!$G14320&lt;$B$2,Colin!$I14320,0)</f>
        <v>0</v>
      </c>
      <c r="Q14320" s="38">
        <f>IF(Colin!$G14320&lt;$B$1,Colin!$I14320,0)</f>
        <v>0</v>
      </c>
    </row>
    <row r="14321" spans="12:17" x14ac:dyDescent="0.25">
      <c r="L14321" s="38">
        <f>IF(AND(Colin!$G14321=$B$1,Colin!$H14321=$C$3),Colin!$I14321,)</f>
        <v>0</v>
      </c>
      <c r="M14321" s="38">
        <f>IF(AND(Colin!$G14321=$B$1,Colin!$H14321&lt;=$C$3),Colin!$I14321,)</f>
        <v>0</v>
      </c>
      <c r="N14321" s="38">
        <f>IF(AND(Colin!$G14321=$B$2,Colin!$H14321=$C$3),Colin!$I14321,)</f>
        <v>0</v>
      </c>
      <c r="O14321" s="38">
        <f>IF(AND(Colin!$G14321=$B$2,Colin!$H14321&lt;=$C$3),Colin!$I14321,)</f>
        <v>0</v>
      </c>
      <c r="P14321" s="38">
        <f>IF(Colin!$G14321&lt;$B$2,Colin!$I14321,0)</f>
        <v>0</v>
      </c>
      <c r="Q14321" s="38">
        <f>IF(Colin!$G14321&lt;$B$1,Colin!$I14321,0)</f>
        <v>0</v>
      </c>
    </row>
    <row r="14322" spans="12:17" x14ac:dyDescent="0.25">
      <c r="L14322" s="38">
        <f>IF(AND(Colin!$G14322=$B$1,Colin!$H14322=$C$3),Colin!$I14322,)</f>
        <v>0</v>
      </c>
      <c r="M14322" s="38">
        <f>IF(AND(Colin!$G14322=$B$1,Colin!$H14322&lt;=$C$3),Colin!$I14322,)</f>
        <v>0</v>
      </c>
      <c r="N14322" s="38">
        <f>IF(AND(Colin!$G14322=$B$2,Colin!$H14322=$C$3),Colin!$I14322,)</f>
        <v>0</v>
      </c>
      <c r="O14322" s="38">
        <f>IF(AND(Colin!$G14322=$B$2,Colin!$H14322&lt;=$C$3),Colin!$I14322,)</f>
        <v>0</v>
      </c>
      <c r="P14322" s="38">
        <f>IF(Colin!$G14322&lt;$B$2,Colin!$I14322,0)</f>
        <v>0</v>
      </c>
      <c r="Q14322" s="38">
        <f>IF(Colin!$G14322&lt;$B$1,Colin!$I14322,0)</f>
        <v>0</v>
      </c>
    </row>
    <row r="14323" spans="12:17" x14ac:dyDescent="0.25">
      <c r="L14323" s="38">
        <f>IF(AND(Colin!$G14323=$B$1,Colin!$H14323=$C$3),Colin!$I14323,)</f>
        <v>0</v>
      </c>
      <c r="M14323" s="38">
        <f>IF(AND(Colin!$G14323=$B$1,Colin!$H14323&lt;=$C$3),Colin!$I14323,)</f>
        <v>0</v>
      </c>
      <c r="N14323" s="38">
        <f>IF(AND(Colin!$G14323=$B$2,Colin!$H14323=$C$3),Colin!$I14323,)</f>
        <v>0</v>
      </c>
      <c r="O14323" s="38">
        <f>IF(AND(Colin!$G14323=$B$2,Colin!$H14323&lt;=$C$3),Colin!$I14323,)</f>
        <v>0</v>
      </c>
      <c r="P14323" s="38">
        <f>IF(Colin!$G14323&lt;$B$2,Colin!$I14323,0)</f>
        <v>0</v>
      </c>
      <c r="Q14323" s="38">
        <f>IF(Colin!$G14323&lt;$B$1,Colin!$I14323,0)</f>
        <v>0</v>
      </c>
    </row>
    <row r="14324" spans="12:17" x14ac:dyDescent="0.25">
      <c r="L14324" s="38">
        <f>IF(AND(Colin!$G14324=$B$1,Colin!$H14324=$C$3),Colin!$I14324,)</f>
        <v>0</v>
      </c>
      <c r="M14324" s="38">
        <f>IF(AND(Colin!$G14324=$B$1,Colin!$H14324&lt;=$C$3),Colin!$I14324,)</f>
        <v>0</v>
      </c>
      <c r="N14324" s="38">
        <f>IF(AND(Colin!$G14324=$B$2,Colin!$H14324=$C$3),Colin!$I14324,)</f>
        <v>0</v>
      </c>
      <c r="O14324" s="38">
        <f>IF(AND(Colin!$G14324=$B$2,Colin!$H14324&lt;=$C$3),Colin!$I14324,)</f>
        <v>0</v>
      </c>
      <c r="P14324" s="38">
        <f>IF(Colin!$G14324&lt;$B$2,Colin!$I14324,0)</f>
        <v>0</v>
      </c>
      <c r="Q14324" s="38">
        <f>IF(Colin!$G14324&lt;$B$1,Colin!$I14324,0)</f>
        <v>0</v>
      </c>
    </row>
    <row r="14325" spans="12:17" x14ac:dyDescent="0.25">
      <c r="L14325" s="38">
        <f>IF(AND(Colin!$G14325=$B$1,Colin!$H14325=$C$3),Colin!$I14325,)</f>
        <v>0</v>
      </c>
      <c r="M14325" s="38">
        <f>IF(AND(Colin!$G14325=$B$1,Colin!$H14325&lt;=$C$3),Colin!$I14325,)</f>
        <v>0</v>
      </c>
      <c r="N14325" s="38">
        <f>IF(AND(Colin!$G14325=$B$2,Colin!$H14325=$C$3),Colin!$I14325,)</f>
        <v>0</v>
      </c>
      <c r="O14325" s="38">
        <f>IF(AND(Colin!$G14325=$B$2,Colin!$H14325&lt;=$C$3),Colin!$I14325,)</f>
        <v>0</v>
      </c>
      <c r="P14325" s="38">
        <f>IF(Colin!$G14325&lt;$B$2,Colin!$I14325,0)</f>
        <v>0</v>
      </c>
      <c r="Q14325" s="38">
        <f>IF(Colin!$G14325&lt;$B$1,Colin!$I14325,0)</f>
        <v>0</v>
      </c>
    </row>
    <row r="14326" spans="12:17" x14ac:dyDescent="0.25">
      <c r="L14326" s="38">
        <f>IF(AND(Colin!$G14326=$B$1,Colin!$H14326=$C$3),Colin!$I14326,)</f>
        <v>0</v>
      </c>
      <c r="M14326" s="38">
        <f>IF(AND(Colin!$G14326=$B$1,Colin!$H14326&lt;=$C$3),Colin!$I14326,)</f>
        <v>0</v>
      </c>
      <c r="N14326" s="38">
        <f>IF(AND(Colin!$G14326=$B$2,Colin!$H14326=$C$3),Colin!$I14326,)</f>
        <v>0</v>
      </c>
      <c r="O14326" s="38">
        <f>IF(AND(Colin!$G14326=$B$2,Colin!$H14326&lt;=$C$3),Colin!$I14326,)</f>
        <v>0</v>
      </c>
      <c r="P14326" s="38">
        <f>IF(Colin!$G14326&lt;$B$2,Colin!$I14326,0)</f>
        <v>0</v>
      </c>
      <c r="Q14326" s="38">
        <f>IF(Colin!$G14326&lt;$B$1,Colin!$I14326,0)</f>
        <v>0</v>
      </c>
    </row>
    <row r="14327" spans="12:17" x14ac:dyDescent="0.25">
      <c r="L14327" s="38">
        <f>IF(AND(Colin!$G14327=$B$1,Colin!$H14327=$C$3),Colin!$I14327,)</f>
        <v>0</v>
      </c>
      <c r="M14327" s="38">
        <f>IF(AND(Colin!$G14327=$B$1,Colin!$H14327&lt;=$C$3),Colin!$I14327,)</f>
        <v>0</v>
      </c>
      <c r="N14327" s="38">
        <f>IF(AND(Colin!$G14327=$B$2,Colin!$H14327=$C$3),Colin!$I14327,)</f>
        <v>0</v>
      </c>
      <c r="O14327" s="38">
        <f>IF(AND(Colin!$G14327=$B$2,Colin!$H14327&lt;=$C$3),Colin!$I14327,)</f>
        <v>0</v>
      </c>
      <c r="P14327" s="38">
        <f>IF(Colin!$G14327&lt;$B$2,Colin!$I14327,0)</f>
        <v>0</v>
      </c>
      <c r="Q14327" s="38">
        <f>IF(Colin!$G14327&lt;$B$1,Colin!$I14327,0)</f>
        <v>0</v>
      </c>
    </row>
    <row r="14328" spans="12:17" x14ac:dyDescent="0.25">
      <c r="L14328" s="38">
        <f>IF(AND(Colin!$G14328=$B$1,Colin!$H14328=$C$3),Colin!$I14328,)</f>
        <v>0</v>
      </c>
      <c r="M14328" s="38">
        <f>IF(AND(Colin!$G14328=$B$1,Colin!$H14328&lt;=$C$3),Colin!$I14328,)</f>
        <v>0</v>
      </c>
      <c r="N14328" s="38">
        <f>IF(AND(Colin!$G14328=$B$2,Colin!$H14328=$C$3),Colin!$I14328,)</f>
        <v>0</v>
      </c>
      <c r="O14328" s="38">
        <f>IF(AND(Colin!$G14328=$B$2,Colin!$H14328&lt;=$C$3),Colin!$I14328,)</f>
        <v>0</v>
      </c>
      <c r="P14328" s="38">
        <f>IF(Colin!$G14328&lt;$B$2,Colin!$I14328,0)</f>
        <v>0</v>
      </c>
      <c r="Q14328" s="38">
        <f>IF(Colin!$G14328&lt;$B$1,Colin!$I14328,0)</f>
        <v>0</v>
      </c>
    </row>
    <row r="14329" spans="12:17" x14ac:dyDescent="0.25">
      <c r="L14329" s="38">
        <f>IF(AND(Colin!$G14329=$B$1,Colin!$H14329=$C$3),Colin!$I14329,)</f>
        <v>0</v>
      </c>
      <c r="M14329" s="38">
        <f>IF(AND(Colin!$G14329=$B$1,Colin!$H14329&lt;=$C$3),Colin!$I14329,)</f>
        <v>0</v>
      </c>
      <c r="N14329" s="38">
        <f>IF(AND(Colin!$G14329=$B$2,Colin!$H14329=$C$3),Colin!$I14329,)</f>
        <v>0</v>
      </c>
      <c r="O14329" s="38">
        <f>IF(AND(Colin!$G14329=$B$2,Colin!$H14329&lt;=$C$3),Colin!$I14329,)</f>
        <v>0</v>
      </c>
      <c r="P14329" s="38">
        <f>IF(Colin!$G14329&lt;$B$2,Colin!$I14329,0)</f>
        <v>0</v>
      </c>
      <c r="Q14329" s="38">
        <f>IF(Colin!$G14329&lt;$B$1,Colin!$I14329,0)</f>
        <v>0</v>
      </c>
    </row>
    <row r="14330" spans="12:17" x14ac:dyDescent="0.25">
      <c r="L14330" s="38">
        <f>IF(AND(Colin!$G14330=$B$1,Colin!$H14330=$C$3),Colin!$I14330,)</f>
        <v>0</v>
      </c>
      <c r="M14330" s="38">
        <f>IF(AND(Colin!$G14330=$B$1,Colin!$H14330&lt;=$C$3),Colin!$I14330,)</f>
        <v>0</v>
      </c>
      <c r="N14330" s="38">
        <f>IF(AND(Colin!$G14330=$B$2,Colin!$H14330=$C$3),Colin!$I14330,)</f>
        <v>0</v>
      </c>
      <c r="O14330" s="38">
        <f>IF(AND(Colin!$G14330=$B$2,Colin!$H14330&lt;=$C$3),Colin!$I14330,)</f>
        <v>0</v>
      </c>
      <c r="P14330" s="38">
        <f>IF(Colin!$G14330&lt;$B$2,Colin!$I14330,0)</f>
        <v>0</v>
      </c>
      <c r="Q14330" s="38">
        <f>IF(Colin!$G14330&lt;$B$1,Colin!$I14330,0)</f>
        <v>0</v>
      </c>
    </row>
    <row r="14331" spans="12:17" x14ac:dyDescent="0.25">
      <c r="L14331" s="38">
        <f>IF(AND(Colin!$G14331=$B$1,Colin!$H14331=$C$3),Colin!$I14331,)</f>
        <v>0</v>
      </c>
      <c r="M14331" s="38">
        <f>IF(AND(Colin!$G14331=$B$1,Colin!$H14331&lt;=$C$3),Colin!$I14331,)</f>
        <v>0</v>
      </c>
      <c r="N14331" s="38">
        <f>IF(AND(Colin!$G14331=$B$2,Colin!$H14331=$C$3),Colin!$I14331,)</f>
        <v>0</v>
      </c>
      <c r="O14331" s="38">
        <f>IF(AND(Colin!$G14331=$B$2,Colin!$H14331&lt;=$C$3),Colin!$I14331,)</f>
        <v>0</v>
      </c>
      <c r="P14331" s="38">
        <f>IF(Colin!$G14331&lt;$B$2,Colin!$I14331,0)</f>
        <v>0</v>
      </c>
      <c r="Q14331" s="38">
        <f>IF(Colin!$G14331&lt;$B$1,Colin!$I14331,0)</f>
        <v>0</v>
      </c>
    </row>
    <row r="14332" spans="12:17" x14ac:dyDescent="0.25">
      <c r="L14332" s="38">
        <f>IF(AND(Colin!$G14332=$B$1,Colin!$H14332=$C$3),Colin!$I14332,)</f>
        <v>0</v>
      </c>
      <c r="M14332" s="38">
        <f>IF(AND(Colin!$G14332=$B$1,Colin!$H14332&lt;=$C$3),Colin!$I14332,)</f>
        <v>0</v>
      </c>
      <c r="N14332" s="38">
        <f>IF(AND(Colin!$G14332=$B$2,Colin!$H14332=$C$3),Colin!$I14332,)</f>
        <v>0</v>
      </c>
      <c r="O14332" s="38">
        <f>IF(AND(Colin!$G14332=$B$2,Colin!$H14332&lt;=$C$3),Colin!$I14332,)</f>
        <v>0</v>
      </c>
      <c r="P14332" s="38">
        <f>IF(Colin!$G14332&lt;$B$2,Colin!$I14332,0)</f>
        <v>0</v>
      </c>
      <c r="Q14332" s="38">
        <f>IF(Colin!$G14332&lt;$B$1,Colin!$I14332,0)</f>
        <v>0</v>
      </c>
    </row>
    <row r="14333" spans="12:17" x14ac:dyDescent="0.25">
      <c r="L14333" s="38">
        <f>IF(AND(Colin!$G14333=$B$1,Colin!$H14333=$C$3),Colin!$I14333,)</f>
        <v>0</v>
      </c>
      <c r="M14333" s="38">
        <f>IF(AND(Colin!$G14333=$B$1,Colin!$H14333&lt;=$C$3),Colin!$I14333,)</f>
        <v>0</v>
      </c>
      <c r="N14333" s="38">
        <f>IF(AND(Colin!$G14333=$B$2,Colin!$H14333=$C$3),Colin!$I14333,)</f>
        <v>0</v>
      </c>
      <c r="O14333" s="38">
        <f>IF(AND(Colin!$G14333=$B$2,Colin!$H14333&lt;=$C$3),Colin!$I14333,)</f>
        <v>0</v>
      </c>
      <c r="P14333" s="38">
        <f>IF(Colin!$G14333&lt;$B$2,Colin!$I14333,0)</f>
        <v>0</v>
      </c>
      <c r="Q14333" s="38">
        <f>IF(Colin!$G14333&lt;$B$1,Colin!$I14333,0)</f>
        <v>0</v>
      </c>
    </row>
    <row r="14334" spans="12:17" x14ac:dyDescent="0.25">
      <c r="L14334" s="38">
        <f>IF(AND(Colin!$G14334=$B$1,Colin!$H14334=$C$3),Colin!$I14334,)</f>
        <v>0</v>
      </c>
      <c r="M14334" s="38">
        <f>IF(AND(Colin!$G14334=$B$1,Colin!$H14334&lt;=$C$3),Colin!$I14334,)</f>
        <v>0</v>
      </c>
      <c r="N14334" s="38">
        <f>IF(AND(Colin!$G14334=$B$2,Colin!$H14334=$C$3),Colin!$I14334,)</f>
        <v>0</v>
      </c>
      <c r="O14334" s="38">
        <f>IF(AND(Colin!$G14334=$B$2,Colin!$H14334&lt;=$C$3),Colin!$I14334,)</f>
        <v>0</v>
      </c>
      <c r="P14334" s="38">
        <f>IF(Colin!$G14334&lt;$B$2,Colin!$I14334,0)</f>
        <v>0</v>
      </c>
      <c r="Q14334" s="38">
        <f>IF(Colin!$G14334&lt;$B$1,Colin!$I14334,0)</f>
        <v>0</v>
      </c>
    </row>
    <row r="14335" spans="12:17" x14ac:dyDescent="0.25">
      <c r="L14335" s="38">
        <f>IF(AND(Colin!$G14335=$B$1,Colin!$H14335=$C$3),Colin!$I14335,)</f>
        <v>0</v>
      </c>
      <c r="M14335" s="38">
        <f>IF(AND(Colin!$G14335=$B$1,Colin!$H14335&lt;=$C$3),Colin!$I14335,)</f>
        <v>0</v>
      </c>
      <c r="N14335" s="38">
        <f>IF(AND(Colin!$G14335=$B$2,Colin!$H14335=$C$3),Colin!$I14335,)</f>
        <v>0</v>
      </c>
      <c r="O14335" s="38">
        <f>IF(AND(Colin!$G14335=$B$2,Colin!$H14335&lt;=$C$3),Colin!$I14335,)</f>
        <v>0</v>
      </c>
      <c r="P14335" s="38">
        <f>IF(Colin!$G14335&lt;$B$2,Colin!$I14335,0)</f>
        <v>0</v>
      </c>
      <c r="Q14335" s="38">
        <f>IF(Colin!$G14335&lt;$B$1,Colin!$I14335,0)</f>
        <v>0</v>
      </c>
    </row>
    <row r="14336" spans="12:17" x14ac:dyDescent="0.25">
      <c r="L14336" s="38">
        <f>IF(AND(Colin!$G14336=$B$1,Colin!$H14336=$C$3),Colin!$I14336,)</f>
        <v>0</v>
      </c>
      <c r="M14336" s="38">
        <f>IF(AND(Colin!$G14336=$B$1,Colin!$H14336&lt;=$C$3),Colin!$I14336,)</f>
        <v>0</v>
      </c>
      <c r="N14336" s="38">
        <f>IF(AND(Colin!$G14336=$B$2,Colin!$H14336=$C$3),Colin!$I14336,)</f>
        <v>0</v>
      </c>
      <c r="O14336" s="38">
        <f>IF(AND(Colin!$G14336=$B$2,Colin!$H14336&lt;=$C$3),Colin!$I14336,)</f>
        <v>0</v>
      </c>
      <c r="P14336" s="38">
        <f>IF(Colin!$G14336&lt;$B$2,Colin!$I14336,0)</f>
        <v>0</v>
      </c>
      <c r="Q14336" s="38">
        <f>IF(Colin!$G14336&lt;$B$1,Colin!$I14336,0)</f>
        <v>0</v>
      </c>
    </row>
    <row r="14337" spans="12:17" x14ac:dyDescent="0.25">
      <c r="L14337" s="38">
        <f>IF(AND(Colin!$G14337=$B$1,Colin!$H14337=$C$3),Colin!$I14337,)</f>
        <v>0</v>
      </c>
      <c r="M14337" s="38">
        <f>IF(AND(Colin!$G14337=$B$1,Colin!$H14337&lt;=$C$3),Colin!$I14337,)</f>
        <v>0</v>
      </c>
      <c r="N14337" s="38">
        <f>IF(AND(Colin!$G14337=$B$2,Colin!$H14337=$C$3),Colin!$I14337,)</f>
        <v>0</v>
      </c>
      <c r="O14337" s="38">
        <f>IF(AND(Colin!$G14337=$B$2,Colin!$H14337&lt;=$C$3),Colin!$I14337,)</f>
        <v>0</v>
      </c>
      <c r="P14337" s="38">
        <f>IF(Colin!$G14337&lt;$B$2,Colin!$I14337,0)</f>
        <v>0</v>
      </c>
      <c r="Q14337" s="38">
        <f>IF(Colin!$G14337&lt;$B$1,Colin!$I14337,0)</f>
        <v>0</v>
      </c>
    </row>
    <row r="14338" spans="12:17" x14ac:dyDescent="0.25">
      <c r="L14338" s="38">
        <f>IF(AND(Colin!$G14338=$B$1,Colin!$H14338=$C$3),Colin!$I14338,)</f>
        <v>0</v>
      </c>
      <c r="M14338" s="38">
        <f>IF(AND(Colin!$G14338=$B$1,Colin!$H14338&lt;=$C$3),Colin!$I14338,)</f>
        <v>0</v>
      </c>
      <c r="N14338" s="38">
        <f>IF(AND(Colin!$G14338=$B$2,Colin!$H14338=$C$3),Colin!$I14338,)</f>
        <v>0</v>
      </c>
      <c r="O14338" s="38">
        <f>IF(AND(Colin!$G14338=$B$2,Colin!$H14338&lt;=$C$3),Colin!$I14338,)</f>
        <v>0</v>
      </c>
      <c r="P14338" s="38">
        <f>IF(Colin!$G14338&lt;$B$2,Colin!$I14338,0)</f>
        <v>0</v>
      </c>
      <c r="Q14338" s="38">
        <f>IF(Colin!$G14338&lt;$B$1,Colin!$I14338,0)</f>
        <v>0</v>
      </c>
    </row>
    <row r="14339" spans="12:17" x14ac:dyDescent="0.25">
      <c r="L14339" s="38">
        <f>IF(AND(Colin!$G14339=$B$1,Colin!$H14339=$C$3),Colin!$I14339,)</f>
        <v>0</v>
      </c>
      <c r="M14339" s="38">
        <f>IF(AND(Colin!$G14339=$B$1,Colin!$H14339&lt;=$C$3),Colin!$I14339,)</f>
        <v>0</v>
      </c>
      <c r="N14339" s="38">
        <f>IF(AND(Colin!$G14339=$B$2,Colin!$H14339=$C$3),Colin!$I14339,)</f>
        <v>0</v>
      </c>
      <c r="O14339" s="38">
        <f>IF(AND(Colin!$G14339=$B$2,Colin!$H14339&lt;=$C$3),Colin!$I14339,)</f>
        <v>0</v>
      </c>
      <c r="P14339" s="38">
        <f>IF(Colin!$G14339&lt;$B$2,Colin!$I14339,0)</f>
        <v>0</v>
      </c>
      <c r="Q14339" s="38">
        <f>IF(Colin!$G14339&lt;$B$1,Colin!$I14339,0)</f>
        <v>0</v>
      </c>
    </row>
    <row r="14340" spans="12:17" x14ac:dyDescent="0.25">
      <c r="L14340" s="38">
        <f>IF(AND(Colin!$G14340=$B$1,Colin!$H14340=$C$3),Colin!$I14340,)</f>
        <v>0</v>
      </c>
      <c r="M14340" s="38">
        <f>IF(AND(Colin!$G14340=$B$1,Colin!$H14340&lt;=$C$3),Colin!$I14340,)</f>
        <v>0</v>
      </c>
      <c r="N14340" s="38">
        <f>IF(AND(Colin!$G14340=$B$2,Colin!$H14340=$C$3),Colin!$I14340,)</f>
        <v>0</v>
      </c>
      <c r="O14340" s="38">
        <f>IF(AND(Colin!$G14340=$B$2,Colin!$H14340&lt;=$C$3),Colin!$I14340,)</f>
        <v>0</v>
      </c>
      <c r="P14340" s="38">
        <f>IF(Colin!$G14340&lt;$B$2,Colin!$I14340,0)</f>
        <v>0</v>
      </c>
      <c r="Q14340" s="38">
        <f>IF(Colin!$G14340&lt;$B$1,Colin!$I14340,0)</f>
        <v>0</v>
      </c>
    </row>
    <row r="14341" spans="12:17" x14ac:dyDescent="0.25">
      <c r="L14341" s="38">
        <f>IF(AND(Colin!$G14341=$B$1,Colin!$H14341=$C$3),Colin!$I14341,)</f>
        <v>0</v>
      </c>
      <c r="M14341" s="38">
        <f>IF(AND(Colin!$G14341=$B$1,Colin!$H14341&lt;=$C$3),Colin!$I14341,)</f>
        <v>0</v>
      </c>
      <c r="N14341" s="38">
        <f>IF(AND(Colin!$G14341=$B$2,Colin!$H14341=$C$3),Colin!$I14341,)</f>
        <v>0</v>
      </c>
      <c r="O14341" s="38">
        <f>IF(AND(Colin!$G14341=$B$2,Colin!$H14341&lt;=$C$3),Colin!$I14341,)</f>
        <v>0</v>
      </c>
      <c r="P14341" s="38">
        <f>IF(Colin!$G14341&lt;$B$2,Colin!$I14341,0)</f>
        <v>0</v>
      </c>
      <c r="Q14341" s="38">
        <f>IF(Colin!$G14341&lt;$B$1,Colin!$I14341,0)</f>
        <v>0</v>
      </c>
    </row>
    <row r="14342" spans="12:17" x14ac:dyDescent="0.25">
      <c r="L14342" s="38">
        <f>IF(AND(Colin!$G14342=$B$1,Colin!$H14342=$C$3),Colin!$I14342,)</f>
        <v>0</v>
      </c>
      <c r="M14342" s="38">
        <f>IF(AND(Colin!$G14342=$B$1,Colin!$H14342&lt;=$C$3),Colin!$I14342,)</f>
        <v>0</v>
      </c>
      <c r="N14342" s="38">
        <f>IF(AND(Colin!$G14342=$B$2,Colin!$H14342=$C$3),Colin!$I14342,)</f>
        <v>0</v>
      </c>
      <c r="O14342" s="38">
        <f>IF(AND(Colin!$G14342=$B$2,Colin!$H14342&lt;=$C$3),Colin!$I14342,)</f>
        <v>0</v>
      </c>
      <c r="P14342" s="38">
        <f>IF(Colin!$G14342&lt;$B$2,Colin!$I14342,0)</f>
        <v>0</v>
      </c>
      <c r="Q14342" s="38">
        <f>IF(Colin!$G14342&lt;$B$1,Colin!$I14342,0)</f>
        <v>0</v>
      </c>
    </row>
    <row r="14343" spans="12:17" x14ac:dyDescent="0.25">
      <c r="L14343" s="38">
        <f>IF(AND(Colin!$G14343=$B$1,Colin!$H14343=$C$3),Colin!$I14343,)</f>
        <v>0</v>
      </c>
      <c r="M14343" s="38">
        <f>IF(AND(Colin!$G14343=$B$1,Colin!$H14343&lt;=$C$3),Colin!$I14343,)</f>
        <v>0</v>
      </c>
      <c r="N14343" s="38">
        <f>IF(AND(Colin!$G14343=$B$2,Colin!$H14343=$C$3),Colin!$I14343,)</f>
        <v>0</v>
      </c>
      <c r="O14343" s="38">
        <f>IF(AND(Colin!$G14343=$B$2,Colin!$H14343&lt;=$C$3),Colin!$I14343,)</f>
        <v>0</v>
      </c>
      <c r="P14343" s="38">
        <f>IF(Colin!$G14343&lt;$B$2,Colin!$I14343,0)</f>
        <v>0</v>
      </c>
      <c r="Q14343" s="38">
        <f>IF(Colin!$G14343&lt;$B$1,Colin!$I14343,0)</f>
        <v>0</v>
      </c>
    </row>
    <row r="14344" spans="12:17" x14ac:dyDescent="0.25">
      <c r="L14344" s="38">
        <f>IF(AND(Colin!$G14344=$B$1,Colin!$H14344=$C$3),Colin!$I14344,)</f>
        <v>0</v>
      </c>
      <c r="M14344" s="38">
        <f>IF(AND(Colin!$G14344=$B$1,Colin!$H14344&lt;=$C$3),Colin!$I14344,)</f>
        <v>0</v>
      </c>
      <c r="N14344" s="38">
        <f>IF(AND(Colin!$G14344=$B$2,Colin!$H14344=$C$3),Colin!$I14344,)</f>
        <v>0</v>
      </c>
      <c r="O14344" s="38">
        <f>IF(AND(Colin!$G14344=$B$2,Colin!$H14344&lt;=$C$3),Colin!$I14344,)</f>
        <v>0</v>
      </c>
      <c r="P14344" s="38">
        <f>IF(Colin!$G14344&lt;$B$2,Colin!$I14344,0)</f>
        <v>0</v>
      </c>
      <c r="Q14344" s="38">
        <f>IF(Colin!$G14344&lt;$B$1,Colin!$I14344,0)</f>
        <v>0</v>
      </c>
    </row>
    <row r="14345" spans="12:17" x14ac:dyDescent="0.25">
      <c r="L14345" s="38">
        <f>IF(AND(Colin!$G14345=$B$1,Colin!$H14345=$C$3),Colin!$I14345,)</f>
        <v>0</v>
      </c>
      <c r="M14345" s="38">
        <f>IF(AND(Colin!$G14345=$B$1,Colin!$H14345&lt;=$C$3),Colin!$I14345,)</f>
        <v>0</v>
      </c>
      <c r="N14345" s="38">
        <f>IF(AND(Colin!$G14345=$B$2,Colin!$H14345=$C$3),Colin!$I14345,)</f>
        <v>0</v>
      </c>
      <c r="O14345" s="38">
        <f>IF(AND(Colin!$G14345=$B$2,Colin!$H14345&lt;=$C$3),Colin!$I14345,)</f>
        <v>0</v>
      </c>
      <c r="P14345" s="38">
        <f>IF(Colin!$G14345&lt;$B$2,Colin!$I14345,0)</f>
        <v>0</v>
      </c>
      <c r="Q14345" s="38">
        <f>IF(Colin!$G14345&lt;$B$1,Colin!$I14345,0)</f>
        <v>0</v>
      </c>
    </row>
    <row r="14346" spans="12:17" x14ac:dyDescent="0.25">
      <c r="L14346" s="38">
        <f>IF(AND(Colin!$G14346=$B$1,Colin!$H14346=$C$3),Colin!$I14346,)</f>
        <v>0</v>
      </c>
      <c r="M14346" s="38">
        <f>IF(AND(Colin!$G14346=$B$1,Colin!$H14346&lt;=$C$3),Colin!$I14346,)</f>
        <v>0</v>
      </c>
      <c r="N14346" s="38">
        <f>IF(AND(Colin!$G14346=$B$2,Colin!$H14346=$C$3),Colin!$I14346,)</f>
        <v>0</v>
      </c>
      <c r="O14346" s="38">
        <f>IF(AND(Colin!$G14346=$B$2,Colin!$H14346&lt;=$C$3),Colin!$I14346,)</f>
        <v>0</v>
      </c>
      <c r="P14346" s="38">
        <f>IF(Colin!$G14346&lt;$B$2,Colin!$I14346,0)</f>
        <v>0</v>
      </c>
      <c r="Q14346" s="38">
        <f>IF(Colin!$G14346&lt;$B$1,Colin!$I14346,0)</f>
        <v>0</v>
      </c>
    </row>
    <row r="14347" spans="12:17" x14ac:dyDescent="0.25">
      <c r="L14347" s="38">
        <f>IF(AND(Colin!$G14347=$B$1,Colin!$H14347=$C$3),Colin!$I14347,)</f>
        <v>0</v>
      </c>
      <c r="M14347" s="38">
        <f>IF(AND(Colin!$G14347=$B$1,Colin!$H14347&lt;=$C$3),Colin!$I14347,)</f>
        <v>0</v>
      </c>
      <c r="N14347" s="38">
        <f>IF(AND(Colin!$G14347=$B$2,Colin!$H14347=$C$3),Colin!$I14347,)</f>
        <v>0</v>
      </c>
      <c r="O14347" s="38">
        <f>IF(AND(Colin!$G14347=$B$2,Colin!$H14347&lt;=$C$3),Colin!$I14347,)</f>
        <v>0</v>
      </c>
      <c r="P14347" s="38">
        <f>IF(Colin!$G14347&lt;$B$2,Colin!$I14347,0)</f>
        <v>0</v>
      </c>
      <c r="Q14347" s="38">
        <f>IF(Colin!$G14347&lt;$B$1,Colin!$I14347,0)</f>
        <v>0</v>
      </c>
    </row>
    <row r="14348" spans="12:17" x14ac:dyDescent="0.25">
      <c r="L14348" s="38">
        <f>IF(AND(Colin!$G14348=$B$1,Colin!$H14348=$C$3),Colin!$I14348,)</f>
        <v>0</v>
      </c>
      <c r="M14348" s="38">
        <f>IF(AND(Colin!$G14348=$B$1,Colin!$H14348&lt;=$C$3),Colin!$I14348,)</f>
        <v>0</v>
      </c>
      <c r="N14348" s="38">
        <f>IF(AND(Colin!$G14348=$B$2,Colin!$H14348=$C$3),Colin!$I14348,)</f>
        <v>0</v>
      </c>
      <c r="O14348" s="38">
        <f>IF(AND(Colin!$G14348=$B$2,Colin!$H14348&lt;=$C$3),Colin!$I14348,)</f>
        <v>0</v>
      </c>
      <c r="P14348" s="38">
        <f>IF(Colin!$G14348&lt;$B$2,Colin!$I14348,0)</f>
        <v>0</v>
      </c>
      <c r="Q14348" s="38">
        <f>IF(Colin!$G14348&lt;$B$1,Colin!$I14348,0)</f>
        <v>0</v>
      </c>
    </row>
    <row r="14349" spans="12:17" x14ac:dyDescent="0.25">
      <c r="L14349" s="38">
        <f>IF(AND(Colin!$G14349=$B$1,Colin!$H14349=$C$3),Colin!$I14349,)</f>
        <v>0</v>
      </c>
      <c r="M14349" s="38">
        <f>IF(AND(Colin!$G14349=$B$1,Colin!$H14349&lt;=$C$3),Colin!$I14349,)</f>
        <v>0</v>
      </c>
      <c r="N14349" s="38">
        <f>IF(AND(Colin!$G14349=$B$2,Colin!$H14349=$C$3),Colin!$I14349,)</f>
        <v>0</v>
      </c>
      <c r="O14349" s="38">
        <f>IF(AND(Colin!$G14349=$B$2,Colin!$H14349&lt;=$C$3),Colin!$I14349,)</f>
        <v>0</v>
      </c>
      <c r="P14349" s="38">
        <f>IF(Colin!$G14349&lt;$B$2,Colin!$I14349,0)</f>
        <v>0</v>
      </c>
      <c r="Q14349" s="38">
        <f>IF(Colin!$G14349&lt;$B$1,Colin!$I14349,0)</f>
        <v>0</v>
      </c>
    </row>
    <row r="14350" spans="12:17" x14ac:dyDescent="0.25">
      <c r="L14350" s="38">
        <f>IF(AND(Colin!$G14350=$B$1,Colin!$H14350=$C$3),Colin!$I14350,)</f>
        <v>0</v>
      </c>
      <c r="M14350" s="38">
        <f>IF(AND(Colin!$G14350=$B$1,Colin!$H14350&lt;=$C$3),Colin!$I14350,)</f>
        <v>0</v>
      </c>
      <c r="N14350" s="38">
        <f>IF(AND(Colin!$G14350=$B$2,Colin!$H14350=$C$3),Colin!$I14350,)</f>
        <v>0</v>
      </c>
      <c r="O14350" s="38">
        <f>IF(AND(Colin!$G14350=$B$2,Colin!$H14350&lt;=$C$3),Colin!$I14350,)</f>
        <v>0</v>
      </c>
      <c r="P14350" s="38">
        <f>IF(Colin!$G14350&lt;$B$2,Colin!$I14350,0)</f>
        <v>0</v>
      </c>
      <c r="Q14350" s="38">
        <f>IF(Colin!$G14350&lt;$B$1,Colin!$I14350,0)</f>
        <v>0</v>
      </c>
    </row>
    <row r="14351" spans="12:17" x14ac:dyDescent="0.25">
      <c r="L14351" s="38">
        <f>IF(AND(Colin!$G14351=$B$1,Colin!$H14351=$C$3),Colin!$I14351,)</f>
        <v>0</v>
      </c>
      <c r="M14351" s="38">
        <f>IF(AND(Colin!$G14351=$B$1,Colin!$H14351&lt;=$C$3),Colin!$I14351,)</f>
        <v>0</v>
      </c>
      <c r="N14351" s="38">
        <f>IF(AND(Colin!$G14351=$B$2,Colin!$H14351=$C$3),Colin!$I14351,)</f>
        <v>0</v>
      </c>
      <c r="O14351" s="38">
        <f>IF(AND(Colin!$G14351=$B$2,Colin!$H14351&lt;=$C$3),Colin!$I14351,)</f>
        <v>0</v>
      </c>
      <c r="P14351" s="38">
        <f>IF(Colin!$G14351&lt;$B$2,Colin!$I14351,0)</f>
        <v>0</v>
      </c>
      <c r="Q14351" s="38">
        <f>IF(Colin!$G14351&lt;$B$1,Colin!$I14351,0)</f>
        <v>0</v>
      </c>
    </row>
    <row r="14352" spans="12:17" x14ac:dyDescent="0.25">
      <c r="L14352" s="38">
        <f>IF(AND(Colin!$G14352=$B$1,Colin!$H14352=$C$3),Colin!$I14352,)</f>
        <v>0</v>
      </c>
      <c r="M14352" s="38">
        <f>IF(AND(Colin!$G14352=$B$1,Colin!$H14352&lt;=$C$3),Colin!$I14352,)</f>
        <v>0</v>
      </c>
      <c r="N14352" s="38">
        <f>IF(AND(Colin!$G14352=$B$2,Colin!$H14352=$C$3),Colin!$I14352,)</f>
        <v>0</v>
      </c>
      <c r="O14352" s="38">
        <f>IF(AND(Colin!$G14352=$B$2,Colin!$H14352&lt;=$C$3),Colin!$I14352,)</f>
        <v>0</v>
      </c>
      <c r="P14352" s="38">
        <f>IF(Colin!$G14352&lt;$B$2,Colin!$I14352,0)</f>
        <v>0</v>
      </c>
      <c r="Q14352" s="38">
        <f>IF(Colin!$G14352&lt;$B$1,Colin!$I14352,0)</f>
        <v>0</v>
      </c>
    </row>
    <row r="14353" spans="12:17" x14ac:dyDescent="0.25">
      <c r="L14353" s="38">
        <f>IF(AND(Colin!$G14353=$B$1,Colin!$H14353=$C$3),Colin!$I14353,)</f>
        <v>0</v>
      </c>
      <c r="M14353" s="38">
        <f>IF(AND(Colin!$G14353=$B$1,Colin!$H14353&lt;=$C$3),Colin!$I14353,)</f>
        <v>0</v>
      </c>
      <c r="N14353" s="38">
        <f>IF(AND(Colin!$G14353=$B$2,Colin!$H14353=$C$3),Colin!$I14353,)</f>
        <v>0</v>
      </c>
      <c r="O14353" s="38">
        <f>IF(AND(Colin!$G14353=$B$2,Colin!$H14353&lt;=$C$3),Colin!$I14353,)</f>
        <v>0</v>
      </c>
      <c r="P14353" s="38">
        <f>IF(Colin!$G14353&lt;$B$2,Colin!$I14353,0)</f>
        <v>0</v>
      </c>
      <c r="Q14353" s="38">
        <f>IF(Colin!$G14353&lt;$B$1,Colin!$I14353,0)</f>
        <v>0</v>
      </c>
    </row>
    <row r="14354" spans="12:17" x14ac:dyDescent="0.25">
      <c r="L14354" s="38">
        <f>IF(AND(Colin!$G14354=$B$1,Colin!$H14354=$C$3),Colin!$I14354,)</f>
        <v>0</v>
      </c>
      <c r="M14354" s="38">
        <f>IF(AND(Colin!$G14354=$B$1,Colin!$H14354&lt;=$C$3),Colin!$I14354,)</f>
        <v>0</v>
      </c>
      <c r="N14354" s="38">
        <f>IF(AND(Colin!$G14354=$B$2,Colin!$H14354=$C$3),Colin!$I14354,)</f>
        <v>0</v>
      </c>
      <c r="O14354" s="38">
        <f>IF(AND(Colin!$G14354=$B$2,Colin!$H14354&lt;=$C$3),Colin!$I14354,)</f>
        <v>0</v>
      </c>
      <c r="P14354" s="38">
        <f>IF(Colin!$G14354&lt;$B$2,Colin!$I14354,0)</f>
        <v>0</v>
      </c>
      <c r="Q14354" s="38">
        <f>IF(Colin!$G14354&lt;$B$1,Colin!$I14354,0)</f>
        <v>0</v>
      </c>
    </row>
    <row r="14355" spans="12:17" x14ac:dyDescent="0.25">
      <c r="L14355" s="38">
        <f>IF(AND(Colin!$G14355=$B$1,Colin!$H14355=$C$3),Colin!$I14355,)</f>
        <v>0</v>
      </c>
      <c r="M14355" s="38">
        <f>IF(AND(Colin!$G14355=$B$1,Colin!$H14355&lt;=$C$3),Colin!$I14355,)</f>
        <v>0</v>
      </c>
      <c r="N14355" s="38">
        <f>IF(AND(Colin!$G14355=$B$2,Colin!$H14355=$C$3),Colin!$I14355,)</f>
        <v>0</v>
      </c>
      <c r="O14355" s="38">
        <f>IF(AND(Colin!$G14355=$B$2,Colin!$H14355&lt;=$C$3),Colin!$I14355,)</f>
        <v>0</v>
      </c>
      <c r="P14355" s="38">
        <f>IF(Colin!$G14355&lt;$B$2,Colin!$I14355,0)</f>
        <v>0</v>
      </c>
      <c r="Q14355" s="38">
        <f>IF(Colin!$G14355&lt;$B$1,Colin!$I14355,0)</f>
        <v>0</v>
      </c>
    </row>
    <row r="14356" spans="12:17" x14ac:dyDescent="0.25">
      <c r="L14356" s="38">
        <f>IF(AND(Colin!$G14356=$B$1,Colin!$H14356=$C$3),Colin!$I14356,)</f>
        <v>0</v>
      </c>
      <c r="M14356" s="38">
        <f>IF(AND(Colin!$G14356=$B$1,Colin!$H14356&lt;=$C$3),Colin!$I14356,)</f>
        <v>0</v>
      </c>
      <c r="N14356" s="38">
        <f>IF(AND(Colin!$G14356=$B$2,Colin!$H14356=$C$3),Colin!$I14356,)</f>
        <v>0</v>
      </c>
      <c r="O14356" s="38">
        <f>IF(AND(Colin!$G14356=$B$2,Colin!$H14356&lt;=$C$3),Colin!$I14356,)</f>
        <v>0</v>
      </c>
      <c r="P14356" s="38">
        <f>IF(Colin!$G14356&lt;$B$2,Colin!$I14356,0)</f>
        <v>0</v>
      </c>
      <c r="Q14356" s="38">
        <f>IF(Colin!$G14356&lt;$B$1,Colin!$I14356,0)</f>
        <v>0</v>
      </c>
    </row>
    <row r="14357" spans="12:17" x14ac:dyDescent="0.25">
      <c r="L14357" s="38">
        <f>IF(AND(Colin!$G14357=$B$1,Colin!$H14357=$C$3),Colin!$I14357,)</f>
        <v>0</v>
      </c>
      <c r="M14357" s="38">
        <f>IF(AND(Colin!$G14357=$B$1,Colin!$H14357&lt;=$C$3),Colin!$I14357,)</f>
        <v>0</v>
      </c>
      <c r="N14357" s="38">
        <f>IF(AND(Colin!$G14357=$B$2,Colin!$H14357=$C$3),Colin!$I14357,)</f>
        <v>0</v>
      </c>
      <c r="O14357" s="38">
        <f>IF(AND(Colin!$G14357=$B$2,Colin!$H14357&lt;=$C$3),Colin!$I14357,)</f>
        <v>0</v>
      </c>
      <c r="P14357" s="38">
        <f>IF(Colin!$G14357&lt;$B$2,Colin!$I14357,0)</f>
        <v>0</v>
      </c>
      <c r="Q14357" s="38">
        <f>IF(Colin!$G14357&lt;$B$1,Colin!$I14357,0)</f>
        <v>0</v>
      </c>
    </row>
    <row r="14358" spans="12:17" x14ac:dyDescent="0.25">
      <c r="L14358" s="38">
        <f>IF(AND(Colin!$G14358=$B$1,Colin!$H14358=$C$3),Colin!$I14358,)</f>
        <v>0</v>
      </c>
      <c r="M14358" s="38">
        <f>IF(AND(Colin!$G14358=$B$1,Colin!$H14358&lt;=$C$3),Colin!$I14358,)</f>
        <v>0</v>
      </c>
      <c r="N14358" s="38">
        <f>IF(AND(Colin!$G14358=$B$2,Colin!$H14358=$C$3),Colin!$I14358,)</f>
        <v>0</v>
      </c>
      <c r="O14358" s="38">
        <f>IF(AND(Colin!$G14358=$B$2,Colin!$H14358&lt;=$C$3),Colin!$I14358,)</f>
        <v>0</v>
      </c>
      <c r="P14358" s="38">
        <f>IF(Colin!$G14358&lt;$B$2,Colin!$I14358,0)</f>
        <v>0</v>
      </c>
      <c r="Q14358" s="38">
        <f>IF(Colin!$G14358&lt;$B$1,Colin!$I14358,0)</f>
        <v>0</v>
      </c>
    </row>
    <row r="14359" spans="12:17" x14ac:dyDescent="0.25">
      <c r="L14359" s="38">
        <f>IF(AND(Colin!$G14359=$B$1,Colin!$H14359=$C$3),Colin!$I14359,)</f>
        <v>0</v>
      </c>
      <c r="M14359" s="38">
        <f>IF(AND(Colin!$G14359=$B$1,Colin!$H14359&lt;=$C$3),Colin!$I14359,)</f>
        <v>0</v>
      </c>
      <c r="N14359" s="38">
        <f>IF(AND(Colin!$G14359=$B$2,Colin!$H14359=$C$3),Colin!$I14359,)</f>
        <v>0</v>
      </c>
      <c r="O14359" s="38">
        <f>IF(AND(Colin!$G14359=$B$2,Colin!$H14359&lt;=$C$3),Colin!$I14359,)</f>
        <v>0</v>
      </c>
      <c r="P14359" s="38">
        <f>IF(Colin!$G14359&lt;$B$2,Colin!$I14359,0)</f>
        <v>0</v>
      </c>
      <c r="Q14359" s="38">
        <f>IF(Colin!$G14359&lt;$B$1,Colin!$I14359,0)</f>
        <v>0</v>
      </c>
    </row>
    <row r="14360" spans="12:17" x14ac:dyDescent="0.25">
      <c r="L14360" s="38">
        <f>IF(AND(Colin!$G14360=$B$1,Colin!$H14360=$C$3),Colin!$I14360,)</f>
        <v>0</v>
      </c>
      <c r="M14360" s="38">
        <f>IF(AND(Colin!$G14360=$B$1,Colin!$H14360&lt;=$C$3),Colin!$I14360,)</f>
        <v>0</v>
      </c>
      <c r="N14360" s="38">
        <f>IF(AND(Colin!$G14360=$B$2,Colin!$H14360=$C$3),Colin!$I14360,)</f>
        <v>0</v>
      </c>
      <c r="O14360" s="38">
        <f>IF(AND(Colin!$G14360=$B$2,Colin!$H14360&lt;=$C$3),Colin!$I14360,)</f>
        <v>0</v>
      </c>
      <c r="P14360" s="38">
        <f>IF(Colin!$G14360&lt;$B$2,Colin!$I14360,0)</f>
        <v>0</v>
      </c>
      <c r="Q14360" s="38">
        <f>IF(Colin!$G14360&lt;$B$1,Colin!$I14360,0)</f>
        <v>0</v>
      </c>
    </row>
    <row r="14361" spans="12:17" x14ac:dyDescent="0.25">
      <c r="L14361" s="38">
        <f>IF(AND(Colin!$G14361=$B$1,Colin!$H14361=$C$3),Colin!$I14361,)</f>
        <v>0</v>
      </c>
      <c r="M14361" s="38">
        <f>IF(AND(Colin!$G14361=$B$1,Colin!$H14361&lt;=$C$3),Colin!$I14361,)</f>
        <v>0</v>
      </c>
      <c r="N14361" s="38">
        <f>IF(AND(Colin!$G14361=$B$2,Colin!$H14361=$C$3),Colin!$I14361,)</f>
        <v>0</v>
      </c>
      <c r="O14361" s="38">
        <f>IF(AND(Colin!$G14361=$B$2,Colin!$H14361&lt;=$C$3),Colin!$I14361,)</f>
        <v>0</v>
      </c>
      <c r="P14361" s="38">
        <f>IF(Colin!$G14361&lt;$B$2,Colin!$I14361,0)</f>
        <v>0</v>
      </c>
      <c r="Q14361" s="38">
        <f>IF(Colin!$G14361&lt;$B$1,Colin!$I14361,0)</f>
        <v>0</v>
      </c>
    </row>
    <row r="14362" spans="12:17" x14ac:dyDescent="0.25">
      <c r="L14362" s="38">
        <f>IF(AND(Colin!$G14362=$B$1,Colin!$H14362=$C$3),Colin!$I14362,)</f>
        <v>0</v>
      </c>
      <c r="M14362" s="38">
        <f>IF(AND(Colin!$G14362=$B$1,Colin!$H14362&lt;=$C$3),Colin!$I14362,)</f>
        <v>0</v>
      </c>
      <c r="N14362" s="38">
        <f>IF(AND(Colin!$G14362=$B$2,Colin!$H14362=$C$3),Colin!$I14362,)</f>
        <v>0</v>
      </c>
      <c r="O14362" s="38">
        <f>IF(AND(Colin!$G14362=$B$2,Colin!$H14362&lt;=$C$3),Colin!$I14362,)</f>
        <v>0</v>
      </c>
      <c r="P14362" s="38">
        <f>IF(Colin!$G14362&lt;$B$2,Colin!$I14362,0)</f>
        <v>0</v>
      </c>
      <c r="Q14362" s="38">
        <f>IF(Colin!$G14362&lt;$B$1,Colin!$I14362,0)</f>
        <v>0</v>
      </c>
    </row>
    <row r="14363" spans="12:17" x14ac:dyDescent="0.25">
      <c r="L14363" s="38">
        <f>IF(AND(Colin!$G14363=$B$1,Colin!$H14363=$C$3),Colin!$I14363,)</f>
        <v>0</v>
      </c>
      <c r="M14363" s="38">
        <f>IF(AND(Colin!$G14363=$B$1,Colin!$H14363&lt;=$C$3),Colin!$I14363,)</f>
        <v>0</v>
      </c>
      <c r="N14363" s="38">
        <f>IF(AND(Colin!$G14363=$B$2,Colin!$H14363=$C$3),Colin!$I14363,)</f>
        <v>0</v>
      </c>
      <c r="O14363" s="38">
        <f>IF(AND(Colin!$G14363=$B$2,Colin!$H14363&lt;=$C$3),Colin!$I14363,)</f>
        <v>0</v>
      </c>
      <c r="P14363" s="38">
        <f>IF(Colin!$G14363&lt;$B$2,Colin!$I14363,0)</f>
        <v>0</v>
      </c>
      <c r="Q14363" s="38">
        <f>IF(Colin!$G14363&lt;$B$1,Colin!$I14363,0)</f>
        <v>0</v>
      </c>
    </row>
    <row r="14364" spans="12:17" x14ac:dyDescent="0.25">
      <c r="L14364" s="38">
        <f>IF(AND(Colin!$G14364=$B$1,Colin!$H14364=$C$3),Colin!$I14364,)</f>
        <v>0</v>
      </c>
      <c r="M14364" s="38">
        <f>IF(AND(Colin!$G14364=$B$1,Colin!$H14364&lt;=$C$3),Colin!$I14364,)</f>
        <v>0</v>
      </c>
      <c r="N14364" s="38">
        <f>IF(AND(Colin!$G14364=$B$2,Colin!$H14364=$C$3),Colin!$I14364,)</f>
        <v>0</v>
      </c>
      <c r="O14364" s="38">
        <f>IF(AND(Colin!$G14364=$B$2,Colin!$H14364&lt;=$C$3),Colin!$I14364,)</f>
        <v>0</v>
      </c>
      <c r="P14364" s="38">
        <f>IF(Colin!$G14364&lt;$B$2,Colin!$I14364,0)</f>
        <v>0</v>
      </c>
      <c r="Q14364" s="38">
        <f>IF(Colin!$G14364&lt;$B$1,Colin!$I14364,0)</f>
        <v>0</v>
      </c>
    </row>
    <row r="14365" spans="12:17" x14ac:dyDescent="0.25">
      <c r="L14365" s="38">
        <f>IF(AND(Colin!$G14365=$B$1,Colin!$H14365=$C$3),Colin!$I14365,)</f>
        <v>0</v>
      </c>
      <c r="M14365" s="38">
        <f>IF(AND(Colin!$G14365=$B$1,Colin!$H14365&lt;=$C$3),Colin!$I14365,)</f>
        <v>0</v>
      </c>
      <c r="N14365" s="38">
        <f>IF(AND(Colin!$G14365=$B$2,Colin!$H14365=$C$3),Colin!$I14365,)</f>
        <v>0</v>
      </c>
      <c r="O14365" s="38">
        <f>IF(AND(Colin!$G14365=$B$2,Colin!$H14365&lt;=$C$3),Colin!$I14365,)</f>
        <v>0</v>
      </c>
      <c r="P14365" s="38">
        <f>IF(Colin!$G14365&lt;$B$2,Colin!$I14365,0)</f>
        <v>0</v>
      </c>
      <c r="Q14365" s="38">
        <f>IF(Colin!$G14365&lt;$B$1,Colin!$I14365,0)</f>
        <v>0</v>
      </c>
    </row>
    <row r="14366" spans="12:17" x14ac:dyDescent="0.25">
      <c r="L14366" s="38">
        <f>IF(AND(Colin!$G14366=$B$1,Colin!$H14366=$C$3),Colin!$I14366,)</f>
        <v>0</v>
      </c>
      <c r="M14366" s="38">
        <f>IF(AND(Colin!$G14366=$B$1,Colin!$H14366&lt;=$C$3),Colin!$I14366,)</f>
        <v>0</v>
      </c>
      <c r="N14366" s="38">
        <f>IF(AND(Colin!$G14366=$B$2,Colin!$H14366=$C$3),Colin!$I14366,)</f>
        <v>0</v>
      </c>
      <c r="O14366" s="38">
        <f>IF(AND(Colin!$G14366=$B$2,Colin!$H14366&lt;=$C$3),Colin!$I14366,)</f>
        <v>0</v>
      </c>
      <c r="P14366" s="38">
        <f>IF(Colin!$G14366&lt;$B$2,Colin!$I14366,0)</f>
        <v>0</v>
      </c>
      <c r="Q14366" s="38">
        <f>IF(Colin!$G14366&lt;$B$1,Colin!$I14366,0)</f>
        <v>0</v>
      </c>
    </row>
    <row r="14367" spans="12:17" x14ac:dyDescent="0.25">
      <c r="L14367" s="38">
        <f>IF(AND(Colin!$G14367=$B$1,Colin!$H14367=$C$3),Colin!$I14367,)</f>
        <v>0</v>
      </c>
      <c r="M14367" s="38">
        <f>IF(AND(Colin!$G14367=$B$1,Colin!$H14367&lt;=$C$3),Colin!$I14367,)</f>
        <v>0</v>
      </c>
      <c r="N14367" s="38">
        <f>IF(AND(Colin!$G14367=$B$2,Colin!$H14367=$C$3),Colin!$I14367,)</f>
        <v>0</v>
      </c>
      <c r="O14367" s="38">
        <f>IF(AND(Colin!$G14367=$B$2,Colin!$H14367&lt;=$C$3),Colin!$I14367,)</f>
        <v>0</v>
      </c>
      <c r="P14367" s="38">
        <f>IF(Colin!$G14367&lt;$B$2,Colin!$I14367,0)</f>
        <v>0</v>
      </c>
      <c r="Q14367" s="38">
        <f>IF(Colin!$G14367&lt;$B$1,Colin!$I14367,0)</f>
        <v>0</v>
      </c>
    </row>
    <row r="14368" spans="12:17" x14ac:dyDescent="0.25">
      <c r="L14368" s="38">
        <f>IF(AND(Colin!$G14368=$B$1,Colin!$H14368=$C$3),Colin!$I14368,)</f>
        <v>0</v>
      </c>
      <c r="M14368" s="38">
        <f>IF(AND(Colin!$G14368=$B$1,Colin!$H14368&lt;=$C$3),Colin!$I14368,)</f>
        <v>0</v>
      </c>
      <c r="N14368" s="38">
        <f>IF(AND(Colin!$G14368=$B$2,Colin!$H14368=$C$3),Colin!$I14368,)</f>
        <v>0</v>
      </c>
      <c r="O14368" s="38">
        <f>IF(AND(Colin!$G14368=$B$2,Colin!$H14368&lt;=$C$3),Colin!$I14368,)</f>
        <v>0</v>
      </c>
      <c r="P14368" s="38">
        <f>IF(Colin!$G14368&lt;$B$2,Colin!$I14368,0)</f>
        <v>0</v>
      </c>
      <c r="Q14368" s="38">
        <f>IF(Colin!$G14368&lt;$B$1,Colin!$I14368,0)</f>
        <v>0</v>
      </c>
    </row>
    <row r="14369" spans="12:17" x14ac:dyDescent="0.25">
      <c r="L14369" s="38">
        <f>IF(AND(Colin!$G14369=$B$1,Colin!$H14369=$C$3),Colin!$I14369,)</f>
        <v>0</v>
      </c>
      <c r="M14369" s="38">
        <f>IF(AND(Colin!$G14369=$B$1,Colin!$H14369&lt;=$C$3),Colin!$I14369,)</f>
        <v>0</v>
      </c>
      <c r="N14369" s="38">
        <f>IF(AND(Colin!$G14369=$B$2,Colin!$H14369=$C$3),Colin!$I14369,)</f>
        <v>0</v>
      </c>
      <c r="O14369" s="38">
        <f>IF(AND(Colin!$G14369=$B$2,Colin!$H14369&lt;=$C$3),Colin!$I14369,)</f>
        <v>0</v>
      </c>
      <c r="P14369" s="38">
        <f>IF(Colin!$G14369&lt;$B$2,Colin!$I14369,0)</f>
        <v>0</v>
      </c>
      <c r="Q14369" s="38">
        <f>IF(Colin!$G14369&lt;$B$1,Colin!$I14369,0)</f>
        <v>0</v>
      </c>
    </row>
    <row r="14370" spans="12:17" x14ac:dyDescent="0.25">
      <c r="L14370" s="38">
        <f>IF(AND(Colin!$G14370=$B$1,Colin!$H14370=$C$3),Colin!$I14370,)</f>
        <v>0</v>
      </c>
      <c r="M14370" s="38">
        <f>IF(AND(Colin!$G14370=$B$1,Colin!$H14370&lt;=$C$3),Colin!$I14370,)</f>
        <v>0</v>
      </c>
      <c r="N14370" s="38">
        <f>IF(AND(Colin!$G14370=$B$2,Colin!$H14370=$C$3),Colin!$I14370,)</f>
        <v>0</v>
      </c>
      <c r="O14370" s="38">
        <f>IF(AND(Colin!$G14370=$B$2,Colin!$H14370&lt;=$C$3),Colin!$I14370,)</f>
        <v>0</v>
      </c>
      <c r="P14370" s="38">
        <f>IF(Colin!$G14370&lt;$B$2,Colin!$I14370,0)</f>
        <v>0</v>
      </c>
      <c r="Q14370" s="38">
        <f>IF(Colin!$G14370&lt;$B$1,Colin!$I14370,0)</f>
        <v>0</v>
      </c>
    </row>
    <row r="14371" spans="12:17" x14ac:dyDescent="0.25">
      <c r="L14371" s="38">
        <f>IF(AND(Colin!$G14371=$B$1,Colin!$H14371=$C$3),Colin!$I14371,)</f>
        <v>0</v>
      </c>
      <c r="M14371" s="38">
        <f>IF(AND(Colin!$G14371=$B$1,Colin!$H14371&lt;=$C$3),Colin!$I14371,)</f>
        <v>0</v>
      </c>
      <c r="N14371" s="38">
        <f>IF(AND(Colin!$G14371=$B$2,Colin!$H14371=$C$3),Colin!$I14371,)</f>
        <v>0</v>
      </c>
      <c r="O14371" s="38">
        <f>IF(AND(Colin!$G14371=$B$2,Colin!$H14371&lt;=$C$3),Colin!$I14371,)</f>
        <v>0</v>
      </c>
      <c r="P14371" s="38">
        <f>IF(Colin!$G14371&lt;$B$2,Colin!$I14371,0)</f>
        <v>0</v>
      </c>
      <c r="Q14371" s="38">
        <f>IF(Colin!$G14371&lt;$B$1,Colin!$I14371,0)</f>
        <v>0</v>
      </c>
    </row>
    <row r="14372" spans="12:17" x14ac:dyDescent="0.25">
      <c r="L14372" s="38">
        <f>IF(AND(Colin!$G14372=$B$1,Colin!$H14372=$C$3),Colin!$I14372,)</f>
        <v>0</v>
      </c>
      <c r="M14372" s="38">
        <f>IF(AND(Colin!$G14372=$B$1,Colin!$H14372&lt;=$C$3),Colin!$I14372,)</f>
        <v>0</v>
      </c>
      <c r="N14372" s="38">
        <f>IF(AND(Colin!$G14372=$B$2,Colin!$H14372=$C$3),Colin!$I14372,)</f>
        <v>0</v>
      </c>
      <c r="O14372" s="38">
        <f>IF(AND(Colin!$G14372=$B$2,Colin!$H14372&lt;=$C$3),Colin!$I14372,)</f>
        <v>0</v>
      </c>
      <c r="P14372" s="38">
        <f>IF(Colin!$G14372&lt;$B$2,Colin!$I14372,0)</f>
        <v>0</v>
      </c>
      <c r="Q14372" s="38">
        <f>IF(Colin!$G14372&lt;$B$1,Colin!$I14372,0)</f>
        <v>0</v>
      </c>
    </row>
    <row r="14373" spans="12:17" x14ac:dyDescent="0.25">
      <c r="L14373" s="38">
        <f>IF(AND(Colin!$G14373=$B$1,Colin!$H14373=$C$3),Colin!$I14373,)</f>
        <v>0</v>
      </c>
      <c r="M14373" s="38">
        <f>IF(AND(Colin!$G14373=$B$1,Colin!$H14373&lt;=$C$3),Colin!$I14373,)</f>
        <v>0</v>
      </c>
      <c r="N14373" s="38">
        <f>IF(AND(Colin!$G14373=$B$2,Colin!$H14373=$C$3),Colin!$I14373,)</f>
        <v>0</v>
      </c>
      <c r="O14373" s="38">
        <f>IF(AND(Colin!$G14373=$B$2,Colin!$H14373&lt;=$C$3),Colin!$I14373,)</f>
        <v>0</v>
      </c>
      <c r="P14373" s="38">
        <f>IF(Colin!$G14373&lt;$B$2,Colin!$I14373,0)</f>
        <v>0</v>
      </c>
      <c r="Q14373" s="38">
        <f>IF(Colin!$G14373&lt;$B$1,Colin!$I14373,0)</f>
        <v>0</v>
      </c>
    </row>
    <row r="14374" spans="12:17" x14ac:dyDescent="0.25">
      <c r="L14374" s="38">
        <f>IF(AND(Colin!$G14374=$B$1,Colin!$H14374=$C$3),Colin!$I14374,)</f>
        <v>0</v>
      </c>
      <c r="M14374" s="38">
        <f>IF(AND(Colin!$G14374=$B$1,Colin!$H14374&lt;=$C$3),Colin!$I14374,)</f>
        <v>0</v>
      </c>
      <c r="N14374" s="38">
        <f>IF(AND(Colin!$G14374=$B$2,Colin!$H14374=$C$3),Colin!$I14374,)</f>
        <v>0</v>
      </c>
      <c r="O14374" s="38">
        <f>IF(AND(Colin!$G14374=$B$2,Colin!$H14374&lt;=$C$3),Colin!$I14374,)</f>
        <v>0</v>
      </c>
      <c r="P14374" s="38">
        <f>IF(Colin!$G14374&lt;$B$2,Colin!$I14374,0)</f>
        <v>0</v>
      </c>
      <c r="Q14374" s="38">
        <f>IF(Colin!$G14374&lt;$B$1,Colin!$I14374,0)</f>
        <v>0</v>
      </c>
    </row>
    <row r="14375" spans="12:17" x14ac:dyDescent="0.25">
      <c r="L14375" s="38">
        <f>IF(AND(Colin!$G14375=$B$1,Colin!$H14375=$C$3),Colin!$I14375,)</f>
        <v>0</v>
      </c>
      <c r="M14375" s="38">
        <f>IF(AND(Colin!$G14375=$B$1,Colin!$H14375&lt;=$C$3),Colin!$I14375,)</f>
        <v>0</v>
      </c>
      <c r="N14375" s="38">
        <f>IF(AND(Colin!$G14375=$B$2,Colin!$H14375=$C$3),Colin!$I14375,)</f>
        <v>0</v>
      </c>
      <c r="O14375" s="38">
        <f>IF(AND(Colin!$G14375=$B$2,Colin!$H14375&lt;=$C$3),Colin!$I14375,)</f>
        <v>0</v>
      </c>
      <c r="P14375" s="38">
        <f>IF(Colin!$G14375&lt;$B$2,Colin!$I14375,0)</f>
        <v>0</v>
      </c>
      <c r="Q14375" s="38">
        <f>IF(Colin!$G14375&lt;$B$1,Colin!$I14375,0)</f>
        <v>0</v>
      </c>
    </row>
    <row r="14376" spans="12:17" x14ac:dyDescent="0.25">
      <c r="L14376" s="38">
        <f>IF(AND(Colin!$G14376=$B$1,Colin!$H14376=$C$3),Colin!$I14376,)</f>
        <v>0</v>
      </c>
      <c r="M14376" s="38">
        <f>IF(AND(Colin!$G14376=$B$1,Colin!$H14376&lt;=$C$3),Colin!$I14376,)</f>
        <v>0</v>
      </c>
      <c r="N14376" s="38">
        <f>IF(AND(Colin!$G14376=$B$2,Colin!$H14376=$C$3),Colin!$I14376,)</f>
        <v>0</v>
      </c>
      <c r="O14376" s="38">
        <f>IF(AND(Colin!$G14376=$B$2,Colin!$H14376&lt;=$C$3),Colin!$I14376,)</f>
        <v>0</v>
      </c>
      <c r="P14376" s="38">
        <f>IF(Colin!$G14376&lt;$B$2,Colin!$I14376,0)</f>
        <v>0</v>
      </c>
      <c r="Q14376" s="38">
        <f>IF(Colin!$G14376&lt;$B$1,Colin!$I14376,0)</f>
        <v>0</v>
      </c>
    </row>
    <row r="14377" spans="12:17" x14ac:dyDescent="0.25">
      <c r="L14377" s="38">
        <f>IF(AND(Colin!$G14377=$B$1,Colin!$H14377=$C$3),Colin!$I14377,)</f>
        <v>0</v>
      </c>
      <c r="M14377" s="38">
        <f>IF(AND(Colin!$G14377=$B$1,Colin!$H14377&lt;=$C$3),Colin!$I14377,)</f>
        <v>0</v>
      </c>
      <c r="N14377" s="38">
        <f>IF(AND(Colin!$G14377=$B$2,Colin!$H14377=$C$3),Colin!$I14377,)</f>
        <v>0</v>
      </c>
      <c r="O14377" s="38">
        <f>IF(AND(Colin!$G14377=$B$2,Colin!$H14377&lt;=$C$3),Colin!$I14377,)</f>
        <v>0</v>
      </c>
      <c r="P14377" s="38">
        <f>IF(Colin!$G14377&lt;$B$2,Colin!$I14377,0)</f>
        <v>0</v>
      </c>
      <c r="Q14377" s="38">
        <f>IF(Colin!$G14377&lt;$B$1,Colin!$I14377,0)</f>
        <v>0</v>
      </c>
    </row>
    <row r="14378" spans="12:17" x14ac:dyDescent="0.25">
      <c r="L14378" s="38">
        <f>IF(AND(Colin!$G14378=$B$1,Colin!$H14378=$C$3),Colin!$I14378,)</f>
        <v>0</v>
      </c>
      <c r="M14378" s="38">
        <f>IF(AND(Colin!$G14378=$B$1,Colin!$H14378&lt;=$C$3),Colin!$I14378,)</f>
        <v>0</v>
      </c>
      <c r="N14378" s="38">
        <f>IF(AND(Colin!$G14378=$B$2,Colin!$H14378=$C$3),Colin!$I14378,)</f>
        <v>0</v>
      </c>
      <c r="O14378" s="38">
        <f>IF(AND(Colin!$G14378=$B$2,Colin!$H14378&lt;=$C$3),Colin!$I14378,)</f>
        <v>0</v>
      </c>
      <c r="P14378" s="38">
        <f>IF(Colin!$G14378&lt;$B$2,Colin!$I14378,0)</f>
        <v>0</v>
      </c>
      <c r="Q14378" s="38">
        <f>IF(Colin!$G14378&lt;$B$1,Colin!$I14378,0)</f>
        <v>0</v>
      </c>
    </row>
    <row r="14379" spans="12:17" x14ac:dyDescent="0.25">
      <c r="L14379" s="38">
        <f>IF(AND(Colin!$G14379=$B$1,Colin!$H14379=$C$3),Colin!$I14379,)</f>
        <v>0</v>
      </c>
      <c r="M14379" s="38">
        <f>IF(AND(Colin!$G14379=$B$1,Colin!$H14379&lt;=$C$3),Colin!$I14379,)</f>
        <v>0</v>
      </c>
      <c r="N14379" s="38">
        <f>IF(AND(Colin!$G14379=$B$2,Colin!$H14379=$C$3),Colin!$I14379,)</f>
        <v>0</v>
      </c>
      <c r="O14379" s="38">
        <f>IF(AND(Colin!$G14379=$B$2,Colin!$H14379&lt;=$C$3),Colin!$I14379,)</f>
        <v>0</v>
      </c>
      <c r="P14379" s="38">
        <f>IF(Colin!$G14379&lt;$B$2,Colin!$I14379,0)</f>
        <v>0</v>
      </c>
      <c r="Q14379" s="38">
        <f>IF(Colin!$G14379&lt;$B$1,Colin!$I14379,0)</f>
        <v>0</v>
      </c>
    </row>
    <row r="14380" spans="12:17" x14ac:dyDescent="0.25">
      <c r="L14380" s="38">
        <f>IF(AND(Colin!$G14380=$B$1,Colin!$H14380=$C$3),Colin!$I14380,)</f>
        <v>0</v>
      </c>
      <c r="M14380" s="38">
        <f>IF(AND(Colin!$G14380=$B$1,Colin!$H14380&lt;=$C$3),Colin!$I14380,)</f>
        <v>0</v>
      </c>
      <c r="N14380" s="38">
        <f>IF(AND(Colin!$G14380=$B$2,Colin!$H14380=$C$3),Colin!$I14380,)</f>
        <v>0</v>
      </c>
      <c r="O14380" s="38">
        <f>IF(AND(Colin!$G14380=$B$2,Colin!$H14380&lt;=$C$3),Colin!$I14380,)</f>
        <v>0</v>
      </c>
      <c r="P14380" s="38">
        <f>IF(Colin!$G14380&lt;$B$2,Colin!$I14380,0)</f>
        <v>0</v>
      </c>
      <c r="Q14380" s="38">
        <f>IF(Colin!$G14380&lt;$B$1,Colin!$I14380,0)</f>
        <v>0</v>
      </c>
    </row>
    <row r="14381" spans="12:17" x14ac:dyDescent="0.25">
      <c r="L14381" s="38">
        <f>IF(AND(Colin!$G14381=$B$1,Colin!$H14381=$C$3),Colin!$I14381,)</f>
        <v>0</v>
      </c>
      <c r="M14381" s="38">
        <f>IF(AND(Colin!$G14381=$B$1,Colin!$H14381&lt;=$C$3),Colin!$I14381,)</f>
        <v>0</v>
      </c>
      <c r="N14381" s="38">
        <f>IF(AND(Colin!$G14381=$B$2,Colin!$H14381=$C$3),Colin!$I14381,)</f>
        <v>0</v>
      </c>
      <c r="O14381" s="38">
        <f>IF(AND(Colin!$G14381=$B$2,Colin!$H14381&lt;=$C$3),Colin!$I14381,)</f>
        <v>0</v>
      </c>
      <c r="P14381" s="38">
        <f>IF(Colin!$G14381&lt;$B$2,Colin!$I14381,0)</f>
        <v>0</v>
      </c>
      <c r="Q14381" s="38">
        <f>IF(Colin!$G14381&lt;$B$1,Colin!$I14381,0)</f>
        <v>0</v>
      </c>
    </row>
    <row r="14382" spans="12:17" x14ac:dyDescent="0.25">
      <c r="L14382" s="38">
        <f>IF(AND(Colin!$G14382=$B$1,Colin!$H14382=$C$3),Colin!$I14382,)</f>
        <v>0</v>
      </c>
      <c r="M14382" s="38">
        <f>IF(AND(Colin!$G14382=$B$1,Colin!$H14382&lt;=$C$3),Colin!$I14382,)</f>
        <v>0</v>
      </c>
      <c r="N14382" s="38">
        <f>IF(AND(Colin!$G14382=$B$2,Colin!$H14382=$C$3),Colin!$I14382,)</f>
        <v>0</v>
      </c>
      <c r="O14382" s="38">
        <f>IF(AND(Colin!$G14382=$B$2,Colin!$H14382&lt;=$C$3),Colin!$I14382,)</f>
        <v>0</v>
      </c>
      <c r="P14382" s="38">
        <f>IF(Colin!$G14382&lt;$B$2,Colin!$I14382,0)</f>
        <v>0</v>
      </c>
      <c r="Q14382" s="38">
        <f>IF(Colin!$G14382&lt;$B$1,Colin!$I14382,0)</f>
        <v>0</v>
      </c>
    </row>
    <row r="14383" spans="12:17" x14ac:dyDescent="0.25">
      <c r="L14383" s="38">
        <f>IF(AND(Colin!$G14383=$B$1,Colin!$H14383=$C$3),Colin!$I14383,)</f>
        <v>0</v>
      </c>
      <c r="M14383" s="38">
        <f>IF(AND(Colin!$G14383=$B$1,Colin!$H14383&lt;=$C$3),Colin!$I14383,)</f>
        <v>0</v>
      </c>
      <c r="N14383" s="38">
        <f>IF(AND(Colin!$G14383=$B$2,Colin!$H14383=$C$3),Colin!$I14383,)</f>
        <v>0</v>
      </c>
      <c r="O14383" s="38">
        <f>IF(AND(Colin!$G14383=$B$2,Colin!$H14383&lt;=$C$3),Colin!$I14383,)</f>
        <v>0</v>
      </c>
      <c r="P14383" s="38">
        <f>IF(Colin!$G14383&lt;$B$2,Colin!$I14383,0)</f>
        <v>0</v>
      </c>
      <c r="Q14383" s="38">
        <f>IF(Colin!$G14383&lt;$B$1,Colin!$I14383,0)</f>
        <v>0</v>
      </c>
    </row>
    <row r="14384" spans="12:17" x14ac:dyDescent="0.25">
      <c r="L14384" s="38">
        <f>IF(AND(Colin!$G14384=$B$1,Colin!$H14384=$C$3),Colin!$I14384,)</f>
        <v>0</v>
      </c>
      <c r="M14384" s="38">
        <f>IF(AND(Colin!$G14384=$B$1,Colin!$H14384&lt;=$C$3),Colin!$I14384,)</f>
        <v>0</v>
      </c>
      <c r="N14384" s="38">
        <f>IF(AND(Colin!$G14384=$B$2,Colin!$H14384=$C$3),Colin!$I14384,)</f>
        <v>0</v>
      </c>
      <c r="O14384" s="38">
        <f>IF(AND(Colin!$G14384=$B$2,Colin!$H14384&lt;=$C$3),Colin!$I14384,)</f>
        <v>0</v>
      </c>
      <c r="P14384" s="38">
        <f>IF(Colin!$G14384&lt;$B$2,Colin!$I14384,0)</f>
        <v>0</v>
      </c>
      <c r="Q14384" s="38">
        <f>IF(Colin!$G14384&lt;$B$1,Colin!$I14384,0)</f>
        <v>0</v>
      </c>
    </row>
    <row r="14385" spans="12:17" x14ac:dyDescent="0.25">
      <c r="L14385" s="38">
        <f>IF(AND(Colin!$G14385=$B$1,Colin!$H14385=$C$3),Colin!$I14385,)</f>
        <v>0</v>
      </c>
      <c r="M14385" s="38">
        <f>IF(AND(Colin!$G14385=$B$1,Colin!$H14385&lt;=$C$3),Colin!$I14385,)</f>
        <v>0</v>
      </c>
      <c r="N14385" s="38">
        <f>IF(AND(Colin!$G14385=$B$2,Colin!$H14385=$C$3),Colin!$I14385,)</f>
        <v>0</v>
      </c>
      <c r="O14385" s="38">
        <f>IF(AND(Colin!$G14385=$B$2,Colin!$H14385&lt;=$C$3),Colin!$I14385,)</f>
        <v>0</v>
      </c>
      <c r="P14385" s="38">
        <f>IF(Colin!$G14385&lt;$B$2,Colin!$I14385,0)</f>
        <v>0</v>
      </c>
      <c r="Q14385" s="38">
        <f>IF(Colin!$G14385&lt;$B$1,Colin!$I14385,0)</f>
        <v>0</v>
      </c>
    </row>
    <row r="14386" spans="12:17" x14ac:dyDescent="0.25">
      <c r="L14386" s="38">
        <f>IF(AND(Colin!$G14386=$B$1,Colin!$H14386=$C$3),Colin!$I14386,)</f>
        <v>0</v>
      </c>
      <c r="M14386" s="38">
        <f>IF(AND(Colin!$G14386=$B$1,Colin!$H14386&lt;=$C$3),Colin!$I14386,)</f>
        <v>0</v>
      </c>
      <c r="N14386" s="38">
        <f>IF(AND(Colin!$G14386=$B$2,Colin!$H14386=$C$3),Colin!$I14386,)</f>
        <v>0</v>
      </c>
      <c r="O14386" s="38">
        <f>IF(AND(Colin!$G14386=$B$2,Colin!$H14386&lt;=$C$3),Colin!$I14386,)</f>
        <v>0</v>
      </c>
      <c r="P14386" s="38">
        <f>IF(Colin!$G14386&lt;$B$2,Colin!$I14386,0)</f>
        <v>0</v>
      </c>
      <c r="Q14386" s="38">
        <f>IF(Colin!$G14386&lt;$B$1,Colin!$I14386,0)</f>
        <v>0</v>
      </c>
    </row>
    <row r="14387" spans="12:17" x14ac:dyDescent="0.25">
      <c r="L14387" s="38">
        <f>IF(AND(Colin!$G14387=$B$1,Colin!$H14387=$C$3),Colin!$I14387,)</f>
        <v>0</v>
      </c>
      <c r="M14387" s="38">
        <f>IF(AND(Colin!$G14387=$B$1,Colin!$H14387&lt;=$C$3),Colin!$I14387,)</f>
        <v>0</v>
      </c>
      <c r="N14387" s="38">
        <f>IF(AND(Colin!$G14387=$B$2,Colin!$H14387=$C$3),Colin!$I14387,)</f>
        <v>0</v>
      </c>
      <c r="O14387" s="38">
        <f>IF(AND(Colin!$G14387=$B$2,Colin!$H14387&lt;=$C$3),Colin!$I14387,)</f>
        <v>0</v>
      </c>
      <c r="P14387" s="38">
        <f>IF(Colin!$G14387&lt;$B$2,Colin!$I14387,0)</f>
        <v>0</v>
      </c>
      <c r="Q14387" s="38">
        <f>IF(Colin!$G14387&lt;$B$1,Colin!$I14387,0)</f>
        <v>0</v>
      </c>
    </row>
    <row r="14388" spans="12:17" x14ac:dyDescent="0.25">
      <c r="L14388" s="38">
        <f>IF(AND(Colin!$G14388=$B$1,Colin!$H14388=$C$3),Colin!$I14388,)</f>
        <v>0</v>
      </c>
      <c r="M14388" s="38">
        <f>IF(AND(Colin!$G14388=$B$1,Colin!$H14388&lt;=$C$3),Colin!$I14388,)</f>
        <v>0</v>
      </c>
      <c r="N14388" s="38">
        <f>IF(AND(Colin!$G14388=$B$2,Colin!$H14388=$C$3),Colin!$I14388,)</f>
        <v>0</v>
      </c>
      <c r="O14388" s="38">
        <f>IF(AND(Colin!$G14388=$B$2,Colin!$H14388&lt;=$C$3),Colin!$I14388,)</f>
        <v>0</v>
      </c>
      <c r="P14388" s="38">
        <f>IF(Colin!$G14388&lt;$B$2,Colin!$I14388,0)</f>
        <v>0</v>
      </c>
      <c r="Q14388" s="38">
        <f>IF(Colin!$G14388&lt;$B$1,Colin!$I14388,0)</f>
        <v>0</v>
      </c>
    </row>
    <row r="14389" spans="12:17" x14ac:dyDescent="0.25">
      <c r="L14389" s="38">
        <f>IF(AND(Colin!$G14389=$B$1,Colin!$H14389=$C$3),Colin!$I14389,)</f>
        <v>0</v>
      </c>
      <c r="M14389" s="38">
        <f>IF(AND(Colin!$G14389=$B$1,Colin!$H14389&lt;=$C$3),Colin!$I14389,)</f>
        <v>0</v>
      </c>
      <c r="N14389" s="38">
        <f>IF(AND(Colin!$G14389=$B$2,Colin!$H14389=$C$3),Colin!$I14389,)</f>
        <v>0</v>
      </c>
      <c r="O14389" s="38">
        <f>IF(AND(Colin!$G14389=$B$2,Colin!$H14389&lt;=$C$3),Colin!$I14389,)</f>
        <v>0</v>
      </c>
      <c r="P14389" s="38">
        <f>IF(Colin!$G14389&lt;$B$2,Colin!$I14389,0)</f>
        <v>0</v>
      </c>
      <c r="Q14389" s="38">
        <f>IF(Colin!$G14389&lt;$B$1,Colin!$I14389,0)</f>
        <v>0</v>
      </c>
    </row>
    <row r="14390" spans="12:17" x14ac:dyDescent="0.25">
      <c r="L14390" s="38">
        <f>IF(AND(Colin!$G14390=$B$1,Colin!$H14390=$C$3),Colin!$I14390,)</f>
        <v>0</v>
      </c>
      <c r="M14390" s="38">
        <f>IF(AND(Colin!$G14390=$B$1,Colin!$H14390&lt;=$C$3),Colin!$I14390,)</f>
        <v>0</v>
      </c>
      <c r="N14390" s="38">
        <f>IF(AND(Colin!$G14390=$B$2,Colin!$H14390=$C$3),Colin!$I14390,)</f>
        <v>0</v>
      </c>
      <c r="O14390" s="38">
        <f>IF(AND(Colin!$G14390=$B$2,Colin!$H14390&lt;=$C$3),Colin!$I14390,)</f>
        <v>0</v>
      </c>
      <c r="P14390" s="38">
        <f>IF(Colin!$G14390&lt;$B$2,Colin!$I14390,0)</f>
        <v>0</v>
      </c>
      <c r="Q14390" s="38">
        <f>IF(Colin!$G14390&lt;$B$1,Colin!$I14390,0)</f>
        <v>0</v>
      </c>
    </row>
    <row r="14391" spans="12:17" x14ac:dyDescent="0.25">
      <c r="L14391" s="38">
        <f>IF(AND(Colin!$G14391=$B$1,Colin!$H14391=$C$3),Colin!$I14391,)</f>
        <v>0</v>
      </c>
      <c r="M14391" s="38">
        <f>IF(AND(Colin!$G14391=$B$1,Colin!$H14391&lt;=$C$3),Colin!$I14391,)</f>
        <v>0</v>
      </c>
      <c r="N14391" s="38">
        <f>IF(AND(Colin!$G14391=$B$2,Colin!$H14391=$C$3),Colin!$I14391,)</f>
        <v>0</v>
      </c>
      <c r="O14391" s="38">
        <f>IF(AND(Colin!$G14391=$B$2,Colin!$H14391&lt;=$C$3),Colin!$I14391,)</f>
        <v>0</v>
      </c>
      <c r="P14391" s="38">
        <f>IF(Colin!$G14391&lt;$B$2,Colin!$I14391,0)</f>
        <v>0</v>
      </c>
      <c r="Q14391" s="38">
        <f>IF(Colin!$G14391&lt;$B$1,Colin!$I14391,0)</f>
        <v>0</v>
      </c>
    </row>
    <row r="14392" spans="12:17" x14ac:dyDescent="0.25">
      <c r="L14392" s="38">
        <f>IF(AND(Colin!$G14392=$B$1,Colin!$H14392=$C$3),Colin!$I14392,)</f>
        <v>0</v>
      </c>
      <c r="M14392" s="38">
        <f>IF(AND(Colin!$G14392=$B$1,Colin!$H14392&lt;=$C$3),Colin!$I14392,)</f>
        <v>0</v>
      </c>
      <c r="N14392" s="38">
        <f>IF(AND(Colin!$G14392=$B$2,Colin!$H14392=$C$3),Colin!$I14392,)</f>
        <v>0</v>
      </c>
      <c r="O14392" s="38">
        <f>IF(AND(Colin!$G14392=$B$2,Colin!$H14392&lt;=$C$3),Colin!$I14392,)</f>
        <v>0</v>
      </c>
      <c r="P14392" s="38">
        <f>IF(Colin!$G14392&lt;$B$2,Colin!$I14392,0)</f>
        <v>0</v>
      </c>
      <c r="Q14392" s="38">
        <f>IF(Colin!$G14392&lt;$B$1,Colin!$I14392,0)</f>
        <v>0</v>
      </c>
    </row>
    <row r="14393" spans="12:17" x14ac:dyDescent="0.25">
      <c r="L14393" s="38">
        <f>IF(AND(Colin!$G14393=$B$1,Colin!$H14393=$C$3),Colin!$I14393,)</f>
        <v>0</v>
      </c>
      <c r="M14393" s="38">
        <f>IF(AND(Colin!$G14393=$B$1,Colin!$H14393&lt;=$C$3),Colin!$I14393,)</f>
        <v>0</v>
      </c>
      <c r="N14393" s="38">
        <f>IF(AND(Colin!$G14393=$B$2,Colin!$H14393=$C$3),Colin!$I14393,)</f>
        <v>0</v>
      </c>
      <c r="O14393" s="38">
        <f>IF(AND(Colin!$G14393=$B$2,Colin!$H14393&lt;=$C$3),Colin!$I14393,)</f>
        <v>0</v>
      </c>
      <c r="P14393" s="38">
        <f>IF(Colin!$G14393&lt;$B$2,Colin!$I14393,0)</f>
        <v>0</v>
      </c>
      <c r="Q14393" s="38">
        <f>IF(Colin!$G14393&lt;$B$1,Colin!$I14393,0)</f>
        <v>0</v>
      </c>
    </row>
    <row r="14394" spans="12:17" x14ac:dyDescent="0.25">
      <c r="L14394" s="38">
        <f>IF(AND(Colin!$G14394=$B$1,Colin!$H14394=$C$3),Colin!$I14394,)</f>
        <v>0</v>
      </c>
      <c r="M14394" s="38">
        <f>IF(AND(Colin!$G14394=$B$1,Colin!$H14394&lt;=$C$3),Colin!$I14394,)</f>
        <v>0</v>
      </c>
      <c r="N14394" s="38">
        <f>IF(AND(Colin!$G14394=$B$2,Colin!$H14394=$C$3),Colin!$I14394,)</f>
        <v>0</v>
      </c>
      <c r="O14394" s="38">
        <f>IF(AND(Colin!$G14394=$B$2,Colin!$H14394&lt;=$C$3),Colin!$I14394,)</f>
        <v>0</v>
      </c>
      <c r="P14394" s="38">
        <f>IF(Colin!$G14394&lt;$B$2,Colin!$I14394,0)</f>
        <v>0</v>
      </c>
      <c r="Q14394" s="38">
        <f>IF(Colin!$G14394&lt;$B$1,Colin!$I14394,0)</f>
        <v>0</v>
      </c>
    </row>
    <row r="14395" spans="12:17" x14ac:dyDescent="0.25">
      <c r="L14395" s="38">
        <f>IF(AND(Colin!$G14395=$B$1,Colin!$H14395=$C$3),Colin!$I14395,)</f>
        <v>0</v>
      </c>
      <c r="M14395" s="38">
        <f>IF(AND(Colin!$G14395=$B$1,Colin!$H14395&lt;=$C$3),Colin!$I14395,)</f>
        <v>0</v>
      </c>
      <c r="N14395" s="38">
        <f>IF(AND(Colin!$G14395=$B$2,Colin!$H14395=$C$3),Colin!$I14395,)</f>
        <v>0</v>
      </c>
      <c r="O14395" s="38">
        <f>IF(AND(Colin!$G14395=$B$2,Colin!$H14395&lt;=$C$3),Colin!$I14395,)</f>
        <v>0</v>
      </c>
      <c r="P14395" s="38">
        <f>IF(Colin!$G14395&lt;$B$2,Colin!$I14395,0)</f>
        <v>0</v>
      </c>
      <c r="Q14395" s="38">
        <f>IF(Colin!$G14395&lt;$B$1,Colin!$I14395,0)</f>
        <v>0</v>
      </c>
    </row>
    <row r="14396" spans="12:17" x14ac:dyDescent="0.25">
      <c r="L14396" s="38">
        <f>IF(AND(Colin!$G14396=$B$1,Colin!$H14396=$C$3),Colin!$I14396,)</f>
        <v>0</v>
      </c>
      <c r="M14396" s="38">
        <f>IF(AND(Colin!$G14396=$B$1,Colin!$H14396&lt;=$C$3),Colin!$I14396,)</f>
        <v>0</v>
      </c>
      <c r="N14396" s="38">
        <f>IF(AND(Colin!$G14396=$B$2,Colin!$H14396=$C$3),Colin!$I14396,)</f>
        <v>0</v>
      </c>
      <c r="O14396" s="38">
        <f>IF(AND(Colin!$G14396=$B$2,Colin!$H14396&lt;=$C$3),Colin!$I14396,)</f>
        <v>0</v>
      </c>
      <c r="P14396" s="38">
        <f>IF(Colin!$G14396&lt;$B$2,Colin!$I14396,0)</f>
        <v>0</v>
      </c>
      <c r="Q14396" s="38">
        <f>IF(Colin!$G14396&lt;$B$1,Colin!$I14396,0)</f>
        <v>0</v>
      </c>
    </row>
    <row r="14397" spans="12:17" x14ac:dyDescent="0.25">
      <c r="L14397" s="38">
        <f>IF(AND(Colin!$G14397=$B$1,Colin!$H14397=$C$3),Colin!$I14397,)</f>
        <v>0</v>
      </c>
      <c r="M14397" s="38">
        <f>IF(AND(Colin!$G14397=$B$1,Colin!$H14397&lt;=$C$3),Colin!$I14397,)</f>
        <v>0</v>
      </c>
      <c r="N14397" s="38">
        <f>IF(AND(Colin!$G14397=$B$2,Colin!$H14397=$C$3),Colin!$I14397,)</f>
        <v>0</v>
      </c>
      <c r="O14397" s="38">
        <f>IF(AND(Colin!$G14397=$B$2,Colin!$H14397&lt;=$C$3),Colin!$I14397,)</f>
        <v>0</v>
      </c>
      <c r="P14397" s="38">
        <f>IF(Colin!$G14397&lt;$B$2,Colin!$I14397,0)</f>
        <v>0</v>
      </c>
      <c r="Q14397" s="38">
        <f>IF(Colin!$G14397&lt;$B$1,Colin!$I14397,0)</f>
        <v>0</v>
      </c>
    </row>
    <row r="14398" spans="12:17" x14ac:dyDescent="0.25">
      <c r="L14398" s="38">
        <f>IF(AND(Colin!$G14398=$B$1,Colin!$H14398=$C$3),Colin!$I14398,)</f>
        <v>0</v>
      </c>
      <c r="M14398" s="38">
        <f>IF(AND(Colin!$G14398=$B$1,Colin!$H14398&lt;=$C$3),Colin!$I14398,)</f>
        <v>0</v>
      </c>
      <c r="N14398" s="38">
        <f>IF(AND(Colin!$G14398=$B$2,Colin!$H14398=$C$3),Colin!$I14398,)</f>
        <v>0</v>
      </c>
      <c r="O14398" s="38">
        <f>IF(AND(Colin!$G14398=$B$2,Colin!$H14398&lt;=$C$3),Colin!$I14398,)</f>
        <v>0</v>
      </c>
      <c r="P14398" s="38">
        <f>IF(Colin!$G14398&lt;$B$2,Colin!$I14398,0)</f>
        <v>0</v>
      </c>
      <c r="Q14398" s="38">
        <f>IF(Colin!$G14398&lt;$B$1,Colin!$I14398,0)</f>
        <v>0</v>
      </c>
    </row>
    <row r="14399" spans="12:17" x14ac:dyDescent="0.25">
      <c r="L14399" s="38">
        <f>IF(AND(Colin!$G14399=$B$1,Colin!$H14399=$C$3),Colin!$I14399,)</f>
        <v>0</v>
      </c>
      <c r="M14399" s="38">
        <f>IF(AND(Colin!$G14399=$B$1,Colin!$H14399&lt;=$C$3),Colin!$I14399,)</f>
        <v>0</v>
      </c>
      <c r="N14399" s="38">
        <f>IF(AND(Colin!$G14399=$B$2,Colin!$H14399=$C$3),Colin!$I14399,)</f>
        <v>0</v>
      </c>
      <c r="O14399" s="38">
        <f>IF(AND(Colin!$G14399=$B$2,Colin!$H14399&lt;=$C$3),Colin!$I14399,)</f>
        <v>0</v>
      </c>
      <c r="P14399" s="38">
        <f>IF(Colin!$G14399&lt;$B$2,Colin!$I14399,0)</f>
        <v>0</v>
      </c>
      <c r="Q14399" s="38">
        <f>IF(Colin!$G14399&lt;$B$1,Colin!$I14399,0)</f>
        <v>0</v>
      </c>
    </row>
    <row r="14400" spans="12:17" x14ac:dyDescent="0.25">
      <c r="L14400" s="38">
        <f>IF(AND(Colin!$G14400=$B$1,Colin!$H14400=$C$3),Colin!$I14400,)</f>
        <v>0</v>
      </c>
      <c r="M14400" s="38">
        <f>IF(AND(Colin!$G14400=$B$1,Colin!$H14400&lt;=$C$3),Colin!$I14400,)</f>
        <v>0</v>
      </c>
      <c r="N14400" s="38">
        <f>IF(AND(Colin!$G14400=$B$2,Colin!$H14400=$C$3),Colin!$I14400,)</f>
        <v>0</v>
      </c>
      <c r="O14400" s="38">
        <f>IF(AND(Colin!$G14400=$B$2,Colin!$H14400&lt;=$C$3),Colin!$I14400,)</f>
        <v>0</v>
      </c>
      <c r="P14400" s="38">
        <f>IF(Colin!$G14400&lt;$B$2,Colin!$I14400,0)</f>
        <v>0</v>
      </c>
      <c r="Q14400" s="38">
        <f>IF(Colin!$G14400&lt;$B$1,Colin!$I14400,0)</f>
        <v>0</v>
      </c>
    </row>
    <row r="14401" spans="12:17" x14ac:dyDescent="0.25">
      <c r="L14401" s="38">
        <f>IF(AND(Colin!$G14401=$B$1,Colin!$H14401=$C$3),Colin!$I14401,)</f>
        <v>0</v>
      </c>
      <c r="M14401" s="38">
        <f>IF(AND(Colin!$G14401=$B$1,Colin!$H14401&lt;=$C$3),Colin!$I14401,)</f>
        <v>0</v>
      </c>
      <c r="N14401" s="38">
        <f>IF(AND(Colin!$G14401=$B$2,Colin!$H14401=$C$3),Colin!$I14401,)</f>
        <v>0</v>
      </c>
      <c r="O14401" s="38">
        <f>IF(AND(Colin!$G14401=$B$2,Colin!$H14401&lt;=$C$3),Colin!$I14401,)</f>
        <v>0</v>
      </c>
      <c r="P14401" s="38">
        <f>IF(Colin!$G14401&lt;$B$2,Colin!$I14401,0)</f>
        <v>0</v>
      </c>
      <c r="Q14401" s="38">
        <f>IF(Colin!$G14401&lt;$B$1,Colin!$I14401,0)</f>
        <v>0</v>
      </c>
    </row>
    <row r="14402" spans="12:17" x14ac:dyDescent="0.25">
      <c r="L14402" s="38">
        <f>IF(AND(Colin!$G14402=$B$1,Colin!$H14402=$C$3),Colin!$I14402,)</f>
        <v>0</v>
      </c>
      <c r="M14402" s="38">
        <f>IF(AND(Colin!$G14402=$B$1,Colin!$H14402&lt;=$C$3),Colin!$I14402,)</f>
        <v>0</v>
      </c>
      <c r="N14402" s="38">
        <f>IF(AND(Colin!$G14402=$B$2,Colin!$H14402=$C$3),Colin!$I14402,)</f>
        <v>0</v>
      </c>
      <c r="O14402" s="38">
        <f>IF(AND(Colin!$G14402=$B$2,Colin!$H14402&lt;=$C$3),Colin!$I14402,)</f>
        <v>0</v>
      </c>
      <c r="P14402" s="38">
        <f>IF(Colin!$G14402&lt;$B$2,Colin!$I14402,0)</f>
        <v>0</v>
      </c>
      <c r="Q14402" s="38">
        <f>IF(Colin!$G14402&lt;$B$1,Colin!$I14402,0)</f>
        <v>0</v>
      </c>
    </row>
    <row r="14403" spans="12:17" x14ac:dyDescent="0.25">
      <c r="L14403" s="38">
        <f>IF(AND(Colin!$G14403=$B$1,Colin!$H14403=$C$3),Colin!$I14403,)</f>
        <v>0</v>
      </c>
      <c r="M14403" s="38">
        <f>IF(AND(Colin!$G14403=$B$1,Colin!$H14403&lt;=$C$3),Colin!$I14403,)</f>
        <v>0</v>
      </c>
      <c r="N14403" s="38">
        <f>IF(AND(Colin!$G14403=$B$2,Colin!$H14403=$C$3),Colin!$I14403,)</f>
        <v>0</v>
      </c>
      <c r="O14403" s="38">
        <f>IF(AND(Colin!$G14403=$B$2,Colin!$H14403&lt;=$C$3),Colin!$I14403,)</f>
        <v>0</v>
      </c>
      <c r="P14403" s="38">
        <f>IF(Colin!$G14403&lt;$B$2,Colin!$I14403,0)</f>
        <v>0</v>
      </c>
      <c r="Q14403" s="38">
        <f>IF(Colin!$G14403&lt;$B$1,Colin!$I14403,0)</f>
        <v>0</v>
      </c>
    </row>
    <row r="14404" spans="12:17" x14ac:dyDescent="0.25">
      <c r="L14404" s="38">
        <f>IF(AND(Colin!$G14404=$B$1,Colin!$H14404=$C$3),Colin!$I14404,)</f>
        <v>0</v>
      </c>
      <c r="M14404" s="38">
        <f>IF(AND(Colin!$G14404=$B$1,Colin!$H14404&lt;=$C$3),Colin!$I14404,)</f>
        <v>0</v>
      </c>
      <c r="N14404" s="38">
        <f>IF(AND(Colin!$G14404=$B$2,Colin!$H14404=$C$3),Colin!$I14404,)</f>
        <v>0</v>
      </c>
      <c r="O14404" s="38">
        <f>IF(AND(Colin!$G14404=$B$2,Colin!$H14404&lt;=$C$3),Colin!$I14404,)</f>
        <v>0</v>
      </c>
      <c r="P14404" s="38">
        <f>IF(Colin!$G14404&lt;$B$2,Colin!$I14404,0)</f>
        <v>0</v>
      </c>
      <c r="Q14404" s="38">
        <f>IF(Colin!$G14404&lt;$B$1,Colin!$I14404,0)</f>
        <v>0</v>
      </c>
    </row>
    <row r="14405" spans="12:17" x14ac:dyDescent="0.25">
      <c r="L14405" s="38">
        <f>IF(AND(Colin!$G14405=$B$1,Colin!$H14405=$C$3),Colin!$I14405,)</f>
        <v>0</v>
      </c>
      <c r="M14405" s="38">
        <f>IF(AND(Colin!$G14405=$B$1,Colin!$H14405&lt;=$C$3),Colin!$I14405,)</f>
        <v>0</v>
      </c>
      <c r="N14405" s="38">
        <f>IF(AND(Colin!$G14405=$B$2,Colin!$H14405=$C$3),Colin!$I14405,)</f>
        <v>0</v>
      </c>
      <c r="O14405" s="38">
        <f>IF(AND(Colin!$G14405=$B$2,Colin!$H14405&lt;=$C$3),Colin!$I14405,)</f>
        <v>0</v>
      </c>
      <c r="P14405" s="38">
        <f>IF(Colin!$G14405&lt;$B$2,Colin!$I14405,0)</f>
        <v>0</v>
      </c>
      <c r="Q14405" s="38">
        <f>IF(Colin!$G14405&lt;$B$1,Colin!$I14405,0)</f>
        <v>0</v>
      </c>
    </row>
    <row r="14406" spans="12:17" x14ac:dyDescent="0.25">
      <c r="L14406" s="38">
        <f>IF(AND(Colin!$G14406=$B$1,Colin!$H14406=$C$3),Colin!$I14406,)</f>
        <v>0</v>
      </c>
      <c r="M14406" s="38">
        <f>IF(AND(Colin!$G14406=$B$1,Colin!$H14406&lt;=$C$3),Colin!$I14406,)</f>
        <v>0</v>
      </c>
      <c r="N14406" s="38">
        <f>IF(AND(Colin!$G14406=$B$2,Colin!$H14406=$C$3),Colin!$I14406,)</f>
        <v>0</v>
      </c>
      <c r="O14406" s="38">
        <f>IF(AND(Colin!$G14406=$B$2,Colin!$H14406&lt;=$C$3),Colin!$I14406,)</f>
        <v>0</v>
      </c>
      <c r="P14406" s="38">
        <f>IF(Colin!$G14406&lt;$B$2,Colin!$I14406,0)</f>
        <v>0</v>
      </c>
      <c r="Q14406" s="38">
        <f>IF(Colin!$G14406&lt;$B$1,Colin!$I14406,0)</f>
        <v>0</v>
      </c>
    </row>
    <row r="14407" spans="12:17" x14ac:dyDescent="0.25">
      <c r="L14407" s="38">
        <f>IF(AND(Colin!$G14407=$B$1,Colin!$H14407=$C$3),Colin!$I14407,)</f>
        <v>0</v>
      </c>
      <c r="M14407" s="38">
        <f>IF(AND(Colin!$G14407=$B$1,Colin!$H14407&lt;=$C$3),Colin!$I14407,)</f>
        <v>0</v>
      </c>
      <c r="N14407" s="38">
        <f>IF(AND(Colin!$G14407=$B$2,Colin!$H14407=$C$3),Colin!$I14407,)</f>
        <v>0</v>
      </c>
      <c r="O14407" s="38">
        <f>IF(AND(Colin!$G14407=$B$2,Colin!$H14407&lt;=$C$3),Colin!$I14407,)</f>
        <v>0</v>
      </c>
      <c r="P14407" s="38">
        <f>IF(Colin!$G14407&lt;$B$2,Colin!$I14407,0)</f>
        <v>0</v>
      </c>
      <c r="Q14407" s="38">
        <f>IF(Colin!$G14407&lt;$B$1,Colin!$I14407,0)</f>
        <v>0</v>
      </c>
    </row>
    <row r="14408" spans="12:17" x14ac:dyDescent="0.25">
      <c r="L14408" s="38">
        <f>IF(AND(Colin!$G14408=$B$1,Colin!$H14408=$C$3),Colin!$I14408,)</f>
        <v>0</v>
      </c>
      <c r="M14408" s="38">
        <f>IF(AND(Colin!$G14408=$B$1,Colin!$H14408&lt;=$C$3),Colin!$I14408,)</f>
        <v>0</v>
      </c>
      <c r="N14408" s="38">
        <f>IF(AND(Colin!$G14408=$B$2,Colin!$H14408=$C$3),Colin!$I14408,)</f>
        <v>0</v>
      </c>
      <c r="O14408" s="38">
        <f>IF(AND(Colin!$G14408=$B$2,Colin!$H14408&lt;=$C$3),Colin!$I14408,)</f>
        <v>0</v>
      </c>
      <c r="P14408" s="38">
        <f>IF(Colin!$G14408&lt;$B$2,Colin!$I14408,0)</f>
        <v>0</v>
      </c>
      <c r="Q14408" s="38">
        <f>IF(Colin!$G14408&lt;$B$1,Colin!$I14408,0)</f>
        <v>0</v>
      </c>
    </row>
    <row r="14409" spans="12:17" x14ac:dyDescent="0.25">
      <c r="L14409" s="38">
        <f>IF(AND(Colin!$G14409=$B$1,Colin!$H14409=$C$3),Colin!$I14409,)</f>
        <v>0</v>
      </c>
      <c r="M14409" s="38">
        <f>IF(AND(Colin!$G14409=$B$1,Colin!$H14409&lt;=$C$3),Colin!$I14409,)</f>
        <v>0</v>
      </c>
      <c r="N14409" s="38">
        <f>IF(AND(Colin!$G14409=$B$2,Colin!$H14409=$C$3),Colin!$I14409,)</f>
        <v>0</v>
      </c>
      <c r="O14409" s="38">
        <f>IF(AND(Colin!$G14409=$B$2,Colin!$H14409&lt;=$C$3),Colin!$I14409,)</f>
        <v>0</v>
      </c>
      <c r="P14409" s="38">
        <f>IF(Colin!$G14409&lt;$B$2,Colin!$I14409,0)</f>
        <v>0</v>
      </c>
      <c r="Q14409" s="38">
        <f>IF(Colin!$G14409&lt;$B$1,Colin!$I14409,0)</f>
        <v>0</v>
      </c>
    </row>
    <row r="14410" spans="12:17" x14ac:dyDescent="0.25">
      <c r="L14410" s="38">
        <f>IF(AND(Colin!$G14410=$B$1,Colin!$H14410=$C$3),Colin!$I14410,)</f>
        <v>0</v>
      </c>
      <c r="M14410" s="38">
        <f>IF(AND(Colin!$G14410=$B$1,Colin!$H14410&lt;=$C$3),Colin!$I14410,)</f>
        <v>0</v>
      </c>
      <c r="N14410" s="38">
        <f>IF(AND(Colin!$G14410=$B$2,Colin!$H14410=$C$3),Colin!$I14410,)</f>
        <v>0</v>
      </c>
      <c r="O14410" s="38">
        <f>IF(AND(Colin!$G14410=$B$2,Colin!$H14410&lt;=$C$3),Colin!$I14410,)</f>
        <v>0</v>
      </c>
      <c r="P14410" s="38">
        <f>IF(Colin!$G14410&lt;$B$2,Colin!$I14410,0)</f>
        <v>0</v>
      </c>
      <c r="Q14410" s="38">
        <f>IF(Colin!$G14410&lt;$B$1,Colin!$I14410,0)</f>
        <v>0</v>
      </c>
    </row>
    <row r="14411" spans="12:17" x14ac:dyDescent="0.25">
      <c r="L14411" s="38">
        <f>IF(AND(Colin!$G14411=$B$1,Colin!$H14411=$C$3),Colin!$I14411,)</f>
        <v>0</v>
      </c>
      <c r="M14411" s="38">
        <f>IF(AND(Colin!$G14411=$B$1,Colin!$H14411&lt;=$C$3),Colin!$I14411,)</f>
        <v>0</v>
      </c>
      <c r="N14411" s="38">
        <f>IF(AND(Colin!$G14411=$B$2,Colin!$H14411=$C$3),Colin!$I14411,)</f>
        <v>0</v>
      </c>
      <c r="O14411" s="38">
        <f>IF(AND(Colin!$G14411=$B$2,Colin!$H14411&lt;=$C$3),Colin!$I14411,)</f>
        <v>0</v>
      </c>
      <c r="P14411" s="38">
        <f>IF(Colin!$G14411&lt;$B$2,Colin!$I14411,0)</f>
        <v>0</v>
      </c>
      <c r="Q14411" s="38">
        <f>IF(Colin!$G14411&lt;$B$1,Colin!$I14411,0)</f>
        <v>0</v>
      </c>
    </row>
    <row r="14412" spans="12:17" x14ac:dyDescent="0.25">
      <c r="L14412" s="38">
        <f>IF(AND(Colin!$G14412=$B$1,Colin!$H14412=$C$3),Colin!$I14412,)</f>
        <v>0</v>
      </c>
      <c r="M14412" s="38">
        <f>IF(AND(Colin!$G14412=$B$1,Colin!$H14412&lt;=$C$3),Colin!$I14412,)</f>
        <v>0</v>
      </c>
      <c r="N14412" s="38">
        <f>IF(AND(Colin!$G14412=$B$2,Colin!$H14412=$C$3),Colin!$I14412,)</f>
        <v>0</v>
      </c>
      <c r="O14412" s="38">
        <f>IF(AND(Colin!$G14412=$B$2,Colin!$H14412&lt;=$C$3),Colin!$I14412,)</f>
        <v>0</v>
      </c>
      <c r="P14412" s="38">
        <f>IF(Colin!$G14412&lt;$B$2,Colin!$I14412,0)</f>
        <v>0</v>
      </c>
      <c r="Q14412" s="38">
        <f>IF(Colin!$G14412&lt;$B$1,Colin!$I14412,0)</f>
        <v>0</v>
      </c>
    </row>
    <row r="14413" spans="12:17" x14ac:dyDescent="0.25">
      <c r="L14413" s="38">
        <f>IF(AND(Colin!$G14413=$B$1,Colin!$H14413=$C$3),Colin!$I14413,)</f>
        <v>0</v>
      </c>
      <c r="M14413" s="38">
        <f>IF(AND(Colin!$G14413=$B$1,Colin!$H14413&lt;=$C$3),Colin!$I14413,)</f>
        <v>0</v>
      </c>
      <c r="N14413" s="38">
        <f>IF(AND(Colin!$G14413=$B$2,Colin!$H14413=$C$3),Colin!$I14413,)</f>
        <v>0</v>
      </c>
      <c r="O14413" s="38">
        <f>IF(AND(Colin!$G14413=$B$2,Colin!$H14413&lt;=$C$3),Colin!$I14413,)</f>
        <v>0</v>
      </c>
      <c r="P14413" s="38">
        <f>IF(Colin!$G14413&lt;$B$2,Colin!$I14413,0)</f>
        <v>0</v>
      </c>
      <c r="Q14413" s="38">
        <f>IF(Colin!$G14413&lt;$B$1,Colin!$I14413,0)</f>
        <v>0</v>
      </c>
    </row>
    <row r="14414" spans="12:17" x14ac:dyDescent="0.25">
      <c r="L14414" s="38">
        <f>IF(AND(Colin!$G14414=$B$1,Colin!$H14414=$C$3),Colin!$I14414,)</f>
        <v>0</v>
      </c>
      <c r="M14414" s="38">
        <f>IF(AND(Colin!$G14414=$B$1,Colin!$H14414&lt;=$C$3),Colin!$I14414,)</f>
        <v>0</v>
      </c>
      <c r="N14414" s="38">
        <f>IF(AND(Colin!$G14414=$B$2,Colin!$H14414=$C$3),Colin!$I14414,)</f>
        <v>0</v>
      </c>
      <c r="O14414" s="38">
        <f>IF(AND(Colin!$G14414=$B$2,Colin!$H14414&lt;=$C$3),Colin!$I14414,)</f>
        <v>0</v>
      </c>
      <c r="P14414" s="38">
        <f>IF(Colin!$G14414&lt;$B$2,Colin!$I14414,0)</f>
        <v>0</v>
      </c>
      <c r="Q14414" s="38">
        <f>IF(Colin!$G14414&lt;$B$1,Colin!$I14414,0)</f>
        <v>0</v>
      </c>
    </row>
    <row r="14415" spans="12:17" x14ac:dyDescent="0.25">
      <c r="L14415" s="38">
        <f>IF(AND(Colin!$G14415=$B$1,Colin!$H14415=$C$3),Colin!$I14415,)</f>
        <v>0</v>
      </c>
      <c r="M14415" s="38">
        <f>IF(AND(Colin!$G14415=$B$1,Colin!$H14415&lt;=$C$3),Colin!$I14415,)</f>
        <v>0</v>
      </c>
      <c r="N14415" s="38">
        <f>IF(AND(Colin!$G14415=$B$2,Colin!$H14415=$C$3),Colin!$I14415,)</f>
        <v>0</v>
      </c>
      <c r="O14415" s="38">
        <f>IF(AND(Colin!$G14415=$B$2,Colin!$H14415&lt;=$C$3),Colin!$I14415,)</f>
        <v>0</v>
      </c>
      <c r="P14415" s="38">
        <f>IF(Colin!$G14415&lt;$B$2,Colin!$I14415,0)</f>
        <v>0</v>
      </c>
      <c r="Q14415" s="38">
        <f>IF(Colin!$G14415&lt;$B$1,Colin!$I14415,0)</f>
        <v>0</v>
      </c>
    </row>
    <row r="14416" spans="12:17" x14ac:dyDescent="0.25">
      <c r="L14416" s="38">
        <f>IF(AND(Colin!$G14416=$B$1,Colin!$H14416=$C$3),Colin!$I14416,)</f>
        <v>0</v>
      </c>
      <c r="M14416" s="38">
        <f>IF(AND(Colin!$G14416=$B$1,Colin!$H14416&lt;=$C$3),Colin!$I14416,)</f>
        <v>0</v>
      </c>
      <c r="N14416" s="38">
        <f>IF(AND(Colin!$G14416=$B$2,Colin!$H14416=$C$3),Colin!$I14416,)</f>
        <v>0</v>
      </c>
      <c r="O14416" s="38">
        <f>IF(AND(Colin!$G14416=$B$2,Colin!$H14416&lt;=$C$3),Colin!$I14416,)</f>
        <v>0</v>
      </c>
      <c r="P14416" s="38">
        <f>IF(Colin!$G14416&lt;$B$2,Colin!$I14416,0)</f>
        <v>0</v>
      </c>
      <c r="Q14416" s="38">
        <f>IF(Colin!$G14416&lt;$B$1,Colin!$I14416,0)</f>
        <v>0</v>
      </c>
    </row>
    <row r="14417" spans="12:17" x14ac:dyDescent="0.25">
      <c r="L14417" s="38">
        <f>IF(AND(Colin!$G14417=$B$1,Colin!$H14417=$C$3),Colin!$I14417,)</f>
        <v>0</v>
      </c>
      <c r="M14417" s="38">
        <f>IF(AND(Colin!$G14417=$B$1,Colin!$H14417&lt;=$C$3),Colin!$I14417,)</f>
        <v>0</v>
      </c>
      <c r="N14417" s="38">
        <f>IF(AND(Colin!$G14417=$B$2,Colin!$H14417=$C$3),Colin!$I14417,)</f>
        <v>0</v>
      </c>
      <c r="O14417" s="38">
        <f>IF(AND(Colin!$G14417=$B$2,Colin!$H14417&lt;=$C$3),Colin!$I14417,)</f>
        <v>0</v>
      </c>
      <c r="P14417" s="38">
        <f>IF(Colin!$G14417&lt;$B$2,Colin!$I14417,0)</f>
        <v>0</v>
      </c>
      <c r="Q14417" s="38">
        <f>IF(Colin!$G14417&lt;$B$1,Colin!$I14417,0)</f>
        <v>0</v>
      </c>
    </row>
    <row r="14418" spans="12:17" x14ac:dyDescent="0.25">
      <c r="L14418" s="38">
        <f>IF(AND(Colin!$G14418=$B$1,Colin!$H14418=$C$3),Colin!$I14418,)</f>
        <v>0</v>
      </c>
      <c r="M14418" s="38">
        <f>IF(AND(Colin!$G14418=$B$1,Colin!$H14418&lt;=$C$3),Colin!$I14418,)</f>
        <v>0</v>
      </c>
      <c r="N14418" s="38">
        <f>IF(AND(Colin!$G14418=$B$2,Colin!$H14418=$C$3),Colin!$I14418,)</f>
        <v>0</v>
      </c>
      <c r="O14418" s="38">
        <f>IF(AND(Colin!$G14418=$B$2,Colin!$H14418&lt;=$C$3),Colin!$I14418,)</f>
        <v>0</v>
      </c>
      <c r="P14418" s="38">
        <f>IF(Colin!$G14418&lt;$B$2,Colin!$I14418,0)</f>
        <v>0</v>
      </c>
      <c r="Q14418" s="38">
        <f>IF(Colin!$G14418&lt;$B$1,Colin!$I14418,0)</f>
        <v>0</v>
      </c>
    </row>
    <row r="14419" spans="12:17" x14ac:dyDescent="0.25">
      <c r="L14419" s="38">
        <f>IF(AND(Colin!$G14419=$B$1,Colin!$H14419=$C$3),Colin!$I14419,)</f>
        <v>0</v>
      </c>
      <c r="M14419" s="38">
        <f>IF(AND(Colin!$G14419=$B$1,Colin!$H14419&lt;=$C$3),Colin!$I14419,)</f>
        <v>0</v>
      </c>
      <c r="N14419" s="38">
        <f>IF(AND(Colin!$G14419=$B$2,Colin!$H14419=$C$3),Colin!$I14419,)</f>
        <v>0</v>
      </c>
      <c r="O14419" s="38">
        <f>IF(AND(Colin!$G14419=$B$2,Colin!$H14419&lt;=$C$3),Colin!$I14419,)</f>
        <v>0</v>
      </c>
      <c r="P14419" s="38">
        <f>IF(Colin!$G14419&lt;$B$2,Colin!$I14419,0)</f>
        <v>0</v>
      </c>
      <c r="Q14419" s="38">
        <f>IF(Colin!$G14419&lt;$B$1,Colin!$I14419,0)</f>
        <v>0</v>
      </c>
    </row>
    <row r="14420" spans="12:17" x14ac:dyDescent="0.25">
      <c r="L14420" s="38">
        <f>IF(AND(Colin!$G14420=$B$1,Colin!$H14420=$C$3),Colin!$I14420,)</f>
        <v>0</v>
      </c>
      <c r="M14420" s="38">
        <f>IF(AND(Colin!$G14420=$B$1,Colin!$H14420&lt;=$C$3),Colin!$I14420,)</f>
        <v>0</v>
      </c>
      <c r="N14420" s="38">
        <f>IF(AND(Colin!$G14420=$B$2,Colin!$H14420=$C$3),Colin!$I14420,)</f>
        <v>0</v>
      </c>
      <c r="O14420" s="38">
        <f>IF(AND(Colin!$G14420=$B$2,Colin!$H14420&lt;=$C$3),Colin!$I14420,)</f>
        <v>0</v>
      </c>
      <c r="P14420" s="38">
        <f>IF(Colin!$G14420&lt;$B$2,Colin!$I14420,0)</f>
        <v>0</v>
      </c>
      <c r="Q14420" s="38">
        <f>IF(Colin!$G14420&lt;$B$1,Colin!$I14420,0)</f>
        <v>0</v>
      </c>
    </row>
    <row r="14421" spans="12:17" x14ac:dyDescent="0.25">
      <c r="L14421" s="38">
        <f>IF(AND(Colin!$G14421=$B$1,Colin!$H14421=$C$3),Colin!$I14421,)</f>
        <v>0</v>
      </c>
      <c r="M14421" s="38">
        <f>IF(AND(Colin!$G14421=$B$1,Colin!$H14421&lt;=$C$3),Colin!$I14421,)</f>
        <v>0</v>
      </c>
      <c r="N14421" s="38">
        <f>IF(AND(Colin!$G14421=$B$2,Colin!$H14421=$C$3),Colin!$I14421,)</f>
        <v>0</v>
      </c>
      <c r="O14421" s="38">
        <f>IF(AND(Colin!$G14421=$B$2,Colin!$H14421&lt;=$C$3),Colin!$I14421,)</f>
        <v>0</v>
      </c>
      <c r="P14421" s="38">
        <f>IF(Colin!$G14421&lt;$B$2,Colin!$I14421,0)</f>
        <v>0</v>
      </c>
      <c r="Q14421" s="38">
        <f>IF(Colin!$G14421&lt;$B$1,Colin!$I14421,0)</f>
        <v>0</v>
      </c>
    </row>
    <row r="14422" spans="12:17" x14ac:dyDescent="0.25">
      <c r="L14422" s="38">
        <f>IF(AND(Colin!$G14422=$B$1,Colin!$H14422=$C$3),Colin!$I14422,)</f>
        <v>0</v>
      </c>
      <c r="M14422" s="38">
        <f>IF(AND(Colin!$G14422=$B$1,Colin!$H14422&lt;=$C$3),Colin!$I14422,)</f>
        <v>0</v>
      </c>
      <c r="N14422" s="38">
        <f>IF(AND(Colin!$G14422=$B$2,Colin!$H14422=$C$3),Colin!$I14422,)</f>
        <v>0</v>
      </c>
      <c r="O14422" s="38">
        <f>IF(AND(Colin!$G14422=$B$2,Colin!$H14422&lt;=$C$3),Colin!$I14422,)</f>
        <v>0</v>
      </c>
      <c r="P14422" s="38">
        <f>IF(Colin!$G14422&lt;$B$2,Colin!$I14422,0)</f>
        <v>0</v>
      </c>
      <c r="Q14422" s="38">
        <f>IF(Colin!$G14422&lt;$B$1,Colin!$I14422,0)</f>
        <v>0</v>
      </c>
    </row>
    <row r="14423" spans="12:17" x14ac:dyDescent="0.25">
      <c r="L14423" s="38">
        <f>IF(AND(Colin!$G14423=$B$1,Colin!$H14423=$C$3),Colin!$I14423,)</f>
        <v>0</v>
      </c>
      <c r="M14423" s="38">
        <f>IF(AND(Colin!$G14423=$B$1,Colin!$H14423&lt;=$C$3),Colin!$I14423,)</f>
        <v>0</v>
      </c>
      <c r="N14423" s="38">
        <f>IF(AND(Colin!$G14423=$B$2,Colin!$H14423=$C$3),Colin!$I14423,)</f>
        <v>0</v>
      </c>
      <c r="O14423" s="38">
        <f>IF(AND(Colin!$G14423=$B$2,Colin!$H14423&lt;=$C$3),Colin!$I14423,)</f>
        <v>0</v>
      </c>
      <c r="P14423" s="38">
        <f>IF(Colin!$G14423&lt;$B$2,Colin!$I14423,0)</f>
        <v>0</v>
      </c>
      <c r="Q14423" s="38">
        <f>IF(Colin!$G14423&lt;$B$1,Colin!$I14423,0)</f>
        <v>0</v>
      </c>
    </row>
    <row r="14424" spans="12:17" x14ac:dyDescent="0.25">
      <c r="L14424" s="38">
        <f>IF(AND(Colin!$G14424=$B$1,Colin!$H14424=$C$3),Colin!$I14424,)</f>
        <v>0</v>
      </c>
      <c r="M14424" s="38">
        <f>IF(AND(Colin!$G14424=$B$1,Colin!$H14424&lt;=$C$3),Colin!$I14424,)</f>
        <v>0</v>
      </c>
      <c r="N14424" s="38">
        <f>IF(AND(Colin!$G14424=$B$2,Colin!$H14424=$C$3),Colin!$I14424,)</f>
        <v>0</v>
      </c>
      <c r="O14424" s="38">
        <f>IF(AND(Colin!$G14424=$B$2,Colin!$H14424&lt;=$C$3),Colin!$I14424,)</f>
        <v>0</v>
      </c>
      <c r="P14424" s="38">
        <f>IF(Colin!$G14424&lt;$B$2,Colin!$I14424,0)</f>
        <v>0</v>
      </c>
      <c r="Q14424" s="38">
        <f>IF(Colin!$G14424&lt;$B$1,Colin!$I14424,0)</f>
        <v>0</v>
      </c>
    </row>
    <row r="14425" spans="12:17" x14ac:dyDescent="0.25">
      <c r="L14425" s="38">
        <f>IF(AND(Colin!$G14425=$B$1,Colin!$H14425=$C$3),Colin!$I14425,)</f>
        <v>0</v>
      </c>
      <c r="M14425" s="38">
        <f>IF(AND(Colin!$G14425=$B$1,Colin!$H14425&lt;=$C$3),Colin!$I14425,)</f>
        <v>0</v>
      </c>
      <c r="N14425" s="38">
        <f>IF(AND(Colin!$G14425=$B$2,Colin!$H14425=$C$3),Colin!$I14425,)</f>
        <v>0</v>
      </c>
      <c r="O14425" s="38">
        <f>IF(AND(Colin!$G14425=$B$2,Colin!$H14425&lt;=$C$3),Colin!$I14425,)</f>
        <v>0</v>
      </c>
      <c r="P14425" s="38">
        <f>IF(Colin!$G14425&lt;$B$2,Colin!$I14425,0)</f>
        <v>0</v>
      </c>
      <c r="Q14425" s="38">
        <f>IF(Colin!$G14425&lt;$B$1,Colin!$I14425,0)</f>
        <v>0</v>
      </c>
    </row>
    <row r="14426" spans="12:17" x14ac:dyDescent="0.25">
      <c r="L14426" s="38">
        <f>IF(AND(Colin!$G14426=$B$1,Colin!$H14426=$C$3),Colin!$I14426,)</f>
        <v>0</v>
      </c>
      <c r="M14426" s="38">
        <f>IF(AND(Colin!$G14426=$B$1,Colin!$H14426&lt;=$C$3),Colin!$I14426,)</f>
        <v>0</v>
      </c>
      <c r="N14426" s="38">
        <f>IF(AND(Colin!$G14426=$B$2,Colin!$H14426=$C$3),Colin!$I14426,)</f>
        <v>0</v>
      </c>
      <c r="O14426" s="38">
        <f>IF(AND(Colin!$G14426=$B$2,Colin!$H14426&lt;=$C$3),Colin!$I14426,)</f>
        <v>0</v>
      </c>
      <c r="P14426" s="38">
        <f>IF(Colin!$G14426&lt;$B$2,Colin!$I14426,0)</f>
        <v>0</v>
      </c>
      <c r="Q14426" s="38">
        <f>IF(Colin!$G14426&lt;$B$1,Colin!$I14426,0)</f>
        <v>0</v>
      </c>
    </row>
    <row r="14427" spans="12:17" x14ac:dyDescent="0.25">
      <c r="L14427" s="38">
        <f>IF(AND(Colin!$G14427=$B$1,Colin!$H14427=$C$3),Colin!$I14427,)</f>
        <v>0</v>
      </c>
      <c r="M14427" s="38">
        <f>IF(AND(Colin!$G14427=$B$1,Colin!$H14427&lt;=$C$3),Colin!$I14427,)</f>
        <v>0</v>
      </c>
      <c r="N14427" s="38">
        <f>IF(AND(Colin!$G14427=$B$2,Colin!$H14427=$C$3),Colin!$I14427,)</f>
        <v>0</v>
      </c>
      <c r="O14427" s="38">
        <f>IF(AND(Colin!$G14427=$B$2,Colin!$H14427&lt;=$C$3),Colin!$I14427,)</f>
        <v>0</v>
      </c>
      <c r="P14427" s="38">
        <f>IF(Colin!$G14427&lt;$B$2,Colin!$I14427,0)</f>
        <v>0</v>
      </c>
      <c r="Q14427" s="38">
        <f>IF(Colin!$G14427&lt;$B$1,Colin!$I14427,0)</f>
        <v>0</v>
      </c>
    </row>
    <row r="14428" spans="12:17" x14ac:dyDescent="0.25">
      <c r="L14428" s="38">
        <f>IF(AND(Colin!$G14428=$B$1,Colin!$H14428=$C$3),Colin!$I14428,)</f>
        <v>0</v>
      </c>
      <c r="M14428" s="38">
        <f>IF(AND(Colin!$G14428=$B$1,Colin!$H14428&lt;=$C$3),Colin!$I14428,)</f>
        <v>0</v>
      </c>
      <c r="N14428" s="38">
        <f>IF(AND(Colin!$G14428=$B$2,Colin!$H14428=$C$3),Colin!$I14428,)</f>
        <v>0</v>
      </c>
      <c r="O14428" s="38">
        <f>IF(AND(Colin!$G14428=$B$2,Colin!$H14428&lt;=$C$3),Colin!$I14428,)</f>
        <v>0</v>
      </c>
      <c r="P14428" s="38">
        <f>IF(Colin!$G14428&lt;$B$2,Colin!$I14428,0)</f>
        <v>0</v>
      </c>
      <c r="Q14428" s="38">
        <f>IF(Colin!$G14428&lt;$B$1,Colin!$I14428,0)</f>
        <v>0</v>
      </c>
    </row>
    <row r="14429" spans="12:17" x14ac:dyDescent="0.25">
      <c r="L14429" s="38">
        <f>IF(AND(Colin!$G14429=$B$1,Colin!$H14429=$C$3),Colin!$I14429,)</f>
        <v>0</v>
      </c>
      <c r="M14429" s="38">
        <f>IF(AND(Colin!$G14429=$B$1,Colin!$H14429&lt;=$C$3),Colin!$I14429,)</f>
        <v>0</v>
      </c>
      <c r="N14429" s="38">
        <f>IF(AND(Colin!$G14429=$B$2,Colin!$H14429=$C$3),Colin!$I14429,)</f>
        <v>0</v>
      </c>
      <c r="O14429" s="38">
        <f>IF(AND(Colin!$G14429=$B$2,Colin!$H14429&lt;=$C$3),Colin!$I14429,)</f>
        <v>0</v>
      </c>
      <c r="P14429" s="38">
        <f>IF(Colin!$G14429&lt;$B$2,Colin!$I14429,0)</f>
        <v>0</v>
      </c>
      <c r="Q14429" s="38">
        <f>IF(Colin!$G14429&lt;$B$1,Colin!$I14429,0)</f>
        <v>0</v>
      </c>
    </row>
    <row r="14430" spans="12:17" x14ac:dyDescent="0.25">
      <c r="L14430" s="38">
        <f>IF(AND(Colin!$G14430=$B$1,Colin!$H14430=$C$3),Colin!$I14430,)</f>
        <v>0</v>
      </c>
      <c r="M14430" s="38">
        <f>IF(AND(Colin!$G14430=$B$1,Colin!$H14430&lt;=$C$3),Colin!$I14430,)</f>
        <v>0</v>
      </c>
      <c r="N14430" s="38">
        <f>IF(AND(Colin!$G14430=$B$2,Colin!$H14430=$C$3),Colin!$I14430,)</f>
        <v>0</v>
      </c>
      <c r="O14430" s="38">
        <f>IF(AND(Colin!$G14430=$B$2,Colin!$H14430&lt;=$C$3),Colin!$I14430,)</f>
        <v>0</v>
      </c>
      <c r="P14430" s="38">
        <f>IF(Colin!$G14430&lt;$B$2,Colin!$I14430,0)</f>
        <v>0</v>
      </c>
      <c r="Q14430" s="38">
        <f>IF(Colin!$G14430&lt;$B$1,Colin!$I14430,0)</f>
        <v>0</v>
      </c>
    </row>
    <row r="14431" spans="12:17" x14ac:dyDescent="0.25">
      <c r="L14431" s="38">
        <f>IF(AND(Colin!$G14431=$B$1,Colin!$H14431=$C$3),Colin!$I14431,)</f>
        <v>0</v>
      </c>
      <c r="M14431" s="38">
        <f>IF(AND(Colin!$G14431=$B$1,Colin!$H14431&lt;=$C$3),Colin!$I14431,)</f>
        <v>0</v>
      </c>
      <c r="N14431" s="38">
        <f>IF(AND(Colin!$G14431=$B$2,Colin!$H14431=$C$3),Colin!$I14431,)</f>
        <v>0</v>
      </c>
      <c r="O14431" s="38">
        <f>IF(AND(Colin!$G14431=$B$2,Colin!$H14431&lt;=$C$3),Colin!$I14431,)</f>
        <v>0</v>
      </c>
      <c r="P14431" s="38">
        <f>IF(Colin!$G14431&lt;$B$2,Colin!$I14431,0)</f>
        <v>0</v>
      </c>
      <c r="Q14431" s="38">
        <f>IF(Colin!$G14431&lt;$B$1,Colin!$I14431,0)</f>
        <v>0</v>
      </c>
    </row>
    <row r="14432" spans="12:17" x14ac:dyDescent="0.25">
      <c r="L14432" s="38">
        <f>IF(AND(Colin!$G14432=$B$1,Colin!$H14432=$C$3),Colin!$I14432,)</f>
        <v>0</v>
      </c>
      <c r="M14432" s="38">
        <f>IF(AND(Colin!$G14432=$B$1,Colin!$H14432&lt;=$C$3),Colin!$I14432,)</f>
        <v>0</v>
      </c>
      <c r="N14432" s="38">
        <f>IF(AND(Colin!$G14432=$B$2,Colin!$H14432=$C$3),Colin!$I14432,)</f>
        <v>0</v>
      </c>
      <c r="O14432" s="38">
        <f>IF(AND(Colin!$G14432=$B$2,Colin!$H14432&lt;=$C$3),Colin!$I14432,)</f>
        <v>0</v>
      </c>
      <c r="P14432" s="38">
        <f>IF(Colin!$G14432&lt;$B$2,Colin!$I14432,0)</f>
        <v>0</v>
      </c>
      <c r="Q14432" s="38">
        <f>IF(Colin!$G14432&lt;$B$1,Colin!$I14432,0)</f>
        <v>0</v>
      </c>
    </row>
    <row r="14433" spans="12:17" x14ac:dyDescent="0.25">
      <c r="L14433" s="38">
        <f>IF(AND(Colin!$G14433=$B$1,Colin!$H14433=$C$3),Colin!$I14433,)</f>
        <v>0</v>
      </c>
      <c r="M14433" s="38">
        <f>IF(AND(Colin!$G14433=$B$1,Colin!$H14433&lt;=$C$3),Colin!$I14433,)</f>
        <v>0</v>
      </c>
      <c r="N14433" s="38">
        <f>IF(AND(Colin!$G14433=$B$2,Colin!$H14433=$C$3),Colin!$I14433,)</f>
        <v>0</v>
      </c>
      <c r="O14433" s="38">
        <f>IF(AND(Colin!$G14433=$B$2,Colin!$H14433&lt;=$C$3),Colin!$I14433,)</f>
        <v>0</v>
      </c>
      <c r="P14433" s="38">
        <f>IF(Colin!$G14433&lt;$B$2,Colin!$I14433,0)</f>
        <v>0</v>
      </c>
      <c r="Q14433" s="38">
        <f>IF(Colin!$G14433&lt;$B$1,Colin!$I14433,0)</f>
        <v>0</v>
      </c>
    </row>
    <row r="14434" spans="12:17" x14ac:dyDescent="0.25">
      <c r="L14434" s="38">
        <f>IF(AND(Colin!$G14434=$B$1,Colin!$H14434=$C$3),Colin!$I14434,)</f>
        <v>0</v>
      </c>
      <c r="M14434" s="38">
        <f>IF(AND(Colin!$G14434=$B$1,Colin!$H14434&lt;=$C$3),Colin!$I14434,)</f>
        <v>0</v>
      </c>
      <c r="N14434" s="38">
        <f>IF(AND(Colin!$G14434=$B$2,Colin!$H14434=$C$3),Colin!$I14434,)</f>
        <v>0</v>
      </c>
      <c r="O14434" s="38">
        <f>IF(AND(Colin!$G14434=$B$2,Colin!$H14434&lt;=$C$3),Colin!$I14434,)</f>
        <v>0</v>
      </c>
      <c r="P14434" s="38">
        <f>IF(Colin!$G14434&lt;$B$2,Colin!$I14434,0)</f>
        <v>0</v>
      </c>
      <c r="Q14434" s="38">
        <f>IF(Colin!$G14434&lt;$B$1,Colin!$I14434,0)</f>
        <v>0</v>
      </c>
    </row>
    <row r="14435" spans="12:17" x14ac:dyDescent="0.25">
      <c r="L14435" s="38">
        <f>IF(AND(Colin!$G14435=$B$1,Colin!$H14435=$C$3),Colin!$I14435,)</f>
        <v>0</v>
      </c>
      <c r="M14435" s="38">
        <f>IF(AND(Colin!$G14435=$B$1,Colin!$H14435&lt;=$C$3),Colin!$I14435,)</f>
        <v>0</v>
      </c>
      <c r="N14435" s="38">
        <f>IF(AND(Colin!$G14435=$B$2,Colin!$H14435=$C$3),Colin!$I14435,)</f>
        <v>0</v>
      </c>
      <c r="O14435" s="38">
        <f>IF(AND(Colin!$G14435=$B$2,Colin!$H14435&lt;=$C$3),Colin!$I14435,)</f>
        <v>0</v>
      </c>
      <c r="P14435" s="38">
        <f>IF(Colin!$G14435&lt;$B$2,Colin!$I14435,0)</f>
        <v>0</v>
      </c>
      <c r="Q14435" s="38">
        <f>IF(Colin!$G14435&lt;$B$1,Colin!$I14435,0)</f>
        <v>0</v>
      </c>
    </row>
    <row r="14436" spans="12:17" x14ac:dyDescent="0.25">
      <c r="L14436" s="38">
        <f>IF(AND(Colin!$G14436=$B$1,Colin!$H14436=$C$3),Colin!$I14436,)</f>
        <v>0</v>
      </c>
      <c r="M14436" s="38">
        <f>IF(AND(Colin!$G14436=$B$1,Colin!$H14436&lt;=$C$3),Colin!$I14436,)</f>
        <v>0</v>
      </c>
      <c r="N14436" s="38">
        <f>IF(AND(Colin!$G14436=$B$2,Colin!$H14436=$C$3),Colin!$I14436,)</f>
        <v>0</v>
      </c>
      <c r="O14436" s="38">
        <f>IF(AND(Colin!$G14436=$B$2,Colin!$H14436&lt;=$C$3),Colin!$I14436,)</f>
        <v>0</v>
      </c>
      <c r="P14436" s="38">
        <f>IF(Colin!$G14436&lt;$B$2,Colin!$I14436,0)</f>
        <v>0</v>
      </c>
      <c r="Q14436" s="38">
        <f>IF(Colin!$G14436&lt;$B$1,Colin!$I14436,0)</f>
        <v>0</v>
      </c>
    </row>
    <row r="14437" spans="12:17" x14ac:dyDescent="0.25">
      <c r="L14437" s="38">
        <f>IF(AND(Colin!$G14437=$B$1,Colin!$H14437=$C$3),Colin!$I14437,)</f>
        <v>0</v>
      </c>
      <c r="M14437" s="38">
        <f>IF(AND(Colin!$G14437=$B$1,Colin!$H14437&lt;=$C$3),Colin!$I14437,)</f>
        <v>0</v>
      </c>
      <c r="N14437" s="38">
        <f>IF(AND(Colin!$G14437=$B$2,Colin!$H14437=$C$3),Colin!$I14437,)</f>
        <v>0</v>
      </c>
      <c r="O14437" s="38">
        <f>IF(AND(Colin!$G14437=$B$2,Colin!$H14437&lt;=$C$3),Colin!$I14437,)</f>
        <v>0</v>
      </c>
      <c r="P14437" s="38">
        <f>IF(Colin!$G14437&lt;$B$2,Colin!$I14437,0)</f>
        <v>0</v>
      </c>
      <c r="Q14437" s="38">
        <f>IF(Colin!$G14437&lt;$B$1,Colin!$I14437,0)</f>
        <v>0</v>
      </c>
    </row>
    <row r="14438" spans="12:17" x14ac:dyDescent="0.25">
      <c r="L14438" s="38">
        <f>IF(AND(Colin!$G14438=$B$1,Colin!$H14438=$C$3),Colin!$I14438,)</f>
        <v>0</v>
      </c>
      <c r="M14438" s="38">
        <f>IF(AND(Colin!$G14438=$B$1,Colin!$H14438&lt;=$C$3),Colin!$I14438,)</f>
        <v>0</v>
      </c>
      <c r="N14438" s="38">
        <f>IF(AND(Colin!$G14438=$B$2,Colin!$H14438=$C$3),Colin!$I14438,)</f>
        <v>0</v>
      </c>
      <c r="O14438" s="38">
        <f>IF(AND(Colin!$G14438=$B$2,Colin!$H14438&lt;=$C$3),Colin!$I14438,)</f>
        <v>0</v>
      </c>
      <c r="P14438" s="38">
        <f>IF(Colin!$G14438&lt;$B$2,Colin!$I14438,0)</f>
        <v>0</v>
      </c>
      <c r="Q14438" s="38">
        <f>IF(Colin!$G14438&lt;$B$1,Colin!$I14438,0)</f>
        <v>0</v>
      </c>
    </row>
    <row r="14439" spans="12:17" x14ac:dyDescent="0.25">
      <c r="L14439" s="38">
        <f>IF(AND(Colin!$G14439=$B$1,Colin!$H14439=$C$3),Colin!$I14439,)</f>
        <v>0</v>
      </c>
      <c r="M14439" s="38">
        <f>IF(AND(Colin!$G14439=$B$1,Colin!$H14439&lt;=$C$3),Colin!$I14439,)</f>
        <v>0</v>
      </c>
      <c r="N14439" s="38">
        <f>IF(AND(Colin!$G14439=$B$2,Colin!$H14439=$C$3),Colin!$I14439,)</f>
        <v>0</v>
      </c>
      <c r="O14439" s="38">
        <f>IF(AND(Colin!$G14439=$B$2,Colin!$H14439&lt;=$C$3),Colin!$I14439,)</f>
        <v>0</v>
      </c>
      <c r="P14439" s="38">
        <f>IF(Colin!$G14439&lt;$B$2,Colin!$I14439,0)</f>
        <v>0</v>
      </c>
      <c r="Q14439" s="38">
        <f>IF(Colin!$G14439&lt;$B$1,Colin!$I14439,0)</f>
        <v>0</v>
      </c>
    </row>
    <row r="14440" spans="12:17" x14ac:dyDescent="0.25">
      <c r="L14440" s="38">
        <f>IF(AND(Colin!$G14440=$B$1,Colin!$H14440=$C$3),Colin!$I14440,)</f>
        <v>0</v>
      </c>
      <c r="M14440" s="38">
        <f>IF(AND(Colin!$G14440=$B$1,Colin!$H14440&lt;=$C$3),Colin!$I14440,)</f>
        <v>0</v>
      </c>
      <c r="N14440" s="38">
        <f>IF(AND(Colin!$G14440=$B$2,Colin!$H14440=$C$3),Colin!$I14440,)</f>
        <v>0</v>
      </c>
      <c r="O14440" s="38">
        <f>IF(AND(Colin!$G14440=$B$2,Colin!$H14440&lt;=$C$3),Colin!$I14440,)</f>
        <v>0</v>
      </c>
      <c r="P14440" s="38">
        <f>IF(Colin!$G14440&lt;$B$2,Colin!$I14440,0)</f>
        <v>0</v>
      </c>
      <c r="Q14440" s="38">
        <f>IF(Colin!$G14440&lt;$B$1,Colin!$I14440,0)</f>
        <v>0</v>
      </c>
    </row>
    <row r="14441" spans="12:17" x14ac:dyDescent="0.25">
      <c r="L14441" s="38">
        <f>IF(AND(Colin!$G14441=$B$1,Colin!$H14441=$C$3),Colin!$I14441,)</f>
        <v>0</v>
      </c>
      <c r="M14441" s="38">
        <f>IF(AND(Colin!$G14441=$B$1,Colin!$H14441&lt;=$C$3),Colin!$I14441,)</f>
        <v>0</v>
      </c>
      <c r="N14441" s="38">
        <f>IF(AND(Colin!$G14441=$B$2,Colin!$H14441=$C$3),Colin!$I14441,)</f>
        <v>0</v>
      </c>
      <c r="O14441" s="38">
        <f>IF(AND(Colin!$G14441=$B$2,Colin!$H14441&lt;=$C$3),Colin!$I14441,)</f>
        <v>0</v>
      </c>
      <c r="P14441" s="38">
        <f>IF(Colin!$G14441&lt;$B$2,Colin!$I14441,0)</f>
        <v>0</v>
      </c>
      <c r="Q14441" s="38">
        <f>IF(Colin!$G14441&lt;$B$1,Colin!$I14441,0)</f>
        <v>0</v>
      </c>
    </row>
    <row r="14442" spans="12:17" x14ac:dyDescent="0.25">
      <c r="L14442" s="38">
        <f>IF(AND(Colin!$G14442=$B$1,Colin!$H14442=$C$3),Colin!$I14442,)</f>
        <v>0</v>
      </c>
      <c r="M14442" s="38">
        <f>IF(AND(Colin!$G14442=$B$1,Colin!$H14442&lt;=$C$3),Colin!$I14442,)</f>
        <v>0</v>
      </c>
      <c r="N14442" s="38">
        <f>IF(AND(Colin!$G14442=$B$2,Colin!$H14442=$C$3),Colin!$I14442,)</f>
        <v>0</v>
      </c>
      <c r="O14442" s="38">
        <f>IF(AND(Colin!$G14442=$B$2,Colin!$H14442&lt;=$C$3),Colin!$I14442,)</f>
        <v>0</v>
      </c>
      <c r="P14442" s="38">
        <f>IF(Colin!$G14442&lt;$B$2,Colin!$I14442,0)</f>
        <v>0</v>
      </c>
      <c r="Q14442" s="38">
        <f>IF(Colin!$G14442&lt;$B$1,Colin!$I14442,0)</f>
        <v>0</v>
      </c>
    </row>
    <row r="14443" spans="12:17" x14ac:dyDescent="0.25">
      <c r="L14443" s="38">
        <f>IF(AND(Colin!$G14443=$B$1,Colin!$H14443=$C$3),Colin!$I14443,)</f>
        <v>0</v>
      </c>
      <c r="M14443" s="38">
        <f>IF(AND(Colin!$G14443=$B$1,Colin!$H14443&lt;=$C$3),Colin!$I14443,)</f>
        <v>0</v>
      </c>
      <c r="N14443" s="38">
        <f>IF(AND(Colin!$G14443=$B$2,Colin!$H14443=$C$3),Colin!$I14443,)</f>
        <v>0</v>
      </c>
      <c r="O14443" s="38">
        <f>IF(AND(Colin!$G14443=$B$2,Colin!$H14443&lt;=$C$3),Colin!$I14443,)</f>
        <v>0</v>
      </c>
      <c r="P14443" s="38">
        <f>IF(Colin!$G14443&lt;$B$2,Colin!$I14443,0)</f>
        <v>0</v>
      </c>
      <c r="Q14443" s="38">
        <f>IF(Colin!$G14443&lt;$B$1,Colin!$I14443,0)</f>
        <v>0</v>
      </c>
    </row>
    <row r="14444" spans="12:17" x14ac:dyDescent="0.25">
      <c r="L14444" s="38">
        <f>IF(AND(Colin!$G14444=$B$1,Colin!$H14444=$C$3),Colin!$I14444,)</f>
        <v>0</v>
      </c>
      <c r="M14444" s="38">
        <f>IF(AND(Colin!$G14444=$B$1,Colin!$H14444&lt;=$C$3),Colin!$I14444,)</f>
        <v>0</v>
      </c>
      <c r="N14444" s="38">
        <f>IF(AND(Colin!$G14444=$B$2,Colin!$H14444=$C$3),Colin!$I14444,)</f>
        <v>0</v>
      </c>
      <c r="O14444" s="38">
        <f>IF(AND(Colin!$G14444=$B$2,Colin!$H14444&lt;=$C$3),Colin!$I14444,)</f>
        <v>0</v>
      </c>
      <c r="P14444" s="38">
        <f>IF(Colin!$G14444&lt;$B$2,Colin!$I14444,0)</f>
        <v>0</v>
      </c>
      <c r="Q14444" s="38">
        <f>IF(Colin!$G14444&lt;$B$1,Colin!$I14444,0)</f>
        <v>0</v>
      </c>
    </row>
    <row r="14445" spans="12:17" x14ac:dyDescent="0.25">
      <c r="L14445" s="38">
        <f>IF(AND(Colin!$G14445=$B$1,Colin!$H14445=$C$3),Colin!$I14445,)</f>
        <v>0</v>
      </c>
      <c r="M14445" s="38">
        <f>IF(AND(Colin!$G14445=$B$1,Colin!$H14445&lt;=$C$3),Colin!$I14445,)</f>
        <v>0</v>
      </c>
      <c r="N14445" s="38">
        <f>IF(AND(Colin!$G14445=$B$2,Colin!$H14445=$C$3),Colin!$I14445,)</f>
        <v>0</v>
      </c>
      <c r="O14445" s="38">
        <f>IF(AND(Colin!$G14445=$B$2,Colin!$H14445&lt;=$C$3),Colin!$I14445,)</f>
        <v>0</v>
      </c>
      <c r="P14445" s="38">
        <f>IF(Colin!$G14445&lt;$B$2,Colin!$I14445,0)</f>
        <v>0</v>
      </c>
      <c r="Q14445" s="38">
        <f>IF(Colin!$G14445&lt;$B$1,Colin!$I14445,0)</f>
        <v>0</v>
      </c>
    </row>
    <row r="14446" spans="12:17" x14ac:dyDescent="0.25">
      <c r="L14446" s="38">
        <f>IF(AND(Colin!$G14446=$B$1,Colin!$H14446=$C$3),Colin!$I14446,)</f>
        <v>0</v>
      </c>
      <c r="M14446" s="38">
        <f>IF(AND(Colin!$G14446=$B$1,Colin!$H14446&lt;=$C$3),Colin!$I14446,)</f>
        <v>0</v>
      </c>
      <c r="N14446" s="38">
        <f>IF(AND(Colin!$G14446=$B$2,Colin!$H14446=$C$3),Colin!$I14446,)</f>
        <v>0</v>
      </c>
      <c r="O14446" s="38">
        <f>IF(AND(Colin!$G14446=$B$2,Colin!$H14446&lt;=$C$3),Colin!$I14446,)</f>
        <v>0</v>
      </c>
      <c r="P14446" s="38">
        <f>IF(Colin!$G14446&lt;$B$2,Colin!$I14446,0)</f>
        <v>0</v>
      </c>
      <c r="Q14446" s="38">
        <f>IF(Colin!$G14446&lt;$B$1,Colin!$I14446,0)</f>
        <v>0</v>
      </c>
    </row>
    <row r="14447" spans="12:17" x14ac:dyDescent="0.25">
      <c r="L14447" s="38">
        <f>IF(AND(Colin!$G14447=$B$1,Colin!$H14447=$C$3),Colin!$I14447,)</f>
        <v>0</v>
      </c>
      <c r="M14447" s="38">
        <f>IF(AND(Colin!$G14447=$B$1,Colin!$H14447&lt;=$C$3),Colin!$I14447,)</f>
        <v>0</v>
      </c>
      <c r="N14447" s="38">
        <f>IF(AND(Colin!$G14447=$B$2,Colin!$H14447=$C$3),Colin!$I14447,)</f>
        <v>0</v>
      </c>
      <c r="O14447" s="38">
        <f>IF(AND(Colin!$G14447=$B$2,Colin!$H14447&lt;=$C$3),Colin!$I14447,)</f>
        <v>0</v>
      </c>
      <c r="P14447" s="38">
        <f>IF(Colin!$G14447&lt;$B$2,Colin!$I14447,0)</f>
        <v>0</v>
      </c>
      <c r="Q14447" s="38">
        <f>IF(Colin!$G14447&lt;$B$1,Colin!$I14447,0)</f>
        <v>0</v>
      </c>
    </row>
    <row r="14448" spans="12:17" x14ac:dyDescent="0.25">
      <c r="L14448" s="38">
        <f>IF(AND(Colin!$G14448=$B$1,Colin!$H14448=$C$3),Colin!$I14448,)</f>
        <v>0</v>
      </c>
      <c r="M14448" s="38">
        <f>IF(AND(Colin!$G14448=$B$1,Colin!$H14448&lt;=$C$3),Colin!$I14448,)</f>
        <v>0</v>
      </c>
      <c r="N14448" s="38">
        <f>IF(AND(Colin!$G14448=$B$2,Colin!$H14448=$C$3),Colin!$I14448,)</f>
        <v>0</v>
      </c>
      <c r="O14448" s="38">
        <f>IF(AND(Colin!$G14448=$B$2,Colin!$H14448&lt;=$C$3),Colin!$I14448,)</f>
        <v>0</v>
      </c>
      <c r="P14448" s="38">
        <f>IF(Colin!$G14448&lt;$B$2,Colin!$I14448,0)</f>
        <v>0</v>
      </c>
      <c r="Q14448" s="38">
        <f>IF(Colin!$G14448&lt;$B$1,Colin!$I14448,0)</f>
        <v>0</v>
      </c>
    </row>
    <row r="14449" spans="12:17" x14ac:dyDescent="0.25">
      <c r="L14449" s="38">
        <f>IF(AND(Colin!$G14449=$B$1,Colin!$H14449=$C$3),Colin!$I14449,)</f>
        <v>0</v>
      </c>
      <c r="M14449" s="38">
        <f>IF(AND(Colin!$G14449=$B$1,Colin!$H14449&lt;=$C$3),Colin!$I14449,)</f>
        <v>0</v>
      </c>
      <c r="N14449" s="38">
        <f>IF(AND(Colin!$G14449=$B$2,Colin!$H14449=$C$3),Colin!$I14449,)</f>
        <v>0</v>
      </c>
      <c r="O14449" s="38">
        <f>IF(AND(Colin!$G14449=$B$2,Colin!$H14449&lt;=$C$3),Colin!$I14449,)</f>
        <v>0</v>
      </c>
      <c r="P14449" s="38">
        <f>IF(Colin!$G14449&lt;$B$2,Colin!$I14449,0)</f>
        <v>0</v>
      </c>
      <c r="Q14449" s="38">
        <f>IF(Colin!$G14449&lt;$B$1,Colin!$I14449,0)</f>
        <v>0</v>
      </c>
    </row>
    <row r="14450" spans="12:17" x14ac:dyDescent="0.25">
      <c r="L14450" s="38">
        <f>IF(AND(Colin!$G14450=$B$1,Colin!$H14450=$C$3),Colin!$I14450,)</f>
        <v>0</v>
      </c>
      <c r="M14450" s="38">
        <f>IF(AND(Colin!$G14450=$B$1,Colin!$H14450&lt;=$C$3),Colin!$I14450,)</f>
        <v>0</v>
      </c>
      <c r="N14450" s="38">
        <f>IF(AND(Colin!$G14450=$B$2,Colin!$H14450=$C$3),Colin!$I14450,)</f>
        <v>0</v>
      </c>
      <c r="O14450" s="38">
        <f>IF(AND(Colin!$G14450=$B$2,Colin!$H14450&lt;=$C$3),Colin!$I14450,)</f>
        <v>0</v>
      </c>
      <c r="P14450" s="38">
        <f>IF(Colin!$G14450&lt;$B$2,Colin!$I14450,0)</f>
        <v>0</v>
      </c>
      <c r="Q14450" s="38">
        <f>IF(Colin!$G14450&lt;$B$1,Colin!$I14450,0)</f>
        <v>0</v>
      </c>
    </row>
    <row r="14451" spans="12:17" x14ac:dyDescent="0.25">
      <c r="L14451" s="38">
        <f>IF(AND(Colin!$G14451=$B$1,Colin!$H14451=$C$3),Colin!$I14451,)</f>
        <v>0</v>
      </c>
      <c r="M14451" s="38">
        <f>IF(AND(Colin!$G14451=$B$1,Colin!$H14451&lt;=$C$3),Colin!$I14451,)</f>
        <v>0</v>
      </c>
      <c r="N14451" s="38">
        <f>IF(AND(Colin!$G14451=$B$2,Colin!$H14451=$C$3),Colin!$I14451,)</f>
        <v>0</v>
      </c>
      <c r="O14451" s="38">
        <f>IF(AND(Colin!$G14451=$B$2,Colin!$H14451&lt;=$C$3),Colin!$I14451,)</f>
        <v>0</v>
      </c>
      <c r="P14451" s="38">
        <f>IF(Colin!$G14451&lt;$B$2,Colin!$I14451,0)</f>
        <v>0</v>
      </c>
      <c r="Q14451" s="38">
        <f>IF(Colin!$G14451&lt;$B$1,Colin!$I14451,0)</f>
        <v>0</v>
      </c>
    </row>
    <row r="14452" spans="12:17" x14ac:dyDescent="0.25">
      <c r="L14452" s="38">
        <f>IF(AND(Colin!$G14452=$B$1,Colin!$H14452=$C$3),Colin!$I14452,)</f>
        <v>0</v>
      </c>
      <c r="M14452" s="38">
        <f>IF(AND(Colin!$G14452=$B$1,Colin!$H14452&lt;=$C$3),Colin!$I14452,)</f>
        <v>0</v>
      </c>
      <c r="N14452" s="38">
        <f>IF(AND(Colin!$G14452=$B$2,Colin!$H14452=$C$3),Colin!$I14452,)</f>
        <v>0</v>
      </c>
      <c r="O14452" s="38">
        <f>IF(AND(Colin!$G14452=$B$2,Colin!$H14452&lt;=$C$3),Colin!$I14452,)</f>
        <v>0</v>
      </c>
      <c r="P14452" s="38">
        <f>IF(Colin!$G14452&lt;$B$2,Colin!$I14452,0)</f>
        <v>0</v>
      </c>
      <c r="Q14452" s="38">
        <f>IF(Colin!$G14452&lt;$B$1,Colin!$I14452,0)</f>
        <v>0</v>
      </c>
    </row>
    <row r="14453" spans="12:17" x14ac:dyDescent="0.25">
      <c r="L14453" s="38">
        <f>IF(AND(Colin!$G14453=$B$1,Colin!$H14453=$C$3),Colin!$I14453,)</f>
        <v>0</v>
      </c>
      <c r="M14453" s="38">
        <f>IF(AND(Colin!$G14453=$B$1,Colin!$H14453&lt;=$C$3),Colin!$I14453,)</f>
        <v>0</v>
      </c>
      <c r="N14453" s="38">
        <f>IF(AND(Colin!$G14453=$B$2,Colin!$H14453=$C$3),Colin!$I14453,)</f>
        <v>0</v>
      </c>
      <c r="O14453" s="38">
        <f>IF(AND(Colin!$G14453=$B$2,Colin!$H14453&lt;=$C$3),Colin!$I14453,)</f>
        <v>0</v>
      </c>
      <c r="P14453" s="38">
        <f>IF(Colin!$G14453&lt;$B$2,Colin!$I14453,0)</f>
        <v>0</v>
      </c>
      <c r="Q14453" s="38">
        <f>IF(Colin!$G14453&lt;$B$1,Colin!$I14453,0)</f>
        <v>0</v>
      </c>
    </row>
    <row r="14454" spans="12:17" x14ac:dyDescent="0.25">
      <c r="L14454" s="38">
        <f>IF(AND(Colin!$G14454=$B$1,Colin!$H14454=$C$3),Colin!$I14454,)</f>
        <v>0</v>
      </c>
      <c r="M14454" s="38">
        <f>IF(AND(Colin!$G14454=$B$1,Colin!$H14454&lt;=$C$3),Colin!$I14454,)</f>
        <v>0</v>
      </c>
      <c r="N14454" s="38">
        <f>IF(AND(Colin!$G14454=$B$2,Colin!$H14454=$C$3),Colin!$I14454,)</f>
        <v>0</v>
      </c>
      <c r="O14454" s="38">
        <f>IF(AND(Colin!$G14454=$B$2,Colin!$H14454&lt;=$C$3),Colin!$I14454,)</f>
        <v>0</v>
      </c>
      <c r="P14454" s="38">
        <f>IF(Colin!$G14454&lt;$B$2,Colin!$I14454,0)</f>
        <v>0</v>
      </c>
      <c r="Q14454" s="38">
        <f>IF(Colin!$G14454&lt;$B$1,Colin!$I14454,0)</f>
        <v>0</v>
      </c>
    </row>
    <row r="14455" spans="12:17" x14ac:dyDescent="0.25">
      <c r="L14455" s="38">
        <f>IF(AND(Colin!$G14455=$B$1,Colin!$H14455=$C$3),Colin!$I14455,)</f>
        <v>0</v>
      </c>
      <c r="M14455" s="38">
        <f>IF(AND(Colin!$G14455=$B$1,Colin!$H14455&lt;=$C$3),Colin!$I14455,)</f>
        <v>0</v>
      </c>
      <c r="N14455" s="38">
        <f>IF(AND(Colin!$G14455=$B$2,Colin!$H14455=$C$3),Colin!$I14455,)</f>
        <v>0</v>
      </c>
      <c r="O14455" s="38">
        <f>IF(AND(Colin!$G14455=$B$2,Colin!$H14455&lt;=$C$3),Colin!$I14455,)</f>
        <v>0</v>
      </c>
      <c r="P14455" s="38">
        <f>IF(Colin!$G14455&lt;$B$2,Colin!$I14455,0)</f>
        <v>0</v>
      </c>
      <c r="Q14455" s="38">
        <f>IF(Colin!$G14455&lt;$B$1,Colin!$I14455,0)</f>
        <v>0</v>
      </c>
    </row>
    <row r="14456" spans="12:17" x14ac:dyDescent="0.25">
      <c r="L14456" s="38">
        <f>IF(AND(Colin!$G14456=$B$1,Colin!$H14456=$C$3),Colin!$I14456,)</f>
        <v>0</v>
      </c>
      <c r="M14456" s="38">
        <f>IF(AND(Colin!$G14456=$B$1,Colin!$H14456&lt;=$C$3),Colin!$I14456,)</f>
        <v>0</v>
      </c>
      <c r="N14456" s="38">
        <f>IF(AND(Colin!$G14456=$B$2,Colin!$H14456=$C$3),Colin!$I14456,)</f>
        <v>0</v>
      </c>
      <c r="O14456" s="38">
        <f>IF(AND(Colin!$G14456=$B$2,Colin!$H14456&lt;=$C$3),Colin!$I14456,)</f>
        <v>0</v>
      </c>
      <c r="P14456" s="38">
        <f>IF(Colin!$G14456&lt;$B$2,Colin!$I14456,0)</f>
        <v>0</v>
      </c>
      <c r="Q14456" s="38">
        <f>IF(Colin!$G14456&lt;$B$1,Colin!$I14456,0)</f>
        <v>0</v>
      </c>
    </row>
    <row r="14457" spans="12:17" x14ac:dyDescent="0.25">
      <c r="L14457" s="38">
        <f>IF(AND(Colin!$G14457=$B$1,Colin!$H14457=$C$3),Colin!$I14457,)</f>
        <v>0</v>
      </c>
      <c r="M14457" s="38">
        <f>IF(AND(Colin!$G14457=$B$1,Colin!$H14457&lt;=$C$3),Colin!$I14457,)</f>
        <v>0</v>
      </c>
      <c r="N14457" s="38">
        <f>IF(AND(Colin!$G14457=$B$2,Colin!$H14457=$C$3),Colin!$I14457,)</f>
        <v>0</v>
      </c>
      <c r="O14457" s="38">
        <f>IF(AND(Colin!$G14457=$B$2,Colin!$H14457&lt;=$C$3),Colin!$I14457,)</f>
        <v>0</v>
      </c>
      <c r="P14457" s="38">
        <f>IF(Colin!$G14457&lt;$B$2,Colin!$I14457,0)</f>
        <v>0</v>
      </c>
      <c r="Q14457" s="38">
        <f>IF(Colin!$G14457&lt;$B$1,Colin!$I14457,0)</f>
        <v>0</v>
      </c>
    </row>
    <row r="14458" spans="12:17" x14ac:dyDescent="0.25">
      <c r="L14458" s="38">
        <f>IF(AND(Colin!$G14458=$B$1,Colin!$H14458=$C$3),Colin!$I14458,)</f>
        <v>0</v>
      </c>
      <c r="M14458" s="38">
        <f>IF(AND(Colin!$G14458=$B$1,Colin!$H14458&lt;=$C$3),Colin!$I14458,)</f>
        <v>0</v>
      </c>
      <c r="N14458" s="38">
        <f>IF(AND(Colin!$G14458=$B$2,Colin!$H14458=$C$3),Colin!$I14458,)</f>
        <v>0</v>
      </c>
      <c r="O14458" s="38">
        <f>IF(AND(Colin!$G14458=$B$2,Colin!$H14458&lt;=$C$3),Colin!$I14458,)</f>
        <v>0</v>
      </c>
      <c r="P14458" s="38">
        <f>IF(Colin!$G14458&lt;$B$2,Colin!$I14458,0)</f>
        <v>0</v>
      </c>
      <c r="Q14458" s="38">
        <f>IF(Colin!$G14458&lt;$B$1,Colin!$I14458,0)</f>
        <v>0</v>
      </c>
    </row>
    <row r="14459" spans="12:17" x14ac:dyDescent="0.25">
      <c r="L14459" s="38">
        <f>IF(AND(Colin!$G14459=$B$1,Colin!$H14459=$C$3),Colin!$I14459,)</f>
        <v>0</v>
      </c>
      <c r="M14459" s="38">
        <f>IF(AND(Colin!$G14459=$B$1,Colin!$H14459&lt;=$C$3),Colin!$I14459,)</f>
        <v>0</v>
      </c>
      <c r="N14459" s="38">
        <f>IF(AND(Colin!$G14459=$B$2,Colin!$H14459=$C$3),Colin!$I14459,)</f>
        <v>0</v>
      </c>
      <c r="O14459" s="38">
        <f>IF(AND(Colin!$G14459=$B$2,Colin!$H14459&lt;=$C$3),Colin!$I14459,)</f>
        <v>0</v>
      </c>
      <c r="P14459" s="38">
        <f>IF(Colin!$G14459&lt;$B$2,Colin!$I14459,0)</f>
        <v>0</v>
      </c>
      <c r="Q14459" s="38">
        <f>IF(Colin!$G14459&lt;$B$1,Colin!$I14459,0)</f>
        <v>0</v>
      </c>
    </row>
    <row r="14460" spans="12:17" x14ac:dyDescent="0.25">
      <c r="L14460" s="38">
        <f>IF(AND(Colin!$G14460=$B$1,Colin!$H14460=$C$3),Colin!$I14460,)</f>
        <v>0</v>
      </c>
      <c r="M14460" s="38">
        <f>IF(AND(Colin!$G14460=$B$1,Colin!$H14460&lt;=$C$3),Colin!$I14460,)</f>
        <v>0</v>
      </c>
      <c r="N14460" s="38">
        <f>IF(AND(Colin!$G14460=$B$2,Colin!$H14460=$C$3),Colin!$I14460,)</f>
        <v>0</v>
      </c>
      <c r="O14460" s="38">
        <f>IF(AND(Colin!$G14460=$B$2,Colin!$H14460&lt;=$C$3),Colin!$I14460,)</f>
        <v>0</v>
      </c>
      <c r="P14460" s="38">
        <f>IF(Colin!$G14460&lt;$B$2,Colin!$I14460,0)</f>
        <v>0</v>
      </c>
      <c r="Q14460" s="38">
        <f>IF(Colin!$G14460&lt;$B$1,Colin!$I14460,0)</f>
        <v>0</v>
      </c>
    </row>
    <row r="14461" spans="12:17" x14ac:dyDescent="0.25">
      <c r="L14461" s="38">
        <f>IF(AND(Colin!$G14461=$B$1,Colin!$H14461=$C$3),Colin!$I14461,)</f>
        <v>0</v>
      </c>
      <c r="M14461" s="38">
        <f>IF(AND(Colin!$G14461=$B$1,Colin!$H14461&lt;=$C$3),Colin!$I14461,)</f>
        <v>0</v>
      </c>
      <c r="N14461" s="38">
        <f>IF(AND(Colin!$G14461=$B$2,Colin!$H14461=$C$3),Colin!$I14461,)</f>
        <v>0</v>
      </c>
      <c r="O14461" s="38">
        <f>IF(AND(Colin!$G14461=$B$2,Colin!$H14461&lt;=$C$3),Colin!$I14461,)</f>
        <v>0</v>
      </c>
      <c r="P14461" s="38">
        <f>IF(Colin!$G14461&lt;$B$2,Colin!$I14461,0)</f>
        <v>0</v>
      </c>
      <c r="Q14461" s="38">
        <f>IF(Colin!$G14461&lt;$B$1,Colin!$I14461,0)</f>
        <v>0</v>
      </c>
    </row>
    <row r="14462" spans="12:17" x14ac:dyDescent="0.25">
      <c r="L14462" s="38">
        <f>IF(AND(Colin!$G14462=$B$1,Colin!$H14462=$C$3),Colin!$I14462,)</f>
        <v>0</v>
      </c>
      <c r="M14462" s="38">
        <f>IF(AND(Colin!$G14462=$B$1,Colin!$H14462&lt;=$C$3),Colin!$I14462,)</f>
        <v>0</v>
      </c>
      <c r="N14462" s="38">
        <f>IF(AND(Colin!$G14462=$B$2,Colin!$H14462=$C$3),Colin!$I14462,)</f>
        <v>0</v>
      </c>
      <c r="O14462" s="38">
        <f>IF(AND(Colin!$G14462=$B$2,Colin!$H14462&lt;=$C$3),Colin!$I14462,)</f>
        <v>0</v>
      </c>
      <c r="P14462" s="38">
        <f>IF(Colin!$G14462&lt;$B$2,Colin!$I14462,0)</f>
        <v>0</v>
      </c>
      <c r="Q14462" s="38">
        <f>IF(Colin!$G14462&lt;$B$1,Colin!$I14462,0)</f>
        <v>0</v>
      </c>
    </row>
    <row r="14463" spans="12:17" x14ac:dyDescent="0.25">
      <c r="L14463" s="38">
        <f>IF(AND(Colin!$G14463=$B$1,Colin!$H14463=$C$3),Colin!$I14463,)</f>
        <v>0</v>
      </c>
      <c r="M14463" s="38">
        <f>IF(AND(Colin!$G14463=$B$1,Colin!$H14463&lt;=$C$3),Colin!$I14463,)</f>
        <v>0</v>
      </c>
      <c r="N14463" s="38">
        <f>IF(AND(Colin!$G14463=$B$2,Colin!$H14463=$C$3),Colin!$I14463,)</f>
        <v>0</v>
      </c>
      <c r="O14463" s="38">
        <f>IF(AND(Colin!$G14463=$B$2,Colin!$H14463&lt;=$C$3),Colin!$I14463,)</f>
        <v>0</v>
      </c>
      <c r="P14463" s="38">
        <f>IF(Colin!$G14463&lt;$B$2,Colin!$I14463,0)</f>
        <v>0</v>
      </c>
      <c r="Q14463" s="38">
        <f>IF(Colin!$G14463&lt;$B$1,Colin!$I14463,0)</f>
        <v>0</v>
      </c>
    </row>
    <row r="14464" spans="12:17" x14ac:dyDescent="0.25">
      <c r="L14464" s="38">
        <f>IF(AND(Colin!$G14464=$B$1,Colin!$H14464=$C$3),Colin!$I14464,)</f>
        <v>0</v>
      </c>
      <c r="M14464" s="38">
        <f>IF(AND(Colin!$G14464=$B$1,Colin!$H14464&lt;=$C$3),Colin!$I14464,)</f>
        <v>0</v>
      </c>
      <c r="N14464" s="38">
        <f>IF(AND(Colin!$G14464=$B$2,Colin!$H14464=$C$3),Colin!$I14464,)</f>
        <v>0</v>
      </c>
      <c r="O14464" s="38">
        <f>IF(AND(Colin!$G14464=$B$2,Colin!$H14464&lt;=$C$3),Colin!$I14464,)</f>
        <v>0</v>
      </c>
      <c r="P14464" s="38">
        <f>IF(Colin!$G14464&lt;$B$2,Colin!$I14464,0)</f>
        <v>0</v>
      </c>
      <c r="Q14464" s="38">
        <f>IF(Colin!$G14464&lt;$B$1,Colin!$I14464,0)</f>
        <v>0</v>
      </c>
    </row>
    <row r="14465" spans="12:17" x14ac:dyDescent="0.25">
      <c r="L14465" s="38">
        <f>IF(AND(Colin!$G14465=$B$1,Colin!$H14465=$C$3),Colin!$I14465,)</f>
        <v>0</v>
      </c>
      <c r="M14465" s="38">
        <f>IF(AND(Colin!$G14465=$B$1,Colin!$H14465&lt;=$C$3),Colin!$I14465,)</f>
        <v>0</v>
      </c>
      <c r="N14465" s="38">
        <f>IF(AND(Colin!$G14465=$B$2,Colin!$H14465=$C$3),Colin!$I14465,)</f>
        <v>0</v>
      </c>
      <c r="O14465" s="38">
        <f>IF(AND(Colin!$G14465=$B$2,Colin!$H14465&lt;=$C$3),Colin!$I14465,)</f>
        <v>0</v>
      </c>
      <c r="P14465" s="38">
        <f>IF(Colin!$G14465&lt;$B$2,Colin!$I14465,0)</f>
        <v>0</v>
      </c>
      <c r="Q14465" s="38">
        <f>IF(Colin!$G14465&lt;$B$1,Colin!$I14465,0)</f>
        <v>0</v>
      </c>
    </row>
    <row r="14466" spans="12:17" x14ac:dyDescent="0.25">
      <c r="L14466" s="38">
        <f>IF(AND(Colin!$G14466=$B$1,Colin!$H14466=$C$3),Colin!$I14466,)</f>
        <v>0</v>
      </c>
      <c r="M14466" s="38">
        <f>IF(AND(Colin!$G14466=$B$1,Colin!$H14466&lt;=$C$3),Colin!$I14466,)</f>
        <v>0</v>
      </c>
      <c r="N14466" s="38">
        <f>IF(AND(Colin!$G14466=$B$2,Colin!$H14466=$C$3),Colin!$I14466,)</f>
        <v>0</v>
      </c>
      <c r="O14466" s="38">
        <f>IF(AND(Colin!$G14466=$B$2,Colin!$H14466&lt;=$C$3),Colin!$I14466,)</f>
        <v>0</v>
      </c>
      <c r="P14466" s="38">
        <f>IF(Colin!$G14466&lt;$B$2,Colin!$I14466,0)</f>
        <v>0</v>
      </c>
      <c r="Q14466" s="38">
        <f>IF(Colin!$G14466&lt;$B$1,Colin!$I14466,0)</f>
        <v>0</v>
      </c>
    </row>
    <row r="14467" spans="12:17" x14ac:dyDescent="0.25">
      <c r="L14467" s="38">
        <f>IF(AND(Colin!$G14467=$B$1,Colin!$H14467=$C$3),Colin!$I14467,)</f>
        <v>0</v>
      </c>
      <c r="M14467" s="38">
        <f>IF(AND(Colin!$G14467=$B$1,Colin!$H14467&lt;=$C$3),Colin!$I14467,)</f>
        <v>0</v>
      </c>
      <c r="N14467" s="38">
        <f>IF(AND(Colin!$G14467=$B$2,Colin!$H14467=$C$3),Colin!$I14467,)</f>
        <v>0</v>
      </c>
      <c r="O14467" s="38">
        <f>IF(AND(Colin!$G14467=$B$2,Colin!$H14467&lt;=$C$3),Colin!$I14467,)</f>
        <v>0</v>
      </c>
      <c r="P14467" s="38">
        <f>IF(Colin!$G14467&lt;$B$2,Colin!$I14467,0)</f>
        <v>0</v>
      </c>
      <c r="Q14467" s="38">
        <f>IF(Colin!$G14467&lt;$B$1,Colin!$I14467,0)</f>
        <v>0</v>
      </c>
    </row>
    <row r="14468" spans="12:17" x14ac:dyDescent="0.25">
      <c r="L14468" s="38">
        <f>IF(AND(Colin!$G14468=$B$1,Colin!$H14468=$C$3),Colin!$I14468,)</f>
        <v>0</v>
      </c>
      <c r="M14468" s="38">
        <f>IF(AND(Colin!$G14468=$B$1,Colin!$H14468&lt;=$C$3),Colin!$I14468,)</f>
        <v>0</v>
      </c>
      <c r="N14468" s="38">
        <f>IF(AND(Colin!$G14468=$B$2,Colin!$H14468=$C$3),Colin!$I14468,)</f>
        <v>0</v>
      </c>
      <c r="O14468" s="38">
        <f>IF(AND(Colin!$G14468=$B$2,Colin!$H14468&lt;=$C$3),Colin!$I14468,)</f>
        <v>0</v>
      </c>
      <c r="P14468" s="38">
        <f>IF(Colin!$G14468&lt;$B$2,Colin!$I14468,0)</f>
        <v>0</v>
      </c>
      <c r="Q14468" s="38">
        <f>IF(Colin!$G14468&lt;$B$1,Colin!$I14468,0)</f>
        <v>0</v>
      </c>
    </row>
    <row r="14469" spans="12:17" x14ac:dyDescent="0.25">
      <c r="L14469" s="38">
        <f>IF(AND(Colin!$G14469=$B$1,Colin!$H14469=$C$3),Colin!$I14469,)</f>
        <v>0</v>
      </c>
      <c r="M14469" s="38">
        <f>IF(AND(Colin!$G14469=$B$1,Colin!$H14469&lt;=$C$3),Colin!$I14469,)</f>
        <v>0</v>
      </c>
      <c r="N14469" s="38">
        <f>IF(AND(Colin!$G14469=$B$2,Colin!$H14469=$C$3),Colin!$I14469,)</f>
        <v>0</v>
      </c>
      <c r="O14469" s="38">
        <f>IF(AND(Colin!$G14469=$B$2,Colin!$H14469&lt;=$C$3),Colin!$I14469,)</f>
        <v>0</v>
      </c>
      <c r="P14469" s="38">
        <f>IF(Colin!$G14469&lt;$B$2,Colin!$I14469,0)</f>
        <v>0</v>
      </c>
      <c r="Q14469" s="38">
        <f>IF(Colin!$G14469&lt;$B$1,Colin!$I14469,0)</f>
        <v>0</v>
      </c>
    </row>
    <row r="14470" spans="12:17" x14ac:dyDescent="0.25">
      <c r="L14470" s="38">
        <f>IF(AND(Colin!$G14470=$B$1,Colin!$H14470=$C$3),Colin!$I14470,)</f>
        <v>0</v>
      </c>
      <c r="M14470" s="38">
        <f>IF(AND(Colin!$G14470=$B$1,Colin!$H14470&lt;=$C$3),Colin!$I14470,)</f>
        <v>0</v>
      </c>
      <c r="N14470" s="38">
        <f>IF(AND(Colin!$G14470=$B$2,Colin!$H14470=$C$3),Colin!$I14470,)</f>
        <v>0</v>
      </c>
      <c r="O14470" s="38">
        <f>IF(AND(Colin!$G14470=$B$2,Colin!$H14470&lt;=$C$3),Colin!$I14470,)</f>
        <v>0</v>
      </c>
      <c r="P14470" s="38">
        <f>IF(Colin!$G14470&lt;$B$2,Colin!$I14470,0)</f>
        <v>0</v>
      </c>
      <c r="Q14470" s="38">
        <f>IF(Colin!$G14470&lt;$B$1,Colin!$I14470,0)</f>
        <v>0</v>
      </c>
    </row>
    <row r="14471" spans="12:17" x14ac:dyDescent="0.25">
      <c r="L14471" s="38">
        <f>IF(AND(Colin!$G14471=$B$1,Colin!$H14471=$C$3),Colin!$I14471,)</f>
        <v>0</v>
      </c>
      <c r="M14471" s="38">
        <f>IF(AND(Colin!$G14471=$B$1,Colin!$H14471&lt;=$C$3),Colin!$I14471,)</f>
        <v>0</v>
      </c>
      <c r="N14471" s="38">
        <f>IF(AND(Colin!$G14471=$B$2,Colin!$H14471=$C$3),Colin!$I14471,)</f>
        <v>0</v>
      </c>
      <c r="O14471" s="38">
        <f>IF(AND(Colin!$G14471=$B$2,Colin!$H14471&lt;=$C$3),Colin!$I14471,)</f>
        <v>0</v>
      </c>
      <c r="P14471" s="38">
        <f>IF(Colin!$G14471&lt;$B$2,Colin!$I14471,0)</f>
        <v>0</v>
      </c>
      <c r="Q14471" s="38">
        <f>IF(Colin!$G14471&lt;$B$1,Colin!$I14471,0)</f>
        <v>0</v>
      </c>
    </row>
    <row r="14472" spans="12:17" x14ac:dyDescent="0.25">
      <c r="L14472" s="38">
        <f>IF(AND(Colin!$G14472=$B$1,Colin!$H14472=$C$3),Colin!$I14472,)</f>
        <v>0</v>
      </c>
      <c r="M14472" s="38">
        <f>IF(AND(Colin!$G14472=$B$1,Colin!$H14472&lt;=$C$3),Colin!$I14472,)</f>
        <v>0</v>
      </c>
      <c r="N14472" s="38">
        <f>IF(AND(Colin!$G14472=$B$2,Colin!$H14472=$C$3),Colin!$I14472,)</f>
        <v>0</v>
      </c>
      <c r="O14472" s="38">
        <f>IF(AND(Colin!$G14472=$B$2,Colin!$H14472&lt;=$C$3),Colin!$I14472,)</f>
        <v>0</v>
      </c>
      <c r="P14472" s="38">
        <f>IF(Colin!$G14472&lt;$B$2,Colin!$I14472,0)</f>
        <v>0</v>
      </c>
      <c r="Q14472" s="38">
        <f>IF(Colin!$G14472&lt;$B$1,Colin!$I14472,0)</f>
        <v>0</v>
      </c>
    </row>
    <row r="14473" spans="12:17" x14ac:dyDescent="0.25">
      <c r="L14473" s="38">
        <f>IF(AND(Colin!$G14473=$B$1,Colin!$H14473=$C$3),Colin!$I14473,)</f>
        <v>0</v>
      </c>
      <c r="M14473" s="38">
        <f>IF(AND(Colin!$G14473=$B$1,Colin!$H14473&lt;=$C$3),Colin!$I14473,)</f>
        <v>0</v>
      </c>
      <c r="N14473" s="38">
        <f>IF(AND(Colin!$G14473=$B$2,Colin!$H14473=$C$3),Colin!$I14473,)</f>
        <v>0</v>
      </c>
      <c r="O14473" s="38">
        <f>IF(AND(Colin!$G14473=$B$2,Colin!$H14473&lt;=$C$3),Colin!$I14473,)</f>
        <v>0</v>
      </c>
      <c r="P14473" s="38">
        <f>IF(Colin!$G14473&lt;$B$2,Colin!$I14473,0)</f>
        <v>0</v>
      </c>
      <c r="Q14473" s="38">
        <f>IF(Colin!$G14473&lt;$B$1,Colin!$I14473,0)</f>
        <v>0</v>
      </c>
    </row>
    <row r="14474" spans="12:17" x14ac:dyDescent="0.25">
      <c r="L14474" s="38">
        <f>IF(AND(Colin!$G14474=$B$1,Colin!$H14474=$C$3),Colin!$I14474,)</f>
        <v>0</v>
      </c>
      <c r="M14474" s="38">
        <f>IF(AND(Colin!$G14474=$B$1,Colin!$H14474&lt;=$C$3),Colin!$I14474,)</f>
        <v>0</v>
      </c>
      <c r="N14474" s="38">
        <f>IF(AND(Colin!$G14474=$B$2,Colin!$H14474=$C$3),Colin!$I14474,)</f>
        <v>0</v>
      </c>
      <c r="O14474" s="38">
        <f>IF(AND(Colin!$G14474=$B$2,Colin!$H14474&lt;=$C$3),Colin!$I14474,)</f>
        <v>0</v>
      </c>
      <c r="P14474" s="38">
        <f>IF(Colin!$G14474&lt;$B$2,Colin!$I14474,0)</f>
        <v>0</v>
      </c>
      <c r="Q14474" s="38">
        <f>IF(Colin!$G14474&lt;$B$1,Colin!$I14474,0)</f>
        <v>0</v>
      </c>
    </row>
    <row r="14475" spans="12:17" x14ac:dyDescent="0.25">
      <c r="L14475" s="38">
        <f>IF(AND(Colin!$G14475=$B$1,Colin!$H14475=$C$3),Colin!$I14475,)</f>
        <v>0</v>
      </c>
      <c r="M14475" s="38">
        <f>IF(AND(Colin!$G14475=$B$1,Colin!$H14475&lt;=$C$3),Colin!$I14475,)</f>
        <v>0</v>
      </c>
      <c r="N14475" s="38">
        <f>IF(AND(Colin!$G14475=$B$2,Colin!$H14475=$C$3),Colin!$I14475,)</f>
        <v>0</v>
      </c>
      <c r="O14475" s="38">
        <f>IF(AND(Colin!$G14475=$B$2,Colin!$H14475&lt;=$C$3),Colin!$I14475,)</f>
        <v>0</v>
      </c>
      <c r="P14475" s="38">
        <f>IF(Colin!$G14475&lt;$B$2,Colin!$I14475,0)</f>
        <v>0</v>
      </c>
      <c r="Q14475" s="38">
        <f>IF(Colin!$G14475&lt;$B$1,Colin!$I14475,0)</f>
        <v>0</v>
      </c>
    </row>
    <row r="14476" spans="12:17" x14ac:dyDescent="0.25">
      <c r="L14476" s="38">
        <f>IF(AND(Colin!$G14476=$B$1,Colin!$H14476=$C$3),Colin!$I14476,)</f>
        <v>0</v>
      </c>
      <c r="M14476" s="38">
        <f>IF(AND(Colin!$G14476=$B$1,Colin!$H14476&lt;=$C$3),Colin!$I14476,)</f>
        <v>0</v>
      </c>
      <c r="N14476" s="38">
        <f>IF(AND(Colin!$G14476=$B$2,Colin!$H14476=$C$3),Colin!$I14476,)</f>
        <v>0</v>
      </c>
      <c r="O14476" s="38">
        <f>IF(AND(Colin!$G14476=$B$2,Colin!$H14476&lt;=$C$3),Colin!$I14476,)</f>
        <v>0</v>
      </c>
      <c r="P14476" s="38">
        <f>IF(Colin!$G14476&lt;$B$2,Colin!$I14476,0)</f>
        <v>0</v>
      </c>
      <c r="Q14476" s="38">
        <f>IF(Colin!$G14476&lt;$B$1,Colin!$I14476,0)</f>
        <v>0</v>
      </c>
    </row>
    <row r="14477" spans="12:17" x14ac:dyDescent="0.25">
      <c r="L14477" s="38">
        <f>IF(AND(Colin!$G14477=$B$1,Colin!$H14477=$C$3),Colin!$I14477,)</f>
        <v>0</v>
      </c>
      <c r="M14477" s="38">
        <f>IF(AND(Colin!$G14477=$B$1,Colin!$H14477&lt;=$C$3),Colin!$I14477,)</f>
        <v>0</v>
      </c>
      <c r="N14477" s="38">
        <f>IF(AND(Colin!$G14477=$B$2,Colin!$H14477=$C$3),Colin!$I14477,)</f>
        <v>0</v>
      </c>
      <c r="O14477" s="38">
        <f>IF(AND(Colin!$G14477=$B$2,Colin!$H14477&lt;=$C$3),Colin!$I14477,)</f>
        <v>0</v>
      </c>
      <c r="P14477" s="38">
        <f>IF(Colin!$G14477&lt;$B$2,Colin!$I14477,0)</f>
        <v>0</v>
      </c>
      <c r="Q14477" s="38">
        <f>IF(Colin!$G14477&lt;$B$1,Colin!$I14477,0)</f>
        <v>0</v>
      </c>
    </row>
    <row r="14478" spans="12:17" x14ac:dyDescent="0.25">
      <c r="L14478" s="38">
        <f>IF(AND(Colin!$G14478=$B$1,Colin!$H14478=$C$3),Colin!$I14478,)</f>
        <v>0</v>
      </c>
      <c r="M14478" s="38">
        <f>IF(AND(Colin!$G14478=$B$1,Colin!$H14478&lt;=$C$3),Colin!$I14478,)</f>
        <v>0</v>
      </c>
      <c r="N14478" s="38">
        <f>IF(AND(Colin!$G14478=$B$2,Colin!$H14478=$C$3),Colin!$I14478,)</f>
        <v>0</v>
      </c>
      <c r="O14478" s="38">
        <f>IF(AND(Colin!$G14478=$B$2,Colin!$H14478&lt;=$C$3),Colin!$I14478,)</f>
        <v>0</v>
      </c>
      <c r="P14478" s="38">
        <f>IF(Colin!$G14478&lt;$B$2,Colin!$I14478,0)</f>
        <v>0</v>
      </c>
      <c r="Q14478" s="38">
        <f>IF(Colin!$G14478&lt;$B$1,Colin!$I14478,0)</f>
        <v>0</v>
      </c>
    </row>
    <row r="14479" spans="12:17" x14ac:dyDescent="0.25">
      <c r="L14479" s="38">
        <f>IF(AND(Colin!$G14479=$B$1,Colin!$H14479=$C$3),Colin!$I14479,)</f>
        <v>0</v>
      </c>
      <c r="M14479" s="38">
        <f>IF(AND(Colin!$G14479=$B$1,Colin!$H14479&lt;=$C$3),Colin!$I14479,)</f>
        <v>0</v>
      </c>
      <c r="N14479" s="38">
        <f>IF(AND(Colin!$G14479=$B$2,Colin!$H14479=$C$3),Colin!$I14479,)</f>
        <v>0</v>
      </c>
      <c r="O14479" s="38">
        <f>IF(AND(Colin!$G14479=$B$2,Colin!$H14479&lt;=$C$3),Colin!$I14479,)</f>
        <v>0</v>
      </c>
      <c r="P14479" s="38">
        <f>IF(Colin!$G14479&lt;$B$2,Colin!$I14479,0)</f>
        <v>0</v>
      </c>
      <c r="Q14479" s="38">
        <f>IF(Colin!$G14479&lt;$B$1,Colin!$I14479,0)</f>
        <v>0</v>
      </c>
    </row>
    <row r="14480" spans="12:17" x14ac:dyDescent="0.25">
      <c r="L14480" s="38">
        <f>IF(AND(Colin!$G14480=$B$1,Colin!$H14480=$C$3),Colin!$I14480,)</f>
        <v>0</v>
      </c>
      <c r="M14480" s="38">
        <f>IF(AND(Colin!$G14480=$B$1,Colin!$H14480&lt;=$C$3),Colin!$I14480,)</f>
        <v>0</v>
      </c>
      <c r="N14480" s="38">
        <f>IF(AND(Colin!$G14480=$B$2,Colin!$H14480=$C$3),Colin!$I14480,)</f>
        <v>0</v>
      </c>
      <c r="O14480" s="38">
        <f>IF(AND(Colin!$G14480=$B$2,Colin!$H14480&lt;=$C$3),Colin!$I14480,)</f>
        <v>0</v>
      </c>
      <c r="P14480" s="38">
        <f>IF(Colin!$G14480&lt;$B$2,Colin!$I14480,0)</f>
        <v>0</v>
      </c>
      <c r="Q14480" s="38">
        <f>IF(Colin!$G14480&lt;$B$1,Colin!$I14480,0)</f>
        <v>0</v>
      </c>
    </row>
    <row r="14481" spans="12:17" x14ac:dyDescent="0.25">
      <c r="L14481" s="38">
        <f>IF(AND(Colin!$G14481=$B$1,Colin!$H14481=$C$3),Colin!$I14481,)</f>
        <v>0</v>
      </c>
      <c r="M14481" s="38">
        <f>IF(AND(Colin!$G14481=$B$1,Colin!$H14481&lt;=$C$3),Colin!$I14481,)</f>
        <v>0</v>
      </c>
      <c r="N14481" s="38">
        <f>IF(AND(Colin!$G14481=$B$2,Colin!$H14481=$C$3),Colin!$I14481,)</f>
        <v>0</v>
      </c>
      <c r="O14481" s="38">
        <f>IF(AND(Colin!$G14481=$B$2,Colin!$H14481&lt;=$C$3),Colin!$I14481,)</f>
        <v>0</v>
      </c>
      <c r="P14481" s="38">
        <f>IF(Colin!$G14481&lt;$B$2,Colin!$I14481,0)</f>
        <v>0</v>
      </c>
      <c r="Q14481" s="38">
        <f>IF(Colin!$G14481&lt;$B$1,Colin!$I14481,0)</f>
        <v>0</v>
      </c>
    </row>
    <row r="14482" spans="12:17" x14ac:dyDescent="0.25">
      <c r="L14482" s="38">
        <f>IF(AND(Colin!$G14482=$B$1,Colin!$H14482=$C$3),Colin!$I14482,)</f>
        <v>0</v>
      </c>
      <c r="M14482" s="38">
        <f>IF(AND(Colin!$G14482=$B$1,Colin!$H14482&lt;=$C$3),Colin!$I14482,)</f>
        <v>0</v>
      </c>
      <c r="N14482" s="38">
        <f>IF(AND(Colin!$G14482=$B$2,Colin!$H14482=$C$3),Colin!$I14482,)</f>
        <v>0</v>
      </c>
      <c r="O14482" s="38">
        <f>IF(AND(Colin!$G14482=$B$2,Colin!$H14482&lt;=$C$3),Colin!$I14482,)</f>
        <v>0</v>
      </c>
      <c r="P14482" s="38">
        <f>IF(Colin!$G14482&lt;$B$2,Colin!$I14482,0)</f>
        <v>0</v>
      </c>
      <c r="Q14482" s="38">
        <f>IF(Colin!$G14482&lt;$B$1,Colin!$I14482,0)</f>
        <v>0</v>
      </c>
    </row>
    <row r="14483" spans="12:17" x14ac:dyDescent="0.25">
      <c r="L14483" s="38">
        <f>IF(AND(Colin!$G14483=$B$1,Colin!$H14483=$C$3),Colin!$I14483,)</f>
        <v>0</v>
      </c>
      <c r="M14483" s="38">
        <f>IF(AND(Colin!$G14483=$B$1,Colin!$H14483&lt;=$C$3),Colin!$I14483,)</f>
        <v>0</v>
      </c>
      <c r="N14483" s="38">
        <f>IF(AND(Colin!$G14483=$B$2,Colin!$H14483=$C$3),Colin!$I14483,)</f>
        <v>0</v>
      </c>
      <c r="O14483" s="38">
        <f>IF(AND(Colin!$G14483=$B$2,Colin!$H14483&lt;=$C$3),Colin!$I14483,)</f>
        <v>0</v>
      </c>
      <c r="P14483" s="38">
        <f>IF(Colin!$G14483&lt;$B$2,Colin!$I14483,0)</f>
        <v>0</v>
      </c>
      <c r="Q14483" s="38">
        <f>IF(Colin!$G14483&lt;$B$1,Colin!$I14483,0)</f>
        <v>0</v>
      </c>
    </row>
    <row r="14484" spans="12:17" x14ac:dyDescent="0.25">
      <c r="L14484" s="38">
        <f>IF(AND(Colin!$G14484=$B$1,Colin!$H14484=$C$3),Colin!$I14484,)</f>
        <v>0</v>
      </c>
      <c r="M14484" s="38">
        <f>IF(AND(Colin!$G14484=$B$1,Colin!$H14484&lt;=$C$3),Colin!$I14484,)</f>
        <v>0</v>
      </c>
      <c r="N14484" s="38">
        <f>IF(AND(Colin!$G14484=$B$2,Colin!$H14484=$C$3),Colin!$I14484,)</f>
        <v>0</v>
      </c>
      <c r="O14484" s="38">
        <f>IF(AND(Colin!$G14484=$B$2,Colin!$H14484&lt;=$C$3),Colin!$I14484,)</f>
        <v>0</v>
      </c>
      <c r="P14484" s="38">
        <f>IF(Colin!$G14484&lt;$B$2,Colin!$I14484,0)</f>
        <v>0</v>
      </c>
      <c r="Q14484" s="38">
        <f>IF(Colin!$G14484&lt;$B$1,Colin!$I14484,0)</f>
        <v>0</v>
      </c>
    </row>
    <row r="14485" spans="12:17" x14ac:dyDescent="0.25">
      <c r="L14485" s="38">
        <f>IF(AND(Colin!$G14485=$B$1,Colin!$H14485=$C$3),Colin!$I14485,)</f>
        <v>0</v>
      </c>
      <c r="M14485" s="38">
        <f>IF(AND(Colin!$G14485=$B$1,Colin!$H14485&lt;=$C$3),Colin!$I14485,)</f>
        <v>0</v>
      </c>
      <c r="N14485" s="38">
        <f>IF(AND(Colin!$G14485=$B$2,Colin!$H14485=$C$3),Colin!$I14485,)</f>
        <v>0</v>
      </c>
      <c r="O14485" s="38">
        <f>IF(AND(Colin!$G14485=$B$2,Colin!$H14485&lt;=$C$3),Colin!$I14485,)</f>
        <v>0</v>
      </c>
      <c r="P14485" s="38">
        <f>IF(Colin!$G14485&lt;$B$2,Colin!$I14485,0)</f>
        <v>0</v>
      </c>
      <c r="Q14485" s="38">
        <f>IF(Colin!$G14485&lt;$B$1,Colin!$I14485,0)</f>
        <v>0</v>
      </c>
    </row>
    <row r="14486" spans="12:17" x14ac:dyDescent="0.25">
      <c r="L14486" s="38">
        <f>IF(AND(Colin!$G14486=$B$1,Colin!$H14486=$C$3),Colin!$I14486,)</f>
        <v>0</v>
      </c>
      <c r="M14486" s="38">
        <f>IF(AND(Colin!$G14486=$B$1,Colin!$H14486&lt;=$C$3),Colin!$I14486,)</f>
        <v>0</v>
      </c>
      <c r="N14486" s="38">
        <f>IF(AND(Colin!$G14486=$B$2,Colin!$H14486=$C$3),Colin!$I14486,)</f>
        <v>0</v>
      </c>
      <c r="O14486" s="38">
        <f>IF(AND(Colin!$G14486=$B$2,Colin!$H14486&lt;=$C$3),Colin!$I14486,)</f>
        <v>0</v>
      </c>
      <c r="P14486" s="38">
        <f>IF(Colin!$G14486&lt;$B$2,Colin!$I14486,0)</f>
        <v>0</v>
      </c>
      <c r="Q14486" s="38">
        <f>IF(Colin!$G14486&lt;$B$1,Colin!$I14486,0)</f>
        <v>0</v>
      </c>
    </row>
    <row r="14487" spans="12:17" x14ac:dyDescent="0.25">
      <c r="L14487" s="38">
        <f>IF(AND(Colin!$G14487=$B$1,Colin!$H14487=$C$3),Colin!$I14487,)</f>
        <v>0</v>
      </c>
      <c r="M14487" s="38">
        <f>IF(AND(Colin!$G14487=$B$1,Colin!$H14487&lt;=$C$3),Colin!$I14487,)</f>
        <v>0</v>
      </c>
      <c r="N14487" s="38">
        <f>IF(AND(Colin!$G14487=$B$2,Colin!$H14487=$C$3),Colin!$I14487,)</f>
        <v>0</v>
      </c>
      <c r="O14487" s="38">
        <f>IF(AND(Colin!$G14487=$B$2,Colin!$H14487&lt;=$C$3),Colin!$I14487,)</f>
        <v>0</v>
      </c>
      <c r="P14487" s="38">
        <f>IF(Colin!$G14487&lt;$B$2,Colin!$I14487,0)</f>
        <v>0</v>
      </c>
      <c r="Q14487" s="38">
        <f>IF(Colin!$G14487&lt;$B$1,Colin!$I14487,0)</f>
        <v>0</v>
      </c>
    </row>
    <row r="14488" spans="12:17" x14ac:dyDescent="0.25">
      <c r="L14488" s="38">
        <f>IF(AND(Colin!$G14488=$B$1,Colin!$H14488=$C$3),Colin!$I14488,)</f>
        <v>0</v>
      </c>
      <c r="M14488" s="38">
        <f>IF(AND(Colin!$G14488=$B$1,Colin!$H14488&lt;=$C$3),Colin!$I14488,)</f>
        <v>0</v>
      </c>
      <c r="N14488" s="38">
        <f>IF(AND(Colin!$G14488=$B$2,Colin!$H14488=$C$3),Colin!$I14488,)</f>
        <v>0</v>
      </c>
      <c r="O14488" s="38">
        <f>IF(AND(Colin!$G14488=$B$2,Colin!$H14488&lt;=$C$3),Colin!$I14488,)</f>
        <v>0</v>
      </c>
      <c r="P14488" s="38">
        <f>IF(Colin!$G14488&lt;$B$2,Colin!$I14488,0)</f>
        <v>0</v>
      </c>
      <c r="Q14488" s="38">
        <f>IF(Colin!$G14488&lt;$B$1,Colin!$I14488,0)</f>
        <v>0</v>
      </c>
    </row>
    <row r="14489" spans="12:17" x14ac:dyDescent="0.25">
      <c r="L14489" s="38">
        <f>IF(AND(Colin!$G14489=$B$1,Colin!$H14489=$C$3),Colin!$I14489,)</f>
        <v>0</v>
      </c>
      <c r="M14489" s="38">
        <f>IF(AND(Colin!$G14489=$B$1,Colin!$H14489&lt;=$C$3),Colin!$I14489,)</f>
        <v>0</v>
      </c>
      <c r="N14489" s="38">
        <f>IF(AND(Colin!$G14489=$B$2,Colin!$H14489=$C$3),Colin!$I14489,)</f>
        <v>0</v>
      </c>
      <c r="O14489" s="38">
        <f>IF(AND(Colin!$G14489=$B$2,Colin!$H14489&lt;=$C$3),Colin!$I14489,)</f>
        <v>0</v>
      </c>
      <c r="P14489" s="38">
        <f>IF(Colin!$G14489&lt;$B$2,Colin!$I14489,0)</f>
        <v>0</v>
      </c>
      <c r="Q14489" s="38">
        <f>IF(Colin!$G14489&lt;$B$1,Colin!$I14489,0)</f>
        <v>0</v>
      </c>
    </row>
    <row r="14490" spans="12:17" x14ac:dyDescent="0.25">
      <c r="L14490" s="38">
        <f>IF(AND(Colin!$G14490=$B$1,Colin!$H14490=$C$3),Colin!$I14490,)</f>
        <v>0</v>
      </c>
      <c r="M14490" s="38">
        <f>IF(AND(Colin!$G14490=$B$1,Colin!$H14490&lt;=$C$3),Colin!$I14490,)</f>
        <v>0</v>
      </c>
      <c r="N14490" s="38">
        <f>IF(AND(Colin!$G14490=$B$2,Colin!$H14490=$C$3),Colin!$I14490,)</f>
        <v>0</v>
      </c>
      <c r="O14490" s="38">
        <f>IF(AND(Colin!$G14490=$B$2,Colin!$H14490&lt;=$C$3),Colin!$I14490,)</f>
        <v>0</v>
      </c>
      <c r="P14490" s="38">
        <f>IF(Colin!$G14490&lt;$B$2,Colin!$I14490,0)</f>
        <v>0</v>
      </c>
      <c r="Q14490" s="38">
        <f>IF(Colin!$G14490&lt;$B$1,Colin!$I14490,0)</f>
        <v>0</v>
      </c>
    </row>
    <row r="14491" spans="12:17" x14ac:dyDescent="0.25">
      <c r="L14491" s="38">
        <f>IF(AND(Colin!$G14491=$B$1,Colin!$H14491=$C$3),Colin!$I14491,)</f>
        <v>0</v>
      </c>
      <c r="M14491" s="38">
        <f>IF(AND(Colin!$G14491=$B$1,Colin!$H14491&lt;=$C$3),Colin!$I14491,)</f>
        <v>0</v>
      </c>
      <c r="N14491" s="38">
        <f>IF(AND(Colin!$G14491=$B$2,Colin!$H14491=$C$3),Colin!$I14491,)</f>
        <v>0</v>
      </c>
      <c r="O14491" s="38">
        <f>IF(AND(Colin!$G14491=$B$2,Colin!$H14491&lt;=$C$3),Colin!$I14491,)</f>
        <v>0</v>
      </c>
      <c r="P14491" s="38">
        <f>IF(Colin!$G14491&lt;$B$2,Colin!$I14491,0)</f>
        <v>0</v>
      </c>
      <c r="Q14491" s="38">
        <f>IF(Colin!$G14491&lt;$B$1,Colin!$I14491,0)</f>
        <v>0</v>
      </c>
    </row>
    <row r="14492" spans="12:17" x14ac:dyDescent="0.25">
      <c r="L14492" s="38">
        <f>IF(AND(Colin!$G14492=$B$1,Colin!$H14492=$C$3),Colin!$I14492,)</f>
        <v>0</v>
      </c>
      <c r="M14492" s="38">
        <f>IF(AND(Colin!$G14492=$B$1,Colin!$H14492&lt;=$C$3),Colin!$I14492,)</f>
        <v>0</v>
      </c>
      <c r="N14492" s="38">
        <f>IF(AND(Colin!$G14492=$B$2,Colin!$H14492=$C$3),Colin!$I14492,)</f>
        <v>0</v>
      </c>
      <c r="O14492" s="38">
        <f>IF(AND(Colin!$G14492=$B$2,Colin!$H14492&lt;=$C$3),Colin!$I14492,)</f>
        <v>0</v>
      </c>
      <c r="P14492" s="38">
        <f>IF(Colin!$G14492&lt;$B$2,Colin!$I14492,0)</f>
        <v>0</v>
      </c>
      <c r="Q14492" s="38">
        <f>IF(Colin!$G14492&lt;$B$1,Colin!$I14492,0)</f>
        <v>0</v>
      </c>
    </row>
    <row r="14493" spans="12:17" x14ac:dyDescent="0.25">
      <c r="L14493" s="38">
        <f>IF(AND(Colin!$G14493=$B$1,Colin!$H14493=$C$3),Colin!$I14493,)</f>
        <v>0</v>
      </c>
      <c r="M14493" s="38">
        <f>IF(AND(Colin!$G14493=$B$1,Colin!$H14493&lt;=$C$3),Colin!$I14493,)</f>
        <v>0</v>
      </c>
      <c r="N14493" s="38">
        <f>IF(AND(Colin!$G14493=$B$2,Colin!$H14493=$C$3),Colin!$I14493,)</f>
        <v>0</v>
      </c>
      <c r="O14493" s="38">
        <f>IF(AND(Colin!$G14493=$B$2,Colin!$H14493&lt;=$C$3),Colin!$I14493,)</f>
        <v>0</v>
      </c>
      <c r="P14493" s="38">
        <f>IF(Colin!$G14493&lt;$B$2,Colin!$I14493,0)</f>
        <v>0</v>
      </c>
      <c r="Q14493" s="38">
        <f>IF(Colin!$G14493&lt;$B$1,Colin!$I14493,0)</f>
        <v>0</v>
      </c>
    </row>
    <row r="14494" spans="12:17" x14ac:dyDescent="0.25">
      <c r="L14494" s="38">
        <f>IF(AND(Colin!$G14494=$B$1,Colin!$H14494=$C$3),Colin!$I14494,)</f>
        <v>0</v>
      </c>
      <c r="M14494" s="38">
        <f>IF(AND(Colin!$G14494=$B$1,Colin!$H14494&lt;=$C$3),Colin!$I14494,)</f>
        <v>0</v>
      </c>
      <c r="N14494" s="38">
        <f>IF(AND(Colin!$G14494=$B$2,Colin!$H14494=$C$3),Colin!$I14494,)</f>
        <v>0</v>
      </c>
      <c r="O14494" s="38">
        <f>IF(AND(Colin!$G14494=$B$2,Colin!$H14494&lt;=$C$3),Colin!$I14494,)</f>
        <v>0</v>
      </c>
      <c r="P14494" s="38">
        <f>IF(Colin!$G14494&lt;$B$2,Colin!$I14494,0)</f>
        <v>0</v>
      </c>
      <c r="Q14494" s="38">
        <f>IF(Colin!$G14494&lt;$B$1,Colin!$I14494,0)</f>
        <v>0</v>
      </c>
    </row>
    <row r="14495" spans="12:17" x14ac:dyDescent="0.25">
      <c r="L14495" s="38">
        <f>IF(AND(Colin!$G14495=$B$1,Colin!$H14495=$C$3),Colin!$I14495,)</f>
        <v>0</v>
      </c>
      <c r="M14495" s="38">
        <f>IF(AND(Colin!$G14495=$B$1,Colin!$H14495&lt;=$C$3),Colin!$I14495,)</f>
        <v>0</v>
      </c>
      <c r="N14495" s="38">
        <f>IF(AND(Colin!$G14495=$B$2,Colin!$H14495=$C$3),Colin!$I14495,)</f>
        <v>0</v>
      </c>
      <c r="O14495" s="38">
        <f>IF(AND(Colin!$G14495=$B$2,Colin!$H14495&lt;=$C$3),Colin!$I14495,)</f>
        <v>0</v>
      </c>
      <c r="P14495" s="38">
        <f>IF(Colin!$G14495&lt;$B$2,Colin!$I14495,0)</f>
        <v>0</v>
      </c>
      <c r="Q14495" s="38">
        <f>IF(Colin!$G14495&lt;$B$1,Colin!$I14495,0)</f>
        <v>0</v>
      </c>
    </row>
    <row r="14496" spans="12:17" x14ac:dyDescent="0.25">
      <c r="L14496" s="38">
        <f>IF(AND(Colin!$G14496=$B$1,Colin!$H14496=$C$3),Colin!$I14496,)</f>
        <v>0</v>
      </c>
      <c r="M14496" s="38">
        <f>IF(AND(Colin!$G14496=$B$1,Colin!$H14496&lt;=$C$3),Colin!$I14496,)</f>
        <v>0</v>
      </c>
      <c r="N14496" s="38">
        <f>IF(AND(Colin!$G14496=$B$2,Colin!$H14496=$C$3),Colin!$I14496,)</f>
        <v>0</v>
      </c>
      <c r="O14496" s="38">
        <f>IF(AND(Colin!$G14496=$B$2,Colin!$H14496&lt;=$C$3),Colin!$I14496,)</f>
        <v>0</v>
      </c>
      <c r="P14496" s="38">
        <f>IF(Colin!$G14496&lt;$B$2,Colin!$I14496,0)</f>
        <v>0</v>
      </c>
      <c r="Q14496" s="38">
        <f>IF(Colin!$G14496&lt;$B$1,Colin!$I14496,0)</f>
        <v>0</v>
      </c>
    </row>
    <row r="14497" spans="12:17" x14ac:dyDescent="0.25">
      <c r="L14497" s="38">
        <f>IF(AND(Colin!$G14497=$B$1,Colin!$H14497=$C$3),Colin!$I14497,)</f>
        <v>0</v>
      </c>
      <c r="M14497" s="38">
        <f>IF(AND(Colin!$G14497=$B$1,Colin!$H14497&lt;=$C$3),Colin!$I14497,)</f>
        <v>0</v>
      </c>
      <c r="N14497" s="38">
        <f>IF(AND(Colin!$G14497=$B$2,Colin!$H14497=$C$3),Colin!$I14497,)</f>
        <v>0</v>
      </c>
      <c r="O14497" s="38">
        <f>IF(AND(Colin!$G14497=$B$2,Colin!$H14497&lt;=$C$3),Colin!$I14497,)</f>
        <v>0</v>
      </c>
      <c r="P14497" s="38">
        <f>IF(Colin!$G14497&lt;$B$2,Colin!$I14497,0)</f>
        <v>0</v>
      </c>
      <c r="Q14497" s="38">
        <f>IF(Colin!$G14497&lt;$B$1,Colin!$I14497,0)</f>
        <v>0</v>
      </c>
    </row>
    <row r="14498" spans="12:17" x14ac:dyDescent="0.25">
      <c r="L14498" s="38">
        <f>IF(AND(Colin!$G14498=$B$1,Colin!$H14498=$C$3),Colin!$I14498,)</f>
        <v>0</v>
      </c>
      <c r="M14498" s="38">
        <f>IF(AND(Colin!$G14498=$B$1,Colin!$H14498&lt;=$C$3),Colin!$I14498,)</f>
        <v>0</v>
      </c>
      <c r="N14498" s="38">
        <f>IF(AND(Colin!$G14498=$B$2,Colin!$H14498=$C$3),Colin!$I14498,)</f>
        <v>0</v>
      </c>
      <c r="O14498" s="38">
        <f>IF(AND(Colin!$G14498=$B$2,Colin!$H14498&lt;=$C$3),Colin!$I14498,)</f>
        <v>0</v>
      </c>
      <c r="P14498" s="38">
        <f>IF(Colin!$G14498&lt;$B$2,Colin!$I14498,0)</f>
        <v>0</v>
      </c>
      <c r="Q14498" s="38">
        <f>IF(Colin!$G14498&lt;$B$1,Colin!$I14498,0)</f>
        <v>0</v>
      </c>
    </row>
    <row r="14499" spans="12:17" x14ac:dyDescent="0.25">
      <c r="L14499" s="38">
        <f>IF(AND(Colin!$G14499=$B$1,Colin!$H14499=$C$3),Colin!$I14499,)</f>
        <v>0</v>
      </c>
      <c r="M14499" s="38">
        <f>IF(AND(Colin!$G14499=$B$1,Colin!$H14499&lt;=$C$3),Colin!$I14499,)</f>
        <v>0</v>
      </c>
      <c r="N14499" s="38">
        <f>IF(AND(Colin!$G14499=$B$2,Colin!$H14499=$C$3),Colin!$I14499,)</f>
        <v>0</v>
      </c>
      <c r="O14499" s="38">
        <f>IF(AND(Colin!$G14499=$B$2,Colin!$H14499&lt;=$C$3),Colin!$I14499,)</f>
        <v>0</v>
      </c>
      <c r="P14499" s="38">
        <f>IF(Colin!$G14499&lt;$B$2,Colin!$I14499,0)</f>
        <v>0</v>
      </c>
      <c r="Q14499" s="38">
        <f>IF(Colin!$G14499&lt;$B$1,Colin!$I14499,0)</f>
        <v>0</v>
      </c>
    </row>
    <row r="14500" spans="12:17" x14ac:dyDescent="0.25">
      <c r="L14500" s="38">
        <f>IF(AND(Colin!$G14500=$B$1,Colin!$H14500=$C$3),Colin!$I14500,)</f>
        <v>0</v>
      </c>
      <c r="M14500" s="38">
        <f>IF(AND(Colin!$G14500=$B$1,Colin!$H14500&lt;=$C$3),Colin!$I14500,)</f>
        <v>0</v>
      </c>
      <c r="N14500" s="38">
        <f>IF(AND(Colin!$G14500=$B$2,Colin!$H14500=$C$3),Colin!$I14500,)</f>
        <v>0</v>
      </c>
      <c r="O14500" s="38">
        <f>IF(AND(Colin!$G14500=$B$2,Colin!$H14500&lt;=$C$3),Colin!$I14500,)</f>
        <v>0</v>
      </c>
      <c r="P14500" s="38">
        <f>IF(Colin!$G14500&lt;$B$2,Colin!$I14500,0)</f>
        <v>0</v>
      </c>
      <c r="Q14500" s="38">
        <f>IF(Colin!$G14500&lt;$B$1,Colin!$I14500,0)</f>
        <v>0</v>
      </c>
    </row>
    <row r="14501" spans="12:17" x14ac:dyDescent="0.25">
      <c r="L14501" s="38">
        <f>IF(AND(Colin!$G14501=$B$1,Colin!$H14501=$C$3),Colin!$I14501,)</f>
        <v>0</v>
      </c>
      <c r="M14501" s="38">
        <f>IF(AND(Colin!$G14501=$B$1,Colin!$H14501&lt;=$C$3),Colin!$I14501,)</f>
        <v>0</v>
      </c>
      <c r="N14501" s="38">
        <f>IF(AND(Colin!$G14501=$B$2,Colin!$H14501=$C$3),Colin!$I14501,)</f>
        <v>0</v>
      </c>
      <c r="O14501" s="38">
        <f>IF(AND(Colin!$G14501=$B$2,Colin!$H14501&lt;=$C$3),Colin!$I14501,)</f>
        <v>0</v>
      </c>
      <c r="P14501" s="38">
        <f>IF(Colin!$G14501&lt;$B$2,Colin!$I14501,0)</f>
        <v>0</v>
      </c>
      <c r="Q14501" s="38">
        <f>IF(Colin!$G14501&lt;$B$1,Colin!$I14501,0)</f>
        <v>0</v>
      </c>
    </row>
    <row r="14502" spans="12:17" x14ac:dyDescent="0.25">
      <c r="L14502" s="38">
        <f>IF(AND(Colin!$G14502=$B$1,Colin!$H14502=$C$3),Colin!$I14502,)</f>
        <v>0</v>
      </c>
      <c r="M14502" s="38">
        <f>IF(AND(Colin!$G14502=$B$1,Colin!$H14502&lt;=$C$3),Colin!$I14502,)</f>
        <v>0</v>
      </c>
      <c r="N14502" s="38">
        <f>IF(AND(Colin!$G14502=$B$2,Colin!$H14502=$C$3),Colin!$I14502,)</f>
        <v>0</v>
      </c>
      <c r="O14502" s="38">
        <f>IF(AND(Colin!$G14502=$B$2,Colin!$H14502&lt;=$C$3),Colin!$I14502,)</f>
        <v>0</v>
      </c>
      <c r="P14502" s="38">
        <f>IF(Colin!$G14502&lt;$B$2,Colin!$I14502,0)</f>
        <v>0</v>
      </c>
      <c r="Q14502" s="38">
        <f>IF(Colin!$G14502&lt;$B$1,Colin!$I14502,0)</f>
        <v>0</v>
      </c>
    </row>
    <row r="14503" spans="12:17" x14ac:dyDescent="0.25">
      <c r="L14503" s="38">
        <f>IF(AND(Colin!$G14503=$B$1,Colin!$H14503=$C$3),Colin!$I14503,)</f>
        <v>0</v>
      </c>
      <c r="M14503" s="38">
        <f>IF(AND(Colin!$G14503=$B$1,Colin!$H14503&lt;=$C$3),Colin!$I14503,)</f>
        <v>0</v>
      </c>
      <c r="N14503" s="38">
        <f>IF(AND(Colin!$G14503=$B$2,Colin!$H14503=$C$3),Colin!$I14503,)</f>
        <v>0</v>
      </c>
      <c r="O14503" s="38">
        <f>IF(AND(Colin!$G14503=$B$2,Colin!$H14503&lt;=$C$3),Colin!$I14503,)</f>
        <v>0</v>
      </c>
      <c r="P14503" s="38">
        <f>IF(Colin!$G14503&lt;$B$2,Colin!$I14503,0)</f>
        <v>0</v>
      </c>
      <c r="Q14503" s="38">
        <f>IF(Colin!$G14503&lt;$B$1,Colin!$I14503,0)</f>
        <v>0</v>
      </c>
    </row>
    <row r="14504" spans="12:17" x14ac:dyDescent="0.25">
      <c r="L14504" s="38">
        <f>IF(AND(Colin!$G14504=$B$1,Colin!$H14504=$C$3),Colin!$I14504,)</f>
        <v>0</v>
      </c>
      <c r="M14504" s="38">
        <f>IF(AND(Colin!$G14504=$B$1,Colin!$H14504&lt;=$C$3),Colin!$I14504,)</f>
        <v>0</v>
      </c>
      <c r="N14504" s="38">
        <f>IF(AND(Colin!$G14504=$B$2,Colin!$H14504=$C$3),Colin!$I14504,)</f>
        <v>0</v>
      </c>
      <c r="O14504" s="38">
        <f>IF(AND(Colin!$G14504=$B$2,Colin!$H14504&lt;=$C$3),Colin!$I14504,)</f>
        <v>0</v>
      </c>
      <c r="P14504" s="38">
        <f>IF(Colin!$G14504&lt;$B$2,Colin!$I14504,0)</f>
        <v>0</v>
      </c>
      <c r="Q14504" s="38">
        <f>IF(Colin!$G14504&lt;$B$1,Colin!$I14504,0)</f>
        <v>0</v>
      </c>
    </row>
    <row r="14505" spans="12:17" x14ac:dyDescent="0.25">
      <c r="L14505" s="38">
        <f>IF(AND(Colin!$G14505=$B$1,Colin!$H14505=$C$3),Colin!$I14505,)</f>
        <v>0</v>
      </c>
      <c r="M14505" s="38">
        <f>IF(AND(Colin!$G14505=$B$1,Colin!$H14505&lt;=$C$3),Colin!$I14505,)</f>
        <v>0</v>
      </c>
      <c r="N14505" s="38">
        <f>IF(AND(Colin!$G14505=$B$2,Colin!$H14505=$C$3),Colin!$I14505,)</f>
        <v>0</v>
      </c>
      <c r="O14505" s="38">
        <f>IF(AND(Colin!$G14505=$B$2,Colin!$H14505&lt;=$C$3),Colin!$I14505,)</f>
        <v>0</v>
      </c>
      <c r="P14505" s="38">
        <f>IF(Colin!$G14505&lt;$B$2,Colin!$I14505,0)</f>
        <v>0</v>
      </c>
      <c r="Q14505" s="38">
        <f>IF(Colin!$G14505&lt;$B$1,Colin!$I14505,0)</f>
        <v>0</v>
      </c>
    </row>
    <row r="14506" spans="12:17" x14ac:dyDescent="0.25">
      <c r="L14506" s="38">
        <f>IF(AND(Colin!$G14506=$B$1,Colin!$H14506=$C$3),Colin!$I14506,)</f>
        <v>0</v>
      </c>
      <c r="M14506" s="38">
        <f>IF(AND(Colin!$G14506=$B$1,Colin!$H14506&lt;=$C$3),Colin!$I14506,)</f>
        <v>0</v>
      </c>
      <c r="N14506" s="38">
        <f>IF(AND(Colin!$G14506=$B$2,Colin!$H14506=$C$3),Colin!$I14506,)</f>
        <v>0</v>
      </c>
      <c r="O14506" s="38">
        <f>IF(AND(Colin!$G14506=$B$2,Colin!$H14506&lt;=$C$3),Colin!$I14506,)</f>
        <v>0</v>
      </c>
      <c r="P14506" s="38">
        <f>IF(Colin!$G14506&lt;$B$2,Colin!$I14506,0)</f>
        <v>0</v>
      </c>
      <c r="Q14506" s="38">
        <f>IF(Colin!$G14506&lt;$B$1,Colin!$I14506,0)</f>
        <v>0</v>
      </c>
    </row>
    <row r="14507" spans="12:17" x14ac:dyDescent="0.25">
      <c r="L14507" s="38">
        <f>IF(AND(Colin!$G14507=$B$1,Colin!$H14507=$C$3),Colin!$I14507,)</f>
        <v>0</v>
      </c>
      <c r="M14507" s="38">
        <f>IF(AND(Colin!$G14507=$B$1,Colin!$H14507&lt;=$C$3),Colin!$I14507,)</f>
        <v>0</v>
      </c>
      <c r="N14507" s="38">
        <f>IF(AND(Colin!$G14507=$B$2,Colin!$H14507=$C$3),Colin!$I14507,)</f>
        <v>0</v>
      </c>
      <c r="O14507" s="38">
        <f>IF(AND(Colin!$G14507=$B$2,Colin!$H14507&lt;=$C$3),Colin!$I14507,)</f>
        <v>0</v>
      </c>
      <c r="P14507" s="38">
        <f>IF(Colin!$G14507&lt;$B$2,Colin!$I14507,0)</f>
        <v>0</v>
      </c>
      <c r="Q14507" s="38">
        <f>IF(Colin!$G14507&lt;$B$1,Colin!$I14507,0)</f>
        <v>0</v>
      </c>
    </row>
    <row r="14508" spans="12:17" x14ac:dyDescent="0.25">
      <c r="L14508" s="38">
        <f>IF(AND(Colin!$G14508=$B$1,Colin!$H14508=$C$3),Colin!$I14508,)</f>
        <v>0</v>
      </c>
      <c r="M14508" s="38">
        <f>IF(AND(Colin!$G14508=$B$1,Colin!$H14508&lt;=$C$3),Colin!$I14508,)</f>
        <v>0</v>
      </c>
      <c r="N14508" s="38">
        <f>IF(AND(Colin!$G14508=$B$2,Colin!$H14508=$C$3),Colin!$I14508,)</f>
        <v>0</v>
      </c>
      <c r="O14508" s="38">
        <f>IF(AND(Colin!$G14508=$B$2,Colin!$H14508&lt;=$C$3),Colin!$I14508,)</f>
        <v>0</v>
      </c>
      <c r="P14508" s="38">
        <f>IF(Colin!$G14508&lt;$B$2,Colin!$I14508,0)</f>
        <v>0</v>
      </c>
      <c r="Q14508" s="38">
        <f>IF(Colin!$G14508&lt;$B$1,Colin!$I14508,0)</f>
        <v>0</v>
      </c>
    </row>
    <row r="14509" spans="12:17" x14ac:dyDescent="0.25">
      <c r="L14509" s="38">
        <f>IF(AND(Colin!$G14509=$B$1,Colin!$H14509=$C$3),Colin!$I14509,)</f>
        <v>0</v>
      </c>
      <c r="M14509" s="38">
        <f>IF(AND(Colin!$G14509=$B$1,Colin!$H14509&lt;=$C$3),Colin!$I14509,)</f>
        <v>0</v>
      </c>
      <c r="N14509" s="38">
        <f>IF(AND(Colin!$G14509=$B$2,Colin!$H14509=$C$3),Colin!$I14509,)</f>
        <v>0</v>
      </c>
      <c r="O14509" s="38">
        <f>IF(AND(Colin!$G14509=$B$2,Colin!$H14509&lt;=$C$3),Colin!$I14509,)</f>
        <v>0</v>
      </c>
      <c r="P14509" s="38">
        <f>IF(Colin!$G14509&lt;$B$2,Colin!$I14509,0)</f>
        <v>0</v>
      </c>
      <c r="Q14509" s="38">
        <f>IF(Colin!$G14509&lt;$B$1,Colin!$I14509,0)</f>
        <v>0</v>
      </c>
    </row>
    <row r="14510" spans="12:17" x14ac:dyDescent="0.25">
      <c r="L14510" s="38">
        <f>IF(AND(Colin!$G14510=$B$1,Colin!$H14510=$C$3),Colin!$I14510,)</f>
        <v>0</v>
      </c>
      <c r="M14510" s="38">
        <f>IF(AND(Colin!$G14510=$B$1,Colin!$H14510&lt;=$C$3),Colin!$I14510,)</f>
        <v>0</v>
      </c>
      <c r="N14510" s="38">
        <f>IF(AND(Colin!$G14510=$B$2,Colin!$H14510=$C$3),Colin!$I14510,)</f>
        <v>0</v>
      </c>
      <c r="O14510" s="38">
        <f>IF(AND(Colin!$G14510=$B$2,Colin!$H14510&lt;=$C$3),Colin!$I14510,)</f>
        <v>0</v>
      </c>
      <c r="P14510" s="38">
        <f>IF(Colin!$G14510&lt;$B$2,Colin!$I14510,0)</f>
        <v>0</v>
      </c>
      <c r="Q14510" s="38">
        <f>IF(Colin!$G14510&lt;$B$1,Colin!$I14510,0)</f>
        <v>0</v>
      </c>
    </row>
    <row r="14511" spans="12:17" x14ac:dyDescent="0.25">
      <c r="L14511" s="38">
        <f>IF(AND(Colin!$G14511=$B$1,Colin!$H14511=$C$3),Colin!$I14511,)</f>
        <v>0</v>
      </c>
      <c r="M14511" s="38">
        <f>IF(AND(Colin!$G14511=$B$1,Colin!$H14511&lt;=$C$3),Colin!$I14511,)</f>
        <v>0</v>
      </c>
      <c r="N14511" s="38">
        <f>IF(AND(Colin!$G14511=$B$2,Colin!$H14511=$C$3),Colin!$I14511,)</f>
        <v>0</v>
      </c>
      <c r="O14511" s="38">
        <f>IF(AND(Colin!$G14511=$B$2,Colin!$H14511&lt;=$C$3),Colin!$I14511,)</f>
        <v>0</v>
      </c>
      <c r="P14511" s="38">
        <f>IF(Colin!$G14511&lt;$B$2,Colin!$I14511,0)</f>
        <v>0</v>
      </c>
      <c r="Q14511" s="38">
        <f>IF(Colin!$G14511&lt;$B$1,Colin!$I14511,0)</f>
        <v>0</v>
      </c>
    </row>
    <row r="14512" spans="12:17" x14ac:dyDescent="0.25">
      <c r="L14512" s="38">
        <f>IF(AND(Colin!$G14512=$B$1,Colin!$H14512=$C$3),Colin!$I14512,)</f>
        <v>0</v>
      </c>
      <c r="M14512" s="38">
        <f>IF(AND(Colin!$G14512=$B$1,Colin!$H14512&lt;=$C$3),Colin!$I14512,)</f>
        <v>0</v>
      </c>
      <c r="N14512" s="38">
        <f>IF(AND(Colin!$G14512=$B$2,Colin!$H14512=$C$3),Colin!$I14512,)</f>
        <v>0</v>
      </c>
      <c r="O14512" s="38">
        <f>IF(AND(Colin!$G14512=$B$2,Colin!$H14512&lt;=$C$3),Colin!$I14512,)</f>
        <v>0</v>
      </c>
      <c r="P14512" s="38">
        <f>IF(Colin!$G14512&lt;$B$2,Colin!$I14512,0)</f>
        <v>0</v>
      </c>
      <c r="Q14512" s="38">
        <f>IF(Colin!$G14512&lt;$B$1,Colin!$I14512,0)</f>
        <v>0</v>
      </c>
    </row>
    <row r="14513" spans="12:17" x14ac:dyDescent="0.25">
      <c r="L14513" s="38">
        <f>IF(AND(Colin!$G14513=$B$1,Colin!$H14513=$C$3),Colin!$I14513,)</f>
        <v>0</v>
      </c>
      <c r="M14513" s="38">
        <f>IF(AND(Colin!$G14513=$B$1,Colin!$H14513&lt;=$C$3),Colin!$I14513,)</f>
        <v>0</v>
      </c>
      <c r="N14513" s="38">
        <f>IF(AND(Colin!$G14513=$B$2,Colin!$H14513=$C$3),Colin!$I14513,)</f>
        <v>0</v>
      </c>
      <c r="O14513" s="38">
        <f>IF(AND(Colin!$G14513=$B$2,Colin!$H14513&lt;=$C$3),Colin!$I14513,)</f>
        <v>0</v>
      </c>
      <c r="P14513" s="38">
        <f>IF(Colin!$G14513&lt;$B$2,Colin!$I14513,0)</f>
        <v>0</v>
      </c>
      <c r="Q14513" s="38">
        <f>IF(Colin!$G14513&lt;$B$1,Colin!$I14513,0)</f>
        <v>0</v>
      </c>
    </row>
    <row r="14514" spans="12:17" x14ac:dyDescent="0.25">
      <c r="L14514" s="38">
        <f>IF(AND(Colin!$G14514=$B$1,Colin!$H14514=$C$3),Colin!$I14514,)</f>
        <v>0</v>
      </c>
      <c r="M14514" s="38">
        <f>IF(AND(Colin!$G14514=$B$1,Colin!$H14514&lt;=$C$3),Colin!$I14514,)</f>
        <v>0</v>
      </c>
      <c r="N14514" s="38">
        <f>IF(AND(Colin!$G14514=$B$2,Colin!$H14514=$C$3),Colin!$I14514,)</f>
        <v>0</v>
      </c>
      <c r="O14514" s="38">
        <f>IF(AND(Colin!$G14514=$B$2,Colin!$H14514&lt;=$C$3),Colin!$I14514,)</f>
        <v>0</v>
      </c>
      <c r="P14514" s="38">
        <f>IF(Colin!$G14514&lt;$B$2,Colin!$I14514,0)</f>
        <v>0</v>
      </c>
      <c r="Q14514" s="38">
        <f>IF(Colin!$G14514&lt;$B$1,Colin!$I14514,0)</f>
        <v>0</v>
      </c>
    </row>
    <row r="14515" spans="12:17" x14ac:dyDescent="0.25">
      <c r="L14515" s="38">
        <f>IF(AND(Colin!$G14515=$B$1,Colin!$H14515=$C$3),Colin!$I14515,)</f>
        <v>0</v>
      </c>
      <c r="M14515" s="38">
        <f>IF(AND(Colin!$G14515=$B$1,Colin!$H14515&lt;=$C$3),Colin!$I14515,)</f>
        <v>0</v>
      </c>
      <c r="N14515" s="38">
        <f>IF(AND(Colin!$G14515=$B$2,Colin!$H14515=$C$3),Colin!$I14515,)</f>
        <v>0</v>
      </c>
      <c r="O14515" s="38">
        <f>IF(AND(Colin!$G14515=$B$2,Colin!$H14515&lt;=$C$3),Colin!$I14515,)</f>
        <v>0</v>
      </c>
      <c r="P14515" s="38">
        <f>IF(Colin!$G14515&lt;$B$2,Colin!$I14515,0)</f>
        <v>0</v>
      </c>
      <c r="Q14515" s="38">
        <f>IF(Colin!$G14515&lt;$B$1,Colin!$I14515,0)</f>
        <v>0</v>
      </c>
    </row>
    <row r="14516" spans="12:17" x14ac:dyDescent="0.25">
      <c r="L14516" s="38">
        <f>IF(AND(Colin!$G14516=$B$1,Colin!$H14516=$C$3),Colin!$I14516,)</f>
        <v>0</v>
      </c>
      <c r="M14516" s="38">
        <f>IF(AND(Colin!$G14516=$B$1,Colin!$H14516&lt;=$C$3),Colin!$I14516,)</f>
        <v>0</v>
      </c>
      <c r="N14516" s="38">
        <f>IF(AND(Colin!$G14516=$B$2,Colin!$H14516=$C$3),Colin!$I14516,)</f>
        <v>0</v>
      </c>
      <c r="O14516" s="38">
        <f>IF(AND(Colin!$G14516=$B$2,Colin!$H14516&lt;=$C$3),Colin!$I14516,)</f>
        <v>0</v>
      </c>
      <c r="P14516" s="38">
        <f>IF(Colin!$G14516&lt;$B$2,Colin!$I14516,0)</f>
        <v>0</v>
      </c>
      <c r="Q14516" s="38">
        <f>IF(Colin!$G14516&lt;$B$1,Colin!$I14516,0)</f>
        <v>0</v>
      </c>
    </row>
    <row r="14517" spans="12:17" x14ac:dyDescent="0.25">
      <c r="L14517" s="38">
        <f>IF(AND(Colin!$G14517=$B$1,Colin!$H14517=$C$3),Colin!$I14517,)</f>
        <v>0</v>
      </c>
      <c r="M14517" s="38">
        <f>IF(AND(Colin!$G14517=$B$1,Colin!$H14517&lt;=$C$3),Colin!$I14517,)</f>
        <v>0</v>
      </c>
      <c r="N14517" s="38">
        <f>IF(AND(Colin!$G14517=$B$2,Colin!$H14517=$C$3),Colin!$I14517,)</f>
        <v>0</v>
      </c>
      <c r="O14517" s="38">
        <f>IF(AND(Colin!$G14517=$B$2,Colin!$H14517&lt;=$C$3),Colin!$I14517,)</f>
        <v>0</v>
      </c>
      <c r="P14517" s="38">
        <f>IF(Colin!$G14517&lt;$B$2,Colin!$I14517,0)</f>
        <v>0</v>
      </c>
      <c r="Q14517" s="38">
        <f>IF(Colin!$G14517&lt;$B$1,Colin!$I14517,0)</f>
        <v>0</v>
      </c>
    </row>
    <row r="14518" spans="12:17" x14ac:dyDescent="0.25">
      <c r="L14518" s="38">
        <f>IF(AND(Colin!$G14518=$B$1,Colin!$H14518=$C$3),Colin!$I14518,)</f>
        <v>0</v>
      </c>
      <c r="M14518" s="38">
        <f>IF(AND(Colin!$G14518=$B$1,Colin!$H14518&lt;=$C$3),Colin!$I14518,)</f>
        <v>0</v>
      </c>
      <c r="N14518" s="38">
        <f>IF(AND(Colin!$G14518=$B$2,Colin!$H14518=$C$3),Colin!$I14518,)</f>
        <v>0</v>
      </c>
      <c r="O14518" s="38">
        <f>IF(AND(Colin!$G14518=$B$2,Colin!$H14518&lt;=$C$3),Colin!$I14518,)</f>
        <v>0</v>
      </c>
      <c r="P14518" s="38">
        <f>IF(Colin!$G14518&lt;$B$2,Colin!$I14518,0)</f>
        <v>0</v>
      </c>
      <c r="Q14518" s="38">
        <f>IF(Colin!$G14518&lt;$B$1,Colin!$I14518,0)</f>
        <v>0</v>
      </c>
    </row>
    <row r="14519" spans="12:17" x14ac:dyDescent="0.25">
      <c r="L14519" s="38">
        <f>IF(AND(Colin!$G14519=$B$1,Colin!$H14519=$C$3),Colin!$I14519,)</f>
        <v>0</v>
      </c>
      <c r="M14519" s="38">
        <f>IF(AND(Colin!$G14519=$B$1,Colin!$H14519&lt;=$C$3),Colin!$I14519,)</f>
        <v>0</v>
      </c>
      <c r="N14519" s="38">
        <f>IF(AND(Colin!$G14519=$B$2,Colin!$H14519=$C$3),Colin!$I14519,)</f>
        <v>0</v>
      </c>
      <c r="O14519" s="38">
        <f>IF(AND(Colin!$G14519=$B$2,Colin!$H14519&lt;=$C$3),Colin!$I14519,)</f>
        <v>0</v>
      </c>
      <c r="P14519" s="38">
        <f>IF(Colin!$G14519&lt;$B$2,Colin!$I14519,0)</f>
        <v>0</v>
      </c>
      <c r="Q14519" s="38">
        <f>IF(Colin!$G14519&lt;$B$1,Colin!$I14519,0)</f>
        <v>0</v>
      </c>
    </row>
    <row r="14520" spans="12:17" x14ac:dyDescent="0.25">
      <c r="L14520" s="38">
        <f>IF(AND(Colin!$G14520=$B$1,Colin!$H14520=$C$3),Colin!$I14520,)</f>
        <v>0</v>
      </c>
      <c r="M14520" s="38">
        <f>IF(AND(Colin!$G14520=$B$1,Colin!$H14520&lt;=$C$3),Colin!$I14520,)</f>
        <v>0</v>
      </c>
      <c r="N14520" s="38">
        <f>IF(AND(Colin!$G14520=$B$2,Colin!$H14520=$C$3),Colin!$I14520,)</f>
        <v>0</v>
      </c>
      <c r="O14520" s="38">
        <f>IF(AND(Colin!$G14520=$B$2,Colin!$H14520&lt;=$C$3),Colin!$I14520,)</f>
        <v>0</v>
      </c>
      <c r="P14520" s="38">
        <f>IF(Colin!$G14520&lt;$B$2,Colin!$I14520,0)</f>
        <v>0</v>
      </c>
      <c r="Q14520" s="38">
        <f>IF(Colin!$G14520&lt;$B$1,Colin!$I14520,0)</f>
        <v>0</v>
      </c>
    </row>
    <row r="14521" spans="12:17" x14ac:dyDescent="0.25">
      <c r="L14521" s="38">
        <f>IF(AND(Colin!$G14521=$B$1,Colin!$H14521=$C$3),Colin!$I14521,)</f>
        <v>0</v>
      </c>
      <c r="M14521" s="38">
        <f>IF(AND(Colin!$G14521=$B$1,Colin!$H14521&lt;=$C$3),Colin!$I14521,)</f>
        <v>0</v>
      </c>
      <c r="N14521" s="38">
        <f>IF(AND(Colin!$G14521=$B$2,Colin!$H14521=$C$3),Colin!$I14521,)</f>
        <v>0</v>
      </c>
      <c r="O14521" s="38">
        <f>IF(AND(Colin!$G14521=$B$2,Colin!$H14521&lt;=$C$3),Colin!$I14521,)</f>
        <v>0</v>
      </c>
      <c r="P14521" s="38">
        <f>IF(Colin!$G14521&lt;$B$2,Colin!$I14521,0)</f>
        <v>0</v>
      </c>
      <c r="Q14521" s="38">
        <f>IF(Colin!$G14521&lt;$B$1,Colin!$I14521,0)</f>
        <v>0</v>
      </c>
    </row>
    <row r="14522" spans="12:17" x14ac:dyDescent="0.25">
      <c r="L14522" s="38">
        <f>IF(AND(Colin!$G14522=$B$1,Colin!$H14522=$C$3),Colin!$I14522,)</f>
        <v>0</v>
      </c>
      <c r="M14522" s="38">
        <f>IF(AND(Colin!$G14522=$B$1,Colin!$H14522&lt;=$C$3),Colin!$I14522,)</f>
        <v>0</v>
      </c>
      <c r="N14522" s="38">
        <f>IF(AND(Colin!$G14522=$B$2,Colin!$H14522=$C$3),Colin!$I14522,)</f>
        <v>0</v>
      </c>
      <c r="O14522" s="38">
        <f>IF(AND(Colin!$G14522=$B$2,Colin!$H14522&lt;=$C$3),Colin!$I14522,)</f>
        <v>0</v>
      </c>
      <c r="P14522" s="38">
        <f>IF(Colin!$G14522&lt;$B$2,Colin!$I14522,0)</f>
        <v>0</v>
      </c>
      <c r="Q14522" s="38">
        <f>IF(Colin!$G14522&lt;$B$1,Colin!$I14522,0)</f>
        <v>0</v>
      </c>
    </row>
    <row r="14523" spans="12:17" x14ac:dyDescent="0.25">
      <c r="L14523" s="38">
        <f>IF(AND(Colin!$G14523=$B$1,Colin!$H14523=$C$3),Colin!$I14523,)</f>
        <v>0</v>
      </c>
      <c r="M14523" s="38">
        <f>IF(AND(Colin!$G14523=$B$1,Colin!$H14523&lt;=$C$3),Colin!$I14523,)</f>
        <v>0</v>
      </c>
      <c r="N14523" s="38">
        <f>IF(AND(Colin!$G14523=$B$2,Colin!$H14523=$C$3),Colin!$I14523,)</f>
        <v>0</v>
      </c>
      <c r="O14523" s="38">
        <f>IF(AND(Colin!$G14523=$B$2,Colin!$H14523&lt;=$C$3),Colin!$I14523,)</f>
        <v>0</v>
      </c>
      <c r="P14523" s="38">
        <f>IF(Colin!$G14523&lt;$B$2,Colin!$I14523,0)</f>
        <v>0</v>
      </c>
      <c r="Q14523" s="38">
        <f>IF(Colin!$G14523&lt;$B$1,Colin!$I14523,0)</f>
        <v>0</v>
      </c>
    </row>
    <row r="14524" spans="12:17" x14ac:dyDescent="0.25">
      <c r="L14524" s="38">
        <f>IF(AND(Colin!$G14524=$B$1,Colin!$H14524=$C$3),Colin!$I14524,)</f>
        <v>0</v>
      </c>
      <c r="M14524" s="38">
        <f>IF(AND(Colin!$G14524=$B$1,Colin!$H14524&lt;=$C$3),Colin!$I14524,)</f>
        <v>0</v>
      </c>
      <c r="N14524" s="38">
        <f>IF(AND(Colin!$G14524=$B$2,Colin!$H14524=$C$3),Colin!$I14524,)</f>
        <v>0</v>
      </c>
      <c r="O14524" s="38">
        <f>IF(AND(Colin!$G14524=$B$2,Colin!$H14524&lt;=$C$3),Colin!$I14524,)</f>
        <v>0</v>
      </c>
      <c r="P14524" s="38">
        <f>IF(Colin!$G14524&lt;$B$2,Colin!$I14524,0)</f>
        <v>0</v>
      </c>
      <c r="Q14524" s="38">
        <f>IF(Colin!$G14524&lt;$B$1,Colin!$I14524,0)</f>
        <v>0</v>
      </c>
    </row>
    <row r="14525" spans="12:17" x14ac:dyDescent="0.25">
      <c r="L14525" s="38">
        <f>IF(AND(Colin!$G14525=$B$1,Colin!$H14525=$C$3),Colin!$I14525,)</f>
        <v>0</v>
      </c>
      <c r="M14525" s="38">
        <f>IF(AND(Colin!$G14525=$B$1,Colin!$H14525&lt;=$C$3),Colin!$I14525,)</f>
        <v>0</v>
      </c>
      <c r="N14525" s="38">
        <f>IF(AND(Colin!$G14525=$B$2,Colin!$H14525=$C$3),Colin!$I14525,)</f>
        <v>0</v>
      </c>
      <c r="O14525" s="38">
        <f>IF(AND(Colin!$G14525=$B$2,Colin!$H14525&lt;=$C$3),Colin!$I14525,)</f>
        <v>0</v>
      </c>
      <c r="P14525" s="38">
        <f>IF(Colin!$G14525&lt;$B$2,Colin!$I14525,0)</f>
        <v>0</v>
      </c>
      <c r="Q14525" s="38">
        <f>IF(Colin!$G14525&lt;$B$1,Colin!$I14525,0)</f>
        <v>0</v>
      </c>
    </row>
    <row r="14526" spans="12:17" x14ac:dyDescent="0.25">
      <c r="L14526" s="38">
        <f>IF(AND(Colin!$G14526=$B$1,Colin!$H14526=$C$3),Colin!$I14526,)</f>
        <v>0</v>
      </c>
      <c r="M14526" s="38">
        <f>IF(AND(Colin!$G14526=$B$1,Colin!$H14526&lt;=$C$3),Colin!$I14526,)</f>
        <v>0</v>
      </c>
      <c r="N14526" s="38">
        <f>IF(AND(Colin!$G14526=$B$2,Colin!$H14526=$C$3),Colin!$I14526,)</f>
        <v>0</v>
      </c>
      <c r="O14526" s="38">
        <f>IF(AND(Colin!$G14526=$B$2,Colin!$H14526&lt;=$C$3),Colin!$I14526,)</f>
        <v>0</v>
      </c>
      <c r="P14526" s="38">
        <f>IF(Colin!$G14526&lt;$B$2,Colin!$I14526,0)</f>
        <v>0</v>
      </c>
      <c r="Q14526" s="38">
        <f>IF(Colin!$G14526&lt;$B$1,Colin!$I14526,0)</f>
        <v>0</v>
      </c>
    </row>
    <row r="14527" spans="12:17" x14ac:dyDescent="0.25">
      <c r="L14527" s="38">
        <f>IF(AND(Colin!$G14527=$B$1,Colin!$H14527=$C$3),Colin!$I14527,)</f>
        <v>0</v>
      </c>
      <c r="M14527" s="38">
        <f>IF(AND(Colin!$G14527=$B$1,Colin!$H14527&lt;=$C$3),Colin!$I14527,)</f>
        <v>0</v>
      </c>
      <c r="N14527" s="38">
        <f>IF(AND(Colin!$G14527=$B$2,Colin!$H14527=$C$3),Colin!$I14527,)</f>
        <v>0</v>
      </c>
      <c r="O14527" s="38">
        <f>IF(AND(Colin!$G14527=$B$2,Colin!$H14527&lt;=$C$3),Colin!$I14527,)</f>
        <v>0</v>
      </c>
      <c r="P14527" s="38">
        <f>IF(Colin!$G14527&lt;$B$2,Colin!$I14527,0)</f>
        <v>0</v>
      </c>
      <c r="Q14527" s="38">
        <f>IF(Colin!$G14527&lt;$B$1,Colin!$I14527,0)</f>
        <v>0</v>
      </c>
    </row>
    <row r="14528" spans="12:17" x14ac:dyDescent="0.25">
      <c r="L14528" s="38">
        <f>IF(AND(Colin!$G14528=$B$1,Colin!$H14528=$C$3),Colin!$I14528,)</f>
        <v>0</v>
      </c>
      <c r="M14528" s="38">
        <f>IF(AND(Colin!$G14528=$B$1,Colin!$H14528&lt;=$C$3),Colin!$I14528,)</f>
        <v>0</v>
      </c>
      <c r="N14528" s="38">
        <f>IF(AND(Colin!$G14528=$B$2,Colin!$H14528=$C$3),Colin!$I14528,)</f>
        <v>0</v>
      </c>
      <c r="O14528" s="38">
        <f>IF(AND(Colin!$G14528=$B$2,Colin!$H14528&lt;=$C$3),Colin!$I14528,)</f>
        <v>0</v>
      </c>
      <c r="P14528" s="38">
        <f>IF(Colin!$G14528&lt;$B$2,Colin!$I14528,0)</f>
        <v>0</v>
      </c>
      <c r="Q14528" s="38">
        <f>IF(Colin!$G14528&lt;$B$1,Colin!$I14528,0)</f>
        <v>0</v>
      </c>
    </row>
    <row r="14529" spans="12:17" x14ac:dyDescent="0.25">
      <c r="L14529" s="38">
        <f>IF(AND(Colin!$G14529=$B$1,Colin!$H14529=$C$3),Colin!$I14529,)</f>
        <v>0</v>
      </c>
      <c r="M14529" s="38">
        <f>IF(AND(Colin!$G14529=$B$1,Colin!$H14529&lt;=$C$3),Colin!$I14529,)</f>
        <v>0</v>
      </c>
      <c r="N14529" s="38">
        <f>IF(AND(Colin!$G14529=$B$2,Colin!$H14529=$C$3),Colin!$I14529,)</f>
        <v>0</v>
      </c>
      <c r="O14529" s="38">
        <f>IF(AND(Colin!$G14529=$B$2,Colin!$H14529&lt;=$C$3),Colin!$I14529,)</f>
        <v>0</v>
      </c>
      <c r="P14529" s="38">
        <f>IF(Colin!$G14529&lt;$B$2,Colin!$I14529,0)</f>
        <v>0</v>
      </c>
      <c r="Q14529" s="38">
        <f>IF(Colin!$G14529&lt;$B$1,Colin!$I14529,0)</f>
        <v>0</v>
      </c>
    </row>
    <row r="14530" spans="12:17" x14ac:dyDescent="0.25">
      <c r="L14530" s="38">
        <f>IF(AND(Colin!$G14530=$B$1,Colin!$H14530=$C$3),Colin!$I14530,)</f>
        <v>0</v>
      </c>
      <c r="M14530" s="38">
        <f>IF(AND(Colin!$G14530=$B$1,Colin!$H14530&lt;=$C$3),Colin!$I14530,)</f>
        <v>0</v>
      </c>
      <c r="N14530" s="38">
        <f>IF(AND(Colin!$G14530=$B$2,Colin!$H14530=$C$3),Colin!$I14530,)</f>
        <v>0</v>
      </c>
      <c r="O14530" s="38">
        <f>IF(AND(Colin!$G14530=$B$2,Colin!$H14530&lt;=$C$3),Colin!$I14530,)</f>
        <v>0</v>
      </c>
      <c r="P14530" s="38">
        <f>IF(Colin!$G14530&lt;$B$2,Colin!$I14530,0)</f>
        <v>0</v>
      </c>
      <c r="Q14530" s="38">
        <f>IF(Colin!$G14530&lt;$B$1,Colin!$I14530,0)</f>
        <v>0</v>
      </c>
    </row>
    <row r="14531" spans="12:17" x14ac:dyDescent="0.25">
      <c r="L14531" s="38">
        <f>IF(AND(Colin!$G14531=$B$1,Colin!$H14531=$C$3),Colin!$I14531,)</f>
        <v>0</v>
      </c>
      <c r="M14531" s="38">
        <f>IF(AND(Colin!$G14531=$B$1,Colin!$H14531&lt;=$C$3),Colin!$I14531,)</f>
        <v>0</v>
      </c>
      <c r="N14531" s="38">
        <f>IF(AND(Colin!$G14531=$B$2,Colin!$H14531=$C$3),Colin!$I14531,)</f>
        <v>0</v>
      </c>
      <c r="O14531" s="38">
        <f>IF(AND(Colin!$G14531=$B$2,Colin!$H14531&lt;=$C$3),Colin!$I14531,)</f>
        <v>0</v>
      </c>
      <c r="P14531" s="38">
        <f>IF(Colin!$G14531&lt;$B$2,Colin!$I14531,0)</f>
        <v>0</v>
      </c>
      <c r="Q14531" s="38">
        <f>IF(Colin!$G14531&lt;$B$1,Colin!$I14531,0)</f>
        <v>0</v>
      </c>
    </row>
    <row r="14532" spans="12:17" x14ac:dyDescent="0.25">
      <c r="L14532" s="38">
        <f>IF(AND(Colin!$G14532=$B$1,Colin!$H14532=$C$3),Colin!$I14532,)</f>
        <v>0</v>
      </c>
      <c r="M14532" s="38">
        <f>IF(AND(Colin!$G14532=$B$1,Colin!$H14532&lt;=$C$3),Colin!$I14532,)</f>
        <v>0</v>
      </c>
      <c r="N14532" s="38">
        <f>IF(AND(Colin!$G14532=$B$2,Colin!$H14532=$C$3),Colin!$I14532,)</f>
        <v>0</v>
      </c>
      <c r="O14532" s="38">
        <f>IF(AND(Colin!$G14532=$B$2,Colin!$H14532&lt;=$C$3),Colin!$I14532,)</f>
        <v>0</v>
      </c>
      <c r="P14532" s="38">
        <f>IF(Colin!$G14532&lt;$B$2,Colin!$I14532,0)</f>
        <v>0</v>
      </c>
      <c r="Q14532" s="38">
        <f>IF(Colin!$G14532&lt;$B$1,Colin!$I14532,0)</f>
        <v>0</v>
      </c>
    </row>
    <row r="14533" spans="12:17" x14ac:dyDescent="0.25">
      <c r="L14533" s="38">
        <f>IF(AND(Colin!$G14533=$B$1,Colin!$H14533=$C$3),Colin!$I14533,)</f>
        <v>0</v>
      </c>
      <c r="M14533" s="38">
        <f>IF(AND(Colin!$G14533=$B$1,Colin!$H14533&lt;=$C$3),Colin!$I14533,)</f>
        <v>0</v>
      </c>
      <c r="N14533" s="38">
        <f>IF(AND(Colin!$G14533=$B$2,Colin!$H14533=$C$3),Colin!$I14533,)</f>
        <v>0</v>
      </c>
      <c r="O14533" s="38">
        <f>IF(AND(Colin!$G14533=$B$2,Colin!$H14533&lt;=$C$3),Colin!$I14533,)</f>
        <v>0</v>
      </c>
      <c r="P14533" s="38">
        <f>IF(Colin!$G14533&lt;$B$2,Colin!$I14533,0)</f>
        <v>0</v>
      </c>
      <c r="Q14533" s="38">
        <f>IF(Colin!$G14533&lt;$B$1,Colin!$I14533,0)</f>
        <v>0</v>
      </c>
    </row>
    <row r="14534" spans="12:17" x14ac:dyDescent="0.25">
      <c r="L14534" s="38">
        <f>IF(AND(Colin!$G14534=$B$1,Colin!$H14534=$C$3),Colin!$I14534,)</f>
        <v>0</v>
      </c>
      <c r="M14534" s="38">
        <f>IF(AND(Colin!$G14534=$B$1,Colin!$H14534&lt;=$C$3),Colin!$I14534,)</f>
        <v>0</v>
      </c>
      <c r="N14534" s="38">
        <f>IF(AND(Colin!$G14534=$B$2,Colin!$H14534=$C$3),Colin!$I14534,)</f>
        <v>0</v>
      </c>
      <c r="O14534" s="38">
        <f>IF(AND(Colin!$G14534=$B$2,Colin!$H14534&lt;=$C$3),Colin!$I14534,)</f>
        <v>0</v>
      </c>
      <c r="P14534" s="38">
        <f>IF(Colin!$G14534&lt;$B$2,Colin!$I14534,0)</f>
        <v>0</v>
      </c>
      <c r="Q14534" s="38">
        <f>IF(Colin!$G14534&lt;$B$1,Colin!$I14534,0)</f>
        <v>0</v>
      </c>
    </row>
    <row r="14535" spans="12:17" x14ac:dyDescent="0.25">
      <c r="L14535" s="38">
        <f>IF(AND(Colin!$G14535=$B$1,Colin!$H14535=$C$3),Colin!$I14535,)</f>
        <v>0</v>
      </c>
      <c r="M14535" s="38">
        <f>IF(AND(Colin!$G14535=$B$1,Colin!$H14535&lt;=$C$3),Colin!$I14535,)</f>
        <v>0</v>
      </c>
      <c r="N14535" s="38">
        <f>IF(AND(Colin!$G14535=$B$2,Colin!$H14535=$C$3),Colin!$I14535,)</f>
        <v>0</v>
      </c>
      <c r="O14535" s="38">
        <f>IF(AND(Colin!$G14535=$B$2,Colin!$H14535&lt;=$C$3),Colin!$I14535,)</f>
        <v>0</v>
      </c>
      <c r="P14535" s="38">
        <f>IF(Colin!$G14535&lt;$B$2,Colin!$I14535,0)</f>
        <v>0</v>
      </c>
      <c r="Q14535" s="38">
        <f>IF(Colin!$G14535&lt;$B$1,Colin!$I14535,0)</f>
        <v>0</v>
      </c>
    </row>
    <row r="14536" spans="12:17" x14ac:dyDescent="0.25">
      <c r="L14536" s="38">
        <f>IF(AND(Colin!$G14536=$B$1,Colin!$H14536=$C$3),Colin!$I14536,)</f>
        <v>0</v>
      </c>
      <c r="M14536" s="38">
        <f>IF(AND(Colin!$G14536=$B$1,Colin!$H14536&lt;=$C$3),Colin!$I14536,)</f>
        <v>0</v>
      </c>
      <c r="N14536" s="38">
        <f>IF(AND(Colin!$G14536=$B$2,Colin!$H14536=$C$3),Colin!$I14536,)</f>
        <v>0</v>
      </c>
      <c r="O14536" s="38">
        <f>IF(AND(Colin!$G14536=$B$2,Colin!$H14536&lt;=$C$3),Colin!$I14536,)</f>
        <v>0</v>
      </c>
      <c r="P14536" s="38">
        <f>IF(Colin!$G14536&lt;$B$2,Colin!$I14536,0)</f>
        <v>0</v>
      </c>
      <c r="Q14536" s="38">
        <f>IF(Colin!$G14536&lt;$B$1,Colin!$I14536,0)</f>
        <v>0</v>
      </c>
    </row>
    <row r="14537" spans="12:17" x14ac:dyDescent="0.25">
      <c r="L14537" s="38">
        <f>IF(AND(Colin!$G14537=$B$1,Colin!$H14537=$C$3),Colin!$I14537,)</f>
        <v>0</v>
      </c>
      <c r="M14537" s="38">
        <f>IF(AND(Colin!$G14537=$B$1,Colin!$H14537&lt;=$C$3),Colin!$I14537,)</f>
        <v>0</v>
      </c>
      <c r="N14537" s="38">
        <f>IF(AND(Colin!$G14537=$B$2,Colin!$H14537=$C$3),Colin!$I14537,)</f>
        <v>0</v>
      </c>
      <c r="O14537" s="38">
        <f>IF(AND(Colin!$G14537=$B$2,Colin!$H14537&lt;=$C$3),Colin!$I14537,)</f>
        <v>0</v>
      </c>
      <c r="P14537" s="38">
        <f>IF(Colin!$G14537&lt;$B$2,Colin!$I14537,0)</f>
        <v>0</v>
      </c>
      <c r="Q14537" s="38">
        <f>IF(Colin!$G14537&lt;$B$1,Colin!$I14537,0)</f>
        <v>0</v>
      </c>
    </row>
    <row r="14538" spans="12:17" x14ac:dyDescent="0.25">
      <c r="L14538" s="38">
        <f>IF(AND(Colin!$G14538=$B$1,Colin!$H14538=$C$3),Colin!$I14538,)</f>
        <v>0</v>
      </c>
      <c r="M14538" s="38">
        <f>IF(AND(Colin!$G14538=$B$1,Colin!$H14538&lt;=$C$3),Colin!$I14538,)</f>
        <v>0</v>
      </c>
      <c r="N14538" s="38">
        <f>IF(AND(Colin!$G14538=$B$2,Colin!$H14538=$C$3),Colin!$I14538,)</f>
        <v>0</v>
      </c>
      <c r="O14538" s="38">
        <f>IF(AND(Colin!$G14538=$B$2,Colin!$H14538&lt;=$C$3),Colin!$I14538,)</f>
        <v>0</v>
      </c>
      <c r="P14538" s="38">
        <f>IF(Colin!$G14538&lt;$B$2,Colin!$I14538,0)</f>
        <v>0</v>
      </c>
      <c r="Q14538" s="38">
        <f>IF(Colin!$G14538&lt;$B$1,Colin!$I14538,0)</f>
        <v>0</v>
      </c>
    </row>
    <row r="14539" spans="12:17" x14ac:dyDescent="0.25">
      <c r="L14539" s="38">
        <f>IF(AND(Colin!$G14539=$B$1,Colin!$H14539=$C$3),Colin!$I14539,)</f>
        <v>0</v>
      </c>
      <c r="M14539" s="38">
        <f>IF(AND(Colin!$G14539=$B$1,Colin!$H14539&lt;=$C$3),Colin!$I14539,)</f>
        <v>0</v>
      </c>
      <c r="N14539" s="38">
        <f>IF(AND(Colin!$G14539=$B$2,Colin!$H14539=$C$3),Colin!$I14539,)</f>
        <v>0</v>
      </c>
      <c r="O14539" s="38">
        <f>IF(AND(Colin!$G14539=$B$2,Colin!$H14539&lt;=$C$3),Colin!$I14539,)</f>
        <v>0</v>
      </c>
      <c r="P14539" s="38">
        <f>IF(Colin!$G14539&lt;$B$2,Colin!$I14539,0)</f>
        <v>0</v>
      </c>
      <c r="Q14539" s="38">
        <f>IF(Colin!$G14539&lt;$B$1,Colin!$I14539,0)</f>
        <v>0</v>
      </c>
    </row>
    <row r="14540" spans="12:17" x14ac:dyDescent="0.25">
      <c r="L14540" s="38">
        <f>IF(AND(Colin!$G14540=$B$1,Colin!$H14540=$C$3),Colin!$I14540,)</f>
        <v>0</v>
      </c>
      <c r="M14540" s="38">
        <f>IF(AND(Colin!$G14540=$B$1,Colin!$H14540&lt;=$C$3),Colin!$I14540,)</f>
        <v>0</v>
      </c>
      <c r="N14540" s="38">
        <f>IF(AND(Colin!$G14540=$B$2,Colin!$H14540=$C$3),Colin!$I14540,)</f>
        <v>0</v>
      </c>
      <c r="O14540" s="38">
        <f>IF(AND(Colin!$G14540=$B$2,Colin!$H14540&lt;=$C$3),Colin!$I14540,)</f>
        <v>0</v>
      </c>
      <c r="P14540" s="38">
        <f>IF(Colin!$G14540&lt;$B$2,Colin!$I14540,0)</f>
        <v>0</v>
      </c>
      <c r="Q14540" s="38">
        <f>IF(Colin!$G14540&lt;$B$1,Colin!$I14540,0)</f>
        <v>0</v>
      </c>
    </row>
    <row r="14541" spans="12:17" x14ac:dyDescent="0.25">
      <c r="L14541" s="38">
        <f>IF(AND(Colin!$G14541=$B$1,Colin!$H14541=$C$3),Colin!$I14541,)</f>
        <v>0</v>
      </c>
      <c r="M14541" s="38">
        <f>IF(AND(Colin!$G14541=$B$1,Colin!$H14541&lt;=$C$3),Colin!$I14541,)</f>
        <v>0</v>
      </c>
      <c r="N14541" s="38">
        <f>IF(AND(Colin!$G14541=$B$2,Colin!$H14541=$C$3),Colin!$I14541,)</f>
        <v>0</v>
      </c>
      <c r="O14541" s="38">
        <f>IF(AND(Colin!$G14541=$B$2,Colin!$H14541&lt;=$C$3),Colin!$I14541,)</f>
        <v>0</v>
      </c>
      <c r="P14541" s="38">
        <f>IF(Colin!$G14541&lt;$B$2,Colin!$I14541,0)</f>
        <v>0</v>
      </c>
      <c r="Q14541" s="38">
        <f>IF(Colin!$G14541&lt;$B$1,Colin!$I14541,0)</f>
        <v>0</v>
      </c>
    </row>
    <row r="14542" spans="12:17" x14ac:dyDescent="0.25">
      <c r="L14542" s="38">
        <f>IF(AND(Colin!$G14542=$B$1,Colin!$H14542=$C$3),Colin!$I14542,)</f>
        <v>0</v>
      </c>
      <c r="M14542" s="38">
        <f>IF(AND(Colin!$G14542=$B$1,Colin!$H14542&lt;=$C$3),Colin!$I14542,)</f>
        <v>0</v>
      </c>
      <c r="N14542" s="38">
        <f>IF(AND(Colin!$G14542=$B$2,Colin!$H14542=$C$3),Colin!$I14542,)</f>
        <v>0</v>
      </c>
      <c r="O14542" s="38">
        <f>IF(AND(Colin!$G14542=$B$2,Colin!$H14542&lt;=$C$3),Colin!$I14542,)</f>
        <v>0</v>
      </c>
      <c r="P14542" s="38">
        <f>IF(Colin!$G14542&lt;$B$2,Colin!$I14542,0)</f>
        <v>0</v>
      </c>
      <c r="Q14542" s="38">
        <f>IF(Colin!$G14542&lt;$B$1,Colin!$I14542,0)</f>
        <v>0</v>
      </c>
    </row>
    <row r="14543" spans="12:17" x14ac:dyDescent="0.25">
      <c r="L14543" s="38">
        <f>IF(AND(Colin!$G14543=$B$1,Colin!$H14543=$C$3),Colin!$I14543,)</f>
        <v>0</v>
      </c>
      <c r="M14543" s="38">
        <f>IF(AND(Colin!$G14543=$B$1,Colin!$H14543&lt;=$C$3),Colin!$I14543,)</f>
        <v>0</v>
      </c>
      <c r="N14543" s="38">
        <f>IF(AND(Colin!$G14543=$B$2,Colin!$H14543=$C$3),Colin!$I14543,)</f>
        <v>0</v>
      </c>
      <c r="O14543" s="38">
        <f>IF(AND(Colin!$G14543=$B$2,Colin!$H14543&lt;=$C$3),Colin!$I14543,)</f>
        <v>0</v>
      </c>
      <c r="P14543" s="38">
        <f>IF(Colin!$G14543&lt;$B$2,Colin!$I14543,0)</f>
        <v>0</v>
      </c>
      <c r="Q14543" s="38">
        <f>IF(Colin!$G14543&lt;$B$1,Colin!$I14543,0)</f>
        <v>0</v>
      </c>
    </row>
    <row r="14544" spans="12:17" x14ac:dyDescent="0.25">
      <c r="L14544" s="38">
        <f>IF(AND(Colin!$G14544=$B$1,Colin!$H14544=$C$3),Colin!$I14544,)</f>
        <v>0</v>
      </c>
      <c r="M14544" s="38">
        <f>IF(AND(Colin!$G14544=$B$1,Colin!$H14544&lt;=$C$3),Colin!$I14544,)</f>
        <v>0</v>
      </c>
      <c r="N14544" s="38">
        <f>IF(AND(Colin!$G14544=$B$2,Colin!$H14544=$C$3),Colin!$I14544,)</f>
        <v>0</v>
      </c>
      <c r="O14544" s="38">
        <f>IF(AND(Colin!$G14544=$B$2,Colin!$H14544&lt;=$C$3),Colin!$I14544,)</f>
        <v>0</v>
      </c>
      <c r="P14544" s="38">
        <f>IF(Colin!$G14544&lt;$B$2,Colin!$I14544,0)</f>
        <v>0</v>
      </c>
      <c r="Q14544" s="38">
        <f>IF(Colin!$G14544&lt;$B$1,Colin!$I14544,0)</f>
        <v>0</v>
      </c>
    </row>
    <row r="14545" spans="12:17" x14ac:dyDescent="0.25">
      <c r="L14545" s="38">
        <f>IF(AND(Colin!$G14545=$B$1,Colin!$H14545=$C$3),Colin!$I14545,)</f>
        <v>0</v>
      </c>
      <c r="M14545" s="38">
        <f>IF(AND(Colin!$G14545=$B$1,Colin!$H14545&lt;=$C$3),Colin!$I14545,)</f>
        <v>0</v>
      </c>
      <c r="N14545" s="38">
        <f>IF(AND(Colin!$G14545=$B$2,Colin!$H14545=$C$3),Colin!$I14545,)</f>
        <v>0</v>
      </c>
      <c r="O14545" s="38">
        <f>IF(AND(Colin!$G14545=$B$2,Colin!$H14545&lt;=$C$3),Colin!$I14545,)</f>
        <v>0</v>
      </c>
      <c r="P14545" s="38">
        <f>IF(Colin!$G14545&lt;$B$2,Colin!$I14545,0)</f>
        <v>0</v>
      </c>
      <c r="Q14545" s="38">
        <f>IF(Colin!$G14545&lt;$B$1,Colin!$I14545,0)</f>
        <v>0</v>
      </c>
    </row>
    <row r="14546" spans="12:17" x14ac:dyDescent="0.25">
      <c r="L14546" s="38">
        <f>IF(AND(Colin!$G14546=$B$1,Colin!$H14546=$C$3),Colin!$I14546,)</f>
        <v>0</v>
      </c>
      <c r="M14546" s="38">
        <f>IF(AND(Colin!$G14546=$B$1,Colin!$H14546&lt;=$C$3),Colin!$I14546,)</f>
        <v>0</v>
      </c>
      <c r="N14546" s="38">
        <f>IF(AND(Colin!$G14546=$B$2,Colin!$H14546=$C$3),Colin!$I14546,)</f>
        <v>0</v>
      </c>
      <c r="O14546" s="38">
        <f>IF(AND(Colin!$G14546=$B$2,Colin!$H14546&lt;=$C$3),Colin!$I14546,)</f>
        <v>0</v>
      </c>
      <c r="P14546" s="38">
        <f>IF(Colin!$G14546&lt;$B$2,Colin!$I14546,0)</f>
        <v>0</v>
      </c>
      <c r="Q14546" s="38">
        <f>IF(Colin!$G14546&lt;$B$1,Colin!$I14546,0)</f>
        <v>0</v>
      </c>
    </row>
    <row r="14547" spans="12:17" x14ac:dyDescent="0.25">
      <c r="L14547" s="38">
        <f>IF(AND(Colin!$G14547=$B$1,Colin!$H14547=$C$3),Colin!$I14547,)</f>
        <v>0</v>
      </c>
      <c r="M14547" s="38">
        <f>IF(AND(Colin!$G14547=$B$1,Colin!$H14547&lt;=$C$3),Colin!$I14547,)</f>
        <v>0</v>
      </c>
      <c r="N14547" s="38">
        <f>IF(AND(Colin!$G14547=$B$2,Colin!$H14547=$C$3),Colin!$I14547,)</f>
        <v>0</v>
      </c>
      <c r="O14547" s="38">
        <f>IF(AND(Colin!$G14547=$B$2,Colin!$H14547&lt;=$C$3),Colin!$I14547,)</f>
        <v>0</v>
      </c>
      <c r="P14547" s="38">
        <f>IF(Colin!$G14547&lt;$B$2,Colin!$I14547,0)</f>
        <v>0</v>
      </c>
      <c r="Q14547" s="38">
        <f>IF(Colin!$G14547&lt;$B$1,Colin!$I14547,0)</f>
        <v>0</v>
      </c>
    </row>
    <row r="14548" spans="12:17" x14ac:dyDescent="0.25">
      <c r="L14548" s="38">
        <f>IF(AND(Colin!$G14548=$B$1,Colin!$H14548=$C$3),Colin!$I14548,)</f>
        <v>0</v>
      </c>
      <c r="M14548" s="38">
        <f>IF(AND(Colin!$G14548=$B$1,Colin!$H14548&lt;=$C$3),Colin!$I14548,)</f>
        <v>0</v>
      </c>
      <c r="N14548" s="38">
        <f>IF(AND(Colin!$G14548=$B$2,Colin!$H14548=$C$3),Colin!$I14548,)</f>
        <v>0</v>
      </c>
      <c r="O14548" s="38">
        <f>IF(AND(Colin!$G14548=$B$2,Colin!$H14548&lt;=$C$3),Colin!$I14548,)</f>
        <v>0</v>
      </c>
      <c r="P14548" s="38">
        <f>IF(Colin!$G14548&lt;$B$2,Colin!$I14548,0)</f>
        <v>0</v>
      </c>
      <c r="Q14548" s="38">
        <f>IF(Colin!$G14548&lt;$B$1,Colin!$I14548,0)</f>
        <v>0</v>
      </c>
    </row>
    <row r="14549" spans="12:17" x14ac:dyDescent="0.25">
      <c r="L14549" s="38">
        <f>IF(AND(Colin!$G14549=$B$1,Colin!$H14549=$C$3),Colin!$I14549,)</f>
        <v>0</v>
      </c>
      <c r="M14549" s="38">
        <f>IF(AND(Colin!$G14549=$B$1,Colin!$H14549&lt;=$C$3),Colin!$I14549,)</f>
        <v>0</v>
      </c>
      <c r="N14549" s="38">
        <f>IF(AND(Colin!$G14549=$B$2,Colin!$H14549=$C$3),Colin!$I14549,)</f>
        <v>0</v>
      </c>
      <c r="O14549" s="38">
        <f>IF(AND(Colin!$G14549=$B$2,Colin!$H14549&lt;=$C$3),Colin!$I14549,)</f>
        <v>0</v>
      </c>
      <c r="P14549" s="38">
        <f>IF(Colin!$G14549&lt;$B$2,Colin!$I14549,0)</f>
        <v>0</v>
      </c>
      <c r="Q14549" s="38">
        <f>IF(Colin!$G14549&lt;$B$1,Colin!$I14549,0)</f>
        <v>0</v>
      </c>
    </row>
    <row r="14550" spans="12:17" x14ac:dyDescent="0.25">
      <c r="L14550" s="38">
        <f>IF(AND(Colin!$G14550=$B$1,Colin!$H14550=$C$3),Colin!$I14550,)</f>
        <v>0</v>
      </c>
      <c r="M14550" s="38">
        <f>IF(AND(Colin!$G14550=$B$1,Colin!$H14550&lt;=$C$3),Colin!$I14550,)</f>
        <v>0</v>
      </c>
      <c r="N14550" s="38">
        <f>IF(AND(Colin!$G14550=$B$2,Colin!$H14550=$C$3),Colin!$I14550,)</f>
        <v>0</v>
      </c>
      <c r="O14550" s="38">
        <f>IF(AND(Colin!$G14550=$B$2,Colin!$H14550&lt;=$C$3),Colin!$I14550,)</f>
        <v>0</v>
      </c>
      <c r="P14550" s="38">
        <f>IF(Colin!$G14550&lt;$B$2,Colin!$I14550,0)</f>
        <v>0</v>
      </c>
      <c r="Q14550" s="38">
        <f>IF(Colin!$G14550&lt;$B$1,Colin!$I14550,0)</f>
        <v>0</v>
      </c>
    </row>
    <row r="14551" spans="12:17" x14ac:dyDescent="0.25">
      <c r="L14551" s="38">
        <f>IF(AND(Colin!$G14551=$B$1,Colin!$H14551=$C$3),Colin!$I14551,)</f>
        <v>0</v>
      </c>
      <c r="M14551" s="38">
        <f>IF(AND(Colin!$G14551=$B$1,Colin!$H14551&lt;=$C$3),Colin!$I14551,)</f>
        <v>0</v>
      </c>
      <c r="N14551" s="38">
        <f>IF(AND(Colin!$G14551=$B$2,Colin!$H14551=$C$3),Colin!$I14551,)</f>
        <v>0</v>
      </c>
      <c r="O14551" s="38">
        <f>IF(AND(Colin!$G14551=$B$2,Colin!$H14551&lt;=$C$3),Colin!$I14551,)</f>
        <v>0</v>
      </c>
      <c r="P14551" s="38">
        <f>IF(Colin!$G14551&lt;$B$2,Colin!$I14551,0)</f>
        <v>0</v>
      </c>
      <c r="Q14551" s="38">
        <f>IF(Colin!$G14551&lt;$B$1,Colin!$I14551,0)</f>
        <v>0</v>
      </c>
    </row>
    <row r="14552" spans="12:17" x14ac:dyDescent="0.25">
      <c r="L14552" s="38">
        <f>IF(AND(Colin!$G14552=$B$1,Colin!$H14552=$C$3),Colin!$I14552,)</f>
        <v>0</v>
      </c>
      <c r="M14552" s="38">
        <f>IF(AND(Colin!$G14552=$B$1,Colin!$H14552&lt;=$C$3),Colin!$I14552,)</f>
        <v>0</v>
      </c>
      <c r="N14552" s="38">
        <f>IF(AND(Colin!$G14552=$B$2,Colin!$H14552=$C$3),Colin!$I14552,)</f>
        <v>0</v>
      </c>
      <c r="O14552" s="38">
        <f>IF(AND(Colin!$G14552=$B$2,Colin!$H14552&lt;=$C$3),Colin!$I14552,)</f>
        <v>0</v>
      </c>
      <c r="P14552" s="38">
        <f>IF(Colin!$G14552&lt;$B$2,Colin!$I14552,0)</f>
        <v>0</v>
      </c>
      <c r="Q14552" s="38">
        <f>IF(Colin!$G14552&lt;$B$1,Colin!$I14552,0)</f>
        <v>0</v>
      </c>
    </row>
    <row r="14553" spans="12:17" x14ac:dyDescent="0.25">
      <c r="L14553" s="38">
        <f>IF(AND(Colin!$G14553=$B$1,Colin!$H14553=$C$3),Colin!$I14553,)</f>
        <v>0</v>
      </c>
      <c r="M14553" s="38">
        <f>IF(AND(Colin!$G14553=$B$1,Colin!$H14553&lt;=$C$3),Colin!$I14553,)</f>
        <v>0</v>
      </c>
      <c r="N14553" s="38">
        <f>IF(AND(Colin!$G14553=$B$2,Colin!$H14553=$C$3),Colin!$I14553,)</f>
        <v>0</v>
      </c>
      <c r="O14553" s="38">
        <f>IF(AND(Colin!$G14553=$B$2,Colin!$H14553&lt;=$C$3),Colin!$I14553,)</f>
        <v>0</v>
      </c>
      <c r="P14553" s="38">
        <f>IF(Colin!$G14553&lt;$B$2,Colin!$I14553,0)</f>
        <v>0</v>
      </c>
      <c r="Q14553" s="38">
        <f>IF(Colin!$G14553&lt;$B$1,Colin!$I14553,0)</f>
        <v>0</v>
      </c>
    </row>
    <row r="14554" spans="12:17" x14ac:dyDescent="0.25">
      <c r="L14554" s="38">
        <f>IF(AND(Colin!$G14554=$B$1,Colin!$H14554=$C$3),Colin!$I14554,)</f>
        <v>0</v>
      </c>
      <c r="M14554" s="38">
        <f>IF(AND(Colin!$G14554=$B$1,Colin!$H14554&lt;=$C$3),Colin!$I14554,)</f>
        <v>0</v>
      </c>
      <c r="N14554" s="38">
        <f>IF(AND(Colin!$G14554=$B$2,Colin!$H14554=$C$3),Colin!$I14554,)</f>
        <v>0</v>
      </c>
      <c r="O14554" s="38">
        <f>IF(AND(Colin!$G14554=$B$2,Colin!$H14554&lt;=$C$3),Colin!$I14554,)</f>
        <v>0</v>
      </c>
      <c r="P14554" s="38">
        <f>IF(Colin!$G14554&lt;$B$2,Colin!$I14554,0)</f>
        <v>0</v>
      </c>
      <c r="Q14554" s="38">
        <f>IF(Colin!$G14554&lt;$B$1,Colin!$I14554,0)</f>
        <v>0</v>
      </c>
    </row>
    <row r="14555" spans="12:17" x14ac:dyDescent="0.25">
      <c r="L14555" s="38">
        <f>IF(AND(Colin!$G14555=$B$1,Colin!$H14555=$C$3),Colin!$I14555,)</f>
        <v>0</v>
      </c>
      <c r="M14555" s="38">
        <f>IF(AND(Colin!$G14555=$B$1,Colin!$H14555&lt;=$C$3),Colin!$I14555,)</f>
        <v>0</v>
      </c>
      <c r="N14555" s="38">
        <f>IF(AND(Colin!$G14555=$B$2,Colin!$H14555=$C$3),Colin!$I14555,)</f>
        <v>0</v>
      </c>
      <c r="O14555" s="38">
        <f>IF(AND(Colin!$G14555=$B$2,Colin!$H14555&lt;=$C$3),Colin!$I14555,)</f>
        <v>0</v>
      </c>
      <c r="P14555" s="38">
        <f>IF(Colin!$G14555&lt;$B$2,Colin!$I14555,0)</f>
        <v>0</v>
      </c>
      <c r="Q14555" s="38">
        <f>IF(Colin!$G14555&lt;$B$1,Colin!$I14555,0)</f>
        <v>0</v>
      </c>
    </row>
    <row r="14556" spans="12:17" x14ac:dyDescent="0.25">
      <c r="L14556" s="38">
        <f>IF(AND(Colin!$G14556=$B$1,Colin!$H14556=$C$3),Colin!$I14556,)</f>
        <v>0</v>
      </c>
      <c r="M14556" s="38">
        <f>IF(AND(Colin!$G14556=$B$1,Colin!$H14556&lt;=$C$3),Colin!$I14556,)</f>
        <v>0</v>
      </c>
      <c r="N14556" s="38">
        <f>IF(AND(Colin!$G14556=$B$2,Colin!$H14556=$C$3),Colin!$I14556,)</f>
        <v>0</v>
      </c>
      <c r="O14556" s="38">
        <f>IF(AND(Colin!$G14556=$B$2,Colin!$H14556&lt;=$C$3),Colin!$I14556,)</f>
        <v>0</v>
      </c>
      <c r="P14556" s="38">
        <f>IF(Colin!$G14556&lt;$B$2,Colin!$I14556,0)</f>
        <v>0</v>
      </c>
      <c r="Q14556" s="38">
        <f>IF(Colin!$G14556&lt;$B$1,Colin!$I14556,0)</f>
        <v>0</v>
      </c>
    </row>
    <row r="14557" spans="12:17" x14ac:dyDescent="0.25">
      <c r="L14557" s="38">
        <f>IF(AND(Colin!$G14557=$B$1,Colin!$H14557=$C$3),Colin!$I14557,)</f>
        <v>0</v>
      </c>
      <c r="M14557" s="38">
        <f>IF(AND(Colin!$G14557=$B$1,Colin!$H14557&lt;=$C$3),Colin!$I14557,)</f>
        <v>0</v>
      </c>
      <c r="N14557" s="38">
        <f>IF(AND(Colin!$G14557=$B$2,Colin!$H14557=$C$3),Colin!$I14557,)</f>
        <v>0</v>
      </c>
      <c r="O14557" s="38">
        <f>IF(AND(Colin!$G14557=$B$2,Colin!$H14557&lt;=$C$3),Colin!$I14557,)</f>
        <v>0</v>
      </c>
      <c r="P14557" s="38">
        <f>IF(Colin!$G14557&lt;$B$2,Colin!$I14557,0)</f>
        <v>0</v>
      </c>
      <c r="Q14557" s="38">
        <f>IF(Colin!$G14557&lt;$B$1,Colin!$I14557,0)</f>
        <v>0</v>
      </c>
    </row>
    <row r="14558" spans="12:17" x14ac:dyDescent="0.25">
      <c r="L14558" s="38">
        <f>IF(AND(Colin!$G14558=$B$1,Colin!$H14558=$C$3),Colin!$I14558,)</f>
        <v>0</v>
      </c>
      <c r="M14558" s="38">
        <f>IF(AND(Colin!$G14558=$B$1,Colin!$H14558&lt;=$C$3),Colin!$I14558,)</f>
        <v>0</v>
      </c>
      <c r="N14558" s="38">
        <f>IF(AND(Colin!$G14558=$B$2,Colin!$H14558=$C$3),Colin!$I14558,)</f>
        <v>0</v>
      </c>
      <c r="O14558" s="38">
        <f>IF(AND(Colin!$G14558=$B$2,Colin!$H14558&lt;=$C$3),Colin!$I14558,)</f>
        <v>0</v>
      </c>
      <c r="P14558" s="38">
        <f>IF(Colin!$G14558&lt;$B$2,Colin!$I14558,0)</f>
        <v>0</v>
      </c>
      <c r="Q14558" s="38">
        <f>IF(Colin!$G14558&lt;$B$1,Colin!$I14558,0)</f>
        <v>0</v>
      </c>
    </row>
    <row r="14559" spans="12:17" x14ac:dyDescent="0.25">
      <c r="L14559" s="38">
        <f>IF(AND(Colin!$G14559=$B$1,Colin!$H14559=$C$3),Colin!$I14559,)</f>
        <v>0</v>
      </c>
      <c r="M14559" s="38">
        <f>IF(AND(Colin!$G14559=$B$1,Colin!$H14559&lt;=$C$3),Colin!$I14559,)</f>
        <v>0</v>
      </c>
      <c r="N14559" s="38">
        <f>IF(AND(Colin!$G14559=$B$2,Colin!$H14559=$C$3),Colin!$I14559,)</f>
        <v>0</v>
      </c>
      <c r="O14559" s="38">
        <f>IF(AND(Colin!$G14559=$B$2,Colin!$H14559&lt;=$C$3),Colin!$I14559,)</f>
        <v>0</v>
      </c>
      <c r="P14559" s="38">
        <f>IF(Colin!$G14559&lt;$B$2,Colin!$I14559,0)</f>
        <v>0</v>
      </c>
      <c r="Q14559" s="38">
        <f>IF(Colin!$G14559&lt;$B$1,Colin!$I14559,0)</f>
        <v>0</v>
      </c>
    </row>
    <row r="14560" spans="12:17" x14ac:dyDescent="0.25">
      <c r="L14560" s="38">
        <f>IF(AND(Colin!$G14560=$B$1,Colin!$H14560=$C$3),Colin!$I14560,)</f>
        <v>0</v>
      </c>
      <c r="M14560" s="38">
        <f>IF(AND(Colin!$G14560=$B$1,Colin!$H14560&lt;=$C$3),Colin!$I14560,)</f>
        <v>0</v>
      </c>
      <c r="N14560" s="38">
        <f>IF(AND(Colin!$G14560=$B$2,Colin!$H14560=$C$3),Colin!$I14560,)</f>
        <v>0</v>
      </c>
      <c r="O14560" s="38">
        <f>IF(AND(Colin!$G14560=$B$2,Colin!$H14560&lt;=$C$3),Colin!$I14560,)</f>
        <v>0</v>
      </c>
      <c r="P14560" s="38">
        <f>IF(Colin!$G14560&lt;$B$2,Colin!$I14560,0)</f>
        <v>0</v>
      </c>
      <c r="Q14560" s="38">
        <f>IF(Colin!$G14560&lt;$B$1,Colin!$I14560,0)</f>
        <v>0</v>
      </c>
    </row>
    <row r="14561" spans="12:17" x14ac:dyDescent="0.25">
      <c r="L14561" s="38">
        <f>IF(AND(Colin!$G14561=$B$1,Colin!$H14561=$C$3),Colin!$I14561,)</f>
        <v>0</v>
      </c>
      <c r="M14561" s="38">
        <f>IF(AND(Colin!$G14561=$B$1,Colin!$H14561&lt;=$C$3),Colin!$I14561,)</f>
        <v>0</v>
      </c>
      <c r="N14561" s="38">
        <f>IF(AND(Colin!$G14561=$B$2,Colin!$H14561=$C$3),Colin!$I14561,)</f>
        <v>0</v>
      </c>
      <c r="O14561" s="38">
        <f>IF(AND(Colin!$G14561=$B$2,Colin!$H14561&lt;=$C$3),Colin!$I14561,)</f>
        <v>0</v>
      </c>
      <c r="P14561" s="38">
        <f>IF(Colin!$G14561&lt;$B$2,Colin!$I14561,0)</f>
        <v>0</v>
      </c>
      <c r="Q14561" s="38">
        <f>IF(Colin!$G14561&lt;$B$1,Colin!$I14561,0)</f>
        <v>0</v>
      </c>
    </row>
    <row r="14562" spans="12:17" x14ac:dyDescent="0.25">
      <c r="L14562" s="38">
        <f>IF(AND(Colin!$G14562=$B$1,Colin!$H14562=$C$3),Colin!$I14562,)</f>
        <v>0</v>
      </c>
      <c r="M14562" s="38">
        <f>IF(AND(Colin!$G14562=$B$1,Colin!$H14562&lt;=$C$3),Colin!$I14562,)</f>
        <v>0</v>
      </c>
      <c r="N14562" s="38">
        <f>IF(AND(Colin!$G14562=$B$2,Colin!$H14562=$C$3),Colin!$I14562,)</f>
        <v>0</v>
      </c>
      <c r="O14562" s="38">
        <f>IF(AND(Colin!$G14562=$B$2,Colin!$H14562&lt;=$C$3),Colin!$I14562,)</f>
        <v>0</v>
      </c>
      <c r="P14562" s="38">
        <f>IF(Colin!$G14562&lt;$B$2,Colin!$I14562,0)</f>
        <v>0</v>
      </c>
      <c r="Q14562" s="38">
        <f>IF(Colin!$G14562&lt;$B$1,Colin!$I14562,0)</f>
        <v>0</v>
      </c>
    </row>
    <row r="14563" spans="12:17" x14ac:dyDescent="0.25">
      <c r="L14563" s="38">
        <f>IF(AND(Colin!$G14563=$B$1,Colin!$H14563=$C$3),Colin!$I14563,)</f>
        <v>0</v>
      </c>
      <c r="M14563" s="38">
        <f>IF(AND(Colin!$G14563=$B$1,Colin!$H14563&lt;=$C$3),Colin!$I14563,)</f>
        <v>0</v>
      </c>
      <c r="N14563" s="38">
        <f>IF(AND(Colin!$G14563=$B$2,Colin!$H14563=$C$3),Colin!$I14563,)</f>
        <v>0</v>
      </c>
      <c r="O14563" s="38">
        <f>IF(AND(Colin!$G14563=$B$2,Colin!$H14563&lt;=$C$3),Colin!$I14563,)</f>
        <v>0</v>
      </c>
      <c r="P14563" s="38">
        <f>IF(Colin!$G14563&lt;$B$2,Colin!$I14563,0)</f>
        <v>0</v>
      </c>
      <c r="Q14563" s="38">
        <f>IF(Colin!$G14563&lt;$B$1,Colin!$I14563,0)</f>
        <v>0</v>
      </c>
    </row>
    <row r="14564" spans="12:17" x14ac:dyDescent="0.25">
      <c r="L14564" s="38">
        <f>IF(AND(Colin!$G14564=$B$1,Colin!$H14564=$C$3),Colin!$I14564,)</f>
        <v>0</v>
      </c>
      <c r="M14564" s="38">
        <f>IF(AND(Colin!$G14564=$B$1,Colin!$H14564&lt;=$C$3),Colin!$I14564,)</f>
        <v>0</v>
      </c>
      <c r="N14564" s="38">
        <f>IF(AND(Colin!$G14564=$B$2,Colin!$H14564=$C$3),Colin!$I14564,)</f>
        <v>0</v>
      </c>
      <c r="O14564" s="38">
        <f>IF(AND(Colin!$G14564=$B$2,Colin!$H14564&lt;=$C$3),Colin!$I14564,)</f>
        <v>0</v>
      </c>
      <c r="P14564" s="38">
        <f>IF(Colin!$G14564&lt;$B$2,Colin!$I14564,0)</f>
        <v>0</v>
      </c>
      <c r="Q14564" s="38">
        <f>IF(Colin!$G14564&lt;$B$1,Colin!$I14564,0)</f>
        <v>0</v>
      </c>
    </row>
    <row r="14565" spans="12:17" x14ac:dyDescent="0.25">
      <c r="L14565" s="38">
        <f>IF(AND(Colin!$G14565=$B$1,Colin!$H14565=$C$3),Colin!$I14565,)</f>
        <v>0</v>
      </c>
      <c r="M14565" s="38">
        <f>IF(AND(Colin!$G14565=$B$1,Colin!$H14565&lt;=$C$3),Colin!$I14565,)</f>
        <v>0</v>
      </c>
      <c r="N14565" s="38">
        <f>IF(AND(Colin!$G14565=$B$2,Colin!$H14565=$C$3),Colin!$I14565,)</f>
        <v>0</v>
      </c>
      <c r="O14565" s="38">
        <f>IF(AND(Colin!$G14565=$B$2,Colin!$H14565&lt;=$C$3),Colin!$I14565,)</f>
        <v>0</v>
      </c>
      <c r="P14565" s="38">
        <f>IF(Colin!$G14565&lt;$B$2,Colin!$I14565,0)</f>
        <v>0</v>
      </c>
      <c r="Q14565" s="38">
        <f>IF(Colin!$G14565&lt;$B$1,Colin!$I14565,0)</f>
        <v>0</v>
      </c>
    </row>
    <row r="14566" spans="12:17" x14ac:dyDescent="0.25">
      <c r="L14566" s="38">
        <f>IF(AND(Colin!$G14566=$B$1,Colin!$H14566=$C$3),Colin!$I14566,)</f>
        <v>0</v>
      </c>
      <c r="M14566" s="38">
        <f>IF(AND(Colin!$G14566=$B$1,Colin!$H14566&lt;=$C$3),Colin!$I14566,)</f>
        <v>0</v>
      </c>
      <c r="N14566" s="38">
        <f>IF(AND(Colin!$G14566=$B$2,Colin!$H14566=$C$3),Colin!$I14566,)</f>
        <v>0</v>
      </c>
      <c r="O14566" s="38">
        <f>IF(AND(Colin!$G14566=$B$2,Colin!$H14566&lt;=$C$3),Colin!$I14566,)</f>
        <v>0</v>
      </c>
      <c r="P14566" s="38">
        <f>IF(Colin!$G14566&lt;$B$2,Colin!$I14566,0)</f>
        <v>0</v>
      </c>
      <c r="Q14566" s="38">
        <f>IF(Colin!$G14566&lt;$B$1,Colin!$I14566,0)</f>
        <v>0</v>
      </c>
    </row>
    <row r="14567" spans="12:17" x14ac:dyDescent="0.25">
      <c r="L14567" s="38">
        <f>IF(AND(Colin!$G14567=$B$1,Colin!$H14567=$C$3),Colin!$I14567,)</f>
        <v>0</v>
      </c>
      <c r="M14567" s="38">
        <f>IF(AND(Colin!$G14567=$B$1,Colin!$H14567&lt;=$C$3),Colin!$I14567,)</f>
        <v>0</v>
      </c>
      <c r="N14567" s="38">
        <f>IF(AND(Colin!$G14567=$B$2,Colin!$H14567=$C$3),Colin!$I14567,)</f>
        <v>0</v>
      </c>
      <c r="O14567" s="38">
        <f>IF(AND(Colin!$G14567=$B$2,Colin!$H14567&lt;=$C$3),Colin!$I14567,)</f>
        <v>0</v>
      </c>
      <c r="P14567" s="38">
        <f>IF(Colin!$G14567&lt;$B$2,Colin!$I14567,0)</f>
        <v>0</v>
      </c>
      <c r="Q14567" s="38">
        <f>IF(Colin!$G14567&lt;$B$1,Colin!$I14567,0)</f>
        <v>0</v>
      </c>
    </row>
    <row r="14568" spans="12:17" x14ac:dyDescent="0.25">
      <c r="L14568" s="38">
        <f>IF(AND(Colin!$G14568=$B$1,Colin!$H14568=$C$3),Colin!$I14568,)</f>
        <v>0</v>
      </c>
      <c r="M14568" s="38">
        <f>IF(AND(Colin!$G14568=$B$1,Colin!$H14568&lt;=$C$3),Colin!$I14568,)</f>
        <v>0</v>
      </c>
      <c r="N14568" s="38">
        <f>IF(AND(Colin!$G14568=$B$2,Colin!$H14568=$C$3),Colin!$I14568,)</f>
        <v>0</v>
      </c>
      <c r="O14568" s="38">
        <f>IF(AND(Colin!$G14568=$B$2,Colin!$H14568&lt;=$C$3),Colin!$I14568,)</f>
        <v>0</v>
      </c>
      <c r="P14568" s="38">
        <f>IF(Colin!$G14568&lt;$B$2,Colin!$I14568,0)</f>
        <v>0</v>
      </c>
      <c r="Q14568" s="38">
        <f>IF(Colin!$G14568&lt;$B$1,Colin!$I14568,0)</f>
        <v>0</v>
      </c>
    </row>
    <row r="14569" spans="12:17" x14ac:dyDescent="0.25">
      <c r="L14569" s="38">
        <f>IF(AND(Colin!$G14569=$B$1,Colin!$H14569=$C$3),Colin!$I14569,)</f>
        <v>0</v>
      </c>
      <c r="M14569" s="38">
        <f>IF(AND(Colin!$G14569=$B$1,Colin!$H14569&lt;=$C$3),Colin!$I14569,)</f>
        <v>0</v>
      </c>
      <c r="N14569" s="38">
        <f>IF(AND(Colin!$G14569=$B$2,Colin!$H14569=$C$3),Colin!$I14569,)</f>
        <v>0</v>
      </c>
      <c r="O14569" s="38">
        <f>IF(AND(Colin!$G14569=$B$2,Colin!$H14569&lt;=$C$3),Colin!$I14569,)</f>
        <v>0</v>
      </c>
      <c r="P14569" s="38">
        <f>IF(Colin!$G14569&lt;$B$2,Colin!$I14569,0)</f>
        <v>0</v>
      </c>
      <c r="Q14569" s="38">
        <f>IF(Colin!$G14569&lt;$B$1,Colin!$I14569,0)</f>
        <v>0</v>
      </c>
    </row>
    <row r="14570" spans="12:17" x14ac:dyDescent="0.25">
      <c r="L14570" s="38">
        <f>IF(AND(Colin!$G14570=$B$1,Colin!$H14570=$C$3),Colin!$I14570,)</f>
        <v>0</v>
      </c>
      <c r="M14570" s="38">
        <f>IF(AND(Colin!$G14570=$B$1,Colin!$H14570&lt;=$C$3),Colin!$I14570,)</f>
        <v>0</v>
      </c>
      <c r="N14570" s="38">
        <f>IF(AND(Colin!$G14570=$B$2,Colin!$H14570=$C$3),Colin!$I14570,)</f>
        <v>0</v>
      </c>
      <c r="O14570" s="38">
        <f>IF(AND(Colin!$G14570=$B$2,Colin!$H14570&lt;=$C$3),Colin!$I14570,)</f>
        <v>0</v>
      </c>
      <c r="P14570" s="38">
        <f>IF(Colin!$G14570&lt;$B$2,Colin!$I14570,0)</f>
        <v>0</v>
      </c>
      <c r="Q14570" s="38">
        <f>IF(Colin!$G14570&lt;$B$1,Colin!$I14570,0)</f>
        <v>0</v>
      </c>
    </row>
    <row r="14571" spans="12:17" x14ac:dyDescent="0.25">
      <c r="L14571" s="38">
        <f>IF(AND(Colin!$G14571=$B$1,Colin!$H14571=$C$3),Colin!$I14571,)</f>
        <v>0</v>
      </c>
      <c r="M14571" s="38">
        <f>IF(AND(Colin!$G14571=$B$1,Colin!$H14571&lt;=$C$3),Colin!$I14571,)</f>
        <v>0</v>
      </c>
      <c r="N14571" s="38">
        <f>IF(AND(Colin!$G14571=$B$2,Colin!$H14571=$C$3),Colin!$I14571,)</f>
        <v>0</v>
      </c>
      <c r="O14571" s="38">
        <f>IF(AND(Colin!$G14571=$B$2,Colin!$H14571&lt;=$C$3),Colin!$I14571,)</f>
        <v>0</v>
      </c>
      <c r="P14571" s="38">
        <f>IF(Colin!$G14571&lt;$B$2,Colin!$I14571,0)</f>
        <v>0</v>
      </c>
      <c r="Q14571" s="38">
        <f>IF(Colin!$G14571&lt;$B$1,Colin!$I14571,0)</f>
        <v>0</v>
      </c>
    </row>
    <row r="14572" spans="12:17" x14ac:dyDescent="0.25">
      <c r="L14572" s="38">
        <f>IF(AND(Colin!$G14572=$B$1,Colin!$H14572=$C$3),Colin!$I14572,)</f>
        <v>0</v>
      </c>
      <c r="M14572" s="38">
        <f>IF(AND(Colin!$G14572=$B$1,Colin!$H14572&lt;=$C$3),Colin!$I14572,)</f>
        <v>0</v>
      </c>
      <c r="N14572" s="38">
        <f>IF(AND(Colin!$G14572=$B$2,Colin!$H14572=$C$3),Colin!$I14572,)</f>
        <v>0</v>
      </c>
      <c r="O14572" s="38">
        <f>IF(AND(Colin!$G14572=$B$2,Colin!$H14572&lt;=$C$3),Colin!$I14572,)</f>
        <v>0</v>
      </c>
      <c r="P14572" s="38">
        <f>IF(Colin!$G14572&lt;$B$2,Colin!$I14572,0)</f>
        <v>0</v>
      </c>
      <c r="Q14572" s="38">
        <f>IF(Colin!$G14572&lt;$B$1,Colin!$I14572,0)</f>
        <v>0</v>
      </c>
    </row>
    <row r="14573" spans="12:17" x14ac:dyDescent="0.25">
      <c r="L14573" s="38">
        <f>IF(AND(Colin!$G14573=$B$1,Colin!$H14573=$C$3),Colin!$I14573,)</f>
        <v>0</v>
      </c>
      <c r="M14573" s="38">
        <f>IF(AND(Colin!$G14573=$B$1,Colin!$H14573&lt;=$C$3),Colin!$I14573,)</f>
        <v>0</v>
      </c>
      <c r="N14573" s="38">
        <f>IF(AND(Colin!$G14573=$B$2,Colin!$H14573=$C$3),Colin!$I14573,)</f>
        <v>0</v>
      </c>
      <c r="O14573" s="38">
        <f>IF(AND(Colin!$G14573=$B$2,Colin!$H14573&lt;=$C$3),Colin!$I14573,)</f>
        <v>0</v>
      </c>
      <c r="P14573" s="38">
        <f>IF(Colin!$G14573&lt;$B$2,Colin!$I14573,0)</f>
        <v>0</v>
      </c>
      <c r="Q14573" s="38">
        <f>IF(Colin!$G14573&lt;$B$1,Colin!$I14573,0)</f>
        <v>0</v>
      </c>
    </row>
    <row r="14574" spans="12:17" x14ac:dyDescent="0.25">
      <c r="L14574" s="38">
        <f>IF(AND(Colin!$G14574=$B$1,Colin!$H14574=$C$3),Colin!$I14574,)</f>
        <v>0</v>
      </c>
      <c r="M14574" s="38">
        <f>IF(AND(Colin!$G14574=$B$1,Colin!$H14574&lt;=$C$3),Colin!$I14574,)</f>
        <v>0</v>
      </c>
      <c r="N14574" s="38">
        <f>IF(AND(Colin!$G14574=$B$2,Colin!$H14574=$C$3),Colin!$I14574,)</f>
        <v>0</v>
      </c>
      <c r="O14574" s="38">
        <f>IF(AND(Colin!$G14574=$B$2,Colin!$H14574&lt;=$C$3),Colin!$I14574,)</f>
        <v>0</v>
      </c>
      <c r="P14574" s="38">
        <f>IF(Colin!$G14574&lt;$B$2,Colin!$I14574,0)</f>
        <v>0</v>
      </c>
      <c r="Q14574" s="38">
        <f>IF(Colin!$G14574&lt;$B$1,Colin!$I14574,0)</f>
        <v>0</v>
      </c>
    </row>
    <row r="14575" spans="12:17" x14ac:dyDescent="0.25">
      <c r="L14575" s="38">
        <f>IF(AND(Colin!$G14575=$B$1,Colin!$H14575=$C$3),Colin!$I14575,)</f>
        <v>0</v>
      </c>
      <c r="M14575" s="38">
        <f>IF(AND(Colin!$G14575=$B$1,Colin!$H14575&lt;=$C$3),Colin!$I14575,)</f>
        <v>0</v>
      </c>
      <c r="N14575" s="38">
        <f>IF(AND(Colin!$G14575=$B$2,Colin!$H14575=$C$3),Colin!$I14575,)</f>
        <v>0</v>
      </c>
      <c r="O14575" s="38">
        <f>IF(AND(Colin!$G14575=$B$2,Colin!$H14575&lt;=$C$3),Colin!$I14575,)</f>
        <v>0</v>
      </c>
      <c r="P14575" s="38">
        <f>IF(Colin!$G14575&lt;$B$2,Colin!$I14575,0)</f>
        <v>0</v>
      </c>
      <c r="Q14575" s="38">
        <f>IF(Colin!$G14575&lt;$B$1,Colin!$I14575,0)</f>
        <v>0</v>
      </c>
    </row>
    <row r="14576" spans="12:17" x14ac:dyDescent="0.25">
      <c r="L14576" s="38">
        <f>IF(AND(Colin!$G14576=$B$1,Colin!$H14576=$C$3),Colin!$I14576,)</f>
        <v>0</v>
      </c>
      <c r="M14576" s="38">
        <f>IF(AND(Colin!$G14576=$B$1,Colin!$H14576&lt;=$C$3),Colin!$I14576,)</f>
        <v>0</v>
      </c>
      <c r="N14576" s="38">
        <f>IF(AND(Colin!$G14576=$B$2,Colin!$H14576=$C$3),Colin!$I14576,)</f>
        <v>0</v>
      </c>
      <c r="O14576" s="38">
        <f>IF(AND(Colin!$G14576=$B$2,Colin!$H14576&lt;=$C$3),Colin!$I14576,)</f>
        <v>0</v>
      </c>
      <c r="P14576" s="38">
        <f>IF(Colin!$G14576&lt;$B$2,Colin!$I14576,0)</f>
        <v>0</v>
      </c>
      <c r="Q14576" s="38">
        <f>IF(Colin!$G14576&lt;$B$1,Colin!$I14576,0)</f>
        <v>0</v>
      </c>
    </row>
    <row r="14577" spans="12:17" x14ac:dyDescent="0.25">
      <c r="L14577" s="38">
        <f>IF(AND(Colin!$G14577=$B$1,Colin!$H14577=$C$3),Colin!$I14577,)</f>
        <v>0</v>
      </c>
      <c r="M14577" s="38">
        <f>IF(AND(Colin!$G14577=$B$1,Colin!$H14577&lt;=$C$3),Colin!$I14577,)</f>
        <v>0</v>
      </c>
      <c r="N14577" s="38">
        <f>IF(AND(Colin!$G14577=$B$2,Colin!$H14577=$C$3),Colin!$I14577,)</f>
        <v>0</v>
      </c>
      <c r="O14577" s="38">
        <f>IF(AND(Colin!$G14577=$B$2,Colin!$H14577&lt;=$C$3),Colin!$I14577,)</f>
        <v>0</v>
      </c>
      <c r="P14577" s="38">
        <f>IF(Colin!$G14577&lt;$B$2,Colin!$I14577,0)</f>
        <v>0</v>
      </c>
      <c r="Q14577" s="38">
        <f>IF(Colin!$G14577&lt;$B$1,Colin!$I14577,0)</f>
        <v>0</v>
      </c>
    </row>
    <row r="14578" spans="12:17" x14ac:dyDescent="0.25">
      <c r="L14578" s="38">
        <f>IF(AND(Colin!$G14578=$B$1,Colin!$H14578=$C$3),Colin!$I14578,)</f>
        <v>0</v>
      </c>
      <c r="M14578" s="38">
        <f>IF(AND(Colin!$G14578=$B$1,Colin!$H14578&lt;=$C$3),Colin!$I14578,)</f>
        <v>0</v>
      </c>
      <c r="N14578" s="38">
        <f>IF(AND(Colin!$G14578=$B$2,Colin!$H14578=$C$3),Colin!$I14578,)</f>
        <v>0</v>
      </c>
      <c r="O14578" s="38">
        <f>IF(AND(Colin!$G14578=$B$2,Colin!$H14578&lt;=$C$3),Colin!$I14578,)</f>
        <v>0</v>
      </c>
      <c r="P14578" s="38">
        <f>IF(Colin!$G14578&lt;$B$2,Colin!$I14578,0)</f>
        <v>0</v>
      </c>
      <c r="Q14578" s="38">
        <f>IF(Colin!$G14578&lt;$B$1,Colin!$I14578,0)</f>
        <v>0</v>
      </c>
    </row>
    <row r="14579" spans="12:17" x14ac:dyDescent="0.25">
      <c r="L14579" s="38">
        <f>IF(AND(Colin!$G14579=$B$1,Colin!$H14579=$C$3),Colin!$I14579,)</f>
        <v>0</v>
      </c>
      <c r="M14579" s="38">
        <f>IF(AND(Colin!$G14579=$B$1,Colin!$H14579&lt;=$C$3),Colin!$I14579,)</f>
        <v>0</v>
      </c>
      <c r="N14579" s="38">
        <f>IF(AND(Colin!$G14579=$B$2,Colin!$H14579=$C$3),Colin!$I14579,)</f>
        <v>0</v>
      </c>
      <c r="O14579" s="38">
        <f>IF(AND(Colin!$G14579=$B$2,Colin!$H14579&lt;=$C$3),Colin!$I14579,)</f>
        <v>0</v>
      </c>
      <c r="P14579" s="38">
        <f>IF(Colin!$G14579&lt;$B$2,Colin!$I14579,0)</f>
        <v>0</v>
      </c>
      <c r="Q14579" s="38">
        <f>IF(Colin!$G14579&lt;$B$1,Colin!$I14579,0)</f>
        <v>0</v>
      </c>
    </row>
    <row r="14580" spans="12:17" x14ac:dyDescent="0.25">
      <c r="L14580" s="38">
        <f>IF(AND(Colin!$G14580=$B$1,Colin!$H14580=$C$3),Colin!$I14580,)</f>
        <v>0</v>
      </c>
      <c r="M14580" s="38">
        <f>IF(AND(Colin!$G14580=$B$1,Colin!$H14580&lt;=$C$3),Colin!$I14580,)</f>
        <v>0</v>
      </c>
      <c r="N14580" s="38">
        <f>IF(AND(Colin!$G14580=$B$2,Colin!$H14580=$C$3),Colin!$I14580,)</f>
        <v>0</v>
      </c>
      <c r="O14580" s="38">
        <f>IF(AND(Colin!$G14580=$B$2,Colin!$H14580&lt;=$C$3),Colin!$I14580,)</f>
        <v>0</v>
      </c>
      <c r="P14580" s="38">
        <f>IF(Colin!$G14580&lt;$B$2,Colin!$I14580,0)</f>
        <v>0</v>
      </c>
      <c r="Q14580" s="38">
        <f>IF(Colin!$G14580&lt;$B$1,Colin!$I14580,0)</f>
        <v>0</v>
      </c>
    </row>
    <row r="14581" spans="12:17" x14ac:dyDescent="0.25">
      <c r="L14581" s="38">
        <f>IF(AND(Colin!$G14581=$B$1,Colin!$H14581=$C$3),Colin!$I14581,)</f>
        <v>0</v>
      </c>
      <c r="M14581" s="38">
        <f>IF(AND(Colin!$G14581=$B$1,Colin!$H14581&lt;=$C$3),Colin!$I14581,)</f>
        <v>0</v>
      </c>
      <c r="N14581" s="38">
        <f>IF(AND(Colin!$G14581=$B$2,Colin!$H14581=$C$3),Colin!$I14581,)</f>
        <v>0</v>
      </c>
      <c r="O14581" s="38">
        <f>IF(AND(Colin!$G14581=$B$2,Colin!$H14581&lt;=$C$3),Colin!$I14581,)</f>
        <v>0</v>
      </c>
      <c r="P14581" s="38">
        <f>IF(Colin!$G14581&lt;$B$2,Colin!$I14581,0)</f>
        <v>0</v>
      </c>
      <c r="Q14581" s="38">
        <f>IF(Colin!$G14581&lt;$B$1,Colin!$I14581,0)</f>
        <v>0</v>
      </c>
    </row>
    <row r="14582" spans="12:17" x14ac:dyDescent="0.25">
      <c r="L14582" s="38">
        <f>IF(AND(Colin!$G14582=$B$1,Colin!$H14582=$C$3),Colin!$I14582,)</f>
        <v>0</v>
      </c>
      <c r="M14582" s="38">
        <f>IF(AND(Colin!$G14582=$B$1,Colin!$H14582&lt;=$C$3),Colin!$I14582,)</f>
        <v>0</v>
      </c>
      <c r="N14582" s="38">
        <f>IF(AND(Colin!$G14582=$B$2,Colin!$H14582=$C$3),Colin!$I14582,)</f>
        <v>0</v>
      </c>
      <c r="O14582" s="38">
        <f>IF(AND(Colin!$G14582=$B$2,Colin!$H14582&lt;=$C$3),Colin!$I14582,)</f>
        <v>0</v>
      </c>
      <c r="P14582" s="38">
        <f>IF(Colin!$G14582&lt;$B$2,Colin!$I14582,0)</f>
        <v>0</v>
      </c>
      <c r="Q14582" s="38">
        <f>IF(Colin!$G14582&lt;$B$1,Colin!$I14582,0)</f>
        <v>0</v>
      </c>
    </row>
    <row r="14583" spans="12:17" x14ac:dyDescent="0.25">
      <c r="L14583" s="38">
        <f>IF(AND(Colin!$G14583=$B$1,Colin!$H14583=$C$3),Colin!$I14583,)</f>
        <v>0</v>
      </c>
      <c r="M14583" s="38">
        <f>IF(AND(Colin!$G14583=$B$1,Colin!$H14583&lt;=$C$3),Colin!$I14583,)</f>
        <v>0</v>
      </c>
      <c r="N14583" s="38">
        <f>IF(AND(Colin!$G14583=$B$2,Colin!$H14583=$C$3),Colin!$I14583,)</f>
        <v>0</v>
      </c>
      <c r="O14583" s="38">
        <f>IF(AND(Colin!$G14583=$B$2,Colin!$H14583&lt;=$C$3),Colin!$I14583,)</f>
        <v>0</v>
      </c>
      <c r="P14583" s="38">
        <f>IF(Colin!$G14583&lt;$B$2,Colin!$I14583,0)</f>
        <v>0</v>
      </c>
      <c r="Q14583" s="38">
        <f>IF(Colin!$G14583&lt;$B$1,Colin!$I14583,0)</f>
        <v>0</v>
      </c>
    </row>
    <row r="14584" spans="12:17" x14ac:dyDescent="0.25">
      <c r="L14584" s="38">
        <f>IF(AND(Colin!$G14584=$B$1,Colin!$H14584=$C$3),Colin!$I14584,)</f>
        <v>0</v>
      </c>
      <c r="M14584" s="38">
        <f>IF(AND(Colin!$G14584=$B$1,Colin!$H14584&lt;=$C$3),Colin!$I14584,)</f>
        <v>0</v>
      </c>
      <c r="N14584" s="38">
        <f>IF(AND(Colin!$G14584=$B$2,Colin!$H14584=$C$3),Colin!$I14584,)</f>
        <v>0</v>
      </c>
      <c r="O14584" s="38">
        <f>IF(AND(Colin!$G14584=$B$2,Colin!$H14584&lt;=$C$3),Colin!$I14584,)</f>
        <v>0</v>
      </c>
      <c r="P14584" s="38">
        <f>IF(Colin!$G14584&lt;$B$2,Colin!$I14584,0)</f>
        <v>0</v>
      </c>
      <c r="Q14584" s="38">
        <f>IF(Colin!$G14584&lt;$B$1,Colin!$I14584,0)</f>
        <v>0</v>
      </c>
    </row>
    <row r="14585" spans="12:17" x14ac:dyDescent="0.25">
      <c r="L14585" s="38">
        <f>IF(AND(Colin!$G14585=$B$1,Colin!$H14585=$C$3),Colin!$I14585,)</f>
        <v>0</v>
      </c>
      <c r="M14585" s="38">
        <f>IF(AND(Colin!$G14585=$B$1,Colin!$H14585&lt;=$C$3),Colin!$I14585,)</f>
        <v>0</v>
      </c>
      <c r="N14585" s="38">
        <f>IF(AND(Colin!$G14585=$B$2,Colin!$H14585=$C$3),Colin!$I14585,)</f>
        <v>0</v>
      </c>
      <c r="O14585" s="38">
        <f>IF(AND(Colin!$G14585=$B$2,Colin!$H14585&lt;=$C$3),Colin!$I14585,)</f>
        <v>0</v>
      </c>
      <c r="P14585" s="38">
        <f>IF(Colin!$G14585&lt;$B$2,Colin!$I14585,0)</f>
        <v>0</v>
      </c>
      <c r="Q14585" s="38">
        <f>IF(Colin!$G14585&lt;$B$1,Colin!$I14585,0)</f>
        <v>0</v>
      </c>
    </row>
    <row r="14586" spans="12:17" x14ac:dyDescent="0.25">
      <c r="L14586" s="38">
        <f>IF(AND(Colin!$G14586=$B$1,Colin!$H14586=$C$3),Colin!$I14586,)</f>
        <v>0</v>
      </c>
      <c r="M14586" s="38">
        <f>IF(AND(Colin!$G14586=$B$1,Colin!$H14586&lt;=$C$3),Colin!$I14586,)</f>
        <v>0</v>
      </c>
      <c r="N14586" s="38">
        <f>IF(AND(Colin!$G14586=$B$2,Colin!$H14586=$C$3),Colin!$I14586,)</f>
        <v>0</v>
      </c>
      <c r="O14586" s="38">
        <f>IF(AND(Colin!$G14586=$B$2,Colin!$H14586&lt;=$C$3),Colin!$I14586,)</f>
        <v>0</v>
      </c>
      <c r="P14586" s="38">
        <f>IF(Colin!$G14586&lt;$B$2,Colin!$I14586,0)</f>
        <v>0</v>
      </c>
      <c r="Q14586" s="38">
        <f>IF(Colin!$G14586&lt;$B$1,Colin!$I14586,0)</f>
        <v>0</v>
      </c>
    </row>
    <row r="14587" spans="12:17" x14ac:dyDescent="0.25">
      <c r="L14587" s="38">
        <f>IF(AND(Colin!$G14587=$B$1,Colin!$H14587=$C$3),Colin!$I14587,)</f>
        <v>0</v>
      </c>
      <c r="M14587" s="38">
        <f>IF(AND(Colin!$G14587=$B$1,Colin!$H14587&lt;=$C$3),Colin!$I14587,)</f>
        <v>0</v>
      </c>
      <c r="N14587" s="38">
        <f>IF(AND(Colin!$G14587=$B$2,Colin!$H14587=$C$3),Colin!$I14587,)</f>
        <v>0</v>
      </c>
      <c r="O14587" s="38">
        <f>IF(AND(Colin!$G14587=$B$2,Colin!$H14587&lt;=$C$3),Colin!$I14587,)</f>
        <v>0</v>
      </c>
      <c r="P14587" s="38">
        <f>IF(Colin!$G14587&lt;$B$2,Colin!$I14587,0)</f>
        <v>0</v>
      </c>
      <c r="Q14587" s="38">
        <f>IF(Colin!$G14587&lt;$B$1,Colin!$I14587,0)</f>
        <v>0</v>
      </c>
    </row>
    <row r="14588" spans="12:17" x14ac:dyDescent="0.25">
      <c r="L14588" s="38">
        <f>IF(AND(Colin!$G14588=$B$1,Colin!$H14588=$C$3),Colin!$I14588,)</f>
        <v>0</v>
      </c>
      <c r="M14588" s="38">
        <f>IF(AND(Colin!$G14588=$B$1,Colin!$H14588&lt;=$C$3),Colin!$I14588,)</f>
        <v>0</v>
      </c>
      <c r="N14588" s="38">
        <f>IF(AND(Colin!$G14588=$B$2,Colin!$H14588=$C$3),Colin!$I14588,)</f>
        <v>0</v>
      </c>
      <c r="O14588" s="38">
        <f>IF(AND(Colin!$G14588=$B$2,Colin!$H14588&lt;=$C$3),Colin!$I14588,)</f>
        <v>0</v>
      </c>
      <c r="P14588" s="38">
        <f>IF(Colin!$G14588&lt;$B$2,Colin!$I14588,0)</f>
        <v>0</v>
      </c>
      <c r="Q14588" s="38">
        <f>IF(Colin!$G14588&lt;$B$1,Colin!$I14588,0)</f>
        <v>0</v>
      </c>
    </row>
    <row r="14589" spans="12:17" x14ac:dyDescent="0.25">
      <c r="L14589" s="38">
        <f>IF(AND(Colin!$G14589=$B$1,Colin!$H14589=$C$3),Colin!$I14589,)</f>
        <v>0</v>
      </c>
      <c r="M14589" s="38">
        <f>IF(AND(Colin!$G14589=$B$1,Colin!$H14589&lt;=$C$3),Colin!$I14589,)</f>
        <v>0</v>
      </c>
      <c r="N14589" s="38">
        <f>IF(AND(Colin!$G14589=$B$2,Colin!$H14589=$C$3),Colin!$I14589,)</f>
        <v>0</v>
      </c>
      <c r="O14589" s="38">
        <f>IF(AND(Colin!$G14589=$B$2,Colin!$H14589&lt;=$C$3),Colin!$I14589,)</f>
        <v>0</v>
      </c>
      <c r="P14589" s="38">
        <f>IF(Colin!$G14589&lt;$B$2,Colin!$I14589,0)</f>
        <v>0</v>
      </c>
      <c r="Q14589" s="38">
        <f>IF(Colin!$G14589&lt;$B$1,Colin!$I14589,0)</f>
        <v>0</v>
      </c>
    </row>
    <row r="14590" spans="12:17" x14ac:dyDescent="0.25">
      <c r="L14590" s="38">
        <f>IF(AND(Colin!$G14590=$B$1,Colin!$H14590=$C$3),Colin!$I14590,)</f>
        <v>0</v>
      </c>
      <c r="M14590" s="38">
        <f>IF(AND(Colin!$G14590=$B$1,Colin!$H14590&lt;=$C$3),Colin!$I14590,)</f>
        <v>0</v>
      </c>
      <c r="N14590" s="38">
        <f>IF(AND(Colin!$G14590=$B$2,Colin!$H14590=$C$3),Colin!$I14590,)</f>
        <v>0</v>
      </c>
      <c r="O14590" s="38">
        <f>IF(AND(Colin!$G14590=$B$2,Colin!$H14590&lt;=$C$3),Colin!$I14590,)</f>
        <v>0</v>
      </c>
      <c r="P14590" s="38">
        <f>IF(Colin!$G14590&lt;$B$2,Colin!$I14590,0)</f>
        <v>0</v>
      </c>
      <c r="Q14590" s="38">
        <f>IF(Colin!$G14590&lt;$B$1,Colin!$I14590,0)</f>
        <v>0</v>
      </c>
    </row>
    <row r="14591" spans="12:17" x14ac:dyDescent="0.25">
      <c r="L14591" s="38">
        <f>IF(AND(Colin!$G14591=$B$1,Colin!$H14591=$C$3),Colin!$I14591,)</f>
        <v>0</v>
      </c>
      <c r="M14591" s="38">
        <f>IF(AND(Colin!$G14591=$B$1,Colin!$H14591&lt;=$C$3),Colin!$I14591,)</f>
        <v>0</v>
      </c>
      <c r="N14591" s="38">
        <f>IF(AND(Colin!$G14591=$B$2,Colin!$H14591=$C$3),Colin!$I14591,)</f>
        <v>0</v>
      </c>
      <c r="O14591" s="38">
        <f>IF(AND(Colin!$G14591=$B$2,Colin!$H14591&lt;=$C$3),Colin!$I14591,)</f>
        <v>0</v>
      </c>
      <c r="P14591" s="38">
        <f>IF(Colin!$G14591&lt;$B$2,Colin!$I14591,0)</f>
        <v>0</v>
      </c>
      <c r="Q14591" s="38">
        <f>IF(Colin!$G14591&lt;$B$1,Colin!$I14591,0)</f>
        <v>0</v>
      </c>
    </row>
    <row r="14592" spans="12:17" x14ac:dyDescent="0.25">
      <c r="L14592" s="38">
        <f>IF(AND(Colin!$G14592=$B$1,Colin!$H14592=$C$3),Colin!$I14592,)</f>
        <v>0</v>
      </c>
      <c r="M14592" s="38">
        <f>IF(AND(Colin!$G14592=$B$1,Colin!$H14592&lt;=$C$3),Colin!$I14592,)</f>
        <v>0</v>
      </c>
      <c r="N14592" s="38">
        <f>IF(AND(Colin!$G14592=$B$2,Colin!$H14592=$C$3),Colin!$I14592,)</f>
        <v>0</v>
      </c>
      <c r="O14592" s="38">
        <f>IF(AND(Colin!$G14592=$B$2,Colin!$H14592&lt;=$C$3),Colin!$I14592,)</f>
        <v>0</v>
      </c>
      <c r="P14592" s="38">
        <f>IF(Colin!$G14592&lt;$B$2,Colin!$I14592,0)</f>
        <v>0</v>
      </c>
      <c r="Q14592" s="38">
        <f>IF(Colin!$G14592&lt;$B$1,Colin!$I14592,0)</f>
        <v>0</v>
      </c>
    </row>
    <row r="14593" spans="12:17" x14ac:dyDescent="0.25">
      <c r="L14593" s="38">
        <f>IF(AND(Colin!$G14593=$B$1,Colin!$H14593=$C$3),Colin!$I14593,)</f>
        <v>0</v>
      </c>
      <c r="M14593" s="38">
        <f>IF(AND(Colin!$G14593=$B$1,Colin!$H14593&lt;=$C$3),Colin!$I14593,)</f>
        <v>0</v>
      </c>
      <c r="N14593" s="38">
        <f>IF(AND(Colin!$G14593=$B$2,Colin!$H14593=$C$3),Colin!$I14593,)</f>
        <v>0</v>
      </c>
      <c r="O14593" s="38">
        <f>IF(AND(Colin!$G14593=$B$2,Colin!$H14593&lt;=$C$3),Colin!$I14593,)</f>
        <v>0</v>
      </c>
      <c r="P14593" s="38">
        <f>IF(Colin!$G14593&lt;$B$2,Colin!$I14593,0)</f>
        <v>0</v>
      </c>
      <c r="Q14593" s="38">
        <f>IF(Colin!$G14593&lt;$B$1,Colin!$I14593,0)</f>
        <v>0</v>
      </c>
    </row>
    <row r="14594" spans="12:17" x14ac:dyDescent="0.25">
      <c r="L14594" s="38">
        <f>IF(AND(Colin!$G14594=$B$1,Colin!$H14594=$C$3),Colin!$I14594,)</f>
        <v>0</v>
      </c>
      <c r="M14594" s="38">
        <f>IF(AND(Colin!$G14594=$B$1,Colin!$H14594&lt;=$C$3),Colin!$I14594,)</f>
        <v>0</v>
      </c>
      <c r="N14594" s="38">
        <f>IF(AND(Colin!$G14594=$B$2,Colin!$H14594=$C$3),Colin!$I14594,)</f>
        <v>0</v>
      </c>
      <c r="O14594" s="38">
        <f>IF(AND(Colin!$G14594=$B$2,Colin!$H14594&lt;=$C$3),Colin!$I14594,)</f>
        <v>0</v>
      </c>
      <c r="P14594" s="38">
        <f>IF(Colin!$G14594&lt;$B$2,Colin!$I14594,0)</f>
        <v>0</v>
      </c>
      <c r="Q14594" s="38">
        <f>IF(Colin!$G14594&lt;$B$1,Colin!$I14594,0)</f>
        <v>0</v>
      </c>
    </row>
    <row r="14595" spans="12:17" x14ac:dyDescent="0.25">
      <c r="L14595" s="38">
        <f>IF(AND(Colin!$G14595=$B$1,Colin!$H14595=$C$3),Colin!$I14595,)</f>
        <v>0</v>
      </c>
      <c r="M14595" s="38">
        <f>IF(AND(Colin!$G14595=$B$1,Colin!$H14595&lt;=$C$3),Colin!$I14595,)</f>
        <v>0</v>
      </c>
      <c r="N14595" s="38">
        <f>IF(AND(Colin!$G14595=$B$2,Colin!$H14595=$C$3),Colin!$I14595,)</f>
        <v>0</v>
      </c>
      <c r="O14595" s="38">
        <f>IF(AND(Colin!$G14595=$B$2,Colin!$H14595&lt;=$C$3),Colin!$I14595,)</f>
        <v>0</v>
      </c>
      <c r="P14595" s="38">
        <f>IF(Colin!$G14595&lt;$B$2,Colin!$I14595,0)</f>
        <v>0</v>
      </c>
      <c r="Q14595" s="38">
        <f>IF(Colin!$G14595&lt;$B$1,Colin!$I14595,0)</f>
        <v>0</v>
      </c>
    </row>
    <row r="14596" spans="12:17" x14ac:dyDescent="0.25">
      <c r="L14596" s="38">
        <f>IF(AND(Colin!$G14596=$B$1,Colin!$H14596=$C$3),Colin!$I14596,)</f>
        <v>0</v>
      </c>
      <c r="M14596" s="38">
        <f>IF(AND(Colin!$G14596=$B$1,Colin!$H14596&lt;=$C$3),Colin!$I14596,)</f>
        <v>0</v>
      </c>
      <c r="N14596" s="38">
        <f>IF(AND(Colin!$G14596=$B$2,Colin!$H14596=$C$3),Colin!$I14596,)</f>
        <v>0</v>
      </c>
      <c r="O14596" s="38">
        <f>IF(AND(Colin!$G14596=$B$2,Colin!$H14596&lt;=$C$3),Colin!$I14596,)</f>
        <v>0</v>
      </c>
      <c r="P14596" s="38">
        <f>IF(Colin!$G14596&lt;$B$2,Colin!$I14596,0)</f>
        <v>0</v>
      </c>
      <c r="Q14596" s="38">
        <f>IF(Colin!$G14596&lt;$B$1,Colin!$I14596,0)</f>
        <v>0</v>
      </c>
    </row>
    <row r="14597" spans="12:17" x14ac:dyDescent="0.25">
      <c r="L14597" s="38">
        <f>IF(AND(Colin!$G14597=$B$1,Colin!$H14597=$C$3),Colin!$I14597,)</f>
        <v>0</v>
      </c>
      <c r="M14597" s="38">
        <f>IF(AND(Colin!$G14597=$B$1,Colin!$H14597&lt;=$C$3),Colin!$I14597,)</f>
        <v>0</v>
      </c>
      <c r="N14597" s="38">
        <f>IF(AND(Colin!$G14597=$B$2,Colin!$H14597=$C$3),Colin!$I14597,)</f>
        <v>0</v>
      </c>
      <c r="O14597" s="38">
        <f>IF(AND(Colin!$G14597=$B$2,Colin!$H14597&lt;=$C$3),Colin!$I14597,)</f>
        <v>0</v>
      </c>
      <c r="P14597" s="38">
        <f>IF(Colin!$G14597&lt;$B$2,Colin!$I14597,0)</f>
        <v>0</v>
      </c>
      <c r="Q14597" s="38">
        <f>IF(Colin!$G14597&lt;$B$1,Colin!$I14597,0)</f>
        <v>0</v>
      </c>
    </row>
    <row r="14598" spans="12:17" x14ac:dyDescent="0.25">
      <c r="L14598" s="38">
        <f>IF(AND(Colin!$G14598=$B$1,Colin!$H14598=$C$3),Colin!$I14598,)</f>
        <v>0</v>
      </c>
      <c r="M14598" s="38">
        <f>IF(AND(Colin!$G14598=$B$1,Colin!$H14598&lt;=$C$3),Colin!$I14598,)</f>
        <v>0</v>
      </c>
      <c r="N14598" s="38">
        <f>IF(AND(Colin!$G14598=$B$2,Colin!$H14598=$C$3),Colin!$I14598,)</f>
        <v>0</v>
      </c>
      <c r="O14598" s="38">
        <f>IF(AND(Colin!$G14598=$B$2,Colin!$H14598&lt;=$C$3),Colin!$I14598,)</f>
        <v>0</v>
      </c>
      <c r="P14598" s="38">
        <f>IF(Colin!$G14598&lt;$B$2,Colin!$I14598,0)</f>
        <v>0</v>
      </c>
      <c r="Q14598" s="38">
        <f>IF(Colin!$G14598&lt;$B$1,Colin!$I14598,0)</f>
        <v>0</v>
      </c>
    </row>
    <row r="14599" spans="12:17" x14ac:dyDescent="0.25">
      <c r="L14599" s="38">
        <f>IF(AND(Colin!$G14599=$B$1,Colin!$H14599=$C$3),Colin!$I14599,)</f>
        <v>0</v>
      </c>
      <c r="M14599" s="38">
        <f>IF(AND(Colin!$G14599=$B$1,Colin!$H14599&lt;=$C$3),Colin!$I14599,)</f>
        <v>0</v>
      </c>
      <c r="N14599" s="38">
        <f>IF(AND(Colin!$G14599=$B$2,Colin!$H14599=$C$3),Colin!$I14599,)</f>
        <v>0</v>
      </c>
      <c r="O14599" s="38">
        <f>IF(AND(Colin!$G14599=$B$2,Colin!$H14599&lt;=$C$3),Colin!$I14599,)</f>
        <v>0</v>
      </c>
      <c r="P14599" s="38">
        <f>IF(Colin!$G14599&lt;$B$2,Colin!$I14599,0)</f>
        <v>0</v>
      </c>
      <c r="Q14599" s="38">
        <f>IF(Colin!$G14599&lt;$B$1,Colin!$I14599,0)</f>
        <v>0</v>
      </c>
    </row>
    <row r="14600" spans="12:17" x14ac:dyDescent="0.25">
      <c r="L14600" s="38">
        <f>IF(AND(Colin!$G14600=$B$1,Colin!$H14600=$C$3),Colin!$I14600,)</f>
        <v>0</v>
      </c>
      <c r="M14600" s="38">
        <f>IF(AND(Colin!$G14600=$B$1,Colin!$H14600&lt;=$C$3),Colin!$I14600,)</f>
        <v>0</v>
      </c>
      <c r="N14600" s="38">
        <f>IF(AND(Colin!$G14600=$B$2,Colin!$H14600=$C$3),Colin!$I14600,)</f>
        <v>0</v>
      </c>
      <c r="O14600" s="38">
        <f>IF(AND(Colin!$G14600=$B$2,Colin!$H14600&lt;=$C$3),Colin!$I14600,)</f>
        <v>0</v>
      </c>
      <c r="P14600" s="38">
        <f>IF(Colin!$G14600&lt;$B$2,Colin!$I14600,0)</f>
        <v>0</v>
      </c>
      <c r="Q14600" s="38">
        <f>IF(Colin!$G14600&lt;$B$1,Colin!$I14600,0)</f>
        <v>0</v>
      </c>
    </row>
    <row r="14601" spans="12:17" x14ac:dyDescent="0.25">
      <c r="L14601" s="38">
        <f>IF(AND(Colin!$G14601=$B$1,Colin!$H14601=$C$3),Colin!$I14601,)</f>
        <v>0</v>
      </c>
      <c r="M14601" s="38">
        <f>IF(AND(Colin!$G14601=$B$1,Colin!$H14601&lt;=$C$3),Colin!$I14601,)</f>
        <v>0</v>
      </c>
      <c r="N14601" s="38">
        <f>IF(AND(Colin!$G14601=$B$2,Colin!$H14601=$C$3),Colin!$I14601,)</f>
        <v>0</v>
      </c>
      <c r="O14601" s="38">
        <f>IF(AND(Colin!$G14601=$B$2,Colin!$H14601&lt;=$C$3),Colin!$I14601,)</f>
        <v>0</v>
      </c>
      <c r="P14601" s="38">
        <f>IF(Colin!$G14601&lt;$B$2,Colin!$I14601,0)</f>
        <v>0</v>
      </c>
      <c r="Q14601" s="38">
        <f>IF(Colin!$G14601&lt;$B$1,Colin!$I14601,0)</f>
        <v>0</v>
      </c>
    </row>
    <row r="14602" spans="12:17" x14ac:dyDescent="0.25">
      <c r="L14602" s="38">
        <f>IF(AND(Colin!$G14602=$B$1,Colin!$H14602=$C$3),Colin!$I14602,)</f>
        <v>0</v>
      </c>
      <c r="M14602" s="38">
        <f>IF(AND(Colin!$G14602=$B$1,Colin!$H14602&lt;=$C$3),Colin!$I14602,)</f>
        <v>0</v>
      </c>
      <c r="N14602" s="38">
        <f>IF(AND(Colin!$G14602=$B$2,Colin!$H14602=$C$3),Colin!$I14602,)</f>
        <v>0</v>
      </c>
      <c r="O14602" s="38">
        <f>IF(AND(Colin!$G14602=$B$2,Colin!$H14602&lt;=$C$3),Colin!$I14602,)</f>
        <v>0</v>
      </c>
      <c r="P14602" s="38">
        <f>IF(Colin!$G14602&lt;$B$2,Colin!$I14602,0)</f>
        <v>0</v>
      </c>
      <c r="Q14602" s="38">
        <f>IF(Colin!$G14602&lt;$B$1,Colin!$I14602,0)</f>
        <v>0</v>
      </c>
    </row>
    <row r="14603" spans="12:17" x14ac:dyDescent="0.25">
      <c r="L14603" s="38">
        <f>IF(AND(Colin!$G14603=$B$1,Colin!$H14603=$C$3),Colin!$I14603,)</f>
        <v>0</v>
      </c>
      <c r="M14603" s="38">
        <f>IF(AND(Colin!$G14603=$B$1,Colin!$H14603&lt;=$C$3),Colin!$I14603,)</f>
        <v>0</v>
      </c>
      <c r="N14603" s="38">
        <f>IF(AND(Colin!$G14603=$B$2,Colin!$H14603=$C$3),Colin!$I14603,)</f>
        <v>0</v>
      </c>
      <c r="O14603" s="38">
        <f>IF(AND(Colin!$G14603=$B$2,Colin!$H14603&lt;=$C$3),Colin!$I14603,)</f>
        <v>0</v>
      </c>
      <c r="P14603" s="38">
        <f>IF(Colin!$G14603&lt;$B$2,Colin!$I14603,0)</f>
        <v>0</v>
      </c>
      <c r="Q14603" s="38">
        <f>IF(Colin!$G14603&lt;$B$1,Colin!$I14603,0)</f>
        <v>0</v>
      </c>
    </row>
    <row r="14604" spans="12:17" x14ac:dyDescent="0.25">
      <c r="L14604" s="38">
        <f>IF(AND(Colin!$G14604=$B$1,Colin!$H14604=$C$3),Colin!$I14604,)</f>
        <v>0</v>
      </c>
      <c r="M14604" s="38">
        <f>IF(AND(Colin!$G14604=$B$1,Colin!$H14604&lt;=$C$3),Colin!$I14604,)</f>
        <v>0</v>
      </c>
      <c r="N14604" s="38">
        <f>IF(AND(Colin!$G14604=$B$2,Colin!$H14604=$C$3),Colin!$I14604,)</f>
        <v>0</v>
      </c>
      <c r="O14604" s="38">
        <f>IF(AND(Colin!$G14604=$B$2,Colin!$H14604&lt;=$C$3),Colin!$I14604,)</f>
        <v>0</v>
      </c>
      <c r="P14604" s="38">
        <f>IF(Colin!$G14604&lt;$B$2,Colin!$I14604,0)</f>
        <v>0</v>
      </c>
      <c r="Q14604" s="38">
        <f>IF(Colin!$G14604&lt;$B$1,Colin!$I14604,0)</f>
        <v>0</v>
      </c>
    </row>
    <row r="14605" spans="12:17" x14ac:dyDescent="0.25">
      <c r="L14605" s="38">
        <f>IF(AND(Colin!$G14605=$B$1,Colin!$H14605=$C$3),Colin!$I14605,)</f>
        <v>0</v>
      </c>
      <c r="M14605" s="38">
        <f>IF(AND(Colin!$G14605=$B$1,Colin!$H14605&lt;=$C$3),Colin!$I14605,)</f>
        <v>0</v>
      </c>
      <c r="N14605" s="38">
        <f>IF(AND(Colin!$G14605=$B$2,Colin!$H14605=$C$3),Colin!$I14605,)</f>
        <v>0</v>
      </c>
      <c r="O14605" s="38">
        <f>IF(AND(Colin!$G14605=$B$2,Colin!$H14605&lt;=$C$3),Colin!$I14605,)</f>
        <v>0</v>
      </c>
      <c r="P14605" s="38">
        <f>IF(Colin!$G14605&lt;$B$2,Colin!$I14605,0)</f>
        <v>0</v>
      </c>
      <c r="Q14605" s="38">
        <f>IF(Colin!$G14605&lt;$B$1,Colin!$I14605,0)</f>
        <v>0</v>
      </c>
    </row>
    <row r="14606" spans="12:17" x14ac:dyDescent="0.25">
      <c r="L14606" s="38">
        <f>IF(AND(Colin!$G14606=$B$1,Colin!$H14606=$C$3),Colin!$I14606,)</f>
        <v>0</v>
      </c>
      <c r="M14606" s="38">
        <f>IF(AND(Colin!$G14606=$B$1,Colin!$H14606&lt;=$C$3),Colin!$I14606,)</f>
        <v>0</v>
      </c>
      <c r="N14606" s="38">
        <f>IF(AND(Colin!$G14606=$B$2,Colin!$H14606=$C$3),Colin!$I14606,)</f>
        <v>0</v>
      </c>
      <c r="O14606" s="38">
        <f>IF(AND(Colin!$G14606=$B$2,Colin!$H14606&lt;=$C$3),Colin!$I14606,)</f>
        <v>0</v>
      </c>
      <c r="P14606" s="38">
        <f>IF(Colin!$G14606&lt;$B$2,Colin!$I14606,0)</f>
        <v>0</v>
      </c>
      <c r="Q14606" s="38">
        <f>IF(Colin!$G14606&lt;$B$1,Colin!$I14606,0)</f>
        <v>0</v>
      </c>
    </row>
    <row r="14607" spans="12:17" x14ac:dyDescent="0.25">
      <c r="L14607" s="38">
        <f>IF(AND(Colin!$G14607=$B$1,Colin!$H14607=$C$3),Colin!$I14607,)</f>
        <v>0</v>
      </c>
      <c r="M14607" s="38">
        <f>IF(AND(Colin!$G14607=$B$1,Colin!$H14607&lt;=$C$3),Colin!$I14607,)</f>
        <v>0</v>
      </c>
      <c r="N14607" s="38">
        <f>IF(AND(Colin!$G14607=$B$2,Colin!$H14607=$C$3),Colin!$I14607,)</f>
        <v>0</v>
      </c>
      <c r="O14607" s="38">
        <f>IF(AND(Colin!$G14607=$B$2,Colin!$H14607&lt;=$C$3),Colin!$I14607,)</f>
        <v>0</v>
      </c>
      <c r="P14607" s="38">
        <f>IF(Colin!$G14607&lt;$B$2,Colin!$I14607,0)</f>
        <v>0</v>
      </c>
      <c r="Q14607" s="38">
        <f>IF(Colin!$G14607&lt;$B$1,Colin!$I14607,0)</f>
        <v>0</v>
      </c>
    </row>
    <row r="14608" spans="12:17" x14ac:dyDescent="0.25">
      <c r="L14608" s="38">
        <f>IF(AND(Colin!$G14608=$B$1,Colin!$H14608=$C$3),Colin!$I14608,)</f>
        <v>0</v>
      </c>
      <c r="M14608" s="38">
        <f>IF(AND(Colin!$G14608=$B$1,Colin!$H14608&lt;=$C$3),Colin!$I14608,)</f>
        <v>0</v>
      </c>
      <c r="N14608" s="38">
        <f>IF(AND(Colin!$G14608=$B$2,Colin!$H14608=$C$3),Colin!$I14608,)</f>
        <v>0</v>
      </c>
      <c r="O14608" s="38">
        <f>IF(AND(Colin!$G14608=$B$2,Colin!$H14608&lt;=$C$3),Colin!$I14608,)</f>
        <v>0</v>
      </c>
      <c r="P14608" s="38">
        <f>IF(Colin!$G14608&lt;$B$2,Colin!$I14608,0)</f>
        <v>0</v>
      </c>
      <c r="Q14608" s="38">
        <f>IF(Colin!$G14608&lt;$B$1,Colin!$I14608,0)</f>
        <v>0</v>
      </c>
    </row>
    <row r="14609" spans="12:17" x14ac:dyDescent="0.25">
      <c r="L14609" s="38">
        <f>IF(AND(Colin!$G14609=$B$1,Colin!$H14609=$C$3),Colin!$I14609,)</f>
        <v>0</v>
      </c>
      <c r="M14609" s="38">
        <f>IF(AND(Colin!$G14609=$B$1,Colin!$H14609&lt;=$C$3),Colin!$I14609,)</f>
        <v>0</v>
      </c>
      <c r="N14609" s="38">
        <f>IF(AND(Colin!$G14609=$B$2,Colin!$H14609=$C$3),Colin!$I14609,)</f>
        <v>0</v>
      </c>
      <c r="O14609" s="38">
        <f>IF(AND(Colin!$G14609=$B$2,Colin!$H14609&lt;=$C$3),Colin!$I14609,)</f>
        <v>0</v>
      </c>
      <c r="P14609" s="38">
        <f>IF(Colin!$G14609&lt;$B$2,Colin!$I14609,0)</f>
        <v>0</v>
      </c>
      <c r="Q14609" s="38">
        <f>IF(Colin!$G14609&lt;$B$1,Colin!$I14609,0)</f>
        <v>0</v>
      </c>
    </row>
    <row r="14610" spans="12:17" x14ac:dyDescent="0.25">
      <c r="L14610" s="38">
        <f>IF(AND(Colin!$G14610=$B$1,Colin!$H14610=$C$3),Colin!$I14610,)</f>
        <v>0</v>
      </c>
      <c r="M14610" s="38">
        <f>IF(AND(Colin!$G14610=$B$1,Colin!$H14610&lt;=$C$3),Colin!$I14610,)</f>
        <v>0</v>
      </c>
      <c r="N14610" s="38">
        <f>IF(AND(Colin!$G14610=$B$2,Colin!$H14610=$C$3),Colin!$I14610,)</f>
        <v>0</v>
      </c>
      <c r="O14610" s="38">
        <f>IF(AND(Colin!$G14610=$B$2,Colin!$H14610&lt;=$C$3),Colin!$I14610,)</f>
        <v>0</v>
      </c>
      <c r="P14610" s="38">
        <f>IF(Colin!$G14610&lt;$B$2,Colin!$I14610,0)</f>
        <v>0</v>
      </c>
      <c r="Q14610" s="38">
        <f>IF(Colin!$G14610&lt;$B$1,Colin!$I14610,0)</f>
        <v>0</v>
      </c>
    </row>
    <row r="14611" spans="12:17" x14ac:dyDescent="0.25">
      <c r="L14611" s="38">
        <f>IF(AND(Colin!$G14611=$B$1,Colin!$H14611=$C$3),Colin!$I14611,)</f>
        <v>0</v>
      </c>
      <c r="M14611" s="38">
        <f>IF(AND(Colin!$G14611=$B$1,Colin!$H14611&lt;=$C$3),Colin!$I14611,)</f>
        <v>0</v>
      </c>
      <c r="N14611" s="38">
        <f>IF(AND(Colin!$G14611=$B$2,Colin!$H14611=$C$3),Colin!$I14611,)</f>
        <v>0</v>
      </c>
      <c r="O14611" s="38">
        <f>IF(AND(Colin!$G14611=$B$2,Colin!$H14611&lt;=$C$3),Colin!$I14611,)</f>
        <v>0</v>
      </c>
      <c r="P14611" s="38">
        <f>IF(Colin!$G14611&lt;$B$2,Colin!$I14611,0)</f>
        <v>0</v>
      </c>
      <c r="Q14611" s="38">
        <f>IF(Colin!$G14611&lt;$B$1,Colin!$I14611,0)</f>
        <v>0</v>
      </c>
    </row>
    <row r="14612" spans="12:17" x14ac:dyDescent="0.25">
      <c r="L14612" s="38">
        <f>IF(AND(Colin!$G14612=$B$1,Colin!$H14612=$C$3),Colin!$I14612,)</f>
        <v>0</v>
      </c>
      <c r="M14612" s="38">
        <f>IF(AND(Colin!$G14612=$B$1,Colin!$H14612&lt;=$C$3),Colin!$I14612,)</f>
        <v>0</v>
      </c>
      <c r="N14612" s="38">
        <f>IF(AND(Colin!$G14612=$B$2,Colin!$H14612=$C$3),Colin!$I14612,)</f>
        <v>0</v>
      </c>
      <c r="O14612" s="38">
        <f>IF(AND(Colin!$G14612=$B$2,Colin!$H14612&lt;=$C$3),Colin!$I14612,)</f>
        <v>0</v>
      </c>
      <c r="P14612" s="38">
        <f>IF(Colin!$G14612&lt;$B$2,Colin!$I14612,0)</f>
        <v>0</v>
      </c>
      <c r="Q14612" s="38">
        <f>IF(Colin!$G14612&lt;$B$1,Colin!$I14612,0)</f>
        <v>0</v>
      </c>
    </row>
    <row r="14613" spans="12:17" x14ac:dyDescent="0.25">
      <c r="L14613" s="38">
        <f>IF(AND(Colin!$G14613=$B$1,Colin!$H14613=$C$3),Colin!$I14613,)</f>
        <v>0</v>
      </c>
      <c r="M14613" s="38">
        <f>IF(AND(Colin!$G14613=$B$1,Colin!$H14613&lt;=$C$3),Colin!$I14613,)</f>
        <v>0</v>
      </c>
      <c r="N14613" s="38">
        <f>IF(AND(Colin!$G14613=$B$2,Colin!$H14613=$C$3),Colin!$I14613,)</f>
        <v>0</v>
      </c>
      <c r="O14613" s="38">
        <f>IF(AND(Colin!$G14613=$B$2,Colin!$H14613&lt;=$C$3),Colin!$I14613,)</f>
        <v>0</v>
      </c>
      <c r="P14613" s="38">
        <f>IF(Colin!$G14613&lt;$B$2,Colin!$I14613,0)</f>
        <v>0</v>
      </c>
      <c r="Q14613" s="38">
        <f>IF(Colin!$G14613&lt;$B$1,Colin!$I14613,0)</f>
        <v>0</v>
      </c>
    </row>
    <row r="14614" spans="12:17" x14ac:dyDescent="0.25">
      <c r="L14614" s="38">
        <f>IF(AND(Colin!$G14614=$B$1,Colin!$H14614=$C$3),Colin!$I14614,)</f>
        <v>0</v>
      </c>
      <c r="M14614" s="38">
        <f>IF(AND(Colin!$G14614=$B$1,Colin!$H14614&lt;=$C$3),Colin!$I14614,)</f>
        <v>0</v>
      </c>
      <c r="N14614" s="38">
        <f>IF(AND(Colin!$G14614=$B$2,Colin!$H14614=$C$3),Colin!$I14614,)</f>
        <v>0</v>
      </c>
      <c r="O14614" s="38">
        <f>IF(AND(Colin!$G14614=$B$2,Colin!$H14614&lt;=$C$3),Colin!$I14614,)</f>
        <v>0</v>
      </c>
      <c r="P14614" s="38">
        <f>IF(Colin!$G14614&lt;$B$2,Colin!$I14614,0)</f>
        <v>0</v>
      </c>
      <c r="Q14614" s="38">
        <f>IF(Colin!$G14614&lt;$B$1,Colin!$I14614,0)</f>
        <v>0</v>
      </c>
    </row>
    <row r="14615" spans="12:17" x14ac:dyDescent="0.25">
      <c r="L14615" s="38">
        <f>IF(AND(Colin!$G14615=$B$1,Colin!$H14615=$C$3),Colin!$I14615,)</f>
        <v>0</v>
      </c>
      <c r="M14615" s="38">
        <f>IF(AND(Colin!$G14615=$B$1,Colin!$H14615&lt;=$C$3),Colin!$I14615,)</f>
        <v>0</v>
      </c>
      <c r="N14615" s="38">
        <f>IF(AND(Colin!$G14615=$B$2,Colin!$H14615=$C$3),Colin!$I14615,)</f>
        <v>0</v>
      </c>
      <c r="O14615" s="38">
        <f>IF(AND(Colin!$G14615=$B$2,Colin!$H14615&lt;=$C$3),Colin!$I14615,)</f>
        <v>0</v>
      </c>
      <c r="P14615" s="38">
        <f>IF(Colin!$G14615&lt;$B$2,Colin!$I14615,0)</f>
        <v>0</v>
      </c>
      <c r="Q14615" s="38">
        <f>IF(Colin!$G14615&lt;$B$1,Colin!$I14615,0)</f>
        <v>0</v>
      </c>
    </row>
    <row r="14616" spans="12:17" x14ac:dyDescent="0.25">
      <c r="L14616" s="38">
        <f>IF(AND(Colin!$G14616=$B$1,Colin!$H14616=$C$3),Colin!$I14616,)</f>
        <v>0</v>
      </c>
      <c r="M14616" s="38">
        <f>IF(AND(Colin!$G14616=$B$1,Colin!$H14616&lt;=$C$3),Colin!$I14616,)</f>
        <v>0</v>
      </c>
      <c r="N14616" s="38">
        <f>IF(AND(Colin!$G14616=$B$2,Colin!$H14616=$C$3),Colin!$I14616,)</f>
        <v>0</v>
      </c>
      <c r="O14616" s="38">
        <f>IF(AND(Colin!$G14616=$B$2,Colin!$H14616&lt;=$C$3),Colin!$I14616,)</f>
        <v>0</v>
      </c>
      <c r="P14616" s="38">
        <f>IF(Colin!$G14616&lt;$B$2,Colin!$I14616,0)</f>
        <v>0</v>
      </c>
      <c r="Q14616" s="38">
        <f>IF(Colin!$G14616&lt;$B$1,Colin!$I14616,0)</f>
        <v>0</v>
      </c>
    </row>
    <row r="14617" spans="12:17" x14ac:dyDescent="0.25">
      <c r="L14617" s="38">
        <f>IF(AND(Colin!$G14617=$B$1,Colin!$H14617=$C$3),Colin!$I14617,)</f>
        <v>0</v>
      </c>
      <c r="M14617" s="38">
        <f>IF(AND(Colin!$G14617=$B$1,Colin!$H14617&lt;=$C$3),Colin!$I14617,)</f>
        <v>0</v>
      </c>
      <c r="N14617" s="38">
        <f>IF(AND(Colin!$G14617=$B$2,Colin!$H14617=$C$3),Colin!$I14617,)</f>
        <v>0</v>
      </c>
      <c r="O14617" s="38">
        <f>IF(AND(Colin!$G14617=$B$2,Colin!$H14617&lt;=$C$3),Colin!$I14617,)</f>
        <v>0</v>
      </c>
      <c r="P14617" s="38">
        <f>IF(Colin!$G14617&lt;$B$2,Colin!$I14617,0)</f>
        <v>0</v>
      </c>
      <c r="Q14617" s="38">
        <f>IF(Colin!$G14617&lt;$B$1,Colin!$I14617,0)</f>
        <v>0</v>
      </c>
    </row>
    <row r="14618" spans="12:17" x14ac:dyDescent="0.25">
      <c r="L14618" s="38">
        <f>IF(AND(Colin!$G14618=$B$1,Colin!$H14618=$C$3),Colin!$I14618,)</f>
        <v>0</v>
      </c>
      <c r="M14618" s="38">
        <f>IF(AND(Colin!$G14618=$B$1,Colin!$H14618&lt;=$C$3),Colin!$I14618,)</f>
        <v>0</v>
      </c>
      <c r="N14618" s="38">
        <f>IF(AND(Colin!$G14618=$B$2,Colin!$H14618=$C$3),Colin!$I14618,)</f>
        <v>0</v>
      </c>
      <c r="O14618" s="38">
        <f>IF(AND(Colin!$G14618=$B$2,Colin!$H14618&lt;=$C$3),Colin!$I14618,)</f>
        <v>0</v>
      </c>
      <c r="P14618" s="38">
        <f>IF(Colin!$G14618&lt;$B$2,Colin!$I14618,0)</f>
        <v>0</v>
      </c>
      <c r="Q14618" s="38">
        <f>IF(Colin!$G14618&lt;$B$1,Colin!$I14618,0)</f>
        <v>0</v>
      </c>
    </row>
    <row r="14619" spans="12:17" x14ac:dyDescent="0.25">
      <c r="L14619" s="38">
        <f>IF(AND(Colin!$G14619=$B$1,Colin!$H14619=$C$3),Colin!$I14619,)</f>
        <v>0</v>
      </c>
      <c r="M14619" s="38">
        <f>IF(AND(Colin!$G14619=$B$1,Colin!$H14619&lt;=$C$3),Colin!$I14619,)</f>
        <v>0</v>
      </c>
      <c r="N14619" s="38">
        <f>IF(AND(Colin!$G14619=$B$2,Colin!$H14619=$C$3),Colin!$I14619,)</f>
        <v>0</v>
      </c>
      <c r="O14619" s="38">
        <f>IF(AND(Colin!$G14619=$B$2,Colin!$H14619&lt;=$C$3),Colin!$I14619,)</f>
        <v>0</v>
      </c>
      <c r="P14619" s="38">
        <f>IF(Colin!$G14619&lt;$B$2,Colin!$I14619,0)</f>
        <v>0</v>
      </c>
      <c r="Q14619" s="38">
        <f>IF(Colin!$G14619&lt;$B$1,Colin!$I14619,0)</f>
        <v>0</v>
      </c>
    </row>
    <row r="14620" spans="12:17" x14ac:dyDescent="0.25">
      <c r="L14620" s="38">
        <f>IF(AND(Colin!$G14620=$B$1,Colin!$H14620=$C$3),Colin!$I14620,)</f>
        <v>0</v>
      </c>
      <c r="M14620" s="38">
        <f>IF(AND(Colin!$G14620=$B$1,Colin!$H14620&lt;=$C$3),Colin!$I14620,)</f>
        <v>0</v>
      </c>
      <c r="N14620" s="38">
        <f>IF(AND(Colin!$G14620=$B$2,Colin!$H14620=$C$3),Colin!$I14620,)</f>
        <v>0</v>
      </c>
      <c r="O14620" s="38">
        <f>IF(AND(Colin!$G14620=$B$2,Colin!$H14620&lt;=$C$3),Colin!$I14620,)</f>
        <v>0</v>
      </c>
      <c r="P14620" s="38">
        <f>IF(Colin!$G14620&lt;$B$2,Colin!$I14620,0)</f>
        <v>0</v>
      </c>
      <c r="Q14620" s="38">
        <f>IF(Colin!$G14620&lt;$B$1,Colin!$I14620,0)</f>
        <v>0</v>
      </c>
    </row>
    <row r="14621" spans="12:17" x14ac:dyDescent="0.25">
      <c r="L14621" s="38">
        <f>IF(AND(Colin!$G14621=$B$1,Colin!$H14621=$C$3),Colin!$I14621,)</f>
        <v>0</v>
      </c>
      <c r="M14621" s="38">
        <f>IF(AND(Colin!$G14621=$B$1,Colin!$H14621&lt;=$C$3),Colin!$I14621,)</f>
        <v>0</v>
      </c>
      <c r="N14621" s="38">
        <f>IF(AND(Colin!$G14621=$B$2,Colin!$H14621=$C$3),Colin!$I14621,)</f>
        <v>0</v>
      </c>
      <c r="O14621" s="38">
        <f>IF(AND(Colin!$G14621=$B$2,Colin!$H14621&lt;=$C$3),Colin!$I14621,)</f>
        <v>0</v>
      </c>
      <c r="P14621" s="38">
        <f>IF(Colin!$G14621&lt;$B$2,Colin!$I14621,0)</f>
        <v>0</v>
      </c>
      <c r="Q14621" s="38">
        <f>IF(Colin!$G14621&lt;$B$1,Colin!$I14621,0)</f>
        <v>0</v>
      </c>
    </row>
    <row r="14622" spans="12:17" x14ac:dyDescent="0.25">
      <c r="L14622" s="38">
        <f>IF(AND(Colin!$G14622=$B$1,Colin!$H14622=$C$3),Colin!$I14622,)</f>
        <v>0</v>
      </c>
      <c r="M14622" s="38">
        <f>IF(AND(Colin!$G14622=$B$1,Colin!$H14622&lt;=$C$3),Colin!$I14622,)</f>
        <v>0</v>
      </c>
      <c r="N14622" s="38">
        <f>IF(AND(Colin!$G14622=$B$2,Colin!$H14622=$C$3),Colin!$I14622,)</f>
        <v>0</v>
      </c>
      <c r="O14622" s="38">
        <f>IF(AND(Colin!$G14622=$B$2,Colin!$H14622&lt;=$C$3),Colin!$I14622,)</f>
        <v>0</v>
      </c>
      <c r="P14622" s="38">
        <f>IF(Colin!$G14622&lt;$B$2,Colin!$I14622,0)</f>
        <v>0</v>
      </c>
      <c r="Q14622" s="38">
        <f>IF(Colin!$G14622&lt;$B$1,Colin!$I14622,0)</f>
        <v>0</v>
      </c>
    </row>
    <row r="14623" spans="12:17" x14ac:dyDescent="0.25">
      <c r="L14623" s="38">
        <f>IF(AND(Colin!$G14623=$B$1,Colin!$H14623=$C$3),Colin!$I14623,)</f>
        <v>0</v>
      </c>
      <c r="M14623" s="38">
        <f>IF(AND(Colin!$G14623=$B$1,Colin!$H14623&lt;=$C$3),Colin!$I14623,)</f>
        <v>0</v>
      </c>
      <c r="N14623" s="38">
        <f>IF(AND(Colin!$G14623=$B$2,Colin!$H14623=$C$3),Colin!$I14623,)</f>
        <v>0</v>
      </c>
      <c r="O14623" s="38">
        <f>IF(AND(Colin!$G14623=$B$2,Colin!$H14623&lt;=$C$3),Colin!$I14623,)</f>
        <v>0</v>
      </c>
      <c r="P14623" s="38">
        <f>IF(Colin!$G14623&lt;$B$2,Colin!$I14623,0)</f>
        <v>0</v>
      </c>
      <c r="Q14623" s="38">
        <f>IF(Colin!$G14623&lt;$B$1,Colin!$I14623,0)</f>
        <v>0</v>
      </c>
    </row>
    <row r="14624" spans="12:17" x14ac:dyDescent="0.25">
      <c r="L14624" s="38">
        <f>IF(AND(Colin!$G14624=$B$1,Colin!$H14624=$C$3),Colin!$I14624,)</f>
        <v>0</v>
      </c>
      <c r="M14624" s="38">
        <f>IF(AND(Colin!$G14624=$B$1,Colin!$H14624&lt;=$C$3),Colin!$I14624,)</f>
        <v>0</v>
      </c>
      <c r="N14624" s="38">
        <f>IF(AND(Colin!$G14624=$B$2,Colin!$H14624=$C$3),Colin!$I14624,)</f>
        <v>0</v>
      </c>
      <c r="O14624" s="38">
        <f>IF(AND(Colin!$G14624=$B$2,Colin!$H14624&lt;=$C$3),Colin!$I14624,)</f>
        <v>0</v>
      </c>
      <c r="P14624" s="38">
        <f>IF(Colin!$G14624&lt;$B$2,Colin!$I14624,0)</f>
        <v>0</v>
      </c>
      <c r="Q14624" s="38">
        <f>IF(Colin!$G14624&lt;$B$1,Colin!$I14624,0)</f>
        <v>0</v>
      </c>
    </row>
    <row r="14625" spans="12:17" x14ac:dyDescent="0.25">
      <c r="L14625" s="38">
        <f>IF(AND(Colin!$G14625=$B$1,Colin!$H14625=$C$3),Colin!$I14625,)</f>
        <v>0</v>
      </c>
      <c r="M14625" s="38">
        <f>IF(AND(Colin!$G14625=$B$1,Colin!$H14625&lt;=$C$3),Colin!$I14625,)</f>
        <v>0</v>
      </c>
      <c r="N14625" s="38">
        <f>IF(AND(Colin!$G14625=$B$2,Colin!$H14625=$C$3),Colin!$I14625,)</f>
        <v>0</v>
      </c>
      <c r="O14625" s="38">
        <f>IF(AND(Colin!$G14625=$B$2,Colin!$H14625&lt;=$C$3),Colin!$I14625,)</f>
        <v>0</v>
      </c>
      <c r="P14625" s="38">
        <f>IF(Colin!$G14625&lt;$B$2,Colin!$I14625,0)</f>
        <v>0</v>
      </c>
      <c r="Q14625" s="38">
        <f>IF(Colin!$G14625&lt;$B$1,Colin!$I14625,0)</f>
        <v>0</v>
      </c>
    </row>
    <row r="14626" spans="12:17" x14ac:dyDescent="0.25">
      <c r="L14626" s="38">
        <f>IF(AND(Colin!$G14626=$B$1,Colin!$H14626=$C$3),Colin!$I14626,)</f>
        <v>0</v>
      </c>
      <c r="M14626" s="38">
        <f>IF(AND(Colin!$G14626=$B$1,Colin!$H14626&lt;=$C$3),Colin!$I14626,)</f>
        <v>0</v>
      </c>
      <c r="N14626" s="38">
        <f>IF(AND(Colin!$G14626=$B$2,Colin!$H14626=$C$3),Colin!$I14626,)</f>
        <v>0</v>
      </c>
      <c r="O14626" s="38">
        <f>IF(AND(Colin!$G14626=$B$2,Colin!$H14626&lt;=$C$3),Colin!$I14626,)</f>
        <v>0</v>
      </c>
      <c r="P14626" s="38">
        <f>IF(Colin!$G14626&lt;$B$2,Colin!$I14626,0)</f>
        <v>0</v>
      </c>
      <c r="Q14626" s="38">
        <f>IF(Colin!$G14626&lt;$B$1,Colin!$I14626,0)</f>
        <v>0</v>
      </c>
    </row>
    <row r="14627" spans="12:17" x14ac:dyDescent="0.25">
      <c r="L14627" s="38">
        <f>IF(AND(Colin!$G14627=$B$1,Colin!$H14627=$C$3),Colin!$I14627,)</f>
        <v>0</v>
      </c>
      <c r="M14627" s="38">
        <f>IF(AND(Colin!$G14627=$B$1,Colin!$H14627&lt;=$C$3),Colin!$I14627,)</f>
        <v>0</v>
      </c>
      <c r="N14627" s="38">
        <f>IF(AND(Colin!$G14627=$B$2,Colin!$H14627=$C$3),Colin!$I14627,)</f>
        <v>0</v>
      </c>
      <c r="O14627" s="38">
        <f>IF(AND(Colin!$G14627=$B$2,Colin!$H14627&lt;=$C$3),Colin!$I14627,)</f>
        <v>0</v>
      </c>
      <c r="P14627" s="38">
        <f>IF(Colin!$G14627&lt;$B$2,Colin!$I14627,0)</f>
        <v>0</v>
      </c>
      <c r="Q14627" s="38">
        <f>IF(Colin!$G14627&lt;$B$1,Colin!$I14627,0)</f>
        <v>0</v>
      </c>
    </row>
    <row r="14628" spans="12:17" x14ac:dyDescent="0.25">
      <c r="L14628" s="38">
        <f>IF(AND(Colin!$G14628=$B$1,Colin!$H14628=$C$3),Colin!$I14628,)</f>
        <v>0</v>
      </c>
      <c r="M14628" s="38">
        <f>IF(AND(Colin!$G14628=$B$1,Colin!$H14628&lt;=$C$3),Colin!$I14628,)</f>
        <v>0</v>
      </c>
      <c r="N14628" s="38">
        <f>IF(AND(Colin!$G14628=$B$2,Colin!$H14628=$C$3),Colin!$I14628,)</f>
        <v>0</v>
      </c>
      <c r="O14628" s="38">
        <f>IF(AND(Colin!$G14628=$B$2,Colin!$H14628&lt;=$C$3),Colin!$I14628,)</f>
        <v>0</v>
      </c>
      <c r="P14628" s="38">
        <f>IF(Colin!$G14628&lt;$B$2,Colin!$I14628,0)</f>
        <v>0</v>
      </c>
      <c r="Q14628" s="38">
        <f>IF(Colin!$G14628&lt;$B$1,Colin!$I14628,0)</f>
        <v>0</v>
      </c>
    </row>
    <row r="14629" spans="12:17" x14ac:dyDescent="0.25">
      <c r="L14629" s="38">
        <f>IF(AND(Colin!$G14629=$B$1,Colin!$H14629=$C$3),Colin!$I14629,)</f>
        <v>0</v>
      </c>
      <c r="M14629" s="38">
        <f>IF(AND(Colin!$G14629=$B$1,Colin!$H14629&lt;=$C$3),Colin!$I14629,)</f>
        <v>0</v>
      </c>
      <c r="N14629" s="38">
        <f>IF(AND(Colin!$G14629=$B$2,Colin!$H14629=$C$3),Colin!$I14629,)</f>
        <v>0</v>
      </c>
      <c r="O14629" s="38">
        <f>IF(AND(Colin!$G14629=$B$2,Colin!$H14629&lt;=$C$3),Colin!$I14629,)</f>
        <v>0</v>
      </c>
      <c r="P14629" s="38">
        <f>IF(Colin!$G14629&lt;$B$2,Colin!$I14629,0)</f>
        <v>0</v>
      </c>
      <c r="Q14629" s="38">
        <f>IF(Colin!$G14629&lt;$B$1,Colin!$I14629,0)</f>
        <v>0</v>
      </c>
    </row>
    <row r="14630" spans="12:17" x14ac:dyDescent="0.25">
      <c r="L14630" s="38">
        <f>IF(AND(Colin!$G14630=$B$1,Colin!$H14630=$C$3),Colin!$I14630,)</f>
        <v>0</v>
      </c>
      <c r="M14630" s="38">
        <f>IF(AND(Colin!$G14630=$B$1,Colin!$H14630&lt;=$C$3),Colin!$I14630,)</f>
        <v>0</v>
      </c>
      <c r="N14630" s="38">
        <f>IF(AND(Colin!$G14630=$B$2,Colin!$H14630=$C$3),Colin!$I14630,)</f>
        <v>0</v>
      </c>
      <c r="O14630" s="38">
        <f>IF(AND(Colin!$G14630=$B$2,Colin!$H14630&lt;=$C$3),Colin!$I14630,)</f>
        <v>0</v>
      </c>
      <c r="P14630" s="38">
        <f>IF(Colin!$G14630&lt;$B$2,Colin!$I14630,0)</f>
        <v>0</v>
      </c>
      <c r="Q14630" s="38">
        <f>IF(Colin!$G14630&lt;$B$1,Colin!$I14630,0)</f>
        <v>0</v>
      </c>
    </row>
    <row r="14631" spans="12:17" x14ac:dyDescent="0.25">
      <c r="L14631" s="38">
        <f>IF(AND(Colin!$G14631=$B$1,Colin!$H14631=$C$3),Colin!$I14631,)</f>
        <v>0</v>
      </c>
      <c r="M14631" s="38">
        <f>IF(AND(Colin!$G14631=$B$1,Colin!$H14631&lt;=$C$3),Colin!$I14631,)</f>
        <v>0</v>
      </c>
      <c r="N14631" s="38">
        <f>IF(AND(Colin!$G14631=$B$2,Colin!$H14631=$C$3),Colin!$I14631,)</f>
        <v>0</v>
      </c>
      <c r="O14631" s="38">
        <f>IF(AND(Colin!$G14631=$B$2,Colin!$H14631&lt;=$C$3),Colin!$I14631,)</f>
        <v>0</v>
      </c>
      <c r="P14631" s="38">
        <f>IF(Colin!$G14631&lt;$B$2,Colin!$I14631,0)</f>
        <v>0</v>
      </c>
      <c r="Q14631" s="38">
        <f>IF(Colin!$G14631&lt;$B$1,Colin!$I14631,0)</f>
        <v>0</v>
      </c>
    </row>
    <row r="14632" spans="12:17" x14ac:dyDescent="0.25">
      <c r="L14632" s="38">
        <f>IF(AND(Colin!$G14632=$B$1,Colin!$H14632=$C$3),Colin!$I14632,)</f>
        <v>0</v>
      </c>
      <c r="M14632" s="38">
        <f>IF(AND(Colin!$G14632=$B$1,Colin!$H14632&lt;=$C$3),Colin!$I14632,)</f>
        <v>0</v>
      </c>
      <c r="N14632" s="38">
        <f>IF(AND(Colin!$G14632=$B$2,Colin!$H14632=$C$3),Colin!$I14632,)</f>
        <v>0</v>
      </c>
      <c r="O14632" s="38">
        <f>IF(AND(Colin!$G14632=$B$2,Colin!$H14632&lt;=$C$3),Colin!$I14632,)</f>
        <v>0</v>
      </c>
      <c r="P14632" s="38">
        <f>IF(Colin!$G14632&lt;$B$2,Colin!$I14632,0)</f>
        <v>0</v>
      </c>
      <c r="Q14632" s="38">
        <f>IF(Colin!$G14632&lt;$B$1,Colin!$I14632,0)</f>
        <v>0</v>
      </c>
    </row>
    <row r="14633" spans="12:17" x14ac:dyDescent="0.25">
      <c r="L14633" s="38">
        <f>IF(AND(Colin!$G14633=$B$1,Colin!$H14633=$C$3),Colin!$I14633,)</f>
        <v>0</v>
      </c>
      <c r="M14633" s="38">
        <f>IF(AND(Colin!$G14633=$B$1,Colin!$H14633&lt;=$C$3),Colin!$I14633,)</f>
        <v>0</v>
      </c>
      <c r="N14633" s="38">
        <f>IF(AND(Colin!$G14633=$B$2,Colin!$H14633=$C$3),Colin!$I14633,)</f>
        <v>0</v>
      </c>
      <c r="O14633" s="38">
        <f>IF(AND(Colin!$G14633=$B$2,Colin!$H14633&lt;=$C$3),Colin!$I14633,)</f>
        <v>0</v>
      </c>
      <c r="P14633" s="38">
        <f>IF(Colin!$G14633&lt;$B$2,Colin!$I14633,0)</f>
        <v>0</v>
      </c>
      <c r="Q14633" s="38">
        <f>IF(Colin!$G14633&lt;$B$1,Colin!$I14633,0)</f>
        <v>0</v>
      </c>
    </row>
    <row r="14634" spans="12:17" x14ac:dyDescent="0.25">
      <c r="L14634" s="38">
        <f>IF(AND(Colin!$G14634=$B$1,Colin!$H14634=$C$3),Colin!$I14634,)</f>
        <v>0</v>
      </c>
      <c r="M14634" s="38">
        <f>IF(AND(Colin!$G14634=$B$1,Colin!$H14634&lt;=$C$3),Colin!$I14634,)</f>
        <v>0</v>
      </c>
      <c r="N14634" s="38">
        <f>IF(AND(Colin!$G14634=$B$2,Colin!$H14634=$C$3),Colin!$I14634,)</f>
        <v>0</v>
      </c>
      <c r="O14634" s="38">
        <f>IF(AND(Colin!$G14634=$B$2,Colin!$H14634&lt;=$C$3),Colin!$I14634,)</f>
        <v>0</v>
      </c>
      <c r="P14634" s="38">
        <f>IF(Colin!$G14634&lt;$B$2,Colin!$I14634,0)</f>
        <v>0</v>
      </c>
      <c r="Q14634" s="38">
        <f>IF(Colin!$G14634&lt;$B$1,Colin!$I14634,0)</f>
        <v>0</v>
      </c>
    </row>
    <row r="14635" spans="12:17" x14ac:dyDescent="0.25">
      <c r="L14635" s="38">
        <f>IF(AND(Colin!$G14635=$B$1,Colin!$H14635=$C$3),Colin!$I14635,)</f>
        <v>0</v>
      </c>
      <c r="M14635" s="38">
        <f>IF(AND(Colin!$G14635=$B$1,Colin!$H14635&lt;=$C$3),Colin!$I14635,)</f>
        <v>0</v>
      </c>
      <c r="N14635" s="38">
        <f>IF(AND(Colin!$G14635=$B$2,Colin!$H14635=$C$3),Colin!$I14635,)</f>
        <v>0</v>
      </c>
      <c r="O14635" s="38">
        <f>IF(AND(Colin!$G14635=$B$2,Colin!$H14635&lt;=$C$3),Colin!$I14635,)</f>
        <v>0</v>
      </c>
      <c r="P14635" s="38">
        <f>IF(Colin!$G14635&lt;$B$2,Colin!$I14635,0)</f>
        <v>0</v>
      </c>
      <c r="Q14635" s="38">
        <f>IF(Colin!$G14635&lt;$B$1,Colin!$I14635,0)</f>
        <v>0</v>
      </c>
    </row>
    <row r="14636" spans="12:17" x14ac:dyDescent="0.25">
      <c r="L14636" s="38">
        <f>IF(AND(Colin!$G14636=$B$1,Colin!$H14636=$C$3),Colin!$I14636,)</f>
        <v>0</v>
      </c>
      <c r="M14636" s="38">
        <f>IF(AND(Colin!$G14636=$B$1,Colin!$H14636&lt;=$C$3),Colin!$I14636,)</f>
        <v>0</v>
      </c>
      <c r="N14636" s="38">
        <f>IF(AND(Colin!$G14636=$B$2,Colin!$H14636=$C$3),Colin!$I14636,)</f>
        <v>0</v>
      </c>
      <c r="O14636" s="38">
        <f>IF(AND(Colin!$G14636=$B$2,Colin!$H14636&lt;=$C$3),Colin!$I14636,)</f>
        <v>0</v>
      </c>
      <c r="P14636" s="38">
        <f>IF(Colin!$G14636&lt;$B$2,Colin!$I14636,0)</f>
        <v>0</v>
      </c>
      <c r="Q14636" s="38">
        <f>IF(Colin!$G14636&lt;$B$1,Colin!$I14636,0)</f>
        <v>0</v>
      </c>
    </row>
    <row r="14637" spans="12:17" x14ac:dyDescent="0.25">
      <c r="L14637" s="38">
        <f>IF(AND(Colin!$G14637=$B$1,Colin!$H14637=$C$3),Colin!$I14637,)</f>
        <v>0</v>
      </c>
      <c r="M14637" s="38">
        <f>IF(AND(Colin!$G14637=$B$1,Colin!$H14637&lt;=$C$3),Colin!$I14637,)</f>
        <v>0</v>
      </c>
      <c r="N14637" s="38">
        <f>IF(AND(Colin!$G14637=$B$2,Colin!$H14637=$C$3),Colin!$I14637,)</f>
        <v>0</v>
      </c>
      <c r="O14637" s="38">
        <f>IF(AND(Colin!$G14637=$B$2,Colin!$H14637&lt;=$C$3),Colin!$I14637,)</f>
        <v>0</v>
      </c>
      <c r="P14637" s="38">
        <f>IF(Colin!$G14637&lt;$B$2,Colin!$I14637,0)</f>
        <v>0</v>
      </c>
      <c r="Q14637" s="38">
        <f>IF(Colin!$G14637&lt;$B$1,Colin!$I14637,0)</f>
        <v>0</v>
      </c>
    </row>
    <row r="14638" spans="12:17" x14ac:dyDescent="0.25">
      <c r="L14638" s="38">
        <f>IF(AND(Colin!$G14638=$B$1,Colin!$H14638=$C$3),Colin!$I14638,)</f>
        <v>0</v>
      </c>
      <c r="M14638" s="38">
        <f>IF(AND(Colin!$G14638=$B$1,Colin!$H14638&lt;=$C$3),Colin!$I14638,)</f>
        <v>0</v>
      </c>
      <c r="N14638" s="38">
        <f>IF(AND(Colin!$G14638=$B$2,Colin!$H14638=$C$3),Colin!$I14638,)</f>
        <v>0</v>
      </c>
      <c r="O14638" s="38">
        <f>IF(AND(Colin!$G14638=$B$2,Colin!$H14638&lt;=$C$3),Colin!$I14638,)</f>
        <v>0</v>
      </c>
      <c r="P14638" s="38">
        <f>IF(Colin!$G14638&lt;$B$2,Colin!$I14638,0)</f>
        <v>0</v>
      </c>
      <c r="Q14638" s="38">
        <f>IF(Colin!$G14638&lt;$B$1,Colin!$I14638,0)</f>
        <v>0</v>
      </c>
    </row>
    <row r="14639" spans="12:17" x14ac:dyDescent="0.25">
      <c r="L14639" s="38">
        <f>IF(AND(Colin!$G14639=$B$1,Colin!$H14639=$C$3),Colin!$I14639,)</f>
        <v>0</v>
      </c>
      <c r="M14639" s="38">
        <f>IF(AND(Colin!$G14639=$B$1,Colin!$H14639&lt;=$C$3),Colin!$I14639,)</f>
        <v>0</v>
      </c>
      <c r="N14639" s="38">
        <f>IF(AND(Colin!$G14639=$B$2,Colin!$H14639=$C$3),Colin!$I14639,)</f>
        <v>0</v>
      </c>
      <c r="O14639" s="38">
        <f>IF(AND(Colin!$G14639=$B$2,Colin!$H14639&lt;=$C$3),Colin!$I14639,)</f>
        <v>0</v>
      </c>
      <c r="P14639" s="38">
        <f>IF(Colin!$G14639&lt;$B$2,Colin!$I14639,0)</f>
        <v>0</v>
      </c>
      <c r="Q14639" s="38">
        <f>IF(Colin!$G14639&lt;$B$1,Colin!$I14639,0)</f>
        <v>0</v>
      </c>
    </row>
    <row r="14640" spans="12:17" x14ac:dyDescent="0.25">
      <c r="L14640" s="38">
        <f>IF(AND(Colin!$G14640=$B$1,Colin!$H14640=$C$3),Colin!$I14640,)</f>
        <v>0</v>
      </c>
      <c r="M14640" s="38">
        <f>IF(AND(Colin!$G14640=$B$1,Colin!$H14640&lt;=$C$3),Colin!$I14640,)</f>
        <v>0</v>
      </c>
      <c r="N14640" s="38">
        <f>IF(AND(Colin!$G14640=$B$2,Colin!$H14640=$C$3),Colin!$I14640,)</f>
        <v>0</v>
      </c>
      <c r="O14640" s="38">
        <f>IF(AND(Colin!$G14640=$B$2,Colin!$H14640&lt;=$C$3),Colin!$I14640,)</f>
        <v>0</v>
      </c>
      <c r="P14640" s="38">
        <f>IF(Colin!$G14640&lt;$B$2,Colin!$I14640,0)</f>
        <v>0</v>
      </c>
      <c r="Q14640" s="38">
        <f>IF(Colin!$G14640&lt;$B$1,Colin!$I14640,0)</f>
        <v>0</v>
      </c>
    </row>
    <row r="14641" spans="12:17" x14ac:dyDescent="0.25">
      <c r="L14641" s="38">
        <f>IF(AND(Colin!$G14641=$B$1,Colin!$H14641=$C$3),Colin!$I14641,)</f>
        <v>0</v>
      </c>
      <c r="M14641" s="38">
        <f>IF(AND(Colin!$G14641=$B$1,Colin!$H14641&lt;=$C$3),Colin!$I14641,)</f>
        <v>0</v>
      </c>
      <c r="N14641" s="38">
        <f>IF(AND(Colin!$G14641=$B$2,Colin!$H14641=$C$3),Colin!$I14641,)</f>
        <v>0</v>
      </c>
      <c r="O14641" s="38">
        <f>IF(AND(Colin!$G14641=$B$2,Colin!$H14641&lt;=$C$3),Colin!$I14641,)</f>
        <v>0</v>
      </c>
      <c r="P14641" s="38">
        <f>IF(Colin!$G14641&lt;$B$2,Colin!$I14641,0)</f>
        <v>0</v>
      </c>
      <c r="Q14641" s="38">
        <f>IF(Colin!$G14641&lt;$B$1,Colin!$I14641,0)</f>
        <v>0</v>
      </c>
    </row>
    <row r="14642" spans="12:17" x14ac:dyDescent="0.25">
      <c r="L14642" s="38">
        <f>IF(AND(Colin!$G14642=$B$1,Colin!$H14642=$C$3),Colin!$I14642,)</f>
        <v>0</v>
      </c>
      <c r="M14642" s="38">
        <f>IF(AND(Colin!$G14642=$B$1,Colin!$H14642&lt;=$C$3),Colin!$I14642,)</f>
        <v>0</v>
      </c>
      <c r="N14642" s="38">
        <f>IF(AND(Colin!$G14642=$B$2,Colin!$H14642=$C$3),Colin!$I14642,)</f>
        <v>0</v>
      </c>
      <c r="O14642" s="38">
        <f>IF(AND(Colin!$G14642=$B$2,Colin!$H14642&lt;=$C$3),Colin!$I14642,)</f>
        <v>0</v>
      </c>
      <c r="P14642" s="38">
        <f>IF(Colin!$G14642&lt;$B$2,Colin!$I14642,0)</f>
        <v>0</v>
      </c>
      <c r="Q14642" s="38">
        <f>IF(Colin!$G14642&lt;$B$1,Colin!$I14642,0)</f>
        <v>0</v>
      </c>
    </row>
    <row r="14643" spans="12:17" x14ac:dyDescent="0.25">
      <c r="L14643" s="38">
        <f>IF(AND(Colin!$G14643=$B$1,Colin!$H14643=$C$3),Colin!$I14643,)</f>
        <v>0</v>
      </c>
      <c r="M14643" s="38">
        <f>IF(AND(Colin!$G14643=$B$1,Colin!$H14643&lt;=$C$3),Colin!$I14643,)</f>
        <v>0</v>
      </c>
      <c r="N14643" s="38">
        <f>IF(AND(Colin!$G14643=$B$2,Colin!$H14643=$C$3),Colin!$I14643,)</f>
        <v>0</v>
      </c>
      <c r="O14643" s="38">
        <f>IF(AND(Colin!$G14643=$B$2,Colin!$H14643&lt;=$C$3),Colin!$I14643,)</f>
        <v>0</v>
      </c>
      <c r="P14643" s="38">
        <f>IF(Colin!$G14643&lt;$B$2,Colin!$I14643,0)</f>
        <v>0</v>
      </c>
      <c r="Q14643" s="38">
        <f>IF(Colin!$G14643&lt;$B$1,Colin!$I14643,0)</f>
        <v>0</v>
      </c>
    </row>
    <row r="14644" spans="12:17" x14ac:dyDescent="0.25">
      <c r="L14644" s="38">
        <f>IF(AND(Colin!$G14644=$B$1,Colin!$H14644=$C$3),Colin!$I14644,)</f>
        <v>0</v>
      </c>
      <c r="M14644" s="38">
        <f>IF(AND(Colin!$G14644=$B$1,Colin!$H14644&lt;=$C$3),Colin!$I14644,)</f>
        <v>0</v>
      </c>
      <c r="N14644" s="38">
        <f>IF(AND(Colin!$G14644=$B$2,Colin!$H14644=$C$3),Colin!$I14644,)</f>
        <v>0</v>
      </c>
      <c r="O14644" s="38">
        <f>IF(AND(Colin!$G14644=$B$2,Colin!$H14644&lt;=$C$3),Colin!$I14644,)</f>
        <v>0</v>
      </c>
      <c r="P14644" s="38">
        <f>IF(Colin!$G14644&lt;$B$2,Colin!$I14644,0)</f>
        <v>0</v>
      </c>
      <c r="Q14644" s="38">
        <f>IF(Colin!$G14644&lt;$B$1,Colin!$I14644,0)</f>
        <v>0</v>
      </c>
    </row>
    <row r="14645" spans="12:17" x14ac:dyDescent="0.25">
      <c r="L14645" s="38">
        <f>IF(AND(Colin!$G14645=$B$1,Colin!$H14645=$C$3),Colin!$I14645,)</f>
        <v>0</v>
      </c>
      <c r="M14645" s="38">
        <f>IF(AND(Colin!$G14645=$B$1,Colin!$H14645&lt;=$C$3),Colin!$I14645,)</f>
        <v>0</v>
      </c>
      <c r="N14645" s="38">
        <f>IF(AND(Colin!$G14645=$B$2,Colin!$H14645=$C$3),Colin!$I14645,)</f>
        <v>0</v>
      </c>
      <c r="O14645" s="38">
        <f>IF(AND(Colin!$G14645=$B$2,Colin!$H14645&lt;=$C$3),Colin!$I14645,)</f>
        <v>0</v>
      </c>
      <c r="P14645" s="38">
        <f>IF(Colin!$G14645&lt;$B$2,Colin!$I14645,0)</f>
        <v>0</v>
      </c>
      <c r="Q14645" s="38">
        <f>IF(Colin!$G14645&lt;$B$1,Colin!$I14645,0)</f>
        <v>0</v>
      </c>
    </row>
    <row r="14646" spans="12:17" x14ac:dyDescent="0.25">
      <c r="L14646" s="38">
        <f>IF(AND(Colin!$G14646=$B$1,Colin!$H14646=$C$3),Colin!$I14646,)</f>
        <v>0</v>
      </c>
      <c r="M14646" s="38">
        <f>IF(AND(Colin!$G14646=$B$1,Colin!$H14646&lt;=$C$3),Colin!$I14646,)</f>
        <v>0</v>
      </c>
      <c r="N14646" s="38">
        <f>IF(AND(Colin!$G14646=$B$2,Colin!$H14646=$C$3),Colin!$I14646,)</f>
        <v>0</v>
      </c>
      <c r="O14646" s="38">
        <f>IF(AND(Colin!$G14646=$B$2,Colin!$H14646&lt;=$C$3),Colin!$I14646,)</f>
        <v>0</v>
      </c>
      <c r="P14646" s="38">
        <f>IF(Colin!$G14646&lt;$B$2,Colin!$I14646,0)</f>
        <v>0</v>
      </c>
      <c r="Q14646" s="38">
        <f>IF(Colin!$G14646&lt;$B$1,Colin!$I14646,0)</f>
        <v>0</v>
      </c>
    </row>
    <row r="14647" spans="12:17" x14ac:dyDescent="0.25">
      <c r="L14647" s="38">
        <f>IF(AND(Colin!$G14647=$B$1,Colin!$H14647=$C$3),Colin!$I14647,)</f>
        <v>0</v>
      </c>
      <c r="M14647" s="38">
        <f>IF(AND(Colin!$G14647=$B$1,Colin!$H14647&lt;=$C$3),Colin!$I14647,)</f>
        <v>0</v>
      </c>
      <c r="N14647" s="38">
        <f>IF(AND(Colin!$G14647=$B$2,Colin!$H14647=$C$3),Colin!$I14647,)</f>
        <v>0</v>
      </c>
      <c r="O14647" s="38">
        <f>IF(AND(Colin!$G14647=$B$2,Colin!$H14647&lt;=$C$3),Colin!$I14647,)</f>
        <v>0</v>
      </c>
      <c r="P14647" s="38">
        <f>IF(Colin!$G14647&lt;$B$2,Colin!$I14647,0)</f>
        <v>0</v>
      </c>
      <c r="Q14647" s="38">
        <f>IF(Colin!$G14647&lt;$B$1,Colin!$I14647,0)</f>
        <v>0</v>
      </c>
    </row>
    <row r="14648" spans="12:17" x14ac:dyDescent="0.25">
      <c r="L14648" s="38">
        <f>IF(AND(Colin!$G14648=$B$1,Colin!$H14648=$C$3),Colin!$I14648,)</f>
        <v>0</v>
      </c>
      <c r="M14648" s="38">
        <f>IF(AND(Colin!$G14648=$B$1,Colin!$H14648&lt;=$C$3),Colin!$I14648,)</f>
        <v>0</v>
      </c>
      <c r="N14648" s="38">
        <f>IF(AND(Colin!$G14648=$B$2,Colin!$H14648=$C$3),Colin!$I14648,)</f>
        <v>0</v>
      </c>
      <c r="O14648" s="38">
        <f>IF(AND(Colin!$G14648=$B$2,Colin!$H14648&lt;=$C$3),Colin!$I14648,)</f>
        <v>0</v>
      </c>
      <c r="P14648" s="38">
        <f>IF(Colin!$G14648&lt;$B$2,Colin!$I14648,0)</f>
        <v>0</v>
      </c>
      <c r="Q14648" s="38">
        <f>IF(Colin!$G14648&lt;$B$1,Colin!$I14648,0)</f>
        <v>0</v>
      </c>
    </row>
    <row r="14649" spans="12:17" x14ac:dyDescent="0.25">
      <c r="L14649" s="38">
        <f>IF(AND(Colin!$G14649=$B$1,Colin!$H14649=$C$3),Colin!$I14649,)</f>
        <v>0</v>
      </c>
      <c r="M14649" s="38">
        <f>IF(AND(Colin!$G14649=$B$1,Colin!$H14649&lt;=$C$3),Colin!$I14649,)</f>
        <v>0</v>
      </c>
      <c r="N14649" s="38">
        <f>IF(AND(Colin!$G14649=$B$2,Colin!$H14649=$C$3),Colin!$I14649,)</f>
        <v>0</v>
      </c>
      <c r="O14649" s="38">
        <f>IF(AND(Colin!$G14649=$B$2,Colin!$H14649&lt;=$C$3),Colin!$I14649,)</f>
        <v>0</v>
      </c>
      <c r="P14649" s="38">
        <f>IF(Colin!$G14649&lt;$B$2,Colin!$I14649,0)</f>
        <v>0</v>
      </c>
      <c r="Q14649" s="38">
        <f>IF(Colin!$G14649&lt;$B$1,Colin!$I14649,0)</f>
        <v>0</v>
      </c>
    </row>
    <row r="14650" spans="12:17" x14ac:dyDescent="0.25">
      <c r="L14650" s="38">
        <f>IF(AND(Colin!$G14650=$B$1,Colin!$H14650=$C$3),Colin!$I14650,)</f>
        <v>0</v>
      </c>
      <c r="M14650" s="38">
        <f>IF(AND(Colin!$G14650=$B$1,Colin!$H14650&lt;=$C$3),Colin!$I14650,)</f>
        <v>0</v>
      </c>
      <c r="N14650" s="38">
        <f>IF(AND(Colin!$G14650=$B$2,Colin!$H14650=$C$3),Colin!$I14650,)</f>
        <v>0</v>
      </c>
      <c r="O14650" s="38">
        <f>IF(AND(Colin!$G14650=$B$2,Colin!$H14650&lt;=$C$3),Colin!$I14650,)</f>
        <v>0</v>
      </c>
      <c r="P14650" s="38">
        <f>IF(Colin!$G14650&lt;$B$2,Colin!$I14650,0)</f>
        <v>0</v>
      </c>
      <c r="Q14650" s="38">
        <f>IF(Colin!$G14650&lt;$B$1,Colin!$I14650,0)</f>
        <v>0</v>
      </c>
    </row>
    <row r="14651" spans="12:17" x14ac:dyDescent="0.25">
      <c r="L14651" s="38">
        <f>IF(AND(Colin!$G14651=$B$1,Colin!$H14651=$C$3),Colin!$I14651,)</f>
        <v>0</v>
      </c>
      <c r="M14651" s="38">
        <f>IF(AND(Colin!$G14651=$B$1,Colin!$H14651&lt;=$C$3),Colin!$I14651,)</f>
        <v>0</v>
      </c>
      <c r="N14651" s="38">
        <f>IF(AND(Colin!$G14651=$B$2,Colin!$H14651=$C$3),Colin!$I14651,)</f>
        <v>0</v>
      </c>
      <c r="O14651" s="38">
        <f>IF(AND(Colin!$G14651=$B$2,Colin!$H14651&lt;=$C$3),Colin!$I14651,)</f>
        <v>0</v>
      </c>
      <c r="P14651" s="38">
        <f>IF(Colin!$G14651&lt;$B$2,Colin!$I14651,0)</f>
        <v>0</v>
      </c>
      <c r="Q14651" s="38">
        <f>IF(Colin!$G14651&lt;$B$1,Colin!$I14651,0)</f>
        <v>0</v>
      </c>
    </row>
    <row r="14652" spans="12:17" x14ac:dyDescent="0.25">
      <c r="L14652" s="38">
        <f>IF(AND(Colin!$G14652=$B$1,Colin!$H14652=$C$3),Colin!$I14652,)</f>
        <v>0</v>
      </c>
      <c r="M14652" s="38">
        <f>IF(AND(Colin!$G14652=$B$1,Colin!$H14652&lt;=$C$3),Colin!$I14652,)</f>
        <v>0</v>
      </c>
      <c r="N14652" s="38">
        <f>IF(AND(Colin!$G14652=$B$2,Colin!$H14652=$C$3),Colin!$I14652,)</f>
        <v>0</v>
      </c>
      <c r="O14652" s="38">
        <f>IF(AND(Colin!$G14652=$B$2,Colin!$H14652&lt;=$C$3),Colin!$I14652,)</f>
        <v>0</v>
      </c>
      <c r="P14652" s="38">
        <f>IF(Colin!$G14652&lt;$B$2,Colin!$I14652,0)</f>
        <v>0</v>
      </c>
      <c r="Q14652" s="38">
        <f>IF(Colin!$G14652&lt;$B$1,Colin!$I14652,0)</f>
        <v>0</v>
      </c>
    </row>
    <row r="14653" spans="12:17" x14ac:dyDescent="0.25">
      <c r="L14653" s="38">
        <f>IF(AND(Colin!$G14653=$B$1,Colin!$H14653=$C$3),Colin!$I14653,)</f>
        <v>0</v>
      </c>
      <c r="M14653" s="38">
        <f>IF(AND(Colin!$G14653=$B$1,Colin!$H14653&lt;=$C$3),Colin!$I14653,)</f>
        <v>0</v>
      </c>
      <c r="N14653" s="38">
        <f>IF(AND(Colin!$G14653=$B$2,Colin!$H14653=$C$3),Colin!$I14653,)</f>
        <v>0</v>
      </c>
      <c r="O14653" s="38">
        <f>IF(AND(Colin!$G14653=$B$2,Colin!$H14653&lt;=$C$3),Colin!$I14653,)</f>
        <v>0</v>
      </c>
      <c r="P14653" s="38">
        <f>IF(Colin!$G14653&lt;$B$2,Colin!$I14653,0)</f>
        <v>0</v>
      </c>
      <c r="Q14653" s="38">
        <f>IF(Colin!$G14653&lt;$B$1,Colin!$I14653,0)</f>
        <v>0</v>
      </c>
    </row>
    <row r="14654" spans="12:17" x14ac:dyDescent="0.25">
      <c r="L14654" s="38">
        <f>IF(AND(Colin!$G14654=$B$1,Colin!$H14654=$C$3),Colin!$I14654,)</f>
        <v>0</v>
      </c>
      <c r="M14654" s="38">
        <f>IF(AND(Colin!$G14654=$B$1,Colin!$H14654&lt;=$C$3),Colin!$I14654,)</f>
        <v>0</v>
      </c>
      <c r="N14654" s="38">
        <f>IF(AND(Colin!$G14654=$B$2,Colin!$H14654=$C$3),Colin!$I14654,)</f>
        <v>0</v>
      </c>
      <c r="O14654" s="38">
        <f>IF(AND(Colin!$G14654=$B$2,Colin!$H14654&lt;=$C$3),Colin!$I14654,)</f>
        <v>0</v>
      </c>
      <c r="P14654" s="38">
        <f>IF(Colin!$G14654&lt;$B$2,Colin!$I14654,0)</f>
        <v>0</v>
      </c>
      <c r="Q14654" s="38">
        <f>IF(Colin!$G14654&lt;$B$1,Colin!$I14654,0)</f>
        <v>0</v>
      </c>
    </row>
    <row r="14655" spans="12:17" x14ac:dyDescent="0.25">
      <c r="L14655" s="38">
        <f>IF(AND(Colin!$G14655=$B$1,Colin!$H14655=$C$3),Colin!$I14655,)</f>
        <v>0</v>
      </c>
      <c r="M14655" s="38">
        <f>IF(AND(Colin!$G14655=$B$1,Colin!$H14655&lt;=$C$3),Colin!$I14655,)</f>
        <v>0</v>
      </c>
      <c r="N14655" s="38">
        <f>IF(AND(Colin!$G14655=$B$2,Colin!$H14655=$C$3),Colin!$I14655,)</f>
        <v>0</v>
      </c>
      <c r="O14655" s="38">
        <f>IF(AND(Colin!$G14655=$B$2,Colin!$H14655&lt;=$C$3),Colin!$I14655,)</f>
        <v>0</v>
      </c>
      <c r="P14655" s="38">
        <f>IF(Colin!$G14655&lt;$B$2,Colin!$I14655,0)</f>
        <v>0</v>
      </c>
      <c r="Q14655" s="38">
        <f>IF(Colin!$G14655&lt;$B$1,Colin!$I14655,0)</f>
        <v>0</v>
      </c>
    </row>
    <row r="14656" spans="12:17" x14ac:dyDescent="0.25">
      <c r="L14656" s="38">
        <f>IF(AND(Colin!$G14656=$B$1,Colin!$H14656=$C$3),Colin!$I14656,)</f>
        <v>0</v>
      </c>
      <c r="M14656" s="38">
        <f>IF(AND(Colin!$G14656=$B$1,Colin!$H14656&lt;=$C$3),Colin!$I14656,)</f>
        <v>0</v>
      </c>
      <c r="N14656" s="38">
        <f>IF(AND(Colin!$G14656=$B$2,Colin!$H14656=$C$3),Colin!$I14656,)</f>
        <v>0</v>
      </c>
      <c r="O14656" s="38">
        <f>IF(AND(Colin!$G14656=$B$2,Colin!$H14656&lt;=$C$3),Colin!$I14656,)</f>
        <v>0</v>
      </c>
      <c r="P14656" s="38">
        <f>IF(Colin!$G14656&lt;$B$2,Colin!$I14656,0)</f>
        <v>0</v>
      </c>
      <c r="Q14656" s="38">
        <f>IF(Colin!$G14656&lt;$B$1,Colin!$I14656,0)</f>
        <v>0</v>
      </c>
    </row>
    <row r="14657" spans="12:17" x14ac:dyDescent="0.25">
      <c r="L14657" s="38">
        <f>IF(AND(Colin!$G14657=$B$1,Colin!$H14657=$C$3),Colin!$I14657,)</f>
        <v>0</v>
      </c>
      <c r="M14657" s="38">
        <f>IF(AND(Colin!$G14657=$B$1,Colin!$H14657&lt;=$C$3),Colin!$I14657,)</f>
        <v>0</v>
      </c>
      <c r="N14657" s="38">
        <f>IF(AND(Colin!$G14657=$B$2,Colin!$H14657=$C$3),Colin!$I14657,)</f>
        <v>0</v>
      </c>
      <c r="O14657" s="38">
        <f>IF(AND(Colin!$G14657=$B$2,Colin!$H14657&lt;=$C$3),Colin!$I14657,)</f>
        <v>0</v>
      </c>
      <c r="P14657" s="38">
        <f>IF(Colin!$G14657&lt;$B$2,Colin!$I14657,0)</f>
        <v>0</v>
      </c>
      <c r="Q14657" s="38">
        <f>IF(Colin!$G14657&lt;$B$1,Colin!$I14657,0)</f>
        <v>0</v>
      </c>
    </row>
    <row r="14658" spans="12:17" x14ac:dyDescent="0.25">
      <c r="L14658" s="38">
        <f>IF(AND(Colin!$G14658=$B$1,Colin!$H14658=$C$3),Colin!$I14658,)</f>
        <v>0</v>
      </c>
      <c r="M14658" s="38">
        <f>IF(AND(Colin!$G14658=$B$1,Colin!$H14658&lt;=$C$3),Colin!$I14658,)</f>
        <v>0</v>
      </c>
      <c r="N14658" s="38">
        <f>IF(AND(Colin!$G14658=$B$2,Colin!$H14658=$C$3),Colin!$I14658,)</f>
        <v>0</v>
      </c>
      <c r="O14658" s="38">
        <f>IF(AND(Colin!$G14658=$B$2,Colin!$H14658&lt;=$C$3),Colin!$I14658,)</f>
        <v>0</v>
      </c>
      <c r="P14658" s="38">
        <f>IF(Colin!$G14658&lt;$B$2,Colin!$I14658,0)</f>
        <v>0</v>
      </c>
      <c r="Q14658" s="38">
        <f>IF(Colin!$G14658&lt;$B$1,Colin!$I14658,0)</f>
        <v>0</v>
      </c>
    </row>
    <row r="14659" spans="12:17" x14ac:dyDescent="0.25">
      <c r="L14659" s="38">
        <f>IF(AND(Colin!$G14659=$B$1,Colin!$H14659=$C$3),Colin!$I14659,)</f>
        <v>0</v>
      </c>
      <c r="M14659" s="38">
        <f>IF(AND(Colin!$G14659=$B$1,Colin!$H14659&lt;=$C$3),Colin!$I14659,)</f>
        <v>0</v>
      </c>
      <c r="N14659" s="38">
        <f>IF(AND(Colin!$G14659=$B$2,Colin!$H14659=$C$3),Colin!$I14659,)</f>
        <v>0</v>
      </c>
      <c r="O14659" s="38">
        <f>IF(AND(Colin!$G14659=$B$2,Colin!$H14659&lt;=$C$3),Colin!$I14659,)</f>
        <v>0</v>
      </c>
      <c r="P14659" s="38">
        <f>IF(Colin!$G14659&lt;$B$2,Colin!$I14659,0)</f>
        <v>0</v>
      </c>
      <c r="Q14659" s="38">
        <f>IF(Colin!$G14659&lt;$B$1,Colin!$I14659,0)</f>
        <v>0</v>
      </c>
    </row>
    <row r="14660" spans="12:17" x14ac:dyDescent="0.25">
      <c r="L14660" s="38">
        <f>IF(AND(Colin!$G14660=$B$1,Colin!$H14660=$C$3),Colin!$I14660,)</f>
        <v>0</v>
      </c>
      <c r="M14660" s="38">
        <f>IF(AND(Colin!$G14660=$B$1,Colin!$H14660&lt;=$C$3),Colin!$I14660,)</f>
        <v>0</v>
      </c>
      <c r="N14660" s="38">
        <f>IF(AND(Colin!$G14660=$B$2,Colin!$H14660=$C$3),Colin!$I14660,)</f>
        <v>0</v>
      </c>
      <c r="O14660" s="38">
        <f>IF(AND(Colin!$G14660=$B$2,Colin!$H14660&lt;=$C$3),Colin!$I14660,)</f>
        <v>0</v>
      </c>
      <c r="P14660" s="38">
        <f>IF(Colin!$G14660&lt;$B$2,Colin!$I14660,0)</f>
        <v>0</v>
      </c>
      <c r="Q14660" s="38">
        <f>IF(Colin!$G14660&lt;$B$1,Colin!$I14660,0)</f>
        <v>0</v>
      </c>
    </row>
    <row r="14661" spans="12:17" x14ac:dyDescent="0.25">
      <c r="L14661" s="38">
        <f>IF(AND(Colin!$G14661=$B$1,Colin!$H14661=$C$3),Colin!$I14661,)</f>
        <v>0</v>
      </c>
      <c r="M14661" s="38">
        <f>IF(AND(Colin!$G14661=$B$1,Colin!$H14661&lt;=$C$3),Colin!$I14661,)</f>
        <v>0</v>
      </c>
      <c r="N14661" s="38">
        <f>IF(AND(Colin!$G14661=$B$2,Colin!$H14661=$C$3),Colin!$I14661,)</f>
        <v>0</v>
      </c>
      <c r="O14661" s="38">
        <f>IF(AND(Colin!$G14661=$B$2,Colin!$H14661&lt;=$C$3),Colin!$I14661,)</f>
        <v>0</v>
      </c>
      <c r="P14661" s="38">
        <f>IF(Colin!$G14661&lt;$B$2,Colin!$I14661,0)</f>
        <v>0</v>
      </c>
      <c r="Q14661" s="38">
        <f>IF(Colin!$G14661&lt;$B$1,Colin!$I14661,0)</f>
        <v>0</v>
      </c>
    </row>
    <row r="14662" spans="12:17" x14ac:dyDescent="0.25">
      <c r="L14662" s="38">
        <f>IF(AND(Colin!$G14662=$B$1,Colin!$H14662=$C$3),Colin!$I14662,)</f>
        <v>0</v>
      </c>
      <c r="M14662" s="38">
        <f>IF(AND(Colin!$G14662=$B$1,Colin!$H14662&lt;=$C$3),Colin!$I14662,)</f>
        <v>0</v>
      </c>
      <c r="N14662" s="38">
        <f>IF(AND(Colin!$G14662=$B$2,Colin!$H14662=$C$3),Colin!$I14662,)</f>
        <v>0</v>
      </c>
      <c r="O14662" s="38">
        <f>IF(AND(Colin!$G14662=$B$2,Colin!$H14662&lt;=$C$3),Colin!$I14662,)</f>
        <v>0</v>
      </c>
      <c r="P14662" s="38">
        <f>IF(Colin!$G14662&lt;$B$2,Colin!$I14662,0)</f>
        <v>0</v>
      </c>
      <c r="Q14662" s="38">
        <f>IF(Colin!$G14662&lt;$B$1,Colin!$I14662,0)</f>
        <v>0</v>
      </c>
    </row>
    <row r="14663" spans="12:17" x14ac:dyDescent="0.25">
      <c r="L14663" s="38">
        <f>IF(AND(Colin!$G14663=$B$1,Colin!$H14663=$C$3),Colin!$I14663,)</f>
        <v>0</v>
      </c>
      <c r="M14663" s="38">
        <f>IF(AND(Colin!$G14663=$B$1,Colin!$H14663&lt;=$C$3),Colin!$I14663,)</f>
        <v>0</v>
      </c>
      <c r="N14663" s="38">
        <f>IF(AND(Colin!$G14663=$B$2,Colin!$H14663=$C$3),Colin!$I14663,)</f>
        <v>0</v>
      </c>
      <c r="O14663" s="38">
        <f>IF(AND(Colin!$G14663=$B$2,Colin!$H14663&lt;=$C$3),Colin!$I14663,)</f>
        <v>0</v>
      </c>
      <c r="P14663" s="38">
        <f>IF(Colin!$G14663&lt;$B$2,Colin!$I14663,0)</f>
        <v>0</v>
      </c>
      <c r="Q14663" s="38">
        <f>IF(Colin!$G14663&lt;$B$1,Colin!$I14663,0)</f>
        <v>0</v>
      </c>
    </row>
    <row r="14664" spans="12:17" x14ac:dyDescent="0.25">
      <c r="L14664" s="38">
        <f>IF(AND(Colin!$G14664=$B$1,Colin!$H14664=$C$3),Colin!$I14664,)</f>
        <v>0</v>
      </c>
      <c r="M14664" s="38">
        <f>IF(AND(Colin!$G14664=$B$1,Colin!$H14664&lt;=$C$3),Colin!$I14664,)</f>
        <v>0</v>
      </c>
      <c r="N14664" s="38">
        <f>IF(AND(Colin!$G14664=$B$2,Colin!$H14664=$C$3),Colin!$I14664,)</f>
        <v>0</v>
      </c>
      <c r="O14664" s="38">
        <f>IF(AND(Colin!$G14664=$B$2,Colin!$H14664&lt;=$C$3),Colin!$I14664,)</f>
        <v>0</v>
      </c>
      <c r="P14664" s="38">
        <f>IF(Colin!$G14664&lt;$B$2,Colin!$I14664,0)</f>
        <v>0</v>
      </c>
      <c r="Q14664" s="38">
        <f>IF(Colin!$G14664&lt;$B$1,Colin!$I14664,0)</f>
        <v>0</v>
      </c>
    </row>
    <row r="14665" spans="12:17" x14ac:dyDescent="0.25">
      <c r="L14665" s="38">
        <f>IF(AND(Colin!$G14665=$B$1,Colin!$H14665=$C$3),Colin!$I14665,)</f>
        <v>0</v>
      </c>
      <c r="M14665" s="38">
        <f>IF(AND(Colin!$G14665=$B$1,Colin!$H14665&lt;=$C$3),Colin!$I14665,)</f>
        <v>0</v>
      </c>
      <c r="N14665" s="38">
        <f>IF(AND(Colin!$G14665=$B$2,Colin!$H14665=$C$3),Colin!$I14665,)</f>
        <v>0</v>
      </c>
      <c r="O14665" s="38">
        <f>IF(AND(Colin!$G14665=$B$2,Colin!$H14665&lt;=$C$3),Colin!$I14665,)</f>
        <v>0</v>
      </c>
      <c r="P14665" s="38">
        <f>IF(Colin!$G14665&lt;$B$2,Colin!$I14665,0)</f>
        <v>0</v>
      </c>
      <c r="Q14665" s="38">
        <f>IF(Colin!$G14665&lt;$B$1,Colin!$I14665,0)</f>
        <v>0</v>
      </c>
    </row>
    <row r="14666" spans="12:17" x14ac:dyDescent="0.25">
      <c r="L14666" s="38">
        <f>IF(AND(Colin!$G14666=$B$1,Colin!$H14666=$C$3),Colin!$I14666,)</f>
        <v>0</v>
      </c>
      <c r="M14666" s="38">
        <f>IF(AND(Colin!$G14666=$B$1,Colin!$H14666&lt;=$C$3),Colin!$I14666,)</f>
        <v>0</v>
      </c>
      <c r="N14666" s="38">
        <f>IF(AND(Colin!$G14666=$B$2,Colin!$H14666=$C$3),Colin!$I14666,)</f>
        <v>0</v>
      </c>
      <c r="O14666" s="38">
        <f>IF(AND(Colin!$G14666=$B$2,Colin!$H14666&lt;=$C$3),Colin!$I14666,)</f>
        <v>0</v>
      </c>
      <c r="P14666" s="38">
        <f>IF(Colin!$G14666&lt;$B$2,Colin!$I14666,0)</f>
        <v>0</v>
      </c>
      <c r="Q14666" s="38">
        <f>IF(Colin!$G14666&lt;$B$1,Colin!$I14666,0)</f>
        <v>0</v>
      </c>
    </row>
    <row r="14667" spans="12:17" x14ac:dyDescent="0.25">
      <c r="L14667" s="38">
        <f>IF(AND(Colin!$G14667=$B$1,Colin!$H14667=$C$3),Colin!$I14667,)</f>
        <v>0</v>
      </c>
      <c r="M14667" s="38">
        <f>IF(AND(Colin!$G14667=$B$1,Colin!$H14667&lt;=$C$3),Colin!$I14667,)</f>
        <v>0</v>
      </c>
      <c r="N14667" s="38">
        <f>IF(AND(Colin!$G14667=$B$2,Colin!$H14667=$C$3),Colin!$I14667,)</f>
        <v>0</v>
      </c>
      <c r="O14667" s="38">
        <f>IF(AND(Colin!$G14667=$B$2,Colin!$H14667&lt;=$C$3),Colin!$I14667,)</f>
        <v>0</v>
      </c>
      <c r="P14667" s="38">
        <f>IF(Colin!$G14667&lt;$B$2,Colin!$I14667,0)</f>
        <v>0</v>
      </c>
      <c r="Q14667" s="38">
        <f>IF(Colin!$G14667&lt;$B$1,Colin!$I14667,0)</f>
        <v>0</v>
      </c>
    </row>
    <row r="14668" spans="12:17" x14ac:dyDescent="0.25">
      <c r="L14668" s="38">
        <f>IF(AND(Colin!$G14668=$B$1,Colin!$H14668=$C$3),Colin!$I14668,)</f>
        <v>0</v>
      </c>
      <c r="M14668" s="38">
        <f>IF(AND(Colin!$G14668=$B$1,Colin!$H14668&lt;=$C$3),Colin!$I14668,)</f>
        <v>0</v>
      </c>
      <c r="N14668" s="38">
        <f>IF(AND(Colin!$G14668=$B$2,Colin!$H14668=$C$3),Colin!$I14668,)</f>
        <v>0</v>
      </c>
      <c r="O14668" s="38">
        <f>IF(AND(Colin!$G14668=$B$2,Colin!$H14668&lt;=$C$3),Colin!$I14668,)</f>
        <v>0</v>
      </c>
      <c r="P14668" s="38">
        <f>IF(Colin!$G14668&lt;$B$2,Colin!$I14668,0)</f>
        <v>0</v>
      </c>
      <c r="Q14668" s="38">
        <f>IF(Colin!$G14668&lt;$B$1,Colin!$I14668,0)</f>
        <v>0</v>
      </c>
    </row>
    <row r="14669" spans="12:17" x14ac:dyDescent="0.25">
      <c r="L14669" s="38">
        <f>IF(AND(Colin!$G14669=$B$1,Colin!$H14669=$C$3),Colin!$I14669,)</f>
        <v>0</v>
      </c>
      <c r="M14669" s="38">
        <f>IF(AND(Colin!$G14669=$B$1,Colin!$H14669&lt;=$C$3),Colin!$I14669,)</f>
        <v>0</v>
      </c>
      <c r="N14669" s="38">
        <f>IF(AND(Colin!$G14669=$B$2,Colin!$H14669=$C$3),Colin!$I14669,)</f>
        <v>0</v>
      </c>
      <c r="O14669" s="38">
        <f>IF(AND(Colin!$G14669=$B$2,Colin!$H14669&lt;=$C$3),Colin!$I14669,)</f>
        <v>0</v>
      </c>
      <c r="P14669" s="38">
        <f>IF(Colin!$G14669&lt;$B$2,Colin!$I14669,0)</f>
        <v>0</v>
      </c>
      <c r="Q14669" s="38">
        <f>IF(Colin!$G14669&lt;$B$1,Colin!$I14669,0)</f>
        <v>0</v>
      </c>
    </row>
    <row r="14670" spans="12:17" x14ac:dyDescent="0.25">
      <c r="L14670" s="38">
        <f>IF(AND(Colin!$G14670=$B$1,Colin!$H14670=$C$3),Colin!$I14670,)</f>
        <v>0</v>
      </c>
      <c r="M14670" s="38">
        <f>IF(AND(Colin!$G14670=$B$1,Colin!$H14670&lt;=$C$3),Colin!$I14670,)</f>
        <v>0</v>
      </c>
      <c r="N14670" s="38">
        <f>IF(AND(Colin!$G14670=$B$2,Colin!$H14670=$C$3),Colin!$I14670,)</f>
        <v>0</v>
      </c>
      <c r="O14670" s="38">
        <f>IF(AND(Colin!$G14670=$B$2,Colin!$H14670&lt;=$C$3),Colin!$I14670,)</f>
        <v>0</v>
      </c>
      <c r="P14670" s="38">
        <f>IF(Colin!$G14670&lt;$B$2,Colin!$I14670,0)</f>
        <v>0</v>
      </c>
      <c r="Q14670" s="38">
        <f>IF(Colin!$G14670&lt;$B$1,Colin!$I14670,0)</f>
        <v>0</v>
      </c>
    </row>
    <row r="14671" spans="12:17" x14ac:dyDescent="0.25">
      <c r="L14671" s="38">
        <f>IF(AND(Colin!$G14671=$B$1,Colin!$H14671=$C$3),Colin!$I14671,)</f>
        <v>0</v>
      </c>
      <c r="M14671" s="38">
        <f>IF(AND(Colin!$G14671=$B$1,Colin!$H14671&lt;=$C$3),Colin!$I14671,)</f>
        <v>0</v>
      </c>
      <c r="N14671" s="38">
        <f>IF(AND(Colin!$G14671=$B$2,Colin!$H14671=$C$3),Colin!$I14671,)</f>
        <v>0</v>
      </c>
      <c r="O14671" s="38">
        <f>IF(AND(Colin!$G14671=$B$2,Colin!$H14671&lt;=$C$3),Colin!$I14671,)</f>
        <v>0</v>
      </c>
      <c r="P14671" s="38">
        <f>IF(Colin!$G14671&lt;$B$2,Colin!$I14671,0)</f>
        <v>0</v>
      </c>
      <c r="Q14671" s="38">
        <f>IF(Colin!$G14671&lt;$B$1,Colin!$I14671,0)</f>
        <v>0</v>
      </c>
    </row>
    <row r="14672" spans="12:17" x14ac:dyDescent="0.25">
      <c r="L14672" s="38">
        <f>IF(AND(Colin!$G14672=$B$1,Colin!$H14672=$C$3),Colin!$I14672,)</f>
        <v>0</v>
      </c>
      <c r="M14672" s="38">
        <f>IF(AND(Colin!$G14672=$B$1,Colin!$H14672&lt;=$C$3),Colin!$I14672,)</f>
        <v>0</v>
      </c>
      <c r="N14672" s="38">
        <f>IF(AND(Colin!$G14672=$B$2,Colin!$H14672=$C$3),Colin!$I14672,)</f>
        <v>0</v>
      </c>
      <c r="O14672" s="38">
        <f>IF(AND(Colin!$G14672=$B$2,Colin!$H14672&lt;=$C$3),Colin!$I14672,)</f>
        <v>0</v>
      </c>
      <c r="P14672" s="38">
        <f>IF(Colin!$G14672&lt;$B$2,Colin!$I14672,0)</f>
        <v>0</v>
      </c>
      <c r="Q14672" s="38">
        <f>IF(Colin!$G14672&lt;$B$1,Colin!$I14672,0)</f>
        <v>0</v>
      </c>
    </row>
    <row r="14673" spans="12:17" x14ac:dyDescent="0.25">
      <c r="L14673" s="38">
        <f>IF(AND(Colin!$G14673=$B$1,Colin!$H14673=$C$3),Colin!$I14673,)</f>
        <v>0</v>
      </c>
      <c r="M14673" s="38">
        <f>IF(AND(Colin!$G14673=$B$1,Colin!$H14673&lt;=$C$3),Colin!$I14673,)</f>
        <v>0</v>
      </c>
      <c r="N14673" s="38">
        <f>IF(AND(Colin!$G14673=$B$2,Colin!$H14673=$C$3),Colin!$I14673,)</f>
        <v>0</v>
      </c>
      <c r="O14673" s="38">
        <f>IF(AND(Colin!$G14673=$B$2,Colin!$H14673&lt;=$C$3),Colin!$I14673,)</f>
        <v>0</v>
      </c>
      <c r="P14673" s="38">
        <f>IF(Colin!$G14673&lt;$B$2,Colin!$I14673,0)</f>
        <v>0</v>
      </c>
      <c r="Q14673" s="38">
        <f>IF(Colin!$G14673&lt;$B$1,Colin!$I14673,0)</f>
        <v>0</v>
      </c>
    </row>
    <row r="14674" spans="12:17" x14ac:dyDescent="0.25">
      <c r="L14674" s="38">
        <f>IF(AND(Colin!$G14674=$B$1,Colin!$H14674=$C$3),Colin!$I14674,)</f>
        <v>0</v>
      </c>
      <c r="M14674" s="38">
        <f>IF(AND(Colin!$G14674=$B$1,Colin!$H14674&lt;=$C$3),Colin!$I14674,)</f>
        <v>0</v>
      </c>
      <c r="N14674" s="38">
        <f>IF(AND(Colin!$G14674=$B$2,Colin!$H14674=$C$3),Colin!$I14674,)</f>
        <v>0</v>
      </c>
      <c r="O14674" s="38">
        <f>IF(AND(Colin!$G14674=$B$2,Colin!$H14674&lt;=$C$3),Colin!$I14674,)</f>
        <v>0</v>
      </c>
      <c r="P14674" s="38">
        <f>IF(Colin!$G14674&lt;$B$2,Colin!$I14674,0)</f>
        <v>0</v>
      </c>
      <c r="Q14674" s="38">
        <f>IF(Colin!$G14674&lt;$B$1,Colin!$I14674,0)</f>
        <v>0</v>
      </c>
    </row>
    <row r="14675" spans="12:17" x14ac:dyDescent="0.25">
      <c r="L14675" s="38">
        <f>IF(AND(Colin!$G14675=$B$1,Colin!$H14675=$C$3),Colin!$I14675,)</f>
        <v>0</v>
      </c>
      <c r="M14675" s="38">
        <f>IF(AND(Colin!$G14675=$B$1,Colin!$H14675&lt;=$C$3),Colin!$I14675,)</f>
        <v>0</v>
      </c>
      <c r="N14675" s="38">
        <f>IF(AND(Colin!$G14675=$B$2,Colin!$H14675=$C$3),Colin!$I14675,)</f>
        <v>0</v>
      </c>
      <c r="O14675" s="38">
        <f>IF(AND(Colin!$G14675=$B$2,Colin!$H14675&lt;=$C$3),Colin!$I14675,)</f>
        <v>0</v>
      </c>
      <c r="P14675" s="38">
        <f>IF(Colin!$G14675&lt;$B$2,Colin!$I14675,0)</f>
        <v>0</v>
      </c>
      <c r="Q14675" s="38">
        <f>IF(Colin!$G14675&lt;$B$1,Colin!$I14675,0)</f>
        <v>0</v>
      </c>
    </row>
    <row r="14676" spans="12:17" x14ac:dyDescent="0.25">
      <c r="L14676" s="38">
        <f>IF(AND(Colin!$G14676=$B$1,Colin!$H14676=$C$3),Colin!$I14676,)</f>
        <v>0</v>
      </c>
      <c r="M14676" s="38">
        <f>IF(AND(Colin!$G14676=$B$1,Colin!$H14676&lt;=$C$3),Colin!$I14676,)</f>
        <v>0</v>
      </c>
      <c r="N14676" s="38">
        <f>IF(AND(Colin!$G14676=$B$2,Colin!$H14676=$C$3),Colin!$I14676,)</f>
        <v>0</v>
      </c>
      <c r="O14676" s="38">
        <f>IF(AND(Colin!$G14676=$B$2,Colin!$H14676&lt;=$C$3),Colin!$I14676,)</f>
        <v>0</v>
      </c>
      <c r="P14676" s="38">
        <f>IF(Colin!$G14676&lt;$B$2,Colin!$I14676,0)</f>
        <v>0</v>
      </c>
      <c r="Q14676" s="38">
        <f>IF(Colin!$G14676&lt;$B$1,Colin!$I14676,0)</f>
        <v>0</v>
      </c>
    </row>
    <row r="14677" spans="12:17" x14ac:dyDescent="0.25">
      <c r="L14677" s="38">
        <f>IF(AND(Colin!$G14677=$B$1,Colin!$H14677=$C$3),Colin!$I14677,)</f>
        <v>0</v>
      </c>
      <c r="M14677" s="38">
        <f>IF(AND(Colin!$G14677=$B$1,Colin!$H14677&lt;=$C$3),Colin!$I14677,)</f>
        <v>0</v>
      </c>
      <c r="N14677" s="38">
        <f>IF(AND(Colin!$G14677=$B$2,Colin!$H14677=$C$3),Colin!$I14677,)</f>
        <v>0</v>
      </c>
      <c r="O14677" s="38">
        <f>IF(AND(Colin!$G14677=$B$2,Colin!$H14677&lt;=$C$3),Colin!$I14677,)</f>
        <v>0</v>
      </c>
      <c r="P14677" s="38">
        <f>IF(Colin!$G14677&lt;$B$2,Colin!$I14677,0)</f>
        <v>0</v>
      </c>
      <c r="Q14677" s="38">
        <f>IF(Colin!$G14677&lt;$B$1,Colin!$I14677,0)</f>
        <v>0</v>
      </c>
    </row>
    <row r="14678" spans="12:17" x14ac:dyDescent="0.25">
      <c r="L14678" s="38">
        <f>IF(AND(Colin!$G14678=$B$1,Colin!$H14678=$C$3),Colin!$I14678,)</f>
        <v>0</v>
      </c>
      <c r="M14678" s="38">
        <f>IF(AND(Colin!$G14678=$B$1,Colin!$H14678&lt;=$C$3),Colin!$I14678,)</f>
        <v>0</v>
      </c>
      <c r="N14678" s="38">
        <f>IF(AND(Colin!$G14678=$B$2,Colin!$H14678=$C$3),Colin!$I14678,)</f>
        <v>0</v>
      </c>
      <c r="O14678" s="38">
        <f>IF(AND(Colin!$G14678=$B$2,Colin!$H14678&lt;=$C$3),Colin!$I14678,)</f>
        <v>0</v>
      </c>
      <c r="P14678" s="38">
        <f>IF(Colin!$G14678&lt;$B$2,Colin!$I14678,0)</f>
        <v>0</v>
      </c>
      <c r="Q14678" s="38">
        <f>IF(Colin!$G14678&lt;$B$1,Colin!$I14678,0)</f>
        <v>0</v>
      </c>
    </row>
    <row r="14679" spans="12:17" x14ac:dyDescent="0.25">
      <c r="L14679" s="38">
        <f>IF(AND(Colin!$G14679=$B$1,Colin!$H14679=$C$3),Colin!$I14679,)</f>
        <v>0</v>
      </c>
      <c r="M14679" s="38">
        <f>IF(AND(Colin!$G14679=$B$1,Colin!$H14679&lt;=$C$3),Colin!$I14679,)</f>
        <v>0</v>
      </c>
      <c r="N14679" s="38">
        <f>IF(AND(Colin!$G14679=$B$2,Colin!$H14679=$C$3),Colin!$I14679,)</f>
        <v>0</v>
      </c>
      <c r="O14679" s="38">
        <f>IF(AND(Colin!$G14679=$B$2,Colin!$H14679&lt;=$C$3),Colin!$I14679,)</f>
        <v>0</v>
      </c>
      <c r="P14679" s="38">
        <f>IF(Colin!$G14679&lt;$B$2,Colin!$I14679,0)</f>
        <v>0</v>
      </c>
      <c r="Q14679" s="38">
        <f>IF(Colin!$G14679&lt;$B$1,Colin!$I14679,0)</f>
        <v>0</v>
      </c>
    </row>
    <row r="14680" spans="12:17" x14ac:dyDescent="0.25">
      <c r="L14680" s="38">
        <f>IF(AND(Colin!$G14680=$B$1,Colin!$H14680=$C$3),Colin!$I14680,)</f>
        <v>0</v>
      </c>
      <c r="M14680" s="38">
        <f>IF(AND(Colin!$G14680=$B$1,Colin!$H14680&lt;=$C$3),Colin!$I14680,)</f>
        <v>0</v>
      </c>
      <c r="N14680" s="38">
        <f>IF(AND(Colin!$G14680=$B$2,Colin!$H14680=$C$3),Colin!$I14680,)</f>
        <v>0</v>
      </c>
      <c r="O14680" s="38">
        <f>IF(AND(Colin!$G14680=$B$2,Colin!$H14680&lt;=$C$3),Colin!$I14680,)</f>
        <v>0</v>
      </c>
      <c r="P14680" s="38">
        <f>IF(Colin!$G14680&lt;$B$2,Colin!$I14680,0)</f>
        <v>0</v>
      </c>
      <c r="Q14680" s="38">
        <f>IF(Colin!$G14680&lt;$B$1,Colin!$I14680,0)</f>
        <v>0</v>
      </c>
    </row>
    <row r="14681" spans="12:17" x14ac:dyDescent="0.25">
      <c r="L14681" s="38">
        <f>IF(AND(Colin!$G14681=$B$1,Colin!$H14681=$C$3),Colin!$I14681,)</f>
        <v>0</v>
      </c>
      <c r="M14681" s="38">
        <f>IF(AND(Colin!$G14681=$B$1,Colin!$H14681&lt;=$C$3),Colin!$I14681,)</f>
        <v>0</v>
      </c>
      <c r="N14681" s="38">
        <f>IF(AND(Colin!$G14681=$B$2,Colin!$H14681=$C$3),Colin!$I14681,)</f>
        <v>0</v>
      </c>
      <c r="O14681" s="38">
        <f>IF(AND(Colin!$G14681=$B$2,Colin!$H14681&lt;=$C$3),Colin!$I14681,)</f>
        <v>0</v>
      </c>
      <c r="P14681" s="38">
        <f>IF(Colin!$G14681&lt;$B$2,Colin!$I14681,0)</f>
        <v>0</v>
      </c>
      <c r="Q14681" s="38">
        <f>IF(Colin!$G14681&lt;$B$1,Colin!$I14681,0)</f>
        <v>0</v>
      </c>
    </row>
    <row r="14682" spans="12:17" x14ac:dyDescent="0.25">
      <c r="L14682" s="38">
        <f>IF(AND(Colin!$G14682=$B$1,Colin!$H14682=$C$3),Colin!$I14682,)</f>
        <v>0</v>
      </c>
      <c r="M14682" s="38">
        <f>IF(AND(Colin!$G14682=$B$1,Colin!$H14682&lt;=$C$3),Colin!$I14682,)</f>
        <v>0</v>
      </c>
      <c r="N14682" s="38">
        <f>IF(AND(Colin!$G14682=$B$2,Colin!$H14682=$C$3),Colin!$I14682,)</f>
        <v>0</v>
      </c>
      <c r="O14682" s="38">
        <f>IF(AND(Colin!$G14682=$B$2,Colin!$H14682&lt;=$C$3),Colin!$I14682,)</f>
        <v>0</v>
      </c>
      <c r="P14682" s="38">
        <f>IF(Colin!$G14682&lt;$B$2,Colin!$I14682,0)</f>
        <v>0</v>
      </c>
      <c r="Q14682" s="38">
        <f>IF(Colin!$G14682&lt;$B$1,Colin!$I14682,0)</f>
        <v>0</v>
      </c>
    </row>
    <row r="14683" spans="12:17" x14ac:dyDescent="0.25">
      <c r="L14683" s="38">
        <f>IF(AND(Colin!$G14683=$B$1,Colin!$H14683=$C$3),Colin!$I14683,)</f>
        <v>0</v>
      </c>
      <c r="M14683" s="38">
        <f>IF(AND(Colin!$G14683=$B$1,Colin!$H14683&lt;=$C$3),Colin!$I14683,)</f>
        <v>0</v>
      </c>
      <c r="N14683" s="38">
        <f>IF(AND(Colin!$G14683=$B$2,Colin!$H14683=$C$3),Colin!$I14683,)</f>
        <v>0</v>
      </c>
      <c r="O14683" s="38">
        <f>IF(AND(Colin!$G14683=$B$2,Colin!$H14683&lt;=$C$3),Colin!$I14683,)</f>
        <v>0</v>
      </c>
      <c r="P14683" s="38">
        <f>IF(Colin!$G14683&lt;$B$2,Colin!$I14683,0)</f>
        <v>0</v>
      </c>
      <c r="Q14683" s="38">
        <f>IF(Colin!$G14683&lt;$B$1,Colin!$I14683,0)</f>
        <v>0</v>
      </c>
    </row>
    <row r="14684" spans="12:17" x14ac:dyDescent="0.25">
      <c r="L14684" s="38">
        <f>IF(AND(Colin!$G14684=$B$1,Colin!$H14684=$C$3),Colin!$I14684,)</f>
        <v>0</v>
      </c>
      <c r="M14684" s="38">
        <f>IF(AND(Colin!$G14684=$B$1,Colin!$H14684&lt;=$C$3),Colin!$I14684,)</f>
        <v>0</v>
      </c>
      <c r="N14684" s="38">
        <f>IF(AND(Colin!$G14684=$B$2,Colin!$H14684=$C$3),Colin!$I14684,)</f>
        <v>0</v>
      </c>
      <c r="O14684" s="38">
        <f>IF(AND(Colin!$G14684=$B$2,Colin!$H14684&lt;=$C$3),Colin!$I14684,)</f>
        <v>0</v>
      </c>
      <c r="P14684" s="38">
        <f>IF(Colin!$G14684&lt;$B$2,Colin!$I14684,0)</f>
        <v>0</v>
      </c>
      <c r="Q14684" s="38">
        <f>IF(Colin!$G14684&lt;$B$1,Colin!$I14684,0)</f>
        <v>0</v>
      </c>
    </row>
    <row r="14685" spans="12:17" x14ac:dyDescent="0.25">
      <c r="L14685" s="38">
        <f>IF(AND(Colin!$G14685=$B$1,Colin!$H14685=$C$3),Colin!$I14685,)</f>
        <v>0</v>
      </c>
      <c r="M14685" s="38">
        <f>IF(AND(Colin!$G14685=$B$1,Colin!$H14685&lt;=$C$3),Colin!$I14685,)</f>
        <v>0</v>
      </c>
      <c r="N14685" s="38">
        <f>IF(AND(Colin!$G14685=$B$2,Colin!$H14685=$C$3),Colin!$I14685,)</f>
        <v>0</v>
      </c>
      <c r="O14685" s="38">
        <f>IF(AND(Colin!$G14685=$B$2,Colin!$H14685&lt;=$C$3),Colin!$I14685,)</f>
        <v>0</v>
      </c>
      <c r="P14685" s="38">
        <f>IF(Colin!$G14685&lt;$B$2,Colin!$I14685,0)</f>
        <v>0</v>
      </c>
      <c r="Q14685" s="38">
        <f>IF(Colin!$G14685&lt;$B$1,Colin!$I14685,0)</f>
        <v>0</v>
      </c>
    </row>
    <row r="14686" spans="12:17" x14ac:dyDescent="0.25">
      <c r="L14686" s="38">
        <f>IF(AND(Colin!$G14686=$B$1,Colin!$H14686=$C$3),Colin!$I14686,)</f>
        <v>0</v>
      </c>
      <c r="M14686" s="38">
        <f>IF(AND(Colin!$G14686=$B$1,Colin!$H14686&lt;=$C$3),Colin!$I14686,)</f>
        <v>0</v>
      </c>
      <c r="N14686" s="38">
        <f>IF(AND(Colin!$G14686=$B$2,Colin!$H14686=$C$3),Colin!$I14686,)</f>
        <v>0</v>
      </c>
      <c r="O14686" s="38">
        <f>IF(AND(Colin!$G14686=$B$2,Colin!$H14686&lt;=$C$3),Colin!$I14686,)</f>
        <v>0</v>
      </c>
      <c r="P14686" s="38">
        <f>IF(Colin!$G14686&lt;$B$2,Colin!$I14686,0)</f>
        <v>0</v>
      </c>
      <c r="Q14686" s="38">
        <f>IF(Colin!$G14686&lt;$B$1,Colin!$I14686,0)</f>
        <v>0</v>
      </c>
    </row>
    <row r="14687" spans="12:17" x14ac:dyDescent="0.25">
      <c r="L14687" s="38">
        <f>IF(AND(Colin!$G14687=$B$1,Colin!$H14687=$C$3),Colin!$I14687,)</f>
        <v>0</v>
      </c>
      <c r="M14687" s="38">
        <f>IF(AND(Colin!$G14687=$B$1,Colin!$H14687&lt;=$C$3),Colin!$I14687,)</f>
        <v>0</v>
      </c>
      <c r="N14687" s="38">
        <f>IF(AND(Colin!$G14687=$B$2,Colin!$H14687=$C$3),Colin!$I14687,)</f>
        <v>0</v>
      </c>
      <c r="O14687" s="38">
        <f>IF(AND(Colin!$G14687=$B$2,Colin!$H14687&lt;=$C$3),Colin!$I14687,)</f>
        <v>0</v>
      </c>
      <c r="P14687" s="38">
        <f>IF(Colin!$G14687&lt;$B$2,Colin!$I14687,0)</f>
        <v>0</v>
      </c>
      <c r="Q14687" s="38">
        <f>IF(Colin!$G14687&lt;$B$1,Colin!$I14687,0)</f>
        <v>0</v>
      </c>
    </row>
    <row r="14688" spans="12:17" x14ac:dyDescent="0.25">
      <c r="L14688" s="38">
        <f>IF(AND(Colin!$G14688=$B$1,Colin!$H14688=$C$3),Colin!$I14688,)</f>
        <v>0</v>
      </c>
      <c r="M14688" s="38">
        <f>IF(AND(Colin!$G14688=$B$1,Colin!$H14688&lt;=$C$3),Colin!$I14688,)</f>
        <v>0</v>
      </c>
      <c r="N14688" s="38">
        <f>IF(AND(Colin!$G14688=$B$2,Colin!$H14688=$C$3),Colin!$I14688,)</f>
        <v>0</v>
      </c>
      <c r="O14688" s="38">
        <f>IF(AND(Colin!$G14688=$B$2,Colin!$H14688&lt;=$C$3),Colin!$I14688,)</f>
        <v>0</v>
      </c>
      <c r="P14688" s="38">
        <f>IF(Colin!$G14688&lt;$B$2,Colin!$I14688,0)</f>
        <v>0</v>
      </c>
      <c r="Q14688" s="38">
        <f>IF(Colin!$G14688&lt;$B$1,Colin!$I14688,0)</f>
        <v>0</v>
      </c>
    </row>
    <row r="14689" spans="12:17" x14ac:dyDescent="0.25">
      <c r="L14689" s="38">
        <f>IF(AND(Colin!$G14689=$B$1,Colin!$H14689=$C$3),Colin!$I14689,)</f>
        <v>0</v>
      </c>
      <c r="M14689" s="38">
        <f>IF(AND(Colin!$G14689=$B$1,Colin!$H14689&lt;=$C$3),Colin!$I14689,)</f>
        <v>0</v>
      </c>
      <c r="N14689" s="38">
        <f>IF(AND(Colin!$G14689=$B$2,Colin!$H14689=$C$3),Colin!$I14689,)</f>
        <v>0</v>
      </c>
      <c r="O14689" s="38">
        <f>IF(AND(Colin!$G14689=$B$2,Colin!$H14689&lt;=$C$3),Colin!$I14689,)</f>
        <v>0</v>
      </c>
      <c r="P14689" s="38">
        <f>IF(Colin!$G14689&lt;$B$2,Colin!$I14689,0)</f>
        <v>0</v>
      </c>
      <c r="Q14689" s="38">
        <f>IF(Colin!$G14689&lt;$B$1,Colin!$I14689,0)</f>
        <v>0</v>
      </c>
    </row>
    <row r="14690" spans="12:17" x14ac:dyDescent="0.25">
      <c r="L14690" s="38">
        <f>IF(AND(Colin!$G14690=$B$1,Colin!$H14690=$C$3),Colin!$I14690,)</f>
        <v>0</v>
      </c>
      <c r="M14690" s="38">
        <f>IF(AND(Colin!$G14690=$B$1,Colin!$H14690&lt;=$C$3),Colin!$I14690,)</f>
        <v>0</v>
      </c>
      <c r="N14690" s="38">
        <f>IF(AND(Colin!$G14690=$B$2,Colin!$H14690=$C$3),Colin!$I14690,)</f>
        <v>0</v>
      </c>
      <c r="O14690" s="38">
        <f>IF(AND(Colin!$G14690=$B$2,Colin!$H14690&lt;=$C$3),Colin!$I14690,)</f>
        <v>0</v>
      </c>
      <c r="P14690" s="38">
        <f>IF(Colin!$G14690&lt;$B$2,Colin!$I14690,0)</f>
        <v>0</v>
      </c>
      <c r="Q14690" s="38">
        <f>IF(Colin!$G14690&lt;$B$1,Colin!$I14690,0)</f>
        <v>0</v>
      </c>
    </row>
    <row r="14691" spans="12:17" x14ac:dyDescent="0.25">
      <c r="L14691" s="38">
        <f>IF(AND(Colin!$G14691=$B$1,Colin!$H14691=$C$3),Colin!$I14691,)</f>
        <v>0</v>
      </c>
      <c r="M14691" s="38">
        <f>IF(AND(Colin!$G14691=$B$1,Colin!$H14691&lt;=$C$3),Colin!$I14691,)</f>
        <v>0</v>
      </c>
      <c r="N14691" s="38">
        <f>IF(AND(Colin!$G14691=$B$2,Colin!$H14691=$C$3),Colin!$I14691,)</f>
        <v>0</v>
      </c>
      <c r="O14691" s="38">
        <f>IF(AND(Colin!$G14691=$B$2,Colin!$H14691&lt;=$C$3),Colin!$I14691,)</f>
        <v>0</v>
      </c>
      <c r="P14691" s="38">
        <f>IF(Colin!$G14691&lt;$B$2,Colin!$I14691,0)</f>
        <v>0</v>
      </c>
      <c r="Q14691" s="38">
        <f>IF(Colin!$G14691&lt;$B$1,Colin!$I14691,0)</f>
        <v>0</v>
      </c>
    </row>
    <row r="14692" spans="12:17" x14ac:dyDescent="0.25">
      <c r="L14692" s="38">
        <f>IF(AND(Colin!$G14692=$B$1,Colin!$H14692=$C$3),Colin!$I14692,)</f>
        <v>0</v>
      </c>
      <c r="M14692" s="38">
        <f>IF(AND(Colin!$G14692=$B$1,Colin!$H14692&lt;=$C$3),Colin!$I14692,)</f>
        <v>0</v>
      </c>
      <c r="N14692" s="38">
        <f>IF(AND(Colin!$G14692=$B$2,Colin!$H14692=$C$3),Colin!$I14692,)</f>
        <v>0</v>
      </c>
      <c r="O14692" s="38">
        <f>IF(AND(Colin!$G14692=$B$2,Colin!$H14692&lt;=$C$3),Colin!$I14692,)</f>
        <v>0</v>
      </c>
      <c r="P14692" s="38">
        <f>IF(Colin!$G14692&lt;$B$2,Colin!$I14692,0)</f>
        <v>0</v>
      </c>
      <c r="Q14692" s="38">
        <f>IF(Colin!$G14692&lt;$B$1,Colin!$I14692,0)</f>
        <v>0</v>
      </c>
    </row>
    <row r="14693" spans="12:17" x14ac:dyDescent="0.25">
      <c r="L14693" s="38">
        <f>IF(AND(Colin!$G14693=$B$1,Colin!$H14693=$C$3),Colin!$I14693,)</f>
        <v>0</v>
      </c>
      <c r="M14693" s="38">
        <f>IF(AND(Colin!$G14693=$B$1,Colin!$H14693&lt;=$C$3),Colin!$I14693,)</f>
        <v>0</v>
      </c>
      <c r="N14693" s="38">
        <f>IF(AND(Colin!$G14693=$B$2,Colin!$H14693=$C$3),Colin!$I14693,)</f>
        <v>0</v>
      </c>
      <c r="O14693" s="38">
        <f>IF(AND(Colin!$G14693=$B$2,Colin!$H14693&lt;=$C$3),Colin!$I14693,)</f>
        <v>0</v>
      </c>
      <c r="P14693" s="38">
        <f>IF(Colin!$G14693&lt;$B$2,Colin!$I14693,0)</f>
        <v>0</v>
      </c>
      <c r="Q14693" s="38">
        <f>IF(Colin!$G14693&lt;$B$1,Colin!$I14693,0)</f>
        <v>0</v>
      </c>
    </row>
    <row r="14694" spans="12:17" x14ac:dyDescent="0.25">
      <c r="L14694" s="38">
        <f>IF(AND(Colin!$G14694=$B$1,Colin!$H14694=$C$3),Colin!$I14694,)</f>
        <v>0</v>
      </c>
      <c r="M14694" s="38">
        <f>IF(AND(Colin!$G14694=$B$1,Colin!$H14694&lt;=$C$3),Colin!$I14694,)</f>
        <v>0</v>
      </c>
      <c r="N14694" s="38">
        <f>IF(AND(Colin!$G14694=$B$2,Colin!$H14694=$C$3),Colin!$I14694,)</f>
        <v>0</v>
      </c>
      <c r="O14694" s="38">
        <f>IF(AND(Colin!$G14694=$B$2,Colin!$H14694&lt;=$C$3),Colin!$I14694,)</f>
        <v>0</v>
      </c>
      <c r="P14694" s="38">
        <f>IF(Colin!$G14694&lt;$B$2,Colin!$I14694,0)</f>
        <v>0</v>
      </c>
      <c r="Q14694" s="38">
        <f>IF(Colin!$G14694&lt;$B$1,Colin!$I14694,0)</f>
        <v>0</v>
      </c>
    </row>
    <row r="14695" spans="12:17" x14ac:dyDescent="0.25">
      <c r="L14695" s="38">
        <f>IF(AND(Colin!$G14695=$B$1,Colin!$H14695=$C$3),Colin!$I14695,)</f>
        <v>0</v>
      </c>
      <c r="M14695" s="38">
        <f>IF(AND(Colin!$G14695=$B$1,Colin!$H14695&lt;=$C$3),Colin!$I14695,)</f>
        <v>0</v>
      </c>
      <c r="N14695" s="38">
        <f>IF(AND(Colin!$G14695=$B$2,Colin!$H14695=$C$3),Colin!$I14695,)</f>
        <v>0</v>
      </c>
      <c r="O14695" s="38">
        <f>IF(AND(Colin!$G14695=$B$2,Colin!$H14695&lt;=$C$3),Colin!$I14695,)</f>
        <v>0</v>
      </c>
      <c r="P14695" s="38">
        <f>IF(Colin!$G14695&lt;$B$2,Colin!$I14695,0)</f>
        <v>0</v>
      </c>
      <c r="Q14695" s="38">
        <f>IF(Colin!$G14695&lt;$B$1,Colin!$I14695,0)</f>
        <v>0</v>
      </c>
    </row>
    <row r="14696" spans="12:17" x14ac:dyDescent="0.25">
      <c r="L14696" s="38">
        <f>IF(AND(Colin!$G14696=$B$1,Colin!$H14696=$C$3),Colin!$I14696,)</f>
        <v>0</v>
      </c>
      <c r="M14696" s="38">
        <f>IF(AND(Colin!$G14696=$B$1,Colin!$H14696&lt;=$C$3),Colin!$I14696,)</f>
        <v>0</v>
      </c>
      <c r="N14696" s="38">
        <f>IF(AND(Colin!$G14696=$B$2,Colin!$H14696=$C$3),Colin!$I14696,)</f>
        <v>0</v>
      </c>
      <c r="O14696" s="38">
        <f>IF(AND(Colin!$G14696=$B$2,Colin!$H14696&lt;=$C$3),Colin!$I14696,)</f>
        <v>0</v>
      </c>
      <c r="P14696" s="38">
        <f>IF(Colin!$G14696&lt;$B$2,Colin!$I14696,0)</f>
        <v>0</v>
      </c>
      <c r="Q14696" s="38">
        <f>IF(Colin!$G14696&lt;$B$1,Colin!$I14696,0)</f>
        <v>0</v>
      </c>
    </row>
    <row r="14697" spans="12:17" x14ac:dyDescent="0.25">
      <c r="L14697" s="38">
        <f>IF(AND(Colin!$G14697=$B$1,Colin!$H14697=$C$3),Colin!$I14697,)</f>
        <v>0</v>
      </c>
      <c r="M14697" s="38">
        <f>IF(AND(Colin!$G14697=$B$1,Colin!$H14697&lt;=$C$3),Colin!$I14697,)</f>
        <v>0</v>
      </c>
      <c r="N14697" s="38">
        <f>IF(AND(Colin!$G14697=$B$2,Colin!$H14697=$C$3),Colin!$I14697,)</f>
        <v>0</v>
      </c>
      <c r="O14697" s="38">
        <f>IF(AND(Colin!$G14697=$B$2,Colin!$H14697&lt;=$C$3),Colin!$I14697,)</f>
        <v>0</v>
      </c>
      <c r="P14697" s="38">
        <f>IF(Colin!$G14697&lt;$B$2,Colin!$I14697,0)</f>
        <v>0</v>
      </c>
      <c r="Q14697" s="38">
        <f>IF(Colin!$G14697&lt;$B$1,Colin!$I14697,0)</f>
        <v>0</v>
      </c>
    </row>
    <row r="14698" spans="12:17" x14ac:dyDescent="0.25">
      <c r="L14698" s="38">
        <f>IF(AND(Colin!$G14698=$B$1,Colin!$H14698=$C$3),Colin!$I14698,)</f>
        <v>0</v>
      </c>
      <c r="M14698" s="38">
        <f>IF(AND(Colin!$G14698=$B$1,Colin!$H14698&lt;=$C$3),Colin!$I14698,)</f>
        <v>0</v>
      </c>
      <c r="N14698" s="38">
        <f>IF(AND(Colin!$G14698=$B$2,Colin!$H14698=$C$3),Colin!$I14698,)</f>
        <v>0</v>
      </c>
      <c r="O14698" s="38">
        <f>IF(AND(Colin!$G14698=$B$2,Colin!$H14698&lt;=$C$3),Colin!$I14698,)</f>
        <v>0</v>
      </c>
      <c r="P14698" s="38">
        <f>IF(Colin!$G14698&lt;$B$2,Colin!$I14698,0)</f>
        <v>0</v>
      </c>
      <c r="Q14698" s="38">
        <f>IF(Colin!$G14698&lt;$B$1,Colin!$I14698,0)</f>
        <v>0</v>
      </c>
    </row>
    <row r="14699" spans="12:17" x14ac:dyDescent="0.25">
      <c r="L14699" s="38">
        <f>IF(AND(Colin!$G14699=$B$1,Colin!$H14699=$C$3),Colin!$I14699,)</f>
        <v>0</v>
      </c>
      <c r="M14699" s="38">
        <f>IF(AND(Colin!$G14699=$B$1,Colin!$H14699&lt;=$C$3),Colin!$I14699,)</f>
        <v>0</v>
      </c>
      <c r="N14699" s="38">
        <f>IF(AND(Colin!$G14699=$B$2,Colin!$H14699=$C$3),Colin!$I14699,)</f>
        <v>0</v>
      </c>
      <c r="O14699" s="38">
        <f>IF(AND(Colin!$G14699=$B$2,Colin!$H14699&lt;=$C$3),Colin!$I14699,)</f>
        <v>0</v>
      </c>
      <c r="P14699" s="38">
        <f>IF(Colin!$G14699&lt;$B$2,Colin!$I14699,0)</f>
        <v>0</v>
      </c>
      <c r="Q14699" s="38">
        <f>IF(Colin!$G14699&lt;$B$1,Colin!$I14699,0)</f>
        <v>0</v>
      </c>
    </row>
    <row r="14700" spans="12:17" x14ac:dyDescent="0.25">
      <c r="L14700" s="38">
        <f>IF(AND(Colin!$G14700=$B$1,Colin!$H14700=$C$3),Colin!$I14700,)</f>
        <v>0</v>
      </c>
      <c r="M14700" s="38">
        <f>IF(AND(Colin!$G14700=$B$1,Colin!$H14700&lt;=$C$3),Colin!$I14700,)</f>
        <v>0</v>
      </c>
      <c r="N14700" s="38">
        <f>IF(AND(Colin!$G14700=$B$2,Colin!$H14700=$C$3),Colin!$I14700,)</f>
        <v>0</v>
      </c>
      <c r="O14700" s="38">
        <f>IF(AND(Colin!$G14700=$B$2,Colin!$H14700&lt;=$C$3),Colin!$I14700,)</f>
        <v>0</v>
      </c>
      <c r="P14700" s="38">
        <f>IF(Colin!$G14700&lt;$B$2,Colin!$I14700,0)</f>
        <v>0</v>
      </c>
      <c r="Q14700" s="38">
        <f>IF(Colin!$G14700&lt;$B$1,Colin!$I14700,0)</f>
        <v>0</v>
      </c>
    </row>
    <row r="14701" spans="12:17" x14ac:dyDescent="0.25">
      <c r="L14701" s="38">
        <f>IF(AND(Colin!$G14701=$B$1,Colin!$H14701=$C$3),Colin!$I14701,)</f>
        <v>0</v>
      </c>
      <c r="M14701" s="38">
        <f>IF(AND(Colin!$G14701=$B$1,Colin!$H14701&lt;=$C$3),Colin!$I14701,)</f>
        <v>0</v>
      </c>
      <c r="N14701" s="38">
        <f>IF(AND(Colin!$G14701=$B$2,Colin!$H14701=$C$3),Colin!$I14701,)</f>
        <v>0</v>
      </c>
      <c r="O14701" s="38">
        <f>IF(AND(Colin!$G14701=$B$2,Colin!$H14701&lt;=$C$3),Colin!$I14701,)</f>
        <v>0</v>
      </c>
      <c r="P14701" s="38">
        <f>IF(Colin!$G14701&lt;$B$2,Colin!$I14701,0)</f>
        <v>0</v>
      </c>
      <c r="Q14701" s="38">
        <f>IF(Colin!$G14701&lt;$B$1,Colin!$I14701,0)</f>
        <v>0</v>
      </c>
    </row>
    <row r="14702" spans="12:17" x14ac:dyDescent="0.25">
      <c r="L14702" s="38">
        <f>IF(AND(Colin!$G14702=$B$1,Colin!$H14702=$C$3),Colin!$I14702,)</f>
        <v>0</v>
      </c>
      <c r="M14702" s="38">
        <f>IF(AND(Colin!$G14702=$B$1,Colin!$H14702&lt;=$C$3),Colin!$I14702,)</f>
        <v>0</v>
      </c>
      <c r="N14702" s="38">
        <f>IF(AND(Colin!$G14702=$B$2,Colin!$H14702=$C$3),Colin!$I14702,)</f>
        <v>0</v>
      </c>
      <c r="O14702" s="38">
        <f>IF(AND(Colin!$G14702=$B$2,Colin!$H14702&lt;=$C$3),Colin!$I14702,)</f>
        <v>0</v>
      </c>
      <c r="P14702" s="38">
        <f>IF(Colin!$G14702&lt;$B$2,Colin!$I14702,0)</f>
        <v>0</v>
      </c>
      <c r="Q14702" s="38">
        <f>IF(Colin!$G14702&lt;$B$1,Colin!$I14702,0)</f>
        <v>0</v>
      </c>
    </row>
    <row r="14703" spans="12:17" x14ac:dyDescent="0.25">
      <c r="L14703" s="38">
        <f>IF(AND(Colin!$G14703=$B$1,Colin!$H14703=$C$3),Colin!$I14703,)</f>
        <v>0</v>
      </c>
      <c r="M14703" s="38">
        <f>IF(AND(Colin!$G14703=$B$1,Colin!$H14703&lt;=$C$3),Colin!$I14703,)</f>
        <v>0</v>
      </c>
      <c r="N14703" s="38">
        <f>IF(AND(Colin!$G14703=$B$2,Colin!$H14703=$C$3),Colin!$I14703,)</f>
        <v>0</v>
      </c>
      <c r="O14703" s="38">
        <f>IF(AND(Colin!$G14703=$B$2,Colin!$H14703&lt;=$C$3),Colin!$I14703,)</f>
        <v>0</v>
      </c>
      <c r="P14703" s="38">
        <f>IF(Colin!$G14703&lt;$B$2,Colin!$I14703,0)</f>
        <v>0</v>
      </c>
      <c r="Q14703" s="38">
        <f>IF(Colin!$G14703&lt;$B$1,Colin!$I14703,0)</f>
        <v>0</v>
      </c>
    </row>
    <row r="14704" spans="12:17" x14ac:dyDescent="0.25">
      <c r="L14704" s="38">
        <f>IF(AND(Colin!$G14704=$B$1,Colin!$H14704=$C$3),Colin!$I14704,)</f>
        <v>0</v>
      </c>
      <c r="M14704" s="38">
        <f>IF(AND(Colin!$G14704=$B$1,Colin!$H14704&lt;=$C$3),Colin!$I14704,)</f>
        <v>0</v>
      </c>
      <c r="N14704" s="38">
        <f>IF(AND(Colin!$G14704=$B$2,Colin!$H14704=$C$3),Colin!$I14704,)</f>
        <v>0</v>
      </c>
      <c r="O14704" s="38">
        <f>IF(AND(Colin!$G14704=$B$2,Colin!$H14704&lt;=$C$3),Colin!$I14704,)</f>
        <v>0</v>
      </c>
      <c r="P14704" s="38">
        <f>IF(Colin!$G14704&lt;$B$2,Colin!$I14704,0)</f>
        <v>0</v>
      </c>
      <c r="Q14704" s="38">
        <f>IF(Colin!$G14704&lt;$B$1,Colin!$I14704,0)</f>
        <v>0</v>
      </c>
    </row>
    <row r="14705" spans="12:17" x14ac:dyDescent="0.25">
      <c r="L14705" s="38">
        <f>IF(AND(Colin!$G14705=$B$1,Colin!$H14705=$C$3),Colin!$I14705,)</f>
        <v>0</v>
      </c>
      <c r="M14705" s="38">
        <f>IF(AND(Colin!$G14705=$B$1,Colin!$H14705&lt;=$C$3),Colin!$I14705,)</f>
        <v>0</v>
      </c>
      <c r="N14705" s="38">
        <f>IF(AND(Colin!$G14705=$B$2,Colin!$H14705=$C$3),Colin!$I14705,)</f>
        <v>0</v>
      </c>
      <c r="O14705" s="38">
        <f>IF(AND(Colin!$G14705=$B$2,Colin!$H14705&lt;=$C$3),Colin!$I14705,)</f>
        <v>0</v>
      </c>
      <c r="P14705" s="38">
        <f>IF(Colin!$G14705&lt;$B$2,Colin!$I14705,0)</f>
        <v>0</v>
      </c>
      <c r="Q14705" s="38">
        <f>IF(Colin!$G14705&lt;$B$1,Colin!$I14705,0)</f>
        <v>0</v>
      </c>
    </row>
    <row r="14706" spans="12:17" x14ac:dyDescent="0.25">
      <c r="L14706" s="38">
        <f>IF(AND(Colin!$G14706=$B$1,Colin!$H14706=$C$3),Colin!$I14706,)</f>
        <v>0</v>
      </c>
      <c r="M14706" s="38">
        <f>IF(AND(Colin!$G14706=$B$1,Colin!$H14706&lt;=$C$3),Colin!$I14706,)</f>
        <v>0</v>
      </c>
      <c r="N14706" s="38">
        <f>IF(AND(Colin!$G14706=$B$2,Colin!$H14706=$C$3),Colin!$I14706,)</f>
        <v>0</v>
      </c>
      <c r="O14706" s="38">
        <f>IF(AND(Colin!$G14706=$B$2,Colin!$H14706&lt;=$C$3),Colin!$I14706,)</f>
        <v>0</v>
      </c>
      <c r="P14706" s="38">
        <f>IF(Colin!$G14706&lt;$B$2,Colin!$I14706,0)</f>
        <v>0</v>
      </c>
      <c r="Q14706" s="38">
        <f>IF(Colin!$G14706&lt;$B$1,Colin!$I14706,0)</f>
        <v>0</v>
      </c>
    </row>
    <row r="14707" spans="12:17" x14ac:dyDescent="0.25">
      <c r="L14707" s="38">
        <f>IF(AND(Colin!$G14707=$B$1,Colin!$H14707=$C$3),Colin!$I14707,)</f>
        <v>0</v>
      </c>
      <c r="M14707" s="38">
        <f>IF(AND(Colin!$G14707=$B$1,Colin!$H14707&lt;=$C$3),Colin!$I14707,)</f>
        <v>0</v>
      </c>
      <c r="N14707" s="38">
        <f>IF(AND(Colin!$G14707=$B$2,Colin!$H14707=$C$3),Colin!$I14707,)</f>
        <v>0</v>
      </c>
      <c r="O14707" s="38">
        <f>IF(AND(Colin!$G14707=$B$2,Colin!$H14707&lt;=$C$3),Colin!$I14707,)</f>
        <v>0</v>
      </c>
      <c r="P14707" s="38">
        <f>IF(Colin!$G14707&lt;$B$2,Colin!$I14707,0)</f>
        <v>0</v>
      </c>
      <c r="Q14707" s="38">
        <f>IF(Colin!$G14707&lt;$B$1,Colin!$I14707,0)</f>
        <v>0</v>
      </c>
    </row>
    <row r="14708" spans="12:17" x14ac:dyDescent="0.25">
      <c r="L14708" s="38">
        <f>IF(AND(Colin!$G14708=$B$1,Colin!$H14708=$C$3),Colin!$I14708,)</f>
        <v>0</v>
      </c>
      <c r="M14708" s="38">
        <f>IF(AND(Colin!$G14708=$B$1,Colin!$H14708&lt;=$C$3),Colin!$I14708,)</f>
        <v>0</v>
      </c>
      <c r="N14708" s="38">
        <f>IF(AND(Colin!$G14708=$B$2,Colin!$H14708=$C$3),Colin!$I14708,)</f>
        <v>0</v>
      </c>
      <c r="O14708" s="38">
        <f>IF(AND(Colin!$G14708=$B$2,Colin!$H14708&lt;=$C$3),Colin!$I14708,)</f>
        <v>0</v>
      </c>
      <c r="P14708" s="38">
        <f>IF(Colin!$G14708&lt;$B$2,Colin!$I14708,0)</f>
        <v>0</v>
      </c>
      <c r="Q14708" s="38">
        <f>IF(Colin!$G14708&lt;$B$1,Colin!$I14708,0)</f>
        <v>0</v>
      </c>
    </row>
    <row r="14709" spans="12:17" x14ac:dyDescent="0.25">
      <c r="L14709" s="38">
        <f>IF(AND(Colin!$G14709=$B$1,Colin!$H14709=$C$3),Colin!$I14709,)</f>
        <v>0</v>
      </c>
      <c r="M14709" s="38">
        <f>IF(AND(Colin!$G14709=$B$1,Colin!$H14709&lt;=$C$3),Colin!$I14709,)</f>
        <v>0</v>
      </c>
      <c r="N14709" s="38">
        <f>IF(AND(Colin!$G14709=$B$2,Colin!$H14709=$C$3),Colin!$I14709,)</f>
        <v>0</v>
      </c>
      <c r="O14709" s="38">
        <f>IF(AND(Colin!$G14709=$B$2,Colin!$H14709&lt;=$C$3),Colin!$I14709,)</f>
        <v>0</v>
      </c>
      <c r="P14709" s="38">
        <f>IF(Colin!$G14709&lt;$B$2,Colin!$I14709,0)</f>
        <v>0</v>
      </c>
      <c r="Q14709" s="38">
        <f>IF(Colin!$G14709&lt;$B$1,Colin!$I14709,0)</f>
        <v>0</v>
      </c>
    </row>
    <row r="14710" spans="12:17" x14ac:dyDescent="0.25">
      <c r="L14710" s="38">
        <f>IF(AND(Colin!$G14710=$B$1,Colin!$H14710=$C$3),Colin!$I14710,)</f>
        <v>0</v>
      </c>
      <c r="M14710" s="38">
        <f>IF(AND(Colin!$G14710=$B$1,Colin!$H14710&lt;=$C$3),Colin!$I14710,)</f>
        <v>0</v>
      </c>
      <c r="N14710" s="38">
        <f>IF(AND(Colin!$G14710=$B$2,Colin!$H14710=$C$3),Colin!$I14710,)</f>
        <v>0</v>
      </c>
      <c r="O14710" s="38">
        <f>IF(AND(Colin!$G14710=$B$2,Colin!$H14710&lt;=$C$3),Colin!$I14710,)</f>
        <v>0</v>
      </c>
      <c r="P14710" s="38">
        <f>IF(Colin!$G14710&lt;$B$2,Colin!$I14710,0)</f>
        <v>0</v>
      </c>
      <c r="Q14710" s="38">
        <f>IF(Colin!$G14710&lt;$B$1,Colin!$I14710,0)</f>
        <v>0</v>
      </c>
    </row>
    <row r="14711" spans="12:17" x14ac:dyDescent="0.25">
      <c r="L14711" s="38">
        <f>IF(AND(Colin!$G14711=$B$1,Colin!$H14711=$C$3),Colin!$I14711,)</f>
        <v>0</v>
      </c>
      <c r="M14711" s="38">
        <f>IF(AND(Colin!$G14711=$B$1,Colin!$H14711&lt;=$C$3),Colin!$I14711,)</f>
        <v>0</v>
      </c>
      <c r="N14711" s="38">
        <f>IF(AND(Colin!$G14711=$B$2,Colin!$H14711=$C$3),Colin!$I14711,)</f>
        <v>0</v>
      </c>
      <c r="O14711" s="38">
        <f>IF(AND(Colin!$G14711=$B$2,Colin!$H14711&lt;=$C$3),Colin!$I14711,)</f>
        <v>0</v>
      </c>
      <c r="P14711" s="38">
        <f>IF(Colin!$G14711&lt;$B$2,Colin!$I14711,0)</f>
        <v>0</v>
      </c>
      <c r="Q14711" s="38">
        <f>IF(Colin!$G14711&lt;$B$1,Colin!$I14711,0)</f>
        <v>0</v>
      </c>
    </row>
    <row r="14712" spans="12:17" x14ac:dyDescent="0.25">
      <c r="L14712" s="38">
        <f>IF(AND(Colin!$G14712=$B$1,Colin!$H14712=$C$3),Colin!$I14712,)</f>
        <v>0</v>
      </c>
      <c r="M14712" s="38">
        <f>IF(AND(Colin!$G14712=$B$1,Colin!$H14712&lt;=$C$3),Colin!$I14712,)</f>
        <v>0</v>
      </c>
      <c r="N14712" s="38">
        <f>IF(AND(Colin!$G14712=$B$2,Colin!$H14712=$C$3),Colin!$I14712,)</f>
        <v>0</v>
      </c>
      <c r="O14712" s="38">
        <f>IF(AND(Colin!$G14712=$B$2,Colin!$H14712&lt;=$C$3),Colin!$I14712,)</f>
        <v>0</v>
      </c>
      <c r="P14712" s="38">
        <f>IF(Colin!$G14712&lt;$B$2,Colin!$I14712,0)</f>
        <v>0</v>
      </c>
      <c r="Q14712" s="38">
        <f>IF(Colin!$G14712&lt;$B$1,Colin!$I14712,0)</f>
        <v>0</v>
      </c>
    </row>
    <row r="14713" spans="12:17" x14ac:dyDescent="0.25">
      <c r="L14713" s="38">
        <f>IF(AND(Colin!$G14713=$B$1,Colin!$H14713=$C$3),Colin!$I14713,)</f>
        <v>0</v>
      </c>
      <c r="M14713" s="38">
        <f>IF(AND(Colin!$G14713=$B$1,Colin!$H14713&lt;=$C$3),Colin!$I14713,)</f>
        <v>0</v>
      </c>
      <c r="N14713" s="38">
        <f>IF(AND(Colin!$G14713=$B$2,Colin!$H14713=$C$3),Colin!$I14713,)</f>
        <v>0</v>
      </c>
      <c r="O14713" s="38">
        <f>IF(AND(Colin!$G14713=$B$2,Colin!$H14713&lt;=$C$3),Colin!$I14713,)</f>
        <v>0</v>
      </c>
      <c r="P14713" s="38">
        <f>IF(Colin!$G14713&lt;$B$2,Colin!$I14713,0)</f>
        <v>0</v>
      </c>
      <c r="Q14713" s="38">
        <f>IF(Colin!$G14713&lt;$B$1,Colin!$I14713,0)</f>
        <v>0</v>
      </c>
    </row>
    <row r="14714" spans="12:17" x14ac:dyDescent="0.25">
      <c r="L14714" s="38">
        <f>IF(AND(Colin!$G14714=$B$1,Colin!$H14714=$C$3),Colin!$I14714,)</f>
        <v>0</v>
      </c>
      <c r="M14714" s="38">
        <f>IF(AND(Colin!$G14714=$B$1,Colin!$H14714&lt;=$C$3),Colin!$I14714,)</f>
        <v>0</v>
      </c>
      <c r="N14714" s="38">
        <f>IF(AND(Colin!$G14714=$B$2,Colin!$H14714=$C$3),Colin!$I14714,)</f>
        <v>0</v>
      </c>
      <c r="O14714" s="38">
        <f>IF(AND(Colin!$G14714=$B$2,Colin!$H14714&lt;=$C$3),Colin!$I14714,)</f>
        <v>0</v>
      </c>
      <c r="P14714" s="38">
        <f>IF(Colin!$G14714&lt;$B$2,Colin!$I14714,0)</f>
        <v>0</v>
      </c>
      <c r="Q14714" s="38">
        <f>IF(Colin!$G14714&lt;$B$1,Colin!$I14714,0)</f>
        <v>0</v>
      </c>
    </row>
    <row r="14715" spans="12:17" x14ac:dyDescent="0.25">
      <c r="L14715" s="38">
        <f>IF(AND(Colin!$G14715=$B$1,Colin!$H14715=$C$3),Colin!$I14715,)</f>
        <v>0</v>
      </c>
      <c r="M14715" s="38">
        <f>IF(AND(Colin!$G14715=$B$1,Colin!$H14715&lt;=$C$3),Colin!$I14715,)</f>
        <v>0</v>
      </c>
      <c r="N14715" s="38">
        <f>IF(AND(Colin!$G14715=$B$2,Colin!$H14715=$C$3),Colin!$I14715,)</f>
        <v>0</v>
      </c>
      <c r="O14715" s="38">
        <f>IF(AND(Colin!$G14715=$B$2,Colin!$H14715&lt;=$C$3),Colin!$I14715,)</f>
        <v>0</v>
      </c>
      <c r="P14715" s="38">
        <f>IF(Colin!$G14715&lt;$B$2,Colin!$I14715,0)</f>
        <v>0</v>
      </c>
      <c r="Q14715" s="38">
        <f>IF(Colin!$G14715&lt;$B$1,Colin!$I14715,0)</f>
        <v>0</v>
      </c>
    </row>
    <row r="14716" spans="12:17" x14ac:dyDescent="0.25">
      <c r="L14716" s="38">
        <f>IF(AND(Colin!$G14716=$B$1,Colin!$H14716=$C$3),Colin!$I14716,)</f>
        <v>0</v>
      </c>
      <c r="M14716" s="38">
        <f>IF(AND(Colin!$G14716=$B$1,Colin!$H14716&lt;=$C$3),Colin!$I14716,)</f>
        <v>0</v>
      </c>
      <c r="N14716" s="38">
        <f>IF(AND(Colin!$G14716=$B$2,Colin!$H14716=$C$3),Colin!$I14716,)</f>
        <v>0</v>
      </c>
      <c r="O14716" s="38">
        <f>IF(AND(Colin!$G14716=$B$2,Colin!$H14716&lt;=$C$3),Colin!$I14716,)</f>
        <v>0</v>
      </c>
      <c r="P14716" s="38">
        <f>IF(Colin!$G14716&lt;$B$2,Colin!$I14716,0)</f>
        <v>0</v>
      </c>
      <c r="Q14716" s="38">
        <f>IF(Colin!$G14716&lt;$B$1,Colin!$I14716,0)</f>
        <v>0</v>
      </c>
    </row>
    <row r="14717" spans="12:17" x14ac:dyDescent="0.25">
      <c r="L14717" s="38">
        <f>IF(AND(Colin!$G14717=$B$1,Colin!$H14717=$C$3),Colin!$I14717,)</f>
        <v>0</v>
      </c>
      <c r="M14717" s="38">
        <f>IF(AND(Colin!$G14717=$B$1,Colin!$H14717&lt;=$C$3),Colin!$I14717,)</f>
        <v>0</v>
      </c>
      <c r="N14717" s="38">
        <f>IF(AND(Colin!$G14717=$B$2,Colin!$H14717=$C$3),Colin!$I14717,)</f>
        <v>0</v>
      </c>
      <c r="O14717" s="38">
        <f>IF(AND(Colin!$G14717=$B$2,Colin!$H14717&lt;=$C$3),Colin!$I14717,)</f>
        <v>0</v>
      </c>
      <c r="P14717" s="38">
        <f>IF(Colin!$G14717&lt;$B$2,Colin!$I14717,0)</f>
        <v>0</v>
      </c>
      <c r="Q14717" s="38">
        <f>IF(Colin!$G14717&lt;$B$1,Colin!$I14717,0)</f>
        <v>0</v>
      </c>
    </row>
    <row r="14718" spans="12:17" x14ac:dyDescent="0.25">
      <c r="L14718" s="38">
        <f>IF(AND(Colin!$G14718=$B$1,Colin!$H14718=$C$3),Colin!$I14718,)</f>
        <v>0</v>
      </c>
      <c r="M14718" s="38">
        <f>IF(AND(Colin!$G14718=$B$1,Colin!$H14718&lt;=$C$3),Colin!$I14718,)</f>
        <v>0</v>
      </c>
      <c r="N14718" s="38">
        <f>IF(AND(Colin!$G14718=$B$2,Colin!$H14718=$C$3),Colin!$I14718,)</f>
        <v>0</v>
      </c>
      <c r="O14718" s="38">
        <f>IF(AND(Colin!$G14718=$B$2,Colin!$H14718&lt;=$C$3),Colin!$I14718,)</f>
        <v>0</v>
      </c>
      <c r="P14718" s="38">
        <f>IF(Colin!$G14718&lt;$B$2,Colin!$I14718,0)</f>
        <v>0</v>
      </c>
      <c r="Q14718" s="38">
        <f>IF(Colin!$G14718&lt;$B$1,Colin!$I14718,0)</f>
        <v>0</v>
      </c>
    </row>
    <row r="14719" spans="12:17" x14ac:dyDescent="0.25">
      <c r="L14719" s="38">
        <f>IF(AND(Colin!$G14719=$B$1,Colin!$H14719=$C$3),Colin!$I14719,)</f>
        <v>0</v>
      </c>
      <c r="M14719" s="38">
        <f>IF(AND(Colin!$G14719=$B$1,Colin!$H14719&lt;=$C$3),Colin!$I14719,)</f>
        <v>0</v>
      </c>
      <c r="N14719" s="38">
        <f>IF(AND(Colin!$G14719=$B$2,Colin!$H14719=$C$3),Colin!$I14719,)</f>
        <v>0</v>
      </c>
      <c r="O14719" s="38">
        <f>IF(AND(Colin!$G14719=$B$2,Colin!$H14719&lt;=$C$3),Colin!$I14719,)</f>
        <v>0</v>
      </c>
      <c r="P14719" s="38">
        <f>IF(Colin!$G14719&lt;$B$2,Colin!$I14719,0)</f>
        <v>0</v>
      </c>
      <c r="Q14719" s="38">
        <f>IF(Colin!$G14719&lt;$B$1,Colin!$I14719,0)</f>
        <v>0</v>
      </c>
    </row>
    <row r="14720" spans="12:17" x14ac:dyDescent="0.25">
      <c r="L14720" s="38">
        <f>IF(AND(Colin!$G14720=$B$1,Colin!$H14720=$C$3),Colin!$I14720,)</f>
        <v>0</v>
      </c>
      <c r="M14720" s="38">
        <f>IF(AND(Colin!$G14720=$B$1,Colin!$H14720&lt;=$C$3),Colin!$I14720,)</f>
        <v>0</v>
      </c>
      <c r="N14720" s="38">
        <f>IF(AND(Colin!$G14720=$B$2,Colin!$H14720=$C$3),Colin!$I14720,)</f>
        <v>0</v>
      </c>
      <c r="O14720" s="38">
        <f>IF(AND(Colin!$G14720=$B$2,Colin!$H14720&lt;=$C$3),Colin!$I14720,)</f>
        <v>0</v>
      </c>
      <c r="P14720" s="38">
        <f>IF(Colin!$G14720&lt;$B$2,Colin!$I14720,0)</f>
        <v>0</v>
      </c>
      <c r="Q14720" s="38">
        <f>IF(Colin!$G14720&lt;$B$1,Colin!$I14720,0)</f>
        <v>0</v>
      </c>
    </row>
    <row r="14721" spans="12:17" x14ac:dyDescent="0.25">
      <c r="L14721" s="38">
        <f>IF(AND(Colin!$G14721=$B$1,Colin!$H14721=$C$3),Colin!$I14721,)</f>
        <v>0</v>
      </c>
      <c r="M14721" s="38">
        <f>IF(AND(Colin!$G14721=$B$1,Colin!$H14721&lt;=$C$3),Colin!$I14721,)</f>
        <v>0</v>
      </c>
      <c r="N14721" s="38">
        <f>IF(AND(Colin!$G14721=$B$2,Colin!$H14721=$C$3),Colin!$I14721,)</f>
        <v>0</v>
      </c>
      <c r="O14721" s="38">
        <f>IF(AND(Colin!$G14721=$B$2,Colin!$H14721&lt;=$C$3),Colin!$I14721,)</f>
        <v>0</v>
      </c>
      <c r="P14721" s="38">
        <f>IF(Colin!$G14721&lt;$B$2,Colin!$I14721,0)</f>
        <v>0</v>
      </c>
      <c r="Q14721" s="38">
        <f>IF(Colin!$G14721&lt;$B$1,Colin!$I14721,0)</f>
        <v>0</v>
      </c>
    </row>
    <row r="14722" spans="12:17" x14ac:dyDescent="0.25">
      <c r="L14722" s="38">
        <f>IF(AND(Colin!$G14722=$B$1,Colin!$H14722=$C$3),Colin!$I14722,)</f>
        <v>0</v>
      </c>
      <c r="M14722" s="38">
        <f>IF(AND(Colin!$G14722=$B$1,Colin!$H14722&lt;=$C$3),Colin!$I14722,)</f>
        <v>0</v>
      </c>
      <c r="N14722" s="38">
        <f>IF(AND(Colin!$G14722=$B$2,Colin!$H14722=$C$3),Colin!$I14722,)</f>
        <v>0</v>
      </c>
      <c r="O14722" s="38">
        <f>IF(AND(Colin!$G14722=$B$2,Colin!$H14722&lt;=$C$3),Colin!$I14722,)</f>
        <v>0</v>
      </c>
      <c r="P14722" s="38">
        <f>IF(Colin!$G14722&lt;$B$2,Colin!$I14722,0)</f>
        <v>0</v>
      </c>
      <c r="Q14722" s="38">
        <f>IF(Colin!$G14722&lt;$B$1,Colin!$I14722,0)</f>
        <v>0</v>
      </c>
    </row>
    <row r="14723" spans="12:17" x14ac:dyDescent="0.25">
      <c r="L14723" s="38">
        <f>IF(AND(Colin!$G14723=$B$1,Colin!$H14723=$C$3),Colin!$I14723,)</f>
        <v>0</v>
      </c>
      <c r="M14723" s="38">
        <f>IF(AND(Colin!$G14723=$B$1,Colin!$H14723&lt;=$C$3),Colin!$I14723,)</f>
        <v>0</v>
      </c>
      <c r="N14723" s="38">
        <f>IF(AND(Colin!$G14723=$B$2,Colin!$H14723=$C$3),Colin!$I14723,)</f>
        <v>0</v>
      </c>
      <c r="O14723" s="38">
        <f>IF(AND(Colin!$G14723=$B$2,Colin!$H14723&lt;=$C$3),Colin!$I14723,)</f>
        <v>0</v>
      </c>
      <c r="P14723" s="38">
        <f>IF(Colin!$G14723&lt;$B$2,Colin!$I14723,0)</f>
        <v>0</v>
      </c>
      <c r="Q14723" s="38">
        <f>IF(Colin!$G14723&lt;$B$1,Colin!$I14723,0)</f>
        <v>0</v>
      </c>
    </row>
    <row r="14724" spans="12:17" x14ac:dyDescent="0.25">
      <c r="L14724" s="38">
        <f>IF(AND(Colin!$G14724=$B$1,Colin!$H14724=$C$3),Colin!$I14724,)</f>
        <v>0</v>
      </c>
      <c r="M14724" s="38">
        <f>IF(AND(Colin!$G14724=$B$1,Colin!$H14724&lt;=$C$3),Colin!$I14724,)</f>
        <v>0</v>
      </c>
      <c r="N14724" s="38">
        <f>IF(AND(Colin!$G14724=$B$2,Colin!$H14724=$C$3),Colin!$I14724,)</f>
        <v>0</v>
      </c>
      <c r="O14724" s="38">
        <f>IF(AND(Colin!$G14724=$B$2,Colin!$H14724&lt;=$C$3),Colin!$I14724,)</f>
        <v>0</v>
      </c>
      <c r="P14724" s="38">
        <f>IF(Colin!$G14724&lt;$B$2,Colin!$I14724,0)</f>
        <v>0</v>
      </c>
      <c r="Q14724" s="38">
        <f>IF(Colin!$G14724&lt;$B$1,Colin!$I14724,0)</f>
        <v>0</v>
      </c>
    </row>
    <row r="14725" spans="12:17" x14ac:dyDescent="0.25">
      <c r="L14725" s="38">
        <f>IF(AND(Colin!$G14725=$B$1,Colin!$H14725=$C$3),Colin!$I14725,)</f>
        <v>0</v>
      </c>
      <c r="M14725" s="38">
        <f>IF(AND(Colin!$G14725=$B$1,Colin!$H14725&lt;=$C$3),Colin!$I14725,)</f>
        <v>0</v>
      </c>
      <c r="N14725" s="38">
        <f>IF(AND(Colin!$G14725=$B$2,Colin!$H14725=$C$3),Colin!$I14725,)</f>
        <v>0</v>
      </c>
      <c r="O14725" s="38">
        <f>IF(AND(Colin!$G14725=$B$2,Colin!$H14725&lt;=$C$3),Colin!$I14725,)</f>
        <v>0</v>
      </c>
      <c r="P14725" s="38">
        <f>IF(Colin!$G14725&lt;$B$2,Colin!$I14725,0)</f>
        <v>0</v>
      </c>
      <c r="Q14725" s="38">
        <f>IF(Colin!$G14725&lt;$B$1,Colin!$I14725,0)</f>
        <v>0</v>
      </c>
    </row>
    <row r="14726" spans="12:17" x14ac:dyDescent="0.25">
      <c r="L14726" s="38">
        <f>IF(AND(Colin!$G14726=$B$1,Colin!$H14726=$C$3),Colin!$I14726,)</f>
        <v>0</v>
      </c>
      <c r="M14726" s="38">
        <f>IF(AND(Colin!$G14726=$B$1,Colin!$H14726&lt;=$C$3),Colin!$I14726,)</f>
        <v>0</v>
      </c>
      <c r="N14726" s="38">
        <f>IF(AND(Colin!$G14726=$B$2,Colin!$H14726=$C$3),Colin!$I14726,)</f>
        <v>0</v>
      </c>
      <c r="O14726" s="38">
        <f>IF(AND(Colin!$G14726=$B$2,Colin!$H14726&lt;=$C$3),Colin!$I14726,)</f>
        <v>0</v>
      </c>
      <c r="P14726" s="38">
        <f>IF(Colin!$G14726&lt;$B$2,Colin!$I14726,0)</f>
        <v>0</v>
      </c>
      <c r="Q14726" s="38">
        <f>IF(Colin!$G14726&lt;$B$1,Colin!$I14726,0)</f>
        <v>0</v>
      </c>
    </row>
    <row r="14727" spans="12:17" x14ac:dyDescent="0.25">
      <c r="L14727" s="38">
        <f>IF(AND(Colin!$G14727=$B$1,Colin!$H14727=$C$3),Colin!$I14727,)</f>
        <v>0</v>
      </c>
      <c r="M14727" s="38">
        <f>IF(AND(Colin!$G14727=$B$1,Colin!$H14727&lt;=$C$3),Colin!$I14727,)</f>
        <v>0</v>
      </c>
      <c r="N14727" s="38">
        <f>IF(AND(Colin!$G14727=$B$2,Colin!$H14727=$C$3),Colin!$I14727,)</f>
        <v>0</v>
      </c>
      <c r="O14727" s="38">
        <f>IF(AND(Colin!$G14727=$B$2,Colin!$H14727&lt;=$C$3),Colin!$I14727,)</f>
        <v>0</v>
      </c>
      <c r="P14727" s="38">
        <f>IF(Colin!$G14727&lt;$B$2,Colin!$I14727,0)</f>
        <v>0</v>
      </c>
      <c r="Q14727" s="38">
        <f>IF(Colin!$G14727&lt;$B$1,Colin!$I14727,0)</f>
        <v>0</v>
      </c>
    </row>
    <row r="14728" spans="12:17" x14ac:dyDescent="0.25">
      <c r="L14728" s="38">
        <f>IF(AND(Colin!$G14728=$B$1,Colin!$H14728=$C$3),Colin!$I14728,)</f>
        <v>0</v>
      </c>
      <c r="M14728" s="38">
        <f>IF(AND(Colin!$G14728=$B$1,Colin!$H14728&lt;=$C$3),Colin!$I14728,)</f>
        <v>0</v>
      </c>
      <c r="N14728" s="38">
        <f>IF(AND(Colin!$G14728=$B$2,Colin!$H14728=$C$3),Colin!$I14728,)</f>
        <v>0</v>
      </c>
      <c r="O14728" s="38">
        <f>IF(AND(Colin!$G14728=$B$2,Colin!$H14728&lt;=$C$3),Colin!$I14728,)</f>
        <v>0</v>
      </c>
      <c r="P14728" s="38">
        <f>IF(Colin!$G14728&lt;$B$2,Colin!$I14728,0)</f>
        <v>0</v>
      </c>
      <c r="Q14728" s="38">
        <f>IF(Colin!$G14728&lt;$B$1,Colin!$I14728,0)</f>
        <v>0</v>
      </c>
    </row>
    <row r="14729" spans="12:17" x14ac:dyDescent="0.25">
      <c r="L14729" s="38">
        <f>IF(AND(Colin!$G14729=$B$1,Colin!$H14729=$C$3),Colin!$I14729,)</f>
        <v>0</v>
      </c>
      <c r="M14729" s="38">
        <f>IF(AND(Colin!$G14729=$B$1,Colin!$H14729&lt;=$C$3),Colin!$I14729,)</f>
        <v>0</v>
      </c>
      <c r="N14729" s="38">
        <f>IF(AND(Colin!$G14729=$B$2,Colin!$H14729=$C$3),Colin!$I14729,)</f>
        <v>0</v>
      </c>
      <c r="O14729" s="38">
        <f>IF(AND(Colin!$G14729=$B$2,Colin!$H14729&lt;=$C$3),Colin!$I14729,)</f>
        <v>0</v>
      </c>
      <c r="P14729" s="38">
        <f>IF(Colin!$G14729&lt;$B$2,Colin!$I14729,0)</f>
        <v>0</v>
      </c>
      <c r="Q14729" s="38">
        <f>IF(Colin!$G14729&lt;$B$1,Colin!$I14729,0)</f>
        <v>0</v>
      </c>
    </row>
    <row r="14730" spans="12:17" x14ac:dyDescent="0.25">
      <c r="L14730" s="38">
        <f>IF(AND(Colin!$G14730=$B$1,Colin!$H14730=$C$3),Colin!$I14730,)</f>
        <v>0</v>
      </c>
      <c r="M14730" s="38">
        <f>IF(AND(Colin!$G14730=$B$1,Colin!$H14730&lt;=$C$3),Colin!$I14730,)</f>
        <v>0</v>
      </c>
      <c r="N14730" s="38">
        <f>IF(AND(Colin!$G14730=$B$2,Colin!$H14730=$C$3),Colin!$I14730,)</f>
        <v>0</v>
      </c>
      <c r="O14730" s="38">
        <f>IF(AND(Colin!$G14730=$B$2,Colin!$H14730&lt;=$C$3),Colin!$I14730,)</f>
        <v>0</v>
      </c>
      <c r="P14730" s="38">
        <f>IF(Colin!$G14730&lt;$B$2,Colin!$I14730,0)</f>
        <v>0</v>
      </c>
      <c r="Q14730" s="38">
        <f>IF(Colin!$G14730&lt;$B$1,Colin!$I14730,0)</f>
        <v>0</v>
      </c>
    </row>
    <row r="14731" spans="12:17" x14ac:dyDescent="0.25">
      <c r="L14731" s="38">
        <f>IF(AND(Colin!$G14731=$B$1,Colin!$H14731=$C$3),Colin!$I14731,)</f>
        <v>0</v>
      </c>
      <c r="M14731" s="38">
        <f>IF(AND(Colin!$G14731=$B$1,Colin!$H14731&lt;=$C$3),Colin!$I14731,)</f>
        <v>0</v>
      </c>
      <c r="N14731" s="38">
        <f>IF(AND(Colin!$G14731=$B$2,Colin!$H14731=$C$3),Colin!$I14731,)</f>
        <v>0</v>
      </c>
      <c r="O14731" s="38">
        <f>IF(AND(Colin!$G14731=$B$2,Colin!$H14731&lt;=$C$3),Colin!$I14731,)</f>
        <v>0</v>
      </c>
      <c r="P14731" s="38">
        <f>IF(Colin!$G14731&lt;$B$2,Colin!$I14731,0)</f>
        <v>0</v>
      </c>
      <c r="Q14731" s="38">
        <f>IF(Colin!$G14731&lt;$B$1,Colin!$I14731,0)</f>
        <v>0</v>
      </c>
    </row>
    <row r="14732" spans="12:17" x14ac:dyDescent="0.25">
      <c r="L14732" s="38">
        <f>IF(AND(Colin!$G14732=$B$1,Colin!$H14732=$C$3),Colin!$I14732,)</f>
        <v>0</v>
      </c>
      <c r="M14732" s="38">
        <f>IF(AND(Colin!$G14732=$B$1,Colin!$H14732&lt;=$C$3),Colin!$I14732,)</f>
        <v>0</v>
      </c>
      <c r="N14732" s="38">
        <f>IF(AND(Colin!$G14732=$B$2,Colin!$H14732=$C$3),Colin!$I14732,)</f>
        <v>0</v>
      </c>
      <c r="O14732" s="38">
        <f>IF(AND(Colin!$G14732=$B$2,Colin!$H14732&lt;=$C$3),Colin!$I14732,)</f>
        <v>0</v>
      </c>
      <c r="P14732" s="38">
        <f>IF(Colin!$G14732&lt;$B$2,Colin!$I14732,0)</f>
        <v>0</v>
      </c>
      <c r="Q14732" s="38">
        <f>IF(Colin!$G14732&lt;$B$1,Colin!$I14732,0)</f>
        <v>0</v>
      </c>
    </row>
    <row r="14733" spans="12:17" x14ac:dyDescent="0.25">
      <c r="L14733" s="38">
        <f>IF(AND(Colin!$G14733=$B$1,Colin!$H14733=$C$3),Colin!$I14733,)</f>
        <v>0</v>
      </c>
      <c r="M14733" s="38">
        <f>IF(AND(Colin!$G14733=$B$1,Colin!$H14733&lt;=$C$3),Colin!$I14733,)</f>
        <v>0</v>
      </c>
      <c r="N14733" s="38">
        <f>IF(AND(Colin!$G14733=$B$2,Colin!$H14733=$C$3),Colin!$I14733,)</f>
        <v>0</v>
      </c>
      <c r="O14733" s="38">
        <f>IF(AND(Colin!$G14733=$B$2,Colin!$H14733&lt;=$C$3),Colin!$I14733,)</f>
        <v>0</v>
      </c>
      <c r="P14733" s="38">
        <f>IF(Colin!$G14733&lt;$B$2,Colin!$I14733,0)</f>
        <v>0</v>
      </c>
      <c r="Q14733" s="38">
        <f>IF(Colin!$G14733&lt;$B$1,Colin!$I14733,0)</f>
        <v>0</v>
      </c>
    </row>
    <row r="14734" spans="12:17" x14ac:dyDescent="0.25">
      <c r="L14734" s="38">
        <f>IF(AND(Colin!$G14734=$B$1,Colin!$H14734=$C$3),Colin!$I14734,)</f>
        <v>0</v>
      </c>
      <c r="M14734" s="38">
        <f>IF(AND(Colin!$G14734=$B$1,Colin!$H14734&lt;=$C$3),Colin!$I14734,)</f>
        <v>0</v>
      </c>
      <c r="N14734" s="38">
        <f>IF(AND(Colin!$G14734=$B$2,Colin!$H14734=$C$3),Colin!$I14734,)</f>
        <v>0</v>
      </c>
      <c r="O14734" s="38">
        <f>IF(AND(Colin!$G14734=$B$2,Colin!$H14734&lt;=$C$3),Colin!$I14734,)</f>
        <v>0</v>
      </c>
      <c r="P14734" s="38">
        <f>IF(Colin!$G14734&lt;$B$2,Colin!$I14734,0)</f>
        <v>0</v>
      </c>
      <c r="Q14734" s="38">
        <f>IF(Colin!$G14734&lt;$B$1,Colin!$I14734,0)</f>
        <v>0</v>
      </c>
    </row>
    <row r="14735" spans="12:17" x14ac:dyDescent="0.25">
      <c r="L14735" s="38">
        <f>IF(AND(Colin!$G14735=$B$1,Colin!$H14735=$C$3),Colin!$I14735,)</f>
        <v>0</v>
      </c>
      <c r="M14735" s="38">
        <f>IF(AND(Colin!$G14735=$B$1,Colin!$H14735&lt;=$C$3),Colin!$I14735,)</f>
        <v>0</v>
      </c>
      <c r="N14735" s="38">
        <f>IF(AND(Colin!$G14735=$B$2,Colin!$H14735=$C$3),Colin!$I14735,)</f>
        <v>0</v>
      </c>
      <c r="O14735" s="38">
        <f>IF(AND(Colin!$G14735=$B$2,Colin!$H14735&lt;=$C$3),Colin!$I14735,)</f>
        <v>0</v>
      </c>
      <c r="P14735" s="38">
        <f>IF(Colin!$G14735&lt;$B$2,Colin!$I14735,0)</f>
        <v>0</v>
      </c>
      <c r="Q14735" s="38">
        <f>IF(Colin!$G14735&lt;$B$1,Colin!$I14735,0)</f>
        <v>0</v>
      </c>
    </row>
    <row r="14736" spans="12:17" x14ac:dyDescent="0.25">
      <c r="L14736" s="38">
        <f>IF(AND(Colin!$G14736=$B$1,Colin!$H14736=$C$3),Colin!$I14736,)</f>
        <v>0</v>
      </c>
      <c r="M14736" s="38">
        <f>IF(AND(Colin!$G14736=$B$1,Colin!$H14736&lt;=$C$3),Colin!$I14736,)</f>
        <v>0</v>
      </c>
      <c r="N14736" s="38">
        <f>IF(AND(Colin!$G14736=$B$2,Colin!$H14736=$C$3),Colin!$I14736,)</f>
        <v>0</v>
      </c>
      <c r="O14736" s="38">
        <f>IF(AND(Colin!$G14736=$B$2,Colin!$H14736&lt;=$C$3),Colin!$I14736,)</f>
        <v>0</v>
      </c>
      <c r="P14736" s="38">
        <f>IF(Colin!$G14736&lt;$B$2,Colin!$I14736,0)</f>
        <v>0</v>
      </c>
      <c r="Q14736" s="38">
        <f>IF(Colin!$G14736&lt;$B$1,Colin!$I14736,0)</f>
        <v>0</v>
      </c>
    </row>
    <row r="14737" spans="12:17" x14ac:dyDescent="0.25">
      <c r="L14737" s="38">
        <f>IF(AND(Colin!$G14737=$B$1,Colin!$H14737=$C$3),Colin!$I14737,)</f>
        <v>0</v>
      </c>
      <c r="M14737" s="38">
        <f>IF(AND(Colin!$G14737=$B$1,Colin!$H14737&lt;=$C$3),Colin!$I14737,)</f>
        <v>0</v>
      </c>
      <c r="N14737" s="38">
        <f>IF(AND(Colin!$G14737=$B$2,Colin!$H14737=$C$3),Colin!$I14737,)</f>
        <v>0</v>
      </c>
      <c r="O14737" s="38">
        <f>IF(AND(Colin!$G14737=$B$2,Colin!$H14737&lt;=$C$3),Colin!$I14737,)</f>
        <v>0</v>
      </c>
      <c r="P14737" s="38">
        <f>IF(Colin!$G14737&lt;$B$2,Colin!$I14737,0)</f>
        <v>0</v>
      </c>
      <c r="Q14737" s="38">
        <f>IF(Colin!$G14737&lt;$B$1,Colin!$I14737,0)</f>
        <v>0</v>
      </c>
    </row>
    <row r="14738" spans="12:17" x14ac:dyDescent="0.25">
      <c r="L14738" s="38">
        <f>IF(AND(Colin!$G14738=$B$1,Colin!$H14738=$C$3),Colin!$I14738,)</f>
        <v>0</v>
      </c>
      <c r="M14738" s="38">
        <f>IF(AND(Colin!$G14738=$B$1,Colin!$H14738&lt;=$C$3),Colin!$I14738,)</f>
        <v>0</v>
      </c>
      <c r="N14738" s="38">
        <f>IF(AND(Colin!$G14738=$B$2,Colin!$H14738=$C$3),Colin!$I14738,)</f>
        <v>0</v>
      </c>
      <c r="O14738" s="38">
        <f>IF(AND(Colin!$G14738=$B$2,Colin!$H14738&lt;=$C$3),Colin!$I14738,)</f>
        <v>0</v>
      </c>
      <c r="P14738" s="38">
        <f>IF(Colin!$G14738&lt;$B$2,Colin!$I14738,0)</f>
        <v>0</v>
      </c>
      <c r="Q14738" s="38">
        <f>IF(Colin!$G14738&lt;$B$1,Colin!$I14738,0)</f>
        <v>0</v>
      </c>
    </row>
    <row r="14739" spans="12:17" x14ac:dyDescent="0.25">
      <c r="L14739" s="38">
        <f>IF(AND(Colin!$G14739=$B$1,Colin!$H14739=$C$3),Colin!$I14739,)</f>
        <v>0</v>
      </c>
      <c r="M14739" s="38">
        <f>IF(AND(Colin!$G14739=$B$1,Colin!$H14739&lt;=$C$3),Colin!$I14739,)</f>
        <v>0</v>
      </c>
      <c r="N14739" s="38">
        <f>IF(AND(Colin!$G14739=$B$2,Colin!$H14739=$C$3),Colin!$I14739,)</f>
        <v>0</v>
      </c>
      <c r="O14739" s="38">
        <f>IF(AND(Colin!$G14739=$B$2,Colin!$H14739&lt;=$C$3),Colin!$I14739,)</f>
        <v>0</v>
      </c>
      <c r="P14739" s="38">
        <f>IF(Colin!$G14739&lt;$B$2,Colin!$I14739,0)</f>
        <v>0</v>
      </c>
      <c r="Q14739" s="38">
        <f>IF(Colin!$G14739&lt;$B$1,Colin!$I14739,0)</f>
        <v>0</v>
      </c>
    </row>
    <row r="14740" spans="12:17" x14ac:dyDescent="0.25">
      <c r="L14740" s="38">
        <f>IF(AND(Colin!$G14740=$B$1,Colin!$H14740=$C$3),Colin!$I14740,)</f>
        <v>0</v>
      </c>
      <c r="M14740" s="38">
        <f>IF(AND(Colin!$G14740=$B$1,Colin!$H14740&lt;=$C$3),Colin!$I14740,)</f>
        <v>0</v>
      </c>
      <c r="N14740" s="38">
        <f>IF(AND(Colin!$G14740=$B$2,Colin!$H14740=$C$3),Colin!$I14740,)</f>
        <v>0</v>
      </c>
      <c r="O14740" s="38">
        <f>IF(AND(Colin!$G14740=$B$2,Colin!$H14740&lt;=$C$3),Colin!$I14740,)</f>
        <v>0</v>
      </c>
      <c r="P14740" s="38">
        <f>IF(Colin!$G14740&lt;$B$2,Colin!$I14740,0)</f>
        <v>0</v>
      </c>
      <c r="Q14740" s="38">
        <f>IF(Colin!$G14740&lt;$B$1,Colin!$I14740,0)</f>
        <v>0</v>
      </c>
    </row>
    <row r="14741" spans="12:17" x14ac:dyDescent="0.25">
      <c r="L14741" s="38">
        <f>IF(AND(Colin!$G14741=$B$1,Colin!$H14741=$C$3),Colin!$I14741,)</f>
        <v>0</v>
      </c>
      <c r="M14741" s="38">
        <f>IF(AND(Colin!$G14741=$B$1,Colin!$H14741&lt;=$C$3),Colin!$I14741,)</f>
        <v>0</v>
      </c>
      <c r="N14741" s="38">
        <f>IF(AND(Colin!$G14741=$B$2,Colin!$H14741=$C$3),Colin!$I14741,)</f>
        <v>0</v>
      </c>
      <c r="O14741" s="38">
        <f>IF(AND(Colin!$G14741=$B$2,Colin!$H14741&lt;=$C$3),Colin!$I14741,)</f>
        <v>0</v>
      </c>
      <c r="P14741" s="38">
        <f>IF(Colin!$G14741&lt;$B$2,Colin!$I14741,0)</f>
        <v>0</v>
      </c>
      <c r="Q14741" s="38">
        <f>IF(Colin!$G14741&lt;$B$1,Colin!$I14741,0)</f>
        <v>0</v>
      </c>
    </row>
    <row r="14742" spans="12:17" x14ac:dyDescent="0.25">
      <c r="L14742" s="38">
        <f>IF(AND(Colin!$G14742=$B$1,Colin!$H14742=$C$3),Colin!$I14742,)</f>
        <v>0</v>
      </c>
      <c r="M14742" s="38">
        <f>IF(AND(Colin!$G14742=$B$1,Colin!$H14742&lt;=$C$3),Colin!$I14742,)</f>
        <v>0</v>
      </c>
      <c r="N14742" s="38">
        <f>IF(AND(Colin!$G14742=$B$2,Colin!$H14742=$C$3),Colin!$I14742,)</f>
        <v>0</v>
      </c>
      <c r="O14742" s="38">
        <f>IF(AND(Colin!$G14742=$B$2,Colin!$H14742&lt;=$C$3),Colin!$I14742,)</f>
        <v>0</v>
      </c>
      <c r="P14742" s="38">
        <f>IF(Colin!$G14742&lt;$B$2,Colin!$I14742,0)</f>
        <v>0</v>
      </c>
      <c r="Q14742" s="38">
        <f>IF(Colin!$G14742&lt;$B$1,Colin!$I14742,0)</f>
        <v>0</v>
      </c>
    </row>
    <row r="14743" spans="12:17" x14ac:dyDescent="0.25">
      <c r="L14743" s="38">
        <f>IF(AND(Colin!$G14743=$B$1,Colin!$H14743=$C$3),Colin!$I14743,)</f>
        <v>0</v>
      </c>
      <c r="M14743" s="38">
        <f>IF(AND(Colin!$G14743=$B$1,Colin!$H14743&lt;=$C$3),Colin!$I14743,)</f>
        <v>0</v>
      </c>
      <c r="N14743" s="38">
        <f>IF(AND(Colin!$G14743=$B$2,Colin!$H14743=$C$3),Colin!$I14743,)</f>
        <v>0</v>
      </c>
      <c r="O14743" s="38">
        <f>IF(AND(Colin!$G14743=$B$2,Colin!$H14743&lt;=$C$3),Colin!$I14743,)</f>
        <v>0</v>
      </c>
      <c r="P14743" s="38">
        <f>IF(Colin!$G14743&lt;$B$2,Colin!$I14743,0)</f>
        <v>0</v>
      </c>
      <c r="Q14743" s="38">
        <f>IF(Colin!$G14743&lt;$B$1,Colin!$I14743,0)</f>
        <v>0</v>
      </c>
    </row>
    <row r="14744" spans="12:17" x14ac:dyDescent="0.25">
      <c r="L14744" s="38">
        <f>IF(AND(Colin!$G14744=$B$1,Colin!$H14744=$C$3),Colin!$I14744,)</f>
        <v>0</v>
      </c>
      <c r="M14744" s="38">
        <f>IF(AND(Colin!$G14744=$B$1,Colin!$H14744&lt;=$C$3),Colin!$I14744,)</f>
        <v>0</v>
      </c>
      <c r="N14744" s="38">
        <f>IF(AND(Colin!$G14744=$B$2,Colin!$H14744=$C$3),Colin!$I14744,)</f>
        <v>0</v>
      </c>
      <c r="O14744" s="38">
        <f>IF(AND(Colin!$G14744=$B$2,Colin!$H14744&lt;=$C$3),Colin!$I14744,)</f>
        <v>0</v>
      </c>
      <c r="P14744" s="38">
        <f>IF(Colin!$G14744&lt;$B$2,Colin!$I14744,0)</f>
        <v>0</v>
      </c>
      <c r="Q14744" s="38">
        <f>IF(Colin!$G14744&lt;$B$1,Colin!$I14744,0)</f>
        <v>0</v>
      </c>
    </row>
    <row r="14745" spans="12:17" x14ac:dyDescent="0.25">
      <c r="L14745" s="38">
        <f>IF(AND(Colin!$G14745=$B$1,Colin!$H14745=$C$3),Colin!$I14745,)</f>
        <v>0</v>
      </c>
      <c r="M14745" s="38">
        <f>IF(AND(Colin!$G14745=$B$1,Colin!$H14745&lt;=$C$3),Colin!$I14745,)</f>
        <v>0</v>
      </c>
      <c r="N14745" s="38">
        <f>IF(AND(Colin!$G14745=$B$2,Colin!$H14745=$C$3),Colin!$I14745,)</f>
        <v>0</v>
      </c>
      <c r="O14745" s="38">
        <f>IF(AND(Colin!$G14745=$B$2,Colin!$H14745&lt;=$C$3),Colin!$I14745,)</f>
        <v>0</v>
      </c>
      <c r="P14745" s="38">
        <f>IF(Colin!$G14745&lt;$B$2,Colin!$I14745,0)</f>
        <v>0</v>
      </c>
      <c r="Q14745" s="38">
        <f>IF(Colin!$G14745&lt;$B$1,Colin!$I14745,0)</f>
        <v>0</v>
      </c>
    </row>
    <row r="14746" spans="12:17" x14ac:dyDescent="0.25">
      <c r="L14746" s="38">
        <f>IF(AND(Colin!$G14746=$B$1,Colin!$H14746=$C$3),Colin!$I14746,)</f>
        <v>0</v>
      </c>
      <c r="M14746" s="38">
        <f>IF(AND(Colin!$G14746=$B$1,Colin!$H14746&lt;=$C$3),Colin!$I14746,)</f>
        <v>0</v>
      </c>
      <c r="N14746" s="38">
        <f>IF(AND(Colin!$G14746=$B$2,Colin!$H14746=$C$3),Colin!$I14746,)</f>
        <v>0</v>
      </c>
      <c r="O14746" s="38">
        <f>IF(AND(Colin!$G14746=$B$2,Colin!$H14746&lt;=$C$3),Colin!$I14746,)</f>
        <v>0</v>
      </c>
      <c r="P14746" s="38">
        <f>IF(Colin!$G14746&lt;$B$2,Colin!$I14746,0)</f>
        <v>0</v>
      </c>
      <c r="Q14746" s="38">
        <f>IF(Colin!$G14746&lt;$B$1,Colin!$I14746,0)</f>
        <v>0</v>
      </c>
    </row>
    <row r="14747" spans="12:17" x14ac:dyDescent="0.25">
      <c r="L14747" s="38">
        <f>IF(AND(Colin!$G14747=$B$1,Colin!$H14747=$C$3),Colin!$I14747,)</f>
        <v>0</v>
      </c>
      <c r="M14747" s="38">
        <f>IF(AND(Colin!$G14747=$B$1,Colin!$H14747&lt;=$C$3),Colin!$I14747,)</f>
        <v>0</v>
      </c>
      <c r="N14747" s="38">
        <f>IF(AND(Colin!$G14747=$B$2,Colin!$H14747=$C$3),Colin!$I14747,)</f>
        <v>0</v>
      </c>
      <c r="O14747" s="38">
        <f>IF(AND(Colin!$G14747=$B$2,Colin!$H14747&lt;=$C$3),Colin!$I14747,)</f>
        <v>0</v>
      </c>
      <c r="P14747" s="38">
        <f>IF(Colin!$G14747&lt;$B$2,Colin!$I14747,0)</f>
        <v>0</v>
      </c>
      <c r="Q14747" s="38">
        <f>IF(Colin!$G14747&lt;$B$1,Colin!$I14747,0)</f>
        <v>0</v>
      </c>
    </row>
    <row r="14748" spans="12:17" x14ac:dyDescent="0.25">
      <c r="L14748" s="38">
        <f>IF(AND(Colin!$G14748=$B$1,Colin!$H14748=$C$3),Colin!$I14748,)</f>
        <v>0</v>
      </c>
      <c r="M14748" s="38">
        <f>IF(AND(Colin!$G14748=$B$1,Colin!$H14748&lt;=$C$3),Colin!$I14748,)</f>
        <v>0</v>
      </c>
      <c r="N14748" s="38">
        <f>IF(AND(Colin!$G14748=$B$2,Colin!$H14748=$C$3),Colin!$I14748,)</f>
        <v>0</v>
      </c>
      <c r="O14748" s="38">
        <f>IF(AND(Colin!$G14748=$B$2,Colin!$H14748&lt;=$C$3),Colin!$I14748,)</f>
        <v>0</v>
      </c>
      <c r="P14748" s="38">
        <f>IF(Colin!$G14748&lt;$B$2,Colin!$I14748,0)</f>
        <v>0</v>
      </c>
      <c r="Q14748" s="38">
        <f>IF(Colin!$G14748&lt;$B$1,Colin!$I14748,0)</f>
        <v>0</v>
      </c>
    </row>
    <row r="14749" spans="12:17" x14ac:dyDescent="0.25">
      <c r="L14749" s="38">
        <f>IF(AND(Colin!$G14749=$B$1,Colin!$H14749=$C$3),Colin!$I14749,)</f>
        <v>0</v>
      </c>
      <c r="M14749" s="38">
        <f>IF(AND(Colin!$G14749=$B$1,Colin!$H14749&lt;=$C$3),Colin!$I14749,)</f>
        <v>0</v>
      </c>
      <c r="N14749" s="38">
        <f>IF(AND(Colin!$G14749=$B$2,Colin!$H14749=$C$3),Colin!$I14749,)</f>
        <v>0</v>
      </c>
      <c r="O14749" s="38">
        <f>IF(AND(Colin!$G14749=$B$2,Colin!$H14749&lt;=$C$3),Colin!$I14749,)</f>
        <v>0</v>
      </c>
      <c r="P14749" s="38">
        <f>IF(Colin!$G14749&lt;$B$2,Colin!$I14749,0)</f>
        <v>0</v>
      </c>
      <c r="Q14749" s="38">
        <f>IF(Colin!$G14749&lt;$B$1,Colin!$I14749,0)</f>
        <v>0</v>
      </c>
    </row>
    <row r="14750" spans="12:17" x14ac:dyDescent="0.25">
      <c r="L14750" s="38">
        <f>IF(AND(Colin!$G14750=$B$1,Colin!$H14750=$C$3),Colin!$I14750,)</f>
        <v>0</v>
      </c>
      <c r="M14750" s="38">
        <f>IF(AND(Colin!$G14750=$B$1,Colin!$H14750&lt;=$C$3),Colin!$I14750,)</f>
        <v>0</v>
      </c>
      <c r="N14750" s="38">
        <f>IF(AND(Colin!$G14750=$B$2,Colin!$H14750=$C$3),Colin!$I14750,)</f>
        <v>0</v>
      </c>
      <c r="O14750" s="38">
        <f>IF(AND(Colin!$G14750=$B$2,Colin!$H14750&lt;=$C$3),Colin!$I14750,)</f>
        <v>0</v>
      </c>
      <c r="P14750" s="38">
        <f>IF(Colin!$G14750&lt;$B$2,Colin!$I14750,0)</f>
        <v>0</v>
      </c>
      <c r="Q14750" s="38">
        <f>IF(Colin!$G14750&lt;$B$1,Colin!$I14750,0)</f>
        <v>0</v>
      </c>
    </row>
    <row r="14751" spans="12:17" x14ac:dyDescent="0.25">
      <c r="L14751" s="38">
        <f>IF(AND(Colin!$G14751=$B$1,Colin!$H14751=$C$3),Colin!$I14751,)</f>
        <v>0</v>
      </c>
      <c r="M14751" s="38">
        <f>IF(AND(Colin!$G14751=$B$1,Colin!$H14751&lt;=$C$3),Colin!$I14751,)</f>
        <v>0</v>
      </c>
      <c r="N14751" s="38">
        <f>IF(AND(Colin!$G14751=$B$2,Colin!$H14751=$C$3),Colin!$I14751,)</f>
        <v>0</v>
      </c>
      <c r="O14751" s="38">
        <f>IF(AND(Colin!$G14751=$B$2,Colin!$H14751&lt;=$C$3),Colin!$I14751,)</f>
        <v>0</v>
      </c>
      <c r="P14751" s="38">
        <f>IF(Colin!$G14751&lt;$B$2,Colin!$I14751,0)</f>
        <v>0</v>
      </c>
      <c r="Q14751" s="38">
        <f>IF(Colin!$G14751&lt;$B$1,Colin!$I14751,0)</f>
        <v>0</v>
      </c>
    </row>
    <row r="14752" spans="12:17" x14ac:dyDescent="0.25">
      <c r="L14752" s="38">
        <f>IF(AND(Colin!$G14752=$B$1,Colin!$H14752=$C$3),Colin!$I14752,)</f>
        <v>0</v>
      </c>
      <c r="M14752" s="38">
        <f>IF(AND(Colin!$G14752=$B$1,Colin!$H14752&lt;=$C$3),Colin!$I14752,)</f>
        <v>0</v>
      </c>
      <c r="N14752" s="38">
        <f>IF(AND(Colin!$G14752=$B$2,Colin!$H14752=$C$3),Colin!$I14752,)</f>
        <v>0</v>
      </c>
      <c r="O14752" s="38">
        <f>IF(AND(Colin!$G14752=$B$2,Colin!$H14752&lt;=$C$3),Colin!$I14752,)</f>
        <v>0</v>
      </c>
      <c r="P14752" s="38">
        <f>IF(Colin!$G14752&lt;$B$2,Colin!$I14752,0)</f>
        <v>0</v>
      </c>
      <c r="Q14752" s="38">
        <f>IF(Colin!$G14752&lt;$B$1,Colin!$I14752,0)</f>
        <v>0</v>
      </c>
    </row>
    <row r="14753" spans="12:17" x14ac:dyDescent="0.25">
      <c r="L14753" s="38">
        <f>IF(AND(Colin!$G14753=$B$1,Colin!$H14753=$C$3),Colin!$I14753,)</f>
        <v>0</v>
      </c>
      <c r="M14753" s="38">
        <f>IF(AND(Colin!$G14753=$B$1,Colin!$H14753&lt;=$C$3),Colin!$I14753,)</f>
        <v>0</v>
      </c>
      <c r="N14753" s="38">
        <f>IF(AND(Colin!$G14753=$B$2,Colin!$H14753=$C$3),Colin!$I14753,)</f>
        <v>0</v>
      </c>
      <c r="O14753" s="38">
        <f>IF(AND(Colin!$G14753=$B$2,Colin!$H14753&lt;=$C$3),Colin!$I14753,)</f>
        <v>0</v>
      </c>
      <c r="P14753" s="38">
        <f>IF(Colin!$G14753&lt;$B$2,Colin!$I14753,0)</f>
        <v>0</v>
      </c>
      <c r="Q14753" s="38">
        <f>IF(Colin!$G14753&lt;$B$1,Colin!$I14753,0)</f>
        <v>0</v>
      </c>
    </row>
    <row r="14754" spans="12:17" x14ac:dyDescent="0.25">
      <c r="L14754" s="38">
        <f>IF(AND(Colin!$G14754=$B$1,Colin!$H14754=$C$3),Colin!$I14754,)</f>
        <v>0</v>
      </c>
      <c r="M14754" s="38">
        <f>IF(AND(Colin!$G14754=$B$1,Colin!$H14754&lt;=$C$3),Colin!$I14754,)</f>
        <v>0</v>
      </c>
      <c r="N14754" s="38">
        <f>IF(AND(Colin!$G14754=$B$2,Colin!$H14754=$C$3),Colin!$I14754,)</f>
        <v>0</v>
      </c>
      <c r="O14754" s="38">
        <f>IF(AND(Colin!$G14754=$B$2,Colin!$H14754&lt;=$C$3),Colin!$I14754,)</f>
        <v>0</v>
      </c>
      <c r="P14754" s="38">
        <f>IF(Colin!$G14754&lt;$B$2,Colin!$I14754,0)</f>
        <v>0</v>
      </c>
      <c r="Q14754" s="38">
        <f>IF(Colin!$G14754&lt;$B$1,Colin!$I14754,0)</f>
        <v>0</v>
      </c>
    </row>
    <row r="14755" spans="12:17" x14ac:dyDescent="0.25">
      <c r="L14755" s="38">
        <f>IF(AND(Colin!$G14755=$B$1,Colin!$H14755=$C$3),Colin!$I14755,)</f>
        <v>0</v>
      </c>
      <c r="M14755" s="38">
        <f>IF(AND(Colin!$G14755=$B$1,Colin!$H14755&lt;=$C$3),Colin!$I14755,)</f>
        <v>0</v>
      </c>
      <c r="N14755" s="38">
        <f>IF(AND(Colin!$G14755=$B$2,Colin!$H14755=$C$3),Colin!$I14755,)</f>
        <v>0</v>
      </c>
      <c r="O14755" s="38">
        <f>IF(AND(Colin!$G14755=$B$2,Colin!$H14755&lt;=$C$3),Colin!$I14755,)</f>
        <v>0</v>
      </c>
      <c r="P14755" s="38">
        <f>IF(Colin!$G14755&lt;$B$2,Colin!$I14755,0)</f>
        <v>0</v>
      </c>
      <c r="Q14755" s="38">
        <f>IF(Colin!$G14755&lt;$B$1,Colin!$I14755,0)</f>
        <v>0</v>
      </c>
    </row>
    <row r="14756" spans="12:17" x14ac:dyDescent="0.25">
      <c r="L14756" s="38">
        <f>IF(AND(Colin!$G14756=$B$1,Colin!$H14756=$C$3),Colin!$I14756,)</f>
        <v>0</v>
      </c>
      <c r="M14756" s="38">
        <f>IF(AND(Colin!$G14756=$B$1,Colin!$H14756&lt;=$C$3),Colin!$I14756,)</f>
        <v>0</v>
      </c>
      <c r="N14756" s="38">
        <f>IF(AND(Colin!$G14756=$B$2,Colin!$H14756=$C$3),Colin!$I14756,)</f>
        <v>0</v>
      </c>
      <c r="O14756" s="38">
        <f>IF(AND(Colin!$G14756=$B$2,Colin!$H14756&lt;=$C$3),Colin!$I14756,)</f>
        <v>0</v>
      </c>
      <c r="P14756" s="38">
        <f>IF(Colin!$G14756&lt;$B$2,Colin!$I14756,0)</f>
        <v>0</v>
      </c>
      <c r="Q14756" s="38">
        <f>IF(Colin!$G14756&lt;$B$1,Colin!$I14756,0)</f>
        <v>0</v>
      </c>
    </row>
    <row r="14757" spans="12:17" x14ac:dyDescent="0.25">
      <c r="L14757" s="38">
        <f>IF(AND(Colin!$G14757=$B$1,Colin!$H14757=$C$3),Colin!$I14757,)</f>
        <v>0</v>
      </c>
      <c r="M14757" s="38">
        <f>IF(AND(Colin!$G14757=$B$1,Colin!$H14757&lt;=$C$3),Colin!$I14757,)</f>
        <v>0</v>
      </c>
      <c r="N14757" s="38">
        <f>IF(AND(Colin!$G14757=$B$2,Colin!$H14757=$C$3),Colin!$I14757,)</f>
        <v>0</v>
      </c>
      <c r="O14757" s="38">
        <f>IF(AND(Colin!$G14757=$B$2,Colin!$H14757&lt;=$C$3),Colin!$I14757,)</f>
        <v>0</v>
      </c>
      <c r="P14757" s="38">
        <f>IF(Colin!$G14757&lt;$B$2,Colin!$I14757,0)</f>
        <v>0</v>
      </c>
      <c r="Q14757" s="38">
        <f>IF(Colin!$G14757&lt;$B$1,Colin!$I14757,0)</f>
        <v>0</v>
      </c>
    </row>
    <row r="14758" spans="12:17" x14ac:dyDescent="0.25">
      <c r="L14758" s="38">
        <f>IF(AND(Colin!$G14758=$B$1,Colin!$H14758=$C$3),Colin!$I14758,)</f>
        <v>0</v>
      </c>
      <c r="M14758" s="38">
        <f>IF(AND(Colin!$G14758=$B$1,Colin!$H14758&lt;=$C$3),Colin!$I14758,)</f>
        <v>0</v>
      </c>
      <c r="N14758" s="38">
        <f>IF(AND(Colin!$G14758=$B$2,Colin!$H14758=$C$3),Colin!$I14758,)</f>
        <v>0</v>
      </c>
      <c r="O14758" s="38">
        <f>IF(AND(Colin!$G14758=$B$2,Colin!$H14758&lt;=$C$3),Colin!$I14758,)</f>
        <v>0</v>
      </c>
      <c r="P14758" s="38">
        <f>IF(Colin!$G14758&lt;$B$2,Colin!$I14758,0)</f>
        <v>0</v>
      </c>
      <c r="Q14758" s="38">
        <f>IF(Colin!$G14758&lt;$B$1,Colin!$I14758,0)</f>
        <v>0</v>
      </c>
    </row>
    <row r="14759" spans="12:17" x14ac:dyDescent="0.25">
      <c r="L14759" s="38">
        <f>IF(AND(Colin!$G14759=$B$1,Colin!$H14759=$C$3),Colin!$I14759,)</f>
        <v>0</v>
      </c>
      <c r="M14759" s="38">
        <f>IF(AND(Colin!$G14759=$B$1,Colin!$H14759&lt;=$C$3),Colin!$I14759,)</f>
        <v>0</v>
      </c>
      <c r="N14759" s="38">
        <f>IF(AND(Colin!$G14759=$B$2,Colin!$H14759=$C$3),Colin!$I14759,)</f>
        <v>0</v>
      </c>
      <c r="O14759" s="38">
        <f>IF(AND(Colin!$G14759=$B$2,Colin!$H14759&lt;=$C$3),Colin!$I14759,)</f>
        <v>0</v>
      </c>
      <c r="P14759" s="38">
        <f>IF(Colin!$G14759&lt;$B$2,Colin!$I14759,0)</f>
        <v>0</v>
      </c>
      <c r="Q14759" s="38">
        <f>IF(Colin!$G14759&lt;$B$1,Colin!$I14759,0)</f>
        <v>0</v>
      </c>
    </row>
    <row r="14760" spans="12:17" x14ac:dyDescent="0.25">
      <c r="L14760" s="38">
        <f>IF(AND(Colin!$G14760=$B$1,Colin!$H14760=$C$3),Colin!$I14760,)</f>
        <v>0</v>
      </c>
      <c r="M14760" s="38">
        <f>IF(AND(Colin!$G14760=$B$1,Colin!$H14760&lt;=$C$3),Colin!$I14760,)</f>
        <v>0</v>
      </c>
      <c r="N14760" s="38">
        <f>IF(AND(Colin!$G14760=$B$2,Colin!$H14760=$C$3),Colin!$I14760,)</f>
        <v>0</v>
      </c>
      <c r="O14760" s="38">
        <f>IF(AND(Colin!$G14760=$B$2,Colin!$H14760&lt;=$C$3),Colin!$I14760,)</f>
        <v>0</v>
      </c>
      <c r="P14760" s="38">
        <f>IF(Colin!$G14760&lt;$B$2,Colin!$I14760,0)</f>
        <v>0</v>
      </c>
      <c r="Q14760" s="38">
        <f>IF(Colin!$G14760&lt;$B$1,Colin!$I14760,0)</f>
        <v>0</v>
      </c>
    </row>
    <row r="14761" spans="12:17" x14ac:dyDescent="0.25">
      <c r="L14761" s="38">
        <f>IF(AND(Colin!$G14761=$B$1,Colin!$H14761=$C$3),Colin!$I14761,)</f>
        <v>0</v>
      </c>
      <c r="M14761" s="38">
        <f>IF(AND(Colin!$G14761=$B$1,Colin!$H14761&lt;=$C$3),Colin!$I14761,)</f>
        <v>0</v>
      </c>
      <c r="N14761" s="38">
        <f>IF(AND(Colin!$G14761=$B$2,Colin!$H14761=$C$3),Colin!$I14761,)</f>
        <v>0</v>
      </c>
      <c r="O14761" s="38">
        <f>IF(AND(Colin!$G14761=$B$2,Colin!$H14761&lt;=$C$3),Colin!$I14761,)</f>
        <v>0</v>
      </c>
      <c r="P14761" s="38">
        <f>IF(Colin!$G14761&lt;$B$2,Colin!$I14761,0)</f>
        <v>0</v>
      </c>
      <c r="Q14761" s="38">
        <f>IF(Colin!$G14761&lt;$B$1,Colin!$I14761,0)</f>
        <v>0</v>
      </c>
    </row>
    <row r="14762" spans="12:17" x14ac:dyDescent="0.25">
      <c r="L14762" s="38">
        <f>IF(AND(Colin!$G14762=$B$1,Colin!$H14762=$C$3),Colin!$I14762,)</f>
        <v>0</v>
      </c>
      <c r="M14762" s="38">
        <f>IF(AND(Colin!$G14762=$B$1,Colin!$H14762&lt;=$C$3),Colin!$I14762,)</f>
        <v>0</v>
      </c>
      <c r="N14762" s="38">
        <f>IF(AND(Colin!$G14762=$B$2,Colin!$H14762=$C$3),Colin!$I14762,)</f>
        <v>0</v>
      </c>
      <c r="O14762" s="38">
        <f>IF(AND(Colin!$G14762=$B$2,Colin!$H14762&lt;=$C$3),Colin!$I14762,)</f>
        <v>0</v>
      </c>
      <c r="P14762" s="38">
        <f>IF(Colin!$G14762&lt;$B$2,Colin!$I14762,0)</f>
        <v>0</v>
      </c>
      <c r="Q14762" s="38">
        <f>IF(Colin!$G14762&lt;$B$1,Colin!$I14762,0)</f>
        <v>0</v>
      </c>
    </row>
    <row r="14763" spans="12:17" x14ac:dyDescent="0.25">
      <c r="L14763" s="38">
        <f>IF(AND(Colin!$G14763=$B$1,Colin!$H14763=$C$3),Colin!$I14763,)</f>
        <v>0</v>
      </c>
      <c r="M14763" s="38">
        <f>IF(AND(Colin!$G14763=$B$1,Colin!$H14763&lt;=$C$3),Colin!$I14763,)</f>
        <v>0</v>
      </c>
      <c r="N14763" s="38">
        <f>IF(AND(Colin!$G14763=$B$2,Colin!$H14763=$C$3),Colin!$I14763,)</f>
        <v>0</v>
      </c>
      <c r="O14763" s="38">
        <f>IF(AND(Colin!$G14763=$B$2,Colin!$H14763&lt;=$C$3),Colin!$I14763,)</f>
        <v>0</v>
      </c>
      <c r="P14763" s="38">
        <f>IF(Colin!$G14763&lt;$B$2,Colin!$I14763,0)</f>
        <v>0</v>
      </c>
      <c r="Q14763" s="38">
        <f>IF(Colin!$G14763&lt;$B$1,Colin!$I14763,0)</f>
        <v>0</v>
      </c>
    </row>
    <row r="14764" spans="12:17" x14ac:dyDescent="0.25">
      <c r="L14764" s="38">
        <f>IF(AND(Colin!$G14764=$B$1,Colin!$H14764=$C$3),Colin!$I14764,)</f>
        <v>0</v>
      </c>
      <c r="M14764" s="38">
        <f>IF(AND(Colin!$G14764=$B$1,Colin!$H14764&lt;=$C$3),Colin!$I14764,)</f>
        <v>0</v>
      </c>
      <c r="N14764" s="38">
        <f>IF(AND(Colin!$G14764=$B$2,Colin!$H14764=$C$3),Colin!$I14764,)</f>
        <v>0</v>
      </c>
      <c r="O14764" s="38">
        <f>IF(AND(Colin!$G14764=$B$2,Colin!$H14764&lt;=$C$3),Colin!$I14764,)</f>
        <v>0</v>
      </c>
      <c r="P14764" s="38">
        <f>IF(Colin!$G14764&lt;$B$2,Colin!$I14764,0)</f>
        <v>0</v>
      </c>
      <c r="Q14764" s="38">
        <f>IF(Colin!$G14764&lt;$B$1,Colin!$I14764,0)</f>
        <v>0</v>
      </c>
    </row>
    <row r="14765" spans="12:17" x14ac:dyDescent="0.25">
      <c r="L14765" s="38">
        <f>IF(AND(Colin!$G14765=$B$1,Colin!$H14765=$C$3),Colin!$I14765,)</f>
        <v>0</v>
      </c>
      <c r="M14765" s="38">
        <f>IF(AND(Colin!$G14765=$B$1,Colin!$H14765&lt;=$C$3),Colin!$I14765,)</f>
        <v>0</v>
      </c>
      <c r="N14765" s="38">
        <f>IF(AND(Colin!$G14765=$B$2,Colin!$H14765=$C$3),Colin!$I14765,)</f>
        <v>0</v>
      </c>
      <c r="O14765" s="38">
        <f>IF(AND(Colin!$G14765=$B$2,Colin!$H14765&lt;=$C$3),Colin!$I14765,)</f>
        <v>0</v>
      </c>
      <c r="P14765" s="38">
        <f>IF(Colin!$G14765&lt;$B$2,Colin!$I14765,0)</f>
        <v>0</v>
      </c>
      <c r="Q14765" s="38">
        <f>IF(Colin!$G14765&lt;$B$1,Colin!$I14765,0)</f>
        <v>0</v>
      </c>
    </row>
    <row r="14766" spans="12:17" x14ac:dyDescent="0.25">
      <c r="L14766" s="38">
        <f>IF(AND(Colin!$G14766=$B$1,Colin!$H14766=$C$3),Colin!$I14766,)</f>
        <v>0</v>
      </c>
      <c r="M14766" s="38">
        <f>IF(AND(Colin!$G14766=$B$1,Colin!$H14766&lt;=$C$3),Colin!$I14766,)</f>
        <v>0</v>
      </c>
      <c r="N14766" s="38">
        <f>IF(AND(Colin!$G14766=$B$2,Colin!$H14766=$C$3),Colin!$I14766,)</f>
        <v>0</v>
      </c>
      <c r="O14766" s="38">
        <f>IF(AND(Colin!$G14766=$B$2,Colin!$H14766&lt;=$C$3),Colin!$I14766,)</f>
        <v>0</v>
      </c>
      <c r="P14766" s="38">
        <f>IF(Colin!$G14766&lt;$B$2,Colin!$I14766,0)</f>
        <v>0</v>
      </c>
      <c r="Q14766" s="38">
        <f>IF(Colin!$G14766&lt;$B$1,Colin!$I14766,0)</f>
        <v>0</v>
      </c>
    </row>
    <row r="14767" spans="12:17" x14ac:dyDescent="0.25">
      <c r="L14767" s="38">
        <f>IF(AND(Colin!$G14767=$B$1,Colin!$H14767=$C$3),Colin!$I14767,)</f>
        <v>0</v>
      </c>
      <c r="M14767" s="38">
        <f>IF(AND(Colin!$G14767=$B$1,Colin!$H14767&lt;=$C$3),Colin!$I14767,)</f>
        <v>0</v>
      </c>
      <c r="N14767" s="38">
        <f>IF(AND(Colin!$G14767=$B$2,Colin!$H14767=$C$3),Colin!$I14767,)</f>
        <v>0</v>
      </c>
      <c r="O14767" s="38">
        <f>IF(AND(Colin!$G14767=$B$2,Colin!$H14767&lt;=$C$3),Colin!$I14767,)</f>
        <v>0</v>
      </c>
      <c r="P14767" s="38">
        <f>IF(Colin!$G14767&lt;$B$2,Colin!$I14767,0)</f>
        <v>0</v>
      </c>
      <c r="Q14767" s="38">
        <f>IF(Colin!$G14767&lt;$B$1,Colin!$I14767,0)</f>
        <v>0</v>
      </c>
    </row>
    <row r="14768" spans="12:17" x14ac:dyDescent="0.25">
      <c r="L14768" s="38">
        <f>IF(AND(Colin!$G14768=$B$1,Colin!$H14768=$C$3),Colin!$I14768,)</f>
        <v>0</v>
      </c>
      <c r="M14768" s="38">
        <f>IF(AND(Colin!$G14768=$B$1,Colin!$H14768&lt;=$C$3),Colin!$I14768,)</f>
        <v>0</v>
      </c>
      <c r="N14768" s="38">
        <f>IF(AND(Colin!$G14768=$B$2,Colin!$H14768=$C$3),Colin!$I14768,)</f>
        <v>0</v>
      </c>
      <c r="O14768" s="38">
        <f>IF(AND(Colin!$G14768=$B$2,Colin!$H14768&lt;=$C$3),Colin!$I14768,)</f>
        <v>0</v>
      </c>
      <c r="P14768" s="38">
        <f>IF(Colin!$G14768&lt;$B$2,Colin!$I14768,0)</f>
        <v>0</v>
      </c>
      <c r="Q14768" s="38">
        <f>IF(Colin!$G14768&lt;$B$1,Colin!$I14768,0)</f>
        <v>0</v>
      </c>
    </row>
    <row r="14769" spans="12:17" x14ac:dyDescent="0.25">
      <c r="L14769" s="38">
        <f>IF(AND(Colin!$G14769=$B$1,Colin!$H14769=$C$3),Colin!$I14769,)</f>
        <v>0</v>
      </c>
      <c r="M14769" s="38">
        <f>IF(AND(Colin!$G14769=$B$1,Colin!$H14769&lt;=$C$3),Colin!$I14769,)</f>
        <v>0</v>
      </c>
      <c r="N14769" s="38">
        <f>IF(AND(Colin!$G14769=$B$2,Colin!$H14769=$C$3),Colin!$I14769,)</f>
        <v>0</v>
      </c>
      <c r="O14769" s="38">
        <f>IF(AND(Colin!$G14769=$B$2,Colin!$H14769&lt;=$C$3),Colin!$I14769,)</f>
        <v>0</v>
      </c>
      <c r="P14769" s="38">
        <f>IF(Colin!$G14769&lt;$B$2,Colin!$I14769,0)</f>
        <v>0</v>
      </c>
      <c r="Q14769" s="38">
        <f>IF(Colin!$G14769&lt;$B$1,Colin!$I14769,0)</f>
        <v>0</v>
      </c>
    </row>
    <row r="14770" spans="12:17" x14ac:dyDescent="0.25">
      <c r="L14770" s="38">
        <f>IF(AND(Colin!$G14770=$B$1,Colin!$H14770=$C$3),Colin!$I14770,)</f>
        <v>0</v>
      </c>
      <c r="M14770" s="38">
        <f>IF(AND(Colin!$G14770=$B$1,Colin!$H14770&lt;=$C$3),Colin!$I14770,)</f>
        <v>0</v>
      </c>
      <c r="N14770" s="38">
        <f>IF(AND(Colin!$G14770=$B$2,Colin!$H14770=$C$3),Colin!$I14770,)</f>
        <v>0</v>
      </c>
      <c r="O14770" s="38">
        <f>IF(AND(Colin!$G14770=$B$2,Colin!$H14770&lt;=$C$3),Colin!$I14770,)</f>
        <v>0</v>
      </c>
      <c r="P14770" s="38">
        <f>IF(Colin!$G14770&lt;$B$2,Colin!$I14770,0)</f>
        <v>0</v>
      </c>
      <c r="Q14770" s="38">
        <f>IF(Colin!$G14770&lt;$B$1,Colin!$I14770,0)</f>
        <v>0</v>
      </c>
    </row>
    <row r="14771" spans="12:17" x14ac:dyDescent="0.25">
      <c r="L14771" s="38">
        <f>IF(AND(Colin!$G14771=$B$1,Colin!$H14771=$C$3),Colin!$I14771,)</f>
        <v>0</v>
      </c>
      <c r="M14771" s="38">
        <f>IF(AND(Colin!$G14771=$B$1,Colin!$H14771&lt;=$C$3),Colin!$I14771,)</f>
        <v>0</v>
      </c>
      <c r="N14771" s="38">
        <f>IF(AND(Colin!$G14771=$B$2,Colin!$H14771=$C$3),Colin!$I14771,)</f>
        <v>0</v>
      </c>
      <c r="O14771" s="38">
        <f>IF(AND(Colin!$G14771=$B$2,Colin!$H14771&lt;=$C$3),Colin!$I14771,)</f>
        <v>0</v>
      </c>
      <c r="P14771" s="38">
        <f>IF(Colin!$G14771&lt;$B$2,Colin!$I14771,0)</f>
        <v>0</v>
      </c>
      <c r="Q14771" s="38">
        <f>IF(Colin!$G14771&lt;$B$1,Colin!$I14771,0)</f>
        <v>0</v>
      </c>
    </row>
    <row r="14772" spans="12:17" x14ac:dyDescent="0.25">
      <c r="L14772" s="38">
        <f>IF(AND(Colin!$G14772=$B$1,Colin!$H14772=$C$3),Colin!$I14772,)</f>
        <v>0</v>
      </c>
      <c r="M14772" s="38">
        <f>IF(AND(Colin!$G14772=$B$1,Colin!$H14772&lt;=$C$3),Colin!$I14772,)</f>
        <v>0</v>
      </c>
      <c r="N14772" s="38">
        <f>IF(AND(Colin!$G14772=$B$2,Colin!$H14772=$C$3),Colin!$I14772,)</f>
        <v>0</v>
      </c>
      <c r="O14772" s="38">
        <f>IF(AND(Colin!$G14772=$B$2,Colin!$H14772&lt;=$C$3),Colin!$I14772,)</f>
        <v>0</v>
      </c>
      <c r="P14772" s="38">
        <f>IF(Colin!$G14772&lt;$B$2,Colin!$I14772,0)</f>
        <v>0</v>
      </c>
      <c r="Q14772" s="38">
        <f>IF(Colin!$G14772&lt;$B$1,Colin!$I14772,0)</f>
        <v>0</v>
      </c>
    </row>
    <row r="14773" spans="12:17" x14ac:dyDescent="0.25">
      <c r="L14773" s="38">
        <f>IF(AND(Colin!$G14773=$B$1,Colin!$H14773=$C$3),Colin!$I14773,)</f>
        <v>0</v>
      </c>
      <c r="M14773" s="38">
        <f>IF(AND(Colin!$G14773=$B$1,Colin!$H14773&lt;=$C$3),Colin!$I14773,)</f>
        <v>0</v>
      </c>
      <c r="N14773" s="38">
        <f>IF(AND(Colin!$G14773=$B$2,Colin!$H14773=$C$3),Colin!$I14773,)</f>
        <v>0</v>
      </c>
      <c r="O14773" s="38">
        <f>IF(AND(Colin!$G14773=$B$2,Colin!$H14773&lt;=$C$3),Colin!$I14773,)</f>
        <v>0</v>
      </c>
      <c r="P14773" s="38">
        <f>IF(Colin!$G14773&lt;$B$2,Colin!$I14773,0)</f>
        <v>0</v>
      </c>
      <c r="Q14773" s="38">
        <f>IF(Colin!$G14773&lt;$B$1,Colin!$I14773,0)</f>
        <v>0</v>
      </c>
    </row>
    <row r="14774" spans="12:17" x14ac:dyDescent="0.25">
      <c r="L14774" s="38">
        <f>IF(AND(Colin!$G14774=$B$1,Colin!$H14774=$C$3),Colin!$I14774,)</f>
        <v>0</v>
      </c>
      <c r="M14774" s="38">
        <f>IF(AND(Colin!$G14774=$B$1,Colin!$H14774&lt;=$C$3),Colin!$I14774,)</f>
        <v>0</v>
      </c>
      <c r="N14774" s="38">
        <f>IF(AND(Colin!$G14774=$B$2,Colin!$H14774=$C$3),Colin!$I14774,)</f>
        <v>0</v>
      </c>
      <c r="O14774" s="38">
        <f>IF(AND(Colin!$G14774=$B$2,Colin!$H14774&lt;=$C$3),Colin!$I14774,)</f>
        <v>0</v>
      </c>
      <c r="P14774" s="38">
        <f>IF(Colin!$G14774&lt;$B$2,Colin!$I14774,0)</f>
        <v>0</v>
      </c>
      <c r="Q14774" s="38">
        <f>IF(Colin!$G14774&lt;$B$1,Colin!$I14774,0)</f>
        <v>0</v>
      </c>
    </row>
    <row r="14775" spans="12:17" x14ac:dyDescent="0.25">
      <c r="L14775" s="38">
        <f>IF(AND(Colin!$G14775=$B$1,Colin!$H14775=$C$3),Colin!$I14775,)</f>
        <v>0</v>
      </c>
      <c r="M14775" s="38">
        <f>IF(AND(Colin!$G14775=$B$1,Colin!$H14775&lt;=$C$3),Colin!$I14775,)</f>
        <v>0</v>
      </c>
      <c r="N14775" s="38">
        <f>IF(AND(Colin!$G14775=$B$2,Colin!$H14775=$C$3),Colin!$I14775,)</f>
        <v>0</v>
      </c>
      <c r="O14775" s="38">
        <f>IF(AND(Colin!$G14775=$B$2,Colin!$H14775&lt;=$C$3),Colin!$I14775,)</f>
        <v>0</v>
      </c>
      <c r="P14775" s="38">
        <f>IF(Colin!$G14775&lt;$B$2,Colin!$I14775,0)</f>
        <v>0</v>
      </c>
      <c r="Q14775" s="38">
        <f>IF(Colin!$G14775&lt;$B$1,Colin!$I14775,0)</f>
        <v>0</v>
      </c>
    </row>
    <row r="14776" spans="12:17" x14ac:dyDescent="0.25">
      <c r="L14776" s="38">
        <f>IF(AND(Colin!$G14776=$B$1,Colin!$H14776=$C$3),Colin!$I14776,)</f>
        <v>0</v>
      </c>
      <c r="M14776" s="38">
        <f>IF(AND(Colin!$G14776=$B$1,Colin!$H14776&lt;=$C$3),Colin!$I14776,)</f>
        <v>0</v>
      </c>
      <c r="N14776" s="38">
        <f>IF(AND(Colin!$G14776=$B$2,Colin!$H14776=$C$3),Colin!$I14776,)</f>
        <v>0</v>
      </c>
      <c r="O14776" s="38">
        <f>IF(AND(Colin!$G14776=$B$2,Colin!$H14776&lt;=$C$3),Colin!$I14776,)</f>
        <v>0</v>
      </c>
      <c r="P14776" s="38">
        <f>IF(Colin!$G14776&lt;$B$2,Colin!$I14776,0)</f>
        <v>0</v>
      </c>
      <c r="Q14776" s="38">
        <f>IF(Colin!$G14776&lt;$B$1,Colin!$I14776,0)</f>
        <v>0</v>
      </c>
    </row>
    <row r="14777" spans="12:17" x14ac:dyDescent="0.25">
      <c r="L14777" s="38">
        <f>IF(AND(Colin!$G14777=$B$1,Colin!$H14777=$C$3),Colin!$I14777,)</f>
        <v>0</v>
      </c>
      <c r="M14777" s="38">
        <f>IF(AND(Colin!$G14777=$B$1,Colin!$H14777&lt;=$C$3),Colin!$I14777,)</f>
        <v>0</v>
      </c>
      <c r="N14777" s="38">
        <f>IF(AND(Colin!$G14777=$B$2,Colin!$H14777=$C$3),Colin!$I14777,)</f>
        <v>0</v>
      </c>
      <c r="O14777" s="38">
        <f>IF(AND(Colin!$G14777=$B$2,Colin!$H14777&lt;=$C$3),Colin!$I14777,)</f>
        <v>0</v>
      </c>
      <c r="P14777" s="38">
        <f>IF(Colin!$G14777&lt;$B$2,Colin!$I14777,0)</f>
        <v>0</v>
      </c>
      <c r="Q14777" s="38">
        <f>IF(Colin!$G14777&lt;$B$1,Colin!$I14777,0)</f>
        <v>0</v>
      </c>
    </row>
    <row r="14778" spans="12:17" x14ac:dyDescent="0.25">
      <c r="L14778" s="38">
        <f>IF(AND(Colin!$G14778=$B$1,Colin!$H14778=$C$3),Colin!$I14778,)</f>
        <v>0</v>
      </c>
      <c r="M14778" s="38">
        <f>IF(AND(Colin!$G14778=$B$1,Colin!$H14778&lt;=$C$3),Colin!$I14778,)</f>
        <v>0</v>
      </c>
      <c r="N14778" s="38">
        <f>IF(AND(Colin!$G14778=$B$2,Colin!$H14778=$C$3),Colin!$I14778,)</f>
        <v>0</v>
      </c>
      <c r="O14778" s="38">
        <f>IF(AND(Colin!$G14778=$B$2,Colin!$H14778&lt;=$C$3),Colin!$I14778,)</f>
        <v>0</v>
      </c>
      <c r="P14778" s="38">
        <f>IF(Colin!$G14778&lt;$B$2,Colin!$I14778,0)</f>
        <v>0</v>
      </c>
      <c r="Q14778" s="38">
        <f>IF(Colin!$G14778&lt;$B$1,Colin!$I14778,0)</f>
        <v>0</v>
      </c>
    </row>
    <row r="14779" spans="12:17" x14ac:dyDescent="0.25">
      <c r="L14779" s="38">
        <f>IF(AND(Colin!$G14779=$B$1,Colin!$H14779=$C$3),Colin!$I14779,)</f>
        <v>0</v>
      </c>
      <c r="M14779" s="38">
        <f>IF(AND(Colin!$G14779=$B$1,Colin!$H14779&lt;=$C$3),Colin!$I14779,)</f>
        <v>0</v>
      </c>
      <c r="N14779" s="38">
        <f>IF(AND(Colin!$G14779=$B$2,Colin!$H14779=$C$3),Colin!$I14779,)</f>
        <v>0</v>
      </c>
      <c r="O14779" s="38">
        <f>IF(AND(Colin!$G14779=$B$2,Colin!$H14779&lt;=$C$3),Colin!$I14779,)</f>
        <v>0</v>
      </c>
      <c r="P14779" s="38">
        <f>IF(Colin!$G14779&lt;$B$2,Colin!$I14779,0)</f>
        <v>0</v>
      </c>
      <c r="Q14779" s="38">
        <f>IF(Colin!$G14779&lt;$B$1,Colin!$I14779,0)</f>
        <v>0</v>
      </c>
    </row>
    <row r="14780" spans="12:17" x14ac:dyDescent="0.25">
      <c r="L14780" s="38">
        <f>IF(AND(Colin!$G14780=$B$1,Colin!$H14780=$C$3),Colin!$I14780,)</f>
        <v>0</v>
      </c>
      <c r="M14780" s="38">
        <f>IF(AND(Colin!$G14780=$B$1,Colin!$H14780&lt;=$C$3),Colin!$I14780,)</f>
        <v>0</v>
      </c>
      <c r="N14780" s="38">
        <f>IF(AND(Colin!$G14780=$B$2,Colin!$H14780=$C$3),Colin!$I14780,)</f>
        <v>0</v>
      </c>
      <c r="O14780" s="38">
        <f>IF(AND(Colin!$G14780=$B$2,Colin!$H14780&lt;=$C$3),Colin!$I14780,)</f>
        <v>0</v>
      </c>
      <c r="P14780" s="38">
        <f>IF(Colin!$G14780&lt;$B$2,Colin!$I14780,0)</f>
        <v>0</v>
      </c>
      <c r="Q14780" s="38">
        <f>IF(Colin!$G14780&lt;$B$1,Colin!$I14780,0)</f>
        <v>0</v>
      </c>
    </row>
    <row r="14781" spans="12:17" x14ac:dyDescent="0.25">
      <c r="L14781" s="38">
        <f>IF(AND(Colin!$G14781=$B$1,Colin!$H14781=$C$3),Colin!$I14781,)</f>
        <v>0</v>
      </c>
      <c r="M14781" s="38">
        <f>IF(AND(Colin!$G14781=$B$1,Colin!$H14781&lt;=$C$3),Colin!$I14781,)</f>
        <v>0</v>
      </c>
      <c r="N14781" s="38">
        <f>IF(AND(Colin!$G14781=$B$2,Colin!$H14781=$C$3),Colin!$I14781,)</f>
        <v>0</v>
      </c>
      <c r="O14781" s="38">
        <f>IF(AND(Colin!$G14781=$B$2,Colin!$H14781&lt;=$C$3),Colin!$I14781,)</f>
        <v>0</v>
      </c>
      <c r="P14781" s="38">
        <f>IF(Colin!$G14781&lt;$B$2,Colin!$I14781,0)</f>
        <v>0</v>
      </c>
      <c r="Q14781" s="38">
        <f>IF(Colin!$G14781&lt;$B$1,Colin!$I14781,0)</f>
        <v>0</v>
      </c>
    </row>
    <row r="14782" spans="12:17" x14ac:dyDescent="0.25">
      <c r="L14782" s="38">
        <f>IF(AND(Colin!$G14782=$B$1,Colin!$H14782=$C$3),Colin!$I14782,)</f>
        <v>0</v>
      </c>
      <c r="M14782" s="38">
        <f>IF(AND(Colin!$G14782=$B$1,Colin!$H14782&lt;=$C$3),Colin!$I14782,)</f>
        <v>0</v>
      </c>
      <c r="N14782" s="38">
        <f>IF(AND(Colin!$G14782=$B$2,Colin!$H14782=$C$3),Colin!$I14782,)</f>
        <v>0</v>
      </c>
      <c r="O14782" s="38">
        <f>IF(AND(Colin!$G14782=$B$2,Colin!$H14782&lt;=$C$3),Colin!$I14782,)</f>
        <v>0</v>
      </c>
      <c r="P14782" s="38">
        <f>IF(Colin!$G14782&lt;$B$2,Colin!$I14782,0)</f>
        <v>0</v>
      </c>
      <c r="Q14782" s="38">
        <f>IF(Colin!$G14782&lt;$B$1,Colin!$I14782,0)</f>
        <v>0</v>
      </c>
    </row>
    <row r="14783" spans="12:17" x14ac:dyDescent="0.25">
      <c r="L14783" s="38">
        <f>IF(AND(Colin!$G14783=$B$1,Colin!$H14783=$C$3),Colin!$I14783,)</f>
        <v>0</v>
      </c>
      <c r="M14783" s="38">
        <f>IF(AND(Colin!$G14783=$B$1,Colin!$H14783&lt;=$C$3),Colin!$I14783,)</f>
        <v>0</v>
      </c>
      <c r="N14783" s="38">
        <f>IF(AND(Colin!$G14783=$B$2,Colin!$H14783=$C$3),Colin!$I14783,)</f>
        <v>0</v>
      </c>
      <c r="O14783" s="38">
        <f>IF(AND(Colin!$G14783=$B$2,Colin!$H14783&lt;=$C$3),Colin!$I14783,)</f>
        <v>0</v>
      </c>
      <c r="P14783" s="38">
        <f>IF(Colin!$G14783&lt;$B$2,Colin!$I14783,0)</f>
        <v>0</v>
      </c>
      <c r="Q14783" s="38">
        <f>IF(Colin!$G14783&lt;$B$1,Colin!$I14783,0)</f>
        <v>0</v>
      </c>
    </row>
    <row r="14784" spans="12:17" x14ac:dyDescent="0.25">
      <c r="L14784" s="38">
        <f>IF(AND(Colin!$G14784=$B$1,Colin!$H14784=$C$3),Colin!$I14784,)</f>
        <v>0</v>
      </c>
      <c r="M14784" s="38">
        <f>IF(AND(Colin!$G14784=$B$1,Colin!$H14784&lt;=$C$3),Colin!$I14784,)</f>
        <v>0</v>
      </c>
      <c r="N14784" s="38">
        <f>IF(AND(Colin!$G14784=$B$2,Colin!$H14784=$C$3),Colin!$I14784,)</f>
        <v>0</v>
      </c>
      <c r="O14784" s="38">
        <f>IF(AND(Colin!$G14784=$B$2,Colin!$H14784&lt;=$C$3),Colin!$I14784,)</f>
        <v>0</v>
      </c>
      <c r="P14784" s="38">
        <f>IF(Colin!$G14784&lt;$B$2,Colin!$I14784,0)</f>
        <v>0</v>
      </c>
      <c r="Q14784" s="38">
        <f>IF(Colin!$G14784&lt;$B$1,Colin!$I14784,0)</f>
        <v>0</v>
      </c>
    </row>
    <row r="14785" spans="12:17" x14ac:dyDescent="0.25">
      <c r="L14785" s="38">
        <f>IF(AND(Colin!$G14785=$B$1,Colin!$H14785=$C$3),Colin!$I14785,)</f>
        <v>0</v>
      </c>
      <c r="M14785" s="38">
        <f>IF(AND(Colin!$G14785=$B$1,Colin!$H14785&lt;=$C$3),Colin!$I14785,)</f>
        <v>0</v>
      </c>
      <c r="N14785" s="38">
        <f>IF(AND(Colin!$G14785=$B$2,Colin!$H14785=$C$3),Colin!$I14785,)</f>
        <v>0</v>
      </c>
      <c r="O14785" s="38">
        <f>IF(AND(Colin!$G14785=$B$2,Colin!$H14785&lt;=$C$3),Colin!$I14785,)</f>
        <v>0</v>
      </c>
      <c r="P14785" s="38">
        <f>IF(Colin!$G14785&lt;$B$2,Colin!$I14785,0)</f>
        <v>0</v>
      </c>
      <c r="Q14785" s="38">
        <f>IF(Colin!$G14785&lt;$B$1,Colin!$I14785,0)</f>
        <v>0</v>
      </c>
    </row>
    <row r="14786" spans="12:17" x14ac:dyDescent="0.25">
      <c r="L14786" s="38">
        <f>IF(AND(Colin!$G14786=$B$1,Colin!$H14786=$C$3),Colin!$I14786,)</f>
        <v>0</v>
      </c>
      <c r="M14786" s="38">
        <f>IF(AND(Colin!$G14786=$B$1,Colin!$H14786&lt;=$C$3),Colin!$I14786,)</f>
        <v>0</v>
      </c>
      <c r="N14786" s="38">
        <f>IF(AND(Colin!$G14786=$B$2,Colin!$H14786=$C$3),Colin!$I14786,)</f>
        <v>0</v>
      </c>
      <c r="O14786" s="38">
        <f>IF(AND(Colin!$G14786=$B$2,Colin!$H14786&lt;=$C$3),Colin!$I14786,)</f>
        <v>0</v>
      </c>
      <c r="P14786" s="38">
        <f>IF(Colin!$G14786&lt;$B$2,Colin!$I14786,0)</f>
        <v>0</v>
      </c>
      <c r="Q14786" s="38">
        <f>IF(Colin!$G14786&lt;$B$1,Colin!$I14786,0)</f>
        <v>0</v>
      </c>
    </row>
    <row r="14787" spans="12:17" x14ac:dyDescent="0.25">
      <c r="L14787" s="38">
        <f>IF(AND(Colin!$G14787=$B$1,Colin!$H14787=$C$3),Colin!$I14787,)</f>
        <v>0</v>
      </c>
      <c r="M14787" s="38">
        <f>IF(AND(Colin!$G14787=$B$1,Colin!$H14787&lt;=$C$3),Colin!$I14787,)</f>
        <v>0</v>
      </c>
      <c r="N14787" s="38">
        <f>IF(AND(Colin!$G14787=$B$2,Colin!$H14787=$C$3),Colin!$I14787,)</f>
        <v>0</v>
      </c>
      <c r="O14787" s="38">
        <f>IF(AND(Colin!$G14787=$B$2,Colin!$H14787&lt;=$C$3),Colin!$I14787,)</f>
        <v>0</v>
      </c>
      <c r="P14787" s="38">
        <f>IF(Colin!$G14787&lt;$B$2,Colin!$I14787,0)</f>
        <v>0</v>
      </c>
      <c r="Q14787" s="38">
        <f>IF(Colin!$G14787&lt;$B$1,Colin!$I14787,0)</f>
        <v>0</v>
      </c>
    </row>
    <row r="14788" spans="12:17" x14ac:dyDescent="0.25">
      <c r="L14788" s="38">
        <f>IF(AND(Colin!$G14788=$B$1,Colin!$H14788=$C$3),Colin!$I14788,)</f>
        <v>0</v>
      </c>
      <c r="M14788" s="38">
        <f>IF(AND(Colin!$G14788=$B$1,Colin!$H14788&lt;=$C$3),Colin!$I14788,)</f>
        <v>0</v>
      </c>
      <c r="N14788" s="38">
        <f>IF(AND(Colin!$G14788=$B$2,Colin!$H14788=$C$3),Colin!$I14788,)</f>
        <v>0</v>
      </c>
      <c r="O14788" s="38">
        <f>IF(AND(Colin!$G14788=$B$2,Colin!$H14788&lt;=$C$3),Colin!$I14788,)</f>
        <v>0</v>
      </c>
      <c r="P14788" s="38">
        <f>IF(Colin!$G14788&lt;$B$2,Colin!$I14788,0)</f>
        <v>0</v>
      </c>
      <c r="Q14788" s="38">
        <f>IF(Colin!$G14788&lt;$B$1,Colin!$I14788,0)</f>
        <v>0</v>
      </c>
    </row>
    <row r="14789" spans="12:17" x14ac:dyDescent="0.25">
      <c r="L14789" s="38">
        <f>IF(AND(Colin!$G14789=$B$1,Colin!$H14789=$C$3),Colin!$I14789,)</f>
        <v>0</v>
      </c>
      <c r="M14789" s="38">
        <f>IF(AND(Colin!$G14789=$B$1,Colin!$H14789&lt;=$C$3),Colin!$I14789,)</f>
        <v>0</v>
      </c>
      <c r="N14789" s="38">
        <f>IF(AND(Colin!$G14789=$B$2,Colin!$H14789=$C$3),Colin!$I14789,)</f>
        <v>0</v>
      </c>
      <c r="O14789" s="38">
        <f>IF(AND(Colin!$G14789=$B$2,Colin!$H14789&lt;=$C$3),Colin!$I14789,)</f>
        <v>0</v>
      </c>
      <c r="P14789" s="38">
        <f>IF(Colin!$G14789&lt;$B$2,Colin!$I14789,0)</f>
        <v>0</v>
      </c>
      <c r="Q14789" s="38">
        <f>IF(Colin!$G14789&lt;$B$1,Colin!$I14789,0)</f>
        <v>0</v>
      </c>
    </row>
    <row r="14790" spans="12:17" x14ac:dyDescent="0.25">
      <c r="L14790" s="38">
        <f>IF(AND(Colin!$G14790=$B$1,Colin!$H14790=$C$3),Colin!$I14790,)</f>
        <v>0</v>
      </c>
      <c r="M14790" s="38">
        <f>IF(AND(Colin!$G14790=$B$1,Colin!$H14790&lt;=$C$3),Colin!$I14790,)</f>
        <v>0</v>
      </c>
      <c r="N14790" s="38">
        <f>IF(AND(Colin!$G14790=$B$2,Colin!$H14790=$C$3),Colin!$I14790,)</f>
        <v>0</v>
      </c>
      <c r="O14790" s="38">
        <f>IF(AND(Colin!$G14790=$B$2,Colin!$H14790&lt;=$C$3),Colin!$I14790,)</f>
        <v>0</v>
      </c>
      <c r="P14790" s="38">
        <f>IF(Colin!$G14790&lt;$B$2,Colin!$I14790,0)</f>
        <v>0</v>
      </c>
      <c r="Q14790" s="38">
        <f>IF(Colin!$G14790&lt;$B$1,Colin!$I14790,0)</f>
        <v>0</v>
      </c>
    </row>
    <row r="14791" spans="12:17" x14ac:dyDescent="0.25">
      <c r="L14791" s="38">
        <f>IF(AND(Colin!$G14791=$B$1,Colin!$H14791=$C$3),Colin!$I14791,)</f>
        <v>0</v>
      </c>
      <c r="M14791" s="38">
        <f>IF(AND(Colin!$G14791=$B$1,Colin!$H14791&lt;=$C$3),Colin!$I14791,)</f>
        <v>0</v>
      </c>
      <c r="N14791" s="38">
        <f>IF(AND(Colin!$G14791=$B$2,Colin!$H14791=$C$3),Colin!$I14791,)</f>
        <v>0</v>
      </c>
      <c r="O14791" s="38">
        <f>IF(AND(Colin!$G14791=$B$2,Colin!$H14791&lt;=$C$3),Colin!$I14791,)</f>
        <v>0</v>
      </c>
      <c r="P14791" s="38">
        <f>IF(Colin!$G14791&lt;$B$2,Colin!$I14791,0)</f>
        <v>0</v>
      </c>
      <c r="Q14791" s="38">
        <f>IF(Colin!$G14791&lt;$B$1,Colin!$I14791,0)</f>
        <v>0</v>
      </c>
    </row>
    <row r="14792" spans="12:17" x14ac:dyDescent="0.25">
      <c r="L14792" s="38">
        <f>IF(AND(Colin!$G14792=$B$1,Colin!$H14792=$C$3),Colin!$I14792,)</f>
        <v>0</v>
      </c>
      <c r="M14792" s="38">
        <f>IF(AND(Colin!$G14792=$B$1,Colin!$H14792&lt;=$C$3),Colin!$I14792,)</f>
        <v>0</v>
      </c>
      <c r="N14792" s="38">
        <f>IF(AND(Colin!$G14792=$B$2,Colin!$H14792=$C$3),Colin!$I14792,)</f>
        <v>0</v>
      </c>
      <c r="O14792" s="38">
        <f>IF(AND(Colin!$G14792=$B$2,Colin!$H14792&lt;=$C$3),Colin!$I14792,)</f>
        <v>0</v>
      </c>
      <c r="P14792" s="38">
        <f>IF(Colin!$G14792&lt;$B$2,Colin!$I14792,0)</f>
        <v>0</v>
      </c>
      <c r="Q14792" s="38">
        <f>IF(Colin!$G14792&lt;$B$1,Colin!$I14792,0)</f>
        <v>0</v>
      </c>
    </row>
    <row r="14793" spans="12:17" x14ac:dyDescent="0.25">
      <c r="L14793" s="38">
        <f>IF(AND(Colin!$G14793=$B$1,Colin!$H14793=$C$3),Colin!$I14793,)</f>
        <v>0</v>
      </c>
      <c r="M14793" s="38">
        <f>IF(AND(Colin!$G14793=$B$1,Colin!$H14793&lt;=$C$3),Colin!$I14793,)</f>
        <v>0</v>
      </c>
      <c r="N14793" s="38">
        <f>IF(AND(Colin!$G14793=$B$2,Colin!$H14793=$C$3),Colin!$I14793,)</f>
        <v>0</v>
      </c>
      <c r="O14793" s="38">
        <f>IF(AND(Colin!$G14793=$B$2,Colin!$H14793&lt;=$C$3),Colin!$I14793,)</f>
        <v>0</v>
      </c>
      <c r="P14793" s="38">
        <f>IF(Colin!$G14793&lt;$B$2,Colin!$I14793,0)</f>
        <v>0</v>
      </c>
      <c r="Q14793" s="38">
        <f>IF(Colin!$G14793&lt;$B$1,Colin!$I14793,0)</f>
        <v>0</v>
      </c>
    </row>
    <row r="14794" spans="12:17" x14ac:dyDescent="0.25">
      <c r="L14794" s="38">
        <f>IF(AND(Colin!$G14794=$B$1,Colin!$H14794=$C$3),Colin!$I14794,)</f>
        <v>0</v>
      </c>
      <c r="M14794" s="38">
        <f>IF(AND(Colin!$G14794=$B$1,Colin!$H14794&lt;=$C$3),Colin!$I14794,)</f>
        <v>0</v>
      </c>
      <c r="N14794" s="38">
        <f>IF(AND(Colin!$G14794=$B$2,Colin!$H14794=$C$3),Colin!$I14794,)</f>
        <v>0</v>
      </c>
      <c r="O14794" s="38">
        <f>IF(AND(Colin!$G14794=$B$2,Colin!$H14794&lt;=$C$3),Colin!$I14794,)</f>
        <v>0</v>
      </c>
      <c r="P14794" s="38">
        <f>IF(Colin!$G14794&lt;$B$2,Colin!$I14794,0)</f>
        <v>0</v>
      </c>
      <c r="Q14794" s="38">
        <f>IF(Colin!$G14794&lt;$B$1,Colin!$I14794,0)</f>
        <v>0</v>
      </c>
    </row>
    <row r="14795" spans="12:17" x14ac:dyDescent="0.25">
      <c r="L14795" s="38">
        <f>IF(AND(Colin!$G14795=$B$1,Colin!$H14795=$C$3),Colin!$I14795,)</f>
        <v>0</v>
      </c>
      <c r="M14795" s="38">
        <f>IF(AND(Colin!$G14795=$B$1,Colin!$H14795&lt;=$C$3),Colin!$I14795,)</f>
        <v>0</v>
      </c>
      <c r="N14795" s="38">
        <f>IF(AND(Colin!$G14795=$B$2,Colin!$H14795=$C$3),Colin!$I14795,)</f>
        <v>0</v>
      </c>
      <c r="O14795" s="38">
        <f>IF(AND(Colin!$G14795=$B$2,Colin!$H14795&lt;=$C$3),Colin!$I14795,)</f>
        <v>0</v>
      </c>
      <c r="P14795" s="38">
        <f>IF(Colin!$G14795&lt;$B$2,Colin!$I14795,0)</f>
        <v>0</v>
      </c>
      <c r="Q14795" s="38">
        <f>IF(Colin!$G14795&lt;$B$1,Colin!$I14795,0)</f>
        <v>0</v>
      </c>
    </row>
    <row r="14796" spans="12:17" x14ac:dyDescent="0.25">
      <c r="L14796" s="38">
        <f>IF(AND(Colin!$G14796=$B$1,Colin!$H14796=$C$3),Colin!$I14796,)</f>
        <v>0</v>
      </c>
      <c r="M14796" s="38">
        <f>IF(AND(Colin!$G14796=$B$1,Colin!$H14796&lt;=$C$3),Colin!$I14796,)</f>
        <v>0</v>
      </c>
      <c r="N14796" s="38">
        <f>IF(AND(Colin!$G14796=$B$2,Colin!$H14796=$C$3),Colin!$I14796,)</f>
        <v>0</v>
      </c>
      <c r="O14796" s="38">
        <f>IF(AND(Colin!$G14796=$B$2,Colin!$H14796&lt;=$C$3),Colin!$I14796,)</f>
        <v>0</v>
      </c>
      <c r="P14796" s="38">
        <f>IF(Colin!$G14796&lt;$B$2,Colin!$I14796,0)</f>
        <v>0</v>
      </c>
      <c r="Q14796" s="38">
        <f>IF(Colin!$G14796&lt;$B$1,Colin!$I14796,0)</f>
        <v>0</v>
      </c>
    </row>
    <row r="14797" spans="12:17" x14ac:dyDescent="0.25">
      <c r="L14797" s="38">
        <f>IF(AND(Colin!$G14797=$B$1,Colin!$H14797=$C$3),Colin!$I14797,)</f>
        <v>0</v>
      </c>
      <c r="M14797" s="38">
        <f>IF(AND(Colin!$G14797=$B$1,Colin!$H14797&lt;=$C$3),Colin!$I14797,)</f>
        <v>0</v>
      </c>
      <c r="N14797" s="38">
        <f>IF(AND(Colin!$G14797=$B$2,Colin!$H14797=$C$3),Colin!$I14797,)</f>
        <v>0</v>
      </c>
      <c r="O14797" s="38">
        <f>IF(AND(Colin!$G14797=$B$2,Colin!$H14797&lt;=$C$3),Colin!$I14797,)</f>
        <v>0</v>
      </c>
      <c r="P14797" s="38">
        <f>IF(Colin!$G14797&lt;$B$2,Colin!$I14797,0)</f>
        <v>0</v>
      </c>
      <c r="Q14797" s="38">
        <f>IF(Colin!$G14797&lt;$B$1,Colin!$I14797,0)</f>
        <v>0</v>
      </c>
    </row>
    <row r="14798" spans="12:17" x14ac:dyDescent="0.25">
      <c r="L14798" s="38">
        <f>IF(AND(Colin!$G14798=$B$1,Colin!$H14798=$C$3),Colin!$I14798,)</f>
        <v>0</v>
      </c>
      <c r="M14798" s="38">
        <f>IF(AND(Colin!$G14798=$B$1,Colin!$H14798&lt;=$C$3),Colin!$I14798,)</f>
        <v>0</v>
      </c>
      <c r="N14798" s="38">
        <f>IF(AND(Colin!$G14798=$B$2,Colin!$H14798=$C$3),Colin!$I14798,)</f>
        <v>0</v>
      </c>
      <c r="O14798" s="38">
        <f>IF(AND(Colin!$G14798=$B$2,Colin!$H14798&lt;=$C$3),Colin!$I14798,)</f>
        <v>0</v>
      </c>
      <c r="P14798" s="38">
        <f>IF(Colin!$G14798&lt;$B$2,Colin!$I14798,0)</f>
        <v>0</v>
      </c>
      <c r="Q14798" s="38">
        <f>IF(Colin!$G14798&lt;$B$1,Colin!$I14798,0)</f>
        <v>0</v>
      </c>
    </row>
    <row r="14799" spans="12:17" x14ac:dyDescent="0.25">
      <c r="L14799" s="38">
        <f>IF(AND(Colin!$G14799=$B$1,Colin!$H14799=$C$3),Colin!$I14799,)</f>
        <v>0</v>
      </c>
      <c r="M14799" s="38">
        <f>IF(AND(Colin!$G14799=$B$1,Colin!$H14799&lt;=$C$3),Colin!$I14799,)</f>
        <v>0</v>
      </c>
      <c r="N14799" s="38">
        <f>IF(AND(Colin!$G14799=$B$2,Colin!$H14799=$C$3),Colin!$I14799,)</f>
        <v>0</v>
      </c>
      <c r="O14799" s="38">
        <f>IF(AND(Colin!$G14799=$B$2,Colin!$H14799&lt;=$C$3),Colin!$I14799,)</f>
        <v>0</v>
      </c>
      <c r="P14799" s="38">
        <f>IF(Colin!$G14799&lt;$B$2,Colin!$I14799,0)</f>
        <v>0</v>
      </c>
      <c r="Q14799" s="38">
        <f>IF(Colin!$G14799&lt;$B$1,Colin!$I14799,0)</f>
        <v>0</v>
      </c>
    </row>
    <row r="14800" spans="12:17" x14ac:dyDescent="0.25">
      <c r="L14800" s="38">
        <f>IF(AND(Colin!$G14800=$B$1,Colin!$H14800=$C$3),Colin!$I14800,)</f>
        <v>0</v>
      </c>
      <c r="M14800" s="38">
        <f>IF(AND(Colin!$G14800=$B$1,Colin!$H14800&lt;=$C$3),Colin!$I14800,)</f>
        <v>0</v>
      </c>
      <c r="N14800" s="38">
        <f>IF(AND(Colin!$G14800=$B$2,Colin!$H14800=$C$3),Colin!$I14800,)</f>
        <v>0</v>
      </c>
      <c r="O14800" s="38">
        <f>IF(AND(Colin!$G14800=$B$2,Colin!$H14800&lt;=$C$3),Colin!$I14800,)</f>
        <v>0</v>
      </c>
      <c r="P14800" s="38">
        <f>IF(Colin!$G14800&lt;$B$2,Colin!$I14800,0)</f>
        <v>0</v>
      </c>
      <c r="Q14800" s="38">
        <f>IF(Colin!$G14800&lt;$B$1,Colin!$I14800,0)</f>
        <v>0</v>
      </c>
    </row>
    <row r="14801" spans="12:17" x14ac:dyDescent="0.25">
      <c r="L14801" s="38">
        <f>IF(AND(Colin!$G14801=$B$1,Colin!$H14801=$C$3),Colin!$I14801,)</f>
        <v>0</v>
      </c>
      <c r="M14801" s="38">
        <f>IF(AND(Colin!$G14801=$B$1,Colin!$H14801&lt;=$C$3),Colin!$I14801,)</f>
        <v>0</v>
      </c>
      <c r="N14801" s="38">
        <f>IF(AND(Colin!$G14801=$B$2,Colin!$H14801=$C$3),Colin!$I14801,)</f>
        <v>0</v>
      </c>
      <c r="O14801" s="38">
        <f>IF(AND(Colin!$G14801=$B$2,Colin!$H14801&lt;=$C$3),Colin!$I14801,)</f>
        <v>0</v>
      </c>
      <c r="P14801" s="38">
        <f>IF(Colin!$G14801&lt;$B$2,Colin!$I14801,0)</f>
        <v>0</v>
      </c>
      <c r="Q14801" s="38">
        <f>IF(Colin!$G14801&lt;$B$1,Colin!$I14801,0)</f>
        <v>0</v>
      </c>
    </row>
    <row r="14802" spans="12:17" x14ac:dyDescent="0.25">
      <c r="L14802" s="38">
        <f>IF(AND(Colin!$G14802=$B$1,Colin!$H14802=$C$3),Colin!$I14802,)</f>
        <v>0</v>
      </c>
      <c r="M14802" s="38">
        <f>IF(AND(Colin!$G14802=$B$1,Colin!$H14802&lt;=$C$3),Colin!$I14802,)</f>
        <v>0</v>
      </c>
      <c r="N14802" s="38">
        <f>IF(AND(Colin!$G14802=$B$2,Colin!$H14802=$C$3),Colin!$I14802,)</f>
        <v>0</v>
      </c>
      <c r="O14802" s="38">
        <f>IF(AND(Colin!$G14802=$B$2,Colin!$H14802&lt;=$C$3),Colin!$I14802,)</f>
        <v>0</v>
      </c>
      <c r="P14802" s="38">
        <f>IF(Colin!$G14802&lt;$B$2,Colin!$I14802,0)</f>
        <v>0</v>
      </c>
      <c r="Q14802" s="38">
        <f>IF(Colin!$G14802&lt;$B$1,Colin!$I14802,0)</f>
        <v>0</v>
      </c>
    </row>
    <row r="14803" spans="12:17" x14ac:dyDescent="0.25">
      <c r="L14803" s="38">
        <f>IF(AND(Colin!$G14803=$B$1,Colin!$H14803=$C$3),Colin!$I14803,)</f>
        <v>0</v>
      </c>
      <c r="M14803" s="38">
        <f>IF(AND(Colin!$G14803=$B$1,Colin!$H14803&lt;=$C$3),Colin!$I14803,)</f>
        <v>0</v>
      </c>
      <c r="N14803" s="38">
        <f>IF(AND(Colin!$G14803=$B$2,Colin!$H14803=$C$3),Colin!$I14803,)</f>
        <v>0</v>
      </c>
      <c r="O14803" s="38">
        <f>IF(AND(Colin!$G14803=$B$2,Colin!$H14803&lt;=$C$3),Colin!$I14803,)</f>
        <v>0</v>
      </c>
      <c r="P14803" s="38">
        <f>IF(Colin!$G14803&lt;$B$2,Colin!$I14803,0)</f>
        <v>0</v>
      </c>
      <c r="Q14803" s="38">
        <f>IF(Colin!$G14803&lt;$B$1,Colin!$I14803,0)</f>
        <v>0</v>
      </c>
    </row>
    <row r="14804" spans="12:17" x14ac:dyDescent="0.25">
      <c r="L14804" s="38">
        <f>IF(AND(Colin!$G14804=$B$1,Colin!$H14804=$C$3),Colin!$I14804,)</f>
        <v>0</v>
      </c>
      <c r="M14804" s="38">
        <f>IF(AND(Colin!$G14804=$B$1,Colin!$H14804&lt;=$C$3),Colin!$I14804,)</f>
        <v>0</v>
      </c>
      <c r="N14804" s="38">
        <f>IF(AND(Colin!$G14804=$B$2,Colin!$H14804=$C$3),Colin!$I14804,)</f>
        <v>0</v>
      </c>
      <c r="O14804" s="38">
        <f>IF(AND(Colin!$G14804=$B$2,Colin!$H14804&lt;=$C$3),Colin!$I14804,)</f>
        <v>0</v>
      </c>
      <c r="P14804" s="38">
        <f>IF(Colin!$G14804&lt;$B$2,Colin!$I14804,0)</f>
        <v>0</v>
      </c>
      <c r="Q14804" s="38">
        <f>IF(Colin!$G14804&lt;$B$1,Colin!$I14804,0)</f>
        <v>0</v>
      </c>
    </row>
    <row r="14805" spans="12:17" x14ac:dyDescent="0.25">
      <c r="L14805" s="38">
        <f>IF(AND(Colin!$G14805=$B$1,Colin!$H14805=$C$3),Colin!$I14805,)</f>
        <v>0</v>
      </c>
      <c r="M14805" s="38">
        <f>IF(AND(Colin!$G14805=$B$1,Colin!$H14805&lt;=$C$3),Colin!$I14805,)</f>
        <v>0</v>
      </c>
      <c r="N14805" s="38">
        <f>IF(AND(Colin!$G14805=$B$2,Colin!$H14805=$C$3),Colin!$I14805,)</f>
        <v>0</v>
      </c>
      <c r="O14805" s="38">
        <f>IF(AND(Colin!$G14805=$B$2,Colin!$H14805&lt;=$C$3),Colin!$I14805,)</f>
        <v>0</v>
      </c>
      <c r="P14805" s="38">
        <f>IF(Colin!$G14805&lt;$B$2,Colin!$I14805,0)</f>
        <v>0</v>
      </c>
      <c r="Q14805" s="38">
        <f>IF(Colin!$G14805&lt;$B$1,Colin!$I14805,0)</f>
        <v>0</v>
      </c>
    </row>
    <row r="14806" spans="12:17" x14ac:dyDescent="0.25">
      <c r="L14806" s="38">
        <f>IF(AND(Colin!$G14806=$B$1,Colin!$H14806=$C$3),Colin!$I14806,)</f>
        <v>0</v>
      </c>
      <c r="M14806" s="38">
        <f>IF(AND(Colin!$G14806=$B$1,Colin!$H14806&lt;=$C$3),Colin!$I14806,)</f>
        <v>0</v>
      </c>
      <c r="N14806" s="38">
        <f>IF(AND(Colin!$G14806=$B$2,Colin!$H14806=$C$3),Colin!$I14806,)</f>
        <v>0</v>
      </c>
      <c r="O14806" s="38">
        <f>IF(AND(Colin!$G14806=$B$2,Colin!$H14806&lt;=$C$3),Colin!$I14806,)</f>
        <v>0</v>
      </c>
      <c r="P14806" s="38">
        <f>IF(Colin!$G14806&lt;$B$2,Colin!$I14806,0)</f>
        <v>0</v>
      </c>
      <c r="Q14806" s="38">
        <f>IF(Colin!$G14806&lt;$B$1,Colin!$I14806,0)</f>
        <v>0</v>
      </c>
    </row>
    <row r="14807" spans="12:17" x14ac:dyDescent="0.25">
      <c r="L14807" s="38">
        <f>IF(AND(Colin!$G14807=$B$1,Colin!$H14807=$C$3),Colin!$I14807,)</f>
        <v>0</v>
      </c>
      <c r="M14807" s="38">
        <f>IF(AND(Colin!$G14807=$B$1,Colin!$H14807&lt;=$C$3),Colin!$I14807,)</f>
        <v>0</v>
      </c>
      <c r="N14807" s="38">
        <f>IF(AND(Colin!$G14807=$B$2,Colin!$H14807=$C$3),Colin!$I14807,)</f>
        <v>0</v>
      </c>
      <c r="O14807" s="38">
        <f>IF(AND(Colin!$G14807=$B$2,Colin!$H14807&lt;=$C$3),Colin!$I14807,)</f>
        <v>0</v>
      </c>
      <c r="P14807" s="38">
        <f>IF(Colin!$G14807&lt;$B$2,Colin!$I14807,0)</f>
        <v>0</v>
      </c>
      <c r="Q14807" s="38">
        <f>IF(Colin!$G14807&lt;$B$1,Colin!$I14807,0)</f>
        <v>0</v>
      </c>
    </row>
    <row r="14808" spans="12:17" x14ac:dyDescent="0.25">
      <c r="L14808" s="38">
        <f>IF(AND(Colin!$G14808=$B$1,Colin!$H14808=$C$3),Colin!$I14808,)</f>
        <v>0</v>
      </c>
      <c r="M14808" s="38">
        <f>IF(AND(Colin!$G14808=$B$1,Colin!$H14808&lt;=$C$3),Colin!$I14808,)</f>
        <v>0</v>
      </c>
      <c r="N14808" s="38">
        <f>IF(AND(Colin!$G14808=$B$2,Colin!$H14808=$C$3),Colin!$I14808,)</f>
        <v>0</v>
      </c>
      <c r="O14808" s="38">
        <f>IF(AND(Colin!$G14808=$B$2,Colin!$H14808&lt;=$C$3),Colin!$I14808,)</f>
        <v>0</v>
      </c>
      <c r="P14808" s="38">
        <f>IF(Colin!$G14808&lt;$B$2,Colin!$I14808,0)</f>
        <v>0</v>
      </c>
      <c r="Q14808" s="38">
        <f>IF(Colin!$G14808&lt;$B$1,Colin!$I14808,0)</f>
        <v>0</v>
      </c>
    </row>
    <row r="14809" spans="12:17" x14ac:dyDescent="0.25">
      <c r="L14809" s="38">
        <f>IF(AND(Colin!$G14809=$B$1,Colin!$H14809=$C$3),Colin!$I14809,)</f>
        <v>0</v>
      </c>
      <c r="M14809" s="38">
        <f>IF(AND(Colin!$G14809=$B$1,Colin!$H14809&lt;=$C$3),Colin!$I14809,)</f>
        <v>0</v>
      </c>
      <c r="N14809" s="38">
        <f>IF(AND(Colin!$G14809=$B$2,Colin!$H14809=$C$3),Colin!$I14809,)</f>
        <v>0</v>
      </c>
      <c r="O14809" s="38">
        <f>IF(AND(Colin!$G14809=$B$2,Colin!$H14809&lt;=$C$3),Colin!$I14809,)</f>
        <v>0</v>
      </c>
      <c r="P14809" s="38">
        <f>IF(Colin!$G14809&lt;$B$2,Colin!$I14809,0)</f>
        <v>0</v>
      </c>
      <c r="Q14809" s="38">
        <f>IF(Colin!$G14809&lt;$B$1,Colin!$I14809,0)</f>
        <v>0</v>
      </c>
    </row>
    <row r="14810" spans="12:17" x14ac:dyDescent="0.25">
      <c r="L14810" s="38">
        <f>IF(AND(Colin!$G14810=$B$1,Colin!$H14810=$C$3),Colin!$I14810,)</f>
        <v>0</v>
      </c>
      <c r="M14810" s="38">
        <f>IF(AND(Colin!$G14810=$B$1,Colin!$H14810&lt;=$C$3),Colin!$I14810,)</f>
        <v>0</v>
      </c>
      <c r="N14810" s="38">
        <f>IF(AND(Colin!$G14810=$B$2,Colin!$H14810=$C$3),Colin!$I14810,)</f>
        <v>0</v>
      </c>
      <c r="O14810" s="38">
        <f>IF(AND(Colin!$G14810=$B$2,Colin!$H14810&lt;=$C$3),Colin!$I14810,)</f>
        <v>0</v>
      </c>
      <c r="P14810" s="38">
        <f>IF(Colin!$G14810&lt;$B$2,Colin!$I14810,0)</f>
        <v>0</v>
      </c>
      <c r="Q14810" s="38">
        <f>IF(Colin!$G14810&lt;$B$1,Colin!$I14810,0)</f>
        <v>0</v>
      </c>
    </row>
    <row r="14811" spans="12:17" x14ac:dyDescent="0.25">
      <c r="L14811" s="38">
        <f>IF(AND(Colin!$G14811=$B$1,Colin!$H14811=$C$3),Colin!$I14811,)</f>
        <v>0</v>
      </c>
      <c r="M14811" s="38">
        <f>IF(AND(Colin!$G14811=$B$1,Colin!$H14811&lt;=$C$3),Colin!$I14811,)</f>
        <v>0</v>
      </c>
      <c r="N14811" s="38">
        <f>IF(AND(Colin!$G14811=$B$2,Colin!$H14811=$C$3),Colin!$I14811,)</f>
        <v>0</v>
      </c>
      <c r="O14811" s="38">
        <f>IF(AND(Colin!$G14811=$B$2,Colin!$H14811&lt;=$C$3),Colin!$I14811,)</f>
        <v>0</v>
      </c>
      <c r="P14811" s="38">
        <f>IF(Colin!$G14811&lt;$B$2,Colin!$I14811,0)</f>
        <v>0</v>
      </c>
      <c r="Q14811" s="38">
        <f>IF(Colin!$G14811&lt;$B$1,Colin!$I14811,0)</f>
        <v>0</v>
      </c>
    </row>
    <row r="14812" spans="12:17" x14ac:dyDescent="0.25">
      <c r="L14812" s="38">
        <f>IF(AND(Colin!$G14812=$B$1,Colin!$H14812=$C$3),Colin!$I14812,)</f>
        <v>0</v>
      </c>
      <c r="M14812" s="38">
        <f>IF(AND(Colin!$G14812=$B$1,Colin!$H14812&lt;=$C$3),Colin!$I14812,)</f>
        <v>0</v>
      </c>
      <c r="N14812" s="38">
        <f>IF(AND(Colin!$G14812=$B$2,Colin!$H14812=$C$3),Colin!$I14812,)</f>
        <v>0</v>
      </c>
      <c r="O14812" s="38">
        <f>IF(AND(Colin!$G14812=$B$2,Colin!$H14812&lt;=$C$3),Colin!$I14812,)</f>
        <v>0</v>
      </c>
      <c r="P14812" s="38">
        <f>IF(Colin!$G14812&lt;$B$2,Colin!$I14812,0)</f>
        <v>0</v>
      </c>
      <c r="Q14812" s="38">
        <f>IF(Colin!$G14812&lt;$B$1,Colin!$I14812,0)</f>
        <v>0</v>
      </c>
    </row>
    <row r="14813" spans="12:17" x14ac:dyDescent="0.25">
      <c r="L14813" s="38">
        <f>IF(AND(Colin!$G14813=$B$1,Colin!$H14813=$C$3),Colin!$I14813,)</f>
        <v>0</v>
      </c>
      <c r="M14813" s="38">
        <f>IF(AND(Colin!$G14813=$B$1,Colin!$H14813&lt;=$C$3),Colin!$I14813,)</f>
        <v>0</v>
      </c>
      <c r="N14813" s="38">
        <f>IF(AND(Colin!$G14813=$B$2,Colin!$H14813=$C$3),Colin!$I14813,)</f>
        <v>0</v>
      </c>
      <c r="O14813" s="38">
        <f>IF(AND(Colin!$G14813=$B$2,Colin!$H14813&lt;=$C$3),Colin!$I14813,)</f>
        <v>0</v>
      </c>
      <c r="P14813" s="38">
        <f>IF(Colin!$G14813&lt;$B$2,Colin!$I14813,0)</f>
        <v>0</v>
      </c>
      <c r="Q14813" s="38">
        <f>IF(Colin!$G14813&lt;$B$1,Colin!$I14813,0)</f>
        <v>0</v>
      </c>
    </row>
    <row r="14814" spans="12:17" x14ac:dyDescent="0.25">
      <c r="L14814" s="38">
        <f>IF(AND(Colin!$G14814=$B$1,Colin!$H14814=$C$3),Colin!$I14814,)</f>
        <v>0</v>
      </c>
      <c r="M14814" s="38">
        <f>IF(AND(Colin!$G14814=$B$1,Colin!$H14814&lt;=$C$3),Colin!$I14814,)</f>
        <v>0</v>
      </c>
      <c r="N14814" s="38">
        <f>IF(AND(Colin!$G14814=$B$2,Colin!$H14814=$C$3),Colin!$I14814,)</f>
        <v>0</v>
      </c>
      <c r="O14814" s="38">
        <f>IF(AND(Colin!$G14814=$B$2,Colin!$H14814&lt;=$C$3),Colin!$I14814,)</f>
        <v>0</v>
      </c>
      <c r="P14814" s="38">
        <f>IF(Colin!$G14814&lt;$B$2,Colin!$I14814,0)</f>
        <v>0</v>
      </c>
      <c r="Q14814" s="38">
        <f>IF(Colin!$G14814&lt;$B$1,Colin!$I14814,0)</f>
        <v>0</v>
      </c>
    </row>
    <row r="14815" spans="12:17" x14ac:dyDescent="0.25">
      <c r="L14815" s="38">
        <f>IF(AND(Colin!$G14815=$B$1,Colin!$H14815=$C$3),Colin!$I14815,)</f>
        <v>0</v>
      </c>
      <c r="M14815" s="38">
        <f>IF(AND(Colin!$G14815=$B$1,Colin!$H14815&lt;=$C$3),Colin!$I14815,)</f>
        <v>0</v>
      </c>
      <c r="N14815" s="38">
        <f>IF(AND(Colin!$G14815=$B$2,Colin!$H14815=$C$3),Colin!$I14815,)</f>
        <v>0</v>
      </c>
      <c r="O14815" s="38">
        <f>IF(AND(Colin!$G14815=$B$2,Colin!$H14815&lt;=$C$3),Colin!$I14815,)</f>
        <v>0</v>
      </c>
      <c r="P14815" s="38">
        <f>IF(Colin!$G14815&lt;$B$2,Colin!$I14815,0)</f>
        <v>0</v>
      </c>
      <c r="Q14815" s="38">
        <f>IF(Colin!$G14815&lt;$B$1,Colin!$I14815,0)</f>
        <v>0</v>
      </c>
    </row>
    <row r="14816" spans="12:17" x14ac:dyDescent="0.25">
      <c r="L14816" s="38">
        <f>IF(AND(Colin!$G14816=$B$1,Colin!$H14816=$C$3),Colin!$I14816,)</f>
        <v>0</v>
      </c>
      <c r="M14816" s="38">
        <f>IF(AND(Colin!$G14816=$B$1,Colin!$H14816&lt;=$C$3),Colin!$I14816,)</f>
        <v>0</v>
      </c>
      <c r="N14816" s="38">
        <f>IF(AND(Colin!$G14816=$B$2,Colin!$H14816=$C$3),Colin!$I14816,)</f>
        <v>0</v>
      </c>
      <c r="O14816" s="38">
        <f>IF(AND(Colin!$G14816=$B$2,Colin!$H14816&lt;=$C$3),Colin!$I14816,)</f>
        <v>0</v>
      </c>
      <c r="P14816" s="38">
        <f>IF(Colin!$G14816&lt;$B$2,Colin!$I14816,0)</f>
        <v>0</v>
      </c>
      <c r="Q14816" s="38">
        <f>IF(Colin!$G14816&lt;$B$1,Colin!$I14816,0)</f>
        <v>0</v>
      </c>
    </row>
    <row r="14817" spans="12:17" x14ac:dyDescent="0.25">
      <c r="L14817" s="38">
        <f>IF(AND(Colin!$G14817=$B$1,Colin!$H14817=$C$3),Colin!$I14817,)</f>
        <v>0</v>
      </c>
      <c r="M14817" s="38">
        <f>IF(AND(Colin!$G14817=$B$1,Colin!$H14817&lt;=$C$3),Colin!$I14817,)</f>
        <v>0</v>
      </c>
      <c r="N14817" s="38">
        <f>IF(AND(Colin!$G14817=$B$2,Colin!$H14817=$C$3),Colin!$I14817,)</f>
        <v>0</v>
      </c>
      <c r="O14817" s="38">
        <f>IF(AND(Colin!$G14817=$B$2,Colin!$H14817&lt;=$C$3),Colin!$I14817,)</f>
        <v>0</v>
      </c>
      <c r="P14817" s="38">
        <f>IF(Colin!$G14817&lt;$B$2,Colin!$I14817,0)</f>
        <v>0</v>
      </c>
      <c r="Q14817" s="38">
        <f>IF(Colin!$G14817&lt;$B$1,Colin!$I14817,0)</f>
        <v>0</v>
      </c>
    </row>
    <row r="14818" spans="12:17" x14ac:dyDescent="0.25">
      <c r="L14818" s="38">
        <f>IF(AND(Colin!$G14818=$B$1,Colin!$H14818=$C$3),Colin!$I14818,)</f>
        <v>0</v>
      </c>
      <c r="M14818" s="38">
        <f>IF(AND(Colin!$G14818=$B$1,Colin!$H14818&lt;=$C$3),Colin!$I14818,)</f>
        <v>0</v>
      </c>
      <c r="N14818" s="38">
        <f>IF(AND(Colin!$G14818=$B$2,Colin!$H14818=$C$3),Colin!$I14818,)</f>
        <v>0</v>
      </c>
      <c r="O14818" s="38">
        <f>IF(AND(Colin!$G14818=$B$2,Colin!$H14818&lt;=$C$3),Colin!$I14818,)</f>
        <v>0</v>
      </c>
      <c r="P14818" s="38">
        <f>IF(Colin!$G14818&lt;$B$2,Colin!$I14818,0)</f>
        <v>0</v>
      </c>
      <c r="Q14818" s="38">
        <f>IF(Colin!$G14818&lt;$B$1,Colin!$I14818,0)</f>
        <v>0</v>
      </c>
    </row>
    <row r="14819" spans="12:17" x14ac:dyDescent="0.25">
      <c r="L14819" s="38">
        <f>IF(AND(Colin!$G14819=$B$1,Colin!$H14819=$C$3),Colin!$I14819,)</f>
        <v>0</v>
      </c>
      <c r="M14819" s="38">
        <f>IF(AND(Colin!$G14819=$B$1,Colin!$H14819&lt;=$C$3),Colin!$I14819,)</f>
        <v>0</v>
      </c>
      <c r="N14819" s="38">
        <f>IF(AND(Colin!$G14819=$B$2,Colin!$H14819=$C$3),Colin!$I14819,)</f>
        <v>0</v>
      </c>
      <c r="O14819" s="38">
        <f>IF(AND(Colin!$G14819=$B$2,Colin!$H14819&lt;=$C$3),Colin!$I14819,)</f>
        <v>0</v>
      </c>
      <c r="P14819" s="38">
        <f>IF(Colin!$G14819&lt;$B$2,Colin!$I14819,0)</f>
        <v>0</v>
      </c>
      <c r="Q14819" s="38">
        <f>IF(Colin!$G14819&lt;$B$1,Colin!$I14819,0)</f>
        <v>0</v>
      </c>
    </row>
    <row r="14820" spans="12:17" x14ac:dyDescent="0.25">
      <c r="L14820" s="38">
        <f>IF(AND(Colin!$G14820=$B$1,Colin!$H14820=$C$3),Colin!$I14820,)</f>
        <v>0</v>
      </c>
      <c r="M14820" s="38">
        <f>IF(AND(Colin!$G14820=$B$1,Colin!$H14820&lt;=$C$3),Colin!$I14820,)</f>
        <v>0</v>
      </c>
      <c r="N14820" s="38">
        <f>IF(AND(Colin!$G14820=$B$2,Colin!$H14820=$C$3),Colin!$I14820,)</f>
        <v>0</v>
      </c>
      <c r="O14820" s="38">
        <f>IF(AND(Colin!$G14820=$B$2,Colin!$H14820&lt;=$C$3),Colin!$I14820,)</f>
        <v>0</v>
      </c>
      <c r="P14820" s="38">
        <f>IF(Colin!$G14820&lt;$B$2,Colin!$I14820,0)</f>
        <v>0</v>
      </c>
      <c r="Q14820" s="38">
        <f>IF(Colin!$G14820&lt;$B$1,Colin!$I14820,0)</f>
        <v>0</v>
      </c>
    </row>
    <row r="14821" spans="12:17" x14ac:dyDescent="0.25">
      <c r="L14821" s="38">
        <f>IF(AND(Colin!$G14821=$B$1,Colin!$H14821=$C$3),Colin!$I14821,)</f>
        <v>0</v>
      </c>
      <c r="M14821" s="38">
        <f>IF(AND(Colin!$G14821=$B$1,Colin!$H14821&lt;=$C$3),Colin!$I14821,)</f>
        <v>0</v>
      </c>
      <c r="N14821" s="38">
        <f>IF(AND(Colin!$G14821=$B$2,Colin!$H14821=$C$3),Colin!$I14821,)</f>
        <v>0</v>
      </c>
      <c r="O14821" s="38">
        <f>IF(AND(Colin!$G14821=$B$2,Colin!$H14821&lt;=$C$3),Colin!$I14821,)</f>
        <v>0</v>
      </c>
      <c r="P14821" s="38">
        <f>IF(Colin!$G14821&lt;$B$2,Colin!$I14821,0)</f>
        <v>0</v>
      </c>
      <c r="Q14821" s="38">
        <f>IF(Colin!$G14821&lt;$B$1,Colin!$I14821,0)</f>
        <v>0</v>
      </c>
    </row>
    <row r="14822" spans="12:17" x14ac:dyDescent="0.25">
      <c r="L14822" s="38">
        <f>IF(AND(Colin!$G14822=$B$1,Colin!$H14822=$C$3),Colin!$I14822,)</f>
        <v>0</v>
      </c>
      <c r="M14822" s="38">
        <f>IF(AND(Colin!$G14822=$B$1,Colin!$H14822&lt;=$C$3),Colin!$I14822,)</f>
        <v>0</v>
      </c>
      <c r="N14822" s="38">
        <f>IF(AND(Colin!$G14822=$B$2,Colin!$H14822=$C$3),Colin!$I14822,)</f>
        <v>0</v>
      </c>
      <c r="O14822" s="38">
        <f>IF(AND(Colin!$G14822=$B$2,Colin!$H14822&lt;=$C$3),Colin!$I14822,)</f>
        <v>0</v>
      </c>
      <c r="P14822" s="38">
        <f>IF(Colin!$G14822&lt;$B$2,Colin!$I14822,0)</f>
        <v>0</v>
      </c>
      <c r="Q14822" s="38">
        <f>IF(Colin!$G14822&lt;$B$1,Colin!$I14822,0)</f>
        <v>0</v>
      </c>
    </row>
    <row r="14823" spans="12:17" x14ac:dyDescent="0.25">
      <c r="L14823" s="38">
        <f>IF(AND(Colin!$G14823=$B$1,Colin!$H14823=$C$3),Colin!$I14823,)</f>
        <v>0</v>
      </c>
      <c r="M14823" s="38">
        <f>IF(AND(Colin!$G14823=$B$1,Colin!$H14823&lt;=$C$3),Colin!$I14823,)</f>
        <v>0</v>
      </c>
      <c r="N14823" s="38">
        <f>IF(AND(Colin!$G14823=$B$2,Colin!$H14823=$C$3),Colin!$I14823,)</f>
        <v>0</v>
      </c>
      <c r="O14823" s="38">
        <f>IF(AND(Colin!$G14823=$B$2,Colin!$H14823&lt;=$C$3),Colin!$I14823,)</f>
        <v>0</v>
      </c>
      <c r="P14823" s="38">
        <f>IF(Colin!$G14823&lt;$B$2,Colin!$I14823,0)</f>
        <v>0</v>
      </c>
      <c r="Q14823" s="38">
        <f>IF(Colin!$G14823&lt;$B$1,Colin!$I14823,0)</f>
        <v>0</v>
      </c>
    </row>
    <row r="14824" spans="12:17" x14ac:dyDescent="0.25">
      <c r="L14824" s="38">
        <f>IF(AND(Colin!$G14824=$B$1,Colin!$H14824=$C$3),Colin!$I14824,)</f>
        <v>0</v>
      </c>
      <c r="M14824" s="38">
        <f>IF(AND(Colin!$G14824=$B$1,Colin!$H14824&lt;=$C$3),Colin!$I14824,)</f>
        <v>0</v>
      </c>
      <c r="N14824" s="38">
        <f>IF(AND(Colin!$G14824=$B$2,Colin!$H14824=$C$3),Colin!$I14824,)</f>
        <v>0</v>
      </c>
      <c r="O14824" s="38">
        <f>IF(AND(Colin!$G14824=$B$2,Colin!$H14824&lt;=$C$3),Colin!$I14824,)</f>
        <v>0</v>
      </c>
      <c r="P14824" s="38">
        <f>IF(Colin!$G14824&lt;$B$2,Colin!$I14824,0)</f>
        <v>0</v>
      </c>
      <c r="Q14824" s="38">
        <f>IF(Colin!$G14824&lt;$B$1,Colin!$I14824,0)</f>
        <v>0</v>
      </c>
    </row>
    <row r="14825" spans="12:17" x14ac:dyDescent="0.25">
      <c r="L14825" s="38">
        <f>IF(AND(Colin!$G14825=$B$1,Colin!$H14825=$C$3),Colin!$I14825,)</f>
        <v>0</v>
      </c>
      <c r="M14825" s="38">
        <f>IF(AND(Colin!$G14825=$B$1,Colin!$H14825&lt;=$C$3),Colin!$I14825,)</f>
        <v>0</v>
      </c>
      <c r="N14825" s="38">
        <f>IF(AND(Colin!$G14825=$B$2,Colin!$H14825=$C$3),Colin!$I14825,)</f>
        <v>0</v>
      </c>
      <c r="O14825" s="38">
        <f>IF(AND(Colin!$G14825=$B$2,Colin!$H14825&lt;=$C$3),Colin!$I14825,)</f>
        <v>0</v>
      </c>
      <c r="P14825" s="38">
        <f>IF(Colin!$G14825&lt;$B$2,Colin!$I14825,0)</f>
        <v>0</v>
      </c>
      <c r="Q14825" s="38">
        <f>IF(Colin!$G14825&lt;$B$1,Colin!$I14825,0)</f>
        <v>0</v>
      </c>
    </row>
    <row r="14826" spans="12:17" x14ac:dyDescent="0.25">
      <c r="L14826" s="38">
        <f>IF(AND(Colin!$G14826=$B$1,Colin!$H14826=$C$3),Colin!$I14826,)</f>
        <v>0</v>
      </c>
      <c r="M14826" s="38">
        <f>IF(AND(Colin!$G14826=$B$1,Colin!$H14826&lt;=$C$3),Colin!$I14826,)</f>
        <v>0</v>
      </c>
      <c r="N14826" s="38">
        <f>IF(AND(Colin!$G14826=$B$2,Colin!$H14826=$C$3),Colin!$I14826,)</f>
        <v>0</v>
      </c>
      <c r="O14826" s="38">
        <f>IF(AND(Colin!$G14826=$B$2,Colin!$H14826&lt;=$C$3),Colin!$I14826,)</f>
        <v>0</v>
      </c>
      <c r="P14826" s="38">
        <f>IF(Colin!$G14826&lt;$B$2,Colin!$I14826,0)</f>
        <v>0</v>
      </c>
      <c r="Q14826" s="38">
        <f>IF(Colin!$G14826&lt;$B$1,Colin!$I14826,0)</f>
        <v>0</v>
      </c>
    </row>
    <row r="14827" spans="12:17" x14ac:dyDescent="0.25">
      <c r="L14827" s="38">
        <f>IF(AND(Colin!$G14827=$B$1,Colin!$H14827=$C$3),Colin!$I14827,)</f>
        <v>0</v>
      </c>
      <c r="M14827" s="38">
        <f>IF(AND(Colin!$G14827=$B$1,Colin!$H14827&lt;=$C$3),Colin!$I14827,)</f>
        <v>0</v>
      </c>
      <c r="N14827" s="38">
        <f>IF(AND(Colin!$G14827=$B$2,Colin!$H14827=$C$3),Colin!$I14827,)</f>
        <v>0</v>
      </c>
      <c r="O14827" s="38">
        <f>IF(AND(Colin!$G14827=$B$2,Colin!$H14827&lt;=$C$3),Colin!$I14827,)</f>
        <v>0</v>
      </c>
      <c r="P14827" s="38">
        <f>IF(Colin!$G14827&lt;$B$2,Colin!$I14827,0)</f>
        <v>0</v>
      </c>
      <c r="Q14827" s="38">
        <f>IF(Colin!$G14827&lt;$B$1,Colin!$I14827,0)</f>
        <v>0</v>
      </c>
    </row>
    <row r="14828" spans="12:17" x14ac:dyDescent="0.25">
      <c r="L14828" s="38">
        <f>IF(AND(Colin!$G14828=$B$1,Colin!$H14828=$C$3),Colin!$I14828,)</f>
        <v>0</v>
      </c>
      <c r="M14828" s="38">
        <f>IF(AND(Colin!$G14828=$B$1,Colin!$H14828&lt;=$C$3),Colin!$I14828,)</f>
        <v>0</v>
      </c>
      <c r="N14828" s="38">
        <f>IF(AND(Colin!$G14828=$B$2,Colin!$H14828=$C$3),Colin!$I14828,)</f>
        <v>0</v>
      </c>
      <c r="O14828" s="38">
        <f>IF(AND(Colin!$G14828=$B$2,Colin!$H14828&lt;=$C$3),Colin!$I14828,)</f>
        <v>0</v>
      </c>
      <c r="P14828" s="38">
        <f>IF(Colin!$G14828&lt;$B$2,Colin!$I14828,0)</f>
        <v>0</v>
      </c>
      <c r="Q14828" s="38">
        <f>IF(Colin!$G14828&lt;$B$1,Colin!$I14828,0)</f>
        <v>0</v>
      </c>
    </row>
    <row r="14829" spans="12:17" x14ac:dyDescent="0.25">
      <c r="L14829" s="38">
        <f>IF(AND(Colin!$G14829=$B$1,Colin!$H14829=$C$3),Colin!$I14829,)</f>
        <v>0</v>
      </c>
      <c r="M14829" s="38">
        <f>IF(AND(Colin!$G14829=$B$1,Colin!$H14829&lt;=$C$3),Colin!$I14829,)</f>
        <v>0</v>
      </c>
      <c r="N14829" s="38">
        <f>IF(AND(Colin!$G14829=$B$2,Colin!$H14829=$C$3),Colin!$I14829,)</f>
        <v>0</v>
      </c>
      <c r="O14829" s="38">
        <f>IF(AND(Colin!$G14829=$B$2,Colin!$H14829&lt;=$C$3),Colin!$I14829,)</f>
        <v>0</v>
      </c>
      <c r="P14829" s="38">
        <f>IF(Colin!$G14829&lt;$B$2,Colin!$I14829,0)</f>
        <v>0</v>
      </c>
      <c r="Q14829" s="38">
        <f>IF(Colin!$G14829&lt;$B$1,Colin!$I14829,0)</f>
        <v>0</v>
      </c>
    </row>
    <row r="14830" spans="12:17" x14ac:dyDescent="0.25">
      <c r="L14830" s="38">
        <f>IF(AND(Colin!$G14830=$B$1,Colin!$H14830=$C$3),Colin!$I14830,)</f>
        <v>0</v>
      </c>
      <c r="M14830" s="38">
        <f>IF(AND(Colin!$G14830=$B$1,Colin!$H14830&lt;=$C$3),Colin!$I14830,)</f>
        <v>0</v>
      </c>
      <c r="N14830" s="38">
        <f>IF(AND(Colin!$G14830=$B$2,Colin!$H14830=$C$3),Colin!$I14830,)</f>
        <v>0</v>
      </c>
      <c r="O14830" s="38">
        <f>IF(AND(Colin!$G14830=$B$2,Colin!$H14830&lt;=$C$3),Colin!$I14830,)</f>
        <v>0</v>
      </c>
      <c r="P14830" s="38">
        <f>IF(Colin!$G14830&lt;$B$2,Colin!$I14830,0)</f>
        <v>0</v>
      </c>
      <c r="Q14830" s="38">
        <f>IF(Colin!$G14830&lt;$B$1,Colin!$I14830,0)</f>
        <v>0</v>
      </c>
    </row>
    <row r="14831" spans="12:17" x14ac:dyDescent="0.25">
      <c r="L14831" s="38">
        <f>IF(AND(Colin!$G14831=$B$1,Colin!$H14831=$C$3),Colin!$I14831,)</f>
        <v>0</v>
      </c>
      <c r="M14831" s="38">
        <f>IF(AND(Colin!$G14831=$B$1,Colin!$H14831&lt;=$C$3),Colin!$I14831,)</f>
        <v>0</v>
      </c>
      <c r="N14831" s="38">
        <f>IF(AND(Colin!$G14831=$B$2,Colin!$H14831=$C$3),Colin!$I14831,)</f>
        <v>0</v>
      </c>
      <c r="O14831" s="38">
        <f>IF(AND(Colin!$G14831=$B$2,Colin!$H14831&lt;=$C$3),Colin!$I14831,)</f>
        <v>0</v>
      </c>
      <c r="P14831" s="38">
        <f>IF(Colin!$G14831&lt;$B$2,Colin!$I14831,0)</f>
        <v>0</v>
      </c>
      <c r="Q14831" s="38">
        <f>IF(Colin!$G14831&lt;$B$1,Colin!$I14831,0)</f>
        <v>0</v>
      </c>
    </row>
    <row r="14832" spans="12:17" x14ac:dyDescent="0.25">
      <c r="L14832" s="38">
        <f>IF(AND(Colin!$G14832=$B$1,Colin!$H14832=$C$3),Colin!$I14832,)</f>
        <v>0</v>
      </c>
      <c r="M14832" s="38">
        <f>IF(AND(Colin!$G14832=$B$1,Colin!$H14832&lt;=$C$3),Colin!$I14832,)</f>
        <v>0</v>
      </c>
      <c r="N14832" s="38">
        <f>IF(AND(Colin!$G14832=$B$2,Colin!$H14832=$C$3),Colin!$I14832,)</f>
        <v>0</v>
      </c>
      <c r="O14832" s="38">
        <f>IF(AND(Colin!$G14832=$B$2,Colin!$H14832&lt;=$C$3),Colin!$I14832,)</f>
        <v>0</v>
      </c>
      <c r="P14832" s="38">
        <f>IF(Colin!$G14832&lt;$B$2,Colin!$I14832,0)</f>
        <v>0</v>
      </c>
      <c r="Q14832" s="38">
        <f>IF(Colin!$G14832&lt;$B$1,Colin!$I14832,0)</f>
        <v>0</v>
      </c>
    </row>
    <row r="14833" spans="12:17" x14ac:dyDescent="0.25">
      <c r="L14833" s="38">
        <f>IF(AND(Colin!$G14833=$B$1,Colin!$H14833=$C$3),Colin!$I14833,)</f>
        <v>0</v>
      </c>
      <c r="M14833" s="38">
        <f>IF(AND(Colin!$G14833=$B$1,Colin!$H14833&lt;=$C$3),Colin!$I14833,)</f>
        <v>0</v>
      </c>
      <c r="N14833" s="38">
        <f>IF(AND(Colin!$G14833=$B$2,Colin!$H14833=$C$3),Colin!$I14833,)</f>
        <v>0</v>
      </c>
      <c r="O14833" s="38">
        <f>IF(AND(Colin!$G14833=$B$2,Colin!$H14833&lt;=$C$3),Colin!$I14833,)</f>
        <v>0</v>
      </c>
      <c r="P14833" s="38">
        <f>IF(Colin!$G14833&lt;$B$2,Colin!$I14833,0)</f>
        <v>0</v>
      </c>
      <c r="Q14833" s="38">
        <f>IF(Colin!$G14833&lt;$B$1,Colin!$I14833,0)</f>
        <v>0</v>
      </c>
    </row>
    <row r="14834" spans="12:17" x14ac:dyDescent="0.25">
      <c r="L14834" s="38">
        <f>IF(AND(Colin!$G14834=$B$1,Colin!$H14834=$C$3),Colin!$I14834,)</f>
        <v>0</v>
      </c>
      <c r="M14834" s="38">
        <f>IF(AND(Colin!$G14834=$B$1,Colin!$H14834&lt;=$C$3),Colin!$I14834,)</f>
        <v>0</v>
      </c>
      <c r="N14834" s="38">
        <f>IF(AND(Colin!$G14834=$B$2,Colin!$H14834=$C$3),Colin!$I14834,)</f>
        <v>0</v>
      </c>
      <c r="O14834" s="38">
        <f>IF(AND(Colin!$G14834=$B$2,Colin!$H14834&lt;=$C$3),Colin!$I14834,)</f>
        <v>0</v>
      </c>
      <c r="P14834" s="38">
        <f>IF(Colin!$G14834&lt;$B$2,Colin!$I14834,0)</f>
        <v>0</v>
      </c>
      <c r="Q14834" s="38">
        <f>IF(Colin!$G14834&lt;$B$1,Colin!$I14834,0)</f>
        <v>0</v>
      </c>
    </row>
    <row r="14835" spans="12:17" x14ac:dyDescent="0.25">
      <c r="L14835" s="38">
        <f>IF(AND(Colin!$G14835=$B$1,Colin!$H14835=$C$3),Colin!$I14835,)</f>
        <v>0</v>
      </c>
      <c r="M14835" s="38">
        <f>IF(AND(Colin!$G14835=$B$1,Colin!$H14835&lt;=$C$3),Colin!$I14835,)</f>
        <v>0</v>
      </c>
      <c r="N14835" s="38">
        <f>IF(AND(Colin!$G14835=$B$2,Colin!$H14835=$C$3),Colin!$I14835,)</f>
        <v>0</v>
      </c>
      <c r="O14835" s="38">
        <f>IF(AND(Colin!$G14835=$B$2,Colin!$H14835&lt;=$C$3),Colin!$I14835,)</f>
        <v>0</v>
      </c>
      <c r="P14835" s="38">
        <f>IF(Colin!$G14835&lt;$B$2,Colin!$I14835,0)</f>
        <v>0</v>
      </c>
      <c r="Q14835" s="38">
        <f>IF(Colin!$G14835&lt;$B$1,Colin!$I14835,0)</f>
        <v>0</v>
      </c>
    </row>
    <row r="14836" spans="12:17" x14ac:dyDescent="0.25">
      <c r="L14836" s="38">
        <f>IF(AND(Colin!$G14836=$B$1,Colin!$H14836=$C$3),Colin!$I14836,)</f>
        <v>0</v>
      </c>
      <c r="M14836" s="38">
        <f>IF(AND(Colin!$G14836=$B$1,Colin!$H14836&lt;=$C$3),Colin!$I14836,)</f>
        <v>0</v>
      </c>
      <c r="N14836" s="38">
        <f>IF(AND(Colin!$G14836=$B$2,Colin!$H14836=$C$3),Colin!$I14836,)</f>
        <v>0</v>
      </c>
      <c r="O14836" s="38">
        <f>IF(AND(Colin!$G14836=$B$2,Colin!$H14836&lt;=$C$3),Colin!$I14836,)</f>
        <v>0</v>
      </c>
      <c r="P14836" s="38">
        <f>IF(Colin!$G14836&lt;$B$2,Colin!$I14836,0)</f>
        <v>0</v>
      </c>
      <c r="Q14836" s="38">
        <f>IF(Colin!$G14836&lt;$B$1,Colin!$I14836,0)</f>
        <v>0</v>
      </c>
    </row>
    <row r="14837" spans="12:17" x14ac:dyDescent="0.25">
      <c r="L14837" s="38">
        <f>IF(AND(Colin!$G14837=$B$1,Colin!$H14837=$C$3),Colin!$I14837,)</f>
        <v>0</v>
      </c>
      <c r="M14837" s="38">
        <f>IF(AND(Colin!$G14837=$B$1,Colin!$H14837&lt;=$C$3),Colin!$I14837,)</f>
        <v>0</v>
      </c>
      <c r="N14837" s="38">
        <f>IF(AND(Colin!$G14837=$B$2,Colin!$H14837=$C$3),Colin!$I14837,)</f>
        <v>0</v>
      </c>
      <c r="O14837" s="38">
        <f>IF(AND(Colin!$G14837=$B$2,Colin!$H14837&lt;=$C$3),Colin!$I14837,)</f>
        <v>0</v>
      </c>
      <c r="P14837" s="38">
        <f>IF(Colin!$G14837&lt;$B$2,Colin!$I14837,0)</f>
        <v>0</v>
      </c>
      <c r="Q14837" s="38">
        <f>IF(Colin!$G14837&lt;$B$1,Colin!$I14837,0)</f>
        <v>0</v>
      </c>
    </row>
    <row r="14838" spans="12:17" x14ac:dyDescent="0.25">
      <c r="L14838" s="38">
        <f>IF(AND(Colin!$G14838=$B$1,Colin!$H14838=$C$3),Colin!$I14838,)</f>
        <v>0</v>
      </c>
      <c r="M14838" s="38">
        <f>IF(AND(Colin!$G14838=$B$1,Colin!$H14838&lt;=$C$3),Colin!$I14838,)</f>
        <v>0</v>
      </c>
      <c r="N14838" s="38">
        <f>IF(AND(Colin!$G14838=$B$2,Colin!$H14838=$C$3),Colin!$I14838,)</f>
        <v>0</v>
      </c>
      <c r="O14838" s="38">
        <f>IF(AND(Colin!$G14838=$B$2,Colin!$H14838&lt;=$C$3),Colin!$I14838,)</f>
        <v>0</v>
      </c>
      <c r="P14838" s="38">
        <f>IF(Colin!$G14838&lt;$B$2,Colin!$I14838,0)</f>
        <v>0</v>
      </c>
      <c r="Q14838" s="38">
        <f>IF(Colin!$G14838&lt;$B$1,Colin!$I14838,0)</f>
        <v>0</v>
      </c>
    </row>
    <row r="14839" spans="12:17" x14ac:dyDescent="0.25">
      <c r="L14839" s="38">
        <f>IF(AND(Colin!$G14839=$B$1,Colin!$H14839=$C$3),Colin!$I14839,)</f>
        <v>0</v>
      </c>
      <c r="M14839" s="38">
        <f>IF(AND(Colin!$G14839=$B$1,Colin!$H14839&lt;=$C$3),Colin!$I14839,)</f>
        <v>0</v>
      </c>
      <c r="N14839" s="38">
        <f>IF(AND(Colin!$G14839=$B$2,Colin!$H14839=$C$3),Colin!$I14839,)</f>
        <v>0</v>
      </c>
      <c r="O14839" s="38">
        <f>IF(AND(Colin!$G14839=$B$2,Colin!$H14839&lt;=$C$3),Colin!$I14839,)</f>
        <v>0</v>
      </c>
      <c r="P14839" s="38">
        <f>IF(Colin!$G14839&lt;$B$2,Colin!$I14839,0)</f>
        <v>0</v>
      </c>
      <c r="Q14839" s="38">
        <f>IF(Colin!$G14839&lt;$B$1,Colin!$I14839,0)</f>
        <v>0</v>
      </c>
    </row>
    <row r="14840" spans="12:17" x14ac:dyDescent="0.25">
      <c r="L14840" s="38">
        <f>IF(AND(Colin!$G14840=$B$1,Colin!$H14840=$C$3),Colin!$I14840,)</f>
        <v>0</v>
      </c>
      <c r="M14840" s="38">
        <f>IF(AND(Colin!$G14840=$B$1,Colin!$H14840&lt;=$C$3),Colin!$I14840,)</f>
        <v>0</v>
      </c>
      <c r="N14840" s="38">
        <f>IF(AND(Colin!$G14840=$B$2,Colin!$H14840=$C$3),Colin!$I14840,)</f>
        <v>0</v>
      </c>
      <c r="O14840" s="38">
        <f>IF(AND(Colin!$G14840=$B$2,Colin!$H14840&lt;=$C$3),Colin!$I14840,)</f>
        <v>0</v>
      </c>
      <c r="P14840" s="38">
        <f>IF(Colin!$G14840&lt;$B$2,Colin!$I14840,0)</f>
        <v>0</v>
      </c>
      <c r="Q14840" s="38">
        <f>IF(Colin!$G14840&lt;$B$1,Colin!$I14840,0)</f>
        <v>0</v>
      </c>
    </row>
    <row r="14841" spans="12:17" x14ac:dyDescent="0.25">
      <c r="L14841" s="38">
        <f>IF(AND(Colin!$G14841=$B$1,Colin!$H14841=$C$3),Colin!$I14841,)</f>
        <v>0</v>
      </c>
      <c r="M14841" s="38">
        <f>IF(AND(Colin!$G14841=$B$1,Colin!$H14841&lt;=$C$3),Colin!$I14841,)</f>
        <v>0</v>
      </c>
      <c r="N14841" s="38">
        <f>IF(AND(Colin!$G14841=$B$2,Colin!$H14841=$C$3),Colin!$I14841,)</f>
        <v>0</v>
      </c>
      <c r="O14841" s="38">
        <f>IF(AND(Colin!$G14841=$B$2,Colin!$H14841&lt;=$C$3),Colin!$I14841,)</f>
        <v>0</v>
      </c>
      <c r="P14841" s="38">
        <f>IF(Colin!$G14841&lt;$B$2,Colin!$I14841,0)</f>
        <v>0</v>
      </c>
      <c r="Q14841" s="38">
        <f>IF(Colin!$G14841&lt;$B$1,Colin!$I14841,0)</f>
        <v>0</v>
      </c>
    </row>
    <row r="14842" spans="12:17" x14ac:dyDescent="0.25">
      <c r="L14842" s="38">
        <f>IF(AND(Colin!$G14842=$B$1,Colin!$H14842=$C$3),Colin!$I14842,)</f>
        <v>0</v>
      </c>
      <c r="M14842" s="38">
        <f>IF(AND(Colin!$G14842=$B$1,Colin!$H14842&lt;=$C$3),Colin!$I14842,)</f>
        <v>0</v>
      </c>
      <c r="N14842" s="38">
        <f>IF(AND(Colin!$G14842=$B$2,Colin!$H14842=$C$3),Colin!$I14842,)</f>
        <v>0</v>
      </c>
      <c r="O14842" s="38">
        <f>IF(AND(Colin!$G14842=$B$2,Colin!$H14842&lt;=$C$3),Colin!$I14842,)</f>
        <v>0</v>
      </c>
      <c r="P14842" s="38">
        <f>IF(Colin!$G14842&lt;$B$2,Colin!$I14842,0)</f>
        <v>0</v>
      </c>
      <c r="Q14842" s="38">
        <f>IF(Colin!$G14842&lt;$B$1,Colin!$I14842,0)</f>
        <v>0</v>
      </c>
    </row>
    <row r="14843" spans="12:17" x14ac:dyDescent="0.25">
      <c r="L14843" s="38">
        <f>IF(AND(Colin!$G14843=$B$1,Colin!$H14843=$C$3),Colin!$I14843,)</f>
        <v>0</v>
      </c>
      <c r="M14843" s="38">
        <f>IF(AND(Colin!$G14843=$B$1,Colin!$H14843&lt;=$C$3),Colin!$I14843,)</f>
        <v>0</v>
      </c>
      <c r="N14843" s="38">
        <f>IF(AND(Colin!$G14843=$B$2,Colin!$H14843=$C$3),Colin!$I14843,)</f>
        <v>0</v>
      </c>
      <c r="O14843" s="38">
        <f>IF(AND(Colin!$G14843=$B$2,Colin!$H14843&lt;=$C$3),Colin!$I14843,)</f>
        <v>0</v>
      </c>
      <c r="P14843" s="38">
        <f>IF(Colin!$G14843&lt;$B$2,Colin!$I14843,0)</f>
        <v>0</v>
      </c>
      <c r="Q14843" s="38">
        <f>IF(Colin!$G14843&lt;$B$1,Colin!$I14843,0)</f>
        <v>0</v>
      </c>
    </row>
    <row r="14844" spans="12:17" x14ac:dyDescent="0.25">
      <c r="L14844" s="38">
        <f>IF(AND(Colin!$G14844=$B$1,Colin!$H14844=$C$3),Colin!$I14844,)</f>
        <v>0</v>
      </c>
      <c r="M14844" s="38">
        <f>IF(AND(Colin!$G14844=$B$1,Colin!$H14844&lt;=$C$3),Colin!$I14844,)</f>
        <v>0</v>
      </c>
      <c r="N14844" s="38">
        <f>IF(AND(Colin!$G14844=$B$2,Colin!$H14844=$C$3),Colin!$I14844,)</f>
        <v>0</v>
      </c>
      <c r="O14844" s="38">
        <f>IF(AND(Colin!$G14844=$B$2,Colin!$H14844&lt;=$C$3),Colin!$I14844,)</f>
        <v>0</v>
      </c>
      <c r="P14844" s="38">
        <f>IF(Colin!$G14844&lt;$B$2,Colin!$I14844,0)</f>
        <v>0</v>
      </c>
      <c r="Q14844" s="38">
        <f>IF(Colin!$G14844&lt;$B$1,Colin!$I14844,0)</f>
        <v>0</v>
      </c>
    </row>
    <row r="14845" spans="12:17" x14ac:dyDescent="0.25">
      <c r="L14845" s="38">
        <f>IF(AND(Colin!$G14845=$B$1,Colin!$H14845=$C$3),Colin!$I14845,)</f>
        <v>0</v>
      </c>
      <c r="M14845" s="38">
        <f>IF(AND(Colin!$G14845=$B$1,Colin!$H14845&lt;=$C$3),Colin!$I14845,)</f>
        <v>0</v>
      </c>
      <c r="N14845" s="38">
        <f>IF(AND(Colin!$G14845=$B$2,Colin!$H14845=$C$3),Colin!$I14845,)</f>
        <v>0</v>
      </c>
      <c r="O14845" s="38">
        <f>IF(AND(Colin!$G14845=$B$2,Colin!$H14845&lt;=$C$3),Colin!$I14845,)</f>
        <v>0</v>
      </c>
      <c r="P14845" s="38">
        <f>IF(Colin!$G14845&lt;$B$2,Colin!$I14845,0)</f>
        <v>0</v>
      </c>
      <c r="Q14845" s="38">
        <f>IF(Colin!$G14845&lt;$B$1,Colin!$I14845,0)</f>
        <v>0</v>
      </c>
    </row>
    <row r="14846" spans="12:17" x14ac:dyDescent="0.25">
      <c r="L14846" s="38">
        <f>IF(AND(Colin!$G14846=$B$1,Colin!$H14846=$C$3),Colin!$I14846,)</f>
        <v>0</v>
      </c>
      <c r="M14846" s="38">
        <f>IF(AND(Colin!$G14846=$B$1,Colin!$H14846&lt;=$C$3),Colin!$I14846,)</f>
        <v>0</v>
      </c>
      <c r="N14846" s="38">
        <f>IF(AND(Colin!$G14846=$B$2,Colin!$H14846=$C$3),Colin!$I14846,)</f>
        <v>0</v>
      </c>
      <c r="O14846" s="38">
        <f>IF(AND(Colin!$G14846=$B$2,Colin!$H14846&lt;=$C$3),Colin!$I14846,)</f>
        <v>0</v>
      </c>
      <c r="P14846" s="38">
        <f>IF(Colin!$G14846&lt;$B$2,Colin!$I14846,0)</f>
        <v>0</v>
      </c>
      <c r="Q14846" s="38">
        <f>IF(Colin!$G14846&lt;$B$1,Colin!$I14846,0)</f>
        <v>0</v>
      </c>
    </row>
    <row r="14847" spans="12:17" x14ac:dyDescent="0.25">
      <c r="L14847" s="38">
        <f>IF(AND(Colin!$G14847=$B$1,Colin!$H14847=$C$3),Colin!$I14847,)</f>
        <v>0</v>
      </c>
      <c r="M14847" s="38">
        <f>IF(AND(Colin!$G14847=$B$1,Colin!$H14847&lt;=$C$3),Colin!$I14847,)</f>
        <v>0</v>
      </c>
      <c r="N14847" s="38">
        <f>IF(AND(Colin!$G14847=$B$2,Colin!$H14847=$C$3),Colin!$I14847,)</f>
        <v>0</v>
      </c>
      <c r="O14847" s="38">
        <f>IF(AND(Colin!$G14847=$B$2,Colin!$H14847&lt;=$C$3),Colin!$I14847,)</f>
        <v>0</v>
      </c>
      <c r="P14847" s="38">
        <f>IF(Colin!$G14847&lt;$B$2,Colin!$I14847,0)</f>
        <v>0</v>
      </c>
      <c r="Q14847" s="38">
        <f>IF(Colin!$G14847&lt;$B$1,Colin!$I14847,0)</f>
        <v>0</v>
      </c>
    </row>
    <row r="14848" spans="12:17" x14ac:dyDescent="0.25">
      <c r="L14848" s="38">
        <f>IF(AND(Colin!$G14848=$B$1,Colin!$H14848=$C$3),Colin!$I14848,)</f>
        <v>0</v>
      </c>
      <c r="M14848" s="38">
        <f>IF(AND(Colin!$G14848=$B$1,Colin!$H14848&lt;=$C$3),Colin!$I14848,)</f>
        <v>0</v>
      </c>
      <c r="N14848" s="38">
        <f>IF(AND(Colin!$G14848=$B$2,Colin!$H14848=$C$3),Colin!$I14848,)</f>
        <v>0</v>
      </c>
      <c r="O14848" s="38">
        <f>IF(AND(Colin!$G14848=$B$2,Colin!$H14848&lt;=$C$3),Colin!$I14848,)</f>
        <v>0</v>
      </c>
      <c r="P14848" s="38">
        <f>IF(Colin!$G14848&lt;$B$2,Colin!$I14848,0)</f>
        <v>0</v>
      </c>
      <c r="Q14848" s="38">
        <f>IF(Colin!$G14848&lt;$B$1,Colin!$I14848,0)</f>
        <v>0</v>
      </c>
    </row>
    <row r="14849" spans="12:17" x14ac:dyDescent="0.25">
      <c r="L14849" s="38">
        <f>IF(AND(Colin!$G14849=$B$1,Colin!$H14849=$C$3),Colin!$I14849,)</f>
        <v>0</v>
      </c>
      <c r="M14849" s="38">
        <f>IF(AND(Colin!$G14849=$B$1,Colin!$H14849&lt;=$C$3),Colin!$I14849,)</f>
        <v>0</v>
      </c>
      <c r="N14849" s="38">
        <f>IF(AND(Colin!$G14849=$B$2,Colin!$H14849=$C$3),Colin!$I14849,)</f>
        <v>0</v>
      </c>
      <c r="O14849" s="38">
        <f>IF(AND(Colin!$G14849=$B$2,Colin!$H14849&lt;=$C$3),Colin!$I14849,)</f>
        <v>0</v>
      </c>
      <c r="P14849" s="38">
        <f>IF(Colin!$G14849&lt;$B$2,Colin!$I14849,0)</f>
        <v>0</v>
      </c>
      <c r="Q14849" s="38">
        <f>IF(Colin!$G14849&lt;$B$1,Colin!$I14849,0)</f>
        <v>0</v>
      </c>
    </row>
    <row r="14850" spans="12:17" x14ac:dyDescent="0.25">
      <c r="L14850" s="38">
        <f>IF(AND(Colin!$G14850=$B$1,Colin!$H14850=$C$3),Colin!$I14850,)</f>
        <v>0</v>
      </c>
      <c r="M14850" s="38">
        <f>IF(AND(Colin!$G14850=$B$1,Colin!$H14850&lt;=$C$3),Colin!$I14850,)</f>
        <v>0</v>
      </c>
      <c r="N14850" s="38">
        <f>IF(AND(Colin!$G14850=$B$2,Colin!$H14850=$C$3),Colin!$I14850,)</f>
        <v>0</v>
      </c>
      <c r="O14850" s="38">
        <f>IF(AND(Colin!$G14850=$B$2,Colin!$H14850&lt;=$C$3),Colin!$I14850,)</f>
        <v>0</v>
      </c>
      <c r="P14850" s="38">
        <f>IF(Colin!$G14850&lt;$B$2,Colin!$I14850,0)</f>
        <v>0</v>
      </c>
      <c r="Q14850" s="38">
        <f>IF(Colin!$G14850&lt;$B$1,Colin!$I14850,0)</f>
        <v>0</v>
      </c>
    </row>
    <row r="14851" spans="12:17" x14ac:dyDescent="0.25">
      <c r="L14851" s="38">
        <f>IF(AND(Colin!$G14851=$B$1,Colin!$H14851=$C$3),Colin!$I14851,)</f>
        <v>0</v>
      </c>
      <c r="M14851" s="38">
        <f>IF(AND(Colin!$G14851=$B$1,Colin!$H14851&lt;=$C$3),Colin!$I14851,)</f>
        <v>0</v>
      </c>
      <c r="N14851" s="38">
        <f>IF(AND(Colin!$G14851=$B$2,Colin!$H14851=$C$3),Colin!$I14851,)</f>
        <v>0</v>
      </c>
      <c r="O14851" s="38">
        <f>IF(AND(Colin!$G14851=$B$2,Colin!$H14851&lt;=$C$3),Colin!$I14851,)</f>
        <v>0</v>
      </c>
      <c r="P14851" s="38">
        <f>IF(Colin!$G14851&lt;$B$2,Colin!$I14851,0)</f>
        <v>0</v>
      </c>
      <c r="Q14851" s="38">
        <f>IF(Colin!$G14851&lt;$B$1,Colin!$I14851,0)</f>
        <v>0</v>
      </c>
    </row>
    <row r="14852" spans="12:17" x14ac:dyDescent="0.25">
      <c r="L14852" s="38">
        <f>IF(AND(Colin!$G14852=$B$1,Colin!$H14852=$C$3),Colin!$I14852,)</f>
        <v>0</v>
      </c>
      <c r="M14852" s="38">
        <f>IF(AND(Colin!$G14852=$B$1,Colin!$H14852&lt;=$C$3),Colin!$I14852,)</f>
        <v>0</v>
      </c>
      <c r="N14852" s="38">
        <f>IF(AND(Colin!$G14852=$B$2,Colin!$H14852=$C$3),Colin!$I14852,)</f>
        <v>0</v>
      </c>
      <c r="O14852" s="38">
        <f>IF(AND(Colin!$G14852=$B$2,Colin!$H14852&lt;=$C$3),Colin!$I14852,)</f>
        <v>0</v>
      </c>
      <c r="P14852" s="38">
        <f>IF(Colin!$G14852&lt;$B$2,Colin!$I14852,0)</f>
        <v>0</v>
      </c>
      <c r="Q14852" s="38">
        <f>IF(Colin!$G14852&lt;$B$1,Colin!$I14852,0)</f>
        <v>0</v>
      </c>
    </row>
    <row r="14853" spans="12:17" x14ac:dyDescent="0.25">
      <c r="L14853" s="38">
        <f>IF(AND(Colin!$G14853=$B$1,Colin!$H14853=$C$3),Colin!$I14853,)</f>
        <v>0</v>
      </c>
      <c r="M14853" s="38">
        <f>IF(AND(Colin!$G14853=$B$1,Colin!$H14853&lt;=$C$3),Colin!$I14853,)</f>
        <v>0</v>
      </c>
      <c r="N14853" s="38">
        <f>IF(AND(Colin!$G14853=$B$2,Colin!$H14853=$C$3),Colin!$I14853,)</f>
        <v>0</v>
      </c>
      <c r="O14853" s="38">
        <f>IF(AND(Colin!$G14853=$B$2,Colin!$H14853&lt;=$C$3),Colin!$I14853,)</f>
        <v>0</v>
      </c>
      <c r="P14853" s="38">
        <f>IF(Colin!$G14853&lt;$B$2,Colin!$I14853,0)</f>
        <v>0</v>
      </c>
      <c r="Q14853" s="38">
        <f>IF(Colin!$G14853&lt;$B$1,Colin!$I14853,0)</f>
        <v>0</v>
      </c>
    </row>
    <row r="14854" spans="12:17" x14ac:dyDescent="0.25">
      <c r="L14854" s="38">
        <f>IF(AND(Colin!$G14854=$B$1,Colin!$H14854=$C$3),Colin!$I14854,)</f>
        <v>0</v>
      </c>
      <c r="M14854" s="38">
        <f>IF(AND(Colin!$G14854=$B$1,Colin!$H14854&lt;=$C$3),Colin!$I14854,)</f>
        <v>0</v>
      </c>
      <c r="N14854" s="38">
        <f>IF(AND(Colin!$G14854=$B$2,Colin!$H14854=$C$3),Colin!$I14854,)</f>
        <v>0</v>
      </c>
      <c r="O14854" s="38">
        <f>IF(AND(Colin!$G14854=$B$2,Colin!$H14854&lt;=$C$3),Colin!$I14854,)</f>
        <v>0</v>
      </c>
      <c r="P14854" s="38">
        <f>IF(Colin!$G14854&lt;$B$2,Colin!$I14854,0)</f>
        <v>0</v>
      </c>
      <c r="Q14854" s="38">
        <f>IF(Colin!$G14854&lt;$B$1,Colin!$I14854,0)</f>
        <v>0</v>
      </c>
    </row>
    <row r="14855" spans="12:17" x14ac:dyDescent="0.25">
      <c r="L14855" s="38">
        <f>IF(AND(Colin!$G14855=$B$1,Colin!$H14855=$C$3),Colin!$I14855,)</f>
        <v>0</v>
      </c>
      <c r="M14855" s="38">
        <f>IF(AND(Colin!$G14855=$B$1,Colin!$H14855&lt;=$C$3),Colin!$I14855,)</f>
        <v>0</v>
      </c>
      <c r="N14855" s="38">
        <f>IF(AND(Colin!$G14855=$B$2,Colin!$H14855=$C$3),Colin!$I14855,)</f>
        <v>0</v>
      </c>
      <c r="O14855" s="38">
        <f>IF(AND(Colin!$G14855=$B$2,Colin!$H14855&lt;=$C$3),Colin!$I14855,)</f>
        <v>0</v>
      </c>
      <c r="P14855" s="38">
        <f>IF(Colin!$G14855&lt;$B$2,Colin!$I14855,0)</f>
        <v>0</v>
      </c>
      <c r="Q14855" s="38">
        <f>IF(Colin!$G14855&lt;$B$1,Colin!$I14855,0)</f>
        <v>0</v>
      </c>
    </row>
    <row r="14856" spans="12:17" x14ac:dyDescent="0.25">
      <c r="L14856" s="38">
        <f>IF(AND(Colin!$G14856=$B$1,Colin!$H14856=$C$3),Colin!$I14856,)</f>
        <v>0</v>
      </c>
      <c r="M14856" s="38">
        <f>IF(AND(Colin!$G14856=$B$1,Colin!$H14856&lt;=$C$3),Colin!$I14856,)</f>
        <v>0</v>
      </c>
      <c r="N14856" s="38">
        <f>IF(AND(Colin!$G14856=$B$2,Colin!$H14856=$C$3),Colin!$I14856,)</f>
        <v>0</v>
      </c>
      <c r="O14856" s="38">
        <f>IF(AND(Colin!$G14856=$B$2,Colin!$H14856&lt;=$C$3),Colin!$I14856,)</f>
        <v>0</v>
      </c>
      <c r="P14856" s="38">
        <f>IF(Colin!$G14856&lt;$B$2,Colin!$I14856,0)</f>
        <v>0</v>
      </c>
      <c r="Q14856" s="38">
        <f>IF(Colin!$G14856&lt;$B$1,Colin!$I14856,0)</f>
        <v>0</v>
      </c>
    </row>
    <row r="14857" spans="12:17" x14ac:dyDescent="0.25">
      <c r="L14857" s="38">
        <f>IF(AND(Colin!$G14857=$B$1,Colin!$H14857=$C$3),Colin!$I14857,)</f>
        <v>0</v>
      </c>
      <c r="M14857" s="38">
        <f>IF(AND(Colin!$G14857=$B$1,Colin!$H14857&lt;=$C$3),Colin!$I14857,)</f>
        <v>0</v>
      </c>
      <c r="N14857" s="38">
        <f>IF(AND(Colin!$G14857=$B$2,Colin!$H14857=$C$3),Colin!$I14857,)</f>
        <v>0</v>
      </c>
      <c r="O14857" s="38">
        <f>IF(AND(Colin!$G14857=$B$2,Colin!$H14857&lt;=$C$3),Colin!$I14857,)</f>
        <v>0</v>
      </c>
      <c r="P14857" s="38">
        <f>IF(Colin!$G14857&lt;$B$2,Colin!$I14857,0)</f>
        <v>0</v>
      </c>
      <c r="Q14857" s="38">
        <f>IF(Colin!$G14857&lt;$B$1,Colin!$I14857,0)</f>
        <v>0</v>
      </c>
    </row>
    <row r="14858" spans="12:17" x14ac:dyDescent="0.25">
      <c r="L14858" s="38">
        <f>IF(AND(Colin!$G14858=$B$1,Colin!$H14858=$C$3),Colin!$I14858,)</f>
        <v>0</v>
      </c>
      <c r="M14858" s="38">
        <f>IF(AND(Colin!$G14858=$B$1,Colin!$H14858&lt;=$C$3),Colin!$I14858,)</f>
        <v>0</v>
      </c>
      <c r="N14858" s="38">
        <f>IF(AND(Colin!$G14858=$B$2,Colin!$H14858=$C$3),Colin!$I14858,)</f>
        <v>0</v>
      </c>
      <c r="O14858" s="38">
        <f>IF(AND(Colin!$G14858=$B$2,Colin!$H14858&lt;=$C$3),Colin!$I14858,)</f>
        <v>0</v>
      </c>
      <c r="P14858" s="38">
        <f>IF(Colin!$G14858&lt;$B$2,Colin!$I14858,0)</f>
        <v>0</v>
      </c>
      <c r="Q14858" s="38">
        <f>IF(Colin!$G14858&lt;$B$1,Colin!$I14858,0)</f>
        <v>0</v>
      </c>
    </row>
    <row r="14859" spans="12:17" x14ac:dyDescent="0.25">
      <c r="L14859" s="38">
        <f>IF(AND(Colin!$G14859=$B$1,Colin!$H14859=$C$3),Colin!$I14859,)</f>
        <v>0</v>
      </c>
      <c r="M14859" s="38">
        <f>IF(AND(Colin!$G14859=$B$1,Colin!$H14859&lt;=$C$3),Colin!$I14859,)</f>
        <v>0</v>
      </c>
      <c r="N14859" s="38">
        <f>IF(AND(Colin!$G14859=$B$2,Colin!$H14859=$C$3),Colin!$I14859,)</f>
        <v>0</v>
      </c>
      <c r="O14859" s="38">
        <f>IF(AND(Colin!$G14859=$B$2,Colin!$H14859&lt;=$C$3),Colin!$I14859,)</f>
        <v>0</v>
      </c>
      <c r="P14859" s="38">
        <f>IF(Colin!$G14859&lt;$B$2,Colin!$I14859,0)</f>
        <v>0</v>
      </c>
      <c r="Q14859" s="38">
        <f>IF(Colin!$G14859&lt;$B$1,Colin!$I14859,0)</f>
        <v>0</v>
      </c>
    </row>
    <row r="14860" spans="12:17" x14ac:dyDescent="0.25">
      <c r="L14860" s="38">
        <f>IF(AND(Colin!$G14860=$B$1,Colin!$H14860=$C$3),Colin!$I14860,)</f>
        <v>0</v>
      </c>
      <c r="M14860" s="38">
        <f>IF(AND(Colin!$G14860=$B$1,Colin!$H14860&lt;=$C$3),Colin!$I14860,)</f>
        <v>0</v>
      </c>
      <c r="N14860" s="38">
        <f>IF(AND(Colin!$G14860=$B$2,Colin!$H14860=$C$3),Colin!$I14860,)</f>
        <v>0</v>
      </c>
      <c r="O14860" s="38">
        <f>IF(AND(Colin!$G14860=$B$2,Colin!$H14860&lt;=$C$3),Colin!$I14860,)</f>
        <v>0</v>
      </c>
      <c r="P14860" s="38">
        <f>IF(Colin!$G14860&lt;$B$2,Colin!$I14860,0)</f>
        <v>0</v>
      </c>
      <c r="Q14860" s="38">
        <f>IF(Colin!$G14860&lt;$B$1,Colin!$I14860,0)</f>
        <v>0</v>
      </c>
    </row>
    <row r="14861" spans="12:17" x14ac:dyDescent="0.25">
      <c r="L14861" s="38">
        <f>IF(AND(Colin!$G14861=$B$1,Colin!$H14861=$C$3),Colin!$I14861,)</f>
        <v>0</v>
      </c>
      <c r="M14861" s="38">
        <f>IF(AND(Colin!$G14861=$B$1,Colin!$H14861&lt;=$C$3),Colin!$I14861,)</f>
        <v>0</v>
      </c>
      <c r="N14861" s="38">
        <f>IF(AND(Colin!$G14861=$B$2,Colin!$H14861=$C$3),Colin!$I14861,)</f>
        <v>0</v>
      </c>
      <c r="O14861" s="38">
        <f>IF(AND(Colin!$G14861=$B$2,Colin!$H14861&lt;=$C$3),Colin!$I14861,)</f>
        <v>0</v>
      </c>
      <c r="P14861" s="38">
        <f>IF(Colin!$G14861&lt;$B$2,Colin!$I14861,0)</f>
        <v>0</v>
      </c>
      <c r="Q14861" s="38">
        <f>IF(Colin!$G14861&lt;$B$1,Colin!$I14861,0)</f>
        <v>0</v>
      </c>
    </row>
    <row r="14862" spans="12:17" x14ac:dyDescent="0.25">
      <c r="L14862" s="38">
        <f>IF(AND(Colin!$G14862=$B$1,Colin!$H14862=$C$3),Colin!$I14862,)</f>
        <v>0</v>
      </c>
      <c r="M14862" s="38">
        <f>IF(AND(Colin!$G14862=$B$1,Colin!$H14862&lt;=$C$3),Colin!$I14862,)</f>
        <v>0</v>
      </c>
      <c r="N14862" s="38">
        <f>IF(AND(Colin!$G14862=$B$2,Colin!$H14862=$C$3),Colin!$I14862,)</f>
        <v>0</v>
      </c>
      <c r="O14862" s="38">
        <f>IF(AND(Colin!$G14862=$B$2,Colin!$H14862&lt;=$C$3),Colin!$I14862,)</f>
        <v>0</v>
      </c>
      <c r="P14862" s="38">
        <f>IF(Colin!$G14862&lt;$B$2,Colin!$I14862,0)</f>
        <v>0</v>
      </c>
      <c r="Q14862" s="38">
        <f>IF(Colin!$G14862&lt;$B$1,Colin!$I14862,0)</f>
        <v>0</v>
      </c>
    </row>
    <row r="14863" spans="12:17" x14ac:dyDescent="0.25">
      <c r="L14863" s="38">
        <f>IF(AND(Colin!$G14863=$B$1,Colin!$H14863=$C$3),Colin!$I14863,)</f>
        <v>0</v>
      </c>
      <c r="M14863" s="38">
        <f>IF(AND(Colin!$G14863=$B$1,Colin!$H14863&lt;=$C$3),Colin!$I14863,)</f>
        <v>0</v>
      </c>
      <c r="N14863" s="38">
        <f>IF(AND(Colin!$G14863=$B$2,Colin!$H14863=$C$3),Colin!$I14863,)</f>
        <v>0</v>
      </c>
      <c r="O14863" s="38">
        <f>IF(AND(Colin!$G14863=$B$2,Colin!$H14863&lt;=$C$3),Colin!$I14863,)</f>
        <v>0</v>
      </c>
      <c r="P14863" s="38">
        <f>IF(Colin!$G14863&lt;$B$2,Colin!$I14863,0)</f>
        <v>0</v>
      </c>
      <c r="Q14863" s="38">
        <f>IF(Colin!$G14863&lt;$B$1,Colin!$I14863,0)</f>
        <v>0</v>
      </c>
    </row>
    <row r="14864" spans="12:17" x14ac:dyDescent="0.25">
      <c r="L14864" s="38">
        <f>IF(AND(Colin!$G14864=$B$1,Colin!$H14864=$C$3),Colin!$I14864,)</f>
        <v>0</v>
      </c>
      <c r="M14864" s="38">
        <f>IF(AND(Colin!$G14864=$B$1,Colin!$H14864&lt;=$C$3),Colin!$I14864,)</f>
        <v>0</v>
      </c>
      <c r="N14864" s="38">
        <f>IF(AND(Colin!$G14864=$B$2,Colin!$H14864=$C$3),Colin!$I14864,)</f>
        <v>0</v>
      </c>
      <c r="O14864" s="38">
        <f>IF(AND(Colin!$G14864=$B$2,Colin!$H14864&lt;=$C$3),Colin!$I14864,)</f>
        <v>0</v>
      </c>
      <c r="P14864" s="38">
        <f>IF(Colin!$G14864&lt;$B$2,Colin!$I14864,0)</f>
        <v>0</v>
      </c>
      <c r="Q14864" s="38">
        <f>IF(Colin!$G14864&lt;$B$1,Colin!$I14864,0)</f>
        <v>0</v>
      </c>
    </row>
    <row r="14865" spans="12:17" x14ac:dyDescent="0.25">
      <c r="L14865" s="38">
        <f>IF(AND(Colin!$G14865=$B$1,Colin!$H14865=$C$3),Colin!$I14865,)</f>
        <v>0</v>
      </c>
      <c r="M14865" s="38">
        <f>IF(AND(Colin!$G14865=$B$1,Colin!$H14865&lt;=$C$3),Colin!$I14865,)</f>
        <v>0</v>
      </c>
      <c r="N14865" s="38">
        <f>IF(AND(Colin!$G14865=$B$2,Colin!$H14865=$C$3),Colin!$I14865,)</f>
        <v>0</v>
      </c>
      <c r="O14865" s="38">
        <f>IF(AND(Colin!$G14865=$B$2,Colin!$H14865&lt;=$C$3),Colin!$I14865,)</f>
        <v>0</v>
      </c>
      <c r="P14865" s="38">
        <f>IF(Colin!$G14865&lt;$B$2,Colin!$I14865,0)</f>
        <v>0</v>
      </c>
      <c r="Q14865" s="38">
        <f>IF(Colin!$G14865&lt;$B$1,Colin!$I14865,0)</f>
        <v>0</v>
      </c>
    </row>
    <row r="14866" spans="12:17" x14ac:dyDescent="0.25">
      <c r="L14866" s="38">
        <f>IF(AND(Colin!$G14866=$B$1,Colin!$H14866=$C$3),Colin!$I14866,)</f>
        <v>0</v>
      </c>
      <c r="M14866" s="38">
        <f>IF(AND(Colin!$G14866=$B$1,Colin!$H14866&lt;=$C$3),Colin!$I14866,)</f>
        <v>0</v>
      </c>
      <c r="N14866" s="38">
        <f>IF(AND(Colin!$G14866=$B$2,Colin!$H14866=$C$3),Colin!$I14866,)</f>
        <v>0</v>
      </c>
      <c r="O14866" s="38">
        <f>IF(AND(Colin!$G14866=$B$2,Colin!$H14866&lt;=$C$3),Colin!$I14866,)</f>
        <v>0</v>
      </c>
      <c r="P14866" s="38">
        <f>IF(Colin!$G14866&lt;$B$2,Colin!$I14866,0)</f>
        <v>0</v>
      </c>
      <c r="Q14866" s="38">
        <f>IF(Colin!$G14866&lt;$B$1,Colin!$I14866,0)</f>
        <v>0</v>
      </c>
    </row>
    <row r="14867" spans="12:17" x14ac:dyDescent="0.25">
      <c r="L14867" s="38">
        <f>IF(AND(Colin!$G14867=$B$1,Colin!$H14867=$C$3),Colin!$I14867,)</f>
        <v>0</v>
      </c>
      <c r="M14867" s="38">
        <f>IF(AND(Colin!$G14867=$B$1,Colin!$H14867&lt;=$C$3),Colin!$I14867,)</f>
        <v>0</v>
      </c>
      <c r="N14867" s="38">
        <f>IF(AND(Colin!$G14867=$B$2,Colin!$H14867=$C$3),Colin!$I14867,)</f>
        <v>0</v>
      </c>
      <c r="O14867" s="38">
        <f>IF(AND(Colin!$G14867=$B$2,Colin!$H14867&lt;=$C$3),Colin!$I14867,)</f>
        <v>0</v>
      </c>
      <c r="P14867" s="38">
        <f>IF(Colin!$G14867&lt;$B$2,Colin!$I14867,0)</f>
        <v>0</v>
      </c>
      <c r="Q14867" s="38">
        <f>IF(Colin!$G14867&lt;$B$1,Colin!$I14867,0)</f>
        <v>0</v>
      </c>
    </row>
    <row r="14868" spans="12:17" x14ac:dyDescent="0.25">
      <c r="L14868" s="38">
        <f>IF(AND(Colin!$G14868=$B$1,Colin!$H14868=$C$3),Colin!$I14868,)</f>
        <v>0</v>
      </c>
      <c r="M14868" s="38">
        <f>IF(AND(Colin!$G14868=$B$1,Colin!$H14868&lt;=$C$3),Colin!$I14868,)</f>
        <v>0</v>
      </c>
      <c r="N14868" s="38">
        <f>IF(AND(Colin!$G14868=$B$2,Colin!$H14868=$C$3),Colin!$I14868,)</f>
        <v>0</v>
      </c>
      <c r="O14868" s="38">
        <f>IF(AND(Colin!$G14868=$B$2,Colin!$H14868&lt;=$C$3),Colin!$I14868,)</f>
        <v>0</v>
      </c>
      <c r="P14868" s="38">
        <f>IF(Colin!$G14868&lt;$B$2,Colin!$I14868,0)</f>
        <v>0</v>
      </c>
      <c r="Q14868" s="38">
        <f>IF(Colin!$G14868&lt;$B$1,Colin!$I14868,0)</f>
        <v>0</v>
      </c>
    </row>
    <row r="14869" spans="12:17" x14ac:dyDescent="0.25">
      <c r="L14869" s="38">
        <f>IF(AND(Colin!$G14869=$B$1,Colin!$H14869=$C$3),Colin!$I14869,)</f>
        <v>0</v>
      </c>
      <c r="M14869" s="38">
        <f>IF(AND(Colin!$G14869=$B$1,Colin!$H14869&lt;=$C$3),Colin!$I14869,)</f>
        <v>0</v>
      </c>
      <c r="N14869" s="38">
        <f>IF(AND(Colin!$G14869=$B$2,Colin!$H14869=$C$3),Colin!$I14869,)</f>
        <v>0</v>
      </c>
      <c r="O14869" s="38">
        <f>IF(AND(Colin!$G14869=$B$2,Colin!$H14869&lt;=$C$3),Colin!$I14869,)</f>
        <v>0</v>
      </c>
      <c r="P14869" s="38">
        <f>IF(Colin!$G14869&lt;$B$2,Colin!$I14869,0)</f>
        <v>0</v>
      </c>
      <c r="Q14869" s="38">
        <f>IF(Colin!$G14869&lt;$B$1,Colin!$I14869,0)</f>
        <v>0</v>
      </c>
    </row>
    <row r="14870" spans="12:17" x14ac:dyDescent="0.25">
      <c r="L14870" s="38">
        <f>IF(AND(Colin!$G14870=$B$1,Colin!$H14870=$C$3),Colin!$I14870,)</f>
        <v>0</v>
      </c>
      <c r="M14870" s="38">
        <f>IF(AND(Colin!$G14870=$B$1,Colin!$H14870&lt;=$C$3),Colin!$I14870,)</f>
        <v>0</v>
      </c>
      <c r="N14870" s="38">
        <f>IF(AND(Colin!$G14870=$B$2,Colin!$H14870=$C$3),Colin!$I14870,)</f>
        <v>0</v>
      </c>
      <c r="O14870" s="38">
        <f>IF(AND(Colin!$G14870=$B$2,Colin!$H14870&lt;=$C$3),Colin!$I14870,)</f>
        <v>0</v>
      </c>
      <c r="P14870" s="38">
        <f>IF(Colin!$G14870&lt;$B$2,Colin!$I14870,0)</f>
        <v>0</v>
      </c>
      <c r="Q14870" s="38">
        <f>IF(Colin!$G14870&lt;$B$1,Colin!$I14870,0)</f>
        <v>0</v>
      </c>
    </row>
    <row r="14871" spans="12:17" x14ac:dyDescent="0.25">
      <c r="L14871" s="38">
        <f>IF(AND(Colin!$G14871=$B$1,Colin!$H14871=$C$3),Colin!$I14871,)</f>
        <v>0</v>
      </c>
      <c r="M14871" s="38">
        <f>IF(AND(Colin!$G14871=$B$1,Colin!$H14871&lt;=$C$3),Colin!$I14871,)</f>
        <v>0</v>
      </c>
      <c r="N14871" s="38">
        <f>IF(AND(Colin!$G14871=$B$2,Colin!$H14871=$C$3),Colin!$I14871,)</f>
        <v>0</v>
      </c>
      <c r="O14871" s="38">
        <f>IF(AND(Colin!$G14871=$B$2,Colin!$H14871&lt;=$C$3),Colin!$I14871,)</f>
        <v>0</v>
      </c>
      <c r="P14871" s="38">
        <f>IF(Colin!$G14871&lt;$B$2,Colin!$I14871,0)</f>
        <v>0</v>
      </c>
      <c r="Q14871" s="38">
        <f>IF(Colin!$G14871&lt;$B$1,Colin!$I14871,0)</f>
        <v>0</v>
      </c>
    </row>
    <row r="14872" spans="12:17" x14ac:dyDescent="0.25">
      <c r="L14872" s="38">
        <f>IF(AND(Colin!$G14872=$B$1,Colin!$H14872=$C$3),Colin!$I14872,)</f>
        <v>0</v>
      </c>
      <c r="M14872" s="38">
        <f>IF(AND(Colin!$G14872=$B$1,Colin!$H14872&lt;=$C$3),Colin!$I14872,)</f>
        <v>0</v>
      </c>
      <c r="N14872" s="38">
        <f>IF(AND(Colin!$G14872=$B$2,Colin!$H14872=$C$3),Colin!$I14872,)</f>
        <v>0</v>
      </c>
      <c r="O14872" s="38">
        <f>IF(AND(Colin!$G14872=$B$2,Colin!$H14872&lt;=$C$3),Colin!$I14872,)</f>
        <v>0</v>
      </c>
      <c r="P14872" s="38">
        <f>IF(Colin!$G14872&lt;$B$2,Colin!$I14872,0)</f>
        <v>0</v>
      </c>
      <c r="Q14872" s="38">
        <f>IF(Colin!$G14872&lt;$B$1,Colin!$I14872,0)</f>
        <v>0</v>
      </c>
    </row>
    <row r="14873" spans="12:17" x14ac:dyDescent="0.25">
      <c r="L14873" s="38">
        <f>IF(AND(Colin!$G14873=$B$1,Colin!$H14873=$C$3),Colin!$I14873,)</f>
        <v>0</v>
      </c>
      <c r="M14873" s="38">
        <f>IF(AND(Colin!$G14873=$B$1,Colin!$H14873&lt;=$C$3),Colin!$I14873,)</f>
        <v>0</v>
      </c>
      <c r="N14873" s="38">
        <f>IF(AND(Colin!$G14873=$B$2,Colin!$H14873=$C$3),Colin!$I14873,)</f>
        <v>0</v>
      </c>
      <c r="O14873" s="38">
        <f>IF(AND(Colin!$G14873=$B$2,Colin!$H14873&lt;=$C$3),Colin!$I14873,)</f>
        <v>0</v>
      </c>
      <c r="P14873" s="38">
        <f>IF(Colin!$G14873&lt;$B$2,Colin!$I14873,0)</f>
        <v>0</v>
      </c>
      <c r="Q14873" s="38">
        <f>IF(Colin!$G14873&lt;$B$1,Colin!$I14873,0)</f>
        <v>0</v>
      </c>
    </row>
    <row r="14874" spans="12:17" x14ac:dyDescent="0.25">
      <c r="L14874" s="38">
        <f>IF(AND(Colin!$G14874=$B$1,Colin!$H14874=$C$3),Colin!$I14874,)</f>
        <v>0</v>
      </c>
      <c r="M14874" s="38">
        <f>IF(AND(Colin!$G14874=$B$1,Colin!$H14874&lt;=$C$3),Colin!$I14874,)</f>
        <v>0</v>
      </c>
      <c r="N14874" s="38">
        <f>IF(AND(Colin!$G14874=$B$2,Colin!$H14874=$C$3),Colin!$I14874,)</f>
        <v>0</v>
      </c>
      <c r="O14874" s="38">
        <f>IF(AND(Colin!$G14874=$B$2,Colin!$H14874&lt;=$C$3),Colin!$I14874,)</f>
        <v>0</v>
      </c>
      <c r="P14874" s="38">
        <f>IF(Colin!$G14874&lt;$B$2,Colin!$I14874,0)</f>
        <v>0</v>
      </c>
      <c r="Q14874" s="38">
        <f>IF(Colin!$G14874&lt;$B$1,Colin!$I14874,0)</f>
        <v>0</v>
      </c>
    </row>
    <row r="14875" spans="12:17" x14ac:dyDescent="0.25">
      <c r="L14875" s="38">
        <f>IF(AND(Colin!$G14875=$B$1,Colin!$H14875=$C$3),Colin!$I14875,)</f>
        <v>0</v>
      </c>
      <c r="M14875" s="38">
        <f>IF(AND(Colin!$G14875=$B$1,Colin!$H14875&lt;=$C$3),Colin!$I14875,)</f>
        <v>0</v>
      </c>
      <c r="N14875" s="38">
        <f>IF(AND(Colin!$G14875=$B$2,Colin!$H14875=$C$3),Colin!$I14875,)</f>
        <v>0</v>
      </c>
      <c r="O14875" s="38">
        <f>IF(AND(Colin!$G14875=$B$2,Colin!$H14875&lt;=$C$3),Colin!$I14875,)</f>
        <v>0</v>
      </c>
      <c r="P14875" s="38">
        <f>IF(Colin!$G14875&lt;$B$2,Colin!$I14875,0)</f>
        <v>0</v>
      </c>
      <c r="Q14875" s="38">
        <f>IF(Colin!$G14875&lt;$B$1,Colin!$I14875,0)</f>
        <v>0</v>
      </c>
    </row>
    <row r="14876" spans="12:17" x14ac:dyDescent="0.25">
      <c r="L14876" s="38">
        <f>IF(AND(Colin!$G14876=$B$1,Colin!$H14876=$C$3),Colin!$I14876,)</f>
        <v>0</v>
      </c>
      <c r="M14876" s="38">
        <f>IF(AND(Colin!$G14876=$B$1,Colin!$H14876&lt;=$C$3),Colin!$I14876,)</f>
        <v>0</v>
      </c>
      <c r="N14876" s="38">
        <f>IF(AND(Colin!$G14876=$B$2,Colin!$H14876=$C$3),Colin!$I14876,)</f>
        <v>0</v>
      </c>
      <c r="O14876" s="38">
        <f>IF(AND(Colin!$G14876=$B$2,Colin!$H14876&lt;=$C$3),Colin!$I14876,)</f>
        <v>0</v>
      </c>
      <c r="P14876" s="38">
        <f>IF(Colin!$G14876&lt;$B$2,Colin!$I14876,0)</f>
        <v>0</v>
      </c>
      <c r="Q14876" s="38">
        <f>IF(Colin!$G14876&lt;$B$1,Colin!$I14876,0)</f>
        <v>0</v>
      </c>
    </row>
    <row r="14877" spans="12:17" x14ac:dyDescent="0.25">
      <c r="L14877" s="38">
        <f>IF(AND(Colin!$G14877=$B$1,Colin!$H14877=$C$3),Colin!$I14877,)</f>
        <v>0</v>
      </c>
      <c r="M14877" s="38">
        <f>IF(AND(Colin!$G14877=$B$1,Colin!$H14877&lt;=$C$3),Colin!$I14877,)</f>
        <v>0</v>
      </c>
      <c r="N14877" s="38">
        <f>IF(AND(Colin!$G14877=$B$2,Colin!$H14877=$C$3),Colin!$I14877,)</f>
        <v>0</v>
      </c>
      <c r="O14877" s="38">
        <f>IF(AND(Colin!$G14877=$B$2,Colin!$H14877&lt;=$C$3),Colin!$I14877,)</f>
        <v>0</v>
      </c>
      <c r="P14877" s="38">
        <f>IF(Colin!$G14877&lt;$B$2,Colin!$I14877,0)</f>
        <v>0</v>
      </c>
      <c r="Q14877" s="38">
        <f>IF(Colin!$G14877&lt;$B$1,Colin!$I14877,0)</f>
        <v>0</v>
      </c>
    </row>
    <row r="14878" spans="12:17" x14ac:dyDescent="0.25">
      <c r="L14878" s="38">
        <f>IF(AND(Colin!$G14878=$B$1,Colin!$H14878=$C$3),Colin!$I14878,)</f>
        <v>0</v>
      </c>
      <c r="M14878" s="38">
        <f>IF(AND(Colin!$G14878=$B$1,Colin!$H14878&lt;=$C$3),Colin!$I14878,)</f>
        <v>0</v>
      </c>
      <c r="N14878" s="38">
        <f>IF(AND(Colin!$G14878=$B$2,Colin!$H14878=$C$3),Colin!$I14878,)</f>
        <v>0</v>
      </c>
      <c r="O14878" s="38">
        <f>IF(AND(Colin!$G14878=$B$2,Colin!$H14878&lt;=$C$3),Colin!$I14878,)</f>
        <v>0</v>
      </c>
      <c r="P14878" s="38">
        <f>IF(Colin!$G14878&lt;$B$2,Colin!$I14878,0)</f>
        <v>0</v>
      </c>
      <c r="Q14878" s="38">
        <f>IF(Colin!$G14878&lt;$B$1,Colin!$I14878,0)</f>
        <v>0</v>
      </c>
    </row>
    <row r="14879" spans="12:17" x14ac:dyDescent="0.25">
      <c r="L14879" s="38">
        <f>IF(AND(Colin!$G14879=$B$1,Colin!$H14879=$C$3),Colin!$I14879,)</f>
        <v>0</v>
      </c>
      <c r="M14879" s="38">
        <f>IF(AND(Colin!$G14879=$B$1,Colin!$H14879&lt;=$C$3),Colin!$I14879,)</f>
        <v>0</v>
      </c>
      <c r="N14879" s="38">
        <f>IF(AND(Colin!$G14879=$B$2,Colin!$H14879=$C$3),Colin!$I14879,)</f>
        <v>0</v>
      </c>
      <c r="O14879" s="38">
        <f>IF(AND(Colin!$G14879=$B$2,Colin!$H14879&lt;=$C$3),Colin!$I14879,)</f>
        <v>0</v>
      </c>
      <c r="P14879" s="38">
        <f>IF(Colin!$G14879&lt;$B$2,Colin!$I14879,0)</f>
        <v>0</v>
      </c>
      <c r="Q14879" s="38">
        <f>IF(Colin!$G14879&lt;$B$1,Colin!$I14879,0)</f>
        <v>0</v>
      </c>
    </row>
    <row r="14880" spans="12:17" x14ac:dyDescent="0.25">
      <c r="L14880" s="38">
        <f>IF(AND(Colin!$G14880=$B$1,Colin!$H14880=$C$3),Colin!$I14880,)</f>
        <v>0</v>
      </c>
      <c r="M14880" s="38">
        <f>IF(AND(Colin!$G14880=$B$1,Colin!$H14880&lt;=$C$3),Colin!$I14880,)</f>
        <v>0</v>
      </c>
      <c r="N14880" s="38">
        <f>IF(AND(Colin!$G14880=$B$2,Colin!$H14880=$C$3),Colin!$I14880,)</f>
        <v>0</v>
      </c>
      <c r="O14880" s="38">
        <f>IF(AND(Colin!$G14880=$B$2,Colin!$H14880&lt;=$C$3),Colin!$I14880,)</f>
        <v>0</v>
      </c>
      <c r="P14880" s="38">
        <f>IF(Colin!$G14880&lt;$B$2,Colin!$I14880,0)</f>
        <v>0</v>
      </c>
      <c r="Q14880" s="38">
        <f>IF(Colin!$G14880&lt;$B$1,Colin!$I14880,0)</f>
        <v>0</v>
      </c>
    </row>
    <row r="14881" spans="12:17" x14ac:dyDescent="0.25">
      <c r="L14881" s="38">
        <f>IF(AND(Colin!$G14881=$B$1,Colin!$H14881=$C$3),Colin!$I14881,)</f>
        <v>0</v>
      </c>
      <c r="M14881" s="38">
        <f>IF(AND(Colin!$G14881=$B$1,Colin!$H14881&lt;=$C$3),Colin!$I14881,)</f>
        <v>0</v>
      </c>
      <c r="N14881" s="38">
        <f>IF(AND(Colin!$G14881=$B$2,Colin!$H14881=$C$3),Colin!$I14881,)</f>
        <v>0</v>
      </c>
      <c r="O14881" s="38">
        <f>IF(AND(Colin!$G14881=$B$2,Colin!$H14881&lt;=$C$3),Colin!$I14881,)</f>
        <v>0</v>
      </c>
      <c r="P14881" s="38">
        <f>IF(Colin!$G14881&lt;$B$2,Colin!$I14881,0)</f>
        <v>0</v>
      </c>
      <c r="Q14881" s="38">
        <f>IF(Colin!$G14881&lt;$B$1,Colin!$I14881,0)</f>
        <v>0</v>
      </c>
    </row>
    <row r="14882" spans="12:17" x14ac:dyDescent="0.25">
      <c r="L14882" s="38">
        <f>IF(AND(Colin!$G14882=$B$1,Colin!$H14882=$C$3),Colin!$I14882,)</f>
        <v>0</v>
      </c>
      <c r="M14882" s="38">
        <f>IF(AND(Colin!$G14882=$B$1,Colin!$H14882&lt;=$C$3),Colin!$I14882,)</f>
        <v>0</v>
      </c>
      <c r="N14882" s="38">
        <f>IF(AND(Colin!$G14882=$B$2,Colin!$H14882=$C$3),Colin!$I14882,)</f>
        <v>0</v>
      </c>
      <c r="O14882" s="38">
        <f>IF(AND(Colin!$G14882=$B$2,Colin!$H14882&lt;=$C$3),Colin!$I14882,)</f>
        <v>0</v>
      </c>
      <c r="P14882" s="38">
        <f>IF(Colin!$G14882&lt;$B$2,Colin!$I14882,0)</f>
        <v>0</v>
      </c>
      <c r="Q14882" s="38">
        <f>IF(Colin!$G14882&lt;$B$1,Colin!$I14882,0)</f>
        <v>0</v>
      </c>
    </row>
    <row r="14883" spans="12:17" x14ac:dyDescent="0.25">
      <c r="L14883" s="38">
        <f>IF(AND(Colin!$G14883=$B$1,Colin!$H14883=$C$3),Colin!$I14883,)</f>
        <v>0</v>
      </c>
      <c r="M14883" s="38">
        <f>IF(AND(Colin!$G14883=$B$1,Colin!$H14883&lt;=$C$3),Colin!$I14883,)</f>
        <v>0</v>
      </c>
      <c r="N14883" s="38">
        <f>IF(AND(Colin!$G14883=$B$2,Colin!$H14883=$C$3),Colin!$I14883,)</f>
        <v>0</v>
      </c>
      <c r="O14883" s="38">
        <f>IF(AND(Colin!$G14883=$B$2,Colin!$H14883&lt;=$C$3),Colin!$I14883,)</f>
        <v>0</v>
      </c>
      <c r="P14883" s="38">
        <f>IF(Colin!$G14883&lt;$B$2,Colin!$I14883,0)</f>
        <v>0</v>
      </c>
      <c r="Q14883" s="38">
        <f>IF(Colin!$G14883&lt;$B$1,Colin!$I14883,0)</f>
        <v>0</v>
      </c>
    </row>
    <row r="14884" spans="12:17" x14ac:dyDescent="0.25">
      <c r="L14884" s="38">
        <f>IF(AND(Colin!$G14884=$B$1,Colin!$H14884=$C$3),Colin!$I14884,)</f>
        <v>0</v>
      </c>
      <c r="M14884" s="38">
        <f>IF(AND(Colin!$G14884=$B$1,Colin!$H14884&lt;=$C$3),Colin!$I14884,)</f>
        <v>0</v>
      </c>
      <c r="N14884" s="38">
        <f>IF(AND(Colin!$G14884=$B$2,Colin!$H14884=$C$3),Colin!$I14884,)</f>
        <v>0</v>
      </c>
      <c r="O14884" s="38">
        <f>IF(AND(Colin!$G14884=$B$2,Colin!$H14884&lt;=$C$3),Colin!$I14884,)</f>
        <v>0</v>
      </c>
      <c r="P14884" s="38">
        <f>IF(Colin!$G14884&lt;$B$2,Colin!$I14884,0)</f>
        <v>0</v>
      </c>
      <c r="Q14884" s="38">
        <f>IF(Colin!$G14884&lt;$B$1,Colin!$I14884,0)</f>
        <v>0</v>
      </c>
    </row>
    <row r="14885" spans="12:17" x14ac:dyDescent="0.25">
      <c r="L14885" s="38">
        <f>IF(AND(Colin!$G14885=$B$1,Colin!$H14885=$C$3),Colin!$I14885,)</f>
        <v>0</v>
      </c>
      <c r="M14885" s="38">
        <f>IF(AND(Colin!$G14885=$B$1,Colin!$H14885&lt;=$C$3),Colin!$I14885,)</f>
        <v>0</v>
      </c>
      <c r="N14885" s="38">
        <f>IF(AND(Colin!$G14885=$B$2,Colin!$H14885=$C$3),Colin!$I14885,)</f>
        <v>0</v>
      </c>
      <c r="O14885" s="38">
        <f>IF(AND(Colin!$G14885=$B$2,Colin!$H14885&lt;=$C$3),Colin!$I14885,)</f>
        <v>0</v>
      </c>
      <c r="P14885" s="38">
        <f>IF(Colin!$G14885&lt;$B$2,Colin!$I14885,0)</f>
        <v>0</v>
      </c>
      <c r="Q14885" s="38">
        <f>IF(Colin!$G14885&lt;$B$1,Colin!$I14885,0)</f>
        <v>0</v>
      </c>
    </row>
    <row r="14886" spans="12:17" x14ac:dyDescent="0.25">
      <c r="L14886" s="38">
        <f>IF(AND(Colin!$G14886=$B$1,Colin!$H14886=$C$3),Colin!$I14886,)</f>
        <v>0</v>
      </c>
      <c r="M14886" s="38">
        <f>IF(AND(Colin!$G14886=$B$1,Colin!$H14886&lt;=$C$3),Colin!$I14886,)</f>
        <v>0</v>
      </c>
      <c r="N14886" s="38">
        <f>IF(AND(Colin!$G14886=$B$2,Colin!$H14886=$C$3),Colin!$I14886,)</f>
        <v>0</v>
      </c>
      <c r="O14886" s="38">
        <f>IF(AND(Colin!$G14886=$B$2,Colin!$H14886&lt;=$C$3),Colin!$I14886,)</f>
        <v>0</v>
      </c>
      <c r="P14886" s="38">
        <f>IF(Colin!$G14886&lt;$B$2,Colin!$I14886,0)</f>
        <v>0</v>
      </c>
      <c r="Q14886" s="38">
        <f>IF(Colin!$G14886&lt;$B$1,Colin!$I14886,0)</f>
        <v>0</v>
      </c>
    </row>
    <row r="14887" spans="12:17" x14ac:dyDescent="0.25">
      <c r="L14887" s="38">
        <f>IF(AND(Colin!$G14887=$B$1,Colin!$H14887=$C$3),Colin!$I14887,)</f>
        <v>0</v>
      </c>
      <c r="M14887" s="38">
        <f>IF(AND(Colin!$G14887=$B$1,Colin!$H14887&lt;=$C$3),Colin!$I14887,)</f>
        <v>0</v>
      </c>
      <c r="N14887" s="38">
        <f>IF(AND(Colin!$G14887=$B$2,Colin!$H14887=$C$3),Colin!$I14887,)</f>
        <v>0</v>
      </c>
      <c r="O14887" s="38">
        <f>IF(AND(Colin!$G14887=$B$2,Colin!$H14887&lt;=$C$3),Colin!$I14887,)</f>
        <v>0</v>
      </c>
      <c r="P14887" s="38">
        <f>IF(Colin!$G14887&lt;$B$2,Colin!$I14887,0)</f>
        <v>0</v>
      </c>
      <c r="Q14887" s="38">
        <f>IF(Colin!$G14887&lt;$B$1,Colin!$I14887,0)</f>
        <v>0</v>
      </c>
    </row>
    <row r="14888" spans="12:17" x14ac:dyDescent="0.25">
      <c r="L14888" s="38">
        <f>IF(AND(Colin!$G14888=$B$1,Colin!$H14888=$C$3),Colin!$I14888,)</f>
        <v>0</v>
      </c>
      <c r="M14888" s="38">
        <f>IF(AND(Colin!$G14888=$B$1,Colin!$H14888&lt;=$C$3),Colin!$I14888,)</f>
        <v>0</v>
      </c>
      <c r="N14888" s="38">
        <f>IF(AND(Colin!$G14888=$B$2,Colin!$H14888=$C$3),Colin!$I14888,)</f>
        <v>0</v>
      </c>
      <c r="O14888" s="38">
        <f>IF(AND(Colin!$G14888=$B$2,Colin!$H14888&lt;=$C$3),Colin!$I14888,)</f>
        <v>0</v>
      </c>
      <c r="P14888" s="38">
        <f>IF(Colin!$G14888&lt;$B$2,Colin!$I14888,0)</f>
        <v>0</v>
      </c>
      <c r="Q14888" s="38">
        <f>IF(Colin!$G14888&lt;$B$1,Colin!$I14888,0)</f>
        <v>0</v>
      </c>
    </row>
    <row r="14889" spans="12:17" x14ac:dyDescent="0.25">
      <c r="L14889" s="38">
        <f>IF(AND(Colin!$G14889=$B$1,Colin!$H14889=$C$3),Colin!$I14889,)</f>
        <v>0</v>
      </c>
      <c r="M14889" s="38">
        <f>IF(AND(Colin!$G14889=$B$1,Colin!$H14889&lt;=$C$3),Colin!$I14889,)</f>
        <v>0</v>
      </c>
      <c r="N14889" s="38">
        <f>IF(AND(Colin!$G14889=$B$2,Colin!$H14889=$C$3),Colin!$I14889,)</f>
        <v>0</v>
      </c>
      <c r="O14889" s="38">
        <f>IF(AND(Colin!$G14889=$B$2,Colin!$H14889&lt;=$C$3),Colin!$I14889,)</f>
        <v>0</v>
      </c>
      <c r="P14889" s="38">
        <f>IF(Colin!$G14889&lt;$B$2,Colin!$I14889,0)</f>
        <v>0</v>
      </c>
      <c r="Q14889" s="38">
        <f>IF(Colin!$G14889&lt;$B$1,Colin!$I14889,0)</f>
        <v>0</v>
      </c>
    </row>
    <row r="14890" spans="12:17" x14ac:dyDescent="0.25">
      <c r="L14890" s="38">
        <f>IF(AND(Colin!$G14890=$B$1,Colin!$H14890=$C$3),Colin!$I14890,)</f>
        <v>0</v>
      </c>
      <c r="M14890" s="38">
        <f>IF(AND(Colin!$G14890=$B$1,Colin!$H14890&lt;=$C$3),Colin!$I14890,)</f>
        <v>0</v>
      </c>
      <c r="N14890" s="38">
        <f>IF(AND(Colin!$G14890=$B$2,Colin!$H14890=$C$3),Colin!$I14890,)</f>
        <v>0</v>
      </c>
      <c r="O14890" s="38">
        <f>IF(AND(Colin!$G14890=$B$2,Colin!$H14890&lt;=$C$3),Colin!$I14890,)</f>
        <v>0</v>
      </c>
      <c r="P14890" s="38">
        <f>IF(Colin!$G14890&lt;$B$2,Colin!$I14890,0)</f>
        <v>0</v>
      </c>
      <c r="Q14890" s="38">
        <f>IF(Colin!$G14890&lt;$B$1,Colin!$I14890,0)</f>
        <v>0</v>
      </c>
    </row>
    <row r="14891" spans="12:17" x14ac:dyDescent="0.25">
      <c r="L14891" s="38">
        <f>IF(AND(Colin!$G14891=$B$1,Colin!$H14891=$C$3),Colin!$I14891,)</f>
        <v>0</v>
      </c>
      <c r="M14891" s="38">
        <f>IF(AND(Colin!$G14891=$B$1,Colin!$H14891&lt;=$C$3),Colin!$I14891,)</f>
        <v>0</v>
      </c>
      <c r="N14891" s="38">
        <f>IF(AND(Colin!$G14891=$B$2,Colin!$H14891=$C$3),Colin!$I14891,)</f>
        <v>0</v>
      </c>
      <c r="O14891" s="38">
        <f>IF(AND(Colin!$G14891=$B$2,Colin!$H14891&lt;=$C$3),Colin!$I14891,)</f>
        <v>0</v>
      </c>
      <c r="P14891" s="38">
        <f>IF(Colin!$G14891&lt;$B$2,Colin!$I14891,0)</f>
        <v>0</v>
      </c>
      <c r="Q14891" s="38">
        <f>IF(Colin!$G14891&lt;$B$1,Colin!$I14891,0)</f>
        <v>0</v>
      </c>
    </row>
    <row r="14892" spans="12:17" x14ac:dyDescent="0.25">
      <c r="L14892" s="38">
        <f>IF(AND(Colin!$G14892=$B$1,Colin!$H14892=$C$3),Colin!$I14892,)</f>
        <v>0</v>
      </c>
      <c r="M14892" s="38">
        <f>IF(AND(Colin!$G14892=$B$1,Colin!$H14892&lt;=$C$3),Colin!$I14892,)</f>
        <v>0</v>
      </c>
      <c r="N14892" s="38">
        <f>IF(AND(Colin!$G14892=$B$2,Colin!$H14892=$C$3),Colin!$I14892,)</f>
        <v>0</v>
      </c>
      <c r="O14892" s="38">
        <f>IF(AND(Colin!$G14892=$B$2,Colin!$H14892&lt;=$C$3),Colin!$I14892,)</f>
        <v>0</v>
      </c>
      <c r="P14892" s="38">
        <f>IF(Colin!$G14892&lt;$B$2,Colin!$I14892,0)</f>
        <v>0</v>
      </c>
      <c r="Q14892" s="38">
        <f>IF(Colin!$G14892&lt;$B$1,Colin!$I14892,0)</f>
        <v>0</v>
      </c>
    </row>
    <row r="14893" spans="12:17" x14ac:dyDescent="0.25">
      <c r="L14893" s="38">
        <f>IF(AND(Colin!$G14893=$B$1,Colin!$H14893=$C$3),Colin!$I14893,)</f>
        <v>0</v>
      </c>
      <c r="M14893" s="38">
        <f>IF(AND(Colin!$G14893=$B$1,Colin!$H14893&lt;=$C$3),Colin!$I14893,)</f>
        <v>0</v>
      </c>
      <c r="N14893" s="38">
        <f>IF(AND(Colin!$G14893=$B$2,Colin!$H14893=$C$3),Colin!$I14893,)</f>
        <v>0</v>
      </c>
      <c r="O14893" s="38">
        <f>IF(AND(Colin!$G14893=$B$2,Colin!$H14893&lt;=$C$3),Colin!$I14893,)</f>
        <v>0</v>
      </c>
      <c r="P14893" s="38">
        <f>IF(Colin!$G14893&lt;$B$2,Colin!$I14893,0)</f>
        <v>0</v>
      </c>
      <c r="Q14893" s="38">
        <f>IF(Colin!$G14893&lt;$B$1,Colin!$I14893,0)</f>
        <v>0</v>
      </c>
    </row>
    <row r="14894" spans="12:17" x14ac:dyDescent="0.25">
      <c r="L14894" s="38">
        <f>IF(AND(Colin!$G14894=$B$1,Colin!$H14894=$C$3),Colin!$I14894,)</f>
        <v>0</v>
      </c>
      <c r="M14894" s="38">
        <f>IF(AND(Colin!$G14894=$B$1,Colin!$H14894&lt;=$C$3),Colin!$I14894,)</f>
        <v>0</v>
      </c>
      <c r="N14894" s="38">
        <f>IF(AND(Colin!$G14894=$B$2,Colin!$H14894=$C$3),Colin!$I14894,)</f>
        <v>0</v>
      </c>
      <c r="O14894" s="38">
        <f>IF(AND(Colin!$G14894=$B$2,Colin!$H14894&lt;=$C$3),Colin!$I14894,)</f>
        <v>0</v>
      </c>
      <c r="P14894" s="38">
        <f>IF(Colin!$G14894&lt;$B$2,Colin!$I14894,0)</f>
        <v>0</v>
      </c>
      <c r="Q14894" s="38">
        <f>IF(Colin!$G14894&lt;$B$1,Colin!$I14894,0)</f>
        <v>0</v>
      </c>
    </row>
    <row r="14895" spans="12:17" x14ac:dyDescent="0.25">
      <c r="L14895" s="38">
        <f>IF(AND(Colin!$G14895=$B$1,Colin!$H14895=$C$3),Colin!$I14895,)</f>
        <v>0</v>
      </c>
      <c r="M14895" s="38">
        <f>IF(AND(Colin!$G14895=$B$1,Colin!$H14895&lt;=$C$3),Colin!$I14895,)</f>
        <v>0</v>
      </c>
      <c r="N14895" s="38">
        <f>IF(AND(Colin!$G14895=$B$2,Colin!$H14895=$C$3),Colin!$I14895,)</f>
        <v>0</v>
      </c>
      <c r="O14895" s="38">
        <f>IF(AND(Colin!$G14895=$B$2,Colin!$H14895&lt;=$C$3),Colin!$I14895,)</f>
        <v>0</v>
      </c>
      <c r="P14895" s="38">
        <f>IF(Colin!$G14895&lt;$B$2,Colin!$I14895,0)</f>
        <v>0</v>
      </c>
      <c r="Q14895" s="38">
        <f>IF(Colin!$G14895&lt;$B$1,Colin!$I14895,0)</f>
        <v>0</v>
      </c>
    </row>
    <row r="14896" spans="12:17" x14ac:dyDescent="0.25">
      <c r="L14896" s="38">
        <f>IF(AND(Colin!$G14896=$B$1,Colin!$H14896=$C$3),Colin!$I14896,)</f>
        <v>0</v>
      </c>
      <c r="M14896" s="38">
        <f>IF(AND(Colin!$G14896=$B$1,Colin!$H14896&lt;=$C$3),Colin!$I14896,)</f>
        <v>0</v>
      </c>
      <c r="N14896" s="38">
        <f>IF(AND(Colin!$G14896=$B$2,Colin!$H14896=$C$3),Colin!$I14896,)</f>
        <v>0</v>
      </c>
      <c r="O14896" s="38">
        <f>IF(AND(Colin!$G14896=$B$2,Colin!$H14896&lt;=$C$3),Colin!$I14896,)</f>
        <v>0</v>
      </c>
      <c r="P14896" s="38">
        <f>IF(Colin!$G14896&lt;$B$2,Colin!$I14896,0)</f>
        <v>0</v>
      </c>
      <c r="Q14896" s="38">
        <f>IF(Colin!$G14896&lt;$B$1,Colin!$I14896,0)</f>
        <v>0</v>
      </c>
    </row>
    <row r="14897" spans="12:17" x14ac:dyDescent="0.25">
      <c r="L14897" s="38">
        <f>IF(AND(Colin!$G14897=$B$1,Colin!$H14897=$C$3),Colin!$I14897,)</f>
        <v>0</v>
      </c>
      <c r="M14897" s="38">
        <f>IF(AND(Colin!$G14897=$B$1,Colin!$H14897&lt;=$C$3),Colin!$I14897,)</f>
        <v>0</v>
      </c>
      <c r="N14897" s="38">
        <f>IF(AND(Colin!$G14897=$B$2,Colin!$H14897=$C$3),Colin!$I14897,)</f>
        <v>0</v>
      </c>
      <c r="O14897" s="38">
        <f>IF(AND(Colin!$G14897=$B$2,Colin!$H14897&lt;=$C$3),Colin!$I14897,)</f>
        <v>0</v>
      </c>
      <c r="P14897" s="38">
        <f>IF(Colin!$G14897&lt;$B$2,Colin!$I14897,0)</f>
        <v>0</v>
      </c>
      <c r="Q14897" s="38">
        <f>IF(Colin!$G14897&lt;$B$1,Colin!$I14897,0)</f>
        <v>0</v>
      </c>
    </row>
    <row r="14898" spans="12:17" x14ac:dyDescent="0.25">
      <c r="L14898" s="38">
        <f>IF(AND(Colin!$G14898=$B$1,Colin!$H14898=$C$3),Colin!$I14898,)</f>
        <v>0</v>
      </c>
      <c r="M14898" s="38">
        <f>IF(AND(Colin!$G14898=$B$1,Colin!$H14898&lt;=$C$3),Colin!$I14898,)</f>
        <v>0</v>
      </c>
      <c r="N14898" s="38">
        <f>IF(AND(Colin!$G14898=$B$2,Colin!$H14898=$C$3),Colin!$I14898,)</f>
        <v>0</v>
      </c>
      <c r="O14898" s="38">
        <f>IF(AND(Colin!$G14898=$B$2,Colin!$H14898&lt;=$C$3),Colin!$I14898,)</f>
        <v>0</v>
      </c>
      <c r="P14898" s="38">
        <f>IF(Colin!$G14898&lt;$B$2,Colin!$I14898,0)</f>
        <v>0</v>
      </c>
      <c r="Q14898" s="38">
        <f>IF(Colin!$G14898&lt;$B$1,Colin!$I14898,0)</f>
        <v>0</v>
      </c>
    </row>
    <row r="14899" spans="12:17" x14ac:dyDescent="0.25">
      <c r="L14899" s="38">
        <f>IF(AND(Colin!$G14899=$B$1,Colin!$H14899=$C$3),Colin!$I14899,)</f>
        <v>0</v>
      </c>
      <c r="M14899" s="38">
        <f>IF(AND(Colin!$G14899=$B$1,Colin!$H14899&lt;=$C$3),Colin!$I14899,)</f>
        <v>0</v>
      </c>
      <c r="N14899" s="38">
        <f>IF(AND(Colin!$G14899=$B$2,Colin!$H14899=$C$3),Colin!$I14899,)</f>
        <v>0</v>
      </c>
      <c r="O14899" s="38">
        <f>IF(AND(Colin!$G14899=$B$2,Colin!$H14899&lt;=$C$3),Colin!$I14899,)</f>
        <v>0</v>
      </c>
      <c r="P14899" s="38">
        <f>IF(Colin!$G14899&lt;$B$2,Colin!$I14899,0)</f>
        <v>0</v>
      </c>
      <c r="Q14899" s="38">
        <f>IF(Colin!$G14899&lt;$B$1,Colin!$I14899,0)</f>
        <v>0</v>
      </c>
    </row>
    <row r="14900" spans="12:17" x14ac:dyDescent="0.25">
      <c r="L14900" s="38">
        <f>IF(AND(Colin!$G14900=$B$1,Colin!$H14900=$C$3),Colin!$I14900,)</f>
        <v>0</v>
      </c>
      <c r="M14900" s="38">
        <f>IF(AND(Colin!$G14900=$B$1,Colin!$H14900&lt;=$C$3),Colin!$I14900,)</f>
        <v>0</v>
      </c>
      <c r="N14900" s="38">
        <f>IF(AND(Colin!$G14900=$B$2,Colin!$H14900=$C$3),Colin!$I14900,)</f>
        <v>0</v>
      </c>
      <c r="O14900" s="38">
        <f>IF(AND(Colin!$G14900=$B$2,Colin!$H14900&lt;=$C$3),Colin!$I14900,)</f>
        <v>0</v>
      </c>
      <c r="P14900" s="38">
        <f>IF(Colin!$G14900&lt;$B$2,Colin!$I14900,0)</f>
        <v>0</v>
      </c>
      <c r="Q14900" s="38">
        <f>IF(Colin!$G14900&lt;$B$1,Colin!$I14900,0)</f>
        <v>0</v>
      </c>
    </row>
    <row r="14901" spans="12:17" x14ac:dyDescent="0.25">
      <c r="L14901" s="38">
        <f>IF(AND(Colin!$G14901=$B$1,Colin!$H14901=$C$3),Colin!$I14901,)</f>
        <v>0</v>
      </c>
      <c r="M14901" s="38">
        <f>IF(AND(Colin!$G14901=$B$1,Colin!$H14901&lt;=$C$3),Colin!$I14901,)</f>
        <v>0</v>
      </c>
      <c r="N14901" s="38">
        <f>IF(AND(Colin!$G14901=$B$2,Colin!$H14901=$C$3),Colin!$I14901,)</f>
        <v>0</v>
      </c>
      <c r="O14901" s="38">
        <f>IF(AND(Colin!$G14901=$B$2,Colin!$H14901&lt;=$C$3),Colin!$I14901,)</f>
        <v>0</v>
      </c>
      <c r="P14901" s="38">
        <f>IF(Colin!$G14901&lt;$B$2,Colin!$I14901,0)</f>
        <v>0</v>
      </c>
      <c r="Q14901" s="38">
        <f>IF(Colin!$G14901&lt;$B$1,Colin!$I14901,0)</f>
        <v>0</v>
      </c>
    </row>
    <row r="14902" spans="12:17" x14ac:dyDescent="0.25">
      <c r="L14902" s="38">
        <f>IF(AND(Colin!$G14902=$B$1,Colin!$H14902=$C$3),Colin!$I14902,)</f>
        <v>0</v>
      </c>
      <c r="M14902" s="38">
        <f>IF(AND(Colin!$G14902=$B$1,Colin!$H14902&lt;=$C$3),Colin!$I14902,)</f>
        <v>0</v>
      </c>
      <c r="N14902" s="38">
        <f>IF(AND(Colin!$G14902=$B$2,Colin!$H14902=$C$3),Colin!$I14902,)</f>
        <v>0</v>
      </c>
      <c r="O14902" s="38">
        <f>IF(AND(Colin!$G14902=$B$2,Colin!$H14902&lt;=$C$3),Colin!$I14902,)</f>
        <v>0</v>
      </c>
      <c r="P14902" s="38">
        <f>IF(Colin!$G14902&lt;$B$2,Colin!$I14902,0)</f>
        <v>0</v>
      </c>
      <c r="Q14902" s="38">
        <f>IF(Colin!$G14902&lt;$B$1,Colin!$I14902,0)</f>
        <v>0</v>
      </c>
    </row>
    <row r="14903" spans="12:17" x14ac:dyDescent="0.25">
      <c r="L14903" s="38">
        <f>IF(AND(Colin!$G14903=$B$1,Colin!$H14903=$C$3),Colin!$I14903,)</f>
        <v>0</v>
      </c>
      <c r="M14903" s="38">
        <f>IF(AND(Colin!$G14903=$B$1,Colin!$H14903&lt;=$C$3),Colin!$I14903,)</f>
        <v>0</v>
      </c>
      <c r="N14903" s="38">
        <f>IF(AND(Colin!$G14903=$B$2,Colin!$H14903=$C$3),Colin!$I14903,)</f>
        <v>0</v>
      </c>
      <c r="O14903" s="38">
        <f>IF(AND(Colin!$G14903=$B$2,Colin!$H14903&lt;=$C$3),Colin!$I14903,)</f>
        <v>0</v>
      </c>
      <c r="P14903" s="38">
        <f>IF(Colin!$G14903&lt;$B$2,Colin!$I14903,0)</f>
        <v>0</v>
      </c>
      <c r="Q14903" s="38">
        <f>IF(Colin!$G14903&lt;$B$1,Colin!$I14903,0)</f>
        <v>0</v>
      </c>
    </row>
    <row r="14904" spans="12:17" x14ac:dyDescent="0.25">
      <c r="L14904" s="38">
        <f>IF(AND(Colin!$G14904=$B$1,Colin!$H14904=$C$3),Colin!$I14904,)</f>
        <v>0</v>
      </c>
      <c r="M14904" s="38">
        <f>IF(AND(Colin!$G14904=$B$1,Colin!$H14904&lt;=$C$3),Colin!$I14904,)</f>
        <v>0</v>
      </c>
      <c r="N14904" s="38">
        <f>IF(AND(Colin!$G14904=$B$2,Colin!$H14904=$C$3),Colin!$I14904,)</f>
        <v>0</v>
      </c>
      <c r="O14904" s="38">
        <f>IF(AND(Colin!$G14904=$B$2,Colin!$H14904&lt;=$C$3),Colin!$I14904,)</f>
        <v>0</v>
      </c>
      <c r="P14904" s="38">
        <f>IF(Colin!$G14904&lt;$B$2,Colin!$I14904,0)</f>
        <v>0</v>
      </c>
      <c r="Q14904" s="38">
        <f>IF(Colin!$G14904&lt;$B$1,Colin!$I14904,0)</f>
        <v>0</v>
      </c>
    </row>
    <row r="14905" spans="12:17" x14ac:dyDescent="0.25">
      <c r="L14905" s="38">
        <f>IF(AND(Colin!$G14905=$B$1,Colin!$H14905=$C$3),Colin!$I14905,)</f>
        <v>0</v>
      </c>
      <c r="M14905" s="38">
        <f>IF(AND(Colin!$G14905=$B$1,Colin!$H14905&lt;=$C$3),Colin!$I14905,)</f>
        <v>0</v>
      </c>
      <c r="N14905" s="38">
        <f>IF(AND(Colin!$G14905=$B$2,Colin!$H14905=$C$3),Colin!$I14905,)</f>
        <v>0</v>
      </c>
      <c r="O14905" s="38">
        <f>IF(AND(Colin!$G14905=$B$2,Colin!$H14905&lt;=$C$3),Colin!$I14905,)</f>
        <v>0</v>
      </c>
      <c r="P14905" s="38">
        <f>IF(Colin!$G14905&lt;$B$2,Colin!$I14905,0)</f>
        <v>0</v>
      </c>
      <c r="Q14905" s="38">
        <f>IF(Colin!$G14905&lt;$B$1,Colin!$I14905,0)</f>
        <v>0</v>
      </c>
    </row>
    <row r="14906" spans="12:17" x14ac:dyDescent="0.25">
      <c r="L14906" s="38">
        <f>IF(AND(Colin!$G14906=$B$1,Colin!$H14906=$C$3),Colin!$I14906,)</f>
        <v>0</v>
      </c>
      <c r="M14906" s="38">
        <f>IF(AND(Colin!$G14906=$B$1,Colin!$H14906&lt;=$C$3),Colin!$I14906,)</f>
        <v>0</v>
      </c>
      <c r="N14906" s="38">
        <f>IF(AND(Colin!$G14906=$B$2,Colin!$H14906=$C$3),Colin!$I14906,)</f>
        <v>0</v>
      </c>
      <c r="O14906" s="38">
        <f>IF(AND(Colin!$G14906=$B$2,Colin!$H14906&lt;=$C$3),Colin!$I14906,)</f>
        <v>0</v>
      </c>
      <c r="P14906" s="38">
        <f>IF(Colin!$G14906&lt;$B$2,Colin!$I14906,0)</f>
        <v>0</v>
      </c>
      <c r="Q14906" s="38">
        <f>IF(Colin!$G14906&lt;$B$1,Colin!$I14906,0)</f>
        <v>0</v>
      </c>
    </row>
    <row r="14907" spans="12:17" x14ac:dyDescent="0.25">
      <c r="L14907" s="38">
        <f>IF(AND(Colin!$G14907=$B$1,Colin!$H14907=$C$3),Colin!$I14907,)</f>
        <v>0</v>
      </c>
      <c r="M14907" s="38">
        <f>IF(AND(Colin!$G14907=$B$1,Colin!$H14907&lt;=$C$3),Colin!$I14907,)</f>
        <v>0</v>
      </c>
      <c r="N14907" s="38">
        <f>IF(AND(Colin!$G14907=$B$2,Colin!$H14907=$C$3),Colin!$I14907,)</f>
        <v>0</v>
      </c>
      <c r="O14907" s="38">
        <f>IF(AND(Colin!$G14907=$B$2,Colin!$H14907&lt;=$C$3),Colin!$I14907,)</f>
        <v>0</v>
      </c>
      <c r="P14907" s="38">
        <f>IF(Colin!$G14907&lt;$B$2,Colin!$I14907,0)</f>
        <v>0</v>
      </c>
      <c r="Q14907" s="38">
        <f>IF(Colin!$G14907&lt;$B$1,Colin!$I14907,0)</f>
        <v>0</v>
      </c>
    </row>
    <row r="14908" spans="12:17" x14ac:dyDescent="0.25">
      <c r="L14908" s="38">
        <f>IF(AND(Colin!$G14908=$B$1,Colin!$H14908=$C$3),Colin!$I14908,)</f>
        <v>0</v>
      </c>
      <c r="M14908" s="38">
        <f>IF(AND(Colin!$G14908=$B$1,Colin!$H14908&lt;=$C$3),Colin!$I14908,)</f>
        <v>0</v>
      </c>
      <c r="N14908" s="38">
        <f>IF(AND(Colin!$G14908=$B$2,Colin!$H14908=$C$3),Colin!$I14908,)</f>
        <v>0</v>
      </c>
      <c r="O14908" s="38">
        <f>IF(AND(Colin!$G14908=$B$2,Colin!$H14908&lt;=$C$3),Colin!$I14908,)</f>
        <v>0</v>
      </c>
      <c r="P14908" s="38">
        <f>IF(Colin!$G14908&lt;$B$2,Colin!$I14908,0)</f>
        <v>0</v>
      </c>
      <c r="Q14908" s="38">
        <f>IF(Colin!$G14908&lt;$B$1,Colin!$I14908,0)</f>
        <v>0</v>
      </c>
    </row>
    <row r="14909" spans="12:17" x14ac:dyDescent="0.25">
      <c r="L14909" s="38">
        <f>IF(AND(Colin!$G14909=$B$1,Colin!$H14909=$C$3),Colin!$I14909,)</f>
        <v>0</v>
      </c>
      <c r="M14909" s="38">
        <f>IF(AND(Colin!$G14909=$B$1,Colin!$H14909&lt;=$C$3),Colin!$I14909,)</f>
        <v>0</v>
      </c>
      <c r="N14909" s="38">
        <f>IF(AND(Colin!$G14909=$B$2,Colin!$H14909=$C$3),Colin!$I14909,)</f>
        <v>0</v>
      </c>
      <c r="O14909" s="38">
        <f>IF(AND(Colin!$G14909=$B$2,Colin!$H14909&lt;=$C$3),Colin!$I14909,)</f>
        <v>0</v>
      </c>
      <c r="P14909" s="38">
        <f>IF(Colin!$G14909&lt;$B$2,Colin!$I14909,0)</f>
        <v>0</v>
      </c>
      <c r="Q14909" s="38">
        <f>IF(Colin!$G14909&lt;$B$1,Colin!$I14909,0)</f>
        <v>0</v>
      </c>
    </row>
    <row r="14910" spans="12:17" x14ac:dyDescent="0.25">
      <c r="L14910" s="38">
        <f>IF(AND(Colin!$G14910=$B$1,Colin!$H14910=$C$3),Colin!$I14910,)</f>
        <v>0</v>
      </c>
      <c r="M14910" s="38">
        <f>IF(AND(Colin!$G14910=$B$1,Colin!$H14910&lt;=$C$3),Colin!$I14910,)</f>
        <v>0</v>
      </c>
      <c r="N14910" s="38">
        <f>IF(AND(Colin!$G14910=$B$2,Colin!$H14910=$C$3),Colin!$I14910,)</f>
        <v>0</v>
      </c>
      <c r="O14910" s="38">
        <f>IF(AND(Colin!$G14910=$B$2,Colin!$H14910&lt;=$C$3),Colin!$I14910,)</f>
        <v>0</v>
      </c>
      <c r="P14910" s="38">
        <f>IF(Colin!$G14910&lt;$B$2,Colin!$I14910,0)</f>
        <v>0</v>
      </c>
      <c r="Q14910" s="38">
        <f>IF(Colin!$G14910&lt;$B$1,Colin!$I14910,0)</f>
        <v>0</v>
      </c>
    </row>
    <row r="14911" spans="12:17" x14ac:dyDescent="0.25">
      <c r="L14911" s="38">
        <f>IF(AND(Colin!$G14911=$B$1,Colin!$H14911=$C$3),Colin!$I14911,)</f>
        <v>0</v>
      </c>
      <c r="M14911" s="38">
        <f>IF(AND(Colin!$G14911=$B$1,Colin!$H14911&lt;=$C$3),Colin!$I14911,)</f>
        <v>0</v>
      </c>
      <c r="N14911" s="38">
        <f>IF(AND(Colin!$G14911=$B$2,Colin!$H14911=$C$3),Colin!$I14911,)</f>
        <v>0</v>
      </c>
      <c r="O14911" s="38">
        <f>IF(AND(Colin!$G14911=$B$2,Colin!$H14911&lt;=$C$3),Colin!$I14911,)</f>
        <v>0</v>
      </c>
      <c r="P14911" s="38">
        <f>IF(Colin!$G14911&lt;$B$2,Colin!$I14911,0)</f>
        <v>0</v>
      </c>
      <c r="Q14911" s="38">
        <f>IF(Colin!$G14911&lt;$B$1,Colin!$I14911,0)</f>
        <v>0</v>
      </c>
    </row>
    <row r="14912" spans="12:17" x14ac:dyDescent="0.25">
      <c r="L14912" s="38">
        <f>IF(AND(Colin!$G14912=$B$1,Colin!$H14912=$C$3),Colin!$I14912,)</f>
        <v>0</v>
      </c>
      <c r="M14912" s="38">
        <f>IF(AND(Colin!$G14912=$B$1,Colin!$H14912&lt;=$C$3),Colin!$I14912,)</f>
        <v>0</v>
      </c>
      <c r="N14912" s="38">
        <f>IF(AND(Colin!$G14912=$B$2,Colin!$H14912=$C$3),Colin!$I14912,)</f>
        <v>0</v>
      </c>
      <c r="O14912" s="38">
        <f>IF(AND(Colin!$G14912=$B$2,Colin!$H14912&lt;=$C$3),Colin!$I14912,)</f>
        <v>0</v>
      </c>
      <c r="P14912" s="38">
        <f>IF(Colin!$G14912&lt;$B$2,Colin!$I14912,0)</f>
        <v>0</v>
      </c>
      <c r="Q14912" s="38">
        <f>IF(Colin!$G14912&lt;$B$1,Colin!$I14912,0)</f>
        <v>0</v>
      </c>
    </row>
    <row r="14913" spans="12:17" x14ac:dyDescent="0.25">
      <c r="L14913" s="38">
        <f>IF(AND(Colin!$G14913=$B$1,Colin!$H14913=$C$3),Colin!$I14913,)</f>
        <v>0</v>
      </c>
      <c r="M14913" s="38">
        <f>IF(AND(Colin!$G14913=$B$1,Colin!$H14913&lt;=$C$3),Colin!$I14913,)</f>
        <v>0</v>
      </c>
      <c r="N14913" s="38">
        <f>IF(AND(Colin!$G14913=$B$2,Colin!$H14913=$C$3),Colin!$I14913,)</f>
        <v>0</v>
      </c>
      <c r="O14913" s="38">
        <f>IF(AND(Colin!$G14913=$B$2,Colin!$H14913&lt;=$C$3),Colin!$I14913,)</f>
        <v>0</v>
      </c>
      <c r="P14913" s="38">
        <f>IF(Colin!$G14913&lt;$B$2,Colin!$I14913,0)</f>
        <v>0</v>
      </c>
      <c r="Q14913" s="38">
        <f>IF(Colin!$G14913&lt;$B$1,Colin!$I14913,0)</f>
        <v>0</v>
      </c>
    </row>
    <row r="14914" spans="12:17" x14ac:dyDescent="0.25">
      <c r="L14914" s="38">
        <f>IF(AND(Colin!$G14914=$B$1,Colin!$H14914=$C$3),Colin!$I14914,)</f>
        <v>0</v>
      </c>
      <c r="M14914" s="38">
        <f>IF(AND(Colin!$G14914=$B$1,Colin!$H14914&lt;=$C$3),Colin!$I14914,)</f>
        <v>0</v>
      </c>
      <c r="N14914" s="38">
        <f>IF(AND(Colin!$G14914=$B$2,Colin!$H14914=$C$3),Colin!$I14914,)</f>
        <v>0</v>
      </c>
      <c r="O14914" s="38">
        <f>IF(AND(Colin!$G14914=$B$2,Colin!$H14914&lt;=$C$3),Colin!$I14914,)</f>
        <v>0</v>
      </c>
      <c r="P14914" s="38">
        <f>IF(Colin!$G14914&lt;$B$2,Colin!$I14914,0)</f>
        <v>0</v>
      </c>
      <c r="Q14914" s="38">
        <f>IF(Colin!$G14914&lt;$B$1,Colin!$I14914,0)</f>
        <v>0</v>
      </c>
    </row>
    <row r="14915" spans="12:17" x14ac:dyDescent="0.25">
      <c r="L14915" s="38">
        <f>IF(AND(Colin!$G14915=$B$1,Colin!$H14915=$C$3),Colin!$I14915,)</f>
        <v>0</v>
      </c>
      <c r="M14915" s="38">
        <f>IF(AND(Colin!$G14915=$B$1,Colin!$H14915&lt;=$C$3),Colin!$I14915,)</f>
        <v>0</v>
      </c>
      <c r="N14915" s="38">
        <f>IF(AND(Colin!$G14915=$B$2,Colin!$H14915=$C$3),Colin!$I14915,)</f>
        <v>0</v>
      </c>
      <c r="O14915" s="38">
        <f>IF(AND(Colin!$G14915=$B$2,Colin!$H14915&lt;=$C$3),Colin!$I14915,)</f>
        <v>0</v>
      </c>
      <c r="P14915" s="38">
        <f>IF(Colin!$G14915&lt;$B$2,Colin!$I14915,0)</f>
        <v>0</v>
      </c>
      <c r="Q14915" s="38">
        <f>IF(Colin!$G14915&lt;$B$1,Colin!$I14915,0)</f>
        <v>0</v>
      </c>
    </row>
    <row r="14916" spans="12:17" x14ac:dyDescent="0.25">
      <c r="L14916" s="38">
        <f>IF(AND(Colin!$G14916=$B$1,Colin!$H14916=$C$3),Colin!$I14916,)</f>
        <v>0</v>
      </c>
      <c r="M14916" s="38">
        <f>IF(AND(Colin!$G14916=$B$1,Colin!$H14916&lt;=$C$3),Colin!$I14916,)</f>
        <v>0</v>
      </c>
      <c r="N14916" s="38">
        <f>IF(AND(Colin!$G14916=$B$2,Colin!$H14916=$C$3),Colin!$I14916,)</f>
        <v>0</v>
      </c>
      <c r="O14916" s="38">
        <f>IF(AND(Colin!$G14916=$B$2,Colin!$H14916&lt;=$C$3),Colin!$I14916,)</f>
        <v>0</v>
      </c>
      <c r="P14916" s="38">
        <f>IF(Colin!$G14916&lt;$B$2,Colin!$I14916,0)</f>
        <v>0</v>
      </c>
      <c r="Q14916" s="38">
        <f>IF(Colin!$G14916&lt;$B$1,Colin!$I14916,0)</f>
        <v>0</v>
      </c>
    </row>
    <row r="14917" spans="12:17" x14ac:dyDescent="0.25">
      <c r="L14917" s="38">
        <f>IF(AND(Colin!$G14917=$B$1,Colin!$H14917=$C$3),Colin!$I14917,)</f>
        <v>0</v>
      </c>
      <c r="M14917" s="38">
        <f>IF(AND(Colin!$G14917=$B$1,Colin!$H14917&lt;=$C$3),Colin!$I14917,)</f>
        <v>0</v>
      </c>
      <c r="N14917" s="38">
        <f>IF(AND(Colin!$G14917=$B$2,Colin!$H14917=$C$3),Colin!$I14917,)</f>
        <v>0</v>
      </c>
      <c r="O14917" s="38">
        <f>IF(AND(Colin!$G14917=$B$2,Colin!$H14917&lt;=$C$3),Colin!$I14917,)</f>
        <v>0</v>
      </c>
      <c r="P14917" s="38">
        <f>IF(Colin!$G14917&lt;$B$2,Colin!$I14917,0)</f>
        <v>0</v>
      </c>
      <c r="Q14917" s="38">
        <f>IF(Colin!$G14917&lt;$B$1,Colin!$I14917,0)</f>
        <v>0</v>
      </c>
    </row>
    <row r="14918" spans="12:17" x14ac:dyDescent="0.25">
      <c r="L14918" s="38">
        <f>IF(AND(Colin!$G14918=$B$1,Colin!$H14918=$C$3),Colin!$I14918,)</f>
        <v>0</v>
      </c>
      <c r="M14918" s="38">
        <f>IF(AND(Colin!$G14918=$B$1,Colin!$H14918&lt;=$C$3),Colin!$I14918,)</f>
        <v>0</v>
      </c>
      <c r="N14918" s="38">
        <f>IF(AND(Colin!$G14918=$B$2,Colin!$H14918=$C$3),Colin!$I14918,)</f>
        <v>0</v>
      </c>
      <c r="O14918" s="38">
        <f>IF(AND(Colin!$G14918=$B$2,Colin!$H14918&lt;=$C$3),Colin!$I14918,)</f>
        <v>0</v>
      </c>
      <c r="P14918" s="38">
        <f>IF(Colin!$G14918&lt;$B$2,Colin!$I14918,0)</f>
        <v>0</v>
      </c>
      <c r="Q14918" s="38">
        <f>IF(Colin!$G14918&lt;$B$1,Colin!$I14918,0)</f>
        <v>0</v>
      </c>
    </row>
    <row r="14919" spans="12:17" x14ac:dyDescent="0.25">
      <c r="L14919" s="38">
        <f>IF(AND(Colin!$G14919=$B$1,Colin!$H14919=$C$3),Colin!$I14919,)</f>
        <v>0</v>
      </c>
      <c r="M14919" s="38">
        <f>IF(AND(Colin!$G14919=$B$1,Colin!$H14919&lt;=$C$3),Colin!$I14919,)</f>
        <v>0</v>
      </c>
      <c r="N14919" s="38">
        <f>IF(AND(Colin!$G14919=$B$2,Colin!$H14919=$C$3),Colin!$I14919,)</f>
        <v>0</v>
      </c>
      <c r="O14919" s="38">
        <f>IF(AND(Colin!$G14919=$B$2,Colin!$H14919&lt;=$C$3),Colin!$I14919,)</f>
        <v>0</v>
      </c>
      <c r="P14919" s="38">
        <f>IF(Colin!$G14919&lt;$B$2,Colin!$I14919,0)</f>
        <v>0</v>
      </c>
      <c r="Q14919" s="38">
        <f>IF(Colin!$G14919&lt;$B$1,Colin!$I14919,0)</f>
        <v>0</v>
      </c>
    </row>
    <row r="14920" spans="12:17" x14ac:dyDescent="0.25">
      <c r="L14920" s="38">
        <f>IF(AND(Colin!$G14920=$B$1,Colin!$H14920=$C$3),Colin!$I14920,)</f>
        <v>0</v>
      </c>
      <c r="M14920" s="38">
        <f>IF(AND(Colin!$G14920=$B$1,Colin!$H14920&lt;=$C$3),Colin!$I14920,)</f>
        <v>0</v>
      </c>
      <c r="N14920" s="38">
        <f>IF(AND(Colin!$G14920=$B$2,Colin!$H14920=$C$3),Colin!$I14920,)</f>
        <v>0</v>
      </c>
      <c r="O14920" s="38">
        <f>IF(AND(Colin!$G14920=$B$2,Colin!$H14920&lt;=$C$3),Colin!$I14920,)</f>
        <v>0</v>
      </c>
      <c r="P14920" s="38">
        <f>IF(Colin!$G14920&lt;$B$2,Colin!$I14920,0)</f>
        <v>0</v>
      </c>
      <c r="Q14920" s="38">
        <f>IF(Colin!$G14920&lt;$B$1,Colin!$I14920,0)</f>
        <v>0</v>
      </c>
    </row>
    <row r="14921" spans="12:17" x14ac:dyDescent="0.25">
      <c r="L14921" s="38">
        <f>IF(AND(Colin!$G14921=$B$1,Colin!$H14921=$C$3),Colin!$I14921,)</f>
        <v>0</v>
      </c>
      <c r="M14921" s="38">
        <f>IF(AND(Colin!$G14921=$B$1,Colin!$H14921&lt;=$C$3),Colin!$I14921,)</f>
        <v>0</v>
      </c>
      <c r="N14921" s="38">
        <f>IF(AND(Colin!$G14921=$B$2,Colin!$H14921=$C$3),Colin!$I14921,)</f>
        <v>0</v>
      </c>
      <c r="O14921" s="38">
        <f>IF(AND(Colin!$G14921=$B$2,Colin!$H14921&lt;=$C$3),Colin!$I14921,)</f>
        <v>0</v>
      </c>
      <c r="P14921" s="38">
        <f>IF(Colin!$G14921&lt;$B$2,Colin!$I14921,0)</f>
        <v>0</v>
      </c>
      <c r="Q14921" s="38">
        <f>IF(Colin!$G14921&lt;$B$1,Colin!$I14921,0)</f>
        <v>0</v>
      </c>
    </row>
    <row r="14922" spans="12:17" x14ac:dyDescent="0.25">
      <c r="L14922" s="38">
        <f>IF(AND(Colin!$G14922=$B$1,Colin!$H14922=$C$3),Colin!$I14922,)</f>
        <v>0</v>
      </c>
      <c r="M14922" s="38">
        <f>IF(AND(Colin!$G14922=$B$1,Colin!$H14922&lt;=$C$3),Colin!$I14922,)</f>
        <v>0</v>
      </c>
      <c r="N14922" s="38">
        <f>IF(AND(Colin!$G14922=$B$2,Colin!$H14922=$C$3),Colin!$I14922,)</f>
        <v>0</v>
      </c>
      <c r="O14922" s="38">
        <f>IF(AND(Colin!$G14922=$B$2,Colin!$H14922&lt;=$C$3),Colin!$I14922,)</f>
        <v>0</v>
      </c>
      <c r="P14922" s="38">
        <f>IF(Colin!$G14922&lt;$B$2,Colin!$I14922,0)</f>
        <v>0</v>
      </c>
      <c r="Q14922" s="38">
        <f>IF(Colin!$G14922&lt;$B$1,Colin!$I14922,0)</f>
        <v>0</v>
      </c>
    </row>
    <row r="14923" spans="12:17" x14ac:dyDescent="0.25">
      <c r="L14923" s="38">
        <f>IF(AND(Colin!$G14923=$B$1,Colin!$H14923=$C$3),Colin!$I14923,)</f>
        <v>0</v>
      </c>
      <c r="M14923" s="38">
        <f>IF(AND(Colin!$G14923=$B$1,Colin!$H14923&lt;=$C$3),Colin!$I14923,)</f>
        <v>0</v>
      </c>
      <c r="N14923" s="38">
        <f>IF(AND(Colin!$G14923=$B$2,Colin!$H14923=$C$3),Colin!$I14923,)</f>
        <v>0</v>
      </c>
      <c r="O14923" s="38">
        <f>IF(AND(Colin!$G14923=$B$2,Colin!$H14923&lt;=$C$3),Colin!$I14923,)</f>
        <v>0</v>
      </c>
      <c r="P14923" s="38">
        <f>IF(Colin!$G14923&lt;$B$2,Colin!$I14923,0)</f>
        <v>0</v>
      </c>
      <c r="Q14923" s="38">
        <f>IF(Colin!$G14923&lt;$B$1,Colin!$I14923,0)</f>
        <v>0</v>
      </c>
    </row>
    <row r="14924" spans="12:17" x14ac:dyDescent="0.25">
      <c r="L14924" s="38">
        <f>IF(AND(Colin!$G14924=$B$1,Colin!$H14924=$C$3),Colin!$I14924,)</f>
        <v>0</v>
      </c>
      <c r="M14924" s="38">
        <f>IF(AND(Colin!$G14924=$B$1,Colin!$H14924&lt;=$C$3),Colin!$I14924,)</f>
        <v>0</v>
      </c>
      <c r="N14924" s="38">
        <f>IF(AND(Colin!$G14924=$B$2,Colin!$H14924=$C$3),Colin!$I14924,)</f>
        <v>0</v>
      </c>
      <c r="O14924" s="38">
        <f>IF(AND(Colin!$G14924=$B$2,Colin!$H14924&lt;=$C$3),Colin!$I14924,)</f>
        <v>0</v>
      </c>
      <c r="P14924" s="38">
        <f>IF(Colin!$G14924&lt;$B$2,Colin!$I14924,0)</f>
        <v>0</v>
      </c>
      <c r="Q14924" s="38">
        <f>IF(Colin!$G14924&lt;$B$1,Colin!$I14924,0)</f>
        <v>0</v>
      </c>
    </row>
    <row r="14925" spans="12:17" x14ac:dyDescent="0.25">
      <c r="L14925" s="38">
        <f>IF(AND(Colin!$G14925=$B$1,Colin!$H14925=$C$3),Colin!$I14925,)</f>
        <v>0</v>
      </c>
      <c r="M14925" s="38">
        <f>IF(AND(Colin!$G14925=$B$1,Colin!$H14925&lt;=$C$3),Colin!$I14925,)</f>
        <v>0</v>
      </c>
      <c r="N14925" s="38">
        <f>IF(AND(Colin!$G14925=$B$2,Colin!$H14925=$C$3),Colin!$I14925,)</f>
        <v>0</v>
      </c>
      <c r="O14925" s="38">
        <f>IF(AND(Colin!$G14925=$B$2,Colin!$H14925&lt;=$C$3),Colin!$I14925,)</f>
        <v>0</v>
      </c>
      <c r="P14925" s="38">
        <f>IF(Colin!$G14925&lt;$B$2,Colin!$I14925,0)</f>
        <v>0</v>
      </c>
      <c r="Q14925" s="38">
        <f>IF(Colin!$G14925&lt;$B$1,Colin!$I14925,0)</f>
        <v>0</v>
      </c>
    </row>
    <row r="14926" spans="12:17" x14ac:dyDescent="0.25">
      <c r="L14926" s="38">
        <f>IF(AND(Colin!$G14926=$B$1,Colin!$H14926=$C$3),Colin!$I14926,)</f>
        <v>0</v>
      </c>
      <c r="M14926" s="38">
        <f>IF(AND(Colin!$G14926=$B$1,Colin!$H14926&lt;=$C$3),Colin!$I14926,)</f>
        <v>0</v>
      </c>
      <c r="N14926" s="38">
        <f>IF(AND(Colin!$G14926=$B$2,Colin!$H14926=$C$3),Colin!$I14926,)</f>
        <v>0</v>
      </c>
      <c r="O14926" s="38">
        <f>IF(AND(Colin!$G14926=$B$2,Colin!$H14926&lt;=$C$3),Colin!$I14926,)</f>
        <v>0</v>
      </c>
      <c r="P14926" s="38">
        <f>IF(Colin!$G14926&lt;$B$2,Colin!$I14926,0)</f>
        <v>0</v>
      </c>
      <c r="Q14926" s="38">
        <f>IF(Colin!$G14926&lt;$B$1,Colin!$I14926,0)</f>
        <v>0</v>
      </c>
    </row>
    <row r="14927" spans="12:17" x14ac:dyDescent="0.25">
      <c r="L14927" s="38">
        <f>IF(AND(Colin!$G14927=$B$1,Colin!$H14927=$C$3),Colin!$I14927,)</f>
        <v>0</v>
      </c>
      <c r="M14927" s="38">
        <f>IF(AND(Colin!$G14927=$B$1,Colin!$H14927&lt;=$C$3),Colin!$I14927,)</f>
        <v>0</v>
      </c>
      <c r="N14927" s="38">
        <f>IF(AND(Colin!$G14927=$B$2,Colin!$H14927=$C$3),Colin!$I14927,)</f>
        <v>0</v>
      </c>
      <c r="O14927" s="38">
        <f>IF(AND(Colin!$G14927=$B$2,Colin!$H14927&lt;=$C$3),Colin!$I14927,)</f>
        <v>0</v>
      </c>
      <c r="P14927" s="38">
        <f>IF(Colin!$G14927&lt;$B$2,Colin!$I14927,0)</f>
        <v>0</v>
      </c>
      <c r="Q14927" s="38">
        <f>IF(Colin!$G14927&lt;$B$1,Colin!$I14927,0)</f>
        <v>0</v>
      </c>
    </row>
    <row r="14928" spans="12:17" x14ac:dyDescent="0.25">
      <c r="L14928" s="38">
        <f>IF(AND(Colin!$G14928=$B$1,Colin!$H14928=$C$3),Colin!$I14928,)</f>
        <v>0</v>
      </c>
      <c r="M14928" s="38">
        <f>IF(AND(Colin!$G14928=$B$1,Colin!$H14928&lt;=$C$3),Colin!$I14928,)</f>
        <v>0</v>
      </c>
      <c r="N14928" s="38">
        <f>IF(AND(Colin!$G14928=$B$2,Colin!$H14928=$C$3),Colin!$I14928,)</f>
        <v>0</v>
      </c>
      <c r="O14928" s="38">
        <f>IF(AND(Colin!$G14928=$B$2,Colin!$H14928&lt;=$C$3),Colin!$I14928,)</f>
        <v>0</v>
      </c>
      <c r="P14928" s="38">
        <f>IF(Colin!$G14928&lt;$B$2,Colin!$I14928,0)</f>
        <v>0</v>
      </c>
      <c r="Q14928" s="38">
        <f>IF(Colin!$G14928&lt;$B$1,Colin!$I14928,0)</f>
        <v>0</v>
      </c>
    </row>
    <row r="14929" spans="12:17" x14ac:dyDescent="0.25">
      <c r="L14929" s="38">
        <f>IF(AND(Colin!$G14929=$B$1,Colin!$H14929=$C$3),Colin!$I14929,)</f>
        <v>0</v>
      </c>
      <c r="M14929" s="38">
        <f>IF(AND(Colin!$G14929=$B$1,Colin!$H14929&lt;=$C$3),Colin!$I14929,)</f>
        <v>0</v>
      </c>
      <c r="N14929" s="38">
        <f>IF(AND(Colin!$G14929=$B$2,Colin!$H14929=$C$3),Colin!$I14929,)</f>
        <v>0</v>
      </c>
      <c r="O14929" s="38">
        <f>IF(AND(Colin!$G14929=$B$2,Colin!$H14929&lt;=$C$3),Colin!$I14929,)</f>
        <v>0</v>
      </c>
      <c r="P14929" s="38">
        <f>IF(Colin!$G14929&lt;$B$2,Colin!$I14929,0)</f>
        <v>0</v>
      </c>
      <c r="Q14929" s="38">
        <f>IF(Colin!$G14929&lt;$B$1,Colin!$I14929,0)</f>
        <v>0</v>
      </c>
    </row>
    <row r="14930" spans="12:17" x14ac:dyDescent="0.25">
      <c r="L14930" s="38">
        <f>IF(AND(Colin!$G14930=$B$1,Colin!$H14930=$C$3),Colin!$I14930,)</f>
        <v>0</v>
      </c>
      <c r="M14930" s="38">
        <f>IF(AND(Colin!$G14930=$B$1,Colin!$H14930&lt;=$C$3),Colin!$I14930,)</f>
        <v>0</v>
      </c>
      <c r="N14930" s="38">
        <f>IF(AND(Colin!$G14930=$B$2,Colin!$H14930=$C$3),Colin!$I14930,)</f>
        <v>0</v>
      </c>
      <c r="O14930" s="38">
        <f>IF(AND(Colin!$G14930=$B$2,Colin!$H14930&lt;=$C$3),Colin!$I14930,)</f>
        <v>0</v>
      </c>
      <c r="P14930" s="38">
        <f>IF(Colin!$G14930&lt;$B$2,Colin!$I14930,0)</f>
        <v>0</v>
      </c>
      <c r="Q14930" s="38">
        <f>IF(Colin!$G14930&lt;$B$1,Colin!$I14930,0)</f>
        <v>0</v>
      </c>
    </row>
    <row r="14931" spans="12:17" x14ac:dyDescent="0.25">
      <c r="L14931" s="38">
        <f>IF(AND(Colin!$G14931=$B$1,Colin!$H14931=$C$3),Colin!$I14931,)</f>
        <v>0</v>
      </c>
      <c r="M14931" s="38">
        <f>IF(AND(Colin!$G14931=$B$1,Colin!$H14931&lt;=$C$3),Colin!$I14931,)</f>
        <v>0</v>
      </c>
      <c r="N14931" s="38">
        <f>IF(AND(Colin!$G14931=$B$2,Colin!$H14931=$C$3),Colin!$I14931,)</f>
        <v>0</v>
      </c>
      <c r="O14931" s="38">
        <f>IF(AND(Colin!$G14931=$B$2,Colin!$H14931&lt;=$C$3),Colin!$I14931,)</f>
        <v>0</v>
      </c>
      <c r="P14931" s="38">
        <f>IF(Colin!$G14931&lt;$B$2,Colin!$I14931,0)</f>
        <v>0</v>
      </c>
      <c r="Q14931" s="38">
        <f>IF(Colin!$G14931&lt;$B$1,Colin!$I14931,0)</f>
        <v>0</v>
      </c>
    </row>
    <row r="14932" spans="12:17" x14ac:dyDescent="0.25">
      <c r="L14932" s="38">
        <f>IF(AND(Colin!$G14932=$B$1,Colin!$H14932=$C$3),Colin!$I14932,)</f>
        <v>0</v>
      </c>
      <c r="M14932" s="38">
        <f>IF(AND(Colin!$G14932=$B$1,Colin!$H14932&lt;=$C$3),Colin!$I14932,)</f>
        <v>0</v>
      </c>
      <c r="N14932" s="38">
        <f>IF(AND(Colin!$G14932=$B$2,Colin!$H14932=$C$3),Colin!$I14932,)</f>
        <v>0</v>
      </c>
      <c r="O14932" s="38">
        <f>IF(AND(Colin!$G14932=$B$2,Colin!$H14932&lt;=$C$3),Colin!$I14932,)</f>
        <v>0</v>
      </c>
      <c r="P14932" s="38">
        <f>IF(Colin!$G14932&lt;$B$2,Colin!$I14932,0)</f>
        <v>0</v>
      </c>
      <c r="Q14932" s="38">
        <f>IF(Colin!$G14932&lt;$B$1,Colin!$I14932,0)</f>
        <v>0</v>
      </c>
    </row>
    <row r="14933" spans="12:17" x14ac:dyDescent="0.25">
      <c r="L14933" s="38">
        <f>IF(AND(Colin!$G14933=$B$1,Colin!$H14933=$C$3),Colin!$I14933,)</f>
        <v>0</v>
      </c>
      <c r="M14933" s="38">
        <f>IF(AND(Colin!$G14933=$B$1,Colin!$H14933&lt;=$C$3),Colin!$I14933,)</f>
        <v>0</v>
      </c>
      <c r="N14933" s="38">
        <f>IF(AND(Colin!$G14933=$B$2,Colin!$H14933=$C$3),Colin!$I14933,)</f>
        <v>0</v>
      </c>
      <c r="O14933" s="38">
        <f>IF(AND(Colin!$G14933=$B$2,Colin!$H14933&lt;=$C$3),Colin!$I14933,)</f>
        <v>0</v>
      </c>
      <c r="P14933" s="38">
        <f>IF(Colin!$G14933&lt;$B$2,Colin!$I14933,0)</f>
        <v>0</v>
      </c>
      <c r="Q14933" s="38">
        <f>IF(Colin!$G14933&lt;$B$1,Colin!$I14933,0)</f>
        <v>0</v>
      </c>
    </row>
    <row r="14934" spans="12:17" x14ac:dyDescent="0.25">
      <c r="L14934" s="38">
        <f>IF(AND(Colin!$G14934=$B$1,Colin!$H14934=$C$3),Colin!$I14934,)</f>
        <v>0</v>
      </c>
      <c r="M14934" s="38">
        <f>IF(AND(Colin!$G14934=$B$1,Colin!$H14934&lt;=$C$3),Colin!$I14934,)</f>
        <v>0</v>
      </c>
      <c r="N14934" s="38">
        <f>IF(AND(Colin!$G14934=$B$2,Colin!$H14934=$C$3),Colin!$I14934,)</f>
        <v>0</v>
      </c>
      <c r="O14934" s="38">
        <f>IF(AND(Colin!$G14934=$B$2,Colin!$H14934&lt;=$C$3),Colin!$I14934,)</f>
        <v>0</v>
      </c>
      <c r="P14934" s="38">
        <f>IF(Colin!$G14934&lt;$B$2,Colin!$I14934,0)</f>
        <v>0</v>
      </c>
      <c r="Q14934" s="38">
        <f>IF(Colin!$G14934&lt;$B$1,Colin!$I14934,0)</f>
        <v>0</v>
      </c>
    </row>
    <row r="14935" spans="12:17" x14ac:dyDescent="0.25">
      <c r="L14935" s="38">
        <f>IF(AND(Colin!$G14935=$B$1,Colin!$H14935=$C$3),Colin!$I14935,)</f>
        <v>0</v>
      </c>
      <c r="M14935" s="38">
        <f>IF(AND(Colin!$G14935=$B$1,Colin!$H14935&lt;=$C$3),Colin!$I14935,)</f>
        <v>0</v>
      </c>
      <c r="N14935" s="38">
        <f>IF(AND(Colin!$G14935=$B$2,Colin!$H14935=$C$3),Colin!$I14935,)</f>
        <v>0</v>
      </c>
      <c r="O14935" s="38">
        <f>IF(AND(Colin!$G14935=$B$2,Colin!$H14935&lt;=$C$3),Colin!$I14935,)</f>
        <v>0</v>
      </c>
      <c r="P14935" s="38">
        <f>IF(Colin!$G14935&lt;$B$2,Colin!$I14935,0)</f>
        <v>0</v>
      </c>
      <c r="Q14935" s="38">
        <f>IF(Colin!$G14935&lt;$B$1,Colin!$I14935,0)</f>
        <v>0</v>
      </c>
    </row>
    <row r="14936" spans="12:17" x14ac:dyDescent="0.25">
      <c r="L14936" s="38">
        <f>IF(AND(Colin!$G14936=$B$1,Colin!$H14936=$C$3),Colin!$I14936,)</f>
        <v>0</v>
      </c>
      <c r="M14936" s="38">
        <f>IF(AND(Colin!$G14936=$B$1,Colin!$H14936&lt;=$C$3),Colin!$I14936,)</f>
        <v>0</v>
      </c>
      <c r="N14936" s="38">
        <f>IF(AND(Colin!$G14936=$B$2,Colin!$H14936=$C$3),Colin!$I14936,)</f>
        <v>0</v>
      </c>
      <c r="O14936" s="38">
        <f>IF(AND(Colin!$G14936=$B$2,Colin!$H14936&lt;=$C$3),Colin!$I14936,)</f>
        <v>0</v>
      </c>
      <c r="P14936" s="38">
        <f>IF(Colin!$G14936&lt;$B$2,Colin!$I14936,0)</f>
        <v>0</v>
      </c>
      <c r="Q14936" s="38">
        <f>IF(Colin!$G14936&lt;$B$1,Colin!$I14936,0)</f>
        <v>0</v>
      </c>
    </row>
    <row r="14937" spans="12:17" x14ac:dyDescent="0.25">
      <c r="L14937" s="38">
        <f>IF(AND(Colin!$G14937=$B$1,Colin!$H14937=$C$3),Colin!$I14937,)</f>
        <v>0</v>
      </c>
      <c r="M14937" s="38">
        <f>IF(AND(Colin!$G14937=$B$1,Colin!$H14937&lt;=$C$3),Colin!$I14937,)</f>
        <v>0</v>
      </c>
      <c r="N14937" s="38">
        <f>IF(AND(Colin!$G14937=$B$2,Colin!$H14937=$C$3),Colin!$I14937,)</f>
        <v>0</v>
      </c>
      <c r="O14937" s="38">
        <f>IF(AND(Colin!$G14937=$B$2,Colin!$H14937&lt;=$C$3),Colin!$I14937,)</f>
        <v>0</v>
      </c>
      <c r="P14937" s="38">
        <f>IF(Colin!$G14937&lt;$B$2,Colin!$I14937,0)</f>
        <v>0</v>
      </c>
      <c r="Q14937" s="38">
        <f>IF(Colin!$G14937&lt;$B$1,Colin!$I14937,0)</f>
        <v>0</v>
      </c>
    </row>
    <row r="14938" spans="12:17" x14ac:dyDescent="0.25">
      <c r="L14938" s="38">
        <f>IF(AND(Colin!$G14938=$B$1,Colin!$H14938=$C$3),Colin!$I14938,)</f>
        <v>0</v>
      </c>
      <c r="M14938" s="38">
        <f>IF(AND(Colin!$G14938=$B$1,Colin!$H14938&lt;=$C$3),Colin!$I14938,)</f>
        <v>0</v>
      </c>
      <c r="N14938" s="38">
        <f>IF(AND(Colin!$G14938=$B$2,Colin!$H14938=$C$3),Colin!$I14938,)</f>
        <v>0</v>
      </c>
      <c r="O14938" s="38">
        <f>IF(AND(Colin!$G14938=$B$2,Colin!$H14938&lt;=$C$3),Colin!$I14938,)</f>
        <v>0</v>
      </c>
      <c r="P14938" s="38">
        <f>IF(Colin!$G14938&lt;$B$2,Colin!$I14938,0)</f>
        <v>0</v>
      </c>
      <c r="Q14938" s="38">
        <f>IF(Colin!$G14938&lt;$B$1,Colin!$I14938,0)</f>
        <v>0</v>
      </c>
    </row>
    <row r="14939" spans="12:17" x14ac:dyDescent="0.25">
      <c r="L14939" s="38">
        <f>IF(AND(Colin!$G14939=$B$1,Colin!$H14939=$C$3),Colin!$I14939,)</f>
        <v>0</v>
      </c>
      <c r="M14939" s="38">
        <f>IF(AND(Colin!$G14939=$B$1,Colin!$H14939&lt;=$C$3),Colin!$I14939,)</f>
        <v>0</v>
      </c>
      <c r="N14939" s="38">
        <f>IF(AND(Colin!$G14939=$B$2,Colin!$H14939=$C$3),Colin!$I14939,)</f>
        <v>0</v>
      </c>
      <c r="O14939" s="38">
        <f>IF(AND(Colin!$G14939=$B$2,Colin!$H14939&lt;=$C$3),Colin!$I14939,)</f>
        <v>0</v>
      </c>
      <c r="P14939" s="38">
        <f>IF(Colin!$G14939&lt;$B$2,Colin!$I14939,0)</f>
        <v>0</v>
      </c>
      <c r="Q14939" s="38">
        <f>IF(Colin!$G14939&lt;$B$1,Colin!$I14939,0)</f>
        <v>0</v>
      </c>
    </row>
    <row r="14940" spans="12:17" x14ac:dyDescent="0.25">
      <c r="L14940" s="38">
        <f>IF(AND(Colin!$G14940=$B$1,Colin!$H14940=$C$3),Colin!$I14940,)</f>
        <v>0</v>
      </c>
      <c r="M14940" s="38">
        <f>IF(AND(Colin!$G14940=$B$1,Colin!$H14940&lt;=$C$3),Colin!$I14940,)</f>
        <v>0</v>
      </c>
      <c r="N14940" s="38">
        <f>IF(AND(Colin!$G14940=$B$2,Colin!$H14940=$C$3),Colin!$I14940,)</f>
        <v>0</v>
      </c>
      <c r="O14940" s="38">
        <f>IF(AND(Colin!$G14940=$B$2,Colin!$H14940&lt;=$C$3),Colin!$I14940,)</f>
        <v>0</v>
      </c>
      <c r="P14940" s="38">
        <f>IF(Colin!$G14940&lt;$B$2,Colin!$I14940,0)</f>
        <v>0</v>
      </c>
      <c r="Q14940" s="38">
        <f>IF(Colin!$G14940&lt;$B$1,Colin!$I14940,0)</f>
        <v>0</v>
      </c>
    </row>
    <row r="14941" spans="12:17" x14ac:dyDescent="0.25">
      <c r="L14941" s="38">
        <f>IF(AND(Colin!$G14941=$B$1,Colin!$H14941=$C$3),Colin!$I14941,)</f>
        <v>0</v>
      </c>
      <c r="M14941" s="38">
        <f>IF(AND(Colin!$G14941=$B$1,Colin!$H14941&lt;=$C$3),Colin!$I14941,)</f>
        <v>0</v>
      </c>
      <c r="N14941" s="38">
        <f>IF(AND(Colin!$G14941=$B$2,Colin!$H14941=$C$3),Colin!$I14941,)</f>
        <v>0</v>
      </c>
      <c r="O14941" s="38">
        <f>IF(AND(Colin!$G14941=$B$2,Colin!$H14941&lt;=$C$3),Colin!$I14941,)</f>
        <v>0</v>
      </c>
      <c r="P14941" s="38">
        <f>IF(Colin!$G14941&lt;$B$2,Colin!$I14941,0)</f>
        <v>0</v>
      </c>
      <c r="Q14941" s="38">
        <f>IF(Colin!$G14941&lt;$B$1,Colin!$I14941,0)</f>
        <v>0</v>
      </c>
    </row>
    <row r="14942" spans="12:17" x14ac:dyDescent="0.25">
      <c r="L14942" s="38">
        <f>IF(AND(Colin!$G14942=$B$1,Colin!$H14942=$C$3),Colin!$I14942,)</f>
        <v>0</v>
      </c>
      <c r="M14942" s="38">
        <f>IF(AND(Colin!$G14942=$B$1,Colin!$H14942&lt;=$C$3),Colin!$I14942,)</f>
        <v>0</v>
      </c>
      <c r="N14942" s="38">
        <f>IF(AND(Colin!$G14942=$B$2,Colin!$H14942=$C$3),Colin!$I14942,)</f>
        <v>0</v>
      </c>
      <c r="O14942" s="38">
        <f>IF(AND(Colin!$G14942=$B$2,Colin!$H14942&lt;=$C$3),Colin!$I14942,)</f>
        <v>0</v>
      </c>
      <c r="P14942" s="38">
        <f>IF(Colin!$G14942&lt;$B$2,Colin!$I14942,0)</f>
        <v>0</v>
      </c>
      <c r="Q14942" s="38">
        <f>IF(Colin!$G14942&lt;$B$1,Colin!$I14942,0)</f>
        <v>0</v>
      </c>
    </row>
    <row r="14943" spans="12:17" x14ac:dyDescent="0.25">
      <c r="L14943" s="38">
        <f>IF(AND(Colin!$G14943=$B$1,Colin!$H14943=$C$3),Colin!$I14943,)</f>
        <v>0</v>
      </c>
      <c r="M14943" s="38">
        <f>IF(AND(Colin!$G14943=$B$1,Colin!$H14943&lt;=$C$3),Colin!$I14943,)</f>
        <v>0</v>
      </c>
      <c r="N14943" s="38">
        <f>IF(AND(Colin!$G14943=$B$2,Colin!$H14943=$C$3),Colin!$I14943,)</f>
        <v>0</v>
      </c>
      <c r="O14943" s="38">
        <f>IF(AND(Colin!$G14943=$B$2,Colin!$H14943&lt;=$C$3),Colin!$I14943,)</f>
        <v>0</v>
      </c>
      <c r="P14943" s="38">
        <f>IF(Colin!$G14943&lt;$B$2,Colin!$I14943,0)</f>
        <v>0</v>
      </c>
      <c r="Q14943" s="38">
        <f>IF(Colin!$G14943&lt;$B$1,Colin!$I14943,0)</f>
        <v>0</v>
      </c>
    </row>
    <row r="14944" spans="12:17" x14ac:dyDescent="0.25">
      <c r="L14944" s="38">
        <f>IF(AND(Colin!$G14944=$B$1,Colin!$H14944=$C$3),Colin!$I14944,)</f>
        <v>0</v>
      </c>
      <c r="M14944" s="38">
        <f>IF(AND(Colin!$G14944=$B$1,Colin!$H14944&lt;=$C$3),Colin!$I14944,)</f>
        <v>0</v>
      </c>
      <c r="N14944" s="38">
        <f>IF(AND(Colin!$G14944=$B$2,Colin!$H14944=$C$3),Colin!$I14944,)</f>
        <v>0</v>
      </c>
      <c r="O14944" s="38">
        <f>IF(AND(Colin!$G14944=$B$2,Colin!$H14944&lt;=$C$3),Colin!$I14944,)</f>
        <v>0</v>
      </c>
      <c r="P14944" s="38">
        <f>IF(Colin!$G14944&lt;$B$2,Colin!$I14944,0)</f>
        <v>0</v>
      </c>
      <c r="Q14944" s="38">
        <f>IF(Colin!$G14944&lt;$B$1,Colin!$I14944,0)</f>
        <v>0</v>
      </c>
    </row>
    <row r="14945" spans="12:17" x14ac:dyDescent="0.25">
      <c r="L14945" s="38">
        <f>IF(AND(Colin!$G14945=$B$1,Colin!$H14945=$C$3),Colin!$I14945,)</f>
        <v>0</v>
      </c>
      <c r="M14945" s="38">
        <f>IF(AND(Colin!$G14945=$B$1,Colin!$H14945&lt;=$C$3),Colin!$I14945,)</f>
        <v>0</v>
      </c>
      <c r="N14945" s="38">
        <f>IF(AND(Colin!$G14945=$B$2,Colin!$H14945=$C$3),Colin!$I14945,)</f>
        <v>0</v>
      </c>
      <c r="O14945" s="38">
        <f>IF(AND(Colin!$G14945=$B$2,Colin!$H14945&lt;=$C$3),Colin!$I14945,)</f>
        <v>0</v>
      </c>
      <c r="P14945" s="38">
        <f>IF(Colin!$G14945&lt;$B$2,Colin!$I14945,0)</f>
        <v>0</v>
      </c>
      <c r="Q14945" s="38">
        <f>IF(Colin!$G14945&lt;$B$1,Colin!$I14945,0)</f>
        <v>0</v>
      </c>
    </row>
    <row r="14946" spans="12:17" x14ac:dyDescent="0.25">
      <c r="L14946" s="38">
        <f>IF(AND(Colin!$G14946=$B$1,Colin!$H14946=$C$3),Colin!$I14946,)</f>
        <v>0</v>
      </c>
      <c r="M14946" s="38">
        <f>IF(AND(Colin!$G14946=$B$1,Colin!$H14946&lt;=$C$3),Colin!$I14946,)</f>
        <v>0</v>
      </c>
      <c r="N14946" s="38">
        <f>IF(AND(Colin!$G14946=$B$2,Colin!$H14946=$C$3),Colin!$I14946,)</f>
        <v>0</v>
      </c>
      <c r="O14946" s="38">
        <f>IF(AND(Colin!$G14946=$B$2,Colin!$H14946&lt;=$C$3),Colin!$I14946,)</f>
        <v>0</v>
      </c>
      <c r="P14946" s="38">
        <f>IF(Colin!$G14946&lt;$B$2,Colin!$I14946,0)</f>
        <v>0</v>
      </c>
      <c r="Q14946" s="38">
        <f>IF(Colin!$G14946&lt;$B$1,Colin!$I14946,0)</f>
        <v>0</v>
      </c>
    </row>
    <row r="14947" spans="12:17" x14ac:dyDescent="0.25">
      <c r="L14947" s="38">
        <f>IF(AND(Colin!$G14947=$B$1,Colin!$H14947=$C$3),Colin!$I14947,)</f>
        <v>0</v>
      </c>
      <c r="M14947" s="38">
        <f>IF(AND(Colin!$G14947=$B$1,Colin!$H14947&lt;=$C$3),Colin!$I14947,)</f>
        <v>0</v>
      </c>
      <c r="N14947" s="38">
        <f>IF(AND(Colin!$G14947=$B$2,Colin!$H14947=$C$3),Colin!$I14947,)</f>
        <v>0</v>
      </c>
      <c r="O14947" s="38">
        <f>IF(AND(Colin!$G14947=$B$2,Colin!$H14947&lt;=$C$3),Colin!$I14947,)</f>
        <v>0</v>
      </c>
      <c r="P14947" s="38">
        <f>IF(Colin!$G14947&lt;$B$2,Colin!$I14947,0)</f>
        <v>0</v>
      </c>
      <c r="Q14947" s="38">
        <f>IF(Colin!$G14947&lt;$B$1,Colin!$I14947,0)</f>
        <v>0</v>
      </c>
    </row>
    <row r="14948" spans="12:17" x14ac:dyDescent="0.25">
      <c r="L14948" s="38">
        <f>IF(AND(Colin!$G14948=$B$1,Colin!$H14948=$C$3),Colin!$I14948,)</f>
        <v>0</v>
      </c>
      <c r="M14948" s="38">
        <f>IF(AND(Colin!$G14948=$B$1,Colin!$H14948&lt;=$C$3),Colin!$I14948,)</f>
        <v>0</v>
      </c>
      <c r="N14948" s="38">
        <f>IF(AND(Colin!$G14948=$B$2,Colin!$H14948=$C$3),Colin!$I14948,)</f>
        <v>0</v>
      </c>
      <c r="O14948" s="38">
        <f>IF(AND(Colin!$G14948=$B$2,Colin!$H14948&lt;=$C$3),Colin!$I14948,)</f>
        <v>0</v>
      </c>
      <c r="P14948" s="38">
        <f>IF(Colin!$G14948&lt;$B$2,Colin!$I14948,0)</f>
        <v>0</v>
      </c>
      <c r="Q14948" s="38">
        <f>IF(Colin!$G14948&lt;$B$1,Colin!$I14948,0)</f>
        <v>0</v>
      </c>
    </row>
    <row r="14949" spans="12:17" x14ac:dyDescent="0.25">
      <c r="L14949" s="38">
        <f>IF(AND(Colin!$G14949=$B$1,Colin!$H14949=$C$3),Colin!$I14949,)</f>
        <v>0</v>
      </c>
      <c r="M14949" s="38">
        <f>IF(AND(Colin!$G14949=$B$1,Colin!$H14949&lt;=$C$3),Colin!$I14949,)</f>
        <v>0</v>
      </c>
      <c r="N14949" s="38">
        <f>IF(AND(Colin!$G14949=$B$2,Colin!$H14949=$C$3),Colin!$I14949,)</f>
        <v>0</v>
      </c>
      <c r="O14949" s="38">
        <f>IF(AND(Colin!$G14949=$B$2,Colin!$H14949&lt;=$C$3),Colin!$I14949,)</f>
        <v>0</v>
      </c>
      <c r="P14949" s="38">
        <f>IF(Colin!$G14949&lt;$B$2,Colin!$I14949,0)</f>
        <v>0</v>
      </c>
      <c r="Q14949" s="38">
        <f>IF(Colin!$G14949&lt;$B$1,Colin!$I14949,0)</f>
        <v>0</v>
      </c>
    </row>
    <row r="14950" spans="12:17" x14ac:dyDescent="0.25">
      <c r="L14950" s="38">
        <f>IF(AND(Colin!$G14950=$B$1,Colin!$H14950=$C$3),Colin!$I14950,)</f>
        <v>0</v>
      </c>
      <c r="M14950" s="38">
        <f>IF(AND(Colin!$G14950=$B$1,Colin!$H14950&lt;=$C$3),Colin!$I14950,)</f>
        <v>0</v>
      </c>
      <c r="N14950" s="38">
        <f>IF(AND(Colin!$G14950=$B$2,Colin!$H14950=$C$3),Colin!$I14950,)</f>
        <v>0</v>
      </c>
      <c r="O14950" s="38">
        <f>IF(AND(Colin!$G14950=$B$2,Colin!$H14950&lt;=$C$3),Colin!$I14950,)</f>
        <v>0</v>
      </c>
      <c r="P14950" s="38">
        <f>IF(Colin!$G14950&lt;$B$2,Colin!$I14950,0)</f>
        <v>0</v>
      </c>
      <c r="Q14950" s="38">
        <f>IF(Colin!$G14950&lt;$B$1,Colin!$I14950,0)</f>
        <v>0</v>
      </c>
    </row>
    <row r="14951" spans="12:17" x14ac:dyDescent="0.25">
      <c r="L14951" s="38">
        <f>IF(AND(Colin!$G14951=$B$1,Colin!$H14951=$C$3),Colin!$I14951,)</f>
        <v>0</v>
      </c>
      <c r="M14951" s="38">
        <f>IF(AND(Colin!$G14951=$B$1,Colin!$H14951&lt;=$C$3),Colin!$I14951,)</f>
        <v>0</v>
      </c>
      <c r="N14951" s="38">
        <f>IF(AND(Colin!$G14951=$B$2,Colin!$H14951=$C$3),Colin!$I14951,)</f>
        <v>0</v>
      </c>
      <c r="O14951" s="38">
        <f>IF(AND(Colin!$G14951=$B$2,Colin!$H14951&lt;=$C$3),Colin!$I14951,)</f>
        <v>0</v>
      </c>
      <c r="P14951" s="38">
        <f>IF(Colin!$G14951&lt;$B$2,Colin!$I14951,0)</f>
        <v>0</v>
      </c>
      <c r="Q14951" s="38">
        <f>IF(Colin!$G14951&lt;$B$1,Colin!$I14951,0)</f>
        <v>0</v>
      </c>
    </row>
    <row r="14952" spans="12:17" x14ac:dyDescent="0.25">
      <c r="L14952" s="38">
        <f>IF(AND(Colin!$G14952=$B$1,Colin!$H14952=$C$3),Colin!$I14952,)</f>
        <v>0</v>
      </c>
      <c r="M14952" s="38">
        <f>IF(AND(Colin!$G14952=$B$1,Colin!$H14952&lt;=$C$3),Colin!$I14952,)</f>
        <v>0</v>
      </c>
      <c r="N14952" s="38">
        <f>IF(AND(Colin!$G14952=$B$2,Colin!$H14952=$C$3),Colin!$I14952,)</f>
        <v>0</v>
      </c>
      <c r="O14952" s="38">
        <f>IF(AND(Colin!$G14952=$B$2,Colin!$H14952&lt;=$C$3),Colin!$I14952,)</f>
        <v>0</v>
      </c>
      <c r="P14952" s="38">
        <f>IF(Colin!$G14952&lt;$B$2,Colin!$I14952,0)</f>
        <v>0</v>
      </c>
      <c r="Q14952" s="38">
        <f>IF(Colin!$G14952&lt;$B$1,Colin!$I14952,0)</f>
        <v>0</v>
      </c>
    </row>
    <row r="14953" spans="12:17" x14ac:dyDescent="0.25">
      <c r="L14953" s="38">
        <f>IF(AND(Colin!$G14953=$B$1,Colin!$H14953=$C$3),Colin!$I14953,)</f>
        <v>0</v>
      </c>
      <c r="M14953" s="38">
        <f>IF(AND(Colin!$G14953=$B$1,Colin!$H14953&lt;=$C$3),Colin!$I14953,)</f>
        <v>0</v>
      </c>
      <c r="N14953" s="38">
        <f>IF(AND(Colin!$G14953=$B$2,Colin!$H14953=$C$3),Colin!$I14953,)</f>
        <v>0</v>
      </c>
      <c r="O14953" s="38">
        <f>IF(AND(Colin!$G14953=$B$2,Colin!$H14953&lt;=$C$3),Colin!$I14953,)</f>
        <v>0</v>
      </c>
      <c r="P14953" s="38">
        <f>IF(Colin!$G14953&lt;$B$2,Colin!$I14953,0)</f>
        <v>0</v>
      </c>
      <c r="Q14953" s="38">
        <f>IF(Colin!$G14953&lt;$B$1,Colin!$I14953,0)</f>
        <v>0</v>
      </c>
    </row>
    <row r="14954" spans="12:17" x14ac:dyDescent="0.25">
      <c r="L14954" s="38">
        <f>IF(AND(Colin!$G14954=$B$1,Colin!$H14954=$C$3),Colin!$I14954,)</f>
        <v>0</v>
      </c>
      <c r="M14954" s="38">
        <f>IF(AND(Colin!$G14954=$B$1,Colin!$H14954&lt;=$C$3),Colin!$I14954,)</f>
        <v>0</v>
      </c>
      <c r="N14954" s="38">
        <f>IF(AND(Colin!$G14954=$B$2,Colin!$H14954=$C$3),Colin!$I14954,)</f>
        <v>0</v>
      </c>
      <c r="O14954" s="38">
        <f>IF(AND(Colin!$G14954=$B$2,Colin!$H14954&lt;=$C$3),Colin!$I14954,)</f>
        <v>0</v>
      </c>
      <c r="P14954" s="38">
        <f>IF(Colin!$G14954&lt;$B$2,Colin!$I14954,0)</f>
        <v>0</v>
      </c>
      <c r="Q14954" s="38">
        <f>IF(Colin!$G14954&lt;$B$1,Colin!$I14954,0)</f>
        <v>0</v>
      </c>
    </row>
    <row r="14955" spans="12:17" x14ac:dyDescent="0.25">
      <c r="L14955" s="38">
        <f>IF(AND(Colin!$G14955=$B$1,Colin!$H14955=$C$3),Colin!$I14955,)</f>
        <v>0</v>
      </c>
      <c r="M14955" s="38">
        <f>IF(AND(Colin!$G14955=$B$1,Colin!$H14955&lt;=$C$3),Colin!$I14955,)</f>
        <v>0</v>
      </c>
      <c r="N14955" s="38">
        <f>IF(AND(Colin!$G14955=$B$2,Colin!$H14955=$C$3),Colin!$I14955,)</f>
        <v>0</v>
      </c>
      <c r="O14955" s="38">
        <f>IF(AND(Colin!$G14955=$B$2,Colin!$H14955&lt;=$C$3),Colin!$I14955,)</f>
        <v>0</v>
      </c>
      <c r="P14955" s="38">
        <f>IF(Colin!$G14955&lt;$B$2,Colin!$I14955,0)</f>
        <v>0</v>
      </c>
      <c r="Q14955" s="38">
        <f>IF(Colin!$G14955&lt;$B$1,Colin!$I14955,0)</f>
        <v>0</v>
      </c>
    </row>
    <row r="14956" spans="12:17" x14ac:dyDescent="0.25">
      <c r="L14956" s="38">
        <f>IF(AND(Colin!$G14956=$B$1,Colin!$H14956=$C$3),Colin!$I14956,)</f>
        <v>0</v>
      </c>
      <c r="M14956" s="38">
        <f>IF(AND(Colin!$G14956=$B$1,Colin!$H14956&lt;=$C$3),Colin!$I14956,)</f>
        <v>0</v>
      </c>
      <c r="N14956" s="38">
        <f>IF(AND(Colin!$G14956=$B$2,Colin!$H14956=$C$3),Colin!$I14956,)</f>
        <v>0</v>
      </c>
      <c r="O14956" s="38">
        <f>IF(AND(Colin!$G14956=$B$2,Colin!$H14956&lt;=$C$3),Colin!$I14956,)</f>
        <v>0</v>
      </c>
      <c r="P14956" s="38">
        <f>IF(Colin!$G14956&lt;$B$2,Colin!$I14956,0)</f>
        <v>0</v>
      </c>
      <c r="Q14956" s="38">
        <f>IF(Colin!$G14956&lt;$B$1,Colin!$I14956,0)</f>
        <v>0</v>
      </c>
    </row>
    <row r="14957" spans="12:17" x14ac:dyDescent="0.25">
      <c r="L14957" s="38">
        <f>IF(AND(Colin!$G14957=$B$1,Colin!$H14957=$C$3),Colin!$I14957,)</f>
        <v>0</v>
      </c>
      <c r="M14957" s="38">
        <f>IF(AND(Colin!$G14957=$B$1,Colin!$H14957&lt;=$C$3),Colin!$I14957,)</f>
        <v>0</v>
      </c>
      <c r="N14957" s="38">
        <f>IF(AND(Colin!$G14957=$B$2,Colin!$H14957=$C$3),Colin!$I14957,)</f>
        <v>0</v>
      </c>
      <c r="O14957" s="38">
        <f>IF(AND(Colin!$G14957=$B$2,Colin!$H14957&lt;=$C$3),Colin!$I14957,)</f>
        <v>0</v>
      </c>
      <c r="P14957" s="38">
        <f>IF(Colin!$G14957&lt;$B$2,Colin!$I14957,0)</f>
        <v>0</v>
      </c>
      <c r="Q14957" s="38">
        <f>IF(Colin!$G14957&lt;$B$1,Colin!$I14957,0)</f>
        <v>0</v>
      </c>
    </row>
    <row r="14958" spans="12:17" x14ac:dyDescent="0.25">
      <c r="L14958" s="38">
        <f>IF(AND(Colin!$G14958=$B$1,Colin!$H14958=$C$3),Colin!$I14958,)</f>
        <v>0</v>
      </c>
      <c r="M14958" s="38">
        <f>IF(AND(Colin!$G14958=$B$1,Colin!$H14958&lt;=$C$3),Colin!$I14958,)</f>
        <v>0</v>
      </c>
      <c r="N14958" s="38">
        <f>IF(AND(Colin!$G14958=$B$2,Colin!$H14958=$C$3),Colin!$I14958,)</f>
        <v>0</v>
      </c>
      <c r="O14958" s="38">
        <f>IF(AND(Colin!$G14958=$B$2,Colin!$H14958&lt;=$C$3),Colin!$I14958,)</f>
        <v>0</v>
      </c>
      <c r="P14958" s="38">
        <f>IF(Colin!$G14958&lt;$B$2,Colin!$I14958,0)</f>
        <v>0</v>
      </c>
      <c r="Q14958" s="38">
        <f>IF(Colin!$G14958&lt;$B$1,Colin!$I14958,0)</f>
        <v>0</v>
      </c>
    </row>
    <row r="14959" spans="12:17" x14ac:dyDescent="0.25">
      <c r="L14959" s="38">
        <f>IF(AND(Colin!$G14959=$B$1,Colin!$H14959=$C$3),Colin!$I14959,)</f>
        <v>0</v>
      </c>
      <c r="M14959" s="38">
        <f>IF(AND(Colin!$G14959=$B$1,Colin!$H14959&lt;=$C$3),Colin!$I14959,)</f>
        <v>0</v>
      </c>
      <c r="N14959" s="38">
        <f>IF(AND(Colin!$G14959=$B$2,Colin!$H14959=$C$3),Colin!$I14959,)</f>
        <v>0</v>
      </c>
      <c r="O14959" s="38">
        <f>IF(AND(Colin!$G14959=$B$2,Colin!$H14959&lt;=$C$3),Colin!$I14959,)</f>
        <v>0</v>
      </c>
      <c r="P14959" s="38">
        <f>IF(Colin!$G14959&lt;$B$2,Colin!$I14959,0)</f>
        <v>0</v>
      </c>
      <c r="Q14959" s="38">
        <f>IF(Colin!$G14959&lt;$B$1,Colin!$I14959,0)</f>
        <v>0</v>
      </c>
    </row>
    <row r="14960" spans="12:17" x14ac:dyDescent="0.25">
      <c r="L14960" s="38">
        <f>IF(AND(Colin!$G14960=$B$1,Colin!$H14960=$C$3),Colin!$I14960,)</f>
        <v>0</v>
      </c>
      <c r="M14960" s="38">
        <f>IF(AND(Colin!$G14960=$B$1,Colin!$H14960&lt;=$C$3),Colin!$I14960,)</f>
        <v>0</v>
      </c>
      <c r="N14960" s="38">
        <f>IF(AND(Colin!$G14960=$B$2,Colin!$H14960=$C$3),Colin!$I14960,)</f>
        <v>0</v>
      </c>
      <c r="O14960" s="38">
        <f>IF(AND(Colin!$G14960=$B$2,Colin!$H14960&lt;=$C$3),Colin!$I14960,)</f>
        <v>0</v>
      </c>
      <c r="P14960" s="38">
        <f>IF(Colin!$G14960&lt;$B$2,Colin!$I14960,0)</f>
        <v>0</v>
      </c>
      <c r="Q14960" s="38">
        <f>IF(Colin!$G14960&lt;$B$1,Colin!$I14960,0)</f>
        <v>0</v>
      </c>
    </row>
    <row r="14961" spans="12:17" x14ac:dyDescent="0.25">
      <c r="L14961" s="38">
        <f>IF(AND(Colin!$G14961=$B$1,Colin!$H14961=$C$3),Colin!$I14961,)</f>
        <v>0</v>
      </c>
      <c r="M14961" s="38">
        <f>IF(AND(Colin!$G14961=$B$1,Colin!$H14961&lt;=$C$3),Colin!$I14961,)</f>
        <v>0</v>
      </c>
      <c r="N14961" s="38">
        <f>IF(AND(Colin!$G14961=$B$2,Colin!$H14961=$C$3),Colin!$I14961,)</f>
        <v>0</v>
      </c>
      <c r="O14961" s="38">
        <f>IF(AND(Colin!$G14961=$B$2,Colin!$H14961&lt;=$C$3),Colin!$I14961,)</f>
        <v>0</v>
      </c>
      <c r="P14961" s="38">
        <f>IF(Colin!$G14961&lt;$B$2,Colin!$I14961,0)</f>
        <v>0</v>
      </c>
      <c r="Q14961" s="38">
        <f>IF(Colin!$G14961&lt;$B$1,Colin!$I14961,0)</f>
        <v>0</v>
      </c>
    </row>
    <row r="14962" spans="12:17" x14ac:dyDescent="0.25">
      <c r="L14962" s="38">
        <f>IF(AND(Colin!$G14962=$B$1,Colin!$H14962=$C$3),Colin!$I14962,)</f>
        <v>0</v>
      </c>
      <c r="M14962" s="38">
        <f>IF(AND(Colin!$G14962=$B$1,Colin!$H14962&lt;=$C$3),Colin!$I14962,)</f>
        <v>0</v>
      </c>
      <c r="N14962" s="38">
        <f>IF(AND(Colin!$G14962=$B$2,Colin!$H14962=$C$3),Colin!$I14962,)</f>
        <v>0</v>
      </c>
      <c r="O14962" s="38">
        <f>IF(AND(Colin!$G14962=$B$2,Colin!$H14962&lt;=$C$3),Colin!$I14962,)</f>
        <v>0</v>
      </c>
      <c r="P14962" s="38">
        <f>IF(Colin!$G14962&lt;$B$2,Colin!$I14962,0)</f>
        <v>0</v>
      </c>
      <c r="Q14962" s="38">
        <f>IF(Colin!$G14962&lt;$B$1,Colin!$I14962,0)</f>
        <v>0</v>
      </c>
    </row>
    <row r="14963" spans="12:17" x14ac:dyDescent="0.25">
      <c r="L14963" s="38">
        <f>IF(AND(Colin!$G14963=$B$1,Colin!$H14963=$C$3),Colin!$I14963,)</f>
        <v>0</v>
      </c>
      <c r="M14963" s="38">
        <f>IF(AND(Colin!$G14963=$B$1,Colin!$H14963&lt;=$C$3),Colin!$I14963,)</f>
        <v>0</v>
      </c>
      <c r="N14963" s="38">
        <f>IF(AND(Colin!$G14963=$B$2,Colin!$H14963=$C$3),Colin!$I14963,)</f>
        <v>0</v>
      </c>
      <c r="O14963" s="38">
        <f>IF(AND(Colin!$G14963=$B$2,Colin!$H14963&lt;=$C$3),Colin!$I14963,)</f>
        <v>0</v>
      </c>
      <c r="P14963" s="38">
        <f>IF(Colin!$G14963&lt;$B$2,Colin!$I14963,0)</f>
        <v>0</v>
      </c>
      <c r="Q14963" s="38">
        <f>IF(Colin!$G14963&lt;$B$1,Colin!$I14963,0)</f>
        <v>0</v>
      </c>
    </row>
    <row r="14964" spans="12:17" x14ac:dyDescent="0.25">
      <c r="L14964" s="38">
        <f>IF(AND(Colin!$G14964=$B$1,Colin!$H14964=$C$3),Colin!$I14964,)</f>
        <v>0</v>
      </c>
      <c r="M14964" s="38">
        <f>IF(AND(Colin!$G14964=$B$1,Colin!$H14964&lt;=$C$3),Colin!$I14964,)</f>
        <v>0</v>
      </c>
      <c r="N14964" s="38">
        <f>IF(AND(Colin!$G14964=$B$2,Colin!$H14964=$C$3),Colin!$I14964,)</f>
        <v>0</v>
      </c>
      <c r="O14964" s="38">
        <f>IF(AND(Colin!$G14964=$B$2,Colin!$H14964&lt;=$C$3),Colin!$I14964,)</f>
        <v>0</v>
      </c>
      <c r="P14964" s="38">
        <f>IF(Colin!$G14964&lt;$B$2,Colin!$I14964,0)</f>
        <v>0</v>
      </c>
      <c r="Q14964" s="38">
        <f>IF(Colin!$G14964&lt;$B$1,Colin!$I14964,0)</f>
        <v>0</v>
      </c>
    </row>
    <row r="14965" spans="12:17" x14ac:dyDescent="0.25">
      <c r="L14965" s="38">
        <f>IF(AND(Colin!$G14965=$B$1,Colin!$H14965=$C$3),Colin!$I14965,)</f>
        <v>0</v>
      </c>
      <c r="M14965" s="38">
        <f>IF(AND(Colin!$G14965=$B$1,Colin!$H14965&lt;=$C$3),Colin!$I14965,)</f>
        <v>0</v>
      </c>
      <c r="N14965" s="38">
        <f>IF(AND(Colin!$G14965=$B$2,Colin!$H14965=$C$3),Colin!$I14965,)</f>
        <v>0</v>
      </c>
      <c r="O14965" s="38">
        <f>IF(AND(Colin!$G14965=$B$2,Colin!$H14965&lt;=$C$3),Colin!$I14965,)</f>
        <v>0</v>
      </c>
      <c r="P14965" s="38">
        <f>IF(Colin!$G14965&lt;$B$2,Colin!$I14965,0)</f>
        <v>0</v>
      </c>
      <c r="Q14965" s="38">
        <f>IF(Colin!$G14965&lt;$B$1,Colin!$I14965,0)</f>
        <v>0</v>
      </c>
    </row>
    <row r="14966" spans="12:17" x14ac:dyDescent="0.25">
      <c r="L14966" s="38">
        <f>IF(AND(Colin!$G14966=$B$1,Colin!$H14966=$C$3),Colin!$I14966,)</f>
        <v>0</v>
      </c>
      <c r="M14966" s="38">
        <f>IF(AND(Colin!$G14966=$B$1,Colin!$H14966&lt;=$C$3),Colin!$I14966,)</f>
        <v>0</v>
      </c>
      <c r="N14966" s="38">
        <f>IF(AND(Colin!$G14966=$B$2,Colin!$H14966=$C$3),Colin!$I14966,)</f>
        <v>0</v>
      </c>
      <c r="O14966" s="38">
        <f>IF(AND(Colin!$G14966=$B$2,Colin!$H14966&lt;=$C$3),Colin!$I14966,)</f>
        <v>0</v>
      </c>
      <c r="P14966" s="38">
        <f>IF(Colin!$G14966&lt;$B$2,Colin!$I14966,0)</f>
        <v>0</v>
      </c>
      <c r="Q14966" s="38">
        <f>IF(Colin!$G14966&lt;$B$1,Colin!$I14966,0)</f>
        <v>0</v>
      </c>
    </row>
    <row r="14967" spans="12:17" x14ac:dyDescent="0.25">
      <c r="L14967" s="38">
        <f>IF(AND(Colin!$G14967=$B$1,Colin!$H14967=$C$3),Colin!$I14967,)</f>
        <v>0</v>
      </c>
      <c r="M14967" s="38">
        <f>IF(AND(Colin!$G14967=$B$1,Colin!$H14967&lt;=$C$3),Colin!$I14967,)</f>
        <v>0</v>
      </c>
      <c r="N14967" s="38">
        <f>IF(AND(Colin!$G14967=$B$2,Colin!$H14967=$C$3),Colin!$I14967,)</f>
        <v>0</v>
      </c>
      <c r="O14967" s="38">
        <f>IF(AND(Colin!$G14967=$B$2,Colin!$H14967&lt;=$C$3),Colin!$I14967,)</f>
        <v>0</v>
      </c>
      <c r="P14967" s="38">
        <f>IF(Colin!$G14967&lt;$B$2,Colin!$I14967,0)</f>
        <v>0</v>
      </c>
      <c r="Q14967" s="38">
        <f>IF(Colin!$G14967&lt;$B$1,Colin!$I14967,0)</f>
        <v>0</v>
      </c>
    </row>
    <row r="14968" spans="12:17" x14ac:dyDescent="0.25">
      <c r="L14968" s="38">
        <f>IF(AND(Colin!$G14968=$B$1,Colin!$H14968=$C$3),Colin!$I14968,)</f>
        <v>0</v>
      </c>
      <c r="M14968" s="38">
        <f>IF(AND(Colin!$G14968=$B$1,Colin!$H14968&lt;=$C$3),Colin!$I14968,)</f>
        <v>0</v>
      </c>
      <c r="N14968" s="38">
        <f>IF(AND(Colin!$G14968=$B$2,Colin!$H14968=$C$3),Colin!$I14968,)</f>
        <v>0</v>
      </c>
      <c r="O14968" s="38">
        <f>IF(AND(Colin!$G14968=$B$2,Colin!$H14968&lt;=$C$3),Colin!$I14968,)</f>
        <v>0</v>
      </c>
      <c r="P14968" s="38">
        <f>IF(Colin!$G14968&lt;$B$2,Colin!$I14968,0)</f>
        <v>0</v>
      </c>
      <c r="Q14968" s="38">
        <f>IF(Colin!$G14968&lt;$B$1,Colin!$I14968,0)</f>
        <v>0</v>
      </c>
    </row>
    <row r="14969" spans="12:17" x14ac:dyDescent="0.25">
      <c r="L14969" s="38">
        <f>IF(AND(Colin!$G14969=$B$1,Colin!$H14969=$C$3),Colin!$I14969,)</f>
        <v>0</v>
      </c>
      <c r="M14969" s="38">
        <f>IF(AND(Colin!$G14969=$B$1,Colin!$H14969&lt;=$C$3),Colin!$I14969,)</f>
        <v>0</v>
      </c>
      <c r="N14969" s="38">
        <f>IF(AND(Colin!$G14969=$B$2,Colin!$H14969=$C$3),Colin!$I14969,)</f>
        <v>0</v>
      </c>
      <c r="O14969" s="38">
        <f>IF(AND(Colin!$G14969=$B$2,Colin!$H14969&lt;=$C$3),Colin!$I14969,)</f>
        <v>0</v>
      </c>
      <c r="P14969" s="38">
        <f>IF(Colin!$G14969&lt;$B$2,Colin!$I14969,0)</f>
        <v>0</v>
      </c>
      <c r="Q14969" s="38">
        <f>IF(Colin!$G14969&lt;$B$1,Colin!$I14969,0)</f>
        <v>0</v>
      </c>
    </row>
    <row r="14970" spans="12:17" x14ac:dyDescent="0.25">
      <c r="L14970" s="38">
        <f>IF(AND(Colin!$G14970=$B$1,Colin!$H14970=$C$3),Colin!$I14970,)</f>
        <v>0</v>
      </c>
      <c r="M14970" s="38">
        <f>IF(AND(Colin!$G14970=$B$1,Colin!$H14970&lt;=$C$3),Colin!$I14970,)</f>
        <v>0</v>
      </c>
      <c r="N14970" s="38">
        <f>IF(AND(Colin!$G14970=$B$2,Colin!$H14970=$C$3),Colin!$I14970,)</f>
        <v>0</v>
      </c>
      <c r="O14970" s="38">
        <f>IF(AND(Colin!$G14970=$B$2,Colin!$H14970&lt;=$C$3),Colin!$I14970,)</f>
        <v>0</v>
      </c>
      <c r="P14970" s="38">
        <f>IF(Colin!$G14970&lt;$B$2,Colin!$I14970,0)</f>
        <v>0</v>
      </c>
      <c r="Q14970" s="38">
        <f>IF(Colin!$G14970&lt;$B$1,Colin!$I14970,0)</f>
        <v>0</v>
      </c>
    </row>
    <row r="14971" spans="12:17" x14ac:dyDescent="0.25">
      <c r="L14971" s="38">
        <f>IF(AND(Colin!$G14971=$B$1,Colin!$H14971=$C$3),Colin!$I14971,)</f>
        <v>0</v>
      </c>
      <c r="M14971" s="38">
        <f>IF(AND(Colin!$G14971=$B$1,Colin!$H14971&lt;=$C$3),Colin!$I14971,)</f>
        <v>0</v>
      </c>
      <c r="N14971" s="38">
        <f>IF(AND(Colin!$G14971=$B$2,Colin!$H14971=$C$3),Colin!$I14971,)</f>
        <v>0</v>
      </c>
      <c r="O14971" s="38">
        <f>IF(AND(Colin!$G14971=$B$2,Colin!$H14971&lt;=$C$3),Colin!$I14971,)</f>
        <v>0</v>
      </c>
      <c r="P14971" s="38">
        <f>IF(Colin!$G14971&lt;$B$2,Colin!$I14971,0)</f>
        <v>0</v>
      </c>
      <c r="Q14971" s="38">
        <f>IF(Colin!$G14971&lt;$B$1,Colin!$I14971,0)</f>
        <v>0</v>
      </c>
    </row>
    <row r="14972" spans="12:17" x14ac:dyDescent="0.25">
      <c r="L14972" s="38">
        <f>IF(AND(Colin!$G14972=$B$1,Colin!$H14972=$C$3),Colin!$I14972,)</f>
        <v>0</v>
      </c>
      <c r="M14972" s="38">
        <f>IF(AND(Colin!$G14972=$B$1,Colin!$H14972&lt;=$C$3),Colin!$I14972,)</f>
        <v>0</v>
      </c>
      <c r="N14972" s="38">
        <f>IF(AND(Colin!$G14972=$B$2,Colin!$H14972=$C$3),Colin!$I14972,)</f>
        <v>0</v>
      </c>
      <c r="O14972" s="38">
        <f>IF(AND(Colin!$G14972=$B$2,Colin!$H14972&lt;=$C$3),Colin!$I14972,)</f>
        <v>0</v>
      </c>
      <c r="P14972" s="38">
        <f>IF(Colin!$G14972&lt;$B$2,Colin!$I14972,0)</f>
        <v>0</v>
      </c>
      <c r="Q14972" s="38">
        <f>IF(Colin!$G14972&lt;$B$1,Colin!$I14972,0)</f>
        <v>0</v>
      </c>
    </row>
    <row r="14973" spans="12:17" x14ac:dyDescent="0.25">
      <c r="L14973" s="38">
        <f>IF(AND(Colin!$G14973=$B$1,Colin!$H14973=$C$3),Colin!$I14973,)</f>
        <v>0</v>
      </c>
      <c r="M14973" s="38">
        <f>IF(AND(Colin!$G14973=$B$1,Colin!$H14973&lt;=$C$3),Colin!$I14973,)</f>
        <v>0</v>
      </c>
      <c r="N14973" s="38">
        <f>IF(AND(Colin!$G14973=$B$2,Colin!$H14973=$C$3),Colin!$I14973,)</f>
        <v>0</v>
      </c>
      <c r="O14973" s="38">
        <f>IF(AND(Colin!$G14973=$B$2,Colin!$H14973&lt;=$C$3),Colin!$I14973,)</f>
        <v>0</v>
      </c>
      <c r="P14973" s="38">
        <f>IF(Colin!$G14973&lt;$B$2,Colin!$I14973,0)</f>
        <v>0</v>
      </c>
      <c r="Q14973" s="38">
        <f>IF(Colin!$G14973&lt;$B$1,Colin!$I14973,0)</f>
        <v>0</v>
      </c>
    </row>
    <row r="14974" spans="12:17" x14ac:dyDescent="0.25">
      <c r="L14974" s="38">
        <f>IF(AND(Colin!$G14974=$B$1,Colin!$H14974=$C$3),Colin!$I14974,)</f>
        <v>0</v>
      </c>
      <c r="M14974" s="38">
        <f>IF(AND(Colin!$G14974=$B$1,Colin!$H14974&lt;=$C$3),Colin!$I14974,)</f>
        <v>0</v>
      </c>
      <c r="N14974" s="38">
        <f>IF(AND(Colin!$G14974=$B$2,Colin!$H14974=$C$3),Colin!$I14974,)</f>
        <v>0</v>
      </c>
      <c r="O14974" s="38">
        <f>IF(AND(Colin!$G14974=$B$2,Colin!$H14974&lt;=$C$3),Colin!$I14974,)</f>
        <v>0</v>
      </c>
      <c r="P14974" s="38">
        <f>IF(Colin!$G14974&lt;$B$2,Colin!$I14974,0)</f>
        <v>0</v>
      </c>
      <c r="Q14974" s="38">
        <f>IF(Colin!$G14974&lt;$B$1,Colin!$I14974,0)</f>
        <v>0</v>
      </c>
    </row>
    <row r="14975" spans="12:17" x14ac:dyDescent="0.25">
      <c r="L14975" s="38">
        <f>IF(AND(Colin!$G14975=$B$1,Colin!$H14975=$C$3),Colin!$I14975,)</f>
        <v>0</v>
      </c>
      <c r="M14975" s="38">
        <f>IF(AND(Colin!$G14975=$B$1,Colin!$H14975&lt;=$C$3),Colin!$I14975,)</f>
        <v>0</v>
      </c>
      <c r="N14975" s="38">
        <f>IF(AND(Colin!$G14975=$B$2,Colin!$H14975=$C$3),Colin!$I14975,)</f>
        <v>0</v>
      </c>
      <c r="O14975" s="38">
        <f>IF(AND(Colin!$G14975=$B$2,Colin!$H14975&lt;=$C$3),Colin!$I14975,)</f>
        <v>0</v>
      </c>
      <c r="P14975" s="38">
        <f>IF(Colin!$G14975&lt;$B$2,Colin!$I14975,0)</f>
        <v>0</v>
      </c>
      <c r="Q14975" s="38">
        <f>IF(Colin!$G14975&lt;$B$1,Colin!$I14975,0)</f>
        <v>0</v>
      </c>
    </row>
    <row r="14976" spans="12:17" x14ac:dyDescent="0.25">
      <c r="L14976" s="38">
        <f>IF(AND(Colin!$G14976=$B$1,Colin!$H14976=$C$3),Colin!$I14976,)</f>
        <v>0</v>
      </c>
      <c r="M14976" s="38">
        <f>IF(AND(Colin!$G14976=$B$1,Colin!$H14976&lt;=$C$3),Colin!$I14976,)</f>
        <v>0</v>
      </c>
      <c r="N14976" s="38">
        <f>IF(AND(Colin!$G14976=$B$2,Colin!$H14976=$C$3),Colin!$I14976,)</f>
        <v>0</v>
      </c>
      <c r="O14976" s="38">
        <f>IF(AND(Colin!$G14976=$B$2,Colin!$H14976&lt;=$C$3),Colin!$I14976,)</f>
        <v>0</v>
      </c>
      <c r="P14976" s="38">
        <f>IF(Colin!$G14976&lt;$B$2,Colin!$I14976,0)</f>
        <v>0</v>
      </c>
      <c r="Q14976" s="38">
        <f>IF(Colin!$G14976&lt;$B$1,Colin!$I14976,0)</f>
        <v>0</v>
      </c>
    </row>
    <row r="14977" spans="12:17" x14ac:dyDescent="0.25">
      <c r="L14977" s="38">
        <f>IF(AND(Colin!$G14977=$B$1,Colin!$H14977=$C$3),Colin!$I14977,)</f>
        <v>0</v>
      </c>
      <c r="M14977" s="38">
        <f>IF(AND(Colin!$G14977=$B$1,Colin!$H14977&lt;=$C$3),Colin!$I14977,)</f>
        <v>0</v>
      </c>
      <c r="N14977" s="38">
        <f>IF(AND(Colin!$G14977=$B$2,Colin!$H14977=$C$3),Colin!$I14977,)</f>
        <v>0</v>
      </c>
      <c r="O14977" s="38">
        <f>IF(AND(Colin!$G14977=$B$2,Colin!$H14977&lt;=$C$3),Colin!$I14977,)</f>
        <v>0</v>
      </c>
      <c r="P14977" s="38">
        <f>IF(Colin!$G14977&lt;$B$2,Colin!$I14977,0)</f>
        <v>0</v>
      </c>
      <c r="Q14977" s="38">
        <f>IF(Colin!$G14977&lt;$B$1,Colin!$I14977,0)</f>
        <v>0</v>
      </c>
    </row>
    <row r="14978" spans="12:17" x14ac:dyDescent="0.25">
      <c r="L14978" s="38">
        <f>IF(AND(Colin!$G14978=$B$1,Colin!$H14978=$C$3),Colin!$I14978,)</f>
        <v>0</v>
      </c>
      <c r="M14978" s="38">
        <f>IF(AND(Colin!$G14978=$B$1,Colin!$H14978&lt;=$C$3),Colin!$I14978,)</f>
        <v>0</v>
      </c>
      <c r="N14978" s="38">
        <f>IF(AND(Colin!$G14978=$B$2,Colin!$H14978=$C$3),Colin!$I14978,)</f>
        <v>0</v>
      </c>
      <c r="O14978" s="38">
        <f>IF(AND(Colin!$G14978=$B$2,Colin!$H14978&lt;=$C$3),Colin!$I14978,)</f>
        <v>0</v>
      </c>
      <c r="P14978" s="38">
        <f>IF(Colin!$G14978&lt;$B$2,Colin!$I14978,0)</f>
        <v>0</v>
      </c>
      <c r="Q14978" s="38">
        <f>IF(Colin!$G14978&lt;$B$1,Colin!$I14978,0)</f>
        <v>0</v>
      </c>
    </row>
    <row r="14979" spans="12:17" x14ac:dyDescent="0.25">
      <c r="L14979" s="38">
        <f>IF(AND(Colin!$G14979=$B$1,Colin!$H14979=$C$3),Colin!$I14979,)</f>
        <v>0</v>
      </c>
      <c r="M14979" s="38">
        <f>IF(AND(Colin!$G14979=$B$1,Colin!$H14979&lt;=$C$3),Colin!$I14979,)</f>
        <v>0</v>
      </c>
      <c r="N14979" s="38">
        <f>IF(AND(Colin!$G14979=$B$2,Colin!$H14979=$C$3),Colin!$I14979,)</f>
        <v>0</v>
      </c>
      <c r="O14979" s="38">
        <f>IF(AND(Colin!$G14979=$B$2,Colin!$H14979&lt;=$C$3),Colin!$I14979,)</f>
        <v>0</v>
      </c>
      <c r="P14979" s="38">
        <f>IF(Colin!$G14979&lt;$B$2,Colin!$I14979,0)</f>
        <v>0</v>
      </c>
      <c r="Q14979" s="38">
        <f>IF(Colin!$G14979&lt;$B$1,Colin!$I14979,0)</f>
        <v>0</v>
      </c>
    </row>
    <row r="14980" spans="12:17" x14ac:dyDescent="0.25">
      <c r="L14980" s="38">
        <f>IF(AND(Colin!$G14980=$B$1,Colin!$H14980=$C$3),Colin!$I14980,)</f>
        <v>0</v>
      </c>
      <c r="M14980" s="38">
        <f>IF(AND(Colin!$G14980=$B$1,Colin!$H14980&lt;=$C$3),Colin!$I14980,)</f>
        <v>0</v>
      </c>
      <c r="N14980" s="38">
        <f>IF(AND(Colin!$G14980=$B$2,Colin!$H14980=$C$3),Colin!$I14980,)</f>
        <v>0</v>
      </c>
      <c r="O14980" s="38">
        <f>IF(AND(Colin!$G14980=$B$2,Colin!$H14980&lt;=$C$3),Colin!$I14980,)</f>
        <v>0</v>
      </c>
      <c r="P14980" s="38">
        <f>IF(Colin!$G14980&lt;$B$2,Colin!$I14980,0)</f>
        <v>0</v>
      </c>
      <c r="Q14980" s="38">
        <f>IF(Colin!$G14980&lt;$B$1,Colin!$I14980,0)</f>
        <v>0</v>
      </c>
    </row>
    <row r="14981" spans="12:17" x14ac:dyDescent="0.25">
      <c r="L14981" s="38">
        <f>IF(AND(Colin!$G14981=$B$1,Colin!$H14981=$C$3),Colin!$I14981,)</f>
        <v>0</v>
      </c>
      <c r="M14981" s="38">
        <f>IF(AND(Colin!$G14981=$B$1,Colin!$H14981&lt;=$C$3),Colin!$I14981,)</f>
        <v>0</v>
      </c>
      <c r="N14981" s="38">
        <f>IF(AND(Colin!$G14981=$B$2,Colin!$H14981=$C$3),Colin!$I14981,)</f>
        <v>0</v>
      </c>
      <c r="O14981" s="38">
        <f>IF(AND(Colin!$G14981=$B$2,Colin!$H14981&lt;=$C$3),Colin!$I14981,)</f>
        <v>0</v>
      </c>
      <c r="P14981" s="38">
        <f>IF(Colin!$G14981&lt;$B$2,Colin!$I14981,0)</f>
        <v>0</v>
      </c>
      <c r="Q14981" s="38">
        <f>IF(Colin!$G14981&lt;$B$1,Colin!$I14981,0)</f>
        <v>0</v>
      </c>
    </row>
    <row r="14982" spans="12:17" x14ac:dyDescent="0.25">
      <c r="L14982" s="38">
        <f>IF(AND(Colin!$G14982=$B$1,Colin!$H14982=$C$3),Colin!$I14982,)</f>
        <v>0</v>
      </c>
      <c r="M14982" s="38">
        <f>IF(AND(Colin!$G14982=$B$1,Colin!$H14982&lt;=$C$3),Colin!$I14982,)</f>
        <v>0</v>
      </c>
      <c r="N14982" s="38">
        <f>IF(AND(Colin!$G14982=$B$2,Colin!$H14982=$C$3),Colin!$I14982,)</f>
        <v>0</v>
      </c>
      <c r="O14982" s="38">
        <f>IF(AND(Colin!$G14982=$B$2,Colin!$H14982&lt;=$C$3),Colin!$I14982,)</f>
        <v>0</v>
      </c>
      <c r="P14982" s="38">
        <f>IF(Colin!$G14982&lt;$B$2,Colin!$I14982,0)</f>
        <v>0</v>
      </c>
      <c r="Q14982" s="38">
        <f>IF(Colin!$G14982&lt;$B$1,Colin!$I14982,0)</f>
        <v>0</v>
      </c>
    </row>
    <row r="14983" spans="12:17" x14ac:dyDescent="0.25">
      <c r="L14983" s="38">
        <f>IF(AND(Colin!$G14983=$B$1,Colin!$H14983=$C$3),Colin!$I14983,)</f>
        <v>0</v>
      </c>
      <c r="M14983" s="38">
        <f>IF(AND(Colin!$G14983=$B$1,Colin!$H14983&lt;=$C$3),Colin!$I14983,)</f>
        <v>0</v>
      </c>
      <c r="N14983" s="38">
        <f>IF(AND(Colin!$G14983=$B$2,Colin!$H14983=$C$3),Colin!$I14983,)</f>
        <v>0</v>
      </c>
      <c r="O14983" s="38">
        <f>IF(AND(Colin!$G14983=$B$2,Colin!$H14983&lt;=$C$3),Colin!$I14983,)</f>
        <v>0</v>
      </c>
      <c r="P14983" s="38">
        <f>IF(Colin!$G14983&lt;$B$2,Colin!$I14983,0)</f>
        <v>0</v>
      </c>
      <c r="Q14983" s="38">
        <f>IF(Colin!$G14983&lt;$B$1,Colin!$I14983,0)</f>
        <v>0</v>
      </c>
    </row>
    <row r="14984" spans="12:17" x14ac:dyDescent="0.25">
      <c r="L14984" s="38">
        <f>IF(AND(Colin!$G14984=$B$1,Colin!$H14984=$C$3),Colin!$I14984,)</f>
        <v>0</v>
      </c>
      <c r="M14984" s="38">
        <f>IF(AND(Colin!$G14984=$B$1,Colin!$H14984&lt;=$C$3),Colin!$I14984,)</f>
        <v>0</v>
      </c>
      <c r="N14984" s="38">
        <f>IF(AND(Colin!$G14984=$B$2,Colin!$H14984=$C$3),Colin!$I14984,)</f>
        <v>0</v>
      </c>
      <c r="O14984" s="38">
        <f>IF(AND(Colin!$G14984=$B$2,Colin!$H14984&lt;=$C$3),Colin!$I14984,)</f>
        <v>0</v>
      </c>
      <c r="P14984" s="38">
        <f>IF(Colin!$G14984&lt;$B$2,Colin!$I14984,0)</f>
        <v>0</v>
      </c>
      <c r="Q14984" s="38">
        <f>IF(Colin!$G14984&lt;$B$1,Colin!$I14984,0)</f>
        <v>0</v>
      </c>
    </row>
    <row r="14985" spans="12:17" x14ac:dyDescent="0.25">
      <c r="L14985" s="38">
        <f>IF(AND(Colin!$G14985=$B$1,Colin!$H14985=$C$3),Colin!$I14985,)</f>
        <v>0</v>
      </c>
      <c r="M14985" s="38">
        <f>IF(AND(Colin!$G14985=$B$1,Colin!$H14985&lt;=$C$3),Colin!$I14985,)</f>
        <v>0</v>
      </c>
      <c r="N14985" s="38">
        <f>IF(AND(Colin!$G14985=$B$2,Colin!$H14985=$C$3),Colin!$I14985,)</f>
        <v>0</v>
      </c>
      <c r="O14985" s="38">
        <f>IF(AND(Colin!$G14985=$B$2,Colin!$H14985&lt;=$C$3),Colin!$I14985,)</f>
        <v>0</v>
      </c>
      <c r="P14985" s="38">
        <f>IF(Colin!$G14985&lt;$B$2,Colin!$I14985,0)</f>
        <v>0</v>
      </c>
      <c r="Q14985" s="38">
        <f>IF(Colin!$G14985&lt;$B$1,Colin!$I14985,0)</f>
        <v>0</v>
      </c>
    </row>
    <row r="14986" spans="12:17" x14ac:dyDescent="0.25">
      <c r="L14986" s="38">
        <f>IF(AND(Colin!$G14986=$B$1,Colin!$H14986=$C$3),Colin!$I14986,)</f>
        <v>0</v>
      </c>
      <c r="M14986" s="38">
        <f>IF(AND(Colin!$G14986=$B$1,Colin!$H14986&lt;=$C$3),Colin!$I14986,)</f>
        <v>0</v>
      </c>
      <c r="N14986" s="38">
        <f>IF(AND(Colin!$G14986=$B$2,Colin!$H14986=$C$3),Colin!$I14986,)</f>
        <v>0</v>
      </c>
      <c r="O14986" s="38">
        <f>IF(AND(Colin!$G14986=$B$2,Colin!$H14986&lt;=$C$3),Colin!$I14986,)</f>
        <v>0</v>
      </c>
      <c r="P14986" s="38">
        <f>IF(Colin!$G14986&lt;$B$2,Colin!$I14986,0)</f>
        <v>0</v>
      </c>
      <c r="Q14986" s="38">
        <f>IF(Colin!$G14986&lt;$B$1,Colin!$I14986,0)</f>
        <v>0</v>
      </c>
    </row>
    <row r="14987" spans="12:17" x14ac:dyDescent="0.25">
      <c r="L14987" s="38">
        <f>IF(AND(Colin!$G14987=$B$1,Colin!$H14987=$C$3),Colin!$I14987,)</f>
        <v>0</v>
      </c>
      <c r="M14987" s="38">
        <f>IF(AND(Colin!$G14987=$B$1,Colin!$H14987&lt;=$C$3),Colin!$I14987,)</f>
        <v>0</v>
      </c>
      <c r="N14987" s="38">
        <f>IF(AND(Colin!$G14987=$B$2,Colin!$H14987=$C$3),Colin!$I14987,)</f>
        <v>0</v>
      </c>
      <c r="O14987" s="38">
        <f>IF(AND(Colin!$G14987=$B$2,Colin!$H14987&lt;=$C$3),Colin!$I14987,)</f>
        <v>0</v>
      </c>
      <c r="P14987" s="38">
        <f>IF(Colin!$G14987&lt;$B$2,Colin!$I14987,0)</f>
        <v>0</v>
      </c>
      <c r="Q14987" s="38">
        <f>IF(Colin!$G14987&lt;$B$1,Colin!$I14987,0)</f>
        <v>0</v>
      </c>
    </row>
    <row r="14988" spans="12:17" x14ac:dyDescent="0.25">
      <c r="L14988" s="38">
        <f>IF(AND(Colin!$G14988=$B$1,Colin!$H14988=$C$3),Colin!$I14988,)</f>
        <v>0</v>
      </c>
      <c r="M14988" s="38">
        <f>IF(AND(Colin!$G14988=$B$1,Colin!$H14988&lt;=$C$3),Colin!$I14988,)</f>
        <v>0</v>
      </c>
      <c r="N14988" s="38">
        <f>IF(AND(Colin!$G14988=$B$2,Colin!$H14988=$C$3),Colin!$I14988,)</f>
        <v>0</v>
      </c>
      <c r="O14988" s="38">
        <f>IF(AND(Colin!$G14988=$B$2,Colin!$H14988&lt;=$C$3),Colin!$I14988,)</f>
        <v>0</v>
      </c>
      <c r="P14988" s="38">
        <f>IF(Colin!$G14988&lt;$B$2,Colin!$I14988,0)</f>
        <v>0</v>
      </c>
      <c r="Q14988" s="38">
        <f>IF(Colin!$G14988&lt;$B$1,Colin!$I14988,0)</f>
        <v>0</v>
      </c>
    </row>
    <row r="14989" spans="12:17" x14ac:dyDescent="0.25">
      <c r="L14989" s="38">
        <f>IF(AND(Colin!$G14989=$B$1,Colin!$H14989=$C$3),Colin!$I14989,)</f>
        <v>0</v>
      </c>
      <c r="M14989" s="38">
        <f>IF(AND(Colin!$G14989=$B$1,Colin!$H14989&lt;=$C$3),Colin!$I14989,)</f>
        <v>0</v>
      </c>
      <c r="N14989" s="38">
        <f>IF(AND(Colin!$G14989=$B$2,Colin!$H14989=$C$3),Colin!$I14989,)</f>
        <v>0</v>
      </c>
      <c r="O14989" s="38">
        <f>IF(AND(Colin!$G14989=$B$2,Colin!$H14989&lt;=$C$3),Colin!$I14989,)</f>
        <v>0</v>
      </c>
      <c r="P14989" s="38">
        <f>IF(Colin!$G14989&lt;$B$2,Colin!$I14989,0)</f>
        <v>0</v>
      </c>
      <c r="Q14989" s="38">
        <f>IF(Colin!$G14989&lt;$B$1,Colin!$I14989,0)</f>
        <v>0</v>
      </c>
    </row>
    <row r="14990" spans="12:17" x14ac:dyDescent="0.25">
      <c r="L14990" s="38">
        <f>IF(AND(Colin!$G14990=$B$1,Colin!$H14990=$C$3),Colin!$I14990,)</f>
        <v>0</v>
      </c>
      <c r="M14990" s="38">
        <f>IF(AND(Colin!$G14990=$B$1,Colin!$H14990&lt;=$C$3),Colin!$I14990,)</f>
        <v>0</v>
      </c>
      <c r="N14990" s="38">
        <f>IF(AND(Colin!$G14990=$B$2,Colin!$H14990=$C$3),Colin!$I14990,)</f>
        <v>0</v>
      </c>
      <c r="O14990" s="38">
        <f>IF(AND(Colin!$G14990=$B$2,Colin!$H14990&lt;=$C$3),Colin!$I14990,)</f>
        <v>0</v>
      </c>
      <c r="P14990" s="38">
        <f>IF(Colin!$G14990&lt;$B$2,Colin!$I14990,0)</f>
        <v>0</v>
      </c>
      <c r="Q14990" s="38">
        <f>IF(Colin!$G14990&lt;$B$1,Colin!$I14990,0)</f>
        <v>0</v>
      </c>
    </row>
    <row r="14991" spans="12:17" x14ac:dyDescent="0.25">
      <c r="L14991" s="38">
        <f>IF(AND(Colin!$G14991=$B$1,Colin!$H14991=$C$3),Colin!$I14991,)</f>
        <v>0</v>
      </c>
      <c r="M14991" s="38">
        <f>IF(AND(Colin!$G14991=$B$1,Colin!$H14991&lt;=$C$3),Colin!$I14991,)</f>
        <v>0</v>
      </c>
      <c r="N14991" s="38">
        <f>IF(AND(Colin!$G14991=$B$2,Colin!$H14991=$C$3),Colin!$I14991,)</f>
        <v>0</v>
      </c>
      <c r="O14991" s="38">
        <f>IF(AND(Colin!$G14991=$B$2,Colin!$H14991&lt;=$C$3),Colin!$I14991,)</f>
        <v>0</v>
      </c>
      <c r="P14991" s="38">
        <f>IF(Colin!$G14991&lt;$B$2,Colin!$I14991,0)</f>
        <v>0</v>
      </c>
      <c r="Q14991" s="38">
        <f>IF(Colin!$G14991&lt;$B$1,Colin!$I14991,0)</f>
        <v>0</v>
      </c>
    </row>
    <row r="14992" spans="12:17" x14ac:dyDescent="0.25">
      <c r="L14992" s="38">
        <f>IF(AND(Colin!$G14992=$B$1,Colin!$H14992=$C$3),Colin!$I14992,)</f>
        <v>0</v>
      </c>
      <c r="M14992" s="38">
        <f>IF(AND(Colin!$G14992=$B$1,Colin!$H14992&lt;=$C$3),Colin!$I14992,)</f>
        <v>0</v>
      </c>
      <c r="N14992" s="38">
        <f>IF(AND(Colin!$G14992=$B$2,Colin!$H14992=$C$3),Colin!$I14992,)</f>
        <v>0</v>
      </c>
      <c r="O14992" s="38">
        <f>IF(AND(Colin!$G14992=$B$2,Colin!$H14992&lt;=$C$3),Colin!$I14992,)</f>
        <v>0</v>
      </c>
      <c r="P14992" s="38">
        <f>IF(Colin!$G14992&lt;$B$2,Colin!$I14992,0)</f>
        <v>0</v>
      </c>
      <c r="Q14992" s="38">
        <f>IF(Colin!$G14992&lt;$B$1,Colin!$I14992,0)</f>
        <v>0</v>
      </c>
    </row>
    <row r="14993" spans="12:17" x14ac:dyDescent="0.25">
      <c r="L14993" s="38">
        <f>IF(AND(Colin!$G14993=$B$1,Colin!$H14993=$C$3),Colin!$I14993,)</f>
        <v>0</v>
      </c>
      <c r="M14993" s="38">
        <f>IF(AND(Colin!$G14993=$B$1,Colin!$H14993&lt;=$C$3),Colin!$I14993,)</f>
        <v>0</v>
      </c>
      <c r="N14993" s="38">
        <f>IF(AND(Colin!$G14993=$B$2,Colin!$H14993=$C$3),Colin!$I14993,)</f>
        <v>0</v>
      </c>
      <c r="O14993" s="38">
        <f>IF(AND(Colin!$G14993=$B$2,Colin!$H14993&lt;=$C$3),Colin!$I14993,)</f>
        <v>0</v>
      </c>
      <c r="P14993" s="38">
        <f>IF(Colin!$G14993&lt;$B$2,Colin!$I14993,0)</f>
        <v>0</v>
      </c>
      <c r="Q14993" s="38">
        <f>IF(Colin!$G14993&lt;$B$1,Colin!$I14993,0)</f>
        <v>0</v>
      </c>
    </row>
    <row r="14994" spans="12:17" x14ac:dyDescent="0.25">
      <c r="L14994" s="38">
        <f>IF(AND(Colin!$G14994=$B$1,Colin!$H14994=$C$3),Colin!$I14994,)</f>
        <v>0</v>
      </c>
      <c r="M14994" s="38">
        <f>IF(AND(Colin!$G14994=$B$1,Colin!$H14994&lt;=$C$3),Colin!$I14994,)</f>
        <v>0</v>
      </c>
      <c r="N14994" s="38">
        <f>IF(AND(Colin!$G14994=$B$2,Colin!$H14994=$C$3),Colin!$I14994,)</f>
        <v>0</v>
      </c>
      <c r="O14994" s="38">
        <f>IF(AND(Colin!$G14994=$B$2,Colin!$H14994&lt;=$C$3),Colin!$I14994,)</f>
        <v>0</v>
      </c>
      <c r="P14994" s="38">
        <f>IF(Colin!$G14994&lt;$B$2,Colin!$I14994,0)</f>
        <v>0</v>
      </c>
      <c r="Q14994" s="38">
        <f>IF(Colin!$G14994&lt;$B$1,Colin!$I14994,0)</f>
        <v>0</v>
      </c>
    </row>
    <row r="14995" spans="12:17" x14ac:dyDescent="0.25">
      <c r="L14995" s="38">
        <f>IF(AND(Colin!$G14995=$B$1,Colin!$H14995=$C$3),Colin!$I14995,)</f>
        <v>0</v>
      </c>
      <c r="M14995" s="38">
        <f>IF(AND(Colin!$G14995=$B$1,Colin!$H14995&lt;=$C$3),Colin!$I14995,)</f>
        <v>0</v>
      </c>
      <c r="N14995" s="38">
        <f>IF(AND(Colin!$G14995=$B$2,Colin!$H14995=$C$3),Colin!$I14995,)</f>
        <v>0</v>
      </c>
      <c r="O14995" s="38">
        <f>IF(AND(Colin!$G14995=$B$2,Colin!$H14995&lt;=$C$3),Colin!$I14995,)</f>
        <v>0</v>
      </c>
      <c r="P14995" s="38">
        <f>IF(Colin!$G14995&lt;$B$2,Colin!$I14995,0)</f>
        <v>0</v>
      </c>
      <c r="Q14995" s="38">
        <f>IF(Colin!$G14995&lt;$B$1,Colin!$I14995,0)</f>
        <v>0</v>
      </c>
    </row>
    <row r="14996" spans="12:17" x14ac:dyDescent="0.25">
      <c r="L14996" s="38">
        <f>IF(AND(Colin!$G14996=$B$1,Colin!$H14996=$C$3),Colin!$I14996,)</f>
        <v>0</v>
      </c>
      <c r="M14996" s="38">
        <f>IF(AND(Colin!$G14996=$B$1,Colin!$H14996&lt;=$C$3),Colin!$I14996,)</f>
        <v>0</v>
      </c>
      <c r="N14996" s="38">
        <f>IF(AND(Colin!$G14996=$B$2,Colin!$H14996=$C$3),Colin!$I14996,)</f>
        <v>0</v>
      </c>
      <c r="O14996" s="38">
        <f>IF(AND(Colin!$G14996=$B$2,Colin!$H14996&lt;=$C$3),Colin!$I14996,)</f>
        <v>0</v>
      </c>
      <c r="P14996" s="38">
        <f>IF(Colin!$G14996&lt;$B$2,Colin!$I14996,0)</f>
        <v>0</v>
      </c>
      <c r="Q14996" s="38">
        <f>IF(Colin!$G14996&lt;$B$1,Colin!$I14996,0)</f>
        <v>0</v>
      </c>
    </row>
    <row r="14997" spans="12:17" x14ac:dyDescent="0.25">
      <c r="L14997" s="38">
        <f>IF(AND(Colin!$G14997=$B$1,Colin!$H14997=$C$3),Colin!$I14997,)</f>
        <v>0</v>
      </c>
      <c r="M14997" s="38">
        <f>IF(AND(Colin!$G14997=$B$1,Colin!$H14997&lt;=$C$3),Colin!$I14997,)</f>
        <v>0</v>
      </c>
      <c r="N14997" s="38">
        <f>IF(AND(Colin!$G14997=$B$2,Colin!$H14997=$C$3),Colin!$I14997,)</f>
        <v>0</v>
      </c>
      <c r="O14997" s="38">
        <f>IF(AND(Colin!$G14997=$B$2,Colin!$H14997&lt;=$C$3),Colin!$I14997,)</f>
        <v>0</v>
      </c>
      <c r="P14997" s="38">
        <f>IF(Colin!$G14997&lt;$B$2,Colin!$I14997,0)</f>
        <v>0</v>
      </c>
      <c r="Q14997" s="38">
        <f>IF(Colin!$G14997&lt;$B$1,Colin!$I14997,0)</f>
        <v>0</v>
      </c>
    </row>
    <row r="14998" spans="12:17" x14ac:dyDescent="0.25">
      <c r="L14998" s="38">
        <f>IF(AND(Colin!$G14998=$B$1,Colin!$H14998=$C$3),Colin!$I14998,)</f>
        <v>0</v>
      </c>
      <c r="M14998" s="38">
        <f>IF(AND(Colin!$G14998=$B$1,Colin!$H14998&lt;=$C$3),Colin!$I14998,)</f>
        <v>0</v>
      </c>
      <c r="N14998" s="38">
        <f>IF(AND(Colin!$G14998=$B$2,Colin!$H14998=$C$3),Colin!$I14998,)</f>
        <v>0</v>
      </c>
      <c r="O14998" s="38">
        <f>IF(AND(Colin!$G14998=$B$2,Colin!$H14998&lt;=$C$3),Colin!$I14998,)</f>
        <v>0</v>
      </c>
      <c r="P14998" s="38">
        <f>IF(Colin!$G14998&lt;$B$2,Colin!$I14998,0)</f>
        <v>0</v>
      </c>
      <c r="Q14998" s="38">
        <f>IF(Colin!$G14998&lt;$B$1,Colin!$I14998,0)</f>
        <v>0</v>
      </c>
    </row>
    <row r="14999" spans="12:17" x14ac:dyDescent="0.25">
      <c r="L14999" s="38">
        <f>IF(AND(Colin!$G14999=$B$1,Colin!$H14999=$C$3),Colin!$I14999,)</f>
        <v>0</v>
      </c>
      <c r="M14999" s="38">
        <f>IF(AND(Colin!$G14999=$B$1,Colin!$H14999&lt;=$C$3),Colin!$I14999,)</f>
        <v>0</v>
      </c>
      <c r="N14999" s="38">
        <f>IF(AND(Colin!$G14999=$B$2,Colin!$H14999=$C$3),Colin!$I14999,)</f>
        <v>0</v>
      </c>
      <c r="O14999" s="38">
        <f>IF(AND(Colin!$G14999=$B$2,Colin!$H14999&lt;=$C$3),Colin!$I14999,)</f>
        <v>0</v>
      </c>
      <c r="P14999" s="38">
        <f>IF(Colin!$G14999&lt;$B$2,Colin!$I14999,0)</f>
        <v>0</v>
      </c>
      <c r="Q14999" s="38">
        <f>IF(Colin!$G14999&lt;$B$1,Colin!$I14999,0)</f>
        <v>0</v>
      </c>
    </row>
    <row r="15000" spans="12:17" x14ac:dyDescent="0.25">
      <c r="L15000" s="38">
        <f>IF(AND(Colin!$G15000=$B$1,Colin!$H15000=$C$3),Colin!$I15000,)</f>
        <v>0</v>
      </c>
      <c r="M15000" s="38">
        <f>IF(AND(Colin!$G15000=$B$1,Colin!$H15000&lt;=$C$3),Colin!$I15000,)</f>
        <v>0</v>
      </c>
      <c r="N15000" s="38">
        <f>IF(AND(Colin!$G15000=$B$2,Colin!$H15000=$C$3),Colin!$I15000,)</f>
        <v>0</v>
      </c>
      <c r="O15000" s="38">
        <f>IF(AND(Colin!$G15000=$B$2,Colin!$H15000&lt;=$C$3),Colin!$I15000,)</f>
        <v>0</v>
      </c>
      <c r="P15000" s="38">
        <f>IF(Colin!$G15000&lt;$B$2,Colin!$I15000,0)</f>
        <v>0</v>
      </c>
      <c r="Q15000" s="38">
        <f>IF(Colin!$G15000&lt;$B$1,Colin!$I15000,0)</f>
        <v>0</v>
      </c>
    </row>
    <row r="15001" spans="12:17" x14ac:dyDescent="0.25">
      <c r="L15001" s="38">
        <f>IF(AND(Colin!$G15001=$B$1,Colin!$H15001=$C$3),Colin!$I15001,)</f>
        <v>0</v>
      </c>
      <c r="M15001" s="38">
        <f>IF(AND(Colin!$G15001=$B$1,Colin!$H15001&lt;=$C$3),Colin!$I15001,)</f>
        <v>0</v>
      </c>
      <c r="N15001" s="38">
        <f>IF(AND(Colin!$G15001=$B$2,Colin!$H15001=$C$3),Colin!$I15001,)</f>
        <v>0</v>
      </c>
      <c r="O15001" s="38">
        <f>IF(AND(Colin!$G15001=$B$2,Colin!$H15001&lt;=$C$3),Colin!$I15001,)</f>
        <v>0</v>
      </c>
      <c r="P15001" s="38">
        <f>IF(Colin!$G15001&lt;$B$2,Colin!$I15001,0)</f>
        <v>0</v>
      </c>
      <c r="Q15001" s="38">
        <f>IF(Colin!$G15001&lt;$B$1,Colin!$I15001,0)</f>
        <v>0</v>
      </c>
    </row>
    <row r="15002" spans="12:17" x14ac:dyDescent="0.25">
      <c r="L15002" s="38">
        <f>IF(AND(Colin!$G15002=$B$1,Colin!$H15002=$C$3),Colin!$I15002,)</f>
        <v>0</v>
      </c>
      <c r="M15002" s="38">
        <f>IF(AND(Colin!$G15002=$B$1,Colin!$H15002&lt;=$C$3),Colin!$I15002,)</f>
        <v>0</v>
      </c>
      <c r="N15002" s="38">
        <f>IF(AND(Colin!$G15002=$B$2,Colin!$H15002=$C$3),Colin!$I15002,)</f>
        <v>0</v>
      </c>
      <c r="O15002" s="38">
        <f>IF(AND(Colin!$G15002=$B$2,Colin!$H15002&lt;=$C$3),Colin!$I15002,)</f>
        <v>0</v>
      </c>
      <c r="P15002" s="38">
        <f>IF(Colin!$G15002&lt;$B$2,Colin!$I15002,0)</f>
        <v>0</v>
      </c>
      <c r="Q15002" s="38">
        <f>IF(Colin!$G15002&lt;$B$1,Colin!$I15002,0)</f>
        <v>0</v>
      </c>
    </row>
    <row r="15003" spans="12:17" x14ac:dyDescent="0.25">
      <c r="L15003" s="38">
        <f>IF(AND(Colin!$G15003=$B$1,Colin!$H15003=$C$3),Colin!$I15003,)</f>
        <v>0</v>
      </c>
      <c r="M15003" s="38">
        <f>IF(AND(Colin!$G15003=$B$1,Colin!$H15003&lt;=$C$3),Colin!$I15003,)</f>
        <v>0</v>
      </c>
      <c r="N15003" s="38">
        <f>IF(AND(Colin!$G15003=$B$2,Colin!$H15003=$C$3),Colin!$I15003,)</f>
        <v>0</v>
      </c>
      <c r="O15003" s="38">
        <f>IF(AND(Colin!$G15003=$B$2,Colin!$H15003&lt;=$C$3),Colin!$I15003,)</f>
        <v>0</v>
      </c>
      <c r="P15003" s="38">
        <f>IF(Colin!$G15003&lt;$B$2,Colin!$I15003,0)</f>
        <v>0</v>
      </c>
      <c r="Q15003" s="38">
        <f>IF(Colin!$G15003&lt;$B$1,Colin!$I15003,0)</f>
        <v>0</v>
      </c>
    </row>
    <row r="15004" spans="12:17" x14ac:dyDescent="0.25">
      <c r="L15004" s="38">
        <f>IF(AND(Colin!$G15004=$B$1,Colin!$H15004=$C$3),Colin!$I15004,)</f>
        <v>0</v>
      </c>
      <c r="M15004" s="38">
        <f>IF(AND(Colin!$G15004=$B$1,Colin!$H15004&lt;=$C$3),Colin!$I15004,)</f>
        <v>0</v>
      </c>
      <c r="N15004" s="38">
        <f>IF(AND(Colin!$G15004=$B$2,Colin!$H15004=$C$3),Colin!$I15004,)</f>
        <v>0</v>
      </c>
      <c r="O15004" s="38">
        <f>IF(AND(Colin!$G15004=$B$2,Colin!$H15004&lt;=$C$3),Colin!$I15004,)</f>
        <v>0</v>
      </c>
      <c r="P15004" s="38">
        <f>IF(Colin!$G15004&lt;$B$2,Colin!$I15004,0)</f>
        <v>0</v>
      </c>
      <c r="Q15004" s="38">
        <f>IF(Colin!$G15004&lt;$B$1,Colin!$I15004,0)</f>
        <v>0</v>
      </c>
    </row>
    <row r="15005" spans="12:17" x14ac:dyDescent="0.25">
      <c r="L15005" s="38">
        <f>IF(AND(Colin!$G15005=$B$1,Colin!$H15005=$C$3),Colin!$I15005,)</f>
        <v>0</v>
      </c>
      <c r="M15005" s="38">
        <f>IF(AND(Colin!$G15005=$B$1,Colin!$H15005&lt;=$C$3),Colin!$I15005,)</f>
        <v>0</v>
      </c>
      <c r="N15005" s="38">
        <f>IF(AND(Colin!$G15005=$B$2,Colin!$H15005=$C$3),Colin!$I15005,)</f>
        <v>0</v>
      </c>
      <c r="O15005" s="38">
        <f>IF(AND(Colin!$G15005=$B$2,Colin!$H15005&lt;=$C$3),Colin!$I15005,)</f>
        <v>0</v>
      </c>
      <c r="P15005" s="38">
        <f>IF(Colin!$G15005&lt;$B$2,Colin!$I15005,0)</f>
        <v>0</v>
      </c>
      <c r="Q15005" s="38">
        <f>IF(Colin!$G15005&lt;$B$1,Colin!$I15005,0)</f>
        <v>0</v>
      </c>
    </row>
    <row r="15006" spans="12:17" x14ac:dyDescent="0.25">
      <c r="L15006" s="38">
        <f>IF(AND(Colin!$G15006=$B$1,Colin!$H15006=$C$3),Colin!$I15006,)</f>
        <v>0</v>
      </c>
      <c r="M15006" s="38">
        <f>IF(AND(Colin!$G15006=$B$1,Colin!$H15006&lt;=$C$3),Colin!$I15006,)</f>
        <v>0</v>
      </c>
      <c r="N15006" s="38">
        <f>IF(AND(Colin!$G15006=$B$2,Colin!$H15006=$C$3),Colin!$I15006,)</f>
        <v>0</v>
      </c>
      <c r="O15006" s="38">
        <f>IF(AND(Colin!$G15006=$B$2,Colin!$H15006&lt;=$C$3),Colin!$I15006,)</f>
        <v>0</v>
      </c>
      <c r="P15006" s="38">
        <f>IF(Colin!$G15006&lt;$B$2,Colin!$I15006,0)</f>
        <v>0</v>
      </c>
      <c r="Q15006" s="38">
        <f>IF(Colin!$G15006&lt;$B$1,Colin!$I15006,0)</f>
        <v>0</v>
      </c>
    </row>
    <row r="15007" spans="12:17" x14ac:dyDescent="0.25">
      <c r="L15007" s="38">
        <f>IF(AND(Colin!$G15007=$B$1,Colin!$H15007=$C$3),Colin!$I15007,)</f>
        <v>0</v>
      </c>
      <c r="M15007" s="38">
        <f>IF(AND(Colin!$G15007=$B$1,Colin!$H15007&lt;=$C$3),Colin!$I15007,)</f>
        <v>0</v>
      </c>
      <c r="N15007" s="38">
        <f>IF(AND(Colin!$G15007=$B$2,Colin!$H15007=$C$3),Colin!$I15007,)</f>
        <v>0</v>
      </c>
      <c r="O15007" s="38">
        <f>IF(AND(Colin!$G15007=$B$2,Colin!$H15007&lt;=$C$3),Colin!$I15007,)</f>
        <v>0</v>
      </c>
      <c r="P15007" s="38">
        <f>IF(Colin!$G15007&lt;$B$2,Colin!$I15007,0)</f>
        <v>0</v>
      </c>
      <c r="Q15007" s="38">
        <f>IF(Colin!$G15007&lt;$B$1,Colin!$I15007,0)</f>
        <v>0</v>
      </c>
    </row>
    <row r="15008" spans="12:17" x14ac:dyDescent="0.25">
      <c r="L15008" s="38">
        <f>IF(AND(Colin!$G15008=$B$1,Colin!$H15008=$C$3),Colin!$I15008,)</f>
        <v>0</v>
      </c>
      <c r="M15008" s="38">
        <f>IF(AND(Colin!$G15008=$B$1,Colin!$H15008&lt;=$C$3),Colin!$I15008,)</f>
        <v>0</v>
      </c>
      <c r="N15008" s="38">
        <f>IF(AND(Colin!$G15008=$B$2,Colin!$H15008=$C$3),Colin!$I15008,)</f>
        <v>0</v>
      </c>
      <c r="O15008" s="38">
        <f>IF(AND(Colin!$G15008=$B$2,Colin!$H15008&lt;=$C$3),Colin!$I15008,)</f>
        <v>0</v>
      </c>
      <c r="P15008" s="38">
        <f>IF(Colin!$G15008&lt;$B$2,Colin!$I15008,0)</f>
        <v>0</v>
      </c>
      <c r="Q15008" s="38">
        <f>IF(Colin!$G15008&lt;$B$1,Colin!$I15008,0)</f>
        <v>0</v>
      </c>
    </row>
    <row r="15009" spans="12:17" x14ac:dyDescent="0.25">
      <c r="L15009" s="38">
        <f>IF(AND(Colin!$G15009=$B$1,Colin!$H15009=$C$3),Colin!$I15009,)</f>
        <v>0</v>
      </c>
      <c r="M15009" s="38">
        <f>IF(AND(Colin!$G15009=$B$1,Colin!$H15009&lt;=$C$3),Colin!$I15009,)</f>
        <v>0</v>
      </c>
      <c r="N15009" s="38">
        <f>IF(AND(Colin!$G15009=$B$2,Colin!$H15009=$C$3),Colin!$I15009,)</f>
        <v>0</v>
      </c>
      <c r="O15009" s="38">
        <f>IF(AND(Colin!$G15009=$B$2,Colin!$H15009&lt;=$C$3),Colin!$I15009,)</f>
        <v>0</v>
      </c>
      <c r="P15009" s="38">
        <f>IF(Colin!$G15009&lt;$B$2,Colin!$I15009,0)</f>
        <v>0</v>
      </c>
      <c r="Q15009" s="38">
        <f>IF(Colin!$G15009&lt;$B$1,Colin!$I15009,0)</f>
        <v>0</v>
      </c>
    </row>
    <row r="15010" spans="12:17" x14ac:dyDescent="0.25">
      <c r="L15010" s="38">
        <f>IF(AND(Colin!$G15010=$B$1,Colin!$H15010=$C$3),Colin!$I15010,)</f>
        <v>0</v>
      </c>
      <c r="M15010" s="38">
        <f>IF(AND(Colin!$G15010=$B$1,Colin!$H15010&lt;=$C$3),Colin!$I15010,)</f>
        <v>0</v>
      </c>
      <c r="N15010" s="38">
        <f>IF(AND(Colin!$G15010=$B$2,Colin!$H15010=$C$3),Colin!$I15010,)</f>
        <v>0</v>
      </c>
      <c r="O15010" s="38">
        <f>IF(AND(Colin!$G15010=$B$2,Colin!$H15010&lt;=$C$3),Colin!$I15010,)</f>
        <v>0</v>
      </c>
      <c r="P15010" s="38">
        <f>IF(Colin!$G15010&lt;$B$2,Colin!$I15010,0)</f>
        <v>0</v>
      </c>
      <c r="Q15010" s="38">
        <f>IF(Colin!$G15010&lt;$B$1,Colin!$I15010,0)</f>
        <v>0</v>
      </c>
    </row>
    <row r="15011" spans="12:17" x14ac:dyDescent="0.25">
      <c r="L15011" s="38">
        <f>IF(AND(Colin!$G15011=$B$1,Colin!$H15011=$C$3),Colin!$I15011,)</f>
        <v>0</v>
      </c>
      <c r="M15011" s="38">
        <f>IF(AND(Colin!$G15011=$B$1,Colin!$H15011&lt;=$C$3),Colin!$I15011,)</f>
        <v>0</v>
      </c>
      <c r="N15011" s="38">
        <f>IF(AND(Colin!$G15011=$B$2,Colin!$H15011=$C$3),Colin!$I15011,)</f>
        <v>0</v>
      </c>
      <c r="O15011" s="38">
        <f>IF(AND(Colin!$G15011=$B$2,Colin!$H15011&lt;=$C$3),Colin!$I15011,)</f>
        <v>0</v>
      </c>
      <c r="P15011" s="38">
        <f>IF(Colin!$G15011&lt;$B$2,Colin!$I15011,0)</f>
        <v>0</v>
      </c>
      <c r="Q15011" s="38">
        <f>IF(Colin!$G15011&lt;$B$1,Colin!$I15011,0)</f>
        <v>0</v>
      </c>
    </row>
    <row r="15012" spans="12:17" x14ac:dyDescent="0.25">
      <c r="L15012" s="38">
        <f>IF(AND(Colin!$G15012=$B$1,Colin!$H15012=$C$3),Colin!$I15012,)</f>
        <v>0</v>
      </c>
      <c r="M15012" s="38">
        <f>IF(AND(Colin!$G15012=$B$1,Colin!$H15012&lt;=$C$3),Colin!$I15012,)</f>
        <v>0</v>
      </c>
      <c r="N15012" s="38">
        <f>IF(AND(Colin!$G15012=$B$2,Colin!$H15012=$C$3),Colin!$I15012,)</f>
        <v>0</v>
      </c>
      <c r="O15012" s="38">
        <f>IF(AND(Colin!$G15012=$B$2,Colin!$H15012&lt;=$C$3),Colin!$I15012,)</f>
        <v>0</v>
      </c>
      <c r="P15012" s="38">
        <f>IF(Colin!$G15012&lt;$B$2,Colin!$I15012,0)</f>
        <v>0</v>
      </c>
      <c r="Q15012" s="38">
        <f>IF(Colin!$G15012&lt;$B$1,Colin!$I15012,0)</f>
        <v>0</v>
      </c>
    </row>
    <row r="15013" spans="12:17" x14ac:dyDescent="0.25">
      <c r="L15013" s="38">
        <f>IF(AND(Colin!$G15013=$B$1,Colin!$H15013=$C$3),Colin!$I15013,)</f>
        <v>0</v>
      </c>
      <c r="M15013" s="38">
        <f>IF(AND(Colin!$G15013=$B$1,Colin!$H15013&lt;=$C$3),Colin!$I15013,)</f>
        <v>0</v>
      </c>
      <c r="N15013" s="38">
        <f>IF(AND(Colin!$G15013=$B$2,Colin!$H15013=$C$3),Colin!$I15013,)</f>
        <v>0</v>
      </c>
      <c r="O15013" s="38">
        <f>IF(AND(Colin!$G15013=$B$2,Colin!$H15013&lt;=$C$3),Colin!$I15013,)</f>
        <v>0</v>
      </c>
      <c r="P15013" s="38">
        <f>IF(Colin!$G15013&lt;$B$2,Colin!$I15013,0)</f>
        <v>0</v>
      </c>
      <c r="Q15013" s="38">
        <f>IF(Colin!$G15013&lt;$B$1,Colin!$I15013,0)</f>
        <v>0</v>
      </c>
    </row>
    <row r="15014" spans="12:17" x14ac:dyDescent="0.25">
      <c r="L15014" s="38">
        <f>IF(AND(Colin!$G15014=$B$1,Colin!$H15014=$C$3),Colin!$I15014,)</f>
        <v>0</v>
      </c>
      <c r="M15014" s="38">
        <f>IF(AND(Colin!$G15014=$B$1,Colin!$H15014&lt;=$C$3),Colin!$I15014,)</f>
        <v>0</v>
      </c>
      <c r="N15014" s="38">
        <f>IF(AND(Colin!$G15014=$B$2,Colin!$H15014=$C$3),Colin!$I15014,)</f>
        <v>0</v>
      </c>
      <c r="O15014" s="38">
        <f>IF(AND(Colin!$G15014=$B$2,Colin!$H15014&lt;=$C$3),Colin!$I15014,)</f>
        <v>0</v>
      </c>
      <c r="P15014" s="38">
        <f>IF(Colin!$G15014&lt;$B$2,Colin!$I15014,0)</f>
        <v>0</v>
      </c>
      <c r="Q15014" s="38">
        <f>IF(Colin!$G15014&lt;$B$1,Colin!$I15014,0)</f>
        <v>0</v>
      </c>
    </row>
    <row r="15015" spans="12:17" x14ac:dyDescent="0.25">
      <c r="L15015" s="38">
        <f>IF(AND(Colin!$G15015=$B$1,Colin!$H15015=$C$3),Colin!$I15015,)</f>
        <v>0</v>
      </c>
      <c r="M15015" s="38">
        <f>IF(AND(Colin!$G15015=$B$1,Colin!$H15015&lt;=$C$3),Colin!$I15015,)</f>
        <v>0</v>
      </c>
      <c r="N15015" s="38">
        <f>IF(AND(Colin!$G15015=$B$2,Colin!$H15015=$C$3),Colin!$I15015,)</f>
        <v>0</v>
      </c>
      <c r="O15015" s="38">
        <f>IF(AND(Colin!$G15015=$B$2,Colin!$H15015&lt;=$C$3),Colin!$I15015,)</f>
        <v>0</v>
      </c>
      <c r="P15015" s="38">
        <f>IF(Colin!$G15015&lt;$B$2,Colin!$I15015,0)</f>
        <v>0</v>
      </c>
      <c r="Q15015" s="38">
        <f>IF(Colin!$G15015&lt;$B$1,Colin!$I15015,0)</f>
        <v>0</v>
      </c>
    </row>
    <row r="15016" spans="12:17" x14ac:dyDescent="0.25">
      <c r="L15016" s="38">
        <f>IF(AND(Colin!$G15016=$B$1,Colin!$H15016=$C$3),Colin!$I15016,)</f>
        <v>0</v>
      </c>
      <c r="M15016" s="38">
        <f>IF(AND(Colin!$G15016=$B$1,Colin!$H15016&lt;=$C$3),Colin!$I15016,)</f>
        <v>0</v>
      </c>
      <c r="N15016" s="38">
        <f>IF(AND(Colin!$G15016=$B$2,Colin!$H15016=$C$3),Colin!$I15016,)</f>
        <v>0</v>
      </c>
      <c r="O15016" s="38">
        <f>IF(AND(Colin!$G15016=$B$2,Colin!$H15016&lt;=$C$3),Colin!$I15016,)</f>
        <v>0</v>
      </c>
      <c r="P15016" s="38">
        <f>IF(Colin!$G15016&lt;$B$2,Colin!$I15016,0)</f>
        <v>0</v>
      </c>
      <c r="Q15016" s="38">
        <f>IF(Colin!$G15016&lt;$B$1,Colin!$I15016,0)</f>
        <v>0</v>
      </c>
    </row>
    <row r="15017" spans="12:17" x14ac:dyDescent="0.25">
      <c r="L15017" s="38">
        <f>IF(AND(Colin!$G15017=$B$1,Colin!$H15017=$C$3),Colin!$I15017,)</f>
        <v>0</v>
      </c>
      <c r="M15017" s="38">
        <f>IF(AND(Colin!$G15017=$B$1,Colin!$H15017&lt;=$C$3),Colin!$I15017,)</f>
        <v>0</v>
      </c>
      <c r="N15017" s="38">
        <f>IF(AND(Colin!$G15017=$B$2,Colin!$H15017=$C$3),Colin!$I15017,)</f>
        <v>0</v>
      </c>
      <c r="O15017" s="38">
        <f>IF(AND(Colin!$G15017=$B$2,Colin!$H15017&lt;=$C$3),Colin!$I15017,)</f>
        <v>0</v>
      </c>
      <c r="P15017" s="38">
        <f>IF(Colin!$G15017&lt;$B$2,Colin!$I15017,0)</f>
        <v>0</v>
      </c>
      <c r="Q15017" s="38">
        <f>IF(Colin!$G15017&lt;$B$1,Colin!$I15017,0)</f>
        <v>0</v>
      </c>
    </row>
    <row r="15018" spans="12:17" x14ac:dyDescent="0.25">
      <c r="L15018" s="38">
        <f>IF(AND(Colin!$G15018=$B$1,Colin!$H15018=$C$3),Colin!$I15018,)</f>
        <v>0</v>
      </c>
      <c r="M15018" s="38">
        <f>IF(AND(Colin!$G15018=$B$1,Colin!$H15018&lt;=$C$3),Colin!$I15018,)</f>
        <v>0</v>
      </c>
      <c r="N15018" s="38">
        <f>IF(AND(Colin!$G15018=$B$2,Colin!$H15018=$C$3),Colin!$I15018,)</f>
        <v>0</v>
      </c>
      <c r="O15018" s="38">
        <f>IF(AND(Colin!$G15018=$B$2,Colin!$H15018&lt;=$C$3),Colin!$I15018,)</f>
        <v>0</v>
      </c>
      <c r="P15018" s="38">
        <f>IF(Colin!$G15018&lt;$B$2,Colin!$I15018,0)</f>
        <v>0</v>
      </c>
      <c r="Q15018" s="38">
        <f>IF(Colin!$G15018&lt;$B$1,Colin!$I15018,0)</f>
        <v>0</v>
      </c>
    </row>
    <row r="15019" spans="12:17" x14ac:dyDescent="0.25">
      <c r="L15019" s="38">
        <f>IF(AND(Colin!$G15019=$B$1,Colin!$H15019=$C$3),Colin!$I15019,)</f>
        <v>0</v>
      </c>
      <c r="M15019" s="38">
        <f>IF(AND(Colin!$G15019=$B$1,Colin!$H15019&lt;=$C$3),Colin!$I15019,)</f>
        <v>0</v>
      </c>
      <c r="N15019" s="38">
        <f>IF(AND(Colin!$G15019=$B$2,Colin!$H15019=$C$3),Colin!$I15019,)</f>
        <v>0</v>
      </c>
      <c r="O15019" s="38">
        <f>IF(AND(Colin!$G15019=$B$2,Colin!$H15019&lt;=$C$3),Colin!$I15019,)</f>
        <v>0</v>
      </c>
      <c r="P15019" s="38">
        <f>IF(Colin!$G15019&lt;$B$2,Colin!$I15019,0)</f>
        <v>0</v>
      </c>
      <c r="Q15019" s="38">
        <f>IF(Colin!$G15019&lt;$B$1,Colin!$I15019,0)</f>
        <v>0</v>
      </c>
    </row>
    <row r="15020" spans="12:17" x14ac:dyDescent="0.25">
      <c r="L15020" s="38">
        <f>IF(AND(Colin!$G15020=$B$1,Colin!$H15020=$C$3),Colin!$I15020,)</f>
        <v>0</v>
      </c>
      <c r="M15020" s="38">
        <f>IF(AND(Colin!$G15020=$B$1,Colin!$H15020&lt;=$C$3),Colin!$I15020,)</f>
        <v>0</v>
      </c>
      <c r="N15020" s="38">
        <f>IF(AND(Colin!$G15020=$B$2,Colin!$H15020=$C$3),Colin!$I15020,)</f>
        <v>0</v>
      </c>
      <c r="O15020" s="38">
        <f>IF(AND(Colin!$G15020=$B$2,Colin!$H15020&lt;=$C$3),Colin!$I15020,)</f>
        <v>0</v>
      </c>
      <c r="P15020" s="38">
        <f>IF(Colin!$G15020&lt;$B$2,Colin!$I15020,0)</f>
        <v>0</v>
      </c>
      <c r="Q15020" s="38">
        <f>IF(Colin!$G15020&lt;$B$1,Colin!$I15020,0)</f>
        <v>0</v>
      </c>
    </row>
    <row r="15021" spans="12:17" x14ac:dyDescent="0.25">
      <c r="L15021" s="38">
        <f>IF(AND(Colin!$G15021=$B$1,Colin!$H15021=$C$3),Colin!$I15021,)</f>
        <v>0</v>
      </c>
      <c r="M15021" s="38">
        <f>IF(AND(Colin!$G15021=$B$1,Colin!$H15021&lt;=$C$3),Colin!$I15021,)</f>
        <v>0</v>
      </c>
      <c r="N15021" s="38">
        <f>IF(AND(Colin!$G15021=$B$2,Colin!$H15021=$C$3),Colin!$I15021,)</f>
        <v>0</v>
      </c>
      <c r="O15021" s="38">
        <f>IF(AND(Colin!$G15021=$B$2,Colin!$H15021&lt;=$C$3),Colin!$I15021,)</f>
        <v>0</v>
      </c>
      <c r="P15021" s="38">
        <f>IF(Colin!$G15021&lt;$B$2,Colin!$I15021,0)</f>
        <v>0</v>
      </c>
      <c r="Q15021" s="38">
        <f>IF(Colin!$G15021&lt;$B$1,Colin!$I15021,0)</f>
        <v>0</v>
      </c>
    </row>
    <row r="15022" spans="12:17" x14ac:dyDescent="0.25">
      <c r="L15022" s="38">
        <f>IF(AND(Colin!$G15022=$B$1,Colin!$H15022=$C$3),Colin!$I15022,)</f>
        <v>0</v>
      </c>
      <c r="M15022" s="38">
        <f>IF(AND(Colin!$G15022=$B$1,Colin!$H15022&lt;=$C$3),Colin!$I15022,)</f>
        <v>0</v>
      </c>
      <c r="N15022" s="38">
        <f>IF(AND(Colin!$G15022=$B$2,Colin!$H15022=$C$3),Colin!$I15022,)</f>
        <v>0</v>
      </c>
      <c r="O15022" s="38">
        <f>IF(AND(Colin!$G15022=$B$2,Colin!$H15022&lt;=$C$3),Colin!$I15022,)</f>
        <v>0</v>
      </c>
      <c r="P15022" s="38">
        <f>IF(Colin!$G15022&lt;$B$2,Colin!$I15022,0)</f>
        <v>0</v>
      </c>
      <c r="Q15022" s="38">
        <f>IF(Colin!$G15022&lt;$B$1,Colin!$I15022,0)</f>
        <v>0</v>
      </c>
    </row>
    <row r="15023" spans="12:17" x14ac:dyDescent="0.25">
      <c r="L15023" s="38">
        <f>IF(AND(Colin!$G15023=$B$1,Colin!$H15023=$C$3),Colin!$I15023,)</f>
        <v>0</v>
      </c>
      <c r="M15023" s="38">
        <f>IF(AND(Colin!$G15023=$B$1,Colin!$H15023&lt;=$C$3),Colin!$I15023,)</f>
        <v>0</v>
      </c>
      <c r="N15023" s="38">
        <f>IF(AND(Colin!$G15023=$B$2,Colin!$H15023=$C$3),Colin!$I15023,)</f>
        <v>0</v>
      </c>
      <c r="O15023" s="38">
        <f>IF(AND(Colin!$G15023=$B$2,Colin!$H15023&lt;=$C$3),Colin!$I15023,)</f>
        <v>0</v>
      </c>
      <c r="P15023" s="38">
        <f>IF(Colin!$G15023&lt;$B$2,Colin!$I15023,0)</f>
        <v>0</v>
      </c>
      <c r="Q15023" s="38">
        <f>IF(Colin!$G15023&lt;$B$1,Colin!$I15023,0)</f>
        <v>0</v>
      </c>
    </row>
    <row r="15024" spans="12:17" x14ac:dyDescent="0.25">
      <c r="L15024" s="38">
        <f>IF(AND(Colin!$G15024=$B$1,Colin!$H15024=$C$3),Colin!$I15024,)</f>
        <v>0</v>
      </c>
      <c r="M15024" s="38">
        <f>IF(AND(Colin!$G15024=$B$1,Colin!$H15024&lt;=$C$3),Colin!$I15024,)</f>
        <v>0</v>
      </c>
      <c r="N15024" s="38">
        <f>IF(AND(Colin!$G15024=$B$2,Colin!$H15024=$C$3),Colin!$I15024,)</f>
        <v>0</v>
      </c>
      <c r="O15024" s="38">
        <f>IF(AND(Colin!$G15024=$B$2,Colin!$H15024&lt;=$C$3),Colin!$I15024,)</f>
        <v>0</v>
      </c>
      <c r="P15024" s="38">
        <f>IF(Colin!$G15024&lt;$B$2,Colin!$I15024,0)</f>
        <v>0</v>
      </c>
      <c r="Q15024" s="38">
        <f>IF(Colin!$G15024&lt;$B$1,Colin!$I15024,0)</f>
        <v>0</v>
      </c>
    </row>
    <row r="15025" spans="12:17" x14ac:dyDescent="0.25">
      <c r="L15025" s="38">
        <f>IF(AND(Colin!$G15025=$B$1,Colin!$H15025=$C$3),Colin!$I15025,)</f>
        <v>0</v>
      </c>
      <c r="M15025" s="38">
        <f>IF(AND(Colin!$G15025=$B$1,Colin!$H15025&lt;=$C$3),Colin!$I15025,)</f>
        <v>0</v>
      </c>
      <c r="N15025" s="38">
        <f>IF(AND(Colin!$G15025=$B$2,Colin!$H15025=$C$3),Colin!$I15025,)</f>
        <v>0</v>
      </c>
      <c r="O15025" s="38">
        <f>IF(AND(Colin!$G15025=$B$2,Colin!$H15025&lt;=$C$3),Colin!$I15025,)</f>
        <v>0</v>
      </c>
      <c r="P15025" s="38">
        <f>IF(Colin!$G15025&lt;$B$2,Colin!$I15025,0)</f>
        <v>0</v>
      </c>
      <c r="Q15025" s="38">
        <f>IF(Colin!$G15025&lt;$B$1,Colin!$I15025,0)</f>
        <v>0</v>
      </c>
    </row>
    <row r="15026" spans="12:17" x14ac:dyDescent="0.25">
      <c r="L15026" s="38">
        <f>IF(AND(Colin!$G15026=$B$1,Colin!$H15026=$C$3),Colin!$I15026,)</f>
        <v>0</v>
      </c>
      <c r="M15026" s="38">
        <f>IF(AND(Colin!$G15026=$B$1,Colin!$H15026&lt;=$C$3),Colin!$I15026,)</f>
        <v>0</v>
      </c>
      <c r="N15026" s="38">
        <f>IF(AND(Colin!$G15026=$B$2,Colin!$H15026=$C$3),Colin!$I15026,)</f>
        <v>0</v>
      </c>
      <c r="O15026" s="38">
        <f>IF(AND(Colin!$G15026=$B$2,Colin!$H15026&lt;=$C$3),Colin!$I15026,)</f>
        <v>0</v>
      </c>
      <c r="P15026" s="38">
        <f>IF(Colin!$G15026&lt;$B$2,Colin!$I15026,0)</f>
        <v>0</v>
      </c>
      <c r="Q15026" s="38">
        <f>IF(Colin!$G15026&lt;$B$1,Colin!$I15026,0)</f>
        <v>0</v>
      </c>
    </row>
    <row r="15027" spans="12:17" x14ac:dyDescent="0.25">
      <c r="L15027" s="38">
        <f>IF(AND(Colin!$G15027=$B$1,Colin!$H15027=$C$3),Colin!$I15027,)</f>
        <v>0</v>
      </c>
      <c r="M15027" s="38">
        <f>IF(AND(Colin!$G15027=$B$1,Colin!$H15027&lt;=$C$3),Colin!$I15027,)</f>
        <v>0</v>
      </c>
      <c r="N15027" s="38">
        <f>IF(AND(Colin!$G15027=$B$2,Colin!$H15027=$C$3),Colin!$I15027,)</f>
        <v>0</v>
      </c>
      <c r="O15027" s="38">
        <f>IF(AND(Colin!$G15027=$B$2,Colin!$H15027&lt;=$C$3),Colin!$I15027,)</f>
        <v>0</v>
      </c>
      <c r="P15027" s="38">
        <f>IF(Colin!$G15027&lt;$B$2,Colin!$I15027,0)</f>
        <v>0</v>
      </c>
      <c r="Q15027" s="38">
        <f>IF(Colin!$G15027&lt;$B$1,Colin!$I15027,0)</f>
        <v>0</v>
      </c>
    </row>
    <row r="15028" spans="12:17" x14ac:dyDescent="0.25">
      <c r="L15028" s="38">
        <f>IF(AND(Colin!$G15028=$B$1,Colin!$H15028=$C$3),Colin!$I15028,)</f>
        <v>0</v>
      </c>
      <c r="M15028" s="38">
        <f>IF(AND(Colin!$G15028=$B$1,Colin!$H15028&lt;=$C$3),Colin!$I15028,)</f>
        <v>0</v>
      </c>
      <c r="N15028" s="38">
        <f>IF(AND(Colin!$G15028=$B$2,Colin!$H15028=$C$3),Colin!$I15028,)</f>
        <v>0</v>
      </c>
      <c r="O15028" s="38">
        <f>IF(AND(Colin!$G15028=$B$2,Colin!$H15028&lt;=$C$3),Colin!$I15028,)</f>
        <v>0</v>
      </c>
      <c r="P15028" s="38">
        <f>IF(Colin!$G15028&lt;$B$2,Colin!$I15028,0)</f>
        <v>0</v>
      </c>
      <c r="Q15028" s="38">
        <f>IF(Colin!$G15028&lt;$B$1,Colin!$I15028,0)</f>
        <v>0</v>
      </c>
    </row>
    <row r="15029" spans="12:17" x14ac:dyDescent="0.25">
      <c r="L15029" s="38">
        <f>IF(AND(Colin!$G15029=$B$1,Colin!$H15029=$C$3),Colin!$I15029,)</f>
        <v>0</v>
      </c>
      <c r="M15029" s="38">
        <f>IF(AND(Colin!$G15029=$B$1,Colin!$H15029&lt;=$C$3),Colin!$I15029,)</f>
        <v>0</v>
      </c>
      <c r="N15029" s="38">
        <f>IF(AND(Colin!$G15029=$B$2,Colin!$H15029=$C$3),Colin!$I15029,)</f>
        <v>0</v>
      </c>
      <c r="O15029" s="38">
        <f>IF(AND(Colin!$G15029=$B$2,Colin!$H15029&lt;=$C$3),Colin!$I15029,)</f>
        <v>0</v>
      </c>
      <c r="P15029" s="38">
        <f>IF(Colin!$G15029&lt;$B$2,Colin!$I15029,0)</f>
        <v>0</v>
      </c>
      <c r="Q15029" s="38">
        <f>IF(Colin!$G15029&lt;$B$1,Colin!$I15029,0)</f>
        <v>0</v>
      </c>
    </row>
    <row r="15030" spans="12:17" x14ac:dyDescent="0.25">
      <c r="L15030" s="38">
        <f>IF(AND(Colin!$G15030=$B$1,Colin!$H15030=$C$3),Colin!$I15030,)</f>
        <v>0</v>
      </c>
      <c r="M15030" s="38">
        <f>IF(AND(Colin!$G15030=$B$1,Colin!$H15030&lt;=$C$3),Colin!$I15030,)</f>
        <v>0</v>
      </c>
      <c r="N15030" s="38">
        <f>IF(AND(Colin!$G15030=$B$2,Colin!$H15030=$C$3),Colin!$I15030,)</f>
        <v>0</v>
      </c>
      <c r="O15030" s="38">
        <f>IF(AND(Colin!$G15030=$B$2,Colin!$H15030&lt;=$C$3),Colin!$I15030,)</f>
        <v>0</v>
      </c>
      <c r="P15030" s="38">
        <f>IF(Colin!$G15030&lt;$B$2,Colin!$I15030,0)</f>
        <v>0</v>
      </c>
      <c r="Q15030" s="38">
        <f>IF(Colin!$G15030&lt;$B$1,Colin!$I15030,0)</f>
        <v>0</v>
      </c>
    </row>
    <row r="15031" spans="12:17" x14ac:dyDescent="0.25">
      <c r="L15031" s="38">
        <f>IF(AND(Colin!$G15031=$B$1,Colin!$H15031=$C$3),Colin!$I15031,)</f>
        <v>0</v>
      </c>
      <c r="M15031" s="38">
        <f>IF(AND(Colin!$G15031=$B$1,Colin!$H15031&lt;=$C$3),Colin!$I15031,)</f>
        <v>0</v>
      </c>
      <c r="N15031" s="38">
        <f>IF(AND(Colin!$G15031=$B$2,Colin!$H15031=$C$3),Colin!$I15031,)</f>
        <v>0</v>
      </c>
      <c r="O15031" s="38">
        <f>IF(AND(Colin!$G15031=$B$2,Colin!$H15031&lt;=$C$3),Colin!$I15031,)</f>
        <v>0</v>
      </c>
      <c r="P15031" s="38">
        <f>IF(Colin!$G15031&lt;$B$2,Colin!$I15031,0)</f>
        <v>0</v>
      </c>
      <c r="Q15031" s="38">
        <f>IF(Colin!$G15031&lt;$B$1,Colin!$I15031,0)</f>
        <v>0</v>
      </c>
    </row>
    <row r="15032" spans="12:17" x14ac:dyDescent="0.25">
      <c r="L15032" s="38">
        <f>IF(AND(Colin!$G15032=$B$1,Colin!$H15032=$C$3),Colin!$I15032,)</f>
        <v>0</v>
      </c>
      <c r="M15032" s="38">
        <f>IF(AND(Colin!$G15032=$B$1,Colin!$H15032&lt;=$C$3),Colin!$I15032,)</f>
        <v>0</v>
      </c>
      <c r="N15032" s="38">
        <f>IF(AND(Colin!$G15032=$B$2,Colin!$H15032=$C$3),Colin!$I15032,)</f>
        <v>0</v>
      </c>
      <c r="O15032" s="38">
        <f>IF(AND(Colin!$G15032=$B$2,Colin!$H15032&lt;=$C$3),Colin!$I15032,)</f>
        <v>0</v>
      </c>
      <c r="P15032" s="38">
        <f>IF(Colin!$G15032&lt;$B$2,Colin!$I15032,0)</f>
        <v>0</v>
      </c>
      <c r="Q15032" s="38">
        <f>IF(Colin!$G15032&lt;$B$1,Colin!$I15032,0)</f>
        <v>0</v>
      </c>
    </row>
    <row r="15033" spans="12:17" x14ac:dyDescent="0.25">
      <c r="L15033" s="38">
        <f>IF(AND(Colin!$G15033=$B$1,Colin!$H15033=$C$3),Colin!$I15033,)</f>
        <v>0</v>
      </c>
      <c r="M15033" s="38">
        <f>IF(AND(Colin!$G15033=$B$1,Colin!$H15033&lt;=$C$3),Colin!$I15033,)</f>
        <v>0</v>
      </c>
      <c r="N15033" s="38">
        <f>IF(AND(Colin!$G15033=$B$2,Colin!$H15033=$C$3),Colin!$I15033,)</f>
        <v>0</v>
      </c>
      <c r="O15033" s="38">
        <f>IF(AND(Colin!$G15033=$B$2,Colin!$H15033&lt;=$C$3),Colin!$I15033,)</f>
        <v>0</v>
      </c>
      <c r="P15033" s="38">
        <f>IF(Colin!$G15033&lt;$B$2,Colin!$I15033,0)</f>
        <v>0</v>
      </c>
      <c r="Q15033" s="38">
        <f>IF(Colin!$G15033&lt;$B$1,Colin!$I15033,0)</f>
        <v>0</v>
      </c>
    </row>
    <row r="15034" spans="12:17" x14ac:dyDescent="0.25">
      <c r="L15034" s="38">
        <f>IF(AND(Colin!$G15034=$B$1,Colin!$H15034=$C$3),Colin!$I15034,)</f>
        <v>0</v>
      </c>
      <c r="M15034" s="38">
        <f>IF(AND(Colin!$G15034=$B$1,Colin!$H15034&lt;=$C$3),Colin!$I15034,)</f>
        <v>0</v>
      </c>
      <c r="N15034" s="38">
        <f>IF(AND(Colin!$G15034=$B$2,Colin!$H15034=$C$3),Colin!$I15034,)</f>
        <v>0</v>
      </c>
      <c r="O15034" s="38">
        <f>IF(AND(Colin!$G15034=$B$2,Colin!$H15034&lt;=$C$3),Colin!$I15034,)</f>
        <v>0</v>
      </c>
      <c r="P15034" s="38">
        <f>IF(Colin!$G15034&lt;$B$2,Colin!$I15034,0)</f>
        <v>0</v>
      </c>
      <c r="Q15034" s="38">
        <f>IF(Colin!$G15034&lt;$B$1,Colin!$I15034,0)</f>
        <v>0</v>
      </c>
    </row>
    <row r="15035" spans="12:17" x14ac:dyDescent="0.25">
      <c r="L15035" s="38">
        <f>IF(AND(Colin!$G15035=$B$1,Colin!$H15035=$C$3),Colin!$I15035,)</f>
        <v>0</v>
      </c>
      <c r="M15035" s="38">
        <f>IF(AND(Colin!$G15035=$B$1,Colin!$H15035&lt;=$C$3),Colin!$I15035,)</f>
        <v>0</v>
      </c>
      <c r="N15035" s="38">
        <f>IF(AND(Colin!$G15035=$B$2,Colin!$H15035=$C$3),Colin!$I15035,)</f>
        <v>0</v>
      </c>
      <c r="O15035" s="38">
        <f>IF(AND(Colin!$G15035=$B$2,Colin!$H15035&lt;=$C$3),Colin!$I15035,)</f>
        <v>0</v>
      </c>
      <c r="P15035" s="38">
        <f>IF(Colin!$G15035&lt;$B$2,Colin!$I15035,0)</f>
        <v>0</v>
      </c>
      <c r="Q15035" s="38">
        <f>IF(Colin!$G15035&lt;$B$1,Colin!$I15035,0)</f>
        <v>0</v>
      </c>
    </row>
    <row r="15036" spans="12:17" x14ac:dyDescent="0.25">
      <c r="L15036" s="38">
        <f>IF(AND(Colin!$G15036=$B$1,Colin!$H15036=$C$3),Colin!$I15036,)</f>
        <v>0</v>
      </c>
      <c r="M15036" s="38">
        <f>IF(AND(Colin!$G15036=$B$1,Colin!$H15036&lt;=$C$3),Colin!$I15036,)</f>
        <v>0</v>
      </c>
      <c r="N15036" s="38">
        <f>IF(AND(Colin!$G15036=$B$2,Colin!$H15036=$C$3),Colin!$I15036,)</f>
        <v>0</v>
      </c>
      <c r="O15036" s="38">
        <f>IF(AND(Colin!$G15036=$B$2,Colin!$H15036&lt;=$C$3),Colin!$I15036,)</f>
        <v>0</v>
      </c>
      <c r="P15036" s="38">
        <f>IF(Colin!$G15036&lt;$B$2,Colin!$I15036,0)</f>
        <v>0</v>
      </c>
      <c r="Q15036" s="38">
        <f>IF(Colin!$G15036&lt;$B$1,Colin!$I15036,0)</f>
        <v>0</v>
      </c>
    </row>
    <row r="15037" spans="12:17" x14ac:dyDescent="0.25">
      <c r="L15037" s="38">
        <f>IF(AND(Colin!$G15037=$B$1,Colin!$H15037=$C$3),Colin!$I15037,)</f>
        <v>0</v>
      </c>
      <c r="M15037" s="38">
        <f>IF(AND(Colin!$G15037=$B$1,Colin!$H15037&lt;=$C$3),Colin!$I15037,)</f>
        <v>0</v>
      </c>
      <c r="N15037" s="38">
        <f>IF(AND(Colin!$G15037=$B$2,Colin!$H15037=$C$3),Colin!$I15037,)</f>
        <v>0</v>
      </c>
      <c r="O15037" s="38">
        <f>IF(AND(Colin!$G15037=$B$2,Colin!$H15037&lt;=$C$3),Colin!$I15037,)</f>
        <v>0</v>
      </c>
      <c r="P15037" s="38">
        <f>IF(Colin!$G15037&lt;$B$2,Colin!$I15037,0)</f>
        <v>0</v>
      </c>
      <c r="Q15037" s="38">
        <f>IF(Colin!$G15037&lt;$B$1,Colin!$I15037,0)</f>
        <v>0</v>
      </c>
    </row>
    <row r="15038" spans="12:17" x14ac:dyDescent="0.25">
      <c r="L15038" s="38">
        <f>IF(AND(Colin!$G15038=$B$1,Colin!$H15038=$C$3),Colin!$I15038,)</f>
        <v>0</v>
      </c>
      <c r="M15038" s="38">
        <f>IF(AND(Colin!$G15038=$B$1,Colin!$H15038&lt;=$C$3),Colin!$I15038,)</f>
        <v>0</v>
      </c>
      <c r="N15038" s="38">
        <f>IF(AND(Colin!$G15038=$B$2,Colin!$H15038=$C$3),Colin!$I15038,)</f>
        <v>0</v>
      </c>
      <c r="O15038" s="38">
        <f>IF(AND(Colin!$G15038=$B$2,Colin!$H15038&lt;=$C$3),Colin!$I15038,)</f>
        <v>0</v>
      </c>
      <c r="P15038" s="38">
        <f>IF(Colin!$G15038&lt;$B$2,Colin!$I15038,0)</f>
        <v>0</v>
      </c>
      <c r="Q15038" s="38">
        <f>IF(Colin!$G15038&lt;$B$1,Colin!$I15038,0)</f>
        <v>0</v>
      </c>
    </row>
    <row r="15039" spans="12:17" x14ac:dyDescent="0.25">
      <c r="L15039" s="38">
        <f>IF(AND(Colin!$G15039=$B$1,Colin!$H15039=$C$3),Colin!$I15039,)</f>
        <v>0</v>
      </c>
      <c r="M15039" s="38">
        <f>IF(AND(Colin!$G15039=$B$1,Colin!$H15039&lt;=$C$3),Colin!$I15039,)</f>
        <v>0</v>
      </c>
      <c r="N15039" s="38">
        <f>IF(AND(Colin!$G15039=$B$2,Colin!$H15039=$C$3),Colin!$I15039,)</f>
        <v>0</v>
      </c>
      <c r="O15039" s="38">
        <f>IF(AND(Colin!$G15039=$B$2,Colin!$H15039&lt;=$C$3),Colin!$I15039,)</f>
        <v>0</v>
      </c>
      <c r="P15039" s="38">
        <f>IF(Colin!$G15039&lt;$B$2,Colin!$I15039,0)</f>
        <v>0</v>
      </c>
      <c r="Q15039" s="38">
        <f>IF(Colin!$G15039&lt;$B$1,Colin!$I15039,0)</f>
        <v>0</v>
      </c>
    </row>
    <row r="15040" spans="12:17" x14ac:dyDescent="0.25">
      <c r="L15040" s="38">
        <f>IF(AND(Colin!$G15040=$B$1,Colin!$H15040=$C$3),Colin!$I15040,)</f>
        <v>0</v>
      </c>
      <c r="M15040" s="38">
        <f>IF(AND(Colin!$G15040=$B$1,Colin!$H15040&lt;=$C$3),Colin!$I15040,)</f>
        <v>0</v>
      </c>
      <c r="N15040" s="38">
        <f>IF(AND(Colin!$G15040=$B$2,Colin!$H15040=$C$3),Colin!$I15040,)</f>
        <v>0</v>
      </c>
      <c r="O15040" s="38">
        <f>IF(AND(Colin!$G15040=$B$2,Colin!$H15040&lt;=$C$3),Colin!$I15040,)</f>
        <v>0</v>
      </c>
      <c r="P15040" s="38">
        <f>IF(Colin!$G15040&lt;$B$2,Colin!$I15040,0)</f>
        <v>0</v>
      </c>
      <c r="Q15040" s="38">
        <f>IF(Colin!$G15040&lt;$B$1,Colin!$I15040,0)</f>
        <v>0</v>
      </c>
    </row>
    <row r="15041" spans="12:17" x14ac:dyDescent="0.25">
      <c r="L15041" s="38">
        <f>IF(AND(Colin!$G15041=$B$1,Colin!$H15041=$C$3),Colin!$I15041,)</f>
        <v>0</v>
      </c>
      <c r="M15041" s="38">
        <f>IF(AND(Colin!$G15041=$B$1,Colin!$H15041&lt;=$C$3),Colin!$I15041,)</f>
        <v>0</v>
      </c>
      <c r="N15041" s="38">
        <f>IF(AND(Colin!$G15041=$B$2,Colin!$H15041=$C$3),Colin!$I15041,)</f>
        <v>0</v>
      </c>
      <c r="O15041" s="38">
        <f>IF(AND(Colin!$G15041=$B$2,Colin!$H15041&lt;=$C$3),Colin!$I15041,)</f>
        <v>0</v>
      </c>
      <c r="P15041" s="38">
        <f>IF(Colin!$G15041&lt;$B$2,Colin!$I15041,0)</f>
        <v>0</v>
      </c>
      <c r="Q15041" s="38">
        <f>IF(Colin!$G15041&lt;$B$1,Colin!$I15041,0)</f>
        <v>0</v>
      </c>
    </row>
    <row r="15042" spans="12:17" x14ac:dyDescent="0.25">
      <c r="L15042" s="38">
        <f>IF(AND(Colin!$G15042=$B$1,Colin!$H15042=$C$3),Colin!$I15042,)</f>
        <v>0</v>
      </c>
      <c r="M15042" s="38">
        <f>IF(AND(Colin!$G15042=$B$1,Colin!$H15042&lt;=$C$3),Colin!$I15042,)</f>
        <v>0</v>
      </c>
      <c r="N15042" s="38">
        <f>IF(AND(Colin!$G15042=$B$2,Colin!$H15042=$C$3),Colin!$I15042,)</f>
        <v>0</v>
      </c>
      <c r="O15042" s="38">
        <f>IF(AND(Colin!$G15042=$B$2,Colin!$H15042&lt;=$C$3),Colin!$I15042,)</f>
        <v>0</v>
      </c>
      <c r="P15042" s="38">
        <f>IF(Colin!$G15042&lt;$B$2,Colin!$I15042,0)</f>
        <v>0</v>
      </c>
      <c r="Q15042" s="38">
        <f>IF(Colin!$G15042&lt;$B$1,Colin!$I15042,0)</f>
        <v>0</v>
      </c>
    </row>
    <row r="15043" spans="12:17" x14ac:dyDescent="0.25">
      <c r="L15043" s="38">
        <f>IF(AND(Colin!$G15043=$B$1,Colin!$H15043=$C$3),Colin!$I15043,)</f>
        <v>0</v>
      </c>
      <c r="M15043" s="38">
        <f>IF(AND(Colin!$G15043=$B$1,Colin!$H15043&lt;=$C$3),Colin!$I15043,)</f>
        <v>0</v>
      </c>
      <c r="N15043" s="38">
        <f>IF(AND(Colin!$G15043=$B$2,Colin!$H15043=$C$3),Colin!$I15043,)</f>
        <v>0</v>
      </c>
      <c r="O15043" s="38">
        <f>IF(AND(Colin!$G15043=$B$2,Colin!$H15043&lt;=$C$3),Colin!$I15043,)</f>
        <v>0</v>
      </c>
      <c r="P15043" s="38">
        <f>IF(Colin!$G15043&lt;$B$2,Colin!$I15043,0)</f>
        <v>0</v>
      </c>
      <c r="Q15043" s="38">
        <f>IF(Colin!$G15043&lt;$B$1,Colin!$I15043,0)</f>
        <v>0</v>
      </c>
    </row>
    <row r="15044" spans="12:17" x14ac:dyDescent="0.25">
      <c r="L15044" s="38">
        <f>IF(AND(Colin!$G15044=$B$1,Colin!$H15044=$C$3),Colin!$I15044,)</f>
        <v>0</v>
      </c>
      <c r="M15044" s="38">
        <f>IF(AND(Colin!$G15044=$B$1,Colin!$H15044&lt;=$C$3),Colin!$I15044,)</f>
        <v>0</v>
      </c>
      <c r="N15044" s="38">
        <f>IF(AND(Colin!$G15044=$B$2,Colin!$H15044=$C$3),Colin!$I15044,)</f>
        <v>0</v>
      </c>
      <c r="O15044" s="38">
        <f>IF(AND(Colin!$G15044=$B$2,Colin!$H15044&lt;=$C$3),Colin!$I15044,)</f>
        <v>0</v>
      </c>
      <c r="P15044" s="38">
        <f>IF(Colin!$G15044&lt;$B$2,Colin!$I15044,0)</f>
        <v>0</v>
      </c>
      <c r="Q15044" s="38">
        <f>IF(Colin!$G15044&lt;$B$1,Colin!$I15044,0)</f>
        <v>0</v>
      </c>
    </row>
    <row r="15045" spans="12:17" x14ac:dyDescent="0.25">
      <c r="L15045" s="38">
        <f>IF(AND(Colin!$G15045=$B$1,Colin!$H15045=$C$3),Colin!$I15045,)</f>
        <v>0</v>
      </c>
      <c r="M15045" s="38">
        <f>IF(AND(Colin!$G15045=$B$1,Colin!$H15045&lt;=$C$3),Colin!$I15045,)</f>
        <v>0</v>
      </c>
      <c r="N15045" s="38">
        <f>IF(AND(Colin!$G15045=$B$2,Colin!$H15045=$C$3),Colin!$I15045,)</f>
        <v>0</v>
      </c>
      <c r="O15045" s="38">
        <f>IF(AND(Colin!$G15045=$B$2,Colin!$H15045&lt;=$C$3),Colin!$I15045,)</f>
        <v>0</v>
      </c>
      <c r="P15045" s="38">
        <f>IF(Colin!$G15045&lt;$B$2,Colin!$I15045,0)</f>
        <v>0</v>
      </c>
      <c r="Q15045" s="38">
        <f>IF(Colin!$G15045&lt;$B$1,Colin!$I15045,0)</f>
        <v>0</v>
      </c>
    </row>
    <row r="15046" spans="12:17" x14ac:dyDescent="0.25">
      <c r="L15046" s="38">
        <f>IF(AND(Colin!$G15046=$B$1,Colin!$H15046=$C$3),Colin!$I15046,)</f>
        <v>0</v>
      </c>
      <c r="M15046" s="38">
        <f>IF(AND(Colin!$G15046=$B$1,Colin!$H15046&lt;=$C$3),Colin!$I15046,)</f>
        <v>0</v>
      </c>
      <c r="N15046" s="38">
        <f>IF(AND(Colin!$G15046=$B$2,Colin!$H15046=$C$3),Colin!$I15046,)</f>
        <v>0</v>
      </c>
      <c r="O15046" s="38">
        <f>IF(AND(Colin!$G15046=$B$2,Colin!$H15046&lt;=$C$3),Colin!$I15046,)</f>
        <v>0</v>
      </c>
      <c r="P15046" s="38">
        <f>IF(Colin!$G15046&lt;$B$2,Colin!$I15046,0)</f>
        <v>0</v>
      </c>
      <c r="Q15046" s="38">
        <f>IF(Colin!$G15046&lt;$B$1,Colin!$I15046,0)</f>
        <v>0</v>
      </c>
    </row>
    <row r="15047" spans="12:17" x14ac:dyDescent="0.25">
      <c r="L15047" s="38">
        <f>IF(AND(Colin!$G15047=$B$1,Colin!$H15047=$C$3),Colin!$I15047,)</f>
        <v>0</v>
      </c>
      <c r="M15047" s="38">
        <f>IF(AND(Colin!$G15047=$B$1,Colin!$H15047&lt;=$C$3),Colin!$I15047,)</f>
        <v>0</v>
      </c>
      <c r="N15047" s="38">
        <f>IF(AND(Colin!$G15047=$B$2,Colin!$H15047=$C$3),Colin!$I15047,)</f>
        <v>0</v>
      </c>
      <c r="O15047" s="38">
        <f>IF(AND(Colin!$G15047=$B$2,Colin!$H15047&lt;=$C$3),Colin!$I15047,)</f>
        <v>0</v>
      </c>
      <c r="P15047" s="38">
        <f>IF(Colin!$G15047&lt;$B$2,Colin!$I15047,0)</f>
        <v>0</v>
      </c>
      <c r="Q15047" s="38">
        <f>IF(Colin!$G15047&lt;$B$1,Colin!$I15047,0)</f>
        <v>0</v>
      </c>
    </row>
    <row r="15048" spans="12:17" x14ac:dyDescent="0.25">
      <c r="L15048" s="38">
        <f>IF(AND(Colin!$G15048=$B$1,Colin!$H15048=$C$3),Colin!$I15048,)</f>
        <v>0</v>
      </c>
      <c r="M15048" s="38">
        <f>IF(AND(Colin!$G15048=$B$1,Colin!$H15048&lt;=$C$3),Colin!$I15048,)</f>
        <v>0</v>
      </c>
      <c r="N15048" s="38">
        <f>IF(AND(Colin!$G15048=$B$2,Colin!$H15048=$C$3),Colin!$I15048,)</f>
        <v>0</v>
      </c>
      <c r="O15048" s="38">
        <f>IF(AND(Colin!$G15048=$B$2,Colin!$H15048&lt;=$C$3),Colin!$I15048,)</f>
        <v>0</v>
      </c>
      <c r="P15048" s="38">
        <f>IF(Colin!$G15048&lt;$B$2,Colin!$I15048,0)</f>
        <v>0</v>
      </c>
      <c r="Q15048" s="38">
        <f>IF(Colin!$G15048&lt;$B$1,Colin!$I15048,0)</f>
        <v>0</v>
      </c>
    </row>
    <row r="15049" spans="12:17" x14ac:dyDescent="0.25">
      <c r="L15049" s="38">
        <f>IF(AND(Colin!$G15049=$B$1,Colin!$H15049=$C$3),Colin!$I15049,)</f>
        <v>0</v>
      </c>
      <c r="M15049" s="38">
        <f>IF(AND(Colin!$G15049=$B$1,Colin!$H15049&lt;=$C$3),Colin!$I15049,)</f>
        <v>0</v>
      </c>
      <c r="N15049" s="38">
        <f>IF(AND(Colin!$G15049=$B$2,Colin!$H15049=$C$3),Colin!$I15049,)</f>
        <v>0</v>
      </c>
      <c r="O15049" s="38">
        <f>IF(AND(Colin!$G15049=$B$2,Colin!$H15049&lt;=$C$3),Colin!$I15049,)</f>
        <v>0</v>
      </c>
      <c r="P15049" s="38">
        <f>IF(Colin!$G15049&lt;$B$2,Colin!$I15049,0)</f>
        <v>0</v>
      </c>
      <c r="Q15049" s="38">
        <f>IF(Colin!$G15049&lt;$B$1,Colin!$I15049,0)</f>
        <v>0</v>
      </c>
    </row>
    <row r="15050" spans="12:17" x14ac:dyDescent="0.25">
      <c r="L15050" s="38">
        <f>IF(AND(Colin!$G15050=$B$1,Colin!$H15050=$C$3),Colin!$I15050,)</f>
        <v>0</v>
      </c>
      <c r="M15050" s="38">
        <f>IF(AND(Colin!$G15050=$B$1,Colin!$H15050&lt;=$C$3),Colin!$I15050,)</f>
        <v>0</v>
      </c>
      <c r="N15050" s="38">
        <f>IF(AND(Colin!$G15050=$B$2,Colin!$H15050=$C$3),Colin!$I15050,)</f>
        <v>0</v>
      </c>
      <c r="O15050" s="38">
        <f>IF(AND(Colin!$G15050=$B$2,Colin!$H15050&lt;=$C$3),Colin!$I15050,)</f>
        <v>0</v>
      </c>
      <c r="P15050" s="38">
        <f>IF(Colin!$G15050&lt;$B$2,Colin!$I15050,0)</f>
        <v>0</v>
      </c>
      <c r="Q15050" s="38">
        <f>IF(Colin!$G15050&lt;$B$1,Colin!$I15050,0)</f>
        <v>0</v>
      </c>
    </row>
    <row r="15051" spans="12:17" x14ac:dyDescent="0.25">
      <c r="L15051" s="38">
        <f>IF(AND(Colin!$G15051=$B$1,Colin!$H15051=$C$3),Colin!$I15051,)</f>
        <v>0</v>
      </c>
      <c r="M15051" s="38">
        <f>IF(AND(Colin!$G15051=$B$1,Colin!$H15051&lt;=$C$3),Colin!$I15051,)</f>
        <v>0</v>
      </c>
      <c r="N15051" s="38">
        <f>IF(AND(Colin!$G15051=$B$2,Colin!$H15051=$C$3),Colin!$I15051,)</f>
        <v>0</v>
      </c>
      <c r="O15051" s="38">
        <f>IF(AND(Colin!$G15051=$B$2,Colin!$H15051&lt;=$C$3),Colin!$I15051,)</f>
        <v>0</v>
      </c>
      <c r="P15051" s="38">
        <f>IF(Colin!$G15051&lt;$B$2,Colin!$I15051,0)</f>
        <v>0</v>
      </c>
      <c r="Q15051" s="38">
        <f>IF(Colin!$G15051&lt;$B$1,Colin!$I15051,0)</f>
        <v>0</v>
      </c>
    </row>
    <row r="15052" spans="12:17" x14ac:dyDescent="0.25">
      <c r="L15052" s="38">
        <f>IF(AND(Colin!$G15052=$B$1,Colin!$H15052=$C$3),Colin!$I15052,)</f>
        <v>0</v>
      </c>
      <c r="M15052" s="38">
        <f>IF(AND(Colin!$G15052=$B$1,Colin!$H15052&lt;=$C$3),Colin!$I15052,)</f>
        <v>0</v>
      </c>
      <c r="N15052" s="38">
        <f>IF(AND(Colin!$G15052=$B$2,Colin!$H15052=$C$3),Colin!$I15052,)</f>
        <v>0</v>
      </c>
      <c r="O15052" s="38">
        <f>IF(AND(Colin!$G15052=$B$2,Colin!$H15052&lt;=$C$3),Colin!$I15052,)</f>
        <v>0</v>
      </c>
      <c r="P15052" s="38">
        <f>IF(Colin!$G15052&lt;$B$2,Colin!$I15052,0)</f>
        <v>0</v>
      </c>
      <c r="Q15052" s="38">
        <f>IF(Colin!$G15052&lt;$B$1,Colin!$I15052,0)</f>
        <v>0</v>
      </c>
    </row>
    <row r="15053" spans="12:17" x14ac:dyDescent="0.25">
      <c r="L15053" s="38">
        <f>IF(AND(Colin!$G15053=$B$1,Colin!$H15053=$C$3),Colin!$I15053,)</f>
        <v>0</v>
      </c>
      <c r="M15053" s="38">
        <f>IF(AND(Colin!$G15053=$B$1,Colin!$H15053&lt;=$C$3),Colin!$I15053,)</f>
        <v>0</v>
      </c>
      <c r="N15053" s="38">
        <f>IF(AND(Colin!$G15053=$B$2,Colin!$H15053=$C$3),Colin!$I15053,)</f>
        <v>0</v>
      </c>
      <c r="O15053" s="38">
        <f>IF(AND(Colin!$G15053=$B$2,Colin!$H15053&lt;=$C$3),Colin!$I15053,)</f>
        <v>0</v>
      </c>
      <c r="P15053" s="38">
        <f>IF(Colin!$G15053&lt;$B$2,Colin!$I15053,0)</f>
        <v>0</v>
      </c>
      <c r="Q15053" s="38">
        <f>IF(Colin!$G15053&lt;$B$1,Colin!$I15053,0)</f>
        <v>0</v>
      </c>
    </row>
    <row r="15054" spans="12:17" x14ac:dyDescent="0.25">
      <c r="L15054" s="38">
        <f>IF(AND(Colin!$G15054=$B$1,Colin!$H15054=$C$3),Colin!$I15054,)</f>
        <v>0</v>
      </c>
      <c r="M15054" s="38">
        <f>IF(AND(Colin!$G15054=$B$1,Colin!$H15054&lt;=$C$3),Colin!$I15054,)</f>
        <v>0</v>
      </c>
      <c r="N15054" s="38">
        <f>IF(AND(Colin!$G15054=$B$2,Colin!$H15054=$C$3),Colin!$I15054,)</f>
        <v>0</v>
      </c>
      <c r="O15054" s="38">
        <f>IF(AND(Colin!$G15054=$B$2,Colin!$H15054&lt;=$C$3),Colin!$I15054,)</f>
        <v>0</v>
      </c>
      <c r="P15054" s="38">
        <f>IF(Colin!$G15054&lt;$B$2,Colin!$I15054,0)</f>
        <v>0</v>
      </c>
      <c r="Q15054" s="38">
        <f>IF(Colin!$G15054&lt;$B$1,Colin!$I15054,0)</f>
        <v>0</v>
      </c>
    </row>
    <row r="15055" spans="12:17" x14ac:dyDescent="0.25">
      <c r="L15055" s="38">
        <f>IF(AND(Colin!$G15055=$B$1,Colin!$H15055=$C$3),Colin!$I15055,)</f>
        <v>0</v>
      </c>
      <c r="M15055" s="38">
        <f>IF(AND(Colin!$G15055=$B$1,Colin!$H15055&lt;=$C$3),Colin!$I15055,)</f>
        <v>0</v>
      </c>
      <c r="N15055" s="38">
        <f>IF(AND(Colin!$G15055=$B$2,Colin!$H15055=$C$3),Colin!$I15055,)</f>
        <v>0</v>
      </c>
      <c r="O15055" s="38">
        <f>IF(AND(Colin!$G15055=$B$2,Colin!$H15055&lt;=$C$3),Colin!$I15055,)</f>
        <v>0</v>
      </c>
      <c r="P15055" s="38">
        <f>IF(Colin!$G15055&lt;$B$2,Colin!$I15055,0)</f>
        <v>0</v>
      </c>
      <c r="Q15055" s="38">
        <f>IF(Colin!$G15055&lt;$B$1,Colin!$I15055,0)</f>
        <v>0</v>
      </c>
    </row>
    <row r="15056" spans="12:17" x14ac:dyDescent="0.25">
      <c r="L15056" s="38">
        <f>IF(AND(Colin!$G15056=$B$1,Colin!$H15056=$C$3),Colin!$I15056,)</f>
        <v>0</v>
      </c>
      <c r="M15056" s="38">
        <f>IF(AND(Colin!$G15056=$B$1,Colin!$H15056&lt;=$C$3),Colin!$I15056,)</f>
        <v>0</v>
      </c>
      <c r="N15056" s="38">
        <f>IF(AND(Colin!$G15056=$B$2,Colin!$H15056=$C$3),Colin!$I15056,)</f>
        <v>0</v>
      </c>
      <c r="O15056" s="38">
        <f>IF(AND(Colin!$G15056=$B$2,Colin!$H15056&lt;=$C$3),Colin!$I15056,)</f>
        <v>0</v>
      </c>
      <c r="P15056" s="38">
        <f>IF(Colin!$G15056&lt;$B$2,Colin!$I15056,0)</f>
        <v>0</v>
      </c>
      <c r="Q15056" s="38">
        <f>IF(Colin!$G15056&lt;$B$1,Colin!$I15056,0)</f>
        <v>0</v>
      </c>
    </row>
    <row r="15057" spans="12:17" x14ac:dyDescent="0.25">
      <c r="L15057" s="38">
        <f>IF(AND(Colin!$G15057=$B$1,Colin!$H15057=$C$3),Colin!$I15057,)</f>
        <v>0</v>
      </c>
      <c r="M15057" s="38">
        <f>IF(AND(Colin!$G15057=$B$1,Colin!$H15057&lt;=$C$3),Colin!$I15057,)</f>
        <v>0</v>
      </c>
      <c r="N15057" s="38">
        <f>IF(AND(Colin!$G15057=$B$2,Colin!$H15057=$C$3),Colin!$I15057,)</f>
        <v>0</v>
      </c>
      <c r="O15057" s="38">
        <f>IF(AND(Colin!$G15057=$B$2,Colin!$H15057&lt;=$C$3),Colin!$I15057,)</f>
        <v>0</v>
      </c>
      <c r="P15057" s="38">
        <f>IF(Colin!$G15057&lt;$B$2,Colin!$I15057,0)</f>
        <v>0</v>
      </c>
      <c r="Q15057" s="38">
        <f>IF(Colin!$G15057&lt;$B$1,Colin!$I15057,0)</f>
        <v>0</v>
      </c>
    </row>
    <row r="15058" spans="12:17" x14ac:dyDescent="0.25">
      <c r="L15058" s="38">
        <f>IF(AND(Colin!$G15058=$B$1,Colin!$H15058=$C$3),Colin!$I15058,)</f>
        <v>0</v>
      </c>
      <c r="M15058" s="38">
        <f>IF(AND(Colin!$G15058=$B$1,Colin!$H15058&lt;=$C$3),Colin!$I15058,)</f>
        <v>0</v>
      </c>
      <c r="N15058" s="38">
        <f>IF(AND(Colin!$G15058=$B$2,Colin!$H15058=$C$3),Colin!$I15058,)</f>
        <v>0</v>
      </c>
      <c r="O15058" s="38">
        <f>IF(AND(Colin!$G15058=$B$2,Colin!$H15058&lt;=$C$3),Colin!$I15058,)</f>
        <v>0</v>
      </c>
      <c r="P15058" s="38">
        <f>IF(Colin!$G15058&lt;$B$2,Colin!$I15058,0)</f>
        <v>0</v>
      </c>
      <c r="Q15058" s="38">
        <f>IF(Colin!$G15058&lt;$B$1,Colin!$I15058,0)</f>
        <v>0</v>
      </c>
    </row>
    <row r="15059" spans="12:17" x14ac:dyDescent="0.25">
      <c r="L15059" s="38">
        <f>IF(AND(Colin!$G15059=$B$1,Colin!$H15059=$C$3),Colin!$I15059,)</f>
        <v>0</v>
      </c>
      <c r="M15059" s="38">
        <f>IF(AND(Colin!$G15059=$B$1,Colin!$H15059&lt;=$C$3),Colin!$I15059,)</f>
        <v>0</v>
      </c>
      <c r="N15059" s="38">
        <f>IF(AND(Colin!$G15059=$B$2,Colin!$H15059=$C$3),Colin!$I15059,)</f>
        <v>0</v>
      </c>
      <c r="O15059" s="38">
        <f>IF(AND(Colin!$G15059=$B$2,Colin!$H15059&lt;=$C$3),Colin!$I15059,)</f>
        <v>0</v>
      </c>
      <c r="P15059" s="38">
        <f>IF(Colin!$G15059&lt;$B$2,Colin!$I15059,0)</f>
        <v>0</v>
      </c>
      <c r="Q15059" s="38">
        <f>IF(Colin!$G15059&lt;$B$1,Colin!$I15059,0)</f>
        <v>0</v>
      </c>
    </row>
    <row r="15060" spans="12:17" x14ac:dyDescent="0.25">
      <c r="L15060" s="38">
        <f>IF(AND(Colin!$G15060=$B$1,Colin!$H15060=$C$3),Colin!$I15060,)</f>
        <v>0</v>
      </c>
      <c r="M15060" s="38">
        <f>IF(AND(Colin!$G15060=$B$1,Colin!$H15060&lt;=$C$3),Colin!$I15060,)</f>
        <v>0</v>
      </c>
      <c r="N15060" s="38">
        <f>IF(AND(Colin!$G15060=$B$2,Colin!$H15060=$C$3),Colin!$I15060,)</f>
        <v>0</v>
      </c>
      <c r="O15060" s="38">
        <f>IF(AND(Colin!$G15060=$B$2,Colin!$H15060&lt;=$C$3),Colin!$I15060,)</f>
        <v>0</v>
      </c>
      <c r="P15060" s="38">
        <f>IF(Colin!$G15060&lt;$B$2,Colin!$I15060,0)</f>
        <v>0</v>
      </c>
      <c r="Q15060" s="38">
        <f>IF(Colin!$G15060&lt;$B$1,Colin!$I15060,0)</f>
        <v>0</v>
      </c>
    </row>
    <row r="15061" spans="12:17" x14ac:dyDescent="0.25">
      <c r="L15061" s="38">
        <f>IF(AND(Colin!$G15061=$B$1,Colin!$H15061=$C$3),Colin!$I15061,)</f>
        <v>0</v>
      </c>
      <c r="M15061" s="38">
        <f>IF(AND(Colin!$G15061=$B$1,Colin!$H15061&lt;=$C$3),Colin!$I15061,)</f>
        <v>0</v>
      </c>
      <c r="N15061" s="38">
        <f>IF(AND(Colin!$G15061=$B$2,Colin!$H15061=$C$3),Colin!$I15061,)</f>
        <v>0</v>
      </c>
      <c r="O15061" s="38">
        <f>IF(AND(Colin!$G15061=$B$2,Colin!$H15061&lt;=$C$3),Colin!$I15061,)</f>
        <v>0</v>
      </c>
      <c r="P15061" s="38">
        <f>IF(Colin!$G15061&lt;$B$2,Colin!$I15061,0)</f>
        <v>0</v>
      </c>
      <c r="Q15061" s="38">
        <f>IF(Colin!$G15061&lt;$B$1,Colin!$I15061,0)</f>
        <v>0</v>
      </c>
    </row>
    <row r="15062" spans="12:17" x14ac:dyDescent="0.25">
      <c r="L15062" s="38">
        <f>IF(AND(Colin!$G15062=$B$1,Colin!$H15062=$C$3),Colin!$I15062,)</f>
        <v>0</v>
      </c>
      <c r="M15062" s="38">
        <f>IF(AND(Colin!$G15062=$B$1,Colin!$H15062&lt;=$C$3),Colin!$I15062,)</f>
        <v>0</v>
      </c>
      <c r="N15062" s="38">
        <f>IF(AND(Colin!$G15062=$B$2,Colin!$H15062=$C$3),Colin!$I15062,)</f>
        <v>0</v>
      </c>
      <c r="O15062" s="38">
        <f>IF(AND(Colin!$G15062=$B$2,Colin!$H15062&lt;=$C$3),Colin!$I15062,)</f>
        <v>0</v>
      </c>
      <c r="P15062" s="38">
        <f>IF(Colin!$G15062&lt;$B$2,Colin!$I15062,0)</f>
        <v>0</v>
      </c>
      <c r="Q15062" s="38">
        <f>IF(Colin!$G15062&lt;$B$1,Colin!$I15062,0)</f>
        <v>0</v>
      </c>
    </row>
    <row r="15063" spans="12:17" x14ac:dyDescent="0.25">
      <c r="L15063" s="38">
        <f>IF(AND(Colin!$G15063=$B$1,Colin!$H15063=$C$3),Colin!$I15063,)</f>
        <v>0</v>
      </c>
      <c r="M15063" s="38">
        <f>IF(AND(Colin!$G15063=$B$1,Colin!$H15063&lt;=$C$3),Colin!$I15063,)</f>
        <v>0</v>
      </c>
      <c r="N15063" s="38">
        <f>IF(AND(Colin!$G15063=$B$2,Colin!$H15063=$C$3),Colin!$I15063,)</f>
        <v>0</v>
      </c>
      <c r="O15063" s="38">
        <f>IF(AND(Colin!$G15063=$B$2,Colin!$H15063&lt;=$C$3),Colin!$I15063,)</f>
        <v>0</v>
      </c>
      <c r="P15063" s="38">
        <f>IF(Colin!$G15063&lt;$B$2,Colin!$I15063,0)</f>
        <v>0</v>
      </c>
      <c r="Q15063" s="38">
        <f>IF(Colin!$G15063&lt;$B$1,Colin!$I15063,0)</f>
        <v>0</v>
      </c>
    </row>
    <row r="15064" spans="12:17" x14ac:dyDescent="0.25">
      <c r="L15064" s="38">
        <f>IF(AND(Colin!$G15064=$B$1,Colin!$H15064=$C$3),Colin!$I15064,)</f>
        <v>0</v>
      </c>
      <c r="M15064" s="38">
        <f>IF(AND(Colin!$G15064=$B$1,Colin!$H15064&lt;=$C$3),Colin!$I15064,)</f>
        <v>0</v>
      </c>
      <c r="N15064" s="38">
        <f>IF(AND(Colin!$G15064=$B$2,Colin!$H15064=$C$3),Colin!$I15064,)</f>
        <v>0</v>
      </c>
      <c r="O15064" s="38">
        <f>IF(AND(Colin!$G15064=$B$2,Colin!$H15064&lt;=$C$3),Colin!$I15064,)</f>
        <v>0</v>
      </c>
      <c r="P15064" s="38">
        <f>IF(Colin!$G15064&lt;$B$2,Colin!$I15064,0)</f>
        <v>0</v>
      </c>
      <c r="Q15064" s="38">
        <f>IF(Colin!$G15064&lt;$B$1,Colin!$I15064,0)</f>
        <v>0</v>
      </c>
    </row>
    <row r="15065" spans="12:17" x14ac:dyDescent="0.25">
      <c r="L15065" s="38">
        <f>IF(AND(Colin!$G15065=$B$1,Colin!$H15065=$C$3),Colin!$I15065,)</f>
        <v>0</v>
      </c>
      <c r="M15065" s="38">
        <f>IF(AND(Colin!$G15065=$B$1,Colin!$H15065&lt;=$C$3),Colin!$I15065,)</f>
        <v>0</v>
      </c>
      <c r="N15065" s="38">
        <f>IF(AND(Colin!$G15065=$B$2,Colin!$H15065=$C$3),Colin!$I15065,)</f>
        <v>0</v>
      </c>
      <c r="O15065" s="38">
        <f>IF(AND(Colin!$G15065=$B$2,Colin!$H15065&lt;=$C$3),Colin!$I15065,)</f>
        <v>0</v>
      </c>
      <c r="P15065" s="38">
        <f>IF(Colin!$G15065&lt;$B$2,Colin!$I15065,0)</f>
        <v>0</v>
      </c>
      <c r="Q15065" s="38">
        <f>IF(Colin!$G15065&lt;$B$1,Colin!$I15065,0)</f>
        <v>0</v>
      </c>
    </row>
    <row r="15066" spans="12:17" x14ac:dyDescent="0.25">
      <c r="L15066" s="38">
        <f>IF(AND(Colin!$G15066=$B$1,Colin!$H15066=$C$3),Colin!$I15066,)</f>
        <v>0</v>
      </c>
      <c r="M15066" s="38">
        <f>IF(AND(Colin!$G15066=$B$1,Colin!$H15066&lt;=$C$3),Colin!$I15066,)</f>
        <v>0</v>
      </c>
      <c r="N15066" s="38">
        <f>IF(AND(Colin!$G15066=$B$2,Colin!$H15066=$C$3),Colin!$I15066,)</f>
        <v>0</v>
      </c>
      <c r="O15066" s="38">
        <f>IF(AND(Colin!$G15066=$B$2,Colin!$H15066&lt;=$C$3),Colin!$I15066,)</f>
        <v>0</v>
      </c>
      <c r="P15066" s="38">
        <f>IF(Colin!$G15066&lt;$B$2,Colin!$I15066,0)</f>
        <v>0</v>
      </c>
      <c r="Q15066" s="38">
        <f>IF(Colin!$G15066&lt;$B$1,Colin!$I15066,0)</f>
        <v>0</v>
      </c>
    </row>
    <row r="15067" spans="12:17" x14ac:dyDescent="0.25">
      <c r="L15067" s="38">
        <f>IF(AND(Colin!$G15067=$B$1,Colin!$H15067=$C$3),Colin!$I15067,)</f>
        <v>0</v>
      </c>
      <c r="M15067" s="38">
        <f>IF(AND(Colin!$G15067=$B$1,Colin!$H15067&lt;=$C$3),Colin!$I15067,)</f>
        <v>0</v>
      </c>
      <c r="N15067" s="38">
        <f>IF(AND(Colin!$G15067=$B$2,Colin!$H15067=$C$3),Colin!$I15067,)</f>
        <v>0</v>
      </c>
      <c r="O15067" s="38">
        <f>IF(AND(Colin!$G15067=$B$2,Colin!$H15067&lt;=$C$3),Colin!$I15067,)</f>
        <v>0</v>
      </c>
      <c r="P15067" s="38">
        <f>IF(Colin!$G15067&lt;$B$2,Colin!$I15067,0)</f>
        <v>0</v>
      </c>
      <c r="Q15067" s="38">
        <f>IF(Colin!$G15067&lt;$B$1,Colin!$I15067,0)</f>
        <v>0</v>
      </c>
    </row>
    <row r="15068" spans="12:17" x14ac:dyDescent="0.25">
      <c r="L15068" s="38">
        <f>IF(AND(Colin!$G15068=$B$1,Colin!$H15068=$C$3),Colin!$I15068,)</f>
        <v>0</v>
      </c>
      <c r="M15068" s="38">
        <f>IF(AND(Colin!$G15068=$B$1,Colin!$H15068&lt;=$C$3),Colin!$I15068,)</f>
        <v>0</v>
      </c>
      <c r="N15068" s="38">
        <f>IF(AND(Colin!$G15068=$B$2,Colin!$H15068=$C$3),Colin!$I15068,)</f>
        <v>0</v>
      </c>
      <c r="O15068" s="38">
        <f>IF(AND(Colin!$G15068=$B$2,Colin!$H15068&lt;=$C$3),Colin!$I15068,)</f>
        <v>0</v>
      </c>
      <c r="P15068" s="38">
        <f>IF(Colin!$G15068&lt;$B$2,Colin!$I15068,0)</f>
        <v>0</v>
      </c>
      <c r="Q15068" s="38">
        <f>IF(Colin!$G15068&lt;$B$1,Colin!$I15068,0)</f>
        <v>0</v>
      </c>
    </row>
    <row r="15069" spans="12:17" x14ac:dyDescent="0.25">
      <c r="L15069" s="38">
        <f>IF(AND(Colin!$G15069=$B$1,Colin!$H15069=$C$3),Colin!$I15069,)</f>
        <v>0</v>
      </c>
      <c r="M15069" s="38">
        <f>IF(AND(Colin!$G15069=$B$1,Colin!$H15069&lt;=$C$3),Colin!$I15069,)</f>
        <v>0</v>
      </c>
      <c r="N15069" s="38">
        <f>IF(AND(Colin!$G15069=$B$2,Colin!$H15069=$C$3),Colin!$I15069,)</f>
        <v>0</v>
      </c>
      <c r="O15069" s="38">
        <f>IF(AND(Colin!$G15069=$B$2,Colin!$H15069&lt;=$C$3),Colin!$I15069,)</f>
        <v>0</v>
      </c>
      <c r="P15069" s="38">
        <f>IF(Colin!$G15069&lt;$B$2,Colin!$I15069,0)</f>
        <v>0</v>
      </c>
      <c r="Q15069" s="38">
        <f>IF(Colin!$G15069&lt;$B$1,Colin!$I15069,0)</f>
        <v>0</v>
      </c>
    </row>
    <row r="15070" spans="12:17" x14ac:dyDescent="0.25">
      <c r="L15070" s="38">
        <f>IF(AND(Colin!$G15070=$B$1,Colin!$H15070=$C$3),Colin!$I15070,)</f>
        <v>0</v>
      </c>
      <c r="M15070" s="38">
        <f>IF(AND(Colin!$G15070=$B$1,Colin!$H15070&lt;=$C$3),Colin!$I15070,)</f>
        <v>0</v>
      </c>
      <c r="N15070" s="38">
        <f>IF(AND(Colin!$G15070=$B$2,Colin!$H15070=$C$3),Colin!$I15070,)</f>
        <v>0</v>
      </c>
      <c r="O15070" s="38">
        <f>IF(AND(Colin!$G15070=$B$2,Colin!$H15070&lt;=$C$3),Colin!$I15070,)</f>
        <v>0</v>
      </c>
      <c r="P15070" s="38">
        <f>IF(Colin!$G15070&lt;$B$2,Colin!$I15070,0)</f>
        <v>0</v>
      </c>
      <c r="Q15070" s="38">
        <f>IF(Colin!$G15070&lt;$B$1,Colin!$I15070,0)</f>
        <v>0</v>
      </c>
    </row>
    <row r="15071" spans="12:17" x14ac:dyDescent="0.25">
      <c r="L15071" s="38">
        <f>IF(AND(Colin!$G15071=$B$1,Colin!$H15071=$C$3),Colin!$I15071,)</f>
        <v>0</v>
      </c>
      <c r="M15071" s="38">
        <f>IF(AND(Colin!$G15071=$B$1,Colin!$H15071&lt;=$C$3),Colin!$I15071,)</f>
        <v>0</v>
      </c>
      <c r="N15071" s="38">
        <f>IF(AND(Colin!$G15071=$B$2,Colin!$H15071=$C$3),Colin!$I15071,)</f>
        <v>0</v>
      </c>
      <c r="O15071" s="38">
        <f>IF(AND(Colin!$G15071=$B$2,Colin!$H15071&lt;=$C$3),Colin!$I15071,)</f>
        <v>0</v>
      </c>
      <c r="P15071" s="38">
        <f>IF(Colin!$G15071&lt;$B$2,Colin!$I15071,0)</f>
        <v>0</v>
      </c>
      <c r="Q15071" s="38">
        <f>IF(Colin!$G15071&lt;$B$1,Colin!$I15071,0)</f>
        <v>0</v>
      </c>
    </row>
    <row r="15072" spans="12:17" x14ac:dyDescent="0.25">
      <c r="L15072" s="38">
        <f>IF(AND(Colin!$G15072=$B$1,Colin!$H15072=$C$3),Colin!$I15072,)</f>
        <v>0</v>
      </c>
      <c r="M15072" s="38">
        <f>IF(AND(Colin!$G15072=$B$1,Colin!$H15072&lt;=$C$3),Colin!$I15072,)</f>
        <v>0</v>
      </c>
      <c r="N15072" s="38">
        <f>IF(AND(Colin!$G15072=$B$2,Colin!$H15072=$C$3),Colin!$I15072,)</f>
        <v>0</v>
      </c>
      <c r="O15072" s="38">
        <f>IF(AND(Colin!$G15072=$B$2,Colin!$H15072&lt;=$C$3),Colin!$I15072,)</f>
        <v>0</v>
      </c>
      <c r="P15072" s="38">
        <f>IF(Colin!$G15072&lt;$B$2,Colin!$I15072,0)</f>
        <v>0</v>
      </c>
      <c r="Q15072" s="38">
        <f>IF(Colin!$G15072&lt;$B$1,Colin!$I15072,0)</f>
        <v>0</v>
      </c>
    </row>
    <row r="15073" spans="12:17" x14ac:dyDescent="0.25">
      <c r="L15073" s="38">
        <f>IF(AND(Colin!$G15073=$B$1,Colin!$H15073=$C$3),Colin!$I15073,)</f>
        <v>0</v>
      </c>
      <c r="M15073" s="38">
        <f>IF(AND(Colin!$G15073=$B$1,Colin!$H15073&lt;=$C$3),Colin!$I15073,)</f>
        <v>0</v>
      </c>
      <c r="N15073" s="38">
        <f>IF(AND(Colin!$G15073=$B$2,Colin!$H15073=$C$3),Colin!$I15073,)</f>
        <v>0</v>
      </c>
      <c r="O15073" s="38">
        <f>IF(AND(Colin!$G15073=$B$2,Colin!$H15073&lt;=$C$3),Colin!$I15073,)</f>
        <v>0</v>
      </c>
      <c r="P15073" s="38">
        <f>IF(Colin!$G15073&lt;$B$2,Colin!$I15073,0)</f>
        <v>0</v>
      </c>
      <c r="Q15073" s="38">
        <f>IF(Colin!$G15073&lt;$B$1,Colin!$I15073,0)</f>
        <v>0</v>
      </c>
    </row>
    <row r="15074" spans="12:17" x14ac:dyDescent="0.25">
      <c r="L15074" s="38">
        <f>IF(AND(Colin!$G15074=$B$1,Colin!$H15074=$C$3),Colin!$I15074,)</f>
        <v>0</v>
      </c>
      <c r="M15074" s="38">
        <f>IF(AND(Colin!$G15074=$B$1,Colin!$H15074&lt;=$C$3),Colin!$I15074,)</f>
        <v>0</v>
      </c>
      <c r="N15074" s="38">
        <f>IF(AND(Colin!$G15074=$B$2,Colin!$H15074=$C$3),Colin!$I15074,)</f>
        <v>0</v>
      </c>
      <c r="O15074" s="38">
        <f>IF(AND(Colin!$G15074=$B$2,Colin!$H15074&lt;=$C$3),Colin!$I15074,)</f>
        <v>0</v>
      </c>
      <c r="P15074" s="38">
        <f>IF(Colin!$G15074&lt;$B$2,Colin!$I15074,0)</f>
        <v>0</v>
      </c>
      <c r="Q15074" s="38">
        <f>IF(Colin!$G15074&lt;$B$1,Colin!$I15074,0)</f>
        <v>0</v>
      </c>
    </row>
    <row r="15075" spans="12:17" x14ac:dyDescent="0.25">
      <c r="L15075" s="38">
        <f>IF(AND(Colin!$G15075=$B$1,Colin!$H15075=$C$3),Colin!$I15075,)</f>
        <v>0</v>
      </c>
      <c r="M15075" s="38">
        <f>IF(AND(Colin!$G15075=$B$1,Colin!$H15075&lt;=$C$3),Colin!$I15075,)</f>
        <v>0</v>
      </c>
      <c r="N15075" s="38">
        <f>IF(AND(Colin!$G15075=$B$2,Colin!$H15075=$C$3),Colin!$I15075,)</f>
        <v>0</v>
      </c>
      <c r="O15075" s="38">
        <f>IF(AND(Colin!$G15075=$B$2,Colin!$H15075&lt;=$C$3),Colin!$I15075,)</f>
        <v>0</v>
      </c>
      <c r="P15075" s="38">
        <f>IF(Colin!$G15075&lt;$B$2,Colin!$I15075,0)</f>
        <v>0</v>
      </c>
      <c r="Q15075" s="38">
        <f>IF(Colin!$G15075&lt;$B$1,Colin!$I15075,0)</f>
        <v>0</v>
      </c>
    </row>
    <row r="15076" spans="12:17" x14ac:dyDescent="0.25">
      <c r="L15076" s="38">
        <f>IF(AND(Colin!$G15076=$B$1,Colin!$H15076=$C$3),Colin!$I15076,)</f>
        <v>0</v>
      </c>
      <c r="M15076" s="38">
        <f>IF(AND(Colin!$G15076=$B$1,Colin!$H15076&lt;=$C$3),Colin!$I15076,)</f>
        <v>0</v>
      </c>
      <c r="N15076" s="38">
        <f>IF(AND(Colin!$G15076=$B$2,Colin!$H15076=$C$3),Colin!$I15076,)</f>
        <v>0</v>
      </c>
      <c r="O15076" s="38">
        <f>IF(AND(Colin!$G15076=$B$2,Colin!$H15076&lt;=$C$3),Colin!$I15076,)</f>
        <v>0</v>
      </c>
      <c r="P15076" s="38">
        <f>IF(Colin!$G15076&lt;$B$2,Colin!$I15076,0)</f>
        <v>0</v>
      </c>
      <c r="Q15076" s="38">
        <f>IF(Colin!$G15076&lt;$B$1,Colin!$I15076,0)</f>
        <v>0</v>
      </c>
    </row>
    <row r="15077" spans="12:17" x14ac:dyDescent="0.25">
      <c r="L15077" s="38">
        <f>IF(AND(Colin!$G15077=$B$1,Colin!$H15077=$C$3),Colin!$I15077,)</f>
        <v>0</v>
      </c>
      <c r="M15077" s="38">
        <f>IF(AND(Colin!$G15077=$B$1,Colin!$H15077&lt;=$C$3),Colin!$I15077,)</f>
        <v>0</v>
      </c>
      <c r="N15077" s="38">
        <f>IF(AND(Colin!$G15077=$B$2,Colin!$H15077=$C$3),Colin!$I15077,)</f>
        <v>0</v>
      </c>
      <c r="O15077" s="38">
        <f>IF(AND(Colin!$G15077=$B$2,Colin!$H15077&lt;=$C$3),Colin!$I15077,)</f>
        <v>0</v>
      </c>
      <c r="P15077" s="38">
        <f>IF(Colin!$G15077&lt;$B$2,Colin!$I15077,0)</f>
        <v>0</v>
      </c>
      <c r="Q15077" s="38">
        <f>IF(Colin!$G15077&lt;$B$1,Colin!$I15077,0)</f>
        <v>0</v>
      </c>
    </row>
    <row r="15078" spans="12:17" x14ac:dyDescent="0.25">
      <c r="L15078" s="38">
        <f>IF(AND(Colin!$G15078=$B$1,Colin!$H15078=$C$3),Colin!$I15078,)</f>
        <v>0</v>
      </c>
      <c r="M15078" s="38">
        <f>IF(AND(Colin!$G15078=$B$1,Colin!$H15078&lt;=$C$3),Colin!$I15078,)</f>
        <v>0</v>
      </c>
      <c r="N15078" s="38">
        <f>IF(AND(Colin!$G15078=$B$2,Colin!$H15078=$C$3),Colin!$I15078,)</f>
        <v>0</v>
      </c>
      <c r="O15078" s="38">
        <f>IF(AND(Colin!$G15078=$B$2,Colin!$H15078&lt;=$C$3),Colin!$I15078,)</f>
        <v>0</v>
      </c>
      <c r="P15078" s="38">
        <f>IF(Colin!$G15078&lt;$B$2,Colin!$I15078,0)</f>
        <v>0</v>
      </c>
      <c r="Q15078" s="38">
        <f>IF(Colin!$G15078&lt;$B$1,Colin!$I15078,0)</f>
        <v>0</v>
      </c>
    </row>
    <row r="15079" spans="12:17" x14ac:dyDescent="0.25">
      <c r="L15079" s="38">
        <f>IF(AND(Colin!$G15079=$B$1,Colin!$H15079=$C$3),Colin!$I15079,)</f>
        <v>0</v>
      </c>
      <c r="M15079" s="38">
        <f>IF(AND(Colin!$G15079=$B$1,Colin!$H15079&lt;=$C$3),Colin!$I15079,)</f>
        <v>0</v>
      </c>
      <c r="N15079" s="38">
        <f>IF(AND(Colin!$G15079=$B$2,Colin!$H15079=$C$3),Colin!$I15079,)</f>
        <v>0</v>
      </c>
      <c r="O15079" s="38">
        <f>IF(AND(Colin!$G15079=$B$2,Colin!$H15079&lt;=$C$3),Colin!$I15079,)</f>
        <v>0</v>
      </c>
      <c r="P15079" s="38">
        <f>IF(Colin!$G15079&lt;$B$2,Colin!$I15079,0)</f>
        <v>0</v>
      </c>
      <c r="Q15079" s="38">
        <f>IF(Colin!$G15079&lt;$B$1,Colin!$I15079,0)</f>
        <v>0</v>
      </c>
    </row>
    <row r="15080" spans="12:17" x14ac:dyDescent="0.25">
      <c r="L15080" s="38">
        <f>IF(AND(Colin!$G15080=$B$1,Colin!$H15080=$C$3),Colin!$I15080,)</f>
        <v>0</v>
      </c>
      <c r="M15080" s="38">
        <f>IF(AND(Colin!$G15080=$B$1,Colin!$H15080&lt;=$C$3),Colin!$I15080,)</f>
        <v>0</v>
      </c>
      <c r="N15080" s="38">
        <f>IF(AND(Colin!$G15080=$B$2,Colin!$H15080=$C$3),Colin!$I15080,)</f>
        <v>0</v>
      </c>
      <c r="O15080" s="38">
        <f>IF(AND(Colin!$G15080=$B$2,Colin!$H15080&lt;=$C$3),Colin!$I15080,)</f>
        <v>0</v>
      </c>
      <c r="P15080" s="38">
        <f>IF(Colin!$G15080&lt;$B$2,Colin!$I15080,0)</f>
        <v>0</v>
      </c>
      <c r="Q15080" s="38">
        <f>IF(Colin!$G15080&lt;$B$1,Colin!$I15080,0)</f>
        <v>0</v>
      </c>
    </row>
    <row r="15081" spans="12:17" x14ac:dyDescent="0.25">
      <c r="L15081" s="38">
        <f>IF(AND(Colin!$G15081=$B$1,Colin!$H15081=$C$3),Colin!$I15081,)</f>
        <v>0</v>
      </c>
      <c r="M15081" s="38">
        <f>IF(AND(Colin!$G15081=$B$1,Colin!$H15081&lt;=$C$3),Colin!$I15081,)</f>
        <v>0</v>
      </c>
      <c r="N15081" s="38">
        <f>IF(AND(Colin!$G15081=$B$2,Colin!$H15081=$C$3),Colin!$I15081,)</f>
        <v>0</v>
      </c>
      <c r="O15081" s="38">
        <f>IF(AND(Colin!$G15081=$B$2,Colin!$H15081&lt;=$C$3),Colin!$I15081,)</f>
        <v>0</v>
      </c>
      <c r="P15081" s="38">
        <f>IF(Colin!$G15081&lt;$B$2,Colin!$I15081,0)</f>
        <v>0</v>
      </c>
      <c r="Q15081" s="38">
        <f>IF(Colin!$G15081&lt;$B$1,Colin!$I15081,0)</f>
        <v>0</v>
      </c>
    </row>
    <row r="15082" spans="12:17" x14ac:dyDescent="0.25">
      <c r="L15082" s="38">
        <f>IF(AND(Colin!$G15082=$B$1,Colin!$H15082=$C$3),Colin!$I15082,)</f>
        <v>0</v>
      </c>
      <c r="M15082" s="38">
        <f>IF(AND(Colin!$G15082=$B$1,Colin!$H15082&lt;=$C$3),Colin!$I15082,)</f>
        <v>0</v>
      </c>
      <c r="N15082" s="38">
        <f>IF(AND(Colin!$G15082=$B$2,Colin!$H15082=$C$3),Colin!$I15082,)</f>
        <v>0</v>
      </c>
      <c r="O15082" s="38">
        <f>IF(AND(Colin!$G15082=$B$2,Colin!$H15082&lt;=$C$3),Colin!$I15082,)</f>
        <v>0</v>
      </c>
      <c r="P15082" s="38">
        <f>IF(Colin!$G15082&lt;$B$2,Colin!$I15082,0)</f>
        <v>0</v>
      </c>
      <c r="Q15082" s="38">
        <f>IF(Colin!$G15082&lt;$B$1,Colin!$I15082,0)</f>
        <v>0</v>
      </c>
    </row>
    <row r="15083" spans="12:17" x14ac:dyDescent="0.25">
      <c r="L15083" s="38">
        <f>IF(AND(Colin!$G15083=$B$1,Colin!$H15083=$C$3),Colin!$I15083,)</f>
        <v>0</v>
      </c>
      <c r="M15083" s="38">
        <f>IF(AND(Colin!$G15083=$B$1,Colin!$H15083&lt;=$C$3),Colin!$I15083,)</f>
        <v>0</v>
      </c>
      <c r="N15083" s="38">
        <f>IF(AND(Colin!$G15083=$B$2,Colin!$H15083=$C$3),Colin!$I15083,)</f>
        <v>0</v>
      </c>
      <c r="O15083" s="38">
        <f>IF(AND(Colin!$G15083=$B$2,Colin!$H15083&lt;=$C$3),Colin!$I15083,)</f>
        <v>0</v>
      </c>
      <c r="P15083" s="38">
        <f>IF(Colin!$G15083&lt;$B$2,Colin!$I15083,0)</f>
        <v>0</v>
      </c>
      <c r="Q15083" s="38">
        <f>IF(Colin!$G15083&lt;$B$1,Colin!$I15083,0)</f>
        <v>0</v>
      </c>
    </row>
    <row r="15084" spans="12:17" x14ac:dyDescent="0.25">
      <c r="L15084" s="38">
        <f>IF(AND(Colin!$G15084=$B$1,Colin!$H15084=$C$3),Colin!$I15084,)</f>
        <v>0</v>
      </c>
      <c r="M15084" s="38">
        <f>IF(AND(Colin!$G15084=$B$1,Colin!$H15084&lt;=$C$3),Colin!$I15084,)</f>
        <v>0</v>
      </c>
      <c r="N15084" s="38">
        <f>IF(AND(Colin!$G15084=$B$2,Colin!$H15084=$C$3),Colin!$I15084,)</f>
        <v>0</v>
      </c>
      <c r="O15084" s="38">
        <f>IF(AND(Colin!$G15084=$B$2,Colin!$H15084&lt;=$C$3),Colin!$I15084,)</f>
        <v>0</v>
      </c>
      <c r="P15084" s="38">
        <f>IF(Colin!$G15084&lt;$B$2,Colin!$I15084,0)</f>
        <v>0</v>
      </c>
      <c r="Q15084" s="38">
        <f>IF(Colin!$G15084&lt;$B$1,Colin!$I15084,0)</f>
        <v>0</v>
      </c>
    </row>
    <row r="15085" spans="12:17" x14ac:dyDescent="0.25">
      <c r="L15085" s="38">
        <f>IF(AND(Colin!$G15085=$B$1,Colin!$H15085=$C$3),Colin!$I15085,)</f>
        <v>0</v>
      </c>
      <c r="M15085" s="38">
        <f>IF(AND(Colin!$G15085=$B$1,Colin!$H15085&lt;=$C$3),Colin!$I15085,)</f>
        <v>0</v>
      </c>
      <c r="N15085" s="38">
        <f>IF(AND(Colin!$G15085=$B$2,Colin!$H15085=$C$3),Colin!$I15085,)</f>
        <v>0</v>
      </c>
      <c r="O15085" s="38">
        <f>IF(AND(Colin!$G15085=$B$2,Colin!$H15085&lt;=$C$3),Colin!$I15085,)</f>
        <v>0</v>
      </c>
      <c r="P15085" s="38">
        <f>IF(Colin!$G15085&lt;$B$2,Colin!$I15085,0)</f>
        <v>0</v>
      </c>
      <c r="Q15085" s="38">
        <f>IF(Colin!$G15085&lt;$B$1,Colin!$I15085,0)</f>
        <v>0</v>
      </c>
    </row>
    <row r="15086" spans="12:17" x14ac:dyDescent="0.25">
      <c r="L15086" s="38">
        <f>IF(AND(Colin!$G15086=$B$1,Colin!$H15086=$C$3),Colin!$I15086,)</f>
        <v>0</v>
      </c>
      <c r="M15086" s="38">
        <f>IF(AND(Colin!$G15086=$B$1,Colin!$H15086&lt;=$C$3),Colin!$I15086,)</f>
        <v>0</v>
      </c>
      <c r="N15086" s="38">
        <f>IF(AND(Colin!$G15086=$B$2,Colin!$H15086=$C$3),Colin!$I15086,)</f>
        <v>0</v>
      </c>
      <c r="O15086" s="38">
        <f>IF(AND(Colin!$G15086=$B$2,Colin!$H15086&lt;=$C$3),Colin!$I15086,)</f>
        <v>0</v>
      </c>
      <c r="P15086" s="38">
        <f>IF(Colin!$G15086&lt;$B$2,Colin!$I15086,0)</f>
        <v>0</v>
      </c>
      <c r="Q15086" s="38">
        <f>IF(Colin!$G15086&lt;$B$1,Colin!$I15086,0)</f>
        <v>0</v>
      </c>
    </row>
    <row r="15087" spans="12:17" x14ac:dyDescent="0.25">
      <c r="L15087" s="38">
        <f>IF(AND(Colin!$G15087=$B$1,Colin!$H15087=$C$3),Colin!$I15087,)</f>
        <v>0</v>
      </c>
      <c r="M15087" s="38">
        <f>IF(AND(Colin!$G15087=$B$1,Colin!$H15087&lt;=$C$3),Colin!$I15087,)</f>
        <v>0</v>
      </c>
      <c r="N15087" s="38">
        <f>IF(AND(Colin!$G15087=$B$2,Colin!$H15087=$C$3),Colin!$I15087,)</f>
        <v>0</v>
      </c>
      <c r="O15087" s="38">
        <f>IF(AND(Colin!$G15087=$B$2,Colin!$H15087&lt;=$C$3),Colin!$I15087,)</f>
        <v>0</v>
      </c>
      <c r="P15087" s="38">
        <f>IF(Colin!$G15087&lt;$B$2,Colin!$I15087,0)</f>
        <v>0</v>
      </c>
      <c r="Q15087" s="38">
        <f>IF(Colin!$G15087&lt;$B$1,Colin!$I15087,0)</f>
        <v>0</v>
      </c>
    </row>
    <row r="15088" spans="12:17" x14ac:dyDescent="0.25">
      <c r="L15088" s="38">
        <f>IF(AND(Colin!$G15088=$B$1,Colin!$H15088=$C$3),Colin!$I15088,)</f>
        <v>0</v>
      </c>
      <c r="M15088" s="38">
        <f>IF(AND(Colin!$G15088=$B$1,Colin!$H15088&lt;=$C$3),Colin!$I15088,)</f>
        <v>0</v>
      </c>
      <c r="N15088" s="38">
        <f>IF(AND(Colin!$G15088=$B$2,Colin!$H15088=$C$3),Colin!$I15088,)</f>
        <v>0</v>
      </c>
      <c r="O15088" s="38">
        <f>IF(AND(Colin!$G15088=$B$2,Colin!$H15088&lt;=$C$3),Colin!$I15088,)</f>
        <v>0</v>
      </c>
      <c r="P15088" s="38">
        <f>IF(Colin!$G15088&lt;$B$2,Colin!$I15088,0)</f>
        <v>0</v>
      </c>
      <c r="Q15088" s="38">
        <f>IF(Colin!$G15088&lt;$B$1,Colin!$I15088,0)</f>
        <v>0</v>
      </c>
    </row>
    <row r="15089" spans="12:17" x14ac:dyDescent="0.25">
      <c r="L15089" s="38">
        <f>IF(AND(Colin!$G15089=$B$1,Colin!$H15089=$C$3),Colin!$I15089,)</f>
        <v>0</v>
      </c>
      <c r="M15089" s="38">
        <f>IF(AND(Colin!$G15089=$B$1,Colin!$H15089&lt;=$C$3),Colin!$I15089,)</f>
        <v>0</v>
      </c>
      <c r="N15089" s="38">
        <f>IF(AND(Colin!$G15089=$B$2,Colin!$H15089=$C$3),Colin!$I15089,)</f>
        <v>0</v>
      </c>
      <c r="O15089" s="38">
        <f>IF(AND(Colin!$G15089=$B$2,Colin!$H15089&lt;=$C$3),Colin!$I15089,)</f>
        <v>0</v>
      </c>
      <c r="P15089" s="38">
        <f>IF(Colin!$G15089&lt;$B$2,Colin!$I15089,0)</f>
        <v>0</v>
      </c>
      <c r="Q15089" s="38">
        <f>IF(Colin!$G15089&lt;$B$1,Colin!$I15089,0)</f>
        <v>0</v>
      </c>
    </row>
    <row r="15090" spans="12:17" x14ac:dyDescent="0.25">
      <c r="L15090" s="38">
        <f>IF(AND(Colin!$G15090=$B$1,Colin!$H15090=$C$3),Colin!$I15090,)</f>
        <v>0</v>
      </c>
      <c r="M15090" s="38">
        <f>IF(AND(Colin!$G15090=$B$1,Colin!$H15090&lt;=$C$3),Colin!$I15090,)</f>
        <v>0</v>
      </c>
      <c r="N15090" s="38">
        <f>IF(AND(Colin!$G15090=$B$2,Colin!$H15090=$C$3),Colin!$I15090,)</f>
        <v>0</v>
      </c>
      <c r="O15090" s="38">
        <f>IF(AND(Colin!$G15090=$B$2,Colin!$H15090&lt;=$C$3),Colin!$I15090,)</f>
        <v>0</v>
      </c>
      <c r="P15090" s="38">
        <f>IF(Colin!$G15090&lt;$B$2,Colin!$I15090,0)</f>
        <v>0</v>
      </c>
      <c r="Q15090" s="38">
        <f>IF(Colin!$G15090&lt;$B$1,Colin!$I15090,0)</f>
        <v>0</v>
      </c>
    </row>
    <row r="15091" spans="12:17" x14ac:dyDescent="0.25">
      <c r="L15091" s="38">
        <f>IF(AND(Colin!$G15091=$B$1,Colin!$H15091=$C$3),Colin!$I15091,)</f>
        <v>0</v>
      </c>
      <c r="M15091" s="38">
        <f>IF(AND(Colin!$G15091=$B$1,Colin!$H15091&lt;=$C$3),Colin!$I15091,)</f>
        <v>0</v>
      </c>
      <c r="N15091" s="38">
        <f>IF(AND(Colin!$G15091=$B$2,Colin!$H15091=$C$3),Colin!$I15091,)</f>
        <v>0</v>
      </c>
      <c r="O15091" s="38">
        <f>IF(AND(Colin!$G15091=$B$2,Colin!$H15091&lt;=$C$3),Colin!$I15091,)</f>
        <v>0</v>
      </c>
      <c r="P15091" s="38">
        <f>IF(Colin!$G15091&lt;$B$2,Colin!$I15091,0)</f>
        <v>0</v>
      </c>
      <c r="Q15091" s="38">
        <f>IF(Colin!$G15091&lt;$B$1,Colin!$I15091,0)</f>
        <v>0</v>
      </c>
    </row>
    <row r="15092" spans="12:17" x14ac:dyDescent="0.25">
      <c r="L15092" s="38">
        <f>IF(AND(Colin!$G15092=$B$1,Colin!$H15092=$C$3),Colin!$I15092,)</f>
        <v>0</v>
      </c>
      <c r="M15092" s="38">
        <f>IF(AND(Colin!$G15092=$B$1,Colin!$H15092&lt;=$C$3),Colin!$I15092,)</f>
        <v>0</v>
      </c>
      <c r="N15092" s="38">
        <f>IF(AND(Colin!$G15092=$B$2,Colin!$H15092=$C$3),Colin!$I15092,)</f>
        <v>0</v>
      </c>
      <c r="O15092" s="38">
        <f>IF(AND(Colin!$G15092=$B$2,Colin!$H15092&lt;=$C$3),Colin!$I15092,)</f>
        <v>0</v>
      </c>
      <c r="P15092" s="38">
        <f>IF(Colin!$G15092&lt;$B$2,Colin!$I15092,0)</f>
        <v>0</v>
      </c>
      <c r="Q15092" s="38">
        <f>IF(Colin!$G15092&lt;$B$1,Colin!$I15092,0)</f>
        <v>0</v>
      </c>
    </row>
    <row r="15093" spans="12:17" x14ac:dyDescent="0.25">
      <c r="L15093" s="38">
        <f>IF(AND(Colin!$G15093=$B$1,Colin!$H15093=$C$3),Colin!$I15093,)</f>
        <v>0</v>
      </c>
      <c r="M15093" s="38">
        <f>IF(AND(Colin!$G15093=$B$1,Colin!$H15093&lt;=$C$3),Colin!$I15093,)</f>
        <v>0</v>
      </c>
      <c r="N15093" s="38">
        <f>IF(AND(Colin!$G15093=$B$2,Colin!$H15093=$C$3),Colin!$I15093,)</f>
        <v>0</v>
      </c>
      <c r="O15093" s="38">
        <f>IF(AND(Colin!$G15093=$B$2,Colin!$H15093&lt;=$C$3),Colin!$I15093,)</f>
        <v>0</v>
      </c>
      <c r="P15093" s="38">
        <f>IF(Colin!$G15093&lt;$B$2,Colin!$I15093,0)</f>
        <v>0</v>
      </c>
      <c r="Q15093" s="38">
        <f>IF(Colin!$G15093&lt;$B$1,Colin!$I15093,0)</f>
        <v>0</v>
      </c>
    </row>
    <row r="15094" spans="12:17" x14ac:dyDescent="0.25">
      <c r="L15094" s="38">
        <f>IF(AND(Colin!$G15094=$B$1,Colin!$H15094=$C$3),Colin!$I15094,)</f>
        <v>0</v>
      </c>
      <c r="M15094" s="38">
        <f>IF(AND(Colin!$G15094=$B$1,Colin!$H15094&lt;=$C$3),Colin!$I15094,)</f>
        <v>0</v>
      </c>
      <c r="N15094" s="38">
        <f>IF(AND(Colin!$G15094=$B$2,Colin!$H15094=$C$3),Colin!$I15094,)</f>
        <v>0</v>
      </c>
      <c r="O15094" s="38">
        <f>IF(AND(Colin!$G15094=$B$2,Colin!$H15094&lt;=$C$3),Colin!$I15094,)</f>
        <v>0</v>
      </c>
      <c r="P15094" s="38">
        <f>IF(Colin!$G15094&lt;$B$2,Colin!$I15094,0)</f>
        <v>0</v>
      </c>
      <c r="Q15094" s="38">
        <f>IF(Colin!$G15094&lt;$B$1,Colin!$I15094,0)</f>
        <v>0</v>
      </c>
    </row>
    <row r="15095" spans="12:17" x14ac:dyDescent="0.25">
      <c r="L15095" s="38">
        <f>IF(AND(Colin!$G15095=$B$1,Colin!$H15095=$C$3),Colin!$I15095,)</f>
        <v>0</v>
      </c>
      <c r="M15095" s="38">
        <f>IF(AND(Colin!$G15095=$B$1,Colin!$H15095&lt;=$C$3),Colin!$I15095,)</f>
        <v>0</v>
      </c>
      <c r="N15095" s="38">
        <f>IF(AND(Colin!$G15095=$B$2,Colin!$H15095=$C$3),Colin!$I15095,)</f>
        <v>0</v>
      </c>
      <c r="O15095" s="38">
        <f>IF(AND(Colin!$G15095=$B$2,Colin!$H15095&lt;=$C$3),Colin!$I15095,)</f>
        <v>0</v>
      </c>
      <c r="P15095" s="38">
        <f>IF(Colin!$G15095&lt;$B$2,Colin!$I15095,0)</f>
        <v>0</v>
      </c>
      <c r="Q15095" s="38">
        <f>IF(Colin!$G15095&lt;$B$1,Colin!$I15095,0)</f>
        <v>0</v>
      </c>
    </row>
    <row r="15096" spans="12:17" x14ac:dyDescent="0.25">
      <c r="L15096" s="38">
        <f>IF(AND(Colin!$G15096=$B$1,Colin!$H15096=$C$3),Colin!$I15096,)</f>
        <v>0</v>
      </c>
      <c r="M15096" s="38">
        <f>IF(AND(Colin!$G15096=$B$1,Colin!$H15096&lt;=$C$3),Colin!$I15096,)</f>
        <v>0</v>
      </c>
      <c r="N15096" s="38">
        <f>IF(AND(Colin!$G15096=$B$2,Colin!$H15096=$C$3),Colin!$I15096,)</f>
        <v>0</v>
      </c>
      <c r="O15096" s="38">
        <f>IF(AND(Colin!$G15096=$B$2,Colin!$H15096&lt;=$C$3),Colin!$I15096,)</f>
        <v>0</v>
      </c>
      <c r="P15096" s="38">
        <f>IF(Colin!$G15096&lt;$B$2,Colin!$I15096,0)</f>
        <v>0</v>
      </c>
      <c r="Q15096" s="38">
        <f>IF(Colin!$G15096&lt;$B$1,Colin!$I15096,0)</f>
        <v>0</v>
      </c>
    </row>
    <row r="15097" spans="12:17" x14ac:dyDescent="0.25">
      <c r="L15097" s="38">
        <f>IF(AND(Colin!$G15097=$B$1,Colin!$H15097=$C$3),Colin!$I15097,)</f>
        <v>0</v>
      </c>
      <c r="M15097" s="38">
        <f>IF(AND(Colin!$G15097=$B$1,Colin!$H15097&lt;=$C$3),Colin!$I15097,)</f>
        <v>0</v>
      </c>
      <c r="N15097" s="38">
        <f>IF(AND(Colin!$G15097=$B$2,Colin!$H15097=$C$3),Colin!$I15097,)</f>
        <v>0</v>
      </c>
      <c r="O15097" s="38">
        <f>IF(AND(Colin!$G15097=$B$2,Colin!$H15097&lt;=$C$3),Colin!$I15097,)</f>
        <v>0</v>
      </c>
      <c r="P15097" s="38">
        <f>IF(Colin!$G15097&lt;$B$2,Colin!$I15097,0)</f>
        <v>0</v>
      </c>
      <c r="Q15097" s="38">
        <f>IF(Colin!$G15097&lt;$B$1,Colin!$I15097,0)</f>
        <v>0</v>
      </c>
    </row>
    <row r="15098" spans="12:17" x14ac:dyDescent="0.25">
      <c r="L15098" s="38">
        <f>IF(AND(Colin!$G15098=$B$1,Colin!$H15098=$C$3),Colin!$I15098,)</f>
        <v>0</v>
      </c>
      <c r="M15098" s="38">
        <f>IF(AND(Colin!$G15098=$B$1,Colin!$H15098&lt;=$C$3),Colin!$I15098,)</f>
        <v>0</v>
      </c>
      <c r="N15098" s="38">
        <f>IF(AND(Colin!$G15098=$B$2,Colin!$H15098=$C$3),Colin!$I15098,)</f>
        <v>0</v>
      </c>
      <c r="O15098" s="38">
        <f>IF(AND(Colin!$G15098=$B$2,Colin!$H15098&lt;=$C$3),Colin!$I15098,)</f>
        <v>0</v>
      </c>
      <c r="P15098" s="38">
        <f>IF(Colin!$G15098&lt;$B$2,Colin!$I15098,0)</f>
        <v>0</v>
      </c>
      <c r="Q15098" s="38">
        <f>IF(Colin!$G15098&lt;$B$1,Colin!$I15098,0)</f>
        <v>0</v>
      </c>
    </row>
    <row r="15099" spans="12:17" x14ac:dyDescent="0.25">
      <c r="L15099" s="38">
        <f>IF(AND(Colin!$G15099=$B$1,Colin!$H15099=$C$3),Colin!$I15099,)</f>
        <v>0</v>
      </c>
      <c r="M15099" s="38">
        <f>IF(AND(Colin!$G15099=$B$1,Colin!$H15099&lt;=$C$3),Colin!$I15099,)</f>
        <v>0</v>
      </c>
      <c r="N15099" s="38">
        <f>IF(AND(Colin!$G15099=$B$2,Colin!$H15099=$C$3),Colin!$I15099,)</f>
        <v>0</v>
      </c>
      <c r="O15099" s="38">
        <f>IF(AND(Colin!$G15099=$B$2,Colin!$H15099&lt;=$C$3),Colin!$I15099,)</f>
        <v>0</v>
      </c>
      <c r="P15099" s="38">
        <f>IF(Colin!$G15099&lt;$B$2,Colin!$I15099,0)</f>
        <v>0</v>
      </c>
      <c r="Q15099" s="38">
        <f>IF(Colin!$G15099&lt;$B$1,Colin!$I15099,0)</f>
        <v>0</v>
      </c>
    </row>
    <row r="15100" spans="12:17" x14ac:dyDescent="0.25">
      <c r="L15100" s="38">
        <f>IF(AND(Colin!$G15100=$B$1,Colin!$H15100=$C$3),Colin!$I15100,)</f>
        <v>0</v>
      </c>
      <c r="M15100" s="38">
        <f>IF(AND(Colin!$G15100=$B$1,Colin!$H15100&lt;=$C$3),Colin!$I15100,)</f>
        <v>0</v>
      </c>
      <c r="N15100" s="38">
        <f>IF(AND(Colin!$G15100=$B$2,Colin!$H15100=$C$3),Colin!$I15100,)</f>
        <v>0</v>
      </c>
      <c r="O15100" s="38">
        <f>IF(AND(Colin!$G15100=$B$2,Colin!$H15100&lt;=$C$3),Colin!$I15100,)</f>
        <v>0</v>
      </c>
      <c r="P15100" s="38">
        <f>IF(Colin!$G15100&lt;$B$2,Colin!$I15100,0)</f>
        <v>0</v>
      </c>
      <c r="Q15100" s="38">
        <f>IF(Colin!$G15100&lt;$B$1,Colin!$I15100,0)</f>
        <v>0</v>
      </c>
    </row>
    <row r="15101" spans="12:17" x14ac:dyDescent="0.25">
      <c r="L15101" s="38">
        <f>IF(AND(Colin!$G15101=$B$1,Colin!$H15101=$C$3),Colin!$I15101,)</f>
        <v>0</v>
      </c>
      <c r="M15101" s="38">
        <f>IF(AND(Colin!$G15101=$B$1,Colin!$H15101&lt;=$C$3),Colin!$I15101,)</f>
        <v>0</v>
      </c>
      <c r="N15101" s="38">
        <f>IF(AND(Colin!$G15101=$B$2,Colin!$H15101=$C$3),Colin!$I15101,)</f>
        <v>0</v>
      </c>
      <c r="O15101" s="38">
        <f>IF(AND(Colin!$G15101=$B$2,Colin!$H15101&lt;=$C$3),Colin!$I15101,)</f>
        <v>0</v>
      </c>
      <c r="P15101" s="38">
        <f>IF(Colin!$G15101&lt;$B$2,Colin!$I15101,0)</f>
        <v>0</v>
      </c>
      <c r="Q15101" s="38">
        <f>IF(Colin!$G15101&lt;$B$1,Colin!$I15101,0)</f>
        <v>0</v>
      </c>
    </row>
    <row r="15102" spans="12:17" x14ac:dyDescent="0.25">
      <c r="L15102" s="38">
        <f>IF(AND(Colin!$G15102=$B$1,Colin!$H15102=$C$3),Colin!$I15102,)</f>
        <v>0</v>
      </c>
      <c r="M15102" s="38">
        <f>IF(AND(Colin!$G15102=$B$1,Colin!$H15102&lt;=$C$3),Colin!$I15102,)</f>
        <v>0</v>
      </c>
      <c r="N15102" s="38">
        <f>IF(AND(Colin!$G15102=$B$2,Colin!$H15102=$C$3),Colin!$I15102,)</f>
        <v>0</v>
      </c>
      <c r="O15102" s="38">
        <f>IF(AND(Colin!$G15102=$B$2,Colin!$H15102&lt;=$C$3),Colin!$I15102,)</f>
        <v>0</v>
      </c>
      <c r="P15102" s="38">
        <f>IF(Colin!$G15102&lt;$B$2,Colin!$I15102,0)</f>
        <v>0</v>
      </c>
      <c r="Q15102" s="38">
        <f>IF(Colin!$G15102&lt;$B$1,Colin!$I15102,0)</f>
        <v>0</v>
      </c>
    </row>
    <row r="15103" spans="12:17" x14ac:dyDescent="0.25">
      <c r="L15103" s="38">
        <f>IF(AND(Colin!$G15103=$B$1,Colin!$H15103=$C$3),Colin!$I15103,)</f>
        <v>0</v>
      </c>
      <c r="M15103" s="38">
        <f>IF(AND(Colin!$G15103=$B$1,Colin!$H15103&lt;=$C$3),Colin!$I15103,)</f>
        <v>0</v>
      </c>
      <c r="N15103" s="38">
        <f>IF(AND(Colin!$G15103=$B$2,Colin!$H15103=$C$3),Colin!$I15103,)</f>
        <v>0</v>
      </c>
      <c r="O15103" s="38">
        <f>IF(AND(Colin!$G15103=$B$2,Colin!$H15103&lt;=$C$3),Colin!$I15103,)</f>
        <v>0</v>
      </c>
      <c r="P15103" s="38">
        <f>IF(Colin!$G15103&lt;$B$2,Colin!$I15103,0)</f>
        <v>0</v>
      </c>
      <c r="Q15103" s="38">
        <f>IF(Colin!$G15103&lt;$B$1,Colin!$I15103,0)</f>
        <v>0</v>
      </c>
    </row>
    <row r="15104" spans="12:17" x14ac:dyDescent="0.25">
      <c r="L15104" s="38">
        <f>IF(AND(Colin!$G15104=$B$1,Colin!$H15104=$C$3),Colin!$I15104,)</f>
        <v>0</v>
      </c>
      <c r="M15104" s="38">
        <f>IF(AND(Colin!$G15104=$B$1,Colin!$H15104&lt;=$C$3),Colin!$I15104,)</f>
        <v>0</v>
      </c>
      <c r="N15104" s="38">
        <f>IF(AND(Colin!$G15104=$B$2,Colin!$H15104=$C$3),Colin!$I15104,)</f>
        <v>0</v>
      </c>
      <c r="O15104" s="38">
        <f>IF(AND(Colin!$G15104=$B$2,Colin!$H15104&lt;=$C$3),Colin!$I15104,)</f>
        <v>0</v>
      </c>
      <c r="P15104" s="38">
        <f>IF(Colin!$G15104&lt;$B$2,Colin!$I15104,0)</f>
        <v>0</v>
      </c>
      <c r="Q15104" s="38">
        <f>IF(Colin!$G15104&lt;$B$1,Colin!$I15104,0)</f>
        <v>0</v>
      </c>
    </row>
    <row r="15105" spans="12:17" x14ac:dyDescent="0.25">
      <c r="L15105" s="38">
        <f>IF(AND(Colin!$G15105=$B$1,Colin!$H15105=$C$3),Colin!$I15105,)</f>
        <v>0</v>
      </c>
      <c r="M15105" s="38">
        <f>IF(AND(Colin!$G15105=$B$1,Colin!$H15105&lt;=$C$3),Colin!$I15105,)</f>
        <v>0</v>
      </c>
      <c r="N15105" s="38">
        <f>IF(AND(Colin!$G15105=$B$2,Colin!$H15105=$C$3),Colin!$I15105,)</f>
        <v>0</v>
      </c>
      <c r="O15105" s="38">
        <f>IF(AND(Colin!$G15105=$B$2,Colin!$H15105&lt;=$C$3),Colin!$I15105,)</f>
        <v>0</v>
      </c>
      <c r="P15105" s="38">
        <f>IF(Colin!$G15105&lt;$B$2,Colin!$I15105,0)</f>
        <v>0</v>
      </c>
      <c r="Q15105" s="38">
        <f>IF(Colin!$G15105&lt;$B$1,Colin!$I15105,0)</f>
        <v>0</v>
      </c>
    </row>
    <row r="15106" spans="12:17" x14ac:dyDescent="0.25">
      <c r="L15106" s="38">
        <f>IF(AND(Colin!$G15106=$B$1,Colin!$H15106=$C$3),Colin!$I15106,)</f>
        <v>0</v>
      </c>
      <c r="M15106" s="38">
        <f>IF(AND(Colin!$G15106=$B$1,Colin!$H15106&lt;=$C$3),Colin!$I15106,)</f>
        <v>0</v>
      </c>
      <c r="N15106" s="38">
        <f>IF(AND(Colin!$G15106=$B$2,Colin!$H15106=$C$3),Colin!$I15106,)</f>
        <v>0</v>
      </c>
      <c r="O15106" s="38">
        <f>IF(AND(Colin!$G15106=$B$2,Colin!$H15106&lt;=$C$3),Colin!$I15106,)</f>
        <v>0</v>
      </c>
      <c r="P15106" s="38">
        <f>IF(Colin!$G15106&lt;$B$2,Colin!$I15106,0)</f>
        <v>0</v>
      </c>
      <c r="Q15106" s="38">
        <f>IF(Colin!$G15106&lt;$B$1,Colin!$I15106,0)</f>
        <v>0</v>
      </c>
    </row>
    <row r="15107" spans="12:17" x14ac:dyDescent="0.25">
      <c r="L15107" s="38">
        <f>IF(AND(Colin!$G15107=$B$1,Colin!$H15107=$C$3),Colin!$I15107,)</f>
        <v>0</v>
      </c>
      <c r="M15107" s="38">
        <f>IF(AND(Colin!$G15107=$B$1,Colin!$H15107&lt;=$C$3),Colin!$I15107,)</f>
        <v>0</v>
      </c>
      <c r="N15107" s="38">
        <f>IF(AND(Colin!$G15107=$B$2,Colin!$H15107=$C$3),Colin!$I15107,)</f>
        <v>0</v>
      </c>
      <c r="O15107" s="38">
        <f>IF(AND(Colin!$G15107=$B$2,Colin!$H15107&lt;=$C$3),Colin!$I15107,)</f>
        <v>0</v>
      </c>
      <c r="P15107" s="38">
        <f>IF(Colin!$G15107&lt;$B$2,Colin!$I15107,0)</f>
        <v>0</v>
      </c>
      <c r="Q15107" s="38">
        <f>IF(Colin!$G15107&lt;$B$1,Colin!$I15107,0)</f>
        <v>0</v>
      </c>
    </row>
    <row r="15108" spans="12:17" x14ac:dyDescent="0.25">
      <c r="L15108" s="38">
        <f>IF(AND(Colin!$G15108=$B$1,Colin!$H15108=$C$3),Colin!$I15108,)</f>
        <v>0</v>
      </c>
      <c r="M15108" s="38">
        <f>IF(AND(Colin!$G15108=$B$1,Colin!$H15108&lt;=$C$3),Colin!$I15108,)</f>
        <v>0</v>
      </c>
      <c r="N15108" s="38">
        <f>IF(AND(Colin!$G15108=$B$2,Colin!$H15108=$C$3),Colin!$I15108,)</f>
        <v>0</v>
      </c>
      <c r="O15108" s="38">
        <f>IF(AND(Colin!$G15108=$B$2,Colin!$H15108&lt;=$C$3),Colin!$I15108,)</f>
        <v>0</v>
      </c>
      <c r="P15108" s="38">
        <f>IF(Colin!$G15108&lt;$B$2,Colin!$I15108,0)</f>
        <v>0</v>
      </c>
      <c r="Q15108" s="38">
        <f>IF(Colin!$G15108&lt;$B$1,Colin!$I15108,0)</f>
        <v>0</v>
      </c>
    </row>
    <row r="15109" spans="12:17" x14ac:dyDescent="0.25">
      <c r="L15109" s="38">
        <f>IF(AND(Colin!$G15109=$B$1,Colin!$H15109=$C$3),Colin!$I15109,)</f>
        <v>0</v>
      </c>
      <c r="M15109" s="38">
        <f>IF(AND(Colin!$G15109=$B$1,Colin!$H15109&lt;=$C$3),Colin!$I15109,)</f>
        <v>0</v>
      </c>
      <c r="N15109" s="38">
        <f>IF(AND(Colin!$G15109=$B$2,Colin!$H15109=$C$3),Colin!$I15109,)</f>
        <v>0</v>
      </c>
      <c r="O15109" s="38">
        <f>IF(AND(Colin!$G15109=$B$2,Colin!$H15109&lt;=$C$3),Colin!$I15109,)</f>
        <v>0</v>
      </c>
      <c r="P15109" s="38">
        <f>IF(Colin!$G15109&lt;$B$2,Colin!$I15109,0)</f>
        <v>0</v>
      </c>
      <c r="Q15109" s="38">
        <f>IF(Colin!$G15109&lt;$B$1,Colin!$I15109,0)</f>
        <v>0</v>
      </c>
    </row>
    <row r="15110" spans="12:17" x14ac:dyDescent="0.25">
      <c r="L15110" s="38">
        <f>IF(AND(Colin!$G15110=$B$1,Colin!$H15110=$C$3),Colin!$I15110,)</f>
        <v>0</v>
      </c>
      <c r="M15110" s="38">
        <f>IF(AND(Colin!$G15110=$B$1,Colin!$H15110&lt;=$C$3),Colin!$I15110,)</f>
        <v>0</v>
      </c>
      <c r="N15110" s="38">
        <f>IF(AND(Colin!$G15110=$B$2,Colin!$H15110=$C$3),Colin!$I15110,)</f>
        <v>0</v>
      </c>
      <c r="O15110" s="38">
        <f>IF(AND(Colin!$G15110=$B$2,Colin!$H15110&lt;=$C$3),Colin!$I15110,)</f>
        <v>0</v>
      </c>
      <c r="P15110" s="38">
        <f>IF(Colin!$G15110&lt;$B$2,Colin!$I15110,0)</f>
        <v>0</v>
      </c>
      <c r="Q15110" s="38">
        <f>IF(Colin!$G15110&lt;$B$1,Colin!$I15110,0)</f>
        <v>0</v>
      </c>
    </row>
    <row r="15111" spans="12:17" x14ac:dyDescent="0.25">
      <c r="L15111" s="38">
        <f>IF(AND(Colin!$G15111=$B$1,Colin!$H15111=$C$3),Colin!$I15111,)</f>
        <v>0</v>
      </c>
      <c r="M15111" s="38">
        <f>IF(AND(Colin!$G15111=$B$1,Colin!$H15111&lt;=$C$3),Colin!$I15111,)</f>
        <v>0</v>
      </c>
      <c r="N15111" s="38">
        <f>IF(AND(Colin!$G15111=$B$2,Colin!$H15111=$C$3),Colin!$I15111,)</f>
        <v>0</v>
      </c>
      <c r="O15111" s="38">
        <f>IF(AND(Colin!$G15111=$B$2,Colin!$H15111&lt;=$C$3),Colin!$I15111,)</f>
        <v>0</v>
      </c>
      <c r="P15111" s="38">
        <f>IF(Colin!$G15111&lt;$B$2,Colin!$I15111,0)</f>
        <v>0</v>
      </c>
      <c r="Q15111" s="38">
        <f>IF(Colin!$G15111&lt;$B$1,Colin!$I15111,0)</f>
        <v>0</v>
      </c>
    </row>
    <row r="15112" spans="12:17" x14ac:dyDescent="0.25">
      <c r="L15112" s="38">
        <f>IF(AND(Colin!$G15112=$B$1,Colin!$H15112=$C$3),Colin!$I15112,)</f>
        <v>0</v>
      </c>
      <c r="M15112" s="38">
        <f>IF(AND(Colin!$G15112=$B$1,Colin!$H15112&lt;=$C$3),Colin!$I15112,)</f>
        <v>0</v>
      </c>
      <c r="N15112" s="38">
        <f>IF(AND(Colin!$G15112=$B$2,Colin!$H15112=$C$3),Colin!$I15112,)</f>
        <v>0</v>
      </c>
      <c r="O15112" s="38">
        <f>IF(AND(Colin!$G15112=$B$2,Colin!$H15112&lt;=$C$3),Colin!$I15112,)</f>
        <v>0</v>
      </c>
      <c r="P15112" s="38">
        <f>IF(Colin!$G15112&lt;$B$2,Colin!$I15112,0)</f>
        <v>0</v>
      </c>
      <c r="Q15112" s="38">
        <f>IF(Colin!$G15112&lt;$B$1,Colin!$I15112,0)</f>
        <v>0</v>
      </c>
    </row>
    <row r="15113" spans="12:17" x14ac:dyDescent="0.25">
      <c r="L15113" s="38">
        <f>IF(AND(Colin!$G15113=$B$1,Colin!$H15113=$C$3),Colin!$I15113,)</f>
        <v>0</v>
      </c>
      <c r="M15113" s="38">
        <f>IF(AND(Colin!$G15113=$B$1,Colin!$H15113&lt;=$C$3),Colin!$I15113,)</f>
        <v>0</v>
      </c>
      <c r="N15113" s="38">
        <f>IF(AND(Colin!$G15113=$B$2,Colin!$H15113=$C$3),Colin!$I15113,)</f>
        <v>0</v>
      </c>
      <c r="O15113" s="38">
        <f>IF(AND(Colin!$G15113=$B$2,Colin!$H15113&lt;=$C$3),Colin!$I15113,)</f>
        <v>0</v>
      </c>
      <c r="P15113" s="38">
        <f>IF(Colin!$G15113&lt;$B$2,Colin!$I15113,0)</f>
        <v>0</v>
      </c>
      <c r="Q15113" s="38">
        <f>IF(Colin!$G15113&lt;$B$1,Colin!$I15113,0)</f>
        <v>0</v>
      </c>
    </row>
    <row r="15114" spans="12:17" x14ac:dyDescent="0.25">
      <c r="L15114" s="38">
        <f>IF(AND(Colin!$G15114=$B$1,Colin!$H15114=$C$3),Colin!$I15114,)</f>
        <v>0</v>
      </c>
      <c r="M15114" s="38">
        <f>IF(AND(Colin!$G15114=$B$1,Colin!$H15114&lt;=$C$3),Colin!$I15114,)</f>
        <v>0</v>
      </c>
      <c r="N15114" s="38">
        <f>IF(AND(Colin!$G15114=$B$2,Colin!$H15114=$C$3),Colin!$I15114,)</f>
        <v>0</v>
      </c>
      <c r="O15114" s="38">
        <f>IF(AND(Colin!$G15114=$B$2,Colin!$H15114&lt;=$C$3),Colin!$I15114,)</f>
        <v>0</v>
      </c>
      <c r="P15114" s="38">
        <f>IF(Colin!$G15114&lt;$B$2,Colin!$I15114,0)</f>
        <v>0</v>
      </c>
      <c r="Q15114" s="38">
        <f>IF(Colin!$G15114&lt;$B$1,Colin!$I15114,0)</f>
        <v>0</v>
      </c>
    </row>
    <row r="15115" spans="12:17" x14ac:dyDescent="0.25">
      <c r="L15115" s="38">
        <f>IF(AND(Colin!$G15115=$B$1,Colin!$H15115=$C$3),Colin!$I15115,)</f>
        <v>0</v>
      </c>
      <c r="M15115" s="38">
        <f>IF(AND(Colin!$G15115=$B$1,Colin!$H15115&lt;=$C$3),Colin!$I15115,)</f>
        <v>0</v>
      </c>
      <c r="N15115" s="38">
        <f>IF(AND(Colin!$G15115=$B$2,Colin!$H15115=$C$3),Colin!$I15115,)</f>
        <v>0</v>
      </c>
      <c r="O15115" s="38">
        <f>IF(AND(Colin!$G15115=$B$2,Colin!$H15115&lt;=$C$3),Colin!$I15115,)</f>
        <v>0</v>
      </c>
      <c r="P15115" s="38">
        <f>IF(Colin!$G15115&lt;$B$2,Colin!$I15115,0)</f>
        <v>0</v>
      </c>
      <c r="Q15115" s="38">
        <f>IF(Colin!$G15115&lt;$B$1,Colin!$I15115,0)</f>
        <v>0</v>
      </c>
    </row>
    <row r="15116" spans="12:17" x14ac:dyDescent="0.25">
      <c r="L15116" s="38">
        <f>IF(AND(Colin!$G15116=$B$1,Colin!$H15116=$C$3),Colin!$I15116,)</f>
        <v>0</v>
      </c>
      <c r="M15116" s="38">
        <f>IF(AND(Colin!$G15116=$B$1,Colin!$H15116&lt;=$C$3),Colin!$I15116,)</f>
        <v>0</v>
      </c>
      <c r="N15116" s="38">
        <f>IF(AND(Colin!$G15116=$B$2,Colin!$H15116=$C$3),Colin!$I15116,)</f>
        <v>0</v>
      </c>
      <c r="O15116" s="38">
        <f>IF(AND(Colin!$G15116=$B$2,Colin!$H15116&lt;=$C$3),Colin!$I15116,)</f>
        <v>0</v>
      </c>
      <c r="P15116" s="38">
        <f>IF(Colin!$G15116&lt;$B$2,Colin!$I15116,0)</f>
        <v>0</v>
      </c>
      <c r="Q15116" s="38">
        <f>IF(Colin!$G15116&lt;$B$1,Colin!$I15116,0)</f>
        <v>0</v>
      </c>
    </row>
    <row r="15117" spans="12:17" x14ac:dyDescent="0.25">
      <c r="L15117" s="38">
        <f>IF(AND(Colin!$G15117=$B$1,Colin!$H15117=$C$3),Colin!$I15117,)</f>
        <v>0</v>
      </c>
      <c r="M15117" s="38">
        <f>IF(AND(Colin!$G15117=$B$1,Colin!$H15117&lt;=$C$3),Colin!$I15117,)</f>
        <v>0</v>
      </c>
      <c r="N15117" s="38">
        <f>IF(AND(Colin!$G15117=$B$2,Colin!$H15117=$C$3),Colin!$I15117,)</f>
        <v>0</v>
      </c>
      <c r="O15117" s="38">
        <f>IF(AND(Colin!$G15117=$B$2,Colin!$H15117&lt;=$C$3),Colin!$I15117,)</f>
        <v>0</v>
      </c>
      <c r="P15117" s="38">
        <f>IF(Colin!$G15117&lt;$B$2,Colin!$I15117,0)</f>
        <v>0</v>
      </c>
      <c r="Q15117" s="38">
        <f>IF(Colin!$G15117&lt;$B$1,Colin!$I15117,0)</f>
        <v>0</v>
      </c>
    </row>
    <row r="15118" spans="12:17" x14ac:dyDescent="0.25">
      <c r="L15118" s="38">
        <f>IF(AND(Colin!$G15118=$B$1,Colin!$H15118=$C$3),Colin!$I15118,)</f>
        <v>0</v>
      </c>
      <c r="M15118" s="38">
        <f>IF(AND(Colin!$G15118=$B$1,Colin!$H15118&lt;=$C$3),Colin!$I15118,)</f>
        <v>0</v>
      </c>
      <c r="N15118" s="38">
        <f>IF(AND(Colin!$G15118=$B$2,Colin!$H15118=$C$3),Colin!$I15118,)</f>
        <v>0</v>
      </c>
      <c r="O15118" s="38">
        <f>IF(AND(Colin!$G15118=$B$2,Colin!$H15118&lt;=$C$3),Colin!$I15118,)</f>
        <v>0</v>
      </c>
      <c r="P15118" s="38">
        <f>IF(Colin!$G15118&lt;$B$2,Colin!$I15118,0)</f>
        <v>0</v>
      </c>
      <c r="Q15118" s="38">
        <f>IF(Colin!$G15118&lt;$B$1,Colin!$I15118,0)</f>
        <v>0</v>
      </c>
    </row>
    <row r="15119" spans="12:17" x14ac:dyDescent="0.25">
      <c r="L15119" s="38">
        <f>IF(AND(Colin!$G15119=$B$1,Colin!$H15119=$C$3),Colin!$I15119,)</f>
        <v>0</v>
      </c>
      <c r="M15119" s="38">
        <f>IF(AND(Colin!$G15119=$B$1,Colin!$H15119&lt;=$C$3),Colin!$I15119,)</f>
        <v>0</v>
      </c>
      <c r="N15119" s="38">
        <f>IF(AND(Colin!$G15119=$B$2,Colin!$H15119=$C$3),Colin!$I15119,)</f>
        <v>0</v>
      </c>
      <c r="O15119" s="38">
        <f>IF(AND(Colin!$G15119=$B$2,Colin!$H15119&lt;=$C$3),Colin!$I15119,)</f>
        <v>0</v>
      </c>
      <c r="P15119" s="38">
        <f>IF(Colin!$G15119&lt;$B$2,Colin!$I15119,0)</f>
        <v>0</v>
      </c>
      <c r="Q15119" s="38">
        <f>IF(Colin!$G15119&lt;$B$1,Colin!$I15119,0)</f>
        <v>0</v>
      </c>
    </row>
    <row r="15120" spans="12:17" x14ac:dyDescent="0.25">
      <c r="L15120" s="38">
        <f>IF(AND(Colin!$G15120=$B$1,Colin!$H15120=$C$3),Colin!$I15120,)</f>
        <v>0</v>
      </c>
      <c r="M15120" s="38">
        <f>IF(AND(Colin!$G15120=$B$1,Colin!$H15120&lt;=$C$3),Colin!$I15120,)</f>
        <v>0</v>
      </c>
      <c r="N15120" s="38">
        <f>IF(AND(Colin!$G15120=$B$2,Colin!$H15120=$C$3),Colin!$I15120,)</f>
        <v>0</v>
      </c>
      <c r="O15120" s="38">
        <f>IF(AND(Colin!$G15120=$B$2,Colin!$H15120&lt;=$C$3),Colin!$I15120,)</f>
        <v>0</v>
      </c>
      <c r="P15120" s="38">
        <f>IF(Colin!$G15120&lt;$B$2,Colin!$I15120,0)</f>
        <v>0</v>
      </c>
      <c r="Q15120" s="38">
        <f>IF(Colin!$G15120&lt;$B$1,Colin!$I15120,0)</f>
        <v>0</v>
      </c>
    </row>
    <row r="15121" spans="12:17" x14ac:dyDescent="0.25">
      <c r="L15121" s="38">
        <f>IF(AND(Colin!$G15121=$B$1,Colin!$H15121=$C$3),Colin!$I15121,)</f>
        <v>0</v>
      </c>
      <c r="M15121" s="38">
        <f>IF(AND(Colin!$G15121=$B$1,Colin!$H15121&lt;=$C$3),Colin!$I15121,)</f>
        <v>0</v>
      </c>
      <c r="N15121" s="38">
        <f>IF(AND(Colin!$G15121=$B$2,Colin!$H15121=$C$3),Colin!$I15121,)</f>
        <v>0</v>
      </c>
      <c r="O15121" s="38">
        <f>IF(AND(Colin!$G15121=$B$2,Colin!$H15121&lt;=$C$3),Colin!$I15121,)</f>
        <v>0</v>
      </c>
      <c r="P15121" s="38">
        <f>IF(Colin!$G15121&lt;$B$2,Colin!$I15121,0)</f>
        <v>0</v>
      </c>
      <c r="Q15121" s="38">
        <f>IF(Colin!$G15121&lt;$B$1,Colin!$I15121,0)</f>
        <v>0</v>
      </c>
    </row>
    <row r="15122" spans="12:17" x14ac:dyDescent="0.25">
      <c r="L15122" s="38">
        <f>IF(AND(Colin!$G15122=$B$1,Colin!$H15122=$C$3),Colin!$I15122,)</f>
        <v>0</v>
      </c>
      <c r="M15122" s="38">
        <f>IF(AND(Colin!$G15122=$B$1,Colin!$H15122&lt;=$C$3),Colin!$I15122,)</f>
        <v>0</v>
      </c>
      <c r="N15122" s="38">
        <f>IF(AND(Colin!$G15122=$B$2,Colin!$H15122=$C$3),Colin!$I15122,)</f>
        <v>0</v>
      </c>
      <c r="O15122" s="38">
        <f>IF(AND(Colin!$G15122=$B$2,Colin!$H15122&lt;=$C$3),Colin!$I15122,)</f>
        <v>0</v>
      </c>
      <c r="P15122" s="38">
        <f>IF(Colin!$G15122&lt;$B$2,Colin!$I15122,0)</f>
        <v>0</v>
      </c>
      <c r="Q15122" s="38">
        <f>IF(Colin!$G15122&lt;$B$1,Colin!$I15122,0)</f>
        <v>0</v>
      </c>
    </row>
    <row r="15123" spans="12:17" x14ac:dyDescent="0.25">
      <c r="L15123" s="38">
        <f>IF(AND(Colin!$G15123=$B$1,Colin!$H15123=$C$3),Colin!$I15123,)</f>
        <v>0</v>
      </c>
      <c r="M15123" s="38">
        <f>IF(AND(Colin!$G15123=$B$1,Colin!$H15123&lt;=$C$3),Colin!$I15123,)</f>
        <v>0</v>
      </c>
      <c r="N15123" s="38">
        <f>IF(AND(Colin!$G15123=$B$2,Colin!$H15123=$C$3),Colin!$I15123,)</f>
        <v>0</v>
      </c>
      <c r="O15123" s="38">
        <f>IF(AND(Colin!$G15123=$B$2,Colin!$H15123&lt;=$C$3),Colin!$I15123,)</f>
        <v>0</v>
      </c>
      <c r="P15123" s="38">
        <f>IF(Colin!$G15123&lt;$B$2,Colin!$I15123,0)</f>
        <v>0</v>
      </c>
      <c r="Q15123" s="38">
        <f>IF(Colin!$G15123&lt;$B$1,Colin!$I15123,0)</f>
        <v>0</v>
      </c>
    </row>
    <row r="15124" spans="12:17" x14ac:dyDescent="0.25">
      <c r="L15124" s="38">
        <f>IF(AND(Colin!$G15124=$B$1,Colin!$H15124=$C$3),Colin!$I15124,)</f>
        <v>0</v>
      </c>
      <c r="M15124" s="38">
        <f>IF(AND(Colin!$G15124=$B$1,Colin!$H15124&lt;=$C$3),Colin!$I15124,)</f>
        <v>0</v>
      </c>
      <c r="N15124" s="38">
        <f>IF(AND(Colin!$G15124=$B$2,Colin!$H15124=$C$3),Colin!$I15124,)</f>
        <v>0</v>
      </c>
      <c r="O15124" s="38">
        <f>IF(AND(Colin!$G15124=$B$2,Colin!$H15124&lt;=$C$3),Colin!$I15124,)</f>
        <v>0</v>
      </c>
      <c r="P15124" s="38">
        <f>IF(Colin!$G15124&lt;$B$2,Colin!$I15124,0)</f>
        <v>0</v>
      </c>
      <c r="Q15124" s="38">
        <f>IF(Colin!$G15124&lt;$B$1,Colin!$I15124,0)</f>
        <v>0</v>
      </c>
    </row>
    <row r="15125" spans="12:17" x14ac:dyDescent="0.25">
      <c r="L15125" s="38">
        <f>IF(AND(Colin!$G15125=$B$1,Colin!$H15125=$C$3),Colin!$I15125,)</f>
        <v>0</v>
      </c>
      <c r="M15125" s="38">
        <f>IF(AND(Colin!$G15125=$B$1,Colin!$H15125&lt;=$C$3),Colin!$I15125,)</f>
        <v>0</v>
      </c>
      <c r="N15125" s="38">
        <f>IF(AND(Colin!$G15125=$B$2,Colin!$H15125=$C$3),Colin!$I15125,)</f>
        <v>0</v>
      </c>
      <c r="O15125" s="38">
        <f>IF(AND(Colin!$G15125=$B$2,Colin!$H15125&lt;=$C$3),Colin!$I15125,)</f>
        <v>0</v>
      </c>
      <c r="P15125" s="38">
        <f>IF(Colin!$G15125&lt;$B$2,Colin!$I15125,0)</f>
        <v>0</v>
      </c>
      <c r="Q15125" s="38">
        <f>IF(Colin!$G15125&lt;$B$1,Colin!$I15125,0)</f>
        <v>0</v>
      </c>
    </row>
    <row r="15126" spans="12:17" x14ac:dyDescent="0.25">
      <c r="L15126" s="38">
        <f>IF(AND(Colin!$G15126=$B$1,Colin!$H15126=$C$3),Colin!$I15126,)</f>
        <v>0</v>
      </c>
      <c r="M15126" s="38">
        <f>IF(AND(Colin!$G15126=$B$1,Colin!$H15126&lt;=$C$3),Colin!$I15126,)</f>
        <v>0</v>
      </c>
      <c r="N15126" s="38">
        <f>IF(AND(Colin!$G15126=$B$2,Colin!$H15126=$C$3),Colin!$I15126,)</f>
        <v>0</v>
      </c>
      <c r="O15126" s="38">
        <f>IF(AND(Colin!$G15126=$B$2,Colin!$H15126&lt;=$C$3),Colin!$I15126,)</f>
        <v>0</v>
      </c>
      <c r="P15126" s="38">
        <f>IF(Colin!$G15126&lt;$B$2,Colin!$I15126,0)</f>
        <v>0</v>
      </c>
      <c r="Q15126" s="38">
        <f>IF(Colin!$G15126&lt;$B$1,Colin!$I15126,0)</f>
        <v>0</v>
      </c>
    </row>
    <row r="15127" spans="12:17" x14ac:dyDescent="0.25">
      <c r="L15127" s="38">
        <f>IF(AND(Colin!$G15127=$B$1,Colin!$H15127=$C$3),Colin!$I15127,)</f>
        <v>0</v>
      </c>
      <c r="M15127" s="38">
        <f>IF(AND(Colin!$G15127=$B$1,Colin!$H15127&lt;=$C$3),Colin!$I15127,)</f>
        <v>0</v>
      </c>
      <c r="N15127" s="38">
        <f>IF(AND(Colin!$G15127=$B$2,Colin!$H15127=$C$3),Colin!$I15127,)</f>
        <v>0</v>
      </c>
      <c r="O15127" s="38">
        <f>IF(AND(Colin!$G15127=$B$2,Colin!$H15127&lt;=$C$3),Colin!$I15127,)</f>
        <v>0</v>
      </c>
      <c r="P15127" s="38">
        <f>IF(Colin!$G15127&lt;$B$2,Colin!$I15127,0)</f>
        <v>0</v>
      </c>
      <c r="Q15127" s="38">
        <f>IF(Colin!$G15127&lt;$B$1,Colin!$I15127,0)</f>
        <v>0</v>
      </c>
    </row>
    <row r="15128" spans="12:17" x14ac:dyDescent="0.25">
      <c r="L15128" s="38">
        <f>IF(AND(Colin!$G15128=$B$1,Colin!$H15128=$C$3),Colin!$I15128,)</f>
        <v>0</v>
      </c>
      <c r="M15128" s="38">
        <f>IF(AND(Colin!$G15128=$B$1,Colin!$H15128&lt;=$C$3),Colin!$I15128,)</f>
        <v>0</v>
      </c>
      <c r="N15128" s="38">
        <f>IF(AND(Colin!$G15128=$B$2,Colin!$H15128=$C$3),Colin!$I15128,)</f>
        <v>0</v>
      </c>
      <c r="O15128" s="38">
        <f>IF(AND(Colin!$G15128=$B$2,Colin!$H15128&lt;=$C$3),Colin!$I15128,)</f>
        <v>0</v>
      </c>
      <c r="P15128" s="38">
        <f>IF(Colin!$G15128&lt;$B$2,Colin!$I15128,0)</f>
        <v>0</v>
      </c>
      <c r="Q15128" s="38">
        <f>IF(Colin!$G15128&lt;$B$1,Colin!$I15128,0)</f>
        <v>0</v>
      </c>
    </row>
    <row r="15129" spans="12:17" x14ac:dyDescent="0.25">
      <c r="L15129" s="38">
        <f>IF(AND(Colin!$G15129=$B$1,Colin!$H15129=$C$3),Colin!$I15129,)</f>
        <v>0</v>
      </c>
      <c r="M15129" s="38">
        <f>IF(AND(Colin!$G15129=$B$1,Colin!$H15129&lt;=$C$3),Colin!$I15129,)</f>
        <v>0</v>
      </c>
      <c r="N15129" s="38">
        <f>IF(AND(Colin!$G15129=$B$2,Colin!$H15129=$C$3),Colin!$I15129,)</f>
        <v>0</v>
      </c>
      <c r="O15129" s="38">
        <f>IF(AND(Colin!$G15129=$B$2,Colin!$H15129&lt;=$C$3),Colin!$I15129,)</f>
        <v>0</v>
      </c>
      <c r="P15129" s="38">
        <f>IF(Colin!$G15129&lt;$B$2,Colin!$I15129,0)</f>
        <v>0</v>
      </c>
      <c r="Q15129" s="38">
        <f>IF(Colin!$G15129&lt;$B$1,Colin!$I15129,0)</f>
        <v>0</v>
      </c>
    </row>
    <row r="15130" spans="12:17" x14ac:dyDescent="0.25">
      <c r="L15130" s="38">
        <f>IF(AND(Colin!$G15130=$B$1,Colin!$H15130=$C$3),Colin!$I15130,)</f>
        <v>0</v>
      </c>
      <c r="M15130" s="38">
        <f>IF(AND(Colin!$G15130=$B$1,Colin!$H15130&lt;=$C$3),Colin!$I15130,)</f>
        <v>0</v>
      </c>
      <c r="N15130" s="38">
        <f>IF(AND(Colin!$G15130=$B$2,Colin!$H15130=$C$3),Colin!$I15130,)</f>
        <v>0</v>
      </c>
      <c r="O15130" s="38">
        <f>IF(AND(Colin!$G15130=$B$2,Colin!$H15130&lt;=$C$3),Colin!$I15130,)</f>
        <v>0</v>
      </c>
      <c r="P15130" s="38">
        <f>IF(Colin!$G15130&lt;$B$2,Colin!$I15130,0)</f>
        <v>0</v>
      </c>
      <c r="Q15130" s="38">
        <f>IF(Colin!$G15130&lt;$B$1,Colin!$I15130,0)</f>
        <v>0</v>
      </c>
    </row>
    <row r="15131" spans="12:17" x14ac:dyDescent="0.25">
      <c r="L15131" s="38">
        <f>IF(AND(Colin!$G15131=$B$1,Colin!$H15131=$C$3),Colin!$I15131,)</f>
        <v>0</v>
      </c>
      <c r="M15131" s="38">
        <f>IF(AND(Colin!$G15131=$B$1,Colin!$H15131&lt;=$C$3),Colin!$I15131,)</f>
        <v>0</v>
      </c>
      <c r="N15131" s="38">
        <f>IF(AND(Colin!$G15131=$B$2,Colin!$H15131=$C$3),Colin!$I15131,)</f>
        <v>0</v>
      </c>
      <c r="O15131" s="38">
        <f>IF(AND(Colin!$G15131=$B$2,Colin!$H15131&lt;=$C$3),Colin!$I15131,)</f>
        <v>0</v>
      </c>
      <c r="P15131" s="38">
        <f>IF(Colin!$G15131&lt;$B$2,Colin!$I15131,0)</f>
        <v>0</v>
      </c>
      <c r="Q15131" s="38">
        <f>IF(Colin!$G15131&lt;$B$1,Colin!$I15131,0)</f>
        <v>0</v>
      </c>
    </row>
    <row r="15132" spans="12:17" x14ac:dyDescent="0.25">
      <c r="L15132" s="38">
        <f>IF(AND(Colin!$G15132=$B$1,Colin!$H15132=$C$3),Colin!$I15132,)</f>
        <v>0</v>
      </c>
      <c r="M15132" s="38">
        <f>IF(AND(Colin!$G15132=$B$1,Colin!$H15132&lt;=$C$3),Colin!$I15132,)</f>
        <v>0</v>
      </c>
      <c r="N15132" s="38">
        <f>IF(AND(Colin!$G15132=$B$2,Colin!$H15132=$C$3),Colin!$I15132,)</f>
        <v>0</v>
      </c>
      <c r="O15132" s="38">
        <f>IF(AND(Colin!$G15132=$B$2,Colin!$H15132&lt;=$C$3),Colin!$I15132,)</f>
        <v>0</v>
      </c>
      <c r="P15132" s="38">
        <f>IF(Colin!$G15132&lt;$B$2,Colin!$I15132,0)</f>
        <v>0</v>
      </c>
      <c r="Q15132" s="38">
        <f>IF(Colin!$G15132&lt;$B$1,Colin!$I15132,0)</f>
        <v>0</v>
      </c>
    </row>
    <row r="15133" spans="12:17" x14ac:dyDescent="0.25">
      <c r="L15133" s="38">
        <f>IF(AND(Colin!$G15133=$B$1,Colin!$H15133=$C$3),Colin!$I15133,)</f>
        <v>0</v>
      </c>
      <c r="M15133" s="38">
        <f>IF(AND(Colin!$G15133=$B$1,Colin!$H15133&lt;=$C$3),Colin!$I15133,)</f>
        <v>0</v>
      </c>
      <c r="N15133" s="38">
        <f>IF(AND(Colin!$G15133=$B$2,Colin!$H15133=$C$3),Colin!$I15133,)</f>
        <v>0</v>
      </c>
      <c r="O15133" s="38">
        <f>IF(AND(Colin!$G15133=$B$2,Colin!$H15133&lt;=$C$3),Colin!$I15133,)</f>
        <v>0</v>
      </c>
      <c r="P15133" s="38">
        <f>IF(Colin!$G15133&lt;$B$2,Colin!$I15133,0)</f>
        <v>0</v>
      </c>
      <c r="Q15133" s="38">
        <f>IF(Colin!$G15133&lt;$B$1,Colin!$I15133,0)</f>
        <v>0</v>
      </c>
    </row>
    <row r="15134" spans="12:17" x14ac:dyDescent="0.25">
      <c r="L15134" s="38">
        <f>IF(AND(Colin!$G15134=$B$1,Colin!$H15134=$C$3),Colin!$I15134,)</f>
        <v>0</v>
      </c>
      <c r="M15134" s="38">
        <f>IF(AND(Colin!$G15134=$B$1,Colin!$H15134&lt;=$C$3),Colin!$I15134,)</f>
        <v>0</v>
      </c>
      <c r="N15134" s="38">
        <f>IF(AND(Colin!$G15134=$B$2,Colin!$H15134=$C$3),Colin!$I15134,)</f>
        <v>0</v>
      </c>
      <c r="O15134" s="38">
        <f>IF(AND(Colin!$G15134=$B$2,Colin!$H15134&lt;=$C$3),Colin!$I15134,)</f>
        <v>0</v>
      </c>
      <c r="P15134" s="38">
        <f>IF(Colin!$G15134&lt;$B$2,Colin!$I15134,0)</f>
        <v>0</v>
      </c>
      <c r="Q15134" s="38">
        <f>IF(Colin!$G15134&lt;$B$1,Colin!$I15134,0)</f>
        <v>0</v>
      </c>
    </row>
    <row r="15135" spans="12:17" x14ac:dyDescent="0.25">
      <c r="L15135" s="38">
        <f>IF(AND(Colin!$G15135=$B$1,Colin!$H15135=$C$3),Colin!$I15135,)</f>
        <v>0</v>
      </c>
      <c r="M15135" s="38">
        <f>IF(AND(Colin!$G15135=$B$1,Colin!$H15135&lt;=$C$3),Colin!$I15135,)</f>
        <v>0</v>
      </c>
      <c r="N15135" s="38">
        <f>IF(AND(Colin!$G15135=$B$2,Colin!$H15135=$C$3),Colin!$I15135,)</f>
        <v>0</v>
      </c>
      <c r="O15135" s="38">
        <f>IF(AND(Colin!$G15135=$B$2,Colin!$H15135&lt;=$C$3),Colin!$I15135,)</f>
        <v>0</v>
      </c>
      <c r="P15135" s="38">
        <f>IF(Colin!$G15135&lt;$B$2,Colin!$I15135,0)</f>
        <v>0</v>
      </c>
      <c r="Q15135" s="38">
        <f>IF(Colin!$G15135&lt;$B$1,Colin!$I15135,0)</f>
        <v>0</v>
      </c>
    </row>
    <row r="15136" spans="12:17" x14ac:dyDescent="0.25">
      <c r="L15136" s="38">
        <f>IF(AND(Colin!$G15136=$B$1,Colin!$H15136=$C$3),Colin!$I15136,)</f>
        <v>0</v>
      </c>
      <c r="M15136" s="38">
        <f>IF(AND(Colin!$G15136=$B$1,Colin!$H15136&lt;=$C$3),Colin!$I15136,)</f>
        <v>0</v>
      </c>
      <c r="N15136" s="38">
        <f>IF(AND(Colin!$G15136=$B$2,Colin!$H15136=$C$3),Colin!$I15136,)</f>
        <v>0</v>
      </c>
      <c r="O15136" s="38">
        <f>IF(AND(Colin!$G15136=$B$2,Colin!$H15136&lt;=$C$3),Colin!$I15136,)</f>
        <v>0</v>
      </c>
      <c r="P15136" s="38">
        <f>IF(Colin!$G15136&lt;$B$2,Colin!$I15136,0)</f>
        <v>0</v>
      </c>
      <c r="Q15136" s="38">
        <f>IF(Colin!$G15136&lt;$B$1,Colin!$I15136,0)</f>
        <v>0</v>
      </c>
    </row>
    <row r="15137" spans="12:17" x14ac:dyDescent="0.25">
      <c r="L15137" s="38">
        <f>IF(AND(Colin!$G15137=$B$1,Colin!$H15137=$C$3),Colin!$I15137,)</f>
        <v>0</v>
      </c>
      <c r="M15137" s="38">
        <f>IF(AND(Colin!$G15137=$B$1,Colin!$H15137&lt;=$C$3),Colin!$I15137,)</f>
        <v>0</v>
      </c>
      <c r="N15137" s="38">
        <f>IF(AND(Colin!$G15137=$B$2,Colin!$H15137=$C$3),Colin!$I15137,)</f>
        <v>0</v>
      </c>
      <c r="O15137" s="38">
        <f>IF(AND(Colin!$G15137=$B$2,Colin!$H15137&lt;=$C$3),Colin!$I15137,)</f>
        <v>0</v>
      </c>
      <c r="P15137" s="38">
        <f>IF(Colin!$G15137&lt;$B$2,Colin!$I15137,0)</f>
        <v>0</v>
      </c>
      <c r="Q15137" s="38">
        <f>IF(Colin!$G15137&lt;$B$1,Colin!$I15137,0)</f>
        <v>0</v>
      </c>
    </row>
    <row r="15138" spans="12:17" x14ac:dyDescent="0.25">
      <c r="L15138" s="38">
        <f>IF(AND(Colin!$G15138=$B$1,Colin!$H15138=$C$3),Colin!$I15138,)</f>
        <v>0</v>
      </c>
      <c r="M15138" s="38">
        <f>IF(AND(Colin!$G15138=$B$1,Colin!$H15138&lt;=$C$3),Colin!$I15138,)</f>
        <v>0</v>
      </c>
      <c r="N15138" s="38">
        <f>IF(AND(Colin!$G15138=$B$2,Colin!$H15138=$C$3),Colin!$I15138,)</f>
        <v>0</v>
      </c>
      <c r="O15138" s="38">
        <f>IF(AND(Colin!$G15138=$B$2,Colin!$H15138&lt;=$C$3),Colin!$I15138,)</f>
        <v>0</v>
      </c>
      <c r="P15138" s="38">
        <f>IF(Colin!$G15138&lt;$B$2,Colin!$I15138,0)</f>
        <v>0</v>
      </c>
      <c r="Q15138" s="38">
        <f>IF(Colin!$G15138&lt;$B$1,Colin!$I15138,0)</f>
        <v>0</v>
      </c>
    </row>
    <row r="15139" spans="12:17" x14ac:dyDescent="0.25">
      <c r="L15139" s="38">
        <f>IF(AND(Colin!$G15139=$B$1,Colin!$H15139=$C$3),Colin!$I15139,)</f>
        <v>0</v>
      </c>
      <c r="M15139" s="38">
        <f>IF(AND(Colin!$G15139=$B$1,Colin!$H15139&lt;=$C$3),Colin!$I15139,)</f>
        <v>0</v>
      </c>
      <c r="N15139" s="38">
        <f>IF(AND(Colin!$G15139=$B$2,Colin!$H15139=$C$3),Colin!$I15139,)</f>
        <v>0</v>
      </c>
      <c r="O15139" s="38">
        <f>IF(AND(Colin!$G15139=$B$2,Colin!$H15139&lt;=$C$3),Colin!$I15139,)</f>
        <v>0</v>
      </c>
      <c r="P15139" s="38">
        <f>IF(Colin!$G15139&lt;$B$2,Colin!$I15139,0)</f>
        <v>0</v>
      </c>
      <c r="Q15139" s="38">
        <f>IF(Colin!$G15139&lt;$B$1,Colin!$I15139,0)</f>
        <v>0</v>
      </c>
    </row>
    <row r="15140" spans="12:17" x14ac:dyDescent="0.25">
      <c r="L15140" s="38">
        <f>IF(AND(Colin!$G15140=$B$1,Colin!$H15140=$C$3),Colin!$I15140,)</f>
        <v>0</v>
      </c>
      <c r="M15140" s="38">
        <f>IF(AND(Colin!$G15140=$B$1,Colin!$H15140&lt;=$C$3),Colin!$I15140,)</f>
        <v>0</v>
      </c>
      <c r="N15140" s="38">
        <f>IF(AND(Colin!$G15140=$B$2,Colin!$H15140=$C$3),Colin!$I15140,)</f>
        <v>0</v>
      </c>
      <c r="O15140" s="38">
        <f>IF(AND(Colin!$G15140=$B$2,Colin!$H15140&lt;=$C$3),Colin!$I15140,)</f>
        <v>0</v>
      </c>
      <c r="P15140" s="38">
        <f>IF(Colin!$G15140&lt;$B$2,Colin!$I15140,0)</f>
        <v>0</v>
      </c>
      <c r="Q15140" s="38">
        <f>IF(Colin!$G15140&lt;$B$1,Colin!$I15140,0)</f>
        <v>0</v>
      </c>
    </row>
    <row r="15141" spans="12:17" x14ac:dyDescent="0.25">
      <c r="L15141" s="38">
        <f>IF(AND(Colin!$G15141=$B$1,Colin!$H15141=$C$3),Colin!$I15141,)</f>
        <v>0</v>
      </c>
      <c r="M15141" s="38">
        <f>IF(AND(Colin!$G15141=$B$1,Colin!$H15141&lt;=$C$3),Colin!$I15141,)</f>
        <v>0</v>
      </c>
      <c r="N15141" s="38">
        <f>IF(AND(Colin!$G15141=$B$2,Colin!$H15141=$C$3),Colin!$I15141,)</f>
        <v>0</v>
      </c>
      <c r="O15141" s="38">
        <f>IF(AND(Colin!$G15141=$B$2,Colin!$H15141&lt;=$C$3),Colin!$I15141,)</f>
        <v>0</v>
      </c>
      <c r="P15141" s="38">
        <f>IF(Colin!$G15141&lt;$B$2,Colin!$I15141,0)</f>
        <v>0</v>
      </c>
      <c r="Q15141" s="38">
        <f>IF(Colin!$G15141&lt;$B$1,Colin!$I15141,0)</f>
        <v>0</v>
      </c>
    </row>
    <row r="15142" spans="12:17" x14ac:dyDescent="0.25">
      <c r="L15142" s="38">
        <f>IF(AND(Colin!$G15142=$B$1,Colin!$H15142=$C$3),Colin!$I15142,)</f>
        <v>0</v>
      </c>
      <c r="M15142" s="38">
        <f>IF(AND(Colin!$G15142=$B$1,Colin!$H15142&lt;=$C$3),Colin!$I15142,)</f>
        <v>0</v>
      </c>
      <c r="N15142" s="38">
        <f>IF(AND(Colin!$G15142=$B$2,Colin!$H15142=$C$3),Colin!$I15142,)</f>
        <v>0</v>
      </c>
      <c r="O15142" s="38">
        <f>IF(AND(Colin!$G15142=$B$2,Colin!$H15142&lt;=$C$3),Colin!$I15142,)</f>
        <v>0</v>
      </c>
      <c r="P15142" s="38">
        <f>IF(Colin!$G15142&lt;$B$2,Colin!$I15142,0)</f>
        <v>0</v>
      </c>
      <c r="Q15142" s="38">
        <f>IF(Colin!$G15142&lt;$B$1,Colin!$I15142,0)</f>
        <v>0</v>
      </c>
    </row>
    <row r="15143" spans="12:17" x14ac:dyDescent="0.25">
      <c r="L15143" s="38">
        <f>IF(AND(Colin!$G15143=$B$1,Colin!$H15143=$C$3),Colin!$I15143,)</f>
        <v>0</v>
      </c>
      <c r="M15143" s="38">
        <f>IF(AND(Colin!$G15143=$B$1,Colin!$H15143&lt;=$C$3),Colin!$I15143,)</f>
        <v>0</v>
      </c>
      <c r="N15143" s="38">
        <f>IF(AND(Colin!$G15143=$B$2,Colin!$H15143=$C$3),Colin!$I15143,)</f>
        <v>0</v>
      </c>
      <c r="O15143" s="38">
        <f>IF(AND(Colin!$G15143=$B$2,Colin!$H15143&lt;=$C$3),Colin!$I15143,)</f>
        <v>0</v>
      </c>
      <c r="P15143" s="38">
        <f>IF(Colin!$G15143&lt;$B$2,Colin!$I15143,0)</f>
        <v>0</v>
      </c>
      <c r="Q15143" s="38">
        <f>IF(Colin!$G15143&lt;$B$1,Colin!$I15143,0)</f>
        <v>0</v>
      </c>
    </row>
    <row r="15144" spans="12:17" x14ac:dyDescent="0.25">
      <c r="L15144" s="38">
        <f>IF(AND(Colin!$G15144=$B$1,Colin!$H15144=$C$3),Colin!$I15144,)</f>
        <v>0</v>
      </c>
      <c r="M15144" s="38">
        <f>IF(AND(Colin!$G15144=$B$1,Colin!$H15144&lt;=$C$3),Colin!$I15144,)</f>
        <v>0</v>
      </c>
      <c r="N15144" s="38">
        <f>IF(AND(Colin!$G15144=$B$2,Colin!$H15144=$C$3),Colin!$I15144,)</f>
        <v>0</v>
      </c>
      <c r="O15144" s="38">
        <f>IF(AND(Colin!$G15144=$B$2,Colin!$H15144&lt;=$C$3),Colin!$I15144,)</f>
        <v>0</v>
      </c>
      <c r="P15144" s="38">
        <f>IF(Colin!$G15144&lt;$B$2,Colin!$I15144,0)</f>
        <v>0</v>
      </c>
      <c r="Q15144" s="38">
        <f>IF(Colin!$G15144&lt;$B$1,Colin!$I15144,0)</f>
        <v>0</v>
      </c>
    </row>
    <row r="15145" spans="12:17" x14ac:dyDescent="0.25">
      <c r="L15145" s="38">
        <f>IF(AND(Colin!$G15145=$B$1,Colin!$H15145=$C$3),Colin!$I15145,)</f>
        <v>0</v>
      </c>
      <c r="M15145" s="38">
        <f>IF(AND(Colin!$G15145=$B$1,Colin!$H15145&lt;=$C$3),Colin!$I15145,)</f>
        <v>0</v>
      </c>
      <c r="N15145" s="38">
        <f>IF(AND(Colin!$G15145=$B$2,Colin!$H15145=$C$3),Colin!$I15145,)</f>
        <v>0</v>
      </c>
      <c r="O15145" s="38">
        <f>IF(AND(Colin!$G15145=$B$2,Colin!$H15145&lt;=$C$3),Colin!$I15145,)</f>
        <v>0</v>
      </c>
      <c r="P15145" s="38">
        <f>IF(Colin!$G15145&lt;$B$2,Colin!$I15145,0)</f>
        <v>0</v>
      </c>
      <c r="Q15145" s="38">
        <f>IF(Colin!$G15145&lt;$B$1,Colin!$I15145,0)</f>
        <v>0</v>
      </c>
    </row>
    <row r="15146" spans="12:17" x14ac:dyDescent="0.25">
      <c r="L15146" s="38">
        <f>IF(AND(Colin!$G15146=$B$1,Colin!$H15146=$C$3),Colin!$I15146,)</f>
        <v>0</v>
      </c>
      <c r="M15146" s="38">
        <f>IF(AND(Colin!$G15146=$B$1,Colin!$H15146&lt;=$C$3),Colin!$I15146,)</f>
        <v>0</v>
      </c>
      <c r="N15146" s="38">
        <f>IF(AND(Colin!$G15146=$B$2,Colin!$H15146=$C$3),Colin!$I15146,)</f>
        <v>0</v>
      </c>
      <c r="O15146" s="38">
        <f>IF(AND(Colin!$G15146=$B$2,Colin!$H15146&lt;=$C$3),Colin!$I15146,)</f>
        <v>0</v>
      </c>
      <c r="P15146" s="38">
        <f>IF(Colin!$G15146&lt;$B$2,Colin!$I15146,0)</f>
        <v>0</v>
      </c>
      <c r="Q15146" s="38">
        <f>IF(Colin!$G15146&lt;$B$1,Colin!$I15146,0)</f>
        <v>0</v>
      </c>
    </row>
    <row r="15147" spans="12:17" x14ac:dyDescent="0.25">
      <c r="L15147" s="38">
        <f>IF(AND(Colin!$G15147=$B$1,Colin!$H15147=$C$3),Colin!$I15147,)</f>
        <v>0</v>
      </c>
      <c r="M15147" s="38">
        <f>IF(AND(Colin!$G15147=$B$1,Colin!$H15147&lt;=$C$3),Colin!$I15147,)</f>
        <v>0</v>
      </c>
      <c r="N15147" s="38">
        <f>IF(AND(Colin!$G15147=$B$2,Colin!$H15147=$C$3),Colin!$I15147,)</f>
        <v>0</v>
      </c>
      <c r="O15147" s="38">
        <f>IF(AND(Colin!$G15147=$B$2,Colin!$H15147&lt;=$C$3),Colin!$I15147,)</f>
        <v>0</v>
      </c>
      <c r="P15147" s="38">
        <f>IF(Colin!$G15147&lt;$B$2,Colin!$I15147,0)</f>
        <v>0</v>
      </c>
      <c r="Q15147" s="38">
        <f>IF(Colin!$G15147&lt;$B$1,Colin!$I15147,0)</f>
        <v>0</v>
      </c>
    </row>
    <row r="15148" spans="12:17" x14ac:dyDescent="0.25">
      <c r="L15148" s="38">
        <f>IF(AND(Colin!$G15148=$B$1,Colin!$H15148=$C$3),Colin!$I15148,)</f>
        <v>0</v>
      </c>
      <c r="M15148" s="38">
        <f>IF(AND(Colin!$G15148=$B$1,Colin!$H15148&lt;=$C$3),Colin!$I15148,)</f>
        <v>0</v>
      </c>
      <c r="N15148" s="38">
        <f>IF(AND(Colin!$G15148=$B$2,Colin!$H15148=$C$3),Colin!$I15148,)</f>
        <v>0</v>
      </c>
      <c r="O15148" s="38">
        <f>IF(AND(Colin!$G15148=$B$2,Colin!$H15148&lt;=$C$3),Colin!$I15148,)</f>
        <v>0</v>
      </c>
      <c r="P15148" s="38">
        <f>IF(Colin!$G15148&lt;$B$2,Colin!$I15148,0)</f>
        <v>0</v>
      </c>
      <c r="Q15148" s="38">
        <f>IF(Colin!$G15148&lt;$B$1,Colin!$I15148,0)</f>
        <v>0</v>
      </c>
    </row>
    <row r="15149" spans="12:17" x14ac:dyDescent="0.25">
      <c r="L15149" s="38">
        <f>IF(AND(Colin!$G15149=$B$1,Colin!$H15149=$C$3),Colin!$I15149,)</f>
        <v>0</v>
      </c>
      <c r="M15149" s="38">
        <f>IF(AND(Colin!$G15149=$B$1,Colin!$H15149&lt;=$C$3),Colin!$I15149,)</f>
        <v>0</v>
      </c>
      <c r="N15149" s="38">
        <f>IF(AND(Colin!$G15149=$B$2,Colin!$H15149=$C$3),Colin!$I15149,)</f>
        <v>0</v>
      </c>
      <c r="O15149" s="38">
        <f>IF(AND(Colin!$G15149=$B$2,Colin!$H15149&lt;=$C$3),Colin!$I15149,)</f>
        <v>0</v>
      </c>
      <c r="P15149" s="38">
        <f>IF(Colin!$G15149&lt;$B$2,Colin!$I15149,0)</f>
        <v>0</v>
      </c>
      <c r="Q15149" s="38">
        <f>IF(Colin!$G15149&lt;$B$1,Colin!$I15149,0)</f>
        <v>0</v>
      </c>
    </row>
    <row r="15150" spans="12:17" x14ac:dyDescent="0.25">
      <c r="L15150" s="38">
        <f>IF(AND(Colin!$G15150=$B$1,Colin!$H15150=$C$3),Colin!$I15150,)</f>
        <v>0</v>
      </c>
      <c r="M15150" s="38">
        <f>IF(AND(Colin!$G15150=$B$1,Colin!$H15150&lt;=$C$3),Colin!$I15150,)</f>
        <v>0</v>
      </c>
      <c r="N15150" s="38">
        <f>IF(AND(Colin!$G15150=$B$2,Colin!$H15150=$C$3),Colin!$I15150,)</f>
        <v>0</v>
      </c>
      <c r="O15150" s="38">
        <f>IF(AND(Colin!$G15150=$B$2,Colin!$H15150&lt;=$C$3),Colin!$I15150,)</f>
        <v>0</v>
      </c>
      <c r="P15150" s="38">
        <f>IF(Colin!$G15150&lt;$B$2,Colin!$I15150,0)</f>
        <v>0</v>
      </c>
      <c r="Q15150" s="38">
        <f>IF(Colin!$G15150&lt;$B$1,Colin!$I15150,0)</f>
        <v>0</v>
      </c>
    </row>
    <row r="15151" spans="12:17" x14ac:dyDescent="0.25">
      <c r="L15151" s="38">
        <f>IF(AND(Colin!$G15151=$B$1,Colin!$H15151=$C$3),Colin!$I15151,)</f>
        <v>0</v>
      </c>
      <c r="M15151" s="38">
        <f>IF(AND(Colin!$G15151=$B$1,Colin!$H15151&lt;=$C$3),Colin!$I15151,)</f>
        <v>0</v>
      </c>
      <c r="N15151" s="38">
        <f>IF(AND(Colin!$G15151=$B$2,Colin!$H15151=$C$3),Colin!$I15151,)</f>
        <v>0</v>
      </c>
      <c r="O15151" s="38">
        <f>IF(AND(Colin!$G15151=$B$2,Colin!$H15151&lt;=$C$3),Colin!$I15151,)</f>
        <v>0</v>
      </c>
      <c r="P15151" s="38">
        <f>IF(Colin!$G15151&lt;$B$2,Colin!$I15151,0)</f>
        <v>0</v>
      </c>
      <c r="Q15151" s="38">
        <f>IF(Colin!$G15151&lt;$B$1,Colin!$I15151,0)</f>
        <v>0</v>
      </c>
    </row>
    <row r="15152" spans="12:17" x14ac:dyDescent="0.25">
      <c r="L15152" s="38">
        <f>IF(AND(Colin!$G15152=$B$1,Colin!$H15152=$C$3),Colin!$I15152,)</f>
        <v>0</v>
      </c>
      <c r="M15152" s="38">
        <f>IF(AND(Colin!$G15152=$B$1,Colin!$H15152&lt;=$C$3),Colin!$I15152,)</f>
        <v>0</v>
      </c>
      <c r="N15152" s="38">
        <f>IF(AND(Colin!$G15152=$B$2,Colin!$H15152=$C$3),Colin!$I15152,)</f>
        <v>0</v>
      </c>
      <c r="O15152" s="38">
        <f>IF(AND(Colin!$G15152=$B$2,Colin!$H15152&lt;=$C$3),Colin!$I15152,)</f>
        <v>0</v>
      </c>
      <c r="P15152" s="38">
        <f>IF(Colin!$G15152&lt;$B$2,Colin!$I15152,0)</f>
        <v>0</v>
      </c>
      <c r="Q15152" s="38">
        <f>IF(Colin!$G15152&lt;$B$1,Colin!$I15152,0)</f>
        <v>0</v>
      </c>
    </row>
    <row r="15153" spans="12:17" x14ac:dyDescent="0.25">
      <c r="L15153" s="38">
        <f>IF(AND(Colin!$G15153=$B$1,Colin!$H15153=$C$3),Colin!$I15153,)</f>
        <v>0</v>
      </c>
      <c r="M15153" s="38">
        <f>IF(AND(Colin!$G15153=$B$1,Colin!$H15153&lt;=$C$3),Colin!$I15153,)</f>
        <v>0</v>
      </c>
      <c r="N15153" s="38">
        <f>IF(AND(Colin!$G15153=$B$2,Colin!$H15153=$C$3),Colin!$I15153,)</f>
        <v>0</v>
      </c>
      <c r="O15153" s="38">
        <f>IF(AND(Colin!$G15153=$B$2,Colin!$H15153&lt;=$C$3),Colin!$I15153,)</f>
        <v>0</v>
      </c>
      <c r="P15153" s="38">
        <f>IF(Colin!$G15153&lt;$B$2,Colin!$I15153,0)</f>
        <v>0</v>
      </c>
      <c r="Q15153" s="38">
        <f>IF(Colin!$G15153&lt;$B$1,Colin!$I15153,0)</f>
        <v>0</v>
      </c>
    </row>
    <row r="15154" spans="12:17" x14ac:dyDescent="0.25">
      <c r="L15154" s="38">
        <f>IF(AND(Colin!$G15154=$B$1,Colin!$H15154=$C$3),Colin!$I15154,)</f>
        <v>0</v>
      </c>
      <c r="M15154" s="38">
        <f>IF(AND(Colin!$G15154=$B$1,Colin!$H15154&lt;=$C$3),Colin!$I15154,)</f>
        <v>0</v>
      </c>
      <c r="N15154" s="38">
        <f>IF(AND(Colin!$G15154=$B$2,Colin!$H15154=$C$3),Colin!$I15154,)</f>
        <v>0</v>
      </c>
      <c r="O15154" s="38">
        <f>IF(AND(Colin!$G15154=$B$2,Colin!$H15154&lt;=$C$3),Colin!$I15154,)</f>
        <v>0</v>
      </c>
      <c r="P15154" s="38">
        <f>IF(Colin!$G15154&lt;$B$2,Colin!$I15154,0)</f>
        <v>0</v>
      </c>
      <c r="Q15154" s="38">
        <f>IF(Colin!$G15154&lt;$B$1,Colin!$I15154,0)</f>
        <v>0</v>
      </c>
    </row>
    <row r="15155" spans="12:17" x14ac:dyDescent="0.25">
      <c r="L15155" s="38">
        <f>IF(AND(Colin!$G15155=$B$1,Colin!$H15155=$C$3),Colin!$I15155,)</f>
        <v>0</v>
      </c>
      <c r="M15155" s="38">
        <f>IF(AND(Colin!$G15155=$B$1,Colin!$H15155&lt;=$C$3),Colin!$I15155,)</f>
        <v>0</v>
      </c>
      <c r="N15155" s="38">
        <f>IF(AND(Colin!$G15155=$B$2,Colin!$H15155=$C$3),Colin!$I15155,)</f>
        <v>0</v>
      </c>
      <c r="O15155" s="38">
        <f>IF(AND(Colin!$G15155=$B$2,Colin!$H15155&lt;=$C$3),Colin!$I15155,)</f>
        <v>0</v>
      </c>
      <c r="P15155" s="38">
        <f>IF(Colin!$G15155&lt;$B$2,Colin!$I15155,0)</f>
        <v>0</v>
      </c>
      <c r="Q15155" s="38">
        <f>IF(Colin!$G15155&lt;$B$1,Colin!$I15155,0)</f>
        <v>0</v>
      </c>
    </row>
    <row r="15156" spans="12:17" x14ac:dyDescent="0.25">
      <c r="L15156" s="38">
        <f>IF(AND(Colin!$G15156=$B$1,Colin!$H15156=$C$3),Colin!$I15156,)</f>
        <v>0</v>
      </c>
      <c r="M15156" s="38">
        <f>IF(AND(Colin!$G15156=$B$1,Colin!$H15156&lt;=$C$3),Colin!$I15156,)</f>
        <v>0</v>
      </c>
      <c r="N15156" s="38">
        <f>IF(AND(Colin!$G15156=$B$2,Colin!$H15156=$C$3),Colin!$I15156,)</f>
        <v>0</v>
      </c>
      <c r="O15156" s="38">
        <f>IF(AND(Colin!$G15156=$B$2,Colin!$H15156&lt;=$C$3),Colin!$I15156,)</f>
        <v>0</v>
      </c>
      <c r="P15156" s="38">
        <f>IF(Colin!$G15156&lt;$B$2,Colin!$I15156,0)</f>
        <v>0</v>
      </c>
      <c r="Q15156" s="38">
        <f>IF(Colin!$G15156&lt;$B$1,Colin!$I15156,0)</f>
        <v>0</v>
      </c>
    </row>
    <row r="15157" spans="12:17" x14ac:dyDescent="0.25">
      <c r="L15157" s="38">
        <f>IF(AND(Colin!$G15157=$B$1,Colin!$H15157=$C$3),Colin!$I15157,)</f>
        <v>0</v>
      </c>
      <c r="M15157" s="38">
        <f>IF(AND(Colin!$G15157=$B$1,Colin!$H15157&lt;=$C$3),Colin!$I15157,)</f>
        <v>0</v>
      </c>
      <c r="N15157" s="38">
        <f>IF(AND(Colin!$G15157=$B$2,Colin!$H15157=$C$3),Colin!$I15157,)</f>
        <v>0</v>
      </c>
      <c r="O15157" s="38">
        <f>IF(AND(Colin!$G15157=$B$2,Colin!$H15157&lt;=$C$3),Colin!$I15157,)</f>
        <v>0</v>
      </c>
      <c r="P15157" s="38">
        <f>IF(Colin!$G15157&lt;$B$2,Colin!$I15157,0)</f>
        <v>0</v>
      </c>
      <c r="Q15157" s="38">
        <f>IF(Colin!$G15157&lt;$B$1,Colin!$I15157,0)</f>
        <v>0</v>
      </c>
    </row>
    <row r="15158" spans="12:17" x14ac:dyDescent="0.25">
      <c r="L15158" s="38">
        <f>IF(AND(Colin!$G15158=$B$1,Colin!$H15158=$C$3),Colin!$I15158,)</f>
        <v>0</v>
      </c>
      <c r="M15158" s="38">
        <f>IF(AND(Colin!$G15158=$B$1,Colin!$H15158&lt;=$C$3),Colin!$I15158,)</f>
        <v>0</v>
      </c>
      <c r="N15158" s="38">
        <f>IF(AND(Colin!$G15158=$B$2,Colin!$H15158=$C$3),Colin!$I15158,)</f>
        <v>0</v>
      </c>
      <c r="O15158" s="38">
        <f>IF(AND(Colin!$G15158=$B$2,Colin!$H15158&lt;=$C$3),Colin!$I15158,)</f>
        <v>0</v>
      </c>
      <c r="P15158" s="38">
        <f>IF(Colin!$G15158&lt;$B$2,Colin!$I15158,0)</f>
        <v>0</v>
      </c>
      <c r="Q15158" s="38">
        <f>IF(Colin!$G15158&lt;$B$1,Colin!$I15158,0)</f>
        <v>0</v>
      </c>
    </row>
    <row r="15159" spans="12:17" x14ac:dyDescent="0.25">
      <c r="L15159" s="38">
        <f>IF(AND(Colin!$G15159=$B$1,Colin!$H15159=$C$3),Colin!$I15159,)</f>
        <v>0</v>
      </c>
      <c r="M15159" s="38">
        <f>IF(AND(Colin!$G15159=$B$1,Colin!$H15159&lt;=$C$3),Colin!$I15159,)</f>
        <v>0</v>
      </c>
      <c r="N15159" s="38">
        <f>IF(AND(Colin!$G15159=$B$2,Colin!$H15159=$C$3),Colin!$I15159,)</f>
        <v>0</v>
      </c>
      <c r="O15159" s="38">
        <f>IF(AND(Colin!$G15159=$B$2,Colin!$H15159&lt;=$C$3),Colin!$I15159,)</f>
        <v>0</v>
      </c>
      <c r="P15159" s="38">
        <f>IF(Colin!$G15159&lt;$B$2,Colin!$I15159,0)</f>
        <v>0</v>
      </c>
      <c r="Q15159" s="38">
        <f>IF(Colin!$G15159&lt;$B$1,Colin!$I15159,0)</f>
        <v>0</v>
      </c>
    </row>
    <row r="15160" spans="12:17" x14ac:dyDescent="0.25">
      <c r="L15160" s="38">
        <f>IF(AND(Colin!$G15160=$B$1,Colin!$H15160=$C$3),Colin!$I15160,)</f>
        <v>0</v>
      </c>
      <c r="M15160" s="38">
        <f>IF(AND(Colin!$G15160=$B$1,Colin!$H15160&lt;=$C$3),Colin!$I15160,)</f>
        <v>0</v>
      </c>
      <c r="N15160" s="38">
        <f>IF(AND(Colin!$G15160=$B$2,Colin!$H15160=$C$3),Colin!$I15160,)</f>
        <v>0</v>
      </c>
      <c r="O15160" s="38">
        <f>IF(AND(Colin!$G15160=$B$2,Colin!$H15160&lt;=$C$3),Colin!$I15160,)</f>
        <v>0</v>
      </c>
      <c r="P15160" s="38">
        <f>IF(Colin!$G15160&lt;$B$2,Colin!$I15160,0)</f>
        <v>0</v>
      </c>
      <c r="Q15160" s="38">
        <f>IF(Colin!$G15160&lt;$B$1,Colin!$I15160,0)</f>
        <v>0</v>
      </c>
    </row>
    <row r="15161" spans="12:17" x14ac:dyDescent="0.25">
      <c r="L15161" s="38">
        <f>IF(AND(Colin!$G15161=$B$1,Colin!$H15161=$C$3),Colin!$I15161,)</f>
        <v>0</v>
      </c>
      <c r="M15161" s="38">
        <f>IF(AND(Colin!$G15161=$B$1,Colin!$H15161&lt;=$C$3),Colin!$I15161,)</f>
        <v>0</v>
      </c>
      <c r="N15161" s="38">
        <f>IF(AND(Colin!$G15161=$B$2,Colin!$H15161=$C$3),Colin!$I15161,)</f>
        <v>0</v>
      </c>
      <c r="O15161" s="38">
        <f>IF(AND(Colin!$G15161=$B$2,Colin!$H15161&lt;=$C$3),Colin!$I15161,)</f>
        <v>0</v>
      </c>
      <c r="P15161" s="38">
        <f>IF(Colin!$G15161&lt;$B$2,Colin!$I15161,0)</f>
        <v>0</v>
      </c>
      <c r="Q15161" s="38">
        <f>IF(Colin!$G15161&lt;$B$1,Colin!$I15161,0)</f>
        <v>0</v>
      </c>
    </row>
    <row r="15162" spans="12:17" x14ac:dyDescent="0.25">
      <c r="L15162" s="38">
        <f>IF(AND(Colin!$G15162=$B$1,Colin!$H15162=$C$3),Colin!$I15162,)</f>
        <v>0</v>
      </c>
      <c r="M15162" s="38">
        <f>IF(AND(Colin!$G15162=$B$1,Colin!$H15162&lt;=$C$3),Colin!$I15162,)</f>
        <v>0</v>
      </c>
      <c r="N15162" s="38">
        <f>IF(AND(Colin!$G15162=$B$2,Colin!$H15162=$C$3),Colin!$I15162,)</f>
        <v>0</v>
      </c>
      <c r="O15162" s="38">
        <f>IF(AND(Colin!$G15162=$B$2,Colin!$H15162&lt;=$C$3),Colin!$I15162,)</f>
        <v>0</v>
      </c>
      <c r="P15162" s="38">
        <f>IF(Colin!$G15162&lt;$B$2,Colin!$I15162,0)</f>
        <v>0</v>
      </c>
      <c r="Q15162" s="38">
        <f>IF(Colin!$G15162&lt;$B$1,Colin!$I15162,0)</f>
        <v>0</v>
      </c>
    </row>
    <row r="15163" spans="12:17" x14ac:dyDescent="0.25">
      <c r="L15163" s="38">
        <f>IF(AND(Colin!$G15163=$B$1,Colin!$H15163=$C$3),Colin!$I15163,)</f>
        <v>0</v>
      </c>
      <c r="M15163" s="38">
        <f>IF(AND(Colin!$G15163=$B$1,Colin!$H15163&lt;=$C$3),Colin!$I15163,)</f>
        <v>0</v>
      </c>
      <c r="N15163" s="38">
        <f>IF(AND(Colin!$G15163=$B$2,Colin!$H15163=$C$3),Colin!$I15163,)</f>
        <v>0</v>
      </c>
      <c r="O15163" s="38">
        <f>IF(AND(Colin!$G15163=$B$2,Colin!$H15163&lt;=$C$3),Colin!$I15163,)</f>
        <v>0</v>
      </c>
      <c r="P15163" s="38">
        <f>IF(Colin!$G15163&lt;$B$2,Colin!$I15163,0)</f>
        <v>0</v>
      </c>
      <c r="Q15163" s="38">
        <f>IF(Colin!$G15163&lt;$B$1,Colin!$I15163,0)</f>
        <v>0</v>
      </c>
    </row>
    <row r="15164" spans="12:17" x14ac:dyDescent="0.25">
      <c r="L15164" s="38">
        <f>IF(AND(Colin!$G15164=$B$1,Colin!$H15164=$C$3),Colin!$I15164,)</f>
        <v>0</v>
      </c>
      <c r="M15164" s="38">
        <f>IF(AND(Colin!$G15164=$B$1,Colin!$H15164&lt;=$C$3),Colin!$I15164,)</f>
        <v>0</v>
      </c>
      <c r="N15164" s="38">
        <f>IF(AND(Colin!$G15164=$B$2,Colin!$H15164=$C$3),Colin!$I15164,)</f>
        <v>0</v>
      </c>
      <c r="O15164" s="38">
        <f>IF(AND(Colin!$G15164=$B$2,Colin!$H15164&lt;=$C$3),Colin!$I15164,)</f>
        <v>0</v>
      </c>
      <c r="P15164" s="38">
        <f>IF(Colin!$G15164&lt;$B$2,Colin!$I15164,0)</f>
        <v>0</v>
      </c>
      <c r="Q15164" s="38">
        <f>IF(Colin!$G15164&lt;$B$1,Colin!$I15164,0)</f>
        <v>0</v>
      </c>
    </row>
    <row r="15165" spans="12:17" x14ac:dyDescent="0.25">
      <c r="L15165" s="38">
        <f>IF(AND(Colin!$G15165=$B$1,Colin!$H15165=$C$3),Colin!$I15165,)</f>
        <v>0</v>
      </c>
      <c r="M15165" s="38">
        <f>IF(AND(Colin!$G15165=$B$1,Colin!$H15165&lt;=$C$3),Colin!$I15165,)</f>
        <v>0</v>
      </c>
      <c r="N15165" s="38">
        <f>IF(AND(Colin!$G15165=$B$2,Colin!$H15165=$C$3),Colin!$I15165,)</f>
        <v>0</v>
      </c>
      <c r="O15165" s="38">
        <f>IF(AND(Colin!$G15165=$B$2,Colin!$H15165&lt;=$C$3),Colin!$I15165,)</f>
        <v>0</v>
      </c>
      <c r="P15165" s="38">
        <f>IF(Colin!$G15165&lt;$B$2,Colin!$I15165,0)</f>
        <v>0</v>
      </c>
      <c r="Q15165" s="38">
        <f>IF(Colin!$G15165&lt;$B$1,Colin!$I15165,0)</f>
        <v>0</v>
      </c>
    </row>
    <row r="15166" spans="12:17" x14ac:dyDescent="0.25">
      <c r="L15166" s="38">
        <f>IF(AND(Colin!$G15166=$B$1,Colin!$H15166=$C$3),Colin!$I15166,)</f>
        <v>0</v>
      </c>
      <c r="M15166" s="38">
        <f>IF(AND(Colin!$G15166=$B$1,Colin!$H15166&lt;=$C$3),Colin!$I15166,)</f>
        <v>0</v>
      </c>
      <c r="N15166" s="38">
        <f>IF(AND(Colin!$G15166=$B$2,Colin!$H15166=$C$3),Colin!$I15166,)</f>
        <v>0</v>
      </c>
      <c r="O15166" s="38">
        <f>IF(AND(Colin!$G15166=$B$2,Colin!$H15166&lt;=$C$3),Colin!$I15166,)</f>
        <v>0</v>
      </c>
      <c r="P15166" s="38">
        <f>IF(Colin!$G15166&lt;$B$2,Colin!$I15166,0)</f>
        <v>0</v>
      </c>
      <c r="Q15166" s="38">
        <f>IF(Colin!$G15166&lt;$B$1,Colin!$I15166,0)</f>
        <v>0</v>
      </c>
    </row>
    <row r="15167" spans="12:17" x14ac:dyDescent="0.25">
      <c r="L15167" s="38">
        <f>IF(AND(Colin!$G15167=$B$1,Colin!$H15167=$C$3),Colin!$I15167,)</f>
        <v>0</v>
      </c>
      <c r="M15167" s="38">
        <f>IF(AND(Colin!$G15167=$B$1,Colin!$H15167&lt;=$C$3),Colin!$I15167,)</f>
        <v>0</v>
      </c>
      <c r="N15167" s="38">
        <f>IF(AND(Colin!$G15167=$B$2,Colin!$H15167=$C$3),Colin!$I15167,)</f>
        <v>0</v>
      </c>
      <c r="O15167" s="38">
        <f>IF(AND(Colin!$G15167=$B$2,Colin!$H15167&lt;=$C$3),Colin!$I15167,)</f>
        <v>0</v>
      </c>
      <c r="P15167" s="38">
        <f>IF(Colin!$G15167&lt;$B$2,Colin!$I15167,0)</f>
        <v>0</v>
      </c>
      <c r="Q15167" s="38">
        <f>IF(Colin!$G15167&lt;$B$1,Colin!$I15167,0)</f>
        <v>0</v>
      </c>
    </row>
    <row r="15168" spans="12:17" x14ac:dyDescent="0.25">
      <c r="L15168" s="38">
        <f>IF(AND(Colin!$G15168=$B$1,Colin!$H15168=$C$3),Colin!$I15168,)</f>
        <v>0</v>
      </c>
      <c r="M15168" s="38">
        <f>IF(AND(Colin!$G15168=$B$1,Colin!$H15168&lt;=$C$3),Colin!$I15168,)</f>
        <v>0</v>
      </c>
      <c r="N15168" s="38">
        <f>IF(AND(Colin!$G15168=$B$2,Colin!$H15168=$C$3),Colin!$I15168,)</f>
        <v>0</v>
      </c>
      <c r="O15168" s="38">
        <f>IF(AND(Colin!$G15168=$B$2,Colin!$H15168&lt;=$C$3),Colin!$I15168,)</f>
        <v>0</v>
      </c>
      <c r="P15168" s="38">
        <f>IF(Colin!$G15168&lt;$B$2,Colin!$I15168,0)</f>
        <v>0</v>
      </c>
      <c r="Q15168" s="38">
        <f>IF(Colin!$G15168&lt;$B$1,Colin!$I15168,0)</f>
        <v>0</v>
      </c>
    </row>
    <row r="15169" spans="12:17" x14ac:dyDescent="0.25">
      <c r="L15169" s="38">
        <f>IF(AND(Colin!$G15169=$B$1,Colin!$H15169=$C$3),Colin!$I15169,)</f>
        <v>0</v>
      </c>
      <c r="M15169" s="38">
        <f>IF(AND(Colin!$G15169=$B$1,Colin!$H15169&lt;=$C$3),Colin!$I15169,)</f>
        <v>0</v>
      </c>
      <c r="N15169" s="38">
        <f>IF(AND(Colin!$G15169=$B$2,Colin!$H15169=$C$3),Colin!$I15169,)</f>
        <v>0</v>
      </c>
      <c r="O15169" s="38">
        <f>IF(AND(Colin!$G15169=$B$2,Colin!$H15169&lt;=$C$3),Colin!$I15169,)</f>
        <v>0</v>
      </c>
      <c r="P15169" s="38">
        <f>IF(Colin!$G15169&lt;$B$2,Colin!$I15169,0)</f>
        <v>0</v>
      </c>
      <c r="Q15169" s="38">
        <f>IF(Colin!$G15169&lt;$B$1,Colin!$I15169,0)</f>
        <v>0</v>
      </c>
    </row>
    <row r="15170" spans="12:17" x14ac:dyDescent="0.25">
      <c r="L15170" s="38">
        <f>IF(AND(Colin!$G15170=$B$1,Colin!$H15170=$C$3),Colin!$I15170,)</f>
        <v>0</v>
      </c>
      <c r="M15170" s="38">
        <f>IF(AND(Colin!$G15170=$B$1,Colin!$H15170&lt;=$C$3),Colin!$I15170,)</f>
        <v>0</v>
      </c>
      <c r="N15170" s="38">
        <f>IF(AND(Colin!$G15170=$B$2,Colin!$H15170=$C$3),Colin!$I15170,)</f>
        <v>0</v>
      </c>
      <c r="O15170" s="38">
        <f>IF(AND(Colin!$G15170=$B$2,Colin!$H15170&lt;=$C$3),Colin!$I15170,)</f>
        <v>0</v>
      </c>
      <c r="P15170" s="38">
        <f>IF(Colin!$G15170&lt;$B$2,Colin!$I15170,0)</f>
        <v>0</v>
      </c>
      <c r="Q15170" s="38">
        <f>IF(Colin!$G15170&lt;$B$1,Colin!$I15170,0)</f>
        <v>0</v>
      </c>
    </row>
    <row r="15171" spans="12:17" x14ac:dyDescent="0.25">
      <c r="L15171" s="38">
        <f>IF(AND(Colin!$G15171=$B$1,Colin!$H15171=$C$3),Colin!$I15171,)</f>
        <v>0</v>
      </c>
      <c r="M15171" s="38">
        <f>IF(AND(Colin!$G15171=$B$1,Colin!$H15171&lt;=$C$3),Colin!$I15171,)</f>
        <v>0</v>
      </c>
      <c r="N15171" s="38">
        <f>IF(AND(Colin!$G15171=$B$2,Colin!$H15171=$C$3),Colin!$I15171,)</f>
        <v>0</v>
      </c>
      <c r="O15171" s="38">
        <f>IF(AND(Colin!$G15171=$B$2,Colin!$H15171&lt;=$C$3),Colin!$I15171,)</f>
        <v>0</v>
      </c>
      <c r="P15171" s="38">
        <f>IF(Colin!$G15171&lt;$B$2,Colin!$I15171,0)</f>
        <v>0</v>
      </c>
      <c r="Q15171" s="38">
        <f>IF(Colin!$G15171&lt;$B$1,Colin!$I15171,0)</f>
        <v>0</v>
      </c>
    </row>
    <row r="15172" spans="12:17" x14ac:dyDescent="0.25">
      <c r="L15172" s="38">
        <f>IF(AND(Colin!$G15172=$B$1,Colin!$H15172=$C$3),Colin!$I15172,)</f>
        <v>0</v>
      </c>
      <c r="M15172" s="38">
        <f>IF(AND(Colin!$G15172=$B$1,Colin!$H15172&lt;=$C$3),Colin!$I15172,)</f>
        <v>0</v>
      </c>
      <c r="N15172" s="38">
        <f>IF(AND(Colin!$G15172=$B$2,Colin!$H15172=$C$3),Colin!$I15172,)</f>
        <v>0</v>
      </c>
      <c r="O15172" s="38">
        <f>IF(AND(Colin!$G15172=$B$2,Colin!$H15172&lt;=$C$3),Colin!$I15172,)</f>
        <v>0</v>
      </c>
      <c r="P15172" s="38">
        <f>IF(Colin!$G15172&lt;$B$2,Colin!$I15172,0)</f>
        <v>0</v>
      </c>
      <c r="Q15172" s="38">
        <f>IF(Colin!$G15172&lt;$B$1,Colin!$I15172,0)</f>
        <v>0</v>
      </c>
    </row>
    <row r="15173" spans="12:17" x14ac:dyDescent="0.25">
      <c r="L15173" s="38">
        <f>IF(AND(Colin!$G15173=$B$1,Colin!$H15173=$C$3),Colin!$I15173,)</f>
        <v>0</v>
      </c>
      <c r="M15173" s="38">
        <f>IF(AND(Colin!$G15173=$B$1,Colin!$H15173&lt;=$C$3),Colin!$I15173,)</f>
        <v>0</v>
      </c>
      <c r="N15173" s="38">
        <f>IF(AND(Colin!$G15173=$B$2,Colin!$H15173=$C$3),Colin!$I15173,)</f>
        <v>0</v>
      </c>
      <c r="O15173" s="38">
        <f>IF(AND(Colin!$G15173=$B$2,Colin!$H15173&lt;=$C$3),Colin!$I15173,)</f>
        <v>0</v>
      </c>
      <c r="P15173" s="38">
        <f>IF(Colin!$G15173&lt;$B$2,Colin!$I15173,0)</f>
        <v>0</v>
      </c>
      <c r="Q15173" s="38">
        <f>IF(Colin!$G15173&lt;$B$1,Colin!$I15173,0)</f>
        <v>0</v>
      </c>
    </row>
    <row r="15174" spans="12:17" x14ac:dyDescent="0.25">
      <c r="L15174" s="38">
        <f>IF(AND(Colin!$G15174=$B$1,Colin!$H15174=$C$3),Colin!$I15174,)</f>
        <v>0</v>
      </c>
      <c r="M15174" s="38">
        <f>IF(AND(Colin!$G15174=$B$1,Colin!$H15174&lt;=$C$3),Colin!$I15174,)</f>
        <v>0</v>
      </c>
      <c r="N15174" s="38">
        <f>IF(AND(Colin!$G15174=$B$2,Colin!$H15174=$C$3),Colin!$I15174,)</f>
        <v>0</v>
      </c>
      <c r="O15174" s="38">
        <f>IF(AND(Colin!$G15174=$B$2,Colin!$H15174&lt;=$C$3),Colin!$I15174,)</f>
        <v>0</v>
      </c>
      <c r="P15174" s="38">
        <f>IF(Colin!$G15174&lt;$B$2,Colin!$I15174,0)</f>
        <v>0</v>
      </c>
      <c r="Q15174" s="38">
        <f>IF(Colin!$G15174&lt;$B$1,Colin!$I15174,0)</f>
        <v>0</v>
      </c>
    </row>
    <row r="15175" spans="12:17" x14ac:dyDescent="0.25">
      <c r="L15175" s="38">
        <f>IF(AND(Colin!$G15175=$B$1,Colin!$H15175=$C$3),Colin!$I15175,)</f>
        <v>0</v>
      </c>
      <c r="M15175" s="38">
        <f>IF(AND(Colin!$G15175=$B$1,Colin!$H15175&lt;=$C$3),Colin!$I15175,)</f>
        <v>0</v>
      </c>
      <c r="N15175" s="38">
        <f>IF(AND(Colin!$G15175=$B$2,Colin!$H15175=$C$3),Colin!$I15175,)</f>
        <v>0</v>
      </c>
      <c r="O15175" s="38">
        <f>IF(AND(Colin!$G15175=$B$2,Colin!$H15175&lt;=$C$3),Colin!$I15175,)</f>
        <v>0</v>
      </c>
      <c r="P15175" s="38">
        <f>IF(Colin!$G15175&lt;$B$2,Colin!$I15175,0)</f>
        <v>0</v>
      </c>
      <c r="Q15175" s="38">
        <f>IF(Colin!$G15175&lt;$B$1,Colin!$I15175,0)</f>
        <v>0</v>
      </c>
    </row>
    <row r="15176" spans="12:17" x14ac:dyDescent="0.25">
      <c r="L15176" s="38">
        <f>IF(AND(Colin!$G15176=$B$1,Colin!$H15176=$C$3),Colin!$I15176,)</f>
        <v>0</v>
      </c>
      <c r="M15176" s="38">
        <f>IF(AND(Colin!$G15176=$B$1,Colin!$H15176&lt;=$C$3),Colin!$I15176,)</f>
        <v>0</v>
      </c>
      <c r="N15176" s="38">
        <f>IF(AND(Colin!$G15176=$B$2,Colin!$H15176=$C$3),Colin!$I15176,)</f>
        <v>0</v>
      </c>
      <c r="O15176" s="38">
        <f>IF(AND(Colin!$G15176=$B$2,Colin!$H15176&lt;=$C$3),Colin!$I15176,)</f>
        <v>0</v>
      </c>
      <c r="P15176" s="38">
        <f>IF(Colin!$G15176&lt;$B$2,Colin!$I15176,0)</f>
        <v>0</v>
      </c>
      <c r="Q15176" s="38">
        <f>IF(Colin!$G15176&lt;$B$1,Colin!$I15176,0)</f>
        <v>0</v>
      </c>
    </row>
    <row r="15177" spans="12:17" x14ac:dyDescent="0.25">
      <c r="L15177" s="38">
        <f>IF(AND(Colin!$G15177=$B$1,Colin!$H15177=$C$3),Colin!$I15177,)</f>
        <v>0</v>
      </c>
      <c r="M15177" s="38">
        <f>IF(AND(Colin!$G15177=$B$1,Colin!$H15177&lt;=$C$3),Colin!$I15177,)</f>
        <v>0</v>
      </c>
      <c r="N15177" s="38">
        <f>IF(AND(Colin!$G15177=$B$2,Colin!$H15177=$C$3),Colin!$I15177,)</f>
        <v>0</v>
      </c>
      <c r="O15177" s="38">
        <f>IF(AND(Colin!$G15177=$B$2,Colin!$H15177&lt;=$C$3),Colin!$I15177,)</f>
        <v>0</v>
      </c>
      <c r="P15177" s="38">
        <f>IF(Colin!$G15177&lt;$B$2,Colin!$I15177,0)</f>
        <v>0</v>
      </c>
      <c r="Q15177" s="38">
        <f>IF(Colin!$G15177&lt;$B$1,Colin!$I15177,0)</f>
        <v>0</v>
      </c>
    </row>
    <row r="15178" spans="12:17" x14ac:dyDescent="0.25">
      <c r="L15178" s="38">
        <f>IF(AND(Colin!$G15178=$B$1,Colin!$H15178=$C$3),Colin!$I15178,)</f>
        <v>0</v>
      </c>
      <c r="M15178" s="38">
        <f>IF(AND(Colin!$G15178=$B$1,Colin!$H15178&lt;=$C$3),Colin!$I15178,)</f>
        <v>0</v>
      </c>
      <c r="N15178" s="38">
        <f>IF(AND(Colin!$G15178=$B$2,Colin!$H15178=$C$3),Colin!$I15178,)</f>
        <v>0</v>
      </c>
      <c r="O15178" s="38">
        <f>IF(AND(Colin!$G15178=$B$2,Colin!$H15178&lt;=$C$3),Colin!$I15178,)</f>
        <v>0</v>
      </c>
      <c r="P15178" s="38">
        <f>IF(Colin!$G15178&lt;$B$2,Colin!$I15178,0)</f>
        <v>0</v>
      </c>
      <c r="Q15178" s="38">
        <f>IF(Colin!$G15178&lt;$B$1,Colin!$I15178,0)</f>
        <v>0</v>
      </c>
    </row>
    <row r="15179" spans="12:17" x14ac:dyDescent="0.25">
      <c r="L15179" s="38">
        <f>IF(AND(Colin!$G15179=$B$1,Colin!$H15179=$C$3),Colin!$I15179,)</f>
        <v>0</v>
      </c>
      <c r="M15179" s="38">
        <f>IF(AND(Colin!$G15179=$B$1,Colin!$H15179&lt;=$C$3),Colin!$I15179,)</f>
        <v>0</v>
      </c>
      <c r="N15179" s="38">
        <f>IF(AND(Colin!$G15179=$B$2,Colin!$H15179=$C$3),Colin!$I15179,)</f>
        <v>0</v>
      </c>
      <c r="O15179" s="38">
        <f>IF(AND(Colin!$G15179=$B$2,Colin!$H15179&lt;=$C$3),Colin!$I15179,)</f>
        <v>0</v>
      </c>
      <c r="P15179" s="38">
        <f>IF(Colin!$G15179&lt;$B$2,Colin!$I15179,0)</f>
        <v>0</v>
      </c>
      <c r="Q15179" s="38">
        <f>IF(Colin!$G15179&lt;$B$1,Colin!$I15179,0)</f>
        <v>0</v>
      </c>
    </row>
    <row r="15180" spans="12:17" x14ac:dyDescent="0.25">
      <c r="L15180" s="38">
        <f>IF(AND(Colin!$G15180=$B$1,Colin!$H15180=$C$3),Colin!$I15180,)</f>
        <v>0</v>
      </c>
      <c r="M15180" s="38">
        <f>IF(AND(Colin!$G15180=$B$1,Colin!$H15180&lt;=$C$3),Colin!$I15180,)</f>
        <v>0</v>
      </c>
      <c r="N15180" s="38">
        <f>IF(AND(Colin!$G15180=$B$2,Colin!$H15180=$C$3),Colin!$I15180,)</f>
        <v>0</v>
      </c>
      <c r="O15180" s="38">
        <f>IF(AND(Colin!$G15180=$B$2,Colin!$H15180&lt;=$C$3),Colin!$I15180,)</f>
        <v>0</v>
      </c>
      <c r="P15180" s="38">
        <f>IF(Colin!$G15180&lt;$B$2,Colin!$I15180,0)</f>
        <v>0</v>
      </c>
      <c r="Q15180" s="38">
        <f>IF(Colin!$G15180&lt;$B$1,Colin!$I15180,0)</f>
        <v>0</v>
      </c>
    </row>
    <row r="15181" spans="12:17" x14ac:dyDescent="0.25">
      <c r="L15181" s="38">
        <f>IF(AND(Colin!$G15181=$B$1,Colin!$H15181=$C$3),Colin!$I15181,)</f>
        <v>0</v>
      </c>
      <c r="M15181" s="38">
        <f>IF(AND(Colin!$G15181=$B$1,Colin!$H15181&lt;=$C$3),Colin!$I15181,)</f>
        <v>0</v>
      </c>
      <c r="N15181" s="38">
        <f>IF(AND(Colin!$G15181=$B$2,Colin!$H15181=$C$3),Colin!$I15181,)</f>
        <v>0</v>
      </c>
      <c r="O15181" s="38">
        <f>IF(AND(Colin!$G15181=$B$2,Colin!$H15181&lt;=$C$3),Colin!$I15181,)</f>
        <v>0</v>
      </c>
      <c r="P15181" s="38">
        <f>IF(Colin!$G15181&lt;$B$2,Colin!$I15181,0)</f>
        <v>0</v>
      </c>
      <c r="Q15181" s="38">
        <f>IF(Colin!$G15181&lt;$B$1,Colin!$I15181,0)</f>
        <v>0</v>
      </c>
    </row>
    <row r="15182" spans="12:17" x14ac:dyDescent="0.25">
      <c r="L15182" s="38">
        <f>IF(AND(Colin!$G15182=$B$1,Colin!$H15182=$C$3),Colin!$I15182,)</f>
        <v>0</v>
      </c>
      <c r="M15182" s="38">
        <f>IF(AND(Colin!$G15182=$B$1,Colin!$H15182&lt;=$C$3),Colin!$I15182,)</f>
        <v>0</v>
      </c>
      <c r="N15182" s="38">
        <f>IF(AND(Colin!$G15182=$B$2,Colin!$H15182=$C$3),Colin!$I15182,)</f>
        <v>0</v>
      </c>
      <c r="O15182" s="38">
        <f>IF(AND(Colin!$G15182=$B$2,Colin!$H15182&lt;=$C$3),Colin!$I15182,)</f>
        <v>0</v>
      </c>
      <c r="P15182" s="38">
        <f>IF(Colin!$G15182&lt;$B$2,Colin!$I15182,0)</f>
        <v>0</v>
      </c>
      <c r="Q15182" s="38">
        <f>IF(Colin!$G15182&lt;$B$1,Colin!$I15182,0)</f>
        <v>0</v>
      </c>
    </row>
    <row r="15183" spans="12:17" x14ac:dyDescent="0.25">
      <c r="L15183" s="38">
        <f>IF(AND(Colin!$G15183=$B$1,Colin!$H15183=$C$3),Colin!$I15183,)</f>
        <v>0</v>
      </c>
      <c r="M15183" s="38">
        <f>IF(AND(Colin!$G15183=$B$1,Colin!$H15183&lt;=$C$3),Colin!$I15183,)</f>
        <v>0</v>
      </c>
      <c r="N15183" s="38">
        <f>IF(AND(Colin!$G15183=$B$2,Colin!$H15183=$C$3),Colin!$I15183,)</f>
        <v>0</v>
      </c>
      <c r="O15183" s="38">
        <f>IF(AND(Colin!$G15183=$B$2,Colin!$H15183&lt;=$C$3),Colin!$I15183,)</f>
        <v>0</v>
      </c>
      <c r="P15183" s="38">
        <f>IF(Colin!$G15183&lt;$B$2,Colin!$I15183,0)</f>
        <v>0</v>
      </c>
      <c r="Q15183" s="38">
        <f>IF(Colin!$G15183&lt;$B$1,Colin!$I15183,0)</f>
        <v>0</v>
      </c>
    </row>
    <row r="15184" spans="12:17" x14ac:dyDescent="0.25">
      <c r="L15184" s="38">
        <f>IF(AND(Colin!$G15184=$B$1,Colin!$H15184=$C$3),Colin!$I15184,)</f>
        <v>0</v>
      </c>
      <c r="M15184" s="38">
        <f>IF(AND(Colin!$G15184=$B$1,Colin!$H15184&lt;=$C$3),Colin!$I15184,)</f>
        <v>0</v>
      </c>
      <c r="N15184" s="38">
        <f>IF(AND(Colin!$G15184=$B$2,Colin!$H15184=$C$3),Colin!$I15184,)</f>
        <v>0</v>
      </c>
      <c r="O15184" s="38">
        <f>IF(AND(Colin!$G15184=$B$2,Colin!$H15184&lt;=$C$3),Colin!$I15184,)</f>
        <v>0</v>
      </c>
      <c r="P15184" s="38">
        <f>IF(Colin!$G15184&lt;$B$2,Colin!$I15184,0)</f>
        <v>0</v>
      </c>
      <c r="Q15184" s="38">
        <f>IF(Colin!$G15184&lt;$B$1,Colin!$I15184,0)</f>
        <v>0</v>
      </c>
    </row>
    <row r="15185" spans="12:17" x14ac:dyDescent="0.25">
      <c r="L15185" s="38">
        <f>IF(AND(Colin!$G15185=$B$1,Colin!$H15185=$C$3),Colin!$I15185,)</f>
        <v>0</v>
      </c>
      <c r="M15185" s="38">
        <f>IF(AND(Colin!$G15185=$B$1,Colin!$H15185&lt;=$C$3),Colin!$I15185,)</f>
        <v>0</v>
      </c>
      <c r="N15185" s="38">
        <f>IF(AND(Colin!$G15185=$B$2,Colin!$H15185=$C$3),Colin!$I15185,)</f>
        <v>0</v>
      </c>
      <c r="O15185" s="38">
        <f>IF(AND(Colin!$G15185=$B$2,Colin!$H15185&lt;=$C$3),Colin!$I15185,)</f>
        <v>0</v>
      </c>
      <c r="P15185" s="38">
        <f>IF(Colin!$G15185&lt;$B$2,Colin!$I15185,0)</f>
        <v>0</v>
      </c>
      <c r="Q15185" s="38">
        <f>IF(Colin!$G15185&lt;$B$1,Colin!$I15185,0)</f>
        <v>0</v>
      </c>
    </row>
    <row r="15186" spans="12:17" x14ac:dyDescent="0.25">
      <c r="L15186" s="38">
        <f>IF(AND(Colin!$G15186=$B$1,Colin!$H15186=$C$3),Colin!$I15186,)</f>
        <v>0</v>
      </c>
      <c r="M15186" s="38">
        <f>IF(AND(Colin!$G15186=$B$1,Colin!$H15186&lt;=$C$3),Colin!$I15186,)</f>
        <v>0</v>
      </c>
      <c r="N15186" s="38">
        <f>IF(AND(Colin!$G15186=$B$2,Colin!$H15186=$C$3),Colin!$I15186,)</f>
        <v>0</v>
      </c>
      <c r="O15186" s="38">
        <f>IF(AND(Colin!$G15186=$B$2,Colin!$H15186&lt;=$C$3),Colin!$I15186,)</f>
        <v>0</v>
      </c>
      <c r="P15186" s="38">
        <f>IF(Colin!$G15186&lt;$B$2,Colin!$I15186,0)</f>
        <v>0</v>
      </c>
      <c r="Q15186" s="38">
        <f>IF(Colin!$G15186&lt;$B$1,Colin!$I15186,0)</f>
        <v>0</v>
      </c>
    </row>
    <row r="15187" spans="12:17" x14ac:dyDescent="0.25">
      <c r="L15187" s="38">
        <f>IF(AND(Colin!$G15187=$B$1,Colin!$H15187=$C$3),Colin!$I15187,)</f>
        <v>0</v>
      </c>
      <c r="M15187" s="38">
        <f>IF(AND(Colin!$G15187=$B$1,Colin!$H15187&lt;=$C$3),Colin!$I15187,)</f>
        <v>0</v>
      </c>
      <c r="N15187" s="38">
        <f>IF(AND(Colin!$G15187=$B$2,Colin!$H15187=$C$3),Colin!$I15187,)</f>
        <v>0</v>
      </c>
      <c r="O15187" s="38">
        <f>IF(AND(Colin!$G15187=$B$2,Colin!$H15187&lt;=$C$3),Colin!$I15187,)</f>
        <v>0</v>
      </c>
      <c r="P15187" s="38">
        <f>IF(Colin!$G15187&lt;$B$2,Colin!$I15187,0)</f>
        <v>0</v>
      </c>
      <c r="Q15187" s="38">
        <f>IF(Colin!$G15187&lt;$B$1,Colin!$I15187,0)</f>
        <v>0</v>
      </c>
    </row>
    <row r="15188" spans="12:17" x14ac:dyDescent="0.25">
      <c r="L15188" s="38">
        <f>IF(AND(Colin!$G15188=$B$1,Colin!$H15188=$C$3),Colin!$I15188,)</f>
        <v>0</v>
      </c>
      <c r="M15188" s="38">
        <f>IF(AND(Colin!$G15188=$B$1,Colin!$H15188&lt;=$C$3),Colin!$I15188,)</f>
        <v>0</v>
      </c>
      <c r="N15188" s="38">
        <f>IF(AND(Colin!$G15188=$B$2,Colin!$H15188=$C$3),Colin!$I15188,)</f>
        <v>0</v>
      </c>
      <c r="O15188" s="38">
        <f>IF(AND(Colin!$G15188=$B$2,Colin!$H15188&lt;=$C$3),Colin!$I15188,)</f>
        <v>0</v>
      </c>
      <c r="P15188" s="38">
        <f>IF(Colin!$G15188&lt;$B$2,Colin!$I15188,0)</f>
        <v>0</v>
      </c>
      <c r="Q15188" s="38">
        <f>IF(Colin!$G15188&lt;$B$1,Colin!$I15188,0)</f>
        <v>0</v>
      </c>
    </row>
    <row r="15189" spans="12:17" x14ac:dyDescent="0.25">
      <c r="L15189" s="38">
        <f>IF(AND(Colin!$G15189=$B$1,Colin!$H15189=$C$3),Colin!$I15189,)</f>
        <v>0</v>
      </c>
      <c r="M15189" s="38">
        <f>IF(AND(Colin!$G15189=$B$1,Colin!$H15189&lt;=$C$3),Colin!$I15189,)</f>
        <v>0</v>
      </c>
      <c r="N15189" s="38">
        <f>IF(AND(Colin!$G15189=$B$2,Colin!$H15189=$C$3),Colin!$I15189,)</f>
        <v>0</v>
      </c>
      <c r="O15189" s="38">
        <f>IF(AND(Colin!$G15189=$B$2,Colin!$H15189&lt;=$C$3),Colin!$I15189,)</f>
        <v>0</v>
      </c>
      <c r="P15189" s="38">
        <f>IF(Colin!$G15189&lt;$B$2,Colin!$I15189,0)</f>
        <v>0</v>
      </c>
      <c r="Q15189" s="38">
        <f>IF(Colin!$G15189&lt;$B$1,Colin!$I15189,0)</f>
        <v>0</v>
      </c>
    </row>
    <row r="15190" spans="12:17" x14ac:dyDescent="0.25">
      <c r="L15190" s="38">
        <f>IF(AND(Colin!$G15190=$B$1,Colin!$H15190=$C$3),Colin!$I15190,)</f>
        <v>0</v>
      </c>
      <c r="M15190" s="38">
        <f>IF(AND(Colin!$G15190=$B$1,Colin!$H15190&lt;=$C$3),Colin!$I15190,)</f>
        <v>0</v>
      </c>
      <c r="N15190" s="38">
        <f>IF(AND(Colin!$G15190=$B$2,Colin!$H15190=$C$3),Colin!$I15190,)</f>
        <v>0</v>
      </c>
      <c r="O15190" s="38">
        <f>IF(AND(Colin!$G15190=$B$2,Colin!$H15190&lt;=$C$3),Colin!$I15190,)</f>
        <v>0</v>
      </c>
      <c r="P15190" s="38">
        <f>IF(Colin!$G15190&lt;$B$2,Colin!$I15190,0)</f>
        <v>0</v>
      </c>
      <c r="Q15190" s="38">
        <f>IF(Colin!$G15190&lt;$B$1,Colin!$I15190,0)</f>
        <v>0</v>
      </c>
    </row>
    <row r="15191" spans="12:17" x14ac:dyDescent="0.25">
      <c r="L15191" s="38">
        <f>IF(AND(Colin!$G15191=$B$1,Colin!$H15191=$C$3),Colin!$I15191,)</f>
        <v>0</v>
      </c>
      <c r="M15191" s="38">
        <f>IF(AND(Colin!$G15191=$B$1,Colin!$H15191&lt;=$C$3),Colin!$I15191,)</f>
        <v>0</v>
      </c>
      <c r="N15191" s="38">
        <f>IF(AND(Colin!$G15191=$B$2,Colin!$H15191=$C$3),Colin!$I15191,)</f>
        <v>0</v>
      </c>
      <c r="O15191" s="38">
        <f>IF(AND(Colin!$G15191=$B$2,Colin!$H15191&lt;=$C$3),Colin!$I15191,)</f>
        <v>0</v>
      </c>
      <c r="P15191" s="38">
        <f>IF(Colin!$G15191&lt;$B$2,Colin!$I15191,0)</f>
        <v>0</v>
      </c>
      <c r="Q15191" s="38">
        <f>IF(Colin!$G15191&lt;$B$1,Colin!$I15191,0)</f>
        <v>0</v>
      </c>
    </row>
    <row r="15192" spans="12:17" x14ac:dyDescent="0.25">
      <c r="L15192" s="38">
        <f>IF(AND(Colin!$G15192=$B$1,Colin!$H15192=$C$3),Colin!$I15192,)</f>
        <v>0</v>
      </c>
      <c r="M15192" s="38">
        <f>IF(AND(Colin!$G15192=$B$1,Colin!$H15192&lt;=$C$3),Colin!$I15192,)</f>
        <v>0</v>
      </c>
      <c r="N15192" s="38">
        <f>IF(AND(Colin!$G15192=$B$2,Colin!$H15192=$C$3),Colin!$I15192,)</f>
        <v>0</v>
      </c>
      <c r="O15192" s="38">
        <f>IF(AND(Colin!$G15192=$B$2,Colin!$H15192&lt;=$C$3),Colin!$I15192,)</f>
        <v>0</v>
      </c>
      <c r="P15192" s="38">
        <f>IF(Colin!$G15192&lt;$B$2,Colin!$I15192,0)</f>
        <v>0</v>
      </c>
      <c r="Q15192" s="38">
        <f>IF(Colin!$G15192&lt;$B$1,Colin!$I15192,0)</f>
        <v>0</v>
      </c>
    </row>
    <row r="15193" spans="12:17" x14ac:dyDescent="0.25">
      <c r="L15193" s="38">
        <f>IF(AND(Colin!$G15193=$B$1,Colin!$H15193=$C$3),Colin!$I15193,)</f>
        <v>0</v>
      </c>
      <c r="M15193" s="38">
        <f>IF(AND(Colin!$G15193=$B$1,Colin!$H15193&lt;=$C$3),Colin!$I15193,)</f>
        <v>0</v>
      </c>
      <c r="N15193" s="38">
        <f>IF(AND(Colin!$G15193=$B$2,Colin!$H15193=$C$3),Colin!$I15193,)</f>
        <v>0</v>
      </c>
      <c r="O15193" s="38">
        <f>IF(AND(Colin!$G15193=$B$2,Colin!$H15193&lt;=$C$3),Colin!$I15193,)</f>
        <v>0</v>
      </c>
      <c r="P15193" s="38">
        <f>IF(Colin!$G15193&lt;$B$2,Colin!$I15193,0)</f>
        <v>0</v>
      </c>
      <c r="Q15193" s="38">
        <f>IF(Colin!$G15193&lt;$B$1,Colin!$I15193,0)</f>
        <v>0</v>
      </c>
    </row>
    <row r="15194" spans="12:17" x14ac:dyDescent="0.25">
      <c r="L15194" s="38">
        <f>IF(AND(Colin!$G15194=$B$1,Colin!$H15194=$C$3),Colin!$I15194,)</f>
        <v>0</v>
      </c>
      <c r="M15194" s="38">
        <f>IF(AND(Colin!$G15194=$B$1,Colin!$H15194&lt;=$C$3),Colin!$I15194,)</f>
        <v>0</v>
      </c>
      <c r="N15194" s="38">
        <f>IF(AND(Colin!$G15194=$B$2,Colin!$H15194=$C$3),Colin!$I15194,)</f>
        <v>0</v>
      </c>
      <c r="O15194" s="38">
        <f>IF(AND(Colin!$G15194=$B$2,Colin!$H15194&lt;=$C$3),Colin!$I15194,)</f>
        <v>0</v>
      </c>
      <c r="P15194" s="38">
        <f>IF(Colin!$G15194&lt;$B$2,Colin!$I15194,0)</f>
        <v>0</v>
      </c>
      <c r="Q15194" s="38">
        <f>IF(Colin!$G15194&lt;$B$1,Colin!$I15194,0)</f>
        <v>0</v>
      </c>
    </row>
    <row r="15195" spans="12:17" x14ac:dyDescent="0.25">
      <c r="L15195" s="38">
        <f>IF(AND(Colin!$G15195=$B$1,Colin!$H15195=$C$3),Colin!$I15195,)</f>
        <v>0</v>
      </c>
      <c r="M15195" s="38">
        <f>IF(AND(Colin!$G15195=$B$1,Colin!$H15195&lt;=$C$3),Colin!$I15195,)</f>
        <v>0</v>
      </c>
      <c r="N15195" s="38">
        <f>IF(AND(Colin!$G15195=$B$2,Colin!$H15195=$C$3),Colin!$I15195,)</f>
        <v>0</v>
      </c>
      <c r="O15195" s="38">
        <f>IF(AND(Colin!$G15195=$B$2,Colin!$H15195&lt;=$C$3),Colin!$I15195,)</f>
        <v>0</v>
      </c>
      <c r="P15195" s="38">
        <f>IF(Colin!$G15195&lt;$B$2,Colin!$I15195,0)</f>
        <v>0</v>
      </c>
      <c r="Q15195" s="38">
        <f>IF(Colin!$G15195&lt;$B$1,Colin!$I15195,0)</f>
        <v>0</v>
      </c>
    </row>
    <row r="15196" spans="12:17" x14ac:dyDescent="0.25">
      <c r="L15196" s="38">
        <f>IF(AND(Colin!$G15196=$B$1,Colin!$H15196=$C$3),Colin!$I15196,)</f>
        <v>0</v>
      </c>
      <c r="M15196" s="38">
        <f>IF(AND(Colin!$G15196=$B$1,Colin!$H15196&lt;=$C$3),Colin!$I15196,)</f>
        <v>0</v>
      </c>
      <c r="N15196" s="38">
        <f>IF(AND(Colin!$G15196=$B$2,Colin!$H15196=$C$3),Colin!$I15196,)</f>
        <v>0</v>
      </c>
      <c r="O15196" s="38">
        <f>IF(AND(Colin!$G15196=$B$2,Colin!$H15196&lt;=$C$3),Colin!$I15196,)</f>
        <v>0</v>
      </c>
      <c r="P15196" s="38">
        <f>IF(Colin!$G15196&lt;$B$2,Colin!$I15196,0)</f>
        <v>0</v>
      </c>
      <c r="Q15196" s="38">
        <f>IF(Colin!$G15196&lt;$B$1,Colin!$I15196,0)</f>
        <v>0</v>
      </c>
    </row>
    <row r="15197" spans="12:17" x14ac:dyDescent="0.25">
      <c r="L15197" s="38">
        <f>IF(AND(Colin!$G15197=$B$1,Colin!$H15197=$C$3),Colin!$I15197,)</f>
        <v>0</v>
      </c>
      <c r="M15197" s="38">
        <f>IF(AND(Colin!$G15197=$B$1,Colin!$H15197&lt;=$C$3),Colin!$I15197,)</f>
        <v>0</v>
      </c>
      <c r="N15197" s="38">
        <f>IF(AND(Colin!$G15197=$B$2,Colin!$H15197=$C$3),Colin!$I15197,)</f>
        <v>0</v>
      </c>
      <c r="O15197" s="38">
        <f>IF(AND(Colin!$G15197=$B$2,Colin!$H15197&lt;=$C$3),Colin!$I15197,)</f>
        <v>0</v>
      </c>
      <c r="P15197" s="38">
        <f>IF(Colin!$G15197&lt;$B$2,Colin!$I15197,0)</f>
        <v>0</v>
      </c>
      <c r="Q15197" s="38">
        <f>IF(Colin!$G15197&lt;$B$1,Colin!$I15197,0)</f>
        <v>0</v>
      </c>
    </row>
    <row r="15198" spans="12:17" x14ac:dyDescent="0.25">
      <c r="L15198" s="38">
        <f>IF(AND(Colin!$G15198=$B$1,Colin!$H15198=$C$3),Colin!$I15198,)</f>
        <v>0</v>
      </c>
      <c r="M15198" s="38">
        <f>IF(AND(Colin!$G15198=$B$1,Colin!$H15198&lt;=$C$3),Colin!$I15198,)</f>
        <v>0</v>
      </c>
      <c r="N15198" s="38">
        <f>IF(AND(Colin!$G15198=$B$2,Colin!$H15198=$C$3),Colin!$I15198,)</f>
        <v>0</v>
      </c>
      <c r="O15198" s="38">
        <f>IF(AND(Colin!$G15198=$B$2,Colin!$H15198&lt;=$C$3),Colin!$I15198,)</f>
        <v>0</v>
      </c>
      <c r="P15198" s="38">
        <f>IF(Colin!$G15198&lt;$B$2,Colin!$I15198,0)</f>
        <v>0</v>
      </c>
      <c r="Q15198" s="38">
        <f>IF(Colin!$G15198&lt;$B$1,Colin!$I15198,0)</f>
        <v>0</v>
      </c>
    </row>
    <row r="15199" spans="12:17" x14ac:dyDescent="0.25">
      <c r="L15199" s="38">
        <f>IF(AND(Colin!$G15199=$B$1,Colin!$H15199=$C$3),Colin!$I15199,)</f>
        <v>0</v>
      </c>
      <c r="M15199" s="38">
        <f>IF(AND(Colin!$G15199=$B$1,Colin!$H15199&lt;=$C$3),Colin!$I15199,)</f>
        <v>0</v>
      </c>
      <c r="N15199" s="38">
        <f>IF(AND(Colin!$G15199=$B$2,Colin!$H15199=$C$3),Colin!$I15199,)</f>
        <v>0</v>
      </c>
      <c r="O15199" s="38">
        <f>IF(AND(Colin!$G15199=$B$2,Colin!$H15199&lt;=$C$3),Colin!$I15199,)</f>
        <v>0</v>
      </c>
      <c r="P15199" s="38">
        <f>IF(Colin!$G15199&lt;$B$2,Colin!$I15199,0)</f>
        <v>0</v>
      </c>
      <c r="Q15199" s="38">
        <f>IF(Colin!$G15199&lt;$B$1,Colin!$I15199,0)</f>
        <v>0</v>
      </c>
    </row>
    <row r="15200" spans="12:17" x14ac:dyDescent="0.25">
      <c r="L15200" s="38">
        <f>IF(AND(Colin!$G15200=$B$1,Colin!$H15200=$C$3),Colin!$I15200,)</f>
        <v>0</v>
      </c>
      <c r="M15200" s="38">
        <f>IF(AND(Colin!$G15200=$B$1,Colin!$H15200&lt;=$C$3),Colin!$I15200,)</f>
        <v>0</v>
      </c>
      <c r="N15200" s="38">
        <f>IF(AND(Colin!$G15200=$B$2,Colin!$H15200=$C$3),Colin!$I15200,)</f>
        <v>0</v>
      </c>
      <c r="O15200" s="38">
        <f>IF(AND(Colin!$G15200=$B$2,Colin!$H15200&lt;=$C$3),Colin!$I15200,)</f>
        <v>0</v>
      </c>
      <c r="P15200" s="38">
        <f>IF(Colin!$G15200&lt;$B$2,Colin!$I15200,0)</f>
        <v>0</v>
      </c>
      <c r="Q15200" s="38">
        <f>IF(Colin!$G15200&lt;$B$1,Colin!$I15200,0)</f>
        <v>0</v>
      </c>
    </row>
    <row r="15201" spans="12:17" x14ac:dyDescent="0.25">
      <c r="L15201" s="38">
        <f>IF(AND(Colin!$G15201=$B$1,Colin!$H15201=$C$3),Colin!$I15201,)</f>
        <v>0</v>
      </c>
      <c r="M15201" s="38">
        <f>IF(AND(Colin!$G15201=$B$1,Colin!$H15201&lt;=$C$3),Colin!$I15201,)</f>
        <v>0</v>
      </c>
      <c r="N15201" s="38">
        <f>IF(AND(Colin!$G15201=$B$2,Colin!$H15201=$C$3),Colin!$I15201,)</f>
        <v>0</v>
      </c>
      <c r="O15201" s="38">
        <f>IF(AND(Colin!$G15201=$B$2,Colin!$H15201&lt;=$C$3),Colin!$I15201,)</f>
        <v>0</v>
      </c>
      <c r="P15201" s="38">
        <f>IF(Colin!$G15201&lt;$B$2,Colin!$I15201,0)</f>
        <v>0</v>
      </c>
      <c r="Q15201" s="38">
        <f>IF(Colin!$G15201&lt;$B$1,Colin!$I15201,0)</f>
        <v>0</v>
      </c>
    </row>
    <row r="15202" spans="12:17" x14ac:dyDescent="0.25">
      <c r="L15202" s="38">
        <f>IF(AND(Colin!$G15202=$B$1,Colin!$H15202=$C$3),Colin!$I15202,)</f>
        <v>0</v>
      </c>
      <c r="M15202" s="38">
        <f>IF(AND(Colin!$G15202=$B$1,Colin!$H15202&lt;=$C$3),Colin!$I15202,)</f>
        <v>0</v>
      </c>
      <c r="N15202" s="38">
        <f>IF(AND(Colin!$G15202=$B$2,Colin!$H15202=$C$3),Colin!$I15202,)</f>
        <v>0</v>
      </c>
      <c r="O15202" s="38">
        <f>IF(AND(Colin!$G15202=$B$2,Colin!$H15202&lt;=$C$3),Colin!$I15202,)</f>
        <v>0</v>
      </c>
      <c r="P15202" s="38">
        <f>IF(Colin!$G15202&lt;$B$2,Colin!$I15202,0)</f>
        <v>0</v>
      </c>
      <c r="Q15202" s="38">
        <f>IF(Colin!$G15202&lt;$B$1,Colin!$I15202,0)</f>
        <v>0</v>
      </c>
    </row>
    <row r="15203" spans="12:17" x14ac:dyDescent="0.25">
      <c r="L15203" s="38">
        <f>IF(AND(Colin!$G15203=$B$1,Colin!$H15203=$C$3),Colin!$I15203,)</f>
        <v>0</v>
      </c>
      <c r="M15203" s="38">
        <f>IF(AND(Colin!$G15203=$B$1,Colin!$H15203&lt;=$C$3),Colin!$I15203,)</f>
        <v>0</v>
      </c>
      <c r="N15203" s="38">
        <f>IF(AND(Colin!$G15203=$B$2,Colin!$H15203=$C$3),Colin!$I15203,)</f>
        <v>0</v>
      </c>
      <c r="O15203" s="38">
        <f>IF(AND(Colin!$G15203=$B$2,Colin!$H15203&lt;=$C$3),Colin!$I15203,)</f>
        <v>0</v>
      </c>
      <c r="P15203" s="38">
        <f>IF(Colin!$G15203&lt;$B$2,Colin!$I15203,0)</f>
        <v>0</v>
      </c>
      <c r="Q15203" s="38">
        <f>IF(Colin!$G15203&lt;$B$1,Colin!$I15203,0)</f>
        <v>0</v>
      </c>
    </row>
    <row r="15204" spans="12:17" x14ac:dyDescent="0.25">
      <c r="L15204" s="38">
        <f>IF(AND(Colin!$G15204=$B$1,Colin!$H15204=$C$3),Colin!$I15204,)</f>
        <v>0</v>
      </c>
      <c r="M15204" s="38">
        <f>IF(AND(Colin!$G15204=$B$1,Colin!$H15204&lt;=$C$3),Colin!$I15204,)</f>
        <v>0</v>
      </c>
      <c r="N15204" s="38">
        <f>IF(AND(Colin!$G15204=$B$2,Colin!$H15204=$C$3),Colin!$I15204,)</f>
        <v>0</v>
      </c>
      <c r="O15204" s="38">
        <f>IF(AND(Colin!$G15204=$B$2,Colin!$H15204&lt;=$C$3),Colin!$I15204,)</f>
        <v>0</v>
      </c>
      <c r="P15204" s="38">
        <f>IF(Colin!$G15204&lt;$B$2,Colin!$I15204,0)</f>
        <v>0</v>
      </c>
      <c r="Q15204" s="38">
        <f>IF(Colin!$G15204&lt;$B$1,Colin!$I15204,0)</f>
        <v>0</v>
      </c>
    </row>
    <row r="15205" spans="12:17" x14ac:dyDescent="0.25">
      <c r="L15205" s="38">
        <f>IF(AND(Colin!$G15205=$B$1,Colin!$H15205=$C$3),Colin!$I15205,)</f>
        <v>0</v>
      </c>
      <c r="M15205" s="38">
        <f>IF(AND(Colin!$G15205=$B$1,Colin!$H15205&lt;=$C$3),Colin!$I15205,)</f>
        <v>0</v>
      </c>
      <c r="N15205" s="38">
        <f>IF(AND(Colin!$G15205=$B$2,Colin!$H15205=$C$3),Colin!$I15205,)</f>
        <v>0</v>
      </c>
      <c r="O15205" s="38">
        <f>IF(AND(Colin!$G15205=$B$2,Colin!$H15205&lt;=$C$3),Colin!$I15205,)</f>
        <v>0</v>
      </c>
      <c r="P15205" s="38">
        <f>IF(Colin!$G15205&lt;$B$2,Colin!$I15205,0)</f>
        <v>0</v>
      </c>
      <c r="Q15205" s="38">
        <f>IF(Colin!$G15205&lt;$B$1,Colin!$I15205,0)</f>
        <v>0</v>
      </c>
    </row>
    <row r="15206" spans="12:17" x14ac:dyDescent="0.25">
      <c r="L15206" s="38">
        <f>IF(AND(Colin!$G15206=$B$1,Colin!$H15206=$C$3),Colin!$I15206,)</f>
        <v>0</v>
      </c>
      <c r="M15206" s="38">
        <f>IF(AND(Colin!$G15206=$B$1,Colin!$H15206&lt;=$C$3),Colin!$I15206,)</f>
        <v>0</v>
      </c>
      <c r="N15206" s="38">
        <f>IF(AND(Colin!$G15206=$B$2,Colin!$H15206=$C$3),Colin!$I15206,)</f>
        <v>0</v>
      </c>
      <c r="O15206" s="38">
        <f>IF(AND(Colin!$G15206=$B$2,Colin!$H15206&lt;=$C$3),Colin!$I15206,)</f>
        <v>0</v>
      </c>
      <c r="P15206" s="38">
        <f>IF(Colin!$G15206&lt;$B$2,Colin!$I15206,0)</f>
        <v>0</v>
      </c>
      <c r="Q15206" s="38">
        <f>IF(Colin!$G15206&lt;$B$1,Colin!$I15206,0)</f>
        <v>0</v>
      </c>
    </row>
    <row r="15207" spans="12:17" x14ac:dyDescent="0.25">
      <c r="L15207" s="38">
        <f>IF(AND(Colin!$G15207=$B$1,Colin!$H15207=$C$3),Colin!$I15207,)</f>
        <v>0</v>
      </c>
      <c r="M15207" s="38">
        <f>IF(AND(Colin!$G15207=$B$1,Colin!$H15207&lt;=$C$3),Colin!$I15207,)</f>
        <v>0</v>
      </c>
      <c r="N15207" s="38">
        <f>IF(AND(Colin!$G15207=$B$2,Colin!$H15207=$C$3),Colin!$I15207,)</f>
        <v>0</v>
      </c>
      <c r="O15207" s="38">
        <f>IF(AND(Colin!$G15207=$B$2,Colin!$H15207&lt;=$C$3),Colin!$I15207,)</f>
        <v>0</v>
      </c>
      <c r="P15207" s="38">
        <f>IF(Colin!$G15207&lt;$B$2,Colin!$I15207,0)</f>
        <v>0</v>
      </c>
      <c r="Q15207" s="38">
        <f>IF(Colin!$G15207&lt;$B$1,Colin!$I15207,0)</f>
        <v>0</v>
      </c>
    </row>
    <row r="15208" spans="12:17" x14ac:dyDescent="0.25">
      <c r="L15208" s="38">
        <f>IF(AND(Colin!$G15208=$B$1,Colin!$H15208=$C$3),Colin!$I15208,)</f>
        <v>0</v>
      </c>
      <c r="M15208" s="38">
        <f>IF(AND(Colin!$G15208=$B$1,Colin!$H15208&lt;=$C$3),Colin!$I15208,)</f>
        <v>0</v>
      </c>
      <c r="N15208" s="38">
        <f>IF(AND(Colin!$G15208=$B$2,Colin!$H15208=$C$3),Colin!$I15208,)</f>
        <v>0</v>
      </c>
      <c r="O15208" s="38">
        <f>IF(AND(Colin!$G15208=$B$2,Colin!$H15208&lt;=$C$3),Colin!$I15208,)</f>
        <v>0</v>
      </c>
      <c r="P15208" s="38">
        <f>IF(Colin!$G15208&lt;$B$2,Colin!$I15208,0)</f>
        <v>0</v>
      </c>
      <c r="Q15208" s="38">
        <f>IF(Colin!$G15208&lt;$B$1,Colin!$I15208,0)</f>
        <v>0</v>
      </c>
    </row>
    <row r="15209" spans="12:17" x14ac:dyDescent="0.25">
      <c r="L15209" s="38">
        <f>IF(AND(Colin!$G15209=$B$1,Colin!$H15209=$C$3),Colin!$I15209,)</f>
        <v>0</v>
      </c>
      <c r="M15209" s="38">
        <f>IF(AND(Colin!$G15209=$B$1,Colin!$H15209&lt;=$C$3),Colin!$I15209,)</f>
        <v>0</v>
      </c>
      <c r="N15209" s="38">
        <f>IF(AND(Colin!$G15209=$B$2,Colin!$H15209=$C$3),Colin!$I15209,)</f>
        <v>0</v>
      </c>
      <c r="O15209" s="38">
        <f>IF(AND(Colin!$G15209=$B$2,Colin!$H15209&lt;=$C$3),Colin!$I15209,)</f>
        <v>0</v>
      </c>
      <c r="P15209" s="38">
        <f>IF(Colin!$G15209&lt;$B$2,Colin!$I15209,0)</f>
        <v>0</v>
      </c>
      <c r="Q15209" s="38">
        <f>IF(Colin!$G15209&lt;$B$1,Colin!$I15209,0)</f>
        <v>0</v>
      </c>
    </row>
    <row r="15210" spans="12:17" x14ac:dyDescent="0.25">
      <c r="L15210" s="38">
        <f>IF(AND(Colin!$G15210=$B$1,Colin!$H15210=$C$3),Colin!$I15210,)</f>
        <v>0</v>
      </c>
      <c r="M15210" s="38">
        <f>IF(AND(Colin!$G15210=$B$1,Colin!$H15210&lt;=$C$3),Colin!$I15210,)</f>
        <v>0</v>
      </c>
      <c r="N15210" s="38">
        <f>IF(AND(Colin!$G15210=$B$2,Colin!$H15210=$C$3),Colin!$I15210,)</f>
        <v>0</v>
      </c>
      <c r="O15210" s="38">
        <f>IF(AND(Colin!$G15210=$B$2,Colin!$H15210&lt;=$C$3),Colin!$I15210,)</f>
        <v>0</v>
      </c>
      <c r="P15210" s="38">
        <f>IF(Colin!$G15210&lt;$B$2,Colin!$I15210,0)</f>
        <v>0</v>
      </c>
      <c r="Q15210" s="38">
        <f>IF(Colin!$G15210&lt;$B$1,Colin!$I15210,0)</f>
        <v>0</v>
      </c>
    </row>
    <row r="15211" spans="12:17" x14ac:dyDescent="0.25">
      <c r="L15211" s="38">
        <f>IF(AND(Colin!$G15211=$B$1,Colin!$H15211=$C$3),Colin!$I15211,)</f>
        <v>0</v>
      </c>
      <c r="M15211" s="38">
        <f>IF(AND(Colin!$G15211=$B$1,Colin!$H15211&lt;=$C$3),Colin!$I15211,)</f>
        <v>0</v>
      </c>
      <c r="N15211" s="38">
        <f>IF(AND(Colin!$G15211=$B$2,Colin!$H15211=$C$3),Colin!$I15211,)</f>
        <v>0</v>
      </c>
      <c r="O15211" s="38">
        <f>IF(AND(Colin!$G15211=$B$2,Colin!$H15211&lt;=$C$3),Colin!$I15211,)</f>
        <v>0</v>
      </c>
      <c r="P15211" s="38">
        <f>IF(Colin!$G15211&lt;$B$2,Colin!$I15211,0)</f>
        <v>0</v>
      </c>
      <c r="Q15211" s="38">
        <f>IF(Colin!$G15211&lt;$B$1,Colin!$I15211,0)</f>
        <v>0</v>
      </c>
    </row>
    <row r="15212" spans="12:17" x14ac:dyDescent="0.25">
      <c r="L15212" s="38">
        <f>IF(AND(Colin!$G15212=$B$1,Colin!$H15212=$C$3),Colin!$I15212,)</f>
        <v>0</v>
      </c>
      <c r="M15212" s="38">
        <f>IF(AND(Colin!$G15212=$B$1,Colin!$H15212&lt;=$C$3),Colin!$I15212,)</f>
        <v>0</v>
      </c>
      <c r="N15212" s="38">
        <f>IF(AND(Colin!$G15212=$B$2,Colin!$H15212=$C$3),Colin!$I15212,)</f>
        <v>0</v>
      </c>
      <c r="O15212" s="38">
        <f>IF(AND(Colin!$G15212=$B$2,Colin!$H15212&lt;=$C$3),Colin!$I15212,)</f>
        <v>0</v>
      </c>
      <c r="P15212" s="38">
        <f>IF(Colin!$G15212&lt;$B$2,Colin!$I15212,0)</f>
        <v>0</v>
      </c>
      <c r="Q15212" s="38">
        <f>IF(Colin!$G15212&lt;$B$1,Colin!$I15212,0)</f>
        <v>0</v>
      </c>
    </row>
    <row r="15213" spans="12:17" x14ac:dyDescent="0.25">
      <c r="L15213" s="38">
        <f>IF(AND(Colin!$G15213=$B$1,Colin!$H15213=$C$3),Colin!$I15213,)</f>
        <v>0</v>
      </c>
      <c r="M15213" s="38">
        <f>IF(AND(Colin!$G15213=$B$1,Colin!$H15213&lt;=$C$3),Colin!$I15213,)</f>
        <v>0</v>
      </c>
      <c r="N15213" s="38">
        <f>IF(AND(Colin!$G15213=$B$2,Colin!$H15213=$C$3),Colin!$I15213,)</f>
        <v>0</v>
      </c>
      <c r="O15213" s="38">
        <f>IF(AND(Colin!$G15213=$B$2,Colin!$H15213&lt;=$C$3),Colin!$I15213,)</f>
        <v>0</v>
      </c>
      <c r="P15213" s="38">
        <f>IF(Colin!$G15213&lt;$B$2,Colin!$I15213,0)</f>
        <v>0</v>
      </c>
      <c r="Q15213" s="38">
        <f>IF(Colin!$G15213&lt;$B$1,Colin!$I15213,0)</f>
        <v>0</v>
      </c>
    </row>
    <row r="15214" spans="12:17" x14ac:dyDescent="0.25">
      <c r="L15214" s="38">
        <f>IF(AND(Colin!$G15214=$B$1,Colin!$H15214=$C$3),Colin!$I15214,)</f>
        <v>0</v>
      </c>
      <c r="M15214" s="38">
        <f>IF(AND(Colin!$G15214=$B$1,Colin!$H15214&lt;=$C$3),Colin!$I15214,)</f>
        <v>0</v>
      </c>
      <c r="N15214" s="38">
        <f>IF(AND(Colin!$G15214=$B$2,Colin!$H15214=$C$3),Colin!$I15214,)</f>
        <v>0</v>
      </c>
      <c r="O15214" s="38">
        <f>IF(AND(Colin!$G15214=$B$2,Colin!$H15214&lt;=$C$3),Colin!$I15214,)</f>
        <v>0</v>
      </c>
      <c r="P15214" s="38">
        <f>IF(Colin!$G15214&lt;$B$2,Colin!$I15214,0)</f>
        <v>0</v>
      </c>
      <c r="Q15214" s="38">
        <f>IF(Colin!$G15214&lt;$B$1,Colin!$I15214,0)</f>
        <v>0</v>
      </c>
    </row>
    <row r="15215" spans="12:17" x14ac:dyDescent="0.25">
      <c r="L15215" s="38">
        <f>IF(AND(Colin!$G15215=$B$1,Colin!$H15215=$C$3),Colin!$I15215,)</f>
        <v>0</v>
      </c>
      <c r="M15215" s="38">
        <f>IF(AND(Colin!$G15215=$B$1,Colin!$H15215&lt;=$C$3),Colin!$I15215,)</f>
        <v>0</v>
      </c>
      <c r="N15215" s="38">
        <f>IF(AND(Colin!$G15215=$B$2,Colin!$H15215=$C$3),Colin!$I15215,)</f>
        <v>0</v>
      </c>
      <c r="O15215" s="38">
        <f>IF(AND(Colin!$G15215=$B$2,Colin!$H15215&lt;=$C$3),Colin!$I15215,)</f>
        <v>0</v>
      </c>
      <c r="P15215" s="38">
        <f>IF(Colin!$G15215&lt;$B$2,Colin!$I15215,0)</f>
        <v>0</v>
      </c>
      <c r="Q15215" s="38">
        <f>IF(Colin!$G15215&lt;$B$1,Colin!$I15215,0)</f>
        <v>0</v>
      </c>
    </row>
    <row r="15216" spans="12:17" x14ac:dyDescent="0.25">
      <c r="L15216" s="38">
        <f>IF(AND(Colin!$G15216=$B$1,Colin!$H15216=$C$3),Colin!$I15216,)</f>
        <v>0</v>
      </c>
      <c r="M15216" s="38">
        <f>IF(AND(Colin!$G15216=$B$1,Colin!$H15216&lt;=$C$3),Colin!$I15216,)</f>
        <v>0</v>
      </c>
      <c r="N15216" s="38">
        <f>IF(AND(Colin!$G15216=$B$2,Colin!$H15216=$C$3),Colin!$I15216,)</f>
        <v>0</v>
      </c>
      <c r="O15216" s="38">
        <f>IF(AND(Colin!$G15216=$B$2,Colin!$H15216&lt;=$C$3),Colin!$I15216,)</f>
        <v>0</v>
      </c>
      <c r="P15216" s="38">
        <f>IF(Colin!$G15216&lt;$B$2,Colin!$I15216,0)</f>
        <v>0</v>
      </c>
      <c r="Q15216" s="38">
        <f>IF(Colin!$G15216&lt;$B$1,Colin!$I15216,0)</f>
        <v>0</v>
      </c>
    </row>
    <row r="15217" spans="12:17" x14ac:dyDescent="0.25">
      <c r="L15217" s="38">
        <f>IF(AND(Colin!$G15217=$B$1,Colin!$H15217=$C$3),Colin!$I15217,)</f>
        <v>0</v>
      </c>
      <c r="M15217" s="38">
        <f>IF(AND(Colin!$G15217=$B$1,Colin!$H15217&lt;=$C$3),Colin!$I15217,)</f>
        <v>0</v>
      </c>
      <c r="N15217" s="38">
        <f>IF(AND(Colin!$G15217=$B$2,Colin!$H15217=$C$3),Colin!$I15217,)</f>
        <v>0</v>
      </c>
      <c r="O15217" s="38">
        <f>IF(AND(Colin!$G15217=$B$2,Colin!$H15217&lt;=$C$3),Colin!$I15217,)</f>
        <v>0</v>
      </c>
      <c r="P15217" s="38">
        <f>IF(Colin!$G15217&lt;$B$2,Colin!$I15217,0)</f>
        <v>0</v>
      </c>
      <c r="Q15217" s="38">
        <f>IF(Colin!$G15217&lt;$B$1,Colin!$I15217,0)</f>
        <v>0</v>
      </c>
    </row>
    <row r="15218" spans="12:17" x14ac:dyDescent="0.25">
      <c r="L15218" s="38">
        <f>IF(AND(Colin!$G15218=$B$1,Colin!$H15218=$C$3),Colin!$I15218,)</f>
        <v>0</v>
      </c>
      <c r="M15218" s="38">
        <f>IF(AND(Colin!$G15218=$B$1,Colin!$H15218&lt;=$C$3),Colin!$I15218,)</f>
        <v>0</v>
      </c>
      <c r="N15218" s="38">
        <f>IF(AND(Colin!$G15218=$B$2,Colin!$H15218=$C$3),Colin!$I15218,)</f>
        <v>0</v>
      </c>
      <c r="O15218" s="38">
        <f>IF(AND(Colin!$G15218=$B$2,Colin!$H15218&lt;=$C$3),Colin!$I15218,)</f>
        <v>0</v>
      </c>
      <c r="P15218" s="38">
        <f>IF(Colin!$G15218&lt;$B$2,Colin!$I15218,0)</f>
        <v>0</v>
      </c>
      <c r="Q15218" s="38">
        <f>IF(Colin!$G15218&lt;$B$1,Colin!$I15218,0)</f>
        <v>0</v>
      </c>
    </row>
    <row r="15219" spans="12:17" x14ac:dyDescent="0.25">
      <c r="L15219" s="38">
        <f>IF(AND(Colin!$G15219=$B$1,Colin!$H15219=$C$3),Colin!$I15219,)</f>
        <v>0</v>
      </c>
      <c r="M15219" s="38">
        <f>IF(AND(Colin!$G15219=$B$1,Colin!$H15219&lt;=$C$3),Colin!$I15219,)</f>
        <v>0</v>
      </c>
      <c r="N15219" s="38">
        <f>IF(AND(Colin!$G15219=$B$2,Colin!$H15219=$C$3),Colin!$I15219,)</f>
        <v>0</v>
      </c>
      <c r="O15219" s="38">
        <f>IF(AND(Colin!$G15219=$B$2,Colin!$H15219&lt;=$C$3),Colin!$I15219,)</f>
        <v>0</v>
      </c>
      <c r="P15219" s="38">
        <f>IF(Colin!$G15219&lt;$B$2,Colin!$I15219,0)</f>
        <v>0</v>
      </c>
      <c r="Q15219" s="38">
        <f>IF(Colin!$G15219&lt;$B$1,Colin!$I15219,0)</f>
        <v>0</v>
      </c>
    </row>
    <row r="15220" spans="12:17" x14ac:dyDescent="0.25">
      <c r="L15220" s="38">
        <f>IF(AND(Colin!$G15220=$B$1,Colin!$H15220=$C$3),Colin!$I15220,)</f>
        <v>0</v>
      </c>
      <c r="M15220" s="38">
        <f>IF(AND(Colin!$G15220=$B$1,Colin!$H15220&lt;=$C$3),Colin!$I15220,)</f>
        <v>0</v>
      </c>
      <c r="N15220" s="38">
        <f>IF(AND(Colin!$G15220=$B$2,Colin!$H15220=$C$3),Colin!$I15220,)</f>
        <v>0</v>
      </c>
      <c r="O15220" s="38">
        <f>IF(AND(Colin!$G15220=$B$2,Colin!$H15220&lt;=$C$3),Colin!$I15220,)</f>
        <v>0</v>
      </c>
      <c r="P15220" s="38">
        <f>IF(Colin!$G15220&lt;$B$2,Colin!$I15220,0)</f>
        <v>0</v>
      </c>
      <c r="Q15220" s="38">
        <f>IF(Colin!$G15220&lt;$B$1,Colin!$I15220,0)</f>
        <v>0</v>
      </c>
    </row>
    <row r="15221" spans="12:17" x14ac:dyDescent="0.25">
      <c r="L15221" s="38">
        <f>IF(AND(Colin!$G15221=$B$1,Colin!$H15221=$C$3),Colin!$I15221,)</f>
        <v>0</v>
      </c>
      <c r="M15221" s="38">
        <f>IF(AND(Colin!$G15221=$B$1,Colin!$H15221&lt;=$C$3),Colin!$I15221,)</f>
        <v>0</v>
      </c>
      <c r="N15221" s="38">
        <f>IF(AND(Colin!$G15221=$B$2,Colin!$H15221=$C$3),Colin!$I15221,)</f>
        <v>0</v>
      </c>
      <c r="O15221" s="38">
        <f>IF(AND(Colin!$G15221=$B$2,Colin!$H15221&lt;=$C$3),Colin!$I15221,)</f>
        <v>0</v>
      </c>
      <c r="P15221" s="38">
        <f>IF(Colin!$G15221&lt;$B$2,Colin!$I15221,0)</f>
        <v>0</v>
      </c>
      <c r="Q15221" s="38">
        <f>IF(Colin!$G15221&lt;$B$1,Colin!$I15221,0)</f>
        <v>0</v>
      </c>
    </row>
    <row r="15222" spans="12:17" x14ac:dyDescent="0.25">
      <c r="L15222" s="38">
        <f>IF(AND(Colin!$G15222=$B$1,Colin!$H15222=$C$3),Colin!$I15222,)</f>
        <v>0</v>
      </c>
      <c r="M15222" s="38">
        <f>IF(AND(Colin!$G15222=$B$1,Colin!$H15222&lt;=$C$3),Colin!$I15222,)</f>
        <v>0</v>
      </c>
      <c r="N15222" s="38">
        <f>IF(AND(Colin!$G15222=$B$2,Colin!$H15222=$C$3),Colin!$I15222,)</f>
        <v>0</v>
      </c>
      <c r="O15222" s="38">
        <f>IF(AND(Colin!$G15222=$B$2,Colin!$H15222&lt;=$C$3),Colin!$I15222,)</f>
        <v>0</v>
      </c>
      <c r="P15222" s="38">
        <f>IF(Colin!$G15222&lt;$B$2,Colin!$I15222,0)</f>
        <v>0</v>
      </c>
      <c r="Q15222" s="38">
        <f>IF(Colin!$G15222&lt;$B$1,Colin!$I15222,0)</f>
        <v>0</v>
      </c>
    </row>
    <row r="15223" spans="12:17" x14ac:dyDescent="0.25">
      <c r="L15223" s="38">
        <f>IF(AND(Colin!$G15223=$B$1,Colin!$H15223=$C$3),Colin!$I15223,)</f>
        <v>0</v>
      </c>
      <c r="M15223" s="38">
        <f>IF(AND(Colin!$G15223=$B$1,Colin!$H15223&lt;=$C$3),Colin!$I15223,)</f>
        <v>0</v>
      </c>
      <c r="N15223" s="38">
        <f>IF(AND(Colin!$G15223=$B$2,Colin!$H15223=$C$3),Colin!$I15223,)</f>
        <v>0</v>
      </c>
      <c r="O15223" s="38">
        <f>IF(AND(Colin!$G15223=$B$2,Colin!$H15223&lt;=$C$3),Colin!$I15223,)</f>
        <v>0</v>
      </c>
      <c r="P15223" s="38">
        <f>IF(Colin!$G15223&lt;$B$2,Colin!$I15223,0)</f>
        <v>0</v>
      </c>
      <c r="Q15223" s="38">
        <f>IF(Colin!$G15223&lt;$B$1,Colin!$I15223,0)</f>
        <v>0</v>
      </c>
    </row>
    <row r="15224" spans="12:17" x14ac:dyDescent="0.25">
      <c r="L15224" s="38">
        <f>IF(AND(Colin!$G15224=$B$1,Colin!$H15224=$C$3),Colin!$I15224,)</f>
        <v>0</v>
      </c>
      <c r="M15224" s="38">
        <f>IF(AND(Colin!$G15224=$B$1,Colin!$H15224&lt;=$C$3),Colin!$I15224,)</f>
        <v>0</v>
      </c>
      <c r="N15224" s="38">
        <f>IF(AND(Colin!$G15224=$B$2,Colin!$H15224=$C$3),Colin!$I15224,)</f>
        <v>0</v>
      </c>
      <c r="O15224" s="38">
        <f>IF(AND(Colin!$G15224=$B$2,Colin!$H15224&lt;=$C$3),Colin!$I15224,)</f>
        <v>0</v>
      </c>
      <c r="P15224" s="38">
        <f>IF(Colin!$G15224&lt;$B$2,Colin!$I15224,0)</f>
        <v>0</v>
      </c>
      <c r="Q15224" s="38">
        <f>IF(Colin!$G15224&lt;$B$1,Colin!$I15224,0)</f>
        <v>0</v>
      </c>
    </row>
    <row r="15225" spans="12:17" x14ac:dyDescent="0.25">
      <c r="L15225" s="38">
        <f>IF(AND(Colin!$G15225=$B$1,Colin!$H15225=$C$3),Colin!$I15225,)</f>
        <v>0</v>
      </c>
      <c r="M15225" s="38">
        <f>IF(AND(Colin!$G15225=$B$1,Colin!$H15225&lt;=$C$3),Colin!$I15225,)</f>
        <v>0</v>
      </c>
      <c r="N15225" s="38">
        <f>IF(AND(Colin!$G15225=$B$2,Colin!$H15225=$C$3),Colin!$I15225,)</f>
        <v>0</v>
      </c>
      <c r="O15225" s="38">
        <f>IF(AND(Colin!$G15225=$B$2,Colin!$H15225&lt;=$C$3),Colin!$I15225,)</f>
        <v>0</v>
      </c>
      <c r="P15225" s="38">
        <f>IF(Colin!$G15225&lt;$B$2,Colin!$I15225,0)</f>
        <v>0</v>
      </c>
      <c r="Q15225" s="38">
        <f>IF(Colin!$G15225&lt;$B$1,Colin!$I15225,0)</f>
        <v>0</v>
      </c>
    </row>
    <row r="15226" spans="12:17" x14ac:dyDescent="0.25">
      <c r="L15226" s="38">
        <f>IF(AND(Colin!$G15226=$B$1,Colin!$H15226=$C$3),Colin!$I15226,)</f>
        <v>0</v>
      </c>
      <c r="M15226" s="38">
        <f>IF(AND(Colin!$G15226=$B$1,Colin!$H15226&lt;=$C$3),Colin!$I15226,)</f>
        <v>0</v>
      </c>
      <c r="N15226" s="38">
        <f>IF(AND(Colin!$G15226=$B$2,Colin!$H15226=$C$3),Colin!$I15226,)</f>
        <v>0</v>
      </c>
      <c r="O15226" s="38">
        <f>IF(AND(Colin!$G15226=$B$2,Colin!$H15226&lt;=$C$3),Colin!$I15226,)</f>
        <v>0</v>
      </c>
      <c r="P15226" s="38">
        <f>IF(Colin!$G15226&lt;$B$2,Colin!$I15226,0)</f>
        <v>0</v>
      </c>
      <c r="Q15226" s="38">
        <f>IF(Colin!$G15226&lt;$B$1,Colin!$I15226,0)</f>
        <v>0</v>
      </c>
    </row>
    <row r="15227" spans="12:17" x14ac:dyDescent="0.25">
      <c r="L15227" s="38">
        <f>IF(AND(Colin!$G15227=$B$1,Colin!$H15227=$C$3),Colin!$I15227,)</f>
        <v>0</v>
      </c>
      <c r="M15227" s="38">
        <f>IF(AND(Colin!$G15227=$B$1,Colin!$H15227&lt;=$C$3),Colin!$I15227,)</f>
        <v>0</v>
      </c>
      <c r="N15227" s="38">
        <f>IF(AND(Colin!$G15227=$B$2,Colin!$H15227=$C$3),Colin!$I15227,)</f>
        <v>0</v>
      </c>
      <c r="O15227" s="38">
        <f>IF(AND(Colin!$G15227=$B$2,Colin!$H15227&lt;=$C$3),Colin!$I15227,)</f>
        <v>0</v>
      </c>
      <c r="P15227" s="38">
        <f>IF(Colin!$G15227&lt;$B$2,Colin!$I15227,0)</f>
        <v>0</v>
      </c>
      <c r="Q15227" s="38">
        <f>IF(Colin!$G15227&lt;$B$1,Colin!$I15227,0)</f>
        <v>0</v>
      </c>
    </row>
    <row r="15228" spans="12:17" x14ac:dyDescent="0.25">
      <c r="L15228" s="38">
        <f>IF(AND(Colin!$G15228=$B$1,Colin!$H15228=$C$3),Colin!$I15228,)</f>
        <v>0</v>
      </c>
      <c r="M15228" s="38">
        <f>IF(AND(Colin!$G15228=$B$1,Colin!$H15228&lt;=$C$3),Colin!$I15228,)</f>
        <v>0</v>
      </c>
      <c r="N15228" s="38">
        <f>IF(AND(Colin!$G15228=$B$2,Colin!$H15228=$C$3),Colin!$I15228,)</f>
        <v>0</v>
      </c>
      <c r="O15228" s="38">
        <f>IF(AND(Colin!$G15228=$B$2,Colin!$H15228&lt;=$C$3),Colin!$I15228,)</f>
        <v>0</v>
      </c>
      <c r="P15228" s="38">
        <f>IF(Colin!$G15228&lt;$B$2,Colin!$I15228,0)</f>
        <v>0</v>
      </c>
      <c r="Q15228" s="38">
        <f>IF(Colin!$G15228&lt;$B$1,Colin!$I15228,0)</f>
        <v>0</v>
      </c>
    </row>
    <row r="15229" spans="12:17" x14ac:dyDescent="0.25">
      <c r="L15229" s="38">
        <f>IF(AND(Colin!$G15229=$B$1,Colin!$H15229=$C$3),Colin!$I15229,)</f>
        <v>0</v>
      </c>
      <c r="M15229" s="38">
        <f>IF(AND(Colin!$G15229=$B$1,Colin!$H15229&lt;=$C$3),Colin!$I15229,)</f>
        <v>0</v>
      </c>
      <c r="N15229" s="38">
        <f>IF(AND(Colin!$G15229=$B$2,Colin!$H15229=$C$3),Colin!$I15229,)</f>
        <v>0</v>
      </c>
      <c r="O15229" s="38">
        <f>IF(AND(Colin!$G15229=$B$2,Colin!$H15229&lt;=$C$3),Colin!$I15229,)</f>
        <v>0</v>
      </c>
      <c r="P15229" s="38">
        <f>IF(Colin!$G15229&lt;$B$2,Colin!$I15229,0)</f>
        <v>0</v>
      </c>
      <c r="Q15229" s="38">
        <f>IF(Colin!$G15229&lt;$B$1,Colin!$I15229,0)</f>
        <v>0</v>
      </c>
    </row>
    <row r="15230" spans="12:17" x14ac:dyDescent="0.25">
      <c r="L15230" s="38">
        <f>IF(AND(Colin!$G15230=$B$1,Colin!$H15230=$C$3),Colin!$I15230,)</f>
        <v>0</v>
      </c>
      <c r="M15230" s="38">
        <f>IF(AND(Colin!$G15230=$B$1,Colin!$H15230&lt;=$C$3),Colin!$I15230,)</f>
        <v>0</v>
      </c>
      <c r="N15230" s="38">
        <f>IF(AND(Colin!$G15230=$B$2,Colin!$H15230=$C$3),Colin!$I15230,)</f>
        <v>0</v>
      </c>
      <c r="O15230" s="38">
        <f>IF(AND(Colin!$G15230=$B$2,Colin!$H15230&lt;=$C$3),Colin!$I15230,)</f>
        <v>0</v>
      </c>
      <c r="P15230" s="38">
        <f>IF(Colin!$G15230&lt;$B$2,Colin!$I15230,0)</f>
        <v>0</v>
      </c>
      <c r="Q15230" s="38">
        <f>IF(Colin!$G15230&lt;$B$1,Colin!$I15230,0)</f>
        <v>0</v>
      </c>
    </row>
    <row r="15231" spans="12:17" x14ac:dyDescent="0.25">
      <c r="L15231" s="38">
        <f>IF(AND(Colin!$G15231=$B$1,Colin!$H15231=$C$3),Colin!$I15231,)</f>
        <v>0</v>
      </c>
      <c r="M15231" s="38">
        <f>IF(AND(Colin!$G15231=$B$1,Colin!$H15231&lt;=$C$3),Colin!$I15231,)</f>
        <v>0</v>
      </c>
      <c r="N15231" s="38">
        <f>IF(AND(Colin!$G15231=$B$2,Colin!$H15231=$C$3),Colin!$I15231,)</f>
        <v>0</v>
      </c>
      <c r="O15231" s="38">
        <f>IF(AND(Colin!$G15231=$B$2,Colin!$H15231&lt;=$C$3),Colin!$I15231,)</f>
        <v>0</v>
      </c>
      <c r="P15231" s="38">
        <f>IF(Colin!$G15231&lt;$B$2,Colin!$I15231,0)</f>
        <v>0</v>
      </c>
      <c r="Q15231" s="38">
        <f>IF(Colin!$G15231&lt;$B$1,Colin!$I15231,0)</f>
        <v>0</v>
      </c>
    </row>
    <row r="15232" spans="12:17" x14ac:dyDescent="0.25">
      <c r="L15232" s="38">
        <f>IF(AND(Colin!$G15232=$B$1,Colin!$H15232=$C$3),Colin!$I15232,)</f>
        <v>0</v>
      </c>
      <c r="M15232" s="38">
        <f>IF(AND(Colin!$G15232=$B$1,Colin!$H15232&lt;=$C$3),Colin!$I15232,)</f>
        <v>0</v>
      </c>
      <c r="N15232" s="38">
        <f>IF(AND(Colin!$G15232=$B$2,Colin!$H15232=$C$3),Colin!$I15232,)</f>
        <v>0</v>
      </c>
      <c r="O15232" s="38">
        <f>IF(AND(Colin!$G15232=$B$2,Colin!$H15232&lt;=$C$3),Colin!$I15232,)</f>
        <v>0</v>
      </c>
      <c r="P15232" s="38">
        <f>IF(Colin!$G15232&lt;$B$2,Colin!$I15232,0)</f>
        <v>0</v>
      </c>
      <c r="Q15232" s="38">
        <f>IF(Colin!$G15232&lt;$B$1,Colin!$I15232,0)</f>
        <v>0</v>
      </c>
    </row>
    <row r="15233" spans="12:17" x14ac:dyDescent="0.25">
      <c r="L15233" s="38">
        <f>IF(AND(Colin!$G15233=$B$1,Colin!$H15233=$C$3),Colin!$I15233,)</f>
        <v>0</v>
      </c>
      <c r="M15233" s="38">
        <f>IF(AND(Colin!$G15233=$B$1,Colin!$H15233&lt;=$C$3),Colin!$I15233,)</f>
        <v>0</v>
      </c>
      <c r="N15233" s="38">
        <f>IF(AND(Colin!$G15233=$B$2,Colin!$H15233=$C$3),Colin!$I15233,)</f>
        <v>0</v>
      </c>
      <c r="O15233" s="38">
        <f>IF(AND(Colin!$G15233=$B$2,Colin!$H15233&lt;=$C$3),Colin!$I15233,)</f>
        <v>0</v>
      </c>
      <c r="P15233" s="38">
        <f>IF(Colin!$G15233&lt;$B$2,Colin!$I15233,0)</f>
        <v>0</v>
      </c>
      <c r="Q15233" s="38">
        <f>IF(Colin!$G15233&lt;$B$1,Colin!$I15233,0)</f>
        <v>0</v>
      </c>
    </row>
    <row r="15234" spans="12:17" x14ac:dyDescent="0.25">
      <c r="L15234" s="38">
        <f>IF(AND(Colin!$G15234=$B$1,Colin!$H15234=$C$3),Colin!$I15234,)</f>
        <v>0</v>
      </c>
      <c r="M15234" s="38">
        <f>IF(AND(Colin!$G15234=$B$1,Colin!$H15234&lt;=$C$3),Colin!$I15234,)</f>
        <v>0</v>
      </c>
      <c r="N15234" s="38">
        <f>IF(AND(Colin!$G15234=$B$2,Colin!$H15234=$C$3),Colin!$I15234,)</f>
        <v>0</v>
      </c>
      <c r="O15234" s="38">
        <f>IF(AND(Colin!$G15234=$B$2,Colin!$H15234&lt;=$C$3),Colin!$I15234,)</f>
        <v>0</v>
      </c>
      <c r="P15234" s="38">
        <f>IF(Colin!$G15234&lt;$B$2,Colin!$I15234,0)</f>
        <v>0</v>
      </c>
      <c r="Q15234" s="38">
        <f>IF(Colin!$G15234&lt;$B$1,Colin!$I15234,0)</f>
        <v>0</v>
      </c>
    </row>
    <row r="15235" spans="12:17" x14ac:dyDescent="0.25">
      <c r="L15235" s="38">
        <f>IF(AND(Colin!$G15235=$B$1,Colin!$H15235=$C$3),Colin!$I15235,)</f>
        <v>0</v>
      </c>
      <c r="M15235" s="38">
        <f>IF(AND(Colin!$G15235=$B$1,Colin!$H15235&lt;=$C$3),Colin!$I15235,)</f>
        <v>0</v>
      </c>
      <c r="N15235" s="38">
        <f>IF(AND(Colin!$G15235=$B$2,Colin!$H15235=$C$3),Colin!$I15235,)</f>
        <v>0</v>
      </c>
      <c r="O15235" s="38">
        <f>IF(AND(Colin!$G15235=$B$2,Colin!$H15235&lt;=$C$3),Colin!$I15235,)</f>
        <v>0</v>
      </c>
      <c r="P15235" s="38">
        <f>IF(Colin!$G15235&lt;$B$2,Colin!$I15235,0)</f>
        <v>0</v>
      </c>
      <c r="Q15235" s="38">
        <f>IF(Colin!$G15235&lt;$B$1,Colin!$I15235,0)</f>
        <v>0</v>
      </c>
    </row>
    <row r="15236" spans="12:17" x14ac:dyDescent="0.25">
      <c r="L15236" s="38">
        <f>IF(AND(Colin!$G15236=$B$1,Colin!$H15236=$C$3),Colin!$I15236,)</f>
        <v>0</v>
      </c>
      <c r="M15236" s="38">
        <f>IF(AND(Colin!$G15236=$B$1,Colin!$H15236&lt;=$C$3),Colin!$I15236,)</f>
        <v>0</v>
      </c>
      <c r="N15236" s="38">
        <f>IF(AND(Colin!$G15236=$B$2,Colin!$H15236=$C$3),Colin!$I15236,)</f>
        <v>0</v>
      </c>
      <c r="O15236" s="38">
        <f>IF(AND(Colin!$G15236=$B$2,Colin!$H15236&lt;=$C$3),Colin!$I15236,)</f>
        <v>0</v>
      </c>
      <c r="P15236" s="38">
        <f>IF(Colin!$G15236&lt;$B$2,Colin!$I15236,0)</f>
        <v>0</v>
      </c>
      <c r="Q15236" s="38">
        <f>IF(Colin!$G15236&lt;$B$1,Colin!$I15236,0)</f>
        <v>0</v>
      </c>
    </row>
    <row r="15237" spans="12:17" x14ac:dyDescent="0.25">
      <c r="L15237" s="38">
        <f>IF(AND(Colin!$G15237=$B$1,Colin!$H15237=$C$3),Colin!$I15237,)</f>
        <v>0</v>
      </c>
      <c r="M15237" s="38">
        <f>IF(AND(Colin!$G15237=$B$1,Colin!$H15237&lt;=$C$3),Colin!$I15237,)</f>
        <v>0</v>
      </c>
      <c r="N15237" s="38">
        <f>IF(AND(Colin!$G15237=$B$2,Colin!$H15237=$C$3),Colin!$I15237,)</f>
        <v>0</v>
      </c>
      <c r="O15237" s="38">
        <f>IF(AND(Colin!$G15237=$B$2,Colin!$H15237&lt;=$C$3),Colin!$I15237,)</f>
        <v>0</v>
      </c>
      <c r="P15237" s="38">
        <f>IF(Colin!$G15237&lt;$B$2,Colin!$I15237,0)</f>
        <v>0</v>
      </c>
      <c r="Q15237" s="38">
        <f>IF(Colin!$G15237&lt;$B$1,Colin!$I15237,0)</f>
        <v>0</v>
      </c>
    </row>
    <row r="15238" spans="12:17" x14ac:dyDescent="0.25">
      <c r="L15238" s="38">
        <f>IF(AND(Colin!$G15238=$B$1,Colin!$H15238=$C$3),Colin!$I15238,)</f>
        <v>0</v>
      </c>
      <c r="M15238" s="38">
        <f>IF(AND(Colin!$G15238=$B$1,Colin!$H15238&lt;=$C$3),Colin!$I15238,)</f>
        <v>0</v>
      </c>
      <c r="N15238" s="38">
        <f>IF(AND(Colin!$G15238=$B$2,Colin!$H15238=$C$3),Colin!$I15238,)</f>
        <v>0</v>
      </c>
      <c r="O15238" s="38">
        <f>IF(AND(Colin!$G15238=$B$2,Colin!$H15238&lt;=$C$3),Colin!$I15238,)</f>
        <v>0</v>
      </c>
      <c r="P15238" s="38">
        <f>IF(Colin!$G15238&lt;$B$2,Colin!$I15238,0)</f>
        <v>0</v>
      </c>
      <c r="Q15238" s="38">
        <f>IF(Colin!$G15238&lt;$B$1,Colin!$I15238,0)</f>
        <v>0</v>
      </c>
    </row>
    <row r="15239" spans="12:17" x14ac:dyDescent="0.25">
      <c r="L15239" s="38">
        <f>IF(AND(Colin!$G15239=$B$1,Colin!$H15239=$C$3),Colin!$I15239,)</f>
        <v>0</v>
      </c>
      <c r="M15239" s="38">
        <f>IF(AND(Colin!$G15239=$B$1,Colin!$H15239&lt;=$C$3),Colin!$I15239,)</f>
        <v>0</v>
      </c>
      <c r="N15239" s="38">
        <f>IF(AND(Colin!$G15239=$B$2,Colin!$H15239=$C$3),Colin!$I15239,)</f>
        <v>0</v>
      </c>
      <c r="O15239" s="38">
        <f>IF(AND(Colin!$G15239=$B$2,Colin!$H15239&lt;=$C$3),Colin!$I15239,)</f>
        <v>0</v>
      </c>
      <c r="P15239" s="38">
        <f>IF(Colin!$G15239&lt;$B$2,Colin!$I15239,0)</f>
        <v>0</v>
      </c>
      <c r="Q15239" s="38">
        <f>IF(Colin!$G15239&lt;$B$1,Colin!$I15239,0)</f>
        <v>0</v>
      </c>
    </row>
    <row r="15240" spans="12:17" x14ac:dyDescent="0.25">
      <c r="L15240" s="38">
        <f>IF(AND(Colin!$G15240=$B$1,Colin!$H15240=$C$3),Colin!$I15240,)</f>
        <v>0</v>
      </c>
      <c r="M15240" s="38">
        <f>IF(AND(Colin!$G15240=$B$1,Colin!$H15240&lt;=$C$3),Colin!$I15240,)</f>
        <v>0</v>
      </c>
      <c r="N15240" s="38">
        <f>IF(AND(Colin!$G15240=$B$2,Colin!$H15240=$C$3),Colin!$I15240,)</f>
        <v>0</v>
      </c>
      <c r="O15240" s="38">
        <f>IF(AND(Colin!$G15240=$B$2,Colin!$H15240&lt;=$C$3),Colin!$I15240,)</f>
        <v>0</v>
      </c>
      <c r="P15240" s="38">
        <f>IF(Colin!$G15240&lt;$B$2,Colin!$I15240,0)</f>
        <v>0</v>
      </c>
      <c r="Q15240" s="38">
        <f>IF(Colin!$G15240&lt;$B$1,Colin!$I15240,0)</f>
        <v>0</v>
      </c>
    </row>
    <row r="15241" spans="12:17" x14ac:dyDescent="0.25">
      <c r="L15241" s="38">
        <f>IF(AND(Colin!$G15241=$B$1,Colin!$H15241=$C$3),Colin!$I15241,)</f>
        <v>0</v>
      </c>
      <c r="M15241" s="38">
        <f>IF(AND(Colin!$G15241=$B$1,Colin!$H15241&lt;=$C$3),Colin!$I15241,)</f>
        <v>0</v>
      </c>
      <c r="N15241" s="38">
        <f>IF(AND(Colin!$G15241=$B$2,Colin!$H15241=$C$3),Colin!$I15241,)</f>
        <v>0</v>
      </c>
      <c r="O15241" s="38">
        <f>IF(AND(Colin!$G15241=$B$2,Colin!$H15241&lt;=$C$3),Colin!$I15241,)</f>
        <v>0</v>
      </c>
      <c r="P15241" s="38">
        <f>IF(Colin!$G15241&lt;$B$2,Colin!$I15241,0)</f>
        <v>0</v>
      </c>
      <c r="Q15241" s="38">
        <f>IF(Colin!$G15241&lt;$B$1,Colin!$I15241,0)</f>
        <v>0</v>
      </c>
    </row>
    <row r="15242" spans="12:17" x14ac:dyDescent="0.25">
      <c r="L15242" s="38">
        <f>IF(AND(Colin!$G15242=$B$1,Colin!$H15242=$C$3),Colin!$I15242,)</f>
        <v>0</v>
      </c>
      <c r="M15242" s="38">
        <f>IF(AND(Colin!$G15242=$B$1,Colin!$H15242&lt;=$C$3),Colin!$I15242,)</f>
        <v>0</v>
      </c>
      <c r="N15242" s="38">
        <f>IF(AND(Colin!$G15242=$B$2,Colin!$H15242=$C$3),Colin!$I15242,)</f>
        <v>0</v>
      </c>
      <c r="O15242" s="38">
        <f>IF(AND(Colin!$G15242=$B$2,Colin!$H15242&lt;=$C$3),Colin!$I15242,)</f>
        <v>0</v>
      </c>
      <c r="P15242" s="38">
        <f>IF(Colin!$G15242&lt;$B$2,Colin!$I15242,0)</f>
        <v>0</v>
      </c>
      <c r="Q15242" s="38">
        <f>IF(Colin!$G15242&lt;$B$1,Colin!$I15242,0)</f>
        <v>0</v>
      </c>
    </row>
    <row r="15243" spans="12:17" x14ac:dyDescent="0.25">
      <c r="L15243" s="38">
        <f>IF(AND(Colin!$G15243=$B$1,Colin!$H15243=$C$3),Colin!$I15243,)</f>
        <v>0</v>
      </c>
      <c r="M15243" s="38">
        <f>IF(AND(Colin!$G15243=$B$1,Colin!$H15243&lt;=$C$3),Colin!$I15243,)</f>
        <v>0</v>
      </c>
      <c r="N15243" s="38">
        <f>IF(AND(Colin!$G15243=$B$2,Colin!$H15243=$C$3),Colin!$I15243,)</f>
        <v>0</v>
      </c>
      <c r="O15243" s="38">
        <f>IF(AND(Colin!$G15243=$B$2,Colin!$H15243&lt;=$C$3),Colin!$I15243,)</f>
        <v>0</v>
      </c>
      <c r="P15243" s="38">
        <f>IF(Colin!$G15243&lt;$B$2,Colin!$I15243,0)</f>
        <v>0</v>
      </c>
      <c r="Q15243" s="38">
        <f>IF(Colin!$G15243&lt;$B$1,Colin!$I15243,0)</f>
        <v>0</v>
      </c>
    </row>
    <row r="15244" spans="12:17" x14ac:dyDescent="0.25">
      <c r="L15244" s="38">
        <f>IF(AND(Colin!$G15244=$B$1,Colin!$H15244=$C$3),Colin!$I15244,)</f>
        <v>0</v>
      </c>
      <c r="M15244" s="38">
        <f>IF(AND(Colin!$G15244=$B$1,Colin!$H15244&lt;=$C$3),Colin!$I15244,)</f>
        <v>0</v>
      </c>
      <c r="N15244" s="38">
        <f>IF(AND(Colin!$G15244=$B$2,Colin!$H15244=$C$3),Colin!$I15244,)</f>
        <v>0</v>
      </c>
      <c r="O15244" s="38">
        <f>IF(AND(Colin!$G15244=$B$2,Colin!$H15244&lt;=$C$3),Colin!$I15244,)</f>
        <v>0</v>
      </c>
      <c r="P15244" s="38">
        <f>IF(Colin!$G15244&lt;$B$2,Colin!$I15244,0)</f>
        <v>0</v>
      </c>
      <c r="Q15244" s="38">
        <f>IF(Colin!$G15244&lt;$B$1,Colin!$I15244,0)</f>
        <v>0</v>
      </c>
    </row>
    <row r="15245" spans="12:17" x14ac:dyDescent="0.25">
      <c r="L15245" s="38">
        <f>IF(AND(Colin!$G15245=$B$1,Colin!$H15245=$C$3),Colin!$I15245,)</f>
        <v>0</v>
      </c>
      <c r="M15245" s="38">
        <f>IF(AND(Colin!$G15245=$B$1,Colin!$H15245&lt;=$C$3),Colin!$I15245,)</f>
        <v>0</v>
      </c>
      <c r="N15245" s="38">
        <f>IF(AND(Colin!$G15245=$B$2,Colin!$H15245=$C$3),Colin!$I15245,)</f>
        <v>0</v>
      </c>
      <c r="O15245" s="38">
        <f>IF(AND(Colin!$G15245=$B$2,Colin!$H15245&lt;=$C$3),Colin!$I15245,)</f>
        <v>0</v>
      </c>
      <c r="P15245" s="38">
        <f>IF(Colin!$G15245&lt;$B$2,Colin!$I15245,0)</f>
        <v>0</v>
      </c>
      <c r="Q15245" s="38">
        <f>IF(Colin!$G15245&lt;$B$1,Colin!$I15245,0)</f>
        <v>0</v>
      </c>
    </row>
    <row r="15246" spans="12:17" x14ac:dyDescent="0.25">
      <c r="L15246" s="38">
        <f>IF(AND(Colin!$G15246=$B$1,Colin!$H15246=$C$3),Colin!$I15246,)</f>
        <v>0</v>
      </c>
      <c r="M15246" s="38">
        <f>IF(AND(Colin!$G15246=$B$1,Colin!$H15246&lt;=$C$3),Colin!$I15246,)</f>
        <v>0</v>
      </c>
      <c r="N15246" s="38">
        <f>IF(AND(Colin!$G15246=$B$2,Colin!$H15246=$C$3),Colin!$I15246,)</f>
        <v>0</v>
      </c>
      <c r="O15246" s="38">
        <f>IF(AND(Colin!$G15246=$B$2,Colin!$H15246&lt;=$C$3),Colin!$I15246,)</f>
        <v>0</v>
      </c>
      <c r="P15246" s="38">
        <f>IF(Colin!$G15246&lt;$B$2,Colin!$I15246,0)</f>
        <v>0</v>
      </c>
      <c r="Q15246" s="38">
        <f>IF(Colin!$G15246&lt;$B$1,Colin!$I15246,0)</f>
        <v>0</v>
      </c>
    </row>
    <row r="15247" spans="12:17" x14ac:dyDescent="0.25">
      <c r="L15247" s="38">
        <f>IF(AND(Colin!$G15247=$B$1,Colin!$H15247=$C$3),Colin!$I15247,)</f>
        <v>0</v>
      </c>
      <c r="M15247" s="38">
        <f>IF(AND(Colin!$G15247=$B$1,Colin!$H15247&lt;=$C$3),Colin!$I15247,)</f>
        <v>0</v>
      </c>
      <c r="N15247" s="38">
        <f>IF(AND(Colin!$G15247=$B$2,Colin!$H15247=$C$3),Colin!$I15247,)</f>
        <v>0</v>
      </c>
      <c r="O15247" s="38">
        <f>IF(AND(Colin!$G15247=$B$2,Colin!$H15247&lt;=$C$3),Colin!$I15247,)</f>
        <v>0</v>
      </c>
      <c r="P15247" s="38">
        <f>IF(Colin!$G15247&lt;$B$2,Colin!$I15247,0)</f>
        <v>0</v>
      </c>
      <c r="Q15247" s="38">
        <f>IF(Colin!$G15247&lt;$B$1,Colin!$I15247,0)</f>
        <v>0</v>
      </c>
    </row>
    <row r="15248" spans="12:17" x14ac:dyDescent="0.25">
      <c r="L15248" s="38">
        <f>IF(AND(Colin!$G15248=$B$1,Colin!$H15248=$C$3),Colin!$I15248,)</f>
        <v>0</v>
      </c>
      <c r="M15248" s="38">
        <f>IF(AND(Colin!$G15248=$B$1,Colin!$H15248&lt;=$C$3),Colin!$I15248,)</f>
        <v>0</v>
      </c>
      <c r="N15248" s="38">
        <f>IF(AND(Colin!$G15248=$B$2,Colin!$H15248=$C$3),Colin!$I15248,)</f>
        <v>0</v>
      </c>
      <c r="O15248" s="38">
        <f>IF(AND(Colin!$G15248=$B$2,Colin!$H15248&lt;=$C$3),Colin!$I15248,)</f>
        <v>0</v>
      </c>
      <c r="P15248" s="38">
        <f>IF(Colin!$G15248&lt;$B$2,Colin!$I15248,0)</f>
        <v>0</v>
      </c>
      <c r="Q15248" s="38">
        <f>IF(Colin!$G15248&lt;$B$1,Colin!$I15248,0)</f>
        <v>0</v>
      </c>
    </row>
    <row r="15249" spans="12:17" x14ac:dyDescent="0.25">
      <c r="L15249" s="38">
        <f>IF(AND(Colin!$G15249=$B$1,Colin!$H15249=$C$3),Colin!$I15249,)</f>
        <v>0</v>
      </c>
      <c r="M15249" s="38">
        <f>IF(AND(Colin!$G15249=$B$1,Colin!$H15249&lt;=$C$3),Colin!$I15249,)</f>
        <v>0</v>
      </c>
      <c r="N15249" s="38">
        <f>IF(AND(Colin!$G15249=$B$2,Colin!$H15249=$C$3),Colin!$I15249,)</f>
        <v>0</v>
      </c>
      <c r="O15249" s="38">
        <f>IF(AND(Colin!$G15249=$B$2,Colin!$H15249&lt;=$C$3),Colin!$I15249,)</f>
        <v>0</v>
      </c>
      <c r="P15249" s="38">
        <f>IF(Colin!$G15249&lt;$B$2,Colin!$I15249,0)</f>
        <v>0</v>
      </c>
      <c r="Q15249" s="38">
        <f>IF(Colin!$G15249&lt;$B$1,Colin!$I15249,0)</f>
        <v>0</v>
      </c>
    </row>
    <row r="15250" spans="12:17" x14ac:dyDescent="0.25">
      <c r="L15250" s="38">
        <f>IF(AND(Colin!$G15250=$B$1,Colin!$H15250=$C$3),Colin!$I15250,)</f>
        <v>0</v>
      </c>
      <c r="M15250" s="38">
        <f>IF(AND(Colin!$G15250=$B$1,Colin!$H15250&lt;=$C$3),Colin!$I15250,)</f>
        <v>0</v>
      </c>
      <c r="N15250" s="38">
        <f>IF(AND(Colin!$G15250=$B$2,Colin!$H15250=$C$3),Colin!$I15250,)</f>
        <v>0</v>
      </c>
      <c r="O15250" s="38">
        <f>IF(AND(Colin!$G15250=$B$2,Colin!$H15250&lt;=$C$3),Colin!$I15250,)</f>
        <v>0</v>
      </c>
      <c r="P15250" s="38">
        <f>IF(Colin!$G15250&lt;$B$2,Colin!$I15250,0)</f>
        <v>0</v>
      </c>
      <c r="Q15250" s="38">
        <f>IF(Colin!$G15250&lt;$B$1,Colin!$I15250,0)</f>
        <v>0</v>
      </c>
    </row>
    <row r="15251" spans="12:17" x14ac:dyDescent="0.25">
      <c r="L15251" s="38">
        <f>IF(AND(Colin!$G15251=$B$1,Colin!$H15251=$C$3),Colin!$I15251,)</f>
        <v>0</v>
      </c>
      <c r="M15251" s="38">
        <f>IF(AND(Colin!$G15251=$B$1,Colin!$H15251&lt;=$C$3),Colin!$I15251,)</f>
        <v>0</v>
      </c>
      <c r="N15251" s="38">
        <f>IF(AND(Colin!$G15251=$B$2,Colin!$H15251=$C$3),Colin!$I15251,)</f>
        <v>0</v>
      </c>
      <c r="O15251" s="38">
        <f>IF(AND(Colin!$G15251=$B$2,Colin!$H15251&lt;=$C$3),Colin!$I15251,)</f>
        <v>0</v>
      </c>
      <c r="P15251" s="38">
        <f>IF(Colin!$G15251&lt;$B$2,Colin!$I15251,0)</f>
        <v>0</v>
      </c>
      <c r="Q15251" s="38">
        <f>IF(Colin!$G15251&lt;$B$1,Colin!$I15251,0)</f>
        <v>0</v>
      </c>
    </row>
    <row r="15252" spans="12:17" x14ac:dyDescent="0.25">
      <c r="L15252" s="38">
        <f>IF(AND(Colin!$G15252=$B$1,Colin!$H15252=$C$3),Colin!$I15252,)</f>
        <v>0</v>
      </c>
      <c r="M15252" s="38">
        <f>IF(AND(Colin!$G15252=$B$1,Colin!$H15252&lt;=$C$3),Colin!$I15252,)</f>
        <v>0</v>
      </c>
      <c r="N15252" s="38">
        <f>IF(AND(Colin!$G15252=$B$2,Colin!$H15252=$C$3),Colin!$I15252,)</f>
        <v>0</v>
      </c>
      <c r="O15252" s="38">
        <f>IF(AND(Colin!$G15252=$B$2,Colin!$H15252&lt;=$C$3),Colin!$I15252,)</f>
        <v>0</v>
      </c>
      <c r="P15252" s="38">
        <f>IF(Colin!$G15252&lt;$B$2,Colin!$I15252,0)</f>
        <v>0</v>
      </c>
      <c r="Q15252" s="38">
        <f>IF(Colin!$G15252&lt;$B$1,Colin!$I15252,0)</f>
        <v>0</v>
      </c>
    </row>
    <row r="15253" spans="12:17" x14ac:dyDescent="0.25">
      <c r="L15253" s="38">
        <f>IF(AND(Colin!$G15253=$B$1,Colin!$H15253=$C$3),Colin!$I15253,)</f>
        <v>0</v>
      </c>
      <c r="M15253" s="38">
        <f>IF(AND(Colin!$G15253=$B$1,Colin!$H15253&lt;=$C$3),Colin!$I15253,)</f>
        <v>0</v>
      </c>
      <c r="N15253" s="38">
        <f>IF(AND(Colin!$G15253=$B$2,Colin!$H15253=$C$3),Colin!$I15253,)</f>
        <v>0</v>
      </c>
      <c r="O15253" s="38">
        <f>IF(AND(Colin!$G15253=$B$2,Colin!$H15253&lt;=$C$3),Colin!$I15253,)</f>
        <v>0</v>
      </c>
      <c r="P15253" s="38">
        <f>IF(Colin!$G15253&lt;$B$2,Colin!$I15253,0)</f>
        <v>0</v>
      </c>
      <c r="Q15253" s="38">
        <f>IF(Colin!$G15253&lt;$B$1,Colin!$I15253,0)</f>
        <v>0</v>
      </c>
    </row>
    <row r="15254" spans="12:17" x14ac:dyDescent="0.25">
      <c r="L15254" s="38">
        <f>IF(AND(Colin!$G15254=$B$1,Colin!$H15254=$C$3),Colin!$I15254,)</f>
        <v>0</v>
      </c>
      <c r="M15254" s="38">
        <f>IF(AND(Colin!$G15254=$B$1,Colin!$H15254&lt;=$C$3),Colin!$I15254,)</f>
        <v>0</v>
      </c>
      <c r="N15254" s="38">
        <f>IF(AND(Colin!$G15254=$B$2,Colin!$H15254=$C$3),Colin!$I15254,)</f>
        <v>0</v>
      </c>
      <c r="O15254" s="38">
        <f>IF(AND(Colin!$G15254=$B$2,Colin!$H15254&lt;=$C$3),Colin!$I15254,)</f>
        <v>0</v>
      </c>
      <c r="P15254" s="38">
        <f>IF(Colin!$G15254&lt;$B$2,Colin!$I15254,0)</f>
        <v>0</v>
      </c>
      <c r="Q15254" s="38">
        <f>IF(Colin!$G15254&lt;$B$1,Colin!$I15254,0)</f>
        <v>0</v>
      </c>
    </row>
    <row r="15255" spans="12:17" x14ac:dyDescent="0.25">
      <c r="L15255" s="38">
        <f>IF(AND(Colin!$G15255=$B$1,Colin!$H15255=$C$3),Colin!$I15255,)</f>
        <v>0</v>
      </c>
      <c r="M15255" s="38">
        <f>IF(AND(Colin!$G15255=$B$1,Colin!$H15255&lt;=$C$3),Colin!$I15255,)</f>
        <v>0</v>
      </c>
      <c r="N15255" s="38">
        <f>IF(AND(Colin!$G15255=$B$2,Colin!$H15255=$C$3),Colin!$I15255,)</f>
        <v>0</v>
      </c>
      <c r="O15255" s="38">
        <f>IF(AND(Colin!$G15255=$B$2,Colin!$H15255&lt;=$C$3),Colin!$I15255,)</f>
        <v>0</v>
      </c>
      <c r="P15255" s="38">
        <f>IF(Colin!$G15255&lt;$B$2,Colin!$I15255,0)</f>
        <v>0</v>
      </c>
      <c r="Q15255" s="38">
        <f>IF(Colin!$G15255&lt;$B$1,Colin!$I15255,0)</f>
        <v>0</v>
      </c>
    </row>
    <row r="15256" spans="12:17" x14ac:dyDescent="0.25">
      <c r="L15256" s="38">
        <f>IF(AND(Colin!$G15256=$B$1,Colin!$H15256=$C$3),Colin!$I15256,)</f>
        <v>0</v>
      </c>
      <c r="M15256" s="38">
        <f>IF(AND(Colin!$G15256=$B$1,Colin!$H15256&lt;=$C$3),Colin!$I15256,)</f>
        <v>0</v>
      </c>
      <c r="N15256" s="38">
        <f>IF(AND(Colin!$G15256=$B$2,Colin!$H15256=$C$3),Colin!$I15256,)</f>
        <v>0</v>
      </c>
      <c r="O15256" s="38">
        <f>IF(AND(Colin!$G15256=$B$2,Colin!$H15256&lt;=$C$3),Colin!$I15256,)</f>
        <v>0</v>
      </c>
      <c r="P15256" s="38">
        <f>IF(Colin!$G15256&lt;$B$2,Colin!$I15256,0)</f>
        <v>0</v>
      </c>
      <c r="Q15256" s="38">
        <f>IF(Colin!$G15256&lt;$B$1,Colin!$I15256,0)</f>
        <v>0</v>
      </c>
    </row>
    <row r="15257" spans="12:17" x14ac:dyDescent="0.25">
      <c r="L15257" s="38">
        <f>IF(AND(Colin!$G15257=$B$1,Colin!$H15257=$C$3),Colin!$I15257,)</f>
        <v>0</v>
      </c>
      <c r="M15257" s="38">
        <f>IF(AND(Colin!$G15257=$B$1,Colin!$H15257&lt;=$C$3),Colin!$I15257,)</f>
        <v>0</v>
      </c>
      <c r="N15257" s="38">
        <f>IF(AND(Colin!$G15257=$B$2,Colin!$H15257=$C$3),Colin!$I15257,)</f>
        <v>0</v>
      </c>
      <c r="O15257" s="38">
        <f>IF(AND(Colin!$G15257=$B$2,Colin!$H15257&lt;=$C$3),Colin!$I15257,)</f>
        <v>0</v>
      </c>
      <c r="P15257" s="38">
        <f>IF(Colin!$G15257&lt;$B$2,Colin!$I15257,0)</f>
        <v>0</v>
      </c>
      <c r="Q15257" s="38">
        <f>IF(Colin!$G15257&lt;$B$1,Colin!$I15257,0)</f>
        <v>0</v>
      </c>
    </row>
    <row r="15258" spans="12:17" x14ac:dyDescent="0.25">
      <c r="L15258" s="38">
        <f>IF(AND(Colin!$G15258=$B$1,Colin!$H15258=$C$3),Colin!$I15258,)</f>
        <v>0</v>
      </c>
      <c r="M15258" s="38">
        <f>IF(AND(Colin!$G15258=$B$1,Colin!$H15258&lt;=$C$3),Colin!$I15258,)</f>
        <v>0</v>
      </c>
      <c r="N15258" s="38">
        <f>IF(AND(Colin!$G15258=$B$2,Colin!$H15258=$C$3),Colin!$I15258,)</f>
        <v>0</v>
      </c>
      <c r="O15258" s="38">
        <f>IF(AND(Colin!$G15258=$B$2,Colin!$H15258&lt;=$C$3),Colin!$I15258,)</f>
        <v>0</v>
      </c>
      <c r="P15258" s="38">
        <f>IF(Colin!$G15258&lt;$B$2,Colin!$I15258,0)</f>
        <v>0</v>
      </c>
      <c r="Q15258" s="38">
        <f>IF(Colin!$G15258&lt;$B$1,Colin!$I15258,0)</f>
        <v>0</v>
      </c>
    </row>
    <row r="15259" spans="12:17" x14ac:dyDescent="0.25">
      <c r="L15259" s="38">
        <f>IF(AND(Colin!$G15259=$B$1,Colin!$H15259=$C$3),Colin!$I15259,)</f>
        <v>0</v>
      </c>
      <c r="M15259" s="38">
        <f>IF(AND(Colin!$G15259=$B$1,Colin!$H15259&lt;=$C$3),Colin!$I15259,)</f>
        <v>0</v>
      </c>
      <c r="N15259" s="38">
        <f>IF(AND(Colin!$G15259=$B$2,Colin!$H15259=$C$3),Colin!$I15259,)</f>
        <v>0</v>
      </c>
      <c r="O15259" s="38">
        <f>IF(AND(Colin!$G15259=$B$2,Colin!$H15259&lt;=$C$3),Colin!$I15259,)</f>
        <v>0</v>
      </c>
      <c r="P15259" s="38">
        <f>IF(Colin!$G15259&lt;$B$2,Colin!$I15259,0)</f>
        <v>0</v>
      </c>
      <c r="Q15259" s="38">
        <f>IF(Colin!$G15259&lt;$B$1,Colin!$I15259,0)</f>
        <v>0</v>
      </c>
    </row>
    <row r="15260" spans="12:17" x14ac:dyDescent="0.25">
      <c r="L15260" s="38">
        <f>IF(AND(Colin!$G15260=$B$1,Colin!$H15260=$C$3),Colin!$I15260,)</f>
        <v>0</v>
      </c>
      <c r="M15260" s="38">
        <f>IF(AND(Colin!$G15260=$B$1,Colin!$H15260&lt;=$C$3),Colin!$I15260,)</f>
        <v>0</v>
      </c>
      <c r="N15260" s="38">
        <f>IF(AND(Colin!$G15260=$B$2,Colin!$H15260=$C$3),Colin!$I15260,)</f>
        <v>0</v>
      </c>
      <c r="O15260" s="38">
        <f>IF(AND(Colin!$G15260=$B$2,Colin!$H15260&lt;=$C$3),Colin!$I15260,)</f>
        <v>0</v>
      </c>
      <c r="P15260" s="38">
        <f>IF(Colin!$G15260&lt;$B$2,Colin!$I15260,0)</f>
        <v>0</v>
      </c>
      <c r="Q15260" s="38">
        <f>IF(Colin!$G15260&lt;$B$1,Colin!$I15260,0)</f>
        <v>0</v>
      </c>
    </row>
    <row r="15261" spans="12:17" x14ac:dyDescent="0.25">
      <c r="L15261" s="38">
        <f>IF(AND(Colin!$G15261=$B$1,Colin!$H15261=$C$3),Colin!$I15261,)</f>
        <v>0</v>
      </c>
      <c r="M15261" s="38">
        <f>IF(AND(Colin!$G15261=$B$1,Colin!$H15261&lt;=$C$3),Colin!$I15261,)</f>
        <v>0</v>
      </c>
      <c r="N15261" s="38">
        <f>IF(AND(Colin!$G15261=$B$2,Colin!$H15261=$C$3),Colin!$I15261,)</f>
        <v>0</v>
      </c>
      <c r="O15261" s="38">
        <f>IF(AND(Colin!$G15261=$B$2,Colin!$H15261&lt;=$C$3),Colin!$I15261,)</f>
        <v>0</v>
      </c>
      <c r="P15261" s="38">
        <f>IF(Colin!$G15261&lt;$B$2,Colin!$I15261,0)</f>
        <v>0</v>
      </c>
      <c r="Q15261" s="38">
        <f>IF(Colin!$G15261&lt;$B$1,Colin!$I15261,0)</f>
        <v>0</v>
      </c>
    </row>
    <row r="15262" spans="12:17" x14ac:dyDescent="0.25">
      <c r="L15262" s="38">
        <f>IF(AND(Colin!$G15262=$B$1,Colin!$H15262=$C$3),Colin!$I15262,)</f>
        <v>0</v>
      </c>
      <c r="M15262" s="38">
        <f>IF(AND(Colin!$G15262=$B$1,Colin!$H15262&lt;=$C$3),Colin!$I15262,)</f>
        <v>0</v>
      </c>
      <c r="N15262" s="38">
        <f>IF(AND(Colin!$G15262=$B$2,Colin!$H15262=$C$3),Colin!$I15262,)</f>
        <v>0</v>
      </c>
      <c r="O15262" s="38">
        <f>IF(AND(Colin!$G15262=$B$2,Colin!$H15262&lt;=$C$3),Colin!$I15262,)</f>
        <v>0</v>
      </c>
      <c r="P15262" s="38">
        <f>IF(Colin!$G15262&lt;$B$2,Colin!$I15262,0)</f>
        <v>0</v>
      </c>
      <c r="Q15262" s="38">
        <f>IF(Colin!$G15262&lt;$B$1,Colin!$I15262,0)</f>
        <v>0</v>
      </c>
    </row>
    <row r="15263" spans="12:17" x14ac:dyDescent="0.25">
      <c r="L15263" s="38">
        <f>IF(AND(Colin!$G15263=$B$1,Colin!$H15263=$C$3),Colin!$I15263,)</f>
        <v>0</v>
      </c>
      <c r="M15263" s="38">
        <f>IF(AND(Colin!$G15263=$B$1,Colin!$H15263&lt;=$C$3),Colin!$I15263,)</f>
        <v>0</v>
      </c>
      <c r="N15263" s="38">
        <f>IF(AND(Colin!$G15263=$B$2,Colin!$H15263=$C$3),Colin!$I15263,)</f>
        <v>0</v>
      </c>
      <c r="O15263" s="38">
        <f>IF(AND(Colin!$G15263=$B$2,Colin!$H15263&lt;=$C$3),Colin!$I15263,)</f>
        <v>0</v>
      </c>
      <c r="P15263" s="38">
        <f>IF(Colin!$G15263&lt;$B$2,Colin!$I15263,0)</f>
        <v>0</v>
      </c>
      <c r="Q15263" s="38">
        <f>IF(Colin!$G15263&lt;$B$1,Colin!$I15263,0)</f>
        <v>0</v>
      </c>
    </row>
    <row r="15264" spans="12:17" x14ac:dyDescent="0.25">
      <c r="L15264" s="38">
        <f>IF(AND(Colin!$G15264=$B$1,Colin!$H15264=$C$3),Colin!$I15264,)</f>
        <v>0</v>
      </c>
      <c r="M15264" s="38">
        <f>IF(AND(Colin!$G15264=$B$1,Colin!$H15264&lt;=$C$3),Colin!$I15264,)</f>
        <v>0</v>
      </c>
      <c r="N15264" s="38">
        <f>IF(AND(Colin!$G15264=$B$2,Colin!$H15264=$C$3),Colin!$I15264,)</f>
        <v>0</v>
      </c>
      <c r="O15264" s="38">
        <f>IF(AND(Colin!$G15264=$B$2,Colin!$H15264&lt;=$C$3),Colin!$I15264,)</f>
        <v>0</v>
      </c>
      <c r="P15264" s="38">
        <f>IF(Colin!$G15264&lt;$B$2,Colin!$I15264,0)</f>
        <v>0</v>
      </c>
      <c r="Q15264" s="38">
        <f>IF(Colin!$G15264&lt;$B$1,Colin!$I15264,0)</f>
        <v>0</v>
      </c>
    </row>
    <row r="15265" spans="12:17" x14ac:dyDescent="0.25">
      <c r="L15265" s="38">
        <f>IF(AND(Colin!$G15265=$B$1,Colin!$H15265=$C$3),Colin!$I15265,)</f>
        <v>0</v>
      </c>
      <c r="M15265" s="38">
        <f>IF(AND(Colin!$G15265=$B$1,Colin!$H15265&lt;=$C$3),Colin!$I15265,)</f>
        <v>0</v>
      </c>
      <c r="N15265" s="38">
        <f>IF(AND(Colin!$G15265=$B$2,Colin!$H15265=$C$3),Colin!$I15265,)</f>
        <v>0</v>
      </c>
      <c r="O15265" s="38">
        <f>IF(AND(Colin!$G15265=$B$2,Colin!$H15265&lt;=$C$3),Colin!$I15265,)</f>
        <v>0</v>
      </c>
      <c r="P15265" s="38">
        <f>IF(Colin!$G15265&lt;$B$2,Colin!$I15265,0)</f>
        <v>0</v>
      </c>
      <c r="Q15265" s="38">
        <f>IF(Colin!$G15265&lt;$B$1,Colin!$I15265,0)</f>
        <v>0</v>
      </c>
    </row>
    <row r="15266" spans="12:17" x14ac:dyDescent="0.25">
      <c r="L15266" s="38">
        <f>IF(AND(Colin!$G15266=$B$1,Colin!$H15266=$C$3),Colin!$I15266,)</f>
        <v>0</v>
      </c>
      <c r="M15266" s="38">
        <f>IF(AND(Colin!$G15266=$B$1,Colin!$H15266&lt;=$C$3),Colin!$I15266,)</f>
        <v>0</v>
      </c>
      <c r="N15266" s="38">
        <f>IF(AND(Colin!$G15266=$B$2,Colin!$H15266=$C$3),Colin!$I15266,)</f>
        <v>0</v>
      </c>
      <c r="O15266" s="38">
        <f>IF(AND(Colin!$G15266=$B$2,Colin!$H15266&lt;=$C$3),Colin!$I15266,)</f>
        <v>0</v>
      </c>
      <c r="P15266" s="38">
        <f>IF(Colin!$G15266&lt;$B$2,Colin!$I15266,0)</f>
        <v>0</v>
      </c>
      <c r="Q15266" s="38">
        <f>IF(Colin!$G15266&lt;$B$1,Colin!$I15266,0)</f>
        <v>0</v>
      </c>
    </row>
    <row r="15267" spans="12:17" x14ac:dyDescent="0.25">
      <c r="L15267" s="38">
        <f>IF(AND(Colin!$G15267=$B$1,Colin!$H15267=$C$3),Colin!$I15267,)</f>
        <v>0</v>
      </c>
      <c r="M15267" s="38">
        <f>IF(AND(Colin!$G15267=$B$1,Colin!$H15267&lt;=$C$3),Colin!$I15267,)</f>
        <v>0</v>
      </c>
      <c r="N15267" s="38">
        <f>IF(AND(Colin!$G15267=$B$2,Colin!$H15267=$C$3),Colin!$I15267,)</f>
        <v>0</v>
      </c>
      <c r="O15267" s="38">
        <f>IF(AND(Colin!$G15267=$B$2,Colin!$H15267&lt;=$C$3),Colin!$I15267,)</f>
        <v>0</v>
      </c>
      <c r="P15267" s="38">
        <f>IF(Colin!$G15267&lt;$B$2,Colin!$I15267,0)</f>
        <v>0</v>
      </c>
      <c r="Q15267" s="38">
        <f>IF(Colin!$G15267&lt;$B$1,Colin!$I15267,0)</f>
        <v>0</v>
      </c>
    </row>
    <row r="15268" spans="12:17" x14ac:dyDescent="0.25">
      <c r="L15268" s="38">
        <f>IF(AND(Colin!$G15268=$B$1,Colin!$H15268=$C$3),Colin!$I15268,)</f>
        <v>0</v>
      </c>
      <c r="M15268" s="38">
        <f>IF(AND(Colin!$G15268=$B$1,Colin!$H15268&lt;=$C$3),Colin!$I15268,)</f>
        <v>0</v>
      </c>
      <c r="N15268" s="38">
        <f>IF(AND(Colin!$G15268=$B$2,Colin!$H15268=$C$3),Colin!$I15268,)</f>
        <v>0</v>
      </c>
      <c r="O15268" s="38">
        <f>IF(AND(Colin!$G15268=$B$2,Colin!$H15268&lt;=$C$3),Colin!$I15268,)</f>
        <v>0</v>
      </c>
      <c r="P15268" s="38">
        <f>IF(Colin!$G15268&lt;$B$2,Colin!$I15268,0)</f>
        <v>0</v>
      </c>
      <c r="Q15268" s="38">
        <f>IF(Colin!$G15268&lt;$B$1,Colin!$I15268,0)</f>
        <v>0</v>
      </c>
    </row>
    <row r="15269" spans="12:17" x14ac:dyDescent="0.25">
      <c r="L15269" s="38">
        <f>IF(AND(Colin!$G15269=$B$1,Colin!$H15269=$C$3),Colin!$I15269,)</f>
        <v>0</v>
      </c>
      <c r="M15269" s="38">
        <f>IF(AND(Colin!$G15269=$B$1,Colin!$H15269&lt;=$C$3),Colin!$I15269,)</f>
        <v>0</v>
      </c>
      <c r="N15269" s="38">
        <f>IF(AND(Colin!$G15269=$B$2,Colin!$H15269=$C$3),Colin!$I15269,)</f>
        <v>0</v>
      </c>
      <c r="O15269" s="38">
        <f>IF(AND(Colin!$G15269=$B$2,Colin!$H15269&lt;=$C$3),Colin!$I15269,)</f>
        <v>0</v>
      </c>
      <c r="P15269" s="38">
        <f>IF(Colin!$G15269&lt;$B$2,Colin!$I15269,0)</f>
        <v>0</v>
      </c>
      <c r="Q15269" s="38">
        <f>IF(Colin!$G15269&lt;$B$1,Colin!$I15269,0)</f>
        <v>0</v>
      </c>
    </row>
    <row r="15270" spans="12:17" x14ac:dyDescent="0.25">
      <c r="L15270" s="38">
        <f>IF(AND(Colin!$G15270=$B$1,Colin!$H15270=$C$3),Colin!$I15270,)</f>
        <v>0</v>
      </c>
      <c r="M15270" s="38">
        <f>IF(AND(Colin!$G15270=$B$1,Colin!$H15270&lt;=$C$3),Colin!$I15270,)</f>
        <v>0</v>
      </c>
      <c r="N15270" s="38">
        <f>IF(AND(Colin!$G15270=$B$2,Colin!$H15270=$C$3),Colin!$I15270,)</f>
        <v>0</v>
      </c>
      <c r="O15270" s="38">
        <f>IF(AND(Colin!$G15270=$B$2,Colin!$H15270&lt;=$C$3),Colin!$I15270,)</f>
        <v>0</v>
      </c>
      <c r="P15270" s="38">
        <f>IF(Colin!$G15270&lt;$B$2,Colin!$I15270,0)</f>
        <v>0</v>
      </c>
      <c r="Q15270" s="38">
        <f>IF(Colin!$G15270&lt;$B$1,Colin!$I15270,0)</f>
        <v>0</v>
      </c>
    </row>
    <row r="15271" spans="12:17" x14ac:dyDescent="0.25">
      <c r="L15271" s="38">
        <f>IF(AND(Colin!$G15271=$B$1,Colin!$H15271=$C$3),Colin!$I15271,)</f>
        <v>0</v>
      </c>
      <c r="M15271" s="38">
        <f>IF(AND(Colin!$G15271=$B$1,Colin!$H15271&lt;=$C$3),Colin!$I15271,)</f>
        <v>0</v>
      </c>
      <c r="N15271" s="38">
        <f>IF(AND(Colin!$G15271=$B$2,Colin!$H15271=$C$3),Colin!$I15271,)</f>
        <v>0</v>
      </c>
      <c r="O15271" s="38">
        <f>IF(AND(Colin!$G15271=$B$2,Colin!$H15271&lt;=$C$3),Colin!$I15271,)</f>
        <v>0</v>
      </c>
      <c r="P15271" s="38">
        <f>IF(Colin!$G15271&lt;$B$2,Colin!$I15271,0)</f>
        <v>0</v>
      </c>
      <c r="Q15271" s="38">
        <f>IF(Colin!$G15271&lt;$B$1,Colin!$I15271,0)</f>
        <v>0</v>
      </c>
    </row>
    <row r="15272" spans="12:17" x14ac:dyDescent="0.25">
      <c r="L15272" s="38">
        <f>IF(AND(Colin!$G15272=$B$1,Colin!$H15272=$C$3),Colin!$I15272,)</f>
        <v>0</v>
      </c>
      <c r="M15272" s="38">
        <f>IF(AND(Colin!$G15272=$B$1,Colin!$H15272&lt;=$C$3),Colin!$I15272,)</f>
        <v>0</v>
      </c>
      <c r="N15272" s="38">
        <f>IF(AND(Colin!$G15272=$B$2,Colin!$H15272=$C$3),Colin!$I15272,)</f>
        <v>0</v>
      </c>
      <c r="O15272" s="38">
        <f>IF(AND(Colin!$G15272=$B$2,Colin!$H15272&lt;=$C$3),Colin!$I15272,)</f>
        <v>0</v>
      </c>
      <c r="P15272" s="38">
        <f>IF(Colin!$G15272&lt;$B$2,Colin!$I15272,0)</f>
        <v>0</v>
      </c>
      <c r="Q15272" s="38">
        <f>IF(Colin!$G15272&lt;$B$1,Colin!$I15272,0)</f>
        <v>0</v>
      </c>
    </row>
    <row r="15273" spans="12:17" x14ac:dyDescent="0.25">
      <c r="L15273" s="38">
        <f>IF(AND(Colin!$G15273=$B$1,Colin!$H15273=$C$3),Colin!$I15273,)</f>
        <v>0</v>
      </c>
      <c r="M15273" s="38">
        <f>IF(AND(Colin!$G15273=$B$1,Colin!$H15273&lt;=$C$3),Colin!$I15273,)</f>
        <v>0</v>
      </c>
      <c r="N15273" s="38">
        <f>IF(AND(Colin!$G15273=$B$2,Colin!$H15273=$C$3),Colin!$I15273,)</f>
        <v>0</v>
      </c>
      <c r="O15273" s="38">
        <f>IF(AND(Colin!$G15273=$B$2,Colin!$H15273&lt;=$C$3),Colin!$I15273,)</f>
        <v>0</v>
      </c>
      <c r="P15273" s="38">
        <f>IF(Colin!$G15273&lt;$B$2,Colin!$I15273,0)</f>
        <v>0</v>
      </c>
      <c r="Q15273" s="38">
        <f>IF(Colin!$G15273&lt;$B$1,Colin!$I15273,0)</f>
        <v>0</v>
      </c>
    </row>
    <row r="15274" spans="12:17" x14ac:dyDescent="0.25">
      <c r="L15274" s="38">
        <f>IF(AND(Colin!$G15274=$B$1,Colin!$H15274=$C$3),Colin!$I15274,)</f>
        <v>0</v>
      </c>
      <c r="M15274" s="38">
        <f>IF(AND(Colin!$G15274=$B$1,Colin!$H15274&lt;=$C$3),Colin!$I15274,)</f>
        <v>0</v>
      </c>
      <c r="N15274" s="38">
        <f>IF(AND(Colin!$G15274=$B$2,Colin!$H15274=$C$3),Colin!$I15274,)</f>
        <v>0</v>
      </c>
      <c r="O15274" s="38">
        <f>IF(AND(Colin!$G15274=$B$2,Colin!$H15274&lt;=$C$3),Colin!$I15274,)</f>
        <v>0</v>
      </c>
      <c r="P15274" s="38">
        <f>IF(Colin!$G15274&lt;$B$2,Colin!$I15274,0)</f>
        <v>0</v>
      </c>
      <c r="Q15274" s="38">
        <f>IF(Colin!$G15274&lt;$B$1,Colin!$I15274,0)</f>
        <v>0</v>
      </c>
    </row>
    <row r="15275" spans="12:17" x14ac:dyDescent="0.25">
      <c r="L15275" s="38">
        <f>IF(AND(Colin!$G15275=$B$1,Colin!$H15275=$C$3),Colin!$I15275,)</f>
        <v>0</v>
      </c>
      <c r="M15275" s="38">
        <f>IF(AND(Colin!$G15275=$B$1,Colin!$H15275&lt;=$C$3),Colin!$I15275,)</f>
        <v>0</v>
      </c>
      <c r="N15275" s="38">
        <f>IF(AND(Colin!$G15275=$B$2,Colin!$H15275=$C$3),Colin!$I15275,)</f>
        <v>0</v>
      </c>
      <c r="O15275" s="38">
        <f>IF(AND(Colin!$G15275=$B$2,Colin!$H15275&lt;=$C$3),Colin!$I15275,)</f>
        <v>0</v>
      </c>
      <c r="P15275" s="38">
        <f>IF(Colin!$G15275&lt;$B$2,Colin!$I15275,0)</f>
        <v>0</v>
      </c>
      <c r="Q15275" s="38">
        <f>IF(Colin!$G15275&lt;$B$1,Colin!$I15275,0)</f>
        <v>0</v>
      </c>
    </row>
    <row r="15276" spans="12:17" x14ac:dyDescent="0.25">
      <c r="L15276" s="38">
        <f>IF(AND(Colin!$G15276=$B$1,Colin!$H15276=$C$3),Colin!$I15276,)</f>
        <v>0</v>
      </c>
      <c r="M15276" s="38">
        <f>IF(AND(Colin!$G15276=$B$1,Colin!$H15276&lt;=$C$3),Colin!$I15276,)</f>
        <v>0</v>
      </c>
      <c r="N15276" s="38">
        <f>IF(AND(Colin!$G15276=$B$2,Colin!$H15276=$C$3),Colin!$I15276,)</f>
        <v>0</v>
      </c>
      <c r="O15276" s="38">
        <f>IF(AND(Colin!$G15276=$B$2,Colin!$H15276&lt;=$C$3),Colin!$I15276,)</f>
        <v>0</v>
      </c>
      <c r="P15276" s="38">
        <f>IF(Colin!$G15276&lt;$B$2,Colin!$I15276,0)</f>
        <v>0</v>
      </c>
      <c r="Q15276" s="38">
        <f>IF(Colin!$G15276&lt;$B$1,Colin!$I15276,0)</f>
        <v>0</v>
      </c>
    </row>
    <row r="15277" spans="12:17" x14ac:dyDescent="0.25">
      <c r="L15277" s="38">
        <f>IF(AND(Colin!$G15277=$B$1,Colin!$H15277=$C$3),Colin!$I15277,)</f>
        <v>0</v>
      </c>
      <c r="M15277" s="38">
        <f>IF(AND(Colin!$G15277=$B$1,Colin!$H15277&lt;=$C$3),Colin!$I15277,)</f>
        <v>0</v>
      </c>
      <c r="N15277" s="38">
        <f>IF(AND(Colin!$G15277=$B$2,Colin!$H15277=$C$3),Colin!$I15277,)</f>
        <v>0</v>
      </c>
      <c r="O15277" s="38">
        <f>IF(AND(Colin!$G15277=$B$2,Colin!$H15277&lt;=$C$3),Colin!$I15277,)</f>
        <v>0</v>
      </c>
      <c r="P15277" s="38">
        <f>IF(Colin!$G15277&lt;$B$2,Colin!$I15277,0)</f>
        <v>0</v>
      </c>
      <c r="Q15277" s="38">
        <f>IF(Colin!$G15277&lt;$B$1,Colin!$I15277,0)</f>
        <v>0</v>
      </c>
    </row>
    <row r="15278" spans="12:17" x14ac:dyDescent="0.25">
      <c r="L15278" s="38">
        <f>IF(AND(Colin!$G15278=$B$1,Colin!$H15278=$C$3),Colin!$I15278,)</f>
        <v>0</v>
      </c>
      <c r="M15278" s="38">
        <f>IF(AND(Colin!$G15278=$B$1,Colin!$H15278&lt;=$C$3),Colin!$I15278,)</f>
        <v>0</v>
      </c>
      <c r="N15278" s="38">
        <f>IF(AND(Colin!$G15278=$B$2,Colin!$H15278=$C$3),Colin!$I15278,)</f>
        <v>0</v>
      </c>
      <c r="O15278" s="38">
        <f>IF(AND(Colin!$G15278=$B$2,Colin!$H15278&lt;=$C$3),Colin!$I15278,)</f>
        <v>0</v>
      </c>
      <c r="P15278" s="38">
        <f>IF(Colin!$G15278&lt;$B$2,Colin!$I15278,0)</f>
        <v>0</v>
      </c>
      <c r="Q15278" s="38">
        <f>IF(Colin!$G15278&lt;$B$1,Colin!$I15278,0)</f>
        <v>0</v>
      </c>
    </row>
    <row r="15279" spans="12:17" x14ac:dyDescent="0.25">
      <c r="L15279" s="38">
        <f>IF(AND(Colin!$G15279=$B$1,Colin!$H15279=$C$3),Colin!$I15279,)</f>
        <v>0</v>
      </c>
      <c r="M15279" s="38">
        <f>IF(AND(Colin!$G15279=$B$1,Colin!$H15279&lt;=$C$3),Colin!$I15279,)</f>
        <v>0</v>
      </c>
      <c r="N15279" s="38">
        <f>IF(AND(Colin!$G15279=$B$2,Colin!$H15279=$C$3),Colin!$I15279,)</f>
        <v>0</v>
      </c>
      <c r="O15279" s="38">
        <f>IF(AND(Colin!$G15279=$B$2,Colin!$H15279&lt;=$C$3),Colin!$I15279,)</f>
        <v>0</v>
      </c>
      <c r="P15279" s="38">
        <f>IF(Colin!$G15279&lt;$B$2,Colin!$I15279,0)</f>
        <v>0</v>
      </c>
      <c r="Q15279" s="38">
        <f>IF(Colin!$G15279&lt;$B$1,Colin!$I15279,0)</f>
        <v>0</v>
      </c>
    </row>
    <row r="15280" spans="12:17" x14ac:dyDescent="0.25">
      <c r="L15280" s="38">
        <f>IF(AND(Colin!$G15280=$B$1,Colin!$H15280=$C$3),Colin!$I15280,)</f>
        <v>0</v>
      </c>
      <c r="M15280" s="38">
        <f>IF(AND(Colin!$G15280=$B$1,Colin!$H15280&lt;=$C$3),Colin!$I15280,)</f>
        <v>0</v>
      </c>
      <c r="N15280" s="38">
        <f>IF(AND(Colin!$G15280=$B$2,Colin!$H15280=$C$3),Colin!$I15280,)</f>
        <v>0</v>
      </c>
      <c r="O15280" s="38">
        <f>IF(AND(Colin!$G15280=$B$2,Colin!$H15280&lt;=$C$3),Colin!$I15280,)</f>
        <v>0</v>
      </c>
      <c r="P15280" s="38">
        <f>IF(Colin!$G15280&lt;$B$2,Colin!$I15280,0)</f>
        <v>0</v>
      </c>
      <c r="Q15280" s="38">
        <f>IF(Colin!$G15280&lt;$B$1,Colin!$I15280,0)</f>
        <v>0</v>
      </c>
    </row>
    <row r="15281" spans="12:17" x14ac:dyDescent="0.25">
      <c r="L15281" s="38">
        <f>IF(AND(Colin!$G15281=$B$1,Colin!$H15281=$C$3),Colin!$I15281,)</f>
        <v>0</v>
      </c>
      <c r="M15281" s="38">
        <f>IF(AND(Colin!$G15281=$B$1,Colin!$H15281&lt;=$C$3),Colin!$I15281,)</f>
        <v>0</v>
      </c>
      <c r="N15281" s="38">
        <f>IF(AND(Colin!$G15281=$B$2,Colin!$H15281=$C$3),Colin!$I15281,)</f>
        <v>0</v>
      </c>
      <c r="O15281" s="38">
        <f>IF(AND(Colin!$G15281=$B$2,Colin!$H15281&lt;=$C$3),Colin!$I15281,)</f>
        <v>0</v>
      </c>
      <c r="P15281" s="38">
        <f>IF(Colin!$G15281&lt;$B$2,Colin!$I15281,0)</f>
        <v>0</v>
      </c>
      <c r="Q15281" s="38">
        <f>IF(Colin!$G15281&lt;$B$1,Colin!$I15281,0)</f>
        <v>0</v>
      </c>
    </row>
    <row r="15282" spans="12:17" x14ac:dyDescent="0.25">
      <c r="L15282" s="38">
        <f>IF(AND(Colin!$G15282=$B$1,Colin!$H15282=$C$3),Colin!$I15282,)</f>
        <v>0</v>
      </c>
      <c r="M15282" s="38">
        <f>IF(AND(Colin!$G15282=$B$1,Colin!$H15282&lt;=$C$3),Colin!$I15282,)</f>
        <v>0</v>
      </c>
      <c r="N15282" s="38">
        <f>IF(AND(Colin!$G15282=$B$2,Colin!$H15282=$C$3),Colin!$I15282,)</f>
        <v>0</v>
      </c>
      <c r="O15282" s="38">
        <f>IF(AND(Colin!$G15282=$B$2,Colin!$H15282&lt;=$C$3),Colin!$I15282,)</f>
        <v>0</v>
      </c>
      <c r="P15282" s="38">
        <f>IF(Colin!$G15282&lt;$B$2,Colin!$I15282,0)</f>
        <v>0</v>
      </c>
      <c r="Q15282" s="38">
        <f>IF(Colin!$G15282&lt;$B$1,Colin!$I15282,0)</f>
        <v>0</v>
      </c>
    </row>
    <row r="15283" spans="12:17" x14ac:dyDescent="0.25">
      <c r="L15283" s="38">
        <f>IF(AND(Colin!$G15283=$B$1,Colin!$H15283=$C$3),Colin!$I15283,)</f>
        <v>0</v>
      </c>
      <c r="M15283" s="38">
        <f>IF(AND(Colin!$G15283=$B$1,Colin!$H15283&lt;=$C$3),Colin!$I15283,)</f>
        <v>0</v>
      </c>
      <c r="N15283" s="38">
        <f>IF(AND(Colin!$G15283=$B$2,Colin!$H15283=$C$3),Colin!$I15283,)</f>
        <v>0</v>
      </c>
      <c r="O15283" s="38">
        <f>IF(AND(Colin!$G15283=$B$2,Colin!$H15283&lt;=$C$3),Colin!$I15283,)</f>
        <v>0</v>
      </c>
      <c r="P15283" s="38">
        <f>IF(Colin!$G15283&lt;$B$2,Colin!$I15283,0)</f>
        <v>0</v>
      </c>
      <c r="Q15283" s="38">
        <f>IF(Colin!$G15283&lt;$B$1,Colin!$I15283,0)</f>
        <v>0</v>
      </c>
    </row>
    <row r="15284" spans="12:17" x14ac:dyDescent="0.25">
      <c r="L15284" s="38">
        <f>IF(AND(Colin!$G15284=$B$1,Colin!$H15284=$C$3),Colin!$I15284,)</f>
        <v>0</v>
      </c>
      <c r="M15284" s="38">
        <f>IF(AND(Colin!$G15284=$B$1,Colin!$H15284&lt;=$C$3),Colin!$I15284,)</f>
        <v>0</v>
      </c>
      <c r="N15284" s="38">
        <f>IF(AND(Colin!$G15284=$B$2,Colin!$H15284=$C$3),Colin!$I15284,)</f>
        <v>0</v>
      </c>
      <c r="O15284" s="38">
        <f>IF(AND(Colin!$G15284=$B$2,Colin!$H15284&lt;=$C$3),Colin!$I15284,)</f>
        <v>0</v>
      </c>
      <c r="P15284" s="38">
        <f>IF(Colin!$G15284&lt;$B$2,Colin!$I15284,0)</f>
        <v>0</v>
      </c>
      <c r="Q15284" s="38">
        <f>IF(Colin!$G15284&lt;$B$1,Colin!$I15284,0)</f>
        <v>0</v>
      </c>
    </row>
    <row r="15285" spans="12:17" x14ac:dyDescent="0.25">
      <c r="L15285" s="38">
        <f>IF(AND(Colin!$G15285=$B$1,Colin!$H15285=$C$3),Colin!$I15285,)</f>
        <v>0</v>
      </c>
      <c r="M15285" s="38">
        <f>IF(AND(Colin!$G15285=$B$1,Colin!$H15285&lt;=$C$3),Colin!$I15285,)</f>
        <v>0</v>
      </c>
      <c r="N15285" s="38">
        <f>IF(AND(Colin!$G15285=$B$2,Colin!$H15285=$C$3),Colin!$I15285,)</f>
        <v>0</v>
      </c>
      <c r="O15285" s="38">
        <f>IF(AND(Colin!$G15285=$B$2,Colin!$H15285&lt;=$C$3),Colin!$I15285,)</f>
        <v>0</v>
      </c>
      <c r="P15285" s="38">
        <f>IF(Colin!$G15285&lt;$B$2,Colin!$I15285,0)</f>
        <v>0</v>
      </c>
      <c r="Q15285" s="38">
        <f>IF(Colin!$G15285&lt;$B$1,Colin!$I15285,0)</f>
        <v>0</v>
      </c>
    </row>
    <row r="15286" spans="12:17" x14ac:dyDescent="0.25">
      <c r="L15286" s="38">
        <f>IF(AND(Colin!$G15286=$B$1,Colin!$H15286=$C$3),Colin!$I15286,)</f>
        <v>0</v>
      </c>
      <c r="M15286" s="38">
        <f>IF(AND(Colin!$G15286=$B$1,Colin!$H15286&lt;=$C$3),Colin!$I15286,)</f>
        <v>0</v>
      </c>
      <c r="N15286" s="38">
        <f>IF(AND(Colin!$G15286=$B$2,Colin!$H15286=$C$3),Colin!$I15286,)</f>
        <v>0</v>
      </c>
      <c r="O15286" s="38">
        <f>IF(AND(Colin!$G15286=$B$2,Colin!$H15286&lt;=$C$3),Colin!$I15286,)</f>
        <v>0</v>
      </c>
      <c r="P15286" s="38">
        <f>IF(Colin!$G15286&lt;$B$2,Colin!$I15286,0)</f>
        <v>0</v>
      </c>
      <c r="Q15286" s="38">
        <f>IF(Colin!$G15286&lt;$B$1,Colin!$I15286,0)</f>
        <v>0</v>
      </c>
    </row>
    <row r="15287" spans="12:17" x14ac:dyDescent="0.25">
      <c r="L15287" s="38">
        <f>IF(AND(Colin!$G15287=$B$1,Colin!$H15287=$C$3),Colin!$I15287,)</f>
        <v>0</v>
      </c>
      <c r="M15287" s="38">
        <f>IF(AND(Colin!$G15287=$B$1,Colin!$H15287&lt;=$C$3),Colin!$I15287,)</f>
        <v>0</v>
      </c>
      <c r="N15287" s="38">
        <f>IF(AND(Colin!$G15287=$B$2,Colin!$H15287=$C$3),Colin!$I15287,)</f>
        <v>0</v>
      </c>
      <c r="O15287" s="38">
        <f>IF(AND(Colin!$G15287=$B$2,Colin!$H15287&lt;=$C$3),Colin!$I15287,)</f>
        <v>0</v>
      </c>
      <c r="P15287" s="38">
        <f>IF(Colin!$G15287&lt;$B$2,Colin!$I15287,0)</f>
        <v>0</v>
      </c>
      <c r="Q15287" s="38">
        <f>IF(Colin!$G15287&lt;$B$1,Colin!$I15287,0)</f>
        <v>0</v>
      </c>
    </row>
    <row r="15288" spans="12:17" x14ac:dyDescent="0.25">
      <c r="L15288" s="38">
        <f>IF(AND(Colin!$G15288=$B$1,Colin!$H15288=$C$3),Colin!$I15288,)</f>
        <v>0</v>
      </c>
      <c r="M15288" s="38">
        <f>IF(AND(Colin!$G15288=$B$1,Colin!$H15288&lt;=$C$3),Colin!$I15288,)</f>
        <v>0</v>
      </c>
      <c r="N15288" s="38">
        <f>IF(AND(Colin!$G15288=$B$2,Colin!$H15288=$C$3),Colin!$I15288,)</f>
        <v>0</v>
      </c>
      <c r="O15288" s="38">
        <f>IF(AND(Colin!$G15288=$B$2,Colin!$H15288&lt;=$C$3),Colin!$I15288,)</f>
        <v>0</v>
      </c>
      <c r="P15288" s="38">
        <f>IF(Colin!$G15288&lt;$B$2,Colin!$I15288,0)</f>
        <v>0</v>
      </c>
      <c r="Q15288" s="38">
        <f>IF(Colin!$G15288&lt;$B$1,Colin!$I15288,0)</f>
        <v>0</v>
      </c>
    </row>
    <row r="15289" spans="12:17" x14ac:dyDescent="0.25">
      <c r="L15289" s="38">
        <f>IF(AND(Colin!$G15289=$B$1,Colin!$H15289=$C$3),Colin!$I15289,)</f>
        <v>0</v>
      </c>
      <c r="M15289" s="38">
        <f>IF(AND(Colin!$G15289=$B$1,Colin!$H15289&lt;=$C$3),Colin!$I15289,)</f>
        <v>0</v>
      </c>
      <c r="N15289" s="38">
        <f>IF(AND(Colin!$G15289=$B$2,Colin!$H15289=$C$3),Colin!$I15289,)</f>
        <v>0</v>
      </c>
      <c r="O15289" s="38">
        <f>IF(AND(Colin!$G15289=$B$2,Colin!$H15289&lt;=$C$3),Colin!$I15289,)</f>
        <v>0</v>
      </c>
      <c r="P15289" s="38">
        <f>IF(Colin!$G15289&lt;$B$2,Colin!$I15289,0)</f>
        <v>0</v>
      </c>
      <c r="Q15289" s="38">
        <f>IF(Colin!$G15289&lt;$B$1,Colin!$I15289,0)</f>
        <v>0</v>
      </c>
    </row>
    <row r="15290" spans="12:17" x14ac:dyDescent="0.25">
      <c r="L15290" s="38">
        <f>IF(AND(Colin!$G15290=$B$1,Colin!$H15290=$C$3),Colin!$I15290,)</f>
        <v>0</v>
      </c>
      <c r="M15290" s="38">
        <f>IF(AND(Colin!$G15290=$B$1,Colin!$H15290&lt;=$C$3),Colin!$I15290,)</f>
        <v>0</v>
      </c>
      <c r="N15290" s="38">
        <f>IF(AND(Colin!$G15290=$B$2,Colin!$H15290=$C$3),Colin!$I15290,)</f>
        <v>0</v>
      </c>
      <c r="O15290" s="38">
        <f>IF(AND(Colin!$G15290=$B$2,Colin!$H15290&lt;=$C$3),Colin!$I15290,)</f>
        <v>0</v>
      </c>
      <c r="P15290" s="38">
        <f>IF(Colin!$G15290&lt;$B$2,Colin!$I15290,0)</f>
        <v>0</v>
      </c>
      <c r="Q15290" s="38">
        <f>IF(Colin!$G15290&lt;$B$1,Colin!$I15290,0)</f>
        <v>0</v>
      </c>
    </row>
    <row r="15291" spans="12:17" x14ac:dyDescent="0.25">
      <c r="L15291" s="38">
        <f>IF(AND(Colin!$G15291=$B$1,Colin!$H15291=$C$3),Colin!$I15291,)</f>
        <v>0</v>
      </c>
      <c r="M15291" s="38">
        <f>IF(AND(Colin!$G15291=$B$1,Colin!$H15291&lt;=$C$3),Colin!$I15291,)</f>
        <v>0</v>
      </c>
      <c r="N15291" s="38">
        <f>IF(AND(Colin!$G15291=$B$2,Colin!$H15291=$C$3),Colin!$I15291,)</f>
        <v>0</v>
      </c>
      <c r="O15291" s="38">
        <f>IF(AND(Colin!$G15291=$B$2,Colin!$H15291&lt;=$C$3),Colin!$I15291,)</f>
        <v>0</v>
      </c>
      <c r="P15291" s="38">
        <f>IF(Colin!$G15291&lt;$B$2,Colin!$I15291,0)</f>
        <v>0</v>
      </c>
      <c r="Q15291" s="38">
        <f>IF(Colin!$G15291&lt;$B$1,Colin!$I15291,0)</f>
        <v>0</v>
      </c>
    </row>
    <row r="15292" spans="12:17" x14ac:dyDescent="0.25">
      <c r="L15292" s="38">
        <f>IF(AND(Colin!$G15292=$B$1,Colin!$H15292=$C$3),Colin!$I15292,)</f>
        <v>0</v>
      </c>
      <c r="M15292" s="38">
        <f>IF(AND(Colin!$G15292=$B$1,Colin!$H15292&lt;=$C$3),Colin!$I15292,)</f>
        <v>0</v>
      </c>
      <c r="N15292" s="38">
        <f>IF(AND(Colin!$G15292=$B$2,Colin!$H15292=$C$3),Colin!$I15292,)</f>
        <v>0</v>
      </c>
      <c r="O15292" s="38">
        <f>IF(AND(Colin!$G15292=$B$2,Colin!$H15292&lt;=$C$3),Colin!$I15292,)</f>
        <v>0</v>
      </c>
      <c r="P15292" s="38">
        <f>IF(Colin!$G15292&lt;$B$2,Colin!$I15292,0)</f>
        <v>0</v>
      </c>
      <c r="Q15292" s="38">
        <f>IF(Colin!$G15292&lt;$B$1,Colin!$I15292,0)</f>
        <v>0</v>
      </c>
    </row>
    <row r="15293" spans="12:17" x14ac:dyDescent="0.25">
      <c r="L15293" s="38">
        <f>IF(AND(Colin!$G15293=$B$1,Colin!$H15293=$C$3),Colin!$I15293,)</f>
        <v>0</v>
      </c>
      <c r="M15293" s="38">
        <f>IF(AND(Colin!$G15293=$B$1,Colin!$H15293&lt;=$C$3),Colin!$I15293,)</f>
        <v>0</v>
      </c>
      <c r="N15293" s="38">
        <f>IF(AND(Colin!$G15293=$B$2,Colin!$H15293=$C$3),Colin!$I15293,)</f>
        <v>0</v>
      </c>
      <c r="O15293" s="38">
        <f>IF(AND(Colin!$G15293=$B$2,Colin!$H15293&lt;=$C$3),Colin!$I15293,)</f>
        <v>0</v>
      </c>
      <c r="P15293" s="38">
        <f>IF(Colin!$G15293&lt;$B$2,Colin!$I15293,0)</f>
        <v>0</v>
      </c>
      <c r="Q15293" s="38">
        <f>IF(Colin!$G15293&lt;$B$1,Colin!$I15293,0)</f>
        <v>0</v>
      </c>
    </row>
    <row r="15294" spans="12:17" x14ac:dyDescent="0.25">
      <c r="L15294" s="38">
        <f>IF(AND(Colin!$G15294=$B$1,Colin!$H15294=$C$3),Colin!$I15294,)</f>
        <v>0</v>
      </c>
      <c r="M15294" s="38">
        <f>IF(AND(Colin!$G15294=$B$1,Colin!$H15294&lt;=$C$3),Colin!$I15294,)</f>
        <v>0</v>
      </c>
      <c r="N15294" s="38">
        <f>IF(AND(Colin!$G15294=$B$2,Colin!$H15294=$C$3),Colin!$I15294,)</f>
        <v>0</v>
      </c>
      <c r="O15294" s="38">
        <f>IF(AND(Colin!$G15294=$B$2,Colin!$H15294&lt;=$C$3),Colin!$I15294,)</f>
        <v>0</v>
      </c>
      <c r="P15294" s="38">
        <f>IF(Colin!$G15294&lt;$B$2,Colin!$I15294,0)</f>
        <v>0</v>
      </c>
      <c r="Q15294" s="38">
        <f>IF(Colin!$G15294&lt;$B$1,Colin!$I15294,0)</f>
        <v>0</v>
      </c>
    </row>
    <row r="15295" spans="12:17" x14ac:dyDescent="0.25">
      <c r="L15295" s="38">
        <f>IF(AND(Colin!$G15295=$B$1,Colin!$H15295=$C$3),Colin!$I15295,)</f>
        <v>0</v>
      </c>
      <c r="M15295" s="38">
        <f>IF(AND(Colin!$G15295=$B$1,Colin!$H15295&lt;=$C$3),Colin!$I15295,)</f>
        <v>0</v>
      </c>
      <c r="N15295" s="38">
        <f>IF(AND(Colin!$G15295=$B$2,Colin!$H15295=$C$3),Colin!$I15295,)</f>
        <v>0</v>
      </c>
      <c r="O15295" s="38">
        <f>IF(AND(Colin!$G15295=$B$2,Colin!$H15295&lt;=$C$3),Colin!$I15295,)</f>
        <v>0</v>
      </c>
      <c r="P15295" s="38">
        <f>IF(Colin!$G15295&lt;$B$2,Colin!$I15295,0)</f>
        <v>0</v>
      </c>
      <c r="Q15295" s="38">
        <f>IF(Colin!$G15295&lt;$B$1,Colin!$I15295,0)</f>
        <v>0</v>
      </c>
    </row>
    <row r="15296" spans="12:17" x14ac:dyDescent="0.25">
      <c r="L15296" s="38">
        <f>IF(AND(Colin!$G15296=$B$1,Colin!$H15296=$C$3),Colin!$I15296,)</f>
        <v>0</v>
      </c>
      <c r="M15296" s="38">
        <f>IF(AND(Colin!$G15296=$B$1,Colin!$H15296&lt;=$C$3),Colin!$I15296,)</f>
        <v>0</v>
      </c>
      <c r="N15296" s="38">
        <f>IF(AND(Colin!$G15296=$B$2,Colin!$H15296=$C$3),Colin!$I15296,)</f>
        <v>0</v>
      </c>
      <c r="O15296" s="38">
        <f>IF(AND(Colin!$G15296=$B$2,Colin!$H15296&lt;=$C$3),Colin!$I15296,)</f>
        <v>0</v>
      </c>
      <c r="P15296" s="38">
        <f>IF(Colin!$G15296&lt;$B$2,Colin!$I15296,0)</f>
        <v>0</v>
      </c>
      <c r="Q15296" s="38">
        <f>IF(Colin!$G15296&lt;$B$1,Colin!$I15296,0)</f>
        <v>0</v>
      </c>
    </row>
    <row r="15297" spans="12:17" x14ac:dyDescent="0.25">
      <c r="L15297" s="38">
        <f>IF(AND(Colin!$G15297=$B$1,Colin!$H15297=$C$3),Colin!$I15297,)</f>
        <v>0</v>
      </c>
      <c r="M15297" s="38">
        <f>IF(AND(Colin!$G15297=$B$1,Colin!$H15297&lt;=$C$3),Colin!$I15297,)</f>
        <v>0</v>
      </c>
      <c r="N15297" s="38">
        <f>IF(AND(Colin!$G15297=$B$2,Colin!$H15297=$C$3),Colin!$I15297,)</f>
        <v>0</v>
      </c>
      <c r="O15297" s="38">
        <f>IF(AND(Colin!$G15297=$B$2,Colin!$H15297&lt;=$C$3),Colin!$I15297,)</f>
        <v>0</v>
      </c>
      <c r="P15297" s="38">
        <f>IF(Colin!$G15297&lt;$B$2,Colin!$I15297,0)</f>
        <v>0</v>
      </c>
      <c r="Q15297" s="38">
        <f>IF(Colin!$G15297&lt;$B$1,Colin!$I15297,0)</f>
        <v>0</v>
      </c>
    </row>
    <row r="15298" spans="12:17" x14ac:dyDescent="0.25">
      <c r="L15298" s="38">
        <f>IF(AND(Colin!$G15298=$B$1,Colin!$H15298=$C$3),Colin!$I15298,)</f>
        <v>0</v>
      </c>
      <c r="M15298" s="38">
        <f>IF(AND(Colin!$G15298=$B$1,Colin!$H15298&lt;=$C$3),Colin!$I15298,)</f>
        <v>0</v>
      </c>
      <c r="N15298" s="38">
        <f>IF(AND(Colin!$G15298=$B$2,Colin!$H15298=$C$3),Colin!$I15298,)</f>
        <v>0</v>
      </c>
      <c r="O15298" s="38">
        <f>IF(AND(Colin!$G15298=$B$2,Colin!$H15298&lt;=$C$3),Colin!$I15298,)</f>
        <v>0</v>
      </c>
      <c r="P15298" s="38">
        <f>IF(Colin!$G15298&lt;$B$2,Colin!$I15298,0)</f>
        <v>0</v>
      </c>
      <c r="Q15298" s="38">
        <f>IF(Colin!$G15298&lt;$B$1,Colin!$I15298,0)</f>
        <v>0</v>
      </c>
    </row>
    <row r="15299" spans="12:17" x14ac:dyDescent="0.25">
      <c r="L15299" s="38">
        <f>IF(AND(Colin!$G15299=$B$1,Colin!$H15299=$C$3),Colin!$I15299,)</f>
        <v>0</v>
      </c>
      <c r="M15299" s="38">
        <f>IF(AND(Colin!$G15299=$B$1,Colin!$H15299&lt;=$C$3),Colin!$I15299,)</f>
        <v>0</v>
      </c>
      <c r="N15299" s="38">
        <f>IF(AND(Colin!$G15299=$B$2,Colin!$H15299=$C$3),Colin!$I15299,)</f>
        <v>0</v>
      </c>
      <c r="O15299" s="38">
        <f>IF(AND(Colin!$G15299=$B$2,Colin!$H15299&lt;=$C$3),Colin!$I15299,)</f>
        <v>0</v>
      </c>
      <c r="P15299" s="38">
        <f>IF(Colin!$G15299&lt;$B$2,Colin!$I15299,0)</f>
        <v>0</v>
      </c>
      <c r="Q15299" s="38">
        <f>IF(Colin!$G15299&lt;$B$1,Colin!$I15299,0)</f>
        <v>0</v>
      </c>
    </row>
    <row r="15300" spans="12:17" x14ac:dyDescent="0.25">
      <c r="L15300" s="38">
        <f>IF(AND(Colin!$G15300=$B$1,Colin!$H15300=$C$3),Colin!$I15300,)</f>
        <v>0</v>
      </c>
      <c r="M15300" s="38">
        <f>IF(AND(Colin!$G15300=$B$1,Colin!$H15300&lt;=$C$3),Colin!$I15300,)</f>
        <v>0</v>
      </c>
      <c r="N15300" s="38">
        <f>IF(AND(Colin!$G15300=$B$2,Colin!$H15300=$C$3),Colin!$I15300,)</f>
        <v>0</v>
      </c>
      <c r="O15300" s="38">
        <f>IF(AND(Colin!$G15300=$B$2,Colin!$H15300&lt;=$C$3),Colin!$I15300,)</f>
        <v>0</v>
      </c>
      <c r="P15300" s="38">
        <f>IF(Colin!$G15300&lt;$B$2,Colin!$I15300,0)</f>
        <v>0</v>
      </c>
      <c r="Q15300" s="38">
        <f>IF(Colin!$G15300&lt;$B$1,Colin!$I15300,0)</f>
        <v>0</v>
      </c>
    </row>
    <row r="15301" spans="12:17" x14ac:dyDescent="0.25">
      <c r="L15301" s="38">
        <f>IF(AND(Colin!$G15301=$B$1,Colin!$H15301=$C$3),Colin!$I15301,)</f>
        <v>0</v>
      </c>
      <c r="M15301" s="38">
        <f>IF(AND(Colin!$G15301=$B$1,Colin!$H15301&lt;=$C$3),Colin!$I15301,)</f>
        <v>0</v>
      </c>
      <c r="N15301" s="38">
        <f>IF(AND(Colin!$G15301=$B$2,Colin!$H15301=$C$3),Colin!$I15301,)</f>
        <v>0</v>
      </c>
      <c r="O15301" s="38">
        <f>IF(AND(Colin!$G15301=$B$2,Colin!$H15301&lt;=$C$3),Colin!$I15301,)</f>
        <v>0</v>
      </c>
      <c r="P15301" s="38">
        <f>IF(Colin!$G15301&lt;$B$2,Colin!$I15301,0)</f>
        <v>0</v>
      </c>
      <c r="Q15301" s="38">
        <f>IF(Colin!$G15301&lt;$B$1,Colin!$I15301,0)</f>
        <v>0</v>
      </c>
    </row>
    <row r="15302" spans="12:17" x14ac:dyDescent="0.25">
      <c r="L15302" s="38">
        <f>IF(AND(Colin!$G15302=$B$1,Colin!$H15302=$C$3),Colin!$I15302,)</f>
        <v>0</v>
      </c>
      <c r="M15302" s="38">
        <f>IF(AND(Colin!$G15302=$B$1,Colin!$H15302&lt;=$C$3),Colin!$I15302,)</f>
        <v>0</v>
      </c>
      <c r="N15302" s="38">
        <f>IF(AND(Colin!$G15302=$B$2,Colin!$H15302=$C$3),Colin!$I15302,)</f>
        <v>0</v>
      </c>
      <c r="O15302" s="38">
        <f>IF(AND(Colin!$G15302=$B$2,Colin!$H15302&lt;=$C$3),Colin!$I15302,)</f>
        <v>0</v>
      </c>
      <c r="P15302" s="38">
        <f>IF(Colin!$G15302&lt;$B$2,Colin!$I15302,0)</f>
        <v>0</v>
      </c>
      <c r="Q15302" s="38">
        <f>IF(Colin!$G15302&lt;$B$1,Colin!$I15302,0)</f>
        <v>0</v>
      </c>
    </row>
    <row r="15303" spans="12:17" x14ac:dyDescent="0.25">
      <c r="L15303" s="38">
        <f>IF(AND(Colin!$G15303=$B$1,Colin!$H15303=$C$3),Colin!$I15303,)</f>
        <v>0</v>
      </c>
      <c r="M15303" s="38">
        <f>IF(AND(Colin!$G15303=$B$1,Colin!$H15303&lt;=$C$3),Colin!$I15303,)</f>
        <v>0</v>
      </c>
      <c r="N15303" s="38">
        <f>IF(AND(Colin!$G15303=$B$2,Colin!$H15303=$C$3),Colin!$I15303,)</f>
        <v>0</v>
      </c>
      <c r="O15303" s="38">
        <f>IF(AND(Colin!$G15303=$B$2,Colin!$H15303&lt;=$C$3),Colin!$I15303,)</f>
        <v>0</v>
      </c>
      <c r="P15303" s="38">
        <f>IF(Colin!$G15303&lt;$B$2,Colin!$I15303,0)</f>
        <v>0</v>
      </c>
      <c r="Q15303" s="38">
        <f>IF(Colin!$G15303&lt;$B$1,Colin!$I15303,0)</f>
        <v>0</v>
      </c>
    </row>
    <row r="15304" spans="12:17" x14ac:dyDescent="0.25">
      <c r="L15304" s="38">
        <f>IF(AND(Colin!$G15304=$B$1,Colin!$H15304=$C$3),Colin!$I15304,)</f>
        <v>0</v>
      </c>
      <c r="M15304" s="38">
        <f>IF(AND(Colin!$G15304=$B$1,Colin!$H15304&lt;=$C$3),Colin!$I15304,)</f>
        <v>0</v>
      </c>
      <c r="N15304" s="38">
        <f>IF(AND(Colin!$G15304=$B$2,Colin!$H15304=$C$3),Colin!$I15304,)</f>
        <v>0</v>
      </c>
      <c r="O15304" s="38">
        <f>IF(AND(Colin!$G15304=$B$2,Colin!$H15304&lt;=$C$3),Colin!$I15304,)</f>
        <v>0</v>
      </c>
      <c r="P15304" s="38">
        <f>IF(Colin!$G15304&lt;$B$2,Colin!$I15304,0)</f>
        <v>0</v>
      </c>
      <c r="Q15304" s="38">
        <f>IF(Colin!$G15304&lt;$B$1,Colin!$I15304,0)</f>
        <v>0</v>
      </c>
    </row>
    <row r="15305" spans="12:17" x14ac:dyDescent="0.25">
      <c r="L15305" s="38">
        <f>IF(AND(Colin!$G15305=$B$1,Colin!$H15305=$C$3),Colin!$I15305,)</f>
        <v>0</v>
      </c>
      <c r="M15305" s="38">
        <f>IF(AND(Colin!$G15305=$B$1,Colin!$H15305&lt;=$C$3),Colin!$I15305,)</f>
        <v>0</v>
      </c>
      <c r="N15305" s="38">
        <f>IF(AND(Colin!$G15305=$B$2,Colin!$H15305=$C$3),Colin!$I15305,)</f>
        <v>0</v>
      </c>
      <c r="O15305" s="38">
        <f>IF(AND(Colin!$G15305=$B$2,Colin!$H15305&lt;=$C$3),Colin!$I15305,)</f>
        <v>0</v>
      </c>
      <c r="P15305" s="38">
        <f>IF(Colin!$G15305&lt;$B$2,Colin!$I15305,0)</f>
        <v>0</v>
      </c>
      <c r="Q15305" s="38">
        <f>IF(Colin!$G15305&lt;$B$1,Colin!$I15305,0)</f>
        <v>0</v>
      </c>
    </row>
    <row r="15306" spans="12:17" x14ac:dyDescent="0.25">
      <c r="L15306" s="38">
        <f>IF(AND(Colin!$G15306=$B$1,Colin!$H15306=$C$3),Colin!$I15306,)</f>
        <v>0</v>
      </c>
      <c r="M15306" s="38">
        <f>IF(AND(Colin!$G15306=$B$1,Colin!$H15306&lt;=$C$3),Colin!$I15306,)</f>
        <v>0</v>
      </c>
      <c r="N15306" s="38">
        <f>IF(AND(Colin!$G15306=$B$2,Colin!$H15306=$C$3),Colin!$I15306,)</f>
        <v>0</v>
      </c>
      <c r="O15306" s="38">
        <f>IF(AND(Colin!$G15306=$B$2,Colin!$H15306&lt;=$C$3),Colin!$I15306,)</f>
        <v>0</v>
      </c>
      <c r="P15306" s="38">
        <f>IF(Colin!$G15306&lt;$B$2,Colin!$I15306,0)</f>
        <v>0</v>
      </c>
      <c r="Q15306" s="38">
        <f>IF(Colin!$G15306&lt;$B$1,Colin!$I15306,0)</f>
        <v>0</v>
      </c>
    </row>
    <row r="15307" spans="12:17" x14ac:dyDescent="0.25">
      <c r="L15307" s="38">
        <f>IF(AND(Colin!$G15307=$B$1,Colin!$H15307=$C$3),Colin!$I15307,)</f>
        <v>0</v>
      </c>
      <c r="M15307" s="38">
        <f>IF(AND(Colin!$G15307=$B$1,Colin!$H15307&lt;=$C$3),Colin!$I15307,)</f>
        <v>0</v>
      </c>
      <c r="N15307" s="38">
        <f>IF(AND(Colin!$G15307=$B$2,Colin!$H15307=$C$3),Colin!$I15307,)</f>
        <v>0</v>
      </c>
      <c r="O15307" s="38">
        <f>IF(AND(Colin!$G15307=$B$2,Colin!$H15307&lt;=$C$3),Colin!$I15307,)</f>
        <v>0</v>
      </c>
      <c r="P15307" s="38">
        <f>IF(Colin!$G15307&lt;$B$2,Colin!$I15307,0)</f>
        <v>0</v>
      </c>
      <c r="Q15307" s="38">
        <f>IF(Colin!$G15307&lt;$B$1,Colin!$I15307,0)</f>
        <v>0</v>
      </c>
    </row>
    <row r="15308" spans="12:17" x14ac:dyDescent="0.25">
      <c r="L15308" s="38">
        <f>IF(AND(Colin!$G15308=$B$1,Colin!$H15308=$C$3),Colin!$I15308,)</f>
        <v>0</v>
      </c>
      <c r="M15308" s="38">
        <f>IF(AND(Colin!$G15308=$B$1,Colin!$H15308&lt;=$C$3),Colin!$I15308,)</f>
        <v>0</v>
      </c>
      <c r="N15308" s="38">
        <f>IF(AND(Colin!$G15308=$B$2,Colin!$H15308=$C$3),Colin!$I15308,)</f>
        <v>0</v>
      </c>
      <c r="O15308" s="38">
        <f>IF(AND(Colin!$G15308=$B$2,Colin!$H15308&lt;=$C$3),Colin!$I15308,)</f>
        <v>0</v>
      </c>
      <c r="P15308" s="38">
        <f>IF(Colin!$G15308&lt;$B$2,Colin!$I15308,0)</f>
        <v>0</v>
      </c>
      <c r="Q15308" s="38">
        <f>IF(Colin!$G15308&lt;$B$1,Colin!$I15308,0)</f>
        <v>0</v>
      </c>
    </row>
    <row r="15309" spans="12:17" x14ac:dyDescent="0.25">
      <c r="L15309" s="38">
        <f>IF(AND(Colin!$G15309=$B$1,Colin!$H15309=$C$3),Colin!$I15309,)</f>
        <v>0</v>
      </c>
      <c r="M15309" s="38">
        <f>IF(AND(Colin!$G15309=$B$1,Colin!$H15309&lt;=$C$3),Colin!$I15309,)</f>
        <v>0</v>
      </c>
      <c r="N15309" s="38">
        <f>IF(AND(Colin!$G15309=$B$2,Colin!$H15309=$C$3),Colin!$I15309,)</f>
        <v>0</v>
      </c>
      <c r="O15309" s="38">
        <f>IF(AND(Colin!$G15309=$B$2,Colin!$H15309&lt;=$C$3),Colin!$I15309,)</f>
        <v>0</v>
      </c>
      <c r="P15309" s="38">
        <f>IF(Colin!$G15309&lt;$B$2,Colin!$I15309,0)</f>
        <v>0</v>
      </c>
      <c r="Q15309" s="38">
        <f>IF(Colin!$G15309&lt;$B$1,Colin!$I15309,0)</f>
        <v>0</v>
      </c>
    </row>
    <row r="15310" spans="12:17" x14ac:dyDescent="0.25">
      <c r="L15310" s="38">
        <f>IF(AND(Colin!$G15310=$B$1,Colin!$H15310=$C$3),Colin!$I15310,)</f>
        <v>0</v>
      </c>
      <c r="M15310" s="38">
        <f>IF(AND(Colin!$G15310=$B$1,Colin!$H15310&lt;=$C$3),Colin!$I15310,)</f>
        <v>0</v>
      </c>
      <c r="N15310" s="38">
        <f>IF(AND(Colin!$G15310=$B$2,Colin!$H15310=$C$3),Colin!$I15310,)</f>
        <v>0</v>
      </c>
      <c r="O15310" s="38">
        <f>IF(AND(Colin!$G15310=$B$2,Colin!$H15310&lt;=$C$3),Colin!$I15310,)</f>
        <v>0</v>
      </c>
      <c r="P15310" s="38">
        <f>IF(Colin!$G15310&lt;$B$2,Colin!$I15310,0)</f>
        <v>0</v>
      </c>
      <c r="Q15310" s="38">
        <f>IF(Colin!$G15310&lt;$B$1,Colin!$I15310,0)</f>
        <v>0</v>
      </c>
    </row>
    <row r="15311" spans="12:17" x14ac:dyDescent="0.25">
      <c r="L15311" s="38">
        <f>IF(AND(Colin!$G15311=$B$1,Colin!$H15311=$C$3),Colin!$I15311,)</f>
        <v>0</v>
      </c>
      <c r="M15311" s="38">
        <f>IF(AND(Colin!$G15311=$B$1,Colin!$H15311&lt;=$C$3),Colin!$I15311,)</f>
        <v>0</v>
      </c>
      <c r="N15311" s="38">
        <f>IF(AND(Colin!$G15311=$B$2,Colin!$H15311=$C$3),Colin!$I15311,)</f>
        <v>0</v>
      </c>
      <c r="O15311" s="38">
        <f>IF(AND(Colin!$G15311=$B$2,Colin!$H15311&lt;=$C$3),Colin!$I15311,)</f>
        <v>0</v>
      </c>
      <c r="P15311" s="38">
        <f>IF(Colin!$G15311&lt;$B$2,Colin!$I15311,0)</f>
        <v>0</v>
      </c>
      <c r="Q15311" s="38">
        <f>IF(Colin!$G15311&lt;$B$1,Colin!$I15311,0)</f>
        <v>0</v>
      </c>
    </row>
    <row r="15312" spans="12:17" x14ac:dyDescent="0.25">
      <c r="L15312" s="38">
        <f>IF(AND(Colin!$G15312=$B$1,Colin!$H15312=$C$3),Colin!$I15312,)</f>
        <v>0</v>
      </c>
      <c r="M15312" s="38">
        <f>IF(AND(Colin!$G15312=$B$1,Colin!$H15312&lt;=$C$3),Colin!$I15312,)</f>
        <v>0</v>
      </c>
      <c r="N15312" s="38">
        <f>IF(AND(Colin!$G15312=$B$2,Colin!$H15312=$C$3),Colin!$I15312,)</f>
        <v>0</v>
      </c>
      <c r="O15312" s="38">
        <f>IF(AND(Colin!$G15312=$B$2,Colin!$H15312&lt;=$C$3),Colin!$I15312,)</f>
        <v>0</v>
      </c>
      <c r="P15312" s="38">
        <f>IF(Colin!$G15312&lt;$B$2,Colin!$I15312,0)</f>
        <v>0</v>
      </c>
      <c r="Q15312" s="38">
        <f>IF(Colin!$G15312&lt;$B$1,Colin!$I15312,0)</f>
        <v>0</v>
      </c>
    </row>
    <row r="15313" spans="12:17" x14ac:dyDescent="0.25">
      <c r="L15313" s="38">
        <f>IF(AND(Colin!$G15313=$B$1,Colin!$H15313=$C$3),Colin!$I15313,)</f>
        <v>0</v>
      </c>
      <c r="M15313" s="38">
        <f>IF(AND(Colin!$G15313=$B$1,Colin!$H15313&lt;=$C$3),Colin!$I15313,)</f>
        <v>0</v>
      </c>
      <c r="N15313" s="38">
        <f>IF(AND(Colin!$G15313=$B$2,Colin!$H15313=$C$3),Colin!$I15313,)</f>
        <v>0</v>
      </c>
      <c r="O15313" s="38">
        <f>IF(AND(Colin!$G15313=$B$2,Colin!$H15313&lt;=$C$3),Colin!$I15313,)</f>
        <v>0</v>
      </c>
      <c r="P15313" s="38">
        <f>IF(Colin!$G15313&lt;$B$2,Colin!$I15313,0)</f>
        <v>0</v>
      </c>
      <c r="Q15313" s="38">
        <f>IF(Colin!$G15313&lt;$B$1,Colin!$I15313,0)</f>
        <v>0</v>
      </c>
    </row>
    <row r="15314" spans="12:17" x14ac:dyDescent="0.25">
      <c r="L15314" s="38">
        <f>IF(AND(Colin!$G15314=$B$1,Colin!$H15314=$C$3),Colin!$I15314,)</f>
        <v>0</v>
      </c>
      <c r="M15314" s="38">
        <f>IF(AND(Colin!$G15314=$B$1,Colin!$H15314&lt;=$C$3),Colin!$I15314,)</f>
        <v>0</v>
      </c>
      <c r="N15314" s="38">
        <f>IF(AND(Colin!$G15314=$B$2,Colin!$H15314=$C$3),Colin!$I15314,)</f>
        <v>0</v>
      </c>
      <c r="O15314" s="38">
        <f>IF(AND(Colin!$G15314=$B$2,Colin!$H15314&lt;=$C$3),Colin!$I15314,)</f>
        <v>0</v>
      </c>
      <c r="P15314" s="38">
        <f>IF(Colin!$G15314&lt;$B$2,Colin!$I15314,0)</f>
        <v>0</v>
      </c>
      <c r="Q15314" s="38">
        <f>IF(Colin!$G15314&lt;$B$1,Colin!$I15314,0)</f>
        <v>0</v>
      </c>
    </row>
    <row r="15315" spans="12:17" x14ac:dyDescent="0.25">
      <c r="L15315" s="38">
        <f>IF(AND(Colin!$G15315=$B$1,Colin!$H15315=$C$3),Colin!$I15315,)</f>
        <v>0</v>
      </c>
      <c r="M15315" s="38">
        <f>IF(AND(Colin!$G15315=$B$1,Colin!$H15315&lt;=$C$3),Colin!$I15315,)</f>
        <v>0</v>
      </c>
      <c r="N15315" s="38">
        <f>IF(AND(Colin!$G15315=$B$2,Colin!$H15315=$C$3),Colin!$I15315,)</f>
        <v>0</v>
      </c>
      <c r="O15315" s="38">
        <f>IF(AND(Colin!$G15315=$B$2,Colin!$H15315&lt;=$C$3),Colin!$I15315,)</f>
        <v>0</v>
      </c>
      <c r="P15315" s="38">
        <f>IF(Colin!$G15315&lt;$B$2,Colin!$I15315,0)</f>
        <v>0</v>
      </c>
      <c r="Q15315" s="38">
        <f>IF(Colin!$G15315&lt;$B$1,Colin!$I15315,0)</f>
        <v>0</v>
      </c>
    </row>
    <row r="15316" spans="12:17" x14ac:dyDescent="0.25">
      <c r="L15316" s="38">
        <f>IF(AND(Colin!$G15316=$B$1,Colin!$H15316=$C$3),Colin!$I15316,)</f>
        <v>0</v>
      </c>
      <c r="M15316" s="38">
        <f>IF(AND(Colin!$G15316=$B$1,Colin!$H15316&lt;=$C$3),Colin!$I15316,)</f>
        <v>0</v>
      </c>
      <c r="N15316" s="38">
        <f>IF(AND(Colin!$G15316=$B$2,Colin!$H15316=$C$3),Colin!$I15316,)</f>
        <v>0</v>
      </c>
      <c r="O15316" s="38">
        <f>IF(AND(Colin!$G15316=$B$2,Colin!$H15316&lt;=$C$3),Colin!$I15316,)</f>
        <v>0</v>
      </c>
      <c r="P15316" s="38">
        <f>IF(Colin!$G15316&lt;$B$2,Colin!$I15316,0)</f>
        <v>0</v>
      </c>
      <c r="Q15316" s="38">
        <f>IF(Colin!$G15316&lt;$B$1,Colin!$I15316,0)</f>
        <v>0</v>
      </c>
    </row>
    <row r="15317" spans="12:17" x14ac:dyDescent="0.25">
      <c r="L15317" s="38">
        <f>IF(AND(Colin!$G15317=$B$1,Colin!$H15317=$C$3),Colin!$I15317,)</f>
        <v>0</v>
      </c>
      <c r="M15317" s="38">
        <f>IF(AND(Colin!$G15317=$B$1,Colin!$H15317&lt;=$C$3),Colin!$I15317,)</f>
        <v>0</v>
      </c>
      <c r="N15317" s="38">
        <f>IF(AND(Colin!$G15317=$B$2,Colin!$H15317=$C$3),Colin!$I15317,)</f>
        <v>0</v>
      </c>
      <c r="O15317" s="38">
        <f>IF(AND(Colin!$G15317=$B$2,Colin!$H15317&lt;=$C$3),Colin!$I15317,)</f>
        <v>0</v>
      </c>
      <c r="P15317" s="38">
        <f>IF(Colin!$G15317&lt;$B$2,Colin!$I15317,0)</f>
        <v>0</v>
      </c>
      <c r="Q15317" s="38">
        <f>IF(Colin!$G15317&lt;$B$1,Colin!$I15317,0)</f>
        <v>0</v>
      </c>
    </row>
    <row r="15318" spans="12:17" x14ac:dyDescent="0.25">
      <c r="L15318" s="38">
        <f>IF(AND(Colin!$G15318=$B$1,Colin!$H15318=$C$3),Colin!$I15318,)</f>
        <v>0</v>
      </c>
      <c r="M15318" s="38">
        <f>IF(AND(Colin!$G15318=$B$1,Colin!$H15318&lt;=$C$3),Colin!$I15318,)</f>
        <v>0</v>
      </c>
      <c r="N15318" s="38">
        <f>IF(AND(Colin!$G15318=$B$2,Colin!$H15318=$C$3),Colin!$I15318,)</f>
        <v>0</v>
      </c>
      <c r="O15318" s="38">
        <f>IF(AND(Colin!$G15318=$B$2,Colin!$H15318&lt;=$C$3),Colin!$I15318,)</f>
        <v>0</v>
      </c>
      <c r="P15318" s="38">
        <f>IF(Colin!$G15318&lt;$B$2,Colin!$I15318,0)</f>
        <v>0</v>
      </c>
      <c r="Q15318" s="38">
        <f>IF(Colin!$G15318&lt;$B$1,Colin!$I15318,0)</f>
        <v>0</v>
      </c>
    </row>
    <row r="15319" spans="12:17" x14ac:dyDescent="0.25">
      <c r="L15319" s="38">
        <f>IF(AND(Colin!$G15319=$B$1,Colin!$H15319=$C$3),Colin!$I15319,)</f>
        <v>0</v>
      </c>
      <c r="M15319" s="38">
        <f>IF(AND(Colin!$G15319=$B$1,Colin!$H15319&lt;=$C$3),Colin!$I15319,)</f>
        <v>0</v>
      </c>
      <c r="N15319" s="38">
        <f>IF(AND(Colin!$G15319=$B$2,Colin!$H15319=$C$3),Colin!$I15319,)</f>
        <v>0</v>
      </c>
      <c r="O15319" s="38">
        <f>IF(AND(Colin!$G15319=$B$2,Colin!$H15319&lt;=$C$3),Colin!$I15319,)</f>
        <v>0</v>
      </c>
      <c r="P15319" s="38">
        <f>IF(Colin!$G15319&lt;$B$2,Colin!$I15319,0)</f>
        <v>0</v>
      </c>
      <c r="Q15319" s="38">
        <f>IF(Colin!$G15319&lt;$B$1,Colin!$I15319,0)</f>
        <v>0</v>
      </c>
    </row>
    <row r="15320" spans="12:17" x14ac:dyDescent="0.25">
      <c r="L15320" s="38">
        <f>IF(AND(Colin!$G15320=$B$1,Colin!$H15320=$C$3),Colin!$I15320,)</f>
        <v>0</v>
      </c>
      <c r="M15320" s="38">
        <f>IF(AND(Colin!$G15320=$B$1,Colin!$H15320&lt;=$C$3),Colin!$I15320,)</f>
        <v>0</v>
      </c>
      <c r="N15320" s="38">
        <f>IF(AND(Colin!$G15320=$B$2,Colin!$H15320=$C$3),Colin!$I15320,)</f>
        <v>0</v>
      </c>
      <c r="O15320" s="38">
        <f>IF(AND(Colin!$G15320=$B$2,Colin!$H15320&lt;=$C$3),Colin!$I15320,)</f>
        <v>0</v>
      </c>
      <c r="P15320" s="38">
        <f>IF(Colin!$G15320&lt;$B$2,Colin!$I15320,0)</f>
        <v>0</v>
      </c>
      <c r="Q15320" s="38">
        <f>IF(Colin!$G15320&lt;$B$1,Colin!$I15320,0)</f>
        <v>0</v>
      </c>
    </row>
    <row r="15321" spans="12:17" x14ac:dyDescent="0.25">
      <c r="L15321" s="38">
        <f>IF(AND(Colin!$G15321=$B$1,Colin!$H15321=$C$3),Colin!$I15321,)</f>
        <v>0</v>
      </c>
      <c r="M15321" s="38">
        <f>IF(AND(Colin!$G15321=$B$1,Colin!$H15321&lt;=$C$3),Colin!$I15321,)</f>
        <v>0</v>
      </c>
      <c r="N15321" s="38">
        <f>IF(AND(Colin!$G15321=$B$2,Colin!$H15321=$C$3),Colin!$I15321,)</f>
        <v>0</v>
      </c>
      <c r="O15321" s="38">
        <f>IF(AND(Colin!$G15321=$B$2,Colin!$H15321&lt;=$C$3),Colin!$I15321,)</f>
        <v>0</v>
      </c>
      <c r="P15321" s="38">
        <f>IF(Colin!$G15321&lt;$B$2,Colin!$I15321,0)</f>
        <v>0</v>
      </c>
      <c r="Q15321" s="38">
        <f>IF(Colin!$G15321&lt;$B$1,Colin!$I15321,0)</f>
        <v>0</v>
      </c>
    </row>
    <row r="15322" spans="12:17" x14ac:dyDescent="0.25">
      <c r="L15322" s="38">
        <f>IF(AND(Colin!$G15322=$B$1,Colin!$H15322=$C$3),Colin!$I15322,)</f>
        <v>0</v>
      </c>
      <c r="M15322" s="38">
        <f>IF(AND(Colin!$G15322=$B$1,Colin!$H15322&lt;=$C$3),Colin!$I15322,)</f>
        <v>0</v>
      </c>
      <c r="N15322" s="38">
        <f>IF(AND(Colin!$G15322=$B$2,Colin!$H15322=$C$3),Colin!$I15322,)</f>
        <v>0</v>
      </c>
      <c r="O15322" s="38">
        <f>IF(AND(Colin!$G15322=$B$2,Colin!$H15322&lt;=$C$3),Colin!$I15322,)</f>
        <v>0</v>
      </c>
      <c r="P15322" s="38">
        <f>IF(Colin!$G15322&lt;$B$2,Colin!$I15322,0)</f>
        <v>0</v>
      </c>
      <c r="Q15322" s="38">
        <f>IF(Colin!$G15322&lt;$B$1,Colin!$I15322,0)</f>
        <v>0</v>
      </c>
    </row>
    <row r="15323" spans="12:17" x14ac:dyDescent="0.25">
      <c r="L15323" s="38">
        <f>IF(AND(Colin!$G15323=$B$1,Colin!$H15323=$C$3),Colin!$I15323,)</f>
        <v>0</v>
      </c>
      <c r="M15323" s="38">
        <f>IF(AND(Colin!$G15323=$B$1,Colin!$H15323&lt;=$C$3),Colin!$I15323,)</f>
        <v>0</v>
      </c>
      <c r="N15323" s="38">
        <f>IF(AND(Colin!$G15323=$B$2,Colin!$H15323=$C$3),Colin!$I15323,)</f>
        <v>0</v>
      </c>
      <c r="O15323" s="38">
        <f>IF(AND(Colin!$G15323=$B$2,Colin!$H15323&lt;=$C$3),Colin!$I15323,)</f>
        <v>0</v>
      </c>
      <c r="P15323" s="38">
        <f>IF(Colin!$G15323&lt;$B$2,Colin!$I15323,0)</f>
        <v>0</v>
      </c>
      <c r="Q15323" s="38">
        <f>IF(Colin!$G15323&lt;$B$1,Colin!$I15323,0)</f>
        <v>0</v>
      </c>
    </row>
    <row r="15324" spans="12:17" x14ac:dyDescent="0.25">
      <c r="L15324" s="38">
        <f>IF(AND(Colin!$G15324=$B$1,Colin!$H15324=$C$3),Colin!$I15324,)</f>
        <v>0</v>
      </c>
      <c r="M15324" s="38">
        <f>IF(AND(Colin!$G15324=$B$1,Colin!$H15324&lt;=$C$3),Colin!$I15324,)</f>
        <v>0</v>
      </c>
      <c r="N15324" s="38">
        <f>IF(AND(Colin!$G15324=$B$2,Colin!$H15324=$C$3),Colin!$I15324,)</f>
        <v>0</v>
      </c>
      <c r="O15324" s="38">
        <f>IF(AND(Colin!$G15324=$B$2,Colin!$H15324&lt;=$C$3),Colin!$I15324,)</f>
        <v>0</v>
      </c>
      <c r="P15324" s="38">
        <f>IF(Colin!$G15324&lt;$B$2,Colin!$I15324,0)</f>
        <v>0</v>
      </c>
      <c r="Q15324" s="38">
        <f>IF(Colin!$G15324&lt;$B$1,Colin!$I15324,0)</f>
        <v>0</v>
      </c>
    </row>
    <row r="15325" spans="12:17" x14ac:dyDescent="0.25">
      <c r="L15325" s="38">
        <f>IF(AND(Colin!$G15325=$B$1,Colin!$H15325=$C$3),Colin!$I15325,)</f>
        <v>0</v>
      </c>
      <c r="M15325" s="38">
        <f>IF(AND(Colin!$G15325=$B$1,Colin!$H15325&lt;=$C$3),Colin!$I15325,)</f>
        <v>0</v>
      </c>
      <c r="N15325" s="38">
        <f>IF(AND(Colin!$G15325=$B$2,Colin!$H15325=$C$3),Colin!$I15325,)</f>
        <v>0</v>
      </c>
      <c r="O15325" s="38">
        <f>IF(AND(Colin!$G15325=$B$2,Colin!$H15325&lt;=$C$3),Colin!$I15325,)</f>
        <v>0</v>
      </c>
      <c r="P15325" s="38">
        <f>IF(Colin!$G15325&lt;$B$2,Colin!$I15325,0)</f>
        <v>0</v>
      </c>
      <c r="Q15325" s="38">
        <f>IF(Colin!$G15325&lt;$B$1,Colin!$I15325,0)</f>
        <v>0</v>
      </c>
    </row>
    <row r="15326" spans="12:17" x14ac:dyDescent="0.25">
      <c r="L15326" s="38">
        <f>IF(AND(Colin!$G15326=$B$1,Colin!$H15326=$C$3),Colin!$I15326,)</f>
        <v>0</v>
      </c>
      <c r="M15326" s="38">
        <f>IF(AND(Colin!$G15326=$B$1,Colin!$H15326&lt;=$C$3),Colin!$I15326,)</f>
        <v>0</v>
      </c>
      <c r="N15326" s="38">
        <f>IF(AND(Colin!$G15326=$B$2,Colin!$H15326=$C$3),Colin!$I15326,)</f>
        <v>0</v>
      </c>
      <c r="O15326" s="38">
        <f>IF(AND(Colin!$G15326=$B$2,Colin!$H15326&lt;=$C$3),Colin!$I15326,)</f>
        <v>0</v>
      </c>
      <c r="P15326" s="38">
        <f>IF(Colin!$G15326&lt;$B$2,Colin!$I15326,0)</f>
        <v>0</v>
      </c>
      <c r="Q15326" s="38">
        <f>IF(Colin!$G15326&lt;$B$1,Colin!$I15326,0)</f>
        <v>0</v>
      </c>
    </row>
    <row r="15327" spans="12:17" x14ac:dyDescent="0.25">
      <c r="L15327" s="38">
        <f>IF(AND(Colin!$G15327=$B$1,Colin!$H15327=$C$3),Colin!$I15327,)</f>
        <v>0</v>
      </c>
      <c r="M15327" s="38">
        <f>IF(AND(Colin!$G15327=$B$1,Colin!$H15327&lt;=$C$3),Colin!$I15327,)</f>
        <v>0</v>
      </c>
      <c r="N15327" s="38">
        <f>IF(AND(Colin!$G15327=$B$2,Colin!$H15327=$C$3),Colin!$I15327,)</f>
        <v>0</v>
      </c>
      <c r="O15327" s="38">
        <f>IF(AND(Colin!$G15327=$B$2,Colin!$H15327&lt;=$C$3),Colin!$I15327,)</f>
        <v>0</v>
      </c>
      <c r="P15327" s="38">
        <f>IF(Colin!$G15327&lt;$B$2,Colin!$I15327,0)</f>
        <v>0</v>
      </c>
      <c r="Q15327" s="38">
        <f>IF(Colin!$G15327&lt;$B$1,Colin!$I15327,0)</f>
        <v>0</v>
      </c>
    </row>
    <row r="15328" spans="12:17" x14ac:dyDescent="0.25">
      <c r="L15328" s="38">
        <f>IF(AND(Colin!$G15328=$B$1,Colin!$H15328=$C$3),Colin!$I15328,)</f>
        <v>0</v>
      </c>
      <c r="M15328" s="38">
        <f>IF(AND(Colin!$G15328=$B$1,Colin!$H15328&lt;=$C$3),Colin!$I15328,)</f>
        <v>0</v>
      </c>
      <c r="N15328" s="38">
        <f>IF(AND(Colin!$G15328=$B$2,Colin!$H15328=$C$3),Colin!$I15328,)</f>
        <v>0</v>
      </c>
      <c r="O15328" s="38">
        <f>IF(AND(Colin!$G15328=$B$2,Colin!$H15328&lt;=$C$3),Colin!$I15328,)</f>
        <v>0</v>
      </c>
      <c r="P15328" s="38">
        <f>IF(Colin!$G15328&lt;$B$2,Colin!$I15328,0)</f>
        <v>0</v>
      </c>
      <c r="Q15328" s="38">
        <f>IF(Colin!$G15328&lt;$B$1,Colin!$I15328,0)</f>
        <v>0</v>
      </c>
    </row>
    <row r="15329" spans="12:17" x14ac:dyDescent="0.25">
      <c r="L15329" s="38">
        <f>IF(AND(Colin!$G15329=$B$1,Colin!$H15329=$C$3),Colin!$I15329,)</f>
        <v>0</v>
      </c>
      <c r="M15329" s="38">
        <f>IF(AND(Colin!$G15329=$B$1,Colin!$H15329&lt;=$C$3),Colin!$I15329,)</f>
        <v>0</v>
      </c>
      <c r="N15329" s="38">
        <f>IF(AND(Colin!$G15329=$B$2,Colin!$H15329=$C$3),Colin!$I15329,)</f>
        <v>0</v>
      </c>
      <c r="O15329" s="38">
        <f>IF(AND(Colin!$G15329=$B$2,Colin!$H15329&lt;=$C$3),Colin!$I15329,)</f>
        <v>0</v>
      </c>
      <c r="P15329" s="38">
        <f>IF(Colin!$G15329&lt;$B$2,Colin!$I15329,0)</f>
        <v>0</v>
      </c>
      <c r="Q15329" s="38">
        <f>IF(Colin!$G15329&lt;$B$1,Colin!$I15329,0)</f>
        <v>0</v>
      </c>
    </row>
    <row r="15330" spans="12:17" x14ac:dyDescent="0.25">
      <c r="L15330" s="38">
        <f>IF(AND(Colin!$G15330=$B$1,Colin!$H15330=$C$3),Colin!$I15330,)</f>
        <v>0</v>
      </c>
      <c r="M15330" s="38">
        <f>IF(AND(Colin!$G15330=$B$1,Colin!$H15330&lt;=$C$3),Colin!$I15330,)</f>
        <v>0</v>
      </c>
      <c r="N15330" s="38">
        <f>IF(AND(Colin!$G15330=$B$2,Colin!$H15330=$C$3),Colin!$I15330,)</f>
        <v>0</v>
      </c>
      <c r="O15330" s="38">
        <f>IF(AND(Colin!$G15330=$B$2,Colin!$H15330&lt;=$C$3),Colin!$I15330,)</f>
        <v>0</v>
      </c>
      <c r="P15330" s="38">
        <f>IF(Colin!$G15330&lt;$B$2,Colin!$I15330,0)</f>
        <v>0</v>
      </c>
      <c r="Q15330" s="38">
        <f>IF(Colin!$G15330&lt;$B$1,Colin!$I15330,0)</f>
        <v>0</v>
      </c>
    </row>
    <row r="15331" spans="12:17" x14ac:dyDescent="0.25">
      <c r="L15331" s="38">
        <f>IF(AND(Colin!$G15331=$B$1,Colin!$H15331=$C$3),Colin!$I15331,)</f>
        <v>0</v>
      </c>
      <c r="M15331" s="38">
        <f>IF(AND(Colin!$G15331=$B$1,Colin!$H15331&lt;=$C$3),Colin!$I15331,)</f>
        <v>0</v>
      </c>
      <c r="N15331" s="38">
        <f>IF(AND(Colin!$G15331=$B$2,Colin!$H15331=$C$3),Colin!$I15331,)</f>
        <v>0</v>
      </c>
      <c r="O15331" s="38">
        <f>IF(AND(Colin!$G15331=$B$2,Colin!$H15331&lt;=$C$3),Colin!$I15331,)</f>
        <v>0</v>
      </c>
      <c r="P15331" s="38">
        <f>IF(Colin!$G15331&lt;$B$2,Colin!$I15331,0)</f>
        <v>0</v>
      </c>
      <c r="Q15331" s="38">
        <f>IF(Colin!$G15331&lt;$B$1,Colin!$I15331,0)</f>
        <v>0</v>
      </c>
    </row>
    <row r="15332" spans="12:17" x14ac:dyDescent="0.25">
      <c r="L15332" s="38">
        <f>IF(AND(Colin!$G15332=$B$1,Colin!$H15332=$C$3),Colin!$I15332,)</f>
        <v>0</v>
      </c>
      <c r="M15332" s="38">
        <f>IF(AND(Colin!$G15332=$B$1,Colin!$H15332&lt;=$C$3),Colin!$I15332,)</f>
        <v>0</v>
      </c>
      <c r="N15332" s="38">
        <f>IF(AND(Colin!$G15332=$B$2,Colin!$H15332=$C$3),Colin!$I15332,)</f>
        <v>0</v>
      </c>
      <c r="O15332" s="38">
        <f>IF(AND(Colin!$G15332=$B$2,Colin!$H15332&lt;=$C$3),Colin!$I15332,)</f>
        <v>0</v>
      </c>
      <c r="P15332" s="38">
        <f>IF(Colin!$G15332&lt;$B$2,Colin!$I15332,0)</f>
        <v>0</v>
      </c>
      <c r="Q15332" s="38">
        <f>IF(Colin!$G15332&lt;$B$1,Colin!$I15332,0)</f>
        <v>0</v>
      </c>
    </row>
    <row r="15333" spans="12:17" x14ac:dyDescent="0.25">
      <c r="L15333" s="38">
        <f>IF(AND(Colin!$G15333=$B$1,Colin!$H15333=$C$3),Colin!$I15333,)</f>
        <v>0</v>
      </c>
      <c r="M15333" s="38">
        <f>IF(AND(Colin!$G15333=$B$1,Colin!$H15333&lt;=$C$3),Colin!$I15333,)</f>
        <v>0</v>
      </c>
      <c r="N15333" s="38">
        <f>IF(AND(Colin!$G15333=$B$2,Colin!$H15333=$C$3),Colin!$I15333,)</f>
        <v>0</v>
      </c>
      <c r="O15333" s="38">
        <f>IF(AND(Colin!$G15333=$B$2,Colin!$H15333&lt;=$C$3),Colin!$I15333,)</f>
        <v>0</v>
      </c>
      <c r="P15333" s="38">
        <f>IF(Colin!$G15333&lt;$B$2,Colin!$I15333,0)</f>
        <v>0</v>
      </c>
      <c r="Q15333" s="38">
        <f>IF(Colin!$G15333&lt;$B$1,Colin!$I15333,0)</f>
        <v>0</v>
      </c>
    </row>
    <row r="15334" spans="12:17" x14ac:dyDescent="0.25">
      <c r="L15334" s="38">
        <f>IF(AND(Colin!$G15334=$B$1,Colin!$H15334=$C$3),Colin!$I15334,)</f>
        <v>0</v>
      </c>
      <c r="M15334" s="38">
        <f>IF(AND(Colin!$G15334=$B$1,Colin!$H15334&lt;=$C$3),Colin!$I15334,)</f>
        <v>0</v>
      </c>
      <c r="N15334" s="38">
        <f>IF(AND(Colin!$G15334=$B$2,Colin!$H15334=$C$3),Colin!$I15334,)</f>
        <v>0</v>
      </c>
      <c r="O15334" s="38">
        <f>IF(AND(Colin!$G15334=$B$2,Colin!$H15334&lt;=$C$3),Colin!$I15334,)</f>
        <v>0</v>
      </c>
      <c r="P15334" s="38">
        <f>IF(Colin!$G15334&lt;$B$2,Colin!$I15334,0)</f>
        <v>0</v>
      </c>
      <c r="Q15334" s="38">
        <f>IF(Colin!$G15334&lt;$B$1,Colin!$I15334,0)</f>
        <v>0</v>
      </c>
    </row>
    <row r="15335" spans="12:17" x14ac:dyDescent="0.25">
      <c r="L15335" s="38">
        <f>IF(AND(Colin!$G15335=$B$1,Colin!$H15335=$C$3),Colin!$I15335,)</f>
        <v>0</v>
      </c>
      <c r="M15335" s="38">
        <f>IF(AND(Colin!$G15335=$B$1,Colin!$H15335&lt;=$C$3),Colin!$I15335,)</f>
        <v>0</v>
      </c>
      <c r="N15335" s="38">
        <f>IF(AND(Colin!$G15335=$B$2,Colin!$H15335=$C$3),Colin!$I15335,)</f>
        <v>0</v>
      </c>
      <c r="O15335" s="38">
        <f>IF(AND(Colin!$G15335=$B$2,Colin!$H15335&lt;=$C$3),Colin!$I15335,)</f>
        <v>0</v>
      </c>
      <c r="P15335" s="38">
        <f>IF(Colin!$G15335&lt;$B$2,Colin!$I15335,0)</f>
        <v>0</v>
      </c>
      <c r="Q15335" s="38">
        <f>IF(Colin!$G15335&lt;$B$1,Colin!$I15335,0)</f>
        <v>0</v>
      </c>
    </row>
    <row r="15336" spans="12:17" x14ac:dyDescent="0.25">
      <c r="L15336" s="38">
        <f>IF(AND(Colin!$G15336=$B$1,Colin!$H15336=$C$3),Colin!$I15336,)</f>
        <v>0</v>
      </c>
      <c r="M15336" s="38">
        <f>IF(AND(Colin!$G15336=$B$1,Colin!$H15336&lt;=$C$3),Colin!$I15336,)</f>
        <v>0</v>
      </c>
      <c r="N15336" s="38">
        <f>IF(AND(Colin!$G15336=$B$2,Colin!$H15336=$C$3),Colin!$I15336,)</f>
        <v>0</v>
      </c>
      <c r="O15336" s="38">
        <f>IF(AND(Colin!$G15336=$B$2,Colin!$H15336&lt;=$C$3),Colin!$I15336,)</f>
        <v>0</v>
      </c>
      <c r="P15336" s="38">
        <f>IF(Colin!$G15336&lt;$B$2,Colin!$I15336,0)</f>
        <v>0</v>
      </c>
      <c r="Q15336" s="38">
        <f>IF(Colin!$G15336&lt;$B$1,Colin!$I15336,0)</f>
        <v>0</v>
      </c>
    </row>
    <row r="15337" spans="12:17" x14ac:dyDescent="0.25">
      <c r="L15337" s="38">
        <f>IF(AND(Colin!$G15337=$B$1,Colin!$H15337=$C$3),Colin!$I15337,)</f>
        <v>0</v>
      </c>
      <c r="M15337" s="38">
        <f>IF(AND(Colin!$G15337=$B$1,Colin!$H15337&lt;=$C$3),Colin!$I15337,)</f>
        <v>0</v>
      </c>
      <c r="N15337" s="38">
        <f>IF(AND(Colin!$G15337=$B$2,Colin!$H15337=$C$3),Colin!$I15337,)</f>
        <v>0</v>
      </c>
      <c r="O15337" s="38">
        <f>IF(AND(Colin!$G15337=$B$2,Colin!$H15337&lt;=$C$3),Colin!$I15337,)</f>
        <v>0</v>
      </c>
      <c r="P15337" s="38">
        <f>IF(Colin!$G15337&lt;$B$2,Colin!$I15337,0)</f>
        <v>0</v>
      </c>
      <c r="Q15337" s="38">
        <f>IF(Colin!$G15337&lt;$B$1,Colin!$I15337,0)</f>
        <v>0</v>
      </c>
    </row>
    <row r="15338" spans="12:17" x14ac:dyDescent="0.25">
      <c r="L15338" s="38">
        <f>IF(AND(Colin!$G15338=$B$1,Colin!$H15338=$C$3),Colin!$I15338,)</f>
        <v>0</v>
      </c>
      <c r="M15338" s="38">
        <f>IF(AND(Colin!$G15338=$B$1,Colin!$H15338&lt;=$C$3),Colin!$I15338,)</f>
        <v>0</v>
      </c>
      <c r="N15338" s="38">
        <f>IF(AND(Colin!$G15338=$B$2,Colin!$H15338=$C$3),Colin!$I15338,)</f>
        <v>0</v>
      </c>
      <c r="O15338" s="38">
        <f>IF(AND(Colin!$G15338=$B$2,Colin!$H15338&lt;=$C$3),Colin!$I15338,)</f>
        <v>0</v>
      </c>
      <c r="P15338" s="38">
        <f>IF(Colin!$G15338&lt;$B$2,Colin!$I15338,0)</f>
        <v>0</v>
      </c>
      <c r="Q15338" s="38">
        <f>IF(Colin!$G15338&lt;$B$1,Colin!$I15338,0)</f>
        <v>0</v>
      </c>
    </row>
    <row r="15339" spans="12:17" x14ac:dyDescent="0.25">
      <c r="L15339" s="38">
        <f>IF(AND(Colin!$G15339=$B$1,Colin!$H15339=$C$3),Colin!$I15339,)</f>
        <v>0</v>
      </c>
      <c r="M15339" s="38">
        <f>IF(AND(Colin!$G15339=$B$1,Colin!$H15339&lt;=$C$3),Colin!$I15339,)</f>
        <v>0</v>
      </c>
      <c r="N15339" s="38">
        <f>IF(AND(Colin!$G15339=$B$2,Colin!$H15339=$C$3),Colin!$I15339,)</f>
        <v>0</v>
      </c>
      <c r="O15339" s="38">
        <f>IF(AND(Colin!$G15339=$B$2,Colin!$H15339&lt;=$C$3),Colin!$I15339,)</f>
        <v>0</v>
      </c>
      <c r="P15339" s="38">
        <f>IF(Colin!$G15339&lt;$B$2,Colin!$I15339,0)</f>
        <v>0</v>
      </c>
      <c r="Q15339" s="38">
        <f>IF(Colin!$G15339&lt;$B$1,Colin!$I15339,0)</f>
        <v>0</v>
      </c>
    </row>
    <row r="15340" spans="12:17" x14ac:dyDescent="0.25">
      <c r="L15340" s="38">
        <f>IF(AND(Colin!$G15340=$B$1,Colin!$H15340=$C$3),Colin!$I15340,)</f>
        <v>0</v>
      </c>
      <c r="M15340" s="38">
        <f>IF(AND(Colin!$G15340=$B$1,Colin!$H15340&lt;=$C$3),Colin!$I15340,)</f>
        <v>0</v>
      </c>
      <c r="N15340" s="38">
        <f>IF(AND(Colin!$G15340=$B$2,Colin!$H15340=$C$3),Colin!$I15340,)</f>
        <v>0</v>
      </c>
      <c r="O15340" s="38">
        <f>IF(AND(Colin!$G15340=$B$2,Colin!$H15340&lt;=$C$3),Colin!$I15340,)</f>
        <v>0</v>
      </c>
      <c r="P15340" s="38">
        <f>IF(Colin!$G15340&lt;$B$2,Colin!$I15340,0)</f>
        <v>0</v>
      </c>
      <c r="Q15340" s="38">
        <f>IF(Colin!$G15340&lt;$B$1,Colin!$I15340,0)</f>
        <v>0</v>
      </c>
    </row>
    <row r="15341" spans="12:17" x14ac:dyDescent="0.25">
      <c r="L15341" s="38">
        <f>IF(AND(Colin!$G15341=$B$1,Colin!$H15341=$C$3),Colin!$I15341,)</f>
        <v>0</v>
      </c>
      <c r="M15341" s="38">
        <f>IF(AND(Colin!$G15341=$B$1,Colin!$H15341&lt;=$C$3),Colin!$I15341,)</f>
        <v>0</v>
      </c>
      <c r="N15341" s="38">
        <f>IF(AND(Colin!$G15341=$B$2,Colin!$H15341=$C$3),Colin!$I15341,)</f>
        <v>0</v>
      </c>
      <c r="O15341" s="38">
        <f>IF(AND(Colin!$G15341=$B$2,Colin!$H15341&lt;=$C$3),Colin!$I15341,)</f>
        <v>0</v>
      </c>
      <c r="P15341" s="38">
        <f>IF(Colin!$G15341&lt;$B$2,Colin!$I15341,0)</f>
        <v>0</v>
      </c>
      <c r="Q15341" s="38">
        <f>IF(Colin!$G15341&lt;$B$1,Colin!$I15341,0)</f>
        <v>0</v>
      </c>
    </row>
    <row r="15342" spans="12:17" x14ac:dyDescent="0.25">
      <c r="L15342" s="38">
        <f>IF(AND(Colin!$G15342=$B$1,Colin!$H15342=$C$3),Colin!$I15342,)</f>
        <v>0</v>
      </c>
      <c r="M15342" s="38">
        <f>IF(AND(Colin!$G15342=$B$1,Colin!$H15342&lt;=$C$3),Colin!$I15342,)</f>
        <v>0</v>
      </c>
      <c r="N15342" s="38">
        <f>IF(AND(Colin!$G15342=$B$2,Colin!$H15342=$C$3),Colin!$I15342,)</f>
        <v>0</v>
      </c>
      <c r="O15342" s="38">
        <f>IF(AND(Colin!$G15342=$B$2,Colin!$H15342&lt;=$C$3),Colin!$I15342,)</f>
        <v>0</v>
      </c>
      <c r="P15342" s="38">
        <f>IF(Colin!$G15342&lt;$B$2,Colin!$I15342,0)</f>
        <v>0</v>
      </c>
      <c r="Q15342" s="38">
        <f>IF(Colin!$G15342&lt;$B$1,Colin!$I15342,0)</f>
        <v>0</v>
      </c>
    </row>
    <row r="15343" spans="12:17" x14ac:dyDescent="0.25">
      <c r="L15343" s="38">
        <f>IF(AND(Colin!$G15343=$B$1,Colin!$H15343=$C$3),Colin!$I15343,)</f>
        <v>0</v>
      </c>
      <c r="M15343" s="38">
        <f>IF(AND(Colin!$G15343=$B$1,Colin!$H15343&lt;=$C$3),Colin!$I15343,)</f>
        <v>0</v>
      </c>
      <c r="N15343" s="38">
        <f>IF(AND(Colin!$G15343=$B$2,Colin!$H15343=$C$3),Colin!$I15343,)</f>
        <v>0</v>
      </c>
      <c r="O15343" s="38">
        <f>IF(AND(Colin!$G15343=$B$2,Colin!$H15343&lt;=$C$3),Colin!$I15343,)</f>
        <v>0</v>
      </c>
      <c r="P15343" s="38">
        <f>IF(Colin!$G15343&lt;$B$2,Colin!$I15343,0)</f>
        <v>0</v>
      </c>
      <c r="Q15343" s="38">
        <f>IF(Colin!$G15343&lt;$B$1,Colin!$I15343,0)</f>
        <v>0</v>
      </c>
    </row>
    <row r="15344" spans="12:17" x14ac:dyDescent="0.25">
      <c r="L15344" s="38">
        <f>IF(AND(Colin!$G15344=$B$1,Colin!$H15344=$C$3),Colin!$I15344,)</f>
        <v>0</v>
      </c>
      <c r="M15344" s="38">
        <f>IF(AND(Colin!$G15344=$B$1,Colin!$H15344&lt;=$C$3),Colin!$I15344,)</f>
        <v>0</v>
      </c>
      <c r="N15344" s="38">
        <f>IF(AND(Colin!$G15344=$B$2,Colin!$H15344=$C$3),Colin!$I15344,)</f>
        <v>0</v>
      </c>
      <c r="O15344" s="38">
        <f>IF(AND(Colin!$G15344=$B$2,Colin!$H15344&lt;=$C$3),Colin!$I15344,)</f>
        <v>0</v>
      </c>
      <c r="P15344" s="38">
        <f>IF(Colin!$G15344&lt;$B$2,Colin!$I15344,0)</f>
        <v>0</v>
      </c>
      <c r="Q15344" s="38">
        <f>IF(Colin!$G15344&lt;$B$1,Colin!$I15344,0)</f>
        <v>0</v>
      </c>
    </row>
    <row r="15345" spans="12:17" x14ac:dyDescent="0.25">
      <c r="L15345" s="38">
        <f>IF(AND(Colin!$G15345=$B$1,Colin!$H15345=$C$3),Colin!$I15345,)</f>
        <v>0</v>
      </c>
      <c r="M15345" s="38">
        <f>IF(AND(Colin!$G15345=$B$1,Colin!$H15345&lt;=$C$3),Colin!$I15345,)</f>
        <v>0</v>
      </c>
      <c r="N15345" s="38">
        <f>IF(AND(Colin!$G15345=$B$2,Colin!$H15345=$C$3),Colin!$I15345,)</f>
        <v>0</v>
      </c>
      <c r="O15345" s="38">
        <f>IF(AND(Colin!$G15345=$B$2,Colin!$H15345&lt;=$C$3),Colin!$I15345,)</f>
        <v>0</v>
      </c>
      <c r="P15345" s="38">
        <f>IF(Colin!$G15345&lt;$B$2,Colin!$I15345,0)</f>
        <v>0</v>
      </c>
      <c r="Q15345" s="38">
        <f>IF(Colin!$G15345&lt;$B$1,Colin!$I15345,0)</f>
        <v>0</v>
      </c>
    </row>
    <row r="15346" spans="12:17" x14ac:dyDescent="0.25">
      <c r="L15346" s="38">
        <f>IF(AND(Colin!$G15346=$B$1,Colin!$H15346=$C$3),Colin!$I15346,)</f>
        <v>0</v>
      </c>
      <c r="M15346" s="38">
        <f>IF(AND(Colin!$G15346=$B$1,Colin!$H15346&lt;=$C$3),Colin!$I15346,)</f>
        <v>0</v>
      </c>
      <c r="N15346" s="38">
        <f>IF(AND(Colin!$G15346=$B$2,Colin!$H15346=$C$3),Colin!$I15346,)</f>
        <v>0</v>
      </c>
      <c r="O15346" s="38">
        <f>IF(AND(Colin!$G15346=$B$2,Colin!$H15346&lt;=$C$3),Colin!$I15346,)</f>
        <v>0</v>
      </c>
      <c r="P15346" s="38">
        <f>IF(Colin!$G15346&lt;$B$2,Colin!$I15346,0)</f>
        <v>0</v>
      </c>
      <c r="Q15346" s="38">
        <f>IF(Colin!$G15346&lt;$B$1,Colin!$I15346,0)</f>
        <v>0</v>
      </c>
    </row>
    <row r="15347" spans="12:17" x14ac:dyDescent="0.25">
      <c r="L15347" s="38">
        <f>IF(AND(Colin!$G15347=$B$1,Colin!$H15347=$C$3),Colin!$I15347,)</f>
        <v>0</v>
      </c>
      <c r="M15347" s="38">
        <f>IF(AND(Colin!$G15347=$B$1,Colin!$H15347&lt;=$C$3),Colin!$I15347,)</f>
        <v>0</v>
      </c>
      <c r="N15347" s="38">
        <f>IF(AND(Colin!$G15347=$B$2,Colin!$H15347=$C$3),Colin!$I15347,)</f>
        <v>0</v>
      </c>
      <c r="O15347" s="38">
        <f>IF(AND(Colin!$G15347=$B$2,Colin!$H15347&lt;=$C$3),Colin!$I15347,)</f>
        <v>0</v>
      </c>
      <c r="P15347" s="38">
        <f>IF(Colin!$G15347&lt;$B$2,Colin!$I15347,0)</f>
        <v>0</v>
      </c>
      <c r="Q15347" s="38">
        <f>IF(Colin!$G15347&lt;$B$1,Colin!$I15347,0)</f>
        <v>0</v>
      </c>
    </row>
    <row r="15348" spans="12:17" x14ac:dyDescent="0.25">
      <c r="L15348" s="38">
        <f>IF(AND(Colin!$G15348=$B$1,Colin!$H15348=$C$3),Colin!$I15348,)</f>
        <v>0</v>
      </c>
      <c r="M15348" s="38">
        <f>IF(AND(Colin!$G15348=$B$1,Colin!$H15348&lt;=$C$3),Colin!$I15348,)</f>
        <v>0</v>
      </c>
      <c r="N15348" s="38">
        <f>IF(AND(Colin!$G15348=$B$2,Colin!$H15348=$C$3),Colin!$I15348,)</f>
        <v>0</v>
      </c>
      <c r="O15348" s="38">
        <f>IF(AND(Colin!$G15348=$B$2,Colin!$H15348&lt;=$C$3),Colin!$I15348,)</f>
        <v>0</v>
      </c>
      <c r="P15348" s="38">
        <f>IF(Colin!$G15348&lt;$B$2,Colin!$I15348,0)</f>
        <v>0</v>
      </c>
      <c r="Q15348" s="38">
        <f>IF(Colin!$G15348&lt;$B$1,Colin!$I15348,0)</f>
        <v>0</v>
      </c>
    </row>
    <row r="15349" spans="12:17" x14ac:dyDescent="0.25">
      <c r="L15349" s="38">
        <f>IF(AND(Colin!$G15349=$B$1,Colin!$H15349=$C$3),Colin!$I15349,)</f>
        <v>0</v>
      </c>
      <c r="M15349" s="38">
        <f>IF(AND(Colin!$G15349=$B$1,Colin!$H15349&lt;=$C$3),Colin!$I15349,)</f>
        <v>0</v>
      </c>
      <c r="N15349" s="38">
        <f>IF(AND(Colin!$G15349=$B$2,Colin!$H15349=$C$3),Colin!$I15349,)</f>
        <v>0</v>
      </c>
      <c r="O15349" s="38">
        <f>IF(AND(Colin!$G15349=$B$2,Colin!$H15349&lt;=$C$3),Colin!$I15349,)</f>
        <v>0</v>
      </c>
      <c r="P15349" s="38">
        <f>IF(Colin!$G15349&lt;$B$2,Colin!$I15349,0)</f>
        <v>0</v>
      </c>
      <c r="Q15349" s="38">
        <f>IF(Colin!$G15349&lt;$B$1,Colin!$I15349,0)</f>
        <v>0</v>
      </c>
    </row>
    <row r="15350" spans="12:17" x14ac:dyDescent="0.25">
      <c r="L15350" s="38">
        <f>IF(AND(Colin!$G15350=$B$1,Colin!$H15350=$C$3),Colin!$I15350,)</f>
        <v>0</v>
      </c>
      <c r="M15350" s="38">
        <f>IF(AND(Colin!$G15350=$B$1,Colin!$H15350&lt;=$C$3),Colin!$I15350,)</f>
        <v>0</v>
      </c>
      <c r="N15350" s="38">
        <f>IF(AND(Colin!$G15350=$B$2,Colin!$H15350=$C$3),Colin!$I15350,)</f>
        <v>0</v>
      </c>
      <c r="O15350" s="38">
        <f>IF(AND(Colin!$G15350=$B$2,Colin!$H15350&lt;=$C$3),Colin!$I15350,)</f>
        <v>0</v>
      </c>
      <c r="P15350" s="38">
        <f>IF(Colin!$G15350&lt;$B$2,Colin!$I15350,0)</f>
        <v>0</v>
      </c>
      <c r="Q15350" s="38">
        <f>IF(Colin!$G15350&lt;$B$1,Colin!$I15350,0)</f>
        <v>0</v>
      </c>
    </row>
    <row r="15351" spans="12:17" x14ac:dyDescent="0.25">
      <c r="L15351" s="38">
        <f>IF(AND(Colin!$G15351=$B$1,Colin!$H15351=$C$3),Colin!$I15351,)</f>
        <v>0</v>
      </c>
      <c r="M15351" s="38">
        <f>IF(AND(Colin!$G15351=$B$1,Colin!$H15351&lt;=$C$3),Colin!$I15351,)</f>
        <v>0</v>
      </c>
      <c r="N15351" s="38">
        <f>IF(AND(Colin!$G15351=$B$2,Colin!$H15351=$C$3),Colin!$I15351,)</f>
        <v>0</v>
      </c>
      <c r="O15351" s="38">
        <f>IF(AND(Colin!$G15351=$B$2,Colin!$H15351&lt;=$C$3),Colin!$I15351,)</f>
        <v>0</v>
      </c>
      <c r="P15351" s="38">
        <f>IF(Colin!$G15351&lt;$B$2,Colin!$I15351,0)</f>
        <v>0</v>
      </c>
      <c r="Q15351" s="38">
        <f>IF(Colin!$G15351&lt;$B$1,Colin!$I15351,0)</f>
        <v>0</v>
      </c>
    </row>
    <row r="15352" spans="12:17" x14ac:dyDescent="0.25">
      <c r="L15352" s="38">
        <f>IF(AND(Colin!$G15352=$B$1,Colin!$H15352=$C$3),Colin!$I15352,)</f>
        <v>0</v>
      </c>
      <c r="M15352" s="38">
        <f>IF(AND(Colin!$G15352=$B$1,Colin!$H15352&lt;=$C$3),Colin!$I15352,)</f>
        <v>0</v>
      </c>
      <c r="N15352" s="38">
        <f>IF(AND(Colin!$G15352=$B$2,Colin!$H15352=$C$3),Colin!$I15352,)</f>
        <v>0</v>
      </c>
      <c r="O15352" s="38">
        <f>IF(AND(Colin!$G15352=$B$2,Colin!$H15352&lt;=$C$3),Colin!$I15352,)</f>
        <v>0</v>
      </c>
      <c r="P15352" s="38">
        <f>IF(Colin!$G15352&lt;$B$2,Colin!$I15352,0)</f>
        <v>0</v>
      </c>
      <c r="Q15352" s="38">
        <f>IF(Colin!$G15352&lt;$B$1,Colin!$I15352,0)</f>
        <v>0</v>
      </c>
    </row>
    <row r="15353" spans="12:17" x14ac:dyDescent="0.25">
      <c r="L15353" s="38">
        <f>IF(AND(Colin!$G15353=$B$1,Colin!$H15353=$C$3),Colin!$I15353,)</f>
        <v>0</v>
      </c>
      <c r="M15353" s="38">
        <f>IF(AND(Colin!$G15353=$B$1,Colin!$H15353&lt;=$C$3),Colin!$I15353,)</f>
        <v>0</v>
      </c>
      <c r="N15353" s="38">
        <f>IF(AND(Colin!$G15353=$B$2,Colin!$H15353=$C$3),Colin!$I15353,)</f>
        <v>0</v>
      </c>
      <c r="O15353" s="38">
        <f>IF(AND(Colin!$G15353=$B$2,Colin!$H15353&lt;=$C$3),Colin!$I15353,)</f>
        <v>0</v>
      </c>
      <c r="P15353" s="38">
        <f>IF(Colin!$G15353&lt;$B$2,Colin!$I15353,0)</f>
        <v>0</v>
      </c>
      <c r="Q15353" s="38">
        <f>IF(Colin!$G15353&lt;$B$1,Colin!$I15353,0)</f>
        <v>0</v>
      </c>
    </row>
    <row r="15354" spans="12:17" x14ac:dyDescent="0.25">
      <c r="L15354" s="38">
        <f>IF(AND(Colin!$G15354=$B$1,Colin!$H15354=$C$3),Colin!$I15354,)</f>
        <v>0</v>
      </c>
      <c r="M15354" s="38">
        <f>IF(AND(Colin!$G15354=$B$1,Colin!$H15354&lt;=$C$3),Colin!$I15354,)</f>
        <v>0</v>
      </c>
      <c r="N15354" s="38">
        <f>IF(AND(Colin!$G15354=$B$2,Colin!$H15354=$C$3),Colin!$I15354,)</f>
        <v>0</v>
      </c>
      <c r="O15354" s="38">
        <f>IF(AND(Colin!$G15354=$B$2,Colin!$H15354&lt;=$C$3),Colin!$I15354,)</f>
        <v>0</v>
      </c>
      <c r="P15354" s="38">
        <f>IF(Colin!$G15354&lt;$B$2,Colin!$I15354,0)</f>
        <v>0</v>
      </c>
      <c r="Q15354" s="38">
        <f>IF(Colin!$G15354&lt;$B$1,Colin!$I15354,0)</f>
        <v>0</v>
      </c>
    </row>
    <row r="15355" spans="12:17" x14ac:dyDescent="0.25">
      <c r="L15355" s="38">
        <f>IF(AND(Colin!$G15355=$B$1,Colin!$H15355=$C$3),Colin!$I15355,)</f>
        <v>0</v>
      </c>
      <c r="M15355" s="38">
        <f>IF(AND(Colin!$G15355=$B$1,Colin!$H15355&lt;=$C$3),Colin!$I15355,)</f>
        <v>0</v>
      </c>
      <c r="N15355" s="38">
        <f>IF(AND(Colin!$G15355=$B$2,Colin!$H15355=$C$3),Colin!$I15355,)</f>
        <v>0</v>
      </c>
      <c r="O15355" s="38">
        <f>IF(AND(Colin!$G15355=$B$2,Colin!$H15355&lt;=$C$3),Colin!$I15355,)</f>
        <v>0</v>
      </c>
      <c r="P15355" s="38">
        <f>IF(Colin!$G15355&lt;$B$2,Colin!$I15355,0)</f>
        <v>0</v>
      </c>
      <c r="Q15355" s="38">
        <f>IF(Colin!$G15355&lt;$B$1,Colin!$I15355,0)</f>
        <v>0</v>
      </c>
    </row>
    <row r="15356" spans="12:17" x14ac:dyDescent="0.25">
      <c r="L15356" s="38">
        <f>IF(AND(Colin!$G15356=$B$1,Colin!$H15356=$C$3),Colin!$I15356,)</f>
        <v>0</v>
      </c>
      <c r="M15356" s="38">
        <f>IF(AND(Colin!$G15356=$B$1,Colin!$H15356&lt;=$C$3),Colin!$I15356,)</f>
        <v>0</v>
      </c>
      <c r="N15356" s="38">
        <f>IF(AND(Colin!$G15356=$B$2,Colin!$H15356=$C$3),Colin!$I15356,)</f>
        <v>0</v>
      </c>
      <c r="O15356" s="38">
        <f>IF(AND(Colin!$G15356=$B$2,Colin!$H15356&lt;=$C$3),Colin!$I15356,)</f>
        <v>0</v>
      </c>
      <c r="P15356" s="38">
        <f>IF(Colin!$G15356&lt;$B$2,Colin!$I15356,0)</f>
        <v>0</v>
      </c>
      <c r="Q15356" s="38">
        <f>IF(Colin!$G15356&lt;$B$1,Colin!$I15356,0)</f>
        <v>0</v>
      </c>
    </row>
    <row r="15357" spans="12:17" x14ac:dyDescent="0.25">
      <c r="L15357" s="38">
        <f>IF(AND(Colin!$G15357=$B$1,Colin!$H15357=$C$3),Colin!$I15357,)</f>
        <v>0</v>
      </c>
      <c r="M15357" s="38">
        <f>IF(AND(Colin!$G15357=$B$1,Colin!$H15357&lt;=$C$3),Colin!$I15357,)</f>
        <v>0</v>
      </c>
      <c r="N15357" s="38">
        <f>IF(AND(Colin!$G15357=$B$2,Colin!$H15357=$C$3),Colin!$I15357,)</f>
        <v>0</v>
      </c>
      <c r="O15357" s="38">
        <f>IF(AND(Colin!$G15357=$B$2,Colin!$H15357&lt;=$C$3),Colin!$I15357,)</f>
        <v>0</v>
      </c>
      <c r="P15357" s="38">
        <f>IF(Colin!$G15357&lt;$B$2,Colin!$I15357,0)</f>
        <v>0</v>
      </c>
      <c r="Q15357" s="38">
        <f>IF(Colin!$G15357&lt;$B$1,Colin!$I15357,0)</f>
        <v>0</v>
      </c>
    </row>
    <row r="15358" spans="12:17" x14ac:dyDescent="0.25">
      <c r="L15358" s="38">
        <f>IF(AND(Colin!$G15358=$B$1,Colin!$H15358=$C$3),Colin!$I15358,)</f>
        <v>0</v>
      </c>
      <c r="M15358" s="38">
        <f>IF(AND(Colin!$G15358=$B$1,Colin!$H15358&lt;=$C$3),Colin!$I15358,)</f>
        <v>0</v>
      </c>
      <c r="N15358" s="38">
        <f>IF(AND(Colin!$G15358=$B$2,Colin!$H15358=$C$3),Colin!$I15358,)</f>
        <v>0</v>
      </c>
      <c r="O15358" s="38">
        <f>IF(AND(Colin!$G15358=$B$2,Colin!$H15358&lt;=$C$3),Colin!$I15358,)</f>
        <v>0</v>
      </c>
      <c r="P15358" s="38">
        <f>IF(Colin!$G15358&lt;$B$2,Colin!$I15358,0)</f>
        <v>0</v>
      </c>
      <c r="Q15358" s="38">
        <f>IF(Colin!$G15358&lt;$B$1,Colin!$I15358,0)</f>
        <v>0</v>
      </c>
    </row>
    <row r="15359" spans="12:17" x14ac:dyDescent="0.25">
      <c r="L15359" s="38">
        <f>IF(AND(Colin!$G15359=$B$1,Colin!$H15359=$C$3),Colin!$I15359,)</f>
        <v>0</v>
      </c>
      <c r="M15359" s="38">
        <f>IF(AND(Colin!$G15359=$B$1,Colin!$H15359&lt;=$C$3),Colin!$I15359,)</f>
        <v>0</v>
      </c>
      <c r="N15359" s="38">
        <f>IF(AND(Colin!$G15359=$B$2,Colin!$H15359=$C$3),Colin!$I15359,)</f>
        <v>0</v>
      </c>
      <c r="O15359" s="38">
        <f>IF(AND(Colin!$G15359=$B$2,Colin!$H15359&lt;=$C$3),Colin!$I15359,)</f>
        <v>0</v>
      </c>
      <c r="P15359" s="38">
        <f>IF(Colin!$G15359&lt;$B$2,Colin!$I15359,0)</f>
        <v>0</v>
      </c>
      <c r="Q15359" s="38">
        <f>IF(Colin!$G15359&lt;$B$1,Colin!$I15359,0)</f>
        <v>0</v>
      </c>
    </row>
    <row r="15360" spans="12:17" x14ac:dyDescent="0.25">
      <c r="L15360" s="38">
        <f>IF(AND(Colin!$G15360=$B$1,Colin!$H15360=$C$3),Colin!$I15360,)</f>
        <v>0</v>
      </c>
      <c r="M15360" s="38">
        <f>IF(AND(Colin!$G15360=$B$1,Colin!$H15360&lt;=$C$3),Colin!$I15360,)</f>
        <v>0</v>
      </c>
      <c r="N15360" s="38">
        <f>IF(AND(Colin!$G15360=$B$2,Colin!$H15360=$C$3),Colin!$I15360,)</f>
        <v>0</v>
      </c>
      <c r="O15360" s="38">
        <f>IF(AND(Colin!$G15360=$B$2,Colin!$H15360&lt;=$C$3),Colin!$I15360,)</f>
        <v>0</v>
      </c>
      <c r="P15360" s="38">
        <f>IF(Colin!$G15360&lt;$B$2,Colin!$I15360,0)</f>
        <v>0</v>
      </c>
      <c r="Q15360" s="38">
        <f>IF(Colin!$G15360&lt;$B$1,Colin!$I15360,0)</f>
        <v>0</v>
      </c>
    </row>
    <row r="15361" spans="12:17" x14ac:dyDescent="0.25">
      <c r="L15361" s="38">
        <f>IF(AND(Colin!$G15361=$B$1,Colin!$H15361=$C$3),Colin!$I15361,)</f>
        <v>0</v>
      </c>
      <c r="M15361" s="38">
        <f>IF(AND(Colin!$G15361=$B$1,Colin!$H15361&lt;=$C$3),Colin!$I15361,)</f>
        <v>0</v>
      </c>
      <c r="N15361" s="38">
        <f>IF(AND(Colin!$G15361=$B$2,Colin!$H15361=$C$3),Colin!$I15361,)</f>
        <v>0</v>
      </c>
      <c r="O15361" s="38">
        <f>IF(AND(Colin!$G15361=$B$2,Colin!$H15361&lt;=$C$3),Colin!$I15361,)</f>
        <v>0</v>
      </c>
      <c r="P15361" s="38">
        <f>IF(Colin!$G15361&lt;$B$2,Colin!$I15361,0)</f>
        <v>0</v>
      </c>
      <c r="Q15361" s="38">
        <f>IF(Colin!$G15361&lt;$B$1,Colin!$I15361,0)</f>
        <v>0</v>
      </c>
    </row>
    <row r="15362" spans="12:17" x14ac:dyDescent="0.25">
      <c r="L15362" s="38">
        <f>IF(AND(Colin!$G15362=$B$1,Colin!$H15362=$C$3),Colin!$I15362,)</f>
        <v>0</v>
      </c>
      <c r="M15362" s="38">
        <f>IF(AND(Colin!$G15362=$B$1,Colin!$H15362&lt;=$C$3),Colin!$I15362,)</f>
        <v>0</v>
      </c>
      <c r="N15362" s="38">
        <f>IF(AND(Colin!$G15362=$B$2,Colin!$H15362=$C$3),Colin!$I15362,)</f>
        <v>0</v>
      </c>
      <c r="O15362" s="38">
        <f>IF(AND(Colin!$G15362=$B$2,Colin!$H15362&lt;=$C$3),Colin!$I15362,)</f>
        <v>0</v>
      </c>
      <c r="P15362" s="38">
        <f>IF(Colin!$G15362&lt;$B$2,Colin!$I15362,0)</f>
        <v>0</v>
      </c>
      <c r="Q15362" s="38">
        <f>IF(Colin!$G15362&lt;$B$1,Colin!$I15362,0)</f>
        <v>0</v>
      </c>
    </row>
    <row r="15363" spans="12:17" x14ac:dyDescent="0.25">
      <c r="L15363" s="38">
        <f>IF(AND(Colin!$G15363=$B$1,Colin!$H15363=$C$3),Colin!$I15363,)</f>
        <v>0</v>
      </c>
      <c r="M15363" s="38">
        <f>IF(AND(Colin!$G15363=$B$1,Colin!$H15363&lt;=$C$3),Colin!$I15363,)</f>
        <v>0</v>
      </c>
      <c r="N15363" s="38">
        <f>IF(AND(Colin!$G15363=$B$2,Colin!$H15363=$C$3),Colin!$I15363,)</f>
        <v>0</v>
      </c>
      <c r="O15363" s="38">
        <f>IF(AND(Colin!$G15363=$B$2,Colin!$H15363&lt;=$C$3),Colin!$I15363,)</f>
        <v>0</v>
      </c>
      <c r="P15363" s="38">
        <f>IF(Colin!$G15363&lt;$B$2,Colin!$I15363,0)</f>
        <v>0</v>
      </c>
      <c r="Q15363" s="38">
        <f>IF(Colin!$G15363&lt;$B$1,Colin!$I15363,0)</f>
        <v>0</v>
      </c>
    </row>
    <row r="15364" spans="12:17" x14ac:dyDescent="0.25">
      <c r="L15364" s="38">
        <f>IF(AND(Colin!$G15364=$B$1,Colin!$H15364=$C$3),Colin!$I15364,)</f>
        <v>0</v>
      </c>
      <c r="M15364" s="38">
        <f>IF(AND(Colin!$G15364=$B$1,Colin!$H15364&lt;=$C$3),Colin!$I15364,)</f>
        <v>0</v>
      </c>
      <c r="N15364" s="38">
        <f>IF(AND(Colin!$G15364=$B$2,Colin!$H15364=$C$3),Colin!$I15364,)</f>
        <v>0</v>
      </c>
      <c r="O15364" s="38">
        <f>IF(AND(Colin!$G15364=$B$2,Colin!$H15364&lt;=$C$3),Colin!$I15364,)</f>
        <v>0</v>
      </c>
      <c r="P15364" s="38">
        <f>IF(Colin!$G15364&lt;$B$2,Colin!$I15364,0)</f>
        <v>0</v>
      </c>
      <c r="Q15364" s="38">
        <f>IF(Colin!$G15364&lt;$B$1,Colin!$I15364,0)</f>
        <v>0</v>
      </c>
    </row>
    <row r="15365" spans="12:17" x14ac:dyDescent="0.25">
      <c r="L15365" s="38">
        <f>IF(AND(Colin!$G15365=$B$1,Colin!$H15365=$C$3),Colin!$I15365,)</f>
        <v>0</v>
      </c>
      <c r="M15365" s="38">
        <f>IF(AND(Colin!$G15365=$B$1,Colin!$H15365&lt;=$C$3),Colin!$I15365,)</f>
        <v>0</v>
      </c>
      <c r="N15365" s="38">
        <f>IF(AND(Colin!$G15365=$B$2,Colin!$H15365=$C$3),Colin!$I15365,)</f>
        <v>0</v>
      </c>
      <c r="O15365" s="38">
        <f>IF(AND(Colin!$G15365=$B$2,Colin!$H15365&lt;=$C$3),Colin!$I15365,)</f>
        <v>0</v>
      </c>
      <c r="P15365" s="38">
        <f>IF(Colin!$G15365&lt;$B$2,Colin!$I15365,0)</f>
        <v>0</v>
      </c>
      <c r="Q15365" s="38">
        <f>IF(Colin!$G15365&lt;$B$1,Colin!$I15365,0)</f>
        <v>0</v>
      </c>
    </row>
    <row r="15366" spans="12:17" x14ac:dyDescent="0.25">
      <c r="L15366" s="38">
        <f>IF(AND(Colin!$G15366=$B$1,Colin!$H15366=$C$3),Colin!$I15366,)</f>
        <v>0</v>
      </c>
      <c r="M15366" s="38">
        <f>IF(AND(Colin!$G15366=$B$1,Colin!$H15366&lt;=$C$3),Colin!$I15366,)</f>
        <v>0</v>
      </c>
      <c r="N15366" s="38">
        <f>IF(AND(Colin!$G15366=$B$2,Colin!$H15366=$C$3),Colin!$I15366,)</f>
        <v>0</v>
      </c>
      <c r="O15366" s="38">
        <f>IF(AND(Colin!$G15366=$B$2,Colin!$H15366&lt;=$C$3),Colin!$I15366,)</f>
        <v>0</v>
      </c>
      <c r="P15366" s="38">
        <f>IF(Colin!$G15366&lt;$B$2,Colin!$I15366,0)</f>
        <v>0</v>
      </c>
      <c r="Q15366" s="38">
        <f>IF(Colin!$G15366&lt;$B$1,Colin!$I15366,0)</f>
        <v>0</v>
      </c>
    </row>
    <row r="15367" spans="12:17" x14ac:dyDescent="0.25">
      <c r="L15367" s="38">
        <f>IF(AND(Colin!$G15367=$B$1,Colin!$H15367=$C$3),Colin!$I15367,)</f>
        <v>0</v>
      </c>
      <c r="M15367" s="38">
        <f>IF(AND(Colin!$G15367=$B$1,Colin!$H15367&lt;=$C$3),Colin!$I15367,)</f>
        <v>0</v>
      </c>
      <c r="N15367" s="38">
        <f>IF(AND(Colin!$G15367=$B$2,Colin!$H15367=$C$3),Colin!$I15367,)</f>
        <v>0</v>
      </c>
      <c r="O15367" s="38">
        <f>IF(AND(Colin!$G15367=$B$2,Colin!$H15367&lt;=$C$3),Colin!$I15367,)</f>
        <v>0</v>
      </c>
      <c r="P15367" s="38">
        <f>IF(Colin!$G15367&lt;$B$2,Colin!$I15367,0)</f>
        <v>0</v>
      </c>
      <c r="Q15367" s="38">
        <f>IF(Colin!$G15367&lt;$B$1,Colin!$I15367,0)</f>
        <v>0</v>
      </c>
    </row>
    <row r="15368" spans="12:17" x14ac:dyDescent="0.25">
      <c r="L15368" s="38">
        <f>IF(AND(Colin!$G15368=$B$1,Colin!$H15368=$C$3),Colin!$I15368,)</f>
        <v>0</v>
      </c>
      <c r="M15368" s="38">
        <f>IF(AND(Colin!$G15368=$B$1,Colin!$H15368&lt;=$C$3),Colin!$I15368,)</f>
        <v>0</v>
      </c>
      <c r="N15368" s="38">
        <f>IF(AND(Colin!$G15368=$B$2,Colin!$H15368=$C$3),Colin!$I15368,)</f>
        <v>0</v>
      </c>
      <c r="O15368" s="38">
        <f>IF(AND(Colin!$G15368=$B$2,Colin!$H15368&lt;=$C$3),Colin!$I15368,)</f>
        <v>0</v>
      </c>
      <c r="P15368" s="38">
        <f>IF(Colin!$G15368&lt;$B$2,Colin!$I15368,0)</f>
        <v>0</v>
      </c>
      <c r="Q15368" s="38">
        <f>IF(Colin!$G15368&lt;$B$1,Colin!$I15368,0)</f>
        <v>0</v>
      </c>
    </row>
    <row r="15369" spans="12:17" x14ac:dyDescent="0.25">
      <c r="L15369" s="38">
        <f>IF(AND(Colin!$G15369=$B$1,Colin!$H15369=$C$3),Colin!$I15369,)</f>
        <v>0</v>
      </c>
      <c r="M15369" s="38">
        <f>IF(AND(Colin!$G15369=$B$1,Colin!$H15369&lt;=$C$3),Colin!$I15369,)</f>
        <v>0</v>
      </c>
      <c r="N15369" s="38">
        <f>IF(AND(Colin!$G15369=$B$2,Colin!$H15369=$C$3),Colin!$I15369,)</f>
        <v>0</v>
      </c>
      <c r="O15369" s="38">
        <f>IF(AND(Colin!$G15369=$B$2,Colin!$H15369&lt;=$C$3),Colin!$I15369,)</f>
        <v>0</v>
      </c>
      <c r="P15369" s="38">
        <f>IF(Colin!$G15369&lt;$B$2,Colin!$I15369,0)</f>
        <v>0</v>
      </c>
      <c r="Q15369" s="38">
        <f>IF(Colin!$G15369&lt;$B$1,Colin!$I15369,0)</f>
        <v>0</v>
      </c>
    </row>
    <row r="15370" spans="12:17" x14ac:dyDescent="0.25">
      <c r="L15370" s="38">
        <f>IF(AND(Colin!$G15370=$B$1,Colin!$H15370=$C$3),Colin!$I15370,)</f>
        <v>0</v>
      </c>
      <c r="M15370" s="38">
        <f>IF(AND(Colin!$G15370=$B$1,Colin!$H15370&lt;=$C$3),Colin!$I15370,)</f>
        <v>0</v>
      </c>
      <c r="N15370" s="38">
        <f>IF(AND(Colin!$G15370=$B$2,Colin!$H15370=$C$3),Colin!$I15370,)</f>
        <v>0</v>
      </c>
      <c r="O15370" s="38">
        <f>IF(AND(Colin!$G15370=$B$2,Colin!$H15370&lt;=$C$3),Colin!$I15370,)</f>
        <v>0</v>
      </c>
      <c r="P15370" s="38">
        <f>IF(Colin!$G15370&lt;$B$2,Colin!$I15370,0)</f>
        <v>0</v>
      </c>
      <c r="Q15370" s="38">
        <f>IF(Colin!$G15370&lt;$B$1,Colin!$I15370,0)</f>
        <v>0</v>
      </c>
    </row>
    <row r="15371" spans="12:17" x14ac:dyDescent="0.25">
      <c r="L15371" s="38">
        <f>IF(AND(Colin!$G15371=$B$1,Colin!$H15371=$C$3),Colin!$I15371,)</f>
        <v>0</v>
      </c>
      <c r="M15371" s="38">
        <f>IF(AND(Colin!$G15371=$B$1,Colin!$H15371&lt;=$C$3),Colin!$I15371,)</f>
        <v>0</v>
      </c>
      <c r="N15371" s="38">
        <f>IF(AND(Colin!$G15371=$B$2,Colin!$H15371=$C$3),Colin!$I15371,)</f>
        <v>0</v>
      </c>
      <c r="O15371" s="38">
        <f>IF(AND(Colin!$G15371=$B$2,Colin!$H15371&lt;=$C$3),Colin!$I15371,)</f>
        <v>0</v>
      </c>
      <c r="P15371" s="38">
        <f>IF(Colin!$G15371&lt;$B$2,Colin!$I15371,0)</f>
        <v>0</v>
      </c>
      <c r="Q15371" s="38">
        <f>IF(Colin!$G15371&lt;$B$1,Colin!$I15371,0)</f>
        <v>0</v>
      </c>
    </row>
    <row r="15372" spans="12:17" x14ac:dyDescent="0.25">
      <c r="L15372" s="38">
        <f>IF(AND(Colin!$G15372=$B$1,Colin!$H15372=$C$3),Colin!$I15372,)</f>
        <v>0</v>
      </c>
      <c r="M15372" s="38">
        <f>IF(AND(Colin!$G15372=$B$1,Colin!$H15372&lt;=$C$3),Colin!$I15372,)</f>
        <v>0</v>
      </c>
      <c r="N15372" s="38">
        <f>IF(AND(Colin!$G15372=$B$2,Colin!$H15372=$C$3),Colin!$I15372,)</f>
        <v>0</v>
      </c>
      <c r="O15372" s="38">
        <f>IF(AND(Colin!$G15372=$B$2,Colin!$H15372&lt;=$C$3),Colin!$I15372,)</f>
        <v>0</v>
      </c>
      <c r="P15372" s="38">
        <f>IF(Colin!$G15372&lt;$B$2,Colin!$I15372,0)</f>
        <v>0</v>
      </c>
      <c r="Q15372" s="38">
        <f>IF(Colin!$G15372&lt;$B$1,Colin!$I15372,0)</f>
        <v>0</v>
      </c>
    </row>
    <row r="15373" spans="12:17" x14ac:dyDescent="0.25">
      <c r="L15373" s="38">
        <f>IF(AND(Colin!$G15373=$B$1,Colin!$H15373=$C$3),Colin!$I15373,)</f>
        <v>0</v>
      </c>
      <c r="M15373" s="38">
        <f>IF(AND(Colin!$G15373=$B$1,Colin!$H15373&lt;=$C$3),Colin!$I15373,)</f>
        <v>0</v>
      </c>
      <c r="N15373" s="38">
        <f>IF(AND(Colin!$G15373=$B$2,Colin!$H15373=$C$3),Colin!$I15373,)</f>
        <v>0</v>
      </c>
      <c r="O15373" s="38">
        <f>IF(AND(Colin!$G15373=$B$2,Colin!$H15373&lt;=$C$3),Colin!$I15373,)</f>
        <v>0</v>
      </c>
      <c r="P15373" s="38">
        <f>IF(Colin!$G15373&lt;$B$2,Colin!$I15373,0)</f>
        <v>0</v>
      </c>
      <c r="Q15373" s="38">
        <f>IF(Colin!$G15373&lt;$B$1,Colin!$I15373,0)</f>
        <v>0</v>
      </c>
    </row>
    <row r="15374" spans="12:17" x14ac:dyDescent="0.25">
      <c r="L15374" s="38">
        <f>IF(AND(Colin!$G15374=$B$1,Colin!$H15374=$C$3),Colin!$I15374,)</f>
        <v>0</v>
      </c>
      <c r="M15374" s="38">
        <f>IF(AND(Colin!$G15374=$B$1,Colin!$H15374&lt;=$C$3),Colin!$I15374,)</f>
        <v>0</v>
      </c>
      <c r="N15374" s="38">
        <f>IF(AND(Colin!$G15374=$B$2,Colin!$H15374=$C$3),Colin!$I15374,)</f>
        <v>0</v>
      </c>
      <c r="O15374" s="38">
        <f>IF(AND(Colin!$G15374=$B$2,Colin!$H15374&lt;=$C$3),Colin!$I15374,)</f>
        <v>0</v>
      </c>
      <c r="P15374" s="38">
        <f>IF(Colin!$G15374&lt;$B$2,Colin!$I15374,0)</f>
        <v>0</v>
      </c>
      <c r="Q15374" s="38">
        <f>IF(Colin!$G15374&lt;$B$1,Colin!$I15374,0)</f>
        <v>0</v>
      </c>
    </row>
    <row r="15375" spans="12:17" x14ac:dyDescent="0.25">
      <c r="L15375" s="38">
        <f>IF(AND(Colin!$G15375=$B$1,Colin!$H15375=$C$3),Colin!$I15375,)</f>
        <v>0</v>
      </c>
      <c r="M15375" s="38">
        <f>IF(AND(Colin!$G15375=$B$1,Colin!$H15375&lt;=$C$3),Colin!$I15375,)</f>
        <v>0</v>
      </c>
      <c r="N15375" s="38">
        <f>IF(AND(Colin!$G15375=$B$2,Colin!$H15375=$C$3),Colin!$I15375,)</f>
        <v>0</v>
      </c>
      <c r="O15375" s="38">
        <f>IF(AND(Colin!$G15375=$B$2,Colin!$H15375&lt;=$C$3),Colin!$I15375,)</f>
        <v>0</v>
      </c>
      <c r="P15375" s="38">
        <f>IF(Colin!$G15375&lt;$B$2,Colin!$I15375,0)</f>
        <v>0</v>
      </c>
      <c r="Q15375" s="38">
        <f>IF(Colin!$G15375&lt;$B$1,Colin!$I15375,0)</f>
        <v>0</v>
      </c>
    </row>
    <row r="15376" spans="12:17" x14ac:dyDescent="0.25">
      <c r="L15376" s="38">
        <f>IF(AND(Colin!$G15376=$B$1,Colin!$H15376=$C$3),Colin!$I15376,)</f>
        <v>0</v>
      </c>
      <c r="M15376" s="38">
        <f>IF(AND(Colin!$G15376=$B$1,Colin!$H15376&lt;=$C$3),Colin!$I15376,)</f>
        <v>0</v>
      </c>
      <c r="N15376" s="38">
        <f>IF(AND(Colin!$G15376=$B$2,Colin!$H15376=$C$3),Colin!$I15376,)</f>
        <v>0</v>
      </c>
      <c r="O15376" s="38">
        <f>IF(AND(Colin!$G15376=$B$2,Colin!$H15376&lt;=$C$3),Colin!$I15376,)</f>
        <v>0</v>
      </c>
      <c r="P15376" s="38">
        <f>IF(Colin!$G15376&lt;$B$2,Colin!$I15376,0)</f>
        <v>0</v>
      </c>
      <c r="Q15376" s="38">
        <f>IF(Colin!$G15376&lt;$B$1,Colin!$I15376,0)</f>
        <v>0</v>
      </c>
    </row>
    <row r="15377" spans="12:17" x14ac:dyDescent="0.25">
      <c r="L15377" s="38">
        <f>IF(AND(Colin!$G15377=$B$1,Colin!$H15377=$C$3),Colin!$I15377,)</f>
        <v>0</v>
      </c>
      <c r="M15377" s="38">
        <f>IF(AND(Colin!$G15377=$B$1,Colin!$H15377&lt;=$C$3),Colin!$I15377,)</f>
        <v>0</v>
      </c>
      <c r="N15377" s="38">
        <f>IF(AND(Colin!$G15377=$B$2,Colin!$H15377=$C$3),Colin!$I15377,)</f>
        <v>0</v>
      </c>
      <c r="O15377" s="38">
        <f>IF(AND(Colin!$G15377=$B$2,Colin!$H15377&lt;=$C$3),Colin!$I15377,)</f>
        <v>0</v>
      </c>
      <c r="P15377" s="38">
        <f>IF(Colin!$G15377&lt;$B$2,Colin!$I15377,0)</f>
        <v>0</v>
      </c>
      <c r="Q15377" s="38">
        <f>IF(Colin!$G15377&lt;$B$1,Colin!$I15377,0)</f>
        <v>0</v>
      </c>
    </row>
    <row r="15378" spans="12:17" x14ac:dyDescent="0.25">
      <c r="L15378" s="38">
        <f>IF(AND(Colin!$G15378=$B$1,Colin!$H15378=$C$3),Colin!$I15378,)</f>
        <v>0</v>
      </c>
      <c r="M15378" s="38">
        <f>IF(AND(Colin!$G15378=$B$1,Colin!$H15378&lt;=$C$3),Colin!$I15378,)</f>
        <v>0</v>
      </c>
      <c r="N15378" s="38">
        <f>IF(AND(Colin!$G15378=$B$2,Colin!$H15378=$C$3),Colin!$I15378,)</f>
        <v>0</v>
      </c>
      <c r="O15378" s="38">
        <f>IF(AND(Colin!$G15378=$B$2,Colin!$H15378&lt;=$C$3),Colin!$I15378,)</f>
        <v>0</v>
      </c>
      <c r="P15378" s="38">
        <f>IF(Colin!$G15378&lt;$B$2,Colin!$I15378,0)</f>
        <v>0</v>
      </c>
      <c r="Q15378" s="38">
        <f>IF(Colin!$G15378&lt;$B$1,Colin!$I15378,0)</f>
        <v>0</v>
      </c>
    </row>
    <row r="15379" spans="12:17" x14ac:dyDescent="0.25">
      <c r="L15379" s="38">
        <f>IF(AND(Colin!$G15379=$B$1,Colin!$H15379=$C$3),Colin!$I15379,)</f>
        <v>0</v>
      </c>
      <c r="M15379" s="38">
        <f>IF(AND(Colin!$G15379=$B$1,Colin!$H15379&lt;=$C$3),Colin!$I15379,)</f>
        <v>0</v>
      </c>
      <c r="N15379" s="38">
        <f>IF(AND(Colin!$G15379=$B$2,Colin!$H15379=$C$3),Colin!$I15379,)</f>
        <v>0</v>
      </c>
      <c r="O15379" s="38">
        <f>IF(AND(Colin!$G15379=$B$2,Colin!$H15379&lt;=$C$3),Colin!$I15379,)</f>
        <v>0</v>
      </c>
      <c r="P15379" s="38">
        <f>IF(Colin!$G15379&lt;$B$2,Colin!$I15379,0)</f>
        <v>0</v>
      </c>
      <c r="Q15379" s="38">
        <f>IF(Colin!$G15379&lt;$B$1,Colin!$I15379,0)</f>
        <v>0</v>
      </c>
    </row>
    <row r="15380" spans="12:17" x14ac:dyDescent="0.25">
      <c r="L15380" s="38">
        <f>IF(AND(Colin!$G15380=$B$1,Colin!$H15380=$C$3),Colin!$I15380,)</f>
        <v>0</v>
      </c>
      <c r="M15380" s="38">
        <f>IF(AND(Colin!$G15380=$B$1,Colin!$H15380&lt;=$C$3),Colin!$I15380,)</f>
        <v>0</v>
      </c>
      <c r="N15380" s="38">
        <f>IF(AND(Colin!$G15380=$B$2,Colin!$H15380=$C$3),Colin!$I15380,)</f>
        <v>0</v>
      </c>
      <c r="O15380" s="38">
        <f>IF(AND(Colin!$G15380=$B$2,Colin!$H15380&lt;=$C$3),Colin!$I15380,)</f>
        <v>0</v>
      </c>
      <c r="P15380" s="38">
        <f>IF(Colin!$G15380&lt;$B$2,Colin!$I15380,0)</f>
        <v>0</v>
      </c>
      <c r="Q15380" s="38">
        <f>IF(Colin!$G15380&lt;$B$1,Colin!$I15380,0)</f>
        <v>0</v>
      </c>
    </row>
    <row r="15381" spans="12:17" x14ac:dyDescent="0.25">
      <c r="L15381" s="38">
        <f>IF(AND(Colin!$G15381=$B$1,Colin!$H15381=$C$3),Colin!$I15381,)</f>
        <v>0</v>
      </c>
      <c r="M15381" s="38">
        <f>IF(AND(Colin!$G15381=$B$1,Colin!$H15381&lt;=$C$3),Colin!$I15381,)</f>
        <v>0</v>
      </c>
      <c r="N15381" s="38">
        <f>IF(AND(Colin!$G15381=$B$2,Colin!$H15381=$C$3),Colin!$I15381,)</f>
        <v>0</v>
      </c>
      <c r="O15381" s="38">
        <f>IF(AND(Colin!$G15381=$B$2,Colin!$H15381&lt;=$C$3),Colin!$I15381,)</f>
        <v>0</v>
      </c>
      <c r="P15381" s="38">
        <f>IF(Colin!$G15381&lt;$B$2,Colin!$I15381,0)</f>
        <v>0</v>
      </c>
      <c r="Q15381" s="38">
        <f>IF(Colin!$G15381&lt;$B$1,Colin!$I15381,0)</f>
        <v>0</v>
      </c>
    </row>
    <row r="15382" spans="12:17" x14ac:dyDescent="0.25">
      <c r="L15382" s="38">
        <f>IF(AND(Colin!$G15382=$B$1,Colin!$H15382=$C$3),Colin!$I15382,)</f>
        <v>0</v>
      </c>
      <c r="M15382" s="38">
        <f>IF(AND(Colin!$G15382=$B$1,Colin!$H15382&lt;=$C$3),Colin!$I15382,)</f>
        <v>0</v>
      </c>
      <c r="N15382" s="38">
        <f>IF(AND(Colin!$G15382=$B$2,Colin!$H15382=$C$3),Colin!$I15382,)</f>
        <v>0</v>
      </c>
      <c r="O15382" s="38">
        <f>IF(AND(Colin!$G15382=$B$2,Colin!$H15382&lt;=$C$3),Colin!$I15382,)</f>
        <v>0</v>
      </c>
      <c r="P15382" s="38">
        <f>IF(Colin!$G15382&lt;$B$2,Colin!$I15382,0)</f>
        <v>0</v>
      </c>
      <c r="Q15382" s="38">
        <f>IF(Colin!$G15382&lt;$B$1,Colin!$I15382,0)</f>
        <v>0</v>
      </c>
    </row>
    <row r="15383" spans="12:17" x14ac:dyDescent="0.25">
      <c r="L15383" s="38">
        <f>IF(AND(Colin!$G15383=$B$1,Colin!$H15383=$C$3),Colin!$I15383,)</f>
        <v>0</v>
      </c>
      <c r="M15383" s="38">
        <f>IF(AND(Colin!$G15383=$B$1,Colin!$H15383&lt;=$C$3),Colin!$I15383,)</f>
        <v>0</v>
      </c>
      <c r="N15383" s="38">
        <f>IF(AND(Colin!$G15383=$B$2,Colin!$H15383=$C$3),Colin!$I15383,)</f>
        <v>0</v>
      </c>
      <c r="O15383" s="38">
        <f>IF(AND(Colin!$G15383=$B$2,Colin!$H15383&lt;=$C$3),Colin!$I15383,)</f>
        <v>0</v>
      </c>
      <c r="P15383" s="38">
        <f>IF(Colin!$G15383&lt;$B$2,Colin!$I15383,0)</f>
        <v>0</v>
      </c>
      <c r="Q15383" s="38">
        <f>IF(Colin!$G15383&lt;$B$1,Colin!$I15383,0)</f>
        <v>0</v>
      </c>
    </row>
    <row r="15384" spans="12:17" x14ac:dyDescent="0.25">
      <c r="L15384" s="38">
        <f>IF(AND(Colin!$G15384=$B$1,Colin!$H15384=$C$3),Colin!$I15384,)</f>
        <v>0</v>
      </c>
      <c r="M15384" s="38">
        <f>IF(AND(Colin!$G15384=$B$1,Colin!$H15384&lt;=$C$3),Colin!$I15384,)</f>
        <v>0</v>
      </c>
      <c r="N15384" s="38">
        <f>IF(AND(Colin!$G15384=$B$2,Colin!$H15384=$C$3),Colin!$I15384,)</f>
        <v>0</v>
      </c>
      <c r="O15384" s="38">
        <f>IF(AND(Colin!$G15384=$B$2,Colin!$H15384&lt;=$C$3),Colin!$I15384,)</f>
        <v>0</v>
      </c>
      <c r="P15384" s="38">
        <f>IF(Colin!$G15384&lt;$B$2,Colin!$I15384,0)</f>
        <v>0</v>
      </c>
      <c r="Q15384" s="38">
        <f>IF(Colin!$G15384&lt;$B$1,Colin!$I15384,0)</f>
        <v>0</v>
      </c>
    </row>
    <row r="15385" spans="12:17" x14ac:dyDescent="0.25">
      <c r="L15385" s="38">
        <f>IF(AND(Colin!$G15385=$B$1,Colin!$H15385=$C$3),Colin!$I15385,)</f>
        <v>0</v>
      </c>
      <c r="M15385" s="38">
        <f>IF(AND(Colin!$G15385=$B$1,Colin!$H15385&lt;=$C$3),Colin!$I15385,)</f>
        <v>0</v>
      </c>
      <c r="N15385" s="38">
        <f>IF(AND(Colin!$G15385=$B$2,Colin!$H15385=$C$3),Colin!$I15385,)</f>
        <v>0</v>
      </c>
      <c r="O15385" s="38">
        <f>IF(AND(Colin!$G15385=$B$2,Colin!$H15385&lt;=$C$3),Colin!$I15385,)</f>
        <v>0</v>
      </c>
      <c r="P15385" s="38">
        <f>IF(Colin!$G15385&lt;$B$2,Colin!$I15385,0)</f>
        <v>0</v>
      </c>
      <c r="Q15385" s="38">
        <f>IF(Colin!$G15385&lt;$B$1,Colin!$I15385,0)</f>
        <v>0</v>
      </c>
    </row>
    <row r="15386" spans="12:17" x14ac:dyDescent="0.25">
      <c r="L15386" s="38">
        <f>IF(AND(Colin!$G15386=$B$1,Colin!$H15386=$C$3),Colin!$I15386,)</f>
        <v>0</v>
      </c>
      <c r="M15386" s="38">
        <f>IF(AND(Colin!$G15386=$B$1,Colin!$H15386&lt;=$C$3),Colin!$I15386,)</f>
        <v>0</v>
      </c>
      <c r="N15386" s="38">
        <f>IF(AND(Colin!$G15386=$B$2,Colin!$H15386=$C$3),Colin!$I15386,)</f>
        <v>0</v>
      </c>
      <c r="O15386" s="38">
        <f>IF(AND(Colin!$G15386=$B$2,Colin!$H15386&lt;=$C$3),Colin!$I15386,)</f>
        <v>0</v>
      </c>
      <c r="P15386" s="38">
        <f>IF(Colin!$G15386&lt;$B$2,Colin!$I15386,0)</f>
        <v>0</v>
      </c>
      <c r="Q15386" s="38">
        <f>IF(Colin!$G15386&lt;$B$1,Colin!$I15386,0)</f>
        <v>0</v>
      </c>
    </row>
    <row r="15387" spans="12:17" x14ac:dyDescent="0.25">
      <c r="L15387" s="38">
        <f>IF(AND(Colin!$G15387=$B$1,Colin!$H15387=$C$3),Colin!$I15387,)</f>
        <v>0</v>
      </c>
      <c r="M15387" s="38">
        <f>IF(AND(Colin!$G15387=$B$1,Colin!$H15387&lt;=$C$3),Colin!$I15387,)</f>
        <v>0</v>
      </c>
      <c r="N15387" s="38">
        <f>IF(AND(Colin!$G15387=$B$2,Colin!$H15387=$C$3),Colin!$I15387,)</f>
        <v>0</v>
      </c>
      <c r="O15387" s="38">
        <f>IF(AND(Colin!$G15387=$B$2,Colin!$H15387&lt;=$C$3),Colin!$I15387,)</f>
        <v>0</v>
      </c>
      <c r="P15387" s="38">
        <f>IF(Colin!$G15387&lt;$B$2,Colin!$I15387,0)</f>
        <v>0</v>
      </c>
      <c r="Q15387" s="38">
        <f>IF(Colin!$G15387&lt;$B$1,Colin!$I15387,0)</f>
        <v>0</v>
      </c>
    </row>
    <row r="15388" spans="12:17" x14ac:dyDescent="0.25">
      <c r="L15388" s="38">
        <f>IF(AND(Colin!$G15388=$B$1,Colin!$H15388=$C$3),Colin!$I15388,)</f>
        <v>0</v>
      </c>
      <c r="M15388" s="38">
        <f>IF(AND(Colin!$G15388=$B$1,Colin!$H15388&lt;=$C$3),Colin!$I15388,)</f>
        <v>0</v>
      </c>
      <c r="N15388" s="38">
        <f>IF(AND(Colin!$G15388=$B$2,Colin!$H15388=$C$3),Colin!$I15388,)</f>
        <v>0</v>
      </c>
      <c r="O15388" s="38">
        <f>IF(AND(Colin!$G15388=$B$2,Colin!$H15388&lt;=$C$3),Colin!$I15388,)</f>
        <v>0</v>
      </c>
      <c r="P15388" s="38">
        <f>IF(Colin!$G15388&lt;$B$2,Colin!$I15388,0)</f>
        <v>0</v>
      </c>
      <c r="Q15388" s="38">
        <f>IF(Colin!$G15388&lt;$B$1,Colin!$I15388,0)</f>
        <v>0</v>
      </c>
    </row>
    <row r="15389" spans="12:17" x14ac:dyDescent="0.25">
      <c r="L15389" s="38">
        <f>IF(AND(Colin!$G15389=$B$1,Colin!$H15389=$C$3),Colin!$I15389,)</f>
        <v>0</v>
      </c>
      <c r="M15389" s="38">
        <f>IF(AND(Colin!$G15389=$B$1,Colin!$H15389&lt;=$C$3),Colin!$I15389,)</f>
        <v>0</v>
      </c>
      <c r="N15389" s="38">
        <f>IF(AND(Colin!$G15389=$B$2,Colin!$H15389=$C$3),Colin!$I15389,)</f>
        <v>0</v>
      </c>
      <c r="O15389" s="38">
        <f>IF(AND(Colin!$G15389=$B$2,Colin!$H15389&lt;=$C$3),Colin!$I15389,)</f>
        <v>0</v>
      </c>
      <c r="P15389" s="38">
        <f>IF(Colin!$G15389&lt;$B$2,Colin!$I15389,0)</f>
        <v>0</v>
      </c>
      <c r="Q15389" s="38">
        <f>IF(Colin!$G15389&lt;$B$1,Colin!$I15389,0)</f>
        <v>0</v>
      </c>
    </row>
    <row r="15390" spans="12:17" x14ac:dyDescent="0.25">
      <c r="L15390" s="38">
        <f>IF(AND(Colin!$G15390=$B$1,Colin!$H15390=$C$3),Colin!$I15390,)</f>
        <v>0</v>
      </c>
      <c r="M15390" s="38">
        <f>IF(AND(Colin!$G15390=$B$1,Colin!$H15390&lt;=$C$3),Colin!$I15390,)</f>
        <v>0</v>
      </c>
      <c r="N15390" s="38">
        <f>IF(AND(Colin!$G15390=$B$2,Colin!$H15390=$C$3),Colin!$I15390,)</f>
        <v>0</v>
      </c>
      <c r="O15390" s="38">
        <f>IF(AND(Colin!$G15390=$B$2,Colin!$H15390&lt;=$C$3),Colin!$I15390,)</f>
        <v>0</v>
      </c>
      <c r="P15390" s="38">
        <f>IF(Colin!$G15390&lt;$B$2,Colin!$I15390,0)</f>
        <v>0</v>
      </c>
      <c r="Q15390" s="38">
        <f>IF(Colin!$G15390&lt;$B$1,Colin!$I15390,0)</f>
        <v>0</v>
      </c>
    </row>
    <row r="15391" spans="12:17" x14ac:dyDescent="0.25">
      <c r="L15391" s="38">
        <f>IF(AND(Colin!$G15391=$B$1,Colin!$H15391=$C$3),Colin!$I15391,)</f>
        <v>0</v>
      </c>
      <c r="M15391" s="38">
        <f>IF(AND(Colin!$G15391=$B$1,Colin!$H15391&lt;=$C$3),Colin!$I15391,)</f>
        <v>0</v>
      </c>
      <c r="N15391" s="38">
        <f>IF(AND(Colin!$G15391=$B$2,Colin!$H15391=$C$3),Colin!$I15391,)</f>
        <v>0</v>
      </c>
      <c r="O15391" s="38">
        <f>IF(AND(Colin!$G15391=$B$2,Colin!$H15391&lt;=$C$3),Colin!$I15391,)</f>
        <v>0</v>
      </c>
      <c r="P15391" s="38">
        <f>IF(Colin!$G15391&lt;$B$2,Colin!$I15391,0)</f>
        <v>0</v>
      </c>
      <c r="Q15391" s="38">
        <f>IF(Colin!$G15391&lt;$B$1,Colin!$I15391,0)</f>
        <v>0</v>
      </c>
    </row>
    <row r="15392" spans="12:17" x14ac:dyDescent="0.25">
      <c r="L15392" s="38">
        <f>IF(AND(Colin!$G15392=$B$1,Colin!$H15392=$C$3),Colin!$I15392,)</f>
        <v>0</v>
      </c>
      <c r="M15392" s="38">
        <f>IF(AND(Colin!$G15392=$B$1,Colin!$H15392&lt;=$C$3),Colin!$I15392,)</f>
        <v>0</v>
      </c>
      <c r="N15392" s="38">
        <f>IF(AND(Colin!$G15392=$B$2,Colin!$H15392=$C$3),Colin!$I15392,)</f>
        <v>0</v>
      </c>
      <c r="O15392" s="38">
        <f>IF(AND(Colin!$G15392=$B$2,Colin!$H15392&lt;=$C$3),Colin!$I15392,)</f>
        <v>0</v>
      </c>
      <c r="P15392" s="38">
        <f>IF(Colin!$G15392&lt;$B$2,Colin!$I15392,0)</f>
        <v>0</v>
      </c>
      <c r="Q15392" s="38">
        <f>IF(Colin!$G15392&lt;$B$1,Colin!$I15392,0)</f>
        <v>0</v>
      </c>
    </row>
    <row r="15393" spans="12:17" x14ac:dyDescent="0.25">
      <c r="L15393" s="38">
        <f>IF(AND(Colin!$G15393=$B$1,Colin!$H15393=$C$3),Colin!$I15393,)</f>
        <v>0</v>
      </c>
      <c r="M15393" s="38">
        <f>IF(AND(Colin!$G15393=$B$1,Colin!$H15393&lt;=$C$3),Colin!$I15393,)</f>
        <v>0</v>
      </c>
      <c r="N15393" s="38">
        <f>IF(AND(Colin!$G15393=$B$2,Colin!$H15393=$C$3),Colin!$I15393,)</f>
        <v>0</v>
      </c>
      <c r="O15393" s="38">
        <f>IF(AND(Colin!$G15393=$B$2,Colin!$H15393&lt;=$C$3),Colin!$I15393,)</f>
        <v>0</v>
      </c>
      <c r="P15393" s="38">
        <f>IF(Colin!$G15393&lt;$B$2,Colin!$I15393,0)</f>
        <v>0</v>
      </c>
      <c r="Q15393" s="38">
        <f>IF(Colin!$G15393&lt;$B$1,Colin!$I15393,0)</f>
        <v>0</v>
      </c>
    </row>
    <row r="15394" spans="12:17" x14ac:dyDescent="0.25">
      <c r="L15394" s="38">
        <f>IF(AND(Colin!$G15394=$B$1,Colin!$H15394=$C$3),Colin!$I15394,)</f>
        <v>0</v>
      </c>
      <c r="M15394" s="38">
        <f>IF(AND(Colin!$G15394=$B$1,Colin!$H15394&lt;=$C$3),Colin!$I15394,)</f>
        <v>0</v>
      </c>
      <c r="N15394" s="38">
        <f>IF(AND(Colin!$G15394=$B$2,Colin!$H15394=$C$3),Colin!$I15394,)</f>
        <v>0</v>
      </c>
      <c r="O15394" s="38">
        <f>IF(AND(Colin!$G15394=$B$2,Colin!$H15394&lt;=$C$3),Colin!$I15394,)</f>
        <v>0</v>
      </c>
      <c r="P15394" s="38">
        <f>IF(Colin!$G15394&lt;$B$2,Colin!$I15394,0)</f>
        <v>0</v>
      </c>
      <c r="Q15394" s="38">
        <f>IF(Colin!$G15394&lt;$B$1,Colin!$I15394,0)</f>
        <v>0</v>
      </c>
    </row>
    <row r="15395" spans="12:17" x14ac:dyDescent="0.25">
      <c r="L15395" s="38">
        <f>IF(AND(Colin!$G15395=$B$1,Colin!$H15395=$C$3),Colin!$I15395,)</f>
        <v>0</v>
      </c>
      <c r="M15395" s="38">
        <f>IF(AND(Colin!$G15395=$B$1,Colin!$H15395&lt;=$C$3),Colin!$I15395,)</f>
        <v>0</v>
      </c>
      <c r="N15395" s="38">
        <f>IF(AND(Colin!$G15395=$B$2,Colin!$H15395=$C$3),Colin!$I15395,)</f>
        <v>0</v>
      </c>
      <c r="O15395" s="38">
        <f>IF(AND(Colin!$G15395=$B$2,Colin!$H15395&lt;=$C$3),Colin!$I15395,)</f>
        <v>0</v>
      </c>
      <c r="P15395" s="38">
        <f>IF(Colin!$G15395&lt;$B$2,Colin!$I15395,0)</f>
        <v>0</v>
      </c>
      <c r="Q15395" s="38">
        <f>IF(Colin!$G15395&lt;$B$1,Colin!$I15395,0)</f>
        <v>0</v>
      </c>
    </row>
    <row r="15396" spans="12:17" x14ac:dyDescent="0.25">
      <c r="L15396" s="38">
        <f>IF(AND(Colin!$G15396=$B$1,Colin!$H15396=$C$3),Colin!$I15396,)</f>
        <v>0</v>
      </c>
      <c r="M15396" s="38">
        <f>IF(AND(Colin!$G15396=$B$1,Colin!$H15396&lt;=$C$3),Colin!$I15396,)</f>
        <v>0</v>
      </c>
      <c r="N15396" s="38">
        <f>IF(AND(Colin!$G15396=$B$2,Colin!$H15396=$C$3),Colin!$I15396,)</f>
        <v>0</v>
      </c>
      <c r="O15396" s="38">
        <f>IF(AND(Colin!$G15396=$B$2,Colin!$H15396&lt;=$C$3),Colin!$I15396,)</f>
        <v>0</v>
      </c>
      <c r="P15396" s="38">
        <f>IF(Colin!$G15396&lt;$B$2,Colin!$I15396,0)</f>
        <v>0</v>
      </c>
      <c r="Q15396" s="38">
        <f>IF(Colin!$G15396&lt;$B$1,Colin!$I15396,0)</f>
        <v>0</v>
      </c>
    </row>
    <row r="15397" spans="12:17" x14ac:dyDescent="0.25">
      <c r="L15397" s="38">
        <f>IF(AND(Colin!$G15397=$B$1,Colin!$H15397=$C$3),Colin!$I15397,)</f>
        <v>0</v>
      </c>
      <c r="M15397" s="38">
        <f>IF(AND(Colin!$G15397=$B$1,Colin!$H15397&lt;=$C$3),Colin!$I15397,)</f>
        <v>0</v>
      </c>
      <c r="N15397" s="38">
        <f>IF(AND(Colin!$G15397=$B$2,Colin!$H15397=$C$3),Colin!$I15397,)</f>
        <v>0</v>
      </c>
      <c r="O15397" s="38">
        <f>IF(AND(Colin!$G15397=$B$2,Colin!$H15397&lt;=$C$3),Colin!$I15397,)</f>
        <v>0</v>
      </c>
      <c r="P15397" s="38">
        <f>IF(Colin!$G15397&lt;$B$2,Colin!$I15397,0)</f>
        <v>0</v>
      </c>
      <c r="Q15397" s="38">
        <f>IF(Colin!$G15397&lt;$B$1,Colin!$I15397,0)</f>
        <v>0</v>
      </c>
    </row>
    <row r="15398" spans="12:17" x14ac:dyDescent="0.25">
      <c r="L15398" s="38">
        <f>IF(AND(Colin!$G15398=$B$1,Colin!$H15398=$C$3),Colin!$I15398,)</f>
        <v>0</v>
      </c>
      <c r="M15398" s="38">
        <f>IF(AND(Colin!$G15398=$B$1,Colin!$H15398&lt;=$C$3),Colin!$I15398,)</f>
        <v>0</v>
      </c>
      <c r="N15398" s="38">
        <f>IF(AND(Colin!$G15398=$B$2,Colin!$H15398=$C$3),Colin!$I15398,)</f>
        <v>0</v>
      </c>
      <c r="O15398" s="38">
        <f>IF(AND(Colin!$G15398=$B$2,Colin!$H15398&lt;=$C$3),Colin!$I15398,)</f>
        <v>0</v>
      </c>
      <c r="P15398" s="38">
        <f>IF(Colin!$G15398&lt;$B$2,Colin!$I15398,0)</f>
        <v>0</v>
      </c>
      <c r="Q15398" s="38">
        <f>IF(Colin!$G15398&lt;$B$1,Colin!$I15398,0)</f>
        <v>0</v>
      </c>
    </row>
    <row r="15399" spans="12:17" x14ac:dyDescent="0.25">
      <c r="L15399" s="38">
        <f>IF(AND(Colin!$G15399=$B$1,Colin!$H15399=$C$3),Colin!$I15399,)</f>
        <v>0</v>
      </c>
      <c r="M15399" s="38">
        <f>IF(AND(Colin!$G15399=$B$1,Colin!$H15399&lt;=$C$3),Colin!$I15399,)</f>
        <v>0</v>
      </c>
      <c r="N15399" s="38">
        <f>IF(AND(Colin!$G15399=$B$2,Colin!$H15399=$C$3),Colin!$I15399,)</f>
        <v>0</v>
      </c>
      <c r="O15399" s="38">
        <f>IF(AND(Colin!$G15399=$B$2,Colin!$H15399&lt;=$C$3),Colin!$I15399,)</f>
        <v>0</v>
      </c>
      <c r="P15399" s="38">
        <f>IF(Colin!$G15399&lt;$B$2,Colin!$I15399,0)</f>
        <v>0</v>
      </c>
      <c r="Q15399" s="38">
        <f>IF(Colin!$G15399&lt;$B$1,Colin!$I15399,0)</f>
        <v>0</v>
      </c>
    </row>
    <row r="15400" spans="12:17" x14ac:dyDescent="0.25">
      <c r="L15400" s="38">
        <f>IF(AND(Colin!$G15400=$B$1,Colin!$H15400=$C$3),Colin!$I15400,)</f>
        <v>0</v>
      </c>
      <c r="M15400" s="38">
        <f>IF(AND(Colin!$G15400=$B$1,Colin!$H15400&lt;=$C$3),Colin!$I15400,)</f>
        <v>0</v>
      </c>
      <c r="N15400" s="38">
        <f>IF(AND(Colin!$G15400=$B$2,Colin!$H15400=$C$3),Colin!$I15400,)</f>
        <v>0</v>
      </c>
      <c r="O15400" s="38">
        <f>IF(AND(Colin!$G15400=$B$2,Colin!$H15400&lt;=$C$3),Colin!$I15400,)</f>
        <v>0</v>
      </c>
      <c r="P15400" s="38">
        <f>IF(Colin!$G15400&lt;$B$2,Colin!$I15400,0)</f>
        <v>0</v>
      </c>
      <c r="Q15400" s="38">
        <f>IF(Colin!$G15400&lt;$B$1,Colin!$I15400,0)</f>
        <v>0</v>
      </c>
    </row>
    <row r="15401" spans="12:17" x14ac:dyDescent="0.25">
      <c r="L15401" s="38">
        <f>IF(AND(Colin!$G15401=$B$1,Colin!$H15401=$C$3),Colin!$I15401,)</f>
        <v>0</v>
      </c>
      <c r="M15401" s="38">
        <f>IF(AND(Colin!$G15401=$B$1,Colin!$H15401&lt;=$C$3),Colin!$I15401,)</f>
        <v>0</v>
      </c>
      <c r="N15401" s="38">
        <f>IF(AND(Colin!$G15401=$B$2,Colin!$H15401=$C$3),Colin!$I15401,)</f>
        <v>0</v>
      </c>
      <c r="O15401" s="38">
        <f>IF(AND(Colin!$G15401=$B$2,Colin!$H15401&lt;=$C$3),Colin!$I15401,)</f>
        <v>0</v>
      </c>
      <c r="P15401" s="38">
        <f>IF(Colin!$G15401&lt;$B$2,Colin!$I15401,0)</f>
        <v>0</v>
      </c>
      <c r="Q15401" s="38">
        <f>IF(Colin!$G15401&lt;$B$1,Colin!$I15401,0)</f>
        <v>0</v>
      </c>
    </row>
    <row r="15402" spans="12:17" x14ac:dyDescent="0.25">
      <c r="L15402" s="38">
        <f>IF(AND(Colin!$G15402=$B$1,Colin!$H15402=$C$3),Colin!$I15402,)</f>
        <v>0</v>
      </c>
      <c r="M15402" s="38">
        <f>IF(AND(Colin!$G15402=$B$1,Colin!$H15402&lt;=$C$3),Colin!$I15402,)</f>
        <v>0</v>
      </c>
      <c r="N15402" s="38">
        <f>IF(AND(Colin!$G15402=$B$2,Colin!$H15402=$C$3),Colin!$I15402,)</f>
        <v>0</v>
      </c>
      <c r="O15402" s="38">
        <f>IF(AND(Colin!$G15402=$B$2,Colin!$H15402&lt;=$C$3),Colin!$I15402,)</f>
        <v>0</v>
      </c>
      <c r="P15402" s="38">
        <f>IF(Colin!$G15402&lt;$B$2,Colin!$I15402,0)</f>
        <v>0</v>
      </c>
      <c r="Q15402" s="38">
        <f>IF(Colin!$G15402&lt;$B$1,Colin!$I15402,0)</f>
        <v>0</v>
      </c>
    </row>
    <row r="15403" spans="12:17" x14ac:dyDescent="0.25">
      <c r="L15403" s="38">
        <f>IF(AND(Colin!$G15403=$B$1,Colin!$H15403=$C$3),Colin!$I15403,)</f>
        <v>0</v>
      </c>
      <c r="M15403" s="38">
        <f>IF(AND(Colin!$G15403=$B$1,Colin!$H15403&lt;=$C$3),Colin!$I15403,)</f>
        <v>0</v>
      </c>
      <c r="N15403" s="38">
        <f>IF(AND(Colin!$G15403=$B$2,Colin!$H15403=$C$3),Colin!$I15403,)</f>
        <v>0</v>
      </c>
      <c r="O15403" s="38">
        <f>IF(AND(Colin!$G15403=$B$2,Colin!$H15403&lt;=$C$3),Colin!$I15403,)</f>
        <v>0</v>
      </c>
      <c r="P15403" s="38">
        <f>IF(Colin!$G15403&lt;$B$2,Colin!$I15403,0)</f>
        <v>0</v>
      </c>
      <c r="Q15403" s="38">
        <f>IF(Colin!$G15403&lt;$B$1,Colin!$I15403,0)</f>
        <v>0</v>
      </c>
    </row>
    <row r="15404" spans="12:17" x14ac:dyDescent="0.25">
      <c r="L15404" s="38">
        <f>IF(AND(Colin!$G15404=$B$1,Colin!$H15404=$C$3),Colin!$I15404,)</f>
        <v>0</v>
      </c>
      <c r="M15404" s="38">
        <f>IF(AND(Colin!$G15404=$B$1,Colin!$H15404&lt;=$C$3),Colin!$I15404,)</f>
        <v>0</v>
      </c>
      <c r="N15404" s="38">
        <f>IF(AND(Colin!$G15404=$B$2,Colin!$H15404=$C$3),Colin!$I15404,)</f>
        <v>0</v>
      </c>
      <c r="O15404" s="38">
        <f>IF(AND(Colin!$G15404=$B$2,Colin!$H15404&lt;=$C$3),Colin!$I15404,)</f>
        <v>0</v>
      </c>
      <c r="P15404" s="38">
        <f>IF(Colin!$G15404&lt;$B$2,Colin!$I15404,0)</f>
        <v>0</v>
      </c>
      <c r="Q15404" s="38">
        <f>IF(Colin!$G15404&lt;$B$1,Colin!$I15404,0)</f>
        <v>0</v>
      </c>
    </row>
    <row r="15405" spans="12:17" x14ac:dyDescent="0.25">
      <c r="L15405" s="38">
        <f>IF(AND(Colin!$G15405=$B$1,Colin!$H15405=$C$3),Colin!$I15405,)</f>
        <v>0</v>
      </c>
      <c r="M15405" s="38">
        <f>IF(AND(Colin!$G15405=$B$1,Colin!$H15405&lt;=$C$3),Colin!$I15405,)</f>
        <v>0</v>
      </c>
      <c r="N15405" s="38">
        <f>IF(AND(Colin!$G15405=$B$2,Colin!$H15405=$C$3),Colin!$I15405,)</f>
        <v>0</v>
      </c>
      <c r="O15405" s="38">
        <f>IF(AND(Colin!$G15405=$B$2,Colin!$H15405&lt;=$C$3),Colin!$I15405,)</f>
        <v>0</v>
      </c>
      <c r="P15405" s="38">
        <f>IF(Colin!$G15405&lt;$B$2,Colin!$I15405,0)</f>
        <v>0</v>
      </c>
      <c r="Q15405" s="38">
        <f>IF(Colin!$G15405&lt;$B$1,Colin!$I15405,0)</f>
        <v>0</v>
      </c>
    </row>
    <row r="15406" spans="12:17" x14ac:dyDescent="0.25">
      <c r="L15406" s="38">
        <f>IF(AND(Colin!$G15406=$B$1,Colin!$H15406=$C$3),Colin!$I15406,)</f>
        <v>0</v>
      </c>
      <c r="M15406" s="38">
        <f>IF(AND(Colin!$G15406=$B$1,Colin!$H15406&lt;=$C$3),Colin!$I15406,)</f>
        <v>0</v>
      </c>
      <c r="N15406" s="38">
        <f>IF(AND(Colin!$G15406=$B$2,Colin!$H15406=$C$3),Colin!$I15406,)</f>
        <v>0</v>
      </c>
      <c r="O15406" s="38">
        <f>IF(AND(Colin!$G15406=$B$2,Colin!$H15406&lt;=$C$3),Colin!$I15406,)</f>
        <v>0</v>
      </c>
      <c r="P15406" s="38">
        <f>IF(Colin!$G15406&lt;$B$2,Colin!$I15406,0)</f>
        <v>0</v>
      </c>
      <c r="Q15406" s="38">
        <f>IF(Colin!$G15406&lt;$B$1,Colin!$I15406,0)</f>
        <v>0</v>
      </c>
    </row>
    <row r="15407" spans="12:17" x14ac:dyDescent="0.25">
      <c r="L15407" s="38">
        <f>IF(AND(Colin!$G15407=$B$1,Colin!$H15407=$C$3),Colin!$I15407,)</f>
        <v>0</v>
      </c>
      <c r="M15407" s="38">
        <f>IF(AND(Colin!$G15407=$B$1,Colin!$H15407&lt;=$C$3),Colin!$I15407,)</f>
        <v>0</v>
      </c>
      <c r="N15407" s="38">
        <f>IF(AND(Colin!$G15407=$B$2,Colin!$H15407=$C$3),Colin!$I15407,)</f>
        <v>0</v>
      </c>
      <c r="O15407" s="38">
        <f>IF(AND(Colin!$G15407=$B$2,Colin!$H15407&lt;=$C$3),Colin!$I15407,)</f>
        <v>0</v>
      </c>
      <c r="P15407" s="38">
        <f>IF(Colin!$G15407&lt;$B$2,Colin!$I15407,0)</f>
        <v>0</v>
      </c>
      <c r="Q15407" s="38">
        <f>IF(Colin!$G15407&lt;$B$1,Colin!$I15407,0)</f>
        <v>0</v>
      </c>
    </row>
    <row r="15408" spans="12:17" x14ac:dyDescent="0.25">
      <c r="L15408" s="38">
        <f>IF(AND(Colin!$G15408=$B$1,Colin!$H15408=$C$3),Colin!$I15408,)</f>
        <v>0</v>
      </c>
      <c r="M15408" s="38">
        <f>IF(AND(Colin!$G15408=$B$1,Colin!$H15408&lt;=$C$3),Colin!$I15408,)</f>
        <v>0</v>
      </c>
      <c r="N15408" s="38">
        <f>IF(AND(Colin!$G15408=$B$2,Colin!$H15408=$C$3),Colin!$I15408,)</f>
        <v>0</v>
      </c>
      <c r="O15408" s="38">
        <f>IF(AND(Colin!$G15408=$B$2,Colin!$H15408&lt;=$C$3),Colin!$I15408,)</f>
        <v>0</v>
      </c>
      <c r="P15408" s="38">
        <f>IF(Colin!$G15408&lt;$B$2,Colin!$I15408,0)</f>
        <v>0</v>
      </c>
      <c r="Q15408" s="38">
        <f>IF(Colin!$G15408&lt;$B$1,Colin!$I15408,0)</f>
        <v>0</v>
      </c>
    </row>
    <row r="15409" spans="12:17" x14ac:dyDescent="0.25">
      <c r="L15409" s="38">
        <f>IF(AND(Colin!$G15409=$B$1,Colin!$H15409=$C$3),Colin!$I15409,)</f>
        <v>0</v>
      </c>
      <c r="M15409" s="38">
        <f>IF(AND(Colin!$G15409=$B$1,Colin!$H15409&lt;=$C$3),Colin!$I15409,)</f>
        <v>0</v>
      </c>
      <c r="N15409" s="38">
        <f>IF(AND(Colin!$G15409=$B$2,Colin!$H15409=$C$3),Colin!$I15409,)</f>
        <v>0</v>
      </c>
      <c r="O15409" s="38">
        <f>IF(AND(Colin!$G15409=$B$2,Colin!$H15409&lt;=$C$3),Colin!$I15409,)</f>
        <v>0</v>
      </c>
      <c r="P15409" s="38">
        <f>IF(Colin!$G15409&lt;$B$2,Colin!$I15409,0)</f>
        <v>0</v>
      </c>
      <c r="Q15409" s="38">
        <f>IF(Colin!$G15409&lt;$B$1,Colin!$I15409,0)</f>
        <v>0</v>
      </c>
    </row>
    <row r="15410" spans="12:17" x14ac:dyDescent="0.25">
      <c r="L15410" s="38">
        <f>IF(AND(Colin!$G15410=$B$1,Colin!$H15410=$C$3),Colin!$I15410,)</f>
        <v>0</v>
      </c>
      <c r="M15410" s="38">
        <f>IF(AND(Colin!$G15410=$B$1,Colin!$H15410&lt;=$C$3),Colin!$I15410,)</f>
        <v>0</v>
      </c>
      <c r="N15410" s="38">
        <f>IF(AND(Colin!$G15410=$B$2,Colin!$H15410=$C$3),Colin!$I15410,)</f>
        <v>0</v>
      </c>
      <c r="O15410" s="38">
        <f>IF(AND(Colin!$G15410=$B$2,Colin!$H15410&lt;=$C$3),Colin!$I15410,)</f>
        <v>0</v>
      </c>
      <c r="P15410" s="38">
        <f>IF(Colin!$G15410&lt;$B$2,Colin!$I15410,0)</f>
        <v>0</v>
      </c>
      <c r="Q15410" s="38">
        <f>IF(Colin!$G15410&lt;$B$1,Colin!$I15410,0)</f>
        <v>0</v>
      </c>
    </row>
    <row r="15411" spans="12:17" x14ac:dyDescent="0.25">
      <c r="L15411" s="38">
        <f>IF(AND(Colin!$G15411=$B$1,Colin!$H15411=$C$3),Colin!$I15411,)</f>
        <v>0</v>
      </c>
      <c r="M15411" s="38">
        <f>IF(AND(Colin!$G15411=$B$1,Colin!$H15411&lt;=$C$3),Colin!$I15411,)</f>
        <v>0</v>
      </c>
      <c r="N15411" s="38">
        <f>IF(AND(Colin!$G15411=$B$2,Colin!$H15411=$C$3),Colin!$I15411,)</f>
        <v>0</v>
      </c>
      <c r="O15411" s="38">
        <f>IF(AND(Colin!$G15411=$B$2,Colin!$H15411&lt;=$C$3),Colin!$I15411,)</f>
        <v>0</v>
      </c>
      <c r="P15411" s="38">
        <f>IF(Colin!$G15411&lt;$B$2,Colin!$I15411,0)</f>
        <v>0</v>
      </c>
      <c r="Q15411" s="38">
        <f>IF(Colin!$G15411&lt;$B$1,Colin!$I15411,0)</f>
        <v>0</v>
      </c>
    </row>
    <row r="15412" spans="12:17" x14ac:dyDescent="0.25">
      <c r="L15412" s="38">
        <f>IF(AND(Colin!$G15412=$B$1,Colin!$H15412=$C$3),Colin!$I15412,)</f>
        <v>0</v>
      </c>
      <c r="M15412" s="38">
        <f>IF(AND(Colin!$G15412=$B$1,Colin!$H15412&lt;=$C$3),Colin!$I15412,)</f>
        <v>0</v>
      </c>
      <c r="N15412" s="38">
        <f>IF(AND(Colin!$G15412=$B$2,Colin!$H15412=$C$3),Colin!$I15412,)</f>
        <v>0</v>
      </c>
      <c r="O15412" s="38">
        <f>IF(AND(Colin!$G15412=$B$2,Colin!$H15412&lt;=$C$3),Colin!$I15412,)</f>
        <v>0</v>
      </c>
      <c r="P15412" s="38">
        <f>IF(Colin!$G15412&lt;$B$2,Colin!$I15412,0)</f>
        <v>0</v>
      </c>
      <c r="Q15412" s="38">
        <f>IF(Colin!$G15412&lt;$B$1,Colin!$I15412,0)</f>
        <v>0</v>
      </c>
    </row>
    <row r="15413" spans="12:17" x14ac:dyDescent="0.25">
      <c r="L15413" s="38">
        <f>IF(AND(Colin!$G15413=$B$1,Colin!$H15413=$C$3),Colin!$I15413,)</f>
        <v>0</v>
      </c>
      <c r="M15413" s="38">
        <f>IF(AND(Colin!$G15413=$B$1,Colin!$H15413&lt;=$C$3),Colin!$I15413,)</f>
        <v>0</v>
      </c>
      <c r="N15413" s="38">
        <f>IF(AND(Colin!$G15413=$B$2,Colin!$H15413=$C$3),Colin!$I15413,)</f>
        <v>0</v>
      </c>
      <c r="O15413" s="38">
        <f>IF(AND(Colin!$G15413=$B$2,Colin!$H15413&lt;=$C$3),Colin!$I15413,)</f>
        <v>0</v>
      </c>
      <c r="P15413" s="38">
        <f>IF(Colin!$G15413&lt;$B$2,Colin!$I15413,0)</f>
        <v>0</v>
      </c>
      <c r="Q15413" s="38">
        <f>IF(Colin!$G15413&lt;$B$1,Colin!$I15413,0)</f>
        <v>0</v>
      </c>
    </row>
    <row r="15414" spans="12:17" x14ac:dyDescent="0.25">
      <c r="L15414" s="38">
        <f>IF(AND(Colin!$G15414=$B$1,Colin!$H15414=$C$3),Colin!$I15414,)</f>
        <v>0</v>
      </c>
      <c r="M15414" s="38">
        <f>IF(AND(Colin!$G15414=$B$1,Colin!$H15414&lt;=$C$3),Colin!$I15414,)</f>
        <v>0</v>
      </c>
      <c r="N15414" s="38">
        <f>IF(AND(Colin!$G15414=$B$2,Colin!$H15414=$C$3),Colin!$I15414,)</f>
        <v>0</v>
      </c>
      <c r="O15414" s="38">
        <f>IF(AND(Colin!$G15414=$B$2,Colin!$H15414&lt;=$C$3),Colin!$I15414,)</f>
        <v>0</v>
      </c>
      <c r="P15414" s="38">
        <f>IF(Colin!$G15414&lt;$B$2,Colin!$I15414,0)</f>
        <v>0</v>
      </c>
      <c r="Q15414" s="38">
        <f>IF(Colin!$G15414&lt;$B$1,Colin!$I15414,0)</f>
        <v>0</v>
      </c>
    </row>
    <row r="15415" spans="12:17" x14ac:dyDescent="0.25">
      <c r="L15415" s="38">
        <f>IF(AND(Colin!$G15415=$B$1,Colin!$H15415=$C$3),Colin!$I15415,)</f>
        <v>0</v>
      </c>
      <c r="M15415" s="38">
        <f>IF(AND(Colin!$G15415=$B$1,Colin!$H15415&lt;=$C$3),Colin!$I15415,)</f>
        <v>0</v>
      </c>
      <c r="N15415" s="38">
        <f>IF(AND(Colin!$G15415=$B$2,Colin!$H15415=$C$3),Colin!$I15415,)</f>
        <v>0</v>
      </c>
      <c r="O15415" s="38">
        <f>IF(AND(Colin!$G15415=$B$2,Colin!$H15415&lt;=$C$3),Colin!$I15415,)</f>
        <v>0</v>
      </c>
      <c r="P15415" s="38">
        <f>IF(Colin!$G15415&lt;$B$2,Colin!$I15415,0)</f>
        <v>0</v>
      </c>
      <c r="Q15415" s="38">
        <f>IF(Colin!$G15415&lt;$B$1,Colin!$I15415,0)</f>
        <v>0</v>
      </c>
    </row>
    <row r="15416" spans="12:17" x14ac:dyDescent="0.25">
      <c r="L15416" s="38">
        <f>IF(AND(Colin!$G15416=$B$1,Colin!$H15416=$C$3),Colin!$I15416,)</f>
        <v>0</v>
      </c>
      <c r="M15416" s="38">
        <f>IF(AND(Colin!$G15416=$B$1,Colin!$H15416&lt;=$C$3),Colin!$I15416,)</f>
        <v>0</v>
      </c>
      <c r="N15416" s="38">
        <f>IF(AND(Colin!$G15416=$B$2,Colin!$H15416=$C$3),Colin!$I15416,)</f>
        <v>0</v>
      </c>
      <c r="O15416" s="38">
        <f>IF(AND(Colin!$G15416=$B$2,Colin!$H15416&lt;=$C$3),Colin!$I15416,)</f>
        <v>0</v>
      </c>
      <c r="P15416" s="38">
        <f>IF(Colin!$G15416&lt;$B$2,Colin!$I15416,0)</f>
        <v>0</v>
      </c>
      <c r="Q15416" s="38">
        <f>IF(Colin!$G15416&lt;$B$1,Colin!$I15416,0)</f>
        <v>0</v>
      </c>
    </row>
    <row r="15417" spans="12:17" x14ac:dyDescent="0.25">
      <c r="L15417" s="38">
        <f>IF(AND(Colin!$G15417=$B$1,Colin!$H15417=$C$3),Colin!$I15417,)</f>
        <v>0</v>
      </c>
      <c r="M15417" s="38">
        <f>IF(AND(Colin!$G15417=$B$1,Colin!$H15417&lt;=$C$3),Colin!$I15417,)</f>
        <v>0</v>
      </c>
      <c r="N15417" s="38">
        <f>IF(AND(Colin!$G15417=$B$2,Colin!$H15417=$C$3),Colin!$I15417,)</f>
        <v>0</v>
      </c>
      <c r="O15417" s="38">
        <f>IF(AND(Colin!$G15417=$B$2,Colin!$H15417&lt;=$C$3),Colin!$I15417,)</f>
        <v>0</v>
      </c>
      <c r="P15417" s="38">
        <f>IF(Colin!$G15417&lt;$B$2,Colin!$I15417,0)</f>
        <v>0</v>
      </c>
      <c r="Q15417" s="38">
        <f>IF(Colin!$G15417&lt;$B$1,Colin!$I15417,0)</f>
        <v>0</v>
      </c>
    </row>
    <row r="15418" spans="12:17" x14ac:dyDescent="0.25">
      <c r="L15418" s="38">
        <f>IF(AND(Colin!$G15418=$B$1,Colin!$H15418=$C$3),Colin!$I15418,)</f>
        <v>0</v>
      </c>
      <c r="M15418" s="38">
        <f>IF(AND(Colin!$G15418=$B$1,Colin!$H15418&lt;=$C$3),Colin!$I15418,)</f>
        <v>0</v>
      </c>
      <c r="N15418" s="38">
        <f>IF(AND(Colin!$G15418=$B$2,Colin!$H15418=$C$3),Colin!$I15418,)</f>
        <v>0</v>
      </c>
      <c r="O15418" s="38">
        <f>IF(AND(Colin!$G15418=$B$2,Colin!$H15418&lt;=$C$3),Colin!$I15418,)</f>
        <v>0</v>
      </c>
      <c r="P15418" s="38">
        <f>IF(Colin!$G15418&lt;$B$2,Colin!$I15418,0)</f>
        <v>0</v>
      </c>
      <c r="Q15418" s="38">
        <f>IF(Colin!$G15418&lt;$B$1,Colin!$I15418,0)</f>
        <v>0</v>
      </c>
    </row>
    <row r="15419" spans="12:17" x14ac:dyDescent="0.25">
      <c r="L15419" s="38">
        <f>IF(AND(Colin!$G15419=$B$1,Colin!$H15419=$C$3),Colin!$I15419,)</f>
        <v>0</v>
      </c>
      <c r="M15419" s="38">
        <f>IF(AND(Colin!$G15419=$B$1,Colin!$H15419&lt;=$C$3),Colin!$I15419,)</f>
        <v>0</v>
      </c>
      <c r="N15419" s="38">
        <f>IF(AND(Colin!$G15419=$B$2,Colin!$H15419=$C$3),Colin!$I15419,)</f>
        <v>0</v>
      </c>
      <c r="O15419" s="38">
        <f>IF(AND(Colin!$G15419=$B$2,Colin!$H15419&lt;=$C$3),Colin!$I15419,)</f>
        <v>0</v>
      </c>
      <c r="P15419" s="38">
        <f>IF(Colin!$G15419&lt;$B$2,Colin!$I15419,0)</f>
        <v>0</v>
      </c>
      <c r="Q15419" s="38">
        <f>IF(Colin!$G15419&lt;$B$1,Colin!$I15419,0)</f>
        <v>0</v>
      </c>
    </row>
    <row r="15420" spans="12:17" x14ac:dyDescent="0.25">
      <c r="L15420" s="38">
        <f>IF(AND(Colin!$G15420=$B$1,Colin!$H15420=$C$3),Colin!$I15420,)</f>
        <v>0</v>
      </c>
      <c r="M15420" s="38">
        <f>IF(AND(Colin!$G15420=$B$1,Colin!$H15420&lt;=$C$3),Colin!$I15420,)</f>
        <v>0</v>
      </c>
      <c r="N15420" s="38">
        <f>IF(AND(Colin!$G15420=$B$2,Colin!$H15420=$C$3),Colin!$I15420,)</f>
        <v>0</v>
      </c>
      <c r="O15420" s="38">
        <f>IF(AND(Colin!$G15420=$B$2,Colin!$H15420&lt;=$C$3),Colin!$I15420,)</f>
        <v>0</v>
      </c>
      <c r="P15420" s="38">
        <f>IF(Colin!$G15420&lt;$B$2,Colin!$I15420,0)</f>
        <v>0</v>
      </c>
      <c r="Q15420" s="38">
        <f>IF(Colin!$G15420&lt;$B$1,Colin!$I15420,0)</f>
        <v>0</v>
      </c>
    </row>
    <row r="15421" spans="12:17" x14ac:dyDescent="0.25">
      <c r="L15421" s="38">
        <f>IF(AND(Colin!$G15421=$B$1,Colin!$H15421=$C$3),Colin!$I15421,)</f>
        <v>0</v>
      </c>
      <c r="M15421" s="38">
        <f>IF(AND(Colin!$G15421=$B$1,Colin!$H15421&lt;=$C$3),Colin!$I15421,)</f>
        <v>0</v>
      </c>
      <c r="N15421" s="38">
        <f>IF(AND(Colin!$G15421=$B$2,Colin!$H15421=$C$3),Colin!$I15421,)</f>
        <v>0</v>
      </c>
      <c r="O15421" s="38">
        <f>IF(AND(Colin!$G15421=$B$2,Colin!$H15421&lt;=$C$3),Colin!$I15421,)</f>
        <v>0</v>
      </c>
      <c r="P15421" s="38">
        <f>IF(Colin!$G15421&lt;$B$2,Colin!$I15421,0)</f>
        <v>0</v>
      </c>
      <c r="Q15421" s="38">
        <f>IF(Colin!$G15421&lt;$B$1,Colin!$I15421,0)</f>
        <v>0</v>
      </c>
    </row>
    <row r="15422" spans="12:17" x14ac:dyDescent="0.25">
      <c r="L15422" s="38">
        <f>IF(AND(Colin!$G15422=$B$1,Colin!$H15422=$C$3),Colin!$I15422,)</f>
        <v>0</v>
      </c>
      <c r="M15422" s="38">
        <f>IF(AND(Colin!$G15422=$B$1,Colin!$H15422&lt;=$C$3),Colin!$I15422,)</f>
        <v>0</v>
      </c>
      <c r="N15422" s="38">
        <f>IF(AND(Colin!$G15422=$B$2,Colin!$H15422=$C$3),Colin!$I15422,)</f>
        <v>0</v>
      </c>
      <c r="O15422" s="38">
        <f>IF(AND(Colin!$G15422=$B$2,Colin!$H15422&lt;=$C$3),Colin!$I15422,)</f>
        <v>0</v>
      </c>
      <c r="P15422" s="38">
        <f>IF(Colin!$G15422&lt;$B$2,Colin!$I15422,0)</f>
        <v>0</v>
      </c>
      <c r="Q15422" s="38">
        <f>IF(Colin!$G15422&lt;$B$1,Colin!$I15422,0)</f>
        <v>0</v>
      </c>
    </row>
    <row r="15423" spans="12:17" x14ac:dyDescent="0.25">
      <c r="L15423" s="38">
        <f>IF(AND(Colin!$G15423=$B$1,Colin!$H15423=$C$3),Colin!$I15423,)</f>
        <v>0</v>
      </c>
      <c r="M15423" s="38">
        <f>IF(AND(Colin!$G15423=$B$1,Colin!$H15423&lt;=$C$3),Colin!$I15423,)</f>
        <v>0</v>
      </c>
      <c r="N15423" s="38">
        <f>IF(AND(Colin!$G15423=$B$2,Colin!$H15423=$C$3),Colin!$I15423,)</f>
        <v>0</v>
      </c>
      <c r="O15423" s="38">
        <f>IF(AND(Colin!$G15423=$B$2,Colin!$H15423&lt;=$C$3),Colin!$I15423,)</f>
        <v>0</v>
      </c>
      <c r="P15423" s="38">
        <f>IF(Colin!$G15423&lt;$B$2,Colin!$I15423,0)</f>
        <v>0</v>
      </c>
      <c r="Q15423" s="38">
        <f>IF(Colin!$G15423&lt;$B$1,Colin!$I15423,0)</f>
        <v>0</v>
      </c>
    </row>
    <row r="15424" spans="12:17" x14ac:dyDescent="0.25">
      <c r="L15424" s="38">
        <f>IF(AND(Colin!$G15424=$B$1,Colin!$H15424=$C$3),Colin!$I15424,)</f>
        <v>0</v>
      </c>
      <c r="M15424" s="38">
        <f>IF(AND(Colin!$G15424=$B$1,Colin!$H15424&lt;=$C$3),Colin!$I15424,)</f>
        <v>0</v>
      </c>
      <c r="N15424" s="38">
        <f>IF(AND(Colin!$G15424=$B$2,Colin!$H15424=$C$3),Colin!$I15424,)</f>
        <v>0</v>
      </c>
      <c r="O15424" s="38">
        <f>IF(AND(Colin!$G15424=$B$2,Colin!$H15424&lt;=$C$3),Colin!$I15424,)</f>
        <v>0</v>
      </c>
      <c r="P15424" s="38">
        <f>IF(Colin!$G15424&lt;$B$2,Colin!$I15424,0)</f>
        <v>0</v>
      </c>
      <c r="Q15424" s="38">
        <f>IF(Colin!$G15424&lt;$B$1,Colin!$I15424,0)</f>
        <v>0</v>
      </c>
    </row>
    <row r="15425" spans="12:17" x14ac:dyDescent="0.25">
      <c r="L15425" s="38">
        <f>IF(AND(Colin!$G15425=$B$1,Colin!$H15425=$C$3),Colin!$I15425,)</f>
        <v>0</v>
      </c>
      <c r="M15425" s="38">
        <f>IF(AND(Colin!$G15425=$B$1,Colin!$H15425&lt;=$C$3),Colin!$I15425,)</f>
        <v>0</v>
      </c>
      <c r="N15425" s="38">
        <f>IF(AND(Colin!$G15425=$B$2,Colin!$H15425=$C$3),Colin!$I15425,)</f>
        <v>0</v>
      </c>
      <c r="O15425" s="38">
        <f>IF(AND(Colin!$G15425=$B$2,Colin!$H15425&lt;=$C$3),Colin!$I15425,)</f>
        <v>0</v>
      </c>
      <c r="P15425" s="38">
        <f>IF(Colin!$G15425&lt;$B$2,Colin!$I15425,0)</f>
        <v>0</v>
      </c>
      <c r="Q15425" s="38">
        <f>IF(Colin!$G15425&lt;$B$1,Colin!$I15425,0)</f>
        <v>0</v>
      </c>
    </row>
    <row r="15426" spans="12:17" x14ac:dyDescent="0.25">
      <c r="L15426" s="38">
        <f>IF(AND(Colin!$G15426=$B$1,Colin!$H15426=$C$3),Colin!$I15426,)</f>
        <v>0</v>
      </c>
      <c r="M15426" s="38">
        <f>IF(AND(Colin!$G15426=$B$1,Colin!$H15426&lt;=$C$3),Colin!$I15426,)</f>
        <v>0</v>
      </c>
      <c r="N15426" s="38">
        <f>IF(AND(Colin!$G15426=$B$2,Colin!$H15426=$C$3),Colin!$I15426,)</f>
        <v>0</v>
      </c>
      <c r="O15426" s="38">
        <f>IF(AND(Colin!$G15426=$B$2,Colin!$H15426&lt;=$C$3),Colin!$I15426,)</f>
        <v>0</v>
      </c>
      <c r="P15426" s="38">
        <f>IF(Colin!$G15426&lt;$B$2,Colin!$I15426,0)</f>
        <v>0</v>
      </c>
      <c r="Q15426" s="38">
        <f>IF(Colin!$G15426&lt;$B$1,Colin!$I15426,0)</f>
        <v>0</v>
      </c>
    </row>
    <row r="15427" spans="12:17" x14ac:dyDescent="0.25">
      <c r="L15427" s="38">
        <f>IF(AND(Colin!$G15427=$B$1,Colin!$H15427=$C$3),Colin!$I15427,)</f>
        <v>0</v>
      </c>
      <c r="M15427" s="38">
        <f>IF(AND(Colin!$G15427=$B$1,Colin!$H15427&lt;=$C$3),Colin!$I15427,)</f>
        <v>0</v>
      </c>
      <c r="N15427" s="38">
        <f>IF(AND(Colin!$G15427=$B$2,Colin!$H15427=$C$3),Colin!$I15427,)</f>
        <v>0</v>
      </c>
      <c r="O15427" s="38">
        <f>IF(AND(Colin!$G15427=$B$2,Colin!$H15427&lt;=$C$3),Colin!$I15427,)</f>
        <v>0</v>
      </c>
      <c r="P15427" s="38">
        <f>IF(Colin!$G15427&lt;$B$2,Colin!$I15427,0)</f>
        <v>0</v>
      </c>
      <c r="Q15427" s="38">
        <f>IF(Colin!$G15427&lt;$B$1,Colin!$I15427,0)</f>
        <v>0</v>
      </c>
    </row>
    <row r="15428" spans="12:17" x14ac:dyDescent="0.25">
      <c r="L15428" s="38">
        <f>IF(AND(Colin!$G15428=$B$1,Colin!$H15428=$C$3),Colin!$I15428,)</f>
        <v>0</v>
      </c>
      <c r="M15428" s="38">
        <f>IF(AND(Colin!$G15428=$B$1,Colin!$H15428&lt;=$C$3),Colin!$I15428,)</f>
        <v>0</v>
      </c>
      <c r="N15428" s="38">
        <f>IF(AND(Colin!$G15428=$B$2,Colin!$H15428=$C$3),Colin!$I15428,)</f>
        <v>0</v>
      </c>
      <c r="O15428" s="38">
        <f>IF(AND(Colin!$G15428=$B$2,Colin!$H15428&lt;=$C$3),Colin!$I15428,)</f>
        <v>0</v>
      </c>
      <c r="P15428" s="38">
        <f>IF(Colin!$G15428&lt;$B$2,Colin!$I15428,0)</f>
        <v>0</v>
      </c>
      <c r="Q15428" s="38">
        <f>IF(Colin!$G15428&lt;$B$1,Colin!$I15428,0)</f>
        <v>0</v>
      </c>
    </row>
    <row r="15429" spans="12:17" x14ac:dyDescent="0.25">
      <c r="L15429" s="38">
        <f>IF(AND(Colin!$G15429=$B$1,Colin!$H15429=$C$3),Colin!$I15429,)</f>
        <v>0</v>
      </c>
      <c r="M15429" s="38">
        <f>IF(AND(Colin!$G15429=$B$1,Colin!$H15429&lt;=$C$3),Colin!$I15429,)</f>
        <v>0</v>
      </c>
      <c r="N15429" s="38">
        <f>IF(AND(Colin!$G15429=$B$2,Colin!$H15429=$C$3),Colin!$I15429,)</f>
        <v>0</v>
      </c>
      <c r="O15429" s="38">
        <f>IF(AND(Colin!$G15429=$B$2,Colin!$H15429&lt;=$C$3),Colin!$I15429,)</f>
        <v>0</v>
      </c>
      <c r="P15429" s="38">
        <f>IF(Colin!$G15429&lt;$B$2,Colin!$I15429,0)</f>
        <v>0</v>
      </c>
      <c r="Q15429" s="38">
        <f>IF(Colin!$G15429&lt;$B$1,Colin!$I15429,0)</f>
        <v>0</v>
      </c>
    </row>
    <row r="15430" spans="12:17" x14ac:dyDescent="0.25">
      <c r="L15430" s="38">
        <f>IF(AND(Colin!$G15430=$B$1,Colin!$H15430=$C$3),Colin!$I15430,)</f>
        <v>0</v>
      </c>
      <c r="M15430" s="38">
        <f>IF(AND(Colin!$G15430=$B$1,Colin!$H15430&lt;=$C$3),Colin!$I15430,)</f>
        <v>0</v>
      </c>
      <c r="N15430" s="38">
        <f>IF(AND(Colin!$G15430=$B$2,Colin!$H15430=$C$3),Colin!$I15430,)</f>
        <v>0</v>
      </c>
      <c r="O15430" s="38">
        <f>IF(AND(Colin!$G15430=$B$2,Colin!$H15430&lt;=$C$3),Colin!$I15430,)</f>
        <v>0</v>
      </c>
      <c r="P15430" s="38">
        <f>IF(Colin!$G15430&lt;$B$2,Colin!$I15430,0)</f>
        <v>0</v>
      </c>
      <c r="Q15430" s="38">
        <f>IF(Colin!$G15430&lt;$B$1,Colin!$I15430,0)</f>
        <v>0</v>
      </c>
    </row>
    <row r="15431" spans="12:17" x14ac:dyDescent="0.25">
      <c r="L15431" s="38">
        <f>IF(AND(Colin!$G15431=$B$1,Colin!$H15431=$C$3),Colin!$I15431,)</f>
        <v>0</v>
      </c>
      <c r="M15431" s="38">
        <f>IF(AND(Colin!$G15431=$B$1,Colin!$H15431&lt;=$C$3),Colin!$I15431,)</f>
        <v>0</v>
      </c>
      <c r="N15431" s="38">
        <f>IF(AND(Colin!$G15431=$B$2,Colin!$H15431=$C$3),Colin!$I15431,)</f>
        <v>0</v>
      </c>
      <c r="O15431" s="38">
        <f>IF(AND(Colin!$G15431=$B$2,Colin!$H15431&lt;=$C$3),Colin!$I15431,)</f>
        <v>0</v>
      </c>
      <c r="P15431" s="38">
        <f>IF(Colin!$G15431&lt;$B$2,Colin!$I15431,0)</f>
        <v>0</v>
      </c>
      <c r="Q15431" s="38">
        <f>IF(Colin!$G15431&lt;$B$1,Colin!$I15431,0)</f>
        <v>0</v>
      </c>
    </row>
    <row r="15432" spans="12:17" x14ac:dyDescent="0.25">
      <c r="L15432" s="38">
        <f>IF(AND(Colin!$G15432=$B$1,Colin!$H15432=$C$3),Colin!$I15432,)</f>
        <v>0</v>
      </c>
      <c r="M15432" s="38">
        <f>IF(AND(Colin!$G15432=$B$1,Colin!$H15432&lt;=$C$3),Colin!$I15432,)</f>
        <v>0</v>
      </c>
      <c r="N15432" s="38">
        <f>IF(AND(Colin!$G15432=$B$2,Colin!$H15432=$C$3),Colin!$I15432,)</f>
        <v>0</v>
      </c>
      <c r="O15432" s="38">
        <f>IF(AND(Colin!$G15432=$B$2,Colin!$H15432&lt;=$C$3),Colin!$I15432,)</f>
        <v>0</v>
      </c>
      <c r="P15432" s="38">
        <f>IF(Colin!$G15432&lt;$B$2,Colin!$I15432,0)</f>
        <v>0</v>
      </c>
      <c r="Q15432" s="38">
        <f>IF(Colin!$G15432&lt;$B$1,Colin!$I15432,0)</f>
        <v>0</v>
      </c>
    </row>
    <row r="15433" spans="12:17" x14ac:dyDescent="0.25">
      <c r="L15433" s="38">
        <f>IF(AND(Colin!$G15433=$B$1,Colin!$H15433=$C$3),Colin!$I15433,)</f>
        <v>0</v>
      </c>
      <c r="M15433" s="38">
        <f>IF(AND(Colin!$G15433=$B$1,Colin!$H15433&lt;=$C$3),Colin!$I15433,)</f>
        <v>0</v>
      </c>
      <c r="N15433" s="38">
        <f>IF(AND(Colin!$G15433=$B$2,Colin!$H15433=$C$3),Colin!$I15433,)</f>
        <v>0</v>
      </c>
      <c r="O15433" s="38">
        <f>IF(AND(Colin!$G15433=$B$2,Colin!$H15433&lt;=$C$3),Colin!$I15433,)</f>
        <v>0</v>
      </c>
      <c r="P15433" s="38">
        <f>IF(Colin!$G15433&lt;$B$2,Colin!$I15433,0)</f>
        <v>0</v>
      </c>
      <c r="Q15433" s="38">
        <f>IF(Colin!$G15433&lt;$B$1,Colin!$I15433,0)</f>
        <v>0</v>
      </c>
    </row>
    <row r="15434" spans="12:17" x14ac:dyDescent="0.25">
      <c r="L15434" s="38">
        <f>IF(AND(Colin!$G15434=$B$1,Colin!$H15434=$C$3),Colin!$I15434,)</f>
        <v>0</v>
      </c>
      <c r="M15434" s="38">
        <f>IF(AND(Colin!$G15434=$B$1,Colin!$H15434&lt;=$C$3),Colin!$I15434,)</f>
        <v>0</v>
      </c>
      <c r="N15434" s="38">
        <f>IF(AND(Colin!$G15434=$B$2,Colin!$H15434=$C$3),Colin!$I15434,)</f>
        <v>0</v>
      </c>
      <c r="O15434" s="38">
        <f>IF(AND(Colin!$G15434=$B$2,Colin!$H15434&lt;=$C$3),Colin!$I15434,)</f>
        <v>0</v>
      </c>
      <c r="P15434" s="38">
        <f>IF(Colin!$G15434&lt;$B$2,Colin!$I15434,0)</f>
        <v>0</v>
      </c>
      <c r="Q15434" s="38">
        <f>IF(Colin!$G15434&lt;$B$1,Colin!$I15434,0)</f>
        <v>0</v>
      </c>
    </row>
    <row r="15435" spans="12:17" x14ac:dyDescent="0.25">
      <c r="L15435" s="38">
        <f>IF(AND(Colin!$G15435=$B$1,Colin!$H15435=$C$3),Colin!$I15435,)</f>
        <v>0</v>
      </c>
      <c r="M15435" s="38">
        <f>IF(AND(Colin!$G15435=$B$1,Colin!$H15435&lt;=$C$3),Colin!$I15435,)</f>
        <v>0</v>
      </c>
      <c r="N15435" s="38">
        <f>IF(AND(Colin!$G15435=$B$2,Colin!$H15435=$C$3),Colin!$I15435,)</f>
        <v>0</v>
      </c>
      <c r="O15435" s="38">
        <f>IF(AND(Colin!$G15435=$B$2,Colin!$H15435&lt;=$C$3),Colin!$I15435,)</f>
        <v>0</v>
      </c>
      <c r="P15435" s="38">
        <f>IF(Colin!$G15435&lt;$B$2,Colin!$I15435,0)</f>
        <v>0</v>
      </c>
      <c r="Q15435" s="38">
        <f>IF(Colin!$G15435&lt;$B$1,Colin!$I15435,0)</f>
        <v>0</v>
      </c>
    </row>
    <row r="15436" spans="12:17" x14ac:dyDescent="0.25">
      <c r="L15436" s="38">
        <f>IF(AND(Colin!$G15436=$B$1,Colin!$H15436=$C$3),Colin!$I15436,)</f>
        <v>0</v>
      </c>
      <c r="M15436" s="38">
        <f>IF(AND(Colin!$G15436=$B$1,Colin!$H15436&lt;=$C$3),Colin!$I15436,)</f>
        <v>0</v>
      </c>
      <c r="N15436" s="38">
        <f>IF(AND(Colin!$G15436=$B$2,Colin!$H15436=$C$3),Colin!$I15436,)</f>
        <v>0</v>
      </c>
      <c r="O15436" s="38">
        <f>IF(AND(Colin!$G15436=$B$2,Colin!$H15436&lt;=$C$3),Colin!$I15436,)</f>
        <v>0</v>
      </c>
      <c r="P15436" s="38">
        <f>IF(Colin!$G15436&lt;$B$2,Colin!$I15436,0)</f>
        <v>0</v>
      </c>
      <c r="Q15436" s="38">
        <f>IF(Colin!$G15436&lt;$B$1,Colin!$I15436,0)</f>
        <v>0</v>
      </c>
    </row>
    <row r="15437" spans="12:17" x14ac:dyDescent="0.25">
      <c r="L15437" s="38">
        <f>IF(AND(Colin!$G15437=$B$1,Colin!$H15437=$C$3),Colin!$I15437,)</f>
        <v>0</v>
      </c>
      <c r="M15437" s="38">
        <f>IF(AND(Colin!$G15437=$B$1,Colin!$H15437&lt;=$C$3),Colin!$I15437,)</f>
        <v>0</v>
      </c>
      <c r="N15437" s="38">
        <f>IF(AND(Colin!$G15437=$B$2,Colin!$H15437=$C$3),Colin!$I15437,)</f>
        <v>0</v>
      </c>
      <c r="O15437" s="38">
        <f>IF(AND(Colin!$G15437=$B$2,Colin!$H15437&lt;=$C$3),Colin!$I15437,)</f>
        <v>0</v>
      </c>
      <c r="P15437" s="38">
        <f>IF(Colin!$G15437&lt;$B$2,Colin!$I15437,0)</f>
        <v>0</v>
      </c>
      <c r="Q15437" s="38">
        <f>IF(Colin!$G15437&lt;$B$1,Colin!$I15437,0)</f>
        <v>0</v>
      </c>
    </row>
    <row r="15438" spans="12:17" x14ac:dyDescent="0.25">
      <c r="L15438" s="38">
        <f>IF(AND(Colin!$G15438=$B$1,Colin!$H15438=$C$3),Colin!$I15438,)</f>
        <v>0</v>
      </c>
      <c r="M15438" s="38">
        <f>IF(AND(Colin!$G15438=$B$1,Colin!$H15438&lt;=$C$3),Colin!$I15438,)</f>
        <v>0</v>
      </c>
      <c r="N15438" s="38">
        <f>IF(AND(Colin!$G15438=$B$2,Colin!$H15438=$C$3),Colin!$I15438,)</f>
        <v>0</v>
      </c>
      <c r="O15438" s="38">
        <f>IF(AND(Colin!$G15438=$B$2,Colin!$H15438&lt;=$C$3),Colin!$I15438,)</f>
        <v>0</v>
      </c>
      <c r="P15438" s="38">
        <f>IF(Colin!$G15438&lt;$B$2,Colin!$I15438,0)</f>
        <v>0</v>
      </c>
      <c r="Q15438" s="38">
        <f>IF(Colin!$G15438&lt;$B$1,Colin!$I15438,0)</f>
        <v>0</v>
      </c>
    </row>
    <row r="15439" spans="12:17" x14ac:dyDescent="0.25">
      <c r="L15439" s="38">
        <f>IF(AND(Colin!$G15439=$B$1,Colin!$H15439=$C$3),Colin!$I15439,)</f>
        <v>0</v>
      </c>
      <c r="M15439" s="38">
        <f>IF(AND(Colin!$G15439=$B$1,Colin!$H15439&lt;=$C$3),Colin!$I15439,)</f>
        <v>0</v>
      </c>
      <c r="N15439" s="38">
        <f>IF(AND(Colin!$G15439=$B$2,Colin!$H15439=$C$3),Colin!$I15439,)</f>
        <v>0</v>
      </c>
      <c r="O15439" s="38">
        <f>IF(AND(Colin!$G15439=$B$2,Colin!$H15439&lt;=$C$3),Colin!$I15439,)</f>
        <v>0</v>
      </c>
      <c r="P15439" s="38">
        <f>IF(Colin!$G15439&lt;$B$2,Colin!$I15439,0)</f>
        <v>0</v>
      </c>
      <c r="Q15439" s="38">
        <f>IF(Colin!$G15439&lt;$B$1,Colin!$I15439,0)</f>
        <v>0</v>
      </c>
    </row>
    <row r="15440" spans="12:17" x14ac:dyDescent="0.25">
      <c r="L15440" s="38">
        <f>IF(AND(Colin!$G15440=$B$1,Colin!$H15440=$C$3),Colin!$I15440,)</f>
        <v>0</v>
      </c>
      <c r="M15440" s="38">
        <f>IF(AND(Colin!$G15440=$B$1,Colin!$H15440&lt;=$C$3),Colin!$I15440,)</f>
        <v>0</v>
      </c>
      <c r="N15440" s="38">
        <f>IF(AND(Colin!$G15440=$B$2,Colin!$H15440=$C$3),Colin!$I15440,)</f>
        <v>0</v>
      </c>
      <c r="O15440" s="38">
        <f>IF(AND(Colin!$G15440=$B$2,Colin!$H15440&lt;=$C$3),Colin!$I15440,)</f>
        <v>0</v>
      </c>
      <c r="P15440" s="38">
        <f>IF(Colin!$G15440&lt;$B$2,Colin!$I15440,0)</f>
        <v>0</v>
      </c>
      <c r="Q15440" s="38">
        <f>IF(Colin!$G15440&lt;$B$1,Colin!$I15440,0)</f>
        <v>0</v>
      </c>
    </row>
    <row r="15441" spans="12:17" x14ac:dyDescent="0.25">
      <c r="L15441" s="38">
        <f>IF(AND(Colin!$G15441=$B$1,Colin!$H15441=$C$3),Colin!$I15441,)</f>
        <v>0</v>
      </c>
      <c r="M15441" s="38">
        <f>IF(AND(Colin!$G15441=$B$1,Colin!$H15441&lt;=$C$3),Colin!$I15441,)</f>
        <v>0</v>
      </c>
      <c r="N15441" s="38">
        <f>IF(AND(Colin!$G15441=$B$2,Colin!$H15441=$C$3),Colin!$I15441,)</f>
        <v>0</v>
      </c>
      <c r="O15441" s="38">
        <f>IF(AND(Colin!$G15441=$B$2,Colin!$H15441&lt;=$C$3),Colin!$I15441,)</f>
        <v>0</v>
      </c>
      <c r="P15441" s="38">
        <f>IF(Colin!$G15441&lt;$B$2,Colin!$I15441,0)</f>
        <v>0</v>
      </c>
      <c r="Q15441" s="38">
        <f>IF(Colin!$G15441&lt;$B$1,Colin!$I15441,0)</f>
        <v>0</v>
      </c>
    </row>
    <row r="15442" spans="12:17" x14ac:dyDescent="0.25">
      <c r="L15442" s="38">
        <f>IF(AND(Colin!$G15442=$B$1,Colin!$H15442=$C$3),Colin!$I15442,)</f>
        <v>0</v>
      </c>
      <c r="M15442" s="38">
        <f>IF(AND(Colin!$G15442=$B$1,Colin!$H15442&lt;=$C$3),Colin!$I15442,)</f>
        <v>0</v>
      </c>
      <c r="N15442" s="38">
        <f>IF(AND(Colin!$G15442=$B$2,Colin!$H15442=$C$3),Colin!$I15442,)</f>
        <v>0</v>
      </c>
      <c r="O15442" s="38">
        <f>IF(AND(Colin!$G15442=$B$2,Colin!$H15442&lt;=$C$3),Colin!$I15442,)</f>
        <v>0</v>
      </c>
      <c r="P15442" s="38">
        <f>IF(Colin!$G15442&lt;$B$2,Colin!$I15442,0)</f>
        <v>0</v>
      </c>
      <c r="Q15442" s="38">
        <f>IF(Colin!$G15442&lt;$B$1,Colin!$I15442,0)</f>
        <v>0</v>
      </c>
    </row>
    <row r="15443" spans="12:17" x14ac:dyDescent="0.25">
      <c r="L15443" s="38">
        <f>IF(AND(Colin!$G15443=$B$1,Colin!$H15443=$C$3),Colin!$I15443,)</f>
        <v>0</v>
      </c>
      <c r="M15443" s="38">
        <f>IF(AND(Colin!$G15443=$B$1,Colin!$H15443&lt;=$C$3),Colin!$I15443,)</f>
        <v>0</v>
      </c>
      <c r="N15443" s="38">
        <f>IF(AND(Colin!$G15443=$B$2,Colin!$H15443=$C$3),Colin!$I15443,)</f>
        <v>0</v>
      </c>
      <c r="O15443" s="38">
        <f>IF(AND(Colin!$G15443=$B$2,Colin!$H15443&lt;=$C$3),Colin!$I15443,)</f>
        <v>0</v>
      </c>
      <c r="P15443" s="38">
        <f>IF(Colin!$G15443&lt;$B$2,Colin!$I15443,0)</f>
        <v>0</v>
      </c>
      <c r="Q15443" s="38">
        <f>IF(Colin!$G15443&lt;$B$1,Colin!$I15443,0)</f>
        <v>0</v>
      </c>
    </row>
    <row r="15444" spans="12:17" x14ac:dyDescent="0.25">
      <c r="L15444" s="38">
        <f>IF(AND(Colin!$G15444=$B$1,Colin!$H15444=$C$3),Colin!$I15444,)</f>
        <v>0</v>
      </c>
      <c r="M15444" s="38">
        <f>IF(AND(Colin!$G15444=$B$1,Colin!$H15444&lt;=$C$3),Colin!$I15444,)</f>
        <v>0</v>
      </c>
      <c r="N15444" s="38">
        <f>IF(AND(Colin!$G15444=$B$2,Colin!$H15444=$C$3),Colin!$I15444,)</f>
        <v>0</v>
      </c>
      <c r="O15444" s="38">
        <f>IF(AND(Colin!$G15444=$B$2,Colin!$H15444&lt;=$C$3),Colin!$I15444,)</f>
        <v>0</v>
      </c>
      <c r="P15444" s="38">
        <f>IF(Colin!$G15444&lt;$B$2,Colin!$I15444,0)</f>
        <v>0</v>
      </c>
      <c r="Q15444" s="38">
        <f>IF(Colin!$G15444&lt;$B$1,Colin!$I15444,0)</f>
        <v>0</v>
      </c>
    </row>
    <row r="15445" spans="12:17" x14ac:dyDescent="0.25">
      <c r="L15445" s="38">
        <f>IF(AND(Colin!$G15445=$B$1,Colin!$H15445=$C$3),Colin!$I15445,)</f>
        <v>0</v>
      </c>
      <c r="M15445" s="38">
        <f>IF(AND(Colin!$G15445=$B$1,Colin!$H15445&lt;=$C$3),Colin!$I15445,)</f>
        <v>0</v>
      </c>
      <c r="N15445" s="38">
        <f>IF(AND(Colin!$G15445=$B$2,Colin!$H15445=$C$3),Colin!$I15445,)</f>
        <v>0</v>
      </c>
      <c r="O15445" s="38">
        <f>IF(AND(Colin!$G15445=$B$2,Colin!$H15445&lt;=$C$3),Colin!$I15445,)</f>
        <v>0</v>
      </c>
      <c r="P15445" s="38">
        <f>IF(Colin!$G15445&lt;$B$2,Colin!$I15445,0)</f>
        <v>0</v>
      </c>
      <c r="Q15445" s="38">
        <f>IF(Colin!$G15445&lt;$B$1,Colin!$I15445,0)</f>
        <v>0</v>
      </c>
    </row>
    <row r="15446" spans="12:17" x14ac:dyDescent="0.25">
      <c r="L15446" s="38">
        <f>IF(AND(Colin!$G15446=$B$1,Colin!$H15446=$C$3),Colin!$I15446,)</f>
        <v>0</v>
      </c>
      <c r="M15446" s="38">
        <f>IF(AND(Colin!$G15446=$B$1,Colin!$H15446&lt;=$C$3),Colin!$I15446,)</f>
        <v>0</v>
      </c>
      <c r="N15446" s="38">
        <f>IF(AND(Colin!$G15446=$B$2,Colin!$H15446=$C$3),Colin!$I15446,)</f>
        <v>0</v>
      </c>
      <c r="O15446" s="38">
        <f>IF(AND(Colin!$G15446=$B$2,Colin!$H15446&lt;=$C$3),Colin!$I15446,)</f>
        <v>0</v>
      </c>
      <c r="P15446" s="38">
        <f>IF(Colin!$G15446&lt;$B$2,Colin!$I15446,0)</f>
        <v>0</v>
      </c>
      <c r="Q15446" s="38">
        <f>IF(Colin!$G15446&lt;$B$1,Colin!$I15446,0)</f>
        <v>0</v>
      </c>
    </row>
    <row r="15447" spans="12:17" x14ac:dyDescent="0.25">
      <c r="L15447" s="38">
        <f>IF(AND(Colin!$G15447=$B$1,Colin!$H15447=$C$3),Colin!$I15447,)</f>
        <v>0</v>
      </c>
      <c r="M15447" s="38">
        <f>IF(AND(Colin!$G15447=$B$1,Colin!$H15447&lt;=$C$3),Colin!$I15447,)</f>
        <v>0</v>
      </c>
      <c r="N15447" s="38">
        <f>IF(AND(Colin!$G15447=$B$2,Colin!$H15447=$C$3),Colin!$I15447,)</f>
        <v>0</v>
      </c>
      <c r="O15447" s="38">
        <f>IF(AND(Colin!$G15447=$B$2,Colin!$H15447&lt;=$C$3),Colin!$I15447,)</f>
        <v>0</v>
      </c>
      <c r="P15447" s="38">
        <f>IF(Colin!$G15447&lt;$B$2,Colin!$I15447,0)</f>
        <v>0</v>
      </c>
      <c r="Q15447" s="38">
        <f>IF(Colin!$G15447&lt;$B$1,Colin!$I15447,0)</f>
        <v>0</v>
      </c>
    </row>
    <row r="15448" spans="12:17" x14ac:dyDescent="0.25">
      <c r="L15448" s="38">
        <f>IF(AND(Colin!$G15448=$B$1,Colin!$H15448=$C$3),Colin!$I15448,)</f>
        <v>0</v>
      </c>
      <c r="M15448" s="38">
        <f>IF(AND(Colin!$G15448=$B$1,Colin!$H15448&lt;=$C$3),Colin!$I15448,)</f>
        <v>0</v>
      </c>
      <c r="N15448" s="38">
        <f>IF(AND(Colin!$G15448=$B$2,Colin!$H15448=$C$3),Colin!$I15448,)</f>
        <v>0</v>
      </c>
      <c r="O15448" s="38">
        <f>IF(AND(Colin!$G15448=$B$2,Colin!$H15448&lt;=$C$3),Colin!$I15448,)</f>
        <v>0</v>
      </c>
      <c r="P15448" s="38">
        <f>IF(Colin!$G15448&lt;$B$2,Colin!$I15448,0)</f>
        <v>0</v>
      </c>
      <c r="Q15448" s="38">
        <f>IF(Colin!$G15448&lt;$B$1,Colin!$I15448,0)</f>
        <v>0</v>
      </c>
    </row>
    <row r="15449" spans="12:17" x14ac:dyDescent="0.25">
      <c r="L15449" s="38">
        <f>IF(AND(Colin!$G15449=$B$1,Colin!$H15449=$C$3),Colin!$I15449,)</f>
        <v>0</v>
      </c>
      <c r="M15449" s="38">
        <f>IF(AND(Colin!$G15449=$B$1,Colin!$H15449&lt;=$C$3),Colin!$I15449,)</f>
        <v>0</v>
      </c>
      <c r="N15449" s="38">
        <f>IF(AND(Colin!$G15449=$B$2,Colin!$H15449=$C$3),Colin!$I15449,)</f>
        <v>0</v>
      </c>
      <c r="O15449" s="38">
        <f>IF(AND(Colin!$G15449=$B$2,Colin!$H15449&lt;=$C$3),Colin!$I15449,)</f>
        <v>0</v>
      </c>
      <c r="P15449" s="38">
        <f>IF(Colin!$G15449&lt;$B$2,Colin!$I15449,0)</f>
        <v>0</v>
      </c>
      <c r="Q15449" s="38">
        <f>IF(Colin!$G15449&lt;$B$1,Colin!$I15449,0)</f>
        <v>0</v>
      </c>
    </row>
    <row r="15450" spans="12:17" x14ac:dyDescent="0.25">
      <c r="L15450" s="38">
        <f>IF(AND(Colin!$G15450=$B$1,Colin!$H15450=$C$3),Colin!$I15450,)</f>
        <v>0</v>
      </c>
      <c r="M15450" s="38">
        <f>IF(AND(Colin!$G15450=$B$1,Colin!$H15450&lt;=$C$3),Colin!$I15450,)</f>
        <v>0</v>
      </c>
      <c r="N15450" s="38">
        <f>IF(AND(Colin!$G15450=$B$2,Colin!$H15450=$C$3),Colin!$I15450,)</f>
        <v>0</v>
      </c>
      <c r="O15450" s="38">
        <f>IF(AND(Colin!$G15450=$B$2,Colin!$H15450&lt;=$C$3),Colin!$I15450,)</f>
        <v>0</v>
      </c>
      <c r="P15450" s="38">
        <f>IF(Colin!$G15450&lt;$B$2,Colin!$I15450,0)</f>
        <v>0</v>
      </c>
      <c r="Q15450" s="38">
        <f>IF(Colin!$G15450&lt;$B$1,Colin!$I15450,0)</f>
        <v>0</v>
      </c>
    </row>
    <row r="15451" spans="12:17" x14ac:dyDescent="0.25">
      <c r="L15451" s="38">
        <f>IF(AND(Colin!$G15451=$B$1,Colin!$H15451=$C$3),Colin!$I15451,)</f>
        <v>0</v>
      </c>
      <c r="M15451" s="38">
        <f>IF(AND(Colin!$G15451=$B$1,Colin!$H15451&lt;=$C$3),Colin!$I15451,)</f>
        <v>0</v>
      </c>
      <c r="N15451" s="38">
        <f>IF(AND(Colin!$G15451=$B$2,Colin!$H15451=$C$3),Colin!$I15451,)</f>
        <v>0</v>
      </c>
      <c r="O15451" s="38">
        <f>IF(AND(Colin!$G15451=$B$2,Colin!$H15451&lt;=$C$3),Colin!$I15451,)</f>
        <v>0</v>
      </c>
      <c r="P15451" s="38">
        <f>IF(Colin!$G15451&lt;$B$2,Colin!$I15451,0)</f>
        <v>0</v>
      </c>
      <c r="Q15451" s="38">
        <f>IF(Colin!$G15451&lt;$B$1,Colin!$I15451,0)</f>
        <v>0</v>
      </c>
    </row>
    <row r="15452" spans="12:17" x14ac:dyDescent="0.25">
      <c r="L15452" s="38">
        <f>IF(AND(Colin!$G15452=$B$1,Colin!$H15452=$C$3),Colin!$I15452,)</f>
        <v>0</v>
      </c>
      <c r="M15452" s="38">
        <f>IF(AND(Colin!$G15452=$B$1,Colin!$H15452&lt;=$C$3),Colin!$I15452,)</f>
        <v>0</v>
      </c>
      <c r="N15452" s="38">
        <f>IF(AND(Colin!$G15452=$B$2,Colin!$H15452=$C$3),Colin!$I15452,)</f>
        <v>0</v>
      </c>
      <c r="O15452" s="38">
        <f>IF(AND(Colin!$G15452=$B$2,Colin!$H15452&lt;=$C$3),Colin!$I15452,)</f>
        <v>0</v>
      </c>
      <c r="P15452" s="38">
        <f>IF(Colin!$G15452&lt;$B$2,Colin!$I15452,0)</f>
        <v>0</v>
      </c>
      <c r="Q15452" s="38">
        <f>IF(Colin!$G15452&lt;$B$1,Colin!$I15452,0)</f>
        <v>0</v>
      </c>
    </row>
    <row r="15453" spans="12:17" x14ac:dyDescent="0.25">
      <c r="L15453" s="38">
        <f>IF(AND(Colin!$G15453=$B$1,Colin!$H15453=$C$3),Colin!$I15453,)</f>
        <v>0</v>
      </c>
      <c r="M15453" s="38">
        <f>IF(AND(Colin!$G15453=$B$1,Colin!$H15453&lt;=$C$3),Colin!$I15453,)</f>
        <v>0</v>
      </c>
      <c r="N15453" s="38">
        <f>IF(AND(Colin!$G15453=$B$2,Colin!$H15453=$C$3),Colin!$I15453,)</f>
        <v>0</v>
      </c>
      <c r="O15453" s="38">
        <f>IF(AND(Colin!$G15453=$B$2,Colin!$H15453&lt;=$C$3),Colin!$I15453,)</f>
        <v>0</v>
      </c>
      <c r="P15453" s="38">
        <f>IF(Colin!$G15453&lt;$B$2,Colin!$I15453,0)</f>
        <v>0</v>
      </c>
      <c r="Q15453" s="38">
        <f>IF(Colin!$G15453&lt;$B$1,Colin!$I15453,0)</f>
        <v>0</v>
      </c>
    </row>
    <row r="15454" spans="12:17" x14ac:dyDescent="0.25">
      <c r="L15454" s="38">
        <f>IF(AND(Colin!$G15454=$B$1,Colin!$H15454=$C$3),Colin!$I15454,)</f>
        <v>0</v>
      </c>
      <c r="M15454" s="38">
        <f>IF(AND(Colin!$G15454=$B$1,Colin!$H15454&lt;=$C$3),Colin!$I15454,)</f>
        <v>0</v>
      </c>
      <c r="N15454" s="38">
        <f>IF(AND(Colin!$G15454=$B$2,Colin!$H15454=$C$3),Colin!$I15454,)</f>
        <v>0</v>
      </c>
      <c r="O15454" s="38">
        <f>IF(AND(Colin!$G15454=$B$2,Colin!$H15454&lt;=$C$3),Colin!$I15454,)</f>
        <v>0</v>
      </c>
      <c r="P15454" s="38">
        <f>IF(Colin!$G15454&lt;$B$2,Colin!$I15454,0)</f>
        <v>0</v>
      </c>
      <c r="Q15454" s="38">
        <f>IF(Colin!$G15454&lt;$B$1,Colin!$I15454,0)</f>
        <v>0</v>
      </c>
    </row>
    <row r="15455" spans="12:17" x14ac:dyDescent="0.25">
      <c r="L15455" s="38">
        <f>IF(AND(Colin!$G15455=$B$1,Colin!$H15455=$C$3),Colin!$I15455,)</f>
        <v>0</v>
      </c>
      <c r="M15455" s="38">
        <f>IF(AND(Colin!$G15455=$B$1,Colin!$H15455&lt;=$C$3),Colin!$I15455,)</f>
        <v>0</v>
      </c>
      <c r="N15455" s="38">
        <f>IF(AND(Colin!$G15455=$B$2,Colin!$H15455=$C$3),Colin!$I15455,)</f>
        <v>0</v>
      </c>
      <c r="O15455" s="38">
        <f>IF(AND(Colin!$G15455=$B$2,Colin!$H15455&lt;=$C$3),Colin!$I15455,)</f>
        <v>0</v>
      </c>
      <c r="P15455" s="38">
        <f>IF(Colin!$G15455&lt;$B$2,Colin!$I15455,0)</f>
        <v>0</v>
      </c>
      <c r="Q15455" s="38">
        <f>IF(Colin!$G15455&lt;$B$1,Colin!$I15455,0)</f>
        <v>0</v>
      </c>
    </row>
    <row r="15456" spans="12:17" x14ac:dyDescent="0.25">
      <c r="L15456" s="38">
        <f>IF(AND(Colin!$G15456=$B$1,Colin!$H15456=$C$3),Colin!$I15456,)</f>
        <v>0</v>
      </c>
      <c r="M15456" s="38">
        <f>IF(AND(Colin!$G15456=$B$1,Colin!$H15456&lt;=$C$3),Colin!$I15456,)</f>
        <v>0</v>
      </c>
      <c r="N15456" s="38">
        <f>IF(AND(Colin!$G15456=$B$2,Colin!$H15456=$C$3),Colin!$I15456,)</f>
        <v>0</v>
      </c>
      <c r="O15456" s="38">
        <f>IF(AND(Colin!$G15456=$B$2,Colin!$H15456&lt;=$C$3),Colin!$I15456,)</f>
        <v>0</v>
      </c>
      <c r="P15456" s="38">
        <f>IF(Colin!$G15456&lt;$B$2,Colin!$I15456,0)</f>
        <v>0</v>
      </c>
      <c r="Q15456" s="38">
        <f>IF(Colin!$G15456&lt;$B$1,Colin!$I15456,0)</f>
        <v>0</v>
      </c>
    </row>
    <row r="15457" spans="12:17" x14ac:dyDescent="0.25">
      <c r="L15457" s="38">
        <f>IF(AND(Colin!$G15457=$B$1,Colin!$H15457=$C$3),Colin!$I15457,)</f>
        <v>0</v>
      </c>
      <c r="M15457" s="38">
        <f>IF(AND(Colin!$G15457=$B$1,Colin!$H15457&lt;=$C$3),Colin!$I15457,)</f>
        <v>0</v>
      </c>
      <c r="N15457" s="38">
        <f>IF(AND(Colin!$G15457=$B$2,Colin!$H15457=$C$3),Colin!$I15457,)</f>
        <v>0</v>
      </c>
      <c r="O15457" s="38">
        <f>IF(AND(Colin!$G15457=$B$2,Colin!$H15457&lt;=$C$3),Colin!$I15457,)</f>
        <v>0</v>
      </c>
      <c r="P15457" s="38">
        <f>IF(Colin!$G15457&lt;$B$2,Colin!$I15457,0)</f>
        <v>0</v>
      </c>
      <c r="Q15457" s="38">
        <f>IF(Colin!$G15457&lt;$B$1,Colin!$I15457,0)</f>
        <v>0</v>
      </c>
    </row>
    <row r="15458" spans="12:17" x14ac:dyDescent="0.25">
      <c r="L15458" s="38">
        <f>IF(AND(Colin!$G15458=$B$1,Colin!$H15458=$C$3),Colin!$I15458,)</f>
        <v>0</v>
      </c>
      <c r="M15458" s="38">
        <f>IF(AND(Colin!$G15458=$B$1,Colin!$H15458&lt;=$C$3),Colin!$I15458,)</f>
        <v>0</v>
      </c>
      <c r="N15458" s="38">
        <f>IF(AND(Colin!$G15458=$B$2,Colin!$H15458=$C$3),Colin!$I15458,)</f>
        <v>0</v>
      </c>
      <c r="O15458" s="38">
        <f>IF(AND(Colin!$G15458=$B$2,Colin!$H15458&lt;=$C$3),Colin!$I15458,)</f>
        <v>0</v>
      </c>
      <c r="P15458" s="38">
        <f>IF(Colin!$G15458&lt;$B$2,Colin!$I15458,0)</f>
        <v>0</v>
      </c>
      <c r="Q15458" s="38">
        <f>IF(Colin!$G15458&lt;$B$1,Colin!$I15458,0)</f>
        <v>0</v>
      </c>
    </row>
    <row r="15459" spans="12:17" x14ac:dyDescent="0.25">
      <c r="L15459" s="38">
        <f>IF(AND(Colin!$G15459=$B$1,Colin!$H15459=$C$3),Colin!$I15459,)</f>
        <v>0</v>
      </c>
      <c r="M15459" s="38">
        <f>IF(AND(Colin!$G15459=$B$1,Colin!$H15459&lt;=$C$3),Colin!$I15459,)</f>
        <v>0</v>
      </c>
      <c r="N15459" s="38">
        <f>IF(AND(Colin!$G15459=$B$2,Colin!$H15459=$C$3),Colin!$I15459,)</f>
        <v>0</v>
      </c>
      <c r="O15459" s="38">
        <f>IF(AND(Colin!$G15459=$B$2,Colin!$H15459&lt;=$C$3),Colin!$I15459,)</f>
        <v>0</v>
      </c>
      <c r="P15459" s="38">
        <f>IF(Colin!$G15459&lt;$B$2,Colin!$I15459,0)</f>
        <v>0</v>
      </c>
      <c r="Q15459" s="38">
        <f>IF(Colin!$G15459&lt;$B$1,Colin!$I15459,0)</f>
        <v>0</v>
      </c>
    </row>
    <row r="15460" spans="12:17" x14ac:dyDescent="0.25">
      <c r="L15460" s="38">
        <f>IF(AND(Colin!$G15460=$B$1,Colin!$H15460=$C$3),Colin!$I15460,)</f>
        <v>0</v>
      </c>
      <c r="M15460" s="38">
        <f>IF(AND(Colin!$G15460=$B$1,Colin!$H15460&lt;=$C$3),Colin!$I15460,)</f>
        <v>0</v>
      </c>
      <c r="N15460" s="38">
        <f>IF(AND(Colin!$G15460=$B$2,Colin!$H15460=$C$3),Colin!$I15460,)</f>
        <v>0</v>
      </c>
      <c r="O15460" s="38">
        <f>IF(AND(Colin!$G15460=$B$2,Colin!$H15460&lt;=$C$3),Colin!$I15460,)</f>
        <v>0</v>
      </c>
      <c r="P15460" s="38">
        <f>IF(Colin!$G15460&lt;$B$2,Colin!$I15460,0)</f>
        <v>0</v>
      </c>
      <c r="Q15460" s="38">
        <f>IF(Colin!$G15460&lt;$B$1,Colin!$I15460,0)</f>
        <v>0</v>
      </c>
    </row>
    <row r="15461" spans="12:17" x14ac:dyDescent="0.25">
      <c r="L15461" s="38">
        <f>IF(AND(Colin!$G15461=$B$1,Colin!$H15461=$C$3),Colin!$I15461,)</f>
        <v>0</v>
      </c>
      <c r="M15461" s="38">
        <f>IF(AND(Colin!$G15461=$B$1,Colin!$H15461&lt;=$C$3),Colin!$I15461,)</f>
        <v>0</v>
      </c>
      <c r="N15461" s="38">
        <f>IF(AND(Colin!$G15461=$B$2,Colin!$H15461=$C$3),Colin!$I15461,)</f>
        <v>0</v>
      </c>
      <c r="O15461" s="38">
        <f>IF(AND(Colin!$G15461=$B$2,Colin!$H15461&lt;=$C$3),Colin!$I15461,)</f>
        <v>0</v>
      </c>
      <c r="P15461" s="38">
        <f>IF(Colin!$G15461&lt;$B$2,Colin!$I15461,0)</f>
        <v>0</v>
      </c>
      <c r="Q15461" s="38">
        <f>IF(Colin!$G15461&lt;$B$1,Colin!$I15461,0)</f>
        <v>0</v>
      </c>
    </row>
    <row r="15462" spans="12:17" x14ac:dyDescent="0.25">
      <c r="L15462" s="38">
        <f>IF(AND(Colin!$G15462=$B$1,Colin!$H15462=$C$3),Colin!$I15462,)</f>
        <v>0</v>
      </c>
      <c r="M15462" s="38">
        <f>IF(AND(Colin!$G15462=$B$1,Colin!$H15462&lt;=$C$3),Colin!$I15462,)</f>
        <v>0</v>
      </c>
      <c r="N15462" s="38">
        <f>IF(AND(Colin!$G15462=$B$2,Colin!$H15462=$C$3),Colin!$I15462,)</f>
        <v>0</v>
      </c>
      <c r="O15462" s="38">
        <f>IF(AND(Colin!$G15462=$B$2,Colin!$H15462&lt;=$C$3),Colin!$I15462,)</f>
        <v>0</v>
      </c>
      <c r="P15462" s="38">
        <f>IF(Colin!$G15462&lt;$B$2,Colin!$I15462,0)</f>
        <v>0</v>
      </c>
      <c r="Q15462" s="38">
        <f>IF(Colin!$G15462&lt;$B$1,Colin!$I15462,0)</f>
        <v>0</v>
      </c>
    </row>
    <row r="15463" spans="12:17" x14ac:dyDescent="0.25">
      <c r="L15463" s="38">
        <f>IF(AND(Colin!$G15463=$B$1,Colin!$H15463=$C$3),Colin!$I15463,)</f>
        <v>0</v>
      </c>
      <c r="M15463" s="38">
        <f>IF(AND(Colin!$G15463=$B$1,Colin!$H15463&lt;=$C$3),Colin!$I15463,)</f>
        <v>0</v>
      </c>
      <c r="N15463" s="38">
        <f>IF(AND(Colin!$G15463=$B$2,Colin!$H15463=$C$3),Colin!$I15463,)</f>
        <v>0</v>
      </c>
      <c r="O15463" s="38">
        <f>IF(AND(Colin!$G15463=$B$2,Colin!$H15463&lt;=$C$3),Colin!$I15463,)</f>
        <v>0</v>
      </c>
      <c r="P15463" s="38">
        <f>IF(Colin!$G15463&lt;$B$2,Colin!$I15463,0)</f>
        <v>0</v>
      </c>
      <c r="Q15463" s="38">
        <f>IF(Colin!$G15463&lt;$B$1,Colin!$I15463,0)</f>
        <v>0</v>
      </c>
    </row>
    <row r="15464" spans="12:17" x14ac:dyDescent="0.25">
      <c r="L15464" s="38">
        <f>IF(AND(Colin!$G15464=$B$1,Colin!$H15464=$C$3),Colin!$I15464,)</f>
        <v>0</v>
      </c>
      <c r="M15464" s="38">
        <f>IF(AND(Colin!$G15464=$B$1,Colin!$H15464&lt;=$C$3),Colin!$I15464,)</f>
        <v>0</v>
      </c>
      <c r="N15464" s="38">
        <f>IF(AND(Colin!$G15464=$B$2,Colin!$H15464=$C$3),Colin!$I15464,)</f>
        <v>0</v>
      </c>
      <c r="O15464" s="38">
        <f>IF(AND(Colin!$G15464=$B$2,Colin!$H15464&lt;=$C$3),Colin!$I15464,)</f>
        <v>0</v>
      </c>
      <c r="P15464" s="38">
        <f>IF(Colin!$G15464&lt;$B$2,Colin!$I15464,0)</f>
        <v>0</v>
      </c>
      <c r="Q15464" s="38">
        <f>IF(Colin!$G15464&lt;$B$1,Colin!$I15464,0)</f>
        <v>0</v>
      </c>
    </row>
    <row r="15465" spans="12:17" x14ac:dyDescent="0.25">
      <c r="L15465" s="38">
        <f>IF(AND(Colin!$G15465=$B$1,Colin!$H15465=$C$3),Colin!$I15465,)</f>
        <v>0</v>
      </c>
      <c r="M15465" s="38">
        <f>IF(AND(Colin!$G15465=$B$1,Colin!$H15465&lt;=$C$3),Colin!$I15465,)</f>
        <v>0</v>
      </c>
      <c r="N15465" s="38">
        <f>IF(AND(Colin!$G15465=$B$2,Colin!$H15465=$C$3),Colin!$I15465,)</f>
        <v>0</v>
      </c>
      <c r="O15465" s="38">
        <f>IF(AND(Colin!$G15465=$B$2,Colin!$H15465&lt;=$C$3),Colin!$I15465,)</f>
        <v>0</v>
      </c>
      <c r="P15465" s="38">
        <f>IF(Colin!$G15465&lt;$B$2,Colin!$I15465,0)</f>
        <v>0</v>
      </c>
      <c r="Q15465" s="38">
        <f>IF(Colin!$G15465&lt;$B$1,Colin!$I15465,0)</f>
        <v>0</v>
      </c>
    </row>
    <row r="15466" spans="12:17" x14ac:dyDescent="0.25">
      <c r="L15466" s="38">
        <f>IF(AND(Colin!$G15466=$B$1,Colin!$H15466=$C$3),Colin!$I15466,)</f>
        <v>0</v>
      </c>
      <c r="M15466" s="38">
        <f>IF(AND(Colin!$G15466=$B$1,Colin!$H15466&lt;=$C$3),Colin!$I15466,)</f>
        <v>0</v>
      </c>
      <c r="N15466" s="38">
        <f>IF(AND(Colin!$G15466=$B$2,Colin!$H15466=$C$3),Colin!$I15466,)</f>
        <v>0</v>
      </c>
      <c r="O15466" s="38">
        <f>IF(AND(Colin!$G15466=$B$2,Colin!$H15466&lt;=$C$3),Colin!$I15466,)</f>
        <v>0</v>
      </c>
      <c r="P15466" s="38">
        <f>IF(Colin!$G15466&lt;$B$2,Colin!$I15466,0)</f>
        <v>0</v>
      </c>
      <c r="Q15466" s="38">
        <f>IF(Colin!$G15466&lt;$B$1,Colin!$I15466,0)</f>
        <v>0</v>
      </c>
    </row>
    <row r="15467" spans="12:17" x14ac:dyDescent="0.25">
      <c r="L15467" s="38">
        <f>IF(AND(Colin!$G15467=$B$1,Colin!$H15467=$C$3),Colin!$I15467,)</f>
        <v>0</v>
      </c>
      <c r="M15467" s="38">
        <f>IF(AND(Colin!$G15467=$B$1,Colin!$H15467&lt;=$C$3),Colin!$I15467,)</f>
        <v>0</v>
      </c>
      <c r="N15467" s="38">
        <f>IF(AND(Colin!$G15467=$B$2,Colin!$H15467=$C$3),Colin!$I15467,)</f>
        <v>0</v>
      </c>
      <c r="O15467" s="38">
        <f>IF(AND(Colin!$G15467=$B$2,Colin!$H15467&lt;=$C$3),Colin!$I15467,)</f>
        <v>0</v>
      </c>
      <c r="P15467" s="38">
        <f>IF(Colin!$G15467&lt;$B$2,Colin!$I15467,0)</f>
        <v>0</v>
      </c>
      <c r="Q15467" s="38">
        <f>IF(Colin!$G15467&lt;$B$1,Colin!$I15467,0)</f>
        <v>0</v>
      </c>
    </row>
    <row r="15468" spans="12:17" x14ac:dyDescent="0.25">
      <c r="L15468" s="38">
        <f>IF(AND(Colin!$G15468=$B$1,Colin!$H15468=$C$3),Colin!$I15468,)</f>
        <v>0</v>
      </c>
      <c r="M15468" s="38">
        <f>IF(AND(Colin!$G15468=$B$1,Colin!$H15468&lt;=$C$3),Colin!$I15468,)</f>
        <v>0</v>
      </c>
      <c r="N15468" s="38">
        <f>IF(AND(Colin!$G15468=$B$2,Colin!$H15468=$C$3),Colin!$I15468,)</f>
        <v>0</v>
      </c>
      <c r="O15468" s="38">
        <f>IF(AND(Colin!$G15468=$B$2,Colin!$H15468&lt;=$C$3),Colin!$I15468,)</f>
        <v>0</v>
      </c>
      <c r="P15468" s="38">
        <f>IF(Colin!$G15468&lt;$B$2,Colin!$I15468,0)</f>
        <v>0</v>
      </c>
      <c r="Q15468" s="38">
        <f>IF(Colin!$G15468&lt;$B$1,Colin!$I15468,0)</f>
        <v>0</v>
      </c>
    </row>
    <row r="15469" spans="12:17" x14ac:dyDescent="0.25">
      <c r="L15469" s="38">
        <f>IF(AND(Colin!$G15469=$B$1,Colin!$H15469=$C$3),Colin!$I15469,)</f>
        <v>0</v>
      </c>
      <c r="M15469" s="38">
        <f>IF(AND(Colin!$G15469=$B$1,Colin!$H15469&lt;=$C$3),Colin!$I15469,)</f>
        <v>0</v>
      </c>
      <c r="N15469" s="38">
        <f>IF(AND(Colin!$G15469=$B$2,Colin!$H15469=$C$3),Colin!$I15469,)</f>
        <v>0</v>
      </c>
      <c r="O15469" s="38">
        <f>IF(AND(Colin!$G15469=$B$2,Colin!$H15469&lt;=$C$3),Colin!$I15469,)</f>
        <v>0</v>
      </c>
      <c r="P15469" s="38">
        <f>IF(Colin!$G15469&lt;$B$2,Colin!$I15469,0)</f>
        <v>0</v>
      </c>
      <c r="Q15469" s="38">
        <f>IF(Colin!$G15469&lt;$B$1,Colin!$I15469,0)</f>
        <v>0</v>
      </c>
    </row>
    <row r="15470" spans="12:17" x14ac:dyDescent="0.25">
      <c r="L15470" s="38">
        <f>IF(AND(Colin!$G15470=$B$1,Colin!$H15470=$C$3),Colin!$I15470,)</f>
        <v>0</v>
      </c>
      <c r="M15470" s="38">
        <f>IF(AND(Colin!$G15470=$B$1,Colin!$H15470&lt;=$C$3),Colin!$I15470,)</f>
        <v>0</v>
      </c>
      <c r="N15470" s="38">
        <f>IF(AND(Colin!$G15470=$B$2,Colin!$H15470=$C$3),Colin!$I15470,)</f>
        <v>0</v>
      </c>
      <c r="O15470" s="38">
        <f>IF(AND(Colin!$G15470=$B$2,Colin!$H15470&lt;=$C$3),Colin!$I15470,)</f>
        <v>0</v>
      </c>
      <c r="P15470" s="38">
        <f>IF(Colin!$G15470&lt;$B$2,Colin!$I15470,0)</f>
        <v>0</v>
      </c>
      <c r="Q15470" s="38">
        <f>IF(Colin!$G15470&lt;$B$1,Colin!$I15470,0)</f>
        <v>0</v>
      </c>
    </row>
    <row r="15471" spans="12:17" x14ac:dyDescent="0.25">
      <c r="L15471" s="38">
        <f>IF(AND(Colin!$G15471=$B$1,Colin!$H15471=$C$3),Colin!$I15471,)</f>
        <v>0</v>
      </c>
      <c r="M15471" s="38">
        <f>IF(AND(Colin!$G15471=$B$1,Colin!$H15471&lt;=$C$3),Colin!$I15471,)</f>
        <v>0</v>
      </c>
      <c r="N15471" s="38">
        <f>IF(AND(Colin!$G15471=$B$2,Colin!$H15471=$C$3),Colin!$I15471,)</f>
        <v>0</v>
      </c>
      <c r="O15471" s="38">
        <f>IF(AND(Colin!$G15471=$B$2,Colin!$H15471&lt;=$C$3),Colin!$I15471,)</f>
        <v>0</v>
      </c>
      <c r="P15471" s="38">
        <f>IF(Colin!$G15471&lt;$B$2,Colin!$I15471,0)</f>
        <v>0</v>
      </c>
      <c r="Q15471" s="38">
        <f>IF(Colin!$G15471&lt;$B$1,Colin!$I15471,0)</f>
        <v>0</v>
      </c>
    </row>
    <row r="15472" spans="12:17" x14ac:dyDescent="0.25">
      <c r="L15472" s="38">
        <f>IF(AND(Colin!$G15472=$B$1,Colin!$H15472=$C$3),Colin!$I15472,)</f>
        <v>0</v>
      </c>
      <c r="M15472" s="38">
        <f>IF(AND(Colin!$G15472=$B$1,Colin!$H15472&lt;=$C$3),Colin!$I15472,)</f>
        <v>0</v>
      </c>
      <c r="N15472" s="38">
        <f>IF(AND(Colin!$G15472=$B$2,Colin!$H15472=$C$3),Colin!$I15472,)</f>
        <v>0</v>
      </c>
      <c r="O15472" s="38">
        <f>IF(AND(Colin!$G15472=$B$2,Colin!$H15472&lt;=$C$3),Colin!$I15472,)</f>
        <v>0</v>
      </c>
      <c r="P15472" s="38">
        <f>IF(Colin!$G15472&lt;$B$2,Colin!$I15472,0)</f>
        <v>0</v>
      </c>
      <c r="Q15472" s="38">
        <f>IF(Colin!$G15472&lt;$B$1,Colin!$I15472,0)</f>
        <v>0</v>
      </c>
    </row>
    <row r="15473" spans="12:17" x14ac:dyDescent="0.25">
      <c r="L15473" s="38">
        <f>IF(AND(Colin!$G15473=$B$1,Colin!$H15473=$C$3),Colin!$I15473,)</f>
        <v>0</v>
      </c>
      <c r="M15473" s="38">
        <f>IF(AND(Colin!$G15473=$B$1,Colin!$H15473&lt;=$C$3),Colin!$I15473,)</f>
        <v>0</v>
      </c>
      <c r="N15473" s="38">
        <f>IF(AND(Colin!$G15473=$B$2,Colin!$H15473=$C$3),Colin!$I15473,)</f>
        <v>0</v>
      </c>
      <c r="O15473" s="38">
        <f>IF(AND(Colin!$G15473=$B$2,Colin!$H15473&lt;=$C$3),Colin!$I15473,)</f>
        <v>0</v>
      </c>
      <c r="P15473" s="38">
        <f>IF(Colin!$G15473&lt;$B$2,Colin!$I15473,0)</f>
        <v>0</v>
      </c>
      <c r="Q15473" s="38">
        <f>IF(Colin!$G15473&lt;$B$1,Colin!$I15473,0)</f>
        <v>0</v>
      </c>
    </row>
    <row r="15474" spans="12:17" x14ac:dyDescent="0.25">
      <c r="L15474" s="38">
        <f>IF(AND(Colin!$G15474=$B$1,Colin!$H15474=$C$3),Colin!$I15474,)</f>
        <v>0</v>
      </c>
      <c r="M15474" s="38">
        <f>IF(AND(Colin!$G15474=$B$1,Colin!$H15474&lt;=$C$3),Colin!$I15474,)</f>
        <v>0</v>
      </c>
      <c r="N15474" s="38">
        <f>IF(AND(Colin!$G15474=$B$2,Colin!$H15474=$C$3),Colin!$I15474,)</f>
        <v>0</v>
      </c>
      <c r="O15474" s="38">
        <f>IF(AND(Colin!$G15474=$B$2,Colin!$H15474&lt;=$C$3),Colin!$I15474,)</f>
        <v>0</v>
      </c>
      <c r="P15474" s="38">
        <f>IF(Colin!$G15474&lt;$B$2,Colin!$I15474,0)</f>
        <v>0</v>
      </c>
      <c r="Q15474" s="38">
        <f>IF(Colin!$G15474&lt;$B$1,Colin!$I15474,0)</f>
        <v>0</v>
      </c>
    </row>
    <row r="15475" spans="12:17" x14ac:dyDescent="0.25">
      <c r="L15475" s="38">
        <f>IF(AND(Colin!$G15475=$B$1,Colin!$H15475=$C$3),Colin!$I15475,)</f>
        <v>0</v>
      </c>
      <c r="M15475" s="38">
        <f>IF(AND(Colin!$G15475=$B$1,Colin!$H15475&lt;=$C$3),Colin!$I15475,)</f>
        <v>0</v>
      </c>
      <c r="N15475" s="38">
        <f>IF(AND(Colin!$G15475=$B$2,Colin!$H15475=$C$3),Colin!$I15475,)</f>
        <v>0</v>
      </c>
      <c r="O15475" s="38">
        <f>IF(AND(Colin!$G15475=$B$2,Colin!$H15475&lt;=$C$3),Colin!$I15475,)</f>
        <v>0</v>
      </c>
      <c r="P15475" s="38">
        <f>IF(Colin!$G15475&lt;$B$2,Colin!$I15475,0)</f>
        <v>0</v>
      </c>
      <c r="Q15475" s="38">
        <f>IF(Colin!$G15475&lt;$B$1,Colin!$I15475,0)</f>
        <v>0</v>
      </c>
    </row>
    <row r="15476" spans="12:17" x14ac:dyDescent="0.25">
      <c r="L15476" s="38">
        <f>IF(AND(Colin!$G15476=$B$1,Colin!$H15476=$C$3),Colin!$I15476,)</f>
        <v>0</v>
      </c>
      <c r="M15476" s="38">
        <f>IF(AND(Colin!$G15476=$B$1,Colin!$H15476&lt;=$C$3),Colin!$I15476,)</f>
        <v>0</v>
      </c>
      <c r="N15476" s="38">
        <f>IF(AND(Colin!$G15476=$B$2,Colin!$H15476=$C$3),Colin!$I15476,)</f>
        <v>0</v>
      </c>
      <c r="O15476" s="38">
        <f>IF(AND(Colin!$G15476=$B$2,Colin!$H15476&lt;=$C$3),Colin!$I15476,)</f>
        <v>0</v>
      </c>
      <c r="P15476" s="38">
        <f>IF(Colin!$G15476&lt;$B$2,Colin!$I15476,0)</f>
        <v>0</v>
      </c>
      <c r="Q15476" s="38">
        <f>IF(Colin!$G15476&lt;$B$1,Colin!$I15476,0)</f>
        <v>0</v>
      </c>
    </row>
    <row r="15477" spans="12:17" x14ac:dyDescent="0.25">
      <c r="L15477" s="38">
        <f>IF(AND(Colin!$G15477=$B$1,Colin!$H15477=$C$3),Colin!$I15477,)</f>
        <v>0</v>
      </c>
      <c r="M15477" s="38">
        <f>IF(AND(Colin!$G15477=$B$1,Colin!$H15477&lt;=$C$3),Colin!$I15477,)</f>
        <v>0</v>
      </c>
      <c r="N15477" s="38">
        <f>IF(AND(Colin!$G15477=$B$2,Colin!$H15477=$C$3),Colin!$I15477,)</f>
        <v>0</v>
      </c>
      <c r="O15477" s="38">
        <f>IF(AND(Colin!$G15477=$B$2,Colin!$H15477&lt;=$C$3),Colin!$I15477,)</f>
        <v>0</v>
      </c>
      <c r="P15477" s="38">
        <f>IF(Colin!$G15477&lt;$B$2,Colin!$I15477,0)</f>
        <v>0</v>
      </c>
      <c r="Q15477" s="38">
        <f>IF(Colin!$G15477&lt;$B$1,Colin!$I15477,0)</f>
        <v>0</v>
      </c>
    </row>
    <row r="15478" spans="12:17" x14ac:dyDescent="0.25">
      <c r="L15478" s="38">
        <f>IF(AND(Colin!$G15478=$B$1,Colin!$H15478=$C$3),Colin!$I15478,)</f>
        <v>0</v>
      </c>
      <c r="M15478" s="38">
        <f>IF(AND(Colin!$G15478=$B$1,Colin!$H15478&lt;=$C$3),Colin!$I15478,)</f>
        <v>0</v>
      </c>
      <c r="N15478" s="38">
        <f>IF(AND(Colin!$G15478=$B$2,Colin!$H15478=$C$3),Colin!$I15478,)</f>
        <v>0</v>
      </c>
      <c r="O15478" s="38">
        <f>IF(AND(Colin!$G15478=$B$2,Colin!$H15478&lt;=$C$3),Colin!$I15478,)</f>
        <v>0</v>
      </c>
      <c r="P15478" s="38">
        <f>IF(Colin!$G15478&lt;$B$2,Colin!$I15478,0)</f>
        <v>0</v>
      </c>
      <c r="Q15478" s="38">
        <f>IF(Colin!$G15478&lt;$B$1,Colin!$I15478,0)</f>
        <v>0</v>
      </c>
    </row>
    <row r="15479" spans="12:17" x14ac:dyDescent="0.25">
      <c r="L15479" s="38">
        <f>IF(AND(Colin!$G15479=$B$1,Colin!$H15479=$C$3),Colin!$I15479,)</f>
        <v>0</v>
      </c>
      <c r="M15479" s="38">
        <f>IF(AND(Colin!$G15479=$B$1,Colin!$H15479&lt;=$C$3),Colin!$I15479,)</f>
        <v>0</v>
      </c>
      <c r="N15479" s="38">
        <f>IF(AND(Colin!$G15479=$B$2,Colin!$H15479=$C$3),Colin!$I15479,)</f>
        <v>0</v>
      </c>
      <c r="O15479" s="38">
        <f>IF(AND(Colin!$G15479=$B$2,Colin!$H15479&lt;=$C$3),Colin!$I15479,)</f>
        <v>0</v>
      </c>
      <c r="P15479" s="38">
        <f>IF(Colin!$G15479&lt;$B$2,Colin!$I15479,0)</f>
        <v>0</v>
      </c>
      <c r="Q15479" s="38">
        <f>IF(Colin!$G15479&lt;$B$1,Colin!$I15479,0)</f>
        <v>0</v>
      </c>
    </row>
    <row r="15480" spans="12:17" x14ac:dyDescent="0.25">
      <c r="L15480" s="38">
        <f>IF(AND(Colin!$G15480=$B$1,Colin!$H15480=$C$3),Colin!$I15480,)</f>
        <v>0</v>
      </c>
      <c r="M15480" s="38">
        <f>IF(AND(Colin!$G15480=$B$1,Colin!$H15480&lt;=$C$3),Colin!$I15480,)</f>
        <v>0</v>
      </c>
      <c r="N15480" s="38">
        <f>IF(AND(Colin!$G15480=$B$2,Colin!$H15480=$C$3),Colin!$I15480,)</f>
        <v>0</v>
      </c>
      <c r="O15480" s="38">
        <f>IF(AND(Colin!$G15480=$B$2,Colin!$H15480&lt;=$C$3),Colin!$I15480,)</f>
        <v>0</v>
      </c>
      <c r="P15480" s="38">
        <f>IF(Colin!$G15480&lt;$B$2,Colin!$I15480,0)</f>
        <v>0</v>
      </c>
      <c r="Q15480" s="38">
        <f>IF(Colin!$G15480&lt;$B$1,Colin!$I15480,0)</f>
        <v>0</v>
      </c>
    </row>
    <row r="15481" spans="12:17" x14ac:dyDescent="0.25">
      <c r="L15481" s="38">
        <f>IF(AND(Colin!$G15481=$B$1,Colin!$H15481=$C$3),Colin!$I15481,)</f>
        <v>0</v>
      </c>
      <c r="M15481" s="38">
        <f>IF(AND(Colin!$G15481=$B$1,Colin!$H15481&lt;=$C$3),Colin!$I15481,)</f>
        <v>0</v>
      </c>
      <c r="N15481" s="38">
        <f>IF(AND(Colin!$G15481=$B$2,Colin!$H15481=$C$3),Colin!$I15481,)</f>
        <v>0</v>
      </c>
      <c r="O15481" s="38">
        <f>IF(AND(Colin!$G15481=$B$2,Colin!$H15481&lt;=$C$3),Colin!$I15481,)</f>
        <v>0</v>
      </c>
      <c r="P15481" s="38">
        <f>IF(Colin!$G15481&lt;$B$2,Colin!$I15481,0)</f>
        <v>0</v>
      </c>
      <c r="Q15481" s="38">
        <f>IF(Colin!$G15481&lt;$B$1,Colin!$I15481,0)</f>
        <v>0</v>
      </c>
    </row>
    <row r="15482" spans="12:17" x14ac:dyDescent="0.25">
      <c r="L15482" s="38">
        <f>IF(AND(Colin!$G15482=$B$1,Colin!$H15482=$C$3),Colin!$I15482,)</f>
        <v>0</v>
      </c>
      <c r="M15482" s="38">
        <f>IF(AND(Colin!$G15482=$B$1,Colin!$H15482&lt;=$C$3),Colin!$I15482,)</f>
        <v>0</v>
      </c>
      <c r="N15482" s="38">
        <f>IF(AND(Colin!$G15482=$B$2,Colin!$H15482=$C$3),Colin!$I15482,)</f>
        <v>0</v>
      </c>
      <c r="O15482" s="38">
        <f>IF(AND(Colin!$G15482=$B$2,Colin!$H15482&lt;=$C$3),Colin!$I15482,)</f>
        <v>0</v>
      </c>
      <c r="P15482" s="38">
        <f>IF(Colin!$G15482&lt;$B$2,Colin!$I15482,0)</f>
        <v>0</v>
      </c>
      <c r="Q15482" s="38">
        <f>IF(Colin!$G15482&lt;$B$1,Colin!$I15482,0)</f>
        <v>0</v>
      </c>
    </row>
    <row r="15483" spans="12:17" x14ac:dyDescent="0.25">
      <c r="L15483" s="38">
        <f>IF(AND(Colin!$G15483=$B$1,Colin!$H15483=$C$3),Colin!$I15483,)</f>
        <v>0</v>
      </c>
      <c r="M15483" s="38">
        <f>IF(AND(Colin!$G15483=$B$1,Colin!$H15483&lt;=$C$3),Colin!$I15483,)</f>
        <v>0</v>
      </c>
      <c r="N15483" s="38">
        <f>IF(AND(Colin!$G15483=$B$2,Colin!$H15483=$C$3),Colin!$I15483,)</f>
        <v>0</v>
      </c>
      <c r="O15483" s="38">
        <f>IF(AND(Colin!$G15483=$B$2,Colin!$H15483&lt;=$C$3),Colin!$I15483,)</f>
        <v>0</v>
      </c>
      <c r="P15483" s="38">
        <f>IF(Colin!$G15483&lt;$B$2,Colin!$I15483,0)</f>
        <v>0</v>
      </c>
      <c r="Q15483" s="38">
        <f>IF(Colin!$G15483&lt;$B$1,Colin!$I15483,0)</f>
        <v>0</v>
      </c>
    </row>
    <row r="15484" spans="12:17" x14ac:dyDescent="0.25">
      <c r="L15484" s="38">
        <f>IF(AND(Colin!$G15484=$B$1,Colin!$H15484=$C$3),Colin!$I15484,)</f>
        <v>0</v>
      </c>
      <c r="M15484" s="38">
        <f>IF(AND(Colin!$G15484=$B$1,Colin!$H15484&lt;=$C$3),Colin!$I15484,)</f>
        <v>0</v>
      </c>
      <c r="N15484" s="38">
        <f>IF(AND(Colin!$G15484=$B$2,Colin!$H15484=$C$3),Colin!$I15484,)</f>
        <v>0</v>
      </c>
      <c r="O15484" s="38">
        <f>IF(AND(Colin!$G15484=$B$2,Colin!$H15484&lt;=$C$3),Colin!$I15484,)</f>
        <v>0</v>
      </c>
      <c r="P15484" s="38">
        <f>IF(Colin!$G15484&lt;$B$2,Colin!$I15484,0)</f>
        <v>0</v>
      </c>
      <c r="Q15484" s="38">
        <f>IF(Colin!$G15484&lt;$B$1,Colin!$I15484,0)</f>
        <v>0</v>
      </c>
    </row>
    <row r="15485" spans="12:17" x14ac:dyDescent="0.25">
      <c r="L15485" s="38">
        <f>IF(AND(Colin!$G15485=$B$1,Colin!$H15485=$C$3),Colin!$I15485,)</f>
        <v>0</v>
      </c>
      <c r="M15485" s="38">
        <f>IF(AND(Colin!$G15485=$B$1,Colin!$H15485&lt;=$C$3),Colin!$I15485,)</f>
        <v>0</v>
      </c>
      <c r="N15485" s="38">
        <f>IF(AND(Colin!$G15485=$B$2,Colin!$H15485=$C$3),Colin!$I15485,)</f>
        <v>0</v>
      </c>
      <c r="O15485" s="38">
        <f>IF(AND(Colin!$G15485=$B$2,Colin!$H15485&lt;=$C$3),Colin!$I15485,)</f>
        <v>0</v>
      </c>
      <c r="P15485" s="38">
        <f>IF(Colin!$G15485&lt;$B$2,Colin!$I15485,0)</f>
        <v>0</v>
      </c>
      <c r="Q15485" s="38">
        <f>IF(Colin!$G15485&lt;$B$1,Colin!$I15485,0)</f>
        <v>0</v>
      </c>
    </row>
    <row r="15486" spans="12:17" x14ac:dyDescent="0.25">
      <c r="L15486" s="38">
        <f>IF(AND(Colin!$G15486=$B$1,Colin!$H15486=$C$3),Colin!$I15486,)</f>
        <v>0</v>
      </c>
      <c r="M15486" s="38">
        <f>IF(AND(Colin!$G15486=$B$1,Colin!$H15486&lt;=$C$3),Colin!$I15486,)</f>
        <v>0</v>
      </c>
      <c r="N15486" s="38">
        <f>IF(AND(Colin!$G15486=$B$2,Colin!$H15486=$C$3),Colin!$I15486,)</f>
        <v>0</v>
      </c>
      <c r="O15486" s="38">
        <f>IF(AND(Colin!$G15486=$B$2,Colin!$H15486&lt;=$C$3),Colin!$I15486,)</f>
        <v>0</v>
      </c>
      <c r="P15486" s="38">
        <f>IF(Colin!$G15486&lt;$B$2,Colin!$I15486,0)</f>
        <v>0</v>
      </c>
      <c r="Q15486" s="38">
        <f>IF(Colin!$G15486&lt;$B$1,Colin!$I15486,0)</f>
        <v>0</v>
      </c>
    </row>
    <row r="15487" spans="12:17" x14ac:dyDescent="0.25">
      <c r="L15487" s="38">
        <f>IF(AND(Colin!$G15487=$B$1,Colin!$H15487=$C$3),Colin!$I15487,)</f>
        <v>0</v>
      </c>
      <c r="M15487" s="38">
        <f>IF(AND(Colin!$G15487=$B$1,Colin!$H15487&lt;=$C$3),Colin!$I15487,)</f>
        <v>0</v>
      </c>
      <c r="N15487" s="38">
        <f>IF(AND(Colin!$G15487=$B$2,Colin!$H15487=$C$3),Colin!$I15487,)</f>
        <v>0</v>
      </c>
      <c r="O15487" s="38">
        <f>IF(AND(Colin!$G15487=$B$2,Colin!$H15487&lt;=$C$3),Colin!$I15487,)</f>
        <v>0</v>
      </c>
      <c r="P15487" s="38">
        <f>IF(Colin!$G15487&lt;$B$2,Colin!$I15487,0)</f>
        <v>0</v>
      </c>
      <c r="Q15487" s="38">
        <f>IF(Colin!$G15487&lt;$B$1,Colin!$I15487,0)</f>
        <v>0</v>
      </c>
    </row>
    <row r="15488" spans="12:17" x14ac:dyDescent="0.25">
      <c r="L15488" s="38">
        <f>IF(AND(Colin!$G15488=$B$1,Colin!$H15488=$C$3),Colin!$I15488,)</f>
        <v>0</v>
      </c>
      <c r="M15488" s="38">
        <f>IF(AND(Colin!$G15488=$B$1,Colin!$H15488&lt;=$C$3),Colin!$I15488,)</f>
        <v>0</v>
      </c>
      <c r="N15488" s="38">
        <f>IF(AND(Colin!$G15488=$B$2,Colin!$H15488=$C$3),Colin!$I15488,)</f>
        <v>0</v>
      </c>
      <c r="O15488" s="38">
        <f>IF(AND(Colin!$G15488=$B$2,Colin!$H15488&lt;=$C$3),Colin!$I15488,)</f>
        <v>0</v>
      </c>
      <c r="P15488" s="38">
        <f>IF(Colin!$G15488&lt;$B$2,Colin!$I15488,0)</f>
        <v>0</v>
      </c>
      <c r="Q15488" s="38">
        <f>IF(Colin!$G15488&lt;$B$1,Colin!$I15488,0)</f>
        <v>0</v>
      </c>
    </row>
    <row r="15489" spans="12:17" x14ac:dyDescent="0.25">
      <c r="L15489" s="38">
        <f>IF(AND(Colin!$G15489=$B$1,Colin!$H15489=$C$3),Colin!$I15489,)</f>
        <v>0</v>
      </c>
      <c r="M15489" s="38">
        <f>IF(AND(Colin!$G15489=$B$1,Colin!$H15489&lt;=$C$3),Colin!$I15489,)</f>
        <v>0</v>
      </c>
      <c r="N15489" s="38">
        <f>IF(AND(Colin!$G15489=$B$2,Colin!$H15489=$C$3),Colin!$I15489,)</f>
        <v>0</v>
      </c>
      <c r="O15489" s="38">
        <f>IF(AND(Colin!$G15489=$B$2,Colin!$H15489&lt;=$C$3),Colin!$I15489,)</f>
        <v>0</v>
      </c>
      <c r="P15489" s="38">
        <f>IF(Colin!$G15489&lt;$B$2,Colin!$I15489,0)</f>
        <v>0</v>
      </c>
      <c r="Q15489" s="38">
        <f>IF(Colin!$G15489&lt;$B$1,Colin!$I15489,0)</f>
        <v>0</v>
      </c>
    </row>
    <row r="15490" spans="12:17" x14ac:dyDescent="0.25">
      <c r="L15490" s="38">
        <f>IF(AND(Colin!$G15490=$B$1,Colin!$H15490=$C$3),Colin!$I15490,)</f>
        <v>0</v>
      </c>
      <c r="M15490" s="38">
        <f>IF(AND(Colin!$G15490=$B$1,Colin!$H15490&lt;=$C$3),Colin!$I15490,)</f>
        <v>0</v>
      </c>
      <c r="N15490" s="38">
        <f>IF(AND(Colin!$G15490=$B$2,Colin!$H15490=$C$3),Colin!$I15490,)</f>
        <v>0</v>
      </c>
      <c r="O15490" s="38">
        <f>IF(AND(Colin!$G15490=$B$2,Colin!$H15490&lt;=$C$3),Colin!$I15490,)</f>
        <v>0</v>
      </c>
      <c r="P15490" s="38">
        <f>IF(Colin!$G15490&lt;$B$2,Colin!$I15490,0)</f>
        <v>0</v>
      </c>
      <c r="Q15490" s="38">
        <f>IF(Colin!$G15490&lt;$B$1,Colin!$I15490,0)</f>
        <v>0</v>
      </c>
    </row>
    <row r="15491" spans="12:17" x14ac:dyDescent="0.25">
      <c r="L15491" s="38">
        <f>IF(AND(Colin!$G15491=$B$1,Colin!$H15491=$C$3),Colin!$I15491,)</f>
        <v>0</v>
      </c>
      <c r="M15491" s="38">
        <f>IF(AND(Colin!$G15491=$B$1,Colin!$H15491&lt;=$C$3),Colin!$I15491,)</f>
        <v>0</v>
      </c>
      <c r="N15491" s="38">
        <f>IF(AND(Colin!$G15491=$B$2,Colin!$H15491=$C$3),Colin!$I15491,)</f>
        <v>0</v>
      </c>
      <c r="O15491" s="38">
        <f>IF(AND(Colin!$G15491=$B$2,Colin!$H15491&lt;=$C$3),Colin!$I15491,)</f>
        <v>0</v>
      </c>
      <c r="P15491" s="38">
        <f>IF(Colin!$G15491&lt;$B$2,Colin!$I15491,0)</f>
        <v>0</v>
      </c>
      <c r="Q15491" s="38">
        <f>IF(Colin!$G15491&lt;$B$1,Colin!$I15491,0)</f>
        <v>0</v>
      </c>
    </row>
    <row r="15492" spans="12:17" x14ac:dyDescent="0.25">
      <c r="L15492" s="38">
        <f>IF(AND(Colin!$G15492=$B$1,Colin!$H15492=$C$3),Colin!$I15492,)</f>
        <v>0</v>
      </c>
      <c r="M15492" s="38">
        <f>IF(AND(Colin!$G15492=$B$1,Colin!$H15492&lt;=$C$3),Colin!$I15492,)</f>
        <v>0</v>
      </c>
      <c r="N15492" s="38">
        <f>IF(AND(Colin!$G15492=$B$2,Colin!$H15492=$C$3),Colin!$I15492,)</f>
        <v>0</v>
      </c>
      <c r="O15492" s="38">
        <f>IF(AND(Colin!$G15492=$B$2,Colin!$H15492&lt;=$C$3),Colin!$I15492,)</f>
        <v>0</v>
      </c>
      <c r="P15492" s="38">
        <f>IF(Colin!$G15492&lt;$B$2,Colin!$I15492,0)</f>
        <v>0</v>
      </c>
      <c r="Q15492" s="38">
        <f>IF(Colin!$G15492&lt;$B$1,Colin!$I15492,0)</f>
        <v>0</v>
      </c>
    </row>
    <row r="15493" spans="12:17" x14ac:dyDescent="0.25">
      <c r="L15493" s="38">
        <f>IF(AND(Colin!$G15493=$B$1,Colin!$H15493=$C$3),Colin!$I15493,)</f>
        <v>0</v>
      </c>
      <c r="M15493" s="38">
        <f>IF(AND(Colin!$G15493=$B$1,Colin!$H15493&lt;=$C$3),Colin!$I15493,)</f>
        <v>0</v>
      </c>
      <c r="N15493" s="38">
        <f>IF(AND(Colin!$G15493=$B$2,Colin!$H15493=$C$3),Colin!$I15493,)</f>
        <v>0</v>
      </c>
      <c r="O15493" s="38">
        <f>IF(AND(Colin!$G15493=$B$2,Colin!$H15493&lt;=$C$3),Colin!$I15493,)</f>
        <v>0</v>
      </c>
      <c r="P15493" s="38">
        <f>IF(Colin!$G15493&lt;$B$2,Colin!$I15493,0)</f>
        <v>0</v>
      </c>
      <c r="Q15493" s="38">
        <f>IF(Colin!$G15493&lt;$B$1,Colin!$I15493,0)</f>
        <v>0</v>
      </c>
    </row>
    <row r="15494" spans="12:17" x14ac:dyDescent="0.25">
      <c r="L15494" s="38">
        <f>IF(AND(Colin!$G15494=$B$1,Colin!$H15494=$C$3),Colin!$I15494,)</f>
        <v>0</v>
      </c>
      <c r="M15494" s="38">
        <f>IF(AND(Colin!$G15494=$B$1,Colin!$H15494&lt;=$C$3),Colin!$I15494,)</f>
        <v>0</v>
      </c>
      <c r="N15494" s="38">
        <f>IF(AND(Colin!$G15494=$B$2,Colin!$H15494=$C$3),Colin!$I15494,)</f>
        <v>0</v>
      </c>
      <c r="O15494" s="38">
        <f>IF(AND(Colin!$G15494=$B$2,Colin!$H15494&lt;=$C$3),Colin!$I15494,)</f>
        <v>0</v>
      </c>
      <c r="P15494" s="38">
        <f>IF(Colin!$G15494&lt;$B$2,Colin!$I15494,0)</f>
        <v>0</v>
      </c>
      <c r="Q15494" s="38">
        <f>IF(Colin!$G15494&lt;$B$1,Colin!$I15494,0)</f>
        <v>0</v>
      </c>
    </row>
    <row r="15495" spans="12:17" x14ac:dyDescent="0.25">
      <c r="L15495" s="38">
        <f>IF(AND(Colin!$G15495=$B$1,Colin!$H15495=$C$3),Colin!$I15495,)</f>
        <v>0</v>
      </c>
      <c r="M15495" s="38">
        <f>IF(AND(Colin!$G15495=$B$1,Colin!$H15495&lt;=$C$3),Colin!$I15495,)</f>
        <v>0</v>
      </c>
      <c r="N15495" s="38">
        <f>IF(AND(Colin!$G15495=$B$2,Colin!$H15495=$C$3),Colin!$I15495,)</f>
        <v>0</v>
      </c>
      <c r="O15495" s="38">
        <f>IF(AND(Colin!$G15495=$B$2,Colin!$H15495&lt;=$C$3),Colin!$I15495,)</f>
        <v>0</v>
      </c>
      <c r="P15495" s="38">
        <f>IF(Colin!$G15495&lt;$B$2,Colin!$I15495,0)</f>
        <v>0</v>
      </c>
      <c r="Q15495" s="38">
        <f>IF(Colin!$G15495&lt;$B$1,Colin!$I15495,0)</f>
        <v>0</v>
      </c>
    </row>
    <row r="15496" spans="12:17" x14ac:dyDescent="0.25">
      <c r="L15496" s="38">
        <f>IF(AND(Colin!$G15496=$B$1,Colin!$H15496=$C$3),Colin!$I15496,)</f>
        <v>0</v>
      </c>
      <c r="M15496" s="38">
        <f>IF(AND(Colin!$G15496=$B$1,Colin!$H15496&lt;=$C$3),Colin!$I15496,)</f>
        <v>0</v>
      </c>
      <c r="N15496" s="38">
        <f>IF(AND(Colin!$G15496=$B$2,Colin!$H15496=$C$3),Colin!$I15496,)</f>
        <v>0</v>
      </c>
      <c r="O15496" s="38">
        <f>IF(AND(Colin!$G15496=$B$2,Colin!$H15496&lt;=$C$3),Colin!$I15496,)</f>
        <v>0</v>
      </c>
      <c r="P15496" s="38">
        <f>IF(Colin!$G15496&lt;$B$2,Colin!$I15496,0)</f>
        <v>0</v>
      </c>
      <c r="Q15496" s="38">
        <f>IF(Colin!$G15496&lt;$B$1,Colin!$I15496,0)</f>
        <v>0</v>
      </c>
    </row>
    <row r="15497" spans="12:17" x14ac:dyDescent="0.25">
      <c r="L15497" s="38">
        <f>IF(AND(Colin!$G15497=$B$1,Colin!$H15497=$C$3),Colin!$I15497,)</f>
        <v>0</v>
      </c>
      <c r="M15497" s="38">
        <f>IF(AND(Colin!$G15497=$B$1,Colin!$H15497&lt;=$C$3),Colin!$I15497,)</f>
        <v>0</v>
      </c>
      <c r="N15497" s="38">
        <f>IF(AND(Colin!$G15497=$B$2,Colin!$H15497=$C$3),Colin!$I15497,)</f>
        <v>0</v>
      </c>
      <c r="O15497" s="38">
        <f>IF(AND(Colin!$G15497=$B$2,Colin!$H15497&lt;=$C$3),Colin!$I15497,)</f>
        <v>0</v>
      </c>
      <c r="P15497" s="38">
        <f>IF(Colin!$G15497&lt;$B$2,Colin!$I15497,0)</f>
        <v>0</v>
      </c>
      <c r="Q15497" s="38">
        <f>IF(Colin!$G15497&lt;$B$1,Colin!$I15497,0)</f>
        <v>0</v>
      </c>
    </row>
    <row r="15498" spans="12:17" x14ac:dyDescent="0.25">
      <c r="L15498" s="38">
        <f>IF(AND(Colin!$G15498=$B$1,Colin!$H15498=$C$3),Colin!$I15498,)</f>
        <v>0</v>
      </c>
      <c r="M15498" s="38">
        <f>IF(AND(Colin!$G15498=$B$1,Colin!$H15498&lt;=$C$3),Colin!$I15498,)</f>
        <v>0</v>
      </c>
      <c r="N15498" s="38">
        <f>IF(AND(Colin!$G15498=$B$2,Colin!$H15498=$C$3),Colin!$I15498,)</f>
        <v>0</v>
      </c>
      <c r="O15498" s="38">
        <f>IF(AND(Colin!$G15498=$B$2,Colin!$H15498&lt;=$C$3),Colin!$I15498,)</f>
        <v>0</v>
      </c>
      <c r="P15498" s="38">
        <f>IF(Colin!$G15498&lt;$B$2,Colin!$I15498,0)</f>
        <v>0</v>
      </c>
      <c r="Q15498" s="38">
        <f>IF(Colin!$G15498&lt;$B$1,Colin!$I15498,0)</f>
        <v>0</v>
      </c>
    </row>
    <row r="15499" spans="12:17" x14ac:dyDescent="0.25">
      <c r="L15499" s="38">
        <f>IF(AND(Colin!$G15499=$B$1,Colin!$H15499=$C$3),Colin!$I15499,)</f>
        <v>0</v>
      </c>
      <c r="M15499" s="38">
        <f>IF(AND(Colin!$G15499=$B$1,Colin!$H15499&lt;=$C$3),Colin!$I15499,)</f>
        <v>0</v>
      </c>
      <c r="N15499" s="38">
        <f>IF(AND(Colin!$G15499=$B$2,Colin!$H15499=$C$3),Colin!$I15499,)</f>
        <v>0</v>
      </c>
      <c r="O15499" s="38">
        <f>IF(AND(Colin!$G15499=$B$2,Colin!$H15499&lt;=$C$3),Colin!$I15499,)</f>
        <v>0</v>
      </c>
      <c r="P15499" s="38">
        <f>IF(Colin!$G15499&lt;$B$2,Colin!$I15499,0)</f>
        <v>0</v>
      </c>
      <c r="Q15499" s="38">
        <f>IF(Colin!$G15499&lt;$B$1,Colin!$I15499,0)</f>
        <v>0</v>
      </c>
    </row>
    <row r="15500" spans="12:17" x14ac:dyDescent="0.25">
      <c r="L15500" s="38">
        <f>IF(AND(Colin!$G15500=$B$1,Colin!$H15500=$C$3),Colin!$I15500,)</f>
        <v>0</v>
      </c>
      <c r="M15500" s="38">
        <f>IF(AND(Colin!$G15500=$B$1,Colin!$H15500&lt;=$C$3),Colin!$I15500,)</f>
        <v>0</v>
      </c>
      <c r="N15500" s="38">
        <f>IF(AND(Colin!$G15500=$B$2,Colin!$H15500=$C$3),Colin!$I15500,)</f>
        <v>0</v>
      </c>
      <c r="O15500" s="38">
        <f>IF(AND(Colin!$G15500=$B$2,Colin!$H15500&lt;=$C$3),Colin!$I15500,)</f>
        <v>0</v>
      </c>
      <c r="P15500" s="38">
        <f>IF(Colin!$G15500&lt;$B$2,Colin!$I15500,0)</f>
        <v>0</v>
      </c>
      <c r="Q15500" s="38">
        <f>IF(Colin!$G15500&lt;$B$1,Colin!$I15500,0)</f>
        <v>0</v>
      </c>
    </row>
    <row r="15501" spans="12:17" x14ac:dyDescent="0.25">
      <c r="L15501" s="38">
        <f>IF(AND(Colin!$G15501=$B$1,Colin!$H15501=$C$3),Colin!$I15501,)</f>
        <v>0</v>
      </c>
      <c r="M15501" s="38">
        <f>IF(AND(Colin!$G15501=$B$1,Colin!$H15501&lt;=$C$3),Colin!$I15501,)</f>
        <v>0</v>
      </c>
      <c r="N15501" s="38">
        <f>IF(AND(Colin!$G15501=$B$2,Colin!$H15501=$C$3),Colin!$I15501,)</f>
        <v>0</v>
      </c>
      <c r="O15501" s="38">
        <f>IF(AND(Colin!$G15501=$B$2,Colin!$H15501&lt;=$C$3),Colin!$I15501,)</f>
        <v>0</v>
      </c>
      <c r="P15501" s="38">
        <f>IF(Colin!$G15501&lt;$B$2,Colin!$I15501,0)</f>
        <v>0</v>
      </c>
      <c r="Q15501" s="38">
        <f>IF(Colin!$G15501&lt;$B$1,Colin!$I15501,0)</f>
        <v>0</v>
      </c>
    </row>
    <row r="15502" spans="12:17" x14ac:dyDescent="0.25">
      <c r="L15502" s="38">
        <f>IF(AND(Colin!$G15502=$B$1,Colin!$H15502=$C$3),Colin!$I15502,)</f>
        <v>0</v>
      </c>
      <c r="M15502" s="38">
        <f>IF(AND(Colin!$G15502=$B$1,Colin!$H15502&lt;=$C$3),Colin!$I15502,)</f>
        <v>0</v>
      </c>
      <c r="N15502" s="38">
        <f>IF(AND(Colin!$G15502=$B$2,Colin!$H15502=$C$3),Colin!$I15502,)</f>
        <v>0</v>
      </c>
      <c r="O15502" s="38">
        <f>IF(AND(Colin!$G15502=$B$2,Colin!$H15502&lt;=$C$3),Colin!$I15502,)</f>
        <v>0</v>
      </c>
      <c r="P15502" s="38">
        <f>IF(Colin!$G15502&lt;$B$2,Colin!$I15502,0)</f>
        <v>0</v>
      </c>
      <c r="Q15502" s="38">
        <f>IF(Colin!$G15502&lt;$B$1,Colin!$I15502,0)</f>
        <v>0</v>
      </c>
    </row>
    <row r="15503" spans="12:17" x14ac:dyDescent="0.25">
      <c r="L15503" s="38">
        <f>IF(AND(Colin!$G15503=$B$1,Colin!$H15503=$C$3),Colin!$I15503,)</f>
        <v>0</v>
      </c>
      <c r="M15503" s="38">
        <f>IF(AND(Colin!$G15503=$B$1,Colin!$H15503&lt;=$C$3),Colin!$I15503,)</f>
        <v>0</v>
      </c>
      <c r="N15503" s="38">
        <f>IF(AND(Colin!$G15503=$B$2,Colin!$H15503=$C$3),Colin!$I15503,)</f>
        <v>0</v>
      </c>
      <c r="O15503" s="38">
        <f>IF(AND(Colin!$G15503=$B$2,Colin!$H15503&lt;=$C$3),Colin!$I15503,)</f>
        <v>0</v>
      </c>
      <c r="P15503" s="38">
        <f>IF(Colin!$G15503&lt;$B$2,Colin!$I15503,0)</f>
        <v>0</v>
      </c>
      <c r="Q15503" s="38">
        <f>IF(Colin!$G15503&lt;$B$1,Colin!$I15503,0)</f>
        <v>0</v>
      </c>
    </row>
    <row r="15504" spans="12:17" x14ac:dyDescent="0.25">
      <c r="L15504" s="38">
        <f>IF(AND(Colin!$G15504=$B$1,Colin!$H15504=$C$3),Colin!$I15504,)</f>
        <v>0</v>
      </c>
      <c r="M15504" s="38">
        <f>IF(AND(Colin!$G15504=$B$1,Colin!$H15504&lt;=$C$3),Colin!$I15504,)</f>
        <v>0</v>
      </c>
      <c r="N15504" s="38">
        <f>IF(AND(Colin!$G15504=$B$2,Colin!$H15504=$C$3),Colin!$I15504,)</f>
        <v>0</v>
      </c>
      <c r="O15504" s="38">
        <f>IF(AND(Colin!$G15504=$B$2,Colin!$H15504&lt;=$C$3),Colin!$I15504,)</f>
        <v>0</v>
      </c>
      <c r="P15504" s="38">
        <f>IF(Colin!$G15504&lt;$B$2,Colin!$I15504,0)</f>
        <v>0</v>
      </c>
      <c r="Q15504" s="38">
        <f>IF(Colin!$G15504&lt;$B$1,Colin!$I15504,0)</f>
        <v>0</v>
      </c>
    </row>
    <row r="15505" spans="12:17" x14ac:dyDescent="0.25">
      <c r="L15505" s="38">
        <f>IF(AND(Colin!$G15505=$B$1,Colin!$H15505=$C$3),Colin!$I15505,)</f>
        <v>0</v>
      </c>
      <c r="M15505" s="38">
        <f>IF(AND(Colin!$G15505=$B$1,Colin!$H15505&lt;=$C$3),Colin!$I15505,)</f>
        <v>0</v>
      </c>
      <c r="N15505" s="38">
        <f>IF(AND(Colin!$G15505=$B$2,Colin!$H15505=$C$3),Colin!$I15505,)</f>
        <v>0</v>
      </c>
      <c r="O15505" s="38">
        <f>IF(AND(Colin!$G15505=$B$2,Colin!$H15505&lt;=$C$3),Colin!$I15505,)</f>
        <v>0</v>
      </c>
      <c r="P15505" s="38">
        <f>IF(Colin!$G15505&lt;$B$2,Colin!$I15505,0)</f>
        <v>0</v>
      </c>
      <c r="Q15505" s="38">
        <f>IF(Colin!$G15505&lt;$B$1,Colin!$I15505,0)</f>
        <v>0</v>
      </c>
    </row>
    <row r="15506" spans="12:17" x14ac:dyDescent="0.25">
      <c r="L15506" s="38">
        <f>IF(AND(Colin!$G15506=$B$1,Colin!$H15506=$C$3),Colin!$I15506,)</f>
        <v>0</v>
      </c>
      <c r="M15506" s="38">
        <f>IF(AND(Colin!$G15506=$B$1,Colin!$H15506&lt;=$C$3),Colin!$I15506,)</f>
        <v>0</v>
      </c>
      <c r="N15506" s="38">
        <f>IF(AND(Colin!$G15506=$B$2,Colin!$H15506=$C$3),Colin!$I15506,)</f>
        <v>0</v>
      </c>
      <c r="O15506" s="38">
        <f>IF(AND(Colin!$G15506=$B$2,Colin!$H15506&lt;=$C$3),Colin!$I15506,)</f>
        <v>0</v>
      </c>
      <c r="P15506" s="38">
        <f>IF(Colin!$G15506&lt;$B$2,Colin!$I15506,0)</f>
        <v>0</v>
      </c>
      <c r="Q15506" s="38">
        <f>IF(Colin!$G15506&lt;$B$1,Colin!$I15506,0)</f>
        <v>0</v>
      </c>
    </row>
    <row r="15507" spans="12:17" x14ac:dyDescent="0.25">
      <c r="L15507" s="38">
        <f>IF(AND(Colin!$G15507=$B$1,Colin!$H15507=$C$3),Colin!$I15507,)</f>
        <v>0</v>
      </c>
      <c r="M15507" s="38">
        <f>IF(AND(Colin!$G15507=$B$1,Colin!$H15507&lt;=$C$3),Colin!$I15507,)</f>
        <v>0</v>
      </c>
      <c r="N15507" s="38">
        <f>IF(AND(Colin!$G15507=$B$2,Colin!$H15507=$C$3),Colin!$I15507,)</f>
        <v>0</v>
      </c>
      <c r="O15507" s="38">
        <f>IF(AND(Colin!$G15507=$B$2,Colin!$H15507&lt;=$C$3),Colin!$I15507,)</f>
        <v>0</v>
      </c>
      <c r="P15507" s="38">
        <f>IF(Colin!$G15507&lt;$B$2,Colin!$I15507,0)</f>
        <v>0</v>
      </c>
      <c r="Q15507" s="38">
        <f>IF(Colin!$G15507&lt;$B$1,Colin!$I15507,0)</f>
        <v>0</v>
      </c>
    </row>
    <row r="15508" spans="12:17" x14ac:dyDescent="0.25">
      <c r="L15508" s="38">
        <f>IF(AND(Colin!$G15508=$B$1,Colin!$H15508=$C$3),Colin!$I15508,)</f>
        <v>0</v>
      </c>
      <c r="M15508" s="38">
        <f>IF(AND(Colin!$G15508=$B$1,Colin!$H15508&lt;=$C$3),Colin!$I15508,)</f>
        <v>0</v>
      </c>
      <c r="N15508" s="38">
        <f>IF(AND(Colin!$G15508=$B$2,Colin!$H15508=$C$3),Colin!$I15508,)</f>
        <v>0</v>
      </c>
      <c r="O15508" s="38">
        <f>IF(AND(Colin!$G15508=$B$2,Colin!$H15508&lt;=$C$3),Colin!$I15508,)</f>
        <v>0</v>
      </c>
      <c r="P15508" s="38">
        <f>IF(Colin!$G15508&lt;$B$2,Colin!$I15508,0)</f>
        <v>0</v>
      </c>
      <c r="Q15508" s="38">
        <f>IF(Colin!$G15508&lt;$B$1,Colin!$I15508,0)</f>
        <v>0</v>
      </c>
    </row>
    <row r="15509" spans="12:17" x14ac:dyDescent="0.25">
      <c r="L15509" s="38">
        <f>IF(AND(Colin!$G15509=$B$1,Colin!$H15509=$C$3),Colin!$I15509,)</f>
        <v>0</v>
      </c>
      <c r="M15509" s="38">
        <f>IF(AND(Colin!$G15509=$B$1,Colin!$H15509&lt;=$C$3),Colin!$I15509,)</f>
        <v>0</v>
      </c>
      <c r="N15509" s="38">
        <f>IF(AND(Colin!$G15509=$B$2,Colin!$H15509=$C$3),Colin!$I15509,)</f>
        <v>0</v>
      </c>
      <c r="O15509" s="38">
        <f>IF(AND(Colin!$G15509=$B$2,Colin!$H15509&lt;=$C$3),Colin!$I15509,)</f>
        <v>0</v>
      </c>
      <c r="P15509" s="38">
        <f>IF(Colin!$G15509&lt;$B$2,Colin!$I15509,0)</f>
        <v>0</v>
      </c>
      <c r="Q15509" s="38">
        <f>IF(Colin!$G15509&lt;$B$1,Colin!$I15509,0)</f>
        <v>0</v>
      </c>
    </row>
    <row r="15510" spans="12:17" x14ac:dyDescent="0.25">
      <c r="L15510" s="38">
        <f>IF(AND(Colin!$G15510=$B$1,Colin!$H15510=$C$3),Colin!$I15510,)</f>
        <v>0</v>
      </c>
      <c r="M15510" s="38">
        <f>IF(AND(Colin!$G15510=$B$1,Colin!$H15510&lt;=$C$3),Colin!$I15510,)</f>
        <v>0</v>
      </c>
      <c r="N15510" s="38">
        <f>IF(AND(Colin!$G15510=$B$2,Colin!$H15510=$C$3),Colin!$I15510,)</f>
        <v>0</v>
      </c>
      <c r="O15510" s="38">
        <f>IF(AND(Colin!$G15510=$B$2,Colin!$H15510&lt;=$C$3),Colin!$I15510,)</f>
        <v>0</v>
      </c>
      <c r="P15510" s="38">
        <f>IF(Colin!$G15510&lt;$B$2,Colin!$I15510,0)</f>
        <v>0</v>
      </c>
      <c r="Q15510" s="38">
        <f>IF(Colin!$G15510&lt;$B$1,Colin!$I15510,0)</f>
        <v>0</v>
      </c>
    </row>
    <row r="15511" spans="12:17" x14ac:dyDescent="0.25">
      <c r="L15511" s="38">
        <f>IF(AND(Colin!$G15511=$B$1,Colin!$H15511=$C$3),Colin!$I15511,)</f>
        <v>0</v>
      </c>
      <c r="M15511" s="38">
        <f>IF(AND(Colin!$G15511=$B$1,Colin!$H15511&lt;=$C$3),Colin!$I15511,)</f>
        <v>0</v>
      </c>
      <c r="N15511" s="38">
        <f>IF(AND(Colin!$G15511=$B$2,Colin!$H15511=$C$3),Colin!$I15511,)</f>
        <v>0</v>
      </c>
      <c r="O15511" s="38">
        <f>IF(AND(Colin!$G15511=$B$2,Colin!$H15511&lt;=$C$3),Colin!$I15511,)</f>
        <v>0</v>
      </c>
      <c r="P15511" s="38">
        <f>IF(Colin!$G15511&lt;$B$2,Colin!$I15511,0)</f>
        <v>0</v>
      </c>
      <c r="Q15511" s="38">
        <f>IF(Colin!$G15511&lt;$B$1,Colin!$I15511,0)</f>
        <v>0</v>
      </c>
    </row>
    <row r="15512" spans="12:17" x14ac:dyDescent="0.25">
      <c r="L15512" s="38">
        <f>IF(AND(Colin!$G15512=$B$1,Colin!$H15512=$C$3),Colin!$I15512,)</f>
        <v>0</v>
      </c>
      <c r="M15512" s="38">
        <f>IF(AND(Colin!$G15512=$B$1,Colin!$H15512&lt;=$C$3),Colin!$I15512,)</f>
        <v>0</v>
      </c>
      <c r="N15512" s="38">
        <f>IF(AND(Colin!$G15512=$B$2,Colin!$H15512=$C$3),Colin!$I15512,)</f>
        <v>0</v>
      </c>
      <c r="O15512" s="38">
        <f>IF(AND(Colin!$G15512=$B$2,Colin!$H15512&lt;=$C$3),Colin!$I15512,)</f>
        <v>0</v>
      </c>
      <c r="P15512" s="38">
        <f>IF(Colin!$G15512&lt;$B$2,Colin!$I15512,0)</f>
        <v>0</v>
      </c>
      <c r="Q15512" s="38">
        <f>IF(Colin!$G15512&lt;$B$1,Colin!$I15512,0)</f>
        <v>0</v>
      </c>
    </row>
    <row r="15513" spans="12:17" x14ac:dyDescent="0.25">
      <c r="L15513" s="38">
        <f>IF(AND(Colin!$G15513=$B$1,Colin!$H15513=$C$3),Colin!$I15513,)</f>
        <v>0</v>
      </c>
      <c r="M15513" s="38">
        <f>IF(AND(Colin!$G15513=$B$1,Colin!$H15513&lt;=$C$3),Colin!$I15513,)</f>
        <v>0</v>
      </c>
      <c r="N15513" s="38">
        <f>IF(AND(Colin!$G15513=$B$2,Colin!$H15513=$C$3),Colin!$I15513,)</f>
        <v>0</v>
      </c>
      <c r="O15513" s="38">
        <f>IF(AND(Colin!$G15513=$B$2,Colin!$H15513&lt;=$C$3),Colin!$I15513,)</f>
        <v>0</v>
      </c>
      <c r="P15513" s="38">
        <f>IF(Colin!$G15513&lt;$B$2,Colin!$I15513,0)</f>
        <v>0</v>
      </c>
      <c r="Q15513" s="38">
        <f>IF(Colin!$G15513&lt;$B$1,Colin!$I15513,0)</f>
        <v>0</v>
      </c>
    </row>
    <row r="15514" spans="12:17" x14ac:dyDescent="0.25">
      <c r="L15514" s="38">
        <f>IF(AND(Colin!$G15514=$B$1,Colin!$H15514=$C$3),Colin!$I15514,)</f>
        <v>0</v>
      </c>
      <c r="M15514" s="38">
        <f>IF(AND(Colin!$G15514=$B$1,Colin!$H15514&lt;=$C$3),Colin!$I15514,)</f>
        <v>0</v>
      </c>
      <c r="N15514" s="38">
        <f>IF(AND(Colin!$G15514=$B$2,Colin!$H15514=$C$3),Colin!$I15514,)</f>
        <v>0</v>
      </c>
      <c r="O15514" s="38">
        <f>IF(AND(Colin!$G15514=$B$2,Colin!$H15514&lt;=$C$3),Colin!$I15514,)</f>
        <v>0</v>
      </c>
      <c r="P15514" s="38">
        <f>IF(Colin!$G15514&lt;$B$2,Colin!$I15514,0)</f>
        <v>0</v>
      </c>
      <c r="Q15514" s="38">
        <f>IF(Colin!$G15514&lt;$B$1,Colin!$I15514,0)</f>
        <v>0</v>
      </c>
    </row>
    <row r="15515" spans="12:17" x14ac:dyDescent="0.25">
      <c r="L15515" s="38">
        <f>IF(AND(Colin!$G15515=$B$1,Colin!$H15515=$C$3),Colin!$I15515,)</f>
        <v>0</v>
      </c>
      <c r="M15515" s="38">
        <f>IF(AND(Colin!$G15515=$B$1,Colin!$H15515&lt;=$C$3),Colin!$I15515,)</f>
        <v>0</v>
      </c>
      <c r="N15515" s="38">
        <f>IF(AND(Colin!$G15515=$B$2,Colin!$H15515=$C$3),Colin!$I15515,)</f>
        <v>0</v>
      </c>
      <c r="O15515" s="38">
        <f>IF(AND(Colin!$G15515=$B$2,Colin!$H15515&lt;=$C$3),Colin!$I15515,)</f>
        <v>0</v>
      </c>
      <c r="P15515" s="38">
        <f>IF(Colin!$G15515&lt;$B$2,Colin!$I15515,0)</f>
        <v>0</v>
      </c>
      <c r="Q15515" s="38">
        <f>IF(Colin!$G15515&lt;$B$1,Colin!$I15515,0)</f>
        <v>0</v>
      </c>
    </row>
    <row r="15516" spans="12:17" x14ac:dyDescent="0.25">
      <c r="L15516" s="38">
        <f>IF(AND(Colin!$G15516=$B$1,Colin!$H15516=$C$3),Colin!$I15516,)</f>
        <v>0</v>
      </c>
      <c r="M15516" s="38">
        <f>IF(AND(Colin!$G15516=$B$1,Colin!$H15516&lt;=$C$3),Colin!$I15516,)</f>
        <v>0</v>
      </c>
      <c r="N15516" s="38">
        <f>IF(AND(Colin!$G15516=$B$2,Colin!$H15516=$C$3),Colin!$I15516,)</f>
        <v>0</v>
      </c>
      <c r="O15516" s="38">
        <f>IF(AND(Colin!$G15516=$B$2,Colin!$H15516&lt;=$C$3),Colin!$I15516,)</f>
        <v>0</v>
      </c>
      <c r="P15516" s="38">
        <f>IF(Colin!$G15516&lt;$B$2,Colin!$I15516,0)</f>
        <v>0</v>
      </c>
      <c r="Q15516" s="38">
        <f>IF(Colin!$G15516&lt;$B$1,Colin!$I15516,0)</f>
        <v>0</v>
      </c>
    </row>
    <row r="15517" spans="12:17" x14ac:dyDescent="0.25">
      <c r="L15517" s="38">
        <f>IF(AND(Colin!$G15517=$B$1,Colin!$H15517=$C$3),Colin!$I15517,)</f>
        <v>0</v>
      </c>
      <c r="M15517" s="38">
        <f>IF(AND(Colin!$G15517=$B$1,Colin!$H15517&lt;=$C$3),Colin!$I15517,)</f>
        <v>0</v>
      </c>
      <c r="N15517" s="38">
        <f>IF(AND(Colin!$G15517=$B$2,Colin!$H15517=$C$3),Colin!$I15517,)</f>
        <v>0</v>
      </c>
      <c r="O15517" s="38">
        <f>IF(AND(Colin!$G15517=$B$2,Colin!$H15517&lt;=$C$3),Colin!$I15517,)</f>
        <v>0</v>
      </c>
      <c r="P15517" s="38">
        <f>IF(Colin!$G15517&lt;$B$2,Colin!$I15517,0)</f>
        <v>0</v>
      </c>
      <c r="Q15517" s="38">
        <f>IF(Colin!$G15517&lt;$B$1,Colin!$I15517,0)</f>
        <v>0</v>
      </c>
    </row>
    <row r="15518" spans="12:17" x14ac:dyDescent="0.25">
      <c r="L15518" s="38">
        <f>IF(AND(Colin!$G15518=$B$1,Colin!$H15518=$C$3),Colin!$I15518,)</f>
        <v>0</v>
      </c>
      <c r="M15518" s="38">
        <f>IF(AND(Colin!$G15518=$B$1,Colin!$H15518&lt;=$C$3),Colin!$I15518,)</f>
        <v>0</v>
      </c>
      <c r="N15518" s="38">
        <f>IF(AND(Colin!$G15518=$B$2,Colin!$H15518=$C$3),Colin!$I15518,)</f>
        <v>0</v>
      </c>
      <c r="O15518" s="38">
        <f>IF(AND(Colin!$G15518=$B$2,Colin!$H15518&lt;=$C$3),Colin!$I15518,)</f>
        <v>0</v>
      </c>
      <c r="P15518" s="38">
        <f>IF(Colin!$G15518&lt;$B$2,Colin!$I15518,0)</f>
        <v>0</v>
      </c>
      <c r="Q15518" s="38">
        <f>IF(Colin!$G15518&lt;$B$1,Colin!$I15518,0)</f>
        <v>0</v>
      </c>
    </row>
    <row r="15519" spans="12:17" x14ac:dyDescent="0.25">
      <c r="L15519" s="38">
        <f>IF(AND(Colin!$G15519=$B$1,Colin!$H15519=$C$3),Colin!$I15519,)</f>
        <v>0</v>
      </c>
      <c r="M15519" s="38">
        <f>IF(AND(Colin!$G15519=$B$1,Colin!$H15519&lt;=$C$3),Colin!$I15519,)</f>
        <v>0</v>
      </c>
      <c r="N15519" s="38">
        <f>IF(AND(Colin!$G15519=$B$2,Colin!$H15519=$C$3),Colin!$I15519,)</f>
        <v>0</v>
      </c>
      <c r="O15519" s="38">
        <f>IF(AND(Colin!$G15519=$B$2,Colin!$H15519&lt;=$C$3),Colin!$I15519,)</f>
        <v>0</v>
      </c>
      <c r="P15519" s="38">
        <f>IF(Colin!$G15519&lt;$B$2,Colin!$I15519,0)</f>
        <v>0</v>
      </c>
      <c r="Q15519" s="38">
        <f>IF(Colin!$G15519&lt;$B$1,Colin!$I15519,0)</f>
        <v>0</v>
      </c>
    </row>
    <row r="15520" spans="12:17" x14ac:dyDescent="0.25">
      <c r="L15520" s="38">
        <f>IF(AND(Colin!$G15520=$B$1,Colin!$H15520=$C$3),Colin!$I15520,)</f>
        <v>0</v>
      </c>
      <c r="M15520" s="38">
        <f>IF(AND(Colin!$G15520=$B$1,Colin!$H15520&lt;=$C$3),Colin!$I15520,)</f>
        <v>0</v>
      </c>
      <c r="N15520" s="38">
        <f>IF(AND(Colin!$G15520=$B$2,Colin!$H15520=$C$3),Colin!$I15520,)</f>
        <v>0</v>
      </c>
      <c r="O15520" s="38">
        <f>IF(AND(Colin!$G15520=$B$2,Colin!$H15520&lt;=$C$3),Colin!$I15520,)</f>
        <v>0</v>
      </c>
      <c r="P15520" s="38">
        <f>IF(Colin!$G15520&lt;$B$2,Colin!$I15520,0)</f>
        <v>0</v>
      </c>
      <c r="Q15520" s="38">
        <f>IF(Colin!$G15520&lt;$B$1,Colin!$I15520,0)</f>
        <v>0</v>
      </c>
    </row>
    <row r="15521" spans="12:17" x14ac:dyDescent="0.25">
      <c r="L15521" s="38">
        <f>IF(AND(Colin!$G15521=$B$1,Colin!$H15521=$C$3),Colin!$I15521,)</f>
        <v>0</v>
      </c>
      <c r="M15521" s="38">
        <f>IF(AND(Colin!$G15521=$B$1,Colin!$H15521&lt;=$C$3),Colin!$I15521,)</f>
        <v>0</v>
      </c>
      <c r="N15521" s="38">
        <f>IF(AND(Colin!$G15521=$B$2,Colin!$H15521=$C$3),Colin!$I15521,)</f>
        <v>0</v>
      </c>
      <c r="O15521" s="38">
        <f>IF(AND(Colin!$G15521=$B$2,Colin!$H15521&lt;=$C$3),Colin!$I15521,)</f>
        <v>0</v>
      </c>
      <c r="P15521" s="38">
        <f>IF(Colin!$G15521&lt;$B$2,Colin!$I15521,0)</f>
        <v>0</v>
      </c>
      <c r="Q15521" s="38">
        <f>IF(Colin!$G15521&lt;$B$1,Colin!$I15521,0)</f>
        <v>0</v>
      </c>
    </row>
    <row r="15522" spans="12:17" x14ac:dyDescent="0.25">
      <c r="L15522" s="38">
        <f>IF(AND(Colin!$G15522=$B$1,Colin!$H15522=$C$3),Colin!$I15522,)</f>
        <v>0</v>
      </c>
      <c r="M15522" s="38">
        <f>IF(AND(Colin!$G15522=$B$1,Colin!$H15522&lt;=$C$3),Colin!$I15522,)</f>
        <v>0</v>
      </c>
      <c r="N15522" s="38">
        <f>IF(AND(Colin!$G15522=$B$2,Colin!$H15522=$C$3),Colin!$I15522,)</f>
        <v>0</v>
      </c>
      <c r="O15522" s="38">
        <f>IF(AND(Colin!$G15522=$B$2,Colin!$H15522&lt;=$C$3),Colin!$I15522,)</f>
        <v>0</v>
      </c>
      <c r="P15522" s="38">
        <f>IF(Colin!$G15522&lt;$B$2,Colin!$I15522,0)</f>
        <v>0</v>
      </c>
      <c r="Q15522" s="38">
        <f>IF(Colin!$G15522&lt;$B$1,Colin!$I15522,0)</f>
        <v>0</v>
      </c>
    </row>
    <row r="15523" spans="12:17" x14ac:dyDescent="0.25">
      <c r="L15523" s="38">
        <f>IF(AND(Colin!$G15523=$B$1,Colin!$H15523=$C$3),Colin!$I15523,)</f>
        <v>0</v>
      </c>
      <c r="M15523" s="38">
        <f>IF(AND(Colin!$G15523=$B$1,Colin!$H15523&lt;=$C$3),Colin!$I15523,)</f>
        <v>0</v>
      </c>
      <c r="N15523" s="38">
        <f>IF(AND(Colin!$G15523=$B$2,Colin!$H15523=$C$3),Colin!$I15523,)</f>
        <v>0</v>
      </c>
      <c r="O15523" s="38">
        <f>IF(AND(Colin!$G15523=$B$2,Colin!$H15523&lt;=$C$3),Colin!$I15523,)</f>
        <v>0</v>
      </c>
      <c r="P15523" s="38">
        <f>IF(Colin!$G15523&lt;$B$2,Colin!$I15523,0)</f>
        <v>0</v>
      </c>
      <c r="Q15523" s="38">
        <f>IF(Colin!$G15523&lt;$B$1,Colin!$I15523,0)</f>
        <v>0</v>
      </c>
    </row>
    <row r="15524" spans="12:17" x14ac:dyDescent="0.25">
      <c r="L15524" s="38">
        <f>IF(AND(Colin!$G15524=$B$1,Colin!$H15524=$C$3),Colin!$I15524,)</f>
        <v>0</v>
      </c>
      <c r="M15524" s="38">
        <f>IF(AND(Colin!$G15524=$B$1,Colin!$H15524&lt;=$C$3),Colin!$I15524,)</f>
        <v>0</v>
      </c>
      <c r="N15524" s="38">
        <f>IF(AND(Colin!$G15524=$B$2,Colin!$H15524=$C$3),Colin!$I15524,)</f>
        <v>0</v>
      </c>
      <c r="O15524" s="38">
        <f>IF(AND(Colin!$G15524=$B$2,Colin!$H15524&lt;=$C$3),Colin!$I15524,)</f>
        <v>0</v>
      </c>
      <c r="P15524" s="38">
        <f>IF(Colin!$G15524&lt;$B$2,Colin!$I15524,0)</f>
        <v>0</v>
      </c>
      <c r="Q15524" s="38">
        <f>IF(Colin!$G15524&lt;$B$1,Colin!$I15524,0)</f>
        <v>0</v>
      </c>
    </row>
    <row r="15525" spans="12:17" x14ac:dyDescent="0.25">
      <c r="L15525" s="38">
        <f>IF(AND(Colin!$G15525=$B$1,Colin!$H15525=$C$3),Colin!$I15525,)</f>
        <v>0</v>
      </c>
      <c r="M15525" s="38">
        <f>IF(AND(Colin!$G15525=$B$1,Colin!$H15525&lt;=$C$3),Colin!$I15525,)</f>
        <v>0</v>
      </c>
      <c r="N15525" s="38">
        <f>IF(AND(Colin!$G15525=$B$2,Colin!$H15525=$C$3),Colin!$I15525,)</f>
        <v>0</v>
      </c>
      <c r="O15525" s="38">
        <f>IF(AND(Colin!$G15525=$B$2,Colin!$H15525&lt;=$C$3),Colin!$I15525,)</f>
        <v>0</v>
      </c>
      <c r="P15525" s="38">
        <f>IF(Colin!$G15525&lt;$B$2,Colin!$I15525,0)</f>
        <v>0</v>
      </c>
      <c r="Q15525" s="38">
        <f>IF(Colin!$G15525&lt;$B$1,Colin!$I15525,0)</f>
        <v>0</v>
      </c>
    </row>
    <row r="15526" spans="12:17" x14ac:dyDescent="0.25">
      <c r="L15526" s="38">
        <f>IF(AND(Colin!$G15526=$B$1,Colin!$H15526=$C$3),Colin!$I15526,)</f>
        <v>0</v>
      </c>
      <c r="M15526" s="38">
        <f>IF(AND(Colin!$G15526=$B$1,Colin!$H15526&lt;=$C$3),Colin!$I15526,)</f>
        <v>0</v>
      </c>
      <c r="N15526" s="38">
        <f>IF(AND(Colin!$G15526=$B$2,Colin!$H15526=$C$3),Colin!$I15526,)</f>
        <v>0</v>
      </c>
      <c r="O15526" s="38">
        <f>IF(AND(Colin!$G15526=$B$2,Colin!$H15526&lt;=$C$3),Colin!$I15526,)</f>
        <v>0</v>
      </c>
      <c r="P15526" s="38">
        <f>IF(Colin!$G15526&lt;$B$2,Colin!$I15526,0)</f>
        <v>0</v>
      </c>
      <c r="Q15526" s="38">
        <f>IF(Colin!$G15526&lt;$B$1,Colin!$I15526,0)</f>
        <v>0</v>
      </c>
    </row>
    <row r="15527" spans="12:17" x14ac:dyDescent="0.25">
      <c r="L15527" s="38">
        <f>IF(AND(Colin!$G15527=$B$1,Colin!$H15527=$C$3),Colin!$I15527,)</f>
        <v>0</v>
      </c>
      <c r="M15527" s="38">
        <f>IF(AND(Colin!$G15527=$B$1,Colin!$H15527&lt;=$C$3),Colin!$I15527,)</f>
        <v>0</v>
      </c>
      <c r="N15527" s="38">
        <f>IF(AND(Colin!$G15527=$B$2,Colin!$H15527=$C$3),Colin!$I15527,)</f>
        <v>0</v>
      </c>
      <c r="O15527" s="38">
        <f>IF(AND(Colin!$G15527=$B$2,Colin!$H15527&lt;=$C$3),Colin!$I15527,)</f>
        <v>0</v>
      </c>
      <c r="P15527" s="38">
        <f>IF(Colin!$G15527&lt;$B$2,Colin!$I15527,0)</f>
        <v>0</v>
      </c>
      <c r="Q15527" s="38">
        <f>IF(Colin!$G15527&lt;$B$1,Colin!$I15527,0)</f>
        <v>0</v>
      </c>
    </row>
    <row r="15528" spans="12:17" x14ac:dyDescent="0.25">
      <c r="L15528" s="38">
        <f>IF(AND(Colin!$G15528=$B$1,Colin!$H15528=$C$3),Colin!$I15528,)</f>
        <v>0</v>
      </c>
      <c r="M15528" s="38">
        <f>IF(AND(Colin!$G15528=$B$1,Colin!$H15528&lt;=$C$3),Colin!$I15528,)</f>
        <v>0</v>
      </c>
      <c r="N15528" s="38">
        <f>IF(AND(Colin!$G15528=$B$2,Colin!$H15528=$C$3),Colin!$I15528,)</f>
        <v>0</v>
      </c>
      <c r="O15528" s="38">
        <f>IF(AND(Colin!$G15528=$B$2,Colin!$H15528&lt;=$C$3),Colin!$I15528,)</f>
        <v>0</v>
      </c>
      <c r="P15528" s="38">
        <f>IF(Colin!$G15528&lt;$B$2,Colin!$I15528,0)</f>
        <v>0</v>
      </c>
      <c r="Q15528" s="38">
        <f>IF(Colin!$G15528&lt;$B$1,Colin!$I15528,0)</f>
        <v>0</v>
      </c>
    </row>
    <row r="15529" spans="12:17" x14ac:dyDescent="0.25">
      <c r="L15529" s="38">
        <f>IF(AND(Colin!$G15529=$B$1,Colin!$H15529=$C$3),Colin!$I15529,)</f>
        <v>0</v>
      </c>
      <c r="M15529" s="38">
        <f>IF(AND(Colin!$G15529=$B$1,Colin!$H15529&lt;=$C$3),Colin!$I15529,)</f>
        <v>0</v>
      </c>
      <c r="N15529" s="38">
        <f>IF(AND(Colin!$G15529=$B$2,Colin!$H15529=$C$3),Colin!$I15529,)</f>
        <v>0</v>
      </c>
      <c r="O15529" s="38">
        <f>IF(AND(Colin!$G15529=$B$2,Colin!$H15529&lt;=$C$3),Colin!$I15529,)</f>
        <v>0</v>
      </c>
      <c r="P15529" s="38">
        <f>IF(Colin!$G15529&lt;$B$2,Colin!$I15529,0)</f>
        <v>0</v>
      </c>
      <c r="Q15529" s="38">
        <f>IF(Colin!$G15529&lt;$B$1,Colin!$I15529,0)</f>
        <v>0</v>
      </c>
    </row>
    <row r="15530" spans="12:17" x14ac:dyDescent="0.25">
      <c r="L15530" s="38">
        <f>IF(AND(Colin!$G15530=$B$1,Colin!$H15530=$C$3),Colin!$I15530,)</f>
        <v>0</v>
      </c>
      <c r="M15530" s="38">
        <f>IF(AND(Colin!$G15530=$B$1,Colin!$H15530&lt;=$C$3),Colin!$I15530,)</f>
        <v>0</v>
      </c>
      <c r="N15530" s="38">
        <f>IF(AND(Colin!$G15530=$B$2,Colin!$H15530=$C$3),Colin!$I15530,)</f>
        <v>0</v>
      </c>
      <c r="O15530" s="38">
        <f>IF(AND(Colin!$G15530=$B$2,Colin!$H15530&lt;=$C$3),Colin!$I15530,)</f>
        <v>0</v>
      </c>
      <c r="P15530" s="38">
        <f>IF(Colin!$G15530&lt;$B$2,Colin!$I15530,0)</f>
        <v>0</v>
      </c>
      <c r="Q15530" s="38">
        <f>IF(Colin!$G15530&lt;$B$1,Colin!$I15530,0)</f>
        <v>0</v>
      </c>
    </row>
    <row r="15531" spans="12:17" x14ac:dyDescent="0.25">
      <c r="L15531" s="38">
        <f>IF(AND(Colin!$G15531=$B$1,Colin!$H15531=$C$3),Colin!$I15531,)</f>
        <v>0</v>
      </c>
      <c r="M15531" s="38">
        <f>IF(AND(Colin!$G15531=$B$1,Colin!$H15531&lt;=$C$3),Colin!$I15531,)</f>
        <v>0</v>
      </c>
      <c r="N15531" s="38">
        <f>IF(AND(Colin!$G15531=$B$2,Colin!$H15531=$C$3),Colin!$I15531,)</f>
        <v>0</v>
      </c>
      <c r="O15531" s="38">
        <f>IF(AND(Colin!$G15531=$B$2,Colin!$H15531&lt;=$C$3),Colin!$I15531,)</f>
        <v>0</v>
      </c>
      <c r="P15531" s="38">
        <f>IF(Colin!$G15531&lt;$B$2,Colin!$I15531,0)</f>
        <v>0</v>
      </c>
      <c r="Q15531" s="38">
        <f>IF(Colin!$G15531&lt;$B$1,Colin!$I15531,0)</f>
        <v>0</v>
      </c>
    </row>
    <row r="15532" spans="12:17" x14ac:dyDescent="0.25">
      <c r="L15532" s="38">
        <f>IF(AND(Colin!$G15532=$B$1,Colin!$H15532=$C$3),Colin!$I15532,)</f>
        <v>0</v>
      </c>
      <c r="M15532" s="38">
        <f>IF(AND(Colin!$G15532=$B$1,Colin!$H15532&lt;=$C$3),Colin!$I15532,)</f>
        <v>0</v>
      </c>
      <c r="N15532" s="38">
        <f>IF(AND(Colin!$G15532=$B$2,Colin!$H15532=$C$3),Colin!$I15532,)</f>
        <v>0</v>
      </c>
      <c r="O15532" s="38">
        <f>IF(AND(Colin!$G15532=$B$2,Colin!$H15532&lt;=$C$3),Colin!$I15532,)</f>
        <v>0</v>
      </c>
      <c r="P15532" s="38">
        <f>IF(Colin!$G15532&lt;$B$2,Colin!$I15532,0)</f>
        <v>0</v>
      </c>
      <c r="Q15532" s="38">
        <f>IF(Colin!$G15532&lt;$B$1,Colin!$I15532,0)</f>
        <v>0</v>
      </c>
    </row>
    <row r="15533" spans="12:17" x14ac:dyDescent="0.25">
      <c r="L15533" s="38">
        <f>IF(AND(Colin!$G15533=$B$1,Colin!$H15533=$C$3),Colin!$I15533,)</f>
        <v>0</v>
      </c>
      <c r="M15533" s="38">
        <f>IF(AND(Colin!$G15533=$B$1,Colin!$H15533&lt;=$C$3),Colin!$I15533,)</f>
        <v>0</v>
      </c>
      <c r="N15533" s="38">
        <f>IF(AND(Colin!$G15533=$B$2,Colin!$H15533=$C$3),Colin!$I15533,)</f>
        <v>0</v>
      </c>
      <c r="O15533" s="38">
        <f>IF(AND(Colin!$G15533=$B$2,Colin!$H15533&lt;=$C$3),Colin!$I15533,)</f>
        <v>0</v>
      </c>
      <c r="P15533" s="38">
        <f>IF(Colin!$G15533&lt;$B$2,Colin!$I15533,0)</f>
        <v>0</v>
      </c>
      <c r="Q15533" s="38">
        <f>IF(Colin!$G15533&lt;$B$1,Colin!$I15533,0)</f>
        <v>0</v>
      </c>
    </row>
    <row r="15534" spans="12:17" x14ac:dyDescent="0.25">
      <c r="L15534" s="38">
        <f>IF(AND(Colin!$G15534=$B$1,Colin!$H15534=$C$3),Colin!$I15534,)</f>
        <v>0</v>
      </c>
      <c r="M15534" s="38">
        <f>IF(AND(Colin!$G15534=$B$1,Colin!$H15534&lt;=$C$3),Colin!$I15534,)</f>
        <v>0</v>
      </c>
      <c r="N15534" s="38">
        <f>IF(AND(Colin!$G15534=$B$2,Colin!$H15534=$C$3),Colin!$I15534,)</f>
        <v>0</v>
      </c>
      <c r="O15534" s="38">
        <f>IF(AND(Colin!$G15534=$B$2,Colin!$H15534&lt;=$C$3),Colin!$I15534,)</f>
        <v>0</v>
      </c>
      <c r="P15534" s="38">
        <f>IF(Colin!$G15534&lt;$B$2,Colin!$I15534,0)</f>
        <v>0</v>
      </c>
      <c r="Q15534" s="38">
        <f>IF(Colin!$G15534&lt;$B$1,Colin!$I15534,0)</f>
        <v>0</v>
      </c>
    </row>
    <row r="15535" spans="12:17" x14ac:dyDescent="0.25">
      <c r="L15535" s="38">
        <f>IF(AND(Colin!$G15535=$B$1,Colin!$H15535=$C$3),Colin!$I15535,)</f>
        <v>0</v>
      </c>
      <c r="M15535" s="38">
        <f>IF(AND(Colin!$G15535=$B$1,Colin!$H15535&lt;=$C$3),Colin!$I15535,)</f>
        <v>0</v>
      </c>
      <c r="N15535" s="38">
        <f>IF(AND(Colin!$G15535=$B$2,Colin!$H15535=$C$3),Colin!$I15535,)</f>
        <v>0</v>
      </c>
      <c r="O15535" s="38">
        <f>IF(AND(Colin!$G15535=$B$2,Colin!$H15535&lt;=$C$3),Colin!$I15535,)</f>
        <v>0</v>
      </c>
      <c r="P15535" s="38">
        <f>IF(Colin!$G15535&lt;$B$2,Colin!$I15535,0)</f>
        <v>0</v>
      </c>
      <c r="Q15535" s="38">
        <f>IF(Colin!$G15535&lt;$B$1,Colin!$I15535,0)</f>
        <v>0</v>
      </c>
    </row>
    <row r="15536" spans="12:17" x14ac:dyDescent="0.25">
      <c r="L15536" s="38">
        <f>IF(AND(Colin!$G15536=$B$1,Colin!$H15536=$C$3),Colin!$I15536,)</f>
        <v>0</v>
      </c>
      <c r="M15536" s="38">
        <f>IF(AND(Colin!$G15536=$B$1,Colin!$H15536&lt;=$C$3),Colin!$I15536,)</f>
        <v>0</v>
      </c>
      <c r="N15536" s="38">
        <f>IF(AND(Colin!$G15536=$B$2,Colin!$H15536=$C$3),Colin!$I15536,)</f>
        <v>0</v>
      </c>
      <c r="O15536" s="38">
        <f>IF(AND(Colin!$G15536=$B$2,Colin!$H15536&lt;=$C$3),Colin!$I15536,)</f>
        <v>0</v>
      </c>
      <c r="P15536" s="38">
        <f>IF(Colin!$G15536&lt;$B$2,Colin!$I15536,0)</f>
        <v>0</v>
      </c>
      <c r="Q15536" s="38">
        <f>IF(Colin!$G15536&lt;$B$1,Colin!$I15536,0)</f>
        <v>0</v>
      </c>
    </row>
    <row r="15537" spans="12:17" x14ac:dyDescent="0.25">
      <c r="L15537" s="38">
        <f>IF(AND(Colin!$G15537=$B$1,Colin!$H15537=$C$3),Colin!$I15537,)</f>
        <v>0</v>
      </c>
      <c r="M15537" s="38">
        <f>IF(AND(Colin!$G15537=$B$1,Colin!$H15537&lt;=$C$3),Colin!$I15537,)</f>
        <v>0</v>
      </c>
      <c r="N15537" s="38">
        <f>IF(AND(Colin!$G15537=$B$2,Colin!$H15537=$C$3),Colin!$I15537,)</f>
        <v>0</v>
      </c>
      <c r="O15537" s="38">
        <f>IF(AND(Colin!$G15537=$B$2,Colin!$H15537&lt;=$C$3),Colin!$I15537,)</f>
        <v>0</v>
      </c>
      <c r="P15537" s="38">
        <f>IF(Colin!$G15537&lt;$B$2,Colin!$I15537,0)</f>
        <v>0</v>
      </c>
      <c r="Q15537" s="38">
        <f>IF(Colin!$G15537&lt;$B$1,Colin!$I15537,0)</f>
        <v>0</v>
      </c>
    </row>
    <row r="15538" spans="12:17" x14ac:dyDescent="0.25">
      <c r="L15538" s="38">
        <f>IF(AND(Colin!$G15538=$B$1,Colin!$H15538=$C$3),Colin!$I15538,)</f>
        <v>0</v>
      </c>
      <c r="M15538" s="38">
        <f>IF(AND(Colin!$G15538=$B$1,Colin!$H15538&lt;=$C$3),Colin!$I15538,)</f>
        <v>0</v>
      </c>
      <c r="N15538" s="38">
        <f>IF(AND(Colin!$G15538=$B$2,Colin!$H15538=$C$3),Colin!$I15538,)</f>
        <v>0</v>
      </c>
      <c r="O15538" s="38">
        <f>IF(AND(Colin!$G15538=$B$2,Colin!$H15538&lt;=$C$3),Colin!$I15538,)</f>
        <v>0</v>
      </c>
      <c r="P15538" s="38">
        <f>IF(Colin!$G15538&lt;$B$2,Colin!$I15538,0)</f>
        <v>0</v>
      </c>
      <c r="Q15538" s="38">
        <f>IF(Colin!$G15538&lt;$B$1,Colin!$I15538,0)</f>
        <v>0</v>
      </c>
    </row>
    <row r="15539" spans="12:17" x14ac:dyDescent="0.25">
      <c r="L15539" s="38">
        <f>IF(AND(Colin!$G15539=$B$1,Colin!$H15539=$C$3),Colin!$I15539,)</f>
        <v>0</v>
      </c>
      <c r="M15539" s="38">
        <f>IF(AND(Colin!$G15539=$B$1,Colin!$H15539&lt;=$C$3),Colin!$I15539,)</f>
        <v>0</v>
      </c>
      <c r="N15539" s="38">
        <f>IF(AND(Colin!$G15539=$B$2,Colin!$H15539=$C$3),Colin!$I15539,)</f>
        <v>0</v>
      </c>
      <c r="O15539" s="38">
        <f>IF(AND(Colin!$G15539=$B$2,Colin!$H15539&lt;=$C$3),Colin!$I15539,)</f>
        <v>0</v>
      </c>
      <c r="P15539" s="38">
        <f>IF(Colin!$G15539&lt;$B$2,Colin!$I15539,0)</f>
        <v>0</v>
      </c>
      <c r="Q15539" s="38">
        <f>IF(Colin!$G15539&lt;$B$1,Colin!$I15539,0)</f>
        <v>0</v>
      </c>
    </row>
    <row r="15540" spans="12:17" x14ac:dyDescent="0.25">
      <c r="L15540" s="38">
        <f>IF(AND(Colin!$G15540=$B$1,Colin!$H15540=$C$3),Colin!$I15540,)</f>
        <v>0</v>
      </c>
      <c r="M15540" s="38">
        <f>IF(AND(Colin!$G15540=$B$1,Colin!$H15540&lt;=$C$3),Colin!$I15540,)</f>
        <v>0</v>
      </c>
      <c r="N15540" s="38">
        <f>IF(AND(Colin!$G15540=$B$2,Colin!$H15540=$C$3),Colin!$I15540,)</f>
        <v>0</v>
      </c>
      <c r="O15540" s="38">
        <f>IF(AND(Colin!$G15540=$B$2,Colin!$H15540&lt;=$C$3),Colin!$I15540,)</f>
        <v>0</v>
      </c>
      <c r="P15540" s="38">
        <f>IF(Colin!$G15540&lt;$B$2,Colin!$I15540,0)</f>
        <v>0</v>
      </c>
      <c r="Q15540" s="38">
        <f>IF(Colin!$G15540&lt;$B$1,Colin!$I15540,0)</f>
        <v>0</v>
      </c>
    </row>
    <row r="15541" spans="12:17" x14ac:dyDescent="0.25">
      <c r="L15541" s="38">
        <f>IF(AND(Colin!$G15541=$B$1,Colin!$H15541=$C$3),Colin!$I15541,)</f>
        <v>0</v>
      </c>
      <c r="M15541" s="38">
        <f>IF(AND(Colin!$G15541=$B$1,Colin!$H15541&lt;=$C$3),Colin!$I15541,)</f>
        <v>0</v>
      </c>
      <c r="N15541" s="38">
        <f>IF(AND(Colin!$G15541=$B$2,Colin!$H15541=$C$3),Colin!$I15541,)</f>
        <v>0</v>
      </c>
      <c r="O15541" s="38">
        <f>IF(AND(Colin!$G15541=$B$2,Colin!$H15541&lt;=$C$3),Colin!$I15541,)</f>
        <v>0</v>
      </c>
      <c r="P15541" s="38">
        <f>IF(Colin!$G15541&lt;$B$2,Colin!$I15541,0)</f>
        <v>0</v>
      </c>
      <c r="Q15541" s="38">
        <f>IF(Colin!$G15541&lt;$B$1,Colin!$I15541,0)</f>
        <v>0</v>
      </c>
    </row>
    <row r="15542" spans="12:17" x14ac:dyDescent="0.25">
      <c r="L15542" s="38">
        <f>IF(AND(Colin!$G15542=$B$1,Colin!$H15542=$C$3),Colin!$I15542,)</f>
        <v>0</v>
      </c>
      <c r="M15542" s="38">
        <f>IF(AND(Colin!$G15542=$B$1,Colin!$H15542&lt;=$C$3),Colin!$I15542,)</f>
        <v>0</v>
      </c>
      <c r="N15542" s="38">
        <f>IF(AND(Colin!$G15542=$B$2,Colin!$H15542=$C$3),Colin!$I15542,)</f>
        <v>0</v>
      </c>
      <c r="O15542" s="38">
        <f>IF(AND(Colin!$G15542=$B$2,Colin!$H15542&lt;=$C$3),Colin!$I15542,)</f>
        <v>0</v>
      </c>
      <c r="P15542" s="38">
        <f>IF(Colin!$G15542&lt;$B$2,Colin!$I15542,0)</f>
        <v>0</v>
      </c>
      <c r="Q15542" s="38">
        <f>IF(Colin!$G15542&lt;$B$1,Colin!$I15542,0)</f>
        <v>0</v>
      </c>
    </row>
    <row r="15543" spans="12:17" x14ac:dyDescent="0.25">
      <c r="L15543" s="38">
        <f>IF(AND(Colin!$G15543=$B$1,Colin!$H15543=$C$3),Colin!$I15543,)</f>
        <v>0</v>
      </c>
      <c r="M15543" s="38">
        <f>IF(AND(Colin!$G15543=$B$1,Colin!$H15543&lt;=$C$3),Colin!$I15543,)</f>
        <v>0</v>
      </c>
      <c r="N15543" s="38">
        <f>IF(AND(Colin!$G15543=$B$2,Colin!$H15543=$C$3),Colin!$I15543,)</f>
        <v>0</v>
      </c>
      <c r="O15543" s="38">
        <f>IF(AND(Colin!$G15543=$B$2,Colin!$H15543&lt;=$C$3),Colin!$I15543,)</f>
        <v>0</v>
      </c>
      <c r="P15543" s="38">
        <f>IF(Colin!$G15543&lt;$B$2,Colin!$I15543,0)</f>
        <v>0</v>
      </c>
      <c r="Q15543" s="38">
        <f>IF(Colin!$G15543&lt;$B$1,Colin!$I15543,0)</f>
        <v>0</v>
      </c>
    </row>
    <row r="15544" spans="12:17" x14ac:dyDescent="0.25">
      <c r="L15544" s="38">
        <f>IF(AND(Colin!$G15544=$B$1,Colin!$H15544=$C$3),Colin!$I15544,)</f>
        <v>0</v>
      </c>
      <c r="M15544" s="38">
        <f>IF(AND(Colin!$G15544=$B$1,Colin!$H15544&lt;=$C$3),Colin!$I15544,)</f>
        <v>0</v>
      </c>
      <c r="N15544" s="38">
        <f>IF(AND(Colin!$G15544=$B$2,Colin!$H15544=$C$3),Colin!$I15544,)</f>
        <v>0</v>
      </c>
      <c r="O15544" s="38">
        <f>IF(AND(Colin!$G15544=$B$2,Colin!$H15544&lt;=$C$3),Colin!$I15544,)</f>
        <v>0</v>
      </c>
      <c r="P15544" s="38">
        <f>IF(Colin!$G15544&lt;$B$2,Colin!$I15544,0)</f>
        <v>0</v>
      </c>
      <c r="Q15544" s="38">
        <f>IF(Colin!$G15544&lt;$B$1,Colin!$I15544,0)</f>
        <v>0</v>
      </c>
    </row>
    <row r="15545" spans="12:17" x14ac:dyDescent="0.25">
      <c r="L15545" s="38">
        <f>IF(AND(Colin!$G15545=$B$1,Colin!$H15545=$C$3),Colin!$I15545,)</f>
        <v>0</v>
      </c>
      <c r="M15545" s="38">
        <f>IF(AND(Colin!$G15545=$B$1,Colin!$H15545&lt;=$C$3),Colin!$I15545,)</f>
        <v>0</v>
      </c>
      <c r="N15545" s="38">
        <f>IF(AND(Colin!$G15545=$B$2,Colin!$H15545=$C$3),Colin!$I15545,)</f>
        <v>0</v>
      </c>
      <c r="O15545" s="38">
        <f>IF(AND(Colin!$G15545=$B$2,Colin!$H15545&lt;=$C$3),Colin!$I15545,)</f>
        <v>0</v>
      </c>
      <c r="P15545" s="38">
        <f>IF(Colin!$G15545&lt;$B$2,Colin!$I15545,0)</f>
        <v>0</v>
      </c>
      <c r="Q15545" s="38">
        <f>IF(Colin!$G15545&lt;$B$1,Colin!$I15545,0)</f>
        <v>0</v>
      </c>
    </row>
    <row r="15546" spans="12:17" x14ac:dyDescent="0.25">
      <c r="L15546" s="38">
        <f>IF(AND(Colin!$G15546=$B$1,Colin!$H15546=$C$3),Colin!$I15546,)</f>
        <v>0</v>
      </c>
      <c r="M15546" s="38">
        <f>IF(AND(Colin!$G15546=$B$1,Colin!$H15546&lt;=$C$3),Colin!$I15546,)</f>
        <v>0</v>
      </c>
      <c r="N15546" s="38">
        <f>IF(AND(Colin!$G15546=$B$2,Colin!$H15546=$C$3),Colin!$I15546,)</f>
        <v>0</v>
      </c>
      <c r="O15546" s="38">
        <f>IF(AND(Colin!$G15546=$B$2,Colin!$H15546&lt;=$C$3),Colin!$I15546,)</f>
        <v>0</v>
      </c>
      <c r="P15546" s="38">
        <f>IF(Colin!$G15546&lt;$B$2,Colin!$I15546,0)</f>
        <v>0</v>
      </c>
      <c r="Q15546" s="38">
        <f>IF(Colin!$G15546&lt;$B$1,Colin!$I15546,0)</f>
        <v>0</v>
      </c>
    </row>
    <row r="15547" spans="12:17" x14ac:dyDescent="0.25">
      <c r="L15547" s="38">
        <f>IF(AND(Colin!$G15547=$B$1,Colin!$H15547=$C$3),Colin!$I15547,)</f>
        <v>0</v>
      </c>
      <c r="M15547" s="38">
        <f>IF(AND(Colin!$G15547=$B$1,Colin!$H15547&lt;=$C$3),Colin!$I15547,)</f>
        <v>0</v>
      </c>
      <c r="N15547" s="38">
        <f>IF(AND(Colin!$G15547=$B$2,Colin!$H15547=$C$3),Colin!$I15547,)</f>
        <v>0</v>
      </c>
      <c r="O15547" s="38">
        <f>IF(AND(Colin!$G15547=$B$2,Colin!$H15547&lt;=$C$3),Colin!$I15547,)</f>
        <v>0</v>
      </c>
      <c r="P15547" s="38">
        <f>IF(Colin!$G15547&lt;$B$2,Colin!$I15547,0)</f>
        <v>0</v>
      </c>
      <c r="Q15547" s="38">
        <f>IF(Colin!$G15547&lt;$B$1,Colin!$I15547,0)</f>
        <v>0</v>
      </c>
    </row>
    <row r="15548" spans="12:17" x14ac:dyDescent="0.25">
      <c r="L15548" s="38">
        <f>IF(AND(Colin!$G15548=$B$1,Colin!$H15548=$C$3),Colin!$I15548,)</f>
        <v>0</v>
      </c>
      <c r="M15548" s="38">
        <f>IF(AND(Colin!$G15548=$B$1,Colin!$H15548&lt;=$C$3),Colin!$I15548,)</f>
        <v>0</v>
      </c>
      <c r="N15548" s="38">
        <f>IF(AND(Colin!$G15548=$B$2,Colin!$H15548=$C$3),Colin!$I15548,)</f>
        <v>0</v>
      </c>
      <c r="O15548" s="38">
        <f>IF(AND(Colin!$G15548=$B$2,Colin!$H15548&lt;=$C$3),Colin!$I15548,)</f>
        <v>0</v>
      </c>
      <c r="P15548" s="38">
        <f>IF(Colin!$G15548&lt;$B$2,Colin!$I15548,0)</f>
        <v>0</v>
      </c>
      <c r="Q15548" s="38">
        <f>IF(Colin!$G15548&lt;$B$1,Colin!$I15548,0)</f>
        <v>0</v>
      </c>
    </row>
    <row r="15549" spans="12:17" x14ac:dyDescent="0.25">
      <c r="L15549" s="38">
        <f>IF(AND(Colin!$G15549=$B$1,Colin!$H15549=$C$3),Colin!$I15549,)</f>
        <v>0</v>
      </c>
      <c r="M15549" s="38">
        <f>IF(AND(Colin!$G15549=$B$1,Colin!$H15549&lt;=$C$3),Colin!$I15549,)</f>
        <v>0</v>
      </c>
      <c r="N15549" s="38">
        <f>IF(AND(Colin!$G15549=$B$2,Colin!$H15549=$C$3),Colin!$I15549,)</f>
        <v>0</v>
      </c>
      <c r="O15549" s="38">
        <f>IF(AND(Colin!$G15549=$B$2,Colin!$H15549&lt;=$C$3),Colin!$I15549,)</f>
        <v>0</v>
      </c>
      <c r="P15549" s="38">
        <f>IF(Colin!$G15549&lt;$B$2,Colin!$I15549,0)</f>
        <v>0</v>
      </c>
      <c r="Q15549" s="38">
        <f>IF(Colin!$G15549&lt;$B$1,Colin!$I15549,0)</f>
        <v>0</v>
      </c>
    </row>
    <row r="15550" spans="12:17" x14ac:dyDescent="0.25">
      <c r="L15550" s="38">
        <f>IF(AND(Colin!$G15550=$B$1,Colin!$H15550=$C$3),Colin!$I15550,)</f>
        <v>0</v>
      </c>
      <c r="M15550" s="38">
        <f>IF(AND(Colin!$G15550=$B$1,Colin!$H15550&lt;=$C$3),Colin!$I15550,)</f>
        <v>0</v>
      </c>
      <c r="N15550" s="38">
        <f>IF(AND(Colin!$G15550=$B$2,Colin!$H15550=$C$3),Colin!$I15550,)</f>
        <v>0</v>
      </c>
      <c r="O15550" s="38">
        <f>IF(AND(Colin!$G15550=$B$2,Colin!$H15550&lt;=$C$3),Colin!$I15550,)</f>
        <v>0</v>
      </c>
      <c r="P15550" s="38">
        <f>IF(Colin!$G15550&lt;$B$2,Colin!$I15550,0)</f>
        <v>0</v>
      </c>
      <c r="Q15550" s="38">
        <f>IF(Colin!$G15550&lt;$B$1,Colin!$I15550,0)</f>
        <v>0</v>
      </c>
    </row>
    <row r="15551" spans="12:17" x14ac:dyDescent="0.25">
      <c r="L15551" s="38">
        <f>IF(AND(Colin!$G15551=$B$1,Colin!$H15551=$C$3),Colin!$I15551,)</f>
        <v>0</v>
      </c>
      <c r="M15551" s="38">
        <f>IF(AND(Colin!$G15551=$B$1,Colin!$H15551&lt;=$C$3),Colin!$I15551,)</f>
        <v>0</v>
      </c>
      <c r="N15551" s="38">
        <f>IF(AND(Colin!$G15551=$B$2,Colin!$H15551=$C$3),Colin!$I15551,)</f>
        <v>0</v>
      </c>
      <c r="O15551" s="38">
        <f>IF(AND(Colin!$G15551=$B$2,Colin!$H15551&lt;=$C$3),Colin!$I15551,)</f>
        <v>0</v>
      </c>
      <c r="P15551" s="38">
        <f>IF(Colin!$G15551&lt;$B$2,Colin!$I15551,0)</f>
        <v>0</v>
      </c>
      <c r="Q15551" s="38">
        <f>IF(Colin!$G15551&lt;$B$1,Colin!$I15551,0)</f>
        <v>0</v>
      </c>
    </row>
    <row r="15552" spans="12:17" x14ac:dyDescent="0.25">
      <c r="L15552" s="38">
        <f>IF(AND(Colin!$G15552=$B$1,Colin!$H15552=$C$3),Colin!$I15552,)</f>
        <v>0</v>
      </c>
      <c r="M15552" s="38">
        <f>IF(AND(Colin!$G15552=$B$1,Colin!$H15552&lt;=$C$3),Colin!$I15552,)</f>
        <v>0</v>
      </c>
      <c r="N15552" s="38">
        <f>IF(AND(Colin!$G15552=$B$2,Colin!$H15552=$C$3),Colin!$I15552,)</f>
        <v>0</v>
      </c>
      <c r="O15552" s="38">
        <f>IF(AND(Colin!$G15552=$B$2,Colin!$H15552&lt;=$C$3),Colin!$I15552,)</f>
        <v>0</v>
      </c>
      <c r="P15552" s="38">
        <f>IF(Colin!$G15552&lt;$B$2,Colin!$I15552,0)</f>
        <v>0</v>
      </c>
      <c r="Q15552" s="38">
        <f>IF(Colin!$G15552&lt;$B$1,Colin!$I15552,0)</f>
        <v>0</v>
      </c>
    </row>
    <row r="15553" spans="12:17" x14ac:dyDescent="0.25">
      <c r="L15553" s="38">
        <f>IF(AND(Colin!$G15553=$B$1,Colin!$H15553=$C$3),Colin!$I15553,)</f>
        <v>0</v>
      </c>
      <c r="M15553" s="38">
        <f>IF(AND(Colin!$G15553=$B$1,Colin!$H15553&lt;=$C$3),Colin!$I15553,)</f>
        <v>0</v>
      </c>
      <c r="N15553" s="38">
        <f>IF(AND(Colin!$G15553=$B$2,Colin!$H15553=$C$3),Colin!$I15553,)</f>
        <v>0</v>
      </c>
      <c r="O15553" s="38">
        <f>IF(AND(Colin!$G15553=$B$2,Colin!$H15553&lt;=$C$3),Colin!$I15553,)</f>
        <v>0</v>
      </c>
      <c r="P15553" s="38">
        <f>IF(Colin!$G15553&lt;$B$2,Colin!$I15553,0)</f>
        <v>0</v>
      </c>
      <c r="Q15553" s="38">
        <f>IF(Colin!$G15553&lt;$B$1,Colin!$I15553,0)</f>
        <v>0</v>
      </c>
    </row>
    <row r="15554" spans="12:17" x14ac:dyDescent="0.25">
      <c r="L15554" s="38">
        <f>IF(AND(Colin!$G15554=$B$1,Colin!$H15554=$C$3),Colin!$I15554,)</f>
        <v>0</v>
      </c>
      <c r="M15554" s="38">
        <f>IF(AND(Colin!$G15554=$B$1,Colin!$H15554&lt;=$C$3),Colin!$I15554,)</f>
        <v>0</v>
      </c>
      <c r="N15554" s="38">
        <f>IF(AND(Colin!$G15554=$B$2,Colin!$H15554=$C$3),Colin!$I15554,)</f>
        <v>0</v>
      </c>
      <c r="O15554" s="38">
        <f>IF(AND(Colin!$G15554=$B$2,Colin!$H15554&lt;=$C$3),Colin!$I15554,)</f>
        <v>0</v>
      </c>
      <c r="P15554" s="38">
        <f>IF(Colin!$G15554&lt;$B$2,Colin!$I15554,0)</f>
        <v>0</v>
      </c>
      <c r="Q15554" s="38">
        <f>IF(Colin!$G15554&lt;$B$1,Colin!$I15554,0)</f>
        <v>0</v>
      </c>
    </row>
    <row r="15555" spans="12:17" x14ac:dyDescent="0.25">
      <c r="L15555" s="38">
        <f>IF(AND(Colin!$G15555=$B$1,Colin!$H15555=$C$3),Colin!$I15555,)</f>
        <v>0</v>
      </c>
      <c r="M15555" s="38">
        <f>IF(AND(Colin!$G15555=$B$1,Colin!$H15555&lt;=$C$3),Colin!$I15555,)</f>
        <v>0</v>
      </c>
      <c r="N15555" s="38">
        <f>IF(AND(Colin!$G15555=$B$2,Colin!$H15555=$C$3),Colin!$I15555,)</f>
        <v>0</v>
      </c>
      <c r="O15555" s="38">
        <f>IF(AND(Colin!$G15555=$B$2,Colin!$H15555&lt;=$C$3),Colin!$I15555,)</f>
        <v>0</v>
      </c>
      <c r="P15555" s="38">
        <f>IF(Colin!$G15555&lt;$B$2,Colin!$I15555,0)</f>
        <v>0</v>
      </c>
      <c r="Q15555" s="38">
        <f>IF(Colin!$G15555&lt;$B$1,Colin!$I15555,0)</f>
        <v>0</v>
      </c>
    </row>
    <row r="15556" spans="12:17" x14ac:dyDescent="0.25">
      <c r="L15556" s="38">
        <f>IF(AND(Colin!$G15556=$B$1,Colin!$H15556=$C$3),Colin!$I15556,)</f>
        <v>0</v>
      </c>
      <c r="M15556" s="38">
        <f>IF(AND(Colin!$G15556=$B$1,Colin!$H15556&lt;=$C$3),Colin!$I15556,)</f>
        <v>0</v>
      </c>
      <c r="N15556" s="38">
        <f>IF(AND(Colin!$G15556=$B$2,Colin!$H15556=$C$3),Colin!$I15556,)</f>
        <v>0</v>
      </c>
      <c r="O15556" s="38">
        <f>IF(AND(Colin!$G15556=$B$2,Colin!$H15556&lt;=$C$3),Colin!$I15556,)</f>
        <v>0</v>
      </c>
      <c r="P15556" s="38">
        <f>IF(Colin!$G15556&lt;$B$2,Colin!$I15556,0)</f>
        <v>0</v>
      </c>
      <c r="Q15556" s="38">
        <f>IF(Colin!$G15556&lt;$B$1,Colin!$I15556,0)</f>
        <v>0</v>
      </c>
    </row>
    <row r="15557" spans="12:17" x14ac:dyDescent="0.25">
      <c r="L15557" s="38">
        <f>IF(AND(Colin!$G15557=$B$1,Colin!$H15557=$C$3),Colin!$I15557,)</f>
        <v>0</v>
      </c>
      <c r="M15557" s="38">
        <f>IF(AND(Colin!$G15557=$B$1,Colin!$H15557&lt;=$C$3),Colin!$I15557,)</f>
        <v>0</v>
      </c>
      <c r="N15557" s="38">
        <f>IF(AND(Colin!$G15557=$B$2,Colin!$H15557=$C$3),Colin!$I15557,)</f>
        <v>0</v>
      </c>
      <c r="O15557" s="38">
        <f>IF(AND(Colin!$G15557=$B$2,Colin!$H15557&lt;=$C$3),Colin!$I15557,)</f>
        <v>0</v>
      </c>
      <c r="P15557" s="38">
        <f>IF(Colin!$G15557&lt;$B$2,Colin!$I15557,0)</f>
        <v>0</v>
      </c>
      <c r="Q15557" s="38">
        <f>IF(Colin!$G15557&lt;$B$1,Colin!$I15557,0)</f>
        <v>0</v>
      </c>
    </row>
    <row r="15558" spans="12:17" x14ac:dyDescent="0.25">
      <c r="L15558" s="38">
        <f>IF(AND(Colin!$G15558=$B$1,Colin!$H15558=$C$3),Colin!$I15558,)</f>
        <v>0</v>
      </c>
      <c r="M15558" s="38">
        <f>IF(AND(Colin!$G15558=$B$1,Colin!$H15558&lt;=$C$3),Colin!$I15558,)</f>
        <v>0</v>
      </c>
      <c r="N15558" s="38">
        <f>IF(AND(Colin!$G15558=$B$2,Colin!$H15558=$C$3),Colin!$I15558,)</f>
        <v>0</v>
      </c>
      <c r="O15558" s="38">
        <f>IF(AND(Colin!$G15558=$B$2,Colin!$H15558&lt;=$C$3),Colin!$I15558,)</f>
        <v>0</v>
      </c>
      <c r="P15558" s="38">
        <f>IF(Colin!$G15558&lt;$B$2,Colin!$I15558,0)</f>
        <v>0</v>
      </c>
      <c r="Q15558" s="38">
        <f>IF(Colin!$G15558&lt;$B$1,Colin!$I15558,0)</f>
        <v>0</v>
      </c>
    </row>
    <row r="15559" spans="12:17" x14ac:dyDescent="0.25">
      <c r="L15559" s="38">
        <f>IF(AND(Colin!$G15559=$B$1,Colin!$H15559=$C$3),Colin!$I15559,)</f>
        <v>0</v>
      </c>
      <c r="M15559" s="38">
        <f>IF(AND(Colin!$G15559=$B$1,Colin!$H15559&lt;=$C$3),Colin!$I15559,)</f>
        <v>0</v>
      </c>
      <c r="N15559" s="38">
        <f>IF(AND(Colin!$G15559=$B$2,Colin!$H15559=$C$3),Colin!$I15559,)</f>
        <v>0</v>
      </c>
      <c r="O15559" s="38">
        <f>IF(AND(Colin!$G15559=$B$2,Colin!$H15559&lt;=$C$3),Colin!$I15559,)</f>
        <v>0</v>
      </c>
      <c r="P15559" s="38">
        <f>IF(Colin!$G15559&lt;$B$2,Colin!$I15559,0)</f>
        <v>0</v>
      </c>
      <c r="Q15559" s="38">
        <f>IF(Colin!$G15559&lt;$B$1,Colin!$I15559,0)</f>
        <v>0</v>
      </c>
    </row>
    <row r="15560" spans="12:17" x14ac:dyDescent="0.25">
      <c r="L15560" s="38">
        <f>IF(AND(Colin!$G15560=$B$1,Colin!$H15560=$C$3),Colin!$I15560,)</f>
        <v>0</v>
      </c>
      <c r="M15560" s="38">
        <f>IF(AND(Colin!$G15560=$B$1,Colin!$H15560&lt;=$C$3),Colin!$I15560,)</f>
        <v>0</v>
      </c>
      <c r="N15560" s="38">
        <f>IF(AND(Colin!$G15560=$B$2,Colin!$H15560=$C$3),Colin!$I15560,)</f>
        <v>0</v>
      </c>
      <c r="O15560" s="38">
        <f>IF(AND(Colin!$G15560=$B$2,Colin!$H15560&lt;=$C$3),Colin!$I15560,)</f>
        <v>0</v>
      </c>
      <c r="P15560" s="38">
        <f>IF(Colin!$G15560&lt;$B$2,Colin!$I15560,0)</f>
        <v>0</v>
      </c>
      <c r="Q15560" s="38">
        <f>IF(Colin!$G15560&lt;$B$1,Colin!$I15560,0)</f>
        <v>0</v>
      </c>
    </row>
    <row r="15561" spans="12:17" x14ac:dyDescent="0.25">
      <c r="L15561" s="38">
        <f>IF(AND(Colin!$G15561=$B$1,Colin!$H15561=$C$3),Colin!$I15561,)</f>
        <v>0</v>
      </c>
      <c r="M15561" s="38">
        <f>IF(AND(Colin!$G15561=$B$1,Colin!$H15561&lt;=$C$3),Colin!$I15561,)</f>
        <v>0</v>
      </c>
      <c r="N15561" s="38">
        <f>IF(AND(Colin!$G15561=$B$2,Colin!$H15561=$C$3),Colin!$I15561,)</f>
        <v>0</v>
      </c>
      <c r="O15561" s="38">
        <f>IF(AND(Colin!$G15561=$B$2,Colin!$H15561&lt;=$C$3),Colin!$I15561,)</f>
        <v>0</v>
      </c>
      <c r="P15561" s="38">
        <f>IF(Colin!$G15561&lt;$B$2,Colin!$I15561,0)</f>
        <v>0</v>
      </c>
      <c r="Q15561" s="38">
        <f>IF(Colin!$G15561&lt;$B$1,Colin!$I15561,0)</f>
        <v>0</v>
      </c>
    </row>
    <row r="15562" spans="12:17" x14ac:dyDescent="0.25">
      <c r="L15562" s="38">
        <f>IF(AND(Colin!$G15562=$B$1,Colin!$H15562=$C$3),Colin!$I15562,)</f>
        <v>0</v>
      </c>
      <c r="M15562" s="38">
        <f>IF(AND(Colin!$G15562=$B$1,Colin!$H15562&lt;=$C$3),Colin!$I15562,)</f>
        <v>0</v>
      </c>
      <c r="N15562" s="38">
        <f>IF(AND(Colin!$G15562=$B$2,Colin!$H15562=$C$3),Colin!$I15562,)</f>
        <v>0</v>
      </c>
      <c r="O15562" s="38">
        <f>IF(AND(Colin!$G15562=$B$2,Colin!$H15562&lt;=$C$3),Colin!$I15562,)</f>
        <v>0</v>
      </c>
      <c r="P15562" s="38">
        <f>IF(Colin!$G15562&lt;$B$2,Colin!$I15562,0)</f>
        <v>0</v>
      </c>
      <c r="Q15562" s="38">
        <f>IF(Colin!$G15562&lt;$B$1,Colin!$I15562,0)</f>
        <v>0</v>
      </c>
    </row>
    <row r="15563" spans="12:17" x14ac:dyDescent="0.25">
      <c r="L15563" s="38">
        <f>IF(AND(Colin!$G15563=$B$1,Colin!$H15563=$C$3),Colin!$I15563,)</f>
        <v>0</v>
      </c>
      <c r="M15563" s="38">
        <f>IF(AND(Colin!$G15563=$B$1,Colin!$H15563&lt;=$C$3),Colin!$I15563,)</f>
        <v>0</v>
      </c>
      <c r="N15563" s="38">
        <f>IF(AND(Colin!$G15563=$B$2,Colin!$H15563=$C$3),Colin!$I15563,)</f>
        <v>0</v>
      </c>
      <c r="O15563" s="38">
        <f>IF(AND(Colin!$G15563=$B$2,Colin!$H15563&lt;=$C$3),Colin!$I15563,)</f>
        <v>0</v>
      </c>
      <c r="P15563" s="38">
        <f>IF(Colin!$G15563&lt;$B$2,Colin!$I15563,0)</f>
        <v>0</v>
      </c>
      <c r="Q15563" s="38">
        <f>IF(Colin!$G15563&lt;$B$1,Colin!$I15563,0)</f>
        <v>0</v>
      </c>
    </row>
    <row r="15564" spans="12:17" x14ac:dyDescent="0.25">
      <c r="L15564" s="38">
        <f>IF(AND(Colin!$G15564=$B$1,Colin!$H15564=$C$3),Colin!$I15564,)</f>
        <v>0</v>
      </c>
      <c r="M15564" s="38">
        <f>IF(AND(Colin!$G15564=$B$1,Colin!$H15564&lt;=$C$3),Colin!$I15564,)</f>
        <v>0</v>
      </c>
      <c r="N15564" s="38">
        <f>IF(AND(Colin!$G15564=$B$2,Colin!$H15564=$C$3),Colin!$I15564,)</f>
        <v>0</v>
      </c>
      <c r="O15564" s="38">
        <f>IF(AND(Colin!$G15564=$B$2,Colin!$H15564&lt;=$C$3),Colin!$I15564,)</f>
        <v>0</v>
      </c>
      <c r="P15564" s="38">
        <f>IF(Colin!$G15564&lt;$B$2,Colin!$I15564,0)</f>
        <v>0</v>
      </c>
      <c r="Q15564" s="38">
        <f>IF(Colin!$G15564&lt;$B$1,Colin!$I15564,0)</f>
        <v>0</v>
      </c>
    </row>
    <row r="15565" spans="12:17" x14ac:dyDescent="0.25">
      <c r="L15565" s="38">
        <f>IF(AND(Colin!$G15565=$B$1,Colin!$H15565=$C$3),Colin!$I15565,)</f>
        <v>0</v>
      </c>
      <c r="M15565" s="38">
        <f>IF(AND(Colin!$G15565=$B$1,Colin!$H15565&lt;=$C$3),Colin!$I15565,)</f>
        <v>0</v>
      </c>
      <c r="N15565" s="38">
        <f>IF(AND(Colin!$G15565=$B$2,Colin!$H15565=$C$3),Colin!$I15565,)</f>
        <v>0</v>
      </c>
      <c r="O15565" s="38">
        <f>IF(AND(Colin!$G15565=$B$2,Colin!$H15565&lt;=$C$3),Colin!$I15565,)</f>
        <v>0</v>
      </c>
      <c r="P15565" s="38">
        <f>IF(Colin!$G15565&lt;$B$2,Colin!$I15565,0)</f>
        <v>0</v>
      </c>
      <c r="Q15565" s="38">
        <f>IF(Colin!$G15565&lt;$B$1,Colin!$I15565,0)</f>
        <v>0</v>
      </c>
    </row>
    <row r="15566" spans="12:17" x14ac:dyDescent="0.25">
      <c r="L15566" s="38">
        <f>IF(AND(Colin!$G15566=$B$1,Colin!$H15566=$C$3),Colin!$I15566,)</f>
        <v>0</v>
      </c>
      <c r="M15566" s="38">
        <f>IF(AND(Colin!$G15566=$B$1,Colin!$H15566&lt;=$C$3),Colin!$I15566,)</f>
        <v>0</v>
      </c>
      <c r="N15566" s="38">
        <f>IF(AND(Colin!$G15566=$B$2,Colin!$H15566=$C$3),Colin!$I15566,)</f>
        <v>0</v>
      </c>
      <c r="O15566" s="38">
        <f>IF(AND(Colin!$G15566=$B$2,Colin!$H15566&lt;=$C$3),Colin!$I15566,)</f>
        <v>0</v>
      </c>
      <c r="P15566" s="38">
        <f>IF(Colin!$G15566&lt;$B$2,Colin!$I15566,0)</f>
        <v>0</v>
      </c>
      <c r="Q15566" s="38">
        <f>IF(Colin!$G15566&lt;$B$1,Colin!$I15566,0)</f>
        <v>0</v>
      </c>
    </row>
    <row r="15567" spans="12:17" x14ac:dyDescent="0.25">
      <c r="L15567" s="38">
        <f>IF(AND(Colin!$G15567=$B$1,Colin!$H15567=$C$3),Colin!$I15567,)</f>
        <v>0</v>
      </c>
      <c r="M15567" s="38">
        <f>IF(AND(Colin!$G15567=$B$1,Colin!$H15567&lt;=$C$3),Colin!$I15567,)</f>
        <v>0</v>
      </c>
      <c r="N15567" s="38">
        <f>IF(AND(Colin!$G15567=$B$2,Colin!$H15567=$C$3),Colin!$I15567,)</f>
        <v>0</v>
      </c>
      <c r="O15567" s="38">
        <f>IF(AND(Colin!$G15567=$B$2,Colin!$H15567&lt;=$C$3),Colin!$I15567,)</f>
        <v>0</v>
      </c>
      <c r="P15567" s="38">
        <f>IF(Colin!$G15567&lt;$B$2,Colin!$I15567,0)</f>
        <v>0</v>
      </c>
      <c r="Q15567" s="38">
        <f>IF(Colin!$G15567&lt;$B$1,Colin!$I15567,0)</f>
        <v>0</v>
      </c>
    </row>
    <row r="15568" spans="12:17" x14ac:dyDescent="0.25">
      <c r="L15568" s="38">
        <f>IF(AND(Colin!$G15568=$B$1,Colin!$H15568=$C$3),Colin!$I15568,)</f>
        <v>0</v>
      </c>
      <c r="M15568" s="38">
        <f>IF(AND(Colin!$G15568=$B$1,Colin!$H15568&lt;=$C$3),Colin!$I15568,)</f>
        <v>0</v>
      </c>
      <c r="N15568" s="38">
        <f>IF(AND(Colin!$G15568=$B$2,Colin!$H15568=$C$3),Colin!$I15568,)</f>
        <v>0</v>
      </c>
      <c r="O15568" s="38">
        <f>IF(AND(Colin!$G15568=$B$2,Colin!$H15568&lt;=$C$3),Colin!$I15568,)</f>
        <v>0</v>
      </c>
      <c r="P15568" s="38">
        <f>IF(Colin!$G15568&lt;$B$2,Colin!$I15568,0)</f>
        <v>0</v>
      </c>
      <c r="Q15568" s="38">
        <f>IF(Colin!$G15568&lt;$B$1,Colin!$I15568,0)</f>
        <v>0</v>
      </c>
    </row>
    <row r="15569" spans="12:17" x14ac:dyDescent="0.25">
      <c r="L15569" s="38">
        <f>IF(AND(Colin!$G15569=$B$1,Colin!$H15569=$C$3),Colin!$I15569,)</f>
        <v>0</v>
      </c>
      <c r="M15569" s="38">
        <f>IF(AND(Colin!$G15569=$B$1,Colin!$H15569&lt;=$C$3),Colin!$I15569,)</f>
        <v>0</v>
      </c>
      <c r="N15569" s="38">
        <f>IF(AND(Colin!$G15569=$B$2,Colin!$H15569=$C$3),Colin!$I15569,)</f>
        <v>0</v>
      </c>
      <c r="O15569" s="38">
        <f>IF(AND(Colin!$G15569=$B$2,Colin!$H15569&lt;=$C$3),Colin!$I15569,)</f>
        <v>0</v>
      </c>
      <c r="P15569" s="38">
        <f>IF(Colin!$G15569&lt;$B$2,Colin!$I15569,0)</f>
        <v>0</v>
      </c>
      <c r="Q15569" s="38">
        <f>IF(Colin!$G15569&lt;$B$1,Colin!$I15569,0)</f>
        <v>0</v>
      </c>
    </row>
    <row r="15570" spans="12:17" x14ac:dyDescent="0.25">
      <c r="L15570" s="38">
        <f>IF(AND(Colin!$G15570=$B$1,Colin!$H15570=$C$3),Colin!$I15570,)</f>
        <v>0</v>
      </c>
      <c r="M15570" s="38">
        <f>IF(AND(Colin!$G15570=$B$1,Colin!$H15570&lt;=$C$3),Colin!$I15570,)</f>
        <v>0</v>
      </c>
      <c r="N15570" s="38">
        <f>IF(AND(Colin!$G15570=$B$2,Colin!$H15570=$C$3),Colin!$I15570,)</f>
        <v>0</v>
      </c>
      <c r="O15570" s="38">
        <f>IF(AND(Colin!$G15570=$B$2,Colin!$H15570&lt;=$C$3),Colin!$I15570,)</f>
        <v>0</v>
      </c>
      <c r="P15570" s="38">
        <f>IF(Colin!$G15570&lt;$B$2,Colin!$I15570,0)</f>
        <v>0</v>
      </c>
      <c r="Q15570" s="38">
        <f>IF(Colin!$G15570&lt;$B$1,Colin!$I15570,0)</f>
        <v>0</v>
      </c>
    </row>
    <row r="15571" spans="12:17" x14ac:dyDescent="0.25">
      <c r="L15571" s="38">
        <f>IF(AND(Colin!$G15571=$B$1,Colin!$H15571=$C$3),Colin!$I15571,)</f>
        <v>0</v>
      </c>
      <c r="M15571" s="38">
        <f>IF(AND(Colin!$G15571=$B$1,Colin!$H15571&lt;=$C$3),Colin!$I15571,)</f>
        <v>0</v>
      </c>
      <c r="N15571" s="38">
        <f>IF(AND(Colin!$G15571=$B$2,Colin!$H15571=$C$3),Colin!$I15571,)</f>
        <v>0</v>
      </c>
      <c r="O15571" s="38">
        <f>IF(AND(Colin!$G15571=$B$2,Colin!$H15571&lt;=$C$3),Colin!$I15571,)</f>
        <v>0</v>
      </c>
      <c r="P15571" s="38">
        <f>IF(Colin!$G15571&lt;$B$2,Colin!$I15571,0)</f>
        <v>0</v>
      </c>
      <c r="Q15571" s="38">
        <f>IF(Colin!$G15571&lt;$B$1,Colin!$I15571,0)</f>
        <v>0</v>
      </c>
    </row>
    <row r="15572" spans="12:17" x14ac:dyDescent="0.25">
      <c r="L15572" s="38">
        <f>IF(AND(Colin!$G15572=$B$1,Colin!$H15572=$C$3),Colin!$I15572,)</f>
        <v>0</v>
      </c>
      <c r="M15572" s="38">
        <f>IF(AND(Colin!$G15572=$B$1,Colin!$H15572&lt;=$C$3),Colin!$I15572,)</f>
        <v>0</v>
      </c>
      <c r="N15572" s="38">
        <f>IF(AND(Colin!$G15572=$B$2,Colin!$H15572=$C$3),Colin!$I15572,)</f>
        <v>0</v>
      </c>
      <c r="O15572" s="38">
        <f>IF(AND(Colin!$G15572=$B$2,Colin!$H15572&lt;=$C$3),Colin!$I15572,)</f>
        <v>0</v>
      </c>
      <c r="P15572" s="38">
        <f>IF(Colin!$G15572&lt;$B$2,Colin!$I15572,0)</f>
        <v>0</v>
      </c>
      <c r="Q15572" s="38">
        <f>IF(Colin!$G15572&lt;$B$1,Colin!$I15572,0)</f>
        <v>0</v>
      </c>
    </row>
    <row r="15573" spans="12:17" x14ac:dyDescent="0.25">
      <c r="L15573" s="38">
        <f>IF(AND(Colin!$G15573=$B$1,Colin!$H15573=$C$3),Colin!$I15573,)</f>
        <v>0</v>
      </c>
      <c r="M15573" s="38">
        <f>IF(AND(Colin!$G15573=$B$1,Colin!$H15573&lt;=$C$3),Colin!$I15573,)</f>
        <v>0</v>
      </c>
      <c r="N15573" s="38">
        <f>IF(AND(Colin!$G15573=$B$2,Colin!$H15573=$C$3),Colin!$I15573,)</f>
        <v>0</v>
      </c>
      <c r="O15573" s="38">
        <f>IF(AND(Colin!$G15573=$B$2,Colin!$H15573&lt;=$C$3),Colin!$I15573,)</f>
        <v>0</v>
      </c>
      <c r="P15573" s="38">
        <f>IF(Colin!$G15573&lt;$B$2,Colin!$I15573,0)</f>
        <v>0</v>
      </c>
      <c r="Q15573" s="38">
        <f>IF(Colin!$G15573&lt;$B$1,Colin!$I15573,0)</f>
        <v>0</v>
      </c>
    </row>
    <row r="15574" spans="12:17" x14ac:dyDescent="0.25">
      <c r="L15574" s="38">
        <f>IF(AND(Colin!$G15574=$B$1,Colin!$H15574=$C$3),Colin!$I15574,)</f>
        <v>0</v>
      </c>
      <c r="M15574" s="38">
        <f>IF(AND(Colin!$G15574=$B$1,Colin!$H15574&lt;=$C$3),Colin!$I15574,)</f>
        <v>0</v>
      </c>
      <c r="N15574" s="38">
        <f>IF(AND(Colin!$G15574=$B$2,Colin!$H15574=$C$3),Colin!$I15574,)</f>
        <v>0</v>
      </c>
      <c r="O15574" s="38">
        <f>IF(AND(Colin!$G15574=$B$2,Colin!$H15574&lt;=$C$3),Colin!$I15574,)</f>
        <v>0</v>
      </c>
      <c r="P15574" s="38">
        <f>IF(Colin!$G15574&lt;$B$2,Colin!$I15574,0)</f>
        <v>0</v>
      </c>
      <c r="Q15574" s="38">
        <f>IF(Colin!$G15574&lt;$B$1,Colin!$I15574,0)</f>
        <v>0</v>
      </c>
    </row>
    <row r="15575" spans="12:17" x14ac:dyDescent="0.25">
      <c r="L15575" s="38">
        <f>IF(AND(Colin!$G15575=$B$1,Colin!$H15575=$C$3),Colin!$I15575,)</f>
        <v>0</v>
      </c>
      <c r="M15575" s="38">
        <f>IF(AND(Colin!$G15575=$B$1,Colin!$H15575&lt;=$C$3),Colin!$I15575,)</f>
        <v>0</v>
      </c>
      <c r="N15575" s="38">
        <f>IF(AND(Colin!$G15575=$B$2,Colin!$H15575=$C$3),Colin!$I15575,)</f>
        <v>0</v>
      </c>
      <c r="O15575" s="38">
        <f>IF(AND(Colin!$G15575=$B$2,Colin!$H15575&lt;=$C$3),Colin!$I15575,)</f>
        <v>0</v>
      </c>
      <c r="P15575" s="38">
        <f>IF(Colin!$G15575&lt;$B$2,Colin!$I15575,0)</f>
        <v>0</v>
      </c>
      <c r="Q15575" s="38">
        <f>IF(Colin!$G15575&lt;$B$1,Colin!$I15575,0)</f>
        <v>0</v>
      </c>
    </row>
    <row r="15576" spans="12:17" x14ac:dyDescent="0.25">
      <c r="L15576" s="38">
        <f>IF(AND(Colin!$G15576=$B$1,Colin!$H15576=$C$3),Colin!$I15576,)</f>
        <v>0</v>
      </c>
      <c r="M15576" s="38">
        <f>IF(AND(Colin!$G15576=$B$1,Colin!$H15576&lt;=$C$3),Colin!$I15576,)</f>
        <v>0</v>
      </c>
      <c r="N15576" s="38">
        <f>IF(AND(Colin!$G15576=$B$2,Colin!$H15576=$C$3),Colin!$I15576,)</f>
        <v>0</v>
      </c>
      <c r="O15576" s="38">
        <f>IF(AND(Colin!$G15576=$B$2,Colin!$H15576&lt;=$C$3),Colin!$I15576,)</f>
        <v>0</v>
      </c>
      <c r="P15576" s="38">
        <f>IF(Colin!$G15576&lt;$B$2,Colin!$I15576,0)</f>
        <v>0</v>
      </c>
      <c r="Q15576" s="38">
        <f>IF(Colin!$G15576&lt;$B$1,Colin!$I15576,0)</f>
        <v>0</v>
      </c>
    </row>
    <row r="15577" spans="12:17" x14ac:dyDescent="0.25">
      <c r="L15577" s="38">
        <f>IF(AND(Colin!$G15577=$B$1,Colin!$H15577=$C$3),Colin!$I15577,)</f>
        <v>0</v>
      </c>
      <c r="M15577" s="38">
        <f>IF(AND(Colin!$G15577=$B$1,Colin!$H15577&lt;=$C$3),Colin!$I15577,)</f>
        <v>0</v>
      </c>
      <c r="N15577" s="38">
        <f>IF(AND(Colin!$G15577=$B$2,Colin!$H15577=$C$3),Colin!$I15577,)</f>
        <v>0</v>
      </c>
      <c r="O15577" s="38">
        <f>IF(AND(Colin!$G15577=$B$2,Colin!$H15577&lt;=$C$3),Colin!$I15577,)</f>
        <v>0</v>
      </c>
      <c r="P15577" s="38">
        <f>IF(Colin!$G15577&lt;$B$2,Colin!$I15577,0)</f>
        <v>0</v>
      </c>
      <c r="Q15577" s="38">
        <f>IF(Colin!$G15577&lt;$B$1,Colin!$I15577,0)</f>
        <v>0</v>
      </c>
    </row>
    <row r="15578" spans="12:17" x14ac:dyDescent="0.25">
      <c r="L15578" s="38">
        <f>IF(AND(Colin!$G15578=$B$1,Colin!$H15578=$C$3),Colin!$I15578,)</f>
        <v>0</v>
      </c>
      <c r="M15578" s="38">
        <f>IF(AND(Colin!$G15578=$B$1,Colin!$H15578&lt;=$C$3),Colin!$I15578,)</f>
        <v>0</v>
      </c>
      <c r="N15578" s="38">
        <f>IF(AND(Colin!$G15578=$B$2,Colin!$H15578=$C$3),Colin!$I15578,)</f>
        <v>0</v>
      </c>
      <c r="O15578" s="38">
        <f>IF(AND(Colin!$G15578=$B$2,Colin!$H15578&lt;=$C$3),Colin!$I15578,)</f>
        <v>0</v>
      </c>
      <c r="P15578" s="38">
        <f>IF(Colin!$G15578&lt;$B$2,Colin!$I15578,0)</f>
        <v>0</v>
      </c>
      <c r="Q15578" s="38">
        <f>IF(Colin!$G15578&lt;$B$1,Colin!$I15578,0)</f>
        <v>0</v>
      </c>
    </row>
    <row r="15579" spans="12:17" x14ac:dyDescent="0.25">
      <c r="L15579" s="38">
        <f>IF(AND(Colin!$G15579=$B$1,Colin!$H15579=$C$3),Colin!$I15579,)</f>
        <v>0</v>
      </c>
      <c r="M15579" s="38">
        <f>IF(AND(Colin!$G15579=$B$1,Colin!$H15579&lt;=$C$3),Colin!$I15579,)</f>
        <v>0</v>
      </c>
      <c r="N15579" s="38">
        <f>IF(AND(Colin!$G15579=$B$2,Colin!$H15579=$C$3),Colin!$I15579,)</f>
        <v>0</v>
      </c>
      <c r="O15579" s="38">
        <f>IF(AND(Colin!$G15579=$B$2,Colin!$H15579&lt;=$C$3),Colin!$I15579,)</f>
        <v>0</v>
      </c>
      <c r="P15579" s="38">
        <f>IF(Colin!$G15579&lt;$B$2,Colin!$I15579,0)</f>
        <v>0</v>
      </c>
      <c r="Q15579" s="38">
        <f>IF(Colin!$G15579&lt;$B$1,Colin!$I15579,0)</f>
        <v>0</v>
      </c>
    </row>
    <row r="15580" spans="12:17" x14ac:dyDescent="0.25">
      <c r="L15580" s="38">
        <f>IF(AND(Colin!$G15580=$B$1,Colin!$H15580=$C$3),Colin!$I15580,)</f>
        <v>0</v>
      </c>
      <c r="M15580" s="38">
        <f>IF(AND(Colin!$G15580=$B$1,Colin!$H15580&lt;=$C$3),Colin!$I15580,)</f>
        <v>0</v>
      </c>
      <c r="N15580" s="38">
        <f>IF(AND(Colin!$G15580=$B$2,Colin!$H15580=$C$3),Colin!$I15580,)</f>
        <v>0</v>
      </c>
      <c r="O15580" s="38">
        <f>IF(AND(Colin!$G15580=$B$2,Colin!$H15580&lt;=$C$3),Colin!$I15580,)</f>
        <v>0</v>
      </c>
      <c r="P15580" s="38">
        <f>IF(Colin!$G15580&lt;$B$2,Colin!$I15580,0)</f>
        <v>0</v>
      </c>
      <c r="Q15580" s="38">
        <f>IF(Colin!$G15580&lt;$B$1,Colin!$I15580,0)</f>
        <v>0</v>
      </c>
    </row>
    <row r="15581" spans="12:17" x14ac:dyDescent="0.25">
      <c r="L15581" s="38">
        <f>IF(AND(Colin!$G15581=$B$1,Colin!$H15581=$C$3),Colin!$I15581,)</f>
        <v>0</v>
      </c>
      <c r="M15581" s="38">
        <f>IF(AND(Colin!$G15581=$B$1,Colin!$H15581&lt;=$C$3),Colin!$I15581,)</f>
        <v>0</v>
      </c>
      <c r="N15581" s="38">
        <f>IF(AND(Colin!$G15581=$B$2,Colin!$H15581=$C$3),Colin!$I15581,)</f>
        <v>0</v>
      </c>
      <c r="O15581" s="38">
        <f>IF(AND(Colin!$G15581=$B$2,Colin!$H15581&lt;=$C$3),Colin!$I15581,)</f>
        <v>0</v>
      </c>
      <c r="P15581" s="38">
        <f>IF(Colin!$G15581&lt;$B$2,Colin!$I15581,0)</f>
        <v>0</v>
      </c>
      <c r="Q15581" s="38">
        <f>IF(Colin!$G15581&lt;$B$1,Colin!$I15581,0)</f>
        <v>0</v>
      </c>
    </row>
    <row r="15582" spans="12:17" x14ac:dyDescent="0.25">
      <c r="L15582" s="38">
        <f>IF(AND(Colin!$G15582=$B$1,Colin!$H15582=$C$3),Colin!$I15582,)</f>
        <v>0</v>
      </c>
      <c r="M15582" s="38">
        <f>IF(AND(Colin!$G15582=$B$1,Colin!$H15582&lt;=$C$3),Colin!$I15582,)</f>
        <v>0</v>
      </c>
      <c r="N15582" s="38">
        <f>IF(AND(Colin!$G15582=$B$2,Colin!$H15582=$C$3),Colin!$I15582,)</f>
        <v>0</v>
      </c>
      <c r="O15582" s="38">
        <f>IF(AND(Colin!$G15582=$B$2,Colin!$H15582&lt;=$C$3),Colin!$I15582,)</f>
        <v>0</v>
      </c>
      <c r="P15582" s="38">
        <f>IF(Colin!$G15582&lt;$B$2,Colin!$I15582,0)</f>
        <v>0</v>
      </c>
      <c r="Q15582" s="38">
        <f>IF(Colin!$G15582&lt;$B$1,Colin!$I15582,0)</f>
        <v>0</v>
      </c>
    </row>
    <row r="15583" spans="12:17" x14ac:dyDescent="0.25">
      <c r="L15583" s="38">
        <f>IF(AND(Colin!$G15583=$B$1,Colin!$H15583=$C$3),Colin!$I15583,)</f>
        <v>0</v>
      </c>
      <c r="M15583" s="38">
        <f>IF(AND(Colin!$G15583=$B$1,Colin!$H15583&lt;=$C$3),Colin!$I15583,)</f>
        <v>0</v>
      </c>
      <c r="N15583" s="38">
        <f>IF(AND(Colin!$G15583=$B$2,Colin!$H15583=$C$3),Colin!$I15583,)</f>
        <v>0</v>
      </c>
      <c r="O15583" s="38">
        <f>IF(AND(Colin!$G15583=$B$2,Colin!$H15583&lt;=$C$3),Colin!$I15583,)</f>
        <v>0</v>
      </c>
      <c r="P15583" s="38">
        <f>IF(Colin!$G15583&lt;$B$2,Colin!$I15583,0)</f>
        <v>0</v>
      </c>
      <c r="Q15583" s="38">
        <f>IF(Colin!$G15583&lt;$B$1,Colin!$I15583,0)</f>
        <v>0</v>
      </c>
    </row>
    <row r="15584" spans="12:17" x14ac:dyDescent="0.25">
      <c r="L15584" s="38">
        <f>IF(AND(Colin!$G15584=$B$1,Colin!$H15584=$C$3),Colin!$I15584,)</f>
        <v>0</v>
      </c>
      <c r="M15584" s="38">
        <f>IF(AND(Colin!$G15584=$B$1,Colin!$H15584&lt;=$C$3),Colin!$I15584,)</f>
        <v>0</v>
      </c>
      <c r="N15584" s="38">
        <f>IF(AND(Colin!$G15584=$B$2,Colin!$H15584=$C$3),Colin!$I15584,)</f>
        <v>0</v>
      </c>
      <c r="O15584" s="38">
        <f>IF(AND(Colin!$G15584=$B$2,Colin!$H15584&lt;=$C$3),Colin!$I15584,)</f>
        <v>0</v>
      </c>
      <c r="P15584" s="38">
        <f>IF(Colin!$G15584&lt;$B$2,Colin!$I15584,0)</f>
        <v>0</v>
      </c>
      <c r="Q15584" s="38">
        <f>IF(Colin!$G15584&lt;$B$1,Colin!$I15584,0)</f>
        <v>0</v>
      </c>
    </row>
    <row r="15585" spans="12:17" x14ac:dyDescent="0.25">
      <c r="L15585" s="38">
        <f>IF(AND(Colin!$G15585=$B$1,Colin!$H15585=$C$3),Colin!$I15585,)</f>
        <v>0</v>
      </c>
      <c r="M15585" s="38">
        <f>IF(AND(Colin!$G15585=$B$1,Colin!$H15585&lt;=$C$3),Colin!$I15585,)</f>
        <v>0</v>
      </c>
      <c r="N15585" s="38">
        <f>IF(AND(Colin!$G15585=$B$2,Colin!$H15585=$C$3),Colin!$I15585,)</f>
        <v>0</v>
      </c>
      <c r="O15585" s="38">
        <f>IF(AND(Colin!$G15585=$B$2,Colin!$H15585&lt;=$C$3),Colin!$I15585,)</f>
        <v>0</v>
      </c>
      <c r="P15585" s="38">
        <f>IF(Colin!$G15585&lt;$B$2,Colin!$I15585,0)</f>
        <v>0</v>
      </c>
      <c r="Q15585" s="38">
        <f>IF(Colin!$G15585&lt;$B$1,Colin!$I15585,0)</f>
        <v>0</v>
      </c>
    </row>
    <row r="15586" spans="12:17" x14ac:dyDescent="0.25">
      <c r="L15586" s="38">
        <f>IF(AND(Colin!$G15586=$B$1,Colin!$H15586=$C$3),Colin!$I15586,)</f>
        <v>0</v>
      </c>
      <c r="M15586" s="38">
        <f>IF(AND(Colin!$G15586=$B$1,Colin!$H15586&lt;=$C$3),Colin!$I15586,)</f>
        <v>0</v>
      </c>
      <c r="N15586" s="38">
        <f>IF(AND(Colin!$G15586=$B$2,Colin!$H15586=$C$3),Colin!$I15586,)</f>
        <v>0</v>
      </c>
      <c r="O15586" s="38">
        <f>IF(AND(Colin!$G15586=$B$2,Colin!$H15586&lt;=$C$3),Colin!$I15586,)</f>
        <v>0</v>
      </c>
      <c r="P15586" s="38">
        <f>IF(Colin!$G15586&lt;$B$2,Colin!$I15586,0)</f>
        <v>0</v>
      </c>
      <c r="Q15586" s="38">
        <f>IF(Colin!$G15586&lt;$B$1,Colin!$I15586,0)</f>
        <v>0</v>
      </c>
    </row>
    <row r="15587" spans="12:17" x14ac:dyDescent="0.25">
      <c r="L15587" s="38">
        <f>IF(AND(Colin!$G15587=$B$1,Colin!$H15587=$C$3),Colin!$I15587,)</f>
        <v>0</v>
      </c>
      <c r="M15587" s="38">
        <f>IF(AND(Colin!$G15587=$B$1,Colin!$H15587&lt;=$C$3),Colin!$I15587,)</f>
        <v>0</v>
      </c>
      <c r="N15587" s="38">
        <f>IF(AND(Colin!$G15587=$B$2,Colin!$H15587=$C$3),Colin!$I15587,)</f>
        <v>0</v>
      </c>
      <c r="O15587" s="38">
        <f>IF(AND(Colin!$G15587=$B$2,Colin!$H15587&lt;=$C$3),Colin!$I15587,)</f>
        <v>0</v>
      </c>
      <c r="P15587" s="38">
        <f>IF(Colin!$G15587&lt;$B$2,Colin!$I15587,0)</f>
        <v>0</v>
      </c>
      <c r="Q15587" s="38">
        <f>IF(Colin!$G15587&lt;$B$1,Colin!$I15587,0)</f>
        <v>0</v>
      </c>
    </row>
    <row r="15588" spans="12:17" x14ac:dyDescent="0.25">
      <c r="L15588" s="38">
        <f>IF(AND(Colin!$G15588=$B$1,Colin!$H15588=$C$3),Colin!$I15588,)</f>
        <v>0</v>
      </c>
      <c r="M15588" s="38">
        <f>IF(AND(Colin!$G15588=$B$1,Colin!$H15588&lt;=$C$3),Colin!$I15588,)</f>
        <v>0</v>
      </c>
      <c r="N15588" s="38">
        <f>IF(AND(Colin!$G15588=$B$2,Colin!$H15588=$C$3),Colin!$I15588,)</f>
        <v>0</v>
      </c>
      <c r="O15588" s="38">
        <f>IF(AND(Colin!$G15588=$B$2,Colin!$H15588&lt;=$C$3),Colin!$I15588,)</f>
        <v>0</v>
      </c>
      <c r="P15588" s="38">
        <f>IF(Colin!$G15588&lt;$B$2,Colin!$I15588,0)</f>
        <v>0</v>
      </c>
      <c r="Q15588" s="38">
        <f>IF(Colin!$G15588&lt;$B$1,Colin!$I15588,0)</f>
        <v>0</v>
      </c>
    </row>
    <row r="15589" spans="12:17" x14ac:dyDescent="0.25">
      <c r="L15589" s="38">
        <f>IF(AND(Colin!$G15589=$B$1,Colin!$H15589=$C$3),Colin!$I15589,)</f>
        <v>0</v>
      </c>
      <c r="M15589" s="38">
        <f>IF(AND(Colin!$G15589=$B$1,Colin!$H15589&lt;=$C$3),Colin!$I15589,)</f>
        <v>0</v>
      </c>
      <c r="N15589" s="38">
        <f>IF(AND(Colin!$G15589=$B$2,Colin!$H15589=$C$3),Colin!$I15589,)</f>
        <v>0</v>
      </c>
      <c r="O15589" s="38">
        <f>IF(AND(Colin!$G15589=$B$2,Colin!$H15589&lt;=$C$3),Colin!$I15589,)</f>
        <v>0</v>
      </c>
      <c r="P15589" s="38">
        <f>IF(Colin!$G15589&lt;$B$2,Colin!$I15589,0)</f>
        <v>0</v>
      </c>
      <c r="Q15589" s="38">
        <f>IF(Colin!$G15589&lt;$B$1,Colin!$I15589,0)</f>
        <v>0</v>
      </c>
    </row>
    <row r="15590" spans="12:17" x14ac:dyDescent="0.25">
      <c r="L15590" s="38">
        <f>IF(AND(Colin!$G15590=$B$1,Colin!$H15590=$C$3),Colin!$I15590,)</f>
        <v>0</v>
      </c>
      <c r="M15590" s="38">
        <f>IF(AND(Colin!$G15590=$B$1,Colin!$H15590&lt;=$C$3),Colin!$I15590,)</f>
        <v>0</v>
      </c>
      <c r="N15590" s="38">
        <f>IF(AND(Colin!$G15590=$B$2,Colin!$H15590=$C$3),Colin!$I15590,)</f>
        <v>0</v>
      </c>
      <c r="O15590" s="38">
        <f>IF(AND(Colin!$G15590=$B$2,Colin!$H15590&lt;=$C$3),Colin!$I15590,)</f>
        <v>0</v>
      </c>
      <c r="P15590" s="38">
        <f>IF(Colin!$G15590&lt;$B$2,Colin!$I15590,0)</f>
        <v>0</v>
      </c>
      <c r="Q15590" s="38">
        <f>IF(Colin!$G15590&lt;$B$1,Colin!$I15590,0)</f>
        <v>0</v>
      </c>
    </row>
    <row r="15591" spans="12:17" x14ac:dyDescent="0.25">
      <c r="L15591" s="38">
        <f>IF(AND(Colin!$G15591=$B$1,Colin!$H15591=$C$3),Colin!$I15591,)</f>
        <v>0</v>
      </c>
      <c r="M15591" s="38">
        <f>IF(AND(Colin!$G15591=$B$1,Colin!$H15591&lt;=$C$3),Colin!$I15591,)</f>
        <v>0</v>
      </c>
      <c r="N15591" s="38">
        <f>IF(AND(Colin!$G15591=$B$2,Colin!$H15591=$C$3),Colin!$I15591,)</f>
        <v>0</v>
      </c>
      <c r="O15591" s="38">
        <f>IF(AND(Colin!$G15591=$B$2,Colin!$H15591&lt;=$C$3),Colin!$I15591,)</f>
        <v>0</v>
      </c>
      <c r="P15591" s="38">
        <f>IF(Colin!$G15591&lt;$B$2,Colin!$I15591,0)</f>
        <v>0</v>
      </c>
      <c r="Q15591" s="38">
        <f>IF(Colin!$G15591&lt;$B$1,Colin!$I15591,0)</f>
        <v>0</v>
      </c>
    </row>
    <row r="15592" spans="12:17" x14ac:dyDescent="0.25">
      <c r="L15592" s="38">
        <f>IF(AND(Colin!$G15592=$B$1,Colin!$H15592=$C$3),Colin!$I15592,)</f>
        <v>0</v>
      </c>
      <c r="M15592" s="38">
        <f>IF(AND(Colin!$G15592=$B$1,Colin!$H15592&lt;=$C$3),Colin!$I15592,)</f>
        <v>0</v>
      </c>
      <c r="N15592" s="38">
        <f>IF(AND(Colin!$G15592=$B$2,Colin!$H15592=$C$3),Colin!$I15592,)</f>
        <v>0</v>
      </c>
      <c r="O15592" s="38">
        <f>IF(AND(Colin!$G15592=$B$2,Colin!$H15592&lt;=$C$3),Colin!$I15592,)</f>
        <v>0</v>
      </c>
      <c r="P15592" s="38">
        <f>IF(Colin!$G15592&lt;$B$2,Colin!$I15592,0)</f>
        <v>0</v>
      </c>
      <c r="Q15592" s="38">
        <f>IF(Colin!$G15592&lt;$B$1,Colin!$I15592,0)</f>
        <v>0</v>
      </c>
    </row>
    <row r="15593" spans="12:17" x14ac:dyDescent="0.25">
      <c r="L15593" s="38">
        <f>IF(AND(Colin!$G15593=$B$1,Colin!$H15593=$C$3),Colin!$I15593,)</f>
        <v>0</v>
      </c>
      <c r="M15593" s="38">
        <f>IF(AND(Colin!$G15593=$B$1,Colin!$H15593&lt;=$C$3),Colin!$I15593,)</f>
        <v>0</v>
      </c>
      <c r="N15593" s="38">
        <f>IF(AND(Colin!$G15593=$B$2,Colin!$H15593=$C$3),Colin!$I15593,)</f>
        <v>0</v>
      </c>
      <c r="O15593" s="38">
        <f>IF(AND(Colin!$G15593=$B$2,Colin!$H15593&lt;=$C$3),Colin!$I15593,)</f>
        <v>0</v>
      </c>
      <c r="P15593" s="38">
        <f>IF(Colin!$G15593&lt;$B$2,Colin!$I15593,0)</f>
        <v>0</v>
      </c>
      <c r="Q15593" s="38">
        <f>IF(Colin!$G15593&lt;$B$1,Colin!$I15593,0)</f>
        <v>0</v>
      </c>
    </row>
    <row r="15594" spans="12:17" x14ac:dyDescent="0.25">
      <c r="L15594" s="38">
        <f>IF(AND(Colin!$G15594=$B$1,Colin!$H15594=$C$3),Colin!$I15594,)</f>
        <v>0</v>
      </c>
      <c r="M15594" s="38">
        <f>IF(AND(Colin!$G15594=$B$1,Colin!$H15594&lt;=$C$3),Colin!$I15594,)</f>
        <v>0</v>
      </c>
      <c r="N15594" s="38">
        <f>IF(AND(Colin!$G15594=$B$2,Colin!$H15594=$C$3),Colin!$I15594,)</f>
        <v>0</v>
      </c>
      <c r="O15594" s="38">
        <f>IF(AND(Colin!$G15594=$B$2,Colin!$H15594&lt;=$C$3),Colin!$I15594,)</f>
        <v>0</v>
      </c>
      <c r="P15594" s="38">
        <f>IF(Colin!$G15594&lt;$B$2,Colin!$I15594,0)</f>
        <v>0</v>
      </c>
      <c r="Q15594" s="38">
        <f>IF(Colin!$G15594&lt;$B$1,Colin!$I15594,0)</f>
        <v>0</v>
      </c>
    </row>
    <row r="15595" spans="12:17" x14ac:dyDescent="0.25">
      <c r="L15595" s="38">
        <f>IF(AND(Colin!$G15595=$B$1,Colin!$H15595=$C$3),Colin!$I15595,)</f>
        <v>0</v>
      </c>
      <c r="M15595" s="38">
        <f>IF(AND(Colin!$G15595=$B$1,Colin!$H15595&lt;=$C$3),Colin!$I15595,)</f>
        <v>0</v>
      </c>
      <c r="N15595" s="38">
        <f>IF(AND(Colin!$G15595=$B$2,Colin!$H15595=$C$3),Colin!$I15595,)</f>
        <v>0</v>
      </c>
      <c r="O15595" s="38">
        <f>IF(AND(Colin!$G15595=$B$2,Colin!$H15595&lt;=$C$3),Colin!$I15595,)</f>
        <v>0</v>
      </c>
      <c r="P15595" s="38">
        <f>IF(Colin!$G15595&lt;$B$2,Colin!$I15595,0)</f>
        <v>0</v>
      </c>
      <c r="Q15595" s="38">
        <f>IF(Colin!$G15595&lt;$B$1,Colin!$I15595,0)</f>
        <v>0</v>
      </c>
    </row>
    <row r="15596" spans="12:17" x14ac:dyDescent="0.25">
      <c r="L15596" s="38">
        <f>IF(AND(Colin!$G15596=$B$1,Colin!$H15596=$C$3),Colin!$I15596,)</f>
        <v>0</v>
      </c>
      <c r="M15596" s="38">
        <f>IF(AND(Colin!$G15596=$B$1,Colin!$H15596&lt;=$C$3),Colin!$I15596,)</f>
        <v>0</v>
      </c>
      <c r="N15596" s="38">
        <f>IF(AND(Colin!$G15596=$B$2,Colin!$H15596=$C$3),Colin!$I15596,)</f>
        <v>0</v>
      </c>
      <c r="O15596" s="38">
        <f>IF(AND(Colin!$G15596=$B$2,Colin!$H15596&lt;=$C$3),Colin!$I15596,)</f>
        <v>0</v>
      </c>
      <c r="P15596" s="38">
        <f>IF(Colin!$G15596&lt;$B$2,Colin!$I15596,0)</f>
        <v>0</v>
      </c>
      <c r="Q15596" s="38">
        <f>IF(Colin!$G15596&lt;$B$1,Colin!$I15596,0)</f>
        <v>0</v>
      </c>
    </row>
    <row r="15597" spans="12:17" x14ac:dyDescent="0.25">
      <c r="L15597" s="38">
        <f>IF(AND(Colin!$G15597=$B$1,Colin!$H15597=$C$3),Colin!$I15597,)</f>
        <v>0</v>
      </c>
      <c r="M15597" s="38">
        <f>IF(AND(Colin!$G15597=$B$1,Colin!$H15597&lt;=$C$3),Colin!$I15597,)</f>
        <v>0</v>
      </c>
      <c r="N15597" s="38">
        <f>IF(AND(Colin!$G15597=$B$2,Colin!$H15597=$C$3),Colin!$I15597,)</f>
        <v>0</v>
      </c>
      <c r="O15597" s="38">
        <f>IF(AND(Colin!$G15597=$B$2,Colin!$H15597&lt;=$C$3),Colin!$I15597,)</f>
        <v>0</v>
      </c>
      <c r="P15597" s="38">
        <f>IF(Colin!$G15597&lt;$B$2,Colin!$I15597,0)</f>
        <v>0</v>
      </c>
      <c r="Q15597" s="38">
        <f>IF(Colin!$G15597&lt;$B$1,Colin!$I15597,0)</f>
        <v>0</v>
      </c>
    </row>
    <row r="15598" spans="12:17" x14ac:dyDescent="0.25">
      <c r="L15598" s="38">
        <f>IF(AND(Colin!$G15598=$B$1,Colin!$H15598=$C$3),Colin!$I15598,)</f>
        <v>0</v>
      </c>
      <c r="M15598" s="38">
        <f>IF(AND(Colin!$G15598=$B$1,Colin!$H15598&lt;=$C$3),Colin!$I15598,)</f>
        <v>0</v>
      </c>
      <c r="N15598" s="38">
        <f>IF(AND(Colin!$G15598=$B$2,Colin!$H15598=$C$3),Colin!$I15598,)</f>
        <v>0</v>
      </c>
      <c r="O15598" s="38">
        <f>IF(AND(Colin!$G15598=$B$2,Colin!$H15598&lt;=$C$3),Colin!$I15598,)</f>
        <v>0</v>
      </c>
      <c r="P15598" s="38">
        <f>IF(Colin!$G15598&lt;$B$2,Colin!$I15598,0)</f>
        <v>0</v>
      </c>
      <c r="Q15598" s="38">
        <f>IF(Colin!$G15598&lt;$B$1,Colin!$I15598,0)</f>
        <v>0</v>
      </c>
    </row>
    <row r="15599" spans="12:17" x14ac:dyDescent="0.25">
      <c r="L15599" s="38">
        <f>IF(AND(Colin!$G15599=$B$1,Colin!$H15599=$C$3),Colin!$I15599,)</f>
        <v>0</v>
      </c>
      <c r="M15599" s="38">
        <f>IF(AND(Colin!$G15599=$B$1,Colin!$H15599&lt;=$C$3),Colin!$I15599,)</f>
        <v>0</v>
      </c>
      <c r="N15599" s="38">
        <f>IF(AND(Colin!$G15599=$B$2,Colin!$H15599=$C$3),Colin!$I15599,)</f>
        <v>0</v>
      </c>
      <c r="O15599" s="38">
        <f>IF(AND(Colin!$G15599=$B$2,Colin!$H15599&lt;=$C$3),Colin!$I15599,)</f>
        <v>0</v>
      </c>
      <c r="P15599" s="38">
        <f>IF(Colin!$G15599&lt;$B$2,Colin!$I15599,0)</f>
        <v>0</v>
      </c>
      <c r="Q15599" s="38">
        <f>IF(Colin!$G15599&lt;$B$1,Colin!$I15599,0)</f>
        <v>0</v>
      </c>
    </row>
    <row r="15600" spans="12:17" x14ac:dyDescent="0.25">
      <c r="L15600" s="38">
        <f>IF(AND(Colin!$G15600=$B$1,Colin!$H15600=$C$3),Colin!$I15600,)</f>
        <v>0</v>
      </c>
      <c r="M15600" s="38">
        <f>IF(AND(Colin!$G15600=$B$1,Colin!$H15600&lt;=$C$3),Colin!$I15600,)</f>
        <v>0</v>
      </c>
      <c r="N15600" s="38">
        <f>IF(AND(Colin!$G15600=$B$2,Colin!$H15600=$C$3),Colin!$I15600,)</f>
        <v>0</v>
      </c>
      <c r="O15600" s="38">
        <f>IF(AND(Colin!$G15600=$B$2,Colin!$H15600&lt;=$C$3),Colin!$I15600,)</f>
        <v>0</v>
      </c>
      <c r="P15600" s="38">
        <f>IF(Colin!$G15600&lt;$B$2,Colin!$I15600,0)</f>
        <v>0</v>
      </c>
      <c r="Q15600" s="38">
        <f>IF(Colin!$G15600&lt;$B$1,Colin!$I15600,0)</f>
        <v>0</v>
      </c>
    </row>
    <row r="15601" spans="12:17" x14ac:dyDescent="0.25">
      <c r="L15601" s="38">
        <f>IF(AND(Colin!$G15601=$B$1,Colin!$H15601=$C$3),Colin!$I15601,)</f>
        <v>0</v>
      </c>
      <c r="M15601" s="38">
        <f>IF(AND(Colin!$G15601=$B$1,Colin!$H15601&lt;=$C$3),Colin!$I15601,)</f>
        <v>0</v>
      </c>
      <c r="N15601" s="38">
        <f>IF(AND(Colin!$G15601=$B$2,Colin!$H15601=$C$3),Colin!$I15601,)</f>
        <v>0</v>
      </c>
      <c r="O15601" s="38">
        <f>IF(AND(Colin!$G15601=$B$2,Colin!$H15601&lt;=$C$3),Colin!$I15601,)</f>
        <v>0</v>
      </c>
      <c r="P15601" s="38">
        <f>IF(Colin!$G15601&lt;$B$2,Colin!$I15601,0)</f>
        <v>0</v>
      </c>
      <c r="Q15601" s="38">
        <f>IF(Colin!$G15601&lt;$B$1,Colin!$I15601,0)</f>
        <v>0</v>
      </c>
    </row>
    <row r="15602" spans="12:17" x14ac:dyDescent="0.25">
      <c r="L15602" s="38">
        <f>IF(AND(Colin!$G15602=$B$1,Colin!$H15602=$C$3),Colin!$I15602,)</f>
        <v>0</v>
      </c>
      <c r="M15602" s="38">
        <f>IF(AND(Colin!$G15602=$B$1,Colin!$H15602&lt;=$C$3),Colin!$I15602,)</f>
        <v>0</v>
      </c>
      <c r="N15602" s="38">
        <f>IF(AND(Colin!$G15602=$B$2,Colin!$H15602=$C$3),Colin!$I15602,)</f>
        <v>0</v>
      </c>
      <c r="O15602" s="38">
        <f>IF(AND(Colin!$G15602=$B$2,Colin!$H15602&lt;=$C$3),Colin!$I15602,)</f>
        <v>0</v>
      </c>
      <c r="P15602" s="38">
        <f>IF(Colin!$G15602&lt;$B$2,Colin!$I15602,0)</f>
        <v>0</v>
      </c>
      <c r="Q15602" s="38">
        <f>IF(Colin!$G15602&lt;$B$1,Colin!$I15602,0)</f>
        <v>0</v>
      </c>
    </row>
    <row r="15603" spans="12:17" x14ac:dyDescent="0.25">
      <c r="L15603" s="38">
        <f>IF(AND(Colin!$G15603=$B$1,Colin!$H15603=$C$3),Colin!$I15603,)</f>
        <v>0</v>
      </c>
      <c r="M15603" s="38">
        <f>IF(AND(Colin!$G15603=$B$1,Colin!$H15603&lt;=$C$3),Colin!$I15603,)</f>
        <v>0</v>
      </c>
      <c r="N15603" s="38">
        <f>IF(AND(Colin!$G15603=$B$2,Colin!$H15603=$C$3),Colin!$I15603,)</f>
        <v>0</v>
      </c>
      <c r="O15603" s="38">
        <f>IF(AND(Colin!$G15603=$B$2,Colin!$H15603&lt;=$C$3),Colin!$I15603,)</f>
        <v>0</v>
      </c>
      <c r="P15603" s="38">
        <f>IF(Colin!$G15603&lt;$B$2,Colin!$I15603,0)</f>
        <v>0</v>
      </c>
      <c r="Q15603" s="38">
        <f>IF(Colin!$G15603&lt;$B$1,Colin!$I15603,0)</f>
        <v>0</v>
      </c>
    </row>
    <row r="15604" spans="12:17" x14ac:dyDescent="0.25">
      <c r="L15604" s="38">
        <f>IF(AND(Colin!$G15604=$B$1,Colin!$H15604=$C$3),Colin!$I15604,)</f>
        <v>0</v>
      </c>
      <c r="M15604" s="38">
        <f>IF(AND(Colin!$G15604=$B$1,Colin!$H15604&lt;=$C$3),Colin!$I15604,)</f>
        <v>0</v>
      </c>
      <c r="N15604" s="38">
        <f>IF(AND(Colin!$G15604=$B$2,Colin!$H15604=$C$3),Colin!$I15604,)</f>
        <v>0</v>
      </c>
      <c r="O15604" s="38">
        <f>IF(AND(Colin!$G15604=$B$2,Colin!$H15604&lt;=$C$3),Colin!$I15604,)</f>
        <v>0</v>
      </c>
      <c r="P15604" s="38">
        <f>IF(Colin!$G15604&lt;$B$2,Colin!$I15604,0)</f>
        <v>0</v>
      </c>
      <c r="Q15604" s="38">
        <f>IF(Colin!$G15604&lt;$B$1,Colin!$I15604,0)</f>
        <v>0</v>
      </c>
    </row>
    <row r="15605" spans="12:17" x14ac:dyDescent="0.25">
      <c r="L15605" s="38">
        <f>IF(AND(Colin!$G15605=$B$1,Colin!$H15605=$C$3),Colin!$I15605,)</f>
        <v>0</v>
      </c>
      <c r="M15605" s="38">
        <f>IF(AND(Colin!$G15605=$B$1,Colin!$H15605&lt;=$C$3),Colin!$I15605,)</f>
        <v>0</v>
      </c>
      <c r="N15605" s="38">
        <f>IF(AND(Colin!$G15605=$B$2,Colin!$H15605=$C$3),Colin!$I15605,)</f>
        <v>0</v>
      </c>
      <c r="O15605" s="38">
        <f>IF(AND(Colin!$G15605=$B$2,Colin!$H15605&lt;=$C$3),Colin!$I15605,)</f>
        <v>0</v>
      </c>
      <c r="P15605" s="38">
        <f>IF(Colin!$G15605&lt;$B$2,Colin!$I15605,0)</f>
        <v>0</v>
      </c>
      <c r="Q15605" s="38">
        <f>IF(Colin!$G15605&lt;$B$1,Colin!$I15605,0)</f>
        <v>0</v>
      </c>
    </row>
    <row r="15606" spans="12:17" x14ac:dyDescent="0.25">
      <c r="L15606" s="38">
        <f>IF(AND(Colin!$G15606=$B$1,Colin!$H15606=$C$3),Colin!$I15606,)</f>
        <v>0</v>
      </c>
      <c r="M15606" s="38">
        <f>IF(AND(Colin!$G15606=$B$1,Colin!$H15606&lt;=$C$3),Colin!$I15606,)</f>
        <v>0</v>
      </c>
      <c r="N15606" s="38">
        <f>IF(AND(Colin!$G15606=$B$2,Colin!$H15606=$C$3),Colin!$I15606,)</f>
        <v>0</v>
      </c>
      <c r="O15606" s="38">
        <f>IF(AND(Colin!$G15606=$B$2,Colin!$H15606&lt;=$C$3),Colin!$I15606,)</f>
        <v>0</v>
      </c>
      <c r="P15606" s="38">
        <f>IF(Colin!$G15606&lt;$B$2,Colin!$I15606,0)</f>
        <v>0</v>
      </c>
      <c r="Q15606" s="38">
        <f>IF(Colin!$G15606&lt;$B$1,Colin!$I15606,0)</f>
        <v>0</v>
      </c>
    </row>
    <row r="15607" spans="12:17" x14ac:dyDescent="0.25">
      <c r="L15607" s="38">
        <f>IF(AND(Colin!$G15607=$B$1,Colin!$H15607=$C$3),Colin!$I15607,)</f>
        <v>0</v>
      </c>
      <c r="M15607" s="38">
        <f>IF(AND(Colin!$G15607=$B$1,Colin!$H15607&lt;=$C$3),Colin!$I15607,)</f>
        <v>0</v>
      </c>
      <c r="N15607" s="38">
        <f>IF(AND(Colin!$G15607=$B$2,Colin!$H15607=$C$3),Colin!$I15607,)</f>
        <v>0</v>
      </c>
      <c r="O15607" s="38">
        <f>IF(AND(Colin!$G15607=$B$2,Colin!$H15607&lt;=$C$3),Colin!$I15607,)</f>
        <v>0</v>
      </c>
      <c r="P15607" s="38">
        <f>IF(Colin!$G15607&lt;$B$2,Colin!$I15607,0)</f>
        <v>0</v>
      </c>
      <c r="Q15607" s="38">
        <f>IF(Colin!$G15607&lt;$B$1,Colin!$I15607,0)</f>
        <v>0</v>
      </c>
    </row>
    <row r="15608" spans="12:17" x14ac:dyDescent="0.25">
      <c r="L15608" s="38">
        <f>IF(AND(Colin!$G15608=$B$1,Colin!$H15608=$C$3),Colin!$I15608,)</f>
        <v>0</v>
      </c>
      <c r="M15608" s="38">
        <f>IF(AND(Colin!$G15608=$B$1,Colin!$H15608&lt;=$C$3),Colin!$I15608,)</f>
        <v>0</v>
      </c>
      <c r="N15608" s="38">
        <f>IF(AND(Colin!$G15608=$B$2,Colin!$H15608=$C$3),Colin!$I15608,)</f>
        <v>0</v>
      </c>
      <c r="O15608" s="38">
        <f>IF(AND(Colin!$G15608=$B$2,Colin!$H15608&lt;=$C$3),Colin!$I15608,)</f>
        <v>0</v>
      </c>
      <c r="P15608" s="38">
        <f>IF(Colin!$G15608&lt;$B$2,Colin!$I15608,0)</f>
        <v>0</v>
      </c>
      <c r="Q15608" s="38">
        <f>IF(Colin!$G15608&lt;$B$1,Colin!$I15608,0)</f>
        <v>0</v>
      </c>
    </row>
    <row r="15609" spans="12:17" x14ac:dyDescent="0.25">
      <c r="L15609" s="38">
        <f>IF(AND(Colin!$G15609=$B$1,Colin!$H15609=$C$3),Colin!$I15609,)</f>
        <v>0</v>
      </c>
      <c r="M15609" s="38">
        <f>IF(AND(Colin!$G15609=$B$1,Colin!$H15609&lt;=$C$3),Colin!$I15609,)</f>
        <v>0</v>
      </c>
      <c r="N15609" s="38">
        <f>IF(AND(Colin!$G15609=$B$2,Colin!$H15609=$C$3),Colin!$I15609,)</f>
        <v>0</v>
      </c>
      <c r="O15609" s="38">
        <f>IF(AND(Colin!$G15609=$B$2,Colin!$H15609&lt;=$C$3),Colin!$I15609,)</f>
        <v>0</v>
      </c>
      <c r="P15609" s="38">
        <f>IF(Colin!$G15609&lt;$B$2,Colin!$I15609,0)</f>
        <v>0</v>
      </c>
      <c r="Q15609" s="38">
        <f>IF(Colin!$G15609&lt;$B$1,Colin!$I15609,0)</f>
        <v>0</v>
      </c>
    </row>
    <row r="15610" spans="12:17" x14ac:dyDescent="0.25">
      <c r="L15610" s="38">
        <f>IF(AND(Colin!$G15610=$B$1,Colin!$H15610=$C$3),Colin!$I15610,)</f>
        <v>0</v>
      </c>
      <c r="M15610" s="38">
        <f>IF(AND(Colin!$G15610=$B$1,Colin!$H15610&lt;=$C$3),Colin!$I15610,)</f>
        <v>0</v>
      </c>
      <c r="N15610" s="38">
        <f>IF(AND(Colin!$G15610=$B$2,Colin!$H15610=$C$3),Colin!$I15610,)</f>
        <v>0</v>
      </c>
      <c r="O15610" s="38">
        <f>IF(AND(Colin!$G15610=$B$2,Colin!$H15610&lt;=$C$3),Colin!$I15610,)</f>
        <v>0</v>
      </c>
      <c r="P15610" s="38">
        <f>IF(Colin!$G15610&lt;$B$2,Colin!$I15610,0)</f>
        <v>0</v>
      </c>
      <c r="Q15610" s="38">
        <f>IF(Colin!$G15610&lt;$B$1,Colin!$I15610,0)</f>
        <v>0</v>
      </c>
    </row>
    <row r="15611" spans="12:17" x14ac:dyDescent="0.25">
      <c r="L15611" s="38">
        <f>IF(AND(Colin!$G15611=$B$1,Colin!$H15611=$C$3),Colin!$I15611,)</f>
        <v>0</v>
      </c>
      <c r="M15611" s="38">
        <f>IF(AND(Colin!$G15611=$B$1,Colin!$H15611&lt;=$C$3),Colin!$I15611,)</f>
        <v>0</v>
      </c>
      <c r="N15611" s="38">
        <f>IF(AND(Colin!$G15611=$B$2,Colin!$H15611=$C$3),Colin!$I15611,)</f>
        <v>0</v>
      </c>
      <c r="O15611" s="38">
        <f>IF(AND(Colin!$G15611=$B$2,Colin!$H15611&lt;=$C$3),Colin!$I15611,)</f>
        <v>0</v>
      </c>
      <c r="P15611" s="38">
        <f>IF(Colin!$G15611&lt;$B$2,Colin!$I15611,0)</f>
        <v>0</v>
      </c>
      <c r="Q15611" s="38">
        <f>IF(Colin!$G15611&lt;$B$1,Colin!$I15611,0)</f>
        <v>0</v>
      </c>
    </row>
    <row r="15612" spans="12:17" x14ac:dyDescent="0.25">
      <c r="L15612" s="38">
        <f>IF(AND(Colin!$G15612=$B$1,Colin!$H15612=$C$3),Colin!$I15612,)</f>
        <v>0</v>
      </c>
      <c r="M15612" s="38">
        <f>IF(AND(Colin!$G15612=$B$1,Colin!$H15612&lt;=$C$3),Colin!$I15612,)</f>
        <v>0</v>
      </c>
      <c r="N15612" s="38">
        <f>IF(AND(Colin!$G15612=$B$2,Colin!$H15612=$C$3),Colin!$I15612,)</f>
        <v>0</v>
      </c>
      <c r="O15612" s="38">
        <f>IF(AND(Colin!$G15612=$B$2,Colin!$H15612&lt;=$C$3),Colin!$I15612,)</f>
        <v>0</v>
      </c>
      <c r="P15612" s="38">
        <f>IF(Colin!$G15612&lt;$B$2,Colin!$I15612,0)</f>
        <v>0</v>
      </c>
      <c r="Q15612" s="38">
        <f>IF(Colin!$G15612&lt;$B$1,Colin!$I15612,0)</f>
        <v>0</v>
      </c>
    </row>
    <row r="15613" spans="12:17" x14ac:dyDescent="0.25">
      <c r="L15613" s="38">
        <f>IF(AND(Colin!$G15613=$B$1,Colin!$H15613=$C$3),Colin!$I15613,)</f>
        <v>0</v>
      </c>
      <c r="M15613" s="38">
        <f>IF(AND(Colin!$G15613=$B$1,Colin!$H15613&lt;=$C$3),Colin!$I15613,)</f>
        <v>0</v>
      </c>
      <c r="N15613" s="38">
        <f>IF(AND(Colin!$G15613=$B$2,Colin!$H15613=$C$3),Colin!$I15613,)</f>
        <v>0</v>
      </c>
      <c r="O15613" s="38">
        <f>IF(AND(Colin!$G15613=$B$2,Colin!$H15613&lt;=$C$3),Colin!$I15613,)</f>
        <v>0</v>
      </c>
      <c r="P15613" s="38">
        <f>IF(Colin!$G15613&lt;$B$2,Colin!$I15613,0)</f>
        <v>0</v>
      </c>
      <c r="Q15613" s="38">
        <f>IF(Colin!$G15613&lt;$B$1,Colin!$I15613,0)</f>
        <v>0</v>
      </c>
    </row>
    <row r="15614" spans="12:17" x14ac:dyDescent="0.25">
      <c r="L15614" s="38">
        <f>IF(AND(Colin!$G15614=$B$1,Colin!$H15614=$C$3),Colin!$I15614,)</f>
        <v>0</v>
      </c>
      <c r="M15614" s="38">
        <f>IF(AND(Colin!$G15614=$B$1,Colin!$H15614&lt;=$C$3),Colin!$I15614,)</f>
        <v>0</v>
      </c>
      <c r="N15614" s="38">
        <f>IF(AND(Colin!$G15614=$B$2,Colin!$H15614=$C$3),Colin!$I15614,)</f>
        <v>0</v>
      </c>
      <c r="O15614" s="38">
        <f>IF(AND(Colin!$G15614=$B$2,Colin!$H15614&lt;=$C$3),Colin!$I15614,)</f>
        <v>0</v>
      </c>
      <c r="P15614" s="38">
        <f>IF(Colin!$G15614&lt;$B$2,Colin!$I15614,0)</f>
        <v>0</v>
      </c>
      <c r="Q15614" s="38">
        <f>IF(Colin!$G15614&lt;$B$1,Colin!$I15614,0)</f>
        <v>0</v>
      </c>
    </row>
    <row r="15615" spans="12:17" x14ac:dyDescent="0.25">
      <c r="L15615" s="38">
        <f>IF(AND(Colin!$G15615=$B$1,Colin!$H15615=$C$3),Colin!$I15615,)</f>
        <v>0</v>
      </c>
      <c r="M15615" s="38">
        <f>IF(AND(Colin!$G15615=$B$1,Colin!$H15615&lt;=$C$3),Colin!$I15615,)</f>
        <v>0</v>
      </c>
      <c r="N15615" s="38">
        <f>IF(AND(Colin!$G15615=$B$2,Colin!$H15615=$C$3),Colin!$I15615,)</f>
        <v>0</v>
      </c>
      <c r="O15615" s="38">
        <f>IF(AND(Colin!$G15615=$B$2,Colin!$H15615&lt;=$C$3),Colin!$I15615,)</f>
        <v>0</v>
      </c>
      <c r="P15615" s="38">
        <f>IF(Colin!$G15615&lt;$B$2,Colin!$I15615,0)</f>
        <v>0</v>
      </c>
      <c r="Q15615" s="38">
        <f>IF(Colin!$G15615&lt;$B$1,Colin!$I15615,0)</f>
        <v>0</v>
      </c>
    </row>
    <row r="15616" spans="12:17" x14ac:dyDescent="0.25">
      <c r="L15616" s="38">
        <f>IF(AND(Colin!$G15616=$B$1,Colin!$H15616=$C$3),Colin!$I15616,)</f>
        <v>0</v>
      </c>
      <c r="M15616" s="38">
        <f>IF(AND(Colin!$G15616=$B$1,Colin!$H15616&lt;=$C$3),Colin!$I15616,)</f>
        <v>0</v>
      </c>
      <c r="N15616" s="38">
        <f>IF(AND(Colin!$G15616=$B$2,Colin!$H15616=$C$3),Colin!$I15616,)</f>
        <v>0</v>
      </c>
      <c r="O15616" s="38">
        <f>IF(AND(Colin!$G15616=$B$2,Colin!$H15616&lt;=$C$3),Colin!$I15616,)</f>
        <v>0</v>
      </c>
      <c r="P15616" s="38">
        <f>IF(Colin!$G15616&lt;$B$2,Colin!$I15616,0)</f>
        <v>0</v>
      </c>
      <c r="Q15616" s="38">
        <f>IF(Colin!$G15616&lt;$B$1,Colin!$I15616,0)</f>
        <v>0</v>
      </c>
    </row>
    <row r="15617" spans="12:17" x14ac:dyDescent="0.25">
      <c r="L15617" s="38">
        <f>IF(AND(Colin!$G15617=$B$1,Colin!$H15617=$C$3),Colin!$I15617,)</f>
        <v>0</v>
      </c>
      <c r="M15617" s="38">
        <f>IF(AND(Colin!$G15617=$B$1,Colin!$H15617&lt;=$C$3),Colin!$I15617,)</f>
        <v>0</v>
      </c>
      <c r="N15617" s="38">
        <f>IF(AND(Colin!$G15617=$B$2,Colin!$H15617=$C$3),Colin!$I15617,)</f>
        <v>0</v>
      </c>
      <c r="O15617" s="38">
        <f>IF(AND(Colin!$G15617=$B$2,Colin!$H15617&lt;=$C$3),Colin!$I15617,)</f>
        <v>0</v>
      </c>
      <c r="P15617" s="38">
        <f>IF(Colin!$G15617&lt;$B$2,Colin!$I15617,0)</f>
        <v>0</v>
      </c>
      <c r="Q15617" s="38">
        <f>IF(Colin!$G15617&lt;$B$1,Colin!$I15617,0)</f>
        <v>0</v>
      </c>
    </row>
    <row r="15618" spans="12:17" x14ac:dyDescent="0.25">
      <c r="L15618" s="38">
        <f>IF(AND(Colin!$G15618=$B$1,Colin!$H15618=$C$3),Colin!$I15618,)</f>
        <v>0</v>
      </c>
      <c r="M15618" s="38">
        <f>IF(AND(Colin!$G15618=$B$1,Colin!$H15618&lt;=$C$3),Colin!$I15618,)</f>
        <v>0</v>
      </c>
      <c r="N15618" s="38">
        <f>IF(AND(Colin!$G15618=$B$2,Colin!$H15618=$C$3),Colin!$I15618,)</f>
        <v>0</v>
      </c>
      <c r="O15618" s="38">
        <f>IF(AND(Colin!$G15618=$B$2,Colin!$H15618&lt;=$C$3),Colin!$I15618,)</f>
        <v>0</v>
      </c>
      <c r="P15618" s="38">
        <f>IF(Colin!$G15618&lt;$B$2,Colin!$I15618,0)</f>
        <v>0</v>
      </c>
      <c r="Q15618" s="38">
        <f>IF(Colin!$G15618&lt;$B$1,Colin!$I15618,0)</f>
        <v>0</v>
      </c>
    </row>
    <row r="15619" spans="12:17" x14ac:dyDescent="0.25">
      <c r="L15619" s="38">
        <f>IF(AND(Colin!$G15619=$B$1,Colin!$H15619=$C$3),Colin!$I15619,)</f>
        <v>0</v>
      </c>
      <c r="M15619" s="38">
        <f>IF(AND(Colin!$G15619=$B$1,Colin!$H15619&lt;=$C$3),Colin!$I15619,)</f>
        <v>0</v>
      </c>
      <c r="N15619" s="38">
        <f>IF(AND(Colin!$G15619=$B$2,Colin!$H15619=$C$3),Colin!$I15619,)</f>
        <v>0</v>
      </c>
      <c r="O15619" s="38">
        <f>IF(AND(Colin!$G15619=$B$2,Colin!$H15619&lt;=$C$3),Colin!$I15619,)</f>
        <v>0</v>
      </c>
      <c r="P15619" s="38">
        <f>IF(Colin!$G15619&lt;$B$2,Colin!$I15619,0)</f>
        <v>0</v>
      </c>
      <c r="Q15619" s="38">
        <f>IF(Colin!$G15619&lt;$B$1,Colin!$I15619,0)</f>
        <v>0</v>
      </c>
    </row>
    <row r="15620" spans="12:17" x14ac:dyDescent="0.25">
      <c r="L15620" s="38">
        <f>IF(AND(Colin!$G15620=$B$1,Colin!$H15620=$C$3),Colin!$I15620,)</f>
        <v>0</v>
      </c>
      <c r="M15620" s="38">
        <f>IF(AND(Colin!$G15620=$B$1,Colin!$H15620&lt;=$C$3),Colin!$I15620,)</f>
        <v>0</v>
      </c>
      <c r="N15620" s="38">
        <f>IF(AND(Colin!$G15620=$B$2,Colin!$H15620=$C$3),Colin!$I15620,)</f>
        <v>0</v>
      </c>
      <c r="O15620" s="38">
        <f>IF(AND(Colin!$G15620=$B$2,Colin!$H15620&lt;=$C$3),Colin!$I15620,)</f>
        <v>0</v>
      </c>
      <c r="P15620" s="38">
        <f>IF(Colin!$G15620&lt;$B$2,Colin!$I15620,0)</f>
        <v>0</v>
      </c>
      <c r="Q15620" s="38">
        <f>IF(Colin!$G15620&lt;$B$1,Colin!$I15620,0)</f>
        <v>0</v>
      </c>
    </row>
    <row r="15621" spans="12:17" x14ac:dyDescent="0.25">
      <c r="L15621" s="38">
        <f>IF(AND(Colin!$G15621=$B$1,Colin!$H15621=$C$3),Colin!$I15621,)</f>
        <v>0</v>
      </c>
      <c r="M15621" s="38">
        <f>IF(AND(Colin!$G15621=$B$1,Colin!$H15621&lt;=$C$3),Colin!$I15621,)</f>
        <v>0</v>
      </c>
      <c r="N15621" s="38">
        <f>IF(AND(Colin!$G15621=$B$2,Colin!$H15621=$C$3),Colin!$I15621,)</f>
        <v>0</v>
      </c>
      <c r="O15621" s="38">
        <f>IF(AND(Colin!$G15621=$B$2,Colin!$H15621&lt;=$C$3),Colin!$I15621,)</f>
        <v>0</v>
      </c>
      <c r="P15621" s="38">
        <f>IF(Colin!$G15621&lt;$B$2,Colin!$I15621,0)</f>
        <v>0</v>
      </c>
      <c r="Q15621" s="38">
        <f>IF(Colin!$G15621&lt;$B$1,Colin!$I15621,0)</f>
        <v>0</v>
      </c>
    </row>
    <row r="15622" spans="12:17" x14ac:dyDescent="0.25">
      <c r="L15622" s="38">
        <f>IF(AND(Colin!$G15622=$B$1,Colin!$H15622=$C$3),Colin!$I15622,)</f>
        <v>0</v>
      </c>
      <c r="M15622" s="38">
        <f>IF(AND(Colin!$G15622=$B$1,Colin!$H15622&lt;=$C$3),Colin!$I15622,)</f>
        <v>0</v>
      </c>
      <c r="N15622" s="38">
        <f>IF(AND(Colin!$G15622=$B$2,Colin!$H15622=$C$3),Colin!$I15622,)</f>
        <v>0</v>
      </c>
      <c r="O15622" s="38">
        <f>IF(AND(Colin!$G15622=$B$2,Colin!$H15622&lt;=$C$3),Colin!$I15622,)</f>
        <v>0</v>
      </c>
      <c r="P15622" s="38">
        <f>IF(Colin!$G15622&lt;$B$2,Colin!$I15622,0)</f>
        <v>0</v>
      </c>
      <c r="Q15622" s="38">
        <f>IF(Colin!$G15622&lt;$B$1,Colin!$I15622,0)</f>
        <v>0</v>
      </c>
    </row>
    <row r="15623" spans="12:17" x14ac:dyDescent="0.25">
      <c r="L15623" s="38">
        <f>IF(AND(Colin!$G15623=$B$1,Colin!$H15623=$C$3),Colin!$I15623,)</f>
        <v>0</v>
      </c>
      <c r="M15623" s="38">
        <f>IF(AND(Colin!$G15623=$B$1,Colin!$H15623&lt;=$C$3),Colin!$I15623,)</f>
        <v>0</v>
      </c>
      <c r="N15623" s="38">
        <f>IF(AND(Colin!$G15623=$B$2,Colin!$H15623=$C$3),Colin!$I15623,)</f>
        <v>0</v>
      </c>
      <c r="O15623" s="38">
        <f>IF(AND(Colin!$G15623=$B$2,Colin!$H15623&lt;=$C$3),Colin!$I15623,)</f>
        <v>0</v>
      </c>
      <c r="P15623" s="38">
        <f>IF(Colin!$G15623&lt;$B$2,Colin!$I15623,0)</f>
        <v>0</v>
      </c>
      <c r="Q15623" s="38">
        <f>IF(Colin!$G15623&lt;$B$1,Colin!$I15623,0)</f>
        <v>0</v>
      </c>
    </row>
    <row r="15624" spans="12:17" x14ac:dyDescent="0.25">
      <c r="L15624" s="38">
        <f>IF(AND(Colin!$G15624=$B$1,Colin!$H15624=$C$3),Colin!$I15624,)</f>
        <v>0</v>
      </c>
      <c r="M15624" s="38">
        <f>IF(AND(Colin!$G15624=$B$1,Colin!$H15624&lt;=$C$3),Colin!$I15624,)</f>
        <v>0</v>
      </c>
      <c r="N15624" s="38">
        <f>IF(AND(Colin!$G15624=$B$2,Colin!$H15624=$C$3),Colin!$I15624,)</f>
        <v>0</v>
      </c>
      <c r="O15624" s="38">
        <f>IF(AND(Colin!$G15624=$B$2,Colin!$H15624&lt;=$C$3),Colin!$I15624,)</f>
        <v>0</v>
      </c>
      <c r="P15624" s="38">
        <f>IF(Colin!$G15624&lt;$B$2,Colin!$I15624,0)</f>
        <v>0</v>
      </c>
      <c r="Q15624" s="38">
        <f>IF(Colin!$G15624&lt;$B$1,Colin!$I15624,0)</f>
        <v>0</v>
      </c>
    </row>
    <row r="15625" spans="12:17" x14ac:dyDescent="0.25">
      <c r="L15625" s="38">
        <f>IF(AND(Colin!$G15625=$B$1,Colin!$H15625=$C$3),Colin!$I15625,)</f>
        <v>0</v>
      </c>
      <c r="M15625" s="38">
        <f>IF(AND(Colin!$G15625=$B$1,Colin!$H15625&lt;=$C$3),Colin!$I15625,)</f>
        <v>0</v>
      </c>
      <c r="N15625" s="38">
        <f>IF(AND(Colin!$G15625=$B$2,Colin!$H15625=$C$3),Colin!$I15625,)</f>
        <v>0</v>
      </c>
      <c r="O15625" s="38">
        <f>IF(AND(Colin!$G15625=$B$2,Colin!$H15625&lt;=$C$3),Colin!$I15625,)</f>
        <v>0</v>
      </c>
      <c r="P15625" s="38">
        <f>IF(Colin!$G15625&lt;$B$2,Colin!$I15625,0)</f>
        <v>0</v>
      </c>
      <c r="Q15625" s="38">
        <f>IF(Colin!$G15625&lt;$B$1,Colin!$I15625,0)</f>
        <v>0</v>
      </c>
    </row>
    <row r="15626" spans="12:17" x14ac:dyDescent="0.25">
      <c r="L15626" s="38">
        <f>IF(AND(Colin!$G15626=$B$1,Colin!$H15626=$C$3),Colin!$I15626,)</f>
        <v>0</v>
      </c>
      <c r="M15626" s="38">
        <f>IF(AND(Colin!$G15626=$B$1,Colin!$H15626&lt;=$C$3),Colin!$I15626,)</f>
        <v>0</v>
      </c>
      <c r="N15626" s="38">
        <f>IF(AND(Colin!$G15626=$B$2,Colin!$H15626=$C$3),Colin!$I15626,)</f>
        <v>0</v>
      </c>
      <c r="O15626" s="38">
        <f>IF(AND(Colin!$G15626=$B$2,Colin!$H15626&lt;=$C$3),Colin!$I15626,)</f>
        <v>0</v>
      </c>
      <c r="P15626" s="38">
        <f>IF(Colin!$G15626&lt;$B$2,Colin!$I15626,0)</f>
        <v>0</v>
      </c>
      <c r="Q15626" s="38">
        <f>IF(Colin!$G15626&lt;$B$1,Colin!$I15626,0)</f>
        <v>0</v>
      </c>
    </row>
    <row r="15627" spans="12:17" x14ac:dyDescent="0.25">
      <c r="L15627" s="38">
        <f>IF(AND(Colin!$G15627=$B$1,Colin!$H15627=$C$3),Colin!$I15627,)</f>
        <v>0</v>
      </c>
      <c r="M15627" s="38">
        <f>IF(AND(Colin!$G15627=$B$1,Colin!$H15627&lt;=$C$3),Colin!$I15627,)</f>
        <v>0</v>
      </c>
      <c r="N15627" s="38">
        <f>IF(AND(Colin!$G15627=$B$2,Colin!$H15627=$C$3),Colin!$I15627,)</f>
        <v>0</v>
      </c>
      <c r="O15627" s="38">
        <f>IF(AND(Colin!$G15627=$B$2,Colin!$H15627&lt;=$C$3),Colin!$I15627,)</f>
        <v>0</v>
      </c>
      <c r="P15627" s="38">
        <f>IF(Colin!$G15627&lt;$B$2,Colin!$I15627,0)</f>
        <v>0</v>
      </c>
      <c r="Q15627" s="38">
        <f>IF(Colin!$G15627&lt;$B$1,Colin!$I15627,0)</f>
        <v>0</v>
      </c>
    </row>
    <row r="15628" spans="12:17" x14ac:dyDescent="0.25">
      <c r="L15628" s="38">
        <f>IF(AND(Colin!$G15628=$B$1,Colin!$H15628=$C$3),Colin!$I15628,)</f>
        <v>0</v>
      </c>
      <c r="M15628" s="38">
        <f>IF(AND(Colin!$G15628=$B$1,Colin!$H15628&lt;=$C$3),Colin!$I15628,)</f>
        <v>0</v>
      </c>
      <c r="N15628" s="38">
        <f>IF(AND(Colin!$G15628=$B$2,Colin!$H15628=$C$3),Colin!$I15628,)</f>
        <v>0</v>
      </c>
      <c r="O15628" s="38">
        <f>IF(AND(Colin!$G15628=$B$2,Colin!$H15628&lt;=$C$3),Colin!$I15628,)</f>
        <v>0</v>
      </c>
      <c r="P15628" s="38">
        <f>IF(Colin!$G15628&lt;$B$2,Colin!$I15628,0)</f>
        <v>0</v>
      </c>
      <c r="Q15628" s="38">
        <f>IF(Colin!$G15628&lt;$B$1,Colin!$I15628,0)</f>
        <v>0</v>
      </c>
    </row>
    <row r="15629" spans="12:17" x14ac:dyDescent="0.25">
      <c r="L15629" s="38">
        <f>IF(AND(Colin!$G15629=$B$1,Colin!$H15629=$C$3),Colin!$I15629,)</f>
        <v>0</v>
      </c>
      <c r="M15629" s="38">
        <f>IF(AND(Colin!$G15629=$B$1,Colin!$H15629&lt;=$C$3),Colin!$I15629,)</f>
        <v>0</v>
      </c>
      <c r="N15629" s="38">
        <f>IF(AND(Colin!$G15629=$B$2,Colin!$H15629=$C$3),Colin!$I15629,)</f>
        <v>0</v>
      </c>
      <c r="O15629" s="38">
        <f>IF(AND(Colin!$G15629=$B$2,Colin!$H15629&lt;=$C$3),Colin!$I15629,)</f>
        <v>0</v>
      </c>
      <c r="P15629" s="38">
        <f>IF(Colin!$G15629&lt;$B$2,Colin!$I15629,0)</f>
        <v>0</v>
      </c>
      <c r="Q15629" s="38">
        <f>IF(Colin!$G15629&lt;$B$1,Colin!$I15629,0)</f>
        <v>0</v>
      </c>
    </row>
    <row r="15630" spans="12:17" x14ac:dyDescent="0.25">
      <c r="L15630" s="38">
        <f>IF(AND(Colin!$G15630=$B$1,Colin!$H15630=$C$3),Colin!$I15630,)</f>
        <v>0</v>
      </c>
      <c r="M15630" s="38">
        <f>IF(AND(Colin!$G15630=$B$1,Colin!$H15630&lt;=$C$3),Colin!$I15630,)</f>
        <v>0</v>
      </c>
      <c r="N15630" s="38">
        <f>IF(AND(Colin!$G15630=$B$2,Colin!$H15630=$C$3),Colin!$I15630,)</f>
        <v>0</v>
      </c>
      <c r="O15630" s="38">
        <f>IF(AND(Colin!$G15630=$B$2,Colin!$H15630&lt;=$C$3),Colin!$I15630,)</f>
        <v>0</v>
      </c>
      <c r="P15630" s="38">
        <f>IF(Colin!$G15630&lt;$B$2,Colin!$I15630,0)</f>
        <v>0</v>
      </c>
      <c r="Q15630" s="38">
        <f>IF(Colin!$G15630&lt;$B$1,Colin!$I15630,0)</f>
        <v>0</v>
      </c>
    </row>
    <row r="15631" spans="12:17" x14ac:dyDescent="0.25">
      <c r="L15631" s="38">
        <f>IF(AND(Colin!$G15631=$B$1,Colin!$H15631=$C$3),Colin!$I15631,)</f>
        <v>0</v>
      </c>
      <c r="M15631" s="38">
        <f>IF(AND(Colin!$G15631=$B$1,Colin!$H15631&lt;=$C$3),Colin!$I15631,)</f>
        <v>0</v>
      </c>
      <c r="N15631" s="38">
        <f>IF(AND(Colin!$G15631=$B$2,Colin!$H15631=$C$3),Colin!$I15631,)</f>
        <v>0</v>
      </c>
      <c r="O15631" s="38">
        <f>IF(AND(Colin!$G15631=$B$2,Colin!$H15631&lt;=$C$3),Colin!$I15631,)</f>
        <v>0</v>
      </c>
      <c r="P15631" s="38">
        <f>IF(Colin!$G15631&lt;$B$2,Colin!$I15631,0)</f>
        <v>0</v>
      </c>
      <c r="Q15631" s="38">
        <f>IF(Colin!$G15631&lt;$B$1,Colin!$I15631,0)</f>
        <v>0</v>
      </c>
    </row>
    <row r="15632" spans="12:17" x14ac:dyDescent="0.25">
      <c r="L15632" s="38">
        <f>IF(AND(Colin!$G15632=$B$1,Colin!$H15632=$C$3),Colin!$I15632,)</f>
        <v>0</v>
      </c>
      <c r="M15632" s="38">
        <f>IF(AND(Colin!$G15632=$B$1,Colin!$H15632&lt;=$C$3),Colin!$I15632,)</f>
        <v>0</v>
      </c>
      <c r="N15632" s="38">
        <f>IF(AND(Colin!$G15632=$B$2,Colin!$H15632=$C$3),Colin!$I15632,)</f>
        <v>0</v>
      </c>
      <c r="O15632" s="38">
        <f>IF(AND(Colin!$G15632=$B$2,Colin!$H15632&lt;=$C$3),Colin!$I15632,)</f>
        <v>0</v>
      </c>
      <c r="P15632" s="38">
        <f>IF(Colin!$G15632&lt;$B$2,Colin!$I15632,0)</f>
        <v>0</v>
      </c>
      <c r="Q15632" s="38">
        <f>IF(Colin!$G15632&lt;$B$1,Colin!$I15632,0)</f>
        <v>0</v>
      </c>
    </row>
    <row r="15633" spans="12:17" x14ac:dyDescent="0.25">
      <c r="L15633" s="38">
        <f>IF(AND(Colin!$G15633=$B$1,Colin!$H15633=$C$3),Colin!$I15633,)</f>
        <v>0</v>
      </c>
      <c r="M15633" s="38">
        <f>IF(AND(Colin!$G15633=$B$1,Colin!$H15633&lt;=$C$3),Colin!$I15633,)</f>
        <v>0</v>
      </c>
      <c r="N15633" s="38">
        <f>IF(AND(Colin!$G15633=$B$2,Colin!$H15633=$C$3),Colin!$I15633,)</f>
        <v>0</v>
      </c>
      <c r="O15633" s="38">
        <f>IF(AND(Colin!$G15633=$B$2,Colin!$H15633&lt;=$C$3),Colin!$I15633,)</f>
        <v>0</v>
      </c>
      <c r="P15633" s="38">
        <f>IF(Colin!$G15633&lt;$B$2,Colin!$I15633,0)</f>
        <v>0</v>
      </c>
      <c r="Q15633" s="38">
        <f>IF(Colin!$G15633&lt;$B$1,Colin!$I15633,0)</f>
        <v>0</v>
      </c>
    </row>
    <row r="15634" spans="12:17" x14ac:dyDescent="0.25">
      <c r="L15634" s="38">
        <f>IF(AND(Colin!$G15634=$B$1,Colin!$H15634=$C$3),Colin!$I15634,)</f>
        <v>0</v>
      </c>
      <c r="M15634" s="38">
        <f>IF(AND(Colin!$G15634=$B$1,Colin!$H15634&lt;=$C$3),Colin!$I15634,)</f>
        <v>0</v>
      </c>
      <c r="N15634" s="38">
        <f>IF(AND(Colin!$G15634=$B$2,Colin!$H15634=$C$3),Colin!$I15634,)</f>
        <v>0</v>
      </c>
      <c r="O15634" s="38">
        <f>IF(AND(Colin!$G15634=$B$2,Colin!$H15634&lt;=$C$3),Colin!$I15634,)</f>
        <v>0</v>
      </c>
      <c r="P15634" s="38">
        <f>IF(Colin!$G15634&lt;$B$2,Colin!$I15634,0)</f>
        <v>0</v>
      </c>
      <c r="Q15634" s="38">
        <f>IF(Colin!$G15634&lt;$B$1,Colin!$I15634,0)</f>
        <v>0</v>
      </c>
    </row>
    <row r="15635" spans="12:17" x14ac:dyDescent="0.25">
      <c r="L15635" s="38">
        <f>IF(AND(Colin!$G15635=$B$1,Colin!$H15635=$C$3),Colin!$I15635,)</f>
        <v>0</v>
      </c>
      <c r="M15635" s="38">
        <f>IF(AND(Colin!$G15635=$B$1,Colin!$H15635&lt;=$C$3),Colin!$I15635,)</f>
        <v>0</v>
      </c>
      <c r="N15635" s="38">
        <f>IF(AND(Colin!$G15635=$B$2,Colin!$H15635=$C$3),Colin!$I15635,)</f>
        <v>0</v>
      </c>
      <c r="O15635" s="38">
        <f>IF(AND(Colin!$G15635=$B$2,Colin!$H15635&lt;=$C$3),Colin!$I15635,)</f>
        <v>0</v>
      </c>
      <c r="P15635" s="38">
        <f>IF(Colin!$G15635&lt;$B$2,Colin!$I15635,0)</f>
        <v>0</v>
      </c>
      <c r="Q15635" s="38">
        <f>IF(Colin!$G15635&lt;$B$1,Colin!$I15635,0)</f>
        <v>0</v>
      </c>
    </row>
    <row r="15636" spans="12:17" x14ac:dyDescent="0.25">
      <c r="L15636" s="38">
        <f>IF(AND(Colin!$G15636=$B$1,Colin!$H15636=$C$3),Colin!$I15636,)</f>
        <v>0</v>
      </c>
      <c r="M15636" s="38">
        <f>IF(AND(Colin!$G15636=$B$1,Colin!$H15636&lt;=$C$3),Colin!$I15636,)</f>
        <v>0</v>
      </c>
      <c r="N15636" s="38">
        <f>IF(AND(Colin!$G15636=$B$2,Colin!$H15636=$C$3),Colin!$I15636,)</f>
        <v>0</v>
      </c>
      <c r="O15636" s="38">
        <f>IF(AND(Colin!$G15636=$B$2,Colin!$H15636&lt;=$C$3),Colin!$I15636,)</f>
        <v>0</v>
      </c>
      <c r="P15636" s="38">
        <f>IF(Colin!$G15636&lt;$B$2,Colin!$I15636,0)</f>
        <v>0</v>
      </c>
      <c r="Q15636" s="38">
        <f>IF(Colin!$G15636&lt;$B$1,Colin!$I15636,0)</f>
        <v>0</v>
      </c>
    </row>
    <row r="15637" spans="12:17" x14ac:dyDescent="0.25">
      <c r="L15637" s="38">
        <f>IF(AND(Colin!$G15637=$B$1,Colin!$H15637=$C$3),Colin!$I15637,)</f>
        <v>0</v>
      </c>
      <c r="M15637" s="38">
        <f>IF(AND(Colin!$G15637=$B$1,Colin!$H15637&lt;=$C$3),Colin!$I15637,)</f>
        <v>0</v>
      </c>
      <c r="N15637" s="38">
        <f>IF(AND(Colin!$G15637=$B$2,Colin!$H15637=$C$3),Colin!$I15637,)</f>
        <v>0</v>
      </c>
      <c r="O15637" s="38">
        <f>IF(AND(Colin!$G15637=$B$2,Colin!$H15637&lt;=$C$3),Colin!$I15637,)</f>
        <v>0</v>
      </c>
      <c r="P15637" s="38">
        <f>IF(Colin!$G15637&lt;$B$2,Colin!$I15637,0)</f>
        <v>0</v>
      </c>
      <c r="Q15637" s="38">
        <f>IF(Colin!$G15637&lt;$B$1,Colin!$I15637,0)</f>
        <v>0</v>
      </c>
    </row>
    <row r="15638" spans="12:17" x14ac:dyDescent="0.25">
      <c r="L15638" s="38">
        <f>IF(AND(Colin!$G15638=$B$1,Colin!$H15638=$C$3),Colin!$I15638,)</f>
        <v>0</v>
      </c>
      <c r="M15638" s="38">
        <f>IF(AND(Colin!$G15638=$B$1,Colin!$H15638&lt;=$C$3),Colin!$I15638,)</f>
        <v>0</v>
      </c>
      <c r="N15638" s="38">
        <f>IF(AND(Colin!$G15638=$B$2,Colin!$H15638=$C$3),Colin!$I15638,)</f>
        <v>0</v>
      </c>
      <c r="O15638" s="38">
        <f>IF(AND(Colin!$G15638=$B$2,Colin!$H15638&lt;=$C$3),Colin!$I15638,)</f>
        <v>0</v>
      </c>
      <c r="P15638" s="38">
        <f>IF(Colin!$G15638&lt;$B$2,Colin!$I15638,0)</f>
        <v>0</v>
      </c>
      <c r="Q15638" s="38">
        <f>IF(Colin!$G15638&lt;$B$1,Colin!$I15638,0)</f>
        <v>0</v>
      </c>
    </row>
    <row r="15639" spans="12:17" x14ac:dyDescent="0.25">
      <c r="L15639" s="38">
        <f>IF(AND(Colin!$G15639=$B$1,Colin!$H15639=$C$3),Colin!$I15639,)</f>
        <v>0</v>
      </c>
      <c r="M15639" s="38">
        <f>IF(AND(Colin!$G15639=$B$1,Colin!$H15639&lt;=$C$3),Colin!$I15639,)</f>
        <v>0</v>
      </c>
      <c r="N15639" s="38">
        <f>IF(AND(Colin!$G15639=$B$2,Colin!$H15639=$C$3),Colin!$I15639,)</f>
        <v>0</v>
      </c>
      <c r="O15639" s="38">
        <f>IF(AND(Colin!$G15639=$B$2,Colin!$H15639&lt;=$C$3),Colin!$I15639,)</f>
        <v>0</v>
      </c>
      <c r="P15639" s="38">
        <f>IF(Colin!$G15639&lt;$B$2,Colin!$I15639,0)</f>
        <v>0</v>
      </c>
      <c r="Q15639" s="38">
        <f>IF(Colin!$G15639&lt;$B$1,Colin!$I15639,0)</f>
        <v>0</v>
      </c>
    </row>
    <row r="15640" spans="12:17" x14ac:dyDescent="0.25">
      <c r="L15640" s="38">
        <f>IF(AND(Colin!$G15640=$B$1,Colin!$H15640=$C$3),Colin!$I15640,)</f>
        <v>0</v>
      </c>
      <c r="M15640" s="38">
        <f>IF(AND(Colin!$G15640=$B$1,Colin!$H15640&lt;=$C$3),Colin!$I15640,)</f>
        <v>0</v>
      </c>
      <c r="N15640" s="38">
        <f>IF(AND(Colin!$G15640=$B$2,Colin!$H15640=$C$3),Colin!$I15640,)</f>
        <v>0</v>
      </c>
      <c r="O15640" s="38">
        <f>IF(AND(Colin!$G15640=$B$2,Colin!$H15640&lt;=$C$3),Colin!$I15640,)</f>
        <v>0</v>
      </c>
      <c r="P15640" s="38">
        <f>IF(Colin!$G15640&lt;$B$2,Colin!$I15640,0)</f>
        <v>0</v>
      </c>
      <c r="Q15640" s="38">
        <f>IF(Colin!$G15640&lt;$B$1,Colin!$I15640,0)</f>
        <v>0</v>
      </c>
    </row>
    <row r="15641" spans="12:17" x14ac:dyDescent="0.25">
      <c r="L15641" s="38">
        <f>IF(AND(Colin!$G15641=$B$1,Colin!$H15641=$C$3),Colin!$I15641,)</f>
        <v>0</v>
      </c>
      <c r="M15641" s="38">
        <f>IF(AND(Colin!$G15641=$B$1,Colin!$H15641&lt;=$C$3),Colin!$I15641,)</f>
        <v>0</v>
      </c>
      <c r="N15641" s="38">
        <f>IF(AND(Colin!$G15641=$B$2,Colin!$H15641=$C$3),Colin!$I15641,)</f>
        <v>0</v>
      </c>
      <c r="O15641" s="38">
        <f>IF(AND(Colin!$G15641=$B$2,Colin!$H15641&lt;=$C$3),Colin!$I15641,)</f>
        <v>0</v>
      </c>
      <c r="P15641" s="38">
        <f>IF(Colin!$G15641&lt;$B$2,Colin!$I15641,0)</f>
        <v>0</v>
      </c>
      <c r="Q15641" s="38">
        <f>IF(Colin!$G15641&lt;$B$1,Colin!$I15641,0)</f>
        <v>0</v>
      </c>
    </row>
    <row r="15642" spans="12:17" x14ac:dyDescent="0.25">
      <c r="L15642" s="38">
        <f>IF(AND(Colin!$G15642=$B$1,Colin!$H15642=$C$3),Colin!$I15642,)</f>
        <v>0</v>
      </c>
      <c r="M15642" s="38">
        <f>IF(AND(Colin!$G15642=$B$1,Colin!$H15642&lt;=$C$3),Colin!$I15642,)</f>
        <v>0</v>
      </c>
      <c r="N15642" s="38">
        <f>IF(AND(Colin!$G15642=$B$2,Colin!$H15642=$C$3),Colin!$I15642,)</f>
        <v>0</v>
      </c>
      <c r="O15642" s="38">
        <f>IF(AND(Colin!$G15642=$B$2,Colin!$H15642&lt;=$C$3),Colin!$I15642,)</f>
        <v>0</v>
      </c>
      <c r="P15642" s="38">
        <f>IF(Colin!$G15642&lt;$B$2,Colin!$I15642,0)</f>
        <v>0</v>
      </c>
      <c r="Q15642" s="38">
        <f>IF(Colin!$G15642&lt;$B$1,Colin!$I15642,0)</f>
        <v>0</v>
      </c>
    </row>
    <row r="15643" spans="12:17" x14ac:dyDescent="0.25">
      <c r="L15643" s="38">
        <f>IF(AND(Colin!$G15643=$B$1,Colin!$H15643=$C$3),Colin!$I15643,)</f>
        <v>0</v>
      </c>
      <c r="M15643" s="38">
        <f>IF(AND(Colin!$G15643=$B$1,Colin!$H15643&lt;=$C$3),Colin!$I15643,)</f>
        <v>0</v>
      </c>
      <c r="N15643" s="38">
        <f>IF(AND(Colin!$G15643=$B$2,Colin!$H15643=$C$3),Colin!$I15643,)</f>
        <v>0</v>
      </c>
      <c r="O15643" s="38">
        <f>IF(AND(Colin!$G15643=$B$2,Colin!$H15643&lt;=$C$3),Colin!$I15643,)</f>
        <v>0</v>
      </c>
      <c r="P15643" s="38">
        <f>IF(Colin!$G15643&lt;$B$2,Colin!$I15643,0)</f>
        <v>0</v>
      </c>
      <c r="Q15643" s="38">
        <f>IF(Colin!$G15643&lt;$B$1,Colin!$I15643,0)</f>
        <v>0</v>
      </c>
    </row>
    <row r="15644" spans="12:17" x14ac:dyDescent="0.25">
      <c r="L15644" s="38">
        <f>IF(AND(Colin!$G15644=$B$1,Colin!$H15644=$C$3),Colin!$I15644,)</f>
        <v>0</v>
      </c>
      <c r="M15644" s="38">
        <f>IF(AND(Colin!$G15644=$B$1,Colin!$H15644&lt;=$C$3),Colin!$I15644,)</f>
        <v>0</v>
      </c>
      <c r="N15644" s="38">
        <f>IF(AND(Colin!$G15644=$B$2,Colin!$H15644=$C$3),Colin!$I15644,)</f>
        <v>0</v>
      </c>
      <c r="O15644" s="38">
        <f>IF(AND(Colin!$G15644=$B$2,Colin!$H15644&lt;=$C$3),Colin!$I15644,)</f>
        <v>0</v>
      </c>
      <c r="P15644" s="38">
        <f>IF(Colin!$G15644&lt;$B$2,Colin!$I15644,0)</f>
        <v>0</v>
      </c>
      <c r="Q15644" s="38">
        <f>IF(Colin!$G15644&lt;$B$1,Colin!$I15644,0)</f>
        <v>0</v>
      </c>
    </row>
    <row r="15645" spans="12:17" x14ac:dyDescent="0.25">
      <c r="L15645" s="38">
        <f>IF(AND(Colin!$G15645=$B$1,Colin!$H15645=$C$3),Colin!$I15645,)</f>
        <v>0</v>
      </c>
      <c r="M15645" s="38">
        <f>IF(AND(Colin!$G15645=$B$1,Colin!$H15645&lt;=$C$3),Colin!$I15645,)</f>
        <v>0</v>
      </c>
      <c r="N15645" s="38">
        <f>IF(AND(Colin!$G15645=$B$2,Colin!$H15645=$C$3),Colin!$I15645,)</f>
        <v>0</v>
      </c>
      <c r="O15645" s="38">
        <f>IF(AND(Colin!$G15645=$B$2,Colin!$H15645&lt;=$C$3),Colin!$I15645,)</f>
        <v>0</v>
      </c>
      <c r="P15645" s="38">
        <f>IF(Colin!$G15645&lt;$B$2,Colin!$I15645,0)</f>
        <v>0</v>
      </c>
      <c r="Q15645" s="38">
        <f>IF(Colin!$G15645&lt;$B$1,Colin!$I15645,0)</f>
        <v>0</v>
      </c>
    </row>
    <row r="15646" spans="12:17" x14ac:dyDescent="0.25">
      <c r="L15646" s="38">
        <f>IF(AND(Colin!$G15646=$B$1,Colin!$H15646=$C$3),Colin!$I15646,)</f>
        <v>0</v>
      </c>
      <c r="M15646" s="38">
        <f>IF(AND(Colin!$G15646=$B$1,Colin!$H15646&lt;=$C$3),Colin!$I15646,)</f>
        <v>0</v>
      </c>
      <c r="N15646" s="38">
        <f>IF(AND(Colin!$G15646=$B$2,Colin!$H15646=$C$3),Colin!$I15646,)</f>
        <v>0</v>
      </c>
      <c r="O15646" s="38">
        <f>IF(AND(Colin!$G15646=$B$2,Colin!$H15646&lt;=$C$3),Colin!$I15646,)</f>
        <v>0</v>
      </c>
      <c r="P15646" s="38">
        <f>IF(Colin!$G15646&lt;$B$2,Colin!$I15646,0)</f>
        <v>0</v>
      </c>
      <c r="Q15646" s="38">
        <f>IF(Colin!$G15646&lt;$B$1,Colin!$I15646,0)</f>
        <v>0</v>
      </c>
    </row>
    <row r="15647" spans="12:17" x14ac:dyDescent="0.25">
      <c r="L15647" s="38">
        <f>IF(AND(Colin!$G15647=$B$1,Colin!$H15647=$C$3),Colin!$I15647,)</f>
        <v>0</v>
      </c>
      <c r="M15647" s="38">
        <f>IF(AND(Colin!$G15647=$B$1,Colin!$H15647&lt;=$C$3),Colin!$I15647,)</f>
        <v>0</v>
      </c>
      <c r="N15647" s="38">
        <f>IF(AND(Colin!$G15647=$B$2,Colin!$H15647=$C$3),Colin!$I15647,)</f>
        <v>0</v>
      </c>
      <c r="O15647" s="38">
        <f>IF(AND(Colin!$G15647=$B$2,Colin!$H15647&lt;=$C$3),Colin!$I15647,)</f>
        <v>0</v>
      </c>
      <c r="P15647" s="38">
        <f>IF(Colin!$G15647&lt;$B$2,Colin!$I15647,0)</f>
        <v>0</v>
      </c>
      <c r="Q15647" s="38">
        <f>IF(Colin!$G15647&lt;$B$1,Colin!$I15647,0)</f>
        <v>0</v>
      </c>
    </row>
    <row r="15648" spans="12:17" x14ac:dyDescent="0.25">
      <c r="L15648" s="38">
        <f>IF(AND(Colin!$G15648=$B$1,Colin!$H15648=$C$3),Colin!$I15648,)</f>
        <v>0</v>
      </c>
      <c r="M15648" s="38">
        <f>IF(AND(Colin!$G15648=$B$1,Colin!$H15648&lt;=$C$3),Colin!$I15648,)</f>
        <v>0</v>
      </c>
      <c r="N15648" s="38">
        <f>IF(AND(Colin!$G15648=$B$2,Colin!$H15648=$C$3),Colin!$I15648,)</f>
        <v>0</v>
      </c>
      <c r="O15648" s="38">
        <f>IF(AND(Colin!$G15648=$B$2,Colin!$H15648&lt;=$C$3),Colin!$I15648,)</f>
        <v>0</v>
      </c>
      <c r="P15648" s="38">
        <f>IF(Colin!$G15648&lt;$B$2,Colin!$I15648,0)</f>
        <v>0</v>
      </c>
      <c r="Q15648" s="38">
        <f>IF(Colin!$G15648&lt;$B$1,Colin!$I15648,0)</f>
        <v>0</v>
      </c>
    </row>
    <row r="15649" spans="12:17" x14ac:dyDescent="0.25">
      <c r="L15649" s="38">
        <f>IF(AND(Colin!$G15649=$B$1,Colin!$H15649=$C$3),Colin!$I15649,)</f>
        <v>0</v>
      </c>
      <c r="M15649" s="38">
        <f>IF(AND(Colin!$G15649=$B$1,Colin!$H15649&lt;=$C$3),Colin!$I15649,)</f>
        <v>0</v>
      </c>
      <c r="N15649" s="38">
        <f>IF(AND(Colin!$G15649=$B$2,Colin!$H15649=$C$3),Colin!$I15649,)</f>
        <v>0</v>
      </c>
      <c r="O15649" s="38">
        <f>IF(AND(Colin!$G15649=$B$2,Colin!$H15649&lt;=$C$3),Colin!$I15649,)</f>
        <v>0</v>
      </c>
      <c r="P15649" s="38">
        <f>IF(Colin!$G15649&lt;$B$2,Colin!$I15649,0)</f>
        <v>0</v>
      </c>
      <c r="Q15649" s="38">
        <f>IF(Colin!$G15649&lt;$B$1,Colin!$I15649,0)</f>
        <v>0</v>
      </c>
    </row>
    <row r="15650" spans="12:17" x14ac:dyDescent="0.25">
      <c r="L15650" s="38">
        <f>IF(AND(Colin!$G15650=$B$1,Colin!$H15650=$C$3),Colin!$I15650,)</f>
        <v>0</v>
      </c>
      <c r="M15650" s="38">
        <f>IF(AND(Colin!$G15650=$B$1,Colin!$H15650&lt;=$C$3),Colin!$I15650,)</f>
        <v>0</v>
      </c>
      <c r="N15650" s="38">
        <f>IF(AND(Colin!$G15650=$B$2,Colin!$H15650=$C$3),Colin!$I15650,)</f>
        <v>0</v>
      </c>
      <c r="O15650" s="38">
        <f>IF(AND(Colin!$G15650=$B$2,Colin!$H15650&lt;=$C$3),Colin!$I15650,)</f>
        <v>0</v>
      </c>
      <c r="P15650" s="38">
        <f>IF(Colin!$G15650&lt;$B$2,Colin!$I15650,0)</f>
        <v>0</v>
      </c>
      <c r="Q15650" s="38">
        <f>IF(Colin!$G15650&lt;$B$1,Colin!$I15650,0)</f>
        <v>0</v>
      </c>
    </row>
    <row r="15651" spans="12:17" x14ac:dyDescent="0.25">
      <c r="L15651" s="38">
        <f>IF(AND(Colin!$G15651=$B$1,Colin!$H15651=$C$3),Colin!$I15651,)</f>
        <v>0</v>
      </c>
      <c r="M15651" s="38">
        <f>IF(AND(Colin!$G15651=$B$1,Colin!$H15651&lt;=$C$3),Colin!$I15651,)</f>
        <v>0</v>
      </c>
      <c r="N15651" s="38">
        <f>IF(AND(Colin!$G15651=$B$2,Colin!$H15651=$C$3),Colin!$I15651,)</f>
        <v>0</v>
      </c>
      <c r="O15651" s="38">
        <f>IF(AND(Colin!$G15651=$B$2,Colin!$H15651&lt;=$C$3),Colin!$I15651,)</f>
        <v>0</v>
      </c>
      <c r="P15651" s="38">
        <f>IF(Colin!$G15651&lt;$B$2,Colin!$I15651,0)</f>
        <v>0</v>
      </c>
      <c r="Q15651" s="38">
        <f>IF(Colin!$G15651&lt;$B$1,Colin!$I15651,0)</f>
        <v>0</v>
      </c>
    </row>
    <row r="15652" spans="12:17" x14ac:dyDescent="0.25">
      <c r="L15652" s="38">
        <f>IF(AND(Colin!$G15652=$B$1,Colin!$H15652=$C$3),Colin!$I15652,)</f>
        <v>0</v>
      </c>
      <c r="M15652" s="38">
        <f>IF(AND(Colin!$G15652=$B$1,Colin!$H15652&lt;=$C$3),Colin!$I15652,)</f>
        <v>0</v>
      </c>
      <c r="N15652" s="38">
        <f>IF(AND(Colin!$G15652=$B$2,Colin!$H15652=$C$3),Colin!$I15652,)</f>
        <v>0</v>
      </c>
      <c r="O15652" s="38">
        <f>IF(AND(Colin!$G15652=$B$2,Colin!$H15652&lt;=$C$3),Colin!$I15652,)</f>
        <v>0</v>
      </c>
      <c r="P15652" s="38">
        <f>IF(Colin!$G15652&lt;$B$2,Colin!$I15652,0)</f>
        <v>0</v>
      </c>
      <c r="Q15652" s="38">
        <f>IF(Colin!$G15652&lt;$B$1,Colin!$I15652,0)</f>
        <v>0</v>
      </c>
    </row>
    <row r="15653" spans="12:17" x14ac:dyDescent="0.25">
      <c r="L15653" s="38">
        <f>IF(AND(Colin!$G15653=$B$1,Colin!$H15653=$C$3),Colin!$I15653,)</f>
        <v>0</v>
      </c>
      <c r="M15653" s="38">
        <f>IF(AND(Colin!$G15653=$B$1,Colin!$H15653&lt;=$C$3),Colin!$I15653,)</f>
        <v>0</v>
      </c>
      <c r="N15653" s="38">
        <f>IF(AND(Colin!$G15653=$B$2,Colin!$H15653=$C$3),Colin!$I15653,)</f>
        <v>0</v>
      </c>
      <c r="O15653" s="38">
        <f>IF(AND(Colin!$G15653=$B$2,Colin!$H15653&lt;=$C$3),Colin!$I15653,)</f>
        <v>0</v>
      </c>
      <c r="P15653" s="38">
        <f>IF(Colin!$G15653&lt;$B$2,Colin!$I15653,0)</f>
        <v>0</v>
      </c>
      <c r="Q15653" s="38">
        <f>IF(Colin!$G15653&lt;$B$1,Colin!$I15653,0)</f>
        <v>0</v>
      </c>
    </row>
    <row r="15654" spans="12:17" x14ac:dyDescent="0.25">
      <c r="L15654" s="38">
        <f>IF(AND(Colin!$G15654=$B$1,Colin!$H15654=$C$3),Colin!$I15654,)</f>
        <v>0</v>
      </c>
      <c r="M15654" s="38">
        <f>IF(AND(Colin!$G15654=$B$1,Colin!$H15654&lt;=$C$3),Colin!$I15654,)</f>
        <v>0</v>
      </c>
      <c r="N15654" s="38">
        <f>IF(AND(Colin!$G15654=$B$2,Colin!$H15654=$C$3),Colin!$I15654,)</f>
        <v>0</v>
      </c>
      <c r="O15654" s="38">
        <f>IF(AND(Colin!$G15654=$B$2,Colin!$H15654&lt;=$C$3),Colin!$I15654,)</f>
        <v>0</v>
      </c>
      <c r="P15654" s="38">
        <f>IF(Colin!$G15654&lt;$B$2,Colin!$I15654,0)</f>
        <v>0</v>
      </c>
      <c r="Q15654" s="38">
        <f>IF(Colin!$G15654&lt;$B$1,Colin!$I15654,0)</f>
        <v>0</v>
      </c>
    </row>
    <row r="15655" spans="12:17" x14ac:dyDescent="0.25">
      <c r="L15655" s="38">
        <f>IF(AND(Colin!$G15655=$B$1,Colin!$H15655=$C$3),Colin!$I15655,)</f>
        <v>0</v>
      </c>
      <c r="M15655" s="38">
        <f>IF(AND(Colin!$G15655=$B$1,Colin!$H15655&lt;=$C$3),Colin!$I15655,)</f>
        <v>0</v>
      </c>
      <c r="N15655" s="38">
        <f>IF(AND(Colin!$G15655=$B$2,Colin!$H15655=$C$3),Colin!$I15655,)</f>
        <v>0</v>
      </c>
      <c r="O15655" s="38">
        <f>IF(AND(Colin!$G15655=$B$2,Colin!$H15655&lt;=$C$3),Colin!$I15655,)</f>
        <v>0</v>
      </c>
      <c r="P15655" s="38">
        <f>IF(Colin!$G15655&lt;$B$2,Colin!$I15655,0)</f>
        <v>0</v>
      </c>
      <c r="Q15655" s="38">
        <f>IF(Colin!$G15655&lt;$B$1,Colin!$I15655,0)</f>
        <v>0</v>
      </c>
    </row>
    <row r="15656" spans="12:17" x14ac:dyDescent="0.25">
      <c r="L15656" s="38">
        <f>IF(AND(Colin!$G15656=$B$1,Colin!$H15656=$C$3),Colin!$I15656,)</f>
        <v>0</v>
      </c>
      <c r="M15656" s="38">
        <f>IF(AND(Colin!$G15656=$B$1,Colin!$H15656&lt;=$C$3),Colin!$I15656,)</f>
        <v>0</v>
      </c>
      <c r="N15656" s="38">
        <f>IF(AND(Colin!$G15656=$B$2,Colin!$H15656=$C$3),Colin!$I15656,)</f>
        <v>0</v>
      </c>
      <c r="O15656" s="38">
        <f>IF(AND(Colin!$G15656=$B$2,Colin!$H15656&lt;=$C$3),Colin!$I15656,)</f>
        <v>0</v>
      </c>
      <c r="P15656" s="38">
        <f>IF(Colin!$G15656&lt;$B$2,Colin!$I15656,0)</f>
        <v>0</v>
      </c>
      <c r="Q15656" s="38">
        <f>IF(Colin!$G15656&lt;$B$1,Colin!$I15656,0)</f>
        <v>0</v>
      </c>
    </row>
    <row r="15657" spans="12:17" x14ac:dyDescent="0.25">
      <c r="L15657" s="38">
        <f>IF(AND(Colin!$G15657=$B$1,Colin!$H15657=$C$3),Colin!$I15657,)</f>
        <v>0</v>
      </c>
      <c r="M15657" s="38">
        <f>IF(AND(Colin!$G15657=$B$1,Colin!$H15657&lt;=$C$3),Colin!$I15657,)</f>
        <v>0</v>
      </c>
      <c r="N15657" s="38">
        <f>IF(AND(Colin!$G15657=$B$2,Colin!$H15657=$C$3),Colin!$I15657,)</f>
        <v>0</v>
      </c>
      <c r="O15657" s="38">
        <f>IF(AND(Colin!$G15657=$B$2,Colin!$H15657&lt;=$C$3),Colin!$I15657,)</f>
        <v>0</v>
      </c>
      <c r="P15657" s="38">
        <f>IF(Colin!$G15657&lt;$B$2,Colin!$I15657,0)</f>
        <v>0</v>
      </c>
      <c r="Q15657" s="38">
        <f>IF(Colin!$G15657&lt;$B$1,Colin!$I15657,0)</f>
        <v>0</v>
      </c>
    </row>
    <row r="15658" spans="12:17" x14ac:dyDescent="0.25">
      <c r="L15658" s="38">
        <f>IF(AND(Colin!$G15658=$B$1,Colin!$H15658=$C$3),Colin!$I15658,)</f>
        <v>0</v>
      </c>
      <c r="M15658" s="38">
        <f>IF(AND(Colin!$G15658=$B$1,Colin!$H15658&lt;=$C$3),Colin!$I15658,)</f>
        <v>0</v>
      </c>
      <c r="N15658" s="38">
        <f>IF(AND(Colin!$G15658=$B$2,Colin!$H15658=$C$3),Colin!$I15658,)</f>
        <v>0</v>
      </c>
      <c r="O15658" s="38">
        <f>IF(AND(Colin!$G15658=$B$2,Colin!$H15658&lt;=$C$3),Colin!$I15658,)</f>
        <v>0</v>
      </c>
      <c r="P15658" s="38">
        <f>IF(Colin!$G15658&lt;$B$2,Colin!$I15658,0)</f>
        <v>0</v>
      </c>
      <c r="Q15658" s="38">
        <f>IF(Colin!$G15658&lt;$B$1,Colin!$I15658,0)</f>
        <v>0</v>
      </c>
    </row>
    <row r="15659" spans="12:17" x14ac:dyDescent="0.25">
      <c r="L15659" s="38">
        <f>IF(AND(Colin!$G15659=$B$1,Colin!$H15659=$C$3),Colin!$I15659,)</f>
        <v>0</v>
      </c>
      <c r="M15659" s="38">
        <f>IF(AND(Colin!$G15659=$B$1,Colin!$H15659&lt;=$C$3),Colin!$I15659,)</f>
        <v>0</v>
      </c>
      <c r="N15659" s="38">
        <f>IF(AND(Colin!$G15659=$B$2,Colin!$H15659=$C$3),Colin!$I15659,)</f>
        <v>0</v>
      </c>
      <c r="O15659" s="38">
        <f>IF(AND(Colin!$G15659=$B$2,Colin!$H15659&lt;=$C$3),Colin!$I15659,)</f>
        <v>0</v>
      </c>
      <c r="P15659" s="38">
        <f>IF(Colin!$G15659&lt;$B$2,Colin!$I15659,0)</f>
        <v>0</v>
      </c>
      <c r="Q15659" s="38">
        <f>IF(Colin!$G15659&lt;$B$1,Colin!$I15659,0)</f>
        <v>0</v>
      </c>
    </row>
    <row r="15660" spans="12:17" x14ac:dyDescent="0.25">
      <c r="L15660" s="38">
        <f>IF(AND(Colin!$G15660=$B$1,Colin!$H15660=$C$3),Colin!$I15660,)</f>
        <v>0</v>
      </c>
      <c r="M15660" s="38">
        <f>IF(AND(Colin!$G15660=$B$1,Colin!$H15660&lt;=$C$3),Colin!$I15660,)</f>
        <v>0</v>
      </c>
      <c r="N15660" s="38">
        <f>IF(AND(Colin!$G15660=$B$2,Colin!$H15660=$C$3),Colin!$I15660,)</f>
        <v>0</v>
      </c>
      <c r="O15660" s="38">
        <f>IF(AND(Colin!$G15660=$B$2,Colin!$H15660&lt;=$C$3),Colin!$I15660,)</f>
        <v>0</v>
      </c>
      <c r="P15660" s="38">
        <f>IF(Colin!$G15660&lt;$B$2,Colin!$I15660,0)</f>
        <v>0</v>
      </c>
      <c r="Q15660" s="38">
        <f>IF(Colin!$G15660&lt;$B$1,Colin!$I15660,0)</f>
        <v>0</v>
      </c>
    </row>
    <row r="15661" spans="12:17" x14ac:dyDescent="0.25">
      <c r="L15661" s="38">
        <f>IF(AND(Colin!$G15661=$B$1,Colin!$H15661=$C$3),Colin!$I15661,)</f>
        <v>0</v>
      </c>
      <c r="M15661" s="38">
        <f>IF(AND(Colin!$G15661=$B$1,Colin!$H15661&lt;=$C$3),Colin!$I15661,)</f>
        <v>0</v>
      </c>
      <c r="N15661" s="38">
        <f>IF(AND(Colin!$G15661=$B$2,Colin!$H15661=$C$3),Colin!$I15661,)</f>
        <v>0</v>
      </c>
      <c r="O15661" s="38">
        <f>IF(AND(Colin!$G15661=$B$2,Colin!$H15661&lt;=$C$3),Colin!$I15661,)</f>
        <v>0</v>
      </c>
      <c r="P15661" s="38">
        <f>IF(Colin!$G15661&lt;$B$2,Colin!$I15661,0)</f>
        <v>0</v>
      </c>
      <c r="Q15661" s="38">
        <f>IF(Colin!$G15661&lt;$B$1,Colin!$I15661,0)</f>
        <v>0</v>
      </c>
    </row>
    <row r="15662" spans="12:17" x14ac:dyDescent="0.25">
      <c r="L15662" s="38">
        <f>IF(AND(Colin!$G15662=$B$1,Colin!$H15662=$C$3),Colin!$I15662,)</f>
        <v>0</v>
      </c>
      <c r="M15662" s="38">
        <f>IF(AND(Colin!$G15662=$B$1,Colin!$H15662&lt;=$C$3),Colin!$I15662,)</f>
        <v>0</v>
      </c>
      <c r="N15662" s="38">
        <f>IF(AND(Colin!$G15662=$B$2,Colin!$H15662=$C$3),Colin!$I15662,)</f>
        <v>0</v>
      </c>
      <c r="O15662" s="38">
        <f>IF(AND(Colin!$G15662=$B$2,Colin!$H15662&lt;=$C$3),Colin!$I15662,)</f>
        <v>0</v>
      </c>
      <c r="P15662" s="38">
        <f>IF(Colin!$G15662&lt;$B$2,Colin!$I15662,0)</f>
        <v>0</v>
      </c>
      <c r="Q15662" s="38">
        <f>IF(Colin!$G15662&lt;$B$1,Colin!$I15662,0)</f>
        <v>0</v>
      </c>
    </row>
    <row r="15663" spans="12:17" x14ac:dyDescent="0.25">
      <c r="L15663" s="38">
        <f>IF(AND(Colin!$G15663=$B$1,Colin!$H15663=$C$3),Colin!$I15663,)</f>
        <v>0</v>
      </c>
      <c r="M15663" s="38">
        <f>IF(AND(Colin!$G15663=$B$1,Colin!$H15663&lt;=$C$3),Colin!$I15663,)</f>
        <v>0</v>
      </c>
      <c r="N15663" s="38">
        <f>IF(AND(Colin!$G15663=$B$2,Colin!$H15663=$C$3),Colin!$I15663,)</f>
        <v>0</v>
      </c>
      <c r="O15663" s="38">
        <f>IF(AND(Colin!$G15663=$B$2,Colin!$H15663&lt;=$C$3),Colin!$I15663,)</f>
        <v>0</v>
      </c>
      <c r="P15663" s="38">
        <f>IF(Colin!$G15663&lt;$B$2,Colin!$I15663,0)</f>
        <v>0</v>
      </c>
      <c r="Q15663" s="38">
        <f>IF(Colin!$G15663&lt;$B$1,Colin!$I15663,0)</f>
        <v>0</v>
      </c>
    </row>
    <row r="15664" spans="12:17" x14ac:dyDescent="0.25">
      <c r="L15664" s="38">
        <f>IF(AND(Colin!$G15664=$B$1,Colin!$H15664=$C$3),Colin!$I15664,)</f>
        <v>0</v>
      </c>
      <c r="M15664" s="38">
        <f>IF(AND(Colin!$G15664=$B$1,Colin!$H15664&lt;=$C$3),Colin!$I15664,)</f>
        <v>0</v>
      </c>
      <c r="N15664" s="38">
        <f>IF(AND(Colin!$G15664=$B$2,Colin!$H15664=$C$3),Colin!$I15664,)</f>
        <v>0</v>
      </c>
      <c r="O15664" s="38">
        <f>IF(AND(Colin!$G15664=$B$2,Colin!$H15664&lt;=$C$3),Colin!$I15664,)</f>
        <v>0</v>
      </c>
      <c r="P15664" s="38">
        <f>IF(Colin!$G15664&lt;$B$2,Colin!$I15664,0)</f>
        <v>0</v>
      </c>
      <c r="Q15664" s="38">
        <f>IF(Colin!$G15664&lt;$B$1,Colin!$I15664,0)</f>
        <v>0</v>
      </c>
    </row>
    <row r="15665" spans="12:17" x14ac:dyDescent="0.25">
      <c r="L15665" s="38">
        <f>IF(AND(Colin!$G15665=$B$1,Colin!$H15665=$C$3),Colin!$I15665,)</f>
        <v>0</v>
      </c>
      <c r="M15665" s="38">
        <f>IF(AND(Colin!$G15665=$B$1,Colin!$H15665&lt;=$C$3),Colin!$I15665,)</f>
        <v>0</v>
      </c>
      <c r="N15665" s="38">
        <f>IF(AND(Colin!$G15665=$B$2,Colin!$H15665=$C$3),Colin!$I15665,)</f>
        <v>0</v>
      </c>
      <c r="O15665" s="38">
        <f>IF(AND(Colin!$G15665=$B$2,Colin!$H15665&lt;=$C$3),Colin!$I15665,)</f>
        <v>0</v>
      </c>
      <c r="P15665" s="38">
        <f>IF(Colin!$G15665&lt;$B$2,Colin!$I15665,0)</f>
        <v>0</v>
      </c>
      <c r="Q15665" s="38">
        <f>IF(Colin!$G15665&lt;$B$1,Colin!$I15665,0)</f>
        <v>0</v>
      </c>
    </row>
    <row r="15666" spans="12:17" x14ac:dyDescent="0.25">
      <c r="L15666" s="38">
        <f>IF(AND(Colin!$G15666=$B$1,Colin!$H15666=$C$3),Colin!$I15666,)</f>
        <v>0</v>
      </c>
      <c r="M15666" s="38">
        <f>IF(AND(Colin!$G15666=$B$1,Colin!$H15666&lt;=$C$3),Colin!$I15666,)</f>
        <v>0</v>
      </c>
      <c r="N15666" s="38">
        <f>IF(AND(Colin!$G15666=$B$2,Colin!$H15666=$C$3),Colin!$I15666,)</f>
        <v>0</v>
      </c>
      <c r="O15666" s="38">
        <f>IF(AND(Colin!$G15666=$B$2,Colin!$H15666&lt;=$C$3),Colin!$I15666,)</f>
        <v>0</v>
      </c>
      <c r="P15666" s="38">
        <f>IF(Colin!$G15666&lt;$B$2,Colin!$I15666,0)</f>
        <v>0</v>
      </c>
      <c r="Q15666" s="38">
        <f>IF(Colin!$G15666&lt;$B$1,Colin!$I15666,0)</f>
        <v>0</v>
      </c>
    </row>
    <row r="15667" spans="12:17" x14ac:dyDescent="0.25">
      <c r="L15667" s="38">
        <f>IF(AND(Colin!$G15667=$B$1,Colin!$H15667=$C$3),Colin!$I15667,)</f>
        <v>0</v>
      </c>
      <c r="M15667" s="38">
        <f>IF(AND(Colin!$G15667=$B$1,Colin!$H15667&lt;=$C$3),Colin!$I15667,)</f>
        <v>0</v>
      </c>
      <c r="N15667" s="38">
        <f>IF(AND(Colin!$G15667=$B$2,Colin!$H15667=$C$3),Colin!$I15667,)</f>
        <v>0</v>
      </c>
      <c r="O15667" s="38">
        <f>IF(AND(Colin!$G15667=$B$2,Colin!$H15667&lt;=$C$3),Colin!$I15667,)</f>
        <v>0</v>
      </c>
      <c r="P15667" s="38">
        <f>IF(Colin!$G15667&lt;$B$2,Colin!$I15667,0)</f>
        <v>0</v>
      </c>
      <c r="Q15667" s="38">
        <f>IF(Colin!$G15667&lt;$B$1,Colin!$I15667,0)</f>
        <v>0</v>
      </c>
    </row>
    <row r="15668" spans="12:17" x14ac:dyDescent="0.25">
      <c r="L15668" s="38">
        <f>IF(AND(Colin!$G15668=$B$1,Colin!$H15668=$C$3),Colin!$I15668,)</f>
        <v>0</v>
      </c>
      <c r="M15668" s="38">
        <f>IF(AND(Colin!$G15668=$B$1,Colin!$H15668&lt;=$C$3),Colin!$I15668,)</f>
        <v>0</v>
      </c>
      <c r="N15668" s="38">
        <f>IF(AND(Colin!$G15668=$B$2,Colin!$H15668=$C$3),Colin!$I15668,)</f>
        <v>0</v>
      </c>
      <c r="O15668" s="38">
        <f>IF(AND(Colin!$G15668=$B$2,Colin!$H15668&lt;=$C$3),Colin!$I15668,)</f>
        <v>0</v>
      </c>
      <c r="P15668" s="38">
        <f>IF(Colin!$G15668&lt;$B$2,Colin!$I15668,0)</f>
        <v>0</v>
      </c>
      <c r="Q15668" s="38">
        <f>IF(Colin!$G15668&lt;$B$1,Colin!$I15668,0)</f>
        <v>0</v>
      </c>
    </row>
    <row r="15669" spans="12:17" x14ac:dyDescent="0.25">
      <c r="L15669" s="38">
        <f>IF(AND(Colin!$G15669=$B$1,Colin!$H15669=$C$3),Colin!$I15669,)</f>
        <v>0</v>
      </c>
      <c r="M15669" s="38">
        <f>IF(AND(Colin!$G15669=$B$1,Colin!$H15669&lt;=$C$3),Colin!$I15669,)</f>
        <v>0</v>
      </c>
      <c r="N15669" s="38">
        <f>IF(AND(Colin!$G15669=$B$2,Colin!$H15669=$C$3),Colin!$I15669,)</f>
        <v>0</v>
      </c>
      <c r="O15669" s="38">
        <f>IF(AND(Colin!$G15669=$B$2,Colin!$H15669&lt;=$C$3),Colin!$I15669,)</f>
        <v>0</v>
      </c>
      <c r="P15669" s="38">
        <f>IF(Colin!$G15669&lt;$B$2,Colin!$I15669,0)</f>
        <v>0</v>
      </c>
      <c r="Q15669" s="38">
        <f>IF(Colin!$G15669&lt;$B$1,Colin!$I15669,0)</f>
        <v>0</v>
      </c>
    </row>
    <row r="15670" spans="12:17" x14ac:dyDescent="0.25">
      <c r="L15670" s="38">
        <f>IF(AND(Colin!$G15670=$B$1,Colin!$H15670=$C$3),Colin!$I15670,)</f>
        <v>0</v>
      </c>
      <c r="M15670" s="38">
        <f>IF(AND(Colin!$G15670=$B$1,Colin!$H15670&lt;=$C$3),Colin!$I15670,)</f>
        <v>0</v>
      </c>
      <c r="N15670" s="38">
        <f>IF(AND(Colin!$G15670=$B$2,Colin!$H15670=$C$3),Colin!$I15670,)</f>
        <v>0</v>
      </c>
      <c r="O15670" s="38">
        <f>IF(AND(Colin!$G15670=$B$2,Colin!$H15670&lt;=$C$3),Colin!$I15670,)</f>
        <v>0</v>
      </c>
      <c r="P15670" s="38">
        <f>IF(Colin!$G15670&lt;$B$2,Colin!$I15670,0)</f>
        <v>0</v>
      </c>
      <c r="Q15670" s="38">
        <f>IF(Colin!$G15670&lt;$B$1,Colin!$I15670,0)</f>
        <v>0</v>
      </c>
    </row>
    <row r="15671" spans="12:17" x14ac:dyDescent="0.25">
      <c r="L15671" s="38">
        <f>IF(AND(Colin!$G15671=$B$1,Colin!$H15671=$C$3),Colin!$I15671,)</f>
        <v>0</v>
      </c>
      <c r="M15671" s="38">
        <f>IF(AND(Colin!$G15671=$B$1,Colin!$H15671&lt;=$C$3),Colin!$I15671,)</f>
        <v>0</v>
      </c>
      <c r="N15671" s="38">
        <f>IF(AND(Colin!$G15671=$B$2,Colin!$H15671=$C$3),Colin!$I15671,)</f>
        <v>0</v>
      </c>
      <c r="O15671" s="38">
        <f>IF(AND(Colin!$G15671=$B$2,Colin!$H15671&lt;=$C$3),Colin!$I15671,)</f>
        <v>0</v>
      </c>
      <c r="P15671" s="38">
        <f>IF(Colin!$G15671&lt;$B$2,Colin!$I15671,0)</f>
        <v>0</v>
      </c>
      <c r="Q15671" s="38">
        <f>IF(Colin!$G15671&lt;$B$1,Colin!$I15671,0)</f>
        <v>0</v>
      </c>
    </row>
    <row r="15672" spans="12:17" x14ac:dyDescent="0.25">
      <c r="L15672" s="38">
        <f>IF(AND(Colin!$G15672=$B$1,Colin!$H15672=$C$3),Colin!$I15672,)</f>
        <v>0</v>
      </c>
      <c r="M15672" s="38">
        <f>IF(AND(Colin!$G15672=$B$1,Colin!$H15672&lt;=$C$3),Colin!$I15672,)</f>
        <v>0</v>
      </c>
      <c r="N15672" s="38">
        <f>IF(AND(Colin!$G15672=$B$2,Colin!$H15672=$C$3),Colin!$I15672,)</f>
        <v>0</v>
      </c>
      <c r="O15672" s="38">
        <f>IF(AND(Colin!$G15672=$B$2,Colin!$H15672&lt;=$C$3),Colin!$I15672,)</f>
        <v>0</v>
      </c>
      <c r="P15672" s="38">
        <f>IF(Colin!$G15672&lt;$B$2,Colin!$I15672,0)</f>
        <v>0</v>
      </c>
      <c r="Q15672" s="38">
        <f>IF(Colin!$G15672&lt;$B$1,Colin!$I15672,0)</f>
        <v>0</v>
      </c>
    </row>
    <row r="15673" spans="12:17" x14ac:dyDescent="0.25">
      <c r="L15673" s="38">
        <f>IF(AND(Colin!$G15673=$B$1,Colin!$H15673=$C$3),Colin!$I15673,)</f>
        <v>0</v>
      </c>
      <c r="M15673" s="38">
        <f>IF(AND(Colin!$G15673=$B$1,Colin!$H15673&lt;=$C$3),Colin!$I15673,)</f>
        <v>0</v>
      </c>
      <c r="N15673" s="38">
        <f>IF(AND(Colin!$G15673=$B$2,Colin!$H15673=$C$3),Colin!$I15673,)</f>
        <v>0</v>
      </c>
      <c r="O15673" s="38">
        <f>IF(AND(Colin!$G15673=$B$2,Colin!$H15673&lt;=$C$3),Colin!$I15673,)</f>
        <v>0</v>
      </c>
      <c r="P15673" s="38">
        <f>IF(Colin!$G15673&lt;$B$2,Colin!$I15673,0)</f>
        <v>0</v>
      </c>
      <c r="Q15673" s="38">
        <f>IF(Colin!$G15673&lt;$B$1,Colin!$I15673,0)</f>
        <v>0</v>
      </c>
    </row>
    <row r="15674" spans="12:17" x14ac:dyDescent="0.25">
      <c r="L15674" s="38">
        <f>IF(AND(Colin!$G15674=$B$1,Colin!$H15674=$C$3),Colin!$I15674,)</f>
        <v>0</v>
      </c>
      <c r="M15674" s="38">
        <f>IF(AND(Colin!$G15674=$B$1,Colin!$H15674&lt;=$C$3),Colin!$I15674,)</f>
        <v>0</v>
      </c>
      <c r="N15674" s="38">
        <f>IF(AND(Colin!$G15674=$B$2,Colin!$H15674=$C$3),Colin!$I15674,)</f>
        <v>0</v>
      </c>
      <c r="O15674" s="38">
        <f>IF(AND(Colin!$G15674=$B$2,Colin!$H15674&lt;=$C$3),Colin!$I15674,)</f>
        <v>0</v>
      </c>
      <c r="P15674" s="38">
        <f>IF(Colin!$G15674&lt;$B$2,Colin!$I15674,0)</f>
        <v>0</v>
      </c>
      <c r="Q15674" s="38">
        <f>IF(Colin!$G15674&lt;$B$1,Colin!$I15674,0)</f>
        <v>0</v>
      </c>
    </row>
    <row r="15675" spans="12:17" x14ac:dyDescent="0.25">
      <c r="L15675" s="38">
        <f>IF(AND(Colin!$G15675=$B$1,Colin!$H15675=$C$3),Colin!$I15675,)</f>
        <v>0</v>
      </c>
      <c r="M15675" s="38">
        <f>IF(AND(Colin!$G15675=$B$1,Colin!$H15675&lt;=$C$3),Colin!$I15675,)</f>
        <v>0</v>
      </c>
      <c r="N15675" s="38">
        <f>IF(AND(Colin!$G15675=$B$2,Colin!$H15675=$C$3),Colin!$I15675,)</f>
        <v>0</v>
      </c>
      <c r="O15675" s="38">
        <f>IF(AND(Colin!$G15675=$B$2,Colin!$H15675&lt;=$C$3),Colin!$I15675,)</f>
        <v>0</v>
      </c>
      <c r="P15675" s="38">
        <f>IF(Colin!$G15675&lt;$B$2,Colin!$I15675,0)</f>
        <v>0</v>
      </c>
      <c r="Q15675" s="38">
        <f>IF(Colin!$G15675&lt;$B$1,Colin!$I15675,0)</f>
        <v>0</v>
      </c>
    </row>
    <row r="15676" spans="12:17" x14ac:dyDescent="0.25">
      <c r="L15676" s="38">
        <f>IF(AND(Colin!$G15676=$B$1,Colin!$H15676=$C$3),Colin!$I15676,)</f>
        <v>0</v>
      </c>
      <c r="M15676" s="38">
        <f>IF(AND(Colin!$G15676=$B$1,Colin!$H15676&lt;=$C$3),Colin!$I15676,)</f>
        <v>0</v>
      </c>
      <c r="N15676" s="38">
        <f>IF(AND(Colin!$G15676=$B$2,Colin!$H15676=$C$3),Colin!$I15676,)</f>
        <v>0</v>
      </c>
      <c r="O15676" s="38">
        <f>IF(AND(Colin!$G15676=$B$2,Colin!$H15676&lt;=$C$3),Colin!$I15676,)</f>
        <v>0</v>
      </c>
      <c r="P15676" s="38">
        <f>IF(Colin!$G15676&lt;$B$2,Colin!$I15676,0)</f>
        <v>0</v>
      </c>
      <c r="Q15676" s="38">
        <f>IF(Colin!$G15676&lt;$B$1,Colin!$I15676,0)</f>
        <v>0</v>
      </c>
    </row>
    <row r="15677" spans="12:17" x14ac:dyDescent="0.25">
      <c r="L15677" s="38">
        <f>IF(AND(Colin!$G15677=$B$1,Colin!$H15677=$C$3),Colin!$I15677,)</f>
        <v>0</v>
      </c>
      <c r="M15677" s="38">
        <f>IF(AND(Colin!$G15677=$B$1,Colin!$H15677&lt;=$C$3),Colin!$I15677,)</f>
        <v>0</v>
      </c>
      <c r="N15677" s="38">
        <f>IF(AND(Colin!$G15677=$B$2,Colin!$H15677=$C$3),Colin!$I15677,)</f>
        <v>0</v>
      </c>
      <c r="O15677" s="38">
        <f>IF(AND(Colin!$G15677=$B$2,Colin!$H15677&lt;=$C$3),Colin!$I15677,)</f>
        <v>0</v>
      </c>
      <c r="P15677" s="38">
        <f>IF(Colin!$G15677&lt;$B$2,Colin!$I15677,0)</f>
        <v>0</v>
      </c>
      <c r="Q15677" s="38">
        <f>IF(Colin!$G15677&lt;$B$1,Colin!$I15677,0)</f>
        <v>0</v>
      </c>
    </row>
    <row r="15678" spans="12:17" x14ac:dyDescent="0.25">
      <c r="L15678" s="38">
        <f>IF(AND(Colin!$G15678=$B$1,Colin!$H15678=$C$3),Colin!$I15678,)</f>
        <v>0</v>
      </c>
      <c r="M15678" s="38">
        <f>IF(AND(Colin!$G15678=$B$1,Colin!$H15678&lt;=$C$3),Colin!$I15678,)</f>
        <v>0</v>
      </c>
      <c r="N15678" s="38">
        <f>IF(AND(Colin!$G15678=$B$2,Colin!$H15678=$C$3),Colin!$I15678,)</f>
        <v>0</v>
      </c>
      <c r="O15678" s="38">
        <f>IF(AND(Colin!$G15678=$B$2,Colin!$H15678&lt;=$C$3),Colin!$I15678,)</f>
        <v>0</v>
      </c>
      <c r="P15678" s="38">
        <f>IF(Colin!$G15678&lt;$B$2,Colin!$I15678,0)</f>
        <v>0</v>
      </c>
      <c r="Q15678" s="38">
        <f>IF(Colin!$G15678&lt;$B$1,Colin!$I15678,0)</f>
        <v>0</v>
      </c>
    </row>
    <row r="15679" spans="12:17" x14ac:dyDescent="0.25">
      <c r="L15679" s="38">
        <f>IF(AND(Colin!$G15679=$B$1,Colin!$H15679=$C$3),Colin!$I15679,)</f>
        <v>0</v>
      </c>
      <c r="M15679" s="38">
        <f>IF(AND(Colin!$G15679=$B$1,Colin!$H15679&lt;=$C$3),Colin!$I15679,)</f>
        <v>0</v>
      </c>
      <c r="N15679" s="38">
        <f>IF(AND(Colin!$G15679=$B$2,Colin!$H15679=$C$3),Colin!$I15679,)</f>
        <v>0</v>
      </c>
      <c r="O15679" s="38">
        <f>IF(AND(Colin!$G15679=$B$2,Colin!$H15679&lt;=$C$3),Colin!$I15679,)</f>
        <v>0</v>
      </c>
      <c r="P15679" s="38">
        <f>IF(Colin!$G15679&lt;$B$2,Colin!$I15679,0)</f>
        <v>0</v>
      </c>
      <c r="Q15679" s="38">
        <f>IF(Colin!$G15679&lt;$B$1,Colin!$I15679,0)</f>
        <v>0</v>
      </c>
    </row>
    <row r="15680" spans="12:17" x14ac:dyDescent="0.25">
      <c r="L15680" s="38">
        <f>IF(AND(Colin!$G15680=$B$1,Colin!$H15680=$C$3),Colin!$I15680,)</f>
        <v>0</v>
      </c>
      <c r="M15680" s="38">
        <f>IF(AND(Colin!$G15680=$B$1,Colin!$H15680&lt;=$C$3),Colin!$I15680,)</f>
        <v>0</v>
      </c>
      <c r="N15680" s="38">
        <f>IF(AND(Colin!$G15680=$B$2,Colin!$H15680=$C$3),Colin!$I15680,)</f>
        <v>0</v>
      </c>
      <c r="O15680" s="38">
        <f>IF(AND(Colin!$G15680=$B$2,Colin!$H15680&lt;=$C$3),Colin!$I15680,)</f>
        <v>0</v>
      </c>
      <c r="P15680" s="38">
        <f>IF(Colin!$G15680&lt;$B$2,Colin!$I15680,0)</f>
        <v>0</v>
      </c>
      <c r="Q15680" s="38">
        <f>IF(Colin!$G15680&lt;$B$1,Colin!$I15680,0)</f>
        <v>0</v>
      </c>
    </row>
    <row r="15681" spans="12:17" x14ac:dyDescent="0.25">
      <c r="L15681" s="38">
        <f>IF(AND(Colin!$G15681=$B$1,Colin!$H15681=$C$3),Colin!$I15681,)</f>
        <v>0</v>
      </c>
      <c r="M15681" s="38">
        <f>IF(AND(Colin!$G15681=$B$1,Colin!$H15681&lt;=$C$3),Colin!$I15681,)</f>
        <v>0</v>
      </c>
      <c r="N15681" s="38">
        <f>IF(AND(Colin!$G15681=$B$2,Colin!$H15681=$C$3),Colin!$I15681,)</f>
        <v>0</v>
      </c>
      <c r="O15681" s="38">
        <f>IF(AND(Colin!$G15681=$B$2,Colin!$H15681&lt;=$C$3),Colin!$I15681,)</f>
        <v>0</v>
      </c>
      <c r="P15681" s="38">
        <f>IF(Colin!$G15681&lt;$B$2,Colin!$I15681,0)</f>
        <v>0</v>
      </c>
      <c r="Q15681" s="38">
        <f>IF(Colin!$G15681&lt;$B$1,Colin!$I15681,0)</f>
        <v>0</v>
      </c>
    </row>
    <row r="15682" spans="12:17" x14ac:dyDescent="0.25">
      <c r="L15682" s="38">
        <f>IF(AND(Colin!$G15682=$B$1,Colin!$H15682=$C$3),Colin!$I15682,)</f>
        <v>0</v>
      </c>
      <c r="M15682" s="38">
        <f>IF(AND(Colin!$G15682=$B$1,Colin!$H15682&lt;=$C$3),Colin!$I15682,)</f>
        <v>0</v>
      </c>
      <c r="N15682" s="38">
        <f>IF(AND(Colin!$G15682=$B$2,Colin!$H15682=$C$3),Colin!$I15682,)</f>
        <v>0</v>
      </c>
      <c r="O15682" s="38">
        <f>IF(AND(Colin!$G15682=$B$2,Colin!$H15682&lt;=$C$3),Colin!$I15682,)</f>
        <v>0</v>
      </c>
      <c r="P15682" s="38">
        <f>IF(Colin!$G15682&lt;$B$2,Colin!$I15682,0)</f>
        <v>0</v>
      </c>
      <c r="Q15682" s="38">
        <f>IF(Colin!$G15682&lt;$B$1,Colin!$I15682,0)</f>
        <v>0</v>
      </c>
    </row>
    <row r="15683" spans="12:17" x14ac:dyDescent="0.25">
      <c r="L15683" s="38">
        <f>IF(AND(Colin!$G15683=$B$1,Colin!$H15683=$C$3),Colin!$I15683,)</f>
        <v>0</v>
      </c>
      <c r="M15683" s="38">
        <f>IF(AND(Colin!$G15683=$B$1,Colin!$H15683&lt;=$C$3),Colin!$I15683,)</f>
        <v>0</v>
      </c>
      <c r="N15683" s="38">
        <f>IF(AND(Colin!$G15683=$B$2,Colin!$H15683=$C$3),Colin!$I15683,)</f>
        <v>0</v>
      </c>
      <c r="O15683" s="38">
        <f>IF(AND(Colin!$G15683=$B$2,Colin!$H15683&lt;=$C$3),Colin!$I15683,)</f>
        <v>0</v>
      </c>
      <c r="P15683" s="38">
        <f>IF(Colin!$G15683&lt;$B$2,Colin!$I15683,0)</f>
        <v>0</v>
      </c>
      <c r="Q15683" s="38">
        <f>IF(Colin!$G15683&lt;$B$1,Colin!$I15683,0)</f>
        <v>0</v>
      </c>
    </row>
    <row r="15684" spans="12:17" x14ac:dyDescent="0.25">
      <c r="L15684" s="38">
        <f>IF(AND(Colin!$G15684=$B$1,Colin!$H15684=$C$3),Colin!$I15684,)</f>
        <v>0</v>
      </c>
      <c r="M15684" s="38">
        <f>IF(AND(Colin!$G15684=$B$1,Colin!$H15684&lt;=$C$3),Colin!$I15684,)</f>
        <v>0</v>
      </c>
      <c r="N15684" s="38">
        <f>IF(AND(Colin!$G15684=$B$2,Colin!$H15684=$C$3),Colin!$I15684,)</f>
        <v>0</v>
      </c>
      <c r="O15684" s="38">
        <f>IF(AND(Colin!$G15684=$B$2,Colin!$H15684&lt;=$C$3),Colin!$I15684,)</f>
        <v>0</v>
      </c>
      <c r="P15684" s="38">
        <f>IF(Colin!$G15684&lt;$B$2,Colin!$I15684,0)</f>
        <v>0</v>
      </c>
      <c r="Q15684" s="38">
        <f>IF(Colin!$G15684&lt;$B$1,Colin!$I15684,0)</f>
        <v>0</v>
      </c>
    </row>
    <row r="15685" spans="12:17" x14ac:dyDescent="0.25">
      <c r="L15685" s="38">
        <f>IF(AND(Colin!$G15685=$B$1,Colin!$H15685=$C$3),Colin!$I15685,)</f>
        <v>0</v>
      </c>
      <c r="M15685" s="38">
        <f>IF(AND(Colin!$G15685=$B$1,Colin!$H15685&lt;=$C$3),Colin!$I15685,)</f>
        <v>0</v>
      </c>
      <c r="N15685" s="38">
        <f>IF(AND(Colin!$G15685=$B$2,Colin!$H15685=$C$3),Colin!$I15685,)</f>
        <v>0</v>
      </c>
      <c r="O15685" s="38">
        <f>IF(AND(Colin!$G15685=$B$2,Colin!$H15685&lt;=$C$3),Colin!$I15685,)</f>
        <v>0</v>
      </c>
      <c r="P15685" s="38">
        <f>IF(Colin!$G15685&lt;$B$2,Colin!$I15685,0)</f>
        <v>0</v>
      </c>
      <c r="Q15685" s="38">
        <f>IF(Colin!$G15685&lt;$B$1,Colin!$I15685,0)</f>
        <v>0</v>
      </c>
    </row>
    <row r="15686" spans="12:17" x14ac:dyDescent="0.25">
      <c r="L15686" s="38">
        <f>IF(AND(Colin!$G15686=$B$1,Colin!$H15686=$C$3),Colin!$I15686,)</f>
        <v>0</v>
      </c>
      <c r="M15686" s="38">
        <f>IF(AND(Colin!$G15686=$B$1,Colin!$H15686&lt;=$C$3),Colin!$I15686,)</f>
        <v>0</v>
      </c>
      <c r="N15686" s="38">
        <f>IF(AND(Colin!$G15686=$B$2,Colin!$H15686=$C$3),Colin!$I15686,)</f>
        <v>0</v>
      </c>
      <c r="O15686" s="38">
        <f>IF(AND(Colin!$G15686=$B$2,Colin!$H15686&lt;=$C$3),Colin!$I15686,)</f>
        <v>0</v>
      </c>
      <c r="P15686" s="38">
        <f>IF(Colin!$G15686&lt;$B$2,Colin!$I15686,0)</f>
        <v>0</v>
      </c>
      <c r="Q15686" s="38">
        <f>IF(Colin!$G15686&lt;$B$1,Colin!$I15686,0)</f>
        <v>0</v>
      </c>
    </row>
    <row r="15687" spans="12:17" x14ac:dyDescent="0.25">
      <c r="L15687" s="38">
        <f>IF(AND(Colin!$G15687=$B$1,Colin!$H15687=$C$3),Colin!$I15687,)</f>
        <v>0</v>
      </c>
      <c r="M15687" s="38">
        <f>IF(AND(Colin!$G15687=$B$1,Colin!$H15687&lt;=$C$3),Colin!$I15687,)</f>
        <v>0</v>
      </c>
      <c r="N15687" s="38">
        <f>IF(AND(Colin!$G15687=$B$2,Colin!$H15687=$C$3),Colin!$I15687,)</f>
        <v>0</v>
      </c>
      <c r="O15687" s="38">
        <f>IF(AND(Colin!$G15687=$B$2,Colin!$H15687&lt;=$C$3),Colin!$I15687,)</f>
        <v>0</v>
      </c>
      <c r="P15687" s="38">
        <f>IF(Colin!$G15687&lt;$B$2,Colin!$I15687,0)</f>
        <v>0</v>
      </c>
      <c r="Q15687" s="38">
        <f>IF(Colin!$G15687&lt;$B$1,Colin!$I15687,0)</f>
        <v>0</v>
      </c>
    </row>
    <row r="15688" spans="12:17" x14ac:dyDescent="0.25">
      <c r="L15688" s="38">
        <f>IF(AND(Colin!$G15688=$B$1,Colin!$H15688=$C$3),Colin!$I15688,)</f>
        <v>0</v>
      </c>
      <c r="M15688" s="38">
        <f>IF(AND(Colin!$G15688=$B$1,Colin!$H15688&lt;=$C$3),Colin!$I15688,)</f>
        <v>0</v>
      </c>
      <c r="N15688" s="38">
        <f>IF(AND(Colin!$G15688=$B$2,Colin!$H15688=$C$3),Colin!$I15688,)</f>
        <v>0</v>
      </c>
      <c r="O15688" s="38">
        <f>IF(AND(Colin!$G15688=$B$2,Colin!$H15688&lt;=$C$3),Colin!$I15688,)</f>
        <v>0</v>
      </c>
      <c r="P15688" s="38">
        <f>IF(Colin!$G15688&lt;$B$2,Colin!$I15688,0)</f>
        <v>0</v>
      </c>
      <c r="Q15688" s="38">
        <f>IF(Colin!$G15688&lt;$B$1,Colin!$I15688,0)</f>
        <v>0</v>
      </c>
    </row>
    <row r="15689" spans="12:17" x14ac:dyDescent="0.25">
      <c r="L15689" s="38">
        <f>IF(AND(Colin!$G15689=$B$1,Colin!$H15689=$C$3),Colin!$I15689,)</f>
        <v>0</v>
      </c>
      <c r="M15689" s="38">
        <f>IF(AND(Colin!$G15689=$B$1,Colin!$H15689&lt;=$C$3),Colin!$I15689,)</f>
        <v>0</v>
      </c>
      <c r="N15689" s="38">
        <f>IF(AND(Colin!$G15689=$B$2,Colin!$H15689=$C$3),Colin!$I15689,)</f>
        <v>0</v>
      </c>
      <c r="O15689" s="38">
        <f>IF(AND(Colin!$G15689=$B$2,Colin!$H15689&lt;=$C$3),Colin!$I15689,)</f>
        <v>0</v>
      </c>
      <c r="P15689" s="38">
        <f>IF(Colin!$G15689&lt;$B$2,Colin!$I15689,0)</f>
        <v>0</v>
      </c>
      <c r="Q15689" s="38">
        <f>IF(Colin!$G15689&lt;$B$1,Colin!$I15689,0)</f>
        <v>0</v>
      </c>
    </row>
    <row r="15690" spans="12:17" x14ac:dyDescent="0.25">
      <c r="L15690" s="38">
        <f>IF(AND(Colin!$G15690=$B$1,Colin!$H15690=$C$3),Colin!$I15690,)</f>
        <v>0</v>
      </c>
      <c r="M15690" s="38">
        <f>IF(AND(Colin!$G15690=$B$1,Colin!$H15690&lt;=$C$3),Colin!$I15690,)</f>
        <v>0</v>
      </c>
      <c r="N15690" s="38">
        <f>IF(AND(Colin!$G15690=$B$2,Colin!$H15690=$C$3),Colin!$I15690,)</f>
        <v>0</v>
      </c>
      <c r="O15690" s="38">
        <f>IF(AND(Colin!$G15690=$B$2,Colin!$H15690&lt;=$C$3),Colin!$I15690,)</f>
        <v>0</v>
      </c>
      <c r="P15690" s="38">
        <f>IF(Colin!$G15690&lt;$B$2,Colin!$I15690,0)</f>
        <v>0</v>
      </c>
      <c r="Q15690" s="38">
        <f>IF(Colin!$G15690&lt;$B$1,Colin!$I15690,0)</f>
        <v>0</v>
      </c>
    </row>
    <row r="15691" spans="12:17" x14ac:dyDescent="0.25">
      <c r="L15691" s="38">
        <f>IF(AND(Colin!$G15691=$B$1,Colin!$H15691=$C$3),Colin!$I15691,)</f>
        <v>0</v>
      </c>
      <c r="M15691" s="38">
        <f>IF(AND(Colin!$G15691=$B$1,Colin!$H15691&lt;=$C$3),Colin!$I15691,)</f>
        <v>0</v>
      </c>
      <c r="N15691" s="38">
        <f>IF(AND(Colin!$G15691=$B$2,Colin!$H15691=$C$3),Colin!$I15691,)</f>
        <v>0</v>
      </c>
      <c r="O15691" s="38">
        <f>IF(AND(Colin!$G15691=$B$2,Colin!$H15691&lt;=$C$3),Colin!$I15691,)</f>
        <v>0</v>
      </c>
      <c r="P15691" s="38">
        <f>IF(Colin!$G15691&lt;$B$2,Colin!$I15691,0)</f>
        <v>0</v>
      </c>
      <c r="Q15691" s="38">
        <f>IF(Colin!$G15691&lt;$B$1,Colin!$I15691,0)</f>
        <v>0</v>
      </c>
    </row>
    <row r="15692" spans="12:17" x14ac:dyDescent="0.25">
      <c r="L15692" s="38">
        <f>IF(AND(Colin!$G15692=$B$1,Colin!$H15692=$C$3),Colin!$I15692,)</f>
        <v>0</v>
      </c>
      <c r="M15692" s="38">
        <f>IF(AND(Colin!$G15692=$B$1,Colin!$H15692&lt;=$C$3),Colin!$I15692,)</f>
        <v>0</v>
      </c>
      <c r="N15692" s="38">
        <f>IF(AND(Colin!$G15692=$B$2,Colin!$H15692=$C$3),Colin!$I15692,)</f>
        <v>0</v>
      </c>
      <c r="O15692" s="38">
        <f>IF(AND(Colin!$G15692=$B$2,Colin!$H15692&lt;=$C$3),Colin!$I15692,)</f>
        <v>0</v>
      </c>
      <c r="P15692" s="38">
        <f>IF(Colin!$G15692&lt;$B$2,Colin!$I15692,0)</f>
        <v>0</v>
      </c>
      <c r="Q15692" s="38">
        <f>IF(Colin!$G15692&lt;$B$1,Colin!$I15692,0)</f>
        <v>0</v>
      </c>
    </row>
    <row r="15693" spans="12:17" x14ac:dyDescent="0.25">
      <c r="L15693" s="38">
        <f>IF(AND(Colin!$G15693=$B$1,Colin!$H15693=$C$3),Colin!$I15693,)</f>
        <v>0</v>
      </c>
      <c r="M15693" s="38">
        <f>IF(AND(Colin!$G15693=$B$1,Colin!$H15693&lt;=$C$3),Colin!$I15693,)</f>
        <v>0</v>
      </c>
      <c r="N15693" s="38">
        <f>IF(AND(Colin!$G15693=$B$2,Colin!$H15693=$C$3),Colin!$I15693,)</f>
        <v>0</v>
      </c>
      <c r="O15693" s="38">
        <f>IF(AND(Colin!$G15693=$B$2,Colin!$H15693&lt;=$C$3),Colin!$I15693,)</f>
        <v>0</v>
      </c>
      <c r="P15693" s="38">
        <f>IF(Colin!$G15693&lt;$B$2,Colin!$I15693,0)</f>
        <v>0</v>
      </c>
      <c r="Q15693" s="38">
        <f>IF(Colin!$G15693&lt;$B$1,Colin!$I15693,0)</f>
        <v>0</v>
      </c>
    </row>
    <row r="15694" spans="12:17" x14ac:dyDescent="0.25">
      <c r="L15694" s="38">
        <f>IF(AND(Colin!$G15694=$B$1,Colin!$H15694=$C$3),Colin!$I15694,)</f>
        <v>0</v>
      </c>
      <c r="M15694" s="38">
        <f>IF(AND(Colin!$G15694=$B$1,Colin!$H15694&lt;=$C$3),Colin!$I15694,)</f>
        <v>0</v>
      </c>
      <c r="N15694" s="38">
        <f>IF(AND(Colin!$G15694=$B$2,Colin!$H15694=$C$3),Colin!$I15694,)</f>
        <v>0</v>
      </c>
      <c r="O15694" s="38">
        <f>IF(AND(Colin!$G15694=$B$2,Colin!$H15694&lt;=$C$3),Colin!$I15694,)</f>
        <v>0</v>
      </c>
      <c r="P15694" s="38">
        <f>IF(Colin!$G15694&lt;$B$2,Colin!$I15694,0)</f>
        <v>0</v>
      </c>
      <c r="Q15694" s="38">
        <f>IF(Colin!$G15694&lt;$B$1,Colin!$I15694,0)</f>
        <v>0</v>
      </c>
    </row>
    <row r="15695" spans="12:17" x14ac:dyDescent="0.25">
      <c r="L15695" s="38">
        <f>IF(AND(Colin!$G15695=$B$1,Colin!$H15695=$C$3),Colin!$I15695,)</f>
        <v>0</v>
      </c>
      <c r="M15695" s="38">
        <f>IF(AND(Colin!$G15695=$B$1,Colin!$H15695&lt;=$C$3),Colin!$I15695,)</f>
        <v>0</v>
      </c>
      <c r="N15695" s="38">
        <f>IF(AND(Colin!$G15695=$B$2,Colin!$H15695=$C$3),Colin!$I15695,)</f>
        <v>0</v>
      </c>
      <c r="O15695" s="38">
        <f>IF(AND(Colin!$G15695=$B$2,Colin!$H15695&lt;=$C$3),Colin!$I15695,)</f>
        <v>0</v>
      </c>
      <c r="P15695" s="38">
        <f>IF(Colin!$G15695&lt;$B$2,Colin!$I15695,0)</f>
        <v>0</v>
      </c>
      <c r="Q15695" s="38">
        <f>IF(Colin!$G15695&lt;$B$1,Colin!$I15695,0)</f>
        <v>0</v>
      </c>
    </row>
    <row r="15696" spans="12:17" x14ac:dyDescent="0.25">
      <c r="L15696" s="38">
        <f>IF(AND(Colin!$G15696=$B$1,Colin!$H15696=$C$3),Colin!$I15696,)</f>
        <v>0</v>
      </c>
      <c r="M15696" s="38">
        <f>IF(AND(Colin!$G15696=$B$1,Colin!$H15696&lt;=$C$3),Colin!$I15696,)</f>
        <v>0</v>
      </c>
      <c r="N15696" s="38">
        <f>IF(AND(Colin!$G15696=$B$2,Colin!$H15696=$C$3),Colin!$I15696,)</f>
        <v>0</v>
      </c>
      <c r="O15696" s="38">
        <f>IF(AND(Colin!$G15696=$B$2,Colin!$H15696&lt;=$C$3),Colin!$I15696,)</f>
        <v>0</v>
      </c>
      <c r="P15696" s="38">
        <f>IF(Colin!$G15696&lt;$B$2,Colin!$I15696,0)</f>
        <v>0</v>
      </c>
      <c r="Q15696" s="38">
        <f>IF(Colin!$G15696&lt;$B$1,Colin!$I15696,0)</f>
        <v>0</v>
      </c>
    </row>
    <row r="15697" spans="12:17" x14ac:dyDescent="0.25">
      <c r="L15697" s="38">
        <f>IF(AND(Colin!$G15697=$B$1,Colin!$H15697=$C$3),Colin!$I15697,)</f>
        <v>0</v>
      </c>
      <c r="M15697" s="38">
        <f>IF(AND(Colin!$G15697=$B$1,Colin!$H15697&lt;=$C$3),Colin!$I15697,)</f>
        <v>0</v>
      </c>
      <c r="N15697" s="38">
        <f>IF(AND(Colin!$G15697=$B$2,Colin!$H15697=$C$3),Colin!$I15697,)</f>
        <v>0</v>
      </c>
      <c r="O15697" s="38">
        <f>IF(AND(Colin!$G15697=$B$2,Colin!$H15697&lt;=$C$3),Colin!$I15697,)</f>
        <v>0</v>
      </c>
      <c r="P15697" s="38">
        <f>IF(Colin!$G15697&lt;$B$2,Colin!$I15697,0)</f>
        <v>0</v>
      </c>
      <c r="Q15697" s="38">
        <f>IF(Colin!$G15697&lt;$B$1,Colin!$I15697,0)</f>
        <v>0</v>
      </c>
    </row>
    <row r="15698" spans="12:17" x14ac:dyDescent="0.25">
      <c r="L15698" s="38">
        <f>IF(AND(Colin!$G15698=$B$1,Colin!$H15698=$C$3),Colin!$I15698,)</f>
        <v>0</v>
      </c>
      <c r="M15698" s="38">
        <f>IF(AND(Colin!$G15698=$B$1,Colin!$H15698&lt;=$C$3),Colin!$I15698,)</f>
        <v>0</v>
      </c>
      <c r="N15698" s="38">
        <f>IF(AND(Colin!$G15698=$B$2,Colin!$H15698=$C$3),Colin!$I15698,)</f>
        <v>0</v>
      </c>
      <c r="O15698" s="38">
        <f>IF(AND(Colin!$G15698=$B$2,Colin!$H15698&lt;=$C$3),Colin!$I15698,)</f>
        <v>0</v>
      </c>
      <c r="P15698" s="38">
        <f>IF(Colin!$G15698&lt;$B$2,Colin!$I15698,0)</f>
        <v>0</v>
      </c>
      <c r="Q15698" s="38">
        <f>IF(Colin!$G15698&lt;$B$1,Colin!$I15698,0)</f>
        <v>0</v>
      </c>
    </row>
    <row r="15699" spans="12:17" x14ac:dyDescent="0.25">
      <c r="L15699" s="38">
        <f>IF(AND(Colin!$G15699=$B$1,Colin!$H15699=$C$3),Colin!$I15699,)</f>
        <v>0</v>
      </c>
      <c r="M15699" s="38">
        <f>IF(AND(Colin!$G15699=$B$1,Colin!$H15699&lt;=$C$3),Colin!$I15699,)</f>
        <v>0</v>
      </c>
      <c r="N15699" s="38">
        <f>IF(AND(Colin!$G15699=$B$2,Colin!$H15699=$C$3),Colin!$I15699,)</f>
        <v>0</v>
      </c>
      <c r="O15699" s="38">
        <f>IF(AND(Colin!$G15699=$B$2,Colin!$H15699&lt;=$C$3),Colin!$I15699,)</f>
        <v>0</v>
      </c>
      <c r="P15699" s="38">
        <f>IF(Colin!$G15699&lt;$B$2,Colin!$I15699,0)</f>
        <v>0</v>
      </c>
      <c r="Q15699" s="38">
        <f>IF(Colin!$G15699&lt;$B$1,Colin!$I15699,0)</f>
        <v>0</v>
      </c>
    </row>
    <row r="15700" spans="12:17" x14ac:dyDescent="0.25">
      <c r="L15700" s="38">
        <f>IF(AND(Colin!$G15700=$B$1,Colin!$H15700=$C$3),Colin!$I15700,)</f>
        <v>0</v>
      </c>
      <c r="M15700" s="38">
        <f>IF(AND(Colin!$G15700=$B$1,Colin!$H15700&lt;=$C$3),Colin!$I15700,)</f>
        <v>0</v>
      </c>
      <c r="N15700" s="38">
        <f>IF(AND(Colin!$G15700=$B$2,Colin!$H15700=$C$3),Colin!$I15700,)</f>
        <v>0</v>
      </c>
      <c r="O15700" s="38">
        <f>IF(AND(Colin!$G15700=$B$2,Colin!$H15700&lt;=$C$3),Colin!$I15700,)</f>
        <v>0</v>
      </c>
      <c r="P15700" s="38">
        <f>IF(Colin!$G15700&lt;$B$2,Colin!$I15700,0)</f>
        <v>0</v>
      </c>
      <c r="Q15700" s="38">
        <f>IF(Colin!$G15700&lt;$B$1,Colin!$I15700,0)</f>
        <v>0</v>
      </c>
    </row>
    <row r="15701" spans="12:17" x14ac:dyDescent="0.25">
      <c r="L15701" s="38">
        <f>IF(AND(Colin!$G15701=$B$1,Colin!$H15701=$C$3),Colin!$I15701,)</f>
        <v>0</v>
      </c>
      <c r="M15701" s="38">
        <f>IF(AND(Colin!$G15701=$B$1,Colin!$H15701&lt;=$C$3),Colin!$I15701,)</f>
        <v>0</v>
      </c>
      <c r="N15701" s="38">
        <f>IF(AND(Colin!$G15701=$B$2,Colin!$H15701=$C$3),Colin!$I15701,)</f>
        <v>0</v>
      </c>
      <c r="O15701" s="38">
        <f>IF(AND(Colin!$G15701=$B$2,Colin!$H15701&lt;=$C$3),Colin!$I15701,)</f>
        <v>0</v>
      </c>
      <c r="P15701" s="38">
        <f>IF(Colin!$G15701&lt;$B$2,Colin!$I15701,0)</f>
        <v>0</v>
      </c>
      <c r="Q15701" s="38">
        <f>IF(Colin!$G15701&lt;$B$1,Colin!$I15701,0)</f>
        <v>0</v>
      </c>
    </row>
    <row r="15702" spans="12:17" x14ac:dyDescent="0.25">
      <c r="L15702" s="38">
        <f>IF(AND(Colin!$G15702=$B$1,Colin!$H15702=$C$3),Colin!$I15702,)</f>
        <v>0</v>
      </c>
      <c r="M15702" s="38">
        <f>IF(AND(Colin!$G15702=$B$1,Colin!$H15702&lt;=$C$3),Colin!$I15702,)</f>
        <v>0</v>
      </c>
      <c r="N15702" s="38">
        <f>IF(AND(Colin!$G15702=$B$2,Colin!$H15702=$C$3),Colin!$I15702,)</f>
        <v>0</v>
      </c>
      <c r="O15702" s="38">
        <f>IF(AND(Colin!$G15702=$B$2,Colin!$H15702&lt;=$C$3),Colin!$I15702,)</f>
        <v>0</v>
      </c>
      <c r="P15702" s="38">
        <f>IF(Colin!$G15702&lt;$B$2,Colin!$I15702,0)</f>
        <v>0</v>
      </c>
      <c r="Q15702" s="38">
        <f>IF(Colin!$G15702&lt;$B$1,Colin!$I15702,0)</f>
        <v>0</v>
      </c>
    </row>
    <row r="15703" spans="12:17" x14ac:dyDescent="0.25">
      <c r="L15703" s="38">
        <f>IF(AND(Colin!$G15703=$B$1,Colin!$H15703=$C$3),Colin!$I15703,)</f>
        <v>0</v>
      </c>
      <c r="M15703" s="38">
        <f>IF(AND(Colin!$G15703=$B$1,Colin!$H15703&lt;=$C$3),Colin!$I15703,)</f>
        <v>0</v>
      </c>
      <c r="N15703" s="38">
        <f>IF(AND(Colin!$G15703=$B$2,Colin!$H15703=$C$3),Colin!$I15703,)</f>
        <v>0</v>
      </c>
      <c r="O15703" s="38">
        <f>IF(AND(Colin!$G15703=$B$2,Colin!$H15703&lt;=$C$3),Colin!$I15703,)</f>
        <v>0</v>
      </c>
      <c r="P15703" s="38">
        <f>IF(Colin!$G15703&lt;$B$2,Colin!$I15703,0)</f>
        <v>0</v>
      </c>
      <c r="Q15703" s="38">
        <f>IF(Colin!$G15703&lt;$B$1,Colin!$I15703,0)</f>
        <v>0</v>
      </c>
    </row>
    <row r="15704" spans="12:17" x14ac:dyDescent="0.25">
      <c r="L15704" s="38">
        <f>IF(AND(Colin!$G15704=$B$1,Colin!$H15704=$C$3),Colin!$I15704,)</f>
        <v>0</v>
      </c>
      <c r="M15704" s="38">
        <f>IF(AND(Colin!$G15704=$B$1,Colin!$H15704&lt;=$C$3),Colin!$I15704,)</f>
        <v>0</v>
      </c>
      <c r="N15704" s="38">
        <f>IF(AND(Colin!$G15704=$B$2,Colin!$H15704=$C$3),Colin!$I15704,)</f>
        <v>0</v>
      </c>
      <c r="O15704" s="38">
        <f>IF(AND(Colin!$G15704=$B$2,Colin!$H15704&lt;=$C$3),Colin!$I15704,)</f>
        <v>0</v>
      </c>
      <c r="P15704" s="38">
        <f>IF(Colin!$G15704&lt;$B$2,Colin!$I15704,0)</f>
        <v>0</v>
      </c>
      <c r="Q15704" s="38">
        <f>IF(Colin!$G15704&lt;$B$1,Colin!$I15704,0)</f>
        <v>0</v>
      </c>
    </row>
    <row r="15705" spans="12:17" x14ac:dyDescent="0.25">
      <c r="L15705" s="38">
        <f>IF(AND(Colin!$G15705=$B$1,Colin!$H15705=$C$3),Colin!$I15705,)</f>
        <v>0</v>
      </c>
      <c r="M15705" s="38">
        <f>IF(AND(Colin!$G15705=$B$1,Colin!$H15705&lt;=$C$3),Colin!$I15705,)</f>
        <v>0</v>
      </c>
      <c r="N15705" s="38">
        <f>IF(AND(Colin!$G15705=$B$2,Colin!$H15705=$C$3),Colin!$I15705,)</f>
        <v>0</v>
      </c>
      <c r="O15705" s="38">
        <f>IF(AND(Colin!$G15705=$B$2,Colin!$H15705&lt;=$C$3),Colin!$I15705,)</f>
        <v>0</v>
      </c>
      <c r="P15705" s="38">
        <f>IF(Colin!$G15705&lt;$B$2,Colin!$I15705,0)</f>
        <v>0</v>
      </c>
      <c r="Q15705" s="38">
        <f>IF(Colin!$G15705&lt;$B$1,Colin!$I15705,0)</f>
        <v>0</v>
      </c>
    </row>
    <row r="15706" spans="12:17" x14ac:dyDescent="0.25">
      <c r="L15706" s="38">
        <f>IF(AND(Colin!$G15706=$B$1,Colin!$H15706=$C$3),Colin!$I15706,)</f>
        <v>0</v>
      </c>
      <c r="M15706" s="38">
        <f>IF(AND(Colin!$G15706=$B$1,Colin!$H15706&lt;=$C$3),Colin!$I15706,)</f>
        <v>0</v>
      </c>
      <c r="N15706" s="38">
        <f>IF(AND(Colin!$G15706=$B$2,Colin!$H15706=$C$3),Colin!$I15706,)</f>
        <v>0</v>
      </c>
      <c r="O15706" s="38">
        <f>IF(AND(Colin!$G15706=$B$2,Colin!$H15706&lt;=$C$3),Colin!$I15706,)</f>
        <v>0</v>
      </c>
      <c r="P15706" s="38">
        <f>IF(Colin!$G15706&lt;$B$2,Colin!$I15706,0)</f>
        <v>0</v>
      </c>
      <c r="Q15706" s="38">
        <f>IF(Colin!$G15706&lt;$B$1,Colin!$I15706,0)</f>
        <v>0</v>
      </c>
    </row>
    <row r="15707" spans="12:17" x14ac:dyDescent="0.25">
      <c r="L15707" s="38">
        <f>IF(AND(Colin!$G15707=$B$1,Colin!$H15707=$C$3),Colin!$I15707,)</f>
        <v>0</v>
      </c>
      <c r="M15707" s="38">
        <f>IF(AND(Colin!$G15707=$B$1,Colin!$H15707&lt;=$C$3),Colin!$I15707,)</f>
        <v>0</v>
      </c>
      <c r="N15707" s="38">
        <f>IF(AND(Colin!$G15707=$B$2,Colin!$H15707=$C$3),Colin!$I15707,)</f>
        <v>0</v>
      </c>
      <c r="O15707" s="38">
        <f>IF(AND(Colin!$G15707=$B$2,Colin!$H15707&lt;=$C$3),Colin!$I15707,)</f>
        <v>0</v>
      </c>
      <c r="P15707" s="38">
        <f>IF(Colin!$G15707&lt;$B$2,Colin!$I15707,0)</f>
        <v>0</v>
      </c>
      <c r="Q15707" s="38">
        <f>IF(Colin!$G15707&lt;$B$1,Colin!$I15707,0)</f>
        <v>0</v>
      </c>
    </row>
    <row r="15708" spans="12:17" x14ac:dyDescent="0.25">
      <c r="L15708" s="38">
        <f>IF(AND(Colin!$G15708=$B$1,Colin!$H15708=$C$3),Colin!$I15708,)</f>
        <v>0</v>
      </c>
      <c r="M15708" s="38">
        <f>IF(AND(Colin!$G15708=$B$1,Colin!$H15708&lt;=$C$3),Colin!$I15708,)</f>
        <v>0</v>
      </c>
      <c r="N15708" s="38">
        <f>IF(AND(Colin!$G15708=$B$2,Colin!$H15708=$C$3),Colin!$I15708,)</f>
        <v>0</v>
      </c>
      <c r="O15708" s="38">
        <f>IF(AND(Colin!$G15708=$B$2,Colin!$H15708&lt;=$C$3),Colin!$I15708,)</f>
        <v>0</v>
      </c>
      <c r="P15708" s="38">
        <f>IF(Colin!$G15708&lt;$B$2,Colin!$I15708,0)</f>
        <v>0</v>
      </c>
      <c r="Q15708" s="38">
        <f>IF(Colin!$G15708&lt;$B$1,Colin!$I15708,0)</f>
        <v>0</v>
      </c>
    </row>
    <row r="15709" spans="12:17" x14ac:dyDescent="0.25">
      <c r="L15709" s="38">
        <f>IF(AND(Colin!$G15709=$B$1,Colin!$H15709=$C$3),Colin!$I15709,)</f>
        <v>0</v>
      </c>
      <c r="M15709" s="38">
        <f>IF(AND(Colin!$G15709=$B$1,Colin!$H15709&lt;=$C$3),Colin!$I15709,)</f>
        <v>0</v>
      </c>
      <c r="N15709" s="38">
        <f>IF(AND(Colin!$G15709=$B$2,Colin!$H15709=$C$3),Colin!$I15709,)</f>
        <v>0</v>
      </c>
      <c r="O15709" s="38">
        <f>IF(AND(Colin!$G15709=$B$2,Colin!$H15709&lt;=$C$3),Colin!$I15709,)</f>
        <v>0</v>
      </c>
      <c r="P15709" s="38">
        <f>IF(Colin!$G15709&lt;$B$2,Colin!$I15709,0)</f>
        <v>0</v>
      </c>
      <c r="Q15709" s="38">
        <f>IF(Colin!$G15709&lt;$B$1,Colin!$I15709,0)</f>
        <v>0</v>
      </c>
    </row>
    <row r="15710" spans="12:17" x14ac:dyDescent="0.25">
      <c r="L15710" s="38">
        <f>IF(AND(Colin!$G15710=$B$1,Colin!$H15710=$C$3),Colin!$I15710,)</f>
        <v>0</v>
      </c>
      <c r="M15710" s="38">
        <f>IF(AND(Colin!$G15710=$B$1,Colin!$H15710&lt;=$C$3),Colin!$I15710,)</f>
        <v>0</v>
      </c>
      <c r="N15710" s="38">
        <f>IF(AND(Colin!$G15710=$B$2,Colin!$H15710=$C$3),Colin!$I15710,)</f>
        <v>0</v>
      </c>
      <c r="O15710" s="38">
        <f>IF(AND(Colin!$G15710=$B$2,Colin!$H15710&lt;=$C$3),Colin!$I15710,)</f>
        <v>0</v>
      </c>
      <c r="P15710" s="38">
        <f>IF(Colin!$G15710&lt;$B$2,Colin!$I15710,0)</f>
        <v>0</v>
      </c>
      <c r="Q15710" s="38">
        <f>IF(Colin!$G15710&lt;$B$1,Colin!$I15710,0)</f>
        <v>0</v>
      </c>
    </row>
    <row r="15711" spans="12:17" x14ac:dyDescent="0.25">
      <c r="L15711" s="38">
        <f>IF(AND(Colin!$G15711=$B$1,Colin!$H15711=$C$3),Colin!$I15711,)</f>
        <v>0</v>
      </c>
      <c r="M15711" s="38">
        <f>IF(AND(Colin!$G15711=$B$1,Colin!$H15711&lt;=$C$3),Colin!$I15711,)</f>
        <v>0</v>
      </c>
      <c r="N15711" s="38">
        <f>IF(AND(Colin!$G15711=$B$2,Colin!$H15711=$C$3),Colin!$I15711,)</f>
        <v>0</v>
      </c>
      <c r="O15711" s="38">
        <f>IF(AND(Colin!$G15711=$B$2,Colin!$H15711&lt;=$C$3),Colin!$I15711,)</f>
        <v>0</v>
      </c>
      <c r="P15711" s="38">
        <f>IF(Colin!$G15711&lt;$B$2,Colin!$I15711,0)</f>
        <v>0</v>
      </c>
      <c r="Q15711" s="38">
        <f>IF(Colin!$G15711&lt;$B$1,Colin!$I15711,0)</f>
        <v>0</v>
      </c>
    </row>
    <row r="15712" spans="12:17" x14ac:dyDescent="0.25">
      <c r="L15712" s="38">
        <f>IF(AND(Colin!$G15712=$B$1,Colin!$H15712=$C$3),Colin!$I15712,)</f>
        <v>0</v>
      </c>
      <c r="M15712" s="38">
        <f>IF(AND(Colin!$G15712=$B$1,Colin!$H15712&lt;=$C$3),Colin!$I15712,)</f>
        <v>0</v>
      </c>
      <c r="N15712" s="38">
        <f>IF(AND(Colin!$G15712=$B$2,Colin!$H15712=$C$3),Colin!$I15712,)</f>
        <v>0</v>
      </c>
      <c r="O15712" s="38">
        <f>IF(AND(Colin!$G15712=$B$2,Colin!$H15712&lt;=$C$3),Colin!$I15712,)</f>
        <v>0</v>
      </c>
      <c r="P15712" s="38">
        <f>IF(Colin!$G15712&lt;$B$2,Colin!$I15712,0)</f>
        <v>0</v>
      </c>
      <c r="Q15712" s="38">
        <f>IF(Colin!$G15712&lt;$B$1,Colin!$I15712,0)</f>
        <v>0</v>
      </c>
    </row>
    <row r="15713" spans="12:17" x14ac:dyDescent="0.25">
      <c r="L15713" s="38">
        <f>IF(AND(Colin!$G15713=$B$1,Colin!$H15713=$C$3),Colin!$I15713,)</f>
        <v>0</v>
      </c>
      <c r="M15713" s="38">
        <f>IF(AND(Colin!$G15713=$B$1,Colin!$H15713&lt;=$C$3),Colin!$I15713,)</f>
        <v>0</v>
      </c>
      <c r="N15713" s="38">
        <f>IF(AND(Colin!$G15713=$B$2,Colin!$H15713=$C$3),Colin!$I15713,)</f>
        <v>0</v>
      </c>
      <c r="O15713" s="38">
        <f>IF(AND(Colin!$G15713=$B$2,Colin!$H15713&lt;=$C$3),Colin!$I15713,)</f>
        <v>0</v>
      </c>
      <c r="P15713" s="38">
        <f>IF(Colin!$G15713&lt;$B$2,Colin!$I15713,0)</f>
        <v>0</v>
      </c>
      <c r="Q15713" s="38">
        <f>IF(Colin!$G15713&lt;$B$1,Colin!$I15713,0)</f>
        <v>0</v>
      </c>
    </row>
    <row r="15714" spans="12:17" x14ac:dyDescent="0.25">
      <c r="L15714" s="38">
        <f>IF(AND(Colin!$G15714=$B$1,Colin!$H15714=$C$3),Colin!$I15714,)</f>
        <v>0</v>
      </c>
      <c r="M15714" s="38">
        <f>IF(AND(Colin!$G15714=$B$1,Colin!$H15714&lt;=$C$3),Colin!$I15714,)</f>
        <v>0</v>
      </c>
      <c r="N15714" s="38">
        <f>IF(AND(Colin!$G15714=$B$2,Colin!$H15714=$C$3),Colin!$I15714,)</f>
        <v>0</v>
      </c>
      <c r="O15714" s="38">
        <f>IF(AND(Colin!$G15714=$B$2,Colin!$H15714&lt;=$C$3),Colin!$I15714,)</f>
        <v>0</v>
      </c>
      <c r="P15714" s="38">
        <f>IF(Colin!$G15714&lt;$B$2,Colin!$I15714,0)</f>
        <v>0</v>
      </c>
      <c r="Q15714" s="38">
        <f>IF(Colin!$G15714&lt;$B$1,Colin!$I15714,0)</f>
        <v>0</v>
      </c>
    </row>
    <row r="15715" spans="12:17" x14ac:dyDescent="0.25">
      <c r="L15715" s="38">
        <f>IF(AND(Colin!$G15715=$B$1,Colin!$H15715=$C$3),Colin!$I15715,)</f>
        <v>0</v>
      </c>
      <c r="M15715" s="38">
        <f>IF(AND(Colin!$G15715=$B$1,Colin!$H15715&lt;=$C$3),Colin!$I15715,)</f>
        <v>0</v>
      </c>
      <c r="N15715" s="38">
        <f>IF(AND(Colin!$G15715=$B$2,Colin!$H15715=$C$3),Colin!$I15715,)</f>
        <v>0</v>
      </c>
      <c r="O15715" s="38">
        <f>IF(AND(Colin!$G15715=$B$2,Colin!$H15715&lt;=$C$3),Colin!$I15715,)</f>
        <v>0</v>
      </c>
      <c r="P15715" s="38">
        <f>IF(Colin!$G15715&lt;$B$2,Colin!$I15715,0)</f>
        <v>0</v>
      </c>
      <c r="Q15715" s="38">
        <f>IF(Colin!$G15715&lt;$B$1,Colin!$I15715,0)</f>
        <v>0</v>
      </c>
    </row>
    <row r="15716" spans="12:17" x14ac:dyDescent="0.25">
      <c r="L15716" s="38">
        <f>IF(AND(Colin!$G15716=$B$1,Colin!$H15716=$C$3),Colin!$I15716,)</f>
        <v>0</v>
      </c>
      <c r="M15716" s="38">
        <f>IF(AND(Colin!$G15716=$B$1,Colin!$H15716&lt;=$C$3),Colin!$I15716,)</f>
        <v>0</v>
      </c>
      <c r="N15716" s="38">
        <f>IF(AND(Colin!$G15716=$B$2,Colin!$H15716=$C$3),Colin!$I15716,)</f>
        <v>0</v>
      </c>
      <c r="O15716" s="38">
        <f>IF(AND(Colin!$G15716=$B$2,Colin!$H15716&lt;=$C$3),Colin!$I15716,)</f>
        <v>0</v>
      </c>
      <c r="P15716" s="38">
        <f>IF(Colin!$G15716&lt;$B$2,Colin!$I15716,0)</f>
        <v>0</v>
      </c>
      <c r="Q15716" s="38">
        <f>IF(Colin!$G15716&lt;$B$1,Colin!$I15716,0)</f>
        <v>0</v>
      </c>
    </row>
    <row r="15717" spans="12:17" x14ac:dyDescent="0.25">
      <c r="L15717" s="38">
        <f>IF(AND(Colin!$G15717=$B$1,Colin!$H15717=$C$3),Colin!$I15717,)</f>
        <v>0</v>
      </c>
      <c r="M15717" s="38">
        <f>IF(AND(Colin!$G15717=$B$1,Colin!$H15717&lt;=$C$3),Colin!$I15717,)</f>
        <v>0</v>
      </c>
      <c r="N15717" s="38">
        <f>IF(AND(Colin!$G15717=$B$2,Colin!$H15717=$C$3),Colin!$I15717,)</f>
        <v>0</v>
      </c>
      <c r="O15717" s="38">
        <f>IF(AND(Colin!$G15717=$B$2,Colin!$H15717&lt;=$C$3),Colin!$I15717,)</f>
        <v>0</v>
      </c>
      <c r="P15717" s="38">
        <f>IF(Colin!$G15717&lt;$B$2,Colin!$I15717,0)</f>
        <v>0</v>
      </c>
      <c r="Q15717" s="38">
        <f>IF(Colin!$G15717&lt;$B$1,Colin!$I15717,0)</f>
        <v>0</v>
      </c>
    </row>
    <row r="15718" spans="12:17" x14ac:dyDescent="0.25">
      <c r="L15718" s="38">
        <f>IF(AND(Colin!$G15718=$B$1,Colin!$H15718=$C$3),Colin!$I15718,)</f>
        <v>0</v>
      </c>
      <c r="M15718" s="38">
        <f>IF(AND(Colin!$G15718=$B$1,Colin!$H15718&lt;=$C$3),Colin!$I15718,)</f>
        <v>0</v>
      </c>
      <c r="N15718" s="38">
        <f>IF(AND(Colin!$G15718=$B$2,Colin!$H15718=$C$3),Colin!$I15718,)</f>
        <v>0</v>
      </c>
      <c r="O15718" s="38">
        <f>IF(AND(Colin!$G15718=$B$2,Colin!$H15718&lt;=$C$3),Colin!$I15718,)</f>
        <v>0</v>
      </c>
      <c r="P15718" s="38">
        <f>IF(Colin!$G15718&lt;$B$2,Colin!$I15718,0)</f>
        <v>0</v>
      </c>
      <c r="Q15718" s="38">
        <f>IF(Colin!$G15718&lt;$B$1,Colin!$I15718,0)</f>
        <v>0</v>
      </c>
    </row>
    <row r="15719" spans="12:17" x14ac:dyDescent="0.25">
      <c r="L15719" s="38">
        <f>IF(AND(Colin!$G15719=$B$1,Colin!$H15719=$C$3),Colin!$I15719,)</f>
        <v>0</v>
      </c>
      <c r="M15719" s="38">
        <f>IF(AND(Colin!$G15719=$B$1,Colin!$H15719&lt;=$C$3),Colin!$I15719,)</f>
        <v>0</v>
      </c>
      <c r="N15719" s="38">
        <f>IF(AND(Colin!$G15719=$B$2,Colin!$H15719=$C$3),Colin!$I15719,)</f>
        <v>0</v>
      </c>
      <c r="O15719" s="38">
        <f>IF(AND(Colin!$G15719=$B$2,Colin!$H15719&lt;=$C$3),Colin!$I15719,)</f>
        <v>0</v>
      </c>
      <c r="P15719" s="38">
        <f>IF(Colin!$G15719&lt;$B$2,Colin!$I15719,0)</f>
        <v>0</v>
      </c>
      <c r="Q15719" s="38">
        <f>IF(Colin!$G15719&lt;$B$1,Colin!$I15719,0)</f>
        <v>0</v>
      </c>
    </row>
    <row r="15720" spans="12:17" x14ac:dyDescent="0.25">
      <c r="L15720" s="38">
        <f>IF(AND(Colin!$G15720=$B$1,Colin!$H15720=$C$3),Colin!$I15720,)</f>
        <v>0</v>
      </c>
      <c r="M15720" s="38">
        <f>IF(AND(Colin!$G15720=$B$1,Colin!$H15720&lt;=$C$3),Colin!$I15720,)</f>
        <v>0</v>
      </c>
      <c r="N15720" s="38">
        <f>IF(AND(Colin!$G15720=$B$2,Colin!$H15720=$C$3),Colin!$I15720,)</f>
        <v>0</v>
      </c>
      <c r="O15720" s="38">
        <f>IF(AND(Colin!$G15720=$B$2,Colin!$H15720&lt;=$C$3),Colin!$I15720,)</f>
        <v>0</v>
      </c>
      <c r="P15720" s="38">
        <f>IF(Colin!$G15720&lt;$B$2,Colin!$I15720,0)</f>
        <v>0</v>
      </c>
      <c r="Q15720" s="38">
        <f>IF(Colin!$G15720&lt;$B$1,Colin!$I15720,0)</f>
        <v>0</v>
      </c>
    </row>
    <row r="15721" spans="12:17" x14ac:dyDescent="0.25">
      <c r="L15721" s="38">
        <f>IF(AND(Colin!$G15721=$B$1,Colin!$H15721=$C$3),Colin!$I15721,)</f>
        <v>0</v>
      </c>
      <c r="M15721" s="38">
        <f>IF(AND(Colin!$G15721=$B$1,Colin!$H15721&lt;=$C$3),Colin!$I15721,)</f>
        <v>0</v>
      </c>
      <c r="N15721" s="38">
        <f>IF(AND(Colin!$G15721=$B$2,Colin!$H15721=$C$3),Colin!$I15721,)</f>
        <v>0</v>
      </c>
      <c r="O15721" s="38">
        <f>IF(AND(Colin!$G15721=$B$2,Colin!$H15721&lt;=$C$3),Colin!$I15721,)</f>
        <v>0</v>
      </c>
      <c r="P15721" s="38">
        <f>IF(Colin!$G15721&lt;$B$2,Colin!$I15721,0)</f>
        <v>0</v>
      </c>
      <c r="Q15721" s="38">
        <f>IF(Colin!$G15721&lt;$B$1,Colin!$I15721,0)</f>
        <v>0</v>
      </c>
    </row>
    <row r="15722" spans="12:17" x14ac:dyDescent="0.25">
      <c r="L15722" s="38">
        <f>IF(AND(Colin!$G15722=$B$1,Colin!$H15722=$C$3),Colin!$I15722,)</f>
        <v>0</v>
      </c>
      <c r="M15722" s="38">
        <f>IF(AND(Colin!$G15722=$B$1,Colin!$H15722&lt;=$C$3),Colin!$I15722,)</f>
        <v>0</v>
      </c>
      <c r="N15722" s="38">
        <f>IF(AND(Colin!$G15722=$B$2,Colin!$H15722=$C$3),Colin!$I15722,)</f>
        <v>0</v>
      </c>
      <c r="O15722" s="38">
        <f>IF(AND(Colin!$G15722=$B$2,Colin!$H15722&lt;=$C$3),Colin!$I15722,)</f>
        <v>0</v>
      </c>
      <c r="P15722" s="38">
        <f>IF(Colin!$G15722&lt;$B$2,Colin!$I15722,0)</f>
        <v>0</v>
      </c>
      <c r="Q15722" s="38">
        <f>IF(Colin!$G15722&lt;$B$1,Colin!$I15722,0)</f>
        <v>0</v>
      </c>
    </row>
    <row r="15723" spans="12:17" x14ac:dyDescent="0.25">
      <c r="L15723" s="38">
        <f>IF(AND(Colin!$G15723=$B$1,Colin!$H15723=$C$3),Colin!$I15723,)</f>
        <v>0</v>
      </c>
      <c r="M15723" s="38">
        <f>IF(AND(Colin!$G15723=$B$1,Colin!$H15723&lt;=$C$3),Colin!$I15723,)</f>
        <v>0</v>
      </c>
      <c r="N15723" s="38">
        <f>IF(AND(Colin!$G15723=$B$2,Colin!$H15723=$C$3),Colin!$I15723,)</f>
        <v>0</v>
      </c>
      <c r="O15723" s="38">
        <f>IF(AND(Colin!$G15723=$B$2,Colin!$H15723&lt;=$C$3),Colin!$I15723,)</f>
        <v>0</v>
      </c>
      <c r="P15723" s="38">
        <f>IF(Colin!$G15723&lt;$B$2,Colin!$I15723,0)</f>
        <v>0</v>
      </c>
      <c r="Q15723" s="38">
        <f>IF(Colin!$G15723&lt;$B$1,Colin!$I15723,0)</f>
        <v>0</v>
      </c>
    </row>
    <row r="15724" spans="12:17" x14ac:dyDescent="0.25">
      <c r="L15724" s="38">
        <f>IF(AND(Colin!$G15724=$B$1,Colin!$H15724=$C$3),Colin!$I15724,)</f>
        <v>0</v>
      </c>
      <c r="M15724" s="38">
        <f>IF(AND(Colin!$G15724=$B$1,Colin!$H15724&lt;=$C$3),Colin!$I15724,)</f>
        <v>0</v>
      </c>
      <c r="N15724" s="38">
        <f>IF(AND(Colin!$G15724=$B$2,Colin!$H15724=$C$3),Colin!$I15724,)</f>
        <v>0</v>
      </c>
      <c r="O15724" s="38">
        <f>IF(AND(Colin!$G15724=$B$2,Colin!$H15724&lt;=$C$3),Colin!$I15724,)</f>
        <v>0</v>
      </c>
      <c r="P15724" s="38">
        <f>IF(Colin!$G15724&lt;$B$2,Colin!$I15724,0)</f>
        <v>0</v>
      </c>
      <c r="Q15724" s="38">
        <f>IF(Colin!$G15724&lt;$B$1,Colin!$I15724,0)</f>
        <v>0</v>
      </c>
    </row>
    <row r="15725" spans="12:17" x14ac:dyDescent="0.25">
      <c r="L15725" s="38">
        <f>IF(AND(Colin!$G15725=$B$1,Colin!$H15725=$C$3),Colin!$I15725,)</f>
        <v>0</v>
      </c>
      <c r="M15725" s="38">
        <f>IF(AND(Colin!$G15725=$B$1,Colin!$H15725&lt;=$C$3),Colin!$I15725,)</f>
        <v>0</v>
      </c>
      <c r="N15725" s="38">
        <f>IF(AND(Colin!$G15725=$B$2,Colin!$H15725=$C$3),Colin!$I15725,)</f>
        <v>0</v>
      </c>
      <c r="O15725" s="38">
        <f>IF(AND(Colin!$G15725=$B$2,Colin!$H15725&lt;=$C$3),Colin!$I15725,)</f>
        <v>0</v>
      </c>
      <c r="P15725" s="38">
        <f>IF(Colin!$G15725&lt;$B$2,Colin!$I15725,0)</f>
        <v>0</v>
      </c>
      <c r="Q15725" s="38">
        <f>IF(Colin!$G15725&lt;$B$1,Colin!$I15725,0)</f>
        <v>0</v>
      </c>
    </row>
    <row r="15726" spans="12:17" x14ac:dyDescent="0.25">
      <c r="L15726" s="38">
        <f>IF(AND(Colin!$G15726=$B$1,Colin!$H15726=$C$3),Colin!$I15726,)</f>
        <v>0</v>
      </c>
      <c r="M15726" s="38">
        <f>IF(AND(Colin!$G15726=$B$1,Colin!$H15726&lt;=$C$3),Colin!$I15726,)</f>
        <v>0</v>
      </c>
      <c r="N15726" s="38">
        <f>IF(AND(Colin!$G15726=$B$2,Colin!$H15726=$C$3),Colin!$I15726,)</f>
        <v>0</v>
      </c>
      <c r="O15726" s="38">
        <f>IF(AND(Colin!$G15726=$B$2,Colin!$H15726&lt;=$C$3),Colin!$I15726,)</f>
        <v>0</v>
      </c>
      <c r="P15726" s="38">
        <f>IF(Colin!$G15726&lt;$B$2,Colin!$I15726,0)</f>
        <v>0</v>
      </c>
      <c r="Q15726" s="38">
        <f>IF(Colin!$G15726&lt;$B$1,Colin!$I15726,0)</f>
        <v>0</v>
      </c>
    </row>
    <row r="15727" spans="12:17" x14ac:dyDescent="0.25">
      <c r="L15727" s="38">
        <f>IF(AND(Colin!$G15727=$B$1,Colin!$H15727=$C$3),Colin!$I15727,)</f>
        <v>0</v>
      </c>
      <c r="M15727" s="38">
        <f>IF(AND(Colin!$G15727=$B$1,Colin!$H15727&lt;=$C$3),Colin!$I15727,)</f>
        <v>0</v>
      </c>
      <c r="N15727" s="38">
        <f>IF(AND(Colin!$G15727=$B$2,Colin!$H15727=$C$3),Colin!$I15727,)</f>
        <v>0</v>
      </c>
      <c r="O15727" s="38">
        <f>IF(AND(Colin!$G15727=$B$2,Colin!$H15727&lt;=$C$3),Colin!$I15727,)</f>
        <v>0</v>
      </c>
      <c r="P15727" s="38">
        <f>IF(Colin!$G15727&lt;$B$2,Colin!$I15727,0)</f>
        <v>0</v>
      </c>
      <c r="Q15727" s="38">
        <f>IF(Colin!$G15727&lt;$B$1,Colin!$I15727,0)</f>
        <v>0</v>
      </c>
    </row>
    <row r="15728" spans="12:17" x14ac:dyDescent="0.25">
      <c r="L15728" s="38">
        <f>IF(AND(Colin!$G15728=$B$1,Colin!$H15728=$C$3),Colin!$I15728,)</f>
        <v>0</v>
      </c>
      <c r="M15728" s="38">
        <f>IF(AND(Colin!$G15728=$B$1,Colin!$H15728&lt;=$C$3),Colin!$I15728,)</f>
        <v>0</v>
      </c>
      <c r="N15728" s="38">
        <f>IF(AND(Colin!$G15728=$B$2,Colin!$H15728=$C$3),Colin!$I15728,)</f>
        <v>0</v>
      </c>
      <c r="O15728" s="38">
        <f>IF(AND(Colin!$G15728=$B$2,Colin!$H15728&lt;=$C$3),Colin!$I15728,)</f>
        <v>0</v>
      </c>
      <c r="P15728" s="38">
        <f>IF(Colin!$G15728&lt;$B$2,Colin!$I15728,0)</f>
        <v>0</v>
      </c>
      <c r="Q15728" s="38">
        <f>IF(Colin!$G15728&lt;$B$1,Colin!$I15728,0)</f>
        <v>0</v>
      </c>
    </row>
    <row r="15729" spans="12:17" x14ac:dyDescent="0.25">
      <c r="L15729" s="38">
        <f>IF(AND(Colin!$G15729=$B$1,Colin!$H15729=$C$3),Colin!$I15729,)</f>
        <v>0</v>
      </c>
      <c r="M15729" s="38">
        <f>IF(AND(Colin!$G15729=$B$1,Colin!$H15729&lt;=$C$3),Colin!$I15729,)</f>
        <v>0</v>
      </c>
      <c r="N15729" s="38">
        <f>IF(AND(Colin!$G15729=$B$2,Colin!$H15729=$C$3),Colin!$I15729,)</f>
        <v>0</v>
      </c>
      <c r="O15729" s="38">
        <f>IF(AND(Colin!$G15729=$B$2,Colin!$H15729&lt;=$C$3),Colin!$I15729,)</f>
        <v>0</v>
      </c>
      <c r="P15729" s="38">
        <f>IF(Colin!$G15729&lt;$B$2,Colin!$I15729,0)</f>
        <v>0</v>
      </c>
      <c r="Q15729" s="38">
        <f>IF(Colin!$G15729&lt;$B$1,Colin!$I15729,0)</f>
        <v>0</v>
      </c>
    </row>
    <row r="15730" spans="12:17" x14ac:dyDescent="0.25">
      <c r="L15730" s="38">
        <f>IF(AND(Colin!$G15730=$B$1,Colin!$H15730=$C$3),Colin!$I15730,)</f>
        <v>0</v>
      </c>
      <c r="M15730" s="38">
        <f>IF(AND(Colin!$G15730=$B$1,Colin!$H15730&lt;=$C$3),Colin!$I15730,)</f>
        <v>0</v>
      </c>
      <c r="N15730" s="38">
        <f>IF(AND(Colin!$G15730=$B$2,Colin!$H15730=$C$3),Colin!$I15730,)</f>
        <v>0</v>
      </c>
      <c r="O15730" s="38">
        <f>IF(AND(Colin!$G15730=$B$2,Colin!$H15730&lt;=$C$3),Colin!$I15730,)</f>
        <v>0</v>
      </c>
      <c r="P15730" s="38">
        <f>IF(Colin!$G15730&lt;$B$2,Colin!$I15730,0)</f>
        <v>0</v>
      </c>
      <c r="Q15730" s="38">
        <f>IF(Colin!$G15730&lt;$B$1,Colin!$I15730,0)</f>
        <v>0</v>
      </c>
    </row>
    <row r="15731" spans="12:17" x14ac:dyDescent="0.25">
      <c r="L15731" s="38">
        <f>IF(AND(Colin!$G15731=$B$1,Colin!$H15731=$C$3),Colin!$I15731,)</f>
        <v>0</v>
      </c>
      <c r="M15731" s="38">
        <f>IF(AND(Colin!$G15731=$B$1,Colin!$H15731&lt;=$C$3),Colin!$I15731,)</f>
        <v>0</v>
      </c>
      <c r="N15731" s="38">
        <f>IF(AND(Colin!$G15731=$B$2,Colin!$H15731=$C$3),Colin!$I15731,)</f>
        <v>0</v>
      </c>
      <c r="O15731" s="38">
        <f>IF(AND(Colin!$G15731=$B$2,Colin!$H15731&lt;=$C$3),Colin!$I15731,)</f>
        <v>0</v>
      </c>
      <c r="P15731" s="38">
        <f>IF(Colin!$G15731&lt;$B$2,Colin!$I15731,0)</f>
        <v>0</v>
      </c>
      <c r="Q15731" s="38">
        <f>IF(Colin!$G15731&lt;$B$1,Colin!$I15731,0)</f>
        <v>0</v>
      </c>
    </row>
    <row r="15732" spans="12:17" x14ac:dyDescent="0.25">
      <c r="L15732" s="38">
        <f>IF(AND(Colin!$G15732=$B$1,Colin!$H15732=$C$3),Colin!$I15732,)</f>
        <v>0</v>
      </c>
      <c r="M15732" s="38">
        <f>IF(AND(Colin!$G15732=$B$1,Colin!$H15732&lt;=$C$3),Colin!$I15732,)</f>
        <v>0</v>
      </c>
      <c r="N15732" s="38">
        <f>IF(AND(Colin!$G15732=$B$2,Colin!$H15732=$C$3),Colin!$I15732,)</f>
        <v>0</v>
      </c>
      <c r="O15732" s="38">
        <f>IF(AND(Colin!$G15732=$B$2,Colin!$H15732&lt;=$C$3),Colin!$I15732,)</f>
        <v>0</v>
      </c>
      <c r="P15732" s="38">
        <f>IF(Colin!$G15732&lt;$B$2,Colin!$I15732,0)</f>
        <v>0</v>
      </c>
      <c r="Q15732" s="38">
        <f>IF(Colin!$G15732&lt;$B$1,Colin!$I15732,0)</f>
        <v>0</v>
      </c>
    </row>
    <row r="15733" spans="12:17" x14ac:dyDescent="0.25">
      <c r="L15733" s="38">
        <f>IF(AND(Colin!$G15733=$B$1,Colin!$H15733=$C$3),Colin!$I15733,)</f>
        <v>0</v>
      </c>
      <c r="M15733" s="38">
        <f>IF(AND(Colin!$G15733=$B$1,Colin!$H15733&lt;=$C$3),Colin!$I15733,)</f>
        <v>0</v>
      </c>
      <c r="N15733" s="38">
        <f>IF(AND(Colin!$G15733=$B$2,Colin!$H15733=$C$3),Colin!$I15733,)</f>
        <v>0</v>
      </c>
      <c r="O15733" s="38">
        <f>IF(AND(Colin!$G15733=$B$2,Colin!$H15733&lt;=$C$3),Colin!$I15733,)</f>
        <v>0</v>
      </c>
      <c r="P15733" s="38">
        <f>IF(Colin!$G15733&lt;$B$2,Colin!$I15733,0)</f>
        <v>0</v>
      </c>
      <c r="Q15733" s="38">
        <f>IF(Colin!$G15733&lt;$B$1,Colin!$I15733,0)</f>
        <v>0</v>
      </c>
    </row>
    <row r="15734" spans="12:17" x14ac:dyDescent="0.25">
      <c r="L15734" s="38">
        <f>IF(AND(Colin!$G15734=$B$1,Colin!$H15734=$C$3),Colin!$I15734,)</f>
        <v>0</v>
      </c>
      <c r="M15734" s="38">
        <f>IF(AND(Colin!$G15734=$B$1,Colin!$H15734&lt;=$C$3),Colin!$I15734,)</f>
        <v>0</v>
      </c>
      <c r="N15734" s="38">
        <f>IF(AND(Colin!$G15734=$B$2,Colin!$H15734=$C$3),Colin!$I15734,)</f>
        <v>0</v>
      </c>
      <c r="O15734" s="38">
        <f>IF(AND(Colin!$G15734=$B$2,Colin!$H15734&lt;=$C$3),Colin!$I15734,)</f>
        <v>0</v>
      </c>
      <c r="P15734" s="38">
        <f>IF(Colin!$G15734&lt;$B$2,Colin!$I15734,0)</f>
        <v>0</v>
      </c>
      <c r="Q15734" s="38">
        <f>IF(Colin!$G15734&lt;$B$1,Colin!$I15734,0)</f>
        <v>0</v>
      </c>
    </row>
    <row r="15735" spans="12:17" x14ac:dyDescent="0.25">
      <c r="L15735" s="38">
        <f>IF(AND(Colin!$G15735=$B$1,Colin!$H15735=$C$3),Colin!$I15735,)</f>
        <v>0</v>
      </c>
      <c r="M15735" s="38">
        <f>IF(AND(Colin!$G15735=$B$1,Colin!$H15735&lt;=$C$3),Colin!$I15735,)</f>
        <v>0</v>
      </c>
      <c r="N15735" s="38">
        <f>IF(AND(Colin!$G15735=$B$2,Colin!$H15735=$C$3),Colin!$I15735,)</f>
        <v>0</v>
      </c>
      <c r="O15735" s="38">
        <f>IF(AND(Colin!$G15735=$B$2,Colin!$H15735&lt;=$C$3),Colin!$I15735,)</f>
        <v>0</v>
      </c>
      <c r="P15735" s="38">
        <f>IF(Colin!$G15735&lt;$B$2,Colin!$I15735,0)</f>
        <v>0</v>
      </c>
      <c r="Q15735" s="38">
        <f>IF(Colin!$G15735&lt;$B$1,Colin!$I15735,0)</f>
        <v>0</v>
      </c>
    </row>
    <row r="15736" spans="12:17" x14ac:dyDescent="0.25">
      <c r="L15736" s="38">
        <f>IF(AND(Colin!$G15736=$B$1,Colin!$H15736=$C$3),Colin!$I15736,)</f>
        <v>0</v>
      </c>
      <c r="M15736" s="38">
        <f>IF(AND(Colin!$G15736=$B$1,Colin!$H15736&lt;=$C$3),Colin!$I15736,)</f>
        <v>0</v>
      </c>
      <c r="N15736" s="38">
        <f>IF(AND(Colin!$G15736=$B$2,Colin!$H15736=$C$3),Colin!$I15736,)</f>
        <v>0</v>
      </c>
      <c r="O15736" s="38">
        <f>IF(AND(Colin!$G15736=$B$2,Colin!$H15736&lt;=$C$3),Colin!$I15736,)</f>
        <v>0</v>
      </c>
      <c r="P15736" s="38">
        <f>IF(Colin!$G15736&lt;$B$2,Colin!$I15736,0)</f>
        <v>0</v>
      </c>
      <c r="Q15736" s="38">
        <f>IF(Colin!$G15736&lt;$B$1,Colin!$I15736,0)</f>
        <v>0</v>
      </c>
    </row>
    <row r="15737" spans="12:17" x14ac:dyDescent="0.25">
      <c r="L15737" s="38">
        <f>IF(AND(Colin!$G15737=$B$1,Colin!$H15737=$C$3),Colin!$I15737,)</f>
        <v>0</v>
      </c>
      <c r="M15737" s="38">
        <f>IF(AND(Colin!$G15737=$B$1,Colin!$H15737&lt;=$C$3),Colin!$I15737,)</f>
        <v>0</v>
      </c>
      <c r="N15737" s="38">
        <f>IF(AND(Colin!$G15737=$B$2,Colin!$H15737=$C$3),Colin!$I15737,)</f>
        <v>0</v>
      </c>
      <c r="O15737" s="38">
        <f>IF(AND(Colin!$G15737=$B$2,Colin!$H15737&lt;=$C$3),Colin!$I15737,)</f>
        <v>0</v>
      </c>
      <c r="P15737" s="38">
        <f>IF(Colin!$G15737&lt;$B$2,Colin!$I15737,0)</f>
        <v>0</v>
      </c>
      <c r="Q15737" s="38">
        <f>IF(Colin!$G15737&lt;$B$1,Colin!$I15737,0)</f>
        <v>0</v>
      </c>
    </row>
    <row r="15738" spans="12:17" x14ac:dyDescent="0.25">
      <c r="L15738" s="38">
        <f>IF(AND(Colin!$G15738=$B$1,Colin!$H15738=$C$3),Colin!$I15738,)</f>
        <v>0</v>
      </c>
      <c r="M15738" s="38">
        <f>IF(AND(Colin!$G15738=$B$1,Colin!$H15738&lt;=$C$3),Colin!$I15738,)</f>
        <v>0</v>
      </c>
      <c r="N15738" s="38">
        <f>IF(AND(Colin!$G15738=$B$2,Colin!$H15738=$C$3),Colin!$I15738,)</f>
        <v>0</v>
      </c>
      <c r="O15738" s="38">
        <f>IF(AND(Colin!$G15738=$B$2,Colin!$H15738&lt;=$C$3),Colin!$I15738,)</f>
        <v>0</v>
      </c>
      <c r="P15738" s="38">
        <f>IF(Colin!$G15738&lt;$B$2,Colin!$I15738,0)</f>
        <v>0</v>
      </c>
      <c r="Q15738" s="38">
        <f>IF(Colin!$G15738&lt;$B$1,Colin!$I15738,0)</f>
        <v>0</v>
      </c>
    </row>
    <row r="15739" spans="12:17" x14ac:dyDescent="0.25">
      <c r="L15739" s="38">
        <f>IF(AND(Colin!$G15739=$B$1,Colin!$H15739=$C$3),Colin!$I15739,)</f>
        <v>0</v>
      </c>
      <c r="M15739" s="38">
        <f>IF(AND(Colin!$G15739=$B$1,Colin!$H15739&lt;=$C$3),Colin!$I15739,)</f>
        <v>0</v>
      </c>
      <c r="N15739" s="38">
        <f>IF(AND(Colin!$G15739=$B$2,Colin!$H15739=$C$3),Colin!$I15739,)</f>
        <v>0</v>
      </c>
      <c r="O15739" s="38">
        <f>IF(AND(Colin!$G15739=$B$2,Colin!$H15739&lt;=$C$3),Colin!$I15739,)</f>
        <v>0</v>
      </c>
      <c r="P15739" s="38">
        <f>IF(Colin!$G15739&lt;$B$2,Colin!$I15739,0)</f>
        <v>0</v>
      </c>
      <c r="Q15739" s="38">
        <f>IF(Colin!$G15739&lt;$B$1,Colin!$I15739,0)</f>
        <v>0</v>
      </c>
    </row>
    <row r="15740" spans="12:17" x14ac:dyDescent="0.25">
      <c r="L15740" s="38">
        <f>IF(AND(Colin!$G15740=$B$1,Colin!$H15740=$C$3),Colin!$I15740,)</f>
        <v>0</v>
      </c>
      <c r="M15740" s="38">
        <f>IF(AND(Colin!$G15740=$B$1,Colin!$H15740&lt;=$C$3),Colin!$I15740,)</f>
        <v>0</v>
      </c>
      <c r="N15740" s="38">
        <f>IF(AND(Colin!$G15740=$B$2,Colin!$H15740=$C$3),Colin!$I15740,)</f>
        <v>0</v>
      </c>
      <c r="O15740" s="38">
        <f>IF(AND(Colin!$G15740=$B$2,Colin!$H15740&lt;=$C$3),Colin!$I15740,)</f>
        <v>0</v>
      </c>
      <c r="P15740" s="38">
        <f>IF(Colin!$G15740&lt;$B$2,Colin!$I15740,0)</f>
        <v>0</v>
      </c>
      <c r="Q15740" s="38">
        <f>IF(Colin!$G15740&lt;$B$1,Colin!$I15740,0)</f>
        <v>0</v>
      </c>
    </row>
    <row r="15741" spans="12:17" x14ac:dyDescent="0.25">
      <c r="L15741" s="38">
        <f>IF(AND(Colin!$G15741=$B$1,Colin!$H15741=$C$3),Colin!$I15741,)</f>
        <v>0</v>
      </c>
      <c r="M15741" s="38">
        <f>IF(AND(Colin!$G15741=$B$1,Colin!$H15741&lt;=$C$3),Colin!$I15741,)</f>
        <v>0</v>
      </c>
      <c r="N15741" s="38">
        <f>IF(AND(Colin!$G15741=$B$2,Colin!$H15741=$C$3),Colin!$I15741,)</f>
        <v>0</v>
      </c>
      <c r="O15741" s="38">
        <f>IF(AND(Colin!$G15741=$B$2,Colin!$H15741&lt;=$C$3),Colin!$I15741,)</f>
        <v>0</v>
      </c>
      <c r="P15741" s="38">
        <f>IF(Colin!$G15741&lt;$B$2,Colin!$I15741,0)</f>
        <v>0</v>
      </c>
      <c r="Q15741" s="38">
        <f>IF(Colin!$G15741&lt;$B$1,Colin!$I15741,0)</f>
        <v>0</v>
      </c>
    </row>
    <row r="15742" spans="12:17" x14ac:dyDescent="0.25">
      <c r="L15742" s="38">
        <f>IF(AND(Colin!$G15742=$B$1,Colin!$H15742=$C$3),Colin!$I15742,)</f>
        <v>0</v>
      </c>
      <c r="M15742" s="38">
        <f>IF(AND(Colin!$G15742=$B$1,Colin!$H15742&lt;=$C$3),Colin!$I15742,)</f>
        <v>0</v>
      </c>
      <c r="N15742" s="38">
        <f>IF(AND(Colin!$G15742=$B$2,Colin!$H15742=$C$3),Colin!$I15742,)</f>
        <v>0</v>
      </c>
      <c r="O15742" s="38">
        <f>IF(AND(Colin!$G15742=$B$2,Colin!$H15742&lt;=$C$3),Colin!$I15742,)</f>
        <v>0</v>
      </c>
      <c r="P15742" s="38">
        <f>IF(Colin!$G15742&lt;$B$2,Colin!$I15742,0)</f>
        <v>0</v>
      </c>
      <c r="Q15742" s="38">
        <f>IF(Colin!$G15742&lt;$B$1,Colin!$I15742,0)</f>
        <v>0</v>
      </c>
    </row>
    <row r="15743" spans="12:17" x14ac:dyDescent="0.25">
      <c r="L15743" s="38">
        <f>IF(AND(Colin!$G15743=$B$1,Colin!$H15743=$C$3),Colin!$I15743,)</f>
        <v>0</v>
      </c>
      <c r="M15743" s="38">
        <f>IF(AND(Colin!$G15743=$B$1,Colin!$H15743&lt;=$C$3),Colin!$I15743,)</f>
        <v>0</v>
      </c>
      <c r="N15743" s="38">
        <f>IF(AND(Colin!$G15743=$B$2,Colin!$H15743=$C$3),Colin!$I15743,)</f>
        <v>0</v>
      </c>
      <c r="O15743" s="38">
        <f>IF(AND(Colin!$G15743=$B$2,Colin!$H15743&lt;=$C$3),Colin!$I15743,)</f>
        <v>0</v>
      </c>
      <c r="P15743" s="38">
        <f>IF(Colin!$G15743&lt;$B$2,Colin!$I15743,0)</f>
        <v>0</v>
      </c>
      <c r="Q15743" s="38">
        <f>IF(Colin!$G15743&lt;$B$1,Colin!$I15743,0)</f>
        <v>0</v>
      </c>
    </row>
    <row r="15744" spans="12:17" x14ac:dyDescent="0.25">
      <c r="L15744" s="38">
        <f>IF(AND(Colin!$G15744=$B$1,Colin!$H15744=$C$3),Colin!$I15744,)</f>
        <v>0</v>
      </c>
      <c r="M15744" s="38">
        <f>IF(AND(Colin!$G15744=$B$1,Colin!$H15744&lt;=$C$3),Colin!$I15744,)</f>
        <v>0</v>
      </c>
      <c r="N15744" s="38">
        <f>IF(AND(Colin!$G15744=$B$2,Colin!$H15744=$C$3),Colin!$I15744,)</f>
        <v>0</v>
      </c>
      <c r="O15744" s="38">
        <f>IF(AND(Colin!$G15744=$B$2,Colin!$H15744&lt;=$C$3),Colin!$I15744,)</f>
        <v>0</v>
      </c>
      <c r="P15744" s="38">
        <f>IF(Colin!$G15744&lt;$B$2,Colin!$I15744,0)</f>
        <v>0</v>
      </c>
      <c r="Q15744" s="38">
        <f>IF(Colin!$G15744&lt;$B$1,Colin!$I15744,0)</f>
        <v>0</v>
      </c>
    </row>
    <row r="15745" spans="12:17" x14ac:dyDescent="0.25">
      <c r="L15745" s="38">
        <f>IF(AND(Colin!$G15745=$B$1,Colin!$H15745=$C$3),Colin!$I15745,)</f>
        <v>0</v>
      </c>
      <c r="M15745" s="38">
        <f>IF(AND(Colin!$G15745=$B$1,Colin!$H15745&lt;=$C$3),Colin!$I15745,)</f>
        <v>0</v>
      </c>
      <c r="N15745" s="38">
        <f>IF(AND(Colin!$G15745=$B$2,Colin!$H15745=$C$3),Colin!$I15745,)</f>
        <v>0</v>
      </c>
      <c r="O15745" s="38">
        <f>IF(AND(Colin!$G15745=$B$2,Colin!$H15745&lt;=$C$3),Colin!$I15745,)</f>
        <v>0</v>
      </c>
      <c r="P15745" s="38">
        <f>IF(Colin!$G15745&lt;$B$2,Colin!$I15745,0)</f>
        <v>0</v>
      </c>
      <c r="Q15745" s="38">
        <f>IF(Colin!$G15745&lt;$B$1,Colin!$I15745,0)</f>
        <v>0</v>
      </c>
    </row>
    <row r="15746" spans="12:17" x14ac:dyDescent="0.25">
      <c r="L15746" s="38">
        <f>IF(AND(Colin!$G15746=$B$1,Colin!$H15746=$C$3),Colin!$I15746,)</f>
        <v>0</v>
      </c>
      <c r="M15746" s="38">
        <f>IF(AND(Colin!$G15746=$B$1,Colin!$H15746&lt;=$C$3),Colin!$I15746,)</f>
        <v>0</v>
      </c>
      <c r="N15746" s="38">
        <f>IF(AND(Colin!$G15746=$B$2,Colin!$H15746=$C$3),Colin!$I15746,)</f>
        <v>0</v>
      </c>
      <c r="O15746" s="38">
        <f>IF(AND(Colin!$G15746=$B$2,Colin!$H15746&lt;=$C$3),Colin!$I15746,)</f>
        <v>0</v>
      </c>
      <c r="P15746" s="38">
        <f>IF(Colin!$G15746&lt;$B$2,Colin!$I15746,0)</f>
        <v>0</v>
      </c>
      <c r="Q15746" s="38">
        <f>IF(Colin!$G15746&lt;$B$1,Colin!$I15746,0)</f>
        <v>0</v>
      </c>
    </row>
    <row r="15747" spans="12:17" x14ac:dyDescent="0.25">
      <c r="L15747" s="38">
        <f>IF(AND(Colin!$G15747=$B$1,Colin!$H15747=$C$3),Colin!$I15747,)</f>
        <v>0</v>
      </c>
      <c r="M15747" s="38">
        <f>IF(AND(Colin!$G15747=$B$1,Colin!$H15747&lt;=$C$3),Colin!$I15747,)</f>
        <v>0</v>
      </c>
      <c r="N15747" s="38">
        <f>IF(AND(Colin!$G15747=$B$2,Colin!$H15747=$C$3),Colin!$I15747,)</f>
        <v>0</v>
      </c>
      <c r="O15747" s="38">
        <f>IF(AND(Colin!$G15747=$B$2,Colin!$H15747&lt;=$C$3),Colin!$I15747,)</f>
        <v>0</v>
      </c>
      <c r="P15747" s="38">
        <f>IF(Colin!$G15747&lt;$B$2,Colin!$I15747,0)</f>
        <v>0</v>
      </c>
      <c r="Q15747" s="38">
        <f>IF(Colin!$G15747&lt;$B$1,Colin!$I15747,0)</f>
        <v>0</v>
      </c>
    </row>
    <row r="15748" spans="12:17" x14ac:dyDescent="0.25">
      <c r="L15748" s="38">
        <f>IF(AND(Colin!$G15748=$B$1,Colin!$H15748=$C$3),Colin!$I15748,)</f>
        <v>0</v>
      </c>
      <c r="M15748" s="38">
        <f>IF(AND(Colin!$G15748=$B$1,Colin!$H15748&lt;=$C$3),Colin!$I15748,)</f>
        <v>0</v>
      </c>
      <c r="N15748" s="38">
        <f>IF(AND(Colin!$G15748=$B$2,Colin!$H15748=$C$3),Colin!$I15748,)</f>
        <v>0</v>
      </c>
      <c r="O15748" s="38">
        <f>IF(AND(Colin!$G15748=$B$2,Colin!$H15748&lt;=$C$3),Colin!$I15748,)</f>
        <v>0</v>
      </c>
      <c r="P15748" s="38">
        <f>IF(Colin!$G15748&lt;$B$2,Colin!$I15748,0)</f>
        <v>0</v>
      </c>
      <c r="Q15748" s="38">
        <f>IF(Colin!$G15748&lt;$B$1,Colin!$I15748,0)</f>
        <v>0</v>
      </c>
    </row>
    <row r="15749" spans="12:17" x14ac:dyDescent="0.25">
      <c r="L15749" s="38">
        <f>IF(AND(Colin!$G15749=$B$1,Colin!$H15749=$C$3),Colin!$I15749,)</f>
        <v>0</v>
      </c>
      <c r="M15749" s="38">
        <f>IF(AND(Colin!$G15749=$B$1,Colin!$H15749&lt;=$C$3),Colin!$I15749,)</f>
        <v>0</v>
      </c>
      <c r="N15749" s="38">
        <f>IF(AND(Colin!$G15749=$B$2,Colin!$H15749=$C$3),Colin!$I15749,)</f>
        <v>0</v>
      </c>
      <c r="O15749" s="38">
        <f>IF(AND(Colin!$G15749=$B$2,Colin!$H15749&lt;=$C$3),Colin!$I15749,)</f>
        <v>0</v>
      </c>
      <c r="P15749" s="38">
        <f>IF(Colin!$G15749&lt;$B$2,Colin!$I15749,0)</f>
        <v>0</v>
      </c>
      <c r="Q15749" s="38">
        <f>IF(Colin!$G15749&lt;$B$1,Colin!$I15749,0)</f>
        <v>0</v>
      </c>
    </row>
    <row r="15750" spans="12:17" x14ac:dyDescent="0.25">
      <c r="L15750" s="38">
        <f>IF(AND(Colin!$G15750=$B$1,Colin!$H15750=$C$3),Colin!$I15750,)</f>
        <v>0</v>
      </c>
      <c r="M15750" s="38">
        <f>IF(AND(Colin!$G15750=$B$1,Colin!$H15750&lt;=$C$3),Colin!$I15750,)</f>
        <v>0</v>
      </c>
      <c r="N15750" s="38">
        <f>IF(AND(Colin!$G15750=$B$2,Colin!$H15750=$C$3),Colin!$I15750,)</f>
        <v>0</v>
      </c>
      <c r="O15750" s="38">
        <f>IF(AND(Colin!$G15750=$B$2,Colin!$H15750&lt;=$C$3),Colin!$I15750,)</f>
        <v>0</v>
      </c>
      <c r="P15750" s="38">
        <f>IF(Colin!$G15750&lt;$B$2,Colin!$I15750,0)</f>
        <v>0</v>
      </c>
      <c r="Q15750" s="38">
        <f>IF(Colin!$G15750&lt;$B$1,Colin!$I15750,0)</f>
        <v>0</v>
      </c>
    </row>
    <row r="15751" spans="12:17" x14ac:dyDescent="0.25">
      <c r="L15751" s="38">
        <f>IF(AND(Colin!$G15751=$B$1,Colin!$H15751=$C$3),Colin!$I15751,)</f>
        <v>0</v>
      </c>
      <c r="M15751" s="38">
        <f>IF(AND(Colin!$G15751=$B$1,Colin!$H15751&lt;=$C$3),Colin!$I15751,)</f>
        <v>0</v>
      </c>
      <c r="N15751" s="38">
        <f>IF(AND(Colin!$G15751=$B$2,Colin!$H15751=$C$3),Colin!$I15751,)</f>
        <v>0</v>
      </c>
      <c r="O15751" s="38">
        <f>IF(AND(Colin!$G15751=$B$2,Colin!$H15751&lt;=$C$3),Colin!$I15751,)</f>
        <v>0</v>
      </c>
      <c r="P15751" s="38">
        <f>IF(Colin!$G15751&lt;$B$2,Colin!$I15751,0)</f>
        <v>0</v>
      </c>
      <c r="Q15751" s="38">
        <f>IF(Colin!$G15751&lt;$B$1,Colin!$I15751,0)</f>
        <v>0</v>
      </c>
    </row>
    <row r="15752" spans="12:17" x14ac:dyDescent="0.25">
      <c r="L15752" s="38">
        <f>IF(AND(Colin!$G15752=$B$1,Colin!$H15752=$C$3),Colin!$I15752,)</f>
        <v>0</v>
      </c>
      <c r="M15752" s="38">
        <f>IF(AND(Colin!$G15752=$B$1,Colin!$H15752&lt;=$C$3),Colin!$I15752,)</f>
        <v>0</v>
      </c>
      <c r="N15752" s="38">
        <f>IF(AND(Colin!$G15752=$B$2,Colin!$H15752=$C$3),Colin!$I15752,)</f>
        <v>0</v>
      </c>
      <c r="O15752" s="38">
        <f>IF(AND(Colin!$G15752=$B$2,Colin!$H15752&lt;=$C$3),Colin!$I15752,)</f>
        <v>0</v>
      </c>
      <c r="P15752" s="38">
        <f>IF(Colin!$G15752&lt;$B$2,Colin!$I15752,0)</f>
        <v>0</v>
      </c>
      <c r="Q15752" s="38">
        <f>IF(Colin!$G15752&lt;$B$1,Colin!$I15752,0)</f>
        <v>0</v>
      </c>
    </row>
    <row r="15753" spans="12:17" x14ac:dyDescent="0.25">
      <c r="L15753" s="38">
        <f>IF(AND(Colin!$G15753=$B$1,Colin!$H15753=$C$3),Colin!$I15753,)</f>
        <v>0</v>
      </c>
      <c r="M15753" s="38">
        <f>IF(AND(Colin!$G15753=$B$1,Colin!$H15753&lt;=$C$3),Colin!$I15753,)</f>
        <v>0</v>
      </c>
      <c r="N15753" s="38">
        <f>IF(AND(Colin!$G15753=$B$2,Colin!$H15753=$C$3),Colin!$I15753,)</f>
        <v>0</v>
      </c>
      <c r="O15753" s="38">
        <f>IF(AND(Colin!$G15753=$B$2,Colin!$H15753&lt;=$C$3),Colin!$I15753,)</f>
        <v>0</v>
      </c>
      <c r="P15753" s="38">
        <f>IF(Colin!$G15753&lt;$B$2,Colin!$I15753,0)</f>
        <v>0</v>
      </c>
      <c r="Q15753" s="38">
        <f>IF(Colin!$G15753&lt;$B$1,Colin!$I15753,0)</f>
        <v>0</v>
      </c>
    </row>
    <row r="15754" spans="12:17" x14ac:dyDescent="0.25">
      <c r="L15754" s="38">
        <f>IF(AND(Colin!$G15754=$B$1,Colin!$H15754=$C$3),Colin!$I15754,)</f>
        <v>0</v>
      </c>
      <c r="M15754" s="38">
        <f>IF(AND(Colin!$G15754=$B$1,Colin!$H15754&lt;=$C$3),Colin!$I15754,)</f>
        <v>0</v>
      </c>
      <c r="N15754" s="38">
        <f>IF(AND(Colin!$G15754=$B$2,Colin!$H15754=$C$3),Colin!$I15754,)</f>
        <v>0</v>
      </c>
      <c r="O15754" s="38">
        <f>IF(AND(Colin!$G15754=$B$2,Colin!$H15754&lt;=$C$3),Colin!$I15754,)</f>
        <v>0</v>
      </c>
      <c r="P15754" s="38">
        <f>IF(Colin!$G15754&lt;$B$2,Colin!$I15754,0)</f>
        <v>0</v>
      </c>
      <c r="Q15754" s="38">
        <f>IF(Colin!$G15754&lt;$B$1,Colin!$I15754,0)</f>
        <v>0</v>
      </c>
    </row>
    <row r="15755" spans="12:17" x14ac:dyDescent="0.25">
      <c r="L15755" s="38">
        <f>IF(AND(Colin!$G15755=$B$1,Colin!$H15755=$C$3),Colin!$I15755,)</f>
        <v>0</v>
      </c>
      <c r="M15755" s="38">
        <f>IF(AND(Colin!$G15755=$B$1,Colin!$H15755&lt;=$C$3),Colin!$I15755,)</f>
        <v>0</v>
      </c>
      <c r="N15755" s="38">
        <f>IF(AND(Colin!$G15755=$B$2,Colin!$H15755=$C$3),Colin!$I15755,)</f>
        <v>0</v>
      </c>
      <c r="O15755" s="38">
        <f>IF(AND(Colin!$G15755=$B$2,Colin!$H15755&lt;=$C$3),Colin!$I15755,)</f>
        <v>0</v>
      </c>
      <c r="P15755" s="38">
        <f>IF(Colin!$G15755&lt;$B$2,Colin!$I15755,0)</f>
        <v>0</v>
      </c>
      <c r="Q15755" s="38">
        <f>IF(Colin!$G15755&lt;$B$1,Colin!$I15755,0)</f>
        <v>0</v>
      </c>
    </row>
    <row r="15756" spans="12:17" x14ac:dyDescent="0.25">
      <c r="L15756" s="38">
        <f>IF(AND(Colin!$G15756=$B$1,Colin!$H15756=$C$3),Colin!$I15756,)</f>
        <v>0</v>
      </c>
      <c r="M15756" s="38">
        <f>IF(AND(Colin!$G15756=$B$1,Colin!$H15756&lt;=$C$3),Colin!$I15756,)</f>
        <v>0</v>
      </c>
      <c r="N15756" s="38">
        <f>IF(AND(Colin!$G15756=$B$2,Colin!$H15756=$C$3),Colin!$I15756,)</f>
        <v>0</v>
      </c>
      <c r="O15756" s="38">
        <f>IF(AND(Colin!$G15756=$B$2,Colin!$H15756&lt;=$C$3),Colin!$I15756,)</f>
        <v>0</v>
      </c>
      <c r="P15756" s="38">
        <f>IF(Colin!$G15756&lt;$B$2,Colin!$I15756,0)</f>
        <v>0</v>
      </c>
      <c r="Q15756" s="38">
        <f>IF(Colin!$G15756&lt;$B$1,Colin!$I15756,0)</f>
        <v>0</v>
      </c>
    </row>
    <row r="15757" spans="12:17" x14ac:dyDescent="0.25">
      <c r="L15757" s="38">
        <f>IF(AND(Colin!$G15757=$B$1,Colin!$H15757=$C$3),Colin!$I15757,)</f>
        <v>0</v>
      </c>
      <c r="M15757" s="38">
        <f>IF(AND(Colin!$G15757=$B$1,Colin!$H15757&lt;=$C$3),Colin!$I15757,)</f>
        <v>0</v>
      </c>
      <c r="N15757" s="38">
        <f>IF(AND(Colin!$G15757=$B$2,Colin!$H15757=$C$3),Colin!$I15757,)</f>
        <v>0</v>
      </c>
      <c r="O15757" s="38">
        <f>IF(AND(Colin!$G15757=$B$2,Colin!$H15757&lt;=$C$3),Colin!$I15757,)</f>
        <v>0</v>
      </c>
      <c r="P15757" s="38">
        <f>IF(Colin!$G15757&lt;$B$2,Colin!$I15757,0)</f>
        <v>0</v>
      </c>
      <c r="Q15757" s="38">
        <f>IF(Colin!$G15757&lt;$B$1,Colin!$I15757,0)</f>
        <v>0</v>
      </c>
    </row>
    <row r="15758" spans="12:17" x14ac:dyDescent="0.25">
      <c r="L15758" s="38">
        <f>IF(AND(Colin!$G15758=$B$1,Colin!$H15758=$C$3),Colin!$I15758,)</f>
        <v>0</v>
      </c>
      <c r="M15758" s="38">
        <f>IF(AND(Colin!$G15758=$B$1,Colin!$H15758&lt;=$C$3),Colin!$I15758,)</f>
        <v>0</v>
      </c>
      <c r="N15758" s="38">
        <f>IF(AND(Colin!$G15758=$B$2,Colin!$H15758=$C$3),Colin!$I15758,)</f>
        <v>0</v>
      </c>
      <c r="O15758" s="38">
        <f>IF(AND(Colin!$G15758=$B$2,Colin!$H15758&lt;=$C$3),Colin!$I15758,)</f>
        <v>0</v>
      </c>
      <c r="P15758" s="38">
        <f>IF(Colin!$G15758&lt;$B$2,Colin!$I15758,0)</f>
        <v>0</v>
      </c>
      <c r="Q15758" s="38">
        <f>IF(Colin!$G15758&lt;$B$1,Colin!$I15758,0)</f>
        <v>0</v>
      </c>
    </row>
    <row r="15759" spans="12:17" x14ac:dyDescent="0.25">
      <c r="L15759" s="38">
        <f>IF(AND(Colin!$G15759=$B$1,Colin!$H15759=$C$3),Colin!$I15759,)</f>
        <v>0</v>
      </c>
      <c r="M15759" s="38">
        <f>IF(AND(Colin!$G15759=$B$1,Colin!$H15759&lt;=$C$3),Colin!$I15759,)</f>
        <v>0</v>
      </c>
      <c r="N15759" s="38">
        <f>IF(AND(Colin!$G15759=$B$2,Colin!$H15759=$C$3),Colin!$I15759,)</f>
        <v>0</v>
      </c>
      <c r="O15759" s="38">
        <f>IF(AND(Colin!$G15759=$B$2,Colin!$H15759&lt;=$C$3),Colin!$I15759,)</f>
        <v>0</v>
      </c>
      <c r="P15759" s="38">
        <f>IF(Colin!$G15759&lt;$B$2,Colin!$I15759,0)</f>
        <v>0</v>
      </c>
      <c r="Q15759" s="38">
        <f>IF(Colin!$G15759&lt;$B$1,Colin!$I15759,0)</f>
        <v>0</v>
      </c>
    </row>
    <row r="15760" spans="12:17" x14ac:dyDescent="0.25">
      <c r="L15760" s="38">
        <f>IF(AND(Colin!$G15760=$B$1,Colin!$H15760=$C$3),Colin!$I15760,)</f>
        <v>0</v>
      </c>
      <c r="M15760" s="38">
        <f>IF(AND(Colin!$G15760=$B$1,Colin!$H15760&lt;=$C$3),Colin!$I15760,)</f>
        <v>0</v>
      </c>
      <c r="N15760" s="38">
        <f>IF(AND(Colin!$G15760=$B$2,Colin!$H15760=$C$3),Colin!$I15760,)</f>
        <v>0</v>
      </c>
      <c r="O15760" s="38">
        <f>IF(AND(Colin!$G15760=$B$2,Colin!$H15760&lt;=$C$3),Colin!$I15760,)</f>
        <v>0</v>
      </c>
      <c r="P15760" s="38">
        <f>IF(Colin!$G15760&lt;$B$2,Colin!$I15760,0)</f>
        <v>0</v>
      </c>
      <c r="Q15760" s="38">
        <f>IF(Colin!$G15760&lt;$B$1,Colin!$I15760,0)</f>
        <v>0</v>
      </c>
    </row>
    <row r="15761" spans="12:17" x14ac:dyDescent="0.25">
      <c r="L15761" s="38">
        <f>IF(AND(Colin!$G15761=$B$1,Colin!$H15761=$C$3),Colin!$I15761,)</f>
        <v>0</v>
      </c>
      <c r="M15761" s="38">
        <f>IF(AND(Colin!$G15761=$B$1,Colin!$H15761&lt;=$C$3),Colin!$I15761,)</f>
        <v>0</v>
      </c>
      <c r="N15761" s="38">
        <f>IF(AND(Colin!$G15761=$B$2,Colin!$H15761=$C$3),Colin!$I15761,)</f>
        <v>0</v>
      </c>
      <c r="O15761" s="38">
        <f>IF(AND(Colin!$G15761=$B$2,Colin!$H15761&lt;=$C$3),Colin!$I15761,)</f>
        <v>0</v>
      </c>
      <c r="P15761" s="38">
        <f>IF(Colin!$G15761&lt;$B$2,Colin!$I15761,0)</f>
        <v>0</v>
      </c>
      <c r="Q15761" s="38">
        <f>IF(Colin!$G15761&lt;$B$1,Colin!$I15761,0)</f>
        <v>0</v>
      </c>
    </row>
    <row r="15762" spans="12:17" x14ac:dyDescent="0.25">
      <c r="L15762" s="38">
        <f>IF(AND(Colin!$G15762=$B$1,Colin!$H15762=$C$3),Colin!$I15762,)</f>
        <v>0</v>
      </c>
      <c r="M15762" s="38">
        <f>IF(AND(Colin!$G15762=$B$1,Colin!$H15762&lt;=$C$3),Colin!$I15762,)</f>
        <v>0</v>
      </c>
      <c r="N15762" s="38">
        <f>IF(AND(Colin!$G15762=$B$2,Colin!$H15762=$C$3),Colin!$I15762,)</f>
        <v>0</v>
      </c>
      <c r="O15762" s="38">
        <f>IF(AND(Colin!$G15762=$B$2,Colin!$H15762&lt;=$C$3),Colin!$I15762,)</f>
        <v>0</v>
      </c>
      <c r="P15762" s="38">
        <f>IF(Colin!$G15762&lt;$B$2,Colin!$I15762,0)</f>
        <v>0</v>
      </c>
      <c r="Q15762" s="38">
        <f>IF(Colin!$G15762&lt;$B$1,Colin!$I15762,0)</f>
        <v>0</v>
      </c>
    </row>
    <row r="15763" spans="12:17" x14ac:dyDescent="0.25">
      <c r="L15763" s="38">
        <f>IF(AND(Colin!$G15763=$B$1,Colin!$H15763=$C$3),Colin!$I15763,)</f>
        <v>0</v>
      </c>
      <c r="M15763" s="38">
        <f>IF(AND(Colin!$G15763=$B$1,Colin!$H15763&lt;=$C$3),Colin!$I15763,)</f>
        <v>0</v>
      </c>
      <c r="N15763" s="38">
        <f>IF(AND(Colin!$G15763=$B$2,Colin!$H15763=$C$3),Colin!$I15763,)</f>
        <v>0</v>
      </c>
      <c r="O15763" s="38">
        <f>IF(AND(Colin!$G15763=$B$2,Colin!$H15763&lt;=$C$3),Colin!$I15763,)</f>
        <v>0</v>
      </c>
      <c r="P15763" s="38">
        <f>IF(Colin!$G15763&lt;$B$2,Colin!$I15763,0)</f>
        <v>0</v>
      </c>
      <c r="Q15763" s="38">
        <f>IF(Colin!$G15763&lt;$B$1,Colin!$I15763,0)</f>
        <v>0</v>
      </c>
    </row>
    <row r="15764" spans="12:17" x14ac:dyDescent="0.25">
      <c r="L15764" s="38">
        <f>IF(AND(Colin!$G15764=$B$1,Colin!$H15764=$C$3),Colin!$I15764,)</f>
        <v>0</v>
      </c>
      <c r="M15764" s="38">
        <f>IF(AND(Colin!$G15764=$B$1,Colin!$H15764&lt;=$C$3),Colin!$I15764,)</f>
        <v>0</v>
      </c>
      <c r="N15764" s="38">
        <f>IF(AND(Colin!$G15764=$B$2,Colin!$H15764=$C$3),Colin!$I15764,)</f>
        <v>0</v>
      </c>
      <c r="O15764" s="38">
        <f>IF(AND(Colin!$G15764=$B$2,Colin!$H15764&lt;=$C$3),Colin!$I15764,)</f>
        <v>0</v>
      </c>
      <c r="P15764" s="38">
        <f>IF(Colin!$G15764&lt;$B$2,Colin!$I15764,0)</f>
        <v>0</v>
      </c>
      <c r="Q15764" s="38">
        <f>IF(Colin!$G15764&lt;$B$1,Colin!$I15764,0)</f>
        <v>0</v>
      </c>
    </row>
    <row r="15765" spans="12:17" x14ac:dyDescent="0.25">
      <c r="L15765" s="38">
        <f>IF(AND(Colin!$G15765=$B$1,Colin!$H15765=$C$3),Colin!$I15765,)</f>
        <v>0</v>
      </c>
      <c r="M15765" s="38">
        <f>IF(AND(Colin!$G15765=$B$1,Colin!$H15765&lt;=$C$3),Colin!$I15765,)</f>
        <v>0</v>
      </c>
      <c r="N15765" s="38">
        <f>IF(AND(Colin!$G15765=$B$2,Colin!$H15765=$C$3),Colin!$I15765,)</f>
        <v>0</v>
      </c>
      <c r="O15765" s="38">
        <f>IF(AND(Colin!$G15765=$B$2,Colin!$H15765&lt;=$C$3),Colin!$I15765,)</f>
        <v>0</v>
      </c>
      <c r="P15765" s="38">
        <f>IF(Colin!$G15765&lt;$B$2,Colin!$I15765,0)</f>
        <v>0</v>
      </c>
      <c r="Q15765" s="38">
        <f>IF(Colin!$G15765&lt;$B$1,Colin!$I15765,0)</f>
        <v>0</v>
      </c>
    </row>
    <row r="15766" spans="12:17" x14ac:dyDescent="0.25">
      <c r="L15766" s="38">
        <f>IF(AND(Colin!$G15766=$B$1,Colin!$H15766=$C$3),Colin!$I15766,)</f>
        <v>0</v>
      </c>
      <c r="M15766" s="38">
        <f>IF(AND(Colin!$G15766=$B$1,Colin!$H15766&lt;=$C$3),Colin!$I15766,)</f>
        <v>0</v>
      </c>
      <c r="N15766" s="38">
        <f>IF(AND(Colin!$G15766=$B$2,Colin!$H15766=$C$3),Colin!$I15766,)</f>
        <v>0</v>
      </c>
      <c r="O15766" s="38">
        <f>IF(AND(Colin!$G15766=$B$2,Colin!$H15766&lt;=$C$3),Colin!$I15766,)</f>
        <v>0</v>
      </c>
      <c r="P15766" s="38">
        <f>IF(Colin!$G15766&lt;$B$2,Colin!$I15766,0)</f>
        <v>0</v>
      </c>
      <c r="Q15766" s="38">
        <f>IF(Colin!$G15766&lt;$B$1,Colin!$I15766,0)</f>
        <v>0</v>
      </c>
    </row>
    <row r="15767" spans="12:17" x14ac:dyDescent="0.25">
      <c r="L15767" s="38">
        <f>IF(AND(Colin!$G15767=$B$1,Colin!$H15767=$C$3),Colin!$I15767,)</f>
        <v>0</v>
      </c>
      <c r="M15767" s="38">
        <f>IF(AND(Colin!$G15767=$B$1,Colin!$H15767&lt;=$C$3),Colin!$I15767,)</f>
        <v>0</v>
      </c>
      <c r="N15767" s="38">
        <f>IF(AND(Colin!$G15767=$B$2,Colin!$H15767=$C$3),Colin!$I15767,)</f>
        <v>0</v>
      </c>
      <c r="O15767" s="38">
        <f>IF(AND(Colin!$G15767=$B$2,Colin!$H15767&lt;=$C$3),Colin!$I15767,)</f>
        <v>0</v>
      </c>
      <c r="P15767" s="38">
        <f>IF(Colin!$G15767&lt;$B$2,Colin!$I15767,0)</f>
        <v>0</v>
      </c>
      <c r="Q15767" s="38">
        <f>IF(Colin!$G15767&lt;$B$1,Colin!$I15767,0)</f>
        <v>0</v>
      </c>
    </row>
    <row r="15768" spans="12:17" x14ac:dyDescent="0.25">
      <c r="L15768" s="38">
        <f>IF(AND(Colin!$G15768=$B$1,Colin!$H15768=$C$3),Colin!$I15768,)</f>
        <v>0</v>
      </c>
      <c r="M15768" s="38">
        <f>IF(AND(Colin!$G15768=$B$1,Colin!$H15768&lt;=$C$3),Colin!$I15768,)</f>
        <v>0</v>
      </c>
      <c r="N15768" s="38">
        <f>IF(AND(Colin!$G15768=$B$2,Colin!$H15768=$C$3),Colin!$I15768,)</f>
        <v>0</v>
      </c>
      <c r="O15768" s="38">
        <f>IF(AND(Colin!$G15768=$B$2,Colin!$H15768&lt;=$C$3),Colin!$I15768,)</f>
        <v>0</v>
      </c>
      <c r="P15768" s="38">
        <f>IF(Colin!$G15768&lt;$B$2,Colin!$I15768,0)</f>
        <v>0</v>
      </c>
      <c r="Q15768" s="38">
        <f>IF(Colin!$G15768&lt;$B$1,Colin!$I15768,0)</f>
        <v>0</v>
      </c>
    </row>
    <row r="15769" spans="12:17" x14ac:dyDescent="0.25">
      <c r="L15769" s="38">
        <f>IF(AND(Colin!$G15769=$B$1,Colin!$H15769=$C$3),Colin!$I15769,)</f>
        <v>0</v>
      </c>
      <c r="M15769" s="38">
        <f>IF(AND(Colin!$G15769=$B$1,Colin!$H15769&lt;=$C$3),Colin!$I15769,)</f>
        <v>0</v>
      </c>
      <c r="N15769" s="38">
        <f>IF(AND(Colin!$G15769=$B$2,Colin!$H15769=$C$3),Colin!$I15769,)</f>
        <v>0</v>
      </c>
      <c r="O15769" s="38">
        <f>IF(AND(Colin!$G15769=$B$2,Colin!$H15769&lt;=$C$3),Colin!$I15769,)</f>
        <v>0</v>
      </c>
      <c r="P15769" s="38">
        <f>IF(Colin!$G15769&lt;$B$2,Colin!$I15769,0)</f>
        <v>0</v>
      </c>
      <c r="Q15769" s="38">
        <f>IF(Colin!$G15769&lt;$B$1,Colin!$I15769,0)</f>
        <v>0</v>
      </c>
    </row>
    <row r="15770" spans="12:17" x14ac:dyDescent="0.25">
      <c r="L15770" s="38">
        <f>IF(AND(Colin!$G15770=$B$1,Colin!$H15770=$C$3),Colin!$I15770,)</f>
        <v>0</v>
      </c>
      <c r="M15770" s="38">
        <f>IF(AND(Colin!$G15770=$B$1,Colin!$H15770&lt;=$C$3),Colin!$I15770,)</f>
        <v>0</v>
      </c>
      <c r="N15770" s="38">
        <f>IF(AND(Colin!$G15770=$B$2,Colin!$H15770=$C$3),Colin!$I15770,)</f>
        <v>0</v>
      </c>
      <c r="O15770" s="38">
        <f>IF(AND(Colin!$G15770=$B$2,Colin!$H15770&lt;=$C$3),Colin!$I15770,)</f>
        <v>0</v>
      </c>
      <c r="P15770" s="38">
        <f>IF(Colin!$G15770&lt;$B$2,Colin!$I15770,0)</f>
        <v>0</v>
      </c>
      <c r="Q15770" s="38">
        <f>IF(Colin!$G15770&lt;$B$1,Colin!$I15770,0)</f>
        <v>0</v>
      </c>
    </row>
    <row r="15771" spans="12:17" x14ac:dyDescent="0.25">
      <c r="L15771" s="38">
        <f>IF(AND(Colin!$G15771=$B$1,Colin!$H15771=$C$3),Colin!$I15771,)</f>
        <v>0</v>
      </c>
      <c r="M15771" s="38">
        <f>IF(AND(Colin!$G15771=$B$1,Colin!$H15771&lt;=$C$3),Colin!$I15771,)</f>
        <v>0</v>
      </c>
      <c r="N15771" s="38">
        <f>IF(AND(Colin!$G15771=$B$2,Colin!$H15771=$C$3),Colin!$I15771,)</f>
        <v>0</v>
      </c>
      <c r="O15771" s="38">
        <f>IF(AND(Colin!$G15771=$B$2,Colin!$H15771&lt;=$C$3),Colin!$I15771,)</f>
        <v>0</v>
      </c>
      <c r="P15771" s="38">
        <f>IF(Colin!$G15771&lt;$B$2,Colin!$I15771,0)</f>
        <v>0</v>
      </c>
      <c r="Q15771" s="38">
        <f>IF(Colin!$G15771&lt;$B$1,Colin!$I15771,0)</f>
        <v>0</v>
      </c>
    </row>
    <row r="15772" spans="12:17" x14ac:dyDescent="0.25">
      <c r="L15772" s="38">
        <f>IF(AND(Colin!$G15772=$B$1,Colin!$H15772=$C$3),Colin!$I15772,)</f>
        <v>0</v>
      </c>
      <c r="M15772" s="38">
        <f>IF(AND(Colin!$G15772=$B$1,Colin!$H15772&lt;=$C$3),Colin!$I15772,)</f>
        <v>0</v>
      </c>
      <c r="N15772" s="38">
        <f>IF(AND(Colin!$G15772=$B$2,Colin!$H15772=$C$3),Colin!$I15772,)</f>
        <v>0</v>
      </c>
      <c r="O15772" s="38">
        <f>IF(AND(Colin!$G15772=$B$2,Colin!$H15772&lt;=$C$3),Colin!$I15772,)</f>
        <v>0</v>
      </c>
      <c r="P15772" s="38">
        <f>IF(Colin!$G15772&lt;$B$2,Colin!$I15772,0)</f>
        <v>0</v>
      </c>
      <c r="Q15772" s="38">
        <f>IF(Colin!$G15772&lt;$B$1,Colin!$I15772,0)</f>
        <v>0</v>
      </c>
    </row>
    <row r="15773" spans="12:17" x14ac:dyDescent="0.25">
      <c r="L15773" s="38">
        <f>IF(AND(Colin!$G15773=$B$1,Colin!$H15773=$C$3),Colin!$I15773,)</f>
        <v>0</v>
      </c>
      <c r="M15773" s="38">
        <f>IF(AND(Colin!$G15773=$B$1,Colin!$H15773&lt;=$C$3),Colin!$I15773,)</f>
        <v>0</v>
      </c>
      <c r="N15773" s="38">
        <f>IF(AND(Colin!$G15773=$B$2,Colin!$H15773=$C$3),Colin!$I15773,)</f>
        <v>0</v>
      </c>
      <c r="O15773" s="38">
        <f>IF(AND(Colin!$G15773=$B$2,Colin!$H15773&lt;=$C$3),Colin!$I15773,)</f>
        <v>0</v>
      </c>
      <c r="P15773" s="38">
        <f>IF(Colin!$G15773&lt;$B$2,Colin!$I15773,0)</f>
        <v>0</v>
      </c>
      <c r="Q15773" s="38">
        <f>IF(Colin!$G15773&lt;$B$1,Colin!$I15773,0)</f>
        <v>0</v>
      </c>
    </row>
    <row r="15774" spans="12:17" x14ac:dyDescent="0.25">
      <c r="L15774" s="38">
        <f>IF(AND(Colin!$G15774=$B$1,Colin!$H15774=$C$3),Colin!$I15774,)</f>
        <v>0</v>
      </c>
      <c r="M15774" s="38">
        <f>IF(AND(Colin!$G15774=$B$1,Colin!$H15774&lt;=$C$3),Colin!$I15774,)</f>
        <v>0</v>
      </c>
      <c r="N15774" s="38">
        <f>IF(AND(Colin!$G15774=$B$2,Colin!$H15774=$C$3),Colin!$I15774,)</f>
        <v>0</v>
      </c>
      <c r="O15774" s="38">
        <f>IF(AND(Colin!$G15774=$B$2,Colin!$H15774&lt;=$C$3),Colin!$I15774,)</f>
        <v>0</v>
      </c>
      <c r="P15774" s="38">
        <f>IF(Colin!$G15774&lt;$B$2,Colin!$I15774,0)</f>
        <v>0</v>
      </c>
      <c r="Q15774" s="38">
        <f>IF(Colin!$G15774&lt;$B$1,Colin!$I15774,0)</f>
        <v>0</v>
      </c>
    </row>
    <row r="15775" spans="12:17" x14ac:dyDescent="0.25">
      <c r="L15775" s="38">
        <f>IF(AND(Colin!$G15775=$B$1,Colin!$H15775=$C$3),Colin!$I15775,)</f>
        <v>0</v>
      </c>
      <c r="M15775" s="38">
        <f>IF(AND(Colin!$G15775=$B$1,Colin!$H15775&lt;=$C$3),Colin!$I15775,)</f>
        <v>0</v>
      </c>
      <c r="N15775" s="38">
        <f>IF(AND(Colin!$G15775=$B$2,Colin!$H15775=$C$3),Colin!$I15775,)</f>
        <v>0</v>
      </c>
      <c r="O15775" s="38">
        <f>IF(AND(Colin!$G15775=$B$2,Colin!$H15775&lt;=$C$3),Colin!$I15775,)</f>
        <v>0</v>
      </c>
      <c r="P15775" s="38">
        <f>IF(Colin!$G15775&lt;$B$2,Colin!$I15775,0)</f>
        <v>0</v>
      </c>
      <c r="Q15775" s="38">
        <f>IF(Colin!$G15775&lt;$B$1,Colin!$I15775,0)</f>
        <v>0</v>
      </c>
    </row>
    <row r="15776" spans="12:17" x14ac:dyDescent="0.25">
      <c r="L15776" s="38">
        <f>IF(AND(Colin!$G15776=$B$1,Colin!$H15776=$C$3),Colin!$I15776,)</f>
        <v>0</v>
      </c>
      <c r="M15776" s="38">
        <f>IF(AND(Colin!$G15776=$B$1,Colin!$H15776&lt;=$C$3),Colin!$I15776,)</f>
        <v>0</v>
      </c>
      <c r="N15776" s="38">
        <f>IF(AND(Colin!$G15776=$B$2,Colin!$H15776=$C$3),Colin!$I15776,)</f>
        <v>0</v>
      </c>
      <c r="O15776" s="38">
        <f>IF(AND(Colin!$G15776=$B$2,Colin!$H15776&lt;=$C$3),Colin!$I15776,)</f>
        <v>0</v>
      </c>
      <c r="P15776" s="38">
        <f>IF(Colin!$G15776&lt;$B$2,Colin!$I15776,0)</f>
        <v>0</v>
      </c>
      <c r="Q15776" s="38">
        <f>IF(Colin!$G15776&lt;$B$1,Colin!$I15776,0)</f>
        <v>0</v>
      </c>
    </row>
    <row r="15777" spans="12:17" x14ac:dyDescent="0.25">
      <c r="L15777" s="38">
        <f>IF(AND(Colin!$G15777=$B$1,Colin!$H15777=$C$3),Colin!$I15777,)</f>
        <v>0</v>
      </c>
      <c r="M15777" s="38">
        <f>IF(AND(Colin!$G15777=$B$1,Colin!$H15777&lt;=$C$3),Colin!$I15777,)</f>
        <v>0</v>
      </c>
      <c r="N15777" s="38">
        <f>IF(AND(Colin!$G15777=$B$2,Colin!$H15777=$C$3),Colin!$I15777,)</f>
        <v>0</v>
      </c>
      <c r="O15777" s="38">
        <f>IF(AND(Colin!$G15777=$B$2,Colin!$H15777&lt;=$C$3),Colin!$I15777,)</f>
        <v>0</v>
      </c>
      <c r="P15777" s="38">
        <f>IF(Colin!$G15777&lt;$B$2,Colin!$I15777,0)</f>
        <v>0</v>
      </c>
      <c r="Q15777" s="38">
        <f>IF(Colin!$G15777&lt;$B$1,Colin!$I15777,0)</f>
        <v>0</v>
      </c>
    </row>
    <row r="15778" spans="12:17" x14ac:dyDescent="0.25">
      <c r="L15778" s="38">
        <f>IF(AND(Colin!$G15778=$B$1,Colin!$H15778=$C$3),Colin!$I15778,)</f>
        <v>0</v>
      </c>
      <c r="M15778" s="38">
        <f>IF(AND(Colin!$G15778=$B$1,Colin!$H15778&lt;=$C$3),Colin!$I15778,)</f>
        <v>0</v>
      </c>
      <c r="N15778" s="38">
        <f>IF(AND(Colin!$G15778=$B$2,Colin!$H15778=$C$3),Colin!$I15778,)</f>
        <v>0</v>
      </c>
      <c r="O15778" s="38">
        <f>IF(AND(Colin!$G15778=$B$2,Colin!$H15778&lt;=$C$3),Colin!$I15778,)</f>
        <v>0</v>
      </c>
      <c r="P15778" s="38">
        <f>IF(Colin!$G15778&lt;$B$2,Colin!$I15778,0)</f>
        <v>0</v>
      </c>
      <c r="Q15778" s="38">
        <f>IF(Colin!$G15778&lt;$B$1,Colin!$I15778,0)</f>
        <v>0</v>
      </c>
    </row>
    <row r="15779" spans="12:17" x14ac:dyDescent="0.25">
      <c r="L15779" s="38">
        <f>IF(AND(Colin!$G15779=$B$1,Colin!$H15779=$C$3),Colin!$I15779,)</f>
        <v>0</v>
      </c>
      <c r="M15779" s="38">
        <f>IF(AND(Colin!$G15779=$B$1,Colin!$H15779&lt;=$C$3),Colin!$I15779,)</f>
        <v>0</v>
      </c>
      <c r="N15779" s="38">
        <f>IF(AND(Colin!$G15779=$B$2,Colin!$H15779=$C$3),Colin!$I15779,)</f>
        <v>0</v>
      </c>
      <c r="O15779" s="38">
        <f>IF(AND(Colin!$G15779=$B$2,Colin!$H15779&lt;=$C$3),Colin!$I15779,)</f>
        <v>0</v>
      </c>
      <c r="P15779" s="38">
        <f>IF(Colin!$G15779&lt;$B$2,Colin!$I15779,0)</f>
        <v>0</v>
      </c>
      <c r="Q15779" s="38">
        <f>IF(Colin!$G15779&lt;$B$1,Colin!$I15779,0)</f>
        <v>0</v>
      </c>
    </row>
    <row r="15780" spans="12:17" x14ac:dyDescent="0.25">
      <c r="L15780" s="38">
        <f>IF(AND(Colin!$G15780=$B$1,Colin!$H15780=$C$3),Colin!$I15780,)</f>
        <v>0</v>
      </c>
      <c r="M15780" s="38">
        <f>IF(AND(Colin!$G15780=$B$1,Colin!$H15780&lt;=$C$3),Colin!$I15780,)</f>
        <v>0</v>
      </c>
      <c r="N15780" s="38">
        <f>IF(AND(Colin!$G15780=$B$2,Colin!$H15780=$C$3),Colin!$I15780,)</f>
        <v>0</v>
      </c>
      <c r="O15780" s="38">
        <f>IF(AND(Colin!$G15780=$B$2,Colin!$H15780&lt;=$C$3),Colin!$I15780,)</f>
        <v>0</v>
      </c>
      <c r="P15780" s="38">
        <f>IF(Colin!$G15780&lt;$B$2,Colin!$I15780,0)</f>
        <v>0</v>
      </c>
      <c r="Q15780" s="38">
        <f>IF(Colin!$G15780&lt;$B$1,Colin!$I15780,0)</f>
        <v>0</v>
      </c>
    </row>
    <row r="15781" spans="12:17" x14ac:dyDescent="0.25">
      <c r="L15781" s="38">
        <f>IF(AND(Colin!$G15781=$B$1,Colin!$H15781=$C$3),Colin!$I15781,)</f>
        <v>0</v>
      </c>
      <c r="M15781" s="38">
        <f>IF(AND(Colin!$G15781=$B$1,Colin!$H15781&lt;=$C$3),Colin!$I15781,)</f>
        <v>0</v>
      </c>
      <c r="N15781" s="38">
        <f>IF(AND(Colin!$G15781=$B$2,Colin!$H15781=$C$3),Colin!$I15781,)</f>
        <v>0</v>
      </c>
      <c r="O15781" s="38">
        <f>IF(AND(Colin!$G15781=$B$2,Colin!$H15781&lt;=$C$3),Colin!$I15781,)</f>
        <v>0</v>
      </c>
      <c r="P15781" s="38">
        <f>IF(Colin!$G15781&lt;$B$2,Colin!$I15781,0)</f>
        <v>0</v>
      </c>
      <c r="Q15781" s="38">
        <f>IF(Colin!$G15781&lt;$B$1,Colin!$I15781,0)</f>
        <v>0</v>
      </c>
    </row>
    <row r="15782" spans="12:17" x14ac:dyDescent="0.25">
      <c r="L15782" s="38">
        <f>IF(AND(Colin!$G15782=$B$1,Colin!$H15782=$C$3),Colin!$I15782,)</f>
        <v>0</v>
      </c>
      <c r="M15782" s="38">
        <f>IF(AND(Colin!$G15782=$B$1,Colin!$H15782&lt;=$C$3),Colin!$I15782,)</f>
        <v>0</v>
      </c>
      <c r="N15782" s="38">
        <f>IF(AND(Colin!$G15782=$B$2,Colin!$H15782=$C$3),Colin!$I15782,)</f>
        <v>0</v>
      </c>
      <c r="O15782" s="38">
        <f>IF(AND(Colin!$G15782=$B$2,Colin!$H15782&lt;=$C$3),Colin!$I15782,)</f>
        <v>0</v>
      </c>
      <c r="P15782" s="38">
        <f>IF(Colin!$G15782&lt;$B$2,Colin!$I15782,0)</f>
        <v>0</v>
      </c>
      <c r="Q15782" s="38">
        <f>IF(Colin!$G15782&lt;$B$1,Colin!$I15782,0)</f>
        <v>0</v>
      </c>
    </row>
    <row r="15783" spans="12:17" x14ac:dyDescent="0.25">
      <c r="L15783" s="38">
        <f>IF(AND(Colin!$G15783=$B$1,Colin!$H15783=$C$3),Colin!$I15783,)</f>
        <v>0</v>
      </c>
      <c r="M15783" s="38">
        <f>IF(AND(Colin!$G15783=$B$1,Colin!$H15783&lt;=$C$3),Colin!$I15783,)</f>
        <v>0</v>
      </c>
      <c r="N15783" s="38">
        <f>IF(AND(Colin!$G15783=$B$2,Colin!$H15783=$C$3),Colin!$I15783,)</f>
        <v>0</v>
      </c>
      <c r="O15783" s="38">
        <f>IF(AND(Colin!$G15783=$B$2,Colin!$H15783&lt;=$C$3),Colin!$I15783,)</f>
        <v>0</v>
      </c>
      <c r="P15783" s="38">
        <f>IF(Colin!$G15783&lt;$B$2,Colin!$I15783,0)</f>
        <v>0</v>
      </c>
      <c r="Q15783" s="38">
        <f>IF(Colin!$G15783&lt;$B$1,Colin!$I15783,0)</f>
        <v>0</v>
      </c>
    </row>
    <row r="15784" spans="12:17" x14ac:dyDescent="0.25">
      <c r="L15784" s="38">
        <f>IF(AND(Colin!$G15784=$B$1,Colin!$H15784=$C$3),Colin!$I15784,)</f>
        <v>0</v>
      </c>
      <c r="M15784" s="38">
        <f>IF(AND(Colin!$G15784=$B$1,Colin!$H15784&lt;=$C$3),Colin!$I15784,)</f>
        <v>0</v>
      </c>
      <c r="N15784" s="38">
        <f>IF(AND(Colin!$G15784=$B$2,Colin!$H15784=$C$3),Colin!$I15784,)</f>
        <v>0</v>
      </c>
      <c r="O15784" s="38">
        <f>IF(AND(Colin!$G15784=$B$2,Colin!$H15784&lt;=$C$3),Colin!$I15784,)</f>
        <v>0</v>
      </c>
      <c r="P15784" s="38">
        <f>IF(Colin!$G15784&lt;$B$2,Colin!$I15784,0)</f>
        <v>0</v>
      </c>
      <c r="Q15784" s="38">
        <f>IF(Colin!$G15784&lt;$B$1,Colin!$I15784,0)</f>
        <v>0</v>
      </c>
    </row>
    <row r="15785" spans="12:17" x14ac:dyDescent="0.25">
      <c r="L15785" s="38">
        <f>IF(AND(Colin!$G15785=$B$1,Colin!$H15785=$C$3),Colin!$I15785,)</f>
        <v>0</v>
      </c>
      <c r="M15785" s="38">
        <f>IF(AND(Colin!$G15785=$B$1,Colin!$H15785&lt;=$C$3),Colin!$I15785,)</f>
        <v>0</v>
      </c>
      <c r="N15785" s="38">
        <f>IF(AND(Colin!$G15785=$B$2,Colin!$H15785=$C$3),Colin!$I15785,)</f>
        <v>0</v>
      </c>
      <c r="O15785" s="38">
        <f>IF(AND(Colin!$G15785=$B$2,Colin!$H15785&lt;=$C$3),Colin!$I15785,)</f>
        <v>0</v>
      </c>
      <c r="P15785" s="38">
        <f>IF(Colin!$G15785&lt;$B$2,Colin!$I15785,0)</f>
        <v>0</v>
      </c>
      <c r="Q15785" s="38">
        <f>IF(Colin!$G15785&lt;$B$1,Colin!$I15785,0)</f>
        <v>0</v>
      </c>
    </row>
    <row r="15786" spans="12:17" x14ac:dyDescent="0.25">
      <c r="L15786" s="38">
        <f>IF(AND(Colin!$G15786=$B$1,Colin!$H15786=$C$3),Colin!$I15786,)</f>
        <v>0</v>
      </c>
      <c r="M15786" s="38">
        <f>IF(AND(Colin!$G15786=$B$1,Colin!$H15786&lt;=$C$3),Colin!$I15786,)</f>
        <v>0</v>
      </c>
      <c r="N15786" s="38">
        <f>IF(AND(Colin!$G15786=$B$2,Colin!$H15786=$C$3),Colin!$I15786,)</f>
        <v>0</v>
      </c>
      <c r="O15786" s="38">
        <f>IF(AND(Colin!$G15786=$B$2,Colin!$H15786&lt;=$C$3),Colin!$I15786,)</f>
        <v>0</v>
      </c>
      <c r="P15786" s="38">
        <f>IF(Colin!$G15786&lt;$B$2,Colin!$I15786,0)</f>
        <v>0</v>
      </c>
      <c r="Q15786" s="38">
        <f>IF(Colin!$G15786&lt;$B$1,Colin!$I15786,0)</f>
        <v>0</v>
      </c>
    </row>
    <row r="15787" spans="12:17" x14ac:dyDescent="0.25">
      <c r="L15787" s="38">
        <f>IF(AND(Colin!$G15787=$B$1,Colin!$H15787=$C$3),Colin!$I15787,)</f>
        <v>0</v>
      </c>
      <c r="M15787" s="38">
        <f>IF(AND(Colin!$G15787=$B$1,Colin!$H15787&lt;=$C$3),Colin!$I15787,)</f>
        <v>0</v>
      </c>
      <c r="N15787" s="38">
        <f>IF(AND(Colin!$G15787=$B$2,Colin!$H15787=$C$3),Colin!$I15787,)</f>
        <v>0</v>
      </c>
      <c r="O15787" s="38">
        <f>IF(AND(Colin!$G15787=$B$2,Colin!$H15787&lt;=$C$3),Colin!$I15787,)</f>
        <v>0</v>
      </c>
      <c r="P15787" s="38">
        <f>IF(Colin!$G15787&lt;$B$2,Colin!$I15787,0)</f>
        <v>0</v>
      </c>
      <c r="Q15787" s="38">
        <f>IF(Colin!$G15787&lt;$B$1,Colin!$I15787,0)</f>
        <v>0</v>
      </c>
    </row>
    <row r="15788" spans="12:17" x14ac:dyDescent="0.25">
      <c r="L15788" s="38">
        <f>IF(AND(Colin!$G15788=$B$1,Colin!$H15788=$C$3),Colin!$I15788,)</f>
        <v>0</v>
      </c>
      <c r="M15788" s="38">
        <f>IF(AND(Colin!$G15788=$B$1,Colin!$H15788&lt;=$C$3),Colin!$I15788,)</f>
        <v>0</v>
      </c>
      <c r="N15788" s="38">
        <f>IF(AND(Colin!$G15788=$B$2,Colin!$H15788=$C$3),Colin!$I15788,)</f>
        <v>0</v>
      </c>
      <c r="O15788" s="38">
        <f>IF(AND(Colin!$G15788=$B$2,Colin!$H15788&lt;=$C$3),Colin!$I15788,)</f>
        <v>0</v>
      </c>
      <c r="P15788" s="38">
        <f>IF(Colin!$G15788&lt;$B$2,Colin!$I15788,0)</f>
        <v>0</v>
      </c>
      <c r="Q15788" s="38">
        <f>IF(Colin!$G15788&lt;$B$1,Colin!$I15788,0)</f>
        <v>0</v>
      </c>
    </row>
    <row r="15789" spans="12:17" x14ac:dyDescent="0.25">
      <c r="L15789" s="38">
        <f>IF(AND(Colin!$G15789=$B$1,Colin!$H15789=$C$3),Colin!$I15789,)</f>
        <v>0</v>
      </c>
      <c r="M15789" s="38">
        <f>IF(AND(Colin!$G15789=$B$1,Colin!$H15789&lt;=$C$3),Colin!$I15789,)</f>
        <v>0</v>
      </c>
      <c r="N15789" s="38">
        <f>IF(AND(Colin!$G15789=$B$2,Colin!$H15789=$C$3),Colin!$I15789,)</f>
        <v>0</v>
      </c>
      <c r="O15789" s="38">
        <f>IF(AND(Colin!$G15789=$B$2,Colin!$H15789&lt;=$C$3),Colin!$I15789,)</f>
        <v>0</v>
      </c>
      <c r="P15789" s="38">
        <f>IF(Colin!$G15789&lt;$B$2,Colin!$I15789,0)</f>
        <v>0</v>
      </c>
      <c r="Q15789" s="38">
        <f>IF(Colin!$G15789&lt;$B$1,Colin!$I15789,0)</f>
        <v>0</v>
      </c>
    </row>
    <row r="15790" spans="12:17" x14ac:dyDescent="0.25">
      <c r="L15790" s="38">
        <f>IF(AND(Colin!$G15790=$B$1,Colin!$H15790=$C$3),Colin!$I15790,)</f>
        <v>0</v>
      </c>
      <c r="M15790" s="38">
        <f>IF(AND(Colin!$G15790=$B$1,Colin!$H15790&lt;=$C$3),Colin!$I15790,)</f>
        <v>0</v>
      </c>
      <c r="N15790" s="38">
        <f>IF(AND(Colin!$G15790=$B$2,Colin!$H15790=$C$3),Colin!$I15790,)</f>
        <v>0</v>
      </c>
      <c r="O15790" s="38">
        <f>IF(AND(Colin!$G15790=$B$2,Colin!$H15790&lt;=$C$3),Colin!$I15790,)</f>
        <v>0</v>
      </c>
      <c r="P15790" s="38">
        <f>IF(Colin!$G15790&lt;$B$2,Colin!$I15790,0)</f>
        <v>0</v>
      </c>
      <c r="Q15790" s="38">
        <f>IF(Colin!$G15790&lt;$B$1,Colin!$I15790,0)</f>
        <v>0</v>
      </c>
    </row>
    <row r="15791" spans="12:17" x14ac:dyDescent="0.25">
      <c r="L15791" s="38">
        <f>IF(AND(Colin!$G15791=$B$1,Colin!$H15791=$C$3),Colin!$I15791,)</f>
        <v>0</v>
      </c>
      <c r="M15791" s="38">
        <f>IF(AND(Colin!$G15791=$B$1,Colin!$H15791&lt;=$C$3),Colin!$I15791,)</f>
        <v>0</v>
      </c>
      <c r="N15791" s="38">
        <f>IF(AND(Colin!$G15791=$B$2,Colin!$H15791=$C$3),Colin!$I15791,)</f>
        <v>0</v>
      </c>
      <c r="O15791" s="38">
        <f>IF(AND(Colin!$G15791=$B$2,Colin!$H15791&lt;=$C$3),Colin!$I15791,)</f>
        <v>0</v>
      </c>
      <c r="P15791" s="38">
        <f>IF(Colin!$G15791&lt;$B$2,Colin!$I15791,0)</f>
        <v>0</v>
      </c>
      <c r="Q15791" s="38">
        <f>IF(Colin!$G15791&lt;$B$1,Colin!$I15791,0)</f>
        <v>0</v>
      </c>
    </row>
    <row r="15792" spans="12:17" x14ac:dyDescent="0.25">
      <c r="L15792" s="38">
        <f>IF(AND(Colin!$G15792=$B$1,Colin!$H15792=$C$3),Colin!$I15792,)</f>
        <v>0</v>
      </c>
      <c r="M15792" s="38">
        <f>IF(AND(Colin!$G15792=$B$1,Colin!$H15792&lt;=$C$3),Colin!$I15792,)</f>
        <v>0</v>
      </c>
      <c r="N15792" s="38">
        <f>IF(AND(Colin!$G15792=$B$2,Colin!$H15792=$C$3),Colin!$I15792,)</f>
        <v>0</v>
      </c>
      <c r="O15792" s="38">
        <f>IF(AND(Colin!$G15792=$B$2,Colin!$H15792&lt;=$C$3),Colin!$I15792,)</f>
        <v>0</v>
      </c>
      <c r="P15792" s="38">
        <f>IF(Colin!$G15792&lt;$B$2,Colin!$I15792,0)</f>
        <v>0</v>
      </c>
      <c r="Q15792" s="38">
        <f>IF(Colin!$G15792&lt;$B$1,Colin!$I15792,0)</f>
        <v>0</v>
      </c>
    </row>
    <row r="15793" spans="12:17" x14ac:dyDescent="0.25">
      <c r="L15793" s="38">
        <f>IF(AND(Colin!$G15793=$B$1,Colin!$H15793=$C$3),Colin!$I15793,)</f>
        <v>0</v>
      </c>
      <c r="M15793" s="38">
        <f>IF(AND(Colin!$G15793=$B$1,Colin!$H15793&lt;=$C$3),Colin!$I15793,)</f>
        <v>0</v>
      </c>
      <c r="N15793" s="38">
        <f>IF(AND(Colin!$G15793=$B$2,Colin!$H15793=$C$3),Colin!$I15793,)</f>
        <v>0</v>
      </c>
      <c r="O15793" s="38">
        <f>IF(AND(Colin!$G15793=$B$2,Colin!$H15793&lt;=$C$3),Colin!$I15793,)</f>
        <v>0</v>
      </c>
      <c r="P15793" s="38">
        <f>IF(Colin!$G15793&lt;$B$2,Colin!$I15793,0)</f>
        <v>0</v>
      </c>
      <c r="Q15793" s="38">
        <f>IF(Colin!$G15793&lt;$B$1,Colin!$I15793,0)</f>
        <v>0</v>
      </c>
    </row>
    <row r="15794" spans="12:17" x14ac:dyDescent="0.25">
      <c r="L15794" s="38">
        <f>IF(AND(Colin!$G15794=$B$1,Colin!$H15794=$C$3),Colin!$I15794,)</f>
        <v>0</v>
      </c>
      <c r="M15794" s="38">
        <f>IF(AND(Colin!$G15794=$B$1,Colin!$H15794&lt;=$C$3),Colin!$I15794,)</f>
        <v>0</v>
      </c>
      <c r="N15794" s="38">
        <f>IF(AND(Colin!$G15794=$B$2,Colin!$H15794=$C$3),Colin!$I15794,)</f>
        <v>0</v>
      </c>
      <c r="O15794" s="38">
        <f>IF(AND(Colin!$G15794=$B$2,Colin!$H15794&lt;=$C$3),Colin!$I15794,)</f>
        <v>0</v>
      </c>
      <c r="P15794" s="38">
        <f>IF(Colin!$G15794&lt;$B$2,Colin!$I15794,0)</f>
        <v>0</v>
      </c>
      <c r="Q15794" s="38">
        <f>IF(Colin!$G15794&lt;$B$1,Colin!$I15794,0)</f>
        <v>0</v>
      </c>
    </row>
    <row r="15795" spans="12:17" x14ac:dyDescent="0.25">
      <c r="L15795" s="38">
        <f>IF(AND(Colin!$G15795=$B$1,Colin!$H15795=$C$3),Colin!$I15795,)</f>
        <v>0</v>
      </c>
      <c r="M15795" s="38">
        <f>IF(AND(Colin!$G15795=$B$1,Colin!$H15795&lt;=$C$3),Colin!$I15795,)</f>
        <v>0</v>
      </c>
      <c r="N15795" s="38">
        <f>IF(AND(Colin!$G15795=$B$2,Colin!$H15795=$C$3),Colin!$I15795,)</f>
        <v>0</v>
      </c>
      <c r="O15795" s="38">
        <f>IF(AND(Colin!$G15795=$B$2,Colin!$H15795&lt;=$C$3),Colin!$I15795,)</f>
        <v>0</v>
      </c>
      <c r="P15795" s="38">
        <f>IF(Colin!$G15795&lt;$B$2,Colin!$I15795,0)</f>
        <v>0</v>
      </c>
      <c r="Q15795" s="38">
        <f>IF(Colin!$G15795&lt;$B$1,Colin!$I15795,0)</f>
        <v>0</v>
      </c>
    </row>
    <row r="15796" spans="12:17" x14ac:dyDescent="0.25">
      <c r="L15796" s="38">
        <f>IF(AND(Colin!$G15796=$B$1,Colin!$H15796=$C$3),Colin!$I15796,)</f>
        <v>0</v>
      </c>
      <c r="M15796" s="38">
        <f>IF(AND(Colin!$G15796=$B$1,Colin!$H15796&lt;=$C$3),Colin!$I15796,)</f>
        <v>0</v>
      </c>
      <c r="N15796" s="38">
        <f>IF(AND(Colin!$G15796=$B$2,Colin!$H15796=$C$3),Colin!$I15796,)</f>
        <v>0</v>
      </c>
      <c r="O15796" s="38">
        <f>IF(AND(Colin!$G15796=$B$2,Colin!$H15796&lt;=$C$3),Colin!$I15796,)</f>
        <v>0</v>
      </c>
      <c r="P15796" s="38">
        <f>IF(Colin!$G15796&lt;$B$2,Colin!$I15796,0)</f>
        <v>0</v>
      </c>
      <c r="Q15796" s="38">
        <f>IF(Colin!$G15796&lt;$B$1,Colin!$I15796,0)</f>
        <v>0</v>
      </c>
    </row>
    <row r="15797" spans="12:17" x14ac:dyDescent="0.25">
      <c r="L15797" s="38">
        <f>IF(AND(Colin!$G15797=$B$1,Colin!$H15797=$C$3),Colin!$I15797,)</f>
        <v>0</v>
      </c>
      <c r="M15797" s="38">
        <f>IF(AND(Colin!$G15797=$B$1,Colin!$H15797&lt;=$C$3),Colin!$I15797,)</f>
        <v>0</v>
      </c>
      <c r="N15797" s="38">
        <f>IF(AND(Colin!$G15797=$B$2,Colin!$H15797=$C$3),Colin!$I15797,)</f>
        <v>0</v>
      </c>
      <c r="O15797" s="38">
        <f>IF(AND(Colin!$G15797=$B$2,Colin!$H15797&lt;=$C$3),Colin!$I15797,)</f>
        <v>0</v>
      </c>
      <c r="P15797" s="38">
        <f>IF(Colin!$G15797&lt;$B$2,Colin!$I15797,0)</f>
        <v>0</v>
      </c>
      <c r="Q15797" s="38">
        <f>IF(Colin!$G15797&lt;$B$1,Colin!$I15797,0)</f>
        <v>0</v>
      </c>
    </row>
    <row r="15798" spans="12:17" x14ac:dyDescent="0.25">
      <c r="L15798" s="38">
        <f>IF(AND(Colin!$G15798=$B$1,Colin!$H15798=$C$3),Colin!$I15798,)</f>
        <v>0</v>
      </c>
      <c r="M15798" s="38">
        <f>IF(AND(Colin!$G15798=$B$1,Colin!$H15798&lt;=$C$3),Colin!$I15798,)</f>
        <v>0</v>
      </c>
      <c r="N15798" s="38">
        <f>IF(AND(Colin!$G15798=$B$2,Colin!$H15798=$C$3),Colin!$I15798,)</f>
        <v>0</v>
      </c>
      <c r="O15798" s="38">
        <f>IF(AND(Colin!$G15798=$B$2,Colin!$H15798&lt;=$C$3),Colin!$I15798,)</f>
        <v>0</v>
      </c>
      <c r="P15798" s="38">
        <f>IF(Colin!$G15798&lt;$B$2,Colin!$I15798,0)</f>
        <v>0</v>
      </c>
      <c r="Q15798" s="38">
        <f>IF(Colin!$G15798&lt;$B$1,Colin!$I15798,0)</f>
        <v>0</v>
      </c>
    </row>
    <row r="15799" spans="12:17" x14ac:dyDescent="0.25">
      <c r="L15799" s="38">
        <f>IF(AND(Colin!$G15799=$B$1,Colin!$H15799=$C$3),Colin!$I15799,)</f>
        <v>0</v>
      </c>
      <c r="M15799" s="38">
        <f>IF(AND(Colin!$G15799=$B$1,Colin!$H15799&lt;=$C$3),Colin!$I15799,)</f>
        <v>0</v>
      </c>
      <c r="N15799" s="38">
        <f>IF(AND(Colin!$G15799=$B$2,Colin!$H15799=$C$3),Colin!$I15799,)</f>
        <v>0</v>
      </c>
      <c r="O15799" s="38">
        <f>IF(AND(Colin!$G15799=$B$2,Colin!$H15799&lt;=$C$3),Colin!$I15799,)</f>
        <v>0</v>
      </c>
      <c r="P15799" s="38">
        <f>IF(Colin!$G15799&lt;$B$2,Colin!$I15799,0)</f>
        <v>0</v>
      </c>
      <c r="Q15799" s="38">
        <f>IF(Colin!$G15799&lt;$B$1,Colin!$I15799,0)</f>
        <v>0</v>
      </c>
    </row>
    <row r="15800" spans="12:17" x14ac:dyDescent="0.25">
      <c r="L15800" s="38">
        <f>IF(AND(Colin!$G15800=$B$1,Colin!$H15800=$C$3),Colin!$I15800,)</f>
        <v>0</v>
      </c>
      <c r="M15800" s="38">
        <f>IF(AND(Colin!$G15800=$B$1,Colin!$H15800&lt;=$C$3),Colin!$I15800,)</f>
        <v>0</v>
      </c>
      <c r="N15800" s="38">
        <f>IF(AND(Colin!$G15800=$B$2,Colin!$H15800=$C$3),Colin!$I15800,)</f>
        <v>0</v>
      </c>
      <c r="O15800" s="38">
        <f>IF(AND(Colin!$G15800=$B$2,Colin!$H15800&lt;=$C$3),Colin!$I15800,)</f>
        <v>0</v>
      </c>
      <c r="P15800" s="38">
        <f>IF(Colin!$G15800&lt;$B$2,Colin!$I15800,0)</f>
        <v>0</v>
      </c>
      <c r="Q15800" s="38">
        <f>IF(Colin!$G15800&lt;$B$1,Colin!$I15800,0)</f>
        <v>0</v>
      </c>
    </row>
    <row r="15801" spans="12:17" x14ac:dyDescent="0.25">
      <c r="L15801" s="38">
        <f>IF(AND(Colin!$G15801=$B$1,Colin!$H15801=$C$3),Colin!$I15801,)</f>
        <v>0</v>
      </c>
      <c r="M15801" s="38">
        <f>IF(AND(Colin!$G15801=$B$1,Colin!$H15801&lt;=$C$3),Colin!$I15801,)</f>
        <v>0</v>
      </c>
      <c r="N15801" s="38">
        <f>IF(AND(Colin!$G15801=$B$2,Colin!$H15801=$C$3),Colin!$I15801,)</f>
        <v>0</v>
      </c>
      <c r="O15801" s="38">
        <f>IF(AND(Colin!$G15801=$B$2,Colin!$H15801&lt;=$C$3),Colin!$I15801,)</f>
        <v>0</v>
      </c>
      <c r="P15801" s="38">
        <f>IF(Colin!$G15801&lt;$B$2,Colin!$I15801,0)</f>
        <v>0</v>
      </c>
      <c r="Q15801" s="38">
        <f>IF(Colin!$G15801&lt;$B$1,Colin!$I15801,0)</f>
        <v>0</v>
      </c>
    </row>
    <row r="15802" spans="12:17" x14ac:dyDescent="0.25">
      <c r="L15802" s="38">
        <f>IF(AND(Colin!$G15802=$B$1,Colin!$H15802=$C$3),Colin!$I15802,)</f>
        <v>0</v>
      </c>
      <c r="M15802" s="38">
        <f>IF(AND(Colin!$G15802=$B$1,Colin!$H15802&lt;=$C$3),Colin!$I15802,)</f>
        <v>0</v>
      </c>
      <c r="N15802" s="38">
        <f>IF(AND(Colin!$G15802=$B$2,Colin!$H15802=$C$3),Colin!$I15802,)</f>
        <v>0</v>
      </c>
      <c r="O15802" s="38">
        <f>IF(AND(Colin!$G15802=$B$2,Colin!$H15802&lt;=$C$3),Colin!$I15802,)</f>
        <v>0</v>
      </c>
      <c r="P15802" s="38">
        <f>IF(Colin!$G15802&lt;$B$2,Colin!$I15802,0)</f>
        <v>0</v>
      </c>
      <c r="Q15802" s="38">
        <f>IF(Colin!$G15802&lt;$B$1,Colin!$I15802,0)</f>
        <v>0</v>
      </c>
    </row>
    <row r="15803" spans="12:17" x14ac:dyDescent="0.25">
      <c r="L15803" s="38">
        <f>IF(AND(Colin!$G15803=$B$1,Colin!$H15803=$C$3),Colin!$I15803,)</f>
        <v>0</v>
      </c>
      <c r="M15803" s="38">
        <f>IF(AND(Colin!$G15803=$B$1,Colin!$H15803&lt;=$C$3),Colin!$I15803,)</f>
        <v>0</v>
      </c>
      <c r="N15803" s="38">
        <f>IF(AND(Colin!$G15803=$B$2,Colin!$H15803=$C$3),Colin!$I15803,)</f>
        <v>0</v>
      </c>
      <c r="O15803" s="38">
        <f>IF(AND(Colin!$G15803=$B$2,Colin!$H15803&lt;=$C$3),Colin!$I15803,)</f>
        <v>0</v>
      </c>
      <c r="P15803" s="38">
        <f>IF(Colin!$G15803&lt;$B$2,Colin!$I15803,0)</f>
        <v>0</v>
      </c>
      <c r="Q15803" s="38">
        <f>IF(Colin!$G15803&lt;$B$1,Colin!$I15803,0)</f>
        <v>0</v>
      </c>
    </row>
    <row r="15804" spans="12:17" x14ac:dyDescent="0.25">
      <c r="L15804" s="38">
        <f>IF(AND(Colin!$G15804=$B$1,Colin!$H15804=$C$3),Colin!$I15804,)</f>
        <v>0</v>
      </c>
      <c r="M15804" s="38">
        <f>IF(AND(Colin!$G15804=$B$1,Colin!$H15804&lt;=$C$3),Colin!$I15804,)</f>
        <v>0</v>
      </c>
      <c r="N15804" s="38">
        <f>IF(AND(Colin!$G15804=$B$2,Colin!$H15804=$C$3),Colin!$I15804,)</f>
        <v>0</v>
      </c>
      <c r="O15804" s="38">
        <f>IF(AND(Colin!$G15804=$B$2,Colin!$H15804&lt;=$C$3),Colin!$I15804,)</f>
        <v>0</v>
      </c>
      <c r="P15804" s="38">
        <f>IF(Colin!$G15804&lt;$B$2,Colin!$I15804,0)</f>
        <v>0</v>
      </c>
      <c r="Q15804" s="38">
        <f>IF(Colin!$G15804&lt;$B$1,Colin!$I15804,0)</f>
        <v>0</v>
      </c>
    </row>
    <row r="15805" spans="12:17" x14ac:dyDescent="0.25">
      <c r="L15805" s="38">
        <f>IF(AND(Colin!$G15805=$B$1,Colin!$H15805=$C$3),Colin!$I15805,)</f>
        <v>0</v>
      </c>
      <c r="M15805" s="38">
        <f>IF(AND(Colin!$G15805=$B$1,Colin!$H15805&lt;=$C$3),Colin!$I15805,)</f>
        <v>0</v>
      </c>
      <c r="N15805" s="38">
        <f>IF(AND(Colin!$G15805=$B$2,Colin!$H15805=$C$3),Colin!$I15805,)</f>
        <v>0</v>
      </c>
      <c r="O15805" s="38">
        <f>IF(AND(Colin!$G15805=$B$2,Colin!$H15805&lt;=$C$3),Colin!$I15805,)</f>
        <v>0</v>
      </c>
      <c r="P15805" s="38">
        <f>IF(Colin!$G15805&lt;$B$2,Colin!$I15805,0)</f>
        <v>0</v>
      </c>
      <c r="Q15805" s="38">
        <f>IF(Colin!$G15805&lt;$B$1,Colin!$I15805,0)</f>
        <v>0</v>
      </c>
    </row>
    <row r="15806" spans="12:17" x14ac:dyDescent="0.25">
      <c r="L15806" s="38">
        <f>IF(AND(Colin!$G15806=$B$1,Colin!$H15806=$C$3),Colin!$I15806,)</f>
        <v>0</v>
      </c>
      <c r="M15806" s="38">
        <f>IF(AND(Colin!$G15806=$B$1,Colin!$H15806&lt;=$C$3),Colin!$I15806,)</f>
        <v>0</v>
      </c>
      <c r="N15806" s="38">
        <f>IF(AND(Colin!$G15806=$B$2,Colin!$H15806=$C$3),Colin!$I15806,)</f>
        <v>0</v>
      </c>
      <c r="O15806" s="38">
        <f>IF(AND(Colin!$G15806=$B$2,Colin!$H15806&lt;=$C$3),Colin!$I15806,)</f>
        <v>0</v>
      </c>
      <c r="P15806" s="38">
        <f>IF(Colin!$G15806&lt;$B$2,Colin!$I15806,0)</f>
        <v>0</v>
      </c>
      <c r="Q15806" s="38">
        <f>IF(Colin!$G15806&lt;$B$1,Colin!$I15806,0)</f>
        <v>0</v>
      </c>
    </row>
    <row r="15807" spans="12:17" x14ac:dyDescent="0.25">
      <c r="L15807" s="38">
        <f>IF(AND(Colin!$G15807=$B$1,Colin!$H15807=$C$3),Colin!$I15807,)</f>
        <v>0</v>
      </c>
      <c r="M15807" s="38">
        <f>IF(AND(Colin!$G15807=$B$1,Colin!$H15807&lt;=$C$3),Colin!$I15807,)</f>
        <v>0</v>
      </c>
      <c r="N15807" s="38">
        <f>IF(AND(Colin!$G15807=$B$2,Colin!$H15807=$C$3),Colin!$I15807,)</f>
        <v>0</v>
      </c>
      <c r="O15807" s="38">
        <f>IF(AND(Colin!$G15807=$B$2,Colin!$H15807&lt;=$C$3),Colin!$I15807,)</f>
        <v>0</v>
      </c>
      <c r="P15807" s="38">
        <f>IF(Colin!$G15807&lt;$B$2,Colin!$I15807,0)</f>
        <v>0</v>
      </c>
      <c r="Q15807" s="38">
        <f>IF(Colin!$G15807&lt;$B$1,Colin!$I15807,0)</f>
        <v>0</v>
      </c>
    </row>
    <row r="15808" spans="12:17" x14ac:dyDescent="0.25">
      <c r="L15808" s="38">
        <f>IF(AND(Colin!$G15808=$B$1,Colin!$H15808=$C$3),Colin!$I15808,)</f>
        <v>0</v>
      </c>
      <c r="M15808" s="38">
        <f>IF(AND(Colin!$G15808=$B$1,Colin!$H15808&lt;=$C$3),Colin!$I15808,)</f>
        <v>0</v>
      </c>
      <c r="N15808" s="38">
        <f>IF(AND(Colin!$G15808=$B$2,Colin!$H15808=$C$3),Colin!$I15808,)</f>
        <v>0</v>
      </c>
      <c r="O15808" s="38">
        <f>IF(AND(Colin!$G15808=$B$2,Colin!$H15808&lt;=$C$3),Colin!$I15808,)</f>
        <v>0</v>
      </c>
      <c r="P15808" s="38">
        <f>IF(Colin!$G15808&lt;$B$2,Colin!$I15808,0)</f>
        <v>0</v>
      </c>
      <c r="Q15808" s="38">
        <f>IF(Colin!$G15808&lt;$B$1,Colin!$I15808,0)</f>
        <v>0</v>
      </c>
    </row>
    <row r="15809" spans="12:17" x14ac:dyDescent="0.25">
      <c r="L15809" s="38">
        <f>IF(AND(Colin!$G15809=$B$1,Colin!$H15809=$C$3),Colin!$I15809,)</f>
        <v>0</v>
      </c>
      <c r="M15809" s="38">
        <f>IF(AND(Colin!$G15809=$B$1,Colin!$H15809&lt;=$C$3),Colin!$I15809,)</f>
        <v>0</v>
      </c>
      <c r="N15809" s="38">
        <f>IF(AND(Colin!$G15809=$B$2,Colin!$H15809=$C$3),Colin!$I15809,)</f>
        <v>0</v>
      </c>
      <c r="O15809" s="38">
        <f>IF(AND(Colin!$G15809=$B$2,Colin!$H15809&lt;=$C$3),Colin!$I15809,)</f>
        <v>0</v>
      </c>
      <c r="P15809" s="38">
        <f>IF(Colin!$G15809&lt;$B$2,Colin!$I15809,0)</f>
        <v>0</v>
      </c>
      <c r="Q15809" s="38">
        <f>IF(Colin!$G15809&lt;$B$1,Colin!$I15809,0)</f>
        <v>0</v>
      </c>
    </row>
    <row r="15810" spans="12:17" x14ac:dyDescent="0.25">
      <c r="L15810" s="38">
        <f>IF(AND(Colin!$G15810=$B$1,Colin!$H15810=$C$3),Colin!$I15810,)</f>
        <v>0</v>
      </c>
      <c r="M15810" s="38">
        <f>IF(AND(Colin!$G15810=$B$1,Colin!$H15810&lt;=$C$3),Colin!$I15810,)</f>
        <v>0</v>
      </c>
      <c r="N15810" s="38">
        <f>IF(AND(Colin!$G15810=$B$2,Colin!$H15810=$C$3),Colin!$I15810,)</f>
        <v>0</v>
      </c>
      <c r="O15810" s="38">
        <f>IF(AND(Colin!$G15810=$B$2,Colin!$H15810&lt;=$C$3),Colin!$I15810,)</f>
        <v>0</v>
      </c>
      <c r="P15810" s="38">
        <f>IF(Colin!$G15810&lt;$B$2,Colin!$I15810,0)</f>
        <v>0</v>
      </c>
      <c r="Q15810" s="38">
        <f>IF(Colin!$G15810&lt;$B$1,Colin!$I15810,0)</f>
        <v>0</v>
      </c>
    </row>
    <row r="15811" spans="12:17" x14ac:dyDescent="0.25">
      <c r="L15811" s="38">
        <f>IF(AND(Colin!$G15811=$B$1,Colin!$H15811=$C$3),Colin!$I15811,)</f>
        <v>0</v>
      </c>
      <c r="M15811" s="38">
        <f>IF(AND(Colin!$G15811=$B$1,Colin!$H15811&lt;=$C$3),Colin!$I15811,)</f>
        <v>0</v>
      </c>
      <c r="N15811" s="38">
        <f>IF(AND(Colin!$G15811=$B$2,Colin!$H15811=$C$3),Colin!$I15811,)</f>
        <v>0</v>
      </c>
      <c r="O15811" s="38">
        <f>IF(AND(Colin!$G15811=$B$2,Colin!$H15811&lt;=$C$3),Colin!$I15811,)</f>
        <v>0</v>
      </c>
      <c r="P15811" s="38">
        <f>IF(Colin!$G15811&lt;$B$2,Colin!$I15811,0)</f>
        <v>0</v>
      </c>
      <c r="Q15811" s="38">
        <f>IF(Colin!$G15811&lt;$B$1,Colin!$I15811,0)</f>
        <v>0</v>
      </c>
    </row>
    <row r="15812" spans="12:17" x14ac:dyDescent="0.25">
      <c r="L15812" s="38">
        <f>IF(AND(Colin!$G15812=$B$1,Colin!$H15812=$C$3),Colin!$I15812,)</f>
        <v>0</v>
      </c>
      <c r="M15812" s="38">
        <f>IF(AND(Colin!$G15812=$B$1,Colin!$H15812&lt;=$C$3),Colin!$I15812,)</f>
        <v>0</v>
      </c>
      <c r="N15812" s="38">
        <f>IF(AND(Colin!$G15812=$B$2,Colin!$H15812=$C$3),Colin!$I15812,)</f>
        <v>0</v>
      </c>
      <c r="O15812" s="38">
        <f>IF(AND(Colin!$G15812=$B$2,Colin!$H15812&lt;=$C$3),Colin!$I15812,)</f>
        <v>0</v>
      </c>
      <c r="P15812" s="38">
        <f>IF(Colin!$G15812&lt;$B$2,Colin!$I15812,0)</f>
        <v>0</v>
      </c>
      <c r="Q15812" s="38">
        <f>IF(Colin!$G15812&lt;$B$1,Colin!$I15812,0)</f>
        <v>0</v>
      </c>
    </row>
    <row r="15813" spans="12:17" x14ac:dyDescent="0.25">
      <c r="L15813" s="38">
        <f>IF(AND(Colin!$G15813=$B$1,Colin!$H15813=$C$3),Colin!$I15813,)</f>
        <v>0</v>
      </c>
      <c r="M15813" s="38">
        <f>IF(AND(Colin!$G15813=$B$1,Colin!$H15813&lt;=$C$3),Colin!$I15813,)</f>
        <v>0</v>
      </c>
      <c r="N15813" s="38">
        <f>IF(AND(Colin!$G15813=$B$2,Colin!$H15813=$C$3),Colin!$I15813,)</f>
        <v>0</v>
      </c>
      <c r="O15813" s="38">
        <f>IF(AND(Colin!$G15813=$B$2,Colin!$H15813&lt;=$C$3),Colin!$I15813,)</f>
        <v>0</v>
      </c>
      <c r="P15813" s="38">
        <f>IF(Colin!$G15813&lt;$B$2,Colin!$I15813,0)</f>
        <v>0</v>
      </c>
      <c r="Q15813" s="38">
        <f>IF(Colin!$G15813&lt;$B$1,Colin!$I15813,0)</f>
        <v>0</v>
      </c>
    </row>
    <row r="15814" spans="12:17" x14ac:dyDescent="0.25">
      <c r="L15814" s="38">
        <f>IF(AND(Colin!$G15814=$B$1,Colin!$H15814=$C$3),Colin!$I15814,)</f>
        <v>0</v>
      </c>
      <c r="M15814" s="38">
        <f>IF(AND(Colin!$G15814=$B$1,Colin!$H15814&lt;=$C$3),Colin!$I15814,)</f>
        <v>0</v>
      </c>
      <c r="N15814" s="38">
        <f>IF(AND(Colin!$G15814=$B$2,Colin!$H15814=$C$3),Colin!$I15814,)</f>
        <v>0</v>
      </c>
      <c r="O15814" s="38">
        <f>IF(AND(Colin!$G15814=$B$2,Colin!$H15814&lt;=$C$3),Colin!$I15814,)</f>
        <v>0</v>
      </c>
      <c r="P15814" s="38">
        <f>IF(Colin!$G15814&lt;$B$2,Colin!$I15814,0)</f>
        <v>0</v>
      </c>
      <c r="Q15814" s="38">
        <f>IF(Colin!$G15814&lt;$B$1,Colin!$I15814,0)</f>
        <v>0</v>
      </c>
    </row>
    <row r="15815" spans="12:17" x14ac:dyDescent="0.25">
      <c r="L15815" s="38">
        <f>IF(AND(Colin!$G15815=$B$1,Colin!$H15815=$C$3),Colin!$I15815,)</f>
        <v>0</v>
      </c>
      <c r="M15815" s="38">
        <f>IF(AND(Colin!$G15815=$B$1,Colin!$H15815&lt;=$C$3),Colin!$I15815,)</f>
        <v>0</v>
      </c>
      <c r="N15815" s="38">
        <f>IF(AND(Colin!$G15815=$B$2,Colin!$H15815=$C$3),Colin!$I15815,)</f>
        <v>0</v>
      </c>
      <c r="O15815" s="38">
        <f>IF(AND(Colin!$G15815=$B$2,Colin!$H15815&lt;=$C$3),Colin!$I15815,)</f>
        <v>0</v>
      </c>
      <c r="P15815" s="38">
        <f>IF(Colin!$G15815&lt;$B$2,Colin!$I15815,0)</f>
        <v>0</v>
      </c>
      <c r="Q15815" s="38">
        <f>IF(Colin!$G15815&lt;$B$1,Colin!$I15815,0)</f>
        <v>0</v>
      </c>
    </row>
    <row r="15816" spans="12:17" x14ac:dyDescent="0.25">
      <c r="L15816" s="38">
        <f>IF(AND(Colin!$G15816=$B$1,Colin!$H15816=$C$3),Colin!$I15816,)</f>
        <v>0</v>
      </c>
      <c r="M15816" s="38">
        <f>IF(AND(Colin!$G15816=$B$1,Colin!$H15816&lt;=$C$3),Colin!$I15816,)</f>
        <v>0</v>
      </c>
      <c r="N15816" s="38">
        <f>IF(AND(Colin!$G15816=$B$2,Colin!$H15816=$C$3),Colin!$I15816,)</f>
        <v>0</v>
      </c>
      <c r="O15816" s="38">
        <f>IF(AND(Colin!$G15816=$B$2,Colin!$H15816&lt;=$C$3),Colin!$I15816,)</f>
        <v>0</v>
      </c>
      <c r="P15816" s="38">
        <f>IF(Colin!$G15816&lt;$B$2,Colin!$I15816,0)</f>
        <v>0</v>
      </c>
      <c r="Q15816" s="38">
        <f>IF(Colin!$G15816&lt;$B$1,Colin!$I15816,0)</f>
        <v>0</v>
      </c>
    </row>
    <row r="15817" spans="12:17" x14ac:dyDescent="0.25">
      <c r="L15817" s="38">
        <f>IF(AND(Colin!$G15817=$B$1,Colin!$H15817=$C$3),Colin!$I15817,)</f>
        <v>0</v>
      </c>
      <c r="M15817" s="38">
        <f>IF(AND(Colin!$G15817=$B$1,Colin!$H15817&lt;=$C$3),Colin!$I15817,)</f>
        <v>0</v>
      </c>
      <c r="N15817" s="38">
        <f>IF(AND(Colin!$G15817=$B$2,Colin!$H15817=$C$3),Colin!$I15817,)</f>
        <v>0</v>
      </c>
      <c r="O15817" s="38">
        <f>IF(AND(Colin!$G15817=$B$2,Colin!$H15817&lt;=$C$3),Colin!$I15817,)</f>
        <v>0</v>
      </c>
      <c r="P15817" s="38">
        <f>IF(Colin!$G15817&lt;$B$2,Colin!$I15817,0)</f>
        <v>0</v>
      </c>
      <c r="Q15817" s="38">
        <f>IF(Colin!$G15817&lt;$B$1,Colin!$I15817,0)</f>
        <v>0</v>
      </c>
    </row>
    <row r="15818" spans="12:17" x14ac:dyDescent="0.25">
      <c r="L15818" s="38">
        <f>IF(AND(Colin!$G15818=$B$1,Colin!$H15818=$C$3),Colin!$I15818,)</f>
        <v>0</v>
      </c>
      <c r="M15818" s="38">
        <f>IF(AND(Colin!$G15818=$B$1,Colin!$H15818&lt;=$C$3),Colin!$I15818,)</f>
        <v>0</v>
      </c>
      <c r="N15818" s="38">
        <f>IF(AND(Colin!$G15818=$B$2,Colin!$H15818=$C$3),Colin!$I15818,)</f>
        <v>0</v>
      </c>
      <c r="O15818" s="38">
        <f>IF(AND(Colin!$G15818=$B$2,Colin!$H15818&lt;=$C$3),Colin!$I15818,)</f>
        <v>0</v>
      </c>
      <c r="P15818" s="38">
        <f>IF(Colin!$G15818&lt;$B$2,Colin!$I15818,0)</f>
        <v>0</v>
      </c>
      <c r="Q15818" s="38">
        <f>IF(Colin!$G15818&lt;$B$1,Colin!$I15818,0)</f>
        <v>0</v>
      </c>
    </row>
    <row r="15819" spans="12:17" x14ac:dyDescent="0.25">
      <c r="L15819" s="38">
        <f>IF(AND(Colin!$G15819=$B$1,Colin!$H15819=$C$3),Colin!$I15819,)</f>
        <v>0</v>
      </c>
      <c r="M15819" s="38">
        <f>IF(AND(Colin!$G15819=$B$1,Colin!$H15819&lt;=$C$3),Colin!$I15819,)</f>
        <v>0</v>
      </c>
      <c r="N15819" s="38">
        <f>IF(AND(Colin!$G15819=$B$2,Colin!$H15819=$C$3),Colin!$I15819,)</f>
        <v>0</v>
      </c>
      <c r="O15819" s="38">
        <f>IF(AND(Colin!$G15819=$B$2,Colin!$H15819&lt;=$C$3),Colin!$I15819,)</f>
        <v>0</v>
      </c>
      <c r="P15819" s="38">
        <f>IF(Colin!$G15819&lt;$B$2,Colin!$I15819,0)</f>
        <v>0</v>
      </c>
      <c r="Q15819" s="38">
        <f>IF(Colin!$G15819&lt;$B$1,Colin!$I15819,0)</f>
        <v>0</v>
      </c>
    </row>
    <row r="15820" spans="12:17" x14ac:dyDescent="0.25">
      <c r="L15820" s="38">
        <f>IF(AND(Colin!$G15820=$B$1,Colin!$H15820=$C$3),Colin!$I15820,)</f>
        <v>0</v>
      </c>
      <c r="M15820" s="38">
        <f>IF(AND(Colin!$G15820=$B$1,Colin!$H15820&lt;=$C$3),Colin!$I15820,)</f>
        <v>0</v>
      </c>
      <c r="N15820" s="38">
        <f>IF(AND(Colin!$G15820=$B$2,Colin!$H15820=$C$3),Colin!$I15820,)</f>
        <v>0</v>
      </c>
      <c r="O15820" s="38">
        <f>IF(AND(Colin!$G15820=$B$2,Colin!$H15820&lt;=$C$3),Colin!$I15820,)</f>
        <v>0</v>
      </c>
      <c r="P15820" s="38">
        <f>IF(Colin!$G15820&lt;$B$2,Colin!$I15820,0)</f>
        <v>0</v>
      </c>
      <c r="Q15820" s="38">
        <f>IF(Colin!$G15820&lt;$B$1,Colin!$I15820,0)</f>
        <v>0</v>
      </c>
    </row>
    <row r="15821" spans="12:17" x14ac:dyDescent="0.25">
      <c r="L15821" s="38">
        <f>IF(AND(Colin!$G15821=$B$1,Colin!$H15821=$C$3),Colin!$I15821,)</f>
        <v>0</v>
      </c>
      <c r="M15821" s="38">
        <f>IF(AND(Colin!$G15821=$B$1,Colin!$H15821&lt;=$C$3),Colin!$I15821,)</f>
        <v>0</v>
      </c>
      <c r="N15821" s="38">
        <f>IF(AND(Colin!$G15821=$B$2,Colin!$H15821=$C$3),Colin!$I15821,)</f>
        <v>0</v>
      </c>
      <c r="O15821" s="38">
        <f>IF(AND(Colin!$G15821=$B$2,Colin!$H15821&lt;=$C$3),Colin!$I15821,)</f>
        <v>0</v>
      </c>
      <c r="P15821" s="38">
        <f>IF(Colin!$G15821&lt;$B$2,Colin!$I15821,0)</f>
        <v>0</v>
      </c>
      <c r="Q15821" s="38">
        <f>IF(Colin!$G15821&lt;$B$1,Colin!$I15821,0)</f>
        <v>0</v>
      </c>
    </row>
    <row r="15822" spans="12:17" x14ac:dyDescent="0.25">
      <c r="L15822" s="38">
        <f>IF(AND(Colin!$G15822=$B$1,Colin!$H15822=$C$3),Colin!$I15822,)</f>
        <v>0</v>
      </c>
      <c r="M15822" s="38">
        <f>IF(AND(Colin!$G15822=$B$1,Colin!$H15822&lt;=$C$3),Colin!$I15822,)</f>
        <v>0</v>
      </c>
      <c r="N15822" s="38">
        <f>IF(AND(Colin!$G15822=$B$2,Colin!$H15822=$C$3),Colin!$I15822,)</f>
        <v>0</v>
      </c>
      <c r="O15822" s="38">
        <f>IF(AND(Colin!$G15822=$B$2,Colin!$H15822&lt;=$C$3),Colin!$I15822,)</f>
        <v>0</v>
      </c>
      <c r="P15822" s="38">
        <f>IF(Colin!$G15822&lt;$B$2,Colin!$I15822,0)</f>
        <v>0</v>
      </c>
      <c r="Q15822" s="38">
        <f>IF(Colin!$G15822&lt;$B$1,Colin!$I15822,0)</f>
        <v>0</v>
      </c>
    </row>
    <row r="15823" spans="12:17" x14ac:dyDescent="0.25">
      <c r="L15823" s="38">
        <f>IF(AND(Colin!$G15823=$B$1,Colin!$H15823=$C$3),Colin!$I15823,)</f>
        <v>0</v>
      </c>
      <c r="M15823" s="38">
        <f>IF(AND(Colin!$G15823=$B$1,Colin!$H15823&lt;=$C$3),Colin!$I15823,)</f>
        <v>0</v>
      </c>
      <c r="N15823" s="38">
        <f>IF(AND(Colin!$G15823=$B$2,Colin!$H15823=$C$3),Colin!$I15823,)</f>
        <v>0</v>
      </c>
      <c r="O15823" s="38">
        <f>IF(AND(Colin!$G15823=$B$2,Colin!$H15823&lt;=$C$3),Colin!$I15823,)</f>
        <v>0</v>
      </c>
      <c r="P15823" s="38">
        <f>IF(Colin!$G15823&lt;$B$2,Colin!$I15823,0)</f>
        <v>0</v>
      </c>
      <c r="Q15823" s="38">
        <f>IF(Colin!$G15823&lt;$B$1,Colin!$I15823,0)</f>
        <v>0</v>
      </c>
    </row>
    <row r="15824" spans="12:17" x14ac:dyDescent="0.25">
      <c r="L15824" s="38">
        <f>IF(AND(Colin!$G15824=$B$1,Colin!$H15824=$C$3),Colin!$I15824,)</f>
        <v>0</v>
      </c>
      <c r="M15824" s="38">
        <f>IF(AND(Colin!$G15824=$B$1,Colin!$H15824&lt;=$C$3),Colin!$I15824,)</f>
        <v>0</v>
      </c>
      <c r="N15824" s="38">
        <f>IF(AND(Colin!$G15824=$B$2,Colin!$H15824=$C$3),Colin!$I15824,)</f>
        <v>0</v>
      </c>
      <c r="O15824" s="38">
        <f>IF(AND(Colin!$G15824=$B$2,Colin!$H15824&lt;=$C$3),Colin!$I15824,)</f>
        <v>0</v>
      </c>
      <c r="P15824" s="38">
        <f>IF(Colin!$G15824&lt;$B$2,Colin!$I15824,0)</f>
        <v>0</v>
      </c>
      <c r="Q15824" s="38">
        <f>IF(Colin!$G15824&lt;$B$1,Colin!$I15824,0)</f>
        <v>0</v>
      </c>
    </row>
    <row r="15825" spans="12:17" x14ac:dyDescent="0.25">
      <c r="L15825" s="38">
        <f>IF(AND(Colin!$G15825=$B$1,Colin!$H15825=$C$3),Colin!$I15825,)</f>
        <v>0</v>
      </c>
      <c r="M15825" s="38">
        <f>IF(AND(Colin!$G15825=$B$1,Colin!$H15825&lt;=$C$3),Colin!$I15825,)</f>
        <v>0</v>
      </c>
      <c r="N15825" s="38">
        <f>IF(AND(Colin!$G15825=$B$2,Colin!$H15825=$C$3),Colin!$I15825,)</f>
        <v>0</v>
      </c>
      <c r="O15825" s="38">
        <f>IF(AND(Colin!$G15825=$B$2,Colin!$H15825&lt;=$C$3),Colin!$I15825,)</f>
        <v>0</v>
      </c>
      <c r="P15825" s="38">
        <f>IF(Colin!$G15825&lt;$B$2,Colin!$I15825,0)</f>
        <v>0</v>
      </c>
      <c r="Q15825" s="38">
        <f>IF(Colin!$G15825&lt;$B$1,Colin!$I15825,0)</f>
        <v>0</v>
      </c>
    </row>
    <row r="15826" spans="12:17" x14ac:dyDescent="0.25">
      <c r="L15826" s="38">
        <f>IF(AND(Colin!$G15826=$B$1,Colin!$H15826=$C$3),Colin!$I15826,)</f>
        <v>0</v>
      </c>
      <c r="M15826" s="38">
        <f>IF(AND(Colin!$G15826=$B$1,Colin!$H15826&lt;=$C$3),Colin!$I15826,)</f>
        <v>0</v>
      </c>
      <c r="N15826" s="38">
        <f>IF(AND(Colin!$G15826=$B$2,Colin!$H15826=$C$3),Colin!$I15826,)</f>
        <v>0</v>
      </c>
      <c r="O15826" s="38">
        <f>IF(AND(Colin!$G15826=$B$2,Colin!$H15826&lt;=$C$3),Colin!$I15826,)</f>
        <v>0</v>
      </c>
      <c r="P15826" s="38">
        <f>IF(Colin!$G15826&lt;$B$2,Colin!$I15826,0)</f>
        <v>0</v>
      </c>
      <c r="Q15826" s="38">
        <f>IF(Colin!$G15826&lt;$B$1,Colin!$I15826,0)</f>
        <v>0</v>
      </c>
    </row>
    <row r="15827" spans="12:17" x14ac:dyDescent="0.25">
      <c r="L15827" s="38">
        <f>IF(AND(Colin!$G15827=$B$1,Colin!$H15827=$C$3),Colin!$I15827,)</f>
        <v>0</v>
      </c>
      <c r="M15827" s="38">
        <f>IF(AND(Colin!$G15827=$B$1,Colin!$H15827&lt;=$C$3),Colin!$I15827,)</f>
        <v>0</v>
      </c>
      <c r="N15827" s="38">
        <f>IF(AND(Colin!$G15827=$B$2,Colin!$H15827=$C$3),Colin!$I15827,)</f>
        <v>0</v>
      </c>
      <c r="O15827" s="38">
        <f>IF(AND(Colin!$G15827=$B$2,Colin!$H15827&lt;=$C$3),Colin!$I15827,)</f>
        <v>0</v>
      </c>
      <c r="P15827" s="38">
        <f>IF(Colin!$G15827&lt;$B$2,Colin!$I15827,0)</f>
        <v>0</v>
      </c>
      <c r="Q15827" s="38">
        <f>IF(Colin!$G15827&lt;$B$1,Colin!$I15827,0)</f>
        <v>0</v>
      </c>
    </row>
    <row r="15828" spans="12:17" x14ac:dyDescent="0.25">
      <c r="L15828" s="38">
        <f>IF(AND(Colin!$G15828=$B$1,Colin!$H15828=$C$3),Colin!$I15828,)</f>
        <v>0</v>
      </c>
      <c r="M15828" s="38">
        <f>IF(AND(Colin!$G15828=$B$1,Colin!$H15828&lt;=$C$3),Colin!$I15828,)</f>
        <v>0</v>
      </c>
      <c r="N15828" s="38">
        <f>IF(AND(Colin!$G15828=$B$2,Colin!$H15828=$C$3),Colin!$I15828,)</f>
        <v>0</v>
      </c>
      <c r="O15828" s="38">
        <f>IF(AND(Colin!$G15828=$B$2,Colin!$H15828&lt;=$C$3),Colin!$I15828,)</f>
        <v>0</v>
      </c>
      <c r="P15828" s="38">
        <f>IF(Colin!$G15828&lt;$B$2,Colin!$I15828,0)</f>
        <v>0</v>
      </c>
      <c r="Q15828" s="38">
        <f>IF(Colin!$G15828&lt;$B$1,Colin!$I15828,0)</f>
        <v>0</v>
      </c>
    </row>
    <row r="15829" spans="12:17" x14ac:dyDescent="0.25">
      <c r="L15829" s="38">
        <f>IF(AND(Colin!$G15829=$B$1,Colin!$H15829=$C$3),Colin!$I15829,)</f>
        <v>0</v>
      </c>
      <c r="M15829" s="38">
        <f>IF(AND(Colin!$G15829=$B$1,Colin!$H15829&lt;=$C$3),Colin!$I15829,)</f>
        <v>0</v>
      </c>
      <c r="N15829" s="38">
        <f>IF(AND(Colin!$G15829=$B$2,Colin!$H15829=$C$3),Colin!$I15829,)</f>
        <v>0</v>
      </c>
      <c r="O15829" s="38">
        <f>IF(AND(Colin!$G15829=$B$2,Colin!$H15829&lt;=$C$3),Colin!$I15829,)</f>
        <v>0</v>
      </c>
      <c r="P15829" s="38">
        <f>IF(Colin!$G15829&lt;$B$2,Colin!$I15829,0)</f>
        <v>0</v>
      </c>
      <c r="Q15829" s="38">
        <f>IF(Colin!$G15829&lt;$B$1,Colin!$I15829,0)</f>
        <v>0</v>
      </c>
    </row>
    <row r="15830" spans="12:17" x14ac:dyDescent="0.25">
      <c r="L15830" s="38">
        <f>IF(AND(Colin!$G15830=$B$1,Colin!$H15830=$C$3),Colin!$I15830,)</f>
        <v>0</v>
      </c>
      <c r="M15830" s="38">
        <f>IF(AND(Colin!$G15830=$B$1,Colin!$H15830&lt;=$C$3),Colin!$I15830,)</f>
        <v>0</v>
      </c>
      <c r="N15830" s="38">
        <f>IF(AND(Colin!$G15830=$B$2,Colin!$H15830=$C$3),Colin!$I15830,)</f>
        <v>0</v>
      </c>
      <c r="O15830" s="38">
        <f>IF(AND(Colin!$G15830=$B$2,Colin!$H15830&lt;=$C$3),Colin!$I15830,)</f>
        <v>0</v>
      </c>
      <c r="P15830" s="38">
        <f>IF(Colin!$G15830&lt;$B$2,Colin!$I15830,0)</f>
        <v>0</v>
      </c>
      <c r="Q15830" s="38">
        <f>IF(Colin!$G15830&lt;$B$1,Colin!$I15830,0)</f>
        <v>0</v>
      </c>
    </row>
    <row r="15831" spans="12:17" x14ac:dyDescent="0.25">
      <c r="L15831" s="38">
        <f>IF(AND(Colin!$G15831=$B$1,Colin!$H15831=$C$3),Colin!$I15831,)</f>
        <v>0</v>
      </c>
      <c r="M15831" s="38">
        <f>IF(AND(Colin!$G15831=$B$1,Colin!$H15831&lt;=$C$3),Colin!$I15831,)</f>
        <v>0</v>
      </c>
      <c r="N15831" s="38">
        <f>IF(AND(Colin!$G15831=$B$2,Colin!$H15831=$C$3),Colin!$I15831,)</f>
        <v>0</v>
      </c>
      <c r="O15831" s="38">
        <f>IF(AND(Colin!$G15831=$B$2,Colin!$H15831&lt;=$C$3),Colin!$I15831,)</f>
        <v>0</v>
      </c>
      <c r="P15831" s="38">
        <f>IF(Colin!$G15831&lt;$B$2,Colin!$I15831,0)</f>
        <v>0</v>
      </c>
      <c r="Q15831" s="38">
        <f>IF(Colin!$G15831&lt;$B$1,Colin!$I15831,0)</f>
        <v>0</v>
      </c>
    </row>
    <row r="15832" spans="12:17" x14ac:dyDescent="0.25">
      <c r="L15832" s="38">
        <f>IF(AND(Colin!$G15832=$B$1,Colin!$H15832=$C$3),Colin!$I15832,)</f>
        <v>0</v>
      </c>
      <c r="M15832" s="38">
        <f>IF(AND(Colin!$G15832=$B$1,Colin!$H15832&lt;=$C$3),Colin!$I15832,)</f>
        <v>0</v>
      </c>
      <c r="N15832" s="38">
        <f>IF(AND(Colin!$G15832=$B$2,Colin!$H15832=$C$3),Colin!$I15832,)</f>
        <v>0</v>
      </c>
      <c r="O15832" s="38">
        <f>IF(AND(Colin!$G15832=$B$2,Colin!$H15832&lt;=$C$3),Colin!$I15832,)</f>
        <v>0</v>
      </c>
      <c r="P15832" s="38">
        <f>IF(Colin!$G15832&lt;$B$2,Colin!$I15832,0)</f>
        <v>0</v>
      </c>
      <c r="Q15832" s="38">
        <f>IF(Colin!$G15832&lt;$B$1,Colin!$I15832,0)</f>
        <v>0</v>
      </c>
    </row>
    <row r="15833" spans="12:17" x14ac:dyDescent="0.25">
      <c r="L15833" s="38">
        <f>IF(AND(Colin!$G15833=$B$1,Colin!$H15833=$C$3),Colin!$I15833,)</f>
        <v>0</v>
      </c>
      <c r="M15833" s="38">
        <f>IF(AND(Colin!$G15833=$B$1,Colin!$H15833&lt;=$C$3),Colin!$I15833,)</f>
        <v>0</v>
      </c>
      <c r="N15833" s="38">
        <f>IF(AND(Colin!$G15833=$B$2,Colin!$H15833=$C$3),Colin!$I15833,)</f>
        <v>0</v>
      </c>
      <c r="O15833" s="38">
        <f>IF(AND(Colin!$G15833=$B$2,Colin!$H15833&lt;=$C$3),Colin!$I15833,)</f>
        <v>0</v>
      </c>
      <c r="P15833" s="38">
        <f>IF(Colin!$G15833&lt;$B$2,Colin!$I15833,0)</f>
        <v>0</v>
      </c>
      <c r="Q15833" s="38">
        <f>IF(Colin!$G15833&lt;$B$1,Colin!$I15833,0)</f>
        <v>0</v>
      </c>
    </row>
    <row r="15834" spans="12:17" x14ac:dyDescent="0.25">
      <c r="L15834" s="38">
        <f>IF(AND(Colin!$G15834=$B$1,Colin!$H15834=$C$3),Colin!$I15834,)</f>
        <v>0</v>
      </c>
      <c r="M15834" s="38">
        <f>IF(AND(Colin!$G15834=$B$1,Colin!$H15834&lt;=$C$3),Colin!$I15834,)</f>
        <v>0</v>
      </c>
      <c r="N15834" s="38">
        <f>IF(AND(Colin!$G15834=$B$2,Colin!$H15834=$C$3),Colin!$I15834,)</f>
        <v>0</v>
      </c>
      <c r="O15834" s="38">
        <f>IF(AND(Colin!$G15834=$B$2,Colin!$H15834&lt;=$C$3),Colin!$I15834,)</f>
        <v>0</v>
      </c>
      <c r="P15834" s="38">
        <f>IF(Colin!$G15834&lt;$B$2,Colin!$I15834,0)</f>
        <v>0</v>
      </c>
      <c r="Q15834" s="38">
        <f>IF(Colin!$G15834&lt;$B$1,Colin!$I15834,0)</f>
        <v>0</v>
      </c>
    </row>
    <row r="15835" spans="12:17" x14ac:dyDescent="0.25">
      <c r="L15835" s="38">
        <f>IF(AND(Colin!$G15835=$B$1,Colin!$H15835=$C$3),Colin!$I15835,)</f>
        <v>0</v>
      </c>
      <c r="M15835" s="38">
        <f>IF(AND(Colin!$G15835=$B$1,Colin!$H15835&lt;=$C$3),Colin!$I15835,)</f>
        <v>0</v>
      </c>
      <c r="N15835" s="38">
        <f>IF(AND(Colin!$G15835=$B$2,Colin!$H15835=$C$3),Colin!$I15835,)</f>
        <v>0</v>
      </c>
      <c r="O15835" s="38">
        <f>IF(AND(Colin!$G15835=$B$2,Colin!$H15835&lt;=$C$3),Colin!$I15835,)</f>
        <v>0</v>
      </c>
      <c r="P15835" s="38">
        <f>IF(Colin!$G15835&lt;$B$2,Colin!$I15835,0)</f>
        <v>0</v>
      </c>
      <c r="Q15835" s="38">
        <f>IF(Colin!$G15835&lt;$B$1,Colin!$I15835,0)</f>
        <v>0</v>
      </c>
    </row>
    <row r="15836" spans="12:17" x14ac:dyDescent="0.25">
      <c r="L15836" s="38">
        <f>IF(AND(Colin!$G15836=$B$1,Colin!$H15836=$C$3),Colin!$I15836,)</f>
        <v>0</v>
      </c>
      <c r="M15836" s="38">
        <f>IF(AND(Colin!$G15836=$B$1,Colin!$H15836&lt;=$C$3),Colin!$I15836,)</f>
        <v>0</v>
      </c>
      <c r="N15836" s="38">
        <f>IF(AND(Colin!$G15836=$B$2,Colin!$H15836=$C$3),Colin!$I15836,)</f>
        <v>0</v>
      </c>
      <c r="O15836" s="38">
        <f>IF(AND(Colin!$G15836=$B$2,Colin!$H15836&lt;=$C$3),Colin!$I15836,)</f>
        <v>0</v>
      </c>
      <c r="P15836" s="38">
        <f>IF(Colin!$G15836&lt;$B$2,Colin!$I15836,0)</f>
        <v>0</v>
      </c>
      <c r="Q15836" s="38">
        <f>IF(Colin!$G15836&lt;$B$1,Colin!$I15836,0)</f>
        <v>0</v>
      </c>
    </row>
    <row r="15837" spans="12:17" x14ac:dyDescent="0.25">
      <c r="L15837" s="38">
        <f>IF(AND(Colin!$G15837=$B$1,Colin!$H15837=$C$3),Colin!$I15837,)</f>
        <v>0</v>
      </c>
      <c r="M15837" s="38">
        <f>IF(AND(Colin!$G15837=$B$1,Colin!$H15837&lt;=$C$3),Colin!$I15837,)</f>
        <v>0</v>
      </c>
      <c r="N15837" s="38">
        <f>IF(AND(Colin!$G15837=$B$2,Colin!$H15837=$C$3),Colin!$I15837,)</f>
        <v>0</v>
      </c>
      <c r="O15837" s="38">
        <f>IF(AND(Colin!$G15837=$B$2,Colin!$H15837&lt;=$C$3),Colin!$I15837,)</f>
        <v>0</v>
      </c>
      <c r="P15837" s="38">
        <f>IF(Colin!$G15837&lt;$B$2,Colin!$I15837,0)</f>
        <v>0</v>
      </c>
      <c r="Q15837" s="38">
        <f>IF(Colin!$G15837&lt;$B$1,Colin!$I15837,0)</f>
        <v>0</v>
      </c>
    </row>
    <row r="15838" spans="12:17" x14ac:dyDescent="0.25">
      <c r="L15838" s="38">
        <f>IF(AND(Colin!$G15838=$B$1,Colin!$H15838=$C$3),Colin!$I15838,)</f>
        <v>0</v>
      </c>
      <c r="M15838" s="38">
        <f>IF(AND(Colin!$G15838=$B$1,Colin!$H15838&lt;=$C$3),Colin!$I15838,)</f>
        <v>0</v>
      </c>
      <c r="N15838" s="38">
        <f>IF(AND(Colin!$G15838=$B$2,Colin!$H15838=$C$3),Colin!$I15838,)</f>
        <v>0</v>
      </c>
      <c r="O15838" s="38">
        <f>IF(AND(Colin!$G15838=$B$2,Colin!$H15838&lt;=$C$3),Colin!$I15838,)</f>
        <v>0</v>
      </c>
      <c r="P15838" s="38">
        <f>IF(Colin!$G15838&lt;$B$2,Colin!$I15838,0)</f>
        <v>0</v>
      </c>
      <c r="Q15838" s="38">
        <f>IF(Colin!$G15838&lt;$B$1,Colin!$I15838,0)</f>
        <v>0</v>
      </c>
    </row>
    <row r="15839" spans="12:17" x14ac:dyDescent="0.25">
      <c r="L15839" s="38">
        <f>IF(AND(Colin!$G15839=$B$1,Colin!$H15839=$C$3),Colin!$I15839,)</f>
        <v>0</v>
      </c>
      <c r="M15839" s="38">
        <f>IF(AND(Colin!$G15839=$B$1,Colin!$H15839&lt;=$C$3),Colin!$I15839,)</f>
        <v>0</v>
      </c>
      <c r="N15839" s="38">
        <f>IF(AND(Colin!$G15839=$B$2,Colin!$H15839=$C$3),Colin!$I15839,)</f>
        <v>0</v>
      </c>
      <c r="O15839" s="38">
        <f>IF(AND(Colin!$G15839=$B$2,Colin!$H15839&lt;=$C$3),Colin!$I15839,)</f>
        <v>0</v>
      </c>
      <c r="P15839" s="38">
        <f>IF(Colin!$G15839&lt;$B$2,Colin!$I15839,0)</f>
        <v>0</v>
      </c>
      <c r="Q15839" s="38">
        <f>IF(Colin!$G15839&lt;$B$1,Colin!$I15839,0)</f>
        <v>0</v>
      </c>
    </row>
    <row r="15840" spans="12:17" x14ac:dyDescent="0.25">
      <c r="L15840" s="38">
        <f>IF(AND(Colin!$G15840=$B$1,Colin!$H15840=$C$3),Colin!$I15840,)</f>
        <v>0</v>
      </c>
      <c r="M15840" s="38">
        <f>IF(AND(Colin!$G15840=$B$1,Colin!$H15840&lt;=$C$3),Colin!$I15840,)</f>
        <v>0</v>
      </c>
      <c r="N15840" s="38">
        <f>IF(AND(Colin!$G15840=$B$2,Colin!$H15840=$C$3),Colin!$I15840,)</f>
        <v>0</v>
      </c>
      <c r="O15840" s="38">
        <f>IF(AND(Colin!$G15840=$B$2,Colin!$H15840&lt;=$C$3),Colin!$I15840,)</f>
        <v>0</v>
      </c>
      <c r="P15840" s="38">
        <f>IF(Colin!$G15840&lt;$B$2,Colin!$I15840,0)</f>
        <v>0</v>
      </c>
      <c r="Q15840" s="38">
        <f>IF(Colin!$G15840&lt;$B$1,Colin!$I15840,0)</f>
        <v>0</v>
      </c>
    </row>
    <row r="15841" spans="12:17" x14ac:dyDescent="0.25">
      <c r="L15841" s="38">
        <f>IF(AND(Colin!$G15841=$B$1,Colin!$H15841=$C$3),Colin!$I15841,)</f>
        <v>0</v>
      </c>
      <c r="M15841" s="38">
        <f>IF(AND(Colin!$G15841=$B$1,Colin!$H15841&lt;=$C$3),Colin!$I15841,)</f>
        <v>0</v>
      </c>
      <c r="N15841" s="38">
        <f>IF(AND(Colin!$G15841=$B$2,Colin!$H15841=$C$3),Colin!$I15841,)</f>
        <v>0</v>
      </c>
      <c r="O15841" s="38">
        <f>IF(AND(Colin!$G15841=$B$2,Colin!$H15841&lt;=$C$3),Colin!$I15841,)</f>
        <v>0</v>
      </c>
      <c r="P15841" s="38">
        <f>IF(Colin!$G15841&lt;$B$2,Colin!$I15841,0)</f>
        <v>0</v>
      </c>
      <c r="Q15841" s="38">
        <f>IF(Colin!$G15841&lt;$B$1,Colin!$I15841,0)</f>
        <v>0</v>
      </c>
    </row>
    <row r="15842" spans="12:17" x14ac:dyDescent="0.25">
      <c r="L15842" s="38">
        <f>IF(AND(Colin!$G15842=$B$1,Colin!$H15842=$C$3),Colin!$I15842,)</f>
        <v>0</v>
      </c>
      <c r="M15842" s="38">
        <f>IF(AND(Colin!$G15842=$B$1,Colin!$H15842&lt;=$C$3),Colin!$I15842,)</f>
        <v>0</v>
      </c>
      <c r="N15842" s="38">
        <f>IF(AND(Colin!$G15842=$B$2,Colin!$H15842=$C$3),Colin!$I15842,)</f>
        <v>0</v>
      </c>
      <c r="O15842" s="38">
        <f>IF(AND(Colin!$G15842=$B$2,Colin!$H15842&lt;=$C$3),Colin!$I15842,)</f>
        <v>0</v>
      </c>
      <c r="P15842" s="38">
        <f>IF(Colin!$G15842&lt;$B$2,Colin!$I15842,0)</f>
        <v>0</v>
      </c>
      <c r="Q15842" s="38">
        <f>IF(Colin!$G15842&lt;$B$1,Colin!$I15842,0)</f>
        <v>0</v>
      </c>
    </row>
    <row r="15843" spans="12:17" x14ac:dyDescent="0.25">
      <c r="L15843" s="38">
        <f>IF(AND(Colin!$G15843=$B$1,Colin!$H15843=$C$3),Colin!$I15843,)</f>
        <v>0</v>
      </c>
      <c r="M15843" s="38">
        <f>IF(AND(Colin!$G15843=$B$1,Colin!$H15843&lt;=$C$3),Colin!$I15843,)</f>
        <v>0</v>
      </c>
      <c r="N15843" s="38">
        <f>IF(AND(Colin!$G15843=$B$2,Colin!$H15843=$C$3),Colin!$I15843,)</f>
        <v>0</v>
      </c>
      <c r="O15843" s="38">
        <f>IF(AND(Colin!$G15843=$B$2,Colin!$H15843&lt;=$C$3),Colin!$I15843,)</f>
        <v>0</v>
      </c>
      <c r="P15843" s="38">
        <f>IF(Colin!$G15843&lt;$B$2,Colin!$I15843,0)</f>
        <v>0</v>
      </c>
      <c r="Q15843" s="38">
        <f>IF(Colin!$G15843&lt;$B$1,Colin!$I15843,0)</f>
        <v>0</v>
      </c>
    </row>
    <row r="15844" spans="12:17" x14ac:dyDescent="0.25">
      <c r="L15844" s="38">
        <f>IF(AND(Colin!$G15844=$B$1,Colin!$H15844=$C$3),Colin!$I15844,)</f>
        <v>0</v>
      </c>
      <c r="M15844" s="38">
        <f>IF(AND(Colin!$G15844=$B$1,Colin!$H15844&lt;=$C$3),Colin!$I15844,)</f>
        <v>0</v>
      </c>
      <c r="N15844" s="38">
        <f>IF(AND(Colin!$G15844=$B$2,Colin!$H15844=$C$3),Colin!$I15844,)</f>
        <v>0</v>
      </c>
      <c r="O15844" s="38">
        <f>IF(AND(Colin!$G15844=$B$2,Colin!$H15844&lt;=$C$3),Colin!$I15844,)</f>
        <v>0</v>
      </c>
      <c r="P15844" s="38">
        <f>IF(Colin!$G15844&lt;$B$2,Colin!$I15844,0)</f>
        <v>0</v>
      </c>
      <c r="Q15844" s="38">
        <f>IF(Colin!$G15844&lt;$B$1,Colin!$I15844,0)</f>
        <v>0</v>
      </c>
    </row>
    <row r="15845" spans="12:17" x14ac:dyDescent="0.25">
      <c r="L15845" s="38">
        <f>IF(AND(Colin!$G15845=$B$1,Colin!$H15845=$C$3),Colin!$I15845,)</f>
        <v>0</v>
      </c>
      <c r="M15845" s="38">
        <f>IF(AND(Colin!$G15845=$B$1,Colin!$H15845&lt;=$C$3),Colin!$I15845,)</f>
        <v>0</v>
      </c>
      <c r="N15845" s="38">
        <f>IF(AND(Colin!$G15845=$B$2,Colin!$H15845=$C$3),Colin!$I15845,)</f>
        <v>0</v>
      </c>
      <c r="O15845" s="38">
        <f>IF(AND(Colin!$G15845=$B$2,Colin!$H15845&lt;=$C$3),Colin!$I15845,)</f>
        <v>0</v>
      </c>
      <c r="P15845" s="38">
        <f>IF(Colin!$G15845&lt;$B$2,Colin!$I15845,0)</f>
        <v>0</v>
      </c>
      <c r="Q15845" s="38">
        <f>IF(Colin!$G15845&lt;$B$1,Colin!$I15845,0)</f>
        <v>0</v>
      </c>
    </row>
    <row r="15846" spans="12:17" x14ac:dyDescent="0.25">
      <c r="L15846" s="38">
        <f>IF(AND(Colin!$G15846=$B$1,Colin!$H15846=$C$3),Colin!$I15846,)</f>
        <v>0</v>
      </c>
      <c r="M15846" s="38">
        <f>IF(AND(Colin!$G15846=$B$1,Colin!$H15846&lt;=$C$3),Colin!$I15846,)</f>
        <v>0</v>
      </c>
      <c r="N15846" s="38">
        <f>IF(AND(Colin!$G15846=$B$2,Colin!$H15846=$C$3),Colin!$I15846,)</f>
        <v>0</v>
      </c>
      <c r="O15846" s="38">
        <f>IF(AND(Colin!$G15846=$B$2,Colin!$H15846&lt;=$C$3),Colin!$I15846,)</f>
        <v>0</v>
      </c>
      <c r="P15846" s="38">
        <f>IF(Colin!$G15846&lt;$B$2,Colin!$I15846,0)</f>
        <v>0</v>
      </c>
      <c r="Q15846" s="38">
        <f>IF(Colin!$G15846&lt;$B$1,Colin!$I15846,0)</f>
        <v>0</v>
      </c>
    </row>
    <row r="15847" spans="12:17" x14ac:dyDescent="0.25">
      <c r="L15847" s="38">
        <f>IF(AND(Colin!$G15847=$B$1,Colin!$H15847=$C$3),Colin!$I15847,)</f>
        <v>0</v>
      </c>
      <c r="M15847" s="38">
        <f>IF(AND(Colin!$G15847=$B$1,Colin!$H15847&lt;=$C$3),Colin!$I15847,)</f>
        <v>0</v>
      </c>
      <c r="N15847" s="38">
        <f>IF(AND(Colin!$G15847=$B$2,Colin!$H15847=$C$3),Colin!$I15847,)</f>
        <v>0</v>
      </c>
      <c r="O15847" s="38">
        <f>IF(AND(Colin!$G15847=$B$2,Colin!$H15847&lt;=$C$3),Colin!$I15847,)</f>
        <v>0</v>
      </c>
      <c r="P15847" s="38">
        <f>IF(Colin!$G15847&lt;$B$2,Colin!$I15847,0)</f>
        <v>0</v>
      </c>
      <c r="Q15847" s="38">
        <f>IF(Colin!$G15847&lt;$B$1,Colin!$I15847,0)</f>
        <v>0</v>
      </c>
    </row>
    <row r="15848" spans="12:17" x14ac:dyDescent="0.25">
      <c r="L15848" s="38">
        <f>IF(AND(Colin!$G15848=$B$1,Colin!$H15848=$C$3),Colin!$I15848,)</f>
        <v>0</v>
      </c>
      <c r="M15848" s="38">
        <f>IF(AND(Colin!$G15848=$B$1,Colin!$H15848&lt;=$C$3),Colin!$I15848,)</f>
        <v>0</v>
      </c>
      <c r="N15848" s="38">
        <f>IF(AND(Colin!$G15848=$B$2,Colin!$H15848=$C$3),Colin!$I15848,)</f>
        <v>0</v>
      </c>
      <c r="O15848" s="38">
        <f>IF(AND(Colin!$G15848=$B$2,Colin!$H15848&lt;=$C$3),Colin!$I15848,)</f>
        <v>0</v>
      </c>
      <c r="P15848" s="38">
        <f>IF(Colin!$G15848&lt;$B$2,Colin!$I15848,0)</f>
        <v>0</v>
      </c>
      <c r="Q15848" s="38">
        <f>IF(Colin!$G15848&lt;$B$1,Colin!$I15848,0)</f>
        <v>0</v>
      </c>
    </row>
    <row r="15849" spans="12:17" x14ac:dyDescent="0.25">
      <c r="L15849" s="38">
        <f>IF(AND(Colin!$G15849=$B$1,Colin!$H15849=$C$3),Colin!$I15849,)</f>
        <v>0</v>
      </c>
      <c r="M15849" s="38">
        <f>IF(AND(Colin!$G15849=$B$1,Colin!$H15849&lt;=$C$3),Colin!$I15849,)</f>
        <v>0</v>
      </c>
      <c r="N15849" s="38">
        <f>IF(AND(Colin!$G15849=$B$2,Colin!$H15849=$C$3),Colin!$I15849,)</f>
        <v>0</v>
      </c>
      <c r="O15849" s="38">
        <f>IF(AND(Colin!$G15849=$B$2,Colin!$H15849&lt;=$C$3),Colin!$I15849,)</f>
        <v>0</v>
      </c>
      <c r="P15849" s="38">
        <f>IF(Colin!$G15849&lt;$B$2,Colin!$I15849,0)</f>
        <v>0</v>
      </c>
      <c r="Q15849" s="38">
        <f>IF(Colin!$G15849&lt;$B$1,Colin!$I15849,0)</f>
        <v>0</v>
      </c>
    </row>
    <row r="15850" spans="12:17" x14ac:dyDescent="0.25">
      <c r="L15850" s="38">
        <f>IF(AND(Colin!$G15850=$B$1,Colin!$H15850=$C$3),Colin!$I15850,)</f>
        <v>0</v>
      </c>
      <c r="M15850" s="38">
        <f>IF(AND(Colin!$G15850=$B$1,Colin!$H15850&lt;=$C$3),Colin!$I15850,)</f>
        <v>0</v>
      </c>
      <c r="N15850" s="38">
        <f>IF(AND(Colin!$G15850=$B$2,Colin!$H15850=$C$3),Colin!$I15850,)</f>
        <v>0</v>
      </c>
      <c r="O15850" s="38">
        <f>IF(AND(Colin!$G15850=$B$2,Colin!$H15850&lt;=$C$3),Colin!$I15850,)</f>
        <v>0</v>
      </c>
      <c r="P15850" s="38">
        <f>IF(Colin!$G15850&lt;$B$2,Colin!$I15850,0)</f>
        <v>0</v>
      </c>
      <c r="Q15850" s="38">
        <f>IF(Colin!$G15850&lt;$B$1,Colin!$I15850,0)</f>
        <v>0</v>
      </c>
    </row>
    <row r="15851" spans="12:17" x14ac:dyDescent="0.25">
      <c r="L15851" s="38">
        <f>IF(AND(Colin!$G15851=$B$1,Colin!$H15851=$C$3),Colin!$I15851,)</f>
        <v>0</v>
      </c>
      <c r="M15851" s="38">
        <f>IF(AND(Colin!$G15851=$B$1,Colin!$H15851&lt;=$C$3),Colin!$I15851,)</f>
        <v>0</v>
      </c>
      <c r="N15851" s="38">
        <f>IF(AND(Colin!$G15851=$B$2,Colin!$H15851=$C$3),Colin!$I15851,)</f>
        <v>0</v>
      </c>
      <c r="O15851" s="38">
        <f>IF(AND(Colin!$G15851=$B$2,Colin!$H15851&lt;=$C$3),Colin!$I15851,)</f>
        <v>0</v>
      </c>
      <c r="P15851" s="38">
        <f>IF(Colin!$G15851&lt;$B$2,Colin!$I15851,0)</f>
        <v>0</v>
      </c>
      <c r="Q15851" s="38">
        <f>IF(Colin!$G15851&lt;$B$1,Colin!$I15851,0)</f>
        <v>0</v>
      </c>
    </row>
    <row r="15852" spans="12:17" x14ac:dyDescent="0.25">
      <c r="L15852" s="38">
        <f>IF(AND(Colin!$G15852=$B$1,Colin!$H15852=$C$3),Colin!$I15852,)</f>
        <v>0</v>
      </c>
      <c r="M15852" s="38">
        <f>IF(AND(Colin!$G15852=$B$1,Colin!$H15852&lt;=$C$3),Colin!$I15852,)</f>
        <v>0</v>
      </c>
      <c r="N15852" s="38">
        <f>IF(AND(Colin!$G15852=$B$2,Colin!$H15852=$C$3),Colin!$I15852,)</f>
        <v>0</v>
      </c>
      <c r="O15852" s="38">
        <f>IF(AND(Colin!$G15852=$B$2,Colin!$H15852&lt;=$C$3),Colin!$I15852,)</f>
        <v>0</v>
      </c>
      <c r="P15852" s="38">
        <f>IF(Colin!$G15852&lt;$B$2,Colin!$I15852,0)</f>
        <v>0</v>
      </c>
      <c r="Q15852" s="38">
        <f>IF(Colin!$G15852&lt;$B$1,Colin!$I15852,0)</f>
        <v>0</v>
      </c>
    </row>
    <row r="15853" spans="12:17" x14ac:dyDescent="0.25">
      <c r="L15853" s="38">
        <f>IF(AND(Colin!$G15853=$B$1,Colin!$H15853=$C$3),Colin!$I15853,)</f>
        <v>0</v>
      </c>
      <c r="M15853" s="38">
        <f>IF(AND(Colin!$G15853=$B$1,Colin!$H15853&lt;=$C$3),Colin!$I15853,)</f>
        <v>0</v>
      </c>
      <c r="N15853" s="38">
        <f>IF(AND(Colin!$G15853=$B$2,Colin!$H15853=$C$3),Colin!$I15853,)</f>
        <v>0</v>
      </c>
      <c r="O15853" s="38">
        <f>IF(AND(Colin!$G15853=$B$2,Colin!$H15853&lt;=$C$3),Colin!$I15853,)</f>
        <v>0</v>
      </c>
      <c r="P15853" s="38">
        <f>IF(Colin!$G15853&lt;$B$2,Colin!$I15853,0)</f>
        <v>0</v>
      </c>
      <c r="Q15853" s="38">
        <f>IF(Colin!$G15853&lt;$B$1,Colin!$I15853,0)</f>
        <v>0</v>
      </c>
    </row>
    <row r="15854" spans="12:17" x14ac:dyDescent="0.25">
      <c r="L15854" s="38">
        <f>IF(AND(Colin!$G15854=$B$1,Colin!$H15854=$C$3),Colin!$I15854,)</f>
        <v>0</v>
      </c>
      <c r="M15854" s="38">
        <f>IF(AND(Colin!$G15854=$B$1,Colin!$H15854&lt;=$C$3),Colin!$I15854,)</f>
        <v>0</v>
      </c>
      <c r="N15854" s="38">
        <f>IF(AND(Colin!$G15854=$B$2,Colin!$H15854=$C$3),Colin!$I15854,)</f>
        <v>0</v>
      </c>
      <c r="O15854" s="38">
        <f>IF(AND(Colin!$G15854=$B$2,Colin!$H15854&lt;=$C$3),Colin!$I15854,)</f>
        <v>0</v>
      </c>
      <c r="P15854" s="38">
        <f>IF(Colin!$G15854&lt;$B$2,Colin!$I15854,0)</f>
        <v>0</v>
      </c>
      <c r="Q15854" s="38">
        <f>IF(Colin!$G15854&lt;$B$1,Colin!$I15854,0)</f>
        <v>0</v>
      </c>
    </row>
    <row r="15855" spans="12:17" x14ac:dyDescent="0.25">
      <c r="L15855" s="38">
        <f>IF(AND(Colin!$G15855=$B$1,Colin!$H15855=$C$3),Colin!$I15855,)</f>
        <v>0</v>
      </c>
      <c r="M15855" s="38">
        <f>IF(AND(Colin!$G15855=$B$1,Colin!$H15855&lt;=$C$3),Colin!$I15855,)</f>
        <v>0</v>
      </c>
      <c r="N15855" s="38">
        <f>IF(AND(Colin!$G15855=$B$2,Colin!$H15855=$C$3),Colin!$I15855,)</f>
        <v>0</v>
      </c>
      <c r="O15855" s="38">
        <f>IF(AND(Colin!$G15855=$B$2,Colin!$H15855&lt;=$C$3),Colin!$I15855,)</f>
        <v>0</v>
      </c>
      <c r="P15855" s="38">
        <f>IF(Colin!$G15855&lt;$B$2,Colin!$I15855,0)</f>
        <v>0</v>
      </c>
      <c r="Q15855" s="38">
        <f>IF(Colin!$G15855&lt;$B$1,Colin!$I15855,0)</f>
        <v>0</v>
      </c>
    </row>
    <row r="15856" spans="12:17" x14ac:dyDescent="0.25">
      <c r="L15856" s="38">
        <f>IF(AND(Colin!$G15856=$B$1,Colin!$H15856=$C$3),Colin!$I15856,)</f>
        <v>0</v>
      </c>
      <c r="M15856" s="38">
        <f>IF(AND(Colin!$G15856=$B$1,Colin!$H15856&lt;=$C$3),Colin!$I15856,)</f>
        <v>0</v>
      </c>
      <c r="N15856" s="38">
        <f>IF(AND(Colin!$G15856=$B$2,Colin!$H15856=$C$3),Colin!$I15856,)</f>
        <v>0</v>
      </c>
      <c r="O15856" s="38">
        <f>IF(AND(Colin!$G15856=$B$2,Colin!$H15856&lt;=$C$3),Colin!$I15856,)</f>
        <v>0</v>
      </c>
      <c r="P15856" s="38">
        <f>IF(Colin!$G15856&lt;$B$2,Colin!$I15856,0)</f>
        <v>0</v>
      </c>
      <c r="Q15856" s="38">
        <f>IF(Colin!$G15856&lt;$B$1,Colin!$I15856,0)</f>
        <v>0</v>
      </c>
    </row>
    <row r="15857" spans="12:17" x14ac:dyDescent="0.25">
      <c r="L15857" s="38">
        <f>IF(AND(Colin!$G15857=$B$1,Colin!$H15857=$C$3),Colin!$I15857,)</f>
        <v>0</v>
      </c>
      <c r="M15857" s="38">
        <f>IF(AND(Colin!$G15857=$B$1,Colin!$H15857&lt;=$C$3),Colin!$I15857,)</f>
        <v>0</v>
      </c>
      <c r="N15857" s="38">
        <f>IF(AND(Colin!$G15857=$B$2,Colin!$H15857=$C$3),Colin!$I15857,)</f>
        <v>0</v>
      </c>
      <c r="O15857" s="38">
        <f>IF(AND(Colin!$G15857=$B$2,Colin!$H15857&lt;=$C$3),Colin!$I15857,)</f>
        <v>0</v>
      </c>
      <c r="P15857" s="38">
        <f>IF(Colin!$G15857&lt;$B$2,Colin!$I15857,0)</f>
        <v>0</v>
      </c>
      <c r="Q15857" s="38">
        <f>IF(Colin!$G15857&lt;$B$1,Colin!$I15857,0)</f>
        <v>0</v>
      </c>
    </row>
    <row r="15858" spans="12:17" x14ac:dyDescent="0.25">
      <c r="L15858" s="38">
        <f>IF(AND(Colin!$G15858=$B$1,Colin!$H15858=$C$3),Colin!$I15858,)</f>
        <v>0</v>
      </c>
      <c r="M15858" s="38">
        <f>IF(AND(Colin!$G15858=$B$1,Colin!$H15858&lt;=$C$3),Colin!$I15858,)</f>
        <v>0</v>
      </c>
      <c r="N15858" s="38">
        <f>IF(AND(Colin!$G15858=$B$2,Colin!$H15858=$C$3),Colin!$I15858,)</f>
        <v>0</v>
      </c>
      <c r="O15858" s="38">
        <f>IF(AND(Colin!$G15858=$B$2,Colin!$H15858&lt;=$C$3),Colin!$I15858,)</f>
        <v>0</v>
      </c>
      <c r="P15858" s="38">
        <f>IF(Colin!$G15858&lt;$B$2,Colin!$I15858,0)</f>
        <v>0</v>
      </c>
      <c r="Q15858" s="38">
        <f>IF(Colin!$G15858&lt;$B$1,Colin!$I15858,0)</f>
        <v>0</v>
      </c>
    </row>
    <row r="15859" spans="12:17" x14ac:dyDescent="0.25">
      <c r="L15859" s="38">
        <f>IF(AND(Colin!$G15859=$B$1,Colin!$H15859=$C$3),Colin!$I15859,)</f>
        <v>0</v>
      </c>
      <c r="M15859" s="38">
        <f>IF(AND(Colin!$G15859=$B$1,Colin!$H15859&lt;=$C$3),Colin!$I15859,)</f>
        <v>0</v>
      </c>
      <c r="N15859" s="38">
        <f>IF(AND(Colin!$G15859=$B$2,Colin!$H15859=$C$3),Colin!$I15859,)</f>
        <v>0</v>
      </c>
      <c r="O15859" s="38">
        <f>IF(AND(Colin!$G15859=$B$2,Colin!$H15859&lt;=$C$3),Colin!$I15859,)</f>
        <v>0</v>
      </c>
      <c r="P15859" s="38">
        <f>IF(Colin!$G15859&lt;$B$2,Colin!$I15859,0)</f>
        <v>0</v>
      </c>
      <c r="Q15859" s="38">
        <f>IF(Colin!$G15859&lt;$B$1,Colin!$I15859,0)</f>
        <v>0</v>
      </c>
    </row>
    <row r="15860" spans="12:17" x14ac:dyDescent="0.25">
      <c r="L15860" s="38">
        <f>IF(AND(Colin!$G15860=$B$1,Colin!$H15860=$C$3),Colin!$I15860,)</f>
        <v>0</v>
      </c>
      <c r="M15860" s="38">
        <f>IF(AND(Colin!$G15860=$B$1,Colin!$H15860&lt;=$C$3),Colin!$I15860,)</f>
        <v>0</v>
      </c>
      <c r="N15860" s="38">
        <f>IF(AND(Colin!$G15860=$B$2,Colin!$H15860=$C$3),Colin!$I15860,)</f>
        <v>0</v>
      </c>
      <c r="O15860" s="38">
        <f>IF(AND(Colin!$G15860=$B$2,Colin!$H15860&lt;=$C$3),Colin!$I15860,)</f>
        <v>0</v>
      </c>
      <c r="P15860" s="38">
        <f>IF(Colin!$G15860&lt;$B$2,Colin!$I15860,0)</f>
        <v>0</v>
      </c>
      <c r="Q15860" s="38">
        <f>IF(Colin!$G15860&lt;$B$1,Colin!$I15860,0)</f>
        <v>0</v>
      </c>
    </row>
    <row r="15861" spans="12:17" x14ac:dyDescent="0.25">
      <c r="L15861" s="38">
        <f>IF(AND(Colin!$G15861=$B$1,Colin!$H15861=$C$3),Colin!$I15861,)</f>
        <v>0</v>
      </c>
      <c r="M15861" s="38">
        <f>IF(AND(Colin!$G15861=$B$1,Colin!$H15861&lt;=$C$3),Colin!$I15861,)</f>
        <v>0</v>
      </c>
      <c r="N15861" s="38">
        <f>IF(AND(Colin!$G15861=$B$2,Colin!$H15861=$C$3),Colin!$I15861,)</f>
        <v>0</v>
      </c>
      <c r="O15861" s="38">
        <f>IF(AND(Colin!$G15861=$B$2,Colin!$H15861&lt;=$C$3),Colin!$I15861,)</f>
        <v>0</v>
      </c>
      <c r="P15861" s="38">
        <f>IF(Colin!$G15861&lt;$B$2,Colin!$I15861,0)</f>
        <v>0</v>
      </c>
      <c r="Q15861" s="38">
        <f>IF(Colin!$G15861&lt;$B$1,Colin!$I15861,0)</f>
        <v>0</v>
      </c>
    </row>
    <row r="15862" spans="12:17" x14ac:dyDescent="0.25">
      <c r="L15862" s="38">
        <f>IF(AND(Colin!$G15862=$B$1,Colin!$H15862=$C$3),Colin!$I15862,)</f>
        <v>0</v>
      </c>
      <c r="M15862" s="38">
        <f>IF(AND(Colin!$G15862=$B$1,Colin!$H15862&lt;=$C$3),Colin!$I15862,)</f>
        <v>0</v>
      </c>
      <c r="N15862" s="38">
        <f>IF(AND(Colin!$G15862=$B$2,Colin!$H15862=$C$3),Colin!$I15862,)</f>
        <v>0</v>
      </c>
      <c r="O15862" s="38">
        <f>IF(AND(Colin!$G15862=$B$2,Colin!$H15862&lt;=$C$3),Colin!$I15862,)</f>
        <v>0</v>
      </c>
      <c r="P15862" s="38">
        <f>IF(Colin!$G15862&lt;$B$2,Colin!$I15862,0)</f>
        <v>0</v>
      </c>
      <c r="Q15862" s="38">
        <f>IF(Colin!$G15862&lt;$B$1,Colin!$I15862,0)</f>
        <v>0</v>
      </c>
    </row>
    <row r="15863" spans="12:17" x14ac:dyDescent="0.25">
      <c r="L15863" s="38">
        <f>IF(AND(Colin!$G15863=$B$1,Colin!$H15863=$C$3),Colin!$I15863,)</f>
        <v>0</v>
      </c>
      <c r="M15863" s="38">
        <f>IF(AND(Colin!$G15863=$B$1,Colin!$H15863&lt;=$C$3),Colin!$I15863,)</f>
        <v>0</v>
      </c>
      <c r="N15863" s="38">
        <f>IF(AND(Colin!$G15863=$B$2,Colin!$H15863=$C$3),Colin!$I15863,)</f>
        <v>0</v>
      </c>
      <c r="O15863" s="38">
        <f>IF(AND(Colin!$G15863=$B$2,Colin!$H15863&lt;=$C$3),Colin!$I15863,)</f>
        <v>0</v>
      </c>
      <c r="P15863" s="38">
        <f>IF(Colin!$G15863&lt;$B$2,Colin!$I15863,0)</f>
        <v>0</v>
      </c>
      <c r="Q15863" s="38">
        <f>IF(Colin!$G15863&lt;$B$1,Colin!$I15863,0)</f>
        <v>0</v>
      </c>
    </row>
    <row r="15864" spans="12:17" x14ac:dyDescent="0.25">
      <c r="L15864" s="38">
        <f>IF(AND(Colin!$G15864=$B$1,Colin!$H15864=$C$3),Colin!$I15864,)</f>
        <v>0</v>
      </c>
      <c r="M15864" s="38">
        <f>IF(AND(Colin!$G15864=$B$1,Colin!$H15864&lt;=$C$3),Colin!$I15864,)</f>
        <v>0</v>
      </c>
      <c r="N15864" s="38">
        <f>IF(AND(Colin!$G15864=$B$2,Colin!$H15864=$C$3),Colin!$I15864,)</f>
        <v>0</v>
      </c>
      <c r="O15864" s="38">
        <f>IF(AND(Colin!$G15864=$B$2,Colin!$H15864&lt;=$C$3),Colin!$I15864,)</f>
        <v>0</v>
      </c>
      <c r="P15864" s="38">
        <f>IF(Colin!$G15864&lt;$B$2,Colin!$I15864,0)</f>
        <v>0</v>
      </c>
      <c r="Q15864" s="38">
        <f>IF(Colin!$G15864&lt;$B$1,Colin!$I15864,0)</f>
        <v>0</v>
      </c>
    </row>
    <row r="15865" spans="12:17" x14ac:dyDescent="0.25">
      <c r="L15865" s="38">
        <f>IF(AND(Colin!$G15865=$B$1,Colin!$H15865=$C$3),Colin!$I15865,)</f>
        <v>0</v>
      </c>
      <c r="M15865" s="38">
        <f>IF(AND(Colin!$G15865=$B$1,Colin!$H15865&lt;=$C$3),Colin!$I15865,)</f>
        <v>0</v>
      </c>
      <c r="N15865" s="38">
        <f>IF(AND(Colin!$G15865=$B$2,Colin!$H15865=$C$3),Colin!$I15865,)</f>
        <v>0</v>
      </c>
      <c r="O15865" s="38">
        <f>IF(AND(Colin!$G15865=$B$2,Colin!$H15865&lt;=$C$3),Colin!$I15865,)</f>
        <v>0</v>
      </c>
      <c r="P15865" s="38">
        <f>IF(Colin!$G15865&lt;$B$2,Colin!$I15865,0)</f>
        <v>0</v>
      </c>
      <c r="Q15865" s="38">
        <f>IF(Colin!$G15865&lt;$B$1,Colin!$I15865,0)</f>
        <v>0</v>
      </c>
    </row>
    <row r="15866" spans="12:17" x14ac:dyDescent="0.25">
      <c r="L15866" s="38">
        <f>IF(AND(Colin!$G15866=$B$1,Colin!$H15866=$C$3),Colin!$I15866,)</f>
        <v>0</v>
      </c>
      <c r="M15866" s="38">
        <f>IF(AND(Colin!$G15866=$B$1,Colin!$H15866&lt;=$C$3),Colin!$I15866,)</f>
        <v>0</v>
      </c>
      <c r="N15866" s="38">
        <f>IF(AND(Colin!$G15866=$B$2,Colin!$H15866=$C$3),Colin!$I15866,)</f>
        <v>0</v>
      </c>
      <c r="O15866" s="38">
        <f>IF(AND(Colin!$G15866=$B$2,Colin!$H15866&lt;=$C$3),Colin!$I15866,)</f>
        <v>0</v>
      </c>
      <c r="P15866" s="38">
        <f>IF(Colin!$G15866&lt;$B$2,Colin!$I15866,0)</f>
        <v>0</v>
      </c>
      <c r="Q15866" s="38">
        <f>IF(Colin!$G15866&lt;$B$1,Colin!$I15866,0)</f>
        <v>0</v>
      </c>
    </row>
    <row r="15867" spans="12:17" x14ac:dyDescent="0.25">
      <c r="L15867" s="38">
        <f>IF(AND(Colin!$G15867=$B$1,Colin!$H15867=$C$3),Colin!$I15867,)</f>
        <v>0</v>
      </c>
      <c r="M15867" s="38">
        <f>IF(AND(Colin!$G15867=$B$1,Colin!$H15867&lt;=$C$3),Colin!$I15867,)</f>
        <v>0</v>
      </c>
      <c r="N15867" s="38">
        <f>IF(AND(Colin!$G15867=$B$2,Colin!$H15867=$C$3),Colin!$I15867,)</f>
        <v>0</v>
      </c>
      <c r="O15867" s="38">
        <f>IF(AND(Colin!$G15867=$B$2,Colin!$H15867&lt;=$C$3),Colin!$I15867,)</f>
        <v>0</v>
      </c>
      <c r="P15867" s="38">
        <f>IF(Colin!$G15867&lt;$B$2,Colin!$I15867,0)</f>
        <v>0</v>
      </c>
      <c r="Q15867" s="38">
        <f>IF(Colin!$G15867&lt;$B$1,Colin!$I15867,0)</f>
        <v>0</v>
      </c>
    </row>
    <row r="15868" spans="12:17" x14ac:dyDescent="0.25">
      <c r="L15868" s="38">
        <f>IF(AND(Colin!$G15868=$B$1,Colin!$H15868=$C$3),Colin!$I15868,)</f>
        <v>0</v>
      </c>
      <c r="M15868" s="38">
        <f>IF(AND(Colin!$G15868=$B$1,Colin!$H15868&lt;=$C$3),Colin!$I15868,)</f>
        <v>0</v>
      </c>
      <c r="N15868" s="38">
        <f>IF(AND(Colin!$G15868=$B$2,Colin!$H15868=$C$3),Colin!$I15868,)</f>
        <v>0</v>
      </c>
      <c r="O15868" s="38">
        <f>IF(AND(Colin!$G15868=$B$2,Colin!$H15868&lt;=$C$3),Colin!$I15868,)</f>
        <v>0</v>
      </c>
      <c r="P15868" s="38">
        <f>IF(Colin!$G15868&lt;$B$2,Colin!$I15868,0)</f>
        <v>0</v>
      </c>
      <c r="Q15868" s="38">
        <f>IF(Colin!$G15868&lt;$B$1,Colin!$I15868,0)</f>
        <v>0</v>
      </c>
    </row>
    <row r="15869" spans="12:17" x14ac:dyDescent="0.25">
      <c r="L15869" s="38">
        <f>IF(AND(Colin!$G15869=$B$1,Colin!$H15869=$C$3),Colin!$I15869,)</f>
        <v>0</v>
      </c>
      <c r="M15869" s="38">
        <f>IF(AND(Colin!$G15869=$B$1,Colin!$H15869&lt;=$C$3),Colin!$I15869,)</f>
        <v>0</v>
      </c>
      <c r="N15869" s="38">
        <f>IF(AND(Colin!$G15869=$B$2,Colin!$H15869=$C$3),Colin!$I15869,)</f>
        <v>0</v>
      </c>
      <c r="O15869" s="38">
        <f>IF(AND(Colin!$G15869=$B$2,Colin!$H15869&lt;=$C$3),Colin!$I15869,)</f>
        <v>0</v>
      </c>
      <c r="P15869" s="38">
        <f>IF(Colin!$G15869&lt;$B$2,Colin!$I15869,0)</f>
        <v>0</v>
      </c>
      <c r="Q15869" s="38">
        <f>IF(Colin!$G15869&lt;$B$1,Colin!$I15869,0)</f>
        <v>0</v>
      </c>
    </row>
    <row r="15870" spans="12:17" x14ac:dyDescent="0.25">
      <c r="L15870" s="38">
        <f>IF(AND(Colin!$G15870=$B$1,Colin!$H15870=$C$3),Colin!$I15870,)</f>
        <v>0</v>
      </c>
      <c r="M15870" s="38">
        <f>IF(AND(Colin!$G15870=$B$1,Colin!$H15870&lt;=$C$3),Colin!$I15870,)</f>
        <v>0</v>
      </c>
      <c r="N15870" s="38">
        <f>IF(AND(Colin!$G15870=$B$2,Colin!$H15870=$C$3),Colin!$I15870,)</f>
        <v>0</v>
      </c>
      <c r="O15870" s="38">
        <f>IF(AND(Colin!$G15870=$B$2,Colin!$H15870&lt;=$C$3),Colin!$I15870,)</f>
        <v>0</v>
      </c>
      <c r="P15870" s="38">
        <f>IF(Colin!$G15870&lt;$B$2,Colin!$I15870,0)</f>
        <v>0</v>
      </c>
      <c r="Q15870" s="38">
        <f>IF(Colin!$G15870&lt;$B$1,Colin!$I15870,0)</f>
        <v>0</v>
      </c>
    </row>
    <row r="15871" spans="12:17" x14ac:dyDescent="0.25">
      <c r="L15871" s="38">
        <f>IF(AND(Colin!$G15871=$B$1,Colin!$H15871=$C$3),Colin!$I15871,)</f>
        <v>0</v>
      </c>
      <c r="M15871" s="38">
        <f>IF(AND(Colin!$G15871=$B$1,Colin!$H15871&lt;=$C$3),Colin!$I15871,)</f>
        <v>0</v>
      </c>
      <c r="N15871" s="38">
        <f>IF(AND(Colin!$G15871=$B$2,Colin!$H15871=$C$3),Colin!$I15871,)</f>
        <v>0</v>
      </c>
      <c r="O15871" s="38">
        <f>IF(AND(Colin!$G15871=$B$2,Colin!$H15871&lt;=$C$3),Colin!$I15871,)</f>
        <v>0</v>
      </c>
      <c r="P15871" s="38">
        <f>IF(Colin!$G15871&lt;$B$2,Colin!$I15871,0)</f>
        <v>0</v>
      </c>
      <c r="Q15871" s="38">
        <f>IF(Colin!$G15871&lt;$B$1,Colin!$I15871,0)</f>
        <v>0</v>
      </c>
    </row>
    <row r="15872" spans="12:17" x14ac:dyDescent="0.25">
      <c r="L15872" s="38">
        <f>IF(AND(Colin!$G15872=$B$1,Colin!$H15872=$C$3),Colin!$I15872,)</f>
        <v>0</v>
      </c>
      <c r="M15872" s="38">
        <f>IF(AND(Colin!$G15872=$B$1,Colin!$H15872&lt;=$C$3),Colin!$I15872,)</f>
        <v>0</v>
      </c>
      <c r="N15872" s="38">
        <f>IF(AND(Colin!$G15872=$B$2,Colin!$H15872=$C$3),Colin!$I15872,)</f>
        <v>0</v>
      </c>
      <c r="O15872" s="38">
        <f>IF(AND(Colin!$G15872=$B$2,Colin!$H15872&lt;=$C$3),Colin!$I15872,)</f>
        <v>0</v>
      </c>
      <c r="P15872" s="38">
        <f>IF(Colin!$G15872&lt;$B$2,Colin!$I15872,0)</f>
        <v>0</v>
      </c>
      <c r="Q15872" s="38">
        <f>IF(Colin!$G15872&lt;$B$1,Colin!$I15872,0)</f>
        <v>0</v>
      </c>
    </row>
    <row r="15873" spans="12:17" x14ac:dyDescent="0.25">
      <c r="L15873" s="38">
        <f>IF(AND(Colin!$G15873=$B$1,Colin!$H15873=$C$3),Colin!$I15873,)</f>
        <v>0</v>
      </c>
      <c r="M15873" s="38">
        <f>IF(AND(Colin!$G15873=$B$1,Colin!$H15873&lt;=$C$3),Colin!$I15873,)</f>
        <v>0</v>
      </c>
      <c r="N15873" s="38">
        <f>IF(AND(Colin!$G15873=$B$2,Colin!$H15873=$C$3),Colin!$I15873,)</f>
        <v>0</v>
      </c>
      <c r="O15873" s="38">
        <f>IF(AND(Colin!$G15873=$B$2,Colin!$H15873&lt;=$C$3),Colin!$I15873,)</f>
        <v>0</v>
      </c>
      <c r="P15873" s="38">
        <f>IF(Colin!$G15873&lt;$B$2,Colin!$I15873,0)</f>
        <v>0</v>
      </c>
      <c r="Q15873" s="38">
        <f>IF(Colin!$G15873&lt;$B$1,Colin!$I15873,0)</f>
        <v>0</v>
      </c>
    </row>
    <row r="15874" spans="12:17" x14ac:dyDescent="0.25">
      <c r="L15874" s="38">
        <f>IF(AND(Colin!$G15874=$B$1,Colin!$H15874=$C$3),Colin!$I15874,)</f>
        <v>0</v>
      </c>
      <c r="M15874" s="38">
        <f>IF(AND(Colin!$G15874=$B$1,Colin!$H15874&lt;=$C$3),Colin!$I15874,)</f>
        <v>0</v>
      </c>
      <c r="N15874" s="38">
        <f>IF(AND(Colin!$G15874=$B$2,Colin!$H15874=$C$3),Colin!$I15874,)</f>
        <v>0</v>
      </c>
      <c r="O15874" s="38">
        <f>IF(AND(Colin!$G15874=$B$2,Colin!$H15874&lt;=$C$3),Colin!$I15874,)</f>
        <v>0</v>
      </c>
      <c r="P15874" s="38">
        <f>IF(Colin!$G15874&lt;$B$2,Colin!$I15874,0)</f>
        <v>0</v>
      </c>
      <c r="Q15874" s="38">
        <f>IF(Colin!$G15874&lt;$B$1,Colin!$I15874,0)</f>
        <v>0</v>
      </c>
    </row>
    <row r="15875" spans="12:17" x14ac:dyDescent="0.25">
      <c r="L15875" s="38">
        <f>IF(AND(Colin!$G15875=$B$1,Colin!$H15875=$C$3),Colin!$I15875,)</f>
        <v>0</v>
      </c>
      <c r="M15875" s="38">
        <f>IF(AND(Colin!$G15875=$B$1,Colin!$H15875&lt;=$C$3),Colin!$I15875,)</f>
        <v>0</v>
      </c>
      <c r="N15875" s="38">
        <f>IF(AND(Colin!$G15875=$B$2,Colin!$H15875=$C$3),Colin!$I15875,)</f>
        <v>0</v>
      </c>
      <c r="O15875" s="38">
        <f>IF(AND(Colin!$G15875=$B$2,Colin!$H15875&lt;=$C$3),Colin!$I15875,)</f>
        <v>0</v>
      </c>
      <c r="P15875" s="38">
        <f>IF(Colin!$G15875&lt;$B$2,Colin!$I15875,0)</f>
        <v>0</v>
      </c>
      <c r="Q15875" s="38">
        <f>IF(Colin!$G15875&lt;$B$1,Colin!$I15875,0)</f>
        <v>0</v>
      </c>
    </row>
    <row r="15876" spans="12:17" x14ac:dyDescent="0.25">
      <c r="L15876" s="38">
        <f>IF(AND(Colin!$G15876=$B$1,Colin!$H15876=$C$3),Colin!$I15876,)</f>
        <v>0</v>
      </c>
      <c r="M15876" s="38">
        <f>IF(AND(Colin!$G15876=$B$1,Colin!$H15876&lt;=$C$3),Colin!$I15876,)</f>
        <v>0</v>
      </c>
      <c r="N15876" s="38">
        <f>IF(AND(Colin!$G15876=$B$2,Colin!$H15876=$C$3),Colin!$I15876,)</f>
        <v>0</v>
      </c>
      <c r="O15876" s="38">
        <f>IF(AND(Colin!$G15876=$B$2,Colin!$H15876&lt;=$C$3),Colin!$I15876,)</f>
        <v>0</v>
      </c>
      <c r="P15876" s="38">
        <f>IF(Colin!$G15876&lt;$B$2,Colin!$I15876,0)</f>
        <v>0</v>
      </c>
      <c r="Q15876" s="38">
        <f>IF(Colin!$G15876&lt;$B$1,Colin!$I15876,0)</f>
        <v>0</v>
      </c>
    </row>
    <row r="15877" spans="12:17" x14ac:dyDescent="0.25">
      <c r="L15877" s="38">
        <f>IF(AND(Colin!$G15877=$B$1,Colin!$H15877=$C$3),Colin!$I15877,)</f>
        <v>0</v>
      </c>
      <c r="M15877" s="38">
        <f>IF(AND(Colin!$G15877=$B$1,Colin!$H15877&lt;=$C$3),Colin!$I15877,)</f>
        <v>0</v>
      </c>
      <c r="N15877" s="38">
        <f>IF(AND(Colin!$G15877=$B$2,Colin!$H15877=$C$3),Colin!$I15877,)</f>
        <v>0</v>
      </c>
      <c r="O15877" s="38">
        <f>IF(AND(Colin!$G15877=$B$2,Colin!$H15877&lt;=$C$3),Colin!$I15877,)</f>
        <v>0</v>
      </c>
      <c r="P15877" s="38">
        <f>IF(Colin!$G15877&lt;$B$2,Colin!$I15877,0)</f>
        <v>0</v>
      </c>
      <c r="Q15877" s="38">
        <f>IF(Colin!$G15877&lt;$B$1,Colin!$I15877,0)</f>
        <v>0</v>
      </c>
    </row>
    <row r="15878" spans="12:17" x14ac:dyDescent="0.25">
      <c r="L15878" s="38">
        <f>IF(AND(Colin!$G15878=$B$1,Colin!$H15878=$C$3),Colin!$I15878,)</f>
        <v>0</v>
      </c>
      <c r="M15878" s="38">
        <f>IF(AND(Colin!$G15878=$B$1,Colin!$H15878&lt;=$C$3),Colin!$I15878,)</f>
        <v>0</v>
      </c>
      <c r="N15878" s="38">
        <f>IF(AND(Colin!$G15878=$B$2,Colin!$H15878=$C$3),Colin!$I15878,)</f>
        <v>0</v>
      </c>
      <c r="O15878" s="38">
        <f>IF(AND(Colin!$G15878=$B$2,Colin!$H15878&lt;=$C$3),Colin!$I15878,)</f>
        <v>0</v>
      </c>
      <c r="P15878" s="38">
        <f>IF(Colin!$G15878&lt;$B$2,Colin!$I15878,0)</f>
        <v>0</v>
      </c>
      <c r="Q15878" s="38">
        <f>IF(Colin!$G15878&lt;$B$1,Colin!$I15878,0)</f>
        <v>0</v>
      </c>
    </row>
    <row r="15879" spans="12:17" x14ac:dyDescent="0.25">
      <c r="L15879" s="38">
        <f>IF(AND(Colin!$G15879=$B$1,Colin!$H15879=$C$3),Colin!$I15879,)</f>
        <v>0</v>
      </c>
      <c r="M15879" s="38">
        <f>IF(AND(Colin!$G15879=$B$1,Colin!$H15879&lt;=$C$3),Colin!$I15879,)</f>
        <v>0</v>
      </c>
      <c r="N15879" s="38">
        <f>IF(AND(Colin!$G15879=$B$2,Colin!$H15879=$C$3),Colin!$I15879,)</f>
        <v>0</v>
      </c>
      <c r="O15879" s="38">
        <f>IF(AND(Colin!$G15879=$B$2,Colin!$H15879&lt;=$C$3),Colin!$I15879,)</f>
        <v>0</v>
      </c>
      <c r="P15879" s="38">
        <f>IF(Colin!$G15879&lt;$B$2,Colin!$I15879,0)</f>
        <v>0</v>
      </c>
      <c r="Q15879" s="38">
        <f>IF(Colin!$G15879&lt;$B$1,Colin!$I15879,0)</f>
        <v>0</v>
      </c>
    </row>
    <row r="15880" spans="12:17" x14ac:dyDescent="0.25">
      <c r="L15880" s="38">
        <f>IF(AND(Colin!$G15880=$B$1,Colin!$H15880=$C$3),Colin!$I15880,)</f>
        <v>0</v>
      </c>
      <c r="M15880" s="38">
        <f>IF(AND(Colin!$G15880=$B$1,Colin!$H15880&lt;=$C$3),Colin!$I15880,)</f>
        <v>0</v>
      </c>
      <c r="N15880" s="38">
        <f>IF(AND(Colin!$G15880=$B$2,Colin!$H15880=$C$3),Colin!$I15880,)</f>
        <v>0</v>
      </c>
      <c r="O15880" s="38">
        <f>IF(AND(Colin!$G15880=$B$2,Colin!$H15880&lt;=$C$3),Colin!$I15880,)</f>
        <v>0</v>
      </c>
      <c r="P15880" s="38">
        <f>IF(Colin!$G15880&lt;$B$2,Colin!$I15880,0)</f>
        <v>0</v>
      </c>
      <c r="Q15880" s="38">
        <f>IF(Colin!$G15880&lt;$B$1,Colin!$I15880,0)</f>
        <v>0</v>
      </c>
    </row>
    <row r="15881" spans="12:17" x14ac:dyDescent="0.25">
      <c r="L15881" s="38">
        <f>IF(AND(Colin!$G15881=$B$1,Colin!$H15881=$C$3),Colin!$I15881,)</f>
        <v>0</v>
      </c>
      <c r="M15881" s="38">
        <f>IF(AND(Colin!$G15881=$B$1,Colin!$H15881&lt;=$C$3),Colin!$I15881,)</f>
        <v>0</v>
      </c>
      <c r="N15881" s="38">
        <f>IF(AND(Colin!$G15881=$B$2,Colin!$H15881=$C$3),Colin!$I15881,)</f>
        <v>0</v>
      </c>
      <c r="O15881" s="38">
        <f>IF(AND(Colin!$G15881=$B$2,Colin!$H15881&lt;=$C$3),Colin!$I15881,)</f>
        <v>0</v>
      </c>
      <c r="P15881" s="38">
        <f>IF(Colin!$G15881&lt;$B$2,Colin!$I15881,0)</f>
        <v>0</v>
      </c>
      <c r="Q15881" s="38">
        <f>IF(Colin!$G15881&lt;$B$1,Colin!$I15881,0)</f>
        <v>0</v>
      </c>
    </row>
    <row r="15882" spans="12:17" x14ac:dyDescent="0.25">
      <c r="L15882" s="38">
        <f>IF(AND(Colin!$G15882=$B$1,Colin!$H15882=$C$3),Colin!$I15882,)</f>
        <v>0</v>
      </c>
      <c r="M15882" s="38">
        <f>IF(AND(Colin!$G15882=$B$1,Colin!$H15882&lt;=$C$3),Colin!$I15882,)</f>
        <v>0</v>
      </c>
      <c r="N15882" s="38">
        <f>IF(AND(Colin!$G15882=$B$2,Colin!$H15882=$C$3),Colin!$I15882,)</f>
        <v>0</v>
      </c>
      <c r="O15882" s="38">
        <f>IF(AND(Colin!$G15882=$B$2,Colin!$H15882&lt;=$C$3),Colin!$I15882,)</f>
        <v>0</v>
      </c>
      <c r="P15882" s="38">
        <f>IF(Colin!$G15882&lt;$B$2,Colin!$I15882,0)</f>
        <v>0</v>
      </c>
      <c r="Q15882" s="38">
        <f>IF(Colin!$G15882&lt;$B$1,Colin!$I15882,0)</f>
        <v>0</v>
      </c>
    </row>
    <row r="15883" spans="12:17" x14ac:dyDescent="0.25">
      <c r="L15883" s="38">
        <f>IF(AND(Colin!$G15883=$B$1,Colin!$H15883=$C$3),Colin!$I15883,)</f>
        <v>0</v>
      </c>
      <c r="M15883" s="38">
        <f>IF(AND(Colin!$G15883=$B$1,Colin!$H15883&lt;=$C$3),Colin!$I15883,)</f>
        <v>0</v>
      </c>
      <c r="N15883" s="38">
        <f>IF(AND(Colin!$G15883=$B$2,Colin!$H15883=$C$3),Colin!$I15883,)</f>
        <v>0</v>
      </c>
      <c r="O15883" s="38">
        <f>IF(AND(Colin!$G15883=$B$2,Colin!$H15883&lt;=$C$3),Colin!$I15883,)</f>
        <v>0</v>
      </c>
      <c r="P15883" s="38">
        <f>IF(Colin!$G15883&lt;$B$2,Colin!$I15883,0)</f>
        <v>0</v>
      </c>
      <c r="Q15883" s="38">
        <f>IF(Colin!$G15883&lt;$B$1,Colin!$I15883,0)</f>
        <v>0</v>
      </c>
    </row>
    <row r="15884" spans="12:17" x14ac:dyDescent="0.25">
      <c r="L15884" s="38">
        <f>IF(AND(Colin!$G15884=$B$1,Colin!$H15884=$C$3),Colin!$I15884,)</f>
        <v>0</v>
      </c>
      <c r="M15884" s="38">
        <f>IF(AND(Colin!$G15884=$B$1,Colin!$H15884&lt;=$C$3),Colin!$I15884,)</f>
        <v>0</v>
      </c>
      <c r="N15884" s="38">
        <f>IF(AND(Colin!$G15884=$B$2,Colin!$H15884=$C$3),Colin!$I15884,)</f>
        <v>0</v>
      </c>
      <c r="O15884" s="38">
        <f>IF(AND(Colin!$G15884=$B$2,Colin!$H15884&lt;=$C$3),Colin!$I15884,)</f>
        <v>0</v>
      </c>
      <c r="P15884" s="38">
        <f>IF(Colin!$G15884&lt;$B$2,Colin!$I15884,0)</f>
        <v>0</v>
      </c>
      <c r="Q15884" s="38">
        <f>IF(Colin!$G15884&lt;$B$1,Colin!$I15884,0)</f>
        <v>0</v>
      </c>
    </row>
    <row r="15885" spans="12:17" x14ac:dyDescent="0.25">
      <c r="L15885" s="38">
        <f>IF(AND(Colin!$G15885=$B$1,Colin!$H15885=$C$3),Colin!$I15885,)</f>
        <v>0</v>
      </c>
      <c r="M15885" s="38">
        <f>IF(AND(Colin!$G15885=$B$1,Colin!$H15885&lt;=$C$3),Colin!$I15885,)</f>
        <v>0</v>
      </c>
      <c r="N15885" s="38">
        <f>IF(AND(Colin!$G15885=$B$2,Colin!$H15885=$C$3),Colin!$I15885,)</f>
        <v>0</v>
      </c>
      <c r="O15885" s="38">
        <f>IF(AND(Colin!$G15885=$B$2,Colin!$H15885&lt;=$C$3),Colin!$I15885,)</f>
        <v>0</v>
      </c>
      <c r="P15885" s="38">
        <f>IF(Colin!$G15885&lt;$B$2,Colin!$I15885,0)</f>
        <v>0</v>
      </c>
      <c r="Q15885" s="38">
        <f>IF(Colin!$G15885&lt;$B$1,Colin!$I15885,0)</f>
        <v>0</v>
      </c>
    </row>
    <row r="15886" spans="12:17" x14ac:dyDescent="0.25">
      <c r="L15886" s="38">
        <f>IF(AND(Colin!$G15886=$B$1,Colin!$H15886=$C$3),Colin!$I15886,)</f>
        <v>0</v>
      </c>
      <c r="M15886" s="38">
        <f>IF(AND(Colin!$G15886=$B$1,Colin!$H15886&lt;=$C$3),Colin!$I15886,)</f>
        <v>0</v>
      </c>
      <c r="N15886" s="38">
        <f>IF(AND(Colin!$G15886=$B$2,Colin!$H15886=$C$3),Colin!$I15886,)</f>
        <v>0</v>
      </c>
      <c r="O15886" s="38">
        <f>IF(AND(Colin!$G15886=$B$2,Colin!$H15886&lt;=$C$3),Colin!$I15886,)</f>
        <v>0</v>
      </c>
      <c r="P15886" s="38">
        <f>IF(Colin!$G15886&lt;$B$2,Colin!$I15886,0)</f>
        <v>0</v>
      </c>
      <c r="Q15886" s="38">
        <f>IF(Colin!$G15886&lt;$B$1,Colin!$I15886,0)</f>
        <v>0</v>
      </c>
    </row>
    <row r="15887" spans="12:17" x14ac:dyDescent="0.25">
      <c r="L15887" s="38">
        <f>IF(AND(Colin!$G15887=$B$1,Colin!$H15887=$C$3),Colin!$I15887,)</f>
        <v>0</v>
      </c>
      <c r="M15887" s="38">
        <f>IF(AND(Colin!$G15887=$B$1,Colin!$H15887&lt;=$C$3),Colin!$I15887,)</f>
        <v>0</v>
      </c>
      <c r="N15887" s="38">
        <f>IF(AND(Colin!$G15887=$B$2,Colin!$H15887=$C$3),Colin!$I15887,)</f>
        <v>0</v>
      </c>
      <c r="O15887" s="38">
        <f>IF(AND(Colin!$G15887=$B$2,Colin!$H15887&lt;=$C$3),Colin!$I15887,)</f>
        <v>0</v>
      </c>
      <c r="P15887" s="38">
        <f>IF(Colin!$G15887&lt;$B$2,Colin!$I15887,0)</f>
        <v>0</v>
      </c>
      <c r="Q15887" s="38">
        <f>IF(Colin!$G15887&lt;$B$1,Colin!$I15887,0)</f>
        <v>0</v>
      </c>
    </row>
    <row r="15888" spans="12:17" x14ac:dyDescent="0.25">
      <c r="L15888" s="38">
        <f>IF(AND(Colin!$G15888=$B$1,Colin!$H15888=$C$3),Colin!$I15888,)</f>
        <v>0</v>
      </c>
      <c r="M15888" s="38">
        <f>IF(AND(Colin!$G15888=$B$1,Colin!$H15888&lt;=$C$3),Colin!$I15888,)</f>
        <v>0</v>
      </c>
      <c r="N15888" s="38">
        <f>IF(AND(Colin!$G15888=$B$2,Colin!$H15888=$C$3),Colin!$I15888,)</f>
        <v>0</v>
      </c>
      <c r="O15888" s="38">
        <f>IF(AND(Colin!$G15888=$B$2,Colin!$H15888&lt;=$C$3),Colin!$I15888,)</f>
        <v>0</v>
      </c>
      <c r="P15888" s="38">
        <f>IF(Colin!$G15888&lt;$B$2,Colin!$I15888,0)</f>
        <v>0</v>
      </c>
      <c r="Q15888" s="38">
        <f>IF(Colin!$G15888&lt;$B$1,Colin!$I15888,0)</f>
        <v>0</v>
      </c>
    </row>
    <row r="15889" spans="12:17" x14ac:dyDescent="0.25">
      <c r="L15889" s="38">
        <f>IF(AND(Colin!$G15889=$B$1,Colin!$H15889=$C$3),Colin!$I15889,)</f>
        <v>0</v>
      </c>
      <c r="M15889" s="38">
        <f>IF(AND(Colin!$G15889=$B$1,Colin!$H15889&lt;=$C$3),Colin!$I15889,)</f>
        <v>0</v>
      </c>
      <c r="N15889" s="38">
        <f>IF(AND(Colin!$G15889=$B$2,Colin!$H15889=$C$3),Colin!$I15889,)</f>
        <v>0</v>
      </c>
      <c r="O15889" s="38">
        <f>IF(AND(Colin!$G15889=$B$2,Colin!$H15889&lt;=$C$3),Colin!$I15889,)</f>
        <v>0</v>
      </c>
      <c r="P15889" s="38">
        <f>IF(Colin!$G15889&lt;$B$2,Colin!$I15889,0)</f>
        <v>0</v>
      </c>
      <c r="Q15889" s="38">
        <f>IF(Colin!$G15889&lt;$B$1,Colin!$I15889,0)</f>
        <v>0</v>
      </c>
    </row>
    <row r="15890" spans="12:17" x14ac:dyDescent="0.25">
      <c r="L15890" s="38">
        <f>IF(AND(Colin!$G15890=$B$1,Colin!$H15890=$C$3),Colin!$I15890,)</f>
        <v>0</v>
      </c>
      <c r="M15890" s="38">
        <f>IF(AND(Colin!$G15890=$B$1,Colin!$H15890&lt;=$C$3),Colin!$I15890,)</f>
        <v>0</v>
      </c>
      <c r="N15890" s="38">
        <f>IF(AND(Colin!$G15890=$B$2,Colin!$H15890=$C$3),Colin!$I15890,)</f>
        <v>0</v>
      </c>
      <c r="O15890" s="38">
        <f>IF(AND(Colin!$G15890=$B$2,Colin!$H15890&lt;=$C$3),Colin!$I15890,)</f>
        <v>0</v>
      </c>
      <c r="P15890" s="38">
        <f>IF(Colin!$G15890&lt;$B$2,Colin!$I15890,0)</f>
        <v>0</v>
      </c>
      <c r="Q15890" s="38">
        <f>IF(Colin!$G15890&lt;$B$1,Colin!$I15890,0)</f>
        <v>0</v>
      </c>
    </row>
    <row r="15891" spans="12:17" x14ac:dyDescent="0.25">
      <c r="L15891" s="38">
        <f>IF(AND(Colin!$G15891=$B$1,Colin!$H15891=$C$3),Colin!$I15891,)</f>
        <v>0</v>
      </c>
      <c r="M15891" s="38">
        <f>IF(AND(Colin!$G15891=$B$1,Colin!$H15891&lt;=$C$3),Colin!$I15891,)</f>
        <v>0</v>
      </c>
      <c r="N15891" s="38">
        <f>IF(AND(Colin!$G15891=$B$2,Colin!$H15891=$C$3),Colin!$I15891,)</f>
        <v>0</v>
      </c>
      <c r="O15891" s="38">
        <f>IF(AND(Colin!$G15891=$B$2,Colin!$H15891&lt;=$C$3),Colin!$I15891,)</f>
        <v>0</v>
      </c>
      <c r="P15891" s="38">
        <f>IF(Colin!$G15891&lt;$B$2,Colin!$I15891,0)</f>
        <v>0</v>
      </c>
      <c r="Q15891" s="38">
        <f>IF(Colin!$G15891&lt;$B$1,Colin!$I15891,0)</f>
        <v>0</v>
      </c>
    </row>
    <row r="15892" spans="12:17" x14ac:dyDescent="0.25">
      <c r="L15892" s="38">
        <f>IF(AND(Colin!$G15892=$B$1,Colin!$H15892=$C$3),Colin!$I15892,)</f>
        <v>0</v>
      </c>
      <c r="M15892" s="38">
        <f>IF(AND(Colin!$G15892=$B$1,Colin!$H15892&lt;=$C$3),Colin!$I15892,)</f>
        <v>0</v>
      </c>
      <c r="N15892" s="38">
        <f>IF(AND(Colin!$G15892=$B$2,Colin!$H15892=$C$3),Colin!$I15892,)</f>
        <v>0</v>
      </c>
      <c r="O15892" s="38">
        <f>IF(AND(Colin!$G15892=$B$2,Colin!$H15892&lt;=$C$3),Colin!$I15892,)</f>
        <v>0</v>
      </c>
      <c r="P15892" s="38">
        <f>IF(Colin!$G15892&lt;$B$2,Colin!$I15892,0)</f>
        <v>0</v>
      </c>
      <c r="Q15892" s="38">
        <f>IF(Colin!$G15892&lt;$B$1,Colin!$I15892,0)</f>
        <v>0</v>
      </c>
    </row>
    <row r="15893" spans="12:17" x14ac:dyDescent="0.25">
      <c r="L15893" s="38">
        <f>IF(AND(Colin!$G15893=$B$1,Colin!$H15893=$C$3),Colin!$I15893,)</f>
        <v>0</v>
      </c>
      <c r="M15893" s="38">
        <f>IF(AND(Colin!$G15893=$B$1,Colin!$H15893&lt;=$C$3),Colin!$I15893,)</f>
        <v>0</v>
      </c>
      <c r="N15893" s="38">
        <f>IF(AND(Colin!$G15893=$B$2,Colin!$H15893=$C$3),Colin!$I15893,)</f>
        <v>0</v>
      </c>
      <c r="O15893" s="38">
        <f>IF(AND(Colin!$G15893=$B$2,Colin!$H15893&lt;=$C$3),Colin!$I15893,)</f>
        <v>0</v>
      </c>
      <c r="P15893" s="38">
        <f>IF(Colin!$G15893&lt;$B$2,Colin!$I15893,0)</f>
        <v>0</v>
      </c>
      <c r="Q15893" s="38">
        <f>IF(Colin!$G15893&lt;$B$1,Colin!$I15893,0)</f>
        <v>0</v>
      </c>
    </row>
    <row r="15894" spans="12:17" x14ac:dyDescent="0.25">
      <c r="L15894" s="38">
        <f>IF(AND(Colin!$G15894=$B$1,Colin!$H15894=$C$3),Colin!$I15894,)</f>
        <v>0</v>
      </c>
      <c r="M15894" s="38">
        <f>IF(AND(Colin!$G15894=$B$1,Colin!$H15894&lt;=$C$3),Colin!$I15894,)</f>
        <v>0</v>
      </c>
      <c r="N15894" s="38">
        <f>IF(AND(Colin!$G15894=$B$2,Colin!$H15894=$C$3),Colin!$I15894,)</f>
        <v>0</v>
      </c>
      <c r="O15894" s="38">
        <f>IF(AND(Colin!$G15894=$B$2,Colin!$H15894&lt;=$C$3),Colin!$I15894,)</f>
        <v>0</v>
      </c>
      <c r="P15894" s="38">
        <f>IF(Colin!$G15894&lt;$B$2,Colin!$I15894,0)</f>
        <v>0</v>
      </c>
      <c r="Q15894" s="38">
        <f>IF(Colin!$G15894&lt;$B$1,Colin!$I15894,0)</f>
        <v>0</v>
      </c>
    </row>
    <row r="15895" spans="12:17" x14ac:dyDescent="0.25">
      <c r="L15895" s="38">
        <f>IF(AND(Colin!$G15895=$B$1,Colin!$H15895=$C$3),Colin!$I15895,)</f>
        <v>0</v>
      </c>
      <c r="M15895" s="38">
        <f>IF(AND(Colin!$G15895=$B$1,Colin!$H15895&lt;=$C$3),Colin!$I15895,)</f>
        <v>0</v>
      </c>
      <c r="N15895" s="38">
        <f>IF(AND(Colin!$G15895=$B$2,Colin!$H15895=$C$3),Colin!$I15895,)</f>
        <v>0</v>
      </c>
      <c r="O15895" s="38">
        <f>IF(AND(Colin!$G15895=$B$2,Colin!$H15895&lt;=$C$3),Colin!$I15895,)</f>
        <v>0</v>
      </c>
      <c r="P15895" s="38">
        <f>IF(Colin!$G15895&lt;$B$2,Colin!$I15895,0)</f>
        <v>0</v>
      </c>
      <c r="Q15895" s="38">
        <f>IF(Colin!$G15895&lt;$B$1,Colin!$I15895,0)</f>
        <v>0</v>
      </c>
    </row>
    <row r="15896" spans="12:17" x14ac:dyDescent="0.25">
      <c r="L15896" s="38">
        <f>IF(AND(Colin!$G15896=$B$1,Colin!$H15896=$C$3),Colin!$I15896,)</f>
        <v>0</v>
      </c>
      <c r="M15896" s="38">
        <f>IF(AND(Colin!$G15896=$B$1,Colin!$H15896&lt;=$C$3),Colin!$I15896,)</f>
        <v>0</v>
      </c>
      <c r="N15896" s="38">
        <f>IF(AND(Colin!$G15896=$B$2,Colin!$H15896=$C$3),Colin!$I15896,)</f>
        <v>0</v>
      </c>
      <c r="O15896" s="38">
        <f>IF(AND(Colin!$G15896=$B$2,Colin!$H15896&lt;=$C$3),Colin!$I15896,)</f>
        <v>0</v>
      </c>
      <c r="P15896" s="38">
        <f>IF(Colin!$G15896&lt;$B$2,Colin!$I15896,0)</f>
        <v>0</v>
      </c>
      <c r="Q15896" s="38">
        <f>IF(Colin!$G15896&lt;$B$1,Colin!$I15896,0)</f>
        <v>0</v>
      </c>
    </row>
    <row r="15897" spans="12:17" x14ac:dyDescent="0.25">
      <c r="L15897" s="38">
        <f>IF(AND(Colin!$G15897=$B$1,Colin!$H15897=$C$3),Colin!$I15897,)</f>
        <v>0</v>
      </c>
      <c r="M15897" s="38">
        <f>IF(AND(Colin!$G15897=$B$1,Colin!$H15897&lt;=$C$3),Colin!$I15897,)</f>
        <v>0</v>
      </c>
      <c r="N15897" s="38">
        <f>IF(AND(Colin!$G15897=$B$2,Colin!$H15897=$C$3),Colin!$I15897,)</f>
        <v>0</v>
      </c>
      <c r="O15897" s="38">
        <f>IF(AND(Colin!$G15897=$B$2,Colin!$H15897&lt;=$C$3),Colin!$I15897,)</f>
        <v>0</v>
      </c>
      <c r="P15897" s="38">
        <f>IF(Colin!$G15897&lt;$B$2,Colin!$I15897,0)</f>
        <v>0</v>
      </c>
      <c r="Q15897" s="38">
        <f>IF(Colin!$G15897&lt;$B$1,Colin!$I15897,0)</f>
        <v>0</v>
      </c>
    </row>
    <row r="15898" spans="12:17" x14ac:dyDescent="0.25">
      <c r="L15898" s="38">
        <f>IF(AND(Colin!$G15898=$B$1,Colin!$H15898=$C$3),Colin!$I15898,)</f>
        <v>0</v>
      </c>
      <c r="M15898" s="38">
        <f>IF(AND(Colin!$G15898=$B$1,Colin!$H15898&lt;=$C$3),Colin!$I15898,)</f>
        <v>0</v>
      </c>
      <c r="N15898" s="38">
        <f>IF(AND(Colin!$G15898=$B$2,Colin!$H15898=$C$3),Colin!$I15898,)</f>
        <v>0</v>
      </c>
      <c r="O15898" s="38">
        <f>IF(AND(Colin!$G15898=$B$2,Colin!$H15898&lt;=$C$3),Colin!$I15898,)</f>
        <v>0</v>
      </c>
      <c r="P15898" s="38">
        <f>IF(Colin!$G15898&lt;$B$2,Colin!$I15898,0)</f>
        <v>0</v>
      </c>
      <c r="Q15898" s="38">
        <f>IF(Colin!$G15898&lt;$B$1,Colin!$I15898,0)</f>
        <v>0</v>
      </c>
    </row>
    <row r="15899" spans="12:17" x14ac:dyDescent="0.25">
      <c r="L15899" s="38">
        <f>IF(AND(Colin!$G15899=$B$1,Colin!$H15899=$C$3),Colin!$I15899,)</f>
        <v>0</v>
      </c>
      <c r="M15899" s="38">
        <f>IF(AND(Colin!$G15899=$B$1,Colin!$H15899&lt;=$C$3),Colin!$I15899,)</f>
        <v>0</v>
      </c>
      <c r="N15899" s="38">
        <f>IF(AND(Colin!$G15899=$B$2,Colin!$H15899=$C$3),Colin!$I15899,)</f>
        <v>0</v>
      </c>
      <c r="O15899" s="38">
        <f>IF(AND(Colin!$G15899=$B$2,Colin!$H15899&lt;=$C$3),Colin!$I15899,)</f>
        <v>0</v>
      </c>
      <c r="P15899" s="38">
        <f>IF(Colin!$G15899&lt;$B$2,Colin!$I15899,0)</f>
        <v>0</v>
      </c>
      <c r="Q15899" s="38">
        <f>IF(Colin!$G15899&lt;$B$1,Colin!$I15899,0)</f>
        <v>0</v>
      </c>
    </row>
    <row r="15900" spans="12:17" x14ac:dyDescent="0.25">
      <c r="L15900" s="38">
        <f>IF(AND(Colin!$G15900=$B$1,Colin!$H15900=$C$3),Colin!$I15900,)</f>
        <v>0</v>
      </c>
      <c r="M15900" s="38">
        <f>IF(AND(Colin!$G15900=$B$1,Colin!$H15900&lt;=$C$3),Colin!$I15900,)</f>
        <v>0</v>
      </c>
      <c r="N15900" s="38">
        <f>IF(AND(Colin!$G15900=$B$2,Colin!$H15900=$C$3),Colin!$I15900,)</f>
        <v>0</v>
      </c>
      <c r="O15900" s="38">
        <f>IF(AND(Colin!$G15900=$B$2,Colin!$H15900&lt;=$C$3),Colin!$I15900,)</f>
        <v>0</v>
      </c>
      <c r="P15900" s="38">
        <f>IF(Colin!$G15900&lt;$B$2,Colin!$I15900,0)</f>
        <v>0</v>
      </c>
      <c r="Q15900" s="38">
        <f>IF(Colin!$G15900&lt;$B$1,Colin!$I15900,0)</f>
        <v>0</v>
      </c>
    </row>
    <row r="15901" spans="12:17" x14ac:dyDescent="0.25">
      <c r="L15901" s="38">
        <f>IF(AND(Colin!$G15901=$B$1,Colin!$H15901=$C$3),Colin!$I15901,)</f>
        <v>0</v>
      </c>
      <c r="M15901" s="38">
        <f>IF(AND(Colin!$G15901=$B$1,Colin!$H15901&lt;=$C$3),Colin!$I15901,)</f>
        <v>0</v>
      </c>
      <c r="N15901" s="38">
        <f>IF(AND(Colin!$G15901=$B$2,Colin!$H15901=$C$3),Colin!$I15901,)</f>
        <v>0</v>
      </c>
      <c r="O15901" s="38">
        <f>IF(AND(Colin!$G15901=$B$2,Colin!$H15901&lt;=$C$3),Colin!$I15901,)</f>
        <v>0</v>
      </c>
      <c r="P15901" s="38">
        <f>IF(Colin!$G15901&lt;$B$2,Colin!$I15901,0)</f>
        <v>0</v>
      </c>
      <c r="Q15901" s="38">
        <f>IF(Colin!$G15901&lt;$B$1,Colin!$I15901,0)</f>
        <v>0</v>
      </c>
    </row>
    <row r="15902" spans="12:17" x14ac:dyDescent="0.25">
      <c r="L15902" s="38">
        <f>IF(AND(Colin!$G15902=$B$1,Colin!$H15902=$C$3),Colin!$I15902,)</f>
        <v>0</v>
      </c>
      <c r="M15902" s="38">
        <f>IF(AND(Colin!$G15902=$B$1,Colin!$H15902&lt;=$C$3),Colin!$I15902,)</f>
        <v>0</v>
      </c>
      <c r="N15902" s="38">
        <f>IF(AND(Colin!$G15902=$B$2,Colin!$H15902=$C$3),Colin!$I15902,)</f>
        <v>0</v>
      </c>
      <c r="O15902" s="38">
        <f>IF(AND(Colin!$G15902=$B$2,Colin!$H15902&lt;=$C$3),Colin!$I15902,)</f>
        <v>0</v>
      </c>
      <c r="P15902" s="38">
        <f>IF(Colin!$G15902&lt;$B$2,Colin!$I15902,0)</f>
        <v>0</v>
      </c>
      <c r="Q15902" s="38">
        <f>IF(Colin!$G15902&lt;$B$1,Colin!$I15902,0)</f>
        <v>0</v>
      </c>
    </row>
    <row r="15903" spans="12:17" x14ac:dyDescent="0.25">
      <c r="L15903" s="38">
        <f>IF(AND(Colin!$G15903=$B$1,Colin!$H15903=$C$3),Colin!$I15903,)</f>
        <v>0</v>
      </c>
      <c r="M15903" s="38">
        <f>IF(AND(Colin!$G15903=$B$1,Colin!$H15903&lt;=$C$3),Colin!$I15903,)</f>
        <v>0</v>
      </c>
      <c r="N15903" s="38">
        <f>IF(AND(Colin!$G15903=$B$2,Colin!$H15903=$C$3),Colin!$I15903,)</f>
        <v>0</v>
      </c>
      <c r="O15903" s="38">
        <f>IF(AND(Colin!$G15903=$B$2,Colin!$H15903&lt;=$C$3),Colin!$I15903,)</f>
        <v>0</v>
      </c>
      <c r="P15903" s="38">
        <f>IF(Colin!$G15903&lt;$B$2,Colin!$I15903,0)</f>
        <v>0</v>
      </c>
      <c r="Q15903" s="38">
        <f>IF(Colin!$G15903&lt;$B$1,Colin!$I15903,0)</f>
        <v>0</v>
      </c>
    </row>
    <row r="15904" spans="12:17" x14ac:dyDescent="0.25">
      <c r="L15904" s="38">
        <f>IF(AND(Colin!$G15904=$B$1,Colin!$H15904=$C$3),Colin!$I15904,)</f>
        <v>0</v>
      </c>
      <c r="M15904" s="38">
        <f>IF(AND(Colin!$G15904=$B$1,Colin!$H15904&lt;=$C$3),Colin!$I15904,)</f>
        <v>0</v>
      </c>
      <c r="N15904" s="38">
        <f>IF(AND(Colin!$G15904=$B$2,Colin!$H15904=$C$3),Colin!$I15904,)</f>
        <v>0</v>
      </c>
      <c r="O15904" s="38">
        <f>IF(AND(Colin!$G15904=$B$2,Colin!$H15904&lt;=$C$3),Colin!$I15904,)</f>
        <v>0</v>
      </c>
      <c r="P15904" s="38">
        <f>IF(Colin!$G15904&lt;$B$2,Colin!$I15904,0)</f>
        <v>0</v>
      </c>
      <c r="Q15904" s="38">
        <f>IF(Colin!$G15904&lt;$B$1,Colin!$I15904,0)</f>
        <v>0</v>
      </c>
    </row>
    <row r="15905" spans="12:17" x14ac:dyDescent="0.25">
      <c r="L15905" s="38">
        <f>IF(AND(Colin!$G15905=$B$1,Colin!$H15905=$C$3),Colin!$I15905,)</f>
        <v>0</v>
      </c>
      <c r="M15905" s="38">
        <f>IF(AND(Colin!$G15905=$B$1,Colin!$H15905&lt;=$C$3),Colin!$I15905,)</f>
        <v>0</v>
      </c>
      <c r="N15905" s="38">
        <f>IF(AND(Colin!$G15905=$B$2,Colin!$H15905=$C$3),Colin!$I15905,)</f>
        <v>0</v>
      </c>
      <c r="O15905" s="38">
        <f>IF(AND(Colin!$G15905=$B$2,Colin!$H15905&lt;=$C$3),Colin!$I15905,)</f>
        <v>0</v>
      </c>
      <c r="P15905" s="38">
        <f>IF(Colin!$G15905&lt;$B$2,Colin!$I15905,0)</f>
        <v>0</v>
      </c>
      <c r="Q15905" s="38">
        <f>IF(Colin!$G15905&lt;$B$1,Colin!$I15905,0)</f>
        <v>0</v>
      </c>
    </row>
    <row r="15906" spans="12:17" x14ac:dyDescent="0.25">
      <c r="L15906" s="38">
        <f>IF(AND(Colin!$G15906=$B$1,Colin!$H15906=$C$3),Colin!$I15906,)</f>
        <v>0</v>
      </c>
      <c r="M15906" s="38">
        <f>IF(AND(Colin!$G15906=$B$1,Colin!$H15906&lt;=$C$3),Colin!$I15906,)</f>
        <v>0</v>
      </c>
      <c r="N15906" s="38">
        <f>IF(AND(Colin!$G15906=$B$2,Colin!$H15906=$C$3),Colin!$I15906,)</f>
        <v>0</v>
      </c>
      <c r="O15906" s="38">
        <f>IF(AND(Colin!$G15906=$B$2,Colin!$H15906&lt;=$C$3),Colin!$I15906,)</f>
        <v>0</v>
      </c>
      <c r="P15906" s="38">
        <f>IF(Colin!$G15906&lt;$B$2,Colin!$I15906,0)</f>
        <v>0</v>
      </c>
      <c r="Q15906" s="38">
        <f>IF(Colin!$G15906&lt;$B$1,Colin!$I15906,0)</f>
        <v>0</v>
      </c>
    </row>
    <row r="15907" spans="12:17" x14ac:dyDescent="0.25">
      <c r="L15907" s="38">
        <f>IF(AND(Colin!$G15907=$B$1,Colin!$H15907=$C$3),Colin!$I15907,)</f>
        <v>0</v>
      </c>
      <c r="M15907" s="38">
        <f>IF(AND(Colin!$G15907=$B$1,Colin!$H15907&lt;=$C$3),Colin!$I15907,)</f>
        <v>0</v>
      </c>
      <c r="N15907" s="38">
        <f>IF(AND(Colin!$G15907=$B$2,Colin!$H15907=$C$3),Colin!$I15907,)</f>
        <v>0</v>
      </c>
      <c r="O15907" s="38">
        <f>IF(AND(Colin!$G15907=$B$2,Colin!$H15907&lt;=$C$3),Colin!$I15907,)</f>
        <v>0</v>
      </c>
      <c r="P15907" s="38">
        <f>IF(Colin!$G15907&lt;$B$2,Colin!$I15907,0)</f>
        <v>0</v>
      </c>
      <c r="Q15907" s="38">
        <f>IF(Colin!$G15907&lt;$B$1,Colin!$I15907,0)</f>
        <v>0</v>
      </c>
    </row>
    <row r="15908" spans="12:17" x14ac:dyDescent="0.25">
      <c r="L15908" s="38">
        <f>IF(AND(Colin!$G15908=$B$1,Colin!$H15908=$C$3),Colin!$I15908,)</f>
        <v>0</v>
      </c>
      <c r="M15908" s="38">
        <f>IF(AND(Colin!$G15908=$B$1,Colin!$H15908&lt;=$C$3),Colin!$I15908,)</f>
        <v>0</v>
      </c>
      <c r="N15908" s="38">
        <f>IF(AND(Colin!$G15908=$B$2,Colin!$H15908=$C$3),Colin!$I15908,)</f>
        <v>0</v>
      </c>
      <c r="O15908" s="38">
        <f>IF(AND(Colin!$G15908=$B$2,Colin!$H15908&lt;=$C$3),Colin!$I15908,)</f>
        <v>0</v>
      </c>
      <c r="P15908" s="38">
        <f>IF(Colin!$G15908&lt;$B$2,Colin!$I15908,0)</f>
        <v>0</v>
      </c>
      <c r="Q15908" s="38">
        <f>IF(Colin!$G15908&lt;$B$1,Colin!$I15908,0)</f>
        <v>0</v>
      </c>
    </row>
    <row r="15909" spans="12:17" x14ac:dyDescent="0.25">
      <c r="L15909" s="38">
        <f>IF(AND(Colin!$G15909=$B$1,Colin!$H15909=$C$3),Colin!$I15909,)</f>
        <v>0</v>
      </c>
      <c r="M15909" s="38">
        <f>IF(AND(Colin!$G15909=$B$1,Colin!$H15909&lt;=$C$3),Colin!$I15909,)</f>
        <v>0</v>
      </c>
      <c r="N15909" s="38">
        <f>IF(AND(Colin!$G15909=$B$2,Colin!$H15909=$C$3),Colin!$I15909,)</f>
        <v>0</v>
      </c>
      <c r="O15909" s="38">
        <f>IF(AND(Colin!$G15909=$B$2,Colin!$H15909&lt;=$C$3),Colin!$I15909,)</f>
        <v>0</v>
      </c>
      <c r="P15909" s="38">
        <f>IF(Colin!$G15909&lt;$B$2,Colin!$I15909,0)</f>
        <v>0</v>
      </c>
      <c r="Q15909" s="38">
        <f>IF(Colin!$G15909&lt;$B$1,Colin!$I15909,0)</f>
        <v>0</v>
      </c>
    </row>
    <row r="15910" spans="12:17" x14ac:dyDescent="0.25">
      <c r="L15910" s="38">
        <f>IF(AND(Colin!$G15910=$B$1,Colin!$H15910=$C$3),Colin!$I15910,)</f>
        <v>0</v>
      </c>
      <c r="M15910" s="38">
        <f>IF(AND(Colin!$G15910=$B$1,Colin!$H15910&lt;=$C$3),Colin!$I15910,)</f>
        <v>0</v>
      </c>
      <c r="N15910" s="38">
        <f>IF(AND(Colin!$G15910=$B$2,Colin!$H15910=$C$3),Colin!$I15910,)</f>
        <v>0</v>
      </c>
      <c r="O15910" s="38">
        <f>IF(AND(Colin!$G15910=$B$2,Colin!$H15910&lt;=$C$3),Colin!$I15910,)</f>
        <v>0</v>
      </c>
      <c r="P15910" s="38">
        <f>IF(Colin!$G15910&lt;$B$2,Colin!$I15910,0)</f>
        <v>0</v>
      </c>
      <c r="Q15910" s="38">
        <f>IF(Colin!$G15910&lt;$B$1,Colin!$I15910,0)</f>
        <v>0</v>
      </c>
    </row>
    <row r="15911" spans="12:17" x14ac:dyDescent="0.25">
      <c r="L15911" s="38">
        <f>IF(AND(Colin!$G15911=$B$1,Colin!$H15911=$C$3),Colin!$I15911,)</f>
        <v>0</v>
      </c>
      <c r="M15911" s="38">
        <f>IF(AND(Colin!$G15911=$B$1,Colin!$H15911&lt;=$C$3),Colin!$I15911,)</f>
        <v>0</v>
      </c>
      <c r="N15911" s="38">
        <f>IF(AND(Colin!$G15911=$B$2,Colin!$H15911=$C$3),Colin!$I15911,)</f>
        <v>0</v>
      </c>
      <c r="O15911" s="38">
        <f>IF(AND(Colin!$G15911=$B$2,Colin!$H15911&lt;=$C$3),Colin!$I15911,)</f>
        <v>0</v>
      </c>
      <c r="P15911" s="38">
        <f>IF(Colin!$G15911&lt;$B$2,Colin!$I15911,0)</f>
        <v>0</v>
      </c>
      <c r="Q15911" s="38">
        <f>IF(Colin!$G15911&lt;$B$1,Colin!$I15911,0)</f>
        <v>0</v>
      </c>
    </row>
    <row r="15912" spans="12:17" x14ac:dyDescent="0.25">
      <c r="L15912" s="38">
        <f>IF(AND(Colin!$G15912=$B$1,Colin!$H15912=$C$3),Colin!$I15912,)</f>
        <v>0</v>
      </c>
      <c r="M15912" s="38">
        <f>IF(AND(Colin!$G15912=$B$1,Colin!$H15912&lt;=$C$3),Colin!$I15912,)</f>
        <v>0</v>
      </c>
      <c r="N15912" s="38">
        <f>IF(AND(Colin!$G15912=$B$2,Colin!$H15912=$C$3),Colin!$I15912,)</f>
        <v>0</v>
      </c>
      <c r="O15912" s="38">
        <f>IF(AND(Colin!$G15912=$B$2,Colin!$H15912&lt;=$C$3),Colin!$I15912,)</f>
        <v>0</v>
      </c>
      <c r="P15912" s="38">
        <f>IF(Colin!$G15912&lt;$B$2,Colin!$I15912,0)</f>
        <v>0</v>
      </c>
      <c r="Q15912" s="38">
        <f>IF(Colin!$G15912&lt;$B$1,Colin!$I15912,0)</f>
        <v>0</v>
      </c>
    </row>
    <row r="15913" spans="12:17" x14ac:dyDescent="0.25">
      <c r="L15913" s="38">
        <f>IF(AND(Colin!$G15913=$B$1,Colin!$H15913=$C$3),Colin!$I15913,)</f>
        <v>0</v>
      </c>
      <c r="M15913" s="38">
        <f>IF(AND(Colin!$G15913=$B$1,Colin!$H15913&lt;=$C$3),Colin!$I15913,)</f>
        <v>0</v>
      </c>
      <c r="N15913" s="38">
        <f>IF(AND(Colin!$G15913=$B$2,Colin!$H15913=$C$3),Colin!$I15913,)</f>
        <v>0</v>
      </c>
      <c r="O15913" s="38">
        <f>IF(AND(Colin!$G15913=$B$2,Colin!$H15913&lt;=$C$3),Colin!$I15913,)</f>
        <v>0</v>
      </c>
      <c r="P15913" s="38">
        <f>IF(Colin!$G15913&lt;$B$2,Colin!$I15913,0)</f>
        <v>0</v>
      </c>
      <c r="Q15913" s="38">
        <f>IF(Colin!$G15913&lt;$B$1,Colin!$I15913,0)</f>
        <v>0</v>
      </c>
    </row>
    <row r="15914" spans="12:17" x14ac:dyDescent="0.25">
      <c r="L15914" s="38">
        <f>IF(AND(Colin!$G15914=$B$1,Colin!$H15914=$C$3),Colin!$I15914,)</f>
        <v>0</v>
      </c>
      <c r="M15914" s="38">
        <f>IF(AND(Colin!$G15914=$B$1,Colin!$H15914&lt;=$C$3),Colin!$I15914,)</f>
        <v>0</v>
      </c>
      <c r="N15914" s="38">
        <f>IF(AND(Colin!$G15914=$B$2,Colin!$H15914=$C$3),Colin!$I15914,)</f>
        <v>0</v>
      </c>
      <c r="O15914" s="38">
        <f>IF(AND(Colin!$G15914=$B$2,Colin!$H15914&lt;=$C$3),Colin!$I15914,)</f>
        <v>0</v>
      </c>
      <c r="P15914" s="38">
        <f>IF(Colin!$G15914&lt;$B$2,Colin!$I15914,0)</f>
        <v>0</v>
      </c>
      <c r="Q15914" s="38">
        <f>IF(Colin!$G15914&lt;$B$1,Colin!$I15914,0)</f>
        <v>0</v>
      </c>
    </row>
    <row r="15915" spans="12:17" x14ac:dyDescent="0.25">
      <c r="L15915" s="38">
        <f>IF(AND(Colin!$G15915=$B$1,Colin!$H15915=$C$3),Colin!$I15915,)</f>
        <v>0</v>
      </c>
      <c r="M15915" s="38">
        <f>IF(AND(Colin!$G15915=$B$1,Colin!$H15915&lt;=$C$3),Colin!$I15915,)</f>
        <v>0</v>
      </c>
      <c r="N15915" s="38">
        <f>IF(AND(Colin!$G15915=$B$2,Colin!$H15915=$C$3),Colin!$I15915,)</f>
        <v>0</v>
      </c>
      <c r="O15915" s="38">
        <f>IF(AND(Colin!$G15915=$B$2,Colin!$H15915&lt;=$C$3),Colin!$I15915,)</f>
        <v>0</v>
      </c>
      <c r="P15915" s="38">
        <f>IF(Colin!$G15915&lt;$B$2,Colin!$I15915,0)</f>
        <v>0</v>
      </c>
      <c r="Q15915" s="38">
        <f>IF(Colin!$G15915&lt;$B$1,Colin!$I15915,0)</f>
        <v>0</v>
      </c>
    </row>
    <row r="15916" spans="12:17" x14ac:dyDescent="0.25">
      <c r="L15916" s="38">
        <f>IF(AND(Colin!$G15916=$B$1,Colin!$H15916=$C$3),Colin!$I15916,)</f>
        <v>0</v>
      </c>
      <c r="M15916" s="38">
        <f>IF(AND(Colin!$G15916=$B$1,Colin!$H15916&lt;=$C$3),Colin!$I15916,)</f>
        <v>0</v>
      </c>
      <c r="N15916" s="38">
        <f>IF(AND(Colin!$G15916=$B$2,Colin!$H15916=$C$3),Colin!$I15916,)</f>
        <v>0</v>
      </c>
      <c r="O15916" s="38">
        <f>IF(AND(Colin!$G15916=$B$2,Colin!$H15916&lt;=$C$3),Colin!$I15916,)</f>
        <v>0</v>
      </c>
      <c r="P15916" s="38">
        <f>IF(Colin!$G15916&lt;$B$2,Colin!$I15916,0)</f>
        <v>0</v>
      </c>
      <c r="Q15916" s="38">
        <f>IF(Colin!$G15916&lt;$B$1,Colin!$I15916,0)</f>
        <v>0</v>
      </c>
    </row>
    <row r="15917" spans="12:17" x14ac:dyDescent="0.25">
      <c r="L15917" s="38">
        <f>IF(AND(Colin!$G15917=$B$1,Colin!$H15917=$C$3),Colin!$I15917,)</f>
        <v>0</v>
      </c>
      <c r="M15917" s="38">
        <f>IF(AND(Colin!$G15917=$B$1,Colin!$H15917&lt;=$C$3),Colin!$I15917,)</f>
        <v>0</v>
      </c>
      <c r="N15917" s="38">
        <f>IF(AND(Colin!$G15917=$B$2,Colin!$H15917=$C$3),Colin!$I15917,)</f>
        <v>0</v>
      </c>
      <c r="O15917" s="38">
        <f>IF(AND(Colin!$G15917=$B$2,Colin!$H15917&lt;=$C$3),Colin!$I15917,)</f>
        <v>0</v>
      </c>
      <c r="P15917" s="38">
        <f>IF(Colin!$G15917&lt;$B$2,Colin!$I15917,0)</f>
        <v>0</v>
      </c>
      <c r="Q15917" s="38">
        <f>IF(Colin!$G15917&lt;$B$1,Colin!$I15917,0)</f>
        <v>0</v>
      </c>
    </row>
    <row r="15918" spans="12:17" x14ac:dyDescent="0.25">
      <c r="L15918" s="38">
        <f>IF(AND(Colin!$G15918=$B$1,Colin!$H15918=$C$3),Colin!$I15918,)</f>
        <v>0</v>
      </c>
      <c r="M15918" s="38">
        <f>IF(AND(Colin!$G15918=$B$1,Colin!$H15918&lt;=$C$3),Colin!$I15918,)</f>
        <v>0</v>
      </c>
      <c r="N15918" s="38">
        <f>IF(AND(Colin!$G15918=$B$2,Colin!$H15918=$C$3),Colin!$I15918,)</f>
        <v>0</v>
      </c>
      <c r="O15918" s="38">
        <f>IF(AND(Colin!$G15918=$B$2,Colin!$H15918&lt;=$C$3),Colin!$I15918,)</f>
        <v>0</v>
      </c>
      <c r="P15918" s="38">
        <f>IF(Colin!$G15918&lt;$B$2,Colin!$I15918,0)</f>
        <v>0</v>
      </c>
      <c r="Q15918" s="38">
        <f>IF(Colin!$G15918&lt;$B$1,Colin!$I15918,0)</f>
        <v>0</v>
      </c>
    </row>
    <row r="15919" spans="12:17" x14ac:dyDescent="0.25">
      <c r="L15919" s="38">
        <f>IF(AND(Colin!$G15919=$B$1,Colin!$H15919=$C$3),Colin!$I15919,)</f>
        <v>0</v>
      </c>
      <c r="M15919" s="38">
        <f>IF(AND(Colin!$G15919=$B$1,Colin!$H15919&lt;=$C$3),Colin!$I15919,)</f>
        <v>0</v>
      </c>
      <c r="N15919" s="38">
        <f>IF(AND(Colin!$G15919=$B$2,Colin!$H15919=$C$3),Colin!$I15919,)</f>
        <v>0</v>
      </c>
      <c r="O15919" s="38">
        <f>IF(AND(Colin!$G15919=$B$2,Colin!$H15919&lt;=$C$3),Colin!$I15919,)</f>
        <v>0</v>
      </c>
      <c r="P15919" s="38">
        <f>IF(Colin!$G15919&lt;$B$2,Colin!$I15919,0)</f>
        <v>0</v>
      </c>
      <c r="Q15919" s="38">
        <f>IF(Colin!$G15919&lt;$B$1,Colin!$I15919,0)</f>
        <v>0</v>
      </c>
    </row>
    <row r="15920" spans="12:17" x14ac:dyDescent="0.25">
      <c r="L15920" s="38">
        <f>IF(AND(Colin!$G15920=$B$1,Colin!$H15920=$C$3),Colin!$I15920,)</f>
        <v>0</v>
      </c>
      <c r="M15920" s="38">
        <f>IF(AND(Colin!$G15920=$B$1,Colin!$H15920&lt;=$C$3),Colin!$I15920,)</f>
        <v>0</v>
      </c>
      <c r="N15920" s="38">
        <f>IF(AND(Colin!$G15920=$B$2,Colin!$H15920=$C$3),Colin!$I15920,)</f>
        <v>0</v>
      </c>
      <c r="O15920" s="38">
        <f>IF(AND(Colin!$G15920=$B$2,Colin!$H15920&lt;=$C$3),Colin!$I15920,)</f>
        <v>0</v>
      </c>
      <c r="P15920" s="38">
        <f>IF(Colin!$G15920&lt;$B$2,Colin!$I15920,0)</f>
        <v>0</v>
      </c>
      <c r="Q15920" s="38">
        <f>IF(Colin!$G15920&lt;$B$1,Colin!$I15920,0)</f>
        <v>0</v>
      </c>
    </row>
    <row r="15921" spans="12:17" x14ac:dyDescent="0.25">
      <c r="L15921" s="38">
        <f>IF(AND(Colin!$G15921=$B$1,Colin!$H15921=$C$3),Colin!$I15921,)</f>
        <v>0</v>
      </c>
      <c r="M15921" s="38">
        <f>IF(AND(Colin!$G15921=$B$1,Colin!$H15921&lt;=$C$3),Colin!$I15921,)</f>
        <v>0</v>
      </c>
      <c r="N15921" s="38">
        <f>IF(AND(Colin!$G15921=$B$2,Colin!$H15921=$C$3),Colin!$I15921,)</f>
        <v>0</v>
      </c>
      <c r="O15921" s="38">
        <f>IF(AND(Colin!$G15921=$B$2,Colin!$H15921&lt;=$C$3),Colin!$I15921,)</f>
        <v>0</v>
      </c>
      <c r="P15921" s="38">
        <f>IF(Colin!$G15921&lt;$B$2,Colin!$I15921,0)</f>
        <v>0</v>
      </c>
      <c r="Q15921" s="38">
        <f>IF(Colin!$G15921&lt;$B$1,Colin!$I15921,0)</f>
        <v>0</v>
      </c>
    </row>
    <row r="15922" spans="12:17" x14ac:dyDescent="0.25">
      <c r="L15922" s="38">
        <f>IF(AND(Colin!$G15922=$B$1,Colin!$H15922=$C$3),Colin!$I15922,)</f>
        <v>0</v>
      </c>
      <c r="M15922" s="38">
        <f>IF(AND(Colin!$G15922=$B$1,Colin!$H15922&lt;=$C$3),Colin!$I15922,)</f>
        <v>0</v>
      </c>
      <c r="N15922" s="38">
        <f>IF(AND(Colin!$G15922=$B$2,Colin!$H15922=$C$3),Colin!$I15922,)</f>
        <v>0</v>
      </c>
      <c r="O15922" s="38">
        <f>IF(AND(Colin!$G15922=$B$2,Colin!$H15922&lt;=$C$3),Colin!$I15922,)</f>
        <v>0</v>
      </c>
      <c r="P15922" s="38">
        <f>IF(Colin!$G15922&lt;$B$2,Colin!$I15922,0)</f>
        <v>0</v>
      </c>
      <c r="Q15922" s="38">
        <f>IF(Colin!$G15922&lt;$B$1,Colin!$I15922,0)</f>
        <v>0</v>
      </c>
    </row>
    <row r="15923" spans="12:17" x14ac:dyDescent="0.25">
      <c r="L15923" s="38">
        <f>IF(AND(Colin!$G15923=$B$1,Colin!$H15923=$C$3),Colin!$I15923,)</f>
        <v>0</v>
      </c>
      <c r="M15923" s="38">
        <f>IF(AND(Colin!$G15923=$B$1,Colin!$H15923&lt;=$C$3),Colin!$I15923,)</f>
        <v>0</v>
      </c>
      <c r="N15923" s="38">
        <f>IF(AND(Colin!$G15923=$B$2,Colin!$H15923=$C$3),Colin!$I15923,)</f>
        <v>0</v>
      </c>
      <c r="O15923" s="38">
        <f>IF(AND(Colin!$G15923=$B$2,Colin!$H15923&lt;=$C$3),Colin!$I15923,)</f>
        <v>0</v>
      </c>
      <c r="P15923" s="38">
        <f>IF(Colin!$G15923&lt;$B$2,Colin!$I15923,0)</f>
        <v>0</v>
      </c>
      <c r="Q15923" s="38">
        <f>IF(Colin!$G15923&lt;$B$1,Colin!$I15923,0)</f>
        <v>0</v>
      </c>
    </row>
    <row r="15924" spans="12:17" x14ac:dyDescent="0.25">
      <c r="L15924" s="38">
        <f>IF(AND(Colin!$G15924=$B$1,Colin!$H15924=$C$3),Colin!$I15924,)</f>
        <v>0</v>
      </c>
      <c r="M15924" s="38">
        <f>IF(AND(Colin!$G15924=$B$1,Colin!$H15924&lt;=$C$3),Colin!$I15924,)</f>
        <v>0</v>
      </c>
      <c r="N15924" s="38">
        <f>IF(AND(Colin!$G15924=$B$2,Colin!$H15924=$C$3),Colin!$I15924,)</f>
        <v>0</v>
      </c>
      <c r="O15924" s="38">
        <f>IF(AND(Colin!$G15924=$B$2,Colin!$H15924&lt;=$C$3),Colin!$I15924,)</f>
        <v>0</v>
      </c>
      <c r="P15924" s="38">
        <f>IF(Colin!$G15924&lt;$B$2,Colin!$I15924,0)</f>
        <v>0</v>
      </c>
      <c r="Q15924" s="38">
        <f>IF(Colin!$G15924&lt;$B$1,Colin!$I15924,0)</f>
        <v>0</v>
      </c>
    </row>
    <row r="15925" spans="12:17" x14ac:dyDescent="0.25">
      <c r="L15925" s="38">
        <f>IF(AND(Colin!$G15925=$B$1,Colin!$H15925=$C$3),Colin!$I15925,)</f>
        <v>0</v>
      </c>
      <c r="M15925" s="38">
        <f>IF(AND(Colin!$G15925=$B$1,Colin!$H15925&lt;=$C$3),Colin!$I15925,)</f>
        <v>0</v>
      </c>
      <c r="N15925" s="38">
        <f>IF(AND(Colin!$G15925=$B$2,Colin!$H15925=$C$3),Colin!$I15925,)</f>
        <v>0</v>
      </c>
      <c r="O15925" s="38">
        <f>IF(AND(Colin!$G15925=$B$2,Colin!$H15925&lt;=$C$3),Colin!$I15925,)</f>
        <v>0</v>
      </c>
      <c r="P15925" s="38">
        <f>IF(Colin!$G15925&lt;$B$2,Colin!$I15925,0)</f>
        <v>0</v>
      </c>
      <c r="Q15925" s="38">
        <f>IF(Colin!$G15925&lt;$B$1,Colin!$I15925,0)</f>
        <v>0</v>
      </c>
    </row>
    <row r="15926" spans="12:17" x14ac:dyDescent="0.25">
      <c r="L15926" s="38">
        <f>IF(AND(Colin!$G15926=$B$1,Colin!$H15926=$C$3),Colin!$I15926,)</f>
        <v>0</v>
      </c>
      <c r="M15926" s="38">
        <f>IF(AND(Colin!$G15926=$B$1,Colin!$H15926&lt;=$C$3),Colin!$I15926,)</f>
        <v>0</v>
      </c>
      <c r="N15926" s="38">
        <f>IF(AND(Colin!$G15926=$B$2,Colin!$H15926=$C$3),Colin!$I15926,)</f>
        <v>0</v>
      </c>
      <c r="O15926" s="38">
        <f>IF(AND(Colin!$G15926=$B$2,Colin!$H15926&lt;=$C$3),Colin!$I15926,)</f>
        <v>0</v>
      </c>
      <c r="P15926" s="38">
        <f>IF(Colin!$G15926&lt;$B$2,Colin!$I15926,0)</f>
        <v>0</v>
      </c>
      <c r="Q15926" s="38">
        <f>IF(Colin!$G15926&lt;$B$1,Colin!$I15926,0)</f>
        <v>0</v>
      </c>
    </row>
    <row r="15927" spans="12:17" x14ac:dyDescent="0.25">
      <c r="L15927" s="38">
        <f>IF(AND(Colin!$G15927=$B$1,Colin!$H15927=$C$3),Colin!$I15927,)</f>
        <v>0</v>
      </c>
      <c r="M15927" s="38">
        <f>IF(AND(Colin!$G15927=$B$1,Colin!$H15927&lt;=$C$3),Colin!$I15927,)</f>
        <v>0</v>
      </c>
      <c r="N15927" s="38">
        <f>IF(AND(Colin!$G15927=$B$2,Colin!$H15927=$C$3),Colin!$I15927,)</f>
        <v>0</v>
      </c>
      <c r="O15927" s="38">
        <f>IF(AND(Colin!$G15927=$B$2,Colin!$H15927&lt;=$C$3),Colin!$I15927,)</f>
        <v>0</v>
      </c>
      <c r="P15927" s="38">
        <f>IF(Colin!$G15927&lt;$B$2,Colin!$I15927,0)</f>
        <v>0</v>
      </c>
      <c r="Q15927" s="38">
        <f>IF(Colin!$G15927&lt;$B$1,Colin!$I15927,0)</f>
        <v>0</v>
      </c>
    </row>
    <row r="15928" spans="12:17" x14ac:dyDescent="0.25">
      <c r="L15928" s="38">
        <f>IF(AND(Colin!$G15928=$B$1,Colin!$H15928=$C$3),Colin!$I15928,)</f>
        <v>0</v>
      </c>
      <c r="M15928" s="38">
        <f>IF(AND(Colin!$G15928=$B$1,Colin!$H15928&lt;=$C$3),Colin!$I15928,)</f>
        <v>0</v>
      </c>
      <c r="N15928" s="38">
        <f>IF(AND(Colin!$G15928=$B$2,Colin!$H15928=$C$3),Colin!$I15928,)</f>
        <v>0</v>
      </c>
      <c r="O15928" s="38">
        <f>IF(AND(Colin!$G15928=$B$2,Colin!$H15928&lt;=$C$3),Colin!$I15928,)</f>
        <v>0</v>
      </c>
      <c r="P15928" s="38">
        <f>IF(Colin!$G15928&lt;$B$2,Colin!$I15928,0)</f>
        <v>0</v>
      </c>
      <c r="Q15928" s="38">
        <f>IF(Colin!$G15928&lt;$B$1,Colin!$I15928,0)</f>
        <v>0</v>
      </c>
    </row>
    <row r="15929" spans="12:17" x14ac:dyDescent="0.25">
      <c r="L15929" s="38">
        <f>IF(AND(Colin!$G15929=$B$1,Colin!$H15929=$C$3),Colin!$I15929,)</f>
        <v>0</v>
      </c>
      <c r="M15929" s="38">
        <f>IF(AND(Colin!$G15929=$B$1,Colin!$H15929&lt;=$C$3),Colin!$I15929,)</f>
        <v>0</v>
      </c>
      <c r="N15929" s="38">
        <f>IF(AND(Colin!$G15929=$B$2,Colin!$H15929=$C$3),Colin!$I15929,)</f>
        <v>0</v>
      </c>
      <c r="O15929" s="38">
        <f>IF(AND(Colin!$G15929=$B$2,Colin!$H15929&lt;=$C$3),Colin!$I15929,)</f>
        <v>0</v>
      </c>
      <c r="P15929" s="38">
        <f>IF(Colin!$G15929&lt;$B$2,Colin!$I15929,0)</f>
        <v>0</v>
      </c>
      <c r="Q15929" s="38">
        <f>IF(Colin!$G15929&lt;$B$1,Colin!$I15929,0)</f>
        <v>0</v>
      </c>
    </row>
    <row r="15930" spans="12:17" x14ac:dyDescent="0.25">
      <c r="L15930" s="38">
        <f>IF(AND(Colin!$G15930=$B$1,Colin!$H15930=$C$3),Colin!$I15930,)</f>
        <v>0</v>
      </c>
      <c r="M15930" s="38">
        <f>IF(AND(Colin!$G15930=$B$1,Colin!$H15930&lt;=$C$3),Colin!$I15930,)</f>
        <v>0</v>
      </c>
      <c r="N15930" s="38">
        <f>IF(AND(Colin!$G15930=$B$2,Colin!$H15930=$C$3),Colin!$I15930,)</f>
        <v>0</v>
      </c>
      <c r="O15930" s="38">
        <f>IF(AND(Colin!$G15930=$B$2,Colin!$H15930&lt;=$C$3),Colin!$I15930,)</f>
        <v>0</v>
      </c>
      <c r="P15930" s="38">
        <f>IF(Colin!$G15930&lt;$B$2,Colin!$I15930,0)</f>
        <v>0</v>
      </c>
      <c r="Q15930" s="38">
        <f>IF(Colin!$G15930&lt;$B$1,Colin!$I15930,0)</f>
        <v>0</v>
      </c>
    </row>
    <row r="15931" spans="12:17" x14ac:dyDescent="0.25">
      <c r="L15931" s="38">
        <f>IF(AND(Colin!$G15931=$B$1,Colin!$H15931=$C$3),Colin!$I15931,)</f>
        <v>0</v>
      </c>
      <c r="M15931" s="38">
        <f>IF(AND(Colin!$G15931=$B$1,Colin!$H15931&lt;=$C$3),Colin!$I15931,)</f>
        <v>0</v>
      </c>
      <c r="N15931" s="38">
        <f>IF(AND(Colin!$G15931=$B$2,Colin!$H15931=$C$3),Colin!$I15931,)</f>
        <v>0</v>
      </c>
      <c r="O15931" s="38">
        <f>IF(AND(Colin!$G15931=$B$2,Colin!$H15931&lt;=$C$3),Colin!$I15931,)</f>
        <v>0</v>
      </c>
      <c r="P15931" s="38">
        <f>IF(Colin!$G15931&lt;$B$2,Colin!$I15931,0)</f>
        <v>0</v>
      </c>
      <c r="Q15931" s="38">
        <f>IF(Colin!$G15931&lt;$B$1,Colin!$I15931,0)</f>
        <v>0</v>
      </c>
    </row>
    <row r="15932" spans="12:17" x14ac:dyDescent="0.25">
      <c r="L15932" s="38">
        <f>IF(AND(Colin!$G15932=$B$1,Colin!$H15932=$C$3),Colin!$I15932,)</f>
        <v>0</v>
      </c>
      <c r="M15932" s="38">
        <f>IF(AND(Colin!$G15932=$B$1,Colin!$H15932&lt;=$C$3),Colin!$I15932,)</f>
        <v>0</v>
      </c>
      <c r="N15932" s="38">
        <f>IF(AND(Colin!$G15932=$B$2,Colin!$H15932=$C$3),Colin!$I15932,)</f>
        <v>0</v>
      </c>
      <c r="O15932" s="38">
        <f>IF(AND(Colin!$G15932=$B$2,Colin!$H15932&lt;=$C$3),Colin!$I15932,)</f>
        <v>0</v>
      </c>
      <c r="P15932" s="38">
        <f>IF(Colin!$G15932&lt;$B$2,Colin!$I15932,0)</f>
        <v>0</v>
      </c>
      <c r="Q15932" s="38">
        <f>IF(Colin!$G15932&lt;$B$1,Colin!$I15932,0)</f>
        <v>0</v>
      </c>
    </row>
    <row r="15933" spans="12:17" x14ac:dyDescent="0.25">
      <c r="L15933" s="38">
        <f>IF(AND(Colin!$G15933=$B$1,Colin!$H15933=$C$3),Colin!$I15933,)</f>
        <v>0</v>
      </c>
      <c r="M15933" s="38">
        <f>IF(AND(Colin!$G15933=$B$1,Colin!$H15933&lt;=$C$3),Colin!$I15933,)</f>
        <v>0</v>
      </c>
      <c r="N15933" s="38">
        <f>IF(AND(Colin!$G15933=$B$2,Colin!$H15933=$C$3),Colin!$I15933,)</f>
        <v>0</v>
      </c>
      <c r="O15933" s="38">
        <f>IF(AND(Colin!$G15933=$B$2,Colin!$H15933&lt;=$C$3),Colin!$I15933,)</f>
        <v>0</v>
      </c>
      <c r="P15933" s="38">
        <f>IF(Colin!$G15933&lt;$B$2,Colin!$I15933,0)</f>
        <v>0</v>
      </c>
      <c r="Q15933" s="38">
        <f>IF(Colin!$G15933&lt;$B$1,Colin!$I15933,0)</f>
        <v>0</v>
      </c>
    </row>
    <row r="15934" spans="12:17" x14ac:dyDescent="0.25">
      <c r="L15934" s="38">
        <f>IF(AND(Colin!$G15934=$B$1,Colin!$H15934=$C$3),Colin!$I15934,)</f>
        <v>0</v>
      </c>
      <c r="M15934" s="38">
        <f>IF(AND(Colin!$G15934=$B$1,Colin!$H15934&lt;=$C$3),Colin!$I15934,)</f>
        <v>0</v>
      </c>
      <c r="N15934" s="38">
        <f>IF(AND(Colin!$G15934=$B$2,Colin!$H15934=$C$3),Colin!$I15934,)</f>
        <v>0</v>
      </c>
      <c r="O15934" s="38">
        <f>IF(AND(Colin!$G15934=$B$2,Colin!$H15934&lt;=$C$3),Colin!$I15934,)</f>
        <v>0</v>
      </c>
      <c r="P15934" s="38">
        <f>IF(Colin!$G15934&lt;$B$2,Colin!$I15934,0)</f>
        <v>0</v>
      </c>
      <c r="Q15934" s="38">
        <f>IF(Colin!$G15934&lt;$B$1,Colin!$I15934,0)</f>
        <v>0</v>
      </c>
    </row>
    <row r="15935" spans="12:17" x14ac:dyDescent="0.25">
      <c r="L15935" s="38">
        <f>IF(AND(Colin!$G15935=$B$1,Colin!$H15935=$C$3),Colin!$I15935,)</f>
        <v>0</v>
      </c>
      <c r="M15935" s="38">
        <f>IF(AND(Colin!$G15935=$B$1,Colin!$H15935&lt;=$C$3),Colin!$I15935,)</f>
        <v>0</v>
      </c>
      <c r="N15935" s="38">
        <f>IF(AND(Colin!$G15935=$B$2,Colin!$H15935=$C$3),Colin!$I15935,)</f>
        <v>0</v>
      </c>
      <c r="O15935" s="38">
        <f>IF(AND(Colin!$G15935=$B$2,Colin!$H15935&lt;=$C$3),Colin!$I15935,)</f>
        <v>0</v>
      </c>
      <c r="P15935" s="38">
        <f>IF(Colin!$G15935&lt;$B$2,Colin!$I15935,0)</f>
        <v>0</v>
      </c>
      <c r="Q15935" s="38">
        <f>IF(Colin!$G15935&lt;$B$1,Colin!$I15935,0)</f>
        <v>0</v>
      </c>
    </row>
    <row r="15936" spans="12:17" x14ac:dyDescent="0.25">
      <c r="L15936" s="38">
        <f>IF(AND(Colin!$G15936=$B$1,Colin!$H15936=$C$3),Colin!$I15936,)</f>
        <v>0</v>
      </c>
      <c r="M15936" s="38">
        <f>IF(AND(Colin!$G15936=$B$1,Colin!$H15936&lt;=$C$3),Colin!$I15936,)</f>
        <v>0</v>
      </c>
      <c r="N15936" s="38">
        <f>IF(AND(Colin!$G15936=$B$2,Colin!$H15936=$C$3),Colin!$I15936,)</f>
        <v>0</v>
      </c>
      <c r="O15936" s="38">
        <f>IF(AND(Colin!$G15936=$B$2,Colin!$H15936&lt;=$C$3),Colin!$I15936,)</f>
        <v>0</v>
      </c>
      <c r="P15936" s="38">
        <f>IF(Colin!$G15936&lt;$B$2,Colin!$I15936,0)</f>
        <v>0</v>
      </c>
      <c r="Q15936" s="38">
        <f>IF(Colin!$G15936&lt;$B$1,Colin!$I15936,0)</f>
        <v>0</v>
      </c>
    </row>
    <row r="15937" spans="12:17" x14ac:dyDescent="0.25">
      <c r="L15937" s="38">
        <f>IF(AND(Colin!$G15937=$B$1,Colin!$H15937=$C$3),Colin!$I15937,)</f>
        <v>0</v>
      </c>
      <c r="M15937" s="38">
        <f>IF(AND(Colin!$G15937=$B$1,Colin!$H15937&lt;=$C$3),Colin!$I15937,)</f>
        <v>0</v>
      </c>
      <c r="N15937" s="38">
        <f>IF(AND(Colin!$G15937=$B$2,Colin!$H15937=$C$3),Colin!$I15937,)</f>
        <v>0</v>
      </c>
      <c r="O15937" s="38">
        <f>IF(AND(Colin!$G15937=$B$2,Colin!$H15937&lt;=$C$3),Colin!$I15937,)</f>
        <v>0</v>
      </c>
      <c r="P15937" s="38">
        <f>IF(Colin!$G15937&lt;$B$2,Colin!$I15937,0)</f>
        <v>0</v>
      </c>
      <c r="Q15937" s="38">
        <f>IF(Colin!$G15937&lt;$B$1,Colin!$I15937,0)</f>
        <v>0</v>
      </c>
    </row>
    <row r="15938" spans="12:17" x14ac:dyDescent="0.25">
      <c r="L15938" s="38">
        <f>IF(AND(Colin!$G15938=$B$1,Colin!$H15938=$C$3),Colin!$I15938,)</f>
        <v>0</v>
      </c>
      <c r="M15938" s="38">
        <f>IF(AND(Colin!$G15938=$B$1,Colin!$H15938&lt;=$C$3),Colin!$I15938,)</f>
        <v>0</v>
      </c>
      <c r="N15938" s="38">
        <f>IF(AND(Colin!$G15938=$B$2,Colin!$H15938=$C$3),Colin!$I15938,)</f>
        <v>0</v>
      </c>
      <c r="O15938" s="38">
        <f>IF(AND(Colin!$G15938=$B$2,Colin!$H15938&lt;=$C$3),Colin!$I15938,)</f>
        <v>0</v>
      </c>
      <c r="P15938" s="38">
        <f>IF(Colin!$G15938&lt;$B$2,Colin!$I15938,0)</f>
        <v>0</v>
      </c>
      <c r="Q15938" s="38">
        <f>IF(Colin!$G15938&lt;$B$1,Colin!$I15938,0)</f>
        <v>0</v>
      </c>
    </row>
    <row r="15939" spans="12:17" x14ac:dyDescent="0.25">
      <c r="L15939" s="38">
        <f>IF(AND(Colin!$G15939=$B$1,Colin!$H15939=$C$3),Colin!$I15939,)</f>
        <v>0</v>
      </c>
      <c r="M15939" s="38">
        <f>IF(AND(Colin!$G15939=$B$1,Colin!$H15939&lt;=$C$3),Colin!$I15939,)</f>
        <v>0</v>
      </c>
      <c r="N15939" s="38">
        <f>IF(AND(Colin!$G15939=$B$2,Colin!$H15939=$C$3),Colin!$I15939,)</f>
        <v>0</v>
      </c>
      <c r="O15939" s="38">
        <f>IF(AND(Colin!$G15939=$B$2,Colin!$H15939&lt;=$C$3),Colin!$I15939,)</f>
        <v>0</v>
      </c>
      <c r="P15939" s="38">
        <f>IF(Colin!$G15939&lt;$B$2,Colin!$I15939,0)</f>
        <v>0</v>
      </c>
      <c r="Q15939" s="38">
        <f>IF(Colin!$G15939&lt;$B$1,Colin!$I15939,0)</f>
        <v>0</v>
      </c>
    </row>
    <row r="15940" spans="12:17" x14ac:dyDescent="0.25">
      <c r="L15940" s="38">
        <f>IF(AND(Colin!$G15940=$B$1,Colin!$H15940=$C$3),Colin!$I15940,)</f>
        <v>0</v>
      </c>
      <c r="M15940" s="38">
        <f>IF(AND(Colin!$G15940=$B$1,Colin!$H15940&lt;=$C$3),Colin!$I15940,)</f>
        <v>0</v>
      </c>
      <c r="N15940" s="38">
        <f>IF(AND(Colin!$G15940=$B$2,Colin!$H15940=$C$3),Colin!$I15940,)</f>
        <v>0</v>
      </c>
      <c r="O15940" s="38">
        <f>IF(AND(Colin!$G15940=$B$2,Colin!$H15940&lt;=$C$3),Colin!$I15940,)</f>
        <v>0</v>
      </c>
      <c r="P15940" s="38">
        <f>IF(Colin!$G15940&lt;$B$2,Colin!$I15940,0)</f>
        <v>0</v>
      </c>
      <c r="Q15940" s="38">
        <f>IF(Colin!$G15940&lt;$B$1,Colin!$I15940,0)</f>
        <v>0</v>
      </c>
    </row>
    <row r="15941" spans="12:17" x14ac:dyDescent="0.25">
      <c r="L15941" s="38">
        <f>IF(AND(Colin!$G15941=$B$1,Colin!$H15941=$C$3),Colin!$I15941,)</f>
        <v>0</v>
      </c>
      <c r="M15941" s="38">
        <f>IF(AND(Colin!$G15941=$B$1,Colin!$H15941&lt;=$C$3),Colin!$I15941,)</f>
        <v>0</v>
      </c>
      <c r="N15941" s="38">
        <f>IF(AND(Colin!$G15941=$B$2,Colin!$H15941=$C$3),Colin!$I15941,)</f>
        <v>0</v>
      </c>
      <c r="O15941" s="38">
        <f>IF(AND(Colin!$G15941=$B$2,Colin!$H15941&lt;=$C$3),Colin!$I15941,)</f>
        <v>0</v>
      </c>
      <c r="P15941" s="38">
        <f>IF(Colin!$G15941&lt;$B$2,Colin!$I15941,0)</f>
        <v>0</v>
      </c>
      <c r="Q15941" s="38">
        <f>IF(Colin!$G15941&lt;$B$1,Colin!$I15941,0)</f>
        <v>0</v>
      </c>
    </row>
    <row r="15942" spans="12:17" x14ac:dyDescent="0.25">
      <c r="L15942" s="38">
        <f>IF(AND(Colin!$G15942=$B$1,Colin!$H15942=$C$3),Colin!$I15942,)</f>
        <v>0</v>
      </c>
      <c r="M15942" s="38">
        <f>IF(AND(Colin!$G15942=$B$1,Colin!$H15942&lt;=$C$3),Colin!$I15942,)</f>
        <v>0</v>
      </c>
      <c r="N15942" s="38">
        <f>IF(AND(Colin!$G15942=$B$2,Colin!$H15942=$C$3),Colin!$I15942,)</f>
        <v>0</v>
      </c>
      <c r="O15942" s="38">
        <f>IF(AND(Colin!$G15942=$B$2,Colin!$H15942&lt;=$C$3),Colin!$I15942,)</f>
        <v>0</v>
      </c>
      <c r="P15942" s="38">
        <f>IF(Colin!$G15942&lt;$B$2,Colin!$I15942,0)</f>
        <v>0</v>
      </c>
      <c r="Q15942" s="38">
        <f>IF(Colin!$G15942&lt;$B$1,Colin!$I15942,0)</f>
        <v>0</v>
      </c>
    </row>
    <row r="15943" spans="12:17" x14ac:dyDescent="0.25">
      <c r="L15943" s="38">
        <f>IF(AND(Colin!$G15943=$B$1,Colin!$H15943=$C$3),Colin!$I15943,)</f>
        <v>0</v>
      </c>
      <c r="M15943" s="38">
        <f>IF(AND(Colin!$G15943=$B$1,Colin!$H15943&lt;=$C$3),Colin!$I15943,)</f>
        <v>0</v>
      </c>
      <c r="N15943" s="38">
        <f>IF(AND(Colin!$G15943=$B$2,Colin!$H15943=$C$3),Colin!$I15943,)</f>
        <v>0</v>
      </c>
      <c r="O15943" s="38">
        <f>IF(AND(Colin!$G15943=$B$2,Colin!$H15943&lt;=$C$3),Colin!$I15943,)</f>
        <v>0</v>
      </c>
      <c r="P15943" s="38">
        <f>IF(Colin!$G15943&lt;$B$2,Colin!$I15943,0)</f>
        <v>0</v>
      </c>
      <c r="Q15943" s="38">
        <f>IF(Colin!$G15943&lt;$B$1,Colin!$I15943,0)</f>
        <v>0</v>
      </c>
    </row>
    <row r="15944" spans="12:17" x14ac:dyDescent="0.25">
      <c r="L15944" s="38">
        <f>IF(AND(Colin!$G15944=$B$1,Colin!$H15944=$C$3),Colin!$I15944,)</f>
        <v>0</v>
      </c>
      <c r="M15944" s="38">
        <f>IF(AND(Colin!$G15944=$B$1,Colin!$H15944&lt;=$C$3),Colin!$I15944,)</f>
        <v>0</v>
      </c>
      <c r="N15944" s="38">
        <f>IF(AND(Colin!$G15944=$B$2,Colin!$H15944=$C$3),Colin!$I15944,)</f>
        <v>0</v>
      </c>
      <c r="O15944" s="38">
        <f>IF(AND(Colin!$G15944=$B$2,Colin!$H15944&lt;=$C$3),Colin!$I15944,)</f>
        <v>0</v>
      </c>
      <c r="P15944" s="38">
        <f>IF(Colin!$G15944&lt;$B$2,Colin!$I15944,0)</f>
        <v>0</v>
      </c>
      <c r="Q15944" s="38">
        <f>IF(Colin!$G15944&lt;$B$1,Colin!$I15944,0)</f>
        <v>0</v>
      </c>
    </row>
    <row r="15945" spans="12:17" x14ac:dyDescent="0.25">
      <c r="L15945" s="38">
        <f>IF(AND(Colin!$G15945=$B$1,Colin!$H15945=$C$3),Colin!$I15945,)</f>
        <v>0</v>
      </c>
      <c r="M15945" s="38">
        <f>IF(AND(Colin!$G15945=$B$1,Colin!$H15945&lt;=$C$3),Colin!$I15945,)</f>
        <v>0</v>
      </c>
      <c r="N15945" s="38">
        <f>IF(AND(Colin!$G15945=$B$2,Colin!$H15945=$C$3),Colin!$I15945,)</f>
        <v>0</v>
      </c>
      <c r="O15945" s="38">
        <f>IF(AND(Colin!$G15945=$B$2,Colin!$H15945&lt;=$C$3),Colin!$I15945,)</f>
        <v>0</v>
      </c>
      <c r="P15945" s="38">
        <f>IF(Colin!$G15945&lt;$B$2,Colin!$I15945,0)</f>
        <v>0</v>
      </c>
      <c r="Q15945" s="38">
        <f>IF(Colin!$G15945&lt;$B$1,Colin!$I15945,0)</f>
        <v>0</v>
      </c>
    </row>
    <row r="15946" spans="12:17" x14ac:dyDescent="0.25">
      <c r="L15946" s="38">
        <f>IF(AND(Colin!$G15946=$B$1,Colin!$H15946=$C$3),Colin!$I15946,)</f>
        <v>0</v>
      </c>
      <c r="M15946" s="38">
        <f>IF(AND(Colin!$G15946=$B$1,Colin!$H15946&lt;=$C$3),Colin!$I15946,)</f>
        <v>0</v>
      </c>
      <c r="N15946" s="38">
        <f>IF(AND(Colin!$G15946=$B$2,Colin!$H15946=$C$3),Colin!$I15946,)</f>
        <v>0</v>
      </c>
      <c r="O15946" s="38">
        <f>IF(AND(Colin!$G15946=$B$2,Colin!$H15946&lt;=$C$3),Colin!$I15946,)</f>
        <v>0</v>
      </c>
      <c r="P15946" s="38">
        <f>IF(Colin!$G15946&lt;$B$2,Colin!$I15946,0)</f>
        <v>0</v>
      </c>
      <c r="Q15946" s="38">
        <f>IF(Colin!$G15946&lt;$B$1,Colin!$I15946,0)</f>
        <v>0</v>
      </c>
    </row>
    <row r="15947" spans="12:17" x14ac:dyDescent="0.25">
      <c r="L15947" s="38">
        <f>IF(AND(Colin!$G15947=$B$1,Colin!$H15947=$C$3),Colin!$I15947,)</f>
        <v>0</v>
      </c>
      <c r="M15947" s="38">
        <f>IF(AND(Colin!$G15947=$B$1,Colin!$H15947&lt;=$C$3),Colin!$I15947,)</f>
        <v>0</v>
      </c>
      <c r="N15947" s="38">
        <f>IF(AND(Colin!$G15947=$B$2,Colin!$H15947=$C$3),Colin!$I15947,)</f>
        <v>0</v>
      </c>
      <c r="O15947" s="38">
        <f>IF(AND(Colin!$G15947=$B$2,Colin!$H15947&lt;=$C$3),Colin!$I15947,)</f>
        <v>0</v>
      </c>
      <c r="P15947" s="38">
        <f>IF(Colin!$G15947&lt;$B$2,Colin!$I15947,0)</f>
        <v>0</v>
      </c>
      <c r="Q15947" s="38">
        <f>IF(Colin!$G15947&lt;$B$1,Colin!$I15947,0)</f>
        <v>0</v>
      </c>
    </row>
    <row r="15948" spans="12:17" x14ac:dyDescent="0.25">
      <c r="L15948" s="38">
        <f>IF(AND(Colin!$G15948=$B$1,Colin!$H15948=$C$3),Colin!$I15948,)</f>
        <v>0</v>
      </c>
      <c r="M15948" s="38">
        <f>IF(AND(Colin!$G15948=$B$1,Colin!$H15948&lt;=$C$3),Colin!$I15948,)</f>
        <v>0</v>
      </c>
      <c r="N15948" s="38">
        <f>IF(AND(Colin!$G15948=$B$2,Colin!$H15948=$C$3),Colin!$I15948,)</f>
        <v>0</v>
      </c>
      <c r="O15948" s="38">
        <f>IF(AND(Colin!$G15948=$B$2,Colin!$H15948&lt;=$C$3),Colin!$I15948,)</f>
        <v>0</v>
      </c>
      <c r="P15948" s="38">
        <f>IF(Colin!$G15948&lt;$B$2,Colin!$I15948,0)</f>
        <v>0</v>
      </c>
      <c r="Q15948" s="38">
        <f>IF(Colin!$G15948&lt;$B$1,Colin!$I15948,0)</f>
        <v>0</v>
      </c>
    </row>
    <row r="15949" spans="12:17" x14ac:dyDescent="0.25">
      <c r="L15949" s="38">
        <f>IF(AND(Colin!$G15949=$B$1,Colin!$H15949=$C$3),Colin!$I15949,)</f>
        <v>0</v>
      </c>
      <c r="M15949" s="38">
        <f>IF(AND(Colin!$G15949=$B$1,Colin!$H15949&lt;=$C$3),Colin!$I15949,)</f>
        <v>0</v>
      </c>
      <c r="N15949" s="38">
        <f>IF(AND(Colin!$G15949=$B$2,Colin!$H15949=$C$3),Colin!$I15949,)</f>
        <v>0</v>
      </c>
      <c r="O15949" s="38">
        <f>IF(AND(Colin!$G15949=$B$2,Colin!$H15949&lt;=$C$3),Colin!$I15949,)</f>
        <v>0</v>
      </c>
      <c r="P15949" s="38">
        <f>IF(Colin!$G15949&lt;$B$2,Colin!$I15949,0)</f>
        <v>0</v>
      </c>
      <c r="Q15949" s="38">
        <f>IF(Colin!$G15949&lt;$B$1,Colin!$I15949,0)</f>
        <v>0</v>
      </c>
    </row>
    <row r="15950" spans="12:17" x14ac:dyDescent="0.25">
      <c r="L15950" s="38">
        <f>IF(AND(Colin!$G15950=$B$1,Colin!$H15950=$C$3),Colin!$I15950,)</f>
        <v>0</v>
      </c>
      <c r="M15950" s="38">
        <f>IF(AND(Colin!$G15950=$B$1,Colin!$H15950&lt;=$C$3),Colin!$I15950,)</f>
        <v>0</v>
      </c>
      <c r="N15950" s="38">
        <f>IF(AND(Colin!$G15950=$B$2,Colin!$H15950=$C$3),Colin!$I15950,)</f>
        <v>0</v>
      </c>
      <c r="O15950" s="38">
        <f>IF(AND(Colin!$G15950=$B$2,Colin!$H15950&lt;=$C$3),Colin!$I15950,)</f>
        <v>0</v>
      </c>
      <c r="P15950" s="38">
        <f>IF(Colin!$G15950&lt;$B$2,Colin!$I15950,0)</f>
        <v>0</v>
      </c>
      <c r="Q15950" s="38">
        <f>IF(Colin!$G15950&lt;$B$1,Colin!$I15950,0)</f>
        <v>0</v>
      </c>
    </row>
    <row r="15951" spans="12:17" x14ac:dyDescent="0.25">
      <c r="L15951" s="38">
        <f>IF(AND(Colin!$G15951=$B$1,Colin!$H15951=$C$3),Colin!$I15951,)</f>
        <v>0</v>
      </c>
      <c r="M15951" s="38">
        <f>IF(AND(Colin!$G15951=$B$1,Colin!$H15951&lt;=$C$3),Colin!$I15951,)</f>
        <v>0</v>
      </c>
      <c r="N15951" s="38">
        <f>IF(AND(Colin!$G15951=$B$2,Colin!$H15951=$C$3),Colin!$I15951,)</f>
        <v>0</v>
      </c>
      <c r="O15951" s="38">
        <f>IF(AND(Colin!$G15951=$B$2,Colin!$H15951&lt;=$C$3),Colin!$I15951,)</f>
        <v>0</v>
      </c>
      <c r="P15951" s="38">
        <f>IF(Colin!$G15951&lt;$B$2,Colin!$I15951,0)</f>
        <v>0</v>
      </c>
      <c r="Q15951" s="38">
        <f>IF(Colin!$G15951&lt;$B$1,Colin!$I15951,0)</f>
        <v>0</v>
      </c>
    </row>
    <row r="15952" spans="12:17" x14ac:dyDescent="0.25">
      <c r="L15952" s="38">
        <f>IF(AND(Colin!$G15952=$B$1,Colin!$H15952=$C$3),Colin!$I15952,)</f>
        <v>0</v>
      </c>
      <c r="M15952" s="38">
        <f>IF(AND(Colin!$G15952=$B$1,Colin!$H15952&lt;=$C$3),Colin!$I15952,)</f>
        <v>0</v>
      </c>
      <c r="N15952" s="38">
        <f>IF(AND(Colin!$G15952=$B$2,Colin!$H15952=$C$3),Colin!$I15952,)</f>
        <v>0</v>
      </c>
      <c r="O15952" s="38">
        <f>IF(AND(Colin!$G15952=$B$2,Colin!$H15952&lt;=$C$3),Colin!$I15952,)</f>
        <v>0</v>
      </c>
      <c r="P15952" s="38">
        <f>IF(Colin!$G15952&lt;$B$2,Colin!$I15952,0)</f>
        <v>0</v>
      </c>
      <c r="Q15952" s="38">
        <f>IF(Colin!$G15952&lt;$B$1,Colin!$I15952,0)</f>
        <v>0</v>
      </c>
    </row>
    <row r="15953" spans="12:17" x14ac:dyDescent="0.25">
      <c r="L15953" s="38">
        <f>IF(AND(Colin!$G15953=$B$1,Colin!$H15953=$C$3),Colin!$I15953,)</f>
        <v>0</v>
      </c>
      <c r="M15953" s="38">
        <f>IF(AND(Colin!$G15953=$B$1,Colin!$H15953&lt;=$C$3),Colin!$I15953,)</f>
        <v>0</v>
      </c>
      <c r="N15953" s="38">
        <f>IF(AND(Colin!$G15953=$B$2,Colin!$H15953=$C$3),Colin!$I15953,)</f>
        <v>0</v>
      </c>
      <c r="O15953" s="38">
        <f>IF(AND(Colin!$G15953=$B$2,Colin!$H15953&lt;=$C$3),Colin!$I15953,)</f>
        <v>0</v>
      </c>
      <c r="P15953" s="38">
        <f>IF(Colin!$G15953&lt;$B$2,Colin!$I15953,0)</f>
        <v>0</v>
      </c>
      <c r="Q15953" s="38">
        <f>IF(Colin!$G15953&lt;$B$1,Colin!$I15953,0)</f>
        <v>0</v>
      </c>
    </row>
    <row r="15954" spans="12:17" x14ac:dyDescent="0.25">
      <c r="L15954" s="38">
        <f>IF(AND(Colin!$G15954=$B$1,Colin!$H15954=$C$3),Colin!$I15954,)</f>
        <v>0</v>
      </c>
      <c r="M15954" s="38">
        <f>IF(AND(Colin!$G15954=$B$1,Colin!$H15954&lt;=$C$3),Colin!$I15954,)</f>
        <v>0</v>
      </c>
      <c r="N15954" s="38">
        <f>IF(AND(Colin!$G15954=$B$2,Colin!$H15954=$C$3),Colin!$I15954,)</f>
        <v>0</v>
      </c>
      <c r="O15954" s="38">
        <f>IF(AND(Colin!$G15954=$B$2,Colin!$H15954&lt;=$C$3),Colin!$I15954,)</f>
        <v>0</v>
      </c>
      <c r="P15954" s="38">
        <f>IF(Colin!$G15954&lt;$B$2,Colin!$I15954,0)</f>
        <v>0</v>
      </c>
      <c r="Q15954" s="38">
        <f>IF(Colin!$G15954&lt;$B$1,Colin!$I15954,0)</f>
        <v>0</v>
      </c>
    </row>
    <row r="15955" spans="12:17" x14ac:dyDescent="0.25">
      <c r="L15955" s="38">
        <f>IF(AND(Colin!$G15955=$B$1,Colin!$H15955=$C$3),Colin!$I15955,)</f>
        <v>0</v>
      </c>
      <c r="M15955" s="38">
        <f>IF(AND(Colin!$G15955=$B$1,Colin!$H15955&lt;=$C$3),Colin!$I15955,)</f>
        <v>0</v>
      </c>
      <c r="N15955" s="38">
        <f>IF(AND(Colin!$G15955=$B$2,Colin!$H15955=$C$3),Colin!$I15955,)</f>
        <v>0</v>
      </c>
      <c r="O15955" s="38">
        <f>IF(AND(Colin!$G15955=$B$2,Colin!$H15955&lt;=$C$3),Colin!$I15955,)</f>
        <v>0</v>
      </c>
      <c r="P15955" s="38">
        <f>IF(Colin!$G15955&lt;$B$2,Colin!$I15955,0)</f>
        <v>0</v>
      </c>
      <c r="Q15955" s="38">
        <f>IF(Colin!$G15955&lt;$B$1,Colin!$I15955,0)</f>
        <v>0</v>
      </c>
    </row>
    <row r="15956" spans="12:17" x14ac:dyDescent="0.25">
      <c r="L15956" s="38">
        <f>IF(AND(Colin!$G15956=$B$1,Colin!$H15956=$C$3),Colin!$I15956,)</f>
        <v>0</v>
      </c>
      <c r="M15956" s="38">
        <f>IF(AND(Colin!$G15956=$B$1,Colin!$H15956&lt;=$C$3),Colin!$I15956,)</f>
        <v>0</v>
      </c>
      <c r="N15956" s="38">
        <f>IF(AND(Colin!$G15956=$B$2,Colin!$H15956=$C$3),Colin!$I15956,)</f>
        <v>0</v>
      </c>
      <c r="O15956" s="38">
        <f>IF(AND(Colin!$G15956=$B$2,Colin!$H15956&lt;=$C$3),Colin!$I15956,)</f>
        <v>0</v>
      </c>
      <c r="P15956" s="38">
        <f>IF(Colin!$G15956&lt;$B$2,Colin!$I15956,0)</f>
        <v>0</v>
      </c>
      <c r="Q15956" s="38">
        <f>IF(Colin!$G15956&lt;$B$1,Colin!$I15956,0)</f>
        <v>0</v>
      </c>
    </row>
    <row r="15957" spans="12:17" x14ac:dyDescent="0.25">
      <c r="L15957" s="38">
        <f>IF(AND(Colin!$G15957=$B$1,Colin!$H15957=$C$3),Colin!$I15957,)</f>
        <v>0</v>
      </c>
      <c r="M15957" s="38">
        <f>IF(AND(Colin!$G15957=$B$1,Colin!$H15957&lt;=$C$3),Colin!$I15957,)</f>
        <v>0</v>
      </c>
      <c r="N15957" s="38">
        <f>IF(AND(Colin!$G15957=$B$2,Colin!$H15957=$C$3),Colin!$I15957,)</f>
        <v>0</v>
      </c>
      <c r="O15957" s="38">
        <f>IF(AND(Colin!$G15957=$B$2,Colin!$H15957&lt;=$C$3),Colin!$I15957,)</f>
        <v>0</v>
      </c>
      <c r="P15957" s="38">
        <f>IF(Colin!$G15957&lt;$B$2,Colin!$I15957,0)</f>
        <v>0</v>
      </c>
      <c r="Q15957" s="38">
        <f>IF(Colin!$G15957&lt;$B$1,Colin!$I15957,0)</f>
        <v>0</v>
      </c>
    </row>
    <row r="15958" spans="12:17" x14ac:dyDescent="0.25">
      <c r="L15958" s="38">
        <f>IF(AND(Colin!$G15958=$B$1,Colin!$H15958=$C$3),Colin!$I15958,)</f>
        <v>0</v>
      </c>
      <c r="M15958" s="38">
        <f>IF(AND(Colin!$G15958=$B$1,Colin!$H15958&lt;=$C$3),Colin!$I15958,)</f>
        <v>0</v>
      </c>
      <c r="N15958" s="38">
        <f>IF(AND(Colin!$G15958=$B$2,Colin!$H15958=$C$3),Colin!$I15958,)</f>
        <v>0</v>
      </c>
      <c r="O15958" s="38">
        <f>IF(AND(Colin!$G15958=$B$2,Colin!$H15958&lt;=$C$3),Colin!$I15958,)</f>
        <v>0</v>
      </c>
      <c r="P15958" s="38">
        <f>IF(Colin!$G15958&lt;$B$2,Colin!$I15958,0)</f>
        <v>0</v>
      </c>
      <c r="Q15958" s="38">
        <f>IF(Colin!$G15958&lt;$B$1,Colin!$I15958,0)</f>
        <v>0</v>
      </c>
    </row>
    <row r="15959" spans="12:17" x14ac:dyDescent="0.25">
      <c r="L15959" s="38">
        <f>IF(AND(Colin!$G15959=$B$1,Colin!$H15959=$C$3),Colin!$I15959,)</f>
        <v>0</v>
      </c>
      <c r="M15959" s="38">
        <f>IF(AND(Colin!$G15959=$B$1,Colin!$H15959&lt;=$C$3),Colin!$I15959,)</f>
        <v>0</v>
      </c>
      <c r="N15959" s="38">
        <f>IF(AND(Colin!$G15959=$B$2,Colin!$H15959=$C$3),Colin!$I15959,)</f>
        <v>0</v>
      </c>
      <c r="O15959" s="38">
        <f>IF(AND(Colin!$G15959=$B$2,Colin!$H15959&lt;=$C$3),Colin!$I15959,)</f>
        <v>0</v>
      </c>
      <c r="P15959" s="38">
        <f>IF(Colin!$G15959&lt;$B$2,Colin!$I15959,0)</f>
        <v>0</v>
      </c>
      <c r="Q15959" s="38">
        <f>IF(Colin!$G15959&lt;$B$1,Colin!$I15959,0)</f>
        <v>0</v>
      </c>
    </row>
    <row r="15960" spans="12:17" x14ac:dyDescent="0.25">
      <c r="L15960" s="38">
        <f>IF(AND(Colin!$G15960=$B$1,Colin!$H15960=$C$3),Colin!$I15960,)</f>
        <v>0</v>
      </c>
      <c r="M15960" s="38">
        <f>IF(AND(Colin!$G15960=$B$1,Colin!$H15960&lt;=$C$3),Colin!$I15960,)</f>
        <v>0</v>
      </c>
      <c r="N15960" s="38">
        <f>IF(AND(Colin!$G15960=$B$2,Colin!$H15960=$C$3),Colin!$I15960,)</f>
        <v>0</v>
      </c>
      <c r="O15960" s="38">
        <f>IF(AND(Colin!$G15960=$B$2,Colin!$H15960&lt;=$C$3),Colin!$I15960,)</f>
        <v>0</v>
      </c>
      <c r="P15960" s="38">
        <f>IF(Colin!$G15960&lt;$B$2,Colin!$I15960,0)</f>
        <v>0</v>
      </c>
      <c r="Q15960" s="38">
        <f>IF(Colin!$G15960&lt;$B$1,Colin!$I15960,0)</f>
        <v>0</v>
      </c>
    </row>
    <row r="15961" spans="12:17" x14ac:dyDescent="0.25">
      <c r="L15961" s="38">
        <f>IF(AND(Colin!$G15961=$B$1,Colin!$H15961=$C$3),Colin!$I15961,)</f>
        <v>0</v>
      </c>
      <c r="M15961" s="38">
        <f>IF(AND(Colin!$G15961=$B$1,Colin!$H15961&lt;=$C$3),Colin!$I15961,)</f>
        <v>0</v>
      </c>
      <c r="N15961" s="38">
        <f>IF(AND(Colin!$G15961=$B$2,Colin!$H15961=$C$3),Colin!$I15961,)</f>
        <v>0</v>
      </c>
      <c r="O15961" s="38">
        <f>IF(AND(Colin!$G15961=$B$2,Colin!$H15961&lt;=$C$3),Colin!$I15961,)</f>
        <v>0</v>
      </c>
      <c r="P15961" s="38">
        <f>IF(Colin!$G15961&lt;$B$2,Colin!$I15961,0)</f>
        <v>0</v>
      </c>
      <c r="Q15961" s="38">
        <f>IF(Colin!$G15961&lt;$B$1,Colin!$I15961,0)</f>
        <v>0</v>
      </c>
    </row>
    <row r="15962" spans="12:17" x14ac:dyDescent="0.25">
      <c r="L15962" s="38">
        <f>IF(AND(Colin!$G15962=$B$1,Colin!$H15962=$C$3),Colin!$I15962,)</f>
        <v>0</v>
      </c>
      <c r="M15962" s="38">
        <f>IF(AND(Colin!$G15962=$B$1,Colin!$H15962&lt;=$C$3),Colin!$I15962,)</f>
        <v>0</v>
      </c>
      <c r="N15962" s="38">
        <f>IF(AND(Colin!$G15962=$B$2,Colin!$H15962=$C$3),Colin!$I15962,)</f>
        <v>0</v>
      </c>
      <c r="O15962" s="38">
        <f>IF(AND(Colin!$G15962=$B$2,Colin!$H15962&lt;=$C$3),Colin!$I15962,)</f>
        <v>0</v>
      </c>
      <c r="P15962" s="38">
        <f>IF(Colin!$G15962&lt;$B$2,Colin!$I15962,0)</f>
        <v>0</v>
      </c>
      <c r="Q15962" s="38">
        <f>IF(Colin!$G15962&lt;$B$1,Colin!$I15962,0)</f>
        <v>0</v>
      </c>
    </row>
    <row r="15963" spans="12:17" x14ac:dyDescent="0.25">
      <c r="L15963" s="38">
        <f>IF(AND(Colin!$G15963=$B$1,Colin!$H15963=$C$3),Colin!$I15963,)</f>
        <v>0</v>
      </c>
      <c r="M15963" s="38">
        <f>IF(AND(Colin!$G15963=$B$1,Colin!$H15963&lt;=$C$3),Colin!$I15963,)</f>
        <v>0</v>
      </c>
      <c r="N15963" s="38">
        <f>IF(AND(Colin!$G15963=$B$2,Colin!$H15963=$C$3),Colin!$I15963,)</f>
        <v>0</v>
      </c>
      <c r="O15963" s="38">
        <f>IF(AND(Colin!$G15963=$B$2,Colin!$H15963&lt;=$C$3),Colin!$I15963,)</f>
        <v>0</v>
      </c>
      <c r="P15963" s="38">
        <f>IF(Colin!$G15963&lt;$B$2,Colin!$I15963,0)</f>
        <v>0</v>
      </c>
      <c r="Q15963" s="38">
        <f>IF(Colin!$G15963&lt;$B$1,Colin!$I15963,0)</f>
        <v>0</v>
      </c>
    </row>
    <row r="15964" spans="12:17" x14ac:dyDescent="0.25">
      <c r="L15964" s="38">
        <f>IF(AND(Colin!$G15964=$B$1,Colin!$H15964=$C$3),Colin!$I15964,)</f>
        <v>0</v>
      </c>
      <c r="M15964" s="38">
        <f>IF(AND(Colin!$G15964=$B$1,Colin!$H15964&lt;=$C$3),Colin!$I15964,)</f>
        <v>0</v>
      </c>
      <c r="N15964" s="38">
        <f>IF(AND(Colin!$G15964=$B$2,Colin!$H15964=$C$3),Colin!$I15964,)</f>
        <v>0</v>
      </c>
      <c r="O15964" s="38">
        <f>IF(AND(Colin!$G15964=$B$2,Colin!$H15964&lt;=$C$3),Colin!$I15964,)</f>
        <v>0</v>
      </c>
      <c r="P15964" s="38">
        <f>IF(Colin!$G15964&lt;$B$2,Colin!$I15964,0)</f>
        <v>0</v>
      </c>
      <c r="Q15964" s="38">
        <f>IF(Colin!$G15964&lt;$B$1,Colin!$I15964,0)</f>
        <v>0</v>
      </c>
    </row>
    <row r="15965" spans="12:17" x14ac:dyDescent="0.25">
      <c r="L15965" s="38">
        <f>IF(AND(Colin!$G15965=$B$1,Colin!$H15965=$C$3),Colin!$I15965,)</f>
        <v>0</v>
      </c>
      <c r="M15965" s="38">
        <f>IF(AND(Colin!$G15965=$B$1,Colin!$H15965&lt;=$C$3),Colin!$I15965,)</f>
        <v>0</v>
      </c>
      <c r="N15965" s="38">
        <f>IF(AND(Colin!$G15965=$B$2,Colin!$H15965=$C$3),Colin!$I15965,)</f>
        <v>0</v>
      </c>
      <c r="O15965" s="38">
        <f>IF(AND(Colin!$G15965=$B$2,Colin!$H15965&lt;=$C$3),Colin!$I15965,)</f>
        <v>0</v>
      </c>
      <c r="P15965" s="38">
        <f>IF(Colin!$G15965&lt;$B$2,Colin!$I15965,0)</f>
        <v>0</v>
      </c>
      <c r="Q15965" s="38">
        <f>IF(Colin!$G15965&lt;$B$1,Colin!$I15965,0)</f>
        <v>0</v>
      </c>
    </row>
    <row r="15966" spans="12:17" x14ac:dyDescent="0.25">
      <c r="L15966" s="38">
        <f>IF(AND(Colin!$G15966=$B$1,Colin!$H15966=$C$3),Colin!$I15966,)</f>
        <v>0</v>
      </c>
      <c r="M15966" s="38">
        <f>IF(AND(Colin!$G15966=$B$1,Colin!$H15966&lt;=$C$3),Colin!$I15966,)</f>
        <v>0</v>
      </c>
      <c r="N15966" s="38">
        <f>IF(AND(Colin!$G15966=$B$2,Colin!$H15966=$C$3),Colin!$I15966,)</f>
        <v>0</v>
      </c>
      <c r="O15966" s="38">
        <f>IF(AND(Colin!$G15966=$B$2,Colin!$H15966&lt;=$C$3),Colin!$I15966,)</f>
        <v>0</v>
      </c>
      <c r="P15966" s="38">
        <f>IF(Colin!$G15966&lt;$B$2,Colin!$I15966,0)</f>
        <v>0</v>
      </c>
      <c r="Q15966" s="38">
        <f>IF(Colin!$G15966&lt;$B$1,Colin!$I15966,0)</f>
        <v>0</v>
      </c>
    </row>
    <row r="15967" spans="12:17" x14ac:dyDescent="0.25">
      <c r="L15967" s="38">
        <f>IF(AND(Colin!$G15967=$B$1,Colin!$H15967=$C$3),Colin!$I15967,)</f>
        <v>0</v>
      </c>
      <c r="M15967" s="38">
        <f>IF(AND(Colin!$G15967=$B$1,Colin!$H15967&lt;=$C$3),Colin!$I15967,)</f>
        <v>0</v>
      </c>
      <c r="N15967" s="38">
        <f>IF(AND(Colin!$G15967=$B$2,Colin!$H15967=$C$3),Colin!$I15967,)</f>
        <v>0</v>
      </c>
      <c r="O15967" s="38">
        <f>IF(AND(Colin!$G15967=$B$2,Colin!$H15967&lt;=$C$3),Colin!$I15967,)</f>
        <v>0</v>
      </c>
      <c r="P15967" s="38">
        <f>IF(Colin!$G15967&lt;$B$2,Colin!$I15967,0)</f>
        <v>0</v>
      </c>
      <c r="Q15967" s="38">
        <f>IF(Colin!$G15967&lt;$B$1,Colin!$I15967,0)</f>
        <v>0</v>
      </c>
    </row>
    <row r="15968" spans="12:17" x14ac:dyDescent="0.25">
      <c r="L15968" s="38">
        <f>IF(AND(Colin!$G15968=$B$1,Colin!$H15968=$C$3),Colin!$I15968,)</f>
        <v>0</v>
      </c>
      <c r="M15968" s="38">
        <f>IF(AND(Colin!$G15968=$B$1,Colin!$H15968&lt;=$C$3),Colin!$I15968,)</f>
        <v>0</v>
      </c>
      <c r="N15968" s="38">
        <f>IF(AND(Colin!$G15968=$B$2,Colin!$H15968=$C$3),Colin!$I15968,)</f>
        <v>0</v>
      </c>
      <c r="O15968" s="38">
        <f>IF(AND(Colin!$G15968=$B$2,Colin!$H15968&lt;=$C$3),Colin!$I15968,)</f>
        <v>0</v>
      </c>
      <c r="P15968" s="38">
        <f>IF(Colin!$G15968&lt;$B$2,Colin!$I15968,0)</f>
        <v>0</v>
      </c>
      <c r="Q15968" s="38">
        <f>IF(Colin!$G15968&lt;$B$1,Colin!$I15968,0)</f>
        <v>0</v>
      </c>
    </row>
    <row r="15969" spans="12:17" x14ac:dyDescent="0.25">
      <c r="L15969" s="38">
        <f>IF(AND(Colin!$G15969=$B$1,Colin!$H15969=$C$3),Colin!$I15969,)</f>
        <v>0</v>
      </c>
      <c r="M15969" s="38">
        <f>IF(AND(Colin!$G15969=$B$1,Colin!$H15969&lt;=$C$3),Colin!$I15969,)</f>
        <v>0</v>
      </c>
      <c r="N15969" s="38">
        <f>IF(AND(Colin!$G15969=$B$2,Colin!$H15969=$C$3),Colin!$I15969,)</f>
        <v>0</v>
      </c>
      <c r="O15969" s="38">
        <f>IF(AND(Colin!$G15969=$B$2,Colin!$H15969&lt;=$C$3),Colin!$I15969,)</f>
        <v>0</v>
      </c>
      <c r="P15969" s="38">
        <f>IF(Colin!$G15969&lt;$B$2,Colin!$I15969,0)</f>
        <v>0</v>
      </c>
      <c r="Q15969" s="38">
        <f>IF(Colin!$G15969&lt;$B$1,Colin!$I15969,0)</f>
        <v>0</v>
      </c>
    </row>
    <row r="15970" spans="12:17" x14ac:dyDescent="0.25">
      <c r="L15970" s="38">
        <f>IF(AND(Colin!$G15970=$B$1,Colin!$H15970=$C$3),Colin!$I15970,)</f>
        <v>0</v>
      </c>
      <c r="M15970" s="38">
        <f>IF(AND(Colin!$G15970=$B$1,Colin!$H15970&lt;=$C$3),Colin!$I15970,)</f>
        <v>0</v>
      </c>
      <c r="N15970" s="38">
        <f>IF(AND(Colin!$G15970=$B$2,Colin!$H15970=$C$3),Colin!$I15970,)</f>
        <v>0</v>
      </c>
      <c r="O15970" s="38">
        <f>IF(AND(Colin!$G15970=$B$2,Colin!$H15970&lt;=$C$3),Colin!$I15970,)</f>
        <v>0</v>
      </c>
      <c r="P15970" s="38">
        <f>IF(Colin!$G15970&lt;$B$2,Colin!$I15970,0)</f>
        <v>0</v>
      </c>
      <c r="Q15970" s="38">
        <f>IF(Colin!$G15970&lt;$B$1,Colin!$I15970,0)</f>
        <v>0</v>
      </c>
    </row>
    <row r="15971" spans="12:17" x14ac:dyDescent="0.25">
      <c r="L15971" s="38">
        <f>IF(AND(Colin!$G15971=$B$1,Colin!$H15971=$C$3),Colin!$I15971,)</f>
        <v>0</v>
      </c>
      <c r="M15971" s="38">
        <f>IF(AND(Colin!$G15971=$B$1,Colin!$H15971&lt;=$C$3),Colin!$I15971,)</f>
        <v>0</v>
      </c>
      <c r="N15971" s="38">
        <f>IF(AND(Colin!$G15971=$B$2,Colin!$H15971=$C$3),Colin!$I15971,)</f>
        <v>0</v>
      </c>
      <c r="O15971" s="38">
        <f>IF(AND(Colin!$G15971=$B$2,Colin!$H15971&lt;=$C$3),Colin!$I15971,)</f>
        <v>0</v>
      </c>
      <c r="P15971" s="38">
        <f>IF(Colin!$G15971&lt;$B$2,Colin!$I15971,0)</f>
        <v>0</v>
      </c>
      <c r="Q15971" s="38">
        <f>IF(Colin!$G15971&lt;$B$1,Colin!$I15971,0)</f>
        <v>0</v>
      </c>
    </row>
    <row r="15972" spans="12:17" x14ac:dyDescent="0.25">
      <c r="L15972" s="38">
        <f>IF(AND(Colin!$G15972=$B$1,Colin!$H15972=$C$3),Colin!$I15972,)</f>
        <v>0</v>
      </c>
      <c r="M15972" s="38">
        <f>IF(AND(Colin!$G15972=$B$1,Colin!$H15972&lt;=$C$3),Colin!$I15972,)</f>
        <v>0</v>
      </c>
      <c r="N15972" s="38">
        <f>IF(AND(Colin!$G15972=$B$2,Colin!$H15972=$C$3),Colin!$I15972,)</f>
        <v>0</v>
      </c>
      <c r="O15972" s="38">
        <f>IF(AND(Colin!$G15972=$B$2,Colin!$H15972&lt;=$C$3),Colin!$I15972,)</f>
        <v>0</v>
      </c>
      <c r="P15972" s="38">
        <f>IF(Colin!$G15972&lt;$B$2,Colin!$I15972,0)</f>
        <v>0</v>
      </c>
      <c r="Q15972" s="38">
        <f>IF(Colin!$G15972&lt;$B$1,Colin!$I15972,0)</f>
        <v>0</v>
      </c>
    </row>
    <row r="15973" spans="12:17" x14ac:dyDescent="0.25">
      <c r="L15973" s="38">
        <f>IF(AND(Colin!$G15973=$B$1,Colin!$H15973=$C$3),Colin!$I15973,)</f>
        <v>0</v>
      </c>
      <c r="M15973" s="38">
        <f>IF(AND(Colin!$G15973=$B$1,Colin!$H15973&lt;=$C$3),Colin!$I15973,)</f>
        <v>0</v>
      </c>
      <c r="N15973" s="38">
        <f>IF(AND(Colin!$G15973=$B$2,Colin!$H15973=$C$3),Colin!$I15973,)</f>
        <v>0</v>
      </c>
      <c r="O15973" s="38">
        <f>IF(AND(Colin!$G15973=$B$2,Colin!$H15973&lt;=$C$3),Colin!$I15973,)</f>
        <v>0</v>
      </c>
      <c r="P15973" s="38">
        <f>IF(Colin!$G15973&lt;$B$2,Colin!$I15973,0)</f>
        <v>0</v>
      </c>
      <c r="Q15973" s="38">
        <f>IF(Colin!$G15973&lt;$B$1,Colin!$I15973,0)</f>
        <v>0</v>
      </c>
    </row>
    <row r="15974" spans="12:17" x14ac:dyDescent="0.25">
      <c r="L15974" s="38">
        <f>IF(AND(Colin!$G15974=$B$1,Colin!$H15974=$C$3),Colin!$I15974,)</f>
        <v>0</v>
      </c>
      <c r="M15974" s="38">
        <f>IF(AND(Colin!$G15974=$B$1,Colin!$H15974&lt;=$C$3),Colin!$I15974,)</f>
        <v>0</v>
      </c>
      <c r="N15974" s="38">
        <f>IF(AND(Colin!$G15974=$B$2,Colin!$H15974=$C$3),Colin!$I15974,)</f>
        <v>0</v>
      </c>
      <c r="O15974" s="38">
        <f>IF(AND(Colin!$G15974=$B$2,Colin!$H15974&lt;=$C$3),Colin!$I15974,)</f>
        <v>0</v>
      </c>
      <c r="P15974" s="38">
        <f>IF(Colin!$G15974&lt;$B$2,Colin!$I15974,0)</f>
        <v>0</v>
      </c>
      <c r="Q15974" s="38">
        <f>IF(Colin!$G15974&lt;$B$1,Colin!$I15974,0)</f>
        <v>0</v>
      </c>
    </row>
    <row r="15975" spans="12:17" x14ac:dyDescent="0.25">
      <c r="L15975" s="38">
        <f>IF(AND(Colin!$G15975=$B$1,Colin!$H15975=$C$3),Colin!$I15975,)</f>
        <v>0</v>
      </c>
      <c r="M15975" s="38">
        <f>IF(AND(Colin!$G15975=$B$1,Colin!$H15975&lt;=$C$3),Colin!$I15975,)</f>
        <v>0</v>
      </c>
      <c r="N15975" s="38">
        <f>IF(AND(Colin!$G15975=$B$2,Colin!$H15975=$C$3),Colin!$I15975,)</f>
        <v>0</v>
      </c>
      <c r="O15975" s="38">
        <f>IF(AND(Colin!$G15975=$B$2,Colin!$H15975&lt;=$C$3),Colin!$I15975,)</f>
        <v>0</v>
      </c>
      <c r="P15975" s="38">
        <f>IF(Colin!$G15975&lt;$B$2,Colin!$I15975,0)</f>
        <v>0</v>
      </c>
      <c r="Q15975" s="38">
        <f>IF(Colin!$G15975&lt;$B$1,Colin!$I15975,0)</f>
        <v>0</v>
      </c>
    </row>
    <row r="15976" spans="12:17" x14ac:dyDescent="0.25">
      <c r="L15976" s="38">
        <f>IF(AND(Colin!$G15976=$B$1,Colin!$H15976=$C$3),Colin!$I15976,)</f>
        <v>0</v>
      </c>
      <c r="M15976" s="38">
        <f>IF(AND(Colin!$G15976=$B$1,Colin!$H15976&lt;=$C$3),Colin!$I15976,)</f>
        <v>0</v>
      </c>
      <c r="N15976" s="38">
        <f>IF(AND(Colin!$G15976=$B$2,Colin!$H15976=$C$3),Colin!$I15976,)</f>
        <v>0</v>
      </c>
      <c r="O15976" s="38">
        <f>IF(AND(Colin!$G15976=$B$2,Colin!$H15976&lt;=$C$3),Colin!$I15976,)</f>
        <v>0</v>
      </c>
      <c r="P15976" s="38">
        <f>IF(Colin!$G15976&lt;$B$2,Colin!$I15976,0)</f>
        <v>0</v>
      </c>
      <c r="Q15976" s="38">
        <f>IF(Colin!$G15976&lt;$B$1,Colin!$I15976,0)</f>
        <v>0</v>
      </c>
    </row>
    <row r="15977" spans="12:17" x14ac:dyDescent="0.25">
      <c r="L15977" s="38">
        <f>IF(AND(Colin!$G15977=$B$1,Colin!$H15977=$C$3),Colin!$I15977,)</f>
        <v>0</v>
      </c>
      <c r="M15977" s="38">
        <f>IF(AND(Colin!$G15977=$B$1,Colin!$H15977&lt;=$C$3),Colin!$I15977,)</f>
        <v>0</v>
      </c>
      <c r="N15977" s="38">
        <f>IF(AND(Colin!$G15977=$B$2,Colin!$H15977=$C$3),Colin!$I15977,)</f>
        <v>0</v>
      </c>
      <c r="O15977" s="38">
        <f>IF(AND(Colin!$G15977=$B$2,Colin!$H15977&lt;=$C$3),Colin!$I15977,)</f>
        <v>0</v>
      </c>
      <c r="P15977" s="38">
        <f>IF(Colin!$G15977&lt;$B$2,Colin!$I15977,0)</f>
        <v>0</v>
      </c>
      <c r="Q15977" s="38">
        <f>IF(Colin!$G15977&lt;$B$1,Colin!$I15977,0)</f>
        <v>0</v>
      </c>
    </row>
    <row r="15978" spans="12:17" x14ac:dyDescent="0.25">
      <c r="L15978" s="38">
        <f>IF(AND(Colin!$G15978=$B$1,Colin!$H15978=$C$3),Colin!$I15978,)</f>
        <v>0</v>
      </c>
      <c r="M15978" s="38">
        <f>IF(AND(Colin!$G15978=$B$1,Colin!$H15978&lt;=$C$3),Colin!$I15978,)</f>
        <v>0</v>
      </c>
      <c r="N15978" s="38">
        <f>IF(AND(Colin!$G15978=$B$2,Colin!$H15978=$C$3),Colin!$I15978,)</f>
        <v>0</v>
      </c>
      <c r="O15978" s="38">
        <f>IF(AND(Colin!$G15978=$B$2,Colin!$H15978&lt;=$C$3),Colin!$I15978,)</f>
        <v>0</v>
      </c>
      <c r="P15978" s="38">
        <f>IF(Colin!$G15978&lt;$B$2,Colin!$I15978,0)</f>
        <v>0</v>
      </c>
      <c r="Q15978" s="38">
        <f>IF(Colin!$G15978&lt;$B$1,Colin!$I15978,0)</f>
        <v>0</v>
      </c>
    </row>
    <row r="15979" spans="12:17" x14ac:dyDescent="0.25">
      <c r="L15979" s="38">
        <f>IF(AND(Colin!$G15979=$B$1,Colin!$H15979=$C$3),Colin!$I15979,)</f>
        <v>0</v>
      </c>
      <c r="M15979" s="38">
        <f>IF(AND(Colin!$G15979=$B$1,Colin!$H15979&lt;=$C$3),Colin!$I15979,)</f>
        <v>0</v>
      </c>
      <c r="N15979" s="38">
        <f>IF(AND(Colin!$G15979=$B$2,Colin!$H15979=$C$3),Colin!$I15979,)</f>
        <v>0</v>
      </c>
      <c r="O15979" s="38">
        <f>IF(AND(Colin!$G15979=$B$2,Colin!$H15979&lt;=$C$3),Colin!$I15979,)</f>
        <v>0</v>
      </c>
      <c r="P15979" s="38">
        <f>IF(Colin!$G15979&lt;$B$2,Colin!$I15979,0)</f>
        <v>0</v>
      </c>
      <c r="Q15979" s="38">
        <f>IF(Colin!$G15979&lt;$B$1,Colin!$I15979,0)</f>
        <v>0</v>
      </c>
    </row>
    <row r="15980" spans="12:17" x14ac:dyDescent="0.25">
      <c r="L15980" s="38">
        <f>IF(AND(Colin!$G15980=$B$1,Colin!$H15980=$C$3),Colin!$I15980,)</f>
        <v>0</v>
      </c>
      <c r="M15980" s="38">
        <f>IF(AND(Colin!$G15980=$B$1,Colin!$H15980&lt;=$C$3),Colin!$I15980,)</f>
        <v>0</v>
      </c>
      <c r="N15980" s="38">
        <f>IF(AND(Colin!$G15980=$B$2,Colin!$H15980=$C$3),Colin!$I15980,)</f>
        <v>0</v>
      </c>
      <c r="O15980" s="38">
        <f>IF(AND(Colin!$G15980=$B$2,Colin!$H15980&lt;=$C$3),Colin!$I15980,)</f>
        <v>0</v>
      </c>
      <c r="P15980" s="38">
        <f>IF(Colin!$G15980&lt;$B$2,Colin!$I15980,0)</f>
        <v>0</v>
      </c>
      <c r="Q15980" s="38">
        <f>IF(Colin!$G15980&lt;$B$1,Colin!$I15980,0)</f>
        <v>0</v>
      </c>
    </row>
    <row r="15981" spans="12:17" x14ac:dyDescent="0.25">
      <c r="L15981" s="38">
        <f>IF(AND(Colin!$G15981=$B$1,Colin!$H15981=$C$3),Colin!$I15981,)</f>
        <v>0</v>
      </c>
      <c r="M15981" s="38">
        <f>IF(AND(Colin!$G15981=$B$1,Colin!$H15981&lt;=$C$3),Colin!$I15981,)</f>
        <v>0</v>
      </c>
      <c r="N15981" s="38">
        <f>IF(AND(Colin!$G15981=$B$2,Colin!$H15981=$C$3),Colin!$I15981,)</f>
        <v>0</v>
      </c>
      <c r="O15981" s="38">
        <f>IF(AND(Colin!$G15981=$B$2,Colin!$H15981&lt;=$C$3),Colin!$I15981,)</f>
        <v>0</v>
      </c>
      <c r="P15981" s="38">
        <f>IF(Colin!$G15981&lt;$B$2,Colin!$I15981,0)</f>
        <v>0</v>
      </c>
      <c r="Q15981" s="38">
        <f>IF(Colin!$G15981&lt;$B$1,Colin!$I15981,0)</f>
        <v>0</v>
      </c>
    </row>
    <row r="15982" spans="12:17" x14ac:dyDescent="0.25">
      <c r="L15982" s="38">
        <f>IF(AND(Colin!$G15982=$B$1,Colin!$H15982=$C$3),Colin!$I15982,)</f>
        <v>0</v>
      </c>
      <c r="M15982" s="38">
        <f>IF(AND(Colin!$G15982=$B$1,Colin!$H15982&lt;=$C$3),Colin!$I15982,)</f>
        <v>0</v>
      </c>
      <c r="N15982" s="38">
        <f>IF(AND(Colin!$G15982=$B$2,Colin!$H15982=$C$3),Colin!$I15982,)</f>
        <v>0</v>
      </c>
      <c r="O15982" s="38">
        <f>IF(AND(Colin!$G15982=$B$2,Colin!$H15982&lt;=$C$3),Colin!$I15982,)</f>
        <v>0</v>
      </c>
      <c r="P15982" s="38">
        <f>IF(Colin!$G15982&lt;$B$2,Colin!$I15982,0)</f>
        <v>0</v>
      </c>
      <c r="Q15982" s="38">
        <f>IF(Colin!$G15982&lt;$B$1,Colin!$I15982,0)</f>
        <v>0</v>
      </c>
    </row>
    <row r="15983" spans="12:17" x14ac:dyDescent="0.25">
      <c r="L15983" s="38">
        <f>IF(AND(Colin!$G15983=$B$1,Colin!$H15983=$C$3),Colin!$I15983,)</f>
        <v>0</v>
      </c>
      <c r="M15983" s="38">
        <f>IF(AND(Colin!$G15983=$B$1,Colin!$H15983&lt;=$C$3),Colin!$I15983,)</f>
        <v>0</v>
      </c>
      <c r="N15983" s="38">
        <f>IF(AND(Colin!$G15983=$B$2,Colin!$H15983=$C$3),Colin!$I15983,)</f>
        <v>0</v>
      </c>
      <c r="O15983" s="38">
        <f>IF(AND(Colin!$G15983=$B$2,Colin!$H15983&lt;=$C$3),Colin!$I15983,)</f>
        <v>0</v>
      </c>
      <c r="P15983" s="38">
        <f>IF(Colin!$G15983&lt;$B$2,Colin!$I15983,0)</f>
        <v>0</v>
      </c>
      <c r="Q15983" s="38">
        <f>IF(Colin!$G15983&lt;$B$1,Colin!$I15983,0)</f>
        <v>0</v>
      </c>
    </row>
    <row r="15984" spans="12:17" x14ac:dyDescent="0.25">
      <c r="L15984" s="38">
        <f>IF(AND(Colin!$G15984=$B$1,Colin!$H15984=$C$3),Colin!$I15984,)</f>
        <v>0</v>
      </c>
      <c r="M15984" s="38">
        <f>IF(AND(Colin!$G15984=$B$1,Colin!$H15984&lt;=$C$3),Colin!$I15984,)</f>
        <v>0</v>
      </c>
      <c r="N15984" s="38">
        <f>IF(AND(Colin!$G15984=$B$2,Colin!$H15984=$C$3),Colin!$I15984,)</f>
        <v>0</v>
      </c>
      <c r="O15984" s="38">
        <f>IF(AND(Colin!$G15984=$B$2,Colin!$H15984&lt;=$C$3),Colin!$I15984,)</f>
        <v>0</v>
      </c>
      <c r="P15984" s="38">
        <f>IF(Colin!$G15984&lt;$B$2,Colin!$I15984,0)</f>
        <v>0</v>
      </c>
      <c r="Q15984" s="38">
        <f>IF(Colin!$G15984&lt;$B$1,Colin!$I15984,0)</f>
        <v>0</v>
      </c>
    </row>
    <row r="15985" spans="12:17" x14ac:dyDescent="0.25">
      <c r="L15985" s="38">
        <f>IF(AND(Colin!$G15985=$B$1,Colin!$H15985=$C$3),Colin!$I15985,)</f>
        <v>0</v>
      </c>
      <c r="M15985" s="38">
        <f>IF(AND(Colin!$G15985=$B$1,Colin!$H15985&lt;=$C$3),Colin!$I15985,)</f>
        <v>0</v>
      </c>
      <c r="N15985" s="38">
        <f>IF(AND(Colin!$G15985=$B$2,Colin!$H15985=$C$3),Colin!$I15985,)</f>
        <v>0</v>
      </c>
      <c r="O15985" s="38">
        <f>IF(AND(Colin!$G15985=$B$2,Colin!$H15985&lt;=$C$3),Colin!$I15985,)</f>
        <v>0</v>
      </c>
      <c r="P15985" s="38">
        <f>IF(Colin!$G15985&lt;$B$2,Colin!$I15985,0)</f>
        <v>0</v>
      </c>
      <c r="Q15985" s="38">
        <f>IF(Colin!$G15985&lt;$B$1,Colin!$I15985,0)</f>
        <v>0</v>
      </c>
    </row>
    <row r="15986" spans="12:17" x14ac:dyDescent="0.25">
      <c r="L15986" s="38">
        <f>IF(AND(Colin!$G15986=$B$1,Colin!$H15986=$C$3),Colin!$I15986,)</f>
        <v>0</v>
      </c>
      <c r="M15986" s="38">
        <f>IF(AND(Colin!$G15986=$B$1,Colin!$H15986&lt;=$C$3),Colin!$I15986,)</f>
        <v>0</v>
      </c>
      <c r="N15986" s="38">
        <f>IF(AND(Colin!$G15986=$B$2,Colin!$H15986=$C$3),Colin!$I15986,)</f>
        <v>0</v>
      </c>
      <c r="O15986" s="38">
        <f>IF(AND(Colin!$G15986=$B$2,Colin!$H15986&lt;=$C$3),Colin!$I15986,)</f>
        <v>0</v>
      </c>
      <c r="P15986" s="38">
        <f>IF(Colin!$G15986&lt;$B$2,Colin!$I15986,0)</f>
        <v>0</v>
      </c>
      <c r="Q15986" s="38">
        <f>IF(Colin!$G15986&lt;$B$1,Colin!$I15986,0)</f>
        <v>0</v>
      </c>
    </row>
    <row r="15987" spans="12:17" x14ac:dyDescent="0.25">
      <c r="L15987" s="38">
        <f>IF(AND(Colin!$G15987=$B$1,Colin!$H15987=$C$3),Colin!$I15987,)</f>
        <v>0</v>
      </c>
      <c r="M15987" s="38">
        <f>IF(AND(Colin!$G15987=$B$1,Colin!$H15987&lt;=$C$3),Colin!$I15987,)</f>
        <v>0</v>
      </c>
      <c r="N15987" s="38">
        <f>IF(AND(Colin!$G15987=$B$2,Colin!$H15987=$C$3),Colin!$I15987,)</f>
        <v>0</v>
      </c>
      <c r="O15987" s="38">
        <f>IF(AND(Colin!$G15987=$B$2,Colin!$H15987&lt;=$C$3),Colin!$I15987,)</f>
        <v>0</v>
      </c>
      <c r="P15987" s="38">
        <f>IF(Colin!$G15987&lt;$B$2,Colin!$I15987,0)</f>
        <v>0</v>
      </c>
      <c r="Q15987" s="38">
        <f>IF(Colin!$G15987&lt;$B$1,Colin!$I15987,0)</f>
        <v>0</v>
      </c>
    </row>
    <row r="15988" spans="12:17" x14ac:dyDescent="0.25">
      <c r="L15988" s="38">
        <f>IF(AND(Colin!$G15988=$B$1,Colin!$H15988=$C$3),Colin!$I15988,)</f>
        <v>0</v>
      </c>
      <c r="M15988" s="38">
        <f>IF(AND(Colin!$G15988=$B$1,Colin!$H15988&lt;=$C$3),Colin!$I15988,)</f>
        <v>0</v>
      </c>
      <c r="N15988" s="38">
        <f>IF(AND(Colin!$G15988=$B$2,Colin!$H15988=$C$3),Colin!$I15988,)</f>
        <v>0</v>
      </c>
      <c r="O15988" s="38">
        <f>IF(AND(Colin!$G15988=$B$2,Colin!$H15988&lt;=$C$3),Colin!$I15988,)</f>
        <v>0</v>
      </c>
      <c r="P15988" s="38">
        <f>IF(Colin!$G15988&lt;$B$2,Colin!$I15988,0)</f>
        <v>0</v>
      </c>
      <c r="Q15988" s="38">
        <f>IF(Colin!$G15988&lt;$B$1,Colin!$I15988,0)</f>
        <v>0</v>
      </c>
    </row>
    <row r="15989" spans="12:17" x14ac:dyDescent="0.25">
      <c r="L15989" s="38">
        <f>IF(AND(Colin!$G15989=$B$1,Colin!$H15989=$C$3),Colin!$I15989,)</f>
        <v>0</v>
      </c>
      <c r="M15989" s="38">
        <f>IF(AND(Colin!$G15989=$B$1,Colin!$H15989&lt;=$C$3),Colin!$I15989,)</f>
        <v>0</v>
      </c>
      <c r="N15989" s="38">
        <f>IF(AND(Colin!$G15989=$B$2,Colin!$H15989=$C$3),Colin!$I15989,)</f>
        <v>0</v>
      </c>
      <c r="O15989" s="38">
        <f>IF(AND(Colin!$G15989=$B$2,Colin!$H15989&lt;=$C$3),Colin!$I15989,)</f>
        <v>0</v>
      </c>
      <c r="P15989" s="38">
        <f>IF(Colin!$G15989&lt;$B$2,Colin!$I15989,0)</f>
        <v>0</v>
      </c>
      <c r="Q15989" s="38">
        <f>IF(Colin!$G15989&lt;$B$1,Colin!$I15989,0)</f>
        <v>0</v>
      </c>
    </row>
    <row r="15990" spans="12:17" x14ac:dyDescent="0.25">
      <c r="L15990" s="38">
        <f>IF(AND(Colin!$G15990=$B$1,Colin!$H15990=$C$3),Colin!$I15990,)</f>
        <v>0</v>
      </c>
      <c r="M15990" s="38">
        <f>IF(AND(Colin!$G15990=$B$1,Colin!$H15990&lt;=$C$3),Colin!$I15990,)</f>
        <v>0</v>
      </c>
      <c r="N15990" s="38">
        <f>IF(AND(Colin!$G15990=$B$2,Colin!$H15990=$C$3),Colin!$I15990,)</f>
        <v>0</v>
      </c>
      <c r="O15990" s="38">
        <f>IF(AND(Colin!$G15990=$B$2,Colin!$H15990&lt;=$C$3),Colin!$I15990,)</f>
        <v>0</v>
      </c>
      <c r="P15990" s="38">
        <f>IF(Colin!$G15990&lt;$B$2,Colin!$I15990,0)</f>
        <v>0</v>
      </c>
      <c r="Q15990" s="38">
        <f>IF(Colin!$G15990&lt;$B$1,Colin!$I15990,0)</f>
        <v>0</v>
      </c>
    </row>
    <row r="15991" spans="12:17" x14ac:dyDescent="0.25">
      <c r="L15991" s="38">
        <f>IF(AND(Colin!$G15991=$B$1,Colin!$H15991=$C$3),Colin!$I15991,)</f>
        <v>0</v>
      </c>
      <c r="M15991" s="38">
        <f>IF(AND(Colin!$G15991=$B$1,Colin!$H15991&lt;=$C$3),Colin!$I15991,)</f>
        <v>0</v>
      </c>
      <c r="N15991" s="38">
        <f>IF(AND(Colin!$G15991=$B$2,Colin!$H15991=$C$3),Colin!$I15991,)</f>
        <v>0</v>
      </c>
      <c r="O15991" s="38">
        <f>IF(AND(Colin!$G15991=$B$2,Colin!$H15991&lt;=$C$3),Colin!$I15991,)</f>
        <v>0</v>
      </c>
      <c r="P15991" s="38">
        <f>IF(Colin!$G15991&lt;$B$2,Colin!$I15991,0)</f>
        <v>0</v>
      </c>
      <c r="Q15991" s="38">
        <f>IF(Colin!$G15991&lt;$B$1,Colin!$I15991,0)</f>
        <v>0</v>
      </c>
    </row>
    <row r="15992" spans="12:17" x14ac:dyDescent="0.25">
      <c r="L15992" s="38">
        <f>IF(AND(Colin!$G15992=$B$1,Colin!$H15992=$C$3),Colin!$I15992,)</f>
        <v>0</v>
      </c>
      <c r="M15992" s="38">
        <f>IF(AND(Colin!$G15992=$B$1,Colin!$H15992&lt;=$C$3),Colin!$I15992,)</f>
        <v>0</v>
      </c>
      <c r="N15992" s="38">
        <f>IF(AND(Colin!$G15992=$B$2,Colin!$H15992=$C$3),Colin!$I15992,)</f>
        <v>0</v>
      </c>
      <c r="O15992" s="38">
        <f>IF(AND(Colin!$G15992=$B$2,Colin!$H15992&lt;=$C$3),Colin!$I15992,)</f>
        <v>0</v>
      </c>
      <c r="P15992" s="38">
        <f>IF(Colin!$G15992&lt;$B$2,Colin!$I15992,0)</f>
        <v>0</v>
      </c>
      <c r="Q15992" s="38">
        <f>IF(Colin!$G15992&lt;$B$1,Colin!$I15992,0)</f>
        <v>0</v>
      </c>
    </row>
    <row r="15993" spans="12:17" x14ac:dyDescent="0.25">
      <c r="L15993" s="38">
        <f>IF(AND(Colin!$G15993=$B$1,Colin!$H15993=$C$3),Colin!$I15993,)</f>
        <v>0</v>
      </c>
      <c r="M15993" s="38">
        <f>IF(AND(Colin!$G15993=$B$1,Colin!$H15993&lt;=$C$3),Colin!$I15993,)</f>
        <v>0</v>
      </c>
      <c r="N15993" s="38">
        <f>IF(AND(Colin!$G15993=$B$2,Colin!$H15993=$C$3),Colin!$I15993,)</f>
        <v>0</v>
      </c>
      <c r="O15993" s="38">
        <f>IF(AND(Colin!$G15993=$B$2,Colin!$H15993&lt;=$C$3),Colin!$I15993,)</f>
        <v>0</v>
      </c>
      <c r="P15993" s="38">
        <f>IF(Colin!$G15993&lt;$B$2,Colin!$I15993,0)</f>
        <v>0</v>
      </c>
      <c r="Q15993" s="38">
        <f>IF(Colin!$G15993&lt;$B$1,Colin!$I15993,0)</f>
        <v>0</v>
      </c>
    </row>
    <row r="15994" spans="12:17" x14ac:dyDescent="0.25">
      <c r="L15994" s="38">
        <f>IF(AND(Colin!$G15994=$B$1,Colin!$H15994=$C$3),Colin!$I15994,)</f>
        <v>0</v>
      </c>
      <c r="M15994" s="38">
        <f>IF(AND(Colin!$G15994=$B$1,Colin!$H15994&lt;=$C$3),Colin!$I15994,)</f>
        <v>0</v>
      </c>
      <c r="N15994" s="38">
        <f>IF(AND(Colin!$G15994=$B$2,Colin!$H15994=$C$3),Colin!$I15994,)</f>
        <v>0</v>
      </c>
      <c r="O15994" s="38">
        <f>IF(AND(Colin!$G15994=$B$2,Colin!$H15994&lt;=$C$3),Colin!$I15994,)</f>
        <v>0</v>
      </c>
      <c r="P15994" s="38">
        <f>IF(Colin!$G15994&lt;$B$2,Colin!$I15994,0)</f>
        <v>0</v>
      </c>
      <c r="Q15994" s="38">
        <f>IF(Colin!$G15994&lt;$B$1,Colin!$I15994,0)</f>
        <v>0</v>
      </c>
    </row>
    <row r="15995" spans="12:17" x14ac:dyDescent="0.25">
      <c r="L15995" s="38">
        <f>IF(AND(Colin!$G15995=$B$1,Colin!$H15995=$C$3),Colin!$I15995,)</f>
        <v>0</v>
      </c>
      <c r="M15995" s="38">
        <f>IF(AND(Colin!$G15995=$B$1,Colin!$H15995&lt;=$C$3),Colin!$I15995,)</f>
        <v>0</v>
      </c>
      <c r="N15995" s="38">
        <f>IF(AND(Colin!$G15995=$B$2,Colin!$H15995=$C$3),Colin!$I15995,)</f>
        <v>0</v>
      </c>
      <c r="O15995" s="38">
        <f>IF(AND(Colin!$G15995=$B$2,Colin!$H15995&lt;=$C$3),Colin!$I15995,)</f>
        <v>0</v>
      </c>
      <c r="P15995" s="38">
        <f>IF(Colin!$G15995&lt;$B$2,Colin!$I15995,0)</f>
        <v>0</v>
      </c>
      <c r="Q15995" s="38">
        <f>IF(Colin!$G15995&lt;$B$1,Colin!$I15995,0)</f>
        <v>0</v>
      </c>
    </row>
    <row r="15996" spans="12:17" x14ac:dyDescent="0.25">
      <c r="L15996" s="38">
        <f>IF(AND(Colin!$G15996=$B$1,Colin!$H15996=$C$3),Colin!$I15996,)</f>
        <v>0</v>
      </c>
      <c r="M15996" s="38">
        <f>IF(AND(Colin!$G15996=$B$1,Colin!$H15996&lt;=$C$3),Colin!$I15996,)</f>
        <v>0</v>
      </c>
      <c r="N15996" s="38">
        <f>IF(AND(Colin!$G15996=$B$2,Colin!$H15996=$C$3),Colin!$I15996,)</f>
        <v>0</v>
      </c>
      <c r="O15996" s="38">
        <f>IF(AND(Colin!$G15996=$B$2,Colin!$H15996&lt;=$C$3),Colin!$I15996,)</f>
        <v>0</v>
      </c>
      <c r="P15996" s="38">
        <f>IF(Colin!$G15996&lt;$B$2,Colin!$I15996,0)</f>
        <v>0</v>
      </c>
      <c r="Q15996" s="38">
        <f>IF(Colin!$G15996&lt;$B$1,Colin!$I15996,0)</f>
        <v>0</v>
      </c>
    </row>
    <row r="15997" spans="12:17" x14ac:dyDescent="0.25">
      <c r="L15997" s="38">
        <f>IF(AND(Colin!$G15997=$B$1,Colin!$H15997=$C$3),Colin!$I15997,)</f>
        <v>0</v>
      </c>
      <c r="M15997" s="38">
        <f>IF(AND(Colin!$G15997=$B$1,Colin!$H15997&lt;=$C$3),Colin!$I15997,)</f>
        <v>0</v>
      </c>
      <c r="N15997" s="38">
        <f>IF(AND(Colin!$G15997=$B$2,Colin!$H15997=$C$3),Colin!$I15997,)</f>
        <v>0</v>
      </c>
      <c r="O15997" s="38">
        <f>IF(AND(Colin!$G15997=$B$2,Colin!$H15997&lt;=$C$3),Colin!$I15997,)</f>
        <v>0</v>
      </c>
      <c r="P15997" s="38">
        <f>IF(Colin!$G15997&lt;$B$2,Colin!$I15997,0)</f>
        <v>0</v>
      </c>
      <c r="Q15997" s="38">
        <f>IF(Colin!$G15997&lt;$B$1,Colin!$I15997,0)</f>
        <v>0</v>
      </c>
    </row>
    <row r="15998" spans="12:17" x14ac:dyDescent="0.25">
      <c r="L15998" s="38">
        <f>IF(AND(Colin!$G15998=$B$1,Colin!$H15998=$C$3),Colin!$I15998,)</f>
        <v>0</v>
      </c>
      <c r="M15998" s="38">
        <f>IF(AND(Colin!$G15998=$B$1,Colin!$H15998&lt;=$C$3),Colin!$I15998,)</f>
        <v>0</v>
      </c>
      <c r="N15998" s="38">
        <f>IF(AND(Colin!$G15998=$B$2,Colin!$H15998=$C$3),Colin!$I15998,)</f>
        <v>0</v>
      </c>
      <c r="O15998" s="38">
        <f>IF(AND(Colin!$G15998=$B$2,Colin!$H15998&lt;=$C$3),Colin!$I15998,)</f>
        <v>0</v>
      </c>
      <c r="P15998" s="38">
        <f>IF(Colin!$G15998&lt;$B$2,Colin!$I15998,0)</f>
        <v>0</v>
      </c>
      <c r="Q15998" s="38">
        <f>IF(Colin!$G15998&lt;$B$1,Colin!$I15998,0)</f>
        <v>0</v>
      </c>
    </row>
    <row r="15999" spans="12:17" x14ac:dyDescent="0.25">
      <c r="L15999" s="38">
        <f>IF(AND(Colin!$G15999=$B$1,Colin!$H15999=$C$3),Colin!$I15999,)</f>
        <v>0</v>
      </c>
      <c r="M15999" s="38">
        <f>IF(AND(Colin!$G15999=$B$1,Colin!$H15999&lt;=$C$3),Colin!$I15999,)</f>
        <v>0</v>
      </c>
      <c r="N15999" s="38">
        <f>IF(AND(Colin!$G15999=$B$2,Colin!$H15999=$C$3),Colin!$I15999,)</f>
        <v>0</v>
      </c>
      <c r="O15999" s="38">
        <f>IF(AND(Colin!$G15999=$B$2,Colin!$H15999&lt;=$C$3),Colin!$I15999,)</f>
        <v>0</v>
      </c>
      <c r="P15999" s="38">
        <f>IF(Colin!$G15999&lt;$B$2,Colin!$I15999,0)</f>
        <v>0</v>
      </c>
      <c r="Q15999" s="38">
        <f>IF(Colin!$G15999&lt;$B$1,Colin!$I15999,0)</f>
        <v>0</v>
      </c>
    </row>
    <row r="16000" spans="12:17" x14ac:dyDescent="0.25">
      <c r="L16000" s="38">
        <f>IF(AND(Colin!$G16000=$B$1,Colin!$H16000=$C$3),Colin!$I16000,)</f>
        <v>0</v>
      </c>
      <c r="M16000" s="38">
        <f>IF(AND(Colin!$G16000=$B$1,Colin!$H16000&lt;=$C$3),Colin!$I16000,)</f>
        <v>0</v>
      </c>
      <c r="N16000" s="38">
        <f>IF(AND(Colin!$G16000=$B$2,Colin!$H16000=$C$3),Colin!$I16000,)</f>
        <v>0</v>
      </c>
      <c r="O16000" s="38">
        <f>IF(AND(Colin!$G16000=$B$2,Colin!$H16000&lt;=$C$3),Colin!$I16000,)</f>
        <v>0</v>
      </c>
      <c r="P16000" s="38">
        <f>IF(Colin!$G16000&lt;$B$2,Colin!$I16000,0)</f>
        <v>0</v>
      </c>
      <c r="Q16000" s="38">
        <f>IF(Colin!$G16000&lt;$B$1,Colin!$I16000,0)</f>
        <v>0</v>
      </c>
    </row>
    <row r="16001" spans="12:17" x14ac:dyDescent="0.25">
      <c r="L16001" s="38">
        <f>IF(AND(Colin!$G16001=$B$1,Colin!$H16001=$C$3),Colin!$I16001,)</f>
        <v>0</v>
      </c>
      <c r="M16001" s="38">
        <f>IF(AND(Colin!$G16001=$B$1,Colin!$H16001&lt;=$C$3),Colin!$I16001,)</f>
        <v>0</v>
      </c>
      <c r="N16001" s="38">
        <f>IF(AND(Colin!$G16001=$B$2,Colin!$H16001=$C$3),Colin!$I16001,)</f>
        <v>0</v>
      </c>
      <c r="O16001" s="38">
        <f>IF(AND(Colin!$G16001=$B$2,Colin!$H16001&lt;=$C$3),Colin!$I16001,)</f>
        <v>0</v>
      </c>
      <c r="P16001" s="38">
        <f>IF(Colin!$G16001&lt;$B$2,Colin!$I16001,0)</f>
        <v>0</v>
      </c>
      <c r="Q16001" s="38">
        <f>IF(Colin!$G16001&lt;$B$1,Colin!$I16001,0)</f>
        <v>0</v>
      </c>
    </row>
    <row r="16002" spans="12:17" x14ac:dyDescent="0.25">
      <c r="L16002" s="38">
        <f>IF(AND(Colin!$G16002=$B$1,Colin!$H16002=$C$3),Colin!$I16002,)</f>
        <v>0</v>
      </c>
      <c r="M16002" s="38">
        <f>IF(AND(Colin!$G16002=$B$1,Colin!$H16002&lt;=$C$3),Colin!$I16002,)</f>
        <v>0</v>
      </c>
      <c r="N16002" s="38">
        <f>IF(AND(Colin!$G16002=$B$2,Colin!$H16002=$C$3),Colin!$I16002,)</f>
        <v>0</v>
      </c>
      <c r="O16002" s="38">
        <f>IF(AND(Colin!$G16002=$B$2,Colin!$H16002&lt;=$C$3),Colin!$I16002,)</f>
        <v>0</v>
      </c>
      <c r="P16002" s="38">
        <f>IF(Colin!$G16002&lt;$B$2,Colin!$I16002,0)</f>
        <v>0</v>
      </c>
      <c r="Q16002" s="38">
        <f>IF(Colin!$G16002&lt;$B$1,Colin!$I16002,0)</f>
        <v>0</v>
      </c>
    </row>
    <row r="16003" spans="12:17" x14ac:dyDescent="0.25">
      <c r="L16003" s="38">
        <f>IF(AND(Colin!$G16003=$B$1,Colin!$H16003=$C$3),Colin!$I16003,)</f>
        <v>0</v>
      </c>
      <c r="M16003" s="38">
        <f>IF(AND(Colin!$G16003=$B$1,Colin!$H16003&lt;=$C$3),Colin!$I16003,)</f>
        <v>0</v>
      </c>
      <c r="N16003" s="38">
        <f>IF(AND(Colin!$G16003=$B$2,Colin!$H16003=$C$3),Colin!$I16003,)</f>
        <v>0</v>
      </c>
      <c r="O16003" s="38">
        <f>IF(AND(Colin!$G16003=$B$2,Colin!$H16003&lt;=$C$3),Colin!$I16003,)</f>
        <v>0</v>
      </c>
      <c r="P16003" s="38">
        <f>IF(Colin!$G16003&lt;$B$2,Colin!$I16003,0)</f>
        <v>0</v>
      </c>
      <c r="Q16003" s="38">
        <f>IF(Colin!$G16003&lt;$B$1,Colin!$I16003,0)</f>
        <v>0</v>
      </c>
    </row>
    <row r="16004" spans="12:17" x14ac:dyDescent="0.25">
      <c r="L16004" s="38">
        <f>IF(AND(Colin!$G16004=$B$1,Colin!$H16004=$C$3),Colin!$I16004,)</f>
        <v>0</v>
      </c>
      <c r="M16004" s="38">
        <f>IF(AND(Colin!$G16004=$B$1,Colin!$H16004&lt;=$C$3),Colin!$I16004,)</f>
        <v>0</v>
      </c>
      <c r="N16004" s="38">
        <f>IF(AND(Colin!$G16004=$B$2,Colin!$H16004=$C$3),Colin!$I16004,)</f>
        <v>0</v>
      </c>
      <c r="O16004" s="38">
        <f>IF(AND(Colin!$G16004=$B$2,Colin!$H16004&lt;=$C$3),Colin!$I16004,)</f>
        <v>0</v>
      </c>
      <c r="P16004" s="38">
        <f>IF(Colin!$G16004&lt;$B$2,Colin!$I16004,0)</f>
        <v>0</v>
      </c>
      <c r="Q16004" s="38">
        <f>IF(Colin!$G16004&lt;$B$1,Colin!$I16004,0)</f>
        <v>0</v>
      </c>
    </row>
    <row r="16005" spans="12:17" x14ac:dyDescent="0.25">
      <c r="L16005" s="38">
        <f>IF(AND(Colin!$G16005=$B$1,Colin!$H16005=$C$3),Colin!$I16005,)</f>
        <v>0</v>
      </c>
      <c r="M16005" s="38">
        <f>IF(AND(Colin!$G16005=$B$1,Colin!$H16005&lt;=$C$3),Colin!$I16005,)</f>
        <v>0</v>
      </c>
      <c r="N16005" s="38">
        <f>IF(AND(Colin!$G16005=$B$2,Colin!$H16005=$C$3),Colin!$I16005,)</f>
        <v>0</v>
      </c>
      <c r="O16005" s="38">
        <f>IF(AND(Colin!$G16005=$B$2,Colin!$H16005&lt;=$C$3),Colin!$I16005,)</f>
        <v>0</v>
      </c>
      <c r="P16005" s="38">
        <f>IF(Colin!$G16005&lt;$B$2,Colin!$I16005,0)</f>
        <v>0</v>
      </c>
      <c r="Q16005" s="38">
        <f>IF(Colin!$G16005&lt;$B$1,Colin!$I16005,0)</f>
        <v>0</v>
      </c>
    </row>
    <row r="16006" spans="12:17" x14ac:dyDescent="0.25">
      <c r="L16006" s="38">
        <f>IF(AND(Colin!$G16006=$B$1,Colin!$H16006=$C$3),Colin!$I16006,)</f>
        <v>0</v>
      </c>
      <c r="M16006" s="38">
        <f>IF(AND(Colin!$G16006=$B$1,Colin!$H16006&lt;=$C$3),Colin!$I16006,)</f>
        <v>0</v>
      </c>
      <c r="N16006" s="38">
        <f>IF(AND(Colin!$G16006=$B$2,Colin!$H16006=$C$3),Colin!$I16006,)</f>
        <v>0</v>
      </c>
      <c r="O16006" s="38">
        <f>IF(AND(Colin!$G16006=$B$2,Colin!$H16006&lt;=$C$3),Colin!$I16006,)</f>
        <v>0</v>
      </c>
      <c r="P16006" s="38">
        <f>IF(Colin!$G16006&lt;$B$2,Colin!$I16006,0)</f>
        <v>0</v>
      </c>
      <c r="Q16006" s="38">
        <f>IF(Colin!$G16006&lt;$B$1,Colin!$I16006,0)</f>
        <v>0</v>
      </c>
    </row>
    <row r="16007" spans="12:17" x14ac:dyDescent="0.25">
      <c r="L16007" s="38">
        <f>IF(AND(Colin!$G16007=$B$1,Colin!$H16007=$C$3),Colin!$I16007,)</f>
        <v>0</v>
      </c>
      <c r="M16007" s="38">
        <f>IF(AND(Colin!$G16007=$B$1,Colin!$H16007&lt;=$C$3),Colin!$I16007,)</f>
        <v>0</v>
      </c>
      <c r="N16007" s="38">
        <f>IF(AND(Colin!$G16007=$B$2,Colin!$H16007=$C$3),Colin!$I16007,)</f>
        <v>0</v>
      </c>
      <c r="O16007" s="38">
        <f>IF(AND(Colin!$G16007=$B$2,Colin!$H16007&lt;=$C$3),Colin!$I16007,)</f>
        <v>0</v>
      </c>
      <c r="P16007" s="38">
        <f>IF(Colin!$G16007&lt;$B$2,Colin!$I16007,0)</f>
        <v>0</v>
      </c>
      <c r="Q16007" s="38">
        <f>IF(Colin!$G16007&lt;$B$1,Colin!$I16007,0)</f>
        <v>0</v>
      </c>
    </row>
    <row r="16008" spans="12:17" x14ac:dyDescent="0.25">
      <c r="L16008" s="38">
        <f>IF(AND(Colin!$G16008=$B$1,Colin!$H16008=$C$3),Colin!$I16008,)</f>
        <v>0</v>
      </c>
      <c r="M16008" s="38">
        <f>IF(AND(Colin!$G16008=$B$1,Colin!$H16008&lt;=$C$3),Colin!$I16008,)</f>
        <v>0</v>
      </c>
      <c r="N16008" s="38">
        <f>IF(AND(Colin!$G16008=$B$2,Colin!$H16008=$C$3),Colin!$I16008,)</f>
        <v>0</v>
      </c>
      <c r="O16008" s="38">
        <f>IF(AND(Colin!$G16008=$B$2,Colin!$H16008&lt;=$C$3),Colin!$I16008,)</f>
        <v>0</v>
      </c>
      <c r="P16008" s="38">
        <f>IF(Colin!$G16008&lt;$B$2,Colin!$I16008,0)</f>
        <v>0</v>
      </c>
      <c r="Q16008" s="38">
        <f>IF(Colin!$G16008&lt;$B$1,Colin!$I16008,0)</f>
        <v>0</v>
      </c>
    </row>
    <row r="16009" spans="12:17" x14ac:dyDescent="0.25">
      <c r="L16009" s="38">
        <f>IF(AND(Colin!$G16009=$B$1,Colin!$H16009=$C$3),Colin!$I16009,)</f>
        <v>0</v>
      </c>
      <c r="M16009" s="38">
        <f>IF(AND(Colin!$G16009=$B$1,Colin!$H16009&lt;=$C$3),Colin!$I16009,)</f>
        <v>0</v>
      </c>
      <c r="N16009" s="38">
        <f>IF(AND(Colin!$G16009=$B$2,Colin!$H16009=$C$3),Colin!$I16009,)</f>
        <v>0</v>
      </c>
      <c r="O16009" s="38">
        <f>IF(AND(Colin!$G16009=$B$2,Colin!$H16009&lt;=$C$3),Colin!$I16009,)</f>
        <v>0</v>
      </c>
      <c r="P16009" s="38">
        <f>IF(Colin!$G16009&lt;$B$2,Colin!$I16009,0)</f>
        <v>0</v>
      </c>
      <c r="Q16009" s="38">
        <f>IF(Colin!$G16009&lt;$B$1,Colin!$I16009,0)</f>
        <v>0</v>
      </c>
    </row>
    <row r="16010" spans="12:17" x14ac:dyDescent="0.25">
      <c r="L16010" s="38">
        <f>IF(AND(Colin!$G16010=$B$1,Colin!$H16010=$C$3),Colin!$I16010,)</f>
        <v>0</v>
      </c>
      <c r="M16010" s="38">
        <f>IF(AND(Colin!$G16010=$B$1,Colin!$H16010&lt;=$C$3),Colin!$I16010,)</f>
        <v>0</v>
      </c>
      <c r="N16010" s="38">
        <f>IF(AND(Colin!$G16010=$B$2,Colin!$H16010=$C$3),Colin!$I16010,)</f>
        <v>0</v>
      </c>
      <c r="O16010" s="38">
        <f>IF(AND(Colin!$G16010=$B$2,Colin!$H16010&lt;=$C$3),Colin!$I16010,)</f>
        <v>0</v>
      </c>
      <c r="P16010" s="38">
        <f>IF(Colin!$G16010&lt;$B$2,Colin!$I16010,0)</f>
        <v>0</v>
      </c>
      <c r="Q16010" s="38">
        <f>IF(Colin!$G16010&lt;$B$1,Colin!$I16010,0)</f>
        <v>0</v>
      </c>
    </row>
    <row r="16011" spans="12:17" x14ac:dyDescent="0.25">
      <c r="L16011" s="38">
        <f>IF(AND(Colin!$G16011=$B$1,Colin!$H16011=$C$3),Colin!$I16011,)</f>
        <v>0</v>
      </c>
      <c r="M16011" s="38">
        <f>IF(AND(Colin!$G16011=$B$1,Colin!$H16011&lt;=$C$3),Colin!$I16011,)</f>
        <v>0</v>
      </c>
      <c r="N16011" s="38">
        <f>IF(AND(Colin!$G16011=$B$2,Colin!$H16011=$C$3),Colin!$I16011,)</f>
        <v>0</v>
      </c>
      <c r="O16011" s="38">
        <f>IF(AND(Colin!$G16011=$B$2,Colin!$H16011&lt;=$C$3),Colin!$I16011,)</f>
        <v>0</v>
      </c>
      <c r="P16011" s="38">
        <f>IF(Colin!$G16011&lt;$B$2,Colin!$I16011,0)</f>
        <v>0</v>
      </c>
      <c r="Q16011" s="38">
        <f>IF(Colin!$G16011&lt;$B$1,Colin!$I16011,0)</f>
        <v>0</v>
      </c>
    </row>
    <row r="16012" spans="12:17" x14ac:dyDescent="0.25">
      <c r="L16012" s="38">
        <f>IF(AND(Colin!$G16012=$B$1,Colin!$H16012=$C$3),Colin!$I16012,)</f>
        <v>0</v>
      </c>
      <c r="M16012" s="38">
        <f>IF(AND(Colin!$G16012=$B$1,Colin!$H16012&lt;=$C$3),Colin!$I16012,)</f>
        <v>0</v>
      </c>
      <c r="N16012" s="38">
        <f>IF(AND(Colin!$G16012=$B$2,Colin!$H16012=$C$3),Colin!$I16012,)</f>
        <v>0</v>
      </c>
      <c r="O16012" s="38">
        <f>IF(AND(Colin!$G16012=$B$2,Colin!$H16012&lt;=$C$3),Colin!$I16012,)</f>
        <v>0</v>
      </c>
      <c r="P16012" s="38">
        <f>IF(Colin!$G16012&lt;$B$2,Colin!$I16012,0)</f>
        <v>0</v>
      </c>
      <c r="Q16012" s="38">
        <f>IF(Colin!$G16012&lt;$B$1,Colin!$I16012,0)</f>
        <v>0</v>
      </c>
    </row>
    <row r="16013" spans="12:17" x14ac:dyDescent="0.25">
      <c r="L16013" s="38">
        <f>IF(AND(Colin!$G16013=$B$1,Colin!$H16013=$C$3),Colin!$I16013,)</f>
        <v>0</v>
      </c>
      <c r="M16013" s="38">
        <f>IF(AND(Colin!$G16013=$B$1,Colin!$H16013&lt;=$C$3),Colin!$I16013,)</f>
        <v>0</v>
      </c>
      <c r="N16013" s="38">
        <f>IF(AND(Colin!$G16013=$B$2,Colin!$H16013=$C$3),Colin!$I16013,)</f>
        <v>0</v>
      </c>
      <c r="O16013" s="38">
        <f>IF(AND(Colin!$G16013=$B$2,Colin!$H16013&lt;=$C$3),Colin!$I16013,)</f>
        <v>0</v>
      </c>
      <c r="P16013" s="38">
        <f>IF(Colin!$G16013&lt;$B$2,Colin!$I16013,0)</f>
        <v>0</v>
      </c>
      <c r="Q16013" s="38">
        <f>IF(Colin!$G16013&lt;$B$1,Colin!$I16013,0)</f>
        <v>0</v>
      </c>
    </row>
    <row r="16014" spans="12:17" x14ac:dyDescent="0.25">
      <c r="L16014" s="38">
        <f>IF(AND(Colin!$G16014=$B$1,Colin!$H16014=$C$3),Colin!$I16014,)</f>
        <v>0</v>
      </c>
      <c r="M16014" s="38">
        <f>IF(AND(Colin!$G16014=$B$1,Colin!$H16014&lt;=$C$3),Colin!$I16014,)</f>
        <v>0</v>
      </c>
      <c r="N16014" s="38">
        <f>IF(AND(Colin!$G16014=$B$2,Colin!$H16014=$C$3),Colin!$I16014,)</f>
        <v>0</v>
      </c>
      <c r="O16014" s="38">
        <f>IF(AND(Colin!$G16014=$B$2,Colin!$H16014&lt;=$C$3),Colin!$I16014,)</f>
        <v>0</v>
      </c>
      <c r="P16014" s="38">
        <f>IF(Colin!$G16014&lt;$B$2,Colin!$I16014,0)</f>
        <v>0</v>
      </c>
      <c r="Q16014" s="38">
        <f>IF(Colin!$G16014&lt;$B$1,Colin!$I16014,0)</f>
        <v>0</v>
      </c>
    </row>
    <row r="16015" spans="12:17" x14ac:dyDescent="0.25">
      <c r="L16015" s="38">
        <f>IF(AND(Colin!$G16015=$B$1,Colin!$H16015=$C$3),Colin!$I16015,)</f>
        <v>0</v>
      </c>
      <c r="M16015" s="38">
        <f>IF(AND(Colin!$G16015=$B$1,Colin!$H16015&lt;=$C$3),Colin!$I16015,)</f>
        <v>0</v>
      </c>
      <c r="N16015" s="38">
        <f>IF(AND(Colin!$G16015=$B$2,Colin!$H16015=$C$3),Colin!$I16015,)</f>
        <v>0</v>
      </c>
      <c r="O16015" s="38">
        <f>IF(AND(Colin!$G16015=$B$2,Colin!$H16015&lt;=$C$3),Colin!$I16015,)</f>
        <v>0</v>
      </c>
      <c r="P16015" s="38">
        <f>IF(Colin!$G16015&lt;$B$2,Colin!$I16015,0)</f>
        <v>0</v>
      </c>
      <c r="Q16015" s="38">
        <f>IF(Colin!$G16015&lt;$B$1,Colin!$I16015,0)</f>
        <v>0</v>
      </c>
    </row>
    <row r="16016" spans="12:17" x14ac:dyDescent="0.25">
      <c r="L16016" s="38">
        <f>IF(AND(Colin!$G16016=$B$1,Colin!$H16016=$C$3),Colin!$I16016,)</f>
        <v>0</v>
      </c>
      <c r="M16016" s="38">
        <f>IF(AND(Colin!$G16016=$B$1,Colin!$H16016&lt;=$C$3),Colin!$I16016,)</f>
        <v>0</v>
      </c>
      <c r="N16016" s="38">
        <f>IF(AND(Colin!$G16016=$B$2,Colin!$H16016=$C$3),Colin!$I16016,)</f>
        <v>0</v>
      </c>
      <c r="O16016" s="38">
        <f>IF(AND(Colin!$G16016=$B$2,Colin!$H16016&lt;=$C$3),Colin!$I16016,)</f>
        <v>0</v>
      </c>
      <c r="P16016" s="38">
        <f>IF(Colin!$G16016&lt;$B$2,Colin!$I16016,0)</f>
        <v>0</v>
      </c>
      <c r="Q16016" s="38">
        <f>IF(Colin!$G16016&lt;$B$1,Colin!$I16016,0)</f>
        <v>0</v>
      </c>
    </row>
    <row r="16017" spans="12:17" x14ac:dyDescent="0.25">
      <c r="L16017" s="38">
        <f>IF(AND(Colin!$G16017=$B$1,Colin!$H16017=$C$3),Colin!$I16017,)</f>
        <v>0</v>
      </c>
      <c r="M16017" s="38">
        <f>IF(AND(Colin!$G16017=$B$1,Colin!$H16017&lt;=$C$3),Colin!$I16017,)</f>
        <v>0</v>
      </c>
      <c r="N16017" s="38">
        <f>IF(AND(Colin!$G16017=$B$2,Colin!$H16017=$C$3),Colin!$I16017,)</f>
        <v>0</v>
      </c>
      <c r="O16017" s="38">
        <f>IF(AND(Colin!$G16017=$B$2,Colin!$H16017&lt;=$C$3),Colin!$I16017,)</f>
        <v>0</v>
      </c>
      <c r="P16017" s="38">
        <f>IF(Colin!$G16017&lt;$B$2,Colin!$I16017,0)</f>
        <v>0</v>
      </c>
      <c r="Q16017" s="38">
        <f>IF(Colin!$G16017&lt;$B$1,Colin!$I16017,0)</f>
        <v>0</v>
      </c>
    </row>
    <row r="16018" spans="12:17" x14ac:dyDescent="0.25">
      <c r="L16018" s="38">
        <f>IF(AND(Colin!$G16018=$B$1,Colin!$H16018=$C$3),Colin!$I16018,)</f>
        <v>0</v>
      </c>
      <c r="M16018" s="38">
        <f>IF(AND(Colin!$G16018=$B$1,Colin!$H16018&lt;=$C$3),Colin!$I16018,)</f>
        <v>0</v>
      </c>
      <c r="N16018" s="38">
        <f>IF(AND(Colin!$G16018=$B$2,Colin!$H16018=$C$3),Colin!$I16018,)</f>
        <v>0</v>
      </c>
      <c r="O16018" s="38">
        <f>IF(AND(Colin!$G16018=$B$2,Colin!$H16018&lt;=$C$3),Colin!$I16018,)</f>
        <v>0</v>
      </c>
      <c r="P16018" s="38">
        <f>IF(Colin!$G16018&lt;$B$2,Colin!$I16018,0)</f>
        <v>0</v>
      </c>
      <c r="Q16018" s="38">
        <f>IF(Colin!$G16018&lt;$B$1,Colin!$I16018,0)</f>
        <v>0</v>
      </c>
    </row>
    <row r="16019" spans="12:17" x14ac:dyDescent="0.25">
      <c r="L16019" s="38">
        <f>IF(AND(Colin!$G16019=$B$1,Colin!$H16019=$C$3),Colin!$I16019,)</f>
        <v>0</v>
      </c>
      <c r="M16019" s="38">
        <f>IF(AND(Colin!$G16019=$B$1,Colin!$H16019&lt;=$C$3),Colin!$I16019,)</f>
        <v>0</v>
      </c>
      <c r="N16019" s="38">
        <f>IF(AND(Colin!$G16019=$B$2,Colin!$H16019=$C$3),Colin!$I16019,)</f>
        <v>0</v>
      </c>
      <c r="O16019" s="38">
        <f>IF(AND(Colin!$G16019=$B$2,Colin!$H16019&lt;=$C$3),Colin!$I16019,)</f>
        <v>0</v>
      </c>
      <c r="P16019" s="38">
        <f>IF(Colin!$G16019&lt;$B$2,Colin!$I16019,0)</f>
        <v>0</v>
      </c>
      <c r="Q16019" s="38">
        <f>IF(Colin!$G16019&lt;$B$1,Colin!$I16019,0)</f>
        <v>0</v>
      </c>
    </row>
    <row r="16020" spans="12:17" x14ac:dyDescent="0.25">
      <c r="L16020" s="38">
        <f>IF(AND(Colin!$G16020=$B$1,Colin!$H16020=$C$3),Colin!$I16020,)</f>
        <v>0</v>
      </c>
      <c r="M16020" s="38">
        <f>IF(AND(Colin!$G16020=$B$1,Colin!$H16020&lt;=$C$3),Colin!$I16020,)</f>
        <v>0</v>
      </c>
      <c r="N16020" s="38">
        <f>IF(AND(Colin!$G16020=$B$2,Colin!$H16020=$C$3),Colin!$I16020,)</f>
        <v>0</v>
      </c>
      <c r="O16020" s="38">
        <f>IF(AND(Colin!$G16020=$B$2,Colin!$H16020&lt;=$C$3),Colin!$I16020,)</f>
        <v>0</v>
      </c>
      <c r="P16020" s="38">
        <f>IF(Colin!$G16020&lt;$B$2,Colin!$I16020,0)</f>
        <v>0</v>
      </c>
      <c r="Q16020" s="38">
        <f>IF(Colin!$G16020&lt;$B$1,Colin!$I16020,0)</f>
        <v>0</v>
      </c>
    </row>
    <row r="16021" spans="12:17" x14ac:dyDescent="0.25">
      <c r="L16021" s="38">
        <f>IF(AND(Colin!$G16021=$B$1,Colin!$H16021=$C$3),Colin!$I16021,)</f>
        <v>0</v>
      </c>
      <c r="M16021" s="38">
        <f>IF(AND(Colin!$G16021=$B$1,Colin!$H16021&lt;=$C$3),Colin!$I16021,)</f>
        <v>0</v>
      </c>
      <c r="N16021" s="38">
        <f>IF(AND(Colin!$G16021=$B$2,Colin!$H16021=$C$3),Colin!$I16021,)</f>
        <v>0</v>
      </c>
      <c r="O16021" s="38">
        <f>IF(AND(Colin!$G16021=$B$2,Colin!$H16021&lt;=$C$3),Colin!$I16021,)</f>
        <v>0</v>
      </c>
      <c r="P16021" s="38">
        <f>IF(Colin!$G16021&lt;$B$2,Colin!$I16021,0)</f>
        <v>0</v>
      </c>
      <c r="Q16021" s="38">
        <f>IF(Colin!$G16021&lt;$B$1,Colin!$I16021,0)</f>
        <v>0</v>
      </c>
    </row>
    <row r="16022" spans="12:17" x14ac:dyDescent="0.25">
      <c r="L16022" s="38">
        <f>IF(AND(Colin!$G16022=$B$1,Colin!$H16022=$C$3),Colin!$I16022,)</f>
        <v>0</v>
      </c>
      <c r="M16022" s="38">
        <f>IF(AND(Colin!$G16022=$B$1,Colin!$H16022&lt;=$C$3),Colin!$I16022,)</f>
        <v>0</v>
      </c>
      <c r="N16022" s="38">
        <f>IF(AND(Colin!$G16022=$B$2,Colin!$H16022=$C$3),Colin!$I16022,)</f>
        <v>0</v>
      </c>
      <c r="O16022" s="38">
        <f>IF(AND(Colin!$G16022=$B$2,Colin!$H16022&lt;=$C$3),Colin!$I16022,)</f>
        <v>0</v>
      </c>
      <c r="P16022" s="38">
        <f>IF(Colin!$G16022&lt;$B$2,Colin!$I16022,0)</f>
        <v>0</v>
      </c>
      <c r="Q16022" s="38">
        <f>IF(Colin!$G16022&lt;$B$1,Colin!$I16022,0)</f>
        <v>0</v>
      </c>
    </row>
    <row r="16023" spans="12:17" x14ac:dyDescent="0.25">
      <c r="L16023" s="38">
        <f>IF(AND(Colin!$G16023=$B$1,Colin!$H16023=$C$3),Colin!$I16023,)</f>
        <v>0</v>
      </c>
      <c r="M16023" s="38">
        <f>IF(AND(Colin!$G16023=$B$1,Colin!$H16023&lt;=$C$3),Colin!$I16023,)</f>
        <v>0</v>
      </c>
      <c r="N16023" s="38">
        <f>IF(AND(Colin!$G16023=$B$2,Colin!$H16023=$C$3),Colin!$I16023,)</f>
        <v>0</v>
      </c>
      <c r="O16023" s="38">
        <f>IF(AND(Colin!$G16023=$B$2,Colin!$H16023&lt;=$C$3),Colin!$I16023,)</f>
        <v>0</v>
      </c>
      <c r="P16023" s="38">
        <f>IF(Colin!$G16023&lt;$B$2,Colin!$I16023,0)</f>
        <v>0</v>
      </c>
      <c r="Q16023" s="38">
        <f>IF(Colin!$G16023&lt;$B$1,Colin!$I16023,0)</f>
        <v>0</v>
      </c>
    </row>
    <row r="16024" spans="12:17" x14ac:dyDescent="0.25">
      <c r="L16024" s="38">
        <f>IF(AND(Colin!$G16024=$B$1,Colin!$H16024=$C$3),Colin!$I16024,)</f>
        <v>0</v>
      </c>
      <c r="M16024" s="38">
        <f>IF(AND(Colin!$G16024=$B$1,Colin!$H16024&lt;=$C$3),Colin!$I16024,)</f>
        <v>0</v>
      </c>
      <c r="N16024" s="38">
        <f>IF(AND(Colin!$G16024=$B$2,Colin!$H16024=$C$3),Colin!$I16024,)</f>
        <v>0</v>
      </c>
      <c r="O16024" s="38">
        <f>IF(AND(Colin!$G16024=$B$2,Colin!$H16024&lt;=$C$3),Colin!$I16024,)</f>
        <v>0</v>
      </c>
      <c r="P16024" s="38">
        <f>IF(Colin!$G16024&lt;$B$2,Colin!$I16024,0)</f>
        <v>0</v>
      </c>
      <c r="Q16024" s="38">
        <f>IF(Colin!$G16024&lt;$B$1,Colin!$I16024,0)</f>
        <v>0</v>
      </c>
    </row>
    <row r="16025" spans="12:17" x14ac:dyDescent="0.25">
      <c r="L16025" s="38">
        <f>IF(AND(Colin!$G16025=$B$1,Colin!$H16025=$C$3),Colin!$I16025,)</f>
        <v>0</v>
      </c>
      <c r="M16025" s="38">
        <f>IF(AND(Colin!$G16025=$B$1,Colin!$H16025&lt;=$C$3),Colin!$I16025,)</f>
        <v>0</v>
      </c>
      <c r="N16025" s="38">
        <f>IF(AND(Colin!$G16025=$B$2,Colin!$H16025=$C$3),Colin!$I16025,)</f>
        <v>0</v>
      </c>
      <c r="O16025" s="38">
        <f>IF(AND(Colin!$G16025=$B$2,Colin!$H16025&lt;=$C$3),Colin!$I16025,)</f>
        <v>0</v>
      </c>
      <c r="P16025" s="38">
        <f>IF(Colin!$G16025&lt;$B$2,Colin!$I16025,0)</f>
        <v>0</v>
      </c>
      <c r="Q16025" s="38">
        <f>IF(Colin!$G16025&lt;$B$1,Colin!$I16025,0)</f>
        <v>0</v>
      </c>
    </row>
    <row r="16026" spans="12:17" x14ac:dyDescent="0.25">
      <c r="L16026" s="38">
        <f>IF(AND(Colin!$G16026=$B$1,Colin!$H16026=$C$3),Colin!$I16026,)</f>
        <v>0</v>
      </c>
      <c r="M16026" s="38">
        <f>IF(AND(Colin!$G16026=$B$1,Colin!$H16026&lt;=$C$3),Colin!$I16026,)</f>
        <v>0</v>
      </c>
      <c r="N16026" s="38">
        <f>IF(AND(Colin!$G16026=$B$2,Colin!$H16026=$C$3),Colin!$I16026,)</f>
        <v>0</v>
      </c>
      <c r="O16026" s="38">
        <f>IF(AND(Colin!$G16026=$B$2,Colin!$H16026&lt;=$C$3),Colin!$I16026,)</f>
        <v>0</v>
      </c>
      <c r="P16026" s="38">
        <f>IF(Colin!$G16026&lt;$B$2,Colin!$I16026,0)</f>
        <v>0</v>
      </c>
      <c r="Q16026" s="38">
        <f>IF(Colin!$G16026&lt;$B$1,Colin!$I16026,0)</f>
        <v>0</v>
      </c>
    </row>
    <row r="16027" spans="12:17" x14ac:dyDescent="0.25">
      <c r="L16027" s="38">
        <f>IF(AND(Colin!$G16027=$B$1,Colin!$H16027=$C$3),Colin!$I16027,)</f>
        <v>0</v>
      </c>
      <c r="M16027" s="38">
        <f>IF(AND(Colin!$G16027=$B$1,Colin!$H16027&lt;=$C$3),Colin!$I16027,)</f>
        <v>0</v>
      </c>
      <c r="N16027" s="38">
        <f>IF(AND(Colin!$G16027=$B$2,Colin!$H16027=$C$3),Colin!$I16027,)</f>
        <v>0</v>
      </c>
      <c r="O16027" s="38">
        <f>IF(AND(Colin!$G16027=$B$2,Colin!$H16027&lt;=$C$3),Colin!$I16027,)</f>
        <v>0</v>
      </c>
      <c r="P16027" s="38">
        <f>IF(Colin!$G16027&lt;$B$2,Colin!$I16027,0)</f>
        <v>0</v>
      </c>
      <c r="Q16027" s="38">
        <f>IF(Colin!$G16027&lt;$B$1,Colin!$I16027,0)</f>
        <v>0</v>
      </c>
    </row>
    <row r="16028" spans="12:17" x14ac:dyDescent="0.25">
      <c r="L16028" s="38">
        <f>IF(AND(Colin!$G16028=$B$1,Colin!$H16028=$C$3),Colin!$I16028,)</f>
        <v>0</v>
      </c>
      <c r="M16028" s="38">
        <f>IF(AND(Colin!$G16028=$B$1,Colin!$H16028&lt;=$C$3),Colin!$I16028,)</f>
        <v>0</v>
      </c>
      <c r="N16028" s="38">
        <f>IF(AND(Colin!$G16028=$B$2,Colin!$H16028=$C$3),Colin!$I16028,)</f>
        <v>0</v>
      </c>
      <c r="O16028" s="38">
        <f>IF(AND(Colin!$G16028=$B$2,Colin!$H16028&lt;=$C$3),Colin!$I16028,)</f>
        <v>0</v>
      </c>
      <c r="P16028" s="38">
        <f>IF(Colin!$G16028&lt;$B$2,Colin!$I16028,0)</f>
        <v>0</v>
      </c>
      <c r="Q16028" s="38">
        <f>IF(Colin!$G16028&lt;$B$1,Colin!$I16028,0)</f>
        <v>0</v>
      </c>
    </row>
    <row r="16029" spans="12:17" x14ac:dyDescent="0.25">
      <c r="L16029" s="38">
        <f>IF(AND(Colin!$G16029=$B$1,Colin!$H16029=$C$3),Colin!$I16029,)</f>
        <v>0</v>
      </c>
      <c r="M16029" s="38">
        <f>IF(AND(Colin!$G16029=$B$1,Colin!$H16029&lt;=$C$3),Colin!$I16029,)</f>
        <v>0</v>
      </c>
      <c r="N16029" s="38">
        <f>IF(AND(Colin!$G16029=$B$2,Colin!$H16029=$C$3),Colin!$I16029,)</f>
        <v>0</v>
      </c>
      <c r="O16029" s="38">
        <f>IF(AND(Colin!$G16029=$B$2,Colin!$H16029&lt;=$C$3),Colin!$I16029,)</f>
        <v>0</v>
      </c>
      <c r="P16029" s="38">
        <f>IF(Colin!$G16029&lt;$B$2,Colin!$I16029,0)</f>
        <v>0</v>
      </c>
      <c r="Q16029" s="38">
        <f>IF(Colin!$G16029&lt;$B$1,Colin!$I16029,0)</f>
        <v>0</v>
      </c>
    </row>
    <row r="16030" spans="12:17" x14ac:dyDescent="0.25">
      <c r="L16030" s="38">
        <f>IF(AND(Colin!$G16030=$B$1,Colin!$H16030=$C$3),Colin!$I16030,)</f>
        <v>0</v>
      </c>
      <c r="M16030" s="38">
        <f>IF(AND(Colin!$G16030=$B$1,Colin!$H16030&lt;=$C$3),Colin!$I16030,)</f>
        <v>0</v>
      </c>
      <c r="N16030" s="38">
        <f>IF(AND(Colin!$G16030=$B$2,Colin!$H16030=$C$3),Colin!$I16030,)</f>
        <v>0</v>
      </c>
      <c r="O16030" s="38">
        <f>IF(AND(Colin!$G16030=$B$2,Colin!$H16030&lt;=$C$3),Colin!$I16030,)</f>
        <v>0</v>
      </c>
      <c r="P16030" s="38">
        <f>IF(Colin!$G16030&lt;$B$2,Colin!$I16030,0)</f>
        <v>0</v>
      </c>
      <c r="Q16030" s="38">
        <f>IF(Colin!$G16030&lt;$B$1,Colin!$I16030,0)</f>
        <v>0</v>
      </c>
    </row>
    <row r="16031" spans="12:17" x14ac:dyDescent="0.25">
      <c r="L16031" s="38">
        <f>IF(AND(Colin!$G16031=$B$1,Colin!$H16031=$C$3),Colin!$I16031,)</f>
        <v>0</v>
      </c>
      <c r="M16031" s="38">
        <f>IF(AND(Colin!$G16031=$B$1,Colin!$H16031&lt;=$C$3),Colin!$I16031,)</f>
        <v>0</v>
      </c>
      <c r="N16031" s="38">
        <f>IF(AND(Colin!$G16031=$B$2,Colin!$H16031=$C$3),Colin!$I16031,)</f>
        <v>0</v>
      </c>
      <c r="O16031" s="38">
        <f>IF(AND(Colin!$G16031=$B$2,Colin!$H16031&lt;=$C$3),Colin!$I16031,)</f>
        <v>0</v>
      </c>
      <c r="P16031" s="38">
        <f>IF(Colin!$G16031&lt;$B$2,Colin!$I16031,0)</f>
        <v>0</v>
      </c>
      <c r="Q16031" s="38">
        <f>IF(Colin!$G16031&lt;$B$1,Colin!$I16031,0)</f>
        <v>0</v>
      </c>
    </row>
    <row r="16032" spans="12:17" x14ac:dyDescent="0.25">
      <c r="L16032" s="38">
        <f>IF(AND(Colin!$G16032=$B$1,Colin!$H16032=$C$3),Colin!$I16032,)</f>
        <v>0</v>
      </c>
      <c r="M16032" s="38">
        <f>IF(AND(Colin!$G16032=$B$1,Colin!$H16032&lt;=$C$3),Colin!$I16032,)</f>
        <v>0</v>
      </c>
      <c r="N16032" s="38">
        <f>IF(AND(Colin!$G16032=$B$2,Colin!$H16032=$C$3),Colin!$I16032,)</f>
        <v>0</v>
      </c>
      <c r="O16032" s="38">
        <f>IF(AND(Colin!$G16032=$B$2,Colin!$H16032&lt;=$C$3),Colin!$I16032,)</f>
        <v>0</v>
      </c>
      <c r="P16032" s="38">
        <f>IF(Colin!$G16032&lt;$B$2,Colin!$I16032,0)</f>
        <v>0</v>
      </c>
      <c r="Q16032" s="38">
        <f>IF(Colin!$G16032&lt;$B$1,Colin!$I16032,0)</f>
        <v>0</v>
      </c>
    </row>
    <row r="16033" spans="12:17" x14ac:dyDescent="0.25">
      <c r="L16033" s="38">
        <f>IF(AND(Colin!$G16033=$B$1,Colin!$H16033=$C$3),Colin!$I16033,)</f>
        <v>0</v>
      </c>
      <c r="M16033" s="38">
        <f>IF(AND(Colin!$G16033=$B$1,Colin!$H16033&lt;=$C$3),Colin!$I16033,)</f>
        <v>0</v>
      </c>
      <c r="N16033" s="38">
        <f>IF(AND(Colin!$G16033=$B$2,Colin!$H16033=$C$3),Colin!$I16033,)</f>
        <v>0</v>
      </c>
      <c r="O16033" s="38">
        <f>IF(AND(Colin!$G16033=$B$2,Colin!$H16033&lt;=$C$3),Colin!$I16033,)</f>
        <v>0</v>
      </c>
      <c r="P16033" s="38">
        <f>IF(Colin!$G16033&lt;$B$2,Colin!$I16033,0)</f>
        <v>0</v>
      </c>
      <c r="Q16033" s="38">
        <f>IF(Colin!$G16033&lt;$B$1,Colin!$I16033,0)</f>
        <v>0</v>
      </c>
    </row>
    <row r="16034" spans="12:17" x14ac:dyDescent="0.25">
      <c r="L16034" s="38">
        <f>IF(AND(Colin!$G16034=$B$1,Colin!$H16034=$C$3),Colin!$I16034,)</f>
        <v>0</v>
      </c>
      <c r="M16034" s="38">
        <f>IF(AND(Colin!$G16034=$B$1,Colin!$H16034&lt;=$C$3),Colin!$I16034,)</f>
        <v>0</v>
      </c>
      <c r="N16034" s="38">
        <f>IF(AND(Colin!$G16034=$B$2,Colin!$H16034=$C$3),Colin!$I16034,)</f>
        <v>0</v>
      </c>
      <c r="O16034" s="38">
        <f>IF(AND(Colin!$G16034=$B$2,Colin!$H16034&lt;=$C$3),Colin!$I16034,)</f>
        <v>0</v>
      </c>
      <c r="P16034" s="38">
        <f>IF(Colin!$G16034&lt;$B$2,Colin!$I16034,0)</f>
        <v>0</v>
      </c>
      <c r="Q16034" s="38">
        <f>IF(Colin!$G16034&lt;$B$1,Colin!$I16034,0)</f>
        <v>0</v>
      </c>
    </row>
    <row r="16035" spans="12:17" x14ac:dyDescent="0.25">
      <c r="L16035" s="38">
        <f>IF(AND(Colin!$G16035=$B$1,Colin!$H16035=$C$3),Colin!$I16035,)</f>
        <v>0</v>
      </c>
      <c r="M16035" s="38">
        <f>IF(AND(Colin!$G16035=$B$1,Colin!$H16035&lt;=$C$3),Colin!$I16035,)</f>
        <v>0</v>
      </c>
      <c r="N16035" s="38">
        <f>IF(AND(Colin!$G16035=$B$2,Colin!$H16035=$C$3),Colin!$I16035,)</f>
        <v>0</v>
      </c>
      <c r="O16035" s="38">
        <f>IF(AND(Colin!$G16035=$B$2,Colin!$H16035&lt;=$C$3),Colin!$I16035,)</f>
        <v>0</v>
      </c>
      <c r="P16035" s="38">
        <f>IF(Colin!$G16035&lt;$B$2,Colin!$I16035,0)</f>
        <v>0</v>
      </c>
      <c r="Q16035" s="38">
        <f>IF(Colin!$G16035&lt;$B$1,Colin!$I16035,0)</f>
        <v>0</v>
      </c>
    </row>
    <row r="16036" spans="12:17" x14ac:dyDescent="0.25">
      <c r="L16036" s="38">
        <f>IF(AND(Colin!$G16036=$B$1,Colin!$H16036=$C$3),Colin!$I16036,)</f>
        <v>0</v>
      </c>
      <c r="M16036" s="38">
        <f>IF(AND(Colin!$G16036=$B$1,Colin!$H16036&lt;=$C$3),Colin!$I16036,)</f>
        <v>0</v>
      </c>
      <c r="N16036" s="38">
        <f>IF(AND(Colin!$G16036=$B$2,Colin!$H16036=$C$3),Colin!$I16036,)</f>
        <v>0</v>
      </c>
      <c r="O16036" s="38">
        <f>IF(AND(Colin!$G16036=$B$2,Colin!$H16036&lt;=$C$3),Colin!$I16036,)</f>
        <v>0</v>
      </c>
      <c r="P16036" s="38">
        <f>IF(Colin!$G16036&lt;$B$2,Colin!$I16036,0)</f>
        <v>0</v>
      </c>
      <c r="Q16036" s="38">
        <f>IF(Colin!$G16036&lt;$B$1,Colin!$I16036,0)</f>
        <v>0</v>
      </c>
    </row>
    <row r="16037" spans="12:17" x14ac:dyDescent="0.25">
      <c r="L16037" s="38">
        <f>IF(AND(Colin!$G16037=$B$1,Colin!$H16037=$C$3),Colin!$I16037,)</f>
        <v>0</v>
      </c>
      <c r="M16037" s="38">
        <f>IF(AND(Colin!$G16037=$B$1,Colin!$H16037&lt;=$C$3),Colin!$I16037,)</f>
        <v>0</v>
      </c>
      <c r="N16037" s="38">
        <f>IF(AND(Colin!$G16037=$B$2,Colin!$H16037=$C$3),Colin!$I16037,)</f>
        <v>0</v>
      </c>
      <c r="O16037" s="38">
        <f>IF(AND(Colin!$G16037=$B$2,Colin!$H16037&lt;=$C$3),Colin!$I16037,)</f>
        <v>0</v>
      </c>
      <c r="P16037" s="38">
        <f>IF(Colin!$G16037&lt;$B$2,Colin!$I16037,0)</f>
        <v>0</v>
      </c>
      <c r="Q16037" s="38">
        <f>IF(Colin!$G16037&lt;$B$1,Colin!$I16037,0)</f>
        <v>0</v>
      </c>
    </row>
    <row r="16038" spans="12:17" x14ac:dyDescent="0.25">
      <c r="L16038" s="38">
        <f>IF(AND(Colin!$G16038=$B$1,Colin!$H16038=$C$3),Colin!$I16038,)</f>
        <v>0</v>
      </c>
      <c r="M16038" s="38">
        <f>IF(AND(Colin!$G16038=$B$1,Colin!$H16038&lt;=$C$3),Colin!$I16038,)</f>
        <v>0</v>
      </c>
      <c r="N16038" s="38">
        <f>IF(AND(Colin!$G16038=$B$2,Colin!$H16038=$C$3),Colin!$I16038,)</f>
        <v>0</v>
      </c>
      <c r="O16038" s="38">
        <f>IF(AND(Colin!$G16038=$B$2,Colin!$H16038&lt;=$C$3),Colin!$I16038,)</f>
        <v>0</v>
      </c>
      <c r="P16038" s="38">
        <f>IF(Colin!$G16038&lt;$B$2,Colin!$I16038,0)</f>
        <v>0</v>
      </c>
      <c r="Q16038" s="38">
        <f>IF(Colin!$G16038&lt;$B$1,Colin!$I16038,0)</f>
        <v>0</v>
      </c>
    </row>
    <row r="16039" spans="12:17" x14ac:dyDescent="0.25">
      <c r="L16039" s="38">
        <f>IF(AND(Colin!$G16039=$B$1,Colin!$H16039=$C$3),Colin!$I16039,)</f>
        <v>0</v>
      </c>
      <c r="M16039" s="38">
        <f>IF(AND(Colin!$G16039=$B$1,Colin!$H16039&lt;=$C$3),Colin!$I16039,)</f>
        <v>0</v>
      </c>
      <c r="N16039" s="38">
        <f>IF(AND(Colin!$G16039=$B$2,Colin!$H16039=$C$3),Colin!$I16039,)</f>
        <v>0</v>
      </c>
      <c r="O16039" s="38">
        <f>IF(AND(Colin!$G16039=$B$2,Colin!$H16039&lt;=$C$3),Colin!$I16039,)</f>
        <v>0</v>
      </c>
      <c r="P16039" s="38">
        <f>IF(Colin!$G16039&lt;$B$2,Colin!$I16039,0)</f>
        <v>0</v>
      </c>
      <c r="Q16039" s="38">
        <f>IF(Colin!$G16039&lt;$B$1,Colin!$I16039,0)</f>
        <v>0</v>
      </c>
    </row>
    <row r="16040" spans="12:17" x14ac:dyDescent="0.25">
      <c r="L16040" s="38">
        <f>IF(AND(Colin!$G16040=$B$1,Colin!$H16040=$C$3),Colin!$I16040,)</f>
        <v>0</v>
      </c>
      <c r="M16040" s="38">
        <f>IF(AND(Colin!$G16040=$B$1,Colin!$H16040&lt;=$C$3),Colin!$I16040,)</f>
        <v>0</v>
      </c>
      <c r="N16040" s="38">
        <f>IF(AND(Colin!$G16040=$B$2,Colin!$H16040=$C$3),Colin!$I16040,)</f>
        <v>0</v>
      </c>
      <c r="O16040" s="38">
        <f>IF(AND(Colin!$G16040=$B$2,Colin!$H16040&lt;=$C$3),Colin!$I16040,)</f>
        <v>0</v>
      </c>
      <c r="P16040" s="38">
        <f>IF(Colin!$G16040&lt;$B$2,Colin!$I16040,0)</f>
        <v>0</v>
      </c>
      <c r="Q16040" s="38">
        <f>IF(Colin!$G16040&lt;$B$1,Colin!$I16040,0)</f>
        <v>0</v>
      </c>
    </row>
    <row r="16041" spans="12:17" x14ac:dyDescent="0.25">
      <c r="L16041" s="38">
        <f>IF(AND(Colin!$G16041=$B$1,Colin!$H16041=$C$3),Colin!$I16041,)</f>
        <v>0</v>
      </c>
      <c r="M16041" s="38">
        <f>IF(AND(Colin!$G16041=$B$1,Colin!$H16041&lt;=$C$3),Colin!$I16041,)</f>
        <v>0</v>
      </c>
      <c r="N16041" s="38">
        <f>IF(AND(Colin!$G16041=$B$2,Colin!$H16041=$C$3),Colin!$I16041,)</f>
        <v>0</v>
      </c>
      <c r="O16041" s="38">
        <f>IF(AND(Colin!$G16041=$B$2,Colin!$H16041&lt;=$C$3),Colin!$I16041,)</f>
        <v>0</v>
      </c>
      <c r="P16041" s="38">
        <f>IF(Colin!$G16041&lt;$B$2,Colin!$I16041,0)</f>
        <v>0</v>
      </c>
      <c r="Q16041" s="38">
        <f>IF(Colin!$G16041&lt;$B$1,Colin!$I16041,0)</f>
        <v>0</v>
      </c>
    </row>
    <row r="16042" spans="12:17" x14ac:dyDescent="0.25">
      <c r="L16042" s="38">
        <f>IF(AND(Colin!$G16042=$B$1,Colin!$H16042=$C$3),Colin!$I16042,)</f>
        <v>0</v>
      </c>
      <c r="M16042" s="38">
        <f>IF(AND(Colin!$G16042=$B$1,Colin!$H16042&lt;=$C$3),Colin!$I16042,)</f>
        <v>0</v>
      </c>
      <c r="N16042" s="38">
        <f>IF(AND(Colin!$G16042=$B$2,Colin!$H16042=$C$3),Colin!$I16042,)</f>
        <v>0</v>
      </c>
      <c r="O16042" s="38">
        <f>IF(AND(Colin!$G16042=$B$2,Colin!$H16042&lt;=$C$3),Colin!$I16042,)</f>
        <v>0</v>
      </c>
      <c r="P16042" s="38">
        <f>IF(Colin!$G16042&lt;$B$2,Colin!$I16042,0)</f>
        <v>0</v>
      </c>
      <c r="Q16042" s="38">
        <f>IF(Colin!$G16042&lt;$B$1,Colin!$I16042,0)</f>
        <v>0</v>
      </c>
    </row>
    <row r="16043" spans="12:17" x14ac:dyDescent="0.25">
      <c r="L16043" s="38">
        <f>IF(AND(Colin!$G16043=$B$1,Colin!$H16043=$C$3),Colin!$I16043,)</f>
        <v>0</v>
      </c>
      <c r="M16043" s="38">
        <f>IF(AND(Colin!$G16043=$B$1,Colin!$H16043&lt;=$C$3),Colin!$I16043,)</f>
        <v>0</v>
      </c>
      <c r="N16043" s="38">
        <f>IF(AND(Colin!$G16043=$B$2,Colin!$H16043=$C$3),Colin!$I16043,)</f>
        <v>0</v>
      </c>
      <c r="O16043" s="38">
        <f>IF(AND(Colin!$G16043=$B$2,Colin!$H16043&lt;=$C$3),Colin!$I16043,)</f>
        <v>0</v>
      </c>
      <c r="P16043" s="38">
        <f>IF(Colin!$G16043&lt;$B$2,Colin!$I16043,0)</f>
        <v>0</v>
      </c>
      <c r="Q16043" s="38">
        <f>IF(Colin!$G16043&lt;$B$1,Colin!$I16043,0)</f>
        <v>0</v>
      </c>
    </row>
    <row r="16044" spans="12:17" x14ac:dyDescent="0.25">
      <c r="L16044" s="38">
        <f>IF(AND(Colin!$G16044=$B$1,Colin!$H16044=$C$3),Colin!$I16044,)</f>
        <v>0</v>
      </c>
      <c r="M16044" s="38">
        <f>IF(AND(Colin!$G16044=$B$1,Colin!$H16044&lt;=$C$3),Colin!$I16044,)</f>
        <v>0</v>
      </c>
      <c r="N16044" s="38">
        <f>IF(AND(Colin!$G16044=$B$2,Colin!$H16044=$C$3),Colin!$I16044,)</f>
        <v>0</v>
      </c>
      <c r="O16044" s="38">
        <f>IF(AND(Colin!$G16044=$B$2,Colin!$H16044&lt;=$C$3),Colin!$I16044,)</f>
        <v>0</v>
      </c>
      <c r="P16044" s="38">
        <f>IF(Colin!$G16044&lt;$B$2,Colin!$I16044,0)</f>
        <v>0</v>
      </c>
      <c r="Q16044" s="38">
        <f>IF(Colin!$G16044&lt;$B$1,Colin!$I16044,0)</f>
        <v>0</v>
      </c>
    </row>
    <row r="16045" spans="12:17" x14ac:dyDescent="0.25">
      <c r="L16045" s="38">
        <f>IF(AND(Colin!$G16045=$B$1,Colin!$H16045=$C$3),Colin!$I16045,)</f>
        <v>0</v>
      </c>
      <c r="M16045" s="38">
        <f>IF(AND(Colin!$G16045=$B$1,Colin!$H16045&lt;=$C$3),Colin!$I16045,)</f>
        <v>0</v>
      </c>
      <c r="N16045" s="38">
        <f>IF(AND(Colin!$G16045=$B$2,Colin!$H16045=$C$3),Colin!$I16045,)</f>
        <v>0</v>
      </c>
      <c r="O16045" s="38">
        <f>IF(AND(Colin!$G16045=$B$2,Colin!$H16045&lt;=$C$3),Colin!$I16045,)</f>
        <v>0</v>
      </c>
      <c r="P16045" s="38">
        <f>IF(Colin!$G16045&lt;$B$2,Colin!$I16045,0)</f>
        <v>0</v>
      </c>
      <c r="Q16045" s="38">
        <f>IF(Colin!$G16045&lt;$B$1,Colin!$I16045,0)</f>
        <v>0</v>
      </c>
    </row>
    <row r="16046" spans="12:17" x14ac:dyDescent="0.25">
      <c r="L16046" s="38">
        <f>IF(AND(Colin!$G16046=$B$1,Colin!$H16046=$C$3),Colin!$I16046,)</f>
        <v>0</v>
      </c>
      <c r="M16046" s="38">
        <f>IF(AND(Colin!$G16046=$B$1,Colin!$H16046&lt;=$C$3),Colin!$I16046,)</f>
        <v>0</v>
      </c>
      <c r="N16046" s="38">
        <f>IF(AND(Colin!$G16046=$B$2,Colin!$H16046=$C$3),Colin!$I16046,)</f>
        <v>0</v>
      </c>
      <c r="O16046" s="38">
        <f>IF(AND(Colin!$G16046=$B$2,Colin!$H16046&lt;=$C$3),Colin!$I16046,)</f>
        <v>0</v>
      </c>
      <c r="P16046" s="38">
        <f>IF(Colin!$G16046&lt;$B$2,Colin!$I16046,0)</f>
        <v>0</v>
      </c>
      <c r="Q16046" s="38">
        <f>IF(Colin!$G16046&lt;$B$1,Colin!$I16046,0)</f>
        <v>0</v>
      </c>
    </row>
    <row r="16047" spans="12:17" x14ac:dyDescent="0.25">
      <c r="L16047" s="38">
        <f>IF(AND(Colin!$G16047=$B$1,Colin!$H16047=$C$3),Colin!$I16047,)</f>
        <v>0</v>
      </c>
      <c r="M16047" s="38">
        <f>IF(AND(Colin!$G16047=$B$1,Colin!$H16047&lt;=$C$3),Colin!$I16047,)</f>
        <v>0</v>
      </c>
      <c r="N16047" s="38">
        <f>IF(AND(Colin!$G16047=$B$2,Colin!$H16047=$C$3),Colin!$I16047,)</f>
        <v>0</v>
      </c>
      <c r="O16047" s="38">
        <f>IF(AND(Colin!$G16047=$B$2,Colin!$H16047&lt;=$C$3),Colin!$I16047,)</f>
        <v>0</v>
      </c>
      <c r="P16047" s="38">
        <f>IF(Colin!$G16047&lt;$B$2,Colin!$I16047,0)</f>
        <v>0</v>
      </c>
      <c r="Q16047" s="38">
        <f>IF(Colin!$G16047&lt;$B$1,Colin!$I16047,0)</f>
        <v>0</v>
      </c>
    </row>
    <row r="16048" spans="12:17" x14ac:dyDescent="0.25">
      <c r="L16048" s="38">
        <f>IF(AND(Colin!$G16048=$B$1,Colin!$H16048=$C$3),Colin!$I16048,)</f>
        <v>0</v>
      </c>
      <c r="M16048" s="38">
        <f>IF(AND(Colin!$G16048=$B$1,Colin!$H16048&lt;=$C$3),Colin!$I16048,)</f>
        <v>0</v>
      </c>
      <c r="N16048" s="38">
        <f>IF(AND(Colin!$G16048=$B$2,Colin!$H16048=$C$3),Colin!$I16048,)</f>
        <v>0</v>
      </c>
      <c r="O16048" s="38">
        <f>IF(AND(Colin!$G16048=$B$2,Colin!$H16048&lt;=$C$3),Colin!$I16048,)</f>
        <v>0</v>
      </c>
      <c r="P16048" s="38">
        <f>IF(Colin!$G16048&lt;$B$2,Colin!$I16048,0)</f>
        <v>0</v>
      </c>
      <c r="Q16048" s="38">
        <f>IF(Colin!$G16048&lt;$B$1,Colin!$I16048,0)</f>
        <v>0</v>
      </c>
    </row>
    <row r="16049" spans="12:17" x14ac:dyDescent="0.25">
      <c r="L16049" s="38">
        <f>IF(AND(Colin!$G16049=$B$1,Colin!$H16049=$C$3),Colin!$I16049,)</f>
        <v>0</v>
      </c>
      <c r="M16049" s="38">
        <f>IF(AND(Colin!$G16049=$B$1,Colin!$H16049&lt;=$C$3),Colin!$I16049,)</f>
        <v>0</v>
      </c>
      <c r="N16049" s="38">
        <f>IF(AND(Colin!$G16049=$B$2,Colin!$H16049=$C$3),Colin!$I16049,)</f>
        <v>0</v>
      </c>
      <c r="O16049" s="38">
        <f>IF(AND(Colin!$G16049=$B$2,Colin!$H16049&lt;=$C$3),Colin!$I16049,)</f>
        <v>0</v>
      </c>
      <c r="P16049" s="38">
        <f>IF(Colin!$G16049&lt;$B$2,Colin!$I16049,0)</f>
        <v>0</v>
      </c>
      <c r="Q16049" s="38">
        <f>IF(Colin!$G16049&lt;$B$1,Colin!$I16049,0)</f>
        <v>0</v>
      </c>
    </row>
    <row r="16050" spans="12:17" x14ac:dyDescent="0.25">
      <c r="L16050" s="38">
        <f>IF(AND(Colin!$G16050=$B$1,Colin!$H16050=$C$3),Colin!$I16050,)</f>
        <v>0</v>
      </c>
      <c r="M16050" s="38">
        <f>IF(AND(Colin!$G16050=$B$1,Colin!$H16050&lt;=$C$3),Colin!$I16050,)</f>
        <v>0</v>
      </c>
      <c r="N16050" s="38">
        <f>IF(AND(Colin!$G16050=$B$2,Colin!$H16050=$C$3),Colin!$I16050,)</f>
        <v>0</v>
      </c>
      <c r="O16050" s="38">
        <f>IF(AND(Colin!$G16050=$B$2,Colin!$H16050&lt;=$C$3),Colin!$I16050,)</f>
        <v>0</v>
      </c>
      <c r="P16050" s="38">
        <f>IF(Colin!$G16050&lt;$B$2,Colin!$I16050,0)</f>
        <v>0</v>
      </c>
      <c r="Q16050" s="38">
        <f>IF(Colin!$G16050&lt;$B$1,Colin!$I16050,0)</f>
        <v>0</v>
      </c>
    </row>
    <row r="16051" spans="12:17" x14ac:dyDescent="0.25">
      <c r="L16051" s="38">
        <f>IF(AND(Colin!$G16051=$B$1,Colin!$H16051=$C$3),Colin!$I16051,)</f>
        <v>0</v>
      </c>
      <c r="M16051" s="38">
        <f>IF(AND(Colin!$G16051=$B$1,Colin!$H16051&lt;=$C$3),Colin!$I16051,)</f>
        <v>0</v>
      </c>
      <c r="N16051" s="38">
        <f>IF(AND(Colin!$G16051=$B$2,Colin!$H16051=$C$3),Colin!$I16051,)</f>
        <v>0</v>
      </c>
      <c r="O16051" s="38">
        <f>IF(AND(Colin!$G16051=$B$2,Colin!$H16051&lt;=$C$3),Colin!$I16051,)</f>
        <v>0</v>
      </c>
      <c r="P16051" s="38">
        <f>IF(Colin!$G16051&lt;$B$2,Colin!$I16051,0)</f>
        <v>0</v>
      </c>
      <c r="Q16051" s="38">
        <f>IF(Colin!$G16051&lt;$B$1,Colin!$I16051,0)</f>
        <v>0</v>
      </c>
    </row>
    <row r="16052" spans="12:17" x14ac:dyDescent="0.25">
      <c r="L16052" s="38">
        <f>IF(AND(Colin!$G16052=$B$1,Colin!$H16052=$C$3),Colin!$I16052,)</f>
        <v>0</v>
      </c>
      <c r="M16052" s="38">
        <f>IF(AND(Colin!$G16052=$B$1,Colin!$H16052&lt;=$C$3),Colin!$I16052,)</f>
        <v>0</v>
      </c>
      <c r="N16052" s="38">
        <f>IF(AND(Colin!$G16052=$B$2,Colin!$H16052=$C$3),Colin!$I16052,)</f>
        <v>0</v>
      </c>
      <c r="O16052" s="38">
        <f>IF(AND(Colin!$G16052=$B$2,Colin!$H16052&lt;=$C$3),Colin!$I16052,)</f>
        <v>0</v>
      </c>
      <c r="P16052" s="38">
        <f>IF(Colin!$G16052&lt;$B$2,Colin!$I16052,0)</f>
        <v>0</v>
      </c>
      <c r="Q16052" s="38">
        <f>IF(Colin!$G16052&lt;$B$1,Colin!$I16052,0)</f>
        <v>0</v>
      </c>
    </row>
    <row r="16053" spans="12:17" x14ac:dyDescent="0.25">
      <c r="L16053" s="38">
        <f>IF(AND(Colin!$G16053=$B$1,Colin!$H16053=$C$3),Colin!$I16053,)</f>
        <v>0</v>
      </c>
      <c r="M16053" s="38">
        <f>IF(AND(Colin!$G16053=$B$1,Colin!$H16053&lt;=$C$3),Colin!$I16053,)</f>
        <v>0</v>
      </c>
      <c r="N16053" s="38">
        <f>IF(AND(Colin!$G16053=$B$2,Colin!$H16053=$C$3),Colin!$I16053,)</f>
        <v>0</v>
      </c>
      <c r="O16053" s="38">
        <f>IF(AND(Colin!$G16053=$B$2,Colin!$H16053&lt;=$C$3),Colin!$I16053,)</f>
        <v>0</v>
      </c>
      <c r="P16053" s="38">
        <f>IF(Colin!$G16053&lt;$B$2,Colin!$I16053,0)</f>
        <v>0</v>
      </c>
      <c r="Q16053" s="38">
        <f>IF(Colin!$G16053&lt;$B$1,Colin!$I16053,0)</f>
        <v>0</v>
      </c>
    </row>
    <row r="16054" spans="12:17" x14ac:dyDescent="0.25">
      <c r="L16054" s="38">
        <f>IF(AND(Colin!$G16054=$B$1,Colin!$H16054=$C$3),Colin!$I16054,)</f>
        <v>0</v>
      </c>
      <c r="M16054" s="38">
        <f>IF(AND(Colin!$G16054=$B$1,Colin!$H16054&lt;=$C$3),Colin!$I16054,)</f>
        <v>0</v>
      </c>
      <c r="N16054" s="38">
        <f>IF(AND(Colin!$G16054=$B$2,Colin!$H16054=$C$3),Colin!$I16054,)</f>
        <v>0</v>
      </c>
      <c r="O16054" s="38">
        <f>IF(AND(Colin!$G16054=$B$2,Colin!$H16054&lt;=$C$3),Colin!$I16054,)</f>
        <v>0</v>
      </c>
      <c r="P16054" s="38">
        <f>IF(Colin!$G16054&lt;$B$2,Colin!$I16054,0)</f>
        <v>0</v>
      </c>
      <c r="Q16054" s="38">
        <f>IF(Colin!$G16054&lt;$B$1,Colin!$I16054,0)</f>
        <v>0</v>
      </c>
    </row>
    <row r="16055" spans="12:17" x14ac:dyDescent="0.25">
      <c r="L16055" s="38">
        <f>IF(AND(Colin!$G16055=$B$1,Colin!$H16055=$C$3),Colin!$I16055,)</f>
        <v>0</v>
      </c>
      <c r="M16055" s="38">
        <f>IF(AND(Colin!$G16055=$B$1,Colin!$H16055&lt;=$C$3),Colin!$I16055,)</f>
        <v>0</v>
      </c>
      <c r="N16055" s="38">
        <f>IF(AND(Colin!$G16055=$B$2,Colin!$H16055=$C$3),Colin!$I16055,)</f>
        <v>0</v>
      </c>
      <c r="O16055" s="38">
        <f>IF(AND(Colin!$G16055=$B$2,Colin!$H16055&lt;=$C$3),Colin!$I16055,)</f>
        <v>0</v>
      </c>
      <c r="P16055" s="38">
        <f>IF(Colin!$G16055&lt;$B$2,Colin!$I16055,0)</f>
        <v>0</v>
      </c>
      <c r="Q16055" s="38">
        <f>IF(Colin!$G16055&lt;$B$1,Colin!$I16055,0)</f>
        <v>0</v>
      </c>
    </row>
    <row r="16056" spans="12:17" x14ac:dyDescent="0.25">
      <c r="L16056" s="38">
        <f>IF(AND(Colin!$G16056=$B$1,Colin!$H16056=$C$3),Colin!$I16056,)</f>
        <v>0</v>
      </c>
      <c r="M16056" s="38">
        <f>IF(AND(Colin!$G16056=$B$1,Colin!$H16056&lt;=$C$3),Colin!$I16056,)</f>
        <v>0</v>
      </c>
      <c r="N16056" s="38">
        <f>IF(AND(Colin!$G16056=$B$2,Colin!$H16056=$C$3),Colin!$I16056,)</f>
        <v>0</v>
      </c>
      <c r="O16056" s="38">
        <f>IF(AND(Colin!$G16056=$B$2,Colin!$H16056&lt;=$C$3),Colin!$I16056,)</f>
        <v>0</v>
      </c>
      <c r="P16056" s="38">
        <f>IF(Colin!$G16056&lt;$B$2,Colin!$I16056,0)</f>
        <v>0</v>
      </c>
      <c r="Q16056" s="38">
        <f>IF(Colin!$G16056&lt;$B$1,Colin!$I16056,0)</f>
        <v>0</v>
      </c>
    </row>
    <row r="16057" spans="12:17" x14ac:dyDescent="0.25">
      <c r="L16057" s="38">
        <f>IF(AND(Colin!$G16057=$B$1,Colin!$H16057=$C$3),Colin!$I16057,)</f>
        <v>0</v>
      </c>
      <c r="M16057" s="38">
        <f>IF(AND(Colin!$G16057=$B$1,Colin!$H16057&lt;=$C$3),Colin!$I16057,)</f>
        <v>0</v>
      </c>
      <c r="N16057" s="38">
        <f>IF(AND(Colin!$G16057=$B$2,Colin!$H16057=$C$3),Colin!$I16057,)</f>
        <v>0</v>
      </c>
      <c r="O16057" s="38">
        <f>IF(AND(Colin!$G16057=$B$2,Colin!$H16057&lt;=$C$3),Colin!$I16057,)</f>
        <v>0</v>
      </c>
      <c r="P16057" s="38">
        <f>IF(Colin!$G16057&lt;$B$2,Colin!$I16057,0)</f>
        <v>0</v>
      </c>
      <c r="Q16057" s="38">
        <f>IF(Colin!$G16057&lt;$B$1,Colin!$I16057,0)</f>
        <v>0</v>
      </c>
    </row>
    <row r="16058" spans="12:17" x14ac:dyDescent="0.25">
      <c r="L16058" s="38">
        <f>IF(AND(Colin!$G16058=$B$1,Colin!$H16058=$C$3),Colin!$I16058,)</f>
        <v>0</v>
      </c>
      <c r="M16058" s="38">
        <f>IF(AND(Colin!$G16058=$B$1,Colin!$H16058&lt;=$C$3),Colin!$I16058,)</f>
        <v>0</v>
      </c>
      <c r="N16058" s="38">
        <f>IF(AND(Colin!$G16058=$B$2,Colin!$H16058=$C$3),Colin!$I16058,)</f>
        <v>0</v>
      </c>
      <c r="O16058" s="38">
        <f>IF(AND(Colin!$G16058=$B$2,Colin!$H16058&lt;=$C$3),Colin!$I16058,)</f>
        <v>0</v>
      </c>
      <c r="P16058" s="38">
        <f>IF(Colin!$G16058&lt;$B$2,Colin!$I16058,0)</f>
        <v>0</v>
      </c>
      <c r="Q16058" s="38">
        <f>IF(Colin!$G16058&lt;$B$1,Colin!$I16058,0)</f>
        <v>0</v>
      </c>
    </row>
    <row r="16059" spans="12:17" x14ac:dyDescent="0.25">
      <c r="L16059" s="38">
        <f>IF(AND(Colin!$G16059=$B$1,Colin!$H16059=$C$3),Colin!$I16059,)</f>
        <v>0</v>
      </c>
      <c r="M16059" s="38">
        <f>IF(AND(Colin!$G16059=$B$1,Colin!$H16059&lt;=$C$3),Colin!$I16059,)</f>
        <v>0</v>
      </c>
      <c r="N16059" s="38">
        <f>IF(AND(Colin!$G16059=$B$2,Colin!$H16059=$C$3),Colin!$I16059,)</f>
        <v>0</v>
      </c>
      <c r="O16059" s="38">
        <f>IF(AND(Colin!$G16059=$B$2,Colin!$H16059&lt;=$C$3),Colin!$I16059,)</f>
        <v>0</v>
      </c>
      <c r="P16059" s="38">
        <f>IF(Colin!$G16059&lt;$B$2,Colin!$I16059,0)</f>
        <v>0</v>
      </c>
      <c r="Q16059" s="38">
        <f>IF(Colin!$G16059&lt;$B$1,Colin!$I16059,0)</f>
        <v>0</v>
      </c>
    </row>
    <row r="16060" spans="12:17" x14ac:dyDescent="0.25">
      <c r="L16060" s="38">
        <f>IF(AND(Colin!$G16060=$B$1,Colin!$H16060=$C$3),Colin!$I16060,)</f>
        <v>0</v>
      </c>
      <c r="M16060" s="38">
        <f>IF(AND(Colin!$G16060=$B$1,Colin!$H16060&lt;=$C$3),Colin!$I16060,)</f>
        <v>0</v>
      </c>
      <c r="N16060" s="38">
        <f>IF(AND(Colin!$G16060=$B$2,Colin!$H16060=$C$3),Colin!$I16060,)</f>
        <v>0</v>
      </c>
      <c r="O16060" s="38">
        <f>IF(AND(Colin!$G16060=$B$2,Colin!$H16060&lt;=$C$3),Colin!$I16060,)</f>
        <v>0</v>
      </c>
      <c r="P16060" s="38">
        <f>IF(Colin!$G16060&lt;$B$2,Colin!$I16060,0)</f>
        <v>0</v>
      </c>
      <c r="Q16060" s="38">
        <f>IF(Colin!$G16060&lt;$B$1,Colin!$I16060,0)</f>
        <v>0</v>
      </c>
    </row>
    <row r="16061" spans="12:17" x14ac:dyDescent="0.25">
      <c r="L16061" s="38">
        <f>IF(AND(Colin!$G16061=$B$1,Colin!$H16061=$C$3),Colin!$I16061,)</f>
        <v>0</v>
      </c>
      <c r="M16061" s="38">
        <f>IF(AND(Colin!$G16061=$B$1,Colin!$H16061&lt;=$C$3),Colin!$I16061,)</f>
        <v>0</v>
      </c>
      <c r="N16061" s="38">
        <f>IF(AND(Colin!$G16061=$B$2,Colin!$H16061=$C$3),Colin!$I16061,)</f>
        <v>0</v>
      </c>
      <c r="O16061" s="38">
        <f>IF(AND(Colin!$G16061=$B$2,Colin!$H16061&lt;=$C$3),Colin!$I16061,)</f>
        <v>0</v>
      </c>
      <c r="P16061" s="38">
        <f>IF(Colin!$G16061&lt;$B$2,Colin!$I16061,0)</f>
        <v>0</v>
      </c>
      <c r="Q16061" s="38">
        <f>IF(Colin!$G16061&lt;$B$1,Colin!$I16061,0)</f>
        <v>0</v>
      </c>
    </row>
    <row r="16062" spans="12:17" x14ac:dyDescent="0.25">
      <c r="L16062" s="38">
        <f>IF(AND(Colin!$G16062=$B$1,Colin!$H16062=$C$3),Colin!$I16062,)</f>
        <v>0</v>
      </c>
      <c r="M16062" s="38">
        <f>IF(AND(Colin!$G16062=$B$1,Colin!$H16062&lt;=$C$3),Colin!$I16062,)</f>
        <v>0</v>
      </c>
      <c r="N16062" s="38">
        <f>IF(AND(Colin!$G16062=$B$2,Colin!$H16062=$C$3),Colin!$I16062,)</f>
        <v>0</v>
      </c>
      <c r="O16062" s="38">
        <f>IF(AND(Colin!$G16062=$B$2,Colin!$H16062&lt;=$C$3),Colin!$I16062,)</f>
        <v>0</v>
      </c>
      <c r="P16062" s="38">
        <f>IF(Colin!$G16062&lt;$B$2,Colin!$I16062,0)</f>
        <v>0</v>
      </c>
      <c r="Q16062" s="38">
        <f>IF(Colin!$G16062&lt;$B$1,Colin!$I16062,0)</f>
        <v>0</v>
      </c>
    </row>
    <row r="16063" spans="12:17" x14ac:dyDescent="0.25">
      <c r="L16063" s="38">
        <f>IF(AND(Colin!$G16063=$B$1,Colin!$H16063=$C$3),Colin!$I16063,)</f>
        <v>0</v>
      </c>
      <c r="M16063" s="38">
        <f>IF(AND(Colin!$G16063=$B$1,Colin!$H16063&lt;=$C$3),Colin!$I16063,)</f>
        <v>0</v>
      </c>
      <c r="N16063" s="38">
        <f>IF(AND(Colin!$G16063=$B$2,Colin!$H16063=$C$3),Colin!$I16063,)</f>
        <v>0</v>
      </c>
      <c r="O16063" s="38">
        <f>IF(AND(Colin!$G16063=$B$2,Colin!$H16063&lt;=$C$3),Colin!$I16063,)</f>
        <v>0</v>
      </c>
      <c r="P16063" s="38">
        <f>IF(Colin!$G16063&lt;$B$2,Colin!$I16063,0)</f>
        <v>0</v>
      </c>
      <c r="Q16063" s="38">
        <f>IF(Colin!$G16063&lt;$B$1,Colin!$I16063,0)</f>
        <v>0</v>
      </c>
    </row>
    <row r="16064" spans="12:17" x14ac:dyDescent="0.25">
      <c r="L16064" s="38">
        <f>IF(AND(Colin!$G16064=$B$1,Colin!$H16064=$C$3),Colin!$I16064,)</f>
        <v>0</v>
      </c>
      <c r="M16064" s="38">
        <f>IF(AND(Colin!$G16064=$B$1,Colin!$H16064&lt;=$C$3),Colin!$I16064,)</f>
        <v>0</v>
      </c>
      <c r="N16064" s="38">
        <f>IF(AND(Colin!$G16064=$B$2,Colin!$H16064=$C$3),Colin!$I16064,)</f>
        <v>0</v>
      </c>
      <c r="O16064" s="38">
        <f>IF(AND(Colin!$G16064=$B$2,Colin!$H16064&lt;=$C$3),Colin!$I16064,)</f>
        <v>0</v>
      </c>
      <c r="P16064" s="38">
        <f>IF(Colin!$G16064&lt;$B$2,Colin!$I16064,0)</f>
        <v>0</v>
      </c>
      <c r="Q16064" s="38">
        <f>IF(Colin!$G16064&lt;$B$1,Colin!$I16064,0)</f>
        <v>0</v>
      </c>
    </row>
    <row r="16065" spans="12:17" x14ac:dyDescent="0.25">
      <c r="L16065" s="38">
        <f>IF(AND(Colin!$G16065=$B$1,Colin!$H16065=$C$3),Colin!$I16065,)</f>
        <v>0</v>
      </c>
      <c r="M16065" s="38">
        <f>IF(AND(Colin!$G16065=$B$1,Colin!$H16065&lt;=$C$3),Colin!$I16065,)</f>
        <v>0</v>
      </c>
      <c r="N16065" s="38">
        <f>IF(AND(Colin!$G16065=$B$2,Colin!$H16065=$C$3),Colin!$I16065,)</f>
        <v>0</v>
      </c>
      <c r="O16065" s="38">
        <f>IF(AND(Colin!$G16065=$B$2,Colin!$H16065&lt;=$C$3),Colin!$I16065,)</f>
        <v>0</v>
      </c>
      <c r="P16065" s="38">
        <f>IF(Colin!$G16065&lt;$B$2,Colin!$I16065,0)</f>
        <v>0</v>
      </c>
      <c r="Q16065" s="38">
        <f>IF(Colin!$G16065&lt;$B$1,Colin!$I16065,0)</f>
        <v>0</v>
      </c>
    </row>
    <row r="16066" spans="12:17" x14ac:dyDescent="0.25">
      <c r="L16066" s="38">
        <f>IF(AND(Colin!$G16066=$B$1,Colin!$H16066=$C$3),Colin!$I16066,)</f>
        <v>0</v>
      </c>
      <c r="M16066" s="38">
        <f>IF(AND(Colin!$G16066=$B$1,Colin!$H16066&lt;=$C$3),Colin!$I16066,)</f>
        <v>0</v>
      </c>
      <c r="N16066" s="38">
        <f>IF(AND(Colin!$G16066=$B$2,Colin!$H16066=$C$3),Colin!$I16066,)</f>
        <v>0</v>
      </c>
      <c r="O16066" s="38">
        <f>IF(AND(Colin!$G16066=$B$2,Colin!$H16066&lt;=$C$3),Colin!$I16066,)</f>
        <v>0</v>
      </c>
      <c r="P16066" s="38">
        <f>IF(Colin!$G16066&lt;$B$2,Colin!$I16066,0)</f>
        <v>0</v>
      </c>
      <c r="Q16066" s="38">
        <f>IF(Colin!$G16066&lt;$B$1,Colin!$I16066,0)</f>
        <v>0</v>
      </c>
    </row>
    <row r="16067" spans="12:17" x14ac:dyDescent="0.25">
      <c r="L16067" s="38">
        <f>IF(AND(Colin!$G16067=$B$1,Colin!$H16067=$C$3),Colin!$I16067,)</f>
        <v>0</v>
      </c>
      <c r="M16067" s="38">
        <f>IF(AND(Colin!$G16067=$B$1,Colin!$H16067&lt;=$C$3),Colin!$I16067,)</f>
        <v>0</v>
      </c>
      <c r="N16067" s="38">
        <f>IF(AND(Colin!$G16067=$B$2,Colin!$H16067=$C$3),Colin!$I16067,)</f>
        <v>0</v>
      </c>
      <c r="O16067" s="38">
        <f>IF(AND(Colin!$G16067=$B$2,Colin!$H16067&lt;=$C$3),Colin!$I16067,)</f>
        <v>0</v>
      </c>
      <c r="P16067" s="38">
        <f>IF(Colin!$G16067&lt;$B$2,Colin!$I16067,0)</f>
        <v>0</v>
      </c>
      <c r="Q16067" s="38">
        <f>IF(Colin!$G16067&lt;$B$1,Colin!$I16067,0)</f>
        <v>0</v>
      </c>
    </row>
    <row r="16068" spans="12:17" x14ac:dyDescent="0.25">
      <c r="L16068" s="38">
        <f>IF(AND(Colin!$G16068=$B$1,Colin!$H16068=$C$3),Colin!$I16068,)</f>
        <v>0</v>
      </c>
      <c r="M16068" s="38">
        <f>IF(AND(Colin!$G16068=$B$1,Colin!$H16068&lt;=$C$3),Colin!$I16068,)</f>
        <v>0</v>
      </c>
      <c r="N16068" s="38">
        <f>IF(AND(Colin!$G16068=$B$2,Colin!$H16068=$C$3),Colin!$I16068,)</f>
        <v>0</v>
      </c>
      <c r="O16068" s="38">
        <f>IF(AND(Colin!$G16068=$B$2,Colin!$H16068&lt;=$C$3),Colin!$I16068,)</f>
        <v>0</v>
      </c>
      <c r="P16068" s="38">
        <f>IF(Colin!$G16068&lt;$B$2,Colin!$I16068,0)</f>
        <v>0</v>
      </c>
      <c r="Q16068" s="38">
        <f>IF(Colin!$G16068&lt;$B$1,Colin!$I16068,0)</f>
        <v>0</v>
      </c>
    </row>
    <row r="16069" spans="12:17" x14ac:dyDescent="0.25">
      <c r="L16069" s="38">
        <f>IF(AND(Colin!$G16069=$B$1,Colin!$H16069=$C$3),Colin!$I16069,)</f>
        <v>0</v>
      </c>
      <c r="M16069" s="38">
        <f>IF(AND(Colin!$G16069=$B$1,Colin!$H16069&lt;=$C$3),Colin!$I16069,)</f>
        <v>0</v>
      </c>
      <c r="N16069" s="38">
        <f>IF(AND(Colin!$G16069=$B$2,Colin!$H16069=$C$3),Colin!$I16069,)</f>
        <v>0</v>
      </c>
      <c r="O16069" s="38">
        <f>IF(AND(Colin!$G16069=$B$2,Colin!$H16069&lt;=$C$3),Colin!$I16069,)</f>
        <v>0</v>
      </c>
      <c r="P16069" s="38">
        <f>IF(Colin!$G16069&lt;$B$2,Colin!$I16069,0)</f>
        <v>0</v>
      </c>
      <c r="Q16069" s="38">
        <f>IF(Colin!$G16069&lt;$B$1,Colin!$I16069,0)</f>
        <v>0</v>
      </c>
    </row>
    <row r="16070" spans="12:17" x14ac:dyDescent="0.25">
      <c r="L16070" s="38">
        <f>IF(AND(Colin!$G16070=$B$1,Colin!$H16070=$C$3),Colin!$I16070,)</f>
        <v>0</v>
      </c>
      <c r="M16070" s="38">
        <f>IF(AND(Colin!$G16070=$B$1,Colin!$H16070&lt;=$C$3),Colin!$I16070,)</f>
        <v>0</v>
      </c>
      <c r="N16070" s="38">
        <f>IF(AND(Colin!$G16070=$B$2,Colin!$H16070=$C$3),Colin!$I16070,)</f>
        <v>0</v>
      </c>
      <c r="O16070" s="38">
        <f>IF(AND(Colin!$G16070=$B$2,Colin!$H16070&lt;=$C$3),Colin!$I16070,)</f>
        <v>0</v>
      </c>
      <c r="P16070" s="38">
        <f>IF(Colin!$G16070&lt;$B$2,Colin!$I16070,0)</f>
        <v>0</v>
      </c>
      <c r="Q16070" s="38">
        <f>IF(Colin!$G16070&lt;$B$1,Colin!$I16070,0)</f>
        <v>0</v>
      </c>
    </row>
    <row r="16071" spans="12:17" x14ac:dyDescent="0.25">
      <c r="L16071" s="38">
        <f>IF(AND(Colin!$G16071=$B$1,Colin!$H16071=$C$3),Colin!$I16071,)</f>
        <v>0</v>
      </c>
      <c r="M16071" s="38">
        <f>IF(AND(Colin!$G16071=$B$1,Colin!$H16071&lt;=$C$3),Colin!$I16071,)</f>
        <v>0</v>
      </c>
      <c r="N16071" s="38">
        <f>IF(AND(Colin!$G16071=$B$2,Colin!$H16071=$C$3),Colin!$I16071,)</f>
        <v>0</v>
      </c>
      <c r="O16071" s="38">
        <f>IF(AND(Colin!$G16071=$B$2,Colin!$H16071&lt;=$C$3),Colin!$I16071,)</f>
        <v>0</v>
      </c>
      <c r="P16071" s="38">
        <f>IF(Colin!$G16071&lt;$B$2,Colin!$I16071,0)</f>
        <v>0</v>
      </c>
      <c r="Q16071" s="38">
        <f>IF(Colin!$G16071&lt;$B$1,Colin!$I16071,0)</f>
        <v>0</v>
      </c>
    </row>
    <row r="16072" spans="12:17" x14ac:dyDescent="0.25">
      <c r="L16072" s="38">
        <f>IF(AND(Colin!$G16072=$B$1,Colin!$H16072=$C$3),Colin!$I16072,)</f>
        <v>0</v>
      </c>
      <c r="M16072" s="38">
        <f>IF(AND(Colin!$G16072=$B$1,Colin!$H16072&lt;=$C$3),Colin!$I16072,)</f>
        <v>0</v>
      </c>
      <c r="N16072" s="38">
        <f>IF(AND(Colin!$G16072=$B$2,Colin!$H16072=$C$3),Colin!$I16072,)</f>
        <v>0</v>
      </c>
      <c r="O16072" s="38">
        <f>IF(AND(Colin!$G16072=$B$2,Colin!$H16072&lt;=$C$3),Colin!$I16072,)</f>
        <v>0</v>
      </c>
      <c r="P16072" s="38">
        <f>IF(Colin!$G16072&lt;$B$2,Colin!$I16072,0)</f>
        <v>0</v>
      </c>
      <c r="Q16072" s="38">
        <f>IF(Colin!$G16072&lt;$B$1,Colin!$I16072,0)</f>
        <v>0</v>
      </c>
    </row>
    <row r="16073" spans="12:17" x14ac:dyDescent="0.25">
      <c r="L16073" s="38">
        <f>IF(AND(Colin!$G16073=$B$1,Colin!$H16073=$C$3),Colin!$I16073,)</f>
        <v>0</v>
      </c>
      <c r="M16073" s="38">
        <f>IF(AND(Colin!$G16073=$B$1,Colin!$H16073&lt;=$C$3),Colin!$I16073,)</f>
        <v>0</v>
      </c>
      <c r="N16073" s="38">
        <f>IF(AND(Colin!$G16073=$B$2,Colin!$H16073=$C$3),Colin!$I16073,)</f>
        <v>0</v>
      </c>
      <c r="O16073" s="38">
        <f>IF(AND(Colin!$G16073=$B$2,Colin!$H16073&lt;=$C$3),Colin!$I16073,)</f>
        <v>0</v>
      </c>
      <c r="P16073" s="38">
        <f>IF(Colin!$G16073&lt;$B$2,Colin!$I16073,0)</f>
        <v>0</v>
      </c>
      <c r="Q16073" s="38">
        <f>IF(Colin!$G16073&lt;$B$1,Colin!$I16073,0)</f>
        <v>0</v>
      </c>
    </row>
    <row r="16074" spans="12:17" x14ac:dyDescent="0.25">
      <c r="L16074" s="38">
        <f>IF(AND(Colin!$G16074=$B$1,Colin!$H16074=$C$3),Colin!$I16074,)</f>
        <v>0</v>
      </c>
      <c r="M16074" s="38">
        <f>IF(AND(Colin!$G16074=$B$1,Colin!$H16074&lt;=$C$3),Colin!$I16074,)</f>
        <v>0</v>
      </c>
      <c r="N16074" s="38">
        <f>IF(AND(Colin!$G16074=$B$2,Colin!$H16074=$C$3),Colin!$I16074,)</f>
        <v>0</v>
      </c>
      <c r="O16074" s="38">
        <f>IF(AND(Colin!$G16074=$B$2,Colin!$H16074&lt;=$C$3),Colin!$I16074,)</f>
        <v>0</v>
      </c>
      <c r="P16074" s="38">
        <f>IF(Colin!$G16074&lt;$B$2,Colin!$I16074,0)</f>
        <v>0</v>
      </c>
      <c r="Q16074" s="38">
        <f>IF(Colin!$G16074&lt;$B$1,Colin!$I16074,0)</f>
        <v>0</v>
      </c>
    </row>
    <row r="16075" spans="12:17" x14ac:dyDescent="0.25">
      <c r="L16075" s="38">
        <f>IF(AND(Colin!$G16075=$B$1,Colin!$H16075=$C$3),Colin!$I16075,)</f>
        <v>0</v>
      </c>
      <c r="M16075" s="38">
        <f>IF(AND(Colin!$G16075=$B$1,Colin!$H16075&lt;=$C$3),Colin!$I16075,)</f>
        <v>0</v>
      </c>
      <c r="N16075" s="38">
        <f>IF(AND(Colin!$G16075=$B$2,Colin!$H16075=$C$3),Colin!$I16075,)</f>
        <v>0</v>
      </c>
      <c r="O16075" s="38">
        <f>IF(AND(Colin!$G16075=$B$2,Colin!$H16075&lt;=$C$3),Colin!$I16075,)</f>
        <v>0</v>
      </c>
      <c r="P16075" s="38">
        <f>IF(Colin!$G16075&lt;$B$2,Colin!$I16075,0)</f>
        <v>0</v>
      </c>
      <c r="Q16075" s="38">
        <f>IF(Colin!$G16075&lt;$B$1,Colin!$I16075,0)</f>
        <v>0</v>
      </c>
    </row>
    <row r="16076" spans="12:17" x14ac:dyDescent="0.25">
      <c r="L16076" s="38">
        <f>IF(AND(Colin!$G16076=$B$1,Colin!$H16076=$C$3),Colin!$I16076,)</f>
        <v>0</v>
      </c>
      <c r="M16076" s="38">
        <f>IF(AND(Colin!$G16076=$B$1,Colin!$H16076&lt;=$C$3),Colin!$I16076,)</f>
        <v>0</v>
      </c>
      <c r="N16076" s="38">
        <f>IF(AND(Colin!$G16076=$B$2,Colin!$H16076=$C$3),Colin!$I16076,)</f>
        <v>0</v>
      </c>
      <c r="O16076" s="38">
        <f>IF(AND(Colin!$G16076=$B$2,Colin!$H16076&lt;=$C$3),Colin!$I16076,)</f>
        <v>0</v>
      </c>
      <c r="P16076" s="38">
        <f>IF(Colin!$G16076&lt;$B$2,Colin!$I16076,0)</f>
        <v>0</v>
      </c>
      <c r="Q16076" s="38">
        <f>IF(Colin!$G16076&lt;$B$1,Colin!$I16076,0)</f>
        <v>0</v>
      </c>
    </row>
    <row r="16077" spans="12:17" x14ac:dyDescent="0.25">
      <c r="L16077" s="38">
        <f>IF(AND(Colin!$G16077=$B$1,Colin!$H16077=$C$3),Colin!$I16077,)</f>
        <v>0</v>
      </c>
      <c r="M16077" s="38">
        <f>IF(AND(Colin!$G16077=$B$1,Colin!$H16077&lt;=$C$3),Colin!$I16077,)</f>
        <v>0</v>
      </c>
      <c r="N16077" s="38">
        <f>IF(AND(Colin!$G16077=$B$2,Colin!$H16077=$C$3),Colin!$I16077,)</f>
        <v>0</v>
      </c>
      <c r="O16077" s="38">
        <f>IF(AND(Colin!$G16077=$B$2,Colin!$H16077&lt;=$C$3),Colin!$I16077,)</f>
        <v>0</v>
      </c>
      <c r="P16077" s="38">
        <f>IF(Colin!$G16077&lt;$B$2,Colin!$I16077,0)</f>
        <v>0</v>
      </c>
      <c r="Q16077" s="38">
        <f>IF(Colin!$G16077&lt;$B$1,Colin!$I16077,0)</f>
        <v>0</v>
      </c>
    </row>
    <row r="16078" spans="12:17" x14ac:dyDescent="0.25">
      <c r="L16078" s="38">
        <f>IF(AND(Colin!$G16078=$B$1,Colin!$H16078=$C$3),Colin!$I16078,)</f>
        <v>0</v>
      </c>
      <c r="M16078" s="38">
        <f>IF(AND(Colin!$G16078=$B$1,Colin!$H16078&lt;=$C$3),Colin!$I16078,)</f>
        <v>0</v>
      </c>
      <c r="N16078" s="38">
        <f>IF(AND(Colin!$G16078=$B$2,Colin!$H16078=$C$3),Colin!$I16078,)</f>
        <v>0</v>
      </c>
      <c r="O16078" s="38">
        <f>IF(AND(Colin!$G16078=$B$2,Colin!$H16078&lt;=$C$3),Colin!$I16078,)</f>
        <v>0</v>
      </c>
      <c r="P16078" s="38">
        <f>IF(Colin!$G16078&lt;$B$2,Colin!$I16078,0)</f>
        <v>0</v>
      </c>
      <c r="Q16078" s="38">
        <f>IF(Colin!$G16078&lt;$B$1,Colin!$I16078,0)</f>
        <v>0</v>
      </c>
    </row>
    <row r="16079" spans="12:17" x14ac:dyDescent="0.25">
      <c r="L16079" s="38">
        <f>IF(AND(Colin!$G16079=$B$1,Colin!$H16079=$C$3),Colin!$I16079,)</f>
        <v>0</v>
      </c>
      <c r="M16079" s="38">
        <f>IF(AND(Colin!$G16079=$B$1,Colin!$H16079&lt;=$C$3),Colin!$I16079,)</f>
        <v>0</v>
      </c>
      <c r="N16079" s="38">
        <f>IF(AND(Colin!$G16079=$B$2,Colin!$H16079=$C$3),Colin!$I16079,)</f>
        <v>0</v>
      </c>
      <c r="O16079" s="38">
        <f>IF(AND(Colin!$G16079=$B$2,Colin!$H16079&lt;=$C$3),Colin!$I16079,)</f>
        <v>0</v>
      </c>
      <c r="P16079" s="38">
        <f>IF(Colin!$G16079&lt;$B$2,Colin!$I16079,0)</f>
        <v>0</v>
      </c>
      <c r="Q16079" s="38">
        <f>IF(Colin!$G16079&lt;$B$1,Colin!$I16079,0)</f>
        <v>0</v>
      </c>
    </row>
    <row r="16080" spans="12:17" x14ac:dyDescent="0.25">
      <c r="L16080" s="38">
        <f>IF(AND(Colin!$G16080=$B$1,Colin!$H16080=$C$3),Colin!$I16080,)</f>
        <v>0</v>
      </c>
      <c r="M16080" s="38">
        <f>IF(AND(Colin!$G16080=$B$1,Colin!$H16080&lt;=$C$3),Colin!$I16080,)</f>
        <v>0</v>
      </c>
      <c r="N16080" s="38">
        <f>IF(AND(Colin!$G16080=$B$2,Colin!$H16080=$C$3),Colin!$I16080,)</f>
        <v>0</v>
      </c>
      <c r="O16080" s="38">
        <f>IF(AND(Colin!$G16080=$B$2,Colin!$H16080&lt;=$C$3),Colin!$I16080,)</f>
        <v>0</v>
      </c>
      <c r="P16080" s="38">
        <f>IF(Colin!$G16080&lt;$B$2,Colin!$I16080,0)</f>
        <v>0</v>
      </c>
      <c r="Q16080" s="38">
        <f>IF(Colin!$G16080&lt;$B$1,Colin!$I16080,0)</f>
        <v>0</v>
      </c>
    </row>
    <row r="16081" spans="12:17" x14ac:dyDescent="0.25">
      <c r="L16081" s="38">
        <f>IF(AND(Colin!$G16081=$B$1,Colin!$H16081=$C$3),Colin!$I16081,)</f>
        <v>0</v>
      </c>
      <c r="M16081" s="38">
        <f>IF(AND(Colin!$G16081=$B$1,Colin!$H16081&lt;=$C$3),Colin!$I16081,)</f>
        <v>0</v>
      </c>
      <c r="N16081" s="38">
        <f>IF(AND(Colin!$G16081=$B$2,Colin!$H16081=$C$3),Colin!$I16081,)</f>
        <v>0</v>
      </c>
      <c r="O16081" s="38">
        <f>IF(AND(Colin!$G16081=$B$2,Colin!$H16081&lt;=$C$3),Colin!$I16081,)</f>
        <v>0</v>
      </c>
      <c r="P16081" s="38">
        <f>IF(Colin!$G16081&lt;$B$2,Colin!$I16081,0)</f>
        <v>0</v>
      </c>
      <c r="Q16081" s="38">
        <f>IF(Colin!$G16081&lt;$B$1,Colin!$I16081,0)</f>
        <v>0</v>
      </c>
    </row>
    <row r="16082" spans="12:17" x14ac:dyDescent="0.25">
      <c r="L16082" s="38">
        <f>IF(AND(Colin!$G16082=$B$1,Colin!$H16082=$C$3),Colin!$I16082,)</f>
        <v>0</v>
      </c>
      <c r="M16082" s="38">
        <f>IF(AND(Colin!$G16082=$B$1,Colin!$H16082&lt;=$C$3),Colin!$I16082,)</f>
        <v>0</v>
      </c>
      <c r="N16082" s="38">
        <f>IF(AND(Colin!$G16082=$B$2,Colin!$H16082=$C$3),Colin!$I16082,)</f>
        <v>0</v>
      </c>
      <c r="O16082" s="38">
        <f>IF(AND(Colin!$G16082=$B$2,Colin!$H16082&lt;=$C$3),Colin!$I16082,)</f>
        <v>0</v>
      </c>
      <c r="P16082" s="38">
        <f>IF(Colin!$G16082&lt;$B$2,Colin!$I16082,0)</f>
        <v>0</v>
      </c>
      <c r="Q16082" s="38">
        <f>IF(Colin!$G16082&lt;$B$1,Colin!$I16082,0)</f>
        <v>0</v>
      </c>
    </row>
    <row r="16083" spans="12:17" x14ac:dyDescent="0.25">
      <c r="L16083" s="38">
        <f>IF(AND(Colin!$G16083=$B$1,Colin!$H16083=$C$3),Colin!$I16083,)</f>
        <v>0</v>
      </c>
      <c r="M16083" s="38">
        <f>IF(AND(Colin!$G16083=$B$1,Colin!$H16083&lt;=$C$3),Colin!$I16083,)</f>
        <v>0</v>
      </c>
      <c r="N16083" s="38">
        <f>IF(AND(Colin!$G16083=$B$2,Colin!$H16083=$C$3),Colin!$I16083,)</f>
        <v>0</v>
      </c>
      <c r="O16083" s="38">
        <f>IF(AND(Colin!$G16083=$B$2,Colin!$H16083&lt;=$C$3),Colin!$I16083,)</f>
        <v>0</v>
      </c>
      <c r="P16083" s="38">
        <f>IF(Colin!$G16083&lt;$B$2,Colin!$I16083,0)</f>
        <v>0</v>
      </c>
      <c r="Q16083" s="38">
        <f>IF(Colin!$G16083&lt;$B$1,Colin!$I16083,0)</f>
        <v>0</v>
      </c>
    </row>
    <row r="16084" spans="12:17" x14ac:dyDescent="0.25">
      <c r="L16084" s="38">
        <f>IF(AND(Colin!$G16084=$B$1,Colin!$H16084=$C$3),Colin!$I16084,)</f>
        <v>0</v>
      </c>
      <c r="M16084" s="38">
        <f>IF(AND(Colin!$G16084=$B$1,Colin!$H16084&lt;=$C$3),Colin!$I16084,)</f>
        <v>0</v>
      </c>
      <c r="N16084" s="38">
        <f>IF(AND(Colin!$G16084=$B$2,Colin!$H16084=$C$3),Colin!$I16084,)</f>
        <v>0</v>
      </c>
      <c r="O16084" s="38">
        <f>IF(AND(Colin!$G16084=$B$2,Colin!$H16084&lt;=$C$3),Colin!$I16084,)</f>
        <v>0</v>
      </c>
      <c r="P16084" s="38">
        <f>IF(Colin!$G16084&lt;$B$2,Colin!$I16084,0)</f>
        <v>0</v>
      </c>
      <c r="Q16084" s="38">
        <f>IF(Colin!$G16084&lt;$B$1,Colin!$I16084,0)</f>
        <v>0</v>
      </c>
    </row>
    <row r="16085" spans="12:17" x14ac:dyDescent="0.25">
      <c r="L16085" s="38">
        <f>IF(AND(Colin!$G16085=$B$1,Colin!$H16085=$C$3),Colin!$I16085,)</f>
        <v>0</v>
      </c>
      <c r="M16085" s="38">
        <f>IF(AND(Colin!$G16085=$B$1,Colin!$H16085&lt;=$C$3),Colin!$I16085,)</f>
        <v>0</v>
      </c>
      <c r="N16085" s="38">
        <f>IF(AND(Colin!$G16085=$B$2,Colin!$H16085=$C$3),Colin!$I16085,)</f>
        <v>0</v>
      </c>
      <c r="O16085" s="38">
        <f>IF(AND(Colin!$G16085=$B$2,Colin!$H16085&lt;=$C$3),Colin!$I16085,)</f>
        <v>0</v>
      </c>
      <c r="P16085" s="38">
        <f>IF(Colin!$G16085&lt;$B$2,Colin!$I16085,0)</f>
        <v>0</v>
      </c>
      <c r="Q16085" s="38">
        <f>IF(Colin!$G16085&lt;$B$1,Colin!$I16085,0)</f>
        <v>0</v>
      </c>
    </row>
    <row r="16086" spans="12:17" x14ac:dyDescent="0.25">
      <c r="L16086" s="38">
        <f>IF(AND(Colin!$G16086=$B$1,Colin!$H16086=$C$3),Colin!$I16086,)</f>
        <v>0</v>
      </c>
      <c r="M16086" s="38">
        <f>IF(AND(Colin!$G16086=$B$1,Colin!$H16086&lt;=$C$3),Colin!$I16086,)</f>
        <v>0</v>
      </c>
      <c r="N16086" s="38">
        <f>IF(AND(Colin!$G16086=$B$2,Colin!$H16086=$C$3),Colin!$I16086,)</f>
        <v>0</v>
      </c>
      <c r="O16086" s="38">
        <f>IF(AND(Colin!$G16086=$B$2,Colin!$H16086&lt;=$C$3),Colin!$I16086,)</f>
        <v>0</v>
      </c>
      <c r="P16086" s="38">
        <f>IF(Colin!$G16086&lt;$B$2,Colin!$I16086,0)</f>
        <v>0</v>
      </c>
      <c r="Q16086" s="38">
        <f>IF(Colin!$G16086&lt;$B$1,Colin!$I16086,0)</f>
        <v>0</v>
      </c>
    </row>
    <row r="16087" spans="12:17" x14ac:dyDescent="0.25">
      <c r="L16087" s="38">
        <f>IF(AND(Colin!$G16087=$B$1,Colin!$H16087=$C$3),Colin!$I16087,)</f>
        <v>0</v>
      </c>
      <c r="M16087" s="38">
        <f>IF(AND(Colin!$G16087=$B$1,Colin!$H16087&lt;=$C$3),Colin!$I16087,)</f>
        <v>0</v>
      </c>
      <c r="N16087" s="38">
        <f>IF(AND(Colin!$G16087=$B$2,Colin!$H16087=$C$3),Colin!$I16087,)</f>
        <v>0</v>
      </c>
      <c r="O16087" s="38">
        <f>IF(AND(Colin!$G16087=$B$2,Colin!$H16087&lt;=$C$3),Colin!$I16087,)</f>
        <v>0</v>
      </c>
      <c r="P16087" s="38">
        <f>IF(Colin!$G16087&lt;$B$2,Colin!$I16087,0)</f>
        <v>0</v>
      </c>
      <c r="Q16087" s="38">
        <f>IF(Colin!$G16087&lt;$B$1,Colin!$I16087,0)</f>
        <v>0</v>
      </c>
    </row>
    <row r="16088" spans="12:17" x14ac:dyDescent="0.25">
      <c r="L16088" s="38">
        <f>IF(AND(Colin!$G16088=$B$1,Colin!$H16088=$C$3),Colin!$I16088,)</f>
        <v>0</v>
      </c>
      <c r="M16088" s="38">
        <f>IF(AND(Colin!$G16088=$B$1,Colin!$H16088&lt;=$C$3),Colin!$I16088,)</f>
        <v>0</v>
      </c>
      <c r="N16088" s="38">
        <f>IF(AND(Colin!$G16088=$B$2,Colin!$H16088=$C$3),Colin!$I16088,)</f>
        <v>0</v>
      </c>
      <c r="O16088" s="38">
        <f>IF(AND(Colin!$G16088=$B$2,Colin!$H16088&lt;=$C$3),Colin!$I16088,)</f>
        <v>0</v>
      </c>
      <c r="P16088" s="38">
        <f>IF(Colin!$G16088&lt;$B$2,Colin!$I16088,0)</f>
        <v>0</v>
      </c>
      <c r="Q16088" s="38">
        <f>IF(Colin!$G16088&lt;$B$1,Colin!$I16088,0)</f>
        <v>0</v>
      </c>
    </row>
    <row r="16089" spans="12:17" x14ac:dyDescent="0.25">
      <c r="L16089" s="38">
        <f>IF(AND(Colin!$G16089=$B$1,Colin!$H16089=$C$3),Colin!$I16089,)</f>
        <v>0</v>
      </c>
      <c r="M16089" s="38">
        <f>IF(AND(Colin!$G16089=$B$1,Colin!$H16089&lt;=$C$3),Colin!$I16089,)</f>
        <v>0</v>
      </c>
      <c r="N16089" s="38">
        <f>IF(AND(Colin!$G16089=$B$2,Colin!$H16089=$C$3),Colin!$I16089,)</f>
        <v>0</v>
      </c>
      <c r="O16089" s="38">
        <f>IF(AND(Colin!$G16089=$B$2,Colin!$H16089&lt;=$C$3),Colin!$I16089,)</f>
        <v>0</v>
      </c>
      <c r="P16089" s="38">
        <f>IF(Colin!$G16089&lt;$B$2,Colin!$I16089,0)</f>
        <v>0</v>
      </c>
      <c r="Q16089" s="38">
        <f>IF(Colin!$G16089&lt;$B$1,Colin!$I16089,0)</f>
        <v>0</v>
      </c>
    </row>
    <row r="16090" spans="12:17" x14ac:dyDescent="0.25">
      <c r="L16090" s="38">
        <f>IF(AND(Colin!$G16090=$B$1,Colin!$H16090=$C$3),Colin!$I16090,)</f>
        <v>0</v>
      </c>
      <c r="M16090" s="38">
        <f>IF(AND(Colin!$G16090=$B$1,Colin!$H16090&lt;=$C$3),Colin!$I16090,)</f>
        <v>0</v>
      </c>
      <c r="N16090" s="38">
        <f>IF(AND(Colin!$G16090=$B$2,Colin!$H16090=$C$3),Colin!$I16090,)</f>
        <v>0</v>
      </c>
      <c r="O16090" s="38">
        <f>IF(AND(Colin!$G16090=$B$2,Colin!$H16090&lt;=$C$3),Colin!$I16090,)</f>
        <v>0</v>
      </c>
      <c r="P16090" s="38">
        <f>IF(Colin!$G16090&lt;$B$2,Colin!$I16090,0)</f>
        <v>0</v>
      </c>
      <c r="Q16090" s="38">
        <f>IF(Colin!$G16090&lt;$B$1,Colin!$I16090,0)</f>
        <v>0</v>
      </c>
    </row>
    <row r="16091" spans="12:17" x14ac:dyDescent="0.25">
      <c r="L16091" s="38">
        <f>IF(AND(Colin!$G16091=$B$1,Colin!$H16091=$C$3),Colin!$I16091,)</f>
        <v>0</v>
      </c>
      <c r="M16091" s="38">
        <f>IF(AND(Colin!$G16091=$B$1,Colin!$H16091&lt;=$C$3),Colin!$I16091,)</f>
        <v>0</v>
      </c>
      <c r="N16091" s="38">
        <f>IF(AND(Colin!$G16091=$B$2,Colin!$H16091=$C$3),Colin!$I16091,)</f>
        <v>0</v>
      </c>
      <c r="O16091" s="38">
        <f>IF(AND(Colin!$G16091=$B$2,Colin!$H16091&lt;=$C$3),Colin!$I16091,)</f>
        <v>0</v>
      </c>
      <c r="P16091" s="38">
        <f>IF(Colin!$G16091&lt;$B$2,Colin!$I16091,0)</f>
        <v>0</v>
      </c>
      <c r="Q16091" s="38">
        <f>IF(Colin!$G16091&lt;$B$1,Colin!$I16091,0)</f>
        <v>0</v>
      </c>
    </row>
    <row r="16092" spans="12:17" x14ac:dyDescent="0.25">
      <c r="L16092" s="38">
        <f>IF(AND(Colin!$G16092=$B$1,Colin!$H16092=$C$3),Colin!$I16092,)</f>
        <v>0</v>
      </c>
      <c r="M16092" s="38">
        <f>IF(AND(Colin!$G16092=$B$1,Colin!$H16092&lt;=$C$3),Colin!$I16092,)</f>
        <v>0</v>
      </c>
      <c r="N16092" s="38">
        <f>IF(AND(Colin!$G16092=$B$2,Colin!$H16092=$C$3),Colin!$I16092,)</f>
        <v>0</v>
      </c>
      <c r="O16092" s="38">
        <f>IF(AND(Colin!$G16092=$B$2,Colin!$H16092&lt;=$C$3),Colin!$I16092,)</f>
        <v>0</v>
      </c>
      <c r="P16092" s="38">
        <f>IF(Colin!$G16092&lt;$B$2,Colin!$I16092,0)</f>
        <v>0</v>
      </c>
      <c r="Q16092" s="38">
        <f>IF(Colin!$G16092&lt;$B$1,Colin!$I16092,0)</f>
        <v>0</v>
      </c>
    </row>
    <row r="16093" spans="12:17" x14ac:dyDescent="0.25">
      <c r="L16093" s="38">
        <f>IF(AND(Colin!$G16093=$B$1,Colin!$H16093=$C$3),Colin!$I16093,)</f>
        <v>0</v>
      </c>
      <c r="M16093" s="38">
        <f>IF(AND(Colin!$G16093=$B$1,Colin!$H16093&lt;=$C$3),Colin!$I16093,)</f>
        <v>0</v>
      </c>
      <c r="N16093" s="38">
        <f>IF(AND(Colin!$G16093=$B$2,Colin!$H16093=$C$3),Colin!$I16093,)</f>
        <v>0</v>
      </c>
      <c r="O16093" s="38">
        <f>IF(AND(Colin!$G16093=$B$2,Colin!$H16093&lt;=$C$3),Colin!$I16093,)</f>
        <v>0</v>
      </c>
      <c r="P16093" s="38">
        <f>IF(Colin!$G16093&lt;$B$2,Colin!$I16093,0)</f>
        <v>0</v>
      </c>
      <c r="Q16093" s="38">
        <f>IF(Colin!$G16093&lt;$B$1,Colin!$I16093,0)</f>
        <v>0</v>
      </c>
    </row>
    <row r="16094" spans="12:17" x14ac:dyDescent="0.25">
      <c r="L16094" s="38">
        <f>IF(AND(Colin!$G16094=$B$1,Colin!$H16094=$C$3),Colin!$I16094,)</f>
        <v>0</v>
      </c>
      <c r="M16094" s="38">
        <f>IF(AND(Colin!$G16094=$B$1,Colin!$H16094&lt;=$C$3),Colin!$I16094,)</f>
        <v>0</v>
      </c>
      <c r="N16094" s="38">
        <f>IF(AND(Colin!$G16094=$B$2,Colin!$H16094=$C$3),Colin!$I16094,)</f>
        <v>0</v>
      </c>
      <c r="O16094" s="38">
        <f>IF(AND(Colin!$G16094=$B$2,Colin!$H16094&lt;=$C$3),Colin!$I16094,)</f>
        <v>0</v>
      </c>
      <c r="P16094" s="38">
        <f>IF(Colin!$G16094&lt;$B$2,Colin!$I16094,0)</f>
        <v>0</v>
      </c>
      <c r="Q16094" s="38">
        <f>IF(Colin!$G16094&lt;$B$1,Colin!$I16094,0)</f>
        <v>0</v>
      </c>
    </row>
    <row r="16095" spans="12:17" x14ac:dyDescent="0.25">
      <c r="L16095" s="38">
        <f>IF(AND(Colin!$G16095=$B$1,Colin!$H16095=$C$3),Colin!$I16095,)</f>
        <v>0</v>
      </c>
      <c r="M16095" s="38">
        <f>IF(AND(Colin!$G16095=$B$1,Colin!$H16095&lt;=$C$3),Colin!$I16095,)</f>
        <v>0</v>
      </c>
      <c r="N16095" s="38">
        <f>IF(AND(Colin!$G16095=$B$2,Colin!$H16095=$C$3),Colin!$I16095,)</f>
        <v>0</v>
      </c>
      <c r="O16095" s="38">
        <f>IF(AND(Colin!$G16095=$B$2,Colin!$H16095&lt;=$C$3),Colin!$I16095,)</f>
        <v>0</v>
      </c>
      <c r="P16095" s="38">
        <f>IF(Colin!$G16095&lt;$B$2,Colin!$I16095,0)</f>
        <v>0</v>
      </c>
      <c r="Q16095" s="38">
        <f>IF(Colin!$G16095&lt;$B$1,Colin!$I16095,0)</f>
        <v>0</v>
      </c>
    </row>
    <row r="16096" spans="12:17" x14ac:dyDescent="0.25">
      <c r="L16096" s="38">
        <f>IF(AND(Colin!$G16096=$B$1,Colin!$H16096=$C$3),Colin!$I16096,)</f>
        <v>0</v>
      </c>
      <c r="M16096" s="38">
        <f>IF(AND(Colin!$G16096=$B$1,Colin!$H16096&lt;=$C$3),Colin!$I16096,)</f>
        <v>0</v>
      </c>
      <c r="N16096" s="38">
        <f>IF(AND(Colin!$G16096=$B$2,Colin!$H16096=$C$3),Colin!$I16096,)</f>
        <v>0</v>
      </c>
      <c r="O16096" s="38">
        <f>IF(AND(Colin!$G16096=$B$2,Colin!$H16096&lt;=$C$3),Colin!$I16096,)</f>
        <v>0</v>
      </c>
      <c r="P16096" s="38">
        <f>IF(Colin!$G16096&lt;$B$2,Colin!$I16096,0)</f>
        <v>0</v>
      </c>
      <c r="Q16096" s="38">
        <f>IF(Colin!$G16096&lt;$B$1,Colin!$I16096,0)</f>
        <v>0</v>
      </c>
    </row>
    <row r="16097" spans="12:17" x14ac:dyDescent="0.25">
      <c r="L16097" s="38">
        <f>IF(AND(Colin!$G16097=$B$1,Colin!$H16097=$C$3),Colin!$I16097,)</f>
        <v>0</v>
      </c>
      <c r="M16097" s="38">
        <f>IF(AND(Colin!$G16097=$B$1,Colin!$H16097&lt;=$C$3),Colin!$I16097,)</f>
        <v>0</v>
      </c>
      <c r="N16097" s="38">
        <f>IF(AND(Colin!$G16097=$B$2,Colin!$H16097=$C$3),Colin!$I16097,)</f>
        <v>0</v>
      </c>
      <c r="O16097" s="38">
        <f>IF(AND(Colin!$G16097=$B$2,Colin!$H16097&lt;=$C$3),Colin!$I16097,)</f>
        <v>0</v>
      </c>
      <c r="P16097" s="38">
        <f>IF(Colin!$G16097&lt;$B$2,Colin!$I16097,0)</f>
        <v>0</v>
      </c>
      <c r="Q16097" s="38">
        <f>IF(Colin!$G16097&lt;$B$1,Colin!$I16097,0)</f>
        <v>0</v>
      </c>
    </row>
    <row r="16098" spans="12:17" x14ac:dyDescent="0.25">
      <c r="L16098" s="38">
        <f>IF(AND(Colin!$G16098=$B$1,Colin!$H16098=$C$3),Colin!$I16098,)</f>
        <v>0</v>
      </c>
      <c r="M16098" s="38">
        <f>IF(AND(Colin!$G16098=$B$1,Colin!$H16098&lt;=$C$3),Colin!$I16098,)</f>
        <v>0</v>
      </c>
      <c r="N16098" s="38">
        <f>IF(AND(Colin!$G16098=$B$2,Colin!$H16098=$C$3),Colin!$I16098,)</f>
        <v>0</v>
      </c>
      <c r="O16098" s="38">
        <f>IF(AND(Colin!$G16098=$B$2,Colin!$H16098&lt;=$C$3),Colin!$I16098,)</f>
        <v>0</v>
      </c>
      <c r="P16098" s="38">
        <f>IF(Colin!$G16098&lt;$B$2,Colin!$I16098,0)</f>
        <v>0</v>
      </c>
      <c r="Q16098" s="38">
        <f>IF(Colin!$G16098&lt;$B$1,Colin!$I16098,0)</f>
        <v>0</v>
      </c>
    </row>
    <row r="16099" spans="12:17" x14ac:dyDescent="0.25">
      <c r="L16099" s="38">
        <f>IF(AND(Colin!$G16099=$B$1,Colin!$H16099=$C$3),Colin!$I16099,)</f>
        <v>0</v>
      </c>
      <c r="M16099" s="38">
        <f>IF(AND(Colin!$G16099=$B$1,Colin!$H16099&lt;=$C$3),Colin!$I16099,)</f>
        <v>0</v>
      </c>
      <c r="N16099" s="38">
        <f>IF(AND(Colin!$G16099=$B$2,Colin!$H16099=$C$3),Colin!$I16099,)</f>
        <v>0</v>
      </c>
      <c r="O16099" s="38">
        <f>IF(AND(Colin!$G16099=$B$2,Colin!$H16099&lt;=$C$3),Colin!$I16099,)</f>
        <v>0</v>
      </c>
      <c r="P16099" s="38">
        <f>IF(Colin!$G16099&lt;$B$2,Colin!$I16099,0)</f>
        <v>0</v>
      </c>
      <c r="Q16099" s="38">
        <f>IF(Colin!$G16099&lt;$B$1,Colin!$I16099,0)</f>
        <v>0</v>
      </c>
    </row>
    <row r="16100" spans="12:17" x14ac:dyDescent="0.25">
      <c r="L16100" s="38">
        <f>IF(AND(Colin!$G16100=$B$1,Colin!$H16100=$C$3),Colin!$I16100,)</f>
        <v>0</v>
      </c>
      <c r="M16100" s="38">
        <f>IF(AND(Colin!$G16100=$B$1,Colin!$H16100&lt;=$C$3),Colin!$I16100,)</f>
        <v>0</v>
      </c>
      <c r="N16100" s="38">
        <f>IF(AND(Colin!$G16100=$B$2,Colin!$H16100=$C$3),Colin!$I16100,)</f>
        <v>0</v>
      </c>
      <c r="O16100" s="38">
        <f>IF(AND(Colin!$G16100=$B$2,Colin!$H16100&lt;=$C$3),Colin!$I16100,)</f>
        <v>0</v>
      </c>
      <c r="P16100" s="38">
        <f>IF(Colin!$G16100&lt;$B$2,Colin!$I16100,0)</f>
        <v>0</v>
      </c>
      <c r="Q16100" s="38">
        <f>IF(Colin!$G16100&lt;$B$1,Colin!$I16100,0)</f>
        <v>0</v>
      </c>
    </row>
    <row r="16101" spans="12:17" x14ac:dyDescent="0.25">
      <c r="L16101" s="38">
        <f>IF(AND(Colin!$G16101=$B$1,Colin!$H16101=$C$3),Colin!$I16101,)</f>
        <v>0</v>
      </c>
      <c r="M16101" s="38">
        <f>IF(AND(Colin!$G16101=$B$1,Colin!$H16101&lt;=$C$3),Colin!$I16101,)</f>
        <v>0</v>
      </c>
      <c r="N16101" s="38">
        <f>IF(AND(Colin!$G16101=$B$2,Colin!$H16101=$C$3),Colin!$I16101,)</f>
        <v>0</v>
      </c>
      <c r="O16101" s="38">
        <f>IF(AND(Colin!$G16101=$B$2,Colin!$H16101&lt;=$C$3),Colin!$I16101,)</f>
        <v>0</v>
      </c>
      <c r="P16101" s="38">
        <f>IF(Colin!$G16101&lt;$B$2,Colin!$I16101,0)</f>
        <v>0</v>
      </c>
      <c r="Q16101" s="38">
        <f>IF(Colin!$G16101&lt;$B$1,Colin!$I16101,0)</f>
        <v>0</v>
      </c>
    </row>
    <row r="16102" spans="12:17" x14ac:dyDescent="0.25">
      <c r="L16102" s="38">
        <f>IF(AND(Colin!$G16102=$B$1,Colin!$H16102=$C$3),Colin!$I16102,)</f>
        <v>0</v>
      </c>
      <c r="M16102" s="38">
        <f>IF(AND(Colin!$G16102=$B$1,Colin!$H16102&lt;=$C$3),Colin!$I16102,)</f>
        <v>0</v>
      </c>
      <c r="N16102" s="38">
        <f>IF(AND(Colin!$G16102=$B$2,Colin!$H16102=$C$3),Colin!$I16102,)</f>
        <v>0</v>
      </c>
      <c r="O16102" s="38">
        <f>IF(AND(Colin!$G16102=$B$2,Colin!$H16102&lt;=$C$3),Colin!$I16102,)</f>
        <v>0</v>
      </c>
      <c r="P16102" s="38">
        <f>IF(Colin!$G16102&lt;$B$2,Colin!$I16102,0)</f>
        <v>0</v>
      </c>
      <c r="Q16102" s="38">
        <f>IF(Colin!$G16102&lt;$B$1,Colin!$I16102,0)</f>
        <v>0</v>
      </c>
    </row>
    <row r="16103" spans="12:17" x14ac:dyDescent="0.25">
      <c r="L16103" s="38">
        <f>IF(AND(Colin!$G16103=$B$1,Colin!$H16103=$C$3),Colin!$I16103,)</f>
        <v>0</v>
      </c>
      <c r="M16103" s="38">
        <f>IF(AND(Colin!$G16103=$B$1,Colin!$H16103&lt;=$C$3),Colin!$I16103,)</f>
        <v>0</v>
      </c>
      <c r="N16103" s="38">
        <f>IF(AND(Colin!$G16103=$B$2,Colin!$H16103=$C$3),Colin!$I16103,)</f>
        <v>0</v>
      </c>
      <c r="O16103" s="38">
        <f>IF(AND(Colin!$G16103=$B$2,Colin!$H16103&lt;=$C$3),Colin!$I16103,)</f>
        <v>0</v>
      </c>
      <c r="P16103" s="38">
        <f>IF(Colin!$G16103&lt;$B$2,Colin!$I16103,0)</f>
        <v>0</v>
      </c>
      <c r="Q16103" s="38">
        <f>IF(Colin!$G16103&lt;$B$1,Colin!$I16103,0)</f>
        <v>0</v>
      </c>
    </row>
    <row r="16104" spans="12:17" x14ac:dyDescent="0.25">
      <c r="L16104" s="38">
        <f>IF(AND(Colin!$G16104=$B$1,Colin!$H16104=$C$3),Colin!$I16104,)</f>
        <v>0</v>
      </c>
      <c r="M16104" s="38">
        <f>IF(AND(Colin!$G16104=$B$1,Colin!$H16104&lt;=$C$3),Colin!$I16104,)</f>
        <v>0</v>
      </c>
      <c r="N16104" s="38">
        <f>IF(AND(Colin!$G16104=$B$2,Colin!$H16104=$C$3),Colin!$I16104,)</f>
        <v>0</v>
      </c>
      <c r="O16104" s="38">
        <f>IF(AND(Colin!$G16104=$B$2,Colin!$H16104&lt;=$C$3),Colin!$I16104,)</f>
        <v>0</v>
      </c>
      <c r="P16104" s="38">
        <f>IF(Colin!$G16104&lt;$B$2,Colin!$I16104,0)</f>
        <v>0</v>
      </c>
      <c r="Q16104" s="38">
        <f>IF(Colin!$G16104&lt;$B$1,Colin!$I16104,0)</f>
        <v>0</v>
      </c>
    </row>
    <row r="16105" spans="12:17" x14ac:dyDescent="0.25">
      <c r="L16105" s="38">
        <f>IF(AND(Colin!$G16105=$B$1,Colin!$H16105=$C$3),Colin!$I16105,)</f>
        <v>0</v>
      </c>
      <c r="M16105" s="38">
        <f>IF(AND(Colin!$G16105=$B$1,Colin!$H16105&lt;=$C$3),Colin!$I16105,)</f>
        <v>0</v>
      </c>
      <c r="N16105" s="38">
        <f>IF(AND(Colin!$G16105=$B$2,Colin!$H16105=$C$3),Colin!$I16105,)</f>
        <v>0</v>
      </c>
      <c r="O16105" s="38">
        <f>IF(AND(Colin!$G16105=$B$2,Colin!$H16105&lt;=$C$3),Colin!$I16105,)</f>
        <v>0</v>
      </c>
      <c r="P16105" s="38">
        <f>IF(Colin!$G16105&lt;$B$2,Colin!$I16105,0)</f>
        <v>0</v>
      </c>
      <c r="Q16105" s="38">
        <f>IF(Colin!$G16105&lt;$B$1,Colin!$I16105,0)</f>
        <v>0</v>
      </c>
    </row>
    <row r="16106" spans="12:17" x14ac:dyDescent="0.25">
      <c r="L16106" s="38">
        <f>IF(AND(Colin!$G16106=$B$1,Colin!$H16106=$C$3),Colin!$I16106,)</f>
        <v>0</v>
      </c>
      <c r="M16106" s="38">
        <f>IF(AND(Colin!$G16106=$B$1,Colin!$H16106&lt;=$C$3),Colin!$I16106,)</f>
        <v>0</v>
      </c>
      <c r="N16106" s="38">
        <f>IF(AND(Colin!$G16106=$B$2,Colin!$H16106=$C$3),Colin!$I16106,)</f>
        <v>0</v>
      </c>
      <c r="O16106" s="38">
        <f>IF(AND(Colin!$G16106=$B$2,Colin!$H16106&lt;=$C$3),Colin!$I16106,)</f>
        <v>0</v>
      </c>
      <c r="P16106" s="38">
        <f>IF(Colin!$G16106&lt;$B$2,Colin!$I16106,0)</f>
        <v>0</v>
      </c>
      <c r="Q16106" s="38">
        <f>IF(Colin!$G16106&lt;$B$1,Colin!$I16106,0)</f>
        <v>0</v>
      </c>
    </row>
    <row r="16107" spans="12:17" x14ac:dyDescent="0.25">
      <c r="L16107" s="38">
        <f>IF(AND(Colin!$G16107=$B$1,Colin!$H16107=$C$3),Colin!$I16107,)</f>
        <v>0</v>
      </c>
      <c r="M16107" s="38">
        <f>IF(AND(Colin!$G16107=$B$1,Colin!$H16107&lt;=$C$3),Colin!$I16107,)</f>
        <v>0</v>
      </c>
      <c r="N16107" s="38">
        <f>IF(AND(Colin!$G16107=$B$2,Colin!$H16107=$C$3),Colin!$I16107,)</f>
        <v>0</v>
      </c>
      <c r="O16107" s="38">
        <f>IF(AND(Colin!$G16107=$B$2,Colin!$H16107&lt;=$C$3),Colin!$I16107,)</f>
        <v>0</v>
      </c>
      <c r="P16107" s="38">
        <f>IF(Colin!$G16107&lt;$B$2,Colin!$I16107,0)</f>
        <v>0</v>
      </c>
      <c r="Q16107" s="38">
        <f>IF(Colin!$G16107&lt;$B$1,Colin!$I16107,0)</f>
        <v>0</v>
      </c>
    </row>
    <row r="16108" spans="12:17" x14ac:dyDescent="0.25">
      <c r="L16108" s="38">
        <f>IF(AND(Colin!$G16108=$B$1,Colin!$H16108=$C$3),Colin!$I16108,)</f>
        <v>0</v>
      </c>
      <c r="M16108" s="38">
        <f>IF(AND(Colin!$G16108=$B$1,Colin!$H16108&lt;=$C$3),Colin!$I16108,)</f>
        <v>0</v>
      </c>
      <c r="N16108" s="38">
        <f>IF(AND(Colin!$G16108=$B$2,Colin!$H16108=$C$3),Colin!$I16108,)</f>
        <v>0</v>
      </c>
      <c r="O16108" s="38">
        <f>IF(AND(Colin!$G16108=$B$2,Colin!$H16108&lt;=$C$3),Colin!$I16108,)</f>
        <v>0</v>
      </c>
      <c r="P16108" s="38">
        <f>IF(Colin!$G16108&lt;$B$2,Colin!$I16108,0)</f>
        <v>0</v>
      </c>
      <c r="Q16108" s="38">
        <f>IF(Colin!$G16108&lt;$B$1,Colin!$I16108,0)</f>
        <v>0</v>
      </c>
    </row>
    <row r="16109" spans="12:17" x14ac:dyDescent="0.25">
      <c r="L16109" s="38">
        <f>IF(AND(Colin!$G16109=$B$1,Colin!$H16109=$C$3),Colin!$I16109,)</f>
        <v>0</v>
      </c>
      <c r="M16109" s="38">
        <f>IF(AND(Colin!$G16109=$B$1,Colin!$H16109&lt;=$C$3),Colin!$I16109,)</f>
        <v>0</v>
      </c>
      <c r="N16109" s="38">
        <f>IF(AND(Colin!$G16109=$B$2,Colin!$H16109=$C$3),Colin!$I16109,)</f>
        <v>0</v>
      </c>
      <c r="O16109" s="38">
        <f>IF(AND(Colin!$G16109=$B$2,Colin!$H16109&lt;=$C$3),Colin!$I16109,)</f>
        <v>0</v>
      </c>
      <c r="P16109" s="38">
        <f>IF(Colin!$G16109&lt;$B$2,Colin!$I16109,0)</f>
        <v>0</v>
      </c>
      <c r="Q16109" s="38">
        <f>IF(Colin!$G16109&lt;$B$1,Colin!$I16109,0)</f>
        <v>0</v>
      </c>
    </row>
    <row r="16110" spans="12:17" x14ac:dyDescent="0.25">
      <c r="L16110" s="38">
        <f>IF(AND(Colin!$G16110=$B$1,Colin!$H16110=$C$3),Colin!$I16110,)</f>
        <v>0</v>
      </c>
      <c r="M16110" s="38">
        <f>IF(AND(Colin!$G16110=$B$1,Colin!$H16110&lt;=$C$3),Colin!$I16110,)</f>
        <v>0</v>
      </c>
      <c r="N16110" s="38">
        <f>IF(AND(Colin!$G16110=$B$2,Colin!$H16110=$C$3),Colin!$I16110,)</f>
        <v>0</v>
      </c>
      <c r="O16110" s="38">
        <f>IF(AND(Colin!$G16110=$B$2,Colin!$H16110&lt;=$C$3),Colin!$I16110,)</f>
        <v>0</v>
      </c>
      <c r="P16110" s="38">
        <f>IF(Colin!$G16110&lt;$B$2,Colin!$I16110,0)</f>
        <v>0</v>
      </c>
      <c r="Q16110" s="38">
        <f>IF(Colin!$G16110&lt;$B$1,Colin!$I16110,0)</f>
        <v>0</v>
      </c>
    </row>
    <row r="16111" spans="12:17" x14ac:dyDescent="0.25">
      <c r="L16111" s="38">
        <f>IF(AND(Colin!$G16111=$B$1,Colin!$H16111=$C$3),Colin!$I16111,)</f>
        <v>0</v>
      </c>
      <c r="M16111" s="38">
        <f>IF(AND(Colin!$G16111=$B$1,Colin!$H16111&lt;=$C$3),Colin!$I16111,)</f>
        <v>0</v>
      </c>
      <c r="N16111" s="38">
        <f>IF(AND(Colin!$G16111=$B$2,Colin!$H16111=$C$3),Colin!$I16111,)</f>
        <v>0</v>
      </c>
      <c r="O16111" s="38">
        <f>IF(AND(Colin!$G16111=$B$2,Colin!$H16111&lt;=$C$3),Colin!$I16111,)</f>
        <v>0</v>
      </c>
      <c r="P16111" s="38">
        <f>IF(Colin!$G16111&lt;$B$2,Colin!$I16111,0)</f>
        <v>0</v>
      </c>
      <c r="Q16111" s="38">
        <f>IF(Colin!$G16111&lt;$B$1,Colin!$I16111,0)</f>
        <v>0</v>
      </c>
    </row>
    <row r="16112" spans="12:17" x14ac:dyDescent="0.25">
      <c r="L16112" s="38">
        <f>IF(AND(Colin!$G16112=$B$1,Colin!$H16112=$C$3),Colin!$I16112,)</f>
        <v>0</v>
      </c>
      <c r="M16112" s="38">
        <f>IF(AND(Colin!$G16112=$B$1,Colin!$H16112&lt;=$C$3),Colin!$I16112,)</f>
        <v>0</v>
      </c>
      <c r="N16112" s="38">
        <f>IF(AND(Colin!$G16112=$B$2,Colin!$H16112=$C$3),Colin!$I16112,)</f>
        <v>0</v>
      </c>
      <c r="O16112" s="38">
        <f>IF(AND(Colin!$G16112=$B$2,Colin!$H16112&lt;=$C$3),Colin!$I16112,)</f>
        <v>0</v>
      </c>
      <c r="P16112" s="38">
        <f>IF(Colin!$G16112&lt;$B$2,Colin!$I16112,0)</f>
        <v>0</v>
      </c>
      <c r="Q16112" s="38">
        <f>IF(Colin!$G16112&lt;$B$1,Colin!$I16112,0)</f>
        <v>0</v>
      </c>
    </row>
    <row r="16113" spans="12:17" x14ac:dyDescent="0.25">
      <c r="L16113" s="38">
        <f>IF(AND(Colin!$G16113=$B$1,Colin!$H16113=$C$3),Colin!$I16113,)</f>
        <v>0</v>
      </c>
      <c r="M16113" s="38">
        <f>IF(AND(Colin!$G16113=$B$1,Colin!$H16113&lt;=$C$3),Colin!$I16113,)</f>
        <v>0</v>
      </c>
      <c r="N16113" s="38">
        <f>IF(AND(Colin!$G16113=$B$2,Colin!$H16113=$C$3),Colin!$I16113,)</f>
        <v>0</v>
      </c>
      <c r="O16113" s="38">
        <f>IF(AND(Colin!$G16113=$B$2,Colin!$H16113&lt;=$C$3),Colin!$I16113,)</f>
        <v>0</v>
      </c>
      <c r="P16113" s="38">
        <f>IF(Colin!$G16113&lt;$B$2,Colin!$I16113,0)</f>
        <v>0</v>
      </c>
      <c r="Q16113" s="38">
        <f>IF(Colin!$G16113&lt;$B$1,Colin!$I16113,0)</f>
        <v>0</v>
      </c>
    </row>
    <row r="16114" spans="12:17" x14ac:dyDescent="0.25">
      <c r="L16114" s="38">
        <f>IF(AND(Colin!$G16114=$B$1,Colin!$H16114=$C$3),Colin!$I16114,)</f>
        <v>0</v>
      </c>
      <c r="M16114" s="38">
        <f>IF(AND(Colin!$G16114=$B$1,Colin!$H16114&lt;=$C$3),Colin!$I16114,)</f>
        <v>0</v>
      </c>
      <c r="N16114" s="38">
        <f>IF(AND(Colin!$G16114=$B$2,Colin!$H16114=$C$3),Colin!$I16114,)</f>
        <v>0</v>
      </c>
      <c r="O16114" s="38">
        <f>IF(AND(Colin!$G16114=$B$2,Colin!$H16114&lt;=$C$3),Colin!$I16114,)</f>
        <v>0</v>
      </c>
      <c r="P16114" s="38">
        <f>IF(Colin!$G16114&lt;$B$2,Colin!$I16114,0)</f>
        <v>0</v>
      </c>
      <c r="Q16114" s="38">
        <f>IF(Colin!$G16114&lt;$B$1,Colin!$I16114,0)</f>
        <v>0</v>
      </c>
    </row>
    <row r="16115" spans="12:17" x14ac:dyDescent="0.25">
      <c r="L16115" s="38">
        <f>IF(AND(Colin!$G16115=$B$1,Colin!$H16115=$C$3),Colin!$I16115,)</f>
        <v>0</v>
      </c>
      <c r="M16115" s="38">
        <f>IF(AND(Colin!$G16115=$B$1,Colin!$H16115&lt;=$C$3),Colin!$I16115,)</f>
        <v>0</v>
      </c>
      <c r="N16115" s="38">
        <f>IF(AND(Colin!$G16115=$B$2,Colin!$H16115=$C$3),Colin!$I16115,)</f>
        <v>0</v>
      </c>
      <c r="O16115" s="38">
        <f>IF(AND(Colin!$G16115=$B$2,Colin!$H16115&lt;=$C$3),Colin!$I16115,)</f>
        <v>0</v>
      </c>
      <c r="P16115" s="38">
        <f>IF(Colin!$G16115&lt;$B$2,Colin!$I16115,0)</f>
        <v>0</v>
      </c>
      <c r="Q16115" s="38">
        <f>IF(Colin!$G16115&lt;$B$1,Colin!$I16115,0)</f>
        <v>0</v>
      </c>
    </row>
    <row r="16116" spans="12:17" x14ac:dyDescent="0.25">
      <c r="L16116" s="38">
        <f>IF(AND(Colin!$G16116=$B$1,Colin!$H16116=$C$3),Colin!$I16116,)</f>
        <v>0</v>
      </c>
      <c r="M16116" s="38">
        <f>IF(AND(Colin!$G16116=$B$1,Colin!$H16116&lt;=$C$3),Colin!$I16116,)</f>
        <v>0</v>
      </c>
      <c r="N16116" s="38">
        <f>IF(AND(Colin!$G16116=$B$2,Colin!$H16116=$C$3),Colin!$I16116,)</f>
        <v>0</v>
      </c>
      <c r="O16116" s="38">
        <f>IF(AND(Colin!$G16116=$B$2,Colin!$H16116&lt;=$C$3),Colin!$I16116,)</f>
        <v>0</v>
      </c>
      <c r="P16116" s="38">
        <f>IF(Colin!$G16116&lt;$B$2,Colin!$I16116,0)</f>
        <v>0</v>
      </c>
      <c r="Q16116" s="38">
        <f>IF(Colin!$G16116&lt;$B$1,Colin!$I16116,0)</f>
        <v>0</v>
      </c>
    </row>
    <row r="16117" spans="12:17" x14ac:dyDescent="0.25">
      <c r="L16117" s="38">
        <f>IF(AND(Colin!$G16117=$B$1,Colin!$H16117=$C$3),Colin!$I16117,)</f>
        <v>0</v>
      </c>
      <c r="M16117" s="38">
        <f>IF(AND(Colin!$G16117=$B$1,Colin!$H16117&lt;=$C$3),Colin!$I16117,)</f>
        <v>0</v>
      </c>
      <c r="N16117" s="38">
        <f>IF(AND(Colin!$G16117=$B$2,Colin!$H16117=$C$3),Colin!$I16117,)</f>
        <v>0</v>
      </c>
      <c r="O16117" s="38">
        <f>IF(AND(Colin!$G16117=$B$2,Colin!$H16117&lt;=$C$3),Colin!$I16117,)</f>
        <v>0</v>
      </c>
      <c r="P16117" s="38">
        <f>IF(Colin!$G16117&lt;$B$2,Colin!$I16117,0)</f>
        <v>0</v>
      </c>
      <c r="Q16117" s="38">
        <f>IF(Colin!$G16117&lt;$B$1,Colin!$I16117,0)</f>
        <v>0</v>
      </c>
    </row>
    <row r="16118" spans="12:17" x14ac:dyDescent="0.25">
      <c r="L16118" s="38">
        <f>IF(AND(Colin!$G16118=$B$1,Colin!$H16118=$C$3),Colin!$I16118,)</f>
        <v>0</v>
      </c>
      <c r="M16118" s="38">
        <f>IF(AND(Colin!$G16118=$B$1,Colin!$H16118&lt;=$C$3),Colin!$I16118,)</f>
        <v>0</v>
      </c>
      <c r="N16118" s="38">
        <f>IF(AND(Colin!$G16118=$B$2,Colin!$H16118=$C$3),Colin!$I16118,)</f>
        <v>0</v>
      </c>
      <c r="O16118" s="38">
        <f>IF(AND(Colin!$G16118=$B$2,Colin!$H16118&lt;=$C$3),Colin!$I16118,)</f>
        <v>0</v>
      </c>
      <c r="P16118" s="38">
        <f>IF(Colin!$G16118&lt;$B$2,Colin!$I16118,0)</f>
        <v>0</v>
      </c>
      <c r="Q16118" s="38">
        <f>IF(Colin!$G16118&lt;$B$1,Colin!$I16118,0)</f>
        <v>0</v>
      </c>
    </row>
    <row r="16119" spans="12:17" x14ac:dyDescent="0.25">
      <c r="L16119" s="38">
        <f>IF(AND(Colin!$G16119=$B$1,Colin!$H16119=$C$3),Colin!$I16119,)</f>
        <v>0</v>
      </c>
      <c r="M16119" s="38">
        <f>IF(AND(Colin!$G16119=$B$1,Colin!$H16119&lt;=$C$3),Colin!$I16119,)</f>
        <v>0</v>
      </c>
      <c r="N16119" s="38">
        <f>IF(AND(Colin!$G16119=$B$2,Colin!$H16119=$C$3),Colin!$I16119,)</f>
        <v>0</v>
      </c>
      <c r="O16119" s="38">
        <f>IF(AND(Colin!$G16119=$B$2,Colin!$H16119&lt;=$C$3),Colin!$I16119,)</f>
        <v>0</v>
      </c>
      <c r="P16119" s="38">
        <f>IF(Colin!$G16119&lt;$B$2,Colin!$I16119,0)</f>
        <v>0</v>
      </c>
      <c r="Q16119" s="38">
        <f>IF(Colin!$G16119&lt;$B$1,Colin!$I16119,0)</f>
        <v>0</v>
      </c>
    </row>
    <row r="16120" spans="12:17" x14ac:dyDescent="0.25">
      <c r="L16120" s="38">
        <f>IF(AND(Colin!$G16120=$B$1,Colin!$H16120=$C$3),Colin!$I16120,)</f>
        <v>0</v>
      </c>
      <c r="M16120" s="38">
        <f>IF(AND(Colin!$G16120=$B$1,Colin!$H16120&lt;=$C$3),Colin!$I16120,)</f>
        <v>0</v>
      </c>
      <c r="N16120" s="38">
        <f>IF(AND(Colin!$G16120=$B$2,Colin!$H16120=$C$3),Colin!$I16120,)</f>
        <v>0</v>
      </c>
      <c r="O16120" s="38">
        <f>IF(AND(Colin!$G16120=$B$2,Colin!$H16120&lt;=$C$3),Colin!$I16120,)</f>
        <v>0</v>
      </c>
      <c r="P16120" s="38">
        <f>IF(Colin!$G16120&lt;$B$2,Colin!$I16120,0)</f>
        <v>0</v>
      </c>
      <c r="Q16120" s="38">
        <f>IF(Colin!$G16120&lt;$B$1,Colin!$I16120,0)</f>
        <v>0</v>
      </c>
    </row>
    <row r="16121" spans="12:17" x14ac:dyDescent="0.25">
      <c r="L16121" s="38">
        <f>IF(AND(Colin!$G16121=$B$1,Colin!$H16121=$C$3),Colin!$I16121,)</f>
        <v>0</v>
      </c>
      <c r="M16121" s="38">
        <f>IF(AND(Colin!$G16121=$B$1,Colin!$H16121&lt;=$C$3),Colin!$I16121,)</f>
        <v>0</v>
      </c>
      <c r="N16121" s="38">
        <f>IF(AND(Colin!$G16121=$B$2,Colin!$H16121=$C$3),Colin!$I16121,)</f>
        <v>0</v>
      </c>
      <c r="O16121" s="38">
        <f>IF(AND(Colin!$G16121=$B$2,Colin!$H16121&lt;=$C$3),Colin!$I16121,)</f>
        <v>0</v>
      </c>
      <c r="P16121" s="38">
        <f>IF(Colin!$G16121&lt;$B$2,Colin!$I16121,0)</f>
        <v>0</v>
      </c>
      <c r="Q16121" s="38">
        <f>IF(Colin!$G16121&lt;$B$1,Colin!$I16121,0)</f>
        <v>0</v>
      </c>
    </row>
    <row r="16122" spans="12:17" x14ac:dyDescent="0.25">
      <c r="L16122" s="38">
        <f>IF(AND(Colin!$G16122=$B$1,Colin!$H16122=$C$3),Colin!$I16122,)</f>
        <v>0</v>
      </c>
      <c r="M16122" s="38">
        <f>IF(AND(Colin!$G16122=$B$1,Colin!$H16122&lt;=$C$3),Colin!$I16122,)</f>
        <v>0</v>
      </c>
      <c r="N16122" s="38">
        <f>IF(AND(Colin!$G16122=$B$2,Colin!$H16122=$C$3),Colin!$I16122,)</f>
        <v>0</v>
      </c>
      <c r="O16122" s="38">
        <f>IF(AND(Colin!$G16122=$B$2,Colin!$H16122&lt;=$C$3),Colin!$I16122,)</f>
        <v>0</v>
      </c>
      <c r="P16122" s="38">
        <f>IF(Colin!$G16122&lt;$B$2,Colin!$I16122,0)</f>
        <v>0</v>
      </c>
      <c r="Q16122" s="38">
        <f>IF(Colin!$G16122&lt;$B$1,Colin!$I16122,0)</f>
        <v>0</v>
      </c>
    </row>
    <row r="16123" spans="12:17" x14ac:dyDescent="0.25">
      <c r="L16123" s="38">
        <f>IF(AND(Colin!$G16123=$B$1,Colin!$H16123=$C$3),Colin!$I16123,)</f>
        <v>0</v>
      </c>
      <c r="M16123" s="38">
        <f>IF(AND(Colin!$G16123=$B$1,Colin!$H16123&lt;=$C$3),Colin!$I16123,)</f>
        <v>0</v>
      </c>
      <c r="N16123" s="38">
        <f>IF(AND(Colin!$G16123=$B$2,Colin!$H16123=$C$3),Colin!$I16123,)</f>
        <v>0</v>
      </c>
      <c r="O16123" s="38">
        <f>IF(AND(Colin!$G16123=$B$2,Colin!$H16123&lt;=$C$3),Colin!$I16123,)</f>
        <v>0</v>
      </c>
      <c r="P16123" s="38">
        <f>IF(Colin!$G16123&lt;$B$2,Colin!$I16123,0)</f>
        <v>0</v>
      </c>
      <c r="Q16123" s="38">
        <f>IF(Colin!$G16123&lt;$B$1,Colin!$I16123,0)</f>
        <v>0</v>
      </c>
    </row>
    <row r="16124" spans="12:17" x14ac:dyDescent="0.25">
      <c r="L16124" s="38">
        <f>IF(AND(Colin!$G16124=$B$1,Colin!$H16124=$C$3),Colin!$I16124,)</f>
        <v>0</v>
      </c>
      <c r="M16124" s="38">
        <f>IF(AND(Colin!$G16124=$B$1,Colin!$H16124&lt;=$C$3),Colin!$I16124,)</f>
        <v>0</v>
      </c>
      <c r="N16124" s="38">
        <f>IF(AND(Colin!$G16124=$B$2,Colin!$H16124=$C$3),Colin!$I16124,)</f>
        <v>0</v>
      </c>
      <c r="O16124" s="38">
        <f>IF(AND(Colin!$G16124=$B$2,Colin!$H16124&lt;=$C$3),Colin!$I16124,)</f>
        <v>0</v>
      </c>
      <c r="P16124" s="38">
        <f>IF(Colin!$G16124&lt;$B$2,Colin!$I16124,0)</f>
        <v>0</v>
      </c>
      <c r="Q16124" s="38">
        <f>IF(Colin!$G16124&lt;$B$1,Colin!$I16124,0)</f>
        <v>0</v>
      </c>
    </row>
    <row r="16125" spans="12:17" x14ac:dyDescent="0.25">
      <c r="L16125" s="38">
        <f>IF(AND(Colin!$G16125=$B$1,Colin!$H16125=$C$3),Colin!$I16125,)</f>
        <v>0</v>
      </c>
      <c r="M16125" s="38">
        <f>IF(AND(Colin!$G16125=$B$1,Colin!$H16125&lt;=$C$3),Colin!$I16125,)</f>
        <v>0</v>
      </c>
      <c r="N16125" s="38">
        <f>IF(AND(Colin!$G16125=$B$2,Colin!$H16125=$C$3),Colin!$I16125,)</f>
        <v>0</v>
      </c>
      <c r="O16125" s="38">
        <f>IF(AND(Colin!$G16125=$B$2,Colin!$H16125&lt;=$C$3),Colin!$I16125,)</f>
        <v>0</v>
      </c>
      <c r="P16125" s="38">
        <f>IF(Colin!$G16125&lt;$B$2,Colin!$I16125,0)</f>
        <v>0</v>
      </c>
      <c r="Q16125" s="38">
        <f>IF(Colin!$G16125&lt;$B$1,Colin!$I16125,0)</f>
        <v>0</v>
      </c>
    </row>
    <row r="16126" spans="12:17" x14ac:dyDescent="0.25">
      <c r="L16126" s="38">
        <f>IF(AND(Colin!$G16126=$B$1,Colin!$H16126=$C$3),Colin!$I16126,)</f>
        <v>0</v>
      </c>
      <c r="M16126" s="38">
        <f>IF(AND(Colin!$G16126=$B$1,Colin!$H16126&lt;=$C$3),Colin!$I16126,)</f>
        <v>0</v>
      </c>
      <c r="N16126" s="38">
        <f>IF(AND(Colin!$G16126=$B$2,Colin!$H16126=$C$3),Colin!$I16126,)</f>
        <v>0</v>
      </c>
      <c r="O16126" s="38">
        <f>IF(AND(Colin!$G16126=$B$2,Colin!$H16126&lt;=$C$3),Colin!$I16126,)</f>
        <v>0</v>
      </c>
      <c r="P16126" s="38">
        <f>IF(Colin!$G16126&lt;$B$2,Colin!$I16126,0)</f>
        <v>0</v>
      </c>
      <c r="Q16126" s="38">
        <f>IF(Colin!$G16126&lt;$B$1,Colin!$I16126,0)</f>
        <v>0</v>
      </c>
    </row>
    <row r="16127" spans="12:17" x14ac:dyDescent="0.25">
      <c r="L16127" s="38">
        <f>IF(AND(Colin!$G16127=$B$1,Colin!$H16127=$C$3),Colin!$I16127,)</f>
        <v>0</v>
      </c>
      <c r="M16127" s="38">
        <f>IF(AND(Colin!$G16127=$B$1,Colin!$H16127&lt;=$C$3),Colin!$I16127,)</f>
        <v>0</v>
      </c>
      <c r="N16127" s="38">
        <f>IF(AND(Colin!$G16127=$B$2,Colin!$H16127=$C$3),Colin!$I16127,)</f>
        <v>0</v>
      </c>
      <c r="O16127" s="38">
        <f>IF(AND(Colin!$G16127=$B$2,Colin!$H16127&lt;=$C$3),Colin!$I16127,)</f>
        <v>0</v>
      </c>
      <c r="P16127" s="38">
        <f>IF(Colin!$G16127&lt;$B$2,Colin!$I16127,0)</f>
        <v>0</v>
      </c>
      <c r="Q16127" s="38">
        <f>IF(Colin!$G16127&lt;$B$1,Colin!$I16127,0)</f>
        <v>0</v>
      </c>
    </row>
    <row r="16128" spans="12:17" x14ac:dyDescent="0.25">
      <c r="L16128" s="38">
        <f>IF(AND(Colin!$G16128=$B$1,Colin!$H16128=$C$3),Colin!$I16128,)</f>
        <v>0</v>
      </c>
      <c r="M16128" s="38">
        <f>IF(AND(Colin!$G16128=$B$1,Colin!$H16128&lt;=$C$3),Colin!$I16128,)</f>
        <v>0</v>
      </c>
      <c r="N16128" s="38">
        <f>IF(AND(Colin!$G16128=$B$2,Colin!$H16128=$C$3),Colin!$I16128,)</f>
        <v>0</v>
      </c>
      <c r="O16128" s="38">
        <f>IF(AND(Colin!$G16128=$B$2,Colin!$H16128&lt;=$C$3),Colin!$I16128,)</f>
        <v>0</v>
      </c>
      <c r="P16128" s="38">
        <f>IF(Colin!$G16128&lt;$B$2,Colin!$I16128,0)</f>
        <v>0</v>
      </c>
      <c r="Q16128" s="38">
        <f>IF(Colin!$G16128&lt;$B$1,Colin!$I16128,0)</f>
        <v>0</v>
      </c>
    </row>
    <row r="16129" spans="12:17" x14ac:dyDescent="0.25">
      <c r="L16129" s="38">
        <f>IF(AND(Colin!$G16129=$B$1,Colin!$H16129=$C$3),Colin!$I16129,)</f>
        <v>0</v>
      </c>
      <c r="M16129" s="38">
        <f>IF(AND(Colin!$G16129=$B$1,Colin!$H16129&lt;=$C$3),Colin!$I16129,)</f>
        <v>0</v>
      </c>
      <c r="N16129" s="38">
        <f>IF(AND(Colin!$G16129=$B$2,Colin!$H16129=$C$3),Colin!$I16129,)</f>
        <v>0</v>
      </c>
      <c r="O16129" s="38">
        <f>IF(AND(Colin!$G16129=$B$2,Colin!$H16129&lt;=$C$3),Colin!$I16129,)</f>
        <v>0</v>
      </c>
      <c r="P16129" s="38">
        <f>IF(Colin!$G16129&lt;$B$2,Colin!$I16129,0)</f>
        <v>0</v>
      </c>
      <c r="Q16129" s="38">
        <f>IF(Colin!$G16129&lt;$B$1,Colin!$I16129,0)</f>
        <v>0</v>
      </c>
    </row>
    <row r="16130" spans="12:17" x14ac:dyDescent="0.25">
      <c r="L16130" s="38">
        <f>IF(AND(Colin!$G16130=$B$1,Colin!$H16130=$C$3),Colin!$I16130,)</f>
        <v>0</v>
      </c>
      <c r="M16130" s="38">
        <f>IF(AND(Colin!$G16130=$B$1,Colin!$H16130&lt;=$C$3),Colin!$I16130,)</f>
        <v>0</v>
      </c>
      <c r="N16130" s="38">
        <f>IF(AND(Colin!$G16130=$B$2,Colin!$H16130=$C$3),Colin!$I16130,)</f>
        <v>0</v>
      </c>
      <c r="O16130" s="38">
        <f>IF(AND(Colin!$G16130=$B$2,Colin!$H16130&lt;=$C$3),Colin!$I16130,)</f>
        <v>0</v>
      </c>
      <c r="P16130" s="38">
        <f>IF(Colin!$G16130&lt;$B$2,Colin!$I16130,0)</f>
        <v>0</v>
      </c>
      <c r="Q16130" s="38">
        <f>IF(Colin!$G16130&lt;$B$1,Colin!$I16130,0)</f>
        <v>0</v>
      </c>
    </row>
    <row r="16131" spans="12:17" x14ac:dyDescent="0.25">
      <c r="L16131" s="38">
        <f>IF(AND(Colin!$G16131=$B$1,Colin!$H16131=$C$3),Colin!$I16131,)</f>
        <v>0</v>
      </c>
      <c r="M16131" s="38">
        <f>IF(AND(Colin!$G16131=$B$1,Colin!$H16131&lt;=$C$3),Colin!$I16131,)</f>
        <v>0</v>
      </c>
      <c r="N16131" s="38">
        <f>IF(AND(Colin!$G16131=$B$2,Colin!$H16131=$C$3),Colin!$I16131,)</f>
        <v>0</v>
      </c>
      <c r="O16131" s="38">
        <f>IF(AND(Colin!$G16131=$B$2,Colin!$H16131&lt;=$C$3),Colin!$I16131,)</f>
        <v>0</v>
      </c>
      <c r="P16131" s="38">
        <f>IF(Colin!$G16131&lt;$B$2,Colin!$I16131,0)</f>
        <v>0</v>
      </c>
      <c r="Q16131" s="38">
        <f>IF(Colin!$G16131&lt;$B$1,Colin!$I16131,0)</f>
        <v>0</v>
      </c>
    </row>
    <row r="16132" spans="12:17" x14ac:dyDescent="0.25">
      <c r="L16132" s="38">
        <f>IF(AND(Colin!$G16132=$B$1,Colin!$H16132=$C$3),Colin!$I16132,)</f>
        <v>0</v>
      </c>
      <c r="M16132" s="38">
        <f>IF(AND(Colin!$G16132=$B$1,Colin!$H16132&lt;=$C$3),Colin!$I16132,)</f>
        <v>0</v>
      </c>
      <c r="N16132" s="38">
        <f>IF(AND(Colin!$G16132=$B$2,Colin!$H16132=$C$3),Colin!$I16132,)</f>
        <v>0</v>
      </c>
      <c r="O16132" s="38">
        <f>IF(AND(Colin!$G16132=$B$2,Colin!$H16132&lt;=$C$3),Colin!$I16132,)</f>
        <v>0</v>
      </c>
      <c r="P16132" s="38">
        <f>IF(Colin!$G16132&lt;$B$2,Colin!$I16132,0)</f>
        <v>0</v>
      </c>
      <c r="Q16132" s="38">
        <f>IF(Colin!$G16132&lt;$B$1,Colin!$I16132,0)</f>
        <v>0</v>
      </c>
    </row>
    <row r="16133" spans="12:17" x14ac:dyDescent="0.25">
      <c r="L16133" s="38">
        <f>IF(AND(Colin!$G16133=$B$1,Colin!$H16133=$C$3),Colin!$I16133,)</f>
        <v>0</v>
      </c>
      <c r="M16133" s="38">
        <f>IF(AND(Colin!$G16133=$B$1,Colin!$H16133&lt;=$C$3),Colin!$I16133,)</f>
        <v>0</v>
      </c>
      <c r="N16133" s="38">
        <f>IF(AND(Colin!$G16133=$B$2,Colin!$H16133=$C$3),Colin!$I16133,)</f>
        <v>0</v>
      </c>
      <c r="O16133" s="38">
        <f>IF(AND(Colin!$G16133=$B$2,Colin!$H16133&lt;=$C$3),Colin!$I16133,)</f>
        <v>0</v>
      </c>
      <c r="P16133" s="38">
        <f>IF(Colin!$G16133&lt;$B$2,Colin!$I16133,0)</f>
        <v>0</v>
      </c>
      <c r="Q16133" s="38">
        <f>IF(Colin!$G16133&lt;$B$1,Colin!$I16133,0)</f>
        <v>0</v>
      </c>
    </row>
    <row r="16134" spans="12:17" x14ac:dyDescent="0.25">
      <c r="L16134" s="38">
        <f>IF(AND(Colin!$G16134=$B$1,Colin!$H16134=$C$3),Colin!$I16134,)</f>
        <v>0</v>
      </c>
      <c r="M16134" s="38">
        <f>IF(AND(Colin!$G16134=$B$1,Colin!$H16134&lt;=$C$3),Colin!$I16134,)</f>
        <v>0</v>
      </c>
      <c r="N16134" s="38">
        <f>IF(AND(Colin!$G16134=$B$2,Colin!$H16134=$C$3),Colin!$I16134,)</f>
        <v>0</v>
      </c>
      <c r="O16134" s="38">
        <f>IF(AND(Colin!$G16134=$B$2,Colin!$H16134&lt;=$C$3),Colin!$I16134,)</f>
        <v>0</v>
      </c>
      <c r="P16134" s="38">
        <f>IF(Colin!$G16134&lt;$B$2,Colin!$I16134,0)</f>
        <v>0</v>
      </c>
      <c r="Q16134" s="38">
        <f>IF(Colin!$G16134&lt;$B$1,Colin!$I16134,0)</f>
        <v>0</v>
      </c>
    </row>
    <row r="16135" spans="12:17" x14ac:dyDescent="0.25">
      <c r="L16135" s="38">
        <f>IF(AND(Colin!$G16135=$B$1,Colin!$H16135=$C$3),Colin!$I16135,)</f>
        <v>0</v>
      </c>
      <c r="M16135" s="38">
        <f>IF(AND(Colin!$G16135=$B$1,Colin!$H16135&lt;=$C$3),Colin!$I16135,)</f>
        <v>0</v>
      </c>
      <c r="N16135" s="38">
        <f>IF(AND(Colin!$G16135=$B$2,Colin!$H16135=$C$3),Colin!$I16135,)</f>
        <v>0</v>
      </c>
      <c r="O16135" s="38">
        <f>IF(AND(Colin!$G16135=$B$2,Colin!$H16135&lt;=$C$3),Colin!$I16135,)</f>
        <v>0</v>
      </c>
      <c r="P16135" s="38">
        <f>IF(Colin!$G16135&lt;$B$2,Colin!$I16135,0)</f>
        <v>0</v>
      </c>
      <c r="Q16135" s="38">
        <f>IF(Colin!$G16135&lt;$B$1,Colin!$I16135,0)</f>
        <v>0</v>
      </c>
    </row>
    <row r="16136" spans="12:17" x14ac:dyDescent="0.25">
      <c r="L16136" s="38">
        <f>IF(AND(Colin!$G16136=$B$1,Colin!$H16136=$C$3),Colin!$I16136,)</f>
        <v>0</v>
      </c>
      <c r="M16136" s="38">
        <f>IF(AND(Colin!$G16136=$B$1,Colin!$H16136&lt;=$C$3),Colin!$I16136,)</f>
        <v>0</v>
      </c>
      <c r="N16136" s="38">
        <f>IF(AND(Colin!$G16136=$B$2,Colin!$H16136=$C$3),Colin!$I16136,)</f>
        <v>0</v>
      </c>
      <c r="O16136" s="38">
        <f>IF(AND(Colin!$G16136=$B$2,Colin!$H16136&lt;=$C$3),Colin!$I16136,)</f>
        <v>0</v>
      </c>
      <c r="P16136" s="38">
        <f>IF(Colin!$G16136&lt;$B$2,Colin!$I16136,0)</f>
        <v>0</v>
      </c>
      <c r="Q16136" s="38">
        <f>IF(Colin!$G16136&lt;$B$1,Colin!$I16136,0)</f>
        <v>0</v>
      </c>
    </row>
    <row r="16137" spans="12:17" x14ac:dyDescent="0.25">
      <c r="L16137" s="38">
        <f>IF(AND(Colin!$G16137=$B$1,Colin!$H16137=$C$3),Colin!$I16137,)</f>
        <v>0</v>
      </c>
      <c r="M16137" s="38">
        <f>IF(AND(Colin!$G16137=$B$1,Colin!$H16137&lt;=$C$3),Colin!$I16137,)</f>
        <v>0</v>
      </c>
      <c r="N16137" s="38">
        <f>IF(AND(Colin!$G16137=$B$2,Colin!$H16137=$C$3),Colin!$I16137,)</f>
        <v>0</v>
      </c>
      <c r="O16137" s="38">
        <f>IF(AND(Colin!$G16137=$B$2,Colin!$H16137&lt;=$C$3),Colin!$I16137,)</f>
        <v>0</v>
      </c>
      <c r="P16137" s="38">
        <f>IF(Colin!$G16137&lt;$B$2,Colin!$I16137,0)</f>
        <v>0</v>
      </c>
      <c r="Q16137" s="38">
        <f>IF(Colin!$G16137&lt;$B$1,Colin!$I16137,0)</f>
        <v>0</v>
      </c>
    </row>
    <row r="16138" spans="12:17" x14ac:dyDescent="0.25">
      <c r="L16138" s="38">
        <f>IF(AND(Colin!$G16138=$B$1,Colin!$H16138=$C$3),Colin!$I16138,)</f>
        <v>0</v>
      </c>
      <c r="M16138" s="38">
        <f>IF(AND(Colin!$G16138=$B$1,Colin!$H16138&lt;=$C$3),Colin!$I16138,)</f>
        <v>0</v>
      </c>
      <c r="N16138" s="38">
        <f>IF(AND(Colin!$G16138=$B$2,Colin!$H16138=$C$3),Colin!$I16138,)</f>
        <v>0</v>
      </c>
      <c r="O16138" s="38">
        <f>IF(AND(Colin!$G16138=$B$2,Colin!$H16138&lt;=$C$3),Colin!$I16138,)</f>
        <v>0</v>
      </c>
      <c r="P16138" s="38">
        <f>IF(Colin!$G16138&lt;$B$2,Colin!$I16138,0)</f>
        <v>0</v>
      </c>
      <c r="Q16138" s="38">
        <f>IF(Colin!$G16138&lt;$B$1,Colin!$I16138,0)</f>
        <v>0</v>
      </c>
    </row>
    <row r="16139" spans="12:17" x14ac:dyDescent="0.25">
      <c r="L16139" s="38">
        <f>IF(AND(Colin!$G16139=$B$1,Colin!$H16139=$C$3),Colin!$I16139,)</f>
        <v>0</v>
      </c>
      <c r="M16139" s="38">
        <f>IF(AND(Colin!$G16139=$B$1,Colin!$H16139&lt;=$C$3),Colin!$I16139,)</f>
        <v>0</v>
      </c>
      <c r="N16139" s="38">
        <f>IF(AND(Colin!$G16139=$B$2,Colin!$H16139=$C$3),Colin!$I16139,)</f>
        <v>0</v>
      </c>
      <c r="O16139" s="38">
        <f>IF(AND(Colin!$G16139=$B$2,Colin!$H16139&lt;=$C$3),Colin!$I16139,)</f>
        <v>0</v>
      </c>
      <c r="P16139" s="38">
        <f>IF(Colin!$G16139&lt;$B$2,Colin!$I16139,0)</f>
        <v>0</v>
      </c>
      <c r="Q16139" s="38">
        <f>IF(Colin!$G16139&lt;$B$1,Colin!$I16139,0)</f>
        <v>0</v>
      </c>
    </row>
    <row r="16140" spans="12:17" x14ac:dyDescent="0.25">
      <c r="L16140" s="38">
        <f>IF(AND(Colin!$G16140=$B$1,Colin!$H16140=$C$3),Colin!$I16140,)</f>
        <v>0</v>
      </c>
      <c r="M16140" s="38">
        <f>IF(AND(Colin!$G16140=$B$1,Colin!$H16140&lt;=$C$3),Colin!$I16140,)</f>
        <v>0</v>
      </c>
      <c r="N16140" s="38">
        <f>IF(AND(Colin!$G16140=$B$2,Colin!$H16140=$C$3),Colin!$I16140,)</f>
        <v>0</v>
      </c>
      <c r="O16140" s="38">
        <f>IF(AND(Colin!$G16140=$B$2,Colin!$H16140&lt;=$C$3),Colin!$I16140,)</f>
        <v>0</v>
      </c>
      <c r="P16140" s="38">
        <f>IF(Colin!$G16140&lt;$B$2,Colin!$I16140,0)</f>
        <v>0</v>
      </c>
      <c r="Q16140" s="38">
        <f>IF(Colin!$G16140&lt;$B$1,Colin!$I16140,0)</f>
        <v>0</v>
      </c>
    </row>
    <row r="16141" spans="12:17" x14ac:dyDescent="0.25">
      <c r="L16141" s="38">
        <f>IF(AND(Colin!$G16141=$B$1,Colin!$H16141=$C$3),Colin!$I16141,)</f>
        <v>0</v>
      </c>
      <c r="M16141" s="38">
        <f>IF(AND(Colin!$G16141=$B$1,Colin!$H16141&lt;=$C$3),Colin!$I16141,)</f>
        <v>0</v>
      </c>
      <c r="N16141" s="38">
        <f>IF(AND(Colin!$G16141=$B$2,Colin!$H16141=$C$3),Colin!$I16141,)</f>
        <v>0</v>
      </c>
      <c r="O16141" s="38">
        <f>IF(AND(Colin!$G16141=$B$2,Colin!$H16141&lt;=$C$3),Colin!$I16141,)</f>
        <v>0</v>
      </c>
      <c r="P16141" s="38">
        <f>IF(Colin!$G16141&lt;$B$2,Colin!$I16141,0)</f>
        <v>0</v>
      </c>
      <c r="Q16141" s="38">
        <f>IF(Colin!$G16141&lt;$B$1,Colin!$I16141,0)</f>
        <v>0</v>
      </c>
    </row>
    <row r="16142" spans="12:17" x14ac:dyDescent="0.25">
      <c r="L16142" s="38">
        <f>IF(AND(Colin!$G16142=$B$1,Colin!$H16142=$C$3),Colin!$I16142,)</f>
        <v>0</v>
      </c>
      <c r="M16142" s="38">
        <f>IF(AND(Colin!$G16142=$B$1,Colin!$H16142&lt;=$C$3),Colin!$I16142,)</f>
        <v>0</v>
      </c>
      <c r="N16142" s="38">
        <f>IF(AND(Colin!$G16142=$B$2,Colin!$H16142=$C$3),Colin!$I16142,)</f>
        <v>0</v>
      </c>
      <c r="O16142" s="38">
        <f>IF(AND(Colin!$G16142=$B$2,Colin!$H16142&lt;=$C$3),Colin!$I16142,)</f>
        <v>0</v>
      </c>
      <c r="P16142" s="38">
        <f>IF(Colin!$G16142&lt;$B$2,Colin!$I16142,0)</f>
        <v>0</v>
      </c>
      <c r="Q16142" s="38">
        <f>IF(Colin!$G16142&lt;$B$1,Colin!$I16142,0)</f>
        <v>0</v>
      </c>
    </row>
    <row r="16143" spans="12:17" x14ac:dyDescent="0.25">
      <c r="L16143" s="38">
        <f>IF(AND(Colin!$G16143=$B$1,Colin!$H16143=$C$3),Colin!$I16143,)</f>
        <v>0</v>
      </c>
      <c r="M16143" s="38">
        <f>IF(AND(Colin!$G16143=$B$1,Colin!$H16143&lt;=$C$3),Colin!$I16143,)</f>
        <v>0</v>
      </c>
      <c r="N16143" s="38">
        <f>IF(AND(Colin!$G16143=$B$2,Colin!$H16143=$C$3),Colin!$I16143,)</f>
        <v>0</v>
      </c>
      <c r="O16143" s="38">
        <f>IF(AND(Colin!$G16143=$B$2,Colin!$H16143&lt;=$C$3),Colin!$I16143,)</f>
        <v>0</v>
      </c>
      <c r="P16143" s="38">
        <f>IF(Colin!$G16143&lt;$B$2,Colin!$I16143,0)</f>
        <v>0</v>
      </c>
      <c r="Q16143" s="38">
        <f>IF(Colin!$G16143&lt;$B$1,Colin!$I16143,0)</f>
        <v>0</v>
      </c>
    </row>
    <row r="16144" spans="12:17" x14ac:dyDescent="0.25">
      <c r="L16144" s="38">
        <f>IF(AND(Colin!$G16144=$B$1,Colin!$H16144=$C$3),Colin!$I16144,)</f>
        <v>0</v>
      </c>
      <c r="M16144" s="38">
        <f>IF(AND(Colin!$G16144=$B$1,Colin!$H16144&lt;=$C$3),Colin!$I16144,)</f>
        <v>0</v>
      </c>
      <c r="N16144" s="38">
        <f>IF(AND(Colin!$G16144=$B$2,Colin!$H16144=$C$3),Colin!$I16144,)</f>
        <v>0</v>
      </c>
      <c r="O16144" s="38">
        <f>IF(AND(Colin!$G16144=$B$2,Colin!$H16144&lt;=$C$3),Colin!$I16144,)</f>
        <v>0</v>
      </c>
      <c r="P16144" s="38">
        <f>IF(Colin!$G16144&lt;$B$2,Colin!$I16144,0)</f>
        <v>0</v>
      </c>
      <c r="Q16144" s="38">
        <f>IF(Colin!$G16144&lt;$B$1,Colin!$I16144,0)</f>
        <v>0</v>
      </c>
    </row>
    <row r="16145" spans="12:17" x14ac:dyDescent="0.25">
      <c r="L16145" s="38">
        <f>IF(AND(Colin!$G16145=$B$1,Colin!$H16145=$C$3),Colin!$I16145,)</f>
        <v>0</v>
      </c>
      <c r="M16145" s="38">
        <f>IF(AND(Colin!$G16145=$B$1,Colin!$H16145&lt;=$C$3),Colin!$I16145,)</f>
        <v>0</v>
      </c>
      <c r="N16145" s="38">
        <f>IF(AND(Colin!$G16145=$B$2,Colin!$H16145=$C$3),Colin!$I16145,)</f>
        <v>0</v>
      </c>
      <c r="O16145" s="38">
        <f>IF(AND(Colin!$G16145=$B$2,Colin!$H16145&lt;=$C$3),Colin!$I16145,)</f>
        <v>0</v>
      </c>
      <c r="P16145" s="38">
        <f>IF(Colin!$G16145&lt;$B$2,Colin!$I16145,0)</f>
        <v>0</v>
      </c>
      <c r="Q16145" s="38">
        <f>IF(Colin!$G16145&lt;$B$1,Colin!$I16145,0)</f>
        <v>0</v>
      </c>
    </row>
    <row r="16146" spans="12:17" x14ac:dyDescent="0.25">
      <c r="L16146" s="38">
        <f>IF(AND(Colin!$G16146=$B$1,Colin!$H16146=$C$3),Colin!$I16146,)</f>
        <v>0</v>
      </c>
      <c r="M16146" s="38">
        <f>IF(AND(Colin!$G16146=$B$1,Colin!$H16146&lt;=$C$3),Colin!$I16146,)</f>
        <v>0</v>
      </c>
      <c r="N16146" s="38">
        <f>IF(AND(Colin!$G16146=$B$2,Colin!$H16146=$C$3),Colin!$I16146,)</f>
        <v>0</v>
      </c>
      <c r="O16146" s="38">
        <f>IF(AND(Colin!$G16146=$B$2,Colin!$H16146&lt;=$C$3),Colin!$I16146,)</f>
        <v>0</v>
      </c>
      <c r="P16146" s="38">
        <f>IF(Colin!$G16146&lt;$B$2,Colin!$I16146,0)</f>
        <v>0</v>
      </c>
      <c r="Q16146" s="38">
        <f>IF(Colin!$G16146&lt;$B$1,Colin!$I16146,0)</f>
        <v>0</v>
      </c>
    </row>
    <row r="16147" spans="12:17" x14ac:dyDescent="0.25">
      <c r="L16147" s="38">
        <f>IF(AND(Colin!$G16147=$B$1,Colin!$H16147=$C$3),Colin!$I16147,)</f>
        <v>0</v>
      </c>
      <c r="M16147" s="38">
        <f>IF(AND(Colin!$G16147=$B$1,Colin!$H16147&lt;=$C$3),Colin!$I16147,)</f>
        <v>0</v>
      </c>
      <c r="N16147" s="38">
        <f>IF(AND(Colin!$G16147=$B$2,Colin!$H16147=$C$3),Colin!$I16147,)</f>
        <v>0</v>
      </c>
      <c r="O16147" s="38">
        <f>IF(AND(Colin!$G16147=$B$2,Colin!$H16147&lt;=$C$3),Colin!$I16147,)</f>
        <v>0</v>
      </c>
      <c r="P16147" s="38">
        <f>IF(Colin!$G16147&lt;$B$2,Colin!$I16147,0)</f>
        <v>0</v>
      </c>
      <c r="Q16147" s="38">
        <f>IF(Colin!$G16147&lt;$B$1,Colin!$I16147,0)</f>
        <v>0</v>
      </c>
    </row>
    <row r="16148" spans="12:17" x14ac:dyDescent="0.25">
      <c r="L16148" s="38">
        <f>IF(AND(Colin!$G16148=$B$1,Colin!$H16148=$C$3),Colin!$I16148,)</f>
        <v>0</v>
      </c>
      <c r="M16148" s="38">
        <f>IF(AND(Colin!$G16148=$B$1,Colin!$H16148&lt;=$C$3),Colin!$I16148,)</f>
        <v>0</v>
      </c>
      <c r="N16148" s="38">
        <f>IF(AND(Colin!$G16148=$B$2,Colin!$H16148=$C$3),Colin!$I16148,)</f>
        <v>0</v>
      </c>
      <c r="O16148" s="38">
        <f>IF(AND(Colin!$G16148=$B$2,Colin!$H16148&lt;=$C$3),Colin!$I16148,)</f>
        <v>0</v>
      </c>
      <c r="P16148" s="38">
        <f>IF(Colin!$G16148&lt;$B$2,Colin!$I16148,0)</f>
        <v>0</v>
      </c>
      <c r="Q16148" s="38">
        <f>IF(Colin!$G16148&lt;$B$1,Colin!$I16148,0)</f>
        <v>0</v>
      </c>
    </row>
    <row r="16149" spans="12:17" x14ac:dyDescent="0.25">
      <c r="L16149" s="38">
        <f>IF(AND(Colin!$G16149=$B$1,Colin!$H16149=$C$3),Colin!$I16149,)</f>
        <v>0</v>
      </c>
      <c r="M16149" s="38">
        <f>IF(AND(Colin!$G16149=$B$1,Colin!$H16149&lt;=$C$3),Colin!$I16149,)</f>
        <v>0</v>
      </c>
      <c r="N16149" s="38">
        <f>IF(AND(Colin!$G16149=$B$2,Colin!$H16149=$C$3),Colin!$I16149,)</f>
        <v>0</v>
      </c>
      <c r="O16149" s="38">
        <f>IF(AND(Colin!$G16149=$B$2,Colin!$H16149&lt;=$C$3),Colin!$I16149,)</f>
        <v>0</v>
      </c>
      <c r="P16149" s="38">
        <f>IF(Colin!$G16149&lt;$B$2,Colin!$I16149,0)</f>
        <v>0</v>
      </c>
      <c r="Q16149" s="38">
        <f>IF(Colin!$G16149&lt;$B$1,Colin!$I16149,0)</f>
        <v>0</v>
      </c>
    </row>
    <row r="16150" spans="12:17" x14ac:dyDescent="0.25">
      <c r="L16150" s="38">
        <f>IF(AND(Colin!$G16150=$B$1,Colin!$H16150=$C$3),Colin!$I16150,)</f>
        <v>0</v>
      </c>
      <c r="M16150" s="38">
        <f>IF(AND(Colin!$G16150=$B$1,Colin!$H16150&lt;=$C$3),Colin!$I16150,)</f>
        <v>0</v>
      </c>
      <c r="N16150" s="38">
        <f>IF(AND(Colin!$G16150=$B$2,Colin!$H16150=$C$3),Colin!$I16150,)</f>
        <v>0</v>
      </c>
      <c r="O16150" s="38">
        <f>IF(AND(Colin!$G16150=$B$2,Colin!$H16150&lt;=$C$3),Colin!$I16150,)</f>
        <v>0</v>
      </c>
      <c r="P16150" s="38">
        <f>IF(Colin!$G16150&lt;$B$2,Colin!$I16150,0)</f>
        <v>0</v>
      </c>
      <c r="Q16150" s="38">
        <f>IF(Colin!$G16150&lt;$B$1,Colin!$I16150,0)</f>
        <v>0</v>
      </c>
    </row>
    <row r="16151" spans="12:17" x14ac:dyDescent="0.25">
      <c r="L16151" s="38">
        <f>IF(AND(Colin!$G16151=$B$1,Colin!$H16151=$C$3),Colin!$I16151,)</f>
        <v>0</v>
      </c>
      <c r="M16151" s="38">
        <f>IF(AND(Colin!$G16151=$B$1,Colin!$H16151&lt;=$C$3),Colin!$I16151,)</f>
        <v>0</v>
      </c>
      <c r="N16151" s="38">
        <f>IF(AND(Colin!$G16151=$B$2,Colin!$H16151=$C$3),Colin!$I16151,)</f>
        <v>0</v>
      </c>
      <c r="O16151" s="38">
        <f>IF(AND(Colin!$G16151=$B$2,Colin!$H16151&lt;=$C$3),Colin!$I16151,)</f>
        <v>0</v>
      </c>
      <c r="P16151" s="38">
        <f>IF(Colin!$G16151&lt;$B$2,Colin!$I16151,0)</f>
        <v>0</v>
      </c>
      <c r="Q16151" s="38">
        <f>IF(Colin!$G16151&lt;$B$1,Colin!$I16151,0)</f>
        <v>0</v>
      </c>
    </row>
    <row r="16152" spans="12:17" x14ac:dyDescent="0.25">
      <c r="L16152" s="38">
        <f>IF(AND(Colin!$G16152=$B$1,Colin!$H16152=$C$3),Colin!$I16152,)</f>
        <v>0</v>
      </c>
      <c r="M16152" s="38">
        <f>IF(AND(Colin!$G16152=$B$1,Colin!$H16152&lt;=$C$3),Colin!$I16152,)</f>
        <v>0</v>
      </c>
      <c r="N16152" s="38">
        <f>IF(AND(Colin!$G16152=$B$2,Colin!$H16152=$C$3),Colin!$I16152,)</f>
        <v>0</v>
      </c>
      <c r="O16152" s="38">
        <f>IF(AND(Colin!$G16152=$B$2,Colin!$H16152&lt;=$C$3),Colin!$I16152,)</f>
        <v>0</v>
      </c>
      <c r="P16152" s="38">
        <f>IF(Colin!$G16152&lt;$B$2,Colin!$I16152,0)</f>
        <v>0</v>
      </c>
      <c r="Q16152" s="38">
        <f>IF(Colin!$G16152&lt;$B$1,Colin!$I16152,0)</f>
        <v>0</v>
      </c>
    </row>
    <row r="16153" spans="12:17" x14ac:dyDescent="0.25">
      <c r="L16153" s="38">
        <f>IF(AND(Colin!$G16153=$B$1,Colin!$H16153=$C$3),Colin!$I16153,)</f>
        <v>0</v>
      </c>
      <c r="M16153" s="38">
        <f>IF(AND(Colin!$G16153=$B$1,Colin!$H16153&lt;=$C$3),Colin!$I16153,)</f>
        <v>0</v>
      </c>
      <c r="N16153" s="38">
        <f>IF(AND(Colin!$G16153=$B$2,Colin!$H16153=$C$3),Colin!$I16153,)</f>
        <v>0</v>
      </c>
      <c r="O16153" s="38">
        <f>IF(AND(Colin!$G16153=$B$2,Colin!$H16153&lt;=$C$3),Colin!$I16153,)</f>
        <v>0</v>
      </c>
      <c r="P16153" s="38">
        <f>IF(Colin!$G16153&lt;$B$2,Colin!$I16153,0)</f>
        <v>0</v>
      </c>
      <c r="Q16153" s="38">
        <f>IF(Colin!$G16153&lt;$B$1,Colin!$I16153,0)</f>
        <v>0</v>
      </c>
    </row>
    <row r="16154" spans="12:17" x14ac:dyDescent="0.25">
      <c r="L16154" s="38">
        <f>IF(AND(Colin!$G16154=$B$1,Colin!$H16154=$C$3),Colin!$I16154,)</f>
        <v>0</v>
      </c>
      <c r="M16154" s="38">
        <f>IF(AND(Colin!$G16154=$B$1,Colin!$H16154&lt;=$C$3),Colin!$I16154,)</f>
        <v>0</v>
      </c>
      <c r="N16154" s="38">
        <f>IF(AND(Colin!$G16154=$B$2,Colin!$H16154=$C$3),Colin!$I16154,)</f>
        <v>0</v>
      </c>
      <c r="O16154" s="38">
        <f>IF(AND(Colin!$G16154=$B$2,Colin!$H16154&lt;=$C$3),Colin!$I16154,)</f>
        <v>0</v>
      </c>
      <c r="P16154" s="38">
        <f>IF(Colin!$G16154&lt;$B$2,Colin!$I16154,0)</f>
        <v>0</v>
      </c>
      <c r="Q16154" s="38">
        <f>IF(Colin!$G16154&lt;$B$1,Colin!$I16154,0)</f>
        <v>0</v>
      </c>
    </row>
    <row r="16155" spans="12:17" x14ac:dyDescent="0.25">
      <c r="L16155" s="38">
        <f>IF(AND(Colin!$G16155=$B$1,Colin!$H16155=$C$3),Colin!$I16155,)</f>
        <v>0</v>
      </c>
      <c r="M16155" s="38">
        <f>IF(AND(Colin!$G16155=$B$1,Colin!$H16155&lt;=$C$3),Colin!$I16155,)</f>
        <v>0</v>
      </c>
      <c r="N16155" s="38">
        <f>IF(AND(Colin!$G16155=$B$2,Colin!$H16155=$C$3),Colin!$I16155,)</f>
        <v>0</v>
      </c>
      <c r="O16155" s="38">
        <f>IF(AND(Colin!$G16155=$B$2,Colin!$H16155&lt;=$C$3),Colin!$I16155,)</f>
        <v>0</v>
      </c>
      <c r="P16155" s="38">
        <f>IF(Colin!$G16155&lt;$B$2,Colin!$I16155,0)</f>
        <v>0</v>
      </c>
      <c r="Q16155" s="38">
        <f>IF(Colin!$G16155&lt;$B$1,Colin!$I16155,0)</f>
        <v>0</v>
      </c>
    </row>
    <row r="16156" spans="12:17" x14ac:dyDescent="0.25">
      <c r="L16156" s="38">
        <f>IF(AND(Colin!$G16156=$B$1,Colin!$H16156=$C$3),Colin!$I16156,)</f>
        <v>0</v>
      </c>
      <c r="M16156" s="38">
        <f>IF(AND(Colin!$G16156=$B$1,Colin!$H16156&lt;=$C$3),Colin!$I16156,)</f>
        <v>0</v>
      </c>
      <c r="N16156" s="38">
        <f>IF(AND(Colin!$G16156=$B$2,Colin!$H16156=$C$3),Colin!$I16156,)</f>
        <v>0</v>
      </c>
      <c r="O16156" s="38">
        <f>IF(AND(Colin!$G16156=$B$2,Colin!$H16156&lt;=$C$3),Colin!$I16156,)</f>
        <v>0</v>
      </c>
      <c r="P16156" s="38">
        <f>IF(Colin!$G16156&lt;$B$2,Colin!$I16156,0)</f>
        <v>0</v>
      </c>
      <c r="Q16156" s="38">
        <f>IF(Colin!$G16156&lt;$B$1,Colin!$I16156,0)</f>
        <v>0</v>
      </c>
    </row>
    <row r="16157" spans="12:17" x14ac:dyDescent="0.25">
      <c r="L16157" s="38">
        <f>IF(AND(Colin!$G16157=$B$1,Colin!$H16157=$C$3),Colin!$I16157,)</f>
        <v>0</v>
      </c>
      <c r="M16157" s="38">
        <f>IF(AND(Colin!$G16157=$B$1,Colin!$H16157&lt;=$C$3),Colin!$I16157,)</f>
        <v>0</v>
      </c>
      <c r="N16157" s="38">
        <f>IF(AND(Colin!$G16157=$B$2,Colin!$H16157=$C$3),Colin!$I16157,)</f>
        <v>0</v>
      </c>
      <c r="O16157" s="38">
        <f>IF(AND(Colin!$G16157=$B$2,Colin!$H16157&lt;=$C$3),Colin!$I16157,)</f>
        <v>0</v>
      </c>
      <c r="P16157" s="38">
        <f>IF(Colin!$G16157&lt;$B$2,Colin!$I16157,0)</f>
        <v>0</v>
      </c>
      <c r="Q16157" s="38">
        <f>IF(Colin!$G16157&lt;$B$1,Colin!$I16157,0)</f>
        <v>0</v>
      </c>
    </row>
    <row r="16158" spans="12:17" x14ac:dyDescent="0.25">
      <c r="L16158" s="38">
        <f>IF(AND(Colin!$G16158=$B$1,Colin!$H16158=$C$3),Colin!$I16158,)</f>
        <v>0</v>
      </c>
      <c r="M16158" s="38">
        <f>IF(AND(Colin!$G16158=$B$1,Colin!$H16158&lt;=$C$3),Colin!$I16158,)</f>
        <v>0</v>
      </c>
      <c r="N16158" s="38">
        <f>IF(AND(Colin!$G16158=$B$2,Colin!$H16158=$C$3),Colin!$I16158,)</f>
        <v>0</v>
      </c>
      <c r="O16158" s="38">
        <f>IF(AND(Colin!$G16158=$B$2,Colin!$H16158&lt;=$C$3),Colin!$I16158,)</f>
        <v>0</v>
      </c>
      <c r="P16158" s="38">
        <f>IF(Colin!$G16158&lt;$B$2,Colin!$I16158,0)</f>
        <v>0</v>
      </c>
      <c r="Q16158" s="38">
        <f>IF(Colin!$G16158&lt;$B$1,Colin!$I16158,0)</f>
        <v>0</v>
      </c>
    </row>
    <row r="16159" spans="12:17" x14ac:dyDescent="0.25">
      <c r="L16159" s="38">
        <f>IF(AND(Colin!$G16159=$B$1,Colin!$H16159=$C$3),Colin!$I16159,)</f>
        <v>0</v>
      </c>
      <c r="M16159" s="38">
        <f>IF(AND(Colin!$G16159=$B$1,Colin!$H16159&lt;=$C$3),Colin!$I16159,)</f>
        <v>0</v>
      </c>
      <c r="N16159" s="38">
        <f>IF(AND(Colin!$G16159=$B$2,Colin!$H16159=$C$3),Colin!$I16159,)</f>
        <v>0</v>
      </c>
      <c r="O16159" s="38">
        <f>IF(AND(Colin!$G16159=$B$2,Colin!$H16159&lt;=$C$3),Colin!$I16159,)</f>
        <v>0</v>
      </c>
      <c r="P16159" s="38">
        <f>IF(Colin!$G16159&lt;$B$2,Colin!$I16159,0)</f>
        <v>0</v>
      </c>
      <c r="Q16159" s="38">
        <f>IF(Colin!$G16159&lt;$B$1,Colin!$I16159,0)</f>
        <v>0</v>
      </c>
    </row>
    <row r="16160" spans="12:17" x14ac:dyDescent="0.25">
      <c r="L16160" s="38">
        <f>IF(AND(Colin!$G16160=$B$1,Colin!$H16160=$C$3),Colin!$I16160,)</f>
        <v>0</v>
      </c>
      <c r="M16160" s="38">
        <f>IF(AND(Colin!$G16160=$B$1,Colin!$H16160&lt;=$C$3),Colin!$I16160,)</f>
        <v>0</v>
      </c>
      <c r="N16160" s="38">
        <f>IF(AND(Colin!$G16160=$B$2,Colin!$H16160=$C$3),Colin!$I16160,)</f>
        <v>0</v>
      </c>
      <c r="O16160" s="38">
        <f>IF(AND(Colin!$G16160=$B$2,Colin!$H16160&lt;=$C$3),Colin!$I16160,)</f>
        <v>0</v>
      </c>
      <c r="P16160" s="38">
        <f>IF(Colin!$G16160&lt;$B$2,Colin!$I16160,0)</f>
        <v>0</v>
      </c>
      <c r="Q16160" s="38">
        <f>IF(Colin!$G16160&lt;$B$1,Colin!$I16160,0)</f>
        <v>0</v>
      </c>
    </row>
    <row r="16161" spans="12:17" x14ac:dyDescent="0.25">
      <c r="L16161" s="38">
        <f>IF(AND(Colin!$G16161=$B$1,Colin!$H16161=$C$3),Colin!$I16161,)</f>
        <v>0</v>
      </c>
      <c r="M16161" s="38">
        <f>IF(AND(Colin!$G16161=$B$1,Colin!$H16161&lt;=$C$3),Colin!$I16161,)</f>
        <v>0</v>
      </c>
      <c r="N16161" s="38">
        <f>IF(AND(Colin!$G16161=$B$2,Colin!$H16161=$C$3),Colin!$I16161,)</f>
        <v>0</v>
      </c>
      <c r="O16161" s="38">
        <f>IF(AND(Colin!$G16161=$B$2,Colin!$H16161&lt;=$C$3),Colin!$I16161,)</f>
        <v>0</v>
      </c>
      <c r="P16161" s="38">
        <f>IF(Colin!$G16161&lt;$B$2,Colin!$I16161,0)</f>
        <v>0</v>
      </c>
      <c r="Q16161" s="38">
        <f>IF(Colin!$G16161&lt;$B$1,Colin!$I16161,0)</f>
        <v>0</v>
      </c>
    </row>
    <row r="16162" spans="12:17" x14ac:dyDescent="0.25">
      <c r="L16162" s="38">
        <f>IF(AND(Colin!$G16162=$B$1,Colin!$H16162=$C$3),Colin!$I16162,)</f>
        <v>0</v>
      </c>
      <c r="M16162" s="38">
        <f>IF(AND(Colin!$G16162=$B$1,Colin!$H16162&lt;=$C$3),Colin!$I16162,)</f>
        <v>0</v>
      </c>
      <c r="N16162" s="38">
        <f>IF(AND(Colin!$G16162=$B$2,Colin!$H16162=$C$3),Colin!$I16162,)</f>
        <v>0</v>
      </c>
      <c r="O16162" s="38">
        <f>IF(AND(Colin!$G16162=$B$2,Colin!$H16162&lt;=$C$3),Colin!$I16162,)</f>
        <v>0</v>
      </c>
      <c r="P16162" s="38">
        <f>IF(Colin!$G16162&lt;$B$2,Colin!$I16162,0)</f>
        <v>0</v>
      </c>
      <c r="Q16162" s="38">
        <f>IF(Colin!$G16162&lt;$B$1,Colin!$I16162,0)</f>
        <v>0</v>
      </c>
    </row>
    <row r="16163" spans="12:17" x14ac:dyDescent="0.25">
      <c r="L16163" s="38">
        <f>IF(AND(Colin!$G16163=$B$1,Colin!$H16163=$C$3),Colin!$I16163,)</f>
        <v>0</v>
      </c>
      <c r="M16163" s="38">
        <f>IF(AND(Colin!$G16163=$B$1,Colin!$H16163&lt;=$C$3),Colin!$I16163,)</f>
        <v>0</v>
      </c>
      <c r="N16163" s="38">
        <f>IF(AND(Colin!$G16163=$B$2,Colin!$H16163=$C$3),Colin!$I16163,)</f>
        <v>0</v>
      </c>
      <c r="O16163" s="38">
        <f>IF(AND(Colin!$G16163=$B$2,Colin!$H16163&lt;=$C$3),Colin!$I16163,)</f>
        <v>0</v>
      </c>
      <c r="P16163" s="38">
        <f>IF(Colin!$G16163&lt;$B$2,Colin!$I16163,0)</f>
        <v>0</v>
      </c>
      <c r="Q16163" s="38">
        <f>IF(Colin!$G16163&lt;$B$1,Colin!$I16163,0)</f>
        <v>0</v>
      </c>
    </row>
    <row r="16164" spans="12:17" x14ac:dyDescent="0.25">
      <c r="L16164" s="38">
        <f>IF(AND(Colin!$G16164=$B$1,Colin!$H16164=$C$3),Colin!$I16164,)</f>
        <v>0</v>
      </c>
      <c r="M16164" s="38">
        <f>IF(AND(Colin!$G16164=$B$1,Colin!$H16164&lt;=$C$3),Colin!$I16164,)</f>
        <v>0</v>
      </c>
      <c r="N16164" s="38">
        <f>IF(AND(Colin!$G16164=$B$2,Colin!$H16164=$C$3),Colin!$I16164,)</f>
        <v>0</v>
      </c>
      <c r="O16164" s="38">
        <f>IF(AND(Colin!$G16164=$B$2,Colin!$H16164&lt;=$C$3),Colin!$I16164,)</f>
        <v>0</v>
      </c>
      <c r="P16164" s="38">
        <f>IF(Colin!$G16164&lt;$B$2,Colin!$I16164,0)</f>
        <v>0</v>
      </c>
      <c r="Q16164" s="38">
        <f>IF(Colin!$G16164&lt;$B$1,Colin!$I16164,0)</f>
        <v>0</v>
      </c>
    </row>
    <row r="16165" spans="12:17" x14ac:dyDescent="0.25">
      <c r="L16165" s="38">
        <f>IF(AND(Colin!$G16165=$B$1,Colin!$H16165=$C$3),Colin!$I16165,)</f>
        <v>0</v>
      </c>
      <c r="M16165" s="38">
        <f>IF(AND(Colin!$G16165=$B$1,Colin!$H16165&lt;=$C$3),Colin!$I16165,)</f>
        <v>0</v>
      </c>
      <c r="N16165" s="38">
        <f>IF(AND(Colin!$G16165=$B$2,Colin!$H16165=$C$3),Colin!$I16165,)</f>
        <v>0</v>
      </c>
      <c r="O16165" s="38">
        <f>IF(AND(Colin!$G16165=$B$2,Colin!$H16165&lt;=$C$3),Colin!$I16165,)</f>
        <v>0</v>
      </c>
      <c r="P16165" s="38">
        <f>IF(Colin!$G16165&lt;$B$2,Colin!$I16165,0)</f>
        <v>0</v>
      </c>
      <c r="Q16165" s="38">
        <f>IF(Colin!$G16165&lt;$B$1,Colin!$I16165,0)</f>
        <v>0</v>
      </c>
    </row>
    <row r="16166" spans="12:17" x14ac:dyDescent="0.25">
      <c r="L16166" s="38">
        <f>IF(AND(Colin!$G16166=$B$1,Colin!$H16166=$C$3),Colin!$I16166,)</f>
        <v>0</v>
      </c>
      <c r="M16166" s="38">
        <f>IF(AND(Colin!$G16166=$B$1,Colin!$H16166&lt;=$C$3),Colin!$I16166,)</f>
        <v>0</v>
      </c>
      <c r="N16166" s="38">
        <f>IF(AND(Colin!$G16166=$B$2,Colin!$H16166=$C$3),Colin!$I16166,)</f>
        <v>0</v>
      </c>
      <c r="O16166" s="38">
        <f>IF(AND(Colin!$G16166=$B$2,Colin!$H16166&lt;=$C$3),Colin!$I16166,)</f>
        <v>0</v>
      </c>
      <c r="P16166" s="38">
        <f>IF(Colin!$G16166&lt;$B$2,Colin!$I16166,0)</f>
        <v>0</v>
      </c>
      <c r="Q16166" s="38">
        <f>IF(Colin!$G16166&lt;$B$1,Colin!$I16166,0)</f>
        <v>0</v>
      </c>
    </row>
    <row r="16167" spans="12:17" x14ac:dyDescent="0.25">
      <c r="L16167" s="38">
        <f>IF(AND(Colin!$G16167=$B$1,Colin!$H16167=$C$3),Colin!$I16167,)</f>
        <v>0</v>
      </c>
      <c r="M16167" s="38">
        <f>IF(AND(Colin!$G16167=$B$1,Colin!$H16167&lt;=$C$3),Colin!$I16167,)</f>
        <v>0</v>
      </c>
      <c r="N16167" s="38">
        <f>IF(AND(Colin!$G16167=$B$2,Colin!$H16167=$C$3),Colin!$I16167,)</f>
        <v>0</v>
      </c>
      <c r="O16167" s="38">
        <f>IF(AND(Colin!$G16167=$B$2,Colin!$H16167&lt;=$C$3),Colin!$I16167,)</f>
        <v>0</v>
      </c>
      <c r="P16167" s="38">
        <f>IF(Colin!$G16167&lt;$B$2,Colin!$I16167,0)</f>
        <v>0</v>
      </c>
      <c r="Q16167" s="38">
        <f>IF(Colin!$G16167&lt;$B$1,Colin!$I16167,0)</f>
        <v>0</v>
      </c>
    </row>
    <row r="16168" spans="12:17" x14ac:dyDescent="0.25">
      <c r="L16168" s="38">
        <f>IF(AND(Colin!$G16168=$B$1,Colin!$H16168=$C$3),Colin!$I16168,)</f>
        <v>0</v>
      </c>
      <c r="M16168" s="38">
        <f>IF(AND(Colin!$G16168=$B$1,Colin!$H16168&lt;=$C$3),Colin!$I16168,)</f>
        <v>0</v>
      </c>
      <c r="N16168" s="38">
        <f>IF(AND(Colin!$G16168=$B$2,Colin!$H16168=$C$3),Colin!$I16168,)</f>
        <v>0</v>
      </c>
      <c r="O16168" s="38">
        <f>IF(AND(Colin!$G16168=$B$2,Colin!$H16168&lt;=$C$3),Colin!$I16168,)</f>
        <v>0</v>
      </c>
      <c r="P16168" s="38">
        <f>IF(Colin!$G16168&lt;$B$2,Colin!$I16168,0)</f>
        <v>0</v>
      </c>
      <c r="Q16168" s="38">
        <f>IF(Colin!$G16168&lt;$B$1,Colin!$I16168,0)</f>
        <v>0</v>
      </c>
    </row>
    <row r="16169" spans="12:17" x14ac:dyDescent="0.25">
      <c r="L16169" s="38">
        <f>IF(AND(Colin!$G16169=$B$1,Colin!$H16169=$C$3),Colin!$I16169,)</f>
        <v>0</v>
      </c>
      <c r="M16169" s="38">
        <f>IF(AND(Colin!$G16169=$B$1,Colin!$H16169&lt;=$C$3),Colin!$I16169,)</f>
        <v>0</v>
      </c>
      <c r="N16169" s="38">
        <f>IF(AND(Colin!$G16169=$B$2,Colin!$H16169=$C$3),Colin!$I16169,)</f>
        <v>0</v>
      </c>
      <c r="O16169" s="38">
        <f>IF(AND(Colin!$G16169=$B$2,Colin!$H16169&lt;=$C$3),Colin!$I16169,)</f>
        <v>0</v>
      </c>
      <c r="P16169" s="38">
        <f>IF(Colin!$G16169&lt;$B$2,Colin!$I16169,0)</f>
        <v>0</v>
      </c>
      <c r="Q16169" s="38">
        <f>IF(Colin!$G16169&lt;$B$1,Colin!$I16169,0)</f>
        <v>0</v>
      </c>
    </row>
    <row r="16170" spans="12:17" x14ac:dyDescent="0.25">
      <c r="L16170" s="38">
        <f>IF(AND(Colin!$G16170=$B$1,Colin!$H16170=$C$3),Colin!$I16170,)</f>
        <v>0</v>
      </c>
      <c r="M16170" s="38">
        <f>IF(AND(Colin!$G16170=$B$1,Colin!$H16170&lt;=$C$3),Colin!$I16170,)</f>
        <v>0</v>
      </c>
      <c r="N16170" s="38">
        <f>IF(AND(Colin!$G16170=$B$2,Colin!$H16170=$C$3),Colin!$I16170,)</f>
        <v>0</v>
      </c>
      <c r="O16170" s="38">
        <f>IF(AND(Colin!$G16170=$B$2,Colin!$H16170&lt;=$C$3),Colin!$I16170,)</f>
        <v>0</v>
      </c>
      <c r="P16170" s="38">
        <f>IF(Colin!$G16170&lt;$B$2,Colin!$I16170,0)</f>
        <v>0</v>
      </c>
      <c r="Q16170" s="38">
        <f>IF(Colin!$G16170&lt;$B$1,Colin!$I16170,0)</f>
        <v>0</v>
      </c>
    </row>
    <row r="16171" spans="12:17" x14ac:dyDescent="0.25">
      <c r="L16171" s="38">
        <f>IF(AND(Colin!$G16171=$B$1,Colin!$H16171=$C$3),Colin!$I16171,)</f>
        <v>0</v>
      </c>
      <c r="M16171" s="38">
        <f>IF(AND(Colin!$G16171=$B$1,Colin!$H16171&lt;=$C$3),Colin!$I16171,)</f>
        <v>0</v>
      </c>
      <c r="N16171" s="38">
        <f>IF(AND(Colin!$G16171=$B$2,Colin!$H16171=$C$3),Colin!$I16171,)</f>
        <v>0</v>
      </c>
      <c r="O16171" s="38">
        <f>IF(AND(Colin!$G16171=$B$2,Colin!$H16171&lt;=$C$3),Colin!$I16171,)</f>
        <v>0</v>
      </c>
      <c r="P16171" s="38">
        <f>IF(Colin!$G16171&lt;$B$2,Colin!$I16171,0)</f>
        <v>0</v>
      </c>
      <c r="Q16171" s="38">
        <f>IF(Colin!$G16171&lt;$B$1,Colin!$I16171,0)</f>
        <v>0</v>
      </c>
    </row>
    <row r="16172" spans="12:17" x14ac:dyDescent="0.25">
      <c r="L16172" s="38">
        <f>IF(AND(Colin!$G16172=$B$1,Colin!$H16172=$C$3),Colin!$I16172,)</f>
        <v>0</v>
      </c>
      <c r="M16172" s="38">
        <f>IF(AND(Colin!$G16172=$B$1,Colin!$H16172&lt;=$C$3),Colin!$I16172,)</f>
        <v>0</v>
      </c>
      <c r="N16172" s="38">
        <f>IF(AND(Colin!$G16172=$B$2,Colin!$H16172=$C$3),Colin!$I16172,)</f>
        <v>0</v>
      </c>
      <c r="O16172" s="38">
        <f>IF(AND(Colin!$G16172=$B$2,Colin!$H16172&lt;=$C$3),Colin!$I16172,)</f>
        <v>0</v>
      </c>
      <c r="P16172" s="38">
        <f>IF(Colin!$G16172&lt;$B$2,Colin!$I16172,0)</f>
        <v>0</v>
      </c>
      <c r="Q16172" s="38">
        <f>IF(Colin!$G16172&lt;$B$1,Colin!$I16172,0)</f>
        <v>0</v>
      </c>
    </row>
    <row r="16173" spans="12:17" x14ac:dyDescent="0.25">
      <c r="L16173" s="38">
        <f>IF(AND(Colin!$G16173=$B$1,Colin!$H16173=$C$3),Colin!$I16173,)</f>
        <v>0</v>
      </c>
      <c r="M16173" s="38">
        <f>IF(AND(Colin!$G16173=$B$1,Colin!$H16173&lt;=$C$3),Colin!$I16173,)</f>
        <v>0</v>
      </c>
      <c r="N16173" s="38">
        <f>IF(AND(Colin!$G16173=$B$2,Colin!$H16173=$C$3),Colin!$I16173,)</f>
        <v>0</v>
      </c>
      <c r="O16173" s="38">
        <f>IF(AND(Colin!$G16173=$B$2,Colin!$H16173&lt;=$C$3),Colin!$I16173,)</f>
        <v>0</v>
      </c>
      <c r="P16173" s="38">
        <f>IF(Colin!$G16173&lt;$B$2,Colin!$I16173,0)</f>
        <v>0</v>
      </c>
      <c r="Q16173" s="38">
        <f>IF(Colin!$G16173&lt;$B$1,Colin!$I16173,0)</f>
        <v>0</v>
      </c>
    </row>
    <row r="16174" spans="12:17" x14ac:dyDescent="0.25">
      <c r="L16174" s="38">
        <f>IF(AND(Colin!$G16174=$B$1,Colin!$H16174=$C$3),Colin!$I16174,)</f>
        <v>0</v>
      </c>
      <c r="M16174" s="38">
        <f>IF(AND(Colin!$G16174=$B$1,Colin!$H16174&lt;=$C$3),Colin!$I16174,)</f>
        <v>0</v>
      </c>
      <c r="N16174" s="38">
        <f>IF(AND(Colin!$G16174=$B$2,Colin!$H16174=$C$3),Colin!$I16174,)</f>
        <v>0</v>
      </c>
      <c r="O16174" s="38">
        <f>IF(AND(Colin!$G16174=$B$2,Colin!$H16174&lt;=$C$3),Colin!$I16174,)</f>
        <v>0</v>
      </c>
      <c r="P16174" s="38">
        <f>IF(Colin!$G16174&lt;$B$2,Colin!$I16174,0)</f>
        <v>0</v>
      </c>
      <c r="Q16174" s="38">
        <f>IF(Colin!$G16174&lt;$B$1,Colin!$I16174,0)</f>
        <v>0</v>
      </c>
    </row>
    <row r="16175" spans="12:17" x14ac:dyDescent="0.25">
      <c r="L16175" s="38">
        <f>IF(AND(Colin!$G16175=$B$1,Colin!$H16175=$C$3),Colin!$I16175,)</f>
        <v>0</v>
      </c>
      <c r="M16175" s="38">
        <f>IF(AND(Colin!$G16175=$B$1,Colin!$H16175&lt;=$C$3),Colin!$I16175,)</f>
        <v>0</v>
      </c>
      <c r="N16175" s="38">
        <f>IF(AND(Colin!$G16175=$B$2,Colin!$H16175=$C$3),Colin!$I16175,)</f>
        <v>0</v>
      </c>
      <c r="O16175" s="38">
        <f>IF(AND(Colin!$G16175=$B$2,Colin!$H16175&lt;=$C$3),Colin!$I16175,)</f>
        <v>0</v>
      </c>
      <c r="P16175" s="38">
        <f>IF(Colin!$G16175&lt;$B$2,Colin!$I16175,0)</f>
        <v>0</v>
      </c>
      <c r="Q16175" s="38">
        <f>IF(Colin!$G16175&lt;$B$1,Colin!$I16175,0)</f>
        <v>0</v>
      </c>
    </row>
    <row r="16176" spans="12:17" x14ac:dyDescent="0.25">
      <c r="L16176" s="38">
        <f>IF(AND(Colin!$G16176=$B$1,Colin!$H16176=$C$3),Colin!$I16176,)</f>
        <v>0</v>
      </c>
      <c r="M16176" s="38">
        <f>IF(AND(Colin!$G16176=$B$1,Colin!$H16176&lt;=$C$3),Colin!$I16176,)</f>
        <v>0</v>
      </c>
      <c r="N16176" s="38">
        <f>IF(AND(Colin!$G16176=$B$2,Colin!$H16176=$C$3),Colin!$I16176,)</f>
        <v>0</v>
      </c>
      <c r="O16176" s="38">
        <f>IF(AND(Colin!$G16176=$B$2,Colin!$H16176&lt;=$C$3),Colin!$I16176,)</f>
        <v>0</v>
      </c>
      <c r="P16176" s="38">
        <f>IF(Colin!$G16176&lt;$B$2,Colin!$I16176,0)</f>
        <v>0</v>
      </c>
      <c r="Q16176" s="38">
        <f>IF(Colin!$G16176&lt;$B$1,Colin!$I16176,0)</f>
        <v>0</v>
      </c>
    </row>
    <row r="16177" spans="12:17" x14ac:dyDescent="0.25">
      <c r="L16177" s="38">
        <f>IF(AND(Colin!$G16177=$B$1,Colin!$H16177=$C$3),Colin!$I16177,)</f>
        <v>0</v>
      </c>
      <c r="M16177" s="38">
        <f>IF(AND(Colin!$G16177=$B$1,Colin!$H16177&lt;=$C$3),Colin!$I16177,)</f>
        <v>0</v>
      </c>
      <c r="N16177" s="38">
        <f>IF(AND(Colin!$G16177=$B$2,Colin!$H16177=$C$3),Colin!$I16177,)</f>
        <v>0</v>
      </c>
      <c r="O16177" s="38">
        <f>IF(AND(Colin!$G16177=$B$2,Colin!$H16177&lt;=$C$3),Colin!$I16177,)</f>
        <v>0</v>
      </c>
      <c r="P16177" s="38">
        <f>IF(Colin!$G16177&lt;$B$2,Colin!$I16177,0)</f>
        <v>0</v>
      </c>
      <c r="Q16177" s="38">
        <f>IF(Colin!$G16177&lt;$B$1,Colin!$I16177,0)</f>
        <v>0</v>
      </c>
    </row>
    <row r="16178" spans="12:17" x14ac:dyDescent="0.25">
      <c r="L16178" s="38">
        <f>IF(AND(Colin!$G16178=$B$1,Colin!$H16178=$C$3),Colin!$I16178,)</f>
        <v>0</v>
      </c>
      <c r="M16178" s="38">
        <f>IF(AND(Colin!$G16178=$B$1,Colin!$H16178&lt;=$C$3),Colin!$I16178,)</f>
        <v>0</v>
      </c>
      <c r="N16178" s="38">
        <f>IF(AND(Colin!$G16178=$B$2,Colin!$H16178=$C$3),Colin!$I16178,)</f>
        <v>0</v>
      </c>
      <c r="O16178" s="38">
        <f>IF(AND(Colin!$G16178=$B$2,Colin!$H16178&lt;=$C$3),Colin!$I16178,)</f>
        <v>0</v>
      </c>
      <c r="P16178" s="38">
        <f>IF(Colin!$G16178&lt;$B$2,Colin!$I16178,0)</f>
        <v>0</v>
      </c>
      <c r="Q16178" s="38">
        <f>IF(Colin!$G16178&lt;$B$1,Colin!$I16178,0)</f>
        <v>0</v>
      </c>
    </row>
    <row r="16179" spans="12:17" x14ac:dyDescent="0.25">
      <c r="L16179" s="38">
        <f>IF(AND(Colin!$G16179=$B$1,Colin!$H16179=$C$3),Colin!$I16179,)</f>
        <v>0</v>
      </c>
      <c r="M16179" s="38">
        <f>IF(AND(Colin!$G16179=$B$1,Colin!$H16179&lt;=$C$3),Colin!$I16179,)</f>
        <v>0</v>
      </c>
      <c r="N16179" s="38">
        <f>IF(AND(Colin!$G16179=$B$2,Colin!$H16179=$C$3),Colin!$I16179,)</f>
        <v>0</v>
      </c>
      <c r="O16179" s="38">
        <f>IF(AND(Colin!$G16179=$B$2,Colin!$H16179&lt;=$C$3),Colin!$I16179,)</f>
        <v>0</v>
      </c>
      <c r="P16179" s="38">
        <f>IF(Colin!$G16179&lt;$B$2,Colin!$I16179,0)</f>
        <v>0</v>
      </c>
      <c r="Q16179" s="38">
        <f>IF(Colin!$G16179&lt;$B$1,Colin!$I16179,0)</f>
        <v>0</v>
      </c>
    </row>
    <row r="16180" spans="12:17" x14ac:dyDescent="0.25">
      <c r="L16180" s="38">
        <f>IF(AND(Colin!$G16180=$B$1,Colin!$H16180=$C$3),Colin!$I16180,)</f>
        <v>0</v>
      </c>
      <c r="M16180" s="38">
        <f>IF(AND(Colin!$G16180=$B$1,Colin!$H16180&lt;=$C$3),Colin!$I16180,)</f>
        <v>0</v>
      </c>
      <c r="N16180" s="38">
        <f>IF(AND(Colin!$G16180=$B$2,Colin!$H16180=$C$3),Colin!$I16180,)</f>
        <v>0</v>
      </c>
      <c r="O16180" s="38">
        <f>IF(AND(Colin!$G16180=$B$2,Colin!$H16180&lt;=$C$3),Colin!$I16180,)</f>
        <v>0</v>
      </c>
      <c r="P16180" s="38">
        <f>IF(Colin!$G16180&lt;$B$2,Colin!$I16180,0)</f>
        <v>0</v>
      </c>
      <c r="Q16180" s="38">
        <f>IF(Colin!$G16180&lt;$B$1,Colin!$I16180,0)</f>
        <v>0</v>
      </c>
    </row>
    <row r="16181" spans="12:17" x14ac:dyDescent="0.25">
      <c r="L16181" s="38">
        <f>IF(AND(Colin!$G16181=$B$1,Colin!$H16181=$C$3),Colin!$I16181,)</f>
        <v>0</v>
      </c>
      <c r="M16181" s="38">
        <f>IF(AND(Colin!$G16181=$B$1,Colin!$H16181&lt;=$C$3),Colin!$I16181,)</f>
        <v>0</v>
      </c>
      <c r="N16181" s="38">
        <f>IF(AND(Colin!$G16181=$B$2,Colin!$H16181=$C$3),Colin!$I16181,)</f>
        <v>0</v>
      </c>
      <c r="O16181" s="38">
        <f>IF(AND(Colin!$G16181=$B$2,Colin!$H16181&lt;=$C$3),Colin!$I16181,)</f>
        <v>0</v>
      </c>
      <c r="P16181" s="38">
        <f>IF(Colin!$G16181&lt;$B$2,Colin!$I16181,0)</f>
        <v>0</v>
      </c>
      <c r="Q16181" s="38">
        <f>IF(Colin!$G16181&lt;$B$1,Colin!$I16181,0)</f>
        <v>0</v>
      </c>
    </row>
    <row r="16182" spans="12:17" x14ac:dyDescent="0.25">
      <c r="L16182" s="38">
        <f>IF(AND(Colin!$G16182=$B$1,Colin!$H16182=$C$3),Colin!$I16182,)</f>
        <v>0</v>
      </c>
      <c r="M16182" s="38">
        <f>IF(AND(Colin!$G16182=$B$1,Colin!$H16182&lt;=$C$3),Colin!$I16182,)</f>
        <v>0</v>
      </c>
      <c r="N16182" s="38">
        <f>IF(AND(Colin!$G16182=$B$2,Colin!$H16182=$C$3),Colin!$I16182,)</f>
        <v>0</v>
      </c>
      <c r="O16182" s="38">
        <f>IF(AND(Colin!$G16182=$B$2,Colin!$H16182&lt;=$C$3),Colin!$I16182,)</f>
        <v>0</v>
      </c>
      <c r="P16182" s="38">
        <f>IF(Colin!$G16182&lt;$B$2,Colin!$I16182,0)</f>
        <v>0</v>
      </c>
      <c r="Q16182" s="38">
        <f>IF(Colin!$G16182&lt;$B$1,Colin!$I16182,0)</f>
        <v>0</v>
      </c>
    </row>
    <row r="16183" spans="12:17" x14ac:dyDescent="0.25">
      <c r="L16183" s="38">
        <f>IF(AND(Colin!$G16183=$B$1,Colin!$H16183=$C$3),Colin!$I16183,)</f>
        <v>0</v>
      </c>
      <c r="M16183" s="38">
        <f>IF(AND(Colin!$G16183=$B$1,Colin!$H16183&lt;=$C$3),Colin!$I16183,)</f>
        <v>0</v>
      </c>
      <c r="N16183" s="38">
        <f>IF(AND(Colin!$G16183=$B$2,Colin!$H16183=$C$3),Colin!$I16183,)</f>
        <v>0</v>
      </c>
      <c r="O16183" s="38">
        <f>IF(AND(Colin!$G16183=$B$2,Colin!$H16183&lt;=$C$3),Colin!$I16183,)</f>
        <v>0</v>
      </c>
      <c r="P16183" s="38">
        <f>IF(Colin!$G16183&lt;$B$2,Colin!$I16183,0)</f>
        <v>0</v>
      </c>
      <c r="Q16183" s="38">
        <f>IF(Colin!$G16183&lt;$B$1,Colin!$I16183,0)</f>
        <v>0</v>
      </c>
    </row>
    <row r="16184" spans="12:17" x14ac:dyDescent="0.25">
      <c r="L16184" s="38">
        <f>IF(AND(Colin!$G16184=$B$1,Colin!$H16184=$C$3),Colin!$I16184,)</f>
        <v>0</v>
      </c>
      <c r="M16184" s="38">
        <f>IF(AND(Colin!$G16184=$B$1,Colin!$H16184&lt;=$C$3),Colin!$I16184,)</f>
        <v>0</v>
      </c>
      <c r="N16184" s="38">
        <f>IF(AND(Colin!$G16184=$B$2,Colin!$H16184=$C$3),Colin!$I16184,)</f>
        <v>0</v>
      </c>
      <c r="O16184" s="38">
        <f>IF(AND(Colin!$G16184=$B$2,Colin!$H16184&lt;=$C$3),Colin!$I16184,)</f>
        <v>0</v>
      </c>
      <c r="P16184" s="38">
        <f>IF(Colin!$G16184&lt;$B$2,Colin!$I16184,0)</f>
        <v>0</v>
      </c>
      <c r="Q16184" s="38">
        <f>IF(Colin!$G16184&lt;$B$1,Colin!$I16184,0)</f>
        <v>0</v>
      </c>
    </row>
    <row r="16185" spans="12:17" x14ac:dyDescent="0.25">
      <c r="L16185" s="38">
        <f>IF(AND(Colin!$G16185=$B$1,Colin!$H16185=$C$3),Colin!$I16185,)</f>
        <v>0</v>
      </c>
      <c r="M16185" s="38">
        <f>IF(AND(Colin!$G16185=$B$1,Colin!$H16185&lt;=$C$3),Colin!$I16185,)</f>
        <v>0</v>
      </c>
      <c r="N16185" s="38">
        <f>IF(AND(Colin!$G16185=$B$2,Colin!$H16185=$C$3),Colin!$I16185,)</f>
        <v>0</v>
      </c>
      <c r="O16185" s="38">
        <f>IF(AND(Colin!$G16185=$B$2,Colin!$H16185&lt;=$C$3),Colin!$I16185,)</f>
        <v>0</v>
      </c>
      <c r="P16185" s="38">
        <f>IF(Colin!$G16185&lt;$B$2,Colin!$I16185,0)</f>
        <v>0</v>
      </c>
      <c r="Q16185" s="38">
        <f>IF(Colin!$G16185&lt;$B$1,Colin!$I16185,0)</f>
        <v>0</v>
      </c>
    </row>
    <row r="16186" spans="12:17" x14ac:dyDescent="0.25">
      <c r="L16186" s="38">
        <f>IF(AND(Colin!$G16186=$B$1,Colin!$H16186=$C$3),Colin!$I16186,)</f>
        <v>0</v>
      </c>
      <c r="M16186" s="38">
        <f>IF(AND(Colin!$G16186=$B$1,Colin!$H16186&lt;=$C$3),Colin!$I16186,)</f>
        <v>0</v>
      </c>
      <c r="N16186" s="38">
        <f>IF(AND(Colin!$G16186=$B$2,Colin!$H16186=$C$3),Colin!$I16186,)</f>
        <v>0</v>
      </c>
      <c r="O16186" s="38">
        <f>IF(AND(Colin!$G16186=$B$2,Colin!$H16186&lt;=$C$3),Colin!$I16186,)</f>
        <v>0</v>
      </c>
      <c r="P16186" s="38">
        <f>IF(Colin!$G16186&lt;$B$2,Colin!$I16186,0)</f>
        <v>0</v>
      </c>
      <c r="Q16186" s="38">
        <f>IF(Colin!$G16186&lt;$B$1,Colin!$I16186,0)</f>
        <v>0</v>
      </c>
    </row>
    <row r="16187" spans="12:17" x14ac:dyDescent="0.25">
      <c r="L16187" s="38">
        <f>IF(AND(Colin!$G16187=$B$1,Colin!$H16187=$C$3),Colin!$I16187,)</f>
        <v>0</v>
      </c>
      <c r="M16187" s="38">
        <f>IF(AND(Colin!$G16187=$B$1,Colin!$H16187&lt;=$C$3),Colin!$I16187,)</f>
        <v>0</v>
      </c>
      <c r="N16187" s="38">
        <f>IF(AND(Colin!$G16187=$B$2,Colin!$H16187=$C$3),Colin!$I16187,)</f>
        <v>0</v>
      </c>
      <c r="O16187" s="38">
        <f>IF(AND(Colin!$G16187=$B$2,Colin!$H16187&lt;=$C$3),Colin!$I16187,)</f>
        <v>0</v>
      </c>
      <c r="P16187" s="38">
        <f>IF(Colin!$G16187&lt;$B$2,Colin!$I16187,0)</f>
        <v>0</v>
      </c>
      <c r="Q16187" s="38">
        <f>IF(Colin!$G16187&lt;$B$1,Colin!$I16187,0)</f>
        <v>0</v>
      </c>
    </row>
    <row r="16188" spans="12:17" x14ac:dyDescent="0.25">
      <c r="L16188" s="38">
        <f>IF(AND(Colin!$G16188=$B$1,Colin!$H16188=$C$3),Colin!$I16188,)</f>
        <v>0</v>
      </c>
      <c r="M16188" s="38">
        <f>IF(AND(Colin!$G16188=$B$1,Colin!$H16188&lt;=$C$3),Colin!$I16188,)</f>
        <v>0</v>
      </c>
      <c r="N16188" s="38">
        <f>IF(AND(Colin!$G16188=$B$2,Colin!$H16188=$C$3),Colin!$I16188,)</f>
        <v>0</v>
      </c>
      <c r="O16188" s="38">
        <f>IF(AND(Colin!$G16188=$B$2,Colin!$H16188&lt;=$C$3),Colin!$I16188,)</f>
        <v>0</v>
      </c>
      <c r="P16188" s="38">
        <f>IF(Colin!$G16188&lt;$B$2,Colin!$I16188,0)</f>
        <v>0</v>
      </c>
      <c r="Q16188" s="38">
        <f>IF(Colin!$G16188&lt;$B$1,Colin!$I16188,0)</f>
        <v>0</v>
      </c>
    </row>
    <row r="16189" spans="12:17" x14ac:dyDescent="0.25">
      <c r="L16189" s="38">
        <f>IF(AND(Colin!$G16189=$B$1,Colin!$H16189=$C$3),Colin!$I16189,)</f>
        <v>0</v>
      </c>
      <c r="M16189" s="38">
        <f>IF(AND(Colin!$G16189=$B$1,Colin!$H16189&lt;=$C$3),Colin!$I16189,)</f>
        <v>0</v>
      </c>
      <c r="N16189" s="38">
        <f>IF(AND(Colin!$G16189=$B$2,Colin!$H16189=$C$3),Colin!$I16189,)</f>
        <v>0</v>
      </c>
      <c r="O16189" s="38">
        <f>IF(AND(Colin!$G16189=$B$2,Colin!$H16189&lt;=$C$3),Colin!$I16189,)</f>
        <v>0</v>
      </c>
      <c r="P16189" s="38">
        <f>IF(Colin!$G16189&lt;$B$2,Colin!$I16189,0)</f>
        <v>0</v>
      </c>
      <c r="Q16189" s="38">
        <f>IF(Colin!$G16189&lt;$B$1,Colin!$I16189,0)</f>
        <v>0</v>
      </c>
    </row>
    <row r="16190" spans="12:17" x14ac:dyDescent="0.25">
      <c r="L16190" s="38">
        <f>IF(AND(Colin!$G16190=$B$1,Colin!$H16190=$C$3),Colin!$I16190,)</f>
        <v>0</v>
      </c>
      <c r="M16190" s="38">
        <f>IF(AND(Colin!$G16190=$B$1,Colin!$H16190&lt;=$C$3),Colin!$I16190,)</f>
        <v>0</v>
      </c>
      <c r="N16190" s="38">
        <f>IF(AND(Colin!$G16190=$B$2,Colin!$H16190=$C$3),Colin!$I16190,)</f>
        <v>0</v>
      </c>
      <c r="O16190" s="38">
        <f>IF(AND(Colin!$G16190=$B$2,Colin!$H16190&lt;=$C$3),Colin!$I16190,)</f>
        <v>0</v>
      </c>
      <c r="P16190" s="38">
        <f>IF(Colin!$G16190&lt;$B$2,Colin!$I16190,0)</f>
        <v>0</v>
      </c>
      <c r="Q16190" s="38">
        <f>IF(Colin!$G16190&lt;$B$1,Colin!$I16190,0)</f>
        <v>0</v>
      </c>
    </row>
    <row r="16191" spans="12:17" x14ac:dyDescent="0.25">
      <c r="L16191" s="38">
        <f>IF(AND(Colin!$G16191=$B$1,Colin!$H16191=$C$3),Colin!$I16191,)</f>
        <v>0</v>
      </c>
      <c r="M16191" s="38">
        <f>IF(AND(Colin!$G16191=$B$1,Colin!$H16191&lt;=$C$3),Colin!$I16191,)</f>
        <v>0</v>
      </c>
      <c r="N16191" s="38">
        <f>IF(AND(Colin!$G16191=$B$2,Colin!$H16191=$C$3),Colin!$I16191,)</f>
        <v>0</v>
      </c>
      <c r="O16191" s="38">
        <f>IF(AND(Colin!$G16191=$B$2,Colin!$H16191&lt;=$C$3),Colin!$I16191,)</f>
        <v>0</v>
      </c>
      <c r="P16191" s="38">
        <f>IF(Colin!$G16191&lt;$B$2,Colin!$I16191,0)</f>
        <v>0</v>
      </c>
      <c r="Q16191" s="38">
        <f>IF(Colin!$G16191&lt;$B$1,Colin!$I16191,0)</f>
        <v>0</v>
      </c>
    </row>
    <row r="16192" spans="12:17" x14ac:dyDescent="0.25">
      <c r="L16192" s="38">
        <f>IF(AND(Colin!$G16192=$B$1,Colin!$H16192=$C$3),Colin!$I16192,)</f>
        <v>0</v>
      </c>
      <c r="M16192" s="38">
        <f>IF(AND(Colin!$G16192=$B$1,Colin!$H16192&lt;=$C$3),Colin!$I16192,)</f>
        <v>0</v>
      </c>
      <c r="N16192" s="38">
        <f>IF(AND(Colin!$G16192=$B$2,Colin!$H16192=$C$3),Colin!$I16192,)</f>
        <v>0</v>
      </c>
      <c r="O16192" s="38">
        <f>IF(AND(Colin!$G16192=$B$2,Colin!$H16192&lt;=$C$3),Colin!$I16192,)</f>
        <v>0</v>
      </c>
      <c r="P16192" s="38">
        <f>IF(Colin!$G16192&lt;$B$2,Colin!$I16192,0)</f>
        <v>0</v>
      </c>
      <c r="Q16192" s="38">
        <f>IF(Colin!$G16192&lt;$B$1,Colin!$I16192,0)</f>
        <v>0</v>
      </c>
    </row>
    <row r="16193" spans="12:17" x14ac:dyDescent="0.25">
      <c r="L16193" s="38">
        <f>IF(AND(Colin!$G16193=$B$1,Colin!$H16193=$C$3),Colin!$I16193,)</f>
        <v>0</v>
      </c>
      <c r="M16193" s="38">
        <f>IF(AND(Colin!$G16193=$B$1,Colin!$H16193&lt;=$C$3),Colin!$I16193,)</f>
        <v>0</v>
      </c>
      <c r="N16193" s="38">
        <f>IF(AND(Colin!$G16193=$B$2,Colin!$H16193=$C$3),Colin!$I16193,)</f>
        <v>0</v>
      </c>
      <c r="O16193" s="38">
        <f>IF(AND(Colin!$G16193=$B$2,Colin!$H16193&lt;=$C$3),Colin!$I16193,)</f>
        <v>0</v>
      </c>
      <c r="P16193" s="38">
        <f>IF(Colin!$G16193&lt;$B$2,Colin!$I16193,0)</f>
        <v>0</v>
      </c>
      <c r="Q16193" s="38">
        <f>IF(Colin!$G16193&lt;$B$1,Colin!$I16193,0)</f>
        <v>0</v>
      </c>
    </row>
    <row r="16194" spans="12:17" x14ac:dyDescent="0.25">
      <c r="L16194" s="38">
        <f>IF(AND(Colin!$G16194=$B$1,Colin!$H16194=$C$3),Colin!$I16194,)</f>
        <v>0</v>
      </c>
      <c r="M16194" s="38">
        <f>IF(AND(Colin!$G16194=$B$1,Colin!$H16194&lt;=$C$3),Colin!$I16194,)</f>
        <v>0</v>
      </c>
      <c r="N16194" s="38">
        <f>IF(AND(Colin!$G16194=$B$2,Colin!$H16194=$C$3),Colin!$I16194,)</f>
        <v>0</v>
      </c>
      <c r="O16194" s="38">
        <f>IF(AND(Colin!$G16194=$B$2,Colin!$H16194&lt;=$C$3),Colin!$I16194,)</f>
        <v>0</v>
      </c>
      <c r="P16194" s="38">
        <f>IF(Colin!$G16194&lt;$B$2,Colin!$I16194,0)</f>
        <v>0</v>
      </c>
      <c r="Q16194" s="38">
        <f>IF(Colin!$G16194&lt;$B$1,Colin!$I16194,0)</f>
        <v>0</v>
      </c>
    </row>
    <row r="16195" spans="12:17" x14ac:dyDescent="0.25">
      <c r="L16195" s="38">
        <f>IF(AND(Colin!$G16195=$B$1,Colin!$H16195=$C$3),Colin!$I16195,)</f>
        <v>0</v>
      </c>
      <c r="M16195" s="38">
        <f>IF(AND(Colin!$G16195=$B$1,Colin!$H16195&lt;=$C$3),Colin!$I16195,)</f>
        <v>0</v>
      </c>
      <c r="N16195" s="38">
        <f>IF(AND(Colin!$G16195=$B$2,Colin!$H16195=$C$3),Colin!$I16195,)</f>
        <v>0</v>
      </c>
      <c r="O16195" s="38">
        <f>IF(AND(Colin!$G16195=$B$2,Colin!$H16195&lt;=$C$3),Colin!$I16195,)</f>
        <v>0</v>
      </c>
      <c r="P16195" s="38">
        <f>IF(Colin!$G16195&lt;$B$2,Colin!$I16195,0)</f>
        <v>0</v>
      </c>
      <c r="Q16195" s="38">
        <f>IF(Colin!$G16195&lt;$B$1,Colin!$I16195,0)</f>
        <v>0</v>
      </c>
    </row>
    <row r="16196" spans="12:17" x14ac:dyDescent="0.25">
      <c r="L16196" s="38">
        <f>IF(AND(Colin!$G16196=$B$1,Colin!$H16196=$C$3),Colin!$I16196,)</f>
        <v>0</v>
      </c>
      <c r="M16196" s="38">
        <f>IF(AND(Colin!$G16196=$B$1,Colin!$H16196&lt;=$C$3),Colin!$I16196,)</f>
        <v>0</v>
      </c>
      <c r="N16196" s="38">
        <f>IF(AND(Colin!$G16196=$B$2,Colin!$H16196=$C$3),Colin!$I16196,)</f>
        <v>0</v>
      </c>
      <c r="O16196" s="38">
        <f>IF(AND(Colin!$G16196=$B$2,Colin!$H16196&lt;=$C$3),Colin!$I16196,)</f>
        <v>0</v>
      </c>
      <c r="P16196" s="38">
        <f>IF(Colin!$G16196&lt;$B$2,Colin!$I16196,0)</f>
        <v>0</v>
      </c>
      <c r="Q16196" s="38">
        <f>IF(Colin!$G16196&lt;$B$1,Colin!$I16196,0)</f>
        <v>0</v>
      </c>
    </row>
    <row r="16197" spans="12:17" x14ac:dyDescent="0.25">
      <c r="L16197" s="38">
        <f>IF(AND(Colin!$G16197=$B$1,Colin!$H16197=$C$3),Colin!$I16197,)</f>
        <v>0</v>
      </c>
      <c r="M16197" s="38">
        <f>IF(AND(Colin!$G16197=$B$1,Colin!$H16197&lt;=$C$3),Colin!$I16197,)</f>
        <v>0</v>
      </c>
      <c r="N16197" s="38">
        <f>IF(AND(Colin!$G16197=$B$2,Colin!$H16197=$C$3),Colin!$I16197,)</f>
        <v>0</v>
      </c>
      <c r="O16197" s="38">
        <f>IF(AND(Colin!$G16197=$B$2,Colin!$H16197&lt;=$C$3),Colin!$I16197,)</f>
        <v>0</v>
      </c>
      <c r="P16197" s="38">
        <f>IF(Colin!$G16197&lt;$B$2,Colin!$I16197,0)</f>
        <v>0</v>
      </c>
      <c r="Q16197" s="38">
        <f>IF(Colin!$G16197&lt;$B$1,Colin!$I16197,0)</f>
        <v>0</v>
      </c>
    </row>
    <row r="16198" spans="12:17" x14ac:dyDescent="0.25">
      <c r="L16198" s="38">
        <f>IF(AND(Colin!$G16198=$B$1,Colin!$H16198=$C$3),Colin!$I16198,)</f>
        <v>0</v>
      </c>
      <c r="M16198" s="38">
        <f>IF(AND(Colin!$G16198=$B$1,Colin!$H16198&lt;=$C$3),Colin!$I16198,)</f>
        <v>0</v>
      </c>
      <c r="N16198" s="38">
        <f>IF(AND(Colin!$G16198=$B$2,Colin!$H16198=$C$3),Colin!$I16198,)</f>
        <v>0</v>
      </c>
      <c r="O16198" s="38">
        <f>IF(AND(Colin!$G16198=$B$2,Colin!$H16198&lt;=$C$3),Colin!$I16198,)</f>
        <v>0</v>
      </c>
      <c r="P16198" s="38">
        <f>IF(Colin!$G16198&lt;$B$2,Colin!$I16198,0)</f>
        <v>0</v>
      </c>
      <c r="Q16198" s="38">
        <f>IF(Colin!$G16198&lt;$B$1,Colin!$I16198,0)</f>
        <v>0</v>
      </c>
    </row>
    <row r="16199" spans="12:17" x14ac:dyDescent="0.25">
      <c r="L16199" s="38">
        <f>IF(AND(Colin!$G16199=$B$1,Colin!$H16199=$C$3),Colin!$I16199,)</f>
        <v>0</v>
      </c>
      <c r="M16199" s="38">
        <f>IF(AND(Colin!$G16199=$B$1,Colin!$H16199&lt;=$C$3),Colin!$I16199,)</f>
        <v>0</v>
      </c>
      <c r="N16199" s="38">
        <f>IF(AND(Colin!$G16199=$B$2,Colin!$H16199=$C$3),Colin!$I16199,)</f>
        <v>0</v>
      </c>
      <c r="O16199" s="38">
        <f>IF(AND(Colin!$G16199=$B$2,Colin!$H16199&lt;=$C$3),Colin!$I16199,)</f>
        <v>0</v>
      </c>
      <c r="P16199" s="38">
        <f>IF(Colin!$G16199&lt;$B$2,Colin!$I16199,0)</f>
        <v>0</v>
      </c>
      <c r="Q16199" s="38">
        <f>IF(Colin!$G16199&lt;$B$1,Colin!$I16199,0)</f>
        <v>0</v>
      </c>
    </row>
    <row r="16200" spans="12:17" x14ac:dyDescent="0.25">
      <c r="L16200" s="38">
        <f>IF(AND(Colin!$G16200=$B$1,Colin!$H16200=$C$3),Colin!$I16200,)</f>
        <v>0</v>
      </c>
      <c r="M16200" s="38">
        <f>IF(AND(Colin!$G16200=$B$1,Colin!$H16200&lt;=$C$3),Colin!$I16200,)</f>
        <v>0</v>
      </c>
      <c r="N16200" s="38">
        <f>IF(AND(Colin!$G16200=$B$2,Colin!$H16200=$C$3),Colin!$I16200,)</f>
        <v>0</v>
      </c>
      <c r="O16200" s="38">
        <f>IF(AND(Colin!$G16200=$B$2,Colin!$H16200&lt;=$C$3),Colin!$I16200,)</f>
        <v>0</v>
      </c>
      <c r="P16200" s="38">
        <f>IF(Colin!$G16200&lt;$B$2,Colin!$I16200,0)</f>
        <v>0</v>
      </c>
      <c r="Q16200" s="38">
        <f>IF(Colin!$G16200&lt;$B$1,Colin!$I16200,0)</f>
        <v>0</v>
      </c>
    </row>
    <row r="16201" spans="12:17" x14ac:dyDescent="0.25">
      <c r="L16201" s="38">
        <f>IF(AND(Colin!$G16201=$B$1,Colin!$H16201=$C$3),Colin!$I16201,)</f>
        <v>0</v>
      </c>
      <c r="M16201" s="38">
        <f>IF(AND(Colin!$G16201=$B$1,Colin!$H16201&lt;=$C$3),Colin!$I16201,)</f>
        <v>0</v>
      </c>
      <c r="N16201" s="38">
        <f>IF(AND(Colin!$G16201=$B$2,Colin!$H16201=$C$3),Colin!$I16201,)</f>
        <v>0</v>
      </c>
      <c r="O16201" s="38">
        <f>IF(AND(Colin!$G16201=$B$2,Colin!$H16201&lt;=$C$3),Colin!$I16201,)</f>
        <v>0</v>
      </c>
      <c r="P16201" s="38">
        <f>IF(Colin!$G16201&lt;$B$2,Colin!$I16201,0)</f>
        <v>0</v>
      </c>
      <c r="Q16201" s="38">
        <f>IF(Colin!$G16201&lt;$B$1,Colin!$I16201,0)</f>
        <v>0</v>
      </c>
    </row>
    <row r="16202" spans="12:17" x14ac:dyDescent="0.25">
      <c r="L16202" s="38">
        <f>IF(AND(Colin!$G16202=$B$1,Colin!$H16202=$C$3),Colin!$I16202,)</f>
        <v>0</v>
      </c>
      <c r="M16202" s="38">
        <f>IF(AND(Colin!$G16202=$B$1,Colin!$H16202&lt;=$C$3),Colin!$I16202,)</f>
        <v>0</v>
      </c>
      <c r="N16202" s="38">
        <f>IF(AND(Colin!$G16202=$B$2,Colin!$H16202=$C$3),Colin!$I16202,)</f>
        <v>0</v>
      </c>
      <c r="O16202" s="38">
        <f>IF(AND(Colin!$G16202=$B$2,Colin!$H16202&lt;=$C$3),Colin!$I16202,)</f>
        <v>0</v>
      </c>
      <c r="P16202" s="38">
        <f>IF(Colin!$G16202&lt;$B$2,Colin!$I16202,0)</f>
        <v>0</v>
      </c>
      <c r="Q16202" s="38">
        <f>IF(Colin!$G16202&lt;$B$1,Colin!$I16202,0)</f>
        <v>0</v>
      </c>
    </row>
    <row r="16203" spans="12:17" x14ac:dyDescent="0.25">
      <c r="L16203" s="38">
        <f>IF(AND(Colin!$G16203=$B$1,Colin!$H16203=$C$3),Colin!$I16203,)</f>
        <v>0</v>
      </c>
      <c r="M16203" s="38">
        <f>IF(AND(Colin!$G16203=$B$1,Colin!$H16203&lt;=$C$3),Colin!$I16203,)</f>
        <v>0</v>
      </c>
      <c r="N16203" s="38">
        <f>IF(AND(Colin!$G16203=$B$2,Colin!$H16203=$C$3),Colin!$I16203,)</f>
        <v>0</v>
      </c>
      <c r="O16203" s="38">
        <f>IF(AND(Colin!$G16203=$B$2,Colin!$H16203&lt;=$C$3),Colin!$I16203,)</f>
        <v>0</v>
      </c>
      <c r="P16203" s="38">
        <f>IF(Colin!$G16203&lt;$B$2,Colin!$I16203,0)</f>
        <v>0</v>
      </c>
      <c r="Q16203" s="38">
        <f>IF(Colin!$G16203&lt;$B$1,Colin!$I16203,0)</f>
        <v>0</v>
      </c>
    </row>
    <row r="16204" spans="12:17" x14ac:dyDescent="0.25">
      <c r="L16204" s="38">
        <f>IF(AND(Colin!$G16204=$B$1,Colin!$H16204=$C$3),Colin!$I16204,)</f>
        <v>0</v>
      </c>
      <c r="M16204" s="38">
        <f>IF(AND(Colin!$G16204=$B$1,Colin!$H16204&lt;=$C$3),Colin!$I16204,)</f>
        <v>0</v>
      </c>
      <c r="N16204" s="38">
        <f>IF(AND(Colin!$G16204=$B$2,Colin!$H16204=$C$3),Colin!$I16204,)</f>
        <v>0</v>
      </c>
      <c r="O16204" s="38">
        <f>IF(AND(Colin!$G16204=$B$2,Colin!$H16204&lt;=$C$3),Colin!$I16204,)</f>
        <v>0</v>
      </c>
      <c r="P16204" s="38">
        <f>IF(Colin!$G16204&lt;$B$2,Colin!$I16204,0)</f>
        <v>0</v>
      </c>
      <c r="Q16204" s="38">
        <f>IF(Colin!$G16204&lt;$B$1,Colin!$I16204,0)</f>
        <v>0</v>
      </c>
    </row>
    <row r="16205" spans="12:17" x14ac:dyDescent="0.25">
      <c r="L16205" s="38">
        <f>IF(AND(Colin!$G16205=$B$1,Colin!$H16205=$C$3),Colin!$I16205,)</f>
        <v>0</v>
      </c>
      <c r="M16205" s="38">
        <f>IF(AND(Colin!$G16205=$B$1,Colin!$H16205&lt;=$C$3),Colin!$I16205,)</f>
        <v>0</v>
      </c>
      <c r="N16205" s="38">
        <f>IF(AND(Colin!$G16205=$B$2,Colin!$H16205=$C$3),Colin!$I16205,)</f>
        <v>0</v>
      </c>
      <c r="O16205" s="38">
        <f>IF(AND(Colin!$G16205=$B$2,Colin!$H16205&lt;=$C$3),Colin!$I16205,)</f>
        <v>0</v>
      </c>
      <c r="P16205" s="38">
        <f>IF(Colin!$G16205&lt;$B$2,Colin!$I16205,0)</f>
        <v>0</v>
      </c>
      <c r="Q16205" s="38">
        <f>IF(Colin!$G16205&lt;$B$1,Colin!$I16205,0)</f>
        <v>0</v>
      </c>
    </row>
    <row r="16206" spans="12:17" x14ac:dyDescent="0.25">
      <c r="L16206" s="38">
        <f>IF(AND(Colin!$G16206=$B$1,Colin!$H16206=$C$3),Colin!$I16206,)</f>
        <v>0</v>
      </c>
      <c r="M16206" s="38">
        <f>IF(AND(Colin!$G16206=$B$1,Colin!$H16206&lt;=$C$3),Colin!$I16206,)</f>
        <v>0</v>
      </c>
      <c r="N16206" s="38">
        <f>IF(AND(Colin!$G16206=$B$2,Colin!$H16206=$C$3),Colin!$I16206,)</f>
        <v>0</v>
      </c>
      <c r="O16206" s="38">
        <f>IF(AND(Colin!$G16206=$B$2,Colin!$H16206&lt;=$C$3),Colin!$I16206,)</f>
        <v>0</v>
      </c>
      <c r="P16206" s="38">
        <f>IF(Colin!$G16206&lt;$B$2,Colin!$I16206,0)</f>
        <v>0</v>
      </c>
      <c r="Q16206" s="38">
        <f>IF(Colin!$G16206&lt;$B$1,Colin!$I16206,0)</f>
        <v>0</v>
      </c>
    </row>
    <row r="16207" spans="12:17" x14ac:dyDescent="0.25">
      <c r="L16207" s="38">
        <f>IF(AND(Colin!$G16207=$B$1,Colin!$H16207=$C$3),Colin!$I16207,)</f>
        <v>0</v>
      </c>
      <c r="M16207" s="38">
        <f>IF(AND(Colin!$G16207=$B$1,Colin!$H16207&lt;=$C$3),Colin!$I16207,)</f>
        <v>0</v>
      </c>
      <c r="N16207" s="38">
        <f>IF(AND(Colin!$G16207=$B$2,Colin!$H16207=$C$3),Colin!$I16207,)</f>
        <v>0</v>
      </c>
      <c r="O16207" s="38">
        <f>IF(AND(Colin!$G16207=$B$2,Colin!$H16207&lt;=$C$3),Colin!$I16207,)</f>
        <v>0</v>
      </c>
      <c r="P16207" s="38">
        <f>IF(Colin!$G16207&lt;$B$2,Colin!$I16207,0)</f>
        <v>0</v>
      </c>
      <c r="Q16207" s="38">
        <f>IF(Colin!$G16207&lt;$B$1,Colin!$I16207,0)</f>
        <v>0</v>
      </c>
    </row>
    <row r="16208" spans="12:17" x14ac:dyDescent="0.25">
      <c r="L16208" s="38">
        <f>IF(AND(Colin!$G16208=$B$1,Colin!$H16208=$C$3),Colin!$I16208,)</f>
        <v>0</v>
      </c>
      <c r="M16208" s="38">
        <f>IF(AND(Colin!$G16208=$B$1,Colin!$H16208&lt;=$C$3),Colin!$I16208,)</f>
        <v>0</v>
      </c>
      <c r="N16208" s="38">
        <f>IF(AND(Colin!$G16208=$B$2,Colin!$H16208=$C$3),Colin!$I16208,)</f>
        <v>0</v>
      </c>
      <c r="O16208" s="38">
        <f>IF(AND(Colin!$G16208=$B$2,Colin!$H16208&lt;=$C$3),Colin!$I16208,)</f>
        <v>0</v>
      </c>
      <c r="P16208" s="38">
        <f>IF(Colin!$G16208&lt;$B$2,Colin!$I16208,0)</f>
        <v>0</v>
      </c>
      <c r="Q16208" s="38">
        <f>IF(Colin!$G16208&lt;$B$1,Colin!$I16208,0)</f>
        <v>0</v>
      </c>
    </row>
    <row r="16209" spans="12:17" x14ac:dyDescent="0.25">
      <c r="L16209" s="38">
        <f>IF(AND(Colin!$G16209=$B$1,Colin!$H16209=$C$3),Colin!$I16209,)</f>
        <v>0</v>
      </c>
      <c r="M16209" s="38">
        <f>IF(AND(Colin!$G16209=$B$1,Colin!$H16209&lt;=$C$3),Colin!$I16209,)</f>
        <v>0</v>
      </c>
      <c r="N16209" s="38">
        <f>IF(AND(Colin!$G16209=$B$2,Colin!$H16209=$C$3),Colin!$I16209,)</f>
        <v>0</v>
      </c>
      <c r="O16209" s="38">
        <f>IF(AND(Colin!$G16209=$B$2,Colin!$H16209&lt;=$C$3),Colin!$I16209,)</f>
        <v>0</v>
      </c>
      <c r="P16209" s="38">
        <f>IF(Colin!$G16209&lt;$B$2,Colin!$I16209,0)</f>
        <v>0</v>
      </c>
      <c r="Q16209" s="38">
        <f>IF(Colin!$G16209&lt;$B$1,Colin!$I16209,0)</f>
        <v>0</v>
      </c>
    </row>
    <row r="16210" spans="12:17" x14ac:dyDescent="0.25">
      <c r="L16210" s="38">
        <f>IF(AND(Colin!$G16210=$B$1,Colin!$H16210=$C$3),Colin!$I16210,)</f>
        <v>0</v>
      </c>
      <c r="M16210" s="38">
        <f>IF(AND(Colin!$G16210=$B$1,Colin!$H16210&lt;=$C$3),Colin!$I16210,)</f>
        <v>0</v>
      </c>
      <c r="N16210" s="38">
        <f>IF(AND(Colin!$G16210=$B$2,Colin!$H16210=$C$3),Colin!$I16210,)</f>
        <v>0</v>
      </c>
      <c r="O16210" s="38">
        <f>IF(AND(Colin!$G16210=$B$2,Colin!$H16210&lt;=$C$3),Colin!$I16210,)</f>
        <v>0</v>
      </c>
      <c r="P16210" s="38">
        <f>IF(Colin!$G16210&lt;$B$2,Colin!$I16210,0)</f>
        <v>0</v>
      </c>
      <c r="Q16210" s="38">
        <f>IF(Colin!$G16210&lt;$B$1,Colin!$I16210,0)</f>
        <v>0</v>
      </c>
    </row>
    <row r="16211" spans="12:17" x14ac:dyDescent="0.25">
      <c r="L16211" s="38">
        <f>IF(AND(Colin!$G16211=$B$1,Colin!$H16211=$C$3),Colin!$I16211,)</f>
        <v>0</v>
      </c>
      <c r="M16211" s="38">
        <f>IF(AND(Colin!$G16211=$B$1,Colin!$H16211&lt;=$C$3),Colin!$I16211,)</f>
        <v>0</v>
      </c>
      <c r="N16211" s="38">
        <f>IF(AND(Colin!$G16211=$B$2,Colin!$H16211=$C$3),Colin!$I16211,)</f>
        <v>0</v>
      </c>
      <c r="O16211" s="38">
        <f>IF(AND(Colin!$G16211=$B$2,Colin!$H16211&lt;=$C$3),Colin!$I16211,)</f>
        <v>0</v>
      </c>
      <c r="P16211" s="38">
        <f>IF(Colin!$G16211&lt;$B$2,Colin!$I16211,0)</f>
        <v>0</v>
      </c>
      <c r="Q16211" s="38">
        <f>IF(Colin!$G16211&lt;$B$1,Colin!$I16211,0)</f>
        <v>0</v>
      </c>
    </row>
    <row r="16212" spans="12:17" x14ac:dyDescent="0.25">
      <c r="L16212" s="38">
        <f>IF(AND(Colin!$G16212=$B$1,Colin!$H16212=$C$3),Colin!$I16212,)</f>
        <v>0</v>
      </c>
      <c r="M16212" s="38">
        <f>IF(AND(Colin!$G16212=$B$1,Colin!$H16212&lt;=$C$3),Colin!$I16212,)</f>
        <v>0</v>
      </c>
      <c r="N16212" s="38">
        <f>IF(AND(Colin!$G16212=$B$2,Colin!$H16212=$C$3),Colin!$I16212,)</f>
        <v>0</v>
      </c>
      <c r="O16212" s="38">
        <f>IF(AND(Colin!$G16212=$B$2,Colin!$H16212&lt;=$C$3),Colin!$I16212,)</f>
        <v>0</v>
      </c>
      <c r="P16212" s="38">
        <f>IF(Colin!$G16212&lt;$B$2,Colin!$I16212,0)</f>
        <v>0</v>
      </c>
      <c r="Q16212" s="38">
        <f>IF(Colin!$G16212&lt;$B$1,Colin!$I16212,0)</f>
        <v>0</v>
      </c>
    </row>
    <row r="16213" spans="12:17" x14ac:dyDescent="0.25">
      <c r="L16213" s="38">
        <f>IF(AND(Colin!$G16213=$B$1,Colin!$H16213=$C$3),Colin!$I16213,)</f>
        <v>0</v>
      </c>
      <c r="M16213" s="38">
        <f>IF(AND(Colin!$G16213=$B$1,Colin!$H16213&lt;=$C$3),Colin!$I16213,)</f>
        <v>0</v>
      </c>
      <c r="N16213" s="38">
        <f>IF(AND(Colin!$G16213=$B$2,Colin!$H16213=$C$3),Colin!$I16213,)</f>
        <v>0</v>
      </c>
      <c r="O16213" s="38">
        <f>IF(AND(Colin!$G16213=$B$2,Colin!$H16213&lt;=$C$3),Colin!$I16213,)</f>
        <v>0</v>
      </c>
      <c r="P16213" s="38">
        <f>IF(Colin!$G16213&lt;$B$2,Colin!$I16213,0)</f>
        <v>0</v>
      </c>
      <c r="Q16213" s="38">
        <f>IF(Colin!$G16213&lt;$B$1,Colin!$I16213,0)</f>
        <v>0</v>
      </c>
    </row>
    <row r="16214" spans="12:17" x14ac:dyDescent="0.25">
      <c r="L16214" s="38">
        <f>IF(AND(Colin!$G16214=$B$1,Colin!$H16214=$C$3),Colin!$I16214,)</f>
        <v>0</v>
      </c>
      <c r="M16214" s="38">
        <f>IF(AND(Colin!$G16214=$B$1,Colin!$H16214&lt;=$C$3),Colin!$I16214,)</f>
        <v>0</v>
      </c>
      <c r="N16214" s="38">
        <f>IF(AND(Colin!$G16214=$B$2,Colin!$H16214=$C$3),Colin!$I16214,)</f>
        <v>0</v>
      </c>
      <c r="O16214" s="38">
        <f>IF(AND(Colin!$G16214=$B$2,Colin!$H16214&lt;=$C$3),Colin!$I16214,)</f>
        <v>0</v>
      </c>
      <c r="P16214" s="38">
        <f>IF(Colin!$G16214&lt;$B$2,Colin!$I16214,0)</f>
        <v>0</v>
      </c>
      <c r="Q16214" s="38">
        <f>IF(Colin!$G16214&lt;$B$1,Colin!$I16214,0)</f>
        <v>0</v>
      </c>
    </row>
    <row r="16215" spans="12:17" x14ac:dyDescent="0.25">
      <c r="L16215" s="38">
        <f>IF(AND(Colin!$G16215=$B$1,Colin!$H16215=$C$3),Colin!$I16215,)</f>
        <v>0</v>
      </c>
      <c r="M16215" s="38">
        <f>IF(AND(Colin!$G16215=$B$1,Colin!$H16215&lt;=$C$3),Colin!$I16215,)</f>
        <v>0</v>
      </c>
      <c r="N16215" s="38">
        <f>IF(AND(Colin!$G16215=$B$2,Colin!$H16215=$C$3),Colin!$I16215,)</f>
        <v>0</v>
      </c>
      <c r="O16215" s="38">
        <f>IF(AND(Colin!$G16215=$B$2,Colin!$H16215&lt;=$C$3),Colin!$I16215,)</f>
        <v>0</v>
      </c>
      <c r="P16215" s="38">
        <f>IF(Colin!$G16215&lt;$B$2,Colin!$I16215,0)</f>
        <v>0</v>
      </c>
      <c r="Q16215" s="38">
        <f>IF(Colin!$G16215&lt;$B$1,Colin!$I16215,0)</f>
        <v>0</v>
      </c>
    </row>
    <row r="16216" spans="12:17" x14ac:dyDescent="0.25">
      <c r="L16216" s="38">
        <f>IF(AND(Colin!$G16216=$B$1,Colin!$H16216=$C$3),Colin!$I16216,)</f>
        <v>0</v>
      </c>
      <c r="M16216" s="38">
        <f>IF(AND(Colin!$G16216=$B$1,Colin!$H16216&lt;=$C$3),Colin!$I16216,)</f>
        <v>0</v>
      </c>
      <c r="N16216" s="38">
        <f>IF(AND(Colin!$G16216=$B$2,Colin!$H16216=$C$3),Colin!$I16216,)</f>
        <v>0</v>
      </c>
      <c r="O16216" s="38">
        <f>IF(AND(Colin!$G16216=$B$2,Colin!$H16216&lt;=$C$3),Colin!$I16216,)</f>
        <v>0</v>
      </c>
      <c r="P16216" s="38">
        <f>IF(Colin!$G16216&lt;$B$2,Colin!$I16216,0)</f>
        <v>0</v>
      </c>
      <c r="Q16216" s="38">
        <f>IF(Colin!$G16216&lt;$B$1,Colin!$I16216,0)</f>
        <v>0</v>
      </c>
    </row>
    <row r="16217" spans="12:17" x14ac:dyDescent="0.25">
      <c r="L16217" s="38">
        <f>IF(AND(Colin!$G16217=$B$1,Colin!$H16217=$C$3),Colin!$I16217,)</f>
        <v>0</v>
      </c>
      <c r="M16217" s="38">
        <f>IF(AND(Colin!$G16217=$B$1,Colin!$H16217&lt;=$C$3),Colin!$I16217,)</f>
        <v>0</v>
      </c>
      <c r="N16217" s="38">
        <f>IF(AND(Colin!$G16217=$B$2,Colin!$H16217=$C$3),Colin!$I16217,)</f>
        <v>0</v>
      </c>
      <c r="O16217" s="38">
        <f>IF(AND(Colin!$G16217=$B$2,Colin!$H16217&lt;=$C$3),Colin!$I16217,)</f>
        <v>0</v>
      </c>
      <c r="P16217" s="38">
        <f>IF(Colin!$G16217&lt;$B$2,Colin!$I16217,0)</f>
        <v>0</v>
      </c>
      <c r="Q16217" s="38">
        <f>IF(Colin!$G16217&lt;$B$1,Colin!$I16217,0)</f>
        <v>0</v>
      </c>
    </row>
    <row r="16218" spans="12:17" x14ac:dyDescent="0.25">
      <c r="L16218" s="38">
        <f>IF(AND(Colin!$G16218=$B$1,Colin!$H16218=$C$3),Colin!$I16218,)</f>
        <v>0</v>
      </c>
      <c r="M16218" s="38">
        <f>IF(AND(Colin!$G16218=$B$1,Colin!$H16218&lt;=$C$3),Colin!$I16218,)</f>
        <v>0</v>
      </c>
      <c r="N16218" s="38">
        <f>IF(AND(Colin!$G16218=$B$2,Colin!$H16218=$C$3),Colin!$I16218,)</f>
        <v>0</v>
      </c>
      <c r="O16218" s="38">
        <f>IF(AND(Colin!$G16218=$B$2,Colin!$H16218&lt;=$C$3),Colin!$I16218,)</f>
        <v>0</v>
      </c>
      <c r="P16218" s="38">
        <f>IF(Colin!$G16218&lt;$B$2,Colin!$I16218,0)</f>
        <v>0</v>
      </c>
      <c r="Q16218" s="38">
        <f>IF(Colin!$G16218&lt;$B$1,Colin!$I16218,0)</f>
        <v>0</v>
      </c>
    </row>
    <row r="16219" spans="12:17" x14ac:dyDescent="0.25">
      <c r="L16219" s="38">
        <f>IF(AND(Colin!$G16219=$B$1,Colin!$H16219=$C$3),Colin!$I16219,)</f>
        <v>0</v>
      </c>
      <c r="M16219" s="38">
        <f>IF(AND(Colin!$G16219=$B$1,Colin!$H16219&lt;=$C$3),Colin!$I16219,)</f>
        <v>0</v>
      </c>
      <c r="N16219" s="38">
        <f>IF(AND(Colin!$G16219=$B$2,Colin!$H16219=$C$3),Colin!$I16219,)</f>
        <v>0</v>
      </c>
      <c r="O16219" s="38">
        <f>IF(AND(Colin!$G16219=$B$2,Colin!$H16219&lt;=$C$3),Colin!$I16219,)</f>
        <v>0</v>
      </c>
      <c r="P16219" s="38">
        <f>IF(Colin!$G16219&lt;$B$2,Colin!$I16219,0)</f>
        <v>0</v>
      </c>
      <c r="Q16219" s="38">
        <f>IF(Colin!$G16219&lt;$B$1,Colin!$I16219,0)</f>
        <v>0</v>
      </c>
    </row>
    <row r="16220" spans="12:17" x14ac:dyDescent="0.25">
      <c r="L16220" s="38">
        <f>IF(AND(Colin!$G16220=$B$1,Colin!$H16220=$C$3),Colin!$I16220,)</f>
        <v>0</v>
      </c>
      <c r="M16220" s="38">
        <f>IF(AND(Colin!$G16220=$B$1,Colin!$H16220&lt;=$C$3),Colin!$I16220,)</f>
        <v>0</v>
      </c>
      <c r="N16220" s="38">
        <f>IF(AND(Colin!$G16220=$B$2,Colin!$H16220=$C$3),Colin!$I16220,)</f>
        <v>0</v>
      </c>
      <c r="O16220" s="38">
        <f>IF(AND(Colin!$G16220=$B$2,Colin!$H16220&lt;=$C$3),Colin!$I16220,)</f>
        <v>0</v>
      </c>
      <c r="P16220" s="38">
        <f>IF(Colin!$G16220&lt;$B$2,Colin!$I16220,0)</f>
        <v>0</v>
      </c>
      <c r="Q16220" s="38">
        <f>IF(Colin!$G16220&lt;$B$1,Colin!$I16220,0)</f>
        <v>0</v>
      </c>
    </row>
    <row r="16221" spans="12:17" x14ac:dyDescent="0.25">
      <c r="L16221" s="38">
        <f>IF(AND(Colin!$G16221=$B$1,Colin!$H16221=$C$3),Colin!$I16221,)</f>
        <v>0</v>
      </c>
      <c r="M16221" s="38">
        <f>IF(AND(Colin!$G16221=$B$1,Colin!$H16221&lt;=$C$3),Colin!$I16221,)</f>
        <v>0</v>
      </c>
      <c r="N16221" s="38">
        <f>IF(AND(Colin!$G16221=$B$2,Colin!$H16221=$C$3),Colin!$I16221,)</f>
        <v>0</v>
      </c>
      <c r="O16221" s="38">
        <f>IF(AND(Colin!$G16221=$B$2,Colin!$H16221&lt;=$C$3),Colin!$I16221,)</f>
        <v>0</v>
      </c>
      <c r="P16221" s="38">
        <f>IF(Colin!$G16221&lt;$B$2,Colin!$I16221,0)</f>
        <v>0</v>
      </c>
      <c r="Q16221" s="38">
        <f>IF(Colin!$G16221&lt;$B$1,Colin!$I16221,0)</f>
        <v>0</v>
      </c>
    </row>
    <row r="16222" spans="12:17" x14ac:dyDescent="0.25">
      <c r="L16222" s="38">
        <f>IF(AND(Colin!$G16222=$B$1,Colin!$H16222=$C$3),Colin!$I16222,)</f>
        <v>0</v>
      </c>
      <c r="M16222" s="38">
        <f>IF(AND(Colin!$G16222=$B$1,Colin!$H16222&lt;=$C$3),Colin!$I16222,)</f>
        <v>0</v>
      </c>
      <c r="N16222" s="38">
        <f>IF(AND(Colin!$G16222=$B$2,Colin!$H16222=$C$3),Colin!$I16222,)</f>
        <v>0</v>
      </c>
      <c r="O16222" s="38">
        <f>IF(AND(Colin!$G16222=$B$2,Colin!$H16222&lt;=$C$3),Colin!$I16222,)</f>
        <v>0</v>
      </c>
      <c r="P16222" s="38">
        <f>IF(Colin!$G16222&lt;$B$2,Colin!$I16222,0)</f>
        <v>0</v>
      </c>
      <c r="Q16222" s="38">
        <f>IF(Colin!$G16222&lt;$B$1,Colin!$I16222,0)</f>
        <v>0</v>
      </c>
    </row>
    <row r="16223" spans="12:17" x14ac:dyDescent="0.25">
      <c r="L16223" s="38">
        <f>IF(AND(Colin!$G16223=$B$1,Colin!$H16223=$C$3),Colin!$I16223,)</f>
        <v>0</v>
      </c>
      <c r="M16223" s="38">
        <f>IF(AND(Colin!$G16223=$B$1,Colin!$H16223&lt;=$C$3),Colin!$I16223,)</f>
        <v>0</v>
      </c>
      <c r="N16223" s="38">
        <f>IF(AND(Colin!$G16223=$B$2,Colin!$H16223=$C$3),Colin!$I16223,)</f>
        <v>0</v>
      </c>
      <c r="O16223" s="38">
        <f>IF(AND(Colin!$G16223=$B$2,Colin!$H16223&lt;=$C$3),Colin!$I16223,)</f>
        <v>0</v>
      </c>
      <c r="P16223" s="38">
        <f>IF(Colin!$G16223&lt;$B$2,Colin!$I16223,0)</f>
        <v>0</v>
      </c>
      <c r="Q16223" s="38">
        <f>IF(Colin!$G16223&lt;$B$1,Colin!$I16223,0)</f>
        <v>0</v>
      </c>
    </row>
    <row r="16224" spans="12:17" x14ac:dyDescent="0.25">
      <c r="L16224" s="38">
        <f>IF(AND(Colin!$G16224=$B$1,Colin!$H16224=$C$3),Colin!$I16224,)</f>
        <v>0</v>
      </c>
      <c r="M16224" s="38">
        <f>IF(AND(Colin!$G16224=$B$1,Colin!$H16224&lt;=$C$3),Colin!$I16224,)</f>
        <v>0</v>
      </c>
      <c r="N16224" s="38">
        <f>IF(AND(Colin!$G16224=$B$2,Colin!$H16224=$C$3),Colin!$I16224,)</f>
        <v>0</v>
      </c>
      <c r="O16224" s="38">
        <f>IF(AND(Colin!$G16224=$B$2,Colin!$H16224&lt;=$C$3),Colin!$I16224,)</f>
        <v>0</v>
      </c>
      <c r="P16224" s="38">
        <f>IF(Colin!$G16224&lt;$B$2,Colin!$I16224,0)</f>
        <v>0</v>
      </c>
      <c r="Q16224" s="38">
        <f>IF(Colin!$G16224&lt;$B$1,Colin!$I16224,0)</f>
        <v>0</v>
      </c>
    </row>
    <row r="16225" spans="12:17" x14ac:dyDescent="0.25">
      <c r="L16225" s="38">
        <f>IF(AND(Colin!$G16225=$B$1,Colin!$H16225=$C$3),Colin!$I16225,)</f>
        <v>0</v>
      </c>
      <c r="M16225" s="38">
        <f>IF(AND(Colin!$G16225=$B$1,Colin!$H16225&lt;=$C$3),Colin!$I16225,)</f>
        <v>0</v>
      </c>
      <c r="N16225" s="38">
        <f>IF(AND(Colin!$G16225=$B$2,Colin!$H16225=$C$3),Colin!$I16225,)</f>
        <v>0</v>
      </c>
      <c r="O16225" s="38">
        <f>IF(AND(Colin!$G16225=$B$2,Colin!$H16225&lt;=$C$3),Colin!$I16225,)</f>
        <v>0</v>
      </c>
      <c r="P16225" s="38">
        <f>IF(Colin!$G16225&lt;$B$2,Colin!$I16225,0)</f>
        <v>0</v>
      </c>
      <c r="Q16225" s="38">
        <f>IF(Colin!$G16225&lt;$B$1,Colin!$I16225,0)</f>
        <v>0</v>
      </c>
    </row>
    <row r="16226" spans="12:17" x14ac:dyDescent="0.25">
      <c r="L16226" s="38">
        <f>IF(AND(Colin!$G16226=$B$1,Colin!$H16226=$C$3),Colin!$I16226,)</f>
        <v>0</v>
      </c>
      <c r="M16226" s="38">
        <f>IF(AND(Colin!$G16226=$B$1,Colin!$H16226&lt;=$C$3),Colin!$I16226,)</f>
        <v>0</v>
      </c>
      <c r="N16226" s="38">
        <f>IF(AND(Colin!$G16226=$B$2,Colin!$H16226=$C$3),Colin!$I16226,)</f>
        <v>0</v>
      </c>
      <c r="O16226" s="38">
        <f>IF(AND(Colin!$G16226=$B$2,Colin!$H16226&lt;=$C$3),Colin!$I16226,)</f>
        <v>0</v>
      </c>
      <c r="P16226" s="38">
        <f>IF(Colin!$G16226&lt;$B$2,Colin!$I16226,0)</f>
        <v>0</v>
      </c>
      <c r="Q16226" s="38">
        <f>IF(Colin!$G16226&lt;$B$1,Colin!$I16226,0)</f>
        <v>0</v>
      </c>
    </row>
    <row r="16227" spans="12:17" x14ac:dyDescent="0.25">
      <c r="L16227" s="38">
        <f>IF(AND(Colin!$G16227=$B$1,Colin!$H16227=$C$3),Colin!$I16227,)</f>
        <v>0</v>
      </c>
      <c r="M16227" s="38">
        <f>IF(AND(Colin!$G16227=$B$1,Colin!$H16227&lt;=$C$3),Colin!$I16227,)</f>
        <v>0</v>
      </c>
      <c r="N16227" s="38">
        <f>IF(AND(Colin!$G16227=$B$2,Colin!$H16227=$C$3),Colin!$I16227,)</f>
        <v>0</v>
      </c>
      <c r="O16227" s="38">
        <f>IF(AND(Colin!$G16227=$B$2,Colin!$H16227&lt;=$C$3),Colin!$I16227,)</f>
        <v>0</v>
      </c>
      <c r="P16227" s="38">
        <f>IF(Colin!$G16227&lt;$B$2,Colin!$I16227,0)</f>
        <v>0</v>
      </c>
      <c r="Q16227" s="38">
        <f>IF(Colin!$G16227&lt;$B$1,Colin!$I16227,0)</f>
        <v>0</v>
      </c>
    </row>
    <row r="16228" spans="12:17" x14ac:dyDescent="0.25">
      <c r="L16228" s="38">
        <f>IF(AND(Colin!$G16228=$B$1,Colin!$H16228=$C$3),Colin!$I16228,)</f>
        <v>0</v>
      </c>
      <c r="M16228" s="38">
        <f>IF(AND(Colin!$G16228=$B$1,Colin!$H16228&lt;=$C$3),Colin!$I16228,)</f>
        <v>0</v>
      </c>
      <c r="N16228" s="38">
        <f>IF(AND(Colin!$G16228=$B$2,Colin!$H16228=$C$3),Colin!$I16228,)</f>
        <v>0</v>
      </c>
      <c r="O16228" s="38">
        <f>IF(AND(Colin!$G16228=$B$2,Colin!$H16228&lt;=$C$3),Colin!$I16228,)</f>
        <v>0</v>
      </c>
      <c r="P16228" s="38">
        <f>IF(Colin!$G16228&lt;$B$2,Colin!$I16228,0)</f>
        <v>0</v>
      </c>
      <c r="Q16228" s="38">
        <f>IF(Colin!$G16228&lt;$B$1,Colin!$I16228,0)</f>
        <v>0</v>
      </c>
    </row>
    <row r="16229" spans="12:17" x14ac:dyDescent="0.25">
      <c r="L16229" s="38">
        <f>IF(AND(Colin!$G16229=$B$1,Colin!$H16229=$C$3),Colin!$I16229,)</f>
        <v>0</v>
      </c>
      <c r="M16229" s="38">
        <f>IF(AND(Colin!$G16229=$B$1,Colin!$H16229&lt;=$C$3),Colin!$I16229,)</f>
        <v>0</v>
      </c>
      <c r="N16229" s="38">
        <f>IF(AND(Colin!$G16229=$B$2,Colin!$H16229=$C$3),Colin!$I16229,)</f>
        <v>0</v>
      </c>
      <c r="O16229" s="38">
        <f>IF(AND(Colin!$G16229=$B$2,Colin!$H16229&lt;=$C$3),Colin!$I16229,)</f>
        <v>0</v>
      </c>
      <c r="P16229" s="38">
        <f>IF(Colin!$G16229&lt;$B$2,Colin!$I16229,0)</f>
        <v>0</v>
      </c>
      <c r="Q16229" s="38">
        <f>IF(Colin!$G16229&lt;$B$1,Colin!$I16229,0)</f>
        <v>0</v>
      </c>
    </row>
    <row r="16230" spans="12:17" x14ac:dyDescent="0.25">
      <c r="L16230" s="38">
        <f>IF(AND(Colin!$G16230=$B$1,Colin!$H16230=$C$3),Colin!$I16230,)</f>
        <v>0</v>
      </c>
      <c r="M16230" s="38">
        <f>IF(AND(Colin!$G16230=$B$1,Colin!$H16230&lt;=$C$3),Colin!$I16230,)</f>
        <v>0</v>
      </c>
      <c r="N16230" s="38">
        <f>IF(AND(Colin!$G16230=$B$2,Colin!$H16230=$C$3),Colin!$I16230,)</f>
        <v>0</v>
      </c>
      <c r="O16230" s="38">
        <f>IF(AND(Colin!$G16230=$B$2,Colin!$H16230&lt;=$C$3),Colin!$I16230,)</f>
        <v>0</v>
      </c>
      <c r="P16230" s="38">
        <f>IF(Colin!$G16230&lt;$B$2,Colin!$I16230,0)</f>
        <v>0</v>
      </c>
      <c r="Q16230" s="38">
        <f>IF(Colin!$G16230&lt;$B$1,Colin!$I16230,0)</f>
        <v>0</v>
      </c>
    </row>
    <row r="16231" spans="12:17" x14ac:dyDescent="0.25">
      <c r="L16231" s="38">
        <f>IF(AND(Colin!$G16231=$B$1,Colin!$H16231=$C$3),Colin!$I16231,)</f>
        <v>0</v>
      </c>
      <c r="M16231" s="38">
        <f>IF(AND(Colin!$G16231=$B$1,Colin!$H16231&lt;=$C$3),Colin!$I16231,)</f>
        <v>0</v>
      </c>
      <c r="N16231" s="38">
        <f>IF(AND(Colin!$G16231=$B$2,Colin!$H16231=$C$3),Colin!$I16231,)</f>
        <v>0</v>
      </c>
      <c r="O16231" s="38">
        <f>IF(AND(Colin!$G16231=$B$2,Colin!$H16231&lt;=$C$3),Colin!$I16231,)</f>
        <v>0</v>
      </c>
      <c r="P16231" s="38">
        <f>IF(Colin!$G16231&lt;$B$2,Colin!$I16231,0)</f>
        <v>0</v>
      </c>
      <c r="Q16231" s="38">
        <f>IF(Colin!$G16231&lt;$B$1,Colin!$I16231,0)</f>
        <v>0</v>
      </c>
    </row>
    <row r="16232" spans="12:17" x14ac:dyDescent="0.25">
      <c r="L16232" s="38">
        <f>IF(AND(Colin!$G16232=$B$1,Colin!$H16232=$C$3),Colin!$I16232,)</f>
        <v>0</v>
      </c>
      <c r="M16232" s="38">
        <f>IF(AND(Colin!$G16232=$B$1,Colin!$H16232&lt;=$C$3),Colin!$I16232,)</f>
        <v>0</v>
      </c>
      <c r="N16232" s="38">
        <f>IF(AND(Colin!$G16232=$B$2,Colin!$H16232=$C$3),Colin!$I16232,)</f>
        <v>0</v>
      </c>
      <c r="O16232" s="38">
        <f>IF(AND(Colin!$G16232=$B$2,Colin!$H16232&lt;=$C$3),Colin!$I16232,)</f>
        <v>0</v>
      </c>
      <c r="P16232" s="38">
        <f>IF(Colin!$G16232&lt;$B$2,Colin!$I16232,0)</f>
        <v>0</v>
      </c>
      <c r="Q16232" s="38">
        <f>IF(Colin!$G16232&lt;$B$1,Colin!$I16232,0)</f>
        <v>0</v>
      </c>
    </row>
    <row r="16233" spans="12:17" x14ac:dyDescent="0.25">
      <c r="L16233" s="38">
        <f>IF(AND(Colin!$G16233=$B$1,Colin!$H16233=$C$3),Colin!$I16233,)</f>
        <v>0</v>
      </c>
      <c r="M16233" s="38">
        <f>IF(AND(Colin!$G16233=$B$1,Colin!$H16233&lt;=$C$3),Colin!$I16233,)</f>
        <v>0</v>
      </c>
      <c r="N16233" s="38">
        <f>IF(AND(Colin!$G16233=$B$2,Colin!$H16233=$C$3),Colin!$I16233,)</f>
        <v>0</v>
      </c>
      <c r="O16233" s="38">
        <f>IF(AND(Colin!$G16233=$B$2,Colin!$H16233&lt;=$C$3),Colin!$I16233,)</f>
        <v>0</v>
      </c>
      <c r="P16233" s="38">
        <f>IF(Colin!$G16233&lt;$B$2,Colin!$I16233,0)</f>
        <v>0</v>
      </c>
      <c r="Q16233" s="38">
        <f>IF(Colin!$G16233&lt;$B$1,Colin!$I16233,0)</f>
        <v>0</v>
      </c>
    </row>
    <row r="16234" spans="12:17" x14ac:dyDescent="0.25">
      <c r="L16234" s="38">
        <f>IF(AND(Colin!$G16234=$B$1,Colin!$H16234=$C$3),Colin!$I16234,)</f>
        <v>0</v>
      </c>
      <c r="M16234" s="38">
        <f>IF(AND(Colin!$G16234=$B$1,Colin!$H16234&lt;=$C$3),Colin!$I16234,)</f>
        <v>0</v>
      </c>
      <c r="N16234" s="38">
        <f>IF(AND(Colin!$G16234=$B$2,Colin!$H16234=$C$3),Colin!$I16234,)</f>
        <v>0</v>
      </c>
      <c r="O16234" s="38">
        <f>IF(AND(Colin!$G16234=$B$2,Colin!$H16234&lt;=$C$3),Colin!$I16234,)</f>
        <v>0</v>
      </c>
      <c r="P16234" s="38">
        <f>IF(Colin!$G16234&lt;$B$2,Colin!$I16234,0)</f>
        <v>0</v>
      </c>
      <c r="Q16234" s="38">
        <f>IF(Colin!$G16234&lt;$B$1,Colin!$I16234,0)</f>
        <v>0</v>
      </c>
    </row>
    <row r="16235" spans="12:17" x14ac:dyDescent="0.25">
      <c r="L16235" s="38">
        <f>IF(AND(Colin!$G16235=$B$1,Colin!$H16235=$C$3),Colin!$I16235,)</f>
        <v>0</v>
      </c>
      <c r="M16235" s="38">
        <f>IF(AND(Colin!$G16235=$B$1,Colin!$H16235&lt;=$C$3),Colin!$I16235,)</f>
        <v>0</v>
      </c>
      <c r="N16235" s="38">
        <f>IF(AND(Colin!$G16235=$B$2,Colin!$H16235=$C$3),Colin!$I16235,)</f>
        <v>0</v>
      </c>
      <c r="O16235" s="38">
        <f>IF(AND(Colin!$G16235=$B$2,Colin!$H16235&lt;=$C$3),Colin!$I16235,)</f>
        <v>0</v>
      </c>
      <c r="P16235" s="38">
        <f>IF(Colin!$G16235&lt;$B$2,Colin!$I16235,0)</f>
        <v>0</v>
      </c>
      <c r="Q16235" s="38">
        <f>IF(Colin!$G16235&lt;$B$1,Colin!$I16235,0)</f>
        <v>0</v>
      </c>
    </row>
    <row r="16236" spans="12:17" x14ac:dyDescent="0.25">
      <c r="L16236" s="38">
        <f>IF(AND(Colin!$G16236=$B$1,Colin!$H16236=$C$3),Colin!$I16236,)</f>
        <v>0</v>
      </c>
      <c r="M16236" s="38">
        <f>IF(AND(Colin!$G16236=$B$1,Colin!$H16236&lt;=$C$3),Colin!$I16236,)</f>
        <v>0</v>
      </c>
      <c r="N16236" s="38">
        <f>IF(AND(Colin!$G16236=$B$2,Colin!$H16236=$C$3),Colin!$I16236,)</f>
        <v>0</v>
      </c>
      <c r="O16236" s="38">
        <f>IF(AND(Colin!$G16236=$B$2,Colin!$H16236&lt;=$C$3),Colin!$I16236,)</f>
        <v>0</v>
      </c>
      <c r="P16236" s="38">
        <f>IF(Colin!$G16236&lt;$B$2,Colin!$I16236,0)</f>
        <v>0</v>
      </c>
      <c r="Q16236" s="38">
        <f>IF(Colin!$G16236&lt;$B$1,Colin!$I16236,0)</f>
        <v>0</v>
      </c>
    </row>
    <row r="16237" spans="12:17" x14ac:dyDescent="0.25">
      <c r="L16237" s="38">
        <f>IF(AND(Colin!$G16237=$B$1,Colin!$H16237=$C$3),Colin!$I16237,)</f>
        <v>0</v>
      </c>
      <c r="M16237" s="38">
        <f>IF(AND(Colin!$G16237=$B$1,Colin!$H16237&lt;=$C$3),Colin!$I16237,)</f>
        <v>0</v>
      </c>
      <c r="N16237" s="38">
        <f>IF(AND(Colin!$G16237=$B$2,Colin!$H16237=$C$3),Colin!$I16237,)</f>
        <v>0</v>
      </c>
      <c r="O16237" s="38">
        <f>IF(AND(Colin!$G16237=$B$2,Colin!$H16237&lt;=$C$3),Colin!$I16237,)</f>
        <v>0</v>
      </c>
      <c r="P16237" s="38">
        <f>IF(Colin!$G16237&lt;$B$2,Colin!$I16237,0)</f>
        <v>0</v>
      </c>
      <c r="Q16237" s="38">
        <f>IF(Colin!$G16237&lt;$B$1,Colin!$I16237,0)</f>
        <v>0</v>
      </c>
    </row>
    <row r="16238" spans="12:17" x14ac:dyDescent="0.25">
      <c r="L16238" s="38">
        <f>IF(AND(Colin!$G16238=$B$1,Colin!$H16238=$C$3),Colin!$I16238,)</f>
        <v>0</v>
      </c>
      <c r="M16238" s="38">
        <f>IF(AND(Colin!$G16238=$B$1,Colin!$H16238&lt;=$C$3),Colin!$I16238,)</f>
        <v>0</v>
      </c>
      <c r="N16238" s="38">
        <f>IF(AND(Colin!$G16238=$B$2,Colin!$H16238=$C$3),Colin!$I16238,)</f>
        <v>0</v>
      </c>
      <c r="O16238" s="38">
        <f>IF(AND(Colin!$G16238=$B$2,Colin!$H16238&lt;=$C$3),Colin!$I16238,)</f>
        <v>0</v>
      </c>
      <c r="P16238" s="38">
        <f>IF(Colin!$G16238&lt;$B$2,Colin!$I16238,0)</f>
        <v>0</v>
      </c>
      <c r="Q16238" s="38">
        <f>IF(Colin!$G16238&lt;$B$1,Colin!$I16238,0)</f>
        <v>0</v>
      </c>
    </row>
    <row r="16239" spans="12:17" x14ac:dyDescent="0.25">
      <c r="L16239" s="38">
        <f>IF(AND(Colin!$G16239=$B$1,Colin!$H16239=$C$3),Colin!$I16239,)</f>
        <v>0</v>
      </c>
      <c r="M16239" s="38">
        <f>IF(AND(Colin!$G16239=$B$1,Colin!$H16239&lt;=$C$3),Colin!$I16239,)</f>
        <v>0</v>
      </c>
      <c r="N16239" s="38">
        <f>IF(AND(Colin!$G16239=$B$2,Colin!$H16239=$C$3),Colin!$I16239,)</f>
        <v>0</v>
      </c>
      <c r="O16239" s="38">
        <f>IF(AND(Colin!$G16239=$B$2,Colin!$H16239&lt;=$C$3),Colin!$I16239,)</f>
        <v>0</v>
      </c>
      <c r="P16239" s="38">
        <f>IF(Colin!$G16239&lt;$B$2,Colin!$I16239,0)</f>
        <v>0</v>
      </c>
      <c r="Q16239" s="38">
        <f>IF(Colin!$G16239&lt;$B$1,Colin!$I16239,0)</f>
        <v>0</v>
      </c>
    </row>
    <row r="16240" spans="12:17" x14ac:dyDescent="0.25">
      <c r="L16240" s="38">
        <f>IF(AND(Colin!$G16240=$B$1,Colin!$H16240=$C$3),Colin!$I16240,)</f>
        <v>0</v>
      </c>
      <c r="M16240" s="38">
        <f>IF(AND(Colin!$G16240=$B$1,Colin!$H16240&lt;=$C$3),Colin!$I16240,)</f>
        <v>0</v>
      </c>
      <c r="N16240" s="38">
        <f>IF(AND(Colin!$G16240=$B$2,Colin!$H16240=$C$3),Colin!$I16240,)</f>
        <v>0</v>
      </c>
      <c r="O16240" s="38">
        <f>IF(AND(Colin!$G16240=$B$2,Colin!$H16240&lt;=$C$3),Colin!$I16240,)</f>
        <v>0</v>
      </c>
      <c r="P16240" s="38">
        <f>IF(Colin!$G16240&lt;$B$2,Colin!$I16240,0)</f>
        <v>0</v>
      </c>
      <c r="Q16240" s="38">
        <f>IF(Colin!$G16240&lt;$B$1,Colin!$I16240,0)</f>
        <v>0</v>
      </c>
    </row>
    <row r="16241" spans="12:17" x14ac:dyDescent="0.25">
      <c r="L16241" s="38">
        <f>IF(AND(Colin!$G16241=$B$1,Colin!$H16241=$C$3),Colin!$I16241,)</f>
        <v>0</v>
      </c>
      <c r="M16241" s="38">
        <f>IF(AND(Colin!$G16241=$B$1,Colin!$H16241&lt;=$C$3),Colin!$I16241,)</f>
        <v>0</v>
      </c>
      <c r="N16241" s="38">
        <f>IF(AND(Colin!$G16241=$B$2,Colin!$H16241=$C$3),Colin!$I16241,)</f>
        <v>0</v>
      </c>
      <c r="O16241" s="38">
        <f>IF(AND(Colin!$G16241=$B$2,Colin!$H16241&lt;=$C$3),Colin!$I16241,)</f>
        <v>0</v>
      </c>
      <c r="P16241" s="38">
        <f>IF(Colin!$G16241&lt;$B$2,Colin!$I16241,0)</f>
        <v>0</v>
      </c>
      <c r="Q16241" s="38">
        <f>IF(Colin!$G16241&lt;$B$1,Colin!$I16241,0)</f>
        <v>0</v>
      </c>
    </row>
    <row r="16242" spans="12:17" x14ac:dyDescent="0.25">
      <c r="L16242" s="38">
        <f>IF(AND(Colin!$G16242=$B$1,Colin!$H16242=$C$3),Colin!$I16242,)</f>
        <v>0</v>
      </c>
      <c r="M16242" s="38">
        <f>IF(AND(Colin!$G16242=$B$1,Colin!$H16242&lt;=$C$3),Colin!$I16242,)</f>
        <v>0</v>
      </c>
      <c r="N16242" s="38">
        <f>IF(AND(Colin!$G16242=$B$2,Colin!$H16242=$C$3),Colin!$I16242,)</f>
        <v>0</v>
      </c>
      <c r="O16242" s="38">
        <f>IF(AND(Colin!$G16242=$B$2,Colin!$H16242&lt;=$C$3),Colin!$I16242,)</f>
        <v>0</v>
      </c>
      <c r="P16242" s="38">
        <f>IF(Colin!$G16242&lt;$B$2,Colin!$I16242,0)</f>
        <v>0</v>
      </c>
      <c r="Q16242" s="38">
        <f>IF(Colin!$G16242&lt;$B$1,Colin!$I16242,0)</f>
        <v>0</v>
      </c>
    </row>
    <row r="16243" spans="12:17" x14ac:dyDescent="0.25">
      <c r="L16243" s="38">
        <f>IF(AND(Colin!$G16243=$B$1,Colin!$H16243=$C$3),Colin!$I16243,)</f>
        <v>0</v>
      </c>
      <c r="M16243" s="38">
        <f>IF(AND(Colin!$G16243=$B$1,Colin!$H16243&lt;=$C$3),Colin!$I16243,)</f>
        <v>0</v>
      </c>
      <c r="N16243" s="38">
        <f>IF(AND(Colin!$G16243=$B$2,Colin!$H16243=$C$3),Colin!$I16243,)</f>
        <v>0</v>
      </c>
      <c r="O16243" s="38">
        <f>IF(AND(Colin!$G16243=$B$2,Colin!$H16243&lt;=$C$3),Colin!$I16243,)</f>
        <v>0</v>
      </c>
      <c r="P16243" s="38">
        <f>IF(Colin!$G16243&lt;$B$2,Colin!$I16243,0)</f>
        <v>0</v>
      </c>
      <c r="Q16243" s="38">
        <f>IF(Colin!$G16243&lt;$B$1,Colin!$I16243,0)</f>
        <v>0</v>
      </c>
    </row>
    <row r="16244" spans="12:17" x14ac:dyDescent="0.25">
      <c r="L16244" s="38">
        <f>IF(AND(Colin!$G16244=$B$1,Colin!$H16244=$C$3),Colin!$I16244,)</f>
        <v>0</v>
      </c>
      <c r="M16244" s="38">
        <f>IF(AND(Colin!$G16244=$B$1,Colin!$H16244&lt;=$C$3),Colin!$I16244,)</f>
        <v>0</v>
      </c>
      <c r="N16244" s="38">
        <f>IF(AND(Colin!$G16244=$B$2,Colin!$H16244=$C$3),Colin!$I16244,)</f>
        <v>0</v>
      </c>
      <c r="O16244" s="38">
        <f>IF(AND(Colin!$G16244=$B$2,Colin!$H16244&lt;=$C$3),Colin!$I16244,)</f>
        <v>0</v>
      </c>
      <c r="P16244" s="38">
        <f>IF(Colin!$G16244&lt;$B$2,Colin!$I16244,0)</f>
        <v>0</v>
      </c>
      <c r="Q16244" s="38">
        <f>IF(Colin!$G16244&lt;$B$1,Colin!$I16244,0)</f>
        <v>0</v>
      </c>
    </row>
    <row r="16245" spans="12:17" x14ac:dyDescent="0.25">
      <c r="L16245" s="38">
        <f>IF(AND(Colin!$G16245=$B$1,Colin!$H16245=$C$3),Colin!$I16245,)</f>
        <v>0</v>
      </c>
      <c r="M16245" s="38">
        <f>IF(AND(Colin!$G16245=$B$1,Colin!$H16245&lt;=$C$3),Colin!$I16245,)</f>
        <v>0</v>
      </c>
      <c r="N16245" s="38">
        <f>IF(AND(Colin!$G16245=$B$2,Colin!$H16245=$C$3),Colin!$I16245,)</f>
        <v>0</v>
      </c>
      <c r="O16245" s="38">
        <f>IF(AND(Colin!$G16245=$B$2,Colin!$H16245&lt;=$C$3),Colin!$I16245,)</f>
        <v>0</v>
      </c>
      <c r="P16245" s="38">
        <f>IF(Colin!$G16245&lt;$B$2,Colin!$I16245,0)</f>
        <v>0</v>
      </c>
      <c r="Q16245" s="38">
        <f>IF(Colin!$G16245&lt;$B$1,Colin!$I16245,0)</f>
        <v>0</v>
      </c>
    </row>
    <row r="16246" spans="12:17" x14ac:dyDescent="0.25">
      <c r="L16246" s="38">
        <f>IF(AND(Colin!$G16246=$B$1,Colin!$H16246=$C$3),Colin!$I16246,)</f>
        <v>0</v>
      </c>
      <c r="M16246" s="38">
        <f>IF(AND(Colin!$G16246=$B$1,Colin!$H16246&lt;=$C$3),Colin!$I16246,)</f>
        <v>0</v>
      </c>
      <c r="N16246" s="38">
        <f>IF(AND(Colin!$G16246=$B$2,Colin!$H16246=$C$3),Colin!$I16246,)</f>
        <v>0</v>
      </c>
      <c r="O16246" s="38">
        <f>IF(AND(Colin!$G16246=$B$2,Colin!$H16246&lt;=$C$3),Colin!$I16246,)</f>
        <v>0</v>
      </c>
      <c r="P16246" s="38">
        <f>IF(Colin!$G16246&lt;$B$2,Colin!$I16246,0)</f>
        <v>0</v>
      </c>
      <c r="Q16246" s="38">
        <f>IF(Colin!$G16246&lt;$B$1,Colin!$I16246,0)</f>
        <v>0</v>
      </c>
    </row>
    <row r="16247" spans="12:17" x14ac:dyDescent="0.25">
      <c r="L16247" s="38">
        <f>IF(AND(Colin!$G16247=$B$1,Colin!$H16247=$C$3),Colin!$I16247,)</f>
        <v>0</v>
      </c>
      <c r="M16247" s="38">
        <f>IF(AND(Colin!$G16247=$B$1,Colin!$H16247&lt;=$C$3),Colin!$I16247,)</f>
        <v>0</v>
      </c>
      <c r="N16247" s="38">
        <f>IF(AND(Colin!$G16247=$B$2,Colin!$H16247=$C$3),Colin!$I16247,)</f>
        <v>0</v>
      </c>
      <c r="O16247" s="38">
        <f>IF(AND(Colin!$G16247=$B$2,Colin!$H16247&lt;=$C$3),Colin!$I16247,)</f>
        <v>0</v>
      </c>
      <c r="P16247" s="38">
        <f>IF(Colin!$G16247&lt;$B$2,Colin!$I16247,0)</f>
        <v>0</v>
      </c>
      <c r="Q16247" s="38">
        <f>IF(Colin!$G16247&lt;$B$1,Colin!$I16247,0)</f>
        <v>0</v>
      </c>
    </row>
    <row r="16248" spans="12:17" x14ac:dyDescent="0.25">
      <c r="L16248" s="38">
        <f>IF(AND(Colin!$G16248=$B$1,Colin!$H16248=$C$3),Colin!$I16248,)</f>
        <v>0</v>
      </c>
      <c r="M16248" s="38">
        <f>IF(AND(Colin!$G16248=$B$1,Colin!$H16248&lt;=$C$3),Colin!$I16248,)</f>
        <v>0</v>
      </c>
      <c r="N16248" s="38">
        <f>IF(AND(Colin!$G16248=$B$2,Colin!$H16248=$C$3),Colin!$I16248,)</f>
        <v>0</v>
      </c>
      <c r="O16248" s="38">
        <f>IF(AND(Colin!$G16248=$B$2,Colin!$H16248&lt;=$C$3),Colin!$I16248,)</f>
        <v>0</v>
      </c>
      <c r="P16248" s="38">
        <f>IF(Colin!$G16248&lt;$B$2,Colin!$I16248,0)</f>
        <v>0</v>
      </c>
      <c r="Q16248" s="38">
        <f>IF(Colin!$G16248&lt;$B$1,Colin!$I16248,0)</f>
        <v>0</v>
      </c>
    </row>
    <row r="16249" spans="12:17" x14ac:dyDescent="0.25">
      <c r="L16249" s="38">
        <f>IF(AND(Colin!$G16249=$B$1,Colin!$H16249=$C$3),Colin!$I16249,)</f>
        <v>0</v>
      </c>
      <c r="M16249" s="38">
        <f>IF(AND(Colin!$G16249=$B$1,Colin!$H16249&lt;=$C$3),Colin!$I16249,)</f>
        <v>0</v>
      </c>
      <c r="N16249" s="38">
        <f>IF(AND(Colin!$G16249=$B$2,Colin!$H16249=$C$3),Colin!$I16249,)</f>
        <v>0</v>
      </c>
      <c r="O16249" s="38">
        <f>IF(AND(Colin!$G16249=$B$2,Colin!$H16249&lt;=$C$3),Colin!$I16249,)</f>
        <v>0</v>
      </c>
      <c r="P16249" s="38">
        <f>IF(Colin!$G16249&lt;$B$2,Colin!$I16249,0)</f>
        <v>0</v>
      </c>
      <c r="Q16249" s="38">
        <f>IF(Colin!$G16249&lt;$B$1,Colin!$I16249,0)</f>
        <v>0</v>
      </c>
    </row>
    <row r="16250" spans="12:17" x14ac:dyDescent="0.25">
      <c r="L16250" s="38">
        <f>IF(AND(Colin!$G16250=$B$1,Colin!$H16250=$C$3),Colin!$I16250,)</f>
        <v>0</v>
      </c>
      <c r="M16250" s="38">
        <f>IF(AND(Colin!$G16250=$B$1,Colin!$H16250&lt;=$C$3),Colin!$I16250,)</f>
        <v>0</v>
      </c>
      <c r="N16250" s="38">
        <f>IF(AND(Colin!$G16250=$B$2,Colin!$H16250=$C$3),Colin!$I16250,)</f>
        <v>0</v>
      </c>
      <c r="O16250" s="38">
        <f>IF(AND(Colin!$G16250=$B$2,Colin!$H16250&lt;=$C$3),Colin!$I16250,)</f>
        <v>0</v>
      </c>
      <c r="P16250" s="38">
        <f>IF(Colin!$G16250&lt;$B$2,Colin!$I16250,0)</f>
        <v>0</v>
      </c>
      <c r="Q16250" s="38">
        <f>IF(Colin!$G16250&lt;$B$1,Colin!$I16250,0)</f>
        <v>0</v>
      </c>
    </row>
    <row r="16251" spans="12:17" x14ac:dyDescent="0.25">
      <c r="L16251" s="38">
        <f>IF(AND(Colin!$G16251=$B$1,Colin!$H16251=$C$3),Colin!$I16251,)</f>
        <v>0</v>
      </c>
      <c r="M16251" s="38">
        <f>IF(AND(Colin!$G16251=$B$1,Colin!$H16251&lt;=$C$3),Colin!$I16251,)</f>
        <v>0</v>
      </c>
      <c r="N16251" s="38">
        <f>IF(AND(Colin!$G16251=$B$2,Colin!$H16251=$C$3),Colin!$I16251,)</f>
        <v>0</v>
      </c>
      <c r="O16251" s="38">
        <f>IF(AND(Colin!$G16251=$B$2,Colin!$H16251&lt;=$C$3),Colin!$I16251,)</f>
        <v>0</v>
      </c>
      <c r="P16251" s="38">
        <f>IF(Colin!$G16251&lt;$B$2,Colin!$I16251,0)</f>
        <v>0</v>
      </c>
      <c r="Q16251" s="38">
        <f>IF(Colin!$G16251&lt;$B$1,Colin!$I16251,0)</f>
        <v>0</v>
      </c>
    </row>
    <row r="16252" spans="12:17" x14ac:dyDescent="0.25">
      <c r="L16252" s="38">
        <f>IF(AND(Colin!$G16252=$B$1,Colin!$H16252=$C$3),Colin!$I16252,)</f>
        <v>0</v>
      </c>
      <c r="M16252" s="38">
        <f>IF(AND(Colin!$G16252=$B$1,Colin!$H16252&lt;=$C$3),Colin!$I16252,)</f>
        <v>0</v>
      </c>
      <c r="N16252" s="38">
        <f>IF(AND(Colin!$G16252=$B$2,Colin!$H16252=$C$3),Colin!$I16252,)</f>
        <v>0</v>
      </c>
      <c r="O16252" s="38">
        <f>IF(AND(Colin!$G16252=$B$2,Colin!$H16252&lt;=$C$3),Colin!$I16252,)</f>
        <v>0</v>
      </c>
      <c r="P16252" s="38">
        <f>IF(Colin!$G16252&lt;$B$2,Colin!$I16252,0)</f>
        <v>0</v>
      </c>
      <c r="Q16252" s="38">
        <f>IF(Colin!$G16252&lt;$B$1,Colin!$I16252,0)</f>
        <v>0</v>
      </c>
    </row>
    <row r="16253" spans="12:17" x14ac:dyDescent="0.25">
      <c r="L16253" s="38">
        <f>IF(AND(Colin!$G16253=$B$1,Colin!$H16253=$C$3),Colin!$I16253,)</f>
        <v>0</v>
      </c>
      <c r="M16253" s="38">
        <f>IF(AND(Colin!$G16253=$B$1,Colin!$H16253&lt;=$C$3),Colin!$I16253,)</f>
        <v>0</v>
      </c>
      <c r="N16253" s="38">
        <f>IF(AND(Colin!$G16253=$B$2,Colin!$H16253=$C$3),Colin!$I16253,)</f>
        <v>0</v>
      </c>
      <c r="O16253" s="38">
        <f>IF(AND(Colin!$G16253=$B$2,Colin!$H16253&lt;=$C$3),Colin!$I16253,)</f>
        <v>0</v>
      </c>
      <c r="P16253" s="38">
        <f>IF(Colin!$G16253&lt;$B$2,Colin!$I16253,0)</f>
        <v>0</v>
      </c>
      <c r="Q16253" s="38">
        <f>IF(Colin!$G16253&lt;$B$1,Colin!$I16253,0)</f>
        <v>0</v>
      </c>
    </row>
    <row r="16254" spans="12:17" x14ac:dyDescent="0.25">
      <c r="L16254" s="38">
        <f>IF(AND(Colin!$G16254=$B$1,Colin!$H16254=$C$3),Colin!$I16254,)</f>
        <v>0</v>
      </c>
      <c r="M16254" s="38">
        <f>IF(AND(Colin!$G16254=$B$1,Colin!$H16254&lt;=$C$3),Colin!$I16254,)</f>
        <v>0</v>
      </c>
      <c r="N16254" s="38">
        <f>IF(AND(Colin!$G16254=$B$2,Colin!$H16254=$C$3),Colin!$I16254,)</f>
        <v>0</v>
      </c>
      <c r="O16254" s="38">
        <f>IF(AND(Colin!$G16254=$B$2,Colin!$H16254&lt;=$C$3),Colin!$I16254,)</f>
        <v>0</v>
      </c>
      <c r="P16254" s="38">
        <f>IF(Colin!$G16254&lt;$B$2,Colin!$I16254,0)</f>
        <v>0</v>
      </c>
      <c r="Q16254" s="38">
        <f>IF(Colin!$G16254&lt;$B$1,Colin!$I16254,0)</f>
        <v>0</v>
      </c>
    </row>
    <row r="16255" spans="12:17" x14ac:dyDescent="0.25">
      <c r="L16255" s="38">
        <f>IF(AND(Colin!$G16255=$B$1,Colin!$H16255=$C$3),Colin!$I16255,)</f>
        <v>0</v>
      </c>
      <c r="M16255" s="38">
        <f>IF(AND(Colin!$G16255=$B$1,Colin!$H16255&lt;=$C$3),Colin!$I16255,)</f>
        <v>0</v>
      </c>
      <c r="N16255" s="38">
        <f>IF(AND(Colin!$G16255=$B$2,Colin!$H16255=$C$3),Colin!$I16255,)</f>
        <v>0</v>
      </c>
      <c r="O16255" s="38">
        <f>IF(AND(Colin!$G16255=$B$2,Colin!$H16255&lt;=$C$3),Colin!$I16255,)</f>
        <v>0</v>
      </c>
      <c r="P16255" s="38">
        <f>IF(Colin!$G16255&lt;$B$2,Colin!$I16255,0)</f>
        <v>0</v>
      </c>
      <c r="Q16255" s="38">
        <f>IF(Colin!$G16255&lt;$B$1,Colin!$I16255,0)</f>
        <v>0</v>
      </c>
    </row>
    <row r="16256" spans="12:17" x14ac:dyDescent="0.25">
      <c r="L16256" s="38">
        <f>IF(AND(Colin!$G16256=$B$1,Colin!$H16256=$C$3),Colin!$I16256,)</f>
        <v>0</v>
      </c>
      <c r="M16256" s="38">
        <f>IF(AND(Colin!$G16256=$B$1,Colin!$H16256&lt;=$C$3),Colin!$I16256,)</f>
        <v>0</v>
      </c>
      <c r="N16256" s="38">
        <f>IF(AND(Colin!$G16256=$B$2,Colin!$H16256=$C$3),Colin!$I16256,)</f>
        <v>0</v>
      </c>
      <c r="O16256" s="38">
        <f>IF(AND(Colin!$G16256=$B$2,Colin!$H16256&lt;=$C$3),Colin!$I16256,)</f>
        <v>0</v>
      </c>
      <c r="P16256" s="38">
        <f>IF(Colin!$G16256&lt;$B$2,Colin!$I16256,0)</f>
        <v>0</v>
      </c>
      <c r="Q16256" s="38">
        <f>IF(Colin!$G16256&lt;$B$1,Colin!$I16256,0)</f>
        <v>0</v>
      </c>
    </row>
    <row r="16257" spans="12:17" x14ac:dyDescent="0.25">
      <c r="L16257" s="38">
        <f>IF(AND(Colin!$G16257=$B$1,Colin!$H16257=$C$3),Colin!$I16257,)</f>
        <v>0</v>
      </c>
      <c r="M16257" s="38">
        <f>IF(AND(Colin!$G16257=$B$1,Colin!$H16257&lt;=$C$3),Colin!$I16257,)</f>
        <v>0</v>
      </c>
      <c r="N16257" s="38">
        <f>IF(AND(Colin!$G16257=$B$2,Colin!$H16257=$C$3),Colin!$I16257,)</f>
        <v>0</v>
      </c>
      <c r="O16257" s="38">
        <f>IF(AND(Colin!$G16257=$B$2,Colin!$H16257&lt;=$C$3),Colin!$I16257,)</f>
        <v>0</v>
      </c>
      <c r="P16257" s="38">
        <f>IF(Colin!$G16257&lt;$B$2,Colin!$I16257,0)</f>
        <v>0</v>
      </c>
      <c r="Q16257" s="38">
        <f>IF(Colin!$G16257&lt;$B$1,Colin!$I16257,0)</f>
        <v>0</v>
      </c>
    </row>
    <row r="16258" spans="12:17" x14ac:dyDescent="0.25">
      <c r="L16258" s="38">
        <f>IF(AND(Colin!$G16258=$B$1,Colin!$H16258=$C$3),Colin!$I16258,)</f>
        <v>0</v>
      </c>
      <c r="M16258" s="38">
        <f>IF(AND(Colin!$G16258=$B$1,Colin!$H16258&lt;=$C$3),Colin!$I16258,)</f>
        <v>0</v>
      </c>
      <c r="N16258" s="38">
        <f>IF(AND(Colin!$G16258=$B$2,Colin!$H16258=$C$3),Colin!$I16258,)</f>
        <v>0</v>
      </c>
      <c r="O16258" s="38">
        <f>IF(AND(Colin!$G16258=$B$2,Colin!$H16258&lt;=$C$3),Colin!$I16258,)</f>
        <v>0</v>
      </c>
      <c r="P16258" s="38">
        <f>IF(Colin!$G16258&lt;$B$2,Colin!$I16258,0)</f>
        <v>0</v>
      </c>
      <c r="Q16258" s="38">
        <f>IF(Colin!$G16258&lt;$B$1,Colin!$I16258,0)</f>
        <v>0</v>
      </c>
    </row>
    <row r="16259" spans="12:17" x14ac:dyDescent="0.25">
      <c r="L16259" s="38">
        <f>IF(AND(Colin!$G16259=$B$1,Colin!$H16259=$C$3),Colin!$I16259,)</f>
        <v>0</v>
      </c>
      <c r="M16259" s="38">
        <f>IF(AND(Colin!$G16259=$B$1,Colin!$H16259&lt;=$C$3),Colin!$I16259,)</f>
        <v>0</v>
      </c>
      <c r="N16259" s="38">
        <f>IF(AND(Colin!$G16259=$B$2,Colin!$H16259=$C$3),Colin!$I16259,)</f>
        <v>0</v>
      </c>
      <c r="O16259" s="38">
        <f>IF(AND(Colin!$G16259=$B$2,Colin!$H16259&lt;=$C$3),Colin!$I16259,)</f>
        <v>0</v>
      </c>
      <c r="P16259" s="38">
        <f>IF(Colin!$G16259&lt;$B$2,Colin!$I16259,0)</f>
        <v>0</v>
      </c>
      <c r="Q16259" s="38">
        <f>IF(Colin!$G16259&lt;$B$1,Colin!$I16259,0)</f>
        <v>0</v>
      </c>
    </row>
    <row r="16260" spans="12:17" x14ac:dyDescent="0.25">
      <c r="L16260" s="38">
        <f>IF(AND(Colin!$G16260=$B$1,Colin!$H16260=$C$3),Colin!$I16260,)</f>
        <v>0</v>
      </c>
      <c r="M16260" s="38">
        <f>IF(AND(Colin!$G16260=$B$1,Colin!$H16260&lt;=$C$3),Colin!$I16260,)</f>
        <v>0</v>
      </c>
      <c r="N16260" s="38">
        <f>IF(AND(Colin!$G16260=$B$2,Colin!$H16260=$C$3),Colin!$I16260,)</f>
        <v>0</v>
      </c>
      <c r="O16260" s="38">
        <f>IF(AND(Colin!$G16260=$B$2,Colin!$H16260&lt;=$C$3),Colin!$I16260,)</f>
        <v>0</v>
      </c>
      <c r="P16260" s="38">
        <f>IF(Colin!$G16260&lt;$B$2,Colin!$I16260,0)</f>
        <v>0</v>
      </c>
      <c r="Q16260" s="38">
        <f>IF(Colin!$G16260&lt;$B$1,Colin!$I16260,0)</f>
        <v>0</v>
      </c>
    </row>
    <row r="16261" spans="12:17" x14ac:dyDescent="0.25">
      <c r="L16261" s="38">
        <f>IF(AND(Colin!$G16261=$B$1,Colin!$H16261=$C$3),Colin!$I16261,)</f>
        <v>0</v>
      </c>
      <c r="M16261" s="38">
        <f>IF(AND(Colin!$G16261=$B$1,Colin!$H16261&lt;=$C$3),Colin!$I16261,)</f>
        <v>0</v>
      </c>
      <c r="N16261" s="38">
        <f>IF(AND(Colin!$G16261=$B$2,Colin!$H16261=$C$3),Colin!$I16261,)</f>
        <v>0</v>
      </c>
      <c r="O16261" s="38">
        <f>IF(AND(Colin!$G16261=$B$2,Colin!$H16261&lt;=$C$3),Colin!$I16261,)</f>
        <v>0</v>
      </c>
      <c r="P16261" s="38">
        <f>IF(Colin!$G16261&lt;$B$2,Colin!$I16261,0)</f>
        <v>0</v>
      </c>
      <c r="Q16261" s="38">
        <f>IF(Colin!$G16261&lt;$B$1,Colin!$I16261,0)</f>
        <v>0</v>
      </c>
    </row>
    <row r="16262" spans="12:17" x14ac:dyDescent="0.25">
      <c r="L16262" s="38">
        <f>IF(AND(Colin!$G16262=$B$1,Colin!$H16262=$C$3),Colin!$I16262,)</f>
        <v>0</v>
      </c>
      <c r="M16262" s="38">
        <f>IF(AND(Colin!$G16262=$B$1,Colin!$H16262&lt;=$C$3),Colin!$I16262,)</f>
        <v>0</v>
      </c>
      <c r="N16262" s="38">
        <f>IF(AND(Colin!$G16262=$B$2,Colin!$H16262=$C$3),Colin!$I16262,)</f>
        <v>0</v>
      </c>
      <c r="O16262" s="38">
        <f>IF(AND(Colin!$G16262=$B$2,Colin!$H16262&lt;=$C$3),Colin!$I16262,)</f>
        <v>0</v>
      </c>
      <c r="P16262" s="38">
        <f>IF(Colin!$G16262&lt;$B$2,Colin!$I16262,0)</f>
        <v>0</v>
      </c>
      <c r="Q16262" s="38">
        <f>IF(Colin!$G16262&lt;$B$1,Colin!$I16262,0)</f>
        <v>0</v>
      </c>
    </row>
    <row r="16263" spans="12:17" x14ac:dyDescent="0.25">
      <c r="L16263" s="38">
        <f>IF(AND(Colin!$G16263=$B$1,Colin!$H16263=$C$3),Colin!$I16263,)</f>
        <v>0</v>
      </c>
      <c r="M16263" s="38">
        <f>IF(AND(Colin!$G16263=$B$1,Colin!$H16263&lt;=$C$3),Colin!$I16263,)</f>
        <v>0</v>
      </c>
      <c r="N16263" s="38">
        <f>IF(AND(Colin!$G16263=$B$2,Colin!$H16263=$C$3),Colin!$I16263,)</f>
        <v>0</v>
      </c>
      <c r="O16263" s="38">
        <f>IF(AND(Colin!$G16263=$B$2,Colin!$H16263&lt;=$C$3),Colin!$I16263,)</f>
        <v>0</v>
      </c>
      <c r="P16263" s="38">
        <f>IF(Colin!$G16263&lt;$B$2,Colin!$I16263,0)</f>
        <v>0</v>
      </c>
      <c r="Q16263" s="38">
        <f>IF(Colin!$G16263&lt;$B$1,Colin!$I16263,0)</f>
        <v>0</v>
      </c>
    </row>
    <row r="16264" spans="12:17" x14ac:dyDescent="0.25">
      <c r="L16264" s="38">
        <f>IF(AND(Colin!$G16264=$B$1,Colin!$H16264=$C$3),Colin!$I16264,)</f>
        <v>0</v>
      </c>
      <c r="M16264" s="38">
        <f>IF(AND(Colin!$G16264=$B$1,Colin!$H16264&lt;=$C$3),Colin!$I16264,)</f>
        <v>0</v>
      </c>
      <c r="N16264" s="38">
        <f>IF(AND(Colin!$G16264=$B$2,Colin!$H16264=$C$3),Colin!$I16264,)</f>
        <v>0</v>
      </c>
      <c r="O16264" s="38">
        <f>IF(AND(Colin!$G16264=$B$2,Colin!$H16264&lt;=$C$3),Colin!$I16264,)</f>
        <v>0</v>
      </c>
      <c r="P16264" s="38">
        <f>IF(Colin!$G16264&lt;$B$2,Colin!$I16264,0)</f>
        <v>0</v>
      </c>
      <c r="Q16264" s="38">
        <f>IF(Colin!$G16264&lt;$B$1,Colin!$I16264,0)</f>
        <v>0</v>
      </c>
    </row>
    <row r="16265" spans="12:17" x14ac:dyDescent="0.25">
      <c r="L16265" s="38">
        <f>IF(AND(Colin!$G16265=$B$1,Colin!$H16265=$C$3),Colin!$I16265,)</f>
        <v>0</v>
      </c>
      <c r="M16265" s="38">
        <f>IF(AND(Colin!$G16265=$B$1,Colin!$H16265&lt;=$C$3),Colin!$I16265,)</f>
        <v>0</v>
      </c>
      <c r="N16265" s="38">
        <f>IF(AND(Colin!$G16265=$B$2,Colin!$H16265=$C$3),Colin!$I16265,)</f>
        <v>0</v>
      </c>
      <c r="O16265" s="38">
        <f>IF(AND(Colin!$G16265=$B$2,Colin!$H16265&lt;=$C$3),Colin!$I16265,)</f>
        <v>0</v>
      </c>
      <c r="P16265" s="38">
        <f>IF(Colin!$G16265&lt;$B$2,Colin!$I16265,0)</f>
        <v>0</v>
      </c>
      <c r="Q16265" s="38">
        <f>IF(Colin!$G16265&lt;$B$1,Colin!$I16265,0)</f>
        <v>0</v>
      </c>
    </row>
    <row r="16266" spans="12:17" x14ac:dyDescent="0.25">
      <c r="L16266" s="38">
        <f>IF(AND(Colin!$G16266=$B$1,Colin!$H16266=$C$3),Colin!$I16266,)</f>
        <v>0</v>
      </c>
      <c r="M16266" s="38">
        <f>IF(AND(Colin!$G16266=$B$1,Colin!$H16266&lt;=$C$3),Colin!$I16266,)</f>
        <v>0</v>
      </c>
      <c r="N16266" s="38">
        <f>IF(AND(Colin!$G16266=$B$2,Colin!$H16266=$C$3),Colin!$I16266,)</f>
        <v>0</v>
      </c>
      <c r="O16266" s="38">
        <f>IF(AND(Colin!$G16266=$B$2,Colin!$H16266&lt;=$C$3),Colin!$I16266,)</f>
        <v>0</v>
      </c>
      <c r="P16266" s="38">
        <f>IF(Colin!$G16266&lt;$B$2,Colin!$I16266,0)</f>
        <v>0</v>
      </c>
      <c r="Q16266" s="38">
        <f>IF(Colin!$G16266&lt;$B$1,Colin!$I16266,0)</f>
        <v>0</v>
      </c>
    </row>
    <row r="16267" spans="12:17" x14ac:dyDescent="0.25">
      <c r="L16267" s="38">
        <f>IF(AND(Colin!$G16267=$B$1,Colin!$H16267=$C$3),Colin!$I16267,)</f>
        <v>0</v>
      </c>
      <c r="M16267" s="38">
        <f>IF(AND(Colin!$G16267=$B$1,Colin!$H16267&lt;=$C$3),Colin!$I16267,)</f>
        <v>0</v>
      </c>
      <c r="N16267" s="38">
        <f>IF(AND(Colin!$G16267=$B$2,Colin!$H16267=$C$3),Colin!$I16267,)</f>
        <v>0</v>
      </c>
      <c r="O16267" s="38">
        <f>IF(AND(Colin!$G16267=$B$2,Colin!$H16267&lt;=$C$3),Colin!$I16267,)</f>
        <v>0</v>
      </c>
      <c r="P16267" s="38">
        <f>IF(Colin!$G16267&lt;$B$2,Colin!$I16267,0)</f>
        <v>0</v>
      </c>
      <c r="Q16267" s="38">
        <f>IF(Colin!$G16267&lt;$B$1,Colin!$I16267,0)</f>
        <v>0</v>
      </c>
    </row>
    <row r="16268" spans="12:17" x14ac:dyDescent="0.25">
      <c r="L16268" s="38">
        <f>IF(AND(Colin!$G16268=$B$1,Colin!$H16268=$C$3),Colin!$I16268,)</f>
        <v>0</v>
      </c>
      <c r="M16268" s="38">
        <f>IF(AND(Colin!$G16268=$B$1,Colin!$H16268&lt;=$C$3),Colin!$I16268,)</f>
        <v>0</v>
      </c>
      <c r="N16268" s="38">
        <f>IF(AND(Colin!$G16268=$B$2,Colin!$H16268=$C$3),Colin!$I16268,)</f>
        <v>0</v>
      </c>
      <c r="O16268" s="38">
        <f>IF(AND(Colin!$G16268=$B$2,Colin!$H16268&lt;=$C$3),Colin!$I16268,)</f>
        <v>0</v>
      </c>
      <c r="P16268" s="38">
        <f>IF(Colin!$G16268&lt;$B$2,Colin!$I16268,0)</f>
        <v>0</v>
      </c>
      <c r="Q16268" s="38">
        <f>IF(Colin!$G16268&lt;$B$1,Colin!$I16268,0)</f>
        <v>0</v>
      </c>
    </row>
    <row r="16269" spans="12:17" x14ac:dyDescent="0.25">
      <c r="L16269" s="38">
        <f>IF(AND(Colin!$G16269=$B$1,Colin!$H16269=$C$3),Colin!$I16269,)</f>
        <v>0</v>
      </c>
      <c r="M16269" s="38">
        <f>IF(AND(Colin!$G16269=$B$1,Colin!$H16269&lt;=$C$3),Colin!$I16269,)</f>
        <v>0</v>
      </c>
      <c r="N16269" s="38">
        <f>IF(AND(Colin!$G16269=$B$2,Colin!$H16269=$C$3),Colin!$I16269,)</f>
        <v>0</v>
      </c>
      <c r="O16269" s="38">
        <f>IF(AND(Colin!$G16269=$B$2,Colin!$H16269&lt;=$C$3),Colin!$I16269,)</f>
        <v>0</v>
      </c>
      <c r="P16269" s="38">
        <f>IF(Colin!$G16269&lt;$B$2,Colin!$I16269,0)</f>
        <v>0</v>
      </c>
      <c r="Q16269" s="38">
        <f>IF(Colin!$G16269&lt;$B$1,Colin!$I16269,0)</f>
        <v>0</v>
      </c>
    </row>
    <row r="16270" spans="12:17" x14ac:dyDescent="0.25">
      <c r="L16270" s="38">
        <f>IF(AND(Colin!$G16270=$B$1,Colin!$H16270=$C$3),Colin!$I16270,)</f>
        <v>0</v>
      </c>
      <c r="M16270" s="38">
        <f>IF(AND(Colin!$G16270=$B$1,Colin!$H16270&lt;=$C$3),Colin!$I16270,)</f>
        <v>0</v>
      </c>
      <c r="N16270" s="38">
        <f>IF(AND(Colin!$G16270=$B$2,Colin!$H16270=$C$3),Colin!$I16270,)</f>
        <v>0</v>
      </c>
      <c r="O16270" s="38">
        <f>IF(AND(Colin!$G16270=$B$2,Colin!$H16270&lt;=$C$3),Colin!$I16270,)</f>
        <v>0</v>
      </c>
      <c r="P16270" s="38">
        <f>IF(Colin!$G16270&lt;$B$2,Colin!$I16270,0)</f>
        <v>0</v>
      </c>
      <c r="Q16270" s="38">
        <f>IF(Colin!$G16270&lt;$B$1,Colin!$I16270,0)</f>
        <v>0</v>
      </c>
    </row>
    <row r="16271" spans="12:17" x14ac:dyDescent="0.25">
      <c r="L16271" s="38">
        <f>IF(AND(Colin!$G16271=$B$1,Colin!$H16271=$C$3),Colin!$I16271,)</f>
        <v>0</v>
      </c>
      <c r="M16271" s="38">
        <f>IF(AND(Colin!$G16271=$B$1,Colin!$H16271&lt;=$C$3),Colin!$I16271,)</f>
        <v>0</v>
      </c>
      <c r="N16271" s="38">
        <f>IF(AND(Colin!$G16271=$B$2,Colin!$H16271=$C$3),Colin!$I16271,)</f>
        <v>0</v>
      </c>
      <c r="O16271" s="38">
        <f>IF(AND(Colin!$G16271=$B$2,Colin!$H16271&lt;=$C$3),Colin!$I16271,)</f>
        <v>0</v>
      </c>
      <c r="P16271" s="38">
        <f>IF(Colin!$G16271&lt;$B$2,Colin!$I16271,0)</f>
        <v>0</v>
      </c>
      <c r="Q16271" s="38">
        <f>IF(Colin!$G16271&lt;$B$1,Colin!$I16271,0)</f>
        <v>0</v>
      </c>
    </row>
    <row r="16272" spans="12:17" x14ac:dyDescent="0.25">
      <c r="L16272" s="38">
        <f>IF(AND(Colin!$G16272=$B$1,Colin!$H16272=$C$3),Colin!$I16272,)</f>
        <v>0</v>
      </c>
      <c r="M16272" s="38">
        <f>IF(AND(Colin!$G16272=$B$1,Colin!$H16272&lt;=$C$3),Colin!$I16272,)</f>
        <v>0</v>
      </c>
      <c r="N16272" s="38">
        <f>IF(AND(Colin!$G16272=$B$2,Colin!$H16272=$C$3),Colin!$I16272,)</f>
        <v>0</v>
      </c>
      <c r="O16272" s="38">
        <f>IF(AND(Colin!$G16272=$B$2,Colin!$H16272&lt;=$C$3),Colin!$I16272,)</f>
        <v>0</v>
      </c>
      <c r="P16272" s="38">
        <f>IF(Colin!$G16272&lt;$B$2,Colin!$I16272,0)</f>
        <v>0</v>
      </c>
      <c r="Q16272" s="38">
        <f>IF(Colin!$G16272&lt;$B$1,Colin!$I16272,0)</f>
        <v>0</v>
      </c>
    </row>
    <row r="16273" spans="12:17" x14ac:dyDescent="0.25">
      <c r="L16273" s="38">
        <f>IF(AND(Colin!$G16273=$B$1,Colin!$H16273=$C$3),Colin!$I16273,)</f>
        <v>0</v>
      </c>
      <c r="M16273" s="38">
        <f>IF(AND(Colin!$G16273=$B$1,Colin!$H16273&lt;=$C$3),Colin!$I16273,)</f>
        <v>0</v>
      </c>
      <c r="N16273" s="38">
        <f>IF(AND(Colin!$G16273=$B$2,Colin!$H16273=$C$3),Colin!$I16273,)</f>
        <v>0</v>
      </c>
      <c r="O16273" s="38">
        <f>IF(AND(Colin!$G16273=$B$2,Colin!$H16273&lt;=$C$3),Colin!$I16273,)</f>
        <v>0</v>
      </c>
      <c r="P16273" s="38">
        <f>IF(Colin!$G16273&lt;$B$2,Colin!$I16273,0)</f>
        <v>0</v>
      </c>
      <c r="Q16273" s="38">
        <f>IF(Colin!$G16273&lt;$B$1,Colin!$I16273,0)</f>
        <v>0</v>
      </c>
    </row>
    <row r="16274" spans="12:17" x14ac:dyDescent="0.25">
      <c r="L16274" s="38">
        <f>IF(AND(Colin!$G16274=$B$1,Colin!$H16274=$C$3),Colin!$I16274,)</f>
        <v>0</v>
      </c>
      <c r="M16274" s="38">
        <f>IF(AND(Colin!$G16274=$B$1,Colin!$H16274&lt;=$C$3),Colin!$I16274,)</f>
        <v>0</v>
      </c>
      <c r="N16274" s="38">
        <f>IF(AND(Colin!$G16274=$B$2,Colin!$H16274=$C$3),Colin!$I16274,)</f>
        <v>0</v>
      </c>
      <c r="O16274" s="38">
        <f>IF(AND(Colin!$G16274=$B$2,Colin!$H16274&lt;=$C$3),Colin!$I16274,)</f>
        <v>0</v>
      </c>
      <c r="P16274" s="38">
        <f>IF(Colin!$G16274&lt;$B$2,Colin!$I16274,0)</f>
        <v>0</v>
      </c>
      <c r="Q16274" s="38">
        <f>IF(Colin!$G16274&lt;$B$1,Colin!$I16274,0)</f>
        <v>0</v>
      </c>
    </row>
    <row r="16275" spans="12:17" x14ac:dyDescent="0.25">
      <c r="L16275" s="38">
        <f>IF(AND(Colin!$G16275=$B$1,Colin!$H16275=$C$3),Colin!$I16275,)</f>
        <v>0</v>
      </c>
      <c r="M16275" s="38">
        <f>IF(AND(Colin!$G16275=$B$1,Colin!$H16275&lt;=$C$3),Colin!$I16275,)</f>
        <v>0</v>
      </c>
      <c r="N16275" s="38">
        <f>IF(AND(Colin!$G16275=$B$2,Colin!$H16275=$C$3),Colin!$I16275,)</f>
        <v>0</v>
      </c>
      <c r="O16275" s="38">
        <f>IF(AND(Colin!$G16275=$B$2,Colin!$H16275&lt;=$C$3),Colin!$I16275,)</f>
        <v>0</v>
      </c>
      <c r="P16275" s="38">
        <f>IF(Colin!$G16275&lt;$B$2,Colin!$I16275,0)</f>
        <v>0</v>
      </c>
      <c r="Q16275" s="38">
        <f>IF(Colin!$G16275&lt;$B$1,Colin!$I16275,0)</f>
        <v>0</v>
      </c>
    </row>
    <row r="16276" spans="12:17" x14ac:dyDescent="0.25">
      <c r="L16276" s="38">
        <f>IF(AND(Colin!$G16276=$B$1,Colin!$H16276=$C$3),Colin!$I16276,)</f>
        <v>0</v>
      </c>
      <c r="M16276" s="38">
        <f>IF(AND(Colin!$G16276=$B$1,Colin!$H16276&lt;=$C$3),Colin!$I16276,)</f>
        <v>0</v>
      </c>
      <c r="N16276" s="38">
        <f>IF(AND(Colin!$G16276=$B$2,Colin!$H16276=$C$3),Colin!$I16276,)</f>
        <v>0</v>
      </c>
      <c r="O16276" s="38">
        <f>IF(AND(Colin!$G16276=$B$2,Colin!$H16276&lt;=$C$3),Colin!$I16276,)</f>
        <v>0</v>
      </c>
      <c r="P16276" s="38">
        <f>IF(Colin!$G16276&lt;$B$2,Colin!$I16276,0)</f>
        <v>0</v>
      </c>
      <c r="Q16276" s="38">
        <f>IF(Colin!$G16276&lt;$B$1,Colin!$I16276,0)</f>
        <v>0</v>
      </c>
    </row>
    <row r="16277" spans="12:17" x14ac:dyDescent="0.25">
      <c r="L16277" s="38">
        <f>IF(AND(Colin!$G16277=$B$1,Colin!$H16277=$C$3),Colin!$I16277,)</f>
        <v>0</v>
      </c>
      <c r="M16277" s="38">
        <f>IF(AND(Colin!$G16277=$B$1,Colin!$H16277&lt;=$C$3),Colin!$I16277,)</f>
        <v>0</v>
      </c>
      <c r="N16277" s="38">
        <f>IF(AND(Colin!$G16277=$B$2,Colin!$H16277=$C$3),Colin!$I16277,)</f>
        <v>0</v>
      </c>
      <c r="O16277" s="38">
        <f>IF(AND(Colin!$G16277=$B$2,Colin!$H16277&lt;=$C$3),Colin!$I16277,)</f>
        <v>0</v>
      </c>
      <c r="P16277" s="38">
        <f>IF(Colin!$G16277&lt;$B$2,Colin!$I16277,0)</f>
        <v>0</v>
      </c>
      <c r="Q16277" s="38">
        <f>IF(Colin!$G16277&lt;$B$1,Colin!$I16277,0)</f>
        <v>0</v>
      </c>
    </row>
    <row r="16278" spans="12:17" x14ac:dyDescent="0.25">
      <c r="L16278" s="38">
        <f>IF(AND(Colin!$G16278=$B$1,Colin!$H16278=$C$3),Colin!$I16278,)</f>
        <v>0</v>
      </c>
      <c r="M16278" s="38">
        <f>IF(AND(Colin!$G16278=$B$1,Colin!$H16278&lt;=$C$3),Colin!$I16278,)</f>
        <v>0</v>
      </c>
      <c r="N16278" s="38">
        <f>IF(AND(Colin!$G16278=$B$2,Colin!$H16278=$C$3),Colin!$I16278,)</f>
        <v>0</v>
      </c>
      <c r="O16278" s="38">
        <f>IF(AND(Colin!$G16278=$B$2,Colin!$H16278&lt;=$C$3),Colin!$I16278,)</f>
        <v>0</v>
      </c>
      <c r="P16278" s="38">
        <f>IF(Colin!$G16278&lt;$B$2,Colin!$I16278,0)</f>
        <v>0</v>
      </c>
      <c r="Q16278" s="38">
        <f>IF(Colin!$G16278&lt;$B$1,Colin!$I16278,0)</f>
        <v>0</v>
      </c>
    </row>
    <row r="16279" spans="12:17" x14ac:dyDescent="0.25">
      <c r="L16279" s="38">
        <f>IF(AND(Colin!$G16279=$B$1,Colin!$H16279=$C$3),Colin!$I16279,)</f>
        <v>0</v>
      </c>
      <c r="M16279" s="38">
        <f>IF(AND(Colin!$G16279=$B$1,Colin!$H16279&lt;=$C$3),Colin!$I16279,)</f>
        <v>0</v>
      </c>
      <c r="N16279" s="38">
        <f>IF(AND(Colin!$G16279=$B$2,Colin!$H16279=$C$3),Colin!$I16279,)</f>
        <v>0</v>
      </c>
      <c r="O16279" s="38">
        <f>IF(AND(Colin!$G16279=$B$2,Colin!$H16279&lt;=$C$3),Colin!$I16279,)</f>
        <v>0</v>
      </c>
      <c r="P16279" s="38">
        <f>IF(Colin!$G16279&lt;$B$2,Colin!$I16279,0)</f>
        <v>0</v>
      </c>
      <c r="Q16279" s="38">
        <f>IF(Colin!$G16279&lt;$B$1,Colin!$I16279,0)</f>
        <v>0</v>
      </c>
    </row>
    <row r="16280" spans="12:17" x14ac:dyDescent="0.25">
      <c r="L16280" s="38">
        <f>IF(AND(Colin!$G16280=$B$1,Colin!$H16280=$C$3),Colin!$I16280,)</f>
        <v>0</v>
      </c>
      <c r="M16280" s="38">
        <f>IF(AND(Colin!$G16280=$B$1,Colin!$H16280&lt;=$C$3),Colin!$I16280,)</f>
        <v>0</v>
      </c>
      <c r="N16280" s="38">
        <f>IF(AND(Colin!$G16280=$B$2,Colin!$H16280=$C$3),Colin!$I16280,)</f>
        <v>0</v>
      </c>
      <c r="O16280" s="38">
        <f>IF(AND(Colin!$G16280=$B$2,Colin!$H16280&lt;=$C$3),Colin!$I16280,)</f>
        <v>0</v>
      </c>
      <c r="P16280" s="38">
        <f>IF(Colin!$G16280&lt;$B$2,Colin!$I16280,0)</f>
        <v>0</v>
      </c>
      <c r="Q16280" s="38">
        <f>IF(Colin!$G16280&lt;$B$1,Colin!$I16280,0)</f>
        <v>0</v>
      </c>
    </row>
    <row r="16281" spans="12:17" x14ac:dyDescent="0.25">
      <c r="L16281" s="38">
        <f>IF(AND(Colin!$G16281=$B$1,Colin!$H16281=$C$3),Colin!$I16281,)</f>
        <v>0</v>
      </c>
      <c r="M16281" s="38">
        <f>IF(AND(Colin!$G16281=$B$1,Colin!$H16281&lt;=$C$3),Colin!$I16281,)</f>
        <v>0</v>
      </c>
      <c r="N16281" s="38">
        <f>IF(AND(Colin!$G16281=$B$2,Colin!$H16281=$C$3),Colin!$I16281,)</f>
        <v>0</v>
      </c>
      <c r="O16281" s="38">
        <f>IF(AND(Colin!$G16281=$B$2,Colin!$H16281&lt;=$C$3),Colin!$I16281,)</f>
        <v>0</v>
      </c>
      <c r="P16281" s="38">
        <f>IF(Colin!$G16281&lt;$B$2,Colin!$I16281,0)</f>
        <v>0</v>
      </c>
      <c r="Q16281" s="38">
        <f>IF(Colin!$G16281&lt;$B$1,Colin!$I16281,0)</f>
        <v>0</v>
      </c>
    </row>
    <row r="16282" spans="12:17" x14ac:dyDescent="0.25">
      <c r="L16282" s="38">
        <f>IF(AND(Colin!$G16282=$B$1,Colin!$H16282=$C$3),Colin!$I16282,)</f>
        <v>0</v>
      </c>
      <c r="M16282" s="38">
        <f>IF(AND(Colin!$G16282=$B$1,Colin!$H16282&lt;=$C$3),Colin!$I16282,)</f>
        <v>0</v>
      </c>
      <c r="N16282" s="38">
        <f>IF(AND(Colin!$G16282=$B$2,Colin!$H16282=$C$3),Colin!$I16282,)</f>
        <v>0</v>
      </c>
      <c r="O16282" s="38">
        <f>IF(AND(Colin!$G16282=$B$2,Colin!$H16282&lt;=$C$3),Colin!$I16282,)</f>
        <v>0</v>
      </c>
      <c r="P16282" s="38">
        <f>IF(Colin!$G16282&lt;$B$2,Colin!$I16282,0)</f>
        <v>0</v>
      </c>
      <c r="Q16282" s="38">
        <f>IF(Colin!$G16282&lt;$B$1,Colin!$I16282,0)</f>
        <v>0</v>
      </c>
    </row>
    <row r="16283" spans="12:17" x14ac:dyDescent="0.25">
      <c r="L16283" s="38">
        <f>IF(AND(Colin!$G16283=$B$1,Colin!$H16283=$C$3),Colin!$I16283,)</f>
        <v>0</v>
      </c>
      <c r="M16283" s="38">
        <f>IF(AND(Colin!$G16283=$B$1,Colin!$H16283&lt;=$C$3),Colin!$I16283,)</f>
        <v>0</v>
      </c>
      <c r="N16283" s="38">
        <f>IF(AND(Colin!$G16283=$B$2,Colin!$H16283=$C$3),Colin!$I16283,)</f>
        <v>0</v>
      </c>
      <c r="O16283" s="38">
        <f>IF(AND(Colin!$G16283=$B$2,Colin!$H16283&lt;=$C$3),Colin!$I16283,)</f>
        <v>0</v>
      </c>
      <c r="P16283" s="38">
        <f>IF(Colin!$G16283&lt;$B$2,Colin!$I16283,0)</f>
        <v>0</v>
      </c>
      <c r="Q16283" s="38">
        <f>IF(Colin!$G16283&lt;$B$1,Colin!$I16283,0)</f>
        <v>0</v>
      </c>
    </row>
    <row r="16284" spans="12:17" x14ac:dyDescent="0.25">
      <c r="L16284" s="38">
        <f>IF(AND(Colin!$G16284=$B$1,Colin!$H16284=$C$3),Colin!$I16284,)</f>
        <v>0</v>
      </c>
      <c r="M16284" s="38">
        <f>IF(AND(Colin!$G16284=$B$1,Colin!$H16284&lt;=$C$3),Colin!$I16284,)</f>
        <v>0</v>
      </c>
      <c r="N16284" s="38">
        <f>IF(AND(Colin!$G16284=$B$2,Colin!$H16284=$C$3),Colin!$I16284,)</f>
        <v>0</v>
      </c>
      <c r="O16284" s="38">
        <f>IF(AND(Colin!$G16284=$B$2,Colin!$H16284&lt;=$C$3),Colin!$I16284,)</f>
        <v>0</v>
      </c>
      <c r="P16284" s="38">
        <f>IF(Colin!$G16284&lt;$B$2,Colin!$I16284,0)</f>
        <v>0</v>
      </c>
      <c r="Q16284" s="38">
        <f>IF(Colin!$G16284&lt;$B$1,Colin!$I16284,0)</f>
        <v>0</v>
      </c>
    </row>
    <row r="16285" spans="12:17" x14ac:dyDescent="0.25">
      <c r="L16285" s="38">
        <f>IF(AND(Colin!$G16285=$B$1,Colin!$H16285=$C$3),Colin!$I16285,)</f>
        <v>0</v>
      </c>
      <c r="M16285" s="38">
        <f>IF(AND(Colin!$G16285=$B$1,Colin!$H16285&lt;=$C$3),Colin!$I16285,)</f>
        <v>0</v>
      </c>
      <c r="N16285" s="38">
        <f>IF(AND(Colin!$G16285=$B$2,Colin!$H16285=$C$3),Colin!$I16285,)</f>
        <v>0</v>
      </c>
      <c r="O16285" s="38">
        <f>IF(AND(Colin!$G16285=$B$2,Colin!$H16285&lt;=$C$3),Colin!$I16285,)</f>
        <v>0</v>
      </c>
      <c r="P16285" s="38">
        <f>IF(Colin!$G16285&lt;$B$2,Colin!$I16285,0)</f>
        <v>0</v>
      </c>
      <c r="Q16285" s="38">
        <f>IF(Colin!$G16285&lt;$B$1,Colin!$I16285,0)</f>
        <v>0</v>
      </c>
    </row>
    <row r="16286" spans="12:17" x14ac:dyDescent="0.25">
      <c r="L16286" s="38">
        <f>IF(AND(Colin!$G16286=$B$1,Colin!$H16286=$C$3),Colin!$I16286,)</f>
        <v>0</v>
      </c>
      <c r="M16286" s="38">
        <f>IF(AND(Colin!$G16286=$B$1,Colin!$H16286&lt;=$C$3),Colin!$I16286,)</f>
        <v>0</v>
      </c>
      <c r="N16286" s="38">
        <f>IF(AND(Colin!$G16286=$B$2,Colin!$H16286=$C$3),Colin!$I16286,)</f>
        <v>0</v>
      </c>
      <c r="O16286" s="38">
        <f>IF(AND(Colin!$G16286=$B$2,Colin!$H16286&lt;=$C$3),Colin!$I16286,)</f>
        <v>0</v>
      </c>
      <c r="P16286" s="38">
        <f>IF(Colin!$G16286&lt;$B$2,Colin!$I16286,0)</f>
        <v>0</v>
      </c>
      <c r="Q16286" s="38">
        <f>IF(Colin!$G16286&lt;$B$1,Colin!$I16286,0)</f>
        <v>0</v>
      </c>
    </row>
    <row r="16287" spans="12:17" x14ac:dyDescent="0.25">
      <c r="L16287" s="38">
        <f>IF(AND(Colin!$G16287=$B$1,Colin!$H16287=$C$3),Colin!$I16287,)</f>
        <v>0</v>
      </c>
      <c r="M16287" s="38">
        <f>IF(AND(Colin!$G16287=$B$1,Colin!$H16287&lt;=$C$3),Colin!$I16287,)</f>
        <v>0</v>
      </c>
      <c r="N16287" s="38">
        <f>IF(AND(Colin!$G16287=$B$2,Colin!$H16287=$C$3),Colin!$I16287,)</f>
        <v>0</v>
      </c>
      <c r="O16287" s="38">
        <f>IF(AND(Colin!$G16287=$B$2,Colin!$H16287&lt;=$C$3),Colin!$I16287,)</f>
        <v>0</v>
      </c>
      <c r="P16287" s="38">
        <f>IF(Colin!$G16287&lt;$B$2,Colin!$I16287,0)</f>
        <v>0</v>
      </c>
      <c r="Q16287" s="38">
        <f>IF(Colin!$G16287&lt;$B$1,Colin!$I16287,0)</f>
        <v>0</v>
      </c>
    </row>
    <row r="16288" spans="12:17" x14ac:dyDescent="0.25">
      <c r="L16288" s="38">
        <f>IF(AND(Colin!$G16288=$B$1,Colin!$H16288=$C$3),Colin!$I16288,)</f>
        <v>0</v>
      </c>
      <c r="M16288" s="38">
        <f>IF(AND(Colin!$G16288=$B$1,Colin!$H16288&lt;=$C$3),Colin!$I16288,)</f>
        <v>0</v>
      </c>
      <c r="N16288" s="38">
        <f>IF(AND(Colin!$G16288=$B$2,Colin!$H16288=$C$3),Colin!$I16288,)</f>
        <v>0</v>
      </c>
      <c r="O16288" s="38">
        <f>IF(AND(Colin!$G16288=$B$2,Colin!$H16288&lt;=$C$3),Colin!$I16288,)</f>
        <v>0</v>
      </c>
      <c r="P16288" s="38">
        <f>IF(Colin!$G16288&lt;$B$2,Colin!$I16288,0)</f>
        <v>0</v>
      </c>
      <c r="Q16288" s="38">
        <f>IF(Colin!$G16288&lt;$B$1,Colin!$I16288,0)</f>
        <v>0</v>
      </c>
    </row>
    <row r="16289" spans="12:17" x14ac:dyDescent="0.25">
      <c r="L16289" s="38">
        <f>IF(AND(Colin!$G16289=$B$1,Colin!$H16289=$C$3),Colin!$I16289,)</f>
        <v>0</v>
      </c>
      <c r="M16289" s="38">
        <f>IF(AND(Colin!$G16289=$B$1,Colin!$H16289&lt;=$C$3),Colin!$I16289,)</f>
        <v>0</v>
      </c>
      <c r="N16289" s="38">
        <f>IF(AND(Colin!$G16289=$B$2,Colin!$H16289=$C$3),Colin!$I16289,)</f>
        <v>0</v>
      </c>
      <c r="O16289" s="38">
        <f>IF(AND(Colin!$G16289=$B$2,Colin!$H16289&lt;=$C$3),Colin!$I16289,)</f>
        <v>0</v>
      </c>
      <c r="P16289" s="38">
        <f>IF(Colin!$G16289&lt;$B$2,Colin!$I16289,0)</f>
        <v>0</v>
      </c>
      <c r="Q16289" s="38">
        <f>IF(Colin!$G16289&lt;$B$1,Colin!$I16289,0)</f>
        <v>0</v>
      </c>
    </row>
    <row r="16290" spans="12:17" x14ac:dyDescent="0.25">
      <c r="L16290" s="38">
        <f>IF(AND(Colin!$G16290=$B$1,Colin!$H16290=$C$3),Colin!$I16290,)</f>
        <v>0</v>
      </c>
      <c r="M16290" s="38">
        <f>IF(AND(Colin!$G16290=$B$1,Colin!$H16290&lt;=$C$3),Colin!$I16290,)</f>
        <v>0</v>
      </c>
      <c r="N16290" s="38">
        <f>IF(AND(Colin!$G16290=$B$2,Colin!$H16290=$C$3),Colin!$I16290,)</f>
        <v>0</v>
      </c>
      <c r="O16290" s="38">
        <f>IF(AND(Colin!$G16290=$B$2,Colin!$H16290&lt;=$C$3),Colin!$I16290,)</f>
        <v>0</v>
      </c>
      <c r="P16290" s="38">
        <f>IF(Colin!$G16290&lt;$B$2,Colin!$I16290,0)</f>
        <v>0</v>
      </c>
      <c r="Q16290" s="38">
        <f>IF(Colin!$G16290&lt;$B$1,Colin!$I16290,0)</f>
        <v>0</v>
      </c>
    </row>
    <row r="16291" spans="12:17" x14ac:dyDescent="0.25">
      <c r="L16291" s="38">
        <f>IF(AND(Colin!$G16291=$B$1,Colin!$H16291=$C$3),Colin!$I16291,)</f>
        <v>0</v>
      </c>
      <c r="M16291" s="38">
        <f>IF(AND(Colin!$G16291=$B$1,Colin!$H16291&lt;=$C$3),Colin!$I16291,)</f>
        <v>0</v>
      </c>
      <c r="N16291" s="38">
        <f>IF(AND(Colin!$G16291=$B$2,Colin!$H16291=$C$3),Colin!$I16291,)</f>
        <v>0</v>
      </c>
      <c r="O16291" s="38">
        <f>IF(AND(Colin!$G16291=$B$2,Colin!$H16291&lt;=$C$3),Colin!$I16291,)</f>
        <v>0</v>
      </c>
      <c r="P16291" s="38">
        <f>IF(Colin!$G16291&lt;$B$2,Colin!$I16291,0)</f>
        <v>0</v>
      </c>
      <c r="Q16291" s="38">
        <f>IF(Colin!$G16291&lt;$B$1,Colin!$I16291,0)</f>
        <v>0</v>
      </c>
    </row>
    <row r="16292" spans="12:17" x14ac:dyDescent="0.25">
      <c r="L16292" s="38">
        <f>IF(AND(Colin!$G16292=$B$1,Colin!$H16292=$C$3),Colin!$I16292,)</f>
        <v>0</v>
      </c>
      <c r="M16292" s="38">
        <f>IF(AND(Colin!$G16292=$B$1,Colin!$H16292&lt;=$C$3),Colin!$I16292,)</f>
        <v>0</v>
      </c>
      <c r="N16292" s="38">
        <f>IF(AND(Colin!$G16292=$B$2,Colin!$H16292=$C$3),Colin!$I16292,)</f>
        <v>0</v>
      </c>
      <c r="O16292" s="38">
        <f>IF(AND(Colin!$G16292=$B$2,Colin!$H16292&lt;=$C$3),Colin!$I16292,)</f>
        <v>0</v>
      </c>
      <c r="P16292" s="38">
        <f>IF(Colin!$G16292&lt;$B$2,Colin!$I16292,0)</f>
        <v>0</v>
      </c>
      <c r="Q16292" s="38">
        <f>IF(Colin!$G16292&lt;$B$1,Colin!$I16292,0)</f>
        <v>0</v>
      </c>
    </row>
    <row r="16293" spans="12:17" x14ac:dyDescent="0.25">
      <c r="L16293" s="38">
        <f>IF(AND(Colin!$G16293=$B$1,Colin!$H16293=$C$3),Colin!$I16293,)</f>
        <v>0</v>
      </c>
      <c r="M16293" s="38">
        <f>IF(AND(Colin!$G16293=$B$1,Colin!$H16293&lt;=$C$3),Colin!$I16293,)</f>
        <v>0</v>
      </c>
      <c r="N16293" s="38">
        <f>IF(AND(Colin!$G16293=$B$2,Colin!$H16293=$C$3),Colin!$I16293,)</f>
        <v>0</v>
      </c>
      <c r="O16293" s="38">
        <f>IF(AND(Colin!$G16293=$B$2,Colin!$H16293&lt;=$C$3),Colin!$I16293,)</f>
        <v>0</v>
      </c>
      <c r="P16293" s="38">
        <f>IF(Colin!$G16293&lt;$B$2,Colin!$I16293,0)</f>
        <v>0</v>
      </c>
      <c r="Q16293" s="38">
        <f>IF(Colin!$G16293&lt;$B$1,Colin!$I16293,0)</f>
        <v>0</v>
      </c>
    </row>
    <row r="16294" spans="12:17" x14ac:dyDescent="0.25">
      <c r="L16294" s="38">
        <f>IF(AND(Colin!$G16294=$B$1,Colin!$H16294=$C$3),Colin!$I16294,)</f>
        <v>0</v>
      </c>
      <c r="M16294" s="38">
        <f>IF(AND(Colin!$G16294=$B$1,Colin!$H16294&lt;=$C$3),Colin!$I16294,)</f>
        <v>0</v>
      </c>
      <c r="N16294" s="38">
        <f>IF(AND(Colin!$G16294=$B$2,Colin!$H16294=$C$3),Colin!$I16294,)</f>
        <v>0</v>
      </c>
      <c r="O16294" s="38">
        <f>IF(AND(Colin!$G16294=$B$2,Colin!$H16294&lt;=$C$3),Colin!$I16294,)</f>
        <v>0</v>
      </c>
      <c r="P16294" s="38">
        <f>IF(Colin!$G16294&lt;$B$2,Colin!$I16294,0)</f>
        <v>0</v>
      </c>
      <c r="Q16294" s="38">
        <f>IF(Colin!$G16294&lt;$B$1,Colin!$I16294,0)</f>
        <v>0</v>
      </c>
    </row>
    <row r="16295" spans="12:17" x14ac:dyDescent="0.25">
      <c r="L16295" s="38">
        <f>IF(AND(Colin!$G16295=$B$1,Colin!$H16295=$C$3),Colin!$I16295,)</f>
        <v>0</v>
      </c>
      <c r="M16295" s="38">
        <f>IF(AND(Colin!$G16295=$B$1,Colin!$H16295&lt;=$C$3),Colin!$I16295,)</f>
        <v>0</v>
      </c>
      <c r="N16295" s="38">
        <f>IF(AND(Colin!$G16295=$B$2,Colin!$H16295=$C$3),Colin!$I16295,)</f>
        <v>0</v>
      </c>
      <c r="O16295" s="38">
        <f>IF(AND(Colin!$G16295=$B$2,Colin!$H16295&lt;=$C$3),Colin!$I16295,)</f>
        <v>0</v>
      </c>
      <c r="P16295" s="38">
        <f>IF(Colin!$G16295&lt;$B$2,Colin!$I16295,0)</f>
        <v>0</v>
      </c>
      <c r="Q16295" s="38">
        <f>IF(Colin!$G16295&lt;$B$1,Colin!$I16295,0)</f>
        <v>0</v>
      </c>
    </row>
    <row r="16296" spans="12:17" x14ac:dyDescent="0.25">
      <c r="L16296" s="38">
        <f>IF(AND(Colin!$G16296=$B$1,Colin!$H16296=$C$3),Colin!$I16296,)</f>
        <v>0</v>
      </c>
      <c r="M16296" s="38">
        <f>IF(AND(Colin!$G16296=$B$1,Colin!$H16296&lt;=$C$3),Colin!$I16296,)</f>
        <v>0</v>
      </c>
      <c r="N16296" s="38">
        <f>IF(AND(Colin!$G16296=$B$2,Colin!$H16296=$C$3),Colin!$I16296,)</f>
        <v>0</v>
      </c>
      <c r="O16296" s="38">
        <f>IF(AND(Colin!$G16296=$B$2,Colin!$H16296&lt;=$C$3),Colin!$I16296,)</f>
        <v>0</v>
      </c>
      <c r="P16296" s="38">
        <f>IF(Colin!$G16296&lt;$B$2,Colin!$I16296,0)</f>
        <v>0</v>
      </c>
      <c r="Q16296" s="38">
        <f>IF(Colin!$G16296&lt;$B$1,Colin!$I16296,0)</f>
        <v>0</v>
      </c>
    </row>
    <row r="16297" spans="12:17" x14ac:dyDescent="0.25">
      <c r="L16297" s="38">
        <f>IF(AND(Colin!$G16297=$B$1,Colin!$H16297=$C$3),Colin!$I16297,)</f>
        <v>0</v>
      </c>
      <c r="M16297" s="38">
        <f>IF(AND(Colin!$G16297=$B$1,Colin!$H16297&lt;=$C$3),Colin!$I16297,)</f>
        <v>0</v>
      </c>
      <c r="N16297" s="38">
        <f>IF(AND(Colin!$G16297=$B$2,Colin!$H16297=$C$3),Colin!$I16297,)</f>
        <v>0</v>
      </c>
      <c r="O16297" s="38">
        <f>IF(AND(Colin!$G16297=$B$2,Colin!$H16297&lt;=$C$3),Colin!$I16297,)</f>
        <v>0</v>
      </c>
      <c r="P16297" s="38">
        <f>IF(Colin!$G16297&lt;$B$2,Colin!$I16297,0)</f>
        <v>0</v>
      </c>
      <c r="Q16297" s="38">
        <f>IF(Colin!$G16297&lt;$B$1,Colin!$I16297,0)</f>
        <v>0</v>
      </c>
    </row>
    <row r="16298" spans="12:17" x14ac:dyDescent="0.25">
      <c r="L16298" s="38">
        <f>IF(AND(Colin!$G16298=$B$1,Colin!$H16298=$C$3),Colin!$I16298,)</f>
        <v>0</v>
      </c>
      <c r="M16298" s="38">
        <f>IF(AND(Colin!$G16298=$B$1,Colin!$H16298&lt;=$C$3),Colin!$I16298,)</f>
        <v>0</v>
      </c>
      <c r="N16298" s="38">
        <f>IF(AND(Colin!$G16298=$B$2,Colin!$H16298=$C$3),Colin!$I16298,)</f>
        <v>0</v>
      </c>
      <c r="O16298" s="38">
        <f>IF(AND(Colin!$G16298=$B$2,Colin!$H16298&lt;=$C$3),Colin!$I16298,)</f>
        <v>0</v>
      </c>
      <c r="P16298" s="38">
        <f>IF(Colin!$G16298&lt;$B$2,Colin!$I16298,0)</f>
        <v>0</v>
      </c>
      <c r="Q16298" s="38">
        <f>IF(Colin!$G16298&lt;$B$1,Colin!$I16298,0)</f>
        <v>0</v>
      </c>
    </row>
    <row r="16299" spans="12:17" x14ac:dyDescent="0.25">
      <c r="L16299" s="38">
        <f>IF(AND(Colin!$G16299=$B$1,Colin!$H16299=$C$3),Colin!$I16299,)</f>
        <v>0</v>
      </c>
      <c r="M16299" s="38">
        <f>IF(AND(Colin!$G16299=$B$1,Colin!$H16299&lt;=$C$3),Colin!$I16299,)</f>
        <v>0</v>
      </c>
      <c r="N16299" s="38">
        <f>IF(AND(Colin!$G16299=$B$2,Colin!$H16299=$C$3),Colin!$I16299,)</f>
        <v>0</v>
      </c>
      <c r="O16299" s="38">
        <f>IF(AND(Colin!$G16299=$B$2,Colin!$H16299&lt;=$C$3),Colin!$I16299,)</f>
        <v>0</v>
      </c>
      <c r="P16299" s="38">
        <f>IF(Colin!$G16299&lt;$B$2,Colin!$I16299,0)</f>
        <v>0</v>
      </c>
      <c r="Q16299" s="38">
        <f>IF(Colin!$G16299&lt;$B$1,Colin!$I16299,0)</f>
        <v>0</v>
      </c>
    </row>
    <row r="16300" spans="12:17" x14ac:dyDescent="0.25">
      <c r="L16300" s="38">
        <f>IF(AND(Colin!$G16300=$B$1,Colin!$H16300=$C$3),Colin!$I16300,)</f>
        <v>0</v>
      </c>
      <c r="M16300" s="38">
        <f>IF(AND(Colin!$G16300=$B$1,Colin!$H16300&lt;=$C$3),Colin!$I16300,)</f>
        <v>0</v>
      </c>
      <c r="N16300" s="38">
        <f>IF(AND(Colin!$G16300=$B$2,Colin!$H16300=$C$3),Colin!$I16300,)</f>
        <v>0</v>
      </c>
      <c r="O16300" s="38">
        <f>IF(AND(Colin!$G16300=$B$2,Colin!$H16300&lt;=$C$3),Colin!$I16300,)</f>
        <v>0</v>
      </c>
      <c r="P16300" s="38">
        <f>IF(Colin!$G16300&lt;$B$2,Colin!$I16300,0)</f>
        <v>0</v>
      </c>
      <c r="Q16300" s="38">
        <f>IF(Colin!$G16300&lt;$B$1,Colin!$I16300,0)</f>
        <v>0</v>
      </c>
    </row>
    <row r="16301" spans="12:17" x14ac:dyDescent="0.25">
      <c r="L16301" s="38">
        <f>IF(AND(Colin!$G16301=$B$1,Colin!$H16301=$C$3),Colin!$I16301,)</f>
        <v>0</v>
      </c>
      <c r="M16301" s="38">
        <f>IF(AND(Colin!$G16301=$B$1,Colin!$H16301&lt;=$C$3),Colin!$I16301,)</f>
        <v>0</v>
      </c>
      <c r="N16301" s="38">
        <f>IF(AND(Colin!$G16301=$B$2,Colin!$H16301=$C$3),Colin!$I16301,)</f>
        <v>0</v>
      </c>
      <c r="O16301" s="38">
        <f>IF(AND(Colin!$G16301=$B$2,Colin!$H16301&lt;=$C$3),Colin!$I16301,)</f>
        <v>0</v>
      </c>
      <c r="P16301" s="38">
        <f>IF(Colin!$G16301&lt;$B$2,Colin!$I16301,0)</f>
        <v>0</v>
      </c>
      <c r="Q16301" s="38">
        <f>IF(Colin!$G16301&lt;$B$1,Colin!$I16301,0)</f>
        <v>0</v>
      </c>
    </row>
    <row r="16302" spans="12:17" x14ac:dyDescent="0.25">
      <c r="L16302" s="38">
        <f>IF(AND(Colin!$G16302=$B$1,Colin!$H16302=$C$3),Colin!$I16302,)</f>
        <v>0</v>
      </c>
      <c r="M16302" s="38">
        <f>IF(AND(Colin!$G16302=$B$1,Colin!$H16302&lt;=$C$3),Colin!$I16302,)</f>
        <v>0</v>
      </c>
      <c r="N16302" s="38">
        <f>IF(AND(Colin!$G16302=$B$2,Colin!$H16302=$C$3),Colin!$I16302,)</f>
        <v>0</v>
      </c>
      <c r="O16302" s="38">
        <f>IF(AND(Colin!$G16302=$B$2,Colin!$H16302&lt;=$C$3),Colin!$I16302,)</f>
        <v>0</v>
      </c>
      <c r="P16302" s="38">
        <f>IF(Colin!$G16302&lt;$B$2,Colin!$I16302,0)</f>
        <v>0</v>
      </c>
      <c r="Q16302" s="38">
        <f>IF(Colin!$G16302&lt;$B$1,Colin!$I16302,0)</f>
        <v>0</v>
      </c>
    </row>
    <row r="16303" spans="12:17" x14ac:dyDescent="0.25">
      <c r="L16303" s="38">
        <f>IF(AND(Colin!$G16303=$B$1,Colin!$H16303=$C$3),Colin!$I16303,)</f>
        <v>0</v>
      </c>
      <c r="M16303" s="38">
        <f>IF(AND(Colin!$G16303=$B$1,Colin!$H16303&lt;=$C$3),Colin!$I16303,)</f>
        <v>0</v>
      </c>
      <c r="N16303" s="38">
        <f>IF(AND(Colin!$G16303=$B$2,Colin!$H16303=$C$3),Colin!$I16303,)</f>
        <v>0</v>
      </c>
      <c r="O16303" s="38">
        <f>IF(AND(Colin!$G16303=$B$2,Colin!$H16303&lt;=$C$3),Colin!$I16303,)</f>
        <v>0</v>
      </c>
      <c r="P16303" s="38">
        <f>IF(Colin!$G16303&lt;$B$2,Colin!$I16303,0)</f>
        <v>0</v>
      </c>
      <c r="Q16303" s="38">
        <f>IF(Colin!$G16303&lt;$B$1,Colin!$I16303,0)</f>
        <v>0</v>
      </c>
    </row>
    <row r="16304" spans="12:17" x14ac:dyDescent="0.25">
      <c r="L16304" s="38">
        <f>IF(AND(Colin!$G16304=$B$1,Colin!$H16304=$C$3),Colin!$I16304,)</f>
        <v>0</v>
      </c>
      <c r="M16304" s="38">
        <f>IF(AND(Colin!$G16304=$B$1,Colin!$H16304&lt;=$C$3),Colin!$I16304,)</f>
        <v>0</v>
      </c>
      <c r="N16304" s="38">
        <f>IF(AND(Colin!$G16304=$B$2,Colin!$H16304=$C$3),Colin!$I16304,)</f>
        <v>0</v>
      </c>
      <c r="O16304" s="38">
        <f>IF(AND(Colin!$G16304=$B$2,Colin!$H16304&lt;=$C$3),Colin!$I16304,)</f>
        <v>0</v>
      </c>
      <c r="P16304" s="38">
        <f>IF(Colin!$G16304&lt;$B$2,Colin!$I16304,0)</f>
        <v>0</v>
      </c>
      <c r="Q16304" s="38">
        <f>IF(Colin!$G16304&lt;$B$1,Colin!$I16304,0)</f>
        <v>0</v>
      </c>
    </row>
    <row r="16305" spans="12:17" x14ac:dyDescent="0.25">
      <c r="L16305" s="38">
        <f>IF(AND(Colin!$G16305=$B$1,Colin!$H16305=$C$3),Colin!$I16305,)</f>
        <v>0</v>
      </c>
      <c r="M16305" s="38">
        <f>IF(AND(Colin!$G16305=$B$1,Colin!$H16305&lt;=$C$3),Colin!$I16305,)</f>
        <v>0</v>
      </c>
      <c r="N16305" s="38">
        <f>IF(AND(Colin!$G16305=$B$2,Colin!$H16305=$C$3),Colin!$I16305,)</f>
        <v>0</v>
      </c>
      <c r="O16305" s="38">
        <f>IF(AND(Colin!$G16305=$B$2,Colin!$H16305&lt;=$C$3),Colin!$I16305,)</f>
        <v>0</v>
      </c>
      <c r="P16305" s="38">
        <f>IF(Colin!$G16305&lt;$B$2,Colin!$I16305,0)</f>
        <v>0</v>
      </c>
      <c r="Q16305" s="38">
        <f>IF(Colin!$G16305&lt;$B$1,Colin!$I16305,0)</f>
        <v>0</v>
      </c>
    </row>
    <row r="16306" spans="12:17" x14ac:dyDescent="0.25">
      <c r="L16306" s="38">
        <f>IF(AND(Colin!$G16306=$B$1,Colin!$H16306=$C$3),Colin!$I16306,)</f>
        <v>0</v>
      </c>
      <c r="M16306" s="38">
        <f>IF(AND(Colin!$G16306=$B$1,Colin!$H16306&lt;=$C$3),Colin!$I16306,)</f>
        <v>0</v>
      </c>
      <c r="N16306" s="38">
        <f>IF(AND(Colin!$G16306=$B$2,Colin!$H16306=$C$3),Colin!$I16306,)</f>
        <v>0</v>
      </c>
      <c r="O16306" s="38">
        <f>IF(AND(Colin!$G16306=$B$2,Colin!$H16306&lt;=$C$3),Colin!$I16306,)</f>
        <v>0</v>
      </c>
      <c r="P16306" s="38">
        <f>IF(Colin!$G16306&lt;$B$2,Colin!$I16306,0)</f>
        <v>0</v>
      </c>
      <c r="Q16306" s="38">
        <f>IF(Colin!$G16306&lt;$B$1,Colin!$I16306,0)</f>
        <v>0</v>
      </c>
    </row>
    <row r="16307" spans="12:17" x14ac:dyDescent="0.25">
      <c r="L16307" s="38">
        <f>IF(AND(Colin!$G16307=$B$1,Colin!$H16307=$C$3),Colin!$I16307,)</f>
        <v>0</v>
      </c>
      <c r="M16307" s="38">
        <f>IF(AND(Colin!$G16307=$B$1,Colin!$H16307&lt;=$C$3),Colin!$I16307,)</f>
        <v>0</v>
      </c>
      <c r="N16307" s="38">
        <f>IF(AND(Colin!$G16307=$B$2,Colin!$H16307=$C$3),Colin!$I16307,)</f>
        <v>0</v>
      </c>
      <c r="O16307" s="38">
        <f>IF(AND(Colin!$G16307=$B$2,Colin!$H16307&lt;=$C$3),Colin!$I16307,)</f>
        <v>0</v>
      </c>
      <c r="P16307" s="38">
        <f>IF(Colin!$G16307&lt;$B$2,Colin!$I16307,0)</f>
        <v>0</v>
      </c>
      <c r="Q16307" s="38">
        <f>IF(Colin!$G16307&lt;$B$1,Colin!$I16307,0)</f>
        <v>0</v>
      </c>
    </row>
    <row r="16308" spans="12:17" x14ac:dyDescent="0.25">
      <c r="L16308" s="38">
        <f>IF(AND(Colin!$G16308=$B$1,Colin!$H16308=$C$3),Colin!$I16308,)</f>
        <v>0</v>
      </c>
      <c r="M16308" s="38">
        <f>IF(AND(Colin!$G16308=$B$1,Colin!$H16308&lt;=$C$3),Colin!$I16308,)</f>
        <v>0</v>
      </c>
      <c r="N16308" s="38">
        <f>IF(AND(Colin!$G16308=$B$2,Colin!$H16308=$C$3),Colin!$I16308,)</f>
        <v>0</v>
      </c>
      <c r="O16308" s="38">
        <f>IF(AND(Colin!$G16308=$B$2,Colin!$H16308&lt;=$C$3),Colin!$I16308,)</f>
        <v>0</v>
      </c>
      <c r="P16308" s="38">
        <f>IF(Colin!$G16308&lt;$B$2,Colin!$I16308,0)</f>
        <v>0</v>
      </c>
      <c r="Q16308" s="38">
        <f>IF(Colin!$G16308&lt;$B$1,Colin!$I16308,0)</f>
        <v>0</v>
      </c>
    </row>
    <row r="16309" spans="12:17" x14ac:dyDescent="0.25">
      <c r="L16309" s="38">
        <f>IF(AND(Colin!$G16309=$B$1,Colin!$H16309=$C$3),Colin!$I16309,)</f>
        <v>0</v>
      </c>
      <c r="M16309" s="38">
        <f>IF(AND(Colin!$G16309=$B$1,Colin!$H16309&lt;=$C$3),Colin!$I16309,)</f>
        <v>0</v>
      </c>
      <c r="N16309" s="38">
        <f>IF(AND(Colin!$G16309=$B$2,Colin!$H16309=$C$3),Colin!$I16309,)</f>
        <v>0</v>
      </c>
      <c r="O16309" s="38">
        <f>IF(AND(Colin!$G16309=$B$2,Colin!$H16309&lt;=$C$3),Colin!$I16309,)</f>
        <v>0</v>
      </c>
      <c r="P16309" s="38">
        <f>IF(Colin!$G16309&lt;$B$2,Colin!$I16309,0)</f>
        <v>0</v>
      </c>
      <c r="Q16309" s="38">
        <f>IF(Colin!$G16309&lt;$B$1,Colin!$I16309,0)</f>
        <v>0</v>
      </c>
    </row>
    <row r="16310" spans="12:17" x14ac:dyDescent="0.25">
      <c r="L16310" s="38">
        <f>IF(AND(Colin!$G16310=$B$1,Colin!$H16310=$C$3),Colin!$I16310,)</f>
        <v>0</v>
      </c>
      <c r="M16310" s="38">
        <f>IF(AND(Colin!$G16310=$B$1,Colin!$H16310&lt;=$C$3),Colin!$I16310,)</f>
        <v>0</v>
      </c>
      <c r="N16310" s="38">
        <f>IF(AND(Colin!$G16310=$B$2,Colin!$H16310=$C$3),Colin!$I16310,)</f>
        <v>0</v>
      </c>
      <c r="O16310" s="38">
        <f>IF(AND(Colin!$G16310=$B$2,Colin!$H16310&lt;=$C$3),Colin!$I16310,)</f>
        <v>0</v>
      </c>
      <c r="P16310" s="38">
        <f>IF(Colin!$G16310&lt;$B$2,Colin!$I16310,0)</f>
        <v>0</v>
      </c>
      <c r="Q16310" s="38">
        <f>IF(Colin!$G16310&lt;$B$1,Colin!$I16310,0)</f>
        <v>0</v>
      </c>
    </row>
    <row r="16311" spans="12:17" x14ac:dyDescent="0.25">
      <c r="L16311" s="38">
        <f>IF(AND(Colin!$G16311=$B$1,Colin!$H16311=$C$3),Colin!$I16311,)</f>
        <v>0</v>
      </c>
      <c r="M16311" s="38">
        <f>IF(AND(Colin!$G16311=$B$1,Colin!$H16311&lt;=$C$3),Colin!$I16311,)</f>
        <v>0</v>
      </c>
      <c r="N16311" s="38">
        <f>IF(AND(Colin!$G16311=$B$2,Colin!$H16311=$C$3),Colin!$I16311,)</f>
        <v>0</v>
      </c>
      <c r="O16311" s="38">
        <f>IF(AND(Colin!$G16311=$B$2,Colin!$H16311&lt;=$C$3),Colin!$I16311,)</f>
        <v>0</v>
      </c>
      <c r="P16311" s="38">
        <f>IF(Colin!$G16311&lt;$B$2,Colin!$I16311,0)</f>
        <v>0</v>
      </c>
      <c r="Q16311" s="38">
        <f>IF(Colin!$G16311&lt;$B$1,Colin!$I16311,0)</f>
        <v>0</v>
      </c>
    </row>
    <row r="16312" spans="12:17" x14ac:dyDescent="0.25">
      <c r="L16312" s="38">
        <f>IF(AND(Colin!$G16312=$B$1,Colin!$H16312=$C$3),Colin!$I16312,)</f>
        <v>0</v>
      </c>
      <c r="M16312" s="38">
        <f>IF(AND(Colin!$G16312=$B$1,Colin!$H16312&lt;=$C$3),Colin!$I16312,)</f>
        <v>0</v>
      </c>
      <c r="N16312" s="38">
        <f>IF(AND(Colin!$G16312=$B$2,Colin!$H16312=$C$3),Colin!$I16312,)</f>
        <v>0</v>
      </c>
      <c r="O16312" s="38">
        <f>IF(AND(Colin!$G16312=$B$2,Colin!$H16312&lt;=$C$3),Colin!$I16312,)</f>
        <v>0</v>
      </c>
      <c r="P16312" s="38">
        <f>IF(Colin!$G16312&lt;$B$2,Colin!$I16312,0)</f>
        <v>0</v>
      </c>
      <c r="Q16312" s="38">
        <f>IF(Colin!$G16312&lt;$B$1,Colin!$I16312,0)</f>
        <v>0</v>
      </c>
    </row>
    <row r="16313" spans="12:17" x14ac:dyDescent="0.25">
      <c r="L16313" s="38">
        <f>IF(AND(Colin!$G16313=$B$1,Colin!$H16313=$C$3),Colin!$I16313,)</f>
        <v>0</v>
      </c>
      <c r="M16313" s="38">
        <f>IF(AND(Colin!$G16313=$B$1,Colin!$H16313&lt;=$C$3),Colin!$I16313,)</f>
        <v>0</v>
      </c>
      <c r="N16313" s="38">
        <f>IF(AND(Colin!$G16313=$B$2,Colin!$H16313=$C$3),Colin!$I16313,)</f>
        <v>0</v>
      </c>
      <c r="O16313" s="38">
        <f>IF(AND(Colin!$G16313=$B$2,Colin!$H16313&lt;=$C$3),Colin!$I16313,)</f>
        <v>0</v>
      </c>
      <c r="P16313" s="38">
        <f>IF(Colin!$G16313&lt;$B$2,Colin!$I16313,0)</f>
        <v>0</v>
      </c>
      <c r="Q16313" s="38">
        <f>IF(Colin!$G16313&lt;$B$1,Colin!$I16313,0)</f>
        <v>0</v>
      </c>
    </row>
    <row r="16314" spans="12:17" x14ac:dyDescent="0.25">
      <c r="L16314" s="38">
        <f>IF(AND(Colin!$G16314=$B$1,Colin!$H16314=$C$3),Colin!$I16314,)</f>
        <v>0</v>
      </c>
      <c r="M16314" s="38">
        <f>IF(AND(Colin!$G16314=$B$1,Colin!$H16314&lt;=$C$3),Colin!$I16314,)</f>
        <v>0</v>
      </c>
      <c r="N16314" s="38">
        <f>IF(AND(Colin!$G16314=$B$2,Colin!$H16314=$C$3),Colin!$I16314,)</f>
        <v>0</v>
      </c>
      <c r="O16314" s="38">
        <f>IF(AND(Colin!$G16314=$B$2,Colin!$H16314&lt;=$C$3),Colin!$I16314,)</f>
        <v>0</v>
      </c>
      <c r="P16314" s="38">
        <f>IF(Colin!$G16314&lt;$B$2,Colin!$I16314,0)</f>
        <v>0</v>
      </c>
      <c r="Q16314" s="38">
        <f>IF(Colin!$G16314&lt;$B$1,Colin!$I16314,0)</f>
        <v>0</v>
      </c>
    </row>
    <row r="16315" spans="12:17" x14ac:dyDescent="0.25">
      <c r="L16315" s="38">
        <f>IF(AND(Colin!$G16315=$B$1,Colin!$H16315=$C$3),Colin!$I16315,)</f>
        <v>0</v>
      </c>
      <c r="M16315" s="38">
        <f>IF(AND(Colin!$G16315=$B$1,Colin!$H16315&lt;=$C$3),Colin!$I16315,)</f>
        <v>0</v>
      </c>
      <c r="N16315" s="38">
        <f>IF(AND(Colin!$G16315=$B$2,Colin!$H16315=$C$3),Colin!$I16315,)</f>
        <v>0</v>
      </c>
      <c r="O16315" s="38">
        <f>IF(AND(Colin!$G16315=$B$2,Colin!$H16315&lt;=$C$3),Colin!$I16315,)</f>
        <v>0</v>
      </c>
      <c r="P16315" s="38">
        <f>IF(Colin!$G16315&lt;$B$2,Colin!$I16315,0)</f>
        <v>0</v>
      </c>
      <c r="Q16315" s="38">
        <f>IF(Colin!$G16315&lt;$B$1,Colin!$I16315,0)</f>
        <v>0</v>
      </c>
    </row>
    <row r="16316" spans="12:17" x14ac:dyDescent="0.25">
      <c r="L16316" s="38">
        <f>IF(AND(Colin!$G16316=$B$1,Colin!$H16316=$C$3),Colin!$I16316,)</f>
        <v>0</v>
      </c>
      <c r="M16316" s="38">
        <f>IF(AND(Colin!$G16316=$B$1,Colin!$H16316&lt;=$C$3),Colin!$I16316,)</f>
        <v>0</v>
      </c>
      <c r="N16316" s="38">
        <f>IF(AND(Colin!$G16316=$B$2,Colin!$H16316=$C$3),Colin!$I16316,)</f>
        <v>0</v>
      </c>
      <c r="O16316" s="38">
        <f>IF(AND(Colin!$G16316=$B$2,Colin!$H16316&lt;=$C$3),Colin!$I16316,)</f>
        <v>0</v>
      </c>
      <c r="P16316" s="38">
        <f>IF(Colin!$G16316&lt;$B$2,Colin!$I16316,0)</f>
        <v>0</v>
      </c>
      <c r="Q16316" s="38">
        <f>IF(Colin!$G16316&lt;$B$1,Colin!$I16316,0)</f>
        <v>0</v>
      </c>
    </row>
    <row r="16317" spans="12:17" x14ac:dyDescent="0.25">
      <c r="L16317" s="38">
        <f>IF(AND(Colin!$G16317=$B$1,Colin!$H16317=$C$3),Colin!$I16317,)</f>
        <v>0</v>
      </c>
      <c r="M16317" s="38">
        <f>IF(AND(Colin!$G16317=$B$1,Colin!$H16317&lt;=$C$3),Colin!$I16317,)</f>
        <v>0</v>
      </c>
      <c r="N16317" s="38">
        <f>IF(AND(Colin!$G16317=$B$2,Colin!$H16317=$C$3),Colin!$I16317,)</f>
        <v>0</v>
      </c>
      <c r="O16317" s="38">
        <f>IF(AND(Colin!$G16317=$B$2,Colin!$H16317&lt;=$C$3),Colin!$I16317,)</f>
        <v>0</v>
      </c>
      <c r="P16317" s="38">
        <f>IF(Colin!$G16317&lt;$B$2,Colin!$I16317,0)</f>
        <v>0</v>
      </c>
      <c r="Q16317" s="38">
        <f>IF(Colin!$G16317&lt;$B$1,Colin!$I16317,0)</f>
        <v>0</v>
      </c>
    </row>
    <row r="16318" spans="12:17" x14ac:dyDescent="0.25">
      <c r="L16318" s="38">
        <f>IF(AND(Colin!$G16318=$B$1,Colin!$H16318=$C$3),Colin!$I16318,)</f>
        <v>0</v>
      </c>
      <c r="M16318" s="38">
        <f>IF(AND(Colin!$G16318=$B$1,Colin!$H16318&lt;=$C$3),Colin!$I16318,)</f>
        <v>0</v>
      </c>
      <c r="N16318" s="38">
        <f>IF(AND(Colin!$G16318=$B$2,Colin!$H16318=$C$3),Colin!$I16318,)</f>
        <v>0</v>
      </c>
      <c r="O16318" s="38">
        <f>IF(AND(Colin!$G16318=$B$2,Colin!$H16318&lt;=$C$3),Colin!$I16318,)</f>
        <v>0</v>
      </c>
      <c r="P16318" s="38">
        <f>IF(Colin!$G16318&lt;$B$2,Colin!$I16318,0)</f>
        <v>0</v>
      </c>
      <c r="Q16318" s="38">
        <f>IF(Colin!$G16318&lt;$B$1,Colin!$I16318,0)</f>
        <v>0</v>
      </c>
    </row>
    <row r="16319" spans="12:17" x14ac:dyDescent="0.25">
      <c r="L16319" s="38">
        <f>IF(AND(Colin!$G16319=$B$1,Colin!$H16319=$C$3),Colin!$I16319,)</f>
        <v>0</v>
      </c>
      <c r="M16319" s="38">
        <f>IF(AND(Colin!$G16319=$B$1,Colin!$H16319&lt;=$C$3),Colin!$I16319,)</f>
        <v>0</v>
      </c>
      <c r="N16319" s="38">
        <f>IF(AND(Colin!$G16319=$B$2,Colin!$H16319=$C$3),Colin!$I16319,)</f>
        <v>0</v>
      </c>
      <c r="O16319" s="38">
        <f>IF(AND(Colin!$G16319=$B$2,Colin!$H16319&lt;=$C$3),Colin!$I16319,)</f>
        <v>0</v>
      </c>
      <c r="P16319" s="38">
        <f>IF(Colin!$G16319&lt;$B$2,Colin!$I16319,0)</f>
        <v>0</v>
      </c>
      <c r="Q16319" s="38">
        <f>IF(Colin!$G16319&lt;$B$1,Colin!$I16319,0)</f>
        <v>0</v>
      </c>
    </row>
    <row r="16320" spans="12:17" x14ac:dyDescent="0.25">
      <c r="L16320" s="38">
        <f>IF(AND(Colin!$G16320=$B$1,Colin!$H16320=$C$3),Colin!$I16320,)</f>
        <v>0</v>
      </c>
      <c r="M16320" s="38">
        <f>IF(AND(Colin!$G16320=$B$1,Colin!$H16320&lt;=$C$3),Colin!$I16320,)</f>
        <v>0</v>
      </c>
      <c r="N16320" s="38">
        <f>IF(AND(Colin!$G16320=$B$2,Colin!$H16320=$C$3),Colin!$I16320,)</f>
        <v>0</v>
      </c>
      <c r="O16320" s="38">
        <f>IF(AND(Colin!$G16320=$B$2,Colin!$H16320&lt;=$C$3),Colin!$I16320,)</f>
        <v>0</v>
      </c>
      <c r="P16320" s="38">
        <f>IF(Colin!$G16320&lt;$B$2,Colin!$I16320,0)</f>
        <v>0</v>
      </c>
      <c r="Q16320" s="38">
        <f>IF(Colin!$G16320&lt;$B$1,Colin!$I16320,0)</f>
        <v>0</v>
      </c>
    </row>
    <row r="16321" spans="12:17" x14ac:dyDescent="0.25">
      <c r="L16321" s="38">
        <f>IF(AND(Colin!$G16321=$B$1,Colin!$H16321=$C$3),Colin!$I16321,)</f>
        <v>0</v>
      </c>
      <c r="M16321" s="38">
        <f>IF(AND(Colin!$G16321=$B$1,Colin!$H16321&lt;=$C$3),Colin!$I16321,)</f>
        <v>0</v>
      </c>
      <c r="N16321" s="38">
        <f>IF(AND(Colin!$G16321=$B$2,Colin!$H16321=$C$3),Colin!$I16321,)</f>
        <v>0</v>
      </c>
      <c r="O16321" s="38">
        <f>IF(AND(Colin!$G16321=$B$2,Colin!$H16321&lt;=$C$3),Colin!$I16321,)</f>
        <v>0</v>
      </c>
      <c r="P16321" s="38">
        <f>IF(Colin!$G16321&lt;$B$2,Colin!$I16321,0)</f>
        <v>0</v>
      </c>
      <c r="Q16321" s="38">
        <f>IF(Colin!$G16321&lt;$B$1,Colin!$I16321,0)</f>
        <v>0</v>
      </c>
    </row>
    <row r="16322" spans="12:17" x14ac:dyDescent="0.25">
      <c r="L16322" s="38">
        <f>IF(AND(Colin!$G16322=$B$1,Colin!$H16322=$C$3),Colin!$I16322,)</f>
        <v>0</v>
      </c>
      <c r="M16322" s="38">
        <f>IF(AND(Colin!$G16322=$B$1,Colin!$H16322&lt;=$C$3),Colin!$I16322,)</f>
        <v>0</v>
      </c>
      <c r="N16322" s="38">
        <f>IF(AND(Colin!$G16322=$B$2,Colin!$H16322=$C$3),Colin!$I16322,)</f>
        <v>0</v>
      </c>
      <c r="O16322" s="38">
        <f>IF(AND(Colin!$G16322=$B$2,Colin!$H16322&lt;=$C$3),Colin!$I16322,)</f>
        <v>0</v>
      </c>
      <c r="P16322" s="38">
        <f>IF(Colin!$G16322&lt;$B$2,Colin!$I16322,0)</f>
        <v>0</v>
      </c>
      <c r="Q16322" s="38">
        <f>IF(Colin!$G16322&lt;$B$1,Colin!$I16322,0)</f>
        <v>0</v>
      </c>
    </row>
    <row r="16323" spans="12:17" x14ac:dyDescent="0.25">
      <c r="L16323" s="38">
        <f>IF(AND(Colin!$G16323=$B$1,Colin!$H16323=$C$3),Colin!$I16323,)</f>
        <v>0</v>
      </c>
      <c r="M16323" s="38">
        <f>IF(AND(Colin!$G16323=$B$1,Colin!$H16323&lt;=$C$3),Colin!$I16323,)</f>
        <v>0</v>
      </c>
      <c r="N16323" s="38">
        <f>IF(AND(Colin!$G16323=$B$2,Colin!$H16323=$C$3),Colin!$I16323,)</f>
        <v>0</v>
      </c>
      <c r="O16323" s="38">
        <f>IF(AND(Colin!$G16323=$B$2,Colin!$H16323&lt;=$C$3),Colin!$I16323,)</f>
        <v>0</v>
      </c>
      <c r="P16323" s="38">
        <f>IF(Colin!$G16323&lt;$B$2,Colin!$I16323,0)</f>
        <v>0</v>
      </c>
      <c r="Q16323" s="38">
        <f>IF(Colin!$G16323&lt;$B$1,Colin!$I16323,0)</f>
        <v>0</v>
      </c>
    </row>
    <row r="16324" spans="12:17" x14ac:dyDescent="0.25">
      <c r="L16324" s="38">
        <f>IF(AND(Colin!$G16324=$B$1,Colin!$H16324=$C$3),Colin!$I16324,)</f>
        <v>0</v>
      </c>
      <c r="M16324" s="38">
        <f>IF(AND(Colin!$G16324=$B$1,Colin!$H16324&lt;=$C$3),Colin!$I16324,)</f>
        <v>0</v>
      </c>
      <c r="N16324" s="38">
        <f>IF(AND(Colin!$G16324=$B$2,Colin!$H16324=$C$3),Colin!$I16324,)</f>
        <v>0</v>
      </c>
      <c r="O16324" s="38">
        <f>IF(AND(Colin!$G16324=$B$2,Colin!$H16324&lt;=$C$3),Colin!$I16324,)</f>
        <v>0</v>
      </c>
      <c r="P16324" s="38">
        <f>IF(Colin!$G16324&lt;$B$2,Colin!$I16324,0)</f>
        <v>0</v>
      </c>
      <c r="Q16324" s="38">
        <f>IF(Colin!$G16324&lt;$B$1,Colin!$I16324,0)</f>
        <v>0</v>
      </c>
    </row>
    <row r="16325" spans="12:17" x14ac:dyDescent="0.25">
      <c r="L16325" s="38">
        <f>IF(AND(Colin!$G16325=$B$1,Colin!$H16325=$C$3),Colin!$I16325,)</f>
        <v>0</v>
      </c>
      <c r="M16325" s="38">
        <f>IF(AND(Colin!$G16325=$B$1,Colin!$H16325&lt;=$C$3),Colin!$I16325,)</f>
        <v>0</v>
      </c>
      <c r="N16325" s="38">
        <f>IF(AND(Colin!$G16325=$B$2,Colin!$H16325=$C$3),Colin!$I16325,)</f>
        <v>0</v>
      </c>
      <c r="O16325" s="38">
        <f>IF(AND(Colin!$G16325=$B$2,Colin!$H16325&lt;=$C$3),Colin!$I16325,)</f>
        <v>0</v>
      </c>
      <c r="P16325" s="38">
        <f>IF(Colin!$G16325&lt;$B$2,Colin!$I16325,0)</f>
        <v>0</v>
      </c>
      <c r="Q16325" s="38">
        <f>IF(Colin!$G16325&lt;$B$1,Colin!$I16325,0)</f>
        <v>0</v>
      </c>
    </row>
    <row r="16326" spans="12:17" x14ac:dyDescent="0.25">
      <c r="L16326" s="38">
        <f>IF(AND(Colin!$G16326=$B$1,Colin!$H16326=$C$3),Colin!$I16326,)</f>
        <v>0</v>
      </c>
      <c r="M16326" s="38">
        <f>IF(AND(Colin!$G16326=$B$1,Colin!$H16326&lt;=$C$3),Colin!$I16326,)</f>
        <v>0</v>
      </c>
      <c r="N16326" s="38">
        <f>IF(AND(Colin!$G16326=$B$2,Colin!$H16326=$C$3),Colin!$I16326,)</f>
        <v>0</v>
      </c>
      <c r="O16326" s="38">
        <f>IF(AND(Colin!$G16326=$B$2,Colin!$H16326&lt;=$C$3),Colin!$I16326,)</f>
        <v>0</v>
      </c>
      <c r="P16326" s="38">
        <f>IF(Colin!$G16326&lt;$B$2,Colin!$I16326,0)</f>
        <v>0</v>
      </c>
      <c r="Q16326" s="38">
        <f>IF(Colin!$G16326&lt;$B$1,Colin!$I16326,0)</f>
        <v>0</v>
      </c>
    </row>
    <row r="16327" spans="12:17" x14ac:dyDescent="0.25">
      <c r="L16327" s="38">
        <f>IF(AND(Colin!$G16327=$B$1,Colin!$H16327=$C$3),Colin!$I16327,)</f>
        <v>0</v>
      </c>
      <c r="M16327" s="38">
        <f>IF(AND(Colin!$G16327=$B$1,Colin!$H16327&lt;=$C$3),Colin!$I16327,)</f>
        <v>0</v>
      </c>
      <c r="N16327" s="38">
        <f>IF(AND(Colin!$G16327=$B$2,Colin!$H16327=$C$3),Colin!$I16327,)</f>
        <v>0</v>
      </c>
      <c r="O16327" s="38">
        <f>IF(AND(Colin!$G16327=$B$2,Colin!$H16327&lt;=$C$3),Colin!$I16327,)</f>
        <v>0</v>
      </c>
      <c r="P16327" s="38">
        <f>IF(Colin!$G16327&lt;$B$2,Colin!$I16327,0)</f>
        <v>0</v>
      </c>
      <c r="Q16327" s="38">
        <f>IF(Colin!$G16327&lt;$B$1,Colin!$I16327,0)</f>
        <v>0</v>
      </c>
    </row>
    <row r="16328" spans="12:17" x14ac:dyDescent="0.25">
      <c r="L16328" s="38">
        <f>IF(AND(Colin!$G16328=$B$1,Colin!$H16328=$C$3),Colin!$I16328,)</f>
        <v>0</v>
      </c>
      <c r="M16328" s="38">
        <f>IF(AND(Colin!$G16328=$B$1,Colin!$H16328&lt;=$C$3),Colin!$I16328,)</f>
        <v>0</v>
      </c>
      <c r="N16328" s="38">
        <f>IF(AND(Colin!$G16328=$B$2,Colin!$H16328=$C$3),Colin!$I16328,)</f>
        <v>0</v>
      </c>
      <c r="O16328" s="38">
        <f>IF(AND(Colin!$G16328=$B$2,Colin!$H16328&lt;=$C$3),Colin!$I16328,)</f>
        <v>0</v>
      </c>
      <c r="P16328" s="38">
        <f>IF(Colin!$G16328&lt;$B$2,Colin!$I16328,0)</f>
        <v>0</v>
      </c>
      <c r="Q16328" s="38">
        <f>IF(Colin!$G16328&lt;$B$1,Colin!$I16328,0)</f>
        <v>0</v>
      </c>
    </row>
    <row r="16329" spans="12:17" x14ac:dyDescent="0.25">
      <c r="L16329" s="38">
        <f>IF(AND(Colin!$G16329=$B$1,Colin!$H16329=$C$3),Colin!$I16329,)</f>
        <v>0</v>
      </c>
      <c r="M16329" s="38">
        <f>IF(AND(Colin!$G16329=$B$1,Colin!$H16329&lt;=$C$3),Colin!$I16329,)</f>
        <v>0</v>
      </c>
      <c r="N16329" s="38">
        <f>IF(AND(Colin!$G16329=$B$2,Colin!$H16329=$C$3),Colin!$I16329,)</f>
        <v>0</v>
      </c>
      <c r="O16329" s="38">
        <f>IF(AND(Colin!$G16329=$B$2,Colin!$H16329&lt;=$C$3),Colin!$I16329,)</f>
        <v>0</v>
      </c>
      <c r="P16329" s="38">
        <f>IF(Colin!$G16329&lt;$B$2,Colin!$I16329,0)</f>
        <v>0</v>
      </c>
      <c r="Q16329" s="38">
        <f>IF(Colin!$G16329&lt;$B$1,Colin!$I16329,0)</f>
        <v>0</v>
      </c>
    </row>
    <row r="16330" spans="12:17" x14ac:dyDescent="0.25">
      <c r="L16330" s="38">
        <f>IF(AND(Colin!$G16330=$B$1,Colin!$H16330=$C$3),Colin!$I16330,)</f>
        <v>0</v>
      </c>
      <c r="M16330" s="38">
        <f>IF(AND(Colin!$G16330=$B$1,Colin!$H16330&lt;=$C$3),Colin!$I16330,)</f>
        <v>0</v>
      </c>
      <c r="N16330" s="38">
        <f>IF(AND(Colin!$G16330=$B$2,Colin!$H16330=$C$3),Colin!$I16330,)</f>
        <v>0</v>
      </c>
      <c r="O16330" s="38">
        <f>IF(AND(Colin!$G16330=$B$2,Colin!$H16330&lt;=$C$3),Colin!$I16330,)</f>
        <v>0</v>
      </c>
      <c r="P16330" s="38">
        <f>IF(Colin!$G16330&lt;$B$2,Colin!$I16330,0)</f>
        <v>0</v>
      </c>
      <c r="Q16330" s="38">
        <f>IF(Colin!$G16330&lt;$B$1,Colin!$I16330,0)</f>
        <v>0</v>
      </c>
    </row>
    <row r="16331" spans="12:17" x14ac:dyDescent="0.25">
      <c r="L16331" s="38">
        <f>IF(AND(Colin!$G16331=$B$1,Colin!$H16331=$C$3),Colin!$I16331,)</f>
        <v>0</v>
      </c>
      <c r="M16331" s="38">
        <f>IF(AND(Colin!$G16331=$B$1,Colin!$H16331&lt;=$C$3),Colin!$I16331,)</f>
        <v>0</v>
      </c>
      <c r="N16331" s="38">
        <f>IF(AND(Colin!$G16331=$B$2,Colin!$H16331=$C$3),Colin!$I16331,)</f>
        <v>0</v>
      </c>
      <c r="O16331" s="38">
        <f>IF(AND(Colin!$G16331=$B$2,Colin!$H16331&lt;=$C$3),Colin!$I16331,)</f>
        <v>0</v>
      </c>
      <c r="P16331" s="38">
        <f>IF(Colin!$G16331&lt;$B$2,Colin!$I16331,0)</f>
        <v>0</v>
      </c>
      <c r="Q16331" s="38">
        <f>IF(Colin!$G16331&lt;$B$1,Colin!$I16331,0)</f>
        <v>0</v>
      </c>
    </row>
    <row r="16332" spans="12:17" x14ac:dyDescent="0.25">
      <c r="L16332" s="38">
        <f>IF(AND(Colin!$G16332=$B$1,Colin!$H16332=$C$3),Colin!$I16332,)</f>
        <v>0</v>
      </c>
      <c r="M16332" s="38">
        <f>IF(AND(Colin!$G16332=$B$1,Colin!$H16332&lt;=$C$3),Colin!$I16332,)</f>
        <v>0</v>
      </c>
      <c r="N16332" s="38">
        <f>IF(AND(Colin!$G16332=$B$2,Colin!$H16332=$C$3),Colin!$I16332,)</f>
        <v>0</v>
      </c>
      <c r="O16332" s="38">
        <f>IF(AND(Colin!$G16332=$B$2,Colin!$H16332&lt;=$C$3),Colin!$I16332,)</f>
        <v>0</v>
      </c>
      <c r="P16332" s="38">
        <f>IF(Colin!$G16332&lt;$B$2,Colin!$I16332,0)</f>
        <v>0</v>
      </c>
      <c r="Q16332" s="38">
        <f>IF(Colin!$G16332&lt;$B$1,Colin!$I16332,0)</f>
        <v>0</v>
      </c>
    </row>
    <row r="16333" spans="12:17" x14ac:dyDescent="0.25">
      <c r="L16333" s="38">
        <f>IF(AND(Colin!$G16333=$B$1,Colin!$H16333=$C$3),Colin!$I16333,)</f>
        <v>0</v>
      </c>
      <c r="M16333" s="38">
        <f>IF(AND(Colin!$G16333=$B$1,Colin!$H16333&lt;=$C$3),Colin!$I16333,)</f>
        <v>0</v>
      </c>
      <c r="N16333" s="38">
        <f>IF(AND(Colin!$G16333=$B$2,Colin!$H16333=$C$3),Colin!$I16333,)</f>
        <v>0</v>
      </c>
      <c r="O16333" s="38">
        <f>IF(AND(Colin!$G16333=$B$2,Colin!$H16333&lt;=$C$3),Colin!$I16333,)</f>
        <v>0</v>
      </c>
      <c r="P16333" s="38">
        <f>IF(Colin!$G16333&lt;$B$2,Colin!$I16333,0)</f>
        <v>0</v>
      </c>
      <c r="Q16333" s="38">
        <f>IF(Colin!$G16333&lt;$B$1,Colin!$I16333,0)</f>
        <v>0</v>
      </c>
    </row>
    <row r="16334" spans="12:17" x14ac:dyDescent="0.25">
      <c r="L16334" s="38">
        <f>IF(AND(Colin!$G16334=$B$1,Colin!$H16334=$C$3),Colin!$I16334,)</f>
        <v>0</v>
      </c>
      <c r="M16334" s="38">
        <f>IF(AND(Colin!$G16334=$B$1,Colin!$H16334&lt;=$C$3),Colin!$I16334,)</f>
        <v>0</v>
      </c>
      <c r="N16334" s="38">
        <f>IF(AND(Colin!$G16334=$B$2,Colin!$H16334=$C$3),Colin!$I16334,)</f>
        <v>0</v>
      </c>
      <c r="O16334" s="38">
        <f>IF(AND(Colin!$G16334=$B$2,Colin!$H16334&lt;=$C$3),Colin!$I16334,)</f>
        <v>0</v>
      </c>
      <c r="P16334" s="38">
        <f>IF(Colin!$G16334&lt;$B$2,Colin!$I16334,0)</f>
        <v>0</v>
      </c>
      <c r="Q16334" s="38">
        <f>IF(Colin!$G16334&lt;$B$1,Colin!$I16334,0)</f>
        <v>0</v>
      </c>
    </row>
    <row r="16335" spans="12:17" x14ac:dyDescent="0.25">
      <c r="L16335" s="38">
        <f>IF(AND(Colin!$G16335=$B$1,Colin!$H16335=$C$3),Colin!$I16335,)</f>
        <v>0</v>
      </c>
      <c r="M16335" s="38">
        <f>IF(AND(Colin!$G16335=$B$1,Colin!$H16335&lt;=$C$3),Colin!$I16335,)</f>
        <v>0</v>
      </c>
      <c r="N16335" s="38">
        <f>IF(AND(Colin!$G16335=$B$2,Colin!$H16335=$C$3),Colin!$I16335,)</f>
        <v>0</v>
      </c>
      <c r="O16335" s="38">
        <f>IF(AND(Colin!$G16335=$B$2,Colin!$H16335&lt;=$C$3),Colin!$I16335,)</f>
        <v>0</v>
      </c>
      <c r="P16335" s="38">
        <f>IF(Colin!$G16335&lt;$B$2,Colin!$I16335,0)</f>
        <v>0</v>
      </c>
      <c r="Q16335" s="38">
        <f>IF(Colin!$G16335&lt;$B$1,Colin!$I16335,0)</f>
        <v>0</v>
      </c>
    </row>
    <row r="16336" spans="12:17" x14ac:dyDescent="0.25">
      <c r="L16336" s="38">
        <f>IF(AND(Colin!$G16336=$B$1,Colin!$H16336=$C$3),Colin!$I16336,)</f>
        <v>0</v>
      </c>
      <c r="M16336" s="38">
        <f>IF(AND(Colin!$G16336=$B$1,Colin!$H16336&lt;=$C$3),Colin!$I16336,)</f>
        <v>0</v>
      </c>
      <c r="N16336" s="38">
        <f>IF(AND(Colin!$G16336=$B$2,Colin!$H16336=$C$3),Colin!$I16336,)</f>
        <v>0</v>
      </c>
      <c r="O16336" s="38">
        <f>IF(AND(Colin!$G16336=$B$2,Colin!$H16336&lt;=$C$3),Colin!$I16336,)</f>
        <v>0</v>
      </c>
      <c r="P16336" s="38">
        <f>IF(Colin!$G16336&lt;$B$2,Colin!$I16336,0)</f>
        <v>0</v>
      </c>
      <c r="Q16336" s="38">
        <f>IF(Colin!$G16336&lt;$B$1,Colin!$I16336,0)</f>
        <v>0</v>
      </c>
    </row>
    <row r="16337" spans="12:17" x14ac:dyDescent="0.25">
      <c r="L16337" s="38">
        <f>IF(AND(Colin!$G16337=$B$1,Colin!$H16337=$C$3),Colin!$I16337,)</f>
        <v>0</v>
      </c>
      <c r="M16337" s="38">
        <f>IF(AND(Colin!$G16337=$B$1,Colin!$H16337&lt;=$C$3),Colin!$I16337,)</f>
        <v>0</v>
      </c>
      <c r="N16337" s="38">
        <f>IF(AND(Colin!$G16337=$B$2,Colin!$H16337=$C$3),Colin!$I16337,)</f>
        <v>0</v>
      </c>
      <c r="O16337" s="38">
        <f>IF(AND(Colin!$G16337=$B$2,Colin!$H16337&lt;=$C$3),Colin!$I16337,)</f>
        <v>0</v>
      </c>
      <c r="P16337" s="38">
        <f>IF(Colin!$G16337&lt;$B$2,Colin!$I16337,0)</f>
        <v>0</v>
      </c>
      <c r="Q16337" s="38">
        <f>IF(Colin!$G16337&lt;$B$1,Colin!$I16337,0)</f>
        <v>0</v>
      </c>
    </row>
    <row r="16338" spans="12:17" x14ac:dyDescent="0.25">
      <c r="L16338" s="38">
        <f>IF(AND(Colin!$G16338=$B$1,Colin!$H16338=$C$3),Colin!$I16338,)</f>
        <v>0</v>
      </c>
      <c r="M16338" s="38">
        <f>IF(AND(Colin!$G16338=$B$1,Colin!$H16338&lt;=$C$3),Colin!$I16338,)</f>
        <v>0</v>
      </c>
      <c r="N16338" s="38">
        <f>IF(AND(Colin!$G16338=$B$2,Colin!$H16338=$C$3),Colin!$I16338,)</f>
        <v>0</v>
      </c>
      <c r="O16338" s="38">
        <f>IF(AND(Colin!$G16338=$B$2,Colin!$H16338&lt;=$C$3),Colin!$I16338,)</f>
        <v>0</v>
      </c>
      <c r="P16338" s="38">
        <f>IF(Colin!$G16338&lt;$B$2,Colin!$I16338,0)</f>
        <v>0</v>
      </c>
      <c r="Q16338" s="38">
        <f>IF(Colin!$G16338&lt;$B$1,Colin!$I16338,0)</f>
        <v>0</v>
      </c>
    </row>
    <row r="16339" spans="12:17" x14ac:dyDescent="0.25">
      <c r="L16339" s="38">
        <f>IF(AND(Colin!$G16339=$B$1,Colin!$H16339=$C$3),Colin!$I16339,)</f>
        <v>0</v>
      </c>
      <c r="M16339" s="38">
        <f>IF(AND(Colin!$G16339=$B$1,Colin!$H16339&lt;=$C$3),Colin!$I16339,)</f>
        <v>0</v>
      </c>
      <c r="N16339" s="38">
        <f>IF(AND(Colin!$G16339=$B$2,Colin!$H16339=$C$3),Colin!$I16339,)</f>
        <v>0</v>
      </c>
      <c r="O16339" s="38">
        <f>IF(AND(Colin!$G16339=$B$2,Colin!$H16339&lt;=$C$3),Colin!$I16339,)</f>
        <v>0</v>
      </c>
      <c r="P16339" s="38">
        <f>IF(Colin!$G16339&lt;$B$2,Colin!$I16339,0)</f>
        <v>0</v>
      </c>
      <c r="Q16339" s="38">
        <f>IF(Colin!$G16339&lt;$B$1,Colin!$I16339,0)</f>
        <v>0</v>
      </c>
    </row>
    <row r="16340" spans="12:17" x14ac:dyDescent="0.25">
      <c r="L16340" s="38">
        <f>IF(AND(Colin!$G16340=$B$1,Colin!$H16340=$C$3),Colin!$I16340,)</f>
        <v>0</v>
      </c>
      <c r="M16340" s="38">
        <f>IF(AND(Colin!$G16340=$B$1,Colin!$H16340&lt;=$C$3),Colin!$I16340,)</f>
        <v>0</v>
      </c>
      <c r="N16340" s="38">
        <f>IF(AND(Colin!$G16340=$B$2,Colin!$H16340=$C$3),Colin!$I16340,)</f>
        <v>0</v>
      </c>
      <c r="O16340" s="38">
        <f>IF(AND(Colin!$G16340=$B$2,Colin!$H16340&lt;=$C$3),Colin!$I16340,)</f>
        <v>0</v>
      </c>
      <c r="P16340" s="38">
        <f>IF(Colin!$G16340&lt;$B$2,Colin!$I16340,0)</f>
        <v>0</v>
      </c>
      <c r="Q16340" s="38">
        <f>IF(Colin!$G16340&lt;$B$1,Colin!$I16340,0)</f>
        <v>0</v>
      </c>
    </row>
    <row r="16341" spans="12:17" x14ac:dyDescent="0.25">
      <c r="L16341" s="38">
        <f>IF(AND(Colin!$G16341=$B$1,Colin!$H16341=$C$3),Colin!$I16341,)</f>
        <v>0</v>
      </c>
      <c r="M16341" s="38">
        <f>IF(AND(Colin!$G16341=$B$1,Colin!$H16341&lt;=$C$3),Colin!$I16341,)</f>
        <v>0</v>
      </c>
      <c r="N16341" s="38">
        <f>IF(AND(Colin!$G16341=$B$2,Colin!$H16341=$C$3),Colin!$I16341,)</f>
        <v>0</v>
      </c>
      <c r="O16341" s="38">
        <f>IF(AND(Colin!$G16341=$B$2,Colin!$H16341&lt;=$C$3),Colin!$I16341,)</f>
        <v>0</v>
      </c>
      <c r="P16341" s="38">
        <f>IF(Colin!$G16341&lt;$B$2,Colin!$I16341,0)</f>
        <v>0</v>
      </c>
      <c r="Q16341" s="38">
        <f>IF(Colin!$G16341&lt;$B$1,Colin!$I16341,0)</f>
        <v>0</v>
      </c>
    </row>
    <row r="16342" spans="12:17" x14ac:dyDescent="0.25">
      <c r="L16342" s="38">
        <f>IF(AND(Colin!$G16342=$B$1,Colin!$H16342=$C$3),Colin!$I16342,)</f>
        <v>0</v>
      </c>
      <c r="M16342" s="38">
        <f>IF(AND(Colin!$G16342=$B$1,Colin!$H16342&lt;=$C$3),Colin!$I16342,)</f>
        <v>0</v>
      </c>
      <c r="N16342" s="38">
        <f>IF(AND(Colin!$G16342=$B$2,Colin!$H16342=$C$3),Colin!$I16342,)</f>
        <v>0</v>
      </c>
      <c r="O16342" s="38">
        <f>IF(AND(Colin!$G16342=$B$2,Colin!$H16342&lt;=$C$3),Colin!$I16342,)</f>
        <v>0</v>
      </c>
      <c r="P16342" s="38">
        <f>IF(Colin!$G16342&lt;$B$2,Colin!$I16342,0)</f>
        <v>0</v>
      </c>
      <c r="Q16342" s="38">
        <f>IF(Colin!$G16342&lt;$B$1,Colin!$I16342,0)</f>
        <v>0</v>
      </c>
    </row>
    <row r="16343" spans="12:17" x14ac:dyDescent="0.25">
      <c r="L16343" s="38">
        <f>IF(AND(Colin!$G16343=$B$1,Colin!$H16343=$C$3),Colin!$I16343,)</f>
        <v>0</v>
      </c>
      <c r="M16343" s="38">
        <f>IF(AND(Colin!$G16343=$B$1,Colin!$H16343&lt;=$C$3),Colin!$I16343,)</f>
        <v>0</v>
      </c>
      <c r="N16343" s="38">
        <f>IF(AND(Colin!$G16343=$B$2,Colin!$H16343=$C$3),Colin!$I16343,)</f>
        <v>0</v>
      </c>
      <c r="O16343" s="38">
        <f>IF(AND(Colin!$G16343=$B$2,Colin!$H16343&lt;=$C$3),Colin!$I16343,)</f>
        <v>0</v>
      </c>
      <c r="P16343" s="38">
        <f>IF(Colin!$G16343&lt;$B$2,Colin!$I16343,0)</f>
        <v>0</v>
      </c>
      <c r="Q16343" s="38">
        <f>IF(Colin!$G16343&lt;$B$1,Colin!$I16343,0)</f>
        <v>0</v>
      </c>
    </row>
    <row r="16344" spans="12:17" x14ac:dyDescent="0.25">
      <c r="L16344" s="38">
        <f>IF(AND(Colin!$G16344=$B$1,Colin!$H16344=$C$3),Colin!$I16344,)</f>
        <v>0</v>
      </c>
      <c r="M16344" s="38">
        <f>IF(AND(Colin!$G16344=$B$1,Colin!$H16344&lt;=$C$3),Colin!$I16344,)</f>
        <v>0</v>
      </c>
      <c r="N16344" s="38">
        <f>IF(AND(Colin!$G16344=$B$2,Colin!$H16344=$C$3),Colin!$I16344,)</f>
        <v>0</v>
      </c>
      <c r="O16344" s="38">
        <f>IF(AND(Colin!$G16344=$B$2,Colin!$H16344&lt;=$C$3),Colin!$I16344,)</f>
        <v>0</v>
      </c>
      <c r="P16344" s="38">
        <f>IF(Colin!$G16344&lt;$B$2,Colin!$I16344,0)</f>
        <v>0</v>
      </c>
      <c r="Q16344" s="38">
        <f>IF(Colin!$G16344&lt;$B$1,Colin!$I16344,0)</f>
        <v>0</v>
      </c>
    </row>
    <row r="16345" spans="12:17" x14ac:dyDescent="0.25">
      <c r="L16345" s="38">
        <f>IF(AND(Colin!$G16345=$B$1,Colin!$H16345=$C$3),Colin!$I16345,)</f>
        <v>0</v>
      </c>
      <c r="M16345" s="38">
        <f>IF(AND(Colin!$G16345=$B$1,Colin!$H16345&lt;=$C$3),Colin!$I16345,)</f>
        <v>0</v>
      </c>
      <c r="N16345" s="38">
        <f>IF(AND(Colin!$G16345=$B$2,Colin!$H16345=$C$3),Colin!$I16345,)</f>
        <v>0</v>
      </c>
      <c r="O16345" s="38">
        <f>IF(AND(Colin!$G16345=$B$2,Colin!$H16345&lt;=$C$3),Colin!$I16345,)</f>
        <v>0</v>
      </c>
      <c r="P16345" s="38">
        <f>IF(Colin!$G16345&lt;$B$2,Colin!$I16345,0)</f>
        <v>0</v>
      </c>
      <c r="Q16345" s="38">
        <f>IF(Colin!$G16345&lt;$B$1,Colin!$I16345,0)</f>
        <v>0</v>
      </c>
    </row>
    <row r="16346" spans="12:17" x14ac:dyDescent="0.25">
      <c r="L16346" s="38">
        <f>IF(AND(Colin!$G16346=$B$1,Colin!$H16346=$C$3),Colin!$I16346,)</f>
        <v>0</v>
      </c>
      <c r="M16346" s="38">
        <f>IF(AND(Colin!$G16346=$B$1,Colin!$H16346&lt;=$C$3),Colin!$I16346,)</f>
        <v>0</v>
      </c>
      <c r="N16346" s="38">
        <f>IF(AND(Colin!$G16346=$B$2,Colin!$H16346=$C$3),Colin!$I16346,)</f>
        <v>0</v>
      </c>
      <c r="O16346" s="38">
        <f>IF(AND(Colin!$G16346=$B$2,Colin!$H16346&lt;=$C$3),Colin!$I16346,)</f>
        <v>0</v>
      </c>
      <c r="P16346" s="38">
        <f>IF(Colin!$G16346&lt;$B$2,Colin!$I16346,0)</f>
        <v>0</v>
      </c>
      <c r="Q16346" s="38">
        <f>IF(Colin!$G16346&lt;$B$1,Colin!$I16346,0)</f>
        <v>0</v>
      </c>
    </row>
    <row r="16347" spans="12:17" x14ac:dyDescent="0.25">
      <c r="L16347" s="38">
        <f>IF(AND(Colin!$G16347=$B$1,Colin!$H16347=$C$3),Colin!$I16347,)</f>
        <v>0</v>
      </c>
      <c r="M16347" s="38">
        <f>IF(AND(Colin!$G16347=$B$1,Colin!$H16347&lt;=$C$3),Colin!$I16347,)</f>
        <v>0</v>
      </c>
      <c r="N16347" s="38">
        <f>IF(AND(Colin!$G16347=$B$2,Colin!$H16347=$C$3),Colin!$I16347,)</f>
        <v>0</v>
      </c>
      <c r="O16347" s="38">
        <f>IF(AND(Colin!$G16347=$B$2,Colin!$H16347&lt;=$C$3),Colin!$I16347,)</f>
        <v>0</v>
      </c>
      <c r="P16347" s="38">
        <f>IF(Colin!$G16347&lt;$B$2,Colin!$I16347,0)</f>
        <v>0</v>
      </c>
      <c r="Q16347" s="38">
        <f>IF(Colin!$G16347&lt;$B$1,Colin!$I16347,0)</f>
        <v>0</v>
      </c>
    </row>
    <row r="16348" spans="12:17" x14ac:dyDescent="0.25">
      <c r="L16348" s="38">
        <f>IF(AND(Colin!$G16348=$B$1,Colin!$H16348=$C$3),Colin!$I16348,)</f>
        <v>0</v>
      </c>
      <c r="M16348" s="38">
        <f>IF(AND(Colin!$G16348=$B$1,Colin!$H16348&lt;=$C$3),Colin!$I16348,)</f>
        <v>0</v>
      </c>
      <c r="N16348" s="38">
        <f>IF(AND(Colin!$G16348=$B$2,Colin!$H16348=$C$3),Colin!$I16348,)</f>
        <v>0</v>
      </c>
      <c r="O16348" s="38">
        <f>IF(AND(Colin!$G16348=$B$2,Colin!$H16348&lt;=$C$3),Colin!$I16348,)</f>
        <v>0</v>
      </c>
      <c r="P16348" s="38">
        <f>IF(Colin!$G16348&lt;$B$2,Colin!$I16348,0)</f>
        <v>0</v>
      </c>
      <c r="Q16348" s="38">
        <f>IF(Colin!$G16348&lt;$B$1,Colin!$I16348,0)</f>
        <v>0</v>
      </c>
    </row>
    <row r="16349" spans="12:17" x14ac:dyDescent="0.25">
      <c r="L16349" s="38">
        <f>IF(AND(Colin!$G16349=$B$1,Colin!$H16349=$C$3),Colin!$I16349,)</f>
        <v>0</v>
      </c>
      <c r="M16349" s="38">
        <f>IF(AND(Colin!$G16349=$B$1,Colin!$H16349&lt;=$C$3),Colin!$I16349,)</f>
        <v>0</v>
      </c>
      <c r="N16349" s="38">
        <f>IF(AND(Colin!$G16349=$B$2,Colin!$H16349=$C$3),Colin!$I16349,)</f>
        <v>0</v>
      </c>
      <c r="O16349" s="38">
        <f>IF(AND(Colin!$G16349=$B$2,Colin!$H16349&lt;=$C$3),Colin!$I16349,)</f>
        <v>0</v>
      </c>
      <c r="P16349" s="38">
        <f>IF(Colin!$G16349&lt;$B$2,Colin!$I16349,0)</f>
        <v>0</v>
      </c>
      <c r="Q16349" s="38">
        <f>IF(Colin!$G16349&lt;$B$1,Colin!$I16349,0)</f>
        <v>0</v>
      </c>
    </row>
    <row r="16350" spans="12:17" x14ac:dyDescent="0.25">
      <c r="L16350" s="38">
        <f>IF(AND(Colin!$G16350=$B$1,Colin!$H16350=$C$3),Colin!$I16350,)</f>
        <v>0</v>
      </c>
      <c r="M16350" s="38">
        <f>IF(AND(Colin!$G16350=$B$1,Colin!$H16350&lt;=$C$3),Colin!$I16350,)</f>
        <v>0</v>
      </c>
      <c r="N16350" s="38">
        <f>IF(AND(Colin!$G16350=$B$2,Colin!$H16350=$C$3),Colin!$I16350,)</f>
        <v>0</v>
      </c>
      <c r="O16350" s="38">
        <f>IF(AND(Colin!$G16350=$B$2,Colin!$H16350&lt;=$C$3),Colin!$I16350,)</f>
        <v>0</v>
      </c>
      <c r="P16350" s="38">
        <f>IF(Colin!$G16350&lt;$B$2,Colin!$I16350,0)</f>
        <v>0</v>
      </c>
      <c r="Q16350" s="38">
        <f>IF(Colin!$G16350&lt;$B$1,Colin!$I16350,0)</f>
        <v>0</v>
      </c>
    </row>
    <row r="16351" spans="12:17" x14ac:dyDescent="0.25">
      <c r="L16351" s="38">
        <f>IF(AND(Colin!$G16351=$B$1,Colin!$H16351=$C$3),Colin!$I16351,)</f>
        <v>0</v>
      </c>
      <c r="M16351" s="38">
        <f>IF(AND(Colin!$G16351=$B$1,Colin!$H16351&lt;=$C$3),Colin!$I16351,)</f>
        <v>0</v>
      </c>
      <c r="N16351" s="38">
        <f>IF(AND(Colin!$G16351=$B$2,Colin!$H16351=$C$3),Colin!$I16351,)</f>
        <v>0</v>
      </c>
      <c r="O16351" s="38">
        <f>IF(AND(Colin!$G16351=$B$2,Colin!$H16351&lt;=$C$3),Colin!$I16351,)</f>
        <v>0</v>
      </c>
      <c r="P16351" s="38">
        <f>IF(Colin!$G16351&lt;$B$2,Colin!$I16351,0)</f>
        <v>0</v>
      </c>
      <c r="Q16351" s="38">
        <f>IF(Colin!$G16351&lt;$B$1,Colin!$I16351,0)</f>
        <v>0</v>
      </c>
    </row>
    <row r="16352" spans="12:17" x14ac:dyDescent="0.25">
      <c r="L16352" s="38">
        <f>IF(AND(Colin!$G16352=$B$1,Colin!$H16352=$C$3),Colin!$I16352,)</f>
        <v>0</v>
      </c>
      <c r="M16352" s="38">
        <f>IF(AND(Colin!$G16352=$B$1,Colin!$H16352&lt;=$C$3),Colin!$I16352,)</f>
        <v>0</v>
      </c>
      <c r="N16352" s="38">
        <f>IF(AND(Colin!$G16352=$B$2,Colin!$H16352=$C$3),Colin!$I16352,)</f>
        <v>0</v>
      </c>
      <c r="O16352" s="38">
        <f>IF(AND(Colin!$G16352=$B$2,Colin!$H16352&lt;=$C$3),Colin!$I16352,)</f>
        <v>0</v>
      </c>
      <c r="P16352" s="38">
        <f>IF(Colin!$G16352&lt;$B$2,Colin!$I16352,0)</f>
        <v>0</v>
      </c>
      <c r="Q16352" s="38">
        <f>IF(Colin!$G16352&lt;$B$1,Colin!$I16352,0)</f>
        <v>0</v>
      </c>
    </row>
    <row r="16353" spans="12:17" x14ac:dyDescent="0.25">
      <c r="L16353" s="38">
        <f>IF(AND(Colin!$G16353=$B$1,Colin!$H16353=$C$3),Colin!$I16353,)</f>
        <v>0</v>
      </c>
      <c r="M16353" s="38">
        <f>IF(AND(Colin!$G16353=$B$1,Colin!$H16353&lt;=$C$3),Colin!$I16353,)</f>
        <v>0</v>
      </c>
      <c r="N16353" s="38">
        <f>IF(AND(Colin!$G16353=$B$2,Colin!$H16353=$C$3),Colin!$I16353,)</f>
        <v>0</v>
      </c>
      <c r="O16353" s="38">
        <f>IF(AND(Colin!$G16353=$B$2,Colin!$H16353&lt;=$C$3),Colin!$I16353,)</f>
        <v>0</v>
      </c>
      <c r="P16353" s="38">
        <f>IF(Colin!$G16353&lt;$B$2,Colin!$I16353,0)</f>
        <v>0</v>
      </c>
      <c r="Q16353" s="38">
        <f>IF(Colin!$G16353&lt;$B$1,Colin!$I16353,0)</f>
        <v>0</v>
      </c>
    </row>
    <row r="16354" spans="12:17" x14ac:dyDescent="0.25">
      <c r="L16354" s="38">
        <f>IF(AND(Colin!$G16354=$B$1,Colin!$H16354=$C$3),Colin!$I16354,)</f>
        <v>0</v>
      </c>
      <c r="M16354" s="38">
        <f>IF(AND(Colin!$G16354=$B$1,Colin!$H16354&lt;=$C$3),Colin!$I16354,)</f>
        <v>0</v>
      </c>
      <c r="N16354" s="38">
        <f>IF(AND(Colin!$G16354=$B$2,Colin!$H16354=$C$3),Colin!$I16354,)</f>
        <v>0</v>
      </c>
      <c r="O16354" s="38">
        <f>IF(AND(Colin!$G16354=$B$2,Colin!$H16354&lt;=$C$3),Colin!$I16354,)</f>
        <v>0</v>
      </c>
      <c r="P16354" s="38">
        <f>IF(Colin!$G16354&lt;$B$2,Colin!$I16354,0)</f>
        <v>0</v>
      </c>
      <c r="Q16354" s="38">
        <f>IF(Colin!$G16354&lt;$B$1,Colin!$I16354,0)</f>
        <v>0</v>
      </c>
    </row>
    <row r="16355" spans="12:17" x14ac:dyDescent="0.25">
      <c r="L16355" s="38">
        <f>IF(AND(Colin!$G16355=$B$1,Colin!$H16355=$C$3),Colin!$I16355,)</f>
        <v>0</v>
      </c>
      <c r="M16355" s="38">
        <f>IF(AND(Colin!$G16355=$B$1,Colin!$H16355&lt;=$C$3),Colin!$I16355,)</f>
        <v>0</v>
      </c>
      <c r="N16355" s="38">
        <f>IF(AND(Colin!$G16355=$B$2,Colin!$H16355=$C$3),Colin!$I16355,)</f>
        <v>0</v>
      </c>
      <c r="O16355" s="38">
        <f>IF(AND(Colin!$G16355=$B$2,Colin!$H16355&lt;=$C$3),Colin!$I16355,)</f>
        <v>0</v>
      </c>
      <c r="P16355" s="38">
        <f>IF(Colin!$G16355&lt;$B$2,Colin!$I16355,0)</f>
        <v>0</v>
      </c>
      <c r="Q16355" s="38">
        <f>IF(Colin!$G16355&lt;$B$1,Colin!$I16355,0)</f>
        <v>0</v>
      </c>
    </row>
    <row r="16356" spans="12:17" x14ac:dyDescent="0.25">
      <c r="L16356" s="38">
        <f>IF(AND(Colin!$G16356=$B$1,Colin!$H16356=$C$3),Colin!$I16356,)</f>
        <v>0</v>
      </c>
      <c r="M16356" s="38">
        <f>IF(AND(Colin!$G16356=$B$1,Colin!$H16356&lt;=$C$3),Colin!$I16356,)</f>
        <v>0</v>
      </c>
      <c r="N16356" s="38">
        <f>IF(AND(Colin!$G16356=$B$2,Colin!$H16356=$C$3),Colin!$I16356,)</f>
        <v>0</v>
      </c>
      <c r="O16356" s="38">
        <f>IF(AND(Colin!$G16356=$B$2,Colin!$H16356&lt;=$C$3),Colin!$I16356,)</f>
        <v>0</v>
      </c>
      <c r="P16356" s="38">
        <f>IF(Colin!$G16356&lt;$B$2,Colin!$I16356,0)</f>
        <v>0</v>
      </c>
      <c r="Q16356" s="38">
        <f>IF(Colin!$G16356&lt;$B$1,Colin!$I16356,0)</f>
        <v>0</v>
      </c>
    </row>
    <row r="16357" spans="12:17" x14ac:dyDescent="0.25">
      <c r="L16357" s="38">
        <f>IF(AND(Colin!$G16357=$B$1,Colin!$H16357=$C$3),Colin!$I16357,)</f>
        <v>0</v>
      </c>
      <c r="M16357" s="38">
        <f>IF(AND(Colin!$G16357=$B$1,Colin!$H16357&lt;=$C$3),Colin!$I16357,)</f>
        <v>0</v>
      </c>
      <c r="N16357" s="38">
        <f>IF(AND(Colin!$G16357=$B$2,Colin!$H16357=$C$3),Colin!$I16357,)</f>
        <v>0</v>
      </c>
      <c r="O16357" s="38">
        <f>IF(AND(Colin!$G16357=$B$2,Colin!$H16357&lt;=$C$3),Colin!$I16357,)</f>
        <v>0</v>
      </c>
      <c r="P16357" s="38">
        <f>IF(Colin!$G16357&lt;$B$2,Colin!$I16357,0)</f>
        <v>0</v>
      </c>
      <c r="Q16357" s="38">
        <f>IF(Colin!$G16357&lt;$B$1,Colin!$I16357,0)</f>
        <v>0</v>
      </c>
    </row>
    <row r="16358" spans="12:17" x14ac:dyDescent="0.25">
      <c r="L16358" s="38">
        <f>IF(AND(Colin!$G16358=$B$1,Colin!$H16358=$C$3),Colin!$I16358,)</f>
        <v>0</v>
      </c>
      <c r="M16358" s="38">
        <f>IF(AND(Colin!$G16358=$B$1,Colin!$H16358&lt;=$C$3),Colin!$I16358,)</f>
        <v>0</v>
      </c>
      <c r="N16358" s="38">
        <f>IF(AND(Colin!$G16358=$B$2,Colin!$H16358=$C$3),Colin!$I16358,)</f>
        <v>0</v>
      </c>
      <c r="O16358" s="38">
        <f>IF(AND(Colin!$G16358=$B$2,Colin!$H16358&lt;=$C$3),Colin!$I16358,)</f>
        <v>0</v>
      </c>
      <c r="P16358" s="38">
        <f>IF(Colin!$G16358&lt;$B$2,Colin!$I16358,0)</f>
        <v>0</v>
      </c>
      <c r="Q16358" s="38">
        <f>IF(Colin!$G16358&lt;$B$1,Colin!$I16358,0)</f>
        <v>0</v>
      </c>
    </row>
    <row r="16359" spans="12:17" x14ac:dyDescent="0.25">
      <c r="L16359" s="38">
        <f>IF(AND(Colin!$G16359=$B$1,Colin!$H16359=$C$3),Colin!$I16359,)</f>
        <v>0</v>
      </c>
      <c r="M16359" s="38">
        <f>IF(AND(Colin!$G16359=$B$1,Colin!$H16359&lt;=$C$3),Colin!$I16359,)</f>
        <v>0</v>
      </c>
      <c r="N16359" s="38">
        <f>IF(AND(Colin!$G16359=$B$2,Colin!$H16359=$C$3),Colin!$I16359,)</f>
        <v>0</v>
      </c>
      <c r="O16359" s="38">
        <f>IF(AND(Colin!$G16359=$B$2,Colin!$H16359&lt;=$C$3),Colin!$I16359,)</f>
        <v>0</v>
      </c>
      <c r="P16359" s="38">
        <f>IF(Colin!$G16359&lt;$B$2,Colin!$I16359,0)</f>
        <v>0</v>
      </c>
      <c r="Q16359" s="38">
        <f>IF(Colin!$G16359&lt;$B$1,Colin!$I16359,0)</f>
        <v>0</v>
      </c>
    </row>
    <row r="16360" spans="12:17" x14ac:dyDescent="0.25">
      <c r="L16360" s="38">
        <f>IF(AND(Colin!$G16360=$B$1,Colin!$H16360=$C$3),Colin!$I16360,)</f>
        <v>0</v>
      </c>
      <c r="M16360" s="38">
        <f>IF(AND(Colin!$G16360=$B$1,Colin!$H16360&lt;=$C$3),Colin!$I16360,)</f>
        <v>0</v>
      </c>
      <c r="N16360" s="38">
        <f>IF(AND(Colin!$G16360=$B$2,Colin!$H16360=$C$3),Colin!$I16360,)</f>
        <v>0</v>
      </c>
      <c r="O16360" s="38">
        <f>IF(AND(Colin!$G16360=$B$2,Colin!$H16360&lt;=$C$3),Colin!$I16360,)</f>
        <v>0</v>
      </c>
      <c r="P16360" s="38">
        <f>IF(Colin!$G16360&lt;$B$2,Colin!$I16360,0)</f>
        <v>0</v>
      </c>
      <c r="Q16360" s="38">
        <f>IF(Colin!$G16360&lt;$B$1,Colin!$I16360,0)</f>
        <v>0</v>
      </c>
    </row>
    <row r="16361" spans="12:17" x14ac:dyDescent="0.25">
      <c r="L16361" s="38">
        <f>IF(AND(Colin!$G16361=$B$1,Colin!$H16361=$C$3),Colin!$I16361,)</f>
        <v>0</v>
      </c>
      <c r="M16361" s="38">
        <f>IF(AND(Colin!$G16361=$B$1,Colin!$H16361&lt;=$C$3),Colin!$I16361,)</f>
        <v>0</v>
      </c>
      <c r="N16361" s="38">
        <f>IF(AND(Colin!$G16361=$B$2,Colin!$H16361=$C$3),Colin!$I16361,)</f>
        <v>0</v>
      </c>
      <c r="O16361" s="38">
        <f>IF(AND(Colin!$G16361=$B$2,Colin!$H16361&lt;=$C$3),Colin!$I16361,)</f>
        <v>0</v>
      </c>
      <c r="P16361" s="38">
        <f>IF(Colin!$G16361&lt;$B$2,Colin!$I16361,0)</f>
        <v>0</v>
      </c>
      <c r="Q16361" s="38">
        <f>IF(Colin!$G16361&lt;$B$1,Colin!$I16361,0)</f>
        <v>0</v>
      </c>
    </row>
    <row r="16362" spans="12:17" x14ac:dyDescent="0.25">
      <c r="L16362" s="38">
        <f>IF(AND(Colin!$G16362=$B$1,Colin!$H16362=$C$3),Colin!$I16362,)</f>
        <v>0</v>
      </c>
      <c r="M16362" s="38">
        <f>IF(AND(Colin!$G16362=$B$1,Colin!$H16362&lt;=$C$3),Colin!$I16362,)</f>
        <v>0</v>
      </c>
      <c r="N16362" s="38">
        <f>IF(AND(Colin!$G16362=$B$2,Colin!$H16362=$C$3),Colin!$I16362,)</f>
        <v>0</v>
      </c>
      <c r="O16362" s="38">
        <f>IF(AND(Colin!$G16362=$B$2,Colin!$H16362&lt;=$C$3),Colin!$I16362,)</f>
        <v>0</v>
      </c>
      <c r="P16362" s="38">
        <f>IF(Colin!$G16362&lt;$B$2,Colin!$I16362,0)</f>
        <v>0</v>
      </c>
      <c r="Q16362" s="38">
        <f>IF(Colin!$G16362&lt;$B$1,Colin!$I16362,0)</f>
        <v>0</v>
      </c>
    </row>
    <row r="16363" spans="12:17" x14ac:dyDescent="0.25">
      <c r="L16363" s="38">
        <f>IF(AND(Colin!$G16363=$B$1,Colin!$H16363=$C$3),Colin!$I16363,)</f>
        <v>0</v>
      </c>
      <c r="M16363" s="38">
        <f>IF(AND(Colin!$G16363=$B$1,Colin!$H16363&lt;=$C$3),Colin!$I16363,)</f>
        <v>0</v>
      </c>
      <c r="N16363" s="38">
        <f>IF(AND(Colin!$G16363=$B$2,Colin!$H16363=$C$3),Colin!$I16363,)</f>
        <v>0</v>
      </c>
      <c r="O16363" s="38">
        <f>IF(AND(Colin!$G16363=$B$2,Colin!$H16363&lt;=$C$3),Colin!$I16363,)</f>
        <v>0</v>
      </c>
      <c r="P16363" s="38">
        <f>IF(Colin!$G16363&lt;$B$2,Colin!$I16363,0)</f>
        <v>0</v>
      </c>
      <c r="Q16363" s="38">
        <f>IF(Colin!$G16363&lt;$B$1,Colin!$I16363,0)</f>
        <v>0</v>
      </c>
    </row>
    <row r="16364" spans="12:17" x14ac:dyDescent="0.25">
      <c r="L16364" s="38">
        <f>IF(AND(Colin!$G16364=$B$1,Colin!$H16364=$C$3),Colin!$I16364,)</f>
        <v>0</v>
      </c>
      <c r="M16364" s="38">
        <f>IF(AND(Colin!$G16364=$B$1,Colin!$H16364&lt;=$C$3),Colin!$I16364,)</f>
        <v>0</v>
      </c>
      <c r="N16364" s="38">
        <f>IF(AND(Colin!$G16364=$B$2,Colin!$H16364=$C$3),Colin!$I16364,)</f>
        <v>0</v>
      </c>
      <c r="O16364" s="38">
        <f>IF(AND(Colin!$G16364=$B$2,Colin!$H16364&lt;=$C$3),Colin!$I16364,)</f>
        <v>0</v>
      </c>
      <c r="P16364" s="38">
        <f>IF(Colin!$G16364&lt;$B$2,Colin!$I16364,0)</f>
        <v>0</v>
      </c>
      <c r="Q16364" s="38">
        <f>IF(Colin!$G16364&lt;$B$1,Colin!$I16364,0)</f>
        <v>0</v>
      </c>
    </row>
    <row r="16365" spans="12:17" x14ac:dyDescent="0.25">
      <c r="L16365" s="38">
        <f>IF(AND(Colin!$G16365=$B$1,Colin!$H16365=$C$3),Colin!$I16365,)</f>
        <v>0</v>
      </c>
      <c r="M16365" s="38">
        <f>IF(AND(Colin!$G16365=$B$1,Colin!$H16365&lt;=$C$3),Colin!$I16365,)</f>
        <v>0</v>
      </c>
      <c r="N16365" s="38">
        <f>IF(AND(Colin!$G16365=$B$2,Colin!$H16365=$C$3),Colin!$I16365,)</f>
        <v>0</v>
      </c>
      <c r="O16365" s="38">
        <f>IF(AND(Colin!$G16365=$B$2,Colin!$H16365&lt;=$C$3),Colin!$I16365,)</f>
        <v>0</v>
      </c>
      <c r="P16365" s="38">
        <f>IF(Colin!$G16365&lt;$B$2,Colin!$I16365,0)</f>
        <v>0</v>
      </c>
      <c r="Q16365" s="38">
        <f>IF(Colin!$G16365&lt;$B$1,Colin!$I16365,0)</f>
        <v>0</v>
      </c>
    </row>
    <row r="16366" spans="12:17" x14ac:dyDescent="0.25">
      <c r="L16366" s="38">
        <f>IF(AND(Colin!$G16366=$B$1,Colin!$H16366=$C$3),Colin!$I16366,)</f>
        <v>0</v>
      </c>
      <c r="M16366" s="38">
        <f>IF(AND(Colin!$G16366=$B$1,Colin!$H16366&lt;=$C$3),Colin!$I16366,)</f>
        <v>0</v>
      </c>
      <c r="N16366" s="38">
        <f>IF(AND(Colin!$G16366=$B$2,Colin!$H16366=$C$3),Colin!$I16366,)</f>
        <v>0</v>
      </c>
      <c r="O16366" s="38">
        <f>IF(AND(Colin!$G16366=$B$2,Colin!$H16366&lt;=$C$3),Colin!$I16366,)</f>
        <v>0</v>
      </c>
      <c r="P16366" s="38">
        <f>IF(Colin!$G16366&lt;$B$2,Colin!$I16366,0)</f>
        <v>0</v>
      </c>
      <c r="Q16366" s="38">
        <f>IF(Colin!$G16366&lt;$B$1,Colin!$I16366,0)</f>
        <v>0</v>
      </c>
    </row>
    <row r="16367" spans="12:17" x14ac:dyDescent="0.25">
      <c r="L16367" s="38">
        <f>IF(AND(Colin!$G16367=$B$1,Colin!$H16367=$C$3),Colin!$I16367,)</f>
        <v>0</v>
      </c>
      <c r="M16367" s="38">
        <f>IF(AND(Colin!$G16367=$B$1,Colin!$H16367&lt;=$C$3),Colin!$I16367,)</f>
        <v>0</v>
      </c>
      <c r="N16367" s="38">
        <f>IF(AND(Colin!$G16367=$B$2,Colin!$H16367=$C$3),Colin!$I16367,)</f>
        <v>0</v>
      </c>
      <c r="O16367" s="38">
        <f>IF(AND(Colin!$G16367=$B$2,Colin!$H16367&lt;=$C$3),Colin!$I16367,)</f>
        <v>0</v>
      </c>
      <c r="P16367" s="38">
        <f>IF(Colin!$G16367&lt;$B$2,Colin!$I16367,0)</f>
        <v>0</v>
      </c>
      <c r="Q16367" s="38">
        <f>IF(Colin!$G16367&lt;$B$1,Colin!$I16367,0)</f>
        <v>0</v>
      </c>
    </row>
    <row r="16368" spans="12:17" x14ac:dyDescent="0.25">
      <c r="L16368" s="38">
        <f>IF(AND(Colin!$G16368=$B$1,Colin!$H16368=$C$3),Colin!$I16368,)</f>
        <v>0</v>
      </c>
      <c r="M16368" s="38">
        <f>IF(AND(Colin!$G16368=$B$1,Colin!$H16368&lt;=$C$3),Colin!$I16368,)</f>
        <v>0</v>
      </c>
      <c r="N16368" s="38">
        <f>IF(AND(Colin!$G16368=$B$2,Colin!$H16368=$C$3),Colin!$I16368,)</f>
        <v>0</v>
      </c>
      <c r="O16368" s="38">
        <f>IF(AND(Colin!$G16368=$B$2,Colin!$H16368&lt;=$C$3),Colin!$I16368,)</f>
        <v>0</v>
      </c>
      <c r="P16368" s="38">
        <f>IF(Colin!$G16368&lt;$B$2,Colin!$I16368,0)</f>
        <v>0</v>
      </c>
      <c r="Q16368" s="38">
        <f>IF(Colin!$G16368&lt;$B$1,Colin!$I16368,0)</f>
        <v>0</v>
      </c>
    </row>
    <row r="16369" spans="12:17" x14ac:dyDescent="0.25">
      <c r="L16369" s="38">
        <f>IF(AND(Colin!$G16369=$B$1,Colin!$H16369=$C$3),Colin!$I16369,)</f>
        <v>0</v>
      </c>
      <c r="M16369" s="38">
        <f>IF(AND(Colin!$G16369=$B$1,Colin!$H16369&lt;=$C$3),Colin!$I16369,)</f>
        <v>0</v>
      </c>
      <c r="N16369" s="38">
        <f>IF(AND(Colin!$G16369=$B$2,Colin!$H16369=$C$3),Colin!$I16369,)</f>
        <v>0</v>
      </c>
      <c r="O16369" s="38">
        <f>IF(AND(Colin!$G16369=$B$2,Colin!$H16369&lt;=$C$3),Colin!$I16369,)</f>
        <v>0</v>
      </c>
      <c r="P16369" s="38">
        <f>IF(Colin!$G16369&lt;$B$2,Colin!$I16369,0)</f>
        <v>0</v>
      </c>
      <c r="Q16369" s="38">
        <f>IF(Colin!$G16369&lt;$B$1,Colin!$I16369,0)</f>
        <v>0</v>
      </c>
    </row>
    <row r="16370" spans="12:17" x14ac:dyDescent="0.25">
      <c r="L16370" s="38">
        <f>IF(AND(Colin!$G16370=$B$1,Colin!$H16370=$C$3),Colin!$I16370,)</f>
        <v>0</v>
      </c>
      <c r="M16370" s="38">
        <f>IF(AND(Colin!$G16370=$B$1,Colin!$H16370&lt;=$C$3),Colin!$I16370,)</f>
        <v>0</v>
      </c>
      <c r="N16370" s="38">
        <f>IF(AND(Colin!$G16370=$B$2,Colin!$H16370=$C$3),Colin!$I16370,)</f>
        <v>0</v>
      </c>
      <c r="O16370" s="38">
        <f>IF(AND(Colin!$G16370=$B$2,Colin!$H16370&lt;=$C$3),Colin!$I16370,)</f>
        <v>0</v>
      </c>
      <c r="P16370" s="38">
        <f>IF(Colin!$G16370&lt;$B$2,Colin!$I16370,0)</f>
        <v>0</v>
      </c>
      <c r="Q16370" s="38">
        <f>IF(Colin!$G16370&lt;$B$1,Colin!$I16370,0)</f>
        <v>0</v>
      </c>
    </row>
    <row r="16371" spans="12:17" x14ac:dyDescent="0.25">
      <c r="L16371" s="38">
        <f>IF(AND(Colin!$G16371=$B$1,Colin!$H16371=$C$3),Colin!$I16371,)</f>
        <v>0</v>
      </c>
      <c r="M16371" s="38">
        <f>IF(AND(Colin!$G16371=$B$1,Colin!$H16371&lt;=$C$3),Colin!$I16371,)</f>
        <v>0</v>
      </c>
      <c r="N16371" s="38">
        <f>IF(AND(Colin!$G16371=$B$2,Colin!$H16371=$C$3),Colin!$I16371,)</f>
        <v>0</v>
      </c>
      <c r="O16371" s="38">
        <f>IF(AND(Colin!$G16371=$B$2,Colin!$H16371&lt;=$C$3),Colin!$I16371,)</f>
        <v>0</v>
      </c>
      <c r="P16371" s="38">
        <f>IF(Colin!$G16371&lt;$B$2,Colin!$I16371,0)</f>
        <v>0</v>
      </c>
      <c r="Q16371" s="38">
        <f>IF(Colin!$G16371&lt;$B$1,Colin!$I16371,0)</f>
        <v>0</v>
      </c>
    </row>
    <row r="16372" spans="12:17" x14ac:dyDescent="0.25">
      <c r="L16372" s="38">
        <f>IF(AND(Colin!$G16372=$B$1,Colin!$H16372=$C$3),Colin!$I16372,)</f>
        <v>0</v>
      </c>
      <c r="M16372" s="38">
        <f>IF(AND(Colin!$G16372=$B$1,Colin!$H16372&lt;=$C$3),Colin!$I16372,)</f>
        <v>0</v>
      </c>
      <c r="N16372" s="38">
        <f>IF(AND(Colin!$G16372=$B$2,Colin!$H16372=$C$3),Colin!$I16372,)</f>
        <v>0</v>
      </c>
      <c r="O16372" s="38">
        <f>IF(AND(Colin!$G16372=$B$2,Colin!$H16372&lt;=$C$3),Colin!$I16372,)</f>
        <v>0</v>
      </c>
      <c r="P16372" s="38">
        <f>IF(Colin!$G16372&lt;$B$2,Colin!$I16372,0)</f>
        <v>0</v>
      </c>
      <c r="Q16372" s="38">
        <f>IF(Colin!$G16372&lt;$B$1,Colin!$I16372,0)</f>
        <v>0</v>
      </c>
    </row>
    <row r="16373" spans="12:17" x14ac:dyDescent="0.25">
      <c r="L16373" s="38">
        <f>IF(AND(Colin!$G16373=$B$1,Colin!$H16373=$C$3),Colin!$I16373,)</f>
        <v>0</v>
      </c>
      <c r="M16373" s="38">
        <f>IF(AND(Colin!$G16373=$B$1,Colin!$H16373&lt;=$C$3),Colin!$I16373,)</f>
        <v>0</v>
      </c>
      <c r="N16373" s="38">
        <f>IF(AND(Colin!$G16373=$B$2,Colin!$H16373=$C$3),Colin!$I16373,)</f>
        <v>0</v>
      </c>
      <c r="O16373" s="38">
        <f>IF(AND(Colin!$G16373=$B$2,Colin!$H16373&lt;=$C$3),Colin!$I16373,)</f>
        <v>0</v>
      </c>
      <c r="P16373" s="38">
        <f>IF(Colin!$G16373&lt;$B$2,Colin!$I16373,0)</f>
        <v>0</v>
      </c>
      <c r="Q16373" s="38">
        <f>IF(Colin!$G16373&lt;$B$1,Colin!$I16373,0)</f>
        <v>0</v>
      </c>
    </row>
    <row r="16374" spans="12:17" x14ac:dyDescent="0.25">
      <c r="L16374" s="38">
        <f>IF(AND(Colin!$G16374=$B$1,Colin!$H16374=$C$3),Colin!$I16374,)</f>
        <v>0</v>
      </c>
      <c r="M16374" s="38">
        <f>IF(AND(Colin!$G16374=$B$1,Colin!$H16374&lt;=$C$3),Colin!$I16374,)</f>
        <v>0</v>
      </c>
      <c r="N16374" s="38">
        <f>IF(AND(Colin!$G16374=$B$2,Colin!$H16374=$C$3),Colin!$I16374,)</f>
        <v>0</v>
      </c>
      <c r="O16374" s="38">
        <f>IF(AND(Colin!$G16374=$B$2,Colin!$H16374&lt;=$C$3),Colin!$I16374,)</f>
        <v>0</v>
      </c>
      <c r="P16374" s="38">
        <f>IF(Colin!$G16374&lt;$B$2,Colin!$I16374,0)</f>
        <v>0</v>
      </c>
      <c r="Q16374" s="38">
        <f>IF(Colin!$G16374&lt;$B$1,Colin!$I16374,0)</f>
        <v>0</v>
      </c>
    </row>
    <row r="16375" spans="12:17" x14ac:dyDescent="0.25">
      <c r="L16375" s="38">
        <f>IF(AND(Colin!$G16375=$B$1,Colin!$H16375=$C$3),Colin!$I16375,)</f>
        <v>0</v>
      </c>
      <c r="M16375" s="38">
        <f>IF(AND(Colin!$G16375=$B$1,Colin!$H16375&lt;=$C$3),Colin!$I16375,)</f>
        <v>0</v>
      </c>
      <c r="N16375" s="38">
        <f>IF(AND(Colin!$G16375=$B$2,Colin!$H16375=$C$3),Colin!$I16375,)</f>
        <v>0</v>
      </c>
      <c r="O16375" s="38">
        <f>IF(AND(Colin!$G16375=$B$2,Colin!$H16375&lt;=$C$3),Colin!$I16375,)</f>
        <v>0</v>
      </c>
      <c r="P16375" s="38">
        <f>IF(Colin!$G16375&lt;$B$2,Colin!$I16375,0)</f>
        <v>0</v>
      </c>
      <c r="Q16375" s="38">
        <f>IF(Colin!$G16375&lt;$B$1,Colin!$I16375,0)</f>
        <v>0</v>
      </c>
    </row>
    <row r="16376" spans="12:17" x14ac:dyDescent="0.25">
      <c r="L16376" s="38">
        <f>IF(AND(Colin!$G16376=$B$1,Colin!$H16376=$C$3),Colin!$I16376,)</f>
        <v>0</v>
      </c>
      <c r="M16376" s="38">
        <f>IF(AND(Colin!$G16376=$B$1,Colin!$H16376&lt;=$C$3),Colin!$I16376,)</f>
        <v>0</v>
      </c>
      <c r="N16376" s="38">
        <f>IF(AND(Colin!$G16376=$B$2,Colin!$H16376=$C$3),Colin!$I16376,)</f>
        <v>0</v>
      </c>
      <c r="O16376" s="38">
        <f>IF(AND(Colin!$G16376=$B$2,Colin!$H16376&lt;=$C$3),Colin!$I16376,)</f>
        <v>0</v>
      </c>
      <c r="P16376" s="38">
        <f>IF(Colin!$G16376&lt;$B$2,Colin!$I16376,0)</f>
        <v>0</v>
      </c>
      <c r="Q16376" s="38">
        <f>IF(Colin!$G16376&lt;$B$1,Colin!$I16376,0)</f>
        <v>0</v>
      </c>
    </row>
    <row r="16377" spans="12:17" x14ac:dyDescent="0.25">
      <c r="L16377" s="38">
        <f>IF(AND(Colin!$G16377=$B$1,Colin!$H16377=$C$3),Colin!$I16377,)</f>
        <v>0</v>
      </c>
      <c r="M16377" s="38">
        <f>IF(AND(Colin!$G16377=$B$1,Colin!$H16377&lt;=$C$3),Colin!$I16377,)</f>
        <v>0</v>
      </c>
      <c r="N16377" s="38">
        <f>IF(AND(Colin!$G16377=$B$2,Colin!$H16377=$C$3),Colin!$I16377,)</f>
        <v>0</v>
      </c>
      <c r="O16377" s="38">
        <f>IF(AND(Colin!$G16377=$B$2,Colin!$H16377&lt;=$C$3),Colin!$I16377,)</f>
        <v>0</v>
      </c>
      <c r="P16377" s="38">
        <f>IF(Colin!$G16377&lt;$B$2,Colin!$I16377,0)</f>
        <v>0</v>
      </c>
      <c r="Q16377" s="38">
        <f>IF(Colin!$G16377&lt;$B$1,Colin!$I16377,0)</f>
        <v>0</v>
      </c>
    </row>
    <row r="16378" spans="12:17" x14ac:dyDescent="0.25">
      <c r="L16378" s="38">
        <f>IF(AND(Colin!$G16378=$B$1,Colin!$H16378=$C$3),Colin!$I16378,)</f>
        <v>0</v>
      </c>
      <c r="M16378" s="38">
        <f>IF(AND(Colin!$G16378=$B$1,Colin!$H16378&lt;=$C$3),Colin!$I16378,)</f>
        <v>0</v>
      </c>
      <c r="N16378" s="38">
        <f>IF(AND(Colin!$G16378=$B$2,Colin!$H16378=$C$3),Colin!$I16378,)</f>
        <v>0</v>
      </c>
      <c r="O16378" s="38">
        <f>IF(AND(Colin!$G16378=$B$2,Colin!$H16378&lt;=$C$3),Colin!$I16378,)</f>
        <v>0</v>
      </c>
      <c r="P16378" s="38">
        <f>IF(Colin!$G16378&lt;$B$2,Colin!$I16378,0)</f>
        <v>0</v>
      </c>
      <c r="Q16378" s="38">
        <f>IF(Colin!$G16378&lt;$B$1,Colin!$I16378,0)</f>
        <v>0</v>
      </c>
    </row>
    <row r="16379" spans="12:17" x14ac:dyDescent="0.25">
      <c r="L16379" s="38">
        <f>IF(AND(Colin!$G16379=$B$1,Colin!$H16379=$C$3),Colin!$I16379,)</f>
        <v>0</v>
      </c>
      <c r="M16379" s="38">
        <f>IF(AND(Colin!$G16379=$B$1,Colin!$H16379&lt;=$C$3),Colin!$I16379,)</f>
        <v>0</v>
      </c>
      <c r="N16379" s="38">
        <f>IF(AND(Colin!$G16379=$B$2,Colin!$H16379=$C$3),Colin!$I16379,)</f>
        <v>0</v>
      </c>
      <c r="O16379" s="38">
        <f>IF(AND(Colin!$G16379=$B$2,Colin!$H16379&lt;=$C$3),Colin!$I16379,)</f>
        <v>0</v>
      </c>
      <c r="P16379" s="38">
        <f>IF(Colin!$G16379&lt;$B$2,Colin!$I16379,0)</f>
        <v>0</v>
      </c>
      <c r="Q16379" s="38">
        <f>IF(Colin!$G16379&lt;$B$1,Colin!$I16379,0)</f>
        <v>0</v>
      </c>
    </row>
    <row r="16380" spans="12:17" x14ac:dyDescent="0.25">
      <c r="L16380" s="38">
        <f>IF(AND(Colin!$G16380=$B$1,Colin!$H16380=$C$3),Colin!$I16380,)</f>
        <v>0</v>
      </c>
      <c r="M16380" s="38">
        <f>IF(AND(Colin!$G16380=$B$1,Colin!$H16380&lt;=$C$3),Colin!$I16380,)</f>
        <v>0</v>
      </c>
      <c r="N16380" s="38">
        <f>IF(AND(Colin!$G16380=$B$2,Colin!$H16380=$C$3),Colin!$I16380,)</f>
        <v>0</v>
      </c>
      <c r="O16380" s="38">
        <f>IF(AND(Colin!$G16380=$B$2,Colin!$H16380&lt;=$C$3),Colin!$I16380,)</f>
        <v>0</v>
      </c>
      <c r="P16380" s="38">
        <f>IF(Colin!$G16380&lt;$B$2,Colin!$I16380,0)</f>
        <v>0</v>
      </c>
      <c r="Q16380" s="38">
        <f>IF(Colin!$G16380&lt;$B$1,Colin!$I16380,0)</f>
        <v>0</v>
      </c>
    </row>
    <row r="16381" spans="12:17" x14ac:dyDescent="0.25">
      <c r="L16381" s="38">
        <f>IF(AND(Colin!$G16381=$B$1,Colin!$H16381=$C$3),Colin!$I16381,)</f>
        <v>0</v>
      </c>
      <c r="M16381" s="38">
        <f>IF(AND(Colin!$G16381=$B$1,Colin!$H16381&lt;=$C$3),Colin!$I16381,)</f>
        <v>0</v>
      </c>
      <c r="N16381" s="38">
        <f>IF(AND(Colin!$G16381=$B$2,Colin!$H16381=$C$3),Colin!$I16381,)</f>
        <v>0</v>
      </c>
      <c r="O16381" s="38">
        <f>IF(AND(Colin!$G16381=$B$2,Colin!$H16381&lt;=$C$3),Colin!$I16381,)</f>
        <v>0</v>
      </c>
      <c r="P16381" s="38">
        <f>IF(Colin!$G16381&lt;$B$2,Colin!$I16381,0)</f>
        <v>0</v>
      </c>
      <c r="Q16381" s="38">
        <f>IF(Colin!$G16381&lt;$B$1,Colin!$I16381,0)</f>
        <v>0</v>
      </c>
    </row>
    <row r="16382" spans="12:17" x14ac:dyDescent="0.25">
      <c r="L16382" s="38">
        <f>IF(AND(Colin!$G16382=$B$1,Colin!$H16382=$C$3),Colin!$I16382,)</f>
        <v>0</v>
      </c>
      <c r="M16382" s="38">
        <f>IF(AND(Colin!$G16382=$B$1,Colin!$H16382&lt;=$C$3),Colin!$I16382,)</f>
        <v>0</v>
      </c>
      <c r="N16382" s="38">
        <f>IF(AND(Colin!$G16382=$B$2,Colin!$H16382=$C$3),Colin!$I16382,)</f>
        <v>0</v>
      </c>
      <c r="O16382" s="38">
        <f>IF(AND(Colin!$G16382=$B$2,Colin!$H16382&lt;=$C$3),Colin!$I16382,)</f>
        <v>0</v>
      </c>
      <c r="P16382" s="38">
        <f>IF(Colin!$G16382&lt;$B$2,Colin!$I16382,0)</f>
        <v>0</v>
      </c>
      <c r="Q16382" s="38">
        <f>IF(Colin!$G16382&lt;$B$1,Colin!$I16382,0)</f>
        <v>0</v>
      </c>
    </row>
    <row r="16383" spans="12:17" x14ac:dyDescent="0.25">
      <c r="L16383" s="38">
        <f>IF(AND(Colin!$G16383=$B$1,Colin!$H16383=$C$3),Colin!$I16383,)</f>
        <v>0</v>
      </c>
      <c r="M16383" s="38">
        <f>IF(AND(Colin!$G16383=$B$1,Colin!$H16383&lt;=$C$3),Colin!$I16383,)</f>
        <v>0</v>
      </c>
      <c r="N16383" s="38">
        <f>IF(AND(Colin!$G16383=$B$2,Colin!$H16383=$C$3),Colin!$I16383,)</f>
        <v>0</v>
      </c>
      <c r="O16383" s="38">
        <f>IF(AND(Colin!$G16383=$B$2,Colin!$H16383&lt;=$C$3),Colin!$I16383,)</f>
        <v>0</v>
      </c>
      <c r="P16383" s="38">
        <f>IF(Colin!$G16383&lt;$B$2,Colin!$I16383,0)</f>
        <v>0</v>
      </c>
      <c r="Q16383" s="38">
        <f>IF(Colin!$G16383&lt;$B$1,Colin!$I16383,0)</f>
        <v>0</v>
      </c>
    </row>
    <row r="16384" spans="12:17" x14ac:dyDescent="0.25">
      <c r="L16384" s="38">
        <f>IF(AND(Colin!$G16384=$B$1,Colin!$H16384=$C$3),Colin!$I16384,)</f>
        <v>0</v>
      </c>
      <c r="M16384" s="38">
        <f>IF(AND(Colin!$G16384=$B$1,Colin!$H16384&lt;=$C$3),Colin!$I16384,)</f>
        <v>0</v>
      </c>
      <c r="N16384" s="38">
        <f>IF(AND(Colin!$G16384=$B$2,Colin!$H16384=$C$3),Colin!$I16384,)</f>
        <v>0</v>
      </c>
      <c r="O16384" s="38">
        <f>IF(AND(Colin!$G16384=$B$2,Colin!$H16384&lt;=$C$3),Colin!$I16384,)</f>
        <v>0</v>
      </c>
      <c r="P16384" s="38">
        <f>IF(Colin!$G16384&lt;$B$2,Colin!$I16384,0)</f>
        <v>0</v>
      </c>
      <c r="Q16384" s="38">
        <f>IF(Colin!$G16384&lt;$B$1,Colin!$I16384,0)</f>
        <v>0</v>
      </c>
    </row>
    <row r="16385" spans="12:17" x14ac:dyDescent="0.25">
      <c r="L16385" s="38">
        <f>IF(AND(Colin!$G16385=$B$1,Colin!$H16385=$C$3),Colin!$I16385,)</f>
        <v>0</v>
      </c>
      <c r="M16385" s="38">
        <f>IF(AND(Colin!$G16385=$B$1,Colin!$H16385&lt;=$C$3),Colin!$I16385,)</f>
        <v>0</v>
      </c>
      <c r="N16385" s="38">
        <f>IF(AND(Colin!$G16385=$B$2,Colin!$H16385=$C$3),Colin!$I16385,)</f>
        <v>0</v>
      </c>
      <c r="O16385" s="38">
        <f>IF(AND(Colin!$G16385=$B$2,Colin!$H16385&lt;=$C$3),Colin!$I16385,)</f>
        <v>0</v>
      </c>
      <c r="P16385" s="38">
        <f>IF(Colin!$G16385&lt;$B$2,Colin!$I16385,0)</f>
        <v>0</v>
      </c>
      <c r="Q16385" s="38">
        <f>IF(Colin!$G16385&lt;$B$1,Colin!$I16385,0)</f>
        <v>0</v>
      </c>
    </row>
    <row r="16386" spans="12:17" x14ac:dyDescent="0.25">
      <c r="L16386" s="38">
        <f>IF(AND(Colin!$G16386=$B$1,Colin!$H16386=$C$3),Colin!$I16386,)</f>
        <v>0</v>
      </c>
      <c r="M16386" s="38">
        <f>IF(AND(Colin!$G16386=$B$1,Colin!$H16386&lt;=$C$3),Colin!$I16386,)</f>
        <v>0</v>
      </c>
      <c r="N16386" s="38">
        <f>IF(AND(Colin!$G16386=$B$2,Colin!$H16386=$C$3),Colin!$I16386,)</f>
        <v>0</v>
      </c>
      <c r="O16386" s="38">
        <f>IF(AND(Colin!$G16386=$B$2,Colin!$H16386&lt;=$C$3),Colin!$I16386,)</f>
        <v>0</v>
      </c>
      <c r="P16386" s="38">
        <f>IF(Colin!$G16386&lt;$B$2,Colin!$I16386,0)</f>
        <v>0</v>
      </c>
      <c r="Q16386" s="38">
        <f>IF(Colin!$G16386&lt;$B$1,Colin!$I16386,0)</f>
        <v>0</v>
      </c>
    </row>
    <row r="16387" spans="12:17" x14ac:dyDescent="0.25">
      <c r="L16387" s="38">
        <f>IF(AND(Colin!$G16387=$B$1,Colin!$H16387=$C$3),Colin!$I16387,)</f>
        <v>0</v>
      </c>
      <c r="M16387" s="38">
        <f>IF(AND(Colin!$G16387=$B$1,Colin!$H16387&lt;=$C$3),Colin!$I16387,)</f>
        <v>0</v>
      </c>
      <c r="N16387" s="38">
        <f>IF(AND(Colin!$G16387=$B$2,Colin!$H16387=$C$3),Colin!$I16387,)</f>
        <v>0</v>
      </c>
      <c r="O16387" s="38">
        <f>IF(AND(Colin!$G16387=$B$2,Colin!$H16387&lt;=$C$3),Colin!$I16387,)</f>
        <v>0</v>
      </c>
      <c r="P16387" s="38">
        <f>IF(Colin!$G16387&lt;$B$2,Colin!$I16387,0)</f>
        <v>0</v>
      </c>
      <c r="Q16387" s="38">
        <f>IF(Colin!$G16387&lt;$B$1,Colin!$I16387,0)</f>
        <v>0</v>
      </c>
    </row>
    <row r="16388" spans="12:17" x14ac:dyDescent="0.25">
      <c r="L16388" s="38">
        <f>IF(AND(Colin!$G16388=$B$1,Colin!$H16388=$C$3),Colin!$I16388,)</f>
        <v>0</v>
      </c>
      <c r="M16388" s="38">
        <f>IF(AND(Colin!$G16388=$B$1,Colin!$H16388&lt;=$C$3),Colin!$I16388,)</f>
        <v>0</v>
      </c>
      <c r="N16388" s="38">
        <f>IF(AND(Colin!$G16388=$B$2,Colin!$H16388=$C$3),Colin!$I16388,)</f>
        <v>0</v>
      </c>
      <c r="O16388" s="38">
        <f>IF(AND(Colin!$G16388=$B$2,Colin!$H16388&lt;=$C$3),Colin!$I16388,)</f>
        <v>0</v>
      </c>
      <c r="P16388" s="38">
        <f>IF(Colin!$G16388&lt;$B$2,Colin!$I16388,0)</f>
        <v>0</v>
      </c>
      <c r="Q16388" s="38">
        <f>IF(Colin!$G16388&lt;$B$1,Colin!$I16388,0)</f>
        <v>0</v>
      </c>
    </row>
    <row r="16389" spans="12:17" x14ac:dyDescent="0.25">
      <c r="L16389" s="38">
        <f>IF(AND(Colin!$G16389=$B$1,Colin!$H16389=$C$3),Colin!$I16389,)</f>
        <v>0</v>
      </c>
      <c r="M16389" s="38">
        <f>IF(AND(Colin!$G16389=$B$1,Colin!$H16389&lt;=$C$3),Colin!$I16389,)</f>
        <v>0</v>
      </c>
      <c r="N16389" s="38">
        <f>IF(AND(Colin!$G16389=$B$2,Colin!$H16389=$C$3),Colin!$I16389,)</f>
        <v>0</v>
      </c>
      <c r="O16389" s="38">
        <f>IF(AND(Colin!$G16389=$B$2,Colin!$H16389&lt;=$C$3),Colin!$I16389,)</f>
        <v>0</v>
      </c>
      <c r="P16389" s="38">
        <f>IF(Colin!$G16389&lt;$B$2,Colin!$I16389,0)</f>
        <v>0</v>
      </c>
      <c r="Q16389" s="38">
        <f>IF(Colin!$G16389&lt;$B$1,Colin!$I16389,0)</f>
        <v>0</v>
      </c>
    </row>
    <row r="16390" spans="12:17" x14ac:dyDescent="0.25">
      <c r="L16390" s="38">
        <f>IF(AND(Colin!$G16390=$B$1,Colin!$H16390=$C$3),Colin!$I16390,)</f>
        <v>0</v>
      </c>
      <c r="M16390" s="38">
        <f>IF(AND(Colin!$G16390=$B$1,Colin!$H16390&lt;=$C$3),Colin!$I16390,)</f>
        <v>0</v>
      </c>
      <c r="N16390" s="38">
        <f>IF(AND(Colin!$G16390=$B$2,Colin!$H16390=$C$3),Colin!$I16390,)</f>
        <v>0</v>
      </c>
      <c r="O16390" s="38">
        <f>IF(AND(Colin!$G16390=$B$2,Colin!$H16390&lt;=$C$3),Colin!$I16390,)</f>
        <v>0</v>
      </c>
      <c r="P16390" s="38">
        <f>IF(Colin!$G16390&lt;$B$2,Colin!$I16390,0)</f>
        <v>0</v>
      </c>
      <c r="Q16390" s="38">
        <f>IF(Colin!$G16390&lt;$B$1,Colin!$I16390,0)</f>
        <v>0</v>
      </c>
    </row>
    <row r="16391" spans="12:17" x14ac:dyDescent="0.25">
      <c r="L16391" s="38">
        <f>IF(AND(Colin!$G16391=$B$1,Colin!$H16391=$C$3),Colin!$I16391,)</f>
        <v>0</v>
      </c>
      <c r="M16391" s="38">
        <f>IF(AND(Colin!$G16391=$B$1,Colin!$H16391&lt;=$C$3),Colin!$I16391,)</f>
        <v>0</v>
      </c>
      <c r="N16391" s="38">
        <f>IF(AND(Colin!$G16391=$B$2,Colin!$H16391=$C$3),Colin!$I16391,)</f>
        <v>0</v>
      </c>
      <c r="O16391" s="38">
        <f>IF(AND(Colin!$G16391=$B$2,Colin!$H16391&lt;=$C$3),Colin!$I16391,)</f>
        <v>0</v>
      </c>
      <c r="P16391" s="38">
        <f>IF(Colin!$G16391&lt;$B$2,Colin!$I16391,0)</f>
        <v>0</v>
      </c>
      <c r="Q16391" s="38">
        <f>IF(Colin!$G16391&lt;$B$1,Colin!$I16391,0)</f>
        <v>0</v>
      </c>
    </row>
    <row r="16392" spans="12:17" x14ac:dyDescent="0.25">
      <c r="L16392" s="38">
        <f>IF(AND(Colin!$G16392=$B$1,Colin!$H16392=$C$3),Colin!$I16392,)</f>
        <v>0</v>
      </c>
      <c r="M16392" s="38">
        <f>IF(AND(Colin!$G16392=$B$1,Colin!$H16392&lt;=$C$3),Colin!$I16392,)</f>
        <v>0</v>
      </c>
      <c r="N16392" s="38">
        <f>IF(AND(Colin!$G16392=$B$2,Colin!$H16392=$C$3),Colin!$I16392,)</f>
        <v>0</v>
      </c>
      <c r="O16392" s="38">
        <f>IF(AND(Colin!$G16392=$B$2,Colin!$H16392&lt;=$C$3),Colin!$I16392,)</f>
        <v>0</v>
      </c>
      <c r="P16392" s="38">
        <f>IF(Colin!$G16392&lt;$B$2,Colin!$I16392,0)</f>
        <v>0</v>
      </c>
      <c r="Q16392" s="38">
        <f>IF(Colin!$G16392&lt;$B$1,Colin!$I16392,0)</f>
        <v>0</v>
      </c>
    </row>
    <row r="16393" spans="12:17" x14ac:dyDescent="0.25">
      <c r="L16393" s="38">
        <f>IF(AND(Colin!$G16393=$B$1,Colin!$H16393=$C$3),Colin!$I16393,)</f>
        <v>0</v>
      </c>
      <c r="M16393" s="38">
        <f>IF(AND(Colin!$G16393=$B$1,Colin!$H16393&lt;=$C$3),Colin!$I16393,)</f>
        <v>0</v>
      </c>
      <c r="N16393" s="38">
        <f>IF(AND(Colin!$G16393=$B$2,Colin!$H16393=$C$3),Colin!$I16393,)</f>
        <v>0</v>
      </c>
      <c r="O16393" s="38">
        <f>IF(AND(Colin!$G16393=$B$2,Colin!$H16393&lt;=$C$3),Colin!$I16393,)</f>
        <v>0</v>
      </c>
      <c r="P16393" s="38">
        <f>IF(Colin!$G16393&lt;$B$2,Colin!$I16393,0)</f>
        <v>0</v>
      </c>
      <c r="Q16393" s="38">
        <f>IF(Colin!$G16393&lt;$B$1,Colin!$I16393,0)</f>
        <v>0</v>
      </c>
    </row>
    <row r="16394" spans="12:17" x14ac:dyDescent="0.25">
      <c r="L16394" s="38">
        <f>IF(AND(Colin!$G16394=$B$1,Colin!$H16394=$C$3),Colin!$I16394,)</f>
        <v>0</v>
      </c>
      <c r="M16394" s="38">
        <f>IF(AND(Colin!$G16394=$B$1,Colin!$H16394&lt;=$C$3),Colin!$I16394,)</f>
        <v>0</v>
      </c>
      <c r="N16394" s="38">
        <f>IF(AND(Colin!$G16394=$B$2,Colin!$H16394=$C$3),Colin!$I16394,)</f>
        <v>0</v>
      </c>
      <c r="O16394" s="38">
        <f>IF(AND(Colin!$G16394=$B$2,Colin!$H16394&lt;=$C$3),Colin!$I16394,)</f>
        <v>0</v>
      </c>
      <c r="P16394" s="38">
        <f>IF(Colin!$G16394&lt;$B$2,Colin!$I16394,0)</f>
        <v>0</v>
      </c>
      <c r="Q16394" s="38">
        <f>IF(Colin!$G16394&lt;$B$1,Colin!$I16394,0)</f>
        <v>0</v>
      </c>
    </row>
    <row r="16395" spans="12:17" x14ac:dyDescent="0.25">
      <c r="L16395" s="38">
        <f>IF(AND(Colin!$G16395=$B$1,Colin!$H16395=$C$3),Colin!$I16395,)</f>
        <v>0</v>
      </c>
      <c r="M16395" s="38">
        <f>IF(AND(Colin!$G16395=$B$1,Colin!$H16395&lt;=$C$3),Colin!$I16395,)</f>
        <v>0</v>
      </c>
      <c r="N16395" s="38">
        <f>IF(AND(Colin!$G16395=$B$2,Colin!$H16395=$C$3),Colin!$I16395,)</f>
        <v>0</v>
      </c>
      <c r="O16395" s="38">
        <f>IF(AND(Colin!$G16395=$B$2,Colin!$H16395&lt;=$C$3),Colin!$I16395,)</f>
        <v>0</v>
      </c>
      <c r="P16395" s="38">
        <f>IF(Colin!$G16395&lt;$B$2,Colin!$I16395,0)</f>
        <v>0</v>
      </c>
      <c r="Q16395" s="38">
        <f>IF(Colin!$G16395&lt;$B$1,Colin!$I16395,0)</f>
        <v>0</v>
      </c>
    </row>
    <row r="16396" spans="12:17" x14ac:dyDescent="0.25">
      <c r="L16396" s="38">
        <f>IF(AND(Colin!$G16396=$B$1,Colin!$H16396=$C$3),Colin!$I16396,)</f>
        <v>0</v>
      </c>
      <c r="M16396" s="38">
        <f>IF(AND(Colin!$G16396=$B$1,Colin!$H16396&lt;=$C$3),Colin!$I16396,)</f>
        <v>0</v>
      </c>
      <c r="N16396" s="38">
        <f>IF(AND(Colin!$G16396=$B$2,Colin!$H16396=$C$3),Colin!$I16396,)</f>
        <v>0</v>
      </c>
      <c r="O16396" s="38">
        <f>IF(AND(Colin!$G16396=$B$2,Colin!$H16396&lt;=$C$3),Colin!$I16396,)</f>
        <v>0</v>
      </c>
      <c r="P16396" s="38">
        <f>IF(Colin!$G16396&lt;$B$2,Colin!$I16396,0)</f>
        <v>0</v>
      </c>
      <c r="Q16396" s="38">
        <f>IF(Colin!$G16396&lt;$B$1,Colin!$I16396,0)</f>
        <v>0</v>
      </c>
    </row>
    <row r="16397" spans="12:17" x14ac:dyDescent="0.25">
      <c r="L16397" s="38">
        <f>IF(AND(Colin!$G16397=$B$1,Colin!$H16397=$C$3),Colin!$I16397,)</f>
        <v>0</v>
      </c>
      <c r="M16397" s="38">
        <f>IF(AND(Colin!$G16397=$B$1,Colin!$H16397&lt;=$C$3),Colin!$I16397,)</f>
        <v>0</v>
      </c>
      <c r="N16397" s="38">
        <f>IF(AND(Colin!$G16397=$B$2,Colin!$H16397=$C$3),Colin!$I16397,)</f>
        <v>0</v>
      </c>
      <c r="O16397" s="38">
        <f>IF(AND(Colin!$G16397=$B$2,Colin!$H16397&lt;=$C$3),Colin!$I16397,)</f>
        <v>0</v>
      </c>
      <c r="P16397" s="38">
        <f>IF(Colin!$G16397&lt;$B$2,Colin!$I16397,0)</f>
        <v>0</v>
      </c>
      <c r="Q16397" s="38">
        <f>IF(Colin!$G16397&lt;$B$1,Colin!$I16397,0)</f>
        <v>0</v>
      </c>
    </row>
    <row r="16398" spans="12:17" x14ac:dyDescent="0.25">
      <c r="L16398" s="38">
        <f>IF(AND(Colin!$G16398=$B$1,Colin!$H16398=$C$3),Colin!$I16398,)</f>
        <v>0</v>
      </c>
      <c r="M16398" s="38">
        <f>IF(AND(Colin!$G16398=$B$1,Colin!$H16398&lt;=$C$3),Colin!$I16398,)</f>
        <v>0</v>
      </c>
      <c r="N16398" s="38">
        <f>IF(AND(Colin!$G16398=$B$2,Colin!$H16398=$C$3),Colin!$I16398,)</f>
        <v>0</v>
      </c>
      <c r="O16398" s="38">
        <f>IF(AND(Colin!$G16398=$B$2,Colin!$H16398&lt;=$C$3),Colin!$I16398,)</f>
        <v>0</v>
      </c>
      <c r="P16398" s="38">
        <f>IF(Colin!$G16398&lt;$B$2,Colin!$I16398,0)</f>
        <v>0</v>
      </c>
      <c r="Q16398" s="38">
        <f>IF(Colin!$G16398&lt;$B$1,Colin!$I16398,0)</f>
        <v>0</v>
      </c>
    </row>
    <row r="16399" spans="12:17" x14ac:dyDescent="0.25">
      <c r="L16399" s="38">
        <f>IF(AND(Colin!$G16399=$B$1,Colin!$H16399=$C$3),Colin!$I16399,)</f>
        <v>0</v>
      </c>
      <c r="M16399" s="38">
        <f>IF(AND(Colin!$G16399=$B$1,Colin!$H16399&lt;=$C$3),Colin!$I16399,)</f>
        <v>0</v>
      </c>
      <c r="N16399" s="38">
        <f>IF(AND(Colin!$G16399=$B$2,Colin!$H16399=$C$3),Colin!$I16399,)</f>
        <v>0</v>
      </c>
      <c r="O16399" s="38">
        <f>IF(AND(Colin!$G16399=$B$2,Colin!$H16399&lt;=$C$3),Colin!$I16399,)</f>
        <v>0</v>
      </c>
      <c r="P16399" s="38">
        <f>IF(Colin!$G16399&lt;$B$2,Colin!$I16399,0)</f>
        <v>0</v>
      </c>
      <c r="Q16399" s="38">
        <f>IF(Colin!$G16399&lt;$B$1,Colin!$I16399,0)</f>
        <v>0</v>
      </c>
    </row>
    <row r="16400" spans="12:17" x14ac:dyDescent="0.25">
      <c r="L16400" s="38">
        <f>IF(AND(Colin!$G16400=$B$1,Colin!$H16400=$C$3),Colin!$I16400,)</f>
        <v>0</v>
      </c>
      <c r="M16400" s="38">
        <f>IF(AND(Colin!$G16400=$B$1,Colin!$H16400&lt;=$C$3),Colin!$I16400,)</f>
        <v>0</v>
      </c>
      <c r="N16400" s="38">
        <f>IF(AND(Colin!$G16400=$B$2,Colin!$H16400=$C$3),Colin!$I16400,)</f>
        <v>0</v>
      </c>
      <c r="O16400" s="38">
        <f>IF(AND(Colin!$G16400=$B$2,Colin!$H16400&lt;=$C$3),Colin!$I16400,)</f>
        <v>0</v>
      </c>
      <c r="P16400" s="38">
        <f>IF(Colin!$G16400&lt;$B$2,Colin!$I16400,0)</f>
        <v>0</v>
      </c>
      <c r="Q16400" s="38">
        <f>IF(Colin!$G16400&lt;$B$1,Colin!$I16400,0)</f>
        <v>0</v>
      </c>
    </row>
    <row r="16401" spans="12:17" x14ac:dyDescent="0.25">
      <c r="L16401" s="38">
        <f>IF(AND(Colin!$G16401=$B$1,Colin!$H16401=$C$3),Colin!$I16401,)</f>
        <v>0</v>
      </c>
      <c r="M16401" s="38">
        <f>IF(AND(Colin!$G16401=$B$1,Colin!$H16401&lt;=$C$3),Colin!$I16401,)</f>
        <v>0</v>
      </c>
      <c r="N16401" s="38">
        <f>IF(AND(Colin!$G16401=$B$2,Colin!$H16401=$C$3),Colin!$I16401,)</f>
        <v>0</v>
      </c>
      <c r="O16401" s="38">
        <f>IF(AND(Colin!$G16401=$B$2,Colin!$H16401&lt;=$C$3),Colin!$I16401,)</f>
        <v>0</v>
      </c>
      <c r="P16401" s="38">
        <f>IF(Colin!$G16401&lt;$B$2,Colin!$I16401,0)</f>
        <v>0</v>
      </c>
      <c r="Q16401" s="38">
        <f>IF(Colin!$G16401&lt;$B$1,Colin!$I16401,0)</f>
        <v>0</v>
      </c>
    </row>
    <row r="16402" spans="12:17" x14ac:dyDescent="0.25">
      <c r="L16402" s="38">
        <f>IF(AND(Colin!$G16402=$B$1,Colin!$H16402=$C$3),Colin!$I16402,)</f>
        <v>0</v>
      </c>
      <c r="M16402" s="38">
        <f>IF(AND(Colin!$G16402=$B$1,Colin!$H16402&lt;=$C$3),Colin!$I16402,)</f>
        <v>0</v>
      </c>
      <c r="N16402" s="38">
        <f>IF(AND(Colin!$G16402=$B$2,Colin!$H16402=$C$3),Colin!$I16402,)</f>
        <v>0</v>
      </c>
      <c r="O16402" s="38">
        <f>IF(AND(Colin!$G16402=$B$2,Colin!$H16402&lt;=$C$3),Colin!$I16402,)</f>
        <v>0</v>
      </c>
      <c r="P16402" s="38">
        <f>IF(Colin!$G16402&lt;$B$2,Colin!$I16402,0)</f>
        <v>0</v>
      </c>
      <c r="Q16402" s="38">
        <f>IF(Colin!$G16402&lt;$B$1,Colin!$I16402,0)</f>
        <v>0</v>
      </c>
    </row>
    <row r="16403" spans="12:17" x14ac:dyDescent="0.25">
      <c r="L16403" s="38">
        <f>IF(AND(Colin!$G16403=$B$1,Colin!$H16403=$C$3),Colin!$I16403,)</f>
        <v>0</v>
      </c>
      <c r="M16403" s="38">
        <f>IF(AND(Colin!$G16403=$B$1,Colin!$H16403&lt;=$C$3),Colin!$I16403,)</f>
        <v>0</v>
      </c>
      <c r="N16403" s="38">
        <f>IF(AND(Colin!$G16403=$B$2,Colin!$H16403=$C$3),Colin!$I16403,)</f>
        <v>0</v>
      </c>
      <c r="O16403" s="38">
        <f>IF(AND(Colin!$G16403=$B$2,Colin!$H16403&lt;=$C$3),Colin!$I16403,)</f>
        <v>0</v>
      </c>
      <c r="P16403" s="38">
        <f>IF(Colin!$G16403&lt;$B$2,Colin!$I16403,0)</f>
        <v>0</v>
      </c>
      <c r="Q16403" s="38">
        <f>IF(Colin!$G16403&lt;$B$1,Colin!$I16403,0)</f>
        <v>0</v>
      </c>
    </row>
    <row r="16404" spans="12:17" x14ac:dyDescent="0.25">
      <c r="L16404" s="38">
        <f>IF(AND(Colin!$G16404=$B$1,Colin!$H16404=$C$3),Colin!$I16404,)</f>
        <v>0</v>
      </c>
      <c r="M16404" s="38">
        <f>IF(AND(Colin!$G16404=$B$1,Colin!$H16404&lt;=$C$3),Colin!$I16404,)</f>
        <v>0</v>
      </c>
      <c r="N16404" s="38">
        <f>IF(AND(Colin!$G16404=$B$2,Colin!$H16404=$C$3),Colin!$I16404,)</f>
        <v>0</v>
      </c>
      <c r="O16404" s="38">
        <f>IF(AND(Colin!$G16404=$B$2,Colin!$H16404&lt;=$C$3),Colin!$I16404,)</f>
        <v>0</v>
      </c>
      <c r="P16404" s="38">
        <f>IF(Colin!$G16404&lt;$B$2,Colin!$I16404,0)</f>
        <v>0</v>
      </c>
      <c r="Q16404" s="38">
        <f>IF(Colin!$G16404&lt;$B$1,Colin!$I16404,0)</f>
        <v>0</v>
      </c>
    </row>
    <row r="16405" spans="12:17" x14ac:dyDescent="0.25">
      <c r="L16405" s="38">
        <f>IF(AND(Colin!$G16405=$B$1,Colin!$H16405=$C$3),Colin!$I16405,)</f>
        <v>0</v>
      </c>
      <c r="M16405" s="38">
        <f>IF(AND(Colin!$G16405=$B$1,Colin!$H16405&lt;=$C$3),Colin!$I16405,)</f>
        <v>0</v>
      </c>
      <c r="N16405" s="38">
        <f>IF(AND(Colin!$G16405=$B$2,Colin!$H16405=$C$3),Colin!$I16405,)</f>
        <v>0</v>
      </c>
      <c r="O16405" s="38">
        <f>IF(AND(Colin!$G16405=$B$2,Colin!$H16405&lt;=$C$3),Colin!$I16405,)</f>
        <v>0</v>
      </c>
      <c r="P16405" s="38">
        <f>IF(Colin!$G16405&lt;$B$2,Colin!$I16405,0)</f>
        <v>0</v>
      </c>
      <c r="Q16405" s="38">
        <f>IF(Colin!$G16405&lt;$B$1,Colin!$I16405,0)</f>
        <v>0</v>
      </c>
    </row>
    <row r="16406" spans="12:17" x14ac:dyDescent="0.25">
      <c r="L16406" s="38">
        <f>IF(AND(Colin!$G16406=$B$1,Colin!$H16406=$C$3),Colin!$I16406,)</f>
        <v>0</v>
      </c>
      <c r="M16406" s="38">
        <f>IF(AND(Colin!$G16406=$B$1,Colin!$H16406&lt;=$C$3),Colin!$I16406,)</f>
        <v>0</v>
      </c>
      <c r="N16406" s="38">
        <f>IF(AND(Colin!$G16406=$B$2,Colin!$H16406=$C$3),Colin!$I16406,)</f>
        <v>0</v>
      </c>
      <c r="O16406" s="38">
        <f>IF(AND(Colin!$G16406=$B$2,Colin!$H16406&lt;=$C$3),Colin!$I16406,)</f>
        <v>0</v>
      </c>
      <c r="P16406" s="38">
        <f>IF(Colin!$G16406&lt;$B$2,Colin!$I16406,0)</f>
        <v>0</v>
      </c>
      <c r="Q16406" s="38">
        <f>IF(Colin!$G16406&lt;$B$1,Colin!$I16406,0)</f>
        <v>0</v>
      </c>
    </row>
    <row r="16407" spans="12:17" x14ac:dyDescent="0.25">
      <c r="L16407" s="38">
        <f>IF(AND(Colin!$G16407=$B$1,Colin!$H16407=$C$3),Colin!$I16407,)</f>
        <v>0</v>
      </c>
      <c r="M16407" s="38">
        <f>IF(AND(Colin!$G16407=$B$1,Colin!$H16407&lt;=$C$3),Colin!$I16407,)</f>
        <v>0</v>
      </c>
      <c r="N16407" s="38">
        <f>IF(AND(Colin!$G16407=$B$2,Colin!$H16407=$C$3),Colin!$I16407,)</f>
        <v>0</v>
      </c>
      <c r="O16407" s="38">
        <f>IF(AND(Colin!$G16407=$B$2,Colin!$H16407&lt;=$C$3),Colin!$I16407,)</f>
        <v>0</v>
      </c>
      <c r="P16407" s="38">
        <f>IF(Colin!$G16407&lt;$B$2,Colin!$I16407,0)</f>
        <v>0</v>
      </c>
      <c r="Q16407" s="38">
        <f>IF(Colin!$G16407&lt;$B$1,Colin!$I16407,0)</f>
        <v>0</v>
      </c>
    </row>
    <row r="16408" spans="12:17" x14ac:dyDescent="0.25">
      <c r="L16408" s="38">
        <f>IF(AND(Colin!$G16408=$B$1,Colin!$H16408=$C$3),Colin!$I16408,)</f>
        <v>0</v>
      </c>
      <c r="M16408" s="38">
        <f>IF(AND(Colin!$G16408=$B$1,Colin!$H16408&lt;=$C$3),Colin!$I16408,)</f>
        <v>0</v>
      </c>
      <c r="N16408" s="38">
        <f>IF(AND(Colin!$G16408=$B$2,Colin!$H16408=$C$3),Colin!$I16408,)</f>
        <v>0</v>
      </c>
      <c r="O16408" s="38">
        <f>IF(AND(Colin!$G16408=$B$2,Colin!$H16408&lt;=$C$3),Colin!$I16408,)</f>
        <v>0</v>
      </c>
      <c r="P16408" s="38">
        <f>IF(Colin!$G16408&lt;$B$2,Colin!$I16408,0)</f>
        <v>0</v>
      </c>
      <c r="Q16408" s="38">
        <f>IF(Colin!$G16408&lt;$B$1,Colin!$I16408,0)</f>
        <v>0</v>
      </c>
    </row>
    <row r="16409" spans="12:17" x14ac:dyDescent="0.25">
      <c r="L16409" s="38">
        <f>IF(AND(Colin!$G16409=$B$1,Colin!$H16409=$C$3),Colin!$I16409,)</f>
        <v>0</v>
      </c>
      <c r="M16409" s="38">
        <f>IF(AND(Colin!$G16409=$B$1,Colin!$H16409&lt;=$C$3),Colin!$I16409,)</f>
        <v>0</v>
      </c>
      <c r="N16409" s="38">
        <f>IF(AND(Colin!$G16409=$B$2,Colin!$H16409=$C$3),Colin!$I16409,)</f>
        <v>0</v>
      </c>
      <c r="O16409" s="38">
        <f>IF(AND(Colin!$G16409=$B$2,Colin!$H16409&lt;=$C$3),Colin!$I16409,)</f>
        <v>0</v>
      </c>
      <c r="P16409" s="38">
        <f>IF(Colin!$G16409&lt;$B$2,Colin!$I16409,0)</f>
        <v>0</v>
      </c>
      <c r="Q16409" s="38">
        <f>IF(Colin!$G16409&lt;$B$1,Colin!$I16409,0)</f>
        <v>0</v>
      </c>
    </row>
    <row r="16410" spans="12:17" x14ac:dyDescent="0.25">
      <c r="L16410" s="38">
        <f>IF(AND(Colin!$G16410=$B$1,Colin!$H16410=$C$3),Colin!$I16410,)</f>
        <v>0</v>
      </c>
      <c r="M16410" s="38">
        <f>IF(AND(Colin!$G16410=$B$1,Colin!$H16410&lt;=$C$3),Colin!$I16410,)</f>
        <v>0</v>
      </c>
      <c r="N16410" s="38">
        <f>IF(AND(Colin!$G16410=$B$2,Colin!$H16410=$C$3),Colin!$I16410,)</f>
        <v>0</v>
      </c>
      <c r="O16410" s="38">
        <f>IF(AND(Colin!$G16410=$B$2,Colin!$H16410&lt;=$C$3),Colin!$I16410,)</f>
        <v>0</v>
      </c>
      <c r="P16410" s="38">
        <f>IF(Colin!$G16410&lt;$B$2,Colin!$I16410,0)</f>
        <v>0</v>
      </c>
      <c r="Q16410" s="38">
        <f>IF(Colin!$G16410&lt;$B$1,Colin!$I16410,0)</f>
        <v>0</v>
      </c>
    </row>
    <row r="16411" spans="12:17" x14ac:dyDescent="0.25">
      <c r="L16411" s="38">
        <f>IF(AND(Colin!$G16411=$B$1,Colin!$H16411=$C$3),Colin!$I16411,)</f>
        <v>0</v>
      </c>
      <c r="M16411" s="38">
        <f>IF(AND(Colin!$G16411=$B$1,Colin!$H16411&lt;=$C$3),Colin!$I16411,)</f>
        <v>0</v>
      </c>
      <c r="N16411" s="38">
        <f>IF(AND(Colin!$G16411=$B$2,Colin!$H16411=$C$3),Colin!$I16411,)</f>
        <v>0</v>
      </c>
      <c r="O16411" s="38">
        <f>IF(AND(Colin!$G16411=$B$2,Colin!$H16411&lt;=$C$3),Colin!$I16411,)</f>
        <v>0</v>
      </c>
      <c r="P16411" s="38">
        <f>IF(Colin!$G16411&lt;$B$2,Colin!$I16411,0)</f>
        <v>0</v>
      </c>
      <c r="Q16411" s="38">
        <f>IF(Colin!$G16411&lt;$B$1,Colin!$I16411,0)</f>
        <v>0</v>
      </c>
    </row>
    <row r="16412" spans="12:17" x14ac:dyDescent="0.25">
      <c r="L16412" s="38">
        <f>IF(AND(Colin!$G16412=$B$1,Colin!$H16412=$C$3),Colin!$I16412,)</f>
        <v>0</v>
      </c>
      <c r="M16412" s="38">
        <f>IF(AND(Colin!$G16412=$B$1,Colin!$H16412&lt;=$C$3),Colin!$I16412,)</f>
        <v>0</v>
      </c>
      <c r="N16412" s="38">
        <f>IF(AND(Colin!$G16412=$B$2,Colin!$H16412=$C$3),Colin!$I16412,)</f>
        <v>0</v>
      </c>
      <c r="O16412" s="38">
        <f>IF(AND(Colin!$G16412=$B$2,Colin!$H16412&lt;=$C$3),Colin!$I16412,)</f>
        <v>0</v>
      </c>
      <c r="P16412" s="38">
        <f>IF(Colin!$G16412&lt;$B$2,Colin!$I16412,0)</f>
        <v>0</v>
      </c>
      <c r="Q16412" s="38">
        <f>IF(Colin!$G16412&lt;$B$1,Colin!$I16412,0)</f>
        <v>0</v>
      </c>
    </row>
    <row r="16413" spans="12:17" x14ac:dyDescent="0.25">
      <c r="L16413" s="38">
        <f>IF(AND(Colin!$G16413=$B$1,Colin!$H16413=$C$3),Colin!$I16413,)</f>
        <v>0</v>
      </c>
      <c r="M16413" s="38">
        <f>IF(AND(Colin!$G16413=$B$1,Colin!$H16413&lt;=$C$3),Colin!$I16413,)</f>
        <v>0</v>
      </c>
      <c r="N16413" s="38">
        <f>IF(AND(Colin!$G16413=$B$2,Colin!$H16413=$C$3),Colin!$I16413,)</f>
        <v>0</v>
      </c>
      <c r="O16413" s="38">
        <f>IF(AND(Colin!$G16413=$B$2,Colin!$H16413&lt;=$C$3),Colin!$I16413,)</f>
        <v>0</v>
      </c>
      <c r="P16413" s="38">
        <f>IF(Colin!$G16413&lt;$B$2,Colin!$I16413,0)</f>
        <v>0</v>
      </c>
      <c r="Q16413" s="38">
        <f>IF(Colin!$G16413&lt;$B$1,Colin!$I16413,0)</f>
        <v>0</v>
      </c>
    </row>
    <row r="16414" spans="12:17" x14ac:dyDescent="0.25">
      <c r="L16414" s="38">
        <f>IF(AND(Colin!$G16414=$B$1,Colin!$H16414=$C$3),Colin!$I16414,)</f>
        <v>0</v>
      </c>
      <c r="M16414" s="38">
        <f>IF(AND(Colin!$G16414=$B$1,Colin!$H16414&lt;=$C$3),Colin!$I16414,)</f>
        <v>0</v>
      </c>
      <c r="N16414" s="38">
        <f>IF(AND(Colin!$G16414=$B$2,Colin!$H16414=$C$3),Colin!$I16414,)</f>
        <v>0</v>
      </c>
      <c r="O16414" s="38">
        <f>IF(AND(Colin!$G16414=$B$2,Colin!$H16414&lt;=$C$3),Colin!$I16414,)</f>
        <v>0</v>
      </c>
      <c r="P16414" s="38">
        <f>IF(Colin!$G16414&lt;$B$2,Colin!$I16414,0)</f>
        <v>0</v>
      </c>
      <c r="Q16414" s="38">
        <f>IF(Colin!$G16414&lt;$B$1,Colin!$I16414,0)</f>
        <v>0</v>
      </c>
    </row>
    <row r="16415" spans="12:17" x14ac:dyDescent="0.25">
      <c r="L16415" s="38">
        <f>IF(AND(Colin!$G16415=$B$1,Colin!$H16415=$C$3),Colin!$I16415,)</f>
        <v>0</v>
      </c>
      <c r="M16415" s="38">
        <f>IF(AND(Colin!$G16415=$B$1,Colin!$H16415&lt;=$C$3),Colin!$I16415,)</f>
        <v>0</v>
      </c>
      <c r="N16415" s="38">
        <f>IF(AND(Colin!$G16415=$B$2,Colin!$H16415=$C$3),Colin!$I16415,)</f>
        <v>0</v>
      </c>
      <c r="O16415" s="38">
        <f>IF(AND(Colin!$G16415=$B$2,Colin!$H16415&lt;=$C$3),Colin!$I16415,)</f>
        <v>0</v>
      </c>
      <c r="P16415" s="38">
        <f>IF(Colin!$G16415&lt;$B$2,Colin!$I16415,0)</f>
        <v>0</v>
      </c>
      <c r="Q16415" s="38">
        <f>IF(Colin!$G16415&lt;$B$1,Colin!$I16415,0)</f>
        <v>0</v>
      </c>
    </row>
    <row r="16416" spans="12:17" x14ac:dyDescent="0.25">
      <c r="L16416" s="38">
        <f>IF(AND(Colin!$G16416=$B$1,Colin!$H16416=$C$3),Colin!$I16416,)</f>
        <v>0</v>
      </c>
      <c r="M16416" s="38">
        <f>IF(AND(Colin!$G16416=$B$1,Colin!$H16416&lt;=$C$3),Colin!$I16416,)</f>
        <v>0</v>
      </c>
      <c r="N16416" s="38">
        <f>IF(AND(Colin!$G16416=$B$2,Colin!$H16416=$C$3),Colin!$I16416,)</f>
        <v>0</v>
      </c>
      <c r="O16416" s="38">
        <f>IF(AND(Colin!$G16416=$B$2,Colin!$H16416&lt;=$C$3),Colin!$I16416,)</f>
        <v>0</v>
      </c>
      <c r="P16416" s="38">
        <f>IF(Colin!$G16416&lt;$B$2,Colin!$I16416,0)</f>
        <v>0</v>
      </c>
      <c r="Q16416" s="38">
        <f>IF(Colin!$G16416&lt;$B$1,Colin!$I16416,0)</f>
        <v>0</v>
      </c>
    </row>
    <row r="16417" spans="12:17" x14ac:dyDescent="0.25">
      <c r="L16417" s="38">
        <f>IF(AND(Colin!$G16417=$B$1,Colin!$H16417=$C$3),Colin!$I16417,)</f>
        <v>0</v>
      </c>
      <c r="M16417" s="38">
        <f>IF(AND(Colin!$G16417=$B$1,Colin!$H16417&lt;=$C$3),Colin!$I16417,)</f>
        <v>0</v>
      </c>
      <c r="N16417" s="38">
        <f>IF(AND(Colin!$G16417=$B$2,Colin!$H16417=$C$3),Colin!$I16417,)</f>
        <v>0</v>
      </c>
      <c r="O16417" s="38">
        <f>IF(AND(Colin!$G16417=$B$2,Colin!$H16417&lt;=$C$3),Colin!$I16417,)</f>
        <v>0</v>
      </c>
      <c r="P16417" s="38">
        <f>IF(Colin!$G16417&lt;$B$2,Colin!$I16417,0)</f>
        <v>0</v>
      </c>
      <c r="Q16417" s="38">
        <f>IF(Colin!$G16417&lt;$B$1,Colin!$I16417,0)</f>
        <v>0</v>
      </c>
    </row>
    <row r="16418" spans="12:17" x14ac:dyDescent="0.25">
      <c r="L16418" s="38">
        <f>IF(AND(Colin!$G16418=$B$1,Colin!$H16418=$C$3),Colin!$I16418,)</f>
        <v>0</v>
      </c>
      <c r="M16418" s="38">
        <f>IF(AND(Colin!$G16418=$B$1,Colin!$H16418&lt;=$C$3),Colin!$I16418,)</f>
        <v>0</v>
      </c>
      <c r="N16418" s="38">
        <f>IF(AND(Colin!$G16418=$B$2,Colin!$H16418=$C$3),Colin!$I16418,)</f>
        <v>0</v>
      </c>
      <c r="O16418" s="38">
        <f>IF(AND(Colin!$G16418=$B$2,Colin!$H16418&lt;=$C$3),Colin!$I16418,)</f>
        <v>0</v>
      </c>
      <c r="P16418" s="38">
        <f>IF(Colin!$G16418&lt;$B$2,Colin!$I16418,0)</f>
        <v>0</v>
      </c>
      <c r="Q16418" s="38">
        <f>IF(Colin!$G16418&lt;$B$1,Colin!$I16418,0)</f>
        <v>0</v>
      </c>
    </row>
    <row r="16419" spans="12:17" x14ac:dyDescent="0.25">
      <c r="L16419" s="38">
        <f>IF(AND(Colin!$G16419=$B$1,Colin!$H16419=$C$3),Colin!$I16419,)</f>
        <v>0</v>
      </c>
      <c r="M16419" s="38">
        <f>IF(AND(Colin!$G16419=$B$1,Colin!$H16419&lt;=$C$3),Colin!$I16419,)</f>
        <v>0</v>
      </c>
      <c r="N16419" s="38">
        <f>IF(AND(Colin!$G16419=$B$2,Colin!$H16419=$C$3),Colin!$I16419,)</f>
        <v>0</v>
      </c>
      <c r="O16419" s="38">
        <f>IF(AND(Colin!$G16419=$B$2,Colin!$H16419&lt;=$C$3),Colin!$I16419,)</f>
        <v>0</v>
      </c>
      <c r="P16419" s="38">
        <f>IF(Colin!$G16419&lt;$B$2,Colin!$I16419,0)</f>
        <v>0</v>
      </c>
      <c r="Q16419" s="38">
        <f>IF(Colin!$G16419&lt;$B$1,Colin!$I16419,0)</f>
        <v>0</v>
      </c>
    </row>
    <row r="16420" spans="12:17" x14ac:dyDescent="0.25">
      <c r="L16420" s="38">
        <f>IF(AND(Colin!$G16420=$B$1,Colin!$H16420=$C$3),Colin!$I16420,)</f>
        <v>0</v>
      </c>
      <c r="M16420" s="38">
        <f>IF(AND(Colin!$G16420=$B$1,Colin!$H16420&lt;=$C$3),Colin!$I16420,)</f>
        <v>0</v>
      </c>
      <c r="N16420" s="38">
        <f>IF(AND(Colin!$G16420=$B$2,Colin!$H16420=$C$3),Colin!$I16420,)</f>
        <v>0</v>
      </c>
      <c r="O16420" s="38">
        <f>IF(AND(Colin!$G16420=$B$2,Colin!$H16420&lt;=$C$3),Colin!$I16420,)</f>
        <v>0</v>
      </c>
      <c r="P16420" s="38">
        <f>IF(Colin!$G16420&lt;$B$2,Colin!$I16420,0)</f>
        <v>0</v>
      </c>
      <c r="Q16420" s="38">
        <f>IF(Colin!$G16420&lt;$B$1,Colin!$I16420,0)</f>
        <v>0</v>
      </c>
    </row>
    <row r="16421" spans="12:17" x14ac:dyDescent="0.25">
      <c r="L16421" s="38">
        <f>IF(AND(Colin!$G16421=$B$1,Colin!$H16421=$C$3),Colin!$I16421,)</f>
        <v>0</v>
      </c>
      <c r="M16421" s="38">
        <f>IF(AND(Colin!$G16421=$B$1,Colin!$H16421&lt;=$C$3),Colin!$I16421,)</f>
        <v>0</v>
      </c>
      <c r="N16421" s="38">
        <f>IF(AND(Colin!$G16421=$B$2,Colin!$H16421=$C$3),Colin!$I16421,)</f>
        <v>0</v>
      </c>
      <c r="O16421" s="38">
        <f>IF(AND(Colin!$G16421=$B$2,Colin!$H16421&lt;=$C$3),Colin!$I16421,)</f>
        <v>0</v>
      </c>
      <c r="P16421" s="38">
        <f>IF(Colin!$G16421&lt;$B$2,Colin!$I16421,0)</f>
        <v>0</v>
      </c>
      <c r="Q16421" s="38">
        <f>IF(Colin!$G16421&lt;$B$1,Colin!$I16421,0)</f>
        <v>0</v>
      </c>
    </row>
    <row r="16422" spans="12:17" x14ac:dyDescent="0.25">
      <c r="L16422" s="38">
        <f>IF(AND(Colin!$G16422=$B$1,Colin!$H16422=$C$3),Colin!$I16422,)</f>
        <v>0</v>
      </c>
      <c r="M16422" s="38">
        <f>IF(AND(Colin!$G16422=$B$1,Colin!$H16422&lt;=$C$3),Colin!$I16422,)</f>
        <v>0</v>
      </c>
      <c r="N16422" s="38">
        <f>IF(AND(Colin!$G16422=$B$2,Colin!$H16422=$C$3),Colin!$I16422,)</f>
        <v>0</v>
      </c>
      <c r="O16422" s="38">
        <f>IF(AND(Colin!$G16422=$B$2,Colin!$H16422&lt;=$C$3),Colin!$I16422,)</f>
        <v>0</v>
      </c>
      <c r="P16422" s="38">
        <f>IF(Colin!$G16422&lt;$B$2,Colin!$I16422,0)</f>
        <v>0</v>
      </c>
      <c r="Q16422" s="38">
        <f>IF(Colin!$G16422&lt;$B$1,Colin!$I16422,0)</f>
        <v>0</v>
      </c>
    </row>
    <row r="16423" spans="12:17" x14ac:dyDescent="0.25">
      <c r="L16423" s="38">
        <f>IF(AND(Colin!$G16423=$B$1,Colin!$H16423=$C$3),Colin!$I16423,)</f>
        <v>0</v>
      </c>
      <c r="M16423" s="38">
        <f>IF(AND(Colin!$G16423=$B$1,Colin!$H16423&lt;=$C$3),Colin!$I16423,)</f>
        <v>0</v>
      </c>
      <c r="N16423" s="38">
        <f>IF(AND(Colin!$G16423=$B$2,Colin!$H16423=$C$3),Colin!$I16423,)</f>
        <v>0</v>
      </c>
      <c r="O16423" s="38">
        <f>IF(AND(Colin!$G16423=$B$2,Colin!$H16423&lt;=$C$3),Colin!$I16423,)</f>
        <v>0</v>
      </c>
      <c r="P16423" s="38">
        <f>IF(Colin!$G16423&lt;$B$2,Colin!$I16423,0)</f>
        <v>0</v>
      </c>
      <c r="Q16423" s="38">
        <f>IF(Colin!$G16423&lt;$B$1,Colin!$I16423,0)</f>
        <v>0</v>
      </c>
    </row>
    <row r="16424" spans="12:17" x14ac:dyDescent="0.25">
      <c r="L16424" s="38">
        <f>IF(AND(Colin!$G16424=$B$1,Colin!$H16424=$C$3),Colin!$I16424,)</f>
        <v>0</v>
      </c>
      <c r="M16424" s="38">
        <f>IF(AND(Colin!$G16424=$B$1,Colin!$H16424&lt;=$C$3),Colin!$I16424,)</f>
        <v>0</v>
      </c>
      <c r="N16424" s="38">
        <f>IF(AND(Colin!$G16424=$B$2,Colin!$H16424=$C$3),Colin!$I16424,)</f>
        <v>0</v>
      </c>
      <c r="O16424" s="38">
        <f>IF(AND(Colin!$G16424=$B$2,Colin!$H16424&lt;=$C$3),Colin!$I16424,)</f>
        <v>0</v>
      </c>
      <c r="P16424" s="38">
        <f>IF(Colin!$G16424&lt;$B$2,Colin!$I16424,0)</f>
        <v>0</v>
      </c>
      <c r="Q16424" s="38">
        <f>IF(Colin!$G16424&lt;$B$1,Colin!$I16424,0)</f>
        <v>0</v>
      </c>
    </row>
    <row r="16425" spans="12:17" x14ac:dyDescent="0.25">
      <c r="L16425" s="38">
        <f>IF(AND(Colin!$G16425=$B$1,Colin!$H16425=$C$3),Colin!$I16425,)</f>
        <v>0</v>
      </c>
      <c r="M16425" s="38">
        <f>IF(AND(Colin!$G16425=$B$1,Colin!$H16425&lt;=$C$3),Colin!$I16425,)</f>
        <v>0</v>
      </c>
      <c r="N16425" s="38">
        <f>IF(AND(Colin!$G16425=$B$2,Colin!$H16425=$C$3),Colin!$I16425,)</f>
        <v>0</v>
      </c>
      <c r="O16425" s="38">
        <f>IF(AND(Colin!$G16425=$B$2,Colin!$H16425&lt;=$C$3),Colin!$I16425,)</f>
        <v>0</v>
      </c>
      <c r="P16425" s="38">
        <f>IF(Colin!$G16425&lt;$B$2,Colin!$I16425,0)</f>
        <v>0</v>
      </c>
      <c r="Q16425" s="38">
        <f>IF(Colin!$G16425&lt;$B$1,Colin!$I16425,0)</f>
        <v>0</v>
      </c>
    </row>
    <row r="16426" spans="12:17" x14ac:dyDescent="0.25">
      <c r="L16426" s="38">
        <f>IF(AND(Colin!$G16426=$B$1,Colin!$H16426=$C$3),Colin!$I16426,)</f>
        <v>0</v>
      </c>
      <c r="M16426" s="38">
        <f>IF(AND(Colin!$G16426=$B$1,Colin!$H16426&lt;=$C$3),Colin!$I16426,)</f>
        <v>0</v>
      </c>
      <c r="N16426" s="38">
        <f>IF(AND(Colin!$G16426=$B$2,Colin!$H16426=$C$3),Colin!$I16426,)</f>
        <v>0</v>
      </c>
      <c r="O16426" s="38">
        <f>IF(AND(Colin!$G16426=$B$2,Colin!$H16426&lt;=$C$3),Colin!$I16426,)</f>
        <v>0</v>
      </c>
      <c r="P16426" s="38">
        <f>IF(Colin!$G16426&lt;$B$2,Colin!$I16426,0)</f>
        <v>0</v>
      </c>
      <c r="Q16426" s="38">
        <f>IF(Colin!$G16426&lt;$B$1,Colin!$I16426,0)</f>
        <v>0</v>
      </c>
    </row>
    <row r="16427" spans="12:17" x14ac:dyDescent="0.25">
      <c r="L16427" s="38">
        <f>IF(AND(Colin!$G16427=$B$1,Colin!$H16427=$C$3),Colin!$I16427,)</f>
        <v>0</v>
      </c>
      <c r="M16427" s="38">
        <f>IF(AND(Colin!$G16427=$B$1,Colin!$H16427&lt;=$C$3),Colin!$I16427,)</f>
        <v>0</v>
      </c>
      <c r="N16427" s="38">
        <f>IF(AND(Colin!$G16427=$B$2,Colin!$H16427=$C$3),Colin!$I16427,)</f>
        <v>0</v>
      </c>
      <c r="O16427" s="38">
        <f>IF(AND(Colin!$G16427=$B$2,Colin!$H16427&lt;=$C$3),Colin!$I16427,)</f>
        <v>0</v>
      </c>
      <c r="P16427" s="38">
        <f>IF(Colin!$G16427&lt;$B$2,Colin!$I16427,0)</f>
        <v>0</v>
      </c>
      <c r="Q16427" s="38">
        <f>IF(Colin!$G16427&lt;$B$1,Colin!$I16427,0)</f>
        <v>0</v>
      </c>
    </row>
    <row r="16428" spans="12:17" x14ac:dyDescent="0.25">
      <c r="L16428" s="38">
        <f>IF(AND(Colin!$G16428=$B$1,Colin!$H16428=$C$3),Colin!$I16428,)</f>
        <v>0</v>
      </c>
      <c r="M16428" s="38">
        <f>IF(AND(Colin!$G16428=$B$1,Colin!$H16428&lt;=$C$3),Colin!$I16428,)</f>
        <v>0</v>
      </c>
      <c r="N16428" s="38">
        <f>IF(AND(Colin!$G16428=$B$2,Colin!$H16428=$C$3),Colin!$I16428,)</f>
        <v>0</v>
      </c>
      <c r="O16428" s="38">
        <f>IF(AND(Colin!$G16428=$B$2,Colin!$H16428&lt;=$C$3),Colin!$I16428,)</f>
        <v>0</v>
      </c>
      <c r="P16428" s="38">
        <f>IF(Colin!$G16428&lt;$B$2,Colin!$I16428,0)</f>
        <v>0</v>
      </c>
      <c r="Q16428" s="38">
        <f>IF(Colin!$G16428&lt;$B$1,Colin!$I16428,0)</f>
        <v>0</v>
      </c>
    </row>
    <row r="16429" spans="12:17" x14ac:dyDescent="0.25">
      <c r="L16429" s="38">
        <f>IF(AND(Colin!$G16429=$B$1,Colin!$H16429=$C$3),Colin!$I16429,)</f>
        <v>0</v>
      </c>
      <c r="M16429" s="38">
        <f>IF(AND(Colin!$G16429=$B$1,Colin!$H16429&lt;=$C$3),Colin!$I16429,)</f>
        <v>0</v>
      </c>
      <c r="N16429" s="38">
        <f>IF(AND(Colin!$G16429=$B$2,Colin!$H16429=$C$3),Colin!$I16429,)</f>
        <v>0</v>
      </c>
      <c r="O16429" s="38">
        <f>IF(AND(Colin!$G16429=$B$2,Colin!$H16429&lt;=$C$3),Colin!$I16429,)</f>
        <v>0</v>
      </c>
      <c r="P16429" s="38">
        <f>IF(Colin!$G16429&lt;$B$2,Colin!$I16429,0)</f>
        <v>0</v>
      </c>
      <c r="Q16429" s="38">
        <f>IF(Colin!$G16429&lt;$B$1,Colin!$I16429,0)</f>
        <v>0</v>
      </c>
    </row>
    <row r="16430" spans="12:17" x14ac:dyDescent="0.25">
      <c r="L16430" s="38">
        <f>IF(AND(Colin!$G16430=$B$1,Colin!$H16430=$C$3),Colin!$I16430,)</f>
        <v>0</v>
      </c>
      <c r="M16430" s="38">
        <f>IF(AND(Colin!$G16430=$B$1,Colin!$H16430&lt;=$C$3),Colin!$I16430,)</f>
        <v>0</v>
      </c>
      <c r="N16430" s="38">
        <f>IF(AND(Colin!$G16430=$B$2,Colin!$H16430=$C$3),Colin!$I16430,)</f>
        <v>0</v>
      </c>
      <c r="O16430" s="38">
        <f>IF(AND(Colin!$G16430=$B$2,Colin!$H16430&lt;=$C$3),Colin!$I16430,)</f>
        <v>0</v>
      </c>
      <c r="P16430" s="38">
        <f>IF(Colin!$G16430&lt;$B$2,Colin!$I16430,0)</f>
        <v>0</v>
      </c>
      <c r="Q16430" s="38">
        <f>IF(Colin!$G16430&lt;$B$1,Colin!$I16430,0)</f>
        <v>0</v>
      </c>
    </row>
    <row r="16431" spans="12:17" x14ac:dyDescent="0.25">
      <c r="L16431" s="38">
        <f>IF(AND(Colin!$G16431=$B$1,Colin!$H16431=$C$3),Colin!$I16431,)</f>
        <v>0</v>
      </c>
      <c r="M16431" s="38">
        <f>IF(AND(Colin!$G16431=$B$1,Colin!$H16431&lt;=$C$3),Colin!$I16431,)</f>
        <v>0</v>
      </c>
      <c r="N16431" s="38">
        <f>IF(AND(Colin!$G16431=$B$2,Colin!$H16431=$C$3),Colin!$I16431,)</f>
        <v>0</v>
      </c>
      <c r="O16431" s="38">
        <f>IF(AND(Colin!$G16431=$B$2,Colin!$H16431&lt;=$C$3),Colin!$I16431,)</f>
        <v>0</v>
      </c>
      <c r="P16431" s="38">
        <f>IF(Colin!$G16431&lt;$B$2,Colin!$I16431,0)</f>
        <v>0</v>
      </c>
      <c r="Q16431" s="38">
        <f>IF(Colin!$G16431&lt;$B$1,Colin!$I16431,0)</f>
        <v>0</v>
      </c>
    </row>
    <row r="16432" spans="12:17" x14ac:dyDescent="0.25">
      <c r="L16432" s="38">
        <f>IF(AND(Colin!$G16432=$B$1,Colin!$H16432=$C$3),Colin!$I16432,)</f>
        <v>0</v>
      </c>
      <c r="M16432" s="38">
        <f>IF(AND(Colin!$G16432=$B$1,Colin!$H16432&lt;=$C$3),Colin!$I16432,)</f>
        <v>0</v>
      </c>
      <c r="N16432" s="38">
        <f>IF(AND(Colin!$G16432=$B$2,Colin!$H16432=$C$3),Colin!$I16432,)</f>
        <v>0</v>
      </c>
      <c r="O16432" s="38">
        <f>IF(AND(Colin!$G16432=$B$2,Colin!$H16432&lt;=$C$3),Colin!$I16432,)</f>
        <v>0</v>
      </c>
      <c r="P16432" s="38">
        <f>IF(Colin!$G16432&lt;$B$2,Colin!$I16432,0)</f>
        <v>0</v>
      </c>
      <c r="Q16432" s="38">
        <f>IF(Colin!$G16432&lt;$B$1,Colin!$I16432,0)</f>
        <v>0</v>
      </c>
    </row>
    <row r="16433" spans="12:17" x14ac:dyDescent="0.25">
      <c r="L16433" s="38">
        <f>IF(AND(Colin!$G16433=$B$1,Colin!$H16433=$C$3),Colin!$I16433,)</f>
        <v>0</v>
      </c>
      <c r="M16433" s="38">
        <f>IF(AND(Colin!$G16433=$B$1,Colin!$H16433&lt;=$C$3),Colin!$I16433,)</f>
        <v>0</v>
      </c>
      <c r="N16433" s="38">
        <f>IF(AND(Colin!$G16433=$B$2,Colin!$H16433=$C$3),Colin!$I16433,)</f>
        <v>0</v>
      </c>
      <c r="O16433" s="38">
        <f>IF(AND(Colin!$G16433=$B$2,Colin!$H16433&lt;=$C$3),Colin!$I16433,)</f>
        <v>0</v>
      </c>
      <c r="P16433" s="38">
        <f>IF(Colin!$G16433&lt;$B$2,Colin!$I16433,0)</f>
        <v>0</v>
      </c>
      <c r="Q16433" s="38">
        <f>IF(Colin!$G16433&lt;$B$1,Colin!$I16433,0)</f>
        <v>0</v>
      </c>
    </row>
    <row r="16434" spans="12:17" x14ac:dyDescent="0.25">
      <c r="L16434" s="38">
        <f>IF(AND(Colin!$G16434=$B$1,Colin!$H16434=$C$3),Colin!$I16434,)</f>
        <v>0</v>
      </c>
      <c r="M16434" s="38">
        <f>IF(AND(Colin!$G16434=$B$1,Colin!$H16434&lt;=$C$3),Colin!$I16434,)</f>
        <v>0</v>
      </c>
      <c r="N16434" s="38">
        <f>IF(AND(Colin!$G16434=$B$2,Colin!$H16434=$C$3),Colin!$I16434,)</f>
        <v>0</v>
      </c>
      <c r="O16434" s="38">
        <f>IF(AND(Colin!$G16434=$B$2,Colin!$H16434&lt;=$C$3),Colin!$I16434,)</f>
        <v>0</v>
      </c>
      <c r="P16434" s="38">
        <f>IF(Colin!$G16434&lt;$B$2,Colin!$I16434,0)</f>
        <v>0</v>
      </c>
      <c r="Q16434" s="38">
        <f>IF(Colin!$G16434&lt;$B$1,Colin!$I16434,0)</f>
        <v>0</v>
      </c>
    </row>
    <row r="16435" spans="12:17" x14ac:dyDescent="0.25">
      <c r="L16435" s="38">
        <f>IF(AND(Colin!$G16435=$B$1,Colin!$H16435=$C$3),Colin!$I16435,)</f>
        <v>0</v>
      </c>
      <c r="M16435" s="38">
        <f>IF(AND(Colin!$G16435=$B$1,Colin!$H16435&lt;=$C$3),Colin!$I16435,)</f>
        <v>0</v>
      </c>
      <c r="N16435" s="38">
        <f>IF(AND(Colin!$G16435=$B$2,Colin!$H16435=$C$3),Colin!$I16435,)</f>
        <v>0</v>
      </c>
      <c r="O16435" s="38">
        <f>IF(AND(Colin!$G16435=$B$2,Colin!$H16435&lt;=$C$3),Colin!$I16435,)</f>
        <v>0</v>
      </c>
      <c r="P16435" s="38">
        <f>IF(Colin!$G16435&lt;$B$2,Colin!$I16435,0)</f>
        <v>0</v>
      </c>
      <c r="Q16435" s="38">
        <f>IF(Colin!$G16435&lt;$B$1,Colin!$I16435,0)</f>
        <v>0</v>
      </c>
    </row>
    <row r="16436" spans="12:17" x14ac:dyDescent="0.25">
      <c r="L16436" s="38">
        <f>IF(AND(Colin!$G16436=$B$1,Colin!$H16436=$C$3),Colin!$I16436,)</f>
        <v>0</v>
      </c>
      <c r="M16436" s="38">
        <f>IF(AND(Colin!$G16436=$B$1,Colin!$H16436&lt;=$C$3),Colin!$I16436,)</f>
        <v>0</v>
      </c>
      <c r="N16436" s="38">
        <f>IF(AND(Colin!$G16436=$B$2,Colin!$H16436=$C$3),Colin!$I16436,)</f>
        <v>0</v>
      </c>
      <c r="O16436" s="38">
        <f>IF(AND(Colin!$G16436=$B$2,Colin!$H16436&lt;=$C$3),Colin!$I16436,)</f>
        <v>0</v>
      </c>
      <c r="P16436" s="38">
        <f>IF(Colin!$G16436&lt;$B$2,Colin!$I16436,0)</f>
        <v>0</v>
      </c>
      <c r="Q16436" s="38">
        <f>IF(Colin!$G16436&lt;$B$1,Colin!$I16436,0)</f>
        <v>0</v>
      </c>
    </row>
    <row r="16437" spans="12:17" x14ac:dyDescent="0.25">
      <c r="L16437" s="38">
        <f>IF(AND(Colin!$G16437=$B$1,Colin!$H16437=$C$3),Colin!$I16437,)</f>
        <v>0</v>
      </c>
      <c r="M16437" s="38">
        <f>IF(AND(Colin!$G16437=$B$1,Colin!$H16437&lt;=$C$3),Colin!$I16437,)</f>
        <v>0</v>
      </c>
      <c r="N16437" s="38">
        <f>IF(AND(Colin!$G16437=$B$2,Colin!$H16437=$C$3),Colin!$I16437,)</f>
        <v>0</v>
      </c>
      <c r="O16437" s="38">
        <f>IF(AND(Colin!$G16437=$B$2,Colin!$H16437&lt;=$C$3),Colin!$I16437,)</f>
        <v>0</v>
      </c>
      <c r="P16437" s="38">
        <f>IF(Colin!$G16437&lt;$B$2,Colin!$I16437,0)</f>
        <v>0</v>
      </c>
      <c r="Q16437" s="38">
        <f>IF(Colin!$G16437&lt;$B$1,Colin!$I16437,0)</f>
        <v>0</v>
      </c>
    </row>
    <row r="16438" spans="12:17" x14ac:dyDescent="0.25">
      <c r="L16438" s="38">
        <f>IF(AND(Colin!$G16438=$B$1,Colin!$H16438=$C$3),Colin!$I16438,)</f>
        <v>0</v>
      </c>
      <c r="M16438" s="38">
        <f>IF(AND(Colin!$G16438=$B$1,Colin!$H16438&lt;=$C$3),Colin!$I16438,)</f>
        <v>0</v>
      </c>
      <c r="N16438" s="38">
        <f>IF(AND(Colin!$G16438=$B$2,Colin!$H16438=$C$3),Colin!$I16438,)</f>
        <v>0</v>
      </c>
      <c r="O16438" s="38">
        <f>IF(AND(Colin!$G16438=$B$2,Colin!$H16438&lt;=$C$3),Colin!$I16438,)</f>
        <v>0</v>
      </c>
      <c r="P16438" s="38">
        <f>IF(Colin!$G16438&lt;$B$2,Colin!$I16438,0)</f>
        <v>0</v>
      </c>
      <c r="Q16438" s="38">
        <f>IF(Colin!$G16438&lt;$B$1,Colin!$I16438,0)</f>
        <v>0</v>
      </c>
    </row>
    <row r="16439" spans="12:17" x14ac:dyDescent="0.25">
      <c r="L16439" s="38">
        <f>IF(AND(Colin!$G16439=$B$1,Colin!$H16439=$C$3),Colin!$I16439,)</f>
        <v>0</v>
      </c>
      <c r="M16439" s="38">
        <f>IF(AND(Colin!$G16439=$B$1,Colin!$H16439&lt;=$C$3),Colin!$I16439,)</f>
        <v>0</v>
      </c>
      <c r="N16439" s="38">
        <f>IF(AND(Colin!$G16439=$B$2,Colin!$H16439=$C$3),Colin!$I16439,)</f>
        <v>0</v>
      </c>
      <c r="O16439" s="38">
        <f>IF(AND(Colin!$G16439=$B$2,Colin!$H16439&lt;=$C$3),Colin!$I16439,)</f>
        <v>0</v>
      </c>
      <c r="P16439" s="38">
        <f>IF(Colin!$G16439&lt;$B$2,Colin!$I16439,0)</f>
        <v>0</v>
      </c>
      <c r="Q16439" s="38">
        <f>IF(Colin!$G16439&lt;$B$1,Colin!$I16439,0)</f>
        <v>0</v>
      </c>
    </row>
    <row r="16440" spans="12:17" x14ac:dyDescent="0.25">
      <c r="L16440" s="38">
        <f>IF(AND(Colin!$G16440=$B$1,Colin!$H16440=$C$3),Colin!$I16440,)</f>
        <v>0</v>
      </c>
      <c r="M16440" s="38">
        <f>IF(AND(Colin!$G16440=$B$1,Colin!$H16440&lt;=$C$3),Colin!$I16440,)</f>
        <v>0</v>
      </c>
      <c r="N16440" s="38">
        <f>IF(AND(Colin!$G16440=$B$2,Colin!$H16440=$C$3),Colin!$I16440,)</f>
        <v>0</v>
      </c>
      <c r="O16440" s="38">
        <f>IF(AND(Colin!$G16440=$B$2,Colin!$H16440&lt;=$C$3),Colin!$I16440,)</f>
        <v>0</v>
      </c>
      <c r="P16440" s="38">
        <f>IF(Colin!$G16440&lt;$B$2,Colin!$I16440,0)</f>
        <v>0</v>
      </c>
      <c r="Q16440" s="38">
        <f>IF(Colin!$G16440&lt;$B$1,Colin!$I16440,0)</f>
        <v>0</v>
      </c>
    </row>
    <row r="16441" spans="12:17" x14ac:dyDescent="0.25">
      <c r="L16441" s="38">
        <f>IF(AND(Colin!$G16441=$B$1,Colin!$H16441=$C$3),Colin!$I16441,)</f>
        <v>0</v>
      </c>
      <c r="M16441" s="38">
        <f>IF(AND(Colin!$G16441=$B$1,Colin!$H16441&lt;=$C$3),Colin!$I16441,)</f>
        <v>0</v>
      </c>
      <c r="N16441" s="38">
        <f>IF(AND(Colin!$G16441=$B$2,Colin!$H16441=$C$3),Colin!$I16441,)</f>
        <v>0</v>
      </c>
      <c r="O16441" s="38">
        <f>IF(AND(Colin!$G16441=$B$2,Colin!$H16441&lt;=$C$3),Colin!$I16441,)</f>
        <v>0</v>
      </c>
      <c r="P16441" s="38">
        <f>IF(Colin!$G16441&lt;$B$2,Colin!$I16441,0)</f>
        <v>0</v>
      </c>
      <c r="Q16441" s="38">
        <f>IF(Colin!$G16441&lt;$B$1,Colin!$I16441,0)</f>
        <v>0</v>
      </c>
    </row>
    <row r="16442" spans="12:17" x14ac:dyDescent="0.25">
      <c r="L16442" s="38">
        <f>IF(AND(Colin!$G16442=$B$1,Colin!$H16442=$C$3),Colin!$I16442,)</f>
        <v>0</v>
      </c>
      <c r="M16442" s="38">
        <f>IF(AND(Colin!$G16442=$B$1,Colin!$H16442&lt;=$C$3),Colin!$I16442,)</f>
        <v>0</v>
      </c>
      <c r="N16442" s="38">
        <f>IF(AND(Colin!$G16442=$B$2,Colin!$H16442=$C$3),Colin!$I16442,)</f>
        <v>0</v>
      </c>
      <c r="O16442" s="38">
        <f>IF(AND(Colin!$G16442=$B$2,Colin!$H16442&lt;=$C$3),Colin!$I16442,)</f>
        <v>0</v>
      </c>
      <c r="P16442" s="38">
        <f>IF(Colin!$G16442&lt;$B$2,Colin!$I16442,0)</f>
        <v>0</v>
      </c>
      <c r="Q16442" s="38">
        <f>IF(Colin!$G16442&lt;$B$1,Colin!$I16442,0)</f>
        <v>0</v>
      </c>
    </row>
    <row r="16443" spans="12:17" x14ac:dyDescent="0.25">
      <c r="L16443" s="38">
        <f>IF(AND(Colin!$G16443=$B$1,Colin!$H16443=$C$3),Colin!$I16443,)</f>
        <v>0</v>
      </c>
      <c r="M16443" s="38">
        <f>IF(AND(Colin!$G16443=$B$1,Colin!$H16443&lt;=$C$3),Colin!$I16443,)</f>
        <v>0</v>
      </c>
      <c r="N16443" s="38">
        <f>IF(AND(Colin!$G16443=$B$2,Colin!$H16443=$C$3),Colin!$I16443,)</f>
        <v>0</v>
      </c>
      <c r="O16443" s="38">
        <f>IF(AND(Colin!$G16443=$B$2,Colin!$H16443&lt;=$C$3),Colin!$I16443,)</f>
        <v>0</v>
      </c>
      <c r="P16443" s="38">
        <f>IF(Colin!$G16443&lt;$B$2,Colin!$I16443,0)</f>
        <v>0</v>
      </c>
      <c r="Q16443" s="38">
        <f>IF(Colin!$G16443&lt;$B$1,Colin!$I16443,0)</f>
        <v>0</v>
      </c>
    </row>
    <row r="16444" spans="12:17" x14ac:dyDescent="0.25">
      <c r="L16444" s="38">
        <f>IF(AND(Colin!$G16444=$B$1,Colin!$H16444=$C$3),Colin!$I16444,)</f>
        <v>0</v>
      </c>
      <c r="M16444" s="38">
        <f>IF(AND(Colin!$G16444=$B$1,Colin!$H16444&lt;=$C$3),Colin!$I16444,)</f>
        <v>0</v>
      </c>
      <c r="N16444" s="38">
        <f>IF(AND(Colin!$G16444=$B$2,Colin!$H16444=$C$3),Colin!$I16444,)</f>
        <v>0</v>
      </c>
      <c r="O16444" s="38">
        <f>IF(AND(Colin!$G16444=$B$2,Colin!$H16444&lt;=$C$3),Colin!$I16444,)</f>
        <v>0</v>
      </c>
      <c r="P16444" s="38">
        <f>IF(Colin!$G16444&lt;$B$2,Colin!$I16444,0)</f>
        <v>0</v>
      </c>
      <c r="Q16444" s="38">
        <f>IF(Colin!$G16444&lt;$B$1,Colin!$I16444,0)</f>
        <v>0</v>
      </c>
    </row>
    <row r="16445" spans="12:17" x14ac:dyDescent="0.25">
      <c r="L16445" s="38">
        <f>IF(AND(Colin!$G16445=$B$1,Colin!$H16445=$C$3),Colin!$I16445,)</f>
        <v>0</v>
      </c>
      <c r="M16445" s="38">
        <f>IF(AND(Colin!$G16445=$B$1,Colin!$H16445&lt;=$C$3),Colin!$I16445,)</f>
        <v>0</v>
      </c>
      <c r="N16445" s="38">
        <f>IF(AND(Colin!$G16445=$B$2,Colin!$H16445=$C$3),Colin!$I16445,)</f>
        <v>0</v>
      </c>
      <c r="O16445" s="38">
        <f>IF(AND(Colin!$G16445=$B$2,Colin!$H16445&lt;=$C$3),Colin!$I16445,)</f>
        <v>0</v>
      </c>
      <c r="P16445" s="38">
        <f>IF(Colin!$G16445&lt;$B$2,Colin!$I16445,0)</f>
        <v>0</v>
      </c>
      <c r="Q16445" s="38">
        <f>IF(Colin!$G16445&lt;$B$1,Colin!$I16445,0)</f>
        <v>0</v>
      </c>
    </row>
    <row r="16446" spans="12:17" x14ac:dyDescent="0.25">
      <c r="L16446" s="38">
        <f>IF(AND(Colin!$G16446=$B$1,Colin!$H16446=$C$3),Colin!$I16446,)</f>
        <v>0</v>
      </c>
      <c r="M16446" s="38">
        <f>IF(AND(Colin!$G16446=$B$1,Colin!$H16446&lt;=$C$3),Colin!$I16446,)</f>
        <v>0</v>
      </c>
      <c r="N16446" s="38">
        <f>IF(AND(Colin!$G16446=$B$2,Colin!$H16446=$C$3),Colin!$I16446,)</f>
        <v>0</v>
      </c>
      <c r="O16446" s="38">
        <f>IF(AND(Colin!$G16446=$B$2,Colin!$H16446&lt;=$C$3),Colin!$I16446,)</f>
        <v>0</v>
      </c>
      <c r="P16446" s="38">
        <f>IF(Colin!$G16446&lt;$B$2,Colin!$I16446,0)</f>
        <v>0</v>
      </c>
      <c r="Q16446" s="38">
        <f>IF(Colin!$G16446&lt;$B$1,Colin!$I16446,0)</f>
        <v>0</v>
      </c>
    </row>
    <row r="16447" spans="12:17" x14ac:dyDescent="0.25">
      <c r="L16447" s="38">
        <f>IF(AND(Colin!$G16447=$B$1,Colin!$H16447=$C$3),Colin!$I16447,)</f>
        <v>0</v>
      </c>
      <c r="M16447" s="38">
        <f>IF(AND(Colin!$G16447=$B$1,Colin!$H16447&lt;=$C$3),Colin!$I16447,)</f>
        <v>0</v>
      </c>
      <c r="N16447" s="38">
        <f>IF(AND(Colin!$G16447=$B$2,Colin!$H16447=$C$3),Colin!$I16447,)</f>
        <v>0</v>
      </c>
      <c r="O16447" s="38">
        <f>IF(AND(Colin!$G16447=$B$2,Colin!$H16447&lt;=$C$3),Colin!$I16447,)</f>
        <v>0</v>
      </c>
      <c r="P16447" s="38">
        <f>IF(Colin!$G16447&lt;$B$2,Colin!$I16447,0)</f>
        <v>0</v>
      </c>
      <c r="Q16447" s="38">
        <f>IF(Colin!$G16447&lt;$B$1,Colin!$I16447,0)</f>
        <v>0</v>
      </c>
    </row>
    <row r="16448" spans="12:17" x14ac:dyDescent="0.25">
      <c r="L16448" s="38">
        <f>IF(AND(Colin!$G16448=$B$1,Colin!$H16448=$C$3),Colin!$I16448,)</f>
        <v>0</v>
      </c>
      <c r="M16448" s="38">
        <f>IF(AND(Colin!$G16448=$B$1,Colin!$H16448&lt;=$C$3),Colin!$I16448,)</f>
        <v>0</v>
      </c>
      <c r="N16448" s="38">
        <f>IF(AND(Colin!$G16448=$B$2,Colin!$H16448=$C$3),Colin!$I16448,)</f>
        <v>0</v>
      </c>
      <c r="O16448" s="38">
        <f>IF(AND(Colin!$G16448=$B$2,Colin!$H16448&lt;=$C$3),Colin!$I16448,)</f>
        <v>0</v>
      </c>
      <c r="P16448" s="38">
        <f>IF(Colin!$G16448&lt;$B$2,Colin!$I16448,0)</f>
        <v>0</v>
      </c>
      <c r="Q16448" s="38">
        <f>IF(Colin!$G16448&lt;$B$1,Colin!$I16448,0)</f>
        <v>0</v>
      </c>
    </row>
    <row r="16449" spans="12:17" x14ac:dyDescent="0.25">
      <c r="L16449" s="38">
        <f>IF(AND(Colin!$G16449=$B$1,Colin!$H16449=$C$3),Colin!$I16449,)</f>
        <v>0</v>
      </c>
      <c r="M16449" s="38">
        <f>IF(AND(Colin!$G16449=$B$1,Colin!$H16449&lt;=$C$3),Colin!$I16449,)</f>
        <v>0</v>
      </c>
      <c r="N16449" s="38">
        <f>IF(AND(Colin!$G16449=$B$2,Colin!$H16449=$C$3),Colin!$I16449,)</f>
        <v>0</v>
      </c>
      <c r="O16449" s="38">
        <f>IF(AND(Colin!$G16449=$B$2,Colin!$H16449&lt;=$C$3),Colin!$I16449,)</f>
        <v>0</v>
      </c>
      <c r="P16449" s="38">
        <f>IF(Colin!$G16449&lt;$B$2,Colin!$I16449,0)</f>
        <v>0</v>
      </c>
      <c r="Q16449" s="38">
        <f>IF(Colin!$G16449&lt;$B$1,Colin!$I16449,0)</f>
        <v>0</v>
      </c>
    </row>
    <row r="16450" spans="12:17" x14ac:dyDescent="0.25">
      <c r="L16450" s="38">
        <f>IF(AND(Colin!$G16450=$B$1,Colin!$H16450=$C$3),Colin!$I16450,)</f>
        <v>0</v>
      </c>
      <c r="M16450" s="38">
        <f>IF(AND(Colin!$G16450=$B$1,Colin!$H16450&lt;=$C$3),Colin!$I16450,)</f>
        <v>0</v>
      </c>
      <c r="N16450" s="38">
        <f>IF(AND(Colin!$G16450=$B$2,Colin!$H16450=$C$3),Colin!$I16450,)</f>
        <v>0</v>
      </c>
      <c r="O16450" s="38">
        <f>IF(AND(Colin!$G16450=$B$2,Colin!$H16450&lt;=$C$3),Colin!$I16450,)</f>
        <v>0</v>
      </c>
      <c r="P16450" s="38">
        <f>IF(Colin!$G16450&lt;$B$2,Colin!$I16450,0)</f>
        <v>0</v>
      </c>
      <c r="Q16450" s="38">
        <f>IF(Colin!$G16450&lt;$B$1,Colin!$I16450,0)</f>
        <v>0</v>
      </c>
    </row>
    <row r="16451" spans="12:17" x14ac:dyDescent="0.25">
      <c r="L16451" s="38">
        <f>IF(AND(Colin!$G16451=$B$1,Colin!$H16451=$C$3),Colin!$I16451,)</f>
        <v>0</v>
      </c>
      <c r="M16451" s="38">
        <f>IF(AND(Colin!$G16451=$B$1,Colin!$H16451&lt;=$C$3),Colin!$I16451,)</f>
        <v>0</v>
      </c>
      <c r="N16451" s="38">
        <f>IF(AND(Colin!$G16451=$B$2,Colin!$H16451=$C$3),Colin!$I16451,)</f>
        <v>0</v>
      </c>
      <c r="O16451" s="38">
        <f>IF(AND(Colin!$G16451=$B$2,Colin!$H16451&lt;=$C$3),Colin!$I16451,)</f>
        <v>0</v>
      </c>
      <c r="P16451" s="38">
        <f>IF(Colin!$G16451&lt;$B$2,Colin!$I16451,0)</f>
        <v>0</v>
      </c>
      <c r="Q16451" s="38">
        <f>IF(Colin!$G16451&lt;$B$1,Colin!$I16451,0)</f>
        <v>0</v>
      </c>
    </row>
    <row r="16452" spans="12:17" x14ac:dyDescent="0.25">
      <c r="L16452" s="38">
        <f>IF(AND(Colin!$G16452=$B$1,Colin!$H16452=$C$3),Colin!$I16452,)</f>
        <v>0</v>
      </c>
      <c r="M16452" s="38">
        <f>IF(AND(Colin!$G16452=$B$1,Colin!$H16452&lt;=$C$3),Colin!$I16452,)</f>
        <v>0</v>
      </c>
      <c r="N16452" s="38">
        <f>IF(AND(Colin!$G16452=$B$2,Colin!$H16452=$C$3),Colin!$I16452,)</f>
        <v>0</v>
      </c>
      <c r="O16452" s="38">
        <f>IF(AND(Colin!$G16452=$B$2,Colin!$H16452&lt;=$C$3),Colin!$I16452,)</f>
        <v>0</v>
      </c>
      <c r="P16452" s="38">
        <f>IF(Colin!$G16452&lt;$B$2,Colin!$I16452,0)</f>
        <v>0</v>
      </c>
      <c r="Q16452" s="38">
        <f>IF(Colin!$G16452&lt;$B$1,Colin!$I16452,0)</f>
        <v>0</v>
      </c>
    </row>
    <row r="16453" spans="12:17" x14ac:dyDescent="0.25">
      <c r="L16453" s="38">
        <f>IF(AND(Colin!$G16453=$B$1,Colin!$H16453=$C$3),Colin!$I16453,)</f>
        <v>0</v>
      </c>
      <c r="M16453" s="38">
        <f>IF(AND(Colin!$G16453=$B$1,Colin!$H16453&lt;=$C$3),Colin!$I16453,)</f>
        <v>0</v>
      </c>
      <c r="N16453" s="38">
        <f>IF(AND(Colin!$G16453=$B$2,Colin!$H16453=$C$3),Colin!$I16453,)</f>
        <v>0</v>
      </c>
      <c r="O16453" s="38">
        <f>IF(AND(Colin!$G16453=$B$2,Colin!$H16453&lt;=$C$3),Colin!$I16453,)</f>
        <v>0</v>
      </c>
      <c r="P16453" s="38">
        <f>IF(Colin!$G16453&lt;$B$2,Colin!$I16453,0)</f>
        <v>0</v>
      </c>
      <c r="Q16453" s="38">
        <f>IF(Colin!$G16453&lt;$B$1,Colin!$I16453,0)</f>
        <v>0</v>
      </c>
    </row>
    <row r="16454" spans="12:17" x14ac:dyDescent="0.25">
      <c r="L16454" s="38">
        <f>IF(AND(Colin!$G16454=$B$1,Colin!$H16454=$C$3),Colin!$I16454,)</f>
        <v>0</v>
      </c>
      <c r="M16454" s="38">
        <f>IF(AND(Colin!$G16454=$B$1,Colin!$H16454&lt;=$C$3),Colin!$I16454,)</f>
        <v>0</v>
      </c>
      <c r="N16454" s="38">
        <f>IF(AND(Colin!$G16454=$B$2,Colin!$H16454=$C$3),Colin!$I16454,)</f>
        <v>0</v>
      </c>
      <c r="O16454" s="38">
        <f>IF(AND(Colin!$G16454=$B$2,Colin!$H16454&lt;=$C$3),Colin!$I16454,)</f>
        <v>0</v>
      </c>
      <c r="P16454" s="38">
        <f>IF(Colin!$G16454&lt;$B$2,Colin!$I16454,0)</f>
        <v>0</v>
      </c>
      <c r="Q16454" s="38">
        <f>IF(Colin!$G16454&lt;$B$1,Colin!$I16454,0)</f>
        <v>0</v>
      </c>
    </row>
    <row r="16455" spans="12:17" x14ac:dyDescent="0.25">
      <c r="L16455" s="38">
        <f>IF(AND(Colin!$G16455=$B$1,Colin!$H16455=$C$3),Colin!$I16455,)</f>
        <v>0</v>
      </c>
      <c r="M16455" s="38">
        <f>IF(AND(Colin!$G16455=$B$1,Colin!$H16455&lt;=$C$3),Colin!$I16455,)</f>
        <v>0</v>
      </c>
      <c r="N16455" s="38">
        <f>IF(AND(Colin!$G16455=$B$2,Colin!$H16455=$C$3),Colin!$I16455,)</f>
        <v>0</v>
      </c>
      <c r="O16455" s="38">
        <f>IF(AND(Colin!$G16455=$B$2,Colin!$H16455&lt;=$C$3),Colin!$I16455,)</f>
        <v>0</v>
      </c>
      <c r="P16455" s="38">
        <f>IF(Colin!$G16455&lt;$B$2,Colin!$I16455,0)</f>
        <v>0</v>
      </c>
      <c r="Q16455" s="38">
        <f>IF(Colin!$G16455&lt;$B$1,Colin!$I16455,0)</f>
        <v>0</v>
      </c>
    </row>
    <row r="16456" spans="12:17" x14ac:dyDescent="0.25">
      <c r="L16456" s="38">
        <f>IF(AND(Colin!$G16456=$B$1,Colin!$H16456=$C$3),Colin!$I16456,)</f>
        <v>0</v>
      </c>
      <c r="M16456" s="38">
        <f>IF(AND(Colin!$G16456=$B$1,Colin!$H16456&lt;=$C$3),Colin!$I16456,)</f>
        <v>0</v>
      </c>
      <c r="N16456" s="38">
        <f>IF(AND(Colin!$G16456=$B$2,Colin!$H16456=$C$3),Colin!$I16456,)</f>
        <v>0</v>
      </c>
      <c r="O16456" s="38">
        <f>IF(AND(Colin!$G16456=$B$2,Colin!$H16456&lt;=$C$3),Colin!$I16456,)</f>
        <v>0</v>
      </c>
      <c r="P16456" s="38">
        <f>IF(Colin!$G16456&lt;$B$2,Colin!$I16456,0)</f>
        <v>0</v>
      </c>
      <c r="Q16456" s="38">
        <f>IF(Colin!$G16456&lt;$B$1,Colin!$I16456,0)</f>
        <v>0</v>
      </c>
    </row>
    <row r="16457" spans="12:17" x14ac:dyDescent="0.25">
      <c r="L16457" s="38">
        <f>IF(AND(Colin!$G16457=$B$1,Colin!$H16457=$C$3),Colin!$I16457,)</f>
        <v>0</v>
      </c>
      <c r="M16457" s="38">
        <f>IF(AND(Colin!$G16457=$B$1,Colin!$H16457&lt;=$C$3),Colin!$I16457,)</f>
        <v>0</v>
      </c>
      <c r="N16457" s="38">
        <f>IF(AND(Colin!$G16457=$B$2,Colin!$H16457=$C$3),Colin!$I16457,)</f>
        <v>0</v>
      </c>
      <c r="O16457" s="38">
        <f>IF(AND(Colin!$G16457=$B$2,Colin!$H16457&lt;=$C$3),Colin!$I16457,)</f>
        <v>0</v>
      </c>
      <c r="P16457" s="38">
        <f>IF(Colin!$G16457&lt;$B$2,Colin!$I16457,0)</f>
        <v>0</v>
      </c>
      <c r="Q16457" s="38">
        <f>IF(Colin!$G16457&lt;$B$1,Colin!$I16457,0)</f>
        <v>0</v>
      </c>
    </row>
    <row r="16458" spans="12:17" x14ac:dyDescent="0.25">
      <c r="L16458" s="38">
        <f>IF(AND(Colin!$G16458=$B$1,Colin!$H16458=$C$3),Colin!$I16458,)</f>
        <v>0</v>
      </c>
      <c r="M16458" s="38">
        <f>IF(AND(Colin!$G16458=$B$1,Colin!$H16458&lt;=$C$3),Colin!$I16458,)</f>
        <v>0</v>
      </c>
      <c r="N16458" s="38">
        <f>IF(AND(Colin!$G16458=$B$2,Colin!$H16458=$C$3),Colin!$I16458,)</f>
        <v>0</v>
      </c>
      <c r="O16458" s="38">
        <f>IF(AND(Colin!$G16458=$B$2,Colin!$H16458&lt;=$C$3),Colin!$I16458,)</f>
        <v>0</v>
      </c>
      <c r="P16458" s="38">
        <f>IF(Colin!$G16458&lt;$B$2,Colin!$I16458,0)</f>
        <v>0</v>
      </c>
      <c r="Q16458" s="38">
        <f>IF(Colin!$G16458&lt;$B$1,Colin!$I16458,0)</f>
        <v>0</v>
      </c>
    </row>
    <row r="16459" spans="12:17" x14ac:dyDescent="0.25">
      <c r="L16459" s="38">
        <f>IF(AND(Colin!$G16459=$B$1,Colin!$H16459=$C$3),Colin!$I16459,)</f>
        <v>0</v>
      </c>
      <c r="M16459" s="38">
        <f>IF(AND(Colin!$G16459=$B$1,Colin!$H16459&lt;=$C$3),Colin!$I16459,)</f>
        <v>0</v>
      </c>
      <c r="N16459" s="38">
        <f>IF(AND(Colin!$G16459=$B$2,Colin!$H16459=$C$3),Colin!$I16459,)</f>
        <v>0</v>
      </c>
      <c r="O16459" s="38">
        <f>IF(AND(Colin!$G16459=$B$2,Colin!$H16459&lt;=$C$3),Colin!$I16459,)</f>
        <v>0</v>
      </c>
      <c r="P16459" s="38">
        <f>IF(Colin!$G16459&lt;$B$2,Colin!$I16459,0)</f>
        <v>0</v>
      </c>
      <c r="Q16459" s="38">
        <f>IF(Colin!$G16459&lt;$B$1,Colin!$I16459,0)</f>
        <v>0</v>
      </c>
    </row>
    <row r="16460" spans="12:17" x14ac:dyDescent="0.25">
      <c r="L16460" s="38">
        <f>IF(AND(Colin!$G16460=$B$1,Colin!$H16460=$C$3),Colin!$I16460,)</f>
        <v>0</v>
      </c>
      <c r="M16460" s="38">
        <f>IF(AND(Colin!$G16460=$B$1,Colin!$H16460&lt;=$C$3),Colin!$I16460,)</f>
        <v>0</v>
      </c>
      <c r="N16460" s="38">
        <f>IF(AND(Colin!$G16460=$B$2,Colin!$H16460=$C$3),Colin!$I16460,)</f>
        <v>0</v>
      </c>
      <c r="O16460" s="38">
        <f>IF(AND(Colin!$G16460=$B$2,Colin!$H16460&lt;=$C$3),Colin!$I16460,)</f>
        <v>0</v>
      </c>
      <c r="P16460" s="38">
        <f>IF(Colin!$G16460&lt;$B$2,Colin!$I16460,0)</f>
        <v>0</v>
      </c>
      <c r="Q16460" s="38">
        <f>IF(Colin!$G16460&lt;$B$1,Colin!$I16460,0)</f>
        <v>0</v>
      </c>
    </row>
    <row r="16461" spans="12:17" x14ac:dyDescent="0.25">
      <c r="L16461" s="38">
        <f>IF(AND(Colin!$G16461=$B$1,Colin!$H16461=$C$3),Colin!$I16461,)</f>
        <v>0</v>
      </c>
      <c r="M16461" s="38">
        <f>IF(AND(Colin!$G16461=$B$1,Colin!$H16461&lt;=$C$3),Colin!$I16461,)</f>
        <v>0</v>
      </c>
      <c r="N16461" s="38">
        <f>IF(AND(Colin!$G16461=$B$2,Colin!$H16461=$C$3),Colin!$I16461,)</f>
        <v>0</v>
      </c>
      <c r="O16461" s="38">
        <f>IF(AND(Colin!$G16461=$B$2,Colin!$H16461&lt;=$C$3),Colin!$I16461,)</f>
        <v>0</v>
      </c>
      <c r="P16461" s="38">
        <f>IF(Colin!$G16461&lt;$B$2,Colin!$I16461,0)</f>
        <v>0</v>
      </c>
      <c r="Q16461" s="38">
        <f>IF(Colin!$G16461&lt;$B$1,Colin!$I16461,0)</f>
        <v>0</v>
      </c>
    </row>
    <row r="16462" spans="12:17" x14ac:dyDescent="0.25">
      <c r="L16462" s="38">
        <f>IF(AND(Colin!$G16462=$B$1,Colin!$H16462=$C$3),Colin!$I16462,)</f>
        <v>0</v>
      </c>
      <c r="M16462" s="38">
        <f>IF(AND(Colin!$G16462=$B$1,Colin!$H16462&lt;=$C$3),Colin!$I16462,)</f>
        <v>0</v>
      </c>
      <c r="N16462" s="38">
        <f>IF(AND(Colin!$G16462=$B$2,Colin!$H16462=$C$3),Colin!$I16462,)</f>
        <v>0</v>
      </c>
      <c r="O16462" s="38">
        <f>IF(AND(Colin!$G16462=$B$2,Colin!$H16462&lt;=$C$3),Colin!$I16462,)</f>
        <v>0</v>
      </c>
      <c r="P16462" s="38">
        <f>IF(Colin!$G16462&lt;$B$2,Colin!$I16462,0)</f>
        <v>0</v>
      </c>
      <c r="Q16462" s="38">
        <f>IF(Colin!$G16462&lt;$B$1,Colin!$I16462,0)</f>
        <v>0</v>
      </c>
    </row>
    <row r="16463" spans="12:17" x14ac:dyDescent="0.25">
      <c r="L16463" s="38">
        <f>IF(AND(Colin!$G16463=$B$1,Colin!$H16463=$C$3),Colin!$I16463,)</f>
        <v>0</v>
      </c>
      <c r="M16463" s="38">
        <f>IF(AND(Colin!$G16463=$B$1,Colin!$H16463&lt;=$C$3),Colin!$I16463,)</f>
        <v>0</v>
      </c>
      <c r="N16463" s="38">
        <f>IF(AND(Colin!$G16463=$B$2,Colin!$H16463=$C$3),Colin!$I16463,)</f>
        <v>0</v>
      </c>
      <c r="O16463" s="38">
        <f>IF(AND(Colin!$G16463=$B$2,Colin!$H16463&lt;=$C$3),Colin!$I16463,)</f>
        <v>0</v>
      </c>
      <c r="P16463" s="38">
        <f>IF(Colin!$G16463&lt;$B$2,Colin!$I16463,0)</f>
        <v>0</v>
      </c>
      <c r="Q16463" s="38">
        <f>IF(Colin!$G16463&lt;$B$1,Colin!$I16463,0)</f>
        <v>0</v>
      </c>
    </row>
    <row r="16464" spans="12:17" x14ac:dyDescent="0.25">
      <c r="L16464" s="38">
        <f>IF(AND(Colin!$G16464=$B$1,Colin!$H16464=$C$3),Colin!$I16464,)</f>
        <v>0</v>
      </c>
      <c r="M16464" s="38">
        <f>IF(AND(Colin!$G16464=$B$1,Colin!$H16464&lt;=$C$3),Colin!$I16464,)</f>
        <v>0</v>
      </c>
      <c r="N16464" s="38">
        <f>IF(AND(Colin!$G16464=$B$2,Colin!$H16464=$C$3),Colin!$I16464,)</f>
        <v>0</v>
      </c>
      <c r="O16464" s="38">
        <f>IF(AND(Colin!$G16464=$B$2,Colin!$H16464&lt;=$C$3),Colin!$I16464,)</f>
        <v>0</v>
      </c>
      <c r="P16464" s="38">
        <f>IF(Colin!$G16464&lt;$B$2,Colin!$I16464,0)</f>
        <v>0</v>
      </c>
      <c r="Q16464" s="38">
        <f>IF(Colin!$G16464&lt;$B$1,Colin!$I16464,0)</f>
        <v>0</v>
      </c>
    </row>
    <row r="16465" spans="12:17" x14ac:dyDescent="0.25">
      <c r="L16465" s="38">
        <f>IF(AND(Colin!$G16465=$B$1,Colin!$H16465=$C$3),Colin!$I16465,)</f>
        <v>0</v>
      </c>
      <c r="M16465" s="38">
        <f>IF(AND(Colin!$G16465=$B$1,Colin!$H16465&lt;=$C$3),Colin!$I16465,)</f>
        <v>0</v>
      </c>
      <c r="N16465" s="38">
        <f>IF(AND(Colin!$G16465=$B$2,Colin!$H16465=$C$3),Colin!$I16465,)</f>
        <v>0</v>
      </c>
      <c r="O16465" s="38">
        <f>IF(AND(Colin!$G16465=$B$2,Colin!$H16465&lt;=$C$3),Colin!$I16465,)</f>
        <v>0</v>
      </c>
      <c r="P16465" s="38">
        <f>IF(Colin!$G16465&lt;$B$2,Colin!$I16465,0)</f>
        <v>0</v>
      </c>
      <c r="Q16465" s="38">
        <f>IF(Colin!$G16465&lt;$B$1,Colin!$I16465,0)</f>
        <v>0</v>
      </c>
    </row>
    <row r="16466" spans="12:17" x14ac:dyDescent="0.25">
      <c r="L16466" s="38">
        <f>IF(AND(Colin!$G16466=$B$1,Colin!$H16466=$C$3),Colin!$I16466,)</f>
        <v>0</v>
      </c>
      <c r="M16466" s="38">
        <f>IF(AND(Colin!$G16466=$B$1,Colin!$H16466&lt;=$C$3),Colin!$I16466,)</f>
        <v>0</v>
      </c>
      <c r="N16466" s="38">
        <f>IF(AND(Colin!$G16466=$B$2,Colin!$H16466=$C$3),Colin!$I16466,)</f>
        <v>0</v>
      </c>
      <c r="O16466" s="38">
        <f>IF(AND(Colin!$G16466=$B$2,Colin!$H16466&lt;=$C$3),Colin!$I16466,)</f>
        <v>0</v>
      </c>
      <c r="P16466" s="38">
        <f>IF(Colin!$G16466&lt;$B$2,Colin!$I16466,0)</f>
        <v>0</v>
      </c>
      <c r="Q16466" s="38">
        <f>IF(Colin!$G16466&lt;$B$1,Colin!$I16466,0)</f>
        <v>0</v>
      </c>
    </row>
    <row r="16467" spans="12:17" x14ac:dyDescent="0.25">
      <c r="L16467" s="38">
        <f>IF(AND(Colin!$G16467=$B$1,Colin!$H16467=$C$3),Colin!$I16467,)</f>
        <v>0</v>
      </c>
      <c r="M16467" s="38">
        <f>IF(AND(Colin!$G16467=$B$1,Colin!$H16467&lt;=$C$3),Colin!$I16467,)</f>
        <v>0</v>
      </c>
      <c r="N16467" s="38">
        <f>IF(AND(Colin!$G16467=$B$2,Colin!$H16467=$C$3),Colin!$I16467,)</f>
        <v>0</v>
      </c>
      <c r="O16467" s="38">
        <f>IF(AND(Colin!$G16467=$B$2,Colin!$H16467&lt;=$C$3),Colin!$I16467,)</f>
        <v>0</v>
      </c>
      <c r="P16467" s="38">
        <f>IF(Colin!$G16467&lt;$B$2,Colin!$I16467,0)</f>
        <v>0</v>
      </c>
      <c r="Q16467" s="38">
        <f>IF(Colin!$G16467&lt;$B$1,Colin!$I16467,0)</f>
        <v>0</v>
      </c>
    </row>
    <row r="16468" spans="12:17" x14ac:dyDescent="0.25">
      <c r="L16468" s="38">
        <f>IF(AND(Colin!$G16468=$B$1,Colin!$H16468=$C$3),Colin!$I16468,)</f>
        <v>0</v>
      </c>
      <c r="M16468" s="38">
        <f>IF(AND(Colin!$G16468=$B$1,Colin!$H16468&lt;=$C$3),Colin!$I16468,)</f>
        <v>0</v>
      </c>
      <c r="N16468" s="38">
        <f>IF(AND(Colin!$G16468=$B$2,Colin!$H16468=$C$3),Colin!$I16468,)</f>
        <v>0</v>
      </c>
      <c r="O16468" s="38">
        <f>IF(AND(Colin!$G16468=$B$2,Colin!$H16468&lt;=$C$3),Colin!$I16468,)</f>
        <v>0</v>
      </c>
      <c r="P16468" s="38">
        <f>IF(Colin!$G16468&lt;$B$2,Colin!$I16468,0)</f>
        <v>0</v>
      </c>
      <c r="Q16468" s="38">
        <f>IF(Colin!$G16468&lt;$B$1,Colin!$I16468,0)</f>
        <v>0</v>
      </c>
    </row>
    <row r="16469" spans="12:17" x14ac:dyDescent="0.25">
      <c r="L16469" s="38">
        <f>IF(AND(Colin!$G16469=$B$1,Colin!$H16469=$C$3),Colin!$I16469,)</f>
        <v>0</v>
      </c>
      <c r="M16469" s="38">
        <f>IF(AND(Colin!$G16469=$B$1,Colin!$H16469&lt;=$C$3),Colin!$I16469,)</f>
        <v>0</v>
      </c>
      <c r="N16469" s="38">
        <f>IF(AND(Colin!$G16469=$B$2,Colin!$H16469=$C$3),Colin!$I16469,)</f>
        <v>0</v>
      </c>
      <c r="O16469" s="38">
        <f>IF(AND(Colin!$G16469=$B$2,Colin!$H16469&lt;=$C$3),Colin!$I16469,)</f>
        <v>0</v>
      </c>
      <c r="P16469" s="38">
        <f>IF(Colin!$G16469&lt;$B$2,Colin!$I16469,0)</f>
        <v>0</v>
      </c>
      <c r="Q16469" s="38">
        <f>IF(Colin!$G16469&lt;$B$1,Colin!$I16469,0)</f>
        <v>0</v>
      </c>
    </row>
    <row r="16470" spans="12:17" x14ac:dyDescent="0.25">
      <c r="L16470" s="38">
        <f>IF(AND(Colin!$G16470=$B$1,Colin!$H16470=$C$3),Colin!$I16470,)</f>
        <v>0</v>
      </c>
      <c r="M16470" s="38">
        <f>IF(AND(Colin!$G16470=$B$1,Colin!$H16470&lt;=$C$3),Colin!$I16470,)</f>
        <v>0</v>
      </c>
      <c r="N16470" s="38">
        <f>IF(AND(Colin!$G16470=$B$2,Colin!$H16470=$C$3),Colin!$I16470,)</f>
        <v>0</v>
      </c>
      <c r="O16470" s="38">
        <f>IF(AND(Colin!$G16470=$B$2,Colin!$H16470&lt;=$C$3),Colin!$I16470,)</f>
        <v>0</v>
      </c>
      <c r="P16470" s="38">
        <f>IF(Colin!$G16470&lt;$B$2,Colin!$I16470,0)</f>
        <v>0</v>
      </c>
      <c r="Q16470" s="38">
        <f>IF(Colin!$G16470&lt;$B$1,Colin!$I16470,0)</f>
        <v>0</v>
      </c>
    </row>
    <row r="16471" spans="12:17" x14ac:dyDescent="0.25">
      <c r="L16471" s="38">
        <f>IF(AND(Colin!$G16471=$B$1,Colin!$H16471=$C$3),Colin!$I16471,)</f>
        <v>0</v>
      </c>
      <c r="M16471" s="38">
        <f>IF(AND(Colin!$G16471=$B$1,Colin!$H16471&lt;=$C$3),Colin!$I16471,)</f>
        <v>0</v>
      </c>
      <c r="N16471" s="38">
        <f>IF(AND(Colin!$G16471=$B$2,Colin!$H16471=$C$3),Colin!$I16471,)</f>
        <v>0</v>
      </c>
      <c r="O16471" s="38">
        <f>IF(AND(Colin!$G16471=$B$2,Colin!$H16471&lt;=$C$3),Colin!$I16471,)</f>
        <v>0</v>
      </c>
      <c r="P16471" s="38">
        <f>IF(Colin!$G16471&lt;$B$2,Colin!$I16471,0)</f>
        <v>0</v>
      </c>
      <c r="Q16471" s="38">
        <f>IF(Colin!$G16471&lt;$B$1,Colin!$I16471,0)</f>
        <v>0</v>
      </c>
    </row>
    <row r="16472" spans="12:17" x14ac:dyDescent="0.25">
      <c r="L16472" s="38">
        <f>IF(AND(Colin!$G16472=$B$1,Colin!$H16472=$C$3),Colin!$I16472,)</f>
        <v>0</v>
      </c>
      <c r="M16472" s="38">
        <f>IF(AND(Colin!$G16472=$B$1,Colin!$H16472&lt;=$C$3),Colin!$I16472,)</f>
        <v>0</v>
      </c>
      <c r="N16472" s="38">
        <f>IF(AND(Colin!$G16472=$B$2,Colin!$H16472=$C$3),Colin!$I16472,)</f>
        <v>0</v>
      </c>
      <c r="O16472" s="38">
        <f>IF(AND(Colin!$G16472=$B$2,Colin!$H16472&lt;=$C$3),Colin!$I16472,)</f>
        <v>0</v>
      </c>
      <c r="P16472" s="38">
        <f>IF(Colin!$G16472&lt;$B$2,Colin!$I16472,0)</f>
        <v>0</v>
      </c>
      <c r="Q16472" s="38">
        <f>IF(Colin!$G16472&lt;$B$1,Colin!$I16472,0)</f>
        <v>0</v>
      </c>
    </row>
    <row r="16473" spans="12:17" x14ac:dyDescent="0.25">
      <c r="L16473" s="38">
        <f>IF(AND(Colin!$G16473=$B$1,Colin!$H16473=$C$3),Colin!$I16473,)</f>
        <v>0</v>
      </c>
      <c r="M16473" s="38">
        <f>IF(AND(Colin!$G16473=$B$1,Colin!$H16473&lt;=$C$3),Colin!$I16473,)</f>
        <v>0</v>
      </c>
      <c r="N16473" s="38">
        <f>IF(AND(Colin!$G16473=$B$2,Colin!$H16473=$C$3),Colin!$I16473,)</f>
        <v>0</v>
      </c>
      <c r="O16473" s="38">
        <f>IF(AND(Colin!$G16473=$B$2,Colin!$H16473&lt;=$C$3),Colin!$I16473,)</f>
        <v>0</v>
      </c>
      <c r="P16473" s="38">
        <f>IF(Colin!$G16473&lt;$B$2,Colin!$I16473,0)</f>
        <v>0</v>
      </c>
      <c r="Q16473" s="38">
        <f>IF(Colin!$G16473&lt;$B$1,Colin!$I16473,0)</f>
        <v>0</v>
      </c>
    </row>
    <row r="16474" spans="12:17" x14ac:dyDescent="0.25">
      <c r="L16474" s="38">
        <f>IF(AND(Colin!$G16474=$B$1,Colin!$H16474=$C$3),Colin!$I16474,)</f>
        <v>0</v>
      </c>
      <c r="M16474" s="38">
        <f>IF(AND(Colin!$G16474=$B$1,Colin!$H16474&lt;=$C$3),Colin!$I16474,)</f>
        <v>0</v>
      </c>
      <c r="N16474" s="38">
        <f>IF(AND(Colin!$G16474=$B$2,Colin!$H16474=$C$3),Colin!$I16474,)</f>
        <v>0</v>
      </c>
      <c r="O16474" s="38">
        <f>IF(AND(Colin!$G16474=$B$2,Colin!$H16474&lt;=$C$3),Colin!$I16474,)</f>
        <v>0</v>
      </c>
      <c r="P16474" s="38">
        <f>IF(Colin!$G16474&lt;$B$2,Colin!$I16474,0)</f>
        <v>0</v>
      </c>
      <c r="Q16474" s="38">
        <f>IF(Colin!$G16474&lt;$B$1,Colin!$I16474,0)</f>
        <v>0</v>
      </c>
    </row>
    <row r="16475" spans="12:17" x14ac:dyDescent="0.25">
      <c r="L16475" s="38">
        <f>IF(AND(Colin!$G16475=$B$1,Colin!$H16475=$C$3),Colin!$I16475,)</f>
        <v>0</v>
      </c>
      <c r="M16475" s="38">
        <f>IF(AND(Colin!$G16475=$B$1,Colin!$H16475&lt;=$C$3),Colin!$I16475,)</f>
        <v>0</v>
      </c>
      <c r="N16475" s="38">
        <f>IF(AND(Colin!$G16475=$B$2,Colin!$H16475=$C$3),Colin!$I16475,)</f>
        <v>0</v>
      </c>
      <c r="O16475" s="38">
        <f>IF(AND(Colin!$G16475=$B$2,Colin!$H16475&lt;=$C$3),Colin!$I16475,)</f>
        <v>0</v>
      </c>
      <c r="P16475" s="38">
        <f>IF(Colin!$G16475&lt;$B$2,Colin!$I16475,0)</f>
        <v>0</v>
      </c>
      <c r="Q16475" s="38">
        <f>IF(Colin!$G16475&lt;$B$1,Colin!$I16475,0)</f>
        <v>0</v>
      </c>
    </row>
    <row r="16476" spans="12:17" x14ac:dyDescent="0.25">
      <c r="L16476" s="38">
        <f>IF(AND(Colin!$G16476=$B$1,Colin!$H16476=$C$3),Colin!$I16476,)</f>
        <v>0</v>
      </c>
      <c r="M16476" s="38">
        <f>IF(AND(Colin!$G16476=$B$1,Colin!$H16476&lt;=$C$3),Colin!$I16476,)</f>
        <v>0</v>
      </c>
      <c r="N16476" s="38">
        <f>IF(AND(Colin!$G16476=$B$2,Colin!$H16476=$C$3),Colin!$I16476,)</f>
        <v>0</v>
      </c>
      <c r="O16476" s="38">
        <f>IF(AND(Colin!$G16476=$B$2,Colin!$H16476&lt;=$C$3),Colin!$I16476,)</f>
        <v>0</v>
      </c>
      <c r="P16476" s="38">
        <f>IF(Colin!$G16476&lt;$B$2,Colin!$I16476,0)</f>
        <v>0</v>
      </c>
      <c r="Q16476" s="38">
        <f>IF(Colin!$G16476&lt;$B$1,Colin!$I16476,0)</f>
        <v>0</v>
      </c>
    </row>
    <row r="16477" spans="12:17" x14ac:dyDescent="0.25">
      <c r="L16477" s="38">
        <f>IF(AND(Colin!$G16477=$B$1,Colin!$H16477=$C$3),Colin!$I16477,)</f>
        <v>0</v>
      </c>
      <c r="M16477" s="38">
        <f>IF(AND(Colin!$G16477=$B$1,Colin!$H16477&lt;=$C$3),Colin!$I16477,)</f>
        <v>0</v>
      </c>
      <c r="N16477" s="38">
        <f>IF(AND(Colin!$G16477=$B$2,Colin!$H16477=$C$3),Colin!$I16477,)</f>
        <v>0</v>
      </c>
      <c r="O16477" s="38">
        <f>IF(AND(Colin!$G16477=$B$2,Colin!$H16477&lt;=$C$3),Colin!$I16477,)</f>
        <v>0</v>
      </c>
      <c r="P16477" s="38">
        <f>IF(Colin!$G16477&lt;$B$2,Colin!$I16477,0)</f>
        <v>0</v>
      </c>
      <c r="Q16477" s="38">
        <f>IF(Colin!$G16477&lt;$B$1,Colin!$I16477,0)</f>
        <v>0</v>
      </c>
    </row>
    <row r="16478" spans="12:17" x14ac:dyDescent="0.25">
      <c r="L16478" s="38">
        <f>IF(AND(Colin!$G16478=$B$1,Colin!$H16478=$C$3),Colin!$I16478,)</f>
        <v>0</v>
      </c>
      <c r="M16478" s="38">
        <f>IF(AND(Colin!$G16478=$B$1,Colin!$H16478&lt;=$C$3),Colin!$I16478,)</f>
        <v>0</v>
      </c>
      <c r="N16478" s="38">
        <f>IF(AND(Colin!$G16478=$B$2,Colin!$H16478=$C$3),Colin!$I16478,)</f>
        <v>0</v>
      </c>
      <c r="O16478" s="38">
        <f>IF(AND(Colin!$G16478=$B$2,Colin!$H16478&lt;=$C$3),Colin!$I16478,)</f>
        <v>0</v>
      </c>
      <c r="P16478" s="38">
        <f>IF(Colin!$G16478&lt;$B$2,Colin!$I16478,0)</f>
        <v>0</v>
      </c>
      <c r="Q16478" s="38">
        <f>IF(Colin!$G16478&lt;$B$1,Colin!$I16478,0)</f>
        <v>0</v>
      </c>
    </row>
    <row r="16479" spans="12:17" x14ac:dyDescent="0.25">
      <c r="L16479" s="38">
        <f>IF(AND(Colin!$G16479=$B$1,Colin!$H16479=$C$3),Colin!$I16479,)</f>
        <v>0</v>
      </c>
      <c r="M16479" s="38">
        <f>IF(AND(Colin!$G16479=$B$1,Colin!$H16479&lt;=$C$3),Colin!$I16479,)</f>
        <v>0</v>
      </c>
      <c r="N16479" s="38">
        <f>IF(AND(Colin!$G16479=$B$2,Colin!$H16479=$C$3),Colin!$I16479,)</f>
        <v>0</v>
      </c>
      <c r="O16479" s="38">
        <f>IF(AND(Colin!$G16479=$B$2,Colin!$H16479&lt;=$C$3),Colin!$I16479,)</f>
        <v>0</v>
      </c>
      <c r="P16479" s="38">
        <f>IF(Colin!$G16479&lt;$B$2,Colin!$I16479,0)</f>
        <v>0</v>
      </c>
      <c r="Q16479" s="38">
        <f>IF(Colin!$G16479&lt;$B$1,Colin!$I16479,0)</f>
        <v>0</v>
      </c>
    </row>
    <row r="16480" spans="12:17" x14ac:dyDescent="0.25">
      <c r="L16480" s="38">
        <f>IF(AND(Colin!$G16480=$B$1,Colin!$H16480=$C$3),Colin!$I16480,)</f>
        <v>0</v>
      </c>
      <c r="M16480" s="38">
        <f>IF(AND(Colin!$G16480=$B$1,Colin!$H16480&lt;=$C$3),Colin!$I16480,)</f>
        <v>0</v>
      </c>
      <c r="N16480" s="38">
        <f>IF(AND(Colin!$G16480=$B$2,Colin!$H16480=$C$3),Colin!$I16480,)</f>
        <v>0</v>
      </c>
      <c r="O16480" s="38">
        <f>IF(AND(Colin!$G16480=$B$2,Colin!$H16480&lt;=$C$3),Colin!$I16480,)</f>
        <v>0</v>
      </c>
      <c r="P16480" s="38">
        <f>IF(Colin!$G16480&lt;$B$2,Colin!$I16480,0)</f>
        <v>0</v>
      </c>
      <c r="Q16480" s="38">
        <f>IF(Colin!$G16480&lt;$B$1,Colin!$I16480,0)</f>
        <v>0</v>
      </c>
    </row>
    <row r="16481" spans="12:17" x14ac:dyDescent="0.25">
      <c r="L16481" s="38">
        <f>IF(AND(Colin!$G16481=$B$1,Colin!$H16481=$C$3),Colin!$I16481,)</f>
        <v>0</v>
      </c>
      <c r="M16481" s="38">
        <f>IF(AND(Colin!$G16481=$B$1,Colin!$H16481&lt;=$C$3),Colin!$I16481,)</f>
        <v>0</v>
      </c>
      <c r="N16481" s="38">
        <f>IF(AND(Colin!$G16481=$B$2,Colin!$H16481=$C$3),Colin!$I16481,)</f>
        <v>0</v>
      </c>
      <c r="O16481" s="38">
        <f>IF(AND(Colin!$G16481=$B$2,Colin!$H16481&lt;=$C$3),Colin!$I16481,)</f>
        <v>0</v>
      </c>
      <c r="P16481" s="38">
        <f>IF(Colin!$G16481&lt;$B$2,Colin!$I16481,0)</f>
        <v>0</v>
      </c>
      <c r="Q16481" s="38">
        <f>IF(Colin!$G16481&lt;$B$1,Colin!$I16481,0)</f>
        <v>0</v>
      </c>
    </row>
    <row r="16482" spans="12:17" x14ac:dyDescent="0.25">
      <c r="L16482" s="38">
        <f>IF(AND(Colin!$G16482=$B$1,Colin!$H16482=$C$3),Colin!$I16482,)</f>
        <v>0</v>
      </c>
      <c r="M16482" s="38">
        <f>IF(AND(Colin!$G16482=$B$1,Colin!$H16482&lt;=$C$3),Colin!$I16482,)</f>
        <v>0</v>
      </c>
      <c r="N16482" s="38">
        <f>IF(AND(Colin!$G16482=$B$2,Colin!$H16482=$C$3),Colin!$I16482,)</f>
        <v>0</v>
      </c>
      <c r="O16482" s="38">
        <f>IF(AND(Colin!$G16482=$B$2,Colin!$H16482&lt;=$C$3),Colin!$I16482,)</f>
        <v>0</v>
      </c>
      <c r="P16482" s="38">
        <f>IF(Colin!$G16482&lt;$B$2,Colin!$I16482,0)</f>
        <v>0</v>
      </c>
      <c r="Q16482" s="38">
        <f>IF(Colin!$G16482&lt;$B$1,Colin!$I16482,0)</f>
        <v>0</v>
      </c>
    </row>
    <row r="16483" spans="12:17" x14ac:dyDescent="0.25">
      <c r="L16483" s="38">
        <f>IF(AND(Colin!$G16483=$B$1,Colin!$H16483=$C$3),Colin!$I16483,)</f>
        <v>0</v>
      </c>
      <c r="M16483" s="38">
        <f>IF(AND(Colin!$G16483=$B$1,Colin!$H16483&lt;=$C$3),Colin!$I16483,)</f>
        <v>0</v>
      </c>
      <c r="N16483" s="38">
        <f>IF(AND(Colin!$G16483=$B$2,Colin!$H16483=$C$3),Colin!$I16483,)</f>
        <v>0</v>
      </c>
      <c r="O16483" s="38">
        <f>IF(AND(Colin!$G16483=$B$2,Colin!$H16483&lt;=$C$3),Colin!$I16483,)</f>
        <v>0</v>
      </c>
      <c r="P16483" s="38">
        <f>IF(Colin!$G16483&lt;$B$2,Colin!$I16483,0)</f>
        <v>0</v>
      </c>
      <c r="Q16483" s="38">
        <f>IF(Colin!$G16483&lt;$B$1,Colin!$I16483,0)</f>
        <v>0</v>
      </c>
    </row>
    <row r="16484" spans="12:17" x14ac:dyDescent="0.25">
      <c r="L16484" s="38">
        <f>IF(AND(Colin!$G16484=$B$1,Colin!$H16484=$C$3),Colin!$I16484,)</f>
        <v>0</v>
      </c>
      <c r="M16484" s="38">
        <f>IF(AND(Colin!$G16484=$B$1,Colin!$H16484&lt;=$C$3),Colin!$I16484,)</f>
        <v>0</v>
      </c>
      <c r="N16484" s="38">
        <f>IF(AND(Colin!$G16484=$B$2,Colin!$H16484=$C$3),Colin!$I16484,)</f>
        <v>0</v>
      </c>
      <c r="O16484" s="38">
        <f>IF(AND(Colin!$G16484=$B$2,Colin!$H16484&lt;=$C$3),Colin!$I16484,)</f>
        <v>0</v>
      </c>
      <c r="P16484" s="38">
        <f>IF(Colin!$G16484&lt;$B$2,Colin!$I16484,0)</f>
        <v>0</v>
      </c>
      <c r="Q16484" s="38">
        <f>IF(Colin!$G16484&lt;$B$1,Colin!$I16484,0)</f>
        <v>0</v>
      </c>
    </row>
    <row r="16485" spans="12:17" x14ac:dyDescent="0.25">
      <c r="L16485" s="38">
        <f>IF(AND(Colin!$G16485=$B$1,Colin!$H16485=$C$3),Colin!$I16485,)</f>
        <v>0</v>
      </c>
      <c r="M16485" s="38">
        <f>IF(AND(Colin!$G16485=$B$1,Colin!$H16485&lt;=$C$3),Colin!$I16485,)</f>
        <v>0</v>
      </c>
      <c r="N16485" s="38">
        <f>IF(AND(Colin!$G16485=$B$2,Colin!$H16485=$C$3),Colin!$I16485,)</f>
        <v>0</v>
      </c>
      <c r="O16485" s="38">
        <f>IF(AND(Colin!$G16485=$B$2,Colin!$H16485&lt;=$C$3),Colin!$I16485,)</f>
        <v>0</v>
      </c>
      <c r="P16485" s="38">
        <f>IF(Colin!$G16485&lt;$B$2,Colin!$I16485,0)</f>
        <v>0</v>
      </c>
      <c r="Q16485" s="38">
        <f>IF(Colin!$G16485&lt;$B$1,Colin!$I16485,0)</f>
        <v>0</v>
      </c>
    </row>
    <row r="16486" spans="12:17" x14ac:dyDescent="0.25">
      <c r="L16486" s="38">
        <f>IF(AND(Colin!$G16486=$B$1,Colin!$H16486=$C$3),Colin!$I16486,)</f>
        <v>0</v>
      </c>
      <c r="M16486" s="38">
        <f>IF(AND(Colin!$G16486=$B$1,Colin!$H16486&lt;=$C$3),Colin!$I16486,)</f>
        <v>0</v>
      </c>
      <c r="N16486" s="38">
        <f>IF(AND(Colin!$G16486=$B$2,Colin!$H16486=$C$3),Colin!$I16486,)</f>
        <v>0</v>
      </c>
      <c r="O16486" s="38">
        <f>IF(AND(Colin!$G16486=$B$2,Colin!$H16486&lt;=$C$3),Colin!$I16486,)</f>
        <v>0</v>
      </c>
      <c r="P16486" s="38">
        <f>IF(Colin!$G16486&lt;$B$2,Colin!$I16486,0)</f>
        <v>0</v>
      </c>
      <c r="Q16486" s="38">
        <f>IF(Colin!$G16486&lt;$B$1,Colin!$I16486,0)</f>
        <v>0</v>
      </c>
    </row>
    <row r="16487" spans="12:17" x14ac:dyDescent="0.25">
      <c r="L16487" s="38">
        <f>IF(AND(Colin!$G16487=$B$1,Colin!$H16487=$C$3),Colin!$I16487,)</f>
        <v>0</v>
      </c>
      <c r="M16487" s="38">
        <f>IF(AND(Colin!$G16487=$B$1,Colin!$H16487&lt;=$C$3),Colin!$I16487,)</f>
        <v>0</v>
      </c>
      <c r="N16487" s="38">
        <f>IF(AND(Colin!$G16487=$B$2,Colin!$H16487=$C$3),Colin!$I16487,)</f>
        <v>0</v>
      </c>
      <c r="O16487" s="38">
        <f>IF(AND(Colin!$G16487=$B$2,Colin!$H16487&lt;=$C$3),Colin!$I16487,)</f>
        <v>0</v>
      </c>
      <c r="P16487" s="38">
        <f>IF(Colin!$G16487&lt;$B$2,Colin!$I16487,0)</f>
        <v>0</v>
      </c>
      <c r="Q16487" s="38">
        <f>IF(Colin!$G16487&lt;$B$1,Colin!$I16487,0)</f>
        <v>0</v>
      </c>
    </row>
    <row r="16488" spans="12:17" x14ac:dyDescent="0.25">
      <c r="L16488" s="38">
        <f>IF(AND(Colin!$G16488=$B$1,Colin!$H16488=$C$3),Colin!$I16488,)</f>
        <v>0</v>
      </c>
      <c r="M16488" s="38">
        <f>IF(AND(Colin!$G16488=$B$1,Colin!$H16488&lt;=$C$3),Colin!$I16488,)</f>
        <v>0</v>
      </c>
      <c r="N16488" s="38">
        <f>IF(AND(Colin!$G16488=$B$2,Colin!$H16488=$C$3),Colin!$I16488,)</f>
        <v>0</v>
      </c>
      <c r="O16488" s="38">
        <f>IF(AND(Colin!$G16488=$B$2,Colin!$H16488&lt;=$C$3),Colin!$I16488,)</f>
        <v>0</v>
      </c>
      <c r="P16488" s="38">
        <f>IF(Colin!$G16488&lt;$B$2,Colin!$I16488,0)</f>
        <v>0</v>
      </c>
      <c r="Q16488" s="38">
        <f>IF(Colin!$G16488&lt;$B$1,Colin!$I16488,0)</f>
        <v>0</v>
      </c>
    </row>
    <row r="16489" spans="12:17" x14ac:dyDescent="0.25">
      <c r="L16489" s="38">
        <f>IF(AND(Colin!$G16489=$B$1,Colin!$H16489=$C$3),Colin!$I16489,)</f>
        <v>0</v>
      </c>
      <c r="M16489" s="38">
        <f>IF(AND(Colin!$G16489=$B$1,Colin!$H16489&lt;=$C$3),Colin!$I16489,)</f>
        <v>0</v>
      </c>
      <c r="N16489" s="38">
        <f>IF(AND(Colin!$G16489=$B$2,Colin!$H16489=$C$3),Colin!$I16489,)</f>
        <v>0</v>
      </c>
      <c r="O16489" s="38">
        <f>IF(AND(Colin!$G16489=$B$2,Colin!$H16489&lt;=$C$3),Colin!$I16489,)</f>
        <v>0</v>
      </c>
      <c r="P16489" s="38">
        <f>IF(Colin!$G16489&lt;$B$2,Colin!$I16489,0)</f>
        <v>0</v>
      </c>
      <c r="Q16489" s="38">
        <f>IF(Colin!$G16489&lt;$B$1,Colin!$I16489,0)</f>
        <v>0</v>
      </c>
    </row>
    <row r="16490" spans="12:17" x14ac:dyDescent="0.25">
      <c r="L16490" s="38">
        <f>IF(AND(Colin!$G16490=$B$1,Colin!$H16490=$C$3),Colin!$I16490,)</f>
        <v>0</v>
      </c>
      <c r="M16490" s="38">
        <f>IF(AND(Colin!$G16490=$B$1,Colin!$H16490&lt;=$C$3),Colin!$I16490,)</f>
        <v>0</v>
      </c>
      <c r="N16490" s="38">
        <f>IF(AND(Colin!$G16490=$B$2,Colin!$H16490=$C$3),Colin!$I16490,)</f>
        <v>0</v>
      </c>
      <c r="O16490" s="38">
        <f>IF(AND(Colin!$G16490=$B$2,Colin!$H16490&lt;=$C$3),Colin!$I16490,)</f>
        <v>0</v>
      </c>
      <c r="P16490" s="38">
        <f>IF(Colin!$G16490&lt;$B$2,Colin!$I16490,0)</f>
        <v>0</v>
      </c>
      <c r="Q16490" s="38">
        <f>IF(Colin!$G16490&lt;$B$1,Colin!$I16490,0)</f>
        <v>0</v>
      </c>
    </row>
    <row r="16491" spans="12:17" x14ac:dyDescent="0.25">
      <c r="L16491" s="38">
        <f>IF(AND(Colin!$G16491=$B$1,Colin!$H16491=$C$3),Colin!$I16491,)</f>
        <v>0</v>
      </c>
      <c r="M16491" s="38">
        <f>IF(AND(Colin!$G16491=$B$1,Colin!$H16491&lt;=$C$3),Colin!$I16491,)</f>
        <v>0</v>
      </c>
      <c r="N16491" s="38">
        <f>IF(AND(Colin!$G16491=$B$2,Colin!$H16491=$C$3),Colin!$I16491,)</f>
        <v>0</v>
      </c>
      <c r="O16491" s="38">
        <f>IF(AND(Colin!$G16491=$B$2,Colin!$H16491&lt;=$C$3),Colin!$I16491,)</f>
        <v>0</v>
      </c>
      <c r="P16491" s="38">
        <f>IF(Colin!$G16491&lt;$B$2,Colin!$I16491,0)</f>
        <v>0</v>
      </c>
      <c r="Q16491" s="38">
        <f>IF(Colin!$G16491&lt;$B$1,Colin!$I16491,0)</f>
        <v>0</v>
      </c>
    </row>
    <row r="16492" spans="12:17" x14ac:dyDescent="0.25">
      <c r="L16492" s="38">
        <f>IF(AND(Colin!$G16492=$B$1,Colin!$H16492=$C$3),Colin!$I16492,)</f>
        <v>0</v>
      </c>
      <c r="M16492" s="38">
        <f>IF(AND(Colin!$G16492=$B$1,Colin!$H16492&lt;=$C$3),Colin!$I16492,)</f>
        <v>0</v>
      </c>
      <c r="N16492" s="38">
        <f>IF(AND(Colin!$G16492=$B$2,Colin!$H16492=$C$3),Colin!$I16492,)</f>
        <v>0</v>
      </c>
      <c r="O16492" s="38">
        <f>IF(AND(Colin!$G16492=$B$2,Colin!$H16492&lt;=$C$3),Colin!$I16492,)</f>
        <v>0</v>
      </c>
      <c r="P16492" s="38">
        <f>IF(Colin!$G16492&lt;$B$2,Colin!$I16492,0)</f>
        <v>0</v>
      </c>
      <c r="Q16492" s="38">
        <f>IF(Colin!$G16492&lt;$B$1,Colin!$I16492,0)</f>
        <v>0</v>
      </c>
    </row>
    <row r="16493" spans="12:17" x14ac:dyDescent="0.25">
      <c r="L16493" s="38">
        <f>IF(AND(Colin!$G16493=$B$1,Colin!$H16493=$C$3),Colin!$I16493,)</f>
        <v>0</v>
      </c>
      <c r="M16493" s="38">
        <f>IF(AND(Colin!$G16493=$B$1,Colin!$H16493&lt;=$C$3),Colin!$I16493,)</f>
        <v>0</v>
      </c>
      <c r="N16493" s="38">
        <f>IF(AND(Colin!$G16493=$B$2,Colin!$H16493=$C$3),Colin!$I16493,)</f>
        <v>0</v>
      </c>
      <c r="O16493" s="38">
        <f>IF(AND(Colin!$G16493=$B$2,Colin!$H16493&lt;=$C$3),Colin!$I16493,)</f>
        <v>0</v>
      </c>
      <c r="P16493" s="38">
        <f>IF(Colin!$G16493&lt;$B$2,Colin!$I16493,0)</f>
        <v>0</v>
      </c>
      <c r="Q16493" s="38">
        <f>IF(Colin!$G16493&lt;$B$1,Colin!$I16493,0)</f>
        <v>0</v>
      </c>
    </row>
    <row r="16494" spans="12:17" x14ac:dyDescent="0.25">
      <c r="L16494" s="38">
        <f>IF(AND(Colin!$G16494=$B$1,Colin!$H16494=$C$3),Colin!$I16494,)</f>
        <v>0</v>
      </c>
      <c r="M16494" s="38">
        <f>IF(AND(Colin!$G16494=$B$1,Colin!$H16494&lt;=$C$3),Colin!$I16494,)</f>
        <v>0</v>
      </c>
      <c r="N16494" s="38">
        <f>IF(AND(Colin!$G16494=$B$2,Colin!$H16494=$C$3),Colin!$I16494,)</f>
        <v>0</v>
      </c>
      <c r="O16494" s="38">
        <f>IF(AND(Colin!$G16494=$B$2,Colin!$H16494&lt;=$C$3),Colin!$I16494,)</f>
        <v>0</v>
      </c>
      <c r="P16494" s="38">
        <f>IF(Colin!$G16494&lt;$B$2,Colin!$I16494,0)</f>
        <v>0</v>
      </c>
      <c r="Q16494" s="38">
        <f>IF(Colin!$G16494&lt;$B$1,Colin!$I16494,0)</f>
        <v>0</v>
      </c>
    </row>
    <row r="16495" spans="12:17" x14ac:dyDescent="0.25">
      <c r="L16495" s="38">
        <f>IF(AND(Colin!$G16495=$B$1,Colin!$H16495=$C$3),Colin!$I16495,)</f>
        <v>0</v>
      </c>
      <c r="M16495" s="38">
        <f>IF(AND(Colin!$G16495=$B$1,Colin!$H16495&lt;=$C$3),Colin!$I16495,)</f>
        <v>0</v>
      </c>
      <c r="N16495" s="38">
        <f>IF(AND(Colin!$G16495=$B$2,Colin!$H16495=$C$3),Colin!$I16495,)</f>
        <v>0</v>
      </c>
      <c r="O16495" s="38">
        <f>IF(AND(Colin!$G16495=$B$2,Colin!$H16495&lt;=$C$3),Colin!$I16495,)</f>
        <v>0</v>
      </c>
      <c r="P16495" s="38">
        <f>IF(Colin!$G16495&lt;$B$2,Colin!$I16495,0)</f>
        <v>0</v>
      </c>
      <c r="Q16495" s="38">
        <f>IF(Colin!$G16495&lt;$B$1,Colin!$I16495,0)</f>
        <v>0</v>
      </c>
    </row>
    <row r="16496" spans="12:17" x14ac:dyDescent="0.25">
      <c r="L16496" s="38">
        <f>IF(AND(Colin!$G16496=$B$1,Colin!$H16496=$C$3),Colin!$I16496,)</f>
        <v>0</v>
      </c>
      <c r="M16496" s="38">
        <f>IF(AND(Colin!$G16496=$B$1,Colin!$H16496&lt;=$C$3),Colin!$I16496,)</f>
        <v>0</v>
      </c>
      <c r="N16496" s="38">
        <f>IF(AND(Colin!$G16496=$B$2,Colin!$H16496=$C$3),Colin!$I16496,)</f>
        <v>0</v>
      </c>
      <c r="O16496" s="38">
        <f>IF(AND(Colin!$G16496=$B$2,Colin!$H16496&lt;=$C$3),Colin!$I16496,)</f>
        <v>0</v>
      </c>
      <c r="P16496" s="38">
        <f>IF(Colin!$G16496&lt;$B$2,Colin!$I16496,0)</f>
        <v>0</v>
      </c>
      <c r="Q16496" s="38">
        <f>IF(Colin!$G16496&lt;$B$1,Colin!$I16496,0)</f>
        <v>0</v>
      </c>
    </row>
    <row r="16497" spans="12:17" x14ac:dyDescent="0.25">
      <c r="L16497" s="38">
        <f>IF(AND(Colin!$G16497=$B$1,Colin!$H16497=$C$3),Colin!$I16497,)</f>
        <v>0</v>
      </c>
      <c r="M16497" s="38">
        <f>IF(AND(Colin!$G16497=$B$1,Colin!$H16497&lt;=$C$3),Colin!$I16497,)</f>
        <v>0</v>
      </c>
      <c r="N16497" s="38">
        <f>IF(AND(Colin!$G16497=$B$2,Colin!$H16497=$C$3),Colin!$I16497,)</f>
        <v>0</v>
      </c>
      <c r="O16497" s="38">
        <f>IF(AND(Colin!$G16497=$B$2,Colin!$H16497&lt;=$C$3),Colin!$I16497,)</f>
        <v>0</v>
      </c>
      <c r="P16497" s="38">
        <f>IF(Colin!$G16497&lt;$B$2,Colin!$I16497,0)</f>
        <v>0</v>
      </c>
      <c r="Q16497" s="38">
        <f>IF(Colin!$G16497&lt;$B$1,Colin!$I16497,0)</f>
        <v>0</v>
      </c>
    </row>
    <row r="16498" spans="12:17" x14ac:dyDescent="0.25">
      <c r="L16498" s="38">
        <f>IF(AND(Colin!$G16498=$B$1,Colin!$H16498=$C$3),Colin!$I16498,)</f>
        <v>0</v>
      </c>
      <c r="M16498" s="38">
        <f>IF(AND(Colin!$G16498=$B$1,Colin!$H16498&lt;=$C$3),Colin!$I16498,)</f>
        <v>0</v>
      </c>
      <c r="N16498" s="38">
        <f>IF(AND(Colin!$G16498=$B$2,Colin!$H16498=$C$3),Colin!$I16498,)</f>
        <v>0</v>
      </c>
      <c r="O16498" s="38">
        <f>IF(AND(Colin!$G16498=$B$2,Colin!$H16498&lt;=$C$3),Colin!$I16498,)</f>
        <v>0</v>
      </c>
      <c r="P16498" s="38">
        <f>IF(Colin!$G16498&lt;$B$2,Colin!$I16498,0)</f>
        <v>0</v>
      </c>
      <c r="Q16498" s="38">
        <f>IF(Colin!$G16498&lt;$B$1,Colin!$I16498,0)</f>
        <v>0</v>
      </c>
    </row>
    <row r="16499" spans="12:17" x14ac:dyDescent="0.25">
      <c r="L16499" s="38">
        <f>IF(AND(Colin!$G16499=$B$1,Colin!$H16499=$C$3),Colin!$I16499,)</f>
        <v>0</v>
      </c>
      <c r="M16499" s="38">
        <f>IF(AND(Colin!$G16499=$B$1,Colin!$H16499&lt;=$C$3),Colin!$I16499,)</f>
        <v>0</v>
      </c>
      <c r="N16499" s="38">
        <f>IF(AND(Colin!$G16499=$B$2,Colin!$H16499=$C$3),Colin!$I16499,)</f>
        <v>0</v>
      </c>
      <c r="O16499" s="38">
        <f>IF(AND(Colin!$G16499=$B$2,Colin!$H16499&lt;=$C$3),Colin!$I16499,)</f>
        <v>0</v>
      </c>
      <c r="P16499" s="38">
        <f>IF(Colin!$G16499&lt;$B$2,Colin!$I16499,0)</f>
        <v>0</v>
      </c>
      <c r="Q16499" s="38">
        <f>IF(Colin!$G16499&lt;$B$1,Colin!$I16499,0)</f>
        <v>0</v>
      </c>
    </row>
    <row r="16500" spans="12:17" x14ac:dyDescent="0.25">
      <c r="L16500" s="38">
        <f>IF(AND(Colin!$G16500=$B$1,Colin!$H16500=$C$3),Colin!$I16500,)</f>
        <v>0</v>
      </c>
      <c r="M16500" s="38">
        <f>IF(AND(Colin!$G16500=$B$1,Colin!$H16500&lt;=$C$3),Colin!$I16500,)</f>
        <v>0</v>
      </c>
      <c r="N16500" s="38">
        <f>IF(AND(Colin!$G16500=$B$2,Colin!$H16500=$C$3),Colin!$I16500,)</f>
        <v>0</v>
      </c>
      <c r="O16500" s="38">
        <f>IF(AND(Colin!$G16500=$B$2,Colin!$H16500&lt;=$C$3),Colin!$I16500,)</f>
        <v>0</v>
      </c>
      <c r="P16500" s="38">
        <f>IF(Colin!$G16500&lt;$B$2,Colin!$I16500,0)</f>
        <v>0</v>
      </c>
      <c r="Q16500" s="38">
        <f>IF(Colin!$G16500&lt;$B$1,Colin!$I16500,0)</f>
        <v>0</v>
      </c>
    </row>
    <row r="16501" spans="12:17" x14ac:dyDescent="0.25">
      <c r="L16501" s="38">
        <f>IF(AND(Colin!$G16501=$B$1,Colin!$H16501=$C$3),Colin!$I16501,)</f>
        <v>0</v>
      </c>
      <c r="M16501" s="38">
        <f>IF(AND(Colin!$G16501=$B$1,Colin!$H16501&lt;=$C$3),Colin!$I16501,)</f>
        <v>0</v>
      </c>
      <c r="N16501" s="38">
        <f>IF(AND(Colin!$G16501=$B$2,Colin!$H16501=$C$3),Colin!$I16501,)</f>
        <v>0</v>
      </c>
      <c r="O16501" s="38">
        <f>IF(AND(Colin!$G16501=$B$2,Colin!$H16501&lt;=$C$3),Colin!$I16501,)</f>
        <v>0</v>
      </c>
      <c r="P16501" s="38">
        <f>IF(Colin!$G16501&lt;$B$2,Colin!$I16501,0)</f>
        <v>0</v>
      </c>
      <c r="Q16501" s="38">
        <f>IF(Colin!$G16501&lt;$B$1,Colin!$I16501,0)</f>
        <v>0</v>
      </c>
    </row>
    <row r="16502" spans="12:17" x14ac:dyDescent="0.25">
      <c r="L16502" s="38">
        <f>IF(AND(Colin!$G16502=$B$1,Colin!$H16502=$C$3),Colin!$I16502,)</f>
        <v>0</v>
      </c>
      <c r="M16502" s="38">
        <f>IF(AND(Colin!$G16502=$B$1,Colin!$H16502&lt;=$C$3),Colin!$I16502,)</f>
        <v>0</v>
      </c>
      <c r="N16502" s="38">
        <f>IF(AND(Colin!$G16502=$B$2,Colin!$H16502=$C$3),Colin!$I16502,)</f>
        <v>0</v>
      </c>
      <c r="O16502" s="38">
        <f>IF(AND(Colin!$G16502=$B$2,Colin!$H16502&lt;=$C$3),Colin!$I16502,)</f>
        <v>0</v>
      </c>
      <c r="P16502" s="38">
        <f>IF(Colin!$G16502&lt;$B$2,Colin!$I16502,0)</f>
        <v>0</v>
      </c>
      <c r="Q16502" s="38">
        <f>IF(Colin!$G16502&lt;$B$1,Colin!$I16502,0)</f>
        <v>0</v>
      </c>
    </row>
    <row r="16503" spans="12:17" x14ac:dyDescent="0.25">
      <c r="L16503" s="38">
        <f>IF(AND(Colin!$G16503=$B$1,Colin!$H16503=$C$3),Colin!$I16503,)</f>
        <v>0</v>
      </c>
      <c r="M16503" s="38">
        <f>IF(AND(Colin!$G16503=$B$1,Colin!$H16503&lt;=$C$3),Colin!$I16503,)</f>
        <v>0</v>
      </c>
      <c r="N16503" s="38">
        <f>IF(AND(Colin!$G16503=$B$2,Colin!$H16503=$C$3),Colin!$I16503,)</f>
        <v>0</v>
      </c>
      <c r="O16503" s="38">
        <f>IF(AND(Colin!$G16503=$B$2,Colin!$H16503&lt;=$C$3),Colin!$I16503,)</f>
        <v>0</v>
      </c>
      <c r="P16503" s="38">
        <f>IF(Colin!$G16503&lt;$B$2,Colin!$I16503,0)</f>
        <v>0</v>
      </c>
      <c r="Q16503" s="38">
        <f>IF(Colin!$G16503&lt;$B$1,Colin!$I16503,0)</f>
        <v>0</v>
      </c>
    </row>
    <row r="16504" spans="12:17" x14ac:dyDescent="0.25">
      <c r="L16504" s="38">
        <f>IF(AND(Colin!$G16504=$B$1,Colin!$H16504=$C$3),Colin!$I16504,)</f>
        <v>0</v>
      </c>
      <c r="M16504" s="38">
        <f>IF(AND(Colin!$G16504=$B$1,Colin!$H16504&lt;=$C$3),Colin!$I16504,)</f>
        <v>0</v>
      </c>
      <c r="N16504" s="38">
        <f>IF(AND(Colin!$G16504=$B$2,Colin!$H16504=$C$3),Colin!$I16504,)</f>
        <v>0</v>
      </c>
      <c r="O16504" s="38">
        <f>IF(AND(Colin!$G16504=$B$2,Colin!$H16504&lt;=$C$3),Colin!$I16504,)</f>
        <v>0</v>
      </c>
      <c r="P16504" s="38">
        <f>IF(Colin!$G16504&lt;$B$2,Colin!$I16504,0)</f>
        <v>0</v>
      </c>
      <c r="Q16504" s="38">
        <f>IF(Colin!$G16504&lt;$B$1,Colin!$I16504,0)</f>
        <v>0</v>
      </c>
    </row>
    <row r="16505" spans="12:17" x14ac:dyDescent="0.25">
      <c r="L16505" s="38">
        <f>IF(AND(Colin!$G16505=$B$1,Colin!$H16505=$C$3),Colin!$I16505,)</f>
        <v>0</v>
      </c>
      <c r="M16505" s="38">
        <f>IF(AND(Colin!$G16505=$B$1,Colin!$H16505&lt;=$C$3),Colin!$I16505,)</f>
        <v>0</v>
      </c>
      <c r="N16505" s="38">
        <f>IF(AND(Colin!$G16505=$B$2,Colin!$H16505=$C$3),Colin!$I16505,)</f>
        <v>0</v>
      </c>
      <c r="O16505" s="38">
        <f>IF(AND(Colin!$G16505=$B$2,Colin!$H16505&lt;=$C$3),Colin!$I16505,)</f>
        <v>0</v>
      </c>
      <c r="P16505" s="38">
        <f>IF(Colin!$G16505&lt;$B$2,Colin!$I16505,0)</f>
        <v>0</v>
      </c>
      <c r="Q16505" s="38">
        <f>IF(Colin!$G16505&lt;$B$1,Colin!$I16505,0)</f>
        <v>0</v>
      </c>
    </row>
    <row r="16506" spans="12:17" x14ac:dyDescent="0.25">
      <c r="L16506" s="38">
        <f>IF(AND(Colin!$G16506=$B$1,Colin!$H16506=$C$3),Colin!$I16506,)</f>
        <v>0</v>
      </c>
      <c r="M16506" s="38">
        <f>IF(AND(Colin!$G16506=$B$1,Colin!$H16506&lt;=$C$3),Colin!$I16506,)</f>
        <v>0</v>
      </c>
      <c r="N16506" s="38">
        <f>IF(AND(Colin!$G16506=$B$2,Colin!$H16506=$C$3),Colin!$I16506,)</f>
        <v>0</v>
      </c>
      <c r="O16506" s="38">
        <f>IF(AND(Colin!$G16506=$B$2,Colin!$H16506&lt;=$C$3),Colin!$I16506,)</f>
        <v>0</v>
      </c>
      <c r="P16506" s="38">
        <f>IF(Colin!$G16506&lt;$B$2,Colin!$I16506,0)</f>
        <v>0</v>
      </c>
      <c r="Q16506" s="38">
        <f>IF(Colin!$G16506&lt;$B$1,Colin!$I16506,0)</f>
        <v>0</v>
      </c>
    </row>
    <row r="16507" spans="12:17" x14ac:dyDescent="0.25">
      <c r="L16507" s="38">
        <f>IF(AND(Colin!$G16507=$B$1,Colin!$H16507=$C$3),Colin!$I16507,)</f>
        <v>0</v>
      </c>
      <c r="M16507" s="38">
        <f>IF(AND(Colin!$G16507=$B$1,Colin!$H16507&lt;=$C$3),Colin!$I16507,)</f>
        <v>0</v>
      </c>
      <c r="N16507" s="38">
        <f>IF(AND(Colin!$G16507=$B$2,Colin!$H16507=$C$3),Colin!$I16507,)</f>
        <v>0</v>
      </c>
      <c r="O16507" s="38">
        <f>IF(AND(Colin!$G16507=$B$2,Colin!$H16507&lt;=$C$3),Colin!$I16507,)</f>
        <v>0</v>
      </c>
      <c r="P16507" s="38">
        <f>IF(Colin!$G16507&lt;$B$2,Colin!$I16507,0)</f>
        <v>0</v>
      </c>
      <c r="Q16507" s="38">
        <f>IF(Colin!$G16507&lt;$B$1,Colin!$I16507,0)</f>
        <v>0</v>
      </c>
    </row>
    <row r="16508" spans="12:17" x14ac:dyDescent="0.25">
      <c r="L16508" s="38">
        <f>IF(AND(Colin!$G16508=$B$1,Colin!$H16508=$C$3),Colin!$I16508,)</f>
        <v>0</v>
      </c>
      <c r="M16508" s="38">
        <f>IF(AND(Colin!$G16508=$B$1,Colin!$H16508&lt;=$C$3),Colin!$I16508,)</f>
        <v>0</v>
      </c>
      <c r="N16508" s="38">
        <f>IF(AND(Colin!$G16508=$B$2,Colin!$H16508=$C$3),Colin!$I16508,)</f>
        <v>0</v>
      </c>
      <c r="O16508" s="38">
        <f>IF(AND(Colin!$G16508=$B$2,Colin!$H16508&lt;=$C$3),Colin!$I16508,)</f>
        <v>0</v>
      </c>
      <c r="P16508" s="38">
        <f>IF(Colin!$G16508&lt;$B$2,Colin!$I16508,0)</f>
        <v>0</v>
      </c>
      <c r="Q16508" s="38">
        <f>IF(Colin!$G16508&lt;$B$1,Colin!$I16508,0)</f>
        <v>0</v>
      </c>
    </row>
    <row r="16509" spans="12:17" x14ac:dyDescent="0.25">
      <c r="L16509" s="38">
        <f>IF(AND(Colin!$G16509=$B$1,Colin!$H16509=$C$3),Colin!$I16509,)</f>
        <v>0</v>
      </c>
      <c r="M16509" s="38">
        <f>IF(AND(Colin!$G16509=$B$1,Colin!$H16509&lt;=$C$3),Colin!$I16509,)</f>
        <v>0</v>
      </c>
      <c r="N16509" s="38">
        <f>IF(AND(Colin!$G16509=$B$2,Colin!$H16509=$C$3),Colin!$I16509,)</f>
        <v>0</v>
      </c>
      <c r="O16509" s="38">
        <f>IF(AND(Colin!$G16509=$B$2,Colin!$H16509&lt;=$C$3),Colin!$I16509,)</f>
        <v>0</v>
      </c>
      <c r="P16509" s="38">
        <f>IF(Colin!$G16509&lt;$B$2,Colin!$I16509,0)</f>
        <v>0</v>
      </c>
      <c r="Q16509" s="38">
        <f>IF(Colin!$G16509&lt;$B$1,Colin!$I16509,0)</f>
        <v>0</v>
      </c>
    </row>
    <row r="16510" spans="12:17" x14ac:dyDescent="0.25">
      <c r="L16510" s="38">
        <f>IF(AND(Colin!$G16510=$B$1,Colin!$H16510=$C$3),Colin!$I16510,)</f>
        <v>0</v>
      </c>
      <c r="M16510" s="38">
        <f>IF(AND(Colin!$G16510=$B$1,Colin!$H16510&lt;=$C$3),Colin!$I16510,)</f>
        <v>0</v>
      </c>
      <c r="N16510" s="38">
        <f>IF(AND(Colin!$G16510=$B$2,Colin!$H16510=$C$3),Colin!$I16510,)</f>
        <v>0</v>
      </c>
      <c r="O16510" s="38">
        <f>IF(AND(Colin!$G16510=$B$2,Colin!$H16510&lt;=$C$3),Colin!$I16510,)</f>
        <v>0</v>
      </c>
      <c r="P16510" s="38">
        <f>IF(Colin!$G16510&lt;$B$2,Colin!$I16510,0)</f>
        <v>0</v>
      </c>
      <c r="Q16510" s="38">
        <f>IF(Colin!$G16510&lt;$B$1,Colin!$I16510,0)</f>
        <v>0</v>
      </c>
    </row>
    <row r="16511" spans="12:17" x14ac:dyDescent="0.25">
      <c r="L16511" s="38">
        <f>IF(AND(Colin!$G16511=$B$1,Colin!$H16511=$C$3),Colin!$I16511,)</f>
        <v>0</v>
      </c>
      <c r="M16511" s="38">
        <f>IF(AND(Colin!$G16511=$B$1,Colin!$H16511&lt;=$C$3),Colin!$I16511,)</f>
        <v>0</v>
      </c>
      <c r="N16511" s="38">
        <f>IF(AND(Colin!$G16511=$B$2,Colin!$H16511=$C$3),Colin!$I16511,)</f>
        <v>0</v>
      </c>
      <c r="O16511" s="38">
        <f>IF(AND(Colin!$G16511=$B$2,Colin!$H16511&lt;=$C$3),Colin!$I16511,)</f>
        <v>0</v>
      </c>
      <c r="P16511" s="38">
        <f>IF(Colin!$G16511&lt;$B$2,Colin!$I16511,0)</f>
        <v>0</v>
      </c>
      <c r="Q16511" s="38">
        <f>IF(Colin!$G16511&lt;$B$1,Colin!$I16511,0)</f>
        <v>0</v>
      </c>
    </row>
    <row r="16512" spans="12:17" x14ac:dyDescent="0.25">
      <c r="L16512" s="38">
        <f>IF(AND(Colin!$G16512=$B$1,Colin!$H16512=$C$3),Colin!$I16512,)</f>
        <v>0</v>
      </c>
      <c r="M16512" s="38">
        <f>IF(AND(Colin!$G16512=$B$1,Colin!$H16512&lt;=$C$3),Colin!$I16512,)</f>
        <v>0</v>
      </c>
      <c r="N16512" s="38">
        <f>IF(AND(Colin!$G16512=$B$2,Colin!$H16512=$C$3),Colin!$I16512,)</f>
        <v>0</v>
      </c>
      <c r="O16512" s="38">
        <f>IF(AND(Colin!$G16512=$B$2,Colin!$H16512&lt;=$C$3),Colin!$I16512,)</f>
        <v>0</v>
      </c>
      <c r="P16512" s="38">
        <f>IF(Colin!$G16512&lt;$B$2,Colin!$I16512,0)</f>
        <v>0</v>
      </c>
      <c r="Q16512" s="38">
        <f>IF(Colin!$G16512&lt;$B$1,Colin!$I16512,0)</f>
        <v>0</v>
      </c>
    </row>
    <row r="16513" spans="12:17" x14ac:dyDescent="0.25">
      <c r="L16513" s="38">
        <f>IF(AND(Colin!$G16513=$B$1,Colin!$H16513=$C$3),Colin!$I16513,)</f>
        <v>0</v>
      </c>
      <c r="M16513" s="38">
        <f>IF(AND(Colin!$G16513=$B$1,Colin!$H16513&lt;=$C$3),Colin!$I16513,)</f>
        <v>0</v>
      </c>
      <c r="N16513" s="38">
        <f>IF(AND(Colin!$G16513=$B$2,Colin!$H16513=$C$3),Colin!$I16513,)</f>
        <v>0</v>
      </c>
      <c r="O16513" s="38">
        <f>IF(AND(Colin!$G16513=$B$2,Colin!$H16513&lt;=$C$3),Colin!$I16513,)</f>
        <v>0</v>
      </c>
      <c r="P16513" s="38">
        <f>IF(Colin!$G16513&lt;$B$2,Colin!$I16513,0)</f>
        <v>0</v>
      </c>
      <c r="Q16513" s="38">
        <f>IF(Colin!$G16513&lt;$B$1,Colin!$I16513,0)</f>
        <v>0</v>
      </c>
    </row>
    <row r="16514" spans="12:17" x14ac:dyDescent="0.25">
      <c r="L16514" s="38">
        <f>IF(AND(Colin!$G16514=$B$1,Colin!$H16514=$C$3),Colin!$I16514,)</f>
        <v>0</v>
      </c>
      <c r="M16514" s="38">
        <f>IF(AND(Colin!$G16514=$B$1,Colin!$H16514&lt;=$C$3),Colin!$I16514,)</f>
        <v>0</v>
      </c>
      <c r="N16514" s="38">
        <f>IF(AND(Colin!$G16514=$B$2,Colin!$H16514=$C$3),Colin!$I16514,)</f>
        <v>0</v>
      </c>
      <c r="O16514" s="38">
        <f>IF(AND(Colin!$G16514=$B$2,Colin!$H16514&lt;=$C$3),Colin!$I16514,)</f>
        <v>0</v>
      </c>
      <c r="P16514" s="38">
        <f>IF(Colin!$G16514&lt;$B$2,Colin!$I16514,0)</f>
        <v>0</v>
      </c>
      <c r="Q16514" s="38">
        <f>IF(Colin!$G16514&lt;$B$1,Colin!$I16514,0)</f>
        <v>0</v>
      </c>
    </row>
    <row r="16515" spans="12:17" x14ac:dyDescent="0.25">
      <c r="L16515" s="38">
        <f>IF(AND(Colin!$G16515=$B$1,Colin!$H16515=$C$3),Colin!$I16515,)</f>
        <v>0</v>
      </c>
      <c r="M16515" s="38">
        <f>IF(AND(Colin!$G16515=$B$1,Colin!$H16515&lt;=$C$3),Colin!$I16515,)</f>
        <v>0</v>
      </c>
      <c r="N16515" s="38">
        <f>IF(AND(Colin!$G16515=$B$2,Colin!$H16515=$C$3),Colin!$I16515,)</f>
        <v>0</v>
      </c>
      <c r="O16515" s="38">
        <f>IF(AND(Colin!$G16515=$B$2,Colin!$H16515&lt;=$C$3),Colin!$I16515,)</f>
        <v>0</v>
      </c>
      <c r="P16515" s="38">
        <f>IF(Colin!$G16515&lt;$B$2,Colin!$I16515,0)</f>
        <v>0</v>
      </c>
      <c r="Q16515" s="38">
        <f>IF(Colin!$G16515&lt;$B$1,Colin!$I16515,0)</f>
        <v>0</v>
      </c>
    </row>
    <row r="16516" spans="12:17" x14ac:dyDescent="0.25">
      <c r="L16516" s="38">
        <f>IF(AND(Colin!$G16516=$B$1,Colin!$H16516=$C$3),Colin!$I16516,)</f>
        <v>0</v>
      </c>
      <c r="M16516" s="38">
        <f>IF(AND(Colin!$G16516=$B$1,Colin!$H16516&lt;=$C$3),Colin!$I16516,)</f>
        <v>0</v>
      </c>
      <c r="N16516" s="38">
        <f>IF(AND(Colin!$G16516=$B$2,Colin!$H16516=$C$3),Colin!$I16516,)</f>
        <v>0</v>
      </c>
      <c r="O16516" s="38">
        <f>IF(AND(Colin!$G16516=$B$2,Colin!$H16516&lt;=$C$3),Colin!$I16516,)</f>
        <v>0</v>
      </c>
      <c r="P16516" s="38">
        <f>IF(Colin!$G16516&lt;$B$2,Colin!$I16516,0)</f>
        <v>0</v>
      </c>
      <c r="Q16516" s="38">
        <f>IF(Colin!$G16516&lt;$B$1,Colin!$I16516,0)</f>
        <v>0</v>
      </c>
    </row>
    <row r="16517" spans="12:17" x14ac:dyDescent="0.25">
      <c r="L16517" s="38">
        <f>IF(AND(Colin!$G16517=$B$1,Colin!$H16517=$C$3),Colin!$I16517,)</f>
        <v>0</v>
      </c>
      <c r="M16517" s="38">
        <f>IF(AND(Colin!$G16517=$B$1,Colin!$H16517&lt;=$C$3),Colin!$I16517,)</f>
        <v>0</v>
      </c>
      <c r="N16517" s="38">
        <f>IF(AND(Colin!$G16517=$B$2,Colin!$H16517=$C$3),Colin!$I16517,)</f>
        <v>0</v>
      </c>
      <c r="O16517" s="38">
        <f>IF(AND(Colin!$G16517=$B$2,Colin!$H16517&lt;=$C$3),Colin!$I16517,)</f>
        <v>0</v>
      </c>
      <c r="P16517" s="38">
        <f>IF(Colin!$G16517&lt;$B$2,Colin!$I16517,0)</f>
        <v>0</v>
      </c>
      <c r="Q16517" s="38">
        <f>IF(Colin!$G16517&lt;$B$1,Colin!$I16517,0)</f>
        <v>0</v>
      </c>
    </row>
    <row r="16518" spans="12:17" x14ac:dyDescent="0.25">
      <c r="L16518" s="38">
        <f>IF(AND(Colin!$G16518=$B$1,Colin!$H16518=$C$3),Colin!$I16518,)</f>
        <v>0</v>
      </c>
      <c r="M16518" s="38">
        <f>IF(AND(Colin!$G16518=$B$1,Colin!$H16518&lt;=$C$3),Colin!$I16518,)</f>
        <v>0</v>
      </c>
      <c r="N16518" s="38">
        <f>IF(AND(Colin!$G16518=$B$2,Colin!$H16518=$C$3),Colin!$I16518,)</f>
        <v>0</v>
      </c>
      <c r="O16518" s="38">
        <f>IF(AND(Colin!$G16518=$B$2,Colin!$H16518&lt;=$C$3),Colin!$I16518,)</f>
        <v>0</v>
      </c>
      <c r="P16518" s="38">
        <f>IF(Colin!$G16518&lt;$B$2,Colin!$I16518,0)</f>
        <v>0</v>
      </c>
      <c r="Q16518" s="38">
        <f>IF(Colin!$G16518&lt;$B$1,Colin!$I16518,0)</f>
        <v>0</v>
      </c>
    </row>
    <row r="16519" spans="12:17" x14ac:dyDescent="0.25">
      <c r="L16519" s="38">
        <f>IF(AND(Colin!$G16519=$B$1,Colin!$H16519=$C$3),Colin!$I16519,)</f>
        <v>0</v>
      </c>
      <c r="M16519" s="38">
        <f>IF(AND(Colin!$G16519=$B$1,Colin!$H16519&lt;=$C$3),Colin!$I16519,)</f>
        <v>0</v>
      </c>
      <c r="N16519" s="38">
        <f>IF(AND(Colin!$G16519=$B$2,Colin!$H16519=$C$3),Colin!$I16519,)</f>
        <v>0</v>
      </c>
      <c r="O16519" s="38">
        <f>IF(AND(Colin!$G16519=$B$2,Colin!$H16519&lt;=$C$3),Colin!$I16519,)</f>
        <v>0</v>
      </c>
      <c r="P16519" s="38">
        <f>IF(Colin!$G16519&lt;$B$2,Colin!$I16519,0)</f>
        <v>0</v>
      </c>
      <c r="Q16519" s="38">
        <f>IF(Colin!$G16519&lt;$B$1,Colin!$I16519,0)</f>
        <v>0</v>
      </c>
    </row>
    <row r="16520" spans="12:17" x14ac:dyDescent="0.25">
      <c r="L16520" s="38">
        <f>IF(AND(Colin!$G16520=$B$1,Colin!$H16520=$C$3),Colin!$I16520,)</f>
        <v>0</v>
      </c>
      <c r="M16520" s="38">
        <f>IF(AND(Colin!$G16520=$B$1,Colin!$H16520&lt;=$C$3),Colin!$I16520,)</f>
        <v>0</v>
      </c>
      <c r="N16520" s="38">
        <f>IF(AND(Colin!$G16520=$B$2,Colin!$H16520=$C$3),Colin!$I16520,)</f>
        <v>0</v>
      </c>
      <c r="O16520" s="38">
        <f>IF(AND(Colin!$G16520=$B$2,Colin!$H16520&lt;=$C$3),Colin!$I16520,)</f>
        <v>0</v>
      </c>
      <c r="P16520" s="38">
        <f>IF(Colin!$G16520&lt;$B$2,Colin!$I16520,0)</f>
        <v>0</v>
      </c>
      <c r="Q16520" s="38">
        <f>IF(Colin!$G16520&lt;$B$1,Colin!$I16520,0)</f>
        <v>0</v>
      </c>
    </row>
    <row r="16521" spans="12:17" x14ac:dyDescent="0.25">
      <c r="L16521" s="38">
        <f>IF(AND(Colin!$G16521=$B$1,Colin!$H16521=$C$3),Colin!$I16521,)</f>
        <v>0</v>
      </c>
      <c r="M16521" s="38">
        <f>IF(AND(Colin!$G16521=$B$1,Colin!$H16521&lt;=$C$3),Colin!$I16521,)</f>
        <v>0</v>
      </c>
      <c r="N16521" s="38">
        <f>IF(AND(Colin!$G16521=$B$2,Colin!$H16521=$C$3),Colin!$I16521,)</f>
        <v>0</v>
      </c>
      <c r="O16521" s="38">
        <f>IF(AND(Colin!$G16521=$B$2,Colin!$H16521&lt;=$C$3),Colin!$I16521,)</f>
        <v>0</v>
      </c>
      <c r="P16521" s="38">
        <f>IF(Colin!$G16521&lt;$B$2,Colin!$I16521,0)</f>
        <v>0</v>
      </c>
      <c r="Q16521" s="38">
        <f>IF(Colin!$G16521&lt;$B$1,Colin!$I16521,0)</f>
        <v>0</v>
      </c>
    </row>
    <row r="16522" spans="12:17" x14ac:dyDescent="0.25">
      <c r="L16522" s="38">
        <f>IF(AND(Colin!$G16522=$B$1,Colin!$H16522=$C$3),Colin!$I16522,)</f>
        <v>0</v>
      </c>
      <c r="M16522" s="38">
        <f>IF(AND(Colin!$G16522=$B$1,Colin!$H16522&lt;=$C$3),Colin!$I16522,)</f>
        <v>0</v>
      </c>
      <c r="N16522" s="38">
        <f>IF(AND(Colin!$G16522=$B$2,Colin!$H16522=$C$3),Colin!$I16522,)</f>
        <v>0</v>
      </c>
      <c r="O16522" s="38">
        <f>IF(AND(Colin!$G16522=$B$2,Colin!$H16522&lt;=$C$3),Colin!$I16522,)</f>
        <v>0</v>
      </c>
      <c r="P16522" s="38">
        <f>IF(Colin!$G16522&lt;$B$2,Colin!$I16522,0)</f>
        <v>0</v>
      </c>
      <c r="Q16522" s="38">
        <f>IF(Colin!$G16522&lt;$B$1,Colin!$I16522,0)</f>
        <v>0</v>
      </c>
    </row>
    <row r="16523" spans="12:17" x14ac:dyDescent="0.25">
      <c r="L16523" s="38">
        <f>IF(AND(Colin!$G16523=$B$1,Colin!$H16523=$C$3),Colin!$I16523,)</f>
        <v>0</v>
      </c>
      <c r="M16523" s="38">
        <f>IF(AND(Colin!$G16523=$B$1,Colin!$H16523&lt;=$C$3),Colin!$I16523,)</f>
        <v>0</v>
      </c>
      <c r="N16523" s="38">
        <f>IF(AND(Colin!$G16523=$B$2,Colin!$H16523=$C$3),Colin!$I16523,)</f>
        <v>0</v>
      </c>
      <c r="O16523" s="38">
        <f>IF(AND(Colin!$G16523=$B$2,Colin!$H16523&lt;=$C$3),Colin!$I16523,)</f>
        <v>0</v>
      </c>
      <c r="P16523" s="38">
        <f>IF(Colin!$G16523&lt;$B$2,Colin!$I16523,0)</f>
        <v>0</v>
      </c>
      <c r="Q16523" s="38">
        <f>IF(Colin!$G16523&lt;$B$1,Colin!$I16523,0)</f>
        <v>0</v>
      </c>
    </row>
    <row r="16524" spans="12:17" x14ac:dyDescent="0.25">
      <c r="L16524" s="38">
        <f>IF(AND(Colin!$G16524=$B$1,Colin!$H16524=$C$3),Colin!$I16524,)</f>
        <v>0</v>
      </c>
      <c r="M16524" s="38">
        <f>IF(AND(Colin!$G16524=$B$1,Colin!$H16524&lt;=$C$3),Colin!$I16524,)</f>
        <v>0</v>
      </c>
      <c r="N16524" s="38">
        <f>IF(AND(Colin!$G16524=$B$2,Colin!$H16524=$C$3),Colin!$I16524,)</f>
        <v>0</v>
      </c>
      <c r="O16524" s="38">
        <f>IF(AND(Colin!$G16524=$B$2,Colin!$H16524&lt;=$C$3),Colin!$I16524,)</f>
        <v>0</v>
      </c>
      <c r="P16524" s="38">
        <f>IF(Colin!$G16524&lt;$B$2,Colin!$I16524,0)</f>
        <v>0</v>
      </c>
      <c r="Q16524" s="38">
        <f>IF(Colin!$G16524&lt;$B$1,Colin!$I16524,0)</f>
        <v>0</v>
      </c>
    </row>
    <row r="16525" spans="12:17" x14ac:dyDescent="0.25">
      <c r="L16525" s="38">
        <f>IF(AND(Colin!$G16525=$B$1,Colin!$H16525=$C$3),Colin!$I16525,)</f>
        <v>0</v>
      </c>
      <c r="M16525" s="38">
        <f>IF(AND(Colin!$G16525=$B$1,Colin!$H16525&lt;=$C$3),Colin!$I16525,)</f>
        <v>0</v>
      </c>
      <c r="N16525" s="38">
        <f>IF(AND(Colin!$G16525=$B$2,Colin!$H16525=$C$3),Colin!$I16525,)</f>
        <v>0</v>
      </c>
      <c r="O16525" s="38">
        <f>IF(AND(Colin!$G16525=$B$2,Colin!$H16525&lt;=$C$3),Colin!$I16525,)</f>
        <v>0</v>
      </c>
      <c r="P16525" s="38">
        <f>IF(Colin!$G16525&lt;$B$2,Colin!$I16525,0)</f>
        <v>0</v>
      </c>
      <c r="Q16525" s="38">
        <f>IF(Colin!$G16525&lt;$B$1,Colin!$I16525,0)</f>
        <v>0</v>
      </c>
    </row>
    <row r="16526" spans="12:17" x14ac:dyDescent="0.25">
      <c r="L16526" s="38">
        <f>IF(AND(Colin!$G16526=$B$1,Colin!$H16526=$C$3),Colin!$I16526,)</f>
        <v>0</v>
      </c>
      <c r="M16526" s="38">
        <f>IF(AND(Colin!$G16526=$B$1,Colin!$H16526&lt;=$C$3),Colin!$I16526,)</f>
        <v>0</v>
      </c>
      <c r="N16526" s="38">
        <f>IF(AND(Colin!$G16526=$B$2,Colin!$H16526=$C$3),Colin!$I16526,)</f>
        <v>0</v>
      </c>
      <c r="O16526" s="38">
        <f>IF(AND(Colin!$G16526=$B$2,Colin!$H16526&lt;=$C$3),Colin!$I16526,)</f>
        <v>0</v>
      </c>
      <c r="P16526" s="38">
        <f>IF(Colin!$G16526&lt;$B$2,Colin!$I16526,0)</f>
        <v>0</v>
      </c>
      <c r="Q16526" s="38">
        <f>IF(Colin!$G16526&lt;$B$1,Colin!$I16526,0)</f>
        <v>0</v>
      </c>
    </row>
    <row r="16527" spans="12:17" x14ac:dyDescent="0.25">
      <c r="L16527" s="38">
        <f>IF(AND(Colin!$G16527=$B$1,Colin!$H16527=$C$3),Colin!$I16527,)</f>
        <v>0</v>
      </c>
      <c r="M16527" s="38">
        <f>IF(AND(Colin!$G16527=$B$1,Colin!$H16527&lt;=$C$3),Colin!$I16527,)</f>
        <v>0</v>
      </c>
      <c r="N16527" s="38">
        <f>IF(AND(Colin!$G16527=$B$2,Colin!$H16527=$C$3),Colin!$I16527,)</f>
        <v>0</v>
      </c>
      <c r="O16527" s="38">
        <f>IF(AND(Colin!$G16527=$B$2,Colin!$H16527&lt;=$C$3),Colin!$I16527,)</f>
        <v>0</v>
      </c>
      <c r="P16527" s="38">
        <f>IF(Colin!$G16527&lt;$B$2,Colin!$I16527,0)</f>
        <v>0</v>
      </c>
      <c r="Q16527" s="38">
        <f>IF(Colin!$G16527&lt;$B$1,Colin!$I16527,0)</f>
        <v>0</v>
      </c>
    </row>
    <row r="16528" spans="12:17" x14ac:dyDescent="0.25">
      <c r="L16528" s="38">
        <f>IF(AND(Colin!$G16528=$B$1,Colin!$H16528=$C$3),Colin!$I16528,)</f>
        <v>0</v>
      </c>
      <c r="M16528" s="38">
        <f>IF(AND(Colin!$G16528=$B$1,Colin!$H16528&lt;=$C$3),Colin!$I16528,)</f>
        <v>0</v>
      </c>
      <c r="N16528" s="38">
        <f>IF(AND(Colin!$G16528=$B$2,Colin!$H16528=$C$3),Colin!$I16528,)</f>
        <v>0</v>
      </c>
      <c r="O16528" s="38">
        <f>IF(AND(Colin!$G16528=$B$2,Colin!$H16528&lt;=$C$3),Colin!$I16528,)</f>
        <v>0</v>
      </c>
      <c r="P16528" s="38">
        <f>IF(Colin!$G16528&lt;$B$2,Colin!$I16528,0)</f>
        <v>0</v>
      </c>
      <c r="Q16528" s="38">
        <f>IF(Colin!$G16528&lt;$B$1,Colin!$I16528,0)</f>
        <v>0</v>
      </c>
    </row>
    <row r="16529" spans="12:17" x14ac:dyDescent="0.25">
      <c r="L16529" s="38">
        <f>IF(AND(Colin!$G16529=$B$1,Colin!$H16529=$C$3),Colin!$I16529,)</f>
        <v>0</v>
      </c>
      <c r="M16529" s="38">
        <f>IF(AND(Colin!$G16529=$B$1,Colin!$H16529&lt;=$C$3),Colin!$I16529,)</f>
        <v>0</v>
      </c>
      <c r="N16529" s="38">
        <f>IF(AND(Colin!$G16529=$B$2,Colin!$H16529=$C$3),Colin!$I16529,)</f>
        <v>0</v>
      </c>
      <c r="O16529" s="38">
        <f>IF(AND(Colin!$G16529=$B$2,Colin!$H16529&lt;=$C$3),Colin!$I16529,)</f>
        <v>0</v>
      </c>
      <c r="P16529" s="38">
        <f>IF(Colin!$G16529&lt;$B$2,Colin!$I16529,0)</f>
        <v>0</v>
      </c>
      <c r="Q16529" s="38">
        <f>IF(Colin!$G16529&lt;$B$1,Colin!$I16529,0)</f>
        <v>0</v>
      </c>
    </row>
    <row r="16530" spans="12:17" x14ac:dyDescent="0.25">
      <c r="L16530" s="38">
        <f>IF(AND(Colin!$G16530=$B$1,Colin!$H16530=$C$3),Colin!$I16530,)</f>
        <v>0</v>
      </c>
      <c r="M16530" s="38">
        <f>IF(AND(Colin!$G16530=$B$1,Colin!$H16530&lt;=$C$3),Colin!$I16530,)</f>
        <v>0</v>
      </c>
      <c r="N16530" s="38">
        <f>IF(AND(Colin!$G16530=$B$2,Colin!$H16530=$C$3),Colin!$I16530,)</f>
        <v>0</v>
      </c>
      <c r="O16530" s="38">
        <f>IF(AND(Colin!$G16530=$B$2,Colin!$H16530&lt;=$C$3),Colin!$I16530,)</f>
        <v>0</v>
      </c>
      <c r="P16530" s="38">
        <f>IF(Colin!$G16530&lt;$B$2,Colin!$I16530,0)</f>
        <v>0</v>
      </c>
      <c r="Q16530" s="38">
        <f>IF(Colin!$G16530&lt;$B$1,Colin!$I16530,0)</f>
        <v>0</v>
      </c>
    </row>
    <row r="16531" spans="12:17" x14ac:dyDescent="0.25">
      <c r="L16531" s="38">
        <f>IF(AND(Colin!$G16531=$B$1,Colin!$H16531=$C$3),Colin!$I16531,)</f>
        <v>0</v>
      </c>
      <c r="M16531" s="38">
        <f>IF(AND(Colin!$G16531=$B$1,Colin!$H16531&lt;=$C$3),Colin!$I16531,)</f>
        <v>0</v>
      </c>
      <c r="N16531" s="38">
        <f>IF(AND(Colin!$G16531=$B$2,Colin!$H16531=$C$3),Colin!$I16531,)</f>
        <v>0</v>
      </c>
      <c r="O16531" s="38">
        <f>IF(AND(Colin!$G16531=$B$2,Colin!$H16531&lt;=$C$3),Colin!$I16531,)</f>
        <v>0</v>
      </c>
      <c r="P16531" s="38">
        <f>IF(Colin!$G16531&lt;$B$2,Colin!$I16531,0)</f>
        <v>0</v>
      </c>
      <c r="Q16531" s="38">
        <f>IF(Colin!$G16531&lt;$B$1,Colin!$I16531,0)</f>
        <v>0</v>
      </c>
    </row>
    <row r="16532" spans="12:17" x14ac:dyDescent="0.25">
      <c r="L16532" s="38">
        <f>IF(AND(Colin!$G16532=$B$1,Colin!$H16532=$C$3),Colin!$I16532,)</f>
        <v>0</v>
      </c>
      <c r="M16532" s="38">
        <f>IF(AND(Colin!$G16532=$B$1,Colin!$H16532&lt;=$C$3),Colin!$I16532,)</f>
        <v>0</v>
      </c>
      <c r="N16532" s="38">
        <f>IF(AND(Colin!$G16532=$B$2,Colin!$H16532=$C$3),Colin!$I16532,)</f>
        <v>0</v>
      </c>
      <c r="O16532" s="38">
        <f>IF(AND(Colin!$G16532=$B$2,Colin!$H16532&lt;=$C$3),Colin!$I16532,)</f>
        <v>0</v>
      </c>
      <c r="P16532" s="38">
        <f>IF(Colin!$G16532&lt;$B$2,Colin!$I16532,0)</f>
        <v>0</v>
      </c>
      <c r="Q16532" s="38">
        <f>IF(Colin!$G16532&lt;$B$1,Colin!$I16532,0)</f>
        <v>0</v>
      </c>
    </row>
    <row r="16533" spans="12:17" x14ac:dyDescent="0.25">
      <c r="L16533" s="38">
        <f>IF(AND(Colin!$G16533=$B$1,Colin!$H16533=$C$3),Colin!$I16533,)</f>
        <v>0</v>
      </c>
      <c r="M16533" s="38">
        <f>IF(AND(Colin!$G16533=$B$1,Colin!$H16533&lt;=$C$3),Colin!$I16533,)</f>
        <v>0</v>
      </c>
      <c r="N16533" s="38">
        <f>IF(AND(Colin!$G16533=$B$2,Colin!$H16533=$C$3),Colin!$I16533,)</f>
        <v>0</v>
      </c>
      <c r="O16533" s="38">
        <f>IF(AND(Colin!$G16533=$B$2,Colin!$H16533&lt;=$C$3),Colin!$I16533,)</f>
        <v>0</v>
      </c>
      <c r="P16533" s="38">
        <f>IF(Colin!$G16533&lt;$B$2,Colin!$I16533,0)</f>
        <v>0</v>
      </c>
      <c r="Q16533" s="38">
        <f>IF(Colin!$G16533&lt;$B$1,Colin!$I16533,0)</f>
        <v>0</v>
      </c>
    </row>
    <row r="16534" spans="12:17" x14ac:dyDescent="0.25">
      <c r="L16534" s="38">
        <f>IF(AND(Colin!$G16534=$B$1,Colin!$H16534=$C$3),Colin!$I16534,)</f>
        <v>0</v>
      </c>
      <c r="M16534" s="38">
        <f>IF(AND(Colin!$G16534=$B$1,Colin!$H16534&lt;=$C$3),Colin!$I16534,)</f>
        <v>0</v>
      </c>
      <c r="N16534" s="38">
        <f>IF(AND(Colin!$G16534=$B$2,Colin!$H16534=$C$3),Colin!$I16534,)</f>
        <v>0</v>
      </c>
      <c r="O16534" s="38">
        <f>IF(AND(Colin!$G16534=$B$2,Colin!$H16534&lt;=$C$3),Colin!$I16534,)</f>
        <v>0</v>
      </c>
      <c r="P16534" s="38">
        <f>IF(Colin!$G16534&lt;$B$2,Colin!$I16534,0)</f>
        <v>0</v>
      </c>
      <c r="Q16534" s="38">
        <f>IF(Colin!$G16534&lt;$B$1,Colin!$I16534,0)</f>
        <v>0</v>
      </c>
    </row>
    <row r="16535" spans="12:17" x14ac:dyDescent="0.25">
      <c r="L16535" s="38">
        <f>IF(AND(Colin!$G16535=$B$1,Colin!$H16535=$C$3),Colin!$I16535,)</f>
        <v>0</v>
      </c>
      <c r="M16535" s="38">
        <f>IF(AND(Colin!$G16535=$B$1,Colin!$H16535&lt;=$C$3),Colin!$I16535,)</f>
        <v>0</v>
      </c>
      <c r="N16535" s="38">
        <f>IF(AND(Colin!$G16535=$B$2,Colin!$H16535=$C$3),Colin!$I16535,)</f>
        <v>0</v>
      </c>
      <c r="O16535" s="38">
        <f>IF(AND(Colin!$G16535=$B$2,Colin!$H16535&lt;=$C$3),Colin!$I16535,)</f>
        <v>0</v>
      </c>
      <c r="P16535" s="38">
        <f>IF(Colin!$G16535&lt;$B$2,Colin!$I16535,0)</f>
        <v>0</v>
      </c>
      <c r="Q16535" s="38">
        <f>IF(Colin!$G16535&lt;$B$1,Colin!$I16535,0)</f>
        <v>0</v>
      </c>
    </row>
    <row r="16536" spans="12:17" x14ac:dyDescent="0.25">
      <c r="L16536" s="38">
        <f>IF(AND(Colin!$G16536=$B$1,Colin!$H16536=$C$3),Colin!$I16536,)</f>
        <v>0</v>
      </c>
      <c r="M16536" s="38">
        <f>IF(AND(Colin!$G16536=$B$1,Colin!$H16536&lt;=$C$3),Colin!$I16536,)</f>
        <v>0</v>
      </c>
      <c r="N16536" s="38">
        <f>IF(AND(Colin!$G16536=$B$2,Colin!$H16536=$C$3),Colin!$I16536,)</f>
        <v>0</v>
      </c>
      <c r="O16536" s="38">
        <f>IF(AND(Colin!$G16536=$B$2,Colin!$H16536&lt;=$C$3),Colin!$I16536,)</f>
        <v>0</v>
      </c>
      <c r="P16536" s="38">
        <f>IF(Colin!$G16536&lt;$B$2,Colin!$I16536,0)</f>
        <v>0</v>
      </c>
      <c r="Q16536" s="38">
        <f>IF(Colin!$G16536&lt;$B$1,Colin!$I16536,0)</f>
        <v>0</v>
      </c>
    </row>
    <row r="16537" spans="12:17" x14ac:dyDescent="0.25">
      <c r="L16537" s="38">
        <f>IF(AND(Colin!$G16537=$B$1,Colin!$H16537=$C$3),Colin!$I16537,)</f>
        <v>0</v>
      </c>
      <c r="M16537" s="38">
        <f>IF(AND(Colin!$G16537=$B$1,Colin!$H16537&lt;=$C$3),Colin!$I16537,)</f>
        <v>0</v>
      </c>
      <c r="N16537" s="38">
        <f>IF(AND(Colin!$G16537=$B$2,Colin!$H16537=$C$3),Colin!$I16537,)</f>
        <v>0</v>
      </c>
      <c r="O16537" s="38">
        <f>IF(AND(Colin!$G16537=$B$2,Colin!$H16537&lt;=$C$3),Colin!$I16537,)</f>
        <v>0</v>
      </c>
      <c r="P16537" s="38">
        <f>IF(Colin!$G16537&lt;$B$2,Colin!$I16537,0)</f>
        <v>0</v>
      </c>
      <c r="Q16537" s="38">
        <f>IF(Colin!$G16537&lt;$B$1,Colin!$I16537,0)</f>
        <v>0</v>
      </c>
    </row>
    <row r="16538" spans="12:17" x14ac:dyDescent="0.25">
      <c r="L16538" s="38">
        <f>IF(AND(Colin!$G16538=$B$1,Colin!$H16538=$C$3),Colin!$I16538,)</f>
        <v>0</v>
      </c>
      <c r="M16538" s="38">
        <f>IF(AND(Colin!$G16538=$B$1,Colin!$H16538&lt;=$C$3),Colin!$I16538,)</f>
        <v>0</v>
      </c>
      <c r="N16538" s="38">
        <f>IF(AND(Colin!$G16538=$B$2,Colin!$H16538=$C$3),Colin!$I16538,)</f>
        <v>0</v>
      </c>
      <c r="O16538" s="38">
        <f>IF(AND(Colin!$G16538=$B$2,Colin!$H16538&lt;=$C$3),Colin!$I16538,)</f>
        <v>0</v>
      </c>
      <c r="P16538" s="38">
        <f>IF(Colin!$G16538&lt;$B$2,Colin!$I16538,0)</f>
        <v>0</v>
      </c>
      <c r="Q16538" s="38">
        <f>IF(Colin!$G16538&lt;$B$1,Colin!$I16538,0)</f>
        <v>0</v>
      </c>
    </row>
    <row r="16539" spans="12:17" x14ac:dyDescent="0.25">
      <c r="L16539" s="38">
        <f>IF(AND(Colin!$G16539=$B$1,Colin!$H16539=$C$3),Colin!$I16539,)</f>
        <v>0</v>
      </c>
      <c r="M16539" s="38">
        <f>IF(AND(Colin!$G16539=$B$1,Colin!$H16539&lt;=$C$3),Colin!$I16539,)</f>
        <v>0</v>
      </c>
      <c r="N16539" s="38">
        <f>IF(AND(Colin!$G16539=$B$2,Colin!$H16539=$C$3),Colin!$I16539,)</f>
        <v>0</v>
      </c>
      <c r="O16539" s="38">
        <f>IF(AND(Colin!$G16539=$B$2,Colin!$H16539&lt;=$C$3),Colin!$I16539,)</f>
        <v>0</v>
      </c>
      <c r="P16539" s="38">
        <f>IF(Colin!$G16539&lt;$B$2,Colin!$I16539,0)</f>
        <v>0</v>
      </c>
      <c r="Q16539" s="38">
        <f>IF(Colin!$G16539&lt;$B$1,Colin!$I16539,0)</f>
        <v>0</v>
      </c>
    </row>
    <row r="16540" spans="12:17" x14ac:dyDescent="0.25">
      <c r="L16540" s="38">
        <f>IF(AND(Colin!$G16540=$B$1,Colin!$H16540=$C$3),Colin!$I16540,)</f>
        <v>0</v>
      </c>
      <c r="M16540" s="38">
        <f>IF(AND(Colin!$G16540=$B$1,Colin!$H16540&lt;=$C$3),Colin!$I16540,)</f>
        <v>0</v>
      </c>
      <c r="N16540" s="38">
        <f>IF(AND(Colin!$G16540=$B$2,Colin!$H16540=$C$3),Colin!$I16540,)</f>
        <v>0</v>
      </c>
      <c r="O16540" s="38">
        <f>IF(AND(Colin!$G16540=$B$2,Colin!$H16540&lt;=$C$3),Colin!$I16540,)</f>
        <v>0</v>
      </c>
      <c r="P16540" s="38">
        <f>IF(Colin!$G16540&lt;$B$2,Colin!$I16540,0)</f>
        <v>0</v>
      </c>
      <c r="Q16540" s="38">
        <f>IF(Colin!$G16540&lt;$B$1,Colin!$I16540,0)</f>
        <v>0</v>
      </c>
    </row>
    <row r="16541" spans="12:17" x14ac:dyDescent="0.25">
      <c r="L16541" s="38">
        <f>IF(AND(Colin!$G16541=$B$1,Colin!$H16541=$C$3),Colin!$I16541,)</f>
        <v>0</v>
      </c>
      <c r="M16541" s="38">
        <f>IF(AND(Colin!$G16541=$B$1,Colin!$H16541&lt;=$C$3),Colin!$I16541,)</f>
        <v>0</v>
      </c>
      <c r="N16541" s="38">
        <f>IF(AND(Colin!$G16541=$B$2,Colin!$H16541=$C$3),Colin!$I16541,)</f>
        <v>0</v>
      </c>
      <c r="O16541" s="38">
        <f>IF(AND(Colin!$G16541=$B$2,Colin!$H16541&lt;=$C$3),Colin!$I16541,)</f>
        <v>0</v>
      </c>
      <c r="P16541" s="38">
        <f>IF(Colin!$G16541&lt;$B$2,Colin!$I16541,0)</f>
        <v>0</v>
      </c>
      <c r="Q16541" s="38">
        <f>IF(Colin!$G16541&lt;$B$1,Colin!$I16541,0)</f>
        <v>0</v>
      </c>
    </row>
    <row r="16542" spans="12:17" x14ac:dyDescent="0.25">
      <c r="L16542" s="38">
        <f>IF(AND(Colin!$G16542=$B$1,Colin!$H16542=$C$3),Colin!$I16542,)</f>
        <v>0</v>
      </c>
      <c r="M16542" s="38">
        <f>IF(AND(Colin!$G16542=$B$1,Colin!$H16542&lt;=$C$3),Colin!$I16542,)</f>
        <v>0</v>
      </c>
      <c r="N16542" s="38">
        <f>IF(AND(Colin!$G16542=$B$2,Colin!$H16542=$C$3),Colin!$I16542,)</f>
        <v>0</v>
      </c>
      <c r="O16542" s="38">
        <f>IF(AND(Colin!$G16542=$B$2,Colin!$H16542&lt;=$C$3),Colin!$I16542,)</f>
        <v>0</v>
      </c>
      <c r="P16542" s="38">
        <f>IF(Colin!$G16542&lt;$B$2,Colin!$I16542,0)</f>
        <v>0</v>
      </c>
      <c r="Q16542" s="38">
        <f>IF(Colin!$G16542&lt;$B$1,Colin!$I16542,0)</f>
        <v>0</v>
      </c>
    </row>
    <row r="16543" spans="12:17" x14ac:dyDescent="0.25">
      <c r="L16543" s="38">
        <f>IF(AND(Colin!$G16543=$B$1,Colin!$H16543=$C$3),Colin!$I16543,)</f>
        <v>0</v>
      </c>
      <c r="M16543" s="38">
        <f>IF(AND(Colin!$G16543=$B$1,Colin!$H16543&lt;=$C$3),Colin!$I16543,)</f>
        <v>0</v>
      </c>
      <c r="N16543" s="38">
        <f>IF(AND(Colin!$G16543=$B$2,Colin!$H16543=$C$3),Colin!$I16543,)</f>
        <v>0</v>
      </c>
      <c r="O16543" s="38">
        <f>IF(AND(Colin!$G16543=$B$2,Colin!$H16543&lt;=$C$3),Colin!$I16543,)</f>
        <v>0</v>
      </c>
      <c r="P16543" s="38">
        <f>IF(Colin!$G16543&lt;$B$2,Colin!$I16543,0)</f>
        <v>0</v>
      </c>
      <c r="Q16543" s="38">
        <f>IF(Colin!$G16543&lt;$B$1,Colin!$I16543,0)</f>
        <v>0</v>
      </c>
    </row>
    <row r="16544" spans="12:17" x14ac:dyDescent="0.25">
      <c r="L16544" s="38">
        <f>IF(AND(Colin!$G16544=$B$1,Colin!$H16544=$C$3),Colin!$I16544,)</f>
        <v>0</v>
      </c>
      <c r="M16544" s="38">
        <f>IF(AND(Colin!$G16544=$B$1,Colin!$H16544&lt;=$C$3),Colin!$I16544,)</f>
        <v>0</v>
      </c>
      <c r="N16544" s="38">
        <f>IF(AND(Colin!$G16544=$B$2,Colin!$H16544=$C$3),Colin!$I16544,)</f>
        <v>0</v>
      </c>
      <c r="O16544" s="38">
        <f>IF(AND(Colin!$G16544=$B$2,Colin!$H16544&lt;=$C$3),Colin!$I16544,)</f>
        <v>0</v>
      </c>
      <c r="P16544" s="38">
        <f>IF(Colin!$G16544&lt;$B$2,Colin!$I16544,0)</f>
        <v>0</v>
      </c>
      <c r="Q16544" s="38">
        <f>IF(Colin!$G16544&lt;$B$1,Colin!$I16544,0)</f>
        <v>0</v>
      </c>
    </row>
    <row r="16545" spans="12:17" x14ac:dyDescent="0.25">
      <c r="L16545" s="38">
        <f>IF(AND(Colin!$G16545=$B$1,Colin!$H16545=$C$3),Colin!$I16545,)</f>
        <v>0</v>
      </c>
      <c r="M16545" s="38">
        <f>IF(AND(Colin!$G16545=$B$1,Colin!$H16545&lt;=$C$3),Colin!$I16545,)</f>
        <v>0</v>
      </c>
      <c r="N16545" s="38">
        <f>IF(AND(Colin!$G16545=$B$2,Colin!$H16545=$C$3),Colin!$I16545,)</f>
        <v>0</v>
      </c>
      <c r="O16545" s="38">
        <f>IF(AND(Colin!$G16545=$B$2,Colin!$H16545&lt;=$C$3),Colin!$I16545,)</f>
        <v>0</v>
      </c>
      <c r="P16545" s="38">
        <f>IF(Colin!$G16545&lt;$B$2,Colin!$I16545,0)</f>
        <v>0</v>
      </c>
      <c r="Q16545" s="38">
        <f>IF(Colin!$G16545&lt;$B$1,Colin!$I16545,0)</f>
        <v>0</v>
      </c>
    </row>
    <row r="16546" spans="12:17" x14ac:dyDescent="0.25">
      <c r="L16546" s="38">
        <f>IF(AND(Colin!$G16546=$B$1,Colin!$H16546=$C$3),Colin!$I16546,)</f>
        <v>0</v>
      </c>
      <c r="M16546" s="38">
        <f>IF(AND(Colin!$G16546=$B$1,Colin!$H16546&lt;=$C$3),Colin!$I16546,)</f>
        <v>0</v>
      </c>
      <c r="N16546" s="38">
        <f>IF(AND(Colin!$G16546=$B$2,Colin!$H16546=$C$3),Colin!$I16546,)</f>
        <v>0</v>
      </c>
      <c r="O16546" s="38">
        <f>IF(AND(Colin!$G16546=$B$2,Colin!$H16546&lt;=$C$3),Colin!$I16546,)</f>
        <v>0</v>
      </c>
      <c r="P16546" s="38">
        <f>IF(Colin!$G16546&lt;$B$2,Colin!$I16546,0)</f>
        <v>0</v>
      </c>
      <c r="Q16546" s="38">
        <f>IF(Colin!$G16546&lt;$B$1,Colin!$I16546,0)</f>
        <v>0</v>
      </c>
    </row>
    <row r="16547" spans="12:17" x14ac:dyDescent="0.25">
      <c r="L16547" s="38">
        <f>IF(AND(Colin!$G16547=$B$1,Colin!$H16547=$C$3),Colin!$I16547,)</f>
        <v>0</v>
      </c>
      <c r="M16547" s="38">
        <f>IF(AND(Colin!$G16547=$B$1,Colin!$H16547&lt;=$C$3),Colin!$I16547,)</f>
        <v>0</v>
      </c>
      <c r="N16547" s="38">
        <f>IF(AND(Colin!$G16547=$B$2,Colin!$H16547=$C$3),Colin!$I16547,)</f>
        <v>0</v>
      </c>
      <c r="O16547" s="38">
        <f>IF(AND(Colin!$G16547=$B$2,Colin!$H16547&lt;=$C$3),Colin!$I16547,)</f>
        <v>0</v>
      </c>
      <c r="P16547" s="38">
        <f>IF(Colin!$G16547&lt;$B$2,Colin!$I16547,0)</f>
        <v>0</v>
      </c>
      <c r="Q16547" s="38">
        <f>IF(Colin!$G16547&lt;$B$1,Colin!$I16547,0)</f>
        <v>0</v>
      </c>
    </row>
    <row r="16548" spans="12:17" x14ac:dyDescent="0.25">
      <c r="L16548" s="38">
        <f>IF(AND(Colin!$G16548=$B$1,Colin!$H16548=$C$3),Colin!$I16548,)</f>
        <v>0</v>
      </c>
      <c r="M16548" s="38">
        <f>IF(AND(Colin!$G16548=$B$1,Colin!$H16548&lt;=$C$3),Colin!$I16548,)</f>
        <v>0</v>
      </c>
      <c r="N16548" s="38">
        <f>IF(AND(Colin!$G16548=$B$2,Colin!$H16548=$C$3),Colin!$I16548,)</f>
        <v>0</v>
      </c>
      <c r="O16548" s="38">
        <f>IF(AND(Colin!$G16548=$B$2,Colin!$H16548&lt;=$C$3),Colin!$I16548,)</f>
        <v>0</v>
      </c>
      <c r="P16548" s="38">
        <f>IF(Colin!$G16548&lt;$B$2,Colin!$I16548,0)</f>
        <v>0</v>
      </c>
      <c r="Q16548" s="38">
        <f>IF(Colin!$G16548&lt;$B$1,Colin!$I16548,0)</f>
        <v>0</v>
      </c>
    </row>
    <row r="16549" spans="12:17" x14ac:dyDescent="0.25">
      <c r="L16549" s="38">
        <f>IF(AND(Colin!$G16549=$B$1,Colin!$H16549=$C$3),Colin!$I16549,)</f>
        <v>0</v>
      </c>
      <c r="M16549" s="38">
        <f>IF(AND(Colin!$G16549=$B$1,Colin!$H16549&lt;=$C$3),Colin!$I16549,)</f>
        <v>0</v>
      </c>
      <c r="N16549" s="38">
        <f>IF(AND(Colin!$G16549=$B$2,Colin!$H16549=$C$3),Colin!$I16549,)</f>
        <v>0</v>
      </c>
      <c r="O16549" s="38">
        <f>IF(AND(Colin!$G16549=$B$2,Colin!$H16549&lt;=$C$3),Colin!$I16549,)</f>
        <v>0</v>
      </c>
      <c r="P16549" s="38">
        <f>IF(Colin!$G16549&lt;$B$2,Colin!$I16549,0)</f>
        <v>0</v>
      </c>
      <c r="Q16549" s="38">
        <f>IF(Colin!$G16549&lt;$B$1,Colin!$I16549,0)</f>
        <v>0</v>
      </c>
    </row>
    <row r="16550" spans="12:17" x14ac:dyDescent="0.25">
      <c r="L16550" s="38">
        <f>IF(AND(Colin!$G16550=$B$1,Colin!$H16550=$C$3),Colin!$I16550,)</f>
        <v>0</v>
      </c>
      <c r="M16550" s="38">
        <f>IF(AND(Colin!$G16550=$B$1,Colin!$H16550&lt;=$C$3),Colin!$I16550,)</f>
        <v>0</v>
      </c>
      <c r="N16550" s="38">
        <f>IF(AND(Colin!$G16550=$B$2,Colin!$H16550=$C$3),Colin!$I16550,)</f>
        <v>0</v>
      </c>
      <c r="O16550" s="38">
        <f>IF(AND(Colin!$G16550=$B$2,Colin!$H16550&lt;=$C$3),Colin!$I16550,)</f>
        <v>0</v>
      </c>
      <c r="P16550" s="38">
        <f>IF(Colin!$G16550&lt;$B$2,Colin!$I16550,0)</f>
        <v>0</v>
      </c>
      <c r="Q16550" s="38">
        <f>IF(Colin!$G16550&lt;$B$1,Colin!$I16550,0)</f>
        <v>0</v>
      </c>
    </row>
    <row r="16551" spans="12:17" x14ac:dyDescent="0.25">
      <c r="L16551" s="38">
        <f>IF(AND(Colin!$G16551=$B$1,Colin!$H16551=$C$3),Colin!$I16551,)</f>
        <v>0</v>
      </c>
      <c r="M16551" s="38">
        <f>IF(AND(Colin!$G16551=$B$1,Colin!$H16551&lt;=$C$3),Colin!$I16551,)</f>
        <v>0</v>
      </c>
      <c r="N16551" s="38">
        <f>IF(AND(Colin!$G16551=$B$2,Colin!$H16551=$C$3),Colin!$I16551,)</f>
        <v>0</v>
      </c>
      <c r="O16551" s="38">
        <f>IF(AND(Colin!$G16551=$B$2,Colin!$H16551&lt;=$C$3),Colin!$I16551,)</f>
        <v>0</v>
      </c>
      <c r="P16551" s="38">
        <f>IF(Colin!$G16551&lt;$B$2,Colin!$I16551,0)</f>
        <v>0</v>
      </c>
      <c r="Q16551" s="38">
        <f>IF(Colin!$G16551&lt;$B$1,Colin!$I16551,0)</f>
        <v>0</v>
      </c>
    </row>
    <row r="16552" spans="12:17" x14ac:dyDescent="0.25">
      <c r="L16552" s="38">
        <f>IF(AND(Colin!$G16552=$B$1,Colin!$H16552=$C$3),Colin!$I16552,)</f>
        <v>0</v>
      </c>
      <c r="M16552" s="38">
        <f>IF(AND(Colin!$G16552=$B$1,Colin!$H16552&lt;=$C$3),Colin!$I16552,)</f>
        <v>0</v>
      </c>
      <c r="N16552" s="38">
        <f>IF(AND(Colin!$G16552=$B$2,Colin!$H16552=$C$3),Colin!$I16552,)</f>
        <v>0</v>
      </c>
      <c r="O16552" s="38">
        <f>IF(AND(Colin!$G16552=$B$2,Colin!$H16552&lt;=$C$3),Colin!$I16552,)</f>
        <v>0</v>
      </c>
      <c r="P16552" s="38">
        <f>IF(Colin!$G16552&lt;$B$2,Colin!$I16552,0)</f>
        <v>0</v>
      </c>
      <c r="Q16552" s="38">
        <f>IF(Colin!$G16552&lt;$B$1,Colin!$I16552,0)</f>
        <v>0</v>
      </c>
    </row>
    <row r="16553" spans="12:17" x14ac:dyDescent="0.25">
      <c r="L16553" s="38">
        <f>IF(AND(Colin!$G16553=$B$1,Colin!$H16553=$C$3),Colin!$I16553,)</f>
        <v>0</v>
      </c>
      <c r="M16553" s="38">
        <f>IF(AND(Colin!$G16553=$B$1,Colin!$H16553&lt;=$C$3),Colin!$I16553,)</f>
        <v>0</v>
      </c>
      <c r="N16553" s="38">
        <f>IF(AND(Colin!$G16553=$B$2,Colin!$H16553=$C$3),Colin!$I16553,)</f>
        <v>0</v>
      </c>
      <c r="O16553" s="38">
        <f>IF(AND(Colin!$G16553=$B$2,Colin!$H16553&lt;=$C$3),Colin!$I16553,)</f>
        <v>0</v>
      </c>
      <c r="P16553" s="38">
        <f>IF(Colin!$G16553&lt;$B$2,Colin!$I16553,0)</f>
        <v>0</v>
      </c>
      <c r="Q16553" s="38">
        <f>IF(Colin!$G16553&lt;$B$1,Colin!$I16553,0)</f>
        <v>0</v>
      </c>
    </row>
    <row r="16554" spans="12:17" x14ac:dyDescent="0.25">
      <c r="L16554" s="38">
        <f>IF(AND(Colin!$G16554=$B$1,Colin!$H16554=$C$3),Colin!$I16554,)</f>
        <v>0</v>
      </c>
      <c r="M16554" s="38">
        <f>IF(AND(Colin!$G16554=$B$1,Colin!$H16554&lt;=$C$3),Colin!$I16554,)</f>
        <v>0</v>
      </c>
      <c r="N16554" s="38">
        <f>IF(AND(Colin!$G16554=$B$2,Colin!$H16554=$C$3),Colin!$I16554,)</f>
        <v>0</v>
      </c>
      <c r="O16554" s="38">
        <f>IF(AND(Colin!$G16554=$B$2,Colin!$H16554&lt;=$C$3),Colin!$I16554,)</f>
        <v>0</v>
      </c>
      <c r="P16554" s="38">
        <f>IF(Colin!$G16554&lt;$B$2,Colin!$I16554,0)</f>
        <v>0</v>
      </c>
      <c r="Q16554" s="38">
        <f>IF(Colin!$G16554&lt;$B$1,Colin!$I16554,0)</f>
        <v>0</v>
      </c>
    </row>
    <row r="16555" spans="12:17" x14ac:dyDescent="0.25">
      <c r="L16555" s="38">
        <f>IF(AND(Colin!$G16555=$B$1,Colin!$H16555=$C$3),Colin!$I16555,)</f>
        <v>0</v>
      </c>
      <c r="M16555" s="38">
        <f>IF(AND(Colin!$G16555=$B$1,Colin!$H16555&lt;=$C$3),Colin!$I16555,)</f>
        <v>0</v>
      </c>
      <c r="N16555" s="38">
        <f>IF(AND(Colin!$G16555=$B$2,Colin!$H16555=$C$3),Colin!$I16555,)</f>
        <v>0</v>
      </c>
      <c r="O16555" s="38">
        <f>IF(AND(Colin!$G16555=$B$2,Colin!$H16555&lt;=$C$3),Colin!$I16555,)</f>
        <v>0</v>
      </c>
      <c r="P16555" s="38">
        <f>IF(Colin!$G16555&lt;$B$2,Colin!$I16555,0)</f>
        <v>0</v>
      </c>
      <c r="Q16555" s="38">
        <f>IF(Colin!$G16555&lt;$B$1,Colin!$I16555,0)</f>
        <v>0</v>
      </c>
    </row>
    <row r="16556" spans="12:17" x14ac:dyDescent="0.25">
      <c r="L16556" s="38">
        <f>IF(AND(Colin!$G16556=$B$1,Colin!$H16556=$C$3),Colin!$I16556,)</f>
        <v>0</v>
      </c>
      <c r="M16556" s="38">
        <f>IF(AND(Colin!$G16556=$B$1,Colin!$H16556&lt;=$C$3),Colin!$I16556,)</f>
        <v>0</v>
      </c>
      <c r="N16556" s="38">
        <f>IF(AND(Colin!$G16556=$B$2,Colin!$H16556=$C$3),Colin!$I16556,)</f>
        <v>0</v>
      </c>
      <c r="O16556" s="38">
        <f>IF(AND(Colin!$G16556=$B$2,Colin!$H16556&lt;=$C$3),Colin!$I16556,)</f>
        <v>0</v>
      </c>
      <c r="P16556" s="38">
        <f>IF(Colin!$G16556&lt;$B$2,Colin!$I16556,0)</f>
        <v>0</v>
      </c>
      <c r="Q16556" s="38">
        <f>IF(Colin!$G16556&lt;$B$1,Colin!$I16556,0)</f>
        <v>0</v>
      </c>
    </row>
    <row r="16557" spans="12:17" x14ac:dyDescent="0.25">
      <c r="L16557" s="38">
        <f>IF(AND(Colin!$G16557=$B$1,Colin!$H16557=$C$3),Colin!$I16557,)</f>
        <v>0</v>
      </c>
      <c r="M16557" s="38">
        <f>IF(AND(Colin!$G16557=$B$1,Colin!$H16557&lt;=$C$3),Colin!$I16557,)</f>
        <v>0</v>
      </c>
      <c r="N16557" s="38">
        <f>IF(AND(Colin!$G16557=$B$2,Colin!$H16557=$C$3),Colin!$I16557,)</f>
        <v>0</v>
      </c>
      <c r="O16557" s="38">
        <f>IF(AND(Colin!$G16557=$B$2,Colin!$H16557&lt;=$C$3),Colin!$I16557,)</f>
        <v>0</v>
      </c>
      <c r="P16557" s="38">
        <f>IF(Colin!$G16557&lt;$B$2,Colin!$I16557,0)</f>
        <v>0</v>
      </c>
      <c r="Q16557" s="38">
        <f>IF(Colin!$G16557&lt;$B$1,Colin!$I16557,0)</f>
        <v>0</v>
      </c>
    </row>
    <row r="16558" spans="12:17" x14ac:dyDescent="0.25">
      <c r="L16558" s="38">
        <f>IF(AND(Colin!$G16558=$B$1,Colin!$H16558=$C$3),Colin!$I16558,)</f>
        <v>0</v>
      </c>
      <c r="M16558" s="38">
        <f>IF(AND(Colin!$G16558=$B$1,Colin!$H16558&lt;=$C$3),Colin!$I16558,)</f>
        <v>0</v>
      </c>
      <c r="N16558" s="38">
        <f>IF(AND(Colin!$G16558=$B$2,Colin!$H16558=$C$3),Colin!$I16558,)</f>
        <v>0</v>
      </c>
      <c r="O16558" s="38">
        <f>IF(AND(Colin!$G16558=$B$2,Colin!$H16558&lt;=$C$3),Colin!$I16558,)</f>
        <v>0</v>
      </c>
      <c r="P16558" s="38">
        <f>IF(Colin!$G16558&lt;$B$2,Colin!$I16558,0)</f>
        <v>0</v>
      </c>
      <c r="Q16558" s="38">
        <f>IF(Colin!$G16558&lt;$B$1,Colin!$I16558,0)</f>
        <v>0</v>
      </c>
    </row>
    <row r="16559" spans="12:17" x14ac:dyDescent="0.25">
      <c r="L16559" s="38">
        <f>IF(AND(Colin!$G16559=$B$1,Colin!$H16559=$C$3),Colin!$I16559,)</f>
        <v>0</v>
      </c>
      <c r="M16559" s="38">
        <f>IF(AND(Colin!$G16559=$B$1,Colin!$H16559&lt;=$C$3),Colin!$I16559,)</f>
        <v>0</v>
      </c>
      <c r="N16559" s="38">
        <f>IF(AND(Colin!$G16559=$B$2,Colin!$H16559=$C$3),Colin!$I16559,)</f>
        <v>0</v>
      </c>
      <c r="O16559" s="38">
        <f>IF(AND(Colin!$G16559=$B$2,Colin!$H16559&lt;=$C$3),Colin!$I16559,)</f>
        <v>0</v>
      </c>
      <c r="P16559" s="38">
        <f>IF(Colin!$G16559&lt;$B$2,Colin!$I16559,0)</f>
        <v>0</v>
      </c>
      <c r="Q16559" s="38">
        <f>IF(Colin!$G16559&lt;$B$1,Colin!$I16559,0)</f>
        <v>0</v>
      </c>
    </row>
    <row r="16560" spans="12:17" x14ac:dyDescent="0.25">
      <c r="L16560" s="38">
        <f>IF(AND(Colin!$G16560=$B$1,Colin!$H16560=$C$3),Colin!$I16560,)</f>
        <v>0</v>
      </c>
      <c r="M16560" s="38">
        <f>IF(AND(Colin!$G16560=$B$1,Colin!$H16560&lt;=$C$3),Colin!$I16560,)</f>
        <v>0</v>
      </c>
      <c r="N16560" s="38">
        <f>IF(AND(Colin!$G16560=$B$2,Colin!$H16560=$C$3),Colin!$I16560,)</f>
        <v>0</v>
      </c>
      <c r="O16560" s="38">
        <f>IF(AND(Colin!$G16560=$B$2,Colin!$H16560&lt;=$C$3),Colin!$I16560,)</f>
        <v>0</v>
      </c>
      <c r="P16560" s="38">
        <f>IF(Colin!$G16560&lt;$B$2,Colin!$I16560,0)</f>
        <v>0</v>
      </c>
      <c r="Q16560" s="38">
        <f>IF(Colin!$G16560&lt;$B$1,Colin!$I16560,0)</f>
        <v>0</v>
      </c>
    </row>
    <row r="16561" spans="12:17" x14ac:dyDescent="0.25">
      <c r="L16561" s="38">
        <f>IF(AND(Colin!$G16561=$B$1,Colin!$H16561=$C$3),Colin!$I16561,)</f>
        <v>0</v>
      </c>
      <c r="M16561" s="38">
        <f>IF(AND(Colin!$G16561=$B$1,Colin!$H16561&lt;=$C$3),Colin!$I16561,)</f>
        <v>0</v>
      </c>
      <c r="N16561" s="38">
        <f>IF(AND(Colin!$G16561=$B$2,Colin!$H16561=$C$3),Colin!$I16561,)</f>
        <v>0</v>
      </c>
      <c r="O16561" s="38">
        <f>IF(AND(Colin!$G16561=$B$2,Colin!$H16561&lt;=$C$3),Colin!$I16561,)</f>
        <v>0</v>
      </c>
      <c r="P16561" s="38">
        <f>IF(Colin!$G16561&lt;$B$2,Colin!$I16561,0)</f>
        <v>0</v>
      </c>
      <c r="Q16561" s="38">
        <f>IF(Colin!$G16561&lt;$B$1,Colin!$I16561,0)</f>
        <v>0</v>
      </c>
    </row>
    <row r="16562" spans="12:17" x14ac:dyDescent="0.25">
      <c r="L16562" s="38">
        <f>IF(AND(Colin!$G16562=$B$1,Colin!$H16562=$C$3),Colin!$I16562,)</f>
        <v>0</v>
      </c>
      <c r="M16562" s="38">
        <f>IF(AND(Colin!$G16562=$B$1,Colin!$H16562&lt;=$C$3),Colin!$I16562,)</f>
        <v>0</v>
      </c>
      <c r="N16562" s="38">
        <f>IF(AND(Colin!$G16562=$B$2,Colin!$H16562=$C$3),Colin!$I16562,)</f>
        <v>0</v>
      </c>
      <c r="O16562" s="38">
        <f>IF(AND(Colin!$G16562=$B$2,Colin!$H16562&lt;=$C$3),Colin!$I16562,)</f>
        <v>0</v>
      </c>
      <c r="P16562" s="38">
        <f>IF(Colin!$G16562&lt;$B$2,Colin!$I16562,0)</f>
        <v>0</v>
      </c>
      <c r="Q16562" s="38">
        <f>IF(Colin!$G16562&lt;$B$1,Colin!$I16562,0)</f>
        <v>0</v>
      </c>
    </row>
    <row r="16563" spans="12:17" x14ac:dyDescent="0.25">
      <c r="L16563" s="38">
        <f>IF(AND(Colin!$G16563=$B$1,Colin!$H16563=$C$3),Colin!$I16563,)</f>
        <v>0</v>
      </c>
      <c r="M16563" s="38">
        <f>IF(AND(Colin!$G16563=$B$1,Colin!$H16563&lt;=$C$3),Colin!$I16563,)</f>
        <v>0</v>
      </c>
      <c r="N16563" s="38">
        <f>IF(AND(Colin!$G16563=$B$2,Colin!$H16563=$C$3),Colin!$I16563,)</f>
        <v>0</v>
      </c>
      <c r="O16563" s="38">
        <f>IF(AND(Colin!$G16563=$B$2,Colin!$H16563&lt;=$C$3),Colin!$I16563,)</f>
        <v>0</v>
      </c>
      <c r="P16563" s="38">
        <f>IF(Colin!$G16563&lt;$B$2,Colin!$I16563,0)</f>
        <v>0</v>
      </c>
      <c r="Q16563" s="38">
        <f>IF(Colin!$G16563&lt;$B$1,Colin!$I16563,0)</f>
        <v>0</v>
      </c>
    </row>
    <row r="16564" spans="12:17" x14ac:dyDescent="0.25">
      <c r="L16564" s="38">
        <f>IF(AND(Colin!$G16564=$B$1,Colin!$H16564=$C$3),Colin!$I16564,)</f>
        <v>0</v>
      </c>
      <c r="M16564" s="38">
        <f>IF(AND(Colin!$G16564=$B$1,Colin!$H16564&lt;=$C$3),Colin!$I16564,)</f>
        <v>0</v>
      </c>
      <c r="N16564" s="38">
        <f>IF(AND(Colin!$G16564=$B$2,Colin!$H16564=$C$3),Colin!$I16564,)</f>
        <v>0</v>
      </c>
      <c r="O16564" s="38">
        <f>IF(AND(Colin!$G16564=$B$2,Colin!$H16564&lt;=$C$3),Colin!$I16564,)</f>
        <v>0</v>
      </c>
      <c r="P16564" s="38">
        <f>IF(Colin!$G16564&lt;$B$2,Colin!$I16564,0)</f>
        <v>0</v>
      </c>
      <c r="Q16564" s="38">
        <f>IF(Colin!$G16564&lt;$B$1,Colin!$I16564,0)</f>
        <v>0</v>
      </c>
    </row>
    <row r="16565" spans="12:17" x14ac:dyDescent="0.25">
      <c r="L16565" s="38">
        <f>IF(AND(Colin!$G16565=$B$1,Colin!$H16565=$C$3),Colin!$I16565,)</f>
        <v>0</v>
      </c>
      <c r="M16565" s="38">
        <f>IF(AND(Colin!$G16565=$B$1,Colin!$H16565&lt;=$C$3),Colin!$I16565,)</f>
        <v>0</v>
      </c>
      <c r="N16565" s="38">
        <f>IF(AND(Colin!$G16565=$B$2,Colin!$H16565=$C$3),Colin!$I16565,)</f>
        <v>0</v>
      </c>
      <c r="O16565" s="38">
        <f>IF(AND(Colin!$G16565=$B$2,Colin!$H16565&lt;=$C$3),Colin!$I16565,)</f>
        <v>0</v>
      </c>
      <c r="P16565" s="38">
        <f>IF(Colin!$G16565&lt;$B$2,Colin!$I16565,0)</f>
        <v>0</v>
      </c>
      <c r="Q16565" s="38">
        <f>IF(Colin!$G16565&lt;$B$1,Colin!$I16565,0)</f>
        <v>0</v>
      </c>
    </row>
    <row r="16566" spans="12:17" x14ac:dyDescent="0.25">
      <c r="L16566" s="38">
        <f>IF(AND(Colin!$G16566=$B$1,Colin!$H16566=$C$3),Colin!$I16566,)</f>
        <v>0</v>
      </c>
      <c r="M16566" s="38">
        <f>IF(AND(Colin!$G16566=$B$1,Colin!$H16566&lt;=$C$3),Colin!$I16566,)</f>
        <v>0</v>
      </c>
      <c r="N16566" s="38">
        <f>IF(AND(Colin!$G16566=$B$2,Colin!$H16566=$C$3),Colin!$I16566,)</f>
        <v>0</v>
      </c>
      <c r="O16566" s="38">
        <f>IF(AND(Colin!$G16566=$B$2,Colin!$H16566&lt;=$C$3),Colin!$I16566,)</f>
        <v>0</v>
      </c>
      <c r="P16566" s="38">
        <f>IF(Colin!$G16566&lt;$B$2,Colin!$I16566,0)</f>
        <v>0</v>
      </c>
      <c r="Q16566" s="38">
        <f>IF(Colin!$G16566&lt;$B$1,Colin!$I16566,0)</f>
        <v>0</v>
      </c>
    </row>
    <row r="16567" spans="12:17" x14ac:dyDescent="0.25">
      <c r="L16567" s="38">
        <f>IF(AND(Colin!$G16567=$B$1,Colin!$H16567=$C$3),Colin!$I16567,)</f>
        <v>0</v>
      </c>
      <c r="M16567" s="38">
        <f>IF(AND(Colin!$G16567=$B$1,Colin!$H16567&lt;=$C$3),Colin!$I16567,)</f>
        <v>0</v>
      </c>
      <c r="N16567" s="38">
        <f>IF(AND(Colin!$G16567=$B$2,Colin!$H16567=$C$3),Colin!$I16567,)</f>
        <v>0</v>
      </c>
      <c r="O16567" s="38">
        <f>IF(AND(Colin!$G16567=$B$2,Colin!$H16567&lt;=$C$3),Colin!$I16567,)</f>
        <v>0</v>
      </c>
      <c r="P16567" s="38">
        <f>IF(Colin!$G16567&lt;$B$2,Colin!$I16567,0)</f>
        <v>0</v>
      </c>
      <c r="Q16567" s="38">
        <f>IF(Colin!$G16567&lt;$B$1,Colin!$I16567,0)</f>
        <v>0</v>
      </c>
    </row>
    <row r="16568" spans="12:17" x14ac:dyDescent="0.25">
      <c r="L16568" s="38">
        <f>IF(AND(Colin!$G16568=$B$1,Colin!$H16568=$C$3),Colin!$I16568,)</f>
        <v>0</v>
      </c>
      <c r="M16568" s="38">
        <f>IF(AND(Colin!$G16568=$B$1,Colin!$H16568&lt;=$C$3),Colin!$I16568,)</f>
        <v>0</v>
      </c>
      <c r="N16568" s="38">
        <f>IF(AND(Colin!$G16568=$B$2,Colin!$H16568=$C$3),Colin!$I16568,)</f>
        <v>0</v>
      </c>
      <c r="O16568" s="38">
        <f>IF(AND(Colin!$G16568=$B$2,Colin!$H16568&lt;=$C$3),Colin!$I16568,)</f>
        <v>0</v>
      </c>
      <c r="P16568" s="38">
        <f>IF(Colin!$G16568&lt;$B$2,Colin!$I16568,0)</f>
        <v>0</v>
      </c>
      <c r="Q16568" s="38">
        <f>IF(Colin!$G16568&lt;$B$1,Colin!$I16568,0)</f>
        <v>0</v>
      </c>
    </row>
    <row r="16569" spans="12:17" x14ac:dyDescent="0.25">
      <c r="L16569" s="38">
        <f>IF(AND(Colin!$G16569=$B$1,Colin!$H16569=$C$3),Colin!$I16569,)</f>
        <v>0</v>
      </c>
      <c r="M16569" s="38">
        <f>IF(AND(Colin!$G16569=$B$1,Colin!$H16569&lt;=$C$3),Colin!$I16569,)</f>
        <v>0</v>
      </c>
      <c r="N16569" s="38">
        <f>IF(AND(Colin!$G16569=$B$2,Colin!$H16569=$C$3),Colin!$I16569,)</f>
        <v>0</v>
      </c>
      <c r="O16569" s="38">
        <f>IF(AND(Colin!$G16569=$B$2,Colin!$H16569&lt;=$C$3),Colin!$I16569,)</f>
        <v>0</v>
      </c>
      <c r="P16569" s="38">
        <f>IF(Colin!$G16569&lt;$B$2,Colin!$I16569,0)</f>
        <v>0</v>
      </c>
      <c r="Q16569" s="38">
        <f>IF(Colin!$G16569&lt;$B$1,Colin!$I16569,0)</f>
        <v>0</v>
      </c>
    </row>
    <row r="16570" spans="12:17" x14ac:dyDescent="0.25">
      <c r="L16570" s="38">
        <f>IF(AND(Colin!$G16570=$B$1,Colin!$H16570=$C$3),Colin!$I16570,)</f>
        <v>0</v>
      </c>
      <c r="M16570" s="38">
        <f>IF(AND(Colin!$G16570=$B$1,Colin!$H16570&lt;=$C$3),Colin!$I16570,)</f>
        <v>0</v>
      </c>
      <c r="N16570" s="38">
        <f>IF(AND(Colin!$G16570=$B$2,Colin!$H16570=$C$3),Colin!$I16570,)</f>
        <v>0</v>
      </c>
      <c r="O16570" s="38">
        <f>IF(AND(Colin!$G16570=$B$2,Colin!$H16570&lt;=$C$3),Colin!$I16570,)</f>
        <v>0</v>
      </c>
      <c r="P16570" s="38">
        <f>IF(Colin!$G16570&lt;$B$2,Colin!$I16570,0)</f>
        <v>0</v>
      </c>
      <c r="Q16570" s="38">
        <f>IF(Colin!$G16570&lt;$B$1,Colin!$I16570,0)</f>
        <v>0</v>
      </c>
    </row>
    <row r="16571" spans="12:17" x14ac:dyDescent="0.25">
      <c r="L16571" s="38">
        <f>IF(AND(Colin!$G16571=$B$1,Colin!$H16571=$C$3),Colin!$I16571,)</f>
        <v>0</v>
      </c>
      <c r="M16571" s="38">
        <f>IF(AND(Colin!$G16571=$B$1,Colin!$H16571&lt;=$C$3),Colin!$I16571,)</f>
        <v>0</v>
      </c>
      <c r="N16571" s="38">
        <f>IF(AND(Colin!$G16571=$B$2,Colin!$H16571=$C$3),Colin!$I16571,)</f>
        <v>0</v>
      </c>
      <c r="O16571" s="38">
        <f>IF(AND(Colin!$G16571=$B$2,Colin!$H16571&lt;=$C$3),Colin!$I16571,)</f>
        <v>0</v>
      </c>
      <c r="P16571" s="38">
        <f>IF(Colin!$G16571&lt;$B$2,Colin!$I16571,0)</f>
        <v>0</v>
      </c>
      <c r="Q16571" s="38">
        <f>IF(Colin!$G16571&lt;$B$1,Colin!$I16571,0)</f>
        <v>0</v>
      </c>
    </row>
    <row r="16572" spans="12:17" x14ac:dyDescent="0.25">
      <c r="L16572" s="38">
        <f>IF(AND(Colin!$G16572=$B$1,Colin!$H16572=$C$3),Colin!$I16572,)</f>
        <v>0</v>
      </c>
      <c r="M16572" s="38">
        <f>IF(AND(Colin!$G16572=$B$1,Colin!$H16572&lt;=$C$3),Colin!$I16572,)</f>
        <v>0</v>
      </c>
      <c r="N16572" s="38">
        <f>IF(AND(Colin!$G16572=$B$2,Colin!$H16572=$C$3),Colin!$I16572,)</f>
        <v>0</v>
      </c>
      <c r="O16572" s="38">
        <f>IF(AND(Colin!$G16572=$B$2,Colin!$H16572&lt;=$C$3),Colin!$I16572,)</f>
        <v>0</v>
      </c>
      <c r="P16572" s="38">
        <f>IF(Colin!$G16572&lt;$B$2,Colin!$I16572,0)</f>
        <v>0</v>
      </c>
      <c r="Q16572" s="38">
        <f>IF(Colin!$G16572&lt;$B$1,Colin!$I16572,0)</f>
        <v>0</v>
      </c>
    </row>
    <row r="16573" spans="12:17" x14ac:dyDescent="0.25">
      <c r="L16573" s="38">
        <f>IF(AND(Colin!$G16573=$B$1,Colin!$H16573=$C$3),Colin!$I16573,)</f>
        <v>0</v>
      </c>
      <c r="M16573" s="38">
        <f>IF(AND(Colin!$G16573=$B$1,Colin!$H16573&lt;=$C$3),Colin!$I16573,)</f>
        <v>0</v>
      </c>
      <c r="N16573" s="38">
        <f>IF(AND(Colin!$G16573=$B$2,Colin!$H16573=$C$3),Colin!$I16573,)</f>
        <v>0</v>
      </c>
      <c r="O16573" s="38">
        <f>IF(AND(Colin!$G16573=$B$2,Colin!$H16573&lt;=$C$3),Colin!$I16573,)</f>
        <v>0</v>
      </c>
      <c r="P16573" s="38">
        <f>IF(Colin!$G16573&lt;$B$2,Colin!$I16573,0)</f>
        <v>0</v>
      </c>
      <c r="Q16573" s="38">
        <f>IF(Colin!$G16573&lt;$B$1,Colin!$I16573,0)</f>
        <v>0</v>
      </c>
    </row>
    <row r="16574" spans="12:17" x14ac:dyDescent="0.25">
      <c r="L16574" s="38">
        <f>IF(AND(Colin!$G16574=$B$1,Colin!$H16574=$C$3),Colin!$I16574,)</f>
        <v>0</v>
      </c>
      <c r="M16574" s="38">
        <f>IF(AND(Colin!$G16574=$B$1,Colin!$H16574&lt;=$C$3),Colin!$I16574,)</f>
        <v>0</v>
      </c>
      <c r="N16574" s="38">
        <f>IF(AND(Colin!$G16574=$B$2,Colin!$H16574=$C$3),Colin!$I16574,)</f>
        <v>0</v>
      </c>
      <c r="O16574" s="38">
        <f>IF(AND(Colin!$G16574=$B$2,Colin!$H16574&lt;=$C$3),Colin!$I16574,)</f>
        <v>0</v>
      </c>
      <c r="P16574" s="38">
        <f>IF(Colin!$G16574&lt;$B$2,Colin!$I16574,0)</f>
        <v>0</v>
      </c>
      <c r="Q16574" s="38">
        <f>IF(Colin!$G16574&lt;$B$1,Colin!$I16574,0)</f>
        <v>0</v>
      </c>
    </row>
    <row r="16575" spans="12:17" x14ac:dyDescent="0.25">
      <c r="L16575" s="38">
        <f>IF(AND(Colin!$G16575=$B$1,Colin!$H16575=$C$3),Colin!$I16575,)</f>
        <v>0</v>
      </c>
      <c r="M16575" s="38">
        <f>IF(AND(Colin!$G16575=$B$1,Colin!$H16575&lt;=$C$3),Colin!$I16575,)</f>
        <v>0</v>
      </c>
      <c r="N16575" s="38">
        <f>IF(AND(Colin!$G16575=$B$2,Colin!$H16575=$C$3),Colin!$I16575,)</f>
        <v>0</v>
      </c>
      <c r="O16575" s="38">
        <f>IF(AND(Colin!$G16575=$B$2,Colin!$H16575&lt;=$C$3),Colin!$I16575,)</f>
        <v>0</v>
      </c>
      <c r="P16575" s="38">
        <f>IF(Colin!$G16575&lt;$B$2,Colin!$I16575,0)</f>
        <v>0</v>
      </c>
      <c r="Q16575" s="38">
        <f>IF(Colin!$G16575&lt;$B$1,Colin!$I16575,0)</f>
        <v>0</v>
      </c>
    </row>
    <row r="16576" spans="12:17" x14ac:dyDescent="0.25">
      <c r="L16576" s="38">
        <f>IF(AND(Colin!$G16576=$B$1,Colin!$H16576=$C$3),Colin!$I16576,)</f>
        <v>0</v>
      </c>
      <c r="M16576" s="38">
        <f>IF(AND(Colin!$G16576=$B$1,Colin!$H16576&lt;=$C$3),Colin!$I16576,)</f>
        <v>0</v>
      </c>
      <c r="N16576" s="38">
        <f>IF(AND(Colin!$G16576=$B$2,Colin!$H16576=$C$3),Colin!$I16576,)</f>
        <v>0</v>
      </c>
      <c r="O16576" s="38">
        <f>IF(AND(Colin!$G16576=$B$2,Colin!$H16576&lt;=$C$3),Colin!$I16576,)</f>
        <v>0</v>
      </c>
      <c r="P16576" s="38">
        <f>IF(Colin!$G16576&lt;$B$2,Colin!$I16576,0)</f>
        <v>0</v>
      </c>
      <c r="Q16576" s="38">
        <f>IF(Colin!$G16576&lt;$B$1,Colin!$I16576,0)</f>
        <v>0</v>
      </c>
    </row>
    <row r="16577" spans="12:17" x14ac:dyDescent="0.25">
      <c r="L16577" s="38">
        <f>IF(AND(Colin!$G16577=$B$1,Colin!$H16577=$C$3),Colin!$I16577,)</f>
        <v>0</v>
      </c>
      <c r="M16577" s="38">
        <f>IF(AND(Colin!$G16577=$B$1,Colin!$H16577&lt;=$C$3),Colin!$I16577,)</f>
        <v>0</v>
      </c>
      <c r="N16577" s="38">
        <f>IF(AND(Colin!$G16577=$B$2,Colin!$H16577=$C$3),Colin!$I16577,)</f>
        <v>0</v>
      </c>
      <c r="O16577" s="38">
        <f>IF(AND(Colin!$G16577=$B$2,Colin!$H16577&lt;=$C$3),Colin!$I16577,)</f>
        <v>0</v>
      </c>
      <c r="P16577" s="38">
        <f>IF(Colin!$G16577&lt;$B$2,Colin!$I16577,0)</f>
        <v>0</v>
      </c>
      <c r="Q16577" s="38">
        <f>IF(Colin!$G16577&lt;$B$1,Colin!$I16577,0)</f>
        <v>0</v>
      </c>
    </row>
    <row r="16578" spans="12:17" x14ac:dyDescent="0.25">
      <c r="L16578" s="38">
        <f>IF(AND(Colin!$G16578=$B$1,Colin!$H16578=$C$3),Colin!$I16578,)</f>
        <v>0</v>
      </c>
      <c r="M16578" s="38">
        <f>IF(AND(Colin!$G16578=$B$1,Colin!$H16578&lt;=$C$3),Colin!$I16578,)</f>
        <v>0</v>
      </c>
      <c r="N16578" s="38">
        <f>IF(AND(Colin!$G16578=$B$2,Colin!$H16578=$C$3),Colin!$I16578,)</f>
        <v>0</v>
      </c>
      <c r="O16578" s="38">
        <f>IF(AND(Colin!$G16578=$B$2,Colin!$H16578&lt;=$C$3),Colin!$I16578,)</f>
        <v>0</v>
      </c>
      <c r="P16578" s="38">
        <f>IF(Colin!$G16578&lt;$B$2,Colin!$I16578,0)</f>
        <v>0</v>
      </c>
      <c r="Q16578" s="38">
        <f>IF(Colin!$G16578&lt;$B$1,Colin!$I16578,0)</f>
        <v>0</v>
      </c>
    </row>
    <row r="16579" spans="12:17" x14ac:dyDescent="0.25">
      <c r="L16579" s="38">
        <f>IF(AND(Colin!$G16579=$B$1,Colin!$H16579=$C$3),Colin!$I16579,)</f>
        <v>0</v>
      </c>
      <c r="M16579" s="38">
        <f>IF(AND(Colin!$G16579=$B$1,Colin!$H16579&lt;=$C$3),Colin!$I16579,)</f>
        <v>0</v>
      </c>
      <c r="N16579" s="38">
        <f>IF(AND(Colin!$G16579=$B$2,Colin!$H16579=$C$3),Colin!$I16579,)</f>
        <v>0</v>
      </c>
      <c r="O16579" s="38">
        <f>IF(AND(Colin!$G16579=$B$2,Colin!$H16579&lt;=$C$3),Colin!$I16579,)</f>
        <v>0</v>
      </c>
      <c r="P16579" s="38">
        <f>IF(Colin!$G16579&lt;$B$2,Colin!$I16579,0)</f>
        <v>0</v>
      </c>
      <c r="Q16579" s="38">
        <f>IF(Colin!$G16579&lt;$B$1,Colin!$I16579,0)</f>
        <v>0</v>
      </c>
    </row>
    <row r="16580" spans="12:17" x14ac:dyDescent="0.25">
      <c r="L16580" s="38">
        <f>IF(AND(Colin!$G16580=$B$1,Colin!$H16580=$C$3),Colin!$I16580,)</f>
        <v>0</v>
      </c>
      <c r="M16580" s="38">
        <f>IF(AND(Colin!$G16580=$B$1,Colin!$H16580&lt;=$C$3),Colin!$I16580,)</f>
        <v>0</v>
      </c>
      <c r="N16580" s="38">
        <f>IF(AND(Colin!$G16580=$B$2,Colin!$H16580=$C$3),Colin!$I16580,)</f>
        <v>0</v>
      </c>
      <c r="O16580" s="38">
        <f>IF(AND(Colin!$G16580=$B$2,Colin!$H16580&lt;=$C$3),Colin!$I16580,)</f>
        <v>0</v>
      </c>
      <c r="P16580" s="38">
        <f>IF(Colin!$G16580&lt;$B$2,Colin!$I16580,0)</f>
        <v>0</v>
      </c>
      <c r="Q16580" s="38">
        <f>IF(Colin!$G16580&lt;$B$1,Colin!$I16580,0)</f>
        <v>0</v>
      </c>
    </row>
    <row r="16581" spans="12:17" x14ac:dyDescent="0.25">
      <c r="L16581" s="38">
        <f>IF(AND(Colin!$G16581=$B$1,Colin!$H16581=$C$3),Colin!$I16581,)</f>
        <v>0</v>
      </c>
      <c r="M16581" s="38">
        <f>IF(AND(Colin!$G16581=$B$1,Colin!$H16581&lt;=$C$3),Colin!$I16581,)</f>
        <v>0</v>
      </c>
      <c r="N16581" s="38">
        <f>IF(AND(Colin!$G16581=$B$2,Colin!$H16581=$C$3),Colin!$I16581,)</f>
        <v>0</v>
      </c>
      <c r="O16581" s="38">
        <f>IF(AND(Colin!$G16581=$B$2,Colin!$H16581&lt;=$C$3),Colin!$I16581,)</f>
        <v>0</v>
      </c>
      <c r="P16581" s="38">
        <f>IF(Colin!$G16581&lt;$B$2,Colin!$I16581,0)</f>
        <v>0</v>
      </c>
      <c r="Q16581" s="38">
        <f>IF(Colin!$G16581&lt;$B$1,Colin!$I16581,0)</f>
        <v>0</v>
      </c>
    </row>
    <row r="16582" spans="12:17" x14ac:dyDescent="0.25">
      <c r="L16582" s="38">
        <f>IF(AND(Colin!$G16582=$B$1,Colin!$H16582=$C$3),Colin!$I16582,)</f>
        <v>0</v>
      </c>
      <c r="M16582" s="38">
        <f>IF(AND(Colin!$G16582=$B$1,Colin!$H16582&lt;=$C$3),Colin!$I16582,)</f>
        <v>0</v>
      </c>
      <c r="N16582" s="38">
        <f>IF(AND(Colin!$G16582=$B$2,Colin!$H16582=$C$3),Colin!$I16582,)</f>
        <v>0</v>
      </c>
      <c r="O16582" s="38">
        <f>IF(AND(Colin!$G16582=$B$2,Colin!$H16582&lt;=$C$3),Colin!$I16582,)</f>
        <v>0</v>
      </c>
      <c r="P16582" s="38">
        <f>IF(Colin!$G16582&lt;$B$2,Colin!$I16582,0)</f>
        <v>0</v>
      </c>
      <c r="Q16582" s="38">
        <f>IF(Colin!$G16582&lt;$B$1,Colin!$I16582,0)</f>
        <v>0</v>
      </c>
    </row>
    <row r="16583" spans="12:17" x14ac:dyDescent="0.25">
      <c r="L16583" s="38">
        <f>IF(AND(Colin!$G16583=$B$1,Colin!$H16583=$C$3),Colin!$I16583,)</f>
        <v>0</v>
      </c>
      <c r="M16583" s="38">
        <f>IF(AND(Colin!$G16583=$B$1,Colin!$H16583&lt;=$C$3),Colin!$I16583,)</f>
        <v>0</v>
      </c>
      <c r="N16583" s="38">
        <f>IF(AND(Colin!$G16583=$B$2,Colin!$H16583=$C$3),Colin!$I16583,)</f>
        <v>0</v>
      </c>
      <c r="O16583" s="38">
        <f>IF(AND(Colin!$G16583=$B$2,Colin!$H16583&lt;=$C$3),Colin!$I16583,)</f>
        <v>0</v>
      </c>
      <c r="P16583" s="38">
        <f>IF(Colin!$G16583&lt;$B$2,Colin!$I16583,0)</f>
        <v>0</v>
      </c>
      <c r="Q16583" s="38">
        <f>IF(Colin!$G16583&lt;$B$1,Colin!$I16583,0)</f>
        <v>0</v>
      </c>
    </row>
    <row r="16584" spans="12:17" x14ac:dyDescent="0.25">
      <c r="L16584" s="38">
        <f>IF(AND(Colin!$G16584=$B$1,Colin!$H16584=$C$3),Colin!$I16584,)</f>
        <v>0</v>
      </c>
      <c r="M16584" s="38">
        <f>IF(AND(Colin!$G16584=$B$1,Colin!$H16584&lt;=$C$3),Colin!$I16584,)</f>
        <v>0</v>
      </c>
      <c r="N16584" s="38">
        <f>IF(AND(Colin!$G16584=$B$2,Colin!$H16584=$C$3),Colin!$I16584,)</f>
        <v>0</v>
      </c>
      <c r="O16584" s="38">
        <f>IF(AND(Colin!$G16584=$B$2,Colin!$H16584&lt;=$C$3),Colin!$I16584,)</f>
        <v>0</v>
      </c>
      <c r="P16584" s="38">
        <f>IF(Colin!$G16584&lt;$B$2,Colin!$I16584,0)</f>
        <v>0</v>
      </c>
      <c r="Q16584" s="38">
        <f>IF(Colin!$G16584&lt;$B$1,Colin!$I16584,0)</f>
        <v>0</v>
      </c>
    </row>
    <row r="16585" spans="12:17" x14ac:dyDescent="0.25">
      <c r="L16585" s="38">
        <f>IF(AND(Colin!$G16585=$B$1,Colin!$H16585=$C$3),Colin!$I16585,)</f>
        <v>0</v>
      </c>
      <c r="M16585" s="38">
        <f>IF(AND(Colin!$G16585=$B$1,Colin!$H16585&lt;=$C$3),Colin!$I16585,)</f>
        <v>0</v>
      </c>
      <c r="N16585" s="38">
        <f>IF(AND(Colin!$G16585=$B$2,Colin!$H16585=$C$3),Colin!$I16585,)</f>
        <v>0</v>
      </c>
      <c r="O16585" s="38">
        <f>IF(AND(Colin!$G16585=$B$2,Colin!$H16585&lt;=$C$3),Colin!$I16585,)</f>
        <v>0</v>
      </c>
      <c r="P16585" s="38">
        <f>IF(Colin!$G16585&lt;$B$2,Colin!$I16585,0)</f>
        <v>0</v>
      </c>
      <c r="Q16585" s="38">
        <f>IF(Colin!$G16585&lt;$B$1,Colin!$I16585,0)</f>
        <v>0</v>
      </c>
    </row>
    <row r="16586" spans="12:17" x14ac:dyDescent="0.25">
      <c r="L16586" s="38">
        <f>IF(AND(Colin!$G16586=$B$1,Colin!$H16586=$C$3),Colin!$I16586,)</f>
        <v>0</v>
      </c>
      <c r="M16586" s="38">
        <f>IF(AND(Colin!$G16586=$B$1,Colin!$H16586&lt;=$C$3),Colin!$I16586,)</f>
        <v>0</v>
      </c>
      <c r="N16586" s="38">
        <f>IF(AND(Colin!$G16586=$B$2,Colin!$H16586=$C$3),Colin!$I16586,)</f>
        <v>0</v>
      </c>
      <c r="O16586" s="38">
        <f>IF(AND(Colin!$G16586=$B$2,Colin!$H16586&lt;=$C$3),Colin!$I16586,)</f>
        <v>0</v>
      </c>
      <c r="P16586" s="38">
        <f>IF(Colin!$G16586&lt;$B$2,Colin!$I16586,0)</f>
        <v>0</v>
      </c>
      <c r="Q16586" s="38">
        <f>IF(Colin!$G16586&lt;$B$1,Colin!$I16586,0)</f>
        <v>0</v>
      </c>
    </row>
    <row r="16587" spans="12:17" x14ac:dyDescent="0.25">
      <c r="L16587" s="38">
        <f>IF(AND(Colin!$G16587=$B$1,Colin!$H16587=$C$3),Colin!$I16587,)</f>
        <v>0</v>
      </c>
      <c r="M16587" s="38">
        <f>IF(AND(Colin!$G16587=$B$1,Colin!$H16587&lt;=$C$3),Colin!$I16587,)</f>
        <v>0</v>
      </c>
      <c r="N16587" s="38">
        <f>IF(AND(Colin!$G16587=$B$2,Colin!$H16587=$C$3),Colin!$I16587,)</f>
        <v>0</v>
      </c>
      <c r="O16587" s="38">
        <f>IF(AND(Colin!$G16587=$B$2,Colin!$H16587&lt;=$C$3),Colin!$I16587,)</f>
        <v>0</v>
      </c>
      <c r="P16587" s="38">
        <f>IF(Colin!$G16587&lt;$B$2,Colin!$I16587,0)</f>
        <v>0</v>
      </c>
      <c r="Q16587" s="38">
        <f>IF(Colin!$G16587&lt;$B$1,Colin!$I16587,0)</f>
        <v>0</v>
      </c>
    </row>
    <row r="16588" spans="12:17" x14ac:dyDescent="0.25">
      <c r="L16588" s="38">
        <f>IF(AND(Colin!$G16588=$B$1,Colin!$H16588=$C$3),Colin!$I16588,)</f>
        <v>0</v>
      </c>
      <c r="M16588" s="38">
        <f>IF(AND(Colin!$G16588=$B$1,Colin!$H16588&lt;=$C$3),Colin!$I16588,)</f>
        <v>0</v>
      </c>
      <c r="N16588" s="38">
        <f>IF(AND(Colin!$G16588=$B$2,Colin!$H16588=$C$3),Colin!$I16588,)</f>
        <v>0</v>
      </c>
      <c r="O16588" s="38">
        <f>IF(AND(Colin!$G16588=$B$2,Colin!$H16588&lt;=$C$3),Colin!$I16588,)</f>
        <v>0</v>
      </c>
      <c r="P16588" s="38">
        <f>IF(Colin!$G16588&lt;$B$2,Colin!$I16588,0)</f>
        <v>0</v>
      </c>
      <c r="Q16588" s="38">
        <f>IF(Colin!$G16588&lt;$B$1,Colin!$I16588,0)</f>
        <v>0</v>
      </c>
    </row>
    <row r="16589" spans="12:17" x14ac:dyDescent="0.25">
      <c r="L16589" s="38">
        <f>IF(AND(Colin!$G16589=$B$1,Colin!$H16589=$C$3),Colin!$I16589,)</f>
        <v>0</v>
      </c>
      <c r="M16589" s="38">
        <f>IF(AND(Colin!$G16589=$B$1,Colin!$H16589&lt;=$C$3),Colin!$I16589,)</f>
        <v>0</v>
      </c>
      <c r="N16589" s="38">
        <f>IF(AND(Colin!$G16589=$B$2,Colin!$H16589=$C$3),Colin!$I16589,)</f>
        <v>0</v>
      </c>
      <c r="O16589" s="38">
        <f>IF(AND(Colin!$G16589=$B$2,Colin!$H16589&lt;=$C$3),Colin!$I16589,)</f>
        <v>0</v>
      </c>
      <c r="P16589" s="38">
        <f>IF(Colin!$G16589&lt;$B$2,Colin!$I16589,0)</f>
        <v>0</v>
      </c>
      <c r="Q16589" s="38">
        <f>IF(Colin!$G16589&lt;$B$1,Colin!$I16589,0)</f>
        <v>0</v>
      </c>
    </row>
    <row r="16590" spans="12:17" x14ac:dyDescent="0.25">
      <c r="L16590" s="38">
        <f>IF(AND(Colin!$G16590=$B$1,Colin!$H16590=$C$3),Colin!$I16590,)</f>
        <v>0</v>
      </c>
      <c r="M16590" s="38">
        <f>IF(AND(Colin!$G16590=$B$1,Colin!$H16590&lt;=$C$3),Colin!$I16590,)</f>
        <v>0</v>
      </c>
      <c r="N16590" s="38">
        <f>IF(AND(Colin!$G16590=$B$2,Colin!$H16590=$C$3),Colin!$I16590,)</f>
        <v>0</v>
      </c>
      <c r="O16590" s="38">
        <f>IF(AND(Colin!$G16590=$B$2,Colin!$H16590&lt;=$C$3),Colin!$I16590,)</f>
        <v>0</v>
      </c>
      <c r="P16590" s="38">
        <f>IF(Colin!$G16590&lt;$B$2,Colin!$I16590,0)</f>
        <v>0</v>
      </c>
      <c r="Q16590" s="38">
        <f>IF(Colin!$G16590&lt;$B$1,Colin!$I16590,0)</f>
        <v>0</v>
      </c>
    </row>
    <row r="16591" spans="12:17" x14ac:dyDescent="0.25">
      <c r="L16591" s="38">
        <f>IF(AND(Colin!$G16591=$B$1,Colin!$H16591=$C$3),Colin!$I16591,)</f>
        <v>0</v>
      </c>
      <c r="M16591" s="38">
        <f>IF(AND(Colin!$G16591=$B$1,Colin!$H16591&lt;=$C$3),Colin!$I16591,)</f>
        <v>0</v>
      </c>
      <c r="N16591" s="38">
        <f>IF(AND(Colin!$G16591=$B$2,Colin!$H16591=$C$3),Colin!$I16591,)</f>
        <v>0</v>
      </c>
      <c r="O16591" s="38">
        <f>IF(AND(Colin!$G16591=$B$2,Colin!$H16591&lt;=$C$3),Colin!$I16591,)</f>
        <v>0</v>
      </c>
      <c r="P16591" s="38">
        <f>IF(Colin!$G16591&lt;$B$2,Colin!$I16591,0)</f>
        <v>0</v>
      </c>
      <c r="Q16591" s="38">
        <f>IF(Colin!$G16591&lt;$B$1,Colin!$I16591,0)</f>
        <v>0</v>
      </c>
    </row>
    <row r="16592" spans="12:17" x14ac:dyDescent="0.25">
      <c r="L16592" s="38">
        <f>IF(AND(Colin!$G16592=$B$1,Colin!$H16592=$C$3),Colin!$I16592,)</f>
        <v>0</v>
      </c>
      <c r="M16592" s="38">
        <f>IF(AND(Colin!$G16592=$B$1,Colin!$H16592&lt;=$C$3),Colin!$I16592,)</f>
        <v>0</v>
      </c>
      <c r="N16592" s="38">
        <f>IF(AND(Colin!$G16592=$B$2,Colin!$H16592=$C$3),Colin!$I16592,)</f>
        <v>0</v>
      </c>
      <c r="O16592" s="38">
        <f>IF(AND(Colin!$G16592=$B$2,Colin!$H16592&lt;=$C$3),Colin!$I16592,)</f>
        <v>0</v>
      </c>
      <c r="P16592" s="38">
        <f>IF(Colin!$G16592&lt;$B$2,Colin!$I16592,0)</f>
        <v>0</v>
      </c>
      <c r="Q16592" s="38">
        <f>IF(Colin!$G16592&lt;$B$1,Colin!$I16592,0)</f>
        <v>0</v>
      </c>
    </row>
    <row r="16593" spans="12:17" x14ac:dyDescent="0.25">
      <c r="L16593" s="38">
        <f>IF(AND(Colin!$G16593=$B$1,Colin!$H16593=$C$3),Colin!$I16593,)</f>
        <v>0</v>
      </c>
      <c r="M16593" s="38">
        <f>IF(AND(Colin!$G16593=$B$1,Colin!$H16593&lt;=$C$3),Colin!$I16593,)</f>
        <v>0</v>
      </c>
      <c r="N16593" s="38">
        <f>IF(AND(Colin!$G16593=$B$2,Colin!$H16593=$C$3),Colin!$I16593,)</f>
        <v>0</v>
      </c>
      <c r="O16593" s="38">
        <f>IF(AND(Colin!$G16593=$B$2,Colin!$H16593&lt;=$C$3),Colin!$I16593,)</f>
        <v>0</v>
      </c>
      <c r="P16593" s="38">
        <f>IF(Colin!$G16593&lt;$B$2,Colin!$I16593,0)</f>
        <v>0</v>
      </c>
      <c r="Q16593" s="38">
        <f>IF(Colin!$G16593&lt;$B$1,Colin!$I16593,0)</f>
        <v>0</v>
      </c>
    </row>
    <row r="16594" spans="12:17" x14ac:dyDescent="0.25">
      <c r="L16594" s="38">
        <f>IF(AND(Colin!$G16594=$B$1,Colin!$H16594=$C$3),Colin!$I16594,)</f>
        <v>0</v>
      </c>
      <c r="M16594" s="38">
        <f>IF(AND(Colin!$G16594=$B$1,Colin!$H16594&lt;=$C$3),Colin!$I16594,)</f>
        <v>0</v>
      </c>
      <c r="N16594" s="38">
        <f>IF(AND(Colin!$G16594=$B$2,Colin!$H16594=$C$3),Colin!$I16594,)</f>
        <v>0</v>
      </c>
      <c r="O16594" s="38">
        <f>IF(AND(Colin!$G16594=$B$2,Colin!$H16594&lt;=$C$3),Colin!$I16594,)</f>
        <v>0</v>
      </c>
      <c r="P16594" s="38">
        <f>IF(Colin!$G16594&lt;$B$2,Colin!$I16594,0)</f>
        <v>0</v>
      </c>
      <c r="Q16594" s="38">
        <f>IF(Colin!$G16594&lt;$B$1,Colin!$I16594,0)</f>
        <v>0</v>
      </c>
    </row>
    <row r="16595" spans="12:17" x14ac:dyDescent="0.25">
      <c r="L16595" s="38">
        <f>IF(AND(Colin!$G16595=$B$1,Colin!$H16595=$C$3),Colin!$I16595,)</f>
        <v>0</v>
      </c>
      <c r="M16595" s="38">
        <f>IF(AND(Colin!$G16595=$B$1,Colin!$H16595&lt;=$C$3),Colin!$I16595,)</f>
        <v>0</v>
      </c>
      <c r="N16595" s="38">
        <f>IF(AND(Colin!$G16595=$B$2,Colin!$H16595=$C$3),Colin!$I16595,)</f>
        <v>0</v>
      </c>
      <c r="O16595" s="38">
        <f>IF(AND(Colin!$G16595=$B$2,Colin!$H16595&lt;=$C$3),Colin!$I16595,)</f>
        <v>0</v>
      </c>
      <c r="P16595" s="38">
        <f>IF(Colin!$G16595&lt;$B$2,Colin!$I16595,0)</f>
        <v>0</v>
      </c>
      <c r="Q16595" s="38">
        <f>IF(Colin!$G16595&lt;$B$1,Colin!$I16595,0)</f>
        <v>0</v>
      </c>
    </row>
    <row r="16596" spans="12:17" x14ac:dyDescent="0.25">
      <c r="L16596" s="38">
        <f>IF(AND(Colin!$G16596=$B$1,Colin!$H16596=$C$3),Colin!$I16596,)</f>
        <v>0</v>
      </c>
      <c r="M16596" s="38">
        <f>IF(AND(Colin!$G16596=$B$1,Colin!$H16596&lt;=$C$3),Colin!$I16596,)</f>
        <v>0</v>
      </c>
      <c r="N16596" s="38">
        <f>IF(AND(Colin!$G16596=$B$2,Colin!$H16596=$C$3),Colin!$I16596,)</f>
        <v>0</v>
      </c>
      <c r="O16596" s="38">
        <f>IF(AND(Colin!$G16596=$B$2,Colin!$H16596&lt;=$C$3),Colin!$I16596,)</f>
        <v>0</v>
      </c>
      <c r="P16596" s="38">
        <f>IF(Colin!$G16596&lt;$B$2,Colin!$I16596,0)</f>
        <v>0</v>
      </c>
      <c r="Q16596" s="38">
        <f>IF(Colin!$G16596&lt;$B$1,Colin!$I16596,0)</f>
        <v>0</v>
      </c>
    </row>
    <row r="16597" spans="12:17" x14ac:dyDescent="0.25">
      <c r="L16597" s="38">
        <f>IF(AND(Colin!$G16597=$B$1,Colin!$H16597=$C$3),Colin!$I16597,)</f>
        <v>0</v>
      </c>
      <c r="M16597" s="38">
        <f>IF(AND(Colin!$G16597=$B$1,Colin!$H16597&lt;=$C$3),Colin!$I16597,)</f>
        <v>0</v>
      </c>
      <c r="N16597" s="38">
        <f>IF(AND(Colin!$G16597=$B$2,Colin!$H16597=$C$3),Colin!$I16597,)</f>
        <v>0</v>
      </c>
      <c r="O16597" s="38">
        <f>IF(AND(Colin!$G16597=$B$2,Colin!$H16597&lt;=$C$3),Colin!$I16597,)</f>
        <v>0</v>
      </c>
      <c r="P16597" s="38">
        <f>IF(Colin!$G16597&lt;$B$2,Colin!$I16597,0)</f>
        <v>0</v>
      </c>
      <c r="Q16597" s="38">
        <f>IF(Colin!$G16597&lt;$B$1,Colin!$I16597,0)</f>
        <v>0</v>
      </c>
    </row>
    <row r="16598" spans="12:17" x14ac:dyDescent="0.25">
      <c r="L16598" s="38">
        <f>IF(AND(Colin!$G16598=$B$1,Colin!$H16598=$C$3),Colin!$I16598,)</f>
        <v>0</v>
      </c>
      <c r="M16598" s="38">
        <f>IF(AND(Colin!$G16598=$B$1,Colin!$H16598&lt;=$C$3),Colin!$I16598,)</f>
        <v>0</v>
      </c>
      <c r="N16598" s="38">
        <f>IF(AND(Colin!$G16598=$B$2,Colin!$H16598=$C$3),Colin!$I16598,)</f>
        <v>0</v>
      </c>
      <c r="O16598" s="38">
        <f>IF(AND(Colin!$G16598=$B$2,Colin!$H16598&lt;=$C$3),Colin!$I16598,)</f>
        <v>0</v>
      </c>
      <c r="P16598" s="38">
        <f>IF(Colin!$G16598&lt;$B$2,Colin!$I16598,0)</f>
        <v>0</v>
      </c>
      <c r="Q16598" s="38">
        <f>IF(Colin!$G16598&lt;$B$1,Colin!$I16598,0)</f>
        <v>0</v>
      </c>
    </row>
    <row r="16599" spans="12:17" x14ac:dyDescent="0.25">
      <c r="L16599" s="38">
        <f>IF(AND(Colin!$G16599=$B$1,Colin!$H16599=$C$3),Colin!$I16599,)</f>
        <v>0</v>
      </c>
      <c r="M16599" s="38">
        <f>IF(AND(Colin!$G16599=$B$1,Colin!$H16599&lt;=$C$3),Colin!$I16599,)</f>
        <v>0</v>
      </c>
      <c r="N16599" s="38">
        <f>IF(AND(Colin!$G16599=$B$2,Colin!$H16599=$C$3),Colin!$I16599,)</f>
        <v>0</v>
      </c>
      <c r="O16599" s="38">
        <f>IF(AND(Colin!$G16599=$B$2,Colin!$H16599&lt;=$C$3),Colin!$I16599,)</f>
        <v>0</v>
      </c>
      <c r="P16599" s="38">
        <f>IF(Colin!$G16599&lt;$B$2,Colin!$I16599,0)</f>
        <v>0</v>
      </c>
      <c r="Q16599" s="38">
        <f>IF(Colin!$G16599&lt;$B$1,Colin!$I16599,0)</f>
        <v>0</v>
      </c>
    </row>
    <row r="16600" spans="12:17" x14ac:dyDescent="0.25">
      <c r="L16600" s="38">
        <f>IF(AND(Colin!$G16600=$B$1,Colin!$H16600=$C$3),Colin!$I16600,)</f>
        <v>0</v>
      </c>
      <c r="M16600" s="38">
        <f>IF(AND(Colin!$G16600=$B$1,Colin!$H16600&lt;=$C$3),Colin!$I16600,)</f>
        <v>0</v>
      </c>
      <c r="N16600" s="38">
        <f>IF(AND(Colin!$G16600=$B$2,Colin!$H16600=$C$3),Colin!$I16600,)</f>
        <v>0</v>
      </c>
      <c r="O16600" s="38">
        <f>IF(AND(Colin!$G16600=$B$2,Colin!$H16600&lt;=$C$3),Colin!$I16600,)</f>
        <v>0</v>
      </c>
      <c r="P16600" s="38">
        <f>IF(Colin!$G16600&lt;$B$2,Colin!$I16600,0)</f>
        <v>0</v>
      </c>
      <c r="Q16600" s="38">
        <f>IF(Colin!$G16600&lt;$B$1,Colin!$I16600,0)</f>
        <v>0</v>
      </c>
    </row>
    <row r="16601" spans="12:17" x14ac:dyDescent="0.25">
      <c r="L16601" s="38">
        <f>IF(AND(Colin!$G16601=$B$1,Colin!$H16601=$C$3),Colin!$I16601,)</f>
        <v>0</v>
      </c>
      <c r="M16601" s="38">
        <f>IF(AND(Colin!$G16601=$B$1,Colin!$H16601&lt;=$C$3),Colin!$I16601,)</f>
        <v>0</v>
      </c>
      <c r="N16601" s="38">
        <f>IF(AND(Colin!$G16601=$B$2,Colin!$H16601=$C$3),Colin!$I16601,)</f>
        <v>0</v>
      </c>
      <c r="O16601" s="38">
        <f>IF(AND(Colin!$G16601=$B$2,Colin!$H16601&lt;=$C$3),Colin!$I16601,)</f>
        <v>0</v>
      </c>
      <c r="P16601" s="38">
        <f>IF(Colin!$G16601&lt;$B$2,Colin!$I16601,0)</f>
        <v>0</v>
      </c>
      <c r="Q16601" s="38">
        <f>IF(Colin!$G16601&lt;$B$1,Colin!$I16601,0)</f>
        <v>0</v>
      </c>
    </row>
    <row r="16602" spans="12:17" x14ac:dyDescent="0.25">
      <c r="L16602" s="38">
        <f>IF(AND(Colin!$G16602=$B$1,Colin!$H16602=$C$3),Colin!$I16602,)</f>
        <v>0</v>
      </c>
      <c r="M16602" s="38">
        <f>IF(AND(Colin!$G16602=$B$1,Colin!$H16602&lt;=$C$3),Colin!$I16602,)</f>
        <v>0</v>
      </c>
      <c r="N16602" s="38">
        <f>IF(AND(Colin!$G16602=$B$2,Colin!$H16602=$C$3),Colin!$I16602,)</f>
        <v>0</v>
      </c>
      <c r="O16602" s="38">
        <f>IF(AND(Colin!$G16602=$B$2,Colin!$H16602&lt;=$C$3),Colin!$I16602,)</f>
        <v>0</v>
      </c>
      <c r="P16602" s="38">
        <f>IF(Colin!$G16602&lt;$B$2,Colin!$I16602,0)</f>
        <v>0</v>
      </c>
      <c r="Q16602" s="38">
        <f>IF(Colin!$G16602&lt;$B$1,Colin!$I16602,0)</f>
        <v>0</v>
      </c>
    </row>
    <row r="16603" spans="12:17" x14ac:dyDescent="0.25">
      <c r="L16603" s="38">
        <f>IF(AND(Colin!$G16603=$B$1,Colin!$H16603=$C$3),Colin!$I16603,)</f>
        <v>0</v>
      </c>
      <c r="M16603" s="38">
        <f>IF(AND(Colin!$G16603=$B$1,Colin!$H16603&lt;=$C$3),Colin!$I16603,)</f>
        <v>0</v>
      </c>
      <c r="N16603" s="38">
        <f>IF(AND(Colin!$G16603=$B$2,Colin!$H16603=$C$3),Colin!$I16603,)</f>
        <v>0</v>
      </c>
      <c r="O16603" s="38">
        <f>IF(AND(Colin!$G16603=$B$2,Colin!$H16603&lt;=$C$3),Colin!$I16603,)</f>
        <v>0</v>
      </c>
      <c r="P16603" s="38">
        <f>IF(Colin!$G16603&lt;$B$2,Colin!$I16603,0)</f>
        <v>0</v>
      </c>
      <c r="Q16603" s="38">
        <f>IF(Colin!$G16603&lt;$B$1,Colin!$I16603,0)</f>
        <v>0</v>
      </c>
    </row>
    <row r="16604" spans="12:17" x14ac:dyDescent="0.25">
      <c r="L16604" s="38">
        <f>IF(AND(Colin!$G16604=$B$1,Colin!$H16604=$C$3),Colin!$I16604,)</f>
        <v>0</v>
      </c>
      <c r="M16604" s="38">
        <f>IF(AND(Colin!$G16604=$B$1,Colin!$H16604&lt;=$C$3),Colin!$I16604,)</f>
        <v>0</v>
      </c>
      <c r="N16604" s="38">
        <f>IF(AND(Colin!$G16604=$B$2,Colin!$H16604=$C$3),Colin!$I16604,)</f>
        <v>0</v>
      </c>
      <c r="O16604" s="38">
        <f>IF(AND(Colin!$G16604=$B$2,Colin!$H16604&lt;=$C$3),Colin!$I16604,)</f>
        <v>0</v>
      </c>
      <c r="P16604" s="38">
        <f>IF(Colin!$G16604&lt;$B$2,Colin!$I16604,0)</f>
        <v>0</v>
      </c>
      <c r="Q16604" s="38">
        <f>IF(Colin!$G16604&lt;$B$1,Colin!$I16604,0)</f>
        <v>0</v>
      </c>
    </row>
    <row r="16605" spans="12:17" x14ac:dyDescent="0.25">
      <c r="L16605" s="38">
        <f>IF(AND(Colin!$G16605=$B$1,Colin!$H16605=$C$3),Colin!$I16605,)</f>
        <v>0</v>
      </c>
      <c r="M16605" s="38">
        <f>IF(AND(Colin!$G16605=$B$1,Colin!$H16605&lt;=$C$3),Colin!$I16605,)</f>
        <v>0</v>
      </c>
      <c r="N16605" s="38">
        <f>IF(AND(Colin!$G16605=$B$2,Colin!$H16605=$C$3),Colin!$I16605,)</f>
        <v>0</v>
      </c>
      <c r="O16605" s="38">
        <f>IF(AND(Colin!$G16605=$B$2,Colin!$H16605&lt;=$C$3),Colin!$I16605,)</f>
        <v>0</v>
      </c>
      <c r="P16605" s="38">
        <f>IF(Colin!$G16605&lt;$B$2,Colin!$I16605,0)</f>
        <v>0</v>
      </c>
      <c r="Q16605" s="38">
        <f>IF(Colin!$G16605&lt;$B$1,Colin!$I16605,0)</f>
        <v>0</v>
      </c>
    </row>
    <row r="16606" spans="12:17" x14ac:dyDescent="0.25">
      <c r="L16606" s="38">
        <f>IF(AND(Colin!$G16606=$B$1,Colin!$H16606=$C$3),Colin!$I16606,)</f>
        <v>0</v>
      </c>
      <c r="M16606" s="38">
        <f>IF(AND(Colin!$G16606=$B$1,Colin!$H16606&lt;=$C$3),Colin!$I16606,)</f>
        <v>0</v>
      </c>
      <c r="N16606" s="38">
        <f>IF(AND(Colin!$G16606=$B$2,Colin!$H16606=$C$3),Colin!$I16606,)</f>
        <v>0</v>
      </c>
      <c r="O16606" s="38">
        <f>IF(AND(Colin!$G16606=$B$2,Colin!$H16606&lt;=$C$3),Colin!$I16606,)</f>
        <v>0</v>
      </c>
      <c r="P16606" s="38">
        <f>IF(Colin!$G16606&lt;$B$2,Colin!$I16606,0)</f>
        <v>0</v>
      </c>
      <c r="Q16606" s="38">
        <f>IF(Colin!$G16606&lt;$B$1,Colin!$I16606,0)</f>
        <v>0</v>
      </c>
    </row>
    <row r="16607" spans="12:17" x14ac:dyDescent="0.25">
      <c r="L16607" s="38">
        <f>IF(AND(Colin!$G16607=$B$1,Colin!$H16607=$C$3),Colin!$I16607,)</f>
        <v>0</v>
      </c>
      <c r="M16607" s="38">
        <f>IF(AND(Colin!$G16607=$B$1,Colin!$H16607&lt;=$C$3),Colin!$I16607,)</f>
        <v>0</v>
      </c>
      <c r="N16607" s="38">
        <f>IF(AND(Colin!$G16607=$B$2,Colin!$H16607=$C$3),Colin!$I16607,)</f>
        <v>0</v>
      </c>
      <c r="O16607" s="38">
        <f>IF(AND(Colin!$G16607=$B$2,Colin!$H16607&lt;=$C$3),Colin!$I16607,)</f>
        <v>0</v>
      </c>
      <c r="P16607" s="38">
        <f>IF(Colin!$G16607&lt;$B$2,Colin!$I16607,0)</f>
        <v>0</v>
      </c>
      <c r="Q16607" s="38">
        <f>IF(Colin!$G16607&lt;$B$1,Colin!$I16607,0)</f>
        <v>0</v>
      </c>
    </row>
    <row r="16608" spans="12:17" x14ac:dyDescent="0.25">
      <c r="L16608" s="38">
        <f>IF(AND(Colin!$G16608=$B$1,Colin!$H16608=$C$3),Colin!$I16608,)</f>
        <v>0</v>
      </c>
      <c r="M16608" s="38">
        <f>IF(AND(Colin!$G16608=$B$1,Colin!$H16608&lt;=$C$3),Colin!$I16608,)</f>
        <v>0</v>
      </c>
      <c r="N16608" s="38">
        <f>IF(AND(Colin!$G16608=$B$2,Colin!$H16608=$C$3),Colin!$I16608,)</f>
        <v>0</v>
      </c>
      <c r="O16608" s="38">
        <f>IF(AND(Colin!$G16608=$B$2,Colin!$H16608&lt;=$C$3),Colin!$I16608,)</f>
        <v>0</v>
      </c>
      <c r="P16608" s="38">
        <f>IF(Colin!$G16608&lt;$B$2,Colin!$I16608,0)</f>
        <v>0</v>
      </c>
      <c r="Q16608" s="38">
        <f>IF(Colin!$G16608&lt;$B$1,Colin!$I16608,0)</f>
        <v>0</v>
      </c>
    </row>
    <row r="16609" spans="12:17" x14ac:dyDescent="0.25">
      <c r="L16609" s="38">
        <f>IF(AND(Colin!$G16609=$B$1,Colin!$H16609=$C$3),Colin!$I16609,)</f>
        <v>0</v>
      </c>
      <c r="M16609" s="38">
        <f>IF(AND(Colin!$G16609=$B$1,Colin!$H16609&lt;=$C$3),Colin!$I16609,)</f>
        <v>0</v>
      </c>
      <c r="N16609" s="38">
        <f>IF(AND(Colin!$G16609=$B$2,Colin!$H16609=$C$3),Colin!$I16609,)</f>
        <v>0</v>
      </c>
      <c r="O16609" s="38">
        <f>IF(AND(Colin!$G16609=$B$2,Colin!$H16609&lt;=$C$3),Colin!$I16609,)</f>
        <v>0</v>
      </c>
      <c r="P16609" s="38">
        <f>IF(Colin!$G16609&lt;$B$2,Colin!$I16609,0)</f>
        <v>0</v>
      </c>
      <c r="Q16609" s="38">
        <f>IF(Colin!$G16609&lt;$B$1,Colin!$I16609,0)</f>
        <v>0</v>
      </c>
    </row>
    <row r="16610" spans="12:17" x14ac:dyDescent="0.25">
      <c r="L16610" s="38">
        <f>IF(AND(Colin!$G16610=$B$1,Colin!$H16610=$C$3),Colin!$I16610,)</f>
        <v>0</v>
      </c>
      <c r="M16610" s="38">
        <f>IF(AND(Colin!$G16610=$B$1,Colin!$H16610&lt;=$C$3),Colin!$I16610,)</f>
        <v>0</v>
      </c>
      <c r="N16610" s="38">
        <f>IF(AND(Colin!$G16610=$B$2,Colin!$H16610=$C$3),Colin!$I16610,)</f>
        <v>0</v>
      </c>
      <c r="O16610" s="38">
        <f>IF(AND(Colin!$G16610=$B$2,Colin!$H16610&lt;=$C$3),Colin!$I16610,)</f>
        <v>0</v>
      </c>
      <c r="P16610" s="38">
        <f>IF(Colin!$G16610&lt;$B$2,Colin!$I16610,0)</f>
        <v>0</v>
      </c>
      <c r="Q16610" s="38">
        <f>IF(Colin!$G16610&lt;$B$1,Colin!$I16610,0)</f>
        <v>0</v>
      </c>
    </row>
    <row r="16611" spans="12:17" x14ac:dyDescent="0.25">
      <c r="L16611" s="38">
        <f>IF(AND(Colin!$G16611=$B$1,Colin!$H16611=$C$3),Colin!$I16611,)</f>
        <v>0</v>
      </c>
      <c r="M16611" s="38">
        <f>IF(AND(Colin!$G16611=$B$1,Colin!$H16611&lt;=$C$3),Colin!$I16611,)</f>
        <v>0</v>
      </c>
      <c r="N16611" s="38">
        <f>IF(AND(Colin!$G16611=$B$2,Colin!$H16611=$C$3),Colin!$I16611,)</f>
        <v>0</v>
      </c>
      <c r="O16611" s="38">
        <f>IF(AND(Colin!$G16611=$B$2,Colin!$H16611&lt;=$C$3),Colin!$I16611,)</f>
        <v>0</v>
      </c>
      <c r="P16611" s="38">
        <f>IF(Colin!$G16611&lt;$B$2,Colin!$I16611,0)</f>
        <v>0</v>
      </c>
      <c r="Q16611" s="38">
        <f>IF(Colin!$G16611&lt;$B$1,Colin!$I16611,0)</f>
        <v>0</v>
      </c>
    </row>
    <row r="16612" spans="12:17" x14ac:dyDescent="0.25">
      <c r="L16612" s="38">
        <f>IF(AND(Colin!$G16612=$B$1,Colin!$H16612=$C$3),Colin!$I16612,)</f>
        <v>0</v>
      </c>
      <c r="M16612" s="38">
        <f>IF(AND(Colin!$G16612=$B$1,Colin!$H16612&lt;=$C$3),Colin!$I16612,)</f>
        <v>0</v>
      </c>
      <c r="N16612" s="38">
        <f>IF(AND(Colin!$G16612=$B$2,Colin!$H16612=$C$3),Colin!$I16612,)</f>
        <v>0</v>
      </c>
      <c r="O16612" s="38">
        <f>IF(AND(Colin!$G16612=$B$2,Colin!$H16612&lt;=$C$3),Colin!$I16612,)</f>
        <v>0</v>
      </c>
      <c r="P16612" s="38">
        <f>IF(Colin!$G16612&lt;$B$2,Colin!$I16612,0)</f>
        <v>0</v>
      </c>
      <c r="Q16612" s="38">
        <f>IF(Colin!$G16612&lt;$B$1,Colin!$I16612,0)</f>
        <v>0</v>
      </c>
    </row>
    <row r="16613" spans="12:17" x14ac:dyDescent="0.25">
      <c r="L16613" s="38">
        <f>IF(AND(Colin!$G16613=$B$1,Colin!$H16613=$C$3),Colin!$I16613,)</f>
        <v>0</v>
      </c>
      <c r="M16613" s="38">
        <f>IF(AND(Colin!$G16613=$B$1,Colin!$H16613&lt;=$C$3),Colin!$I16613,)</f>
        <v>0</v>
      </c>
      <c r="N16613" s="38">
        <f>IF(AND(Colin!$G16613=$B$2,Colin!$H16613=$C$3),Colin!$I16613,)</f>
        <v>0</v>
      </c>
      <c r="O16613" s="38">
        <f>IF(AND(Colin!$G16613=$B$2,Colin!$H16613&lt;=$C$3),Colin!$I16613,)</f>
        <v>0</v>
      </c>
      <c r="P16613" s="38">
        <f>IF(Colin!$G16613&lt;$B$2,Colin!$I16613,0)</f>
        <v>0</v>
      </c>
      <c r="Q16613" s="38">
        <f>IF(Colin!$G16613&lt;$B$1,Colin!$I16613,0)</f>
        <v>0</v>
      </c>
    </row>
    <row r="16614" spans="12:17" x14ac:dyDescent="0.25">
      <c r="L16614" s="38">
        <f>IF(AND(Colin!$G16614=$B$1,Colin!$H16614=$C$3),Colin!$I16614,)</f>
        <v>0</v>
      </c>
      <c r="M16614" s="38">
        <f>IF(AND(Colin!$G16614=$B$1,Colin!$H16614&lt;=$C$3),Colin!$I16614,)</f>
        <v>0</v>
      </c>
      <c r="N16614" s="38">
        <f>IF(AND(Colin!$G16614=$B$2,Colin!$H16614=$C$3),Colin!$I16614,)</f>
        <v>0</v>
      </c>
      <c r="O16614" s="38">
        <f>IF(AND(Colin!$G16614=$B$2,Colin!$H16614&lt;=$C$3),Colin!$I16614,)</f>
        <v>0</v>
      </c>
      <c r="P16614" s="38">
        <f>IF(Colin!$G16614&lt;$B$2,Colin!$I16614,0)</f>
        <v>0</v>
      </c>
      <c r="Q16614" s="38">
        <f>IF(Colin!$G16614&lt;$B$1,Colin!$I16614,0)</f>
        <v>0</v>
      </c>
    </row>
    <row r="16615" spans="12:17" x14ac:dyDescent="0.25">
      <c r="L16615" s="38">
        <f>IF(AND(Colin!$G16615=$B$1,Colin!$H16615=$C$3),Colin!$I16615,)</f>
        <v>0</v>
      </c>
      <c r="M16615" s="38">
        <f>IF(AND(Colin!$G16615=$B$1,Colin!$H16615&lt;=$C$3),Colin!$I16615,)</f>
        <v>0</v>
      </c>
      <c r="N16615" s="38">
        <f>IF(AND(Colin!$G16615=$B$2,Colin!$H16615=$C$3),Colin!$I16615,)</f>
        <v>0</v>
      </c>
      <c r="O16615" s="38">
        <f>IF(AND(Colin!$G16615=$B$2,Colin!$H16615&lt;=$C$3),Colin!$I16615,)</f>
        <v>0</v>
      </c>
      <c r="P16615" s="38">
        <f>IF(Colin!$G16615&lt;$B$2,Colin!$I16615,0)</f>
        <v>0</v>
      </c>
      <c r="Q16615" s="38">
        <f>IF(Colin!$G16615&lt;$B$1,Colin!$I16615,0)</f>
        <v>0</v>
      </c>
    </row>
    <row r="16616" spans="12:17" x14ac:dyDescent="0.25">
      <c r="L16616" s="38">
        <f>IF(AND(Colin!$G16616=$B$1,Colin!$H16616=$C$3),Colin!$I16616,)</f>
        <v>0</v>
      </c>
      <c r="M16616" s="38">
        <f>IF(AND(Colin!$G16616=$B$1,Colin!$H16616&lt;=$C$3),Colin!$I16616,)</f>
        <v>0</v>
      </c>
      <c r="N16616" s="38">
        <f>IF(AND(Colin!$G16616=$B$2,Colin!$H16616=$C$3),Colin!$I16616,)</f>
        <v>0</v>
      </c>
      <c r="O16616" s="38">
        <f>IF(AND(Colin!$G16616=$B$2,Colin!$H16616&lt;=$C$3),Colin!$I16616,)</f>
        <v>0</v>
      </c>
      <c r="P16616" s="38">
        <f>IF(Colin!$G16616&lt;$B$2,Colin!$I16616,0)</f>
        <v>0</v>
      </c>
      <c r="Q16616" s="38">
        <f>IF(Colin!$G16616&lt;$B$1,Colin!$I16616,0)</f>
        <v>0</v>
      </c>
    </row>
    <row r="16617" spans="12:17" x14ac:dyDescent="0.25">
      <c r="L16617" s="38">
        <f>IF(AND(Colin!$G16617=$B$1,Colin!$H16617=$C$3),Colin!$I16617,)</f>
        <v>0</v>
      </c>
      <c r="M16617" s="38">
        <f>IF(AND(Colin!$G16617=$B$1,Colin!$H16617&lt;=$C$3),Colin!$I16617,)</f>
        <v>0</v>
      </c>
      <c r="N16617" s="38">
        <f>IF(AND(Colin!$G16617=$B$2,Colin!$H16617=$C$3),Colin!$I16617,)</f>
        <v>0</v>
      </c>
      <c r="O16617" s="38">
        <f>IF(AND(Colin!$G16617=$B$2,Colin!$H16617&lt;=$C$3),Colin!$I16617,)</f>
        <v>0</v>
      </c>
      <c r="P16617" s="38">
        <f>IF(Colin!$G16617&lt;$B$2,Colin!$I16617,0)</f>
        <v>0</v>
      </c>
      <c r="Q16617" s="38">
        <f>IF(Colin!$G16617&lt;$B$1,Colin!$I16617,0)</f>
        <v>0</v>
      </c>
    </row>
    <row r="16618" spans="12:17" x14ac:dyDescent="0.25">
      <c r="L16618" s="38">
        <f>IF(AND(Colin!$G16618=$B$1,Colin!$H16618=$C$3),Colin!$I16618,)</f>
        <v>0</v>
      </c>
      <c r="M16618" s="38">
        <f>IF(AND(Colin!$G16618=$B$1,Colin!$H16618&lt;=$C$3),Colin!$I16618,)</f>
        <v>0</v>
      </c>
      <c r="N16618" s="38">
        <f>IF(AND(Colin!$G16618=$B$2,Colin!$H16618=$C$3),Colin!$I16618,)</f>
        <v>0</v>
      </c>
      <c r="O16618" s="38">
        <f>IF(AND(Colin!$G16618=$B$2,Colin!$H16618&lt;=$C$3),Colin!$I16618,)</f>
        <v>0</v>
      </c>
      <c r="P16618" s="38">
        <f>IF(Colin!$G16618&lt;$B$2,Colin!$I16618,0)</f>
        <v>0</v>
      </c>
      <c r="Q16618" s="38">
        <f>IF(Colin!$G16618&lt;$B$1,Colin!$I16618,0)</f>
        <v>0</v>
      </c>
    </row>
    <row r="16619" spans="12:17" x14ac:dyDescent="0.25">
      <c r="L16619" s="38">
        <f>IF(AND(Colin!$G16619=$B$1,Colin!$H16619=$C$3),Colin!$I16619,)</f>
        <v>0</v>
      </c>
      <c r="M16619" s="38">
        <f>IF(AND(Colin!$G16619=$B$1,Colin!$H16619&lt;=$C$3),Colin!$I16619,)</f>
        <v>0</v>
      </c>
      <c r="N16619" s="38">
        <f>IF(AND(Colin!$G16619=$B$2,Colin!$H16619=$C$3),Colin!$I16619,)</f>
        <v>0</v>
      </c>
      <c r="O16619" s="38">
        <f>IF(AND(Colin!$G16619=$B$2,Colin!$H16619&lt;=$C$3),Colin!$I16619,)</f>
        <v>0</v>
      </c>
      <c r="P16619" s="38">
        <f>IF(Colin!$G16619&lt;$B$2,Colin!$I16619,0)</f>
        <v>0</v>
      </c>
      <c r="Q16619" s="38">
        <f>IF(Colin!$G16619&lt;$B$1,Colin!$I16619,0)</f>
        <v>0</v>
      </c>
    </row>
    <row r="16620" spans="12:17" x14ac:dyDescent="0.25">
      <c r="L16620" s="38">
        <f>IF(AND(Colin!$G16620=$B$1,Colin!$H16620=$C$3),Colin!$I16620,)</f>
        <v>0</v>
      </c>
      <c r="M16620" s="38">
        <f>IF(AND(Colin!$G16620=$B$1,Colin!$H16620&lt;=$C$3),Colin!$I16620,)</f>
        <v>0</v>
      </c>
      <c r="N16620" s="38">
        <f>IF(AND(Colin!$G16620=$B$2,Colin!$H16620=$C$3),Colin!$I16620,)</f>
        <v>0</v>
      </c>
      <c r="O16620" s="38">
        <f>IF(AND(Colin!$G16620=$B$2,Colin!$H16620&lt;=$C$3),Colin!$I16620,)</f>
        <v>0</v>
      </c>
      <c r="P16620" s="38">
        <f>IF(Colin!$G16620&lt;$B$2,Colin!$I16620,0)</f>
        <v>0</v>
      </c>
      <c r="Q16620" s="38">
        <f>IF(Colin!$G16620&lt;$B$1,Colin!$I16620,0)</f>
        <v>0</v>
      </c>
    </row>
    <row r="16621" spans="12:17" x14ac:dyDescent="0.25">
      <c r="L16621" s="38">
        <f>IF(AND(Colin!$G16621=$B$1,Colin!$H16621=$C$3),Colin!$I16621,)</f>
        <v>0</v>
      </c>
      <c r="M16621" s="38">
        <f>IF(AND(Colin!$G16621=$B$1,Colin!$H16621&lt;=$C$3),Colin!$I16621,)</f>
        <v>0</v>
      </c>
      <c r="N16621" s="38">
        <f>IF(AND(Colin!$G16621=$B$2,Colin!$H16621=$C$3),Colin!$I16621,)</f>
        <v>0</v>
      </c>
      <c r="O16621" s="38">
        <f>IF(AND(Colin!$G16621=$B$2,Colin!$H16621&lt;=$C$3),Colin!$I16621,)</f>
        <v>0</v>
      </c>
      <c r="P16621" s="38">
        <f>IF(Colin!$G16621&lt;$B$2,Colin!$I16621,0)</f>
        <v>0</v>
      </c>
      <c r="Q16621" s="38">
        <f>IF(Colin!$G16621&lt;$B$1,Colin!$I16621,0)</f>
        <v>0</v>
      </c>
    </row>
    <row r="16622" spans="12:17" x14ac:dyDescent="0.25">
      <c r="L16622" s="38">
        <f>IF(AND(Colin!$G16622=$B$1,Colin!$H16622=$C$3),Colin!$I16622,)</f>
        <v>0</v>
      </c>
      <c r="M16622" s="38">
        <f>IF(AND(Colin!$G16622=$B$1,Colin!$H16622&lt;=$C$3),Colin!$I16622,)</f>
        <v>0</v>
      </c>
      <c r="N16622" s="38">
        <f>IF(AND(Colin!$G16622=$B$2,Colin!$H16622=$C$3),Colin!$I16622,)</f>
        <v>0</v>
      </c>
      <c r="O16622" s="38">
        <f>IF(AND(Colin!$G16622=$B$2,Colin!$H16622&lt;=$C$3),Colin!$I16622,)</f>
        <v>0</v>
      </c>
      <c r="P16622" s="38">
        <f>IF(Colin!$G16622&lt;$B$2,Colin!$I16622,0)</f>
        <v>0</v>
      </c>
      <c r="Q16622" s="38">
        <f>IF(Colin!$G16622&lt;$B$1,Colin!$I16622,0)</f>
        <v>0</v>
      </c>
    </row>
    <row r="16623" spans="12:17" x14ac:dyDescent="0.25">
      <c r="L16623" s="38">
        <f>IF(AND(Colin!$G16623=$B$1,Colin!$H16623=$C$3),Colin!$I16623,)</f>
        <v>0</v>
      </c>
      <c r="M16623" s="38">
        <f>IF(AND(Colin!$G16623=$B$1,Colin!$H16623&lt;=$C$3),Colin!$I16623,)</f>
        <v>0</v>
      </c>
      <c r="N16623" s="38">
        <f>IF(AND(Colin!$G16623=$B$2,Colin!$H16623=$C$3),Colin!$I16623,)</f>
        <v>0</v>
      </c>
      <c r="O16623" s="38">
        <f>IF(AND(Colin!$G16623=$B$2,Colin!$H16623&lt;=$C$3),Colin!$I16623,)</f>
        <v>0</v>
      </c>
      <c r="P16623" s="38">
        <f>IF(Colin!$G16623&lt;$B$2,Colin!$I16623,0)</f>
        <v>0</v>
      </c>
      <c r="Q16623" s="38">
        <f>IF(Colin!$G16623&lt;$B$1,Colin!$I16623,0)</f>
        <v>0</v>
      </c>
    </row>
    <row r="16624" spans="12:17" x14ac:dyDescent="0.25">
      <c r="L16624" s="38">
        <f>IF(AND(Colin!$G16624=$B$1,Colin!$H16624=$C$3),Colin!$I16624,)</f>
        <v>0</v>
      </c>
      <c r="M16624" s="38">
        <f>IF(AND(Colin!$G16624=$B$1,Colin!$H16624&lt;=$C$3),Colin!$I16624,)</f>
        <v>0</v>
      </c>
      <c r="N16624" s="38">
        <f>IF(AND(Colin!$G16624=$B$2,Colin!$H16624=$C$3),Colin!$I16624,)</f>
        <v>0</v>
      </c>
      <c r="O16624" s="38">
        <f>IF(AND(Colin!$G16624=$B$2,Colin!$H16624&lt;=$C$3),Colin!$I16624,)</f>
        <v>0</v>
      </c>
      <c r="P16624" s="38">
        <f>IF(Colin!$G16624&lt;$B$2,Colin!$I16624,0)</f>
        <v>0</v>
      </c>
      <c r="Q16624" s="38">
        <f>IF(Colin!$G16624&lt;$B$1,Colin!$I16624,0)</f>
        <v>0</v>
      </c>
    </row>
    <row r="16625" spans="12:17" x14ac:dyDescent="0.25">
      <c r="L16625" s="38">
        <f>IF(AND(Colin!$G16625=$B$1,Colin!$H16625=$C$3),Colin!$I16625,)</f>
        <v>0</v>
      </c>
      <c r="M16625" s="38">
        <f>IF(AND(Colin!$G16625=$B$1,Colin!$H16625&lt;=$C$3),Colin!$I16625,)</f>
        <v>0</v>
      </c>
      <c r="N16625" s="38">
        <f>IF(AND(Colin!$G16625=$B$2,Colin!$H16625=$C$3),Colin!$I16625,)</f>
        <v>0</v>
      </c>
      <c r="O16625" s="38">
        <f>IF(AND(Colin!$G16625=$B$2,Colin!$H16625&lt;=$C$3),Colin!$I16625,)</f>
        <v>0</v>
      </c>
      <c r="P16625" s="38">
        <f>IF(Colin!$G16625&lt;$B$2,Colin!$I16625,0)</f>
        <v>0</v>
      </c>
      <c r="Q16625" s="38">
        <f>IF(Colin!$G16625&lt;$B$1,Colin!$I16625,0)</f>
        <v>0</v>
      </c>
    </row>
    <row r="16626" spans="12:17" x14ac:dyDescent="0.25">
      <c r="L16626" s="38">
        <f>IF(AND(Colin!$G16626=$B$1,Colin!$H16626=$C$3),Colin!$I16626,)</f>
        <v>0</v>
      </c>
      <c r="M16626" s="38">
        <f>IF(AND(Colin!$G16626=$B$1,Colin!$H16626&lt;=$C$3),Colin!$I16626,)</f>
        <v>0</v>
      </c>
      <c r="N16626" s="38">
        <f>IF(AND(Colin!$G16626=$B$2,Colin!$H16626=$C$3),Colin!$I16626,)</f>
        <v>0</v>
      </c>
      <c r="O16626" s="38">
        <f>IF(AND(Colin!$G16626=$B$2,Colin!$H16626&lt;=$C$3),Colin!$I16626,)</f>
        <v>0</v>
      </c>
      <c r="P16626" s="38">
        <f>IF(Colin!$G16626&lt;$B$2,Colin!$I16626,0)</f>
        <v>0</v>
      </c>
      <c r="Q16626" s="38">
        <f>IF(Colin!$G16626&lt;$B$1,Colin!$I16626,0)</f>
        <v>0</v>
      </c>
    </row>
    <row r="16627" spans="12:17" x14ac:dyDescent="0.25">
      <c r="L16627" s="38">
        <f>IF(AND(Colin!$G16627=$B$1,Colin!$H16627=$C$3),Colin!$I16627,)</f>
        <v>0</v>
      </c>
      <c r="M16627" s="38">
        <f>IF(AND(Colin!$G16627=$B$1,Colin!$H16627&lt;=$C$3),Colin!$I16627,)</f>
        <v>0</v>
      </c>
      <c r="N16627" s="38">
        <f>IF(AND(Colin!$G16627=$B$2,Colin!$H16627=$C$3),Colin!$I16627,)</f>
        <v>0</v>
      </c>
      <c r="O16627" s="38">
        <f>IF(AND(Colin!$G16627=$B$2,Colin!$H16627&lt;=$C$3),Colin!$I16627,)</f>
        <v>0</v>
      </c>
      <c r="P16627" s="38">
        <f>IF(Colin!$G16627&lt;$B$2,Colin!$I16627,0)</f>
        <v>0</v>
      </c>
      <c r="Q16627" s="38">
        <f>IF(Colin!$G16627&lt;$B$1,Colin!$I16627,0)</f>
        <v>0</v>
      </c>
    </row>
    <row r="16628" spans="12:17" x14ac:dyDescent="0.25">
      <c r="L16628" s="38">
        <f>IF(AND(Colin!$G16628=$B$1,Colin!$H16628=$C$3),Colin!$I16628,)</f>
        <v>0</v>
      </c>
      <c r="M16628" s="38">
        <f>IF(AND(Colin!$G16628=$B$1,Colin!$H16628&lt;=$C$3),Colin!$I16628,)</f>
        <v>0</v>
      </c>
      <c r="N16628" s="38">
        <f>IF(AND(Colin!$G16628=$B$2,Colin!$H16628=$C$3),Colin!$I16628,)</f>
        <v>0</v>
      </c>
      <c r="O16628" s="38">
        <f>IF(AND(Colin!$G16628=$B$2,Colin!$H16628&lt;=$C$3),Colin!$I16628,)</f>
        <v>0</v>
      </c>
      <c r="P16628" s="38">
        <f>IF(Colin!$G16628&lt;$B$2,Colin!$I16628,0)</f>
        <v>0</v>
      </c>
      <c r="Q16628" s="38">
        <f>IF(Colin!$G16628&lt;$B$1,Colin!$I16628,0)</f>
        <v>0</v>
      </c>
    </row>
    <row r="16629" spans="12:17" x14ac:dyDescent="0.25">
      <c r="L16629" s="38">
        <f>IF(AND(Colin!$G16629=$B$1,Colin!$H16629=$C$3),Colin!$I16629,)</f>
        <v>0</v>
      </c>
      <c r="M16629" s="38">
        <f>IF(AND(Colin!$G16629=$B$1,Colin!$H16629&lt;=$C$3),Colin!$I16629,)</f>
        <v>0</v>
      </c>
      <c r="N16629" s="38">
        <f>IF(AND(Colin!$G16629=$B$2,Colin!$H16629=$C$3),Colin!$I16629,)</f>
        <v>0</v>
      </c>
      <c r="O16629" s="38">
        <f>IF(AND(Colin!$G16629=$B$2,Colin!$H16629&lt;=$C$3),Colin!$I16629,)</f>
        <v>0</v>
      </c>
      <c r="P16629" s="38">
        <f>IF(Colin!$G16629&lt;$B$2,Colin!$I16629,0)</f>
        <v>0</v>
      </c>
      <c r="Q16629" s="38">
        <f>IF(Colin!$G16629&lt;$B$1,Colin!$I16629,0)</f>
        <v>0</v>
      </c>
    </row>
    <row r="16630" spans="12:17" x14ac:dyDescent="0.25">
      <c r="L16630" s="38">
        <f>IF(AND(Colin!$G16630=$B$1,Colin!$H16630=$C$3),Colin!$I16630,)</f>
        <v>0</v>
      </c>
      <c r="M16630" s="38">
        <f>IF(AND(Colin!$G16630=$B$1,Colin!$H16630&lt;=$C$3),Colin!$I16630,)</f>
        <v>0</v>
      </c>
      <c r="N16630" s="38">
        <f>IF(AND(Colin!$G16630=$B$2,Colin!$H16630=$C$3),Colin!$I16630,)</f>
        <v>0</v>
      </c>
      <c r="O16630" s="38">
        <f>IF(AND(Colin!$G16630=$B$2,Colin!$H16630&lt;=$C$3),Colin!$I16630,)</f>
        <v>0</v>
      </c>
      <c r="P16630" s="38">
        <f>IF(Colin!$G16630&lt;$B$2,Colin!$I16630,0)</f>
        <v>0</v>
      </c>
      <c r="Q16630" s="38">
        <f>IF(Colin!$G16630&lt;$B$1,Colin!$I16630,0)</f>
        <v>0</v>
      </c>
    </row>
    <row r="16631" spans="12:17" x14ac:dyDescent="0.25">
      <c r="L16631" s="38">
        <f>IF(AND(Colin!$G16631=$B$1,Colin!$H16631=$C$3),Colin!$I16631,)</f>
        <v>0</v>
      </c>
      <c r="M16631" s="38">
        <f>IF(AND(Colin!$G16631=$B$1,Colin!$H16631&lt;=$C$3),Colin!$I16631,)</f>
        <v>0</v>
      </c>
      <c r="N16631" s="38">
        <f>IF(AND(Colin!$G16631=$B$2,Colin!$H16631=$C$3),Colin!$I16631,)</f>
        <v>0</v>
      </c>
      <c r="O16631" s="38">
        <f>IF(AND(Colin!$G16631=$B$2,Colin!$H16631&lt;=$C$3),Colin!$I16631,)</f>
        <v>0</v>
      </c>
      <c r="P16631" s="38">
        <f>IF(Colin!$G16631&lt;$B$2,Colin!$I16631,0)</f>
        <v>0</v>
      </c>
      <c r="Q16631" s="38">
        <f>IF(Colin!$G16631&lt;$B$1,Colin!$I16631,0)</f>
        <v>0</v>
      </c>
    </row>
    <row r="16632" spans="12:17" x14ac:dyDescent="0.25">
      <c r="L16632" s="38">
        <f>IF(AND(Colin!$G16632=$B$1,Colin!$H16632=$C$3),Colin!$I16632,)</f>
        <v>0</v>
      </c>
      <c r="M16632" s="38">
        <f>IF(AND(Colin!$G16632=$B$1,Colin!$H16632&lt;=$C$3),Colin!$I16632,)</f>
        <v>0</v>
      </c>
      <c r="N16632" s="38">
        <f>IF(AND(Colin!$G16632=$B$2,Colin!$H16632=$C$3),Colin!$I16632,)</f>
        <v>0</v>
      </c>
      <c r="O16632" s="38">
        <f>IF(AND(Colin!$G16632=$B$2,Colin!$H16632&lt;=$C$3),Colin!$I16632,)</f>
        <v>0</v>
      </c>
      <c r="P16632" s="38">
        <f>IF(Colin!$G16632&lt;$B$2,Colin!$I16632,0)</f>
        <v>0</v>
      </c>
      <c r="Q16632" s="38">
        <f>IF(Colin!$G16632&lt;$B$1,Colin!$I16632,0)</f>
        <v>0</v>
      </c>
    </row>
    <row r="16633" spans="12:17" x14ac:dyDescent="0.25">
      <c r="L16633" s="38">
        <f>IF(AND(Colin!$G16633=$B$1,Colin!$H16633=$C$3),Colin!$I16633,)</f>
        <v>0</v>
      </c>
      <c r="M16633" s="38">
        <f>IF(AND(Colin!$G16633=$B$1,Colin!$H16633&lt;=$C$3),Colin!$I16633,)</f>
        <v>0</v>
      </c>
      <c r="N16633" s="38">
        <f>IF(AND(Colin!$G16633=$B$2,Colin!$H16633=$C$3),Colin!$I16633,)</f>
        <v>0</v>
      </c>
      <c r="O16633" s="38">
        <f>IF(AND(Colin!$G16633=$B$2,Colin!$H16633&lt;=$C$3),Colin!$I16633,)</f>
        <v>0</v>
      </c>
      <c r="P16633" s="38">
        <f>IF(Colin!$G16633&lt;$B$2,Colin!$I16633,0)</f>
        <v>0</v>
      </c>
      <c r="Q16633" s="38">
        <f>IF(Colin!$G16633&lt;$B$1,Colin!$I16633,0)</f>
        <v>0</v>
      </c>
    </row>
    <row r="16634" spans="12:17" x14ac:dyDescent="0.25">
      <c r="L16634" s="38">
        <f>IF(AND(Colin!$G16634=$B$1,Colin!$H16634=$C$3),Colin!$I16634,)</f>
        <v>0</v>
      </c>
      <c r="M16634" s="38">
        <f>IF(AND(Colin!$G16634=$B$1,Colin!$H16634&lt;=$C$3),Colin!$I16634,)</f>
        <v>0</v>
      </c>
      <c r="N16634" s="38">
        <f>IF(AND(Colin!$G16634=$B$2,Colin!$H16634=$C$3),Colin!$I16634,)</f>
        <v>0</v>
      </c>
      <c r="O16634" s="38">
        <f>IF(AND(Colin!$G16634=$B$2,Colin!$H16634&lt;=$C$3),Colin!$I16634,)</f>
        <v>0</v>
      </c>
      <c r="P16634" s="38">
        <f>IF(Colin!$G16634&lt;$B$2,Colin!$I16634,0)</f>
        <v>0</v>
      </c>
      <c r="Q16634" s="38">
        <f>IF(Colin!$G16634&lt;$B$1,Colin!$I16634,0)</f>
        <v>0</v>
      </c>
    </row>
    <row r="16635" spans="12:17" x14ac:dyDescent="0.25">
      <c r="L16635" s="38">
        <f>IF(AND(Colin!$G16635=$B$1,Colin!$H16635=$C$3),Colin!$I16635,)</f>
        <v>0</v>
      </c>
      <c r="M16635" s="38">
        <f>IF(AND(Colin!$G16635=$B$1,Colin!$H16635&lt;=$C$3),Colin!$I16635,)</f>
        <v>0</v>
      </c>
      <c r="N16635" s="38">
        <f>IF(AND(Colin!$G16635=$B$2,Colin!$H16635=$C$3),Colin!$I16635,)</f>
        <v>0</v>
      </c>
      <c r="O16635" s="38">
        <f>IF(AND(Colin!$G16635=$B$2,Colin!$H16635&lt;=$C$3),Colin!$I16635,)</f>
        <v>0</v>
      </c>
      <c r="P16635" s="38">
        <f>IF(Colin!$G16635&lt;$B$2,Colin!$I16635,0)</f>
        <v>0</v>
      </c>
      <c r="Q16635" s="38">
        <f>IF(Colin!$G16635&lt;$B$1,Colin!$I16635,0)</f>
        <v>0</v>
      </c>
    </row>
    <row r="16636" spans="12:17" x14ac:dyDescent="0.25">
      <c r="L16636" s="38">
        <f>IF(AND(Colin!$G16636=$B$1,Colin!$H16636=$C$3),Colin!$I16636,)</f>
        <v>0</v>
      </c>
      <c r="M16636" s="38">
        <f>IF(AND(Colin!$G16636=$B$1,Colin!$H16636&lt;=$C$3),Colin!$I16636,)</f>
        <v>0</v>
      </c>
      <c r="N16636" s="38">
        <f>IF(AND(Colin!$G16636=$B$2,Colin!$H16636=$C$3),Colin!$I16636,)</f>
        <v>0</v>
      </c>
      <c r="O16636" s="38">
        <f>IF(AND(Colin!$G16636=$B$2,Colin!$H16636&lt;=$C$3),Colin!$I16636,)</f>
        <v>0</v>
      </c>
      <c r="P16636" s="38">
        <f>IF(Colin!$G16636&lt;$B$2,Colin!$I16636,0)</f>
        <v>0</v>
      </c>
      <c r="Q16636" s="38">
        <f>IF(Colin!$G16636&lt;$B$1,Colin!$I16636,0)</f>
        <v>0</v>
      </c>
    </row>
    <row r="16637" spans="12:17" x14ac:dyDescent="0.25">
      <c r="L16637" s="38">
        <f>IF(AND(Colin!$G16637=$B$1,Colin!$H16637=$C$3),Colin!$I16637,)</f>
        <v>0</v>
      </c>
      <c r="M16637" s="38">
        <f>IF(AND(Colin!$G16637=$B$1,Colin!$H16637&lt;=$C$3),Colin!$I16637,)</f>
        <v>0</v>
      </c>
      <c r="N16637" s="38">
        <f>IF(AND(Colin!$G16637=$B$2,Colin!$H16637=$C$3),Colin!$I16637,)</f>
        <v>0</v>
      </c>
      <c r="O16637" s="38">
        <f>IF(AND(Colin!$G16637=$B$2,Colin!$H16637&lt;=$C$3),Colin!$I16637,)</f>
        <v>0</v>
      </c>
      <c r="P16637" s="38">
        <f>IF(Colin!$G16637&lt;$B$2,Colin!$I16637,0)</f>
        <v>0</v>
      </c>
      <c r="Q16637" s="38">
        <f>IF(Colin!$G16637&lt;$B$1,Colin!$I16637,0)</f>
        <v>0</v>
      </c>
    </row>
    <row r="16638" spans="12:17" x14ac:dyDescent="0.25">
      <c r="L16638" s="38">
        <f>IF(AND(Colin!$G16638=$B$1,Colin!$H16638=$C$3),Colin!$I16638,)</f>
        <v>0</v>
      </c>
      <c r="M16638" s="38">
        <f>IF(AND(Colin!$G16638=$B$1,Colin!$H16638&lt;=$C$3),Colin!$I16638,)</f>
        <v>0</v>
      </c>
      <c r="N16638" s="38">
        <f>IF(AND(Colin!$G16638=$B$2,Colin!$H16638=$C$3),Colin!$I16638,)</f>
        <v>0</v>
      </c>
      <c r="O16638" s="38">
        <f>IF(AND(Colin!$G16638=$B$2,Colin!$H16638&lt;=$C$3),Colin!$I16638,)</f>
        <v>0</v>
      </c>
      <c r="P16638" s="38">
        <f>IF(Colin!$G16638&lt;$B$2,Colin!$I16638,0)</f>
        <v>0</v>
      </c>
      <c r="Q16638" s="38">
        <f>IF(Colin!$G16638&lt;$B$1,Colin!$I16638,0)</f>
        <v>0</v>
      </c>
    </row>
    <row r="16639" spans="12:17" x14ac:dyDescent="0.25">
      <c r="L16639" s="38">
        <f>IF(AND(Colin!$G16639=$B$1,Colin!$H16639=$C$3),Colin!$I16639,)</f>
        <v>0</v>
      </c>
      <c r="M16639" s="38">
        <f>IF(AND(Colin!$G16639=$B$1,Colin!$H16639&lt;=$C$3),Colin!$I16639,)</f>
        <v>0</v>
      </c>
      <c r="N16639" s="38">
        <f>IF(AND(Colin!$G16639=$B$2,Colin!$H16639=$C$3),Colin!$I16639,)</f>
        <v>0</v>
      </c>
      <c r="O16639" s="38">
        <f>IF(AND(Colin!$G16639=$B$2,Colin!$H16639&lt;=$C$3),Colin!$I16639,)</f>
        <v>0</v>
      </c>
      <c r="P16639" s="38">
        <f>IF(Colin!$G16639&lt;$B$2,Colin!$I16639,0)</f>
        <v>0</v>
      </c>
      <c r="Q16639" s="38">
        <f>IF(Colin!$G16639&lt;$B$1,Colin!$I16639,0)</f>
        <v>0</v>
      </c>
    </row>
    <row r="16640" spans="12:17" x14ac:dyDescent="0.25">
      <c r="L16640" s="38">
        <f>IF(AND(Colin!$G16640=$B$1,Colin!$H16640=$C$3),Colin!$I16640,)</f>
        <v>0</v>
      </c>
      <c r="M16640" s="38">
        <f>IF(AND(Colin!$G16640=$B$1,Colin!$H16640&lt;=$C$3),Colin!$I16640,)</f>
        <v>0</v>
      </c>
      <c r="N16640" s="38">
        <f>IF(AND(Colin!$G16640=$B$2,Colin!$H16640=$C$3),Colin!$I16640,)</f>
        <v>0</v>
      </c>
      <c r="O16640" s="38">
        <f>IF(AND(Colin!$G16640=$B$2,Colin!$H16640&lt;=$C$3),Colin!$I16640,)</f>
        <v>0</v>
      </c>
      <c r="P16640" s="38">
        <f>IF(Colin!$G16640&lt;$B$2,Colin!$I16640,0)</f>
        <v>0</v>
      </c>
      <c r="Q16640" s="38">
        <f>IF(Colin!$G16640&lt;$B$1,Colin!$I16640,0)</f>
        <v>0</v>
      </c>
    </row>
    <row r="16641" spans="12:17" x14ac:dyDescent="0.25">
      <c r="L16641" s="38">
        <f>IF(AND(Colin!$G16641=$B$1,Colin!$H16641=$C$3),Colin!$I16641,)</f>
        <v>0</v>
      </c>
      <c r="M16641" s="38">
        <f>IF(AND(Colin!$G16641=$B$1,Colin!$H16641&lt;=$C$3),Colin!$I16641,)</f>
        <v>0</v>
      </c>
      <c r="N16641" s="38">
        <f>IF(AND(Colin!$G16641=$B$2,Colin!$H16641=$C$3),Colin!$I16641,)</f>
        <v>0</v>
      </c>
      <c r="O16641" s="38">
        <f>IF(AND(Colin!$G16641=$B$2,Colin!$H16641&lt;=$C$3),Colin!$I16641,)</f>
        <v>0</v>
      </c>
      <c r="P16641" s="38">
        <f>IF(Colin!$G16641&lt;$B$2,Colin!$I16641,0)</f>
        <v>0</v>
      </c>
      <c r="Q16641" s="38">
        <f>IF(Colin!$G16641&lt;$B$1,Colin!$I16641,0)</f>
        <v>0</v>
      </c>
    </row>
    <row r="16642" spans="12:17" x14ac:dyDescent="0.25">
      <c r="L16642" s="38">
        <f>IF(AND(Colin!$G16642=$B$1,Colin!$H16642=$C$3),Colin!$I16642,)</f>
        <v>0</v>
      </c>
      <c r="M16642" s="38">
        <f>IF(AND(Colin!$G16642=$B$1,Colin!$H16642&lt;=$C$3),Colin!$I16642,)</f>
        <v>0</v>
      </c>
      <c r="N16642" s="38">
        <f>IF(AND(Colin!$G16642=$B$2,Colin!$H16642=$C$3),Colin!$I16642,)</f>
        <v>0</v>
      </c>
      <c r="O16642" s="38">
        <f>IF(AND(Colin!$G16642=$B$2,Colin!$H16642&lt;=$C$3),Colin!$I16642,)</f>
        <v>0</v>
      </c>
      <c r="P16642" s="38">
        <f>IF(Colin!$G16642&lt;$B$2,Colin!$I16642,0)</f>
        <v>0</v>
      </c>
      <c r="Q16642" s="38">
        <f>IF(Colin!$G16642&lt;$B$1,Colin!$I16642,0)</f>
        <v>0</v>
      </c>
    </row>
    <row r="16643" spans="12:17" x14ac:dyDescent="0.25">
      <c r="L16643" s="38">
        <f>IF(AND(Colin!$G16643=$B$1,Colin!$H16643=$C$3),Colin!$I16643,)</f>
        <v>0</v>
      </c>
      <c r="M16643" s="38">
        <f>IF(AND(Colin!$G16643=$B$1,Colin!$H16643&lt;=$C$3),Colin!$I16643,)</f>
        <v>0</v>
      </c>
      <c r="N16643" s="38">
        <f>IF(AND(Colin!$G16643=$B$2,Colin!$H16643=$C$3),Colin!$I16643,)</f>
        <v>0</v>
      </c>
      <c r="O16643" s="38">
        <f>IF(AND(Colin!$G16643=$B$2,Colin!$H16643&lt;=$C$3),Colin!$I16643,)</f>
        <v>0</v>
      </c>
      <c r="P16643" s="38">
        <f>IF(Colin!$G16643&lt;$B$2,Colin!$I16643,0)</f>
        <v>0</v>
      </c>
      <c r="Q16643" s="38">
        <f>IF(Colin!$G16643&lt;$B$1,Colin!$I16643,0)</f>
        <v>0</v>
      </c>
    </row>
    <row r="16644" spans="12:17" x14ac:dyDescent="0.25">
      <c r="L16644" s="38">
        <f>IF(AND(Colin!$G16644=$B$1,Colin!$H16644=$C$3),Colin!$I16644,)</f>
        <v>0</v>
      </c>
      <c r="M16644" s="38">
        <f>IF(AND(Colin!$G16644=$B$1,Colin!$H16644&lt;=$C$3),Colin!$I16644,)</f>
        <v>0</v>
      </c>
      <c r="N16644" s="38">
        <f>IF(AND(Colin!$G16644=$B$2,Colin!$H16644=$C$3),Colin!$I16644,)</f>
        <v>0</v>
      </c>
      <c r="O16644" s="38">
        <f>IF(AND(Colin!$G16644=$B$2,Colin!$H16644&lt;=$C$3),Colin!$I16644,)</f>
        <v>0</v>
      </c>
      <c r="P16644" s="38">
        <f>IF(Colin!$G16644&lt;$B$2,Colin!$I16644,0)</f>
        <v>0</v>
      </c>
      <c r="Q16644" s="38">
        <f>IF(Colin!$G16644&lt;$B$1,Colin!$I16644,0)</f>
        <v>0</v>
      </c>
    </row>
    <row r="16645" spans="12:17" x14ac:dyDescent="0.25">
      <c r="L16645" s="38">
        <f>IF(AND(Colin!$G16645=$B$1,Colin!$H16645=$C$3),Colin!$I16645,)</f>
        <v>0</v>
      </c>
      <c r="M16645" s="38">
        <f>IF(AND(Colin!$G16645=$B$1,Colin!$H16645&lt;=$C$3),Colin!$I16645,)</f>
        <v>0</v>
      </c>
      <c r="N16645" s="38">
        <f>IF(AND(Colin!$G16645=$B$2,Colin!$H16645=$C$3),Colin!$I16645,)</f>
        <v>0</v>
      </c>
      <c r="O16645" s="38">
        <f>IF(AND(Colin!$G16645=$B$2,Colin!$H16645&lt;=$C$3),Colin!$I16645,)</f>
        <v>0</v>
      </c>
      <c r="P16645" s="38">
        <f>IF(Colin!$G16645&lt;$B$2,Colin!$I16645,0)</f>
        <v>0</v>
      </c>
      <c r="Q16645" s="38">
        <f>IF(Colin!$G16645&lt;$B$1,Colin!$I16645,0)</f>
        <v>0</v>
      </c>
    </row>
    <row r="16646" spans="12:17" x14ac:dyDescent="0.25">
      <c r="L16646" s="38">
        <f>IF(AND(Colin!$G16646=$B$1,Colin!$H16646=$C$3),Colin!$I16646,)</f>
        <v>0</v>
      </c>
      <c r="M16646" s="38">
        <f>IF(AND(Colin!$G16646=$B$1,Colin!$H16646&lt;=$C$3),Colin!$I16646,)</f>
        <v>0</v>
      </c>
      <c r="N16646" s="38">
        <f>IF(AND(Colin!$G16646=$B$2,Colin!$H16646=$C$3),Colin!$I16646,)</f>
        <v>0</v>
      </c>
      <c r="O16646" s="38">
        <f>IF(AND(Colin!$G16646=$B$2,Colin!$H16646&lt;=$C$3),Colin!$I16646,)</f>
        <v>0</v>
      </c>
      <c r="P16646" s="38">
        <f>IF(Colin!$G16646&lt;$B$2,Colin!$I16646,0)</f>
        <v>0</v>
      </c>
      <c r="Q16646" s="38">
        <f>IF(Colin!$G16646&lt;$B$1,Colin!$I16646,0)</f>
        <v>0</v>
      </c>
    </row>
    <row r="16647" spans="12:17" x14ac:dyDescent="0.25">
      <c r="L16647" s="38">
        <f>IF(AND(Colin!$G16647=$B$1,Colin!$H16647=$C$3),Colin!$I16647,)</f>
        <v>0</v>
      </c>
      <c r="M16647" s="38">
        <f>IF(AND(Colin!$G16647=$B$1,Colin!$H16647&lt;=$C$3),Colin!$I16647,)</f>
        <v>0</v>
      </c>
      <c r="N16647" s="38">
        <f>IF(AND(Colin!$G16647=$B$2,Colin!$H16647=$C$3),Colin!$I16647,)</f>
        <v>0</v>
      </c>
      <c r="O16647" s="38">
        <f>IF(AND(Colin!$G16647=$B$2,Colin!$H16647&lt;=$C$3),Colin!$I16647,)</f>
        <v>0</v>
      </c>
      <c r="P16647" s="38">
        <f>IF(Colin!$G16647&lt;$B$2,Colin!$I16647,0)</f>
        <v>0</v>
      </c>
      <c r="Q16647" s="38">
        <f>IF(Colin!$G16647&lt;$B$1,Colin!$I16647,0)</f>
        <v>0</v>
      </c>
    </row>
    <row r="16648" spans="12:17" x14ac:dyDescent="0.25">
      <c r="L16648" s="38">
        <f>IF(AND(Colin!$G16648=$B$1,Colin!$H16648=$C$3),Colin!$I16648,)</f>
        <v>0</v>
      </c>
      <c r="M16648" s="38">
        <f>IF(AND(Colin!$G16648=$B$1,Colin!$H16648&lt;=$C$3),Colin!$I16648,)</f>
        <v>0</v>
      </c>
      <c r="N16648" s="38">
        <f>IF(AND(Colin!$G16648=$B$2,Colin!$H16648=$C$3),Colin!$I16648,)</f>
        <v>0</v>
      </c>
      <c r="O16648" s="38">
        <f>IF(AND(Colin!$G16648=$B$2,Colin!$H16648&lt;=$C$3),Colin!$I16648,)</f>
        <v>0</v>
      </c>
      <c r="P16648" s="38">
        <f>IF(Colin!$G16648&lt;$B$2,Colin!$I16648,0)</f>
        <v>0</v>
      </c>
      <c r="Q16648" s="38">
        <f>IF(Colin!$G16648&lt;$B$1,Colin!$I16648,0)</f>
        <v>0</v>
      </c>
    </row>
    <row r="16649" spans="12:17" x14ac:dyDescent="0.25">
      <c r="L16649" s="38">
        <f>IF(AND(Colin!$G16649=$B$1,Colin!$H16649=$C$3),Colin!$I16649,)</f>
        <v>0</v>
      </c>
      <c r="M16649" s="38">
        <f>IF(AND(Colin!$G16649=$B$1,Colin!$H16649&lt;=$C$3),Colin!$I16649,)</f>
        <v>0</v>
      </c>
      <c r="N16649" s="38">
        <f>IF(AND(Colin!$G16649=$B$2,Colin!$H16649=$C$3),Colin!$I16649,)</f>
        <v>0</v>
      </c>
      <c r="O16649" s="38">
        <f>IF(AND(Colin!$G16649=$B$2,Colin!$H16649&lt;=$C$3),Colin!$I16649,)</f>
        <v>0</v>
      </c>
      <c r="P16649" s="38">
        <f>IF(Colin!$G16649&lt;$B$2,Colin!$I16649,0)</f>
        <v>0</v>
      </c>
      <c r="Q16649" s="38">
        <f>IF(Colin!$G16649&lt;$B$1,Colin!$I16649,0)</f>
        <v>0</v>
      </c>
    </row>
    <row r="16650" spans="12:17" x14ac:dyDescent="0.25">
      <c r="L16650" s="38">
        <f>IF(AND(Colin!$G16650=$B$1,Colin!$H16650=$C$3),Colin!$I16650,)</f>
        <v>0</v>
      </c>
      <c r="M16650" s="38">
        <f>IF(AND(Colin!$G16650=$B$1,Colin!$H16650&lt;=$C$3),Colin!$I16650,)</f>
        <v>0</v>
      </c>
      <c r="N16650" s="38">
        <f>IF(AND(Colin!$G16650=$B$2,Colin!$H16650=$C$3),Colin!$I16650,)</f>
        <v>0</v>
      </c>
      <c r="O16650" s="38">
        <f>IF(AND(Colin!$G16650=$B$2,Colin!$H16650&lt;=$C$3),Colin!$I16650,)</f>
        <v>0</v>
      </c>
      <c r="P16650" s="38">
        <f>IF(Colin!$G16650&lt;$B$2,Colin!$I16650,0)</f>
        <v>0</v>
      </c>
      <c r="Q16650" s="38">
        <f>IF(Colin!$G16650&lt;$B$1,Colin!$I16650,0)</f>
        <v>0</v>
      </c>
    </row>
    <row r="16651" spans="12:17" x14ac:dyDescent="0.25">
      <c r="L16651" s="38">
        <f>IF(AND(Colin!$G16651=$B$1,Colin!$H16651=$C$3),Colin!$I16651,)</f>
        <v>0</v>
      </c>
      <c r="M16651" s="38">
        <f>IF(AND(Colin!$G16651=$B$1,Colin!$H16651&lt;=$C$3),Colin!$I16651,)</f>
        <v>0</v>
      </c>
      <c r="N16651" s="38">
        <f>IF(AND(Colin!$G16651=$B$2,Colin!$H16651=$C$3),Colin!$I16651,)</f>
        <v>0</v>
      </c>
      <c r="O16651" s="38">
        <f>IF(AND(Colin!$G16651=$B$2,Colin!$H16651&lt;=$C$3),Colin!$I16651,)</f>
        <v>0</v>
      </c>
      <c r="P16651" s="38">
        <f>IF(Colin!$G16651&lt;$B$2,Colin!$I16651,0)</f>
        <v>0</v>
      </c>
      <c r="Q16651" s="38">
        <f>IF(Colin!$G16651&lt;$B$1,Colin!$I16651,0)</f>
        <v>0</v>
      </c>
    </row>
    <row r="16652" spans="12:17" x14ac:dyDescent="0.25">
      <c r="L16652" s="38">
        <f>IF(AND(Colin!$G16652=$B$1,Colin!$H16652=$C$3),Colin!$I16652,)</f>
        <v>0</v>
      </c>
      <c r="M16652" s="38">
        <f>IF(AND(Colin!$G16652=$B$1,Colin!$H16652&lt;=$C$3),Colin!$I16652,)</f>
        <v>0</v>
      </c>
      <c r="N16652" s="38">
        <f>IF(AND(Colin!$G16652=$B$2,Colin!$H16652=$C$3),Colin!$I16652,)</f>
        <v>0</v>
      </c>
      <c r="O16652" s="38">
        <f>IF(AND(Colin!$G16652=$B$2,Colin!$H16652&lt;=$C$3),Colin!$I16652,)</f>
        <v>0</v>
      </c>
      <c r="P16652" s="38">
        <f>IF(Colin!$G16652&lt;$B$2,Colin!$I16652,0)</f>
        <v>0</v>
      </c>
      <c r="Q16652" s="38">
        <f>IF(Colin!$G16652&lt;$B$1,Colin!$I16652,0)</f>
        <v>0</v>
      </c>
    </row>
    <row r="16653" spans="12:17" x14ac:dyDescent="0.25">
      <c r="L16653" s="38">
        <f>IF(AND(Colin!$G16653=$B$1,Colin!$H16653=$C$3),Colin!$I16653,)</f>
        <v>0</v>
      </c>
      <c r="M16653" s="38">
        <f>IF(AND(Colin!$G16653=$B$1,Colin!$H16653&lt;=$C$3),Colin!$I16653,)</f>
        <v>0</v>
      </c>
      <c r="N16653" s="38">
        <f>IF(AND(Colin!$G16653=$B$2,Colin!$H16653=$C$3),Colin!$I16653,)</f>
        <v>0</v>
      </c>
      <c r="O16653" s="38">
        <f>IF(AND(Colin!$G16653=$B$2,Colin!$H16653&lt;=$C$3),Colin!$I16653,)</f>
        <v>0</v>
      </c>
      <c r="P16653" s="38">
        <f>IF(Colin!$G16653&lt;$B$2,Colin!$I16653,0)</f>
        <v>0</v>
      </c>
      <c r="Q16653" s="38">
        <f>IF(Colin!$G16653&lt;$B$1,Colin!$I16653,0)</f>
        <v>0</v>
      </c>
    </row>
    <row r="16654" spans="12:17" x14ac:dyDescent="0.25">
      <c r="L16654" s="38">
        <f>IF(AND(Colin!$G16654=$B$1,Colin!$H16654=$C$3),Colin!$I16654,)</f>
        <v>0</v>
      </c>
      <c r="M16654" s="38">
        <f>IF(AND(Colin!$G16654=$B$1,Colin!$H16654&lt;=$C$3),Colin!$I16654,)</f>
        <v>0</v>
      </c>
      <c r="N16654" s="38">
        <f>IF(AND(Colin!$G16654=$B$2,Colin!$H16654=$C$3),Colin!$I16654,)</f>
        <v>0</v>
      </c>
      <c r="O16654" s="38">
        <f>IF(AND(Colin!$G16654=$B$2,Colin!$H16654&lt;=$C$3),Colin!$I16654,)</f>
        <v>0</v>
      </c>
      <c r="P16654" s="38">
        <f>IF(Colin!$G16654&lt;$B$2,Colin!$I16654,0)</f>
        <v>0</v>
      </c>
      <c r="Q16654" s="38">
        <f>IF(Colin!$G16654&lt;$B$1,Colin!$I16654,0)</f>
        <v>0</v>
      </c>
    </row>
    <row r="16655" spans="12:17" x14ac:dyDescent="0.25">
      <c r="L16655" s="38">
        <f>IF(AND(Colin!$G16655=$B$1,Colin!$H16655=$C$3),Colin!$I16655,)</f>
        <v>0</v>
      </c>
      <c r="M16655" s="38">
        <f>IF(AND(Colin!$G16655=$B$1,Colin!$H16655&lt;=$C$3),Colin!$I16655,)</f>
        <v>0</v>
      </c>
      <c r="N16655" s="38">
        <f>IF(AND(Colin!$G16655=$B$2,Colin!$H16655=$C$3),Colin!$I16655,)</f>
        <v>0</v>
      </c>
      <c r="O16655" s="38">
        <f>IF(AND(Colin!$G16655=$B$2,Colin!$H16655&lt;=$C$3),Colin!$I16655,)</f>
        <v>0</v>
      </c>
      <c r="P16655" s="38">
        <f>IF(Colin!$G16655&lt;$B$2,Colin!$I16655,0)</f>
        <v>0</v>
      </c>
      <c r="Q16655" s="38">
        <f>IF(Colin!$G16655&lt;$B$1,Colin!$I16655,0)</f>
        <v>0</v>
      </c>
    </row>
    <row r="16656" spans="12:17" x14ac:dyDescent="0.25">
      <c r="L16656" s="38">
        <f>IF(AND(Colin!$G16656=$B$1,Colin!$H16656=$C$3),Colin!$I16656,)</f>
        <v>0</v>
      </c>
      <c r="M16656" s="38">
        <f>IF(AND(Colin!$G16656=$B$1,Colin!$H16656&lt;=$C$3),Colin!$I16656,)</f>
        <v>0</v>
      </c>
      <c r="N16656" s="38">
        <f>IF(AND(Colin!$G16656=$B$2,Colin!$H16656=$C$3),Colin!$I16656,)</f>
        <v>0</v>
      </c>
      <c r="O16656" s="38">
        <f>IF(AND(Colin!$G16656=$B$2,Colin!$H16656&lt;=$C$3),Colin!$I16656,)</f>
        <v>0</v>
      </c>
      <c r="P16656" s="38">
        <f>IF(Colin!$G16656&lt;$B$2,Colin!$I16656,0)</f>
        <v>0</v>
      </c>
      <c r="Q16656" s="38">
        <f>IF(Colin!$G16656&lt;$B$1,Colin!$I16656,0)</f>
        <v>0</v>
      </c>
    </row>
    <row r="16657" spans="12:17" x14ac:dyDescent="0.25">
      <c r="L16657" s="38">
        <f>IF(AND(Colin!$G16657=$B$1,Colin!$H16657=$C$3),Colin!$I16657,)</f>
        <v>0</v>
      </c>
      <c r="M16657" s="38">
        <f>IF(AND(Colin!$G16657=$B$1,Colin!$H16657&lt;=$C$3),Colin!$I16657,)</f>
        <v>0</v>
      </c>
      <c r="N16657" s="38">
        <f>IF(AND(Colin!$G16657=$B$2,Colin!$H16657=$C$3),Colin!$I16657,)</f>
        <v>0</v>
      </c>
      <c r="O16657" s="38">
        <f>IF(AND(Colin!$G16657=$B$2,Colin!$H16657&lt;=$C$3),Colin!$I16657,)</f>
        <v>0</v>
      </c>
      <c r="P16657" s="38">
        <f>IF(Colin!$G16657&lt;$B$2,Colin!$I16657,0)</f>
        <v>0</v>
      </c>
      <c r="Q16657" s="38">
        <f>IF(Colin!$G16657&lt;$B$1,Colin!$I16657,0)</f>
        <v>0</v>
      </c>
    </row>
    <row r="16658" spans="12:17" x14ac:dyDescent="0.25">
      <c r="L16658" s="38">
        <f>IF(AND(Colin!$G16658=$B$1,Colin!$H16658=$C$3),Colin!$I16658,)</f>
        <v>0</v>
      </c>
      <c r="M16658" s="38">
        <f>IF(AND(Colin!$G16658=$B$1,Colin!$H16658&lt;=$C$3),Colin!$I16658,)</f>
        <v>0</v>
      </c>
      <c r="N16658" s="38">
        <f>IF(AND(Colin!$G16658=$B$2,Colin!$H16658=$C$3),Colin!$I16658,)</f>
        <v>0</v>
      </c>
      <c r="O16658" s="38">
        <f>IF(AND(Colin!$G16658=$B$2,Colin!$H16658&lt;=$C$3),Colin!$I16658,)</f>
        <v>0</v>
      </c>
      <c r="P16658" s="38">
        <f>IF(Colin!$G16658&lt;$B$2,Colin!$I16658,0)</f>
        <v>0</v>
      </c>
      <c r="Q16658" s="38">
        <f>IF(Colin!$G16658&lt;$B$1,Colin!$I16658,0)</f>
        <v>0</v>
      </c>
    </row>
    <row r="16659" spans="12:17" x14ac:dyDescent="0.25">
      <c r="L16659" s="38">
        <f>IF(AND(Colin!$G16659=$B$1,Colin!$H16659=$C$3),Colin!$I16659,)</f>
        <v>0</v>
      </c>
      <c r="M16659" s="38">
        <f>IF(AND(Colin!$G16659=$B$1,Colin!$H16659&lt;=$C$3),Colin!$I16659,)</f>
        <v>0</v>
      </c>
      <c r="N16659" s="38">
        <f>IF(AND(Colin!$G16659=$B$2,Colin!$H16659=$C$3),Colin!$I16659,)</f>
        <v>0</v>
      </c>
      <c r="O16659" s="38">
        <f>IF(AND(Colin!$G16659=$B$2,Colin!$H16659&lt;=$C$3),Colin!$I16659,)</f>
        <v>0</v>
      </c>
      <c r="P16659" s="38">
        <f>IF(Colin!$G16659&lt;$B$2,Colin!$I16659,0)</f>
        <v>0</v>
      </c>
      <c r="Q16659" s="38">
        <f>IF(Colin!$G16659&lt;$B$1,Colin!$I16659,0)</f>
        <v>0</v>
      </c>
    </row>
    <row r="16660" spans="12:17" x14ac:dyDescent="0.25">
      <c r="L16660" s="38">
        <f>IF(AND(Colin!$G16660=$B$1,Colin!$H16660=$C$3),Colin!$I16660,)</f>
        <v>0</v>
      </c>
      <c r="M16660" s="38">
        <f>IF(AND(Colin!$G16660=$B$1,Colin!$H16660&lt;=$C$3),Colin!$I16660,)</f>
        <v>0</v>
      </c>
      <c r="N16660" s="38">
        <f>IF(AND(Colin!$G16660=$B$2,Colin!$H16660=$C$3),Colin!$I16660,)</f>
        <v>0</v>
      </c>
      <c r="O16660" s="38">
        <f>IF(AND(Colin!$G16660=$B$2,Colin!$H16660&lt;=$C$3),Colin!$I16660,)</f>
        <v>0</v>
      </c>
      <c r="P16660" s="38">
        <f>IF(Colin!$G16660&lt;$B$2,Colin!$I16660,0)</f>
        <v>0</v>
      </c>
      <c r="Q16660" s="38">
        <f>IF(Colin!$G16660&lt;$B$1,Colin!$I16660,0)</f>
        <v>0</v>
      </c>
    </row>
    <row r="16661" spans="12:17" x14ac:dyDescent="0.25">
      <c r="L16661" s="38">
        <f>IF(AND(Colin!$G16661=$B$1,Colin!$H16661=$C$3),Colin!$I16661,)</f>
        <v>0</v>
      </c>
      <c r="M16661" s="38">
        <f>IF(AND(Colin!$G16661=$B$1,Colin!$H16661&lt;=$C$3),Colin!$I16661,)</f>
        <v>0</v>
      </c>
      <c r="N16661" s="38">
        <f>IF(AND(Colin!$G16661=$B$2,Colin!$H16661=$C$3),Colin!$I16661,)</f>
        <v>0</v>
      </c>
      <c r="O16661" s="38">
        <f>IF(AND(Colin!$G16661=$B$2,Colin!$H16661&lt;=$C$3),Colin!$I16661,)</f>
        <v>0</v>
      </c>
      <c r="P16661" s="38">
        <f>IF(Colin!$G16661&lt;$B$2,Colin!$I16661,0)</f>
        <v>0</v>
      </c>
      <c r="Q16661" s="38">
        <f>IF(Colin!$G16661&lt;$B$1,Colin!$I16661,0)</f>
        <v>0</v>
      </c>
    </row>
    <row r="16662" spans="12:17" x14ac:dyDescent="0.25">
      <c r="L16662" s="38">
        <f>IF(AND(Colin!$G16662=$B$1,Colin!$H16662=$C$3),Colin!$I16662,)</f>
        <v>0</v>
      </c>
      <c r="M16662" s="38">
        <f>IF(AND(Colin!$G16662=$B$1,Colin!$H16662&lt;=$C$3),Colin!$I16662,)</f>
        <v>0</v>
      </c>
      <c r="N16662" s="38">
        <f>IF(AND(Colin!$G16662=$B$2,Colin!$H16662=$C$3),Colin!$I16662,)</f>
        <v>0</v>
      </c>
      <c r="O16662" s="38">
        <f>IF(AND(Colin!$G16662=$B$2,Colin!$H16662&lt;=$C$3),Colin!$I16662,)</f>
        <v>0</v>
      </c>
      <c r="P16662" s="38">
        <f>IF(Colin!$G16662&lt;$B$2,Colin!$I16662,0)</f>
        <v>0</v>
      </c>
      <c r="Q16662" s="38">
        <f>IF(Colin!$G16662&lt;$B$1,Colin!$I16662,0)</f>
        <v>0</v>
      </c>
    </row>
    <row r="16663" spans="12:17" x14ac:dyDescent="0.25">
      <c r="L16663" s="38">
        <f>IF(AND(Colin!$G16663=$B$1,Colin!$H16663=$C$3),Colin!$I16663,)</f>
        <v>0</v>
      </c>
      <c r="M16663" s="38">
        <f>IF(AND(Colin!$G16663=$B$1,Colin!$H16663&lt;=$C$3),Colin!$I16663,)</f>
        <v>0</v>
      </c>
      <c r="N16663" s="38">
        <f>IF(AND(Colin!$G16663=$B$2,Colin!$H16663=$C$3),Colin!$I16663,)</f>
        <v>0</v>
      </c>
      <c r="O16663" s="38">
        <f>IF(AND(Colin!$G16663=$B$2,Colin!$H16663&lt;=$C$3),Colin!$I16663,)</f>
        <v>0</v>
      </c>
      <c r="P16663" s="38">
        <f>IF(Colin!$G16663&lt;$B$2,Colin!$I16663,0)</f>
        <v>0</v>
      </c>
      <c r="Q16663" s="38">
        <f>IF(Colin!$G16663&lt;$B$1,Colin!$I16663,0)</f>
        <v>0</v>
      </c>
    </row>
    <row r="16664" spans="12:17" x14ac:dyDescent="0.25">
      <c r="L16664" s="38">
        <f>IF(AND(Colin!$G16664=$B$1,Colin!$H16664=$C$3),Colin!$I16664,)</f>
        <v>0</v>
      </c>
      <c r="M16664" s="38">
        <f>IF(AND(Colin!$G16664=$B$1,Colin!$H16664&lt;=$C$3),Colin!$I16664,)</f>
        <v>0</v>
      </c>
      <c r="N16664" s="38">
        <f>IF(AND(Colin!$G16664=$B$2,Colin!$H16664=$C$3),Colin!$I16664,)</f>
        <v>0</v>
      </c>
      <c r="O16664" s="38">
        <f>IF(AND(Colin!$G16664=$B$2,Colin!$H16664&lt;=$C$3),Colin!$I16664,)</f>
        <v>0</v>
      </c>
      <c r="P16664" s="38">
        <f>IF(Colin!$G16664&lt;$B$2,Colin!$I16664,0)</f>
        <v>0</v>
      </c>
      <c r="Q16664" s="38">
        <f>IF(Colin!$G16664&lt;$B$1,Colin!$I16664,0)</f>
        <v>0</v>
      </c>
    </row>
    <row r="16665" spans="12:17" x14ac:dyDescent="0.25">
      <c r="L16665" s="38">
        <f>IF(AND(Colin!$G16665=$B$1,Colin!$H16665=$C$3),Colin!$I16665,)</f>
        <v>0</v>
      </c>
      <c r="M16665" s="38">
        <f>IF(AND(Colin!$G16665=$B$1,Colin!$H16665&lt;=$C$3),Colin!$I16665,)</f>
        <v>0</v>
      </c>
      <c r="N16665" s="38">
        <f>IF(AND(Colin!$G16665=$B$2,Colin!$H16665=$C$3),Colin!$I16665,)</f>
        <v>0</v>
      </c>
      <c r="O16665" s="38">
        <f>IF(AND(Colin!$G16665=$B$2,Colin!$H16665&lt;=$C$3),Colin!$I16665,)</f>
        <v>0</v>
      </c>
      <c r="P16665" s="38">
        <f>IF(Colin!$G16665&lt;$B$2,Colin!$I16665,0)</f>
        <v>0</v>
      </c>
      <c r="Q16665" s="38">
        <f>IF(Colin!$G16665&lt;$B$1,Colin!$I16665,0)</f>
        <v>0</v>
      </c>
    </row>
    <row r="16666" spans="12:17" x14ac:dyDescent="0.25">
      <c r="L16666" s="38">
        <f>IF(AND(Colin!$G16666=$B$1,Colin!$H16666=$C$3),Colin!$I16666,)</f>
        <v>0</v>
      </c>
      <c r="M16666" s="38">
        <f>IF(AND(Colin!$G16666=$B$1,Colin!$H16666&lt;=$C$3),Colin!$I16666,)</f>
        <v>0</v>
      </c>
      <c r="N16666" s="38">
        <f>IF(AND(Colin!$G16666=$B$2,Colin!$H16666=$C$3),Colin!$I16666,)</f>
        <v>0</v>
      </c>
      <c r="O16666" s="38">
        <f>IF(AND(Colin!$G16666=$B$2,Colin!$H16666&lt;=$C$3),Colin!$I16666,)</f>
        <v>0</v>
      </c>
      <c r="P16666" s="38">
        <f>IF(Colin!$G16666&lt;$B$2,Colin!$I16666,0)</f>
        <v>0</v>
      </c>
      <c r="Q16666" s="38">
        <f>IF(Colin!$G16666&lt;$B$1,Colin!$I16666,0)</f>
        <v>0</v>
      </c>
    </row>
    <row r="16667" spans="12:17" x14ac:dyDescent="0.25">
      <c r="L16667" s="38">
        <f>IF(AND(Colin!$G16667=$B$1,Colin!$H16667=$C$3),Colin!$I16667,)</f>
        <v>0</v>
      </c>
      <c r="M16667" s="38">
        <f>IF(AND(Colin!$G16667=$B$1,Colin!$H16667&lt;=$C$3),Colin!$I16667,)</f>
        <v>0</v>
      </c>
      <c r="N16667" s="38">
        <f>IF(AND(Colin!$G16667=$B$2,Colin!$H16667=$C$3),Colin!$I16667,)</f>
        <v>0</v>
      </c>
      <c r="O16667" s="38">
        <f>IF(AND(Colin!$G16667=$B$2,Colin!$H16667&lt;=$C$3),Colin!$I16667,)</f>
        <v>0</v>
      </c>
      <c r="P16667" s="38">
        <f>IF(Colin!$G16667&lt;$B$2,Colin!$I16667,0)</f>
        <v>0</v>
      </c>
      <c r="Q16667" s="38">
        <f>IF(Colin!$G16667&lt;$B$1,Colin!$I16667,0)</f>
        <v>0</v>
      </c>
    </row>
    <row r="16668" spans="12:17" x14ac:dyDescent="0.25">
      <c r="L16668" s="38">
        <f>IF(AND(Colin!$G16668=$B$1,Colin!$H16668=$C$3),Colin!$I16668,)</f>
        <v>0</v>
      </c>
      <c r="M16668" s="38">
        <f>IF(AND(Colin!$G16668=$B$1,Colin!$H16668&lt;=$C$3),Colin!$I16668,)</f>
        <v>0</v>
      </c>
      <c r="N16668" s="38">
        <f>IF(AND(Colin!$G16668=$B$2,Colin!$H16668=$C$3),Colin!$I16668,)</f>
        <v>0</v>
      </c>
      <c r="O16668" s="38">
        <f>IF(AND(Colin!$G16668=$B$2,Colin!$H16668&lt;=$C$3),Colin!$I16668,)</f>
        <v>0</v>
      </c>
      <c r="P16668" s="38">
        <f>IF(Colin!$G16668&lt;$B$2,Colin!$I16668,0)</f>
        <v>0</v>
      </c>
      <c r="Q16668" s="38">
        <f>IF(Colin!$G16668&lt;$B$1,Colin!$I16668,0)</f>
        <v>0</v>
      </c>
    </row>
    <row r="16669" spans="12:17" x14ac:dyDescent="0.25">
      <c r="L16669" s="38">
        <f>IF(AND(Colin!$G16669=$B$1,Colin!$H16669=$C$3),Colin!$I16669,)</f>
        <v>0</v>
      </c>
      <c r="M16669" s="38">
        <f>IF(AND(Colin!$G16669=$B$1,Colin!$H16669&lt;=$C$3),Colin!$I16669,)</f>
        <v>0</v>
      </c>
      <c r="N16669" s="38">
        <f>IF(AND(Colin!$G16669=$B$2,Colin!$H16669=$C$3),Colin!$I16669,)</f>
        <v>0</v>
      </c>
      <c r="O16669" s="38">
        <f>IF(AND(Colin!$G16669=$B$2,Colin!$H16669&lt;=$C$3),Colin!$I16669,)</f>
        <v>0</v>
      </c>
      <c r="P16669" s="38">
        <f>IF(Colin!$G16669&lt;$B$2,Colin!$I16669,0)</f>
        <v>0</v>
      </c>
      <c r="Q16669" s="38">
        <f>IF(Colin!$G16669&lt;$B$1,Colin!$I16669,0)</f>
        <v>0</v>
      </c>
    </row>
    <row r="16670" spans="12:17" x14ac:dyDescent="0.25">
      <c r="L16670" s="38">
        <f>IF(AND(Colin!$G16670=$B$1,Colin!$H16670=$C$3),Colin!$I16670,)</f>
        <v>0</v>
      </c>
      <c r="M16670" s="38">
        <f>IF(AND(Colin!$G16670=$B$1,Colin!$H16670&lt;=$C$3),Colin!$I16670,)</f>
        <v>0</v>
      </c>
      <c r="N16670" s="38">
        <f>IF(AND(Colin!$G16670=$B$2,Colin!$H16670=$C$3),Colin!$I16670,)</f>
        <v>0</v>
      </c>
      <c r="O16670" s="38">
        <f>IF(AND(Colin!$G16670=$B$2,Colin!$H16670&lt;=$C$3),Colin!$I16670,)</f>
        <v>0</v>
      </c>
      <c r="P16670" s="38">
        <f>IF(Colin!$G16670&lt;$B$2,Colin!$I16670,0)</f>
        <v>0</v>
      </c>
      <c r="Q16670" s="38">
        <f>IF(Colin!$G16670&lt;$B$1,Colin!$I16670,0)</f>
        <v>0</v>
      </c>
    </row>
    <row r="16671" spans="12:17" x14ac:dyDescent="0.25">
      <c r="L16671" s="38">
        <f>IF(AND(Colin!$G16671=$B$1,Colin!$H16671=$C$3),Colin!$I16671,)</f>
        <v>0</v>
      </c>
      <c r="M16671" s="38">
        <f>IF(AND(Colin!$G16671=$B$1,Colin!$H16671&lt;=$C$3),Colin!$I16671,)</f>
        <v>0</v>
      </c>
      <c r="N16671" s="38">
        <f>IF(AND(Colin!$G16671=$B$2,Colin!$H16671=$C$3),Colin!$I16671,)</f>
        <v>0</v>
      </c>
      <c r="O16671" s="38">
        <f>IF(AND(Colin!$G16671=$B$2,Colin!$H16671&lt;=$C$3),Colin!$I16671,)</f>
        <v>0</v>
      </c>
      <c r="P16671" s="38">
        <f>IF(Colin!$G16671&lt;$B$2,Colin!$I16671,0)</f>
        <v>0</v>
      </c>
      <c r="Q16671" s="38">
        <f>IF(Colin!$G16671&lt;$B$1,Colin!$I16671,0)</f>
        <v>0</v>
      </c>
    </row>
    <row r="16672" spans="12:17" x14ac:dyDescent="0.25">
      <c r="L16672" s="38">
        <f>IF(AND(Colin!$G16672=$B$1,Colin!$H16672=$C$3),Colin!$I16672,)</f>
        <v>0</v>
      </c>
      <c r="M16672" s="38">
        <f>IF(AND(Colin!$G16672=$B$1,Colin!$H16672&lt;=$C$3),Colin!$I16672,)</f>
        <v>0</v>
      </c>
      <c r="N16672" s="38">
        <f>IF(AND(Colin!$G16672=$B$2,Colin!$H16672=$C$3),Colin!$I16672,)</f>
        <v>0</v>
      </c>
      <c r="O16672" s="38">
        <f>IF(AND(Colin!$G16672=$B$2,Colin!$H16672&lt;=$C$3),Colin!$I16672,)</f>
        <v>0</v>
      </c>
      <c r="P16672" s="38">
        <f>IF(Colin!$G16672&lt;$B$2,Colin!$I16672,0)</f>
        <v>0</v>
      </c>
      <c r="Q16672" s="38">
        <f>IF(Colin!$G16672&lt;$B$1,Colin!$I16672,0)</f>
        <v>0</v>
      </c>
    </row>
    <row r="16673" spans="12:17" x14ac:dyDescent="0.25">
      <c r="L16673" s="38">
        <f>IF(AND(Colin!$G16673=$B$1,Colin!$H16673=$C$3),Colin!$I16673,)</f>
        <v>0</v>
      </c>
      <c r="M16673" s="38">
        <f>IF(AND(Colin!$G16673=$B$1,Colin!$H16673&lt;=$C$3),Colin!$I16673,)</f>
        <v>0</v>
      </c>
      <c r="N16673" s="38">
        <f>IF(AND(Colin!$G16673=$B$2,Colin!$H16673=$C$3),Colin!$I16673,)</f>
        <v>0</v>
      </c>
      <c r="O16673" s="38">
        <f>IF(AND(Colin!$G16673=$B$2,Colin!$H16673&lt;=$C$3),Colin!$I16673,)</f>
        <v>0</v>
      </c>
      <c r="P16673" s="38">
        <f>IF(Colin!$G16673&lt;$B$2,Colin!$I16673,0)</f>
        <v>0</v>
      </c>
      <c r="Q16673" s="38">
        <f>IF(Colin!$G16673&lt;$B$1,Colin!$I16673,0)</f>
        <v>0</v>
      </c>
    </row>
    <row r="16674" spans="12:17" x14ac:dyDescent="0.25">
      <c r="L16674" s="38">
        <f>IF(AND(Colin!$G16674=$B$1,Colin!$H16674=$C$3),Colin!$I16674,)</f>
        <v>0</v>
      </c>
      <c r="M16674" s="38">
        <f>IF(AND(Colin!$G16674=$B$1,Colin!$H16674&lt;=$C$3),Colin!$I16674,)</f>
        <v>0</v>
      </c>
      <c r="N16674" s="38">
        <f>IF(AND(Colin!$G16674=$B$2,Colin!$H16674=$C$3),Colin!$I16674,)</f>
        <v>0</v>
      </c>
      <c r="O16674" s="38">
        <f>IF(AND(Colin!$G16674=$B$2,Colin!$H16674&lt;=$C$3),Colin!$I16674,)</f>
        <v>0</v>
      </c>
      <c r="P16674" s="38">
        <f>IF(Colin!$G16674&lt;$B$2,Colin!$I16674,0)</f>
        <v>0</v>
      </c>
      <c r="Q16674" s="38">
        <f>IF(Colin!$G16674&lt;$B$1,Colin!$I16674,0)</f>
        <v>0</v>
      </c>
    </row>
    <row r="16675" spans="12:17" x14ac:dyDescent="0.25">
      <c r="L16675" s="38">
        <f>IF(AND(Colin!$G16675=$B$1,Colin!$H16675=$C$3),Colin!$I16675,)</f>
        <v>0</v>
      </c>
      <c r="M16675" s="38">
        <f>IF(AND(Colin!$G16675=$B$1,Colin!$H16675&lt;=$C$3),Colin!$I16675,)</f>
        <v>0</v>
      </c>
      <c r="N16675" s="38">
        <f>IF(AND(Colin!$G16675=$B$2,Colin!$H16675=$C$3),Colin!$I16675,)</f>
        <v>0</v>
      </c>
      <c r="O16675" s="38">
        <f>IF(AND(Colin!$G16675=$B$2,Colin!$H16675&lt;=$C$3),Colin!$I16675,)</f>
        <v>0</v>
      </c>
      <c r="P16675" s="38">
        <f>IF(Colin!$G16675&lt;$B$2,Colin!$I16675,0)</f>
        <v>0</v>
      </c>
      <c r="Q16675" s="38">
        <f>IF(Colin!$G16675&lt;$B$1,Colin!$I16675,0)</f>
        <v>0</v>
      </c>
    </row>
    <row r="16676" spans="12:17" x14ac:dyDescent="0.25">
      <c r="L16676" s="38">
        <f>IF(AND(Colin!$G16676=$B$1,Colin!$H16676=$C$3),Colin!$I16676,)</f>
        <v>0</v>
      </c>
      <c r="M16676" s="38">
        <f>IF(AND(Colin!$G16676=$B$1,Colin!$H16676&lt;=$C$3),Colin!$I16676,)</f>
        <v>0</v>
      </c>
      <c r="N16676" s="38">
        <f>IF(AND(Colin!$G16676=$B$2,Colin!$H16676=$C$3),Colin!$I16676,)</f>
        <v>0</v>
      </c>
      <c r="O16676" s="38">
        <f>IF(AND(Colin!$G16676=$B$2,Colin!$H16676&lt;=$C$3),Colin!$I16676,)</f>
        <v>0</v>
      </c>
      <c r="P16676" s="38">
        <f>IF(Colin!$G16676&lt;$B$2,Colin!$I16676,0)</f>
        <v>0</v>
      </c>
      <c r="Q16676" s="38">
        <f>IF(Colin!$G16676&lt;$B$1,Colin!$I16676,0)</f>
        <v>0</v>
      </c>
    </row>
    <row r="16677" spans="12:17" x14ac:dyDescent="0.25">
      <c r="L16677" s="38">
        <f>IF(AND(Colin!$G16677=$B$1,Colin!$H16677=$C$3),Colin!$I16677,)</f>
        <v>0</v>
      </c>
      <c r="M16677" s="38">
        <f>IF(AND(Colin!$G16677=$B$1,Colin!$H16677&lt;=$C$3),Colin!$I16677,)</f>
        <v>0</v>
      </c>
      <c r="N16677" s="38">
        <f>IF(AND(Colin!$G16677=$B$2,Colin!$H16677=$C$3),Colin!$I16677,)</f>
        <v>0</v>
      </c>
      <c r="O16677" s="38">
        <f>IF(AND(Colin!$G16677=$B$2,Colin!$H16677&lt;=$C$3),Colin!$I16677,)</f>
        <v>0</v>
      </c>
      <c r="P16677" s="38">
        <f>IF(Colin!$G16677&lt;$B$2,Colin!$I16677,0)</f>
        <v>0</v>
      </c>
      <c r="Q16677" s="38">
        <f>IF(Colin!$G16677&lt;$B$1,Colin!$I16677,0)</f>
        <v>0</v>
      </c>
    </row>
    <row r="16678" spans="12:17" x14ac:dyDescent="0.25">
      <c r="L16678" s="38">
        <f>IF(AND(Colin!$G16678=$B$1,Colin!$H16678=$C$3),Colin!$I16678,)</f>
        <v>0</v>
      </c>
      <c r="M16678" s="38">
        <f>IF(AND(Colin!$G16678=$B$1,Colin!$H16678&lt;=$C$3),Colin!$I16678,)</f>
        <v>0</v>
      </c>
      <c r="N16678" s="38">
        <f>IF(AND(Colin!$G16678=$B$2,Colin!$H16678=$C$3),Colin!$I16678,)</f>
        <v>0</v>
      </c>
      <c r="O16678" s="38">
        <f>IF(AND(Colin!$G16678=$B$2,Colin!$H16678&lt;=$C$3),Colin!$I16678,)</f>
        <v>0</v>
      </c>
      <c r="P16678" s="38">
        <f>IF(Colin!$G16678&lt;$B$2,Colin!$I16678,0)</f>
        <v>0</v>
      </c>
      <c r="Q16678" s="38">
        <f>IF(Colin!$G16678&lt;$B$1,Colin!$I16678,0)</f>
        <v>0</v>
      </c>
    </row>
    <row r="16679" spans="12:17" x14ac:dyDescent="0.25">
      <c r="L16679" s="38">
        <f>IF(AND(Colin!$G16679=$B$1,Colin!$H16679=$C$3),Colin!$I16679,)</f>
        <v>0</v>
      </c>
      <c r="M16679" s="38">
        <f>IF(AND(Colin!$G16679=$B$1,Colin!$H16679&lt;=$C$3),Colin!$I16679,)</f>
        <v>0</v>
      </c>
      <c r="N16679" s="38">
        <f>IF(AND(Colin!$G16679=$B$2,Colin!$H16679=$C$3),Colin!$I16679,)</f>
        <v>0</v>
      </c>
      <c r="O16679" s="38">
        <f>IF(AND(Colin!$G16679=$B$2,Colin!$H16679&lt;=$C$3),Colin!$I16679,)</f>
        <v>0</v>
      </c>
      <c r="P16679" s="38">
        <f>IF(Colin!$G16679&lt;$B$2,Colin!$I16679,0)</f>
        <v>0</v>
      </c>
      <c r="Q16679" s="38">
        <f>IF(Colin!$G16679&lt;$B$1,Colin!$I16679,0)</f>
        <v>0</v>
      </c>
    </row>
    <row r="16680" spans="12:17" x14ac:dyDescent="0.25">
      <c r="L16680" s="38">
        <f>IF(AND(Colin!$G16680=$B$1,Colin!$H16680=$C$3),Colin!$I16680,)</f>
        <v>0</v>
      </c>
      <c r="M16680" s="38">
        <f>IF(AND(Colin!$G16680=$B$1,Colin!$H16680&lt;=$C$3),Colin!$I16680,)</f>
        <v>0</v>
      </c>
      <c r="N16680" s="38">
        <f>IF(AND(Colin!$G16680=$B$2,Colin!$H16680=$C$3),Colin!$I16680,)</f>
        <v>0</v>
      </c>
      <c r="O16680" s="38">
        <f>IF(AND(Colin!$G16680=$B$2,Colin!$H16680&lt;=$C$3),Colin!$I16680,)</f>
        <v>0</v>
      </c>
      <c r="P16680" s="38">
        <f>IF(Colin!$G16680&lt;$B$2,Colin!$I16680,0)</f>
        <v>0</v>
      </c>
      <c r="Q16680" s="38">
        <f>IF(Colin!$G16680&lt;$B$1,Colin!$I16680,0)</f>
        <v>0</v>
      </c>
    </row>
    <row r="16681" spans="12:17" x14ac:dyDescent="0.25">
      <c r="L16681" s="38">
        <f>IF(AND(Colin!$G16681=$B$1,Colin!$H16681=$C$3),Colin!$I16681,)</f>
        <v>0</v>
      </c>
      <c r="M16681" s="38">
        <f>IF(AND(Colin!$G16681=$B$1,Colin!$H16681&lt;=$C$3),Colin!$I16681,)</f>
        <v>0</v>
      </c>
      <c r="N16681" s="38">
        <f>IF(AND(Colin!$G16681=$B$2,Colin!$H16681=$C$3),Colin!$I16681,)</f>
        <v>0</v>
      </c>
      <c r="O16681" s="38">
        <f>IF(AND(Colin!$G16681=$B$2,Colin!$H16681&lt;=$C$3),Colin!$I16681,)</f>
        <v>0</v>
      </c>
      <c r="P16681" s="38">
        <f>IF(Colin!$G16681&lt;$B$2,Colin!$I16681,0)</f>
        <v>0</v>
      </c>
      <c r="Q16681" s="38">
        <f>IF(Colin!$G16681&lt;$B$1,Colin!$I16681,0)</f>
        <v>0</v>
      </c>
    </row>
    <row r="16682" spans="12:17" x14ac:dyDescent="0.25">
      <c r="L16682" s="38">
        <f>IF(AND(Colin!$G16682=$B$1,Colin!$H16682=$C$3),Colin!$I16682,)</f>
        <v>0</v>
      </c>
      <c r="M16682" s="38">
        <f>IF(AND(Colin!$G16682=$B$1,Colin!$H16682&lt;=$C$3),Colin!$I16682,)</f>
        <v>0</v>
      </c>
      <c r="N16682" s="38">
        <f>IF(AND(Colin!$G16682=$B$2,Colin!$H16682=$C$3),Colin!$I16682,)</f>
        <v>0</v>
      </c>
      <c r="O16682" s="38">
        <f>IF(AND(Colin!$G16682=$B$2,Colin!$H16682&lt;=$C$3),Colin!$I16682,)</f>
        <v>0</v>
      </c>
      <c r="P16682" s="38">
        <f>IF(Colin!$G16682&lt;$B$2,Colin!$I16682,0)</f>
        <v>0</v>
      </c>
      <c r="Q16682" s="38">
        <f>IF(Colin!$G16682&lt;$B$1,Colin!$I16682,0)</f>
        <v>0</v>
      </c>
    </row>
    <row r="16683" spans="12:17" x14ac:dyDescent="0.25">
      <c r="L16683" s="38">
        <f>IF(AND(Colin!$G16683=$B$1,Colin!$H16683=$C$3),Colin!$I16683,)</f>
        <v>0</v>
      </c>
      <c r="M16683" s="38">
        <f>IF(AND(Colin!$G16683=$B$1,Colin!$H16683&lt;=$C$3),Colin!$I16683,)</f>
        <v>0</v>
      </c>
      <c r="N16683" s="38">
        <f>IF(AND(Colin!$G16683=$B$2,Colin!$H16683=$C$3),Colin!$I16683,)</f>
        <v>0</v>
      </c>
      <c r="O16683" s="38">
        <f>IF(AND(Colin!$G16683=$B$2,Colin!$H16683&lt;=$C$3),Colin!$I16683,)</f>
        <v>0</v>
      </c>
      <c r="P16683" s="38">
        <f>IF(Colin!$G16683&lt;$B$2,Colin!$I16683,0)</f>
        <v>0</v>
      </c>
      <c r="Q16683" s="38">
        <f>IF(Colin!$G16683&lt;$B$1,Colin!$I16683,0)</f>
        <v>0</v>
      </c>
    </row>
    <row r="16684" spans="12:17" x14ac:dyDescent="0.25">
      <c r="L16684" s="38">
        <f>IF(AND(Colin!$G16684=$B$1,Colin!$H16684=$C$3),Colin!$I16684,)</f>
        <v>0</v>
      </c>
      <c r="M16684" s="38">
        <f>IF(AND(Colin!$G16684=$B$1,Colin!$H16684&lt;=$C$3),Colin!$I16684,)</f>
        <v>0</v>
      </c>
      <c r="N16684" s="38">
        <f>IF(AND(Colin!$G16684=$B$2,Colin!$H16684=$C$3),Colin!$I16684,)</f>
        <v>0</v>
      </c>
      <c r="O16684" s="38">
        <f>IF(AND(Colin!$G16684=$B$2,Colin!$H16684&lt;=$C$3),Colin!$I16684,)</f>
        <v>0</v>
      </c>
      <c r="P16684" s="38">
        <f>IF(Colin!$G16684&lt;$B$2,Colin!$I16684,0)</f>
        <v>0</v>
      </c>
      <c r="Q16684" s="38">
        <f>IF(Colin!$G16684&lt;$B$1,Colin!$I16684,0)</f>
        <v>0</v>
      </c>
    </row>
    <row r="16685" spans="12:17" x14ac:dyDescent="0.25">
      <c r="L16685" s="38">
        <f>IF(AND(Colin!$G16685=$B$1,Colin!$H16685=$C$3),Colin!$I16685,)</f>
        <v>0</v>
      </c>
      <c r="M16685" s="38">
        <f>IF(AND(Colin!$G16685=$B$1,Colin!$H16685&lt;=$C$3),Colin!$I16685,)</f>
        <v>0</v>
      </c>
      <c r="N16685" s="38">
        <f>IF(AND(Colin!$G16685=$B$2,Colin!$H16685=$C$3),Colin!$I16685,)</f>
        <v>0</v>
      </c>
      <c r="O16685" s="38">
        <f>IF(AND(Colin!$G16685=$B$2,Colin!$H16685&lt;=$C$3),Colin!$I16685,)</f>
        <v>0</v>
      </c>
      <c r="P16685" s="38">
        <f>IF(Colin!$G16685&lt;$B$2,Colin!$I16685,0)</f>
        <v>0</v>
      </c>
      <c r="Q16685" s="38">
        <f>IF(Colin!$G16685&lt;$B$1,Colin!$I16685,0)</f>
        <v>0</v>
      </c>
    </row>
    <row r="16686" spans="12:17" x14ac:dyDescent="0.25">
      <c r="L16686" s="38">
        <f>IF(AND(Colin!$G16686=$B$1,Colin!$H16686=$C$3),Colin!$I16686,)</f>
        <v>0</v>
      </c>
      <c r="M16686" s="38">
        <f>IF(AND(Colin!$G16686=$B$1,Colin!$H16686&lt;=$C$3),Colin!$I16686,)</f>
        <v>0</v>
      </c>
      <c r="N16686" s="38">
        <f>IF(AND(Colin!$G16686=$B$2,Colin!$H16686=$C$3),Colin!$I16686,)</f>
        <v>0</v>
      </c>
      <c r="O16686" s="38">
        <f>IF(AND(Colin!$G16686=$B$2,Colin!$H16686&lt;=$C$3),Colin!$I16686,)</f>
        <v>0</v>
      </c>
      <c r="P16686" s="38">
        <f>IF(Colin!$G16686&lt;$B$2,Colin!$I16686,0)</f>
        <v>0</v>
      </c>
      <c r="Q16686" s="38">
        <f>IF(Colin!$G16686&lt;$B$1,Colin!$I16686,0)</f>
        <v>0</v>
      </c>
    </row>
    <row r="16687" spans="12:17" x14ac:dyDescent="0.25">
      <c r="L16687" s="38">
        <f>IF(AND(Colin!$G16687=$B$1,Colin!$H16687=$C$3),Colin!$I16687,)</f>
        <v>0</v>
      </c>
      <c r="M16687" s="38">
        <f>IF(AND(Colin!$G16687=$B$1,Colin!$H16687&lt;=$C$3),Colin!$I16687,)</f>
        <v>0</v>
      </c>
      <c r="N16687" s="38">
        <f>IF(AND(Colin!$G16687=$B$2,Colin!$H16687=$C$3),Colin!$I16687,)</f>
        <v>0</v>
      </c>
      <c r="O16687" s="38">
        <f>IF(AND(Colin!$G16687=$B$2,Colin!$H16687&lt;=$C$3),Colin!$I16687,)</f>
        <v>0</v>
      </c>
      <c r="P16687" s="38">
        <f>IF(Colin!$G16687&lt;$B$2,Colin!$I16687,0)</f>
        <v>0</v>
      </c>
      <c r="Q16687" s="38">
        <f>IF(Colin!$G16687&lt;$B$1,Colin!$I16687,0)</f>
        <v>0</v>
      </c>
    </row>
    <row r="16688" spans="12:17" x14ac:dyDescent="0.25">
      <c r="L16688" s="38">
        <f>IF(AND(Colin!$G16688=$B$1,Colin!$H16688=$C$3),Colin!$I16688,)</f>
        <v>0</v>
      </c>
      <c r="M16688" s="38">
        <f>IF(AND(Colin!$G16688=$B$1,Colin!$H16688&lt;=$C$3),Colin!$I16688,)</f>
        <v>0</v>
      </c>
      <c r="N16688" s="38">
        <f>IF(AND(Colin!$G16688=$B$2,Colin!$H16688=$C$3),Colin!$I16688,)</f>
        <v>0</v>
      </c>
      <c r="O16688" s="38">
        <f>IF(AND(Colin!$G16688=$B$2,Colin!$H16688&lt;=$C$3),Colin!$I16688,)</f>
        <v>0</v>
      </c>
      <c r="P16688" s="38">
        <f>IF(Colin!$G16688&lt;$B$2,Colin!$I16688,0)</f>
        <v>0</v>
      </c>
      <c r="Q16688" s="38">
        <f>IF(Colin!$G16688&lt;$B$1,Colin!$I16688,0)</f>
        <v>0</v>
      </c>
    </row>
    <row r="16689" spans="12:17" x14ac:dyDescent="0.25">
      <c r="L16689" s="38">
        <f>IF(AND(Colin!$G16689=$B$1,Colin!$H16689=$C$3),Colin!$I16689,)</f>
        <v>0</v>
      </c>
      <c r="M16689" s="38">
        <f>IF(AND(Colin!$G16689=$B$1,Colin!$H16689&lt;=$C$3),Colin!$I16689,)</f>
        <v>0</v>
      </c>
      <c r="N16689" s="38">
        <f>IF(AND(Colin!$G16689=$B$2,Colin!$H16689=$C$3),Colin!$I16689,)</f>
        <v>0</v>
      </c>
      <c r="O16689" s="38">
        <f>IF(AND(Colin!$G16689=$B$2,Colin!$H16689&lt;=$C$3),Colin!$I16689,)</f>
        <v>0</v>
      </c>
      <c r="P16689" s="38">
        <f>IF(Colin!$G16689&lt;$B$2,Colin!$I16689,0)</f>
        <v>0</v>
      </c>
      <c r="Q16689" s="38">
        <f>IF(Colin!$G16689&lt;$B$1,Colin!$I16689,0)</f>
        <v>0</v>
      </c>
    </row>
    <row r="16690" spans="12:17" x14ac:dyDescent="0.25">
      <c r="L16690" s="38">
        <f>IF(AND(Colin!$G16690=$B$1,Colin!$H16690=$C$3),Colin!$I16690,)</f>
        <v>0</v>
      </c>
      <c r="M16690" s="38">
        <f>IF(AND(Colin!$G16690=$B$1,Colin!$H16690&lt;=$C$3),Colin!$I16690,)</f>
        <v>0</v>
      </c>
      <c r="N16690" s="38">
        <f>IF(AND(Colin!$G16690=$B$2,Colin!$H16690=$C$3),Colin!$I16690,)</f>
        <v>0</v>
      </c>
      <c r="O16690" s="38">
        <f>IF(AND(Colin!$G16690=$B$2,Colin!$H16690&lt;=$C$3),Colin!$I16690,)</f>
        <v>0</v>
      </c>
      <c r="P16690" s="38">
        <f>IF(Colin!$G16690&lt;$B$2,Colin!$I16690,0)</f>
        <v>0</v>
      </c>
      <c r="Q16690" s="38">
        <f>IF(Colin!$G16690&lt;$B$1,Colin!$I16690,0)</f>
        <v>0</v>
      </c>
    </row>
    <row r="16691" spans="12:17" x14ac:dyDescent="0.25">
      <c r="L16691" s="38">
        <f>IF(AND(Colin!$G16691=$B$1,Colin!$H16691=$C$3),Colin!$I16691,)</f>
        <v>0</v>
      </c>
      <c r="M16691" s="38">
        <f>IF(AND(Colin!$G16691=$B$1,Colin!$H16691&lt;=$C$3),Colin!$I16691,)</f>
        <v>0</v>
      </c>
      <c r="N16691" s="38">
        <f>IF(AND(Colin!$G16691=$B$2,Colin!$H16691=$C$3),Colin!$I16691,)</f>
        <v>0</v>
      </c>
      <c r="O16691" s="38">
        <f>IF(AND(Colin!$G16691=$B$2,Colin!$H16691&lt;=$C$3),Colin!$I16691,)</f>
        <v>0</v>
      </c>
      <c r="P16691" s="38">
        <f>IF(Colin!$G16691&lt;$B$2,Colin!$I16691,0)</f>
        <v>0</v>
      </c>
      <c r="Q16691" s="38">
        <f>IF(Colin!$G16691&lt;$B$1,Colin!$I16691,0)</f>
        <v>0</v>
      </c>
    </row>
    <row r="16692" spans="12:17" x14ac:dyDescent="0.25">
      <c r="L16692" s="38">
        <f>IF(AND(Colin!$G16692=$B$1,Colin!$H16692=$C$3),Colin!$I16692,)</f>
        <v>0</v>
      </c>
      <c r="M16692" s="38">
        <f>IF(AND(Colin!$G16692=$B$1,Colin!$H16692&lt;=$C$3),Colin!$I16692,)</f>
        <v>0</v>
      </c>
      <c r="N16692" s="38">
        <f>IF(AND(Colin!$G16692=$B$2,Colin!$H16692=$C$3),Colin!$I16692,)</f>
        <v>0</v>
      </c>
      <c r="O16692" s="38">
        <f>IF(AND(Colin!$G16692=$B$2,Colin!$H16692&lt;=$C$3),Colin!$I16692,)</f>
        <v>0</v>
      </c>
      <c r="P16692" s="38">
        <f>IF(Colin!$G16692&lt;$B$2,Colin!$I16692,0)</f>
        <v>0</v>
      </c>
      <c r="Q16692" s="38">
        <f>IF(Colin!$G16692&lt;$B$1,Colin!$I16692,0)</f>
        <v>0</v>
      </c>
    </row>
    <row r="16693" spans="12:17" x14ac:dyDescent="0.25">
      <c r="L16693" s="38">
        <f>IF(AND(Colin!$G16693=$B$1,Colin!$H16693=$C$3),Colin!$I16693,)</f>
        <v>0</v>
      </c>
      <c r="M16693" s="38">
        <f>IF(AND(Colin!$G16693=$B$1,Colin!$H16693&lt;=$C$3),Colin!$I16693,)</f>
        <v>0</v>
      </c>
      <c r="N16693" s="38">
        <f>IF(AND(Colin!$G16693=$B$2,Colin!$H16693=$C$3),Colin!$I16693,)</f>
        <v>0</v>
      </c>
      <c r="O16693" s="38">
        <f>IF(AND(Colin!$G16693=$B$2,Colin!$H16693&lt;=$C$3),Colin!$I16693,)</f>
        <v>0</v>
      </c>
      <c r="P16693" s="38">
        <f>IF(Colin!$G16693&lt;$B$2,Colin!$I16693,0)</f>
        <v>0</v>
      </c>
      <c r="Q16693" s="38">
        <f>IF(Colin!$G16693&lt;$B$1,Colin!$I16693,0)</f>
        <v>0</v>
      </c>
    </row>
    <row r="16694" spans="12:17" x14ac:dyDescent="0.25">
      <c r="L16694" s="38">
        <f>IF(AND(Colin!$G16694=$B$1,Colin!$H16694=$C$3),Colin!$I16694,)</f>
        <v>0</v>
      </c>
      <c r="M16694" s="38">
        <f>IF(AND(Colin!$G16694=$B$1,Colin!$H16694&lt;=$C$3),Colin!$I16694,)</f>
        <v>0</v>
      </c>
      <c r="N16694" s="38">
        <f>IF(AND(Colin!$G16694=$B$2,Colin!$H16694=$C$3),Colin!$I16694,)</f>
        <v>0</v>
      </c>
      <c r="O16694" s="38">
        <f>IF(AND(Colin!$G16694=$B$2,Colin!$H16694&lt;=$C$3),Colin!$I16694,)</f>
        <v>0</v>
      </c>
      <c r="P16694" s="38">
        <f>IF(Colin!$G16694&lt;$B$2,Colin!$I16694,0)</f>
        <v>0</v>
      </c>
      <c r="Q16694" s="38">
        <f>IF(Colin!$G16694&lt;$B$1,Colin!$I16694,0)</f>
        <v>0</v>
      </c>
    </row>
    <row r="16695" spans="12:17" x14ac:dyDescent="0.25">
      <c r="L16695" s="38">
        <f>IF(AND(Colin!$G16695=$B$1,Colin!$H16695=$C$3),Colin!$I16695,)</f>
        <v>0</v>
      </c>
      <c r="M16695" s="38">
        <f>IF(AND(Colin!$G16695=$B$1,Colin!$H16695&lt;=$C$3),Colin!$I16695,)</f>
        <v>0</v>
      </c>
      <c r="N16695" s="38">
        <f>IF(AND(Colin!$G16695=$B$2,Colin!$H16695=$C$3),Colin!$I16695,)</f>
        <v>0</v>
      </c>
      <c r="O16695" s="38">
        <f>IF(AND(Colin!$G16695=$B$2,Colin!$H16695&lt;=$C$3),Colin!$I16695,)</f>
        <v>0</v>
      </c>
      <c r="P16695" s="38">
        <f>IF(Colin!$G16695&lt;$B$2,Colin!$I16695,0)</f>
        <v>0</v>
      </c>
      <c r="Q16695" s="38">
        <f>IF(Colin!$G16695&lt;$B$1,Colin!$I16695,0)</f>
        <v>0</v>
      </c>
    </row>
    <row r="16696" spans="12:17" x14ac:dyDescent="0.25">
      <c r="L16696" s="38">
        <f>IF(AND(Colin!$G16696=$B$1,Colin!$H16696=$C$3),Colin!$I16696,)</f>
        <v>0</v>
      </c>
      <c r="M16696" s="38">
        <f>IF(AND(Colin!$G16696=$B$1,Colin!$H16696&lt;=$C$3),Colin!$I16696,)</f>
        <v>0</v>
      </c>
      <c r="N16696" s="38">
        <f>IF(AND(Colin!$G16696=$B$2,Colin!$H16696=$C$3),Colin!$I16696,)</f>
        <v>0</v>
      </c>
      <c r="O16696" s="38">
        <f>IF(AND(Colin!$G16696=$B$2,Colin!$H16696&lt;=$C$3),Colin!$I16696,)</f>
        <v>0</v>
      </c>
      <c r="P16696" s="38">
        <f>IF(Colin!$G16696&lt;$B$2,Colin!$I16696,0)</f>
        <v>0</v>
      </c>
      <c r="Q16696" s="38">
        <f>IF(Colin!$G16696&lt;$B$1,Colin!$I16696,0)</f>
        <v>0</v>
      </c>
    </row>
    <row r="16697" spans="12:17" x14ac:dyDescent="0.25">
      <c r="L16697" s="38">
        <f>IF(AND(Colin!$G16697=$B$1,Colin!$H16697=$C$3),Colin!$I16697,)</f>
        <v>0</v>
      </c>
      <c r="M16697" s="38">
        <f>IF(AND(Colin!$G16697=$B$1,Colin!$H16697&lt;=$C$3),Colin!$I16697,)</f>
        <v>0</v>
      </c>
      <c r="N16697" s="38">
        <f>IF(AND(Colin!$G16697=$B$2,Colin!$H16697=$C$3),Colin!$I16697,)</f>
        <v>0</v>
      </c>
      <c r="O16697" s="38">
        <f>IF(AND(Colin!$G16697=$B$2,Colin!$H16697&lt;=$C$3),Colin!$I16697,)</f>
        <v>0</v>
      </c>
      <c r="P16697" s="38">
        <f>IF(Colin!$G16697&lt;$B$2,Colin!$I16697,0)</f>
        <v>0</v>
      </c>
      <c r="Q16697" s="38">
        <f>IF(Colin!$G16697&lt;$B$1,Colin!$I16697,0)</f>
        <v>0</v>
      </c>
    </row>
    <row r="16698" spans="12:17" x14ac:dyDescent="0.25">
      <c r="L16698" s="38">
        <f>IF(AND(Colin!$G16698=$B$1,Colin!$H16698=$C$3),Colin!$I16698,)</f>
        <v>0</v>
      </c>
      <c r="M16698" s="38">
        <f>IF(AND(Colin!$G16698=$B$1,Colin!$H16698&lt;=$C$3),Colin!$I16698,)</f>
        <v>0</v>
      </c>
      <c r="N16698" s="38">
        <f>IF(AND(Colin!$G16698=$B$2,Colin!$H16698=$C$3),Colin!$I16698,)</f>
        <v>0</v>
      </c>
      <c r="O16698" s="38">
        <f>IF(AND(Colin!$G16698=$B$2,Colin!$H16698&lt;=$C$3),Colin!$I16698,)</f>
        <v>0</v>
      </c>
      <c r="P16698" s="38">
        <f>IF(Colin!$G16698&lt;$B$2,Colin!$I16698,0)</f>
        <v>0</v>
      </c>
      <c r="Q16698" s="38">
        <f>IF(Colin!$G16698&lt;$B$1,Colin!$I16698,0)</f>
        <v>0</v>
      </c>
    </row>
    <row r="16699" spans="12:17" x14ac:dyDescent="0.25">
      <c r="L16699" s="38">
        <f>IF(AND(Colin!$G16699=$B$1,Colin!$H16699=$C$3),Colin!$I16699,)</f>
        <v>0</v>
      </c>
      <c r="M16699" s="38">
        <f>IF(AND(Colin!$G16699=$B$1,Colin!$H16699&lt;=$C$3),Colin!$I16699,)</f>
        <v>0</v>
      </c>
      <c r="N16699" s="38">
        <f>IF(AND(Colin!$G16699=$B$2,Colin!$H16699=$C$3),Colin!$I16699,)</f>
        <v>0</v>
      </c>
      <c r="O16699" s="38">
        <f>IF(AND(Colin!$G16699=$B$2,Colin!$H16699&lt;=$C$3),Colin!$I16699,)</f>
        <v>0</v>
      </c>
      <c r="P16699" s="38">
        <f>IF(Colin!$G16699&lt;$B$2,Colin!$I16699,0)</f>
        <v>0</v>
      </c>
      <c r="Q16699" s="38">
        <f>IF(Colin!$G16699&lt;$B$1,Colin!$I16699,0)</f>
        <v>0</v>
      </c>
    </row>
    <row r="16700" spans="12:17" x14ac:dyDescent="0.25">
      <c r="L16700" s="38">
        <f>IF(AND(Colin!$G16700=$B$1,Colin!$H16700=$C$3),Colin!$I16700,)</f>
        <v>0</v>
      </c>
      <c r="M16700" s="38">
        <f>IF(AND(Colin!$G16700=$B$1,Colin!$H16700&lt;=$C$3),Colin!$I16700,)</f>
        <v>0</v>
      </c>
      <c r="N16700" s="38">
        <f>IF(AND(Colin!$G16700=$B$2,Colin!$H16700=$C$3),Colin!$I16700,)</f>
        <v>0</v>
      </c>
      <c r="O16700" s="38">
        <f>IF(AND(Colin!$G16700=$B$2,Colin!$H16700&lt;=$C$3),Colin!$I16700,)</f>
        <v>0</v>
      </c>
      <c r="P16700" s="38">
        <f>IF(Colin!$G16700&lt;$B$2,Colin!$I16700,0)</f>
        <v>0</v>
      </c>
      <c r="Q16700" s="38">
        <f>IF(Colin!$G16700&lt;$B$1,Colin!$I16700,0)</f>
        <v>0</v>
      </c>
    </row>
    <row r="16701" spans="12:17" x14ac:dyDescent="0.25">
      <c r="L16701" s="38">
        <f>IF(AND(Colin!$G16701=$B$1,Colin!$H16701=$C$3),Colin!$I16701,)</f>
        <v>0</v>
      </c>
      <c r="M16701" s="38">
        <f>IF(AND(Colin!$G16701=$B$1,Colin!$H16701&lt;=$C$3),Colin!$I16701,)</f>
        <v>0</v>
      </c>
      <c r="N16701" s="38">
        <f>IF(AND(Colin!$G16701=$B$2,Colin!$H16701=$C$3),Colin!$I16701,)</f>
        <v>0</v>
      </c>
      <c r="O16701" s="38">
        <f>IF(AND(Colin!$G16701=$B$2,Colin!$H16701&lt;=$C$3),Colin!$I16701,)</f>
        <v>0</v>
      </c>
      <c r="P16701" s="38">
        <f>IF(Colin!$G16701&lt;$B$2,Colin!$I16701,0)</f>
        <v>0</v>
      </c>
      <c r="Q16701" s="38">
        <f>IF(Colin!$G16701&lt;$B$1,Colin!$I16701,0)</f>
        <v>0</v>
      </c>
    </row>
    <row r="16702" spans="12:17" x14ac:dyDescent="0.25">
      <c r="L16702" s="38">
        <f>IF(AND(Colin!$G16702=$B$1,Colin!$H16702=$C$3),Colin!$I16702,)</f>
        <v>0</v>
      </c>
      <c r="M16702" s="38">
        <f>IF(AND(Colin!$G16702=$B$1,Colin!$H16702&lt;=$C$3),Colin!$I16702,)</f>
        <v>0</v>
      </c>
      <c r="N16702" s="38">
        <f>IF(AND(Colin!$G16702=$B$2,Colin!$H16702=$C$3),Colin!$I16702,)</f>
        <v>0</v>
      </c>
      <c r="O16702" s="38">
        <f>IF(AND(Colin!$G16702=$B$2,Colin!$H16702&lt;=$C$3),Colin!$I16702,)</f>
        <v>0</v>
      </c>
      <c r="P16702" s="38">
        <f>IF(Colin!$G16702&lt;$B$2,Colin!$I16702,0)</f>
        <v>0</v>
      </c>
      <c r="Q16702" s="38">
        <f>IF(Colin!$G16702&lt;$B$1,Colin!$I16702,0)</f>
        <v>0</v>
      </c>
    </row>
    <row r="16703" spans="12:17" x14ac:dyDescent="0.25">
      <c r="L16703" s="38">
        <f>IF(AND(Colin!$G16703=$B$1,Colin!$H16703=$C$3),Colin!$I16703,)</f>
        <v>0</v>
      </c>
      <c r="M16703" s="38">
        <f>IF(AND(Colin!$G16703=$B$1,Colin!$H16703&lt;=$C$3),Colin!$I16703,)</f>
        <v>0</v>
      </c>
      <c r="N16703" s="38">
        <f>IF(AND(Colin!$G16703=$B$2,Colin!$H16703=$C$3),Colin!$I16703,)</f>
        <v>0</v>
      </c>
      <c r="O16703" s="38">
        <f>IF(AND(Colin!$G16703=$B$2,Colin!$H16703&lt;=$C$3),Colin!$I16703,)</f>
        <v>0</v>
      </c>
      <c r="P16703" s="38">
        <f>IF(Colin!$G16703&lt;$B$2,Colin!$I16703,0)</f>
        <v>0</v>
      </c>
      <c r="Q16703" s="38">
        <f>IF(Colin!$G16703&lt;$B$1,Colin!$I16703,0)</f>
        <v>0</v>
      </c>
    </row>
    <row r="16704" spans="12:17" x14ac:dyDescent="0.25">
      <c r="L16704" s="38">
        <f>IF(AND(Colin!$G16704=$B$1,Colin!$H16704=$C$3),Colin!$I16704,)</f>
        <v>0</v>
      </c>
      <c r="M16704" s="38">
        <f>IF(AND(Colin!$G16704=$B$1,Colin!$H16704&lt;=$C$3),Colin!$I16704,)</f>
        <v>0</v>
      </c>
      <c r="N16704" s="38">
        <f>IF(AND(Colin!$G16704=$B$2,Colin!$H16704=$C$3),Colin!$I16704,)</f>
        <v>0</v>
      </c>
      <c r="O16704" s="38">
        <f>IF(AND(Colin!$G16704=$B$2,Colin!$H16704&lt;=$C$3),Colin!$I16704,)</f>
        <v>0</v>
      </c>
      <c r="P16704" s="38">
        <f>IF(Colin!$G16704&lt;$B$2,Colin!$I16704,0)</f>
        <v>0</v>
      </c>
      <c r="Q16704" s="38">
        <f>IF(Colin!$G16704&lt;$B$1,Colin!$I16704,0)</f>
        <v>0</v>
      </c>
    </row>
    <row r="16705" spans="12:17" x14ac:dyDescent="0.25">
      <c r="L16705" s="38">
        <f>IF(AND(Colin!$G16705=$B$1,Colin!$H16705=$C$3),Colin!$I16705,)</f>
        <v>0</v>
      </c>
      <c r="M16705" s="38">
        <f>IF(AND(Colin!$G16705=$B$1,Colin!$H16705&lt;=$C$3),Colin!$I16705,)</f>
        <v>0</v>
      </c>
      <c r="N16705" s="38">
        <f>IF(AND(Colin!$G16705=$B$2,Colin!$H16705=$C$3),Colin!$I16705,)</f>
        <v>0</v>
      </c>
      <c r="O16705" s="38">
        <f>IF(AND(Colin!$G16705=$B$2,Colin!$H16705&lt;=$C$3),Colin!$I16705,)</f>
        <v>0</v>
      </c>
      <c r="P16705" s="38">
        <f>IF(Colin!$G16705&lt;$B$2,Colin!$I16705,0)</f>
        <v>0</v>
      </c>
      <c r="Q16705" s="38">
        <f>IF(Colin!$G16705&lt;$B$1,Colin!$I16705,0)</f>
        <v>0</v>
      </c>
    </row>
    <row r="16706" spans="12:17" x14ac:dyDescent="0.25">
      <c r="L16706" s="38">
        <f>IF(AND(Colin!$G16706=$B$1,Colin!$H16706=$C$3),Colin!$I16706,)</f>
        <v>0</v>
      </c>
      <c r="M16706" s="38">
        <f>IF(AND(Colin!$G16706=$B$1,Colin!$H16706&lt;=$C$3),Colin!$I16706,)</f>
        <v>0</v>
      </c>
      <c r="N16706" s="38">
        <f>IF(AND(Colin!$G16706=$B$2,Colin!$H16706=$C$3),Colin!$I16706,)</f>
        <v>0</v>
      </c>
      <c r="O16706" s="38">
        <f>IF(AND(Colin!$G16706=$B$2,Colin!$H16706&lt;=$C$3),Colin!$I16706,)</f>
        <v>0</v>
      </c>
      <c r="P16706" s="38">
        <f>IF(Colin!$G16706&lt;$B$2,Colin!$I16706,0)</f>
        <v>0</v>
      </c>
      <c r="Q16706" s="38">
        <f>IF(Colin!$G16706&lt;$B$1,Colin!$I16706,0)</f>
        <v>0</v>
      </c>
    </row>
    <row r="16707" spans="12:17" x14ac:dyDescent="0.25">
      <c r="L16707" s="38">
        <f>IF(AND(Colin!$G16707=$B$1,Colin!$H16707=$C$3),Colin!$I16707,)</f>
        <v>0</v>
      </c>
      <c r="M16707" s="38">
        <f>IF(AND(Colin!$G16707=$B$1,Colin!$H16707&lt;=$C$3),Colin!$I16707,)</f>
        <v>0</v>
      </c>
      <c r="N16707" s="38">
        <f>IF(AND(Colin!$G16707=$B$2,Colin!$H16707=$C$3),Colin!$I16707,)</f>
        <v>0</v>
      </c>
      <c r="O16707" s="38">
        <f>IF(AND(Colin!$G16707=$B$2,Colin!$H16707&lt;=$C$3),Colin!$I16707,)</f>
        <v>0</v>
      </c>
      <c r="P16707" s="38">
        <f>IF(Colin!$G16707&lt;$B$2,Colin!$I16707,0)</f>
        <v>0</v>
      </c>
      <c r="Q16707" s="38">
        <f>IF(Colin!$G16707&lt;$B$1,Colin!$I16707,0)</f>
        <v>0</v>
      </c>
    </row>
    <row r="16708" spans="12:17" x14ac:dyDescent="0.25">
      <c r="L16708" s="38">
        <f>IF(AND(Colin!$G16708=$B$1,Colin!$H16708=$C$3),Colin!$I16708,)</f>
        <v>0</v>
      </c>
      <c r="M16708" s="38">
        <f>IF(AND(Colin!$G16708=$B$1,Colin!$H16708&lt;=$C$3),Colin!$I16708,)</f>
        <v>0</v>
      </c>
      <c r="N16708" s="38">
        <f>IF(AND(Colin!$G16708=$B$2,Colin!$H16708=$C$3),Colin!$I16708,)</f>
        <v>0</v>
      </c>
      <c r="O16708" s="38">
        <f>IF(AND(Colin!$G16708=$B$2,Colin!$H16708&lt;=$C$3),Colin!$I16708,)</f>
        <v>0</v>
      </c>
      <c r="P16708" s="38">
        <f>IF(Colin!$G16708&lt;$B$2,Colin!$I16708,0)</f>
        <v>0</v>
      </c>
      <c r="Q16708" s="38">
        <f>IF(Colin!$G16708&lt;$B$1,Colin!$I16708,0)</f>
        <v>0</v>
      </c>
    </row>
    <row r="16709" spans="12:17" x14ac:dyDescent="0.25">
      <c r="L16709" s="38">
        <f>IF(AND(Colin!$G16709=$B$1,Colin!$H16709=$C$3),Colin!$I16709,)</f>
        <v>0</v>
      </c>
      <c r="M16709" s="38">
        <f>IF(AND(Colin!$G16709=$B$1,Colin!$H16709&lt;=$C$3),Colin!$I16709,)</f>
        <v>0</v>
      </c>
      <c r="N16709" s="38">
        <f>IF(AND(Colin!$G16709=$B$2,Colin!$H16709=$C$3),Colin!$I16709,)</f>
        <v>0</v>
      </c>
      <c r="O16709" s="38">
        <f>IF(AND(Colin!$G16709=$B$2,Colin!$H16709&lt;=$C$3),Colin!$I16709,)</f>
        <v>0</v>
      </c>
      <c r="P16709" s="38">
        <f>IF(Colin!$G16709&lt;$B$2,Colin!$I16709,0)</f>
        <v>0</v>
      </c>
      <c r="Q16709" s="38">
        <f>IF(Colin!$G16709&lt;$B$1,Colin!$I16709,0)</f>
        <v>0</v>
      </c>
    </row>
    <row r="16710" spans="12:17" x14ac:dyDescent="0.25">
      <c r="L16710" s="38">
        <f>IF(AND(Colin!$G16710=$B$1,Colin!$H16710=$C$3),Colin!$I16710,)</f>
        <v>0</v>
      </c>
      <c r="M16710" s="38">
        <f>IF(AND(Colin!$G16710=$B$1,Colin!$H16710&lt;=$C$3),Colin!$I16710,)</f>
        <v>0</v>
      </c>
      <c r="N16710" s="38">
        <f>IF(AND(Colin!$G16710=$B$2,Colin!$H16710=$C$3),Colin!$I16710,)</f>
        <v>0</v>
      </c>
      <c r="O16710" s="38">
        <f>IF(AND(Colin!$G16710=$B$2,Colin!$H16710&lt;=$C$3),Colin!$I16710,)</f>
        <v>0</v>
      </c>
      <c r="P16710" s="38">
        <f>IF(Colin!$G16710&lt;$B$2,Colin!$I16710,0)</f>
        <v>0</v>
      </c>
      <c r="Q16710" s="38">
        <f>IF(Colin!$G16710&lt;$B$1,Colin!$I16710,0)</f>
        <v>0</v>
      </c>
    </row>
    <row r="16711" spans="12:17" x14ac:dyDescent="0.25">
      <c r="L16711" s="38">
        <f>IF(AND(Colin!$G16711=$B$1,Colin!$H16711=$C$3),Colin!$I16711,)</f>
        <v>0</v>
      </c>
      <c r="M16711" s="38">
        <f>IF(AND(Colin!$G16711=$B$1,Colin!$H16711&lt;=$C$3),Colin!$I16711,)</f>
        <v>0</v>
      </c>
      <c r="N16711" s="38">
        <f>IF(AND(Colin!$G16711=$B$2,Colin!$H16711=$C$3),Colin!$I16711,)</f>
        <v>0</v>
      </c>
      <c r="O16711" s="38">
        <f>IF(AND(Colin!$G16711=$B$2,Colin!$H16711&lt;=$C$3),Colin!$I16711,)</f>
        <v>0</v>
      </c>
      <c r="P16711" s="38">
        <f>IF(Colin!$G16711&lt;$B$2,Colin!$I16711,0)</f>
        <v>0</v>
      </c>
      <c r="Q16711" s="38">
        <f>IF(Colin!$G16711&lt;$B$1,Colin!$I16711,0)</f>
        <v>0</v>
      </c>
    </row>
    <row r="16712" spans="12:17" x14ac:dyDescent="0.25">
      <c r="L16712" s="38">
        <f>IF(AND(Colin!$G16712=$B$1,Colin!$H16712=$C$3),Colin!$I16712,)</f>
        <v>0</v>
      </c>
      <c r="M16712" s="38">
        <f>IF(AND(Colin!$G16712=$B$1,Colin!$H16712&lt;=$C$3),Colin!$I16712,)</f>
        <v>0</v>
      </c>
      <c r="N16712" s="38">
        <f>IF(AND(Colin!$G16712=$B$2,Colin!$H16712=$C$3),Colin!$I16712,)</f>
        <v>0</v>
      </c>
      <c r="O16712" s="38">
        <f>IF(AND(Colin!$G16712=$B$2,Colin!$H16712&lt;=$C$3),Colin!$I16712,)</f>
        <v>0</v>
      </c>
      <c r="P16712" s="38">
        <f>IF(Colin!$G16712&lt;$B$2,Colin!$I16712,0)</f>
        <v>0</v>
      </c>
      <c r="Q16712" s="38">
        <f>IF(Colin!$G16712&lt;$B$1,Colin!$I16712,0)</f>
        <v>0</v>
      </c>
    </row>
    <row r="16713" spans="12:17" x14ac:dyDescent="0.25">
      <c r="L16713" s="38">
        <f>IF(AND(Colin!$G16713=$B$1,Colin!$H16713=$C$3),Colin!$I16713,)</f>
        <v>0</v>
      </c>
      <c r="M16713" s="38">
        <f>IF(AND(Colin!$G16713=$B$1,Colin!$H16713&lt;=$C$3),Colin!$I16713,)</f>
        <v>0</v>
      </c>
      <c r="N16713" s="38">
        <f>IF(AND(Colin!$G16713=$B$2,Colin!$H16713=$C$3),Colin!$I16713,)</f>
        <v>0</v>
      </c>
      <c r="O16713" s="38">
        <f>IF(AND(Colin!$G16713=$B$2,Colin!$H16713&lt;=$C$3),Colin!$I16713,)</f>
        <v>0</v>
      </c>
      <c r="P16713" s="38">
        <f>IF(Colin!$G16713&lt;$B$2,Colin!$I16713,0)</f>
        <v>0</v>
      </c>
      <c r="Q16713" s="38">
        <f>IF(Colin!$G16713&lt;$B$1,Colin!$I16713,0)</f>
        <v>0</v>
      </c>
    </row>
    <row r="16714" spans="12:17" x14ac:dyDescent="0.25">
      <c r="L16714" s="38">
        <f>IF(AND(Colin!$G16714=$B$1,Colin!$H16714=$C$3),Colin!$I16714,)</f>
        <v>0</v>
      </c>
      <c r="M16714" s="38">
        <f>IF(AND(Colin!$G16714=$B$1,Colin!$H16714&lt;=$C$3),Colin!$I16714,)</f>
        <v>0</v>
      </c>
      <c r="N16714" s="38">
        <f>IF(AND(Colin!$G16714=$B$2,Colin!$H16714=$C$3),Colin!$I16714,)</f>
        <v>0</v>
      </c>
      <c r="O16714" s="38">
        <f>IF(AND(Colin!$G16714=$B$2,Colin!$H16714&lt;=$C$3),Colin!$I16714,)</f>
        <v>0</v>
      </c>
      <c r="P16714" s="38">
        <f>IF(Colin!$G16714&lt;$B$2,Colin!$I16714,0)</f>
        <v>0</v>
      </c>
      <c r="Q16714" s="38">
        <f>IF(Colin!$G16714&lt;$B$1,Colin!$I16714,0)</f>
        <v>0</v>
      </c>
    </row>
    <row r="16715" spans="12:17" x14ac:dyDescent="0.25">
      <c r="L16715" s="38">
        <f>IF(AND(Colin!$G16715=$B$1,Colin!$H16715=$C$3),Colin!$I16715,)</f>
        <v>0</v>
      </c>
      <c r="M16715" s="38">
        <f>IF(AND(Colin!$G16715=$B$1,Colin!$H16715&lt;=$C$3),Colin!$I16715,)</f>
        <v>0</v>
      </c>
      <c r="N16715" s="38">
        <f>IF(AND(Colin!$G16715=$B$2,Colin!$H16715=$C$3),Colin!$I16715,)</f>
        <v>0</v>
      </c>
      <c r="O16715" s="38">
        <f>IF(AND(Colin!$G16715=$B$2,Colin!$H16715&lt;=$C$3),Colin!$I16715,)</f>
        <v>0</v>
      </c>
      <c r="P16715" s="38">
        <f>IF(Colin!$G16715&lt;$B$2,Colin!$I16715,0)</f>
        <v>0</v>
      </c>
      <c r="Q16715" s="38">
        <f>IF(Colin!$G16715&lt;$B$1,Colin!$I16715,0)</f>
        <v>0</v>
      </c>
    </row>
    <row r="16716" spans="12:17" x14ac:dyDescent="0.25">
      <c r="L16716" s="38">
        <f>IF(AND(Colin!$G16716=$B$1,Colin!$H16716=$C$3),Colin!$I16716,)</f>
        <v>0</v>
      </c>
      <c r="M16716" s="38">
        <f>IF(AND(Colin!$G16716=$B$1,Colin!$H16716&lt;=$C$3),Colin!$I16716,)</f>
        <v>0</v>
      </c>
      <c r="N16716" s="38">
        <f>IF(AND(Colin!$G16716=$B$2,Colin!$H16716=$C$3),Colin!$I16716,)</f>
        <v>0</v>
      </c>
      <c r="O16716" s="38">
        <f>IF(AND(Colin!$G16716=$B$2,Colin!$H16716&lt;=$C$3),Colin!$I16716,)</f>
        <v>0</v>
      </c>
      <c r="P16716" s="38">
        <f>IF(Colin!$G16716&lt;$B$2,Colin!$I16716,0)</f>
        <v>0</v>
      </c>
      <c r="Q16716" s="38">
        <f>IF(Colin!$G16716&lt;$B$1,Colin!$I16716,0)</f>
        <v>0</v>
      </c>
    </row>
    <row r="16717" spans="12:17" x14ac:dyDescent="0.25">
      <c r="L16717" s="38">
        <f>IF(AND(Colin!$G16717=$B$1,Colin!$H16717=$C$3),Colin!$I16717,)</f>
        <v>0</v>
      </c>
      <c r="M16717" s="38">
        <f>IF(AND(Colin!$G16717=$B$1,Colin!$H16717&lt;=$C$3),Colin!$I16717,)</f>
        <v>0</v>
      </c>
      <c r="N16717" s="38">
        <f>IF(AND(Colin!$G16717=$B$2,Colin!$H16717=$C$3),Colin!$I16717,)</f>
        <v>0</v>
      </c>
      <c r="O16717" s="38">
        <f>IF(AND(Colin!$G16717=$B$2,Colin!$H16717&lt;=$C$3),Colin!$I16717,)</f>
        <v>0</v>
      </c>
      <c r="P16717" s="38">
        <f>IF(Colin!$G16717&lt;$B$2,Colin!$I16717,0)</f>
        <v>0</v>
      </c>
      <c r="Q16717" s="38">
        <f>IF(Colin!$G16717&lt;$B$1,Colin!$I16717,0)</f>
        <v>0</v>
      </c>
    </row>
    <row r="16718" spans="12:17" x14ac:dyDescent="0.25">
      <c r="L16718" s="38">
        <f>IF(AND(Colin!$G16718=$B$1,Colin!$H16718=$C$3),Colin!$I16718,)</f>
        <v>0</v>
      </c>
      <c r="M16718" s="38">
        <f>IF(AND(Colin!$G16718=$B$1,Colin!$H16718&lt;=$C$3),Colin!$I16718,)</f>
        <v>0</v>
      </c>
      <c r="N16718" s="38">
        <f>IF(AND(Colin!$G16718=$B$2,Colin!$H16718=$C$3),Colin!$I16718,)</f>
        <v>0</v>
      </c>
      <c r="O16718" s="38">
        <f>IF(AND(Colin!$G16718=$B$2,Colin!$H16718&lt;=$C$3),Colin!$I16718,)</f>
        <v>0</v>
      </c>
      <c r="P16718" s="38">
        <f>IF(Colin!$G16718&lt;$B$2,Colin!$I16718,0)</f>
        <v>0</v>
      </c>
      <c r="Q16718" s="38">
        <f>IF(Colin!$G16718&lt;$B$1,Colin!$I16718,0)</f>
        <v>0</v>
      </c>
    </row>
    <row r="16719" spans="12:17" x14ac:dyDescent="0.25">
      <c r="L16719" s="38">
        <f>IF(AND(Colin!$G16719=$B$1,Colin!$H16719=$C$3),Colin!$I16719,)</f>
        <v>0</v>
      </c>
      <c r="M16719" s="38">
        <f>IF(AND(Colin!$G16719=$B$1,Colin!$H16719&lt;=$C$3),Colin!$I16719,)</f>
        <v>0</v>
      </c>
      <c r="N16719" s="38">
        <f>IF(AND(Colin!$G16719=$B$2,Colin!$H16719=$C$3),Colin!$I16719,)</f>
        <v>0</v>
      </c>
      <c r="O16719" s="38">
        <f>IF(AND(Colin!$G16719=$B$2,Colin!$H16719&lt;=$C$3),Colin!$I16719,)</f>
        <v>0</v>
      </c>
      <c r="P16719" s="38">
        <f>IF(Colin!$G16719&lt;$B$2,Colin!$I16719,0)</f>
        <v>0</v>
      </c>
      <c r="Q16719" s="38">
        <f>IF(Colin!$G16719&lt;$B$1,Colin!$I16719,0)</f>
        <v>0</v>
      </c>
    </row>
    <row r="16720" spans="12:17" x14ac:dyDescent="0.25">
      <c r="L16720" s="38">
        <f>IF(AND(Colin!$G16720=$B$1,Colin!$H16720=$C$3),Colin!$I16720,)</f>
        <v>0</v>
      </c>
      <c r="M16720" s="38">
        <f>IF(AND(Colin!$G16720=$B$1,Colin!$H16720&lt;=$C$3),Colin!$I16720,)</f>
        <v>0</v>
      </c>
      <c r="N16720" s="38">
        <f>IF(AND(Colin!$G16720=$B$2,Colin!$H16720=$C$3),Colin!$I16720,)</f>
        <v>0</v>
      </c>
      <c r="O16720" s="38">
        <f>IF(AND(Colin!$G16720=$B$2,Colin!$H16720&lt;=$C$3),Colin!$I16720,)</f>
        <v>0</v>
      </c>
      <c r="P16720" s="38">
        <f>IF(Colin!$G16720&lt;$B$2,Colin!$I16720,0)</f>
        <v>0</v>
      </c>
      <c r="Q16720" s="38">
        <f>IF(Colin!$G16720&lt;$B$1,Colin!$I16720,0)</f>
        <v>0</v>
      </c>
    </row>
    <row r="16721" spans="12:17" x14ac:dyDescent="0.25">
      <c r="L16721" s="38">
        <f>IF(AND(Colin!$G16721=$B$1,Colin!$H16721=$C$3),Colin!$I16721,)</f>
        <v>0</v>
      </c>
      <c r="M16721" s="38">
        <f>IF(AND(Colin!$G16721=$B$1,Colin!$H16721&lt;=$C$3),Colin!$I16721,)</f>
        <v>0</v>
      </c>
      <c r="N16721" s="38">
        <f>IF(AND(Colin!$G16721=$B$2,Colin!$H16721=$C$3),Colin!$I16721,)</f>
        <v>0</v>
      </c>
      <c r="O16721" s="38">
        <f>IF(AND(Colin!$G16721=$B$2,Colin!$H16721&lt;=$C$3),Colin!$I16721,)</f>
        <v>0</v>
      </c>
      <c r="P16721" s="38">
        <f>IF(Colin!$G16721&lt;$B$2,Colin!$I16721,0)</f>
        <v>0</v>
      </c>
      <c r="Q16721" s="38">
        <f>IF(Colin!$G16721&lt;$B$1,Colin!$I16721,0)</f>
        <v>0</v>
      </c>
    </row>
    <row r="16722" spans="12:17" x14ac:dyDescent="0.25">
      <c r="L16722" s="38">
        <f>IF(AND(Colin!$G16722=$B$1,Colin!$H16722=$C$3),Colin!$I16722,)</f>
        <v>0</v>
      </c>
      <c r="M16722" s="38">
        <f>IF(AND(Colin!$G16722=$B$1,Colin!$H16722&lt;=$C$3),Colin!$I16722,)</f>
        <v>0</v>
      </c>
      <c r="N16722" s="38">
        <f>IF(AND(Colin!$G16722=$B$2,Colin!$H16722=$C$3),Colin!$I16722,)</f>
        <v>0</v>
      </c>
      <c r="O16722" s="38">
        <f>IF(AND(Colin!$G16722=$B$2,Colin!$H16722&lt;=$C$3),Colin!$I16722,)</f>
        <v>0</v>
      </c>
      <c r="P16722" s="38">
        <f>IF(Colin!$G16722&lt;$B$2,Colin!$I16722,0)</f>
        <v>0</v>
      </c>
      <c r="Q16722" s="38">
        <f>IF(Colin!$G16722&lt;$B$1,Colin!$I16722,0)</f>
        <v>0</v>
      </c>
    </row>
    <row r="16723" spans="12:17" x14ac:dyDescent="0.25">
      <c r="L16723" s="38">
        <f>IF(AND(Colin!$G16723=$B$1,Colin!$H16723=$C$3),Colin!$I16723,)</f>
        <v>0</v>
      </c>
      <c r="M16723" s="38">
        <f>IF(AND(Colin!$G16723=$B$1,Colin!$H16723&lt;=$C$3),Colin!$I16723,)</f>
        <v>0</v>
      </c>
      <c r="N16723" s="38">
        <f>IF(AND(Colin!$G16723=$B$2,Colin!$H16723=$C$3),Colin!$I16723,)</f>
        <v>0</v>
      </c>
      <c r="O16723" s="38">
        <f>IF(AND(Colin!$G16723=$B$2,Colin!$H16723&lt;=$C$3),Colin!$I16723,)</f>
        <v>0</v>
      </c>
      <c r="P16723" s="38">
        <f>IF(Colin!$G16723&lt;$B$2,Colin!$I16723,0)</f>
        <v>0</v>
      </c>
      <c r="Q16723" s="38">
        <f>IF(Colin!$G16723&lt;$B$1,Colin!$I16723,0)</f>
        <v>0</v>
      </c>
    </row>
    <row r="16724" spans="12:17" x14ac:dyDescent="0.25">
      <c r="L16724" s="38">
        <f>IF(AND(Colin!$G16724=$B$1,Colin!$H16724=$C$3),Colin!$I16724,)</f>
        <v>0</v>
      </c>
      <c r="M16724" s="38">
        <f>IF(AND(Colin!$G16724=$B$1,Colin!$H16724&lt;=$C$3),Colin!$I16724,)</f>
        <v>0</v>
      </c>
      <c r="N16724" s="38">
        <f>IF(AND(Colin!$G16724=$B$2,Colin!$H16724=$C$3),Colin!$I16724,)</f>
        <v>0</v>
      </c>
      <c r="O16724" s="38">
        <f>IF(AND(Colin!$G16724=$B$2,Colin!$H16724&lt;=$C$3),Colin!$I16724,)</f>
        <v>0</v>
      </c>
      <c r="P16724" s="38">
        <f>IF(Colin!$G16724&lt;$B$2,Colin!$I16724,0)</f>
        <v>0</v>
      </c>
      <c r="Q16724" s="38">
        <f>IF(Colin!$G16724&lt;$B$1,Colin!$I16724,0)</f>
        <v>0</v>
      </c>
    </row>
    <row r="16725" spans="12:17" x14ac:dyDescent="0.25">
      <c r="L16725" s="38">
        <f>IF(AND(Colin!$G16725=$B$1,Colin!$H16725=$C$3),Colin!$I16725,)</f>
        <v>0</v>
      </c>
      <c r="M16725" s="38">
        <f>IF(AND(Colin!$G16725=$B$1,Colin!$H16725&lt;=$C$3),Colin!$I16725,)</f>
        <v>0</v>
      </c>
      <c r="N16725" s="38">
        <f>IF(AND(Colin!$G16725=$B$2,Colin!$H16725=$C$3),Colin!$I16725,)</f>
        <v>0</v>
      </c>
      <c r="O16725" s="38">
        <f>IF(AND(Colin!$G16725=$B$2,Colin!$H16725&lt;=$C$3),Colin!$I16725,)</f>
        <v>0</v>
      </c>
      <c r="P16725" s="38">
        <f>IF(Colin!$G16725&lt;$B$2,Colin!$I16725,0)</f>
        <v>0</v>
      </c>
      <c r="Q16725" s="38">
        <f>IF(Colin!$G16725&lt;$B$1,Colin!$I16725,0)</f>
        <v>0</v>
      </c>
    </row>
    <row r="16726" spans="12:17" x14ac:dyDescent="0.25">
      <c r="L16726" s="38">
        <f>IF(AND(Colin!$G16726=$B$1,Colin!$H16726=$C$3),Colin!$I16726,)</f>
        <v>0</v>
      </c>
      <c r="M16726" s="38">
        <f>IF(AND(Colin!$G16726=$B$1,Colin!$H16726&lt;=$C$3),Colin!$I16726,)</f>
        <v>0</v>
      </c>
      <c r="N16726" s="38">
        <f>IF(AND(Colin!$G16726=$B$2,Colin!$H16726=$C$3),Colin!$I16726,)</f>
        <v>0</v>
      </c>
      <c r="O16726" s="38">
        <f>IF(AND(Colin!$G16726=$B$2,Colin!$H16726&lt;=$C$3),Colin!$I16726,)</f>
        <v>0</v>
      </c>
      <c r="P16726" s="38">
        <f>IF(Colin!$G16726&lt;$B$2,Colin!$I16726,0)</f>
        <v>0</v>
      </c>
      <c r="Q16726" s="38">
        <f>IF(Colin!$G16726&lt;$B$1,Colin!$I16726,0)</f>
        <v>0</v>
      </c>
    </row>
    <row r="16727" spans="12:17" x14ac:dyDescent="0.25">
      <c r="L16727" s="38">
        <f>IF(AND(Colin!$G16727=$B$1,Colin!$H16727=$C$3),Colin!$I16727,)</f>
        <v>0</v>
      </c>
      <c r="M16727" s="38">
        <f>IF(AND(Colin!$G16727=$B$1,Colin!$H16727&lt;=$C$3),Colin!$I16727,)</f>
        <v>0</v>
      </c>
      <c r="N16727" s="38">
        <f>IF(AND(Colin!$G16727=$B$2,Colin!$H16727=$C$3),Colin!$I16727,)</f>
        <v>0</v>
      </c>
      <c r="O16727" s="38">
        <f>IF(AND(Colin!$G16727=$B$2,Colin!$H16727&lt;=$C$3),Colin!$I16727,)</f>
        <v>0</v>
      </c>
      <c r="P16727" s="38">
        <f>IF(Colin!$G16727&lt;$B$2,Colin!$I16727,0)</f>
        <v>0</v>
      </c>
      <c r="Q16727" s="38">
        <f>IF(Colin!$G16727&lt;$B$1,Colin!$I16727,0)</f>
        <v>0</v>
      </c>
    </row>
    <row r="16728" spans="12:17" x14ac:dyDescent="0.25">
      <c r="L16728" s="38">
        <f>IF(AND(Colin!$G16728=$B$1,Colin!$H16728=$C$3),Colin!$I16728,)</f>
        <v>0</v>
      </c>
      <c r="M16728" s="38">
        <f>IF(AND(Colin!$G16728=$B$1,Colin!$H16728&lt;=$C$3),Colin!$I16728,)</f>
        <v>0</v>
      </c>
      <c r="N16728" s="38">
        <f>IF(AND(Colin!$G16728=$B$2,Colin!$H16728=$C$3),Colin!$I16728,)</f>
        <v>0</v>
      </c>
      <c r="O16728" s="38">
        <f>IF(AND(Colin!$G16728=$B$2,Colin!$H16728&lt;=$C$3),Colin!$I16728,)</f>
        <v>0</v>
      </c>
      <c r="P16728" s="38">
        <f>IF(Colin!$G16728&lt;$B$2,Colin!$I16728,0)</f>
        <v>0</v>
      </c>
      <c r="Q16728" s="38">
        <f>IF(Colin!$G16728&lt;$B$1,Colin!$I16728,0)</f>
        <v>0</v>
      </c>
    </row>
    <row r="16729" spans="12:17" x14ac:dyDescent="0.25">
      <c r="L16729" s="38">
        <f>IF(AND(Colin!$G16729=$B$1,Colin!$H16729=$C$3),Colin!$I16729,)</f>
        <v>0</v>
      </c>
      <c r="M16729" s="38">
        <f>IF(AND(Colin!$G16729=$B$1,Colin!$H16729&lt;=$C$3),Colin!$I16729,)</f>
        <v>0</v>
      </c>
      <c r="N16729" s="38">
        <f>IF(AND(Colin!$G16729=$B$2,Colin!$H16729=$C$3),Colin!$I16729,)</f>
        <v>0</v>
      </c>
      <c r="O16729" s="38">
        <f>IF(AND(Colin!$G16729=$B$2,Colin!$H16729&lt;=$C$3),Colin!$I16729,)</f>
        <v>0</v>
      </c>
      <c r="P16729" s="38">
        <f>IF(Colin!$G16729&lt;$B$2,Colin!$I16729,0)</f>
        <v>0</v>
      </c>
      <c r="Q16729" s="38">
        <f>IF(Colin!$G16729&lt;$B$1,Colin!$I16729,0)</f>
        <v>0</v>
      </c>
    </row>
    <row r="16730" spans="12:17" x14ac:dyDescent="0.25">
      <c r="L16730" s="38">
        <f>IF(AND(Colin!$G16730=$B$1,Colin!$H16730=$C$3),Colin!$I16730,)</f>
        <v>0</v>
      </c>
      <c r="M16730" s="38">
        <f>IF(AND(Colin!$G16730=$B$1,Colin!$H16730&lt;=$C$3),Colin!$I16730,)</f>
        <v>0</v>
      </c>
      <c r="N16730" s="38">
        <f>IF(AND(Colin!$G16730=$B$2,Colin!$H16730=$C$3),Colin!$I16730,)</f>
        <v>0</v>
      </c>
      <c r="O16730" s="38">
        <f>IF(AND(Colin!$G16730=$B$2,Colin!$H16730&lt;=$C$3),Colin!$I16730,)</f>
        <v>0</v>
      </c>
      <c r="P16730" s="38">
        <f>IF(Colin!$G16730&lt;$B$2,Colin!$I16730,0)</f>
        <v>0</v>
      </c>
      <c r="Q16730" s="38">
        <f>IF(Colin!$G16730&lt;$B$1,Colin!$I16730,0)</f>
        <v>0</v>
      </c>
    </row>
    <row r="16731" spans="12:17" x14ac:dyDescent="0.25">
      <c r="L16731" s="38">
        <f>IF(AND(Colin!$G16731=$B$1,Colin!$H16731=$C$3),Colin!$I16731,)</f>
        <v>0</v>
      </c>
      <c r="M16731" s="38">
        <f>IF(AND(Colin!$G16731=$B$1,Colin!$H16731&lt;=$C$3),Colin!$I16731,)</f>
        <v>0</v>
      </c>
      <c r="N16731" s="38">
        <f>IF(AND(Colin!$G16731=$B$2,Colin!$H16731=$C$3),Colin!$I16731,)</f>
        <v>0</v>
      </c>
      <c r="O16731" s="38">
        <f>IF(AND(Colin!$G16731=$B$2,Colin!$H16731&lt;=$C$3),Colin!$I16731,)</f>
        <v>0</v>
      </c>
      <c r="P16731" s="38">
        <f>IF(Colin!$G16731&lt;$B$2,Colin!$I16731,0)</f>
        <v>0</v>
      </c>
      <c r="Q16731" s="38">
        <f>IF(Colin!$G16731&lt;$B$1,Colin!$I16731,0)</f>
        <v>0</v>
      </c>
    </row>
    <row r="16732" spans="12:17" x14ac:dyDescent="0.25">
      <c r="L16732" s="38">
        <f>IF(AND(Colin!$G16732=$B$1,Colin!$H16732=$C$3),Colin!$I16732,)</f>
        <v>0</v>
      </c>
      <c r="M16732" s="38">
        <f>IF(AND(Colin!$G16732=$B$1,Colin!$H16732&lt;=$C$3),Colin!$I16732,)</f>
        <v>0</v>
      </c>
      <c r="N16732" s="38">
        <f>IF(AND(Colin!$G16732=$B$2,Colin!$H16732=$C$3),Colin!$I16732,)</f>
        <v>0</v>
      </c>
      <c r="O16732" s="38">
        <f>IF(AND(Colin!$G16732=$B$2,Colin!$H16732&lt;=$C$3),Colin!$I16732,)</f>
        <v>0</v>
      </c>
      <c r="P16732" s="38">
        <f>IF(Colin!$G16732&lt;$B$2,Colin!$I16732,0)</f>
        <v>0</v>
      </c>
      <c r="Q16732" s="38">
        <f>IF(Colin!$G16732&lt;$B$1,Colin!$I16732,0)</f>
        <v>0</v>
      </c>
    </row>
    <row r="16733" spans="12:17" x14ac:dyDescent="0.25">
      <c r="L16733" s="38">
        <f>IF(AND(Colin!$G16733=$B$1,Colin!$H16733=$C$3),Colin!$I16733,)</f>
        <v>0</v>
      </c>
      <c r="M16733" s="38">
        <f>IF(AND(Colin!$G16733=$B$1,Colin!$H16733&lt;=$C$3),Colin!$I16733,)</f>
        <v>0</v>
      </c>
      <c r="N16733" s="38">
        <f>IF(AND(Colin!$G16733=$B$2,Colin!$H16733=$C$3),Colin!$I16733,)</f>
        <v>0</v>
      </c>
      <c r="O16733" s="38">
        <f>IF(AND(Colin!$G16733=$B$2,Colin!$H16733&lt;=$C$3),Colin!$I16733,)</f>
        <v>0</v>
      </c>
      <c r="P16733" s="38">
        <f>IF(Colin!$G16733&lt;$B$2,Colin!$I16733,0)</f>
        <v>0</v>
      </c>
      <c r="Q16733" s="38">
        <f>IF(Colin!$G16733&lt;$B$1,Colin!$I16733,0)</f>
        <v>0</v>
      </c>
    </row>
    <row r="16734" spans="12:17" x14ac:dyDescent="0.25">
      <c r="L16734" s="38">
        <f>IF(AND(Colin!$G16734=$B$1,Colin!$H16734=$C$3),Colin!$I16734,)</f>
        <v>0</v>
      </c>
      <c r="M16734" s="38">
        <f>IF(AND(Colin!$G16734=$B$1,Colin!$H16734&lt;=$C$3),Colin!$I16734,)</f>
        <v>0</v>
      </c>
      <c r="N16734" s="38">
        <f>IF(AND(Colin!$G16734=$B$2,Colin!$H16734=$C$3),Colin!$I16734,)</f>
        <v>0</v>
      </c>
      <c r="O16734" s="38">
        <f>IF(AND(Colin!$G16734=$B$2,Colin!$H16734&lt;=$C$3),Colin!$I16734,)</f>
        <v>0</v>
      </c>
      <c r="P16734" s="38">
        <f>IF(Colin!$G16734&lt;$B$2,Colin!$I16734,0)</f>
        <v>0</v>
      </c>
      <c r="Q16734" s="38">
        <f>IF(Colin!$G16734&lt;$B$1,Colin!$I16734,0)</f>
        <v>0</v>
      </c>
    </row>
    <row r="16735" spans="12:17" x14ac:dyDescent="0.25">
      <c r="L16735" s="38">
        <f>IF(AND(Colin!$G16735=$B$1,Colin!$H16735=$C$3),Colin!$I16735,)</f>
        <v>0</v>
      </c>
      <c r="M16735" s="38">
        <f>IF(AND(Colin!$G16735=$B$1,Colin!$H16735&lt;=$C$3),Colin!$I16735,)</f>
        <v>0</v>
      </c>
      <c r="N16735" s="38">
        <f>IF(AND(Colin!$G16735=$B$2,Colin!$H16735=$C$3),Colin!$I16735,)</f>
        <v>0</v>
      </c>
      <c r="O16735" s="38">
        <f>IF(AND(Colin!$G16735=$B$2,Colin!$H16735&lt;=$C$3),Colin!$I16735,)</f>
        <v>0</v>
      </c>
      <c r="P16735" s="38">
        <f>IF(Colin!$G16735&lt;$B$2,Colin!$I16735,0)</f>
        <v>0</v>
      </c>
      <c r="Q16735" s="38">
        <f>IF(Colin!$G16735&lt;$B$1,Colin!$I16735,0)</f>
        <v>0</v>
      </c>
    </row>
    <row r="16736" spans="12:17" x14ac:dyDescent="0.25">
      <c r="L16736" s="38">
        <f>IF(AND(Colin!$G16736=$B$1,Colin!$H16736=$C$3),Colin!$I16736,)</f>
        <v>0</v>
      </c>
      <c r="M16736" s="38">
        <f>IF(AND(Colin!$G16736=$B$1,Colin!$H16736&lt;=$C$3),Colin!$I16736,)</f>
        <v>0</v>
      </c>
      <c r="N16736" s="38">
        <f>IF(AND(Colin!$G16736=$B$2,Colin!$H16736=$C$3),Colin!$I16736,)</f>
        <v>0</v>
      </c>
      <c r="O16736" s="38">
        <f>IF(AND(Colin!$G16736=$B$2,Colin!$H16736&lt;=$C$3),Colin!$I16736,)</f>
        <v>0</v>
      </c>
      <c r="P16736" s="38">
        <f>IF(Colin!$G16736&lt;$B$2,Colin!$I16736,0)</f>
        <v>0</v>
      </c>
      <c r="Q16736" s="38">
        <f>IF(Colin!$G16736&lt;$B$1,Colin!$I16736,0)</f>
        <v>0</v>
      </c>
    </row>
    <row r="16737" spans="12:17" x14ac:dyDescent="0.25">
      <c r="L16737" s="38">
        <f>IF(AND(Colin!$G16737=$B$1,Colin!$H16737=$C$3),Colin!$I16737,)</f>
        <v>0</v>
      </c>
      <c r="M16737" s="38">
        <f>IF(AND(Colin!$G16737=$B$1,Colin!$H16737&lt;=$C$3),Colin!$I16737,)</f>
        <v>0</v>
      </c>
      <c r="N16737" s="38">
        <f>IF(AND(Colin!$G16737=$B$2,Colin!$H16737=$C$3),Colin!$I16737,)</f>
        <v>0</v>
      </c>
      <c r="O16737" s="38">
        <f>IF(AND(Colin!$G16737=$B$2,Colin!$H16737&lt;=$C$3),Colin!$I16737,)</f>
        <v>0</v>
      </c>
      <c r="P16737" s="38">
        <f>IF(Colin!$G16737&lt;$B$2,Colin!$I16737,0)</f>
        <v>0</v>
      </c>
      <c r="Q16737" s="38">
        <f>IF(Colin!$G16737&lt;$B$1,Colin!$I16737,0)</f>
        <v>0</v>
      </c>
    </row>
    <row r="16738" spans="12:17" x14ac:dyDescent="0.25">
      <c r="L16738" s="38">
        <f>IF(AND(Colin!$G16738=$B$1,Colin!$H16738=$C$3),Colin!$I16738,)</f>
        <v>0</v>
      </c>
      <c r="M16738" s="38">
        <f>IF(AND(Colin!$G16738=$B$1,Colin!$H16738&lt;=$C$3),Colin!$I16738,)</f>
        <v>0</v>
      </c>
      <c r="N16738" s="38">
        <f>IF(AND(Colin!$G16738=$B$2,Colin!$H16738=$C$3),Colin!$I16738,)</f>
        <v>0</v>
      </c>
      <c r="O16738" s="38">
        <f>IF(AND(Colin!$G16738=$B$2,Colin!$H16738&lt;=$C$3),Colin!$I16738,)</f>
        <v>0</v>
      </c>
      <c r="P16738" s="38">
        <f>IF(Colin!$G16738&lt;$B$2,Colin!$I16738,0)</f>
        <v>0</v>
      </c>
      <c r="Q16738" s="38">
        <f>IF(Colin!$G16738&lt;$B$1,Colin!$I16738,0)</f>
        <v>0</v>
      </c>
    </row>
    <row r="16739" spans="12:17" x14ac:dyDescent="0.25">
      <c r="L16739" s="38">
        <f>IF(AND(Colin!$G16739=$B$1,Colin!$H16739=$C$3),Colin!$I16739,)</f>
        <v>0</v>
      </c>
      <c r="M16739" s="38">
        <f>IF(AND(Colin!$G16739=$B$1,Colin!$H16739&lt;=$C$3),Colin!$I16739,)</f>
        <v>0</v>
      </c>
      <c r="N16739" s="38">
        <f>IF(AND(Colin!$G16739=$B$2,Colin!$H16739=$C$3),Colin!$I16739,)</f>
        <v>0</v>
      </c>
      <c r="O16739" s="38">
        <f>IF(AND(Colin!$G16739=$B$2,Colin!$H16739&lt;=$C$3),Colin!$I16739,)</f>
        <v>0</v>
      </c>
      <c r="P16739" s="38">
        <f>IF(Colin!$G16739&lt;$B$2,Colin!$I16739,0)</f>
        <v>0</v>
      </c>
      <c r="Q16739" s="38">
        <f>IF(Colin!$G16739&lt;$B$1,Colin!$I16739,0)</f>
        <v>0</v>
      </c>
    </row>
    <row r="16740" spans="12:17" x14ac:dyDescent="0.25">
      <c r="L16740" s="38">
        <f>IF(AND(Colin!$G16740=$B$1,Colin!$H16740=$C$3),Colin!$I16740,)</f>
        <v>0</v>
      </c>
      <c r="M16740" s="38">
        <f>IF(AND(Colin!$G16740=$B$1,Colin!$H16740&lt;=$C$3),Colin!$I16740,)</f>
        <v>0</v>
      </c>
      <c r="N16740" s="38">
        <f>IF(AND(Colin!$G16740=$B$2,Colin!$H16740=$C$3),Colin!$I16740,)</f>
        <v>0</v>
      </c>
      <c r="O16740" s="38">
        <f>IF(AND(Colin!$G16740=$B$2,Colin!$H16740&lt;=$C$3),Colin!$I16740,)</f>
        <v>0</v>
      </c>
      <c r="P16740" s="38">
        <f>IF(Colin!$G16740&lt;$B$2,Colin!$I16740,0)</f>
        <v>0</v>
      </c>
      <c r="Q16740" s="38">
        <f>IF(Colin!$G16740&lt;$B$1,Colin!$I16740,0)</f>
        <v>0</v>
      </c>
    </row>
    <row r="16741" spans="12:17" x14ac:dyDescent="0.25">
      <c r="L16741" s="38">
        <f>IF(AND(Colin!$G16741=$B$1,Colin!$H16741=$C$3),Colin!$I16741,)</f>
        <v>0</v>
      </c>
      <c r="M16741" s="38">
        <f>IF(AND(Colin!$G16741=$B$1,Colin!$H16741&lt;=$C$3),Colin!$I16741,)</f>
        <v>0</v>
      </c>
      <c r="N16741" s="38">
        <f>IF(AND(Colin!$G16741=$B$2,Colin!$H16741=$C$3),Colin!$I16741,)</f>
        <v>0</v>
      </c>
      <c r="O16741" s="38">
        <f>IF(AND(Colin!$G16741=$B$2,Colin!$H16741&lt;=$C$3),Colin!$I16741,)</f>
        <v>0</v>
      </c>
      <c r="P16741" s="38">
        <f>IF(Colin!$G16741&lt;$B$2,Colin!$I16741,0)</f>
        <v>0</v>
      </c>
      <c r="Q16741" s="38">
        <f>IF(Colin!$G16741&lt;$B$1,Colin!$I16741,0)</f>
        <v>0</v>
      </c>
    </row>
    <row r="16742" spans="12:17" x14ac:dyDescent="0.25">
      <c r="L16742" s="38">
        <f>IF(AND(Colin!$G16742=$B$1,Colin!$H16742=$C$3),Colin!$I16742,)</f>
        <v>0</v>
      </c>
      <c r="M16742" s="38">
        <f>IF(AND(Colin!$G16742=$B$1,Colin!$H16742&lt;=$C$3),Colin!$I16742,)</f>
        <v>0</v>
      </c>
      <c r="N16742" s="38">
        <f>IF(AND(Colin!$G16742=$B$2,Colin!$H16742=$C$3),Colin!$I16742,)</f>
        <v>0</v>
      </c>
      <c r="O16742" s="38">
        <f>IF(AND(Colin!$G16742=$B$2,Colin!$H16742&lt;=$C$3),Colin!$I16742,)</f>
        <v>0</v>
      </c>
      <c r="P16742" s="38">
        <f>IF(Colin!$G16742&lt;$B$2,Colin!$I16742,0)</f>
        <v>0</v>
      </c>
      <c r="Q16742" s="38">
        <f>IF(Colin!$G16742&lt;$B$1,Colin!$I16742,0)</f>
        <v>0</v>
      </c>
    </row>
    <row r="16743" spans="12:17" x14ac:dyDescent="0.25">
      <c r="L16743" s="38">
        <f>IF(AND(Colin!$G16743=$B$1,Colin!$H16743=$C$3),Colin!$I16743,)</f>
        <v>0</v>
      </c>
      <c r="M16743" s="38">
        <f>IF(AND(Colin!$G16743=$B$1,Colin!$H16743&lt;=$C$3),Colin!$I16743,)</f>
        <v>0</v>
      </c>
      <c r="N16743" s="38">
        <f>IF(AND(Colin!$G16743=$B$2,Colin!$H16743=$C$3),Colin!$I16743,)</f>
        <v>0</v>
      </c>
      <c r="O16743" s="38">
        <f>IF(AND(Colin!$G16743=$B$2,Colin!$H16743&lt;=$C$3),Colin!$I16743,)</f>
        <v>0</v>
      </c>
      <c r="P16743" s="38">
        <f>IF(Colin!$G16743&lt;$B$2,Colin!$I16743,0)</f>
        <v>0</v>
      </c>
      <c r="Q16743" s="38">
        <f>IF(Colin!$G16743&lt;$B$1,Colin!$I16743,0)</f>
        <v>0</v>
      </c>
    </row>
    <row r="16744" spans="12:17" x14ac:dyDescent="0.25">
      <c r="L16744" s="38">
        <f>IF(AND(Colin!$G16744=$B$1,Colin!$H16744=$C$3),Colin!$I16744,)</f>
        <v>0</v>
      </c>
      <c r="M16744" s="38">
        <f>IF(AND(Colin!$G16744=$B$1,Colin!$H16744&lt;=$C$3),Colin!$I16744,)</f>
        <v>0</v>
      </c>
      <c r="N16744" s="38">
        <f>IF(AND(Colin!$G16744=$B$2,Colin!$H16744=$C$3),Colin!$I16744,)</f>
        <v>0</v>
      </c>
      <c r="O16744" s="38">
        <f>IF(AND(Colin!$G16744=$B$2,Colin!$H16744&lt;=$C$3),Colin!$I16744,)</f>
        <v>0</v>
      </c>
      <c r="P16744" s="38">
        <f>IF(Colin!$G16744&lt;$B$2,Colin!$I16744,0)</f>
        <v>0</v>
      </c>
      <c r="Q16744" s="38">
        <f>IF(Colin!$G16744&lt;$B$1,Colin!$I16744,0)</f>
        <v>0</v>
      </c>
    </row>
    <row r="16745" spans="12:17" x14ac:dyDescent="0.25">
      <c r="L16745" s="38">
        <f>IF(AND(Colin!$G16745=$B$1,Colin!$H16745=$C$3),Colin!$I16745,)</f>
        <v>0</v>
      </c>
      <c r="M16745" s="38">
        <f>IF(AND(Colin!$G16745=$B$1,Colin!$H16745&lt;=$C$3),Colin!$I16745,)</f>
        <v>0</v>
      </c>
      <c r="N16745" s="38">
        <f>IF(AND(Colin!$G16745=$B$2,Colin!$H16745=$C$3),Colin!$I16745,)</f>
        <v>0</v>
      </c>
      <c r="O16745" s="38">
        <f>IF(AND(Colin!$G16745=$B$2,Colin!$H16745&lt;=$C$3),Colin!$I16745,)</f>
        <v>0</v>
      </c>
      <c r="P16745" s="38">
        <f>IF(Colin!$G16745&lt;$B$2,Colin!$I16745,0)</f>
        <v>0</v>
      </c>
      <c r="Q16745" s="38">
        <f>IF(Colin!$G16745&lt;$B$1,Colin!$I16745,0)</f>
        <v>0</v>
      </c>
    </row>
    <row r="16746" spans="12:17" x14ac:dyDescent="0.25">
      <c r="L16746" s="38">
        <f>IF(AND(Colin!$G16746=$B$1,Colin!$H16746=$C$3),Colin!$I16746,)</f>
        <v>0</v>
      </c>
      <c r="M16746" s="38">
        <f>IF(AND(Colin!$G16746=$B$1,Colin!$H16746&lt;=$C$3),Colin!$I16746,)</f>
        <v>0</v>
      </c>
      <c r="N16746" s="38">
        <f>IF(AND(Colin!$G16746=$B$2,Colin!$H16746=$C$3),Colin!$I16746,)</f>
        <v>0</v>
      </c>
      <c r="O16746" s="38">
        <f>IF(AND(Colin!$G16746=$B$2,Colin!$H16746&lt;=$C$3),Colin!$I16746,)</f>
        <v>0</v>
      </c>
      <c r="P16746" s="38">
        <f>IF(Colin!$G16746&lt;$B$2,Colin!$I16746,0)</f>
        <v>0</v>
      </c>
      <c r="Q16746" s="38">
        <f>IF(Colin!$G16746&lt;$B$1,Colin!$I16746,0)</f>
        <v>0</v>
      </c>
    </row>
    <row r="16747" spans="12:17" x14ac:dyDescent="0.25">
      <c r="L16747" s="38">
        <f>IF(AND(Colin!$G16747=$B$1,Colin!$H16747=$C$3),Colin!$I16747,)</f>
        <v>0</v>
      </c>
      <c r="M16747" s="38">
        <f>IF(AND(Colin!$G16747=$B$1,Colin!$H16747&lt;=$C$3),Colin!$I16747,)</f>
        <v>0</v>
      </c>
      <c r="N16747" s="38">
        <f>IF(AND(Colin!$G16747=$B$2,Colin!$H16747=$C$3),Colin!$I16747,)</f>
        <v>0</v>
      </c>
      <c r="O16747" s="38">
        <f>IF(AND(Colin!$G16747=$B$2,Colin!$H16747&lt;=$C$3),Colin!$I16747,)</f>
        <v>0</v>
      </c>
      <c r="P16747" s="38">
        <f>IF(Colin!$G16747&lt;$B$2,Colin!$I16747,0)</f>
        <v>0</v>
      </c>
      <c r="Q16747" s="38">
        <f>IF(Colin!$G16747&lt;$B$1,Colin!$I16747,0)</f>
        <v>0</v>
      </c>
    </row>
    <row r="16748" spans="12:17" x14ac:dyDescent="0.25">
      <c r="L16748" s="38">
        <f>IF(AND(Colin!$G16748=$B$1,Colin!$H16748=$C$3),Colin!$I16748,)</f>
        <v>0</v>
      </c>
      <c r="M16748" s="38">
        <f>IF(AND(Colin!$G16748=$B$1,Colin!$H16748&lt;=$C$3),Colin!$I16748,)</f>
        <v>0</v>
      </c>
      <c r="N16748" s="38">
        <f>IF(AND(Colin!$G16748=$B$2,Colin!$H16748=$C$3),Colin!$I16748,)</f>
        <v>0</v>
      </c>
      <c r="O16748" s="38">
        <f>IF(AND(Colin!$G16748=$B$2,Colin!$H16748&lt;=$C$3),Colin!$I16748,)</f>
        <v>0</v>
      </c>
      <c r="P16748" s="38">
        <f>IF(Colin!$G16748&lt;$B$2,Colin!$I16748,0)</f>
        <v>0</v>
      </c>
      <c r="Q16748" s="38">
        <f>IF(Colin!$G16748&lt;$B$1,Colin!$I16748,0)</f>
        <v>0</v>
      </c>
    </row>
    <row r="16749" spans="12:17" x14ac:dyDescent="0.25">
      <c r="L16749" s="38">
        <f>IF(AND(Colin!$G16749=$B$1,Colin!$H16749=$C$3),Colin!$I16749,)</f>
        <v>0</v>
      </c>
      <c r="M16749" s="38">
        <f>IF(AND(Colin!$G16749=$B$1,Colin!$H16749&lt;=$C$3),Colin!$I16749,)</f>
        <v>0</v>
      </c>
      <c r="N16749" s="38">
        <f>IF(AND(Colin!$G16749=$B$2,Colin!$H16749=$C$3),Colin!$I16749,)</f>
        <v>0</v>
      </c>
      <c r="O16749" s="38">
        <f>IF(AND(Colin!$G16749=$B$2,Colin!$H16749&lt;=$C$3),Colin!$I16749,)</f>
        <v>0</v>
      </c>
      <c r="P16749" s="38">
        <f>IF(Colin!$G16749&lt;$B$2,Colin!$I16749,0)</f>
        <v>0</v>
      </c>
      <c r="Q16749" s="38">
        <f>IF(Colin!$G16749&lt;$B$1,Colin!$I16749,0)</f>
        <v>0</v>
      </c>
    </row>
    <row r="16750" spans="12:17" x14ac:dyDescent="0.25">
      <c r="L16750" s="38">
        <f>IF(AND(Colin!$G16750=$B$1,Colin!$H16750=$C$3),Colin!$I16750,)</f>
        <v>0</v>
      </c>
      <c r="M16750" s="38">
        <f>IF(AND(Colin!$G16750=$B$1,Colin!$H16750&lt;=$C$3),Colin!$I16750,)</f>
        <v>0</v>
      </c>
      <c r="N16750" s="38">
        <f>IF(AND(Colin!$G16750=$B$2,Colin!$H16750=$C$3),Colin!$I16750,)</f>
        <v>0</v>
      </c>
      <c r="O16750" s="38">
        <f>IF(AND(Colin!$G16750=$B$2,Colin!$H16750&lt;=$C$3),Colin!$I16750,)</f>
        <v>0</v>
      </c>
      <c r="P16750" s="38">
        <f>IF(Colin!$G16750&lt;$B$2,Colin!$I16750,0)</f>
        <v>0</v>
      </c>
      <c r="Q16750" s="38">
        <f>IF(Colin!$G16750&lt;$B$1,Colin!$I16750,0)</f>
        <v>0</v>
      </c>
    </row>
    <row r="16751" spans="12:17" x14ac:dyDescent="0.25">
      <c r="L16751" s="38">
        <f>IF(AND(Colin!$G16751=$B$1,Colin!$H16751=$C$3),Colin!$I16751,)</f>
        <v>0</v>
      </c>
      <c r="M16751" s="38">
        <f>IF(AND(Colin!$G16751=$B$1,Colin!$H16751&lt;=$C$3),Colin!$I16751,)</f>
        <v>0</v>
      </c>
      <c r="N16751" s="38">
        <f>IF(AND(Colin!$G16751=$B$2,Colin!$H16751=$C$3),Colin!$I16751,)</f>
        <v>0</v>
      </c>
      <c r="O16751" s="38">
        <f>IF(AND(Colin!$G16751=$B$2,Colin!$H16751&lt;=$C$3),Colin!$I16751,)</f>
        <v>0</v>
      </c>
      <c r="P16751" s="38">
        <f>IF(Colin!$G16751&lt;$B$2,Colin!$I16751,0)</f>
        <v>0</v>
      </c>
      <c r="Q16751" s="38">
        <f>IF(Colin!$G16751&lt;$B$1,Colin!$I16751,0)</f>
        <v>0</v>
      </c>
    </row>
    <row r="16752" spans="12:17" x14ac:dyDescent="0.25">
      <c r="L16752" s="38">
        <f>IF(AND(Colin!$G16752=$B$1,Colin!$H16752=$C$3),Colin!$I16752,)</f>
        <v>0</v>
      </c>
      <c r="M16752" s="38">
        <f>IF(AND(Colin!$G16752=$B$1,Colin!$H16752&lt;=$C$3),Colin!$I16752,)</f>
        <v>0</v>
      </c>
      <c r="N16752" s="38">
        <f>IF(AND(Colin!$G16752=$B$2,Colin!$H16752=$C$3),Colin!$I16752,)</f>
        <v>0</v>
      </c>
      <c r="O16752" s="38">
        <f>IF(AND(Colin!$G16752=$B$2,Colin!$H16752&lt;=$C$3),Colin!$I16752,)</f>
        <v>0</v>
      </c>
      <c r="P16752" s="38">
        <f>IF(Colin!$G16752&lt;$B$2,Colin!$I16752,0)</f>
        <v>0</v>
      </c>
      <c r="Q16752" s="38">
        <f>IF(Colin!$G16752&lt;$B$1,Colin!$I16752,0)</f>
        <v>0</v>
      </c>
    </row>
    <row r="16753" spans="12:17" x14ac:dyDescent="0.25">
      <c r="L16753" s="38">
        <f>IF(AND(Colin!$G16753=$B$1,Colin!$H16753=$C$3),Colin!$I16753,)</f>
        <v>0</v>
      </c>
      <c r="M16753" s="38">
        <f>IF(AND(Colin!$G16753=$B$1,Colin!$H16753&lt;=$C$3),Colin!$I16753,)</f>
        <v>0</v>
      </c>
      <c r="N16753" s="38">
        <f>IF(AND(Colin!$G16753=$B$2,Colin!$H16753=$C$3),Colin!$I16753,)</f>
        <v>0</v>
      </c>
      <c r="O16753" s="38">
        <f>IF(AND(Colin!$G16753=$B$2,Colin!$H16753&lt;=$C$3),Colin!$I16753,)</f>
        <v>0</v>
      </c>
      <c r="P16753" s="38">
        <f>IF(Colin!$G16753&lt;$B$2,Colin!$I16753,0)</f>
        <v>0</v>
      </c>
      <c r="Q16753" s="38">
        <f>IF(Colin!$G16753&lt;$B$1,Colin!$I16753,0)</f>
        <v>0</v>
      </c>
    </row>
    <row r="16754" spans="12:17" x14ac:dyDescent="0.25">
      <c r="L16754" s="38">
        <f>IF(AND(Colin!$G16754=$B$1,Colin!$H16754=$C$3),Colin!$I16754,)</f>
        <v>0</v>
      </c>
      <c r="M16754" s="38">
        <f>IF(AND(Colin!$G16754=$B$1,Colin!$H16754&lt;=$C$3),Colin!$I16754,)</f>
        <v>0</v>
      </c>
      <c r="N16754" s="38">
        <f>IF(AND(Colin!$G16754=$B$2,Colin!$H16754=$C$3),Colin!$I16754,)</f>
        <v>0</v>
      </c>
      <c r="O16754" s="38">
        <f>IF(AND(Colin!$G16754=$B$2,Colin!$H16754&lt;=$C$3),Colin!$I16754,)</f>
        <v>0</v>
      </c>
      <c r="P16754" s="38">
        <f>IF(Colin!$G16754&lt;$B$2,Colin!$I16754,0)</f>
        <v>0</v>
      </c>
      <c r="Q16754" s="38">
        <f>IF(Colin!$G16754&lt;$B$1,Colin!$I16754,0)</f>
        <v>0</v>
      </c>
    </row>
    <row r="16755" spans="12:17" x14ac:dyDescent="0.25">
      <c r="L16755" s="38">
        <f>IF(AND(Colin!$G16755=$B$1,Colin!$H16755=$C$3),Colin!$I16755,)</f>
        <v>0</v>
      </c>
      <c r="M16755" s="38">
        <f>IF(AND(Colin!$G16755=$B$1,Colin!$H16755&lt;=$C$3),Colin!$I16755,)</f>
        <v>0</v>
      </c>
      <c r="N16755" s="38">
        <f>IF(AND(Colin!$G16755=$B$2,Colin!$H16755=$C$3),Colin!$I16755,)</f>
        <v>0</v>
      </c>
      <c r="O16755" s="38">
        <f>IF(AND(Colin!$G16755=$B$2,Colin!$H16755&lt;=$C$3),Colin!$I16755,)</f>
        <v>0</v>
      </c>
      <c r="P16755" s="38">
        <f>IF(Colin!$G16755&lt;$B$2,Colin!$I16755,0)</f>
        <v>0</v>
      </c>
      <c r="Q16755" s="38">
        <f>IF(Colin!$G16755&lt;$B$1,Colin!$I16755,0)</f>
        <v>0</v>
      </c>
    </row>
    <row r="16756" spans="12:17" x14ac:dyDescent="0.25">
      <c r="L16756" s="38">
        <f>IF(AND(Colin!$G16756=$B$1,Colin!$H16756=$C$3),Colin!$I16756,)</f>
        <v>0</v>
      </c>
      <c r="M16756" s="38">
        <f>IF(AND(Colin!$G16756=$B$1,Colin!$H16756&lt;=$C$3),Colin!$I16756,)</f>
        <v>0</v>
      </c>
      <c r="N16756" s="38">
        <f>IF(AND(Colin!$G16756=$B$2,Colin!$H16756=$C$3),Colin!$I16756,)</f>
        <v>0</v>
      </c>
      <c r="O16756" s="38">
        <f>IF(AND(Colin!$G16756=$B$2,Colin!$H16756&lt;=$C$3),Colin!$I16756,)</f>
        <v>0</v>
      </c>
      <c r="P16756" s="38">
        <f>IF(Colin!$G16756&lt;$B$2,Colin!$I16756,0)</f>
        <v>0</v>
      </c>
      <c r="Q16756" s="38">
        <f>IF(Colin!$G16756&lt;$B$1,Colin!$I16756,0)</f>
        <v>0</v>
      </c>
    </row>
    <row r="16757" spans="12:17" x14ac:dyDescent="0.25">
      <c r="L16757" s="38">
        <f>IF(AND(Colin!$G16757=$B$1,Colin!$H16757=$C$3),Colin!$I16757,)</f>
        <v>0</v>
      </c>
      <c r="M16757" s="38">
        <f>IF(AND(Colin!$G16757=$B$1,Colin!$H16757&lt;=$C$3),Colin!$I16757,)</f>
        <v>0</v>
      </c>
      <c r="N16757" s="38">
        <f>IF(AND(Colin!$G16757=$B$2,Colin!$H16757=$C$3),Colin!$I16757,)</f>
        <v>0</v>
      </c>
      <c r="O16757" s="38">
        <f>IF(AND(Colin!$G16757=$B$2,Colin!$H16757&lt;=$C$3),Colin!$I16757,)</f>
        <v>0</v>
      </c>
      <c r="P16757" s="38">
        <f>IF(Colin!$G16757&lt;$B$2,Colin!$I16757,0)</f>
        <v>0</v>
      </c>
      <c r="Q16757" s="38">
        <f>IF(Colin!$G16757&lt;$B$1,Colin!$I16757,0)</f>
        <v>0</v>
      </c>
    </row>
    <row r="16758" spans="12:17" x14ac:dyDescent="0.25">
      <c r="L16758" s="38">
        <f>IF(AND(Colin!$G16758=$B$1,Colin!$H16758=$C$3),Colin!$I16758,)</f>
        <v>0</v>
      </c>
      <c r="M16758" s="38">
        <f>IF(AND(Colin!$G16758=$B$1,Colin!$H16758&lt;=$C$3),Colin!$I16758,)</f>
        <v>0</v>
      </c>
      <c r="N16758" s="38">
        <f>IF(AND(Colin!$G16758=$B$2,Colin!$H16758=$C$3),Colin!$I16758,)</f>
        <v>0</v>
      </c>
      <c r="O16758" s="38">
        <f>IF(AND(Colin!$G16758=$B$2,Colin!$H16758&lt;=$C$3),Colin!$I16758,)</f>
        <v>0</v>
      </c>
      <c r="P16758" s="38">
        <f>IF(Colin!$G16758&lt;$B$2,Colin!$I16758,0)</f>
        <v>0</v>
      </c>
      <c r="Q16758" s="38">
        <f>IF(Colin!$G16758&lt;$B$1,Colin!$I16758,0)</f>
        <v>0</v>
      </c>
    </row>
    <row r="16759" spans="12:17" x14ac:dyDescent="0.25">
      <c r="L16759" s="38">
        <f>IF(AND(Colin!$G16759=$B$1,Colin!$H16759=$C$3),Colin!$I16759,)</f>
        <v>0</v>
      </c>
      <c r="M16759" s="38">
        <f>IF(AND(Colin!$G16759=$B$1,Colin!$H16759&lt;=$C$3),Colin!$I16759,)</f>
        <v>0</v>
      </c>
      <c r="N16759" s="38">
        <f>IF(AND(Colin!$G16759=$B$2,Colin!$H16759=$C$3),Colin!$I16759,)</f>
        <v>0</v>
      </c>
      <c r="O16759" s="38">
        <f>IF(AND(Colin!$G16759=$B$2,Colin!$H16759&lt;=$C$3),Colin!$I16759,)</f>
        <v>0</v>
      </c>
      <c r="P16759" s="38">
        <f>IF(Colin!$G16759&lt;$B$2,Colin!$I16759,0)</f>
        <v>0</v>
      </c>
      <c r="Q16759" s="38">
        <f>IF(Colin!$G16759&lt;$B$1,Colin!$I16759,0)</f>
        <v>0</v>
      </c>
    </row>
    <row r="16760" spans="12:17" x14ac:dyDescent="0.25">
      <c r="L16760" s="38">
        <f>IF(AND(Colin!$G16760=$B$1,Colin!$H16760=$C$3),Colin!$I16760,)</f>
        <v>0</v>
      </c>
      <c r="M16760" s="38">
        <f>IF(AND(Colin!$G16760=$B$1,Colin!$H16760&lt;=$C$3),Colin!$I16760,)</f>
        <v>0</v>
      </c>
      <c r="N16760" s="38">
        <f>IF(AND(Colin!$G16760=$B$2,Colin!$H16760=$C$3),Colin!$I16760,)</f>
        <v>0</v>
      </c>
      <c r="O16760" s="38">
        <f>IF(AND(Colin!$G16760=$B$2,Colin!$H16760&lt;=$C$3),Colin!$I16760,)</f>
        <v>0</v>
      </c>
      <c r="P16760" s="38">
        <f>IF(Colin!$G16760&lt;$B$2,Colin!$I16760,0)</f>
        <v>0</v>
      </c>
      <c r="Q16760" s="38">
        <f>IF(Colin!$G16760&lt;$B$1,Colin!$I16760,0)</f>
        <v>0</v>
      </c>
    </row>
    <row r="16761" spans="12:17" x14ac:dyDescent="0.25">
      <c r="L16761" s="38">
        <f>IF(AND(Colin!$G16761=$B$1,Colin!$H16761=$C$3),Colin!$I16761,)</f>
        <v>0</v>
      </c>
      <c r="M16761" s="38">
        <f>IF(AND(Colin!$G16761=$B$1,Colin!$H16761&lt;=$C$3),Colin!$I16761,)</f>
        <v>0</v>
      </c>
      <c r="N16761" s="38">
        <f>IF(AND(Colin!$G16761=$B$2,Colin!$H16761=$C$3),Colin!$I16761,)</f>
        <v>0</v>
      </c>
      <c r="O16761" s="38">
        <f>IF(AND(Colin!$G16761=$B$2,Colin!$H16761&lt;=$C$3),Colin!$I16761,)</f>
        <v>0</v>
      </c>
      <c r="P16761" s="38">
        <f>IF(Colin!$G16761&lt;$B$2,Colin!$I16761,0)</f>
        <v>0</v>
      </c>
      <c r="Q16761" s="38">
        <f>IF(Colin!$G16761&lt;$B$1,Colin!$I16761,0)</f>
        <v>0</v>
      </c>
    </row>
    <row r="16762" spans="12:17" x14ac:dyDescent="0.25">
      <c r="L16762" s="38">
        <f>IF(AND(Colin!$G16762=$B$1,Colin!$H16762=$C$3),Colin!$I16762,)</f>
        <v>0</v>
      </c>
      <c r="M16762" s="38">
        <f>IF(AND(Colin!$G16762=$B$1,Colin!$H16762&lt;=$C$3),Colin!$I16762,)</f>
        <v>0</v>
      </c>
      <c r="N16762" s="38">
        <f>IF(AND(Colin!$G16762=$B$2,Colin!$H16762=$C$3),Colin!$I16762,)</f>
        <v>0</v>
      </c>
      <c r="O16762" s="38">
        <f>IF(AND(Colin!$G16762=$B$2,Colin!$H16762&lt;=$C$3),Colin!$I16762,)</f>
        <v>0</v>
      </c>
      <c r="P16762" s="38">
        <f>IF(Colin!$G16762&lt;$B$2,Colin!$I16762,0)</f>
        <v>0</v>
      </c>
      <c r="Q16762" s="38">
        <f>IF(Colin!$G16762&lt;$B$1,Colin!$I16762,0)</f>
        <v>0</v>
      </c>
    </row>
    <row r="16763" spans="12:17" x14ac:dyDescent="0.25">
      <c r="L16763" s="38">
        <f>IF(AND(Colin!$G16763=$B$1,Colin!$H16763=$C$3),Colin!$I16763,)</f>
        <v>0</v>
      </c>
      <c r="M16763" s="38">
        <f>IF(AND(Colin!$G16763=$B$1,Colin!$H16763&lt;=$C$3),Colin!$I16763,)</f>
        <v>0</v>
      </c>
      <c r="N16763" s="38">
        <f>IF(AND(Colin!$G16763=$B$2,Colin!$H16763=$C$3),Colin!$I16763,)</f>
        <v>0</v>
      </c>
      <c r="O16763" s="38">
        <f>IF(AND(Colin!$G16763=$B$2,Colin!$H16763&lt;=$C$3),Colin!$I16763,)</f>
        <v>0</v>
      </c>
      <c r="P16763" s="38">
        <f>IF(Colin!$G16763&lt;$B$2,Colin!$I16763,0)</f>
        <v>0</v>
      </c>
      <c r="Q16763" s="38">
        <f>IF(Colin!$G16763&lt;$B$1,Colin!$I16763,0)</f>
        <v>0</v>
      </c>
    </row>
    <row r="16764" spans="12:17" x14ac:dyDescent="0.25">
      <c r="L16764" s="38">
        <f>IF(AND(Colin!$G16764=$B$1,Colin!$H16764=$C$3),Colin!$I16764,)</f>
        <v>0</v>
      </c>
      <c r="M16764" s="38">
        <f>IF(AND(Colin!$G16764=$B$1,Colin!$H16764&lt;=$C$3),Colin!$I16764,)</f>
        <v>0</v>
      </c>
      <c r="N16764" s="38">
        <f>IF(AND(Colin!$G16764=$B$2,Colin!$H16764=$C$3),Colin!$I16764,)</f>
        <v>0</v>
      </c>
      <c r="O16764" s="38">
        <f>IF(AND(Colin!$G16764=$B$2,Colin!$H16764&lt;=$C$3),Colin!$I16764,)</f>
        <v>0</v>
      </c>
      <c r="P16764" s="38">
        <f>IF(Colin!$G16764&lt;$B$2,Colin!$I16764,0)</f>
        <v>0</v>
      </c>
      <c r="Q16764" s="38">
        <f>IF(Colin!$G16764&lt;$B$1,Colin!$I16764,0)</f>
        <v>0</v>
      </c>
    </row>
    <row r="16765" spans="12:17" x14ac:dyDescent="0.25">
      <c r="L16765" s="38">
        <f>IF(AND(Colin!$G16765=$B$1,Colin!$H16765=$C$3),Colin!$I16765,)</f>
        <v>0</v>
      </c>
      <c r="M16765" s="38">
        <f>IF(AND(Colin!$G16765=$B$1,Colin!$H16765&lt;=$C$3),Colin!$I16765,)</f>
        <v>0</v>
      </c>
      <c r="N16765" s="38">
        <f>IF(AND(Colin!$G16765=$B$2,Colin!$H16765=$C$3),Colin!$I16765,)</f>
        <v>0</v>
      </c>
      <c r="O16765" s="38">
        <f>IF(AND(Colin!$G16765=$B$2,Colin!$H16765&lt;=$C$3),Colin!$I16765,)</f>
        <v>0</v>
      </c>
      <c r="P16765" s="38">
        <f>IF(Colin!$G16765&lt;$B$2,Colin!$I16765,0)</f>
        <v>0</v>
      </c>
      <c r="Q16765" s="38">
        <f>IF(Colin!$G16765&lt;$B$1,Colin!$I16765,0)</f>
        <v>0</v>
      </c>
    </row>
    <row r="16766" spans="12:17" x14ac:dyDescent="0.25">
      <c r="L16766" s="38">
        <f>IF(AND(Colin!$G16766=$B$1,Colin!$H16766=$C$3),Colin!$I16766,)</f>
        <v>0</v>
      </c>
      <c r="M16766" s="38">
        <f>IF(AND(Colin!$G16766=$B$1,Colin!$H16766&lt;=$C$3),Colin!$I16766,)</f>
        <v>0</v>
      </c>
      <c r="N16766" s="38">
        <f>IF(AND(Colin!$G16766=$B$2,Colin!$H16766=$C$3),Colin!$I16766,)</f>
        <v>0</v>
      </c>
      <c r="O16766" s="38">
        <f>IF(AND(Colin!$G16766=$B$2,Colin!$H16766&lt;=$C$3),Colin!$I16766,)</f>
        <v>0</v>
      </c>
      <c r="P16766" s="38">
        <f>IF(Colin!$G16766&lt;$B$2,Colin!$I16766,0)</f>
        <v>0</v>
      </c>
      <c r="Q16766" s="38">
        <f>IF(Colin!$G16766&lt;$B$1,Colin!$I16766,0)</f>
        <v>0</v>
      </c>
    </row>
    <row r="16767" spans="12:17" x14ac:dyDescent="0.25">
      <c r="L16767" s="38">
        <f>IF(AND(Colin!$G16767=$B$1,Colin!$H16767=$C$3),Colin!$I16767,)</f>
        <v>0</v>
      </c>
      <c r="M16767" s="38">
        <f>IF(AND(Colin!$G16767=$B$1,Colin!$H16767&lt;=$C$3),Colin!$I16767,)</f>
        <v>0</v>
      </c>
      <c r="N16767" s="38">
        <f>IF(AND(Colin!$G16767=$B$2,Colin!$H16767=$C$3),Colin!$I16767,)</f>
        <v>0</v>
      </c>
      <c r="O16767" s="38">
        <f>IF(AND(Colin!$G16767=$B$2,Colin!$H16767&lt;=$C$3),Colin!$I16767,)</f>
        <v>0</v>
      </c>
      <c r="P16767" s="38">
        <f>IF(Colin!$G16767&lt;$B$2,Colin!$I16767,0)</f>
        <v>0</v>
      </c>
      <c r="Q16767" s="38">
        <f>IF(Colin!$G16767&lt;$B$1,Colin!$I16767,0)</f>
        <v>0</v>
      </c>
    </row>
    <row r="16768" spans="12:17" x14ac:dyDescent="0.25">
      <c r="L16768" s="38">
        <f>IF(AND(Colin!$G16768=$B$1,Colin!$H16768=$C$3),Colin!$I16768,)</f>
        <v>0</v>
      </c>
      <c r="M16768" s="38">
        <f>IF(AND(Colin!$G16768=$B$1,Colin!$H16768&lt;=$C$3),Colin!$I16768,)</f>
        <v>0</v>
      </c>
      <c r="N16768" s="38">
        <f>IF(AND(Colin!$G16768=$B$2,Colin!$H16768=$C$3),Colin!$I16768,)</f>
        <v>0</v>
      </c>
      <c r="O16768" s="38">
        <f>IF(AND(Colin!$G16768=$B$2,Colin!$H16768&lt;=$C$3),Colin!$I16768,)</f>
        <v>0</v>
      </c>
      <c r="P16768" s="38">
        <f>IF(Colin!$G16768&lt;$B$2,Colin!$I16768,0)</f>
        <v>0</v>
      </c>
      <c r="Q16768" s="38">
        <f>IF(Colin!$G16768&lt;$B$1,Colin!$I16768,0)</f>
        <v>0</v>
      </c>
    </row>
    <row r="16769" spans="12:17" x14ac:dyDescent="0.25">
      <c r="L16769" s="38">
        <f>IF(AND(Colin!$G16769=$B$1,Colin!$H16769=$C$3),Colin!$I16769,)</f>
        <v>0</v>
      </c>
      <c r="M16769" s="38">
        <f>IF(AND(Colin!$G16769=$B$1,Colin!$H16769&lt;=$C$3),Colin!$I16769,)</f>
        <v>0</v>
      </c>
      <c r="N16769" s="38">
        <f>IF(AND(Colin!$G16769=$B$2,Colin!$H16769=$C$3),Colin!$I16769,)</f>
        <v>0</v>
      </c>
      <c r="O16769" s="38">
        <f>IF(AND(Colin!$G16769=$B$2,Colin!$H16769&lt;=$C$3),Colin!$I16769,)</f>
        <v>0</v>
      </c>
      <c r="P16769" s="38">
        <f>IF(Colin!$G16769&lt;$B$2,Colin!$I16769,0)</f>
        <v>0</v>
      </c>
      <c r="Q16769" s="38">
        <f>IF(Colin!$G16769&lt;$B$1,Colin!$I16769,0)</f>
        <v>0</v>
      </c>
    </row>
    <row r="16770" spans="12:17" x14ac:dyDescent="0.25">
      <c r="L16770" s="38">
        <f>IF(AND(Colin!$G16770=$B$1,Colin!$H16770=$C$3),Colin!$I16770,)</f>
        <v>0</v>
      </c>
      <c r="M16770" s="38">
        <f>IF(AND(Colin!$G16770=$B$1,Colin!$H16770&lt;=$C$3),Colin!$I16770,)</f>
        <v>0</v>
      </c>
      <c r="N16770" s="38">
        <f>IF(AND(Colin!$G16770=$B$2,Colin!$H16770=$C$3),Colin!$I16770,)</f>
        <v>0</v>
      </c>
      <c r="O16770" s="38">
        <f>IF(AND(Colin!$G16770=$B$2,Colin!$H16770&lt;=$C$3),Colin!$I16770,)</f>
        <v>0</v>
      </c>
      <c r="P16770" s="38">
        <f>IF(Colin!$G16770&lt;$B$2,Colin!$I16770,0)</f>
        <v>0</v>
      </c>
      <c r="Q16770" s="38">
        <f>IF(Colin!$G16770&lt;$B$1,Colin!$I16770,0)</f>
        <v>0</v>
      </c>
    </row>
    <row r="16771" spans="12:17" x14ac:dyDescent="0.25">
      <c r="L16771" s="38">
        <f>IF(AND(Colin!$G16771=$B$1,Colin!$H16771=$C$3),Colin!$I16771,)</f>
        <v>0</v>
      </c>
      <c r="M16771" s="38">
        <f>IF(AND(Colin!$G16771=$B$1,Colin!$H16771&lt;=$C$3),Colin!$I16771,)</f>
        <v>0</v>
      </c>
      <c r="N16771" s="38">
        <f>IF(AND(Colin!$G16771=$B$2,Colin!$H16771=$C$3),Colin!$I16771,)</f>
        <v>0</v>
      </c>
      <c r="O16771" s="38">
        <f>IF(AND(Colin!$G16771=$B$2,Colin!$H16771&lt;=$C$3),Colin!$I16771,)</f>
        <v>0</v>
      </c>
      <c r="P16771" s="38">
        <f>IF(Colin!$G16771&lt;$B$2,Colin!$I16771,0)</f>
        <v>0</v>
      </c>
      <c r="Q16771" s="38">
        <f>IF(Colin!$G16771&lt;$B$1,Colin!$I16771,0)</f>
        <v>0</v>
      </c>
    </row>
    <row r="16772" spans="12:17" x14ac:dyDescent="0.25">
      <c r="L16772" s="38">
        <f>IF(AND(Colin!$G16772=$B$1,Colin!$H16772=$C$3),Colin!$I16772,)</f>
        <v>0</v>
      </c>
      <c r="M16772" s="38">
        <f>IF(AND(Colin!$G16772=$B$1,Colin!$H16772&lt;=$C$3),Colin!$I16772,)</f>
        <v>0</v>
      </c>
      <c r="N16772" s="38">
        <f>IF(AND(Colin!$G16772=$B$2,Colin!$H16772=$C$3),Colin!$I16772,)</f>
        <v>0</v>
      </c>
      <c r="O16772" s="38">
        <f>IF(AND(Colin!$G16772=$B$2,Colin!$H16772&lt;=$C$3),Colin!$I16772,)</f>
        <v>0</v>
      </c>
      <c r="P16772" s="38">
        <f>IF(Colin!$G16772&lt;$B$2,Colin!$I16772,0)</f>
        <v>0</v>
      </c>
      <c r="Q16772" s="38">
        <f>IF(Colin!$G16772&lt;$B$1,Colin!$I16772,0)</f>
        <v>0</v>
      </c>
    </row>
    <row r="16773" spans="12:17" x14ac:dyDescent="0.25">
      <c r="L16773" s="38">
        <f>IF(AND(Colin!$G16773=$B$1,Colin!$H16773=$C$3),Colin!$I16773,)</f>
        <v>0</v>
      </c>
      <c r="M16773" s="38">
        <f>IF(AND(Colin!$G16773=$B$1,Colin!$H16773&lt;=$C$3),Colin!$I16773,)</f>
        <v>0</v>
      </c>
      <c r="N16773" s="38">
        <f>IF(AND(Colin!$G16773=$B$2,Colin!$H16773=$C$3),Colin!$I16773,)</f>
        <v>0</v>
      </c>
      <c r="O16773" s="38">
        <f>IF(AND(Colin!$G16773=$B$2,Colin!$H16773&lt;=$C$3),Colin!$I16773,)</f>
        <v>0</v>
      </c>
      <c r="P16773" s="38">
        <f>IF(Colin!$G16773&lt;$B$2,Colin!$I16773,0)</f>
        <v>0</v>
      </c>
      <c r="Q16773" s="38">
        <f>IF(Colin!$G16773&lt;$B$1,Colin!$I16773,0)</f>
        <v>0</v>
      </c>
    </row>
    <row r="16774" spans="12:17" x14ac:dyDescent="0.25">
      <c r="L16774" s="38">
        <f>IF(AND(Colin!$G16774=$B$1,Colin!$H16774=$C$3),Colin!$I16774,)</f>
        <v>0</v>
      </c>
      <c r="M16774" s="38">
        <f>IF(AND(Colin!$G16774=$B$1,Colin!$H16774&lt;=$C$3),Colin!$I16774,)</f>
        <v>0</v>
      </c>
      <c r="N16774" s="38">
        <f>IF(AND(Colin!$G16774=$B$2,Colin!$H16774=$C$3),Colin!$I16774,)</f>
        <v>0</v>
      </c>
      <c r="O16774" s="38">
        <f>IF(AND(Colin!$G16774=$B$2,Colin!$H16774&lt;=$C$3),Colin!$I16774,)</f>
        <v>0</v>
      </c>
      <c r="P16774" s="38">
        <f>IF(Colin!$G16774&lt;$B$2,Colin!$I16774,0)</f>
        <v>0</v>
      </c>
      <c r="Q16774" s="38">
        <f>IF(Colin!$G16774&lt;$B$1,Colin!$I16774,0)</f>
        <v>0</v>
      </c>
    </row>
    <row r="16775" spans="12:17" x14ac:dyDescent="0.25">
      <c r="L16775" s="38">
        <f>IF(AND(Colin!$G16775=$B$1,Colin!$H16775=$C$3),Colin!$I16775,)</f>
        <v>0</v>
      </c>
      <c r="M16775" s="38">
        <f>IF(AND(Colin!$G16775=$B$1,Colin!$H16775&lt;=$C$3),Colin!$I16775,)</f>
        <v>0</v>
      </c>
      <c r="N16775" s="38">
        <f>IF(AND(Colin!$G16775=$B$2,Colin!$H16775=$C$3),Colin!$I16775,)</f>
        <v>0</v>
      </c>
      <c r="O16775" s="38">
        <f>IF(AND(Colin!$G16775=$B$2,Colin!$H16775&lt;=$C$3),Colin!$I16775,)</f>
        <v>0</v>
      </c>
      <c r="P16775" s="38">
        <f>IF(Colin!$G16775&lt;$B$2,Colin!$I16775,0)</f>
        <v>0</v>
      </c>
      <c r="Q16775" s="38">
        <f>IF(Colin!$G16775&lt;$B$1,Colin!$I16775,0)</f>
        <v>0</v>
      </c>
    </row>
    <row r="16776" spans="12:17" x14ac:dyDescent="0.25">
      <c r="L16776" s="38">
        <f>IF(AND(Colin!$G16776=$B$1,Colin!$H16776=$C$3),Colin!$I16776,)</f>
        <v>0</v>
      </c>
      <c r="M16776" s="38">
        <f>IF(AND(Colin!$G16776=$B$1,Colin!$H16776&lt;=$C$3),Colin!$I16776,)</f>
        <v>0</v>
      </c>
      <c r="N16776" s="38">
        <f>IF(AND(Colin!$G16776=$B$2,Colin!$H16776=$C$3),Colin!$I16776,)</f>
        <v>0</v>
      </c>
      <c r="O16776" s="38">
        <f>IF(AND(Colin!$G16776=$B$2,Colin!$H16776&lt;=$C$3),Colin!$I16776,)</f>
        <v>0</v>
      </c>
      <c r="P16776" s="38">
        <f>IF(Colin!$G16776&lt;$B$2,Colin!$I16776,0)</f>
        <v>0</v>
      </c>
      <c r="Q16776" s="38">
        <f>IF(Colin!$G16776&lt;$B$1,Colin!$I16776,0)</f>
        <v>0</v>
      </c>
    </row>
    <row r="16777" spans="12:17" x14ac:dyDescent="0.25">
      <c r="L16777" s="38">
        <f>IF(AND(Colin!$G16777=$B$1,Colin!$H16777=$C$3),Colin!$I16777,)</f>
        <v>0</v>
      </c>
      <c r="M16777" s="38">
        <f>IF(AND(Colin!$G16777=$B$1,Colin!$H16777&lt;=$C$3),Colin!$I16777,)</f>
        <v>0</v>
      </c>
      <c r="N16777" s="38">
        <f>IF(AND(Colin!$G16777=$B$2,Colin!$H16777=$C$3),Colin!$I16777,)</f>
        <v>0</v>
      </c>
      <c r="O16777" s="38">
        <f>IF(AND(Colin!$G16777=$B$2,Colin!$H16777&lt;=$C$3),Colin!$I16777,)</f>
        <v>0</v>
      </c>
      <c r="P16777" s="38">
        <f>IF(Colin!$G16777&lt;$B$2,Colin!$I16777,0)</f>
        <v>0</v>
      </c>
      <c r="Q16777" s="38">
        <f>IF(Colin!$G16777&lt;$B$1,Colin!$I16777,0)</f>
        <v>0</v>
      </c>
    </row>
    <row r="16778" spans="12:17" x14ac:dyDescent="0.25">
      <c r="L16778" s="38">
        <f>IF(AND(Colin!$G16778=$B$1,Colin!$H16778=$C$3),Colin!$I16778,)</f>
        <v>0</v>
      </c>
      <c r="M16778" s="38">
        <f>IF(AND(Colin!$G16778=$B$1,Colin!$H16778&lt;=$C$3),Colin!$I16778,)</f>
        <v>0</v>
      </c>
      <c r="N16778" s="38">
        <f>IF(AND(Colin!$G16778=$B$2,Colin!$H16778=$C$3),Colin!$I16778,)</f>
        <v>0</v>
      </c>
      <c r="O16778" s="38">
        <f>IF(AND(Colin!$G16778=$B$2,Colin!$H16778&lt;=$C$3),Colin!$I16778,)</f>
        <v>0</v>
      </c>
      <c r="P16778" s="38">
        <f>IF(Colin!$G16778&lt;$B$2,Colin!$I16778,0)</f>
        <v>0</v>
      </c>
      <c r="Q16778" s="38">
        <f>IF(Colin!$G16778&lt;$B$1,Colin!$I16778,0)</f>
        <v>0</v>
      </c>
    </row>
    <row r="16779" spans="12:17" x14ac:dyDescent="0.25">
      <c r="L16779" s="38">
        <f>IF(AND(Colin!$G16779=$B$1,Colin!$H16779=$C$3),Colin!$I16779,)</f>
        <v>0</v>
      </c>
      <c r="M16779" s="38">
        <f>IF(AND(Colin!$G16779=$B$1,Colin!$H16779&lt;=$C$3),Colin!$I16779,)</f>
        <v>0</v>
      </c>
      <c r="N16779" s="38">
        <f>IF(AND(Colin!$G16779=$B$2,Colin!$H16779=$C$3),Colin!$I16779,)</f>
        <v>0</v>
      </c>
      <c r="O16779" s="38">
        <f>IF(AND(Colin!$G16779=$B$2,Colin!$H16779&lt;=$C$3),Colin!$I16779,)</f>
        <v>0</v>
      </c>
      <c r="P16779" s="38">
        <f>IF(Colin!$G16779&lt;$B$2,Colin!$I16779,0)</f>
        <v>0</v>
      </c>
      <c r="Q16779" s="38">
        <f>IF(Colin!$G16779&lt;$B$1,Colin!$I16779,0)</f>
        <v>0</v>
      </c>
    </row>
    <row r="16780" spans="12:17" x14ac:dyDescent="0.25">
      <c r="L16780" s="38">
        <f>IF(AND(Colin!$G16780=$B$1,Colin!$H16780=$C$3),Colin!$I16780,)</f>
        <v>0</v>
      </c>
      <c r="M16780" s="38">
        <f>IF(AND(Colin!$G16780=$B$1,Colin!$H16780&lt;=$C$3),Colin!$I16780,)</f>
        <v>0</v>
      </c>
      <c r="N16780" s="38">
        <f>IF(AND(Colin!$G16780=$B$2,Colin!$H16780=$C$3),Colin!$I16780,)</f>
        <v>0</v>
      </c>
      <c r="O16780" s="38">
        <f>IF(AND(Colin!$G16780=$B$2,Colin!$H16780&lt;=$C$3),Colin!$I16780,)</f>
        <v>0</v>
      </c>
      <c r="P16780" s="38">
        <f>IF(Colin!$G16780&lt;$B$2,Colin!$I16780,0)</f>
        <v>0</v>
      </c>
      <c r="Q16780" s="38">
        <f>IF(Colin!$G16780&lt;$B$1,Colin!$I16780,0)</f>
        <v>0</v>
      </c>
    </row>
    <row r="16781" spans="12:17" x14ac:dyDescent="0.25">
      <c r="L16781" s="38">
        <f>IF(AND(Colin!$G16781=$B$1,Colin!$H16781=$C$3),Colin!$I16781,)</f>
        <v>0</v>
      </c>
      <c r="M16781" s="38">
        <f>IF(AND(Colin!$G16781=$B$1,Colin!$H16781&lt;=$C$3),Colin!$I16781,)</f>
        <v>0</v>
      </c>
      <c r="N16781" s="38">
        <f>IF(AND(Colin!$G16781=$B$2,Colin!$H16781=$C$3),Colin!$I16781,)</f>
        <v>0</v>
      </c>
      <c r="O16781" s="38">
        <f>IF(AND(Colin!$G16781=$B$2,Colin!$H16781&lt;=$C$3),Colin!$I16781,)</f>
        <v>0</v>
      </c>
      <c r="P16781" s="38">
        <f>IF(Colin!$G16781&lt;$B$2,Colin!$I16781,0)</f>
        <v>0</v>
      </c>
      <c r="Q16781" s="38">
        <f>IF(Colin!$G16781&lt;$B$1,Colin!$I16781,0)</f>
        <v>0</v>
      </c>
    </row>
    <row r="16782" spans="12:17" x14ac:dyDescent="0.25">
      <c r="L16782" s="38">
        <f>IF(AND(Colin!$G16782=$B$1,Colin!$H16782=$C$3),Colin!$I16782,)</f>
        <v>0</v>
      </c>
      <c r="M16782" s="38">
        <f>IF(AND(Colin!$G16782=$B$1,Colin!$H16782&lt;=$C$3),Colin!$I16782,)</f>
        <v>0</v>
      </c>
      <c r="N16782" s="38">
        <f>IF(AND(Colin!$G16782=$B$2,Colin!$H16782=$C$3),Colin!$I16782,)</f>
        <v>0</v>
      </c>
      <c r="O16782" s="38">
        <f>IF(AND(Colin!$G16782=$B$2,Colin!$H16782&lt;=$C$3),Colin!$I16782,)</f>
        <v>0</v>
      </c>
      <c r="P16782" s="38">
        <f>IF(Colin!$G16782&lt;$B$2,Colin!$I16782,0)</f>
        <v>0</v>
      </c>
      <c r="Q16782" s="38">
        <f>IF(Colin!$G16782&lt;$B$1,Colin!$I16782,0)</f>
        <v>0</v>
      </c>
    </row>
    <row r="16783" spans="12:17" x14ac:dyDescent="0.25">
      <c r="L16783" s="38">
        <f>IF(AND(Colin!$G16783=$B$1,Colin!$H16783=$C$3),Colin!$I16783,)</f>
        <v>0</v>
      </c>
      <c r="M16783" s="38">
        <f>IF(AND(Colin!$G16783=$B$1,Colin!$H16783&lt;=$C$3),Colin!$I16783,)</f>
        <v>0</v>
      </c>
      <c r="N16783" s="38">
        <f>IF(AND(Colin!$G16783=$B$2,Colin!$H16783=$C$3),Colin!$I16783,)</f>
        <v>0</v>
      </c>
      <c r="O16783" s="38">
        <f>IF(AND(Colin!$G16783=$B$2,Colin!$H16783&lt;=$C$3),Colin!$I16783,)</f>
        <v>0</v>
      </c>
      <c r="P16783" s="38">
        <f>IF(Colin!$G16783&lt;$B$2,Colin!$I16783,0)</f>
        <v>0</v>
      </c>
      <c r="Q16783" s="38">
        <f>IF(Colin!$G16783&lt;$B$1,Colin!$I16783,0)</f>
        <v>0</v>
      </c>
    </row>
    <row r="16784" spans="12:17" x14ac:dyDescent="0.25">
      <c r="L16784" s="38">
        <f>IF(AND(Colin!$G16784=$B$1,Colin!$H16784=$C$3),Colin!$I16784,)</f>
        <v>0</v>
      </c>
      <c r="M16784" s="38">
        <f>IF(AND(Colin!$G16784=$B$1,Colin!$H16784&lt;=$C$3),Colin!$I16784,)</f>
        <v>0</v>
      </c>
      <c r="N16784" s="38">
        <f>IF(AND(Colin!$G16784=$B$2,Colin!$H16784=$C$3),Colin!$I16784,)</f>
        <v>0</v>
      </c>
      <c r="O16784" s="38">
        <f>IF(AND(Colin!$G16784=$B$2,Colin!$H16784&lt;=$C$3),Colin!$I16784,)</f>
        <v>0</v>
      </c>
      <c r="P16784" s="38">
        <f>IF(Colin!$G16784&lt;$B$2,Colin!$I16784,0)</f>
        <v>0</v>
      </c>
      <c r="Q16784" s="38">
        <f>IF(Colin!$G16784&lt;$B$1,Colin!$I16784,0)</f>
        <v>0</v>
      </c>
    </row>
    <row r="16785" spans="12:17" x14ac:dyDescent="0.25">
      <c r="L16785" s="38">
        <f>IF(AND(Colin!$G16785=$B$1,Colin!$H16785=$C$3),Colin!$I16785,)</f>
        <v>0</v>
      </c>
      <c r="M16785" s="38">
        <f>IF(AND(Colin!$G16785=$B$1,Colin!$H16785&lt;=$C$3),Colin!$I16785,)</f>
        <v>0</v>
      </c>
      <c r="N16785" s="38">
        <f>IF(AND(Colin!$G16785=$B$2,Colin!$H16785=$C$3),Colin!$I16785,)</f>
        <v>0</v>
      </c>
      <c r="O16785" s="38">
        <f>IF(AND(Colin!$G16785=$B$2,Colin!$H16785&lt;=$C$3),Colin!$I16785,)</f>
        <v>0</v>
      </c>
      <c r="P16785" s="38">
        <f>IF(Colin!$G16785&lt;$B$2,Colin!$I16785,0)</f>
        <v>0</v>
      </c>
      <c r="Q16785" s="38">
        <f>IF(Colin!$G16785&lt;$B$1,Colin!$I16785,0)</f>
        <v>0</v>
      </c>
    </row>
    <row r="16786" spans="12:17" x14ac:dyDescent="0.25">
      <c r="L16786" s="38">
        <f>IF(AND(Colin!$G16786=$B$1,Colin!$H16786=$C$3),Colin!$I16786,)</f>
        <v>0</v>
      </c>
      <c r="M16786" s="38">
        <f>IF(AND(Colin!$G16786=$B$1,Colin!$H16786&lt;=$C$3),Colin!$I16786,)</f>
        <v>0</v>
      </c>
      <c r="N16786" s="38">
        <f>IF(AND(Colin!$G16786=$B$2,Colin!$H16786=$C$3),Colin!$I16786,)</f>
        <v>0</v>
      </c>
      <c r="O16786" s="38">
        <f>IF(AND(Colin!$G16786=$B$2,Colin!$H16786&lt;=$C$3),Colin!$I16786,)</f>
        <v>0</v>
      </c>
      <c r="P16786" s="38">
        <f>IF(Colin!$G16786&lt;$B$2,Colin!$I16786,0)</f>
        <v>0</v>
      </c>
      <c r="Q16786" s="38">
        <f>IF(Colin!$G16786&lt;$B$1,Colin!$I16786,0)</f>
        <v>0</v>
      </c>
    </row>
    <row r="16787" spans="12:17" x14ac:dyDescent="0.25">
      <c r="L16787" s="38">
        <f>IF(AND(Colin!$G16787=$B$1,Colin!$H16787=$C$3),Colin!$I16787,)</f>
        <v>0</v>
      </c>
      <c r="M16787" s="38">
        <f>IF(AND(Colin!$G16787=$B$1,Colin!$H16787&lt;=$C$3),Colin!$I16787,)</f>
        <v>0</v>
      </c>
      <c r="N16787" s="38">
        <f>IF(AND(Colin!$G16787=$B$2,Colin!$H16787=$C$3),Colin!$I16787,)</f>
        <v>0</v>
      </c>
      <c r="O16787" s="38">
        <f>IF(AND(Colin!$G16787=$B$2,Colin!$H16787&lt;=$C$3),Colin!$I16787,)</f>
        <v>0</v>
      </c>
      <c r="P16787" s="38">
        <f>IF(Colin!$G16787&lt;$B$2,Colin!$I16787,0)</f>
        <v>0</v>
      </c>
      <c r="Q16787" s="38">
        <f>IF(Colin!$G16787&lt;$B$1,Colin!$I16787,0)</f>
        <v>0</v>
      </c>
    </row>
    <row r="16788" spans="12:17" x14ac:dyDescent="0.25">
      <c r="L16788" s="38">
        <f>IF(AND(Colin!$G16788=$B$1,Colin!$H16788=$C$3),Colin!$I16788,)</f>
        <v>0</v>
      </c>
      <c r="M16788" s="38">
        <f>IF(AND(Colin!$G16788=$B$1,Colin!$H16788&lt;=$C$3),Colin!$I16788,)</f>
        <v>0</v>
      </c>
      <c r="N16788" s="38">
        <f>IF(AND(Colin!$G16788=$B$2,Colin!$H16788=$C$3),Colin!$I16788,)</f>
        <v>0</v>
      </c>
      <c r="O16788" s="38">
        <f>IF(AND(Colin!$G16788=$B$2,Colin!$H16788&lt;=$C$3),Colin!$I16788,)</f>
        <v>0</v>
      </c>
      <c r="P16788" s="38">
        <f>IF(Colin!$G16788&lt;$B$2,Colin!$I16788,0)</f>
        <v>0</v>
      </c>
      <c r="Q16788" s="38">
        <f>IF(Colin!$G16788&lt;$B$1,Colin!$I16788,0)</f>
        <v>0</v>
      </c>
    </row>
    <row r="16789" spans="12:17" x14ac:dyDescent="0.25">
      <c r="L16789" s="38">
        <f>IF(AND(Colin!$G16789=$B$1,Colin!$H16789=$C$3),Colin!$I16789,)</f>
        <v>0</v>
      </c>
      <c r="M16789" s="38">
        <f>IF(AND(Colin!$G16789=$B$1,Colin!$H16789&lt;=$C$3),Colin!$I16789,)</f>
        <v>0</v>
      </c>
      <c r="N16789" s="38">
        <f>IF(AND(Colin!$G16789=$B$2,Colin!$H16789=$C$3),Colin!$I16789,)</f>
        <v>0</v>
      </c>
      <c r="O16789" s="38">
        <f>IF(AND(Colin!$G16789=$B$2,Colin!$H16789&lt;=$C$3),Colin!$I16789,)</f>
        <v>0</v>
      </c>
      <c r="P16789" s="38">
        <f>IF(Colin!$G16789&lt;$B$2,Colin!$I16789,0)</f>
        <v>0</v>
      </c>
      <c r="Q16789" s="38">
        <f>IF(Colin!$G16789&lt;$B$1,Colin!$I16789,0)</f>
        <v>0</v>
      </c>
    </row>
    <row r="16790" spans="12:17" x14ac:dyDescent="0.25">
      <c r="L16790" s="38">
        <f>IF(AND(Colin!$G16790=$B$1,Colin!$H16790=$C$3),Colin!$I16790,)</f>
        <v>0</v>
      </c>
      <c r="M16790" s="38">
        <f>IF(AND(Colin!$G16790=$B$1,Colin!$H16790&lt;=$C$3),Colin!$I16790,)</f>
        <v>0</v>
      </c>
      <c r="N16790" s="38">
        <f>IF(AND(Colin!$G16790=$B$2,Colin!$H16790=$C$3),Colin!$I16790,)</f>
        <v>0</v>
      </c>
      <c r="O16790" s="38">
        <f>IF(AND(Colin!$G16790=$B$2,Colin!$H16790&lt;=$C$3),Colin!$I16790,)</f>
        <v>0</v>
      </c>
      <c r="P16790" s="38">
        <f>IF(Colin!$G16790&lt;$B$2,Colin!$I16790,0)</f>
        <v>0</v>
      </c>
      <c r="Q16790" s="38">
        <f>IF(Colin!$G16790&lt;$B$1,Colin!$I16790,0)</f>
        <v>0</v>
      </c>
    </row>
    <row r="16791" spans="12:17" x14ac:dyDescent="0.25">
      <c r="L16791" s="38">
        <f>IF(AND(Colin!$G16791=$B$1,Colin!$H16791=$C$3),Colin!$I16791,)</f>
        <v>0</v>
      </c>
      <c r="M16791" s="38">
        <f>IF(AND(Colin!$G16791=$B$1,Colin!$H16791&lt;=$C$3),Colin!$I16791,)</f>
        <v>0</v>
      </c>
      <c r="N16791" s="38">
        <f>IF(AND(Colin!$G16791=$B$2,Colin!$H16791=$C$3),Colin!$I16791,)</f>
        <v>0</v>
      </c>
      <c r="O16791" s="38">
        <f>IF(AND(Colin!$G16791=$B$2,Colin!$H16791&lt;=$C$3),Colin!$I16791,)</f>
        <v>0</v>
      </c>
      <c r="P16791" s="38">
        <f>IF(Colin!$G16791&lt;$B$2,Colin!$I16791,0)</f>
        <v>0</v>
      </c>
      <c r="Q16791" s="38">
        <f>IF(Colin!$G16791&lt;$B$1,Colin!$I16791,0)</f>
        <v>0</v>
      </c>
    </row>
    <row r="16792" spans="12:17" x14ac:dyDescent="0.25">
      <c r="L16792" s="38">
        <f>IF(AND(Colin!$G16792=$B$1,Colin!$H16792=$C$3),Colin!$I16792,)</f>
        <v>0</v>
      </c>
      <c r="M16792" s="38">
        <f>IF(AND(Colin!$G16792=$B$1,Colin!$H16792&lt;=$C$3),Colin!$I16792,)</f>
        <v>0</v>
      </c>
      <c r="N16792" s="38">
        <f>IF(AND(Colin!$G16792=$B$2,Colin!$H16792=$C$3),Colin!$I16792,)</f>
        <v>0</v>
      </c>
      <c r="O16792" s="38">
        <f>IF(AND(Colin!$G16792=$B$2,Colin!$H16792&lt;=$C$3),Colin!$I16792,)</f>
        <v>0</v>
      </c>
      <c r="P16792" s="38">
        <f>IF(Colin!$G16792&lt;$B$2,Colin!$I16792,0)</f>
        <v>0</v>
      </c>
      <c r="Q16792" s="38">
        <f>IF(Colin!$G16792&lt;$B$1,Colin!$I16792,0)</f>
        <v>0</v>
      </c>
    </row>
    <row r="16793" spans="12:17" x14ac:dyDescent="0.25">
      <c r="L16793" s="38">
        <f>IF(AND(Colin!$G16793=$B$1,Colin!$H16793=$C$3),Colin!$I16793,)</f>
        <v>0</v>
      </c>
      <c r="M16793" s="38">
        <f>IF(AND(Colin!$G16793=$B$1,Colin!$H16793&lt;=$C$3),Colin!$I16793,)</f>
        <v>0</v>
      </c>
      <c r="N16793" s="38">
        <f>IF(AND(Colin!$G16793=$B$2,Colin!$H16793=$C$3),Colin!$I16793,)</f>
        <v>0</v>
      </c>
      <c r="O16793" s="38">
        <f>IF(AND(Colin!$G16793=$B$2,Colin!$H16793&lt;=$C$3),Colin!$I16793,)</f>
        <v>0</v>
      </c>
      <c r="P16793" s="38">
        <f>IF(Colin!$G16793&lt;$B$2,Colin!$I16793,0)</f>
        <v>0</v>
      </c>
      <c r="Q16793" s="38">
        <f>IF(Colin!$G16793&lt;$B$1,Colin!$I16793,0)</f>
        <v>0</v>
      </c>
    </row>
    <row r="16794" spans="12:17" x14ac:dyDescent="0.25">
      <c r="L16794" s="38">
        <f>IF(AND(Colin!$G16794=$B$1,Colin!$H16794=$C$3),Colin!$I16794,)</f>
        <v>0</v>
      </c>
      <c r="M16794" s="38">
        <f>IF(AND(Colin!$G16794=$B$1,Colin!$H16794&lt;=$C$3),Colin!$I16794,)</f>
        <v>0</v>
      </c>
      <c r="N16794" s="38">
        <f>IF(AND(Colin!$G16794=$B$2,Colin!$H16794=$C$3),Colin!$I16794,)</f>
        <v>0</v>
      </c>
      <c r="O16794" s="38">
        <f>IF(AND(Colin!$G16794=$B$2,Colin!$H16794&lt;=$C$3),Colin!$I16794,)</f>
        <v>0</v>
      </c>
      <c r="P16794" s="38">
        <f>IF(Colin!$G16794&lt;$B$2,Colin!$I16794,0)</f>
        <v>0</v>
      </c>
      <c r="Q16794" s="38">
        <f>IF(Colin!$G16794&lt;$B$1,Colin!$I16794,0)</f>
        <v>0</v>
      </c>
    </row>
    <row r="16795" spans="12:17" x14ac:dyDescent="0.25">
      <c r="L16795" s="38">
        <f>IF(AND(Colin!$G16795=$B$1,Colin!$H16795=$C$3),Colin!$I16795,)</f>
        <v>0</v>
      </c>
      <c r="M16795" s="38">
        <f>IF(AND(Colin!$G16795=$B$1,Colin!$H16795&lt;=$C$3),Colin!$I16795,)</f>
        <v>0</v>
      </c>
      <c r="N16795" s="38">
        <f>IF(AND(Colin!$G16795=$B$2,Colin!$H16795=$C$3),Colin!$I16795,)</f>
        <v>0</v>
      </c>
      <c r="O16795" s="38">
        <f>IF(AND(Colin!$G16795=$B$2,Colin!$H16795&lt;=$C$3),Colin!$I16795,)</f>
        <v>0</v>
      </c>
      <c r="P16795" s="38">
        <f>IF(Colin!$G16795&lt;$B$2,Colin!$I16795,0)</f>
        <v>0</v>
      </c>
      <c r="Q16795" s="38">
        <f>IF(Colin!$G16795&lt;$B$1,Colin!$I16795,0)</f>
        <v>0</v>
      </c>
    </row>
    <row r="16796" spans="12:17" x14ac:dyDescent="0.25">
      <c r="L16796" s="38">
        <f>IF(AND(Colin!$G16796=$B$1,Colin!$H16796=$C$3),Colin!$I16796,)</f>
        <v>0</v>
      </c>
      <c r="M16796" s="38">
        <f>IF(AND(Colin!$G16796=$B$1,Colin!$H16796&lt;=$C$3),Colin!$I16796,)</f>
        <v>0</v>
      </c>
      <c r="N16796" s="38">
        <f>IF(AND(Colin!$G16796=$B$2,Colin!$H16796=$C$3),Colin!$I16796,)</f>
        <v>0</v>
      </c>
      <c r="O16796" s="38">
        <f>IF(AND(Colin!$G16796=$B$2,Colin!$H16796&lt;=$C$3),Colin!$I16796,)</f>
        <v>0</v>
      </c>
      <c r="P16796" s="38">
        <f>IF(Colin!$G16796&lt;$B$2,Colin!$I16796,0)</f>
        <v>0</v>
      </c>
      <c r="Q16796" s="38">
        <f>IF(Colin!$G16796&lt;$B$1,Colin!$I16796,0)</f>
        <v>0</v>
      </c>
    </row>
    <row r="16797" spans="12:17" x14ac:dyDescent="0.25">
      <c r="L16797" s="38">
        <f>IF(AND(Colin!$G16797=$B$1,Colin!$H16797=$C$3),Colin!$I16797,)</f>
        <v>0</v>
      </c>
      <c r="M16797" s="38">
        <f>IF(AND(Colin!$G16797=$B$1,Colin!$H16797&lt;=$C$3),Colin!$I16797,)</f>
        <v>0</v>
      </c>
      <c r="N16797" s="38">
        <f>IF(AND(Colin!$G16797=$B$2,Colin!$H16797=$C$3),Colin!$I16797,)</f>
        <v>0</v>
      </c>
      <c r="O16797" s="38">
        <f>IF(AND(Colin!$G16797=$B$2,Colin!$H16797&lt;=$C$3),Colin!$I16797,)</f>
        <v>0</v>
      </c>
      <c r="P16797" s="38">
        <f>IF(Colin!$G16797&lt;$B$2,Colin!$I16797,0)</f>
        <v>0</v>
      </c>
      <c r="Q16797" s="38">
        <f>IF(Colin!$G16797&lt;$B$1,Colin!$I16797,0)</f>
        <v>0</v>
      </c>
    </row>
    <row r="16798" spans="12:17" x14ac:dyDescent="0.25">
      <c r="L16798" s="38">
        <f>IF(AND(Colin!$G16798=$B$1,Colin!$H16798=$C$3),Colin!$I16798,)</f>
        <v>0</v>
      </c>
      <c r="M16798" s="38">
        <f>IF(AND(Colin!$G16798=$B$1,Colin!$H16798&lt;=$C$3),Colin!$I16798,)</f>
        <v>0</v>
      </c>
      <c r="N16798" s="38">
        <f>IF(AND(Colin!$G16798=$B$2,Colin!$H16798=$C$3),Colin!$I16798,)</f>
        <v>0</v>
      </c>
      <c r="O16798" s="38">
        <f>IF(AND(Colin!$G16798=$B$2,Colin!$H16798&lt;=$C$3),Colin!$I16798,)</f>
        <v>0</v>
      </c>
      <c r="P16798" s="38">
        <f>IF(Colin!$G16798&lt;$B$2,Colin!$I16798,0)</f>
        <v>0</v>
      </c>
      <c r="Q16798" s="38">
        <f>IF(Colin!$G16798&lt;$B$1,Colin!$I16798,0)</f>
        <v>0</v>
      </c>
    </row>
    <row r="16799" spans="12:17" x14ac:dyDescent="0.25">
      <c r="L16799" s="38">
        <f>IF(AND(Colin!$G16799=$B$1,Colin!$H16799=$C$3),Colin!$I16799,)</f>
        <v>0</v>
      </c>
      <c r="M16799" s="38">
        <f>IF(AND(Colin!$G16799=$B$1,Colin!$H16799&lt;=$C$3),Colin!$I16799,)</f>
        <v>0</v>
      </c>
      <c r="N16799" s="38">
        <f>IF(AND(Colin!$G16799=$B$2,Colin!$H16799=$C$3),Colin!$I16799,)</f>
        <v>0</v>
      </c>
      <c r="O16799" s="38">
        <f>IF(AND(Colin!$G16799=$B$2,Colin!$H16799&lt;=$C$3),Colin!$I16799,)</f>
        <v>0</v>
      </c>
      <c r="P16799" s="38">
        <f>IF(Colin!$G16799&lt;$B$2,Colin!$I16799,0)</f>
        <v>0</v>
      </c>
      <c r="Q16799" s="38">
        <f>IF(Colin!$G16799&lt;$B$1,Colin!$I16799,0)</f>
        <v>0</v>
      </c>
    </row>
    <row r="16800" spans="12:17" x14ac:dyDescent="0.25">
      <c r="L16800" s="38">
        <f>IF(AND(Colin!$G16800=$B$1,Colin!$H16800=$C$3),Colin!$I16800,)</f>
        <v>0</v>
      </c>
      <c r="M16800" s="38">
        <f>IF(AND(Colin!$G16800=$B$1,Colin!$H16800&lt;=$C$3),Colin!$I16800,)</f>
        <v>0</v>
      </c>
      <c r="N16800" s="38">
        <f>IF(AND(Colin!$G16800=$B$2,Colin!$H16800=$C$3),Colin!$I16800,)</f>
        <v>0</v>
      </c>
      <c r="O16800" s="38">
        <f>IF(AND(Colin!$G16800=$B$2,Colin!$H16800&lt;=$C$3),Colin!$I16800,)</f>
        <v>0</v>
      </c>
      <c r="P16800" s="38">
        <f>IF(Colin!$G16800&lt;$B$2,Colin!$I16800,0)</f>
        <v>0</v>
      </c>
      <c r="Q16800" s="38">
        <f>IF(Colin!$G16800&lt;$B$1,Colin!$I16800,0)</f>
        <v>0</v>
      </c>
    </row>
    <row r="16801" spans="12:17" x14ac:dyDescent="0.25">
      <c r="L16801" s="38">
        <f>IF(AND(Colin!$G16801=$B$1,Colin!$H16801=$C$3),Colin!$I16801,)</f>
        <v>0</v>
      </c>
      <c r="M16801" s="38">
        <f>IF(AND(Colin!$G16801=$B$1,Colin!$H16801&lt;=$C$3),Colin!$I16801,)</f>
        <v>0</v>
      </c>
      <c r="N16801" s="38">
        <f>IF(AND(Colin!$G16801=$B$2,Colin!$H16801=$C$3),Colin!$I16801,)</f>
        <v>0</v>
      </c>
      <c r="O16801" s="38">
        <f>IF(AND(Colin!$G16801=$B$2,Colin!$H16801&lt;=$C$3),Colin!$I16801,)</f>
        <v>0</v>
      </c>
      <c r="P16801" s="38">
        <f>IF(Colin!$G16801&lt;$B$2,Colin!$I16801,0)</f>
        <v>0</v>
      </c>
      <c r="Q16801" s="38">
        <f>IF(Colin!$G16801&lt;$B$1,Colin!$I16801,0)</f>
        <v>0</v>
      </c>
    </row>
    <row r="16802" spans="12:17" x14ac:dyDescent="0.25">
      <c r="L16802" s="38">
        <f>IF(AND(Colin!$G16802=$B$1,Colin!$H16802=$C$3),Colin!$I16802,)</f>
        <v>0</v>
      </c>
      <c r="M16802" s="38">
        <f>IF(AND(Colin!$G16802=$B$1,Colin!$H16802&lt;=$C$3),Colin!$I16802,)</f>
        <v>0</v>
      </c>
      <c r="N16802" s="38">
        <f>IF(AND(Colin!$G16802=$B$2,Colin!$H16802=$C$3),Colin!$I16802,)</f>
        <v>0</v>
      </c>
      <c r="O16802" s="38">
        <f>IF(AND(Colin!$G16802=$B$2,Colin!$H16802&lt;=$C$3),Colin!$I16802,)</f>
        <v>0</v>
      </c>
      <c r="P16802" s="38">
        <f>IF(Colin!$G16802&lt;$B$2,Colin!$I16802,0)</f>
        <v>0</v>
      </c>
      <c r="Q16802" s="38">
        <f>IF(Colin!$G16802&lt;$B$1,Colin!$I16802,0)</f>
        <v>0</v>
      </c>
    </row>
    <row r="16803" spans="12:17" x14ac:dyDescent="0.25">
      <c r="L16803" s="38">
        <f>IF(AND(Colin!$G16803=$B$1,Colin!$H16803=$C$3),Colin!$I16803,)</f>
        <v>0</v>
      </c>
      <c r="M16803" s="38">
        <f>IF(AND(Colin!$G16803=$B$1,Colin!$H16803&lt;=$C$3),Colin!$I16803,)</f>
        <v>0</v>
      </c>
      <c r="N16803" s="38">
        <f>IF(AND(Colin!$G16803=$B$2,Colin!$H16803=$C$3),Colin!$I16803,)</f>
        <v>0</v>
      </c>
      <c r="O16803" s="38">
        <f>IF(AND(Colin!$G16803=$B$2,Colin!$H16803&lt;=$C$3),Colin!$I16803,)</f>
        <v>0</v>
      </c>
      <c r="P16803" s="38">
        <f>IF(Colin!$G16803&lt;$B$2,Colin!$I16803,0)</f>
        <v>0</v>
      </c>
      <c r="Q16803" s="38">
        <f>IF(Colin!$G16803&lt;$B$1,Colin!$I16803,0)</f>
        <v>0</v>
      </c>
    </row>
    <row r="16804" spans="12:17" x14ac:dyDescent="0.25">
      <c r="L16804" s="38">
        <f>IF(AND(Colin!$G16804=$B$1,Colin!$H16804=$C$3),Colin!$I16804,)</f>
        <v>0</v>
      </c>
      <c r="M16804" s="38">
        <f>IF(AND(Colin!$G16804=$B$1,Colin!$H16804&lt;=$C$3),Colin!$I16804,)</f>
        <v>0</v>
      </c>
      <c r="N16804" s="38">
        <f>IF(AND(Colin!$G16804=$B$2,Colin!$H16804=$C$3),Colin!$I16804,)</f>
        <v>0</v>
      </c>
      <c r="O16804" s="38">
        <f>IF(AND(Colin!$G16804=$B$2,Colin!$H16804&lt;=$C$3),Colin!$I16804,)</f>
        <v>0</v>
      </c>
      <c r="P16804" s="38">
        <f>IF(Colin!$G16804&lt;$B$2,Colin!$I16804,0)</f>
        <v>0</v>
      </c>
      <c r="Q16804" s="38">
        <f>IF(Colin!$G16804&lt;$B$1,Colin!$I16804,0)</f>
        <v>0</v>
      </c>
    </row>
    <row r="16805" spans="12:17" x14ac:dyDescent="0.25">
      <c r="L16805" s="38">
        <f>IF(AND(Colin!$G16805=$B$1,Colin!$H16805=$C$3),Colin!$I16805,)</f>
        <v>0</v>
      </c>
      <c r="M16805" s="38">
        <f>IF(AND(Colin!$G16805=$B$1,Colin!$H16805&lt;=$C$3),Colin!$I16805,)</f>
        <v>0</v>
      </c>
      <c r="N16805" s="38">
        <f>IF(AND(Colin!$G16805=$B$2,Colin!$H16805=$C$3),Colin!$I16805,)</f>
        <v>0</v>
      </c>
      <c r="O16805" s="38">
        <f>IF(AND(Colin!$G16805=$B$2,Colin!$H16805&lt;=$C$3),Colin!$I16805,)</f>
        <v>0</v>
      </c>
      <c r="P16805" s="38">
        <f>IF(Colin!$G16805&lt;$B$2,Colin!$I16805,0)</f>
        <v>0</v>
      </c>
      <c r="Q16805" s="38">
        <f>IF(Colin!$G16805&lt;$B$1,Colin!$I16805,0)</f>
        <v>0</v>
      </c>
    </row>
    <row r="16806" spans="12:17" x14ac:dyDescent="0.25">
      <c r="L16806" s="38">
        <f>IF(AND(Colin!$G16806=$B$1,Colin!$H16806=$C$3),Colin!$I16806,)</f>
        <v>0</v>
      </c>
      <c r="M16806" s="38">
        <f>IF(AND(Colin!$G16806=$B$1,Colin!$H16806&lt;=$C$3),Colin!$I16806,)</f>
        <v>0</v>
      </c>
      <c r="N16806" s="38">
        <f>IF(AND(Colin!$G16806=$B$2,Colin!$H16806=$C$3),Colin!$I16806,)</f>
        <v>0</v>
      </c>
      <c r="O16806" s="38">
        <f>IF(AND(Colin!$G16806=$B$2,Colin!$H16806&lt;=$C$3),Colin!$I16806,)</f>
        <v>0</v>
      </c>
      <c r="P16806" s="38">
        <f>IF(Colin!$G16806&lt;$B$2,Colin!$I16806,0)</f>
        <v>0</v>
      </c>
      <c r="Q16806" s="38">
        <f>IF(Colin!$G16806&lt;$B$1,Colin!$I16806,0)</f>
        <v>0</v>
      </c>
    </row>
    <row r="16807" spans="12:17" x14ac:dyDescent="0.25">
      <c r="L16807" s="38">
        <f>IF(AND(Colin!$G16807=$B$1,Colin!$H16807=$C$3),Colin!$I16807,)</f>
        <v>0</v>
      </c>
      <c r="M16807" s="38">
        <f>IF(AND(Colin!$G16807=$B$1,Colin!$H16807&lt;=$C$3),Colin!$I16807,)</f>
        <v>0</v>
      </c>
      <c r="N16807" s="38">
        <f>IF(AND(Colin!$G16807=$B$2,Colin!$H16807=$C$3),Colin!$I16807,)</f>
        <v>0</v>
      </c>
      <c r="O16807" s="38">
        <f>IF(AND(Colin!$G16807=$B$2,Colin!$H16807&lt;=$C$3),Colin!$I16807,)</f>
        <v>0</v>
      </c>
      <c r="P16807" s="38">
        <f>IF(Colin!$G16807&lt;$B$2,Colin!$I16807,0)</f>
        <v>0</v>
      </c>
      <c r="Q16807" s="38">
        <f>IF(Colin!$G16807&lt;$B$1,Colin!$I16807,0)</f>
        <v>0</v>
      </c>
    </row>
    <row r="16808" spans="12:17" x14ac:dyDescent="0.25">
      <c r="L16808" s="38">
        <f>IF(AND(Colin!$G16808=$B$1,Colin!$H16808=$C$3),Colin!$I16808,)</f>
        <v>0</v>
      </c>
      <c r="M16808" s="38">
        <f>IF(AND(Colin!$G16808=$B$1,Colin!$H16808&lt;=$C$3),Colin!$I16808,)</f>
        <v>0</v>
      </c>
      <c r="N16808" s="38">
        <f>IF(AND(Colin!$G16808=$B$2,Colin!$H16808=$C$3),Colin!$I16808,)</f>
        <v>0</v>
      </c>
      <c r="O16808" s="38">
        <f>IF(AND(Colin!$G16808=$B$2,Colin!$H16808&lt;=$C$3),Colin!$I16808,)</f>
        <v>0</v>
      </c>
      <c r="P16808" s="38">
        <f>IF(Colin!$G16808&lt;$B$2,Colin!$I16808,0)</f>
        <v>0</v>
      </c>
      <c r="Q16808" s="38">
        <f>IF(Colin!$G16808&lt;$B$1,Colin!$I16808,0)</f>
        <v>0</v>
      </c>
    </row>
    <row r="16809" spans="12:17" x14ac:dyDescent="0.25">
      <c r="L16809" s="38">
        <f>IF(AND(Colin!$G16809=$B$1,Colin!$H16809=$C$3),Colin!$I16809,)</f>
        <v>0</v>
      </c>
      <c r="M16809" s="38">
        <f>IF(AND(Colin!$G16809=$B$1,Colin!$H16809&lt;=$C$3),Colin!$I16809,)</f>
        <v>0</v>
      </c>
      <c r="N16809" s="38">
        <f>IF(AND(Colin!$G16809=$B$2,Colin!$H16809=$C$3),Colin!$I16809,)</f>
        <v>0</v>
      </c>
      <c r="O16809" s="38">
        <f>IF(AND(Colin!$G16809=$B$2,Colin!$H16809&lt;=$C$3),Colin!$I16809,)</f>
        <v>0</v>
      </c>
      <c r="P16809" s="38">
        <f>IF(Colin!$G16809&lt;$B$2,Colin!$I16809,0)</f>
        <v>0</v>
      </c>
      <c r="Q16809" s="38">
        <f>IF(Colin!$G16809&lt;$B$1,Colin!$I16809,0)</f>
        <v>0</v>
      </c>
    </row>
    <row r="16810" spans="12:17" x14ac:dyDescent="0.25">
      <c r="L16810" s="38">
        <f>IF(AND(Colin!$G16810=$B$1,Colin!$H16810=$C$3),Colin!$I16810,)</f>
        <v>0</v>
      </c>
      <c r="M16810" s="38">
        <f>IF(AND(Colin!$G16810=$B$1,Colin!$H16810&lt;=$C$3),Colin!$I16810,)</f>
        <v>0</v>
      </c>
      <c r="N16810" s="38">
        <f>IF(AND(Colin!$G16810=$B$2,Colin!$H16810=$C$3),Colin!$I16810,)</f>
        <v>0</v>
      </c>
      <c r="O16810" s="38">
        <f>IF(AND(Colin!$G16810=$B$2,Colin!$H16810&lt;=$C$3),Colin!$I16810,)</f>
        <v>0</v>
      </c>
      <c r="P16810" s="38">
        <f>IF(Colin!$G16810&lt;$B$2,Colin!$I16810,0)</f>
        <v>0</v>
      </c>
      <c r="Q16810" s="38">
        <f>IF(Colin!$G16810&lt;$B$1,Colin!$I16810,0)</f>
        <v>0</v>
      </c>
    </row>
    <row r="16811" spans="12:17" x14ac:dyDescent="0.25">
      <c r="L16811" s="38">
        <f>IF(AND(Colin!$G16811=$B$1,Colin!$H16811=$C$3),Colin!$I16811,)</f>
        <v>0</v>
      </c>
      <c r="M16811" s="38">
        <f>IF(AND(Colin!$G16811=$B$1,Colin!$H16811&lt;=$C$3),Colin!$I16811,)</f>
        <v>0</v>
      </c>
      <c r="N16811" s="38">
        <f>IF(AND(Colin!$G16811=$B$2,Colin!$H16811=$C$3),Colin!$I16811,)</f>
        <v>0</v>
      </c>
      <c r="O16811" s="38">
        <f>IF(AND(Colin!$G16811=$B$2,Colin!$H16811&lt;=$C$3),Colin!$I16811,)</f>
        <v>0</v>
      </c>
      <c r="P16811" s="38">
        <f>IF(Colin!$G16811&lt;$B$2,Colin!$I16811,0)</f>
        <v>0</v>
      </c>
      <c r="Q16811" s="38">
        <f>IF(Colin!$G16811&lt;$B$1,Colin!$I16811,0)</f>
        <v>0</v>
      </c>
    </row>
    <row r="16812" spans="12:17" x14ac:dyDescent="0.25">
      <c r="L16812" s="38">
        <f>IF(AND(Colin!$G16812=$B$1,Colin!$H16812=$C$3),Colin!$I16812,)</f>
        <v>0</v>
      </c>
      <c r="M16812" s="38">
        <f>IF(AND(Colin!$G16812=$B$1,Colin!$H16812&lt;=$C$3),Colin!$I16812,)</f>
        <v>0</v>
      </c>
      <c r="N16812" s="38">
        <f>IF(AND(Colin!$G16812=$B$2,Colin!$H16812=$C$3),Colin!$I16812,)</f>
        <v>0</v>
      </c>
      <c r="O16812" s="38">
        <f>IF(AND(Colin!$G16812=$B$2,Colin!$H16812&lt;=$C$3),Colin!$I16812,)</f>
        <v>0</v>
      </c>
      <c r="P16812" s="38">
        <f>IF(Colin!$G16812&lt;$B$2,Colin!$I16812,0)</f>
        <v>0</v>
      </c>
      <c r="Q16812" s="38">
        <f>IF(Colin!$G16812&lt;$B$1,Colin!$I16812,0)</f>
        <v>0</v>
      </c>
    </row>
    <row r="16813" spans="12:17" x14ac:dyDescent="0.25">
      <c r="L16813" s="38">
        <f>IF(AND(Colin!$G16813=$B$1,Colin!$H16813=$C$3),Colin!$I16813,)</f>
        <v>0</v>
      </c>
      <c r="M16813" s="38">
        <f>IF(AND(Colin!$G16813=$B$1,Colin!$H16813&lt;=$C$3),Colin!$I16813,)</f>
        <v>0</v>
      </c>
      <c r="N16813" s="38">
        <f>IF(AND(Colin!$G16813=$B$2,Colin!$H16813=$C$3),Colin!$I16813,)</f>
        <v>0</v>
      </c>
      <c r="O16813" s="38">
        <f>IF(AND(Colin!$G16813=$B$2,Colin!$H16813&lt;=$C$3),Colin!$I16813,)</f>
        <v>0</v>
      </c>
      <c r="P16813" s="38">
        <f>IF(Colin!$G16813&lt;$B$2,Colin!$I16813,0)</f>
        <v>0</v>
      </c>
      <c r="Q16813" s="38">
        <f>IF(Colin!$G16813&lt;$B$1,Colin!$I16813,0)</f>
        <v>0</v>
      </c>
    </row>
    <row r="16814" spans="12:17" x14ac:dyDescent="0.25">
      <c r="L16814" s="38">
        <f>IF(AND(Colin!$G16814=$B$1,Colin!$H16814=$C$3),Colin!$I16814,)</f>
        <v>0</v>
      </c>
      <c r="M16814" s="38">
        <f>IF(AND(Colin!$G16814=$B$1,Colin!$H16814&lt;=$C$3),Colin!$I16814,)</f>
        <v>0</v>
      </c>
      <c r="N16814" s="38">
        <f>IF(AND(Colin!$G16814=$B$2,Colin!$H16814=$C$3),Colin!$I16814,)</f>
        <v>0</v>
      </c>
      <c r="O16814" s="38">
        <f>IF(AND(Colin!$G16814=$B$2,Colin!$H16814&lt;=$C$3),Colin!$I16814,)</f>
        <v>0</v>
      </c>
      <c r="P16814" s="38">
        <f>IF(Colin!$G16814&lt;$B$2,Colin!$I16814,0)</f>
        <v>0</v>
      </c>
      <c r="Q16814" s="38">
        <f>IF(Colin!$G16814&lt;$B$1,Colin!$I16814,0)</f>
        <v>0</v>
      </c>
    </row>
    <row r="16815" spans="12:17" x14ac:dyDescent="0.25">
      <c r="L16815" s="38">
        <f>IF(AND(Colin!$G16815=$B$1,Colin!$H16815=$C$3),Colin!$I16815,)</f>
        <v>0</v>
      </c>
      <c r="M16815" s="38">
        <f>IF(AND(Colin!$G16815=$B$1,Colin!$H16815&lt;=$C$3),Colin!$I16815,)</f>
        <v>0</v>
      </c>
      <c r="N16815" s="38">
        <f>IF(AND(Colin!$G16815=$B$2,Colin!$H16815=$C$3),Colin!$I16815,)</f>
        <v>0</v>
      </c>
      <c r="O16815" s="38">
        <f>IF(AND(Colin!$G16815=$B$2,Colin!$H16815&lt;=$C$3),Colin!$I16815,)</f>
        <v>0</v>
      </c>
      <c r="P16815" s="38">
        <f>IF(Colin!$G16815&lt;$B$2,Colin!$I16815,0)</f>
        <v>0</v>
      </c>
      <c r="Q16815" s="38">
        <f>IF(Colin!$G16815&lt;$B$1,Colin!$I16815,0)</f>
        <v>0</v>
      </c>
    </row>
    <row r="16816" spans="12:17" x14ac:dyDescent="0.25">
      <c r="L16816" s="38">
        <f>IF(AND(Colin!$G16816=$B$1,Colin!$H16816=$C$3),Colin!$I16816,)</f>
        <v>0</v>
      </c>
      <c r="M16816" s="38">
        <f>IF(AND(Colin!$G16816=$B$1,Colin!$H16816&lt;=$C$3),Colin!$I16816,)</f>
        <v>0</v>
      </c>
      <c r="N16816" s="38">
        <f>IF(AND(Colin!$G16816=$B$2,Colin!$H16816=$C$3),Colin!$I16816,)</f>
        <v>0</v>
      </c>
      <c r="O16816" s="38">
        <f>IF(AND(Colin!$G16816=$B$2,Colin!$H16816&lt;=$C$3),Colin!$I16816,)</f>
        <v>0</v>
      </c>
      <c r="P16816" s="38">
        <f>IF(Colin!$G16816&lt;$B$2,Colin!$I16816,0)</f>
        <v>0</v>
      </c>
      <c r="Q16816" s="38">
        <f>IF(Colin!$G16816&lt;$B$1,Colin!$I16816,0)</f>
        <v>0</v>
      </c>
    </row>
    <row r="16817" spans="12:17" x14ac:dyDescent="0.25">
      <c r="L16817" s="38">
        <f>IF(AND(Colin!$G16817=$B$1,Colin!$H16817=$C$3),Colin!$I16817,)</f>
        <v>0</v>
      </c>
      <c r="M16817" s="38">
        <f>IF(AND(Colin!$G16817=$B$1,Colin!$H16817&lt;=$C$3),Colin!$I16817,)</f>
        <v>0</v>
      </c>
      <c r="N16817" s="38">
        <f>IF(AND(Colin!$G16817=$B$2,Colin!$H16817=$C$3),Colin!$I16817,)</f>
        <v>0</v>
      </c>
      <c r="O16817" s="38">
        <f>IF(AND(Colin!$G16817=$B$2,Colin!$H16817&lt;=$C$3),Colin!$I16817,)</f>
        <v>0</v>
      </c>
      <c r="P16817" s="38">
        <f>IF(Colin!$G16817&lt;$B$2,Colin!$I16817,0)</f>
        <v>0</v>
      </c>
      <c r="Q16817" s="38">
        <f>IF(Colin!$G16817&lt;$B$1,Colin!$I16817,0)</f>
        <v>0</v>
      </c>
    </row>
    <row r="16818" spans="12:17" x14ac:dyDescent="0.25">
      <c r="L16818" s="38">
        <f>IF(AND(Colin!$G16818=$B$1,Colin!$H16818=$C$3),Colin!$I16818,)</f>
        <v>0</v>
      </c>
      <c r="M16818" s="38">
        <f>IF(AND(Colin!$G16818=$B$1,Colin!$H16818&lt;=$C$3),Colin!$I16818,)</f>
        <v>0</v>
      </c>
      <c r="N16818" s="38">
        <f>IF(AND(Colin!$G16818=$B$2,Colin!$H16818=$C$3),Colin!$I16818,)</f>
        <v>0</v>
      </c>
      <c r="O16818" s="38">
        <f>IF(AND(Colin!$G16818=$B$2,Colin!$H16818&lt;=$C$3),Colin!$I16818,)</f>
        <v>0</v>
      </c>
      <c r="P16818" s="38">
        <f>IF(Colin!$G16818&lt;$B$2,Colin!$I16818,0)</f>
        <v>0</v>
      </c>
      <c r="Q16818" s="38">
        <f>IF(Colin!$G16818&lt;$B$1,Colin!$I16818,0)</f>
        <v>0</v>
      </c>
    </row>
    <row r="16819" spans="12:17" x14ac:dyDescent="0.25">
      <c r="L16819" s="38">
        <f>IF(AND(Colin!$G16819=$B$1,Colin!$H16819=$C$3),Colin!$I16819,)</f>
        <v>0</v>
      </c>
      <c r="M16819" s="38">
        <f>IF(AND(Colin!$G16819=$B$1,Colin!$H16819&lt;=$C$3),Colin!$I16819,)</f>
        <v>0</v>
      </c>
      <c r="N16819" s="38">
        <f>IF(AND(Colin!$G16819=$B$2,Colin!$H16819=$C$3),Colin!$I16819,)</f>
        <v>0</v>
      </c>
      <c r="O16819" s="38">
        <f>IF(AND(Colin!$G16819=$B$2,Colin!$H16819&lt;=$C$3),Colin!$I16819,)</f>
        <v>0</v>
      </c>
      <c r="P16819" s="38">
        <f>IF(Colin!$G16819&lt;$B$2,Colin!$I16819,0)</f>
        <v>0</v>
      </c>
      <c r="Q16819" s="38">
        <f>IF(Colin!$G16819&lt;$B$1,Colin!$I16819,0)</f>
        <v>0</v>
      </c>
    </row>
    <row r="16820" spans="12:17" x14ac:dyDescent="0.25">
      <c r="L16820" s="38">
        <f>IF(AND(Colin!$G16820=$B$1,Colin!$H16820=$C$3),Colin!$I16820,)</f>
        <v>0</v>
      </c>
      <c r="M16820" s="38">
        <f>IF(AND(Colin!$G16820=$B$1,Colin!$H16820&lt;=$C$3),Colin!$I16820,)</f>
        <v>0</v>
      </c>
      <c r="N16820" s="38">
        <f>IF(AND(Colin!$G16820=$B$2,Colin!$H16820=$C$3),Colin!$I16820,)</f>
        <v>0</v>
      </c>
      <c r="O16820" s="38">
        <f>IF(AND(Colin!$G16820=$B$2,Colin!$H16820&lt;=$C$3),Colin!$I16820,)</f>
        <v>0</v>
      </c>
      <c r="P16820" s="38">
        <f>IF(Colin!$G16820&lt;$B$2,Colin!$I16820,0)</f>
        <v>0</v>
      </c>
      <c r="Q16820" s="38">
        <f>IF(Colin!$G16820&lt;$B$1,Colin!$I16820,0)</f>
        <v>0</v>
      </c>
    </row>
    <row r="16821" spans="12:17" x14ac:dyDescent="0.25">
      <c r="L16821" s="38">
        <f>IF(AND(Colin!$G16821=$B$1,Colin!$H16821=$C$3),Colin!$I16821,)</f>
        <v>0</v>
      </c>
      <c r="M16821" s="38">
        <f>IF(AND(Colin!$G16821=$B$1,Colin!$H16821&lt;=$C$3),Colin!$I16821,)</f>
        <v>0</v>
      </c>
      <c r="N16821" s="38">
        <f>IF(AND(Colin!$G16821=$B$2,Colin!$H16821=$C$3),Colin!$I16821,)</f>
        <v>0</v>
      </c>
      <c r="O16821" s="38">
        <f>IF(AND(Colin!$G16821=$B$2,Colin!$H16821&lt;=$C$3),Colin!$I16821,)</f>
        <v>0</v>
      </c>
      <c r="P16821" s="38">
        <f>IF(Colin!$G16821&lt;$B$2,Colin!$I16821,0)</f>
        <v>0</v>
      </c>
      <c r="Q16821" s="38">
        <f>IF(Colin!$G16821&lt;$B$1,Colin!$I16821,0)</f>
        <v>0</v>
      </c>
    </row>
    <row r="16822" spans="12:17" x14ac:dyDescent="0.25">
      <c r="L16822" s="38">
        <f>IF(AND(Colin!$G16822=$B$1,Colin!$H16822=$C$3),Colin!$I16822,)</f>
        <v>0</v>
      </c>
      <c r="M16822" s="38">
        <f>IF(AND(Colin!$G16822=$B$1,Colin!$H16822&lt;=$C$3),Colin!$I16822,)</f>
        <v>0</v>
      </c>
      <c r="N16822" s="38">
        <f>IF(AND(Colin!$G16822=$B$2,Colin!$H16822=$C$3),Colin!$I16822,)</f>
        <v>0</v>
      </c>
      <c r="O16822" s="38">
        <f>IF(AND(Colin!$G16822=$B$2,Colin!$H16822&lt;=$C$3),Colin!$I16822,)</f>
        <v>0</v>
      </c>
      <c r="P16822" s="38">
        <f>IF(Colin!$G16822&lt;$B$2,Colin!$I16822,0)</f>
        <v>0</v>
      </c>
      <c r="Q16822" s="38">
        <f>IF(Colin!$G16822&lt;$B$1,Colin!$I16822,0)</f>
        <v>0</v>
      </c>
    </row>
    <row r="16823" spans="12:17" x14ac:dyDescent="0.25">
      <c r="L16823" s="38">
        <f>IF(AND(Colin!$G16823=$B$1,Colin!$H16823=$C$3),Colin!$I16823,)</f>
        <v>0</v>
      </c>
      <c r="M16823" s="38">
        <f>IF(AND(Colin!$G16823=$B$1,Colin!$H16823&lt;=$C$3),Colin!$I16823,)</f>
        <v>0</v>
      </c>
      <c r="N16823" s="38">
        <f>IF(AND(Colin!$G16823=$B$2,Colin!$H16823=$C$3),Colin!$I16823,)</f>
        <v>0</v>
      </c>
      <c r="O16823" s="38">
        <f>IF(AND(Colin!$G16823=$B$2,Colin!$H16823&lt;=$C$3),Colin!$I16823,)</f>
        <v>0</v>
      </c>
      <c r="P16823" s="38">
        <f>IF(Colin!$G16823&lt;$B$2,Colin!$I16823,0)</f>
        <v>0</v>
      </c>
      <c r="Q16823" s="38">
        <f>IF(Colin!$G16823&lt;$B$1,Colin!$I16823,0)</f>
        <v>0</v>
      </c>
    </row>
    <row r="16824" spans="12:17" x14ac:dyDescent="0.25">
      <c r="L16824" s="38">
        <f>IF(AND(Colin!$G16824=$B$1,Colin!$H16824=$C$3),Colin!$I16824,)</f>
        <v>0</v>
      </c>
      <c r="M16824" s="38">
        <f>IF(AND(Colin!$G16824=$B$1,Colin!$H16824&lt;=$C$3),Colin!$I16824,)</f>
        <v>0</v>
      </c>
      <c r="N16824" s="38">
        <f>IF(AND(Colin!$G16824=$B$2,Colin!$H16824=$C$3),Colin!$I16824,)</f>
        <v>0</v>
      </c>
      <c r="O16824" s="38">
        <f>IF(AND(Colin!$G16824=$B$2,Colin!$H16824&lt;=$C$3),Colin!$I16824,)</f>
        <v>0</v>
      </c>
      <c r="P16824" s="38">
        <f>IF(Colin!$G16824&lt;$B$2,Colin!$I16824,0)</f>
        <v>0</v>
      </c>
      <c r="Q16824" s="38">
        <f>IF(Colin!$G16824&lt;$B$1,Colin!$I16824,0)</f>
        <v>0</v>
      </c>
    </row>
    <row r="16825" spans="12:17" x14ac:dyDescent="0.25">
      <c r="L16825" s="38">
        <f>IF(AND(Colin!$G16825=$B$1,Colin!$H16825=$C$3),Colin!$I16825,)</f>
        <v>0</v>
      </c>
      <c r="M16825" s="38">
        <f>IF(AND(Colin!$G16825=$B$1,Colin!$H16825&lt;=$C$3),Colin!$I16825,)</f>
        <v>0</v>
      </c>
      <c r="N16825" s="38">
        <f>IF(AND(Colin!$G16825=$B$2,Colin!$H16825=$C$3),Colin!$I16825,)</f>
        <v>0</v>
      </c>
      <c r="O16825" s="38">
        <f>IF(AND(Colin!$G16825=$B$2,Colin!$H16825&lt;=$C$3),Colin!$I16825,)</f>
        <v>0</v>
      </c>
      <c r="P16825" s="38">
        <f>IF(Colin!$G16825&lt;$B$2,Colin!$I16825,0)</f>
        <v>0</v>
      </c>
      <c r="Q16825" s="38">
        <f>IF(Colin!$G16825&lt;$B$1,Colin!$I16825,0)</f>
        <v>0</v>
      </c>
    </row>
    <row r="16826" spans="12:17" x14ac:dyDescent="0.25">
      <c r="L16826" s="38">
        <f>IF(AND(Colin!$G16826=$B$1,Colin!$H16826=$C$3),Colin!$I16826,)</f>
        <v>0</v>
      </c>
      <c r="M16826" s="38">
        <f>IF(AND(Colin!$G16826=$B$1,Colin!$H16826&lt;=$C$3),Colin!$I16826,)</f>
        <v>0</v>
      </c>
      <c r="N16826" s="38">
        <f>IF(AND(Colin!$G16826=$B$2,Colin!$H16826=$C$3),Colin!$I16826,)</f>
        <v>0</v>
      </c>
      <c r="O16826" s="38">
        <f>IF(AND(Colin!$G16826=$B$2,Colin!$H16826&lt;=$C$3),Colin!$I16826,)</f>
        <v>0</v>
      </c>
      <c r="P16826" s="38">
        <f>IF(Colin!$G16826&lt;$B$2,Colin!$I16826,0)</f>
        <v>0</v>
      </c>
      <c r="Q16826" s="38">
        <f>IF(Colin!$G16826&lt;$B$1,Colin!$I16826,0)</f>
        <v>0</v>
      </c>
    </row>
    <row r="16827" spans="12:17" x14ac:dyDescent="0.25">
      <c r="L16827" s="38">
        <f>IF(AND(Colin!$G16827=$B$1,Colin!$H16827=$C$3),Colin!$I16827,)</f>
        <v>0</v>
      </c>
      <c r="M16827" s="38">
        <f>IF(AND(Colin!$G16827=$B$1,Colin!$H16827&lt;=$C$3),Colin!$I16827,)</f>
        <v>0</v>
      </c>
      <c r="N16827" s="38">
        <f>IF(AND(Colin!$G16827=$B$2,Colin!$H16827=$C$3),Colin!$I16827,)</f>
        <v>0</v>
      </c>
      <c r="O16827" s="38">
        <f>IF(AND(Colin!$G16827=$B$2,Colin!$H16827&lt;=$C$3),Colin!$I16827,)</f>
        <v>0</v>
      </c>
      <c r="P16827" s="38">
        <f>IF(Colin!$G16827&lt;$B$2,Colin!$I16827,0)</f>
        <v>0</v>
      </c>
      <c r="Q16827" s="38">
        <f>IF(Colin!$G16827&lt;$B$1,Colin!$I16827,0)</f>
        <v>0</v>
      </c>
    </row>
    <row r="16828" spans="12:17" x14ac:dyDescent="0.25">
      <c r="L16828" s="38">
        <f>IF(AND(Colin!$G16828=$B$1,Colin!$H16828=$C$3),Colin!$I16828,)</f>
        <v>0</v>
      </c>
      <c r="M16828" s="38">
        <f>IF(AND(Colin!$G16828=$B$1,Colin!$H16828&lt;=$C$3),Colin!$I16828,)</f>
        <v>0</v>
      </c>
      <c r="N16828" s="38">
        <f>IF(AND(Colin!$G16828=$B$2,Colin!$H16828=$C$3),Colin!$I16828,)</f>
        <v>0</v>
      </c>
      <c r="O16828" s="38">
        <f>IF(AND(Colin!$G16828=$B$2,Colin!$H16828&lt;=$C$3),Colin!$I16828,)</f>
        <v>0</v>
      </c>
      <c r="P16828" s="38">
        <f>IF(Colin!$G16828&lt;$B$2,Colin!$I16828,0)</f>
        <v>0</v>
      </c>
      <c r="Q16828" s="38">
        <f>IF(Colin!$G16828&lt;$B$1,Colin!$I16828,0)</f>
        <v>0</v>
      </c>
    </row>
    <row r="16829" spans="12:17" x14ac:dyDescent="0.25">
      <c r="L16829" s="38">
        <f>IF(AND(Colin!$G16829=$B$1,Colin!$H16829=$C$3),Colin!$I16829,)</f>
        <v>0</v>
      </c>
      <c r="M16829" s="38">
        <f>IF(AND(Colin!$G16829=$B$1,Colin!$H16829&lt;=$C$3),Colin!$I16829,)</f>
        <v>0</v>
      </c>
      <c r="N16829" s="38">
        <f>IF(AND(Colin!$G16829=$B$2,Colin!$H16829=$C$3),Colin!$I16829,)</f>
        <v>0</v>
      </c>
      <c r="O16829" s="38">
        <f>IF(AND(Colin!$G16829=$B$2,Colin!$H16829&lt;=$C$3),Colin!$I16829,)</f>
        <v>0</v>
      </c>
      <c r="P16829" s="38">
        <f>IF(Colin!$G16829&lt;$B$2,Colin!$I16829,0)</f>
        <v>0</v>
      </c>
      <c r="Q16829" s="38">
        <f>IF(Colin!$G16829&lt;$B$1,Colin!$I16829,0)</f>
        <v>0</v>
      </c>
    </row>
    <row r="16830" spans="12:17" x14ac:dyDescent="0.25">
      <c r="L16830" s="38">
        <f>IF(AND(Colin!$G16830=$B$1,Colin!$H16830=$C$3),Colin!$I16830,)</f>
        <v>0</v>
      </c>
      <c r="M16830" s="38">
        <f>IF(AND(Colin!$G16830=$B$1,Colin!$H16830&lt;=$C$3),Colin!$I16830,)</f>
        <v>0</v>
      </c>
      <c r="N16830" s="38">
        <f>IF(AND(Colin!$G16830=$B$2,Colin!$H16830=$C$3),Colin!$I16830,)</f>
        <v>0</v>
      </c>
      <c r="O16830" s="38">
        <f>IF(AND(Colin!$G16830=$B$2,Colin!$H16830&lt;=$C$3),Colin!$I16830,)</f>
        <v>0</v>
      </c>
      <c r="P16830" s="38">
        <f>IF(Colin!$G16830&lt;$B$2,Colin!$I16830,0)</f>
        <v>0</v>
      </c>
      <c r="Q16830" s="38">
        <f>IF(Colin!$G16830&lt;$B$1,Colin!$I16830,0)</f>
        <v>0</v>
      </c>
    </row>
    <row r="16831" spans="12:17" x14ac:dyDescent="0.25">
      <c r="L16831" s="38">
        <f>IF(AND(Colin!$G16831=$B$1,Colin!$H16831=$C$3),Colin!$I16831,)</f>
        <v>0</v>
      </c>
      <c r="M16831" s="38">
        <f>IF(AND(Colin!$G16831=$B$1,Colin!$H16831&lt;=$C$3),Colin!$I16831,)</f>
        <v>0</v>
      </c>
      <c r="N16831" s="38">
        <f>IF(AND(Colin!$G16831=$B$2,Colin!$H16831=$C$3),Colin!$I16831,)</f>
        <v>0</v>
      </c>
      <c r="O16831" s="38">
        <f>IF(AND(Colin!$G16831=$B$2,Colin!$H16831&lt;=$C$3),Colin!$I16831,)</f>
        <v>0</v>
      </c>
      <c r="P16831" s="38">
        <f>IF(Colin!$G16831&lt;$B$2,Colin!$I16831,0)</f>
        <v>0</v>
      </c>
      <c r="Q16831" s="38">
        <f>IF(Colin!$G16831&lt;$B$1,Colin!$I16831,0)</f>
        <v>0</v>
      </c>
    </row>
    <row r="16832" spans="12:17" x14ac:dyDescent="0.25">
      <c r="L16832" s="38">
        <f>IF(AND(Colin!$G16832=$B$1,Colin!$H16832=$C$3),Colin!$I16832,)</f>
        <v>0</v>
      </c>
      <c r="M16832" s="38">
        <f>IF(AND(Colin!$G16832=$B$1,Colin!$H16832&lt;=$C$3),Colin!$I16832,)</f>
        <v>0</v>
      </c>
      <c r="N16832" s="38">
        <f>IF(AND(Colin!$G16832=$B$2,Colin!$H16832=$C$3),Colin!$I16832,)</f>
        <v>0</v>
      </c>
      <c r="O16832" s="38">
        <f>IF(AND(Colin!$G16832=$B$2,Colin!$H16832&lt;=$C$3),Colin!$I16832,)</f>
        <v>0</v>
      </c>
      <c r="P16832" s="38">
        <f>IF(Colin!$G16832&lt;$B$2,Colin!$I16832,0)</f>
        <v>0</v>
      </c>
      <c r="Q16832" s="38">
        <f>IF(Colin!$G16832&lt;$B$1,Colin!$I16832,0)</f>
        <v>0</v>
      </c>
    </row>
    <row r="16833" spans="12:17" x14ac:dyDescent="0.25">
      <c r="L16833" s="38">
        <f>IF(AND(Colin!$G16833=$B$1,Colin!$H16833=$C$3),Colin!$I16833,)</f>
        <v>0</v>
      </c>
      <c r="M16833" s="38">
        <f>IF(AND(Colin!$G16833=$B$1,Colin!$H16833&lt;=$C$3),Colin!$I16833,)</f>
        <v>0</v>
      </c>
      <c r="N16833" s="38">
        <f>IF(AND(Colin!$G16833=$B$2,Colin!$H16833=$C$3),Colin!$I16833,)</f>
        <v>0</v>
      </c>
      <c r="O16833" s="38">
        <f>IF(AND(Colin!$G16833=$B$2,Colin!$H16833&lt;=$C$3),Colin!$I16833,)</f>
        <v>0</v>
      </c>
      <c r="P16833" s="38">
        <f>IF(Colin!$G16833&lt;$B$2,Colin!$I16833,0)</f>
        <v>0</v>
      </c>
      <c r="Q16833" s="38">
        <f>IF(Colin!$G16833&lt;$B$1,Colin!$I16833,0)</f>
        <v>0</v>
      </c>
    </row>
    <row r="16834" spans="12:17" x14ac:dyDescent="0.25">
      <c r="L16834" s="38">
        <f>IF(AND(Colin!$G16834=$B$1,Colin!$H16834=$C$3),Colin!$I16834,)</f>
        <v>0</v>
      </c>
      <c r="M16834" s="38">
        <f>IF(AND(Colin!$G16834=$B$1,Colin!$H16834&lt;=$C$3),Colin!$I16834,)</f>
        <v>0</v>
      </c>
      <c r="N16834" s="38">
        <f>IF(AND(Colin!$G16834=$B$2,Colin!$H16834=$C$3),Colin!$I16834,)</f>
        <v>0</v>
      </c>
      <c r="O16834" s="38">
        <f>IF(AND(Colin!$G16834=$B$2,Colin!$H16834&lt;=$C$3),Colin!$I16834,)</f>
        <v>0</v>
      </c>
      <c r="P16834" s="38">
        <f>IF(Colin!$G16834&lt;$B$2,Colin!$I16834,0)</f>
        <v>0</v>
      </c>
      <c r="Q16834" s="38">
        <f>IF(Colin!$G16834&lt;$B$1,Colin!$I16834,0)</f>
        <v>0</v>
      </c>
    </row>
    <row r="16835" spans="12:17" x14ac:dyDescent="0.25">
      <c r="L16835" s="38">
        <f>IF(AND(Colin!$G16835=$B$1,Colin!$H16835=$C$3),Colin!$I16835,)</f>
        <v>0</v>
      </c>
      <c r="M16835" s="38">
        <f>IF(AND(Colin!$G16835=$B$1,Colin!$H16835&lt;=$C$3),Colin!$I16835,)</f>
        <v>0</v>
      </c>
      <c r="N16835" s="38">
        <f>IF(AND(Colin!$G16835=$B$2,Colin!$H16835=$C$3),Colin!$I16835,)</f>
        <v>0</v>
      </c>
      <c r="O16835" s="38">
        <f>IF(AND(Colin!$G16835=$B$2,Colin!$H16835&lt;=$C$3),Colin!$I16835,)</f>
        <v>0</v>
      </c>
      <c r="P16835" s="38">
        <f>IF(Colin!$G16835&lt;$B$2,Colin!$I16835,0)</f>
        <v>0</v>
      </c>
      <c r="Q16835" s="38">
        <f>IF(Colin!$G16835&lt;$B$1,Colin!$I16835,0)</f>
        <v>0</v>
      </c>
    </row>
    <row r="16836" spans="12:17" x14ac:dyDescent="0.25">
      <c r="L16836" s="38">
        <f>IF(AND(Colin!$G16836=$B$1,Colin!$H16836=$C$3),Colin!$I16836,)</f>
        <v>0</v>
      </c>
      <c r="M16836" s="38">
        <f>IF(AND(Colin!$G16836=$B$1,Colin!$H16836&lt;=$C$3),Colin!$I16836,)</f>
        <v>0</v>
      </c>
      <c r="N16836" s="38">
        <f>IF(AND(Colin!$G16836=$B$2,Colin!$H16836=$C$3),Colin!$I16836,)</f>
        <v>0</v>
      </c>
      <c r="O16836" s="38">
        <f>IF(AND(Colin!$G16836=$B$2,Colin!$H16836&lt;=$C$3),Colin!$I16836,)</f>
        <v>0</v>
      </c>
      <c r="P16836" s="38">
        <f>IF(Colin!$G16836&lt;$B$2,Colin!$I16836,0)</f>
        <v>0</v>
      </c>
      <c r="Q16836" s="38">
        <f>IF(Colin!$G16836&lt;$B$1,Colin!$I16836,0)</f>
        <v>0</v>
      </c>
    </row>
    <row r="16837" spans="12:17" x14ac:dyDescent="0.25">
      <c r="L16837" s="38">
        <f>IF(AND(Colin!$G16837=$B$1,Colin!$H16837=$C$3),Colin!$I16837,)</f>
        <v>0</v>
      </c>
      <c r="M16837" s="38">
        <f>IF(AND(Colin!$G16837=$B$1,Colin!$H16837&lt;=$C$3),Colin!$I16837,)</f>
        <v>0</v>
      </c>
      <c r="N16837" s="38">
        <f>IF(AND(Colin!$G16837=$B$2,Colin!$H16837=$C$3),Colin!$I16837,)</f>
        <v>0</v>
      </c>
      <c r="O16837" s="38">
        <f>IF(AND(Colin!$G16837=$B$2,Colin!$H16837&lt;=$C$3),Colin!$I16837,)</f>
        <v>0</v>
      </c>
      <c r="P16837" s="38">
        <f>IF(Colin!$G16837&lt;$B$2,Colin!$I16837,0)</f>
        <v>0</v>
      </c>
      <c r="Q16837" s="38">
        <f>IF(Colin!$G16837&lt;$B$1,Colin!$I16837,0)</f>
        <v>0</v>
      </c>
    </row>
    <row r="16838" spans="12:17" x14ac:dyDescent="0.25">
      <c r="L16838" s="38">
        <f>IF(AND(Colin!$G16838=$B$1,Colin!$H16838=$C$3),Colin!$I16838,)</f>
        <v>0</v>
      </c>
      <c r="M16838" s="38">
        <f>IF(AND(Colin!$G16838=$B$1,Colin!$H16838&lt;=$C$3),Colin!$I16838,)</f>
        <v>0</v>
      </c>
      <c r="N16838" s="38">
        <f>IF(AND(Colin!$G16838=$B$2,Colin!$H16838=$C$3),Colin!$I16838,)</f>
        <v>0</v>
      </c>
      <c r="O16838" s="38">
        <f>IF(AND(Colin!$G16838=$B$2,Colin!$H16838&lt;=$C$3),Colin!$I16838,)</f>
        <v>0</v>
      </c>
      <c r="P16838" s="38">
        <f>IF(Colin!$G16838&lt;$B$2,Colin!$I16838,0)</f>
        <v>0</v>
      </c>
      <c r="Q16838" s="38">
        <f>IF(Colin!$G16838&lt;$B$1,Colin!$I16838,0)</f>
        <v>0</v>
      </c>
    </row>
    <row r="16839" spans="12:17" x14ac:dyDescent="0.25">
      <c r="L16839" s="38">
        <f>IF(AND(Colin!$G16839=$B$1,Colin!$H16839=$C$3),Colin!$I16839,)</f>
        <v>0</v>
      </c>
      <c r="M16839" s="38">
        <f>IF(AND(Colin!$G16839=$B$1,Colin!$H16839&lt;=$C$3),Colin!$I16839,)</f>
        <v>0</v>
      </c>
      <c r="N16839" s="38">
        <f>IF(AND(Colin!$G16839=$B$2,Colin!$H16839=$C$3),Colin!$I16839,)</f>
        <v>0</v>
      </c>
      <c r="O16839" s="38">
        <f>IF(AND(Colin!$G16839=$B$2,Colin!$H16839&lt;=$C$3),Colin!$I16839,)</f>
        <v>0</v>
      </c>
      <c r="P16839" s="38">
        <f>IF(Colin!$G16839&lt;$B$2,Colin!$I16839,0)</f>
        <v>0</v>
      </c>
      <c r="Q16839" s="38">
        <f>IF(Colin!$G16839&lt;$B$1,Colin!$I16839,0)</f>
        <v>0</v>
      </c>
    </row>
    <row r="16840" spans="12:17" x14ac:dyDescent="0.25">
      <c r="L16840" s="38">
        <f>IF(AND(Colin!$G16840=$B$1,Colin!$H16840=$C$3),Colin!$I16840,)</f>
        <v>0</v>
      </c>
      <c r="M16840" s="38">
        <f>IF(AND(Colin!$G16840=$B$1,Colin!$H16840&lt;=$C$3),Colin!$I16840,)</f>
        <v>0</v>
      </c>
      <c r="N16840" s="38">
        <f>IF(AND(Colin!$G16840=$B$2,Colin!$H16840=$C$3),Colin!$I16840,)</f>
        <v>0</v>
      </c>
      <c r="O16840" s="38">
        <f>IF(AND(Colin!$G16840=$B$2,Colin!$H16840&lt;=$C$3),Colin!$I16840,)</f>
        <v>0</v>
      </c>
      <c r="P16840" s="38">
        <f>IF(Colin!$G16840&lt;$B$2,Colin!$I16840,0)</f>
        <v>0</v>
      </c>
      <c r="Q16840" s="38">
        <f>IF(Colin!$G16840&lt;$B$1,Colin!$I16840,0)</f>
        <v>0</v>
      </c>
    </row>
    <row r="16841" spans="12:17" x14ac:dyDescent="0.25">
      <c r="L16841" s="38">
        <f>IF(AND(Colin!$G16841=$B$1,Colin!$H16841=$C$3),Colin!$I16841,)</f>
        <v>0</v>
      </c>
      <c r="M16841" s="38">
        <f>IF(AND(Colin!$G16841=$B$1,Colin!$H16841&lt;=$C$3),Colin!$I16841,)</f>
        <v>0</v>
      </c>
      <c r="N16841" s="38">
        <f>IF(AND(Colin!$G16841=$B$2,Colin!$H16841=$C$3),Colin!$I16841,)</f>
        <v>0</v>
      </c>
      <c r="O16841" s="38">
        <f>IF(AND(Colin!$G16841=$B$2,Colin!$H16841&lt;=$C$3),Colin!$I16841,)</f>
        <v>0</v>
      </c>
      <c r="P16841" s="38">
        <f>IF(Colin!$G16841&lt;$B$2,Colin!$I16841,0)</f>
        <v>0</v>
      </c>
      <c r="Q16841" s="38">
        <f>IF(Colin!$G16841&lt;$B$1,Colin!$I16841,0)</f>
        <v>0</v>
      </c>
    </row>
    <row r="16842" spans="12:17" x14ac:dyDescent="0.25">
      <c r="L16842" s="38">
        <f>IF(AND(Colin!$G16842=$B$1,Colin!$H16842=$C$3),Colin!$I16842,)</f>
        <v>0</v>
      </c>
      <c r="M16842" s="38">
        <f>IF(AND(Colin!$G16842=$B$1,Colin!$H16842&lt;=$C$3),Colin!$I16842,)</f>
        <v>0</v>
      </c>
      <c r="N16842" s="38">
        <f>IF(AND(Colin!$G16842=$B$2,Colin!$H16842=$C$3),Colin!$I16842,)</f>
        <v>0</v>
      </c>
      <c r="O16842" s="38">
        <f>IF(AND(Colin!$G16842=$B$2,Colin!$H16842&lt;=$C$3),Colin!$I16842,)</f>
        <v>0</v>
      </c>
      <c r="P16842" s="38">
        <f>IF(Colin!$G16842&lt;$B$2,Colin!$I16842,0)</f>
        <v>0</v>
      </c>
      <c r="Q16842" s="38">
        <f>IF(Colin!$G16842&lt;$B$1,Colin!$I16842,0)</f>
        <v>0</v>
      </c>
    </row>
    <row r="16843" spans="12:17" x14ac:dyDescent="0.25">
      <c r="L16843" s="38">
        <f>IF(AND(Colin!$G16843=$B$1,Colin!$H16843=$C$3),Colin!$I16843,)</f>
        <v>0</v>
      </c>
      <c r="M16843" s="38">
        <f>IF(AND(Colin!$G16843=$B$1,Colin!$H16843&lt;=$C$3),Colin!$I16843,)</f>
        <v>0</v>
      </c>
      <c r="N16843" s="38">
        <f>IF(AND(Colin!$G16843=$B$2,Colin!$H16843=$C$3),Colin!$I16843,)</f>
        <v>0</v>
      </c>
      <c r="O16843" s="38">
        <f>IF(AND(Colin!$G16843=$B$2,Colin!$H16843&lt;=$C$3),Colin!$I16843,)</f>
        <v>0</v>
      </c>
      <c r="P16843" s="38">
        <f>IF(Colin!$G16843&lt;$B$2,Colin!$I16843,0)</f>
        <v>0</v>
      </c>
      <c r="Q16843" s="38">
        <f>IF(Colin!$G16843&lt;$B$1,Colin!$I16843,0)</f>
        <v>0</v>
      </c>
    </row>
    <row r="16844" spans="12:17" x14ac:dyDescent="0.25">
      <c r="L16844" s="38">
        <f>IF(AND(Colin!$G16844=$B$1,Colin!$H16844=$C$3),Colin!$I16844,)</f>
        <v>0</v>
      </c>
      <c r="M16844" s="38">
        <f>IF(AND(Colin!$G16844=$B$1,Colin!$H16844&lt;=$C$3),Colin!$I16844,)</f>
        <v>0</v>
      </c>
      <c r="N16844" s="38">
        <f>IF(AND(Colin!$G16844=$B$2,Colin!$H16844=$C$3),Colin!$I16844,)</f>
        <v>0</v>
      </c>
      <c r="O16844" s="38">
        <f>IF(AND(Colin!$G16844=$B$2,Colin!$H16844&lt;=$C$3),Colin!$I16844,)</f>
        <v>0</v>
      </c>
      <c r="P16844" s="38">
        <f>IF(Colin!$G16844&lt;$B$2,Colin!$I16844,0)</f>
        <v>0</v>
      </c>
      <c r="Q16844" s="38">
        <f>IF(Colin!$G16844&lt;$B$1,Colin!$I16844,0)</f>
        <v>0</v>
      </c>
    </row>
    <row r="16845" spans="12:17" x14ac:dyDescent="0.25">
      <c r="L16845" s="38">
        <f>IF(AND(Colin!$G16845=$B$1,Colin!$H16845=$C$3),Colin!$I16845,)</f>
        <v>0</v>
      </c>
      <c r="M16845" s="38">
        <f>IF(AND(Colin!$G16845=$B$1,Colin!$H16845&lt;=$C$3),Colin!$I16845,)</f>
        <v>0</v>
      </c>
      <c r="N16845" s="38">
        <f>IF(AND(Colin!$G16845=$B$2,Colin!$H16845=$C$3),Colin!$I16845,)</f>
        <v>0</v>
      </c>
      <c r="O16845" s="38">
        <f>IF(AND(Colin!$G16845=$B$2,Colin!$H16845&lt;=$C$3),Colin!$I16845,)</f>
        <v>0</v>
      </c>
      <c r="P16845" s="38">
        <f>IF(Colin!$G16845&lt;$B$2,Colin!$I16845,0)</f>
        <v>0</v>
      </c>
      <c r="Q16845" s="38">
        <f>IF(Colin!$G16845&lt;$B$1,Colin!$I16845,0)</f>
        <v>0</v>
      </c>
    </row>
    <row r="16846" spans="12:17" x14ac:dyDescent="0.25">
      <c r="L16846" s="38">
        <f>IF(AND(Colin!$G16846=$B$1,Colin!$H16846=$C$3),Colin!$I16846,)</f>
        <v>0</v>
      </c>
      <c r="M16846" s="38">
        <f>IF(AND(Colin!$G16846=$B$1,Colin!$H16846&lt;=$C$3),Colin!$I16846,)</f>
        <v>0</v>
      </c>
      <c r="N16846" s="38">
        <f>IF(AND(Colin!$G16846=$B$2,Colin!$H16846=$C$3),Colin!$I16846,)</f>
        <v>0</v>
      </c>
      <c r="O16846" s="38">
        <f>IF(AND(Colin!$G16846=$B$2,Colin!$H16846&lt;=$C$3),Colin!$I16846,)</f>
        <v>0</v>
      </c>
      <c r="P16846" s="38">
        <f>IF(Colin!$G16846&lt;$B$2,Colin!$I16846,0)</f>
        <v>0</v>
      </c>
      <c r="Q16846" s="38">
        <f>IF(Colin!$G16846&lt;$B$1,Colin!$I16846,0)</f>
        <v>0</v>
      </c>
    </row>
    <row r="16847" spans="12:17" x14ac:dyDescent="0.25">
      <c r="L16847" s="38">
        <f>IF(AND(Colin!$G16847=$B$1,Colin!$H16847=$C$3),Colin!$I16847,)</f>
        <v>0</v>
      </c>
      <c r="M16847" s="38">
        <f>IF(AND(Colin!$G16847=$B$1,Colin!$H16847&lt;=$C$3),Colin!$I16847,)</f>
        <v>0</v>
      </c>
      <c r="N16847" s="38">
        <f>IF(AND(Colin!$G16847=$B$2,Colin!$H16847=$C$3),Colin!$I16847,)</f>
        <v>0</v>
      </c>
      <c r="O16847" s="38">
        <f>IF(AND(Colin!$G16847=$B$2,Colin!$H16847&lt;=$C$3),Colin!$I16847,)</f>
        <v>0</v>
      </c>
      <c r="P16847" s="38">
        <f>IF(Colin!$G16847&lt;$B$2,Colin!$I16847,0)</f>
        <v>0</v>
      </c>
      <c r="Q16847" s="38">
        <f>IF(Colin!$G16847&lt;$B$1,Colin!$I16847,0)</f>
        <v>0</v>
      </c>
    </row>
    <row r="16848" spans="12:17" x14ac:dyDescent="0.25">
      <c r="L16848" s="38">
        <f>IF(AND(Colin!$G16848=$B$1,Colin!$H16848=$C$3),Colin!$I16848,)</f>
        <v>0</v>
      </c>
      <c r="M16848" s="38">
        <f>IF(AND(Colin!$G16848=$B$1,Colin!$H16848&lt;=$C$3),Colin!$I16848,)</f>
        <v>0</v>
      </c>
      <c r="N16848" s="38">
        <f>IF(AND(Colin!$G16848=$B$2,Colin!$H16848=$C$3),Colin!$I16848,)</f>
        <v>0</v>
      </c>
      <c r="O16848" s="38">
        <f>IF(AND(Colin!$G16848=$B$2,Colin!$H16848&lt;=$C$3),Colin!$I16848,)</f>
        <v>0</v>
      </c>
      <c r="P16848" s="38">
        <f>IF(Colin!$G16848&lt;$B$2,Colin!$I16848,0)</f>
        <v>0</v>
      </c>
      <c r="Q16848" s="38">
        <f>IF(Colin!$G16848&lt;$B$1,Colin!$I16848,0)</f>
        <v>0</v>
      </c>
    </row>
    <row r="16849" spans="12:17" x14ac:dyDescent="0.25">
      <c r="L16849" s="38">
        <f>IF(AND(Colin!$G16849=$B$1,Colin!$H16849=$C$3),Colin!$I16849,)</f>
        <v>0</v>
      </c>
      <c r="M16849" s="38">
        <f>IF(AND(Colin!$G16849=$B$1,Colin!$H16849&lt;=$C$3),Colin!$I16849,)</f>
        <v>0</v>
      </c>
      <c r="N16849" s="38">
        <f>IF(AND(Colin!$G16849=$B$2,Colin!$H16849=$C$3),Colin!$I16849,)</f>
        <v>0</v>
      </c>
      <c r="O16849" s="38">
        <f>IF(AND(Colin!$G16849=$B$2,Colin!$H16849&lt;=$C$3),Colin!$I16849,)</f>
        <v>0</v>
      </c>
      <c r="P16849" s="38">
        <f>IF(Colin!$G16849&lt;$B$2,Colin!$I16849,0)</f>
        <v>0</v>
      </c>
      <c r="Q16849" s="38">
        <f>IF(Colin!$G16849&lt;$B$1,Colin!$I16849,0)</f>
        <v>0</v>
      </c>
    </row>
    <row r="16850" spans="12:17" x14ac:dyDescent="0.25">
      <c r="L16850" s="38">
        <f>IF(AND(Colin!$G16850=$B$1,Colin!$H16850=$C$3),Colin!$I16850,)</f>
        <v>0</v>
      </c>
      <c r="M16850" s="38">
        <f>IF(AND(Colin!$G16850=$B$1,Colin!$H16850&lt;=$C$3),Colin!$I16850,)</f>
        <v>0</v>
      </c>
      <c r="N16850" s="38">
        <f>IF(AND(Colin!$G16850=$B$2,Colin!$H16850=$C$3),Colin!$I16850,)</f>
        <v>0</v>
      </c>
      <c r="O16850" s="38">
        <f>IF(AND(Colin!$G16850=$B$2,Colin!$H16850&lt;=$C$3),Colin!$I16850,)</f>
        <v>0</v>
      </c>
      <c r="P16850" s="38">
        <f>IF(Colin!$G16850&lt;$B$2,Colin!$I16850,0)</f>
        <v>0</v>
      </c>
      <c r="Q16850" s="38">
        <f>IF(Colin!$G16850&lt;$B$1,Colin!$I16850,0)</f>
        <v>0</v>
      </c>
    </row>
    <row r="16851" spans="12:17" x14ac:dyDescent="0.25">
      <c r="L16851" s="38">
        <f>IF(AND(Colin!$G16851=$B$1,Colin!$H16851=$C$3),Colin!$I16851,)</f>
        <v>0</v>
      </c>
      <c r="M16851" s="38">
        <f>IF(AND(Colin!$G16851=$B$1,Colin!$H16851&lt;=$C$3),Colin!$I16851,)</f>
        <v>0</v>
      </c>
      <c r="N16851" s="38">
        <f>IF(AND(Colin!$G16851=$B$2,Colin!$H16851=$C$3),Colin!$I16851,)</f>
        <v>0</v>
      </c>
      <c r="O16851" s="38">
        <f>IF(AND(Colin!$G16851=$B$2,Colin!$H16851&lt;=$C$3),Colin!$I16851,)</f>
        <v>0</v>
      </c>
      <c r="P16851" s="38">
        <f>IF(Colin!$G16851&lt;$B$2,Colin!$I16851,0)</f>
        <v>0</v>
      </c>
      <c r="Q16851" s="38">
        <f>IF(Colin!$G16851&lt;$B$1,Colin!$I16851,0)</f>
        <v>0</v>
      </c>
    </row>
    <row r="16852" spans="12:17" x14ac:dyDescent="0.25">
      <c r="L16852" s="38">
        <f>IF(AND(Colin!$G16852=$B$1,Colin!$H16852=$C$3),Colin!$I16852,)</f>
        <v>0</v>
      </c>
      <c r="M16852" s="38">
        <f>IF(AND(Colin!$G16852=$B$1,Colin!$H16852&lt;=$C$3),Colin!$I16852,)</f>
        <v>0</v>
      </c>
      <c r="N16852" s="38">
        <f>IF(AND(Colin!$G16852=$B$2,Colin!$H16852=$C$3),Colin!$I16852,)</f>
        <v>0</v>
      </c>
      <c r="O16852" s="38">
        <f>IF(AND(Colin!$G16852=$B$2,Colin!$H16852&lt;=$C$3),Colin!$I16852,)</f>
        <v>0</v>
      </c>
      <c r="P16852" s="38">
        <f>IF(Colin!$G16852&lt;$B$2,Colin!$I16852,0)</f>
        <v>0</v>
      </c>
      <c r="Q16852" s="38">
        <f>IF(Colin!$G16852&lt;$B$1,Colin!$I16852,0)</f>
        <v>0</v>
      </c>
    </row>
    <row r="16853" spans="12:17" x14ac:dyDescent="0.25">
      <c r="L16853" s="38">
        <f>IF(AND(Colin!$G16853=$B$1,Colin!$H16853=$C$3),Colin!$I16853,)</f>
        <v>0</v>
      </c>
      <c r="M16853" s="38">
        <f>IF(AND(Colin!$G16853=$B$1,Colin!$H16853&lt;=$C$3),Colin!$I16853,)</f>
        <v>0</v>
      </c>
      <c r="N16853" s="38">
        <f>IF(AND(Colin!$G16853=$B$2,Colin!$H16853=$C$3),Colin!$I16853,)</f>
        <v>0</v>
      </c>
      <c r="O16853" s="38">
        <f>IF(AND(Colin!$G16853=$B$2,Colin!$H16853&lt;=$C$3),Colin!$I16853,)</f>
        <v>0</v>
      </c>
      <c r="P16853" s="38">
        <f>IF(Colin!$G16853&lt;$B$2,Colin!$I16853,0)</f>
        <v>0</v>
      </c>
      <c r="Q16853" s="38">
        <f>IF(Colin!$G16853&lt;$B$1,Colin!$I16853,0)</f>
        <v>0</v>
      </c>
    </row>
    <row r="16854" spans="12:17" x14ac:dyDescent="0.25">
      <c r="L16854" s="38">
        <f>IF(AND(Colin!$G16854=$B$1,Colin!$H16854=$C$3),Colin!$I16854,)</f>
        <v>0</v>
      </c>
      <c r="M16854" s="38">
        <f>IF(AND(Colin!$G16854=$B$1,Colin!$H16854&lt;=$C$3),Colin!$I16854,)</f>
        <v>0</v>
      </c>
      <c r="N16854" s="38">
        <f>IF(AND(Colin!$G16854=$B$2,Colin!$H16854=$C$3),Colin!$I16854,)</f>
        <v>0</v>
      </c>
      <c r="O16854" s="38">
        <f>IF(AND(Colin!$G16854=$B$2,Colin!$H16854&lt;=$C$3),Colin!$I16854,)</f>
        <v>0</v>
      </c>
      <c r="P16854" s="38">
        <f>IF(Colin!$G16854&lt;$B$2,Colin!$I16854,0)</f>
        <v>0</v>
      </c>
      <c r="Q16854" s="38">
        <f>IF(Colin!$G16854&lt;$B$1,Colin!$I16854,0)</f>
        <v>0</v>
      </c>
    </row>
    <row r="16855" spans="12:17" x14ac:dyDescent="0.25">
      <c r="L16855" s="38">
        <f>IF(AND(Colin!$G16855=$B$1,Colin!$H16855=$C$3),Colin!$I16855,)</f>
        <v>0</v>
      </c>
      <c r="M16855" s="38">
        <f>IF(AND(Colin!$G16855=$B$1,Colin!$H16855&lt;=$C$3),Colin!$I16855,)</f>
        <v>0</v>
      </c>
      <c r="N16855" s="38">
        <f>IF(AND(Colin!$G16855=$B$2,Colin!$H16855=$C$3),Colin!$I16855,)</f>
        <v>0</v>
      </c>
      <c r="O16855" s="38">
        <f>IF(AND(Colin!$G16855=$B$2,Colin!$H16855&lt;=$C$3),Colin!$I16855,)</f>
        <v>0</v>
      </c>
      <c r="P16855" s="38">
        <f>IF(Colin!$G16855&lt;$B$2,Colin!$I16855,0)</f>
        <v>0</v>
      </c>
      <c r="Q16855" s="38">
        <f>IF(Colin!$G16855&lt;$B$1,Colin!$I16855,0)</f>
        <v>0</v>
      </c>
    </row>
    <row r="16856" spans="12:17" x14ac:dyDescent="0.25">
      <c r="L16856" s="38">
        <f>IF(AND(Colin!$G16856=$B$1,Colin!$H16856=$C$3),Colin!$I16856,)</f>
        <v>0</v>
      </c>
      <c r="M16856" s="38">
        <f>IF(AND(Colin!$G16856=$B$1,Colin!$H16856&lt;=$C$3),Colin!$I16856,)</f>
        <v>0</v>
      </c>
      <c r="N16856" s="38">
        <f>IF(AND(Colin!$G16856=$B$2,Colin!$H16856=$C$3),Colin!$I16856,)</f>
        <v>0</v>
      </c>
      <c r="O16856" s="38">
        <f>IF(AND(Colin!$G16856=$B$2,Colin!$H16856&lt;=$C$3),Colin!$I16856,)</f>
        <v>0</v>
      </c>
      <c r="P16856" s="38">
        <f>IF(Colin!$G16856&lt;$B$2,Colin!$I16856,0)</f>
        <v>0</v>
      </c>
      <c r="Q16856" s="38">
        <f>IF(Colin!$G16856&lt;$B$1,Colin!$I16856,0)</f>
        <v>0</v>
      </c>
    </row>
    <row r="16857" spans="12:17" x14ac:dyDescent="0.25">
      <c r="L16857" s="38">
        <f>IF(AND(Colin!$G16857=$B$1,Colin!$H16857=$C$3),Colin!$I16857,)</f>
        <v>0</v>
      </c>
      <c r="M16857" s="38">
        <f>IF(AND(Colin!$G16857=$B$1,Colin!$H16857&lt;=$C$3),Colin!$I16857,)</f>
        <v>0</v>
      </c>
      <c r="N16857" s="38">
        <f>IF(AND(Colin!$G16857=$B$2,Colin!$H16857=$C$3),Colin!$I16857,)</f>
        <v>0</v>
      </c>
      <c r="O16857" s="38">
        <f>IF(AND(Colin!$G16857=$B$2,Colin!$H16857&lt;=$C$3),Colin!$I16857,)</f>
        <v>0</v>
      </c>
      <c r="P16857" s="38">
        <f>IF(Colin!$G16857&lt;$B$2,Colin!$I16857,0)</f>
        <v>0</v>
      </c>
      <c r="Q16857" s="38">
        <f>IF(Colin!$G16857&lt;$B$1,Colin!$I16857,0)</f>
        <v>0</v>
      </c>
    </row>
    <row r="16858" spans="12:17" x14ac:dyDescent="0.25">
      <c r="L16858" s="38">
        <f>IF(AND(Colin!$G16858=$B$1,Colin!$H16858=$C$3),Colin!$I16858,)</f>
        <v>0</v>
      </c>
      <c r="M16858" s="38">
        <f>IF(AND(Colin!$G16858=$B$1,Colin!$H16858&lt;=$C$3),Colin!$I16858,)</f>
        <v>0</v>
      </c>
      <c r="N16858" s="38">
        <f>IF(AND(Colin!$G16858=$B$2,Colin!$H16858=$C$3),Colin!$I16858,)</f>
        <v>0</v>
      </c>
      <c r="O16858" s="38">
        <f>IF(AND(Colin!$G16858=$B$2,Colin!$H16858&lt;=$C$3),Colin!$I16858,)</f>
        <v>0</v>
      </c>
      <c r="P16858" s="38">
        <f>IF(Colin!$G16858&lt;$B$2,Colin!$I16858,0)</f>
        <v>0</v>
      </c>
      <c r="Q16858" s="38">
        <f>IF(Colin!$G16858&lt;$B$1,Colin!$I16858,0)</f>
        <v>0</v>
      </c>
    </row>
    <row r="16859" spans="12:17" x14ac:dyDescent="0.25">
      <c r="L16859" s="38">
        <f>IF(AND(Colin!$G16859=$B$1,Colin!$H16859=$C$3),Colin!$I16859,)</f>
        <v>0</v>
      </c>
      <c r="M16859" s="38">
        <f>IF(AND(Colin!$G16859=$B$1,Colin!$H16859&lt;=$C$3),Colin!$I16859,)</f>
        <v>0</v>
      </c>
      <c r="N16859" s="38">
        <f>IF(AND(Colin!$G16859=$B$2,Colin!$H16859=$C$3),Colin!$I16859,)</f>
        <v>0</v>
      </c>
      <c r="O16859" s="38">
        <f>IF(AND(Colin!$G16859=$B$2,Colin!$H16859&lt;=$C$3),Colin!$I16859,)</f>
        <v>0</v>
      </c>
      <c r="P16859" s="38">
        <f>IF(Colin!$G16859&lt;$B$2,Colin!$I16859,0)</f>
        <v>0</v>
      </c>
      <c r="Q16859" s="38">
        <f>IF(Colin!$G16859&lt;$B$1,Colin!$I16859,0)</f>
        <v>0</v>
      </c>
    </row>
    <row r="16860" spans="12:17" x14ac:dyDescent="0.25">
      <c r="L16860" s="38">
        <f>IF(AND(Colin!$G16860=$B$1,Colin!$H16860=$C$3),Colin!$I16860,)</f>
        <v>0</v>
      </c>
      <c r="M16860" s="38">
        <f>IF(AND(Colin!$G16860=$B$1,Colin!$H16860&lt;=$C$3),Colin!$I16860,)</f>
        <v>0</v>
      </c>
      <c r="N16860" s="38">
        <f>IF(AND(Colin!$G16860=$B$2,Colin!$H16860=$C$3),Colin!$I16860,)</f>
        <v>0</v>
      </c>
      <c r="O16860" s="38">
        <f>IF(AND(Colin!$G16860=$B$2,Colin!$H16860&lt;=$C$3),Colin!$I16860,)</f>
        <v>0</v>
      </c>
      <c r="P16860" s="38">
        <f>IF(Colin!$G16860&lt;$B$2,Colin!$I16860,0)</f>
        <v>0</v>
      </c>
      <c r="Q16860" s="38">
        <f>IF(Colin!$G16860&lt;$B$1,Colin!$I16860,0)</f>
        <v>0</v>
      </c>
    </row>
    <row r="16861" spans="12:17" x14ac:dyDescent="0.25">
      <c r="L16861" s="38">
        <f>IF(AND(Colin!$G16861=$B$1,Colin!$H16861=$C$3),Colin!$I16861,)</f>
        <v>0</v>
      </c>
      <c r="M16861" s="38">
        <f>IF(AND(Colin!$G16861=$B$1,Colin!$H16861&lt;=$C$3),Colin!$I16861,)</f>
        <v>0</v>
      </c>
      <c r="N16861" s="38">
        <f>IF(AND(Colin!$G16861=$B$2,Colin!$H16861=$C$3),Colin!$I16861,)</f>
        <v>0</v>
      </c>
      <c r="O16861" s="38">
        <f>IF(AND(Colin!$G16861=$B$2,Colin!$H16861&lt;=$C$3),Colin!$I16861,)</f>
        <v>0</v>
      </c>
      <c r="P16861" s="38">
        <f>IF(Colin!$G16861&lt;$B$2,Colin!$I16861,0)</f>
        <v>0</v>
      </c>
      <c r="Q16861" s="38">
        <f>IF(Colin!$G16861&lt;$B$1,Colin!$I16861,0)</f>
        <v>0</v>
      </c>
    </row>
    <row r="16862" spans="12:17" x14ac:dyDescent="0.25">
      <c r="L16862" s="38">
        <f>IF(AND(Colin!$G16862=$B$1,Colin!$H16862=$C$3),Colin!$I16862,)</f>
        <v>0</v>
      </c>
      <c r="M16862" s="38">
        <f>IF(AND(Colin!$G16862=$B$1,Colin!$H16862&lt;=$C$3),Colin!$I16862,)</f>
        <v>0</v>
      </c>
      <c r="N16862" s="38">
        <f>IF(AND(Colin!$G16862=$B$2,Colin!$H16862=$C$3),Colin!$I16862,)</f>
        <v>0</v>
      </c>
      <c r="O16862" s="38">
        <f>IF(AND(Colin!$G16862=$B$2,Colin!$H16862&lt;=$C$3),Colin!$I16862,)</f>
        <v>0</v>
      </c>
      <c r="P16862" s="38">
        <f>IF(Colin!$G16862&lt;$B$2,Colin!$I16862,0)</f>
        <v>0</v>
      </c>
      <c r="Q16862" s="38">
        <f>IF(Colin!$G16862&lt;$B$1,Colin!$I16862,0)</f>
        <v>0</v>
      </c>
    </row>
    <row r="16863" spans="12:17" x14ac:dyDescent="0.25">
      <c r="L16863" s="38">
        <f>IF(AND(Colin!$G16863=$B$1,Colin!$H16863=$C$3),Colin!$I16863,)</f>
        <v>0</v>
      </c>
      <c r="M16863" s="38">
        <f>IF(AND(Colin!$G16863=$B$1,Colin!$H16863&lt;=$C$3),Colin!$I16863,)</f>
        <v>0</v>
      </c>
      <c r="N16863" s="38">
        <f>IF(AND(Colin!$G16863=$B$2,Colin!$H16863=$C$3),Colin!$I16863,)</f>
        <v>0</v>
      </c>
      <c r="O16863" s="38">
        <f>IF(AND(Colin!$G16863=$B$2,Colin!$H16863&lt;=$C$3),Colin!$I16863,)</f>
        <v>0</v>
      </c>
      <c r="P16863" s="38">
        <f>IF(Colin!$G16863&lt;$B$2,Colin!$I16863,0)</f>
        <v>0</v>
      </c>
      <c r="Q16863" s="38">
        <f>IF(Colin!$G16863&lt;$B$1,Colin!$I16863,0)</f>
        <v>0</v>
      </c>
    </row>
    <row r="16864" spans="12:17" x14ac:dyDescent="0.25">
      <c r="L16864" s="38">
        <f>IF(AND(Colin!$G16864=$B$1,Colin!$H16864=$C$3),Colin!$I16864,)</f>
        <v>0</v>
      </c>
      <c r="M16864" s="38">
        <f>IF(AND(Colin!$G16864=$B$1,Colin!$H16864&lt;=$C$3),Colin!$I16864,)</f>
        <v>0</v>
      </c>
      <c r="N16864" s="38">
        <f>IF(AND(Colin!$G16864=$B$2,Colin!$H16864=$C$3),Colin!$I16864,)</f>
        <v>0</v>
      </c>
      <c r="O16864" s="38">
        <f>IF(AND(Colin!$G16864=$B$2,Colin!$H16864&lt;=$C$3),Colin!$I16864,)</f>
        <v>0</v>
      </c>
      <c r="P16864" s="38">
        <f>IF(Colin!$G16864&lt;$B$2,Colin!$I16864,0)</f>
        <v>0</v>
      </c>
      <c r="Q16864" s="38">
        <f>IF(Colin!$G16864&lt;$B$1,Colin!$I16864,0)</f>
        <v>0</v>
      </c>
    </row>
    <row r="16865" spans="12:17" x14ac:dyDescent="0.25">
      <c r="L16865" s="38">
        <f>IF(AND(Colin!$G16865=$B$1,Colin!$H16865=$C$3),Colin!$I16865,)</f>
        <v>0</v>
      </c>
      <c r="M16865" s="38">
        <f>IF(AND(Colin!$G16865=$B$1,Colin!$H16865&lt;=$C$3),Colin!$I16865,)</f>
        <v>0</v>
      </c>
      <c r="N16865" s="38">
        <f>IF(AND(Colin!$G16865=$B$2,Colin!$H16865=$C$3),Colin!$I16865,)</f>
        <v>0</v>
      </c>
      <c r="O16865" s="38">
        <f>IF(AND(Colin!$G16865=$B$2,Colin!$H16865&lt;=$C$3),Colin!$I16865,)</f>
        <v>0</v>
      </c>
      <c r="P16865" s="38">
        <f>IF(Colin!$G16865&lt;$B$2,Colin!$I16865,0)</f>
        <v>0</v>
      </c>
      <c r="Q16865" s="38">
        <f>IF(Colin!$G16865&lt;$B$1,Colin!$I16865,0)</f>
        <v>0</v>
      </c>
    </row>
    <row r="16866" spans="12:17" x14ac:dyDescent="0.25">
      <c r="L16866" s="38">
        <f>IF(AND(Colin!$G16866=$B$1,Colin!$H16866=$C$3),Colin!$I16866,)</f>
        <v>0</v>
      </c>
      <c r="M16866" s="38">
        <f>IF(AND(Colin!$G16866=$B$1,Colin!$H16866&lt;=$C$3),Colin!$I16866,)</f>
        <v>0</v>
      </c>
      <c r="N16866" s="38">
        <f>IF(AND(Colin!$G16866=$B$2,Colin!$H16866=$C$3),Colin!$I16866,)</f>
        <v>0</v>
      </c>
      <c r="O16866" s="38">
        <f>IF(AND(Colin!$G16866=$B$2,Colin!$H16866&lt;=$C$3),Colin!$I16866,)</f>
        <v>0</v>
      </c>
      <c r="P16866" s="38">
        <f>IF(Colin!$G16866&lt;$B$2,Colin!$I16866,0)</f>
        <v>0</v>
      </c>
      <c r="Q16866" s="38">
        <f>IF(Colin!$G16866&lt;$B$1,Colin!$I16866,0)</f>
        <v>0</v>
      </c>
    </row>
    <row r="16867" spans="12:17" x14ac:dyDescent="0.25">
      <c r="L16867" s="38">
        <f>IF(AND(Colin!$G16867=$B$1,Colin!$H16867=$C$3),Colin!$I16867,)</f>
        <v>0</v>
      </c>
      <c r="M16867" s="38">
        <f>IF(AND(Colin!$G16867=$B$1,Colin!$H16867&lt;=$C$3),Colin!$I16867,)</f>
        <v>0</v>
      </c>
      <c r="N16867" s="38">
        <f>IF(AND(Colin!$G16867=$B$2,Colin!$H16867=$C$3),Colin!$I16867,)</f>
        <v>0</v>
      </c>
      <c r="O16867" s="38">
        <f>IF(AND(Colin!$G16867=$B$2,Colin!$H16867&lt;=$C$3),Colin!$I16867,)</f>
        <v>0</v>
      </c>
      <c r="P16867" s="38">
        <f>IF(Colin!$G16867&lt;$B$2,Colin!$I16867,0)</f>
        <v>0</v>
      </c>
      <c r="Q16867" s="38">
        <f>IF(Colin!$G16867&lt;$B$1,Colin!$I16867,0)</f>
        <v>0</v>
      </c>
    </row>
    <row r="16868" spans="12:17" x14ac:dyDescent="0.25">
      <c r="L16868" s="38">
        <f>IF(AND(Colin!$G16868=$B$1,Colin!$H16868=$C$3),Colin!$I16868,)</f>
        <v>0</v>
      </c>
      <c r="M16868" s="38">
        <f>IF(AND(Colin!$G16868=$B$1,Colin!$H16868&lt;=$C$3),Colin!$I16868,)</f>
        <v>0</v>
      </c>
      <c r="N16868" s="38">
        <f>IF(AND(Colin!$G16868=$B$2,Colin!$H16868=$C$3),Colin!$I16868,)</f>
        <v>0</v>
      </c>
      <c r="O16868" s="38">
        <f>IF(AND(Colin!$G16868=$B$2,Colin!$H16868&lt;=$C$3),Colin!$I16868,)</f>
        <v>0</v>
      </c>
      <c r="P16868" s="38">
        <f>IF(Colin!$G16868&lt;$B$2,Colin!$I16868,0)</f>
        <v>0</v>
      </c>
      <c r="Q16868" s="38">
        <f>IF(Colin!$G16868&lt;$B$1,Colin!$I16868,0)</f>
        <v>0</v>
      </c>
    </row>
    <row r="16869" spans="12:17" x14ac:dyDescent="0.25">
      <c r="L16869" s="38">
        <f>IF(AND(Colin!$G16869=$B$1,Colin!$H16869=$C$3),Colin!$I16869,)</f>
        <v>0</v>
      </c>
      <c r="M16869" s="38">
        <f>IF(AND(Colin!$G16869=$B$1,Colin!$H16869&lt;=$C$3),Colin!$I16869,)</f>
        <v>0</v>
      </c>
      <c r="N16869" s="38">
        <f>IF(AND(Colin!$G16869=$B$2,Colin!$H16869=$C$3),Colin!$I16869,)</f>
        <v>0</v>
      </c>
      <c r="O16869" s="38">
        <f>IF(AND(Colin!$G16869=$B$2,Colin!$H16869&lt;=$C$3),Colin!$I16869,)</f>
        <v>0</v>
      </c>
      <c r="P16869" s="38">
        <f>IF(Colin!$G16869&lt;$B$2,Colin!$I16869,0)</f>
        <v>0</v>
      </c>
      <c r="Q16869" s="38">
        <f>IF(Colin!$G16869&lt;$B$1,Colin!$I16869,0)</f>
        <v>0</v>
      </c>
    </row>
    <row r="16870" spans="12:17" x14ac:dyDescent="0.25">
      <c r="L16870" s="38">
        <f>IF(AND(Colin!$G16870=$B$1,Colin!$H16870=$C$3),Colin!$I16870,)</f>
        <v>0</v>
      </c>
      <c r="M16870" s="38">
        <f>IF(AND(Colin!$G16870=$B$1,Colin!$H16870&lt;=$C$3),Colin!$I16870,)</f>
        <v>0</v>
      </c>
      <c r="N16870" s="38">
        <f>IF(AND(Colin!$G16870=$B$2,Colin!$H16870=$C$3),Colin!$I16870,)</f>
        <v>0</v>
      </c>
      <c r="O16870" s="38">
        <f>IF(AND(Colin!$G16870=$B$2,Colin!$H16870&lt;=$C$3),Colin!$I16870,)</f>
        <v>0</v>
      </c>
      <c r="P16870" s="38">
        <f>IF(Colin!$G16870&lt;$B$2,Colin!$I16870,0)</f>
        <v>0</v>
      </c>
      <c r="Q16870" s="38">
        <f>IF(Colin!$G16870&lt;$B$1,Colin!$I16870,0)</f>
        <v>0</v>
      </c>
    </row>
    <row r="16871" spans="12:17" x14ac:dyDescent="0.25">
      <c r="L16871" s="38">
        <f>IF(AND(Colin!$G16871=$B$1,Colin!$H16871=$C$3),Colin!$I16871,)</f>
        <v>0</v>
      </c>
      <c r="M16871" s="38">
        <f>IF(AND(Colin!$G16871=$B$1,Colin!$H16871&lt;=$C$3),Colin!$I16871,)</f>
        <v>0</v>
      </c>
      <c r="N16871" s="38">
        <f>IF(AND(Colin!$G16871=$B$2,Colin!$H16871=$C$3),Colin!$I16871,)</f>
        <v>0</v>
      </c>
      <c r="O16871" s="38">
        <f>IF(AND(Colin!$G16871=$B$2,Colin!$H16871&lt;=$C$3),Colin!$I16871,)</f>
        <v>0</v>
      </c>
      <c r="P16871" s="38">
        <f>IF(Colin!$G16871&lt;$B$2,Colin!$I16871,0)</f>
        <v>0</v>
      </c>
      <c r="Q16871" s="38">
        <f>IF(Colin!$G16871&lt;$B$1,Colin!$I16871,0)</f>
        <v>0</v>
      </c>
    </row>
    <row r="16872" spans="12:17" x14ac:dyDescent="0.25">
      <c r="L16872" s="38">
        <f>IF(AND(Colin!$G16872=$B$1,Colin!$H16872=$C$3),Colin!$I16872,)</f>
        <v>0</v>
      </c>
      <c r="M16872" s="38">
        <f>IF(AND(Colin!$G16872=$B$1,Colin!$H16872&lt;=$C$3),Colin!$I16872,)</f>
        <v>0</v>
      </c>
      <c r="N16872" s="38">
        <f>IF(AND(Colin!$G16872=$B$2,Colin!$H16872=$C$3),Colin!$I16872,)</f>
        <v>0</v>
      </c>
      <c r="O16872" s="38">
        <f>IF(AND(Colin!$G16872=$B$2,Colin!$H16872&lt;=$C$3),Colin!$I16872,)</f>
        <v>0</v>
      </c>
      <c r="P16872" s="38">
        <f>IF(Colin!$G16872&lt;$B$2,Colin!$I16872,0)</f>
        <v>0</v>
      </c>
      <c r="Q16872" s="38">
        <f>IF(Colin!$G16872&lt;$B$1,Colin!$I16872,0)</f>
        <v>0</v>
      </c>
    </row>
    <row r="16873" spans="12:17" x14ac:dyDescent="0.25">
      <c r="L16873" s="38">
        <f>IF(AND(Colin!$G16873=$B$1,Colin!$H16873=$C$3),Colin!$I16873,)</f>
        <v>0</v>
      </c>
      <c r="M16873" s="38">
        <f>IF(AND(Colin!$G16873=$B$1,Colin!$H16873&lt;=$C$3),Colin!$I16873,)</f>
        <v>0</v>
      </c>
      <c r="N16873" s="38">
        <f>IF(AND(Colin!$G16873=$B$2,Colin!$H16873=$C$3),Colin!$I16873,)</f>
        <v>0</v>
      </c>
      <c r="O16873" s="38">
        <f>IF(AND(Colin!$G16873=$B$2,Colin!$H16873&lt;=$C$3),Colin!$I16873,)</f>
        <v>0</v>
      </c>
      <c r="P16873" s="38">
        <f>IF(Colin!$G16873&lt;$B$2,Colin!$I16873,0)</f>
        <v>0</v>
      </c>
      <c r="Q16873" s="38">
        <f>IF(Colin!$G16873&lt;$B$1,Colin!$I16873,0)</f>
        <v>0</v>
      </c>
    </row>
    <row r="16874" spans="12:17" x14ac:dyDescent="0.25">
      <c r="L16874" s="38">
        <f>IF(AND(Colin!$G16874=$B$1,Colin!$H16874=$C$3),Colin!$I16874,)</f>
        <v>0</v>
      </c>
      <c r="M16874" s="38">
        <f>IF(AND(Colin!$G16874=$B$1,Colin!$H16874&lt;=$C$3),Colin!$I16874,)</f>
        <v>0</v>
      </c>
      <c r="N16874" s="38">
        <f>IF(AND(Colin!$G16874=$B$2,Colin!$H16874=$C$3),Colin!$I16874,)</f>
        <v>0</v>
      </c>
      <c r="O16874" s="38">
        <f>IF(AND(Colin!$G16874=$B$2,Colin!$H16874&lt;=$C$3),Colin!$I16874,)</f>
        <v>0</v>
      </c>
      <c r="P16874" s="38">
        <f>IF(Colin!$G16874&lt;$B$2,Colin!$I16874,0)</f>
        <v>0</v>
      </c>
      <c r="Q16874" s="38">
        <f>IF(Colin!$G16874&lt;$B$1,Colin!$I16874,0)</f>
        <v>0</v>
      </c>
    </row>
    <row r="16875" spans="12:17" x14ac:dyDescent="0.25">
      <c r="L16875" s="38">
        <f>IF(AND(Colin!$G16875=$B$1,Colin!$H16875=$C$3),Colin!$I16875,)</f>
        <v>0</v>
      </c>
      <c r="M16875" s="38">
        <f>IF(AND(Colin!$G16875=$B$1,Colin!$H16875&lt;=$C$3),Colin!$I16875,)</f>
        <v>0</v>
      </c>
      <c r="N16875" s="38">
        <f>IF(AND(Colin!$G16875=$B$2,Colin!$H16875=$C$3),Colin!$I16875,)</f>
        <v>0</v>
      </c>
      <c r="O16875" s="38">
        <f>IF(AND(Colin!$G16875=$B$2,Colin!$H16875&lt;=$C$3),Colin!$I16875,)</f>
        <v>0</v>
      </c>
      <c r="P16875" s="38">
        <f>IF(Colin!$G16875&lt;$B$2,Colin!$I16875,0)</f>
        <v>0</v>
      </c>
      <c r="Q16875" s="38">
        <f>IF(Colin!$G16875&lt;$B$1,Colin!$I16875,0)</f>
        <v>0</v>
      </c>
    </row>
    <row r="16876" spans="12:17" x14ac:dyDescent="0.25">
      <c r="L16876" s="38">
        <f>IF(AND(Colin!$G16876=$B$1,Colin!$H16876=$C$3),Colin!$I16876,)</f>
        <v>0</v>
      </c>
      <c r="M16876" s="38">
        <f>IF(AND(Colin!$G16876=$B$1,Colin!$H16876&lt;=$C$3),Colin!$I16876,)</f>
        <v>0</v>
      </c>
      <c r="N16876" s="38">
        <f>IF(AND(Colin!$G16876=$B$2,Colin!$H16876=$C$3),Colin!$I16876,)</f>
        <v>0</v>
      </c>
      <c r="O16876" s="38">
        <f>IF(AND(Colin!$G16876=$B$2,Colin!$H16876&lt;=$C$3),Colin!$I16876,)</f>
        <v>0</v>
      </c>
      <c r="P16876" s="38">
        <f>IF(Colin!$G16876&lt;$B$2,Colin!$I16876,0)</f>
        <v>0</v>
      </c>
      <c r="Q16876" s="38">
        <f>IF(Colin!$G16876&lt;$B$1,Colin!$I16876,0)</f>
        <v>0</v>
      </c>
    </row>
    <row r="16877" spans="12:17" x14ac:dyDescent="0.25">
      <c r="L16877" s="38">
        <f>IF(AND(Colin!$G16877=$B$1,Colin!$H16877=$C$3),Colin!$I16877,)</f>
        <v>0</v>
      </c>
      <c r="M16877" s="38">
        <f>IF(AND(Colin!$G16877=$B$1,Colin!$H16877&lt;=$C$3),Colin!$I16877,)</f>
        <v>0</v>
      </c>
      <c r="N16877" s="38">
        <f>IF(AND(Colin!$G16877=$B$2,Colin!$H16877=$C$3),Colin!$I16877,)</f>
        <v>0</v>
      </c>
      <c r="O16877" s="38">
        <f>IF(AND(Colin!$G16877=$B$2,Colin!$H16877&lt;=$C$3),Colin!$I16877,)</f>
        <v>0</v>
      </c>
      <c r="P16877" s="38">
        <f>IF(Colin!$G16877&lt;$B$2,Colin!$I16877,0)</f>
        <v>0</v>
      </c>
      <c r="Q16877" s="38">
        <f>IF(Colin!$G16877&lt;$B$1,Colin!$I16877,0)</f>
        <v>0</v>
      </c>
    </row>
    <row r="16878" spans="12:17" x14ac:dyDescent="0.25">
      <c r="L16878" s="38">
        <f>IF(AND(Colin!$G16878=$B$1,Colin!$H16878=$C$3),Colin!$I16878,)</f>
        <v>0</v>
      </c>
      <c r="M16878" s="38">
        <f>IF(AND(Colin!$G16878=$B$1,Colin!$H16878&lt;=$C$3),Colin!$I16878,)</f>
        <v>0</v>
      </c>
      <c r="N16878" s="38">
        <f>IF(AND(Colin!$G16878=$B$2,Colin!$H16878=$C$3),Colin!$I16878,)</f>
        <v>0</v>
      </c>
      <c r="O16878" s="38">
        <f>IF(AND(Colin!$G16878=$B$2,Colin!$H16878&lt;=$C$3),Colin!$I16878,)</f>
        <v>0</v>
      </c>
      <c r="P16878" s="38">
        <f>IF(Colin!$G16878&lt;$B$2,Colin!$I16878,0)</f>
        <v>0</v>
      </c>
      <c r="Q16878" s="38">
        <f>IF(Colin!$G16878&lt;$B$1,Colin!$I16878,0)</f>
        <v>0</v>
      </c>
    </row>
    <row r="16879" spans="12:17" x14ac:dyDescent="0.25">
      <c r="L16879" s="38">
        <f>IF(AND(Colin!$G16879=$B$1,Colin!$H16879=$C$3),Colin!$I16879,)</f>
        <v>0</v>
      </c>
      <c r="M16879" s="38">
        <f>IF(AND(Colin!$G16879=$B$1,Colin!$H16879&lt;=$C$3),Colin!$I16879,)</f>
        <v>0</v>
      </c>
      <c r="N16879" s="38">
        <f>IF(AND(Colin!$G16879=$B$2,Colin!$H16879=$C$3),Colin!$I16879,)</f>
        <v>0</v>
      </c>
      <c r="O16879" s="38">
        <f>IF(AND(Colin!$G16879=$B$2,Colin!$H16879&lt;=$C$3),Colin!$I16879,)</f>
        <v>0</v>
      </c>
      <c r="P16879" s="38">
        <f>IF(Colin!$G16879&lt;$B$2,Colin!$I16879,0)</f>
        <v>0</v>
      </c>
      <c r="Q16879" s="38">
        <f>IF(Colin!$G16879&lt;$B$1,Colin!$I16879,0)</f>
        <v>0</v>
      </c>
    </row>
    <row r="16880" spans="12:17" x14ac:dyDescent="0.25">
      <c r="L16880" s="38">
        <f>IF(AND(Colin!$G16880=$B$1,Colin!$H16880=$C$3),Colin!$I16880,)</f>
        <v>0</v>
      </c>
      <c r="M16880" s="38">
        <f>IF(AND(Colin!$G16880=$B$1,Colin!$H16880&lt;=$C$3),Colin!$I16880,)</f>
        <v>0</v>
      </c>
      <c r="N16880" s="38">
        <f>IF(AND(Colin!$G16880=$B$2,Colin!$H16880=$C$3),Colin!$I16880,)</f>
        <v>0</v>
      </c>
      <c r="O16880" s="38">
        <f>IF(AND(Colin!$G16880=$B$2,Colin!$H16880&lt;=$C$3),Colin!$I16880,)</f>
        <v>0</v>
      </c>
      <c r="P16880" s="38">
        <f>IF(Colin!$G16880&lt;$B$2,Colin!$I16880,0)</f>
        <v>0</v>
      </c>
      <c r="Q16880" s="38">
        <f>IF(Colin!$G16880&lt;$B$1,Colin!$I16880,0)</f>
        <v>0</v>
      </c>
    </row>
    <row r="16881" spans="12:17" x14ac:dyDescent="0.25">
      <c r="L16881" s="38">
        <f>IF(AND(Colin!$G16881=$B$1,Colin!$H16881=$C$3),Colin!$I16881,)</f>
        <v>0</v>
      </c>
      <c r="M16881" s="38">
        <f>IF(AND(Colin!$G16881=$B$1,Colin!$H16881&lt;=$C$3),Colin!$I16881,)</f>
        <v>0</v>
      </c>
      <c r="N16881" s="38">
        <f>IF(AND(Colin!$G16881=$B$2,Colin!$H16881=$C$3),Colin!$I16881,)</f>
        <v>0</v>
      </c>
      <c r="O16881" s="38">
        <f>IF(AND(Colin!$G16881=$B$2,Colin!$H16881&lt;=$C$3),Colin!$I16881,)</f>
        <v>0</v>
      </c>
      <c r="P16881" s="38">
        <f>IF(Colin!$G16881&lt;$B$2,Colin!$I16881,0)</f>
        <v>0</v>
      </c>
      <c r="Q16881" s="38">
        <f>IF(Colin!$G16881&lt;$B$1,Colin!$I16881,0)</f>
        <v>0</v>
      </c>
    </row>
    <row r="16882" spans="12:17" x14ac:dyDescent="0.25">
      <c r="L16882" s="38">
        <f>IF(AND(Colin!$G16882=$B$1,Colin!$H16882=$C$3),Colin!$I16882,)</f>
        <v>0</v>
      </c>
      <c r="M16882" s="38">
        <f>IF(AND(Colin!$G16882=$B$1,Colin!$H16882&lt;=$C$3),Colin!$I16882,)</f>
        <v>0</v>
      </c>
      <c r="N16882" s="38">
        <f>IF(AND(Colin!$G16882=$B$2,Colin!$H16882=$C$3),Colin!$I16882,)</f>
        <v>0</v>
      </c>
      <c r="O16882" s="38">
        <f>IF(AND(Colin!$G16882=$B$2,Colin!$H16882&lt;=$C$3),Colin!$I16882,)</f>
        <v>0</v>
      </c>
      <c r="P16882" s="38">
        <f>IF(Colin!$G16882&lt;$B$2,Colin!$I16882,0)</f>
        <v>0</v>
      </c>
      <c r="Q16882" s="38">
        <f>IF(Colin!$G16882&lt;$B$1,Colin!$I16882,0)</f>
        <v>0</v>
      </c>
    </row>
    <row r="16883" spans="12:17" x14ac:dyDescent="0.25">
      <c r="L16883" s="38">
        <f>IF(AND(Colin!$G16883=$B$1,Colin!$H16883=$C$3),Colin!$I16883,)</f>
        <v>0</v>
      </c>
      <c r="M16883" s="38">
        <f>IF(AND(Colin!$G16883=$B$1,Colin!$H16883&lt;=$C$3),Colin!$I16883,)</f>
        <v>0</v>
      </c>
      <c r="N16883" s="38">
        <f>IF(AND(Colin!$G16883=$B$2,Colin!$H16883=$C$3),Colin!$I16883,)</f>
        <v>0</v>
      </c>
      <c r="O16883" s="38">
        <f>IF(AND(Colin!$G16883=$B$2,Colin!$H16883&lt;=$C$3),Colin!$I16883,)</f>
        <v>0</v>
      </c>
      <c r="P16883" s="38">
        <f>IF(Colin!$G16883&lt;$B$2,Colin!$I16883,0)</f>
        <v>0</v>
      </c>
      <c r="Q16883" s="38">
        <f>IF(Colin!$G16883&lt;$B$1,Colin!$I16883,0)</f>
        <v>0</v>
      </c>
    </row>
    <row r="16884" spans="12:17" x14ac:dyDescent="0.25">
      <c r="L16884" s="38">
        <f>IF(AND(Colin!$G16884=$B$1,Colin!$H16884=$C$3),Colin!$I16884,)</f>
        <v>0</v>
      </c>
      <c r="M16884" s="38">
        <f>IF(AND(Colin!$G16884=$B$1,Colin!$H16884&lt;=$C$3),Colin!$I16884,)</f>
        <v>0</v>
      </c>
      <c r="N16884" s="38">
        <f>IF(AND(Colin!$G16884=$B$2,Colin!$H16884=$C$3),Colin!$I16884,)</f>
        <v>0</v>
      </c>
      <c r="O16884" s="38">
        <f>IF(AND(Colin!$G16884=$B$2,Colin!$H16884&lt;=$C$3),Colin!$I16884,)</f>
        <v>0</v>
      </c>
      <c r="P16884" s="38">
        <f>IF(Colin!$G16884&lt;$B$2,Colin!$I16884,0)</f>
        <v>0</v>
      </c>
      <c r="Q16884" s="38">
        <f>IF(Colin!$G16884&lt;$B$1,Colin!$I16884,0)</f>
        <v>0</v>
      </c>
    </row>
    <row r="16885" spans="12:17" x14ac:dyDescent="0.25">
      <c r="L16885" s="38">
        <f>IF(AND(Colin!$G16885=$B$1,Colin!$H16885=$C$3),Colin!$I16885,)</f>
        <v>0</v>
      </c>
      <c r="M16885" s="38">
        <f>IF(AND(Colin!$G16885=$B$1,Colin!$H16885&lt;=$C$3),Colin!$I16885,)</f>
        <v>0</v>
      </c>
      <c r="N16885" s="38">
        <f>IF(AND(Colin!$G16885=$B$2,Colin!$H16885=$C$3),Colin!$I16885,)</f>
        <v>0</v>
      </c>
      <c r="O16885" s="38">
        <f>IF(AND(Colin!$G16885=$B$2,Colin!$H16885&lt;=$C$3),Colin!$I16885,)</f>
        <v>0</v>
      </c>
      <c r="P16885" s="38">
        <f>IF(Colin!$G16885&lt;$B$2,Colin!$I16885,0)</f>
        <v>0</v>
      </c>
      <c r="Q16885" s="38">
        <f>IF(Colin!$G16885&lt;$B$1,Colin!$I16885,0)</f>
        <v>0</v>
      </c>
    </row>
    <row r="16886" spans="12:17" x14ac:dyDescent="0.25">
      <c r="L16886" s="38">
        <f>IF(AND(Colin!$G16886=$B$1,Colin!$H16886=$C$3),Colin!$I16886,)</f>
        <v>0</v>
      </c>
      <c r="M16886" s="38">
        <f>IF(AND(Colin!$G16886=$B$1,Colin!$H16886&lt;=$C$3),Colin!$I16886,)</f>
        <v>0</v>
      </c>
      <c r="N16886" s="38">
        <f>IF(AND(Colin!$G16886=$B$2,Colin!$H16886=$C$3),Colin!$I16886,)</f>
        <v>0</v>
      </c>
      <c r="O16886" s="38">
        <f>IF(AND(Colin!$G16886=$B$2,Colin!$H16886&lt;=$C$3),Colin!$I16886,)</f>
        <v>0</v>
      </c>
      <c r="P16886" s="38">
        <f>IF(Colin!$G16886&lt;$B$2,Colin!$I16886,0)</f>
        <v>0</v>
      </c>
      <c r="Q16886" s="38">
        <f>IF(Colin!$G16886&lt;$B$1,Colin!$I16886,0)</f>
        <v>0</v>
      </c>
    </row>
    <row r="16887" spans="12:17" x14ac:dyDescent="0.25">
      <c r="L16887" s="38">
        <f>IF(AND(Colin!$G16887=$B$1,Colin!$H16887=$C$3),Colin!$I16887,)</f>
        <v>0</v>
      </c>
      <c r="M16887" s="38">
        <f>IF(AND(Colin!$G16887=$B$1,Colin!$H16887&lt;=$C$3),Colin!$I16887,)</f>
        <v>0</v>
      </c>
      <c r="N16887" s="38">
        <f>IF(AND(Colin!$G16887=$B$2,Colin!$H16887=$C$3),Colin!$I16887,)</f>
        <v>0</v>
      </c>
      <c r="O16887" s="38">
        <f>IF(AND(Colin!$G16887=$B$2,Colin!$H16887&lt;=$C$3),Colin!$I16887,)</f>
        <v>0</v>
      </c>
      <c r="P16887" s="38">
        <f>IF(Colin!$G16887&lt;$B$2,Colin!$I16887,0)</f>
        <v>0</v>
      </c>
      <c r="Q16887" s="38">
        <f>IF(Colin!$G16887&lt;$B$1,Colin!$I16887,0)</f>
        <v>0</v>
      </c>
    </row>
    <row r="16888" spans="12:17" x14ac:dyDescent="0.25">
      <c r="L16888" s="38">
        <f>IF(AND(Colin!$G16888=$B$1,Colin!$H16888=$C$3),Colin!$I16888,)</f>
        <v>0</v>
      </c>
      <c r="M16888" s="38">
        <f>IF(AND(Colin!$G16888=$B$1,Colin!$H16888&lt;=$C$3),Colin!$I16888,)</f>
        <v>0</v>
      </c>
      <c r="N16888" s="38">
        <f>IF(AND(Colin!$G16888=$B$2,Colin!$H16888=$C$3),Colin!$I16888,)</f>
        <v>0</v>
      </c>
      <c r="O16888" s="38">
        <f>IF(AND(Colin!$G16888=$B$2,Colin!$H16888&lt;=$C$3),Colin!$I16888,)</f>
        <v>0</v>
      </c>
      <c r="P16888" s="38">
        <f>IF(Colin!$G16888&lt;$B$2,Colin!$I16888,0)</f>
        <v>0</v>
      </c>
      <c r="Q16888" s="38">
        <f>IF(Colin!$G16888&lt;$B$1,Colin!$I16888,0)</f>
        <v>0</v>
      </c>
    </row>
    <row r="16889" spans="12:17" x14ac:dyDescent="0.25">
      <c r="L16889" s="38">
        <f>IF(AND(Colin!$G16889=$B$1,Colin!$H16889=$C$3),Colin!$I16889,)</f>
        <v>0</v>
      </c>
      <c r="M16889" s="38">
        <f>IF(AND(Colin!$G16889=$B$1,Colin!$H16889&lt;=$C$3),Colin!$I16889,)</f>
        <v>0</v>
      </c>
      <c r="N16889" s="38">
        <f>IF(AND(Colin!$G16889=$B$2,Colin!$H16889=$C$3),Colin!$I16889,)</f>
        <v>0</v>
      </c>
      <c r="O16889" s="38">
        <f>IF(AND(Colin!$G16889=$B$2,Colin!$H16889&lt;=$C$3),Colin!$I16889,)</f>
        <v>0</v>
      </c>
      <c r="P16889" s="38">
        <f>IF(Colin!$G16889&lt;$B$2,Colin!$I16889,0)</f>
        <v>0</v>
      </c>
      <c r="Q16889" s="38">
        <f>IF(Colin!$G16889&lt;$B$1,Colin!$I16889,0)</f>
        <v>0</v>
      </c>
    </row>
    <row r="16890" spans="12:17" x14ac:dyDescent="0.25">
      <c r="L16890" s="38">
        <f>IF(AND(Colin!$G16890=$B$1,Colin!$H16890=$C$3),Colin!$I16890,)</f>
        <v>0</v>
      </c>
      <c r="M16890" s="38">
        <f>IF(AND(Colin!$G16890=$B$1,Colin!$H16890&lt;=$C$3),Colin!$I16890,)</f>
        <v>0</v>
      </c>
      <c r="N16890" s="38">
        <f>IF(AND(Colin!$G16890=$B$2,Colin!$H16890=$C$3),Colin!$I16890,)</f>
        <v>0</v>
      </c>
      <c r="O16890" s="38">
        <f>IF(AND(Colin!$G16890=$B$2,Colin!$H16890&lt;=$C$3),Colin!$I16890,)</f>
        <v>0</v>
      </c>
      <c r="P16890" s="38">
        <f>IF(Colin!$G16890&lt;$B$2,Colin!$I16890,0)</f>
        <v>0</v>
      </c>
      <c r="Q16890" s="38">
        <f>IF(Colin!$G16890&lt;$B$1,Colin!$I16890,0)</f>
        <v>0</v>
      </c>
    </row>
    <row r="16891" spans="12:17" x14ac:dyDescent="0.25">
      <c r="L16891" s="38">
        <f>IF(AND(Colin!$G16891=$B$1,Colin!$H16891=$C$3),Colin!$I16891,)</f>
        <v>0</v>
      </c>
      <c r="M16891" s="38">
        <f>IF(AND(Colin!$G16891=$B$1,Colin!$H16891&lt;=$C$3),Colin!$I16891,)</f>
        <v>0</v>
      </c>
      <c r="N16891" s="38">
        <f>IF(AND(Colin!$G16891=$B$2,Colin!$H16891=$C$3),Colin!$I16891,)</f>
        <v>0</v>
      </c>
      <c r="O16891" s="38">
        <f>IF(AND(Colin!$G16891=$B$2,Colin!$H16891&lt;=$C$3),Colin!$I16891,)</f>
        <v>0</v>
      </c>
      <c r="P16891" s="38">
        <f>IF(Colin!$G16891&lt;$B$2,Colin!$I16891,0)</f>
        <v>0</v>
      </c>
      <c r="Q16891" s="38">
        <f>IF(Colin!$G16891&lt;$B$1,Colin!$I16891,0)</f>
        <v>0</v>
      </c>
    </row>
    <row r="16892" spans="12:17" x14ac:dyDescent="0.25">
      <c r="L16892" s="38">
        <f>IF(AND(Colin!$G16892=$B$1,Colin!$H16892=$C$3),Colin!$I16892,)</f>
        <v>0</v>
      </c>
      <c r="M16892" s="38">
        <f>IF(AND(Colin!$G16892=$B$1,Colin!$H16892&lt;=$C$3),Colin!$I16892,)</f>
        <v>0</v>
      </c>
      <c r="N16892" s="38">
        <f>IF(AND(Colin!$G16892=$B$2,Colin!$H16892=$C$3),Colin!$I16892,)</f>
        <v>0</v>
      </c>
      <c r="O16892" s="38">
        <f>IF(AND(Colin!$G16892=$B$2,Colin!$H16892&lt;=$C$3),Colin!$I16892,)</f>
        <v>0</v>
      </c>
      <c r="P16892" s="38">
        <f>IF(Colin!$G16892&lt;$B$2,Colin!$I16892,0)</f>
        <v>0</v>
      </c>
      <c r="Q16892" s="38">
        <f>IF(Colin!$G16892&lt;$B$1,Colin!$I16892,0)</f>
        <v>0</v>
      </c>
    </row>
    <row r="16893" spans="12:17" x14ac:dyDescent="0.25">
      <c r="L16893" s="38">
        <f>IF(AND(Colin!$G16893=$B$1,Colin!$H16893=$C$3),Colin!$I16893,)</f>
        <v>0</v>
      </c>
      <c r="M16893" s="38">
        <f>IF(AND(Colin!$G16893=$B$1,Colin!$H16893&lt;=$C$3),Colin!$I16893,)</f>
        <v>0</v>
      </c>
      <c r="N16893" s="38">
        <f>IF(AND(Colin!$G16893=$B$2,Colin!$H16893=$C$3),Colin!$I16893,)</f>
        <v>0</v>
      </c>
      <c r="O16893" s="38">
        <f>IF(AND(Colin!$G16893=$B$2,Colin!$H16893&lt;=$C$3),Colin!$I16893,)</f>
        <v>0</v>
      </c>
      <c r="P16893" s="38">
        <f>IF(Colin!$G16893&lt;$B$2,Colin!$I16893,0)</f>
        <v>0</v>
      </c>
      <c r="Q16893" s="38">
        <f>IF(Colin!$G16893&lt;$B$1,Colin!$I16893,0)</f>
        <v>0</v>
      </c>
    </row>
    <row r="16894" spans="12:17" x14ac:dyDescent="0.25">
      <c r="L16894" s="38">
        <f>IF(AND(Colin!$G16894=$B$1,Colin!$H16894=$C$3),Colin!$I16894,)</f>
        <v>0</v>
      </c>
      <c r="M16894" s="38">
        <f>IF(AND(Colin!$G16894=$B$1,Colin!$H16894&lt;=$C$3),Colin!$I16894,)</f>
        <v>0</v>
      </c>
      <c r="N16894" s="38">
        <f>IF(AND(Colin!$G16894=$B$2,Colin!$H16894=$C$3),Colin!$I16894,)</f>
        <v>0</v>
      </c>
      <c r="O16894" s="38">
        <f>IF(AND(Colin!$G16894=$B$2,Colin!$H16894&lt;=$C$3),Colin!$I16894,)</f>
        <v>0</v>
      </c>
      <c r="P16894" s="38">
        <f>IF(Colin!$G16894&lt;$B$2,Colin!$I16894,0)</f>
        <v>0</v>
      </c>
      <c r="Q16894" s="38">
        <f>IF(Colin!$G16894&lt;$B$1,Colin!$I16894,0)</f>
        <v>0</v>
      </c>
    </row>
    <row r="16895" spans="12:17" x14ac:dyDescent="0.25">
      <c r="L16895" s="38">
        <f>IF(AND(Colin!$G16895=$B$1,Colin!$H16895=$C$3),Colin!$I16895,)</f>
        <v>0</v>
      </c>
      <c r="M16895" s="38">
        <f>IF(AND(Colin!$G16895=$B$1,Colin!$H16895&lt;=$C$3),Colin!$I16895,)</f>
        <v>0</v>
      </c>
      <c r="N16895" s="38">
        <f>IF(AND(Colin!$G16895=$B$2,Colin!$H16895=$C$3),Colin!$I16895,)</f>
        <v>0</v>
      </c>
      <c r="O16895" s="38">
        <f>IF(AND(Colin!$G16895=$B$2,Colin!$H16895&lt;=$C$3),Colin!$I16895,)</f>
        <v>0</v>
      </c>
      <c r="P16895" s="38">
        <f>IF(Colin!$G16895&lt;$B$2,Colin!$I16895,0)</f>
        <v>0</v>
      </c>
      <c r="Q16895" s="38">
        <f>IF(Colin!$G16895&lt;$B$1,Colin!$I16895,0)</f>
        <v>0</v>
      </c>
    </row>
    <row r="16896" spans="12:17" x14ac:dyDescent="0.25">
      <c r="L16896" s="38">
        <f>IF(AND(Colin!$G16896=$B$1,Colin!$H16896=$C$3),Colin!$I16896,)</f>
        <v>0</v>
      </c>
      <c r="M16896" s="38">
        <f>IF(AND(Colin!$G16896=$B$1,Colin!$H16896&lt;=$C$3),Colin!$I16896,)</f>
        <v>0</v>
      </c>
      <c r="N16896" s="38">
        <f>IF(AND(Colin!$G16896=$B$2,Colin!$H16896=$C$3),Colin!$I16896,)</f>
        <v>0</v>
      </c>
      <c r="O16896" s="38">
        <f>IF(AND(Colin!$G16896=$B$2,Colin!$H16896&lt;=$C$3),Colin!$I16896,)</f>
        <v>0</v>
      </c>
      <c r="P16896" s="38">
        <f>IF(Colin!$G16896&lt;$B$2,Colin!$I16896,0)</f>
        <v>0</v>
      </c>
      <c r="Q16896" s="38">
        <f>IF(Colin!$G16896&lt;$B$1,Colin!$I16896,0)</f>
        <v>0</v>
      </c>
    </row>
    <row r="16897" spans="12:17" x14ac:dyDescent="0.25">
      <c r="L16897" s="38">
        <f>IF(AND(Colin!$G16897=$B$1,Colin!$H16897=$C$3),Colin!$I16897,)</f>
        <v>0</v>
      </c>
      <c r="M16897" s="38">
        <f>IF(AND(Colin!$G16897=$B$1,Colin!$H16897&lt;=$C$3),Colin!$I16897,)</f>
        <v>0</v>
      </c>
      <c r="N16897" s="38">
        <f>IF(AND(Colin!$G16897=$B$2,Colin!$H16897=$C$3),Colin!$I16897,)</f>
        <v>0</v>
      </c>
      <c r="O16897" s="38">
        <f>IF(AND(Colin!$G16897=$B$2,Colin!$H16897&lt;=$C$3),Colin!$I16897,)</f>
        <v>0</v>
      </c>
      <c r="P16897" s="38">
        <f>IF(Colin!$G16897&lt;$B$2,Colin!$I16897,0)</f>
        <v>0</v>
      </c>
      <c r="Q16897" s="38">
        <f>IF(Colin!$G16897&lt;$B$1,Colin!$I16897,0)</f>
        <v>0</v>
      </c>
    </row>
    <row r="16898" spans="12:17" x14ac:dyDescent="0.25">
      <c r="L16898" s="38">
        <f>IF(AND(Colin!$G16898=$B$1,Colin!$H16898=$C$3),Colin!$I16898,)</f>
        <v>0</v>
      </c>
      <c r="M16898" s="38">
        <f>IF(AND(Colin!$G16898=$B$1,Colin!$H16898&lt;=$C$3),Colin!$I16898,)</f>
        <v>0</v>
      </c>
      <c r="N16898" s="38">
        <f>IF(AND(Colin!$G16898=$B$2,Colin!$H16898=$C$3),Colin!$I16898,)</f>
        <v>0</v>
      </c>
      <c r="O16898" s="38">
        <f>IF(AND(Colin!$G16898=$B$2,Colin!$H16898&lt;=$C$3),Colin!$I16898,)</f>
        <v>0</v>
      </c>
      <c r="P16898" s="38">
        <f>IF(Colin!$G16898&lt;$B$2,Colin!$I16898,0)</f>
        <v>0</v>
      </c>
      <c r="Q16898" s="38">
        <f>IF(Colin!$G16898&lt;$B$1,Colin!$I16898,0)</f>
        <v>0</v>
      </c>
    </row>
    <row r="16899" spans="12:17" x14ac:dyDescent="0.25">
      <c r="L16899" s="38">
        <f>IF(AND(Colin!$G16899=$B$1,Colin!$H16899=$C$3),Colin!$I16899,)</f>
        <v>0</v>
      </c>
      <c r="M16899" s="38">
        <f>IF(AND(Colin!$G16899=$B$1,Colin!$H16899&lt;=$C$3),Colin!$I16899,)</f>
        <v>0</v>
      </c>
      <c r="N16899" s="38">
        <f>IF(AND(Colin!$G16899=$B$2,Colin!$H16899=$C$3),Colin!$I16899,)</f>
        <v>0</v>
      </c>
      <c r="O16899" s="38">
        <f>IF(AND(Colin!$G16899=$B$2,Colin!$H16899&lt;=$C$3),Colin!$I16899,)</f>
        <v>0</v>
      </c>
      <c r="P16899" s="38">
        <f>IF(Colin!$G16899&lt;$B$2,Colin!$I16899,0)</f>
        <v>0</v>
      </c>
      <c r="Q16899" s="38">
        <f>IF(Colin!$G16899&lt;$B$1,Colin!$I16899,0)</f>
        <v>0</v>
      </c>
    </row>
    <row r="16900" spans="12:17" x14ac:dyDescent="0.25">
      <c r="L16900" s="38">
        <f>IF(AND(Colin!$G16900=$B$1,Colin!$H16900=$C$3),Colin!$I16900,)</f>
        <v>0</v>
      </c>
      <c r="M16900" s="38">
        <f>IF(AND(Colin!$G16900=$B$1,Colin!$H16900&lt;=$C$3),Colin!$I16900,)</f>
        <v>0</v>
      </c>
      <c r="N16900" s="38">
        <f>IF(AND(Colin!$G16900=$B$2,Colin!$H16900=$C$3),Colin!$I16900,)</f>
        <v>0</v>
      </c>
      <c r="O16900" s="38">
        <f>IF(AND(Colin!$G16900=$B$2,Colin!$H16900&lt;=$C$3),Colin!$I16900,)</f>
        <v>0</v>
      </c>
      <c r="P16900" s="38">
        <f>IF(Colin!$G16900&lt;$B$2,Colin!$I16900,0)</f>
        <v>0</v>
      </c>
      <c r="Q16900" s="38">
        <f>IF(Colin!$G16900&lt;$B$1,Colin!$I16900,0)</f>
        <v>0</v>
      </c>
    </row>
    <row r="16901" spans="12:17" x14ac:dyDescent="0.25">
      <c r="L16901" s="38">
        <f>IF(AND(Colin!$G16901=$B$1,Colin!$H16901=$C$3),Colin!$I16901,)</f>
        <v>0</v>
      </c>
      <c r="M16901" s="38">
        <f>IF(AND(Colin!$G16901=$B$1,Colin!$H16901&lt;=$C$3),Colin!$I16901,)</f>
        <v>0</v>
      </c>
      <c r="N16901" s="38">
        <f>IF(AND(Colin!$G16901=$B$2,Colin!$H16901=$C$3),Colin!$I16901,)</f>
        <v>0</v>
      </c>
      <c r="O16901" s="38">
        <f>IF(AND(Colin!$G16901=$B$2,Colin!$H16901&lt;=$C$3),Colin!$I16901,)</f>
        <v>0</v>
      </c>
      <c r="P16901" s="38">
        <f>IF(Colin!$G16901&lt;$B$2,Colin!$I16901,0)</f>
        <v>0</v>
      </c>
      <c r="Q16901" s="38">
        <f>IF(Colin!$G16901&lt;$B$1,Colin!$I16901,0)</f>
        <v>0</v>
      </c>
    </row>
    <row r="16902" spans="12:17" x14ac:dyDescent="0.25">
      <c r="L16902" s="38">
        <f>IF(AND(Colin!$G16902=$B$1,Colin!$H16902=$C$3),Colin!$I16902,)</f>
        <v>0</v>
      </c>
      <c r="M16902" s="38">
        <f>IF(AND(Colin!$G16902=$B$1,Colin!$H16902&lt;=$C$3),Colin!$I16902,)</f>
        <v>0</v>
      </c>
      <c r="N16902" s="38">
        <f>IF(AND(Colin!$G16902=$B$2,Colin!$H16902=$C$3),Colin!$I16902,)</f>
        <v>0</v>
      </c>
      <c r="O16902" s="38">
        <f>IF(AND(Colin!$G16902=$B$2,Colin!$H16902&lt;=$C$3),Colin!$I16902,)</f>
        <v>0</v>
      </c>
      <c r="P16902" s="38">
        <f>IF(Colin!$G16902&lt;$B$2,Colin!$I16902,0)</f>
        <v>0</v>
      </c>
      <c r="Q16902" s="38">
        <f>IF(Colin!$G16902&lt;$B$1,Colin!$I16902,0)</f>
        <v>0</v>
      </c>
    </row>
    <row r="16903" spans="12:17" x14ac:dyDescent="0.25">
      <c r="L16903" s="38">
        <f>IF(AND(Colin!$G16903=$B$1,Colin!$H16903=$C$3),Colin!$I16903,)</f>
        <v>0</v>
      </c>
      <c r="M16903" s="38">
        <f>IF(AND(Colin!$G16903=$B$1,Colin!$H16903&lt;=$C$3),Colin!$I16903,)</f>
        <v>0</v>
      </c>
      <c r="N16903" s="38">
        <f>IF(AND(Colin!$G16903=$B$2,Colin!$H16903=$C$3),Colin!$I16903,)</f>
        <v>0</v>
      </c>
      <c r="O16903" s="38">
        <f>IF(AND(Colin!$G16903=$B$2,Colin!$H16903&lt;=$C$3),Colin!$I16903,)</f>
        <v>0</v>
      </c>
      <c r="P16903" s="38">
        <f>IF(Colin!$G16903&lt;$B$2,Colin!$I16903,0)</f>
        <v>0</v>
      </c>
      <c r="Q16903" s="38">
        <f>IF(Colin!$G16903&lt;$B$1,Colin!$I16903,0)</f>
        <v>0</v>
      </c>
    </row>
    <row r="16904" spans="12:17" x14ac:dyDescent="0.25">
      <c r="L16904" s="38">
        <f>IF(AND(Colin!$G16904=$B$1,Colin!$H16904=$C$3),Colin!$I16904,)</f>
        <v>0</v>
      </c>
      <c r="M16904" s="38">
        <f>IF(AND(Colin!$G16904=$B$1,Colin!$H16904&lt;=$C$3),Colin!$I16904,)</f>
        <v>0</v>
      </c>
      <c r="N16904" s="38">
        <f>IF(AND(Colin!$G16904=$B$2,Colin!$H16904=$C$3),Colin!$I16904,)</f>
        <v>0</v>
      </c>
      <c r="O16904" s="38">
        <f>IF(AND(Colin!$G16904=$B$2,Colin!$H16904&lt;=$C$3),Colin!$I16904,)</f>
        <v>0</v>
      </c>
      <c r="P16904" s="38">
        <f>IF(Colin!$G16904&lt;$B$2,Colin!$I16904,0)</f>
        <v>0</v>
      </c>
      <c r="Q16904" s="38">
        <f>IF(Colin!$G16904&lt;$B$1,Colin!$I16904,0)</f>
        <v>0</v>
      </c>
    </row>
    <row r="16905" spans="12:17" x14ac:dyDescent="0.25">
      <c r="L16905" s="38">
        <f>IF(AND(Colin!$G16905=$B$1,Colin!$H16905=$C$3),Colin!$I16905,)</f>
        <v>0</v>
      </c>
      <c r="M16905" s="38">
        <f>IF(AND(Colin!$G16905=$B$1,Colin!$H16905&lt;=$C$3),Colin!$I16905,)</f>
        <v>0</v>
      </c>
      <c r="N16905" s="38">
        <f>IF(AND(Colin!$G16905=$B$2,Colin!$H16905=$C$3),Colin!$I16905,)</f>
        <v>0</v>
      </c>
      <c r="O16905" s="38">
        <f>IF(AND(Colin!$G16905=$B$2,Colin!$H16905&lt;=$C$3),Colin!$I16905,)</f>
        <v>0</v>
      </c>
      <c r="P16905" s="38">
        <f>IF(Colin!$G16905&lt;$B$2,Colin!$I16905,0)</f>
        <v>0</v>
      </c>
      <c r="Q16905" s="38">
        <f>IF(Colin!$G16905&lt;$B$1,Colin!$I16905,0)</f>
        <v>0</v>
      </c>
    </row>
    <row r="16906" spans="12:17" x14ac:dyDescent="0.25">
      <c r="L16906" s="38">
        <f>IF(AND(Colin!$G16906=$B$1,Colin!$H16906=$C$3),Colin!$I16906,)</f>
        <v>0</v>
      </c>
      <c r="M16906" s="38">
        <f>IF(AND(Colin!$G16906=$B$1,Colin!$H16906&lt;=$C$3),Colin!$I16906,)</f>
        <v>0</v>
      </c>
      <c r="N16906" s="38">
        <f>IF(AND(Colin!$G16906=$B$2,Colin!$H16906=$C$3),Colin!$I16906,)</f>
        <v>0</v>
      </c>
      <c r="O16906" s="38">
        <f>IF(AND(Colin!$G16906=$B$2,Colin!$H16906&lt;=$C$3),Colin!$I16906,)</f>
        <v>0</v>
      </c>
      <c r="P16906" s="38">
        <f>IF(Colin!$G16906&lt;$B$2,Colin!$I16906,0)</f>
        <v>0</v>
      </c>
      <c r="Q16906" s="38">
        <f>IF(Colin!$G16906&lt;$B$1,Colin!$I16906,0)</f>
        <v>0</v>
      </c>
    </row>
    <row r="16907" spans="12:17" x14ac:dyDescent="0.25">
      <c r="L16907" s="38">
        <f>IF(AND(Colin!$G16907=$B$1,Colin!$H16907=$C$3),Colin!$I16907,)</f>
        <v>0</v>
      </c>
      <c r="M16907" s="38">
        <f>IF(AND(Colin!$G16907=$B$1,Colin!$H16907&lt;=$C$3),Colin!$I16907,)</f>
        <v>0</v>
      </c>
      <c r="N16907" s="38">
        <f>IF(AND(Colin!$G16907=$B$2,Colin!$H16907=$C$3),Colin!$I16907,)</f>
        <v>0</v>
      </c>
      <c r="O16907" s="38">
        <f>IF(AND(Colin!$G16907=$B$2,Colin!$H16907&lt;=$C$3),Colin!$I16907,)</f>
        <v>0</v>
      </c>
      <c r="P16907" s="38">
        <f>IF(Colin!$G16907&lt;$B$2,Colin!$I16907,0)</f>
        <v>0</v>
      </c>
      <c r="Q16907" s="38">
        <f>IF(Colin!$G16907&lt;$B$1,Colin!$I16907,0)</f>
        <v>0</v>
      </c>
    </row>
    <row r="16908" spans="12:17" x14ac:dyDescent="0.25">
      <c r="L16908" s="38">
        <f>IF(AND(Colin!$G16908=$B$1,Colin!$H16908=$C$3),Colin!$I16908,)</f>
        <v>0</v>
      </c>
      <c r="M16908" s="38">
        <f>IF(AND(Colin!$G16908=$B$1,Colin!$H16908&lt;=$C$3),Colin!$I16908,)</f>
        <v>0</v>
      </c>
      <c r="N16908" s="38">
        <f>IF(AND(Colin!$G16908=$B$2,Colin!$H16908=$C$3),Colin!$I16908,)</f>
        <v>0</v>
      </c>
      <c r="O16908" s="38">
        <f>IF(AND(Colin!$G16908=$B$2,Colin!$H16908&lt;=$C$3),Colin!$I16908,)</f>
        <v>0</v>
      </c>
      <c r="P16908" s="38">
        <f>IF(Colin!$G16908&lt;$B$2,Colin!$I16908,0)</f>
        <v>0</v>
      </c>
      <c r="Q16908" s="38">
        <f>IF(Colin!$G16908&lt;$B$1,Colin!$I16908,0)</f>
        <v>0</v>
      </c>
    </row>
    <row r="16909" spans="12:17" x14ac:dyDescent="0.25">
      <c r="L16909" s="38">
        <f>IF(AND(Colin!$G16909=$B$1,Colin!$H16909=$C$3),Colin!$I16909,)</f>
        <v>0</v>
      </c>
      <c r="M16909" s="38">
        <f>IF(AND(Colin!$G16909=$B$1,Colin!$H16909&lt;=$C$3),Colin!$I16909,)</f>
        <v>0</v>
      </c>
      <c r="N16909" s="38">
        <f>IF(AND(Colin!$G16909=$B$2,Colin!$H16909=$C$3),Colin!$I16909,)</f>
        <v>0</v>
      </c>
      <c r="O16909" s="38">
        <f>IF(AND(Colin!$G16909=$B$2,Colin!$H16909&lt;=$C$3),Colin!$I16909,)</f>
        <v>0</v>
      </c>
      <c r="P16909" s="38">
        <f>IF(Colin!$G16909&lt;$B$2,Colin!$I16909,0)</f>
        <v>0</v>
      </c>
      <c r="Q16909" s="38">
        <f>IF(Colin!$G16909&lt;$B$1,Colin!$I16909,0)</f>
        <v>0</v>
      </c>
    </row>
    <row r="16910" spans="12:17" x14ac:dyDescent="0.25">
      <c r="L16910" s="38">
        <f>IF(AND(Colin!$G16910=$B$1,Colin!$H16910=$C$3),Colin!$I16910,)</f>
        <v>0</v>
      </c>
      <c r="M16910" s="38">
        <f>IF(AND(Colin!$G16910=$B$1,Colin!$H16910&lt;=$C$3),Colin!$I16910,)</f>
        <v>0</v>
      </c>
      <c r="N16910" s="38">
        <f>IF(AND(Colin!$G16910=$B$2,Colin!$H16910=$C$3),Colin!$I16910,)</f>
        <v>0</v>
      </c>
      <c r="O16910" s="38">
        <f>IF(AND(Colin!$G16910=$B$2,Colin!$H16910&lt;=$C$3),Colin!$I16910,)</f>
        <v>0</v>
      </c>
      <c r="P16910" s="38">
        <f>IF(Colin!$G16910&lt;$B$2,Colin!$I16910,0)</f>
        <v>0</v>
      </c>
      <c r="Q16910" s="38">
        <f>IF(Colin!$G16910&lt;$B$1,Colin!$I16910,0)</f>
        <v>0</v>
      </c>
    </row>
    <row r="16911" spans="12:17" x14ac:dyDescent="0.25">
      <c r="L16911" s="38">
        <f>IF(AND(Colin!$G16911=$B$1,Colin!$H16911=$C$3),Colin!$I16911,)</f>
        <v>0</v>
      </c>
      <c r="M16911" s="38">
        <f>IF(AND(Colin!$G16911=$B$1,Colin!$H16911&lt;=$C$3),Colin!$I16911,)</f>
        <v>0</v>
      </c>
      <c r="N16911" s="38">
        <f>IF(AND(Colin!$G16911=$B$2,Colin!$H16911=$C$3),Colin!$I16911,)</f>
        <v>0</v>
      </c>
      <c r="O16911" s="38">
        <f>IF(AND(Colin!$G16911=$B$2,Colin!$H16911&lt;=$C$3),Colin!$I16911,)</f>
        <v>0</v>
      </c>
      <c r="P16911" s="38">
        <f>IF(Colin!$G16911&lt;$B$2,Colin!$I16911,0)</f>
        <v>0</v>
      </c>
      <c r="Q16911" s="38">
        <f>IF(Colin!$G16911&lt;$B$1,Colin!$I16911,0)</f>
        <v>0</v>
      </c>
    </row>
    <row r="16912" spans="12:17" x14ac:dyDescent="0.25">
      <c r="L16912" s="38">
        <f>IF(AND(Colin!$G16912=$B$1,Colin!$H16912=$C$3),Colin!$I16912,)</f>
        <v>0</v>
      </c>
      <c r="M16912" s="38">
        <f>IF(AND(Colin!$G16912=$B$1,Colin!$H16912&lt;=$C$3),Colin!$I16912,)</f>
        <v>0</v>
      </c>
      <c r="N16912" s="38">
        <f>IF(AND(Colin!$G16912=$B$2,Colin!$H16912=$C$3),Colin!$I16912,)</f>
        <v>0</v>
      </c>
      <c r="O16912" s="38">
        <f>IF(AND(Colin!$G16912=$B$2,Colin!$H16912&lt;=$C$3),Colin!$I16912,)</f>
        <v>0</v>
      </c>
      <c r="P16912" s="38">
        <f>IF(Colin!$G16912&lt;$B$2,Colin!$I16912,0)</f>
        <v>0</v>
      </c>
      <c r="Q16912" s="38">
        <f>IF(Colin!$G16912&lt;$B$1,Colin!$I16912,0)</f>
        <v>0</v>
      </c>
    </row>
    <row r="16913" spans="12:17" x14ac:dyDescent="0.25">
      <c r="L16913" s="38">
        <f>IF(AND(Colin!$G16913=$B$1,Colin!$H16913=$C$3),Colin!$I16913,)</f>
        <v>0</v>
      </c>
      <c r="M16913" s="38">
        <f>IF(AND(Colin!$G16913=$B$1,Colin!$H16913&lt;=$C$3),Colin!$I16913,)</f>
        <v>0</v>
      </c>
      <c r="N16913" s="38">
        <f>IF(AND(Colin!$G16913=$B$2,Colin!$H16913=$C$3),Colin!$I16913,)</f>
        <v>0</v>
      </c>
      <c r="O16913" s="38">
        <f>IF(AND(Colin!$G16913=$B$2,Colin!$H16913&lt;=$C$3),Colin!$I16913,)</f>
        <v>0</v>
      </c>
      <c r="P16913" s="38">
        <f>IF(Colin!$G16913&lt;$B$2,Colin!$I16913,0)</f>
        <v>0</v>
      </c>
      <c r="Q16913" s="38">
        <f>IF(Colin!$G16913&lt;$B$1,Colin!$I16913,0)</f>
        <v>0</v>
      </c>
    </row>
    <row r="16914" spans="12:17" x14ac:dyDescent="0.25">
      <c r="L16914" s="38">
        <f>IF(AND(Colin!$G16914=$B$1,Colin!$H16914=$C$3),Colin!$I16914,)</f>
        <v>0</v>
      </c>
      <c r="M16914" s="38">
        <f>IF(AND(Colin!$G16914=$B$1,Colin!$H16914&lt;=$C$3),Colin!$I16914,)</f>
        <v>0</v>
      </c>
      <c r="N16914" s="38">
        <f>IF(AND(Colin!$G16914=$B$2,Colin!$H16914=$C$3),Colin!$I16914,)</f>
        <v>0</v>
      </c>
      <c r="O16914" s="38">
        <f>IF(AND(Colin!$G16914=$B$2,Colin!$H16914&lt;=$C$3),Colin!$I16914,)</f>
        <v>0</v>
      </c>
      <c r="P16914" s="38">
        <f>IF(Colin!$G16914&lt;$B$2,Colin!$I16914,0)</f>
        <v>0</v>
      </c>
      <c r="Q16914" s="38">
        <f>IF(Colin!$G16914&lt;$B$1,Colin!$I16914,0)</f>
        <v>0</v>
      </c>
    </row>
    <row r="16915" spans="12:17" x14ac:dyDescent="0.25">
      <c r="L16915" s="38">
        <f>IF(AND(Colin!$G16915=$B$1,Colin!$H16915=$C$3),Colin!$I16915,)</f>
        <v>0</v>
      </c>
      <c r="M16915" s="38">
        <f>IF(AND(Colin!$G16915=$B$1,Colin!$H16915&lt;=$C$3),Colin!$I16915,)</f>
        <v>0</v>
      </c>
      <c r="N16915" s="38">
        <f>IF(AND(Colin!$G16915=$B$2,Colin!$H16915=$C$3),Colin!$I16915,)</f>
        <v>0</v>
      </c>
      <c r="O16915" s="38">
        <f>IF(AND(Colin!$G16915=$B$2,Colin!$H16915&lt;=$C$3),Colin!$I16915,)</f>
        <v>0</v>
      </c>
      <c r="P16915" s="38">
        <f>IF(Colin!$G16915&lt;$B$2,Colin!$I16915,0)</f>
        <v>0</v>
      </c>
      <c r="Q16915" s="38">
        <f>IF(Colin!$G16915&lt;$B$1,Colin!$I16915,0)</f>
        <v>0</v>
      </c>
    </row>
    <row r="16916" spans="12:17" x14ac:dyDescent="0.25">
      <c r="L16916" s="38">
        <f>IF(AND(Colin!$G16916=$B$1,Colin!$H16916=$C$3),Colin!$I16916,)</f>
        <v>0</v>
      </c>
      <c r="M16916" s="38">
        <f>IF(AND(Colin!$G16916=$B$1,Colin!$H16916&lt;=$C$3),Colin!$I16916,)</f>
        <v>0</v>
      </c>
      <c r="N16916" s="38">
        <f>IF(AND(Colin!$G16916=$B$2,Colin!$H16916=$C$3),Colin!$I16916,)</f>
        <v>0</v>
      </c>
      <c r="O16916" s="38">
        <f>IF(AND(Colin!$G16916=$B$2,Colin!$H16916&lt;=$C$3),Colin!$I16916,)</f>
        <v>0</v>
      </c>
      <c r="P16916" s="38">
        <f>IF(Colin!$G16916&lt;$B$2,Colin!$I16916,0)</f>
        <v>0</v>
      </c>
      <c r="Q16916" s="38">
        <f>IF(Colin!$G16916&lt;$B$1,Colin!$I16916,0)</f>
        <v>0</v>
      </c>
    </row>
    <row r="16917" spans="12:17" x14ac:dyDescent="0.25">
      <c r="L16917" s="38">
        <f>IF(AND(Colin!$G16917=$B$1,Colin!$H16917=$C$3),Colin!$I16917,)</f>
        <v>0</v>
      </c>
      <c r="M16917" s="38">
        <f>IF(AND(Colin!$G16917=$B$1,Colin!$H16917&lt;=$C$3),Colin!$I16917,)</f>
        <v>0</v>
      </c>
      <c r="N16917" s="38">
        <f>IF(AND(Colin!$G16917=$B$2,Colin!$H16917=$C$3),Colin!$I16917,)</f>
        <v>0</v>
      </c>
      <c r="O16917" s="38">
        <f>IF(AND(Colin!$G16917=$B$2,Colin!$H16917&lt;=$C$3),Colin!$I16917,)</f>
        <v>0</v>
      </c>
      <c r="P16917" s="38">
        <f>IF(Colin!$G16917&lt;$B$2,Colin!$I16917,0)</f>
        <v>0</v>
      </c>
      <c r="Q16917" s="38">
        <f>IF(Colin!$G16917&lt;$B$1,Colin!$I16917,0)</f>
        <v>0</v>
      </c>
    </row>
    <row r="16918" spans="12:17" x14ac:dyDescent="0.25">
      <c r="L16918" s="38">
        <f>IF(AND(Colin!$G16918=$B$1,Colin!$H16918=$C$3),Colin!$I16918,)</f>
        <v>0</v>
      </c>
      <c r="M16918" s="38">
        <f>IF(AND(Colin!$G16918=$B$1,Colin!$H16918&lt;=$C$3),Colin!$I16918,)</f>
        <v>0</v>
      </c>
      <c r="N16918" s="38">
        <f>IF(AND(Colin!$G16918=$B$2,Colin!$H16918=$C$3),Colin!$I16918,)</f>
        <v>0</v>
      </c>
      <c r="O16918" s="38">
        <f>IF(AND(Colin!$G16918=$B$2,Colin!$H16918&lt;=$C$3),Colin!$I16918,)</f>
        <v>0</v>
      </c>
      <c r="P16918" s="38">
        <f>IF(Colin!$G16918&lt;$B$2,Colin!$I16918,0)</f>
        <v>0</v>
      </c>
      <c r="Q16918" s="38">
        <f>IF(Colin!$G16918&lt;$B$1,Colin!$I16918,0)</f>
        <v>0</v>
      </c>
    </row>
    <row r="16919" spans="12:17" x14ac:dyDescent="0.25">
      <c r="L16919" s="38">
        <f>IF(AND(Colin!$G16919=$B$1,Colin!$H16919=$C$3),Colin!$I16919,)</f>
        <v>0</v>
      </c>
      <c r="M16919" s="38">
        <f>IF(AND(Colin!$G16919=$B$1,Colin!$H16919&lt;=$C$3),Colin!$I16919,)</f>
        <v>0</v>
      </c>
      <c r="N16919" s="38">
        <f>IF(AND(Colin!$G16919=$B$2,Colin!$H16919=$C$3),Colin!$I16919,)</f>
        <v>0</v>
      </c>
      <c r="O16919" s="38">
        <f>IF(AND(Colin!$G16919=$B$2,Colin!$H16919&lt;=$C$3),Colin!$I16919,)</f>
        <v>0</v>
      </c>
      <c r="P16919" s="38">
        <f>IF(Colin!$G16919&lt;$B$2,Colin!$I16919,0)</f>
        <v>0</v>
      </c>
      <c r="Q16919" s="38">
        <f>IF(Colin!$G16919&lt;$B$1,Colin!$I16919,0)</f>
        <v>0</v>
      </c>
    </row>
    <row r="16920" spans="12:17" x14ac:dyDescent="0.25">
      <c r="L16920" s="38">
        <f>IF(AND(Colin!$G16920=$B$1,Colin!$H16920=$C$3),Colin!$I16920,)</f>
        <v>0</v>
      </c>
      <c r="M16920" s="38">
        <f>IF(AND(Colin!$G16920=$B$1,Colin!$H16920&lt;=$C$3),Colin!$I16920,)</f>
        <v>0</v>
      </c>
      <c r="N16920" s="38">
        <f>IF(AND(Colin!$G16920=$B$2,Colin!$H16920=$C$3),Colin!$I16920,)</f>
        <v>0</v>
      </c>
      <c r="O16920" s="38">
        <f>IF(AND(Colin!$G16920=$B$2,Colin!$H16920&lt;=$C$3),Colin!$I16920,)</f>
        <v>0</v>
      </c>
      <c r="P16920" s="38">
        <f>IF(Colin!$G16920&lt;$B$2,Colin!$I16920,0)</f>
        <v>0</v>
      </c>
      <c r="Q16920" s="38">
        <f>IF(Colin!$G16920&lt;$B$1,Colin!$I16920,0)</f>
        <v>0</v>
      </c>
    </row>
    <row r="16921" spans="12:17" x14ac:dyDescent="0.25">
      <c r="L16921" s="38">
        <f>IF(AND(Colin!$G16921=$B$1,Colin!$H16921=$C$3),Colin!$I16921,)</f>
        <v>0</v>
      </c>
      <c r="M16921" s="38">
        <f>IF(AND(Colin!$G16921=$B$1,Colin!$H16921&lt;=$C$3),Colin!$I16921,)</f>
        <v>0</v>
      </c>
      <c r="N16921" s="38">
        <f>IF(AND(Colin!$G16921=$B$2,Colin!$H16921=$C$3),Colin!$I16921,)</f>
        <v>0</v>
      </c>
      <c r="O16921" s="38">
        <f>IF(AND(Colin!$G16921=$B$2,Colin!$H16921&lt;=$C$3),Colin!$I16921,)</f>
        <v>0</v>
      </c>
      <c r="P16921" s="38">
        <f>IF(Colin!$G16921&lt;$B$2,Colin!$I16921,0)</f>
        <v>0</v>
      </c>
      <c r="Q16921" s="38">
        <f>IF(Colin!$G16921&lt;$B$1,Colin!$I16921,0)</f>
        <v>0</v>
      </c>
    </row>
    <row r="16922" spans="12:17" x14ac:dyDescent="0.25">
      <c r="L16922" s="38">
        <f>IF(AND(Colin!$G16922=$B$1,Colin!$H16922=$C$3),Colin!$I16922,)</f>
        <v>0</v>
      </c>
      <c r="M16922" s="38">
        <f>IF(AND(Colin!$G16922=$B$1,Colin!$H16922&lt;=$C$3),Colin!$I16922,)</f>
        <v>0</v>
      </c>
      <c r="N16922" s="38">
        <f>IF(AND(Colin!$G16922=$B$2,Colin!$H16922=$C$3),Colin!$I16922,)</f>
        <v>0</v>
      </c>
      <c r="O16922" s="38">
        <f>IF(AND(Colin!$G16922=$B$2,Colin!$H16922&lt;=$C$3),Colin!$I16922,)</f>
        <v>0</v>
      </c>
      <c r="P16922" s="38">
        <f>IF(Colin!$G16922&lt;$B$2,Colin!$I16922,0)</f>
        <v>0</v>
      </c>
      <c r="Q16922" s="38">
        <f>IF(Colin!$G16922&lt;$B$1,Colin!$I16922,0)</f>
        <v>0</v>
      </c>
    </row>
    <row r="16923" spans="12:17" x14ac:dyDescent="0.25">
      <c r="L16923" s="38">
        <f>IF(AND(Colin!$G16923=$B$1,Colin!$H16923=$C$3),Colin!$I16923,)</f>
        <v>0</v>
      </c>
      <c r="M16923" s="38">
        <f>IF(AND(Colin!$G16923=$B$1,Colin!$H16923&lt;=$C$3),Colin!$I16923,)</f>
        <v>0</v>
      </c>
      <c r="N16923" s="38">
        <f>IF(AND(Colin!$G16923=$B$2,Colin!$H16923=$C$3),Colin!$I16923,)</f>
        <v>0</v>
      </c>
      <c r="O16923" s="38">
        <f>IF(AND(Colin!$G16923=$B$2,Colin!$H16923&lt;=$C$3),Colin!$I16923,)</f>
        <v>0</v>
      </c>
      <c r="P16923" s="38">
        <f>IF(Colin!$G16923&lt;$B$2,Colin!$I16923,0)</f>
        <v>0</v>
      </c>
      <c r="Q16923" s="38">
        <f>IF(Colin!$G16923&lt;$B$1,Colin!$I16923,0)</f>
        <v>0</v>
      </c>
    </row>
    <row r="16924" spans="12:17" x14ac:dyDescent="0.25">
      <c r="L16924" s="38">
        <f>IF(AND(Colin!$G16924=$B$1,Colin!$H16924=$C$3),Colin!$I16924,)</f>
        <v>0</v>
      </c>
      <c r="M16924" s="38">
        <f>IF(AND(Colin!$G16924=$B$1,Colin!$H16924&lt;=$C$3),Colin!$I16924,)</f>
        <v>0</v>
      </c>
      <c r="N16924" s="38">
        <f>IF(AND(Colin!$G16924=$B$2,Colin!$H16924=$C$3),Colin!$I16924,)</f>
        <v>0</v>
      </c>
      <c r="O16924" s="38">
        <f>IF(AND(Colin!$G16924=$B$2,Colin!$H16924&lt;=$C$3),Colin!$I16924,)</f>
        <v>0</v>
      </c>
      <c r="P16924" s="38">
        <f>IF(Colin!$G16924&lt;$B$2,Colin!$I16924,0)</f>
        <v>0</v>
      </c>
      <c r="Q16924" s="38">
        <f>IF(Colin!$G16924&lt;$B$1,Colin!$I16924,0)</f>
        <v>0</v>
      </c>
    </row>
    <row r="16925" spans="12:17" x14ac:dyDescent="0.25">
      <c r="L16925" s="38">
        <f>IF(AND(Colin!$G16925=$B$1,Colin!$H16925=$C$3),Colin!$I16925,)</f>
        <v>0</v>
      </c>
      <c r="M16925" s="38">
        <f>IF(AND(Colin!$G16925=$B$1,Colin!$H16925&lt;=$C$3),Colin!$I16925,)</f>
        <v>0</v>
      </c>
      <c r="N16925" s="38">
        <f>IF(AND(Colin!$G16925=$B$2,Colin!$H16925=$C$3),Colin!$I16925,)</f>
        <v>0</v>
      </c>
      <c r="O16925" s="38">
        <f>IF(AND(Colin!$G16925=$B$2,Colin!$H16925&lt;=$C$3),Colin!$I16925,)</f>
        <v>0</v>
      </c>
      <c r="P16925" s="38">
        <f>IF(Colin!$G16925&lt;$B$2,Colin!$I16925,0)</f>
        <v>0</v>
      </c>
      <c r="Q16925" s="38">
        <f>IF(Colin!$G16925&lt;$B$1,Colin!$I16925,0)</f>
        <v>0</v>
      </c>
    </row>
    <row r="16926" spans="12:17" x14ac:dyDescent="0.25">
      <c r="L16926" s="38">
        <f>IF(AND(Colin!$G16926=$B$1,Colin!$H16926=$C$3),Colin!$I16926,)</f>
        <v>0</v>
      </c>
      <c r="M16926" s="38">
        <f>IF(AND(Colin!$G16926=$B$1,Colin!$H16926&lt;=$C$3),Colin!$I16926,)</f>
        <v>0</v>
      </c>
      <c r="N16926" s="38">
        <f>IF(AND(Colin!$G16926=$B$2,Colin!$H16926=$C$3),Colin!$I16926,)</f>
        <v>0</v>
      </c>
      <c r="O16926" s="38">
        <f>IF(AND(Colin!$G16926=$B$2,Colin!$H16926&lt;=$C$3),Colin!$I16926,)</f>
        <v>0</v>
      </c>
      <c r="P16926" s="38">
        <f>IF(Colin!$G16926&lt;$B$2,Colin!$I16926,0)</f>
        <v>0</v>
      </c>
      <c r="Q16926" s="38">
        <f>IF(Colin!$G16926&lt;$B$1,Colin!$I16926,0)</f>
        <v>0</v>
      </c>
    </row>
    <row r="16927" spans="12:17" x14ac:dyDescent="0.25">
      <c r="L16927" s="38">
        <f>IF(AND(Colin!$G16927=$B$1,Colin!$H16927=$C$3),Colin!$I16927,)</f>
        <v>0</v>
      </c>
      <c r="M16927" s="38">
        <f>IF(AND(Colin!$G16927=$B$1,Colin!$H16927&lt;=$C$3),Colin!$I16927,)</f>
        <v>0</v>
      </c>
      <c r="N16927" s="38">
        <f>IF(AND(Colin!$G16927=$B$2,Colin!$H16927=$C$3),Colin!$I16927,)</f>
        <v>0</v>
      </c>
      <c r="O16927" s="38">
        <f>IF(AND(Colin!$G16927=$B$2,Colin!$H16927&lt;=$C$3),Colin!$I16927,)</f>
        <v>0</v>
      </c>
      <c r="P16927" s="38">
        <f>IF(Colin!$G16927&lt;$B$2,Colin!$I16927,0)</f>
        <v>0</v>
      </c>
      <c r="Q16927" s="38">
        <f>IF(Colin!$G16927&lt;$B$1,Colin!$I16927,0)</f>
        <v>0</v>
      </c>
    </row>
    <row r="16928" spans="12:17" x14ac:dyDescent="0.25">
      <c r="L16928" s="38">
        <f>IF(AND(Colin!$G16928=$B$1,Colin!$H16928=$C$3),Colin!$I16928,)</f>
        <v>0</v>
      </c>
      <c r="M16928" s="38">
        <f>IF(AND(Colin!$G16928=$B$1,Colin!$H16928&lt;=$C$3),Colin!$I16928,)</f>
        <v>0</v>
      </c>
      <c r="N16928" s="38">
        <f>IF(AND(Colin!$G16928=$B$2,Colin!$H16928=$C$3),Colin!$I16928,)</f>
        <v>0</v>
      </c>
      <c r="O16928" s="38">
        <f>IF(AND(Colin!$G16928=$B$2,Colin!$H16928&lt;=$C$3),Colin!$I16928,)</f>
        <v>0</v>
      </c>
      <c r="P16928" s="38">
        <f>IF(Colin!$G16928&lt;$B$2,Colin!$I16928,0)</f>
        <v>0</v>
      </c>
      <c r="Q16928" s="38">
        <f>IF(Colin!$G16928&lt;$B$1,Colin!$I16928,0)</f>
        <v>0</v>
      </c>
    </row>
    <row r="16929" spans="12:17" x14ac:dyDescent="0.25">
      <c r="L16929" s="38">
        <f>IF(AND(Colin!$G16929=$B$1,Colin!$H16929=$C$3),Colin!$I16929,)</f>
        <v>0</v>
      </c>
      <c r="M16929" s="38">
        <f>IF(AND(Colin!$G16929=$B$1,Colin!$H16929&lt;=$C$3),Colin!$I16929,)</f>
        <v>0</v>
      </c>
      <c r="N16929" s="38">
        <f>IF(AND(Colin!$G16929=$B$2,Colin!$H16929=$C$3),Colin!$I16929,)</f>
        <v>0</v>
      </c>
      <c r="O16929" s="38">
        <f>IF(AND(Colin!$G16929=$B$2,Colin!$H16929&lt;=$C$3),Colin!$I16929,)</f>
        <v>0</v>
      </c>
      <c r="P16929" s="38">
        <f>IF(Colin!$G16929&lt;$B$2,Colin!$I16929,0)</f>
        <v>0</v>
      </c>
      <c r="Q16929" s="38">
        <f>IF(Colin!$G16929&lt;$B$1,Colin!$I16929,0)</f>
        <v>0</v>
      </c>
    </row>
    <row r="16930" spans="12:17" x14ac:dyDescent="0.25">
      <c r="L16930" s="38">
        <f>IF(AND(Colin!$G16930=$B$1,Colin!$H16930=$C$3),Colin!$I16930,)</f>
        <v>0</v>
      </c>
      <c r="M16930" s="38">
        <f>IF(AND(Colin!$G16930=$B$1,Colin!$H16930&lt;=$C$3),Colin!$I16930,)</f>
        <v>0</v>
      </c>
      <c r="N16930" s="38">
        <f>IF(AND(Colin!$G16930=$B$2,Colin!$H16930=$C$3),Colin!$I16930,)</f>
        <v>0</v>
      </c>
      <c r="O16930" s="38">
        <f>IF(AND(Colin!$G16930=$B$2,Colin!$H16930&lt;=$C$3),Colin!$I16930,)</f>
        <v>0</v>
      </c>
      <c r="P16930" s="38">
        <f>IF(Colin!$G16930&lt;$B$2,Colin!$I16930,0)</f>
        <v>0</v>
      </c>
      <c r="Q16930" s="38">
        <f>IF(Colin!$G16930&lt;$B$1,Colin!$I16930,0)</f>
        <v>0</v>
      </c>
    </row>
    <row r="16931" spans="12:17" x14ac:dyDescent="0.25">
      <c r="L16931" s="38">
        <f>IF(AND(Colin!$G16931=$B$1,Colin!$H16931=$C$3),Colin!$I16931,)</f>
        <v>0</v>
      </c>
      <c r="M16931" s="38">
        <f>IF(AND(Colin!$G16931=$B$1,Colin!$H16931&lt;=$C$3),Colin!$I16931,)</f>
        <v>0</v>
      </c>
      <c r="N16931" s="38">
        <f>IF(AND(Colin!$G16931=$B$2,Colin!$H16931=$C$3),Colin!$I16931,)</f>
        <v>0</v>
      </c>
      <c r="O16931" s="38">
        <f>IF(AND(Colin!$G16931=$B$2,Colin!$H16931&lt;=$C$3),Colin!$I16931,)</f>
        <v>0</v>
      </c>
      <c r="P16931" s="38">
        <f>IF(Colin!$G16931&lt;$B$2,Colin!$I16931,0)</f>
        <v>0</v>
      </c>
      <c r="Q16931" s="38">
        <f>IF(Colin!$G16931&lt;$B$1,Colin!$I16931,0)</f>
        <v>0</v>
      </c>
    </row>
    <row r="16932" spans="12:17" x14ac:dyDescent="0.25">
      <c r="L16932" s="38">
        <f>IF(AND(Colin!$G16932=$B$1,Colin!$H16932=$C$3),Colin!$I16932,)</f>
        <v>0</v>
      </c>
      <c r="M16932" s="38">
        <f>IF(AND(Colin!$G16932=$B$1,Colin!$H16932&lt;=$C$3),Colin!$I16932,)</f>
        <v>0</v>
      </c>
      <c r="N16932" s="38">
        <f>IF(AND(Colin!$G16932=$B$2,Colin!$H16932=$C$3),Colin!$I16932,)</f>
        <v>0</v>
      </c>
      <c r="O16932" s="38">
        <f>IF(AND(Colin!$G16932=$B$2,Colin!$H16932&lt;=$C$3),Colin!$I16932,)</f>
        <v>0</v>
      </c>
      <c r="P16932" s="38">
        <f>IF(Colin!$G16932&lt;$B$2,Colin!$I16932,0)</f>
        <v>0</v>
      </c>
      <c r="Q16932" s="38">
        <f>IF(Colin!$G16932&lt;$B$1,Colin!$I16932,0)</f>
        <v>0</v>
      </c>
    </row>
    <row r="16933" spans="12:17" x14ac:dyDescent="0.25">
      <c r="L16933" s="38">
        <f>IF(AND(Colin!$G16933=$B$1,Colin!$H16933=$C$3),Colin!$I16933,)</f>
        <v>0</v>
      </c>
      <c r="M16933" s="38">
        <f>IF(AND(Colin!$G16933=$B$1,Colin!$H16933&lt;=$C$3),Colin!$I16933,)</f>
        <v>0</v>
      </c>
      <c r="N16933" s="38">
        <f>IF(AND(Colin!$G16933=$B$2,Colin!$H16933=$C$3),Colin!$I16933,)</f>
        <v>0</v>
      </c>
      <c r="O16933" s="38">
        <f>IF(AND(Colin!$G16933=$B$2,Colin!$H16933&lt;=$C$3),Colin!$I16933,)</f>
        <v>0</v>
      </c>
      <c r="P16933" s="38">
        <f>IF(Colin!$G16933&lt;$B$2,Colin!$I16933,0)</f>
        <v>0</v>
      </c>
      <c r="Q16933" s="38">
        <f>IF(Colin!$G16933&lt;$B$1,Colin!$I16933,0)</f>
        <v>0</v>
      </c>
    </row>
    <row r="16934" spans="12:17" x14ac:dyDescent="0.25">
      <c r="L16934" s="38">
        <f>IF(AND(Colin!$G16934=$B$1,Colin!$H16934=$C$3),Colin!$I16934,)</f>
        <v>0</v>
      </c>
      <c r="M16934" s="38">
        <f>IF(AND(Colin!$G16934=$B$1,Colin!$H16934&lt;=$C$3),Colin!$I16934,)</f>
        <v>0</v>
      </c>
      <c r="N16934" s="38">
        <f>IF(AND(Colin!$G16934=$B$2,Colin!$H16934=$C$3),Colin!$I16934,)</f>
        <v>0</v>
      </c>
      <c r="O16934" s="38">
        <f>IF(AND(Colin!$G16934=$B$2,Colin!$H16934&lt;=$C$3),Colin!$I16934,)</f>
        <v>0</v>
      </c>
      <c r="P16934" s="38">
        <f>IF(Colin!$G16934&lt;$B$2,Colin!$I16934,0)</f>
        <v>0</v>
      </c>
      <c r="Q16934" s="38">
        <f>IF(Colin!$G16934&lt;$B$1,Colin!$I16934,0)</f>
        <v>0</v>
      </c>
    </row>
    <row r="16935" spans="12:17" x14ac:dyDescent="0.25">
      <c r="L16935" s="38">
        <f>IF(AND(Colin!$G16935=$B$1,Colin!$H16935=$C$3),Colin!$I16935,)</f>
        <v>0</v>
      </c>
      <c r="M16935" s="38">
        <f>IF(AND(Colin!$G16935=$B$1,Colin!$H16935&lt;=$C$3),Colin!$I16935,)</f>
        <v>0</v>
      </c>
      <c r="N16935" s="38">
        <f>IF(AND(Colin!$G16935=$B$2,Colin!$H16935=$C$3),Colin!$I16935,)</f>
        <v>0</v>
      </c>
      <c r="O16935" s="38">
        <f>IF(AND(Colin!$G16935=$B$2,Colin!$H16935&lt;=$C$3),Colin!$I16935,)</f>
        <v>0</v>
      </c>
      <c r="P16935" s="38">
        <f>IF(Colin!$G16935&lt;$B$2,Colin!$I16935,0)</f>
        <v>0</v>
      </c>
      <c r="Q16935" s="38">
        <f>IF(Colin!$G16935&lt;$B$1,Colin!$I16935,0)</f>
        <v>0</v>
      </c>
    </row>
    <row r="16936" spans="12:17" x14ac:dyDescent="0.25">
      <c r="L16936" s="38">
        <f>IF(AND(Colin!$G16936=$B$1,Colin!$H16936=$C$3),Colin!$I16936,)</f>
        <v>0</v>
      </c>
      <c r="M16936" s="38">
        <f>IF(AND(Colin!$G16936=$B$1,Colin!$H16936&lt;=$C$3),Colin!$I16936,)</f>
        <v>0</v>
      </c>
      <c r="N16936" s="38">
        <f>IF(AND(Colin!$G16936=$B$2,Colin!$H16936=$C$3),Colin!$I16936,)</f>
        <v>0</v>
      </c>
      <c r="O16936" s="38">
        <f>IF(AND(Colin!$G16936=$B$2,Colin!$H16936&lt;=$C$3),Colin!$I16936,)</f>
        <v>0</v>
      </c>
      <c r="P16936" s="38">
        <f>IF(Colin!$G16936&lt;$B$2,Colin!$I16936,0)</f>
        <v>0</v>
      </c>
      <c r="Q16936" s="38">
        <f>IF(Colin!$G16936&lt;$B$1,Colin!$I16936,0)</f>
        <v>0</v>
      </c>
    </row>
    <row r="16937" spans="12:17" x14ac:dyDescent="0.25">
      <c r="L16937" s="38">
        <f>IF(AND(Colin!$G16937=$B$1,Colin!$H16937=$C$3),Colin!$I16937,)</f>
        <v>0</v>
      </c>
      <c r="M16937" s="38">
        <f>IF(AND(Colin!$G16937=$B$1,Colin!$H16937&lt;=$C$3),Colin!$I16937,)</f>
        <v>0</v>
      </c>
      <c r="N16937" s="38">
        <f>IF(AND(Colin!$G16937=$B$2,Colin!$H16937=$C$3),Colin!$I16937,)</f>
        <v>0</v>
      </c>
      <c r="O16937" s="38">
        <f>IF(AND(Colin!$G16937=$B$2,Colin!$H16937&lt;=$C$3),Colin!$I16937,)</f>
        <v>0</v>
      </c>
      <c r="P16937" s="38">
        <f>IF(Colin!$G16937&lt;$B$2,Colin!$I16937,0)</f>
        <v>0</v>
      </c>
      <c r="Q16937" s="38">
        <f>IF(Colin!$G16937&lt;$B$1,Colin!$I16937,0)</f>
        <v>0</v>
      </c>
    </row>
    <row r="16938" spans="12:17" x14ac:dyDescent="0.25">
      <c r="L16938" s="38">
        <f>IF(AND(Colin!$G16938=$B$1,Colin!$H16938=$C$3),Colin!$I16938,)</f>
        <v>0</v>
      </c>
      <c r="M16938" s="38">
        <f>IF(AND(Colin!$G16938=$B$1,Colin!$H16938&lt;=$C$3),Colin!$I16938,)</f>
        <v>0</v>
      </c>
      <c r="N16938" s="38">
        <f>IF(AND(Colin!$G16938=$B$2,Colin!$H16938=$C$3),Colin!$I16938,)</f>
        <v>0</v>
      </c>
      <c r="O16938" s="38">
        <f>IF(AND(Colin!$G16938=$B$2,Colin!$H16938&lt;=$C$3),Colin!$I16938,)</f>
        <v>0</v>
      </c>
      <c r="P16938" s="38">
        <f>IF(Colin!$G16938&lt;$B$2,Colin!$I16938,0)</f>
        <v>0</v>
      </c>
      <c r="Q16938" s="38">
        <f>IF(Colin!$G16938&lt;$B$1,Colin!$I16938,0)</f>
        <v>0</v>
      </c>
    </row>
    <row r="16939" spans="12:17" x14ac:dyDescent="0.25">
      <c r="L16939" s="38">
        <f>IF(AND(Colin!$G16939=$B$1,Colin!$H16939=$C$3),Colin!$I16939,)</f>
        <v>0</v>
      </c>
      <c r="M16939" s="38">
        <f>IF(AND(Colin!$G16939=$B$1,Colin!$H16939&lt;=$C$3),Colin!$I16939,)</f>
        <v>0</v>
      </c>
      <c r="N16939" s="38">
        <f>IF(AND(Colin!$G16939=$B$2,Colin!$H16939=$C$3),Colin!$I16939,)</f>
        <v>0</v>
      </c>
      <c r="O16939" s="38">
        <f>IF(AND(Colin!$G16939=$B$2,Colin!$H16939&lt;=$C$3),Colin!$I16939,)</f>
        <v>0</v>
      </c>
      <c r="P16939" s="38">
        <f>IF(Colin!$G16939&lt;$B$2,Colin!$I16939,0)</f>
        <v>0</v>
      </c>
      <c r="Q16939" s="38">
        <f>IF(Colin!$G16939&lt;$B$1,Colin!$I16939,0)</f>
        <v>0</v>
      </c>
    </row>
    <row r="16940" spans="12:17" x14ac:dyDescent="0.25">
      <c r="L16940" s="38">
        <f>IF(AND(Colin!$G16940=$B$1,Colin!$H16940=$C$3),Colin!$I16940,)</f>
        <v>0</v>
      </c>
      <c r="M16940" s="38">
        <f>IF(AND(Colin!$G16940=$B$1,Colin!$H16940&lt;=$C$3),Colin!$I16940,)</f>
        <v>0</v>
      </c>
      <c r="N16940" s="38">
        <f>IF(AND(Colin!$G16940=$B$2,Colin!$H16940=$C$3),Colin!$I16940,)</f>
        <v>0</v>
      </c>
      <c r="O16940" s="38">
        <f>IF(AND(Colin!$G16940=$B$2,Colin!$H16940&lt;=$C$3),Colin!$I16940,)</f>
        <v>0</v>
      </c>
      <c r="P16940" s="38">
        <f>IF(Colin!$G16940&lt;$B$2,Colin!$I16940,0)</f>
        <v>0</v>
      </c>
      <c r="Q16940" s="38">
        <f>IF(Colin!$G16940&lt;$B$1,Colin!$I16940,0)</f>
        <v>0</v>
      </c>
    </row>
    <row r="16941" spans="12:17" x14ac:dyDescent="0.25">
      <c r="L16941" s="38">
        <f>IF(AND(Colin!$G16941=$B$1,Colin!$H16941=$C$3),Colin!$I16941,)</f>
        <v>0</v>
      </c>
      <c r="M16941" s="38">
        <f>IF(AND(Colin!$G16941=$B$1,Colin!$H16941&lt;=$C$3),Colin!$I16941,)</f>
        <v>0</v>
      </c>
      <c r="N16941" s="38">
        <f>IF(AND(Colin!$G16941=$B$2,Colin!$H16941=$C$3),Colin!$I16941,)</f>
        <v>0</v>
      </c>
      <c r="O16941" s="38">
        <f>IF(AND(Colin!$G16941=$B$2,Colin!$H16941&lt;=$C$3),Colin!$I16941,)</f>
        <v>0</v>
      </c>
      <c r="P16941" s="38">
        <f>IF(Colin!$G16941&lt;$B$2,Colin!$I16941,0)</f>
        <v>0</v>
      </c>
      <c r="Q16941" s="38">
        <f>IF(Colin!$G16941&lt;$B$1,Colin!$I16941,0)</f>
        <v>0</v>
      </c>
    </row>
    <row r="16942" spans="12:17" x14ac:dyDescent="0.25">
      <c r="L16942" s="38">
        <f>IF(AND(Colin!$G16942=$B$1,Colin!$H16942=$C$3),Colin!$I16942,)</f>
        <v>0</v>
      </c>
      <c r="M16942" s="38">
        <f>IF(AND(Colin!$G16942=$B$1,Colin!$H16942&lt;=$C$3),Colin!$I16942,)</f>
        <v>0</v>
      </c>
      <c r="N16942" s="38">
        <f>IF(AND(Colin!$G16942=$B$2,Colin!$H16942=$C$3),Colin!$I16942,)</f>
        <v>0</v>
      </c>
      <c r="O16942" s="38">
        <f>IF(AND(Colin!$G16942=$B$2,Colin!$H16942&lt;=$C$3),Colin!$I16942,)</f>
        <v>0</v>
      </c>
      <c r="P16942" s="38">
        <f>IF(Colin!$G16942&lt;$B$2,Colin!$I16942,0)</f>
        <v>0</v>
      </c>
      <c r="Q16942" s="38">
        <f>IF(Colin!$G16942&lt;$B$1,Colin!$I16942,0)</f>
        <v>0</v>
      </c>
    </row>
    <row r="16943" spans="12:17" x14ac:dyDescent="0.25">
      <c r="L16943" s="38">
        <f>IF(AND(Colin!$G16943=$B$1,Colin!$H16943=$C$3),Colin!$I16943,)</f>
        <v>0</v>
      </c>
      <c r="M16943" s="38">
        <f>IF(AND(Colin!$G16943=$B$1,Colin!$H16943&lt;=$C$3),Colin!$I16943,)</f>
        <v>0</v>
      </c>
      <c r="N16943" s="38">
        <f>IF(AND(Colin!$G16943=$B$2,Colin!$H16943=$C$3),Colin!$I16943,)</f>
        <v>0</v>
      </c>
      <c r="O16943" s="38">
        <f>IF(AND(Colin!$G16943=$B$2,Colin!$H16943&lt;=$C$3),Colin!$I16943,)</f>
        <v>0</v>
      </c>
      <c r="P16943" s="38">
        <f>IF(Colin!$G16943&lt;$B$2,Colin!$I16943,0)</f>
        <v>0</v>
      </c>
      <c r="Q16943" s="38">
        <f>IF(Colin!$G16943&lt;$B$1,Colin!$I16943,0)</f>
        <v>0</v>
      </c>
    </row>
    <row r="16944" spans="12:17" x14ac:dyDescent="0.25">
      <c r="L16944" s="38">
        <f>IF(AND(Colin!$G16944=$B$1,Colin!$H16944=$C$3),Colin!$I16944,)</f>
        <v>0</v>
      </c>
      <c r="M16944" s="38">
        <f>IF(AND(Colin!$G16944=$B$1,Colin!$H16944&lt;=$C$3),Colin!$I16944,)</f>
        <v>0</v>
      </c>
      <c r="N16944" s="38">
        <f>IF(AND(Colin!$G16944=$B$2,Colin!$H16944=$C$3),Colin!$I16944,)</f>
        <v>0</v>
      </c>
      <c r="O16944" s="38">
        <f>IF(AND(Colin!$G16944=$B$2,Colin!$H16944&lt;=$C$3),Colin!$I16944,)</f>
        <v>0</v>
      </c>
      <c r="P16944" s="38">
        <f>IF(Colin!$G16944&lt;$B$2,Colin!$I16944,0)</f>
        <v>0</v>
      </c>
      <c r="Q16944" s="38">
        <f>IF(Colin!$G16944&lt;$B$1,Colin!$I16944,0)</f>
        <v>0</v>
      </c>
    </row>
    <row r="16945" spans="12:17" x14ac:dyDescent="0.25">
      <c r="L16945" s="38">
        <f>IF(AND(Colin!$G16945=$B$1,Colin!$H16945=$C$3),Colin!$I16945,)</f>
        <v>0</v>
      </c>
      <c r="M16945" s="38">
        <f>IF(AND(Colin!$G16945=$B$1,Colin!$H16945&lt;=$C$3),Colin!$I16945,)</f>
        <v>0</v>
      </c>
      <c r="N16945" s="38">
        <f>IF(AND(Colin!$G16945=$B$2,Colin!$H16945=$C$3),Colin!$I16945,)</f>
        <v>0</v>
      </c>
      <c r="O16945" s="38">
        <f>IF(AND(Colin!$G16945=$B$2,Colin!$H16945&lt;=$C$3),Colin!$I16945,)</f>
        <v>0</v>
      </c>
      <c r="P16945" s="38">
        <f>IF(Colin!$G16945&lt;$B$2,Colin!$I16945,0)</f>
        <v>0</v>
      </c>
      <c r="Q16945" s="38">
        <f>IF(Colin!$G16945&lt;$B$1,Colin!$I16945,0)</f>
        <v>0</v>
      </c>
    </row>
    <row r="16946" spans="12:17" x14ac:dyDescent="0.25">
      <c r="L16946" s="38">
        <f>IF(AND(Colin!$G16946=$B$1,Colin!$H16946=$C$3),Colin!$I16946,)</f>
        <v>0</v>
      </c>
      <c r="M16946" s="38">
        <f>IF(AND(Colin!$G16946=$B$1,Colin!$H16946&lt;=$C$3),Colin!$I16946,)</f>
        <v>0</v>
      </c>
      <c r="N16946" s="38">
        <f>IF(AND(Colin!$G16946=$B$2,Colin!$H16946=$C$3),Colin!$I16946,)</f>
        <v>0</v>
      </c>
      <c r="O16946" s="38">
        <f>IF(AND(Colin!$G16946=$B$2,Colin!$H16946&lt;=$C$3),Colin!$I16946,)</f>
        <v>0</v>
      </c>
      <c r="P16946" s="38">
        <f>IF(Colin!$G16946&lt;$B$2,Colin!$I16946,0)</f>
        <v>0</v>
      </c>
      <c r="Q16946" s="38">
        <f>IF(Colin!$G16946&lt;$B$1,Colin!$I16946,0)</f>
        <v>0</v>
      </c>
    </row>
    <row r="16947" spans="12:17" x14ac:dyDescent="0.25">
      <c r="L16947" s="38">
        <f>IF(AND(Colin!$G16947=$B$1,Colin!$H16947=$C$3),Colin!$I16947,)</f>
        <v>0</v>
      </c>
      <c r="M16947" s="38">
        <f>IF(AND(Colin!$G16947=$B$1,Colin!$H16947&lt;=$C$3),Colin!$I16947,)</f>
        <v>0</v>
      </c>
      <c r="N16947" s="38">
        <f>IF(AND(Colin!$G16947=$B$2,Colin!$H16947=$C$3),Colin!$I16947,)</f>
        <v>0</v>
      </c>
      <c r="O16947" s="38">
        <f>IF(AND(Colin!$G16947=$B$2,Colin!$H16947&lt;=$C$3),Colin!$I16947,)</f>
        <v>0</v>
      </c>
      <c r="P16947" s="38">
        <f>IF(Colin!$G16947&lt;$B$2,Colin!$I16947,0)</f>
        <v>0</v>
      </c>
      <c r="Q16947" s="38">
        <f>IF(Colin!$G16947&lt;$B$1,Colin!$I16947,0)</f>
        <v>0</v>
      </c>
    </row>
    <row r="16948" spans="12:17" x14ac:dyDescent="0.25">
      <c r="L16948" s="38">
        <f>IF(AND(Colin!$G16948=$B$1,Colin!$H16948=$C$3),Colin!$I16948,)</f>
        <v>0</v>
      </c>
      <c r="M16948" s="38">
        <f>IF(AND(Colin!$G16948=$B$1,Colin!$H16948&lt;=$C$3),Colin!$I16948,)</f>
        <v>0</v>
      </c>
      <c r="N16948" s="38">
        <f>IF(AND(Colin!$G16948=$B$2,Colin!$H16948=$C$3),Colin!$I16948,)</f>
        <v>0</v>
      </c>
      <c r="O16948" s="38">
        <f>IF(AND(Colin!$G16948=$B$2,Colin!$H16948&lt;=$C$3),Colin!$I16948,)</f>
        <v>0</v>
      </c>
      <c r="P16948" s="38">
        <f>IF(Colin!$G16948&lt;$B$2,Colin!$I16948,0)</f>
        <v>0</v>
      </c>
      <c r="Q16948" s="38">
        <f>IF(Colin!$G16948&lt;$B$1,Colin!$I16948,0)</f>
        <v>0</v>
      </c>
    </row>
    <row r="16949" spans="12:17" x14ac:dyDescent="0.25">
      <c r="L16949" s="38">
        <f>IF(AND(Colin!$G16949=$B$1,Colin!$H16949=$C$3),Colin!$I16949,)</f>
        <v>0</v>
      </c>
      <c r="M16949" s="38">
        <f>IF(AND(Colin!$G16949=$B$1,Colin!$H16949&lt;=$C$3),Colin!$I16949,)</f>
        <v>0</v>
      </c>
      <c r="N16949" s="38">
        <f>IF(AND(Colin!$G16949=$B$2,Colin!$H16949=$C$3),Colin!$I16949,)</f>
        <v>0</v>
      </c>
      <c r="O16949" s="38">
        <f>IF(AND(Colin!$G16949=$B$2,Colin!$H16949&lt;=$C$3),Colin!$I16949,)</f>
        <v>0</v>
      </c>
      <c r="P16949" s="38">
        <f>IF(Colin!$G16949&lt;$B$2,Colin!$I16949,0)</f>
        <v>0</v>
      </c>
      <c r="Q16949" s="38">
        <f>IF(Colin!$G16949&lt;$B$1,Colin!$I16949,0)</f>
        <v>0</v>
      </c>
    </row>
    <row r="16950" spans="12:17" x14ac:dyDescent="0.25">
      <c r="L16950" s="38">
        <f>IF(AND(Colin!$G16950=$B$1,Colin!$H16950=$C$3),Colin!$I16950,)</f>
        <v>0</v>
      </c>
      <c r="M16950" s="38">
        <f>IF(AND(Colin!$G16950=$B$1,Colin!$H16950&lt;=$C$3),Colin!$I16950,)</f>
        <v>0</v>
      </c>
      <c r="N16950" s="38">
        <f>IF(AND(Colin!$G16950=$B$2,Colin!$H16950=$C$3),Colin!$I16950,)</f>
        <v>0</v>
      </c>
      <c r="O16950" s="38">
        <f>IF(AND(Colin!$G16950=$B$2,Colin!$H16950&lt;=$C$3),Colin!$I16950,)</f>
        <v>0</v>
      </c>
      <c r="P16950" s="38">
        <f>IF(Colin!$G16950&lt;$B$2,Colin!$I16950,0)</f>
        <v>0</v>
      </c>
      <c r="Q16950" s="38">
        <f>IF(Colin!$G16950&lt;$B$1,Colin!$I16950,0)</f>
        <v>0</v>
      </c>
    </row>
    <row r="16951" spans="12:17" x14ac:dyDescent="0.25">
      <c r="L16951" s="38">
        <f>IF(AND(Colin!$G16951=$B$1,Colin!$H16951=$C$3),Colin!$I16951,)</f>
        <v>0</v>
      </c>
      <c r="M16951" s="38">
        <f>IF(AND(Colin!$G16951=$B$1,Colin!$H16951&lt;=$C$3),Colin!$I16951,)</f>
        <v>0</v>
      </c>
      <c r="N16951" s="38">
        <f>IF(AND(Colin!$G16951=$B$2,Colin!$H16951=$C$3),Colin!$I16951,)</f>
        <v>0</v>
      </c>
      <c r="O16951" s="38">
        <f>IF(AND(Colin!$G16951=$B$2,Colin!$H16951&lt;=$C$3),Colin!$I16951,)</f>
        <v>0</v>
      </c>
      <c r="P16951" s="38">
        <f>IF(Colin!$G16951&lt;$B$2,Colin!$I16951,0)</f>
        <v>0</v>
      </c>
      <c r="Q16951" s="38">
        <f>IF(Colin!$G16951&lt;$B$1,Colin!$I16951,0)</f>
        <v>0</v>
      </c>
    </row>
    <row r="16952" spans="12:17" x14ac:dyDescent="0.25">
      <c r="L16952" s="38">
        <f>IF(AND(Colin!$G16952=$B$1,Colin!$H16952=$C$3),Colin!$I16952,)</f>
        <v>0</v>
      </c>
      <c r="M16952" s="38">
        <f>IF(AND(Colin!$G16952=$B$1,Colin!$H16952&lt;=$C$3),Colin!$I16952,)</f>
        <v>0</v>
      </c>
      <c r="N16952" s="38">
        <f>IF(AND(Colin!$G16952=$B$2,Colin!$H16952=$C$3),Colin!$I16952,)</f>
        <v>0</v>
      </c>
      <c r="O16952" s="38">
        <f>IF(AND(Colin!$G16952=$B$2,Colin!$H16952&lt;=$C$3),Colin!$I16952,)</f>
        <v>0</v>
      </c>
      <c r="P16952" s="38">
        <f>IF(Colin!$G16952&lt;$B$2,Colin!$I16952,0)</f>
        <v>0</v>
      </c>
      <c r="Q16952" s="38">
        <f>IF(Colin!$G16952&lt;$B$1,Colin!$I16952,0)</f>
        <v>0</v>
      </c>
    </row>
    <row r="16953" spans="12:17" x14ac:dyDescent="0.25">
      <c r="L16953" s="38">
        <f>IF(AND(Colin!$G16953=$B$1,Colin!$H16953=$C$3),Colin!$I16953,)</f>
        <v>0</v>
      </c>
      <c r="M16953" s="38">
        <f>IF(AND(Colin!$G16953=$B$1,Colin!$H16953&lt;=$C$3),Colin!$I16953,)</f>
        <v>0</v>
      </c>
      <c r="N16953" s="38">
        <f>IF(AND(Colin!$G16953=$B$2,Colin!$H16953=$C$3),Colin!$I16953,)</f>
        <v>0</v>
      </c>
      <c r="O16953" s="38">
        <f>IF(AND(Colin!$G16953=$B$2,Colin!$H16953&lt;=$C$3),Colin!$I16953,)</f>
        <v>0</v>
      </c>
      <c r="P16953" s="38">
        <f>IF(Colin!$G16953&lt;$B$2,Colin!$I16953,0)</f>
        <v>0</v>
      </c>
      <c r="Q16953" s="38">
        <f>IF(Colin!$G16953&lt;$B$1,Colin!$I16953,0)</f>
        <v>0</v>
      </c>
    </row>
    <row r="16954" spans="12:17" x14ac:dyDescent="0.25">
      <c r="L16954" s="38">
        <f>IF(AND(Colin!$G16954=$B$1,Colin!$H16954=$C$3),Colin!$I16954,)</f>
        <v>0</v>
      </c>
      <c r="M16954" s="38">
        <f>IF(AND(Colin!$G16954=$B$1,Colin!$H16954&lt;=$C$3),Colin!$I16954,)</f>
        <v>0</v>
      </c>
      <c r="N16954" s="38">
        <f>IF(AND(Colin!$G16954=$B$2,Colin!$H16954=$C$3),Colin!$I16954,)</f>
        <v>0</v>
      </c>
      <c r="O16954" s="38">
        <f>IF(AND(Colin!$G16954=$B$2,Colin!$H16954&lt;=$C$3),Colin!$I16954,)</f>
        <v>0</v>
      </c>
      <c r="P16954" s="38">
        <f>IF(Colin!$G16954&lt;$B$2,Colin!$I16954,0)</f>
        <v>0</v>
      </c>
      <c r="Q16954" s="38">
        <f>IF(Colin!$G16954&lt;$B$1,Colin!$I16954,0)</f>
        <v>0</v>
      </c>
    </row>
    <row r="16955" spans="12:17" x14ac:dyDescent="0.25">
      <c r="L16955" s="38">
        <f>IF(AND(Colin!$G16955=$B$1,Colin!$H16955=$C$3),Colin!$I16955,)</f>
        <v>0</v>
      </c>
      <c r="M16955" s="38">
        <f>IF(AND(Colin!$G16955=$B$1,Colin!$H16955&lt;=$C$3),Colin!$I16955,)</f>
        <v>0</v>
      </c>
      <c r="N16955" s="38">
        <f>IF(AND(Colin!$G16955=$B$2,Colin!$H16955=$C$3),Colin!$I16955,)</f>
        <v>0</v>
      </c>
      <c r="O16955" s="38">
        <f>IF(AND(Colin!$G16955=$B$2,Colin!$H16955&lt;=$C$3),Colin!$I16955,)</f>
        <v>0</v>
      </c>
      <c r="P16955" s="38">
        <f>IF(Colin!$G16955&lt;$B$2,Colin!$I16955,0)</f>
        <v>0</v>
      </c>
      <c r="Q16955" s="38">
        <f>IF(Colin!$G16955&lt;$B$1,Colin!$I16955,0)</f>
        <v>0</v>
      </c>
    </row>
    <row r="16956" spans="12:17" x14ac:dyDescent="0.25">
      <c r="L16956" s="38">
        <f>IF(AND(Colin!$G16956=$B$1,Colin!$H16956=$C$3),Colin!$I16956,)</f>
        <v>0</v>
      </c>
      <c r="M16956" s="38">
        <f>IF(AND(Colin!$G16956=$B$1,Colin!$H16956&lt;=$C$3),Colin!$I16956,)</f>
        <v>0</v>
      </c>
      <c r="N16956" s="38">
        <f>IF(AND(Colin!$G16956=$B$2,Colin!$H16956=$C$3),Colin!$I16956,)</f>
        <v>0</v>
      </c>
      <c r="O16956" s="38">
        <f>IF(AND(Colin!$G16956=$B$2,Colin!$H16956&lt;=$C$3),Colin!$I16956,)</f>
        <v>0</v>
      </c>
      <c r="P16956" s="38">
        <f>IF(Colin!$G16956&lt;$B$2,Colin!$I16956,0)</f>
        <v>0</v>
      </c>
      <c r="Q16956" s="38">
        <f>IF(Colin!$G16956&lt;$B$1,Colin!$I16956,0)</f>
        <v>0</v>
      </c>
    </row>
    <row r="16957" spans="12:17" x14ac:dyDescent="0.25">
      <c r="L16957" s="38">
        <f>IF(AND(Colin!$G16957=$B$1,Colin!$H16957=$C$3),Colin!$I16957,)</f>
        <v>0</v>
      </c>
      <c r="M16957" s="38">
        <f>IF(AND(Colin!$G16957=$B$1,Colin!$H16957&lt;=$C$3),Colin!$I16957,)</f>
        <v>0</v>
      </c>
      <c r="N16957" s="38">
        <f>IF(AND(Colin!$G16957=$B$2,Colin!$H16957=$C$3),Colin!$I16957,)</f>
        <v>0</v>
      </c>
      <c r="O16957" s="38">
        <f>IF(AND(Colin!$G16957=$B$2,Colin!$H16957&lt;=$C$3),Colin!$I16957,)</f>
        <v>0</v>
      </c>
      <c r="P16957" s="38">
        <f>IF(Colin!$G16957&lt;$B$2,Colin!$I16957,0)</f>
        <v>0</v>
      </c>
      <c r="Q16957" s="38">
        <f>IF(Colin!$G16957&lt;$B$1,Colin!$I16957,0)</f>
        <v>0</v>
      </c>
    </row>
    <row r="16958" spans="12:17" x14ac:dyDescent="0.25">
      <c r="L16958" s="38">
        <f>IF(AND(Colin!$G16958=$B$1,Colin!$H16958=$C$3),Colin!$I16958,)</f>
        <v>0</v>
      </c>
      <c r="M16958" s="38">
        <f>IF(AND(Colin!$G16958=$B$1,Colin!$H16958&lt;=$C$3),Colin!$I16958,)</f>
        <v>0</v>
      </c>
      <c r="N16958" s="38">
        <f>IF(AND(Colin!$G16958=$B$2,Colin!$H16958=$C$3),Colin!$I16958,)</f>
        <v>0</v>
      </c>
      <c r="O16958" s="38">
        <f>IF(AND(Colin!$G16958=$B$2,Colin!$H16958&lt;=$C$3),Colin!$I16958,)</f>
        <v>0</v>
      </c>
      <c r="P16958" s="38">
        <f>IF(Colin!$G16958&lt;$B$2,Colin!$I16958,0)</f>
        <v>0</v>
      </c>
      <c r="Q16958" s="38">
        <f>IF(Colin!$G16958&lt;$B$1,Colin!$I16958,0)</f>
        <v>0</v>
      </c>
    </row>
    <row r="16959" spans="12:17" x14ac:dyDescent="0.25">
      <c r="L16959" s="38">
        <f>IF(AND(Colin!$G16959=$B$1,Colin!$H16959=$C$3),Colin!$I16959,)</f>
        <v>0</v>
      </c>
      <c r="M16959" s="38">
        <f>IF(AND(Colin!$G16959=$B$1,Colin!$H16959&lt;=$C$3),Colin!$I16959,)</f>
        <v>0</v>
      </c>
      <c r="N16959" s="38">
        <f>IF(AND(Colin!$G16959=$B$2,Colin!$H16959=$C$3),Colin!$I16959,)</f>
        <v>0</v>
      </c>
      <c r="O16959" s="38">
        <f>IF(AND(Colin!$G16959=$B$2,Colin!$H16959&lt;=$C$3),Colin!$I16959,)</f>
        <v>0</v>
      </c>
      <c r="P16959" s="38">
        <f>IF(Colin!$G16959&lt;$B$2,Colin!$I16959,0)</f>
        <v>0</v>
      </c>
      <c r="Q16959" s="38">
        <f>IF(Colin!$G16959&lt;$B$1,Colin!$I16959,0)</f>
        <v>0</v>
      </c>
    </row>
    <row r="16960" spans="12:17" x14ac:dyDescent="0.25">
      <c r="L16960" s="38">
        <f>IF(AND(Colin!$G16960=$B$1,Colin!$H16960=$C$3),Colin!$I16960,)</f>
        <v>0</v>
      </c>
      <c r="M16960" s="38">
        <f>IF(AND(Colin!$G16960=$B$1,Colin!$H16960&lt;=$C$3),Colin!$I16960,)</f>
        <v>0</v>
      </c>
      <c r="N16960" s="38">
        <f>IF(AND(Colin!$G16960=$B$2,Colin!$H16960=$C$3),Colin!$I16960,)</f>
        <v>0</v>
      </c>
      <c r="O16960" s="38">
        <f>IF(AND(Colin!$G16960=$B$2,Colin!$H16960&lt;=$C$3),Colin!$I16960,)</f>
        <v>0</v>
      </c>
      <c r="P16960" s="38">
        <f>IF(Colin!$G16960&lt;$B$2,Colin!$I16960,0)</f>
        <v>0</v>
      </c>
      <c r="Q16960" s="38">
        <f>IF(Colin!$G16960&lt;$B$1,Colin!$I16960,0)</f>
        <v>0</v>
      </c>
    </row>
    <row r="16961" spans="12:17" x14ac:dyDescent="0.25">
      <c r="L16961" s="38">
        <f>IF(AND(Colin!$G16961=$B$1,Colin!$H16961=$C$3),Colin!$I16961,)</f>
        <v>0</v>
      </c>
      <c r="M16961" s="38">
        <f>IF(AND(Colin!$G16961=$B$1,Colin!$H16961&lt;=$C$3),Colin!$I16961,)</f>
        <v>0</v>
      </c>
      <c r="N16961" s="38">
        <f>IF(AND(Colin!$G16961=$B$2,Colin!$H16961=$C$3),Colin!$I16961,)</f>
        <v>0</v>
      </c>
      <c r="O16961" s="38">
        <f>IF(AND(Colin!$G16961=$B$2,Colin!$H16961&lt;=$C$3),Colin!$I16961,)</f>
        <v>0</v>
      </c>
      <c r="P16961" s="38">
        <f>IF(Colin!$G16961&lt;$B$2,Colin!$I16961,0)</f>
        <v>0</v>
      </c>
      <c r="Q16961" s="38">
        <f>IF(Colin!$G16961&lt;$B$1,Colin!$I16961,0)</f>
        <v>0</v>
      </c>
    </row>
    <row r="16962" spans="12:17" x14ac:dyDescent="0.25">
      <c r="L16962" s="38">
        <f>IF(AND(Colin!$G16962=$B$1,Colin!$H16962=$C$3),Colin!$I16962,)</f>
        <v>0</v>
      </c>
      <c r="M16962" s="38">
        <f>IF(AND(Colin!$G16962=$B$1,Colin!$H16962&lt;=$C$3),Colin!$I16962,)</f>
        <v>0</v>
      </c>
      <c r="N16962" s="38">
        <f>IF(AND(Colin!$G16962=$B$2,Colin!$H16962=$C$3),Colin!$I16962,)</f>
        <v>0</v>
      </c>
      <c r="O16962" s="38">
        <f>IF(AND(Colin!$G16962=$B$2,Colin!$H16962&lt;=$C$3),Colin!$I16962,)</f>
        <v>0</v>
      </c>
      <c r="P16962" s="38">
        <f>IF(Colin!$G16962&lt;$B$2,Colin!$I16962,0)</f>
        <v>0</v>
      </c>
      <c r="Q16962" s="38">
        <f>IF(Colin!$G16962&lt;$B$1,Colin!$I16962,0)</f>
        <v>0</v>
      </c>
    </row>
    <row r="16963" spans="12:17" x14ac:dyDescent="0.25">
      <c r="L16963" s="38">
        <f>IF(AND(Colin!$G16963=$B$1,Colin!$H16963=$C$3),Colin!$I16963,)</f>
        <v>0</v>
      </c>
      <c r="M16963" s="38">
        <f>IF(AND(Colin!$G16963=$B$1,Colin!$H16963&lt;=$C$3),Colin!$I16963,)</f>
        <v>0</v>
      </c>
      <c r="N16963" s="38">
        <f>IF(AND(Colin!$G16963=$B$2,Colin!$H16963=$C$3),Colin!$I16963,)</f>
        <v>0</v>
      </c>
      <c r="O16963" s="38">
        <f>IF(AND(Colin!$G16963=$B$2,Colin!$H16963&lt;=$C$3),Colin!$I16963,)</f>
        <v>0</v>
      </c>
      <c r="P16963" s="38">
        <f>IF(Colin!$G16963&lt;$B$2,Colin!$I16963,0)</f>
        <v>0</v>
      </c>
      <c r="Q16963" s="38">
        <f>IF(Colin!$G16963&lt;$B$1,Colin!$I16963,0)</f>
        <v>0</v>
      </c>
    </row>
    <row r="16964" spans="12:17" x14ac:dyDescent="0.25">
      <c r="L16964" s="38">
        <f>IF(AND(Colin!$G16964=$B$1,Colin!$H16964=$C$3),Colin!$I16964,)</f>
        <v>0</v>
      </c>
      <c r="M16964" s="38">
        <f>IF(AND(Colin!$G16964=$B$1,Colin!$H16964&lt;=$C$3),Colin!$I16964,)</f>
        <v>0</v>
      </c>
      <c r="N16964" s="38">
        <f>IF(AND(Colin!$G16964=$B$2,Colin!$H16964=$C$3),Colin!$I16964,)</f>
        <v>0</v>
      </c>
      <c r="O16964" s="38">
        <f>IF(AND(Colin!$G16964=$B$2,Colin!$H16964&lt;=$C$3),Colin!$I16964,)</f>
        <v>0</v>
      </c>
      <c r="P16964" s="38">
        <f>IF(Colin!$G16964&lt;$B$2,Colin!$I16964,0)</f>
        <v>0</v>
      </c>
      <c r="Q16964" s="38">
        <f>IF(Colin!$G16964&lt;$B$1,Colin!$I16964,0)</f>
        <v>0</v>
      </c>
    </row>
    <row r="16965" spans="12:17" x14ac:dyDescent="0.25">
      <c r="L16965" s="38">
        <f>IF(AND(Colin!$G16965=$B$1,Colin!$H16965=$C$3),Colin!$I16965,)</f>
        <v>0</v>
      </c>
      <c r="M16965" s="38">
        <f>IF(AND(Colin!$G16965=$B$1,Colin!$H16965&lt;=$C$3),Colin!$I16965,)</f>
        <v>0</v>
      </c>
      <c r="N16965" s="38">
        <f>IF(AND(Colin!$G16965=$B$2,Colin!$H16965=$C$3),Colin!$I16965,)</f>
        <v>0</v>
      </c>
      <c r="O16965" s="38">
        <f>IF(AND(Colin!$G16965=$B$2,Colin!$H16965&lt;=$C$3),Colin!$I16965,)</f>
        <v>0</v>
      </c>
      <c r="P16965" s="38">
        <f>IF(Colin!$G16965&lt;$B$2,Colin!$I16965,0)</f>
        <v>0</v>
      </c>
      <c r="Q16965" s="38">
        <f>IF(Colin!$G16965&lt;$B$1,Colin!$I16965,0)</f>
        <v>0</v>
      </c>
    </row>
    <row r="16966" spans="12:17" x14ac:dyDescent="0.25">
      <c r="L16966" s="38">
        <f>IF(AND(Colin!$G16966=$B$1,Colin!$H16966=$C$3),Colin!$I16966,)</f>
        <v>0</v>
      </c>
      <c r="M16966" s="38">
        <f>IF(AND(Colin!$G16966=$B$1,Colin!$H16966&lt;=$C$3),Colin!$I16966,)</f>
        <v>0</v>
      </c>
      <c r="N16966" s="38">
        <f>IF(AND(Colin!$G16966=$B$2,Colin!$H16966=$C$3),Colin!$I16966,)</f>
        <v>0</v>
      </c>
      <c r="O16966" s="38">
        <f>IF(AND(Colin!$G16966=$B$2,Colin!$H16966&lt;=$C$3),Colin!$I16966,)</f>
        <v>0</v>
      </c>
      <c r="P16966" s="38">
        <f>IF(Colin!$G16966&lt;$B$2,Colin!$I16966,0)</f>
        <v>0</v>
      </c>
      <c r="Q16966" s="38">
        <f>IF(Colin!$G16966&lt;$B$1,Colin!$I16966,0)</f>
        <v>0</v>
      </c>
    </row>
    <row r="16967" spans="12:17" x14ac:dyDescent="0.25">
      <c r="L16967" s="38">
        <f>IF(AND(Colin!$G16967=$B$1,Colin!$H16967=$C$3),Colin!$I16967,)</f>
        <v>0</v>
      </c>
      <c r="M16967" s="38">
        <f>IF(AND(Colin!$G16967=$B$1,Colin!$H16967&lt;=$C$3),Colin!$I16967,)</f>
        <v>0</v>
      </c>
      <c r="N16967" s="38">
        <f>IF(AND(Colin!$G16967=$B$2,Colin!$H16967=$C$3),Colin!$I16967,)</f>
        <v>0</v>
      </c>
      <c r="O16967" s="38">
        <f>IF(AND(Colin!$G16967=$B$2,Colin!$H16967&lt;=$C$3),Colin!$I16967,)</f>
        <v>0</v>
      </c>
      <c r="P16967" s="38">
        <f>IF(Colin!$G16967&lt;$B$2,Colin!$I16967,0)</f>
        <v>0</v>
      </c>
      <c r="Q16967" s="38">
        <f>IF(Colin!$G16967&lt;$B$1,Colin!$I16967,0)</f>
        <v>0</v>
      </c>
    </row>
    <row r="16968" spans="12:17" x14ac:dyDescent="0.25">
      <c r="L16968" s="38">
        <f>IF(AND(Colin!$G16968=$B$1,Colin!$H16968=$C$3),Colin!$I16968,)</f>
        <v>0</v>
      </c>
      <c r="M16968" s="38">
        <f>IF(AND(Colin!$G16968=$B$1,Colin!$H16968&lt;=$C$3),Colin!$I16968,)</f>
        <v>0</v>
      </c>
      <c r="N16968" s="38">
        <f>IF(AND(Colin!$G16968=$B$2,Colin!$H16968=$C$3),Colin!$I16968,)</f>
        <v>0</v>
      </c>
      <c r="O16968" s="38">
        <f>IF(AND(Colin!$G16968=$B$2,Colin!$H16968&lt;=$C$3),Colin!$I16968,)</f>
        <v>0</v>
      </c>
      <c r="P16968" s="38">
        <f>IF(Colin!$G16968&lt;$B$2,Colin!$I16968,0)</f>
        <v>0</v>
      </c>
      <c r="Q16968" s="38">
        <f>IF(Colin!$G16968&lt;$B$1,Colin!$I16968,0)</f>
        <v>0</v>
      </c>
    </row>
    <row r="16969" spans="12:17" x14ac:dyDescent="0.25">
      <c r="L16969" s="38">
        <f>IF(AND(Colin!$G16969=$B$1,Colin!$H16969=$C$3),Colin!$I16969,)</f>
        <v>0</v>
      </c>
      <c r="M16969" s="38">
        <f>IF(AND(Colin!$G16969=$B$1,Colin!$H16969&lt;=$C$3),Colin!$I16969,)</f>
        <v>0</v>
      </c>
      <c r="N16969" s="38">
        <f>IF(AND(Colin!$G16969=$B$2,Colin!$H16969=$C$3),Colin!$I16969,)</f>
        <v>0</v>
      </c>
      <c r="O16969" s="38">
        <f>IF(AND(Colin!$G16969=$B$2,Colin!$H16969&lt;=$C$3),Colin!$I16969,)</f>
        <v>0</v>
      </c>
      <c r="P16969" s="38">
        <f>IF(Colin!$G16969&lt;$B$2,Colin!$I16969,0)</f>
        <v>0</v>
      </c>
      <c r="Q16969" s="38">
        <f>IF(Colin!$G16969&lt;$B$1,Colin!$I16969,0)</f>
        <v>0</v>
      </c>
    </row>
    <row r="16970" spans="12:17" x14ac:dyDescent="0.25">
      <c r="L16970" s="38">
        <f>IF(AND(Colin!$G16970=$B$1,Colin!$H16970=$C$3),Colin!$I16970,)</f>
        <v>0</v>
      </c>
      <c r="M16970" s="38">
        <f>IF(AND(Colin!$G16970=$B$1,Colin!$H16970&lt;=$C$3),Colin!$I16970,)</f>
        <v>0</v>
      </c>
      <c r="N16970" s="38">
        <f>IF(AND(Colin!$G16970=$B$2,Colin!$H16970=$C$3),Colin!$I16970,)</f>
        <v>0</v>
      </c>
      <c r="O16970" s="38">
        <f>IF(AND(Colin!$G16970=$B$2,Colin!$H16970&lt;=$C$3),Colin!$I16970,)</f>
        <v>0</v>
      </c>
      <c r="P16970" s="38">
        <f>IF(Colin!$G16970&lt;$B$2,Colin!$I16970,0)</f>
        <v>0</v>
      </c>
      <c r="Q16970" s="38">
        <f>IF(Colin!$G16970&lt;$B$1,Colin!$I16970,0)</f>
        <v>0</v>
      </c>
    </row>
    <row r="16971" spans="12:17" x14ac:dyDescent="0.25">
      <c r="L16971" s="38">
        <f>IF(AND(Colin!$G16971=$B$1,Colin!$H16971=$C$3),Colin!$I16971,)</f>
        <v>0</v>
      </c>
      <c r="M16971" s="38">
        <f>IF(AND(Colin!$G16971=$B$1,Colin!$H16971&lt;=$C$3),Colin!$I16971,)</f>
        <v>0</v>
      </c>
      <c r="N16971" s="38">
        <f>IF(AND(Colin!$G16971=$B$2,Colin!$H16971=$C$3),Colin!$I16971,)</f>
        <v>0</v>
      </c>
      <c r="O16971" s="38">
        <f>IF(AND(Colin!$G16971=$B$2,Colin!$H16971&lt;=$C$3),Colin!$I16971,)</f>
        <v>0</v>
      </c>
      <c r="P16971" s="38">
        <f>IF(Colin!$G16971&lt;$B$2,Colin!$I16971,0)</f>
        <v>0</v>
      </c>
      <c r="Q16971" s="38">
        <f>IF(Colin!$G16971&lt;$B$1,Colin!$I16971,0)</f>
        <v>0</v>
      </c>
    </row>
    <row r="16972" spans="12:17" x14ac:dyDescent="0.25">
      <c r="L16972" s="38">
        <f>IF(AND(Colin!$G16972=$B$1,Colin!$H16972=$C$3),Colin!$I16972,)</f>
        <v>0</v>
      </c>
      <c r="M16972" s="38">
        <f>IF(AND(Colin!$G16972=$B$1,Colin!$H16972&lt;=$C$3),Colin!$I16972,)</f>
        <v>0</v>
      </c>
      <c r="N16972" s="38">
        <f>IF(AND(Colin!$G16972=$B$2,Colin!$H16972=$C$3),Colin!$I16972,)</f>
        <v>0</v>
      </c>
      <c r="O16972" s="38">
        <f>IF(AND(Colin!$G16972=$B$2,Colin!$H16972&lt;=$C$3),Colin!$I16972,)</f>
        <v>0</v>
      </c>
      <c r="P16972" s="38">
        <f>IF(Colin!$G16972&lt;$B$2,Colin!$I16972,0)</f>
        <v>0</v>
      </c>
      <c r="Q16972" s="38">
        <f>IF(Colin!$G16972&lt;$B$1,Colin!$I16972,0)</f>
        <v>0</v>
      </c>
    </row>
    <row r="16973" spans="12:17" x14ac:dyDescent="0.25">
      <c r="L16973" s="38">
        <f>IF(AND(Colin!$G16973=$B$1,Colin!$H16973=$C$3),Colin!$I16973,)</f>
        <v>0</v>
      </c>
      <c r="M16973" s="38">
        <f>IF(AND(Colin!$G16973=$B$1,Colin!$H16973&lt;=$C$3),Colin!$I16973,)</f>
        <v>0</v>
      </c>
      <c r="N16973" s="38">
        <f>IF(AND(Colin!$G16973=$B$2,Colin!$H16973=$C$3),Colin!$I16973,)</f>
        <v>0</v>
      </c>
      <c r="O16973" s="38">
        <f>IF(AND(Colin!$G16973=$B$2,Colin!$H16973&lt;=$C$3),Colin!$I16973,)</f>
        <v>0</v>
      </c>
      <c r="P16973" s="38">
        <f>IF(Colin!$G16973&lt;$B$2,Colin!$I16973,0)</f>
        <v>0</v>
      </c>
      <c r="Q16973" s="38">
        <f>IF(Colin!$G16973&lt;$B$1,Colin!$I16973,0)</f>
        <v>0</v>
      </c>
    </row>
    <row r="16974" spans="12:17" x14ac:dyDescent="0.25">
      <c r="L16974" s="38">
        <f>IF(AND(Colin!$G16974=$B$1,Colin!$H16974=$C$3),Colin!$I16974,)</f>
        <v>0</v>
      </c>
      <c r="M16974" s="38">
        <f>IF(AND(Colin!$G16974=$B$1,Colin!$H16974&lt;=$C$3),Colin!$I16974,)</f>
        <v>0</v>
      </c>
      <c r="N16974" s="38">
        <f>IF(AND(Colin!$G16974=$B$2,Colin!$H16974=$C$3),Colin!$I16974,)</f>
        <v>0</v>
      </c>
      <c r="O16974" s="38">
        <f>IF(AND(Colin!$G16974=$B$2,Colin!$H16974&lt;=$C$3),Colin!$I16974,)</f>
        <v>0</v>
      </c>
      <c r="P16974" s="38">
        <f>IF(Colin!$G16974&lt;$B$2,Colin!$I16974,0)</f>
        <v>0</v>
      </c>
      <c r="Q16974" s="38">
        <f>IF(Colin!$G16974&lt;$B$1,Colin!$I16974,0)</f>
        <v>0</v>
      </c>
    </row>
    <row r="16975" spans="12:17" x14ac:dyDescent="0.25">
      <c r="L16975" s="38">
        <f>IF(AND(Colin!$G16975=$B$1,Colin!$H16975=$C$3),Colin!$I16975,)</f>
        <v>0</v>
      </c>
      <c r="M16975" s="38">
        <f>IF(AND(Colin!$G16975=$B$1,Colin!$H16975&lt;=$C$3),Colin!$I16975,)</f>
        <v>0</v>
      </c>
      <c r="N16975" s="38">
        <f>IF(AND(Colin!$G16975=$B$2,Colin!$H16975=$C$3),Colin!$I16975,)</f>
        <v>0</v>
      </c>
      <c r="O16975" s="38">
        <f>IF(AND(Colin!$G16975=$B$2,Colin!$H16975&lt;=$C$3),Colin!$I16975,)</f>
        <v>0</v>
      </c>
      <c r="P16975" s="38">
        <f>IF(Colin!$G16975&lt;$B$2,Colin!$I16975,0)</f>
        <v>0</v>
      </c>
      <c r="Q16975" s="38">
        <f>IF(Colin!$G16975&lt;$B$1,Colin!$I16975,0)</f>
        <v>0</v>
      </c>
    </row>
    <row r="16976" spans="12:17" x14ac:dyDescent="0.25">
      <c r="L16976" s="38">
        <f>IF(AND(Colin!$G16976=$B$1,Colin!$H16976=$C$3),Colin!$I16976,)</f>
        <v>0</v>
      </c>
      <c r="M16976" s="38">
        <f>IF(AND(Colin!$G16976=$B$1,Colin!$H16976&lt;=$C$3),Colin!$I16976,)</f>
        <v>0</v>
      </c>
      <c r="N16976" s="38">
        <f>IF(AND(Colin!$G16976=$B$2,Colin!$H16976=$C$3),Colin!$I16976,)</f>
        <v>0</v>
      </c>
      <c r="O16976" s="38">
        <f>IF(AND(Colin!$G16976=$B$2,Colin!$H16976&lt;=$C$3),Colin!$I16976,)</f>
        <v>0</v>
      </c>
      <c r="P16976" s="38">
        <f>IF(Colin!$G16976&lt;$B$2,Colin!$I16976,0)</f>
        <v>0</v>
      </c>
      <c r="Q16976" s="38">
        <f>IF(Colin!$G16976&lt;$B$1,Colin!$I16976,0)</f>
        <v>0</v>
      </c>
    </row>
    <row r="16977" spans="12:17" x14ac:dyDescent="0.25">
      <c r="L16977" s="38">
        <f>IF(AND(Colin!$G16977=$B$1,Colin!$H16977=$C$3),Colin!$I16977,)</f>
        <v>0</v>
      </c>
      <c r="M16977" s="38">
        <f>IF(AND(Colin!$G16977=$B$1,Colin!$H16977&lt;=$C$3),Colin!$I16977,)</f>
        <v>0</v>
      </c>
      <c r="N16977" s="38">
        <f>IF(AND(Colin!$G16977=$B$2,Colin!$H16977=$C$3),Colin!$I16977,)</f>
        <v>0</v>
      </c>
      <c r="O16977" s="38">
        <f>IF(AND(Colin!$G16977=$B$2,Colin!$H16977&lt;=$C$3),Colin!$I16977,)</f>
        <v>0</v>
      </c>
      <c r="P16977" s="38">
        <f>IF(Colin!$G16977&lt;$B$2,Colin!$I16977,0)</f>
        <v>0</v>
      </c>
      <c r="Q16977" s="38">
        <f>IF(Colin!$G16977&lt;$B$1,Colin!$I16977,0)</f>
        <v>0</v>
      </c>
    </row>
    <row r="16978" spans="12:17" x14ac:dyDescent="0.25">
      <c r="L16978" s="38">
        <f>IF(AND(Colin!$G16978=$B$1,Colin!$H16978=$C$3),Colin!$I16978,)</f>
        <v>0</v>
      </c>
      <c r="M16978" s="38">
        <f>IF(AND(Colin!$G16978=$B$1,Colin!$H16978&lt;=$C$3),Colin!$I16978,)</f>
        <v>0</v>
      </c>
      <c r="N16978" s="38">
        <f>IF(AND(Colin!$G16978=$B$2,Colin!$H16978=$C$3),Colin!$I16978,)</f>
        <v>0</v>
      </c>
      <c r="O16978" s="38">
        <f>IF(AND(Colin!$G16978=$B$2,Colin!$H16978&lt;=$C$3),Colin!$I16978,)</f>
        <v>0</v>
      </c>
      <c r="P16978" s="38">
        <f>IF(Colin!$G16978&lt;$B$2,Colin!$I16978,0)</f>
        <v>0</v>
      </c>
      <c r="Q16978" s="38">
        <f>IF(Colin!$G16978&lt;$B$1,Colin!$I16978,0)</f>
        <v>0</v>
      </c>
    </row>
    <row r="16979" spans="12:17" x14ac:dyDescent="0.25">
      <c r="L16979" s="38">
        <f>IF(AND(Colin!$G16979=$B$1,Colin!$H16979=$C$3),Colin!$I16979,)</f>
        <v>0</v>
      </c>
      <c r="M16979" s="38">
        <f>IF(AND(Colin!$G16979=$B$1,Colin!$H16979&lt;=$C$3),Colin!$I16979,)</f>
        <v>0</v>
      </c>
      <c r="N16979" s="38">
        <f>IF(AND(Colin!$G16979=$B$2,Colin!$H16979=$C$3),Colin!$I16979,)</f>
        <v>0</v>
      </c>
      <c r="O16979" s="38">
        <f>IF(AND(Colin!$G16979=$B$2,Colin!$H16979&lt;=$C$3),Colin!$I16979,)</f>
        <v>0</v>
      </c>
      <c r="P16979" s="38">
        <f>IF(Colin!$G16979&lt;$B$2,Colin!$I16979,0)</f>
        <v>0</v>
      </c>
      <c r="Q16979" s="38">
        <f>IF(Colin!$G16979&lt;$B$1,Colin!$I16979,0)</f>
        <v>0</v>
      </c>
    </row>
    <row r="16980" spans="12:17" x14ac:dyDescent="0.25">
      <c r="L16980" s="38">
        <f>IF(AND(Colin!$G16980=$B$1,Colin!$H16980=$C$3),Colin!$I16980,)</f>
        <v>0</v>
      </c>
      <c r="M16980" s="38">
        <f>IF(AND(Colin!$G16980=$B$1,Colin!$H16980&lt;=$C$3),Colin!$I16980,)</f>
        <v>0</v>
      </c>
      <c r="N16980" s="38">
        <f>IF(AND(Colin!$G16980=$B$2,Colin!$H16980=$C$3),Colin!$I16980,)</f>
        <v>0</v>
      </c>
      <c r="O16980" s="38">
        <f>IF(AND(Colin!$G16980=$B$2,Colin!$H16980&lt;=$C$3),Colin!$I16980,)</f>
        <v>0</v>
      </c>
      <c r="P16980" s="38">
        <f>IF(Colin!$G16980&lt;$B$2,Colin!$I16980,0)</f>
        <v>0</v>
      </c>
      <c r="Q16980" s="38">
        <f>IF(Colin!$G16980&lt;$B$1,Colin!$I16980,0)</f>
        <v>0</v>
      </c>
    </row>
    <row r="16981" spans="12:17" x14ac:dyDescent="0.25">
      <c r="L16981" s="38">
        <f>IF(AND(Colin!$G16981=$B$1,Colin!$H16981=$C$3),Colin!$I16981,)</f>
        <v>0</v>
      </c>
      <c r="M16981" s="38">
        <f>IF(AND(Colin!$G16981=$B$1,Colin!$H16981&lt;=$C$3),Colin!$I16981,)</f>
        <v>0</v>
      </c>
      <c r="N16981" s="38">
        <f>IF(AND(Colin!$G16981=$B$2,Colin!$H16981=$C$3),Colin!$I16981,)</f>
        <v>0</v>
      </c>
      <c r="O16981" s="38">
        <f>IF(AND(Colin!$G16981=$B$2,Colin!$H16981&lt;=$C$3),Colin!$I16981,)</f>
        <v>0</v>
      </c>
      <c r="P16981" s="38">
        <f>IF(Colin!$G16981&lt;$B$2,Colin!$I16981,0)</f>
        <v>0</v>
      </c>
      <c r="Q16981" s="38">
        <f>IF(Colin!$G16981&lt;$B$1,Colin!$I16981,0)</f>
        <v>0</v>
      </c>
    </row>
    <row r="16982" spans="12:17" x14ac:dyDescent="0.25">
      <c r="L16982" s="38">
        <f>IF(AND(Colin!$G16982=$B$1,Colin!$H16982=$C$3),Colin!$I16982,)</f>
        <v>0</v>
      </c>
      <c r="M16982" s="38">
        <f>IF(AND(Colin!$G16982=$B$1,Colin!$H16982&lt;=$C$3),Colin!$I16982,)</f>
        <v>0</v>
      </c>
      <c r="N16982" s="38">
        <f>IF(AND(Colin!$G16982=$B$2,Colin!$H16982=$C$3),Colin!$I16982,)</f>
        <v>0</v>
      </c>
      <c r="O16982" s="38">
        <f>IF(AND(Colin!$G16982=$B$2,Colin!$H16982&lt;=$C$3),Colin!$I16982,)</f>
        <v>0</v>
      </c>
      <c r="P16982" s="38">
        <f>IF(Colin!$G16982&lt;$B$2,Colin!$I16982,0)</f>
        <v>0</v>
      </c>
      <c r="Q16982" s="38">
        <f>IF(Colin!$G16982&lt;$B$1,Colin!$I16982,0)</f>
        <v>0</v>
      </c>
    </row>
    <row r="16983" spans="12:17" x14ac:dyDescent="0.25">
      <c r="L16983" s="38">
        <f>IF(AND(Colin!$G16983=$B$1,Colin!$H16983=$C$3),Colin!$I16983,)</f>
        <v>0</v>
      </c>
      <c r="M16983" s="38">
        <f>IF(AND(Colin!$G16983=$B$1,Colin!$H16983&lt;=$C$3),Colin!$I16983,)</f>
        <v>0</v>
      </c>
      <c r="N16983" s="38">
        <f>IF(AND(Colin!$G16983=$B$2,Colin!$H16983=$C$3),Colin!$I16983,)</f>
        <v>0</v>
      </c>
      <c r="O16983" s="38">
        <f>IF(AND(Colin!$G16983=$B$2,Colin!$H16983&lt;=$C$3),Colin!$I16983,)</f>
        <v>0</v>
      </c>
      <c r="P16983" s="38">
        <f>IF(Colin!$G16983&lt;$B$2,Colin!$I16983,0)</f>
        <v>0</v>
      </c>
      <c r="Q16983" s="38">
        <f>IF(Colin!$G16983&lt;$B$1,Colin!$I16983,0)</f>
        <v>0</v>
      </c>
    </row>
    <row r="16984" spans="12:17" x14ac:dyDescent="0.25">
      <c r="L16984" s="38">
        <f>IF(AND(Colin!$G16984=$B$1,Colin!$H16984=$C$3),Colin!$I16984,)</f>
        <v>0</v>
      </c>
      <c r="M16984" s="38">
        <f>IF(AND(Colin!$G16984=$B$1,Colin!$H16984&lt;=$C$3),Colin!$I16984,)</f>
        <v>0</v>
      </c>
      <c r="N16984" s="38">
        <f>IF(AND(Colin!$G16984=$B$2,Colin!$H16984=$C$3),Colin!$I16984,)</f>
        <v>0</v>
      </c>
      <c r="O16984" s="38">
        <f>IF(AND(Colin!$G16984=$B$2,Colin!$H16984&lt;=$C$3),Colin!$I16984,)</f>
        <v>0</v>
      </c>
      <c r="P16984" s="38">
        <f>IF(Colin!$G16984&lt;$B$2,Colin!$I16984,0)</f>
        <v>0</v>
      </c>
      <c r="Q16984" s="38">
        <f>IF(Colin!$G16984&lt;$B$1,Colin!$I16984,0)</f>
        <v>0</v>
      </c>
    </row>
    <row r="16985" spans="12:17" x14ac:dyDescent="0.25">
      <c r="L16985" s="38">
        <f>IF(AND(Colin!$G16985=$B$1,Colin!$H16985=$C$3),Colin!$I16985,)</f>
        <v>0</v>
      </c>
      <c r="M16985" s="38">
        <f>IF(AND(Colin!$G16985=$B$1,Colin!$H16985&lt;=$C$3),Colin!$I16985,)</f>
        <v>0</v>
      </c>
      <c r="N16985" s="38">
        <f>IF(AND(Colin!$G16985=$B$2,Colin!$H16985=$C$3),Colin!$I16985,)</f>
        <v>0</v>
      </c>
      <c r="O16985" s="38">
        <f>IF(AND(Colin!$G16985=$B$2,Colin!$H16985&lt;=$C$3),Colin!$I16985,)</f>
        <v>0</v>
      </c>
      <c r="P16985" s="38">
        <f>IF(Colin!$G16985&lt;$B$2,Colin!$I16985,0)</f>
        <v>0</v>
      </c>
      <c r="Q16985" s="38">
        <f>IF(Colin!$G16985&lt;$B$1,Colin!$I16985,0)</f>
        <v>0</v>
      </c>
    </row>
    <row r="16986" spans="12:17" x14ac:dyDescent="0.25">
      <c r="L16986" s="38">
        <f>IF(AND(Colin!$G16986=$B$1,Colin!$H16986=$C$3),Colin!$I16986,)</f>
        <v>0</v>
      </c>
      <c r="M16986" s="38">
        <f>IF(AND(Colin!$G16986=$B$1,Colin!$H16986&lt;=$C$3),Colin!$I16986,)</f>
        <v>0</v>
      </c>
      <c r="N16986" s="38">
        <f>IF(AND(Colin!$G16986=$B$2,Colin!$H16986=$C$3),Colin!$I16986,)</f>
        <v>0</v>
      </c>
      <c r="O16986" s="38">
        <f>IF(AND(Colin!$G16986=$B$2,Colin!$H16986&lt;=$C$3),Colin!$I16986,)</f>
        <v>0</v>
      </c>
      <c r="P16986" s="38">
        <f>IF(Colin!$G16986&lt;$B$2,Colin!$I16986,0)</f>
        <v>0</v>
      </c>
      <c r="Q16986" s="38">
        <f>IF(Colin!$G16986&lt;$B$1,Colin!$I16986,0)</f>
        <v>0</v>
      </c>
    </row>
    <row r="16987" spans="12:17" x14ac:dyDescent="0.25">
      <c r="L16987" s="38">
        <f>IF(AND(Colin!$G16987=$B$1,Colin!$H16987=$C$3),Colin!$I16987,)</f>
        <v>0</v>
      </c>
      <c r="M16987" s="38">
        <f>IF(AND(Colin!$G16987=$B$1,Colin!$H16987&lt;=$C$3),Colin!$I16987,)</f>
        <v>0</v>
      </c>
      <c r="N16987" s="38">
        <f>IF(AND(Colin!$G16987=$B$2,Colin!$H16987=$C$3),Colin!$I16987,)</f>
        <v>0</v>
      </c>
      <c r="O16987" s="38">
        <f>IF(AND(Colin!$G16987=$B$2,Colin!$H16987&lt;=$C$3),Colin!$I16987,)</f>
        <v>0</v>
      </c>
      <c r="P16987" s="38">
        <f>IF(Colin!$G16987&lt;$B$2,Colin!$I16987,0)</f>
        <v>0</v>
      </c>
      <c r="Q16987" s="38">
        <f>IF(Colin!$G16987&lt;$B$1,Colin!$I16987,0)</f>
        <v>0</v>
      </c>
    </row>
    <row r="16988" spans="12:17" x14ac:dyDescent="0.25">
      <c r="L16988" s="38">
        <f>IF(AND(Colin!$G16988=$B$1,Colin!$H16988=$C$3),Colin!$I16988,)</f>
        <v>0</v>
      </c>
      <c r="M16988" s="38">
        <f>IF(AND(Colin!$G16988=$B$1,Colin!$H16988&lt;=$C$3),Colin!$I16988,)</f>
        <v>0</v>
      </c>
      <c r="N16988" s="38">
        <f>IF(AND(Colin!$G16988=$B$2,Colin!$H16988=$C$3),Colin!$I16988,)</f>
        <v>0</v>
      </c>
      <c r="O16988" s="38">
        <f>IF(AND(Colin!$G16988=$B$2,Colin!$H16988&lt;=$C$3),Colin!$I16988,)</f>
        <v>0</v>
      </c>
      <c r="P16988" s="38">
        <f>IF(Colin!$G16988&lt;$B$2,Colin!$I16988,0)</f>
        <v>0</v>
      </c>
      <c r="Q16988" s="38">
        <f>IF(Colin!$G16988&lt;$B$1,Colin!$I16988,0)</f>
        <v>0</v>
      </c>
    </row>
    <row r="16989" spans="12:17" x14ac:dyDescent="0.25">
      <c r="L16989" s="38">
        <f>IF(AND(Colin!$G16989=$B$1,Colin!$H16989=$C$3),Colin!$I16989,)</f>
        <v>0</v>
      </c>
      <c r="M16989" s="38">
        <f>IF(AND(Colin!$G16989=$B$1,Colin!$H16989&lt;=$C$3),Colin!$I16989,)</f>
        <v>0</v>
      </c>
      <c r="N16989" s="38">
        <f>IF(AND(Colin!$G16989=$B$2,Colin!$H16989=$C$3),Colin!$I16989,)</f>
        <v>0</v>
      </c>
      <c r="O16989" s="38">
        <f>IF(AND(Colin!$G16989=$B$2,Colin!$H16989&lt;=$C$3),Colin!$I16989,)</f>
        <v>0</v>
      </c>
      <c r="P16989" s="38">
        <f>IF(Colin!$G16989&lt;$B$2,Colin!$I16989,0)</f>
        <v>0</v>
      </c>
      <c r="Q16989" s="38">
        <f>IF(Colin!$G16989&lt;$B$1,Colin!$I16989,0)</f>
        <v>0</v>
      </c>
    </row>
    <row r="16990" spans="12:17" x14ac:dyDescent="0.25">
      <c r="L16990" s="38">
        <f>IF(AND(Colin!$G16990=$B$1,Colin!$H16990=$C$3),Colin!$I16990,)</f>
        <v>0</v>
      </c>
      <c r="M16990" s="38">
        <f>IF(AND(Colin!$G16990=$B$1,Colin!$H16990&lt;=$C$3),Colin!$I16990,)</f>
        <v>0</v>
      </c>
      <c r="N16990" s="38">
        <f>IF(AND(Colin!$G16990=$B$2,Colin!$H16990=$C$3),Colin!$I16990,)</f>
        <v>0</v>
      </c>
      <c r="O16990" s="38">
        <f>IF(AND(Colin!$G16990=$B$2,Colin!$H16990&lt;=$C$3),Colin!$I16990,)</f>
        <v>0</v>
      </c>
      <c r="P16990" s="38">
        <f>IF(Colin!$G16990&lt;$B$2,Colin!$I16990,0)</f>
        <v>0</v>
      </c>
      <c r="Q16990" s="38">
        <f>IF(Colin!$G16990&lt;$B$1,Colin!$I16990,0)</f>
        <v>0</v>
      </c>
    </row>
    <row r="16991" spans="12:17" x14ac:dyDescent="0.25">
      <c r="L16991" s="38">
        <f>IF(AND(Colin!$G16991=$B$1,Colin!$H16991=$C$3),Colin!$I16991,)</f>
        <v>0</v>
      </c>
      <c r="M16991" s="38">
        <f>IF(AND(Colin!$G16991=$B$1,Colin!$H16991&lt;=$C$3),Colin!$I16991,)</f>
        <v>0</v>
      </c>
      <c r="N16991" s="38">
        <f>IF(AND(Colin!$G16991=$B$2,Colin!$H16991=$C$3),Colin!$I16991,)</f>
        <v>0</v>
      </c>
      <c r="O16991" s="38">
        <f>IF(AND(Colin!$G16991=$B$2,Colin!$H16991&lt;=$C$3),Colin!$I16991,)</f>
        <v>0</v>
      </c>
      <c r="P16991" s="38">
        <f>IF(Colin!$G16991&lt;$B$2,Colin!$I16991,0)</f>
        <v>0</v>
      </c>
      <c r="Q16991" s="38">
        <f>IF(Colin!$G16991&lt;$B$1,Colin!$I16991,0)</f>
        <v>0</v>
      </c>
    </row>
    <row r="16992" spans="12:17" x14ac:dyDescent="0.25">
      <c r="L16992" s="38">
        <f>IF(AND(Colin!$G16992=$B$1,Colin!$H16992=$C$3),Colin!$I16992,)</f>
        <v>0</v>
      </c>
      <c r="M16992" s="38">
        <f>IF(AND(Colin!$G16992=$B$1,Colin!$H16992&lt;=$C$3),Colin!$I16992,)</f>
        <v>0</v>
      </c>
      <c r="N16992" s="38">
        <f>IF(AND(Colin!$G16992=$B$2,Colin!$H16992=$C$3),Colin!$I16992,)</f>
        <v>0</v>
      </c>
      <c r="O16992" s="38">
        <f>IF(AND(Colin!$G16992=$B$2,Colin!$H16992&lt;=$C$3),Colin!$I16992,)</f>
        <v>0</v>
      </c>
      <c r="P16992" s="38">
        <f>IF(Colin!$G16992&lt;$B$2,Colin!$I16992,0)</f>
        <v>0</v>
      </c>
      <c r="Q16992" s="38">
        <f>IF(Colin!$G16992&lt;$B$1,Colin!$I16992,0)</f>
        <v>0</v>
      </c>
    </row>
    <row r="16993" spans="12:17" x14ac:dyDescent="0.25">
      <c r="L16993" s="38">
        <f>IF(AND(Colin!$G16993=$B$1,Colin!$H16993=$C$3),Colin!$I16993,)</f>
        <v>0</v>
      </c>
      <c r="M16993" s="38">
        <f>IF(AND(Colin!$G16993=$B$1,Colin!$H16993&lt;=$C$3),Colin!$I16993,)</f>
        <v>0</v>
      </c>
      <c r="N16993" s="38">
        <f>IF(AND(Colin!$G16993=$B$2,Colin!$H16993=$C$3),Colin!$I16993,)</f>
        <v>0</v>
      </c>
      <c r="O16993" s="38">
        <f>IF(AND(Colin!$G16993=$B$2,Colin!$H16993&lt;=$C$3),Colin!$I16993,)</f>
        <v>0</v>
      </c>
      <c r="P16993" s="38">
        <f>IF(Colin!$G16993&lt;$B$2,Colin!$I16993,0)</f>
        <v>0</v>
      </c>
      <c r="Q16993" s="38">
        <f>IF(Colin!$G16993&lt;$B$1,Colin!$I16993,0)</f>
        <v>0</v>
      </c>
    </row>
    <row r="16994" spans="12:17" x14ac:dyDescent="0.25">
      <c r="L16994" s="38">
        <f>IF(AND(Colin!$G16994=$B$1,Colin!$H16994=$C$3),Colin!$I16994,)</f>
        <v>0</v>
      </c>
      <c r="M16994" s="38">
        <f>IF(AND(Colin!$G16994=$B$1,Colin!$H16994&lt;=$C$3),Colin!$I16994,)</f>
        <v>0</v>
      </c>
      <c r="N16994" s="38">
        <f>IF(AND(Colin!$G16994=$B$2,Colin!$H16994=$C$3),Colin!$I16994,)</f>
        <v>0</v>
      </c>
      <c r="O16994" s="38">
        <f>IF(AND(Colin!$G16994=$B$2,Colin!$H16994&lt;=$C$3),Colin!$I16994,)</f>
        <v>0</v>
      </c>
      <c r="P16994" s="38">
        <f>IF(Colin!$G16994&lt;$B$2,Colin!$I16994,0)</f>
        <v>0</v>
      </c>
      <c r="Q16994" s="38">
        <f>IF(Colin!$G16994&lt;$B$1,Colin!$I16994,0)</f>
        <v>0</v>
      </c>
    </row>
    <row r="16995" spans="12:17" x14ac:dyDescent="0.25">
      <c r="L16995" s="38">
        <f>IF(AND(Colin!$G16995=$B$1,Colin!$H16995=$C$3),Colin!$I16995,)</f>
        <v>0</v>
      </c>
      <c r="M16995" s="38">
        <f>IF(AND(Colin!$G16995=$B$1,Colin!$H16995&lt;=$C$3),Colin!$I16995,)</f>
        <v>0</v>
      </c>
      <c r="N16995" s="38">
        <f>IF(AND(Colin!$G16995=$B$2,Colin!$H16995=$C$3),Colin!$I16995,)</f>
        <v>0</v>
      </c>
      <c r="O16995" s="38">
        <f>IF(AND(Colin!$G16995=$B$2,Colin!$H16995&lt;=$C$3),Colin!$I16995,)</f>
        <v>0</v>
      </c>
      <c r="P16995" s="38">
        <f>IF(Colin!$G16995&lt;$B$2,Colin!$I16995,0)</f>
        <v>0</v>
      </c>
      <c r="Q16995" s="38">
        <f>IF(Colin!$G16995&lt;$B$1,Colin!$I16995,0)</f>
        <v>0</v>
      </c>
    </row>
    <row r="16996" spans="12:17" x14ac:dyDescent="0.25">
      <c r="L16996" s="38">
        <f>IF(AND(Colin!$G16996=$B$1,Colin!$H16996=$C$3),Colin!$I16996,)</f>
        <v>0</v>
      </c>
      <c r="M16996" s="38">
        <f>IF(AND(Colin!$G16996=$B$1,Colin!$H16996&lt;=$C$3),Colin!$I16996,)</f>
        <v>0</v>
      </c>
      <c r="N16996" s="38">
        <f>IF(AND(Colin!$G16996=$B$2,Colin!$H16996=$C$3),Colin!$I16996,)</f>
        <v>0</v>
      </c>
      <c r="O16996" s="38">
        <f>IF(AND(Colin!$G16996=$B$2,Colin!$H16996&lt;=$C$3),Colin!$I16996,)</f>
        <v>0</v>
      </c>
      <c r="P16996" s="38">
        <f>IF(Colin!$G16996&lt;$B$2,Colin!$I16996,0)</f>
        <v>0</v>
      </c>
      <c r="Q16996" s="38">
        <f>IF(Colin!$G16996&lt;$B$1,Colin!$I16996,0)</f>
        <v>0</v>
      </c>
    </row>
    <row r="16997" spans="12:17" x14ac:dyDescent="0.25">
      <c r="L16997" s="38">
        <f>IF(AND(Colin!$G16997=$B$1,Colin!$H16997=$C$3),Colin!$I16997,)</f>
        <v>0</v>
      </c>
      <c r="M16997" s="38">
        <f>IF(AND(Colin!$G16997=$B$1,Colin!$H16997&lt;=$C$3),Colin!$I16997,)</f>
        <v>0</v>
      </c>
      <c r="N16997" s="38">
        <f>IF(AND(Colin!$G16997=$B$2,Colin!$H16997=$C$3),Colin!$I16997,)</f>
        <v>0</v>
      </c>
      <c r="O16997" s="38">
        <f>IF(AND(Colin!$G16997=$B$2,Colin!$H16997&lt;=$C$3),Colin!$I16997,)</f>
        <v>0</v>
      </c>
      <c r="P16997" s="38">
        <f>IF(Colin!$G16997&lt;$B$2,Colin!$I16997,0)</f>
        <v>0</v>
      </c>
      <c r="Q16997" s="38">
        <f>IF(Colin!$G16997&lt;$B$1,Colin!$I16997,0)</f>
        <v>0</v>
      </c>
    </row>
    <row r="16998" spans="12:17" x14ac:dyDescent="0.25">
      <c r="L16998" s="38">
        <f>IF(AND(Colin!$G16998=$B$1,Colin!$H16998=$C$3),Colin!$I16998,)</f>
        <v>0</v>
      </c>
      <c r="M16998" s="38">
        <f>IF(AND(Colin!$G16998=$B$1,Colin!$H16998&lt;=$C$3),Colin!$I16998,)</f>
        <v>0</v>
      </c>
      <c r="N16998" s="38">
        <f>IF(AND(Colin!$G16998=$B$2,Colin!$H16998=$C$3),Colin!$I16998,)</f>
        <v>0</v>
      </c>
      <c r="O16998" s="38">
        <f>IF(AND(Colin!$G16998=$B$2,Colin!$H16998&lt;=$C$3),Colin!$I16998,)</f>
        <v>0</v>
      </c>
      <c r="P16998" s="38">
        <f>IF(Colin!$G16998&lt;$B$2,Colin!$I16998,0)</f>
        <v>0</v>
      </c>
      <c r="Q16998" s="38">
        <f>IF(Colin!$G16998&lt;$B$1,Colin!$I16998,0)</f>
        <v>0</v>
      </c>
    </row>
    <row r="16999" spans="12:17" x14ac:dyDescent="0.25">
      <c r="L16999" s="38">
        <f>IF(AND(Colin!$G16999=$B$1,Colin!$H16999=$C$3),Colin!$I16999,)</f>
        <v>0</v>
      </c>
      <c r="M16999" s="38">
        <f>IF(AND(Colin!$G16999=$B$1,Colin!$H16999&lt;=$C$3),Colin!$I16999,)</f>
        <v>0</v>
      </c>
      <c r="N16999" s="38">
        <f>IF(AND(Colin!$G16999=$B$2,Colin!$H16999=$C$3),Colin!$I16999,)</f>
        <v>0</v>
      </c>
      <c r="O16999" s="38">
        <f>IF(AND(Colin!$G16999=$B$2,Colin!$H16999&lt;=$C$3),Colin!$I16999,)</f>
        <v>0</v>
      </c>
      <c r="P16999" s="38">
        <f>IF(Colin!$G16999&lt;$B$2,Colin!$I16999,0)</f>
        <v>0</v>
      </c>
      <c r="Q16999" s="38">
        <f>IF(Colin!$G16999&lt;$B$1,Colin!$I16999,0)</f>
        <v>0</v>
      </c>
    </row>
    <row r="17000" spans="12:17" x14ac:dyDescent="0.25">
      <c r="L17000" s="38">
        <f>IF(AND(Colin!$G17000=$B$1,Colin!$H17000=$C$3),Colin!$I17000,)</f>
        <v>0</v>
      </c>
      <c r="M17000" s="38">
        <f>IF(AND(Colin!$G17000=$B$1,Colin!$H17000&lt;=$C$3),Colin!$I17000,)</f>
        <v>0</v>
      </c>
      <c r="N17000" s="38">
        <f>IF(AND(Colin!$G17000=$B$2,Colin!$H17000=$C$3),Colin!$I17000,)</f>
        <v>0</v>
      </c>
      <c r="O17000" s="38">
        <f>IF(AND(Colin!$G17000=$B$2,Colin!$H17000&lt;=$C$3),Colin!$I17000,)</f>
        <v>0</v>
      </c>
      <c r="P17000" s="38">
        <f>IF(Colin!$G17000&lt;$B$2,Colin!$I17000,0)</f>
        <v>0</v>
      </c>
      <c r="Q17000" s="38">
        <f>IF(Colin!$G17000&lt;$B$1,Colin!$I17000,0)</f>
        <v>0</v>
      </c>
    </row>
    <row r="17001" spans="12:17" x14ac:dyDescent="0.25">
      <c r="L17001" s="38">
        <f>IF(AND(Colin!$G17001=$B$1,Colin!$H17001=$C$3),Colin!$I17001,)</f>
        <v>0</v>
      </c>
      <c r="M17001" s="38">
        <f>IF(AND(Colin!$G17001=$B$1,Colin!$H17001&lt;=$C$3),Colin!$I17001,)</f>
        <v>0</v>
      </c>
      <c r="N17001" s="38">
        <f>IF(AND(Colin!$G17001=$B$2,Colin!$H17001=$C$3),Colin!$I17001,)</f>
        <v>0</v>
      </c>
      <c r="O17001" s="38">
        <f>IF(AND(Colin!$G17001=$B$2,Colin!$H17001&lt;=$C$3),Colin!$I17001,)</f>
        <v>0</v>
      </c>
      <c r="P17001" s="38">
        <f>IF(Colin!$G17001&lt;$B$2,Colin!$I17001,0)</f>
        <v>0</v>
      </c>
      <c r="Q17001" s="38">
        <f>IF(Colin!$G17001&lt;$B$1,Colin!$I17001,0)</f>
        <v>0</v>
      </c>
    </row>
    <row r="17002" spans="12:17" x14ac:dyDescent="0.25">
      <c r="L17002" s="38">
        <f>IF(AND(Colin!$G17002=$B$1,Colin!$H17002=$C$3),Colin!$I17002,)</f>
        <v>0</v>
      </c>
      <c r="M17002" s="38">
        <f>IF(AND(Colin!$G17002=$B$1,Colin!$H17002&lt;=$C$3),Colin!$I17002,)</f>
        <v>0</v>
      </c>
      <c r="N17002" s="38">
        <f>IF(AND(Colin!$G17002=$B$2,Colin!$H17002=$C$3),Colin!$I17002,)</f>
        <v>0</v>
      </c>
      <c r="O17002" s="38">
        <f>IF(AND(Colin!$G17002=$B$2,Colin!$H17002&lt;=$C$3),Colin!$I17002,)</f>
        <v>0</v>
      </c>
      <c r="P17002" s="38">
        <f>IF(Colin!$G17002&lt;$B$2,Colin!$I17002,0)</f>
        <v>0</v>
      </c>
      <c r="Q17002" s="38">
        <f>IF(Colin!$G17002&lt;$B$1,Colin!$I17002,0)</f>
        <v>0</v>
      </c>
    </row>
    <row r="17003" spans="12:17" x14ac:dyDescent="0.25">
      <c r="L17003" s="38">
        <f>IF(AND(Colin!$G17003=$B$1,Colin!$H17003=$C$3),Colin!$I17003,)</f>
        <v>0</v>
      </c>
      <c r="M17003" s="38">
        <f>IF(AND(Colin!$G17003=$B$1,Colin!$H17003&lt;=$C$3),Colin!$I17003,)</f>
        <v>0</v>
      </c>
      <c r="N17003" s="38">
        <f>IF(AND(Colin!$G17003=$B$2,Colin!$H17003=$C$3),Colin!$I17003,)</f>
        <v>0</v>
      </c>
      <c r="O17003" s="38">
        <f>IF(AND(Colin!$G17003=$B$2,Colin!$H17003&lt;=$C$3),Colin!$I17003,)</f>
        <v>0</v>
      </c>
      <c r="P17003" s="38">
        <f>IF(Colin!$G17003&lt;$B$2,Colin!$I17003,0)</f>
        <v>0</v>
      </c>
      <c r="Q17003" s="38">
        <f>IF(Colin!$G17003&lt;$B$1,Colin!$I17003,0)</f>
        <v>0</v>
      </c>
    </row>
    <row r="17004" spans="12:17" x14ac:dyDescent="0.25">
      <c r="L17004" s="38">
        <f>IF(AND(Colin!$G17004=$B$1,Colin!$H17004=$C$3),Colin!$I17004,)</f>
        <v>0</v>
      </c>
      <c r="M17004" s="38">
        <f>IF(AND(Colin!$G17004=$B$1,Colin!$H17004&lt;=$C$3),Colin!$I17004,)</f>
        <v>0</v>
      </c>
      <c r="N17004" s="38">
        <f>IF(AND(Colin!$G17004=$B$2,Colin!$H17004=$C$3),Colin!$I17004,)</f>
        <v>0</v>
      </c>
      <c r="O17004" s="38">
        <f>IF(AND(Colin!$G17004=$B$2,Colin!$H17004&lt;=$C$3),Colin!$I17004,)</f>
        <v>0</v>
      </c>
      <c r="P17004" s="38">
        <f>IF(Colin!$G17004&lt;$B$2,Colin!$I17004,0)</f>
        <v>0</v>
      </c>
      <c r="Q17004" s="38">
        <f>IF(Colin!$G17004&lt;$B$1,Colin!$I17004,0)</f>
        <v>0</v>
      </c>
    </row>
    <row r="17005" spans="12:17" x14ac:dyDescent="0.25">
      <c r="L17005" s="38">
        <f>IF(AND(Colin!$G17005=$B$1,Colin!$H17005=$C$3),Colin!$I17005,)</f>
        <v>0</v>
      </c>
      <c r="M17005" s="38">
        <f>IF(AND(Colin!$G17005=$B$1,Colin!$H17005&lt;=$C$3),Colin!$I17005,)</f>
        <v>0</v>
      </c>
      <c r="N17005" s="38">
        <f>IF(AND(Colin!$G17005=$B$2,Colin!$H17005=$C$3),Colin!$I17005,)</f>
        <v>0</v>
      </c>
      <c r="O17005" s="38">
        <f>IF(AND(Colin!$G17005=$B$2,Colin!$H17005&lt;=$C$3),Colin!$I17005,)</f>
        <v>0</v>
      </c>
      <c r="P17005" s="38">
        <f>IF(Colin!$G17005&lt;$B$2,Colin!$I17005,0)</f>
        <v>0</v>
      </c>
      <c r="Q17005" s="38">
        <f>IF(Colin!$G17005&lt;$B$1,Colin!$I17005,0)</f>
        <v>0</v>
      </c>
    </row>
    <row r="17006" spans="12:17" x14ac:dyDescent="0.25">
      <c r="L17006" s="38">
        <f>IF(AND(Colin!$G17006=$B$1,Colin!$H17006=$C$3),Colin!$I17006,)</f>
        <v>0</v>
      </c>
      <c r="M17006" s="38">
        <f>IF(AND(Colin!$G17006=$B$1,Colin!$H17006&lt;=$C$3),Colin!$I17006,)</f>
        <v>0</v>
      </c>
      <c r="N17006" s="38">
        <f>IF(AND(Colin!$G17006=$B$2,Colin!$H17006=$C$3),Colin!$I17006,)</f>
        <v>0</v>
      </c>
      <c r="O17006" s="38">
        <f>IF(AND(Colin!$G17006=$B$2,Colin!$H17006&lt;=$C$3),Colin!$I17006,)</f>
        <v>0</v>
      </c>
      <c r="P17006" s="38">
        <f>IF(Colin!$G17006&lt;$B$2,Colin!$I17006,0)</f>
        <v>0</v>
      </c>
      <c r="Q17006" s="38">
        <f>IF(Colin!$G17006&lt;$B$1,Colin!$I17006,0)</f>
        <v>0</v>
      </c>
    </row>
    <row r="17007" spans="12:17" x14ac:dyDescent="0.25">
      <c r="L17007" s="38">
        <f>IF(AND(Colin!$G17007=$B$1,Colin!$H17007=$C$3),Colin!$I17007,)</f>
        <v>0</v>
      </c>
      <c r="M17007" s="38">
        <f>IF(AND(Colin!$G17007=$B$1,Colin!$H17007&lt;=$C$3),Colin!$I17007,)</f>
        <v>0</v>
      </c>
      <c r="N17007" s="38">
        <f>IF(AND(Colin!$G17007=$B$2,Colin!$H17007=$C$3),Colin!$I17007,)</f>
        <v>0</v>
      </c>
      <c r="O17007" s="38">
        <f>IF(AND(Colin!$G17007=$B$2,Colin!$H17007&lt;=$C$3),Colin!$I17007,)</f>
        <v>0</v>
      </c>
      <c r="P17007" s="38">
        <f>IF(Colin!$G17007&lt;$B$2,Colin!$I17007,0)</f>
        <v>0</v>
      </c>
      <c r="Q17007" s="38">
        <f>IF(Colin!$G17007&lt;$B$1,Colin!$I17007,0)</f>
        <v>0</v>
      </c>
    </row>
    <row r="17008" spans="12:17" x14ac:dyDescent="0.25">
      <c r="L17008" s="38">
        <f>IF(AND(Colin!$G17008=$B$1,Colin!$H17008=$C$3),Colin!$I17008,)</f>
        <v>0</v>
      </c>
      <c r="M17008" s="38">
        <f>IF(AND(Colin!$G17008=$B$1,Colin!$H17008&lt;=$C$3),Colin!$I17008,)</f>
        <v>0</v>
      </c>
      <c r="N17008" s="38">
        <f>IF(AND(Colin!$G17008=$B$2,Colin!$H17008=$C$3),Colin!$I17008,)</f>
        <v>0</v>
      </c>
      <c r="O17008" s="38">
        <f>IF(AND(Colin!$G17008=$B$2,Colin!$H17008&lt;=$C$3),Colin!$I17008,)</f>
        <v>0</v>
      </c>
      <c r="P17008" s="38">
        <f>IF(Colin!$G17008&lt;$B$2,Colin!$I17008,0)</f>
        <v>0</v>
      </c>
      <c r="Q17008" s="38">
        <f>IF(Colin!$G17008&lt;$B$1,Colin!$I17008,0)</f>
        <v>0</v>
      </c>
    </row>
    <row r="17009" spans="12:17" x14ac:dyDescent="0.25">
      <c r="L17009" s="38">
        <f>IF(AND(Colin!$G17009=$B$1,Colin!$H17009=$C$3),Colin!$I17009,)</f>
        <v>0</v>
      </c>
      <c r="M17009" s="38">
        <f>IF(AND(Colin!$G17009=$B$1,Colin!$H17009&lt;=$C$3),Colin!$I17009,)</f>
        <v>0</v>
      </c>
      <c r="N17009" s="38">
        <f>IF(AND(Colin!$G17009=$B$2,Colin!$H17009=$C$3),Colin!$I17009,)</f>
        <v>0</v>
      </c>
      <c r="O17009" s="38">
        <f>IF(AND(Colin!$G17009=$B$2,Colin!$H17009&lt;=$C$3),Colin!$I17009,)</f>
        <v>0</v>
      </c>
      <c r="P17009" s="38">
        <f>IF(Colin!$G17009&lt;$B$2,Colin!$I17009,0)</f>
        <v>0</v>
      </c>
      <c r="Q17009" s="38">
        <f>IF(Colin!$G17009&lt;$B$1,Colin!$I17009,0)</f>
        <v>0</v>
      </c>
    </row>
    <row r="17010" spans="12:17" x14ac:dyDescent="0.25">
      <c r="L17010" s="38">
        <f>IF(AND(Colin!$G17010=$B$1,Colin!$H17010=$C$3),Colin!$I17010,)</f>
        <v>0</v>
      </c>
      <c r="M17010" s="38">
        <f>IF(AND(Colin!$G17010=$B$1,Colin!$H17010&lt;=$C$3),Colin!$I17010,)</f>
        <v>0</v>
      </c>
      <c r="N17010" s="38">
        <f>IF(AND(Colin!$G17010=$B$2,Colin!$H17010=$C$3),Colin!$I17010,)</f>
        <v>0</v>
      </c>
      <c r="O17010" s="38">
        <f>IF(AND(Colin!$G17010=$B$2,Colin!$H17010&lt;=$C$3),Colin!$I17010,)</f>
        <v>0</v>
      </c>
      <c r="P17010" s="38">
        <f>IF(Colin!$G17010&lt;$B$2,Colin!$I17010,0)</f>
        <v>0</v>
      </c>
      <c r="Q17010" s="38">
        <f>IF(Colin!$G17010&lt;$B$1,Colin!$I17010,0)</f>
        <v>0</v>
      </c>
    </row>
    <row r="17011" spans="12:17" x14ac:dyDescent="0.25">
      <c r="L17011" s="38">
        <f>IF(AND(Colin!$G17011=$B$1,Colin!$H17011=$C$3),Colin!$I17011,)</f>
        <v>0</v>
      </c>
      <c r="M17011" s="38">
        <f>IF(AND(Colin!$G17011=$B$1,Colin!$H17011&lt;=$C$3),Colin!$I17011,)</f>
        <v>0</v>
      </c>
      <c r="N17011" s="38">
        <f>IF(AND(Colin!$G17011=$B$2,Colin!$H17011=$C$3),Colin!$I17011,)</f>
        <v>0</v>
      </c>
      <c r="O17011" s="38">
        <f>IF(AND(Colin!$G17011=$B$2,Colin!$H17011&lt;=$C$3),Colin!$I17011,)</f>
        <v>0</v>
      </c>
      <c r="P17011" s="38">
        <f>IF(Colin!$G17011&lt;$B$2,Colin!$I17011,0)</f>
        <v>0</v>
      </c>
      <c r="Q17011" s="38">
        <f>IF(Colin!$G17011&lt;$B$1,Colin!$I17011,0)</f>
        <v>0</v>
      </c>
    </row>
    <row r="17012" spans="12:17" x14ac:dyDescent="0.25">
      <c r="L17012" s="38">
        <f>IF(AND(Colin!$G17012=$B$1,Colin!$H17012=$C$3),Colin!$I17012,)</f>
        <v>0</v>
      </c>
      <c r="M17012" s="38">
        <f>IF(AND(Colin!$G17012=$B$1,Colin!$H17012&lt;=$C$3),Colin!$I17012,)</f>
        <v>0</v>
      </c>
      <c r="N17012" s="38">
        <f>IF(AND(Colin!$G17012=$B$2,Colin!$H17012=$C$3),Colin!$I17012,)</f>
        <v>0</v>
      </c>
      <c r="O17012" s="38">
        <f>IF(AND(Colin!$G17012=$B$2,Colin!$H17012&lt;=$C$3),Colin!$I17012,)</f>
        <v>0</v>
      </c>
      <c r="P17012" s="38">
        <f>IF(Colin!$G17012&lt;$B$2,Colin!$I17012,0)</f>
        <v>0</v>
      </c>
      <c r="Q17012" s="38">
        <f>IF(Colin!$G17012&lt;$B$1,Colin!$I17012,0)</f>
        <v>0</v>
      </c>
    </row>
    <row r="17013" spans="12:17" x14ac:dyDescent="0.25">
      <c r="L17013" s="38">
        <f>IF(AND(Colin!$G17013=$B$1,Colin!$H17013=$C$3),Colin!$I17013,)</f>
        <v>0</v>
      </c>
      <c r="M17013" s="38">
        <f>IF(AND(Colin!$G17013=$B$1,Colin!$H17013&lt;=$C$3),Colin!$I17013,)</f>
        <v>0</v>
      </c>
      <c r="N17013" s="38">
        <f>IF(AND(Colin!$G17013=$B$2,Colin!$H17013=$C$3),Colin!$I17013,)</f>
        <v>0</v>
      </c>
      <c r="O17013" s="38">
        <f>IF(AND(Colin!$G17013=$B$2,Colin!$H17013&lt;=$C$3),Colin!$I17013,)</f>
        <v>0</v>
      </c>
      <c r="P17013" s="38">
        <f>IF(Colin!$G17013&lt;$B$2,Colin!$I17013,0)</f>
        <v>0</v>
      </c>
      <c r="Q17013" s="38">
        <f>IF(Colin!$G17013&lt;$B$1,Colin!$I17013,0)</f>
        <v>0</v>
      </c>
    </row>
    <row r="17014" spans="12:17" x14ac:dyDescent="0.25">
      <c r="L17014" s="38">
        <f>IF(AND(Colin!$G17014=$B$1,Colin!$H17014=$C$3),Colin!$I17014,)</f>
        <v>0</v>
      </c>
      <c r="M17014" s="38">
        <f>IF(AND(Colin!$G17014=$B$1,Colin!$H17014&lt;=$C$3),Colin!$I17014,)</f>
        <v>0</v>
      </c>
      <c r="N17014" s="38">
        <f>IF(AND(Colin!$G17014=$B$2,Colin!$H17014=$C$3),Colin!$I17014,)</f>
        <v>0</v>
      </c>
      <c r="O17014" s="38">
        <f>IF(AND(Colin!$G17014=$B$2,Colin!$H17014&lt;=$C$3),Colin!$I17014,)</f>
        <v>0</v>
      </c>
      <c r="P17014" s="38">
        <f>IF(Colin!$G17014&lt;$B$2,Colin!$I17014,0)</f>
        <v>0</v>
      </c>
      <c r="Q17014" s="38">
        <f>IF(Colin!$G17014&lt;$B$1,Colin!$I17014,0)</f>
        <v>0</v>
      </c>
    </row>
    <row r="17015" spans="12:17" x14ac:dyDescent="0.25">
      <c r="L17015" s="38">
        <f>IF(AND(Colin!$G17015=$B$1,Colin!$H17015=$C$3),Colin!$I17015,)</f>
        <v>0</v>
      </c>
      <c r="M17015" s="38">
        <f>IF(AND(Colin!$G17015=$B$1,Colin!$H17015&lt;=$C$3),Colin!$I17015,)</f>
        <v>0</v>
      </c>
      <c r="N17015" s="38">
        <f>IF(AND(Colin!$G17015=$B$2,Colin!$H17015=$C$3),Colin!$I17015,)</f>
        <v>0</v>
      </c>
      <c r="O17015" s="38">
        <f>IF(AND(Colin!$G17015=$B$2,Colin!$H17015&lt;=$C$3),Colin!$I17015,)</f>
        <v>0</v>
      </c>
      <c r="P17015" s="38">
        <f>IF(Colin!$G17015&lt;$B$2,Colin!$I17015,0)</f>
        <v>0</v>
      </c>
      <c r="Q17015" s="38">
        <f>IF(Colin!$G17015&lt;$B$1,Colin!$I17015,0)</f>
        <v>0</v>
      </c>
    </row>
    <row r="17016" spans="12:17" x14ac:dyDescent="0.25">
      <c r="L17016" s="38">
        <f>IF(AND(Colin!$G17016=$B$1,Colin!$H17016=$C$3),Colin!$I17016,)</f>
        <v>0</v>
      </c>
      <c r="M17016" s="38">
        <f>IF(AND(Colin!$G17016=$B$1,Colin!$H17016&lt;=$C$3),Colin!$I17016,)</f>
        <v>0</v>
      </c>
      <c r="N17016" s="38">
        <f>IF(AND(Colin!$G17016=$B$2,Colin!$H17016=$C$3),Colin!$I17016,)</f>
        <v>0</v>
      </c>
      <c r="O17016" s="38">
        <f>IF(AND(Colin!$G17016=$B$2,Colin!$H17016&lt;=$C$3),Colin!$I17016,)</f>
        <v>0</v>
      </c>
      <c r="P17016" s="38">
        <f>IF(Colin!$G17016&lt;$B$2,Colin!$I17016,0)</f>
        <v>0</v>
      </c>
      <c r="Q17016" s="38">
        <f>IF(Colin!$G17016&lt;$B$1,Colin!$I17016,0)</f>
        <v>0</v>
      </c>
    </row>
    <row r="17017" spans="12:17" x14ac:dyDescent="0.25">
      <c r="L17017" s="38">
        <f>IF(AND(Colin!$G17017=$B$1,Colin!$H17017=$C$3),Colin!$I17017,)</f>
        <v>0</v>
      </c>
      <c r="M17017" s="38">
        <f>IF(AND(Colin!$G17017=$B$1,Colin!$H17017&lt;=$C$3),Colin!$I17017,)</f>
        <v>0</v>
      </c>
      <c r="N17017" s="38">
        <f>IF(AND(Colin!$G17017=$B$2,Colin!$H17017=$C$3),Colin!$I17017,)</f>
        <v>0</v>
      </c>
      <c r="O17017" s="38">
        <f>IF(AND(Colin!$G17017=$B$2,Colin!$H17017&lt;=$C$3),Colin!$I17017,)</f>
        <v>0</v>
      </c>
      <c r="P17017" s="38">
        <f>IF(Colin!$G17017&lt;$B$2,Colin!$I17017,0)</f>
        <v>0</v>
      </c>
      <c r="Q17017" s="38">
        <f>IF(Colin!$G17017&lt;$B$1,Colin!$I17017,0)</f>
        <v>0</v>
      </c>
    </row>
    <row r="17018" spans="12:17" x14ac:dyDescent="0.25">
      <c r="L17018" s="38">
        <f>IF(AND(Colin!$G17018=$B$1,Colin!$H17018=$C$3),Colin!$I17018,)</f>
        <v>0</v>
      </c>
      <c r="M17018" s="38">
        <f>IF(AND(Colin!$G17018=$B$1,Colin!$H17018&lt;=$C$3),Colin!$I17018,)</f>
        <v>0</v>
      </c>
      <c r="N17018" s="38">
        <f>IF(AND(Colin!$G17018=$B$2,Colin!$H17018=$C$3),Colin!$I17018,)</f>
        <v>0</v>
      </c>
      <c r="O17018" s="38">
        <f>IF(AND(Colin!$G17018=$B$2,Colin!$H17018&lt;=$C$3),Colin!$I17018,)</f>
        <v>0</v>
      </c>
      <c r="P17018" s="38">
        <f>IF(Colin!$G17018&lt;$B$2,Colin!$I17018,0)</f>
        <v>0</v>
      </c>
      <c r="Q17018" s="38">
        <f>IF(Colin!$G17018&lt;$B$1,Colin!$I17018,0)</f>
        <v>0</v>
      </c>
    </row>
    <row r="17019" spans="12:17" x14ac:dyDescent="0.25">
      <c r="L17019" s="38">
        <f>IF(AND(Colin!$G17019=$B$1,Colin!$H17019=$C$3),Colin!$I17019,)</f>
        <v>0</v>
      </c>
      <c r="M17019" s="38">
        <f>IF(AND(Colin!$G17019=$B$1,Colin!$H17019&lt;=$C$3),Colin!$I17019,)</f>
        <v>0</v>
      </c>
      <c r="N17019" s="38">
        <f>IF(AND(Colin!$G17019=$B$2,Colin!$H17019=$C$3),Colin!$I17019,)</f>
        <v>0</v>
      </c>
      <c r="O17019" s="38">
        <f>IF(AND(Colin!$G17019=$B$2,Colin!$H17019&lt;=$C$3),Colin!$I17019,)</f>
        <v>0</v>
      </c>
      <c r="P17019" s="38">
        <f>IF(Colin!$G17019&lt;$B$2,Colin!$I17019,0)</f>
        <v>0</v>
      </c>
      <c r="Q17019" s="38">
        <f>IF(Colin!$G17019&lt;$B$1,Colin!$I17019,0)</f>
        <v>0</v>
      </c>
    </row>
    <row r="17020" spans="12:17" x14ac:dyDescent="0.25">
      <c r="L17020" s="38">
        <f>IF(AND(Colin!$G17020=$B$1,Colin!$H17020=$C$3),Colin!$I17020,)</f>
        <v>0</v>
      </c>
      <c r="M17020" s="38">
        <f>IF(AND(Colin!$G17020=$B$1,Colin!$H17020&lt;=$C$3),Colin!$I17020,)</f>
        <v>0</v>
      </c>
      <c r="N17020" s="38">
        <f>IF(AND(Colin!$G17020=$B$2,Colin!$H17020=$C$3),Colin!$I17020,)</f>
        <v>0</v>
      </c>
      <c r="O17020" s="38">
        <f>IF(AND(Colin!$G17020=$B$2,Colin!$H17020&lt;=$C$3),Colin!$I17020,)</f>
        <v>0</v>
      </c>
      <c r="P17020" s="38">
        <f>IF(Colin!$G17020&lt;$B$2,Colin!$I17020,0)</f>
        <v>0</v>
      </c>
      <c r="Q17020" s="38">
        <f>IF(Colin!$G17020&lt;$B$1,Colin!$I17020,0)</f>
        <v>0</v>
      </c>
    </row>
    <row r="17021" spans="12:17" x14ac:dyDescent="0.25">
      <c r="L17021" s="38">
        <f>IF(AND(Colin!$G17021=$B$1,Colin!$H17021=$C$3),Colin!$I17021,)</f>
        <v>0</v>
      </c>
      <c r="M17021" s="38">
        <f>IF(AND(Colin!$G17021=$B$1,Colin!$H17021&lt;=$C$3),Colin!$I17021,)</f>
        <v>0</v>
      </c>
      <c r="N17021" s="38">
        <f>IF(AND(Colin!$G17021=$B$2,Colin!$H17021=$C$3),Colin!$I17021,)</f>
        <v>0</v>
      </c>
      <c r="O17021" s="38">
        <f>IF(AND(Colin!$G17021=$B$2,Colin!$H17021&lt;=$C$3),Colin!$I17021,)</f>
        <v>0</v>
      </c>
      <c r="P17021" s="38">
        <f>IF(Colin!$G17021&lt;$B$2,Colin!$I17021,0)</f>
        <v>0</v>
      </c>
      <c r="Q17021" s="38">
        <f>IF(Colin!$G17021&lt;$B$1,Colin!$I17021,0)</f>
        <v>0</v>
      </c>
    </row>
    <row r="17022" spans="12:17" x14ac:dyDescent="0.25">
      <c r="L17022" s="38">
        <f>IF(AND(Colin!$G17022=$B$1,Colin!$H17022=$C$3),Colin!$I17022,)</f>
        <v>0</v>
      </c>
      <c r="M17022" s="38">
        <f>IF(AND(Colin!$G17022=$B$1,Colin!$H17022&lt;=$C$3),Colin!$I17022,)</f>
        <v>0</v>
      </c>
      <c r="N17022" s="38">
        <f>IF(AND(Colin!$G17022=$B$2,Colin!$H17022=$C$3),Colin!$I17022,)</f>
        <v>0</v>
      </c>
      <c r="O17022" s="38">
        <f>IF(AND(Colin!$G17022=$B$2,Colin!$H17022&lt;=$C$3),Colin!$I17022,)</f>
        <v>0</v>
      </c>
      <c r="P17022" s="38">
        <f>IF(Colin!$G17022&lt;$B$2,Colin!$I17022,0)</f>
        <v>0</v>
      </c>
      <c r="Q17022" s="38">
        <f>IF(Colin!$G17022&lt;$B$1,Colin!$I17022,0)</f>
        <v>0</v>
      </c>
    </row>
    <row r="17023" spans="12:17" x14ac:dyDescent="0.25">
      <c r="L17023" s="38">
        <f>IF(AND(Colin!$G17023=$B$1,Colin!$H17023=$C$3),Colin!$I17023,)</f>
        <v>0</v>
      </c>
      <c r="M17023" s="38">
        <f>IF(AND(Colin!$G17023=$B$1,Colin!$H17023&lt;=$C$3),Colin!$I17023,)</f>
        <v>0</v>
      </c>
      <c r="N17023" s="38">
        <f>IF(AND(Colin!$G17023=$B$2,Colin!$H17023=$C$3),Colin!$I17023,)</f>
        <v>0</v>
      </c>
      <c r="O17023" s="38">
        <f>IF(AND(Colin!$G17023=$B$2,Colin!$H17023&lt;=$C$3),Colin!$I17023,)</f>
        <v>0</v>
      </c>
      <c r="P17023" s="38">
        <f>IF(Colin!$G17023&lt;$B$2,Colin!$I17023,0)</f>
        <v>0</v>
      </c>
      <c r="Q17023" s="38">
        <f>IF(Colin!$G17023&lt;$B$1,Colin!$I17023,0)</f>
        <v>0</v>
      </c>
    </row>
    <row r="17024" spans="12:17" x14ac:dyDescent="0.25">
      <c r="L17024" s="38">
        <f>IF(AND(Colin!$G17024=$B$1,Colin!$H17024=$C$3),Colin!$I17024,)</f>
        <v>0</v>
      </c>
      <c r="M17024" s="38">
        <f>IF(AND(Colin!$G17024=$B$1,Colin!$H17024&lt;=$C$3),Colin!$I17024,)</f>
        <v>0</v>
      </c>
      <c r="N17024" s="38">
        <f>IF(AND(Colin!$G17024=$B$2,Colin!$H17024=$C$3),Colin!$I17024,)</f>
        <v>0</v>
      </c>
      <c r="O17024" s="38">
        <f>IF(AND(Colin!$G17024=$B$2,Colin!$H17024&lt;=$C$3),Colin!$I17024,)</f>
        <v>0</v>
      </c>
      <c r="P17024" s="38">
        <f>IF(Colin!$G17024&lt;$B$2,Colin!$I17024,0)</f>
        <v>0</v>
      </c>
      <c r="Q17024" s="38">
        <f>IF(Colin!$G17024&lt;$B$1,Colin!$I17024,0)</f>
        <v>0</v>
      </c>
    </row>
    <row r="17025" spans="12:17" x14ac:dyDescent="0.25">
      <c r="L17025" s="38">
        <f>IF(AND(Colin!$G17025=$B$1,Colin!$H17025=$C$3),Colin!$I17025,)</f>
        <v>0</v>
      </c>
      <c r="M17025" s="38">
        <f>IF(AND(Colin!$G17025=$B$1,Colin!$H17025&lt;=$C$3),Colin!$I17025,)</f>
        <v>0</v>
      </c>
      <c r="N17025" s="38">
        <f>IF(AND(Colin!$G17025=$B$2,Colin!$H17025=$C$3),Colin!$I17025,)</f>
        <v>0</v>
      </c>
      <c r="O17025" s="38">
        <f>IF(AND(Colin!$G17025=$B$2,Colin!$H17025&lt;=$C$3),Colin!$I17025,)</f>
        <v>0</v>
      </c>
      <c r="P17025" s="38">
        <f>IF(Colin!$G17025&lt;$B$2,Colin!$I17025,0)</f>
        <v>0</v>
      </c>
      <c r="Q17025" s="38">
        <f>IF(Colin!$G17025&lt;$B$1,Colin!$I17025,0)</f>
        <v>0</v>
      </c>
    </row>
    <row r="17026" spans="12:17" x14ac:dyDescent="0.25">
      <c r="L17026" s="38">
        <f>IF(AND(Colin!$G17026=$B$1,Colin!$H17026=$C$3),Colin!$I17026,)</f>
        <v>0</v>
      </c>
      <c r="M17026" s="38">
        <f>IF(AND(Colin!$G17026=$B$1,Colin!$H17026&lt;=$C$3),Colin!$I17026,)</f>
        <v>0</v>
      </c>
      <c r="N17026" s="38">
        <f>IF(AND(Colin!$G17026=$B$2,Colin!$H17026=$C$3),Colin!$I17026,)</f>
        <v>0</v>
      </c>
      <c r="O17026" s="38">
        <f>IF(AND(Colin!$G17026=$B$2,Colin!$H17026&lt;=$C$3),Colin!$I17026,)</f>
        <v>0</v>
      </c>
      <c r="P17026" s="38">
        <f>IF(Colin!$G17026&lt;$B$2,Colin!$I17026,0)</f>
        <v>0</v>
      </c>
      <c r="Q17026" s="38">
        <f>IF(Colin!$G17026&lt;$B$1,Colin!$I17026,0)</f>
        <v>0</v>
      </c>
    </row>
    <row r="17027" spans="12:17" x14ac:dyDescent="0.25">
      <c r="L17027" s="38">
        <f>IF(AND(Colin!$G17027=$B$1,Colin!$H17027=$C$3),Colin!$I17027,)</f>
        <v>0</v>
      </c>
      <c r="M17027" s="38">
        <f>IF(AND(Colin!$G17027=$B$1,Colin!$H17027&lt;=$C$3),Colin!$I17027,)</f>
        <v>0</v>
      </c>
      <c r="N17027" s="38">
        <f>IF(AND(Colin!$G17027=$B$2,Colin!$H17027=$C$3),Colin!$I17027,)</f>
        <v>0</v>
      </c>
      <c r="O17027" s="38">
        <f>IF(AND(Colin!$G17027=$B$2,Colin!$H17027&lt;=$C$3),Colin!$I17027,)</f>
        <v>0</v>
      </c>
      <c r="P17027" s="38">
        <f>IF(Colin!$G17027&lt;$B$2,Colin!$I17027,0)</f>
        <v>0</v>
      </c>
      <c r="Q17027" s="38">
        <f>IF(Colin!$G17027&lt;$B$1,Colin!$I17027,0)</f>
        <v>0</v>
      </c>
    </row>
    <row r="17028" spans="12:17" x14ac:dyDescent="0.25">
      <c r="L17028" s="38">
        <f>IF(AND(Colin!$G17028=$B$1,Colin!$H17028=$C$3),Colin!$I17028,)</f>
        <v>0</v>
      </c>
      <c r="M17028" s="38">
        <f>IF(AND(Colin!$G17028=$B$1,Colin!$H17028&lt;=$C$3),Colin!$I17028,)</f>
        <v>0</v>
      </c>
      <c r="N17028" s="38">
        <f>IF(AND(Colin!$G17028=$B$2,Colin!$H17028=$C$3),Colin!$I17028,)</f>
        <v>0</v>
      </c>
      <c r="O17028" s="38">
        <f>IF(AND(Colin!$G17028=$B$2,Colin!$H17028&lt;=$C$3),Colin!$I17028,)</f>
        <v>0</v>
      </c>
      <c r="P17028" s="38">
        <f>IF(Colin!$G17028&lt;$B$2,Colin!$I17028,0)</f>
        <v>0</v>
      </c>
      <c r="Q17028" s="38">
        <f>IF(Colin!$G17028&lt;$B$1,Colin!$I17028,0)</f>
        <v>0</v>
      </c>
    </row>
    <row r="17029" spans="12:17" x14ac:dyDescent="0.25">
      <c r="L17029" s="38">
        <f>IF(AND(Colin!$G17029=$B$1,Colin!$H17029=$C$3),Colin!$I17029,)</f>
        <v>0</v>
      </c>
      <c r="M17029" s="38">
        <f>IF(AND(Colin!$G17029=$B$1,Colin!$H17029&lt;=$C$3),Colin!$I17029,)</f>
        <v>0</v>
      </c>
      <c r="N17029" s="38">
        <f>IF(AND(Colin!$G17029=$B$2,Colin!$H17029=$C$3),Colin!$I17029,)</f>
        <v>0</v>
      </c>
      <c r="O17029" s="38">
        <f>IF(AND(Colin!$G17029=$B$2,Colin!$H17029&lt;=$C$3),Colin!$I17029,)</f>
        <v>0</v>
      </c>
      <c r="P17029" s="38">
        <f>IF(Colin!$G17029&lt;$B$2,Colin!$I17029,0)</f>
        <v>0</v>
      </c>
      <c r="Q17029" s="38">
        <f>IF(Colin!$G17029&lt;$B$1,Colin!$I17029,0)</f>
        <v>0</v>
      </c>
    </row>
    <row r="17030" spans="12:17" x14ac:dyDescent="0.25">
      <c r="L17030" s="38">
        <f>IF(AND(Colin!$G17030=$B$1,Colin!$H17030=$C$3),Colin!$I17030,)</f>
        <v>0</v>
      </c>
      <c r="M17030" s="38">
        <f>IF(AND(Colin!$G17030=$B$1,Colin!$H17030&lt;=$C$3),Colin!$I17030,)</f>
        <v>0</v>
      </c>
      <c r="N17030" s="38">
        <f>IF(AND(Colin!$G17030=$B$2,Colin!$H17030=$C$3),Colin!$I17030,)</f>
        <v>0</v>
      </c>
      <c r="O17030" s="38">
        <f>IF(AND(Colin!$G17030=$B$2,Colin!$H17030&lt;=$C$3),Colin!$I17030,)</f>
        <v>0</v>
      </c>
      <c r="P17030" s="38">
        <f>IF(Colin!$G17030&lt;$B$2,Colin!$I17030,0)</f>
        <v>0</v>
      </c>
      <c r="Q17030" s="38">
        <f>IF(Colin!$G17030&lt;$B$1,Colin!$I17030,0)</f>
        <v>0</v>
      </c>
    </row>
    <row r="17031" spans="12:17" x14ac:dyDescent="0.25">
      <c r="L17031" s="38">
        <f>IF(AND(Colin!$G17031=$B$1,Colin!$H17031=$C$3),Colin!$I17031,)</f>
        <v>0</v>
      </c>
      <c r="M17031" s="38">
        <f>IF(AND(Colin!$G17031=$B$1,Colin!$H17031&lt;=$C$3),Colin!$I17031,)</f>
        <v>0</v>
      </c>
      <c r="N17031" s="38">
        <f>IF(AND(Colin!$G17031=$B$2,Colin!$H17031=$C$3),Colin!$I17031,)</f>
        <v>0</v>
      </c>
      <c r="O17031" s="38">
        <f>IF(AND(Colin!$G17031=$B$2,Colin!$H17031&lt;=$C$3),Colin!$I17031,)</f>
        <v>0</v>
      </c>
      <c r="P17031" s="38">
        <f>IF(Colin!$G17031&lt;$B$2,Colin!$I17031,0)</f>
        <v>0</v>
      </c>
      <c r="Q17031" s="38">
        <f>IF(Colin!$G17031&lt;$B$1,Colin!$I17031,0)</f>
        <v>0</v>
      </c>
    </row>
    <row r="17032" spans="12:17" x14ac:dyDescent="0.25">
      <c r="L17032" s="38">
        <f>IF(AND(Colin!$G17032=$B$1,Colin!$H17032=$C$3),Colin!$I17032,)</f>
        <v>0</v>
      </c>
      <c r="M17032" s="38">
        <f>IF(AND(Colin!$G17032=$B$1,Colin!$H17032&lt;=$C$3),Colin!$I17032,)</f>
        <v>0</v>
      </c>
      <c r="N17032" s="38">
        <f>IF(AND(Colin!$G17032=$B$2,Colin!$H17032=$C$3),Colin!$I17032,)</f>
        <v>0</v>
      </c>
      <c r="O17032" s="38">
        <f>IF(AND(Colin!$G17032=$B$2,Colin!$H17032&lt;=$C$3),Colin!$I17032,)</f>
        <v>0</v>
      </c>
      <c r="P17032" s="38">
        <f>IF(Colin!$G17032&lt;$B$2,Colin!$I17032,0)</f>
        <v>0</v>
      </c>
      <c r="Q17032" s="38">
        <f>IF(Colin!$G17032&lt;$B$1,Colin!$I17032,0)</f>
        <v>0</v>
      </c>
    </row>
    <row r="17033" spans="12:17" x14ac:dyDescent="0.25">
      <c r="L17033" s="38">
        <f>IF(AND(Colin!$G17033=$B$1,Colin!$H17033=$C$3),Colin!$I17033,)</f>
        <v>0</v>
      </c>
      <c r="M17033" s="38">
        <f>IF(AND(Colin!$G17033=$B$1,Colin!$H17033&lt;=$C$3),Colin!$I17033,)</f>
        <v>0</v>
      </c>
      <c r="N17033" s="38">
        <f>IF(AND(Colin!$G17033=$B$2,Colin!$H17033=$C$3),Colin!$I17033,)</f>
        <v>0</v>
      </c>
      <c r="O17033" s="38">
        <f>IF(AND(Colin!$G17033=$B$2,Colin!$H17033&lt;=$C$3),Colin!$I17033,)</f>
        <v>0</v>
      </c>
      <c r="P17033" s="38">
        <f>IF(Colin!$G17033&lt;$B$2,Colin!$I17033,0)</f>
        <v>0</v>
      </c>
      <c r="Q17033" s="38">
        <f>IF(Colin!$G17033&lt;$B$1,Colin!$I17033,0)</f>
        <v>0</v>
      </c>
    </row>
    <row r="17034" spans="12:17" x14ac:dyDescent="0.25">
      <c r="L17034" s="38">
        <f>IF(AND(Colin!$G17034=$B$1,Colin!$H17034=$C$3),Colin!$I17034,)</f>
        <v>0</v>
      </c>
      <c r="M17034" s="38">
        <f>IF(AND(Colin!$G17034=$B$1,Colin!$H17034&lt;=$C$3),Colin!$I17034,)</f>
        <v>0</v>
      </c>
      <c r="N17034" s="38">
        <f>IF(AND(Colin!$G17034=$B$2,Colin!$H17034=$C$3),Colin!$I17034,)</f>
        <v>0</v>
      </c>
      <c r="O17034" s="38">
        <f>IF(AND(Colin!$G17034=$B$2,Colin!$H17034&lt;=$C$3),Colin!$I17034,)</f>
        <v>0</v>
      </c>
      <c r="P17034" s="38">
        <f>IF(Colin!$G17034&lt;$B$2,Colin!$I17034,0)</f>
        <v>0</v>
      </c>
      <c r="Q17034" s="38">
        <f>IF(Colin!$G17034&lt;$B$1,Colin!$I17034,0)</f>
        <v>0</v>
      </c>
    </row>
    <row r="17035" spans="12:17" x14ac:dyDescent="0.25">
      <c r="L17035" s="38">
        <f>IF(AND(Colin!$G17035=$B$1,Colin!$H17035=$C$3),Colin!$I17035,)</f>
        <v>0</v>
      </c>
      <c r="M17035" s="38">
        <f>IF(AND(Colin!$G17035=$B$1,Colin!$H17035&lt;=$C$3),Colin!$I17035,)</f>
        <v>0</v>
      </c>
      <c r="N17035" s="38">
        <f>IF(AND(Colin!$G17035=$B$2,Colin!$H17035=$C$3),Colin!$I17035,)</f>
        <v>0</v>
      </c>
      <c r="O17035" s="38">
        <f>IF(AND(Colin!$G17035=$B$2,Colin!$H17035&lt;=$C$3),Colin!$I17035,)</f>
        <v>0</v>
      </c>
      <c r="P17035" s="38">
        <f>IF(Colin!$G17035&lt;$B$2,Colin!$I17035,0)</f>
        <v>0</v>
      </c>
      <c r="Q17035" s="38">
        <f>IF(Colin!$G17035&lt;$B$1,Colin!$I17035,0)</f>
        <v>0</v>
      </c>
    </row>
    <row r="17036" spans="12:17" x14ac:dyDescent="0.25">
      <c r="L17036" s="38">
        <f>IF(AND(Colin!$G17036=$B$1,Colin!$H17036=$C$3),Colin!$I17036,)</f>
        <v>0</v>
      </c>
      <c r="M17036" s="38">
        <f>IF(AND(Colin!$G17036=$B$1,Colin!$H17036&lt;=$C$3),Colin!$I17036,)</f>
        <v>0</v>
      </c>
      <c r="N17036" s="38">
        <f>IF(AND(Colin!$G17036=$B$2,Colin!$H17036=$C$3),Colin!$I17036,)</f>
        <v>0</v>
      </c>
      <c r="O17036" s="38">
        <f>IF(AND(Colin!$G17036=$B$2,Colin!$H17036&lt;=$C$3),Colin!$I17036,)</f>
        <v>0</v>
      </c>
      <c r="P17036" s="38">
        <f>IF(Colin!$G17036&lt;$B$2,Colin!$I17036,0)</f>
        <v>0</v>
      </c>
      <c r="Q17036" s="38">
        <f>IF(Colin!$G17036&lt;$B$1,Colin!$I17036,0)</f>
        <v>0</v>
      </c>
    </row>
    <row r="17037" spans="12:17" x14ac:dyDescent="0.25">
      <c r="L17037" s="38">
        <f>IF(AND(Colin!$G17037=$B$1,Colin!$H17037=$C$3),Colin!$I17037,)</f>
        <v>0</v>
      </c>
      <c r="M17037" s="38">
        <f>IF(AND(Colin!$G17037=$B$1,Colin!$H17037&lt;=$C$3),Colin!$I17037,)</f>
        <v>0</v>
      </c>
      <c r="N17037" s="38">
        <f>IF(AND(Colin!$G17037=$B$2,Colin!$H17037=$C$3),Colin!$I17037,)</f>
        <v>0</v>
      </c>
      <c r="O17037" s="38">
        <f>IF(AND(Colin!$G17037=$B$2,Colin!$H17037&lt;=$C$3),Colin!$I17037,)</f>
        <v>0</v>
      </c>
      <c r="P17037" s="38">
        <f>IF(Colin!$G17037&lt;$B$2,Colin!$I17037,0)</f>
        <v>0</v>
      </c>
      <c r="Q17037" s="38">
        <f>IF(Colin!$G17037&lt;$B$1,Colin!$I17037,0)</f>
        <v>0</v>
      </c>
    </row>
    <row r="17038" spans="12:17" x14ac:dyDescent="0.25">
      <c r="L17038" s="38">
        <f>IF(AND(Colin!$G17038=$B$1,Colin!$H17038=$C$3),Colin!$I17038,)</f>
        <v>0</v>
      </c>
      <c r="M17038" s="38">
        <f>IF(AND(Colin!$G17038=$B$1,Colin!$H17038&lt;=$C$3),Colin!$I17038,)</f>
        <v>0</v>
      </c>
      <c r="N17038" s="38">
        <f>IF(AND(Colin!$G17038=$B$2,Colin!$H17038=$C$3),Colin!$I17038,)</f>
        <v>0</v>
      </c>
      <c r="O17038" s="38">
        <f>IF(AND(Colin!$G17038=$B$2,Colin!$H17038&lt;=$C$3),Colin!$I17038,)</f>
        <v>0</v>
      </c>
      <c r="P17038" s="38">
        <f>IF(Colin!$G17038&lt;$B$2,Colin!$I17038,0)</f>
        <v>0</v>
      </c>
      <c r="Q17038" s="38">
        <f>IF(Colin!$G17038&lt;$B$1,Colin!$I17038,0)</f>
        <v>0</v>
      </c>
    </row>
    <row r="17039" spans="12:17" x14ac:dyDescent="0.25">
      <c r="L17039" s="38">
        <f>IF(AND(Colin!$G17039=$B$1,Colin!$H17039=$C$3),Colin!$I17039,)</f>
        <v>0</v>
      </c>
      <c r="M17039" s="38">
        <f>IF(AND(Colin!$G17039=$B$1,Colin!$H17039&lt;=$C$3),Colin!$I17039,)</f>
        <v>0</v>
      </c>
      <c r="N17039" s="38">
        <f>IF(AND(Colin!$G17039=$B$2,Colin!$H17039=$C$3),Colin!$I17039,)</f>
        <v>0</v>
      </c>
      <c r="O17039" s="38">
        <f>IF(AND(Colin!$G17039=$B$2,Colin!$H17039&lt;=$C$3),Colin!$I17039,)</f>
        <v>0</v>
      </c>
      <c r="P17039" s="38">
        <f>IF(Colin!$G17039&lt;$B$2,Colin!$I17039,0)</f>
        <v>0</v>
      </c>
      <c r="Q17039" s="38">
        <f>IF(Colin!$G17039&lt;$B$1,Colin!$I17039,0)</f>
        <v>0</v>
      </c>
    </row>
    <row r="17040" spans="12:17" x14ac:dyDescent="0.25">
      <c r="L17040" s="38">
        <f>IF(AND(Colin!$G17040=$B$1,Colin!$H17040=$C$3),Colin!$I17040,)</f>
        <v>0</v>
      </c>
      <c r="M17040" s="38">
        <f>IF(AND(Colin!$G17040=$B$1,Colin!$H17040&lt;=$C$3),Colin!$I17040,)</f>
        <v>0</v>
      </c>
      <c r="N17040" s="38">
        <f>IF(AND(Colin!$G17040=$B$2,Colin!$H17040=$C$3),Colin!$I17040,)</f>
        <v>0</v>
      </c>
      <c r="O17040" s="38">
        <f>IF(AND(Colin!$G17040=$B$2,Colin!$H17040&lt;=$C$3),Colin!$I17040,)</f>
        <v>0</v>
      </c>
      <c r="P17040" s="38">
        <f>IF(Colin!$G17040&lt;$B$2,Colin!$I17040,0)</f>
        <v>0</v>
      </c>
      <c r="Q17040" s="38">
        <f>IF(Colin!$G17040&lt;$B$1,Colin!$I17040,0)</f>
        <v>0</v>
      </c>
    </row>
    <row r="17041" spans="12:17" x14ac:dyDescent="0.25">
      <c r="L17041" s="38">
        <f>IF(AND(Colin!$G17041=$B$1,Colin!$H17041=$C$3),Colin!$I17041,)</f>
        <v>0</v>
      </c>
      <c r="M17041" s="38">
        <f>IF(AND(Colin!$G17041=$B$1,Colin!$H17041&lt;=$C$3),Colin!$I17041,)</f>
        <v>0</v>
      </c>
      <c r="N17041" s="38">
        <f>IF(AND(Colin!$G17041=$B$2,Colin!$H17041=$C$3),Colin!$I17041,)</f>
        <v>0</v>
      </c>
      <c r="O17041" s="38">
        <f>IF(AND(Colin!$G17041=$B$2,Colin!$H17041&lt;=$C$3),Colin!$I17041,)</f>
        <v>0</v>
      </c>
      <c r="P17041" s="38">
        <f>IF(Colin!$G17041&lt;$B$2,Colin!$I17041,0)</f>
        <v>0</v>
      </c>
      <c r="Q17041" s="38">
        <f>IF(Colin!$G17041&lt;$B$1,Colin!$I17041,0)</f>
        <v>0</v>
      </c>
    </row>
    <row r="17042" spans="12:17" x14ac:dyDescent="0.25">
      <c r="L17042" s="38">
        <f>IF(AND(Colin!$G17042=$B$1,Colin!$H17042=$C$3),Colin!$I17042,)</f>
        <v>0</v>
      </c>
      <c r="M17042" s="38">
        <f>IF(AND(Colin!$G17042=$B$1,Colin!$H17042&lt;=$C$3),Colin!$I17042,)</f>
        <v>0</v>
      </c>
      <c r="N17042" s="38">
        <f>IF(AND(Colin!$G17042=$B$2,Colin!$H17042=$C$3),Colin!$I17042,)</f>
        <v>0</v>
      </c>
      <c r="O17042" s="38">
        <f>IF(AND(Colin!$G17042=$B$2,Colin!$H17042&lt;=$C$3),Colin!$I17042,)</f>
        <v>0</v>
      </c>
      <c r="P17042" s="38">
        <f>IF(Colin!$G17042&lt;$B$2,Colin!$I17042,0)</f>
        <v>0</v>
      </c>
      <c r="Q17042" s="38">
        <f>IF(Colin!$G17042&lt;$B$1,Colin!$I17042,0)</f>
        <v>0</v>
      </c>
    </row>
    <row r="17043" spans="12:17" x14ac:dyDescent="0.25">
      <c r="L17043" s="38">
        <f>IF(AND(Colin!$G17043=$B$1,Colin!$H17043=$C$3),Colin!$I17043,)</f>
        <v>0</v>
      </c>
      <c r="M17043" s="38">
        <f>IF(AND(Colin!$G17043=$B$1,Colin!$H17043&lt;=$C$3),Colin!$I17043,)</f>
        <v>0</v>
      </c>
      <c r="N17043" s="38">
        <f>IF(AND(Colin!$G17043=$B$2,Colin!$H17043=$C$3),Colin!$I17043,)</f>
        <v>0</v>
      </c>
      <c r="O17043" s="38">
        <f>IF(AND(Colin!$G17043=$B$2,Colin!$H17043&lt;=$C$3),Colin!$I17043,)</f>
        <v>0</v>
      </c>
      <c r="P17043" s="38">
        <f>IF(Colin!$G17043&lt;$B$2,Colin!$I17043,0)</f>
        <v>0</v>
      </c>
      <c r="Q17043" s="38">
        <f>IF(Colin!$G17043&lt;$B$1,Colin!$I17043,0)</f>
        <v>0</v>
      </c>
    </row>
    <row r="17044" spans="12:17" x14ac:dyDescent="0.25">
      <c r="L17044" s="38">
        <f>IF(AND(Colin!$G17044=$B$1,Colin!$H17044=$C$3),Colin!$I17044,)</f>
        <v>0</v>
      </c>
      <c r="M17044" s="38">
        <f>IF(AND(Colin!$G17044=$B$1,Colin!$H17044&lt;=$C$3),Colin!$I17044,)</f>
        <v>0</v>
      </c>
      <c r="N17044" s="38">
        <f>IF(AND(Colin!$G17044=$B$2,Colin!$H17044=$C$3),Colin!$I17044,)</f>
        <v>0</v>
      </c>
      <c r="O17044" s="38">
        <f>IF(AND(Colin!$G17044=$B$2,Colin!$H17044&lt;=$C$3),Colin!$I17044,)</f>
        <v>0</v>
      </c>
      <c r="P17044" s="38">
        <f>IF(Colin!$G17044&lt;$B$2,Colin!$I17044,0)</f>
        <v>0</v>
      </c>
      <c r="Q17044" s="38">
        <f>IF(Colin!$G17044&lt;$B$1,Colin!$I17044,0)</f>
        <v>0</v>
      </c>
    </row>
    <row r="17045" spans="12:17" x14ac:dyDescent="0.25">
      <c r="L17045" s="38">
        <f>IF(AND(Colin!$G17045=$B$1,Colin!$H17045=$C$3),Colin!$I17045,)</f>
        <v>0</v>
      </c>
      <c r="M17045" s="38">
        <f>IF(AND(Colin!$G17045=$B$1,Colin!$H17045&lt;=$C$3),Colin!$I17045,)</f>
        <v>0</v>
      </c>
      <c r="N17045" s="38">
        <f>IF(AND(Colin!$G17045=$B$2,Colin!$H17045=$C$3),Colin!$I17045,)</f>
        <v>0</v>
      </c>
      <c r="O17045" s="38">
        <f>IF(AND(Colin!$G17045=$B$2,Colin!$H17045&lt;=$C$3),Colin!$I17045,)</f>
        <v>0</v>
      </c>
      <c r="P17045" s="38">
        <f>IF(Colin!$G17045&lt;$B$2,Colin!$I17045,0)</f>
        <v>0</v>
      </c>
      <c r="Q17045" s="38">
        <f>IF(Colin!$G17045&lt;$B$1,Colin!$I17045,0)</f>
        <v>0</v>
      </c>
    </row>
    <row r="17046" spans="12:17" x14ac:dyDescent="0.25">
      <c r="L17046" s="38">
        <f>IF(AND(Colin!$G17046=$B$1,Colin!$H17046=$C$3),Colin!$I17046,)</f>
        <v>0</v>
      </c>
      <c r="M17046" s="38">
        <f>IF(AND(Colin!$G17046=$B$1,Colin!$H17046&lt;=$C$3),Colin!$I17046,)</f>
        <v>0</v>
      </c>
      <c r="N17046" s="38">
        <f>IF(AND(Colin!$G17046=$B$2,Colin!$H17046=$C$3),Colin!$I17046,)</f>
        <v>0</v>
      </c>
      <c r="O17046" s="38">
        <f>IF(AND(Colin!$G17046=$B$2,Colin!$H17046&lt;=$C$3),Colin!$I17046,)</f>
        <v>0</v>
      </c>
      <c r="P17046" s="38">
        <f>IF(Colin!$G17046&lt;$B$2,Colin!$I17046,0)</f>
        <v>0</v>
      </c>
      <c r="Q17046" s="38">
        <f>IF(Colin!$G17046&lt;$B$1,Colin!$I17046,0)</f>
        <v>0</v>
      </c>
    </row>
    <row r="17047" spans="12:17" x14ac:dyDescent="0.25">
      <c r="L17047" s="38">
        <f>IF(AND(Colin!$G17047=$B$1,Colin!$H17047=$C$3),Colin!$I17047,)</f>
        <v>0</v>
      </c>
      <c r="M17047" s="38">
        <f>IF(AND(Colin!$G17047=$B$1,Colin!$H17047&lt;=$C$3),Colin!$I17047,)</f>
        <v>0</v>
      </c>
      <c r="N17047" s="38">
        <f>IF(AND(Colin!$G17047=$B$2,Colin!$H17047=$C$3),Colin!$I17047,)</f>
        <v>0</v>
      </c>
      <c r="O17047" s="38">
        <f>IF(AND(Colin!$G17047=$B$2,Colin!$H17047&lt;=$C$3),Colin!$I17047,)</f>
        <v>0</v>
      </c>
      <c r="P17047" s="38">
        <f>IF(Colin!$G17047&lt;$B$2,Colin!$I17047,0)</f>
        <v>0</v>
      </c>
      <c r="Q17047" s="38">
        <f>IF(Colin!$G17047&lt;$B$1,Colin!$I17047,0)</f>
        <v>0</v>
      </c>
    </row>
    <row r="17048" spans="12:17" x14ac:dyDescent="0.25">
      <c r="L17048" s="38">
        <f>IF(AND(Colin!$G17048=$B$1,Colin!$H17048=$C$3),Colin!$I17048,)</f>
        <v>0</v>
      </c>
      <c r="M17048" s="38">
        <f>IF(AND(Colin!$G17048=$B$1,Colin!$H17048&lt;=$C$3),Colin!$I17048,)</f>
        <v>0</v>
      </c>
      <c r="N17048" s="38">
        <f>IF(AND(Colin!$G17048=$B$2,Colin!$H17048=$C$3),Colin!$I17048,)</f>
        <v>0</v>
      </c>
      <c r="O17048" s="38">
        <f>IF(AND(Colin!$G17048=$B$2,Colin!$H17048&lt;=$C$3),Colin!$I17048,)</f>
        <v>0</v>
      </c>
      <c r="P17048" s="38">
        <f>IF(Colin!$G17048&lt;$B$2,Colin!$I17048,0)</f>
        <v>0</v>
      </c>
      <c r="Q17048" s="38">
        <f>IF(Colin!$G17048&lt;$B$1,Colin!$I17048,0)</f>
        <v>0</v>
      </c>
    </row>
    <row r="17049" spans="12:17" x14ac:dyDescent="0.25">
      <c r="L17049" s="38">
        <f>IF(AND(Colin!$G17049=$B$1,Colin!$H17049=$C$3),Colin!$I17049,)</f>
        <v>0</v>
      </c>
      <c r="M17049" s="38">
        <f>IF(AND(Colin!$G17049=$B$1,Colin!$H17049&lt;=$C$3),Colin!$I17049,)</f>
        <v>0</v>
      </c>
      <c r="N17049" s="38">
        <f>IF(AND(Colin!$G17049=$B$2,Colin!$H17049=$C$3),Colin!$I17049,)</f>
        <v>0</v>
      </c>
      <c r="O17049" s="38">
        <f>IF(AND(Colin!$G17049=$B$2,Colin!$H17049&lt;=$C$3),Colin!$I17049,)</f>
        <v>0</v>
      </c>
      <c r="P17049" s="38">
        <f>IF(Colin!$G17049&lt;$B$2,Colin!$I17049,0)</f>
        <v>0</v>
      </c>
      <c r="Q17049" s="38">
        <f>IF(Colin!$G17049&lt;$B$1,Colin!$I17049,0)</f>
        <v>0</v>
      </c>
    </row>
    <row r="17050" spans="12:17" x14ac:dyDescent="0.25">
      <c r="L17050" s="38">
        <f>IF(AND(Colin!$G17050=$B$1,Colin!$H17050=$C$3),Colin!$I17050,)</f>
        <v>0</v>
      </c>
      <c r="M17050" s="38">
        <f>IF(AND(Colin!$G17050=$B$1,Colin!$H17050&lt;=$C$3),Colin!$I17050,)</f>
        <v>0</v>
      </c>
      <c r="N17050" s="38">
        <f>IF(AND(Colin!$G17050=$B$2,Colin!$H17050=$C$3),Colin!$I17050,)</f>
        <v>0</v>
      </c>
      <c r="O17050" s="38">
        <f>IF(AND(Colin!$G17050=$B$2,Colin!$H17050&lt;=$C$3),Colin!$I17050,)</f>
        <v>0</v>
      </c>
      <c r="P17050" s="38">
        <f>IF(Colin!$G17050&lt;$B$2,Colin!$I17050,0)</f>
        <v>0</v>
      </c>
      <c r="Q17050" s="38">
        <f>IF(Colin!$G17050&lt;$B$1,Colin!$I17050,0)</f>
        <v>0</v>
      </c>
    </row>
    <row r="17051" spans="12:17" x14ac:dyDescent="0.25">
      <c r="L17051" s="38">
        <f>IF(AND(Colin!$G17051=$B$1,Colin!$H17051=$C$3),Colin!$I17051,)</f>
        <v>0</v>
      </c>
      <c r="M17051" s="38">
        <f>IF(AND(Colin!$G17051=$B$1,Colin!$H17051&lt;=$C$3),Colin!$I17051,)</f>
        <v>0</v>
      </c>
      <c r="N17051" s="38">
        <f>IF(AND(Colin!$G17051=$B$2,Colin!$H17051=$C$3),Colin!$I17051,)</f>
        <v>0</v>
      </c>
      <c r="O17051" s="38">
        <f>IF(AND(Colin!$G17051=$B$2,Colin!$H17051&lt;=$C$3),Colin!$I17051,)</f>
        <v>0</v>
      </c>
      <c r="P17051" s="38">
        <f>IF(Colin!$G17051&lt;$B$2,Colin!$I17051,0)</f>
        <v>0</v>
      </c>
      <c r="Q17051" s="38">
        <f>IF(Colin!$G17051&lt;$B$1,Colin!$I17051,0)</f>
        <v>0</v>
      </c>
    </row>
    <row r="17052" spans="12:17" x14ac:dyDescent="0.25">
      <c r="L17052" s="38">
        <f>IF(AND(Colin!$G17052=$B$1,Colin!$H17052=$C$3),Colin!$I17052,)</f>
        <v>0</v>
      </c>
      <c r="M17052" s="38">
        <f>IF(AND(Colin!$G17052=$B$1,Colin!$H17052&lt;=$C$3),Colin!$I17052,)</f>
        <v>0</v>
      </c>
      <c r="N17052" s="38">
        <f>IF(AND(Colin!$G17052=$B$2,Colin!$H17052=$C$3),Colin!$I17052,)</f>
        <v>0</v>
      </c>
      <c r="O17052" s="38">
        <f>IF(AND(Colin!$G17052=$B$2,Colin!$H17052&lt;=$C$3),Colin!$I17052,)</f>
        <v>0</v>
      </c>
      <c r="P17052" s="38">
        <f>IF(Colin!$G17052&lt;$B$2,Colin!$I17052,0)</f>
        <v>0</v>
      </c>
      <c r="Q17052" s="38">
        <f>IF(Colin!$G17052&lt;$B$1,Colin!$I17052,0)</f>
        <v>0</v>
      </c>
    </row>
    <row r="17053" spans="12:17" x14ac:dyDescent="0.25">
      <c r="L17053" s="38">
        <f>IF(AND(Colin!$G17053=$B$1,Colin!$H17053=$C$3),Colin!$I17053,)</f>
        <v>0</v>
      </c>
      <c r="M17053" s="38">
        <f>IF(AND(Colin!$G17053=$B$1,Colin!$H17053&lt;=$C$3),Colin!$I17053,)</f>
        <v>0</v>
      </c>
      <c r="N17053" s="38">
        <f>IF(AND(Colin!$G17053=$B$2,Colin!$H17053=$C$3),Colin!$I17053,)</f>
        <v>0</v>
      </c>
      <c r="O17053" s="38">
        <f>IF(AND(Colin!$G17053=$B$2,Colin!$H17053&lt;=$C$3),Colin!$I17053,)</f>
        <v>0</v>
      </c>
      <c r="P17053" s="38">
        <f>IF(Colin!$G17053&lt;$B$2,Colin!$I17053,0)</f>
        <v>0</v>
      </c>
      <c r="Q17053" s="38">
        <f>IF(Colin!$G17053&lt;$B$1,Colin!$I17053,0)</f>
        <v>0</v>
      </c>
    </row>
    <row r="17054" spans="12:17" x14ac:dyDescent="0.25">
      <c r="L17054" s="38">
        <f>IF(AND(Colin!$G17054=$B$1,Colin!$H17054=$C$3),Colin!$I17054,)</f>
        <v>0</v>
      </c>
      <c r="M17054" s="38">
        <f>IF(AND(Colin!$G17054=$B$1,Colin!$H17054&lt;=$C$3),Colin!$I17054,)</f>
        <v>0</v>
      </c>
      <c r="N17054" s="38">
        <f>IF(AND(Colin!$G17054=$B$2,Colin!$H17054=$C$3),Colin!$I17054,)</f>
        <v>0</v>
      </c>
      <c r="O17054" s="38">
        <f>IF(AND(Colin!$G17054=$B$2,Colin!$H17054&lt;=$C$3),Colin!$I17054,)</f>
        <v>0</v>
      </c>
      <c r="P17054" s="38">
        <f>IF(Colin!$G17054&lt;$B$2,Colin!$I17054,0)</f>
        <v>0</v>
      </c>
      <c r="Q17054" s="38">
        <f>IF(Colin!$G17054&lt;$B$1,Colin!$I17054,0)</f>
        <v>0</v>
      </c>
    </row>
    <row r="17055" spans="12:17" x14ac:dyDescent="0.25">
      <c r="L17055" s="38">
        <f>IF(AND(Colin!$G17055=$B$1,Colin!$H17055=$C$3),Colin!$I17055,)</f>
        <v>0</v>
      </c>
      <c r="M17055" s="38">
        <f>IF(AND(Colin!$G17055=$B$1,Colin!$H17055&lt;=$C$3),Colin!$I17055,)</f>
        <v>0</v>
      </c>
      <c r="N17055" s="38">
        <f>IF(AND(Colin!$G17055=$B$2,Colin!$H17055=$C$3),Colin!$I17055,)</f>
        <v>0</v>
      </c>
      <c r="O17055" s="38">
        <f>IF(AND(Colin!$G17055=$B$2,Colin!$H17055&lt;=$C$3),Colin!$I17055,)</f>
        <v>0</v>
      </c>
      <c r="P17055" s="38">
        <f>IF(Colin!$G17055&lt;$B$2,Colin!$I17055,0)</f>
        <v>0</v>
      </c>
      <c r="Q17055" s="38">
        <f>IF(Colin!$G17055&lt;$B$1,Colin!$I17055,0)</f>
        <v>0</v>
      </c>
    </row>
    <row r="17056" spans="12:17" x14ac:dyDescent="0.25">
      <c r="L17056" s="38">
        <f>IF(AND(Colin!$G17056=$B$1,Colin!$H17056=$C$3),Colin!$I17056,)</f>
        <v>0</v>
      </c>
      <c r="M17056" s="38">
        <f>IF(AND(Colin!$G17056=$B$1,Colin!$H17056&lt;=$C$3),Colin!$I17056,)</f>
        <v>0</v>
      </c>
      <c r="N17056" s="38">
        <f>IF(AND(Colin!$G17056=$B$2,Colin!$H17056=$C$3),Colin!$I17056,)</f>
        <v>0</v>
      </c>
      <c r="O17056" s="38">
        <f>IF(AND(Colin!$G17056=$B$2,Colin!$H17056&lt;=$C$3),Colin!$I17056,)</f>
        <v>0</v>
      </c>
      <c r="P17056" s="38">
        <f>IF(Colin!$G17056&lt;$B$2,Colin!$I17056,0)</f>
        <v>0</v>
      </c>
      <c r="Q17056" s="38">
        <f>IF(Colin!$G17056&lt;$B$1,Colin!$I17056,0)</f>
        <v>0</v>
      </c>
    </row>
    <row r="17057" spans="12:17" x14ac:dyDescent="0.25">
      <c r="L17057" s="38">
        <f>IF(AND(Colin!$G17057=$B$1,Colin!$H17057=$C$3),Colin!$I17057,)</f>
        <v>0</v>
      </c>
      <c r="M17057" s="38">
        <f>IF(AND(Colin!$G17057=$B$1,Colin!$H17057&lt;=$C$3),Colin!$I17057,)</f>
        <v>0</v>
      </c>
      <c r="N17057" s="38">
        <f>IF(AND(Colin!$G17057=$B$2,Colin!$H17057=$C$3),Colin!$I17057,)</f>
        <v>0</v>
      </c>
      <c r="O17057" s="38">
        <f>IF(AND(Colin!$G17057=$B$2,Colin!$H17057&lt;=$C$3),Colin!$I17057,)</f>
        <v>0</v>
      </c>
      <c r="P17057" s="38">
        <f>IF(Colin!$G17057&lt;$B$2,Colin!$I17057,0)</f>
        <v>0</v>
      </c>
      <c r="Q17057" s="38">
        <f>IF(Colin!$G17057&lt;$B$1,Colin!$I17057,0)</f>
        <v>0</v>
      </c>
    </row>
    <row r="17058" spans="12:17" x14ac:dyDescent="0.25">
      <c r="L17058" s="38">
        <f>IF(AND(Colin!$G17058=$B$1,Colin!$H17058=$C$3),Colin!$I17058,)</f>
        <v>0</v>
      </c>
      <c r="M17058" s="38">
        <f>IF(AND(Colin!$G17058=$B$1,Colin!$H17058&lt;=$C$3),Colin!$I17058,)</f>
        <v>0</v>
      </c>
      <c r="N17058" s="38">
        <f>IF(AND(Colin!$G17058=$B$2,Colin!$H17058=$C$3),Colin!$I17058,)</f>
        <v>0</v>
      </c>
      <c r="O17058" s="38">
        <f>IF(AND(Colin!$G17058=$B$2,Colin!$H17058&lt;=$C$3),Colin!$I17058,)</f>
        <v>0</v>
      </c>
      <c r="P17058" s="38">
        <f>IF(Colin!$G17058&lt;$B$2,Colin!$I17058,0)</f>
        <v>0</v>
      </c>
      <c r="Q17058" s="38">
        <f>IF(Colin!$G17058&lt;$B$1,Colin!$I17058,0)</f>
        <v>0</v>
      </c>
    </row>
    <row r="17059" spans="12:17" x14ac:dyDescent="0.25">
      <c r="L17059" s="38">
        <f>IF(AND(Colin!$G17059=$B$1,Colin!$H17059=$C$3),Colin!$I17059,)</f>
        <v>0</v>
      </c>
      <c r="M17059" s="38">
        <f>IF(AND(Colin!$G17059=$B$1,Colin!$H17059&lt;=$C$3),Colin!$I17059,)</f>
        <v>0</v>
      </c>
      <c r="N17059" s="38">
        <f>IF(AND(Colin!$G17059=$B$2,Colin!$H17059=$C$3),Colin!$I17059,)</f>
        <v>0</v>
      </c>
      <c r="O17059" s="38">
        <f>IF(AND(Colin!$G17059=$B$2,Colin!$H17059&lt;=$C$3),Colin!$I17059,)</f>
        <v>0</v>
      </c>
      <c r="P17059" s="38">
        <f>IF(Colin!$G17059&lt;$B$2,Colin!$I17059,0)</f>
        <v>0</v>
      </c>
      <c r="Q17059" s="38">
        <f>IF(Colin!$G17059&lt;$B$1,Colin!$I17059,0)</f>
        <v>0</v>
      </c>
    </row>
    <row r="17060" spans="12:17" x14ac:dyDescent="0.25">
      <c r="L17060" s="38">
        <f>IF(AND(Colin!$G17060=$B$1,Colin!$H17060=$C$3),Colin!$I17060,)</f>
        <v>0</v>
      </c>
      <c r="M17060" s="38">
        <f>IF(AND(Colin!$G17060=$B$1,Colin!$H17060&lt;=$C$3),Colin!$I17060,)</f>
        <v>0</v>
      </c>
      <c r="N17060" s="38">
        <f>IF(AND(Colin!$G17060=$B$2,Colin!$H17060=$C$3),Colin!$I17060,)</f>
        <v>0</v>
      </c>
      <c r="O17060" s="38">
        <f>IF(AND(Colin!$G17060=$B$2,Colin!$H17060&lt;=$C$3),Colin!$I17060,)</f>
        <v>0</v>
      </c>
      <c r="P17060" s="38">
        <f>IF(Colin!$G17060&lt;$B$2,Colin!$I17060,0)</f>
        <v>0</v>
      </c>
      <c r="Q17060" s="38">
        <f>IF(Colin!$G17060&lt;$B$1,Colin!$I17060,0)</f>
        <v>0</v>
      </c>
    </row>
    <row r="17061" spans="12:17" x14ac:dyDescent="0.25">
      <c r="L17061" s="38">
        <f>IF(AND(Colin!$G17061=$B$1,Colin!$H17061=$C$3),Colin!$I17061,)</f>
        <v>0</v>
      </c>
      <c r="M17061" s="38">
        <f>IF(AND(Colin!$G17061=$B$1,Colin!$H17061&lt;=$C$3),Colin!$I17061,)</f>
        <v>0</v>
      </c>
      <c r="N17061" s="38">
        <f>IF(AND(Colin!$G17061=$B$2,Colin!$H17061=$C$3),Colin!$I17061,)</f>
        <v>0</v>
      </c>
      <c r="O17061" s="38">
        <f>IF(AND(Colin!$G17061=$B$2,Colin!$H17061&lt;=$C$3),Colin!$I17061,)</f>
        <v>0</v>
      </c>
      <c r="P17061" s="38">
        <f>IF(Colin!$G17061&lt;$B$2,Colin!$I17061,0)</f>
        <v>0</v>
      </c>
      <c r="Q17061" s="38">
        <f>IF(Colin!$G17061&lt;$B$1,Colin!$I17061,0)</f>
        <v>0</v>
      </c>
    </row>
    <row r="17062" spans="12:17" x14ac:dyDescent="0.25">
      <c r="L17062" s="38">
        <f>IF(AND(Colin!$G17062=$B$1,Colin!$H17062=$C$3),Colin!$I17062,)</f>
        <v>0</v>
      </c>
      <c r="M17062" s="38">
        <f>IF(AND(Colin!$G17062=$B$1,Colin!$H17062&lt;=$C$3),Colin!$I17062,)</f>
        <v>0</v>
      </c>
      <c r="N17062" s="38">
        <f>IF(AND(Colin!$G17062=$B$2,Colin!$H17062=$C$3),Colin!$I17062,)</f>
        <v>0</v>
      </c>
      <c r="O17062" s="38">
        <f>IF(AND(Colin!$G17062=$B$2,Colin!$H17062&lt;=$C$3),Colin!$I17062,)</f>
        <v>0</v>
      </c>
      <c r="P17062" s="38">
        <f>IF(Colin!$G17062&lt;$B$2,Colin!$I17062,0)</f>
        <v>0</v>
      </c>
      <c r="Q17062" s="38">
        <f>IF(Colin!$G17062&lt;$B$1,Colin!$I17062,0)</f>
        <v>0</v>
      </c>
    </row>
    <row r="17063" spans="12:17" x14ac:dyDescent="0.25">
      <c r="L17063" s="38">
        <f>IF(AND(Colin!$G17063=$B$1,Colin!$H17063=$C$3),Colin!$I17063,)</f>
        <v>0</v>
      </c>
      <c r="M17063" s="38">
        <f>IF(AND(Colin!$G17063=$B$1,Colin!$H17063&lt;=$C$3),Colin!$I17063,)</f>
        <v>0</v>
      </c>
      <c r="N17063" s="38">
        <f>IF(AND(Colin!$G17063=$B$2,Colin!$H17063=$C$3),Colin!$I17063,)</f>
        <v>0</v>
      </c>
      <c r="O17063" s="38">
        <f>IF(AND(Colin!$G17063=$B$2,Colin!$H17063&lt;=$C$3),Colin!$I17063,)</f>
        <v>0</v>
      </c>
      <c r="P17063" s="38">
        <f>IF(Colin!$G17063&lt;$B$2,Colin!$I17063,0)</f>
        <v>0</v>
      </c>
      <c r="Q17063" s="38">
        <f>IF(Colin!$G17063&lt;$B$1,Colin!$I17063,0)</f>
        <v>0</v>
      </c>
    </row>
    <row r="17064" spans="12:17" x14ac:dyDescent="0.25">
      <c r="L17064" s="38">
        <f>IF(AND(Colin!$G17064=$B$1,Colin!$H17064=$C$3),Colin!$I17064,)</f>
        <v>0</v>
      </c>
      <c r="M17064" s="38">
        <f>IF(AND(Colin!$G17064=$B$1,Colin!$H17064&lt;=$C$3),Colin!$I17064,)</f>
        <v>0</v>
      </c>
      <c r="N17064" s="38">
        <f>IF(AND(Colin!$G17064=$B$2,Colin!$H17064=$C$3),Colin!$I17064,)</f>
        <v>0</v>
      </c>
      <c r="O17064" s="38">
        <f>IF(AND(Colin!$G17064=$B$2,Colin!$H17064&lt;=$C$3),Colin!$I17064,)</f>
        <v>0</v>
      </c>
      <c r="P17064" s="38">
        <f>IF(Colin!$G17064&lt;$B$2,Colin!$I17064,0)</f>
        <v>0</v>
      </c>
      <c r="Q17064" s="38">
        <f>IF(Colin!$G17064&lt;$B$1,Colin!$I17064,0)</f>
        <v>0</v>
      </c>
    </row>
    <row r="17065" spans="12:17" x14ac:dyDescent="0.25">
      <c r="L17065" s="38">
        <f>IF(AND(Colin!$G17065=$B$1,Colin!$H17065=$C$3),Colin!$I17065,)</f>
        <v>0</v>
      </c>
      <c r="M17065" s="38">
        <f>IF(AND(Colin!$G17065=$B$1,Colin!$H17065&lt;=$C$3),Colin!$I17065,)</f>
        <v>0</v>
      </c>
      <c r="N17065" s="38">
        <f>IF(AND(Colin!$G17065=$B$2,Colin!$H17065=$C$3),Colin!$I17065,)</f>
        <v>0</v>
      </c>
      <c r="O17065" s="38">
        <f>IF(AND(Colin!$G17065=$B$2,Colin!$H17065&lt;=$C$3),Colin!$I17065,)</f>
        <v>0</v>
      </c>
      <c r="P17065" s="38">
        <f>IF(Colin!$G17065&lt;$B$2,Colin!$I17065,0)</f>
        <v>0</v>
      </c>
      <c r="Q17065" s="38">
        <f>IF(Colin!$G17065&lt;$B$1,Colin!$I17065,0)</f>
        <v>0</v>
      </c>
    </row>
    <row r="17066" spans="12:17" x14ac:dyDescent="0.25">
      <c r="L17066" s="38">
        <f>IF(AND(Colin!$G17066=$B$1,Colin!$H17066=$C$3),Colin!$I17066,)</f>
        <v>0</v>
      </c>
      <c r="M17066" s="38">
        <f>IF(AND(Colin!$G17066=$B$1,Colin!$H17066&lt;=$C$3),Colin!$I17066,)</f>
        <v>0</v>
      </c>
      <c r="N17066" s="38">
        <f>IF(AND(Colin!$G17066=$B$2,Colin!$H17066=$C$3),Colin!$I17066,)</f>
        <v>0</v>
      </c>
      <c r="O17066" s="38">
        <f>IF(AND(Colin!$G17066=$B$2,Colin!$H17066&lt;=$C$3),Colin!$I17066,)</f>
        <v>0</v>
      </c>
      <c r="P17066" s="38">
        <f>IF(Colin!$G17066&lt;$B$2,Colin!$I17066,0)</f>
        <v>0</v>
      </c>
      <c r="Q17066" s="38">
        <f>IF(Colin!$G17066&lt;$B$1,Colin!$I17066,0)</f>
        <v>0</v>
      </c>
    </row>
    <row r="17067" spans="12:17" x14ac:dyDescent="0.25">
      <c r="L17067" s="38">
        <f>IF(AND(Colin!$G17067=$B$1,Colin!$H17067=$C$3),Colin!$I17067,)</f>
        <v>0</v>
      </c>
      <c r="M17067" s="38">
        <f>IF(AND(Colin!$G17067=$B$1,Colin!$H17067&lt;=$C$3),Colin!$I17067,)</f>
        <v>0</v>
      </c>
      <c r="N17067" s="38">
        <f>IF(AND(Colin!$G17067=$B$2,Colin!$H17067=$C$3),Colin!$I17067,)</f>
        <v>0</v>
      </c>
      <c r="O17067" s="38">
        <f>IF(AND(Colin!$G17067=$B$2,Colin!$H17067&lt;=$C$3),Colin!$I17067,)</f>
        <v>0</v>
      </c>
      <c r="P17067" s="38">
        <f>IF(Colin!$G17067&lt;$B$2,Colin!$I17067,0)</f>
        <v>0</v>
      </c>
      <c r="Q17067" s="38">
        <f>IF(Colin!$G17067&lt;$B$1,Colin!$I17067,0)</f>
        <v>0</v>
      </c>
    </row>
    <row r="17068" spans="12:17" x14ac:dyDescent="0.25">
      <c r="L17068" s="38">
        <f>IF(AND(Colin!$G17068=$B$1,Colin!$H17068=$C$3),Colin!$I17068,)</f>
        <v>0</v>
      </c>
      <c r="M17068" s="38">
        <f>IF(AND(Colin!$G17068=$B$1,Colin!$H17068&lt;=$C$3),Colin!$I17068,)</f>
        <v>0</v>
      </c>
      <c r="N17068" s="38">
        <f>IF(AND(Colin!$G17068=$B$2,Colin!$H17068=$C$3),Colin!$I17068,)</f>
        <v>0</v>
      </c>
      <c r="O17068" s="38">
        <f>IF(AND(Colin!$G17068=$B$2,Colin!$H17068&lt;=$C$3),Colin!$I17068,)</f>
        <v>0</v>
      </c>
      <c r="P17068" s="38">
        <f>IF(Colin!$G17068&lt;$B$2,Colin!$I17068,0)</f>
        <v>0</v>
      </c>
      <c r="Q17068" s="38">
        <f>IF(Colin!$G17068&lt;$B$1,Colin!$I17068,0)</f>
        <v>0</v>
      </c>
    </row>
    <row r="17069" spans="12:17" x14ac:dyDescent="0.25">
      <c r="L17069" s="38">
        <f>IF(AND(Colin!$G17069=$B$1,Colin!$H17069=$C$3),Colin!$I17069,)</f>
        <v>0</v>
      </c>
      <c r="M17069" s="38">
        <f>IF(AND(Colin!$G17069=$B$1,Colin!$H17069&lt;=$C$3),Colin!$I17069,)</f>
        <v>0</v>
      </c>
      <c r="N17069" s="38">
        <f>IF(AND(Colin!$G17069=$B$2,Colin!$H17069=$C$3),Colin!$I17069,)</f>
        <v>0</v>
      </c>
      <c r="O17069" s="38">
        <f>IF(AND(Colin!$G17069=$B$2,Colin!$H17069&lt;=$C$3),Colin!$I17069,)</f>
        <v>0</v>
      </c>
      <c r="P17069" s="38">
        <f>IF(Colin!$G17069&lt;$B$2,Colin!$I17069,0)</f>
        <v>0</v>
      </c>
      <c r="Q17069" s="38">
        <f>IF(Colin!$G17069&lt;$B$1,Colin!$I17069,0)</f>
        <v>0</v>
      </c>
    </row>
    <row r="17070" spans="12:17" x14ac:dyDescent="0.25">
      <c r="L17070" s="38">
        <f>IF(AND(Colin!$G17070=$B$1,Colin!$H17070=$C$3),Colin!$I17070,)</f>
        <v>0</v>
      </c>
      <c r="M17070" s="38">
        <f>IF(AND(Colin!$G17070=$B$1,Colin!$H17070&lt;=$C$3),Colin!$I17070,)</f>
        <v>0</v>
      </c>
      <c r="N17070" s="38">
        <f>IF(AND(Colin!$G17070=$B$2,Colin!$H17070=$C$3),Colin!$I17070,)</f>
        <v>0</v>
      </c>
      <c r="O17070" s="38">
        <f>IF(AND(Colin!$G17070=$B$2,Colin!$H17070&lt;=$C$3),Colin!$I17070,)</f>
        <v>0</v>
      </c>
      <c r="P17070" s="38">
        <f>IF(Colin!$G17070&lt;$B$2,Colin!$I17070,0)</f>
        <v>0</v>
      </c>
      <c r="Q17070" s="38">
        <f>IF(Colin!$G17070&lt;$B$1,Colin!$I17070,0)</f>
        <v>0</v>
      </c>
    </row>
    <row r="17071" spans="12:17" x14ac:dyDescent="0.25">
      <c r="L17071" s="38">
        <f>IF(AND(Colin!$G17071=$B$1,Colin!$H17071=$C$3),Colin!$I17071,)</f>
        <v>0</v>
      </c>
      <c r="M17071" s="38">
        <f>IF(AND(Colin!$G17071=$B$1,Colin!$H17071&lt;=$C$3),Colin!$I17071,)</f>
        <v>0</v>
      </c>
      <c r="N17071" s="38">
        <f>IF(AND(Colin!$G17071=$B$2,Colin!$H17071=$C$3),Colin!$I17071,)</f>
        <v>0</v>
      </c>
      <c r="O17071" s="38">
        <f>IF(AND(Colin!$G17071=$B$2,Colin!$H17071&lt;=$C$3),Colin!$I17071,)</f>
        <v>0</v>
      </c>
      <c r="P17071" s="38">
        <f>IF(Colin!$G17071&lt;$B$2,Colin!$I17071,0)</f>
        <v>0</v>
      </c>
      <c r="Q17071" s="38">
        <f>IF(Colin!$G17071&lt;$B$1,Colin!$I17071,0)</f>
        <v>0</v>
      </c>
    </row>
    <row r="17072" spans="12:17" x14ac:dyDescent="0.25">
      <c r="L17072" s="38">
        <f>IF(AND(Colin!$G17072=$B$1,Colin!$H17072=$C$3),Colin!$I17072,)</f>
        <v>0</v>
      </c>
      <c r="M17072" s="38">
        <f>IF(AND(Colin!$G17072=$B$1,Colin!$H17072&lt;=$C$3),Colin!$I17072,)</f>
        <v>0</v>
      </c>
      <c r="N17072" s="38">
        <f>IF(AND(Colin!$G17072=$B$2,Colin!$H17072=$C$3),Colin!$I17072,)</f>
        <v>0</v>
      </c>
      <c r="O17072" s="38">
        <f>IF(AND(Colin!$G17072=$B$2,Colin!$H17072&lt;=$C$3),Colin!$I17072,)</f>
        <v>0</v>
      </c>
      <c r="P17072" s="38">
        <f>IF(Colin!$G17072&lt;$B$2,Colin!$I17072,0)</f>
        <v>0</v>
      </c>
      <c r="Q17072" s="38">
        <f>IF(Colin!$G17072&lt;$B$1,Colin!$I17072,0)</f>
        <v>0</v>
      </c>
    </row>
    <row r="17073" spans="12:17" x14ac:dyDescent="0.25">
      <c r="L17073" s="38">
        <f>IF(AND(Colin!$G17073=$B$1,Colin!$H17073=$C$3),Colin!$I17073,)</f>
        <v>0</v>
      </c>
      <c r="M17073" s="38">
        <f>IF(AND(Colin!$G17073=$B$1,Colin!$H17073&lt;=$C$3),Colin!$I17073,)</f>
        <v>0</v>
      </c>
      <c r="N17073" s="38">
        <f>IF(AND(Colin!$G17073=$B$2,Colin!$H17073=$C$3),Colin!$I17073,)</f>
        <v>0</v>
      </c>
      <c r="O17073" s="38">
        <f>IF(AND(Colin!$G17073=$B$2,Colin!$H17073&lt;=$C$3),Colin!$I17073,)</f>
        <v>0</v>
      </c>
      <c r="P17073" s="38">
        <f>IF(Colin!$G17073&lt;$B$2,Colin!$I17073,0)</f>
        <v>0</v>
      </c>
      <c r="Q17073" s="38">
        <f>IF(Colin!$G17073&lt;$B$1,Colin!$I17073,0)</f>
        <v>0</v>
      </c>
    </row>
    <row r="17074" spans="12:17" x14ac:dyDescent="0.25">
      <c r="L17074" s="38">
        <f>IF(AND(Colin!$G17074=$B$1,Colin!$H17074=$C$3),Colin!$I17074,)</f>
        <v>0</v>
      </c>
      <c r="M17074" s="38">
        <f>IF(AND(Colin!$G17074=$B$1,Colin!$H17074&lt;=$C$3),Colin!$I17074,)</f>
        <v>0</v>
      </c>
      <c r="N17074" s="38">
        <f>IF(AND(Colin!$G17074=$B$2,Colin!$H17074=$C$3),Colin!$I17074,)</f>
        <v>0</v>
      </c>
      <c r="O17074" s="38">
        <f>IF(AND(Colin!$G17074=$B$2,Colin!$H17074&lt;=$C$3),Colin!$I17074,)</f>
        <v>0</v>
      </c>
      <c r="P17074" s="38">
        <f>IF(Colin!$G17074&lt;$B$2,Colin!$I17074,0)</f>
        <v>0</v>
      </c>
      <c r="Q17074" s="38">
        <f>IF(Colin!$G17074&lt;$B$1,Colin!$I17074,0)</f>
        <v>0</v>
      </c>
    </row>
    <row r="17075" spans="12:17" x14ac:dyDescent="0.25">
      <c r="L17075" s="38">
        <f>IF(AND(Colin!$G17075=$B$1,Colin!$H17075=$C$3),Colin!$I17075,)</f>
        <v>0</v>
      </c>
      <c r="M17075" s="38">
        <f>IF(AND(Colin!$G17075=$B$1,Colin!$H17075&lt;=$C$3),Colin!$I17075,)</f>
        <v>0</v>
      </c>
      <c r="N17075" s="38">
        <f>IF(AND(Colin!$G17075=$B$2,Colin!$H17075=$C$3),Colin!$I17075,)</f>
        <v>0</v>
      </c>
      <c r="O17075" s="38">
        <f>IF(AND(Colin!$G17075=$B$2,Colin!$H17075&lt;=$C$3),Colin!$I17075,)</f>
        <v>0</v>
      </c>
      <c r="P17075" s="38">
        <f>IF(Colin!$G17075&lt;$B$2,Colin!$I17075,0)</f>
        <v>0</v>
      </c>
      <c r="Q17075" s="38">
        <f>IF(Colin!$G17075&lt;$B$1,Colin!$I17075,0)</f>
        <v>0</v>
      </c>
    </row>
    <row r="17076" spans="12:17" x14ac:dyDescent="0.25">
      <c r="L17076" s="38">
        <f>IF(AND(Colin!$G17076=$B$1,Colin!$H17076=$C$3),Colin!$I17076,)</f>
        <v>0</v>
      </c>
      <c r="M17076" s="38">
        <f>IF(AND(Colin!$G17076=$B$1,Colin!$H17076&lt;=$C$3),Colin!$I17076,)</f>
        <v>0</v>
      </c>
      <c r="N17076" s="38">
        <f>IF(AND(Colin!$G17076=$B$2,Colin!$H17076=$C$3),Colin!$I17076,)</f>
        <v>0</v>
      </c>
      <c r="O17076" s="38">
        <f>IF(AND(Colin!$G17076=$B$2,Colin!$H17076&lt;=$C$3),Colin!$I17076,)</f>
        <v>0</v>
      </c>
      <c r="P17076" s="38">
        <f>IF(Colin!$G17076&lt;$B$2,Colin!$I17076,0)</f>
        <v>0</v>
      </c>
      <c r="Q17076" s="38">
        <f>IF(Colin!$G17076&lt;$B$1,Colin!$I17076,0)</f>
        <v>0</v>
      </c>
    </row>
    <row r="17077" spans="12:17" x14ac:dyDescent="0.25">
      <c r="L17077" s="38">
        <f>IF(AND(Colin!$G17077=$B$1,Colin!$H17077=$C$3),Colin!$I17077,)</f>
        <v>0</v>
      </c>
      <c r="M17077" s="38">
        <f>IF(AND(Colin!$G17077=$B$1,Colin!$H17077&lt;=$C$3),Colin!$I17077,)</f>
        <v>0</v>
      </c>
      <c r="N17077" s="38">
        <f>IF(AND(Colin!$G17077=$B$2,Colin!$H17077=$C$3),Colin!$I17077,)</f>
        <v>0</v>
      </c>
      <c r="O17077" s="38">
        <f>IF(AND(Colin!$G17077=$B$2,Colin!$H17077&lt;=$C$3),Colin!$I17077,)</f>
        <v>0</v>
      </c>
      <c r="P17077" s="38">
        <f>IF(Colin!$G17077&lt;$B$2,Colin!$I17077,0)</f>
        <v>0</v>
      </c>
      <c r="Q17077" s="38">
        <f>IF(Colin!$G17077&lt;$B$1,Colin!$I17077,0)</f>
        <v>0</v>
      </c>
    </row>
    <row r="17078" spans="12:17" x14ac:dyDescent="0.25">
      <c r="L17078" s="38">
        <f>IF(AND(Colin!$G17078=$B$1,Colin!$H17078=$C$3),Colin!$I17078,)</f>
        <v>0</v>
      </c>
      <c r="M17078" s="38">
        <f>IF(AND(Colin!$G17078=$B$1,Colin!$H17078&lt;=$C$3),Colin!$I17078,)</f>
        <v>0</v>
      </c>
      <c r="N17078" s="38">
        <f>IF(AND(Colin!$G17078=$B$2,Colin!$H17078=$C$3),Colin!$I17078,)</f>
        <v>0</v>
      </c>
      <c r="O17078" s="38">
        <f>IF(AND(Colin!$G17078=$B$2,Colin!$H17078&lt;=$C$3),Colin!$I17078,)</f>
        <v>0</v>
      </c>
      <c r="P17078" s="38">
        <f>IF(Colin!$G17078&lt;$B$2,Colin!$I17078,0)</f>
        <v>0</v>
      </c>
      <c r="Q17078" s="38">
        <f>IF(Colin!$G17078&lt;$B$1,Colin!$I17078,0)</f>
        <v>0</v>
      </c>
    </row>
    <row r="17079" spans="12:17" x14ac:dyDescent="0.25">
      <c r="L17079" s="38">
        <f>IF(AND(Colin!$G17079=$B$1,Colin!$H17079=$C$3),Colin!$I17079,)</f>
        <v>0</v>
      </c>
      <c r="M17079" s="38">
        <f>IF(AND(Colin!$G17079=$B$1,Colin!$H17079&lt;=$C$3),Colin!$I17079,)</f>
        <v>0</v>
      </c>
      <c r="N17079" s="38">
        <f>IF(AND(Colin!$G17079=$B$2,Colin!$H17079=$C$3),Colin!$I17079,)</f>
        <v>0</v>
      </c>
      <c r="O17079" s="38">
        <f>IF(AND(Colin!$G17079=$B$2,Colin!$H17079&lt;=$C$3),Colin!$I17079,)</f>
        <v>0</v>
      </c>
      <c r="P17079" s="38">
        <f>IF(Colin!$G17079&lt;$B$2,Colin!$I17079,0)</f>
        <v>0</v>
      </c>
      <c r="Q17079" s="38">
        <f>IF(Colin!$G17079&lt;$B$1,Colin!$I17079,0)</f>
        <v>0</v>
      </c>
    </row>
    <row r="17080" spans="12:17" x14ac:dyDescent="0.25">
      <c r="L17080" s="38">
        <f>IF(AND(Colin!$G17080=$B$1,Colin!$H17080=$C$3),Colin!$I17080,)</f>
        <v>0</v>
      </c>
      <c r="M17080" s="38">
        <f>IF(AND(Colin!$G17080=$B$1,Colin!$H17080&lt;=$C$3),Colin!$I17080,)</f>
        <v>0</v>
      </c>
      <c r="N17080" s="38">
        <f>IF(AND(Colin!$G17080=$B$2,Colin!$H17080=$C$3),Colin!$I17080,)</f>
        <v>0</v>
      </c>
      <c r="O17080" s="38">
        <f>IF(AND(Colin!$G17080=$B$2,Colin!$H17080&lt;=$C$3),Colin!$I17080,)</f>
        <v>0</v>
      </c>
      <c r="P17080" s="38">
        <f>IF(Colin!$G17080&lt;$B$2,Colin!$I17080,0)</f>
        <v>0</v>
      </c>
      <c r="Q17080" s="38">
        <f>IF(Colin!$G17080&lt;$B$1,Colin!$I17080,0)</f>
        <v>0</v>
      </c>
    </row>
    <row r="17081" spans="12:17" x14ac:dyDescent="0.25">
      <c r="L17081" s="38">
        <f>IF(AND(Colin!$G17081=$B$1,Colin!$H17081=$C$3),Colin!$I17081,)</f>
        <v>0</v>
      </c>
      <c r="M17081" s="38">
        <f>IF(AND(Colin!$G17081=$B$1,Colin!$H17081&lt;=$C$3),Colin!$I17081,)</f>
        <v>0</v>
      </c>
      <c r="N17081" s="38">
        <f>IF(AND(Colin!$G17081=$B$2,Colin!$H17081=$C$3),Colin!$I17081,)</f>
        <v>0</v>
      </c>
      <c r="O17081" s="38">
        <f>IF(AND(Colin!$G17081=$B$2,Colin!$H17081&lt;=$C$3),Colin!$I17081,)</f>
        <v>0</v>
      </c>
      <c r="P17081" s="38">
        <f>IF(Colin!$G17081&lt;$B$2,Colin!$I17081,0)</f>
        <v>0</v>
      </c>
      <c r="Q17081" s="38">
        <f>IF(Colin!$G17081&lt;$B$1,Colin!$I17081,0)</f>
        <v>0</v>
      </c>
    </row>
    <row r="17082" spans="12:17" x14ac:dyDescent="0.25">
      <c r="L17082" s="38">
        <f>IF(AND(Colin!$G17082=$B$1,Colin!$H17082=$C$3),Colin!$I17082,)</f>
        <v>0</v>
      </c>
      <c r="M17082" s="38">
        <f>IF(AND(Colin!$G17082=$B$1,Colin!$H17082&lt;=$C$3),Colin!$I17082,)</f>
        <v>0</v>
      </c>
      <c r="N17082" s="38">
        <f>IF(AND(Colin!$G17082=$B$2,Colin!$H17082=$C$3),Colin!$I17082,)</f>
        <v>0</v>
      </c>
      <c r="O17082" s="38">
        <f>IF(AND(Colin!$G17082=$B$2,Colin!$H17082&lt;=$C$3),Colin!$I17082,)</f>
        <v>0</v>
      </c>
      <c r="P17082" s="38">
        <f>IF(Colin!$G17082&lt;$B$2,Colin!$I17082,0)</f>
        <v>0</v>
      </c>
      <c r="Q17082" s="38">
        <f>IF(Colin!$G17082&lt;$B$1,Colin!$I17082,0)</f>
        <v>0</v>
      </c>
    </row>
    <row r="17083" spans="12:17" x14ac:dyDescent="0.25">
      <c r="L17083" s="38">
        <f>IF(AND(Colin!$G17083=$B$1,Colin!$H17083=$C$3),Colin!$I17083,)</f>
        <v>0</v>
      </c>
      <c r="M17083" s="38">
        <f>IF(AND(Colin!$G17083=$B$1,Colin!$H17083&lt;=$C$3),Colin!$I17083,)</f>
        <v>0</v>
      </c>
      <c r="N17083" s="38">
        <f>IF(AND(Colin!$G17083=$B$2,Colin!$H17083=$C$3),Colin!$I17083,)</f>
        <v>0</v>
      </c>
      <c r="O17083" s="38">
        <f>IF(AND(Colin!$G17083=$B$2,Colin!$H17083&lt;=$C$3),Colin!$I17083,)</f>
        <v>0</v>
      </c>
      <c r="P17083" s="38">
        <f>IF(Colin!$G17083&lt;$B$2,Colin!$I17083,0)</f>
        <v>0</v>
      </c>
      <c r="Q17083" s="38">
        <f>IF(Colin!$G17083&lt;$B$1,Colin!$I17083,0)</f>
        <v>0</v>
      </c>
    </row>
    <row r="17084" spans="12:17" x14ac:dyDescent="0.25">
      <c r="L17084" s="38">
        <f>IF(AND(Colin!$G17084=$B$1,Colin!$H17084=$C$3),Colin!$I17084,)</f>
        <v>0</v>
      </c>
      <c r="M17084" s="38">
        <f>IF(AND(Colin!$G17084=$B$1,Colin!$H17084&lt;=$C$3),Colin!$I17084,)</f>
        <v>0</v>
      </c>
      <c r="N17084" s="38">
        <f>IF(AND(Colin!$G17084=$B$2,Colin!$H17084=$C$3),Colin!$I17084,)</f>
        <v>0</v>
      </c>
      <c r="O17084" s="38">
        <f>IF(AND(Colin!$G17084=$B$2,Colin!$H17084&lt;=$C$3),Colin!$I17084,)</f>
        <v>0</v>
      </c>
      <c r="P17084" s="38">
        <f>IF(Colin!$G17084&lt;$B$2,Colin!$I17084,0)</f>
        <v>0</v>
      </c>
      <c r="Q17084" s="38">
        <f>IF(Colin!$G17084&lt;$B$1,Colin!$I17084,0)</f>
        <v>0</v>
      </c>
    </row>
    <row r="17085" spans="12:17" x14ac:dyDescent="0.25">
      <c r="L17085" s="38">
        <f>IF(AND(Colin!$G17085=$B$1,Colin!$H17085=$C$3),Colin!$I17085,)</f>
        <v>0</v>
      </c>
      <c r="M17085" s="38">
        <f>IF(AND(Colin!$G17085=$B$1,Colin!$H17085&lt;=$C$3),Colin!$I17085,)</f>
        <v>0</v>
      </c>
      <c r="N17085" s="38">
        <f>IF(AND(Colin!$G17085=$B$2,Colin!$H17085=$C$3),Colin!$I17085,)</f>
        <v>0</v>
      </c>
      <c r="O17085" s="38">
        <f>IF(AND(Colin!$G17085=$B$2,Colin!$H17085&lt;=$C$3),Colin!$I17085,)</f>
        <v>0</v>
      </c>
      <c r="P17085" s="38">
        <f>IF(Colin!$G17085&lt;$B$2,Colin!$I17085,0)</f>
        <v>0</v>
      </c>
      <c r="Q17085" s="38">
        <f>IF(Colin!$G17085&lt;$B$1,Colin!$I17085,0)</f>
        <v>0</v>
      </c>
    </row>
    <row r="17086" spans="12:17" x14ac:dyDescent="0.25">
      <c r="L17086" s="38">
        <f>IF(AND(Colin!$G17086=$B$1,Colin!$H17086=$C$3),Colin!$I17086,)</f>
        <v>0</v>
      </c>
      <c r="M17086" s="38">
        <f>IF(AND(Colin!$G17086=$B$1,Colin!$H17086&lt;=$C$3),Colin!$I17086,)</f>
        <v>0</v>
      </c>
      <c r="N17086" s="38">
        <f>IF(AND(Colin!$G17086=$B$2,Colin!$H17086=$C$3),Colin!$I17086,)</f>
        <v>0</v>
      </c>
      <c r="O17086" s="38">
        <f>IF(AND(Colin!$G17086=$B$2,Colin!$H17086&lt;=$C$3),Colin!$I17086,)</f>
        <v>0</v>
      </c>
      <c r="P17086" s="38">
        <f>IF(Colin!$G17086&lt;$B$2,Colin!$I17086,0)</f>
        <v>0</v>
      </c>
      <c r="Q17086" s="38">
        <f>IF(Colin!$G17086&lt;$B$1,Colin!$I17086,0)</f>
        <v>0</v>
      </c>
    </row>
    <row r="17087" spans="12:17" x14ac:dyDescent="0.25">
      <c r="L17087" s="38">
        <f>IF(AND(Colin!$G17087=$B$1,Colin!$H17087=$C$3),Colin!$I17087,)</f>
        <v>0</v>
      </c>
      <c r="M17087" s="38">
        <f>IF(AND(Colin!$G17087=$B$1,Colin!$H17087&lt;=$C$3),Colin!$I17087,)</f>
        <v>0</v>
      </c>
      <c r="N17087" s="38">
        <f>IF(AND(Colin!$G17087=$B$2,Colin!$H17087=$C$3),Colin!$I17087,)</f>
        <v>0</v>
      </c>
      <c r="O17087" s="38">
        <f>IF(AND(Colin!$G17087=$B$2,Colin!$H17087&lt;=$C$3),Colin!$I17087,)</f>
        <v>0</v>
      </c>
      <c r="P17087" s="38">
        <f>IF(Colin!$G17087&lt;$B$2,Colin!$I17087,0)</f>
        <v>0</v>
      </c>
      <c r="Q17087" s="38">
        <f>IF(Colin!$G17087&lt;$B$1,Colin!$I17087,0)</f>
        <v>0</v>
      </c>
    </row>
    <row r="17088" spans="12:17" x14ac:dyDescent="0.25">
      <c r="L17088" s="38">
        <f>IF(AND(Colin!$G17088=$B$1,Colin!$H17088=$C$3),Colin!$I17088,)</f>
        <v>0</v>
      </c>
      <c r="M17088" s="38">
        <f>IF(AND(Colin!$G17088=$B$1,Colin!$H17088&lt;=$C$3),Colin!$I17088,)</f>
        <v>0</v>
      </c>
      <c r="N17088" s="38">
        <f>IF(AND(Colin!$G17088=$B$2,Colin!$H17088=$C$3),Colin!$I17088,)</f>
        <v>0</v>
      </c>
      <c r="O17088" s="38">
        <f>IF(AND(Colin!$G17088=$B$2,Colin!$H17088&lt;=$C$3),Colin!$I17088,)</f>
        <v>0</v>
      </c>
      <c r="P17088" s="38">
        <f>IF(Colin!$G17088&lt;$B$2,Colin!$I17088,0)</f>
        <v>0</v>
      </c>
      <c r="Q17088" s="38">
        <f>IF(Colin!$G17088&lt;$B$1,Colin!$I17088,0)</f>
        <v>0</v>
      </c>
    </row>
    <row r="17089" spans="12:17" x14ac:dyDescent="0.25">
      <c r="L17089" s="38">
        <f>IF(AND(Colin!$G17089=$B$1,Colin!$H17089=$C$3),Colin!$I17089,)</f>
        <v>0</v>
      </c>
      <c r="M17089" s="38">
        <f>IF(AND(Colin!$G17089=$B$1,Colin!$H17089&lt;=$C$3),Colin!$I17089,)</f>
        <v>0</v>
      </c>
      <c r="N17089" s="38">
        <f>IF(AND(Colin!$G17089=$B$2,Colin!$H17089=$C$3),Colin!$I17089,)</f>
        <v>0</v>
      </c>
      <c r="O17089" s="38">
        <f>IF(AND(Colin!$G17089=$B$2,Colin!$H17089&lt;=$C$3),Colin!$I17089,)</f>
        <v>0</v>
      </c>
      <c r="P17089" s="38">
        <f>IF(Colin!$G17089&lt;$B$2,Colin!$I17089,0)</f>
        <v>0</v>
      </c>
      <c r="Q17089" s="38">
        <f>IF(Colin!$G17089&lt;$B$1,Colin!$I17089,0)</f>
        <v>0</v>
      </c>
    </row>
    <row r="17090" spans="12:17" x14ac:dyDescent="0.25">
      <c r="L17090" s="38">
        <f>IF(AND(Colin!$G17090=$B$1,Colin!$H17090=$C$3),Colin!$I17090,)</f>
        <v>0</v>
      </c>
      <c r="M17090" s="38">
        <f>IF(AND(Colin!$G17090=$B$1,Colin!$H17090&lt;=$C$3),Colin!$I17090,)</f>
        <v>0</v>
      </c>
      <c r="N17090" s="38">
        <f>IF(AND(Colin!$G17090=$B$2,Colin!$H17090=$C$3),Colin!$I17090,)</f>
        <v>0</v>
      </c>
      <c r="O17090" s="38">
        <f>IF(AND(Colin!$G17090=$B$2,Colin!$H17090&lt;=$C$3),Colin!$I17090,)</f>
        <v>0</v>
      </c>
      <c r="P17090" s="38">
        <f>IF(Colin!$G17090&lt;$B$2,Colin!$I17090,0)</f>
        <v>0</v>
      </c>
      <c r="Q17090" s="38">
        <f>IF(Colin!$G17090&lt;$B$1,Colin!$I17090,0)</f>
        <v>0</v>
      </c>
    </row>
    <row r="17091" spans="12:17" x14ac:dyDescent="0.25">
      <c r="L17091" s="38">
        <f>IF(AND(Colin!$G17091=$B$1,Colin!$H17091=$C$3),Colin!$I17091,)</f>
        <v>0</v>
      </c>
      <c r="M17091" s="38">
        <f>IF(AND(Colin!$G17091=$B$1,Colin!$H17091&lt;=$C$3),Colin!$I17091,)</f>
        <v>0</v>
      </c>
      <c r="N17091" s="38">
        <f>IF(AND(Colin!$G17091=$B$2,Colin!$H17091=$C$3),Colin!$I17091,)</f>
        <v>0</v>
      </c>
      <c r="O17091" s="38">
        <f>IF(AND(Colin!$G17091=$B$2,Colin!$H17091&lt;=$C$3),Colin!$I17091,)</f>
        <v>0</v>
      </c>
      <c r="P17091" s="38">
        <f>IF(Colin!$G17091&lt;$B$2,Colin!$I17091,0)</f>
        <v>0</v>
      </c>
      <c r="Q17091" s="38">
        <f>IF(Colin!$G17091&lt;$B$1,Colin!$I17091,0)</f>
        <v>0</v>
      </c>
    </row>
    <row r="17092" spans="12:17" x14ac:dyDescent="0.25">
      <c r="L17092" s="38">
        <f>IF(AND(Colin!$G17092=$B$1,Colin!$H17092=$C$3),Colin!$I17092,)</f>
        <v>0</v>
      </c>
      <c r="M17092" s="38">
        <f>IF(AND(Colin!$G17092=$B$1,Colin!$H17092&lt;=$C$3),Colin!$I17092,)</f>
        <v>0</v>
      </c>
      <c r="N17092" s="38">
        <f>IF(AND(Colin!$G17092=$B$2,Colin!$H17092=$C$3),Colin!$I17092,)</f>
        <v>0</v>
      </c>
      <c r="O17092" s="38">
        <f>IF(AND(Colin!$G17092=$B$2,Colin!$H17092&lt;=$C$3),Colin!$I17092,)</f>
        <v>0</v>
      </c>
      <c r="P17092" s="38">
        <f>IF(Colin!$G17092&lt;$B$2,Colin!$I17092,0)</f>
        <v>0</v>
      </c>
      <c r="Q17092" s="38">
        <f>IF(Colin!$G17092&lt;$B$1,Colin!$I17092,0)</f>
        <v>0</v>
      </c>
    </row>
    <row r="17093" spans="12:17" x14ac:dyDescent="0.25">
      <c r="L17093" s="38">
        <f>IF(AND(Colin!$G17093=$B$1,Colin!$H17093=$C$3),Colin!$I17093,)</f>
        <v>0</v>
      </c>
      <c r="M17093" s="38">
        <f>IF(AND(Colin!$G17093=$B$1,Colin!$H17093&lt;=$C$3),Colin!$I17093,)</f>
        <v>0</v>
      </c>
      <c r="N17093" s="38">
        <f>IF(AND(Colin!$G17093=$B$2,Colin!$H17093=$C$3),Colin!$I17093,)</f>
        <v>0</v>
      </c>
      <c r="O17093" s="38">
        <f>IF(AND(Colin!$G17093=$B$2,Colin!$H17093&lt;=$C$3),Colin!$I17093,)</f>
        <v>0</v>
      </c>
      <c r="P17093" s="38">
        <f>IF(Colin!$G17093&lt;$B$2,Colin!$I17093,0)</f>
        <v>0</v>
      </c>
      <c r="Q17093" s="38">
        <f>IF(Colin!$G17093&lt;$B$1,Colin!$I17093,0)</f>
        <v>0</v>
      </c>
    </row>
    <row r="17094" spans="12:17" x14ac:dyDescent="0.25">
      <c r="L17094" s="38">
        <f>IF(AND(Colin!$G17094=$B$1,Colin!$H17094=$C$3),Colin!$I17094,)</f>
        <v>0</v>
      </c>
      <c r="M17094" s="38">
        <f>IF(AND(Colin!$G17094=$B$1,Colin!$H17094&lt;=$C$3),Colin!$I17094,)</f>
        <v>0</v>
      </c>
      <c r="N17094" s="38">
        <f>IF(AND(Colin!$G17094=$B$2,Colin!$H17094=$C$3),Colin!$I17094,)</f>
        <v>0</v>
      </c>
      <c r="O17094" s="38">
        <f>IF(AND(Colin!$G17094=$B$2,Colin!$H17094&lt;=$C$3),Colin!$I17094,)</f>
        <v>0</v>
      </c>
      <c r="P17094" s="38">
        <f>IF(Colin!$G17094&lt;$B$2,Colin!$I17094,0)</f>
        <v>0</v>
      </c>
      <c r="Q17094" s="38">
        <f>IF(Colin!$G17094&lt;$B$1,Colin!$I17094,0)</f>
        <v>0</v>
      </c>
    </row>
    <row r="17095" spans="12:17" x14ac:dyDescent="0.25">
      <c r="L17095" s="38">
        <f>IF(AND(Colin!$G17095=$B$1,Colin!$H17095=$C$3),Colin!$I17095,)</f>
        <v>0</v>
      </c>
      <c r="M17095" s="38">
        <f>IF(AND(Colin!$G17095=$B$1,Colin!$H17095&lt;=$C$3),Colin!$I17095,)</f>
        <v>0</v>
      </c>
      <c r="N17095" s="38">
        <f>IF(AND(Colin!$G17095=$B$2,Colin!$H17095=$C$3),Colin!$I17095,)</f>
        <v>0</v>
      </c>
      <c r="O17095" s="38">
        <f>IF(AND(Colin!$G17095=$B$2,Colin!$H17095&lt;=$C$3),Colin!$I17095,)</f>
        <v>0</v>
      </c>
      <c r="P17095" s="38">
        <f>IF(Colin!$G17095&lt;$B$2,Colin!$I17095,0)</f>
        <v>0</v>
      </c>
      <c r="Q17095" s="38">
        <f>IF(Colin!$G17095&lt;$B$1,Colin!$I17095,0)</f>
        <v>0</v>
      </c>
    </row>
    <row r="17096" spans="12:17" x14ac:dyDescent="0.25">
      <c r="L17096" s="38">
        <f>IF(AND(Colin!$G17096=$B$1,Colin!$H17096=$C$3),Colin!$I17096,)</f>
        <v>0</v>
      </c>
      <c r="M17096" s="38">
        <f>IF(AND(Colin!$G17096=$B$1,Colin!$H17096&lt;=$C$3),Colin!$I17096,)</f>
        <v>0</v>
      </c>
      <c r="N17096" s="38">
        <f>IF(AND(Colin!$G17096=$B$2,Colin!$H17096=$C$3),Colin!$I17096,)</f>
        <v>0</v>
      </c>
      <c r="O17096" s="38">
        <f>IF(AND(Colin!$G17096=$B$2,Colin!$H17096&lt;=$C$3),Colin!$I17096,)</f>
        <v>0</v>
      </c>
      <c r="P17096" s="38">
        <f>IF(Colin!$G17096&lt;$B$2,Colin!$I17096,0)</f>
        <v>0</v>
      </c>
      <c r="Q17096" s="38">
        <f>IF(Colin!$G17096&lt;$B$1,Colin!$I17096,0)</f>
        <v>0</v>
      </c>
    </row>
    <row r="17097" spans="12:17" x14ac:dyDescent="0.25">
      <c r="L17097" s="38">
        <f>IF(AND(Colin!$G17097=$B$1,Colin!$H17097=$C$3),Colin!$I17097,)</f>
        <v>0</v>
      </c>
      <c r="M17097" s="38">
        <f>IF(AND(Colin!$G17097=$B$1,Colin!$H17097&lt;=$C$3),Colin!$I17097,)</f>
        <v>0</v>
      </c>
      <c r="N17097" s="38">
        <f>IF(AND(Colin!$G17097=$B$2,Colin!$H17097=$C$3),Colin!$I17097,)</f>
        <v>0</v>
      </c>
      <c r="O17097" s="38">
        <f>IF(AND(Colin!$G17097=$B$2,Colin!$H17097&lt;=$C$3),Colin!$I17097,)</f>
        <v>0</v>
      </c>
      <c r="P17097" s="38">
        <f>IF(Colin!$G17097&lt;$B$2,Colin!$I17097,0)</f>
        <v>0</v>
      </c>
      <c r="Q17097" s="38">
        <f>IF(Colin!$G17097&lt;$B$1,Colin!$I17097,0)</f>
        <v>0</v>
      </c>
    </row>
    <row r="17098" spans="12:17" x14ac:dyDescent="0.25">
      <c r="L17098" s="38">
        <f>IF(AND(Colin!$G17098=$B$1,Colin!$H17098=$C$3),Colin!$I17098,)</f>
        <v>0</v>
      </c>
      <c r="M17098" s="38">
        <f>IF(AND(Colin!$G17098=$B$1,Colin!$H17098&lt;=$C$3),Colin!$I17098,)</f>
        <v>0</v>
      </c>
      <c r="N17098" s="38">
        <f>IF(AND(Colin!$G17098=$B$2,Colin!$H17098=$C$3),Colin!$I17098,)</f>
        <v>0</v>
      </c>
      <c r="O17098" s="38">
        <f>IF(AND(Colin!$G17098=$B$2,Colin!$H17098&lt;=$C$3),Colin!$I17098,)</f>
        <v>0</v>
      </c>
      <c r="P17098" s="38">
        <f>IF(Colin!$G17098&lt;$B$2,Colin!$I17098,0)</f>
        <v>0</v>
      </c>
      <c r="Q17098" s="38">
        <f>IF(Colin!$G17098&lt;$B$1,Colin!$I17098,0)</f>
        <v>0</v>
      </c>
    </row>
    <row r="17099" spans="12:17" x14ac:dyDescent="0.25">
      <c r="L17099" s="38">
        <f>IF(AND(Colin!$G17099=$B$1,Colin!$H17099=$C$3),Colin!$I17099,)</f>
        <v>0</v>
      </c>
      <c r="M17099" s="38">
        <f>IF(AND(Colin!$G17099=$B$1,Colin!$H17099&lt;=$C$3),Colin!$I17099,)</f>
        <v>0</v>
      </c>
      <c r="N17099" s="38">
        <f>IF(AND(Colin!$G17099=$B$2,Colin!$H17099=$C$3),Colin!$I17099,)</f>
        <v>0</v>
      </c>
      <c r="O17099" s="38">
        <f>IF(AND(Colin!$G17099=$B$2,Colin!$H17099&lt;=$C$3),Colin!$I17099,)</f>
        <v>0</v>
      </c>
      <c r="P17099" s="38">
        <f>IF(Colin!$G17099&lt;$B$2,Colin!$I17099,0)</f>
        <v>0</v>
      </c>
      <c r="Q17099" s="38">
        <f>IF(Colin!$G17099&lt;$B$1,Colin!$I17099,0)</f>
        <v>0</v>
      </c>
    </row>
    <row r="17100" spans="12:17" x14ac:dyDescent="0.25">
      <c r="L17100" s="38">
        <f>IF(AND(Colin!$G17100=$B$1,Colin!$H17100=$C$3),Colin!$I17100,)</f>
        <v>0</v>
      </c>
      <c r="M17100" s="38">
        <f>IF(AND(Colin!$G17100=$B$1,Colin!$H17100&lt;=$C$3),Colin!$I17100,)</f>
        <v>0</v>
      </c>
      <c r="N17100" s="38">
        <f>IF(AND(Colin!$G17100=$B$2,Colin!$H17100=$C$3),Colin!$I17100,)</f>
        <v>0</v>
      </c>
      <c r="O17100" s="38">
        <f>IF(AND(Colin!$G17100=$B$2,Colin!$H17100&lt;=$C$3),Colin!$I17100,)</f>
        <v>0</v>
      </c>
      <c r="P17100" s="38">
        <f>IF(Colin!$G17100&lt;$B$2,Colin!$I17100,0)</f>
        <v>0</v>
      </c>
      <c r="Q17100" s="38">
        <f>IF(Colin!$G17100&lt;$B$1,Colin!$I17100,0)</f>
        <v>0</v>
      </c>
    </row>
    <row r="17101" spans="12:17" x14ac:dyDescent="0.25">
      <c r="L17101" s="38">
        <f>IF(AND(Colin!$G17101=$B$1,Colin!$H17101=$C$3),Colin!$I17101,)</f>
        <v>0</v>
      </c>
      <c r="M17101" s="38">
        <f>IF(AND(Colin!$G17101=$B$1,Colin!$H17101&lt;=$C$3),Colin!$I17101,)</f>
        <v>0</v>
      </c>
      <c r="N17101" s="38">
        <f>IF(AND(Colin!$G17101=$B$2,Colin!$H17101=$C$3),Colin!$I17101,)</f>
        <v>0</v>
      </c>
      <c r="O17101" s="38">
        <f>IF(AND(Colin!$G17101=$B$2,Colin!$H17101&lt;=$C$3),Colin!$I17101,)</f>
        <v>0</v>
      </c>
      <c r="P17101" s="38">
        <f>IF(Colin!$G17101&lt;$B$2,Colin!$I17101,0)</f>
        <v>0</v>
      </c>
      <c r="Q17101" s="38">
        <f>IF(Colin!$G17101&lt;$B$1,Colin!$I17101,0)</f>
        <v>0</v>
      </c>
    </row>
    <row r="17102" spans="12:17" x14ac:dyDescent="0.25">
      <c r="L17102" s="38">
        <f>IF(AND(Colin!$G17102=$B$1,Colin!$H17102=$C$3),Colin!$I17102,)</f>
        <v>0</v>
      </c>
      <c r="M17102" s="38">
        <f>IF(AND(Colin!$G17102=$B$1,Colin!$H17102&lt;=$C$3),Colin!$I17102,)</f>
        <v>0</v>
      </c>
      <c r="N17102" s="38">
        <f>IF(AND(Colin!$G17102=$B$2,Colin!$H17102=$C$3),Colin!$I17102,)</f>
        <v>0</v>
      </c>
      <c r="O17102" s="38">
        <f>IF(AND(Colin!$G17102=$B$2,Colin!$H17102&lt;=$C$3),Colin!$I17102,)</f>
        <v>0</v>
      </c>
      <c r="P17102" s="38">
        <f>IF(Colin!$G17102&lt;$B$2,Colin!$I17102,0)</f>
        <v>0</v>
      </c>
      <c r="Q17102" s="38">
        <f>IF(Colin!$G17102&lt;$B$1,Colin!$I17102,0)</f>
        <v>0</v>
      </c>
    </row>
    <row r="17103" spans="12:17" x14ac:dyDescent="0.25">
      <c r="L17103" s="38">
        <f>IF(AND(Colin!$G17103=$B$1,Colin!$H17103=$C$3),Colin!$I17103,)</f>
        <v>0</v>
      </c>
      <c r="M17103" s="38">
        <f>IF(AND(Colin!$G17103=$B$1,Colin!$H17103&lt;=$C$3),Colin!$I17103,)</f>
        <v>0</v>
      </c>
      <c r="N17103" s="38">
        <f>IF(AND(Colin!$G17103=$B$2,Colin!$H17103=$C$3),Colin!$I17103,)</f>
        <v>0</v>
      </c>
      <c r="O17103" s="38">
        <f>IF(AND(Colin!$G17103=$B$2,Colin!$H17103&lt;=$C$3),Colin!$I17103,)</f>
        <v>0</v>
      </c>
      <c r="P17103" s="38">
        <f>IF(Colin!$G17103&lt;$B$2,Colin!$I17103,0)</f>
        <v>0</v>
      </c>
      <c r="Q17103" s="38">
        <f>IF(Colin!$G17103&lt;$B$1,Colin!$I17103,0)</f>
        <v>0</v>
      </c>
    </row>
    <row r="17104" spans="12:17" x14ac:dyDescent="0.25">
      <c r="L17104" s="38">
        <f>IF(AND(Colin!$G17104=$B$1,Colin!$H17104=$C$3),Colin!$I17104,)</f>
        <v>0</v>
      </c>
      <c r="M17104" s="38">
        <f>IF(AND(Colin!$G17104=$B$1,Colin!$H17104&lt;=$C$3),Colin!$I17104,)</f>
        <v>0</v>
      </c>
      <c r="N17104" s="38">
        <f>IF(AND(Colin!$G17104=$B$2,Colin!$H17104=$C$3),Colin!$I17104,)</f>
        <v>0</v>
      </c>
      <c r="O17104" s="38">
        <f>IF(AND(Colin!$G17104=$B$2,Colin!$H17104&lt;=$C$3),Colin!$I17104,)</f>
        <v>0</v>
      </c>
      <c r="P17104" s="38">
        <f>IF(Colin!$G17104&lt;$B$2,Colin!$I17104,0)</f>
        <v>0</v>
      </c>
      <c r="Q17104" s="38">
        <f>IF(Colin!$G17104&lt;$B$1,Colin!$I17104,0)</f>
        <v>0</v>
      </c>
    </row>
    <row r="17105" spans="12:17" x14ac:dyDescent="0.25">
      <c r="L17105" s="38">
        <f>IF(AND(Colin!$G17105=$B$1,Colin!$H17105=$C$3),Colin!$I17105,)</f>
        <v>0</v>
      </c>
      <c r="M17105" s="38">
        <f>IF(AND(Colin!$G17105=$B$1,Colin!$H17105&lt;=$C$3),Colin!$I17105,)</f>
        <v>0</v>
      </c>
      <c r="N17105" s="38">
        <f>IF(AND(Colin!$G17105=$B$2,Colin!$H17105=$C$3),Colin!$I17105,)</f>
        <v>0</v>
      </c>
      <c r="O17105" s="38">
        <f>IF(AND(Colin!$G17105=$B$2,Colin!$H17105&lt;=$C$3),Colin!$I17105,)</f>
        <v>0</v>
      </c>
      <c r="P17105" s="38">
        <f>IF(Colin!$G17105&lt;$B$2,Colin!$I17105,0)</f>
        <v>0</v>
      </c>
      <c r="Q17105" s="38">
        <f>IF(Colin!$G17105&lt;$B$1,Colin!$I17105,0)</f>
        <v>0</v>
      </c>
    </row>
    <row r="17106" spans="12:17" x14ac:dyDescent="0.25">
      <c r="L17106" s="38">
        <f>IF(AND(Colin!$G17106=$B$1,Colin!$H17106=$C$3),Colin!$I17106,)</f>
        <v>0</v>
      </c>
      <c r="M17106" s="38">
        <f>IF(AND(Colin!$G17106=$B$1,Colin!$H17106&lt;=$C$3),Colin!$I17106,)</f>
        <v>0</v>
      </c>
      <c r="N17106" s="38">
        <f>IF(AND(Colin!$G17106=$B$2,Colin!$H17106=$C$3),Colin!$I17106,)</f>
        <v>0</v>
      </c>
      <c r="O17106" s="38">
        <f>IF(AND(Colin!$G17106=$B$2,Colin!$H17106&lt;=$C$3),Colin!$I17106,)</f>
        <v>0</v>
      </c>
      <c r="P17106" s="38">
        <f>IF(Colin!$G17106&lt;$B$2,Colin!$I17106,0)</f>
        <v>0</v>
      </c>
      <c r="Q17106" s="38">
        <f>IF(Colin!$G17106&lt;$B$1,Colin!$I17106,0)</f>
        <v>0</v>
      </c>
    </row>
    <row r="17107" spans="12:17" x14ac:dyDescent="0.25">
      <c r="L17107" s="38">
        <f>IF(AND(Colin!$G17107=$B$1,Colin!$H17107=$C$3),Colin!$I17107,)</f>
        <v>0</v>
      </c>
      <c r="M17107" s="38">
        <f>IF(AND(Colin!$G17107=$B$1,Colin!$H17107&lt;=$C$3),Colin!$I17107,)</f>
        <v>0</v>
      </c>
      <c r="N17107" s="38">
        <f>IF(AND(Colin!$G17107=$B$2,Colin!$H17107=$C$3),Colin!$I17107,)</f>
        <v>0</v>
      </c>
      <c r="O17107" s="38">
        <f>IF(AND(Colin!$G17107=$B$2,Colin!$H17107&lt;=$C$3),Colin!$I17107,)</f>
        <v>0</v>
      </c>
      <c r="P17107" s="38">
        <f>IF(Colin!$G17107&lt;$B$2,Colin!$I17107,0)</f>
        <v>0</v>
      </c>
      <c r="Q17107" s="38">
        <f>IF(Colin!$G17107&lt;$B$1,Colin!$I17107,0)</f>
        <v>0</v>
      </c>
    </row>
    <row r="17108" spans="12:17" x14ac:dyDescent="0.25">
      <c r="L17108" s="38">
        <f>IF(AND(Colin!$G17108=$B$1,Colin!$H17108=$C$3),Colin!$I17108,)</f>
        <v>0</v>
      </c>
      <c r="M17108" s="38">
        <f>IF(AND(Colin!$G17108=$B$1,Colin!$H17108&lt;=$C$3),Colin!$I17108,)</f>
        <v>0</v>
      </c>
      <c r="N17108" s="38">
        <f>IF(AND(Colin!$G17108=$B$2,Colin!$H17108=$C$3),Colin!$I17108,)</f>
        <v>0</v>
      </c>
      <c r="O17108" s="38">
        <f>IF(AND(Colin!$G17108=$B$2,Colin!$H17108&lt;=$C$3),Colin!$I17108,)</f>
        <v>0</v>
      </c>
      <c r="P17108" s="38">
        <f>IF(Colin!$G17108&lt;$B$2,Colin!$I17108,0)</f>
        <v>0</v>
      </c>
      <c r="Q17108" s="38">
        <f>IF(Colin!$G17108&lt;$B$1,Colin!$I17108,0)</f>
        <v>0</v>
      </c>
    </row>
    <row r="17109" spans="12:17" x14ac:dyDescent="0.25">
      <c r="L17109" s="38">
        <f>IF(AND(Colin!$G17109=$B$1,Colin!$H17109=$C$3),Colin!$I17109,)</f>
        <v>0</v>
      </c>
      <c r="M17109" s="38">
        <f>IF(AND(Colin!$G17109=$B$1,Colin!$H17109&lt;=$C$3),Colin!$I17109,)</f>
        <v>0</v>
      </c>
      <c r="N17109" s="38">
        <f>IF(AND(Colin!$G17109=$B$2,Colin!$H17109=$C$3),Colin!$I17109,)</f>
        <v>0</v>
      </c>
      <c r="O17109" s="38">
        <f>IF(AND(Colin!$G17109=$B$2,Colin!$H17109&lt;=$C$3),Colin!$I17109,)</f>
        <v>0</v>
      </c>
      <c r="P17109" s="38">
        <f>IF(Colin!$G17109&lt;$B$2,Colin!$I17109,0)</f>
        <v>0</v>
      </c>
      <c r="Q17109" s="38">
        <f>IF(Colin!$G17109&lt;$B$1,Colin!$I17109,0)</f>
        <v>0</v>
      </c>
    </row>
    <row r="17110" spans="12:17" x14ac:dyDescent="0.25">
      <c r="L17110" s="38">
        <f>IF(AND(Colin!$G17110=$B$1,Colin!$H17110=$C$3),Colin!$I17110,)</f>
        <v>0</v>
      </c>
      <c r="M17110" s="38">
        <f>IF(AND(Colin!$G17110=$B$1,Colin!$H17110&lt;=$C$3),Colin!$I17110,)</f>
        <v>0</v>
      </c>
      <c r="N17110" s="38">
        <f>IF(AND(Colin!$G17110=$B$2,Colin!$H17110=$C$3),Colin!$I17110,)</f>
        <v>0</v>
      </c>
      <c r="O17110" s="38">
        <f>IF(AND(Colin!$G17110=$B$2,Colin!$H17110&lt;=$C$3),Colin!$I17110,)</f>
        <v>0</v>
      </c>
      <c r="P17110" s="38">
        <f>IF(Colin!$G17110&lt;$B$2,Colin!$I17110,0)</f>
        <v>0</v>
      </c>
      <c r="Q17110" s="38">
        <f>IF(Colin!$G17110&lt;$B$1,Colin!$I17110,0)</f>
        <v>0</v>
      </c>
    </row>
    <row r="17111" spans="12:17" x14ac:dyDescent="0.25">
      <c r="L17111" s="38">
        <f>IF(AND(Colin!$G17111=$B$1,Colin!$H17111=$C$3),Colin!$I17111,)</f>
        <v>0</v>
      </c>
      <c r="M17111" s="38">
        <f>IF(AND(Colin!$G17111=$B$1,Colin!$H17111&lt;=$C$3),Colin!$I17111,)</f>
        <v>0</v>
      </c>
      <c r="N17111" s="38">
        <f>IF(AND(Colin!$G17111=$B$2,Colin!$H17111=$C$3),Colin!$I17111,)</f>
        <v>0</v>
      </c>
      <c r="O17111" s="38">
        <f>IF(AND(Colin!$G17111=$B$2,Colin!$H17111&lt;=$C$3),Colin!$I17111,)</f>
        <v>0</v>
      </c>
      <c r="P17111" s="38">
        <f>IF(Colin!$G17111&lt;$B$2,Colin!$I17111,0)</f>
        <v>0</v>
      </c>
      <c r="Q17111" s="38">
        <f>IF(Colin!$G17111&lt;$B$1,Colin!$I17111,0)</f>
        <v>0</v>
      </c>
    </row>
    <row r="17112" spans="12:17" x14ac:dyDescent="0.25">
      <c r="L17112" s="38">
        <f>IF(AND(Colin!$G17112=$B$1,Colin!$H17112=$C$3),Colin!$I17112,)</f>
        <v>0</v>
      </c>
      <c r="M17112" s="38">
        <f>IF(AND(Colin!$G17112=$B$1,Colin!$H17112&lt;=$C$3),Colin!$I17112,)</f>
        <v>0</v>
      </c>
      <c r="N17112" s="38">
        <f>IF(AND(Colin!$G17112=$B$2,Colin!$H17112=$C$3),Colin!$I17112,)</f>
        <v>0</v>
      </c>
      <c r="O17112" s="38">
        <f>IF(AND(Colin!$G17112=$B$2,Colin!$H17112&lt;=$C$3),Colin!$I17112,)</f>
        <v>0</v>
      </c>
      <c r="P17112" s="38">
        <f>IF(Colin!$G17112&lt;$B$2,Colin!$I17112,0)</f>
        <v>0</v>
      </c>
      <c r="Q17112" s="38">
        <f>IF(Colin!$G17112&lt;$B$1,Colin!$I17112,0)</f>
        <v>0</v>
      </c>
    </row>
    <row r="17113" spans="12:17" x14ac:dyDescent="0.25">
      <c r="L17113" s="38">
        <f>IF(AND(Colin!$G17113=$B$1,Colin!$H17113=$C$3),Colin!$I17113,)</f>
        <v>0</v>
      </c>
      <c r="M17113" s="38">
        <f>IF(AND(Colin!$G17113=$B$1,Colin!$H17113&lt;=$C$3),Colin!$I17113,)</f>
        <v>0</v>
      </c>
      <c r="N17113" s="38">
        <f>IF(AND(Colin!$G17113=$B$2,Colin!$H17113=$C$3),Colin!$I17113,)</f>
        <v>0</v>
      </c>
      <c r="O17113" s="38">
        <f>IF(AND(Colin!$G17113=$B$2,Colin!$H17113&lt;=$C$3),Colin!$I17113,)</f>
        <v>0</v>
      </c>
      <c r="P17113" s="38">
        <f>IF(Colin!$G17113&lt;$B$2,Colin!$I17113,0)</f>
        <v>0</v>
      </c>
      <c r="Q17113" s="38">
        <f>IF(Colin!$G17113&lt;$B$1,Colin!$I17113,0)</f>
        <v>0</v>
      </c>
    </row>
    <row r="17114" spans="12:17" x14ac:dyDescent="0.25">
      <c r="L17114" s="38">
        <f>IF(AND(Colin!$G17114=$B$1,Colin!$H17114=$C$3),Colin!$I17114,)</f>
        <v>0</v>
      </c>
      <c r="M17114" s="38">
        <f>IF(AND(Colin!$G17114=$B$1,Colin!$H17114&lt;=$C$3),Colin!$I17114,)</f>
        <v>0</v>
      </c>
      <c r="N17114" s="38">
        <f>IF(AND(Colin!$G17114=$B$2,Colin!$H17114=$C$3),Colin!$I17114,)</f>
        <v>0</v>
      </c>
      <c r="O17114" s="38">
        <f>IF(AND(Colin!$G17114=$B$2,Colin!$H17114&lt;=$C$3),Colin!$I17114,)</f>
        <v>0</v>
      </c>
      <c r="P17114" s="38">
        <f>IF(Colin!$G17114&lt;$B$2,Colin!$I17114,0)</f>
        <v>0</v>
      </c>
      <c r="Q17114" s="38">
        <f>IF(Colin!$G17114&lt;$B$1,Colin!$I17114,0)</f>
        <v>0</v>
      </c>
    </row>
    <row r="17115" spans="12:17" x14ac:dyDescent="0.25">
      <c r="L17115" s="38">
        <f>IF(AND(Colin!$G17115=$B$1,Colin!$H17115=$C$3),Colin!$I17115,)</f>
        <v>0</v>
      </c>
      <c r="M17115" s="38">
        <f>IF(AND(Colin!$G17115=$B$1,Colin!$H17115&lt;=$C$3),Colin!$I17115,)</f>
        <v>0</v>
      </c>
      <c r="N17115" s="38">
        <f>IF(AND(Colin!$G17115=$B$2,Colin!$H17115=$C$3),Colin!$I17115,)</f>
        <v>0</v>
      </c>
      <c r="O17115" s="38">
        <f>IF(AND(Colin!$G17115=$B$2,Colin!$H17115&lt;=$C$3),Colin!$I17115,)</f>
        <v>0</v>
      </c>
      <c r="P17115" s="38">
        <f>IF(Colin!$G17115&lt;$B$2,Colin!$I17115,0)</f>
        <v>0</v>
      </c>
      <c r="Q17115" s="38">
        <f>IF(Colin!$G17115&lt;$B$1,Colin!$I17115,0)</f>
        <v>0</v>
      </c>
    </row>
    <row r="17116" spans="12:17" x14ac:dyDescent="0.25">
      <c r="L17116" s="38">
        <f>IF(AND(Colin!$G17116=$B$1,Colin!$H17116=$C$3),Colin!$I17116,)</f>
        <v>0</v>
      </c>
      <c r="M17116" s="38">
        <f>IF(AND(Colin!$G17116=$B$1,Colin!$H17116&lt;=$C$3),Colin!$I17116,)</f>
        <v>0</v>
      </c>
      <c r="N17116" s="38">
        <f>IF(AND(Colin!$G17116=$B$2,Colin!$H17116=$C$3),Colin!$I17116,)</f>
        <v>0</v>
      </c>
      <c r="O17116" s="38">
        <f>IF(AND(Colin!$G17116=$B$2,Colin!$H17116&lt;=$C$3),Colin!$I17116,)</f>
        <v>0</v>
      </c>
      <c r="P17116" s="38">
        <f>IF(Colin!$G17116&lt;$B$2,Colin!$I17116,0)</f>
        <v>0</v>
      </c>
      <c r="Q17116" s="38">
        <f>IF(Colin!$G17116&lt;$B$1,Colin!$I17116,0)</f>
        <v>0</v>
      </c>
    </row>
    <row r="17117" spans="12:17" x14ac:dyDescent="0.25">
      <c r="L17117" s="38">
        <f>IF(AND(Colin!$G17117=$B$1,Colin!$H17117=$C$3),Colin!$I17117,)</f>
        <v>0</v>
      </c>
      <c r="M17117" s="38">
        <f>IF(AND(Colin!$G17117=$B$1,Colin!$H17117&lt;=$C$3),Colin!$I17117,)</f>
        <v>0</v>
      </c>
      <c r="N17117" s="38">
        <f>IF(AND(Colin!$G17117=$B$2,Colin!$H17117=$C$3),Colin!$I17117,)</f>
        <v>0</v>
      </c>
      <c r="O17117" s="38">
        <f>IF(AND(Colin!$G17117=$B$2,Colin!$H17117&lt;=$C$3),Colin!$I17117,)</f>
        <v>0</v>
      </c>
      <c r="P17117" s="38">
        <f>IF(Colin!$G17117&lt;$B$2,Colin!$I17117,0)</f>
        <v>0</v>
      </c>
      <c r="Q17117" s="38">
        <f>IF(Colin!$G17117&lt;$B$1,Colin!$I17117,0)</f>
        <v>0</v>
      </c>
    </row>
    <row r="17118" spans="12:17" x14ac:dyDescent="0.25">
      <c r="L17118" s="38">
        <f>IF(AND(Colin!$G17118=$B$1,Colin!$H17118=$C$3),Colin!$I17118,)</f>
        <v>0</v>
      </c>
      <c r="M17118" s="38">
        <f>IF(AND(Colin!$G17118=$B$1,Colin!$H17118&lt;=$C$3),Colin!$I17118,)</f>
        <v>0</v>
      </c>
      <c r="N17118" s="38">
        <f>IF(AND(Colin!$G17118=$B$2,Colin!$H17118=$C$3),Colin!$I17118,)</f>
        <v>0</v>
      </c>
      <c r="O17118" s="38">
        <f>IF(AND(Colin!$G17118=$B$2,Colin!$H17118&lt;=$C$3),Colin!$I17118,)</f>
        <v>0</v>
      </c>
      <c r="P17118" s="38">
        <f>IF(Colin!$G17118&lt;$B$2,Colin!$I17118,0)</f>
        <v>0</v>
      </c>
      <c r="Q17118" s="38">
        <f>IF(Colin!$G17118&lt;$B$1,Colin!$I17118,0)</f>
        <v>0</v>
      </c>
    </row>
    <row r="17119" spans="12:17" x14ac:dyDescent="0.25">
      <c r="L17119" s="38">
        <f>IF(AND(Colin!$G17119=$B$1,Colin!$H17119=$C$3),Colin!$I17119,)</f>
        <v>0</v>
      </c>
      <c r="M17119" s="38">
        <f>IF(AND(Colin!$G17119=$B$1,Colin!$H17119&lt;=$C$3),Colin!$I17119,)</f>
        <v>0</v>
      </c>
      <c r="N17119" s="38">
        <f>IF(AND(Colin!$G17119=$B$2,Colin!$H17119=$C$3),Colin!$I17119,)</f>
        <v>0</v>
      </c>
      <c r="O17119" s="38">
        <f>IF(AND(Colin!$G17119=$B$2,Colin!$H17119&lt;=$C$3),Colin!$I17119,)</f>
        <v>0</v>
      </c>
      <c r="P17119" s="38">
        <f>IF(Colin!$G17119&lt;$B$2,Colin!$I17119,0)</f>
        <v>0</v>
      </c>
      <c r="Q17119" s="38">
        <f>IF(Colin!$G17119&lt;$B$1,Colin!$I17119,0)</f>
        <v>0</v>
      </c>
    </row>
    <row r="17120" spans="12:17" x14ac:dyDescent="0.25">
      <c r="L17120" s="38">
        <f>IF(AND(Colin!$G17120=$B$1,Colin!$H17120=$C$3),Colin!$I17120,)</f>
        <v>0</v>
      </c>
      <c r="M17120" s="38">
        <f>IF(AND(Colin!$G17120=$B$1,Colin!$H17120&lt;=$C$3),Colin!$I17120,)</f>
        <v>0</v>
      </c>
      <c r="N17120" s="38">
        <f>IF(AND(Colin!$G17120=$B$2,Colin!$H17120=$C$3),Colin!$I17120,)</f>
        <v>0</v>
      </c>
      <c r="O17120" s="38">
        <f>IF(AND(Colin!$G17120=$B$2,Colin!$H17120&lt;=$C$3),Colin!$I17120,)</f>
        <v>0</v>
      </c>
      <c r="P17120" s="38">
        <f>IF(Colin!$G17120&lt;$B$2,Colin!$I17120,0)</f>
        <v>0</v>
      </c>
      <c r="Q17120" s="38">
        <f>IF(Colin!$G17120&lt;$B$1,Colin!$I17120,0)</f>
        <v>0</v>
      </c>
    </row>
    <row r="17121" spans="12:17" x14ac:dyDescent="0.25">
      <c r="L17121" s="38">
        <f>IF(AND(Colin!$G17121=$B$1,Colin!$H17121=$C$3),Colin!$I17121,)</f>
        <v>0</v>
      </c>
      <c r="M17121" s="38">
        <f>IF(AND(Colin!$G17121=$B$1,Colin!$H17121&lt;=$C$3),Colin!$I17121,)</f>
        <v>0</v>
      </c>
      <c r="N17121" s="38">
        <f>IF(AND(Colin!$G17121=$B$2,Colin!$H17121=$C$3),Colin!$I17121,)</f>
        <v>0</v>
      </c>
      <c r="O17121" s="38">
        <f>IF(AND(Colin!$G17121=$B$2,Colin!$H17121&lt;=$C$3),Colin!$I17121,)</f>
        <v>0</v>
      </c>
      <c r="P17121" s="38">
        <f>IF(Colin!$G17121&lt;$B$2,Colin!$I17121,0)</f>
        <v>0</v>
      </c>
      <c r="Q17121" s="38">
        <f>IF(Colin!$G17121&lt;$B$1,Colin!$I17121,0)</f>
        <v>0</v>
      </c>
    </row>
    <row r="17122" spans="12:17" x14ac:dyDescent="0.25">
      <c r="L17122" s="38">
        <f>IF(AND(Colin!$G17122=$B$1,Colin!$H17122=$C$3),Colin!$I17122,)</f>
        <v>0</v>
      </c>
      <c r="M17122" s="38">
        <f>IF(AND(Colin!$G17122=$B$1,Colin!$H17122&lt;=$C$3),Colin!$I17122,)</f>
        <v>0</v>
      </c>
      <c r="N17122" s="38">
        <f>IF(AND(Colin!$G17122=$B$2,Colin!$H17122=$C$3),Colin!$I17122,)</f>
        <v>0</v>
      </c>
      <c r="O17122" s="38">
        <f>IF(AND(Colin!$G17122=$B$2,Colin!$H17122&lt;=$C$3),Colin!$I17122,)</f>
        <v>0</v>
      </c>
      <c r="P17122" s="38">
        <f>IF(Colin!$G17122&lt;$B$2,Colin!$I17122,0)</f>
        <v>0</v>
      </c>
      <c r="Q17122" s="38">
        <f>IF(Colin!$G17122&lt;$B$1,Colin!$I17122,0)</f>
        <v>0</v>
      </c>
    </row>
    <row r="17123" spans="12:17" x14ac:dyDescent="0.25">
      <c r="L17123" s="38">
        <f>IF(AND(Colin!$G17123=$B$1,Colin!$H17123=$C$3),Colin!$I17123,)</f>
        <v>0</v>
      </c>
      <c r="M17123" s="38">
        <f>IF(AND(Colin!$G17123=$B$1,Colin!$H17123&lt;=$C$3),Colin!$I17123,)</f>
        <v>0</v>
      </c>
      <c r="N17123" s="38">
        <f>IF(AND(Colin!$G17123=$B$2,Colin!$H17123=$C$3),Colin!$I17123,)</f>
        <v>0</v>
      </c>
      <c r="O17123" s="38">
        <f>IF(AND(Colin!$G17123=$B$2,Colin!$H17123&lt;=$C$3),Colin!$I17123,)</f>
        <v>0</v>
      </c>
      <c r="P17123" s="38">
        <f>IF(Colin!$G17123&lt;$B$2,Colin!$I17123,0)</f>
        <v>0</v>
      </c>
      <c r="Q17123" s="38">
        <f>IF(Colin!$G17123&lt;$B$1,Colin!$I17123,0)</f>
        <v>0</v>
      </c>
    </row>
    <row r="17124" spans="12:17" x14ac:dyDescent="0.25">
      <c r="L17124" s="38">
        <f>IF(AND(Colin!$G17124=$B$1,Colin!$H17124=$C$3),Colin!$I17124,)</f>
        <v>0</v>
      </c>
      <c r="M17124" s="38">
        <f>IF(AND(Colin!$G17124=$B$1,Colin!$H17124&lt;=$C$3),Colin!$I17124,)</f>
        <v>0</v>
      </c>
      <c r="N17124" s="38">
        <f>IF(AND(Colin!$G17124=$B$2,Colin!$H17124=$C$3),Colin!$I17124,)</f>
        <v>0</v>
      </c>
      <c r="O17124" s="38">
        <f>IF(AND(Colin!$G17124=$B$2,Colin!$H17124&lt;=$C$3),Colin!$I17124,)</f>
        <v>0</v>
      </c>
      <c r="P17124" s="38">
        <f>IF(Colin!$G17124&lt;$B$2,Colin!$I17124,0)</f>
        <v>0</v>
      </c>
      <c r="Q17124" s="38">
        <f>IF(Colin!$G17124&lt;$B$1,Colin!$I17124,0)</f>
        <v>0</v>
      </c>
    </row>
    <row r="17125" spans="12:17" x14ac:dyDescent="0.25">
      <c r="L17125" s="38">
        <f>IF(AND(Colin!$G17125=$B$1,Colin!$H17125=$C$3),Colin!$I17125,)</f>
        <v>0</v>
      </c>
      <c r="M17125" s="38">
        <f>IF(AND(Colin!$G17125=$B$1,Colin!$H17125&lt;=$C$3),Colin!$I17125,)</f>
        <v>0</v>
      </c>
      <c r="N17125" s="38">
        <f>IF(AND(Colin!$G17125=$B$2,Colin!$H17125=$C$3),Colin!$I17125,)</f>
        <v>0</v>
      </c>
      <c r="O17125" s="38">
        <f>IF(AND(Colin!$G17125=$B$2,Colin!$H17125&lt;=$C$3),Colin!$I17125,)</f>
        <v>0</v>
      </c>
      <c r="P17125" s="38">
        <f>IF(Colin!$G17125&lt;$B$2,Colin!$I17125,0)</f>
        <v>0</v>
      </c>
      <c r="Q17125" s="38">
        <f>IF(Colin!$G17125&lt;$B$1,Colin!$I17125,0)</f>
        <v>0</v>
      </c>
    </row>
    <row r="17126" spans="12:17" x14ac:dyDescent="0.25">
      <c r="L17126" s="38">
        <f>IF(AND(Colin!$G17126=$B$1,Colin!$H17126=$C$3),Colin!$I17126,)</f>
        <v>0</v>
      </c>
      <c r="M17126" s="38">
        <f>IF(AND(Colin!$G17126=$B$1,Colin!$H17126&lt;=$C$3),Colin!$I17126,)</f>
        <v>0</v>
      </c>
      <c r="N17126" s="38">
        <f>IF(AND(Colin!$G17126=$B$2,Colin!$H17126=$C$3),Colin!$I17126,)</f>
        <v>0</v>
      </c>
      <c r="O17126" s="38">
        <f>IF(AND(Colin!$G17126=$B$2,Colin!$H17126&lt;=$C$3),Colin!$I17126,)</f>
        <v>0</v>
      </c>
      <c r="P17126" s="38">
        <f>IF(Colin!$G17126&lt;$B$2,Colin!$I17126,0)</f>
        <v>0</v>
      </c>
      <c r="Q17126" s="38">
        <f>IF(Colin!$G17126&lt;$B$1,Colin!$I17126,0)</f>
        <v>0</v>
      </c>
    </row>
    <row r="17127" spans="12:17" x14ac:dyDescent="0.25">
      <c r="L17127" s="38">
        <f>IF(AND(Colin!$G17127=$B$1,Colin!$H17127=$C$3),Colin!$I17127,)</f>
        <v>0</v>
      </c>
      <c r="M17127" s="38">
        <f>IF(AND(Colin!$G17127=$B$1,Colin!$H17127&lt;=$C$3),Colin!$I17127,)</f>
        <v>0</v>
      </c>
      <c r="N17127" s="38">
        <f>IF(AND(Colin!$G17127=$B$2,Colin!$H17127=$C$3),Colin!$I17127,)</f>
        <v>0</v>
      </c>
      <c r="O17127" s="38">
        <f>IF(AND(Colin!$G17127=$B$2,Colin!$H17127&lt;=$C$3),Colin!$I17127,)</f>
        <v>0</v>
      </c>
      <c r="P17127" s="38">
        <f>IF(Colin!$G17127&lt;$B$2,Colin!$I17127,0)</f>
        <v>0</v>
      </c>
      <c r="Q17127" s="38">
        <f>IF(Colin!$G17127&lt;$B$1,Colin!$I17127,0)</f>
        <v>0</v>
      </c>
    </row>
    <row r="17128" spans="12:17" x14ac:dyDescent="0.25">
      <c r="L17128" s="38">
        <f>IF(AND(Colin!$G17128=$B$1,Colin!$H17128=$C$3),Colin!$I17128,)</f>
        <v>0</v>
      </c>
      <c r="M17128" s="38">
        <f>IF(AND(Colin!$G17128=$B$1,Colin!$H17128&lt;=$C$3),Colin!$I17128,)</f>
        <v>0</v>
      </c>
      <c r="N17128" s="38">
        <f>IF(AND(Colin!$G17128=$B$2,Colin!$H17128=$C$3),Colin!$I17128,)</f>
        <v>0</v>
      </c>
      <c r="O17128" s="38">
        <f>IF(AND(Colin!$G17128=$B$2,Colin!$H17128&lt;=$C$3),Colin!$I17128,)</f>
        <v>0</v>
      </c>
      <c r="P17128" s="38">
        <f>IF(Colin!$G17128&lt;$B$2,Colin!$I17128,0)</f>
        <v>0</v>
      </c>
      <c r="Q17128" s="38">
        <f>IF(Colin!$G17128&lt;$B$1,Colin!$I17128,0)</f>
        <v>0</v>
      </c>
    </row>
    <row r="17129" spans="12:17" x14ac:dyDescent="0.25">
      <c r="L17129" s="38">
        <f>IF(AND(Colin!$G17129=$B$1,Colin!$H17129=$C$3),Colin!$I17129,)</f>
        <v>0</v>
      </c>
      <c r="M17129" s="38">
        <f>IF(AND(Colin!$G17129=$B$1,Colin!$H17129&lt;=$C$3),Colin!$I17129,)</f>
        <v>0</v>
      </c>
      <c r="N17129" s="38">
        <f>IF(AND(Colin!$G17129=$B$2,Colin!$H17129=$C$3),Colin!$I17129,)</f>
        <v>0</v>
      </c>
      <c r="O17129" s="38">
        <f>IF(AND(Colin!$G17129=$B$2,Colin!$H17129&lt;=$C$3),Colin!$I17129,)</f>
        <v>0</v>
      </c>
      <c r="P17129" s="38">
        <f>IF(Colin!$G17129&lt;$B$2,Colin!$I17129,0)</f>
        <v>0</v>
      </c>
      <c r="Q17129" s="38">
        <f>IF(Colin!$G17129&lt;$B$1,Colin!$I17129,0)</f>
        <v>0</v>
      </c>
    </row>
    <row r="17130" spans="12:17" x14ac:dyDescent="0.25">
      <c r="L17130" s="38">
        <f>IF(AND(Colin!$G17130=$B$1,Colin!$H17130=$C$3),Colin!$I17130,)</f>
        <v>0</v>
      </c>
      <c r="M17130" s="38">
        <f>IF(AND(Colin!$G17130=$B$1,Colin!$H17130&lt;=$C$3),Colin!$I17130,)</f>
        <v>0</v>
      </c>
      <c r="N17130" s="38">
        <f>IF(AND(Colin!$G17130=$B$2,Colin!$H17130=$C$3),Colin!$I17130,)</f>
        <v>0</v>
      </c>
      <c r="O17130" s="38">
        <f>IF(AND(Colin!$G17130=$B$2,Colin!$H17130&lt;=$C$3),Colin!$I17130,)</f>
        <v>0</v>
      </c>
      <c r="P17130" s="38">
        <f>IF(Colin!$G17130&lt;$B$2,Colin!$I17130,0)</f>
        <v>0</v>
      </c>
      <c r="Q17130" s="38">
        <f>IF(Colin!$G17130&lt;$B$1,Colin!$I17130,0)</f>
        <v>0</v>
      </c>
    </row>
    <row r="17131" spans="12:17" x14ac:dyDescent="0.25">
      <c r="L17131" s="38">
        <f>IF(AND(Colin!$G17131=$B$1,Colin!$H17131=$C$3),Colin!$I17131,)</f>
        <v>0</v>
      </c>
      <c r="M17131" s="38">
        <f>IF(AND(Colin!$G17131=$B$1,Colin!$H17131&lt;=$C$3),Colin!$I17131,)</f>
        <v>0</v>
      </c>
      <c r="N17131" s="38">
        <f>IF(AND(Colin!$G17131=$B$2,Colin!$H17131=$C$3),Colin!$I17131,)</f>
        <v>0</v>
      </c>
      <c r="O17131" s="38">
        <f>IF(AND(Colin!$G17131=$B$2,Colin!$H17131&lt;=$C$3),Colin!$I17131,)</f>
        <v>0</v>
      </c>
      <c r="P17131" s="38">
        <f>IF(Colin!$G17131&lt;$B$2,Colin!$I17131,0)</f>
        <v>0</v>
      </c>
      <c r="Q17131" s="38">
        <f>IF(Colin!$G17131&lt;$B$1,Colin!$I17131,0)</f>
        <v>0</v>
      </c>
    </row>
    <row r="17132" spans="12:17" x14ac:dyDescent="0.25">
      <c r="L17132" s="38">
        <f>IF(AND(Colin!$G17132=$B$1,Colin!$H17132=$C$3),Colin!$I17132,)</f>
        <v>0</v>
      </c>
      <c r="M17132" s="38">
        <f>IF(AND(Colin!$G17132=$B$1,Colin!$H17132&lt;=$C$3),Colin!$I17132,)</f>
        <v>0</v>
      </c>
      <c r="N17132" s="38">
        <f>IF(AND(Colin!$G17132=$B$2,Colin!$H17132=$C$3),Colin!$I17132,)</f>
        <v>0</v>
      </c>
      <c r="O17132" s="38">
        <f>IF(AND(Colin!$G17132=$B$2,Colin!$H17132&lt;=$C$3),Colin!$I17132,)</f>
        <v>0</v>
      </c>
      <c r="P17132" s="38">
        <f>IF(Colin!$G17132&lt;$B$2,Colin!$I17132,0)</f>
        <v>0</v>
      </c>
      <c r="Q17132" s="38">
        <f>IF(Colin!$G17132&lt;$B$1,Colin!$I17132,0)</f>
        <v>0</v>
      </c>
    </row>
    <row r="17133" spans="12:17" x14ac:dyDescent="0.25">
      <c r="L17133" s="38">
        <f>IF(AND(Colin!$G17133=$B$1,Colin!$H17133=$C$3),Colin!$I17133,)</f>
        <v>0</v>
      </c>
      <c r="M17133" s="38">
        <f>IF(AND(Colin!$G17133=$B$1,Colin!$H17133&lt;=$C$3),Colin!$I17133,)</f>
        <v>0</v>
      </c>
      <c r="N17133" s="38">
        <f>IF(AND(Colin!$G17133=$B$2,Colin!$H17133=$C$3),Colin!$I17133,)</f>
        <v>0</v>
      </c>
      <c r="O17133" s="38">
        <f>IF(AND(Colin!$G17133=$B$2,Colin!$H17133&lt;=$C$3),Colin!$I17133,)</f>
        <v>0</v>
      </c>
      <c r="P17133" s="38">
        <f>IF(Colin!$G17133&lt;$B$2,Colin!$I17133,0)</f>
        <v>0</v>
      </c>
      <c r="Q17133" s="38">
        <f>IF(Colin!$G17133&lt;$B$1,Colin!$I17133,0)</f>
        <v>0</v>
      </c>
    </row>
    <row r="17134" spans="12:17" x14ac:dyDescent="0.25">
      <c r="L17134" s="38">
        <f>IF(AND(Colin!$G17134=$B$1,Colin!$H17134=$C$3),Colin!$I17134,)</f>
        <v>0</v>
      </c>
      <c r="M17134" s="38">
        <f>IF(AND(Colin!$G17134=$B$1,Colin!$H17134&lt;=$C$3),Colin!$I17134,)</f>
        <v>0</v>
      </c>
      <c r="N17134" s="38">
        <f>IF(AND(Colin!$G17134=$B$2,Colin!$H17134=$C$3),Colin!$I17134,)</f>
        <v>0</v>
      </c>
      <c r="O17134" s="38">
        <f>IF(AND(Colin!$G17134=$B$2,Colin!$H17134&lt;=$C$3),Colin!$I17134,)</f>
        <v>0</v>
      </c>
      <c r="P17134" s="38">
        <f>IF(Colin!$G17134&lt;$B$2,Colin!$I17134,0)</f>
        <v>0</v>
      </c>
      <c r="Q17134" s="38">
        <f>IF(Colin!$G17134&lt;$B$1,Colin!$I17134,0)</f>
        <v>0</v>
      </c>
    </row>
    <row r="17135" spans="12:17" x14ac:dyDescent="0.25">
      <c r="L17135" s="38">
        <f>IF(AND(Colin!$G17135=$B$1,Colin!$H17135=$C$3),Colin!$I17135,)</f>
        <v>0</v>
      </c>
      <c r="M17135" s="38">
        <f>IF(AND(Colin!$G17135=$B$1,Colin!$H17135&lt;=$C$3),Colin!$I17135,)</f>
        <v>0</v>
      </c>
      <c r="N17135" s="38">
        <f>IF(AND(Colin!$G17135=$B$2,Colin!$H17135=$C$3),Colin!$I17135,)</f>
        <v>0</v>
      </c>
      <c r="O17135" s="38">
        <f>IF(AND(Colin!$G17135=$B$2,Colin!$H17135&lt;=$C$3),Colin!$I17135,)</f>
        <v>0</v>
      </c>
      <c r="P17135" s="38">
        <f>IF(Colin!$G17135&lt;$B$2,Colin!$I17135,0)</f>
        <v>0</v>
      </c>
      <c r="Q17135" s="38">
        <f>IF(Colin!$G17135&lt;$B$1,Colin!$I17135,0)</f>
        <v>0</v>
      </c>
    </row>
    <row r="17136" spans="12:17" x14ac:dyDescent="0.25">
      <c r="L17136" s="38">
        <f>IF(AND(Colin!$G17136=$B$1,Colin!$H17136=$C$3),Colin!$I17136,)</f>
        <v>0</v>
      </c>
      <c r="M17136" s="38">
        <f>IF(AND(Colin!$G17136=$B$1,Colin!$H17136&lt;=$C$3),Colin!$I17136,)</f>
        <v>0</v>
      </c>
      <c r="N17136" s="38">
        <f>IF(AND(Colin!$G17136=$B$2,Colin!$H17136=$C$3),Colin!$I17136,)</f>
        <v>0</v>
      </c>
      <c r="O17136" s="38">
        <f>IF(AND(Colin!$G17136=$B$2,Colin!$H17136&lt;=$C$3),Colin!$I17136,)</f>
        <v>0</v>
      </c>
      <c r="P17136" s="38">
        <f>IF(Colin!$G17136&lt;$B$2,Colin!$I17136,0)</f>
        <v>0</v>
      </c>
      <c r="Q17136" s="38">
        <f>IF(Colin!$G17136&lt;$B$1,Colin!$I17136,0)</f>
        <v>0</v>
      </c>
    </row>
    <row r="17137" spans="12:17" x14ac:dyDescent="0.25">
      <c r="L17137" s="38">
        <f>IF(AND(Colin!$G17137=$B$1,Colin!$H17137=$C$3),Colin!$I17137,)</f>
        <v>0</v>
      </c>
      <c r="M17137" s="38">
        <f>IF(AND(Colin!$G17137=$B$1,Colin!$H17137&lt;=$C$3),Colin!$I17137,)</f>
        <v>0</v>
      </c>
      <c r="N17137" s="38">
        <f>IF(AND(Colin!$G17137=$B$2,Colin!$H17137=$C$3),Colin!$I17137,)</f>
        <v>0</v>
      </c>
      <c r="O17137" s="38">
        <f>IF(AND(Colin!$G17137=$B$2,Colin!$H17137&lt;=$C$3),Colin!$I17137,)</f>
        <v>0</v>
      </c>
      <c r="P17137" s="38">
        <f>IF(Colin!$G17137&lt;$B$2,Colin!$I17137,0)</f>
        <v>0</v>
      </c>
      <c r="Q17137" s="38">
        <f>IF(Colin!$G17137&lt;$B$1,Colin!$I17137,0)</f>
        <v>0</v>
      </c>
    </row>
    <row r="17138" spans="12:17" x14ac:dyDescent="0.25">
      <c r="L17138" s="38">
        <f>IF(AND(Colin!$G17138=$B$1,Colin!$H17138=$C$3),Colin!$I17138,)</f>
        <v>0</v>
      </c>
      <c r="M17138" s="38">
        <f>IF(AND(Colin!$G17138=$B$1,Colin!$H17138&lt;=$C$3),Colin!$I17138,)</f>
        <v>0</v>
      </c>
      <c r="N17138" s="38">
        <f>IF(AND(Colin!$G17138=$B$2,Colin!$H17138=$C$3),Colin!$I17138,)</f>
        <v>0</v>
      </c>
      <c r="O17138" s="38">
        <f>IF(AND(Colin!$G17138=$B$2,Colin!$H17138&lt;=$C$3),Colin!$I17138,)</f>
        <v>0</v>
      </c>
      <c r="P17138" s="38">
        <f>IF(Colin!$G17138&lt;$B$2,Colin!$I17138,0)</f>
        <v>0</v>
      </c>
      <c r="Q17138" s="38">
        <f>IF(Colin!$G17138&lt;$B$1,Colin!$I17138,0)</f>
        <v>0</v>
      </c>
    </row>
    <row r="17139" spans="12:17" x14ac:dyDescent="0.25">
      <c r="L17139" s="38">
        <f>IF(AND(Colin!$G17139=$B$1,Colin!$H17139=$C$3),Colin!$I17139,)</f>
        <v>0</v>
      </c>
      <c r="M17139" s="38">
        <f>IF(AND(Colin!$G17139=$B$1,Colin!$H17139&lt;=$C$3),Colin!$I17139,)</f>
        <v>0</v>
      </c>
      <c r="N17139" s="38">
        <f>IF(AND(Colin!$G17139=$B$2,Colin!$H17139=$C$3),Colin!$I17139,)</f>
        <v>0</v>
      </c>
      <c r="O17139" s="38">
        <f>IF(AND(Colin!$G17139=$B$2,Colin!$H17139&lt;=$C$3),Colin!$I17139,)</f>
        <v>0</v>
      </c>
      <c r="P17139" s="38">
        <f>IF(Colin!$G17139&lt;$B$2,Colin!$I17139,0)</f>
        <v>0</v>
      </c>
      <c r="Q17139" s="38">
        <f>IF(Colin!$G17139&lt;$B$1,Colin!$I17139,0)</f>
        <v>0</v>
      </c>
    </row>
    <row r="17140" spans="12:17" x14ac:dyDescent="0.25">
      <c r="L17140" s="38">
        <f>IF(AND(Colin!$G17140=$B$1,Colin!$H17140=$C$3),Colin!$I17140,)</f>
        <v>0</v>
      </c>
      <c r="M17140" s="38">
        <f>IF(AND(Colin!$G17140=$B$1,Colin!$H17140&lt;=$C$3),Colin!$I17140,)</f>
        <v>0</v>
      </c>
      <c r="N17140" s="38">
        <f>IF(AND(Colin!$G17140=$B$2,Colin!$H17140=$C$3),Colin!$I17140,)</f>
        <v>0</v>
      </c>
      <c r="O17140" s="38">
        <f>IF(AND(Colin!$G17140=$B$2,Colin!$H17140&lt;=$C$3),Colin!$I17140,)</f>
        <v>0</v>
      </c>
      <c r="P17140" s="38">
        <f>IF(Colin!$G17140&lt;$B$2,Colin!$I17140,0)</f>
        <v>0</v>
      </c>
      <c r="Q17140" s="38">
        <f>IF(Colin!$G17140&lt;$B$1,Colin!$I17140,0)</f>
        <v>0</v>
      </c>
    </row>
    <row r="17141" spans="12:17" x14ac:dyDescent="0.25">
      <c r="L17141" s="38">
        <f>IF(AND(Colin!$G17141=$B$1,Colin!$H17141=$C$3),Colin!$I17141,)</f>
        <v>0</v>
      </c>
      <c r="M17141" s="38">
        <f>IF(AND(Colin!$G17141=$B$1,Colin!$H17141&lt;=$C$3),Colin!$I17141,)</f>
        <v>0</v>
      </c>
      <c r="N17141" s="38">
        <f>IF(AND(Colin!$G17141=$B$2,Colin!$H17141=$C$3),Colin!$I17141,)</f>
        <v>0</v>
      </c>
      <c r="O17141" s="38">
        <f>IF(AND(Colin!$G17141=$B$2,Colin!$H17141&lt;=$C$3),Colin!$I17141,)</f>
        <v>0</v>
      </c>
      <c r="P17141" s="38">
        <f>IF(Colin!$G17141&lt;$B$2,Colin!$I17141,0)</f>
        <v>0</v>
      </c>
      <c r="Q17141" s="38">
        <f>IF(Colin!$G17141&lt;$B$1,Colin!$I17141,0)</f>
        <v>0</v>
      </c>
    </row>
    <row r="17142" spans="12:17" x14ac:dyDescent="0.25">
      <c r="L17142" s="38">
        <f>IF(AND(Colin!$G17142=$B$1,Colin!$H17142=$C$3),Colin!$I17142,)</f>
        <v>0</v>
      </c>
      <c r="M17142" s="38">
        <f>IF(AND(Colin!$G17142=$B$1,Colin!$H17142&lt;=$C$3),Colin!$I17142,)</f>
        <v>0</v>
      </c>
      <c r="N17142" s="38">
        <f>IF(AND(Colin!$G17142=$B$2,Colin!$H17142=$C$3),Colin!$I17142,)</f>
        <v>0</v>
      </c>
      <c r="O17142" s="38">
        <f>IF(AND(Colin!$G17142=$B$2,Colin!$H17142&lt;=$C$3),Colin!$I17142,)</f>
        <v>0</v>
      </c>
      <c r="P17142" s="38">
        <f>IF(Colin!$G17142&lt;$B$2,Colin!$I17142,0)</f>
        <v>0</v>
      </c>
      <c r="Q17142" s="38">
        <f>IF(Colin!$G17142&lt;$B$1,Colin!$I17142,0)</f>
        <v>0</v>
      </c>
    </row>
    <row r="17143" spans="12:17" x14ac:dyDescent="0.25">
      <c r="L17143" s="38">
        <f>IF(AND(Colin!$G17143=$B$1,Colin!$H17143=$C$3),Colin!$I17143,)</f>
        <v>0</v>
      </c>
      <c r="M17143" s="38">
        <f>IF(AND(Colin!$G17143=$B$1,Colin!$H17143&lt;=$C$3),Colin!$I17143,)</f>
        <v>0</v>
      </c>
      <c r="N17143" s="38">
        <f>IF(AND(Colin!$G17143=$B$2,Colin!$H17143=$C$3),Colin!$I17143,)</f>
        <v>0</v>
      </c>
      <c r="O17143" s="38">
        <f>IF(AND(Colin!$G17143=$B$2,Colin!$H17143&lt;=$C$3),Colin!$I17143,)</f>
        <v>0</v>
      </c>
      <c r="P17143" s="38">
        <f>IF(Colin!$G17143&lt;$B$2,Colin!$I17143,0)</f>
        <v>0</v>
      </c>
      <c r="Q17143" s="38">
        <f>IF(Colin!$G17143&lt;$B$1,Colin!$I17143,0)</f>
        <v>0</v>
      </c>
    </row>
    <row r="17144" spans="12:17" x14ac:dyDescent="0.25">
      <c r="L17144" s="38">
        <f>IF(AND(Colin!$G17144=$B$1,Colin!$H17144=$C$3),Colin!$I17144,)</f>
        <v>0</v>
      </c>
      <c r="M17144" s="38">
        <f>IF(AND(Colin!$G17144=$B$1,Colin!$H17144&lt;=$C$3),Colin!$I17144,)</f>
        <v>0</v>
      </c>
      <c r="N17144" s="38">
        <f>IF(AND(Colin!$G17144=$B$2,Colin!$H17144=$C$3),Colin!$I17144,)</f>
        <v>0</v>
      </c>
      <c r="O17144" s="38">
        <f>IF(AND(Colin!$G17144=$B$2,Colin!$H17144&lt;=$C$3),Colin!$I17144,)</f>
        <v>0</v>
      </c>
      <c r="P17144" s="38">
        <f>IF(Colin!$G17144&lt;$B$2,Colin!$I17144,0)</f>
        <v>0</v>
      </c>
      <c r="Q17144" s="38">
        <f>IF(Colin!$G17144&lt;$B$1,Colin!$I17144,0)</f>
        <v>0</v>
      </c>
    </row>
    <row r="17145" spans="12:17" x14ac:dyDescent="0.25">
      <c r="L17145" s="38">
        <f>IF(AND(Colin!$G17145=$B$1,Colin!$H17145=$C$3),Colin!$I17145,)</f>
        <v>0</v>
      </c>
      <c r="M17145" s="38">
        <f>IF(AND(Colin!$G17145=$B$1,Colin!$H17145&lt;=$C$3),Colin!$I17145,)</f>
        <v>0</v>
      </c>
      <c r="N17145" s="38">
        <f>IF(AND(Colin!$G17145=$B$2,Colin!$H17145=$C$3),Colin!$I17145,)</f>
        <v>0</v>
      </c>
      <c r="O17145" s="38">
        <f>IF(AND(Colin!$G17145=$B$2,Colin!$H17145&lt;=$C$3),Colin!$I17145,)</f>
        <v>0</v>
      </c>
      <c r="P17145" s="38">
        <f>IF(Colin!$G17145&lt;$B$2,Colin!$I17145,0)</f>
        <v>0</v>
      </c>
      <c r="Q17145" s="38">
        <f>IF(Colin!$G17145&lt;$B$1,Colin!$I17145,0)</f>
        <v>0</v>
      </c>
    </row>
    <row r="17146" spans="12:17" x14ac:dyDescent="0.25">
      <c r="L17146" s="38">
        <f>IF(AND(Colin!$G17146=$B$1,Colin!$H17146=$C$3),Colin!$I17146,)</f>
        <v>0</v>
      </c>
      <c r="M17146" s="38">
        <f>IF(AND(Colin!$G17146=$B$1,Colin!$H17146&lt;=$C$3),Colin!$I17146,)</f>
        <v>0</v>
      </c>
      <c r="N17146" s="38">
        <f>IF(AND(Colin!$G17146=$B$2,Colin!$H17146=$C$3),Colin!$I17146,)</f>
        <v>0</v>
      </c>
      <c r="O17146" s="38">
        <f>IF(AND(Colin!$G17146=$B$2,Colin!$H17146&lt;=$C$3),Colin!$I17146,)</f>
        <v>0</v>
      </c>
      <c r="P17146" s="38">
        <f>IF(Colin!$G17146&lt;$B$2,Colin!$I17146,0)</f>
        <v>0</v>
      </c>
      <c r="Q17146" s="38">
        <f>IF(Colin!$G17146&lt;$B$1,Colin!$I17146,0)</f>
        <v>0</v>
      </c>
    </row>
    <row r="17147" spans="12:17" x14ac:dyDescent="0.25">
      <c r="L17147" s="38">
        <f>IF(AND(Colin!$G17147=$B$1,Colin!$H17147=$C$3),Colin!$I17147,)</f>
        <v>0</v>
      </c>
      <c r="M17147" s="38">
        <f>IF(AND(Colin!$G17147=$B$1,Colin!$H17147&lt;=$C$3),Colin!$I17147,)</f>
        <v>0</v>
      </c>
      <c r="N17147" s="38">
        <f>IF(AND(Colin!$G17147=$B$2,Colin!$H17147=$C$3),Colin!$I17147,)</f>
        <v>0</v>
      </c>
      <c r="O17147" s="38">
        <f>IF(AND(Colin!$G17147=$B$2,Colin!$H17147&lt;=$C$3),Colin!$I17147,)</f>
        <v>0</v>
      </c>
      <c r="P17147" s="38">
        <f>IF(Colin!$G17147&lt;$B$2,Colin!$I17147,0)</f>
        <v>0</v>
      </c>
      <c r="Q17147" s="38">
        <f>IF(Colin!$G17147&lt;$B$1,Colin!$I17147,0)</f>
        <v>0</v>
      </c>
    </row>
    <row r="17148" spans="12:17" x14ac:dyDescent="0.25">
      <c r="L17148" s="38">
        <f>IF(AND(Colin!$G17148=$B$1,Colin!$H17148=$C$3),Colin!$I17148,)</f>
        <v>0</v>
      </c>
      <c r="M17148" s="38">
        <f>IF(AND(Colin!$G17148=$B$1,Colin!$H17148&lt;=$C$3),Colin!$I17148,)</f>
        <v>0</v>
      </c>
      <c r="N17148" s="38">
        <f>IF(AND(Colin!$G17148=$B$2,Colin!$H17148=$C$3),Colin!$I17148,)</f>
        <v>0</v>
      </c>
      <c r="O17148" s="38">
        <f>IF(AND(Colin!$G17148=$B$2,Colin!$H17148&lt;=$C$3),Colin!$I17148,)</f>
        <v>0</v>
      </c>
      <c r="P17148" s="38">
        <f>IF(Colin!$G17148&lt;$B$2,Colin!$I17148,0)</f>
        <v>0</v>
      </c>
      <c r="Q17148" s="38">
        <f>IF(Colin!$G17148&lt;$B$1,Colin!$I17148,0)</f>
        <v>0</v>
      </c>
    </row>
    <row r="17149" spans="12:17" x14ac:dyDescent="0.25">
      <c r="L17149" s="38">
        <f>IF(AND(Colin!$G17149=$B$1,Colin!$H17149=$C$3),Colin!$I17149,)</f>
        <v>0</v>
      </c>
      <c r="M17149" s="38">
        <f>IF(AND(Colin!$G17149=$B$1,Colin!$H17149&lt;=$C$3),Colin!$I17149,)</f>
        <v>0</v>
      </c>
      <c r="N17149" s="38">
        <f>IF(AND(Colin!$G17149=$B$2,Colin!$H17149=$C$3),Colin!$I17149,)</f>
        <v>0</v>
      </c>
      <c r="O17149" s="38">
        <f>IF(AND(Colin!$G17149=$B$2,Colin!$H17149&lt;=$C$3),Colin!$I17149,)</f>
        <v>0</v>
      </c>
      <c r="P17149" s="38">
        <f>IF(Colin!$G17149&lt;$B$2,Colin!$I17149,0)</f>
        <v>0</v>
      </c>
      <c r="Q17149" s="38">
        <f>IF(Colin!$G17149&lt;$B$1,Colin!$I17149,0)</f>
        <v>0</v>
      </c>
    </row>
    <row r="17150" spans="12:17" x14ac:dyDescent="0.25">
      <c r="L17150" s="38">
        <f>IF(AND(Colin!$G17150=$B$1,Colin!$H17150=$C$3),Colin!$I17150,)</f>
        <v>0</v>
      </c>
      <c r="M17150" s="38">
        <f>IF(AND(Colin!$G17150=$B$1,Colin!$H17150&lt;=$C$3),Colin!$I17150,)</f>
        <v>0</v>
      </c>
      <c r="N17150" s="38">
        <f>IF(AND(Colin!$G17150=$B$2,Colin!$H17150=$C$3),Colin!$I17150,)</f>
        <v>0</v>
      </c>
      <c r="O17150" s="38">
        <f>IF(AND(Colin!$G17150=$B$2,Colin!$H17150&lt;=$C$3),Colin!$I17150,)</f>
        <v>0</v>
      </c>
      <c r="P17150" s="38">
        <f>IF(Colin!$G17150&lt;$B$2,Colin!$I17150,0)</f>
        <v>0</v>
      </c>
      <c r="Q17150" s="38">
        <f>IF(Colin!$G17150&lt;$B$1,Colin!$I17150,0)</f>
        <v>0</v>
      </c>
    </row>
    <row r="17151" spans="12:17" x14ac:dyDescent="0.25">
      <c r="L17151" s="38">
        <f>IF(AND(Colin!$G17151=$B$1,Colin!$H17151=$C$3),Colin!$I17151,)</f>
        <v>0</v>
      </c>
      <c r="M17151" s="38">
        <f>IF(AND(Colin!$G17151=$B$1,Colin!$H17151&lt;=$C$3),Colin!$I17151,)</f>
        <v>0</v>
      </c>
      <c r="N17151" s="38">
        <f>IF(AND(Colin!$G17151=$B$2,Colin!$H17151=$C$3),Colin!$I17151,)</f>
        <v>0</v>
      </c>
      <c r="O17151" s="38">
        <f>IF(AND(Colin!$G17151=$B$2,Colin!$H17151&lt;=$C$3),Colin!$I17151,)</f>
        <v>0</v>
      </c>
      <c r="P17151" s="38">
        <f>IF(Colin!$G17151&lt;$B$2,Colin!$I17151,0)</f>
        <v>0</v>
      </c>
      <c r="Q17151" s="38">
        <f>IF(Colin!$G17151&lt;$B$1,Colin!$I17151,0)</f>
        <v>0</v>
      </c>
    </row>
    <row r="17152" spans="12:17" x14ac:dyDescent="0.25">
      <c r="L17152" s="38">
        <f>IF(AND(Colin!$G17152=$B$1,Colin!$H17152=$C$3),Colin!$I17152,)</f>
        <v>0</v>
      </c>
      <c r="M17152" s="38">
        <f>IF(AND(Colin!$G17152=$B$1,Colin!$H17152&lt;=$C$3),Colin!$I17152,)</f>
        <v>0</v>
      </c>
      <c r="N17152" s="38">
        <f>IF(AND(Colin!$G17152=$B$2,Colin!$H17152=$C$3),Colin!$I17152,)</f>
        <v>0</v>
      </c>
      <c r="O17152" s="38">
        <f>IF(AND(Colin!$G17152=$B$2,Colin!$H17152&lt;=$C$3),Colin!$I17152,)</f>
        <v>0</v>
      </c>
      <c r="P17152" s="38">
        <f>IF(Colin!$G17152&lt;$B$2,Colin!$I17152,0)</f>
        <v>0</v>
      </c>
      <c r="Q17152" s="38">
        <f>IF(Colin!$G17152&lt;$B$1,Colin!$I17152,0)</f>
        <v>0</v>
      </c>
    </row>
    <row r="17153" spans="12:17" x14ac:dyDescent="0.25">
      <c r="L17153" s="38">
        <f>IF(AND(Colin!$G17153=$B$1,Colin!$H17153=$C$3),Colin!$I17153,)</f>
        <v>0</v>
      </c>
      <c r="M17153" s="38">
        <f>IF(AND(Colin!$G17153=$B$1,Colin!$H17153&lt;=$C$3),Colin!$I17153,)</f>
        <v>0</v>
      </c>
      <c r="N17153" s="38">
        <f>IF(AND(Colin!$G17153=$B$2,Colin!$H17153=$C$3),Colin!$I17153,)</f>
        <v>0</v>
      </c>
      <c r="O17153" s="38">
        <f>IF(AND(Colin!$G17153=$B$2,Colin!$H17153&lt;=$C$3),Colin!$I17153,)</f>
        <v>0</v>
      </c>
      <c r="P17153" s="38">
        <f>IF(Colin!$G17153&lt;$B$2,Colin!$I17153,0)</f>
        <v>0</v>
      </c>
      <c r="Q17153" s="38">
        <f>IF(Colin!$G17153&lt;$B$1,Colin!$I17153,0)</f>
        <v>0</v>
      </c>
    </row>
    <row r="17154" spans="12:17" x14ac:dyDescent="0.25">
      <c r="L17154" s="38">
        <f>IF(AND(Colin!$G17154=$B$1,Colin!$H17154=$C$3),Colin!$I17154,)</f>
        <v>0</v>
      </c>
      <c r="M17154" s="38">
        <f>IF(AND(Colin!$G17154=$B$1,Colin!$H17154&lt;=$C$3),Colin!$I17154,)</f>
        <v>0</v>
      </c>
      <c r="N17154" s="38">
        <f>IF(AND(Colin!$G17154=$B$2,Colin!$H17154=$C$3),Colin!$I17154,)</f>
        <v>0</v>
      </c>
      <c r="O17154" s="38">
        <f>IF(AND(Colin!$G17154=$B$2,Colin!$H17154&lt;=$C$3),Colin!$I17154,)</f>
        <v>0</v>
      </c>
      <c r="P17154" s="38">
        <f>IF(Colin!$G17154&lt;$B$2,Colin!$I17154,0)</f>
        <v>0</v>
      </c>
      <c r="Q17154" s="38">
        <f>IF(Colin!$G17154&lt;$B$1,Colin!$I17154,0)</f>
        <v>0</v>
      </c>
    </row>
    <row r="17155" spans="12:17" x14ac:dyDescent="0.25">
      <c r="L17155" s="38">
        <f>IF(AND(Colin!$G17155=$B$1,Colin!$H17155=$C$3),Colin!$I17155,)</f>
        <v>0</v>
      </c>
      <c r="M17155" s="38">
        <f>IF(AND(Colin!$G17155=$B$1,Colin!$H17155&lt;=$C$3),Colin!$I17155,)</f>
        <v>0</v>
      </c>
      <c r="N17155" s="38">
        <f>IF(AND(Colin!$G17155=$B$2,Colin!$H17155=$C$3),Colin!$I17155,)</f>
        <v>0</v>
      </c>
      <c r="O17155" s="38">
        <f>IF(AND(Colin!$G17155=$B$2,Colin!$H17155&lt;=$C$3),Colin!$I17155,)</f>
        <v>0</v>
      </c>
      <c r="P17155" s="38">
        <f>IF(Colin!$G17155&lt;$B$2,Colin!$I17155,0)</f>
        <v>0</v>
      </c>
      <c r="Q17155" s="38">
        <f>IF(Colin!$G17155&lt;$B$1,Colin!$I17155,0)</f>
        <v>0</v>
      </c>
    </row>
    <row r="17156" spans="12:17" x14ac:dyDescent="0.25">
      <c r="L17156" s="38">
        <f>IF(AND(Colin!$G17156=$B$1,Colin!$H17156=$C$3),Colin!$I17156,)</f>
        <v>0</v>
      </c>
      <c r="M17156" s="38">
        <f>IF(AND(Colin!$G17156=$B$1,Colin!$H17156&lt;=$C$3),Colin!$I17156,)</f>
        <v>0</v>
      </c>
      <c r="N17156" s="38">
        <f>IF(AND(Colin!$G17156=$B$2,Colin!$H17156=$C$3),Colin!$I17156,)</f>
        <v>0</v>
      </c>
      <c r="O17156" s="38">
        <f>IF(AND(Colin!$G17156=$B$2,Colin!$H17156&lt;=$C$3),Colin!$I17156,)</f>
        <v>0</v>
      </c>
      <c r="P17156" s="38">
        <f>IF(Colin!$G17156&lt;$B$2,Colin!$I17156,0)</f>
        <v>0</v>
      </c>
      <c r="Q17156" s="38">
        <f>IF(Colin!$G17156&lt;$B$1,Colin!$I17156,0)</f>
        <v>0</v>
      </c>
    </row>
    <row r="17157" spans="12:17" x14ac:dyDescent="0.25">
      <c r="L17157" s="38">
        <f>IF(AND(Colin!$G17157=$B$1,Colin!$H17157=$C$3),Colin!$I17157,)</f>
        <v>0</v>
      </c>
      <c r="M17157" s="38">
        <f>IF(AND(Colin!$G17157=$B$1,Colin!$H17157&lt;=$C$3),Colin!$I17157,)</f>
        <v>0</v>
      </c>
      <c r="N17157" s="38">
        <f>IF(AND(Colin!$G17157=$B$2,Colin!$H17157=$C$3),Colin!$I17157,)</f>
        <v>0</v>
      </c>
      <c r="O17157" s="38">
        <f>IF(AND(Colin!$G17157=$B$2,Colin!$H17157&lt;=$C$3),Colin!$I17157,)</f>
        <v>0</v>
      </c>
      <c r="P17157" s="38">
        <f>IF(Colin!$G17157&lt;$B$2,Colin!$I17157,0)</f>
        <v>0</v>
      </c>
      <c r="Q17157" s="38">
        <f>IF(Colin!$G17157&lt;$B$1,Colin!$I17157,0)</f>
        <v>0</v>
      </c>
    </row>
    <row r="17158" spans="12:17" x14ac:dyDescent="0.25">
      <c r="L17158" s="38">
        <f>IF(AND(Colin!$G17158=$B$1,Colin!$H17158=$C$3),Colin!$I17158,)</f>
        <v>0</v>
      </c>
      <c r="M17158" s="38">
        <f>IF(AND(Colin!$G17158=$B$1,Colin!$H17158&lt;=$C$3),Colin!$I17158,)</f>
        <v>0</v>
      </c>
      <c r="N17158" s="38">
        <f>IF(AND(Colin!$G17158=$B$2,Colin!$H17158=$C$3),Colin!$I17158,)</f>
        <v>0</v>
      </c>
      <c r="O17158" s="38">
        <f>IF(AND(Colin!$G17158=$B$2,Colin!$H17158&lt;=$C$3),Colin!$I17158,)</f>
        <v>0</v>
      </c>
      <c r="P17158" s="38">
        <f>IF(Colin!$G17158&lt;$B$2,Colin!$I17158,0)</f>
        <v>0</v>
      </c>
      <c r="Q17158" s="38">
        <f>IF(Colin!$G17158&lt;$B$1,Colin!$I17158,0)</f>
        <v>0</v>
      </c>
    </row>
    <row r="17159" spans="12:17" x14ac:dyDescent="0.25">
      <c r="L17159" s="38">
        <f>IF(AND(Colin!$G17159=$B$1,Colin!$H17159=$C$3),Colin!$I17159,)</f>
        <v>0</v>
      </c>
      <c r="M17159" s="38">
        <f>IF(AND(Colin!$G17159=$B$1,Colin!$H17159&lt;=$C$3),Colin!$I17159,)</f>
        <v>0</v>
      </c>
      <c r="N17159" s="38">
        <f>IF(AND(Colin!$G17159=$B$2,Colin!$H17159=$C$3),Colin!$I17159,)</f>
        <v>0</v>
      </c>
      <c r="O17159" s="38">
        <f>IF(AND(Colin!$G17159=$B$2,Colin!$H17159&lt;=$C$3),Colin!$I17159,)</f>
        <v>0</v>
      </c>
      <c r="P17159" s="38">
        <f>IF(Colin!$G17159&lt;$B$2,Colin!$I17159,0)</f>
        <v>0</v>
      </c>
      <c r="Q17159" s="38">
        <f>IF(Colin!$G17159&lt;$B$1,Colin!$I17159,0)</f>
        <v>0</v>
      </c>
    </row>
    <row r="17160" spans="12:17" x14ac:dyDescent="0.25">
      <c r="L17160" s="38">
        <f>IF(AND(Colin!$G17160=$B$1,Colin!$H17160=$C$3),Colin!$I17160,)</f>
        <v>0</v>
      </c>
      <c r="M17160" s="38">
        <f>IF(AND(Colin!$G17160=$B$1,Colin!$H17160&lt;=$C$3),Colin!$I17160,)</f>
        <v>0</v>
      </c>
      <c r="N17160" s="38">
        <f>IF(AND(Colin!$G17160=$B$2,Colin!$H17160=$C$3),Colin!$I17160,)</f>
        <v>0</v>
      </c>
      <c r="O17160" s="38">
        <f>IF(AND(Colin!$G17160=$B$2,Colin!$H17160&lt;=$C$3),Colin!$I17160,)</f>
        <v>0</v>
      </c>
      <c r="P17160" s="38">
        <f>IF(Colin!$G17160&lt;$B$2,Colin!$I17160,0)</f>
        <v>0</v>
      </c>
      <c r="Q17160" s="38">
        <f>IF(Colin!$G17160&lt;$B$1,Colin!$I17160,0)</f>
        <v>0</v>
      </c>
    </row>
    <row r="17161" spans="12:17" x14ac:dyDescent="0.25">
      <c r="L17161" s="38">
        <f>IF(AND(Colin!$G17161=$B$1,Colin!$H17161=$C$3),Colin!$I17161,)</f>
        <v>0</v>
      </c>
      <c r="M17161" s="38">
        <f>IF(AND(Colin!$G17161=$B$1,Colin!$H17161&lt;=$C$3),Colin!$I17161,)</f>
        <v>0</v>
      </c>
      <c r="N17161" s="38">
        <f>IF(AND(Colin!$G17161=$B$2,Colin!$H17161=$C$3),Colin!$I17161,)</f>
        <v>0</v>
      </c>
      <c r="O17161" s="38">
        <f>IF(AND(Colin!$G17161=$B$2,Colin!$H17161&lt;=$C$3),Colin!$I17161,)</f>
        <v>0</v>
      </c>
      <c r="P17161" s="38">
        <f>IF(Colin!$G17161&lt;$B$2,Colin!$I17161,0)</f>
        <v>0</v>
      </c>
      <c r="Q17161" s="38">
        <f>IF(Colin!$G17161&lt;$B$1,Colin!$I17161,0)</f>
        <v>0</v>
      </c>
    </row>
    <row r="17162" spans="12:17" x14ac:dyDescent="0.25">
      <c r="L17162" s="38">
        <f>IF(AND(Colin!$G17162=$B$1,Colin!$H17162=$C$3),Colin!$I17162,)</f>
        <v>0</v>
      </c>
      <c r="M17162" s="38">
        <f>IF(AND(Colin!$G17162=$B$1,Colin!$H17162&lt;=$C$3),Colin!$I17162,)</f>
        <v>0</v>
      </c>
      <c r="N17162" s="38">
        <f>IF(AND(Colin!$G17162=$B$2,Colin!$H17162=$C$3),Colin!$I17162,)</f>
        <v>0</v>
      </c>
      <c r="O17162" s="38">
        <f>IF(AND(Colin!$G17162=$B$2,Colin!$H17162&lt;=$C$3),Colin!$I17162,)</f>
        <v>0</v>
      </c>
      <c r="P17162" s="38">
        <f>IF(Colin!$G17162&lt;$B$2,Colin!$I17162,0)</f>
        <v>0</v>
      </c>
      <c r="Q17162" s="38">
        <f>IF(Colin!$G17162&lt;$B$1,Colin!$I17162,0)</f>
        <v>0</v>
      </c>
    </row>
    <row r="17163" spans="12:17" x14ac:dyDescent="0.25">
      <c r="L17163" s="38">
        <f>IF(AND(Colin!$G17163=$B$1,Colin!$H17163=$C$3),Colin!$I17163,)</f>
        <v>0</v>
      </c>
      <c r="M17163" s="38">
        <f>IF(AND(Colin!$G17163=$B$1,Colin!$H17163&lt;=$C$3),Colin!$I17163,)</f>
        <v>0</v>
      </c>
      <c r="N17163" s="38">
        <f>IF(AND(Colin!$G17163=$B$2,Colin!$H17163=$C$3),Colin!$I17163,)</f>
        <v>0</v>
      </c>
      <c r="O17163" s="38">
        <f>IF(AND(Colin!$G17163=$B$2,Colin!$H17163&lt;=$C$3),Colin!$I17163,)</f>
        <v>0</v>
      </c>
      <c r="P17163" s="38">
        <f>IF(Colin!$G17163&lt;$B$2,Colin!$I17163,0)</f>
        <v>0</v>
      </c>
      <c r="Q17163" s="38">
        <f>IF(Colin!$G17163&lt;$B$1,Colin!$I17163,0)</f>
        <v>0</v>
      </c>
    </row>
    <row r="17164" spans="12:17" x14ac:dyDescent="0.25">
      <c r="L17164" s="38">
        <f>IF(AND(Colin!$G17164=$B$1,Colin!$H17164=$C$3),Colin!$I17164,)</f>
        <v>0</v>
      </c>
      <c r="M17164" s="38">
        <f>IF(AND(Colin!$G17164=$B$1,Colin!$H17164&lt;=$C$3),Colin!$I17164,)</f>
        <v>0</v>
      </c>
      <c r="N17164" s="38">
        <f>IF(AND(Colin!$G17164=$B$2,Colin!$H17164=$C$3),Colin!$I17164,)</f>
        <v>0</v>
      </c>
      <c r="O17164" s="38">
        <f>IF(AND(Colin!$G17164=$B$2,Colin!$H17164&lt;=$C$3),Colin!$I17164,)</f>
        <v>0</v>
      </c>
      <c r="P17164" s="38">
        <f>IF(Colin!$G17164&lt;$B$2,Colin!$I17164,0)</f>
        <v>0</v>
      </c>
      <c r="Q17164" s="38">
        <f>IF(Colin!$G17164&lt;$B$1,Colin!$I17164,0)</f>
        <v>0</v>
      </c>
    </row>
    <row r="17165" spans="12:17" x14ac:dyDescent="0.25">
      <c r="L17165" s="38">
        <f>IF(AND(Colin!$G17165=$B$1,Colin!$H17165=$C$3),Colin!$I17165,)</f>
        <v>0</v>
      </c>
      <c r="M17165" s="38">
        <f>IF(AND(Colin!$G17165=$B$1,Colin!$H17165&lt;=$C$3),Colin!$I17165,)</f>
        <v>0</v>
      </c>
      <c r="N17165" s="38">
        <f>IF(AND(Colin!$G17165=$B$2,Colin!$H17165=$C$3),Colin!$I17165,)</f>
        <v>0</v>
      </c>
      <c r="O17165" s="38">
        <f>IF(AND(Colin!$G17165=$B$2,Colin!$H17165&lt;=$C$3),Colin!$I17165,)</f>
        <v>0</v>
      </c>
      <c r="P17165" s="38">
        <f>IF(Colin!$G17165&lt;$B$2,Colin!$I17165,0)</f>
        <v>0</v>
      </c>
      <c r="Q17165" s="38">
        <f>IF(Colin!$G17165&lt;$B$1,Colin!$I17165,0)</f>
        <v>0</v>
      </c>
    </row>
    <row r="17166" spans="12:17" x14ac:dyDescent="0.25">
      <c r="L17166" s="38">
        <f>IF(AND(Colin!$G17166=$B$1,Colin!$H17166=$C$3),Colin!$I17166,)</f>
        <v>0</v>
      </c>
      <c r="M17166" s="38">
        <f>IF(AND(Colin!$G17166=$B$1,Colin!$H17166&lt;=$C$3),Colin!$I17166,)</f>
        <v>0</v>
      </c>
      <c r="N17166" s="38">
        <f>IF(AND(Colin!$G17166=$B$2,Colin!$H17166=$C$3),Colin!$I17166,)</f>
        <v>0</v>
      </c>
      <c r="O17166" s="38">
        <f>IF(AND(Colin!$G17166=$B$2,Colin!$H17166&lt;=$C$3),Colin!$I17166,)</f>
        <v>0</v>
      </c>
      <c r="P17166" s="38">
        <f>IF(Colin!$G17166&lt;$B$2,Colin!$I17166,0)</f>
        <v>0</v>
      </c>
      <c r="Q17166" s="38">
        <f>IF(Colin!$G17166&lt;$B$1,Colin!$I17166,0)</f>
        <v>0</v>
      </c>
    </row>
    <row r="17167" spans="12:17" x14ac:dyDescent="0.25">
      <c r="L17167" s="38">
        <f>IF(AND(Colin!$G17167=$B$1,Colin!$H17167=$C$3),Colin!$I17167,)</f>
        <v>0</v>
      </c>
      <c r="M17167" s="38">
        <f>IF(AND(Colin!$G17167=$B$1,Colin!$H17167&lt;=$C$3),Colin!$I17167,)</f>
        <v>0</v>
      </c>
      <c r="N17167" s="38">
        <f>IF(AND(Colin!$G17167=$B$2,Colin!$H17167=$C$3),Colin!$I17167,)</f>
        <v>0</v>
      </c>
      <c r="O17167" s="38">
        <f>IF(AND(Colin!$G17167=$B$2,Colin!$H17167&lt;=$C$3),Colin!$I17167,)</f>
        <v>0</v>
      </c>
      <c r="P17167" s="38">
        <f>IF(Colin!$G17167&lt;$B$2,Colin!$I17167,0)</f>
        <v>0</v>
      </c>
      <c r="Q17167" s="38">
        <f>IF(Colin!$G17167&lt;$B$1,Colin!$I17167,0)</f>
        <v>0</v>
      </c>
    </row>
    <row r="17168" spans="12:17" x14ac:dyDescent="0.25">
      <c r="L17168" s="38">
        <f>IF(AND(Colin!$G17168=$B$1,Colin!$H17168=$C$3),Colin!$I17168,)</f>
        <v>0</v>
      </c>
      <c r="M17168" s="38">
        <f>IF(AND(Colin!$G17168=$B$1,Colin!$H17168&lt;=$C$3),Colin!$I17168,)</f>
        <v>0</v>
      </c>
      <c r="N17168" s="38">
        <f>IF(AND(Colin!$G17168=$B$2,Colin!$H17168=$C$3),Colin!$I17168,)</f>
        <v>0</v>
      </c>
      <c r="O17168" s="38">
        <f>IF(AND(Colin!$G17168=$B$2,Colin!$H17168&lt;=$C$3),Colin!$I17168,)</f>
        <v>0</v>
      </c>
      <c r="P17168" s="38">
        <f>IF(Colin!$G17168&lt;$B$2,Colin!$I17168,0)</f>
        <v>0</v>
      </c>
      <c r="Q17168" s="38">
        <f>IF(Colin!$G17168&lt;$B$1,Colin!$I17168,0)</f>
        <v>0</v>
      </c>
    </row>
    <row r="17169" spans="12:17" x14ac:dyDescent="0.25">
      <c r="L17169" s="38">
        <f>IF(AND(Colin!$G17169=$B$1,Colin!$H17169=$C$3),Colin!$I17169,)</f>
        <v>0</v>
      </c>
      <c r="M17169" s="38">
        <f>IF(AND(Colin!$G17169=$B$1,Colin!$H17169&lt;=$C$3),Colin!$I17169,)</f>
        <v>0</v>
      </c>
      <c r="N17169" s="38">
        <f>IF(AND(Colin!$G17169=$B$2,Colin!$H17169=$C$3),Colin!$I17169,)</f>
        <v>0</v>
      </c>
      <c r="O17169" s="38">
        <f>IF(AND(Colin!$G17169=$B$2,Colin!$H17169&lt;=$C$3),Colin!$I17169,)</f>
        <v>0</v>
      </c>
      <c r="P17169" s="38">
        <f>IF(Colin!$G17169&lt;$B$2,Colin!$I17169,0)</f>
        <v>0</v>
      </c>
      <c r="Q17169" s="38">
        <f>IF(Colin!$G17169&lt;$B$1,Colin!$I17169,0)</f>
        <v>0</v>
      </c>
    </row>
    <row r="17170" spans="12:17" x14ac:dyDescent="0.25">
      <c r="L17170" s="38">
        <f>IF(AND(Colin!$G17170=$B$1,Colin!$H17170=$C$3),Colin!$I17170,)</f>
        <v>0</v>
      </c>
      <c r="M17170" s="38">
        <f>IF(AND(Colin!$G17170=$B$1,Colin!$H17170&lt;=$C$3),Colin!$I17170,)</f>
        <v>0</v>
      </c>
      <c r="N17170" s="38">
        <f>IF(AND(Colin!$G17170=$B$2,Colin!$H17170=$C$3),Colin!$I17170,)</f>
        <v>0</v>
      </c>
      <c r="O17170" s="38">
        <f>IF(AND(Colin!$G17170=$B$2,Colin!$H17170&lt;=$C$3),Colin!$I17170,)</f>
        <v>0</v>
      </c>
      <c r="P17170" s="38">
        <f>IF(Colin!$G17170&lt;$B$2,Colin!$I17170,0)</f>
        <v>0</v>
      </c>
      <c r="Q17170" s="38">
        <f>IF(Colin!$G17170&lt;$B$1,Colin!$I17170,0)</f>
        <v>0</v>
      </c>
    </row>
    <row r="17171" spans="12:17" x14ac:dyDescent="0.25">
      <c r="L17171" s="38">
        <f>IF(AND(Colin!$G17171=$B$1,Colin!$H17171=$C$3),Colin!$I17171,)</f>
        <v>0</v>
      </c>
      <c r="M17171" s="38">
        <f>IF(AND(Colin!$G17171=$B$1,Colin!$H17171&lt;=$C$3),Colin!$I17171,)</f>
        <v>0</v>
      </c>
      <c r="N17171" s="38">
        <f>IF(AND(Colin!$G17171=$B$2,Colin!$H17171=$C$3),Colin!$I17171,)</f>
        <v>0</v>
      </c>
      <c r="O17171" s="38">
        <f>IF(AND(Colin!$G17171=$B$2,Colin!$H17171&lt;=$C$3),Colin!$I17171,)</f>
        <v>0</v>
      </c>
      <c r="P17171" s="38">
        <f>IF(Colin!$G17171&lt;$B$2,Colin!$I17171,0)</f>
        <v>0</v>
      </c>
      <c r="Q17171" s="38">
        <f>IF(Colin!$G17171&lt;$B$1,Colin!$I17171,0)</f>
        <v>0</v>
      </c>
    </row>
    <row r="17172" spans="12:17" x14ac:dyDescent="0.25">
      <c r="L17172" s="38">
        <f>IF(AND(Colin!$G17172=$B$1,Colin!$H17172=$C$3),Colin!$I17172,)</f>
        <v>0</v>
      </c>
      <c r="M17172" s="38">
        <f>IF(AND(Colin!$G17172=$B$1,Colin!$H17172&lt;=$C$3),Colin!$I17172,)</f>
        <v>0</v>
      </c>
      <c r="N17172" s="38">
        <f>IF(AND(Colin!$G17172=$B$2,Colin!$H17172=$C$3),Colin!$I17172,)</f>
        <v>0</v>
      </c>
      <c r="O17172" s="38">
        <f>IF(AND(Colin!$G17172=$B$2,Colin!$H17172&lt;=$C$3),Colin!$I17172,)</f>
        <v>0</v>
      </c>
      <c r="P17172" s="38">
        <f>IF(Colin!$G17172&lt;$B$2,Colin!$I17172,0)</f>
        <v>0</v>
      </c>
      <c r="Q17172" s="38">
        <f>IF(Colin!$G17172&lt;$B$1,Colin!$I17172,0)</f>
        <v>0</v>
      </c>
    </row>
    <row r="17173" spans="12:17" x14ac:dyDescent="0.25">
      <c r="L17173" s="38">
        <f>IF(AND(Colin!$G17173=$B$1,Colin!$H17173=$C$3),Colin!$I17173,)</f>
        <v>0</v>
      </c>
      <c r="M17173" s="38">
        <f>IF(AND(Colin!$G17173=$B$1,Colin!$H17173&lt;=$C$3),Colin!$I17173,)</f>
        <v>0</v>
      </c>
      <c r="N17173" s="38">
        <f>IF(AND(Colin!$G17173=$B$2,Colin!$H17173=$C$3),Colin!$I17173,)</f>
        <v>0</v>
      </c>
      <c r="O17173" s="38">
        <f>IF(AND(Colin!$G17173=$B$2,Colin!$H17173&lt;=$C$3),Colin!$I17173,)</f>
        <v>0</v>
      </c>
      <c r="P17173" s="38">
        <f>IF(Colin!$G17173&lt;$B$2,Colin!$I17173,0)</f>
        <v>0</v>
      </c>
      <c r="Q17173" s="38">
        <f>IF(Colin!$G17173&lt;$B$1,Colin!$I17173,0)</f>
        <v>0</v>
      </c>
    </row>
    <row r="17174" spans="12:17" x14ac:dyDescent="0.25">
      <c r="L17174" s="38">
        <f>IF(AND(Colin!$G17174=$B$1,Colin!$H17174=$C$3),Colin!$I17174,)</f>
        <v>0</v>
      </c>
      <c r="M17174" s="38">
        <f>IF(AND(Colin!$G17174=$B$1,Colin!$H17174&lt;=$C$3),Colin!$I17174,)</f>
        <v>0</v>
      </c>
      <c r="N17174" s="38">
        <f>IF(AND(Colin!$G17174=$B$2,Colin!$H17174=$C$3),Colin!$I17174,)</f>
        <v>0</v>
      </c>
      <c r="O17174" s="38">
        <f>IF(AND(Colin!$G17174=$B$2,Colin!$H17174&lt;=$C$3),Colin!$I17174,)</f>
        <v>0</v>
      </c>
      <c r="P17174" s="38">
        <f>IF(Colin!$G17174&lt;$B$2,Colin!$I17174,0)</f>
        <v>0</v>
      </c>
      <c r="Q17174" s="38">
        <f>IF(Colin!$G17174&lt;$B$1,Colin!$I17174,0)</f>
        <v>0</v>
      </c>
    </row>
    <row r="17175" spans="12:17" x14ac:dyDescent="0.25">
      <c r="L17175" s="38">
        <f>IF(AND(Colin!$G17175=$B$1,Colin!$H17175=$C$3),Colin!$I17175,)</f>
        <v>0</v>
      </c>
      <c r="M17175" s="38">
        <f>IF(AND(Colin!$G17175=$B$1,Colin!$H17175&lt;=$C$3),Colin!$I17175,)</f>
        <v>0</v>
      </c>
      <c r="N17175" s="38">
        <f>IF(AND(Colin!$G17175=$B$2,Colin!$H17175=$C$3),Colin!$I17175,)</f>
        <v>0</v>
      </c>
      <c r="O17175" s="38">
        <f>IF(AND(Colin!$G17175=$B$2,Colin!$H17175&lt;=$C$3),Colin!$I17175,)</f>
        <v>0</v>
      </c>
      <c r="P17175" s="38">
        <f>IF(Colin!$G17175&lt;$B$2,Colin!$I17175,0)</f>
        <v>0</v>
      </c>
      <c r="Q17175" s="38">
        <f>IF(Colin!$G17175&lt;$B$1,Colin!$I17175,0)</f>
        <v>0</v>
      </c>
    </row>
    <row r="17176" spans="12:17" x14ac:dyDescent="0.25">
      <c r="L17176" s="38">
        <f>IF(AND(Colin!$G17176=$B$1,Colin!$H17176=$C$3),Colin!$I17176,)</f>
        <v>0</v>
      </c>
      <c r="M17176" s="38">
        <f>IF(AND(Colin!$G17176=$B$1,Colin!$H17176&lt;=$C$3),Colin!$I17176,)</f>
        <v>0</v>
      </c>
      <c r="N17176" s="38">
        <f>IF(AND(Colin!$G17176=$B$2,Colin!$H17176=$C$3),Colin!$I17176,)</f>
        <v>0</v>
      </c>
      <c r="O17176" s="38">
        <f>IF(AND(Colin!$G17176=$B$2,Colin!$H17176&lt;=$C$3),Colin!$I17176,)</f>
        <v>0</v>
      </c>
      <c r="P17176" s="38">
        <f>IF(Colin!$G17176&lt;$B$2,Colin!$I17176,0)</f>
        <v>0</v>
      </c>
      <c r="Q17176" s="38">
        <f>IF(Colin!$G17176&lt;$B$1,Colin!$I17176,0)</f>
        <v>0</v>
      </c>
    </row>
    <row r="17177" spans="12:17" x14ac:dyDescent="0.25">
      <c r="L17177" s="38">
        <f>IF(AND(Colin!$G17177=$B$1,Colin!$H17177=$C$3),Colin!$I17177,)</f>
        <v>0</v>
      </c>
      <c r="M17177" s="38">
        <f>IF(AND(Colin!$G17177=$B$1,Colin!$H17177&lt;=$C$3),Colin!$I17177,)</f>
        <v>0</v>
      </c>
      <c r="N17177" s="38">
        <f>IF(AND(Colin!$G17177=$B$2,Colin!$H17177=$C$3),Colin!$I17177,)</f>
        <v>0</v>
      </c>
      <c r="O17177" s="38">
        <f>IF(AND(Colin!$G17177=$B$2,Colin!$H17177&lt;=$C$3),Colin!$I17177,)</f>
        <v>0</v>
      </c>
      <c r="P17177" s="38">
        <f>IF(Colin!$G17177&lt;$B$2,Colin!$I17177,0)</f>
        <v>0</v>
      </c>
      <c r="Q17177" s="38">
        <f>IF(Colin!$G17177&lt;$B$1,Colin!$I17177,0)</f>
        <v>0</v>
      </c>
    </row>
    <row r="17178" spans="12:17" x14ac:dyDescent="0.25">
      <c r="L17178" s="38">
        <f>IF(AND(Colin!$G17178=$B$1,Colin!$H17178=$C$3),Colin!$I17178,)</f>
        <v>0</v>
      </c>
      <c r="M17178" s="38">
        <f>IF(AND(Colin!$G17178=$B$1,Colin!$H17178&lt;=$C$3),Colin!$I17178,)</f>
        <v>0</v>
      </c>
      <c r="N17178" s="38">
        <f>IF(AND(Colin!$G17178=$B$2,Colin!$H17178=$C$3),Colin!$I17178,)</f>
        <v>0</v>
      </c>
      <c r="O17178" s="38">
        <f>IF(AND(Colin!$G17178=$B$2,Colin!$H17178&lt;=$C$3),Colin!$I17178,)</f>
        <v>0</v>
      </c>
      <c r="P17178" s="38">
        <f>IF(Colin!$G17178&lt;$B$2,Colin!$I17178,0)</f>
        <v>0</v>
      </c>
      <c r="Q17178" s="38">
        <f>IF(Colin!$G17178&lt;$B$1,Colin!$I17178,0)</f>
        <v>0</v>
      </c>
    </row>
    <row r="17179" spans="12:17" x14ac:dyDescent="0.25">
      <c r="L17179" s="38">
        <f>IF(AND(Colin!$G17179=$B$1,Colin!$H17179=$C$3),Colin!$I17179,)</f>
        <v>0</v>
      </c>
      <c r="M17179" s="38">
        <f>IF(AND(Colin!$G17179=$B$1,Colin!$H17179&lt;=$C$3),Colin!$I17179,)</f>
        <v>0</v>
      </c>
      <c r="N17179" s="38">
        <f>IF(AND(Colin!$G17179=$B$2,Colin!$H17179=$C$3),Colin!$I17179,)</f>
        <v>0</v>
      </c>
      <c r="O17179" s="38">
        <f>IF(AND(Colin!$G17179=$B$2,Colin!$H17179&lt;=$C$3),Colin!$I17179,)</f>
        <v>0</v>
      </c>
      <c r="P17179" s="38">
        <f>IF(Colin!$G17179&lt;$B$2,Colin!$I17179,0)</f>
        <v>0</v>
      </c>
      <c r="Q17179" s="38">
        <f>IF(Colin!$G17179&lt;$B$1,Colin!$I17179,0)</f>
        <v>0</v>
      </c>
    </row>
    <row r="17180" spans="12:17" x14ac:dyDescent="0.25">
      <c r="L17180" s="38">
        <f>IF(AND(Colin!$G17180=$B$1,Colin!$H17180=$C$3),Colin!$I17180,)</f>
        <v>0</v>
      </c>
      <c r="M17180" s="38">
        <f>IF(AND(Colin!$G17180=$B$1,Colin!$H17180&lt;=$C$3),Colin!$I17180,)</f>
        <v>0</v>
      </c>
      <c r="N17180" s="38">
        <f>IF(AND(Colin!$G17180=$B$2,Colin!$H17180=$C$3),Colin!$I17180,)</f>
        <v>0</v>
      </c>
      <c r="O17180" s="38">
        <f>IF(AND(Colin!$G17180=$B$2,Colin!$H17180&lt;=$C$3),Colin!$I17180,)</f>
        <v>0</v>
      </c>
      <c r="P17180" s="38">
        <f>IF(Colin!$G17180&lt;$B$2,Colin!$I17180,0)</f>
        <v>0</v>
      </c>
      <c r="Q17180" s="38">
        <f>IF(Colin!$G17180&lt;$B$1,Colin!$I17180,0)</f>
        <v>0</v>
      </c>
    </row>
    <row r="17181" spans="12:17" x14ac:dyDescent="0.25">
      <c r="L17181" s="38">
        <f>IF(AND(Colin!$G17181=$B$1,Colin!$H17181=$C$3),Colin!$I17181,)</f>
        <v>0</v>
      </c>
      <c r="M17181" s="38">
        <f>IF(AND(Colin!$G17181=$B$1,Colin!$H17181&lt;=$C$3),Colin!$I17181,)</f>
        <v>0</v>
      </c>
      <c r="N17181" s="38">
        <f>IF(AND(Colin!$G17181=$B$2,Colin!$H17181=$C$3),Colin!$I17181,)</f>
        <v>0</v>
      </c>
      <c r="O17181" s="38">
        <f>IF(AND(Colin!$G17181=$B$2,Colin!$H17181&lt;=$C$3),Colin!$I17181,)</f>
        <v>0</v>
      </c>
      <c r="P17181" s="38">
        <f>IF(Colin!$G17181&lt;$B$2,Colin!$I17181,0)</f>
        <v>0</v>
      </c>
      <c r="Q17181" s="38">
        <f>IF(Colin!$G17181&lt;$B$1,Colin!$I17181,0)</f>
        <v>0</v>
      </c>
    </row>
    <row r="17182" spans="12:17" x14ac:dyDescent="0.25">
      <c r="L17182" s="38">
        <f>IF(AND(Colin!$G17182=$B$1,Colin!$H17182=$C$3),Colin!$I17182,)</f>
        <v>0</v>
      </c>
      <c r="M17182" s="38">
        <f>IF(AND(Colin!$G17182=$B$1,Colin!$H17182&lt;=$C$3),Colin!$I17182,)</f>
        <v>0</v>
      </c>
      <c r="N17182" s="38">
        <f>IF(AND(Colin!$G17182=$B$2,Colin!$H17182=$C$3),Colin!$I17182,)</f>
        <v>0</v>
      </c>
      <c r="O17182" s="38">
        <f>IF(AND(Colin!$G17182=$B$2,Colin!$H17182&lt;=$C$3),Colin!$I17182,)</f>
        <v>0</v>
      </c>
      <c r="P17182" s="38">
        <f>IF(Colin!$G17182&lt;$B$2,Colin!$I17182,0)</f>
        <v>0</v>
      </c>
      <c r="Q17182" s="38">
        <f>IF(Colin!$G17182&lt;$B$1,Colin!$I17182,0)</f>
        <v>0</v>
      </c>
    </row>
    <row r="17183" spans="12:17" x14ac:dyDescent="0.25">
      <c r="L17183" s="38">
        <f>IF(AND(Colin!$G17183=$B$1,Colin!$H17183=$C$3),Colin!$I17183,)</f>
        <v>0</v>
      </c>
      <c r="M17183" s="38">
        <f>IF(AND(Colin!$G17183=$B$1,Colin!$H17183&lt;=$C$3),Colin!$I17183,)</f>
        <v>0</v>
      </c>
      <c r="N17183" s="38">
        <f>IF(AND(Colin!$G17183=$B$2,Colin!$H17183=$C$3),Colin!$I17183,)</f>
        <v>0</v>
      </c>
      <c r="O17183" s="38">
        <f>IF(AND(Colin!$G17183=$B$2,Colin!$H17183&lt;=$C$3),Colin!$I17183,)</f>
        <v>0</v>
      </c>
      <c r="P17183" s="38">
        <f>IF(Colin!$G17183&lt;$B$2,Colin!$I17183,0)</f>
        <v>0</v>
      </c>
      <c r="Q17183" s="38">
        <f>IF(Colin!$G17183&lt;$B$1,Colin!$I17183,0)</f>
        <v>0</v>
      </c>
    </row>
    <row r="17184" spans="12:17" x14ac:dyDescent="0.25">
      <c r="L17184" s="38">
        <f>IF(AND(Colin!$G17184=$B$1,Colin!$H17184=$C$3),Colin!$I17184,)</f>
        <v>0</v>
      </c>
      <c r="M17184" s="38">
        <f>IF(AND(Colin!$G17184=$B$1,Colin!$H17184&lt;=$C$3),Colin!$I17184,)</f>
        <v>0</v>
      </c>
      <c r="N17184" s="38">
        <f>IF(AND(Colin!$G17184=$B$2,Colin!$H17184=$C$3),Colin!$I17184,)</f>
        <v>0</v>
      </c>
      <c r="O17184" s="38">
        <f>IF(AND(Colin!$G17184=$B$2,Colin!$H17184&lt;=$C$3),Colin!$I17184,)</f>
        <v>0</v>
      </c>
      <c r="P17184" s="38">
        <f>IF(Colin!$G17184&lt;$B$2,Colin!$I17184,0)</f>
        <v>0</v>
      </c>
      <c r="Q17184" s="38">
        <f>IF(Colin!$G17184&lt;$B$1,Colin!$I17184,0)</f>
        <v>0</v>
      </c>
    </row>
    <row r="17185" spans="12:17" x14ac:dyDescent="0.25">
      <c r="L17185" s="38">
        <f>IF(AND(Colin!$G17185=$B$1,Colin!$H17185=$C$3),Colin!$I17185,)</f>
        <v>0</v>
      </c>
      <c r="M17185" s="38">
        <f>IF(AND(Colin!$G17185=$B$1,Colin!$H17185&lt;=$C$3),Colin!$I17185,)</f>
        <v>0</v>
      </c>
      <c r="N17185" s="38">
        <f>IF(AND(Colin!$G17185=$B$2,Colin!$H17185=$C$3),Colin!$I17185,)</f>
        <v>0</v>
      </c>
      <c r="O17185" s="38">
        <f>IF(AND(Colin!$G17185=$B$2,Colin!$H17185&lt;=$C$3),Colin!$I17185,)</f>
        <v>0</v>
      </c>
      <c r="P17185" s="38">
        <f>IF(Colin!$G17185&lt;$B$2,Colin!$I17185,0)</f>
        <v>0</v>
      </c>
      <c r="Q17185" s="38">
        <f>IF(Colin!$G17185&lt;$B$1,Colin!$I17185,0)</f>
        <v>0</v>
      </c>
    </row>
    <row r="17186" spans="12:17" x14ac:dyDescent="0.25">
      <c r="L17186" s="38">
        <f>IF(AND(Colin!$G17186=$B$1,Colin!$H17186=$C$3),Colin!$I17186,)</f>
        <v>0</v>
      </c>
      <c r="M17186" s="38">
        <f>IF(AND(Colin!$G17186=$B$1,Colin!$H17186&lt;=$C$3),Colin!$I17186,)</f>
        <v>0</v>
      </c>
      <c r="N17186" s="38">
        <f>IF(AND(Colin!$G17186=$B$2,Colin!$H17186=$C$3),Colin!$I17186,)</f>
        <v>0</v>
      </c>
      <c r="O17186" s="38">
        <f>IF(AND(Colin!$G17186=$B$2,Colin!$H17186&lt;=$C$3),Colin!$I17186,)</f>
        <v>0</v>
      </c>
      <c r="P17186" s="38">
        <f>IF(Colin!$G17186&lt;$B$2,Colin!$I17186,0)</f>
        <v>0</v>
      </c>
      <c r="Q17186" s="38">
        <f>IF(Colin!$G17186&lt;$B$1,Colin!$I17186,0)</f>
        <v>0</v>
      </c>
    </row>
    <row r="17187" spans="12:17" x14ac:dyDescent="0.25">
      <c r="L17187" s="38">
        <f>IF(AND(Colin!$G17187=$B$1,Colin!$H17187=$C$3),Colin!$I17187,)</f>
        <v>0</v>
      </c>
      <c r="M17187" s="38">
        <f>IF(AND(Colin!$G17187=$B$1,Colin!$H17187&lt;=$C$3),Colin!$I17187,)</f>
        <v>0</v>
      </c>
      <c r="N17187" s="38">
        <f>IF(AND(Colin!$G17187=$B$2,Colin!$H17187=$C$3),Colin!$I17187,)</f>
        <v>0</v>
      </c>
      <c r="O17187" s="38">
        <f>IF(AND(Colin!$G17187=$B$2,Colin!$H17187&lt;=$C$3),Colin!$I17187,)</f>
        <v>0</v>
      </c>
      <c r="P17187" s="38">
        <f>IF(Colin!$G17187&lt;$B$2,Colin!$I17187,0)</f>
        <v>0</v>
      </c>
      <c r="Q17187" s="38">
        <f>IF(Colin!$G17187&lt;$B$1,Colin!$I17187,0)</f>
        <v>0</v>
      </c>
    </row>
    <row r="17188" spans="12:17" x14ac:dyDescent="0.25">
      <c r="L17188" s="38">
        <f>IF(AND(Colin!$G17188=$B$1,Colin!$H17188=$C$3),Colin!$I17188,)</f>
        <v>0</v>
      </c>
      <c r="M17188" s="38">
        <f>IF(AND(Colin!$G17188=$B$1,Colin!$H17188&lt;=$C$3),Colin!$I17188,)</f>
        <v>0</v>
      </c>
      <c r="N17188" s="38">
        <f>IF(AND(Colin!$G17188=$B$2,Colin!$H17188=$C$3),Colin!$I17188,)</f>
        <v>0</v>
      </c>
      <c r="O17188" s="38">
        <f>IF(AND(Colin!$G17188=$B$2,Colin!$H17188&lt;=$C$3),Colin!$I17188,)</f>
        <v>0</v>
      </c>
      <c r="P17188" s="38">
        <f>IF(Colin!$G17188&lt;$B$2,Colin!$I17188,0)</f>
        <v>0</v>
      </c>
      <c r="Q17188" s="38">
        <f>IF(Colin!$G17188&lt;$B$1,Colin!$I17188,0)</f>
        <v>0</v>
      </c>
    </row>
    <row r="17189" spans="12:17" x14ac:dyDescent="0.25">
      <c r="L17189" s="38">
        <f>IF(AND(Colin!$G17189=$B$1,Colin!$H17189=$C$3),Colin!$I17189,)</f>
        <v>0</v>
      </c>
      <c r="M17189" s="38">
        <f>IF(AND(Colin!$G17189=$B$1,Colin!$H17189&lt;=$C$3),Colin!$I17189,)</f>
        <v>0</v>
      </c>
      <c r="N17189" s="38">
        <f>IF(AND(Colin!$G17189=$B$2,Colin!$H17189=$C$3),Colin!$I17189,)</f>
        <v>0</v>
      </c>
      <c r="O17189" s="38">
        <f>IF(AND(Colin!$G17189=$B$2,Colin!$H17189&lt;=$C$3),Colin!$I17189,)</f>
        <v>0</v>
      </c>
      <c r="P17189" s="38">
        <f>IF(Colin!$G17189&lt;$B$2,Colin!$I17189,0)</f>
        <v>0</v>
      </c>
      <c r="Q17189" s="38">
        <f>IF(Colin!$G17189&lt;$B$1,Colin!$I17189,0)</f>
        <v>0</v>
      </c>
    </row>
    <row r="17190" spans="12:17" x14ac:dyDescent="0.25">
      <c r="L17190" s="38">
        <f>IF(AND(Colin!$G17190=$B$1,Colin!$H17190=$C$3),Colin!$I17190,)</f>
        <v>0</v>
      </c>
      <c r="M17190" s="38">
        <f>IF(AND(Colin!$G17190=$B$1,Colin!$H17190&lt;=$C$3),Colin!$I17190,)</f>
        <v>0</v>
      </c>
      <c r="N17190" s="38">
        <f>IF(AND(Colin!$G17190=$B$2,Colin!$H17190=$C$3),Colin!$I17190,)</f>
        <v>0</v>
      </c>
      <c r="O17190" s="38">
        <f>IF(AND(Colin!$G17190=$B$2,Colin!$H17190&lt;=$C$3),Colin!$I17190,)</f>
        <v>0</v>
      </c>
      <c r="P17190" s="38">
        <f>IF(Colin!$G17190&lt;$B$2,Colin!$I17190,0)</f>
        <v>0</v>
      </c>
      <c r="Q17190" s="38">
        <f>IF(Colin!$G17190&lt;$B$1,Colin!$I17190,0)</f>
        <v>0</v>
      </c>
    </row>
    <row r="17191" spans="12:17" x14ac:dyDescent="0.25">
      <c r="L17191" s="38">
        <f>IF(AND(Colin!$G17191=$B$1,Colin!$H17191=$C$3),Colin!$I17191,)</f>
        <v>0</v>
      </c>
      <c r="M17191" s="38">
        <f>IF(AND(Colin!$G17191=$B$1,Colin!$H17191&lt;=$C$3),Colin!$I17191,)</f>
        <v>0</v>
      </c>
      <c r="N17191" s="38">
        <f>IF(AND(Colin!$G17191=$B$2,Colin!$H17191=$C$3),Colin!$I17191,)</f>
        <v>0</v>
      </c>
      <c r="O17191" s="38">
        <f>IF(AND(Colin!$G17191=$B$2,Colin!$H17191&lt;=$C$3),Colin!$I17191,)</f>
        <v>0</v>
      </c>
      <c r="P17191" s="38">
        <f>IF(Colin!$G17191&lt;$B$2,Colin!$I17191,0)</f>
        <v>0</v>
      </c>
      <c r="Q17191" s="38">
        <f>IF(Colin!$G17191&lt;$B$1,Colin!$I17191,0)</f>
        <v>0</v>
      </c>
    </row>
    <row r="17192" spans="12:17" x14ac:dyDescent="0.25">
      <c r="L17192" s="38">
        <f>IF(AND(Colin!$G17192=$B$1,Colin!$H17192=$C$3),Colin!$I17192,)</f>
        <v>0</v>
      </c>
      <c r="M17192" s="38">
        <f>IF(AND(Colin!$G17192=$B$1,Colin!$H17192&lt;=$C$3),Colin!$I17192,)</f>
        <v>0</v>
      </c>
      <c r="N17192" s="38">
        <f>IF(AND(Colin!$G17192=$B$2,Colin!$H17192=$C$3),Colin!$I17192,)</f>
        <v>0</v>
      </c>
      <c r="O17192" s="38">
        <f>IF(AND(Colin!$G17192=$B$2,Colin!$H17192&lt;=$C$3),Colin!$I17192,)</f>
        <v>0</v>
      </c>
      <c r="P17192" s="38">
        <f>IF(Colin!$G17192&lt;$B$2,Colin!$I17192,0)</f>
        <v>0</v>
      </c>
      <c r="Q17192" s="38">
        <f>IF(Colin!$G17192&lt;$B$1,Colin!$I17192,0)</f>
        <v>0</v>
      </c>
    </row>
    <row r="17193" spans="12:17" x14ac:dyDescent="0.25">
      <c r="L17193" s="38">
        <f>IF(AND(Colin!$G17193=$B$1,Colin!$H17193=$C$3),Colin!$I17193,)</f>
        <v>0</v>
      </c>
      <c r="M17193" s="38">
        <f>IF(AND(Colin!$G17193=$B$1,Colin!$H17193&lt;=$C$3),Colin!$I17193,)</f>
        <v>0</v>
      </c>
      <c r="N17193" s="38">
        <f>IF(AND(Colin!$G17193=$B$2,Colin!$H17193=$C$3),Colin!$I17193,)</f>
        <v>0</v>
      </c>
      <c r="O17193" s="38">
        <f>IF(AND(Colin!$G17193=$B$2,Colin!$H17193&lt;=$C$3),Colin!$I17193,)</f>
        <v>0</v>
      </c>
      <c r="P17193" s="38">
        <f>IF(Colin!$G17193&lt;$B$2,Colin!$I17193,0)</f>
        <v>0</v>
      </c>
      <c r="Q17193" s="38">
        <f>IF(Colin!$G17193&lt;$B$1,Colin!$I17193,0)</f>
        <v>0</v>
      </c>
    </row>
    <row r="17194" spans="12:17" x14ac:dyDescent="0.25">
      <c r="L17194" s="38">
        <f>IF(AND(Colin!$G17194=$B$1,Colin!$H17194=$C$3),Colin!$I17194,)</f>
        <v>0</v>
      </c>
      <c r="M17194" s="38">
        <f>IF(AND(Colin!$G17194=$B$1,Colin!$H17194&lt;=$C$3),Colin!$I17194,)</f>
        <v>0</v>
      </c>
      <c r="N17194" s="38">
        <f>IF(AND(Colin!$G17194=$B$2,Colin!$H17194=$C$3),Colin!$I17194,)</f>
        <v>0</v>
      </c>
      <c r="O17194" s="38">
        <f>IF(AND(Colin!$G17194=$B$2,Colin!$H17194&lt;=$C$3),Colin!$I17194,)</f>
        <v>0</v>
      </c>
      <c r="P17194" s="38">
        <f>IF(Colin!$G17194&lt;$B$2,Colin!$I17194,0)</f>
        <v>0</v>
      </c>
      <c r="Q17194" s="38">
        <f>IF(Colin!$G17194&lt;$B$1,Colin!$I17194,0)</f>
        <v>0</v>
      </c>
    </row>
    <row r="17195" spans="12:17" x14ac:dyDescent="0.25">
      <c r="L17195" s="38">
        <f>IF(AND(Colin!$G17195=$B$1,Colin!$H17195=$C$3),Colin!$I17195,)</f>
        <v>0</v>
      </c>
      <c r="M17195" s="38">
        <f>IF(AND(Colin!$G17195=$B$1,Colin!$H17195&lt;=$C$3),Colin!$I17195,)</f>
        <v>0</v>
      </c>
      <c r="N17195" s="38">
        <f>IF(AND(Colin!$G17195=$B$2,Colin!$H17195=$C$3),Colin!$I17195,)</f>
        <v>0</v>
      </c>
      <c r="O17195" s="38">
        <f>IF(AND(Colin!$G17195=$B$2,Colin!$H17195&lt;=$C$3),Colin!$I17195,)</f>
        <v>0</v>
      </c>
      <c r="P17195" s="38">
        <f>IF(Colin!$G17195&lt;$B$2,Colin!$I17195,0)</f>
        <v>0</v>
      </c>
      <c r="Q17195" s="38">
        <f>IF(Colin!$G17195&lt;$B$1,Colin!$I17195,0)</f>
        <v>0</v>
      </c>
    </row>
    <row r="17196" spans="12:17" x14ac:dyDescent="0.25">
      <c r="L17196" s="38">
        <f>IF(AND(Colin!$G17196=$B$1,Colin!$H17196=$C$3),Colin!$I17196,)</f>
        <v>0</v>
      </c>
      <c r="M17196" s="38">
        <f>IF(AND(Colin!$G17196=$B$1,Colin!$H17196&lt;=$C$3),Colin!$I17196,)</f>
        <v>0</v>
      </c>
      <c r="N17196" s="38">
        <f>IF(AND(Colin!$G17196=$B$2,Colin!$H17196=$C$3),Colin!$I17196,)</f>
        <v>0</v>
      </c>
      <c r="O17196" s="38">
        <f>IF(AND(Colin!$G17196=$B$2,Colin!$H17196&lt;=$C$3),Colin!$I17196,)</f>
        <v>0</v>
      </c>
      <c r="P17196" s="38">
        <f>IF(Colin!$G17196&lt;$B$2,Colin!$I17196,0)</f>
        <v>0</v>
      </c>
      <c r="Q17196" s="38">
        <f>IF(Colin!$G17196&lt;$B$1,Colin!$I17196,0)</f>
        <v>0</v>
      </c>
    </row>
    <row r="17197" spans="12:17" x14ac:dyDescent="0.25">
      <c r="L17197" s="38">
        <f>IF(AND(Colin!$G17197=$B$1,Colin!$H17197=$C$3),Colin!$I17197,)</f>
        <v>0</v>
      </c>
      <c r="M17197" s="38">
        <f>IF(AND(Colin!$G17197=$B$1,Colin!$H17197&lt;=$C$3),Colin!$I17197,)</f>
        <v>0</v>
      </c>
      <c r="N17197" s="38">
        <f>IF(AND(Colin!$G17197=$B$2,Colin!$H17197=$C$3),Colin!$I17197,)</f>
        <v>0</v>
      </c>
      <c r="O17197" s="38">
        <f>IF(AND(Colin!$G17197=$B$2,Colin!$H17197&lt;=$C$3),Colin!$I17197,)</f>
        <v>0</v>
      </c>
      <c r="P17197" s="38">
        <f>IF(Colin!$G17197&lt;$B$2,Colin!$I17197,0)</f>
        <v>0</v>
      </c>
      <c r="Q17197" s="38">
        <f>IF(Colin!$G17197&lt;$B$1,Colin!$I17197,0)</f>
        <v>0</v>
      </c>
    </row>
    <row r="17198" spans="12:17" x14ac:dyDescent="0.25">
      <c r="L17198" s="38">
        <f>IF(AND(Colin!$G17198=$B$1,Colin!$H17198=$C$3),Colin!$I17198,)</f>
        <v>0</v>
      </c>
      <c r="M17198" s="38">
        <f>IF(AND(Colin!$G17198=$B$1,Colin!$H17198&lt;=$C$3),Colin!$I17198,)</f>
        <v>0</v>
      </c>
      <c r="N17198" s="38">
        <f>IF(AND(Colin!$G17198=$B$2,Colin!$H17198=$C$3),Colin!$I17198,)</f>
        <v>0</v>
      </c>
      <c r="O17198" s="38">
        <f>IF(AND(Colin!$G17198=$B$2,Colin!$H17198&lt;=$C$3),Colin!$I17198,)</f>
        <v>0</v>
      </c>
      <c r="P17198" s="38">
        <f>IF(Colin!$G17198&lt;$B$2,Colin!$I17198,0)</f>
        <v>0</v>
      </c>
      <c r="Q17198" s="38">
        <f>IF(Colin!$G17198&lt;$B$1,Colin!$I17198,0)</f>
        <v>0</v>
      </c>
    </row>
    <row r="17199" spans="12:17" x14ac:dyDescent="0.25">
      <c r="L17199" s="38">
        <f>IF(AND(Colin!$G17199=$B$1,Colin!$H17199=$C$3),Colin!$I17199,)</f>
        <v>0</v>
      </c>
      <c r="M17199" s="38">
        <f>IF(AND(Colin!$G17199=$B$1,Colin!$H17199&lt;=$C$3),Colin!$I17199,)</f>
        <v>0</v>
      </c>
      <c r="N17199" s="38">
        <f>IF(AND(Colin!$G17199=$B$2,Colin!$H17199=$C$3),Colin!$I17199,)</f>
        <v>0</v>
      </c>
      <c r="O17199" s="38">
        <f>IF(AND(Colin!$G17199=$B$2,Colin!$H17199&lt;=$C$3),Colin!$I17199,)</f>
        <v>0</v>
      </c>
      <c r="P17199" s="38">
        <f>IF(Colin!$G17199&lt;$B$2,Colin!$I17199,0)</f>
        <v>0</v>
      </c>
      <c r="Q17199" s="38">
        <f>IF(Colin!$G17199&lt;$B$1,Colin!$I17199,0)</f>
        <v>0</v>
      </c>
    </row>
    <row r="17200" spans="12:17" x14ac:dyDescent="0.25">
      <c r="L17200" s="38">
        <f>IF(AND(Colin!$G17200=$B$1,Colin!$H17200=$C$3),Colin!$I17200,)</f>
        <v>0</v>
      </c>
      <c r="M17200" s="38">
        <f>IF(AND(Colin!$G17200=$B$1,Colin!$H17200&lt;=$C$3),Colin!$I17200,)</f>
        <v>0</v>
      </c>
      <c r="N17200" s="38">
        <f>IF(AND(Colin!$G17200=$B$2,Colin!$H17200=$C$3),Colin!$I17200,)</f>
        <v>0</v>
      </c>
      <c r="O17200" s="38">
        <f>IF(AND(Colin!$G17200=$B$2,Colin!$H17200&lt;=$C$3),Colin!$I17200,)</f>
        <v>0</v>
      </c>
      <c r="P17200" s="38">
        <f>IF(Colin!$G17200&lt;$B$2,Colin!$I17200,0)</f>
        <v>0</v>
      </c>
      <c r="Q17200" s="38">
        <f>IF(Colin!$G17200&lt;$B$1,Colin!$I17200,0)</f>
        <v>0</v>
      </c>
    </row>
    <row r="17201" spans="12:17" x14ac:dyDescent="0.25">
      <c r="L17201" s="38">
        <f>IF(AND(Colin!$G17201=$B$1,Colin!$H17201=$C$3),Colin!$I17201,)</f>
        <v>0</v>
      </c>
      <c r="M17201" s="38">
        <f>IF(AND(Colin!$G17201=$B$1,Colin!$H17201&lt;=$C$3),Colin!$I17201,)</f>
        <v>0</v>
      </c>
      <c r="N17201" s="38">
        <f>IF(AND(Colin!$G17201=$B$2,Colin!$H17201=$C$3),Colin!$I17201,)</f>
        <v>0</v>
      </c>
      <c r="O17201" s="38">
        <f>IF(AND(Colin!$G17201=$B$2,Colin!$H17201&lt;=$C$3),Colin!$I17201,)</f>
        <v>0</v>
      </c>
      <c r="P17201" s="38">
        <f>IF(Colin!$G17201&lt;$B$2,Colin!$I17201,0)</f>
        <v>0</v>
      </c>
      <c r="Q17201" s="38">
        <f>IF(Colin!$G17201&lt;$B$1,Colin!$I17201,0)</f>
        <v>0</v>
      </c>
    </row>
    <row r="17202" spans="12:17" x14ac:dyDescent="0.25">
      <c r="L17202" s="38">
        <f>IF(AND(Colin!$G17202=$B$1,Colin!$H17202=$C$3),Colin!$I17202,)</f>
        <v>0</v>
      </c>
      <c r="M17202" s="38">
        <f>IF(AND(Colin!$G17202=$B$1,Colin!$H17202&lt;=$C$3),Colin!$I17202,)</f>
        <v>0</v>
      </c>
      <c r="N17202" s="38">
        <f>IF(AND(Colin!$G17202=$B$2,Colin!$H17202=$C$3),Colin!$I17202,)</f>
        <v>0</v>
      </c>
      <c r="O17202" s="38">
        <f>IF(AND(Colin!$G17202=$B$2,Colin!$H17202&lt;=$C$3),Colin!$I17202,)</f>
        <v>0</v>
      </c>
      <c r="P17202" s="38">
        <f>IF(Colin!$G17202&lt;$B$2,Colin!$I17202,0)</f>
        <v>0</v>
      </c>
      <c r="Q17202" s="38">
        <f>IF(Colin!$G17202&lt;$B$1,Colin!$I17202,0)</f>
        <v>0</v>
      </c>
    </row>
    <row r="17203" spans="12:17" x14ac:dyDescent="0.25">
      <c r="L17203" s="38">
        <f>IF(AND(Colin!$G17203=$B$1,Colin!$H17203=$C$3),Colin!$I17203,)</f>
        <v>0</v>
      </c>
      <c r="M17203" s="38">
        <f>IF(AND(Colin!$G17203=$B$1,Colin!$H17203&lt;=$C$3),Colin!$I17203,)</f>
        <v>0</v>
      </c>
      <c r="N17203" s="38">
        <f>IF(AND(Colin!$G17203=$B$2,Colin!$H17203=$C$3),Colin!$I17203,)</f>
        <v>0</v>
      </c>
      <c r="O17203" s="38">
        <f>IF(AND(Colin!$G17203=$B$2,Colin!$H17203&lt;=$C$3),Colin!$I17203,)</f>
        <v>0</v>
      </c>
      <c r="P17203" s="38">
        <f>IF(Colin!$G17203&lt;$B$2,Colin!$I17203,0)</f>
        <v>0</v>
      </c>
      <c r="Q17203" s="38">
        <f>IF(Colin!$G17203&lt;$B$1,Colin!$I17203,0)</f>
        <v>0</v>
      </c>
    </row>
    <row r="17204" spans="12:17" x14ac:dyDescent="0.25">
      <c r="L17204" s="38">
        <f>IF(AND(Colin!$G17204=$B$1,Colin!$H17204=$C$3),Colin!$I17204,)</f>
        <v>0</v>
      </c>
      <c r="M17204" s="38">
        <f>IF(AND(Colin!$G17204=$B$1,Colin!$H17204&lt;=$C$3),Colin!$I17204,)</f>
        <v>0</v>
      </c>
      <c r="N17204" s="38">
        <f>IF(AND(Colin!$G17204=$B$2,Colin!$H17204=$C$3),Colin!$I17204,)</f>
        <v>0</v>
      </c>
      <c r="O17204" s="38">
        <f>IF(AND(Colin!$G17204=$B$2,Colin!$H17204&lt;=$C$3),Colin!$I17204,)</f>
        <v>0</v>
      </c>
      <c r="P17204" s="38">
        <f>IF(Colin!$G17204&lt;$B$2,Colin!$I17204,0)</f>
        <v>0</v>
      </c>
      <c r="Q17204" s="38">
        <f>IF(Colin!$G17204&lt;$B$1,Colin!$I17204,0)</f>
        <v>0</v>
      </c>
    </row>
    <row r="17205" spans="12:17" x14ac:dyDescent="0.25">
      <c r="L17205" s="38">
        <f>IF(AND(Colin!$G17205=$B$1,Colin!$H17205=$C$3),Colin!$I17205,)</f>
        <v>0</v>
      </c>
      <c r="M17205" s="38">
        <f>IF(AND(Colin!$G17205=$B$1,Colin!$H17205&lt;=$C$3),Colin!$I17205,)</f>
        <v>0</v>
      </c>
      <c r="N17205" s="38">
        <f>IF(AND(Colin!$G17205=$B$2,Colin!$H17205=$C$3),Colin!$I17205,)</f>
        <v>0</v>
      </c>
      <c r="O17205" s="38">
        <f>IF(AND(Colin!$G17205=$B$2,Colin!$H17205&lt;=$C$3),Colin!$I17205,)</f>
        <v>0</v>
      </c>
      <c r="P17205" s="38">
        <f>IF(Colin!$G17205&lt;$B$2,Colin!$I17205,0)</f>
        <v>0</v>
      </c>
      <c r="Q17205" s="38">
        <f>IF(Colin!$G17205&lt;$B$1,Colin!$I17205,0)</f>
        <v>0</v>
      </c>
    </row>
    <row r="17206" spans="12:17" x14ac:dyDescent="0.25">
      <c r="L17206" s="38">
        <f>IF(AND(Colin!$G17206=$B$1,Colin!$H17206=$C$3),Colin!$I17206,)</f>
        <v>0</v>
      </c>
      <c r="M17206" s="38">
        <f>IF(AND(Colin!$G17206=$B$1,Colin!$H17206&lt;=$C$3),Colin!$I17206,)</f>
        <v>0</v>
      </c>
      <c r="N17206" s="38">
        <f>IF(AND(Colin!$G17206=$B$2,Colin!$H17206=$C$3),Colin!$I17206,)</f>
        <v>0</v>
      </c>
      <c r="O17206" s="38">
        <f>IF(AND(Colin!$G17206=$B$2,Colin!$H17206&lt;=$C$3),Colin!$I17206,)</f>
        <v>0</v>
      </c>
      <c r="P17206" s="38">
        <f>IF(Colin!$G17206&lt;$B$2,Colin!$I17206,0)</f>
        <v>0</v>
      </c>
      <c r="Q17206" s="38">
        <f>IF(Colin!$G17206&lt;$B$1,Colin!$I17206,0)</f>
        <v>0</v>
      </c>
    </row>
    <row r="17207" spans="12:17" x14ac:dyDescent="0.25">
      <c r="L17207" s="38">
        <f>IF(AND(Colin!$G17207=$B$1,Colin!$H17207=$C$3),Colin!$I17207,)</f>
        <v>0</v>
      </c>
      <c r="M17207" s="38">
        <f>IF(AND(Colin!$G17207=$B$1,Colin!$H17207&lt;=$C$3),Colin!$I17207,)</f>
        <v>0</v>
      </c>
      <c r="N17207" s="38">
        <f>IF(AND(Colin!$G17207=$B$2,Colin!$H17207=$C$3),Colin!$I17207,)</f>
        <v>0</v>
      </c>
      <c r="O17207" s="38">
        <f>IF(AND(Colin!$G17207=$B$2,Colin!$H17207&lt;=$C$3),Colin!$I17207,)</f>
        <v>0</v>
      </c>
      <c r="P17207" s="38">
        <f>IF(Colin!$G17207&lt;$B$2,Colin!$I17207,0)</f>
        <v>0</v>
      </c>
      <c r="Q17207" s="38">
        <f>IF(Colin!$G17207&lt;$B$1,Colin!$I17207,0)</f>
        <v>0</v>
      </c>
    </row>
    <row r="17208" spans="12:17" x14ac:dyDescent="0.25">
      <c r="L17208" s="38">
        <f>IF(AND(Colin!$G17208=$B$1,Colin!$H17208=$C$3),Colin!$I17208,)</f>
        <v>0</v>
      </c>
      <c r="M17208" s="38">
        <f>IF(AND(Colin!$G17208=$B$1,Colin!$H17208&lt;=$C$3),Colin!$I17208,)</f>
        <v>0</v>
      </c>
      <c r="N17208" s="38">
        <f>IF(AND(Colin!$G17208=$B$2,Colin!$H17208=$C$3),Colin!$I17208,)</f>
        <v>0</v>
      </c>
      <c r="O17208" s="38">
        <f>IF(AND(Colin!$G17208=$B$2,Colin!$H17208&lt;=$C$3),Colin!$I17208,)</f>
        <v>0</v>
      </c>
      <c r="P17208" s="38">
        <f>IF(Colin!$G17208&lt;$B$2,Colin!$I17208,0)</f>
        <v>0</v>
      </c>
      <c r="Q17208" s="38">
        <f>IF(Colin!$G17208&lt;$B$1,Colin!$I17208,0)</f>
        <v>0</v>
      </c>
    </row>
    <row r="17209" spans="12:17" x14ac:dyDescent="0.25">
      <c r="L17209" s="38">
        <f>IF(AND(Colin!$G17209=$B$1,Colin!$H17209=$C$3),Colin!$I17209,)</f>
        <v>0</v>
      </c>
      <c r="M17209" s="38">
        <f>IF(AND(Colin!$G17209=$B$1,Colin!$H17209&lt;=$C$3),Colin!$I17209,)</f>
        <v>0</v>
      </c>
      <c r="N17209" s="38">
        <f>IF(AND(Colin!$G17209=$B$2,Colin!$H17209=$C$3),Colin!$I17209,)</f>
        <v>0</v>
      </c>
      <c r="O17209" s="38">
        <f>IF(AND(Colin!$G17209=$B$2,Colin!$H17209&lt;=$C$3),Colin!$I17209,)</f>
        <v>0</v>
      </c>
      <c r="P17209" s="38">
        <f>IF(Colin!$G17209&lt;$B$2,Colin!$I17209,0)</f>
        <v>0</v>
      </c>
      <c r="Q17209" s="38">
        <f>IF(Colin!$G17209&lt;$B$1,Colin!$I17209,0)</f>
        <v>0</v>
      </c>
    </row>
    <row r="17210" spans="12:17" x14ac:dyDescent="0.25">
      <c r="L17210" s="38">
        <f>IF(AND(Colin!$G17210=$B$1,Colin!$H17210=$C$3),Colin!$I17210,)</f>
        <v>0</v>
      </c>
      <c r="M17210" s="38">
        <f>IF(AND(Colin!$G17210=$B$1,Colin!$H17210&lt;=$C$3),Colin!$I17210,)</f>
        <v>0</v>
      </c>
      <c r="N17210" s="38">
        <f>IF(AND(Colin!$G17210=$B$2,Colin!$H17210=$C$3),Colin!$I17210,)</f>
        <v>0</v>
      </c>
      <c r="O17210" s="38">
        <f>IF(AND(Colin!$G17210=$B$2,Colin!$H17210&lt;=$C$3),Colin!$I17210,)</f>
        <v>0</v>
      </c>
      <c r="P17210" s="38">
        <f>IF(Colin!$G17210&lt;$B$2,Colin!$I17210,0)</f>
        <v>0</v>
      </c>
      <c r="Q17210" s="38">
        <f>IF(Colin!$G17210&lt;$B$1,Colin!$I17210,0)</f>
        <v>0</v>
      </c>
    </row>
    <row r="17211" spans="12:17" x14ac:dyDescent="0.25">
      <c r="L17211" s="38">
        <f>IF(AND(Colin!$G17211=$B$1,Colin!$H17211=$C$3),Colin!$I17211,)</f>
        <v>0</v>
      </c>
      <c r="M17211" s="38">
        <f>IF(AND(Colin!$G17211=$B$1,Colin!$H17211&lt;=$C$3),Colin!$I17211,)</f>
        <v>0</v>
      </c>
      <c r="N17211" s="38">
        <f>IF(AND(Colin!$G17211=$B$2,Colin!$H17211=$C$3),Colin!$I17211,)</f>
        <v>0</v>
      </c>
      <c r="O17211" s="38">
        <f>IF(AND(Colin!$G17211=$B$2,Colin!$H17211&lt;=$C$3),Colin!$I17211,)</f>
        <v>0</v>
      </c>
      <c r="P17211" s="38">
        <f>IF(Colin!$G17211&lt;$B$2,Colin!$I17211,0)</f>
        <v>0</v>
      </c>
      <c r="Q17211" s="38">
        <f>IF(Colin!$G17211&lt;$B$1,Colin!$I17211,0)</f>
        <v>0</v>
      </c>
    </row>
    <row r="17212" spans="12:17" x14ac:dyDescent="0.25">
      <c r="L17212" s="38">
        <f>IF(AND(Colin!$G17212=$B$1,Colin!$H17212=$C$3),Colin!$I17212,)</f>
        <v>0</v>
      </c>
      <c r="M17212" s="38">
        <f>IF(AND(Colin!$G17212=$B$1,Colin!$H17212&lt;=$C$3),Colin!$I17212,)</f>
        <v>0</v>
      </c>
      <c r="N17212" s="38">
        <f>IF(AND(Colin!$G17212=$B$2,Colin!$H17212=$C$3),Colin!$I17212,)</f>
        <v>0</v>
      </c>
      <c r="O17212" s="38">
        <f>IF(AND(Colin!$G17212=$B$2,Colin!$H17212&lt;=$C$3),Colin!$I17212,)</f>
        <v>0</v>
      </c>
      <c r="P17212" s="38">
        <f>IF(Colin!$G17212&lt;$B$2,Colin!$I17212,0)</f>
        <v>0</v>
      </c>
      <c r="Q17212" s="38">
        <f>IF(Colin!$G17212&lt;$B$1,Colin!$I17212,0)</f>
        <v>0</v>
      </c>
    </row>
    <row r="17213" spans="12:17" x14ac:dyDescent="0.25">
      <c r="L17213" s="38">
        <f>IF(AND(Colin!$G17213=$B$1,Colin!$H17213=$C$3),Colin!$I17213,)</f>
        <v>0</v>
      </c>
      <c r="M17213" s="38">
        <f>IF(AND(Colin!$G17213=$B$1,Colin!$H17213&lt;=$C$3),Colin!$I17213,)</f>
        <v>0</v>
      </c>
      <c r="N17213" s="38">
        <f>IF(AND(Colin!$G17213=$B$2,Colin!$H17213=$C$3),Colin!$I17213,)</f>
        <v>0</v>
      </c>
      <c r="O17213" s="38">
        <f>IF(AND(Colin!$G17213=$B$2,Colin!$H17213&lt;=$C$3),Colin!$I17213,)</f>
        <v>0</v>
      </c>
      <c r="P17213" s="38">
        <f>IF(Colin!$G17213&lt;$B$2,Colin!$I17213,0)</f>
        <v>0</v>
      </c>
      <c r="Q17213" s="38">
        <f>IF(Colin!$G17213&lt;$B$1,Colin!$I17213,0)</f>
        <v>0</v>
      </c>
    </row>
    <row r="17214" spans="12:17" x14ac:dyDescent="0.25">
      <c r="L17214" s="38">
        <f>IF(AND(Colin!$G17214=$B$1,Colin!$H17214=$C$3),Colin!$I17214,)</f>
        <v>0</v>
      </c>
      <c r="M17214" s="38">
        <f>IF(AND(Colin!$G17214=$B$1,Colin!$H17214&lt;=$C$3),Colin!$I17214,)</f>
        <v>0</v>
      </c>
      <c r="N17214" s="38">
        <f>IF(AND(Colin!$G17214=$B$2,Colin!$H17214=$C$3),Colin!$I17214,)</f>
        <v>0</v>
      </c>
      <c r="O17214" s="38">
        <f>IF(AND(Colin!$G17214=$B$2,Colin!$H17214&lt;=$C$3),Colin!$I17214,)</f>
        <v>0</v>
      </c>
      <c r="P17214" s="38">
        <f>IF(Colin!$G17214&lt;$B$2,Colin!$I17214,0)</f>
        <v>0</v>
      </c>
      <c r="Q17214" s="38">
        <f>IF(Colin!$G17214&lt;$B$1,Colin!$I17214,0)</f>
        <v>0</v>
      </c>
    </row>
    <row r="17215" spans="12:17" x14ac:dyDescent="0.25">
      <c r="L17215" s="38">
        <f>IF(AND(Colin!$G17215=$B$1,Colin!$H17215=$C$3),Colin!$I17215,)</f>
        <v>0</v>
      </c>
      <c r="M17215" s="38">
        <f>IF(AND(Colin!$G17215=$B$1,Colin!$H17215&lt;=$C$3),Colin!$I17215,)</f>
        <v>0</v>
      </c>
      <c r="N17215" s="38">
        <f>IF(AND(Colin!$G17215=$B$2,Colin!$H17215=$C$3),Colin!$I17215,)</f>
        <v>0</v>
      </c>
      <c r="O17215" s="38">
        <f>IF(AND(Colin!$G17215=$B$2,Colin!$H17215&lt;=$C$3),Colin!$I17215,)</f>
        <v>0</v>
      </c>
      <c r="P17215" s="38">
        <f>IF(Colin!$G17215&lt;$B$2,Colin!$I17215,0)</f>
        <v>0</v>
      </c>
      <c r="Q17215" s="38">
        <f>IF(Colin!$G17215&lt;$B$1,Colin!$I17215,0)</f>
        <v>0</v>
      </c>
    </row>
    <row r="17216" spans="12:17" x14ac:dyDescent="0.25">
      <c r="L17216" s="38">
        <f>IF(AND(Colin!$G17216=$B$1,Colin!$H17216=$C$3),Colin!$I17216,)</f>
        <v>0</v>
      </c>
      <c r="M17216" s="38">
        <f>IF(AND(Colin!$G17216=$B$1,Colin!$H17216&lt;=$C$3),Colin!$I17216,)</f>
        <v>0</v>
      </c>
      <c r="N17216" s="38">
        <f>IF(AND(Colin!$G17216=$B$2,Colin!$H17216=$C$3),Colin!$I17216,)</f>
        <v>0</v>
      </c>
      <c r="O17216" s="38">
        <f>IF(AND(Colin!$G17216=$B$2,Colin!$H17216&lt;=$C$3),Colin!$I17216,)</f>
        <v>0</v>
      </c>
      <c r="P17216" s="38">
        <f>IF(Colin!$G17216&lt;$B$2,Colin!$I17216,0)</f>
        <v>0</v>
      </c>
      <c r="Q17216" s="38">
        <f>IF(Colin!$G17216&lt;$B$1,Colin!$I17216,0)</f>
        <v>0</v>
      </c>
    </row>
    <row r="17217" spans="12:17" x14ac:dyDescent="0.25">
      <c r="L17217" s="38">
        <f>IF(AND(Colin!$G17217=$B$1,Colin!$H17217=$C$3),Colin!$I17217,)</f>
        <v>0</v>
      </c>
      <c r="M17217" s="38">
        <f>IF(AND(Colin!$G17217=$B$1,Colin!$H17217&lt;=$C$3),Colin!$I17217,)</f>
        <v>0</v>
      </c>
      <c r="N17217" s="38">
        <f>IF(AND(Colin!$G17217=$B$2,Colin!$H17217=$C$3),Colin!$I17217,)</f>
        <v>0</v>
      </c>
      <c r="O17217" s="38">
        <f>IF(AND(Colin!$G17217=$B$2,Colin!$H17217&lt;=$C$3),Colin!$I17217,)</f>
        <v>0</v>
      </c>
      <c r="P17217" s="38">
        <f>IF(Colin!$G17217&lt;$B$2,Colin!$I17217,0)</f>
        <v>0</v>
      </c>
      <c r="Q17217" s="38">
        <f>IF(Colin!$G17217&lt;$B$1,Colin!$I17217,0)</f>
        <v>0</v>
      </c>
    </row>
    <row r="17218" spans="12:17" x14ac:dyDescent="0.25">
      <c r="L17218" s="38">
        <f>IF(AND(Colin!$G17218=$B$1,Colin!$H17218=$C$3),Colin!$I17218,)</f>
        <v>0</v>
      </c>
      <c r="M17218" s="38">
        <f>IF(AND(Colin!$G17218=$B$1,Colin!$H17218&lt;=$C$3),Colin!$I17218,)</f>
        <v>0</v>
      </c>
      <c r="N17218" s="38">
        <f>IF(AND(Colin!$G17218=$B$2,Colin!$H17218=$C$3),Colin!$I17218,)</f>
        <v>0</v>
      </c>
      <c r="O17218" s="38">
        <f>IF(AND(Colin!$G17218=$B$2,Colin!$H17218&lt;=$C$3),Colin!$I17218,)</f>
        <v>0</v>
      </c>
      <c r="P17218" s="38">
        <f>IF(Colin!$G17218&lt;$B$2,Colin!$I17218,0)</f>
        <v>0</v>
      </c>
      <c r="Q17218" s="38">
        <f>IF(Colin!$G17218&lt;$B$1,Colin!$I17218,0)</f>
        <v>0</v>
      </c>
    </row>
    <row r="17219" spans="12:17" x14ac:dyDescent="0.25">
      <c r="L17219" s="38">
        <f>IF(AND(Colin!$G17219=$B$1,Colin!$H17219=$C$3),Colin!$I17219,)</f>
        <v>0</v>
      </c>
      <c r="M17219" s="38">
        <f>IF(AND(Colin!$G17219=$B$1,Colin!$H17219&lt;=$C$3),Colin!$I17219,)</f>
        <v>0</v>
      </c>
      <c r="N17219" s="38">
        <f>IF(AND(Colin!$G17219=$B$2,Colin!$H17219=$C$3),Colin!$I17219,)</f>
        <v>0</v>
      </c>
      <c r="O17219" s="38">
        <f>IF(AND(Colin!$G17219=$B$2,Colin!$H17219&lt;=$C$3),Colin!$I17219,)</f>
        <v>0</v>
      </c>
      <c r="P17219" s="38">
        <f>IF(Colin!$G17219&lt;$B$2,Colin!$I17219,0)</f>
        <v>0</v>
      </c>
      <c r="Q17219" s="38">
        <f>IF(Colin!$G17219&lt;$B$1,Colin!$I17219,0)</f>
        <v>0</v>
      </c>
    </row>
    <row r="17220" spans="12:17" x14ac:dyDescent="0.25">
      <c r="L17220" s="38">
        <f>IF(AND(Colin!$G17220=$B$1,Colin!$H17220=$C$3),Colin!$I17220,)</f>
        <v>0</v>
      </c>
      <c r="M17220" s="38">
        <f>IF(AND(Colin!$G17220=$B$1,Colin!$H17220&lt;=$C$3),Colin!$I17220,)</f>
        <v>0</v>
      </c>
      <c r="N17220" s="38">
        <f>IF(AND(Colin!$G17220=$B$2,Colin!$H17220=$C$3),Colin!$I17220,)</f>
        <v>0</v>
      </c>
      <c r="O17220" s="38">
        <f>IF(AND(Colin!$G17220=$B$2,Colin!$H17220&lt;=$C$3),Colin!$I17220,)</f>
        <v>0</v>
      </c>
      <c r="P17220" s="38">
        <f>IF(Colin!$G17220&lt;$B$2,Colin!$I17220,0)</f>
        <v>0</v>
      </c>
      <c r="Q17220" s="38">
        <f>IF(Colin!$G17220&lt;$B$1,Colin!$I17220,0)</f>
        <v>0</v>
      </c>
    </row>
    <row r="17221" spans="12:17" x14ac:dyDescent="0.25">
      <c r="L17221" s="38">
        <f>IF(AND(Colin!$G17221=$B$1,Colin!$H17221=$C$3),Colin!$I17221,)</f>
        <v>0</v>
      </c>
      <c r="M17221" s="38">
        <f>IF(AND(Colin!$G17221=$B$1,Colin!$H17221&lt;=$C$3),Colin!$I17221,)</f>
        <v>0</v>
      </c>
      <c r="N17221" s="38">
        <f>IF(AND(Colin!$G17221=$B$2,Colin!$H17221=$C$3),Colin!$I17221,)</f>
        <v>0</v>
      </c>
      <c r="O17221" s="38">
        <f>IF(AND(Colin!$G17221=$B$2,Colin!$H17221&lt;=$C$3),Colin!$I17221,)</f>
        <v>0</v>
      </c>
      <c r="P17221" s="38">
        <f>IF(Colin!$G17221&lt;$B$2,Colin!$I17221,0)</f>
        <v>0</v>
      </c>
      <c r="Q17221" s="38">
        <f>IF(Colin!$G17221&lt;$B$1,Colin!$I17221,0)</f>
        <v>0</v>
      </c>
    </row>
    <row r="17222" spans="12:17" x14ac:dyDescent="0.25">
      <c r="L17222" s="38">
        <f>IF(AND(Colin!$G17222=$B$1,Colin!$H17222=$C$3),Colin!$I17222,)</f>
        <v>0</v>
      </c>
      <c r="M17222" s="38">
        <f>IF(AND(Colin!$G17222=$B$1,Colin!$H17222&lt;=$C$3),Colin!$I17222,)</f>
        <v>0</v>
      </c>
      <c r="N17222" s="38">
        <f>IF(AND(Colin!$G17222=$B$2,Colin!$H17222=$C$3),Colin!$I17222,)</f>
        <v>0</v>
      </c>
      <c r="O17222" s="38">
        <f>IF(AND(Colin!$G17222=$B$2,Colin!$H17222&lt;=$C$3),Colin!$I17222,)</f>
        <v>0</v>
      </c>
      <c r="P17222" s="38">
        <f>IF(Colin!$G17222&lt;$B$2,Colin!$I17222,0)</f>
        <v>0</v>
      </c>
      <c r="Q17222" s="38">
        <f>IF(Colin!$G17222&lt;$B$1,Colin!$I17222,0)</f>
        <v>0</v>
      </c>
    </row>
    <row r="17223" spans="12:17" x14ac:dyDescent="0.25">
      <c r="L17223" s="38">
        <f>IF(AND(Colin!$G17223=$B$1,Colin!$H17223=$C$3),Colin!$I17223,)</f>
        <v>0</v>
      </c>
      <c r="M17223" s="38">
        <f>IF(AND(Colin!$G17223=$B$1,Colin!$H17223&lt;=$C$3),Colin!$I17223,)</f>
        <v>0</v>
      </c>
      <c r="N17223" s="38">
        <f>IF(AND(Colin!$G17223=$B$2,Colin!$H17223=$C$3),Colin!$I17223,)</f>
        <v>0</v>
      </c>
      <c r="O17223" s="38">
        <f>IF(AND(Colin!$G17223=$B$2,Colin!$H17223&lt;=$C$3),Colin!$I17223,)</f>
        <v>0</v>
      </c>
      <c r="P17223" s="38">
        <f>IF(Colin!$G17223&lt;$B$2,Colin!$I17223,0)</f>
        <v>0</v>
      </c>
      <c r="Q17223" s="38">
        <f>IF(Colin!$G17223&lt;$B$1,Colin!$I17223,0)</f>
        <v>0</v>
      </c>
    </row>
    <row r="17224" spans="12:17" x14ac:dyDescent="0.25">
      <c r="L17224" s="38">
        <f>IF(AND(Colin!$G17224=$B$1,Colin!$H17224=$C$3),Colin!$I17224,)</f>
        <v>0</v>
      </c>
      <c r="M17224" s="38">
        <f>IF(AND(Colin!$G17224=$B$1,Colin!$H17224&lt;=$C$3),Colin!$I17224,)</f>
        <v>0</v>
      </c>
      <c r="N17224" s="38">
        <f>IF(AND(Colin!$G17224=$B$2,Colin!$H17224=$C$3),Colin!$I17224,)</f>
        <v>0</v>
      </c>
      <c r="O17224" s="38">
        <f>IF(AND(Colin!$G17224=$B$2,Colin!$H17224&lt;=$C$3),Colin!$I17224,)</f>
        <v>0</v>
      </c>
      <c r="P17224" s="38">
        <f>IF(Colin!$G17224&lt;$B$2,Colin!$I17224,0)</f>
        <v>0</v>
      </c>
      <c r="Q17224" s="38">
        <f>IF(Colin!$G17224&lt;$B$1,Colin!$I17224,0)</f>
        <v>0</v>
      </c>
    </row>
    <row r="17225" spans="12:17" x14ac:dyDescent="0.25">
      <c r="L17225" s="38">
        <f>IF(AND(Colin!$G17225=$B$1,Colin!$H17225=$C$3),Colin!$I17225,)</f>
        <v>0</v>
      </c>
      <c r="M17225" s="38">
        <f>IF(AND(Colin!$G17225=$B$1,Colin!$H17225&lt;=$C$3),Colin!$I17225,)</f>
        <v>0</v>
      </c>
      <c r="N17225" s="38">
        <f>IF(AND(Colin!$G17225=$B$2,Colin!$H17225=$C$3),Colin!$I17225,)</f>
        <v>0</v>
      </c>
      <c r="O17225" s="38">
        <f>IF(AND(Colin!$G17225=$B$2,Colin!$H17225&lt;=$C$3),Colin!$I17225,)</f>
        <v>0</v>
      </c>
      <c r="P17225" s="38">
        <f>IF(Colin!$G17225&lt;$B$2,Colin!$I17225,0)</f>
        <v>0</v>
      </c>
      <c r="Q17225" s="38">
        <f>IF(Colin!$G17225&lt;$B$1,Colin!$I17225,0)</f>
        <v>0</v>
      </c>
    </row>
    <row r="17226" spans="12:17" x14ac:dyDescent="0.25">
      <c r="L17226" s="38">
        <f>IF(AND(Colin!$G17226=$B$1,Colin!$H17226=$C$3),Colin!$I17226,)</f>
        <v>0</v>
      </c>
      <c r="M17226" s="38">
        <f>IF(AND(Colin!$G17226=$B$1,Colin!$H17226&lt;=$C$3),Colin!$I17226,)</f>
        <v>0</v>
      </c>
      <c r="N17226" s="38">
        <f>IF(AND(Colin!$G17226=$B$2,Colin!$H17226=$C$3),Colin!$I17226,)</f>
        <v>0</v>
      </c>
      <c r="O17226" s="38">
        <f>IF(AND(Colin!$G17226=$B$2,Colin!$H17226&lt;=$C$3),Colin!$I17226,)</f>
        <v>0</v>
      </c>
      <c r="P17226" s="38">
        <f>IF(Colin!$G17226&lt;$B$2,Colin!$I17226,0)</f>
        <v>0</v>
      </c>
      <c r="Q17226" s="38">
        <f>IF(Colin!$G17226&lt;$B$1,Colin!$I17226,0)</f>
        <v>0</v>
      </c>
    </row>
    <row r="17227" spans="12:17" x14ac:dyDescent="0.25">
      <c r="L17227" s="38">
        <f>IF(AND(Colin!$G17227=$B$1,Colin!$H17227=$C$3),Colin!$I17227,)</f>
        <v>0</v>
      </c>
      <c r="M17227" s="38">
        <f>IF(AND(Colin!$G17227=$B$1,Colin!$H17227&lt;=$C$3),Colin!$I17227,)</f>
        <v>0</v>
      </c>
      <c r="N17227" s="38">
        <f>IF(AND(Colin!$G17227=$B$2,Colin!$H17227=$C$3),Colin!$I17227,)</f>
        <v>0</v>
      </c>
      <c r="O17227" s="38">
        <f>IF(AND(Colin!$G17227=$B$2,Colin!$H17227&lt;=$C$3),Colin!$I17227,)</f>
        <v>0</v>
      </c>
      <c r="P17227" s="38">
        <f>IF(Colin!$G17227&lt;$B$2,Colin!$I17227,0)</f>
        <v>0</v>
      </c>
      <c r="Q17227" s="38">
        <f>IF(Colin!$G17227&lt;$B$1,Colin!$I17227,0)</f>
        <v>0</v>
      </c>
    </row>
    <row r="17228" spans="12:17" x14ac:dyDescent="0.25">
      <c r="L17228" s="38">
        <f>IF(AND(Colin!$G17228=$B$1,Colin!$H17228=$C$3),Colin!$I17228,)</f>
        <v>0</v>
      </c>
      <c r="M17228" s="38">
        <f>IF(AND(Colin!$G17228=$B$1,Colin!$H17228&lt;=$C$3),Colin!$I17228,)</f>
        <v>0</v>
      </c>
      <c r="N17228" s="38">
        <f>IF(AND(Colin!$G17228=$B$2,Colin!$H17228=$C$3),Colin!$I17228,)</f>
        <v>0</v>
      </c>
      <c r="O17228" s="38">
        <f>IF(AND(Colin!$G17228=$B$2,Colin!$H17228&lt;=$C$3),Colin!$I17228,)</f>
        <v>0</v>
      </c>
      <c r="P17228" s="38">
        <f>IF(Colin!$G17228&lt;$B$2,Colin!$I17228,0)</f>
        <v>0</v>
      </c>
      <c r="Q17228" s="38">
        <f>IF(Colin!$G17228&lt;$B$1,Colin!$I17228,0)</f>
        <v>0</v>
      </c>
    </row>
    <row r="17229" spans="12:17" x14ac:dyDescent="0.25">
      <c r="L17229" s="38">
        <f>IF(AND(Colin!$G17229=$B$1,Colin!$H17229=$C$3),Colin!$I17229,)</f>
        <v>0</v>
      </c>
      <c r="M17229" s="38">
        <f>IF(AND(Colin!$G17229=$B$1,Colin!$H17229&lt;=$C$3),Colin!$I17229,)</f>
        <v>0</v>
      </c>
      <c r="N17229" s="38">
        <f>IF(AND(Colin!$G17229=$B$2,Colin!$H17229=$C$3),Colin!$I17229,)</f>
        <v>0</v>
      </c>
      <c r="O17229" s="38">
        <f>IF(AND(Colin!$G17229=$B$2,Colin!$H17229&lt;=$C$3),Colin!$I17229,)</f>
        <v>0</v>
      </c>
      <c r="P17229" s="38">
        <f>IF(Colin!$G17229&lt;$B$2,Colin!$I17229,0)</f>
        <v>0</v>
      </c>
      <c r="Q17229" s="38">
        <f>IF(Colin!$G17229&lt;$B$1,Colin!$I17229,0)</f>
        <v>0</v>
      </c>
    </row>
    <row r="17230" spans="12:17" x14ac:dyDescent="0.25">
      <c r="L17230" s="38">
        <f>IF(AND(Colin!$G17230=$B$1,Colin!$H17230=$C$3),Colin!$I17230,)</f>
        <v>0</v>
      </c>
      <c r="M17230" s="38">
        <f>IF(AND(Colin!$G17230=$B$1,Colin!$H17230&lt;=$C$3),Colin!$I17230,)</f>
        <v>0</v>
      </c>
      <c r="N17230" s="38">
        <f>IF(AND(Colin!$G17230=$B$2,Colin!$H17230=$C$3),Colin!$I17230,)</f>
        <v>0</v>
      </c>
      <c r="O17230" s="38">
        <f>IF(AND(Colin!$G17230=$B$2,Colin!$H17230&lt;=$C$3),Colin!$I17230,)</f>
        <v>0</v>
      </c>
      <c r="P17230" s="38">
        <f>IF(Colin!$G17230&lt;$B$2,Colin!$I17230,0)</f>
        <v>0</v>
      </c>
      <c r="Q17230" s="38">
        <f>IF(Colin!$G17230&lt;$B$1,Colin!$I17230,0)</f>
        <v>0</v>
      </c>
    </row>
    <row r="17231" spans="12:17" x14ac:dyDescent="0.25">
      <c r="L17231" s="38">
        <f>IF(AND(Colin!$G17231=$B$1,Colin!$H17231=$C$3),Colin!$I17231,)</f>
        <v>0</v>
      </c>
      <c r="M17231" s="38">
        <f>IF(AND(Colin!$G17231=$B$1,Colin!$H17231&lt;=$C$3),Colin!$I17231,)</f>
        <v>0</v>
      </c>
      <c r="N17231" s="38">
        <f>IF(AND(Colin!$G17231=$B$2,Colin!$H17231=$C$3),Colin!$I17231,)</f>
        <v>0</v>
      </c>
      <c r="O17231" s="38">
        <f>IF(AND(Colin!$G17231=$B$2,Colin!$H17231&lt;=$C$3),Colin!$I17231,)</f>
        <v>0</v>
      </c>
      <c r="P17231" s="38">
        <f>IF(Colin!$G17231&lt;$B$2,Colin!$I17231,0)</f>
        <v>0</v>
      </c>
      <c r="Q17231" s="38">
        <f>IF(Colin!$G17231&lt;$B$1,Colin!$I17231,0)</f>
        <v>0</v>
      </c>
    </row>
    <row r="17232" spans="12:17" x14ac:dyDescent="0.25">
      <c r="L17232" s="38">
        <f>IF(AND(Colin!$G17232=$B$1,Colin!$H17232=$C$3),Colin!$I17232,)</f>
        <v>0</v>
      </c>
      <c r="M17232" s="38">
        <f>IF(AND(Colin!$G17232=$B$1,Colin!$H17232&lt;=$C$3),Colin!$I17232,)</f>
        <v>0</v>
      </c>
      <c r="N17232" s="38">
        <f>IF(AND(Colin!$G17232=$B$2,Colin!$H17232=$C$3),Colin!$I17232,)</f>
        <v>0</v>
      </c>
      <c r="O17232" s="38">
        <f>IF(AND(Colin!$G17232=$B$2,Colin!$H17232&lt;=$C$3),Colin!$I17232,)</f>
        <v>0</v>
      </c>
      <c r="P17232" s="38">
        <f>IF(Colin!$G17232&lt;$B$2,Colin!$I17232,0)</f>
        <v>0</v>
      </c>
      <c r="Q17232" s="38">
        <f>IF(Colin!$G17232&lt;$B$1,Colin!$I17232,0)</f>
        <v>0</v>
      </c>
    </row>
    <row r="17233" spans="12:17" x14ac:dyDescent="0.25">
      <c r="L17233" s="38">
        <f>IF(AND(Colin!$G17233=$B$1,Colin!$H17233=$C$3),Colin!$I17233,)</f>
        <v>0</v>
      </c>
      <c r="M17233" s="38">
        <f>IF(AND(Colin!$G17233=$B$1,Colin!$H17233&lt;=$C$3),Colin!$I17233,)</f>
        <v>0</v>
      </c>
      <c r="N17233" s="38">
        <f>IF(AND(Colin!$G17233=$B$2,Colin!$H17233=$C$3),Colin!$I17233,)</f>
        <v>0</v>
      </c>
      <c r="O17233" s="38">
        <f>IF(AND(Colin!$G17233=$B$2,Colin!$H17233&lt;=$C$3),Colin!$I17233,)</f>
        <v>0</v>
      </c>
      <c r="P17233" s="38">
        <f>IF(Colin!$G17233&lt;$B$2,Colin!$I17233,0)</f>
        <v>0</v>
      </c>
      <c r="Q17233" s="38">
        <f>IF(Colin!$G17233&lt;$B$1,Colin!$I17233,0)</f>
        <v>0</v>
      </c>
    </row>
    <row r="17234" spans="12:17" x14ac:dyDescent="0.25">
      <c r="L17234" s="38">
        <f>IF(AND(Colin!$G17234=$B$1,Colin!$H17234=$C$3),Colin!$I17234,)</f>
        <v>0</v>
      </c>
      <c r="M17234" s="38">
        <f>IF(AND(Colin!$G17234=$B$1,Colin!$H17234&lt;=$C$3),Colin!$I17234,)</f>
        <v>0</v>
      </c>
      <c r="N17234" s="38">
        <f>IF(AND(Colin!$G17234=$B$2,Colin!$H17234=$C$3),Colin!$I17234,)</f>
        <v>0</v>
      </c>
      <c r="O17234" s="38">
        <f>IF(AND(Colin!$G17234=$B$2,Colin!$H17234&lt;=$C$3),Colin!$I17234,)</f>
        <v>0</v>
      </c>
      <c r="P17234" s="38">
        <f>IF(Colin!$G17234&lt;$B$2,Colin!$I17234,0)</f>
        <v>0</v>
      </c>
      <c r="Q17234" s="38">
        <f>IF(Colin!$G17234&lt;$B$1,Colin!$I17234,0)</f>
        <v>0</v>
      </c>
    </row>
    <row r="17235" spans="12:17" x14ac:dyDescent="0.25">
      <c r="L17235" s="38">
        <f>IF(AND(Colin!$G17235=$B$1,Colin!$H17235=$C$3),Colin!$I17235,)</f>
        <v>0</v>
      </c>
      <c r="M17235" s="38">
        <f>IF(AND(Colin!$G17235=$B$1,Colin!$H17235&lt;=$C$3),Colin!$I17235,)</f>
        <v>0</v>
      </c>
      <c r="N17235" s="38">
        <f>IF(AND(Colin!$G17235=$B$2,Colin!$H17235=$C$3),Colin!$I17235,)</f>
        <v>0</v>
      </c>
      <c r="O17235" s="38">
        <f>IF(AND(Colin!$G17235=$B$2,Colin!$H17235&lt;=$C$3),Colin!$I17235,)</f>
        <v>0</v>
      </c>
      <c r="P17235" s="38">
        <f>IF(Colin!$G17235&lt;$B$2,Colin!$I17235,0)</f>
        <v>0</v>
      </c>
      <c r="Q17235" s="38">
        <f>IF(Colin!$G17235&lt;$B$1,Colin!$I17235,0)</f>
        <v>0</v>
      </c>
    </row>
    <row r="17236" spans="12:17" x14ac:dyDescent="0.25">
      <c r="L17236" s="38">
        <f>IF(AND(Colin!$G17236=$B$1,Colin!$H17236=$C$3),Colin!$I17236,)</f>
        <v>0</v>
      </c>
      <c r="M17236" s="38">
        <f>IF(AND(Colin!$G17236=$B$1,Colin!$H17236&lt;=$C$3),Colin!$I17236,)</f>
        <v>0</v>
      </c>
      <c r="N17236" s="38">
        <f>IF(AND(Colin!$G17236=$B$2,Colin!$H17236=$C$3),Colin!$I17236,)</f>
        <v>0</v>
      </c>
      <c r="O17236" s="38">
        <f>IF(AND(Colin!$G17236=$B$2,Colin!$H17236&lt;=$C$3),Colin!$I17236,)</f>
        <v>0</v>
      </c>
      <c r="P17236" s="38">
        <f>IF(Colin!$G17236&lt;$B$2,Colin!$I17236,0)</f>
        <v>0</v>
      </c>
      <c r="Q17236" s="38">
        <f>IF(Colin!$G17236&lt;$B$1,Colin!$I17236,0)</f>
        <v>0</v>
      </c>
    </row>
    <row r="17237" spans="12:17" x14ac:dyDescent="0.25">
      <c r="L17237" s="38">
        <f>IF(AND(Colin!$G17237=$B$1,Colin!$H17237=$C$3),Colin!$I17237,)</f>
        <v>0</v>
      </c>
      <c r="M17237" s="38">
        <f>IF(AND(Colin!$G17237=$B$1,Colin!$H17237&lt;=$C$3),Colin!$I17237,)</f>
        <v>0</v>
      </c>
      <c r="N17237" s="38">
        <f>IF(AND(Colin!$G17237=$B$2,Colin!$H17237=$C$3),Colin!$I17237,)</f>
        <v>0</v>
      </c>
      <c r="O17237" s="38">
        <f>IF(AND(Colin!$G17237=$B$2,Colin!$H17237&lt;=$C$3),Colin!$I17237,)</f>
        <v>0</v>
      </c>
      <c r="P17237" s="38">
        <f>IF(Colin!$G17237&lt;$B$2,Colin!$I17237,0)</f>
        <v>0</v>
      </c>
      <c r="Q17237" s="38">
        <f>IF(Colin!$G17237&lt;$B$1,Colin!$I17237,0)</f>
        <v>0</v>
      </c>
    </row>
    <row r="17238" spans="12:17" x14ac:dyDescent="0.25">
      <c r="L17238" s="38">
        <f>IF(AND(Colin!$G17238=$B$1,Colin!$H17238=$C$3),Colin!$I17238,)</f>
        <v>0</v>
      </c>
      <c r="M17238" s="38">
        <f>IF(AND(Colin!$G17238=$B$1,Colin!$H17238&lt;=$C$3),Colin!$I17238,)</f>
        <v>0</v>
      </c>
      <c r="N17238" s="38">
        <f>IF(AND(Colin!$G17238=$B$2,Colin!$H17238=$C$3),Colin!$I17238,)</f>
        <v>0</v>
      </c>
      <c r="O17238" s="38">
        <f>IF(AND(Colin!$G17238=$B$2,Colin!$H17238&lt;=$C$3),Colin!$I17238,)</f>
        <v>0</v>
      </c>
      <c r="P17238" s="38">
        <f>IF(Colin!$G17238&lt;$B$2,Colin!$I17238,0)</f>
        <v>0</v>
      </c>
      <c r="Q17238" s="38">
        <f>IF(Colin!$G17238&lt;$B$1,Colin!$I17238,0)</f>
        <v>0</v>
      </c>
    </row>
    <row r="17239" spans="12:17" x14ac:dyDescent="0.25">
      <c r="L17239" s="38">
        <f>IF(AND(Colin!$G17239=$B$1,Colin!$H17239=$C$3),Colin!$I17239,)</f>
        <v>0</v>
      </c>
      <c r="M17239" s="38">
        <f>IF(AND(Colin!$G17239=$B$1,Colin!$H17239&lt;=$C$3),Colin!$I17239,)</f>
        <v>0</v>
      </c>
      <c r="N17239" s="38">
        <f>IF(AND(Colin!$G17239=$B$2,Colin!$H17239=$C$3),Colin!$I17239,)</f>
        <v>0</v>
      </c>
      <c r="O17239" s="38">
        <f>IF(AND(Colin!$G17239=$B$2,Colin!$H17239&lt;=$C$3),Colin!$I17239,)</f>
        <v>0</v>
      </c>
      <c r="P17239" s="38">
        <f>IF(Colin!$G17239&lt;$B$2,Colin!$I17239,0)</f>
        <v>0</v>
      </c>
      <c r="Q17239" s="38">
        <f>IF(Colin!$G17239&lt;$B$1,Colin!$I17239,0)</f>
        <v>0</v>
      </c>
    </row>
    <row r="17240" spans="12:17" x14ac:dyDescent="0.25">
      <c r="L17240" s="38">
        <f>IF(AND(Colin!$G17240=$B$1,Colin!$H17240=$C$3),Colin!$I17240,)</f>
        <v>0</v>
      </c>
      <c r="M17240" s="38">
        <f>IF(AND(Colin!$G17240=$B$1,Colin!$H17240&lt;=$C$3),Colin!$I17240,)</f>
        <v>0</v>
      </c>
      <c r="N17240" s="38">
        <f>IF(AND(Colin!$G17240=$B$2,Colin!$H17240=$C$3),Colin!$I17240,)</f>
        <v>0</v>
      </c>
      <c r="O17240" s="38">
        <f>IF(AND(Colin!$G17240=$B$2,Colin!$H17240&lt;=$C$3),Colin!$I17240,)</f>
        <v>0</v>
      </c>
      <c r="P17240" s="38">
        <f>IF(Colin!$G17240&lt;$B$2,Colin!$I17240,0)</f>
        <v>0</v>
      </c>
      <c r="Q17240" s="38">
        <f>IF(Colin!$G17240&lt;$B$1,Colin!$I17240,0)</f>
        <v>0</v>
      </c>
    </row>
    <row r="17241" spans="12:17" x14ac:dyDescent="0.25">
      <c r="L17241" s="38">
        <f>IF(AND(Colin!$G17241=$B$1,Colin!$H17241=$C$3),Colin!$I17241,)</f>
        <v>0</v>
      </c>
      <c r="M17241" s="38">
        <f>IF(AND(Colin!$G17241=$B$1,Colin!$H17241&lt;=$C$3),Colin!$I17241,)</f>
        <v>0</v>
      </c>
      <c r="N17241" s="38">
        <f>IF(AND(Colin!$G17241=$B$2,Colin!$H17241=$C$3),Colin!$I17241,)</f>
        <v>0</v>
      </c>
      <c r="O17241" s="38">
        <f>IF(AND(Colin!$G17241=$B$2,Colin!$H17241&lt;=$C$3),Colin!$I17241,)</f>
        <v>0</v>
      </c>
      <c r="P17241" s="38">
        <f>IF(Colin!$G17241&lt;$B$2,Colin!$I17241,0)</f>
        <v>0</v>
      </c>
      <c r="Q17241" s="38">
        <f>IF(Colin!$G17241&lt;$B$1,Colin!$I17241,0)</f>
        <v>0</v>
      </c>
    </row>
    <row r="17242" spans="12:17" x14ac:dyDescent="0.25">
      <c r="L17242" s="38">
        <f>IF(AND(Colin!$G17242=$B$1,Colin!$H17242=$C$3),Colin!$I17242,)</f>
        <v>0</v>
      </c>
      <c r="M17242" s="38">
        <f>IF(AND(Colin!$G17242=$B$1,Colin!$H17242&lt;=$C$3),Colin!$I17242,)</f>
        <v>0</v>
      </c>
      <c r="N17242" s="38">
        <f>IF(AND(Colin!$G17242=$B$2,Colin!$H17242=$C$3),Colin!$I17242,)</f>
        <v>0</v>
      </c>
      <c r="O17242" s="38">
        <f>IF(AND(Colin!$G17242=$B$2,Colin!$H17242&lt;=$C$3),Colin!$I17242,)</f>
        <v>0</v>
      </c>
      <c r="P17242" s="38">
        <f>IF(Colin!$G17242&lt;$B$2,Colin!$I17242,0)</f>
        <v>0</v>
      </c>
      <c r="Q17242" s="38">
        <f>IF(Colin!$G17242&lt;$B$1,Colin!$I17242,0)</f>
        <v>0</v>
      </c>
    </row>
    <row r="17243" spans="12:17" x14ac:dyDescent="0.25">
      <c r="L17243" s="38">
        <f>IF(AND(Colin!$G17243=$B$1,Colin!$H17243=$C$3),Colin!$I17243,)</f>
        <v>0</v>
      </c>
      <c r="M17243" s="38">
        <f>IF(AND(Colin!$G17243=$B$1,Colin!$H17243&lt;=$C$3),Colin!$I17243,)</f>
        <v>0</v>
      </c>
      <c r="N17243" s="38">
        <f>IF(AND(Colin!$G17243=$B$2,Colin!$H17243=$C$3),Colin!$I17243,)</f>
        <v>0</v>
      </c>
      <c r="O17243" s="38">
        <f>IF(AND(Colin!$G17243=$B$2,Colin!$H17243&lt;=$C$3),Colin!$I17243,)</f>
        <v>0</v>
      </c>
      <c r="P17243" s="38">
        <f>IF(Colin!$G17243&lt;$B$2,Colin!$I17243,0)</f>
        <v>0</v>
      </c>
      <c r="Q17243" s="38">
        <f>IF(Colin!$G17243&lt;$B$1,Colin!$I17243,0)</f>
        <v>0</v>
      </c>
    </row>
    <row r="17244" spans="12:17" x14ac:dyDescent="0.25">
      <c r="L17244" s="38">
        <f>IF(AND(Colin!$G17244=$B$1,Colin!$H17244=$C$3),Colin!$I17244,)</f>
        <v>0</v>
      </c>
      <c r="M17244" s="38">
        <f>IF(AND(Colin!$G17244=$B$1,Colin!$H17244&lt;=$C$3),Colin!$I17244,)</f>
        <v>0</v>
      </c>
      <c r="N17244" s="38">
        <f>IF(AND(Colin!$G17244=$B$2,Colin!$H17244=$C$3),Colin!$I17244,)</f>
        <v>0</v>
      </c>
      <c r="O17244" s="38">
        <f>IF(AND(Colin!$G17244=$B$2,Colin!$H17244&lt;=$C$3),Colin!$I17244,)</f>
        <v>0</v>
      </c>
      <c r="P17244" s="38">
        <f>IF(Colin!$G17244&lt;$B$2,Colin!$I17244,0)</f>
        <v>0</v>
      </c>
      <c r="Q17244" s="38">
        <f>IF(Colin!$G17244&lt;$B$1,Colin!$I17244,0)</f>
        <v>0</v>
      </c>
    </row>
    <row r="17245" spans="12:17" x14ac:dyDescent="0.25">
      <c r="L17245" s="38">
        <f>IF(AND(Colin!$G17245=$B$1,Colin!$H17245=$C$3),Colin!$I17245,)</f>
        <v>0</v>
      </c>
      <c r="M17245" s="38">
        <f>IF(AND(Colin!$G17245=$B$1,Colin!$H17245&lt;=$C$3),Colin!$I17245,)</f>
        <v>0</v>
      </c>
      <c r="N17245" s="38">
        <f>IF(AND(Colin!$G17245=$B$2,Colin!$H17245=$C$3),Colin!$I17245,)</f>
        <v>0</v>
      </c>
      <c r="O17245" s="38">
        <f>IF(AND(Colin!$G17245=$B$2,Colin!$H17245&lt;=$C$3),Colin!$I17245,)</f>
        <v>0</v>
      </c>
      <c r="P17245" s="38">
        <f>IF(Colin!$G17245&lt;$B$2,Colin!$I17245,0)</f>
        <v>0</v>
      </c>
      <c r="Q17245" s="38">
        <f>IF(Colin!$G17245&lt;$B$1,Colin!$I17245,0)</f>
        <v>0</v>
      </c>
    </row>
    <row r="17246" spans="12:17" x14ac:dyDescent="0.25">
      <c r="L17246" s="38">
        <f>IF(AND(Colin!$G17246=$B$1,Colin!$H17246=$C$3),Colin!$I17246,)</f>
        <v>0</v>
      </c>
      <c r="M17246" s="38">
        <f>IF(AND(Colin!$G17246=$B$1,Colin!$H17246&lt;=$C$3),Colin!$I17246,)</f>
        <v>0</v>
      </c>
      <c r="N17246" s="38">
        <f>IF(AND(Colin!$G17246=$B$2,Colin!$H17246=$C$3),Colin!$I17246,)</f>
        <v>0</v>
      </c>
      <c r="O17246" s="38">
        <f>IF(AND(Colin!$G17246=$B$2,Colin!$H17246&lt;=$C$3),Colin!$I17246,)</f>
        <v>0</v>
      </c>
      <c r="P17246" s="38">
        <f>IF(Colin!$G17246&lt;$B$2,Colin!$I17246,0)</f>
        <v>0</v>
      </c>
      <c r="Q17246" s="38">
        <f>IF(Colin!$G17246&lt;$B$1,Colin!$I17246,0)</f>
        <v>0</v>
      </c>
    </row>
    <row r="17247" spans="12:17" x14ac:dyDescent="0.25">
      <c r="L17247" s="38">
        <f>IF(AND(Colin!$G17247=$B$1,Colin!$H17247=$C$3),Colin!$I17247,)</f>
        <v>0</v>
      </c>
      <c r="M17247" s="38">
        <f>IF(AND(Colin!$G17247=$B$1,Colin!$H17247&lt;=$C$3),Colin!$I17247,)</f>
        <v>0</v>
      </c>
      <c r="N17247" s="38">
        <f>IF(AND(Colin!$G17247=$B$2,Colin!$H17247=$C$3),Colin!$I17247,)</f>
        <v>0</v>
      </c>
      <c r="O17247" s="38">
        <f>IF(AND(Colin!$G17247=$B$2,Colin!$H17247&lt;=$C$3),Colin!$I17247,)</f>
        <v>0</v>
      </c>
      <c r="P17247" s="38">
        <f>IF(Colin!$G17247&lt;$B$2,Colin!$I17247,0)</f>
        <v>0</v>
      </c>
      <c r="Q17247" s="38">
        <f>IF(Colin!$G17247&lt;$B$1,Colin!$I17247,0)</f>
        <v>0</v>
      </c>
    </row>
    <row r="17248" spans="12:17" x14ac:dyDescent="0.25">
      <c r="L17248" s="38">
        <f>IF(AND(Colin!$G17248=$B$1,Colin!$H17248=$C$3),Colin!$I17248,)</f>
        <v>0</v>
      </c>
      <c r="M17248" s="38">
        <f>IF(AND(Colin!$G17248=$B$1,Colin!$H17248&lt;=$C$3),Colin!$I17248,)</f>
        <v>0</v>
      </c>
      <c r="N17248" s="38">
        <f>IF(AND(Colin!$G17248=$B$2,Colin!$H17248=$C$3),Colin!$I17248,)</f>
        <v>0</v>
      </c>
      <c r="O17248" s="38">
        <f>IF(AND(Colin!$G17248=$B$2,Colin!$H17248&lt;=$C$3),Colin!$I17248,)</f>
        <v>0</v>
      </c>
      <c r="P17248" s="38">
        <f>IF(Colin!$G17248&lt;$B$2,Colin!$I17248,0)</f>
        <v>0</v>
      </c>
      <c r="Q17248" s="38">
        <f>IF(Colin!$G17248&lt;$B$1,Colin!$I17248,0)</f>
        <v>0</v>
      </c>
    </row>
    <row r="17249" spans="12:17" x14ac:dyDescent="0.25">
      <c r="L17249" s="38">
        <f>IF(AND(Colin!$G17249=$B$1,Colin!$H17249=$C$3),Colin!$I17249,)</f>
        <v>0</v>
      </c>
      <c r="M17249" s="38">
        <f>IF(AND(Colin!$G17249=$B$1,Colin!$H17249&lt;=$C$3),Colin!$I17249,)</f>
        <v>0</v>
      </c>
      <c r="N17249" s="38">
        <f>IF(AND(Colin!$G17249=$B$2,Colin!$H17249=$C$3),Colin!$I17249,)</f>
        <v>0</v>
      </c>
      <c r="O17249" s="38">
        <f>IF(AND(Colin!$G17249=$B$2,Colin!$H17249&lt;=$C$3),Colin!$I17249,)</f>
        <v>0</v>
      </c>
      <c r="P17249" s="38">
        <f>IF(Colin!$G17249&lt;$B$2,Colin!$I17249,0)</f>
        <v>0</v>
      </c>
      <c r="Q17249" s="38">
        <f>IF(Colin!$G17249&lt;$B$1,Colin!$I17249,0)</f>
        <v>0</v>
      </c>
    </row>
    <row r="17250" spans="12:17" x14ac:dyDescent="0.25">
      <c r="L17250" s="38">
        <f>IF(AND(Colin!$G17250=$B$1,Colin!$H17250=$C$3),Colin!$I17250,)</f>
        <v>0</v>
      </c>
      <c r="M17250" s="38">
        <f>IF(AND(Colin!$G17250=$B$1,Colin!$H17250&lt;=$C$3),Colin!$I17250,)</f>
        <v>0</v>
      </c>
      <c r="N17250" s="38">
        <f>IF(AND(Colin!$G17250=$B$2,Colin!$H17250=$C$3),Colin!$I17250,)</f>
        <v>0</v>
      </c>
      <c r="O17250" s="38">
        <f>IF(AND(Colin!$G17250=$B$2,Colin!$H17250&lt;=$C$3),Colin!$I17250,)</f>
        <v>0</v>
      </c>
      <c r="P17250" s="38">
        <f>IF(Colin!$G17250&lt;$B$2,Colin!$I17250,0)</f>
        <v>0</v>
      </c>
      <c r="Q17250" s="38">
        <f>IF(Colin!$G17250&lt;$B$1,Colin!$I17250,0)</f>
        <v>0</v>
      </c>
    </row>
    <row r="17251" spans="12:17" x14ac:dyDescent="0.25">
      <c r="L17251" s="38">
        <f>IF(AND(Colin!$G17251=$B$1,Colin!$H17251=$C$3),Colin!$I17251,)</f>
        <v>0</v>
      </c>
      <c r="M17251" s="38">
        <f>IF(AND(Colin!$G17251=$B$1,Colin!$H17251&lt;=$C$3),Colin!$I17251,)</f>
        <v>0</v>
      </c>
      <c r="N17251" s="38">
        <f>IF(AND(Colin!$G17251=$B$2,Colin!$H17251=$C$3),Colin!$I17251,)</f>
        <v>0</v>
      </c>
      <c r="O17251" s="38">
        <f>IF(AND(Colin!$G17251=$B$2,Colin!$H17251&lt;=$C$3),Colin!$I17251,)</f>
        <v>0</v>
      </c>
      <c r="P17251" s="38">
        <f>IF(Colin!$G17251&lt;$B$2,Colin!$I17251,0)</f>
        <v>0</v>
      </c>
      <c r="Q17251" s="38">
        <f>IF(Colin!$G17251&lt;$B$1,Colin!$I17251,0)</f>
        <v>0</v>
      </c>
    </row>
    <row r="17252" spans="12:17" x14ac:dyDescent="0.25">
      <c r="L17252" s="38">
        <f>IF(AND(Colin!$G17252=$B$1,Colin!$H17252=$C$3),Colin!$I17252,)</f>
        <v>0</v>
      </c>
      <c r="M17252" s="38">
        <f>IF(AND(Colin!$G17252=$B$1,Colin!$H17252&lt;=$C$3),Colin!$I17252,)</f>
        <v>0</v>
      </c>
      <c r="N17252" s="38">
        <f>IF(AND(Colin!$G17252=$B$2,Colin!$H17252=$C$3),Colin!$I17252,)</f>
        <v>0</v>
      </c>
      <c r="O17252" s="38">
        <f>IF(AND(Colin!$G17252=$B$2,Colin!$H17252&lt;=$C$3),Colin!$I17252,)</f>
        <v>0</v>
      </c>
      <c r="P17252" s="38">
        <f>IF(Colin!$G17252&lt;$B$2,Colin!$I17252,0)</f>
        <v>0</v>
      </c>
      <c r="Q17252" s="38">
        <f>IF(Colin!$G17252&lt;$B$1,Colin!$I17252,0)</f>
        <v>0</v>
      </c>
    </row>
    <row r="17253" spans="12:17" x14ac:dyDescent="0.25">
      <c r="L17253" s="38">
        <f>IF(AND(Colin!$G17253=$B$1,Colin!$H17253=$C$3),Colin!$I17253,)</f>
        <v>0</v>
      </c>
      <c r="M17253" s="38">
        <f>IF(AND(Colin!$G17253=$B$1,Colin!$H17253&lt;=$C$3),Colin!$I17253,)</f>
        <v>0</v>
      </c>
      <c r="N17253" s="38">
        <f>IF(AND(Colin!$G17253=$B$2,Colin!$H17253=$C$3),Colin!$I17253,)</f>
        <v>0</v>
      </c>
      <c r="O17253" s="38">
        <f>IF(AND(Colin!$G17253=$B$2,Colin!$H17253&lt;=$C$3),Colin!$I17253,)</f>
        <v>0</v>
      </c>
      <c r="P17253" s="38">
        <f>IF(Colin!$G17253&lt;$B$2,Colin!$I17253,0)</f>
        <v>0</v>
      </c>
      <c r="Q17253" s="38">
        <f>IF(Colin!$G17253&lt;$B$1,Colin!$I17253,0)</f>
        <v>0</v>
      </c>
    </row>
    <row r="17254" spans="12:17" x14ac:dyDescent="0.25">
      <c r="L17254" s="38">
        <f>IF(AND(Colin!$G17254=$B$1,Colin!$H17254=$C$3),Colin!$I17254,)</f>
        <v>0</v>
      </c>
      <c r="M17254" s="38">
        <f>IF(AND(Colin!$G17254=$B$1,Colin!$H17254&lt;=$C$3),Colin!$I17254,)</f>
        <v>0</v>
      </c>
      <c r="N17254" s="38">
        <f>IF(AND(Colin!$G17254=$B$2,Colin!$H17254=$C$3),Colin!$I17254,)</f>
        <v>0</v>
      </c>
      <c r="O17254" s="38">
        <f>IF(AND(Colin!$G17254=$B$2,Colin!$H17254&lt;=$C$3),Colin!$I17254,)</f>
        <v>0</v>
      </c>
      <c r="P17254" s="38">
        <f>IF(Colin!$G17254&lt;$B$2,Colin!$I17254,0)</f>
        <v>0</v>
      </c>
      <c r="Q17254" s="38">
        <f>IF(Colin!$G17254&lt;$B$1,Colin!$I17254,0)</f>
        <v>0</v>
      </c>
    </row>
    <row r="17255" spans="12:17" x14ac:dyDescent="0.25">
      <c r="L17255" s="38">
        <f>IF(AND(Colin!$G17255=$B$1,Colin!$H17255=$C$3),Colin!$I17255,)</f>
        <v>0</v>
      </c>
      <c r="M17255" s="38">
        <f>IF(AND(Colin!$G17255=$B$1,Colin!$H17255&lt;=$C$3),Colin!$I17255,)</f>
        <v>0</v>
      </c>
      <c r="N17255" s="38">
        <f>IF(AND(Colin!$G17255=$B$2,Colin!$H17255=$C$3),Colin!$I17255,)</f>
        <v>0</v>
      </c>
      <c r="O17255" s="38">
        <f>IF(AND(Colin!$G17255=$B$2,Colin!$H17255&lt;=$C$3),Colin!$I17255,)</f>
        <v>0</v>
      </c>
      <c r="P17255" s="38">
        <f>IF(Colin!$G17255&lt;$B$2,Colin!$I17255,0)</f>
        <v>0</v>
      </c>
      <c r="Q17255" s="38">
        <f>IF(Colin!$G17255&lt;$B$1,Colin!$I17255,0)</f>
        <v>0</v>
      </c>
    </row>
    <row r="17256" spans="12:17" x14ac:dyDescent="0.25">
      <c r="L17256" s="38">
        <f>IF(AND(Colin!$G17256=$B$1,Colin!$H17256=$C$3),Colin!$I17256,)</f>
        <v>0</v>
      </c>
      <c r="M17256" s="38">
        <f>IF(AND(Colin!$G17256=$B$1,Colin!$H17256&lt;=$C$3),Colin!$I17256,)</f>
        <v>0</v>
      </c>
      <c r="N17256" s="38">
        <f>IF(AND(Colin!$G17256=$B$2,Colin!$H17256=$C$3),Colin!$I17256,)</f>
        <v>0</v>
      </c>
      <c r="O17256" s="38">
        <f>IF(AND(Colin!$G17256=$B$2,Colin!$H17256&lt;=$C$3),Colin!$I17256,)</f>
        <v>0</v>
      </c>
      <c r="P17256" s="38">
        <f>IF(Colin!$G17256&lt;$B$2,Colin!$I17256,0)</f>
        <v>0</v>
      </c>
      <c r="Q17256" s="38">
        <f>IF(Colin!$G17256&lt;$B$1,Colin!$I17256,0)</f>
        <v>0</v>
      </c>
    </row>
    <row r="17257" spans="12:17" x14ac:dyDescent="0.25">
      <c r="L17257" s="38">
        <f>IF(AND(Colin!$G17257=$B$1,Colin!$H17257=$C$3),Colin!$I17257,)</f>
        <v>0</v>
      </c>
      <c r="M17257" s="38">
        <f>IF(AND(Colin!$G17257=$B$1,Colin!$H17257&lt;=$C$3),Colin!$I17257,)</f>
        <v>0</v>
      </c>
      <c r="N17257" s="38">
        <f>IF(AND(Colin!$G17257=$B$2,Colin!$H17257=$C$3),Colin!$I17257,)</f>
        <v>0</v>
      </c>
      <c r="O17257" s="38">
        <f>IF(AND(Colin!$G17257=$B$2,Colin!$H17257&lt;=$C$3),Colin!$I17257,)</f>
        <v>0</v>
      </c>
      <c r="P17257" s="38">
        <f>IF(Colin!$G17257&lt;$B$2,Colin!$I17257,0)</f>
        <v>0</v>
      </c>
      <c r="Q17257" s="38">
        <f>IF(Colin!$G17257&lt;$B$1,Colin!$I17257,0)</f>
        <v>0</v>
      </c>
    </row>
    <row r="17258" spans="12:17" x14ac:dyDescent="0.25">
      <c r="L17258" s="38">
        <f>IF(AND(Colin!$G17258=$B$1,Colin!$H17258=$C$3),Colin!$I17258,)</f>
        <v>0</v>
      </c>
      <c r="M17258" s="38">
        <f>IF(AND(Colin!$G17258=$B$1,Colin!$H17258&lt;=$C$3),Colin!$I17258,)</f>
        <v>0</v>
      </c>
      <c r="N17258" s="38">
        <f>IF(AND(Colin!$G17258=$B$2,Colin!$H17258=$C$3),Colin!$I17258,)</f>
        <v>0</v>
      </c>
      <c r="O17258" s="38">
        <f>IF(AND(Colin!$G17258=$B$2,Colin!$H17258&lt;=$C$3),Colin!$I17258,)</f>
        <v>0</v>
      </c>
      <c r="P17258" s="38">
        <f>IF(Colin!$G17258&lt;$B$2,Colin!$I17258,0)</f>
        <v>0</v>
      </c>
      <c r="Q17258" s="38">
        <f>IF(Colin!$G17258&lt;$B$1,Colin!$I17258,0)</f>
        <v>0</v>
      </c>
    </row>
    <row r="17259" spans="12:17" x14ac:dyDescent="0.25">
      <c r="L17259" s="38">
        <f>IF(AND(Colin!$G17259=$B$1,Colin!$H17259=$C$3),Colin!$I17259,)</f>
        <v>0</v>
      </c>
      <c r="M17259" s="38">
        <f>IF(AND(Colin!$G17259=$B$1,Colin!$H17259&lt;=$C$3),Colin!$I17259,)</f>
        <v>0</v>
      </c>
      <c r="N17259" s="38">
        <f>IF(AND(Colin!$G17259=$B$2,Colin!$H17259=$C$3),Colin!$I17259,)</f>
        <v>0</v>
      </c>
      <c r="O17259" s="38">
        <f>IF(AND(Colin!$G17259=$B$2,Colin!$H17259&lt;=$C$3),Colin!$I17259,)</f>
        <v>0</v>
      </c>
      <c r="P17259" s="38">
        <f>IF(Colin!$G17259&lt;$B$2,Colin!$I17259,0)</f>
        <v>0</v>
      </c>
      <c r="Q17259" s="38">
        <f>IF(Colin!$G17259&lt;$B$1,Colin!$I17259,0)</f>
        <v>0</v>
      </c>
    </row>
    <row r="17260" spans="12:17" x14ac:dyDescent="0.25">
      <c r="L17260" s="38">
        <f>IF(AND(Colin!$G17260=$B$1,Colin!$H17260=$C$3),Colin!$I17260,)</f>
        <v>0</v>
      </c>
      <c r="M17260" s="38">
        <f>IF(AND(Colin!$G17260=$B$1,Colin!$H17260&lt;=$C$3),Colin!$I17260,)</f>
        <v>0</v>
      </c>
      <c r="N17260" s="38">
        <f>IF(AND(Colin!$G17260=$B$2,Colin!$H17260=$C$3),Colin!$I17260,)</f>
        <v>0</v>
      </c>
      <c r="O17260" s="38">
        <f>IF(AND(Colin!$G17260=$B$2,Colin!$H17260&lt;=$C$3),Colin!$I17260,)</f>
        <v>0</v>
      </c>
      <c r="P17260" s="38">
        <f>IF(Colin!$G17260&lt;$B$2,Colin!$I17260,0)</f>
        <v>0</v>
      </c>
      <c r="Q17260" s="38">
        <f>IF(Colin!$G17260&lt;$B$1,Colin!$I17260,0)</f>
        <v>0</v>
      </c>
    </row>
    <row r="17261" spans="12:17" x14ac:dyDescent="0.25">
      <c r="L17261" s="38">
        <f>IF(AND(Colin!$G17261=$B$1,Colin!$H17261=$C$3),Colin!$I17261,)</f>
        <v>0</v>
      </c>
      <c r="M17261" s="38">
        <f>IF(AND(Colin!$G17261=$B$1,Colin!$H17261&lt;=$C$3),Colin!$I17261,)</f>
        <v>0</v>
      </c>
      <c r="N17261" s="38">
        <f>IF(AND(Colin!$G17261=$B$2,Colin!$H17261=$C$3),Colin!$I17261,)</f>
        <v>0</v>
      </c>
      <c r="O17261" s="38">
        <f>IF(AND(Colin!$G17261=$B$2,Colin!$H17261&lt;=$C$3),Colin!$I17261,)</f>
        <v>0</v>
      </c>
      <c r="P17261" s="38">
        <f>IF(Colin!$G17261&lt;$B$2,Colin!$I17261,0)</f>
        <v>0</v>
      </c>
      <c r="Q17261" s="38">
        <f>IF(Colin!$G17261&lt;$B$1,Colin!$I17261,0)</f>
        <v>0</v>
      </c>
    </row>
    <row r="17262" spans="12:17" x14ac:dyDescent="0.25">
      <c r="L17262" s="38">
        <f>IF(AND(Colin!$G17262=$B$1,Colin!$H17262=$C$3),Colin!$I17262,)</f>
        <v>0</v>
      </c>
      <c r="M17262" s="38">
        <f>IF(AND(Colin!$G17262=$B$1,Colin!$H17262&lt;=$C$3),Colin!$I17262,)</f>
        <v>0</v>
      </c>
      <c r="N17262" s="38">
        <f>IF(AND(Colin!$G17262=$B$2,Colin!$H17262=$C$3),Colin!$I17262,)</f>
        <v>0</v>
      </c>
      <c r="O17262" s="38">
        <f>IF(AND(Colin!$G17262=$B$2,Colin!$H17262&lt;=$C$3),Colin!$I17262,)</f>
        <v>0</v>
      </c>
      <c r="P17262" s="38">
        <f>IF(Colin!$G17262&lt;$B$2,Colin!$I17262,0)</f>
        <v>0</v>
      </c>
      <c r="Q17262" s="38">
        <f>IF(Colin!$G17262&lt;$B$1,Colin!$I17262,0)</f>
        <v>0</v>
      </c>
    </row>
    <row r="17263" spans="12:17" x14ac:dyDescent="0.25">
      <c r="L17263" s="38">
        <f>IF(AND(Colin!$G17263=$B$1,Colin!$H17263=$C$3),Colin!$I17263,)</f>
        <v>0</v>
      </c>
      <c r="M17263" s="38">
        <f>IF(AND(Colin!$G17263=$B$1,Colin!$H17263&lt;=$C$3),Colin!$I17263,)</f>
        <v>0</v>
      </c>
      <c r="N17263" s="38">
        <f>IF(AND(Colin!$G17263=$B$2,Colin!$H17263=$C$3),Colin!$I17263,)</f>
        <v>0</v>
      </c>
      <c r="O17263" s="38">
        <f>IF(AND(Colin!$G17263=$B$2,Colin!$H17263&lt;=$C$3),Colin!$I17263,)</f>
        <v>0</v>
      </c>
      <c r="P17263" s="38">
        <f>IF(Colin!$G17263&lt;$B$2,Colin!$I17263,0)</f>
        <v>0</v>
      </c>
      <c r="Q17263" s="38">
        <f>IF(Colin!$G17263&lt;$B$1,Colin!$I17263,0)</f>
        <v>0</v>
      </c>
    </row>
    <row r="17264" spans="12:17" x14ac:dyDescent="0.25">
      <c r="L17264" s="38">
        <f>IF(AND(Colin!$G17264=$B$1,Colin!$H17264=$C$3),Colin!$I17264,)</f>
        <v>0</v>
      </c>
      <c r="M17264" s="38">
        <f>IF(AND(Colin!$G17264=$B$1,Colin!$H17264&lt;=$C$3),Colin!$I17264,)</f>
        <v>0</v>
      </c>
      <c r="N17264" s="38">
        <f>IF(AND(Colin!$G17264=$B$2,Colin!$H17264=$C$3),Colin!$I17264,)</f>
        <v>0</v>
      </c>
      <c r="O17264" s="38">
        <f>IF(AND(Colin!$G17264=$B$2,Colin!$H17264&lt;=$C$3),Colin!$I17264,)</f>
        <v>0</v>
      </c>
      <c r="P17264" s="38">
        <f>IF(Colin!$G17264&lt;$B$2,Colin!$I17264,0)</f>
        <v>0</v>
      </c>
      <c r="Q17264" s="38">
        <f>IF(Colin!$G17264&lt;$B$1,Colin!$I17264,0)</f>
        <v>0</v>
      </c>
    </row>
    <row r="17265" spans="12:17" x14ac:dyDescent="0.25">
      <c r="L17265" s="38">
        <f>IF(AND(Colin!$G17265=$B$1,Colin!$H17265=$C$3),Colin!$I17265,)</f>
        <v>0</v>
      </c>
      <c r="M17265" s="38">
        <f>IF(AND(Colin!$G17265=$B$1,Colin!$H17265&lt;=$C$3),Colin!$I17265,)</f>
        <v>0</v>
      </c>
      <c r="N17265" s="38">
        <f>IF(AND(Colin!$G17265=$B$2,Colin!$H17265=$C$3),Colin!$I17265,)</f>
        <v>0</v>
      </c>
      <c r="O17265" s="38">
        <f>IF(AND(Colin!$G17265=$B$2,Colin!$H17265&lt;=$C$3),Colin!$I17265,)</f>
        <v>0</v>
      </c>
      <c r="P17265" s="38">
        <f>IF(Colin!$G17265&lt;$B$2,Colin!$I17265,0)</f>
        <v>0</v>
      </c>
      <c r="Q17265" s="38">
        <f>IF(Colin!$G17265&lt;$B$1,Colin!$I17265,0)</f>
        <v>0</v>
      </c>
    </row>
    <row r="17266" spans="12:17" x14ac:dyDescent="0.25">
      <c r="L17266" s="38">
        <f>IF(AND(Colin!$G17266=$B$1,Colin!$H17266=$C$3),Colin!$I17266,)</f>
        <v>0</v>
      </c>
      <c r="M17266" s="38">
        <f>IF(AND(Colin!$G17266=$B$1,Colin!$H17266&lt;=$C$3),Colin!$I17266,)</f>
        <v>0</v>
      </c>
      <c r="N17266" s="38">
        <f>IF(AND(Colin!$G17266=$B$2,Colin!$H17266=$C$3),Colin!$I17266,)</f>
        <v>0</v>
      </c>
      <c r="O17266" s="38">
        <f>IF(AND(Colin!$G17266=$B$2,Colin!$H17266&lt;=$C$3),Colin!$I17266,)</f>
        <v>0</v>
      </c>
      <c r="P17266" s="38">
        <f>IF(Colin!$G17266&lt;$B$2,Colin!$I17266,0)</f>
        <v>0</v>
      </c>
      <c r="Q17266" s="38">
        <f>IF(Colin!$G17266&lt;$B$1,Colin!$I17266,0)</f>
        <v>0</v>
      </c>
    </row>
    <row r="17267" spans="12:17" x14ac:dyDescent="0.25">
      <c r="L17267" s="38">
        <f>IF(AND(Colin!$G17267=$B$1,Colin!$H17267=$C$3),Colin!$I17267,)</f>
        <v>0</v>
      </c>
      <c r="M17267" s="38">
        <f>IF(AND(Colin!$G17267=$B$1,Colin!$H17267&lt;=$C$3),Colin!$I17267,)</f>
        <v>0</v>
      </c>
      <c r="N17267" s="38">
        <f>IF(AND(Colin!$G17267=$B$2,Colin!$H17267=$C$3),Colin!$I17267,)</f>
        <v>0</v>
      </c>
      <c r="O17267" s="38">
        <f>IF(AND(Colin!$G17267=$B$2,Colin!$H17267&lt;=$C$3),Colin!$I17267,)</f>
        <v>0</v>
      </c>
      <c r="P17267" s="38">
        <f>IF(Colin!$G17267&lt;$B$2,Colin!$I17267,0)</f>
        <v>0</v>
      </c>
      <c r="Q17267" s="38">
        <f>IF(Colin!$G17267&lt;$B$1,Colin!$I17267,0)</f>
        <v>0</v>
      </c>
    </row>
    <row r="17268" spans="12:17" x14ac:dyDescent="0.25">
      <c r="L17268" s="38">
        <f>IF(AND(Colin!$G17268=$B$1,Colin!$H17268=$C$3),Colin!$I17268,)</f>
        <v>0</v>
      </c>
      <c r="M17268" s="38">
        <f>IF(AND(Colin!$G17268=$B$1,Colin!$H17268&lt;=$C$3),Colin!$I17268,)</f>
        <v>0</v>
      </c>
      <c r="N17268" s="38">
        <f>IF(AND(Colin!$G17268=$B$2,Colin!$H17268=$C$3),Colin!$I17268,)</f>
        <v>0</v>
      </c>
      <c r="O17268" s="38">
        <f>IF(AND(Colin!$G17268=$B$2,Colin!$H17268&lt;=$C$3),Colin!$I17268,)</f>
        <v>0</v>
      </c>
      <c r="P17268" s="38">
        <f>IF(Colin!$G17268&lt;$B$2,Colin!$I17268,0)</f>
        <v>0</v>
      </c>
      <c r="Q17268" s="38">
        <f>IF(Colin!$G17268&lt;$B$1,Colin!$I17268,0)</f>
        <v>0</v>
      </c>
    </row>
    <row r="17269" spans="12:17" x14ac:dyDescent="0.25">
      <c r="L17269" s="38">
        <f>IF(AND(Colin!$G17269=$B$1,Colin!$H17269=$C$3),Colin!$I17269,)</f>
        <v>0</v>
      </c>
      <c r="M17269" s="38">
        <f>IF(AND(Colin!$G17269=$B$1,Colin!$H17269&lt;=$C$3),Colin!$I17269,)</f>
        <v>0</v>
      </c>
      <c r="N17269" s="38">
        <f>IF(AND(Colin!$G17269=$B$2,Colin!$H17269=$C$3),Colin!$I17269,)</f>
        <v>0</v>
      </c>
      <c r="O17269" s="38">
        <f>IF(AND(Colin!$G17269=$B$2,Colin!$H17269&lt;=$C$3),Colin!$I17269,)</f>
        <v>0</v>
      </c>
      <c r="P17269" s="38">
        <f>IF(Colin!$G17269&lt;$B$2,Colin!$I17269,0)</f>
        <v>0</v>
      </c>
      <c r="Q17269" s="38">
        <f>IF(Colin!$G17269&lt;$B$1,Colin!$I17269,0)</f>
        <v>0</v>
      </c>
    </row>
    <row r="17270" spans="12:17" x14ac:dyDescent="0.25">
      <c r="L17270" s="38">
        <f>IF(AND(Colin!$G17270=$B$1,Colin!$H17270=$C$3),Colin!$I17270,)</f>
        <v>0</v>
      </c>
      <c r="M17270" s="38">
        <f>IF(AND(Colin!$G17270=$B$1,Colin!$H17270&lt;=$C$3),Colin!$I17270,)</f>
        <v>0</v>
      </c>
      <c r="N17270" s="38">
        <f>IF(AND(Colin!$G17270=$B$2,Colin!$H17270=$C$3),Colin!$I17270,)</f>
        <v>0</v>
      </c>
      <c r="O17270" s="38">
        <f>IF(AND(Colin!$G17270=$B$2,Colin!$H17270&lt;=$C$3),Colin!$I17270,)</f>
        <v>0</v>
      </c>
      <c r="P17270" s="38">
        <f>IF(Colin!$G17270&lt;$B$2,Colin!$I17270,0)</f>
        <v>0</v>
      </c>
      <c r="Q17270" s="38">
        <f>IF(Colin!$G17270&lt;$B$1,Colin!$I17270,0)</f>
        <v>0</v>
      </c>
    </row>
    <row r="17271" spans="12:17" x14ac:dyDescent="0.25">
      <c r="L17271" s="38">
        <f>IF(AND(Colin!$G17271=$B$1,Colin!$H17271=$C$3),Colin!$I17271,)</f>
        <v>0</v>
      </c>
      <c r="M17271" s="38">
        <f>IF(AND(Colin!$G17271=$B$1,Colin!$H17271&lt;=$C$3),Colin!$I17271,)</f>
        <v>0</v>
      </c>
      <c r="N17271" s="38">
        <f>IF(AND(Colin!$G17271=$B$2,Colin!$H17271=$C$3),Colin!$I17271,)</f>
        <v>0</v>
      </c>
      <c r="O17271" s="38">
        <f>IF(AND(Colin!$G17271=$B$2,Colin!$H17271&lt;=$C$3),Colin!$I17271,)</f>
        <v>0</v>
      </c>
      <c r="P17271" s="38">
        <f>IF(Colin!$G17271&lt;$B$2,Colin!$I17271,0)</f>
        <v>0</v>
      </c>
      <c r="Q17271" s="38">
        <f>IF(Colin!$G17271&lt;$B$1,Colin!$I17271,0)</f>
        <v>0</v>
      </c>
    </row>
    <row r="17272" spans="12:17" x14ac:dyDescent="0.25">
      <c r="L17272" s="38">
        <f>IF(AND(Colin!$G17272=$B$1,Colin!$H17272=$C$3),Colin!$I17272,)</f>
        <v>0</v>
      </c>
      <c r="M17272" s="38">
        <f>IF(AND(Colin!$G17272=$B$1,Colin!$H17272&lt;=$C$3),Colin!$I17272,)</f>
        <v>0</v>
      </c>
      <c r="N17272" s="38">
        <f>IF(AND(Colin!$G17272=$B$2,Colin!$H17272=$C$3),Colin!$I17272,)</f>
        <v>0</v>
      </c>
      <c r="O17272" s="38">
        <f>IF(AND(Colin!$G17272=$B$2,Colin!$H17272&lt;=$C$3),Colin!$I17272,)</f>
        <v>0</v>
      </c>
      <c r="P17272" s="38">
        <f>IF(Colin!$G17272&lt;$B$2,Colin!$I17272,0)</f>
        <v>0</v>
      </c>
      <c r="Q17272" s="38">
        <f>IF(Colin!$G17272&lt;$B$1,Colin!$I17272,0)</f>
        <v>0</v>
      </c>
    </row>
    <row r="17273" spans="12:17" x14ac:dyDescent="0.25">
      <c r="L17273" s="38">
        <f>IF(AND(Colin!$G17273=$B$1,Colin!$H17273=$C$3),Colin!$I17273,)</f>
        <v>0</v>
      </c>
      <c r="M17273" s="38">
        <f>IF(AND(Colin!$G17273=$B$1,Colin!$H17273&lt;=$C$3),Colin!$I17273,)</f>
        <v>0</v>
      </c>
      <c r="N17273" s="38">
        <f>IF(AND(Colin!$G17273=$B$2,Colin!$H17273=$C$3),Colin!$I17273,)</f>
        <v>0</v>
      </c>
      <c r="O17273" s="38">
        <f>IF(AND(Colin!$G17273=$B$2,Colin!$H17273&lt;=$C$3),Colin!$I17273,)</f>
        <v>0</v>
      </c>
      <c r="P17273" s="38">
        <f>IF(Colin!$G17273&lt;$B$2,Colin!$I17273,0)</f>
        <v>0</v>
      </c>
      <c r="Q17273" s="38">
        <f>IF(Colin!$G17273&lt;$B$1,Colin!$I17273,0)</f>
        <v>0</v>
      </c>
    </row>
    <row r="17274" spans="12:17" x14ac:dyDescent="0.25">
      <c r="L17274" s="38">
        <f>IF(AND(Colin!$G17274=$B$1,Colin!$H17274=$C$3),Colin!$I17274,)</f>
        <v>0</v>
      </c>
      <c r="M17274" s="38">
        <f>IF(AND(Colin!$G17274=$B$1,Colin!$H17274&lt;=$C$3),Colin!$I17274,)</f>
        <v>0</v>
      </c>
      <c r="N17274" s="38">
        <f>IF(AND(Colin!$G17274=$B$2,Colin!$H17274=$C$3),Colin!$I17274,)</f>
        <v>0</v>
      </c>
      <c r="O17274" s="38">
        <f>IF(AND(Colin!$G17274=$B$2,Colin!$H17274&lt;=$C$3),Colin!$I17274,)</f>
        <v>0</v>
      </c>
      <c r="P17274" s="38">
        <f>IF(Colin!$G17274&lt;$B$2,Colin!$I17274,0)</f>
        <v>0</v>
      </c>
      <c r="Q17274" s="38">
        <f>IF(Colin!$G17274&lt;$B$1,Colin!$I17274,0)</f>
        <v>0</v>
      </c>
    </row>
    <row r="17275" spans="12:17" x14ac:dyDescent="0.25">
      <c r="L17275" s="38">
        <f>IF(AND(Colin!$G17275=$B$1,Colin!$H17275=$C$3),Colin!$I17275,)</f>
        <v>0</v>
      </c>
      <c r="M17275" s="38">
        <f>IF(AND(Colin!$G17275=$B$1,Colin!$H17275&lt;=$C$3),Colin!$I17275,)</f>
        <v>0</v>
      </c>
      <c r="N17275" s="38">
        <f>IF(AND(Colin!$G17275=$B$2,Colin!$H17275=$C$3),Colin!$I17275,)</f>
        <v>0</v>
      </c>
      <c r="O17275" s="38">
        <f>IF(AND(Colin!$G17275=$B$2,Colin!$H17275&lt;=$C$3),Colin!$I17275,)</f>
        <v>0</v>
      </c>
      <c r="P17275" s="38">
        <f>IF(Colin!$G17275&lt;$B$2,Colin!$I17275,0)</f>
        <v>0</v>
      </c>
      <c r="Q17275" s="38">
        <f>IF(Colin!$G17275&lt;$B$1,Colin!$I17275,0)</f>
        <v>0</v>
      </c>
    </row>
    <row r="17276" spans="12:17" x14ac:dyDescent="0.25">
      <c r="L17276" s="38">
        <f>IF(AND(Colin!$G17276=$B$1,Colin!$H17276=$C$3),Colin!$I17276,)</f>
        <v>0</v>
      </c>
      <c r="M17276" s="38">
        <f>IF(AND(Colin!$G17276=$B$1,Colin!$H17276&lt;=$C$3),Colin!$I17276,)</f>
        <v>0</v>
      </c>
      <c r="N17276" s="38">
        <f>IF(AND(Colin!$G17276=$B$2,Colin!$H17276=$C$3),Colin!$I17276,)</f>
        <v>0</v>
      </c>
      <c r="O17276" s="38">
        <f>IF(AND(Colin!$G17276=$B$2,Colin!$H17276&lt;=$C$3),Colin!$I17276,)</f>
        <v>0</v>
      </c>
      <c r="P17276" s="38">
        <f>IF(Colin!$G17276&lt;$B$2,Colin!$I17276,0)</f>
        <v>0</v>
      </c>
      <c r="Q17276" s="38">
        <f>IF(Colin!$G17276&lt;$B$1,Colin!$I17276,0)</f>
        <v>0</v>
      </c>
    </row>
    <row r="17277" spans="12:17" x14ac:dyDescent="0.25">
      <c r="L17277" s="38">
        <f>IF(AND(Colin!$G17277=$B$1,Colin!$H17277=$C$3),Colin!$I17277,)</f>
        <v>0</v>
      </c>
      <c r="M17277" s="38">
        <f>IF(AND(Colin!$G17277=$B$1,Colin!$H17277&lt;=$C$3),Colin!$I17277,)</f>
        <v>0</v>
      </c>
      <c r="N17277" s="38">
        <f>IF(AND(Colin!$G17277=$B$2,Colin!$H17277=$C$3),Colin!$I17277,)</f>
        <v>0</v>
      </c>
      <c r="O17277" s="38">
        <f>IF(AND(Colin!$G17277=$B$2,Colin!$H17277&lt;=$C$3),Colin!$I17277,)</f>
        <v>0</v>
      </c>
      <c r="P17277" s="38">
        <f>IF(Colin!$G17277&lt;$B$2,Colin!$I17277,0)</f>
        <v>0</v>
      </c>
      <c r="Q17277" s="38">
        <f>IF(Colin!$G17277&lt;$B$1,Colin!$I17277,0)</f>
        <v>0</v>
      </c>
    </row>
    <row r="17278" spans="12:17" x14ac:dyDescent="0.25">
      <c r="L17278" s="38">
        <f>IF(AND(Colin!$G17278=$B$1,Colin!$H17278=$C$3),Colin!$I17278,)</f>
        <v>0</v>
      </c>
      <c r="M17278" s="38">
        <f>IF(AND(Colin!$G17278=$B$1,Colin!$H17278&lt;=$C$3),Colin!$I17278,)</f>
        <v>0</v>
      </c>
      <c r="N17278" s="38">
        <f>IF(AND(Colin!$G17278=$B$2,Colin!$H17278=$C$3),Colin!$I17278,)</f>
        <v>0</v>
      </c>
      <c r="O17278" s="38">
        <f>IF(AND(Colin!$G17278=$B$2,Colin!$H17278&lt;=$C$3),Colin!$I17278,)</f>
        <v>0</v>
      </c>
      <c r="P17278" s="38">
        <f>IF(Colin!$G17278&lt;$B$2,Colin!$I17278,0)</f>
        <v>0</v>
      </c>
      <c r="Q17278" s="38">
        <f>IF(Colin!$G17278&lt;$B$1,Colin!$I17278,0)</f>
        <v>0</v>
      </c>
    </row>
    <row r="17279" spans="12:17" x14ac:dyDescent="0.25">
      <c r="L17279" s="38">
        <f>IF(AND(Colin!$G17279=$B$1,Colin!$H17279=$C$3),Colin!$I17279,)</f>
        <v>0</v>
      </c>
      <c r="M17279" s="38">
        <f>IF(AND(Colin!$G17279=$B$1,Colin!$H17279&lt;=$C$3),Colin!$I17279,)</f>
        <v>0</v>
      </c>
      <c r="N17279" s="38">
        <f>IF(AND(Colin!$G17279=$B$2,Colin!$H17279=$C$3),Colin!$I17279,)</f>
        <v>0</v>
      </c>
      <c r="O17279" s="38">
        <f>IF(AND(Colin!$G17279=$B$2,Colin!$H17279&lt;=$C$3),Colin!$I17279,)</f>
        <v>0</v>
      </c>
      <c r="P17279" s="38">
        <f>IF(Colin!$G17279&lt;$B$2,Colin!$I17279,0)</f>
        <v>0</v>
      </c>
      <c r="Q17279" s="38">
        <f>IF(Colin!$G17279&lt;$B$1,Colin!$I17279,0)</f>
        <v>0</v>
      </c>
    </row>
    <row r="17280" spans="12:17" x14ac:dyDescent="0.25">
      <c r="L17280" s="38">
        <f>IF(AND(Colin!$G17280=$B$1,Colin!$H17280=$C$3),Colin!$I17280,)</f>
        <v>0</v>
      </c>
      <c r="M17280" s="38">
        <f>IF(AND(Colin!$G17280=$B$1,Colin!$H17280&lt;=$C$3),Colin!$I17280,)</f>
        <v>0</v>
      </c>
      <c r="N17280" s="38">
        <f>IF(AND(Colin!$G17280=$B$2,Colin!$H17280=$C$3),Colin!$I17280,)</f>
        <v>0</v>
      </c>
      <c r="O17280" s="38">
        <f>IF(AND(Colin!$G17280=$B$2,Colin!$H17280&lt;=$C$3),Colin!$I17280,)</f>
        <v>0</v>
      </c>
      <c r="P17280" s="38">
        <f>IF(Colin!$G17280&lt;$B$2,Colin!$I17280,0)</f>
        <v>0</v>
      </c>
      <c r="Q17280" s="38">
        <f>IF(Colin!$G17280&lt;$B$1,Colin!$I17280,0)</f>
        <v>0</v>
      </c>
    </row>
    <row r="17281" spans="12:17" x14ac:dyDescent="0.25">
      <c r="L17281" s="38">
        <f>IF(AND(Colin!$G17281=$B$1,Colin!$H17281=$C$3),Colin!$I17281,)</f>
        <v>0</v>
      </c>
      <c r="M17281" s="38">
        <f>IF(AND(Colin!$G17281=$B$1,Colin!$H17281&lt;=$C$3),Colin!$I17281,)</f>
        <v>0</v>
      </c>
      <c r="N17281" s="38">
        <f>IF(AND(Colin!$G17281=$B$2,Colin!$H17281=$C$3),Colin!$I17281,)</f>
        <v>0</v>
      </c>
      <c r="O17281" s="38">
        <f>IF(AND(Colin!$G17281=$B$2,Colin!$H17281&lt;=$C$3),Colin!$I17281,)</f>
        <v>0</v>
      </c>
      <c r="P17281" s="38">
        <f>IF(Colin!$G17281&lt;$B$2,Colin!$I17281,0)</f>
        <v>0</v>
      </c>
      <c r="Q17281" s="38">
        <f>IF(Colin!$G17281&lt;$B$1,Colin!$I17281,0)</f>
        <v>0</v>
      </c>
    </row>
    <row r="17282" spans="12:17" x14ac:dyDescent="0.25">
      <c r="L17282" s="38">
        <f>IF(AND(Colin!$G17282=$B$1,Colin!$H17282=$C$3),Colin!$I17282,)</f>
        <v>0</v>
      </c>
      <c r="M17282" s="38">
        <f>IF(AND(Colin!$G17282=$B$1,Colin!$H17282&lt;=$C$3),Colin!$I17282,)</f>
        <v>0</v>
      </c>
      <c r="N17282" s="38">
        <f>IF(AND(Colin!$G17282=$B$2,Colin!$H17282=$C$3),Colin!$I17282,)</f>
        <v>0</v>
      </c>
      <c r="O17282" s="38">
        <f>IF(AND(Colin!$G17282=$B$2,Colin!$H17282&lt;=$C$3),Colin!$I17282,)</f>
        <v>0</v>
      </c>
      <c r="P17282" s="38">
        <f>IF(Colin!$G17282&lt;$B$2,Colin!$I17282,0)</f>
        <v>0</v>
      </c>
      <c r="Q17282" s="38">
        <f>IF(Colin!$G17282&lt;$B$1,Colin!$I17282,0)</f>
        <v>0</v>
      </c>
    </row>
    <row r="17283" spans="12:17" x14ac:dyDescent="0.25">
      <c r="L17283" s="38">
        <f>IF(AND(Colin!$G17283=$B$1,Colin!$H17283=$C$3),Colin!$I17283,)</f>
        <v>0</v>
      </c>
      <c r="M17283" s="38">
        <f>IF(AND(Colin!$G17283=$B$1,Colin!$H17283&lt;=$C$3),Colin!$I17283,)</f>
        <v>0</v>
      </c>
      <c r="N17283" s="38">
        <f>IF(AND(Colin!$G17283=$B$2,Colin!$H17283=$C$3),Colin!$I17283,)</f>
        <v>0</v>
      </c>
      <c r="O17283" s="38">
        <f>IF(AND(Colin!$G17283=$B$2,Colin!$H17283&lt;=$C$3),Colin!$I17283,)</f>
        <v>0</v>
      </c>
      <c r="P17283" s="38">
        <f>IF(Colin!$G17283&lt;$B$2,Colin!$I17283,0)</f>
        <v>0</v>
      </c>
      <c r="Q17283" s="38">
        <f>IF(Colin!$G17283&lt;$B$1,Colin!$I17283,0)</f>
        <v>0</v>
      </c>
    </row>
    <row r="17284" spans="12:17" x14ac:dyDescent="0.25">
      <c r="L17284" s="38">
        <f>IF(AND(Colin!$G17284=$B$1,Colin!$H17284=$C$3),Colin!$I17284,)</f>
        <v>0</v>
      </c>
      <c r="M17284" s="38">
        <f>IF(AND(Colin!$G17284=$B$1,Colin!$H17284&lt;=$C$3),Colin!$I17284,)</f>
        <v>0</v>
      </c>
      <c r="N17284" s="38">
        <f>IF(AND(Colin!$G17284=$B$2,Colin!$H17284=$C$3),Colin!$I17284,)</f>
        <v>0</v>
      </c>
      <c r="O17284" s="38">
        <f>IF(AND(Colin!$G17284=$B$2,Colin!$H17284&lt;=$C$3),Colin!$I17284,)</f>
        <v>0</v>
      </c>
      <c r="P17284" s="38">
        <f>IF(Colin!$G17284&lt;$B$2,Colin!$I17284,0)</f>
        <v>0</v>
      </c>
      <c r="Q17284" s="38">
        <f>IF(Colin!$G17284&lt;$B$1,Colin!$I17284,0)</f>
        <v>0</v>
      </c>
    </row>
    <row r="17285" spans="12:17" x14ac:dyDescent="0.25">
      <c r="L17285" s="38">
        <f>IF(AND(Colin!$G17285=$B$1,Colin!$H17285=$C$3),Colin!$I17285,)</f>
        <v>0</v>
      </c>
      <c r="M17285" s="38">
        <f>IF(AND(Colin!$G17285=$B$1,Colin!$H17285&lt;=$C$3),Colin!$I17285,)</f>
        <v>0</v>
      </c>
      <c r="N17285" s="38">
        <f>IF(AND(Colin!$G17285=$B$2,Colin!$H17285=$C$3),Colin!$I17285,)</f>
        <v>0</v>
      </c>
      <c r="O17285" s="38">
        <f>IF(AND(Colin!$G17285=$B$2,Colin!$H17285&lt;=$C$3),Colin!$I17285,)</f>
        <v>0</v>
      </c>
      <c r="P17285" s="38">
        <f>IF(Colin!$G17285&lt;$B$2,Colin!$I17285,0)</f>
        <v>0</v>
      </c>
      <c r="Q17285" s="38">
        <f>IF(Colin!$G17285&lt;$B$1,Colin!$I17285,0)</f>
        <v>0</v>
      </c>
    </row>
    <row r="17286" spans="12:17" x14ac:dyDescent="0.25">
      <c r="L17286" s="38">
        <f>IF(AND(Colin!$G17286=$B$1,Colin!$H17286=$C$3),Colin!$I17286,)</f>
        <v>0</v>
      </c>
      <c r="M17286" s="38">
        <f>IF(AND(Colin!$G17286=$B$1,Colin!$H17286&lt;=$C$3),Colin!$I17286,)</f>
        <v>0</v>
      </c>
      <c r="N17286" s="38">
        <f>IF(AND(Colin!$G17286=$B$2,Colin!$H17286=$C$3),Colin!$I17286,)</f>
        <v>0</v>
      </c>
      <c r="O17286" s="38">
        <f>IF(AND(Colin!$G17286=$B$2,Colin!$H17286&lt;=$C$3),Colin!$I17286,)</f>
        <v>0</v>
      </c>
      <c r="P17286" s="38">
        <f>IF(Colin!$G17286&lt;$B$2,Colin!$I17286,0)</f>
        <v>0</v>
      </c>
      <c r="Q17286" s="38">
        <f>IF(Colin!$G17286&lt;$B$1,Colin!$I17286,0)</f>
        <v>0</v>
      </c>
    </row>
    <row r="17287" spans="12:17" x14ac:dyDescent="0.25">
      <c r="L17287" s="38">
        <f>IF(AND(Colin!$G17287=$B$1,Colin!$H17287=$C$3),Colin!$I17287,)</f>
        <v>0</v>
      </c>
      <c r="M17287" s="38">
        <f>IF(AND(Colin!$G17287=$B$1,Colin!$H17287&lt;=$C$3),Colin!$I17287,)</f>
        <v>0</v>
      </c>
      <c r="N17287" s="38">
        <f>IF(AND(Colin!$G17287=$B$2,Colin!$H17287=$C$3),Colin!$I17287,)</f>
        <v>0</v>
      </c>
      <c r="O17287" s="38">
        <f>IF(AND(Colin!$G17287=$B$2,Colin!$H17287&lt;=$C$3),Colin!$I17287,)</f>
        <v>0</v>
      </c>
      <c r="P17287" s="38">
        <f>IF(Colin!$G17287&lt;$B$2,Colin!$I17287,0)</f>
        <v>0</v>
      </c>
      <c r="Q17287" s="38">
        <f>IF(Colin!$G17287&lt;$B$1,Colin!$I17287,0)</f>
        <v>0</v>
      </c>
    </row>
    <row r="17288" spans="12:17" x14ac:dyDescent="0.25">
      <c r="L17288" s="38">
        <f>IF(AND(Colin!$G17288=$B$1,Colin!$H17288=$C$3),Colin!$I17288,)</f>
        <v>0</v>
      </c>
      <c r="M17288" s="38">
        <f>IF(AND(Colin!$G17288=$B$1,Colin!$H17288&lt;=$C$3),Colin!$I17288,)</f>
        <v>0</v>
      </c>
      <c r="N17288" s="38">
        <f>IF(AND(Colin!$G17288=$B$2,Colin!$H17288=$C$3),Colin!$I17288,)</f>
        <v>0</v>
      </c>
      <c r="O17288" s="38">
        <f>IF(AND(Colin!$G17288=$B$2,Colin!$H17288&lt;=$C$3),Colin!$I17288,)</f>
        <v>0</v>
      </c>
      <c r="P17288" s="38">
        <f>IF(Colin!$G17288&lt;$B$2,Colin!$I17288,0)</f>
        <v>0</v>
      </c>
      <c r="Q17288" s="38">
        <f>IF(Colin!$G17288&lt;$B$1,Colin!$I17288,0)</f>
        <v>0</v>
      </c>
    </row>
    <row r="17289" spans="12:17" x14ac:dyDescent="0.25">
      <c r="L17289" s="38">
        <f>IF(AND(Colin!$G17289=$B$1,Colin!$H17289=$C$3),Colin!$I17289,)</f>
        <v>0</v>
      </c>
      <c r="M17289" s="38">
        <f>IF(AND(Colin!$G17289=$B$1,Colin!$H17289&lt;=$C$3),Colin!$I17289,)</f>
        <v>0</v>
      </c>
      <c r="N17289" s="38">
        <f>IF(AND(Colin!$G17289=$B$2,Colin!$H17289=$C$3),Colin!$I17289,)</f>
        <v>0</v>
      </c>
      <c r="O17289" s="38">
        <f>IF(AND(Colin!$G17289=$B$2,Colin!$H17289&lt;=$C$3),Colin!$I17289,)</f>
        <v>0</v>
      </c>
      <c r="P17289" s="38">
        <f>IF(Colin!$G17289&lt;$B$2,Colin!$I17289,0)</f>
        <v>0</v>
      </c>
      <c r="Q17289" s="38">
        <f>IF(Colin!$G17289&lt;$B$1,Colin!$I17289,0)</f>
        <v>0</v>
      </c>
    </row>
    <row r="17290" spans="12:17" x14ac:dyDescent="0.25">
      <c r="L17290" s="38">
        <f>IF(AND(Colin!$G17290=$B$1,Colin!$H17290=$C$3),Colin!$I17290,)</f>
        <v>0</v>
      </c>
      <c r="M17290" s="38">
        <f>IF(AND(Colin!$G17290=$B$1,Colin!$H17290&lt;=$C$3),Colin!$I17290,)</f>
        <v>0</v>
      </c>
      <c r="N17290" s="38">
        <f>IF(AND(Colin!$G17290=$B$2,Colin!$H17290=$C$3),Colin!$I17290,)</f>
        <v>0</v>
      </c>
      <c r="O17290" s="38">
        <f>IF(AND(Colin!$G17290=$B$2,Colin!$H17290&lt;=$C$3),Colin!$I17290,)</f>
        <v>0</v>
      </c>
      <c r="P17290" s="38">
        <f>IF(Colin!$G17290&lt;$B$2,Colin!$I17290,0)</f>
        <v>0</v>
      </c>
      <c r="Q17290" s="38">
        <f>IF(Colin!$G17290&lt;$B$1,Colin!$I17290,0)</f>
        <v>0</v>
      </c>
    </row>
    <row r="17291" spans="12:17" x14ac:dyDescent="0.25">
      <c r="L17291" s="38">
        <f>IF(AND(Colin!$G17291=$B$1,Colin!$H17291=$C$3),Colin!$I17291,)</f>
        <v>0</v>
      </c>
      <c r="M17291" s="38">
        <f>IF(AND(Colin!$G17291=$B$1,Colin!$H17291&lt;=$C$3),Colin!$I17291,)</f>
        <v>0</v>
      </c>
      <c r="N17291" s="38">
        <f>IF(AND(Colin!$G17291=$B$2,Colin!$H17291=$C$3),Colin!$I17291,)</f>
        <v>0</v>
      </c>
      <c r="O17291" s="38">
        <f>IF(AND(Colin!$G17291=$B$2,Colin!$H17291&lt;=$C$3),Colin!$I17291,)</f>
        <v>0</v>
      </c>
      <c r="P17291" s="38">
        <f>IF(Colin!$G17291&lt;$B$2,Colin!$I17291,0)</f>
        <v>0</v>
      </c>
      <c r="Q17291" s="38">
        <f>IF(Colin!$G17291&lt;$B$1,Colin!$I17291,0)</f>
        <v>0</v>
      </c>
    </row>
    <row r="17292" spans="12:17" x14ac:dyDescent="0.25">
      <c r="L17292" s="38">
        <f>IF(AND(Colin!$G17292=$B$1,Colin!$H17292=$C$3),Colin!$I17292,)</f>
        <v>0</v>
      </c>
      <c r="M17292" s="38">
        <f>IF(AND(Colin!$G17292=$B$1,Colin!$H17292&lt;=$C$3),Colin!$I17292,)</f>
        <v>0</v>
      </c>
      <c r="N17292" s="38">
        <f>IF(AND(Colin!$G17292=$B$2,Colin!$H17292=$C$3),Colin!$I17292,)</f>
        <v>0</v>
      </c>
      <c r="O17292" s="38">
        <f>IF(AND(Colin!$G17292=$B$2,Colin!$H17292&lt;=$C$3),Colin!$I17292,)</f>
        <v>0</v>
      </c>
      <c r="P17292" s="38">
        <f>IF(Colin!$G17292&lt;$B$2,Colin!$I17292,0)</f>
        <v>0</v>
      </c>
      <c r="Q17292" s="38">
        <f>IF(Colin!$G17292&lt;$B$1,Colin!$I17292,0)</f>
        <v>0</v>
      </c>
    </row>
    <row r="17293" spans="12:17" x14ac:dyDescent="0.25">
      <c r="L17293" s="38">
        <f>IF(AND(Colin!$G17293=$B$1,Colin!$H17293=$C$3),Colin!$I17293,)</f>
        <v>0</v>
      </c>
      <c r="M17293" s="38">
        <f>IF(AND(Colin!$G17293=$B$1,Colin!$H17293&lt;=$C$3),Colin!$I17293,)</f>
        <v>0</v>
      </c>
      <c r="N17293" s="38">
        <f>IF(AND(Colin!$G17293=$B$2,Colin!$H17293=$C$3),Colin!$I17293,)</f>
        <v>0</v>
      </c>
      <c r="O17293" s="38">
        <f>IF(AND(Colin!$G17293=$B$2,Colin!$H17293&lt;=$C$3),Colin!$I17293,)</f>
        <v>0</v>
      </c>
      <c r="P17293" s="38">
        <f>IF(Colin!$G17293&lt;$B$2,Colin!$I17293,0)</f>
        <v>0</v>
      </c>
      <c r="Q17293" s="38">
        <f>IF(Colin!$G17293&lt;$B$1,Colin!$I17293,0)</f>
        <v>0</v>
      </c>
    </row>
    <row r="17294" spans="12:17" x14ac:dyDescent="0.25">
      <c r="L17294" s="38">
        <f>IF(AND(Colin!$G17294=$B$1,Colin!$H17294=$C$3),Colin!$I17294,)</f>
        <v>0</v>
      </c>
      <c r="M17294" s="38">
        <f>IF(AND(Colin!$G17294=$B$1,Colin!$H17294&lt;=$C$3),Colin!$I17294,)</f>
        <v>0</v>
      </c>
      <c r="N17294" s="38">
        <f>IF(AND(Colin!$G17294=$B$2,Colin!$H17294=$C$3),Colin!$I17294,)</f>
        <v>0</v>
      </c>
      <c r="O17294" s="38">
        <f>IF(AND(Colin!$G17294=$B$2,Colin!$H17294&lt;=$C$3),Colin!$I17294,)</f>
        <v>0</v>
      </c>
      <c r="P17294" s="38">
        <f>IF(Colin!$G17294&lt;$B$2,Colin!$I17294,0)</f>
        <v>0</v>
      </c>
      <c r="Q17294" s="38">
        <f>IF(Colin!$G17294&lt;$B$1,Colin!$I17294,0)</f>
        <v>0</v>
      </c>
    </row>
    <row r="17295" spans="12:17" x14ac:dyDescent="0.25">
      <c r="L17295" s="38">
        <f>IF(AND(Colin!$G17295=$B$1,Colin!$H17295=$C$3),Colin!$I17295,)</f>
        <v>0</v>
      </c>
      <c r="M17295" s="38">
        <f>IF(AND(Colin!$G17295=$B$1,Colin!$H17295&lt;=$C$3),Colin!$I17295,)</f>
        <v>0</v>
      </c>
      <c r="N17295" s="38">
        <f>IF(AND(Colin!$G17295=$B$2,Colin!$H17295=$C$3),Colin!$I17295,)</f>
        <v>0</v>
      </c>
      <c r="O17295" s="38">
        <f>IF(AND(Colin!$G17295=$B$2,Colin!$H17295&lt;=$C$3),Colin!$I17295,)</f>
        <v>0</v>
      </c>
      <c r="P17295" s="38">
        <f>IF(Colin!$G17295&lt;$B$2,Colin!$I17295,0)</f>
        <v>0</v>
      </c>
      <c r="Q17295" s="38">
        <f>IF(Colin!$G17295&lt;$B$1,Colin!$I17295,0)</f>
        <v>0</v>
      </c>
    </row>
    <row r="17296" spans="12:17" x14ac:dyDescent="0.25">
      <c r="L17296" s="38">
        <f>IF(AND(Colin!$G17296=$B$1,Colin!$H17296=$C$3),Colin!$I17296,)</f>
        <v>0</v>
      </c>
      <c r="M17296" s="38">
        <f>IF(AND(Colin!$G17296=$B$1,Colin!$H17296&lt;=$C$3),Colin!$I17296,)</f>
        <v>0</v>
      </c>
      <c r="N17296" s="38">
        <f>IF(AND(Colin!$G17296=$B$2,Colin!$H17296=$C$3),Colin!$I17296,)</f>
        <v>0</v>
      </c>
      <c r="O17296" s="38">
        <f>IF(AND(Colin!$G17296=$B$2,Colin!$H17296&lt;=$C$3),Colin!$I17296,)</f>
        <v>0</v>
      </c>
      <c r="P17296" s="38">
        <f>IF(Colin!$G17296&lt;$B$2,Colin!$I17296,0)</f>
        <v>0</v>
      </c>
      <c r="Q17296" s="38">
        <f>IF(Colin!$G17296&lt;$B$1,Colin!$I17296,0)</f>
        <v>0</v>
      </c>
    </row>
    <row r="17297" spans="12:17" x14ac:dyDescent="0.25">
      <c r="L17297" s="38">
        <f>IF(AND(Colin!$G17297=$B$1,Colin!$H17297=$C$3),Colin!$I17297,)</f>
        <v>0</v>
      </c>
      <c r="M17297" s="38">
        <f>IF(AND(Colin!$G17297=$B$1,Colin!$H17297&lt;=$C$3),Colin!$I17297,)</f>
        <v>0</v>
      </c>
      <c r="N17297" s="38">
        <f>IF(AND(Colin!$G17297=$B$2,Colin!$H17297=$C$3),Colin!$I17297,)</f>
        <v>0</v>
      </c>
      <c r="O17297" s="38">
        <f>IF(AND(Colin!$G17297=$B$2,Colin!$H17297&lt;=$C$3),Colin!$I17297,)</f>
        <v>0</v>
      </c>
      <c r="P17297" s="38">
        <f>IF(Colin!$G17297&lt;$B$2,Colin!$I17297,0)</f>
        <v>0</v>
      </c>
      <c r="Q17297" s="38">
        <f>IF(Colin!$G17297&lt;$B$1,Colin!$I17297,0)</f>
        <v>0</v>
      </c>
    </row>
    <row r="17298" spans="12:17" x14ac:dyDescent="0.25">
      <c r="L17298" s="38">
        <f>IF(AND(Colin!$G17298=$B$1,Colin!$H17298=$C$3),Colin!$I17298,)</f>
        <v>0</v>
      </c>
      <c r="M17298" s="38">
        <f>IF(AND(Colin!$G17298=$B$1,Colin!$H17298&lt;=$C$3),Colin!$I17298,)</f>
        <v>0</v>
      </c>
      <c r="N17298" s="38">
        <f>IF(AND(Colin!$G17298=$B$2,Colin!$H17298=$C$3),Colin!$I17298,)</f>
        <v>0</v>
      </c>
      <c r="O17298" s="38">
        <f>IF(AND(Colin!$G17298=$B$2,Colin!$H17298&lt;=$C$3),Colin!$I17298,)</f>
        <v>0</v>
      </c>
      <c r="P17298" s="38">
        <f>IF(Colin!$G17298&lt;$B$2,Colin!$I17298,0)</f>
        <v>0</v>
      </c>
      <c r="Q17298" s="38">
        <f>IF(Colin!$G17298&lt;$B$1,Colin!$I17298,0)</f>
        <v>0</v>
      </c>
    </row>
    <row r="17299" spans="12:17" x14ac:dyDescent="0.25">
      <c r="L17299" s="38">
        <f>IF(AND(Colin!$G17299=$B$1,Colin!$H17299=$C$3),Colin!$I17299,)</f>
        <v>0</v>
      </c>
      <c r="M17299" s="38">
        <f>IF(AND(Colin!$G17299=$B$1,Colin!$H17299&lt;=$C$3),Colin!$I17299,)</f>
        <v>0</v>
      </c>
      <c r="N17299" s="38">
        <f>IF(AND(Colin!$G17299=$B$2,Colin!$H17299=$C$3),Colin!$I17299,)</f>
        <v>0</v>
      </c>
      <c r="O17299" s="38">
        <f>IF(AND(Colin!$G17299=$B$2,Colin!$H17299&lt;=$C$3),Colin!$I17299,)</f>
        <v>0</v>
      </c>
      <c r="P17299" s="38">
        <f>IF(Colin!$G17299&lt;$B$2,Colin!$I17299,0)</f>
        <v>0</v>
      </c>
      <c r="Q17299" s="38">
        <f>IF(Colin!$G17299&lt;$B$1,Colin!$I17299,0)</f>
        <v>0</v>
      </c>
    </row>
    <row r="17300" spans="12:17" x14ac:dyDescent="0.25">
      <c r="L17300" s="38">
        <f>IF(AND(Colin!$G17300=$B$1,Colin!$H17300=$C$3),Colin!$I17300,)</f>
        <v>0</v>
      </c>
      <c r="M17300" s="38">
        <f>IF(AND(Colin!$G17300=$B$1,Colin!$H17300&lt;=$C$3),Colin!$I17300,)</f>
        <v>0</v>
      </c>
      <c r="N17300" s="38">
        <f>IF(AND(Colin!$G17300=$B$2,Colin!$H17300=$C$3),Colin!$I17300,)</f>
        <v>0</v>
      </c>
      <c r="O17300" s="38">
        <f>IF(AND(Colin!$G17300=$B$2,Colin!$H17300&lt;=$C$3),Colin!$I17300,)</f>
        <v>0</v>
      </c>
      <c r="P17300" s="38">
        <f>IF(Colin!$G17300&lt;$B$2,Colin!$I17300,0)</f>
        <v>0</v>
      </c>
      <c r="Q17300" s="38">
        <f>IF(Colin!$G17300&lt;$B$1,Colin!$I17300,0)</f>
        <v>0</v>
      </c>
    </row>
    <row r="17301" spans="12:17" x14ac:dyDescent="0.25">
      <c r="L17301" s="38">
        <f>IF(AND(Colin!$G17301=$B$1,Colin!$H17301=$C$3),Colin!$I17301,)</f>
        <v>0</v>
      </c>
      <c r="M17301" s="38">
        <f>IF(AND(Colin!$G17301=$B$1,Colin!$H17301&lt;=$C$3),Colin!$I17301,)</f>
        <v>0</v>
      </c>
      <c r="N17301" s="38">
        <f>IF(AND(Colin!$G17301=$B$2,Colin!$H17301=$C$3),Colin!$I17301,)</f>
        <v>0</v>
      </c>
      <c r="O17301" s="38">
        <f>IF(AND(Colin!$G17301=$B$2,Colin!$H17301&lt;=$C$3),Colin!$I17301,)</f>
        <v>0</v>
      </c>
      <c r="P17301" s="38">
        <f>IF(Colin!$G17301&lt;$B$2,Colin!$I17301,0)</f>
        <v>0</v>
      </c>
      <c r="Q17301" s="38">
        <f>IF(Colin!$G17301&lt;$B$1,Colin!$I17301,0)</f>
        <v>0</v>
      </c>
    </row>
    <row r="17302" spans="12:17" x14ac:dyDescent="0.25">
      <c r="L17302" s="38">
        <f>IF(AND(Colin!$G17302=$B$1,Colin!$H17302=$C$3),Colin!$I17302,)</f>
        <v>0</v>
      </c>
      <c r="M17302" s="38">
        <f>IF(AND(Colin!$G17302=$B$1,Colin!$H17302&lt;=$C$3),Colin!$I17302,)</f>
        <v>0</v>
      </c>
      <c r="N17302" s="38">
        <f>IF(AND(Colin!$G17302=$B$2,Colin!$H17302=$C$3),Colin!$I17302,)</f>
        <v>0</v>
      </c>
      <c r="O17302" s="38">
        <f>IF(AND(Colin!$G17302=$B$2,Colin!$H17302&lt;=$C$3),Colin!$I17302,)</f>
        <v>0</v>
      </c>
      <c r="P17302" s="38">
        <f>IF(Colin!$G17302&lt;$B$2,Colin!$I17302,0)</f>
        <v>0</v>
      </c>
      <c r="Q17302" s="38">
        <f>IF(Colin!$G17302&lt;$B$1,Colin!$I17302,0)</f>
        <v>0</v>
      </c>
    </row>
    <row r="17303" spans="12:17" x14ac:dyDescent="0.25">
      <c r="L17303" s="38">
        <f>IF(AND(Colin!$G17303=$B$1,Colin!$H17303=$C$3),Colin!$I17303,)</f>
        <v>0</v>
      </c>
      <c r="M17303" s="38">
        <f>IF(AND(Colin!$G17303=$B$1,Colin!$H17303&lt;=$C$3),Colin!$I17303,)</f>
        <v>0</v>
      </c>
      <c r="N17303" s="38">
        <f>IF(AND(Colin!$G17303=$B$2,Colin!$H17303=$C$3),Colin!$I17303,)</f>
        <v>0</v>
      </c>
      <c r="O17303" s="38">
        <f>IF(AND(Colin!$G17303=$B$2,Colin!$H17303&lt;=$C$3),Colin!$I17303,)</f>
        <v>0</v>
      </c>
      <c r="P17303" s="38">
        <f>IF(Colin!$G17303&lt;$B$2,Colin!$I17303,0)</f>
        <v>0</v>
      </c>
      <c r="Q17303" s="38">
        <f>IF(Colin!$G17303&lt;$B$1,Colin!$I17303,0)</f>
        <v>0</v>
      </c>
    </row>
    <row r="17304" spans="12:17" x14ac:dyDescent="0.25">
      <c r="L17304" s="38">
        <f>IF(AND(Colin!$G17304=$B$1,Colin!$H17304=$C$3),Colin!$I17304,)</f>
        <v>0</v>
      </c>
      <c r="M17304" s="38">
        <f>IF(AND(Colin!$G17304=$B$1,Colin!$H17304&lt;=$C$3),Colin!$I17304,)</f>
        <v>0</v>
      </c>
      <c r="N17304" s="38">
        <f>IF(AND(Colin!$G17304=$B$2,Colin!$H17304=$C$3),Colin!$I17304,)</f>
        <v>0</v>
      </c>
      <c r="O17304" s="38">
        <f>IF(AND(Colin!$G17304=$B$2,Colin!$H17304&lt;=$C$3),Colin!$I17304,)</f>
        <v>0</v>
      </c>
      <c r="P17304" s="38">
        <f>IF(Colin!$G17304&lt;$B$2,Colin!$I17304,0)</f>
        <v>0</v>
      </c>
      <c r="Q17304" s="38">
        <f>IF(Colin!$G17304&lt;$B$1,Colin!$I17304,0)</f>
        <v>0</v>
      </c>
    </row>
    <row r="17305" spans="12:17" x14ac:dyDescent="0.25">
      <c r="L17305" s="38">
        <f>IF(AND(Colin!$G17305=$B$1,Colin!$H17305=$C$3),Colin!$I17305,)</f>
        <v>0</v>
      </c>
      <c r="M17305" s="38">
        <f>IF(AND(Colin!$G17305=$B$1,Colin!$H17305&lt;=$C$3),Colin!$I17305,)</f>
        <v>0</v>
      </c>
      <c r="N17305" s="38">
        <f>IF(AND(Colin!$G17305=$B$2,Colin!$H17305=$C$3),Colin!$I17305,)</f>
        <v>0</v>
      </c>
      <c r="O17305" s="38">
        <f>IF(AND(Colin!$G17305=$B$2,Colin!$H17305&lt;=$C$3),Colin!$I17305,)</f>
        <v>0</v>
      </c>
      <c r="P17305" s="38">
        <f>IF(Colin!$G17305&lt;$B$2,Colin!$I17305,0)</f>
        <v>0</v>
      </c>
      <c r="Q17305" s="38">
        <f>IF(Colin!$G17305&lt;$B$1,Colin!$I17305,0)</f>
        <v>0</v>
      </c>
    </row>
    <row r="17306" spans="12:17" x14ac:dyDescent="0.25">
      <c r="L17306" s="38">
        <f>IF(AND(Colin!$G17306=$B$1,Colin!$H17306=$C$3),Colin!$I17306,)</f>
        <v>0</v>
      </c>
      <c r="M17306" s="38">
        <f>IF(AND(Colin!$G17306=$B$1,Colin!$H17306&lt;=$C$3),Colin!$I17306,)</f>
        <v>0</v>
      </c>
      <c r="N17306" s="38">
        <f>IF(AND(Colin!$G17306=$B$2,Colin!$H17306=$C$3),Colin!$I17306,)</f>
        <v>0</v>
      </c>
      <c r="O17306" s="38">
        <f>IF(AND(Colin!$G17306=$B$2,Colin!$H17306&lt;=$C$3),Colin!$I17306,)</f>
        <v>0</v>
      </c>
      <c r="P17306" s="38">
        <f>IF(Colin!$G17306&lt;$B$2,Colin!$I17306,0)</f>
        <v>0</v>
      </c>
      <c r="Q17306" s="38">
        <f>IF(Colin!$G17306&lt;$B$1,Colin!$I17306,0)</f>
        <v>0</v>
      </c>
    </row>
    <row r="17307" spans="12:17" x14ac:dyDescent="0.25">
      <c r="L17307" s="38">
        <f>IF(AND(Colin!$G17307=$B$1,Colin!$H17307=$C$3),Colin!$I17307,)</f>
        <v>0</v>
      </c>
      <c r="M17307" s="38">
        <f>IF(AND(Colin!$G17307=$B$1,Colin!$H17307&lt;=$C$3),Colin!$I17307,)</f>
        <v>0</v>
      </c>
      <c r="N17307" s="38">
        <f>IF(AND(Colin!$G17307=$B$2,Colin!$H17307=$C$3),Colin!$I17307,)</f>
        <v>0</v>
      </c>
      <c r="O17307" s="38">
        <f>IF(AND(Colin!$G17307=$B$2,Colin!$H17307&lt;=$C$3),Colin!$I17307,)</f>
        <v>0</v>
      </c>
      <c r="P17307" s="38">
        <f>IF(Colin!$G17307&lt;$B$2,Colin!$I17307,0)</f>
        <v>0</v>
      </c>
      <c r="Q17307" s="38">
        <f>IF(Colin!$G17307&lt;$B$1,Colin!$I17307,0)</f>
        <v>0</v>
      </c>
    </row>
    <row r="17308" spans="12:17" x14ac:dyDescent="0.25">
      <c r="L17308" s="38">
        <f>IF(AND(Colin!$G17308=$B$1,Colin!$H17308=$C$3),Colin!$I17308,)</f>
        <v>0</v>
      </c>
      <c r="M17308" s="38">
        <f>IF(AND(Colin!$G17308=$B$1,Colin!$H17308&lt;=$C$3),Colin!$I17308,)</f>
        <v>0</v>
      </c>
      <c r="N17308" s="38">
        <f>IF(AND(Colin!$G17308=$B$2,Colin!$H17308=$C$3),Colin!$I17308,)</f>
        <v>0</v>
      </c>
      <c r="O17308" s="38">
        <f>IF(AND(Colin!$G17308=$B$2,Colin!$H17308&lt;=$C$3),Colin!$I17308,)</f>
        <v>0</v>
      </c>
      <c r="P17308" s="38">
        <f>IF(Colin!$G17308&lt;$B$2,Colin!$I17308,0)</f>
        <v>0</v>
      </c>
      <c r="Q17308" s="38">
        <f>IF(Colin!$G17308&lt;$B$1,Colin!$I17308,0)</f>
        <v>0</v>
      </c>
    </row>
    <row r="17309" spans="12:17" x14ac:dyDescent="0.25">
      <c r="L17309" s="38">
        <f>IF(AND(Colin!$G17309=$B$1,Colin!$H17309=$C$3),Colin!$I17309,)</f>
        <v>0</v>
      </c>
      <c r="M17309" s="38">
        <f>IF(AND(Colin!$G17309=$B$1,Colin!$H17309&lt;=$C$3),Colin!$I17309,)</f>
        <v>0</v>
      </c>
      <c r="N17309" s="38">
        <f>IF(AND(Colin!$G17309=$B$2,Colin!$H17309=$C$3),Colin!$I17309,)</f>
        <v>0</v>
      </c>
      <c r="O17309" s="38">
        <f>IF(AND(Colin!$G17309=$B$2,Colin!$H17309&lt;=$C$3),Colin!$I17309,)</f>
        <v>0</v>
      </c>
      <c r="P17309" s="38">
        <f>IF(Colin!$G17309&lt;$B$2,Colin!$I17309,0)</f>
        <v>0</v>
      </c>
      <c r="Q17309" s="38">
        <f>IF(Colin!$G17309&lt;$B$1,Colin!$I17309,0)</f>
        <v>0</v>
      </c>
    </row>
    <row r="17310" spans="12:17" x14ac:dyDescent="0.25">
      <c r="L17310" s="38">
        <f>IF(AND(Colin!$G17310=$B$1,Colin!$H17310=$C$3),Colin!$I17310,)</f>
        <v>0</v>
      </c>
      <c r="M17310" s="38">
        <f>IF(AND(Colin!$G17310=$B$1,Colin!$H17310&lt;=$C$3),Colin!$I17310,)</f>
        <v>0</v>
      </c>
      <c r="N17310" s="38">
        <f>IF(AND(Colin!$G17310=$B$2,Colin!$H17310=$C$3),Colin!$I17310,)</f>
        <v>0</v>
      </c>
      <c r="O17310" s="38">
        <f>IF(AND(Colin!$G17310=$B$2,Colin!$H17310&lt;=$C$3),Colin!$I17310,)</f>
        <v>0</v>
      </c>
      <c r="P17310" s="38">
        <f>IF(Colin!$G17310&lt;$B$2,Colin!$I17310,0)</f>
        <v>0</v>
      </c>
      <c r="Q17310" s="38">
        <f>IF(Colin!$G17310&lt;$B$1,Colin!$I17310,0)</f>
        <v>0</v>
      </c>
    </row>
    <row r="17311" spans="12:17" x14ac:dyDescent="0.25">
      <c r="L17311" s="38">
        <f>IF(AND(Colin!$G17311=$B$1,Colin!$H17311=$C$3),Colin!$I17311,)</f>
        <v>0</v>
      </c>
      <c r="M17311" s="38">
        <f>IF(AND(Colin!$G17311=$B$1,Colin!$H17311&lt;=$C$3),Colin!$I17311,)</f>
        <v>0</v>
      </c>
      <c r="N17311" s="38">
        <f>IF(AND(Colin!$G17311=$B$2,Colin!$H17311=$C$3),Colin!$I17311,)</f>
        <v>0</v>
      </c>
      <c r="O17311" s="38">
        <f>IF(AND(Colin!$G17311=$B$2,Colin!$H17311&lt;=$C$3),Colin!$I17311,)</f>
        <v>0</v>
      </c>
      <c r="P17311" s="38">
        <f>IF(Colin!$G17311&lt;$B$2,Colin!$I17311,0)</f>
        <v>0</v>
      </c>
      <c r="Q17311" s="38">
        <f>IF(Colin!$G17311&lt;$B$1,Colin!$I17311,0)</f>
        <v>0</v>
      </c>
    </row>
    <row r="17312" spans="12:17" x14ac:dyDescent="0.25">
      <c r="L17312" s="38">
        <f>IF(AND(Colin!$G17312=$B$1,Colin!$H17312=$C$3),Colin!$I17312,)</f>
        <v>0</v>
      </c>
      <c r="M17312" s="38">
        <f>IF(AND(Colin!$G17312=$B$1,Colin!$H17312&lt;=$C$3),Colin!$I17312,)</f>
        <v>0</v>
      </c>
      <c r="N17312" s="38">
        <f>IF(AND(Colin!$G17312=$B$2,Colin!$H17312=$C$3),Colin!$I17312,)</f>
        <v>0</v>
      </c>
      <c r="O17312" s="38">
        <f>IF(AND(Colin!$G17312=$B$2,Colin!$H17312&lt;=$C$3),Colin!$I17312,)</f>
        <v>0</v>
      </c>
      <c r="P17312" s="38">
        <f>IF(Colin!$G17312&lt;$B$2,Colin!$I17312,0)</f>
        <v>0</v>
      </c>
      <c r="Q17312" s="38">
        <f>IF(Colin!$G17312&lt;$B$1,Colin!$I17312,0)</f>
        <v>0</v>
      </c>
    </row>
    <row r="17313" spans="12:17" x14ac:dyDescent="0.25">
      <c r="L17313" s="38">
        <f>IF(AND(Colin!$G17313=$B$1,Colin!$H17313=$C$3),Colin!$I17313,)</f>
        <v>0</v>
      </c>
      <c r="M17313" s="38">
        <f>IF(AND(Colin!$G17313=$B$1,Colin!$H17313&lt;=$C$3),Colin!$I17313,)</f>
        <v>0</v>
      </c>
      <c r="N17313" s="38">
        <f>IF(AND(Colin!$G17313=$B$2,Colin!$H17313=$C$3),Colin!$I17313,)</f>
        <v>0</v>
      </c>
      <c r="O17313" s="38">
        <f>IF(AND(Colin!$G17313=$B$2,Colin!$H17313&lt;=$C$3),Colin!$I17313,)</f>
        <v>0</v>
      </c>
      <c r="P17313" s="38">
        <f>IF(Colin!$G17313&lt;$B$2,Colin!$I17313,0)</f>
        <v>0</v>
      </c>
      <c r="Q17313" s="38">
        <f>IF(Colin!$G17313&lt;$B$1,Colin!$I17313,0)</f>
        <v>0</v>
      </c>
    </row>
    <row r="17314" spans="12:17" x14ac:dyDescent="0.25">
      <c r="L17314" s="38">
        <f>IF(AND(Colin!$G17314=$B$1,Colin!$H17314=$C$3),Colin!$I17314,)</f>
        <v>0</v>
      </c>
      <c r="M17314" s="38">
        <f>IF(AND(Colin!$G17314=$B$1,Colin!$H17314&lt;=$C$3),Colin!$I17314,)</f>
        <v>0</v>
      </c>
      <c r="N17314" s="38">
        <f>IF(AND(Colin!$G17314=$B$2,Colin!$H17314=$C$3),Colin!$I17314,)</f>
        <v>0</v>
      </c>
      <c r="O17314" s="38">
        <f>IF(AND(Colin!$G17314=$B$2,Colin!$H17314&lt;=$C$3),Colin!$I17314,)</f>
        <v>0</v>
      </c>
      <c r="P17314" s="38">
        <f>IF(Colin!$G17314&lt;$B$2,Colin!$I17314,0)</f>
        <v>0</v>
      </c>
      <c r="Q17314" s="38">
        <f>IF(Colin!$G17314&lt;$B$1,Colin!$I17314,0)</f>
        <v>0</v>
      </c>
    </row>
    <row r="17315" spans="12:17" x14ac:dyDescent="0.25">
      <c r="L17315" s="38">
        <f>IF(AND(Colin!$G17315=$B$1,Colin!$H17315=$C$3),Colin!$I17315,)</f>
        <v>0</v>
      </c>
      <c r="M17315" s="38">
        <f>IF(AND(Colin!$G17315=$B$1,Colin!$H17315&lt;=$C$3),Colin!$I17315,)</f>
        <v>0</v>
      </c>
      <c r="N17315" s="38">
        <f>IF(AND(Colin!$G17315=$B$2,Colin!$H17315=$C$3),Colin!$I17315,)</f>
        <v>0</v>
      </c>
      <c r="O17315" s="38">
        <f>IF(AND(Colin!$G17315=$B$2,Colin!$H17315&lt;=$C$3),Colin!$I17315,)</f>
        <v>0</v>
      </c>
      <c r="P17315" s="38">
        <f>IF(Colin!$G17315&lt;$B$2,Colin!$I17315,0)</f>
        <v>0</v>
      </c>
      <c r="Q17315" s="38">
        <f>IF(Colin!$G17315&lt;$B$1,Colin!$I17315,0)</f>
        <v>0</v>
      </c>
    </row>
    <row r="17316" spans="12:17" x14ac:dyDescent="0.25">
      <c r="L17316" s="38">
        <f>IF(AND(Colin!$G17316=$B$1,Colin!$H17316=$C$3),Colin!$I17316,)</f>
        <v>0</v>
      </c>
      <c r="M17316" s="38">
        <f>IF(AND(Colin!$G17316=$B$1,Colin!$H17316&lt;=$C$3),Colin!$I17316,)</f>
        <v>0</v>
      </c>
      <c r="N17316" s="38">
        <f>IF(AND(Colin!$G17316=$B$2,Colin!$H17316=$C$3),Colin!$I17316,)</f>
        <v>0</v>
      </c>
      <c r="O17316" s="38">
        <f>IF(AND(Colin!$G17316=$B$2,Colin!$H17316&lt;=$C$3),Colin!$I17316,)</f>
        <v>0</v>
      </c>
      <c r="P17316" s="38">
        <f>IF(Colin!$G17316&lt;$B$2,Colin!$I17316,0)</f>
        <v>0</v>
      </c>
      <c r="Q17316" s="38">
        <f>IF(Colin!$G17316&lt;$B$1,Colin!$I17316,0)</f>
        <v>0</v>
      </c>
    </row>
    <row r="17317" spans="12:17" x14ac:dyDescent="0.25">
      <c r="L17317" s="38">
        <f>IF(AND(Colin!$G17317=$B$1,Colin!$H17317=$C$3),Colin!$I17317,)</f>
        <v>0</v>
      </c>
      <c r="M17317" s="38">
        <f>IF(AND(Colin!$G17317=$B$1,Colin!$H17317&lt;=$C$3),Colin!$I17317,)</f>
        <v>0</v>
      </c>
      <c r="N17317" s="38">
        <f>IF(AND(Colin!$G17317=$B$2,Colin!$H17317=$C$3),Colin!$I17317,)</f>
        <v>0</v>
      </c>
      <c r="O17317" s="38">
        <f>IF(AND(Colin!$G17317=$B$2,Colin!$H17317&lt;=$C$3),Colin!$I17317,)</f>
        <v>0</v>
      </c>
      <c r="P17317" s="38">
        <f>IF(Colin!$G17317&lt;$B$2,Colin!$I17317,0)</f>
        <v>0</v>
      </c>
      <c r="Q17317" s="38">
        <f>IF(Colin!$G17317&lt;$B$1,Colin!$I17317,0)</f>
        <v>0</v>
      </c>
    </row>
    <row r="17318" spans="12:17" x14ac:dyDescent="0.25">
      <c r="L17318" s="38">
        <f>IF(AND(Colin!$G17318=$B$1,Colin!$H17318=$C$3),Colin!$I17318,)</f>
        <v>0</v>
      </c>
      <c r="M17318" s="38">
        <f>IF(AND(Colin!$G17318=$B$1,Colin!$H17318&lt;=$C$3),Colin!$I17318,)</f>
        <v>0</v>
      </c>
      <c r="N17318" s="38">
        <f>IF(AND(Colin!$G17318=$B$2,Colin!$H17318=$C$3),Colin!$I17318,)</f>
        <v>0</v>
      </c>
      <c r="O17318" s="38">
        <f>IF(AND(Colin!$G17318=$B$2,Colin!$H17318&lt;=$C$3),Colin!$I17318,)</f>
        <v>0</v>
      </c>
      <c r="P17318" s="38">
        <f>IF(Colin!$G17318&lt;$B$2,Colin!$I17318,0)</f>
        <v>0</v>
      </c>
      <c r="Q17318" s="38">
        <f>IF(Colin!$G17318&lt;$B$1,Colin!$I17318,0)</f>
        <v>0</v>
      </c>
    </row>
    <row r="17319" spans="12:17" x14ac:dyDescent="0.25">
      <c r="L17319" s="38">
        <f>IF(AND(Colin!$G17319=$B$1,Colin!$H17319=$C$3),Colin!$I17319,)</f>
        <v>0</v>
      </c>
      <c r="M17319" s="38">
        <f>IF(AND(Colin!$G17319=$B$1,Colin!$H17319&lt;=$C$3),Colin!$I17319,)</f>
        <v>0</v>
      </c>
      <c r="N17319" s="38">
        <f>IF(AND(Colin!$G17319=$B$2,Colin!$H17319=$C$3),Colin!$I17319,)</f>
        <v>0</v>
      </c>
      <c r="O17319" s="38">
        <f>IF(AND(Colin!$G17319=$B$2,Colin!$H17319&lt;=$C$3),Colin!$I17319,)</f>
        <v>0</v>
      </c>
      <c r="P17319" s="38">
        <f>IF(Colin!$G17319&lt;$B$2,Colin!$I17319,0)</f>
        <v>0</v>
      </c>
      <c r="Q17319" s="38">
        <f>IF(Colin!$G17319&lt;$B$1,Colin!$I17319,0)</f>
        <v>0</v>
      </c>
    </row>
    <row r="17320" spans="12:17" x14ac:dyDescent="0.25">
      <c r="L17320" s="38">
        <f>IF(AND(Colin!$G17320=$B$1,Colin!$H17320=$C$3),Colin!$I17320,)</f>
        <v>0</v>
      </c>
      <c r="M17320" s="38">
        <f>IF(AND(Colin!$G17320=$B$1,Colin!$H17320&lt;=$C$3),Colin!$I17320,)</f>
        <v>0</v>
      </c>
      <c r="N17320" s="38">
        <f>IF(AND(Colin!$G17320=$B$2,Colin!$H17320=$C$3),Colin!$I17320,)</f>
        <v>0</v>
      </c>
      <c r="O17320" s="38">
        <f>IF(AND(Colin!$G17320=$B$2,Colin!$H17320&lt;=$C$3),Colin!$I17320,)</f>
        <v>0</v>
      </c>
      <c r="P17320" s="38">
        <f>IF(Colin!$G17320&lt;$B$2,Colin!$I17320,0)</f>
        <v>0</v>
      </c>
      <c r="Q17320" s="38">
        <f>IF(Colin!$G17320&lt;$B$1,Colin!$I17320,0)</f>
        <v>0</v>
      </c>
    </row>
    <row r="17321" spans="12:17" x14ac:dyDescent="0.25">
      <c r="L17321" s="38">
        <f>IF(AND(Colin!$G17321=$B$1,Colin!$H17321=$C$3),Colin!$I17321,)</f>
        <v>0</v>
      </c>
      <c r="M17321" s="38">
        <f>IF(AND(Colin!$G17321=$B$1,Colin!$H17321&lt;=$C$3),Colin!$I17321,)</f>
        <v>0</v>
      </c>
      <c r="N17321" s="38">
        <f>IF(AND(Colin!$G17321=$B$2,Colin!$H17321=$C$3),Colin!$I17321,)</f>
        <v>0</v>
      </c>
      <c r="O17321" s="38">
        <f>IF(AND(Colin!$G17321=$B$2,Colin!$H17321&lt;=$C$3),Colin!$I17321,)</f>
        <v>0</v>
      </c>
      <c r="P17321" s="38">
        <f>IF(Colin!$G17321&lt;$B$2,Colin!$I17321,0)</f>
        <v>0</v>
      </c>
      <c r="Q17321" s="38">
        <f>IF(Colin!$G17321&lt;$B$1,Colin!$I17321,0)</f>
        <v>0</v>
      </c>
    </row>
    <row r="17322" spans="12:17" x14ac:dyDescent="0.25">
      <c r="L17322" s="38">
        <f>IF(AND(Colin!$G17322=$B$1,Colin!$H17322=$C$3),Colin!$I17322,)</f>
        <v>0</v>
      </c>
      <c r="M17322" s="38">
        <f>IF(AND(Colin!$G17322=$B$1,Colin!$H17322&lt;=$C$3),Colin!$I17322,)</f>
        <v>0</v>
      </c>
      <c r="N17322" s="38">
        <f>IF(AND(Colin!$G17322=$B$2,Colin!$H17322=$C$3),Colin!$I17322,)</f>
        <v>0</v>
      </c>
      <c r="O17322" s="38">
        <f>IF(AND(Colin!$G17322=$B$2,Colin!$H17322&lt;=$C$3),Colin!$I17322,)</f>
        <v>0</v>
      </c>
      <c r="P17322" s="38">
        <f>IF(Colin!$G17322&lt;$B$2,Colin!$I17322,0)</f>
        <v>0</v>
      </c>
      <c r="Q17322" s="38">
        <f>IF(Colin!$G17322&lt;$B$1,Colin!$I17322,0)</f>
        <v>0</v>
      </c>
    </row>
    <row r="17323" spans="12:17" x14ac:dyDescent="0.25">
      <c r="L17323" s="38">
        <f>IF(AND(Colin!$G17323=$B$1,Colin!$H17323=$C$3),Colin!$I17323,)</f>
        <v>0</v>
      </c>
      <c r="M17323" s="38">
        <f>IF(AND(Colin!$G17323=$B$1,Colin!$H17323&lt;=$C$3),Colin!$I17323,)</f>
        <v>0</v>
      </c>
      <c r="N17323" s="38">
        <f>IF(AND(Colin!$G17323=$B$2,Colin!$H17323=$C$3),Colin!$I17323,)</f>
        <v>0</v>
      </c>
      <c r="O17323" s="38">
        <f>IF(AND(Colin!$G17323=$B$2,Colin!$H17323&lt;=$C$3),Colin!$I17323,)</f>
        <v>0</v>
      </c>
      <c r="P17323" s="38">
        <f>IF(Colin!$G17323&lt;$B$2,Colin!$I17323,0)</f>
        <v>0</v>
      </c>
      <c r="Q17323" s="38">
        <f>IF(Colin!$G17323&lt;$B$1,Colin!$I17323,0)</f>
        <v>0</v>
      </c>
    </row>
    <row r="17324" spans="12:17" x14ac:dyDescent="0.25">
      <c r="L17324" s="38">
        <f>IF(AND(Colin!$G17324=$B$1,Colin!$H17324=$C$3),Colin!$I17324,)</f>
        <v>0</v>
      </c>
      <c r="M17324" s="38">
        <f>IF(AND(Colin!$G17324=$B$1,Colin!$H17324&lt;=$C$3),Colin!$I17324,)</f>
        <v>0</v>
      </c>
      <c r="N17324" s="38">
        <f>IF(AND(Colin!$G17324=$B$2,Colin!$H17324=$C$3),Colin!$I17324,)</f>
        <v>0</v>
      </c>
      <c r="O17324" s="38">
        <f>IF(AND(Colin!$G17324=$B$2,Colin!$H17324&lt;=$C$3),Colin!$I17324,)</f>
        <v>0</v>
      </c>
      <c r="P17324" s="38">
        <f>IF(Colin!$G17324&lt;$B$2,Colin!$I17324,0)</f>
        <v>0</v>
      </c>
      <c r="Q17324" s="38">
        <f>IF(Colin!$G17324&lt;$B$1,Colin!$I17324,0)</f>
        <v>0</v>
      </c>
    </row>
    <row r="17325" spans="12:17" x14ac:dyDescent="0.25">
      <c r="L17325" s="38">
        <f>IF(AND(Colin!$G17325=$B$1,Colin!$H17325=$C$3),Colin!$I17325,)</f>
        <v>0</v>
      </c>
      <c r="M17325" s="38">
        <f>IF(AND(Colin!$G17325=$B$1,Colin!$H17325&lt;=$C$3),Colin!$I17325,)</f>
        <v>0</v>
      </c>
      <c r="N17325" s="38">
        <f>IF(AND(Colin!$G17325=$B$2,Colin!$H17325=$C$3),Colin!$I17325,)</f>
        <v>0</v>
      </c>
      <c r="O17325" s="38">
        <f>IF(AND(Colin!$G17325=$B$2,Colin!$H17325&lt;=$C$3),Colin!$I17325,)</f>
        <v>0</v>
      </c>
      <c r="P17325" s="38">
        <f>IF(Colin!$G17325&lt;$B$2,Colin!$I17325,0)</f>
        <v>0</v>
      </c>
      <c r="Q17325" s="38">
        <f>IF(Colin!$G17325&lt;$B$1,Colin!$I17325,0)</f>
        <v>0</v>
      </c>
    </row>
    <row r="17326" spans="12:17" x14ac:dyDescent="0.25">
      <c r="L17326" s="38">
        <f>IF(AND(Colin!$G17326=$B$1,Colin!$H17326=$C$3),Colin!$I17326,)</f>
        <v>0</v>
      </c>
      <c r="M17326" s="38">
        <f>IF(AND(Colin!$G17326=$B$1,Colin!$H17326&lt;=$C$3),Colin!$I17326,)</f>
        <v>0</v>
      </c>
      <c r="N17326" s="38">
        <f>IF(AND(Colin!$G17326=$B$2,Colin!$H17326=$C$3),Colin!$I17326,)</f>
        <v>0</v>
      </c>
      <c r="O17326" s="38">
        <f>IF(AND(Colin!$G17326=$B$2,Colin!$H17326&lt;=$C$3),Colin!$I17326,)</f>
        <v>0</v>
      </c>
      <c r="P17326" s="38">
        <f>IF(Colin!$G17326&lt;$B$2,Colin!$I17326,0)</f>
        <v>0</v>
      </c>
      <c r="Q17326" s="38">
        <f>IF(Colin!$G17326&lt;$B$1,Colin!$I17326,0)</f>
        <v>0</v>
      </c>
    </row>
    <row r="17327" spans="12:17" x14ac:dyDescent="0.25">
      <c r="L17327" s="38">
        <f>IF(AND(Colin!$G17327=$B$1,Colin!$H17327=$C$3),Colin!$I17327,)</f>
        <v>0</v>
      </c>
      <c r="M17327" s="38">
        <f>IF(AND(Colin!$G17327=$B$1,Colin!$H17327&lt;=$C$3),Colin!$I17327,)</f>
        <v>0</v>
      </c>
      <c r="N17327" s="38">
        <f>IF(AND(Colin!$G17327=$B$2,Colin!$H17327=$C$3),Colin!$I17327,)</f>
        <v>0</v>
      </c>
      <c r="O17327" s="38">
        <f>IF(AND(Colin!$G17327=$B$2,Colin!$H17327&lt;=$C$3),Colin!$I17327,)</f>
        <v>0</v>
      </c>
      <c r="P17327" s="38">
        <f>IF(Colin!$G17327&lt;$B$2,Colin!$I17327,0)</f>
        <v>0</v>
      </c>
      <c r="Q17327" s="38">
        <f>IF(Colin!$G17327&lt;$B$1,Colin!$I17327,0)</f>
        <v>0</v>
      </c>
    </row>
    <row r="17328" spans="12:17" x14ac:dyDescent="0.25">
      <c r="L17328" s="38">
        <f>IF(AND(Colin!$G17328=$B$1,Colin!$H17328=$C$3),Colin!$I17328,)</f>
        <v>0</v>
      </c>
      <c r="M17328" s="38">
        <f>IF(AND(Colin!$G17328=$B$1,Colin!$H17328&lt;=$C$3),Colin!$I17328,)</f>
        <v>0</v>
      </c>
      <c r="N17328" s="38">
        <f>IF(AND(Colin!$G17328=$B$2,Colin!$H17328=$C$3),Colin!$I17328,)</f>
        <v>0</v>
      </c>
      <c r="O17328" s="38">
        <f>IF(AND(Colin!$G17328=$B$2,Colin!$H17328&lt;=$C$3),Colin!$I17328,)</f>
        <v>0</v>
      </c>
      <c r="P17328" s="38">
        <f>IF(Colin!$G17328&lt;$B$2,Colin!$I17328,0)</f>
        <v>0</v>
      </c>
      <c r="Q17328" s="38">
        <f>IF(Colin!$G17328&lt;$B$1,Colin!$I17328,0)</f>
        <v>0</v>
      </c>
    </row>
    <row r="17329" spans="12:17" x14ac:dyDescent="0.25">
      <c r="L17329" s="38">
        <f>IF(AND(Colin!$G17329=$B$1,Colin!$H17329=$C$3),Colin!$I17329,)</f>
        <v>0</v>
      </c>
      <c r="M17329" s="38">
        <f>IF(AND(Colin!$G17329=$B$1,Colin!$H17329&lt;=$C$3),Colin!$I17329,)</f>
        <v>0</v>
      </c>
      <c r="N17329" s="38">
        <f>IF(AND(Colin!$G17329=$B$2,Colin!$H17329=$C$3),Colin!$I17329,)</f>
        <v>0</v>
      </c>
      <c r="O17329" s="38">
        <f>IF(AND(Colin!$G17329=$B$2,Colin!$H17329&lt;=$C$3),Colin!$I17329,)</f>
        <v>0</v>
      </c>
      <c r="P17329" s="38">
        <f>IF(Colin!$G17329&lt;$B$2,Colin!$I17329,0)</f>
        <v>0</v>
      </c>
      <c r="Q17329" s="38">
        <f>IF(Colin!$G17329&lt;$B$1,Colin!$I17329,0)</f>
        <v>0</v>
      </c>
    </row>
    <row r="17330" spans="12:17" x14ac:dyDescent="0.25">
      <c r="L17330" s="38">
        <f>IF(AND(Colin!$G17330=$B$1,Colin!$H17330=$C$3),Colin!$I17330,)</f>
        <v>0</v>
      </c>
      <c r="M17330" s="38">
        <f>IF(AND(Colin!$G17330=$B$1,Colin!$H17330&lt;=$C$3),Colin!$I17330,)</f>
        <v>0</v>
      </c>
      <c r="N17330" s="38">
        <f>IF(AND(Colin!$G17330=$B$2,Colin!$H17330=$C$3),Colin!$I17330,)</f>
        <v>0</v>
      </c>
      <c r="O17330" s="38">
        <f>IF(AND(Colin!$G17330=$B$2,Colin!$H17330&lt;=$C$3),Colin!$I17330,)</f>
        <v>0</v>
      </c>
      <c r="P17330" s="38">
        <f>IF(Colin!$G17330&lt;$B$2,Colin!$I17330,0)</f>
        <v>0</v>
      </c>
      <c r="Q17330" s="38">
        <f>IF(Colin!$G17330&lt;$B$1,Colin!$I17330,0)</f>
        <v>0</v>
      </c>
    </row>
    <row r="17331" spans="12:17" x14ac:dyDescent="0.25">
      <c r="L17331" s="38">
        <f>IF(AND(Colin!$G17331=$B$1,Colin!$H17331=$C$3),Colin!$I17331,)</f>
        <v>0</v>
      </c>
      <c r="M17331" s="38">
        <f>IF(AND(Colin!$G17331=$B$1,Colin!$H17331&lt;=$C$3),Colin!$I17331,)</f>
        <v>0</v>
      </c>
      <c r="N17331" s="38">
        <f>IF(AND(Colin!$G17331=$B$2,Colin!$H17331=$C$3),Colin!$I17331,)</f>
        <v>0</v>
      </c>
      <c r="O17331" s="38">
        <f>IF(AND(Colin!$G17331=$B$2,Colin!$H17331&lt;=$C$3),Colin!$I17331,)</f>
        <v>0</v>
      </c>
      <c r="P17331" s="38">
        <f>IF(Colin!$G17331&lt;$B$2,Colin!$I17331,0)</f>
        <v>0</v>
      </c>
      <c r="Q17331" s="38">
        <f>IF(Colin!$G17331&lt;$B$1,Colin!$I17331,0)</f>
        <v>0</v>
      </c>
    </row>
    <row r="17332" spans="12:17" x14ac:dyDescent="0.25">
      <c r="L17332" s="38">
        <f>IF(AND(Colin!$G17332=$B$1,Colin!$H17332=$C$3),Colin!$I17332,)</f>
        <v>0</v>
      </c>
      <c r="M17332" s="38">
        <f>IF(AND(Colin!$G17332=$B$1,Colin!$H17332&lt;=$C$3),Colin!$I17332,)</f>
        <v>0</v>
      </c>
      <c r="N17332" s="38">
        <f>IF(AND(Colin!$G17332=$B$2,Colin!$H17332=$C$3),Colin!$I17332,)</f>
        <v>0</v>
      </c>
      <c r="O17332" s="38">
        <f>IF(AND(Colin!$G17332=$B$2,Colin!$H17332&lt;=$C$3),Colin!$I17332,)</f>
        <v>0</v>
      </c>
      <c r="P17332" s="38">
        <f>IF(Colin!$G17332&lt;$B$2,Colin!$I17332,0)</f>
        <v>0</v>
      </c>
      <c r="Q17332" s="38">
        <f>IF(Colin!$G17332&lt;$B$1,Colin!$I17332,0)</f>
        <v>0</v>
      </c>
    </row>
    <row r="17333" spans="12:17" x14ac:dyDescent="0.25">
      <c r="L17333" s="38">
        <f>IF(AND(Colin!$G17333=$B$1,Colin!$H17333=$C$3),Colin!$I17333,)</f>
        <v>0</v>
      </c>
      <c r="M17333" s="38">
        <f>IF(AND(Colin!$G17333=$B$1,Colin!$H17333&lt;=$C$3),Colin!$I17333,)</f>
        <v>0</v>
      </c>
      <c r="N17333" s="38">
        <f>IF(AND(Colin!$G17333=$B$2,Colin!$H17333=$C$3),Colin!$I17333,)</f>
        <v>0</v>
      </c>
      <c r="O17333" s="38">
        <f>IF(AND(Colin!$G17333=$B$2,Colin!$H17333&lt;=$C$3),Colin!$I17333,)</f>
        <v>0</v>
      </c>
      <c r="P17333" s="38">
        <f>IF(Colin!$G17333&lt;$B$2,Colin!$I17333,0)</f>
        <v>0</v>
      </c>
      <c r="Q17333" s="38">
        <f>IF(Colin!$G17333&lt;$B$1,Colin!$I17333,0)</f>
        <v>0</v>
      </c>
    </row>
    <row r="17334" spans="12:17" x14ac:dyDescent="0.25">
      <c r="L17334" s="38">
        <f>IF(AND(Colin!$G17334=$B$1,Colin!$H17334=$C$3),Colin!$I17334,)</f>
        <v>0</v>
      </c>
      <c r="M17334" s="38">
        <f>IF(AND(Colin!$G17334=$B$1,Colin!$H17334&lt;=$C$3),Colin!$I17334,)</f>
        <v>0</v>
      </c>
      <c r="N17334" s="38">
        <f>IF(AND(Colin!$G17334=$B$2,Colin!$H17334=$C$3),Colin!$I17334,)</f>
        <v>0</v>
      </c>
      <c r="O17334" s="38">
        <f>IF(AND(Colin!$G17334=$B$2,Colin!$H17334&lt;=$C$3),Colin!$I17334,)</f>
        <v>0</v>
      </c>
      <c r="P17334" s="38">
        <f>IF(Colin!$G17334&lt;$B$2,Colin!$I17334,0)</f>
        <v>0</v>
      </c>
      <c r="Q17334" s="38">
        <f>IF(Colin!$G17334&lt;$B$1,Colin!$I17334,0)</f>
        <v>0</v>
      </c>
    </row>
    <row r="17335" spans="12:17" x14ac:dyDescent="0.25">
      <c r="L17335" s="38">
        <f>IF(AND(Colin!$G17335=$B$1,Colin!$H17335=$C$3),Colin!$I17335,)</f>
        <v>0</v>
      </c>
      <c r="M17335" s="38">
        <f>IF(AND(Colin!$G17335=$B$1,Colin!$H17335&lt;=$C$3),Colin!$I17335,)</f>
        <v>0</v>
      </c>
      <c r="N17335" s="38">
        <f>IF(AND(Colin!$G17335=$B$2,Colin!$H17335=$C$3),Colin!$I17335,)</f>
        <v>0</v>
      </c>
      <c r="O17335" s="38">
        <f>IF(AND(Colin!$G17335=$B$2,Colin!$H17335&lt;=$C$3),Colin!$I17335,)</f>
        <v>0</v>
      </c>
      <c r="P17335" s="38">
        <f>IF(Colin!$G17335&lt;$B$2,Colin!$I17335,0)</f>
        <v>0</v>
      </c>
      <c r="Q17335" s="38">
        <f>IF(Colin!$G17335&lt;$B$1,Colin!$I17335,0)</f>
        <v>0</v>
      </c>
    </row>
    <row r="17336" spans="12:17" x14ac:dyDescent="0.25">
      <c r="L17336" s="38">
        <f>IF(AND(Colin!$G17336=$B$1,Colin!$H17336=$C$3),Colin!$I17336,)</f>
        <v>0</v>
      </c>
      <c r="M17336" s="38">
        <f>IF(AND(Colin!$G17336=$B$1,Colin!$H17336&lt;=$C$3),Colin!$I17336,)</f>
        <v>0</v>
      </c>
      <c r="N17336" s="38">
        <f>IF(AND(Colin!$G17336=$B$2,Colin!$H17336=$C$3),Colin!$I17336,)</f>
        <v>0</v>
      </c>
      <c r="O17336" s="38">
        <f>IF(AND(Colin!$G17336=$B$2,Colin!$H17336&lt;=$C$3),Colin!$I17336,)</f>
        <v>0</v>
      </c>
      <c r="P17336" s="38">
        <f>IF(Colin!$G17336&lt;$B$2,Colin!$I17336,0)</f>
        <v>0</v>
      </c>
      <c r="Q17336" s="38">
        <f>IF(Colin!$G17336&lt;$B$1,Colin!$I17336,0)</f>
        <v>0</v>
      </c>
    </row>
    <row r="17337" spans="12:17" x14ac:dyDescent="0.25">
      <c r="L17337" s="38">
        <f>IF(AND(Colin!$G17337=$B$1,Colin!$H17337=$C$3),Colin!$I17337,)</f>
        <v>0</v>
      </c>
      <c r="M17337" s="38">
        <f>IF(AND(Colin!$G17337=$B$1,Colin!$H17337&lt;=$C$3),Colin!$I17337,)</f>
        <v>0</v>
      </c>
      <c r="N17337" s="38">
        <f>IF(AND(Colin!$G17337=$B$2,Colin!$H17337=$C$3),Colin!$I17337,)</f>
        <v>0</v>
      </c>
      <c r="O17337" s="38">
        <f>IF(AND(Colin!$G17337=$B$2,Colin!$H17337&lt;=$C$3),Colin!$I17337,)</f>
        <v>0</v>
      </c>
      <c r="P17337" s="38">
        <f>IF(Colin!$G17337&lt;$B$2,Colin!$I17337,0)</f>
        <v>0</v>
      </c>
      <c r="Q17337" s="38">
        <f>IF(Colin!$G17337&lt;$B$1,Colin!$I17337,0)</f>
        <v>0</v>
      </c>
    </row>
    <row r="17338" spans="12:17" x14ac:dyDescent="0.25">
      <c r="L17338" s="38">
        <f>IF(AND(Colin!$G17338=$B$1,Colin!$H17338=$C$3),Colin!$I17338,)</f>
        <v>0</v>
      </c>
      <c r="M17338" s="38">
        <f>IF(AND(Colin!$G17338=$B$1,Colin!$H17338&lt;=$C$3),Colin!$I17338,)</f>
        <v>0</v>
      </c>
      <c r="N17338" s="38">
        <f>IF(AND(Colin!$G17338=$B$2,Colin!$H17338=$C$3),Colin!$I17338,)</f>
        <v>0</v>
      </c>
      <c r="O17338" s="38">
        <f>IF(AND(Colin!$G17338=$B$2,Colin!$H17338&lt;=$C$3),Colin!$I17338,)</f>
        <v>0</v>
      </c>
      <c r="P17338" s="38">
        <f>IF(Colin!$G17338&lt;$B$2,Colin!$I17338,0)</f>
        <v>0</v>
      </c>
      <c r="Q17338" s="38">
        <f>IF(Colin!$G17338&lt;$B$1,Colin!$I17338,0)</f>
        <v>0</v>
      </c>
    </row>
    <row r="17339" spans="12:17" x14ac:dyDescent="0.25">
      <c r="L17339" s="38">
        <f>IF(AND(Colin!$G17339=$B$1,Colin!$H17339=$C$3),Colin!$I17339,)</f>
        <v>0</v>
      </c>
      <c r="M17339" s="38">
        <f>IF(AND(Colin!$G17339=$B$1,Colin!$H17339&lt;=$C$3),Colin!$I17339,)</f>
        <v>0</v>
      </c>
      <c r="N17339" s="38">
        <f>IF(AND(Colin!$G17339=$B$2,Colin!$H17339=$C$3),Colin!$I17339,)</f>
        <v>0</v>
      </c>
      <c r="O17339" s="38">
        <f>IF(AND(Colin!$G17339=$B$2,Colin!$H17339&lt;=$C$3),Colin!$I17339,)</f>
        <v>0</v>
      </c>
      <c r="P17339" s="38">
        <f>IF(Colin!$G17339&lt;$B$2,Colin!$I17339,0)</f>
        <v>0</v>
      </c>
      <c r="Q17339" s="38">
        <f>IF(Colin!$G17339&lt;$B$1,Colin!$I17339,0)</f>
        <v>0</v>
      </c>
    </row>
    <row r="17340" spans="12:17" x14ac:dyDescent="0.25">
      <c r="L17340" s="38">
        <f>IF(AND(Colin!$G17340=$B$1,Colin!$H17340=$C$3),Colin!$I17340,)</f>
        <v>0</v>
      </c>
      <c r="M17340" s="38">
        <f>IF(AND(Colin!$G17340=$B$1,Colin!$H17340&lt;=$C$3),Colin!$I17340,)</f>
        <v>0</v>
      </c>
      <c r="N17340" s="38">
        <f>IF(AND(Colin!$G17340=$B$2,Colin!$H17340=$C$3),Colin!$I17340,)</f>
        <v>0</v>
      </c>
      <c r="O17340" s="38">
        <f>IF(AND(Colin!$G17340=$B$2,Colin!$H17340&lt;=$C$3),Colin!$I17340,)</f>
        <v>0</v>
      </c>
      <c r="P17340" s="38">
        <f>IF(Colin!$G17340&lt;$B$2,Colin!$I17340,0)</f>
        <v>0</v>
      </c>
      <c r="Q17340" s="38">
        <f>IF(Colin!$G17340&lt;$B$1,Colin!$I17340,0)</f>
        <v>0</v>
      </c>
    </row>
    <row r="17341" spans="12:17" x14ac:dyDescent="0.25">
      <c r="L17341" s="38">
        <f>IF(AND(Colin!$G17341=$B$1,Colin!$H17341=$C$3),Colin!$I17341,)</f>
        <v>0</v>
      </c>
      <c r="M17341" s="38">
        <f>IF(AND(Colin!$G17341=$B$1,Colin!$H17341&lt;=$C$3),Colin!$I17341,)</f>
        <v>0</v>
      </c>
      <c r="N17341" s="38">
        <f>IF(AND(Colin!$G17341=$B$2,Colin!$H17341=$C$3),Colin!$I17341,)</f>
        <v>0</v>
      </c>
      <c r="O17341" s="38">
        <f>IF(AND(Colin!$G17341=$B$2,Colin!$H17341&lt;=$C$3),Colin!$I17341,)</f>
        <v>0</v>
      </c>
      <c r="P17341" s="38">
        <f>IF(Colin!$G17341&lt;$B$2,Colin!$I17341,0)</f>
        <v>0</v>
      </c>
      <c r="Q17341" s="38">
        <f>IF(Colin!$G17341&lt;$B$1,Colin!$I17341,0)</f>
        <v>0</v>
      </c>
    </row>
    <row r="17342" spans="12:17" x14ac:dyDescent="0.25">
      <c r="L17342" s="38">
        <f>IF(AND(Colin!$G17342=$B$1,Colin!$H17342=$C$3),Colin!$I17342,)</f>
        <v>0</v>
      </c>
      <c r="M17342" s="38">
        <f>IF(AND(Colin!$G17342=$B$1,Colin!$H17342&lt;=$C$3),Colin!$I17342,)</f>
        <v>0</v>
      </c>
      <c r="N17342" s="38">
        <f>IF(AND(Colin!$G17342=$B$2,Colin!$H17342=$C$3),Colin!$I17342,)</f>
        <v>0</v>
      </c>
      <c r="O17342" s="38">
        <f>IF(AND(Colin!$G17342=$B$2,Colin!$H17342&lt;=$C$3),Colin!$I17342,)</f>
        <v>0</v>
      </c>
      <c r="P17342" s="38">
        <f>IF(Colin!$G17342&lt;$B$2,Colin!$I17342,0)</f>
        <v>0</v>
      </c>
      <c r="Q17342" s="38">
        <f>IF(Colin!$G17342&lt;$B$1,Colin!$I17342,0)</f>
        <v>0</v>
      </c>
    </row>
    <row r="17343" spans="12:17" x14ac:dyDescent="0.25">
      <c r="L17343" s="38">
        <f>IF(AND(Colin!$G17343=$B$1,Colin!$H17343=$C$3),Colin!$I17343,)</f>
        <v>0</v>
      </c>
      <c r="M17343" s="38">
        <f>IF(AND(Colin!$G17343=$B$1,Colin!$H17343&lt;=$C$3),Colin!$I17343,)</f>
        <v>0</v>
      </c>
      <c r="N17343" s="38">
        <f>IF(AND(Colin!$G17343=$B$2,Colin!$H17343=$C$3),Colin!$I17343,)</f>
        <v>0</v>
      </c>
      <c r="O17343" s="38">
        <f>IF(AND(Colin!$G17343=$B$2,Colin!$H17343&lt;=$C$3),Colin!$I17343,)</f>
        <v>0</v>
      </c>
      <c r="P17343" s="38">
        <f>IF(Colin!$G17343&lt;$B$2,Colin!$I17343,0)</f>
        <v>0</v>
      </c>
      <c r="Q17343" s="38">
        <f>IF(Colin!$G17343&lt;$B$1,Colin!$I17343,0)</f>
        <v>0</v>
      </c>
    </row>
    <row r="17344" spans="12:17" x14ac:dyDescent="0.25">
      <c r="L17344" s="38">
        <f>IF(AND(Colin!$G17344=$B$1,Colin!$H17344=$C$3),Colin!$I17344,)</f>
        <v>0</v>
      </c>
      <c r="M17344" s="38">
        <f>IF(AND(Colin!$G17344=$B$1,Colin!$H17344&lt;=$C$3),Colin!$I17344,)</f>
        <v>0</v>
      </c>
      <c r="N17344" s="38">
        <f>IF(AND(Colin!$G17344=$B$2,Colin!$H17344=$C$3),Colin!$I17344,)</f>
        <v>0</v>
      </c>
      <c r="O17344" s="38">
        <f>IF(AND(Colin!$G17344=$B$2,Colin!$H17344&lt;=$C$3),Colin!$I17344,)</f>
        <v>0</v>
      </c>
      <c r="P17344" s="38">
        <f>IF(Colin!$G17344&lt;$B$2,Colin!$I17344,0)</f>
        <v>0</v>
      </c>
      <c r="Q17344" s="38">
        <f>IF(Colin!$G17344&lt;$B$1,Colin!$I17344,0)</f>
        <v>0</v>
      </c>
    </row>
    <row r="17345" spans="12:17" x14ac:dyDescent="0.25">
      <c r="L17345" s="38">
        <f>IF(AND(Colin!$G17345=$B$1,Colin!$H17345=$C$3),Colin!$I17345,)</f>
        <v>0</v>
      </c>
      <c r="M17345" s="38">
        <f>IF(AND(Colin!$G17345=$B$1,Colin!$H17345&lt;=$C$3),Colin!$I17345,)</f>
        <v>0</v>
      </c>
      <c r="N17345" s="38">
        <f>IF(AND(Colin!$G17345=$B$2,Colin!$H17345=$C$3),Colin!$I17345,)</f>
        <v>0</v>
      </c>
      <c r="O17345" s="38">
        <f>IF(AND(Colin!$G17345=$B$2,Colin!$H17345&lt;=$C$3),Colin!$I17345,)</f>
        <v>0</v>
      </c>
      <c r="P17345" s="38">
        <f>IF(Colin!$G17345&lt;$B$2,Colin!$I17345,0)</f>
        <v>0</v>
      </c>
      <c r="Q17345" s="38">
        <f>IF(Colin!$G17345&lt;$B$1,Colin!$I17345,0)</f>
        <v>0</v>
      </c>
    </row>
    <row r="17346" spans="12:17" x14ac:dyDescent="0.25">
      <c r="L17346" s="38">
        <f>IF(AND(Colin!$G17346=$B$1,Colin!$H17346=$C$3),Colin!$I17346,)</f>
        <v>0</v>
      </c>
      <c r="M17346" s="38">
        <f>IF(AND(Colin!$G17346=$B$1,Colin!$H17346&lt;=$C$3),Colin!$I17346,)</f>
        <v>0</v>
      </c>
      <c r="N17346" s="38">
        <f>IF(AND(Colin!$G17346=$B$2,Colin!$H17346=$C$3),Colin!$I17346,)</f>
        <v>0</v>
      </c>
      <c r="O17346" s="38">
        <f>IF(AND(Colin!$G17346=$B$2,Colin!$H17346&lt;=$C$3),Colin!$I17346,)</f>
        <v>0</v>
      </c>
      <c r="P17346" s="38">
        <f>IF(Colin!$G17346&lt;$B$2,Colin!$I17346,0)</f>
        <v>0</v>
      </c>
      <c r="Q17346" s="38">
        <f>IF(Colin!$G17346&lt;$B$1,Colin!$I17346,0)</f>
        <v>0</v>
      </c>
    </row>
    <row r="17347" spans="12:17" x14ac:dyDescent="0.25">
      <c r="L17347" s="38">
        <f>IF(AND(Colin!$G17347=$B$1,Colin!$H17347=$C$3),Colin!$I17347,)</f>
        <v>0</v>
      </c>
      <c r="M17347" s="38">
        <f>IF(AND(Colin!$G17347=$B$1,Colin!$H17347&lt;=$C$3),Colin!$I17347,)</f>
        <v>0</v>
      </c>
      <c r="N17347" s="38">
        <f>IF(AND(Colin!$G17347=$B$2,Colin!$H17347=$C$3),Colin!$I17347,)</f>
        <v>0</v>
      </c>
      <c r="O17347" s="38">
        <f>IF(AND(Colin!$G17347=$B$2,Colin!$H17347&lt;=$C$3),Colin!$I17347,)</f>
        <v>0</v>
      </c>
      <c r="P17347" s="38">
        <f>IF(Colin!$G17347&lt;$B$2,Colin!$I17347,0)</f>
        <v>0</v>
      </c>
      <c r="Q17347" s="38">
        <f>IF(Colin!$G17347&lt;$B$1,Colin!$I17347,0)</f>
        <v>0</v>
      </c>
    </row>
    <row r="17348" spans="12:17" x14ac:dyDescent="0.25">
      <c r="L17348" s="38">
        <f>IF(AND(Colin!$G17348=$B$1,Colin!$H17348=$C$3),Colin!$I17348,)</f>
        <v>0</v>
      </c>
      <c r="M17348" s="38">
        <f>IF(AND(Colin!$G17348=$B$1,Colin!$H17348&lt;=$C$3),Colin!$I17348,)</f>
        <v>0</v>
      </c>
      <c r="N17348" s="38">
        <f>IF(AND(Colin!$G17348=$B$2,Colin!$H17348=$C$3),Colin!$I17348,)</f>
        <v>0</v>
      </c>
      <c r="O17348" s="38">
        <f>IF(AND(Colin!$G17348=$B$2,Colin!$H17348&lt;=$C$3),Colin!$I17348,)</f>
        <v>0</v>
      </c>
      <c r="P17348" s="38">
        <f>IF(Colin!$G17348&lt;$B$2,Colin!$I17348,0)</f>
        <v>0</v>
      </c>
      <c r="Q17348" s="38">
        <f>IF(Colin!$G17348&lt;$B$1,Colin!$I17348,0)</f>
        <v>0</v>
      </c>
    </row>
    <row r="17349" spans="12:17" x14ac:dyDescent="0.25">
      <c r="L17349" s="38">
        <f>IF(AND(Colin!$G17349=$B$1,Colin!$H17349=$C$3),Colin!$I17349,)</f>
        <v>0</v>
      </c>
      <c r="M17349" s="38">
        <f>IF(AND(Colin!$G17349=$B$1,Colin!$H17349&lt;=$C$3),Colin!$I17349,)</f>
        <v>0</v>
      </c>
      <c r="N17349" s="38">
        <f>IF(AND(Colin!$G17349=$B$2,Colin!$H17349=$C$3),Colin!$I17349,)</f>
        <v>0</v>
      </c>
      <c r="O17349" s="38">
        <f>IF(AND(Colin!$G17349=$B$2,Colin!$H17349&lt;=$C$3),Colin!$I17349,)</f>
        <v>0</v>
      </c>
      <c r="P17349" s="38">
        <f>IF(Colin!$G17349&lt;$B$2,Colin!$I17349,0)</f>
        <v>0</v>
      </c>
      <c r="Q17349" s="38">
        <f>IF(Colin!$G17349&lt;$B$1,Colin!$I17349,0)</f>
        <v>0</v>
      </c>
    </row>
    <row r="17350" spans="12:17" x14ac:dyDescent="0.25">
      <c r="L17350" s="38">
        <f>IF(AND(Colin!$G17350=$B$1,Colin!$H17350=$C$3),Colin!$I17350,)</f>
        <v>0</v>
      </c>
      <c r="M17350" s="38">
        <f>IF(AND(Colin!$G17350=$B$1,Colin!$H17350&lt;=$C$3),Colin!$I17350,)</f>
        <v>0</v>
      </c>
      <c r="N17350" s="38">
        <f>IF(AND(Colin!$G17350=$B$2,Colin!$H17350=$C$3),Colin!$I17350,)</f>
        <v>0</v>
      </c>
      <c r="O17350" s="38">
        <f>IF(AND(Colin!$G17350=$B$2,Colin!$H17350&lt;=$C$3),Colin!$I17350,)</f>
        <v>0</v>
      </c>
      <c r="P17350" s="38">
        <f>IF(Colin!$G17350&lt;$B$2,Colin!$I17350,0)</f>
        <v>0</v>
      </c>
      <c r="Q17350" s="38">
        <f>IF(Colin!$G17350&lt;$B$1,Colin!$I17350,0)</f>
        <v>0</v>
      </c>
    </row>
    <row r="17351" spans="12:17" x14ac:dyDescent="0.25">
      <c r="L17351" s="38">
        <f>IF(AND(Colin!$G17351=$B$1,Colin!$H17351=$C$3),Colin!$I17351,)</f>
        <v>0</v>
      </c>
      <c r="M17351" s="38">
        <f>IF(AND(Colin!$G17351=$B$1,Colin!$H17351&lt;=$C$3),Colin!$I17351,)</f>
        <v>0</v>
      </c>
      <c r="N17351" s="38">
        <f>IF(AND(Colin!$G17351=$B$2,Colin!$H17351=$C$3),Colin!$I17351,)</f>
        <v>0</v>
      </c>
      <c r="O17351" s="38">
        <f>IF(AND(Colin!$G17351=$B$2,Colin!$H17351&lt;=$C$3),Colin!$I17351,)</f>
        <v>0</v>
      </c>
      <c r="P17351" s="38">
        <f>IF(Colin!$G17351&lt;$B$2,Colin!$I17351,0)</f>
        <v>0</v>
      </c>
      <c r="Q17351" s="38">
        <f>IF(Colin!$G17351&lt;$B$1,Colin!$I17351,0)</f>
        <v>0</v>
      </c>
    </row>
    <row r="17352" spans="12:17" x14ac:dyDescent="0.25">
      <c r="L17352" s="38">
        <f>IF(AND(Colin!$G17352=$B$1,Colin!$H17352=$C$3),Colin!$I17352,)</f>
        <v>0</v>
      </c>
      <c r="M17352" s="38">
        <f>IF(AND(Colin!$G17352=$B$1,Colin!$H17352&lt;=$C$3),Colin!$I17352,)</f>
        <v>0</v>
      </c>
      <c r="N17352" s="38">
        <f>IF(AND(Colin!$G17352=$B$2,Colin!$H17352=$C$3),Colin!$I17352,)</f>
        <v>0</v>
      </c>
      <c r="O17352" s="38">
        <f>IF(AND(Colin!$G17352=$B$2,Colin!$H17352&lt;=$C$3),Colin!$I17352,)</f>
        <v>0</v>
      </c>
      <c r="P17352" s="38">
        <f>IF(Colin!$G17352&lt;$B$2,Colin!$I17352,0)</f>
        <v>0</v>
      </c>
      <c r="Q17352" s="38">
        <f>IF(Colin!$G17352&lt;$B$1,Colin!$I17352,0)</f>
        <v>0</v>
      </c>
    </row>
    <row r="17353" spans="12:17" x14ac:dyDescent="0.25">
      <c r="L17353" s="38">
        <f>IF(AND(Colin!$G17353=$B$1,Colin!$H17353=$C$3),Colin!$I17353,)</f>
        <v>0</v>
      </c>
      <c r="M17353" s="38">
        <f>IF(AND(Colin!$G17353=$B$1,Colin!$H17353&lt;=$C$3),Colin!$I17353,)</f>
        <v>0</v>
      </c>
      <c r="N17353" s="38">
        <f>IF(AND(Colin!$G17353=$B$2,Colin!$H17353=$C$3),Colin!$I17353,)</f>
        <v>0</v>
      </c>
      <c r="O17353" s="38">
        <f>IF(AND(Colin!$G17353=$B$2,Colin!$H17353&lt;=$C$3),Colin!$I17353,)</f>
        <v>0</v>
      </c>
      <c r="P17353" s="38">
        <f>IF(Colin!$G17353&lt;$B$2,Colin!$I17353,0)</f>
        <v>0</v>
      </c>
      <c r="Q17353" s="38">
        <f>IF(Colin!$G17353&lt;$B$1,Colin!$I17353,0)</f>
        <v>0</v>
      </c>
    </row>
    <row r="17354" spans="12:17" x14ac:dyDescent="0.25">
      <c r="L17354" s="38">
        <f>IF(AND(Colin!$G17354=$B$1,Colin!$H17354=$C$3),Colin!$I17354,)</f>
        <v>0</v>
      </c>
      <c r="M17354" s="38">
        <f>IF(AND(Colin!$G17354=$B$1,Colin!$H17354&lt;=$C$3),Colin!$I17354,)</f>
        <v>0</v>
      </c>
      <c r="N17354" s="38">
        <f>IF(AND(Colin!$G17354=$B$2,Colin!$H17354=$C$3),Colin!$I17354,)</f>
        <v>0</v>
      </c>
      <c r="O17354" s="38">
        <f>IF(AND(Colin!$G17354=$B$2,Colin!$H17354&lt;=$C$3),Colin!$I17354,)</f>
        <v>0</v>
      </c>
      <c r="P17354" s="38">
        <f>IF(Colin!$G17354&lt;$B$2,Colin!$I17354,0)</f>
        <v>0</v>
      </c>
      <c r="Q17354" s="38">
        <f>IF(Colin!$G17354&lt;$B$1,Colin!$I17354,0)</f>
        <v>0</v>
      </c>
    </row>
    <row r="17355" spans="12:17" x14ac:dyDescent="0.25">
      <c r="L17355" s="38">
        <f>IF(AND(Colin!$G17355=$B$1,Colin!$H17355=$C$3),Colin!$I17355,)</f>
        <v>0</v>
      </c>
      <c r="M17355" s="38">
        <f>IF(AND(Colin!$G17355=$B$1,Colin!$H17355&lt;=$C$3),Colin!$I17355,)</f>
        <v>0</v>
      </c>
      <c r="N17355" s="38">
        <f>IF(AND(Colin!$G17355=$B$2,Colin!$H17355=$C$3),Colin!$I17355,)</f>
        <v>0</v>
      </c>
      <c r="O17355" s="38">
        <f>IF(AND(Colin!$G17355=$B$2,Colin!$H17355&lt;=$C$3),Colin!$I17355,)</f>
        <v>0</v>
      </c>
      <c r="P17355" s="38">
        <f>IF(Colin!$G17355&lt;$B$2,Colin!$I17355,0)</f>
        <v>0</v>
      </c>
      <c r="Q17355" s="38">
        <f>IF(Colin!$G17355&lt;$B$1,Colin!$I17355,0)</f>
        <v>0</v>
      </c>
    </row>
    <row r="17356" spans="12:17" x14ac:dyDescent="0.25">
      <c r="L17356" s="38">
        <f>IF(AND(Colin!$G17356=$B$1,Colin!$H17356=$C$3),Colin!$I17356,)</f>
        <v>0</v>
      </c>
      <c r="M17356" s="38">
        <f>IF(AND(Colin!$G17356=$B$1,Colin!$H17356&lt;=$C$3),Colin!$I17356,)</f>
        <v>0</v>
      </c>
      <c r="N17356" s="38">
        <f>IF(AND(Colin!$G17356=$B$2,Colin!$H17356=$C$3),Colin!$I17356,)</f>
        <v>0</v>
      </c>
      <c r="O17356" s="38">
        <f>IF(AND(Colin!$G17356=$B$2,Colin!$H17356&lt;=$C$3),Colin!$I17356,)</f>
        <v>0</v>
      </c>
      <c r="P17356" s="38">
        <f>IF(Colin!$G17356&lt;$B$2,Colin!$I17356,0)</f>
        <v>0</v>
      </c>
      <c r="Q17356" s="38">
        <f>IF(Colin!$G17356&lt;$B$1,Colin!$I17356,0)</f>
        <v>0</v>
      </c>
    </row>
    <row r="17357" spans="12:17" x14ac:dyDescent="0.25">
      <c r="L17357" s="38">
        <f>IF(AND(Colin!$G17357=$B$1,Colin!$H17357=$C$3),Colin!$I17357,)</f>
        <v>0</v>
      </c>
      <c r="M17357" s="38">
        <f>IF(AND(Colin!$G17357=$B$1,Colin!$H17357&lt;=$C$3),Colin!$I17357,)</f>
        <v>0</v>
      </c>
      <c r="N17357" s="38">
        <f>IF(AND(Colin!$G17357=$B$2,Colin!$H17357=$C$3),Colin!$I17357,)</f>
        <v>0</v>
      </c>
      <c r="O17357" s="38">
        <f>IF(AND(Colin!$G17357=$B$2,Colin!$H17357&lt;=$C$3),Colin!$I17357,)</f>
        <v>0</v>
      </c>
      <c r="P17357" s="38">
        <f>IF(Colin!$G17357&lt;$B$2,Colin!$I17357,0)</f>
        <v>0</v>
      </c>
      <c r="Q17357" s="38">
        <f>IF(Colin!$G17357&lt;$B$1,Colin!$I17357,0)</f>
        <v>0</v>
      </c>
    </row>
    <row r="17358" spans="12:17" x14ac:dyDescent="0.25">
      <c r="L17358" s="38">
        <f>IF(AND(Colin!$G17358=$B$1,Colin!$H17358=$C$3),Colin!$I17358,)</f>
        <v>0</v>
      </c>
      <c r="M17358" s="38">
        <f>IF(AND(Colin!$G17358=$B$1,Colin!$H17358&lt;=$C$3),Colin!$I17358,)</f>
        <v>0</v>
      </c>
      <c r="N17358" s="38">
        <f>IF(AND(Colin!$G17358=$B$2,Colin!$H17358=$C$3),Colin!$I17358,)</f>
        <v>0</v>
      </c>
      <c r="O17358" s="38">
        <f>IF(AND(Colin!$G17358=$B$2,Colin!$H17358&lt;=$C$3),Colin!$I17358,)</f>
        <v>0</v>
      </c>
      <c r="P17358" s="38">
        <f>IF(Colin!$G17358&lt;$B$2,Colin!$I17358,0)</f>
        <v>0</v>
      </c>
      <c r="Q17358" s="38">
        <f>IF(Colin!$G17358&lt;$B$1,Colin!$I17358,0)</f>
        <v>0</v>
      </c>
    </row>
    <row r="17359" spans="12:17" x14ac:dyDescent="0.25">
      <c r="L17359" s="38">
        <f>IF(AND(Colin!$G17359=$B$1,Colin!$H17359=$C$3),Colin!$I17359,)</f>
        <v>0</v>
      </c>
      <c r="M17359" s="38">
        <f>IF(AND(Colin!$G17359=$B$1,Colin!$H17359&lt;=$C$3),Colin!$I17359,)</f>
        <v>0</v>
      </c>
      <c r="N17359" s="38">
        <f>IF(AND(Colin!$G17359=$B$2,Colin!$H17359=$C$3),Colin!$I17359,)</f>
        <v>0</v>
      </c>
      <c r="O17359" s="38">
        <f>IF(AND(Colin!$G17359=$B$2,Colin!$H17359&lt;=$C$3),Colin!$I17359,)</f>
        <v>0</v>
      </c>
      <c r="P17359" s="38">
        <f>IF(Colin!$G17359&lt;$B$2,Colin!$I17359,0)</f>
        <v>0</v>
      </c>
      <c r="Q17359" s="38">
        <f>IF(Colin!$G17359&lt;$B$1,Colin!$I17359,0)</f>
        <v>0</v>
      </c>
    </row>
    <row r="17360" spans="12:17" x14ac:dyDescent="0.25">
      <c r="L17360" s="38">
        <f>IF(AND(Colin!$G17360=$B$1,Colin!$H17360=$C$3),Colin!$I17360,)</f>
        <v>0</v>
      </c>
      <c r="M17360" s="38">
        <f>IF(AND(Colin!$G17360=$B$1,Colin!$H17360&lt;=$C$3),Colin!$I17360,)</f>
        <v>0</v>
      </c>
      <c r="N17360" s="38">
        <f>IF(AND(Colin!$G17360=$B$2,Colin!$H17360=$C$3),Colin!$I17360,)</f>
        <v>0</v>
      </c>
      <c r="O17360" s="38">
        <f>IF(AND(Colin!$G17360=$B$2,Colin!$H17360&lt;=$C$3),Colin!$I17360,)</f>
        <v>0</v>
      </c>
      <c r="P17360" s="38">
        <f>IF(Colin!$G17360&lt;$B$2,Colin!$I17360,0)</f>
        <v>0</v>
      </c>
      <c r="Q17360" s="38">
        <f>IF(Colin!$G17360&lt;$B$1,Colin!$I17360,0)</f>
        <v>0</v>
      </c>
    </row>
    <row r="17361" spans="12:17" x14ac:dyDescent="0.25">
      <c r="L17361" s="38">
        <f>IF(AND(Colin!$G17361=$B$1,Colin!$H17361=$C$3),Colin!$I17361,)</f>
        <v>0</v>
      </c>
      <c r="M17361" s="38">
        <f>IF(AND(Colin!$G17361=$B$1,Colin!$H17361&lt;=$C$3),Colin!$I17361,)</f>
        <v>0</v>
      </c>
      <c r="N17361" s="38">
        <f>IF(AND(Colin!$G17361=$B$2,Colin!$H17361=$C$3),Colin!$I17361,)</f>
        <v>0</v>
      </c>
      <c r="O17361" s="38">
        <f>IF(AND(Colin!$G17361=$B$2,Colin!$H17361&lt;=$C$3),Colin!$I17361,)</f>
        <v>0</v>
      </c>
      <c r="P17361" s="38">
        <f>IF(Colin!$G17361&lt;$B$2,Colin!$I17361,0)</f>
        <v>0</v>
      </c>
      <c r="Q17361" s="38">
        <f>IF(Colin!$G17361&lt;$B$1,Colin!$I17361,0)</f>
        <v>0</v>
      </c>
    </row>
    <row r="17362" spans="12:17" x14ac:dyDescent="0.25">
      <c r="L17362" s="38">
        <f>IF(AND(Colin!$G17362=$B$1,Colin!$H17362=$C$3),Colin!$I17362,)</f>
        <v>0</v>
      </c>
      <c r="M17362" s="38">
        <f>IF(AND(Colin!$G17362=$B$1,Colin!$H17362&lt;=$C$3),Colin!$I17362,)</f>
        <v>0</v>
      </c>
      <c r="N17362" s="38">
        <f>IF(AND(Colin!$G17362=$B$2,Colin!$H17362=$C$3),Colin!$I17362,)</f>
        <v>0</v>
      </c>
      <c r="O17362" s="38">
        <f>IF(AND(Colin!$G17362=$B$2,Colin!$H17362&lt;=$C$3),Colin!$I17362,)</f>
        <v>0</v>
      </c>
      <c r="P17362" s="38">
        <f>IF(Colin!$G17362&lt;$B$2,Colin!$I17362,0)</f>
        <v>0</v>
      </c>
      <c r="Q17362" s="38">
        <f>IF(Colin!$G17362&lt;$B$1,Colin!$I17362,0)</f>
        <v>0</v>
      </c>
    </row>
    <row r="17363" spans="12:17" x14ac:dyDescent="0.25">
      <c r="L17363" s="38">
        <f>IF(AND(Colin!$G17363=$B$1,Colin!$H17363=$C$3),Colin!$I17363,)</f>
        <v>0</v>
      </c>
      <c r="M17363" s="38">
        <f>IF(AND(Colin!$G17363=$B$1,Colin!$H17363&lt;=$C$3),Colin!$I17363,)</f>
        <v>0</v>
      </c>
      <c r="N17363" s="38">
        <f>IF(AND(Colin!$G17363=$B$2,Colin!$H17363=$C$3),Colin!$I17363,)</f>
        <v>0</v>
      </c>
      <c r="O17363" s="38">
        <f>IF(AND(Colin!$G17363=$B$2,Colin!$H17363&lt;=$C$3),Colin!$I17363,)</f>
        <v>0</v>
      </c>
      <c r="P17363" s="38">
        <f>IF(Colin!$G17363&lt;$B$2,Colin!$I17363,0)</f>
        <v>0</v>
      </c>
      <c r="Q17363" s="38">
        <f>IF(Colin!$G17363&lt;$B$1,Colin!$I17363,0)</f>
        <v>0</v>
      </c>
    </row>
    <row r="17364" spans="12:17" x14ac:dyDescent="0.25">
      <c r="L17364" s="38">
        <f>IF(AND(Colin!$G17364=$B$1,Colin!$H17364=$C$3),Colin!$I17364,)</f>
        <v>0</v>
      </c>
      <c r="M17364" s="38">
        <f>IF(AND(Colin!$G17364=$B$1,Colin!$H17364&lt;=$C$3),Colin!$I17364,)</f>
        <v>0</v>
      </c>
      <c r="N17364" s="38">
        <f>IF(AND(Colin!$G17364=$B$2,Colin!$H17364=$C$3),Colin!$I17364,)</f>
        <v>0</v>
      </c>
      <c r="O17364" s="38">
        <f>IF(AND(Colin!$G17364=$B$2,Colin!$H17364&lt;=$C$3),Colin!$I17364,)</f>
        <v>0</v>
      </c>
      <c r="P17364" s="38">
        <f>IF(Colin!$G17364&lt;$B$2,Colin!$I17364,0)</f>
        <v>0</v>
      </c>
      <c r="Q17364" s="38">
        <f>IF(Colin!$G17364&lt;$B$1,Colin!$I17364,0)</f>
        <v>0</v>
      </c>
    </row>
    <row r="17365" spans="12:17" x14ac:dyDescent="0.25">
      <c r="L17365" s="38">
        <f>IF(AND(Colin!$G17365=$B$1,Colin!$H17365=$C$3),Colin!$I17365,)</f>
        <v>0</v>
      </c>
      <c r="M17365" s="38">
        <f>IF(AND(Colin!$G17365=$B$1,Colin!$H17365&lt;=$C$3),Colin!$I17365,)</f>
        <v>0</v>
      </c>
      <c r="N17365" s="38">
        <f>IF(AND(Colin!$G17365=$B$2,Colin!$H17365=$C$3),Colin!$I17365,)</f>
        <v>0</v>
      </c>
      <c r="O17365" s="38">
        <f>IF(AND(Colin!$G17365=$B$2,Colin!$H17365&lt;=$C$3),Colin!$I17365,)</f>
        <v>0</v>
      </c>
      <c r="P17365" s="38">
        <f>IF(Colin!$G17365&lt;$B$2,Colin!$I17365,0)</f>
        <v>0</v>
      </c>
      <c r="Q17365" s="38">
        <f>IF(Colin!$G17365&lt;$B$1,Colin!$I17365,0)</f>
        <v>0</v>
      </c>
    </row>
    <row r="17366" spans="12:17" x14ac:dyDescent="0.25">
      <c r="L17366" s="38">
        <f>IF(AND(Colin!$G17366=$B$1,Colin!$H17366=$C$3),Colin!$I17366,)</f>
        <v>0</v>
      </c>
      <c r="M17366" s="38">
        <f>IF(AND(Colin!$G17366=$B$1,Colin!$H17366&lt;=$C$3),Colin!$I17366,)</f>
        <v>0</v>
      </c>
      <c r="N17366" s="38">
        <f>IF(AND(Colin!$G17366=$B$2,Colin!$H17366=$C$3),Colin!$I17366,)</f>
        <v>0</v>
      </c>
      <c r="O17366" s="38">
        <f>IF(AND(Colin!$G17366=$B$2,Colin!$H17366&lt;=$C$3),Colin!$I17366,)</f>
        <v>0</v>
      </c>
      <c r="P17366" s="38">
        <f>IF(Colin!$G17366&lt;$B$2,Colin!$I17366,0)</f>
        <v>0</v>
      </c>
      <c r="Q17366" s="38">
        <f>IF(Colin!$G17366&lt;$B$1,Colin!$I17366,0)</f>
        <v>0</v>
      </c>
    </row>
    <row r="17367" spans="12:17" x14ac:dyDescent="0.25">
      <c r="L17367" s="38">
        <f>IF(AND(Colin!$G17367=$B$1,Colin!$H17367=$C$3),Colin!$I17367,)</f>
        <v>0</v>
      </c>
      <c r="M17367" s="38">
        <f>IF(AND(Colin!$G17367=$B$1,Colin!$H17367&lt;=$C$3),Colin!$I17367,)</f>
        <v>0</v>
      </c>
      <c r="N17367" s="38">
        <f>IF(AND(Colin!$G17367=$B$2,Colin!$H17367=$C$3),Colin!$I17367,)</f>
        <v>0</v>
      </c>
      <c r="O17367" s="38">
        <f>IF(AND(Colin!$G17367=$B$2,Colin!$H17367&lt;=$C$3),Colin!$I17367,)</f>
        <v>0</v>
      </c>
      <c r="P17367" s="38">
        <f>IF(Colin!$G17367&lt;$B$2,Colin!$I17367,0)</f>
        <v>0</v>
      </c>
      <c r="Q17367" s="38">
        <f>IF(Colin!$G17367&lt;$B$1,Colin!$I17367,0)</f>
        <v>0</v>
      </c>
    </row>
    <row r="17368" spans="12:17" x14ac:dyDescent="0.25">
      <c r="L17368" s="38">
        <f>IF(AND(Colin!$G17368=$B$1,Colin!$H17368=$C$3),Colin!$I17368,)</f>
        <v>0</v>
      </c>
      <c r="M17368" s="38">
        <f>IF(AND(Colin!$G17368=$B$1,Colin!$H17368&lt;=$C$3),Colin!$I17368,)</f>
        <v>0</v>
      </c>
      <c r="N17368" s="38">
        <f>IF(AND(Colin!$G17368=$B$2,Colin!$H17368=$C$3),Colin!$I17368,)</f>
        <v>0</v>
      </c>
      <c r="O17368" s="38">
        <f>IF(AND(Colin!$G17368=$B$2,Colin!$H17368&lt;=$C$3),Colin!$I17368,)</f>
        <v>0</v>
      </c>
      <c r="P17368" s="38">
        <f>IF(Colin!$G17368&lt;$B$2,Colin!$I17368,0)</f>
        <v>0</v>
      </c>
      <c r="Q17368" s="38">
        <f>IF(Colin!$G17368&lt;$B$1,Colin!$I17368,0)</f>
        <v>0</v>
      </c>
    </row>
    <row r="17369" spans="12:17" x14ac:dyDescent="0.25">
      <c r="L17369" s="38">
        <f>IF(AND(Colin!$G17369=$B$1,Colin!$H17369=$C$3),Colin!$I17369,)</f>
        <v>0</v>
      </c>
      <c r="M17369" s="38">
        <f>IF(AND(Colin!$G17369=$B$1,Colin!$H17369&lt;=$C$3),Colin!$I17369,)</f>
        <v>0</v>
      </c>
      <c r="N17369" s="38">
        <f>IF(AND(Colin!$G17369=$B$2,Colin!$H17369=$C$3),Colin!$I17369,)</f>
        <v>0</v>
      </c>
      <c r="O17369" s="38">
        <f>IF(AND(Colin!$G17369=$B$2,Colin!$H17369&lt;=$C$3),Colin!$I17369,)</f>
        <v>0</v>
      </c>
      <c r="P17369" s="38">
        <f>IF(Colin!$G17369&lt;$B$2,Colin!$I17369,0)</f>
        <v>0</v>
      </c>
      <c r="Q17369" s="38">
        <f>IF(Colin!$G17369&lt;$B$1,Colin!$I17369,0)</f>
        <v>0</v>
      </c>
    </row>
    <row r="17370" spans="12:17" x14ac:dyDescent="0.25">
      <c r="L17370" s="38">
        <f>IF(AND(Colin!$G17370=$B$1,Colin!$H17370=$C$3),Colin!$I17370,)</f>
        <v>0</v>
      </c>
      <c r="M17370" s="38">
        <f>IF(AND(Colin!$G17370=$B$1,Colin!$H17370&lt;=$C$3),Colin!$I17370,)</f>
        <v>0</v>
      </c>
      <c r="N17370" s="38">
        <f>IF(AND(Colin!$G17370=$B$2,Colin!$H17370=$C$3),Colin!$I17370,)</f>
        <v>0</v>
      </c>
      <c r="O17370" s="38">
        <f>IF(AND(Colin!$G17370=$B$2,Colin!$H17370&lt;=$C$3),Colin!$I17370,)</f>
        <v>0</v>
      </c>
      <c r="P17370" s="38">
        <f>IF(Colin!$G17370&lt;$B$2,Colin!$I17370,0)</f>
        <v>0</v>
      </c>
      <c r="Q17370" s="38">
        <f>IF(Colin!$G17370&lt;$B$1,Colin!$I17370,0)</f>
        <v>0</v>
      </c>
    </row>
    <row r="17371" spans="12:17" x14ac:dyDescent="0.25">
      <c r="L17371" s="38">
        <f>IF(AND(Colin!$G17371=$B$1,Colin!$H17371=$C$3),Colin!$I17371,)</f>
        <v>0</v>
      </c>
      <c r="M17371" s="38">
        <f>IF(AND(Colin!$G17371=$B$1,Colin!$H17371&lt;=$C$3),Colin!$I17371,)</f>
        <v>0</v>
      </c>
      <c r="N17371" s="38">
        <f>IF(AND(Colin!$G17371=$B$2,Colin!$H17371=$C$3),Colin!$I17371,)</f>
        <v>0</v>
      </c>
      <c r="O17371" s="38">
        <f>IF(AND(Colin!$G17371=$B$2,Colin!$H17371&lt;=$C$3),Colin!$I17371,)</f>
        <v>0</v>
      </c>
      <c r="P17371" s="38">
        <f>IF(Colin!$G17371&lt;$B$2,Colin!$I17371,0)</f>
        <v>0</v>
      </c>
      <c r="Q17371" s="38">
        <f>IF(Colin!$G17371&lt;$B$1,Colin!$I17371,0)</f>
        <v>0</v>
      </c>
    </row>
    <row r="17372" spans="12:17" x14ac:dyDescent="0.25">
      <c r="L17372" s="38">
        <f>IF(AND(Colin!$G17372=$B$1,Colin!$H17372=$C$3),Colin!$I17372,)</f>
        <v>0</v>
      </c>
      <c r="M17372" s="38">
        <f>IF(AND(Colin!$G17372=$B$1,Colin!$H17372&lt;=$C$3),Colin!$I17372,)</f>
        <v>0</v>
      </c>
      <c r="N17372" s="38">
        <f>IF(AND(Colin!$G17372=$B$2,Colin!$H17372=$C$3),Colin!$I17372,)</f>
        <v>0</v>
      </c>
      <c r="O17372" s="38">
        <f>IF(AND(Colin!$G17372=$B$2,Colin!$H17372&lt;=$C$3),Colin!$I17372,)</f>
        <v>0</v>
      </c>
      <c r="P17372" s="38">
        <f>IF(Colin!$G17372&lt;$B$2,Colin!$I17372,0)</f>
        <v>0</v>
      </c>
      <c r="Q17372" s="38">
        <f>IF(Colin!$G17372&lt;$B$1,Colin!$I17372,0)</f>
        <v>0</v>
      </c>
    </row>
    <row r="17373" spans="12:17" x14ac:dyDescent="0.25">
      <c r="L17373" s="38">
        <f>IF(AND(Colin!$G17373=$B$1,Colin!$H17373=$C$3),Colin!$I17373,)</f>
        <v>0</v>
      </c>
      <c r="M17373" s="38">
        <f>IF(AND(Colin!$G17373=$B$1,Colin!$H17373&lt;=$C$3),Colin!$I17373,)</f>
        <v>0</v>
      </c>
      <c r="N17373" s="38">
        <f>IF(AND(Colin!$G17373=$B$2,Colin!$H17373=$C$3),Colin!$I17373,)</f>
        <v>0</v>
      </c>
      <c r="O17373" s="38">
        <f>IF(AND(Colin!$G17373=$B$2,Colin!$H17373&lt;=$C$3),Colin!$I17373,)</f>
        <v>0</v>
      </c>
      <c r="P17373" s="38">
        <f>IF(Colin!$G17373&lt;$B$2,Colin!$I17373,0)</f>
        <v>0</v>
      </c>
      <c r="Q17373" s="38">
        <f>IF(Colin!$G17373&lt;$B$1,Colin!$I17373,0)</f>
        <v>0</v>
      </c>
    </row>
    <row r="17374" spans="12:17" x14ac:dyDescent="0.25">
      <c r="L17374" s="38">
        <f>IF(AND(Colin!$G17374=$B$1,Colin!$H17374=$C$3),Colin!$I17374,)</f>
        <v>0</v>
      </c>
      <c r="M17374" s="38">
        <f>IF(AND(Colin!$G17374=$B$1,Colin!$H17374&lt;=$C$3),Colin!$I17374,)</f>
        <v>0</v>
      </c>
      <c r="N17374" s="38">
        <f>IF(AND(Colin!$G17374=$B$2,Colin!$H17374=$C$3),Colin!$I17374,)</f>
        <v>0</v>
      </c>
      <c r="O17374" s="38">
        <f>IF(AND(Colin!$G17374=$B$2,Colin!$H17374&lt;=$C$3),Colin!$I17374,)</f>
        <v>0</v>
      </c>
      <c r="P17374" s="38">
        <f>IF(Colin!$G17374&lt;$B$2,Colin!$I17374,0)</f>
        <v>0</v>
      </c>
      <c r="Q17374" s="38">
        <f>IF(Colin!$G17374&lt;$B$1,Colin!$I17374,0)</f>
        <v>0</v>
      </c>
    </row>
    <row r="17375" spans="12:17" x14ac:dyDescent="0.25">
      <c r="L17375" s="38">
        <f>IF(AND(Colin!$G17375=$B$1,Colin!$H17375=$C$3),Colin!$I17375,)</f>
        <v>0</v>
      </c>
      <c r="M17375" s="38">
        <f>IF(AND(Colin!$G17375=$B$1,Colin!$H17375&lt;=$C$3),Colin!$I17375,)</f>
        <v>0</v>
      </c>
      <c r="N17375" s="38">
        <f>IF(AND(Colin!$G17375=$B$2,Colin!$H17375=$C$3),Colin!$I17375,)</f>
        <v>0</v>
      </c>
      <c r="O17375" s="38">
        <f>IF(AND(Colin!$G17375=$B$2,Colin!$H17375&lt;=$C$3),Colin!$I17375,)</f>
        <v>0</v>
      </c>
      <c r="P17375" s="38">
        <f>IF(Colin!$G17375&lt;$B$2,Colin!$I17375,0)</f>
        <v>0</v>
      </c>
      <c r="Q17375" s="38">
        <f>IF(Colin!$G17375&lt;$B$1,Colin!$I17375,0)</f>
        <v>0</v>
      </c>
    </row>
    <row r="17376" spans="12:17" x14ac:dyDescent="0.25">
      <c r="L17376" s="38">
        <f>IF(AND(Colin!$G17376=$B$1,Colin!$H17376=$C$3),Colin!$I17376,)</f>
        <v>0</v>
      </c>
      <c r="M17376" s="38">
        <f>IF(AND(Colin!$G17376=$B$1,Colin!$H17376&lt;=$C$3),Colin!$I17376,)</f>
        <v>0</v>
      </c>
      <c r="N17376" s="38">
        <f>IF(AND(Colin!$G17376=$B$2,Colin!$H17376=$C$3),Colin!$I17376,)</f>
        <v>0</v>
      </c>
      <c r="O17376" s="38">
        <f>IF(AND(Colin!$G17376=$B$2,Colin!$H17376&lt;=$C$3),Colin!$I17376,)</f>
        <v>0</v>
      </c>
      <c r="P17376" s="38">
        <f>IF(Colin!$G17376&lt;$B$2,Colin!$I17376,0)</f>
        <v>0</v>
      </c>
      <c r="Q17376" s="38">
        <f>IF(Colin!$G17376&lt;$B$1,Colin!$I17376,0)</f>
        <v>0</v>
      </c>
    </row>
    <row r="17377" spans="12:17" x14ac:dyDescent="0.25">
      <c r="L17377" s="38">
        <f>IF(AND(Colin!$G17377=$B$1,Colin!$H17377=$C$3),Colin!$I17377,)</f>
        <v>0</v>
      </c>
      <c r="M17377" s="38">
        <f>IF(AND(Colin!$G17377=$B$1,Colin!$H17377&lt;=$C$3),Colin!$I17377,)</f>
        <v>0</v>
      </c>
      <c r="N17377" s="38">
        <f>IF(AND(Colin!$G17377=$B$2,Colin!$H17377=$C$3),Colin!$I17377,)</f>
        <v>0</v>
      </c>
      <c r="O17377" s="38">
        <f>IF(AND(Colin!$G17377=$B$2,Colin!$H17377&lt;=$C$3),Colin!$I17377,)</f>
        <v>0</v>
      </c>
      <c r="P17377" s="38">
        <f>IF(Colin!$G17377&lt;$B$2,Colin!$I17377,0)</f>
        <v>0</v>
      </c>
      <c r="Q17377" s="38">
        <f>IF(Colin!$G17377&lt;$B$1,Colin!$I17377,0)</f>
        <v>0</v>
      </c>
    </row>
    <row r="17378" spans="12:17" x14ac:dyDescent="0.25">
      <c r="L17378" s="38">
        <f>IF(AND(Colin!$G17378=$B$1,Colin!$H17378=$C$3),Colin!$I17378,)</f>
        <v>0</v>
      </c>
      <c r="M17378" s="38">
        <f>IF(AND(Colin!$G17378=$B$1,Colin!$H17378&lt;=$C$3),Colin!$I17378,)</f>
        <v>0</v>
      </c>
      <c r="N17378" s="38">
        <f>IF(AND(Colin!$G17378=$B$2,Colin!$H17378=$C$3),Colin!$I17378,)</f>
        <v>0</v>
      </c>
      <c r="O17378" s="38">
        <f>IF(AND(Colin!$G17378=$B$2,Colin!$H17378&lt;=$C$3),Colin!$I17378,)</f>
        <v>0</v>
      </c>
      <c r="P17378" s="38">
        <f>IF(Colin!$G17378&lt;$B$2,Colin!$I17378,0)</f>
        <v>0</v>
      </c>
      <c r="Q17378" s="38">
        <f>IF(Colin!$G17378&lt;$B$1,Colin!$I17378,0)</f>
        <v>0</v>
      </c>
    </row>
    <row r="17379" spans="12:17" x14ac:dyDescent="0.25">
      <c r="L17379" s="38">
        <f>IF(AND(Colin!$G17379=$B$1,Colin!$H17379=$C$3),Colin!$I17379,)</f>
        <v>0</v>
      </c>
      <c r="M17379" s="38">
        <f>IF(AND(Colin!$G17379=$B$1,Colin!$H17379&lt;=$C$3),Colin!$I17379,)</f>
        <v>0</v>
      </c>
      <c r="N17379" s="38">
        <f>IF(AND(Colin!$G17379=$B$2,Colin!$H17379=$C$3),Colin!$I17379,)</f>
        <v>0</v>
      </c>
      <c r="O17379" s="38">
        <f>IF(AND(Colin!$G17379=$B$2,Colin!$H17379&lt;=$C$3),Colin!$I17379,)</f>
        <v>0</v>
      </c>
      <c r="P17379" s="38">
        <f>IF(Colin!$G17379&lt;$B$2,Colin!$I17379,0)</f>
        <v>0</v>
      </c>
      <c r="Q17379" s="38">
        <f>IF(Colin!$G17379&lt;$B$1,Colin!$I17379,0)</f>
        <v>0</v>
      </c>
    </row>
    <row r="17380" spans="12:17" x14ac:dyDescent="0.25">
      <c r="L17380" s="38">
        <f>IF(AND(Colin!$G17380=$B$1,Colin!$H17380=$C$3),Colin!$I17380,)</f>
        <v>0</v>
      </c>
      <c r="M17380" s="38">
        <f>IF(AND(Colin!$G17380=$B$1,Colin!$H17380&lt;=$C$3),Colin!$I17380,)</f>
        <v>0</v>
      </c>
      <c r="N17380" s="38">
        <f>IF(AND(Colin!$G17380=$B$2,Colin!$H17380=$C$3),Colin!$I17380,)</f>
        <v>0</v>
      </c>
      <c r="O17380" s="38">
        <f>IF(AND(Colin!$G17380=$B$2,Colin!$H17380&lt;=$C$3),Colin!$I17380,)</f>
        <v>0</v>
      </c>
      <c r="P17380" s="38">
        <f>IF(Colin!$G17380&lt;$B$2,Colin!$I17380,0)</f>
        <v>0</v>
      </c>
      <c r="Q17380" s="38">
        <f>IF(Colin!$G17380&lt;$B$1,Colin!$I17380,0)</f>
        <v>0</v>
      </c>
    </row>
    <row r="17381" spans="12:17" x14ac:dyDescent="0.25">
      <c r="L17381" s="38">
        <f>IF(AND(Colin!$G17381=$B$1,Colin!$H17381=$C$3),Colin!$I17381,)</f>
        <v>0</v>
      </c>
      <c r="M17381" s="38">
        <f>IF(AND(Colin!$G17381=$B$1,Colin!$H17381&lt;=$C$3),Colin!$I17381,)</f>
        <v>0</v>
      </c>
      <c r="N17381" s="38">
        <f>IF(AND(Colin!$G17381=$B$2,Colin!$H17381=$C$3),Colin!$I17381,)</f>
        <v>0</v>
      </c>
      <c r="O17381" s="38">
        <f>IF(AND(Colin!$G17381=$B$2,Colin!$H17381&lt;=$C$3),Colin!$I17381,)</f>
        <v>0</v>
      </c>
      <c r="P17381" s="38">
        <f>IF(Colin!$G17381&lt;$B$2,Colin!$I17381,0)</f>
        <v>0</v>
      </c>
      <c r="Q17381" s="38">
        <f>IF(Colin!$G17381&lt;$B$1,Colin!$I17381,0)</f>
        <v>0</v>
      </c>
    </row>
    <row r="17382" spans="12:17" x14ac:dyDescent="0.25">
      <c r="L17382" s="38">
        <f>IF(AND(Colin!$G17382=$B$1,Colin!$H17382=$C$3),Colin!$I17382,)</f>
        <v>0</v>
      </c>
      <c r="M17382" s="38">
        <f>IF(AND(Colin!$G17382=$B$1,Colin!$H17382&lt;=$C$3),Colin!$I17382,)</f>
        <v>0</v>
      </c>
      <c r="N17382" s="38">
        <f>IF(AND(Colin!$G17382=$B$2,Colin!$H17382=$C$3),Colin!$I17382,)</f>
        <v>0</v>
      </c>
      <c r="O17382" s="38">
        <f>IF(AND(Colin!$G17382=$B$2,Colin!$H17382&lt;=$C$3),Colin!$I17382,)</f>
        <v>0</v>
      </c>
      <c r="P17382" s="38">
        <f>IF(Colin!$G17382&lt;$B$2,Colin!$I17382,0)</f>
        <v>0</v>
      </c>
      <c r="Q17382" s="38">
        <f>IF(Colin!$G17382&lt;$B$1,Colin!$I17382,0)</f>
        <v>0</v>
      </c>
    </row>
    <row r="17383" spans="12:17" x14ac:dyDescent="0.25">
      <c r="L17383" s="38">
        <f>IF(AND(Colin!$G17383=$B$1,Colin!$H17383=$C$3),Colin!$I17383,)</f>
        <v>0</v>
      </c>
      <c r="M17383" s="38">
        <f>IF(AND(Colin!$G17383=$B$1,Colin!$H17383&lt;=$C$3),Colin!$I17383,)</f>
        <v>0</v>
      </c>
      <c r="N17383" s="38">
        <f>IF(AND(Colin!$G17383=$B$2,Colin!$H17383=$C$3),Colin!$I17383,)</f>
        <v>0</v>
      </c>
      <c r="O17383" s="38">
        <f>IF(AND(Colin!$G17383=$B$2,Colin!$H17383&lt;=$C$3),Colin!$I17383,)</f>
        <v>0</v>
      </c>
      <c r="P17383" s="38">
        <f>IF(Colin!$G17383&lt;$B$2,Colin!$I17383,0)</f>
        <v>0</v>
      </c>
      <c r="Q17383" s="38">
        <f>IF(Colin!$G17383&lt;$B$1,Colin!$I17383,0)</f>
        <v>0</v>
      </c>
    </row>
    <row r="17384" spans="12:17" x14ac:dyDescent="0.25">
      <c r="L17384" s="38">
        <f>IF(AND(Colin!$G17384=$B$1,Colin!$H17384=$C$3),Colin!$I17384,)</f>
        <v>0</v>
      </c>
      <c r="M17384" s="38">
        <f>IF(AND(Colin!$G17384=$B$1,Colin!$H17384&lt;=$C$3),Colin!$I17384,)</f>
        <v>0</v>
      </c>
      <c r="N17384" s="38">
        <f>IF(AND(Colin!$G17384=$B$2,Colin!$H17384=$C$3),Colin!$I17384,)</f>
        <v>0</v>
      </c>
      <c r="O17384" s="38">
        <f>IF(AND(Colin!$G17384=$B$2,Colin!$H17384&lt;=$C$3),Colin!$I17384,)</f>
        <v>0</v>
      </c>
      <c r="P17384" s="38">
        <f>IF(Colin!$G17384&lt;$B$2,Colin!$I17384,0)</f>
        <v>0</v>
      </c>
      <c r="Q17384" s="38">
        <f>IF(Colin!$G17384&lt;$B$1,Colin!$I17384,0)</f>
        <v>0</v>
      </c>
    </row>
    <row r="17385" spans="12:17" x14ac:dyDescent="0.25">
      <c r="L17385" s="38">
        <f>IF(AND(Colin!$G17385=$B$1,Colin!$H17385=$C$3),Colin!$I17385,)</f>
        <v>0</v>
      </c>
      <c r="M17385" s="38">
        <f>IF(AND(Colin!$G17385=$B$1,Colin!$H17385&lt;=$C$3),Colin!$I17385,)</f>
        <v>0</v>
      </c>
      <c r="N17385" s="38">
        <f>IF(AND(Colin!$G17385=$B$2,Colin!$H17385=$C$3),Colin!$I17385,)</f>
        <v>0</v>
      </c>
      <c r="O17385" s="38">
        <f>IF(AND(Colin!$G17385=$B$2,Colin!$H17385&lt;=$C$3),Colin!$I17385,)</f>
        <v>0</v>
      </c>
      <c r="P17385" s="38">
        <f>IF(Colin!$G17385&lt;$B$2,Colin!$I17385,0)</f>
        <v>0</v>
      </c>
      <c r="Q17385" s="38">
        <f>IF(Colin!$G17385&lt;$B$1,Colin!$I17385,0)</f>
        <v>0</v>
      </c>
    </row>
    <row r="17386" spans="12:17" x14ac:dyDescent="0.25">
      <c r="L17386" s="38">
        <f>IF(AND(Colin!$G17386=$B$1,Colin!$H17386=$C$3),Colin!$I17386,)</f>
        <v>0</v>
      </c>
      <c r="M17386" s="38">
        <f>IF(AND(Colin!$G17386=$B$1,Colin!$H17386&lt;=$C$3),Colin!$I17386,)</f>
        <v>0</v>
      </c>
      <c r="N17386" s="38">
        <f>IF(AND(Colin!$G17386=$B$2,Colin!$H17386=$C$3),Colin!$I17386,)</f>
        <v>0</v>
      </c>
      <c r="O17386" s="38">
        <f>IF(AND(Colin!$G17386=$B$2,Colin!$H17386&lt;=$C$3),Colin!$I17386,)</f>
        <v>0</v>
      </c>
      <c r="P17386" s="38">
        <f>IF(Colin!$G17386&lt;$B$2,Colin!$I17386,0)</f>
        <v>0</v>
      </c>
      <c r="Q17386" s="38">
        <f>IF(Colin!$G17386&lt;$B$1,Colin!$I17386,0)</f>
        <v>0</v>
      </c>
    </row>
    <row r="17387" spans="12:17" x14ac:dyDescent="0.25">
      <c r="L17387" s="38">
        <f>IF(AND(Colin!$G17387=$B$1,Colin!$H17387=$C$3),Colin!$I17387,)</f>
        <v>0</v>
      </c>
      <c r="M17387" s="38">
        <f>IF(AND(Colin!$G17387=$B$1,Colin!$H17387&lt;=$C$3),Colin!$I17387,)</f>
        <v>0</v>
      </c>
      <c r="N17387" s="38">
        <f>IF(AND(Colin!$G17387=$B$2,Colin!$H17387=$C$3),Colin!$I17387,)</f>
        <v>0</v>
      </c>
      <c r="O17387" s="38">
        <f>IF(AND(Colin!$G17387=$B$2,Colin!$H17387&lt;=$C$3),Colin!$I17387,)</f>
        <v>0</v>
      </c>
      <c r="P17387" s="38">
        <f>IF(Colin!$G17387&lt;$B$2,Colin!$I17387,0)</f>
        <v>0</v>
      </c>
      <c r="Q17387" s="38">
        <f>IF(Colin!$G17387&lt;$B$1,Colin!$I17387,0)</f>
        <v>0</v>
      </c>
    </row>
    <row r="17388" spans="12:17" x14ac:dyDescent="0.25">
      <c r="L17388" s="38">
        <f>IF(AND(Colin!$G17388=$B$1,Colin!$H17388=$C$3),Colin!$I17388,)</f>
        <v>0</v>
      </c>
      <c r="M17388" s="38">
        <f>IF(AND(Colin!$G17388=$B$1,Colin!$H17388&lt;=$C$3),Colin!$I17388,)</f>
        <v>0</v>
      </c>
      <c r="N17388" s="38">
        <f>IF(AND(Colin!$G17388=$B$2,Colin!$H17388=$C$3),Colin!$I17388,)</f>
        <v>0</v>
      </c>
      <c r="O17388" s="38">
        <f>IF(AND(Colin!$G17388=$B$2,Colin!$H17388&lt;=$C$3),Colin!$I17388,)</f>
        <v>0</v>
      </c>
      <c r="P17388" s="38">
        <f>IF(Colin!$G17388&lt;$B$2,Colin!$I17388,0)</f>
        <v>0</v>
      </c>
      <c r="Q17388" s="38">
        <f>IF(Colin!$G17388&lt;$B$1,Colin!$I17388,0)</f>
        <v>0</v>
      </c>
    </row>
    <row r="17389" spans="12:17" x14ac:dyDescent="0.25">
      <c r="L17389" s="38">
        <f>IF(AND(Colin!$G17389=$B$1,Colin!$H17389=$C$3),Colin!$I17389,)</f>
        <v>0</v>
      </c>
      <c r="M17389" s="38">
        <f>IF(AND(Colin!$G17389=$B$1,Colin!$H17389&lt;=$C$3),Colin!$I17389,)</f>
        <v>0</v>
      </c>
      <c r="N17389" s="38">
        <f>IF(AND(Colin!$G17389=$B$2,Colin!$H17389=$C$3),Colin!$I17389,)</f>
        <v>0</v>
      </c>
      <c r="O17389" s="38">
        <f>IF(AND(Colin!$G17389=$B$2,Colin!$H17389&lt;=$C$3),Colin!$I17389,)</f>
        <v>0</v>
      </c>
      <c r="P17389" s="38">
        <f>IF(Colin!$G17389&lt;$B$2,Colin!$I17389,0)</f>
        <v>0</v>
      </c>
      <c r="Q17389" s="38">
        <f>IF(Colin!$G17389&lt;$B$1,Colin!$I17389,0)</f>
        <v>0</v>
      </c>
    </row>
    <row r="17390" spans="12:17" x14ac:dyDescent="0.25">
      <c r="L17390" s="38">
        <f>IF(AND(Colin!$G17390=$B$1,Colin!$H17390=$C$3),Colin!$I17390,)</f>
        <v>0</v>
      </c>
      <c r="M17390" s="38">
        <f>IF(AND(Colin!$G17390=$B$1,Colin!$H17390&lt;=$C$3),Colin!$I17390,)</f>
        <v>0</v>
      </c>
      <c r="N17390" s="38">
        <f>IF(AND(Colin!$G17390=$B$2,Colin!$H17390=$C$3),Colin!$I17390,)</f>
        <v>0</v>
      </c>
      <c r="O17390" s="38">
        <f>IF(AND(Colin!$G17390=$B$2,Colin!$H17390&lt;=$C$3),Colin!$I17390,)</f>
        <v>0</v>
      </c>
      <c r="P17390" s="38">
        <f>IF(Colin!$G17390&lt;$B$2,Colin!$I17390,0)</f>
        <v>0</v>
      </c>
      <c r="Q17390" s="38">
        <f>IF(Colin!$G17390&lt;$B$1,Colin!$I17390,0)</f>
        <v>0</v>
      </c>
    </row>
    <row r="17391" spans="12:17" x14ac:dyDescent="0.25">
      <c r="L17391" s="38">
        <f>IF(AND(Colin!$G17391=$B$1,Colin!$H17391=$C$3),Colin!$I17391,)</f>
        <v>0</v>
      </c>
      <c r="M17391" s="38">
        <f>IF(AND(Colin!$G17391=$B$1,Colin!$H17391&lt;=$C$3),Colin!$I17391,)</f>
        <v>0</v>
      </c>
      <c r="N17391" s="38">
        <f>IF(AND(Colin!$G17391=$B$2,Colin!$H17391=$C$3),Colin!$I17391,)</f>
        <v>0</v>
      </c>
      <c r="O17391" s="38">
        <f>IF(AND(Colin!$G17391=$B$2,Colin!$H17391&lt;=$C$3),Colin!$I17391,)</f>
        <v>0</v>
      </c>
      <c r="P17391" s="38">
        <f>IF(Colin!$G17391&lt;$B$2,Colin!$I17391,0)</f>
        <v>0</v>
      </c>
      <c r="Q17391" s="38">
        <f>IF(Colin!$G17391&lt;$B$1,Colin!$I17391,0)</f>
        <v>0</v>
      </c>
    </row>
    <row r="17392" spans="12:17" x14ac:dyDescent="0.25">
      <c r="L17392" s="38">
        <f>IF(AND(Colin!$G17392=$B$1,Colin!$H17392=$C$3),Colin!$I17392,)</f>
        <v>0</v>
      </c>
      <c r="M17392" s="38">
        <f>IF(AND(Colin!$G17392=$B$1,Colin!$H17392&lt;=$C$3),Colin!$I17392,)</f>
        <v>0</v>
      </c>
      <c r="N17392" s="38">
        <f>IF(AND(Colin!$G17392=$B$2,Colin!$H17392=$C$3),Colin!$I17392,)</f>
        <v>0</v>
      </c>
      <c r="O17392" s="38">
        <f>IF(AND(Colin!$G17392=$B$2,Colin!$H17392&lt;=$C$3),Colin!$I17392,)</f>
        <v>0</v>
      </c>
      <c r="P17392" s="38">
        <f>IF(Colin!$G17392&lt;$B$2,Colin!$I17392,0)</f>
        <v>0</v>
      </c>
      <c r="Q17392" s="38">
        <f>IF(Colin!$G17392&lt;$B$1,Colin!$I17392,0)</f>
        <v>0</v>
      </c>
    </row>
    <row r="17393" spans="12:17" x14ac:dyDescent="0.25">
      <c r="L17393" s="38">
        <f>IF(AND(Colin!$G17393=$B$1,Colin!$H17393=$C$3),Colin!$I17393,)</f>
        <v>0</v>
      </c>
      <c r="M17393" s="38">
        <f>IF(AND(Colin!$G17393=$B$1,Colin!$H17393&lt;=$C$3),Colin!$I17393,)</f>
        <v>0</v>
      </c>
      <c r="N17393" s="38">
        <f>IF(AND(Colin!$G17393=$B$2,Colin!$H17393=$C$3),Colin!$I17393,)</f>
        <v>0</v>
      </c>
      <c r="O17393" s="38">
        <f>IF(AND(Colin!$G17393=$B$2,Colin!$H17393&lt;=$C$3),Colin!$I17393,)</f>
        <v>0</v>
      </c>
      <c r="P17393" s="38">
        <f>IF(Colin!$G17393&lt;$B$2,Colin!$I17393,0)</f>
        <v>0</v>
      </c>
      <c r="Q17393" s="38">
        <f>IF(Colin!$G17393&lt;$B$1,Colin!$I17393,0)</f>
        <v>0</v>
      </c>
    </row>
    <row r="17394" spans="12:17" x14ac:dyDescent="0.25">
      <c r="L17394" s="38">
        <f>IF(AND(Colin!$G17394=$B$1,Colin!$H17394=$C$3),Colin!$I17394,)</f>
        <v>0</v>
      </c>
      <c r="M17394" s="38">
        <f>IF(AND(Colin!$G17394=$B$1,Colin!$H17394&lt;=$C$3),Colin!$I17394,)</f>
        <v>0</v>
      </c>
      <c r="N17394" s="38">
        <f>IF(AND(Colin!$G17394=$B$2,Colin!$H17394=$C$3),Colin!$I17394,)</f>
        <v>0</v>
      </c>
      <c r="O17394" s="38">
        <f>IF(AND(Colin!$G17394=$B$2,Colin!$H17394&lt;=$C$3),Colin!$I17394,)</f>
        <v>0</v>
      </c>
      <c r="P17394" s="38">
        <f>IF(Colin!$G17394&lt;$B$2,Colin!$I17394,0)</f>
        <v>0</v>
      </c>
      <c r="Q17394" s="38">
        <f>IF(Colin!$G17394&lt;$B$1,Colin!$I17394,0)</f>
        <v>0</v>
      </c>
    </row>
    <row r="17395" spans="12:17" x14ac:dyDescent="0.25">
      <c r="L17395" s="38">
        <f>IF(AND(Colin!$G17395=$B$1,Colin!$H17395=$C$3),Colin!$I17395,)</f>
        <v>0</v>
      </c>
      <c r="M17395" s="38">
        <f>IF(AND(Colin!$G17395=$B$1,Colin!$H17395&lt;=$C$3),Colin!$I17395,)</f>
        <v>0</v>
      </c>
      <c r="N17395" s="38">
        <f>IF(AND(Colin!$G17395=$B$2,Colin!$H17395=$C$3),Colin!$I17395,)</f>
        <v>0</v>
      </c>
      <c r="O17395" s="38">
        <f>IF(AND(Colin!$G17395=$B$2,Colin!$H17395&lt;=$C$3),Colin!$I17395,)</f>
        <v>0</v>
      </c>
      <c r="P17395" s="38">
        <f>IF(Colin!$G17395&lt;$B$2,Colin!$I17395,0)</f>
        <v>0</v>
      </c>
      <c r="Q17395" s="38">
        <f>IF(Colin!$G17395&lt;$B$1,Colin!$I17395,0)</f>
        <v>0</v>
      </c>
    </row>
    <row r="17396" spans="12:17" x14ac:dyDescent="0.25">
      <c r="L17396" s="38">
        <f>IF(AND(Colin!$G17396=$B$1,Colin!$H17396=$C$3),Colin!$I17396,)</f>
        <v>0</v>
      </c>
      <c r="M17396" s="38">
        <f>IF(AND(Colin!$G17396=$B$1,Colin!$H17396&lt;=$C$3),Colin!$I17396,)</f>
        <v>0</v>
      </c>
      <c r="N17396" s="38">
        <f>IF(AND(Colin!$G17396=$B$2,Colin!$H17396=$C$3),Colin!$I17396,)</f>
        <v>0</v>
      </c>
      <c r="O17396" s="38">
        <f>IF(AND(Colin!$G17396=$B$2,Colin!$H17396&lt;=$C$3),Colin!$I17396,)</f>
        <v>0</v>
      </c>
      <c r="P17396" s="38">
        <f>IF(Colin!$G17396&lt;$B$2,Colin!$I17396,0)</f>
        <v>0</v>
      </c>
      <c r="Q17396" s="38">
        <f>IF(Colin!$G17396&lt;$B$1,Colin!$I17396,0)</f>
        <v>0</v>
      </c>
    </row>
    <row r="17397" spans="12:17" x14ac:dyDescent="0.25">
      <c r="L17397" s="38">
        <f>IF(AND(Colin!$G17397=$B$1,Colin!$H17397=$C$3),Colin!$I17397,)</f>
        <v>0</v>
      </c>
      <c r="M17397" s="38">
        <f>IF(AND(Colin!$G17397=$B$1,Colin!$H17397&lt;=$C$3),Colin!$I17397,)</f>
        <v>0</v>
      </c>
      <c r="N17397" s="38">
        <f>IF(AND(Colin!$G17397=$B$2,Colin!$H17397=$C$3),Colin!$I17397,)</f>
        <v>0</v>
      </c>
      <c r="O17397" s="38">
        <f>IF(AND(Colin!$G17397=$B$2,Colin!$H17397&lt;=$C$3),Colin!$I17397,)</f>
        <v>0</v>
      </c>
      <c r="P17397" s="38">
        <f>IF(Colin!$G17397&lt;$B$2,Colin!$I17397,0)</f>
        <v>0</v>
      </c>
      <c r="Q17397" s="38">
        <f>IF(Colin!$G17397&lt;$B$1,Colin!$I17397,0)</f>
        <v>0</v>
      </c>
    </row>
    <row r="17398" spans="12:17" x14ac:dyDescent="0.25">
      <c r="L17398" s="38">
        <f>IF(AND(Colin!$G17398=$B$1,Colin!$H17398=$C$3),Colin!$I17398,)</f>
        <v>0</v>
      </c>
      <c r="M17398" s="38">
        <f>IF(AND(Colin!$G17398=$B$1,Colin!$H17398&lt;=$C$3),Colin!$I17398,)</f>
        <v>0</v>
      </c>
      <c r="N17398" s="38">
        <f>IF(AND(Colin!$G17398=$B$2,Colin!$H17398=$C$3),Colin!$I17398,)</f>
        <v>0</v>
      </c>
      <c r="O17398" s="38">
        <f>IF(AND(Colin!$G17398=$B$2,Colin!$H17398&lt;=$C$3),Colin!$I17398,)</f>
        <v>0</v>
      </c>
      <c r="P17398" s="38">
        <f>IF(Colin!$G17398&lt;$B$2,Colin!$I17398,0)</f>
        <v>0</v>
      </c>
      <c r="Q17398" s="38">
        <f>IF(Colin!$G17398&lt;$B$1,Colin!$I17398,0)</f>
        <v>0</v>
      </c>
    </row>
    <row r="17399" spans="12:17" x14ac:dyDescent="0.25">
      <c r="L17399" s="38">
        <f>IF(AND(Colin!$G17399=$B$1,Colin!$H17399=$C$3),Colin!$I17399,)</f>
        <v>0</v>
      </c>
      <c r="M17399" s="38">
        <f>IF(AND(Colin!$G17399=$B$1,Colin!$H17399&lt;=$C$3),Colin!$I17399,)</f>
        <v>0</v>
      </c>
      <c r="N17399" s="38">
        <f>IF(AND(Colin!$G17399=$B$2,Colin!$H17399=$C$3),Colin!$I17399,)</f>
        <v>0</v>
      </c>
      <c r="O17399" s="38">
        <f>IF(AND(Colin!$G17399=$B$2,Colin!$H17399&lt;=$C$3),Colin!$I17399,)</f>
        <v>0</v>
      </c>
      <c r="P17399" s="38">
        <f>IF(Colin!$G17399&lt;$B$2,Colin!$I17399,0)</f>
        <v>0</v>
      </c>
      <c r="Q17399" s="38">
        <f>IF(Colin!$G17399&lt;$B$1,Colin!$I17399,0)</f>
        <v>0</v>
      </c>
    </row>
    <row r="17400" spans="12:17" x14ac:dyDescent="0.25">
      <c r="L17400" s="38">
        <f>IF(AND(Colin!$G17400=$B$1,Colin!$H17400=$C$3),Colin!$I17400,)</f>
        <v>0</v>
      </c>
      <c r="M17400" s="38">
        <f>IF(AND(Colin!$G17400=$B$1,Colin!$H17400&lt;=$C$3),Colin!$I17400,)</f>
        <v>0</v>
      </c>
      <c r="N17400" s="38">
        <f>IF(AND(Colin!$G17400=$B$2,Colin!$H17400=$C$3),Colin!$I17400,)</f>
        <v>0</v>
      </c>
      <c r="O17400" s="38">
        <f>IF(AND(Colin!$G17400=$B$2,Colin!$H17400&lt;=$C$3),Colin!$I17400,)</f>
        <v>0</v>
      </c>
      <c r="P17400" s="38">
        <f>IF(Colin!$G17400&lt;$B$2,Colin!$I17400,0)</f>
        <v>0</v>
      </c>
      <c r="Q17400" s="38">
        <f>IF(Colin!$G17400&lt;$B$1,Colin!$I17400,0)</f>
        <v>0</v>
      </c>
    </row>
    <row r="17401" spans="12:17" x14ac:dyDescent="0.25">
      <c r="L17401" s="38">
        <f>IF(AND(Colin!$G17401=$B$1,Colin!$H17401=$C$3),Colin!$I17401,)</f>
        <v>0</v>
      </c>
      <c r="M17401" s="38">
        <f>IF(AND(Colin!$G17401=$B$1,Colin!$H17401&lt;=$C$3),Colin!$I17401,)</f>
        <v>0</v>
      </c>
      <c r="N17401" s="38">
        <f>IF(AND(Colin!$G17401=$B$2,Colin!$H17401=$C$3),Colin!$I17401,)</f>
        <v>0</v>
      </c>
      <c r="O17401" s="38">
        <f>IF(AND(Colin!$G17401=$B$2,Colin!$H17401&lt;=$C$3),Colin!$I17401,)</f>
        <v>0</v>
      </c>
      <c r="P17401" s="38">
        <f>IF(Colin!$G17401&lt;$B$2,Colin!$I17401,0)</f>
        <v>0</v>
      </c>
      <c r="Q17401" s="38">
        <f>IF(Colin!$G17401&lt;$B$1,Colin!$I17401,0)</f>
        <v>0</v>
      </c>
    </row>
    <row r="17402" spans="12:17" x14ac:dyDescent="0.25">
      <c r="L17402" s="38">
        <f>IF(AND(Colin!$G17402=$B$1,Colin!$H17402=$C$3),Colin!$I17402,)</f>
        <v>0</v>
      </c>
      <c r="M17402" s="38">
        <f>IF(AND(Colin!$G17402=$B$1,Colin!$H17402&lt;=$C$3),Colin!$I17402,)</f>
        <v>0</v>
      </c>
      <c r="N17402" s="38">
        <f>IF(AND(Colin!$G17402=$B$2,Colin!$H17402=$C$3),Colin!$I17402,)</f>
        <v>0</v>
      </c>
      <c r="O17402" s="38">
        <f>IF(AND(Colin!$G17402=$B$2,Colin!$H17402&lt;=$C$3),Colin!$I17402,)</f>
        <v>0</v>
      </c>
      <c r="P17402" s="38">
        <f>IF(Colin!$G17402&lt;$B$2,Colin!$I17402,0)</f>
        <v>0</v>
      </c>
      <c r="Q17402" s="38">
        <f>IF(Colin!$G17402&lt;$B$1,Colin!$I17402,0)</f>
        <v>0</v>
      </c>
    </row>
    <row r="17403" spans="12:17" x14ac:dyDescent="0.25">
      <c r="L17403" s="38">
        <f>IF(AND(Colin!$G17403=$B$1,Colin!$H17403=$C$3),Colin!$I17403,)</f>
        <v>0</v>
      </c>
      <c r="M17403" s="38">
        <f>IF(AND(Colin!$G17403=$B$1,Colin!$H17403&lt;=$C$3),Colin!$I17403,)</f>
        <v>0</v>
      </c>
      <c r="N17403" s="38">
        <f>IF(AND(Colin!$G17403=$B$2,Colin!$H17403=$C$3),Colin!$I17403,)</f>
        <v>0</v>
      </c>
      <c r="O17403" s="38">
        <f>IF(AND(Colin!$G17403=$B$2,Colin!$H17403&lt;=$C$3),Colin!$I17403,)</f>
        <v>0</v>
      </c>
      <c r="P17403" s="38">
        <f>IF(Colin!$G17403&lt;$B$2,Colin!$I17403,0)</f>
        <v>0</v>
      </c>
      <c r="Q17403" s="38">
        <f>IF(Colin!$G17403&lt;$B$1,Colin!$I17403,0)</f>
        <v>0</v>
      </c>
    </row>
    <row r="17404" spans="12:17" x14ac:dyDescent="0.25">
      <c r="L17404" s="38">
        <f>IF(AND(Colin!$G17404=$B$1,Colin!$H17404=$C$3),Colin!$I17404,)</f>
        <v>0</v>
      </c>
      <c r="M17404" s="38">
        <f>IF(AND(Colin!$G17404=$B$1,Colin!$H17404&lt;=$C$3),Colin!$I17404,)</f>
        <v>0</v>
      </c>
      <c r="N17404" s="38">
        <f>IF(AND(Colin!$G17404=$B$2,Colin!$H17404=$C$3),Colin!$I17404,)</f>
        <v>0</v>
      </c>
      <c r="O17404" s="38">
        <f>IF(AND(Colin!$G17404=$B$2,Colin!$H17404&lt;=$C$3),Colin!$I17404,)</f>
        <v>0</v>
      </c>
      <c r="P17404" s="38">
        <f>IF(Colin!$G17404&lt;$B$2,Colin!$I17404,0)</f>
        <v>0</v>
      </c>
      <c r="Q17404" s="38">
        <f>IF(Colin!$G17404&lt;$B$1,Colin!$I17404,0)</f>
        <v>0</v>
      </c>
    </row>
    <row r="17405" spans="12:17" x14ac:dyDescent="0.25">
      <c r="L17405" s="38">
        <f>IF(AND(Colin!$G17405=$B$1,Colin!$H17405=$C$3),Colin!$I17405,)</f>
        <v>0</v>
      </c>
      <c r="M17405" s="38">
        <f>IF(AND(Colin!$G17405=$B$1,Colin!$H17405&lt;=$C$3),Colin!$I17405,)</f>
        <v>0</v>
      </c>
      <c r="N17405" s="38">
        <f>IF(AND(Colin!$G17405=$B$2,Colin!$H17405=$C$3),Colin!$I17405,)</f>
        <v>0</v>
      </c>
      <c r="O17405" s="38">
        <f>IF(AND(Colin!$G17405=$B$2,Colin!$H17405&lt;=$C$3),Colin!$I17405,)</f>
        <v>0</v>
      </c>
      <c r="P17405" s="38">
        <f>IF(Colin!$G17405&lt;$B$2,Colin!$I17405,0)</f>
        <v>0</v>
      </c>
      <c r="Q17405" s="38">
        <f>IF(Colin!$G17405&lt;$B$1,Colin!$I17405,0)</f>
        <v>0</v>
      </c>
    </row>
    <row r="17406" spans="12:17" x14ac:dyDescent="0.25">
      <c r="L17406" s="38">
        <f>IF(AND(Colin!$G17406=$B$1,Colin!$H17406=$C$3),Colin!$I17406,)</f>
        <v>0</v>
      </c>
      <c r="M17406" s="38">
        <f>IF(AND(Colin!$G17406=$B$1,Colin!$H17406&lt;=$C$3),Colin!$I17406,)</f>
        <v>0</v>
      </c>
      <c r="N17406" s="38">
        <f>IF(AND(Colin!$G17406=$B$2,Colin!$H17406=$C$3),Colin!$I17406,)</f>
        <v>0</v>
      </c>
      <c r="O17406" s="38">
        <f>IF(AND(Colin!$G17406=$B$2,Colin!$H17406&lt;=$C$3),Colin!$I17406,)</f>
        <v>0</v>
      </c>
      <c r="P17406" s="38">
        <f>IF(Colin!$G17406&lt;$B$2,Colin!$I17406,0)</f>
        <v>0</v>
      </c>
      <c r="Q17406" s="38">
        <f>IF(Colin!$G17406&lt;$B$1,Colin!$I17406,0)</f>
        <v>0</v>
      </c>
    </row>
    <row r="17407" spans="12:17" x14ac:dyDescent="0.25">
      <c r="L17407" s="38">
        <f>IF(AND(Colin!$G17407=$B$1,Colin!$H17407=$C$3),Colin!$I17407,)</f>
        <v>0</v>
      </c>
      <c r="M17407" s="38">
        <f>IF(AND(Colin!$G17407=$B$1,Colin!$H17407&lt;=$C$3),Colin!$I17407,)</f>
        <v>0</v>
      </c>
      <c r="N17407" s="38">
        <f>IF(AND(Colin!$G17407=$B$2,Colin!$H17407=$C$3),Colin!$I17407,)</f>
        <v>0</v>
      </c>
      <c r="O17407" s="38">
        <f>IF(AND(Colin!$G17407=$B$2,Colin!$H17407&lt;=$C$3),Colin!$I17407,)</f>
        <v>0</v>
      </c>
      <c r="P17407" s="38">
        <f>IF(Colin!$G17407&lt;$B$2,Colin!$I17407,0)</f>
        <v>0</v>
      </c>
      <c r="Q17407" s="38">
        <f>IF(Colin!$G17407&lt;$B$1,Colin!$I17407,0)</f>
        <v>0</v>
      </c>
    </row>
    <row r="17408" spans="12:17" x14ac:dyDescent="0.25">
      <c r="L17408" s="38">
        <f>IF(AND(Colin!$G17408=$B$1,Colin!$H17408=$C$3),Colin!$I17408,)</f>
        <v>0</v>
      </c>
      <c r="M17408" s="38">
        <f>IF(AND(Colin!$G17408=$B$1,Colin!$H17408&lt;=$C$3),Colin!$I17408,)</f>
        <v>0</v>
      </c>
      <c r="N17408" s="38">
        <f>IF(AND(Colin!$G17408=$B$2,Colin!$H17408=$C$3),Colin!$I17408,)</f>
        <v>0</v>
      </c>
      <c r="O17408" s="38">
        <f>IF(AND(Colin!$G17408=$B$2,Colin!$H17408&lt;=$C$3),Colin!$I17408,)</f>
        <v>0</v>
      </c>
      <c r="P17408" s="38">
        <f>IF(Colin!$G17408&lt;$B$2,Colin!$I17408,0)</f>
        <v>0</v>
      </c>
      <c r="Q17408" s="38">
        <f>IF(Colin!$G17408&lt;$B$1,Colin!$I17408,0)</f>
        <v>0</v>
      </c>
    </row>
    <row r="17409" spans="12:17" x14ac:dyDescent="0.25">
      <c r="L17409" s="38">
        <f>IF(AND(Colin!$G17409=$B$1,Colin!$H17409=$C$3),Colin!$I17409,)</f>
        <v>0</v>
      </c>
      <c r="M17409" s="38">
        <f>IF(AND(Colin!$G17409=$B$1,Colin!$H17409&lt;=$C$3),Colin!$I17409,)</f>
        <v>0</v>
      </c>
      <c r="N17409" s="38">
        <f>IF(AND(Colin!$G17409=$B$2,Colin!$H17409=$C$3),Colin!$I17409,)</f>
        <v>0</v>
      </c>
      <c r="O17409" s="38">
        <f>IF(AND(Colin!$G17409=$B$2,Colin!$H17409&lt;=$C$3),Colin!$I17409,)</f>
        <v>0</v>
      </c>
      <c r="P17409" s="38">
        <f>IF(Colin!$G17409&lt;$B$2,Colin!$I17409,0)</f>
        <v>0</v>
      </c>
      <c r="Q17409" s="38">
        <f>IF(Colin!$G17409&lt;$B$1,Colin!$I17409,0)</f>
        <v>0</v>
      </c>
    </row>
    <row r="17410" spans="12:17" x14ac:dyDescent="0.25">
      <c r="L17410" s="38">
        <f>IF(AND(Colin!$G17410=$B$1,Colin!$H17410=$C$3),Colin!$I17410,)</f>
        <v>0</v>
      </c>
      <c r="M17410" s="38">
        <f>IF(AND(Colin!$G17410=$B$1,Colin!$H17410&lt;=$C$3),Colin!$I17410,)</f>
        <v>0</v>
      </c>
      <c r="N17410" s="38">
        <f>IF(AND(Colin!$G17410=$B$2,Colin!$H17410=$C$3),Colin!$I17410,)</f>
        <v>0</v>
      </c>
      <c r="O17410" s="38">
        <f>IF(AND(Colin!$G17410=$B$2,Colin!$H17410&lt;=$C$3),Colin!$I17410,)</f>
        <v>0</v>
      </c>
      <c r="P17410" s="38">
        <f>IF(Colin!$G17410&lt;$B$2,Colin!$I17410,0)</f>
        <v>0</v>
      </c>
      <c r="Q17410" s="38">
        <f>IF(Colin!$G17410&lt;$B$1,Colin!$I17410,0)</f>
        <v>0</v>
      </c>
    </row>
    <row r="17411" spans="12:17" x14ac:dyDescent="0.25">
      <c r="L17411" s="38">
        <f>IF(AND(Colin!$G17411=$B$1,Colin!$H17411=$C$3),Colin!$I17411,)</f>
        <v>0</v>
      </c>
      <c r="M17411" s="38">
        <f>IF(AND(Colin!$G17411=$B$1,Colin!$H17411&lt;=$C$3),Colin!$I17411,)</f>
        <v>0</v>
      </c>
      <c r="N17411" s="38">
        <f>IF(AND(Colin!$G17411=$B$2,Colin!$H17411=$C$3),Colin!$I17411,)</f>
        <v>0</v>
      </c>
      <c r="O17411" s="38">
        <f>IF(AND(Colin!$G17411=$B$2,Colin!$H17411&lt;=$C$3),Colin!$I17411,)</f>
        <v>0</v>
      </c>
      <c r="P17411" s="38">
        <f>IF(Colin!$G17411&lt;$B$2,Colin!$I17411,0)</f>
        <v>0</v>
      </c>
      <c r="Q17411" s="38">
        <f>IF(Colin!$G17411&lt;$B$1,Colin!$I17411,0)</f>
        <v>0</v>
      </c>
    </row>
    <row r="17412" spans="12:17" x14ac:dyDescent="0.25">
      <c r="L17412" s="38">
        <f>IF(AND(Colin!$G17412=$B$1,Colin!$H17412=$C$3),Colin!$I17412,)</f>
        <v>0</v>
      </c>
      <c r="M17412" s="38">
        <f>IF(AND(Colin!$G17412=$B$1,Colin!$H17412&lt;=$C$3),Colin!$I17412,)</f>
        <v>0</v>
      </c>
      <c r="N17412" s="38">
        <f>IF(AND(Colin!$G17412=$B$2,Colin!$H17412=$C$3),Colin!$I17412,)</f>
        <v>0</v>
      </c>
      <c r="O17412" s="38">
        <f>IF(AND(Colin!$G17412=$B$2,Colin!$H17412&lt;=$C$3),Colin!$I17412,)</f>
        <v>0</v>
      </c>
      <c r="P17412" s="38">
        <f>IF(Colin!$G17412&lt;$B$2,Colin!$I17412,0)</f>
        <v>0</v>
      </c>
      <c r="Q17412" s="38">
        <f>IF(Colin!$G17412&lt;$B$1,Colin!$I17412,0)</f>
        <v>0</v>
      </c>
    </row>
    <row r="17413" spans="12:17" x14ac:dyDescent="0.25">
      <c r="L17413" s="38">
        <f>IF(AND(Colin!$G17413=$B$1,Colin!$H17413=$C$3),Colin!$I17413,)</f>
        <v>0</v>
      </c>
      <c r="M17413" s="38">
        <f>IF(AND(Colin!$G17413=$B$1,Colin!$H17413&lt;=$C$3),Colin!$I17413,)</f>
        <v>0</v>
      </c>
      <c r="N17413" s="38">
        <f>IF(AND(Colin!$G17413=$B$2,Colin!$H17413=$C$3),Colin!$I17413,)</f>
        <v>0</v>
      </c>
      <c r="O17413" s="38">
        <f>IF(AND(Colin!$G17413=$B$2,Colin!$H17413&lt;=$C$3),Colin!$I17413,)</f>
        <v>0</v>
      </c>
      <c r="P17413" s="38">
        <f>IF(Colin!$G17413&lt;$B$2,Colin!$I17413,0)</f>
        <v>0</v>
      </c>
      <c r="Q17413" s="38">
        <f>IF(Colin!$G17413&lt;$B$1,Colin!$I17413,0)</f>
        <v>0</v>
      </c>
    </row>
    <row r="17414" spans="12:17" x14ac:dyDescent="0.25">
      <c r="L17414" s="38">
        <f>IF(AND(Colin!$G17414=$B$1,Colin!$H17414=$C$3),Colin!$I17414,)</f>
        <v>0</v>
      </c>
      <c r="M17414" s="38">
        <f>IF(AND(Colin!$G17414=$B$1,Colin!$H17414&lt;=$C$3),Colin!$I17414,)</f>
        <v>0</v>
      </c>
      <c r="N17414" s="38">
        <f>IF(AND(Colin!$G17414=$B$2,Colin!$H17414=$C$3),Colin!$I17414,)</f>
        <v>0</v>
      </c>
      <c r="O17414" s="38">
        <f>IF(AND(Colin!$G17414=$B$2,Colin!$H17414&lt;=$C$3),Colin!$I17414,)</f>
        <v>0</v>
      </c>
      <c r="P17414" s="38">
        <f>IF(Colin!$G17414&lt;$B$2,Colin!$I17414,0)</f>
        <v>0</v>
      </c>
      <c r="Q17414" s="38">
        <f>IF(Colin!$G17414&lt;$B$1,Colin!$I17414,0)</f>
        <v>0</v>
      </c>
    </row>
    <row r="17415" spans="12:17" x14ac:dyDescent="0.25">
      <c r="L17415" s="38">
        <f>IF(AND(Colin!$G17415=$B$1,Colin!$H17415=$C$3),Colin!$I17415,)</f>
        <v>0</v>
      </c>
      <c r="M17415" s="38">
        <f>IF(AND(Colin!$G17415=$B$1,Colin!$H17415&lt;=$C$3),Colin!$I17415,)</f>
        <v>0</v>
      </c>
      <c r="N17415" s="38">
        <f>IF(AND(Colin!$G17415=$B$2,Colin!$H17415=$C$3),Colin!$I17415,)</f>
        <v>0</v>
      </c>
      <c r="O17415" s="38">
        <f>IF(AND(Colin!$G17415=$B$2,Colin!$H17415&lt;=$C$3),Colin!$I17415,)</f>
        <v>0</v>
      </c>
      <c r="P17415" s="38">
        <f>IF(Colin!$G17415&lt;$B$2,Colin!$I17415,0)</f>
        <v>0</v>
      </c>
      <c r="Q17415" s="38">
        <f>IF(Colin!$G17415&lt;$B$1,Colin!$I17415,0)</f>
        <v>0</v>
      </c>
    </row>
    <row r="17416" spans="12:17" x14ac:dyDescent="0.25">
      <c r="L17416" s="38">
        <f>IF(AND(Colin!$G17416=$B$1,Colin!$H17416=$C$3),Colin!$I17416,)</f>
        <v>0</v>
      </c>
      <c r="M17416" s="38">
        <f>IF(AND(Colin!$G17416=$B$1,Colin!$H17416&lt;=$C$3),Colin!$I17416,)</f>
        <v>0</v>
      </c>
      <c r="N17416" s="38">
        <f>IF(AND(Colin!$G17416=$B$2,Colin!$H17416=$C$3),Colin!$I17416,)</f>
        <v>0</v>
      </c>
      <c r="O17416" s="38">
        <f>IF(AND(Colin!$G17416=$B$2,Colin!$H17416&lt;=$C$3),Colin!$I17416,)</f>
        <v>0</v>
      </c>
      <c r="P17416" s="38">
        <f>IF(Colin!$G17416&lt;$B$2,Colin!$I17416,0)</f>
        <v>0</v>
      </c>
      <c r="Q17416" s="38">
        <f>IF(Colin!$G17416&lt;$B$1,Colin!$I17416,0)</f>
        <v>0</v>
      </c>
    </row>
    <row r="17417" spans="12:17" x14ac:dyDescent="0.25">
      <c r="L17417" s="38">
        <f>IF(AND(Colin!$G17417=$B$1,Colin!$H17417=$C$3),Colin!$I17417,)</f>
        <v>0</v>
      </c>
      <c r="M17417" s="38">
        <f>IF(AND(Colin!$G17417=$B$1,Colin!$H17417&lt;=$C$3),Colin!$I17417,)</f>
        <v>0</v>
      </c>
      <c r="N17417" s="38">
        <f>IF(AND(Colin!$G17417=$B$2,Colin!$H17417=$C$3),Colin!$I17417,)</f>
        <v>0</v>
      </c>
      <c r="O17417" s="38">
        <f>IF(AND(Colin!$G17417=$B$2,Colin!$H17417&lt;=$C$3),Colin!$I17417,)</f>
        <v>0</v>
      </c>
      <c r="P17417" s="38">
        <f>IF(Colin!$G17417&lt;$B$2,Colin!$I17417,0)</f>
        <v>0</v>
      </c>
      <c r="Q17417" s="38">
        <f>IF(Colin!$G17417&lt;$B$1,Colin!$I17417,0)</f>
        <v>0</v>
      </c>
    </row>
    <row r="17418" spans="12:17" x14ac:dyDescent="0.25">
      <c r="L17418" s="38">
        <f>IF(AND(Colin!$G17418=$B$1,Colin!$H17418=$C$3),Colin!$I17418,)</f>
        <v>0</v>
      </c>
      <c r="M17418" s="38">
        <f>IF(AND(Colin!$G17418=$B$1,Colin!$H17418&lt;=$C$3),Colin!$I17418,)</f>
        <v>0</v>
      </c>
      <c r="N17418" s="38">
        <f>IF(AND(Colin!$G17418=$B$2,Colin!$H17418=$C$3),Colin!$I17418,)</f>
        <v>0</v>
      </c>
      <c r="O17418" s="38">
        <f>IF(AND(Colin!$G17418=$B$2,Colin!$H17418&lt;=$C$3),Colin!$I17418,)</f>
        <v>0</v>
      </c>
      <c r="P17418" s="38">
        <f>IF(Colin!$G17418&lt;$B$2,Colin!$I17418,0)</f>
        <v>0</v>
      </c>
      <c r="Q17418" s="38">
        <f>IF(Colin!$G17418&lt;$B$1,Colin!$I17418,0)</f>
        <v>0</v>
      </c>
    </row>
    <row r="17419" spans="12:17" x14ac:dyDescent="0.25">
      <c r="L17419" s="38">
        <f>IF(AND(Colin!$G17419=$B$1,Colin!$H17419=$C$3),Colin!$I17419,)</f>
        <v>0</v>
      </c>
      <c r="M17419" s="38">
        <f>IF(AND(Colin!$G17419=$B$1,Colin!$H17419&lt;=$C$3),Colin!$I17419,)</f>
        <v>0</v>
      </c>
      <c r="N17419" s="38">
        <f>IF(AND(Colin!$G17419=$B$2,Colin!$H17419=$C$3),Colin!$I17419,)</f>
        <v>0</v>
      </c>
      <c r="O17419" s="38">
        <f>IF(AND(Colin!$G17419=$B$2,Colin!$H17419&lt;=$C$3),Colin!$I17419,)</f>
        <v>0</v>
      </c>
      <c r="P17419" s="38">
        <f>IF(Colin!$G17419&lt;$B$2,Colin!$I17419,0)</f>
        <v>0</v>
      </c>
      <c r="Q17419" s="38">
        <f>IF(Colin!$G17419&lt;$B$1,Colin!$I17419,0)</f>
        <v>0</v>
      </c>
    </row>
    <row r="17420" spans="12:17" x14ac:dyDescent="0.25">
      <c r="L17420" s="38">
        <f>IF(AND(Colin!$G17420=$B$1,Colin!$H17420=$C$3),Colin!$I17420,)</f>
        <v>0</v>
      </c>
      <c r="M17420" s="38">
        <f>IF(AND(Colin!$G17420=$B$1,Colin!$H17420&lt;=$C$3),Colin!$I17420,)</f>
        <v>0</v>
      </c>
      <c r="N17420" s="38">
        <f>IF(AND(Colin!$G17420=$B$2,Colin!$H17420=$C$3),Colin!$I17420,)</f>
        <v>0</v>
      </c>
      <c r="O17420" s="38">
        <f>IF(AND(Colin!$G17420=$B$2,Colin!$H17420&lt;=$C$3),Colin!$I17420,)</f>
        <v>0</v>
      </c>
      <c r="P17420" s="38">
        <f>IF(Colin!$G17420&lt;$B$2,Colin!$I17420,0)</f>
        <v>0</v>
      </c>
      <c r="Q17420" s="38">
        <f>IF(Colin!$G17420&lt;$B$1,Colin!$I17420,0)</f>
        <v>0</v>
      </c>
    </row>
    <row r="17421" spans="12:17" x14ac:dyDescent="0.25">
      <c r="L17421" s="38">
        <f>IF(AND(Colin!$G17421=$B$1,Colin!$H17421=$C$3),Colin!$I17421,)</f>
        <v>0</v>
      </c>
      <c r="M17421" s="38">
        <f>IF(AND(Colin!$G17421=$B$1,Colin!$H17421&lt;=$C$3),Colin!$I17421,)</f>
        <v>0</v>
      </c>
      <c r="N17421" s="38">
        <f>IF(AND(Colin!$G17421=$B$2,Colin!$H17421=$C$3),Colin!$I17421,)</f>
        <v>0</v>
      </c>
      <c r="O17421" s="38">
        <f>IF(AND(Colin!$G17421=$B$2,Colin!$H17421&lt;=$C$3),Colin!$I17421,)</f>
        <v>0</v>
      </c>
      <c r="P17421" s="38">
        <f>IF(Colin!$G17421&lt;$B$2,Colin!$I17421,0)</f>
        <v>0</v>
      </c>
      <c r="Q17421" s="38">
        <f>IF(Colin!$G17421&lt;$B$1,Colin!$I17421,0)</f>
        <v>0</v>
      </c>
    </row>
    <row r="17422" spans="12:17" x14ac:dyDescent="0.25">
      <c r="L17422" s="38">
        <f>IF(AND(Colin!$G17422=$B$1,Colin!$H17422=$C$3),Colin!$I17422,)</f>
        <v>0</v>
      </c>
      <c r="M17422" s="38">
        <f>IF(AND(Colin!$G17422=$B$1,Colin!$H17422&lt;=$C$3),Colin!$I17422,)</f>
        <v>0</v>
      </c>
      <c r="N17422" s="38">
        <f>IF(AND(Colin!$G17422=$B$2,Colin!$H17422=$C$3),Colin!$I17422,)</f>
        <v>0</v>
      </c>
      <c r="O17422" s="38">
        <f>IF(AND(Colin!$G17422=$B$2,Colin!$H17422&lt;=$C$3),Colin!$I17422,)</f>
        <v>0</v>
      </c>
      <c r="P17422" s="38">
        <f>IF(Colin!$G17422&lt;$B$2,Colin!$I17422,0)</f>
        <v>0</v>
      </c>
      <c r="Q17422" s="38">
        <f>IF(Colin!$G17422&lt;$B$1,Colin!$I17422,0)</f>
        <v>0</v>
      </c>
    </row>
    <row r="17423" spans="12:17" x14ac:dyDescent="0.25">
      <c r="L17423" s="38">
        <f>IF(AND(Colin!$G17423=$B$1,Colin!$H17423=$C$3),Colin!$I17423,)</f>
        <v>0</v>
      </c>
      <c r="M17423" s="38">
        <f>IF(AND(Colin!$G17423=$B$1,Colin!$H17423&lt;=$C$3),Colin!$I17423,)</f>
        <v>0</v>
      </c>
      <c r="N17423" s="38">
        <f>IF(AND(Colin!$G17423=$B$2,Colin!$H17423=$C$3),Colin!$I17423,)</f>
        <v>0</v>
      </c>
      <c r="O17423" s="38">
        <f>IF(AND(Colin!$G17423=$B$2,Colin!$H17423&lt;=$C$3),Colin!$I17423,)</f>
        <v>0</v>
      </c>
      <c r="P17423" s="38">
        <f>IF(Colin!$G17423&lt;$B$2,Colin!$I17423,0)</f>
        <v>0</v>
      </c>
      <c r="Q17423" s="38">
        <f>IF(Colin!$G17423&lt;$B$1,Colin!$I17423,0)</f>
        <v>0</v>
      </c>
    </row>
    <row r="17424" spans="12:17" x14ac:dyDescent="0.25">
      <c r="L17424" s="38">
        <f>IF(AND(Colin!$G17424=$B$1,Colin!$H17424=$C$3),Colin!$I17424,)</f>
        <v>0</v>
      </c>
      <c r="M17424" s="38">
        <f>IF(AND(Colin!$G17424=$B$1,Colin!$H17424&lt;=$C$3),Colin!$I17424,)</f>
        <v>0</v>
      </c>
      <c r="N17424" s="38">
        <f>IF(AND(Colin!$G17424=$B$2,Colin!$H17424=$C$3),Colin!$I17424,)</f>
        <v>0</v>
      </c>
      <c r="O17424" s="38">
        <f>IF(AND(Colin!$G17424=$B$2,Colin!$H17424&lt;=$C$3),Colin!$I17424,)</f>
        <v>0</v>
      </c>
      <c r="P17424" s="38">
        <f>IF(Colin!$G17424&lt;$B$2,Colin!$I17424,0)</f>
        <v>0</v>
      </c>
      <c r="Q17424" s="38">
        <f>IF(Colin!$G17424&lt;$B$1,Colin!$I17424,0)</f>
        <v>0</v>
      </c>
    </row>
    <row r="17425" spans="12:17" x14ac:dyDescent="0.25">
      <c r="L17425" s="38">
        <f>IF(AND(Colin!$G17425=$B$1,Colin!$H17425=$C$3),Colin!$I17425,)</f>
        <v>0</v>
      </c>
      <c r="M17425" s="38">
        <f>IF(AND(Colin!$G17425=$B$1,Colin!$H17425&lt;=$C$3),Colin!$I17425,)</f>
        <v>0</v>
      </c>
      <c r="N17425" s="38">
        <f>IF(AND(Colin!$G17425=$B$2,Colin!$H17425=$C$3),Colin!$I17425,)</f>
        <v>0</v>
      </c>
      <c r="O17425" s="38">
        <f>IF(AND(Colin!$G17425=$B$2,Colin!$H17425&lt;=$C$3),Colin!$I17425,)</f>
        <v>0</v>
      </c>
      <c r="P17425" s="38">
        <f>IF(Colin!$G17425&lt;$B$2,Colin!$I17425,0)</f>
        <v>0</v>
      </c>
      <c r="Q17425" s="38">
        <f>IF(Colin!$G17425&lt;$B$1,Colin!$I17425,0)</f>
        <v>0</v>
      </c>
    </row>
    <row r="17426" spans="12:17" x14ac:dyDescent="0.25">
      <c r="L17426" s="38">
        <f>IF(AND(Colin!$G17426=$B$1,Colin!$H17426=$C$3),Colin!$I17426,)</f>
        <v>0</v>
      </c>
      <c r="M17426" s="38">
        <f>IF(AND(Colin!$G17426=$B$1,Colin!$H17426&lt;=$C$3),Colin!$I17426,)</f>
        <v>0</v>
      </c>
      <c r="N17426" s="38">
        <f>IF(AND(Colin!$G17426=$B$2,Colin!$H17426=$C$3),Colin!$I17426,)</f>
        <v>0</v>
      </c>
      <c r="O17426" s="38">
        <f>IF(AND(Colin!$G17426=$B$2,Colin!$H17426&lt;=$C$3),Colin!$I17426,)</f>
        <v>0</v>
      </c>
      <c r="P17426" s="38">
        <f>IF(Colin!$G17426&lt;$B$2,Colin!$I17426,0)</f>
        <v>0</v>
      </c>
      <c r="Q17426" s="38">
        <f>IF(Colin!$G17426&lt;$B$1,Colin!$I17426,0)</f>
        <v>0</v>
      </c>
    </row>
    <row r="17427" spans="12:17" x14ac:dyDescent="0.25">
      <c r="L17427" s="38">
        <f>IF(AND(Colin!$G17427=$B$1,Colin!$H17427=$C$3),Colin!$I17427,)</f>
        <v>0</v>
      </c>
      <c r="M17427" s="38">
        <f>IF(AND(Colin!$G17427=$B$1,Colin!$H17427&lt;=$C$3),Colin!$I17427,)</f>
        <v>0</v>
      </c>
      <c r="N17427" s="38">
        <f>IF(AND(Colin!$G17427=$B$2,Colin!$H17427=$C$3),Colin!$I17427,)</f>
        <v>0</v>
      </c>
      <c r="O17427" s="38">
        <f>IF(AND(Colin!$G17427=$B$2,Colin!$H17427&lt;=$C$3),Colin!$I17427,)</f>
        <v>0</v>
      </c>
      <c r="P17427" s="38">
        <f>IF(Colin!$G17427&lt;$B$2,Colin!$I17427,0)</f>
        <v>0</v>
      </c>
      <c r="Q17427" s="38">
        <f>IF(Colin!$G17427&lt;$B$1,Colin!$I17427,0)</f>
        <v>0</v>
      </c>
    </row>
    <row r="17428" spans="12:17" x14ac:dyDescent="0.25">
      <c r="L17428" s="38">
        <f>IF(AND(Colin!$G17428=$B$1,Colin!$H17428=$C$3),Colin!$I17428,)</f>
        <v>0</v>
      </c>
      <c r="M17428" s="38">
        <f>IF(AND(Colin!$G17428=$B$1,Colin!$H17428&lt;=$C$3),Colin!$I17428,)</f>
        <v>0</v>
      </c>
      <c r="N17428" s="38">
        <f>IF(AND(Colin!$G17428=$B$2,Colin!$H17428=$C$3),Colin!$I17428,)</f>
        <v>0</v>
      </c>
      <c r="O17428" s="38">
        <f>IF(AND(Colin!$G17428=$B$2,Colin!$H17428&lt;=$C$3),Colin!$I17428,)</f>
        <v>0</v>
      </c>
      <c r="P17428" s="38">
        <f>IF(Colin!$G17428&lt;$B$2,Colin!$I17428,0)</f>
        <v>0</v>
      </c>
      <c r="Q17428" s="38">
        <f>IF(Colin!$G17428&lt;$B$1,Colin!$I17428,0)</f>
        <v>0</v>
      </c>
    </row>
    <row r="17429" spans="12:17" x14ac:dyDescent="0.25">
      <c r="L17429" s="38">
        <f>IF(AND(Colin!$G17429=$B$1,Colin!$H17429=$C$3),Colin!$I17429,)</f>
        <v>0</v>
      </c>
      <c r="M17429" s="38">
        <f>IF(AND(Colin!$G17429=$B$1,Colin!$H17429&lt;=$C$3),Colin!$I17429,)</f>
        <v>0</v>
      </c>
      <c r="N17429" s="38">
        <f>IF(AND(Colin!$G17429=$B$2,Colin!$H17429=$C$3),Colin!$I17429,)</f>
        <v>0</v>
      </c>
      <c r="O17429" s="38">
        <f>IF(AND(Colin!$G17429=$B$2,Colin!$H17429&lt;=$C$3),Colin!$I17429,)</f>
        <v>0</v>
      </c>
      <c r="P17429" s="38">
        <f>IF(Colin!$G17429&lt;$B$2,Colin!$I17429,0)</f>
        <v>0</v>
      </c>
      <c r="Q17429" s="38">
        <f>IF(Colin!$G17429&lt;$B$1,Colin!$I17429,0)</f>
        <v>0</v>
      </c>
    </row>
    <row r="17430" spans="12:17" x14ac:dyDescent="0.25">
      <c r="L17430" s="38">
        <f>IF(AND(Colin!$G17430=$B$1,Colin!$H17430=$C$3),Colin!$I17430,)</f>
        <v>0</v>
      </c>
      <c r="M17430" s="38">
        <f>IF(AND(Colin!$G17430=$B$1,Colin!$H17430&lt;=$C$3),Colin!$I17430,)</f>
        <v>0</v>
      </c>
      <c r="N17430" s="38">
        <f>IF(AND(Colin!$G17430=$B$2,Colin!$H17430=$C$3),Colin!$I17430,)</f>
        <v>0</v>
      </c>
      <c r="O17430" s="38">
        <f>IF(AND(Colin!$G17430=$B$2,Colin!$H17430&lt;=$C$3),Colin!$I17430,)</f>
        <v>0</v>
      </c>
      <c r="P17430" s="38">
        <f>IF(Colin!$G17430&lt;$B$2,Colin!$I17430,0)</f>
        <v>0</v>
      </c>
      <c r="Q17430" s="38">
        <f>IF(Colin!$G17430&lt;$B$1,Colin!$I17430,0)</f>
        <v>0</v>
      </c>
    </row>
    <row r="17431" spans="12:17" x14ac:dyDescent="0.25">
      <c r="L17431" s="38">
        <f>IF(AND(Colin!$G17431=$B$1,Colin!$H17431=$C$3),Colin!$I17431,)</f>
        <v>0</v>
      </c>
      <c r="M17431" s="38">
        <f>IF(AND(Colin!$G17431=$B$1,Colin!$H17431&lt;=$C$3),Colin!$I17431,)</f>
        <v>0</v>
      </c>
      <c r="N17431" s="38">
        <f>IF(AND(Colin!$G17431=$B$2,Colin!$H17431=$C$3),Colin!$I17431,)</f>
        <v>0</v>
      </c>
      <c r="O17431" s="38">
        <f>IF(AND(Colin!$G17431=$B$2,Colin!$H17431&lt;=$C$3),Colin!$I17431,)</f>
        <v>0</v>
      </c>
      <c r="P17431" s="38">
        <f>IF(Colin!$G17431&lt;$B$2,Colin!$I17431,0)</f>
        <v>0</v>
      </c>
      <c r="Q17431" s="38">
        <f>IF(Colin!$G17431&lt;$B$1,Colin!$I17431,0)</f>
        <v>0</v>
      </c>
    </row>
    <row r="17432" spans="12:17" x14ac:dyDescent="0.25">
      <c r="L17432" s="38">
        <f>IF(AND(Colin!$G17432=$B$1,Colin!$H17432=$C$3),Colin!$I17432,)</f>
        <v>0</v>
      </c>
      <c r="M17432" s="38">
        <f>IF(AND(Colin!$G17432=$B$1,Colin!$H17432&lt;=$C$3),Colin!$I17432,)</f>
        <v>0</v>
      </c>
      <c r="N17432" s="38">
        <f>IF(AND(Colin!$G17432=$B$2,Colin!$H17432=$C$3),Colin!$I17432,)</f>
        <v>0</v>
      </c>
      <c r="O17432" s="38">
        <f>IF(AND(Colin!$G17432=$B$2,Colin!$H17432&lt;=$C$3),Colin!$I17432,)</f>
        <v>0</v>
      </c>
      <c r="P17432" s="38">
        <f>IF(Colin!$G17432&lt;$B$2,Colin!$I17432,0)</f>
        <v>0</v>
      </c>
      <c r="Q17432" s="38">
        <f>IF(Colin!$G17432&lt;$B$1,Colin!$I17432,0)</f>
        <v>0</v>
      </c>
    </row>
    <row r="17433" spans="12:17" x14ac:dyDescent="0.25">
      <c r="L17433" s="38">
        <f>IF(AND(Colin!$G17433=$B$1,Colin!$H17433=$C$3),Colin!$I17433,)</f>
        <v>0</v>
      </c>
      <c r="M17433" s="38">
        <f>IF(AND(Colin!$G17433=$B$1,Colin!$H17433&lt;=$C$3),Colin!$I17433,)</f>
        <v>0</v>
      </c>
      <c r="N17433" s="38">
        <f>IF(AND(Colin!$G17433=$B$2,Colin!$H17433=$C$3),Colin!$I17433,)</f>
        <v>0</v>
      </c>
      <c r="O17433" s="38">
        <f>IF(AND(Colin!$G17433=$B$2,Colin!$H17433&lt;=$C$3),Colin!$I17433,)</f>
        <v>0</v>
      </c>
      <c r="P17433" s="38">
        <f>IF(Colin!$G17433&lt;$B$2,Colin!$I17433,0)</f>
        <v>0</v>
      </c>
      <c r="Q17433" s="38">
        <f>IF(Colin!$G17433&lt;$B$1,Colin!$I17433,0)</f>
        <v>0</v>
      </c>
    </row>
    <row r="17434" spans="12:17" x14ac:dyDescent="0.25">
      <c r="L17434" s="38">
        <f>IF(AND(Colin!$G17434=$B$1,Colin!$H17434=$C$3),Colin!$I17434,)</f>
        <v>0</v>
      </c>
      <c r="M17434" s="38">
        <f>IF(AND(Colin!$G17434=$B$1,Colin!$H17434&lt;=$C$3),Colin!$I17434,)</f>
        <v>0</v>
      </c>
      <c r="N17434" s="38">
        <f>IF(AND(Colin!$G17434=$B$2,Colin!$H17434=$C$3),Colin!$I17434,)</f>
        <v>0</v>
      </c>
      <c r="O17434" s="38">
        <f>IF(AND(Colin!$G17434=$B$2,Colin!$H17434&lt;=$C$3),Colin!$I17434,)</f>
        <v>0</v>
      </c>
      <c r="P17434" s="38">
        <f>IF(Colin!$G17434&lt;$B$2,Colin!$I17434,0)</f>
        <v>0</v>
      </c>
      <c r="Q17434" s="38">
        <f>IF(Colin!$G17434&lt;$B$1,Colin!$I17434,0)</f>
        <v>0</v>
      </c>
    </row>
    <row r="17435" spans="12:17" x14ac:dyDescent="0.25">
      <c r="L17435" s="38">
        <f>IF(AND(Colin!$G17435=$B$1,Colin!$H17435=$C$3),Colin!$I17435,)</f>
        <v>0</v>
      </c>
      <c r="M17435" s="38">
        <f>IF(AND(Colin!$G17435=$B$1,Colin!$H17435&lt;=$C$3),Colin!$I17435,)</f>
        <v>0</v>
      </c>
      <c r="N17435" s="38">
        <f>IF(AND(Colin!$G17435=$B$2,Colin!$H17435=$C$3),Colin!$I17435,)</f>
        <v>0</v>
      </c>
      <c r="O17435" s="38">
        <f>IF(AND(Colin!$G17435=$B$2,Colin!$H17435&lt;=$C$3),Colin!$I17435,)</f>
        <v>0</v>
      </c>
      <c r="P17435" s="38">
        <f>IF(Colin!$G17435&lt;$B$2,Colin!$I17435,0)</f>
        <v>0</v>
      </c>
      <c r="Q17435" s="38">
        <f>IF(Colin!$G17435&lt;$B$1,Colin!$I17435,0)</f>
        <v>0</v>
      </c>
    </row>
    <row r="17436" spans="12:17" x14ac:dyDescent="0.25">
      <c r="L17436" s="38">
        <f>IF(AND(Colin!$G17436=$B$1,Colin!$H17436=$C$3),Colin!$I17436,)</f>
        <v>0</v>
      </c>
      <c r="M17436" s="38">
        <f>IF(AND(Colin!$G17436=$B$1,Colin!$H17436&lt;=$C$3),Colin!$I17436,)</f>
        <v>0</v>
      </c>
      <c r="N17436" s="38">
        <f>IF(AND(Colin!$G17436=$B$2,Colin!$H17436=$C$3),Colin!$I17436,)</f>
        <v>0</v>
      </c>
      <c r="O17436" s="38">
        <f>IF(AND(Colin!$G17436=$B$2,Colin!$H17436&lt;=$C$3),Colin!$I17436,)</f>
        <v>0</v>
      </c>
      <c r="P17436" s="38">
        <f>IF(Colin!$G17436&lt;$B$2,Colin!$I17436,0)</f>
        <v>0</v>
      </c>
      <c r="Q17436" s="38">
        <f>IF(Colin!$G17436&lt;$B$1,Colin!$I17436,0)</f>
        <v>0</v>
      </c>
    </row>
    <row r="17437" spans="12:17" x14ac:dyDescent="0.25">
      <c r="L17437" s="38">
        <f>IF(AND(Colin!$G17437=$B$1,Colin!$H17437=$C$3),Colin!$I17437,)</f>
        <v>0</v>
      </c>
      <c r="M17437" s="38">
        <f>IF(AND(Colin!$G17437=$B$1,Colin!$H17437&lt;=$C$3),Colin!$I17437,)</f>
        <v>0</v>
      </c>
      <c r="N17437" s="38">
        <f>IF(AND(Colin!$G17437=$B$2,Colin!$H17437=$C$3),Colin!$I17437,)</f>
        <v>0</v>
      </c>
      <c r="O17437" s="38">
        <f>IF(AND(Colin!$G17437=$B$2,Colin!$H17437&lt;=$C$3),Colin!$I17437,)</f>
        <v>0</v>
      </c>
      <c r="P17437" s="38">
        <f>IF(Colin!$G17437&lt;$B$2,Colin!$I17437,0)</f>
        <v>0</v>
      </c>
      <c r="Q17437" s="38">
        <f>IF(Colin!$G17437&lt;$B$1,Colin!$I17437,0)</f>
        <v>0</v>
      </c>
    </row>
    <row r="17438" spans="12:17" x14ac:dyDescent="0.25">
      <c r="L17438" s="38">
        <f>IF(AND(Colin!$G17438=$B$1,Colin!$H17438=$C$3),Colin!$I17438,)</f>
        <v>0</v>
      </c>
      <c r="M17438" s="38">
        <f>IF(AND(Colin!$G17438=$B$1,Colin!$H17438&lt;=$C$3),Colin!$I17438,)</f>
        <v>0</v>
      </c>
      <c r="N17438" s="38">
        <f>IF(AND(Colin!$G17438=$B$2,Colin!$H17438=$C$3),Colin!$I17438,)</f>
        <v>0</v>
      </c>
      <c r="O17438" s="38">
        <f>IF(AND(Colin!$G17438=$B$2,Colin!$H17438&lt;=$C$3),Colin!$I17438,)</f>
        <v>0</v>
      </c>
      <c r="P17438" s="38">
        <f>IF(Colin!$G17438&lt;$B$2,Colin!$I17438,0)</f>
        <v>0</v>
      </c>
      <c r="Q17438" s="38">
        <f>IF(Colin!$G17438&lt;$B$1,Colin!$I17438,0)</f>
        <v>0</v>
      </c>
    </row>
    <row r="17439" spans="12:17" x14ac:dyDescent="0.25">
      <c r="L17439" s="38">
        <f>IF(AND(Colin!$G17439=$B$1,Colin!$H17439=$C$3),Colin!$I17439,)</f>
        <v>0</v>
      </c>
      <c r="M17439" s="38">
        <f>IF(AND(Colin!$G17439=$B$1,Colin!$H17439&lt;=$C$3),Colin!$I17439,)</f>
        <v>0</v>
      </c>
      <c r="N17439" s="38">
        <f>IF(AND(Colin!$G17439=$B$2,Colin!$H17439=$C$3),Colin!$I17439,)</f>
        <v>0</v>
      </c>
      <c r="O17439" s="38">
        <f>IF(AND(Colin!$G17439=$B$2,Colin!$H17439&lt;=$C$3),Colin!$I17439,)</f>
        <v>0</v>
      </c>
      <c r="P17439" s="38">
        <f>IF(Colin!$G17439&lt;$B$2,Colin!$I17439,0)</f>
        <v>0</v>
      </c>
      <c r="Q17439" s="38">
        <f>IF(Colin!$G17439&lt;$B$1,Colin!$I17439,0)</f>
        <v>0</v>
      </c>
    </row>
    <row r="17440" spans="12:17" x14ac:dyDescent="0.25">
      <c r="L17440" s="38">
        <f>IF(AND(Colin!$G17440=$B$1,Colin!$H17440=$C$3),Colin!$I17440,)</f>
        <v>0</v>
      </c>
      <c r="M17440" s="38">
        <f>IF(AND(Colin!$G17440=$B$1,Colin!$H17440&lt;=$C$3),Colin!$I17440,)</f>
        <v>0</v>
      </c>
      <c r="N17440" s="38">
        <f>IF(AND(Colin!$G17440=$B$2,Colin!$H17440=$C$3),Colin!$I17440,)</f>
        <v>0</v>
      </c>
      <c r="O17440" s="38">
        <f>IF(AND(Colin!$G17440=$B$2,Colin!$H17440&lt;=$C$3),Colin!$I17440,)</f>
        <v>0</v>
      </c>
      <c r="P17440" s="38">
        <f>IF(Colin!$G17440&lt;$B$2,Colin!$I17440,0)</f>
        <v>0</v>
      </c>
      <c r="Q17440" s="38">
        <f>IF(Colin!$G17440&lt;$B$1,Colin!$I17440,0)</f>
        <v>0</v>
      </c>
    </row>
    <row r="17441" spans="12:17" x14ac:dyDescent="0.25">
      <c r="L17441" s="38">
        <f>IF(AND(Colin!$G17441=$B$1,Colin!$H17441=$C$3),Colin!$I17441,)</f>
        <v>0</v>
      </c>
      <c r="M17441" s="38">
        <f>IF(AND(Colin!$G17441=$B$1,Colin!$H17441&lt;=$C$3),Colin!$I17441,)</f>
        <v>0</v>
      </c>
      <c r="N17441" s="38">
        <f>IF(AND(Colin!$G17441=$B$2,Colin!$H17441=$C$3),Colin!$I17441,)</f>
        <v>0</v>
      </c>
      <c r="O17441" s="38">
        <f>IF(AND(Colin!$G17441=$B$2,Colin!$H17441&lt;=$C$3),Colin!$I17441,)</f>
        <v>0</v>
      </c>
      <c r="P17441" s="38">
        <f>IF(Colin!$G17441&lt;$B$2,Colin!$I17441,0)</f>
        <v>0</v>
      </c>
      <c r="Q17441" s="38">
        <f>IF(Colin!$G17441&lt;$B$1,Colin!$I17441,0)</f>
        <v>0</v>
      </c>
    </row>
    <row r="17442" spans="12:17" x14ac:dyDescent="0.25">
      <c r="L17442" s="38">
        <f>IF(AND(Colin!$G17442=$B$1,Colin!$H17442=$C$3),Colin!$I17442,)</f>
        <v>0</v>
      </c>
      <c r="M17442" s="38">
        <f>IF(AND(Colin!$G17442=$B$1,Colin!$H17442&lt;=$C$3),Colin!$I17442,)</f>
        <v>0</v>
      </c>
      <c r="N17442" s="38">
        <f>IF(AND(Colin!$G17442=$B$2,Colin!$H17442=$C$3),Colin!$I17442,)</f>
        <v>0</v>
      </c>
      <c r="O17442" s="38">
        <f>IF(AND(Colin!$G17442=$B$2,Colin!$H17442&lt;=$C$3),Colin!$I17442,)</f>
        <v>0</v>
      </c>
      <c r="P17442" s="38">
        <f>IF(Colin!$G17442&lt;$B$2,Colin!$I17442,0)</f>
        <v>0</v>
      </c>
      <c r="Q17442" s="38">
        <f>IF(Colin!$G17442&lt;$B$1,Colin!$I17442,0)</f>
        <v>0</v>
      </c>
    </row>
    <row r="17443" spans="12:17" x14ac:dyDescent="0.25">
      <c r="L17443" s="38">
        <f>IF(AND(Colin!$G17443=$B$1,Colin!$H17443=$C$3),Colin!$I17443,)</f>
        <v>0</v>
      </c>
      <c r="M17443" s="38">
        <f>IF(AND(Colin!$G17443=$B$1,Colin!$H17443&lt;=$C$3),Colin!$I17443,)</f>
        <v>0</v>
      </c>
      <c r="N17443" s="38">
        <f>IF(AND(Colin!$G17443=$B$2,Colin!$H17443=$C$3),Colin!$I17443,)</f>
        <v>0</v>
      </c>
      <c r="O17443" s="38">
        <f>IF(AND(Colin!$G17443=$B$2,Colin!$H17443&lt;=$C$3),Colin!$I17443,)</f>
        <v>0</v>
      </c>
      <c r="P17443" s="38">
        <f>IF(Colin!$G17443&lt;$B$2,Colin!$I17443,0)</f>
        <v>0</v>
      </c>
      <c r="Q17443" s="38">
        <f>IF(Colin!$G17443&lt;$B$1,Colin!$I17443,0)</f>
        <v>0</v>
      </c>
    </row>
    <row r="17444" spans="12:17" x14ac:dyDescent="0.25">
      <c r="L17444" s="38">
        <f>IF(AND(Colin!$G17444=$B$1,Colin!$H17444=$C$3),Colin!$I17444,)</f>
        <v>0</v>
      </c>
      <c r="M17444" s="38">
        <f>IF(AND(Colin!$G17444=$B$1,Colin!$H17444&lt;=$C$3),Colin!$I17444,)</f>
        <v>0</v>
      </c>
      <c r="N17444" s="38">
        <f>IF(AND(Colin!$G17444=$B$2,Colin!$H17444=$C$3),Colin!$I17444,)</f>
        <v>0</v>
      </c>
      <c r="O17444" s="38">
        <f>IF(AND(Colin!$G17444=$B$2,Colin!$H17444&lt;=$C$3),Colin!$I17444,)</f>
        <v>0</v>
      </c>
      <c r="P17444" s="38">
        <f>IF(Colin!$G17444&lt;$B$2,Colin!$I17444,0)</f>
        <v>0</v>
      </c>
      <c r="Q17444" s="38">
        <f>IF(Colin!$G17444&lt;$B$1,Colin!$I17444,0)</f>
        <v>0</v>
      </c>
    </row>
    <row r="17445" spans="12:17" x14ac:dyDescent="0.25">
      <c r="L17445" s="38">
        <f>IF(AND(Colin!$G17445=$B$1,Colin!$H17445=$C$3),Colin!$I17445,)</f>
        <v>0</v>
      </c>
      <c r="M17445" s="38">
        <f>IF(AND(Colin!$G17445=$B$1,Colin!$H17445&lt;=$C$3),Colin!$I17445,)</f>
        <v>0</v>
      </c>
      <c r="N17445" s="38">
        <f>IF(AND(Colin!$G17445=$B$2,Colin!$H17445=$C$3),Colin!$I17445,)</f>
        <v>0</v>
      </c>
      <c r="O17445" s="38">
        <f>IF(AND(Colin!$G17445=$B$2,Colin!$H17445&lt;=$C$3),Colin!$I17445,)</f>
        <v>0</v>
      </c>
      <c r="P17445" s="38">
        <f>IF(Colin!$G17445&lt;$B$2,Colin!$I17445,0)</f>
        <v>0</v>
      </c>
      <c r="Q17445" s="38">
        <f>IF(Colin!$G17445&lt;$B$1,Colin!$I17445,0)</f>
        <v>0</v>
      </c>
    </row>
    <row r="17446" spans="12:17" x14ac:dyDescent="0.25">
      <c r="L17446" s="38">
        <f>IF(AND(Colin!$G17446=$B$1,Colin!$H17446=$C$3),Colin!$I17446,)</f>
        <v>0</v>
      </c>
      <c r="M17446" s="38">
        <f>IF(AND(Colin!$G17446=$B$1,Colin!$H17446&lt;=$C$3),Colin!$I17446,)</f>
        <v>0</v>
      </c>
      <c r="N17446" s="38">
        <f>IF(AND(Colin!$G17446=$B$2,Colin!$H17446=$C$3),Colin!$I17446,)</f>
        <v>0</v>
      </c>
      <c r="O17446" s="38">
        <f>IF(AND(Colin!$G17446=$B$2,Colin!$H17446&lt;=$C$3),Colin!$I17446,)</f>
        <v>0</v>
      </c>
      <c r="P17446" s="38">
        <f>IF(Colin!$G17446&lt;$B$2,Colin!$I17446,0)</f>
        <v>0</v>
      </c>
      <c r="Q17446" s="38">
        <f>IF(Colin!$G17446&lt;$B$1,Colin!$I17446,0)</f>
        <v>0</v>
      </c>
    </row>
    <row r="17447" spans="12:17" x14ac:dyDescent="0.25">
      <c r="L17447" s="38">
        <f>IF(AND(Colin!$G17447=$B$1,Colin!$H17447=$C$3),Colin!$I17447,)</f>
        <v>0</v>
      </c>
      <c r="M17447" s="38">
        <f>IF(AND(Colin!$G17447=$B$1,Colin!$H17447&lt;=$C$3),Colin!$I17447,)</f>
        <v>0</v>
      </c>
      <c r="N17447" s="38">
        <f>IF(AND(Colin!$G17447=$B$2,Colin!$H17447=$C$3),Colin!$I17447,)</f>
        <v>0</v>
      </c>
      <c r="O17447" s="38">
        <f>IF(AND(Colin!$G17447=$B$2,Colin!$H17447&lt;=$C$3),Colin!$I17447,)</f>
        <v>0</v>
      </c>
      <c r="P17447" s="38">
        <f>IF(Colin!$G17447&lt;$B$2,Colin!$I17447,0)</f>
        <v>0</v>
      </c>
      <c r="Q17447" s="38">
        <f>IF(Colin!$G17447&lt;$B$1,Colin!$I17447,0)</f>
        <v>0</v>
      </c>
    </row>
    <row r="17448" spans="12:17" x14ac:dyDescent="0.25">
      <c r="L17448" s="38">
        <f>IF(AND(Colin!$G17448=$B$1,Colin!$H17448=$C$3),Colin!$I17448,)</f>
        <v>0</v>
      </c>
      <c r="M17448" s="38">
        <f>IF(AND(Colin!$G17448=$B$1,Colin!$H17448&lt;=$C$3),Colin!$I17448,)</f>
        <v>0</v>
      </c>
      <c r="N17448" s="38">
        <f>IF(AND(Colin!$G17448=$B$2,Colin!$H17448=$C$3),Colin!$I17448,)</f>
        <v>0</v>
      </c>
      <c r="O17448" s="38">
        <f>IF(AND(Colin!$G17448=$B$2,Colin!$H17448&lt;=$C$3),Colin!$I17448,)</f>
        <v>0</v>
      </c>
      <c r="P17448" s="38">
        <f>IF(Colin!$G17448&lt;$B$2,Colin!$I17448,0)</f>
        <v>0</v>
      </c>
      <c r="Q17448" s="38">
        <f>IF(Colin!$G17448&lt;$B$1,Colin!$I17448,0)</f>
        <v>0</v>
      </c>
    </row>
    <row r="17449" spans="12:17" x14ac:dyDescent="0.25">
      <c r="L17449" s="38">
        <f>IF(AND(Colin!$G17449=$B$1,Colin!$H17449=$C$3),Colin!$I17449,)</f>
        <v>0</v>
      </c>
      <c r="M17449" s="38">
        <f>IF(AND(Colin!$G17449=$B$1,Colin!$H17449&lt;=$C$3),Colin!$I17449,)</f>
        <v>0</v>
      </c>
      <c r="N17449" s="38">
        <f>IF(AND(Colin!$G17449=$B$2,Colin!$H17449=$C$3),Colin!$I17449,)</f>
        <v>0</v>
      </c>
      <c r="O17449" s="38">
        <f>IF(AND(Colin!$G17449=$B$2,Colin!$H17449&lt;=$C$3),Colin!$I17449,)</f>
        <v>0</v>
      </c>
      <c r="P17449" s="38">
        <f>IF(Colin!$G17449&lt;$B$2,Colin!$I17449,0)</f>
        <v>0</v>
      </c>
      <c r="Q17449" s="38">
        <f>IF(Colin!$G17449&lt;$B$1,Colin!$I17449,0)</f>
        <v>0</v>
      </c>
    </row>
    <row r="17450" spans="12:17" x14ac:dyDescent="0.25">
      <c r="L17450" s="38">
        <f>IF(AND(Colin!$G17450=$B$1,Colin!$H17450=$C$3),Colin!$I17450,)</f>
        <v>0</v>
      </c>
      <c r="M17450" s="38">
        <f>IF(AND(Colin!$G17450=$B$1,Colin!$H17450&lt;=$C$3),Colin!$I17450,)</f>
        <v>0</v>
      </c>
      <c r="N17450" s="38">
        <f>IF(AND(Colin!$G17450=$B$2,Colin!$H17450=$C$3),Colin!$I17450,)</f>
        <v>0</v>
      </c>
      <c r="O17450" s="38">
        <f>IF(AND(Colin!$G17450=$B$2,Colin!$H17450&lt;=$C$3),Colin!$I17450,)</f>
        <v>0</v>
      </c>
      <c r="P17450" s="38">
        <f>IF(Colin!$G17450&lt;$B$2,Colin!$I17450,0)</f>
        <v>0</v>
      </c>
      <c r="Q17450" s="38">
        <f>IF(Colin!$G17450&lt;$B$1,Colin!$I17450,0)</f>
        <v>0</v>
      </c>
    </row>
    <row r="17451" spans="12:17" x14ac:dyDescent="0.25">
      <c r="L17451" s="38">
        <f>IF(AND(Colin!$G17451=$B$1,Colin!$H17451=$C$3),Colin!$I17451,)</f>
        <v>0</v>
      </c>
      <c r="M17451" s="38">
        <f>IF(AND(Colin!$G17451=$B$1,Colin!$H17451&lt;=$C$3),Colin!$I17451,)</f>
        <v>0</v>
      </c>
      <c r="N17451" s="38">
        <f>IF(AND(Colin!$G17451=$B$2,Colin!$H17451=$C$3),Colin!$I17451,)</f>
        <v>0</v>
      </c>
      <c r="O17451" s="38">
        <f>IF(AND(Colin!$G17451=$B$2,Colin!$H17451&lt;=$C$3),Colin!$I17451,)</f>
        <v>0</v>
      </c>
      <c r="P17451" s="38">
        <f>IF(Colin!$G17451&lt;$B$2,Colin!$I17451,0)</f>
        <v>0</v>
      </c>
      <c r="Q17451" s="38">
        <f>IF(Colin!$G17451&lt;$B$1,Colin!$I17451,0)</f>
        <v>0</v>
      </c>
    </row>
    <row r="17452" spans="12:17" x14ac:dyDescent="0.25">
      <c r="L17452" s="38">
        <f>IF(AND(Colin!$G17452=$B$1,Colin!$H17452=$C$3),Colin!$I17452,)</f>
        <v>0</v>
      </c>
      <c r="M17452" s="38">
        <f>IF(AND(Colin!$G17452=$B$1,Colin!$H17452&lt;=$C$3),Colin!$I17452,)</f>
        <v>0</v>
      </c>
      <c r="N17452" s="38">
        <f>IF(AND(Colin!$G17452=$B$2,Colin!$H17452=$C$3),Colin!$I17452,)</f>
        <v>0</v>
      </c>
      <c r="O17452" s="38">
        <f>IF(AND(Colin!$G17452=$B$2,Colin!$H17452&lt;=$C$3),Colin!$I17452,)</f>
        <v>0</v>
      </c>
      <c r="P17452" s="38">
        <f>IF(Colin!$G17452&lt;$B$2,Colin!$I17452,0)</f>
        <v>0</v>
      </c>
      <c r="Q17452" s="38">
        <f>IF(Colin!$G17452&lt;$B$1,Colin!$I17452,0)</f>
        <v>0</v>
      </c>
    </row>
    <row r="17453" spans="12:17" x14ac:dyDescent="0.25">
      <c r="L17453" s="38">
        <f>IF(AND(Colin!$G17453=$B$1,Colin!$H17453=$C$3),Colin!$I17453,)</f>
        <v>0</v>
      </c>
      <c r="M17453" s="38">
        <f>IF(AND(Colin!$G17453=$B$1,Colin!$H17453&lt;=$C$3),Colin!$I17453,)</f>
        <v>0</v>
      </c>
      <c r="N17453" s="38">
        <f>IF(AND(Colin!$G17453=$B$2,Colin!$H17453=$C$3),Colin!$I17453,)</f>
        <v>0</v>
      </c>
      <c r="O17453" s="38">
        <f>IF(AND(Colin!$G17453=$B$2,Colin!$H17453&lt;=$C$3),Colin!$I17453,)</f>
        <v>0</v>
      </c>
      <c r="P17453" s="38">
        <f>IF(Colin!$G17453&lt;$B$2,Colin!$I17453,0)</f>
        <v>0</v>
      </c>
      <c r="Q17453" s="38">
        <f>IF(Colin!$G17453&lt;$B$1,Colin!$I17453,0)</f>
        <v>0</v>
      </c>
    </row>
    <row r="17454" spans="12:17" x14ac:dyDescent="0.25">
      <c r="L17454" s="38">
        <f>IF(AND(Colin!$G17454=$B$1,Colin!$H17454=$C$3),Colin!$I17454,)</f>
        <v>0</v>
      </c>
      <c r="M17454" s="38">
        <f>IF(AND(Colin!$G17454=$B$1,Colin!$H17454&lt;=$C$3),Colin!$I17454,)</f>
        <v>0</v>
      </c>
      <c r="N17454" s="38">
        <f>IF(AND(Colin!$G17454=$B$2,Colin!$H17454=$C$3),Colin!$I17454,)</f>
        <v>0</v>
      </c>
      <c r="O17454" s="38">
        <f>IF(AND(Colin!$G17454=$B$2,Colin!$H17454&lt;=$C$3),Colin!$I17454,)</f>
        <v>0</v>
      </c>
      <c r="P17454" s="38">
        <f>IF(Colin!$G17454&lt;$B$2,Colin!$I17454,0)</f>
        <v>0</v>
      </c>
      <c r="Q17454" s="38">
        <f>IF(Colin!$G17454&lt;$B$1,Colin!$I17454,0)</f>
        <v>0</v>
      </c>
    </row>
    <row r="17455" spans="12:17" x14ac:dyDescent="0.25">
      <c r="L17455" s="38">
        <f>IF(AND(Colin!$G17455=$B$1,Colin!$H17455=$C$3),Colin!$I17455,)</f>
        <v>0</v>
      </c>
      <c r="M17455" s="38">
        <f>IF(AND(Colin!$G17455=$B$1,Colin!$H17455&lt;=$C$3),Colin!$I17455,)</f>
        <v>0</v>
      </c>
      <c r="N17455" s="38">
        <f>IF(AND(Colin!$G17455=$B$2,Colin!$H17455=$C$3),Colin!$I17455,)</f>
        <v>0</v>
      </c>
      <c r="O17455" s="38">
        <f>IF(AND(Colin!$G17455=$B$2,Colin!$H17455&lt;=$C$3),Colin!$I17455,)</f>
        <v>0</v>
      </c>
      <c r="P17455" s="38">
        <f>IF(Colin!$G17455&lt;$B$2,Colin!$I17455,0)</f>
        <v>0</v>
      </c>
      <c r="Q17455" s="38">
        <f>IF(Colin!$G17455&lt;$B$1,Colin!$I17455,0)</f>
        <v>0</v>
      </c>
    </row>
    <row r="17456" spans="12:17" x14ac:dyDescent="0.25">
      <c r="L17456" s="38">
        <f>IF(AND(Colin!$G17456=$B$1,Colin!$H17456=$C$3),Colin!$I17456,)</f>
        <v>0</v>
      </c>
      <c r="M17456" s="38">
        <f>IF(AND(Colin!$G17456=$B$1,Colin!$H17456&lt;=$C$3),Colin!$I17456,)</f>
        <v>0</v>
      </c>
      <c r="N17456" s="38">
        <f>IF(AND(Colin!$G17456=$B$2,Colin!$H17456=$C$3),Colin!$I17456,)</f>
        <v>0</v>
      </c>
      <c r="O17456" s="38">
        <f>IF(AND(Colin!$G17456=$B$2,Colin!$H17456&lt;=$C$3),Colin!$I17456,)</f>
        <v>0</v>
      </c>
      <c r="P17456" s="38">
        <f>IF(Colin!$G17456&lt;$B$2,Colin!$I17456,0)</f>
        <v>0</v>
      </c>
      <c r="Q17456" s="38">
        <f>IF(Colin!$G17456&lt;$B$1,Colin!$I17456,0)</f>
        <v>0</v>
      </c>
    </row>
    <row r="17457" spans="12:17" x14ac:dyDescent="0.25">
      <c r="L17457" s="38">
        <f>IF(AND(Colin!$G17457=$B$1,Colin!$H17457=$C$3),Colin!$I17457,)</f>
        <v>0</v>
      </c>
      <c r="M17457" s="38">
        <f>IF(AND(Colin!$G17457=$B$1,Colin!$H17457&lt;=$C$3),Colin!$I17457,)</f>
        <v>0</v>
      </c>
      <c r="N17457" s="38">
        <f>IF(AND(Colin!$G17457=$B$2,Colin!$H17457=$C$3),Colin!$I17457,)</f>
        <v>0</v>
      </c>
      <c r="O17457" s="38">
        <f>IF(AND(Colin!$G17457=$B$2,Colin!$H17457&lt;=$C$3),Colin!$I17457,)</f>
        <v>0</v>
      </c>
      <c r="P17457" s="38">
        <f>IF(Colin!$G17457&lt;$B$2,Colin!$I17457,0)</f>
        <v>0</v>
      </c>
      <c r="Q17457" s="38">
        <f>IF(Colin!$G17457&lt;$B$1,Colin!$I17457,0)</f>
        <v>0</v>
      </c>
    </row>
    <row r="17458" spans="12:17" x14ac:dyDescent="0.25">
      <c r="L17458" s="38">
        <f>IF(AND(Colin!$G17458=$B$1,Colin!$H17458=$C$3),Colin!$I17458,)</f>
        <v>0</v>
      </c>
      <c r="M17458" s="38">
        <f>IF(AND(Colin!$G17458=$B$1,Colin!$H17458&lt;=$C$3),Colin!$I17458,)</f>
        <v>0</v>
      </c>
      <c r="N17458" s="38">
        <f>IF(AND(Colin!$G17458=$B$2,Colin!$H17458=$C$3),Colin!$I17458,)</f>
        <v>0</v>
      </c>
      <c r="O17458" s="38">
        <f>IF(AND(Colin!$G17458=$B$2,Colin!$H17458&lt;=$C$3),Colin!$I17458,)</f>
        <v>0</v>
      </c>
      <c r="P17458" s="38">
        <f>IF(Colin!$G17458&lt;$B$2,Colin!$I17458,0)</f>
        <v>0</v>
      </c>
      <c r="Q17458" s="38">
        <f>IF(Colin!$G17458&lt;$B$1,Colin!$I17458,0)</f>
        <v>0</v>
      </c>
    </row>
    <row r="17459" spans="12:17" x14ac:dyDescent="0.25">
      <c r="L17459" s="38">
        <f>IF(AND(Colin!$G17459=$B$1,Colin!$H17459=$C$3),Colin!$I17459,)</f>
        <v>0</v>
      </c>
      <c r="M17459" s="38">
        <f>IF(AND(Colin!$G17459=$B$1,Colin!$H17459&lt;=$C$3),Colin!$I17459,)</f>
        <v>0</v>
      </c>
      <c r="N17459" s="38">
        <f>IF(AND(Colin!$G17459=$B$2,Colin!$H17459=$C$3),Colin!$I17459,)</f>
        <v>0</v>
      </c>
      <c r="O17459" s="38">
        <f>IF(AND(Colin!$G17459=$B$2,Colin!$H17459&lt;=$C$3),Colin!$I17459,)</f>
        <v>0</v>
      </c>
      <c r="P17459" s="38">
        <f>IF(Colin!$G17459&lt;$B$2,Colin!$I17459,0)</f>
        <v>0</v>
      </c>
      <c r="Q17459" s="38">
        <f>IF(Colin!$G17459&lt;$B$1,Colin!$I17459,0)</f>
        <v>0</v>
      </c>
    </row>
    <row r="17460" spans="12:17" x14ac:dyDescent="0.25">
      <c r="L17460" s="38">
        <f>IF(AND(Colin!$G17460=$B$1,Colin!$H17460=$C$3),Colin!$I17460,)</f>
        <v>0</v>
      </c>
      <c r="M17460" s="38">
        <f>IF(AND(Colin!$G17460=$B$1,Colin!$H17460&lt;=$C$3),Colin!$I17460,)</f>
        <v>0</v>
      </c>
      <c r="N17460" s="38">
        <f>IF(AND(Colin!$G17460=$B$2,Colin!$H17460=$C$3),Colin!$I17460,)</f>
        <v>0</v>
      </c>
      <c r="O17460" s="38">
        <f>IF(AND(Colin!$G17460=$B$2,Colin!$H17460&lt;=$C$3),Colin!$I17460,)</f>
        <v>0</v>
      </c>
      <c r="P17460" s="38">
        <f>IF(Colin!$G17460&lt;$B$2,Colin!$I17460,0)</f>
        <v>0</v>
      </c>
      <c r="Q17460" s="38">
        <f>IF(Colin!$G17460&lt;$B$1,Colin!$I17460,0)</f>
        <v>0</v>
      </c>
    </row>
    <row r="17461" spans="12:17" x14ac:dyDescent="0.25">
      <c r="L17461" s="38">
        <f>IF(AND(Colin!$G17461=$B$1,Colin!$H17461=$C$3),Colin!$I17461,)</f>
        <v>0</v>
      </c>
      <c r="M17461" s="38">
        <f>IF(AND(Colin!$G17461=$B$1,Colin!$H17461&lt;=$C$3),Colin!$I17461,)</f>
        <v>0</v>
      </c>
      <c r="N17461" s="38">
        <f>IF(AND(Colin!$G17461=$B$2,Colin!$H17461=$C$3),Colin!$I17461,)</f>
        <v>0</v>
      </c>
      <c r="O17461" s="38">
        <f>IF(AND(Colin!$G17461=$B$2,Colin!$H17461&lt;=$C$3),Colin!$I17461,)</f>
        <v>0</v>
      </c>
      <c r="P17461" s="38">
        <f>IF(Colin!$G17461&lt;$B$2,Colin!$I17461,0)</f>
        <v>0</v>
      </c>
      <c r="Q17461" s="38">
        <f>IF(Colin!$G17461&lt;$B$1,Colin!$I17461,0)</f>
        <v>0</v>
      </c>
    </row>
    <row r="17462" spans="12:17" x14ac:dyDescent="0.25">
      <c r="L17462" s="38">
        <f>IF(AND(Colin!$G17462=$B$1,Colin!$H17462=$C$3),Colin!$I17462,)</f>
        <v>0</v>
      </c>
      <c r="M17462" s="38">
        <f>IF(AND(Colin!$G17462=$B$1,Colin!$H17462&lt;=$C$3),Colin!$I17462,)</f>
        <v>0</v>
      </c>
      <c r="N17462" s="38">
        <f>IF(AND(Colin!$G17462=$B$2,Colin!$H17462=$C$3),Colin!$I17462,)</f>
        <v>0</v>
      </c>
      <c r="O17462" s="38">
        <f>IF(AND(Colin!$G17462=$B$2,Colin!$H17462&lt;=$C$3),Colin!$I17462,)</f>
        <v>0</v>
      </c>
      <c r="P17462" s="38">
        <f>IF(Colin!$G17462&lt;$B$2,Colin!$I17462,0)</f>
        <v>0</v>
      </c>
      <c r="Q17462" s="38">
        <f>IF(Colin!$G17462&lt;$B$1,Colin!$I17462,0)</f>
        <v>0</v>
      </c>
    </row>
    <row r="17463" spans="12:17" x14ac:dyDescent="0.25">
      <c r="L17463" s="38">
        <f>IF(AND(Colin!$G17463=$B$1,Colin!$H17463=$C$3),Colin!$I17463,)</f>
        <v>0</v>
      </c>
      <c r="M17463" s="38">
        <f>IF(AND(Colin!$G17463=$B$1,Colin!$H17463&lt;=$C$3),Colin!$I17463,)</f>
        <v>0</v>
      </c>
      <c r="N17463" s="38">
        <f>IF(AND(Colin!$G17463=$B$2,Colin!$H17463=$C$3),Colin!$I17463,)</f>
        <v>0</v>
      </c>
      <c r="O17463" s="38">
        <f>IF(AND(Colin!$G17463=$B$2,Colin!$H17463&lt;=$C$3),Colin!$I17463,)</f>
        <v>0</v>
      </c>
      <c r="P17463" s="38">
        <f>IF(Colin!$G17463&lt;$B$2,Colin!$I17463,0)</f>
        <v>0</v>
      </c>
      <c r="Q17463" s="38">
        <f>IF(Colin!$G17463&lt;$B$1,Colin!$I17463,0)</f>
        <v>0</v>
      </c>
    </row>
    <row r="17464" spans="12:17" x14ac:dyDescent="0.25">
      <c r="L17464" s="38">
        <f>IF(AND(Colin!$G17464=$B$1,Colin!$H17464=$C$3),Colin!$I17464,)</f>
        <v>0</v>
      </c>
      <c r="M17464" s="38">
        <f>IF(AND(Colin!$G17464=$B$1,Colin!$H17464&lt;=$C$3),Colin!$I17464,)</f>
        <v>0</v>
      </c>
      <c r="N17464" s="38">
        <f>IF(AND(Colin!$G17464=$B$2,Colin!$H17464=$C$3),Colin!$I17464,)</f>
        <v>0</v>
      </c>
      <c r="O17464" s="38">
        <f>IF(AND(Colin!$G17464=$B$2,Colin!$H17464&lt;=$C$3),Colin!$I17464,)</f>
        <v>0</v>
      </c>
      <c r="P17464" s="38">
        <f>IF(Colin!$G17464&lt;$B$2,Colin!$I17464,0)</f>
        <v>0</v>
      </c>
      <c r="Q17464" s="38">
        <f>IF(Colin!$G17464&lt;$B$1,Colin!$I17464,0)</f>
        <v>0</v>
      </c>
    </row>
    <row r="17465" spans="12:17" x14ac:dyDescent="0.25">
      <c r="L17465" s="38">
        <f>IF(AND(Colin!$G17465=$B$1,Colin!$H17465=$C$3),Colin!$I17465,)</f>
        <v>0</v>
      </c>
      <c r="M17465" s="38">
        <f>IF(AND(Colin!$G17465=$B$1,Colin!$H17465&lt;=$C$3),Colin!$I17465,)</f>
        <v>0</v>
      </c>
      <c r="N17465" s="38">
        <f>IF(AND(Colin!$G17465=$B$2,Colin!$H17465=$C$3),Colin!$I17465,)</f>
        <v>0</v>
      </c>
      <c r="O17465" s="38">
        <f>IF(AND(Colin!$G17465=$B$2,Colin!$H17465&lt;=$C$3),Colin!$I17465,)</f>
        <v>0</v>
      </c>
      <c r="P17465" s="38">
        <f>IF(Colin!$G17465&lt;$B$2,Colin!$I17465,0)</f>
        <v>0</v>
      </c>
      <c r="Q17465" s="38">
        <f>IF(Colin!$G17465&lt;$B$1,Colin!$I17465,0)</f>
        <v>0</v>
      </c>
    </row>
    <row r="17466" spans="12:17" x14ac:dyDescent="0.25">
      <c r="L17466" s="38">
        <f>IF(AND(Colin!$G17466=$B$1,Colin!$H17466=$C$3),Colin!$I17466,)</f>
        <v>0</v>
      </c>
      <c r="M17466" s="38">
        <f>IF(AND(Colin!$G17466=$B$1,Colin!$H17466&lt;=$C$3),Colin!$I17466,)</f>
        <v>0</v>
      </c>
      <c r="N17466" s="38">
        <f>IF(AND(Colin!$G17466=$B$2,Colin!$H17466=$C$3),Colin!$I17466,)</f>
        <v>0</v>
      </c>
      <c r="O17466" s="38">
        <f>IF(AND(Colin!$G17466=$B$2,Colin!$H17466&lt;=$C$3),Colin!$I17466,)</f>
        <v>0</v>
      </c>
      <c r="P17466" s="38">
        <f>IF(Colin!$G17466&lt;$B$2,Colin!$I17466,0)</f>
        <v>0</v>
      </c>
      <c r="Q17466" s="38">
        <f>IF(Colin!$G17466&lt;$B$1,Colin!$I17466,0)</f>
        <v>0</v>
      </c>
    </row>
    <row r="17467" spans="12:17" x14ac:dyDescent="0.25">
      <c r="L17467" s="38">
        <f>IF(AND(Colin!$G17467=$B$1,Colin!$H17467=$C$3),Colin!$I17467,)</f>
        <v>0</v>
      </c>
      <c r="M17467" s="38">
        <f>IF(AND(Colin!$G17467=$B$1,Colin!$H17467&lt;=$C$3),Colin!$I17467,)</f>
        <v>0</v>
      </c>
      <c r="N17467" s="38">
        <f>IF(AND(Colin!$G17467=$B$2,Colin!$H17467=$C$3),Colin!$I17467,)</f>
        <v>0</v>
      </c>
      <c r="O17467" s="38">
        <f>IF(AND(Colin!$G17467=$B$2,Colin!$H17467&lt;=$C$3),Colin!$I17467,)</f>
        <v>0</v>
      </c>
      <c r="P17467" s="38">
        <f>IF(Colin!$G17467&lt;$B$2,Colin!$I17467,0)</f>
        <v>0</v>
      </c>
      <c r="Q17467" s="38">
        <f>IF(Colin!$G17467&lt;$B$1,Colin!$I17467,0)</f>
        <v>0</v>
      </c>
    </row>
    <row r="17468" spans="12:17" x14ac:dyDescent="0.25">
      <c r="L17468" s="38">
        <f>IF(AND(Colin!$G17468=$B$1,Colin!$H17468=$C$3),Colin!$I17468,)</f>
        <v>0</v>
      </c>
      <c r="M17468" s="38">
        <f>IF(AND(Colin!$G17468=$B$1,Colin!$H17468&lt;=$C$3),Colin!$I17468,)</f>
        <v>0</v>
      </c>
      <c r="N17468" s="38">
        <f>IF(AND(Colin!$G17468=$B$2,Colin!$H17468=$C$3),Colin!$I17468,)</f>
        <v>0</v>
      </c>
      <c r="O17468" s="38">
        <f>IF(AND(Colin!$G17468=$B$2,Colin!$H17468&lt;=$C$3),Colin!$I17468,)</f>
        <v>0</v>
      </c>
      <c r="P17468" s="38">
        <f>IF(Colin!$G17468&lt;$B$2,Colin!$I17468,0)</f>
        <v>0</v>
      </c>
      <c r="Q17468" s="38">
        <f>IF(Colin!$G17468&lt;$B$1,Colin!$I17468,0)</f>
        <v>0</v>
      </c>
    </row>
    <row r="17469" spans="12:17" x14ac:dyDescent="0.25">
      <c r="L17469" s="38">
        <f>IF(AND(Colin!$G17469=$B$1,Colin!$H17469=$C$3),Colin!$I17469,)</f>
        <v>0</v>
      </c>
      <c r="M17469" s="38">
        <f>IF(AND(Colin!$G17469=$B$1,Colin!$H17469&lt;=$C$3),Colin!$I17469,)</f>
        <v>0</v>
      </c>
      <c r="N17469" s="38">
        <f>IF(AND(Colin!$G17469=$B$2,Colin!$H17469=$C$3),Colin!$I17469,)</f>
        <v>0</v>
      </c>
      <c r="O17469" s="38">
        <f>IF(AND(Colin!$G17469=$B$2,Colin!$H17469&lt;=$C$3),Colin!$I17469,)</f>
        <v>0</v>
      </c>
      <c r="P17469" s="38">
        <f>IF(Colin!$G17469&lt;$B$2,Colin!$I17469,0)</f>
        <v>0</v>
      </c>
      <c r="Q17469" s="38">
        <f>IF(Colin!$G17469&lt;$B$1,Colin!$I17469,0)</f>
        <v>0</v>
      </c>
    </row>
    <row r="17470" spans="12:17" x14ac:dyDescent="0.25">
      <c r="L17470" s="38">
        <f>IF(AND(Colin!$G17470=$B$1,Colin!$H17470=$C$3),Colin!$I17470,)</f>
        <v>0</v>
      </c>
      <c r="M17470" s="38">
        <f>IF(AND(Colin!$G17470=$B$1,Colin!$H17470&lt;=$C$3),Colin!$I17470,)</f>
        <v>0</v>
      </c>
      <c r="N17470" s="38">
        <f>IF(AND(Colin!$G17470=$B$2,Colin!$H17470=$C$3),Colin!$I17470,)</f>
        <v>0</v>
      </c>
      <c r="O17470" s="38">
        <f>IF(AND(Colin!$G17470=$B$2,Colin!$H17470&lt;=$C$3),Colin!$I17470,)</f>
        <v>0</v>
      </c>
      <c r="P17470" s="38">
        <f>IF(Colin!$G17470&lt;$B$2,Colin!$I17470,0)</f>
        <v>0</v>
      </c>
      <c r="Q17470" s="38">
        <f>IF(Colin!$G17470&lt;$B$1,Colin!$I17470,0)</f>
        <v>0</v>
      </c>
    </row>
    <row r="17471" spans="12:17" x14ac:dyDescent="0.25">
      <c r="L17471" s="38">
        <f>IF(AND(Colin!$G17471=$B$1,Colin!$H17471=$C$3),Colin!$I17471,)</f>
        <v>0</v>
      </c>
      <c r="M17471" s="38">
        <f>IF(AND(Colin!$G17471=$B$1,Colin!$H17471&lt;=$C$3),Colin!$I17471,)</f>
        <v>0</v>
      </c>
      <c r="N17471" s="38">
        <f>IF(AND(Colin!$G17471=$B$2,Colin!$H17471=$C$3),Colin!$I17471,)</f>
        <v>0</v>
      </c>
      <c r="O17471" s="38">
        <f>IF(AND(Colin!$G17471=$B$2,Colin!$H17471&lt;=$C$3),Colin!$I17471,)</f>
        <v>0</v>
      </c>
      <c r="P17471" s="38">
        <f>IF(Colin!$G17471&lt;$B$2,Colin!$I17471,0)</f>
        <v>0</v>
      </c>
      <c r="Q17471" s="38">
        <f>IF(Colin!$G17471&lt;$B$1,Colin!$I17471,0)</f>
        <v>0</v>
      </c>
    </row>
    <row r="17472" spans="12:17" x14ac:dyDescent="0.25">
      <c r="L17472" s="38">
        <f>IF(AND(Colin!$G17472=$B$1,Colin!$H17472=$C$3),Colin!$I17472,)</f>
        <v>0</v>
      </c>
      <c r="M17472" s="38">
        <f>IF(AND(Colin!$G17472=$B$1,Colin!$H17472&lt;=$C$3),Colin!$I17472,)</f>
        <v>0</v>
      </c>
      <c r="N17472" s="38">
        <f>IF(AND(Colin!$G17472=$B$2,Colin!$H17472=$C$3),Colin!$I17472,)</f>
        <v>0</v>
      </c>
      <c r="O17472" s="38">
        <f>IF(AND(Colin!$G17472=$B$2,Colin!$H17472&lt;=$C$3),Colin!$I17472,)</f>
        <v>0</v>
      </c>
      <c r="P17472" s="38">
        <f>IF(Colin!$G17472&lt;$B$2,Colin!$I17472,0)</f>
        <v>0</v>
      </c>
      <c r="Q17472" s="38">
        <f>IF(Colin!$G17472&lt;$B$1,Colin!$I17472,0)</f>
        <v>0</v>
      </c>
    </row>
    <row r="17473" spans="12:17" x14ac:dyDescent="0.25">
      <c r="L17473" s="38">
        <f>IF(AND(Colin!$G17473=$B$1,Colin!$H17473=$C$3),Colin!$I17473,)</f>
        <v>0</v>
      </c>
      <c r="M17473" s="38">
        <f>IF(AND(Colin!$G17473=$B$1,Colin!$H17473&lt;=$C$3),Colin!$I17473,)</f>
        <v>0</v>
      </c>
      <c r="N17473" s="38">
        <f>IF(AND(Colin!$G17473=$B$2,Colin!$H17473=$C$3),Colin!$I17473,)</f>
        <v>0</v>
      </c>
      <c r="O17473" s="38">
        <f>IF(AND(Colin!$G17473=$B$2,Colin!$H17473&lt;=$C$3),Colin!$I17473,)</f>
        <v>0</v>
      </c>
      <c r="P17473" s="38">
        <f>IF(Colin!$G17473&lt;$B$2,Colin!$I17473,0)</f>
        <v>0</v>
      </c>
      <c r="Q17473" s="38">
        <f>IF(Colin!$G17473&lt;$B$1,Colin!$I17473,0)</f>
        <v>0</v>
      </c>
    </row>
    <row r="17474" spans="12:17" x14ac:dyDescent="0.25">
      <c r="L17474" s="38">
        <f>IF(AND(Colin!$G17474=$B$1,Colin!$H17474=$C$3),Colin!$I17474,)</f>
        <v>0</v>
      </c>
      <c r="M17474" s="38">
        <f>IF(AND(Colin!$G17474=$B$1,Colin!$H17474&lt;=$C$3),Colin!$I17474,)</f>
        <v>0</v>
      </c>
      <c r="N17474" s="38">
        <f>IF(AND(Colin!$G17474=$B$2,Colin!$H17474=$C$3),Colin!$I17474,)</f>
        <v>0</v>
      </c>
      <c r="O17474" s="38">
        <f>IF(AND(Colin!$G17474=$B$2,Colin!$H17474&lt;=$C$3),Colin!$I17474,)</f>
        <v>0</v>
      </c>
      <c r="P17474" s="38">
        <f>IF(Colin!$G17474&lt;$B$2,Colin!$I17474,0)</f>
        <v>0</v>
      </c>
      <c r="Q17474" s="38">
        <f>IF(Colin!$G17474&lt;$B$1,Colin!$I17474,0)</f>
        <v>0</v>
      </c>
    </row>
    <row r="17475" spans="12:17" x14ac:dyDescent="0.25">
      <c r="L17475" s="38">
        <f>IF(AND(Colin!$G17475=$B$1,Colin!$H17475=$C$3),Colin!$I17475,)</f>
        <v>0</v>
      </c>
      <c r="M17475" s="38">
        <f>IF(AND(Colin!$G17475=$B$1,Colin!$H17475&lt;=$C$3),Colin!$I17475,)</f>
        <v>0</v>
      </c>
      <c r="N17475" s="38">
        <f>IF(AND(Colin!$G17475=$B$2,Colin!$H17475=$C$3),Colin!$I17475,)</f>
        <v>0</v>
      </c>
      <c r="O17475" s="38">
        <f>IF(AND(Colin!$G17475=$B$2,Colin!$H17475&lt;=$C$3),Colin!$I17475,)</f>
        <v>0</v>
      </c>
      <c r="P17475" s="38">
        <f>IF(Colin!$G17475&lt;$B$2,Colin!$I17475,0)</f>
        <v>0</v>
      </c>
      <c r="Q17475" s="38">
        <f>IF(Colin!$G17475&lt;$B$1,Colin!$I17475,0)</f>
        <v>0</v>
      </c>
    </row>
    <row r="17476" spans="12:17" x14ac:dyDescent="0.25">
      <c r="L17476" s="38">
        <f>IF(AND(Colin!$G17476=$B$1,Colin!$H17476=$C$3),Colin!$I17476,)</f>
        <v>0</v>
      </c>
      <c r="M17476" s="38">
        <f>IF(AND(Colin!$G17476=$B$1,Colin!$H17476&lt;=$C$3),Colin!$I17476,)</f>
        <v>0</v>
      </c>
      <c r="N17476" s="38">
        <f>IF(AND(Colin!$G17476=$B$2,Colin!$H17476=$C$3),Colin!$I17476,)</f>
        <v>0</v>
      </c>
      <c r="O17476" s="38">
        <f>IF(AND(Colin!$G17476=$B$2,Colin!$H17476&lt;=$C$3),Colin!$I17476,)</f>
        <v>0</v>
      </c>
      <c r="P17476" s="38">
        <f>IF(Colin!$G17476&lt;$B$2,Colin!$I17476,0)</f>
        <v>0</v>
      </c>
      <c r="Q17476" s="38">
        <f>IF(Colin!$G17476&lt;$B$1,Colin!$I17476,0)</f>
        <v>0</v>
      </c>
    </row>
    <row r="17477" spans="12:17" x14ac:dyDescent="0.25">
      <c r="L17477" s="38">
        <f>IF(AND(Colin!$G17477=$B$1,Colin!$H17477=$C$3),Colin!$I17477,)</f>
        <v>0</v>
      </c>
      <c r="M17477" s="38">
        <f>IF(AND(Colin!$G17477=$B$1,Colin!$H17477&lt;=$C$3),Colin!$I17477,)</f>
        <v>0</v>
      </c>
      <c r="N17477" s="38">
        <f>IF(AND(Colin!$G17477=$B$2,Colin!$H17477=$C$3),Colin!$I17477,)</f>
        <v>0</v>
      </c>
      <c r="O17477" s="38">
        <f>IF(AND(Colin!$G17477=$B$2,Colin!$H17477&lt;=$C$3),Colin!$I17477,)</f>
        <v>0</v>
      </c>
      <c r="P17477" s="38">
        <f>IF(Colin!$G17477&lt;$B$2,Colin!$I17477,0)</f>
        <v>0</v>
      </c>
      <c r="Q17477" s="38">
        <f>IF(Colin!$G17477&lt;$B$1,Colin!$I17477,0)</f>
        <v>0</v>
      </c>
    </row>
    <row r="17478" spans="12:17" x14ac:dyDescent="0.25">
      <c r="L17478" s="38">
        <f>IF(AND(Colin!$G17478=$B$1,Colin!$H17478=$C$3),Colin!$I17478,)</f>
        <v>0</v>
      </c>
      <c r="M17478" s="38">
        <f>IF(AND(Colin!$G17478=$B$1,Colin!$H17478&lt;=$C$3),Colin!$I17478,)</f>
        <v>0</v>
      </c>
      <c r="N17478" s="38">
        <f>IF(AND(Colin!$G17478=$B$2,Colin!$H17478=$C$3),Colin!$I17478,)</f>
        <v>0</v>
      </c>
      <c r="O17478" s="38">
        <f>IF(AND(Colin!$G17478=$B$2,Colin!$H17478&lt;=$C$3),Colin!$I17478,)</f>
        <v>0</v>
      </c>
      <c r="P17478" s="38">
        <f>IF(Colin!$G17478&lt;$B$2,Colin!$I17478,0)</f>
        <v>0</v>
      </c>
      <c r="Q17478" s="38">
        <f>IF(Colin!$G17478&lt;$B$1,Colin!$I17478,0)</f>
        <v>0</v>
      </c>
    </row>
    <row r="17479" spans="12:17" x14ac:dyDescent="0.25">
      <c r="L17479" s="38">
        <f>IF(AND(Colin!$G17479=$B$1,Colin!$H17479=$C$3),Colin!$I17479,)</f>
        <v>0</v>
      </c>
      <c r="M17479" s="38">
        <f>IF(AND(Colin!$G17479=$B$1,Colin!$H17479&lt;=$C$3),Colin!$I17479,)</f>
        <v>0</v>
      </c>
      <c r="N17479" s="38">
        <f>IF(AND(Colin!$G17479=$B$2,Colin!$H17479=$C$3),Colin!$I17479,)</f>
        <v>0</v>
      </c>
      <c r="O17479" s="38">
        <f>IF(AND(Colin!$G17479=$B$2,Colin!$H17479&lt;=$C$3),Colin!$I17479,)</f>
        <v>0</v>
      </c>
      <c r="P17479" s="38">
        <f>IF(Colin!$G17479&lt;$B$2,Colin!$I17479,0)</f>
        <v>0</v>
      </c>
      <c r="Q17479" s="38">
        <f>IF(Colin!$G17479&lt;$B$1,Colin!$I17479,0)</f>
        <v>0</v>
      </c>
    </row>
    <row r="17480" spans="12:17" x14ac:dyDescent="0.25">
      <c r="L17480" s="38">
        <f>IF(AND(Colin!$G17480=$B$1,Colin!$H17480=$C$3),Colin!$I17480,)</f>
        <v>0</v>
      </c>
      <c r="M17480" s="38">
        <f>IF(AND(Colin!$G17480=$B$1,Colin!$H17480&lt;=$C$3),Colin!$I17480,)</f>
        <v>0</v>
      </c>
      <c r="N17480" s="38">
        <f>IF(AND(Colin!$G17480=$B$2,Colin!$H17480=$C$3),Colin!$I17480,)</f>
        <v>0</v>
      </c>
      <c r="O17480" s="38">
        <f>IF(AND(Colin!$G17480=$B$2,Colin!$H17480&lt;=$C$3),Colin!$I17480,)</f>
        <v>0</v>
      </c>
      <c r="P17480" s="38">
        <f>IF(Colin!$G17480&lt;$B$2,Colin!$I17480,0)</f>
        <v>0</v>
      </c>
      <c r="Q17480" s="38">
        <f>IF(Colin!$G17480&lt;$B$1,Colin!$I17480,0)</f>
        <v>0</v>
      </c>
    </row>
    <row r="17481" spans="12:17" x14ac:dyDescent="0.25">
      <c r="L17481" s="38">
        <f>IF(AND(Colin!$G17481=$B$1,Colin!$H17481=$C$3),Colin!$I17481,)</f>
        <v>0</v>
      </c>
      <c r="M17481" s="38">
        <f>IF(AND(Colin!$G17481=$B$1,Colin!$H17481&lt;=$C$3),Colin!$I17481,)</f>
        <v>0</v>
      </c>
      <c r="N17481" s="38">
        <f>IF(AND(Colin!$G17481=$B$2,Colin!$H17481=$C$3),Colin!$I17481,)</f>
        <v>0</v>
      </c>
      <c r="O17481" s="38">
        <f>IF(AND(Colin!$G17481=$B$2,Colin!$H17481&lt;=$C$3),Colin!$I17481,)</f>
        <v>0</v>
      </c>
      <c r="P17481" s="38">
        <f>IF(Colin!$G17481&lt;$B$2,Colin!$I17481,0)</f>
        <v>0</v>
      </c>
      <c r="Q17481" s="38">
        <f>IF(Colin!$G17481&lt;$B$1,Colin!$I17481,0)</f>
        <v>0</v>
      </c>
    </row>
    <row r="17482" spans="12:17" x14ac:dyDescent="0.25">
      <c r="L17482" s="38">
        <f>IF(AND(Colin!$G17482=$B$1,Colin!$H17482=$C$3),Colin!$I17482,)</f>
        <v>0</v>
      </c>
      <c r="M17482" s="38">
        <f>IF(AND(Colin!$G17482=$B$1,Colin!$H17482&lt;=$C$3),Colin!$I17482,)</f>
        <v>0</v>
      </c>
      <c r="N17482" s="38">
        <f>IF(AND(Colin!$G17482=$B$2,Colin!$H17482=$C$3),Colin!$I17482,)</f>
        <v>0</v>
      </c>
      <c r="O17482" s="38">
        <f>IF(AND(Colin!$G17482=$B$2,Colin!$H17482&lt;=$C$3),Colin!$I17482,)</f>
        <v>0</v>
      </c>
      <c r="P17482" s="38">
        <f>IF(Colin!$G17482&lt;$B$2,Colin!$I17482,0)</f>
        <v>0</v>
      </c>
      <c r="Q17482" s="38">
        <f>IF(Colin!$G17482&lt;$B$1,Colin!$I17482,0)</f>
        <v>0</v>
      </c>
    </row>
    <row r="17483" spans="12:17" x14ac:dyDescent="0.25">
      <c r="L17483" s="38">
        <f>IF(AND(Colin!$G17483=$B$1,Colin!$H17483=$C$3),Colin!$I17483,)</f>
        <v>0</v>
      </c>
      <c r="M17483" s="38">
        <f>IF(AND(Colin!$G17483=$B$1,Colin!$H17483&lt;=$C$3),Colin!$I17483,)</f>
        <v>0</v>
      </c>
      <c r="N17483" s="38">
        <f>IF(AND(Colin!$G17483=$B$2,Colin!$H17483=$C$3),Colin!$I17483,)</f>
        <v>0</v>
      </c>
      <c r="O17483" s="38">
        <f>IF(AND(Colin!$G17483=$B$2,Colin!$H17483&lt;=$C$3),Colin!$I17483,)</f>
        <v>0</v>
      </c>
      <c r="P17483" s="38">
        <f>IF(Colin!$G17483&lt;$B$2,Colin!$I17483,0)</f>
        <v>0</v>
      </c>
      <c r="Q17483" s="38">
        <f>IF(Colin!$G17483&lt;$B$1,Colin!$I17483,0)</f>
        <v>0</v>
      </c>
    </row>
    <row r="17484" spans="12:17" x14ac:dyDescent="0.25">
      <c r="L17484" s="38">
        <f>IF(AND(Colin!$G17484=$B$1,Colin!$H17484=$C$3),Colin!$I17484,)</f>
        <v>0</v>
      </c>
      <c r="M17484" s="38">
        <f>IF(AND(Colin!$G17484=$B$1,Colin!$H17484&lt;=$C$3),Colin!$I17484,)</f>
        <v>0</v>
      </c>
      <c r="N17484" s="38">
        <f>IF(AND(Colin!$G17484=$B$2,Colin!$H17484=$C$3),Colin!$I17484,)</f>
        <v>0</v>
      </c>
      <c r="O17484" s="38">
        <f>IF(AND(Colin!$G17484=$B$2,Colin!$H17484&lt;=$C$3),Colin!$I17484,)</f>
        <v>0</v>
      </c>
      <c r="P17484" s="38">
        <f>IF(Colin!$G17484&lt;$B$2,Colin!$I17484,0)</f>
        <v>0</v>
      </c>
      <c r="Q17484" s="38">
        <f>IF(Colin!$G17484&lt;$B$1,Colin!$I17484,0)</f>
        <v>0</v>
      </c>
    </row>
    <row r="17485" spans="12:17" x14ac:dyDescent="0.25">
      <c r="L17485" s="38">
        <f>IF(AND(Colin!$G17485=$B$1,Colin!$H17485=$C$3),Colin!$I17485,)</f>
        <v>0</v>
      </c>
      <c r="M17485" s="38">
        <f>IF(AND(Colin!$G17485=$B$1,Colin!$H17485&lt;=$C$3),Colin!$I17485,)</f>
        <v>0</v>
      </c>
      <c r="N17485" s="38">
        <f>IF(AND(Colin!$G17485=$B$2,Colin!$H17485=$C$3),Colin!$I17485,)</f>
        <v>0</v>
      </c>
      <c r="O17485" s="38">
        <f>IF(AND(Colin!$G17485=$B$2,Colin!$H17485&lt;=$C$3),Colin!$I17485,)</f>
        <v>0</v>
      </c>
      <c r="P17485" s="38">
        <f>IF(Colin!$G17485&lt;$B$2,Colin!$I17485,0)</f>
        <v>0</v>
      </c>
      <c r="Q17485" s="38">
        <f>IF(Colin!$G17485&lt;$B$1,Colin!$I17485,0)</f>
        <v>0</v>
      </c>
    </row>
    <row r="17486" spans="12:17" x14ac:dyDescent="0.25">
      <c r="L17486" s="38">
        <f>IF(AND(Colin!$G17486=$B$1,Colin!$H17486=$C$3),Colin!$I17486,)</f>
        <v>0</v>
      </c>
      <c r="M17486" s="38">
        <f>IF(AND(Colin!$G17486=$B$1,Colin!$H17486&lt;=$C$3),Colin!$I17486,)</f>
        <v>0</v>
      </c>
      <c r="N17486" s="38">
        <f>IF(AND(Colin!$G17486=$B$2,Colin!$H17486=$C$3),Colin!$I17486,)</f>
        <v>0</v>
      </c>
      <c r="O17486" s="38">
        <f>IF(AND(Colin!$G17486=$B$2,Colin!$H17486&lt;=$C$3),Colin!$I17486,)</f>
        <v>0</v>
      </c>
      <c r="P17486" s="38">
        <f>IF(Colin!$G17486&lt;$B$2,Colin!$I17486,0)</f>
        <v>0</v>
      </c>
      <c r="Q17486" s="38">
        <f>IF(Colin!$G17486&lt;$B$1,Colin!$I17486,0)</f>
        <v>0</v>
      </c>
    </row>
    <row r="17487" spans="12:17" x14ac:dyDescent="0.25">
      <c r="L17487" s="38">
        <f>IF(AND(Colin!$G17487=$B$1,Colin!$H17487=$C$3),Colin!$I17487,)</f>
        <v>0</v>
      </c>
      <c r="M17487" s="38">
        <f>IF(AND(Colin!$G17487=$B$1,Colin!$H17487&lt;=$C$3),Colin!$I17487,)</f>
        <v>0</v>
      </c>
      <c r="N17487" s="38">
        <f>IF(AND(Colin!$G17487=$B$2,Colin!$H17487=$C$3),Colin!$I17487,)</f>
        <v>0</v>
      </c>
      <c r="O17487" s="38">
        <f>IF(AND(Colin!$G17487=$B$2,Colin!$H17487&lt;=$C$3),Colin!$I17487,)</f>
        <v>0</v>
      </c>
      <c r="P17487" s="38">
        <f>IF(Colin!$G17487&lt;$B$2,Colin!$I17487,0)</f>
        <v>0</v>
      </c>
      <c r="Q17487" s="38">
        <f>IF(Colin!$G17487&lt;$B$1,Colin!$I17487,0)</f>
        <v>0</v>
      </c>
    </row>
    <row r="17488" spans="12:17" x14ac:dyDescent="0.25">
      <c r="L17488" s="38">
        <f>IF(AND(Colin!$G17488=$B$1,Colin!$H17488=$C$3),Colin!$I17488,)</f>
        <v>0</v>
      </c>
      <c r="M17488" s="38">
        <f>IF(AND(Colin!$G17488=$B$1,Colin!$H17488&lt;=$C$3),Colin!$I17488,)</f>
        <v>0</v>
      </c>
      <c r="N17488" s="38">
        <f>IF(AND(Colin!$G17488=$B$2,Colin!$H17488=$C$3),Colin!$I17488,)</f>
        <v>0</v>
      </c>
      <c r="O17488" s="38">
        <f>IF(AND(Colin!$G17488=$B$2,Colin!$H17488&lt;=$C$3),Colin!$I17488,)</f>
        <v>0</v>
      </c>
      <c r="P17488" s="38">
        <f>IF(Colin!$G17488&lt;$B$2,Colin!$I17488,0)</f>
        <v>0</v>
      </c>
      <c r="Q17488" s="38">
        <f>IF(Colin!$G17488&lt;$B$1,Colin!$I17488,0)</f>
        <v>0</v>
      </c>
    </row>
    <row r="17489" spans="12:17" x14ac:dyDescent="0.25">
      <c r="L17489" s="38">
        <f>IF(AND(Colin!$G17489=$B$1,Colin!$H17489=$C$3),Colin!$I17489,)</f>
        <v>0</v>
      </c>
      <c r="M17489" s="38">
        <f>IF(AND(Colin!$G17489=$B$1,Colin!$H17489&lt;=$C$3),Colin!$I17489,)</f>
        <v>0</v>
      </c>
      <c r="N17489" s="38">
        <f>IF(AND(Colin!$G17489=$B$2,Colin!$H17489=$C$3),Colin!$I17489,)</f>
        <v>0</v>
      </c>
      <c r="O17489" s="38">
        <f>IF(AND(Colin!$G17489=$B$2,Colin!$H17489&lt;=$C$3),Colin!$I17489,)</f>
        <v>0</v>
      </c>
      <c r="P17489" s="38">
        <f>IF(Colin!$G17489&lt;$B$2,Colin!$I17489,0)</f>
        <v>0</v>
      </c>
      <c r="Q17489" s="38">
        <f>IF(Colin!$G17489&lt;$B$1,Colin!$I17489,0)</f>
        <v>0</v>
      </c>
    </row>
    <row r="17490" spans="12:17" x14ac:dyDescent="0.25">
      <c r="L17490" s="38">
        <f>IF(AND(Colin!$G17490=$B$1,Colin!$H17490=$C$3),Colin!$I17490,)</f>
        <v>0</v>
      </c>
      <c r="M17490" s="38">
        <f>IF(AND(Colin!$G17490=$B$1,Colin!$H17490&lt;=$C$3),Colin!$I17490,)</f>
        <v>0</v>
      </c>
      <c r="N17490" s="38">
        <f>IF(AND(Colin!$G17490=$B$2,Colin!$H17490=$C$3),Colin!$I17490,)</f>
        <v>0</v>
      </c>
      <c r="O17490" s="38">
        <f>IF(AND(Colin!$G17490=$B$2,Colin!$H17490&lt;=$C$3),Colin!$I17490,)</f>
        <v>0</v>
      </c>
      <c r="P17490" s="38">
        <f>IF(Colin!$G17490&lt;$B$2,Colin!$I17490,0)</f>
        <v>0</v>
      </c>
      <c r="Q17490" s="38">
        <f>IF(Colin!$G17490&lt;$B$1,Colin!$I17490,0)</f>
        <v>0</v>
      </c>
    </row>
    <row r="17491" spans="12:17" x14ac:dyDescent="0.25">
      <c r="L17491" s="38">
        <f>IF(AND(Colin!$G17491=$B$1,Colin!$H17491=$C$3),Colin!$I17491,)</f>
        <v>0</v>
      </c>
      <c r="M17491" s="38">
        <f>IF(AND(Colin!$G17491=$B$1,Colin!$H17491&lt;=$C$3),Colin!$I17491,)</f>
        <v>0</v>
      </c>
      <c r="N17491" s="38">
        <f>IF(AND(Colin!$G17491=$B$2,Colin!$H17491=$C$3),Colin!$I17491,)</f>
        <v>0</v>
      </c>
      <c r="O17491" s="38">
        <f>IF(AND(Colin!$G17491=$B$2,Colin!$H17491&lt;=$C$3),Colin!$I17491,)</f>
        <v>0</v>
      </c>
      <c r="P17491" s="38">
        <f>IF(Colin!$G17491&lt;$B$2,Colin!$I17491,0)</f>
        <v>0</v>
      </c>
      <c r="Q17491" s="38">
        <f>IF(Colin!$G17491&lt;$B$1,Colin!$I17491,0)</f>
        <v>0</v>
      </c>
    </row>
    <row r="17492" spans="12:17" x14ac:dyDescent="0.25">
      <c r="L17492" s="38">
        <f>IF(AND(Colin!$G17492=$B$1,Colin!$H17492=$C$3),Colin!$I17492,)</f>
        <v>0</v>
      </c>
      <c r="M17492" s="38">
        <f>IF(AND(Colin!$G17492=$B$1,Colin!$H17492&lt;=$C$3),Colin!$I17492,)</f>
        <v>0</v>
      </c>
      <c r="N17492" s="38">
        <f>IF(AND(Colin!$G17492=$B$2,Colin!$H17492=$C$3),Colin!$I17492,)</f>
        <v>0</v>
      </c>
      <c r="O17492" s="38">
        <f>IF(AND(Colin!$G17492=$B$2,Colin!$H17492&lt;=$C$3),Colin!$I17492,)</f>
        <v>0</v>
      </c>
      <c r="P17492" s="38">
        <f>IF(Colin!$G17492&lt;$B$2,Colin!$I17492,0)</f>
        <v>0</v>
      </c>
      <c r="Q17492" s="38">
        <f>IF(Colin!$G17492&lt;$B$1,Colin!$I17492,0)</f>
        <v>0</v>
      </c>
    </row>
    <row r="17493" spans="12:17" x14ac:dyDescent="0.25">
      <c r="L17493" s="38">
        <f>IF(AND(Colin!$G17493=$B$1,Colin!$H17493=$C$3),Colin!$I17493,)</f>
        <v>0</v>
      </c>
      <c r="M17493" s="38">
        <f>IF(AND(Colin!$G17493=$B$1,Colin!$H17493&lt;=$C$3),Colin!$I17493,)</f>
        <v>0</v>
      </c>
      <c r="N17493" s="38">
        <f>IF(AND(Colin!$G17493=$B$2,Colin!$H17493=$C$3),Colin!$I17493,)</f>
        <v>0</v>
      </c>
      <c r="O17493" s="38">
        <f>IF(AND(Colin!$G17493=$B$2,Colin!$H17493&lt;=$C$3),Colin!$I17493,)</f>
        <v>0</v>
      </c>
      <c r="P17493" s="38">
        <f>IF(Colin!$G17493&lt;$B$2,Colin!$I17493,0)</f>
        <v>0</v>
      </c>
      <c r="Q17493" s="38">
        <f>IF(Colin!$G17493&lt;$B$1,Colin!$I17493,0)</f>
        <v>0</v>
      </c>
    </row>
    <row r="17494" spans="12:17" x14ac:dyDescent="0.25">
      <c r="L17494" s="38">
        <f>IF(AND(Colin!$G17494=$B$1,Colin!$H17494=$C$3),Colin!$I17494,)</f>
        <v>0</v>
      </c>
      <c r="M17494" s="38">
        <f>IF(AND(Colin!$G17494=$B$1,Colin!$H17494&lt;=$C$3),Colin!$I17494,)</f>
        <v>0</v>
      </c>
      <c r="N17494" s="38">
        <f>IF(AND(Colin!$G17494=$B$2,Colin!$H17494=$C$3),Colin!$I17494,)</f>
        <v>0</v>
      </c>
      <c r="O17494" s="38">
        <f>IF(AND(Colin!$G17494=$B$2,Colin!$H17494&lt;=$C$3),Colin!$I17494,)</f>
        <v>0</v>
      </c>
      <c r="P17494" s="38">
        <f>IF(Colin!$G17494&lt;$B$2,Colin!$I17494,0)</f>
        <v>0</v>
      </c>
      <c r="Q17494" s="38">
        <f>IF(Colin!$G17494&lt;$B$1,Colin!$I17494,0)</f>
        <v>0</v>
      </c>
    </row>
    <row r="17495" spans="12:17" x14ac:dyDescent="0.25">
      <c r="L17495" s="38">
        <f>IF(AND(Colin!$G17495=$B$1,Colin!$H17495=$C$3),Colin!$I17495,)</f>
        <v>0</v>
      </c>
      <c r="M17495" s="38">
        <f>IF(AND(Colin!$G17495=$B$1,Colin!$H17495&lt;=$C$3),Colin!$I17495,)</f>
        <v>0</v>
      </c>
      <c r="N17495" s="38">
        <f>IF(AND(Colin!$G17495=$B$2,Colin!$H17495=$C$3),Colin!$I17495,)</f>
        <v>0</v>
      </c>
      <c r="O17495" s="38">
        <f>IF(AND(Colin!$G17495=$B$2,Colin!$H17495&lt;=$C$3),Colin!$I17495,)</f>
        <v>0</v>
      </c>
      <c r="P17495" s="38">
        <f>IF(Colin!$G17495&lt;$B$2,Colin!$I17495,0)</f>
        <v>0</v>
      </c>
      <c r="Q17495" s="38">
        <f>IF(Colin!$G17495&lt;$B$1,Colin!$I17495,0)</f>
        <v>0</v>
      </c>
    </row>
    <row r="17496" spans="12:17" x14ac:dyDescent="0.25">
      <c r="L17496" s="38">
        <f>IF(AND(Colin!$G17496=$B$1,Colin!$H17496=$C$3),Colin!$I17496,)</f>
        <v>0</v>
      </c>
      <c r="M17496" s="38">
        <f>IF(AND(Colin!$G17496=$B$1,Colin!$H17496&lt;=$C$3),Colin!$I17496,)</f>
        <v>0</v>
      </c>
      <c r="N17496" s="38">
        <f>IF(AND(Colin!$G17496=$B$2,Colin!$H17496=$C$3),Colin!$I17496,)</f>
        <v>0</v>
      </c>
      <c r="O17496" s="38">
        <f>IF(AND(Colin!$G17496=$B$2,Colin!$H17496&lt;=$C$3),Colin!$I17496,)</f>
        <v>0</v>
      </c>
      <c r="P17496" s="38">
        <f>IF(Colin!$G17496&lt;$B$2,Colin!$I17496,0)</f>
        <v>0</v>
      </c>
      <c r="Q17496" s="38">
        <f>IF(Colin!$G17496&lt;$B$1,Colin!$I17496,0)</f>
        <v>0</v>
      </c>
    </row>
    <row r="17497" spans="12:17" x14ac:dyDescent="0.25">
      <c r="L17497" s="38">
        <f>IF(AND(Colin!$G17497=$B$1,Colin!$H17497=$C$3),Colin!$I17497,)</f>
        <v>0</v>
      </c>
      <c r="M17497" s="38">
        <f>IF(AND(Colin!$G17497=$B$1,Colin!$H17497&lt;=$C$3),Colin!$I17497,)</f>
        <v>0</v>
      </c>
      <c r="N17497" s="38">
        <f>IF(AND(Colin!$G17497=$B$2,Colin!$H17497=$C$3),Colin!$I17497,)</f>
        <v>0</v>
      </c>
      <c r="O17497" s="38">
        <f>IF(AND(Colin!$G17497=$B$2,Colin!$H17497&lt;=$C$3),Colin!$I17497,)</f>
        <v>0</v>
      </c>
      <c r="P17497" s="38">
        <f>IF(Colin!$G17497&lt;$B$2,Colin!$I17497,0)</f>
        <v>0</v>
      </c>
      <c r="Q17497" s="38">
        <f>IF(Colin!$G17497&lt;$B$1,Colin!$I17497,0)</f>
        <v>0</v>
      </c>
    </row>
    <row r="17498" spans="12:17" x14ac:dyDescent="0.25">
      <c r="L17498" s="38">
        <f>IF(AND(Colin!$G17498=$B$1,Colin!$H17498=$C$3),Colin!$I17498,)</f>
        <v>0</v>
      </c>
      <c r="M17498" s="38">
        <f>IF(AND(Colin!$G17498=$B$1,Colin!$H17498&lt;=$C$3),Colin!$I17498,)</f>
        <v>0</v>
      </c>
      <c r="N17498" s="38">
        <f>IF(AND(Colin!$G17498=$B$2,Colin!$H17498=$C$3),Colin!$I17498,)</f>
        <v>0</v>
      </c>
      <c r="O17498" s="38">
        <f>IF(AND(Colin!$G17498=$B$2,Colin!$H17498&lt;=$C$3),Colin!$I17498,)</f>
        <v>0</v>
      </c>
      <c r="P17498" s="38">
        <f>IF(Colin!$G17498&lt;$B$2,Colin!$I17498,0)</f>
        <v>0</v>
      </c>
      <c r="Q17498" s="38">
        <f>IF(Colin!$G17498&lt;$B$1,Colin!$I17498,0)</f>
        <v>0</v>
      </c>
    </row>
    <row r="17499" spans="12:17" x14ac:dyDescent="0.25">
      <c r="L17499" s="38">
        <f>IF(AND(Colin!$G17499=$B$1,Colin!$H17499=$C$3),Colin!$I17499,)</f>
        <v>0</v>
      </c>
      <c r="M17499" s="38">
        <f>IF(AND(Colin!$G17499=$B$1,Colin!$H17499&lt;=$C$3),Colin!$I17499,)</f>
        <v>0</v>
      </c>
      <c r="N17499" s="38">
        <f>IF(AND(Colin!$G17499=$B$2,Colin!$H17499=$C$3),Colin!$I17499,)</f>
        <v>0</v>
      </c>
      <c r="O17499" s="38">
        <f>IF(AND(Colin!$G17499=$B$2,Colin!$H17499&lt;=$C$3),Colin!$I17499,)</f>
        <v>0</v>
      </c>
      <c r="P17499" s="38">
        <f>IF(Colin!$G17499&lt;$B$2,Colin!$I17499,0)</f>
        <v>0</v>
      </c>
      <c r="Q17499" s="38">
        <f>IF(Colin!$G17499&lt;$B$1,Colin!$I17499,0)</f>
        <v>0</v>
      </c>
    </row>
    <row r="17500" spans="12:17" x14ac:dyDescent="0.25">
      <c r="L17500" s="38">
        <f>IF(AND(Colin!$G17500=$B$1,Colin!$H17500=$C$3),Colin!$I17500,)</f>
        <v>0</v>
      </c>
      <c r="M17500" s="38">
        <f>IF(AND(Colin!$G17500=$B$1,Colin!$H17500&lt;=$C$3),Colin!$I17500,)</f>
        <v>0</v>
      </c>
      <c r="N17500" s="38">
        <f>IF(AND(Colin!$G17500=$B$2,Colin!$H17500=$C$3),Colin!$I17500,)</f>
        <v>0</v>
      </c>
      <c r="O17500" s="38">
        <f>IF(AND(Colin!$G17500=$B$2,Colin!$H17500&lt;=$C$3),Colin!$I17500,)</f>
        <v>0</v>
      </c>
      <c r="P17500" s="38">
        <f>IF(Colin!$G17500&lt;$B$2,Colin!$I17500,0)</f>
        <v>0</v>
      </c>
      <c r="Q17500" s="38">
        <f>IF(Colin!$G17500&lt;$B$1,Colin!$I17500,0)</f>
        <v>0</v>
      </c>
    </row>
    <row r="17501" spans="12:17" x14ac:dyDescent="0.25">
      <c r="L17501" s="38">
        <f>IF(AND(Colin!$G17501=$B$1,Colin!$H17501=$C$3),Colin!$I17501,)</f>
        <v>0</v>
      </c>
      <c r="M17501" s="38">
        <f>IF(AND(Colin!$G17501=$B$1,Colin!$H17501&lt;=$C$3),Colin!$I17501,)</f>
        <v>0</v>
      </c>
      <c r="N17501" s="38">
        <f>IF(AND(Colin!$G17501=$B$2,Colin!$H17501=$C$3),Colin!$I17501,)</f>
        <v>0</v>
      </c>
      <c r="O17501" s="38">
        <f>IF(AND(Colin!$G17501=$B$2,Colin!$H17501&lt;=$C$3),Colin!$I17501,)</f>
        <v>0</v>
      </c>
      <c r="P17501" s="38">
        <f>IF(Colin!$G17501&lt;$B$2,Colin!$I17501,0)</f>
        <v>0</v>
      </c>
      <c r="Q17501" s="38">
        <f>IF(Colin!$G17501&lt;$B$1,Colin!$I17501,0)</f>
        <v>0</v>
      </c>
    </row>
    <row r="17502" spans="12:17" x14ac:dyDescent="0.25">
      <c r="L17502" s="38">
        <f>IF(AND(Colin!$G17502=$B$1,Colin!$H17502=$C$3),Colin!$I17502,)</f>
        <v>0</v>
      </c>
      <c r="M17502" s="38">
        <f>IF(AND(Colin!$G17502=$B$1,Colin!$H17502&lt;=$C$3),Colin!$I17502,)</f>
        <v>0</v>
      </c>
      <c r="N17502" s="38">
        <f>IF(AND(Colin!$G17502=$B$2,Colin!$H17502=$C$3),Colin!$I17502,)</f>
        <v>0</v>
      </c>
      <c r="O17502" s="38">
        <f>IF(AND(Colin!$G17502=$B$2,Colin!$H17502&lt;=$C$3),Colin!$I17502,)</f>
        <v>0</v>
      </c>
      <c r="P17502" s="38">
        <f>IF(Colin!$G17502&lt;$B$2,Colin!$I17502,0)</f>
        <v>0</v>
      </c>
      <c r="Q17502" s="38">
        <f>IF(Colin!$G17502&lt;$B$1,Colin!$I17502,0)</f>
        <v>0</v>
      </c>
    </row>
    <row r="17503" spans="12:17" x14ac:dyDescent="0.25">
      <c r="L17503" s="38">
        <f>IF(AND(Colin!$G17503=$B$1,Colin!$H17503=$C$3),Colin!$I17503,)</f>
        <v>0</v>
      </c>
      <c r="M17503" s="38">
        <f>IF(AND(Colin!$G17503=$B$1,Colin!$H17503&lt;=$C$3),Colin!$I17503,)</f>
        <v>0</v>
      </c>
      <c r="N17503" s="38">
        <f>IF(AND(Colin!$G17503=$B$2,Colin!$H17503=$C$3),Colin!$I17503,)</f>
        <v>0</v>
      </c>
      <c r="O17503" s="38">
        <f>IF(AND(Colin!$G17503=$B$2,Colin!$H17503&lt;=$C$3),Colin!$I17503,)</f>
        <v>0</v>
      </c>
      <c r="P17503" s="38">
        <f>IF(Colin!$G17503&lt;$B$2,Colin!$I17503,0)</f>
        <v>0</v>
      </c>
      <c r="Q17503" s="38">
        <f>IF(Colin!$G17503&lt;$B$1,Colin!$I17503,0)</f>
        <v>0</v>
      </c>
    </row>
    <row r="17504" spans="12:17" x14ac:dyDescent="0.25">
      <c r="L17504" s="38">
        <f>IF(AND(Colin!$G17504=$B$1,Colin!$H17504=$C$3),Colin!$I17504,)</f>
        <v>0</v>
      </c>
      <c r="M17504" s="38">
        <f>IF(AND(Colin!$G17504=$B$1,Colin!$H17504&lt;=$C$3),Colin!$I17504,)</f>
        <v>0</v>
      </c>
      <c r="N17504" s="38">
        <f>IF(AND(Colin!$G17504=$B$2,Colin!$H17504=$C$3),Colin!$I17504,)</f>
        <v>0</v>
      </c>
      <c r="O17504" s="38">
        <f>IF(AND(Colin!$G17504=$B$2,Colin!$H17504&lt;=$C$3),Colin!$I17504,)</f>
        <v>0</v>
      </c>
      <c r="P17504" s="38">
        <f>IF(Colin!$G17504&lt;$B$2,Colin!$I17504,0)</f>
        <v>0</v>
      </c>
      <c r="Q17504" s="38">
        <f>IF(Colin!$G17504&lt;$B$1,Colin!$I17504,0)</f>
        <v>0</v>
      </c>
    </row>
    <row r="17505" spans="12:17" x14ac:dyDescent="0.25">
      <c r="L17505" s="38">
        <f>IF(AND(Colin!$G17505=$B$1,Colin!$H17505=$C$3),Colin!$I17505,)</f>
        <v>0</v>
      </c>
      <c r="M17505" s="38">
        <f>IF(AND(Colin!$G17505=$B$1,Colin!$H17505&lt;=$C$3),Colin!$I17505,)</f>
        <v>0</v>
      </c>
      <c r="N17505" s="38">
        <f>IF(AND(Colin!$G17505=$B$2,Colin!$H17505=$C$3),Colin!$I17505,)</f>
        <v>0</v>
      </c>
      <c r="O17505" s="38">
        <f>IF(AND(Colin!$G17505=$B$2,Colin!$H17505&lt;=$C$3),Colin!$I17505,)</f>
        <v>0</v>
      </c>
      <c r="P17505" s="38">
        <f>IF(Colin!$G17505&lt;$B$2,Colin!$I17505,0)</f>
        <v>0</v>
      </c>
      <c r="Q17505" s="38">
        <f>IF(Colin!$G17505&lt;$B$1,Colin!$I17505,0)</f>
        <v>0</v>
      </c>
    </row>
    <row r="17506" spans="12:17" x14ac:dyDescent="0.25">
      <c r="L17506" s="38">
        <f>IF(AND(Colin!$G17506=$B$1,Colin!$H17506=$C$3),Colin!$I17506,)</f>
        <v>0</v>
      </c>
      <c r="M17506" s="38">
        <f>IF(AND(Colin!$G17506=$B$1,Colin!$H17506&lt;=$C$3),Colin!$I17506,)</f>
        <v>0</v>
      </c>
      <c r="N17506" s="38">
        <f>IF(AND(Colin!$G17506=$B$2,Colin!$H17506=$C$3),Colin!$I17506,)</f>
        <v>0</v>
      </c>
      <c r="O17506" s="38">
        <f>IF(AND(Colin!$G17506=$B$2,Colin!$H17506&lt;=$C$3),Colin!$I17506,)</f>
        <v>0</v>
      </c>
      <c r="P17506" s="38">
        <f>IF(Colin!$G17506&lt;$B$2,Colin!$I17506,0)</f>
        <v>0</v>
      </c>
      <c r="Q17506" s="38">
        <f>IF(Colin!$G17506&lt;$B$1,Colin!$I17506,0)</f>
        <v>0</v>
      </c>
    </row>
    <row r="17507" spans="12:17" x14ac:dyDescent="0.25">
      <c r="L17507" s="38">
        <f>IF(AND(Colin!$G17507=$B$1,Colin!$H17507=$C$3),Colin!$I17507,)</f>
        <v>0</v>
      </c>
      <c r="M17507" s="38">
        <f>IF(AND(Colin!$G17507=$B$1,Colin!$H17507&lt;=$C$3),Colin!$I17507,)</f>
        <v>0</v>
      </c>
      <c r="N17507" s="38">
        <f>IF(AND(Colin!$G17507=$B$2,Colin!$H17507=$C$3),Colin!$I17507,)</f>
        <v>0</v>
      </c>
      <c r="O17507" s="38">
        <f>IF(AND(Colin!$G17507=$B$2,Colin!$H17507&lt;=$C$3),Colin!$I17507,)</f>
        <v>0</v>
      </c>
      <c r="P17507" s="38">
        <f>IF(Colin!$G17507&lt;$B$2,Colin!$I17507,0)</f>
        <v>0</v>
      </c>
      <c r="Q17507" s="38">
        <f>IF(Colin!$G17507&lt;$B$1,Colin!$I17507,0)</f>
        <v>0</v>
      </c>
    </row>
    <row r="17508" spans="12:17" x14ac:dyDescent="0.25">
      <c r="L17508" s="38">
        <f>IF(AND(Colin!$G17508=$B$1,Colin!$H17508=$C$3),Colin!$I17508,)</f>
        <v>0</v>
      </c>
      <c r="M17508" s="38">
        <f>IF(AND(Colin!$G17508=$B$1,Colin!$H17508&lt;=$C$3),Colin!$I17508,)</f>
        <v>0</v>
      </c>
      <c r="N17508" s="38">
        <f>IF(AND(Colin!$G17508=$B$2,Colin!$H17508=$C$3),Colin!$I17508,)</f>
        <v>0</v>
      </c>
      <c r="O17508" s="38">
        <f>IF(AND(Colin!$G17508=$B$2,Colin!$H17508&lt;=$C$3),Colin!$I17508,)</f>
        <v>0</v>
      </c>
      <c r="P17508" s="38">
        <f>IF(Colin!$G17508&lt;$B$2,Colin!$I17508,0)</f>
        <v>0</v>
      </c>
      <c r="Q17508" s="38">
        <f>IF(Colin!$G17508&lt;$B$1,Colin!$I17508,0)</f>
        <v>0</v>
      </c>
    </row>
    <row r="17509" spans="12:17" x14ac:dyDescent="0.25">
      <c r="L17509" s="38">
        <f>IF(AND(Colin!$G17509=$B$1,Colin!$H17509=$C$3),Colin!$I17509,)</f>
        <v>0</v>
      </c>
      <c r="M17509" s="38">
        <f>IF(AND(Colin!$G17509=$B$1,Colin!$H17509&lt;=$C$3),Colin!$I17509,)</f>
        <v>0</v>
      </c>
      <c r="N17509" s="38">
        <f>IF(AND(Colin!$G17509=$B$2,Colin!$H17509=$C$3),Colin!$I17509,)</f>
        <v>0</v>
      </c>
      <c r="O17509" s="38">
        <f>IF(AND(Colin!$G17509=$B$2,Colin!$H17509&lt;=$C$3),Colin!$I17509,)</f>
        <v>0</v>
      </c>
      <c r="P17509" s="38">
        <f>IF(Colin!$G17509&lt;$B$2,Colin!$I17509,0)</f>
        <v>0</v>
      </c>
      <c r="Q17509" s="38">
        <f>IF(Colin!$G17509&lt;$B$1,Colin!$I17509,0)</f>
        <v>0</v>
      </c>
    </row>
    <row r="17510" spans="12:17" x14ac:dyDescent="0.25">
      <c r="L17510" s="38">
        <f>IF(AND(Colin!$G17510=$B$1,Colin!$H17510=$C$3),Colin!$I17510,)</f>
        <v>0</v>
      </c>
      <c r="M17510" s="38">
        <f>IF(AND(Colin!$G17510=$B$1,Colin!$H17510&lt;=$C$3),Colin!$I17510,)</f>
        <v>0</v>
      </c>
      <c r="N17510" s="38">
        <f>IF(AND(Colin!$G17510=$B$2,Colin!$H17510=$C$3),Colin!$I17510,)</f>
        <v>0</v>
      </c>
      <c r="O17510" s="38">
        <f>IF(AND(Colin!$G17510=$B$2,Colin!$H17510&lt;=$C$3),Colin!$I17510,)</f>
        <v>0</v>
      </c>
      <c r="P17510" s="38">
        <f>IF(Colin!$G17510&lt;$B$2,Colin!$I17510,0)</f>
        <v>0</v>
      </c>
      <c r="Q17510" s="38">
        <f>IF(Colin!$G17510&lt;$B$1,Colin!$I17510,0)</f>
        <v>0</v>
      </c>
    </row>
    <row r="17511" spans="12:17" x14ac:dyDescent="0.25">
      <c r="L17511" s="38">
        <f>IF(AND(Colin!$G17511=$B$1,Colin!$H17511=$C$3),Colin!$I17511,)</f>
        <v>0</v>
      </c>
      <c r="M17511" s="38">
        <f>IF(AND(Colin!$G17511=$B$1,Colin!$H17511&lt;=$C$3),Colin!$I17511,)</f>
        <v>0</v>
      </c>
      <c r="N17511" s="38">
        <f>IF(AND(Colin!$G17511=$B$2,Colin!$H17511=$C$3),Colin!$I17511,)</f>
        <v>0</v>
      </c>
      <c r="O17511" s="38">
        <f>IF(AND(Colin!$G17511=$B$2,Colin!$H17511&lt;=$C$3),Colin!$I17511,)</f>
        <v>0</v>
      </c>
      <c r="P17511" s="38">
        <f>IF(Colin!$G17511&lt;$B$2,Colin!$I17511,0)</f>
        <v>0</v>
      </c>
      <c r="Q17511" s="38">
        <f>IF(Colin!$G17511&lt;$B$1,Colin!$I17511,0)</f>
        <v>0</v>
      </c>
    </row>
    <row r="17512" spans="12:17" x14ac:dyDescent="0.25">
      <c r="L17512" s="38">
        <f>IF(AND(Colin!$G17512=$B$1,Colin!$H17512=$C$3),Colin!$I17512,)</f>
        <v>0</v>
      </c>
      <c r="M17512" s="38">
        <f>IF(AND(Colin!$G17512=$B$1,Colin!$H17512&lt;=$C$3),Colin!$I17512,)</f>
        <v>0</v>
      </c>
      <c r="N17512" s="38">
        <f>IF(AND(Colin!$G17512=$B$2,Colin!$H17512=$C$3),Colin!$I17512,)</f>
        <v>0</v>
      </c>
      <c r="O17512" s="38">
        <f>IF(AND(Colin!$G17512=$B$2,Colin!$H17512&lt;=$C$3),Colin!$I17512,)</f>
        <v>0</v>
      </c>
      <c r="P17512" s="38">
        <f>IF(Colin!$G17512&lt;$B$2,Colin!$I17512,0)</f>
        <v>0</v>
      </c>
      <c r="Q17512" s="38">
        <f>IF(Colin!$G17512&lt;$B$1,Colin!$I17512,0)</f>
        <v>0</v>
      </c>
    </row>
    <row r="17513" spans="12:17" x14ac:dyDescent="0.25">
      <c r="L17513" s="38">
        <f>IF(AND(Colin!$G17513=$B$1,Colin!$H17513=$C$3),Colin!$I17513,)</f>
        <v>0</v>
      </c>
      <c r="M17513" s="38">
        <f>IF(AND(Colin!$G17513=$B$1,Colin!$H17513&lt;=$C$3),Colin!$I17513,)</f>
        <v>0</v>
      </c>
      <c r="N17513" s="38">
        <f>IF(AND(Colin!$G17513=$B$2,Colin!$H17513=$C$3),Colin!$I17513,)</f>
        <v>0</v>
      </c>
      <c r="O17513" s="38">
        <f>IF(AND(Colin!$G17513=$B$2,Colin!$H17513&lt;=$C$3),Colin!$I17513,)</f>
        <v>0</v>
      </c>
      <c r="P17513" s="38">
        <f>IF(Colin!$G17513&lt;$B$2,Colin!$I17513,0)</f>
        <v>0</v>
      </c>
      <c r="Q17513" s="38">
        <f>IF(Colin!$G17513&lt;$B$1,Colin!$I17513,0)</f>
        <v>0</v>
      </c>
    </row>
    <row r="17514" spans="12:17" x14ac:dyDescent="0.25">
      <c r="L17514" s="38">
        <f>IF(AND(Colin!$G17514=$B$1,Colin!$H17514=$C$3),Colin!$I17514,)</f>
        <v>0</v>
      </c>
      <c r="M17514" s="38">
        <f>IF(AND(Colin!$G17514=$B$1,Colin!$H17514&lt;=$C$3),Colin!$I17514,)</f>
        <v>0</v>
      </c>
      <c r="N17514" s="38">
        <f>IF(AND(Colin!$G17514=$B$2,Colin!$H17514=$C$3),Colin!$I17514,)</f>
        <v>0</v>
      </c>
      <c r="O17514" s="38">
        <f>IF(AND(Colin!$G17514=$B$2,Colin!$H17514&lt;=$C$3),Colin!$I17514,)</f>
        <v>0</v>
      </c>
      <c r="P17514" s="38">
        <f>IF(Colin!$G17514&lt;$B$2,Colin!$I17514,0)</f>
        <v>0</v>
      </c>
      <c r="Q17514" s="38">
        <f>IF(Colin!$G17514&lt;$B$1,Colin!$I17514,0)</f>
        <v>0</v>
      </c>
    </row>
    <row r="17515" spans="12:17" x14ac:dyDescent="0.25">
      <c r="L17515" s="38">
        <f>IF(AND(Colin!$G17515=$B$1,Colin!$H17515=$C$3),Colin!$I17515,)</f>
        <v>0</v>
      </c>
      <c r="M17515" s="38">
        <f>IF(AND(Colin!$G17515=$B$1,Colin!$H17515&lt;=$C$3),Colin!$I17515,)</f>
        <v>0</v>
      </c>
      <c r="N17515" s="38">
        <f>IF(AND(Colin!$G17515=$B$2,Colin!$H17515=$C$3),Colin!$I17515,)</f>
        <v>0</v>
      </c>
      <c r="O17515" s="38">
        <f>IF(AND(Colin!$G17515=$B$2,Colin!$H17515&lt;=$C$3),Colin!$I17515,)</f>
        <v>0</v>
      </c>
      <c r="P17515" s="38">
        <f>IF(Colin!$G17515&lt;$B$2,Colin!$I17515,0)</f>
        <v>0</v>
      </c>
      <c r="Q17515" s="38">
        <f>IF(Colin!$G17515&lt;$B$1,Colin!$I17515,0)</f>
        <v>0</v>
      </c>
    </row>
    <row r="17516" spans="12:17" x14ac:dyDescent="0.25">
      <c r="L17516" s="38">
        <f>IF(AND(Colin!$G17516=$B$1,Colin!$H17516=$C$3),Colin!$I17516,)</f>
        <v>0</v>
      </c>
      <c r="M17516" s="38">
        <f>IF(AND(Colin!$G17516=$B$1,Colin!$H17516&lt;=$C$3),Colin!$I17516,)</f>
        <v>0</v>
      </c>
      <c r="N17516" s="38">
        <f>IF(AND(Colin!$G17516=$B$2,Colin!$H17516=$C$3),Colin!$I17516,)</f>
        <v>0</v>
      </c>
      <c r="O17516" s="38">
        <f>IF(AND(Colin!$G17516=$B$2,Colin!$H17516&lt;=$C$3),Colin!$I17516,)</f>
        <v>0</v>
      </c>
      <c r="P17516" s="38">
        <f>IF(Colin!$G17516&lt;$B$2,Colin!$I17516,0)</f>
        <v>0</v>
      </c>
      <c r="Q17516" s="38">
        <f>IF(Colin!$G17516&lt;$B$1,Colin!$I17516,0)</f>
        <v>0</v>
      </c>
    </row>
    <row r="17517" spans="12:17" x14ac:dyDescent="0.25">
      <c r="L17517" s="38">
        <f>IF(AND(Colin!$G17517=$B$1,Colin!$H17517=$C$3),Colin!$I17517,)</f>
        <v>0</v>
      </c>
      <c r="M17517" s="38">
        <f>IF(AND(Colin!$G17517=$B$1,Colin!$H17517&lt;=$C$3),Colin!$I17517,)</f>
        <v>0</v>
      </c>
      <c r="N17517" s="38">
        <f>IF(AND(Colin!$G17517=$B$2,Colin!$H17517=$C$3),Colin!$I17517,)</f>
        <v>0</v>
      </c>
      <c r="O17517" s="38">
        <f>IF(AND(Colin!$G17517=$B$2,Colin!$H17517&lt;=$C$3),Colin!$I17517,)</f>
        <v>0</v>
      </c>
      <c r="P17517" s="38">
        <f>IF(Colin!$G17517&lt;$B$2,Colin!$I17517,0)</f>
        <v>0</v>
      </c>
      <c r="Q17517" s="38">
        <f>IF(Colin!$G17517&lt;$B$1,Colin!$I17517,0)</f>
        <v>0</v>
      </c>
    </row>
    <row r="17518" spans="12:17" x14ac:dyDescent="0.25">
      <c r="L17518" s="38">
        <f>IF(AND(Colin!$G17518=$B$1,Colin!$H17518=$C$3),Colin!$I17518,)</f>
        <v>0</v>
      </c>
      <c r="M17518" s="38">
        <f>IF(AND(Colin!$G17518=$B$1,Colin!$H17518&lt;=$C$3),Colin!$I17518,)</f>
        <v>0</v>
      </c>
      <c r="N17518" s="38">
        <f>IF(AND(Colin!$G17518=$B$2,Colin!$H17518=$C$3),Colin!$I17518,)</f>
        <v>0</v>
      </c>
      <c r="O17518" s="38">
        <f>IF(AND(Colin!$G17518=$B$2,Colin!$H17518&lt;=$C$3),Colin!$I17518,)</f>
        <v>0</v>
      </c>
      <c r="P17518" s="38">
        <f>IF(Colin!$G17518&lt;$B$2,Colin!$I17518,0)</f>
        <v>0</v>
      </c>
      <c r="Q17518" s="38">
        <f>IF(Colin!$G17518&lt;$B$1,Colin!$I17518,0)</f>
        <v>0</v>
      </c>
    </row>
    <row r="17519" spans="12:17" x14ac:dyDescent="0.25">
      <c r="L17519" s="38">
        <f>IF(AND(Colin!$G17519=$B$1,Colin!$H17519=$C$3),Colin!$I17519,)</f>
        <v>0</v>
      </c>
      <c r="M17519" s="38">
        <f>IF(AND(Colin!$G17519=$B$1,Colin!$H17519&lt;=$C$3),Colin!$I17519,)</f>
        <v>0</v>
      </c>
      <c r="N17519" s="38">
        <f>IF(AND(Colin!$G17519=$B$2,Colin!$H17519=$C$3),Colin!$I17519,)</f>
        <v>0</v>
      </c>
      <c r="O17519" s="38">
        <f>IF(AND(Colin!$G17519=$B$2,Colin!$H17519&lt;=$C$3),Colin!$I17519,)</f>
        <v>0</v>
      </c>
      <c r="P17519" s="38">
        <f>IF(Colin!$G17519&lt;$B$2,Colin!$I17519,0)</f>
        <v>0</v>
      </c>
      <c r="Q17519" s="38">
        <f>IF(Colin!$G17519&lt;$B$1,Colin!$I17519,0)</f>
        <v>0</v>
      </c>
    </row>
    <row r="17520" spans="12:17" x14ac:dyDescent="0.25">
      <c r="L17520" s="38">
        <f>IF(AND(Colin!$G17520=$B$1,Colin!$H17520=$C$3),Colin!$I17520,)</f>
        <v>0</v>
      </c>
      <c r="M17520" s="38">
        <f>IF(AND(Colin!$G17520=$B$1,Colin!$H17520&lt;=$C$3),Colin!$I17520,)</f>
        <v>0</v>
      </c>
      <c r="N17520" s="38">
        <f>IF(AND(Colin!$G17520=$B$2,Colin!$H17520=$C$3),Colin!$I17520,)</f>
        <v>0</v>
      </c>
      <c r="O17520" s="38">
        <f>IF(AND(Colin!$G17520=$B$2,Colin!$H17520&lt;=$C$3),Colin!$I17520,)</f>
        <v>0</v>
      </c>
      <c r="P17520" s="38">
        <f>IF(Colin!$G17520&lt;$B$2,Colin!$I17520,0)</f>
        <v>0</v>
      </c>
      <c r="Q17520" s="38">
        <f>IF(Colin!$G17520&lt;$B$1,Colin!$I17520,0)</f>
        <v>0</v>
      </c>
    </row>
    <row r="17521" spans="12:17" x14ac:dyDescent="0.25">
      <c r="L17521" s="38">
        <f>IF(AND(Colin!$G17521=$B$1,Colin!$H17521=$C$3),Colin!$I17521,)</f>
        <v>0</v>
      </c>
      <c r="M17521" s="38">
        <f>IF(AND(Colin!$G17521=$B$1,Colin!$H17521&lt;=$C$3),Colin!$I17521,)</f>
        <v>0</v>
      </c>
      <c r="N17521" s="38">
        <f>IF(AND(Colin!$G17521=$B$2,Colin!$H17521=$C$3),Colin!$I17521,)</f>
        <v>0</v>
      </c>
      <c r="O17521" s="38">
        <f>IF(AND(Colin!$G17521=$B$2,Colin!$H17521&lt;=$C$3),Colin!$I17521,)</f>
        <v>0</v>
      </c>
      <c r="P17521" s="38">
        <f>IF(Colin!$G17521&lt;$B$2,Colin!$I17521,0)</f>
        <v>0</v>
      </c>
      <c r="Q17521" s="38">
        <f>IF(Colin!$G17521&lt;$B$1,Colin!$I17521,0)</f>
        <v>0</v>
      </c>
    </row>
    <row r="17522" spans="12:17" x14ac:dyDescent="0.25">
      <c r="L17522" s="38">
        <f>IF(AND(Colin!$G17522=$B$1,Colin!$H17522=$C$3),Colin!$I17522,)</f>
        <v>0</v>
      </c>
      <c r="M17522" s="38">
        <f>IF(AND(Colin!$G17522=$B$1,Colin!$H17522&lt;=$C$3),Colin!$I17522,)</f>
        <v>0</v>
      </c>
      <c r="N17522" s="38">
        <f>IF(AND(Colin!$G17522=$B$2,Colin!$H17522=$C$3),Colin!$I17522,)</f>
        <v>0</v>
      </c>
      <c r="O17522" s="38">
        <f>IF(AND(Colin!$G17522=$B$2,Colin!$H17522&lt;=$C$3),Colin!$I17522,)</f>
        <v>0</v>
      </c>
      <c r="P17522" s="38">
        <f>IF(Colin!$G17522&lt;$B$2,Colin!$I17522,0)</f>
        <v>0</v>
      </c>
      <c r="Q17522" s="38">
        <f>IF(Colin!$G17522&lt;$B$1,Colin!$I17522,0)</f>
        <v>0</v>
      </c>
    </row>
    <row r="17523" spans="12:17" x14ac:dyDescent="0.25">
      <c r="L17523" s="38">
        <f>IF(AND(Colin!$G17523=$B$1,Colin!$H17523=$C$3),Colin!$I17523,)</f>
        <v>0</v>
      </c>
      <c r="M17523" s="38">
        <f>IF(AND(Colin!$G17523=$B$1,Colin!$H17523&lt;=$C$3),Colin!$I17523,)</f>
        <v>0</v>
      </c>
      <c r="N17523" s="38">
        <f>IF(AND(Colin!$G17523=$B$2,Colin!$H17523=$C$3),Colin!$I17523,)</f>
        <v>0</v>
      </c>
      <c r="O17523" s="38">
        <f>IF(AND(Colin!$G17523=$B$2,Colin!$H17523&lt;=$C$3),Colin!$I17523,)</f>
        <v>0</v>
      </c>
      <c r="P17523" s="38">
        <f>IF(Colin!$G17523&lt;$B$2,Colin!$I17523,0)</f>
        <v>0</v>
      </c>
      <c r="Q17523" s="38">
        <f>IF(Colin!$G17523&lt;$B$1,Colin!$I17523,0)</f>
        <v>0</v>
      </c>
    </row>
    <row r="17524" spans="12:17" x14ac:dyDescent="0.25">
      <c r="L17524" s="38">
        <f>IF(AND(Colin!$G17524=$B$1,Colin!$H17524=$C$3),Colin!$I17524,)</f>
        <v>0</v>
      </c>
      <c r="M17524" s="38">
        <f>IF(AND(Colin!$G17524=$B$1,Colin!$H17524&lt;=$C$3),Colin!$I17524,)</f>
        <v>0</v>
      </c>
      <c r="N17524" s="38">
        <f>IF(AND(Colin!$G17524=$B$2,Colin!$H17524=$C$3),Colin!$I17524,)</f>
        <v>0</v>
      </c>
      <c r="O17524" s="38">
        <f>IF(AND(Colin!$G17524=$B$2,Colin!$H17524&lt;=$C$3),Colin!$I17524,)</f>
        <v>0</v>
      </c>
      <c r="P17524" s="38">
        <f>IF(Colin!$G17524&lt;$B$2,Colin!$I17524,0)</f>
        <v>0</v>
      </c>
      <c r="Q17524" s="38">
        <f>IF(Colin!$G17524&lt;$B$1,Colin!$I17524,0)</f>
        <v>0</v>
      </c>
    </row>
    <row r="17525" spans="12:17" x14ac:dyDescent="0.25">
      <c r="L17525" s="38">
        <f>IF(AND(Colin!$G17525=$B$1,Colin!$H17525=$C$3),Colin!$I17525,)</f>
        <v>0</v>
      </c>
      <c r="M17525" s="38">
        <f>IF(AND(Colin!$G17525=$B$1,Colin!$H17525&lt;=$C$3),Colin!$I17525,)</f>
        <v>0</v>
      </c>
      <c r="N17525" s="38">
        <f>IF(AND(Colin!$G17525=$B$2,Colin!$H17525=$C$3),Colin!$I17525,)</f>
        <v>0</v>
      </c>
      <c r="O17525" s="38">
        <f>IF(AND(Colin!$G17525=$B$2,Colin!$H17525&lt;=$C$3),Colin!$I17525,)</f>
        <v>0</v>
      </c>
      <c r="P17525" s="38">
        <f>IF(Colin!$G17525&lt;$B$2,Colin!$I17525,0)</f>
        <v>0</v>
      </c>
      <c r="Q17525" s="38">
        <f>IF(Colin!$G17525&lt;$B$1,Colin!$I17525,0)</f>
        <v>0</v>
      </c>
    </row>
    <row r="17526" spans="12:17" x14ac:dyDescent="0.25">
      <c r="L17526" s="38">
        <f>IF(AND(Colin!$G17526=$B$1,Colin!$H17526=$C$3),Colin!$I17526,)</f>
        <v>0</v>
      </c>
      <c r="M17526" s="38">
        <f>IF(AND(Colin!$G17526=$B$1,Colin!$H17526&lt;=$C$3),Colin!$I17526,)</f>
        <v>0</v>
      </c>
      <c r="N17526" s="38">
        <f>IF(AND(Colin!$G17526=$B$2,Colin!$H17526=$C$3),Colin!$I17526,)</f>
        <v>0</v>
      </c>
      <c r="O17526" s="38">
        <f>IF(AND(Colin!$G17526=$B$2,Colin!$H17526&lt;=$C$3),Colin!$I17526,)</f>
        <v>0</v>
      </c>
      <c r="P17526" s="38">
        <f>IF(Colin!$G17526&lt;$B$2,Colin!$I17526,0)</f>
        <v>0</v>
      </c>
      <c r="Q17526" s="38">
        <f>IF(Colin!$G17526&lt;$B$1,Colin!$I17526,0)</f>
        <v>0</v>
      </c>
    </row>
    <row r="17527" spans="12:17" x14ac:dyDescent="0.25">
      <c r="L17527" s="38">
        <f>IF(AND(Colin!$G17527=$B$1,Colin!$H17527=$C$3),Colin!$I17527,)</f>
        <v>0</v>
      </c>
      <c r="M17527" s="38">
        <f>IF(AND(Colin!$G17527=$B$1,Colin!$H17527&lt;=$C$3),Colin!$I17527,)</f>
        <v>0</v>
      </c>
      <c r="N17527" s="38">
        <f>IF(AND(Colin!$G17527=$B$2,Colin!$H17527=$C$3),Colin!$I17527,)</f>
        <v>0</v>
      </c>
      <c r="O17527" s="38">
        <f>IF(AND(Colin!$G17527=$B$2,Colin!$H17527&lt;=$C$3),Colin!$I17527,)</f>
        <v>0</v>
      </c>
      <c r="P17527" s="38">
        <f>IF(Colin!$G17527&lt;$B$2,Colin!$I17527,0)</f>
        <v>0</v>
      </c>
      <c r="Q17527" s="38">
        <f>IF(Colin!$G17527&lt;$B$1,Colin!$I17527,0)</f>
        <v>0</v>
      </c>
    </row>
    <row r="17528" spans="12:17" x14ac:dyDescent="0.25">
      <c r="L17528" s="38">
        <f>IF(AND(Colin!$G17528=$B$1,Colin!$H17528=$C$3),Colin!$I17528,)</f>
        <v>0</v>
      </c>
      <c r="M17528" s="38">
        <f>IF(AND(Colin!$G17528=$B$1,Colin!$H17528&lt;=$C$3),Colin!$I17528,)</f>
        <v>0</v>
      </c>
      <c r="N17528" s="38">
        <f>IF(AND(Colin!$G17528=$B$2,Colin!$H17528=$C$3),Colin!$I17528,)</f>
        <v>0</v>
      </c>
      <c r="O17528" s="38">
        <f>IF(AND(Colin!$G17528=$B$2,Colin!$H17528&lt;=$C$3),Colin!$I17528,)</f>
        <v>0</v>
      </c>
      <c r="P17528" s="38">
        <f>IF(Colin!$G17528&lt;$B$2,Colin!$I17528,0)</f>
        <v>0</v>
      </c>
      <c r="Q17528" s="38">
        <f>IF(Colin!$G17528&lt;$B$1,Colin!$I17528,0)</f>
        <v>0</v>
      </c>
    </row>
    <row r="17529" spans="12:17" x14ac:dyDescent="0.25">
      <c r="L17529" s="38">
        <f>IF(AND(Colin!$G17529=$B$1,Colin!$H17529=$C$3),Colin!$I17529,)</f>
        <v>0</v>
      </c>
      <c r="M17529" s="38">
        <f>IF(AND(Colin!$G17529=$B$1,Colin!$H17529&lt;=$C$3),Colin!$I17529,)</f>
        <v>0</v>
      </c>
      <c r="N17529" s="38">
        <f>IF(AND(Colin!$G17529=$B$2,Colin!$H17529=$C$3),Colin!$I17529,)</f>
        <v>0</v>
      </c>
      <c r="O17529" s="38">
        <f>IF(AND(Colin!$G17529=$B$2,Colin!$H17529&lt;=$C$3),Colin!$I17529,)</f>
        <v>0</v>
      </c>
      <c r="P17529" s="38">
        <f>IF(Colin!$G17529&lt;$B$2,Colin!$I17529,0)</f>
        <v>0</v>
      </c>
      <c r="Q17529" s="38">
        <f>IF(Colin!$G17529&lt;$B$1,Colin!$I17529,0)</f>
        <v>0</v>
      </c>
    </row>
    <row r="17530" spans="12:17" x14ac:dyDescent="0.25">
      <c r="L17530" s="38">
        <f>IF(AND(Colin!$G17530=$B$1,Colin!$H17530=$C$3),Colin!$I17530,)</f>
        <v>0</v>
      </c>
      <c r="M17530" s="38">
        <f>IF(AND(Colin!$G17530=$B$1,Colin!$H17530&lt;=$C$3),Colin!$I17530,)</f>
        <v>0</v>
      </c>
      <c r="N17530" s="38">
        <f>IF(AND(Colin!$G17530=$B$2,Colin!$H17530=$C$3),Colin!$I17530,)</f>
        <v>0</v>
      </c>
      <c r="O17530" s="38">
        <f>IF(AND(Colin!$G17530=$B$2,Colin!$H17530&lt;=$C$3),Colin!$I17530,)</f>
        <v>0</v>
      </c>
      <c r="P17530" s="38">
        <f>IF(Colin!$G17530&lt;$B$2,Colin!$I17530,0)</f>
        <v>0</v>
      </c>
      <c r="Q17530" s="38">
        <f>IF(Colin!$G17530&lt;$B$1,Colin!$I17530,0)</f>
        <v>0</v>
      </c>
    </row>
    <row r="17531" spans="12:17" x14ac:dyDescent="0.25">
      <c r="L17531" s="38">
        <f>IF(AND(Colin!$G17531=$B$1,Colin!$H17531=$C$3),Colin!$I17531,)</f>
        <v>0</v>
      </c>
      <c r="M17531" s="38">
        <f>IF(AND(Colin!$G17531=$B$1,Colin!$H17531&lt;=$C$3),Colin!$I17531,)</f>
        <v>0</v>
      </c>
      <c r="N17531" s="38">
        <f>IF(AND(Colin!$G17531=$B$2,Colin!$H17531=$C$3),Colin!$I17531,)</f>
        <v>0</v>
      </c>
      <c r="O17531" s="38">
        <f>IF(AND(Colin!$G17531=$B$2,Colin!$H17531&lt;=$C$3),Colin!$I17531,)</f>
        <v>0</v>
      </c>
      <c r="P17531" s="38">
        <f>IF(Colin!$G17531&lt;$B$2,Colin!$I17531,0)</f>
        <v>0</v>
      </c>
      <c r="Q17531" s="38">
        <f>IF(Colin!$G17531&lt;$B$1,Colin!$I17531,0)</f>
        <v>0</v>
      </c>
    </row>
    <row r="17532" spans="12:17" x14ac:dyDescent="0.25">
      <c r="L17532" s="38">
        <f>IF(AND(Colin!$G17532=$B$1,Colin!$H17532=$C$3),Colin!$I17532,)</f>
        <v>0</v>
      </c>
      <c r="M17532" s="38">
        <f>IF(AND(Colin!$G17532=$B$1,Colin!$H17532&lt;=$C$3),Colin!$I17532,)</f>
        <v>0</v>
      </c>
      <c r="N17532" s="38">
        <f>IF(AND(Colin!$G17532=$B$2,Colin!$H17532=$C$3),Colin!$I17532,)</f>
        <v>0</v>
      </c>
      <c r="O17532" s="38">
        <f>IF(AND(Colin!$G17532=$B$2,Colin!$H17532&lt;=$C$3),Colin!$I17532,)</f>
        <v>0</v>
      </c>
      <c r="P17532" s="38">
        <f>IF(Colin!$G17532&lt;$B$2,Colin!$I17532,0)</f>
        <v>0</v>
      </c>
      <c r="Q17532" s="38">
        <f>IF(Colin!$G17532&lt;$B$1,Colin!$I17532,0)</f>
        <v>0</v>
      </c>
    </row>
    <row r="17533" spans="12:17" x14ac:dyDescent="0.25">
      <c r="L17533" s="38">
        <f>IF(AND(Colin!$G17533=$B$1,Colin!$H17533=$C$3),Colin!$I17533,)</f>
        <v>0</v>
      </c>
      <c r="M17533" s="38">
        <f>IF(AND(Colin!$G17533=$B$1,Colin!$H17533&lt;=$C$3),Colin!$I17533,)</f>
        <v>0</v>
      </c>
      <c r="N17533" s="38">
        <f>IF(AND(Colin!$G17533=$B$2,Colin!$H17533=$C$3),Colin!$I17533,)</f>
        <v>0</v>
      </c>
      <c r="O17533" s="38">
        <f>IF(AND(Colin!$G17533=$B$2,Colin!$H17533&lt;=$C$3),Colin!$I17533,)</f>
        <v>0</v>
      </c>
      <c r="P17533" s="38">
        <f>IF(Colin!$G17533&lt;$B$2,Colin!$I17533,0)</f>
        <v>0</v>
      </c>
      <c r="Q17533" s="38">
        <f>IF(Colin!$G17533&lt;$B$1,Colin!$I17533,0)</f>
        <v>0</v>
      </c>
    </row>
    <row r="17534" spans="12:17" x14ac:dyDescent="0.25">
      <c r="L17534" s="38">
        <f>IF(AND(Colin!$G17534=$B$1,Colin!$H17534=$C$3),Colin!$I17534,)</f>
        <v>0</v>
      </c>
      <c r="M17534" s="38">
        <f>IF(AND(Colin!$G17534=$B$1,Colin!$H17534&lt;=$C$3),Colin!$I17534,)</f>
        <v>0</v>
      </c>
      <c r="N17534" s="38">
        <f>IF(AND(Colin!$G17534=$B$2,Colin!$H17534=$C$3),Colin!$I17534,)</f>
        <v>0</v>
      </c>
      <c r="O17534" s="38">
        <f>IF(AND(Colin!$G17534=$B$2,Colin!$H17534&lt;=$C$3),Colin!$I17534,)</f>
        <v>0</v>
      </c>
      <c r="P17534" s="38">
        <f>IF(Colin!$G17534&lt;$B$2,Colin!$I17534,0)</f>
        <v>0</v>
      </c>
      <c r="Q17534" s="38">
        <f>IF(Colin!$G17534&lt;$B$1,Colin!$I17534,0)</f>
        <v>0</v>
      </c>
    </row>
    <row r="17535" spans="12:17" x14ac:dyDescent="0.25">
      <c r="L17535" s="38">
        <f>IF(AND(Colin!$G17535=$B$1,Colin!$H17535=$C$3),Colin!$I17535,)</f>
        <v>0</v>
      </c>
      <c r="M17535" s="38">
        <f>IF(AND(Colin!$G17535=$B$1,Colin!$H17535&lt;=$C$3),Colin!$I17535,)</f>
        <v>0</v>
      </c>
      <c r="N17535" s="38">
        <f>IF(AND(Colin!$G17535=$B$2,Colin!$H17535=$C$3),Colin!$I17535,)</f>
        <v>0</v>
      </c>
      <c r="O17535" s="38">
        <f>IF(AND(Colin!$G17535=$B$2,Colin!$H17535&lt;=$C$3),Colin!$I17535,)</f>
        <v>0</v>
      </c>
      <c r="P17535" s="38">
        <f>IF(Colin!$G17535&lt;$B$2,Colin!$I17535,0)</f>
        <v>0</v>
      </c>
      <c r="Q17535" s="38">
        <f>IF(Colin!$G17535&lt;$B$1,Colin!$I17535,0)</f>
        <v>0</v>
      </c>
    </row>
    <row r="17536" spans="12:17" x14ac:dyDescent="0.25">
      <c r="L17536" s="38">
        <f>IF(AND(Colin!$G17536=$B$1,Colin!$H17536=$C$3),Colin!$I17536,)</f>
        <v>0</v>
      </c>
      <c r="M17536" s="38">
        <f>IF(AND(Colin!$G17536=$B$1,Colin!$H17536&lt;=$C$3),Colin!$I17536,)</f>
        <v>0</v>
      </c>
      <c r="N17536" s="38">
        <f>IF(AND(Colin!$G17536=$B$2,Colin!$H17536=$C$3),Colin!$I17536,)</f>
        <v>0</v>
      </c>
      <c r="O17536" s="38">
        <f>IF(AND(Colin!$G17536=$B$2,Colin!$H17536&lt;=$C$3),Colin!$I17536,)</f>
        <v>0</v>
      </c>
      <c r="P17536" s="38">
        <f>IF(Colin!$G17536&lt;$B$2,Colin!$I17536,0)</f>
        <v>0</v>
      </c>
      <c r="Q17536" s="38">
        <f>IF(Colin!$G17536&lt;$B$1,Colin!$I17536,0)</f>
        <v>0</v>
      </c>
    </row>
    <row r="17537" spans="12:17" x14ac:dyDescent="0.25">
      <c r="L17537" s="38">
        <f>IF(AND(Colin!$G17537=$B$1,Colin!$H17537=$C$3),Colin!$I17537,)</f>
        <v>0</v>
      </c>
      <c r="M17537" s="38">
        <f>IF(AND(Colin!$G17537=$B$1,Colin!$H17537&lt;=$C$3),Colin!$I17537,)</f>
        <v>0</v>
      </c>
      <c r="N17537" s="38">
        <f>IF(AND(Colin!$G17537=$B$2,Colin!$H17537=$C$3),Colin!$I17537,)</f>
        <v>0</v>
      </c>
      <c r="O17537" s="38">
        <f>IF(AND(Colin!$G17537=$B$2,Colin!$H17537&lt;=$C$3),Colin!$I17537,)</f>
        <v>0</v>
      </c>
      <c r="P17537" s="38">
        <f>IF(Colin!$G17537&lt;$B$2,Colin!$I17537,0)</f>
        <v>0</v>
      </c>
      <c r="Q17537" s="38">
        <f>IF(Colin!$G17537&lt;$B$1,Colin!$I17537,0)</f>
        <v>0</v>
      </c>
    </row>
    <row r="17538" spans="12:17" x14ac:dyDescent="0.25">
      <c r="L17538" s="38">
        <f>IF(AND(Colin!$G17538=$B$1,Colin!$H17538=$C$3),Colin!$I17538,)</f>
        <v>0</v>
      </c>
      <c r="M17538" s="38">
        <f>IF(AND(Colin!$G17538=$B$1,Colin!$H17538&lt;=$C$3),Colin!$I17538,)</f>
        <v>0</v>
      </c>
      <c r="N17538" s="38">
        <f>IF(AND(Colin!$G17538=$B$2,Colin!$H17538=$C$3),Colin!$I17538,)</f>
        <v>0</v>
      </c>
      <c r="O17538" s="38">
        <f>IF(AND(Colin!$G17538=$B$2,Colin!$H17538&lt;=$C$3),Colin!$I17538,)</f>
        <v>0</v>
      </c>
      <c r="P17538" s="38">
        <f>IF(Colin!$G17538&lt;$B$2,Colin!$I17538,0)</f>
        <v>0</v>
      </c>
      <c r="Q17538" s="38">
        <f>IF(Colin!$G17538&lt;$B$1,Colin!$I17538,0)</f>
        <v>0</v>
      </c>
    </row>
    <row r="17539" spans="12:17" x14ac:dyDescent="0.25">
      <c r="L17539" s="38">
        <f>IF(AND(Colin!$G17539=$B$1,Colin!$H17539=$C$3),Colin!$I17539,)</f>
        <v>0</v>
      </c>
      <c r="M17539" s="38">
        <f>IF(AND(Colin!$G17539=$B$1,Colin!$H17539&lt;=$C$3),Colin!$I17539,)</f>
        <v>0</v>
      </c>
      <c r="N17539" s="38">
        <f>IF(AND(Colin!$G17539=$B$2,Colin!$H17539=$C$3),Colin!$I17539,)</f>
        <v>0</v>
      </c>
      <c r="O17539" s="38">
        <f>IF(AND(Colin!$G17539=$B$2,Colin!$H17539&lt;=$C$3),Colin!$I17539,)</f>
        <v>0</v>
      </c>
      <c r="P17539" s="38">
        <f>IF(Colin!$G17539&lt;$B$2,Colin!$I17539,0)</f>
        <v>0</v>
      </c>
      <c r="Q17539" s="38">
        <f>IF(Colin!$G17539&lt;$B$1,Colin!$I17539,0)</f>
        <v>0</v>
      </c>
    </row>
    <row r="17540" spans="12:17" x14ac:dyDescent="0.25">
      <c r="L17540" s="38">
        <f>IF(AND(Colin!$G17540=$B$1,Colin!$H17540=$C$3),Colin!$I17540,)</f>
        <v>0</v>
      </c>
      <c r="M17540" s="38">
        <f>IF(AND(Colin!$G17540=$B$1,Colin!$H17540&lt;=$C$3),Colin!$I17540,)</f>
        <v>0</v>
      </c>
      <c r="N17540" s="38">
        <f>IF(AND(Colin!$G17540=$B$2,Colin!$H17540=$C$3),Colin!$I17540,)</f>
        <v>0</v>
      </c>
      <c r="O17540" s="38">
        <f>IF(AND(Colin!$G17540=$B$2,Colin!$H17540&lt;=$C$3),Colin!$I17540,)</f>
        <v>0</v>
      </c>
      <c r="P17540" s="38">
        <f>IF(Colin!$G17540&lt;$B$2,Colin!$I17540,0)</f>
        <v>0</v>
      </c>
      <c r="Q17540" s="38">
        <f>IF(Colin!$G17540&lt;$B$1,Colin!$I17540,0)</f>
        <v>0</v>
      </c>
    </row>
    <row r="17541" spans="12:17" x14ac:dyDescent="0.25">
      <c r="L17541" s="38">
        <f>IF(AND(Colin!$G17541=$B$1,Colin!$H17541=$C$3),Colin!$I17541,)</f>
        <v>0</v>
      </c>
      <c r="M17541" s="38">
        <f>IF(AND(Colin!$G17541=$B$1,Colin!$H17541&lt;=$C$3),Colin!$I17541,)</f>
        <v>0</v>
      </c>
      <c r="N17541" s="38">
        <f>IF(AND(Colin!$G17541=$B$2,Colin!$H17541=$C$3),Colin!$I17541,)</f>
        <v>0</v>
      </c>
      <c r="O17541" s="38">
        <f>IF(AND(Colin!$G17541=$B$2,Colin!$H17541&lt;=$C$3),Colin!$I17541,)</f>
        <v>0</v>
      </c>
      <c r="P17541" s="38">
        <f>IF(Colin!$G17541&lt;$B$2,Colin!$I17541,0)</f>
        <v>0</v>
      </c>
      <c r="Q17541" s="38">
        <f>IF(Colin!$G17541&lt;$B$1,Colin!$I17541,0)</f>
        <v>0</v>
      </c>
    </row>
    <row r="17542" spans="12:17" x14ac:dyDescent="0.25">
      <c r="L17542" s="38">
        <f>IF(AND(Colin!$G17542=$B$1,Colin!$H17542=$C$3),Colin!$I17542,)</f>
        <v>0</v>
      </c>
      <c r="M17542" s="38">
        <f>IF(AND(Colin!$G17542=$B$1,Colin!$H17542&lt;=$C$3),Colin!$I17542,)</f>
        <v>0</v>
      </c>
      <c r="N17542" s="38">
        <f>IF(AND(Colin!$G17542=$B$2,Colin!$H17542=$C$3),Colin!$I17542,)</f>
        <v>0</v>
      </c>
      <c r="O17542" s="38">
        <f>IF(AND(Colin!$G17542=$B$2,Colin!$H17542&lt;=$C$3),Colin!$I17542,)</f>
        <v>0</v>
      </c>
      <c r="P17542" s="38">
        <f>IF(Colin!$G17542&lt;$B$2,Colin!$I17542,0)</f>
        <v>0</v>
      </c>
      <c r="Q17542" s="38">
        <f>IF(Colin!$G17542&lt;$B$1,Colin!$I17542,0)</f>
        <v>0</v>
      </c>
    </row>
    <row r="17543" spans="12:17" x14ac:dyDescent="0.25">
      <c r="L17543" s="38">
        <f>IF(AND(Colin!$G17543=$B$1,Colin!$H17543=$C$3),Colin!$I17543,)</f>
        <v>0</v>
      </c>
      <c r="M17543" s="38">
        <f>IF(AND(Colin!$G17543=$B$1,Colin!$H17543&lt;=$C$3),Colin!$I17543,)</f>
        <v>0</v>
      </c>
      <c r="N17543" s="38">
        <f>IF(AND(Colin!$G17543=$B$2,Colin!$H17543=$C$3),Colin!$I17543,)</f>
        <v>0</v>
      </c>
      <c r="O17543" s="38">
        <f>IF(AND(Colin!$G17543=$B$2,Colin!$H17543&lt;=$C$3),Colin!$I17543,)</f>
        <v>0</v>
      </c>
      <c r="P17543" s="38">
        <f>IF(Colin!$G17543&lt;$B$2,Colin!$I17543,0)</f>
        <v>0</v>
      </c>
      <c r="Q17543" s="38">
        <f>IF(Colin!$G17543&lt;$B$1,Colin!$I17543,0)</f>
        <v>0</v>
      </c>
    </row>
    <row r="17544" spans="12:17" x14ac:dyDescent="0.25">
      <c r="L17544" s="38">
        <f>IF(AND(Colin!$G17544=$B$1,Colin!$H17544=$C$3),Colin!$I17544,)</f>
        <v>0</v>
      </c>
      <c r="M17544" s="38">
        <f>IF(AND(Colin!$G17544=$B$1,Colin!$H17544&lt;=$C$3),Colin!$I17544,)</f>
        <v>0</v>
      </c>
      <c r="N17544" s="38">
        <f>IF(AND(Colin!$G17544=$B$2,Colin!$H17544=$C$3),Colin!$I17544,)</f>
        <v>0</v>
      </c>
      <c r="O17544" s="38">
        <f>IF(AND(Colin!$G17544=$B$2,Colin!$H17544&lt;=$C$3),Colin!$I17544,)</f>
        <v>0</v>
      </c>
      <c r="P17544" s="38">
        <f>IF(Colin!$G17544&lt;$B$2,Colin!$I17544,0)</f>
        <v>0</v>
      </c>
      <c r="Q17544" s="38">
        <f>IF(Colin!$G17544&lt;$B$1,Colin!$I17544,0)</f>
        <v>0</v>
      </c>
    </row>
    <row r="17545" spans="12:17" x14ac:dyDescent="0.25">
      <c r="L17545" s="38">
        <f>IF(AND(Colin!$G17545=$B$1,Colin!$H17545=$C$3),Colin!$I17545,)</f>
        <v>0</v>
      </c>
      <c r="M17545" s="38">
        <f>IF(AND(Colin!$G17545=$B$1,Colin!$H17545&lt;=$C$3),Colin!$I17545,)</f>
        <v>0</v>
      </c>
      <c r="N17545" s="38">
        <f>IF(AND(Colin!$G17545=$B$2,Colin!$H17545=$C$3),Colin!$I17545,)</f>
        <v>0</v>
      </c>
      <c r="O17545" s="38">
        <f>IF(AND(Colin!$G17545=$B$2,Colin!$H17545&lt;=$C$3),Colin!$I17545,)</f>
        <v>0</v>
      </c>
      <c r="P17545" s="38">
        <f>IF(Colin!$G17545&lt;$B$2,Colin!$I17545,0)</f>
        <v>0</v>
      </c>
      <c r="Q17545" s="38">
        <f>IF(Colin!$G17545&lt;$B$1,Colin!$I17545,0)</f>
        <v>0</v>
      </c>
    </row>
    <row r="17546" spans="12:17" x14ac:dyDescent="0.25">
      <c r="L17546" s="38">
        <f>IF(AND(Colin!$G17546=$B$1,Colin!$H17546=$C$3),Colin!$I17546,)</f>
        <v>0</v>
      </c>
      <c r="M17546" s="38">
        <f>IF(AND(Colin!$G17546=$B$1,Colin!$H17546&lt;=$C$3),Colin!$I17546,)</f>
        <v>0</v>
      </c>
      <c r="N17546" s="38">
        <f>IF(AND(Colin!$G17546=$B$2,Colin!$H17546=$C$3),Colin!$I17546,)</f>
        <v>0</v>
      </c>
      <c r="O17546" s="38">
        <f>IF(AND(Colin!$G17546=$B$2,Colin!$H17546&lt;=$C$3),Colin!$I17546,)</f>
        <v>0</v>
      </c>
      <c r="P17546" s="38">
        <f>IF(Colin!$G17546&lt;$B$2,Colin!$I17546,0)</f>
        <v>0</v>
      </c>
      <c r="Q17546" s="38">
        <f>IF(Colin!$G17546&lt;$B$1,Colin!$I17546,0)</f>
        <v>0</v>
      </c>
    </row>
    <row r="17547" spans="12:17" x14ac:dyDescent="0.25">
      <c r="L17547" s="38">
        <f>IF(AND(Colin!$G17547=$B$1,Colin!$H17547=$C$3),Colin!$I17547,)</f>
        <v>0</v>
      </c>
      <c r="M17547" s="38">
        <f>IF(AND(Colin!$G17547=$B$1,Colin!$H17547&lt;=$C$3),Colin!$I17547,)</f>
        <v>0</v>
      </c>
      <c r="N17547" s="38">
        <f>IF(AND(Colin!$G17547=$B$2,Colin!$H17547=$C$3),Colin!$I17547,)</f>
        <v>0</v>
      </c>
      <c r="O17547" s="38">
        <f>IF(AND(Colin!$G17547=$B$2,Colin!$H17547&lt;=$C$3),Colin!$I17547,)</f>
        <v>0</v>
      </c>
      <c r="P17547" s="38">
        <f>IF(Colin!$G17547&lt;$B$2,Colin!$I17547,0)</f>
        <v>0</v>
      </c>
      <c r="Q17547" s="38">
        <f>IF(Colin!$G17547&lt;$B$1,Colin!$I17547,0)</f>
        <v>0</v>
      </c>
    </row>
    <row r="17548" spans="12:17" x14ac:dyDescent="0.25">
      <c r="L17548" s="38">
        <f>IF(AND(Colin!$G17548=$B$1,Colin!$H17548=$C$3),Colin!$I17548,)</f>
        <v>0</v>
      </c>
      <c r="M17548" s="38">
        <f>IF(AND(Colin!$G17548=$B$1,Colin!$H17548&lt;=$C$3),Colin!$I17548,)</f>
        <v>0</v>
      </c>
      <c r="N17548" s="38">
        <f>IF(AND(Colin!$G17548=$B$2,Colin!$H17548=$C$3),Colin!$I17548,)</f>
        <v>0</v>
      </c>
      <c r="O17548" s="38">
        <f>IF(AND(Colin!$G17548=$B$2,Colin!$H17548&lt;=$C$3),Colin!$I17548,)</f>
        <v>0</v>
      </c>
      <c r="P17548" s="38">
        <f>IF(Colin!$G17548&lt;$B$2,Colin!$I17548,0)</f>
        <v>0</v>
      </c>
      <c r="Q17548" s="38">
        <f>IF(Colin!$G17548&lt;$B$1,Colin!$I17548,0)</f>
        <v>0</v>
      </c>
    </row>
    <row r="17549" spans="12:17" x14ac:dyDescent="0.25">
      <c r="L17549" s="38">
        <f>IF(AND(Colin!$G17549=$B$1,Colin!$H17549=$C$3),Colin!$I17549,)</f>
        <v>0</v>
      </c>
      <c r="M17549" s="38">
        <f>IF(AND(Colin!$G17549=$B$1,Colin!$H17549&lt;=$C$3),Colin!$I17549,)</f>
        <v>0</v>
      </c>
      <c r="N17549" s="38">
        <f>IF(AND(Colin!$G17549=$B$2,Colin!$H17549=$C$3),Colin!$I17549,)</f>
        <v>0</v>
      </c>
      <c r="O17549" s="38">
        <f>IF(AND(Colin!$G17549=$B$2,Colin!$H17549&lt;=$C$3),Colin!$I17549,)</f>
        <v>0</v>
      </c>
      <c r="P17549" s="38">
        <f>IF(Colin!$G17549&lt;$B$2,Colin!$I17549,0)</f>
        <v>0</v>
      </c>
      <c r="Q17549" s="38">
        <f>IF(Colin!$G17549&lt;$B$1,Colin!$I17549,0)</f>
        <v>0</v>
      </c>
    </row>
    <row r="17550" spans="12:17" x14ac:dyDescent="0.25">
      <c r="L17550" s="38">
        <f>IF(AND(Colin!$G17550=$B$1,Colin!$H17550=$C$3),Colin!$I17550,)</f>
        <v>0</v>
      </c>
      <c r="M17550" s="38">
        <f>IF(AND(Colin!$G17550=$B$1,Colin!$H17550&lt;=$C$3),Colin!$I17550,)</f>
        <v>0</v>
      </c>
      <c r="N17550" s="38">
        <f>IF(AND(Colin!$G17550=$B$2,Colin!$H17550=$C$3),Colin!$I17550,)</f>
        <v>0</v>
      </c>
      <c r="O17550" s="38">
        <f>IF(AND(Colin!$G17550=$B$2,Colin!$H17550&lt;=$C$3),Colin!$I17550,)</f>
        <v>0</v>
      </c>
      <c r="P17550" s="38">
        <f>IF(Colin!$G17550&lt;$B$2,Colin!$I17550,0)</f>
        <v>0</v>
      </c>
      <c r="Q17550" s="38">
        <f>IF(Colin!$G17550&lt;$B$1,Colin!$I17550,0)</f>
        <v>0</v>
      </c>
    </row>
    <row r="17551" spans="12:17" x14ac:dyDescent="0.25">
      <c r="L17551" s="38">
        <f>IF(AND(Colin!$G17551=$B$1,Colin!$H17551=$C$3),Colin!$I17551,)</f>
        <v>0</v>
      </c>
      <c r="M17551" s="38">
        <f>IF(AND(Colin!$G17551=$B$1,Colin!$H17551&lt;=$C$3),Colin!$I17551,)</f>
        <v>0</v>
      </c>
      <c r="N17551" s="38">
        <f>IF(AND(Colin!$G17551=$B$2,Colin!$H17551=$C$3),Colin!$I17551,)</f>
        <v>0</v>
      </c>
      <c r="O17551" s="38">
        <f>IF(AND(Colin!$G17551=$B$2,Colin!$H17551&lt;=$C$3),Colin!$I17551,)</f>
        <v>0</v>
      </c>
      <c r="P17551" s="38">
        <f>IF(Colin!$G17551&lt;$B$2,Colin!$I17551,0)</f>
        <v>0</v>
      </c>
      <c r="Q17551" s="38">
        <f>IF(Colin!$G17551&lt;$B$1,Colin!$I17551,0)</f>
        <v>0</v>
      </c>
    </row>
    <row r="17552" spans="12:17" x14ac:dyDescent="0.25">
      <c r="L17552" s="38">
        <f>IF(AND(Colin!$G17552=$B$1,Colin!$H17552=$C$3),Colin!$I17552,)</f>
        <v>0</v>
      </c>
      <c r="M17552" s="38">
        <f>IF(AND(Colin!$G17552=$B$1,Colin!$H17552&lt;=$C$3),Colin!$I17552,)</f>
        <v>0</v>
      </c>
      <c r="N17552" s="38">
        <f>IF(AND(Colin!$G17552=$B$2,Colin!$H17552=$C$3),Colin!$I17552,)</f>
        <v>0</v>
      </c>
      <c r="O17552" s="38">
        <f>IF(AND(Colin!$G17552=$B$2,Colin!$H17552&lt;=$C$3),Colin!$I17552,)</f>
        <v>0</v>
      </c>
      <c r="P17552" s="38">
        <f>IF(Colin!$G17552&lt;$B$2,Colin!$I17552,0)</f>
        <v>0</v>
      </c>
      <c r="Q17552" s="38">
        <f>IF(Colin!$G17552&lt;$B$1,Colin!$I17552,0)</f>
        <v>0</v>
      </c>
    </row>
    <row r="17553" spans="12:17" x14ac:dyDescent="0.25">
      <c r="L17553" s="38">
        <f>IF(AND(Colin!$G17553=$B$1,Colin!$H17553=$C$3),Colin!$I17553,)</f>
        <v>0</v>
      </c>
      <c r="M17553" s="38">
        <f>IF(AND(Colin!$G17553=$B$1,Colin!$H17553&lt;=$C$3),Colin!$I17553,)</f>
        <v>0</v>
      </c>
      <c r="N17553" s="38">
        <f>IF(AND(Colin!$G17553=$B$2,Colin!$H17553=$C$3),Colin!$I17553,)</f>
        <v>0</v>
      </c>
      <c r="O17553" s="38">
        <f>IF(AND(Colin!$G17553=$B$2,Colin!$H17553&lt;=$C$3),Colin!$I17553,)</f>
        <v>0</v>
      </c>
      <c r="P17553" s="38">
        <f>IF(Colin!$G17553&lt;$B$2,Colin!$I17553,0)</f>
        <v>0</v>
      </c>
      <c r="Q17553" s="38">
        <f>IF(Colin!$G17553&lt;$B$1,Colin!$I17553,0)</f>
        <v>0</v>
      </c>
    </row>
    <row r="17554" spans="12:17" x14ac:dyDescent="0.25">
      <c r="L17554" s="38">
        <f>IF(AND(Colin!$G17554=$B$1,Colin!$H17554=$C$3),Colin!$I17554,)</f>
        <v>0</v>
      </c>
      <c r="M17554" s="38">
        <f>IF(AND(Colin!$G17554=$B$1,Colin!$H17554&lt;=$C$3),Colin!$I17554,)</f>
        <v>0</v>
      </c>
      <c r="N17554" s="38">
        <f>IF(AND(Colin!$G17554=$B$2,Colin!$H17554=$C$3),Colin!$I17554,)</f>
        <v>0</v>
      </c>
      <c r="O17554" s="38">
        <f>IF(AND(Colin!$G17554=$B$2,Colin!$H17554&lt;=$C$3),Colin!$I17554,)</f>
        <v>0</v>
      </c>
      <c r="P17554" s="38">
        <f>IF(Colin!$G17554&lt;$B$2,Colin!$I17554,0)</f>
        <v>0</v>
      </c>
      <c r="Q17554" s="38">
        <f>IF(Colin!$G17554&lt;$B$1,Colin!$I17554,0)</f>
        <v>0</v>
      </c>
    </row>
    <row r="17555" spans="12:17" x14ac:dyDescent="0.25">
      <c r="L17555" s="38">
        <f>IF(AND(Colin!$G17555=$B$1,Colin!$H17555=$C$3),Colin!$I17555,)</f>
        <v>0</v>
      </c>
      <c r="M17555" s="38">
        <f>IF(AND(Colin!$G17555=$B$1,Colin!$H17555&lt;=$C$3),Colin!$I17555,)</f>
        <v>0</v>
      </c>
      <c r="N17555" s="38">
        <f>IF(AND(Colin!$G17555=$B$2,Colin!$H17555=$C$3),Colin!$I17555,)</f>
        <v>0</v>
      </c>
      <c r="O17555" s="38">
        <f>IF(AND(Colin!$G17555=$B$2,Colin!$H17555&lt;=$C$3),Colin!$I17555,)</f>
        <v>0</v>
      </c>
      <c r="P17555" s="38">
        <f>IF(Colin!$G17555&lt;$B$2,Colin!$I17555,0)</f>
        <v>0</v>
      </c>
      <c r="Q17555" s="38">
        <f>IF(Colin!$G17555&lt;$B$1,Colin!$I17555,0)</f>
        <v>0</v>
      </c>
    </row>
    <row r="17556" spans="12:17" x14ac:dyDescent="0.25">
      <c r="L17556" s="38">
        <f>IF(AND(Colin!$G17556=$B$1,Colin!$H17556=$C$3),Colin!$I17556,)</f>
        <v>0</v>
      </c>
      <c r="M17556" s="38">
        <f>IF(AND(Colin!$G17556=$B$1,Colin!$H17556&lt;=$C$3),Colin!$I17556,)</f>
        <v>0</v>
      </c>
      <c r="N17556" s="38">
        <f>IF(AND(Colin!$G17556=$B$2,Colin!$H17556=$C$3),Colin!$I17556,)</f>
        <v>0</v>
      </c>
      <c r="O17556" s="38">
        <f>IF(AND(Colin!$G17556=$B$2,Colin!$H17556&lt;=$C$3),Colin!$I17556,)</f>
        <v>0</v>
      </c>
      <c r="P17556" s="38">
        <f>IF(Colin!$G17556&lt;$B$2,Colin!$I17556,0)</f>
        <v>0</v>
      </c>
      <c r="Q17556" s="38">
        <f>IF(Colin!$G17556&lt;$B$1,Colin!$I17556,0)</f>
        <v>0</v>
      </c>
    </row>
    <row r="17557" spans="12:17" x14ac:dyDescent="0.25">
      <c r="L17557" s="38">
        <f>IF(AND(Colin!$G17557=$B$1,Colin!$H17557=$C$3),Colin!$I17557,)</f>
        <v>0</v>
      </c>
      <c r="M17557" s="38">
        <f>IF(AND(Colin!$G17557=$B$1,Colin!$H17557&lt;=$C$3),Colin!$I17557,)</f>
        <v>0</v>
      </c>
      <c r="N17557" s="38">
        <f>IF(AND(Colin!$G17557=$B$2,Colin!$H17557=$C$3),Colin!$I17557,)</f>
        <v>0</v>
      </c>
      <c r="O17557" s="38">
        <f>IF(AND(Colin!$G17557=$B$2,Colin!$H17557&lt;=$C$3),Colin!$I17557,)</f>
        <v>0</v>
      </c>
      <c r="P17557" s="38">
        <f>IF(Colin!$G17557&lt;$B$2,Colin!$I17557,0)</f>
        <v>0</v>
      </c>
      <c r="Q17557" s="38">
        <f>IF(Colin!$G17557&lt;$B$1,Colin!$I17557,0)</f>
        <v>0</v>
      </c>
    </row>
    <row r="17558" spans="12:17" x14ac:dyDescent="0.25">
      <c r="L17558" s="38">
        <f>IF(AND(Colin!$G17558=$B$1,Colin!$H17558=$C$3),Colin!$I17558,)</f>
        <v>0</v>
      </c>
      <c r="M17558" s="38">
        <f>IF(AND(Colin!$G17558=$B$1,Colin!$H17558&lt;=$C$3),Colin!$I17558,)</f>
        <v>0</v>
      </c>
      <c r="N17558" s="38">
        <f>IF(AND(Colin!$G17558=$B$2,Colin!$H17558=$C$3),Colin!$I17558,)</f>
        <v>0</v>
      </c>
      <c r="O17558" s="38">
        <f>IF(AND(Colin!$G17558=$B$2,Colin!$H17558&lt;=$C$3),Colin!$I17558,)</f>
        <v>0</v>
      </c>
      <c r="P17558" s="38">
        <f>IF(Colin!$G17558&lt;$B$2,Colin!$I17558,0)</f>
        <v>0</v>
      </c>
      <c r="Q17558" s="38">
        <f>IF(Colin!$G17558&lt;$B$1,Colin!$I17558,0)</f>
        <v>0</v>
      </c>
    </row>
    <row r="17559" spans="12:17" x14ac:dyDescent="0.25">
      <c r="L17559" s="38">
        <f>IF(AND(Colin!$G17559=$B$1,Colin!$H17559=$C$3),Colin!$I17559,)</f>
        <v>0</v>
      </c>
      <c r="M17559" s="38">
        <f>IF(AND(Colin!$G17559=$B$1,Colin!$H17559&lt;=$C$3),Colin!$I17559,)</f>
        <v>0</v>
      </c>
      <c r="N17559" s="38">
        <f>IF(AND(Colin!$G17559=$B$2,Colin!$H17559=$C$3),Colin!$I17559,)</f>
        <v>0</v>
      </c>
      <c r="O17559" s="38">
        <f>IF(AND(Colin!$G17559=$B$2,Colin!$H17559&lt;=$C$3),Colin!$I17559,)</f>
        <v>0</v>
      </c>
      <c r="P17559" s="38">
        <f>IF(Colin!$G17559&lt;$B$2,Colin!$I17559,0)</f>
        <v>0</v>
      </c>
      <c r="Q17559" s="38">
        <f>IF(Colin!$G17559&lt;$B$1,Colin!$I17559,0)</f>
        <v>0</v>
      </c>
    </row>
    <row r="17560" spans="12:17" x14ac:dyDescent="0.25">
      <c r="L17560" s="38">
        <f>IF(AND(Colin!$G17560=$B$1,Colin!$H17560=$C$3),Colin!$I17560,)</f>
        <v>0</v>
      </c>
      <c r="M17560" s="38">
        <f>IF(AND(Colin!$G17560=$B$1,Colin!$H17560&lt;=$C$3),Colin!$I17560,)</f>
        <v>0</v>
      </c>
      <c r="N17560" s="38">
        <f>IF(AND(Colin!$G17560=$B$2,Colin!$H17560=$C$3),Colin!$I17560,)</f>
        <v>0</v>
      </c>
      <c r="O17560" s="38">
        <f>IF(AND(Colin!$G17560=$B$2,Colin!$H17560&lt;=$C$3),Colin!$I17560,)</f>
        <v>0</v>
      </c>
      <c r="P17560" s="38">
        <f>IF(Colin!$G17560&lt;$B$2,Colin!$I17560,0)</f>
        <v>0</v>
      </c>
      <c r="Q17560" s="38">
        <f>IF(Colin!$G17560&lt;$B$1,Colin!$I17560,0)</f>
        <v>0</v>
      </c>
    </row>
    <row r="17561" spans="12:17" x14ac:dyDescent="0.25">
      <c r="L17561" s="38">
        <f>IF(AND(Colin!$G17561=$B$1,Colin!$H17561=$C$3),Colin!$I17561,)</f>
        <v>0</v>
      </c>
      <c r="M17561" s="38">
        <f>IF(AND(Colin!$G17561=$B$1,Colin!$H17561&lt;=$C$3),Colin!$I17561,)</f>
        <v>0</v>
      </c>
      <c r="N17561" s="38">
        <f>IF(AND(Colin!$G17561=$B$2,Colin!$H17561=$C$3),Colin!$I17561,)</f>
        <v>0</v>
      </c>
      <c r="O17561" s="38">
        <f>IF(AND(Colin!$G17561=$B$2,Colin!$H17561&lt;=$C$3),Colin!$I17561,)</f>
        <v>0</v>
      </c>
      <c r="P17561" s="38">
        <f>IF(Colin!$G17561&lt;$B$2,Colin!$I17561,0)</f>
        <v>0</v>
      </c>
      <c r="Q17561" s="38">
        <f>IF(Colin!$G17561&lt;$B$1,Colin!$I17561,0)</f>
        <v>0</v>
      </c>
    </row>
    <row r="17562" spans="12:17" x14ac:dyDescent="0.25">
      <c r="L17562" s="38">
        <f>IF(AND(Colin!$G17562=$B$1,Colin!$H17562=$C$3),Colin!$I17562,)</f>
        <v>0</v>
      </c>
      <c r="M17562" s="38">
        <f>IF(AND(Colin!$G17562=$B$1,Colin!$H17562&lt;=$C$3),Colin!$I17562,)</f>
        <v>0</v>
      </c>
      <c r="N17562" s="38">
        <f>IF(AND(Colin!$G17562=$B$2,Colin!$H17562=$C$3),Colin!$I17562,)</f>
        <v>0</v>
      </c>
      <c r="O17562" s="38">
        <f>IF(AND(Colin!$G17562=$B$2,Colin!$H17562&lt;=$C$3),Colin!$I17562,)</f>
        <v>0</v>
      </c>
      <c r="P17562" s="38">
        <f>IF(Colin!$G17562&lt;$B$2,Colin!$I17562,0)</f>
        <v>0</v>
      </c>
      <c r="Q17562" s="38">
        <f>IF(Colin!$G17562&lt;$B$1,Colin!$I17562,0)</f>
        <v>0</v>
      </c>
    </row>
    <row r="17563" spans="12:17" x14ac:dyDescent="0.25">
      <c r="L17563" s="38">
        <f>IF(AND(Colin!$G17563=$B$1,Colin!$H17563=$C$3),Colin!$I17563,)</f>
        <v>0</v>
      </c>
      <c r="M17563" s="38">
        <f>IF(AND(Colin!$G17563=$B$1,Colin!$H17563&lt;=$C$3),Colin!$I17563,)</f>
        <v>0</v>
      </c>
      <c r="N17563" s="38">
        <f>IF(AND(Colin!$G17563=$B$2,Colin!$H17563=$C$3),Colin!$I17563,)</f>
        <v>0</v>
      </c>
      <c r="O17563" s="38">
        <f>IF(AND(Colin!$G17563=$B$2,Colin!$H17563&lt;=$C$3),Colin!$I17563,)</f>
        <v>0</v>
      </c>
      <c r="P17563" s="38">
        <f>IF(Colin!$G17563&lt;$B$2,Colin!$I17563,0)</f>
        <v>0</v>
      </c>
      <c r="Q17563" s="38">
        <f>IF(Colin!$G17563&lt;$B$1,Colin!$I17563,0)</f>
        <v>0</v>
      </c>
    </row>
    <row r="17564" spans="12:17" x14ac:dyDescent="0.25">
      <c r="L17564" s="38">
        <f>IF(AND(Colin!$G17564=$B$1,Colin!$H17564=$C$3),Colin!$I17564,)</f>
        <v>0</v>
      </c>
      <c r="M17564" s="38">
        <f>IF(AND(Colin!$G17564=$B$1,Colin!$H17564&lt;=$C$3),Colin!$I17564,)</f>
        <v>0</v>
      </c>
      <c r="N17564" s="38">
        <f>IF(AND(Colin!$G17564=$B$2,Colin!$H17564=$C$3),Colin!$I17564,)</f>
        <v>0</v>
      </c>
      <c r="O17564" s="38">
        <f>IF(AND(Colin!$G17564=$B$2,Colin!$H17564&lt;=$C$3),Colin!$I17564,)</f>
        <v>0</v>
      </c>
      <c r="P17564" s="38">
        <f>IF(Colin!$G17564&lt;$B$2,Colin!$I17564,0)</f>
        <v>0</v>
      </c>
      <c r="Q17564" s="38">
        <f>IF(Colin!$G17564&lt;$B$1,Colin!$I17564,0)</f>
        <v>0</v>
      </c>
    </row>
    <row r="17565" spans="12:17" x14ac:dyDescent="0.25">
      <c r="L17565" s="38">
        <f>IF(AND(Colin!$G17565=$B$1,Colin!$H17565=$C$3),Colin!$I17565,)</f>
        <v>0</v>
      </c>
      <c r="M17565" s="38">
        <f>IF(AND(Colin!$G17565=$B$1,Colin!$H17565&lt;=$C$3),Colin!$I17565,)</f>
        <v>0</v>
      </c>
      <c r="N17565" s="38">
        <f>IF(AND(Colin!$G17565=$B$2,Colin!$H17565=$C$3),Colin!$I17565,)</f>
        <v>0</v>
      </c>
      <c r="O17565" s="38">
        <f>IF(AND(Colin!$G17565=$B$2,Colin!$H17565&lt;=$C$3),Colin!$I17565,)</f>
        <v>0</v>
      </c>
      <c r="P17565" s="38">
        <f>IF(Colin!$G17565&lt;$B$2,Colin!$I17565,0)</f>
        <v>0</v>
      </c>
      <c r="Q17565" s="38">
        <f>IF(Colin!$G17565&lt;$B$1,Colin!$I17565,0)</f>
        <v>0</v>
      </c>
    </row>
    <row r="17566" spans="12:17" x14ac:dyDescent="0.25">
      <c r="L17566" s="38">
        <f>IF(AND(Colin!$G17566=$B$1,Colin!$H17566=$C$3),Colin!$I17566,)</f>
        <v>0</v>
      </c>
      <c r="M17566" s="38">
        <f>IF(AND(Colin!$G17566=$B$1,Colin!$H17566&lt;=$C$3),Colin!$I17566,)</f>
        <v>0</v>
      </c>
      <c r="N17566" s="38">
        <f>IF(AND(Colin!$G17566=$B$2,Colin!$H17566=$C$3),Colin!$I17566,)</f>
        <v>0</v>
      </c>
      <c r="O17566" s="38">
        <f>IF(AND(Colin!$G17566=$B$2,Colin!$H17566&lt;=$C$3),Colin!$I17566,)</f>
        <v>0</v>
      </c>
      <c r="P17566" s="38">
        <f>IF(Colin!$G17566&lt;$B$2,Colin!$I17566,0)</f>
        <v>0</v>
      </c>
      <c r="Q17566" s="38">
        <f>IF(Colin!$G17566&lt;$B$1,Colin!$I17566,0)</f>
        <v>0</v>
      </c>
    </row>
    <row r="17567" spans="12:17" x14ac:dyDescent="0.25">
      <c r="L17567" s="38">
        <f>IF(AND(Colin!$G17567=$B$1,Colin!$H17567=$C$3),Colin!$I17567,)</f>
        <v>0</v>
      </c>
      <c r="M17567" s="38">
        <f>IF(AND(Colin!$G17567=$B$1,Colin!$H17567&lt;=$C$3),Colin!$I17567,)</f>
        <v>0</v>
      </c>
      <c r="N17567" s="38">
        <f>IF(AND(Colin!$G17567=$B$2,Colin!$H17567=$C$3),Colin!$I17567,)</f>
        <v>0</v>
      </c>
      <c r="O17567" s="38">
        <f>IF(AND(Colin!$G17567=$B$2,Colin!$H17567&lt;=$C$3),Colin!$I17567,)</f>
        <v>0</v>
      </c>
      <c r="P17567" s="38">
        <f>IF(Colin!$G17567&lt;$B$2,Colin!$I17567,0)</f>
        <v>0</v>
      </c>
      <c r="Q17567" s="38">
        <f>IF(Colin!$G17567&lt;$B$1,Colin!$I17567,0)</f>
        <v>0</v>
      </c>
    </row>
    <row r="17568" spans="12:17" x14ac:dyDescent="0.25">
      <c r="L17568" s="38">
        <f>IF(AND(Colin!$G17568=$B$1,Colin!$H17568=$C$3),Colin!$I17568,)</f>
        <v>0</v>
      </c>
      <c r="M17568" s="38">
        <f>IF(AND(Colin!$G17568=$B$1,Colin!$H17568&lt;=$C$3),Colin!$I17568,)</f>
        <v>0</v>
      </c>
      <c r="N17568" s="38">
        <f>IF(AND(Colin!$G17568=$B$2,Colin!$H17568=$C$3),Colin!$I17568,)</f>
        <v>0</v>
      </c>
      <c r="O17568" s="38">
        <f>IF(AND(Colin!$G17568=$B$2,Colin!$H17568&lt;=$C$3),Colin!$I17568,)</f>
        <v>0</v>
      </c>
      <c r="P17568" s="38">
        <f>IF(Colin!$G17568&lt;$B$2,Colin!$I17568,0)</f>
        <v>0</v>
      </c>
      <c r="Q17568" s="38">
        <f>IF(Colin!$G17568&lt;$B$1,Colin!$I17568,0)</f>
        <v>0</v>
      </c>
    </row>
    <row r="17569" spans="12:17" x14ac:dyDescent="0.25">
      <c r="L17569" s="38">
        <f>IF(AND(Colin!$G17569=$B$1,Colin!$H17569=$C$3),Colin!$I17569,)</f>
        <v>0</v>
      </c>
      <c r="M17569" s="38">
        <f>IF(AND(Colin!$G17569=$B$1,Colin!$H17569&lt;=$C$3),Colin!$I17569,)</f>
        <v>0</v>
      </c>
      <c r="N17569" s="38">
        <f>IF(AND(Colin!$G17569=$B$2,Colin!$H17569=$C$3),Colin!$I17569,)</f>
        <v>0</v>
      </c>
      <c r="O17569" s="38">
        <f>IF(AND(Colin!$G17569=$B$2,Colin!$H17569&lt;=$C$3),Colin!$I17569,)</f>
        <v>0</v>
      </c>
      <c r="P17569" s="38">
        <f>IF(Colin!$G17569&lt;$B$2,Colin!$I17569,0)</f>
        <v>0</v>
      </c>
      <c r="Q17569" s="38">
        <f>IF(Colin!$G17569&lt;$B$1,Colin!$I17569,0)</f>
        <v>0</v>
      </c>
    </row>
    <row r="17570" spans="12:17" x14ac:dyDescent="0.25">
      <c r="L17570" s="38">
        <f>IF(AND(Colin!$G17570=$B$1,Colin!$H17570=$C$3),Colin!$I17570,)</f>
        <v>0</v>
      </c>
      <c r="M17570" s="38">
        <f>IF(AND(Colin!$G17570=$B$1,Colin!$H17570&lt;=$C$3),Colin!$I17570,)</f>
        <v>0</v>
      </c>
      <c r="N17570" s="38">
        <f>IF(AND(Colin!$G17570=$B$2,Colin!$H17570=$C$3),Colin!$I17570,)</f>
        <v>0</v>
      </c>
      <c r="O17570" s="38">
        <f>IF(AND(Colin!$G17570=$B$2,Colin!$H17570&lt;=$C$3),Colin!$I17570,)</f>
        <v>0</v>
      </c>
      <c r="P17570" s="38">
        <f>IF(Colin!$G17570&lt;$B$2,Colin!$I17570,0)</f>
        <v>0</v>
      </c>
      <c r="Q17570" s="38">
        <f>IF(Colin!$G17570&lt;$B$1,Colin!$I17570,0)</f>
        <v>0</v>
      </c>
    </row>
    <row r="17571" spans="12:17" x14ac:dyDescent="0.25">
      <c r="L17571" s="38">
        <f>IF(AND(Colin!$G17571=$B$1,Colin!$H17571=$C$3),Colin!$I17571,)</f>
        <v>0</v>
      </c>
      <c r="M17571" s="38">
        <f>IF(AND(Colin!$G17571=$B$1,Colin!$H17571&lt;=$C$3),Colin!$I17571,)</f>
        <v>0</v>
      </c>
      <c r="N17571" s="38">
        <f>IF(AND(Colin!$G17571=$B$2,Colin!$H17571=$C$3),Colin!$I17571,)</f>
        <v>0</v>
      </c>
      <c r="O17571" s="38">
        <f>IF(AND(Colin!$G17571=$B$2,Colin!$H17571&lt;=$C$3),Colin!$I17571,)</f>
        <v>0</v>
      </c>
      <c r="P17571" s="38">
        <f>IF(Colin!$G17571&lt;$B$2,Colin!$I17571,0)</f>
        <v>0</v>
      </c>
      <c r="Q17571" s="38">
        <f>IF(Colin!$G17571&lt;$B$1,Colin!$I17571,0)</f>
        <v>0</v>
      </c>
    </row>
    <row r="17572" spans="12:17" x14ac:dyDescent="0.25">
      <c r="L17572" s="38">
        <f>IF(AND(Colin!$G17572=$B$1,Colin!$H17572=$C$3),Colin!$I17572,)</f>
        <v>0</v>
      </c>
      <c r="M17572" s="38">
        <f>IF(AND(Colin!$G17572=$B$1,Colin!$H17572&lt;=$C$3),Colin!$I17572,)</f>
        <v>0</v>
      </c>
      <c r="N17572" s="38">
        <f>IF(AND(Colin!$G17572=$B$2,Colin!$H17572=$C$3),Colin!$I17572,)</f>
        <v>0</v>
      </c>
      <c r="O17572" s="38">
        <f>IF(AND(Colin!$G17572=$B$2,Colin!$H17572&lt;=$C$3),Colin!$I17572,)</f>
        <v>0</v>
      </c>
      <c r="P17572" s="38">
        <f>IF(Colin!$G17572&lt;$B$2,Colin!$I17572,0)</f>
        <v>0</v>
      </c>
      <c r="Q17572" s="38">
        <f>IF(Colin!$G17572&lt;$B$1,Colin!$I17572,0)</f>
        <v>0</v>
      </c>
    </row>
    <row r="17573" spans="12:17" x14ac:dyDescent="0.25">
      <c r="L17573" s="38">
        <f>IF(AND(Colin!$G17573=$B$1,Colin!$H17573=$C$3),Colin!$I17573,)</f>
        <v>0</v>
      </c>
      <c r="M17573" s="38">
        <f>IF(AND(Colin!$G17573=$B$1,Colin!$H17573&lt;=$C$3),Colin!$I17573,)</f>
        <v>0</v>
      </c>
      <c r="N17573" s="38">
        <f>IF(AND(Colin!$G17573=$B$2,Colin!$H17573=$C$3),Colin!$I17573,)</f>
        <v>0</v>
      </c>
      <c r="O17573" s="38">
        <f>IF(AND(Colin!$G17573=$B$2,Colin!$H17573&lt;=$C$3),Colin!$I17573,)</f>
        <v>0</v>
      </c>
      <c r="P17573" s="38">
        <f>IF(Colin!$G17573&lt;$B$2,Colin!$I17573,0)</f>
        <v>0</v>
      </c>
      <c r="Q17573" s="38">
        <f>IF(Colin!$G17573&lt;$B$1,Colin!$I17573,0)</f>
        <v>0</v>
      </c>
    </row>
    <row r="17574" spans="12:17" x14ac:dyDescent="0.25">
      <c r="L17574" s="38">
        <f>IF(AND(Colin!$G17574=$B$1,Colin!$H17574=$C$3),Colin!$I17574,)</f>
        <v>0</v>
      </c>
      <c r="M17574" s="38">
        <f>IF(AND(Colin!$G17574=$B$1,Colin!$H17574&lt;=$C$3),Colin!$I17574,)</f>
        <v>0</v>
      </c>
      <c r="N17574" s="38">
        <f>IF(AND(Colin!$G17574=$B$2,Colin!$H17574=$C$3),Colin!$I17574,)</f>
        <v>0</v>
      </c>
      <c r="O17574" s="38">
        <f>IF(AND(Colin!$G17574=$B$2,Colin!$H17574&lt;=$C$3),Colin!$I17574,)</f>
        <v>0</v>
      </c>
      <c r="P17574" s="38">
        <f>IF(Colin!$G17574&lt;$B$2,Colin!$I17574,0)</f>
        <v>0</v>
      </c>
      <c r="Q17574" s="38">
        <f>IF(Colin!$G17574&lt;$B$1,Colin!$I17574,0)</f>
        <v>0</v>
      </c>
    </row>
    <row r="17575" spans="12:17" x14ac:dyDescent="0.25">
      <c r="L17575" s="38">
        <f>IF(AND(Colin!$G17575=$B$1,Colin!$H17575=$C$3),Colin!$I17575,)</f>
        <v>0</v>
      </c>
      <c r="M17575" s="38">
        <f>IF(AND(Colin!$G17575=$B$1,Colin!$H17575&lt;=$C$3),Colin!$I17575,)</f>
        <v>0</v>
      </c>
      <c r="N17575" s="38">
        <f>IF(AND(Colin!$G17575=$B$2,Colin!$H17575=$C$3),Colin!$I17575,)</f>
        <v>0</v>
      </c>
      <c r="O17575" s="38">
        <f>IF(AND(Colin!$G17575=$B$2,Colin!$H17575&lt;=$C$3),Colin!$I17575,)</f>
        <v>0</v>
      </c>
      <c r="P17575" s="38">
        <f>IF(Colin!$G17575&lt;$B$2,Colin!$I17575,0)</f>
        <v>0</v>
      </c>
      <c r="Q17575" s="38">
        <f>IF(Colin!$G17575&lt;$B$1,Colin!$I17575,0)</f>
        <v>0</v>
      </c>
    </row>
    <row r="17576" spans="12:17" x14ac:dyDescent="0.25">
      <c r="L17576" s="38">
        <f>IF(AND(Colin!$G17576=$B$1,Colin!$H17576=$C$3),Colin!$I17576,)</f>
        <v>0</v>
      </c>
      <c r="M17576" s="38">
        <f>IF(AND(Colin!$G17576=$B$1,Colin!$H17576&lt;=$C$3),Colin!$I17576,)</f>
        <v>0</v>
      </c>
      <c r="N17576" s="38">
        <f>IF(AND(Colin!$G17576=$B$2,Colin!$H17576=$C$3),Colin!$I17576,)</f>
        <v>0</v>
      </c>
      <c r="O17576" s="38">
        <f>IF(AND(Colin!$G17576=$B$2,Colin!$H17576&lt;=$C$3),Colin!$I17576,)</f>
        <v>0</v>
      </c>
      <c r="P17576" s="38">
        <f>IF(Colin!$G17576&lt;$B$2,Colin!$I17576,0)</f>
        <v>0</v>
      </c>
      <c r="Q17576" s="38">
        <f>IF(Colin!$G17576&lt;$B$1,Colin!$I17576,0)</f>
        <v>0</v>
      </c>
    </row>
    <row r="17577" spans="12:17" x14ac:dyDescent="0.25">
      <c r="L17577" s="38">
        <f>IF(AND(Colin!$G17577=$B$1,Colin!$H17577=$C$3),Colin!$I17577,)</f>
        <v>0</v>
      </c>
      <c r="M17577" s="38">
        <f>IF(AND(Colin!$G17577=$B$1,Colin!$H17577&lt;=$C$3),Colin!$I17577,)</f>
        <v>0</v>
      </c>
      <c r="N17577" s="38">
        <f>IF(AND(Colin!$G17577=$B$2,Colin!$H17577=$C$3),Colin!$I17577,)</f>
        <v>0</v>
      </c>
      <c r="O17577" s="38">
        <f>IF(AND(Colin!$G17577=$B$2,Colin!$H17577&lt;=$C$3),Colin!$I17577,)</f>
        <v>0</v>
      </c>
      <c r="P17577" s="38">
        <f>IF(Colin!$G17577&lt;$B$2,Colin!$I17577,0)</f>
        <v>0</v>
      </c>
      <c r="Q17577" s="38">
        <f>IF(Colin!$G17577&lt;$B$1,Colin!$I17577,0)</f>
        <v>0</v>
      </c>
    </row>
    <row r="17578" spans="12:17" x14ac:dyDescent="0.25">
      <c r="L17578" s="38">
        <f>IF(AND(Colin!$G17578=$B$1,Colin!$H17578=$C$3),Colin!$I17578,)</f>
        <v>0</v>
      </c>
      <c r="M17578" s="38">
        <f>IF(AND(Colin!$G17578=$B$1,Colin!$H17578&lt;=$C$3),Colin!$I17578,)</f>
        <v>0</v>
      </c>
      <c r="N17578" s="38">
        <f>IF(AND(Colin!$G17578=$B$2,Colin!$H17578=$C$3),Colin!$I17578,)</f>
        <v>0</v>
      </c>
      <c r="O17578" s="38">
        <f>IF(AND(Colin!$G17578=$B$2,Colin!$H17578&lt;=$C$3),Colin!$I17578,)</f>
        <v>0</v>
      </c>
      <c r="P17578" s="38">
        <f>IF(Colin!$G17578&lt;$B$2,Colin!$I17578,0)</f>
        <v>0</v>
      </c>
      <c r="Q17578" s="38">
        <f>IF(Colin!$G17578&lt;$B$1,Colin!$I17578,0)</f>
        <v>0</v>
      </c>
    </row>
    <row r="17579" spans="12:17" x14ac:dyDescent="0.25">
      <c r="L17579" s="38">
        <f>IF(AND(Colin!$G17579=$B$1,Colin!$H17579=$C$3),Colin!$I17579,)</f>
        <v>0</v>
      </c>
      <c r="M17579" s="38">
        <f>IF(AND(Colin!$G17579=$B$1,Colin!$H17579&lt;=$C$3),Colin!$I17579,)</f>
        <v>0</v>
      </c>
      <c r="N17579" s="38">
        <f>IF(AND(Colin!$G17579=$B$2,Colin!$H17579=$C$3),Colin!$I17579,)</f>
        <v>0</v>
      </c>
      <c r="O17579" s="38">
        <f>IF(AND(Colin!$G17579=$B$2,Colin!$H17579&lt;=$C$3),Colin!$I17579,)</f>
        <v>0</v>
      </c>
      <c r="P17579" s="38">
        <f>IF(Colin!$G17579&lt;$B$2,Colin!$I17579,0)</f>
        <v>0</v>
      </c>
      <c r="Q17579" s="38">
        <f>IF(Colin!$G17579&lt;$B$1,Colin!$I17579,0)</f>
        <v>0</v>
      </c>
    </row>
    <row r="17580" spans="12:17" x14ac:dyDescent="0.25">
      <c r="L17580" s="38">
        <f>IF(AND(Colin!$G17580=$B$1,Colin!$H17580=$C$3),Colin!$I17580,)</f>
        <v>0</v>
      </c>
      <c r="M17580" s="38">
        <f>IF(AND(Colin!$G17580=$B$1,Colin!$H17580&lt;=$C$3),Colin!$I17580,)</f>
        <v>0</v>
      </c>
      <c r="N17580" s="38">
        <f>IF(AND(Colin!$G17580=$B$2,Colin!$H17580=$C$3),Colin!$I17580,)</f>
        <v>0</v>
      </c>
      <c r="O17580" s="38">
        <f>IF(AND(Colin!$G17580=$B$2,Colin!$H17580&lt;=$C$3),Colin!$I17580,)</f>
        <v>0</v>
      </c>
      <c r="P17580" s="38">
        <f>IF(Colin!$G17580&lt;$B$2,Colin!$I17580,0)</f>
        <v>0</v>
      </c>
      <c r="Q17580" s="38">
        <f>IF(Colin!$G17580&lt;$B$1,Colin!$I17580,0)</f>
        <v>0</v>
      </c>
    </row>
    <row r="17581" spans="12:17" x14ac:dyDescent="0.25">
      <c r="L17581" s="38">
        <f>IF(AND(Colin!$G17581=$B$1,Colin!$H17581=$C$3),Colin!$I17581,)</f>
        <v>0</v>
      </c>
      <c r="M17581" s="38">
        <f>IF(AND(Colin!$G17581=$B$1,Colin!$H17581&lt;=$C$3),Colin!$I17581,)</f>
        <v>0</v>
      </c>
      <c r="N17581" s="38">
        <f>IF(AND(Colin!$G17581=$B$2,Colin!$H17581=$C$3),Colin!$I17581,)</f>
        <v>0</v>
      </c>
      <c r="O17581" s="38">
        <f>IF(AND(Colin!$G17581=$B$2,Colin!$H17581&lt;=$C$3),Colin!$I17581,)</f>
        <v>0</v>
      </c>
      <c r="P17581" s="38">
        <f>IF(Colin!$G17581&lt;$B$2,Colin!$I17581,0)</f>
        <v>0</v>
      </c>
      <c r="Q17581" s="38">
        <f>IF(Colin!$G17581&lt;$B$1,Colin!$I17581,0)</f>
        <v>0</v>
      </c>
    </row>
    <row r="17582" spans="12:17" x14ac:dyDescent="0.25">
      <c r="L17582" s="38">
        <f>IF(AND(Colin!$G17582=$B$1,Colin!$H17582=$C$3),Colin!$I17582,)</f>
        <v>0</v>
      </c>
      <c r="M17582" s="38">
        <f>IF(AND(Colin!$G17582=$B$1,Colin!$H17582&lt;=$C$3),Colin!$I17582,)</f>
        <v>0</v>
      </c>
      <c r="N17582" s="38">
        <f>IF(AND(Colin!$G17582=$B$2,Colin!$H17582=$C$3),Colin!$I17582,)</f>
        <v>0</v>
      </c>
      <c r="O17582" s="38">
        <f>IF(AND(Colin!$G17582=$B$2,Colin!$H17582&lt;=$C$3),Colin!$I17582,)</f>
        <v>0</v>
      </c>
      <c r="P17582" s="38">
        <f>IF(Colin!$G17582&lt;$B$2,Colin!$I17582,0)</f>
        <v>0</v>
      </c>
      <c r="Q17582" s="38">
        <f>IF(Colin!$G17582&lt;$B$1,Colin!$I17582,0)</f>
        <v>0</v>
      </c>
    </row>
    <row r="17583" spans="12:17" x14ac:dyDescent="0.25">
      <c r="L17583" s="38">
        <f>IF(AND(Colin!$G17583=$B$1,Colin!$H17583=$C$3),Colin!$I17583,)</f>
        <v>0</v>
      </c>
      <c r="M17583" s="38">
        <f>IF(AND(Colin!$G17583=$B$1,Colin!$H17583&lt;=$C$3),Colin!$I17583,)</f>
        <v>0</v>
      </c>
      <c r="N17583" s="38">
        <f>IF(AND(Colin!$G17583=$B$2,Colin!$H17583=$C$3),Colin!$I17583,)</f>
        <v>0</v>
      </c>
      <c r="O17583" s="38">
        <f>IF(AND(Colin!$G17583=$B$2,Colin!$H17583&lt;=$C$3),Colin!$I17583,)</f>
        <v>0</v>
      </c>
      <c r="P17583" s="38">
        <f>IF(Colin!$G17583&lt;$B$2,Colin!$I17583,0)</f>
        <v>0</v>
      </c>
      <c r="Q17583" s="38">
        <f>IF(Colin!$G17583&lt;$B$1,Colin!$I17583,0)</f>
        <v>0</v>
      </c>
    </row>
    <row r="17584" spans="12:17" x14ac:dyDescent="0.25">
      <c r="L17584" s="38">
        <f>IF(AND(Colin!$G17584=$B$1,Colin!$H17584=$C$3),Colin!$I17584,)</f>
        <v>0</v>
      </c>
      <c r="M17584" s="38">
        <f>IF(AND(Colin!$G17584=$B$1,Colin!$H17584&lt;=$C$3),Colin!$I17584,)</f>
        <v>0</v>
      </c>
      <c r="N17584" s="38">
        <f>IF(AND(Colin!$G17584=$B$2,Colin!$H17584=$C$3),Colin!$I17584,)</f>
        <v>0</v>
      </c>
      <c r="O17584" s="38">
        <f>IF(AND(Colin!$G17584=$B$2,Colin!$H17584&lt;=$C$3),Colin!$I17584,)</f>
        <v>0</v>
      </c>
      <c r="P17584" s="38">
        <f>IF(Colin!$G17584&lt;$B$2,Colin!$I17584,0)</f>
        <v>0</v>
      </c>
      <c r="Q17584" s="38">
        <f>IF(Colin!$G17584&lt;$B$1,Colin!$I17584,0)</f>
        <v>0</v>
      </c>
    </row>
    <row r="17585" spans="12:17" x14ac:dyDescent="0.25">
      <c r="L17585" s="38">
        <f>IF(AND(Colin!$G17585=$B$1,Colin!$H17585=$C$3),Colin!$I17585,)</f>
        <v>0</v>
      </c>
      <c r="M17585" s="38">
        <f>IF(AND(Colin!$G17585=$B$1,Colin!$H17585&lt;=$C$3),Colin!$I17585,)</f>
        <v>0</v>
      </c>
      <c r="N17585" s="38">
        <f>IF(AND(Colin!$G17585=$B$2,Colin!$H17585=$C$3),Colin!$I17585,)</f>
        <v>0</v>
      </c>
      <c r="O17585" s="38">
        <f>IF(AND(Colin!$G17585=$B$2,Colin!$H17585&lt;=$C$3),Colin!$I17585,)</f>
        <v>0</v>
      </c>
      <c r="P17585" s="38">
        <f>IF(Colin!$G17585&lt;$B$2,Colin!$I17585,0)</f>
        <v>0</v>
      </c>
      <c r="Q17585" s="38">
        <f>IF(Colin!$G17585&lt;$B$1,Colin!$I17585,0)</f>
        <v>0</v>
      </c>
    </row>
    <row r="17586" spans="12:17" x14ac:dyDescent="0.25">
      <c r="L17586" s="38">
        <f>IF(AND(Colin!$G17586=$B$1,Colin!$H17586=$C$3),Colin!$I17586,)</f>
        <v>0</v>
      </c>
      <c r="M17586" s="38">
        <f>IF(AND(Colin!$G17586=$B$1,Colin!$H17586&lt;=$C$3),Colin!$I17586,)</f>
        <v>0</v>
      </c>
      <c r="N17586" s="38">
        <f>IF(AND(Colin!$G17586=$B$2,Colin!$H17586=$C$3),Colin!$I17586,)</f>
        <v>0</v>
      </c>
      <c r="O17586" s="38">
        <f>IF(AND(Colin!$G17586=$B$2,Colin!$H17586&lt;=$C$3),Colin!$I17586,)</f>
        <v>0</v>
      </c>
      <c r="P17586" s="38">
        <f>IF(Colin!$G17586&lt;$B$2,Colin!$I17586,0)</f>
        <v>0</v>
      </c>
      <c r="Q17586" s="38">
        <f>IF(Colin!$G17586&lt;$B$1,Colin!$I17586,0)</f>
        <v>0</v>
      </c>
    </row>
    <row r="17587" spans="12:17" x14ac:dyDescent="0.25">
      <c r="L17587" s="38">
        <f>IF(AND(Colin!$G17587=$B$1,Colin!$H17587=$C$3),Colin!$I17587,)</f>
        <v>0</v>
      </c>
      <c r="M17587" s="38">
        <f>IF(AND(Colin!$G17587=$B$1,Colin!$H17587&lt;=$C$3),Colin!$I17587,)</f>
        <v>0</v>
      </c>
      <c r="N17587" s="38">
        <f>IF(AND(Colin!$G17587=$B$2,Colin!$H17587=$C$3),Colin!$I17587,)</f>
        <v>0</v>
      </c>
      <c r="O17587" s="38">
        <f>IF(AND(Colin!$G17587=$B$2,Colin!$H17587&lt;=$C$3),Colin!$I17587,)</f>
        <v>0</v>
      </c>
      <c r="P17587" s="38">
        <f>IF(Colin!$G17587&lt;$B$2,Colin!$I17587,0)</f>
        <v>0</v>
      </c>
      <c r="Q17587" s="38">
        <f>IF(Colin!$G17587&lt;$B$1,Colin!$I17587,0)</f>
        <v>0</v>
      </c>
    </row>
    <row r="17588" spans="12:17" x14ac:dyDescent="0.25">
      <c r="L17588" s="38">
        <f>IF(AND(Colin!$G17588=$B$1,Colin!$H17588=$C$3),Colin!$I17588,)</f>
        <v>0</v>
      </c>
      <c r="M17588" s="38">
        <f>IF(AND(Colin!$G17588=$B$1,Colin!$H17588&lt;=$C$3),Colin!$I17588,)</f>
        <v>0</v>
      </c>
      <c r="N17588" s="38">
        <f>IF(AND(Colin!$G17588=$B$2,Colin!$H17588=$C$3),Colin!$I17588,)</f>
        <v>0</v>
      </c>
      <c r="O17588" s="38">
        <f>IF(AND(Colin!$G17588=$B$2,Colin!$H17588&lt;=$C$3),Colin!$I17588,)</f>
        <v>0</v>
      </c>
      <c r="P17588" s="38">
        <f>IF(Colin!$G17588&lt;$B$2,Colin!$I17588,0)</f>
        <v>0</v>
      </c>
      <c r="Q17588" s="38">
        <f>IF(Colin!$G17588&lt;$B$1,Colin!$I17588,0)</f>
        <v>0</v>
      </c>
    </row>
    <row r="17589" spans="12:17" x14ac:dyDescent="0.25">
      <c r="L17589" s="38">
        <f>IF(AND(Colin!$G17589=$B$1,Colin!$H17589=$C$3),Colin!$I17589,)</f>
        <v>0</v>
      </c>
      <c r="M17589" s="38">
        <f>IF(AND(Colin!$G17589=$B$1,Colin!$H17589&lt;=$C$3),Colin!$I17589,)</f>
        <v>0</v>
      </c>
      <c r="N17589" s="38">
        <f>IF(AND(Colin!$G17589=$B$2,Colin!$H17589=$C$3),Colin!$I17589,)</f>
        <v>0</v>
      </c>
      <c r="O17589" s="38">
        <f>IF(AND(Colin!$G17589=$B$2,Colin!$H17589&lt;=$C$3),Colin!$I17589,)</f>
        <v>0</v>
      </c>
      <c r="P17589" s="38">
        <f>IF(Colin!$G17589&lt;$B$2,Colin!$I17589,0)</f>
        <v>0</v>
      </c>
      <c r="Q17589" s="38">
        <f>IF(Colin!$G17589&lt;$B$1,Colin!$I17589,0)</f>
        <v>0</v>
      </c>
    </row>
    <row r="17590" spans="12:17" x14ac:dyDescent="0.25">
      <c r="L17590" s="38">
        <f>IF(AND(Colin!$G17590=$B$1,Colin!$H17590=$C$3),Colin!$I17590,)</f>
        <v>0</v>
      </c>
      <c r="M17590" s="38">
        <f>IF(AND(Colin!$G17590=$B$1,Colin!$H17590&lt;=$C$3),Colin!$I17590,)</f>
        <v>0</v>
      </c>
      <c r="N17590" s="38">
        <f>IF(AND(Colin!$G17590=$B$2,Colin!$H17590=$C$3),Colin!$I17590,)</f>
        <v>0</v>
      </c>
      <c r="O17590" s="38">
        <f>IF(AND(Colin!$G17590=$B$2,Colin!$H17590&lt;=$C$3),Colin!$I17590,)</f>
        <v>0</v>
      </c>
      <c r="P17590" s="38">
        <f>IF(Colin!$G17590&lt;$B$2,Colin!$I17590,0)</f>
        <v>0</v>
      </c>
      <c r="Q17590" s="38">
        <f>IF(Colin!$G17590&lt;$B$1,Colin!$I17590,0)</f>
        <v>0</v>
      </c>
    </row>
    <row r="17591" spans="12:17" x14ac:dyDescent="0.25">
      <c r="L17591" s="38">
        <f>IF(AND(Colin!$G17591=$B$1,Colin!$H17591=$C$3),Colin!$I17591,)</f>
        <v>0</v>
      </c>
      <c r="M17591" s="38">
        <f>IF(AND(Colin!$G17591=$B$1,Colin!$H17591&lt;=$C$3),Colin!$I17591,)</f>
        <v>0</v>
      </c>
      <c r="N17591" s="38">
        <f>IF(AND(Colin!$G17591=$B$2,Colin!$H17591=$C$3),Colin!$I17591,)</f>
        <v>0</v>
      </c>
      <c r="O17591" s="38">
        <f>IF(AND(Colin!$G17591=$B$2,Colin!$H17591&lt;=$C$3),Colin!$I17591,)</f>
        <v>0</v>
      </c>
      <c r="P17591" s="38">
        <f>IF(Colin!$G17591&lt;$B$2,Colin!$I17591,0)</f>
        <v>0</v>
      </c>
      <c r="Q17591" s="38">
        <f>IF(Colin!$G17591&lt;$B$1,Colin!$I17591,0)</f>
        <v>0</v>
      </c>
    </row>
    <row r="17592" spans="12:17" x14ac:dyDescent="0.25">
      <c r="L17592" s="38">
        <f>IF(AND(Colin!$G17592=$B$1,Colin!$H17592=$C$3),Colin!$I17592,)</f>
        <v>0</v>
      </c>
      <c r="M17592" s="38">
        <f>IF(AND(Colin!$G17592=$B$1,Colin!$H17592&lt;=$C$3),Colin!$I17592,)</f>
        <v>0</v>
      </c>
      <c r="N17592" s="38">
        <f>IF(AND(Colin!$G17592=$B$2,Colin!$H17592=$C$3),Colin!$I17592,)</f>
        <v>0</v>
      </c>
      <c r="O17592" s="38">
        <f>IF(AND(Colin!$G17592=$B$2,Colin!$H17592&lt;=$C$3),Colin!$I17592,)</f>
        <v>0</v>
      </c>
      <c r="P17592" s="38">
        <f>IF(Colin!$G17592&lt;$B$2,Colin!$I17592,0)</f>
        <v>0</v>
      </c>
      <c r="Q17592" s="38">
        <f>IF(Colin!$G17592&lt;$B$1,Colin!$I17592,0)</f>
        <v>0</v>
      </c>
    </row>
    <row r="17593" spans="12:17" x14ac:dyDescent="0.25">
      <c r="L17593" s="38">
        <f>IF(AND(Colin!$G17593=$B$1,Colin!$H17593=$C$3),Colin!$I17593,)</f>
        <v>0</v>
      </c>
      <c r="M17593" s="38">
        <f>IF(AND(Colin!$G17593=$B$1,Colin!$H17593&lt;=$C$3),Colin!$I17593,)</f>
        <v>0</v>
      </c>
      <c r="N17593" s="38">
        <f>IF(AND(Colin!$G17593=$B$2,Colin!$H17593=$C$3),Colin!$I17593,)</f>
        <v>0</v>
      </c>
      <c r="O17593" s="38">
        <f>IF(AND(Colin!$G17593=$B$2,Colin!$H17593&lt;=$C$3),Colin!$I17593,)</f>
        <v>0</v>
      </c>
      <c r="P17593" s="38">
        <f>IF(Colin!$G17593&lt;$B$2,Colin!$I17593,0)</f>
        <v>0</v>
      </c>
      <c r="Q17593" s="38">
        <f>IF(Colin!$G17593&lt;$B$1,Colin!$I17593,0)</f>
        <v>0</v>
      </c>
    </row>
    <row r="17594" spans="12:17" x14ac:dyDescent="0.25">
      <c r="L17594" s="38">
        <f>IF(AND(Colin!$G17594=$B$1,Colin!$H17594=$C$3),Colin!$I17594,)</f>
        <v>0</v>
      </c>
      <c r="M17594" s="38">
        <f>IF(AND(Colin!$G17594=$B$1,Colin!$H17594&lt;=$C$3),Colin!$I17594,)</f>
        <v>0</v>
      </c>
      <c r="N17594" s="38">
        <f>IF(AND(Colin!$G17594=$B$2,Colin!$H17594=$C$3),Colin!$I17594,)</f>
        <v>0</v>
      </c>
      <c r="O17594" s="38">
        <f>IF(AND(Colin!$G17594=$B$2,Colin!$H17594&lt;=$C$3),Colin!$I17594,)</f>
        <v>0</v>
      </c>
      <c r="P17594" s="38">
        <f>IF(Colin!$G17594&lt;$B$2,Colin!$I17594,0)</f>
        <v>0</v>
      </c>
      <c r="Q17594" s="38">
        <f>IF(Colin!$G17594&lt;$B$1,Colin!$I17594,0)</f>
        <v>0</v>
      </c>
    </row>
    <row r="17595" spans="12:17" x14ac:dyDescent="0.25">
      <c r="L17595" s="38">
        <f>IF(AND(Colin!$G17595=$B$1,Colin!$H17595=$C$3),Colin!$I17595,)</f>
        <v>0</v>
      </c>
      <c r="M17595" s="38">
        <f>IF(AND(Colin!$G17595=$B$1,Colin!$H17595&lt;=$C$3),Colin!$I17595,)</f>
        <v>0</v>
      </c>
      <c r="N17595" s="38">
        <f>IF(AND(Colin!$G17595=$B$2,Colin!$H17595=$C$3),Colin!$I17595,)</f>
        <v>0</v>
      </c>
      <c r="O17595" s="38">
        <f>IF(AND(Colin!$G17595=$B$2,Colin!$H17595&lt;=$C$3),Colin!$I17595,)</f>
        <v>0</v>
      </c>
      <c r="P17595" s="38">
        <f>IF(Colin!$G17595&lt;$B$2,Colin!$I17595,0)</f>
        <v>0</v>
      </c>
      <c r="Q17595" s="38">
        <f>IF(Colin!$G17595&lt;$B$1,Colin!$I17595,0)</f>
        <v>0</v>
      </c>
    </row>
    <row r="17596" spans="12:17" x14ac:dyDescent="0.25">
      <c r="L17596" s="38">
        <f>IF(AND(Colin!$G17596=$B$1,Colin!$H17596=$C$3),Colin!$I17596,)</f>
        <v>0</v>
      </c>
      <c r="M17596" s="38">
        <f>IF(AND(Colin!$G17596=$B$1,Colin!$H17596&lt;=$C$3),Colin!$I17596,)</f>
        <v>0</v>
      </c>
      <c r="N17596" s="38">
        <f>IF(AND(Colin!$G17596=$B$2,Colin!$H17596=$C$3),Colin!$I17596,)</f>
        <v>0</v>
      </c>
      <c r="O17596" s="38">
        <f>IF(AND(Colin!$G17596=$B$2,Colin!$H17596&lt;=$C$3),Colin!$I17596,)</f>
        <v>0</v>
      </c>
      <c r="P17596" s="38">
        <f>IF(Colin!$G17596&lt;$B$2,Colin!$I17596,0)</f>
        <v>0</v>
      </c>
      <c r="Q17596" s="38">
        <f>IF(Colin!$G17596&lt;$B$1,Colin!$I17596,0)</f>
        <v>0</v>
      </c>
    </row>
    <row r="17597" spans="12:17" x14ac:dyDescent="0.25">
      <c r="L17597" s="38">
        <f>IF(AND(Colin!$G17597=$B$1,Colin!$H17597=$C$3),Colin!$I17597,)</f>
        <v>0</v>
      </c>
      <c r="M17597" s="38">
        <f>IF(AND(Colin!$G17597=$B$1,Colin!$H17597&lt;=$C$3),Colin!$I17597,)</f>
        <v>0</v>
      </c>
      <c r="N17597" s="38">
        <f>IF(AND(Colin!$G17597=$B$2,Colin!$H17597=$C$3),Colin!$I17597,)</f>
        <v>0</v>
      </c>
      <c r="O17597" s="38">
        <f>IF(AND(Colin!$G17597=$B$2,Colin!$H17597&lt;=$C$3),Colin!$I17597,)</f>
        <v>0</v>
      </c>
      <c r="P17597" s="38">
        <f>IF(Colin!$G17597&lt;$B$2,Colin!$I17597,0)</f>
        <v>0</v>
      </c>
      <c r="Q17597" s="38">
        <f>IF(Colin!$G17597&lt;$B$1,Colin!$I17597,0)</f>
        <v>0</v>
      </c>
    </row>
    <row r="17598" spans="12:17" x14ac:dyDescent="0.25">
      <c r="L17598" s="38">
        <f>IF(AND(Colin!$G17598=$B$1,Colin!$H17598=$C$3),Colin!$I17598,)</f>
        <v>0</v>
      </c>
      <c r="M17598" s="38">
        <f>IF(AND(Colin!$G17598=$B$1,Colin!$H17598&lt;=$C$3),Colin!$I17598,)</f>
        <v>0</v>
      </c>
      <c r="N17598" s="38">
        <f>IF(AND(Colin!$G17598=$B$2,Colin!$H17598=$C$3),Colin!$I17598,)</f>
        <v>0</v>
      </c>
      <c r="O17598" s="38">
        <f>IF(AND(Colin!$G17598=$B$2,Colin!$H17598&lt;=$C$3),Colin!$I17598,)</f>
        <v>0</v>
      </c>
      <c r="P17598" s="38">
        <f>IF(Colin!$G17598&lt;$B$2,Colin!$I17598,0)</f>
        <v>0</v>
      </c>
      <c r="Q17598" s="38">
        <f>IF(Colin!$G17598&lt;$B$1,Colin!$I17598,0)</f>
        <v>0</v>
      </c>
    </row>
    <row r="17599" spans="12:17" x14ac:dyDescent="0.25">
      <c r="L17599" s="38">
        <f>IF(AND(Colin!$G17599=$B$1,Colin!$H17599=$C$3),Colin!$I17599,)</f>
        <v>0</v>
      </c>
      <c r="M17599" s="38">
        <f>IF(AND(Colin!$G17599=$B$1,Colin!$H17599&lt;=$C$3),Colin!$I17599,)</f>
        <v>0</v>
      </c>
      <c r="N17599" s="38">
        <f>IF(AND(Colin!$G17599=$B$2,Colin!$H17599=$C$3),Colin!$I17599,)</f>
        <v>0</v>
      </c>
      <c r="O17599" s="38">
        <f>IF(AND(Colin!$G17599=$B$2,Colin!$H17599&lt;=$C$3),Colin!$I17599,)</f>
        <v>0</v>
      </c>
      <c r="P17599" s="38">
        <f>IF(Colin!$G17599&lt;$B$2,Colin!$I17599,0)</f>
        <v>0</v>
      </c>
      <c r="Q17599" s="38">
        <f>IF(Colin!$G17599&lt;$B$1,Colin!$I17599,0)</f>
        <v>0</v>
      </c>
    </row>
    <row r="17600" spans="12:17" x14ac:dyDescent="0.25">
      <c r="L17600" s="38">
        <f>IF(AND(Colin!$G17600=$B$1,Colin!$H17600=$C$3),Colin!$I17600,)</f>
        <v>0</v>
      </c>
      <c r="M17600" s="38">
        <f>IF(AND(Colin!$G17600=$B$1,Colin!$H17600&lt;=$C$3),Colin!$I17600,)</f>
        <v>0</v>
      </c>
      <c r="N17600" s="38">
        <f>IF(AND(Colin!$G17600=$B$2,Colin!$H17600=$C$3),Colin!$I17600,)</f>
        <v>0</v>
      </c>
      <c r="O17600" s="38">
        <f>IF(AND(Colin!$G17600=$B$2,Colin!$H17600&lt;=$C$3),Colin!$I17600,)</f>
        <v>0</v>
      </c>
      <c r="P17600" s="38">
        <f>IF(Colin!$G17600&lt;$B$2,Colin!$I17600,0)</f>
        <v>0</v>
      </c>
      <c r="Q17600" s="38">
        <f>IF(Colin!$G17600&lt;$B$1,Colin!$I17600,0)</f>
        <v>0</v>
      </c>
    </row>
    <row r="17601" spans="12:17" x14ac:dyDescent="0.25">
      <c r="L17601" s="38">
        <f>IF(AND(Colin!$G17601=$B$1,Colin!$H17601=$C$3),Colin!$I17601,)</f>
        <v>0</v>
      </c>
      <c r="M17601" s="38">
        <f>IF(AND(Colin!$G17601=$B$1,Colin!$H17601&lt;=$C$3),Colin!$I17601,)</f>
        <v>0</v>
      </c>
      <c r="N17601" s="38">
        <f>IF(AND(Colin!$G17601=$B$2,Colin!$H17601=$C$3),Colin!$I17601,)</f>
        <v>0</v>
      </c>
      <c r="O17601" s="38">
        <f>IF(AND(Colin!$G17601=$B$2,Colin!$H17601&lt;=$C$3),Colin!$I17601,)</f>
        <v>0</v>
      </c>
      <c r="P17601" s="38">
        <f>IF(Colin!$G17601&lt;$B$2,Colin!$I17601,0)</f>
        <v>0</v>
      </c>
      <c r="Q17601" s="38">
        <f>IF(Colin!$G17601&lt;$B$1,Colin!$I17601,0)</f>
        <v>0</v>
      </c>
    </row>
    <row r="17602" spans="12:17" x14ac:dyDescent="0.25">
      <c r="L17602" s="38">
        <f>IF(AND(Colin!$G17602=$B$1,Colin!$H17602=$C$3),Colin!$I17602,)</f>
        <v>0</v>
      </c>
      <c r="M17602" s="38">
        <f>IF(AND(Colin!$G17602=$B$1,Colin!$H17602&lt;=$C$3),Colin!$I17602,)</f>
        <v>0</v>
      </c>
      <c r="N17602" s="38">
        <f>IF(AND(Colin!$G17602=$B$2,Colin!$H17602=$C$3),Colin!$I17602,)</f>
        <v>0</v>
      </c>
      <c r="O17602" s="38">
        <f>IF(AND(Colin!$G17602=$B$2,Colin!$H17602&lt;=$C$3),Colin!$I17602,)</f>
        <v>0</v>
      </c>
      <c r="P17602" s="38">
        <f>IF(Colin!$G17602&lt;$B$2,Colin!$I17602,0)</f>
        <v>0</v>
      </c>
      <c r="Q17602" s="38">
        <f>IF(Colin!$G17602&lt;$B$1,Colin!$I17602,0)</f>
        <v>0</v>
      </c>
    </row>
    <row r="17603" spans="12:17" x14ac:dyDescent="0.25">
      <c r="L17603" s="38">
        <f>IF(AND(Colin!$G17603=$B$1,Colin!$H17603=$C$3),Colin!$I17603,)</f>
        <v>0</v>
      </c>
      <c r="M17603" s="38">
        <f>IF(AND(Colin!$G17603=$B$1,Colin!$H17603&lt;=$C$3),Colin!$I17603,)</f>
        <v>0</v>
      </c>
      <c r="N17603" s="38">
        <f>IF(AND(Colin!$G17603=$B$2,Colin!$H17603=$C$3),Colin!$I17603,)</f>
        <v>0</v>
      </c>
      <c r="O17603" s="38">
        <f>IF(AND(Colin!$G17603=$B$2,Colin!$H17603&lt;=$C$3),Colin!$I17603,)</f>
        <v>0</v>
      </c>
      <c r="P17603" s="38">
        <f>IF(Colin!$G17603&lt;$B$2,Colin!$I17603,0)</f>
        <v>0</v>
      </c>
      <c r="Q17603" s="38">
        <f>IF(Colin!$G17603&lt;$B$1,Colin!$I17603,0)</f>
        <v>0</v>
      </c>
    </row>
    <row r="17604" spans="12:17" x14ac:dyDescent="0.25">
      <c r="L17604" s="38">
        <f>IF(AND(Colin!$G17604=$B$1,Colin!$H17604=$C$3),Colin!$I17604,)</f>
        <v>0</v>
      </c>
      <c r="M17604" s="38">
        <f>IF(AND(Colin!$G17604=$B$1,Colin!$H17604&lt;=$C$3),Colin!$I17604,)</f>
        <v>0</v>
      </c>
      <c r="N17604" s="38">
        <f>IF(AND(Colin!$G17604=$B$2,Colin!$H17604=$C$3),Colin!$I17604,)</f>
        <v>0</v>
      </c>
      <c r="O17604" s="38">
        <f>IF(AND(Colin!$G17604=$B$2,Colin!$H17604&lt;=$C$3),Colin!$I17604,)</f>
        <v>0</v>
      </c>
      <c r="P17604" s="38">
        <f>IF(Colin!$G17604&lt;$B$2,Colin!$I17604,0)</f>
        <v>0</v>
      </c>
      <c r="Q17604" s="38">
        <f>IF(Colin!$G17604&lt;$B$1,Colin!$I17604,0)</f>
        <v>0</v>
      </c>
    </row>
    <row r="17605" spans="12:17" x14ac:dyDescent="0.25">
      <c r="L17605" s="38">
        <f>IF(AND(Colin!$G17605=$B$1,Colin!$H17605=$C$3),Colin!$I17605,)</f>
        <v>0</v>
      </c>
      <c r="M17605" s="38">
        <f>IF(AND(Colin!$G17605=$B$1,Colin!$H17605&lt;=$C$3),Colin!$I17605,)</f>
        <v>0</v>
      </c>
      <c r="N17605" s="38">
        <f>IF(AND(Colin!$G17605=$B$2,Colin!$H17605=$C$3),Colin!$I17605,)</f>
        <v>0</v>
      </c>
      <c r="O17605" s="38">
        <f>IF(AND(Colin!$G17605=$B$2,Colin!$H17605&lt;=$C$3),Colin!$I17605,)</f>
        <v>0</v>
      </c>
      <c r="P17605" s="38">
        <f>IF(Colin!$G17605&lt;$B$2,Colin!$I17605,0)</f>
        <v>0</v>
      </c>
      <c r="Q17605" s="38">
        <f>IF(Colin!$G17605&lt;$B$1,Colin!$I17605,0)</f>
        <v>0</v>
      </c>
    </row>
    <row r="17606" spans="12:17" x14ac:dyDescent="0.25">
      <c r="L17606" s="38">
        <f>IF(AND(Colin!$G17606=$B$1,Colin!$H17606=$C$3),Colin!$I17606,)</f>
        <v>0</v>
      </c>
      <c r="M17606" s="38">
        <f>IF(AND(Colin!$G17606=$B$1,Colin!$H17606&lt;=$C$3),Colin!$I17606,)</f>
        <v>0</v>
      </c>
      <c r="N17606" s="38">
        <f>IF(AND(Colin!$G17606=$B$2,Colin!$H17606=$C$3),Colin!$I17606,)</f>
        <v>0</v>
      </c>
      <c r="O17606" s="38">
        <f>IF(AND(Colin!$G17606=$B$2,Colin!$H17606&lt;=$C$3),Colin!$I17606,)</f>
        <v>0</v>
      </c>
      <c r="P17606" s="38">
        <f>IF(Colin!$G17606&lt;$B$2,Colin!$I17606,0)</f>
        <v>0</v>
      </c>
      <c r="Q17606" s="38">
        <f>IF(Colin!$G17606&lt;$B$1,Colin!$I17606,0)</f>
        <v>0</v>
      </c>
    </row>
    <row r="17607" spans="12:17" x14ac:dyDescent="0.25">
      <c r="L17607" s="38">
        <f>IF(AND(Colin!$G17607=$B$1,Colin!$H17607=$C$3),Colin!$I17607,)</f>
        <v>0</v>
      </c>
      <c r="M17607" s="38">
        <f>IF(AND(Colin!$G17607=$B$1,Colin!$H17607&lt;=$C$3),Colin!$I17607,)</f>
        <v>0</v>
      </c>
      <c r="N17607" s="38">
        <f>IF(AND(Colin!$G17607=$B$2,Colin!$H17607=$C$3),Colin!$I17607,)</f>
        <v>0</v>
      </c>
      <c r="O17607" s="38">
        <f>IF(AND(Colin!$G17607=$B$2,Colin!$H17607&lt;=$C$3),Colin!$I17607,)</f>
        <v>0</v>
      </c>
      <c r="P17607" s="38">
        <f>IF(Colin!$G17607&lt;$B$2,Colin!$I17607,0)</f>
        <v>0</v>
      </c>
      <c r="Q17607" s="38">
        <f>IF(Colin!$G17607&lt;$B$1,Colin!$I17607,0)</f>
        <v>0</v>
      </c>
    </row>
    <row r="17608" spans="12:17" x14ac:dyDescent="0.25">
      <c r="L17608" s="38">
        <f>IF(AND(Colin!$G17608=$B$1,Colin!$H17608=$C$3),Colin!$I17608,)</f>
        <v>0</v>
      </c>
      <c r="M17608" s="38">
        <f>IF(AND(Colin!$G17608=$B$1,Colin!$H17608&lt;=$C$3),Colin!$I17608,)</f>
        <v>0</v>
      </c>
      <c r="N17608" s="38">
        <f>IF(AND(Colin!$G17608=$B$2,Colin!$H17608=$C$3),Colin!$I17608,)</f>
        <v>0</v>
      </c>
      <c r="O17608" s="38">
        <f>IF(AND(Colin!$G17608=$B$2,Colin!$H17608&lt;=$C$3),Colin!$I17608,)</f>
        <v>0</v>
      </c>
      <c r="P17608" s="38">
        <f>IF(Colin!$G17608&lt;$B$2,Colin!$I17608,0)</f>
        <v>0</v>
      </c>
      <c r="Q17608" s="38">
        <f>IF(Colin!$G17608&lt;$B$1,Colin!$I17608,0)</f>
        <v>0</v>
      </c>
    </row>
    <row r="17609" spans="12:17" x14ac:dyDescent="0.25">
      <c r="L17609" s="38">
        <f>IF(AND(Colin!$G17609=$B$1,Colin!$H17609=$C$3),Colin!$I17609,)</f>
        <v>0</v>
      </c>
      <c r="M17609" s="38">
        <f>IF(AND(Colin!$G17609=$B$1,Colin!$H17609&lt;=$C$3),Colin!$I17609,)</f>
        <v>0</v>
      </c>
      <c r="N17609" s="38">
        <f>IF(AND(Colin!$G17609=$B$2,Colin!$H17609=$C$3),Colin!$I17609,)</f>
        <v>0</v>
      </c>
      <c r="O17609" s="38">
        <f>IF(AND(Colin!$G17609=$B$2,Colin!$H17609&lt;=$C$3),Colin!$I17609,)</f>
        <v>0</v>
      </c>
      <c r="P17609" s="38">
        <f>IF(Colin!$G17609&lt;$B$2,Colin!$I17609,0)</f>
        <v>0</v>
      </c>
      <c r="Q17609" s="38">
        <f>IF(Colin!$G17609&lt;$B$1,Colin!$I17609,0)</f>
        <v>0</v>
      </c>
    </row>
    <row r="17610" spans="12:17" x14ac:dyDescent="0.25">
      <c r="L17610" s="38">
        <f>IF(AND(Colin!$G17610=$B$1,Colin!$H17610=$C$3),Colin!$I17610,)</f>
        <v>0</v>
      </c>
      <c r="M17610" s="38">
        <f>IF(AND(Colin!$G17610=$B$1,Colin!$H17610&lt;=$C$3),Colin!$I17610,)</f>
        <v>0</v>
      </c>
      <c r="N17610" s="38">
        <f>IF(AND(Colin!$G17610=$B$2,Colin!$H17610=$C$3),Colin!$I17610,)</f>
        <v>0</v>
      </c>
      <c r="O17610" s="38">
        <f>IF(AND(Colin!$G17610=$B$2,Colin!$H17610&lt;=$C$3),Colin!$I17610,)</f>
        <v>0</v>
      </c>
      <c r="P17610" s="38">
        <f>IF(Colin!$G17610&lt;$B$2,Colin!$I17610,0)</f>
        <v>0</v>
      </c>
      <c r="Q17610" s="38">
        <f>IF(Colin!$G17610&lt;$B$1,Colin!$I17610,0)</f>
        <v>0</v>
      </c>
    </row>
    <row r="17611" spans="12:17" x14ac:dyDescent="0.25">
      <c r="L17611" s="38">
        <f>IF(AND(Colin!$G17611=$B$1,Colin!$H17611=$C$3),Colin!$I17611,)</f>
        <v>0</v>
      </c>
      <c r="M17611" s="38">
        <f>IF(AND(Colin!$G17611=$B$1,Colin!$H17611&lt;=$C$3),Colin!$I17611,)</f>
        <v>0</v>
      </c>
      <c r="N17611" s="38">
        <f>IF(AND(Colin!$G17611=$B$2,Colin!$H17611=$C$3),Colin!$I17611,)</f>
        <v>0</v>
      </c>
      <c r="O17611" s="38">
        <f>IF(AND(Colin!$G17611=$B$2,Colin!$H17611&lt;=$C$3),Colin!$I17611,)</f>
        <v>0</v>
      </c>
      <c r="P17611" s="38">
        <f>IF(Colin!$G17611&lt;$B$2,Colin!$I17611,0)</f>
        <v>0</v>
      </c>
      <c r="Q17611" s="38">
        <f>IF(Colin!$G17611&lt;$B$1,Colin!$I17611,0)</f>
        <v>0</v>
      </c>
    </row>
    <row r="17612" spans="12:17" x14ac:dyDescent="0.25">
      <c r="L17612" s="38">
        <f>IF(AND(Colin!$G17612=$B$1,Colin!$H17612=$C$3),Colin!$I17612,)</f>
        <v>0</v>
      </c>
      <c r="M17612" s="38">
        <f>IF(AND(Colin!$G17612=$B$1,Colin!$H17612&lt;=$C$3),Colin!$I17612,)</f>
        <v>0</v>
      </c>
      <c r="N17612" s="38">
        <f>IF(AND(Colin!$G17612=$B$2,Colin!$H17612=$C$3),Colin!$I17612,)</f>
        <v>0</v>
      </c>
      <c r="O17612" s="38">
        <f>IF(AND(Colin!$G17612=$B$2,Colin!$H17612&lt;=$C$3),Colin!$I17612,)</f>
        <v>0</v>
      </c>
      <c r="P17612" s="38">
        <f>IF(Colin!$G17612&lt;$B$2,Colin!$I17612,0)</f>
        <v>0</v>
      </c>
      <c r="Q17612" s="38">
        <f>IF(Colin!$G17612&lt;$B$1,Colin!$I17612,0)</f>
        <v>0</v>
      </c>
    </row>
    <row r="17613" spans="12:17" x14ac:dyDescent="0.25">
      <c r="L17613" s="38">
        <f>IF(AND(Colin!$G17613=$B$1,Colin!$H17613=$C$3),Colin!$I17613,)</f>
        <v>0</v>
      </c>
      <c r="M17613" s="38">
        <f>IF(AND(Colin!$G17613=$B$1,Colin!$H17613&lt;=$C$3),Colin!$I17613,)</f>
        <v>0</v>
      </c>
      <c r="N17613" s="38">
        <f>IF(AND(Colin!$G17613=$B$2,Colin!$H17613=$C$3),Colin!$I17613,)</f>
        <v>0</v>
      </c>
      <c r="O17613" s="38">
        <f>IF(AND(Colin!$G17613=$B$2,Colin!$H17613&lt;=$C$3),Colin!$I17613,)</f>
        <v>0</v>
      </c>
      <c r="P17613" s="38">
        <f>IF(Colin!$G17613&lt;$B$2,Colin!$I17613,0)</f>
        <v>0</v>
      </c>
      <c r="Q17613" s="38">
        <f>IF(Colin!$G17613&lt;$B$1,Colin!$I17613,0)</f>
        <v>0</v>
      </c>
    </row>
    <row r="17614" spans="12:17" x14ac:dyDescent="0.25">
      <c r="L17614" s="38">
        <f>IF(AND(Colin!$G17614=$B$1,Colin!$H17614=$C$3),Colin!$I17614,)</f>
        <v>0</v>
      </c>
      <c r="M17614" s="38">
        <f>IF(AND(Colin!$G17614=$B$1,Colin!$H17614&lt;=$C$3),Colin!$I17614,)</f>
        <v>0</v>
      </c>
      <c r="N17614" s="38">
        <f>IF(AND(Colin!$G17614=$B$2,Colin!$H17614=$C$3),Colin!$I17614,)</f>
        <v>0</v>
      </c>
      <c r="O17614" s="38">
        <f>IF(AND(Colin!$G17614=$B$2,Colin!$H17614&lt;=$C$3),Colin!$I17614,)</f>
        <v>0</v>
      </c>
      <c r="P17614" s="38">
        <f>IF(Colin!$G17614&lt;$B$2,Colin!$I17614,0)</f>
        <v>0</v>
      </c>
      <c r="Q17614" s="38">
        <f>IF(Colin!$G17614&lt;$B$1,Colin!$I17614,0)</f>
        <v>0</v>
      </c>
    </row>
    <row r="17615" spans="12:17" x14ac:dyDescent="0.25">
      <c r="L17615" s="38">
        <f>IF(AND(Colin!$G17615=$B$1,Colin!$H17615=$C$3),Colin!$I17615,)</f>
        <v>0</v>
      </c>
      <c r="M17615" s="38">
        <f>IF(AND(Colin!$G17615=$B$1,Colin!$H17615&lt;=$C$3),Colin!$I17615,)</f>
        <v>0</v>
      </c>
      <c r="N17615" s="38">
        <f>IF(AND(Colin!$G17615=$B$2,Colin!$H17615=$C$3),Colin!$I17615,)</f>
        <v>0</v>
      </c>
      <c r="O17615" s="38">
        <f>IF(AND(Colin!$G17615=$B$2,Colin!$H17615&lt;=$C$3),Colin!$I17615,)</f>
        <v>0</v>
      </c>
      <c r="P17615" s="38">
        <f>IF(Colin!$G17615&lt;$B$2,Colin!$I17615,0)</f>
        <v>0</v>
      </c>
      <c r="Q17615" s="38">
        <f>IF(Colin!$G17615&lt;$B$1,Colin!$I17615,0)</f>
        <v>0</v>
      </c>
    </row>
    <row r="17616" spans="12:17" x14ac:dyDescent="0.25">
      <c r="L17616" s="38">
        <f>IF(AND(Colin!$G17616=$B$1,Colin!$H17616=$C$3),Colin!$I17616,)</f>
        <v>0</v>
      </c>
      <c r="M17616" s="38">
        <f>IF(AND(Colin!$G17616=$B$1,Colin!$H17616&lt;=$C$3),Colin!$I17616,)</f>
        <v>0</v>
      </c>
      <c r="N17616" s="38">
        <f>IF(AND(Colin!$G17616=$B$2,Colin!$H17616=$C$3),Colin!$I17616,)</f>
        <v>0</v>
      </c>
      <c r="O17616" s="38">
        <f>IF(AND(Colin!$G17616=$B$2,Colin!$H17616&lt;=$C$3),Colin!$I17616,)</f>
        <v>0</v>
      </c>
      <c r="P17616" s="38">
        <f>IF(Colin!$G17616&lt;$B$2,Colin!$I17616,0)</f>
        <v>0</v>
      </c>
      <c r="Q17616" s="38">
        <f>IF(Colin!$G17616&lt;$B$1,Colin!$I17616,0)</f>
        <v>0</v>
      </c>
    </row>
    <row r="17617" spans="12:17" x14ac:dyDescent="0.25">
      <c r="L17617" s="38">
        <f>IF(AND(Colin!$G17617=$B$1,Colin!$H17617=$C$3),Colin!$I17617,)</f>
        <v>0</v>
      </c>
      <c r="M17617" s="38">
        <f>IF(AND(Colin!$G17617=$B$1,Colin!$H17617&lt;=$C$3),Colin!$I17617,)</f>
        <v>0</v>
      </c>
      <c r="N17617" s="38">
        <f>IF(AND(Colin!$G17617=$B$2,Colin!$H17617=$C$3),Colin!$I17617,)</f>
        <v>0</v>
      </c>
      <c r="O17617" s="38">
        <f>IF(AND(Colin!$G17617=$B$2,Colin!$H17617&lt;=$C$3),Colin!$I17617,)</f>
        <v>0</v>
      </c>
      <c r="P17617" s="38">
        <f>IF(Colin!$G17617&lt;$B$2,Colin!$I17617,0)</f>
        <v>0</v>
      </c>
      <c r="Q17617" s="38">
        <f>IF(Colin!$G17617&lt;$B$1,Colin!$I17617,0)</f>
        <v>0</v>
      </c>
    </row>
    <row r="17618" spans="12:17" x14ac:dyDescent="0.25">
      <c r="L17618" s="38">
        <f>IF(AND(Colin!$G17618=$B$1,Colin!$H17618=$C$3),Colin!$I17618,)</f>
        <v>0</v>
      </c>
      <c r="M17618" s="38">
        <f>IF(AND(Colin!$G17618=$B$1,Colin!$H17618&lt;=$C$3),Colin!$I17618,)</f>
        <v>0</v>
      </c>
      <c r="N17618" s="38">
        <f>IF(AND(Colin!$G17618=$B$2,Colin!$H17618=$C$3),Colin!$I17618,)</f>
        <v>0</v>
      </c>
      <c r="O17618" s="38">
        <f>IF(AND(Colin!$G17618=$B$2,Colin!$H17618&lt;=$C$3),Colin!$I17618,)</f>
        <v>0</v>
      </c>
      <c r="P17618" s="38">
        <f>IF(Colin!$G17618&lt;$B$2,Colin!$I17618,0)</f>
        <v>0</v>
      </c>
      <c r="Q17618" s="38">
        <f>IF(Colin!$G17618&lt;$B$1,Colin!$I17618,0)</f>
        <v>0</v>
      </c>
    </row>
    <row r="17619" spans="12:17" x14ac:dyDescent="0.25">
      <c r="L17619" s="38">
        <f>IF(AND(Colin!$G17619=$B$1,Colin!$H17619=$C$3),Colin!$I17619,)</f>
        <v>0</v>
      </c>
      <c r="M17619" s="38">
        <f>IF(AND(Colin!$G17619=$B$1,Colin!$H17619&lt;=$C$3),Colin!$I17619,)</f>
        <v>0</v>
      </c>
      <c r="N17619" s="38">
        <f>IF(AND(Colin!$G17619=$B$2,Colin!$H17619=$C$3),Colin!$I17619,)</f>
        <v>0</v>
      </c>
      <c r="O17619" s="38">
        <f>IF(AND(Colin!$G17619=$B$2,Colin!$H17619&lt;=$C$3),Colin!$I17619,)</f>
        <v>0</v>
      </c>
      <c r="P17619" s="38">
        <f>IF(Colin!$G17619&lt;$B$2,Colin!$I17619,0)</f>
        <v>0</v>
      </c>
      <c r="Q17619" s="38">
        <f>IF(Colin!$G17619&lt;$B$1,Colin!$I17619,0)</f>
        <v>0</v>
      </c>
    </row>
    <row r="17620" spans="12:17" x14ac:dyDescent="0.25">
      <c r="L17620" s="38">
        <f>IF(AND(Colin!$G17620=$B$1,Colin!$H17620=$C$3),Colin!$I17620,)</f>
        <v>0</v>
      </c>
      <c r="M17620" s="38">
        <f>IF(AND(Colin!$G17620=$B$1,Colin!$H17620&lt;=$C$3),Colin!$I17620,)</f>
        <v>0</v>
      </c>
      <c r="N17620" s="38">
        <f>IF(AND(Colin!$G17620=$B$2,Colin!$H17620=$C$3),Colin!$I17620,)</f>
        <v>0</v>
      </c>
      <c r="O17620" s="38">
        <f>IF(AND(Colin!$G17620=$B$2,Colin!$H17620&lt;=$C$3),Colin!$I17620,)</f>
        <v>0</v>
      </c>
      <c r="P17620" s="38">
        <f>IF(Colin!$G17620&lt;$B$2,Colin!$I17620,0)</f>
        <v>0</v>
      </c>
      <c r="Q17620" s="38">
        <f>IF(Colin!$G17620&lt;$B$1,Colin!$I17620,0)</f>
        <v>0</v>
      </c>
    </row>
    <row r="17621" spans="12:17" x14ac:dyDescent="0.25">
      <c r="L17621" s="38">
        <f>IF(AND(Colin!$G17621=$B$1,Colin!$H17621=$C$3),Colin!$I17621,)</f>
        <v>0</v>
      </c>
      <c r="M17621" s="38">
        <f>IF(AND(Colin!$G17621=$B$1,Colin!$H17621&lt;=$C$3),Colin!$I17621,)</f>
        <v>0</v>
      </c>
      <c r="N17621" s="38">
        <f>IF(AND(Colin!$G17621=$B$2,Colin!$H17621=$C$3),Colin!$I17621,)</f>
        <v>0</v>
      </c>
      <c r="O17621" s="38">
        <f>IF(AND(Colin!$G17621=$B$2,Colin!$H17621&lt;=$C$3),Colin!$I17621,)</f>
        <v>0</v>
      </c>
      <c r="P17621" s="38">
        <f>IF(Colin!$G17621&lt;$B$2,Colin!$I17621,0)</f>
        <v>0</v>
      </c>
      <c r="Q17621" s="38">
        <f>IF(Colin!$G17621&lt;$B$1,Colin!$I17621,0)</f>
        <v>0</v>
      </c>
    </row>
    <row r="17622" spans="12:17" x14ac:dyDescent="0.25">
      <c r="L17622" s="38">
        <f>IF(AND(Colin!$G17622=$B$1,Colin!$H17622=$C$3),Colin!$I17622,)</f>
        <v>0</v>
      </c>
      <c r="M17622" s="38">
        <f>IF(AND(Colin!$G17622=$B$1,Colin!$H17622&lt;=$C$3),Colin!$I17622,)</f>
        <v>0</v>
      </c>
      <c r="N17622" s="38">
        <f>IF(AND(Colin!$G17622=$B$2,Colin!$H17622=$C$3),Colin!$I17622,)</f>
        <v>0</v>
      </c>
      <c r="O17622" s="38">
        <f>IF(AND(Colin!$G17622=$B$2,Colin!$H17622&lt;=$C$3),Colin!$I17622,)</f>
        <v>0</v>
      </c>
      <c r="P17622" s="38">
        <f>IF(Colin!$G17622&lt;$B$2,Colin!$I17622,0)</f>
        <v>0</v>
      </c>
      <c r="Q17622" s="38">
        <f>IF(Colin!$G17622&lt;$B$1,Colin!$I17622,0)</f>
        <v>0</v>
      </c>
    </row>
    <row r="17623" spans="12:17" x14ac:dyDescent="0.25">
      <c r="L17623" s="38">
        <f>IF(AND(Colin!$G17623=$B$1,Colin!$H17623=$C$3),Colin!$I17623,)</f>
        <v>0</v>
      </c>
      <c r="M17623" s="38">
        <f>IF(AND(Colin!$G17623=$B$1,Colin!$H17623&lt;=$C$3),Colin!$I17623,)</f>
        <v>0</v>
      </c>
      <c r="N17623" s="38">
        <f>IF(AND(Colin!$G17623=$B$2,Colin!$H17623=$C$3),Colin!$I17623,)</f>
        <v>0</v>
      </c>
      <c r="O17623" s="38">
        <f>IF(AND(Colin!$G17623=$B$2,Colin!$H17623&lt;=$C$3),Colin!$I17623,)</f>
        <v>0</v>
      </c>
      <c r="P17623" s="38">
        <f>IF(Colin!$G17623&lt;$B$2,Colin!$I17623,0)</f>
        <v>0</v>
      </c>
      <c r="Q17623" s="38">
        <f>IF(Colin!$G17623&lt;$B$1,Colin!$I17623,0)</f>
        <v>0</v>
      </c>
    </row>
    <row r="17624" spans="12:17" x14ac:dyDescent="0.25">
      <c r="L17624" s="38">
        <f>IF(AND(Colin!$G17624=$B$1,Colin!$H17624=$C$3),Colin!$I17624,)</f>
        <v>0</v>
      </c>
      <c r="M17624" s="38">
        <f>IF(AND(Colin!$G17624=$B$1,Colin!$H17624&lt;=$C$3),Colin!$I17624,)</f>
        <v>0</v>
      </c>
      <c r="N17624" s="38">
        <f>IF(AND(Colin!$G17624=$B$2,Colin!$H17624=$C$3),Colin!$I17624,)</f>
        <v>0</v>
      </c>
      <c r="O17624" s="38">
        <f>IF(AND(Colin!$G17624=$B$2,Colin!$H17624&lt;=$C$3),Colin!$I17624,)</f>
        <v>0</v>
      </c>
      <c r="P17624" s="38">
        <f>IF(Colin!$G17624&lt;$B$2,Colin!$I17624,0)</f>
        <v>0</v>
      </c>
      <c r="Q17624" s="38">
        <f>IF(Colin!$G17624&lt;$B$1,Colin!$I17624,0)</f>
        <v>0</v>
      </c>
    </row>
    <row r="17625" spans="12:17" x14ac:dyDescent="0.25">
      <c r="L17625" s="38">
        <f>IF(AND(Colin!$G17625=$B$1,Colin!$H17625=$C$3),Colin!$I17625,)</f>
        <v>0</v>
      </c>
      <c r="M17625" s="38">
        <f>IF(AND(Colin!$G17625=$B$1,Colin!$H17625&lt;=$C$3),Colin!$I17625,)</f>
        <v>0</v>
      </c>
      <c r="N17625" s="38">
        <f>IF(AND(Colin!$G17625=$B$2,Colin!$H17625=$C$3),Colin!$I17625,)</f>
        <v>0</v>
      </c>
      <c r="O17625" s="38">
        <f>IF(AND(Colin!$G17625=$B$2,Colin!$H17625&lt;=$C$3),Colin!$I17625,)</f>
        <v>0</v>
      </c>
      <c r="P17625" s="38">
        <f>IF(Colin!$G17625&lt;$B$2,Colin!$I17625,0)</f>
        <v>0</v>
      </c>
      <c r="Q17625" s="38">
        <f>IF(Colin!$G17625&lt;$B$1,Colin!$I17625,0)</f>
        <v>0</v>
      </c>
    </row>
    <row r="17626" spans="12:17" x14ac:dyDescent="0.25">
      <c r="L17626" s="38">
        <f>IF(AND(Colin!$G17626=$B$1,Colin!$H17626=$C$3),Colin!$I17626,)</f>
        <v>0</v>
      </c>
      <c r="M17626" s="38">
        <f>IF(AND(Colin!$G17626=$B$1,Colin!$H17626&lt;=$C$3),Colin!$I17626,)</f>
        <v>0</v>
      </c>
      <c r="N17626" s="38">
        <f>IF(AND(Colin!$G17626=$B$2,Colin!$H17626=$C$3),Colin!$I17626,)</f>
        <v>0</v>
      </c>
      <c r="O17626" s="38">
        <f>IF(AND(Colin!$G17626=$B$2,Colin!$H17626&lt;=$C$3),Colin!$I17626,)</f>
        <v>0</v>
      </c>
      <c r="P17626" s="38">
        <f>IF(Colin!$G17626&lt;$B$2,Colin!$I17626,0)</f>
        <v>0</v>
      </c>
      <c r="Q17626" s="38">
        <f>IF(Colin!$G17626&lt;$B$1,Colin!$I17626,0)</f>
        <v>0</v>
      </c>
    </row>
    <row r="17627" spans="12:17" x14ac:dyDescent="0.25">
      <c r="L17627" s="38">
        <f>IF(AND(Colin!$G17627=$B$1,Colin!$H17627=$C$3),Colin!$I17627,)</f>
        <v>0</v>
      </c>
      <c r="M17627" s="38">
        <f>IF(AND(Colin!$G17627=$B$1,Colin!$H17627&lt;=$C$3),Colin!$I17627,)</f>
        <v>0</v>
      </c>
      <c r="N17627" s="38">
        <f>IF(AND(Colin!$G17627=$B$2,Colin!$H17627=$C$3),Colin!$I17627,)</f>
        <v>0</v>
      </c>
      <c r="O17627" s="38">
        <f>IF(AND(Colin!$G17627=$B$2,Colin!$H17627&lt;=$C$3),Colin!$I17627,)</f>
        <v>0</v>
      </c>
      <c r="P17627" s="38">
        <f>IF(Colin!$G17627&lt;$B$2,Colin!$I17627,0)</f>
        <v>0</v>
      </c>
      <c r="Q17627" s="38">
        <f>IF(Colin!$G17627&lt;$B$1,Colin!$I17627,0)</f>
        <v>0</v>
      </c>
    </row>
    <row r="17628" spans="12:17" x14ac:dyDescent="0.25">
      <c r="L17628" s="38">
        <f>IF(AND(Colin!$G17628=$B$1,Colin!$H17628=$C$3),Colin!$I17628,)</f>
        <v>0</v>
      </c>
      <c r="M17628" s="38">
        <f>IF(AND(Colin!$G17628=$B$1,Colin!$H17628&lt;=$C$3),Colin!$I17628,)</f>
        <v>0</v>
      </c>
      <c r="N17628" s="38">
        <f>IF(AND(Colin!$G17628=$B$2,Colin!$H17628=$C$3),Colin!$I17628,)</f>
        <v>0</v>
      </c>
      <c r="O17628" s="38">
        <f>IF(AND(Colin!$G17628=$B$2,Colin!$H17628&lt;=$C$3),Colin!$I17628,)</f>
        <v>0</v>
      </c>
      <c r="P17628" s="38">
        <f>IF(Colin!$G17628&lt;$B$2,Colin!$I17628,0)</f>
        <v>0</v>
      </c>
      <c r="Q17628" s="38">
        <f>IF(Colin!$G17628&lt;$B$1,Colin!$I17628,0)</f>
        <v>0</v>
      </c>
    </row>
    <row r="17629" spans="12:17" x14ac:dyDescent="0.25">
      <c r="L17629" s="38">
        <f>IF(AND(Colin!$G17629=$B$1,Colin!$H17629=$C$3),Colin!$I17629,)</f>
        <v>0</v>
      </c>
      <c r="M17629" s="38">
        <f>IF(AND(Colin!$G17629=$B$1,Colin!$H17629&lt;=$C$3),Colin!$I17629,)</f>
        <v>0</v>
      </c>
      <c r="N17629" s="38">
        <f>IF(AND(Colin!$G17629=$B$2,Colin!$H17629=$C$3),Colin!$I17629,)</f>
        <v>0</v>
      </c>
      <c r="O17629" s="38">
        <f>IF(AND(Colin!$G17629=$B$2,Colin!$H17629&lt;=$C$3),Colin!$I17629,)</f>
        <v>0</v>
      </c>
      <c r="P17629" s="38">
        <f>IF(Colin!$G17629&lt;$B$2,Colin!$I17629,0)</f>
        <v>0</v>
      </c>
      <c r="Q17629" s="38">
        <f>IF(Colin!$G17629&lt;$B$1,Colin!$I17629,0)</f>
        <v>0</v>
      </c>
    </row>
    <row r="17630" spans="12:17" x14ac:dyDescent="0.25">
      <c r="L17630" s="38">
        <f>IF(AND(Colin!$G17630=$B$1,Colin!$H17630=$C$3),Colin!$I17630,)</f>
        <v>0</v>
      </c>
      <c r="M17630" s="38">
        <f>IF(AND(Colin!$G17630=$B$1,Colin!$H17630&lt;=$C$3),Colin!$I17630,)</f>
        <v>0</v>
      </c>
      <c r="N17630" s="38">
        <f>IF(AND(Colin!$G17630=$B$2,Colin!$H17630=$C$3),Colin!$I17630,)</f>
        <v>0</v>
      </c>
      <c r="O17630" s="38">
        <f>IF(AND(Colin!$G17630=$B$2,Colin!$H17630&lt;=$C$3),Colin!$I17630,)</f>
        <v>0</v>
      </c>
      <c r="P17630" s="38">
        <f>IF(Colin!$G17630&lt;$B$2,Colin!$I17630,0)</f>
        <v>0</v>
      </c>
      <c r="Q17630" s="38">
        <f>IF(Colin!$G17630&lt;$B$1,Colin!$I17630,0)</f>
        <v>0</v>
      </c>
    </row>
    <row r="17631" spans="12:17" x14ac:dyDescent="0.25">
      <c r="L17631" s="38">
        <f>IF(AND(Colin!$G17631=$B$1,Colin!$H17631=$C$3),Colin!$I17631,)</f>
        <v>0</v>
      </c>
      <c r="M17631" s="38">
        <f>IF(AND(Colin!$G17631=$B$1,Colin!$H17631&lt;=$C$3),Colin!$I17631,)</f>
        <v>0</v>
      </c>
      <c r="N17631" s="38">
        <f>IF(AND(Colin!$G17631=$B$2,Colin!$H17631=$C$3),Colin!$I17631,)</f>
        <v>0</v>
      </c>
      <c r="O17631" s="38">
        <f>IF(AND(Colin!$G17631=$B$2,Colin!$H17631&lt;=$C$3),Colin!$I17631,)</f>
        <v>0</v>
      </c>
      <c r="P17631" s="38">
        <f>IF(Colin!$G17631&lt;$B$2,Colin!$I17631,0)</f>
        <v>0</v>
      </c>
      <c r="Q17631" s="38">
        <f>IF(Colin!$G17631&lt;$B$1,Colin!$I17631,0)</f>
        <v>0</v>
      </c>
    </row>
    <row r="17632" spans="12:17" x14ac:dyDescent="0.25">
      <c r="L17632" s="38">
        <f>IF(AND(Colin!$G17632=$B$1,Colin!$H17632=$C$3),Colin!$I17632,)</f>
        <v>0</v>
      </c>
      <c r="M17632" s="38">
        <f>IF(AND(Colin!$G17632=$B$1,Colin!$H17632&lt;=$C$3),Colin!$I17632,)</f>
        <v>0</v>
      </c>
      <c r="N17632" s="38">
        <f>IF(AND(Colin!$G17632=$B$2,Colin!$H17632=$C$3),Colin!$I17632,)</f>
        <v>0</v>
      </c>
      <c r="O17632" s="38">
        <f>IF(AND(Colin!$G17632=$B$2,Colin!$H17632&lt;=$C$3),Colin!$I17632,)</f>
        <v>0</v>
      </c>
      <c r="P17632" s="38">
        <f>IF(Colin!$G17632&lt;$B$2,Colin!$I17632,0)</f>
        <v>0</v>
      </c>
      <c r="Q17632" s="38">
        <f>IF(Colin!$G17632&lt;$B$1,Colin!$I17632,0)</f>
        <v>0</v>
      </c>
    </row>
    <row r="17633" spans="12:17" x14ac:dyDescent="0.25">
      <c r="L17633" s="38">
        <f>IF(AND(Colin!$G17633=$B$1,Colin!$H17633=$C$3),Colin!$I17633,)</f>
        <v>0</v>
      </c>
      <c r="M17633" s="38">
        <f>IF(AND(Colin!$G17633=$B$1,Colin!$H17633&lt;=$C$3),Colin!$I17633,)</f>
        <v>0</v>
      </c>
      <c r="N17633" s="38">
        <f>IF(AND(Colin!$G17633=$B$2,Colin!$H17633=$C$3),Colin!$I17633,)</f>
        <v>0</v>
      </c>
      <c r="O17633" s="38">
        <f>IF(AND(Colin!$G17633=$B$2,Colin!$H17633&lt;=$C$3),Colin!$I17633,)</f>
        <v>0</v>
      </c>
      <c r="P17633" s="38">
        <f>IF(Colin!$G17633&lt;$B$2,Colin!$I17633,0)</f>
        <v>0</v>
      </c>
      <c r="Q17633" s="38">
        <f>IF(Colin!$G17633&lt;$B$1,Colin!$I17633,0)</f>
        <v>0</v>
      </c>
    </row>
    <row r="17634" spans="12:17" x14ac:dyDescent="0.25">
      <c r="L17634" s="38">
        <f>IF(AND(Colin!$G17634=$B$1,Colin!$H17634=$C$3),Colin!$I17634,)</f>
        <v>0</v>
      </c>
      <c r="M17634" s="38">
        <f>IF(AND(Colin!$G17634=$B$1,Colin!$H17634&lt;=$C$3),Colin!$I17634,)</f>
        <v>0</v>
      </c>
      <c r="N17634" s="38">
        <f>IF(AND(Colin!$G17634=$B$2,Colin!$H17634=$C$3),Colin!$I17634,)</f>
        <v>0</v>
      </c>
      <c r="O17634" s="38">
        <f>IF(AND(Colin!$G17634=$B$2,Colin!$H17634&lt;=$C$3),Colin!$I17634,)</f>
        <v>0</v>
      </c>
      <c r="P17634" s="38">
        <f>IF(Colin!$G17634&lt;$B$2,Colin!$I17634,0)</f>
        <v>0</v>
      </c>
      <c r="Q17634" s="38">
        <f>IF(Colin!$G17634&lt;$B$1,Colin!$I17634,0)</f>
        <v>0</v>
      </c>
    </row>
    <row r="17635" spans="12:17" x14ac:dyDescent="0.25">
      <c r="L17635" s="38">
        <f>IF(AND(Colin!$G17635=$B$1,Colin!$H17635=$C$3),Colin!$I17635,)</f>
        <v>0</v>
      </c>
      <c r="M17635" s="38">
        <f>IF(AND(Colin!$G17635=$B$1,Colin!$H17635&lt;=$C$3),Colin!$I17635,)</f>
        <v>0</v>
      </c>
      <c r="N17635" s="38">
        <f>IF(AND(Colin!$G17635=$B$2,Colin!$H17635=$C$3),Colin!$I17635,)</f>
        <v>0</v>
      </c>
      <c r="O17635" s="38">
        <f>IF(AND(Colin!$G17635=$B$2,Colin!$H17635&lt;=$C$3),Colin!$I17635,)</f>
        <v>0</v>
      </c>
      <c r="P17635" s="38">
        <f>IF(Colin!$G17635&lt;$B$2,Colin!$I17635,0)</f>
        <v>0</v>
      </c>
      <c r="Q17635" s="38">
        <f>IF(Colin!$G17635&lt;$B$1,Colin!$I17635,0)</f>
        <v>0</v>
      </c>
    </row>
    <row r="17636" spans="12:17" x14ac:dyDescent="0.25">
      <c r="L17636" s="38">
        <f>IF(AND(Colin!$G17636=$B$1,Colin!$H17636=$C$3),Colin!$I17636,)</f>
        <v>0</v>
      </c>
      <c r="M17636" s="38">
        <f>IF(AND(Colin!$G17636=$B$1,Colin!$H17636&lt;=$C$3),Colin!$I17636,)</f>
        <v>0</v>
      </c>
      <c r="N17636" s="38">
        <f>IF(AND(Colin!$G17636=$B$2,Colin!$H17636=$C$3),Colin!$I17636,)</f>
        <v>0</v>
      </c>
      <c r="O17636" s="38">
        <f>IF(AND(Colin!$G17636=$B$2,Colin!$H17636&lt;=$C$3),Colin!$I17636,)</f>
        <v>0</v>
      </c>
      <c r="P17636" s="38">
        <f>IF(Colin!$G17636&lt;$B$2,Colin!$I17636,0)</f>
        <v>0</v>
      </c>
      <c r="Q17636" s="38">
        <f>IF(Colin!$G17636&lt;$B$1,Colin!$I17636,0)</f>
        <v>0</v>
      </c>
    </row>
    <row r="17637" spans="12:17" x14ac:dyDescent="0.25">
      <c r="L17637" s="38">
        <f>IF(AND(Colin!$G17637=$B$1,Colin!$H17637=$C$3),Colin!$I17637,)</f>
        <v>0</v>
      </c>
      <c r="M17637" s="38">
        <f>IF(AND(Colin!$G17637=$B$1,Colin!$H17637&lt;=$C$3),Colin!$I17637,)</f>
        <v>0</v>
      </c>
      <c r="N17637" s="38">
        <f>IF(AND(Colin!$G17637=$B$2,Colin!$H17637=$C$3),Colin!$I17637,)</f>
        <v>0</v>
      </c>
      <c r="O17637" s="38">
        <f>IF(AND(Colin!$G17637=$B$2,Colin!$H17637&lt;=$C$3),Colin!$I17637,)</f>
        <v>0</v>
      </c>
      <c r="P17637" s="38">
        <f>IF(Colin!$G17637&lt;$B$2,Colin!$I17637,0)</f>
        <v>0</v>
      </c>
      <c r="Q17637" s="38">
        <f>IF(Colin!$G17637&lt;$B$1,Colin!$I17637,0)</f>
        <v>0</v>
      </c>
    </row>
    <row r="17638" spans="12:17" x14ac:dyDescent="0.25">
      <c r="L17638" s="38">
        <f>IF(AND(Colin!$G17638=$B$1,Colin!$H17638=$C$3),Colin!$I17638,)</f>
        <v>0</v>
      </c>
      <c r="M17638" s="38">
        <f>IF(AND(Colin!$G17638=$B$1,Colin!$H17638&lt;=$C$3),Colin!$I17638,)</f>
        <v>0</v>
      </c>
      <c r="N17638" s="38">
        <f>IF(AND(Colin!$G17638=$B$2,Colin!$H17638=$C$3),Colin!$I17638,)</f>
        <v>0</v>
      </c>
      <c r="O17638" s="38">
        <f>IF(AND(Colin!$G17638=$B$2,Colin!$H17638&lt;=$C$3),Colin!$I17638,)</f>
        <v>0</v>
      </c>
      <c r="P17638" s="38">
        <f>IF(Colin!$G17638&lt;$B$2,Colin!$I17638,0)</f>
        <v>0</v>
      </c>
      <c r="Q17638" s="38">
        <f>IF(Colin!$G17638&lt;$B$1,Colin!$I17638,0)</f>
        <v>0</v>
      </c>
    </row>
    <row r="17639" spans="12:17" x14ac:dyDescent="0.25">
      <c r="L17639" s="38">
        <f>IF(AND(Colin!$G17639=$B$1,Colin!$H17639=$C$3),Colin!$I17639,)</f>
        <v>0</v>
      </c>
      <c r="M17639" s="38">
        <f>IF(AND(Colin!$G17639=$B$1,Colin!$H17639&lt;=$C$3),Colin!$I17639,)</f>
        <v>0</v>
      </c>
      <c r="N17639" s="38">
        <f>IF(AND(Colin!$G17639=$B$2,Colin!$H17639=$C$3),Colin!$I17639,)</f>
        <v>0</v>
      </c>
      <c r="O17639" s="38">
        <f>IF(AND(Colin!$G17639=$B$2,Colin!$H17639&lt;=$C$3),Colin!$I17639,)</f>
        <v>0</v>
      </c>
      <c r="P17639" s="38">
        <f>IF(Colin!$G17639&lt;$B$2,Colin!$I17639,0)</f>
        <v>0</v>
      </c>
      <c r="Q17639" s="38">
        <f>IF(Colin!$G17639&lt;$B$1,Colin!$I17639,0)</f>
        <v>0</v>
      </c>
    </row>
    <row r="17640" spans="12:17" x14ac:dyDescent="0.25">
      <c r="L17640" s="38">
        <f>IF(AND(Colin!$G17640=$B$1,Colin!$H17640=$C$3),Colin!$I17640,)</f>
        <v>0</v>
      </c>
      <c r="M17640" s="38">
        <f>IF(AND(Colin!$G17640=$B$1,Colin!$H17640&lt;=$C$3),Colin!$I17640,)</f>
        <v>0</v>
      </c>
      <c r="N17640" s="38">
        <f>IF(AND(Colin!$G17640=$B$2,Colin!$H17640=$C$3),Colin!$I17640,)</f>
        <v>0</v>
      </c>
      <c r="O17640" s="38">
        <f>IF(AND(Colin!$G17640=$B$2,Colin!$H17640&lt;=$C$3),Colin!$I17640,)</f>
        <v>0</v>
      </c>
      <c r="P17640" s="38">
        <f>IF(Colin!$G17640&lt;$B$2,Colin!$I17640,0)</f>
        <v>0</v>
      </c>
      <c r="Q17640" s="38">
        <f>IF(Colin!$G17640&lt;$B$1,Colin!$I17640,0)</f>
        <v>0</v>
      </c>
    </row>
    <row r="17641" spans="12:17" x14ac:dyDescent="0.25">
      <c r="L17641" s="38">
        <f>IF(AND(Colin!$G17641=$B$1,Colin!$H17641=$C$3),Colin!$I17641,)</f>
        <v>0</v>
      </c>
      <c r="M17641" s="38">
        <f>IF(AND(Colin!$G17641=$B$1,Colin!$H17641&lt;=$C$3),Colin!$I17641,)</f>
        <v>0</v>
      </c>
      <c r="N17641" s="38">
        <f>IF(AND(Colin!$G17641=$B$2,Colin!$H17641=$C$3),Colin!$I17641,)</f>
        <v>0</v>
      </c>
      <c r="O17641" s="38">
        <f>IF(AND(Colin!$G17641=$B$2,Colin!$H17641&lt;=$C$3),Colin!$I17641,)</f>
        <v>0</v>
      </c>
      <c r="P17641" s="38">
        <f>IF(Colin!$G17641&lt;$B$2,Colin!$I17641,0)</f>
        <v>0</v>
      </c>
      <c r="Q17641" s="38">
        <f>IF(Colin!$G17641&lt;$B$1,Colin!$I17641,0)</f>
        <v>0</v>
      </c>
    </row>
    <row r="17642" spans="12:17" x14ac:dyDescent="0.25">
      <c r="L17642" s="38">
        <f>IF(AND(Colin!$G17642=$B$1,Colin!$H17642=$C$3),Colin!$I17642,)</f>
        <v>0</v>
      </c>
      <c r="M17642" s="38">
        <f>IF(AND(Colin!$G17642=$B$1,Colin!$H17642&lt;=$C$3),Colin!$I17642,)</f>
        <v>0</v>
      </c>
      <c r="N17642" s="38">
        <f>IF(AND(Colin!$G17642=$B$2,Colin!$H17642=$C$3),Colin!$I17642,)</f>
        <v>0</v>
      </c>
      <c r="O17642" s="38">
        <f>IF(AND(Colin!$G17642=$B$2,Colin!$H17642&lt;=$C$3),Colin!$I17642,)</f>
        <v>0</v>
      </c>
      <c r="P17642" s="38">
        <f>IF(Colin!$G17642&lt;$B$2,Colin!$I17642,0)</f>
        <v>0</v>
      </c>
      <c r="Q17642" s="38">
        <f>IF(Colin!$G17642&lt;$B$1,Colin!$I17642,0)</f>
        <v>0</v>
      </c>
    </row>
    <row r="17643" spans="12:17" x14ac:dyDescent="0.25">
      <c r="L17643" s="38">
        <f>IF(AND(Colin!$G17643=$B$1,Colin!$H17643=$C$3),Colin!$I17643,)</f>
        <v>0</v>
      </c>
      <c r="M17643" s="38">
        <f>IF(AND(Colin!$G17643=$B$1,Colin!$H17643&lt;=$C$3),Colin!$I17643,)</f>
        <v>0</v>
      </c>
      <c r="N17643" s="38">
        <f>IF(AND(Colin!$G17643=$B$2,Colin!$H17643=$C$3),Colin!$I17643,)</f>
        <v>0</v>
      </c>
      <c r="O17643" s="38">
        <f>IF(AND(Colin!$G17643=$B$2,Colin!$H17643&lt;=$C$3),Colin!$I17643,)</f>
        <v>0</v>
      </c>
      <c r="P17643" s="38">
        <f>IF(Colin!$G17643&lt;$B$2,Colin!$I17643,0)</f>
        <v>0</v>
      </c>
      <c r="Q17643" s="38">
        <f>IF(Colin!$G17643&lt;$B$1,Colin!$I17643,0)</f>
        <v>0</v>
      </c>
    </row>
    <row r="17644" spans="12:17" x14ac:dyDescent="0.25">
      <c r="L17644" s="38">
        <f>IF(AND(Colin!$G17644=$B$1,Colin!$H17644=$C$3),Colin!$I17644,)</f>
        <v>0</v>
      </c>
      <c r="M17644" s="38">
        <f>IF(AND(Colin!$G17644=$B$1,Colin!$H17644&lt;=$C$3),Colin!$I17644,)</f>
        <v>0</v>
      </c>
      <c r="N17644" s="38">
        <f>IF(AND(Colin!$G17644=$B$2,Colin!$H17644=$C$3),Colin!$I17644,)</f>
        <v>0</v>
      </c>
      <c r="O17644" s="38">
        <f>IF(AND(Colin!$G17644=$B$2,Colin!$H17644&lt;=$C$3),Colin!$I17644,)</f>
        <v>0</v>
      </c>
      <c r="P17644" s="38">
        <f>IF(Colin!$G17644&lt;$B$2,Colin!$I17644,0)</f>
        <v>0</v>
      </c>
      <c r="Q17644" s="38">
        <f>IF(Colin!$G17644&lt;$B$1,Colin!$I17644,0)</f>
        <v>0</v>
      </c>
    </row>
    <row r="17645" spans="12:17" x14ac:dyDescent="0.25">
      <c r="L17645" s="38">
        <f>IF(AND(Colin!$G17645=$B$1,Colin!$H17645=$C$3),Colin!$I17645,)</f>
        <v>0</v>
      </c>
      <c r="M17645" s="38">
        <f>IF(AND(Colin!$G17645=$B$1,Colin!$H17645&lt;=$C$3),Colin!$I17645,)</f>
        <v>0</v>
      </c>
      <c r="N17645" s="38">
        <f>IF(AND(Colin!$G17645=$B$2,Colin!$H17645=$C$3),Colin!$I17645,)</f>
        <v>0</v>
      </c>
      <c r="O17645" s="38">
        <f>IF(AND(Colin!$G17645=$B$2,Colin!$H17645&lt;=$C$3),Colin!$I17645,)</f>
        <v>0</v>
      </c>
      <c r="P17645" s="38">
        <f>IF(Colin!$G17645&lt;$B$2,Colin!$I17645,0)</f>
        <v>0</v>
      </c>
      <c r="Q17645" s="38">
        <f>IF(Colin!$G17645&lt;$B$1,Colin!$I17645,0)</f>
        <v>0</v>
      </c>
    </row>
    <row r="17646" spans="12:17" x14ac:dyDescent="0.25">
      <c r="L17646" s="38">
        <f>IF(AND(Colin!$G17646=$B$1,Colin!$H17646=$C$3),Colin!$I17646,)</f>
        <v>0</v>
      </c>
      <c r="M17646" s="38">
        <f>IF(AND(Colin!$G17646=$B$1,Colin!$H17646&lt;=$C$3),Colin!$I17646,)</f>
        <v>0</v>
      </c>
      <c r="N17646" s="38">
        <f>IF(AND(Colin!$G17646=$B$2,Colin!$H17646=$C$3),Colin!$I17646,)</f>
        <v>0</v>
      </c>
      <c r="O17646" s="38">
        <f>IF(AND(Colin!$G17646=$B$2,Colin!$H17646&lt;=$C$3),Colin!$I17646,)</f>
        <v>0</v>
      </c>
      <c r="P17646" s="38">
        <f>IF(Colin!$G17646&lt;$B$2,Colin!$I17646,0)</f>
        <v>0</v>
      </c>
      <c r="Q17646" s="38">
        <f>IF(Colin!$G17646&lt;$B$1,Colin!$I17646,0)</f>
        <v>0</v>
      </c>
    </row>
    <row r="17647" spans="12:17" x14ac:dyDescent="0.25">
      <c r="L17647" s="38">
        <f>IF(AND(Colin!$G17647=$B$1,Colin!$H17647=$C$3),Colin!$I17647,)</f>
        <v>0</v>
      </c>
      <c r="M17647" s="38">
        <f>IF(AND(Colin!$G17647=$B$1,Colin!$H17647&lt;=$C$3),Colin!$I17647,)</f>
        <v>0</v>
      </c>
      <c r="N17647" s="38">
        <f>IF(AND(Colin!$G17647=$B$2,Colin!$H17647=$C$3),Colin!$I17647,)</f>
        <v>0</v>
      </c>
      <c r="O17647" s="38">
        <f>IF(AND(Colin!$G17647=$B$2,Colin!$H17647&lt;=$C$3),Colin!$I17647,)</f>
        <v>0</v>
      </c>
      <c r="P17647" s="38">
        <f>IF(Colin!$G17647&lt;$B$2,Colin!$I17647,0)</f>
        <v>0</v>
      </c>
      <c r="Q17647" s="38">
        <f>IF(Colin!$G17647&lt;$B$1,Colin!$I17647,0)</f>
        <v>0</v>
      </c>
    </row>
    <row r="17648" spans="12:17" x14ac:dyDescent="0.25">
      <c r="L17648" s="38">
        <f>IF(AND(Colin!$G17648=$B$1,Colin!$H17648=$C$3),Colin!$I17648,)</f>
        <v>0</v>
      </c>
      <c r="M17648" s="38">
        <f>IF(AND(Colin!$G17648=$B$1,Colin!$H17648&lt;=$C$3),Colin!$I17648,)</f>
        <v>0</v>
      </c>
      <c r="N17648" s="38">
        <f>IF(AND(Colin!$G17648=$B$2,Colin!$H17648=$C$3),Colin!$I17648,)</f>
        <v>0</v>
      </c>
      <c r="O17648" s="38">
        <f>IF(AND(Colin!$G17648=$B$2,Colin!$H17648&lt;=$C$3),Colin!$I17648,)</f>
        <v>0</v>
      </c>
      <c r="P17648" s="38">
        <f>IF(Colin!$G17648&lt;$B$2,Colin!$I17648,0)</f>
        <v>0</v>
      </c>
      <c r="Q17648" s="38">
        <f>IF(Colin!$G17648&lt;$B$1,Colin!$I17648,0)</f>
        <v>0</v>
      </c>
    </row>
    <row r="17649" spans="12:17" x14ac:dyDescent="0.25">
      <c r="L17649" s="38">
        <f>IF(AND(Colin!$G17649=$B$1,Colin!$H17649=$C$3),Colin!$I17649,)</f>
        <v>0</v>
      </c>
      <c r="M17649" s="38">
        <f>IF(AND(Colin!$G17649=$B$1,Colin!$H17649&lt;=$C$3),Colin!$I17649,)</f>
        <v>0</v>
      </c>
      <c r="N17649" s="38">
        <f>IF(AND(Colin!$G17649=$B$2,Colin!$H17649=$C$3),Colin!$I17649,)</f>
        <v>0</v>
      </c>
      <c r="O17649" s="38">
        <f>IF(AND(Colin!$G17649=$B$2,Colin!$H17649&lt;=$C$3),Colin!$I17649,)</f>
        <v>0</v>
      </c>
      <c r="P17649" s="38">
        <f>IF(Colin!$G17649&lt;$B$2,Colin!$I17649,0)</f>
        <v>0</v>
      </c>
      <c r="Q17649" s="38">
        <f>IF(Colin!$G17649&lt;$B$1,Colin!$I17649,0)</f>
        <v>0</v>
      </c>
    </row>
    <row r="17650" spans="12:17" x14ac:dyDescent="0.25">
      <c r="L17650" s="38">
        <f>IF(AND(Colin!$G17650=$B$1,Colin!$H17650=$C$3),Colin!$I17650,)</f>
        <v>0</v>
      </c>
      <c r="M17650" s="38">
        <f>IF(AND(Colin!$G17650=$B$1,Colin!$H17650&lt;=$C$3),Colin!$I17650,)</f>
        <v>0</v>
      </c>
      <c r="N17650" s="38">
        <f>IF(AND(Colin!$G17650=$B$2,Colin!$H17650=$C$3),Colin!$I17650,)</f>
        <v>0</v>
      </c>
      <c r="O17650" s="38">
        <f>IF(AND(Colin!$G17650=$B$2,Colin!$H17650&lt;=$C$3),Colin!$I17650,)</f>
        <v>0</v>
      </c>
      <c r="P17650" s="38">
        <f>IF(Colin!$G17650&lt;$B$2,Colin!$I17650,0)</f>
        <v>0</v>
      </c>
      <c r="Q17650" s="38">
        <f>IF(Colin!$G17650&lt;$B$1,Colin!$I17650,0)</f>
        <v>0</v>
      </c>
    </row>
    <row r="17651" spans="12:17" x14ac:dyDescent="0.25">
      <c r="L17651" s="38">
        <f>IF(AND(Colin!$G17651=$B$1,Colin!$H17651=$C$3),Colin!$I17651,)</f>
        <v>0</v>
      </c>
      <c r="M17651" s="38">
        <f>IF(AND(Colin!$G17651=$B$1,Colin!$H17651&lt;=$C$3),Colin!$I17651,)</f>
        <v>0</v>
      </c>
      <c r="N17651" s="38">
        <f>IF(AND(Colin!$G17651=$B$2,Colin!$H17651=$C$3),Colin!$I17651,)</f>
        <v>0</v>
      </c>
      <c r="O17651" s="38">
        <f>IF(AND(Colin!$G17651=$B$2,Colin!$H17651&lt;=$C$3),Colin!$I17651,)</f>
        <v>0</v>
      </c>
      <c r="P17651" s="38">
        <f>IF(Colin!$G17651&lt;$B$2,Colin!$I17651,0)</f>
        <v>0</v>
      </c>
      <c r="Q17651" s="38">
        <f>IF(Colin!$G17651&lt;$B$1,Colin!$I17651,0)</f>
        <v>0</v>
      </c>
    </row>
    <row r="17652" spans="12:17" x14ac:dyDescent="0.25">
      <c r="L17652" s="38">
        <f>IF(AND(Colin!$G17652=$B$1,Colin!$H17652=$C$3),Colin!$I17652,)</f>
        <v>0</v>
      </c>
      <c r="M17652" s="38">
        <f>IF(AND(Colin!$G17652=$B$1,Colin!$H17652&lt;=$C$3),Colin!$I17652,)</f>
        <v>0</v>
      </c>
      <c r="N17652" s="38">
        <f>IF(AND(Colin!$G17652=$B$2,Colin!$H17652=$C$3),Colin!$I17652,)</f>
        <v>0</v>
      </c>
      <c r="O17652" s="38">
        <f>IF(AND(Colin!$G17652=$B$2,Colin!$H17652&lt;=$C$3),Colin!$I17652,)</f>
        <v>0</v>
      </c>
      <c r="P17652" s="38">
        <f>IF(Colin!$G17652&lt;$B$2,Colin!$I17652,0)</f>
        <v>0</v>
      </c>
      <c r="Q17652" s="38">
        <f>IF(Colin!$G17652&lt;$B$1,Colin!$I17652,0)</f>
        <v>0</v>
      </c>
    </row>
    <row r="17653" spans="12:17" x14ac:dyDescent="0.25">
      <c r="L17653" s="38">
        <f>IF(AND(Colin!$G17653=$B$1,Colin!$H17653=$C$3),Colin!$I17653,)</f>
        <v>0</v>
      </c>
      <c r="M17653" s="38">
        <f>IF(AND(Colin!$G17653=$B$1,Colin!$H17653&lt;=$C$3),Colin!$I17653,)</f>
        <v>0</v>
      </c>
      <c r="N17653" s="38">
        <f>IF(AND(Colin!$G17653=$B$2,Colin!$H17653=$C$3),Colin!$I17653,)</f>
        <v>0</v>
      </c>
      <c r="O17653" s="38">
        <f>IF(AND(Colin!$G17653=$B$2,Colin!$H17653&lt;=$C$3),Colin!$I17653,)</f>
        <v>0</v>
      </c>
      <c r="P17653" s="38">
        <f>IF(Colin!$G17653&lt;$B$2,Colin!$I17653,0)</f>
        <v>0</v>
      </c>
      <c r="Q17653" s="38">
        <f>IF(Colin!$G17653&lt;$B$1,Colin!$I17653,0)</f>
        <v>0</v>
      </c>
    </row>
    <row r="17654" spans="12:17" x14ac:dyDescent="0.25">
      <c r="L17654" s="38">
        <f>IF(AND(Colin!$G17654=$B$1,Colin!$H17654=$C$3),Colin!$I17654,)</f>
        <v>0</v>
      </c>
      <c r="M17654" s="38">
        <f>IF(AND(Colin!$G17654=$B$1,Colin!$H17654&lt;=$C$3),Colin!$I17654,)</f>
        <v>0</v>
      </c>
      <c r="N17654" s="38">
        <f>IF(AND(Colin!$G17654=$B$2,Colin!$H17654=$C$3),Colin!$I17654,)</f>
        <v>0</v>
      </c>
      <c r="O17654" s="38">
        <f>IF(AND(Colin!$G17654=$B$2,Colin!$H17654&lt;=$C$3),Colin!$I17654,)</f>
        <v>0</v>
      </c>
      <c r="P17654" s="38">
        <f>IF(Colin!$G17654&lt;$B$2,Colin!$I17654,0)</f>
        <v>0</v>
      </c>
      <c r="Q17654" s="38">
        <f>IF(Colin!$G17654&lt;$B$1,Colin!$I17654,0)</f>
        <v>0</v>
      </c>
    </row>
    <row r="17655" spans="12:17" x14ac:dyDescent="0.25">
      <c r="L17655" s="38">
        <f>IF(AND(Colin!$G17655=$B$1,Colin!$H17655=$C$3),Colin!$I17655,)</f>
        <v>0</v>
      </c>
      <c r="M17655" s="38">
        <f>IF(AND(Colin!$G17655=$B$1,Colin!$H17655&lt;=$C$3),Colin!$I17655,)</f>
        <v>0</v>
      </c>
      <c r="N17655" s="38">
        <f>IF(AND(Colin!$G17655=$B$2,Colin!$H17655=$C$3),Colin!$I17655,)</f>
        <v>0</v>
      </c>
      <c r="O17655" s="38">
        <f>IF(AND(Colin!$G17655=$B$2,Colin!$H17655&lt;=$C$3),Colin!$I17655,)</f>
        <v>0</v>
      </c>
      <c r="P17655" s="38">
        <f>IF(Colin!$G17655&lt;$B$2,Colin!$I17655,0)</f>
        <v>0</v>
      </c>
      <c r="Q17655" s="38">
        <f>IF(Colin!$G17655&lt;$B$1,Colin!$I17655,0)</f>
        <v>0</v>
      </c>
    </row>
    <row r="17656" spans="12:17" x14ac:dyDescent="0.25">
      <c r="L17656" s="38">
        <f>IF(AND(Colin!$G17656=$B$1,Colin!$H17656=$C$3),Colin!$I17656,)</f>
        <v>0</v>
      </c>
      <c r="M17656" s="38">
        <f>IF(AND(Colin!$G17656=$B$1,Colin!$H17656&lt;=$C$3),Colin!$I17656,)</f>
        <v>0</v>
      </c>
      <c r="N17656" s="38">
        <f>IF(AND(Colin!$G17656=$B$2,Colin!$H17656=$C$3),Colin!$I17656,)</f>
        <v>0</v>
      </c>
      <c r="O17656" s="38">
        <f>IF(AND(Colin!$G17656=$B$2,Colin!$H17656&lt;=$C$3),Colin!$I17656,)</f>
        <v>0</v>
      </c>
      <c r="P17656" s="38">
        <f>IF(Colin!$G17656&lt;$B$2,Colin!$I17656,0)</f>
        <v>0</v>
      </c>
      <c r="Q17656" s="38">
        <f>IF(Colin!$G17656&lt;$B$1,Colin!$I17656,0)</f>
        <v>0</v>
      </c>
    </row>
    <row r="17657" spans="12:17" x14ac:dyDescent="0.25">
      <c r="L17657" s="38">
        <f>IF(AND(Colin!$G17657=$B$1,Colin!$H17657=$C$3),Colin!$I17657,)</f>
        <v>0</v>
      </c>
      <c r="M17657" s="38">
        <f>IF(AND(Colin!$G17657=$B$1,Colin!$H17657&lt;=$C$3),Colin!$I17657,)</f>
        <v>0</v>
      </c>
      <c r="N17657" s="38">
        <f>IF(AND(Colin!$G17657=$B$2,Colin!$H17657=$C$3),Colin!$I17657,)</f>
        <v>0</v>
      </c>
      <c r="O17657" s="38">
        <f>IF(AND(Colin!$G17657=$B$2,Colin!$H17657&lt;=$C$3),Colin!$I17657,)</f>
        <v>0</v>
      </c>
      <c r="P17657" s="38">
        <f>IF(Colin!$G17657&lt;$B$2,Colin!$I17657,0)</f>
        <v>0</v>
      </c>
      <c r="Q17657" s="38">
        <f>IF(Colin!$G17657&lt;$B$1,Colin!$I17657,0)</f>
        <v>0</v>
      </c>
    </row>
    <row r="17658" spans="12:17" x14ac:dyDescent="0.25">
      <c r="L17658" s="38">
        <f>IF(AND(Colin!$G17658=$B$1,Colin!$H17658=$C$3),Colin!$I17658,)</f>
        <v>0</v>
      </c>
      <c r="M17658" s="38">
        <f>IF(AND(Colin!$G17658=$B$1,Colin!$H17658&lt;=$C$3),Colin!$I17658,)</f>
        <v>0</v>
      </c>
      <c r="N17658" s="38">
        <f>IF(AND(Colin!$G17658=$B$2,Colin!$H17658=$C$3),Colin!$I17658,)</f>
        <v>0</v>
      </c>
      <c r="O17658" s="38">
        <f>IF(AND(Colin!$G17658=$B$2,Colin!$H17658&lt;=$C$3),Colin!$I17658,)</f>
        <v>0</v>
      </c>
      <c r="P17658" s="38">
        <f>IF(Colin!$G17658&lt;$B$2,Colin!$I17658,0)</f>
        <v>0</v>
      </c>
      <c r="Q17658" s="38">
        <f>IF(Colin!$G17658&lt;$B$1,Colin!$I17658,0)</f>
        <v>0</v>
      </c>
    </row>
    <row r="17659" spans="12:17" x14ac:dyDescent="0.25">
      <c r="L17659" s="38">
        <f>IF(AND(Colin!$G17659=$B$1,Colin!$H17659=$C$3),Colin!$I17659,)</f>
        <v>0</v>
      </c>
      <c r="M17659" s="38">
        <f>IF(AND(Colin!$G17659=$B$1,Colin!$H17659&lt;=$C$3),Colin!$I17659,)</f>
        <v>0</v>
      </c>
      <c r="N17659" s="38">
        <f>IF(AND(Colin!$G17659=$B$2,Colin!$H17659=$C$3),Colin!$I17659,)</f>
        <v>0</v>
      </c>
      <c r="O17659" s="38">
        <f>IF(AND(Colin!$G17659=$B$2,Colin!$H17659&lt;=$C$3),Colin!$I17659,)</f>
        <v>0</v>
      </c>
      <c r="P17659" s="38">
        <f>IF(Colin!$G17659&lt;$B$2,Colin!$I17659,0)</f>
        <v>0</v>
      </c>
      <c r="Q17659" s="38">
        <f>IF(Colin!$G17659&lt;$B$1,Colin!$I17659,0)</f>
        <v>0</v>
      </c>
    </row>
    <row r="17660" spans="12:17" x14ac:dyDescent="0.25">
      <c r="L17660" s="38">
        <f>IF(AND(Colin!$G17660=$B$1,Colin!$H17660=$C$3),Colin!$I17660,)</f>
        <v>0</v>
      </c>
      <c r="M17660" s="38">
        <f>IF(AND(Colin!$G17660=$B$1,Colin!$H17660&lt;=$C$3),Colin!$I17660,)</f>
        <v>0</v>
      </c>
      <c r="N17660" s="38">
        <f>IF(AND(Colin!$G17660=$B$2,Colin!$H17660=$C$3),Colin!$I17660,)</f>
        <v>0</v>
      </c>
      <c r="O17660" s="38">
        <f>IF(AND(Colin!$G17660=$B$2,Colin!$H17660&lt;=$C$3),Colin!$I17660,)</f>
        <v>0</v>
      </c>
      <c r="P17660" s="38">
        <f>IF(Colin!$G17660&lt;$B$2,Colin!$I17660,0)</f>
        <v>0</v>
      </c>
      <c r="Q17660" s="38">
        <f>IF(Colin!$G17660&lt;$B$1,Colin!$I17660,0)</f>
        <v>0</v>
      </c>
    </row>
    <row r="17661" spans="12:17" x14ac:dyDescent="0.25">
      <c r="L17661" s="38">
        <f>IF(AND(Colin!$G17661=$B$1,Colin!$H17661=$C$3),Colin!$I17661,)</f>
        <v>0</v>
      </c>
      <c r="M17661" s="38">
        <f>IF(AND(Colin!$G17661=$B$1,Colin!$H17661&lt;=$C$3),Colin!$I17661,)</f>
        <v>0</v>
      </c>
      <c r="N17661" s="38">
        <f>IF(AND(Colin!$G17661=$B$2,Colin!$H17661=$C$3),Colin!$I17661,)</f>
        <v>0</v>
      </c>
      <c r="O17661" s="38">
        <f>IF(AND(Colin!$G17661=$B$2,Colin!$H17661&lt;=$C$3),Colin!$I17661,)</f>
        <v>0</v>
      </c>
      <c r="P17661" s="38">
        <f>IF(Colin!$G17661&lt;$B$2,Colin!$I17661,0)</f>
        <v>0</v>
      </c>
      <c r="Q17661" s="38">
        <f>IF(Colin!$G17661&lt;$B$1,Colin!$I17661,0)</f>
        <v>0</v>
      </c>
    </row>
    <row r="17662" spans="12:17" x14ac:dyDescent="0.25">
      <c r="L17662" s="38">
        <f>IF(AND(Colin!$G17662=$B$1,Colin!$H17662=$C$3),Colin!$I17662,)</f>
        <v>0</v>
      </c>
      <c r="M17662" s="38">
        <f>IF(AND(Colin!$G17662=$B$1,Colin!$H17662&lt;=$C$3),Colin!$I17662,)</f>
        <v>0</v>
      </c>
      <c r="N17662" s="38">
        <f>IF(AND(Colin!$G17662=$B$2,Colin!$H17662=$C$3),Colin!$I17662,)</f>
        <v>0</v>
      </c>
      <c r="O17662" s="38">
        <f>IF(AND(Colin!$G17662=$B$2,Colin!$H17662&lt;=$C$3),Colin!$I17662,)</f>
        <v>0</v>
      </c>
      <c r="P17662" s="38">
        <f>IF(Colin!$G17662&lt;$B$2,Colin!$I17662,0)</f>
        <v>0</v>
      </c>
      <c r="Q17662" s="38">
        <f>IF(Colin!$G17662&lt;$B$1,Colin!$I17662,0)</f>
        <v>0</v>
      </c>
    </row>
    <row r="17663" spans="12:17" x14ac:dyDescent="0.25">
      <c r="L17663" s="38">
        <f>IF(AND(Colin!$G17663=$B$1,Colin!$H17663=$C$3),Colin!$I17663,)</f>
        <v>0</v>
      </c>
      <c r="M17663" s="38">
        <f>IF(AND(Colin!$G17663=$B$1,Colin!$H17663&lt;=$C$3),Colin!$I17663,)</f>
        <v>0</v>
      </c>
      <c r="N17663" s="38">
        <f>IF(AND(Colin!$G17663=$B$2,Colin!$H17663=$C$3),Colin!$I17663,)</f>
        <v>0</v>
      </c>
      <c r="O17663" s="38">
        <f>IF(AND(Colin!$G17663=$B$2,Colin!$H17663&lt;=$C$3),Colin!$I17663,)</f>
        <v>0</v>
      </c>
      <c r="P17663" s="38">
        <f>IF(Colin!$G17663&lt;$B$2,Colin!$I17663,0)</f>
        <v>0</v>
      </c>
      <c r="Q17663" s="38">
        <f>IF(Colin!$G17663&lt;$B$1,Colin!$I17663,0)</f>
        <v>0</v>
      </c>
    </row>
    <row r="17664" spans="12:17" x14ac:dyDescent="0.25">
      <c r="L17664" s="38">
        <f>IF(AND(Colin!$G17664=$B$1,Colin!$H17664=$C$3),Colin!$I17664,)</f>
        <v>0</v>
      </c>
      <c r="M17664" s="38">
        <f>IF(AND(Colin!$G17664=$B$1,Colin!$H17664&lt;=$C$3),Colin!$I17664,)</f>
        <v>0</v>
      </c>
      <c r="N17664" s="38">
        <f>IF(AND(Colin!$G17664=$B$2,Colin!$H17664=$C$3),Colin!$I17664,)</f>
        <v>0</v>
      </c>
      <c r="O17664" s="38">
        <f>IF(AND(Colin!$G17664=$B$2,Colin!$H17664&lt;=$C$3),Colin!$I17664,)</f>
        <v>0</v>
      </c>
      <c r="P17664" s="38">
        <f>IF(Colin!$G17664&lt;$B$2,Colin!$I17664,0)</f>
        <v>0</v>
      </c>
      <c r="Q17664" s="38">
        <f>IF(Colin!$G17664&lt;$B$1,Colin!$I17664,0)</f>
        <v>0</v>
      </c>
    </row>
    <row r="17665" spans="12:17" x14ac:dyDescent="0.25">
      <c r="L17665" s="38">
        <f>IF(AND(Colin!$G17665=$B$1,Colin!$H17665=$C$3),Colin!$I17665,)</f>
        <v>0</v>
      </c>
      <c r="M17665" s="38">
        <f>IF(AND(Colin!$G17665=$B$1,Colin!$H17665&lt;=$C$3),Colin!$I17665,)</f>
        <v>0</v>
      </c>
      <c r="N17665" s="38">
        <f>IF(AND(Colin!$G17665=$B$2,Colin!$H17665=$C$3),Colin!$I17665,)</f>
        <v>0</v>
      </c>
      <c r="O17665" s="38">
        <f>IF(AND(Colin!$G17665=$B$2,Colin!$H17665&lt;=$C$3),Colin!$I17665,)</f>
        <v>0</v>
      </c>
      <c r="P17665" s="38">
        <f>IF(Colin!$G17665&lt;$B$2,Colin!$I17665,0)</f>
        <v>0</v>
      </c>
      <c r="Q17665" s="38">
        <f>IF(Colin!$G17665&lt;$B$1,Colin!$I17665,0)</f>
        <v>0</v>
      </c>
    </row>
    <row r="17666" spans="12:17" x14ac:dyDescent="0.25">
      <c r="L17666" s="38">
        <f>IF(AND(Colin!$G17666=$B$1,Colin!$H17666=$C$3),Colin!$I17666,)</f>
        <v>0</v>
      </c>
      <c r="M17666" s="38">
        <f>IF(AND(Colin!$G17666=$B$1,Colin!$H17666&lt;=$C$3),Colin!$I17666,)</f>
        <v>0</v>
      </c>
      <c r="N17666" s="38">
        <f>IF(AND(Colin!$G17666=$B$2,Colin!$H17666=$C$3),Colin!$I17666,)</f>
        <v>0</v>
      </c>
      <c r="O17666" s="38">
        <f>IF(AND(Colin!$G17666=$B$2,Colin!$H17666&lt;=$C$3),Colin!$I17666,)</f>
        <v>0</v>
      </c>
      <c r="P17666" s="38">
        <f>IF(Colin!$G17666&lt;$B$2,Colin!$I17666,0)</f>
        <v>0</v>
      </c>
      <c r="Q17666" s="38">
        <f>IF(Colin!$G17666&lt;$B$1,Colin!$I17666,0)</f>
        <v>0</v>
      </c>
    </row>
    <row r="17667" spans="12:17" x14ac:dyDescent="0.25">
      <c r="L17667" s="38">
        <f>IF(AND(Colin!$G17667=$B$1,Colin!$H17667=$C$3),Colin!$I17667,)</f>
        <v>0</v>
      </c>
      <c r="M17667" s="38">
        <f>IF(AND(Colin!$G17667=$B$1,Colin!$H17667&lt;=$C$3),Colin!$I17667,)</f>
        <v>0</v>
      </c>
      <c r="N17667" s="38">
        <f>IF(AND(Colin!$G17667=$B$2,Colin!$H17667=$C$3),Colin!$I17667,)</f>
        <v>0</v>
      </c>
      <c r="O17667" s="38">
        <f>IF(AND(Colin!$G17667=$B$2,Colin!$H17667&lt;=$C$3),Colin!$I17667,)</f>
        <v>0</v>
      </c>
      <c r="P17667" s="38">
        <f>IF(Colin!$G17667&lt;$B$2,Colin!$I17667,0)</f>
        <v>0</v>
      </c>
      <c r="Q17667" s="38">
        <f>IF(Colin!$G17667&lt;$B$1,Colin!$I17667,0)</f>
        <v>0</v>
      </c>
    </row>
    <row r="17668" spans="12:17" x14ac:dyDescent="0.25">
      <c r="L17668" s="38">
        <f>IF(AND(Colin!$G17668=$B$1,Colin!$H17668=$C$3),Colin!$I17668,)</f>
        <v>0</v>
      </c>
      <c r="M17668" s="38">
        <f>IF(AND(Colin!$G17668=$B$1,Colin!$H17668&lt;=$C$3),Colin!$I17668,)</f>
        <v>0</v>
      </c>
      <c r="N17668" s="38">
        <f>IF(AND(Colin!$G17668=$B$2,Colin!$H17668=$C$3),Colin!$I17668,)</f>
        <v>0</v>
      </c>
      <c r="O17668" s="38">
        <f>IF(AND(Colin!$G17668=$B$2,Colin!$H17668&lt;=$C$3),Colin!$I17668,)</f>
        <v>0</v>
      </c>
      <c r="P17668" s="38">
        <f>IF(Colin!$G17668&lt;$B$2,Colin!$I17668,0)</f>
        <v>0</v>
      </c>
      <c r="Q17668" s="38">
        <f>IF(Colin!$G17668&lt;$B$1,Colin!$I17668,0)</f>
        <v>0</v>
      </c>
    </row>
    <row r="17669" spans="12:17" x14ac:dyDescent="0.25">
      <c r="L17669" s="38">
        <f>IF(AND(Colin!$G17669=$B$1,Colin!$H17669=$C$3),Colin!$I17669,)</f>
        <v>0</v>
      </c>
      <c r="M17669" s="38">
        <f>IF(AND(Colin!$G17669=$B$1,Colin!$H17669&lt;=$C$3),Colin!$I17669,)</f>
        <v>0</v>
      </c>
      <c r="N17669" s="38">
        <f>IF(AND(Colin!$G17669=$B$2,Colin!$H17669=$C$3),Colin!$I17669,)</f>
        <v>0</v>
      </c>
      <c r="O17669" s="38">
        <f>IF(AND(Colin!$G17669=$B$2,Colin!$H17669&lt;=$C$3),Colin!$I17669,)</f>
        <v>0</v>
      </c>
      <c r="P17669" s="38">
        <f>IF(Colin!$G17669&lt;$B$2,Colin!$I17669,0)</f>
        <v>0</v>
      </c>
      <c r="Q17669" s="38">
        <f>IF(Colin!$G17669&lt;$B$1,Colin!$I17669,0)</f>
        <v>0</v>
      </c>
    </row>
    <row r="17670" spans="12:17" x14ac:dyDescent="0.25">
      <c r="L17670" s="38">
        <f>IF(AND(Colin!$G17670=$B$1,Colin!$H17670=$C$3),Colin!$I17670,)</f>
        <v>0</v>
      </c>
      <c r="M17670" s="38">
        <f>IF(AND(Colin!$G17670=$B$1,Colin!$H17670&lt;=$C$3),Colin!$I17670,)</f>
        <v>0</v>
      </c>
      <c r="N17670" s="38">
        <f>IF(AND(Colin!$G17670=$B$2,Colin!$H17670=$C$3),Colin!$I17670,)</f>
        <v>0</v>
      </c>
      <c r="O17670" s="38">
        <f>IF(AND(Colin!$G17670=$B$2,Colin!$H17670&lt;=$C$3),Colin!$I17670,)</f>
        <v>0</v>
      </c>
      <c r="P17670" s="38">
        <f>IF(Colin!$G17670&lt;$B$2,Colin!$I17670,0)</f>
        <v>0</v>
      </c>
      <c r="Q17670" s="38">
        <f>IF(Colin!$G17670&lt;$B$1,Colin!$I17670,0)</f>
        <v>0</v>
      </c>
    </row>
    <row r="17671" spans="12:17" x14ac:dyDescent="0.25">
      <c r="L17671" s="38">
        <f>IF(AND(Colin!$G17671=$B$1,Colin!$H17671=$C$3),Colin!$I17671,)</f>
        <v>0</v>
      </c>
      <c r="M17671" s="38">
        <f>IF(AND(Colin!$G17671=$B$1,Colin!$H17671&lt;=$C$3),Colin!$I17671,)</f>
        <v>0</v>
      </c>
      <c r="N17671" s="38">
        <f>IF(AND(Colin!$G17671=$B$2,Colin!$H17671=$C$3),Colin!$I17671,)</f>
        <v>0</v>
      </c>
      <c r="O17671" s="38">
        <f>IF(AND(Colin!$G17671=$B$2,Colin!$H17671&lt;=$C$3),Colin!$I17671,)</f>
        <v>0</v>
      </c>
      <c r="P17671" s="38">
        <f>IF(Colin!$G17671&lt;$B$2,Colin!$I17671,0)</f>
        <v>0</v>
      </c>
      <c r="Q17671" s="38">
        <f>IF(Colin!$G17671&lt;$B$1,Colin!$I17671,0)</f>
        <v>0</v>
      </c>
    </row>
    <row r="17672" spans="12:17" x14ac:dyDescent="0.25">
      <c r="L17672" s="38">
        <f>IF(AND(Colin!$G17672=$B$1,Colin!$H17672=$C$3),Colin!$I17672,)</f>
        <v>0</v>
      </c>
      <c r="M17672" s="38">
        <f>IF(AND(Colin!$G17672=$B$1,Colin!$H17672&lt;=$C$3),Colin!$I17672,)</f>
        <v>0</v>
      </c>
      <c r="N17672" s="38">
        <f>IF(AND(Colin!$G17672=$B$2,Colin!$H17672=$C$3),Colin!$I17672,)</f>
        <v>0</v>
      </c>
      <c r="O17672" s="38">
        <f>IF(AND(Colin!$G17672=$B$2,Colin!$H17672&lt;=$C$3),Colin!$I17672,)</f>
        <v>0</v>
      </c>
      <c r="P17672" s="38">
        <f>IF(Colin!$G17672&lt;$B$2,Colin!$I17672,0)</f>
        <v>0</v>
      </c>
      <c r="Q17672" s="38">
        <f>IF(Colin!$G17672&lt;$B$1,Colin!$I17672,0)</f>
        <v>0</v>
      </c>
    </row>
    <row r="17673" spans="12:17" x14ac:dyDescent="0.25">
      <c r="L17673" s="38">
        <f>IF(AND(Colin!$G17673=$B$1,Colin!$H17673=$C$3),Colin!$I17673,)</f>
        <v>0</v>
      </c>
      <c r="M17673" s="38">
        <f>IF(AND(Colin!$G17673=$B$1,Colin!$H17673&lt;=$C$3),Colin!$I17673,)</f>
        <v>0</v>
      </c>
      <c r="N17673" s="38">
        <f>IF(AND(Colin!$G17673=$B$2,Colin!$H17673=$C$3),Colin!$I17673,)</f>
        <v>0</v>
      </c>
      <c r="O17673" s="38">
        <f>IF(AND(Colin!$G17673=$B$2,Colin!$H17673&lt;=$C$3),Colin!$I17673,)</f>
        <v>0</v>
      </c>
      <c r="P17673" s="38">
        <f>IF(Colin!$G17673&lt;$B$2,Colin!$I17673,0)</f>
        <v>0</v>
      </c>
      <c r="Q17673" s="38">
        <f>IF(Colin!$G17673&lt;$B$1,Colin!$I17673,0)</f>
        <v>0</v>
      </c>
    </row>
    <row r="17674" spans="12:17" x14ac:dyDescent="0.25">
      <c r="L17674" s="38">
        <f>IF(AND(Colin!$G17674=$B$1,Colin!$H17674=$C$3),Colin!$I17674,)</f>
        <v>0</v>
      </c>
      <c r="M17674" s="38">
        <f>IF(AND(Colin!$G17674=$B$1,Colin!$H17674&lt;=$C$3),Colin!$I17674,)</f>
        <v>0</v>
      </c>
      <c r="N17674" s="38">
        <f>IF(AND(Colin!$G17674=$B$2,Colin!$H17674=$C$3),Colin!$I17674,)</f>
        <v>0</v>
      </c>
      <c r="O17674" s="38">
        <f>IF(AND(Colin!$G17674=$B$2,Colin!$H17674&lt;=$C$3),Colin!$I17674,)</f>
        <v>0</v>
      </c>
      <c r="P17674" s="38">
        <f>IF(Colin!$G17674&lt;$B$2,Colin!$I17674,0)</f>
        <v>0</v>
      </c>
      <c r="Q17674" s="38">
        <f>IF(Colin!$G17674&lt;$B$1,Colin!$I17674,0)</f>
        <v>0</v>
      </c>
    </row>
    <row r="17675" spans="12:17" x14ac:dyDescent="0.25">
      <c r="L17675" s="38">
        <f>IF(AND(Colin!$G17675=$B$1,Colin!$H17675=$C$3),Colin!$I17675,)</f>
        <v>0</v>
      </c>
      <c r="M17675" s="38">
        <f>IF(AND(Colin!$G17675=$B$1,Colin!$H17675&lt;=$C$3),Colin!$I17675,)</f>
        <v>0</v>
      </c>
      <c r="N17675" s="38">
        <f>IF(AND(Colin!$G17675=$B$2,Colin!$H17675=$C$3),Colin!$I17675,)</f>
        <v>0</v>
      </c>
      <c r="O17675" s="38">
        <f>IF(AND(Colin!$G17675=$B$2,Colin!$H17675&lt;=$C$3),Colin!$I17675,)</f>
        <v>0</v>
      </c>
      <c r="P17675" s="38">
        <f>IF(Colin!$G17675&lt;$B$2,Colin!$I17675,0)</f>
        <v>0</v>
      </c>
      <c r="Q17675" s="38">
        <f>IF(Colin!$G17675&lt;$B$1,Colin!$I17675,0)</f>
        <v>0</v>
      </c>
    </row>
    <row r="17676" spans="12:17" x14ac:dyDescent="0.25">
      <c r="L17676" s="38">
        <f>IF(AND(Colin!$G17676=$B$1,Colin!$H17676=$C$3),Colin!$I17676,)</f>
        <v>0</v>
      </c>
      <c r="M17676" s="38">
        <f>IF(AND(Colin!$G17676=$B$1,Colin!$H17676&lt;=$C$3),Colin!$I17676,)</f>
        <v>0</v>
      </c>
      <c r="N17676" s="38">
        <f>IF(AND(Colin!$G17676=$B$2,Colin!$H17676=$C$3),Colin!$I17676,)</f>
        <v>0</v>
      </c>
      <c r="O17676" s="38">
        <f>IF(AND(Colin!$G17676=$B$2,Colin!$H17676&lt;=$C$3),Colin!$I17676,)</f>
        <v>0</v>
      </c>
      <c r="P17676" s="38">
        <f>IF(Colin!$G17676&lt;$B$2,Colin!$I17676,0)</f>
        <v>0</v>
      </c>
      <c r="Q17676" s="38">
        <f>IF(Colin!$G17676&lt;$B$1,Colin!$I17676,0)</f>
        <v>0</v>
      </c>
    </row>
    <row r="17677" spans="12:17" x14ac:dyDescent="0.25">
      <c r="L17677" s="38">
        <f>IF(AND(Colin!$G17677=$B$1,Colin!$H17677=$C$3),Colin!$I17677,)</f>
        <v>0</v>
      </c>
      <c r="M17677" s="38">
        <f>IF(AND(Colin!$G17677=$B$1,Colin!$H17677&lt;=$C$3),Colin!$I17677,)</f>
        <v>0</v>
      </c>
      <c r="N17677" s="38">
        <f>IF(AND(Colin!$G17677=$B$2,Colin!$H17677=$C$3),Colin!$I17677,)</f>
        <v>0</v>
      </c>
      <c r="O17677" s="38">
        <f>IF(AND(Colin!$G17677=$B$2,Colin!$H17677&lt;=$C$3),Colin!$I17677,)</f>
        <v>0</v>
      </c>
      <c r="P17677" s="38">
        <f>IF(Colin!$G17677&lt;$B$2,Colin!$I17677,0)</f>
        <v>0</v>
      </c>
      <c r="Q17677" s="38">
        <f>IF(Colin!$G17677&lt;$B$1,Colin!$I17677,0)</f>
        <v>0</v>
      </c>
    </row>
    <row r="17678" spans="12:17" x14ac:dyDescent="0.25">
      <c r="L17678" s="38">
        <f>IF(AND(Colin!$G17678=$B$1,Colin!$H17678=$C$3),Colin!$I17678,)</f>
        <v>0</v>
      </c>
      <c r="M17678" s="38">
        <f>IF(AND(Colin!$G17678=$B$1,Colin!$H17678&lt;=$C$3),Colin!$I17678,)</f>
        <v>0</v>
      </c>
      <c r="N17678" s="38">
        <f>IF(AND(Colin!$G17678=$B$2,Colin!$H17678=$C$3),Colin!$I17678,)</f>
        <v>0</v>
      </c>
      <c r="O17678" s="38">
        <f>IF(AND(Colin!$G17678=$B$2,Colin!$H17678&lt;=$C$3),Colin!$I17678,)</f>
        <v>0</v>
      </c>
      <c r="P17678" s="38">
        <f>IF(Colin!$G17678&lt;$B$2,Colin!$I17678,0)</f>
        <v>0</v>
      </c>
      <c r="Q17678" s="38">
        <f>IF(Colin!$G17678&lt;$B$1,Colin!$I17678,0)</f>
        <v>0</v>
      </c>
    </row>
    <row r="17679" spans="12:17" x14ac:dyDescent="0.25">
      <c r="L17679" s="38">
        <f>IF(AND(Colin!$G17679=$B$1,Colin!$H17679=$C$3),Colin!$I17679,)</f>
        <v>0</v>
      </c>
      <c r="M17679" s="38">
        <f>IF(AND(Colin!$G17679=$B$1,Colin!$H17679&lt;=$C$3),Colin!$I17679,)</f>
        <v>0</v>
      </c>
      <c r="N17679" s="38">
        <f>IF(AND(Colin!$G17679=$B$2,Colin!$H17679=$C$3),Colin!$I17679,)</f>
        <v>0</v>
      </c>
      <c r="O17679" s="38">
        <f>IF(AND(Colin!$G17679=$B$2,Colin!$H17679&lt;=$C$3),Colin!$I17679,)</f>
        <v>0</v>
      </c>
      <c r="P17679" s="38">
        <f>IF(Colin!$G17679&lt;$B$2,Colin!$I17679,0)</f>
        <v>0</v>
      </c>
      <c r="Q17679" s="38">
        <f>IF(Colin!$G17679&lt;$B$1,Colin!$I17679,0)</f>
        <v>0</v>
      </c>
    </row>
    <row r="17680" spans="12:17" x14ac:dyDescent="0.25">
      <c r="L17680" s="38">
        <f>IF(AND(Colin!$G17680=$B$1,Colin!$H17680=$C$3),Colin!$I17680,)</f>
        <v>0</v>
      </c>
      <c r="M17680" s="38">
        <f>IF(AND(Colin!$G17680=$B$1,Colin!$H17680&lt;=$C$3),Colin!$I17680,)</f>
        <v>0</v>
      </c>
      <c r="N17680" s="38">
        <f>IF(AND(Colin!$G17680=$B$2,Colin!$H17680=$C$3),Colin!$I17680,)</f>
        <v>0</v>
      </c>
      <c r="O17680" s="38">
        <f>IF(AND(Colin!$G17680=$B$2,Colin!$H17680&lt;=$C$3),Colin!$I17680,)</f>
        <v>0</v>
      </c>
      <c r="P17680" s="38">
        <f>IF(Colin!$G17680&lt;$B$2,Colin!$I17680,0)</f>
        <v>0</v>
      </c>
      <c r="Q17680" s="38">
        <f>IF(Colin!$G17680&lt;$B$1,Colin!$I17680,0)</f>
        <v>0</v>
      </c>
    </row>
    <row r="17681" spans="12:17" x14ac:dyDescent="0.25">
      <c r="L17681" s="38">
        <f>IF(AND(Colin!$G17681=$B$1,Colin!$H17681=$C$3),Colin!$I17681,)</f>
        <v>0</v>
      </c>
      <c r="M17681" s="38">
        <f>IF(AND(Colin!$G17681=$B$1,Colin!$H17681&lt;=$C$3),Colin!$I17681,)</f>
        <v>0</v>
      </c>
      <c r="N17681" s="38">
        <f>IF(AND(Colin!$G17681=$B$2,Colin!$H17681=$C$3),Colin!$I17681,)</f>
        <v>0</v>
      </c>
      <c r="O17681" s="38">
        <f>IF(AND(Colin!$G17681=$B$2,Colin!$H17681&lt;=$C$3),Colin!$I17681,)</f>
        <v>0</v>
      </c>
      <c r="P17681" s="38">
        <f>IF(Colin!$G17681&lt;$B$2,Colin!$I17681,0)</f>
        <v>0</v>
      </c>
      <c r="Q17681" s="38">
        <f>IF(Colin!$G17681&lt;$B$1,Colin!$I17681,0)</f>
        <v>0</v>
      </c>
    </row>
    <row r="17682" spans="12:17" x14ac:dyDescent="0.25">
      <c r="L17682" s="38">
        <f>IF(AND(Colin!$G17682=$B$1,Colin!$H17682=$C$3),Colin!$I17682,)</f>
        <v>0</v>
      </c>
      <c r="M17682" s="38">
        <f>IF(AND(Colin!$G17682=$B$1,Colin!$H17682&lt;=$C$3),Colin!$I17682,)</f>
        <v>0</v>
      </c>
      <c r="N17682" s="38">
        <f>IF(AND(Colin!$G17682=$B$2,Colin!$H17682=$C$3),Colin!$I17682,)</f>
        <v>0</v>
      </c>
      <c r="O17682" s="38">
        <f>IF(AND(Colin!$G17682=$B$2,Colin!$H17682&lt;=$C$3),Colin!$I17682,)</f>
        <v>0</v>
      </c>
      <c r="P17682" s="38">
        <f>IF(Colin!$G17682&lt;$B$2,Colin!$I17682,0)</f>
        <v>0</v>
      </c>
      <c r="Q17682" s="38">
        <f>IF(Colin!$G17682&lt;$B$1,Colin!$I17682,0)</f>
        <v>0</v>
      </c>
    </row>
    <row r="17683" spans="12:17" x14ac:dyDescent="0.25">
      <c r="L17683" s="38">
        <f>IF(AND(Colin!$G17683=$B$1,Colin!$H17683=$C$3),Colin!$I17683,)</f>
        <v>0</v>
      </c>
      <c r="M17683" s="38">
        <f>IF(AND(Colin!$G17683=$B$1,Colin!$H17683&lt;=$C$3),Colin!$I17683,)</f>
        <v>0</v>
      </c>
      <c r="N17683" s="38">
        <f>IF(AND(Colin!$G17683=$B$2,Colin!$H17683=$C$3),Colin!$I17683,)</f>
        <v>0</v>
      </c>
      <c r="O17683" s="38">
        <f>IF(AND(Colin!$G17683=$B$2,Colin!$H17683&lt;=$C$3),Colin!$I17683,)</f>
        <v>0</v>
      </c>
      <c r="P17683" s="38">
        <f>IF(Colin!$G17683&lt;$B$2,Colin!$I17683,0)</f>
        <v>0</v>
      </c>
      <c r="Q17683" s="38">
        <f>IF(Colin!$G17683&lt;$B$1,Colin!$I17683,0)</f>
        <v>0</v>
      </c>
    </row>
    <row r="17684" spans="12:17" x14ac:dyDescent="0.25">
      <c r="L17684" s="38">
        <f>IF(AND(Colin!$G17684=$B$1,Colin!$H17684=$C$3),Colin!$I17684,)</f>
        <v>0</v>
      </c>
      <c r="M17684" s="38">
        <f>IF(AND(Colin!$G17684=$B$1,Colin!$H17684&lt;=$C$3),Colin!$I17684,)</f>
        <v>0</v>
      </c>
      <c r="N17684" s="38">
        <f>IF(AND(Colin!$G17684=$B$2,Colin!$H17684=$C$3),Colin!$I17684,)</f>
        <v>0</v>
      </c>
      <c r="O17684" s="38">
        <f>IF(AND(Colin!$G17684=$B$2,Colin!$H17684&lt;=$C$3),Colin!$I17684,)</f>
        <v>0</v>
      </c>
      <c r="P17684" s="38">
        <f>IF(Colin!$G17684&lt;$B$2,Colin!$I17684,0)</f>
        <v>0</v>
      </c>
      <c r="Q17684" s="38">
        <f>IF(Colin!$G17684&lt;$B$1,Colin!$I17684,0)</f>
        <v>0</v>
      </c>
    </row>
    <row r="17685" spans="12:17" x14ac:dyDescent="0.25">
      <c r="L17685" s="38">
        <f>IF(AND(Colin!$G17685=$B$1,Colin!$H17685=$C$3),Colin!$I17685,)</f>
        <v>0</v>
      </c>
      <c r="M17685" s="38">
        <f>IF(AND(Colin!$G17685=$B$1,Colin!$H17685&lt;=$C$3),Colin!$I17685,)</f>
        <v>0</v>
      </c>
      <c r="N17685" s="38">
        <f>IF(AND(Colin!$G17685=$B$2,Colin!$H17685=$C$3),Colin!$I17685,)</f>
        <v>0</v>
      </c>
      <c r="O17685" s="38">
        <f>IF(AND(Colin!$G17685=$B$2,Colin!$H17685&lt;=$C$3),Colin!$I17685,)</f>
        <v>0</v>
      </c>
      <c r="P17685" s="38">
        <f>IF(Colin!$G17685&lt;$B$2,Colin!$I17685,0)</f>
        <v>0</v>
      </c>
      <c r="Q17685" s="38">
        <f>IF(Colin!$G17685&lt;$B$1,Colin!$I17685,0)</f>
        <v>0</v>
      </c>
    </row>
    <row r="17686" spans="12:17" x14ac:dyDescent="0.25">
      <c r="L17686" s="38">
        <f>IF(AND(Colin!$G17686=$B$1,Colin!$H17686=$C$3),Colin!$I17686,)</f>
        <v>0</v>
      </c>
      <c r="M17686" s="38">
        <f>IF(AND(Colin!$G17686=$B$1,Colin!$H17686&lt;=$C$3),Colin!$I17686,)</f>
        <v>0</v>
      </c>
      <c r="N17686" s="38">
        <f>IF(AND(Colin!$G17686=$B$2,Colin!$H17686=$C$3),Colin!$I17686,)</f>
        <v>0</v>
      </c>
      <c r="O17686" s="38">
        <f>IF(AND(Colin!$G17686=$B$2,Colin!$H17686&lt;=$C$3),Colin!$I17686,)</f>
        <v>0</v>
      </c>
      <c r="P17686" s="38">
        <f>IF(Colin!$G17686&lt;$B$2,Colin!$I17686,0)</f>
        <v>0</v>
      </c>
      <c r="Q17686" s="38">
        <f>IF(Colin!$G17686&lt;$B$1,Colin!$I17686,0)</f>
        <v>0</v>
      </c>
    </row>
    <row r="17687" spans="12:17" x14ac:dyDescent="0.25">
      <c r="L17687" s="38">
        <f>IF(AND(Colin!$G17687=$B$1,Colin!$H17687=$C$3),Colin!$I17687,)</f>
        <v>0</v>
      </c>
      <c r="M17687" s="38">
        <f>IF(AND(Colin!$G17687=$B$1,Colin!$H17687&lt;=$C$3),Colin!$I17687,)</f>
        <v>0</v>
      </c>
      <c r="N17687" s="38">
        <f>IF(AND(Colin!$G17687=$B$2,Colin!$H17687=$C$3),Colin!$I17687,)</f>
        <v>0</v>
      </c>
      <c r="O17687" s="38">
        <f>IF(AND(Colin!$G17687=$B$2,Colin!$H17687&lt;=$C$3),Colin!$I17687,)</f>
        <v>0</v>
      </c>
      <c r="P17687" s="38">
        <f>IF(Colin!$G17687&lt;$B$2,Colin!$I17687,0)</f>
        <v>0</v>
      </c>
      <c r="Q17687" s="38">
        <f>IF(Colin!$G17687&lt;$B$1,Colin!$I17687,0)</f>
        <v>0</v>
      </c>
    </row>
    <row r="17688" spans="12:17" x14ac:dyDescent="0.25">
      <c r="L17688" s="38">
        <f>IF(AND(Colin!$G17688=$B$1,Colin!$H17688=$C$3),Colin!$I17688,)</f>
        <v>0</v>
      </c>
      <c r="M17688" s="38">
        <f>IF(AND(Colin!$G17688=$B$1,Colin!$H17688&lt;=$C$3),Colin!$I17688,)</f>
        <v>0</v>
      </c>
      <c r="N17688" s="38">
        <f>IF(AND(Colin!$G17688=$B$2,Colin!$H17688=$C$3),Colin!$I17688,)</f>
        <v>0</v>
      </c>
      <c r="O17688" s="38">
        <f>IF(AND(Colin!$G17688=$B$2,Colin!$H17688&lt;=$C$3),Colin!$I17688,)</f>
        <v>0</v>
      </c>
      <c r="P17688" s="38">
        <f>IF(Colin!$G17688&lt;$B$2,Colin!$I17688,0)</f>
        <v>0</v>
      </c>
      <c r="Q17688" s="38">
        <f>IF(Colin!$G17688&lt;$B$1,Colin!$I17688,0)</f>
        <v>0</v>
      </c>
    </row>
    <row r="17689" spans="12:17" x14ac:dyDescent="0.25">
      <c r="L17689" s="38">
        <f>IF(AND(Colin!$G17689=$B$1,Colin!$H17689=$C$3),Colin!$I17689,)</f>
        <v>0</v>
      </c>
      <c r="M17689" s="38">
        <f>IF(AND(Colin!$G17689=$B$1,Colin!$H17689&lt;=$C$3),Colin!$I17689,)</f>
        <v>0</v>
      </c>
      <c r="N17689" s="38">
        <f>IF(AND(Colin!$G17689=$B$2,Colin!$H17689=$C$3),Colin!$I17689,)</f>
        <v>0</v>
      </c>
      <c r="O17689" s="38">
        <f>IF(AND(Colin!$G17689=$B$2,Colin!$H17689&lt;=$C$3),Colin!$I17689,)</f>
        <v>0</v>
      </c>
      <c r="P17689" s="38">
        <f>IF(Colin!$G17689&lt;$B$2,Colin!$I17689,0)</f>
        <v>0</v>
      </c>
      <c r="Q17689" s="38">
        <f>IF(Colin!$G17689&lt;$B$1,Colin!$I17689,0)</f>
        <v>0</v>
      </c>
    </row>
    <row r="17690" spans="12:17" x14ac:dyDescent="0.25">
      <c r="L17690" s="38">
        <f>IF(AND(Colin!$G17690=$B$1,Colin!$H17690=$C$3),Colin!$I17690,)</f>
        <v>0</v>
      </c>
      <c r="M17690" s="38">
        <f>IF(AND(Colin!$G17690=$B$1,Colin!$H17690&lt;=$C$3),Colin!$I17690,)</f>
        <v>0</v>
      </c>
      <c r="N17690" s="38">
        <f>IF(AND(Colin!$G17690=$B$2,Colin!$H17690=$C$3),Colin!$I17690,)</f>
        <v>0</v>
      </c>
      <c r="O17690" s="38">
        <f>IF(AND(Colin!$G17690=$B$2,Colin!$H17690&lt;=$C$3),Colin!$I17690,)</f>
        <v>0</v>
      </c>
      <c r="P17690" s="38">
        <f>IF(Colin!$G17690&lt;$B$2,Colin!$I17690,0)</f>
        <v>0</v>
      </c>
      <c r="Q17690" s="38">
        <f>IF(Colin!$G17690&lt;$B$1,Colin!$I17690,0)</f>
        <v>0</v>
      </c>
    </row>
    <row r="17691" spans="12:17" x14ac:dyDescent="0.25">
      <c r="L17691" s="38">
        <f>IF(AND(Colin!$G17691=$B$1,Colin!$H17691=$C$3),Colin!$I17691,)</f>
        <v>0</v>
      </c>
      <c r="M17691" s="38">
        <f>IF(AND(Colin!$G17691=$B$1,Colin!$H17691&lt;=$C$3),Colin!$I17691,)</f>
        <v>0</v>
      </c>
      <c r="N17691" s="38">
        <f>IF(AND(Colin!$G17691=$B$2,Colin!$H17691=$C$3),Colin!$I17691,)</f>
        <v>0</v>
      </c>
      <c r="O17691" s="38">
        <f>IF(AND(Colin!$G17691=$B$2,Colin!$H17691&lt;=$C$3),Colin!$I17691,)</f>
        <v>0</v>
      </c>
      <c r="P17691" s="38">
        <f>IF(Colin!$G17691&lt;$B$2,Colin!$I17691,0)</f>
        <v>0</v>
      </c>
      <c r="Q17691" s="38">
        <f>IF(Colin!$G17691&lt;$B$1,Colin!$I17691,0)</f>
        <v>0</v>
      </c>
    </row>
    <row r="17692" spans="12:17" x14ac:dyDescent="0.25">
      <c r="L17692" s="38">
        <f>IF(AND(Colin!$G17692=$B$1,Colin!$H17692=$C$3),Colin!$I17692,)</f>
        <v>0</v>
      </c>
      <c r="M17692" s="38">
        <f>IF(AND(Colin!$G17692=$B$1,Colin!$H17692&lt;=$C$3),Colin!$I17692,)</f>
        <v>0</v>
      </c>
      <c r="N17692" s="38">
        <f>IF(AND(Colin!$G17692=$B$2,Colin!$H17692=$C$3),Colin!$I17692,)</f>
        <v>0</v>
      </c>
      <c r="O17692" s="38">
        <f>IF(AND(Colin!$G17692=$B$2,Colin!$H17692&lt;=$C$3),Colin!$I17692,)</f>
        <v>0</v>
      </c>
      <c r="P17692" s="38">
        <f>IF(Colin!$G17692&lt;$B$2,Colin!$I17692,0)</f>
        <v>0</v>
      </c>
      <c r="Q17692" s="38">
        <f>IF(Colin!$G17692&lt;$B$1,Colin!$I17692,0)</f>
        <v>0</v>
      </c>
    </row>
    <row r="17693" spans="12:17" x14ac:dyDescent="0.25">
      <c r="L17693" s="38">
        <f>IF(AND(Colin!$G17693=$B$1,Colin!$H17693=$C$3),Colin!$I17693,)</f>
        <v>0</v>
      </c>
      <c r="M17693" s="38">
        <f>IF(AND(Colin!$G17693=$B$1,Colin!$H17693&lt;=$C$3),Colin!$I17693,)</f>
        <v>0</v>
      </c>
      <c r="N17693" s="38">
        <f>IF(AND(Colin!$G17693=$B$2,Colin!$H17693=$C$3),Colin!$I17693,)</f>
        <v>0</v>
      </c>
      <c r="O17693" s="38">
        <f>IF(AND(Colin!$G17693=$B$2,Colin!$H17693&lt;=$C$3),Colin!$I17693,)</f>
        <v>0</v>
      </c>
      <c r="P17693" s="38">
        <f>IF(Colin!$G17693&lt;$B$2,Colin!$I17693,0)</f>
        <v>0</v>
      </c>
      <c r="Q17693" s="38">
        <f>IF(Colin!$G17693&lt;$B$1,Colin!$I17693,0)</f>
        <v>0</v>
      </c>
    </row>
    <row r="17694" spans="12:17" x14ac:dyDescent="0.25">
      <c r="L17694" s="38">
        <f>IF(AND(Colin!$G17694=$B$1,Colin!$H17694=$C$3),Colin!$I17694,)</f>
        <v>0</v>
      </c>
      <c r="M17694" s="38">
        <f>IF(AND(Colin!$G17694=$B$1,Colin!$H17694&lt;=$C$3),Colin!$I17694,)</f>
        <v>0</v>
      </c>
      <c r="N17694" s="38">
        <f>IF(AND(Colin!$G17694=$B$2,Colin!$H17694=$C$3),Colin!$I17694,)</f>
        <v>0</v>
      </c>
      <c r="O17694" s="38">
        <f>IF(AND(Colin!$G17694=$B$2,Colin!$H17694&lt;=$C$3),Colin!$I17694,)</f>
        <v>0</v>
      </c>
      <c r="P17694" s="38">
        <f>IF(Colin!$G17694&lt;$B$2,Colin!$I17694,0)</f>
        <v>0</v>
      </c>
      <c r="Q17694" s="38">
        <f>IF(Colin!$G17694&lt;$B$1,Colin!$I17694,0)</f>
        <v>0</v>
      </c>
    </row>
    <row r="17695" spans="12:17" x14ac:dyDescent="0.25">
      <c r="L17695" s="38">
        <f>IF(AND(Colin!$G17695=$B$1,Colin!$H17695=$C$3),Colin!$I17695,)</f>
        <v>0</v>
      </c>
      <c r="M17695" s="38">
        <f>IF(AND(Colin!$G17695=$B$1,Colin!$H17695&lt;=$C$3),Colin!$I17695,)</f>
        <v>0</v>
      </c>
      <c r="N17695" s="38">
        <f>IF(AND(Colin!$G17695=$B$2,Colin!$H17695=$C$3),Colin!$I17695,)</f>
        <v>0</v>
      </c>
      <c r="O17695" s="38">
        <f>IF(AND(Colin!$G17695=$B$2,Colin!$H17695&lt;=$C$3),Colin!$I17695,)</f>
        <v>0</v>
      </c>
      <c r="P17695" s="38">
        <f>IF(Colin!$G17695&lt;$B$2,Colin!$I17695,0)</f>
        <v>0</v>
      </c>
      <c r="Q17695" s="38">
        <f>IF(Colin!$G17695&lt;$B$1,Colin!$I17695,0)</f>
        <v>0</v>
      </c>
    </row>
    <row r="17696" spans="12:17" x14ac:dyDescent="0.25">
      <c r="L17696" s="38">
        <f>IF(AND(Colin!$G17696=$B$1,Colin!$H17696=$C$3),Colin!$I17696,)</f>
        <v>0</v>
      </c>
      <c r="M17696" s="38">
        <f>IF(AND(Colin!$G17696=$B$1,Colin!$H17696&lt;=$C$3),Colin!$I17696,)</f>
        <v>0</v>
      </c>
      <c r="N17696" s="38">
        <f>IF(AND(Colin!$G17696=$B$2,Colin!$H17696=$C$3),Colin!$I17696,)</f>
        <v>0</v>
      </c>
      <c r="O17696" s="38">
        <f>IF(AND(Colin!$G17696=$B$2,Colin!$H17696&lt;=$C$3),Colin!$I17696,)</f>
        <v>0</v>
      </c>
      <c r="P17696" s="38">
        <f>IF(Colin!$G17696&lt;$B$2,Colin!$I17696,0)</f>
        <v>0</v>
      </c>
      <c r="Q17696" s="38">
        <f>IF(Colin!$G17696&lt;$B$1,Colin!$I17696,0)</f>
        <v>0</v>
      </c>
    </row>
    <row r="17697" spans="12:17" x14ac:dyDescent="0.25">
      <c r="L17697" s="38">
        <f>IF(AND(Colin!$G17697=$B$1,Colin!$H17697=$C$3),Colin!$I17697,)</f>
        <v>0</v>
      </c>
      <c r="M17697" s="38">
        <f>IF(AND(Colin!$G17697=$B$1,Colin!$H17697&lt;=$C$3),Colin!$I17697,)</f>
        <v>0</v>
      </c>
      <c r="N17697" s="38">
        <f>IF(AND(Colin!$G17697=$B$2,Colin!$H17697=$C$3),Colin!$I17697,)</f>
        <v>0</v>
      </c>
      <c r="O17697" s="38">
        <f>IF(AND(Colin!$G17697=$B$2,Colin!$H17697&lt;=$C$3),Colin!$I17697,)</f>
        <v>0</v>
      </c>
      <c r="P17697" s="38">
        <f>IF(Colin!$G17697&lt;$B$2,Colin!$I17697,0)</f>
        <v>0</v>
      </c>
      <c r="Q17697" s="38">
        <f>IF(Colin!$G17697&lt;$B$1,Colin!$I17697,0)</f>
        <v>0</v>
      </c>
    </row>
    <row r="17698" spans="12:17" x14ac:dyDescent="0.25">
      <c r="L17698" s="38">
        <f>IF(AND(Colin!$G17698=$B$1,Colin!$H17698=$C$3),Colin!$I17698,)</f>
        <v>0</v>
      </c>
      <c r="M17698" s="38">
        <f>IF(AND(Colin!$G17698=$B$1,Colin!$H17698&lt;=$C$3),Colin!$I17698,)</f>
        <v>0</v>
      </c>
      <c r="N17698" s="38">
        <f>IF(AND(Colin!$G17698=$B$2,Colin!$H17698=$C$3),Colin!$I17698,)</f>
        <v>0</v>
      </c>
      <c r="O17698" s="38">
        <f>IF(AND(Colin!$G17698=$B$2,Colin!$H17698&lt;=$C$3),Colin!$I17698,)</f>
        <v>0</v>
      </c>
      <c r="P17698" s="38">
        <f>IF(Colin!$G17698&lt;$B$2,Colin!$I17698,0)</f>
        <v>0</v>
      </c>
      <c r="Q17698" s="38">
        <f>IF(Colin!$G17698&lt;$B$1,Colin!$I17698,0)</f>
        <v>0</v>
      </c>
    </row>
    <row r="17699" spans="12:17" x14ac:dyDescent="0.25">
      <c r="L17699" s="38">
        <f>IF(AND(Colin!$G17699=$B$1,Colin!$H17699=$C$3),Colin!$I17699,)</f>
        <v>0</v>
      </c>
      <c r="M17699" s="38">
        <f>IF(AND(Colin!$G17699=$B$1,Colin!$H17699&lt;=$C$3),Colin!$I17699,)</f>
        <v>0</v>
      </c>
      <c r="N17699" s="38">
        <f>IF(AND(Colin!$G17699=$B$2,Colin!$H17699=$C$3),Colin!$I17699,)</f>
        <v>0</v>
      </c>
      <c r="O17699" s="38">
        <f>IF(AND(Colin!$G17699=$B$2,Colin!$H17699&lt;=$C$3),Colin!$I17699,)</f>
        <v>0</v>
      </c>
      <c r="P17699" s="38">
        <f>IF(Colin!$G17699&lt;$B$2,Colin!$I17699,0)</f>
        <v>0</v>
      </c>
      <c r="Q17699" s="38">
        <f>IF(Colin!$G17699&lt;$B$1,Colin!$I17699,0)</f>
        <v>0</v>
      </c>
    </row>
    <row r="17700" spans="12:17" x14ac:dyDescent="0.25">
      <c r="L17700" s="38">
        <f>IF(AND(Colin!$G17700=$B$1,Colin!$H17700=$C$3),Colin!$I17700,)</f>
        <v>0</v>
      </c>
      <c r="M17700" s="38">
        <f>IF(AND(Colin!$G17700=$B$1,Colin!$H17700&lt;=$C$3),Colin!$I17700,)</f>
        <v>0</v>
      </c>
      <c r="N17700" s="38">
        <f>IF(AND(Colin!$G17700=$B$2,Colin!$H17700=$C$3),Colin!$I17700,)</f>
        <v>0</v>
      </c>
      <c r="O17700" s="38">
        <f>IF(AND(Colin!$G17700=$B$2,Colin!$H17700&lt;=$C$3),Colin!$I17700,)</f>
        <v>0</v>
      </c>
      <c r="P17700" s="38">
        <f>IF(Colin!$G17700&lt;$B$2,Colin!$I17700,0)</f>
        <v>0</v>
      </c>
      <c r="Q17700" s="38">
        <f>IF(Colin!$G17700&lt;$B$1,Colin!$I17700,0)</f>
        <v>0</v>
      </c>
    </row>
    <row r="17701" spans="12:17" x14ac:dyDescent="0.25">
      <c r="L17701" s="38">
        <f>IF(AND(Colin!$G17701=$B$1,Colin!$H17701=$C$3),Colin!$I17701,)</f>
        <v>0</v>
      </c>
      <c r="M17701" s="38">
        <f>IF(AND(Colin!$G17701=$B$1,Colin!$H17701&lt;=$C$3),Colin!$I17701,)</f>
        <v>0</v>
      </c>
      <c r="N17701" s="38">
        <f>IF(AND(Colin!$G17701=$B$2,Colin!$H17701=$C$3),Colin!$I17701,)</f>
        <v>0</v>
      </c>
      <c r="O17701" s="38">
        <f>IF(AND(Colin!$G17701=$B$2,Colin!$H17701&lt;=$C$3),Colin!$I17701,)</f>
        <v>0</v>
      </c>
      <c r="P17701" s="38">
        <f>IF(Colin!$G17701&lt;$B$2,Colin!$I17701,0)</f>
        <v>0</v>
      </c>
      <c r="Q17701" s="38">
        <f>IF(Colin!$G17701&lt;$B$1,Colin!$I17701,0)</f>
        <v>0</v>
      </c>
    </row>
    <row r="17702" spans="12:17" x14ac:dyDescent="0.25">
      <c r="L17702" s="38">
        <f>IF(AND(Colin!$G17702=$B$1,Colin!$H17702=$C$3),Colin!$I17702,)</f>
        <v>0</v>
      </c>
      <c r="M17702" s="38">
        <f>IF(AND(Colin!$G17702=$B$1,Colin!$H17702&lt;=$C$3),Colin!$I17702,)</f>
        <v>0</v>
      </c>
      <c r="N17702" s="38">
        <f>IF(AND(Colin!$G17702=$B$2,Colin!$H17702=$C$3),Colin!$I17702,)</f>
        <v>0</v>
      </c>
      <c r="O17702" s="38">
        <f>IF(AND(Colin!$G17702=$B$2,Colin!$H17702&lt;=$C$3),Colin!$I17702,)</f>
        <v>0</v>
      </c>
      <c r="P17702" s="38">
        <f>IF(Colin!$G17702&lt;$B$2,Colin!$I17702,0)</f>
        <v>0</v>
      </c>
      <c r="Q17702" s="38">
        <f>IF(Colin!$G17702&lt;$B$1,Colin!$I17702,0)</f>
        <v>0</v>
      </c>
    </row>
    <row r="17703" spans="12:17" x14ac:dyDescent="0.25">
      <c r="L17703" s="38">
        <f>IF(AND(Colin!$G17703=$B$1,Colin!$H17703=$C$3),Colin!$I17703,)</f>
        <v>0</v>
      </c>
      <c r="M17703" s="38">
        <f>IF(AND(Colin!$G17703=$B$1,Colin!$H17703&lt;=$C$3),Colin!$I17703,)</f>
        <v>0</v>
      </c>
      <c r="N17703" s="38">
        <f>IF(AND(Colin!$G17703=$B$2,Colin!$H17703=$C$3),Colin!$I17703,)</f>
        <v>0</v>
      </c>
      <c r="O17703" s="38">
        <f>IF(AND(Colin!$G17703=$B$2,Colin!$H17703&lt;=$C$3),Colin!$I17703,)</f>
        <v>0</v>
      </c>
      <c r="P17703" s="38">
        <f>IF(Colin!$G17703&lt;$B$2,Colin!$I17703,0)</f>
        <v>0</v>
      </c>
      <c r="Q17703" s="38">
        <f>IF(Colin!$G17703&lt;$B$1,Colin!$I17703,0)</f>
        <v>0</v>
      </c>
    </row>
    <row r="17704" spans="12:17" x14ac:dyDescent="0.25">
      <c r="L17704" s="38">
        <f>IF(AND(Colin!$G17704=$B$1,Colin!$H17704=$C$3),Colin!$I17704,)</f>
        <v>0</v>
      </c>
      <c r="M17704" s="38">
        <f>IF(AND(Colin!$G17704=$B$1,Colin!$H17704&lt;=$C$3),Colin!$I17704,)</f>
        <v>0</v>
      </c>
      <c r="N17704" s="38">
        <f>IF(AND(Colin!$G17704=$B$2,Colin!$H17704=$C$3),Colin!$I17704,)</f>
        <v>0</v>
      </c>
      <c r="O17704" s="38">
        <f>IF(AND(Colin!$G17704=$B$2,Colin!$H17704&lt;=$C$3),Colin!$I17704,)</f>
        <v>0</v>
      </c>
      <c r="P17704" s="38">
        <f>IF(Colin!$G17704&lt;$B$2,Colin!$I17704,0)</f>
        <v>0</v>
      </c>
      <c r="Q17704" s="38">
        <f>IF(Colin!$G17704&lt;$B$1,Colin!$I17704,0)</f>
        <v>0</v>
      </c>
    </row>
    <row r="17705" spans="12:17" x14ac:dyDescent="0.25">
      <c r="L17705" s="38">
        <f>IF(AND(Colin!$G17705=$B$1,Colin!$H17705=$C$3),Colin!$I17705,)</f>
        <v>0</v>
      </c>
      <c r="M17705" s="38">
        <f>IF(AND(Colin!$G17705=$B$1,Colin!$H17705&lt;=$C$3),Colin!$I17705,)</f>
        <v>0</v>
      </c>
      <c r="N17705" s="38">
        <f>IF(AND(Colin!$G17705=$B$2,Colin!$H17705=$C$3),Colin!$I17705,)</f>
        <v>0</v>
      </c>
      <c r="O17705" s="38">
        <f>IF(AND(Colin!$G17705=$B$2,Colin!$H17705&lt;=$C$3),Colin!$I17705,)</f>
        <v>0</v>
      </c>
      <c r="P17705" s="38">
        <f>IF(Colin!$G17705&lt;$B$2,Colin!$I17705,0)</f>
        <v>0</v>
      </c>
      <c r="Q17705" s="38">
        <f>IF(Colin!$G17705&lt;$B$1,Colin!$I17705,0)</f>
        <v>0</v>
      </c>
    </row>
    <row r="17706" spans="12:17" x14ac:dyDescent="0.25">
      <c r="L17706" s="38">
        <f>IF(AND(Colin!$G17706=$B$1,Colin!$H17706=$C$3),Colin!$I17706,)</f>
        <v>0</v>
      </c>
      <c r="M17706" s="38">
        <f>IF(AND(Colin!$G17706=$B$1,Colin!$H17706&lt;=$C$3),Colin!$I17706,)</f>
        <v>0</v>
      </c>
      <c r="N17706" s="38">
        <f>IF(AND(Colin!$G17706=$B$2,Colin!$H17706=$C$3),Colin!$I17706,)</f>
        <v>0</v>
      </c>
      <c r="O17706" s="38">
        <f>IF(AND(Colin!$G17706=$B$2,Colin!$H17706&lt;=$C$3),Colin!$I17706,)</f>
        <v>0</v>
      </c>
      <c r="P17706" s="38">
        <f>IF(Colin!$G17706&lt;$B$2,Colin!$I17706,0)</f>
        <v>0</v>
      </c>
      <c r="Q17706" s="38">
        <f>IF(Colin!$G17706&lt;$B$1,Colin!$I17706,0)</f>
        <v>0</v>
      </c>
    </row>
    <row r="17707" spans="12:17" x14ac:dyDescent="0.25">
      <c r="L17707" s="38">
        <f>IF(AND(Colin!$G17707=$B$1,Colin!$H17707=$C$3),Colin!$I17707,)</f>
        <v>0</v>
      </c>
      <c r="M17707" s="38">
        <f>IF(AND(Colin!$G17707=$B$1,Colin!$H17707&lt;=$C$3),Colin!$I17707,)</f>
        <v>0</v>
      </c>
      <c r="N17707" s="38">
        <f>IF(AND(Colin!$G17707=$B$2,Colin!$H17707=$C$3),Colin!$I17707,)</f>
        <v>0</v>
      </c>
      <c r="O17707" s="38">
        <f>IF(AND(Colin!$G17707=$B$2,Colin!$H17707&lt;=$C$3),Colin!$I17707,)</f>
        <v>0</v>
      </c>
      <c r="P17707" s="38">
        <f>IF(Colin!$G17707&lt;$B$2,Colin!$I17707,0)</f>
        <v>0</v>
      </c>
      <c r="Q17707" s="38">
        <f>IF(Colin!$G17707&lt;$B$1,Colin!$I17707,0)</f>
        <v>0</v>
      </c>
    </row>
    <row r="17708" spans="12:17" x14ac:dyDescent="0.25">
      <c r="L17708" s="38">
        <f>IF(AND(Colin!$G17708=$B$1,Colin!$H17708=$C$3),Colin!$I17708,)</f>
        <v>0</v>
      </c>
      <c r="M17708" s="38">
        <f>IF(AND(Colin!$G17708=$B$1,Colin!$H17708&lt;=$C$3),Colin!$I17708,)</f>
        <v>0</v>
      </c>
      <c r="N17708" s="38">
        <f>IF(AND(Colin!$G17708=$B$2,Colin!$H17708=$C$3),Colin!$I17708,)</f>
        <v>0</v>
      </c>
      <c r="O17708" s="38">
        <f>IF(AND(Colin!$G17708=$B$2,Colin!$H17708&lt;=$C$3),Colin!$I17708,)</f>
        <v>0</v>
      </c>
      <c r="P17708" s="38">
        <f>IF(Colin!$G17708&lt;$B$2,Colin!$I17708,0)</f>
        <v>0</v>
      </c>
      <c r="Q17708" s="38">
        <f>IF(Colin!$G17708&lt;$B$1,Colin!$I17708,0)</f>
        <v>0</v>
      </c>
    </row>
    <row r="17709" spans="12:17" x14ac:dyDescent="0.25">
      <c r="L17709" s="38">
        <f>IF(AND(Colin!$G17709=$B$1,Colin!$H17709=$C$3),Colin!$I17709,)</f>
        <v>0</v>
      </c>
      <c r="M17709" s="38">
        <f>IF(AND(Colin!$G17709=$B$1,Colin!$H17709&lt;=$C$3),Colin!$I17709,)</f>
        <v>0</v>
      </c>
      <c r="N17709" s="38">
        <f>IF(AND(Colin!$G17709=$B$2,Colin!$H17709=$C$3),Colin!$I17709,)</f>
        <v>0</v>
      </c>
      <c r="O17709" s="38">
        <f>IF(AND(Colin!$G17709=$B$2,Colin!$H17709&lt;=$C$3),Colin!$I17709,)</f>
        <v>0</v>
      </c>
      <c r="P17709" s="38">
        <f>IF(Colin!$G17709&lt;$B$2,Colin!$I17709,0)</f>
        <v>0</v>
      </c>
      <c r="Q17709" s="38">
        <f>IF(Colin!$G17709&lt;$B$1,Colin!$I17709,0)</f>
        <v>0</v>
      </c>
    </row>
    <row r="17710" spans="12:17" x14ac:dyDescent="0.25">
      <c r="L17710" s="38">
        <f>IF(AND(Colin!$G17710=$B$1,Colin!$H17710=$C$3),Colin!$I17710,)</f>
        <v>0</v>
      </c>
      <c r="M17710" s="38">
        <f>IF(AND(Colin!$G17710=$B$1,Colin!$H17710&lt;=$C$3),Colin!$I17710,)</f>
        <v>0</v>
      </c>
      <c r="N17710" s="38">
        <f>IF(AND(Colin!$G17710=$B$2,Colin!$H17710=$C$3),Colin!$I17710,)</f>
        <v>0</v>
      </c>
      <c r="O17710" s="38">
        <f>IF(AND(Colin!$G17710=$B$2,Colin!$H17710&lt;=$C$3),Colin!$I17710,)</f>
        <v>0</v>
      </c>
      <c r="P17710" s="38">
        <f>IF(Colin!$G17710&lt;$B$2,Colin!$I17710,0)</f>
        <v>0</v>
      </c>
      <c r="Q17710" s="38">
        <f>IF(Colin!$G17710&lt;$B$1,Colin!$I17710,0)</f>
        <v>0</v>
      </c>
    </row>
    <row r="17711" spans="12:17" x14ac:dyDescent="0.25">
      <c r="L17711" s="38">
        <f>IF(AND(Colin!$G17711=$B$1,Colin!$H17711=$C$3),Colin!$I17711,)</f>
        <v>0</v>
      </c>
      <c r="M17711" s="38">
        <f>IF(AND(Colin!$G17711=$B$1,Colin!$H17711&lt;=$C$3),Colin!$I17711,)</f>
        <v>0</v>
      </c>
      <c r="N17711" s="38">
        <f>IF(AND(Colin!$G17711=$B$2,Colin!$H17711=$C$3),Colin!$I17711,)</f>
        <v>0</v>
      </c>
      <c r="O17711" s="38">
        <f>IF(AND(Colin!$G17711=$B$2,Colin!$H17711&lt;=$C$3),Colin!$I17711,)</f>
        <v>0</v>
      </c>
      <c r="P17711" s="38">
        <f>IF(Colin!$G17711&lt;$B$2,Colin!$I17711,0)</f>
        <v>0</v>
      </c>
      <c r="Q17711" s="38">
        <f>IF(Colin!$G17711&lt;$B$1,Colin!$I17711,0)</f>
        <v>0</v>
      </c>
    </row>
    <row r="17712" spans="12:17" x14ac:dyDescent="0.25">
      <c r="L17712" s="38">
        <f>IF(AND(Colin!$G17712=$B$1,Colin!$H17712=$C$3),Colin!$I17712,)</f>
        <v>0</v>
      </c>
      <c r="M17712" s="38">
        <f>IF(AND(Colin!$G17712=$B$1,Colin!$H17712&lt;=$C$3),Colin!$I17712,)</f>
        <v>0</v>
      </c>
      <c r="N17712" s="38">
        <f>IF(AND(Colin!$G17712=$B$2,Colin!$H17712=$C$3),Colin!$I17712,)</f>
        <v>0</v>
      </c>
      <c r="O17712" s="38">
        <f>IF(AND(Colin!$G17712=$B$2,Colin!$H17712&lt;=$C$3),Colin!$I17712,)</f>
        <v>0</v>
      </c>
      <c r="P17712" s="38">
        <f>IF(Colin!$G17712&lt;$B$2,Colin!$I17712,0)</f>
        <v>0</v>
      </c>
      <c r="Q17712" s="38">
        <f>IF(Colin!$G17712&lt;$B$1,Colin!$I17712,0)</f>
        <v>0</v>
      </c>
    </row>
    <row r="17713" spans="12:17" x14ac:dyDescent="0.25">
      <c r="L17713" s="38">
        <f>IF(AND(Colin!$G17713=$B$1,Colin!$H17713=$C$3),Colin!$I17713,)</f>
        <v>0</v>
      </c>
      <c r="M17713" s="38">
        <f>IF(AND(Colin!$G17713=$B$1,Colin!$H17713&lt;=$C$3),Colin!$I17713,)</f>
        <v>0</v>
      </c>
      <c r="N17713" s="38">
        <f>IF(AND(Colin!$G17713=$B$2,Colin!$H17713=$C$3),Colin!$I17713,)</f>
        <v>0</v>
      </c>
      <c r="O17713" s="38">
        <f>IF(AND(Colin!$G17713=$B$2,Colin!$H17713&lt;=$C$3),Colin!$I17713,)</f>
        <v>0</v>
      </c>
      <c r="P17713" s="38">
        <f>IF(Colin!$G17713&lt;$B$2,Colin!$I17713,0)</f>
        <v>0</v>
      </c>
      <c r="Q17713" s="38">
        <f>IF(Colin!$G17713&lt;$B$1,Colin!$I17713,0)</f>
        <v>0</v>
      </c>
    </row>
    <row r="17714" spans="12:17" x14ac:dyDescent="0.25">
      <c r="L17714" s="38">
        <f>IF(AND(Colin!$G17714=$B$1,Colin!$H17714=$C$3),Colin!$I17714,)</f>
        <v>0</v>
      </c>
      <c r="M17714" s="38">
        <f>IF(AND(Colin!$G17714=$B$1,Colin!$H17714&lt;=$C$3),Colin!$I17714,)</f>
        <v>0</v>
      </c>
      <c r="N17714" s="38">
        <f>IF(AND(Colin!$G17714=$B$2,Colin!$H17714=$C$3),Colin!$I17714,)</f>
        <v>0</v>
      </c>
      <c r="O17714" s="38">
        <f>IF(AND(Colin!$G17714=$B$2,Colin!$H17714&lt;=$C$3),Colin!$I17714,)</f>
        <v>0</v>
      </c>
      <c r="P17714" s="38">
        <f>IF(Colin!$G17714&lt;$B$2,Colin!$I17714,0)</f>
        <v>0</v>
      </c>
      <c r="Q17714" s="38">
        <f>IF(Colin!$G17714&lt;$B$1,Colin!$I17714,0)</f>
        <v>0</v>
      </c>
    </row>
    <row r="17715" spans="12:17" x14ac:dyDescent="0.25">
      <c r="L17715" s="38">
        <f>IF(AND(Colin!$G17715=$B$1,Colin!$H17715=$C$3),Colin!$I17715,)</f>
        <v>0</v>
      </c>
      <c r="M17715" s="38">
        <f>IF(AND(Colin!$G17715=$B$1,Colin!$H17715&lt;=$C$3),Colin!$I17715,)</f>
        <v>0</v>
      </c>
      <c r="N17715" s="38">
        <f>IF(AND(Colin!$G17715=$B$2,Colin!$H17715=$C$3),Colin!$I17715,)</f>
        <v>0</v>
      </c>
      <c r="O17715" s="38">
        <f>IF(AND(Colin!$G17715=$B$2,Colin!$H17715&lt;=$C$3),Colin!$I17715,)</f>
        <v>0</v>
      </c>
      <c r="P17715" s="38">
        <f>IF(Colin!$G17715&lt;$B$2,Colin!$I17715,0)</f>
        <v>0</v>
      </c>
      <c r="Q17715" s="38">
        <f>IF(Colin!$G17715&lt;$B$1,Colin!$I17715,0)</f>
        <v>0</v>
      </c>
    </row>
    <row r="17716" spans="12:17" x14ac:dyDescent="0.25">
      <c r="L17716" s="38">
        <f>IF(AND(Colin!$G17716=$B$1,Colin!$H17716=$C$3),Colin!$I17716,)</f>
        <v>0</v>
      </c>
      <c r="M17716" s="38">
        <f>IF(AND(Colin!$G17716=$B$1,Colin!$H17716&lt;=$C$3),Colin!$I17716,)</f>
        <v>0</v>
      </c>
      <c r="N17716" s="38">
        <f>IF(AND(Colin!$G17716=$B$2,Colin!$H17716=$C$3),Colin!$I17716,)</f>
        <v>0</v>
      </c>
      <c r="O17716" s="38">
        <f>IF(AND(Colin!$G17716=$B$2,Colin!$H17716&lt;=$C$3),Colin!$I17716,)</f>
        <v>0</v>
      </c>
      <c r="P17716" s="38">
        <f>IF(Colin!$G17716&lt;$B$2,Colin!$I17716,0)</f>
        <v>0</v>
      </c>
      <c r="Q17716" s="38">
        <f>IF(Colin!$G17716&lt;$B$1,Colin!$I17716,0)</f>
        <v>0</v>
      </c>
    </row>
    <row r="17717" spans="12:17" x14ac:dyDescent="0.25">
      <c r="L17717" s="38">
        <f>IF(AND(Colin!$G17717=$B$1,Colin!$H17717=$C$3),Colin!$I17717,)</f>
        <v>0</v>
      </c>
      <c r="M17717" s="38">
        <f>IF(AND(Colin!$G17717=$B$1,Colin!$H17717&lt;=$C$3),Colin!$I17717,)</f>
        <v>0</v>
      </c>
      <c r="N17717" s="38">
        <f>IF(AND(Colin!$G17717=$B$2,Colin!$H17717=$C$3),Colin!$I17717,)</f>
        <v>0</v>
      </c>
      <c r="O17717" s="38">
        <f>IF(AND(Colin!$G17717=$B$2,Colin!$H17717&lt;=$C$3),Colin!$I17717,)</f>
        <v>0</v>
      </c>
      <c r="P17717" s="38">
        <f>IF(Colin!$G17717&lt;$B$2,Colin!$I17717,0)</f>
        <v>0</v>
      </c>
      <c r="Q17717" s="38">
        <f>IF(Colin!$G17717&lt;$B$1,Colin!$I17717,0)</f>
        <v>0</v>
      </c>
    </row>
    <row r="17718" spans="12:17" x14ac:dyDescent="0.25">
      <c r="L17718" s="38">
        <f>IF(AND(Colin!$G17718=$B$1,Colin!$H17718=$C$3),Colin!$I17718,)</f>
        <v>0</v>
      </c>
      <c r="M17718" s="38">
        <f>IF(AND(Colin!$G17718=$B$1,Colin!$H17718&lt;=$C$3),Colin!$I17718,)</f>
        <v>0</v>
      </c>
      <c r="N17718" s="38">
        <f>IF(AND(Colin!$G17718=$B$2,Colin!$H17718=$C$3),Colin!$I17718,)</f>
        <v>0</v>
      </c>
      <c r="O17718" s="38">
        <f>IF(AND(Colin!$G17718=$B$2,Colin!$H17718&lt;=$C$3),Colin!$I17718,)</f>
        <v>0</v>
      </c>
      <c r="P17718" s="38">
        <f>IF(Colin!$G17718&lt;$B$2,Colin!$I17718,0)</f>
        <v>0</v>
      </c>
      <c r="Q17718" s="38">
        <f>IF(Colin!$G17718&lt;$B$1,Colin!$I17718,0)</f>
        <v>0</v>
      </c>
    </row>
    <row r="17719" spans="12:17" x14ac:dyDescent="0.25">
      <c r="L17719" s="38">
        <f>IF(AND(Colin!$G17719=$B$1,Colin!$H17719=$C$3),Colin!$I17719,)</f>
        <v>0</v>
      </c>
      <c r="M17719" s="38">
        <f>IF(AND(Colin!$G17719=$B$1,Colin!$H17719&lt;=$C$3),Colin!$I17719,)</f>
        <v>0</v>
      </c>
      <c r="N17719" s="38">
        <f>IF(AND(Colin!$G17719=$B$2,Colin!$H17719=$C$3),Colin!$I17719,)</f>
        <v>0</v>
      </c>
      <c r="O17719" s="38">
        <f>IF(AND(Colin!$G17719=$B$2,Colin!$H17719&lt;=$C$3),Colin!$I17719,)</f>
        <v>0</v>
      </c>
      <c r="P17719" s="38">
        <f>IF(Colin!$G17719&lt;$B$2,Colin!$I17719,0)</f>
        <v>0</v>
      </c>
      <c r="Q17719" s="38">
        <f>IF(Colin!$G17719&lt;$B$1,Colin!$I17719,0)</f>
        <v>0</v>
      </c>
    </row>
    <row r="17720" spans="12:17" x14ac:dyDescent="0.25">
      <c r="L17720" s="38">
        <f>IF(AND(Colin!$G17720=$B$1,Colin!$H17720=$C$3),Colin!$I17720,)</f>
        <v>0</v>
      </c>
      <c r="M17720" s="38">
        <f>IF(AND(Colin!$G17720=$B$1,Colin!$H17720&lt;=$C$3),Colin!$I17720,)</f>
        <v>0</v>
      </c>
      <c r="N17720" s="38">
        <f>IF(AND(Colin!$G17720=$B$2,Colin!$H17720=$C$3),Colin!$I17720,)</f>
        <v>0</v>
      </c>
      <c r="O17720" s="38">
        <f>IF(AND(Colin!$G17720=$B$2,Colin!$H17720&lt;=$C$3),Colin!$I17720,)</f>
        <v>0</v>
      </c>
      <c r="P17720" s="38">
        <f>IF(Colin!$G17720&lt;$B$2,Colin!$I17720,0)</f>
        <v>0</v>
      </c>
      <c r="Q17720" s="38">
        <f>IF(Colin!$G17720&lt;$B$1,Colin!$I17720,0)</f>
        <v>0</v>
      </c>
    </row>
    <row r="17721" spans="12:17" x14ac:dyDescent="0.25">
      <c r="L17721" s="38">
        <f>IF(AND(Colin!$G17721=$B$1,Colin!$H17721=$C$3),Colin!$I17721,)</f>
        <v>0</v>
      </c>
      <c r="M17721" s="38">
        <f>IF(AND(Colin!$G17721=$B$1,Colin!$H17721&lt;=$C$3),Colin!$I17721,)</f>
        <v>0</v>
      </c>
      <c r="N17721" s="38">
        <f>IF(AND(Colin!$G17721=$B$2,Colin!$H17721=$C$3),Colin!$I17721,)</f>
        <v>0</v>
      </c>
      <c r="O17721" s="38">
        <f>IF(AND(Colin!$G17721=$B$2,Colin!$H17721&lt;=$C$3),Colin!$I17721,)</f>
        <v>0</v>
      </c>
      <c r="P17721" s="38">
        <f>IF(Colin!$G17721&lt;$B$2,Colin!$I17721,0)</f>
        <v>0</v>
      </c>
      <c r="Q17721" s="38">
        <f>IF(Colin!$G17721&lt;$B$1,Colin!$I17721,0)</f>
        <v>0</v>
      </c>
    </row>
    <row r="17722" spans="12:17" x14ac:dyDescent="0.25">
      <c r="L17722" s="38">
        <f>IF(AND(Colin!$G17722=$B$1,Colin!$H17722=$C$3),Colin!$I17722,)</f>
        <v>0</v>
      </c>
      <c r="M17722" s="38">
        <f>IF(AND(Colin!$G17722=$B$1,Colin!$H17722&lt;=$C$3),Colin!$I17722,)</f>
        <v>0</v>
      </c>
      <c r="N17722" s="38">
        <f>IF(AND(Colin!$G17722=$B$2,Colin!$H17722=$C$3),Colin!$I17722,)</f>
        <v>0</v>
      </c>
      <c r="O17722" s="38">
        <f>IF(AND(Colin!$G17722=$B$2,Colin!$H17722&lt;=$C$3),Colin!$I17722,)</f>
        <v>0</v>
      </c>
      <c r="P17722" s="38">
        <f>IF(Colin!$G17722&lt;$B$2,Colin!$I17722,0)</f>
        <v>0</v>
      </c>
      <c r="Q17722" s="38">
        <f>IF(Colin!$G17722&lt;$B$1,Colin!$I17722,0)</f>
        <v>0</v>
      </c>
    </row>
    <row r="17723" spans="12:17" x14ac:dyDescent="0.25">
      <c r="L17723" s="38">
        <f>IF(AND(Colin!$G17723=$B$1,Colin!$H17723=$C$3),Colin!$I17723,)</f>
        <v>0</v>
      </c>
      <c r="M17723" s="38">
        <f>IF(AND(Colin!$G17723=$B$1,Colin!$H17723&lt;=$C$3),Colin!$I17723,)</f>
        <v>0</v>
      </c>
      <c r="N17723" s="38">
        <f>IF(AND(Colin!$G17723=$B$2,Colin!$H17723=$C$3),Colin!$I17723,)</f>
        <v>0</v>
      </c>
      <c r="O17723" s="38">
        <f>IF(AND(Colin!$G17723=$B$2,Colin!$H17723&lt;=$C$3),Colin!$I17723,)</f>
        <v>0</v>
      </c>
      <c r="P17723" s="38">
        <f>IF(Colin!$G17723&lt;$B$2,Colin!$I17723,0)</f>
        <v>0</v>
      </c>
      <c r="Q17723" s="38">
        <f>IF(Colin!$G17723&lt;$B$1,Colin!$I17723,0)</f>
        <v>0</v>
      </c>
    </row>
    <row r="17724" spans="12:17" x14ac:dyDescent="0.25">
      <c r="L17724" s="38">
        <f>IF(AND(Colin!$G17724=$B$1,Colin!$H17724=$C$3),Colin!$I17724,)</f>
        <v>0</v>
      </c>
      <c r="M17724" s="38">
        <f>IF(AND(Colin!$G17724=$B$1,Colin!$H17724&lt;=$C$3),Colin!$I17724,)</f>
        <v>0</v>
      </c>
      <c r="N17724" s="38">
        <f>IF(AND(Colin!$G17724=$B$2,Colin!$H17724=$C$3),Colin!$I17724,)</f>
        <v>0</v>
      </c>
      <c r="O17724" s="38">
        <f>IF(AND(Colin!$G17724=$B$2,Colin!$H17724&lt;=$C$3),Colin!$I17724,)</f>
        <v>0</v>
      </c>
      <c r="P17724" s="38">
        <f>IF(Colin!$G17724&lt;$B$2,Colin!$I17724,0)</f>
        <v>0</v>
      </c>
      <c r="Q17724" s="38">
        <f>IF(Colin!$G17724&lt;$B$1,Colin!$I17724,0)</f>
        <v>0</v>
      </c>
    </row>
    <row r="17725" spans="12:17" x14ac:dyDescent="0.25">
      <c r="L17725" s="38">
        <f>IF(AND(Colin!$G17725=$B$1,Colin!$H17725=$C$3),Colin!$I17725,)</f>
        <v>0</v>
      </c>
      <c r="M17725" s="38">
        <f>IF(AND(Colin!$G17725=$B$1,Colin!$H17725&lt;=$C$3),Colin!$I17725,)</f>
        <v>0</v>
      </c>
      <c r="N17725" s="38">
        <f>IF(AND(Colin!$G17725=$B$2,Colin!$H17725=$C$3),Colin!$I17725,)</f>
        <v>0</v>
      </c>
      <c r="O17725" s="38">
        <f>IF(AND(Colin!$G17725=$B$2,Colin!$H17725&lt;=$C$3),Colin!$I17725,)</f>
        <v>0</v>
      </c>
      <c r="P17725" s="38">
        <f>IF(Colin!$G17725&lt;$B$2,Colin!$I17725,0)</f>
        <v>0</v>
      </c>
      <c r="Q17725" s="38">
        <f>IF(Colin!$G17725&lt;$B$1,Colin!$I17725,0)</f>
        <v>0</v>
      </c>
    </row>
    <row r="17726" spans="12:17" x14ac:dyDescent="0.25">
      <c r="L17726" s="38">
        <f>IF(AND(Colin!$G17726=$B$1,Colin!$H17726=$C$3),Colin!$I17726,)</f>
        <v>0</v>
      </c>
      <c r="M17726" s="38">
        <f>IF(AND(Colin!$G17726=$B$1,Colin!$H17726&lt;=$C$3),Colin!$I17726,)</f>
        <v>0</v>
      </c>
      <c r="N17726" s="38">
        <f>IF(AND(Colin!$G17726=$B$2,Colin!$H17726=$C$3),Colin!$I17726,)</f>
        <v>0</v>
      </c>
      <c r="O17726" s="38">
        <f>IF(AND(Colin!$G17726=$B$2,Colin!$H17726&lt;=$C$3),Colin!$I17726,)</f>
        <v>0</v>
      </c>
      <c r="P17726" s="38">
        <f>IF(Colin!$G17726&lt;$B$2,Colin!$I17726,0)</f>
        <v>0</v>
      </c>
      <c r="Q17726" s="38">
        <f>IF(Colin!$G17726&lt;$B$1,Colin!$I17726,0)</f>
        <v>0</v>
      </c>
    </row>
    <row r="17727" spans="12:17" x14ac:dyDescent="0.25">
      <c r="L17727" s="38">
        <f>IF(AND(Colin!$G17727=$B$1,Colin!$H17727=$C$3),Colin!$I17727,)</f>
        <v>0</v>
      </c>
      <c r="M17727" s="38">
        <f>IF(AND(Colin!$G17727=$B$1,Colin!$H17727&lt;=$C$3),Colin!$I17727,)</f>
        <v>0</v>
      </c>
      <c r="N17727" s="38">
        <f>IF(AND(Colin!$G17727=$B$2,Colin!$H17727=$C$3),Colin!$I17727,)</f>
        <v>0</v>
      </c>
      <c r="O17727" s="38">
        <f>IF(AND(Colin!$G17727=$B$2,Colin!$H17727&lt;=$C$3),Colin!$I17727,)</f>
        <v>0</v>
      </c>
      <c r="P17727" s="38">
        <f>IF(Colin!$G17727&lt;$B$2,Colin!$I17727,0)</f>
        <v>0</v>
      </c>
      <c r="Q17727" s="38">
        <f>IF(Colin!$G17727&lt;$B$1,Colin!$I17727,0)</f>
        <v>0</v>
      </c>
    </row>
    <row r="17728" spans="12:17" x14ac:dyDescent="0.25">
      <c r="L17728" s="38">
        <f>IF(AND(Colin!$G17728=$B$1,Colin!$H17728=$C$3),Colin!$I17728,)</f>
        <v>0</v>
      </c>
      <c r="M17728" s="38">
        <f>IF(AND(Colin!$G17728=$B$1,Colin!$H17728&lt;=$C$3),Colin!$I17728,)</f>
        <v>0</v>
      </c>
      <c r="N17728" s="38">
        <f>IF(AND(Colin!$G17728=$B$2,Colin!$H17728=$C$3),Colin!$I17728,)</f>
        <v>0</v>
      </c>
      <c r="O17728" s="38">
        <f>IF(AND(Colin!$G17728=$B$2,Colin!$H17728&lt;=$C$3),Colin!$I17728,)</f>
        <v>0</v>
      </c>
      <c r="P17728" s="38">
        <f>IF(Colin!$G17728&lt;$B$2,Colin!$I17728,0)</f>
        <v>0</v>
      </c>
      <c r="Q17728" s="38">
        <f>IF(Colin!$G17728&lt;$B$1,Colin!$I17728,0)</f>
        <v>0</v>
      </c>
    </row>
    <row r="17729" spans="12:17" x14ac:dyDescent="0.25">
      <c r="L17729" s="38">
        <f>IF(AND(Colin!$G17729=$B$1,Colin!$H17729=$C$3),Colin!$I17729,)</f>
        <v>0</v>
      </c>
      <c r="M17729" s="38">
        <f>IF(AND(Colin!$G17729=$B$1,Colin!$H17729&lt;=$C$3),Colin!$I17729,)</f>
        <v>0</v>
      </c>
      <c r="N17729" s="38">
        <f>IF(AND(Colin!$G17729=$B$2,Colin!$H17729=$C$3),Colin!$I17729,)</f>
        <v>0</v>
      </c>
      <c r="O17729" s="38">
        <f>IF(AND(Colin!$G17729=$B$2,Colin!$H17729&lt;=$C$3),Colin!$I17729,)</f>
        <v>0</v>
      </c>
      <c r="P17729" s="38">
        <f>IF(Colin!$G17729&lt;$B$2,Colin!$I17729,0)</f>
        <v>0</v>
      </c>
      <c r="Q17729" s="38">
        <f>IF(Colin!$G17729&lt;$B$1,Colin!$I17729,0)</f>
        <v>0</v>
      </c>
    </row>
    <row r="17730" spans="12:17" x14ac:dyDescent="0.25">
      <c r="L17730" s="38">
        <f>IF(AND(Colin!$G17730=$B$1,Colin!$H17730=$C$3),Colin!$I17730,)</f>
        <v>0</v>
      </c>
      <c r="M17730" s="38">
        <f>IF(AND(Colin!$G17730=$B$1,Colin!$H17730&lt;=$C$3),Colin!$I17730,)</f>
        <v>0</v>
      </c>
      <c r="N17730" s="38">
        <f>IF(AND(Colin!$G17730=$B$2,Colin!$H17730=$C$3),Colin!$I17730,)</f>
        <v>0</v>
      </c>
      <c r="O17730" s="38">
        <f>IF(AND(Colin!$G17730=$B$2,Colin!$H17730&lt;=$C$3),Colin!$I17730,)</f>
        <v>0</v>
      </c>
      <c r="P17730" s="38">
        <f>IF(Colin!$G17730&lt;$B$2,Colin!$I17730,0)</f>
        <v>0</v>
      </c>
      <c r="Q17730" s="38">
        <f>IF(Colin!$G17730&lt;$B$1,Colin!$I17730,0)</f>
        <v>0</v>
      </c>
    </row>
    <row r="17731" spans="12:17" x14ac:dyDescent="0.25">
      <c r="L17731" s="38">
        <f>IF(AND(Colin!$G17731=$B$1,Colin!$H17731=$C$3),Colin!$I17731,)</f>
        <v>0</v>
      </c>
      <c r="M17731" s="38">
        <f>IF(AND(Colin!$G17731=$B$1,Colin!$H17731&lt;=$C$3),Colin!$I17731,)</f>
        <v>0</v>
      </c>
      <c r="N17731" s="38">
        <f>IF(AND(Colin!$G17731=$B$2,Colin!$H17731=$C$3),Colin!$I17731,)</f>
        <v>0</v>
      </c>
      <c r="O17731" s="38">
        <f>IF(AND(Colin!$G17731=$B$2,Colin!$H17731&lt;=$C$3),Colin!$I17731,)</f>
        <v>0</v>
      </c>
      <c r="P17731" s="38">
        <f>IF(Colin!$G17731&lt;$B$2,Colin!$I17731,0)</f>
        <v>0</v>
      </c>
      <c r="Q17731" s="38">
        <f>IF(Colin!$G17731&lt;$B$1,Colin!$I17731,0)</f>
        <v>0</v>
      </c>
    </row>
    <row r="17732" spans="12:17" x14ac:dyDescent="0.25">
      <c r="L17732" s="38">
        <f>IF(AND(Colin!$G17732=$B$1,Colin!$H17732=$C$3),Colin!$I17732,)</f>
        <v>0</v>
      </c>
      <c r="M17732" s="38">
        <f>IF(AND(Colin!$G17732=$B$1,Colin!$H17732&lt;=$C$3),Colin!$I17732,)</f>
        <v>0</v>
      </c>
      <c r="N17732" s="38">
        <f>IF(AND(Colin!$G17732=$B$2,Colin!$H17732=$C$3),Colin!$I17732,)</f>
        <v>0</v>
      </c>
      <c r="O17732" s="38">
        <f>IF(AND(Colin!$G17732=$B$2,Colin!$H17732&lt;=$C$3),Colin!$I17732,)</f>
        <v>0</v>
      </c>
      <c r="P17732" s="38">
        <f>IF(Colin!$G17732&lt;$B$2,Colin!$I17732,0)</f>
        <v>0</v>
      </c>
      <c r="Q17732" s="38">
        <f>IF(Colin!$G17732&lt;$B$1,Colin!$I17732,0)</f>
        <v>0</v>
      </c>
    </row>
    <row r="17733" spans="12:17" x14ac:dyDescent="0.25">
      <c r="L17733" s="38">
        <f>IF(AND(Colin!$G17733=$B$1,Colin!$H17733=$C$3),Colin!$I17733,)</f>
        <v>0</v>
      </c>
      <c r="M17733" s="38">
        <f>IF(AND(Colin!$G17733=$B$1,Colin!$H17733&lt;=$C$3),Colin!$I17733,)</f>
        <v>0</v>
      </c>
      <c r="N17733" s="38">
        <f>IF(AND(Colin!$G17733=$B$2,Colin!$H17733=$C$3),Colin!$I17733,)</f>
        <v>0</v>
      </c>
      <c r="O17733" s="38">
        <f>IF(AND(Colin!$G17733=$B$2,Colin!$H17733&lt;=$C$3),Colin!$I17733,)</f>
        <v>0</v>
      </c>
      <c r="P17733" s="38">
        <f>IF(Colin!$G17733&lt;$B$2,Colin!$I17733,0)</f>
        <v>0</v>
      </c>
      <c r="Q17733" s="38">
        <f>IF(Colin!$G17733&lt;$B$1,Colin!$I17733,0)</f>
        <v>0</v>
      </c>
    </row>
    <row r="17734" spans="12:17" x14ac:dyDescent="0.25">
      <c r="L17734" s="38">
        <f>IF(AND(Colin!$G17734=$B$1,Colin!$H17734=$C$3),Colin!$I17734,)</f>
        <v>0</v>
      </c>
      <c r="M17734" s="38">
        <f>IF(AND(Colin!$G17734=$B$1,Colin!$H17734&lt;=$C$3),Colin!$I17734,)</f>
        <v>0</v>
      </c>
      <c r="N17734" s="38">
        <f>IF(AND(Colin!$G17734=$B$2,Colin!$H17734=$C$3),Colin!$I17734,)</f>
        <v>0</v>
      </c>
      <c r="O17734" s="38">
        <f>IF(AND(Colin!$G17734=$B$2,Colin!$H17734&lt;=$C$3),Colin!$I17734,)</f>
        <v>0</v>
      </c>
      <c r="P17734" s="38">
        <f>IF(Colin!$G17734&lt;$B$2,Colin!$I17734,0)</f>
        <v>0</v>
      </c>
      <c r="Q17734" s="38">
        <f>IF(Colin!$G17734&lt;$B$1,Colin!$I17734,0)</f>
        <v>0</v>
      </c>
    </row>
    <row r="17735" spans="12:17" x14ac:dyDescent="0.25">
      <c r="L17735" s="38">
        <f>IF(AND(Colin!$G17735=$B$1,Colin!$H17735=$C$3),Colin!$I17735,)</f>
        <v>0</v>
      </c>
      <c r="M17735" s="38">
        <f>IF(AND(Colin!$G17735=$B$1,Colin!$H17735&lt;=$C$3),Colin!$I17735,)</f>
        <v>0</v>
      </c>
      <c r="N17735" s="38">
        <f>IF(AND(Colin!$G17735=$B$2,Colin!$H17735=$C$3),Colin!$I17735,)</f>
        <v>0</v>
      </c>
      <c r="O17735" s="38">
        <f>IF(AND(Colin!$G17735=$B$2,Colin!$H17735&lt;=$C$3),Colin!$I17735,)</f>
        <v>0</v>
      </c>
      <c r="P17735" s="38">
        <f>IF(Colin!$G17735&lt;$B$2,Colin!$I17735,0)</f>
        <v>0</v>
      </c>
      <c r="Q17735" s="38">
        <f>IF(Colin!$G17735&lt;$B$1,Colin!$I17735,0)</f>
        <v>0</v>
      </c>
    </row>
    <row r="17736" spans="12:17" x14ac:dyDescent="0.25">
      <c r="L17736" s="38">
        <f>IF(AND(Colin!$G17736=$B$1,Colin!$H17736=$C$3),Colin!$I17736,)</f>
        <v>0</v>
      </c>
      <c r="M17736" s="38">
        <f>IF(AND(Colin!$G17736=$B$1,Colin!$H17736&lt;=$C$3),Colin!$I17736,)</f>
        <v>0</v>
      </c>
      <c r="N17736" s="38">
        <f>IF(AND(Colin!$G17736=$B$2,Colin!$H17736=$C$3),Colin!$I17736,)</f>
        <v>0</v>
      </c>
      <c r="O17736" s="38">
        <f>IF(AND(Colin!$G17736=$B$2,Colin!$H17736&lt;=$C$3),Colin!$I17736,)</f>
        <v>0</v>
      </c>
      <c r="P17736" s="38">
        <f>IF(Colin!$G17736&lt;$B$2,Colin!$I17736,0)</f>
        <v>0</v>
      </c>
      <c r="Q17736" s="38">
        <f>IF(Colin!$G17736&lt;$B$1,Colin!$I17736,0)</f>
        <v>0</v>
      </c>
    </row>
    <row r="17737" spans="12:17" x14ac:dyDescent="0.25">
      <c r="L17737" s="38">
        <f>IF(AND(Colin!$G17737=$B$1,Colin!$H17737=$C$3),Colin!$I17737,)</f>
        <v>0</v>
      </c>
      <c r="M17737" s="38">
        <f>IF(AND(Colin!$G17737=$B$1,Colin!$H17737&lt;=$C$3),Colin!$I17737,)</f>
        <v>0</v>
      </c>
      <c r="N17737" s="38">
        <f>IF(AND(Colin!$G17737=$B$2,Colin!$H17737=$C$3),Colin!$I17737,)</f>
        <v>0</v>
      </c>
      <c r="O17737" s="38">
        <f>IF(AND(Colin!$G17737=$B$2,Colin!$H17737&lt;=$C$3),Colin!$I17737,)</f>
        <v>0</v>
      </c>
      <c r="P17737" s="38">
        <f>IF(Colin!$G17737&lt;$B$2,Colin!$I17737,0)</f>
        <v>0</v>
      </c>
      <c r="Q17737" s="38">
        <f>IF(Colin!$G17737&lt;$B$1,Colin!$I17737,0)</f>
        <v>0</v>
      </c>
    </row>
    <row r="17738" spans="12:17" x14ac:dyDescent="0.25">
      <c r="L17738" s="38">
        <f>IF(AND(Colin!$G17738=$B$1,Colin!$H17738=$C$3),Colin!$I17738,)</f>
        <v>0</v>
      </c>
      <c r="M17738" s="38">
        <f>IF(AND(Colin!$G17738=$B$1,Colin!$H17738&lt;=$C$3),Colin!$I17738,)</f>
        <v>0</v>
      </c>
      <c r="N17738" s="38">
        <f>IF(AND(Colin!$G17738=$B$2,Colin!$H17738=$C$3),Colin!$I17738,)</f>
        <v>0</v>
      </c>
      <c r="O17738" s="38">
        <f>IF(AND(Colin!$G17738=$B$2,Colin!$H17738&lt;=$C$3),Colin!$I17738,)</f>
        <v>0</v>
      </c>
      <c r="P17738" s="38">
        <f>IF(Colin!$G17738&lt;$B$2,Colin!$I17738,0)</f>
        <v>0</v>
      </c>
      <c r="Q17738" s="38">
        <f>IF(Colin!$G17738&lt;$B$1,Colin!$I17738,0)</f>
        <v>0</v>
      </c>
    </row>
    <row r="17739" spans="12:17" x14ac:dyDescent="0.25">
      <c r="L17739" s="38">
        <f>IF(AND(Colin!$G17739=$B$1,Colin!$H17739=$C$3),Colin!$I17739,)</f>
        <v>0</v>
      </c>
      <c r="M17739" s="38">
        <f>IF(AND(Colin!$G17739=$B$1,Colin!$H17739&lt;=$C$3),Colin!$I17739,)</f>
        <v>0</v>
      </c>
      <c r="N17739" s="38">
        <f>IF(AND(Colin!$G17739=$B$2,Colin!$H17739=$C$3),Colin!$I17739,)</f>
        <v>0</v>
      </c>
      <c r="O17739" s="38">
        <f>IF(AND(Colin!$G17739=$B$2,Colin!$H17739&lt;=$C$3),Colin!$I17739,)</f>
        <v>0</v>
      </c>
      <c r="P17739" s="38">
        <f>IF(Colin!$G17739&lt;$B$2,Colin!$I17739,0)</f>
        <v>0</v>
      </c>
      <c r="Q17739" s="38">
        <f>IF(Colin!$G17739&lt;$B$1,Colin!$I17739,0)</f>
        <v>0</v>
      </c>
    </row>
    <row r="17740" spans="12:17" x14ac:dyDescent="0.25">
      <c r="L17740" s="38">
        <f>IF(AND(Colin!$G17740=$B$1,Colin!$H17740=$C$3),Colin!$I17740,)</f>
        <v>0</v>
      </c>
      <c r="M17740" s="38">
        <f>IF(AND(Colin!$G17740=$B$1,Colin!$H17740&lt;=$C$3),Colin!$I17740,)</f>
        <v>0</v>
      </c>
      <c r="N17740" s="38">
        <f>IF(AND(Colin!$G17740=$B$2,Colin!$H17740=$C$3),Colin!$I17740,)</f>
        <v>0</v>
      </c>
      <c r="O17740" s="38">
        <f>IF(AND(Colin!$G17740=$B$2,Colin!$H17740&lt;=$C$3),Colin!$I17740,)</f>
        <v>0</v>
      </c>
      <c r="P17740" s="38">
        <f>IF(Colin!$G17740&lt;$B$2,Colin!$I17740,0)</f>
        <v>0</v>
      </c>
      <c r="Q17740" s="38">
        <f>IF(Colin!$G17740&lt;$B$1,Colin!$I17740,0)</f>
        <v>0</v>
      </c>
    </row>
    <row r="17741" spans="12:17" x14ac:dyDescent="0.25">
      <c r="L17741" s="38">
        <f>IF(AND(Colin!$G17741=$B$1,Colin!$H17741=$C$3),Colin!$I17741,)</f>
        <v>0</v>
      </c>
      <c r="M17741" s="38">
        <f>IF(AND(Colin!$G17741=$B$1,Colin!$H17741&lt;=$C$3),Colin!$I17741,)</f>
        <v>0</v>
      </c>
      <c r="N17741" s="38">
        <f>IF(AND(Colin!$G17741=$B$2,Colin!$H17741=$C$3),Colin!$I17741,)</f>
        <v>0</v>
      </c>
      <c r="O17741" s="38">
        <f>IF(AND(Colin!$G17741=$B$2,Colin!$H17741&lt;=$C$3),Colin!$I17741,)</f>
        <v>0</v>
      </c>
      <c r="P17741" s="38">
        <f>IF(Colin!$G17741&lt;$B$2,Colin!$I17741,0)</f>
        <v>0</v>
      </c>
      <c r="Q17741" s="38">
        <f>IF(Colin!$G17741&lt;$B$1,Colin!$I17741,0)</f>
        <v>0</v>
      </c>
    </row>
    <row r="17742" spans="12:17" x14ac:dyDescent="0.25">
      <c r="L17742" s="38">
        <f>IF(AND(Colin!$G17742=$B$1,Colin!$H17742=$C$3),Colin!$I17742,)</f>
        <v>0</v>
      </c>
      <c r="M17742" s="38">
        <f>IF(AND(Colin!$G17742=$B$1,Colin!$H17742&lt;=$C$3),Colin!$I17742,)</f>
        <v>0</v>
      </c>
      <c r="N17742" s="38">
        <f>IF(AND(Colin!$G17742=$B$2,Colin!$H17742=$C$3),Colin!$I17742,)</f>
        <v>0</v>
      </c>
      <c r="O17742" s="38">
        <f>IF(AND(Colin!$G17742=$B$2,Colin!$H17742&lt;=$C$3),Colin!$I17742,)</f>
        <v>0</v>
      </c>
      <c r="P17742" s="38">
        <f>IF(Colin!$G17742&lt;$B$2,Colin!$I17742,0)</f>
        <v>0</v>
      </c>
      <c r="Q17742" s="38">
        <f>IF(Colin!$G17742&lt;$B$1,Colin!$I17742,0)</f>
        <v>0</v>
      </c>
    </row>
    <row r="17743" spans="12:17" x14ac:dyDescent="0.25">
      <c r="L17743" s="38">
        <f>IF(AND(Colin!$G17743=$B$1,Colin!$H17743=$C$3),Colin!$I17743,)</f>
        <v>0</v>
      </c>
      <c r="M17743" s="38">
        <f>IF(AND(Colin!$G17743=$B$1,Colin!$H17743&lt;=$C$3),Colin!$I17743,)</f>
        <v>0</v>
      </c>
      <c r="N17743" s="38">
        <f>IF(AND(Colin!$G17743=$B$2,Colin!$H17743=$C$3),Colin!$I17743,)</f>
        <v>0</v>
      </c>
      <c r="O17743" s="38">
        <f>IF(AND(Colin!$G17743=$B$2,Colin!$H17743&lt;=$C$3),Colin!$I17743,)</f>
        <v>0</v>
      </c>
      <c r="P17743" s="38">
        <f>IF(Colin!$G17743&lt;$B$2,Colin!$I17743,0)</f>
        <v>0</v>
      </c>
      <c r="Q17743" s="38">
        <f>IF(Colin!$G17743&lt;$B$1,Colin!$I17743,0)</f>
        <v>0</v>
      </c>
    </row>
    <row r="17744" spans="12:17" x14ac:dyDescent="0.25">
      <c r="L17744" s="38">
        <f>IF(AND(Colin!$G17744=$B$1,Colin!$H17744=$C$3),Colin!$I17744,)</f>
        <v>0</v>
      </c>
      <c r="M17744" s="38">
        <f>IF(AND(Colin!$G17744=$B$1,Colin!$H17744&lt;=$C$3),Colin!$I17744,)</f>
        <v>0</v>
      </c>
      <c r="N17744" s="38">
        <f>IF(AND(Colin!$G17744=$B$2,Colin!$H17744=$C$3),Colin!$I17744,)</f>
        <v>0</v>
      </c>
      <c r="O17744" s="38">
        <f>IF(AND(Colin!$G17744=$B$2,Colin!$H17744&lt;=$C$3),Colin!$I17744,)</f>
        <v>0</v>
      </c>
      <c r="P17744" s="38">
        <f>IF(Colin!$G17744&lt;$B$2,Colin!$I17744,0)</f>
        <v>0</v>
      </c>
      <c r="Q17744" s="38">
        <f>IF(Colin!$G17744&lt;$B$1,Colin!$I17744,0)</f>
        <v>0</v>
      </c>
    </row>
    <row r="17745" spans="12:17" x14ac:dyDescent="0.25">
      <c r="L17745" s="38">
        <f>IF(AND(Colin!$G17745=$B$1,Colin!$H17745=$C$3),Colin!$I17745,)</f>
        <v>0</v>
      </c>
      <c r="M17745" s="38">
        <f>IF(AND(Colin!$G17745=$B$1,Colin!$H17745&lt;=$C$3),Colin!$I17745,)</f>
        <v>0</v>
      </c>
      <c r="N17745" s="38">
        <f>IF(AND(Colin!$G17745=$B$2,Colin!$H17745=$C$3),Colin!$I17745,)</f>
        <v>0</v>
      </c>
      <c r="O17745" s="38">
        <f>IF(AND(Colin!$G17745=$B$2,Colin!$H17745&lt;=$C$3),Colin!$I17745,)</f>
        <v>0</v>
      </c>
      <c r="P17745" s="38">
        <f>IF(Colin!$G17745&lt;$B$2,Colin!$I17745,0)</f>
        <v>0</v>
      </c>
      <c r="Q17745" s="38">
        <f>IF(Colin!$G17745&lt;$B$1,Colin!$I17745,0)</f>
        <v>0</v>
      </c>
    </row>
    <row r="17746" spans="12:17" x14ac:dyDescent="0.25">
      <c r="L17746" s="38">
        <f>IF(AND(Colin!$G17746=$B$1,Colin!$H17746=$C$3),Colin!$I17746,)</f>
        <v>0</v>
      </c>
      <c r="M17746" s="38">
        <f>IF(AND(Colin!$G17746=$B$1,Colin!$H17746&lt;=$C$3),Colin!$I17746,)</f>
        <v>0</v>
      </c>
      <c r="N17746" s="38">
        <f>IF(AND(Colin!$G17746=$B$2,Colin!$H17746=$C$3),Colin!$I17746,)</f>
        <v>0</v>
      </c>
      <c r="O17746" s="38">
        <f>IF(AND(Colin!$G17746=$B$2,Colin!$H17746&lt;=$C$3),Colin!$I17746,)</f>
        <v>0</v>
      </c>
      <c r="P17746" s="38">
        <f>IF(Colin!$G17746&lt;$B$2,Colin!$I17746,0)</f>
        <v>0</v>
      </c>
      <c r="Q17746" s="38">
        <f>IF(Colin!$G17746&lt;$B$1,Colin!$I17746,0)</f>
        <v>0</v>
      </c>
    </row>
    <row r="17747" spans="12:17" x14ac:dyDescent="0.25">
      <c r="L17747" s="38">
        <f>IF(AND(Colin!$G17747=$B$1,Colin!$H17747=$C$3),Colin!$I17747,)</f>
        <v>0</v>
      </c>
      <c r="M17747" s="38">
        <f>IF(AND(Colin!$G17747=$B$1,Colin!$H17747&lt;=$C$3),Colin!$I17747,)</f>
        <v>0</v>
      </c>
      <c r="N17747" s="38">
        <f>IF(AND(Colin!$G17747=$B$2,Colin!$H17747=$C$3),Colin!$I17747,)</f>
        <v>0</v>
      </c>
      <c r="O17747" s="38">
        <f>IF(AND(Colin!$G17747=$B$2,Colin!$H17747&lt;=$C$3),Colin!$I17747,)</f>
        <v>0</v>
      </c>
      <c r="P17747" s="38">
        <f>IF(Colin!$G17747&lt;$B$2,Colin!$I17747,0)</f>
        <v>0</v>
      </c>
      <c r="Q17747" s="38">
        <f>IF(Colin!$G17747&lt;$B$1,Colin!$I17747,0)</f>
        <v>0</v>
      </c>
    </row>
    <row r="17748" spans="12:17" x14ac:dyDescent="0.25">
      <c r="L17748" s="38">
        <f>IF(AND(Colin!$G17748=$B$1,Colin!$H17748=$C$3),Colin!$I17748,)</f>
        <v>0</v>
      </c>
      <c r="M17748" s="38">
        <f>IF(AND(Colin!$G17748=$B$1,Colin!$H17748&lt;=$C$3),Colin!$I17748,)</f>
        <v>0</v>
      </c>
      <c r="N17748" s="38">
        <f>IF(AND(Colin!$G17748=$B$2,Colin!$H17748=$C$3),Colin!$I17748,)</f>
        <v>0</v>
      </c>
      <c r="O17748" s="38">
        <f>IF(AND(Colin!$G17748=$B$2,Colin!$H17748&lt;=$C$3),Colin!$I17748,)</f>
        <v>0</v>
      </c>
      <c r="P17748" s="38">
        <f>IF(Colin!$G17748&lt;$B$2,Colin!$I17748,0)</f>
        <v>0</v>
      </c>
      <c r="Q17748" s="38">
        <f>IF(Colin!$G17748&lt;$B$1,Colin!$I17748,0)</f>
        <v>0</v>
      </c>
    </row>
    <row r="17749" spans="12:17" x14ac:dyDescent="0.25">
      <c r="L17749" s="38">
        <f>IF(AND(Colin!$G17749=$B$1,Colin!$H17749=$C$3),Colin!$I17749,)</f>
        <v>0</v>
      </c>
      <c r="M17749" s="38">
        <f>IF(AND(Colin!$G17749=$B$1,Colin!$H17749&lt;=$C$3),Colin!$I17749,)</f>
        <v>0</v>
      </c>
      <c r="N17749" s="38">
        <f>IF(AND(Colin!$G17749=$B$2,Colin!$H17749=$C$3),Colin!$I17749,)</f>
        <v>0</v>
      </c>
      <c r="O17749" s="38">
        <f>IF(AND(Colin!$G17749=$B$2,Colin!$H17749&lt;=$C$3),Colin!$I17749,)</f>
        <v>0</v>
      </c>
      <c r="P17749" s="38">
        <f>IF(Colin!$G17749&lt;$B$2,Colin!$I17749,0)</f>
        <v>0</v>
      </c>
      <c r="Q17749" s="38">
        <f>IF(Colin!$G17749&lt;$B$1,Colin!$I17749,0)</f>
        <v>0</v>
      </c>
    </row>
    <row r="17750" spans="12:17" x14ac:dyDescent="0.25">
      <c r="L17750" s="38">
        <f>IF(AND(Colin!$G17750=$B$1,Colin!$H17750=$C$3),Colin!$I17750,)</f>
        <v>0</v>
      </c>
      <c r="M17750" s="38">
        <f>IF(AND(Colin!$G17750=$B$1,Colin!$H17750&lt;=$C$3),Colin!$I17750,)</f>
        <v>0</v>
      </c>
      <c r="N17750" s="38">
        <f>IF(AND(Colin!$G17750=$B$2,Colin!$H17750=$C$3),Colin!$I17750,)</f>
        <v>0</v>
      </c>
      <c r="O17750" s="38">
        <f>IF(AND(Colin!$G17750=$B$2,Colin!$H17750&lt;=$C$3),Colin!$I17750,)</f>
        <v>0</v>
      </c>
      <c r="P17750" s="38">
        <f>IF(Colin!$G17750&lt;$B$2,Colin!$I17750,0)</f>
        <v>0</v>
      </c>
      <c r="Q17750" s="38">
        <f>IF(Colin!$G17750&lt;$B$1,Colin!$I17750,0)</f>
        <v>0</v>
      </c>
    </row>
    <row r="17751" spans="12:17" x14ac:dyDescent="0.25">
      <c r="L17751" s="38">
        <f>IF(AND(Colin!$G17751=$B$1,Colin!$H17751=$C$3),Colin!$I17751,)</f>
        <v>0</v>
      </c>
      <c r="M17751" s="38">
        <f>IF(AND(Colin!$G17751=$B$1,Colin!$H17751&lt;=$C$3),Colin!$I17751,)</f>
        <v>0</v>
      </c>
      <c r="N17751" s="38">
        <f>IF(AND(Colin!$G17751=$B$2,Colin!$H17751=$C$3),Colin!$I17751,)</f>
        <v>0</v>
      </c>
      <c r="O17751" s="38">
        <f>IF(AND(Colin!$G17751=$B$2,Colin!$H17751&lt;=$C$3),Colin!$I17751,)</f>
        <v>0</v>
      </c>
      <c r="P17751" s="38">
        <f>IF(Colin!$G17751&lt;$B$2,Colin!$I17751,0)</f>
        <v>0</v>
      </c>
      <c r="Q17751" s="38">
        <f>IF(Colin!$G17751&lt;$B$1,Colin!$I17751,0)</f>
        <v>0</v>
      </c>
    </row>
    <row r="17752" spans="12:17" x14ac:dyDescent="0.25">
      <c r="L17752" s="38">
        <f>IF(AND(Colin!$G17752=$B$1,Colin!$H17752=$C$3),Colin!$I17752,)</f>
        <v>0</v>
      </c>
      <c r="M17752" s="38">
        <f>IF(AND(Colin!$G17752=$B$1,Colin!$H17752&lt;=$C$3),Colin!$I17752,)</f>
        <v>0</v>
      </c>
      <c r="N17752" s="38">
        <f>IF(AND(Colin!$G17752=$B$2,Colin!$H17752=$C$3),Colin!$I17752,)</f>
        <v>0</v>
      </c>
      <c r="O17752" s="38">
        <f>IF(AND(Colin!$G17752=$B$2,Colin!$H17752&lt;=$C$3),Colin!$I17752,)</f>
        <v>0</v>
      </c>
      <c r="P17752" s="38">
        <f>IF(Colin!$G17752&lt;$B$2,Colin!$I17752,0)</f>
        <v>0</v>
      </c>
      <c r="Q17752" s="38">
        <f>IF(Colin!$G17752&lt;$B$1,Colin!$I17752,0)</f>
        <v>0</v>
      </c>
    </row>
    <row r="17753" spans="12:17" x14ac:dyDescent="0.25">
      <c r="L17753" s="38">
        <f>IF(AND(Colin!$G17753=$B$1,Colin!$H17753=$C$3),Colin!$I17753,)</f>
        <v>0</v>
      </c>
      <c r="M17753" s="38">
        <f>IF(AND(Colin!$G17753=$B$1,Colin!$H17753&lt;=$C$3),Colin!$I17753,)</f>
        <v>0</v>
      </c>
      <c r="N17753" s="38">
        <f>IF(AND(Colin!$G17753=$B$2,Colin!$H17753=$C$3),Colin!$I17753,)</f>
        <v>0</v>
      </c>
      <c r="O17753" s="38">
        <f>IF(AND(Colin!$G17753=$B$2,Colin!$H17753&lt;=$C$3),Colin!$I17753,)</f>
        <v>0</v>
      </c>
      <c r="P17753" s="38">
        <f>IF(Colin!$G17753&lt;$B$2,Colin!$I17753,0)</f>
        <v>0</v>
      </c>
      <c r="Q17753" s="38">
        <f>IF(Colin!$G17753&lt;$B$1,Colin!$I17753,0)</f>
        <v>0</v>
      </c>
    </row>
    <row r="17754" spans="12:17" x14ac:dyDescent="0.25">
      <c r="L17754" s="38">
        <f>IF(AND(Colin!$G17754=$B$1,Colin!$H17754=$C$3),Colin!$I17754,)</f>
        <v>0</v>
      </c>
      <c r="M17754" s="38">
        <f>IF(AND(Colin!$G17754=$B$1,Colin!$H17754&lt;=$C$3),Colin!$I17754,)</f>
        <v>0</v>
      </c>
      <c r="N17754" s="38">
        <f>IF(AND(Colin!$G17754=$B$2,Colin!$H17754=$C$3),Colin!$I17754,)</f>
        <v>0</v>
      </c>
      <c r="O17754" s="38">
        <f>IF(AND(Colin!$G17754=$B$2,Colin!$H17754&lt;=$C$3),Colin!$I17754,)</f>
        <v>0</v>
      </c>
      <c r="P17754" s="38">
        <f>IF(Colin!$G17754&lt;$B$2,Colin!$I17754,0)</f>
        <v>0</v>
      </c>
      <c r="Q17754" s="38">
        <f>IF(Colin!$G17754&lt;$B$1,Colin!$I17754,0)</f>
        <v>0</v>
      </c>
    </row>
    <row r="17755" spans="12:17" x14ac:dyDescent="0.25">
      <c r="L17755" s="38">
        <f>IF(AND(Colin!$G17755=$B$1,Colin!$H17755=$C$3),Colin!$I17755,)</f>
        <v>0</v>
      </c>
      <c r="M17755" s="38">
        <f>IF(AND(Colin!$G17755=$B$1,Colin!$H17755&lt;=$C$3),Colin!$I17755,)</f>
        <v>0</v>
      </c>
      <c r="N17755" s="38">
        <f>IF(AND(Colin!$G17755=$B$2,Colin!$H17755=$C$3),Colin!$I17755,)</f>
        <v>0</v>
      </c>
      <c r="O17755" s="38">
        <f>IF(AND(Colin!$G17755=$B$2,Colin!$H17755&lt;=$C$3),Colin!$I17755,)</f>
        <v>0</v>
      </c>
      <c r="P17755" s="38">
        <f>IF(Colin!$G17755&lt;$B$2,Colin!$I17755,0)</f>
        <v>0</v>
      </c>
      <c r="Q17755" s="38">
        <f>IF(Colin!$G17755&lt;$B$1,Colin!$I17755,0)</f>
        <v>0</v>
      </c>
    </row>
    <row r="17756" spans="12:17" x14ac:dyDescent="0.25">
      <c r="L17756" s="38">
        <f>IF(AND(Colin!$G17756=$B$1,Colin!$H17756=$C$3),Colin!$I17756,)</f>
        <v>0</v>
      </c>
      <c r="M17756" s="38">
        <f>IF(AND(Colin!$G17756=$B$1,Colin!$H17756&lt;=$C$3),Colin!$I17756,)</f>
        <v>0</v>
      </c>
      <c r="N17756" s="38">
        <f>IF(AND(Colin!$G17756=$B$2,Colin!$H17756=$C$3),Colin!$I17756,)</f>
        <v>0</v>
      </c>
      <c r="O17756" s="38">
        <f>IF(AND(Colin!$G17756=$B$2,Colin!$H17756&lt;=$C$3),Colin!$I17756,)</f>
        <v>0</v>
      </c>
      <c r="P17756" s="38">
        <f>IF(Colin!$G17756&lt;$B$2,Colin!$I17756,0)</f>
        <v>0</v>
      </c>
      <c r="Q17756" s="38">
        <f>IF(Colin!$G17756&lt;$B$1,Colin!$I17756,0)</f>
        <v>0</v>
      </c>
    </row>
    <row r="17757" spans="12:17" x14ac:dyDescent="0.25">
      <c r="L17757" s="38">
        <f>IF(AND(Colin!$G17757=$B$1,Colin!$H17757=$C$3),Colin!$I17757,)</f>
        <v>0</v>
      </c>
      <c r="M17757" s="38">
        <f>IF(AND(Colin!$G17757=$B$1,Colin!$H17757&lt;=$C$3),Colin!$I17757,)</f>
        <v>0</v>
      </c>
      <c r="N17757" s="38">
        <f>IF(AND(Colin!$G17757=$B$2,Colin!$H17757=$C$3),Colin!$I17757,)</f>
        <v>0</v>
      </c>
      <c r="O17757" s="38">
        <f>IF(AND(Colin!$G17757=$B$2,Colin!$H17757&lt;=$C$3),Colin!$I17757,)</f>
        <v>0</v>
      </c>
      <c r="P17757" s="38">
        <f>IF(Colin!$G17757&lt;$B$2,Colin!$I17757,0)</f>
        <v>0</v>
      </c>
      <c r="Q17757" s="38">
        <f>IF(Colin!$G17757&lt;$B$1,Colin!$I17757,0)</f>
        <v>0</v>
      </c>
    </row>
    <row r="17758" spans="12:17" x14ac:dyDescent="0.25">
      <c r="L17758" s="38">
        <f>IF(AND(Colin!$G17758=$B$1,Colin!$H17758=$C$3),Colin!$I17758,)</f>
        <v>0</v>
      </c>
      <c r="M17758" s="38">
        <f>IF(AND(Colin!$G17758=$B$1,Colin!$H17758&lt;=$C$3),Colin!$I17758,)</f>
        <v>0</v>
      </c>
      <c r="N17758" s="38">
        <f>IF(AND(Colin!$G17758=$B$2,Colin!$H17758=$C$3),Colin!$I17758,)</f>
        <v>0</v>
      </c>
      <c r="O17758" s="38">
        <f>IF(AND(Colin!$G17758=$B$2,Colin!$H17758&lt;=$C$3),Colin!$I17758,)</f>
        <v>0</v>
      </c>
      <c r="P17758" s="38">
        <f>IF(Colin!$G17758&lt;$B$2,Colin!$I17758,0)</f>
        <v>0</v>
      </c>
      <c r="Q17758" s="38">
        <f>IF(Colin!$G17758&lt;$B$1,Colin!$I17758,0)</f>
        <v>0</v>
      </c>
    </row>
    <row r="17759" spans="12:17" x14ac:dyDescent="0.25">
      <c r="L17759" s="38">
        <f>IF(AND(Colin!$G17759=$B$1,Colin!$H17759=$C$3),Colin!$I17759,)</f>
        <v>0</v>
      </c>
      <c r="M17759" s="38">
        <f>IF(AND(Colin!$G17759=$B$1,Colin!$H17759&lt;=$C$3),Colin!$I17759,)</f>
        <v>0</v>
      </c>
      <c r="N17759" s="38">
        <f>IF(AND(Colin!$G17759=$B$2,Colin!$H17759=$C$3),Colin!$I17759,)</f>
        <v>0</v>
      </c>
      <c r="O17759" s="38">
        <f>IF(AND(Colin!$G17759=$B$2,Colin!$H17759&lt;=$C$3),Colin!$I17759,)</f>
        <v>0</v>
      </c>
      <c r="P17759" s="38">
        <f>IF(Colin!$G17759&lt;$B$2,Colin!$I17759,0)</f>
        <v>0</v>
      </c>
      <c r="Q17759" s="38">
        <f>IF(Colin!$G17759&lt;$B$1,Colin!$I17759,0)</f>
        <v>0</v>
      </c>
    </row>
    <row r="17760" spans="12:17" x14ac:dyDescent="0.25">
      <c r="L17760" s="38">
        <f>IF(AND(Colin!$G17760=$B$1,Colin!$H17760=$C$3),Colin!$I17760,)</f>
        <v>0</v>
      </c>
      <c r="M17760" s="38">
        <f>IF(AND(Colin!$G17760=$B$1,Colin!$H17760&lt;=$C$3),Colin!$I17760,)</f>
        <v>0</v>
      </c>
      <c r="N17760" s="38">
        <f>IF(AND(Colin!$G17760=$B$2,Colin!$H17760=$C$3),Colin!$I17760,)</f>
        <v>0</v>
      </c>
      <c r="O17760" s="38">
        <f>IF(AND(Colin!$G17760=$B$2,Colin!$H17760&lt;=$C$3),Colin!$I17760,)</f>
        <v>0</v>
      </c>
      <c r="P17760" s="38">
        <f>IF(Colin!$G17760&lt;$B$2,Colin!$I17760,0)</f>
        <v>0</v>
      </c>
      <c r="Q17760" s="38">
        <f>IF(Colin!$G17760&lt;$B$1,Colin!$I17760,0)</f>
        <v>0</v>
      </c>
    </row>
    <row r="17761" spans="12:17" x14ac:dyDescent="0.25">
      <c r="L17761" s="38">
        <f>IF(AND(Colin!$G17761=$B$1,Colin!$H17761=$C$3),Colin!$I17761,)</f>
        <v>0</v>
      </c>
      <c r="M17761" s="38">
        <f>IF(AND(Colin!$G17761=$B$1,Colin!$H17761&lt;=$C$3),Colin!$I17761,)</f>
        <v>0</v>
      </c>
      <c r="N17761" s="38">
        <f>IF(AND(Colin!$G17761=$B$2,Colin!$H17761=$C$3),Colin!$I17761,)</f>
        <v>0</v>
      </c>
      <c r="O17761" s="38">
        <f>IF(AND(Colin!$G17761=$B$2,Colin!$H17761&lt;=$C$3),Colin!$I17761,)</f>
        <v>0</v>
      </c>
      <c r="P17761" s="38">
        <f>IF(Colin!$G17761&lt;$B$2,Colin!$I17761,0)</f>
        <v>0</v>
      </c>
      <c r="Q17761" s="38">
        <f>IF(Colin!$G17761&lt;$B$1,Colin!$I17761,0)</f>
        <v>0</v>
      </c>
    </row>
    <row r="17762" spans="12:17" x14ac:dyDescent="0.25">
      <c r="L17762" s="38">
        <f>IF(AND(Colin!$G17762=$B$1,Colin!$H17762=$C$3),Colin!$I17762,)</f>
        <v>0</v>
      </c>
      <c r="M17762" s="38">
        <f>IF(AND(Colin!$G17762=$B$1,Colin!$H17762&lt;=$C$3),Colin!$I17762,)</f>
        <v>0</v>
      </c>
      <c r="N17762" s="38">
        <f>IF(AND(Colin!$G17762=$B$2,Colin!$H17762=$C$3),Colin!$I17762,)</f>
        <v>0</v>
      </c>
      <c r="O17762" s="38">
        <f>IF(AND(Colin!$G17762=$B$2,Colin!$H17762&lt;=$C$3),Colin!$I17762,)</f>
        <v>0</v>
      </c>
      <c r="P17762" s="38">
        <f>IF(Colin!$G17762&lt;$B$2,Colin!$I17762,0)</f>
        <v>0</v>
      </c>
      <c r="Q17762" s="38">
        <f>IF(Colin!$G17762&lt;$B$1,Colin!$I17762,0)</f>
        <v>0</v>
      </c>
    </row>
    <row r="17763" spans="12:17" x14ac:dyDescent="0.25">
      <c r="L17763" s="38">
        <f>IF(AND(Colin!$G17763=$B$1,Colin!$H17763=$C$3),Colin!$I17763,)</f>
        <v>0</v>
      </c>
      <c r="M17763" s="38">
        <f>IF(AND(Colin!$G17763=$B$1,Colin!$H17763&lt;=$C$3),Colin!$I17763,)</f>
        <v>0</v>
      </c>
      <c r="N17763" s="38">
        <f>IF(AND(Colin!$G17763=$B$2,Colin!$H17763=$C$3),Colin!$I17763,)</f>
        <v>0</v>
      </c>
      <c r="O17763" s="38">
        <f>IF(AND(Colin!$G17763=$B$2,Colin!$H17763&lt;=$C$3),Colin!$I17763,)</f>
        <v>0</v>
      </c>
      <c r="P17763" s="38">
        <f>IF(Colin!$G17763&lt;$B$2,Colin!$I17763,0)</f>
        <v>0</v>
      </c>
      <c r="Q17763" s="38">
        <f>IF(Colin!$G17763&lt;$B$1,Colin!$I17763,0)</f>
        <v>0</v>
      </c>
    </row>
    <row r="17764" spans="12:17" x14ac:dyDescent="0.25">
      <c r="L17764" s="38">
        <f>IF(AND(Colin!$G17764=$B$1,Colin!$H17764=$C$3),Colin!$I17764,)</f>
        <v>0</v>
      </c>
      <c r="M17764" s="38">
        <f>IF(AND(Colin!$G17764=$B$1,Colin!$H17764&lt;=$C$3),Colin!$I17764,)</f>
        <v>0</v>
      </c>
      <c r="N17764" s="38">
        <f>IF(AND(Colin!$G17764=$B$2,Colin!$H17764=$C$3),Colin!$I17764,)</f>
        <v>0</v>
      </c>
      <c r="O17764" s="38">
        <f>IF(AND(Colin!$G17764=$B$2,Colin!$H17764&lt;=$C$3),Colin!$I17764,)</f>
        <v>0</v>
      </c>
      <c r="P17764" s="38">
        <f>IF(Colin!$G17764&lt;$B$2,Colin!$I17764,0)</f>
        <v>0</v>
      </c>
      <c r="Q17764" s="38">
        <f>IF(Colin!$G17764&lt;$B$1,Colin!$I17764,0)</f>
        <v>0</v>
      </c>
    </row>
    <row r="17765" spans="12:17" x14ac:dyDescent="0.25">
      <c r="L17765" s="38">
        <f>IF(AND(Colin!$G17765=$B$1,Colin!$H17765=$C$3),Colin!$I17765,)</f>
        <v>0</v>
      </c>
      <c r="M17765" s="38">
        <f>IF(AND(Colin!$G17765=$B$1,Colin!$H17765&lt;=$C$3),Colin!$I17765,)</f>
        <v>0</v>
      </c>
      <c r="N17765" s="38">
        <f>IF(AND(Colin!$G17765=$B$2,Colin!$H17765=$C$3),Colin!$I17765,)</f>
        <v>0</v>
      </c>
      <c r="O17765" s="38">
        <f>IF(AND(Colin!$G17765=$B$2,Colin!$H17765&lt;=$C$3),Colin!$I17765,)</f>
        <v>0</v>
      </c>
      <c r="P17765" s="38">
        <f>IF(Colin!$G17765&lt;$B$2,Colin!$I17765,0)</f>
        <v>0</v>
      </c>
      <c r="Q17765" s="38">
        <f>IF(Colin!$G17765&lt;$B$1,Colin!$I17765,0)</f>
        <v>0</v>
      </c>
    </row>
    <row r="17766" spans="12:17" x14ac:dyDescent="0.25">
      <c r="L17766" s="38">
        <f>IF(AND(Colin!$G17766=$B$1,Colin!$H17766=$C$3),Colin!$I17766,)</f>
        <v>0</v>
      </c>
      <c r="M17766" s="38">
        <f>IF(AND(Colin!$G17766=$B$1,Colin!$H17766&lt;=$C$3),Colin!$I17766,)</f>
        <v>0</v>
      </c>
      <c r="N17766" s="38">
        <f>IF(AND(Colin!$G17766=$B$2,Colin!$H17766=$C$3),Colin!$I17766,)</f>
        <v>0</v>
      </c>
      <c r="O17766" s="38">
        <f>IF(AND(Colin!$G17766=$B$2,Colin!$H17766&lt;=$C$3),Colin!$I17766,)</f>
        <v>0</v>
      </c>
      <c r="P17766" s="38">
        <f>IF(Colin!$G17766&lt;$B$2,Colin!$I17766,0)</f>
        <v>0</v>
      </c>
      <c r="Q17766" s="38">
        <f>IF(Colin!$G17766&lt;$B$1,Colin!$I17766,0)</f>
        <v>0</v>
      </c>
    </row>
    <row r="17767" spans="12:17" x14ac:dyDescent="0.25">
      <c r="L17767" s="38">
        <f>IF(AND(Colin!$G17767=$B$1,Colin!$H17767=$C$3),Colin!$I17767,)</f>
        <v>0</v>
      </c>
      <c r="M17767" s="38">
        <f>IF(AND(Colin!$G17767=$B$1,Colin!$H17767&lt;=$C$3),Colin!$I17767,)</f>
        <v>0</v>
      </c>
      <c r="N17767" s="38">
        <f>IF(AND(Colin!$G17767=$B$2,Colin!$H17767=$C$3),Colin!$I17767,)</f>
        <v>0</v>
      </c>
      <c r="O17767" s="38">
        <f>IF(AND(Colin!$G17767=$B$2,Colin!$H17767&lt;=$C$3),Colin!$I17767,)</f>
        <v>0</v>
      </c>
      <c r="P17767" s="38">
        <f>IF(Colin!$G17767&lt;$B$2,Colin!$I17767,0)</f>
        <v>0</v>
      </c>
      <c r="Q17767" s="38">
        <f>IF(Colin!$G17767&lt;$B$1,Colin!$I17767,0)</f>
        <v>0</v>
      </c>
    </row>
    <row r="17768" spans="12:17" x14ac:dyDescent="0.25">
      <c r="L17768" s="38">
        <f>IF(AND(Colin!$G17768=$B$1,Colin!$H17768=$C$3),Colin!$I17768,)</f>
        <v>0</v>
      </c>
      <c r="M17768" s="38">
        <f>IF(AND(Colin!$G17768=$B$1,Colin!$H17768&lt;=$C$3),Colin!$I17768,)</f>
        <v>0</v>
      </c>
      <c r="N17768" s="38">
        <f>IF(AND(Colin!$G17768=$B$2,Colin!$H17768=$C$3),Colin!$I17768,)</f>
        <v>0</v>
      </c>
      <c r="O17768" s="38">
        <f>IF(AND(Colin!$G17768=$B$2,Colin!$H17768&lt;=$C$3),Colin!$I17768,)</f>
        <v>0</v>
      </c>
      <c r="P17768" s="38">
        <f>IF(Colin!$G17768&lt;$B$2,Colin!$I17768,0)</f>
        <v>0</v>
      </c>
      <c r="Q17768" s="38">
        <f>IF(Colin!$G17768&lt;$B$1,Colin!$I17768,0)</f>
        <v>0</v>
      </c>
    </row>
    <row r="17769" spans="12:17" x14ac:dyDescent="0.25">
      <c r="L17769" s="38">
        <f>IF(AND(Colin!$G17769=$B$1,Colin!$H17769=$C$3),Colin!$I17769,)</f>
        <v>0</v>
      </c>
      <c r="M17769" s="38">
        <f>IF(AND(Colin!$G17769=$B$1,Colin!$H17769&lt;=$C$3),Colin!$I17769,)</f>
        <v>0</v>
      </c>
      <c r="N17769" s="38">
        <f>IF(AND(Colin!$G17769=$B$2,Colin!$H17769=$C$3),Colin!$I17769,)</f>
        <v>0</v>
      </c>
      <c r="O17769" s="38">
        <f>IF(AND(Colin!$G17769=$B$2,Colin!$H17769&lt;=$C$3),Colin!$I17769,)</f>
        <v>0</v>
      </c>
      <c r="P17769" s="38">
        <f>IF(Colin!$G17769&lt;$B$2,Colin!$I17769,0)</f>
        <v>0</v>
      </c>
      <c r="Q17769" s="38">
        <f>IF(Colin!$G17769&lt;$B$1,Colin!$I17769,0)</f>
        <v>0</v>
      </c>
    </row>
    <row r="17770" spans="12:17" x14ac:dyDescent="0.25">
      <c r="L17770" s="38">
        <f>IF(AND(Colin!$G17770=$B$1,Colin!$H17770=$C$3),Colin!$I17770,)</f>
        <v>0</v>
      </c>
      <c r="M17770" s="38">
        <f>IF(AND(Colin!$G17770=$B$1,Colin!$H17770&lt;=$C$3),Colin!$I17770,)</f>
        <v>0</v>
      </c>
      <c r="N17770" s="38">
        <f>IF(AND(Colin!$G17770=$B$2,Colin!$H17770=$C$3),Colin!$I17770,)</f>
        <v>0</v>
      </c>
      <c r="O17770" s="38">
        <f>IF(AND(Colin!$G17770=$B$2,Colin!$H17770&lt;=$C$3),Colin!$I17770,)</f>
        <v>0</v>
      </c>
      <c r="P17770" s="38">
        <f>IF(Colin!$G17770&lt;$B$2,Colin!$I17770,0)</f>
        <v>0</v>
      </c>
      <c r="Q17770" s="38">
        <f>IF(Colin!$G17770&lt;$B$1,Colin!$I17770,0)</f>
        <v>0</v>
      </c>
    </row>
    <row r="17771" spans="12:17" x14ac:dyDescent="0.25">
      <c r="L17771" s="38">
        <f>IF(AND(Colin!$G17771=$B$1,Colin!$H17771=$C$3),Colin!$I17771,)</f>
        <v>0</v>
      </c>
      <c r="M17771" s="38">
        <f>IF(AND(Colin!$G17771=$B$1,Colin!$H17771&lt;=$C$3),Colin!$I17771,)</f>
        <v>0</v>
      </c>
      <c r="N17771" s="38">
        <f>IF(AND(Colin!$G17771=$B$2,Colin!$H17771=$C$3),Colin!$I17771,)</f>
        <v>0</v>
      </c>
      <c r="O17771" s="38">
        <f>IF(AND(Colin!$G17771=$B$2,Colin!$H17771&lt;=$C$3),Colin!$I17771,)</f>
        <v>0</v>
      </c>
      <c r="P17771" s="38">
        <f>IF(Colin!$G17771&lt;$B$2,Colin!$I17771,0)</f>
        <v>0</v>
      </c>
      <c r="Q17771" s="38">
        <f>IF(Colin!$G17771&lt;$B$1,Colin!$I17771,0)</f>
        <v>0</v>
      </c>
    </row>
    <row r="17772" spans="12:17" x14ac:dyDescent="0.25">
      <c r="L17772" s="38">
        <f>IF(AND(Colin!$G17772=$B$1,Colin!$H17772=$C$3),Colin!$I17772,)</f>
        <v>0</v>
      </c>
      <c r="M17772" s="38">
        <f>IF(AND(Colin!$G17772=$B$1,Colin!$H17772&lt;=$C$3),Colin!$I17772,)</f>
        <v>0</v>
      </c>
      <c r="N17772" s="38">
        <f>IF(AND(Colin!$G17772=$B$2,Colin!$H17772=$C$3),Colin!$I17772,)</f>
        <v>0</v>
      </c>
      <c r="O17772" s="38">
        <f>IF(AND(Colin!$G17772=$B$2,Colin!$H17772&lt;=$C$3),Colin!$I17772,)</f>
        <v>0</v>
      </c>
      <c r="P17772" s="38">
        <f>IF(Colin!$G17772&lt;$B$2,Colin!$I17772,0)</f>
        <v>0</v>
      </c>
      <c r="Q17772" s="38">
        <f>IF(Colin!$G17772&lt;$B$1,Colin!$I17772,0)</f>
        <v>0</v>
      </c>
    </row>
    <row r="17773" spans="12:17" x14ac:dyDescent="0.25">
      <c r="L17773" s="38">
        <f>IF(AND(Colin!$G17773=$B$1,Colin!$H17773=$C$3),Colin!$I17773,)</f>
        <v>0</v>
      </c>
      <c r="M17773" s="38">
        <f>IF(AND(Colin!$G17773=$B$1,Colin!$H17773&lt;=$C$3),Colin!$I17773,)</f>
        <v>0</v>
      </c>
      <c r="N17773" s="38">
        <f>IF(AND(Colin!$G17773=$B$2,Colin!$H17773=$C$3),Colin!$I17773,)</f>
        <v>0</v>
      </c>
      <c r="O17773" s="38">
        <f>IF(AND(Colin!$G17773=$B$2,Colin!$H17773&lt;=$C$3),Colin!$I17773,)</f>
        <v>0</v>
      </c>
      <c r="P17773" s="38">
        <f>IF(Colin!$G17773&lt;$B$2,Colin!$I17773,0)</f>
        <v>0</v>
      </c>
      <c r="Q17773" s="38">
        <f>IF(Colin!$G17773&lt;$B$1,Colin!$I17773,0)</f>
        <v>0</v>
      </c>
    </row>
    <row r="17774" spans="12:17" x14ac:dyDescent="0.25">
      <c r="L17774" s="38">
        <f>IF(AND(Colin!$G17774=$B$1,Colin!$H17774=$C$3),Colin!$I17774,)</f>
        <v>0</v>
      </c>
      <c r="M17774" s="38">
        <f>IF(AND(Colin!$G17774=$B$1,Colin!$H17774&lt;=$C$3),Colin!$I17774,)</f>
        <v>0</v>
      </c>
      <c r="N17774" s="38">
        <f>IF(AND(Colin!$G17774=$B$2,Colin!$H17774=$C$3),Colin!$I17774,)</f>
        <v>0</v>
      </c>
      <c r="O17774" s="38">
        <f>IF(AND(Colin!$G17774=$B$2,Colin!$H17774&lt;=$C$3),Colin!$I17774,)</f>
        <v>0</v>
      </c>
      <c r="P17774" s="38">
        <f>IF(Colin!$G17774&lt;$B$2,Colin!$I17774,0)</f>
        <v>0</v>
      </c>
      <c r="Q17774" s="38">
        <f>IF(Colin!$G17774&lt;$B$1,Colin!$I17774,0)</f>
        <v>0</v>
      </c>
    </row>
    <row r="17775" spans="12:17" x14ac:dyDescent="0.25">
      <c r="L17775" s="38">
        <f>IF(AND(Colin!$G17775=$B$1,Colin!$H17775=$C$3),Colin!$I17775,)</f>
        <v>0</v>
      </c>
      <c r="M17775" s="38">
        <f>IF(AND(Colin!$G17775=$B$1,Colin!$H17775&lt;=$C$3),Colin!$I17775,)</f>
        <v>0</v>
      </c>
      <c r="N17775" s="38">
        <f>IF(AND(Colin!$G17775=$B$2,Colin!$H17775=$C$3),Colin!$I17775,)</f>
        <v>0</v>
      </c>
      <c r="O17775" s="38">
        <f>IF(AND(Colin!$G17775=$B$2,Colin!$H17775&lt;=$C$3),Colin!$I17775,)</f>
        <v>0</v>
      </c>
      <c r="P17775" s="38">
        <f>IF(Colin!$G17775&lt;$B$2,Colin!$I17775,0)</f>
        <v>0</v>
      </c>
      <c r="Q17775" s="38">
        <f>IF(Colin!$G17775&lt;$B$1,Colin!$I17775,0)</f>
        <v>0</v>
      </c>
    </row>
    <row r="17776" spans="12:17" x14ac:dyDescent="0.25">
      <c r="L17776" s="38">
        <f>IF(AND(Colin!$G17776=$B$1,Colin!$H17776=$C$3),Colin!$I17776,)</f>
        <v>0</v>
      </c>
      <c r="M17776" s="38">
        <f>IF(AND(Colin!$G17776=$B$1,Colin!$H17776&lt;=$C$3),Colin!$I17776,)</f>
        <v>0</v>
      </c>
      <c r="N17776" s="38">
        <f>IF(AND(Colin!$G17776=$B$2,Colin!$H17776=$C$3),Colin!$I17776,)</f>
        <v>0</v>
      </c>
      <c r="O17776" s="38">
        <f>IF(AND(Colin!$G17776=$B$2,Colin!$H17776&lt;=$C$3),Colin!$I17776,)</f>
        <v>0</v>
      </c>
      <c r="P17776" s="38">
        <f>IF(Colin!$G17776&lt;$B$2,Colin!$I17776,0)</f>
        <v>0</v>
      </c>
      <c r="Q17776" s="38">
        <f>IF(Colin!$G17776&lt;$B$1,Colin!$I17776,0)</f>
        <v>0</v>
      </c>
    </row>
    <row r="17777" spans="12:17" x14ac:dyDescent="0.25">
      <c r="L17777" s="38">
        <f>IF(AND(Colin!$G17777=$B$1,Colin!$H17777=$C$3),Colin!$I17777,)</f>
        <v>0</v>
      </c>
      <c r="M17777" s="38">
        <f>IF(AND(Colin!$G17777=$B$1,Colin!$H17777&lt;=$C$3),Colin!$I17777,)</f>
        <v>0</v>
      </c>
      <c r="N17777" s="38">
        <f>IF(AND(Colin!$G17777=$B$2,Colin!$H17777=$C$3),Colin!$I17777,)</f>
        <v>0</v>
      </c>
      <c r="O17777" s="38">
        <f>IF(AND(Colin!$G17777=$B$2,Colin!$H17777&lt;=$C$3),Colin!$I17777,)</f>
        <v>0</v>
      </c>
      <c r="P17777" s="38">
        <f>IF(Colin!$G17777&lt;$B$2,Colin!$I17777,0)</f>
        <v>0</v>
      </c>
      <c r="Q17777" s="38">
        <f>IF(Colin!$G17777&lt;$B$1,Colin!$I17777,0)</f>
        <v>0</v>
      </c>
    </row>
    <row r="17778" spans="12:17" x14ac:dyDescent="0.25">
      <c r="L17778" s="38">
        <f>IF(AND(Colin!$G17778=$B$1,Colin!$H17778=$C$3),Colin!$I17778,)</f>
        <v>0</v>
      </c>
      <c r="M17778" s="38">
        <f>IF(AND(Colin!$G17778=$B$1,Colin!$H17778&lt;=$C$3),Colin!$I17778,)</f>
        <v>0</v>
      </c>
      <c r="N17778" s="38">
        <f>IF(AND(Colin!$G17778=$B$2,Colin!$H17778=$C$3),Colin!$I17778,)</f>
        <v>0</v>
      </c>
      <c r="O17778" s="38">
        <f>IF(AND(Colin!$G17778=$B$2,Colin!$H17778&lt;=$C$3),Colin!$I17778,)</f>
        <v>0</v>
      </c>
      <c r="P17778" s="38">
        <f>IF(Colin!$G17778&lt;$B$2,Colin!$I17778,0)</f>
        <v>0</v>
      </c>
      <c r="Q17778" s="38">
        <f>IF(Colin!$G17778&lt;$B$1,Colin!$I17778,0)</f>
        <v>0</v>
      </c>
    </row>
    <row r="17779" spans="12:17" x14ac:dyDescent="0.25">
      <c r="L17779" s="38">
        <f>IF(AND(Colin!$G17779=$B$1,Colin!$H17779=$C$3),Colin!$I17779,)</f>
        <v>0</v>
      </c>
      <c r="M17779" s="38">
        <f>IF(AND(Colin!$G17779=$B$1,Colin!$H17779&lt;=$C$3),Colin!$I17779,)</f>
        <v>0</v>
      </c>
      <c r="N17779" s="38">
        <f>IF(AND(Colin!$G17779=$B$2,Colin!$H17779=$C$3),Colin!$I17779,)</f>
        <v>0</v>
      </c>
      <c r="O17779" s="38">
        <f>IF(AND(Colin!$G17779=$B$2,Colin!$H17779&lt;=$C$3),Colin!$I17779,)</f>
        <v>0</v>
      </c>
      <c r="P17779" s="38">
        <f>IF(Colin!$G17779&lt;$B$2,Colin!$I17779,0)</f>
        <v>0</v>
      </c>
      <c r="Q17779" s="38">
        <f>IF(Colin!$G17779&lt;$B$1,Colin!$I17779,0)</f>
        <v>0</v>
      </c>
    </row>
    <row r="17780" spans="12:17" x14ac:dyDescent="0.25">
      <c r="L17780" s="38">
        <f>IF(AND(Colin!$G17780=$B$1,Colin!$H17780=$C$3),Colin!$I17780,)</f>
        <v>0</v>
      </c>
      <c r="M17780" s="38">
        <f>IF(AND(Colin!$G17780=$B$1,Colin!$H17780&lt;=$C$3),Colin!$I17780,)</f>
        <v>0</v>
      </c>
      <c r="N17780" s="38">
        <f>IF(AND(Colin!$G17780=$B$2,Colin!$H17780=$C$3),Colin!$I17780,)</f>
        <v>0</v>
      </c>
      <c r="O17780" s="38">
        <f>IF(AND(Colin!$G17780=$B$2,Colin!$H17780&lt;=$C$3),Colin!$I17780,)</f>
        <v>0</v>
      </c>
      <c r="P17780" s="38">
        <f>IF(Colin!$G17780&lt;$B$2,Colin!$I17780,0)</f>
        <v>0</v>
      </c>
      <c r="Q17780" s="38">
        <f>IF(Colin!$G17780&lt;$B$1,Colin!$I17780,0)</f>
        <v>0</v>
      </c>
    </row>
    <row r="17781" spans="12:17" x14ac:dyDescent="0.25">
      <c r="L17781" s="38">
        <f>IF(AND(Colin!$G17781=$B$1,Colin!$H17781=$C$3),Colin!$I17781,)</f>
        <v>0</v>
      </c>
      <c r="M17781" s="38">
        <f>IF(AND(Colin!$G17781=$B$1,Colin!$H17781&lt;=$C$3),Colin!$I17781,)</f>
        <v>0</v>
      </c>
      <c r="N17781" s="38">
        <f>IF(AND(Colin!$G17781=$B$2,Colin!$H17781=$C$3),Colin!$I17781,)</f>
        <v>0</v>
      </c>
      <c r="O17781" s="38">
        <f>IF(AND(Colin!$G17781=$B$2,Colin!$H17781&lt;=$C$3),Colin!$I17781,)</f>
        <v>0</v>
      </c>
      <c r="P17781" s="38">
        <f>IF(Colin!$G17781&lt;$B$2,Colin!$I17781,0)</f>
        <v>0</v>
      </c>
      <c r="Q17781" s="38">
        <f>IF(Colin!$G17781&lt;$B$1,Colin!$I17781,0)</f>
        <v>0</v>
      </c>
    </row>
    <row r="17782" spans="12:17" x14ac:dyDescent="0.25">
      <c r="L17782" s="38">
        <f>IF(AND(Colin!$G17782=$B$1,Colin!$H17782=$C$3),Colin!$I17782,)</f>
        <v>0</v>
      </c>
      <c r="M17782" s="38">
        <f>IF(AND(Colin!$G17782=$B$1,Colin!$H17782&lt;=$C$3),Colin!$I17782,)</f>
        <v>0</v>
      </c>
      <c r="N17782" s="38">
        <f>IF(AND(Colin!$G17782=$B$2,Colin!$H17782=$C$3),Colin!$I17782,)</f>
        <v>0</v>
      </c>
      <c r="O17782" s="38">
        <f>IF(AND(Colin!$G17782=$B$2,Colin!$H17782&lt;=$C$3),Colin!$I17782,)</f>
        <v>0</v>
      </c>
      <c r="P17782" s="38">
        <f>IF(Colin!$G17782&lt;$B$2,Colin!$I17782,0)</f>
        <v>0</v>
      </c>
      <c r="Q17782" s="38">
        <f>IF(Colin!$G17782&lt;$B$1,Colin!$I17782,0)</f>
        <v>0</v>
      </c>
    </row>
    <row r="17783" spans="12:17" x14ac:dyDescent="0.25">
      <c r="L17783" s="38">
        <f>IF(AND(Colin!$G17783=$B$1,Colin!$H17783=$C$3),Colin!$I17783,)</f>
        <v>0</v>
      </c>
      <c r="M17783" s="38">
        <f>IF(AND(Colin!$G17783=$B$1,Colin!$H17783&lt;=$C$3),Colin!$I17783,)</f>
        <v>0</v>
      </c>
      <c r="N17783" s="38">
        <f>IF(AND(Colin!$G17783=$B$2,Colin!$H17783=$C$3),Colin!$I17783,)</f>
        <v>0</v>
      </c>
      <c r="O17783" s="38">
        <f>IF(AND(Colin!$G17783=$B$2,Colin!$H17783&lt;=$C$3),Colin!$I17783,)</f>
        <v>0</v>
      </c>
      <c r="P17783" s="38">
        <f>IF(Colin!$G17783&lt;$B$2,Colin!$I17783,0)</f>
        <v>0</v>
      </c>
      <c r="Q17783" s="38">
        <f>IF(Colin!$G17783&lt;$B$1,Colin!$I17783,0)</f>
        <v>0</v>
      </c>
    </row>
    <row r="17784" spans="12:17" x14ac:dyDescent="0.25">
      <c r="L17784" s="38">
        <f>IF(AND(Colin!$G17784=$B$1,Colin!$H17784=$C$3),Colin!$I17784,)</f>
        <v>0</v>
      </c>
      <c r="M17784" s="38">
        <f>IF(AND(Colin!$G17784=$B$1,Colin!$H17784&lt;=$C$3),Colin!$I17784,)</f>
        <v>0</v>
      </c>
      <c r="N17784" s="38">
        <f>IF(AND(Colin!$G17784=$B$2,Colin!$H17784=$C$3),Colin!$I17784,)</f>
        <v>0</v>
      </c>
      <c r="O17784" s="38">
        <f>IF(AND(Colin!$G17784=$B$2,Colin!$H17784&lt;=$C$3),Colin!$I17784,)</f>
        <v>0</v>
      </c>
      <c r="P17784" s="38">
        <f>IF(Colin!$G17784&lt;$B$2,Colin!$I17784,0)</f>
        <v>0</v>
      </c>
      <c r="Q17784" s="38">
        <f>IF(Colin!$G17784&lt;$B$1,Colin!$I17784,0)</f>
        <v>0</v>
      </c>
    </row>
    <row r="17785" spans="12:17" x14ac:dyDescent="0.25">
      <c r="L17785" s="38">
        <f>IF(AND(Colin!$G17785=$B$1,Colin!$H17785=$C$3),Colin!$I17785,)</f>
        <v>0</v>
      </c>
      <c r="M17785" s="38">
        <f>IF(AND(Colin!$G17785=$B$1,Colin!$H17785&lt;=$C$3),Colin!$I17785,)</f>
        <v>0</v>
      </c>
      <c r="N17785" s="38">
        <f>IF(AND(Colin!$G17785=$B$2,Colin!$H17785=$C$3),Colin!$I17785,)</f>
        <v>0</v>
      </c>
      <c r="O17785" s="38">
        <f>IF(AND(Colin!$G17785=$B$2,Colin!$H17785&lt;=$C$3),Colin!$I17785,)</f>
        <v>0</v>
      </c>
      <c r="P17785" s="38">
        <f>IF(Colin!$G17785&lt;$B$2,Colin!$I17785,0)</f>
        <v>0</v>
      </c>
      <c r="Q17785" s="38">
        <f>IF(Colin!$G17785&lt;$B$1,Colin!$I17785,0)</f>
        <v>0</v>
      </c>
    </row>
    <row r="17786" spans="12:17" x14ac:dyDescent="0.25">
      <c r="L17786" s="38">
        <f>IF(AND(Colin!$G17786=$B$1,Colin!$H17786=$C$3),Colin!$I17786,)</f>
        <v>0</v>
      </c>
      <c r="M17786" s="38">
        <f>IF(AND(Colin!$G17786=$B$1,Colin!$H17786&lt;=$C$3),Colin!$I17786,)</f>
        <v>0</v>
      </c>
      <c r="N17786" s="38">
        <f>IF(AND(Colin!$G17786=$B$2,Colin!$H17786=$C$3),Colin!$I17786,)</f>
        <v>0</v>
      </c>
      <c r="O17786" s="38">
        <f>IF(AND(Colin!$G17786=$B$2,Colin!$H17786&lt;=$C$3),Colin!$I17786,)</f>
        <v>0</v>
      </c>
      <c r="P17786" s="38">
        <f>IF(Colin!$G17786&lt;$B$2,Colin!$I17786,0)</f>
        <v>0</v>
      </c>
      <c r="Q17786" s="38">
        <f>IF(Colin!$G17786&lt;$B$1,Colin!$I17786,0)</f>
        <v>0</v>
      </c>
    </row>
    <row r="17787" spans="12:17" x14ac:dyDescent="0.25">
      <c r="L17787" s="38">
        <f>IF(AND(Colin!$G17787=$B$1,Colin!$H17787=$C$3),Colin!$I17787,)</f>
        <v>0</v>
      </c>
      <c r="M17787" s="38">
        <f>IF(AND(Colin!$G17787=$B$1,Colin!$H17787&lt;=$C$3),Colin!$I17787,)</f>
        <v>0</v>
      </c>
      <c r="N17787" s="38">
        <f>IF(AND(Colin!$G17787=$B$2,Colin!$H17787=$C$3),Colin!$I17787,)</f>
        <v>0</v>
      </c>
      <c r="O17787" s="38">
        <f>IF(AND(Colin!$G17787=$B$2,Colin!$H17787&lt;=$C$3),Colin!$I17787,)</f>
        <v>0</v>
      </c>
      <c r="P17787" s="38">
        <f>IF(Colin!$G17787&lt;$B$2,Colin!$I17787,0)</f>
        <v>0</v>
      </c>
      <c r="Q17787" s="38">
        <f>IF(Colin!$G17787&lt;$B$1,Colin!$I17787,0)</f>
        <v>0</v>
      </c>
    </row>
    <row r="17788" spans="12:17" x14ac:dyDescent="0.25">
      <c r="L17788" s="38">
        <f>IF(AND(Colin!$G17788=$B$1,Colin!$H17788=$C$3),Colin!$I17788,)</f>
        <v>0</v>
      </c>
      <c r="M17788" s="38">
        <f>IF(AND(Colin!$G17788=$B$1,Colin!$H17788&lt;=$C$3),Colin!$I17788,)</f>
        <v>0</v>
      </c>
      <c r="N17788" s="38">
        <f>IF(AND(Colin!$G17788=$B$2,Colin!$H17788=$C$3),Colin!$I17788,)</f>
        <v>0</v>
      </c>
      <c r="O17788" s="38">
        <f>IF(AND(Colin!$G17788=$B$2,Colin!$H17788&lt;=$C$3),Colin!$I17788,)</f>
        <v>0</v>
      </c>
      <c r="P17788" s="38">
        <f>IF(Colin!$G17788&lt;$B$2,Colin!$I17788,0)</f>
        <v>0</v>
      </c>
      <c r="Q17788" s="38">
        <f>IF(Colin!$G17788&lt;$B$1,Colin!$I17788,0)</f>
        <v>0</v>
      </c>
    </row>
    <row r="17789" spans="12:17" x14ac:dyDescent="0.25">
      <c r="L17789" s="38">
        <f>IF(AND(Colin!$G17789=$B$1,Colin!$H17789=$C$3),Colin!$I17789,)</f>
        <v>0</v>
      </c>
      <c r="M17789" s="38">
        <f>IF(AND(Colin!$G17789=$B$1,Colin!$H17789&lt;=$C$3),Colin!$I17789,)</f>
        <v>0</v>
      </c>
      <c r="N17789" s="38">
        <f>IF(AND(Colin!$G17789=$B$2,Colin!$H17789=$C$3),Colin!$I17789,)</f>
        <v>0</v>
      </c>
      <c r="O17789" s="38">
        <f>IF(AND(Colin!$G17789=$B$2,Colin!$H17789&lt;=$C$3),Colin!$I17789,)</f>
        <v>0</v>
      </c>
      <c r="P17789" s="38">
        <f>IF(Colin!$G17789&lt;$B$2,Colin!$I17789,0)</f>
        <v>0</v>
      </c>
      <c r="Q17789" s="38">
        <f>IF(Colin!$G17789&lt;$B$1,Colin!$I17789,0)</f>
        <v>0</v>
      </c>
    </row>
    <row r="17790" spans="12:17" x14ac:dyDescent="0.25">
      <c r="L17790" s="38">
        <f>IF(AND(Colin!$G17790=$B$1,Colin!$H17790=$C$3),Colin!$I17790,)</f>
        <v>0</v>
      </c>
      <c r="M17790" s="38">
        <f>IF(AND(Colin!$G17790=$B$1,Colin!$H17790&lt;=$C$3),Colin!$I17790,)</f>
        <v>0</v>
      </c>
      <c r="N17790" s="38">
        <f>IF(AND(Colin!$G17790=$B$2,Colin!$H17790=$C$3),Colin!$I17790,)</f>
        <v>0</v>
      </c>
      <c r="O17790" s="38">
        <f>IF(AND(Colin!$G17790=$B$2,Colin!$H17790&lt;=$C$3),Colin!$I17790,)</f>
        <v>0</v>
      </c>
      <c r="P17790" s="38">
        <f>IF(Colin!$G17790&lt;$B$2,Colin!$I17790,0)</f>
        <v>0</v>
      </c>
      <c r="Q17790" s="38">
        <f>IF(Colin!$G17790&lt;$B$1,Colin!$I17790,0)</f>
        <v>0</v>
      </c>
    </row>
    <row r="17791" spans="12:17" x14ac:dyDescent="0.25">
      <c r="L17791" s="38">
        <f>IF(AND(Colin!$G17791=$B$1,Colin!$H17791=$C$3),Colin!$I17791,)</f>
        <v>0</v>
      </c>
      <c r="M17791" s="38">
        <f>IF(AND(Colin!$G17791=$B$1,Colin!$H17791&lt;=$C$3),Colin!$I17791,)</f>
        <v>0</v>
      </c>
      <c r="N17791" s="38">
        <f>IF(AND(Colin!$G17791=$B$2,Colin!$H17791=$C$3),Colin!$I17791,)</f>
        <v>0</v>
      </c>
      <c r="O17791" s="38">
        <f>IF(AND(Colin!$G17791=$B$2,Colin!$H17791&lt;=$C$3),Colin!$I17791,)</f>
        <v>0</v>
      </c>
      <c r="P17791" s="38">
        <f>IF(Colin!$G17791&lt;$B$2,Colin!$I17791,0)</f>
        <v>0</v>
      </c>
      <c r="Q17791" s="38">
        <f>IF(Colin!$G17791&lt;$B$1,Colin!$I17791,0)</f>
        <v>0</v>
      </c>
    </row>
    <row r="17792" spans="12:17" x14ac:dyDescent="0.25">
      <c r="L17792" s="38">
        <f>IF(AND(Colin!$G17792=$B$1,Colin!$H17792=$C$3),Colin!$I17792,)</f>
        <v>0</v>
      </c>
      <c r="M17792" s="38">
        <f>IF(AND(Colin!$G17792=$B$1,Colin!$H17792&lt;=$C$3),Colin!$I17792,)</f>
        <v>0</v>
      </c>
      <c r="N17792" s="38">
        <f>IF(AND(Colin!$G17792=$B$2,Colin!$H17792=$C$3),Colin!$I17792,)</f>
        <v>0</v>
      </c>
      <c r="O17792" s="38">
        <f>IF(AND(Colin!$G17792=$B$2,Colin!$H17792&lt;=$C$3),Colin!$I17792,)</f>
        <v>0</v>
      </c>
      <c r="P17792" s="38">
        <f>IF(Colin!$G17792&lt;$B$2,Colin!$I17792,0)</f>
        <v>0</v>
      </c>
      <c r="Q17792" s="38">
        <f>IF(Colin!$G17792&lt;$B$1,Colin!$I17792,0)</f>
        <v>0</v>
      </c>
    </row>
    <row r="17793" spans="12:17" x14ac:dyDescent="0.25">
      <c r="L17793" s="38">
        <f>IF(AND(Colin!$G17793=$B$1,Colin!$H17793=$C$3),Colin!$I17793,)</f>
        <v>0</v>
      </c>
      <c r="M17793" s="38">
        <f>IF(AND(Colin!$G17793=$B$1,Colin!$H17793&lt;=$C$3),Colin!$I17793,)</f>
        <v>0</v>
      </c>
      <c r="N17793" s="38">
        <f>IF(AND(Colin!$G17793=$B$2,Colin!$H17793=$C$3),Colin!$I17793,)</f>
        <v>0</v>
      </c>
      <c r="O17793" s="38">
        <f>IF(AND(Colin!$G17793=$B$2,Colin!$H17793&lt;=$C$3),Colin!$I17793,)</f>
        <v>0</v>
      </c>
      <c r="P17793" s="38">
        <f>IF(Colin!$G17793&lt;$B$2,Colin!$I17793,0)</f>
        <v>0</v>
      </c>
      <c r="Q17793" s="38">
        <f>IF(Colin!$G17793&lt;$B$1,Colin!$I17793,0)</f>
        <v>0</v>
      </c>
    </row>
    <row r="17794" spans="12:17" x14ac:dyDescent="0.25">
      <c r="L17794" s="38">
        <f>IF(AND(Colin!$G17794=$B$1,Colin!$H17794=$C$3),Colin!$I17794,)</f>
        <v>0</v>
      </c>
      <c r="M17794" s="38">
        <f>IF(AND(Colin!$G17794=$B$1,Colin!$H17794&lt;=$C$3),Colin!$I17794,)</f>
        <v>0</v>
      </c>
      <c r="N17794" s="38">
        <f>IF(AND(Colin!$G17794=$B$2,Colin!$H17794=$C$3),Colin!$I17794,)</f>
        <v>0</v>
      </c>
      <c r="O17794" s="38">
        <f>IF(AND(Colin!$G17794=$B$2,Colin!$H17794&lt;=$C$3),Colin!$I17794,)</f>
        <v>0</v>
      </c>
      <c r="P17794" s="38">
        <f>IF(Colin!$G17794&lt;$B$2,Colin!$I17794,0)</f>
        <v>0</v>
      </c>
      <c r="Q17794" s="38">
        <f>IF(Colin!$G17794&lt;$B$1,Colin!$I17794,0)</f>
        <v>0</v>
      </c>
    </row>
    <row r="17795" spans="12:17" x14ac:dyDescent="0.25">
      <c r="L17795" s="38">
        <f>IF(AND(Colin!$G17795=$B$1,Colin!$H17795=$C$3),Colin!$I17795,)</f>
        <v>0</v>
      </c>
      <c r="M17795" s="38">
        <f>IF(AND(Colin!$G17795=$B$1,Colin!$H17795&lt;=$C$3),Colin!$I17795,)</f>
        <v>0</v>
      </c>
      <c r="N17795" s="38">
        <f>IF(AND(Colin!$G17795=$B$2,Colin!$H17795=$C$3),Colin!$I17795,)</f>
        <v>0</v>
      </c>
      <c r="O17795" s="38">
        <f>IF(AND(Colin!$G17795=$B$2,Colin!$H17795&lt;=$C$3),Colin!$I17795,)</f>
        <v>0</v>
      </c>
      <c r="P17795" s="38">
        <f>IF(Colin!$G17795&lt;$B$2,Colin!$I17795,0)</f>
        <v>0</v>
      </c>
      <c r="Q17795" s="38">
        <f>IF(Colin!$G17795&lt;$B$1,Colin!$I17795,0)</f>
        <v>0</v>
      </c>
    </row>
    <row r="17796" spans="12:17" x14ac:dyDescent="0.25">
      <c r="L17796" s="38">
        <f>IF(AND(Colin!$G17796=$B$1,Colin!$H17796=$C$3),Colin!$I17796,)</f>
        <v>0</v>
      </c>
      <c r="M17796" s="38">
        <f>IF(AND(Colin!$G17796=$B$1,Colin!$H17796&lt;=$C$3),Colin!$I17796,)</f>
        <v>0</v>
      </c>
      <c r="N17796" s="38">
        <f>IF(AND(Colin!$G17796=$B$2,Colin!$H17796=$C$3),Colin!$I17796,)</f>
        <v>0</v>
      </c>
      <c r="O17796" s="38">
        <f>IF(AND(Colin!$G17796=$B$2,Colin!$H17796&lt;=$C$3),Colin!$I17796,)</f>
        <v>0</v>
      </c>
      <c r="P17796" s="38">
        <f>IF(Colin!$G17796&lt;$B$2,Colin!$I17796,0)</f>
        <v>0</v>
      </c>
      <c r="Q17796" s="38">
        <f>IF(Colin!$G17796&lt;$B$1,Colin!$I17796,0)</f>
        <v>0</v>
      </c>
    </row>
    <row r="17797" spans="12:17" x14ac:dyDescent="0.25">
      <c r="L17797" s="38">
        <f>IF(AND(Colin!$G17797=$B$1,Colin!$H17797=$C$3),Colin!$I17797,)</f>
        <v>0</v>
      </c>
      <c r="M17797" s="38">
        <f>IF(AND(Colin!$G17797=$B$1,Colin!$H17797&lt;=$C$3),Colin!$I17797,)</f>
        <v>0</v>
      </c>
      <c r="N17797" s="38">
        <f>IF(AND(Colin!$G17797=$B$2,Colin!$H17797=$C$3),Colin!$I17797,)</f>
        <v>0</v>
      </c>
      <c r="O17797" s="38">
        <f>IF(AND(Colin!$G17797=$B$2,Colin!$H17797&lt;=$C$3),Colin!$I17797,)</f>
        <v>0</v>
      </c>
      <c r="P17797" s="38">
        <f>IF(Colin!$G17797&lt;$B$2,Colin!$I17797,0)</f>
        <v>0</v>
      </c>
      <c r="Q17797" s="38">
        <f>IF(Colin!$G17797&lt;$B$1,Colin!$I17797,0)</f>
        <v>0</v>
      </c>
    </row>
    <row r="17798" spans="12:17" x14ac:dyDescent="0.25">
      <c r="L17798" s="38">
        <f>IF(AND(Colin!$G17798=$B$1,Colin!$H17798=$C$3),Colin!$I17798,)</f>
        <v>0</v>
      </c>
      <c r="M17798" s="38">
        <f>IF(AND(Colin!$G17798=$B$1,Colin!$H17798&lt;=$C$3),Colin!$I17798,)</f>
        <v>0</v>
      </c>
      <c r="N17798" s="38">
        <f>IF(AND(Colin!$G17798=$B$2,Colin!$H17798=$C$3),Colin!$I17798,)</f>
        <v>0</v>
      </c>
      <c r="O17798" s="38">
        <f>IF(AND(Colin!$G17798=$B$2,Colin!$H17798&lt;=$C$3),Colin!$I17798,)</f>
        <v>0</v>
      </c>
      <c r="P17798" s="38">
        <f>IF(Colin!$G17798&lt;$B$2,Colin!$I17798,0)</f>
        <v>0</v>
      </c>
      <c r="Q17798" s="38">
        <f>IF(Colin!$G17798&lt;$B$1,Colin!$I17798,0)</f>
        <v>0</v>
      </c>
    </row>
    <row r="17799" spans="12:17" x14ac:dyDescent="0.25">
      <c r="L17799" s="38">
        <f>IF(AND(Colin!$G17799=$B$1,Colin!$H17799=$C$3),Colin!$I17799,)</f>
        <v>0</v>
      </c>
      <c r="M17799" s="38">
        <f>IF(AND(Colin!$G17799=$B$1,Colin!$H17799&lt;=$C$3),Colin!$I17799,)</f>
        <v>0</v>
      </c>
      <c r="N17799" s="38">
        <f>IF(AND(Colin!$G17799=$B$2,Colin!$H17799=$C$3),Colin!$I17799,)</f>
        <v>0</v>
      </c>
      <c r="O17799" s="38">
        <f>IF(AND(Colin!$G17799=$B$2,Colin!$H17799&lt;=$C$3),Colin!$I17799,)</f>
        <v>0</v>
      </c>
      <c r="P17799" s="38">
        <f>IF(Colin!$G17799&lt;$B$2,Colin!$I17799,0)</f>
        <v>0</v>
      </c>
      <c r="Q17799" s="38">
        <f>IF(Colin!$G17799&lt;$B$1,Colin!$I17799,0)</f>
        <v>0</v>
      </c>
    </row>
    <row r="17800" spans="12:17" x14ac:dyDescent="0.25">
      <c r="L17800" s="38">
        <f>IF(AND(Colin!$G17800=$B$1,Colin!$H17800=$C$3),Colin!$I17800,)</f>
        <v>0</v>
      </c>
      <c r="M17800" s="38">
        <f>IF(AND(Colin!$G17800=$B$1,Colin!$H17800&lt;=$C$3),Colin!$I17800,)</f>
        <v>0</v>
      </c>
      <c r="N17800" s="38">
        <f>IF(AND(Colin!$G17800=$B$2,Colin!$H17800=$C$3),Colin!$I17800,)</f>
        <v>0</v>
      </c>
      <c r="O17800" s="38">
        <f>IF(AND(Colin!$G17800=$B$2,Colin!$H17800&lt;=$C$3),Colin!$I17800,)</f>
        <v>0</v>
      </c>
      <c r="P17800" s="38">
        <f>IF(Colin!$G17800&lt;$B$2,Colin!$I17800,0)</f>
        <v>0</v>
      </c>
      <c r="Q17800" s="38">
        <f>IF(Colin!$G17800&lt;$B$1,Colin!$I17800,0)</f>
        <v>0</v>
      </c>
    </row>
    <row r="17801" spans="12:17" x14ac:dyDescent="0.25">
      <c r="L17801" s="38">
        <f>IF(AND(Colin!$G17801=$B$1,Colin!$H17801=$C$3),Colin!$I17801,)</f>
        <v>0</v>
      </c>
      <c r="M17801" s="38">
        <f>IF(AND(Colin!$G17801=$B$1,Colin!$H17801&lt;=$C$3),Colin!$I17801,)</f>
        <v>0</v>
      </c>
      <c r="N17801" s="38">
        <f>IF(AND(Colin!$G17801=$B$2,Colin!$H17801=$C$3),Colin!$I17801,)</f>
        <v>0</v>
      </c>
      <c r="O17801" s="38">
        <f>IF(AND(Colin!$G17801=$B$2,Colin!$H17801&lt;=$C$3),Colin!$I17801,)</f>
        <v>0</v>
      </c>
      <c r="P17801" s="38">
        <f>IF(Colin!$G17801&lt;$B$2,Colin!$I17801,0)</f>
        <v>0</v>
      </c>
      <c r="Q17801" s="38">
        <f>IF(Colin!$G17801&lt;$B$1,Colin!$I17801,0)</f>
        <v>0</v>
      </c>
    </row>
    <row r="17802" spans="12:17" x14ac:dyDescent="0.25">
      <c r="L17802" s="38">
        <f>IF(AND(Colin!$G17802=$B$1,Colin!$H17802=$C$3),Colin!$I17802,)</f>
        <v>0</v>
      </c>
      <c r="M17802" s="38">
        <f>IF(AND(Colin!$G17802=$B$1,Colin!$H17802&lt;=$C$3),Colin!$I17802,)</f>
        <v>0</v>
      </c>
      <c r="N17802" s="38">
        <f>IF(AND(Colin!$G17802=$B$2,Colin!$H17802=$C$3),Colin!$I17802,)</f>
        <v>0</v>
      </c>
      <c r="O17802" s="38">
        <f>IF(AND(Colin!$G17802=$B$2,Colin!$H17802&lt;=$C$3),Colin!$I17802,)</f>
        <v>0</v>
      </c>
      <c r="P17802" s="38">
        <f>IF(Colin!$G17802&lt;$B$2,Colin!$I17802,0)</f>
        <v>0</v>
      </c>
      <c r="Q17802" s="38">
        <f>IF(Colin!$G17802&lt;$B$1,Colin!$I17802,0)</f>
        <v>0</v>
      </c>
    </row>
    <row r="17803" spans="12:17" x14ac:dyDescent="0.25">
      <c r="L17803" s="38">
        <f>IF(AND(Colin!$G17803=$B$1,Colin!$H17803=$C$3),Colin!$I17803,)</f>
        <v>0</v>
      </c>
      <c r="M17803" s="38">
        <f>IF(AND(Colin!$G17803=$B$1,Colin!$H17803&lt;=$C$3),Colin!$I17803,)</f>
        <v>0</v>
      </c>
      <c r="N17803" s="38">
        <f>IF(AND(Colin!$G17803=$B$2,Colin!$H17803=$C$3),Colin!$I17803,)</f>
        <v>0</v>
      </c>
      <c r="O17803" s="38">
        <f>IF(AND(Colin!$G17803=$B$2,Colin!$H17803&lt;=$C$3),Colin!$I17803,)</f>
        <v>0</v>
      </c>
      <c r="P17803" s="38">
        <f>IF(Colin!$G17803&lt;$B$2,Colin!$I17803,0)</f>
        <v>0</v>
      </c>
      <c r="Q17803" s="38">
        <f>IF(Colin!$G17803&lt;$B$1,Colin!$I17803,0)</f>
        <v>0</v>
      </c>
    </row>
    <row r="17804" spans="12:17" x14ac:dyDescent="0.25">
      <c r="L17804" s="38">
        <f>IF(AND(Colin!$G17804=$B$1,Colin!$H17804=$C$3),Colin!$I17804,)</f>
        <v>0</v>
      </c>
      <c r="M17804" s="38">
        <f>IF(AND(Colin!$G17804=$B$1,Colin!$H17804&lt;=$C$3),Colin!$I17804,)</f>
        <v>0</v>
      </c>
      <c r="N17804" s="38">
        <f>IF(AND(Colin!$G17804=$B$2,Colin!$H17804=$C$3),Colin!$I17804,)</f>
        <v>0</v>
      </c>
      <c r="O17804" s="38">
        <f>IF(AND(Colin!$G17804=$B$2,Colin!$H17804&lt;=$C$3),Colin!$I17804,)</f>
        <v>0</v>
      </c>
      <c r="P17804" s="38">
        <f>IF(Colin!$G17804&lt;$B$2,Colin!$I17804,0)</f>
        <v>0</v>
      </c>
      <c r="Q17804" s="38">
        <f>IF(Colin!$G17804&lt;$B$1,Colin!$I17804,0)</f>
        <v>0</v>
      </c>
    </row>
    <row r="17805" spans="12:17" x14ac:dyDescent="0.25">
      <c r="L17805" s="38">
        <f>IF(AND(Colin!$G17805=$B$1,Colin!$H17805=$C$3),Colin!$I17805,)</f>
        <v>0</v>
      </c>
      <c r="M17805" s="38">
        <f>IF(AND(Colin!$G17805=$B$1,Colin!$H17805&lt;=$C$3),Colin!$I17805,)</f>
        <v>0</v>
      </c>
      <c r="N17805" s="38">
        <f>IF(AND(Colin!$G17805=$B$2,Colin!$H17805=$C$3),Colin!$I17805,)</f>
        <v>0</v>
      </c>
      <c r="O17805" s="38">
        <f>IF(AND(Colin!$G17805=$B$2,Colin!$H17805&lt;=$C$3),Colin!$I17805,)</f>
        <v>0</v>
      </c>
      <c r="P17805" s="38">
        <f>IF(Colin!$G17805&lt;$B$2,Colin!$I17805,0)</f>
        <v>0</v>
      </c>
      <c r="Q17805" s="38">
        <f>IF(Colin!$G17805&lt;$B$1,Colin!$I17805,0)</f>
        <v>0</v>
      </c>
    </row>
    <row r="17806" spans="12:17" x14ac:dyDescent="0.25">
      <c r="L17806" s="38">
        <f>IF(AND(Colin!$G17806=$B$1,Colin!$H17806=$C$3),Colin!$I17806,)</f>
        <v>0</v>
      </c>
      <c r="M17806" s="38">
        <f>IF(AND(Colin!$G17806=$B$1,Colin!$H17806&lt;=$C$3),Colin!$I17806,)</f>
        <v>0</v>
      </c>
      <c r="N17806" s="38">
        <f>IF(AND(Colin!$G17806=$B$2,Colin!$H17806=$C$3),Colin!$I17806,)</f>
        <v>0</v>
      </c>
      <c r="O17806" s="38">
        <f>IF(AND(Colin!$G17806=$B$2,Colin!$H17806&lt;=$C$3),Colin!$I17806,)</f>
        <v>0</v>
      </c>
      <c r="P17806" s="38">
        <f>IF(Colin!$G17806&lt;$B$2,Colin!$I17806,0)</f>
        <v>0</v>
      </c>
      <c r="Q17806" s="38">
        <f>IF(Colin!$G17806&lt;$B$1,Colin!$I17806,0)</f>
        <v>0</v>
      </c>
    </row>
    <row r="17807" spans="12:17" x14ac:dyDescent="0.25">
      <c r="L17807" s="38">
        <f>IF(AND(Colin!$G17807=$B$1,Colin!$H17807=$C$3),Colin!$I17807,)</f>
        <v>0</v>
      </c>
      <c r="M17807" s="38">
        <f>IF(AND(Colin!$G17807=$B$1,Colin!$H17807&lt;=$C$3),Colin!$I17807,)</f>
        <v>0</v>
      </c>
      <c r="N17807" s="38">
        <f>IF(AND(Colin!$G17807=$B$2,Colin!$H17807=$C$3),Colin!$I17807,)</f>
        <v>0</v>
      </c>
      <c r="O17807" s="38">
        <f>IF(AND(Colin!$G17807=$B$2,Colin!$H17807&lt;=$C$3),Colin!$I17807,)</f>
        <v>0</v>
      </c>
      <c r="P17807" s="38">
        <f>IF(Colin!$G17807&lt;$B$2,Colin!$I17807,0)</f>
        <v>0</v>
      </c>
      <c r="Q17807" s="38">
        <f>IF(Colin!$G17807&lt;$B$1,Colin!$I17807,0)</f>
        <v>0</v>
      </c>
    </row>
    <row r="17808" spans="12:17" x14ac:dyDescent="0.25">
      <c r="L17808" s="38">
        <f>IF(AND(Colin!$G17808=$B$1,Colin!$H17808=$C$3),Colin!$I17808,)</f>
        <v>0</v>
      </c>
      <c r="M17808" s="38">
        <f>IF(AND(Colin!$G17808=$B$1,Colin!$H17808&lt;=$C$3),Colin!$I17808,)</f>
        <v>0</v>
      </c>
      <c r="N17808" s="38">
        <f>IF(AND(Colin!$G17808=$B$2,Colin!$H17808=$C$3),Colin!$I17808,)</f>
        <v>0</v>
      </c>
      <c r="O17808" s="38">
        <f>IF(AND(Colin!$G17808=$B$2,Colin!$H17808&lt;=$C$3),Colin!$I17808,)</f>
        <v>0</v>
      </c>
      <c r="P17808" s="38">
        <f>IF(Colin!$G17808&lt;$B$2,Colin!$I17808,0)</f>
        <v>0</v>
      </c>
      <c r="Q17808" s="38">
        <f>IF(Colin!$G17808&lt;$B$1,Colin!$I17808,0)</f>
        <v>0</v>
      </c>
    </row>
    <row r="17809" spans="12:17" x14ac:dyDescent="0.25">
      <c r="L17809" s="38">
        <f>IF(AND(Colin!$G17809=$B$1,Colin!$H17809=$C$3),Colin!$I17809,)</f>
        <v>0</v>
      </c>
      <c r="M17809" s="38">
        <f>IF(AND(Colin!$G17809=$B$1,Colin!$H17809&lt;=$C$3),Colin!$I17809,)</f>
        <v>0</v>
      </c>
      <c r="N17809" s="38">
        <f>IF(AND(Colin!$G17809=$B$2,Colin!$H17809=$C$3),Colin!$I17809,)</f>
        <v>0</v>
      </c>
      <c r="O17809" s="38">
        <f>IF(AND(Colin!$G17809=$B$2,Colin!$H17809&lt;=$C$3),Colin!$I17809,)</f>
        <v>0</v>
      </c>
      <c r="P17809" s="38">
        <f>IF(Colin!$G17809&lt;$B$2,Colin!$I17809,0)</f>
        <v>0</v>
      </c>
      <c r="Q17809" s="38">
        <f>IF(Colin!$G17809&lt;$B$1,Colin!$I17809,0)</f>
        <v>0</v>
      </c>
    </row>
    <row r="17810" spans="12:17" x14ac:dyDescent="0.25">
      <c r="L17810" s="38">
        <f>IF(AND(Colin!$G17810=$B$1,Colin!$H17810=$C$3),Colin!$I17810,)</f>
        <v>0</v>
      </c>
      <c r="M17810" s="38">
        <f>IF(AND(Colin!$G17810=$B$1,Colin!$H17810&lt;=$C$3),Colin!$I17810,)</f>
        <v>0</v>
      </c>
      <c r="N17810" s="38">
        <f>IF(AND(Colin!$G17810=$B$2,Colin!$H17810=$C$3),Colin!$I17810,)</f>
        <v>0</v>
      </c>
      <c r="O17810" s="38">
        <f>IF(AND(Colin!$G17810=$B$2,Colin!$H17810&lt;=$C$3),Colin!$I17810,)</f>
        <v>0</v>
      </c>
      <c r="P17810" s="38">
        <f>IF(Colin!$G17810&lt;$B$2,Colin!$I17810,0)</f>
        <v>0</v>
      </c>
      <c r="Q17810" s="38">
        <f>IF(Colin!$G17810&lt;$B$1,Colin!$I17810,0)</f>
        <v>0</v>
      </c>
    </row>
    <row r="17811" spans="12:17" x14ac:dyDescent="0.25">
      <c r="L17811" s="38">
        <f>IF(AND(Colin!$G17811=$B$1,Colin!$H17811=$C$3),Colin!$I17811,)</f>
        <v>0</v>
      </c>
      <c r="M17811" s="38">
        <f>IF(AND(Colin!$G17811=$B$1,Colin!$H17811&lt;=$C$3),Colin!$I17811,)</f>
        <v>0</v>
      </c>
      <c r="N17811" s="38">
        <f>IF(AND(Colin!$G17811=$B$2,Colin!$H17811=$C$3),Colin!$I17811,)</f>
        <v>0</v>
      </c>
      <c r="O17811" s="38">
        <f>IF(AND(Colin!$G17811=$B$2,Colin!$H17811&lt;=$C$3),Colin!$I17811,)</f>
        <v>0</v>
      </c>
      <c r="P17811" s="38">
        <f>IF(Colin!$G17811&lt;$B$2,Colin!$I17811,0)</f>
        <v>0</v>
      </c>
      <c r="Q17811" s="38">
        <f>IF(Colin!$G17811&lt;$B$1,Colin!$I17811,0)</f>
        <v>0</v>
      </c>
    </row>
    <row r="17812" spans="12:17" x14ac:dyDescent="0.25">
      <c r="L17812" s="38">
        <f>IF(AND(Colin!$G17812=$B$1,Colin!$H17812=$C$3),Colin!$I17812,)</f>
        <v>0</v>
      </c>
      <c r="M17812" s="38">
        <f>IF(AND(Colin!$G17812=$B$1,Colin!$H17812&lt;=$C$3),Colin!$I17812,)</f>
        <v>0</v>
      </c>
      <c r="N17812" s="38">
        <f>IF(AND(Colin!$G17812=$B$2,Colin!$H17812=$C$3),Colin!$I17812,)</f>
        <v>0</v>
      </c>
      <c r="O17812" s="38">
        <f>IF(AND(Colin!$G17812=$B$2,Colin!$H17812&lt;=$C$3),Colin!$I17812,)</f>
        <v>0</v>
      </c>
      <c r="P17812" s="38">
        <f>IF(Colin!$G17812&lt;$B$2,Colin!$I17812,0)</f>
        <v>0</v>
      </c>
      <c r="Q17812" s="38">
        <f>IF(Colin!$G17812&lt;$B$1,Colin!$I17812,0)</f>
        <v>0</v>
      </c>
    </row>
    <row r="17813" spans="12:17" x14ac:dyDescent="0.25">
      <c r="L17813" s="38">
        <f>IF(AND(Colin!$G17813=$B$1,Colin!$H17813=$C$3),Colin!$I17813,)</f>
        <v>0</v>
      </c>
      <c r="M17813" s="38">
        <f>IF(AND(Colin!$G17813=$B$1,Colin!$H17813&lt;=$C$3),Colin!$I17813,)</f>
        <v>0</v>
      </c>
      <c r="N17813" s="38">
        <f>IF(AND(Colin!$G17813=$B$2,Colin!$H17813=$C$3),Colin!$I17813,)</f>
        <v>0</v>
      </c>
      <c r="O17813" s="38">
        <f>IF(AND(Colin!$G17813=$B$2,Colin!$H17813&lt;=$C$3),Colin!$I17813,)</f>
        <v>0</v>
      </c>
      <c r="P17813" s="38">
        <f>IF(Colin!$G17813&lt;$B$2,Colin!$I17813,0)</f>
        <v>0</v>
      </c>
      <c r="Q17813" s="38">
        <f>IF(Colin!$G17813&lt;$B$1,Colin!$I17813,0)</f>
        <v>0</v>
      </c>
    </row>
    <row r="17814" spans="12:17" x14ac:dyDescent="0.25">
      <c r="L17814" s="38">
        <f>IF(AND(Colin!$G17814=$B$1,Colin!$H17814=$C$3),Colin!$I17814,)</f>
        <v>0</v>
      </c>
      <c r="M17814" s="38">
        <f>IF(AND(Colin!$G17814=$B$1,Colin!$H17814&lt;=$C$3),Colin!$I17814,)</f>
        <v>0</v>
      </c>
      <c r="N17814" s="38">
        <f>IF(AND(Colin!$G17814=$B$2,Colin!$H17814=$C$3),Colin!$I17814,)</f>
        <v>0</v>
      </c>
      <c r="O17814" s="38">
        <f>IF(AND(Colin!$G17814=$B$2,Colin!$H17814&lt;=$C$3),Colin!$I17814,)</f>
        <v>0</v>
      </c>
      <c r="P17814" s="38">
        <f>IF(Colin!$G17814&lt;$B$2,Colin!$I17814,0)</f>
        <v>0</v>
      </c>
      <c r="Q17814" s="38">
        <f>IF(Colin!$G17814&lt;$B$1,Colin!$I17814,0)</f>
        <v>0</v>
      </c>
    </row>
    <row r="17815" spans="12:17" x14ac:dyDescent="0.25">
      <c r="L17815" s="38">
        <f>IF(AND(Colin!$G17815=$B$1,Colin!$H17815=$C$3),Colin!$I17815,)</f>
        <v>0</v>
      </c>
      <c r="M17815" s="38">
        <f>IF(AND(Colin!$G17815=$B$1,Colin!$H17815&lt;=$C$3),Colin!$I17815,)</f>
        <v>0</v>
      </c>
      <c r="N17815" s="38">
        <f>IF(AND(Colin!$G17815=$B$2,Colin!$H17815=$C$3),Colin!$I17815,)</f>
        <v>0</v>
      </c>
      <c r="O17815" s="38">
        <f>IF(AND(Colin!$G17815=$B$2,Colin!$H17815&lt;=$C$3),Colin!$I17815,)</f>
        <v>0</v>
      </c>
      <c r="P17815" s="38">
        <f>IF(Colin!$G17815&lt;$B$2,Colin!$I17815,0)</f>
        <v>0</v>
      </c>
      <c r="Q17815" s="38">
        <f>IF(Colin!$G17815&lt;$B$1,Colin!$I17815,0)</f>
        <v>0</v>
      </c>
    </row>
    <row r="17816" spans="12:17" x14ac:dyDescent="0.25">
      <c r="L17816" s="38">
        <f>IF(AND(Colin!$G17816=$B$1,Colin!$H17816=$C$3),Colin!$I17816,)</f>
        <v>0</v>
      </c>
      <c r="M17816" s="38">
        <f>IF(AND(Colin!$G17816=$B$1,Colin!$H17816&lt;=$C$3),Colin!$I17816,)</f>
        <v>0</v>
      </c>
      <c r="N17816" s="38">
        <f>IF(AND(Colin!$G17816=$B$2,Colin!$H17816=$C$3),Colin!$I17816,)</f>
        <v>0</v>
      </c>
      <c r="O17816" s="38">
        <f>IF(AND(Colin!$G17816=$B$2,Colin!$H17816&lt;=$C$3),Colin!$I17816,)</f>
        <v>0</v>
      </c>
      <c r="P17816" s="38">
        <f>IF(Colin!$G17816&lt;$B$2,Colin!$I17816,0)</f>
        <v>0</v>
      </c>
      <c r="Q17816" s="38">
        <f>IF(Colin!$G17816&lt;$B$1,Colin!$I17816,0)</f>
        <v>0</v>
      </c>
    </row>
    <row r="17817" spans="12:17" x14ac:dyDescent="0.25">
      <c r="L17817" s="38">
        <f>IF(AND(Colin!$G17817=$B$1,Colin!$H17817=$C$3),Colin!$I17817,)</f>
        <v>0</v>
      </c>
      <c r="M17817" s="38">
        <f>IF(AND(Colin!$G17817=$B$1,Colin!$H17817&lt;=$C$3),Colin!$I17817,)</f>
        <v>0</v>
      </c>
      <c r="N17817" s="38">
        <f>IF(AND(Colin!$G17817=$B$2,Colin!$H17817=$C$3),Colin!$I17817,)</f>
        <v>0</v>
      </c>
      <c r="O17817" s="38">
        <f>IF(AND(Colin!$G17817=$B$2,Colin!$H17817&lt;=$C$3),Colin!$I17817,)</f>
        <v>0</v>
      </c>
      <c r="P17817" s="38">
        <f>IF(Colin!$G17817&lt;$B$2,Colin!$I17817,0)</f>
        <v>0</v>
      </c>
      <c r="Q17817" s="38">
        <f>IF(Colin!$G17817&lt;$B$1,Colin!$I17817,0)</f>
        <v>0</v>
      </c>
    </row>
    <row r="17818" spans="12:17" x14ac:dyDescent="0.25">
      <c r="L17818" s="38">
        <f>IF(AND(Colin!$G17818=$B$1,Colin!$H17818=$C$3),Colin!$I17818,)</f>
        <v>0</v>
      </c>
      <c r="M17818" s="38">
        <f>IF(AND(Colin!$G17818=$B$1,Colin!$H17818&lt;=$C$3),Colin!$I17818,)</f>
        <v>0</v>
      </c>
      <c r="N17818" s="38">
        <f>IF(AND(Colin!$G17818=$B$2,Colin!$H17818=$C$3),Colin!$I17818,)</f>
        <v>0</v>
      </c>
      <c r="O17818" s="38">
        <f>IF(AND(Colin!$G17818=$B$2,Colin!$H17818&lt;=$C$3),Colin!$I17818,)</f>
        <v>0</v>
      </c>
      <c r="P17818" s="38">
        <f>IF(Colin!$G17818&lt;$B$2,Colin!$I17818,0)</f>
        <v>0</v>
      </c>
      <c r="Q17818" s="38">
        <f>IF(Colin!$G17818&lt;$B$1,Colin!$I17818,0)</f>
        <v>0</v>
      </c>
    </row>
    <row r="17819" spans="12:17" x14ac:dyDescent="0.25">
      <c r="L17819" s="38">
        <f>IF(AND(Colin!$G17819=$B$1,Colin!$H17819=$C$3),Colin!$I17819,)</f>
        <v>0</v>
      </c>
      <c r="M17819" s="38">
        <f>IF(AND(Colin!$G17819=$B$1,Colin!$H17819&lt;=$C$3),Colin!$I17819,)</f>
        <v>0</v>
      </c>
      <c r="N17819" s="38">
        <f>IF(AND(Colin!$G17819=$B$2,Colin!$H17819=$C$3),Colin!$I17819,)</f>
        <v>0</v>
      </c>
      <c r="O17819" s="38">
        <f>IF(AND(Colin!$G17819=$B$2,Colin!$H17819&lt;=$C$3),Colin!$I17819,)</f>
        <v>0</v>
      </c>
      <c r="P17819" s="38">
        <f>IF(Colin!$G17819&lt;$B$2,Colin!$I17819,0)</f>
        <v>0</v>
      </c>
      <c r="Q17819" s="38">
        <f>IF(Colin!$G17819&lt;$B$1,Colin!$I17819,0)</f>
        <v>0</v>
      </c>
    </row>
    <row r="17820" spans="12:17" x14ac:dyDescent="0.25">
      <c r="L17820" s="38">
        <f>IF(AND(Colin!$G17820=$B$1,Colin!$H17820=$C$3),Colin!$I17820,)</f>
        <v>0</v>
      </c>
      <c r="M17820" s="38">
        <f>IF(AND(Colin!$G17820=$B$1,Colin!$H17820&lt;=$C$3),Colin!$I17820,)</f>
        <v>0</v>
      </c>
      <c r="N17820" s="38">
        <f>IF(AND(Colin!$G17820=$B$2,Colin!$H17820=$C$3),Colin!$I17820,)</f>
        <v>0</v>
      </c>
      <c r="O17820" s="38">
        <f>IF(AND(Colin!$G17820=$B$2,Colin!$H17820&lt;=$C$3),Colin!$I17820,)</f>
        <v>0</v>
      </c>
      <c r="P17820" s="38">
        <f>IF(Colin!$G17820&lt;$B$2,Colin!$I17820,0)</f>
        <v>0</v>
      </c>
      <c r="Q17820" s="38">
        <f>IF(Colin!$G17820&lt;$B$1,Colin!$I17820,0)</f>
        <v>0</v>
      </c>
    </row>
    <row r="17821" spans="12:17" x14ac:dyDescent="0.25">
      <c r="L17821" s="38">
        <f>IF(AND(Colin!$G17821=$B$1,Colin!$H17821=$C$3),Colin!$I17821,)</f>
        <v>0</v>
      </c>
      <c r="M17821" s="38">
        <f>IF(AND(Colin!$G17821=$B$1,Colin!$H17821&lt;=$C$3),Colin!$I17821,)</f>
        <v>0</v>
      </c>
      <c r="N17821" s="38">
        <f>IF(AND(Colin!$G17821=$B$2,Colin!$H17821=$C$3),Colin!$I17821,)</f>
        <v>0</v>
      </c>
      <c r="O17821" s="38">
        <f>IF(AND(Colin!$G17821=$B$2,Colin!$H17821&lt;=$C$3),Colin!$I17821,)</f>
        <v>0</v>
      </c>
      <c r="P17821" s="38">
        <f>IF(Colin!$G17821&lt;$B$2,Colin!$I17821,0)</f>
        <v>0</v>
      </c>
      <c r="Q17821" s="38">
        <f>IF(Colin!$G17821&lt;$B$1,Colin!$I17821,0)</f>
        <v>0</v>
      </c>
    </row>
    <row r="17822" spans="12:17" x14ac:dyDescent="0.25">
      <c r="L17822" s="38">
        <f>IF(AND(Colin!$G17822=$B$1,Colin!$H17822=$C$3),Colin!$I17822,)</f>
        <v>0</v>
      </c>
      <c r="M17822" s="38">
        <f>IF(AND(Colin!$G17822=$B$1,Colin!$H17822&lt;=$C$3),Colin!$I17822,)</f>
        <v>0</v>
      </c>
      <c r="N17822" s="38">
        <f>IF(AND(Colin!$G17822=$B$2,Colin!$H17822=$C$3),Colin!$I17822,)</f>
        <v>0</v>
      </c>
      <c r="O17822" s="38">
        <f>IF(AND(Colin!$G17822=$B$2,Colin!$H17822&lt;=$C$3),Colin!$I17822,)</f>
        <v>0</v>
      </c>
      <c r="P17822" s="38">
        <f>IF(Colin!$G17822&lt;$B$2,Colin!$I17822,0)</f>
        <v>0</v>
      </c>
      <c r="Q17822" s="38">
        <f>IF(Colin!$G17822&lt;$B$1,Colin!$I17822,0)</f>
        <v>0</v>
      </c>
    </row>
    <row r="17823" spans="12:17" x14ac:dyDescent="0.25">
      <c r="L17823" s="38">
        <f>IF(AND(Colin!$G17823=$B$1,Colin!$H17823=$C$3),Colin!$I17823,)</f>
        <v>0</v>
      </c>
      <c r="M17823" s="38">
        <f>IF(AND(Colin!$G17823=$B$1,Colin!$H17823&lt;=$C$3),Colin!$I17823,)</f>
        <v>0</v>
      </c>
      <c r="N17823" s="38">
        <f>IF(AND(Colin!$G17823=$B$2,Colin!$H17823=$C$3),Colin!$I17823,)</f>
        <v>0</v>
      </c>
      <c r="O17823" s="38">
        <f>IF(AND(Colin!$G17823=$B$2,Colin!$H17823&lt;=$C$3),Colin!$I17823,)</f>
        <v>0</v>
      </c>
      <c r="P17823" s="38">
        <f>IF(Colin!$G17823&lt;$B$2,Colin!$I17823,0)</f>
        <v>0</v>
      </c>
      <c r="Q17823" s="38">
        <f>IF(Colin!$G17823&lt;$B$1,Colin!$I17823,0)</f>
        <v>0</v>
      </c>
    </row>
    <row r="17824" spans="12:17" x14ac:dyDescent="0.25">
      <c r="L17824" s="38">
        <f>IF(AND(Colin!$G17824=$B$1,Colin!$H17824=$C$3),Colin!$I17824,)</f>
        <v>0</v>
      </c>
      <c r="M17824" s="38">
        <f>IF(AND(Colin!$G17824=$B$1,Colin!$H17824&lt;=$C$3),Colin!$I17824,)</f>
        <v>0</v>
      </c>
      <c r="N17824" s="38">
        <f>IF(AND(Colin!$G17824=$B$2,Colin!$H17824=$C$3),Colin!$I17824,)</f>
        <v>0</v>
      </c>
      <c r="O17824" s="38">
        <f>IF(AND(Colin!$G17824=$B$2,Colin!$H17824&lt;=$C$3),Colin!$I17824,)</f>
        <v>0</v>
      </c>
      <c r="P17824" s="38">
        <f>IF(Colin!$G17824&lt;$B$2,Colin!$I17824,0)</f>
        <v>0</v>
      </c>
      <c r="Q17824" s="38">
        <f>IF(Colin!$G17824&lt;$B$1,Colin!$I17824,0)</f>
        <v>0</v>
      </c>
    </row>
    <row r="17825" spans="12:17" x14ac:dyDescent="0.25">
      <c r="L17825" s="38">
        <f>IF(AND(Colin!$G17825=$B$1,Colin!$H17825=$C$3),Colin!$I17825,)</f>
        <v>0</v>
      </c>
      <c r="M17825" s="38">
        <f>IF(AND(Colin!$G17825=$B$1,Colin!$H17825&lt;=$C$3),Colin!$I17825,)</f>
        <v>0</v>
      </c>
      <c r="N17825" s="38">
        <f>IF(AND(Colin!$G17825=$B$2,Colin!$H17825=$C$3),Colin!$I17825,)</f>
        <v>0</v>
      </c>
      <c r="O17825" s="38">
        <f>IF(AND(Colin!$G17825=$B$2,Colin!$H17825&lt;=$C$3),Colin!$I17825,)</f>
        <v>0</v>
      </c>
      <c r="P17825" s="38">
        <f>IF(Colin!$G17825&lt;$B$2,Colin!$I17825,0)</f>
        <v>0</v>
      </c>
      <c r="Q17825" s="38">
        <f>IF(Colin!$G17825&lt;$B$1,Colin!$I17825,0)</f>
        <v>0</v>
      </c>
    </row>
    <row r="17826" spans="12:17" x14ac:dyDescent="0.25">
      <c r="L17826" s="38">
        <f>IF(AND(Colin!$G17826=$B$1,Colin!$H17826=$C$3),Colin!$I17826,)</f>
        <v>0</v>
      </c>
      <c r="M17826" s="38">
        <f>IF(AND(Colin!$G17826=$B$1,Colin!$H17826&lt;=$C$3),Colin!$I17826,)</f>
        <v>0</v>
      </c>
      <c r="N17826" s="38">
        <f>IF(AND(Colin!$G17826=$B$2,Colin!$H17826=$C$3),Colin!$I17826,)</f>
        <v>0</v>
      </c>
      <c r="O17826" s="38">
        <f>IF(AND(Colin!$G17826=$B$2,Colin!$H17826&lt;=$C$3),Colin!$I17826,)</f>
        <v>0</v>
      </c>
      <c r="P17826" s="38">
        <f>IF(Colin!$G17826&lt;$B$2,Colin!$I17826,0)</f>
        <v>0</v>
      </c>
      <c r="Q17826" s="38">
        <f>IF(Colin!$G17826&lt;$B$1,Colin!$I17826,0)</f>
        <v>0</v>
      </c>
    </row>
    <row r="17827" spans="12:17" x14ac:dyDescent="0.25">
      <c r="L17827" s="38">
        <f>IF(AND(Colin!$G17827=$B$1,Colin!$H17827=$C$3),Colin!$I17827,)</f>
        <v>0</v>
      </c>
      <c r="M17827" s="38">
        <f>IF(AND(Colin!$G17827=$B$1,Colin!$H17827&lt;=$C$3),Colin!$I17827,)</f>
        <v>0</v>
      </c>
      <c r="N17827" s="38">
        <f>IF(AND(Colin!$G17827=$B$2,Colin!$H17827=$C$3),Colin!$I17827,)</f>
        <v>0</v>
      </c>
      <c r="O17827" s="38">
        <f>IF(AND(Colin!$G17827=$B$2,Colin!$H17827&lt;=$C$3),Colin!$I17827,)</f>
        <v>0</v>
      </c>
      <c r="P17827" s="38">
        <f>IF(Colin!$G17827&lt;$B$2,Colin!$I17827,0)</f>
        <v>0</v>
      </c>
      <c r="Q17827" s="38">
        <f>IF(Colin!$G17827&lt;$B$1,Colin!$I17827,0)</f>
        <v>0</v>
      </c>
    </row>
    <row r="17828" spans="12:17" x14ac:dyDescent="0.25">
      <c r="L17828" s="38">
        <f>IF(AND(Colin!$G17828=$B$1,Colin!$H17828=$C$3),Colin!$I17828,)</f>
        <v>0</v>
      </c>
      <c r="M17828" s="38">
        <f>IF(AND(Colin!$G17828=$B$1,Colin!$H17828&lt;=$C$3),Colin!$I17828,)</f>
        <v>0</v>
      </c>
      <c r="N17828" s="38">
        <f>IF(AND(Colin!$G17828=$B$2,Colin!$H17828=$C$3),Colin!$I17828,)</f>
        <v>0</v>
      </c>
      <c r="O17828" s="38">
        <f>IF(AND(Colin!$G17828=$B$2,Colin!$H17828&lt;=$C$3),Colin!$I17828,)</f>
        <v>0</v>
      </c>
      <c r="P17828" s="38">
        <f>IF(Colin!$G17828&lt;$B$2,Colin!$I17828,0)</f>
        <v>0</v>
      </c>
      <c r="Q17828" s="38">
        <f>IF(Colin!$G17828&lt;$B$1,Colin!$I17828,0)</f>
        <v>0</v>
      </c>
    </row>
    <row r="17829" spans="12:17" x14ac:dyDescent="0.25">
      <c r="L17829" s="38">
        <f>IF(AND(Colin!$G17829=$B$1,Colin!$H17829=$C$3),Colin!$I17829,)</f>
        <v>0</v>
      </c>
      <c r="M17829" s="38">
        <f>IF(AND(Colin!$G17829=$B$1,Colin!$H17829&lt;=$C$3),Colin!$I17829,)</f>
        <v>0</v>
      </c>
      <c r="N17829" s="38">
        <f>IF(AND(Colin!$G17829=$B$2,Colin!$H17829=$C$3),Colin!$I17829,)</f>
        <v>0</v>
      </c>
      <c r="O17829" s="38">
        <f>IF(AND(Colin!$G17829=$B$2,Colin!$H17829&lt;=$C$3),Colin!$I17829,)</f>
        <v>0</v>
      </c>
      <c r="P17829" s="38">
        <f>IF(Colin!$G17829&lt;$B$2,Colin!$I17829,0)</f>
        <v>0</v>
      </c>
      <c r="Q17829" s="38">
        <f>IF(Colin!$G17829&lt;$B$1,Colin!$I17829,0)</f>
        <v>0</v>
      </c>
    </row>
    <row r="17830" spans="12:17" x14ac:dyDescent="0.25">
      <c r="L17830" s="38">
        <f>IF(AND(Colin!$G17830=$B$1,Colin!$H17830=$C$3),Colin!$I17830,)</f>
        <v>0</v>
      </c>
      <c r="M17830" s="38">
        <f>IF(AND(Colin!$G17830=$B$1,Colin!$H17830&lt;=$C$3),Colin!$I17830,)</f>
        <v>0</v>
      </c>
      <c r="N17830" s="38">
        <f>IF(AND(Colin!$G17830=$B$2,Colin!$H17830=$C$3),Colin!$I17830,)</f>
        <v>0</v>
      </c>
      <c r="O17830" s="38">
        <f>IF(AND(Colin!$G17830=$B$2,Colin!$H17830&lt;=$C$3),Colin!$I17830,)</f>
        <v>0</v>
      </c>
      <c r="P17830" s="38">
        <f>IF(Colin!$G17830&lt;$B$2,Colin!$I17830,0)</f>
        <v>0</v>
      </c>
      <c r="Q17830" s="38">
        <f>IF(Colin!$G17830&lt;$B$1,Colin!$I17830,0)</f>
        <v>0</v>
      </c>
    </row>
    <row r="17831" spans="12:17" x14ac:dyDescent="0.25">
      <c r="L17831" s="38">
        <f>IF(AND(Colin!$G17831=$B$1,Colin!$H17831=$C$3),Colin!$I17831,)</f>
        <v>0</v>
      </c>
      <c r="M17831" s="38">
        <f>IF(AND(Colin!$G17831=$B$1,Colin!$H17831&lt;=$C$3),Colin!$I17831,)</f>
        <v>0</v>
      </c>
      <c r="N17831" s="38">
        <f>IF(AND(Colin!$G17831=$B$2,Colin!$H17831=$C$3),Colin!$I17831,)</f>
        <v>0</v>
      </c>
      <c r="O17831" s="38">
        <f>IF(AND(Colin!$G17831=$B$2,Colin!$H17831&lt;=$C$3),Colin!$I17831,)</f>
        <v>0</v>
      </c>
      <c r="P17831" s="38">
        <f>IF(Colin!$G17831&lt;$B$2,Colin!$I17831,0)</f>
        <v>0</v>
      </c>
      <c r="Q17831" s="38">
        <f>IF(Colin!$G17831&lt;$B$1,Colin!$I17831,0)</f>
        <v>0</v>
      </c>
    </row>
    <row r="17832" spans="12:17" x14ac:dyDescent="0.25">
      <c r="L17832" s="38">
        <f>IF(AND(Colin!$G17832=$B$1,Colin!$H17832=$C$3),Colin!$I17832,)</f>
        <v>0</v>
      </c>
      <c r="M17832" s="38">
        <f>IF(AND(Colin!$G17832=$B$1,Colin!$H17832&lt;=$C$3),Colin!$I17832,)</f>
        <v>0</v>
      </c>
      <c r="N17832" s="38">
        <f>IF(AND(Colin!$G17832=$B$2,Colin!$H17832=$C$3),Colin!$I17832,)</f>
        <v>0</v>
      </c>
      <c r="O17832" s="38">
        <f>IF(AND(Colin!$G17832=$B$2,Colin!$H17832&lt;=$C$3),Colin!$I17832,)</f>
        <v>0</v>
      </c>
      <c r="P17832" s="38">
        <f>IF(Colin!$G17832&lt;$B$2,Colin!$I17832,0)</f>
        <v>0</v>
      </c>
      <c r="Q17832" s="38">
        <f>IF(Colin!$G17832&lt;$B$1,Colin!$I17832,0)</f>
        <v>0</v>
      </c>
    </row>
    <row r="17833" spans="12:17" x14ac:dyDescent="0.25">
      <c r="L17833" s="38">
        <f>IF(AND(Colin!$G17833=$B$1,Colin!$H17833=$C$3),Colin!$I17833,)</f>
        <v>0</v>
      </c>
      <c r="M17833" s="38">
        <f>IF(AND(Colin!$G17833=$B$1,Colin!$H17833&lt;=$C$3),Colin!$I17833,)</f>
        <v>0</v>
      </c>
      <c r="N17833" s="38">
        <f>IF(AND(Colin!$G17833=$B$2,Colin!$H17833=$C$3),Colin!$I17833,)</f>
        <v>0</v>
      </c>
      <c r="O17833" s="38">
        <f>IF(AND(Colin!$G17833=$B$2,Colin!$H17833&lt;=$C$3),Colin!$I17833,)</f>
        <v>0</v>
      </c>
      <c r="P17833" s="38">
        <f>IF(Colin!$G17833&lt;$B$2,Colin!$I17833,0)</f>
        <v>0</v>
      </c>
      <c r="Q17833" s="38">
        <f>IF(Colin!$G17833&lt;$B$1,Colin!$I17833,0)</f>
        <v>0</v>
      </c>
    </row>
    <row r="17834" spans="12:17" x14ac:dyDescent="0.25">
      <c r="L17834" s="38">
        <f>IF(AND(Colin!$G17834=$B$1,Colin!$H17834=$C$3),Colin!$I17834,)</f>
        <v>0</v>
      </c>
      <c r="M17834" s="38">
        <f>IF(AND(Colin!$G17834=$B$1,Colin!$H17834&lt;=$C$3),Colin!$I17834,)</f>
        <v>0</v>
      </c>
      <c r="N17834" s="38">
        <f>IF(AND(Colin!$G17834=$B$2,Colin!$H17834=$C$3),Colin!$I17834,)</f>
        <v>0</v>
      </c>
      <c r="O17834" s="38">
        <f>IF(AND(Colin!$G17834=$B$2,Colin!$H17834&lt;=$C$3),Colin!$I17834,)</f>
        <v>0</v>
      </c>
      <c r="P17834" s="38">
        <f>IF(Colin!$G17834&lt;$B$2,Colin!$I17834,0)</f>
        <v>0</v>
      </c>
      <c r="Q17834" s="38">
        <f>IF(Colin!$G17834&lt;$B$1,Colin!$I17834,0)</f>
        <v>0</v>
      </c>
    </row>
    <row r="17835" spans="12:17" x14ac:dyDescent="0.25">
      <c r="L17835" s="38">
        <f>IF(AND(Colin!$G17835=$B$1,Colin!$H17835=$C$3),Colin!$I17835,)</f>
        <v>0</v>
      </c>
      <c r="M17835" s="38">
        <f>IF(AND(Colin!$G17835=$B$1,Colin!$H17835&lt;=$C$3),Colin!$I17835,)</f>
        <v>0</v>
      </c>
      <c r="N17835" s="38">
        <f>IF(AND(Colin!$G17835=$B$2,Colin!$H17835=$C$3),Colin!$I17835,)</f>
        <v>0</v>
      </c>
      <c r="O17835" s="38">
        <f>IF(AND(Colin!$G17835=$B$2,Colin!$H17835&lt;=$C$3),Colin!$I17835,)</f>
        <v>0</v>
      </c>
      <c r="P17835" s="38">
        <f>IF(Colin!$G17835&lt;$B$2,Colin!$I17835,0)</f>
        <v>0</v>
      </c>
      <c r="Q17835" s="38">
        <f>IF(Colin!$G17835&lt;$B$1,Colin!$I17835,0)</f>
        <v>0</v>
      </c>
    </row>
    <row r="17836" spans="12:17" x14ac:dyDescent="0.25">
      <c r="L17836" s="38">
        <f>IF(AND(Colin!$G17836=$B$1,Colin!$H17836=$C$3),Colin!$I17836,)</f>
        <v>0</v>
      </c>
      <c r="M17836" s="38">
        <f>IF(AND(Colin!$G17836=$B$1,Colin!$H17836&lt;=$C$3),Colin!$I17836,)</f>
        <v>0</v>
      </c>
      <c r="N17836" s="38">
        <f>IF(AND(Colin!$G17836=$B$2,Colin!$H17836=$C$3),Colin!$I17836,)</f>
        <v>0</v>
      </c>
      <c r="O17836" s="38">
        <f>IF(AND(Colin!$G17836=$B$2,Colin!$H17836&lt;=$C$3),Colin!$I17836,)</f>
        <v>0</v>
      </c>
      <c r="P17836" s="38">
        <f>IF(Colin!$G17836&lt;$B$2,Colin!$I17836,0)</f>
        <v>0</v>
      </c>
      <c r="Q17836" s="38">
        <f>IF(Colin!$G17836&lt;$B$1,Colin!$I17836,0)</f>
        <v>0</v>
      </c>
    </row>
    <row r="17837" spans="12:17" x14ac:dyDescent="0.25">
      <c r="L17837" s="38">
        <f>IF(AND(Colin!$G17837=$B$1,Colin!$H17837=$C$3),Colin!$I17837,)</f>
        <v>0</v>
      </c>
      <c r="M17837" s="38">
        <f>IF(AND(Colin!$G17837=$B$1,Colin!$H17837&lt;=$C$3),Colin!$I17837,)</f>
        <v>0</v>
      </c>
      <c r="N17837" s="38">
        <f>IF(AND(Colin!$G17837=$B$2,Colin!$H17837=$C$3),Colin!$I17837,)</f>
        <v>0</v>
      </c>
      <c r="O17837" s="38">
        <f>IF(AND(Colin!$G17837=$B$2,Colin!$H17837&lt;=$C$3),Colin!$I17837,)</f>
        <v>0</v>
      </c>
      <c r="P17837" s="38">
        <f>IF(Colin!$G17837&lt;$B$2,Colin!$I17837,0)</f>
        <v>0</v>
      </c>
      <c r="Q17837" s="38">
        <f>IF(Colin!$G17837&lt;$B$1,Colin!$I17837,0)</f>
        <v>0</v>
      </c>
    </row>
    <row r="17838" spans="12:17" x14ac:dyDescent="0.25">
      <c r="L17838" s="38">
        <f>IF(AND(Colin!$G17838=$B$1,Colin!$H17838=$C$3),Colin!$I17838,)</f>
        <v>0</v>
      </c>
      <c r="M17838" s="38">
        <f>IF(AND(Colin!$G17838=$B$1,Colin!$H17838&lt;=$C$3),Colin!$I17838,)</f>
        <v>0</v>
      </c>
      <c r="N17838" s="38">
        <f>IF(AND(Colin!$G17838=$B$2,Colin!$H17838=$C$3),Colin!$I17838,)</f>
        <v>0</v>
      </c>
      <c r="O17838" s="38">
        <f>IF(AND(Colin!$G17838=$B$2,Colin!$H17838&lt;=$C$3),Colin!$I17838,)</f>
        <v>0</v>
      </c>
      <c r="P17838" s="38">
        <f>IF(Colin!$G17838&lt;$B$2,Colin!$I17838,0)</f>
        <v>0</v>
      </c>
      <c r="Q17838" s="38">
        <f>IF(Colin!$G17838&lt;$B$1,Colin!$I17838,0)</f>
        <v>0</v>
      </c>
    </row>
    <row r="17839" spans="12:17" x14ac:dyDescent="0.25">
      <c r="L17839" s="38">
        <f>IF(AND(Colin!$G17839=$B$1,Colin!$H17839=$C$3),Colin!$I17839,)</f>
        <v>0</v>
      </c>
      <c r="M17839" s="38">
        <f>IF(AND(Colin!$G17839=$B$1,Colin!$H17839&lt;=$C$3),Colin!$I17839,)</f>
        <v>0</v>
      </c>
      <c r="N17839" s="38">
        <f>IF(AND(Colin!$G17839=$B$2,Colin!$H17839=$C$3),Colin!$I17839,)</f>
        <v>0</v>
      </c>
      <c r="O17839" s="38">
        <f>IF(AND(Colin!$G17839=$B$2,Colin!$H17839&lt;=$C$3),Colin!$I17839,)</f>
        <v>0</v>
      </c>
      <c r="P17839" s="38">
        <f>IF(Colin!$G17839&lt;$B$2,Colin!$I17839,0)</f>
        <v>0</v>
      </c>
      <c r="Q17839" s="38">
        <f>IF(Colin!$G17839&lt;$B$1,Colin!$I17839,0)</f>
        <v>0</v>
      </c>
    </row>
    <row r="17840" spans="12:17" x14ac:dyDescent="0.25">
      <c r="L17840" s="38">
        <f>IF(AND(Colin!$G17840=$B$1,Colin!$H17840=$C$3),Colin!$I17840,)</f>
        <v>0</v>
      </c>
      <c r="M17840" s="38">
        <f>IF(AND(Colin!$G17840=$B$1,Colin!$H17840&lt;=$C$3),Colin!$I17840,)</f>
        <v>0</v>
      </c>
      <c r="N17840" s="38">
        <f>IF(AND(Colin!$G17840=$B$2,Colin!$H17840=$C$3),Colin!$I17840,)</f>
        <v>0</v>
      </c>
      <c r="O17840" s="38">
        <f>IF(AND(Colin!$G17840=$B$2,Colin!$H17840&lt;=$C$3),Colin!$I17840,)</f>
        <v>0</v>
      </c>
      <c r="P17840" s="38">
        <f>IF(Colin!$G17840&lt;$B$2,Colin!$I17840,0)</f>
        <v>0</v>
      </c>
      <c r="Q17840" s="38">
        <f>IF(Colin!$G17840&lt;$B$1,Colin!$I17840,0)</f>
        <v>0</v>
      </c>
    </row>
    <row r="17841" spans="12:17" x14ac:dyDescent="0.25">
      <c r="L17841" s="38">
        <f>IF(AND(Colin!$G17841=$B$1,Colin!$H17841=$C$3),Colin!$I17841,)</f>
        <v>0</v>
      </c>
      <c r="M17841" s="38">
        <f>IF(AND(Colin!$G17841=$B$1,Colin!$H17841&lt;=$C$3),Colin!$I17841,)</f>
        <v>0</v>
      </c>
      <c r="N17841" s="38">
        <f>IF(AND(Colin!$G17841=$B$2,Colin!$H17841=$C$3),Colin!$I17841,)</f>
        <v>0</v>
      </c>
      <c r="O17841" s="38">
        <f>IF(AND(Colin!$G17841=$B$2,Colin!$H17841&lt;=$C$3),Colin!$I17841,)</f>
        <v>0</v>
      </c>
      <c r="P17841" s="38">
        <f>IF(Colin!$G17841&lt;$B$2,Colin!$I17841,0)</f>
        <v>0</v>
      </c>
      <c r="Q17841" s="38">
        <f>IF(Colin!$G17841&lt;$B$1,Colin!$I17841,0)</f>
        <v>0</v>
      </c>
    </row>
    <row r="17842" spans="12:17" x14ac:dyDescent="0.25">
      <c r="L17842" s="38">
        <f>IF(AND(Colin!$G17842=$B$1,Colin!$H17842=$C$3),Colin!$I17842,)</f>
        <v>0</v>
      </c>
      <c r="M17842" s="38">
        <f>IF(AND(Colin!$G17842=$B$1,Colin!$H17842&lt;=$C$3),Colin!$I17842,)</f>
        <v>0</v>
      </c>
      <c r="N17842" s="38">
        <f>IF(AND(Colin!$G17842=$B$2,Colin!$H17842=$C$3),Colin!$I17842,)</f>
        <v>0</v>
      </c>
      <c r="O17842" s="38">
        <f>IF(AND(Colin!$G17842=$B$2,Colin!$H17842&lt;=$C$3),Colin!$I17842,)</f>
        <v>0</v>
      </c>
      <c r="P17842" s="38">
        <f>IF(Colin!$G17842&lt;$B$2,Colin!$I17842,0)</f>
        <v>0</v>
      </c>
      <c r="Q17842" s="38">
        <f>IF(Colin!$G17842&lt;$B$1,Colin!$I17842,0)</f>
        <v>0</v>
      </c>
    </row>
    <row r="17843" spans="12:17" x14ac:dyDescent="0.25">
      <c r="L17843" s="38">
        <f>IF(AND(Colin!$G17843=$B$1,Colin!$H17843=$C$3),Colin!$I17843,)</f>
        <v>0</v>
      </c>
      <c r="M17843" s="38">
        <f>IF(AND(Colin!$G17843=$B$1,Colin!$H17843&lt;=$C$3),Colin!$I17843,)</f>
        <v>0</v>
      </c>
      <c r="N17843" s="38">
        <f>IF(AND(Colin!$G17843=$B$2,Colin!$H17843=$C$3),Colin!$I17843,)</f>
        <v>0</v>
      </c>
      <c r="O17843" s="38">
        <f>IF(AND(Colin!$G17843=$B$2,Colin!$H17843&lt;=$C$3),Colin!$I17843,)</f>
        <v>0</v>
      </c>
      <c r="P17843" s="38">
        <f>IF(Colin!$G17843&lt;$B$2,Colin!$I17843,0)</f>
        <v>0</v>
      </c>
      <c r="Q17843" s="38">
        <f>IF(Colin!$G17843&lt;$B$1,Colin!$I17843,0)</f>
        <v>0</v>
      </c>
    </row>
    <row r="17844" spans="12:17" x14ac:dyDescent="0.25">
      <c r="L17844" s="38">
        <f>IF(AND(Colin!$G17844=$B$1,Colin!$H17844=$C$3),Colin!$I17844,)</f>
        <v>0</v>
      </c>
      <c r="M17844" s="38">
        <f>IF(AND(Colin!$G17844=$B$1,Colin!$H17844&lt;=$C$3),Colin!$I17844,)</f>
        <v>0</v>
      </c>
      <c r="N17844" s="38">
        <f>IF(AND(Colin!$G17844=$B$2,Colin!$H17844=$C$3),Colin!$I17844,)</f>
        <v>0</v>
      </c>
      <c r="O17844" s="38">
        <f>IF(AND(Colin!$G17844=$B$2,Colin!$H17844&lt;=$C$3),Colin!$I17844,)</f>
        <v>0</v>
      </c>
      <c r="P17844" s="38">
        <f>IF(Colin!$G17844&lt;$B$2,Colin!$I17844,0)</f>
        <v>0</v>
      </c>
      <c r="Q17844" s="38">
        <f>IF(Colin!$G17844&lt;$B$1,Colin!$I17844,0)</f>
        <v>0</v>
      </c>
    </row>
    <row r="17845" spans="12:17" x14ac:dyDescent="0.25">
      <c r="L17845" s="38">
        <f>IF(AND(Colin!$G17845=$B$1,Colin!$H17845=$C$3),Colin!$I17845,)</f>
        <v>0</v>
      </c>
      <c r="M17845" s="38">
        <f>IF(AND(Colin!$G17845=$B$1,Colin!$H17845&lt;=$C$3),Colin!$I17845,)</f>
        <v>0</v>
      </c>
      <c r="N17845" s="38">
        <f>IF(AND(Colin!$G17845=$B$2,Colin!$H17845=$C$3),Colin!$I17845,)</f>
        <v>0</v>
      </c>
      <c r="O17845" s="38">
        <f>IF(AND(Colin!$G17845=$B$2,Colin!$H17845&lt;=$C$3),Colin!$I17845,)</f>
        <v>0</v>
      </c>
      <c r="P17845" s="38">
        <f>IF(Colin!$G17845&lt;$B$2,Colin!$I17845,0)</f>
        <v>0</v>
      </c>
      <c r="Q17845" s="38">
        <f>IF(Colin!$G17845&lt;$B$1,Colin!$I17845,0)</f>
        <v>0</v>
      </c>
    </row>
    <row r="17846" spans="12:17" x14ac:dyDescent="0.25">
      <c r="L17846" s="38">
        <f>IF(AND(Colin!$G17846=$B$1,Colin!$H17846=$C$3),Colin!$I17846,)</f>
        <v>0</v>
      </c>
      <c r="M17846" s="38">
        <f>IF(AND(Colin!$G17846=$B$1,Colin!$H17846&lt;=$C$3),Colin!$I17846,)</f>
        <v>0</v>
      </c>
      <c r="N17846" s="38">
        <f>IF(AND(Colin!$G17846=$B$2,Colin!$H17846=$C$3),Colin!$I17846,)</f>
        <v>0</v>
      </c>
      <c r="O17846" s="38">
        <f>IF(AND(Colin!$G17846=$B$2,Colin!$H17846&lt;=$C$3),Colin!$I17846,)</f>
        <v>0</v>
      </c>
      <c r="P17846" s="38">
        <f>IF(Colin!$G17846&lt;$B$2,Colin!$I17846,0)</f>
        <v>0</v>
      </c>
      <c r="Q17846" s="38">
        <f>IF(Colin!$G17846&lt;$B$1,Colin!$I17846,0)</f>
        <v>0</v>
      </c>
    </row>
    <row r="17847" spans="12:17" x14ac:dyDescent="0.25">
      <c r="L17847" s="38">
        <f>IF(AND(Colin!$G17847=$B$1,Colin!$H17847=$C$3),Colin!$I17847,)</f>
        <v>0</v>
      </c>
      <c r="M17847" s="38">
        <f>IF(AND(Colin!$G17847=$B$1,Colin!$H17847&lt;=$C$3),Colin!$I17847,)</f>
        <v>0</v>
      </c>
      <c r="N17847" s="38">
        <f>IF(AND(Colin!$G17847=$B$2,Colin!$H17847=$C$3),Colin!$I17847,)</f>
        <v>0</v>
      </c>
      <c r="O17847" s="38">
        <f>IF(AND(Colin!$G17847=$B$2,Colin!$H17847&lt;=$C$3),Colin!$I17847,)</f>
        <v>0</v>
      </c>
      <c r="P17847" s="38">
        <f>IF(Colin!$G17847&lt;$B$2,Colin!$I17847,0)</f>
        <v>0</v>
      </c>
      <c r="Q17847" s="38">
        <f>IF(Colin!$G17847&lt;$B$1,Colin!$I17847,0)</f>
        <v>0</v>
      </c>
    </row>
    <row r="17848" spans="12:17" x14ac:dyDescent="0.25">
      <c r="L17848" s="38">
        <f>IF(AND(Colin!$G17848=$B$1,Colin!$H17848=$C$3),Colin!$I17848,)</f>
        <v>0</v>
      </c>
      <c r="M17848" s="38">
        <f>IF(AND(Colin!$G17848=$B$1,Colin!$H17848&lt;=$C$3),Colin!$I17848,)</f>
        <v>0</v>
      </c>
      <c r="N17848" s="38">
        <f>IF(AND(Colin!$G17848=$B$2,Colin!$H17848=$C$3),Colin!$I17848,)</f>
        <v>0</v>
      </c>
      <c r="O17848" s="38">
        <f>IF(AND(Colin!$G17848=$B$2,Colin!$H17848&lt;=$C$3),Colin!$I17848,)</f>
        <v>0</v>
      </c>
      <c r="P17848" s="38">
        <f>IF(Colin!$G17848&lt;$B$2,Colin!$I17848,0)</f>
        <v>0</v>
      </c>
      <c r="Q17848" s="38">
        <f>IF(Colin!$G17848&lt;$B$1,Colin!$I17848,0)</f>
        <v>0</v>
      </c>
    </row>
    <row r="17849" spans="12:17" x14ac:dyDescent="0.25">
      <c r="L17849" s="38">
        <f>IF(AND(Colin!$G17849=$B$1,Colin!$H17849=$C$3),Colin!$I17849,)</f>
        <v>0</v>
      </c>
      <c r="M17849" s="38">
        <f>IF(AND(Colin!$G17849=$B$1,Colin!$H17849&lt;=$C$3),Colin!$I17849,)</f>
        <v>0</v>
      </c>
      <c r="N17849" s="38">
        <f>IF(AND(Colin!$G17849=$B$2,Colin!$H17849=$C$3),Colin!$I17849,)</f>
        <v>0</v>
      </c>
      <c r="O17849" s="38">
        <f>IF(AND(Colin!$G17849=$B$2,Colin!$H17849&lt;=$C$3),Colin!$I17849,)</f>
        <v>0</v>
      </c>
      <c r="P17849" s="38">
        <f>IF(Colin!$G17849&lt;$B$2,Colin!$I17849,0)</f>
        <v>0</v>
      </c>
      <c r="Q17849" s="38">
        <f>IF(Colin!$G17849&lt;$B$1,Colin!$I17849,0)</f>
        <v>0</v>
      </c>
    </row>
    <row r="17850" spans="12:17" x14ac:dyDescent="0.25">
      <c r="L17850" s="38">
        <f>IF(AND(Colin!$G17850=$B$1,Colin!$H17850=$C$3),Colin!$I17850,)</f>
        <v>0</v>
      </c>
      <c r="M17850" s="38">
        <f>IF(AND(Colin!$G17850=$B$1,Colin!$H17850&lt;=$C$3),Colin!$I17850,)</f>
        <v>0</v>
      </c>
      <c r="N17850" s="38">
        <f>IF(AND(Colin!$G17850=$B$2,Colin!$H17850=$C$3),Colin!$I17850,)</f>
        <v>0</v>
      </c>
      <c r="O17850" s="38">
        <f>IF(AND(Colin!$G17850=$B$2,Colin!$H17850&lt;=$C$3),Colin!$I17850,)</f>
        <v>0</v>
      </c>
      <c r="P17850" s="38">
        <f>IF(Colin!$G17850&lt;$B$2,Colin!$I17850,0)</f>
        <v>0</v>
      </c>
      <c r="Q17850" s="38">
        <f>IF(Colin!$G17850&lt;$B$1,Colin!$I17850,0)</f>
        <v>0</v>
      </c>
    </row>
    <row r="17851" spans="12:17" x14ac:dyDescent="0.25">
      <c r="L17851" s="38">
        <f>IF(AND(Colin!$G17851=$B$1,Colin!$H17851=$C$3),Colin!$I17851,)</f>
        <v>0</v>
      </c>
      <c r="M17851" s="38">
        <f>IF(AND(Colin!$G17851=$B$1,Colin!$H17851&lt;=$C$3),Colin!$I17851,)</f>
        <v>0</v>
      </c>
      <c r="N17851" s="38">
        <f>IF(AND(Colin!$G17851=$B$2,Colin!$H17851=$C$3),Colin!$I17851,)</f>
        <v>0</v>
      </c>
      <c r="O17851" s="38">
        <f>IF(AND(Colin!$G17851=$B$2,Colin!$H17851&lt;=$C$3),Colin!$I17851,)</f>
        <v>0</v>
      </c>
      <c r="P17851" s="38">
        <f>IF(Colin!$G17851&lt;$B$2,Colin!$I17851,0)</f>
        <v>0</v>
      </c>
      <c r="Q17851" s="38">
        <f>IF(Colin!$G17851&lt;$B$1,Colin!$I17851,0)</f>
        <v>0</v>
      </c>
    </row>
    <row r="17852" spans="12:17" x14ac:dyDescent="0.25">
      <c r="L17852" s="38">
        <f>IF(AND(Colin!$G17852=$B$1,Colin!$H17852=$C$3),Colin!$I17852,)</f>
        <v>0</v>
      </c>
      <c r="M17852" s="38">
        <f>IF(AND(Colin!$G17852=$B$1,Colin!$H17852&lt;=$C$3),Colin!$I17852,)</f>
        <v>0</v>
      </c>
      <c r="N17852" s="38">
        <f>IF(AND(Colin!$G17852=$B$2,Colin!$H17852=$C$3),Colin!$I17852,)</f>
        <v>0</v>
      </c>
      <c r="O17852" s="38">
        <f>IF(AND(Colin!$G17852=$B$2,Colin!$H17852&lt;=$C$3),Colin!$I17852,)</f>
        <v>0</v>
      </c>
      <c r="P17852" s="38">
        <f>IF(Colin!$G17852&lt;$B$2,Colin!$I17852,0)</f>
        <v>0</v>
      </c>
      <c r="Q17852" s="38">
        <f>IF(Colin!$G17852&lt;$B$1,Colin!$I17852,0)</f>
        <v>0</v>
      </c>
    </row>
    <row r="17853" spans="12:17" x14ac:dyDescent="0.25">
      <c r="L17853" s="38">
        <f>IF(AND(Colin!$G17853=$B$1,Colin!$H17853=$C$3),Colin!$I17853,)</f>
        <v>0</v>
      </c>
      <c r="M17853" s="38">
        <f>IF(AND(Colin!$G17853=$B$1,Colin!$H17853&lt;=$C$3),Colin!$I17853,)</f>
        <v>0</v>
      </c>
      <c r="N17853" s="38">
        <f>IF(AND(Colin!$G17853=$B$2,Colin!$H17853=$C$3),Colin!$I17853,)</f>
        <v>0</v>
      </c>
      <c r="O17853" s="38">
        <f>IF(AND(Colin!$G17853=$B$2,Colin!$H17853&lt;=$C$3),Colin!$I17853,)</f>
        <v>0</v>
      </c>
      <c r="P17853" s="38">
        <f>IF(Colin!$G17853&lt;$B$2,Colin!$I17853,0)</f>
        <v>0</v>
      </c>
      <c r="Q17853" s="38">
        <f>IF(Colin!$G17853&lt;$B$1,Colin!$I17853,0)</f>
        <v>0</v>
      </c>
    </row>
    <row r="17854" spans="12:17" x14ac:dyDescent="0.25">
      <c r="L17854" s="38">
        <f>IF(AND(Colin!$G17854=$B$1,Colin!$H17854=$C$3),Colin!$I17854,)</f>
        <v>0</v>
      </c>
      <c r="M17854" s="38">
        <f>IF(AND(Colin!$G17854=$B$1,Colin!$H17854&lt;=$C$3),Colin!$I17854,)</f>
        <v>0</v>
      </c>
      <c r="N17854" s="38">
        <f>IF(AND(Colin!$G17854=$B$2,Colin!$H17854=$C$3),Colin!$I17854,)</f>
        <v>0</v>
      </c>
      <c r="O17854" s="38">
        <f>IF(AND(Colin!$G17854=$B$2,Colin!$H17854&lt;=$C$3),Colin!$I17854,)</f>
        <v>0</v>
      </c>
      <c r="P17854" s="38">
        <f>IF(Colin!$G17854&lt;$B$2,Colin!$I17854,0)</f>
        <v>0</v>
      </c>
      <c r="Q17854" s="38">
        <f>IF(Colin!$G17854&lt;$B$1,Colin!$I17854,0)</f>
        <v>0</v>
      </c>
    </row>
    <row r="17855" spans="12:17" x14ac:dyDescent="0.25">
      <c r="L17855" s="38">
        <f>IF(AND(Colin!$G17855=$B$1,Colin!$H17855=$C$3),Colin!$I17855,)</f>
        <v>0</v>
      </c>
      <c r="M17855" s="38">
        <f>IF(AND(Colin!$G17855=$B$1,Colin!$H17855&lt;=$C$3),Colin!$I17855,)</f>
        <v>0</v>
      </c>
      <c r="N17855" s="38">
        <f>IF(AND(Colin!$G17855=$B$2,Colin!$H17855=$C$3),Colin!$I17855,)</f>
        <v>0</v>
      </c>
      <c r="O17855" s="38">
        <f>IF(AND(Colin!$G17855=$B$2,Colin!$H17855&lt;=$C$3),Colin!$I17855,)</f>
        <v>0</v>
      </c>
      <c r="P17855" s="38">
        <f>IF(Colin!$G17855&lt;$B$2,Colin!$I17855,0)</f>
        <v>0</v>
      </c>
      <c r="Q17855" s="38">
        <f>IF(Colin!$G17855&lt;$B$1,Colin!$I17855,0)</f>
        <v>0</v>
      </c>
    </row>
    <row r="17856" spans="12:17" x14ac:dyDescent="0.25">
      <c r="L17856" s="38">
        <f>IF(AND(Colin!$G17856=$B$1,Colin!$H17856=$C$3),Colin!$I17856,)</f>
        <v>0</v>
      </c>
      <c r="M17856" s="38">
        <f>IF(AND(Colin!$G17856=$B$1,Colin!$H17856&lt;=$C$3),Colin!$I17856,)</f>
        <v>0</v>
      </c>
      <c r="N17856" s="38">
        <f>IF(AND(Colin!$G17856=$B$2,Colin!$H17856=$C$3),Colin!$I17856,)</f>
        <v>0</v>
      </c>
      <c r="O17856" s="38">
        <f>IF(AND(Colin!$G17856=$B$2,Colin!$H17856&lt;=$C$3),Colin!$I17856,)</f>
        <v>0</v>
      </c>
      <c r="P17856" s="38">
        <f>IF(Colin!$G17856&lt;$B$2,Colin!$I17856,0)</f>
        <v>0</v>
      </c>
      <c r="Q17856" s="38">
        <f>IF(Colin!$G17856&lt;$B$1,Colin!$I17856,0)</f>
        <v>0</v>
      </c>
    </row>
    <row r="17857" spans="12:17" x14ac:dyDescent="0.25">
      <c r="L17857" s="38">
        <f>IF(AND(Colin!$G17857=$B$1,Colin!$H17857=$C$3),Colin!$I17857,)</f>
        <v>0</v>
      </c>
      <c r="M17857" s="38">
        <f>IF(AND(Colin!$G17857=$B$1,Colin!$H17857&lt;=$C$3),Colin!$I17857,)</f>
        <v>0</v>
      </c>
      <c r="N17857" s="38">
        <f>IF(AND(Colin!$G17857=$B$2,Colin!$H17857=$C$3),Colin!$I17857,)</f>
        <v>0</v>
      </c>
      <c r="O17857" s="38">
        <f>IF(AND(Colin!$G17857=$B$2,Colin!$H17857&lt;=$C$3),Colin!$I17857,)</f>
        <v>0</v>
      </c>
      <c r="P17857" s="38">
        <f>IF(Colin!$G17857&lt;$B$2,Colin!$I17857,0)</f>
        <v>0</v>
      </c>
      <c r="Q17857" s="38">
        <f>IF(Colin!$G17857&lt;$B$1,Colin!$I17857,0)</f>
        <v>0</v>
      </c>
    </row>
    <row r="17858" spans="12:17" x14ac:dyDescent="0.25">
      <c r="L17858" s="38">
        <f>IF(AND(Colin!$G17858=$B$1,Colin!$H17858=$C$3),Colin!$I17858,)</f>
        <v>0</v>
      </c>
      <c r="M17858" s="38">
        <f>IF(AND(Colin!$G17858=$B$1,Colin!$H17858&lt;=$C$3),Colin!$I17858,)</f>
        <v>0</v>
      </c>
      <c r="N17858" s="38">
        <f>IF(AND(Colin!$G17858=$B$2,Colin!$H17858=$C$3),Colin!$I17858,)</f>
        <v>0</v>
      </c>
      <c r="O17858" s="38">
        <f>IF(AND(Colin!$G17858=$B$2,Colin!$H17858&lt;=$C$3),Colin!$I17858,)</f>
        <v>0</v>
      </c>
      <c r="P17858" s="38">
        <f>IF(Colin!$G17858&lt;$B$2,Colin!$I17858,0)</f>
        <v>0</v>
      </c>
      <c r="Q17858" s="38">
        <f>IF(Colin!$G17858&lt;$B$1,Colin!$I17858,0)</f>
        <v>0</v>
      </c>
    </row>
    <row r="17859" spans="12:17" x14ac:dyDescent="0.25">
      <c r="L17859" s="38">
        <f>IF(AND(Colin!$G17859=$B$1,Colin!$H17859=$C$3),Colin!$I17859,)</f>
        <v>0</v>
      </c>
      <c r="M17859" s="38">
        <f>IF(AND(Colin!$G17859=$B$1,Colin!$H17859&lt;=$C$3),Colin!$I17859,)</f>
        <v>0</v>
      </c>
      <c r="N17859" s="38">
        <f>IF(AND(Colin!$G17859=$B$2,Colin!$H17859=$C$3),Colin!$I17859,)</f>
        <v>0</v>
      </c>
      <c r="O17859" s="38">
        <f>IF(AND(Colin!$G17859=$B$2,Colin!$H17859&lt;=$C$3),Colin!$I17859,)</f>
        <v>0</v>
      </c>
      <c r="P17859" s="38">
        <f>IF(Colin!$G17859&lt;$B$2,Colin!$I17859,0)</f>
        <v>0</v>
      </c>
      <c r="Q17859" s="38">
        <f>IF(Colin!$G17859&lt;$B$1,Colin!$I17859,0)</f>
        <v>0</v>
      </c>
    </row>
    <row r="17860" spans="12:17" x14ac:dyDescent="0.25">
      <c r="L17860" s="38">
        <f>IF(AND(Colin!$G17860=$B$1,Colin!$H17860=$C$3),Colin!$I17860,)</f>
        <v>0</v>
      </c>
      <c r="M17860" s="38">
        <f>IF(AND(Colin!$G17860=$B$1,Colin!$H17860&lt;=$C$3),Colin!$I17860,)</f>
        <v>0</v>
      </c>
      <c r="N17860" s="38">
        <f>IF(AND(Colin!$G17860=$B$2,Colin!$H17860=$C$3),Colin!$I17860,)</f>
        <v>0</v>
      </c>
      <c r="O17860" s="38">
        <f>IF(AND(Colin!$G17860=$B$2,Colin!$H17860&lt;=$C$3),Colin!$I17860,)</f>
        <v>0</v>
      </c>
      <c r="P17860" s="38">
        <f>IF(Colin!$G17860&lt;$B$2,Colin!$I17860,0)</f>
        <v>0</v>
      </c>
      <c r="Q17860" s="38">
        <f>IF(Colin!$G17860&lt;$B$1,Colin!$I17860,0)</f>
        <v>0</v>
      </c>
    </row>
    <row r="17861" spans="12:17" x14ac:dyDescent="0.25">
      <c r="L17861" s="38">
        <f>IF(AND(Colin!$G17861=$B$1,Colin!$H17861=$C$3),Colin!$I17861,)</f>
        <v>0</v>
      </c>
      <c r="M17861" s="38">
        <f>IF(AND(Colin!$G17861=$B$1,Colin!$H17861&lt;=$C$3),Colin!$I17861,)</f>
        <v>0</v>
      </c>
      <c r="N17861" s="38">
        <f>IF(AND(Colin!$G17861=$B$2,Colin!$H17861=$C$3),Colin!$I17861,)</f>
        <v>0</v>
      </c>
      <c r="O17861" s="38">
        <f>IF(AND(Colin!$G17861=$B$2,Colin!$H17861&lt;=$C$3),Colin!$I17861,)</f>
        <v>0</v>
      </c>
      <c r="P17861" s="38">
        <f>IF(Colin!$G17861&lt;$B$2,Colin!$I17861,0)</f>
        <v>0</v>
      </c>
      <c r="Q17861" s="38">
        <f>IF(Colin!$G17861&lt;$B$1,Colin!$I17861,0)</f>
        <v>0</v>
      </c>
    </row>
    <row r="17862" spans="12:17" x14ac:dyDescent="0.25">
      <c r="L17862" s="38">
        <f>IF(AND(Colin!$G17862=$B$1,Colin!$H17862=$C$3),Colin!$I17862,)</f>
        <v>0</v>
      </c>
      <c r="M17862" s="38">
        <f>IF(AND(Colin!$G17862=$B$1,Colin!$H17862&lt;=$C$3),Colin!$I17862,)</f>
        <v>0</v>
      </c>
      <c r="N17862" s="38">
        <f>IF(AND(Colin!$G17862=$B$2,Colin!$H17862=$C$3),Colin!$I17862,)</f>
        <v>0</v>
      </c>
      <c r="O17862" s="38">
        <f>IF(AND(Colin!$G17862=$B$2,Colin!$H17862&lt;=$C$3),Colin!$I17862,)</f>
        <v>0</v>
      </c>
      <c r="P17862" s="38">
        <f>IF(Colin!$G17862&lt;$B$2,Colin!$I17862,0)</f>
        <v>0</v>
      </c>
      <c r="Q17862" s="38">
        <f>IF(Colin!$G17862&lt;$B$1,Colin!$I17862,0)</f>
        <v>0</v>
      </c>
    </row>
    <row r="17863" spans="12:17" x14ac:dyDescent="0.25">
      <c r="L17863" s="38">
        <f>IF(AND(Colin!$G17863=$B$1,Colin!$H17863=$C$3),Colin!$I17863,)</f>
        <v>0</v>
      </c>
      <c r="M17863" s="38">
        <f>IF(AND(Colin!$G17863=$B$1,Colin!$H17863&lt;=$C$3),Colin!$I17863,)</f>
        <v>0</v>
      </c>
      <c r="N17863" s="38">
        <f>IF(AND(Colin!$G17863=$B$2,Colin!$H17863=$C$3),Colin!$I17863,)</f>
        <v>0</v>
      </c>
      <c r="O17863" s="38">
        <f>IF(AND(Colin!$G17863=$B$2,Colin!$H17863&lt;=$C$3),Colin!$I17863,)</f>
        <v>0</v>
      </c>
      <c r="P17863" s="38">
        <f>IF(Colin!$G17863&lt;$B$2,Colin!$I17863,0)</f>
        <v>0</v>
      </c>
      <c r="Q17863" s="38">
        <f>IF(Colin!$G17863&lt;$B$1,Colin!$I17863,0)</f>
        <v>0</v>
      </c>
    </row>
    <row r="17864" spans="12:17" x14ac:dyDescent="0.25">
      <c r="L17864" s="38">
        <f>IF(AND(Colin!$G17864=$B$1,Colin!$H17864=$C$3),Colin!$I17864,)</f>
        <v>0</v>
      </c>
      <c r="M17864" s="38">
        <f>IF(AND(Colin!$G17864=$B$1,Colin!$H17864&lt;=$C$3),Colin!$I17864,)</f>
        <v>0</v>
      </c>
      <c r="N17864" s="38">
        <f>IF(AND(Colin!$G17864=$B$2,Colin!$H17864=$C$3),Colin!$I17864,)</f>
        <v>0</v>
      </c>
      <c r="O17864" s="38">
        <f>IF(AND(Colin!$G17864=$B$2,Colin!$H17864&lt;=$C$3),Colin!$I17864,)</f>
        <v>0</v>
      </c>
      <c r="P17864" s="38">
        <f>IF(Colin!$G17864&lt;$B$2,Colin!$I17864,0)</f>
        <v>0</v>
      </c>
      <c r="Q17864" s="38">
        <f>IF(Colin!$G17864&lt;$B$1,Colin!$I17864,0)</f>
        <v>0</v>
      </c>
    </row>
    <row r="17865" spans="12:17" x14ac:dyDescent="0.25">
      <c r="L17865" s="38">
        <f>IF(AND(Colin!$G17865=$B$1,Colin!$H17865=$C$3),Colin!$I17865,)</f>
        <v>0</v>
      </c>
      <c r="M17865" s="38">
        <f>IF(AND(Colin!$G17865=$B$1,Colin!$H17865&lt;=$C$3),Colin!$I17865,)</f>
        <v>0</v>
      </c>
      <c r="N17865" s="38">
        <f>IF(AND(Colin!$G17865=$B$2,Colin!$H17865=$C$3),Colin!$I17865,)</f>
        <v>0</v>
      </c>
      <c r="O17865" s="38">
        <f>IF(AND(Colin!$G17865=$B$2,Colin!$H17865&lt;=$C$3),Colin!$I17865,)</f>
        <v>0</v>
      </c>
      <c r="P17865" s="38">
        <f>IF(Colin!$G17865&lt;$B$2,Colin!$I17865,0)</f>
        <v>0</v>
      </c>
      <c r="Q17865" s="38">
        <f>IF(Colin!$G17865&lt;$B$1,Colin!$I17865,0)</f>
        <v>0</v>
      </c>
    </row>
    <row r="17866" spans="12:17" x14ac:dyDescent="0.25">
      <c r="L17866" s="38">
        <f>IF(AND(Colin!$G17866=$B$1,Colin!$H17866=$C$3),Colin!$I17866,)</f>
        <v>0</v>
      </c>
      <c r="M17866" s="38">
        <f>IF(AND(Colin!$G17866=$B$1,Colin!$H17866&lt;=$C$3),Colin!$I17866,)</f>
        <v>0</v>
      </c>
      <c r="N17866" s="38">
        <f>IF(AND(Colin!$G17866=$B$2,Colin!$H17866=$C$3),Colin!$I17866,)</f>
        <v>0</v>
      </c>
      <c r="O17866" s="38">
        <f>IF(AND(Colin!$G17866=$B$2,Colin!$H17866&lt;=$C$3),Colin!$I17866,)</f>
        <v>0</v>
      </c>
      <c r="P17866" s="38">
        <f>IF(Colin!$G17866&lt;$B$2,Colin!$I17866,0)</f>
        <v>0</v>
      </c>
      <c r="Q17866" s="38">
        <f>IF(Colin!$G17866&lt;$B$1,Colin!$I17866,0)</f>
        <v>0</v>
      </c>
    </row>
    <row r="17867" spans="12:17" x14ac:dyDescent="0.25">
      <c r="L17867" s="38">
        <f>IF(AND(Colin!$G17867=$B$1,Colin!$H17867=$C$3),Colin!$I17867,)</f>
        <v>0</v>
      </c>
      <c r="M17867" s="38">
        <f>IF(AND(Colin!$G17867=$B$1,Colin!$H17867&lt;=$C$3),Colin!$I17867,)</f>
        <v>0</v>
      </c>
      <c r="N17867" s="38">
        <f>IF(AND(Colin!$G17867=$B$2,Colin!$H17867=$C$3),Colin!$I17867,)</f>
        <v>0</v>
      </c>
      <c r="O17867" s="38">
        <f>IF(AND(Colin!$G17867=$B$2,Colin!$H17867&lt;=$C$3),Colin!$I17867,)</f>
        <v>0</v>
      </c>
      <c r="P17867" s="38">
        <f>IF(Colin!$G17867&lt;$B$2,Colin!$I17867,0)</f>
        <v>0</v>
      </c>
      <c r="Q17867" s="38">
        <f>IF(Colin!$G17867&lt;$B$1,Colin!$I17867,0)</f>
        <v>0</v>
      </c>
    </row>
    <row r="17868" spans="12:17" x14ac:dyDescent="0.25">
      <c r="L17868" s="38">
        <f>IF(AND(Colin!$G17868=$B$1,Colin!$H17868=$C$3),Colin!$I17868,)</f>
        <v>0</v>
      </c>
      <c r="M17868" s="38">
        <f>IF(AND(Colin!$G17868=$B$1,Colin!$H17868&lt;=$C$3),Colin!$I17868,)</f>
        <v>0</v>
      </c>
      <c r="N17868" s="38">
        <f>IF(AND(Colin!$G17868=$B$2,Colin!$H17868=$C$3),Colin!$I17868,)</f>
        <v>0</v>
      </c>
      <c r="O17868" s="38">
        <f>IF(AND(Colin!$G17868=$B$2,Colin!$H17868&lt;=$C$3),Colin!$I17868,)</f>
        <v>0</v>
      </c>
      <c r="P17868" s="38">
        <f>IF(Colin!$G17868&lt;$B$2,Colin!$I17868,0)</f>
        <v>0</v>
      </c>
      <c r="Q17868" s="38">
        <f>IF(Colin!$G17868&lt;$B$1,Colin!$I17868,0)</f>
        <v>0</v>
      </c>
    </row>
    <row r="17869" spans="12:17" x14ac:dyDescent="0.25">
      <c r="L17869" s="38">
        <f>IF(AND(Colin!$G17869=$B$1,Colin!$H17869=$C$3),Colin!$I17869,)</f>
        <v>0</v>
      </c>
      <c r="M17869" s="38">
        <f>IF(AND(Colin!$G17869=$B$1,Colin!$H17869&lt;=$C$3),Colin!$I17869,)</f>
        <v>0</v>
      </c>
      <c r="N17869" s="38">
        <f>IF(AND(Colin!$G17869=$B$2,Colin!$H17869=$C$3),Colin!$I17869,)</f>
        <v>0</v>
      </c>
      <c r="O17869" s="38">
        <f>IF(AND(Colin!$G17869=$B$2,Colin!$H17869&lt;=$C$3),Colin!$I17869,)</f>
        <v>0</v>
      </c>
      <c r="P17869" s="38">
        <f>IF(Colin!$G17869&lt;$B$2,Colin!$I17869,0)</f>
        <v>0</v>
      </c>
      <c r="Q17869" s="38">
        <f>IF(Colin!$G17869&lt;$B$1,Colin!$I17869,0)</f>
        <v>0</v>
      </c>
    </row>
    <row r="17870" spans="12:17" x14ac:dyDescent="0.25">
      <c r="L17870" s="38">
        <f>IF(AND(Colin!$G17870=$B$1,Colin!$H17870=$C$3),Colin!$I17870,)</f>
        <v>0</v>
      </c>
      <c r="M17870" s="38">
        <f>IF(AND(Colin!$G17870=$B$1,Colin!$H17870&lt;=$C$3),Colin!$I17870,)</f>
        <v>0</v>
      </c>
      <c r="N17870" s="38">
        <f>IF(AND(Colin!$G17870=$B$2,Colin!$H17870=$C$3),Colin!$I17870,)</f>
        <v>0</v>
      </c>
      <c r="O17870" s="38">
        <f>IF(AND(Colin!$G17870=$B$2,Colin!$H17870&lt;=$C$3),Colin!$I17870,)</f>
        <v>0</v>
      </c>
      <c r="P17870" s="38">
        <f>IF(Colin!$G17870&lt;$B$2,Colin!$I17870,0)</f>
        <v>0</v>
      </c>
      <c r="Q17870" s="38">
        <f>IF(Colin!$G17870&lt;$B$1,Colin!$I17870,0)</f>
        <v>0</v>
      </c>
    </row>
    <row r="17871" spans="12:17" x14ac:dyDescent="0.25">
      <c r="L17871" s="38">
        <f>IF(AND(Colin!$G17871=$B$1,Colin!$H17871=$C$3),Colin!$I17871,)</f>
        <v>0</v>
      </c>
      <c r="M17871" s="38">
        <f>IF(AND(Colin!$G17871=$B$1,Colin!$H17871&lt;=$C$3),Colin!$I17871,)</f>
        <v>0</v>
      </c>
      <c r="N17871" s="38">
        <f>IF(AND(Colin!$G17871=$B$2,Colin!$H17871=$C$3),Colin!$I17871,)</f>
        <v>0</v>
      </c>
      <c r="O17871" s="38">
        <f>IF(AND(Colin!$G17871=$B$2,Colin!$H17871&lt;=$C$3),Colin!$I17871,)</f>
        <v>0</v>
      </c>
      <c r="P17871" s="38">
        <f>IF(Colin!$G17871&lt;$B$2,Colin!$I17871,0)</f>
        <v>0</v>
      </c>
      <c r="Q17871" s="38">
        <f>IF(Colin!$G17871&lt;$B$1,Colin!$I17871,0)</f>
        <v>0</v>
      </c>
    </row>
    <row r="17872" spans="12:17" x14ac:dyDescent="0.25">
      <c r="L17872" s="38">
        <f>IF(AND(Colin!$G17872=$B$1,Colin!$H17872=$C$3),Colin!$I17872,)</f>
        <v>0</v>
      </c>
      <c r="M17872" s="38">
        <f>IF(AND(Colin!$G17872=$B$1,Colin!$H17872&lt;=$C$3),Colin!$I17872,)</f>
        <v>0</v>
      </c>
      <c r="N17872" s="38">
        <f>IF(AND(Colin!$G17872=$B$2,Colin!$H17872=$C$3),Colin!$I17872,)</f>
        <v>0</v>
      </c>
      <c r="O17872" s="38">
        <f>IF(AND(Colin!$G17872=$B$2,Colin!$H17872&lt;=$C$3),Colin!$I17872,)</f>
        <v>0</v>
      </c>
      <c r="P17872" s="38">
        <f>IF(Colin!$G17872&lt;$B$2,Colin!$I17872,0)</f>
        <v>0</v>
      </c>
      <c r="Q17872" s="38">
        <f>IF(Colin!$G17872&lt;$B$1,Colin!$I17872,0)</f>
        <v>0</v>
      </c>
    </row>
    <row r="17873" spans="12:17" x14ac:dyDescent="0.25">
      <c r="L17873" s="38">
        <f>IF(AND(Colin!$G17873=$B$1,Colin!$H17873=$C$3),Colin!$I17873,)</f>
        <v>0</v>
      </c>
      <c r="M17873" s="38">
        <f>IF(AND(Colin!$G17873=$B$1,Colin!$H17873&lt;=$C$3),Colin!$I17873,)</f>
        <v>0</v>
      </c>
      <c r="N17873" s="38">
        <f>IF(AND(Colin!$G17873=$B$2,Colin!$H17873=$C$3),Colin!$I17873,)</f>
        <v>0</v>
      </c>
      <c r="O17873" s="38">
        <f>IF(AND(Colin!$G17873=$B$2,Colin!$H17873&lt;=$C$3),Colin!$I17873,)</f>
        <v>0</v>
      </c>
      <c r="P17873" s="38">
        <f>IF(Colin!$G17873&lt;$B$2,Colin!$I17873,0)</f>
        <v>0</v>
      </c>
      <c r="Q17873" s="38">
        <f>IF(Colin!$G17873&lt;$B$1,Colin!$I17873,0)</f>
        <v>0</v>
      </c>
    </row>
    <row r="17874" spans="12:17" x14ac:dyDescent="0.25">
      <c r="L17874" s="38">
        <f>IF(AND(Colin!$G17874=$B$1,Colin!$H17874=$C$3),Colin!$I17874,)</f>
        <v>0</v>
      </c>
      <c r="M17874" s="38">
        <f>IF(AND(Colin!$G17874=$B$1,Colin!$H17874&lt;=$C$3),Colin!$I17874,)</f>
        <v>0</v>
      </c>
      <c r="N17874" s="38">
        <f>IF(AND(Colin!$G17874=$B$2,Colin!$H17874=$C$3),Colin!$I17874,)</f>
        <v>0</v>
      </c>
      <c r="O17874" s="38">
        <f>IF(AND(Colin!$G17874=$B$2,Colin!$H17874&lt;=$C$3),Colin!$I17874,)</f>
        <v>0</v>
      </c>
      <c r="P17874" s="38">
        <f>IF(Colin!$G17874&lt;$B$2,Colin!$I17874,0)</f>
        <v>0</v>
      </c>
      <c r="Q17874" s="38">
        <f>IF(Colin!$G17874&lt;$B$1,Colin!$I17874,0)</f>
        <v>0</v>
      </c>
    </row>
    <row r="17875" spans="12:17" x14ac:dyDescent="0.25">
      <c r="L17875" s="38">
        <f>IF(AND(Colin!$G17875=$B$1,Colin!$H17875=$C$3),Colin!$I17875,)</f>
        <v>0</v>
      </c>
      <c r="M17875" s="38">
        <f>IF(AND(Colin!$G17875=$B$1,Colin!$H17875&lt;=$C$3),Colin!$I17875,)</f>
        <v>0</v>
      </c>
      <c r="N17875" s="38">
        <f>IF(AND(Colin!$G17875=$B$2,Colin!$H17875=$C$3),Colin!$I17875,)</f>
        <v>0</v>
      </c>
      <c r="O17875" s="38">
        <f>IF(AND(Colin!$G17875=$B$2,Colin!$H17875&lt;=$C$3),Colin!$I17875,)</f>
        <v>0</v>
      </c>
      <c r="P17875" s="38">
        <f>IF(Colin!$G17875&lt;$B$2,Colin!$I17875,0)</f>
        <v>0</v>
      </c>
      <c r="Q17875" s="38">
        <f>IF(Colin!$G17875&lt;$B$1,Colin!$I17875,0)</f>
        <v>0</v>
      </c>
    </row>
    <row r="17876" spans="12:17" x14ac:dyDescent="0.25">
      <c r="L17876" s="38">
        <f>IF(AND(Colin!$G17876=$B$1,Colin!$H17876=$C$3),Colin!$I17876,)</f>
        <v>0</v>
      </c>
      <c r="M17876" s="38">
        <f>IF(AND(Colin!$G17876=$B$1,Colin!$H17876&lt;=$C$3),Colin!$I17876,)</f>
        <v>0</v>
      </c>
      <c r="N17876" s="38">
        <f>IF(AND(Colin!$G17876=$B$2,Colin!$H17876=$C$3),Colin!$I17876,)</f>
        <v>0</v>
      </c>
      <c r="O17876" s="38">
        <f>IF(AND(Colin!$G17876=$B$2,Colin!$H17876&lt;=$C$3),Colin!$I17876,)</f>
        <v>0</v>
      </c>
      <c r="P17876" s="38">
        <f>IF(Colin!$G17876&lt;$B$2,Colin!$I17876,0)</f>
        <v>0</v>
      </c>
      <c r="Q17876" s="38">
        <f>IF(Colin!$G17876&lt;$B$1,Colin!$I17876,0)</f>
        <v>0</v>
      </c>
    </row>
    <row r="17877" spans="12:17" x14ac:dyDescent="0.25">
      <c r="L17877" s="38">
        <f>IF(AND(Colin!$G17877=$B$1,Colin!$H17877=$C$3),Colin!$I17877,)</f>
        <v>0</v>
      </c>
      <c r="M17877" s="38">
        <f>IF(AND(Colin!$G17877=$B$1,Colin!$H17877&lt;=$C$3),Colin!$I17877,)</f>
        <v>0</v>
      </c>
      <c r="N17877" s="38">
        <f>IF(AND(Colin!$G17877=$B$2,Colin!$H17877=$C$3),Colin!$I17877,)</f>
        <v>0</v>
      </c>
      <c r="O17877" s="38">
        <f>IF(AND(Colin!$G17877=$B$2,Colin!$H17877&lt;=$C$3),Colin!$I17877,)</f>
        <v>0</v>
      </c>
      <c r="P17877" s="38">
        <f>IF(Colin!$G17877&lt;$B$2,Colin!$I17877,0)</f>
        <v>0</v>
      </c>
      <c r="Q17877" s="38">
        <f>IF(Colin!$G17877&lt;$B$1,Colin!$I17877,0)</f>
        <v>0</v>
      </c>
    </row>
    <row r="17878" spans="12:17" x14ac:dyDescent="0.25">
      <c r="L17878" s="38">
        <f>IF(AND(Colin!$G17878=$B$1,Colin!$H17878=$C$3),Colin!$I17878,)</f>
        <v>0</v>
      </c>
      <c r="M17878" s="38">
        <f>IF(AND(Colin!$G17878=$B$1,Colin!$H17878&lt;=$C$3),Colin!$I17878,)</f>
        <v>0</v>
      </c>
      <c r="N17878" s="38">
        <f>IF(AND(Colin!$G17878=$B$2,Colin!$H17878=$C$3),Colin!$I17878,)</f>
        <v>0</v>
      </c>
      <c r="O17878" s="38">
        <f>IF(AND(Colin!$G17878=$B$2,Colin!$H17878&lt;=$C$3),Colin!$I17878,)</f>
        <v>0</v>
      </c>
      <c r="P17878" s="38">
        <f>IF(Colin!$G17878&lt;$B$2,Colin!$I17878,0)</f>
        <v>0</v>
      </c>
      <c r="Q17878" s="38">
        <f>IF(Colin!$G17878&lt;$B$1,Colin!$I17878,0)</f>
        <v>0</v>
      </c>
    </row>
    <row r="17879" spans="12:17" x14ac:dyDescent="0.25">
      <c r="L17879" s="38">
        <f>IF(AND(Colin!$G17879=$B$1,Colin!$H17879=$C$3),Colin!$I17879,)</f>
        <v>0</v>
      </c>
      <c r="M17879" s="38">
        <f>IF(AND(Colin!$G17879=$B$1,Colin!$H17879&lt;=$C$3),Colin!$I17879,)</f>
        <v>0</v>
      </c>
      <c r="N17879" s="38">
        <f>IF(AND(Colin!$G17879=$B$2,Colin!$H17879=$C$3),Colin!$I17879,)</f>
        <v>0</v>
      </c>
      <c r="O17879" s="38">
        <f>IF(AND(Colin!$G17879=$B$2,Colin!$H17879&lt;=$C$3),Colin!$I17879,)</f>
        <v>0</v>
      </c>
      <c r="P17879" s="38">
        <f>IF(Colin!$G17879&lt;$B$2,Colin!$I17879,0)</f>
        <v>0</v>
      </c>
      <c r="Q17879" s="38">
        <f>IF(Colin!$G17879&lt;$B$1,Colin!$I17879,0)</f>
        <v>0</v>
      </c>
    </row>
    <row r="17880" spans="12:17" x14ac:dyDescent="0.25">
      <c r="L17880" s="38">
        <f>IF(AND(Colin!$G17880=$B$1,Colin!$H17880=$C$3),Colin!$I17880,)</f>
        <v>0</v>
      </c>
      <c r="M17880" s="38">
        <f>IF(AND(Colin!$G17880=$B$1,Colin!$H17880&lt;=$C$3),Colin!$I17880,)</f>
        <v>0</v>
      </c>
      <c r="N17880" s="38">
        <f>IF(AND(Colin!$G17880=$B$2,Colin!$H17880=$C$3),Colin!$I17880,)</f>
        <v>0</v>
      </c>
      <c r="O17880" s="38">
        <f>IF(AND(Colin!$G17880=$B$2,Colin!$H17880&lt;=$C$3),Colin!$I17880,)</f>
        <v>0</v>
      </c>
      <c r="P17880" s="38">
        <f>IF(Colin!$G17880&lt;$B$2,Colin!$I17880,0)</f>
        <v>0</v>
      </c>
      <c r="Q17880" s="38">
        <f>IF(Colin!$G17880&lt;$B$1,Colin!$I17880,0)</f>
        <v>0</v>
      </c>
    </row>
    <row r="17881" spans="12:17" x14ac:dyDescent="0.25">
      <c r="L17881" s="38">
        <f>IF(AND(Colin!$G17881=$B$1,Colin!$H17881=$C$3),Colin!$I17881,)</f>
        <v>0</v>
      </c>
      <c r="M17881" s="38">
        <f>IF(AND(Colin!$G17881=$B$1,Colin!$H17881&lt;=$C$3),Colin!$I17881,)</f>
        <v>0</v>
      </c>
      <c r="N17881" s="38">
        <f>IF(AND(Colin!$G17881=$B$2,Colin!$H17881=$C$3),Colin!$I17881,)</f>
        <v>0</v>
      </c>
      <c r="O17881" s="38">
        <f>IF(AND(Colin!$G17881=$B$2,Colin!$H17881&lt;=$C$3),Colin!$I17881,)</f>
        <v>0</v>
      </c>
      <c r="P17881" s="38">
        <f>IF(Colin!$G17881&lt;$B$2,Colin!$I17881,0)</f>
        <v>0</v>
      </c>
      <c r="Q17881" s="38">
        <f>IF(Colin!$G17881&lt;$B$1,Colin!$I17881,0)</f>
        <v>0</v>
      </c>
    </row>
    <row r="17882" spans="12:17" x14ac:dyDescent="0.25">
      <c r="L17882" s="38">
        <f>IF(AND(Colin!$G17882=$B$1,Colin!$H17882=$C$3),Colin!$I17882,)</f>
        <v>0</v>
      </c>
      <c r="M17882" s="38">
        <f>IF(AND(Colin!$G17882=$B$1,Colin!$H17882&lt;=$C$3),Colin!$I17882,)</f>
        <v>0</v>
      </c>
      <c r="N17882" s="38">
        <f>IF(AND(Colin!$G17882=$B$2,Colin!$H17882=$C$3),Colin!$I17882,)</f>
        <v>0</v>
      </c>
      <c r="O17882" s="38">
        <f>IF(AND(Colin!$G17882=$B$2,Colin!$H17882&lt;=$C$3),Colin!$I17882,)</f>
        <v>0</v>
      </c>
      <c r="P17882" s="38">
        <f>IF(Colin!$G17882&lt;$B$2,Colin!$I17882,0)</f>
        <v>0</v>
      </c>
      <c r="Q17882" s="38">
        <f>IF(Colin!$G17882&lt;$B$1,Colin!$I17882,0)</f>
        <v>0</v>
      </c>
    </row>
    <row r="17883" spans="12:17" x14ac:dyDescent="0.25">
      <c r="L17883" s="38">
        <f>IF(AND(Colin!$G17883=$B$1,Colin!$H17883=$C$3),Colin!$I17883,)</f>
        <v>0</v>
      </c>
      <c r="M17883" s="38">
        <f>IF(AND(Colin!$G17883=$B$1,Colin!$H17883&lt;=$C$3),Colin!$I17883,)</f>
        <v>0</v>
      </c>
      <c r="N17883" s="38">
        <f>IF(AND(Colin!$G17883=$B$2,Colin!$H17883=$C$3),Colin!$I17883,)</f>
        <v>0</v>
      </c>
      <c r="O17883" s="38">
        <f>IF(AND(Colin!$G17883=$B$2,Colin!$H17883&lt;=$C$3),Colin!$I17883,)</f>
        <v>0</v>
      </c>
      <c r="P17883" s="38">
        <f>IF(Colin!$G17883&lt;$B$2,Colin!$I17883,0)</f>
        <v>0</v>
      </c>
      <c r="Q17883" s="38">
        <f>IF(Colin!$G17883&lt;$B$1,Colin!$I17883,0)</f>
        <v>0</v>
      </c>
    </row>
    <row r="17884" spans="12:17" x14ac:dyDescent="0.25">
      <c r="L17884" s="38">
        <f>IF(AND(Colin!$G17884=$B$1,Colin!$H17884=$C$3),Colin!$I17884,)</f>
        <v>0</v>
      </c>
      <c r="M17884" s="38">
        <f>IF(AND(Colin!$G17884=$B$1,Colin!$H17884&lt;=$C$3),Colin!$I17884,)</f>
        <v>0</v>
      </c>
      <c r="N17884" s="38">
        <f>IF(AND(Colin!$G17884=$B$2,Colin!$H17884=$C$3),Colin!$I17884,)</f>
        <v>0</v>
      </c>
      <c r="O17884" s="38">
        <f>IF(AND(Colin!$G17884=$B$2,Colin!$H17884&lt;=$C$3),Colin!$I17884,)</f>
        <v>0</v>
      </c>
      <c r="P17884" s="38">
        <f>IF(Colin!$G17884&lt;$B$2,Colin!$I17884,0)</f>
        <v>0</v>
      </c>
      <c r="Q17884" s="38">
        <f>IF(Colin!$G17884&lt;$B$1,Colin!$I17884,0)</f>
        <v>0</v>
      </c>
    </row>
    <row r="17885" spans="12:17" x14ac:dyDescent="0.25">
      <c r="L17885" s="38">
        <f>IF(AND(Colin!$G17885=$B$1,Colin!$H17885=$C$3),Colin!$I17885,)</f>
        <v>0</v>
      </c>
      <c r="M17885" s="38">
        <f>IF(AND(Colin!$G17885=$B$1,Colin!$H17885&lt;=$C$3),Colin!$I17885,)</f>
        <v>0</v>
      </c>
      <c r="N17885" s="38">
        <f>IF(AND(Colin!$G17885=$B$2,Colin!$H17885=$C$3),Colin!$I17885,)</f>
        <v>0</v>
      </c>
      <c r="O17885" s="38">
        <f>IF(AND(Colin!$G17885=$B$2,Colin!$H17885&lt;=$C$3),Colin!$I17885,)</f>
        <v>0</v>
      </c>
      <c r="P17885" s="38">
        <f>IF(Colin!$G17885&lt;$B$2,Colin!$I17885,0)</f>
        <v>0</v>
      </c>
      <c r="Q17885" s="38">
        <f>IF(Colin!$G17885&lt;$B$1,Colin!$I17885,0)</f>
        <v>0</v>
      </c>
    </row>
    <row r="17886" spans="12:17" x14ac:dyDescent="0.25">
      <c r="L17886" s="38">
        <f>IF(AND(Colin!$G17886=$B$1,Colin!$H17886=$C$3),Colin!$I17886,)</f>
        <v>0</v>
      </c>
      <c r="M17886" s="38">
        <f>IF(AND(Colin!$G17886=$B$1,Colin!$H17886&lt;=$C$3),Colin!$I17886,)</f>
        <v>0</v>
      </c>
      <c r="N17886" s="38">
        <f>IF(AND(Colin!$G17886=$B$2,Colin!$H17886=$C$3),Colin!$I17886,)</f>
        <v>0</v>
      </c>
      <c r="O17886" s="38">
        <f>IF(AND(Colin!$G17886=$B$2,Colin!$H17886&lt;=$C$3),Colin!$I17886,)</f>
        <v>0</v>
      </c>
      <c r="P17886" s="38">
        <f>IF(Colin!$G17886&lt;$B$2,Colin!$I17886,0)</f>
        <v>0</v>
      </c>
      <c r="Q17886" s="38">
        <f>IF(Colin!$G17886&lt;$B$1,Colin!$I17886,0)</f>
        <v>0</v>
      </c>
    </row>
    <row r="17887" spans="12:17" x14ac:dyDescent="0.25">
      <c r="L17887" s="38">
        <f>IF(AND(Colin!$G17887=$B$1,Colin!$H17887=$C$3),Colin!$I17887,)</f>
        <v>0</v>
      </c>
      <c r="M17887" s="38">
        <f>IF(AND(Colin!$G17887=$B$1,Colin!$H17887&lt;=$C$3),Colin!$I17887,)</f>
        <v>0</v>
      </c>
      <c r="N17887" s="38">
        <f>IF(AND(Colin!$G17887=$B$2,Colin!$H17887=$C$3),Colin!$I17887,)</f>
        <v>0</v>
      </c>
      <c r="O17887" s="38">
        <f>IF(AND(Colin!$G17887=$B$2,Colin!$H17887&lt;=$C$3),Colin!$I17887,)</f>
        <v>0</v>
      </c>
      <c r="P17887" s="38">
        <f>IF(Colin!$G17887&lt;$B$2,Colin!$I17887,0)</f>
        <v>0</v>
      </c>
      <c r="Q17887" s="38">
        <f>IF(Colin!$G17887&lt;$B$1,Colin!$I17887,0)</f>
        <v>0</v>
      </c>
    </row>
    <row r="17888" spans="12:17" x14ac:dyDescent="0.25">
      <c r="L17888" s="38">
        <f>IF(AND(Colin!$G17888=$B$1,Colin!$H17888=$C$3),Colin!$I17888,)</f>
        <v>0</v>
      </c>
      <c r="M17888" s="38">
        <f>IF(AND(Colin!$G17888=$B$1,Colin!$H17888&lt;=$C$3),Colin!$I17888,)</f>
        <v>0</v>
      </c>
      <c r="N17888" s="38">
        <f>IF(AND(Colin!$G17888=$B$2,Colin!$H17888=$C$3),Colin!$I17888,)</f>
        <v>0</v>
      </c>
      <c r="O17888" s="38">
        <f>IF(AND(Colin!$G17888=$B$2,Colin!$H17888&lt;=$C$3),Colin!$I17888,)</f>
        <v>0</v>
      </c>
      <c r="P17888" s="38">
        <f>IF(Colin!$G17888&lt;$B$2,Colin!$I17888,0)</f>
        <v>0</v>
      </c>
      <c r="Q17888" s="38">
        <f>IF(Colin!$G17888&lt;$B$1,Colin!$I17888,0)</f>
        <v>0</v>
      </c>
    </row>
    <row r="17889" spans="12:17" x14ac:dyDescent="0.25">
      <c r="L17889" s="38">
        <f>IF(AND(Colin!$G17889=$B$1,Colin!$H17889=$C$3),Colin!$I17889,)</f>
        <v>0</v>
      </c>
      <c r="M17889" s="38">
        <f>IF(AND(Colin!$G17889=$B$1,Colin!$H17889&lt;=$C$3),Colin!$I17889,)</f>
        <v>0</v>
      </c>
      <c r="N17889" s="38">
        <f>IF(AND(Colin!$G17889=$B$2,Colin!$H17889=$C$3),Colin!$I17889,)</f>
        <v>0</v>
      </c>
      <c r="O17889" s="38">
        <f>IF(AND(Colin!$G17889=$B$2,Colin!$H17889&lt;=$C$3),Colin!$I17889,)</f>
        <v>0</v>
      </c>
      <c r="P17889" s="38">
        <f>IF(Colin!$G17889&lt;$B$2,Colin!$I17889,0)</f>
        <v>0</v>
      </c>
      <c r="Q17889" s="38">
        <f>IF(Colin!$G17889&lt;$B$1,Colin!$I17889,0)</f>
        <v>0</v>
      </c>
    </row>
    <row r="17890" spans="12:17" x14ac:dyDescent="0.25">
      <c r="L17890" s="38">
        <f>IF(AND(Colin!$G17890=$B$1,Colin!$H17890=$C$3),Colin!$I17890,)</f>
        <v>0</v>
      </c>
      <c r="M17890" s="38">
        <f>IF(AND(Colin!$G17890=$B$1,Colin!$H17890&lt;=$C$3),Colin!$I17890,)</f>
        <v>0</v>
      </c>
      <c r="N17890" s="38">
        <f>IF(AND(Colin!$G17890=$B$2,Colin!$H17890=$C$3),Colin!$I17890,)</f>
        <v>0</v>
      </c>
      <c r="O17890" s="38">
        <f>IF(AND(Colin!$G17890=$B$2,Colin!$H17890&lt;=$C$3),Colin!$I17890,)</f>
        <v>0</v>
      </c>
      <c r="P17890" s="38">
        <f>IF(Colin!$G17890&lt;$B$2,Colin!$I17890,0)</f>
        <v>0</v>
      </c>
      <c r="Q17890" s="38">
        <f>IF(Colin!$G17890&lt;$B$1,Colin!$I17890,0)</f>
        <v>0</v>
      </c>
    </row>
    <row r="17891" spans="12:17" x14ac:dyDescent="0.25">
      <c r="L17891" s="38">
        <f>IF(AND(Colin!$G17891=$B$1,Colin!$H17891=$C$3),Colin!$I17891,)</f>
        <v>0</v>
      </c>
      <c r="M17891" s="38">
        <f>IF(AND(Colin!$G17891=$B$1,Colin!$H17891&lt;=$C$3),Colin!$I17891,)</f>
        <v>0</v>
      </c>
      <c r="N17891" s="38">
        <f>IF(AND(Colin!$G17891=$B$2,Colin!$H17891=$C$3),Colin!$I17891,)</f>
        <v>0</v>
      </c>
      <c r="O17891" s="38">
        <f>IF(AND(Colin!$G17891=$B$2,Colin!$H17891&lt;=$C$3),Colin!$I17891,)</f>
        <v>0</v>
      </c>
      <c r="P17891" s="38">
        <f>IF(Colin!$G17891&lt;$B$2,Colin!$I17891,0)</f>
        <v>0</v>
      </c>
      <c r="Q17891" s="38">
        <f>IF(Colin!$G17891&lt;$B$1,Colin!$I17891,0)</f>
        <v>0</v>
      </c>
    </row>
    <row r="17892" spans="12:17" x14ac:dyDescent="0.25">
      <c r="L17892" s="38">
        <f>IF(AND(Colin!$G17892=$B$1,Colin!$H17892=$C$3),Colin!$I17892,)</f>
        <v>0</v>
      </c>
      <c r="M17892" s="38">
        <f>IF(AND(Colin!$G17892=$B$1,Colin!$H17892&lt;=$C$3),Colin!$I17892,)</f>
        <v>0</v>
      </c>
      <c r="N17892" s="38">
        <f>IF(AND(Colin!$G17892=$B$2,Colin!$H17892=$C$3),Colin!$I17892,)</f>
        <v>0</v>
      </c>
      <c r="O17892" s="38">
        <f>IF(AND(Colin!$G17892=$B$2,Colin!$H17892&lt;=$C$3),Colin!$I17892,)</f>
        <v>0</v>
      </c>
      <c r="P17892" s="38">
        <f>IF(Colin!$G17892&lt;$B$2,Colin!$I17892,0)</f>
        <v>0</v>
      </c>
      <c r="Q17892" s="38">
        <f>IF(Colin!$G17892&lt;$B$1,Colin!$I17892,0)</f>
        <v>0</v>
      </c>
    </row>
    <row r="17893" spans="12:17" x14ac:dyDescent="0.25">
      <c r="L17893" s="38">
        <f>IF(AND(Colin!$G17893=$B$1,Colin!$H17893=$C$3),Colin!$I17893,)</f>
        <v>0</v>
      </c>
      <c r="M17893" s="38">
        <f>IF(AND(Colin!$G17893=$B$1,Colin!$H17893&lt;=$C$3),Colin!$I17893,)</f>
        <v>0</v>
      </c>
      <c r="N17893" s="38">
        <f>IF(AND(Colin!$G17893=$B$2,Colin!$H17893=$C$3),Colin!$I17893,)</f>
        <v>0</v>
      </c>
      <c r="O17893" s="38">
        <f>IF(AND(Colin!$G17893=$B$2,Colin!$H17893&lt;=$C$3),Colin!$I17893,)</f>
        <v>0</v>
      </c>
      <c r="P17893" s="38">
        <f>IF(Colin!$G17893&lt;$B$2,Colin!$I17893,0)</f>
        <v>0</v>
      </c>
      <c r="Q17893" s="38">
        <f>IF(Colin!$G17893&lt;$B$1,Colin!$I17893,0)</f>
        <v>0</v>
      </c>
    </row>
    <row r="17894" spans="12:17" x14ac:dyDescent="0.25">
      <c r="L17894" s="38">
        <f>IF(AND(Colin!$G17894=$B$1,Colin!$H17894=$C$3),Colin!$I17894,)</f>
        <v>0</v>
      </c>
      <c r="M17894" s="38">
        <f>IF(AND(Colin!$G17894=$B$1,Colin!$H17894&lt;=$C$3),Colin!$I17894,)</f>
        <v>0</v>
      </c>
      <c r="N17894" s="38">
        <f>IF(AND(Colin!$G17894=$B$2,Colin!$H17894=$C$3),Colin!$I17894,)</f>
        <v>0</v>
      </c>
      <c r="O17894" s="38">
        <f>IF(AND(Colin!$G17894=$B$2,Colin!$H17894&lt;=$C$3),Colin!$I17894,)</f>
        <v>0</v>
      </c>
      <c r="P17894" s="38">
        <f>IF(Colin!$G17894&lt;$B$2,Colin!$I17894,0)</f>
        <v>0</v>
      </c>
      <c r="Q17894" s="38">
        <f>IF(Colin!$G17894&lt;$B$1,Colin!$I17894,0)</f>
        <v>0</v>
      </c>
    </row>
    <row r="17895" spans="12:17" x14ac:dyDescent="0.25">
      <c r="L17895" s="38">
        <f>IF(AND(Colin!$G17895=$B$1,Colin!$H17895=$C$3),Colin!$I17895,)</f>
        <v>0</v>
      </c>
      <c r="M17895" s="38">
        <f>IF(AND(Colin!$G17895=$B$1,Colin!$H17895&lt;=$C$3),Colin!$I17895,)</f>
        <v>0</v>
      </c>
      <c r="N17895" s="38">
        <f>IF(AND(Colin!$G17895=$B$2,Colin!$H17895=$C$3),Colin!$I17895,)</f>
        <v>0</v>
      </c>
      <c r="O17895" s="38">
        <f>IF(AND(Colin!$G17895=$B$2,Colin!$H17895&lt;=$C$3),Colin!$I17895,)</f>
        <v>0</v>
      </c>
      <c r="P17895" s="38">
        <f>IF(Colin!$G17895&lt;$B$2,Colin!$I17895,0)</f>
        <v>0</v>
      </c>
      <c r="Q17895" s="38">
        <f>IF(Colin!$G17895&lt;$B$1,Colin!$I17895,0)</f>
        <v>0</v>
      </c>
    </row>
    <row r="17896" spans="12:17" x14ac:dyDescent="0.25">
      <c r="L17896" s="38">
        <f>IF(AND(Colin!$G17896=$B$1,Colin!$H17896=$C$3),Colin!$I17896,)</f>
        <v>0</v>
      </c>
      <c r="M17896" s="38">
        <f>IF(AND(Colin!$G17896=$B$1,Colin!$H17896&lt;=$C$3),Colin!$I17896,)</f>
        <v>0</v>
      </c>
      <c r="N17896" s="38">
        <f>IF(AND(Colin!$G17896=$B$2,Colin!$H17896=$C$3),Colin!$I17896,)</f>
        <v>0</v>
      </c>
      <c r="O17896" s="38">
        <f>IF(AND(Colin!$G17896=$B$2,Colin!$H17896&lt;=$C$3),Colin!$I17896,)</f>
        <v>0</v>
      </c>
      <c r="P17896" s="38">
        <f>IF(Colin!$G17896&lt;$B$2,Colin!$I17896,0)</f>
        <v>0</v>
      </c>
      <c r="Q17896" s="38">
        <f>IF(Colin!$G17896&lt;$B$1,Colin!$I17896,0)</f>
        <v>0</v>
      </c>
    </row>
    <row r="17897" spans="12:17" x14ac:dyDescent="0.25">
      <c r="L17897" s="38">
        <f>IF(AND(Colin!$G17897=$B$1,Colin!$H17897=$C$3),Colin!$I17897,)</f>
        <v>0</v>
      </c>
      <c r="M17897" s="38">
        <f>IF(AND(Colin!$G17897=$B$1,Colin!$H17897&lt;=$C$3),Colin!$I17897,)</f>
        <v>0</v>
      </c>
      <c r="N17897" s="38">
        <f>IF(AND(Colin!$G17897=$B$2,Colin!$H17897=$C$3),Colin!$I17897,)</f>
        <v>0</v>
      </c>
      <c r="O17897" s="38">
        <f>IF(AND(Colin!$G17897=$B$2,Colin!$H17897&lt;=$C$3),Colin!$I17897,)</f>
        <v>0</v>
      </c>
      <c r="P17897" s="38">
        <f>IF(Colin!$G17897&lt;$B$2,Colin!$I17897,0)</f>
        <v>0</v>
      </c>
      <c r="Q17897" s="38">
        <f>IF(Colin!$G17897&lt;$B$1,Colin!$I17897,0)</f>
        <v>0</v>
      </c>
    </row>
    <row r="17898" spans="12:17" x14ac:dyDescent="0.25">
      <c r="L17898" s="38">
        <f>IF(AND(Colin!$G17898=$B$1,Colin!$H17898=$C$3),Colin!$I17898,)</f>
        <v>0</v>
      </c>
      <c r="M17898" s="38">
        <f>IF(AND(Colin!$G17898=$B$1,Colin!$H17898&lt;=$C$3),Colin!$I17898,)</f>
        <v>0</v>
      </c>
      <c r="N17898" s="38">
        <f>IF(AND(Colin!$G17898=$B$2,Colin!$H17898=$C$3),Colin!$I17898,)</f>
        <v>0</v>
      </c>
      <c r="O17898" s="38">
        <f>IF(AND(Colin!$G17898=$B$2,Colin!$H17898&lt;=$C$3),Colin!$I17898,)</f>
        <v>0</v>
      </c>
      <c r="P17898" s="38">
        <f>IF(Colin!$G17898&lt;$B$2,Colin!$I17898,0)</f>
        <v>0</v>
      </c>
      <c r="Q17898" s="38">
        <f>IF(Colin!$G17898&lt;$B$1,Colin!$I17898,0)</f>
        <v>0</v>
      </c>
    </row>
    <row r="17899" spans="12:17" x14ac:dyDescent="0.25">
      <c r="L17899" s="38">
        <f>IF(AND(Colin!$G17899=$B$1,Colin!$H17899=$C$3),Colin!$I17899,)</f>
        <v>0</v>
      </c>
      <c r="M17899" s="38">
        <f>IF(AND(Colin!$G17899=$B$1,Colin!$H17899&lt;=$C$3),Colin!$I17899,)</f>
        <v>0</v>
      </c>
      <c r="N17899" s="38">
        <f>IF(AND(Colin!$G17899=$B$2,Colin!$H17899=$C$3),Colin!$I17899,)</f>
        <v>0</v>
      </c>
      <c r="O17899" s="38">
        <f>IF(AND(Colin!$G17899=$B$2,Colin!$H17899&lt;=$C$3),Colin!$I17899,)</f>
        <v>0</v>
      </c>
      <c r="P17899" s="38">
        <f>IF(Colin!$G17899&lt;$B$2,Colin!$I17899,0)</f>
        <v>0</v>
      </c>
      <c r="Q17899" s="38">
        <f>IF(Colin!$G17899&lt;$B$1,Colin!$I17899,0)</f>
        <v>0</v>
      </c>
    </row>
    <row r="17900" spans="12:17" x14ac:dyDescent="0.25">
      <c r="L17900" s="38">
        <f>IF(AND(Colin!$G17900=$B$1,Colin!$H17900=$C$3),Colin!$I17900,)</f>
        <v>0</v>
      </c>
      <c r="M17900" s="38">
        <f>IF(AND(Colin!$G17900=$B$1,Colin!$H17900&lt;=$C$3),Colin!$I17900,)</f>
        <v>0</v>
      </c>
      <c r="N17900" s="38">
        <f>IF(AND(Colin!$G17900=$B$2,Colin!$H17900=$C$3),Colin!$I17900,)</f>
        <v>0</v>
      </c>
      <c r="O17900" s="38">
        <f>IF(AND(Colin!$G17900=$B$2,Colin!$H17900&lt;=$C$3),Colin!$I17900,)</f>
        <v>0</v>
      </c>
      <c r="P17900" s="38">
        <f>IF(Colin!$G17900&lt;$B$2,Colin!$I17900,0)</f>
        <v>0</v>
      </c>
      <c r="Q17900" s="38">
        <f>IF(Colin!$G17900&lt;$B$1,Colin!$I17900,0)</f>
        <v>0</v>
      </c>
    </row>
    <row r="17901" spans="12:17" x14ac:dyDescent="0.25">
      <c r="L17901" s="38">
        <f>IF(AND(Colin!$G17901=$B$1,Colin!$H17901=$C$3),Colin!$I17901,)</f>
        <v>0</v>
      </c>
      <c r="M17901" s="38">
        <f>IF(AND(Colin!$G17901=$B$1,Colin!$H17901&lt;=$C$3),Colin!$I17901,)</f>
        <v>0</v>
      </c>
      <c r="N17901" s="38">
        <f>IF(AND(Colin!$G17901=$B$2,Colin!$H17901=$C$3),Colin!$I17901,)</f>
        <v>0</v>
      </c>
      <c r="O17901" s="38">
        <f>IF(AND(Colin!$G17901=$B$2,Colin!$H17901&lt;=$C$3),Colin!$I17901,)</f>
        <v>0</v>
      </c>
      <c r="P17901" s="38">
        <f>IF(Colin!$G17901&lt;$B$2,Colin!$I17901,0)</f>
        <v>0</v>
      </c>
      <c r="Q17901" s="38">
        <f>IF(Colin!$G17901&lt;$B$1,Colin!$I17901,0)</f>
        <v>0</v>
      </c>
    </row>
    <row r="17902" spans="12:17" x14ac:dyDescent="0.25">
      <c r="L17902" s="38">
        <f>IF(AND(Colin!$G17902=$B$1,Colin!$H17902=$C$3),Colin!$I17902,)</f>
        <v>0</v>
      </c>
      <c r="M17902" s="38">
        <f>IF(AND(Colin!$G17902=$B$1,Colin!$H17902&lt;=$C$3),Colin!$I17902,)</f>
        <v>0</v>
      </c>
      <c r="N17902" s="38">
        <f>IF(AND(Colin!$G17902=$B$2,Colin!$H17902=$C$3),Colin!$I17902,)</f>
        <v>0</v>
      </c>
      <c r="O17902" s="38">
        <f>IF(AND(Colin!$G17902=$B$2,Colin!$H17902&lt;=$C$3),Colin!$I17902,)</f>
        <v>0</v>
      </c>
      <c r="P17902" s="38">
        <f>IF(Colin!$G17902&lt;$B$2,Colin!$I17902,0)</f>
        <v>0</v>
      </c>
      <c r="Q17902" s="38">
        <f>IF(Colin!$G17902&lt;$B$1,Colin!$I17902,0)</f>
        <v>0</v>
      </c>
    </row>
    <row r="17903" spans="12:17" x14ac:dyDescent="0.25">
      <c r="L17903" s="38">
        <f>IF(AND(Colin!$G17903=$B$1,Colin!$H17903=$C$3),Colin!$I17903,)</f>
        <v>0</v>
      </c>
      <c r="M17903" s="38">
        <f>IF(AND(Colin!$G17903=$B$1,Colin!$H17903&lt;=$C$3),Colin!$I17903,)</f>
        <v>0</v>
      </c>
      <c r="N17903" s="38">
        <f>IF(AND(Colin!$G17903=$B$2,Colin!$H17903=$C$3),Colin!$I17903,)</f>
        <v>0</v>
      </c>
      <c r="O17903" s="38">
        <f>IF(AND(Colin!$G17903=$B$2,Colin!$H17903&lt;=$C$3),Colin!$I17903,)</f>
        <v>0</v>
      </c>
      <c r="P17903" s="38">
        <f>IF(Colin!$G17903&lt;$B$2,Colin!$I17903,0)</f>
        <v>0</v>
      </c>
      <c r="Q17903" s="38">
        <f>IF(Colin!$G17903&lt;$B$1,Colin!$I17903,0)</f>
        <v>0</v>
      </c>
    </row>
    <row r="17904" spans="12:17" x14ac:dyDescent="0.25">
      <c r="L17904" s="38">
        <f>IF(AND(Colin!$G17904=$B$1,Colin!$H17904=$C$3),Colin!$I17904,)</f>
        <v>0</v>
      </c>
      <c r="M17904" s="38">
        <f>IF(AND(Colin!$G17904=$B$1,Colin!$H17904&lt;=$C$3),Colin!$I17904,)</f>
        <v>0</v>
      </c>
      <c r="N17904" s="38">
        <f>IF(AND(Colin!$G17904=$B$2,Colin!$H17904=$C$3),Colin!$I17904,)</f>
        <v>0</v>
      </c>
      <c r="O17904" s="38">
        <f>IF(AND(Colin!$G17904=$B$2,Colin!$H17904&lt;=$C$3),Colin!$I17904,)</f>
        <v>0</v>
      </c>
      <c r="P17904" s="38">
        <f>IF(Colin!$G17904&lt;$B$2,Colin!$I17904,0)</f>
        <v>0</v>
      </c>
      <c r="Q17904" s="38">
        <f>IF(Colin!$G17904&lt;$B$1,Colin!$I17904,0)</f>
        <v>0</v>
      </c>
    </row>
    <row r="17905" spans="12:17" x14ac:dyDescent="0.25">
      <c r="L17905" s="38">
        <f>IF(AND(Colin!$G17905=$B$1,Colin!$H17905=$C$3),Colin!$I17905,)</f>
        <v>0</v>
      </c>
      <c r="M17905" s="38">
        <f>IF(AND(Colin!$G17905=$B$1,Colin!$H17905&lt;=$C$3),Colin!$I17905,)</f>
        <v>0</v>
      </c>
      <c r="N17905" s="38">
        <f>IF(AND(Colin!$G17905=$B$2,Colin!$H17905=$C$3),Colin!$I17905,)</f>
        <v>0</v>
      </c>
      <c r="O17905" s="38">
        <f>IF(AND(Colin!$G17905=$B$2,Colin!$H17905&lt;=$C$3),Colin!$I17905,)</f>
        <v>0</v>
      </c>
      <c r="P17905" s="38">
        <f>IF(Colin!$G17905&lt;$B$2,Colin!$I17905,0)</f>
        <v>0</v>
      </c>
      <c r="Q17905" s="38">
        <f>IF(Colin!$G17905&lt;$B$1,Colin!$I17905,0)</f>
        <v>0</v>
      </c>
    </row>
    <row r="17906" spans="12:17" x14ac:dyDescent="0.25">
      <c r="L17906" s="38">
        <f>IF(AND(Colin!$G17906=$B$1,Colin!$H17906=$C$3),Colin!$I17906,)</f>
        <v>0</v>
      </c>
      <c r="M17906" s="38">
        <f>IF(AND(Colin!$G17906=$B$1,Colin!$H17906&lt;=$C$3),Colin!$I17906,)</f>
        <v>0</v>
      </c>
      <c r="N17906" s="38">
        <f>IF(AND(Colin!$G17906=$B$2,Colin!$H17906=$C$3),Colin!$I17906,)</f>
        <v>0</v>
      </c>
      <c r="O17906" s="38">
        <f>IF(AND(Colin!$G17906=$B$2,Colin!$H17906&lt;=$C$3),Colin!$I17906,)</f>
        <v>0</v>
      </c>
      <c r="P17906" s="38">
        <f>IF(Colin!$G17906&lt;$B$2,Colin!$I17906,0)</f>
        <v>0</v>
      </c>
      <c r="Q17906" s="38">
        <f>IF(Colin!$G17906&lt;$B$1,Colin!$I17906,0)</f>
        <v>0</v>
      </c>
    </row>
    <row r="17907" spans="12:17" x14ac:dyDescent="0.25">
      <c r="L17907" s="38">
        <f>IF(AND(Colin!$G17907=$B$1,Colin!$H17907=$C$3),Colin!$I17907,)</f>
        <v>0</v>
      </c>
      <c r="M17907" s="38">
        <f>IF(AND(Colin!$G17907=$B$1,Colin!$H17907&lt;=$C$3),Colin!$I17907,)</f>
        <v>0</v>
      </c>
      <c r="N17907" s="38">
        <f>IF(AND(Colin!$G17907=$B$2,Colin!$H17907=$C$3),Colin!$I17907,)</f>
        <v>0</v>
      </c>
      <c r="O17907" s="38">
        <f>IF(AND(Colin!$G17907=$B$2,Colin!$H17907&lt;=$C$3),Colin!$I17907,)</f>
        <v>0</v>
      </c>
      <c r="P17907" s="38">
        <f>IF(Colin!$G17907&lt;$B$2,Colin!$I17907,0)</f>
        <v>0</v>
      </c>
      <c r="Q17907" s="38">
        <f>IF(Colin!$G17907&lt;$B$1,Colin!$I17907,0)</f>
        <v>0</v>
      </c>
    </row>
    <row r="17908" spans="12:17" x14ac:dyDescent="0.25">
      <c r="L17908" s="38">
        <f>IF(AND(Colin!$G17908=$B$1,Colin!$H17908=$C$3),Colin!$I17908,)</f>
        <v>0</v>
      </c>
      <c r="M17908" s="38">
        <f>IF(AND(Colin!$G17908=$B$1,Colin!$H17908&lt;=$C$3),Colin!$I17908,)</f>
        <v>0</v>
      </c>
      <c r="N17908" s="38">
        <f>IF(AND(Colin!$G17908=$B$2,Colin!$H17908=$C$3),Colin!$I17908,)</f>
        <v>0</v>
      </c>
      <c r="O17908" s="38">
        <f>IF(AND(Colin!$G17908=$B$2,Colin!$H17908&lt;=$C$3),Colin!$I17908,)</f>
        <v>0</v>
      </c>
      <c r="P17908" s="38">
        <f>IF(Colin!$G17908&lt;$B$2,Colin!$I17908,0)</f>
        <v>0</v>
      </c>
      <c r="Q17908" s="38">
        <f>IF(Colin!$G17908&lt;$B$1,Colin!$I17908,0)</f>
        <v>0</v>
      </c>
    </row>
    <row r="17909" spans="12:17" x14ac:dyDescent="0.25">
      <c r="L17909" s="38">
        <f>IF(AND(Colin!$G17909=$B$1,Colin!$H17909=$C$3),Colin!$I17909,)</f>
        <v>0</v>
      </c>
      <c r="M17909" s="38">
        <f>IF(AND(Colin!$G17909=$B$1,Colin!$H17909&lt;=$C$3),Colin!$I17909,)</f>
        <v>0</v>
      </c>
      <c r="N17909" s="38">
        <f>IF(AND(Colin!$G17909=$B$2,Colin!$H17909=$C$3),Colin!$I17909,)</f>
        <v>0</v>
      </c>
      <c r="O17909" s="38">
        <f>IF(AND(Colin!$G17909=$B$2,Colin!$H17909&lt;=$C$3),Colin!$I17909,)</f>
        <v>0</v>
      </c>
      <c r="P17909" s="38">
        <f>IF(Colin!$G17909&lt;$B$2,Colin!$I17909,0)</f>
        <v>0</v>
      </c>
      <c r="Q17909" s="38">
        <f>IF(Colin!$G17909&lt;$B$1,Colin!$I17909,0)</f>
        <v>0</v>
      </c>
    </row>
    <row r="17910" spans="12:17" x14ac:dyDescent="0.25">
      <c r="L17910" s="38">
        <f>IF(AND(Colin!$G17910=$B$1,Colin!$H17910=$C$3),Colin!$I17910,)</f>
        <v>0</v>
      </c>
      <c r="M17910" s="38">
        <f>IF(AND(Colin!$G17910=$B$1,Colin!$H17910&lt;=$C$3),Colin!$I17910,)</f>
        <v>0</v>
      </c>
      <c r="N17910" s="38">
        <f>IF(AND(Colin!$G17910=$B$2,Colin!$H17910=$C$3),Colin!$I17910,)</f>
        <v>0</v>
      </c>
      <c r="O17910" s="38">
        <f>IF(AND(Colin!$G17910=$B$2,Colin!$H17910&lt;=$C$3),Colin!$I17910,)</f>
        <v>0</v>
      </c>
      <c r="P17910" s="38">
        <f>IF(Colin!$G17910&lt;$B$2,Colin!$I17910,0)</f>
        <v>0</v>
      </c>
      <c r="Q17910" s="38">
        <f>IF(Colin!$G17910&lt;$B$1,Colin!$I17910,0)</f>
        <v>0</v>
      </c>
    </row>
    <row r="17911" spans="12:17" x14ac:dyDescent="0.25">
      <c r="L17911" s="38">
        <f>IF(AND(Colin!$G17911=$B$1,Colin!$H17911=$C$3),Colin!$I17911,)</f>
        <v>0</v>
      </c>
      <c r="M17911" s="38">
        <f>IF(AND(Colin!$G17911=$B$1,Colin!$H17911&lt;=$C$3),Colin!$I17911,)</f>
        <v>0</v>
      </c>
      <c r="N17911" s="38">
        <f>IF(AND(Colin!$G17911=$B$2,Colin!$H17911=$C$3),Colin!$I17911,)</f>
        <v>0</v>
      </c>
      <c r="O17911" s="38">
        <f>IF(AND(Colin!$G17911=$B$2,Colin!$H17911&lt;=$C$3),Colin!$I17911,)</f>
        <v>0</v>
      </c>
      <c r="P17911" s="38">
        <f>IF(Colin!$G17911&lt;$B$2,Colin!$I17911,0)</f>
        <v>0</v>
      </c>
      <c r="Q17911" s="38">
        <f>IF(Colin!$G17911&lt;$B$1,Colin!$I17911,0)</f>
        <v>0</v>
      </c>
    </row>
    <row r="17912" spans="12:17" x14ac:dyDescent="0.25">
      <c r="L17912" s="38">
        <f>IF(AND(Colin!$G17912=$B$1,Colin!$H17912=$C$3),Colin!$I17912,)</f>
        <v>0</v>
      </c>
      <c r="M17912" s="38">
        <f>IF(AND(Colin!$G17912=$B$1,Colin!$H17912&lt;=$C$3),Colin!$I17912,)</f>
        <v>0</v>
      </c>
      <c r="N17912" s="38">
        <f>IF(AND(Colin!$G17912=$B$2,Colin!$H17912=$C$3),Colin!$I17912,)</f>
        <v>0</v>
      </c>
      <c r="O17912" s="38">
        <f>IF(AND(Colin!$G17912=$B$2,Colin!$H17912&lt;=$C$3),Colin!$I17912,)</f>
        <v>0</v>
      </c>
      <c r="P17912" s="38">
        <f>IF(Colin!$G17912&lt;$B$2,Colin!$I17912,0)</f>
        <v>0</v>
      </c>
      <c r="Q17912" s="38">
        <f>IF(Colin!$G17912&lt;$B$1,Colin!$I17912,0)</f>
        <v>0</v>
      </c>
    </row>
    <row r="17913" spans="12:17" x14ac:dyDescent="0.25">
      <c r="L17913" s="38">
        <f>IF(AND(Colin!$G17913=$B$1,Colin!$H17913=$C$3),Colin!$I17913,)</f>
        <v>0</v>
      </c>
      <c r="M17913" s="38">
        <f>IF(AND(Colin!$G17913=$B$1,Colin!$H17913&lt;=$C$3),Colin!$I17913,)</f>
        <v>0</v>
      </c>
      <c r="N17913" s="38">
        <f>IF(AND(Colin!$G17913=$B$2,Colin!$H17913=$C$3),Colin!$I17913,)</f>
        <v>0</v>
      </c>
      <c r="O17913" s="38">
        <f>IF(AND(Colin!$G17913=$B$2,Colin!$H17913&lt;=$C$3),Colin!$I17913,)</f>
        <v>0</v>
      </c>
      <c r="P17913" s="38">
        <f>IF(Colin!$G17913&lt;$B$2,Colin!$I17913,0)</f>
        <v>0</v>
      </c>
      <c r="Q17913" s="38">
        <f>IF(Colin!$G17913&lt;$B$1,Colin!$I17913,0)</f>
        <v>0</v>
      </c>
    </row>
    <row r="17914" spans="12:17" x14ac:dyDescent="0.25">
      <c r="L17914" s="38">
        <f>IF(AND(Colin!$G17914=$B$1,Colin!$H17914=$C$3),Colin!$I17914,)</f>
        <v>0</v>
      </c>
      <c r="M17914" s="38">
        <f>IF(AND(Colin!$G17914=$B$1,Colin!$H17914&lt;=$C$3),Colin!$I17914,)</f>
        <v>0</v>
      </c>
      <c r="N17914" s="38">
        <f>IF(AND(Colin!$G17914=$B$2,Colin!$H17914=$C$3),Colin!$I17914,)</f>
        <v>0</v>
      </c>
      <c r="O17914" s="38">
        <f>IF(AND(Colin!$G17914=$B$2,Colin!$H17914&lt;=$C$3),Colin!$I17914,)</f>
        <v>0</v>
      </c>
      <c r="P17914" s="38">
        <f>IF(Colin!$G17914&lt;$B$2,Colin!$I17914,0)</f>
        <v>0</v>
      </c>
      <c r="Q17914" s="38">
        <f>IF(Colin!$G17914&lt;$B$1,Colin!$I17914,0)</f>
        <v>0</v>
      </c>
    </row>
    <row r="17915" spans="12:17" x14ac:dyDescent="0.25">
      <c r="L17915" s="38">
        <f>IF(AND(Colin!$G17915=$B$1,Colin!$H17915=$C$3),Colin!$I17915,)</f>
        <v>0</v>
      </c>
      <c r="M17915" s="38">
        <f>IF(AND(Colin!$G17915=$B$1,Colin!$H17915&lt;=$C$3),Colin!$I17915,)</f>
        <v>0</v>
      </c>
      <c r="N17915" s="38">
        <f>IF(AND(Colin!$G17915=$B$2,Colin!$H17915=$C$3),Colin!$I17915,)</f>
        <v>0</v>
      </c>
      <c r="O17915" s="38">
        <f>IF(AND(Colin!$G17915=$B$2,Colin!$H17915&lt;=$C$3),Colin!$I17915,)</f>
        <v>0</v>
      </c>
      <c r="P17915" s="38">
        <f>IF(Colin!$G17915&lt;$B$2,Colin!$I17915,0)</f>
        <v>0</v>
      </c>
      <c r="Q17915" s="38">
        <f>IF(Colin!$G17915&lt;$B$1,Colin!$I17915,0)</f>
        <v>0</v>
      </c>
    </row>
    <row r="17916" spans="12:17" x14ac:dyDescent="0.25">
      <c r="L17916" s="38">
        <f>IF(AND(Colin!$G17916=$B$1,Colin!$H17916=$C$3),Colin!$I17916,)</f>
        <v>0</v>
      </c>
      <c r="M17916" s="38">
        <f>IF(AND(Colin!$G17916=$B$1,Colin!$H17916&lt;=$C$3),Colin!$I17916,)</f>
        <v>0</v>
      </c>
      <c r="N17916" s="38">
        <f>IF(AND(Colin!$G17916=$B$2,Colin!$H17916=$C$3),Colin!$I17916,)</f>
        <v>0</v>
      </c>
      <c r="O17916" s="38">
        <f>IF(AND(Colin!$G17916=$B$2,Colin!$H17916&lt;=$C$3),Colin!$I17916,)</f>
        <v>0</v>
      </c>
      <c r="P17916" s="38">
        <f>IF(Colin!$G17916&lt;$B$2,Colin!$I17916,0)</f>
        <v>0</v>
      </c>
      <c r="Q17916" s="38">
        <f>IF(Colin!$G17916&lt;$B$1,Colin!$I17916,0)</f>
        <v>0</v>
      </c>
    </row>
    <row r="17917" spans="12:17" x14ac:dyDescent="0.25">
      <c r="L17917" s="38">
        <f>IF(AND(Colin!$G17917=$B$1,Colin!$H17917=$C$3),Colin!$I17917,)</f>
        <v>0</v>
      </c>
      <c r="M17917" s="38">
        <f>IF(AND(Colin!$G17917=$B$1,Colin!$H17917&lt;=$C$3),Colin!$I17917,)</f>
        <v>0</v>
      </c>
      <c r="N17917" s="38">
        <f>IF(AND(Colin!$G17917=$B$2,Colin!$H17917=$C$3),Colin!$I17917,)</f>
        <v>0</v>
      </c>
      <c r="O17917" s="38">
        <f>IF(AND(Colin!$G17917=$B$2,Colin!$H17917&lt;=$C$3),Colin!$I17917,)</f>
        <v>0</v>
      </c>
      <c r="P17917" s="38">
        <f>IF(Colin!$G17917&lt;$B$2,Colin!$I17917,0)</f>
        <v>0</v>
      </c>
      <c r="Q17917" s="38">
        <f>IF(Colin!$G17917&lt;$B$1,Colin!$I17917,0)</f>
        <v>0</v>
      </c>
    </row>
    <row r="17918" spans="12:17" x14ac:dyDescent="0.25">
      <c r="L17918" s="38">
        <f>IF(AND(Colin!$G17918=$B$1,Colin!$H17918=$C$3),Colin!$I17918,)</f>
        <v>0</v>
      </c>
      <c r="M17918" s="38">
        <f>IF(AND(Colin!$G17918=$B$1,Colin!$H17918&lt;=$C$3),Colin!$I17918,)</f>
        <v>0</v>
      </c>
      <c r="N17918" s="38">
        <f>IF(AND(Colin!$G17918=$B$2,Colin!$H17918=$C$3),Colin!$I17918,)</f>
        <v>0</v>
      </c>
      <c r="O17918" s="38">
        <f>IF(AND(Colin!$G17918=$B$2,Colin!$H17918&lt;=$C$3),Colin!$I17918,)</f>
        <v>0</v>
      </c>
      <c r="P17918" s="38">
        <f>IF(Colin!$G17918&lt;$B$2,Colin!$I17918,0)</f>
        <v>0</v>
      </c>
      <c r="Q17918" s="38">
        <f>IF(Colin!$G17918&lt;$B$1,Colin!$I17918,0)</f>
        <v>0</v>
      </c>
    </row>
    <row r="17919" spans="12:17" x14ac:dyDescent="0.25">
      <c r="L17919" s="38">
        <f>IF(AND(Colin!$G17919=$B$1,Colin!$H17919=$C$3),Colin!$I17919,)</f>
        <v>0</v>
      </c>
      <c r="M17919" s="38">
        <f>IF(AND(Colin!$G17919=$B$1,Colin!$H17919&lt;=$C$3),Colin!$I17919,)</f>
        <v>0</v>
      </c>
      <c r="N17919" s="38">
        <f>IF(AND(Colin!$G17919=$B$2,Colin!$H17919=$C$3),Colin!$I17919,)</f>
        <v>0</v>
      </c>
      <c r="O17919" s="38">
        <f>IF(AND(Colin!$G17919=$B$2,Colin!$H17919&lt;=$C$3),Colin!$I17919,)</f>
        <v>0</v>
      </c>
      <c r="P17919" s="38">
        <f>IF(Colin!$G17919&lt;$B$2,Colin!$I17919,0)</f>
        <v>0</v>
      </c>
      <c r="Q17919" s="38">
        <f>IF(Colin!$G17919&lt;$B$1,Colin!$I17919,0)</f>
        <v>0</v>
      </c>
    </row>
    <row r="17920" spans="12:17" x14ac:dyDescent="0.25">
      <c r="L17920" s="38">
        <f>IF(AND(Colin!$G17920=$B$1,Colin!$H17920=$C$3),Colin!$I17920,)</f>
        <v>0</v>
      </c>
      <c r="M17920" s="38">
        <f>IF(AND(Colin!$G17920=$B$1,Colin!$H17920&lt;=$C$3),Colin!$I17920,)</f>
        <v>0</v>
      </c>
      <c r="N17920" s="38">
        <f>IF(AND(Colin!$G17920=$B$2,Colin!$H17920=$C$3),Colin!$I17920,)</f>
        <v>0</v>
      </c>
      <c r="O17920" s="38">
        <f>IF(AND(Colin!$G17920=$B$2,Colin!$H17920&lt;=$C$3),Colin!$I17920,)</f>
        <v>0</v>
      </c>
      <c r="P17920" s="38">
        <f>IF(Colin!$G17920&lt;$B$2,Colin!$I17920,0)</f>
        <v>0</v>
      </c>
      <c r="Q17920" s="38">
        <f>IF(Colin!$G17920&lt;$B$1,Colin!$I17920,0)</f>
        <v>0</v>
      </c>
    </row>
    <row r="17921" spans="12:17" x14ac:dyDescent="0.25">
      <c r="L17921" s="38">
        <f>IF(AND(Colin!$G17921=$B$1,Colin!$H17921=$C$3),Colin!$I17921,)</f>
        <v>0</v>
      </c>
      <c r="M17921" s="38">
        <f>IF(AND(Colin!$G17921=$B$1,Colin!$H17921&lt;=$C$3),Colin!$I17921,)</f>
        <v>0</v>
      </c>
      <c r="N17921" s="38">
        <f>IF(AND(Colin!$G17921=$B$2,Colin!$H17921=$C$3),Colin!$I17921,)</f>
        <v>0</v>
      </c>
      <c r="O17921" s="38">
        <f>IF(AND(Colin!$G17921=$B$2,Colin!$H17921&lt;=$C$3),Colin!$I17921,)</f>
        <v>0</v>
      </c>
      <c r="P17921" s="38">
        <f>IF(Colin!$G17921&lt;$B$2,Colin!$I17921,0)</f>
        <v>0</v>
      </c>
      <c r="Q17921" s="38">
        <f>IF(Colin!$G17921&lt;$B$1,Colin!$I17921,0)</f>
        <v>0</v>
      </c>
    </row>
    <row r="17922" spans="12:17" x14ac:dyDescent="0.25">
      <c r="L17922" s="38">
        <f>IF(AND(Colin!$G17922=$B$1,Colin!$H17922=$C$3),Colin!$I17922,)</f>
        <v>0</v>
      </c>
      <c r="M17922" s="38">
        <f>IF(AND(Colin!$G17922=$B$1,Colin!$H17922&lt;=$C$3),Colin!$I17922,)</f>
        <v>0</v>
      </c>
      <c r="N17922" s="38">
        <f>IF(AND(Colin!$G17922=$B$2,Colin!$H17922=$C$3),Colin!$I17922,)</f>
        <v>0</v>
      </c>
      <c r="O17922" s="38">
        <f>IF(AND(Colin!$G17922=$B$2,Colin!$H17922&lt;=$C$3),Colin!$I17922,)</f>
        <v>0</v>
      </c>
      <c r="P17922" s="38">
        <f>IF(Colin!$G17922&lt;$B$2,Colin!$I17922,0)</f>
        <v>0</v>
      </c>
      <c r="Q17922" s="38">
        <f>IF(Colin!$G17922&lt;$B$1,Colin!$I17922,0)</f>
        <v>0</v>
      </c>
    </row>
    <row r="17923" spans="12:17" x14ac:dyDescent="0.25">
      <c r="L17923" s="38">
        <f>IF(AND(Colin!$G17923=$B$1,Colin!$H17923=$C$3),Colin!$I17923,)</f>
        <v>0</v>
      </c>
      <c r="M17923" s="38">
        <f>IF(AND(Colin!$G17923=$B$1,Colin!$H17923&lt;=$C$3),Colin!$I17923,)</f>
        <v>0</v>
      </c>
      <c r="N17923" s="38">
        <f>IF(AND(Colin!$G17923=$B$2,Colin!$H17923=$C$3),Colin!$I17923,)</f>
        <v>0</v>
      </c>
      <c r="O17923" s="38">
        <f>IF(AND(Colin!$G17923=$B$2,Colin!$H17923&lt;=$C$3),Colin!$I17923,)</f>
        <v>0</v>
      </c>
      <c r="P17923" s="38">
        <f>IF(Colin!$G17923&lt;$B$2,Colin!$I17923,0)</f>
        <v>0</v>
      </c>
      <c r="Q17923" s="38">
        <f>IF(Colin!$G17923&lt;$B$1,Colin!$I17923,0)</f>
        <v>0</v>
      </c>
    </row>
    <row r="17924" spans="12:17" x14ac:dyDescent="0.25">
      <c r="L17924" s="38">
        <f>IF(AND(Colin!$G17924=$B$1,Colin!$H17924=$C$3),Colin!$I17924,)</f>
        <v>0</v>
      </c>
      <c r="M17924" s="38">
        <f>IF(AND(Colin!$G17924=$B$1,Colin!$H17924&lt;=$C$3),Colin!$I17924,)</f>
        <v>0</v>
      </c>
      <c r="N17924" s="38">
        <f>IF(AND(Colin!$G17924=$B$2,Colin!$H17924=$C$3),Colin!$I17924,)</f>
        <v>0</v>
      </c>
      <c r="O17924" s="38">
        <f>IF(AND(Colin!$G17924=$B$2,Colin!$H17924&lt;=$C$3),Colin!$I17924,)</f>
        <v>0</v>
      </c>
      <c r="P17924" s="38">
        <f>IF(Colin!$G17924&lt;$B$2,Colin!$I17924,0)</f>
        <v>0</v>
      </c>
      <c r="Q17924" s="38">
        <f>IF(Colin!$G17924&lt;$B$1,Colin!$I17924,0)</f>
        <v>0</v>
      </c>
    </row>
    <row r="17925" spans="12:17" x14ac:dyDescent="0.25">
      <c r="L17925" s="38">
        <f>IF(AND(Colin!$G17925=$B$1,Colin!$H17925=$C$3),Colin!$I17925,)</f>
        <v>0</v>
      </c>
      <c r="M17925" s="38">
        <f>IF(AND(Colin!$G17925=$B$1,Colin!$H17925&lt;=$C$3),Colin!$I17925,)</f>
        <v>0</v>
      </c>
      <c r="N17925" s="38">
        <f>IF(AND(Colin!$G17925=$B$2,Colin!$H17925=$C$3),Colin!$I17925,)</f>
        <v>0</v>
      </c>
      <c r="O17925" s="38">
        <f>IF(AND(Colin!$G17925=$B$2,Colin!$H17925&lt;=$C$3),Colin!$I17925,)</f>
        <v>0</v>
      </c>
      <c r="P17925" s="38">
        <f>IF(Colin!$G17925&lt;$B$2,Colin!$I17925,0)</f>
        <v>0</v>
      </c>
      <c r="Q17925" s="38">
        <f>IF(Colin!$G17925&lt;$B$1,Colin!$I17925,0)</f>
        <v>0</v>
      </c>
    </row>
    <row r="17926" spans="12:17" x14ac:dyDescent="0.25">
      <c r="L17926" s="38">
        <f>IF(AND(Colin!$G17926=$B$1,Colin!$H17926=$C$3),Colin!$I17926,)</f>
        <v>0</v>
      </c>
      <c r="M17926" s="38">
        <f>IF(AND(Colin!$G17926=$B$1,Colin!$H17926&lt;=$C$3),Colin!$I17926,)</f>
        <v>0</v>
      </c>
      <c r="N17926" s="38">
        <f>IF(AND(Colin!$G17926=$B$2,Colin!$H17926=$C$3),Colin!$I17926,)</f>
        <v>0</v>
      </c>
      <c r="O17926" s="38">
        <f>IF(AND(Colin!$G17926=$B$2,Colin!$H17926&lt;=$C$3),Colin!$I17926,)</f>
        <v>0</v>
      </c>
      <c r="P17926" s="38">
        <f>IF(Colin!$G17926&lt;$B$2,Colin!$I17926,0)</f>
        <v>0</v>
      </c>
      <c r="Q17926" s="38">
        <f>IF(Colin!$G17926&lt;$B$1,Colin!$I17926,0)</f>
        <v>0</v>
      </c>
    </row>
    <row r="17927" spans="12:17" x14ac:dyDescent="0.25">
      <c r="L17927" s="38">
        <f>IF(AND(Colin!$G17927=$B$1,Colin!$H17927=$C$3),Colin!$I17927,)</f>
        <v>0</v>
      </c>
      <c r="M17927" s="38">
        <f>IF(AND(Colin!$G17927=$B$1,Colin!$H17927&lt;=$C$3),Colin!$I17927,)</f>
        <v>0</v>
      </c>
      <c r="N17927" s="38">
        <f>IF(AND(Colin!$G17927=$B$2,Colin!$H17927=$C$3),Colin!$I17927,)</f>
        <v>0</v>
      </c>
      <c r="O17927" s="38">
        <f>IF(AND(Colin!$G17927=$B$2,Colin!$H17927&lt;=$C$3),Colin!$I17927,)</f>
        <v>0</v>
      </c>
      <c r="P17927" s="38">
        <f>IF(Colin!$G17927&lt;$B$2,Colin!$I17927,0)</f>
        <v>0</v>
      </c>
      <c r="Q17927" s="38">
        <f>IF(Colin!$G17927&lt;$B$1,Colin!$I17927,0)</f>
        <v>0</v>
      </c>
    </row>
    <row r="17928" spans="12:17" x14ac:dyDescent="0.25">
      <c r="L17928" s="38">
        <f>IF(AND(Colin!$G17928=$B$1,Colin!$H17928=$C$3),Colin!$I17928,)</f>
        <v>0</v>
      </c>
      <c r="M17928" s="38">
        <f>IF(AND(Colin!$G17928=$B$1,Colin!$H17928&lt;=$C$3),Colin!$I17928,)</f>
        <v>0</v>
      </c>
      <c r="N17928" s="38">
        <f>IF(AND(Colin!$G17928=$B$2,Colin!$H17928=$C$3),Colin!$I17928,)</f>
        <v>0</v>
      </c>
      <c r="O17928" s="38">
        <f>IF(AND(Colin!$G17928=$B$2,Colin!$H17928&lt;=$C$3),Colin!$I17928,)</f>
        <v>0</v>
      </c>
      <c r="P17928" s="38">
        <f>IF(Colin!$G17928&lt;$B$2,Colin!$I17928,0)</f>
        <v>0</v>
      </c>
      <c r="Q17928" s="38">
        <f>IF(Colin!$G17928&lt;$B$1,Colin!$I17928,0)</f>
        <v>0</v>
      </c>
    </row>
    <row r="17929" spans="12:17" x14ac:dyDescent="0.25">
      <c r="L17929" s="38">
        <f>IF(AND(Colin!$G17929=$B$1,Colin!$H17929=$C$3),Colin!$I17929,)</f>
        <v>0</v>
      </c>
      <c r="M17929" s="38">
        <f>IF(AND(Colin!$G17929=$B$1,Colin!$H17929&lt;=$C$3),Colin!$I17929,)</f>
        <v>0</v>
      </c>
      <c r="N17929" s="38">
        <f>IF(AND(Colin!$G17929=$B$2,Colin!$H17929=$C$3),Colin!$I17929,)</f>
        <v>0</v>
      </c>
      <c r="O17929" s="38">
        <f>IF(AND(Colin!$G17929=$B$2,Colin!$H17929&lt;=$C$3),Colin!$I17929,)</f>
        <v>0</v>
      </c>
      <c r="P17929" s="38">
        <f>IF(Colin!$G17929&lt;$B$2,Colin!$I17929,0)</f>
        <v>0</v>
      </c>
      <c r="Q17929" s="38">
        <f>IF(Colin!$G17929&lt;$B$1,Colin!$I17929,0)</f>
        <v>0</v>
      </c>
    </row>
    <row r="17930" spans="12:17" x14ac:dyDescent="0.25">
      <c r="L17930" s="38">
        <f>IF(AND(Colin!$G17930=$B$1,Colin!$H17930=$C$3),Colin!$I17930,)</f>
        <v>0</v>
      </c>
      <c r="M17930" s="38">
        <f>IF(AND(Colin!$G17930=$B$1,Colin!$H17930&lt;=$C$3),Colin!$I17930,)</f>
        <v>0</v>
      </c>
      <c r="N17930" s="38">
        <f>IF(AND(Colin!$G17930=$B$2,Colin!$H17930=$C$3),Colin!$I17930,)</f>
        <v>0</v>
      </c>
      <c r="O17930" s="38">
        <f>IF(AND(Colin!$G17930=$B$2,Colin!$H17930&lt;=$C$3),Colin!$I17930,)</f>
        <v>0</v>
      </c>
      <c r="P17930" s="38">
        <f>IF(Colin!$G17930&lt;$B$2,Colin!$I17930,0)</f>
        <v>0</v>
      </c>
      <c r="Q17930" s="38">
        <f>IF(Colin!$G17930&lt;$B$1,Colin!$I17930,0)</f>
        <v>0</v>
      </c>
    </row>
    <row r="17931" spans="12:17" x14ac:dyDescent="0.25">
      <c r="L17931" s="38">
        <f>IF(AND(Colin!$G17931=$B$1,Colin!$H17931=$C$3),Colin!$I17931,)</f>
        <v>0</v>
      </c>
      <c r="M17931" s="38">
        <f>IF(AND(Colin!$G17931=$B$1,Colin!$H17931&lt;=$C$3),Colin!$I17931,)</f>
        <v>0</v>
      </c>
      <c r="N17931" s="38">
        <f>IF(AND(Colin!$G17931=$B$2,Colin!$H17931=$C$3),Colin!$I17931,)</f>
        <v>0</v>
      </c>
      <c r="O17931" s="38">
        <f>IF(AND(Colin!$G17931=$B$2,Colin!$H17931&lt;=$C$3),Colin!$I17931,)</f>
        <v>0</v>
      </c>
      <c r="P17931" s="38">
        <f>IF(Colin!$G17931&lt;$B$2,Colin!$I17931,0)</f>
        <v>0</v>
      </c>
      <c r="Q17931" s="38">
        <f>IF(Colin!$G17931&lt;$B$1,Colin!$I17931,0)</f>
        <v>0</v>
      </c>
    </row>
    <row r="17932" spans="12:17" x14ac:dyDescent="0.25">
      <c r="L17932" s="38">
        <f>IF(AND(Colin!$G17932=$B$1,Colin!$H17932=$C$3),Colin!$I17932,)</f>
        <v>0</v>
      </c>
      <c r="M17932" s="38">
        <f>IF(AND(Colin!$G17932=$B$1,Colin!$H17932&lt;=$C$3),Colin!$I17932,)</f>
        <v>0</v>
      </c>
      <c r="N17932" s="38">
        <f>IF(AND(Colin!$G17932=$B$2,Colin!$H17932=$C$3),Colin!$I17932,)</f>
        <v>0</v>
      </c>
      <c r="O17932" s="38">
        <f>IF(AND(Colin!$G17932=$B$2,Colin!$H17932&lt;=$C$3),Colin!$I17932,)</f>
        <v>0</v>
      </c>
      <c r="P17932" s="38">
        <f>IF(Colin!$G17932&lt;$B$2,Colin!$I17932,0)</f>
        <v>0</v>
      </c>
      <c r="Q17932" s="38">
        <f>IF(Colin!$G17932&lt;$B$1,Colin!$I17932,0)</f>
        <v>0</v>
      </c>
    </row>
    <row r="17933" spans="12:17" x14ac:dyDescent="0.25">
      <c r="L17933" s="38">
        <f>IF(AND(Colin!$G17933=$B$1,Colin!$H17933=$C$3),Colin!$I17933,)</f>
        <v>0</v>
      </c>
      <c r="M17933" s="38">
        <f>IF(AND(Colin!$G17933=$B$1,Colin!$H17933&lt;=$C$3),Colin!$I17933,)</f>
        <v>0</v>
      </c>
      <c r="N17933" s="38">
        <f>IF(AND(Colin!$G17933=$B$2,Colin!$H17933=$C$3),Colin!$I17933,)</f>
        <v>0</v>
      </c>
      <c r="O17933" s="38">
        <f>IF(AND(Colin!$G17933=$B$2,Colin!$H17933&lt;=$C$3),Colin!$I17933,)</f>
        <v>0</v>
      </c>
      <c r="P17933" s="38">
        <f>IF(Colin!$G17933&lt;$B$2,Colin!$I17933,0)</f>
        <v>0</v>
      </c>
      <c r="Q17933" s="38">
        <f>IF(Colin!$G17933&lt;$B$1,Colin!$I17933,0)</f>
        <v>0</v>
      </c>
    </row>
    <row r="17934" spans="12:17" x14ac:dyDescent="0.25">
      <c r="L17934" s="38">
        <f>IF(AND(Colin!$G17934=$B$1,Colin!$H17934=$C$3),Colin!$I17934,)</f>
        <v>0</v>
      </c>
      <c r="M17934" s="38">
        <f>IF(AND(Colin!$G17934=$B$1,Colin!$H17934&lt;=$C$3),Colin!$I17934,)</f>
        <v>0</v>
      </c>
      <c r="N17934" s="38">
        <f>IF(AND(Colin!$G17934=$B$2,Colin!$H17934=$C$3),Colin!$I17934,)</f>
        <v>0</v>
      </c>
      <c r="O17934" s="38">
        <f>IF(AND(Colin!$G17934=$B$2,Colin!$H17934&lt;=$C$3),Colin!$I17934,)</f>
        <v>0</v>
      </c>
      <c r="P17934" s="38">
        <f>IF(Colin!$G17934&lt;$B$2,Colin!$I17934,0)</f>
        <v>0</v>
      </c>
      <c r="Q17934" s="38">
        <f>IF(Colin!$G17934&lt;$B$1,Colin!$I17934,0)</f>
        <v>0</v>
      </c>
    </row>
    <row r="17935" spans="12:17" x14ac:dyDescent="0.25">
      <c r="L17935" s="38">
        <f>IF(AND(Colin!$G17935=$B$1,Colin!$H17935=$C$3),Colin!$I17935,)</f>
        <v>0</v>
      </c>
      <c r="M17935" s="38">
        <f>IF(AND(Colin!$G17935=$B$1,Colin!$H17935&lt;=$C$3),Colin!$I17935,)</f>
        <v>0</v>
      </c>
      <c r="N17935" s="38">
        <f>IF(AND(Colin!$G17935=$B$2,Colin!$H17935=$C$3),Colin!$I17935,)</f>
        <v>0</v>
      </c>
      <c r="O17935" s="38">
        <f>IF(AND(Colin!$G17935=$B$2,Colin!$H17935&lt;=$C$3),Colin!$I17935,)</f>
        <v>0</v>
      </c>
      <c r="P17935" s="38">
        <f>IF(Colin!$G17935&lt;$B$2,Colin!$I17935,0)</f>
        <v>0</v>
      </c>
      <c r="Q17935" s="38">
        <f>IF(Colin!$G17935&lt;$B$1,Colin!$I17935,0)</f>
        <v>0</v>
      </c>
    </row>
    <row r="17936" spans="12:17" x14ac:dyDescent="0.25">
      <c r="L17936" s="38">
        <f>IF(AND(Colin!$G17936=$B$1,Colin!$H17936=$C$3),Colin!$I17936,)</f>
        <v>0</v>
      </c>
      <c r="M17936" s="38">
        <f>IF(AND(Colin!$G17936=$B$1,Colin!$H17936&lt;=$C$3),Colin!$I17936,)</f>
        <v>0</v>
      </c>
      <c r="N17936" s="38">
        <f>IF(AND(Colin!$G17936=$B$2,Colin!$H17936=$C$3),Colin!$I17936,)</f>
        <v>0</v>
      </c>
      <c r="O17936" s="38">
        <f>IF(AND(Colin!$G17936=$B$2,Colin!$H17936&lt;=$C$3),Colin!$I17936,)</f>
        <v>0</v>
      </c>
      <c r="P17936" s="38">
        <f>IF(Colin!$G17936&lt;$B$2,Colin!$I17936,0)</f>
        <v>0</v>
      </c>
      <c r="Q17936" s="38">
        <f>IF(Colin!$G17936&lt;$B$1,Colin!$I17936,0)</f>
        <v>0</v>
      </c>
    </row>
    <row r="17937" spans="12:17" x14ac:dyDescent="0.25">
      <c r="L17937" s="38">
        <f>IF(AND(Colin!$G17937=$B$1,Colin!$H17937=$C$3),Colin!$I17937,)</f>
        <v>0</v>
      </c>
      <c r="M17937" s="38">
        <f>IF(AND(Colin!$G17937=$B$1,Colin!$H17937&lt;=$C$3),Colin!$I17937,)</f>
        <v>0</v>
      </c>
      <c r="N17937" s="38">
        <f>IF(AND(Colin!$G17937=$B$2,Colin!$H17937=$C$3),Colin!$I17937,)</f>
        <v>0</v>
      </c>
      <c r="O17937" s="38">
        <f>IF(AND(Colin!$G17937=$B$2,Colin!$H17937&lt;=$C$3),Colin!$I17937,)</f>
        <v>0</v>
      </c>
      <c r="P17937" s="38">
        <f>IF(Colin!$G17937&lt;$B$2,Colin!$I17937,0)</f>
        <v>0</v>
      </c>
      <c r="Q17937" s="38">
        <f>IF(Colin!$G17937&lt;$B$1,Colin!$I17937,0)</f>
        <v>0</v>
      </c>
    </row>
    <row r="17938" spans="12:17" x14ac:dyDescent="0.25">
      <c r="L17938" s="38">
        <f>IF(AND(Colin!$G17938=$B$1,Colin!$H17938=$C$3),Colin!$I17938,)</f>
        <v>0</v>
      </c>
      <c r="M17938" s="38">
        <f>IF(AND(Colin!$G17938=$B$1,Colin!$H17938&lt;=$C$3),Colin!$I17938,)</f>
        <v>0</v>
      </c>
      <c r="N17938" s="38">
        <f>IF(AND(Colin!$G17938=$B$2,Colin!$H17938=$C$3),Colin!$I17938,)</f>
        <v>0</v>
      </c>
      <c r="O17938" s="38">
        <f>IF(AND(Colin!$G17938=$B$2,Colin!$H17938&lt;=$C$3),Colin!$I17938,)</f>
        <v>0</v>
      </c>
      <c r="P17938" s="38">
        <f>IF(Colin!$G17938&lt;$B$2,Colin!$I17938,0)</f>
        <v>0</v>
      </c>
      <c r="Q17938" s="38">
        <f>IF(Colin!$G17938&lt;$B$1,Colin!$I17938,0)</f>
        <v>0</v>
      </c>
    </row>
    <row r="17939" spans="12:17" x14ac:dyDescent="0.25">
      <c r="L17939" s="38">
        <f>IF(AND(Colin!$G17939=$B$1,Colin!$H17939=$C$3),Colin!$I17939,)</f>
        <v>0</v>
      </c>
      <c r="M17939" s="38">
        <f>IF(AND(Colin!$G17939=$B$1,Colin!$H17939&lt;=$C$3),Colin!$I17939,)</f>
        <v>0</v>
      </c>
      <c r="N17939" s="38">
        <f>IF(AND(Colin!$G17939=$B$2,Colin!$H17939=$C$3),Colin!$I17939,)</f>
        <v>0</v>
      </c>
      <c r="O17939" s="38">
        <f>IF(AND(Colin!$G17939=$B$2,Colin!$H17939&lt;=$C$3),Colin!$I17939,)</f>
        <v>0</v>
      </c>
      <c r="P17939" s="38">
        <f>IF(Colin!$G17939&lt;$B$2,Colin!$I17939,0)</f>
        <v>0</v>
      </c>
      <c r="Q17939" s="38">
        <f>IF(Colin!$G17939&lt;$B$1,Colin!$I17939,0)</f>
        <v>0</v>
      </c>
    </row>
    <row r="17940" spans="12:17" x14ac:dyDescent="0.25">
      <c r="L17940" s="38">
        <f>IF(AND(Colin!$G17940=$B$1,Colin!$H17940=$C$3),Colin!$I17940,)</f>
        <v>0</v>
      </c>
      <c r="M17940" s="38">
        <f>IF(AND(Colin!$G17940=$B$1,Colin!$H17940&lt;=$C$3),Colin!$I17940,)</f>
        <v>0</v>
      </c>
      <c r="N17940" s="38">
        <f>IF(AND(Colin!$G17940=$B$2,Colin!$H17940=$C$3),Colin!$I17940,)</f>
        <v>0</v>
      </c>
      <c r="O17940" s="38">
        <f>IF(AND(Colin!$G17940=$B$2,Colin!$H17940&lt;=$C$3),Colin!$I17940,)</f>
        <v>0</v>
      </c>
      <c r="P17940" s="38">
        <f>IF(Colin!$G17940&lt;$B$2,Colin!$I17940,0)</f>
        <v>0</v>
      </c>
      <c r="Q17940" s="38">
        <f>IF(Colin!$G17940&lt;$B$1,Colin!$I17940,0)</f>
        <v>0</v>
      </c>
    </row>
    <row r="17941" spans="12:17" x14ac:dyDescent="0.25">
      <c r="L17941" s="38">
        <f>IF(AND(Colin!$G17941=$B$1,Colin!$H17941=$C$3),Colin!$I17941,)</f>
        <v>0</v>
      </c>
      <c r="M17941" s="38">
        <f>IF(AND(Colin!$G17941=$B$1,Colin!$H17941&lt;=$C$3),Colin!$I17941,)</f>
        <v>0</v>
      </c>
      <c r="N17941" s="38">
        <f>IF(AND(Colin!$G17941=$B$2,Colin!$H17941=$C$3),Colin!$I17941,)</f>
        <v>0</v>
      </c>
      <c r="O17941" s="38">
        <f>IF(AND(Colin!$G17941=$B$2,Colin!$H17941&lt;=$C$3),Colin!$I17941,)</f>
        <v>0</v>
      </c>
      <c r="P17941" s="38">
        <f>IF(Colin!$G17941&lt;$B$2,Colin!$I17941,0)</f>
        <v>0</v>
      </c>
      <c r="Q17941" s="38">
        <f>IF(Colin!$G17941&lt;$B$1,Colin!$I17941,0)</f>
        <v>0</v>
      </c>
    </row>
    <row r="17942" spans="12:17" x14ac:dyDescent="0.25">
      <c r="L17942" s="38">
        <f>IF(AND(Colin!$G17942=$B$1,Colin!$H17942=$C$3),Colin!$I17942,)</f>
        <v>0</v>
      </c>
      <c r="M17942" s="38">
        <f>IF(AND(Colin!$G17942=$B$1,Colin!$H17942&lt;=$C$3),Colin!$I17942,)</f>
        <v>0</v>
      </c>
      <c r="N17942" s="38">
        <f>IF(AND(Colin!$G17942=$B$2,Colin!$H17942=$C$3),Colin!$I17942,)</f>
        <v>0</v>
      </c>
      <c r="O17942" s="38">
        <f>IF(AND(Colin!$G17942=$B$2,Colin!$H17942&lt;=$C$3),Colin!$I17942,)</f>
        <v>0</v>
      </c>
      <c r="P17942" s="38">
        <f>IF(Colin!$G17942&lt;$B$2,Colin!$I17942,0)</f>
        <v>0</v>
      </c>
      <c r="Q17942" s="38">
        <f>IF(Colin!$G17942&lt;$B$1,Colin!$I17942,0)</f>
        <v>0</v>
      </c>
    </row>
    <row r="17943" spans="12:17" x14ac:dyDescent="0.25">
      <c r="L17943" s="38">
        <f>IF(AND(Colin!$G17943=$B$1,Colin!$H17943=$C$3),Colin!$I17943,)</f>
        <v>0</v>
      </c>
      <c r="M17943" s="38">
        <f>IF(AND(Colin!$G17943=$B$1,Colin!$H17943&lt;=$C$3),Colin!$I17943,)</f>
        <v>0</v>
      </c>
      <c r="N17943" s="38">
        <f>IF(AND(Colin!$G17943=$B$2,Colin!$H17943=$C$3),Colin!$I17943,)</f>
        <v>0</v>
      </c>
      <c r="O17943" s="38">
        <f>IF(AND(Colin!$G17943=$B$2,Colin!$H17943&lt;=$C$3),Colin!$I17943,)</f>
        <v>0</v>
      </c>
      <c r="P17943" s="38">
        <f>IF(Colin!$G17943&lt;$B$2,Colin!$I17943,0)</f>
        <v>0</v>
      </c>
      <c r="Q17943" s="38">
        <f>IF(Colin!$G17943&lt;$B$1,Colin!$I17943,0)</f>
        <v>0</v>
      </c>
    </row>
    <row r="17944" spans="12:17" x14ac:dyDescent="0.25">
      <c r="L17944" s="38">
        <f>IF(AND(Colin!$G17944=$B$1,Colin!$H17944=$C$3),Colin!$I17944,)</f>
        <v>0</v>
      </c>
      <c r="M17944" s="38">
        <f>IF(AND(Colin!$G17944=$B$1,Colin!$H17944&lt;=$C$3),Colin!$I17944,)</f>
        <v>0</v>
      </c>
      <c r="N17944" s="38">
        <f>IF(AND(Colin!$G17944=$B$2,Colin!$H17944=$C$3),Colin!$I17944,)</f>
        <v>0</v>
      </c>
      <c r="O17944" s="38">
        <f>IF(AND(Colin!$G17944=$B$2,Colin!$H17944&lt;=$C$3),Colin!$I17944,)</f>
        <v>0</v>
      </c>
      <c r="P17944" s="38">
        <f>IF(Colin!$G17944&lt;$B$2,Colin!$I17944,0)</f>
        <v>0</v>
      </c>
      <c r="Q17944" s="38">
        <f>IF(Colin!$G17944&lt;$B$1,Colin!$I17944,0)</f>
        <v>0</v>
      </c>
    </row>
    <row r="17945" spans="12:17" x14ac:dyDescent="0.25">
      <c r="L17945" s="38">
        <f>IF(AND(Colin!$G17945=$B$1,Colin!$H17945=$C$3),Colin!$I17945,)</f>
        <v>0</v>
      </c>
      <c r="M17945" s="38">
        <f>IF(AND(Colin!$G17945=$B$1,Colin!$H17945&lt;=$C$3),Colin!$I17945,)</f>
        <v>0</v>
      </c>
      <c r="N17945" s="38">
        <f>IF(AND(Colin!$G17945=$B$2,Colin!$H17945=$C$3),Colin!$I17945,)</f>
        <v>0</v>
      </c>
      <c r="O17945" s="38">
        <f>IF(AND(Colin!$G17945=$B$2,Colin!$H17945&lt;=$C$3),Colin!$I17945,)</f>
        <v>0</v>
      </c>
      <c r="P17945" s="38">
        <f>IF(Colin!$G17945&lt;$B$2,Colin!$I17945,0)</f>
        <v>0</v>
      </c>
      <c r="Q17945" s="38">
        <f>IF(Colin!$G17945&lt;$B$1,Colin!$I17945,0)</f>
        <v>0</v>
      </c>
    </row>
    <row r="17946" spans="12:17" x14ac:dyDescent="0.25">
      <c r="L17946" s="38">
        <f>IF(AND(Colin!$G17946=$B$1,Colin!$H17946=$C$3),Colin!$I17946,)</f>
        <v>0</v>
      </c>
      <c r="M17946" s="38">
        <f>IF(AND(Colin!$G17946=$B$1,Colin!$H17946&lt;=$C$3),Colin!$I17946,)</f>
        <v>0</v>
      </c>
      <c r="N17946" s="38">
        <f>IF(AND(Colin!$G17946=$B$2,Colin!$H17946=$C$3),Colin!$I17946,)</f>
        <v>0</v>
      </c>
      <c r="O17946" s="38">
        <f>IF(AND(Colin!$G17946=$B$2,Colin!$H17946&lt;=$C$3),Colin!$I17946,)</f>
        <v>0</v>
      </c>
      <c r="P17946" s="38">
        <f>IF(Colin!$G17946&lt;$B$2,Colin!$I17946,0)</f>
        <v>0</v>
      </c>
      <c r="Q17946" s="38">
        <f>IF(Colin!$G17946&lt;$B$1,Colin!$I17946,0)</f>
        <v>0</v>
      </c>
    </row>
    <row r="17947" spans="12:17" x14ac:dyDescent="0.25">
      <c r="L17947" s="38">
        <f>IF(AND(Colin!$G17947=$B$1,Colin!$H17947=$C$3),Colin!$I17947,)</f>
        <v>0</v>
      </c>
      <c r="M17947" s="38">
        <f>IF(AND(Colin!$G17947=$B$1,Colin!$H17947&lt;=$C$3),Colin!$I17947,)</f>
        <v>0</v>
      </c>
      <c r="N17947" s="38">
        <f>IF(AND(Colin!$G17947=$B$2,Colin!$H17947=$C$3),Colin!$I17947,)</f>
        <v>0</v>
      </c>
      <c r="O17947" s="38">
        <f>IF(AND(Colin!$G17947=$B$2,Colin!$H17947&lt;=$C$3),Colin!$I17947,)</f>
        <v>0</v>
      </c>
      <c r="P17947" s="38">
        <f>IF(Colin!$G17947&lt;$B$2,Colin!$I17947,0)</f>
        <v>0</v>
      </c>
      <c r="Q17947" s="38">
        <f>IF(Colin!$G17947&lt;$B$1,Colin!$I17947,0)</f>
        <v>0</v>
      </c>
    </row>
    <row r="17948" spans="12:17" x14ac:dyDescent="0.25">
      <c r="L17948" s="38">
        <f>IF(AND(Colin!$G17948=$B$1,Colin!$H17948=$C$3),Colin!$I17948,)</f>
        <v>0</v>
      </c>
      <c r="M17948" s="38">
        <f>IF(AND(Colin!$G17948=$B$1,Colin!$H17948&lt;=$C$3),Colin!$I17948,)</f>
        <v>0</v>
      </c>
      <c r="N17948" s="38">
        <f>IF(AND(Colin!$G17948=$B$2,Colin!$H17948=$C$3),Colin!$I17948,)</f>
        <v>0</v>
      </c>
      <c r="O17948" s="38">
        <f>IF(AND(Colin!$G17948=$B$2,Colin!$H17948&lt;=$C$3),Colin!$I17948,)</f>
        <v>0</v>
      </c>
      <c r="P17948" s="38">
        <f>IF(Colin!$G17948&lt;$B$2,Colin!$I17948,0)</f>
        <v>0</v>
      </c>
      <c r="Q17948" s="38">
        <f>IF(Colin!$G17948&lt;$B$1,Colin!$I17948,0)</f>
        <v>0</v>
      </c>
    </row>
    <row r="17949" spans="12:17" x14ac:dyDescent="0.25">
      <c r="L17949" s="38">
        <f>IF(AND(Colin!$G17949=$B$1,Colin!$H17949=$C$3),Colin!$I17949,)</f>
        <v>0</v>
      </c>
      <c r="M17949" s="38">
        <f>IF(AND(Colin!$G17949=$B$1,Colin!$H17949&lt;=$C$3),Colin!$I17949,)</f>
        <v>0</v>
      </c>
      <c r="N17949" s="38">
        <f>IF(AND(Colin!$G17949=$B$2,Colin!$H17949=$C$3),Colin!$I17949,)</f>
        <v>0</v>
      </c>
      <c r="O17949" s="38">
        <f>IF(AND(Colin!$G17949=$B$2,Colin!$H17949&lt;=$C$3),Colin!$I17949,)</f>
        <v>0</v>
      </c>
      <c r="P17949" s="38">
        <f>IF(Colin!$G17949&lt;$B$2,Colin!$I17949,0)</f>
        <v>0</v>
      </c>
      <c r="Q17949" s="38">
        <f>IF(Colin!$G17949&lt;$B$1,Colin!$I17949,0)</f>
        <v>0</v>
      </c>
    </row>
    <row r="17950" spans="12:17" x14ac:dyDescent="0.25">
      <c r="L17950" s="38">
        <f>IF(AND(Colin!$G17950=$B$1,Colin!$H17950=$C$3),Colin!$I17950,)</f>
        <v>0</v>
      </c>
      <c r="M17950" s="38">
        <f>IF(AND(Colin!$G17950=$B$1,Colin!$H17950&lt;=$C$3),Colin!$I17950,)</f>
        <v>0</v>
      </c>
      <c r="N17950" s="38">
        <f>IF(AND(Colin!$G17950=$B$2,Colin!$H17950=$C$3),Colin!$I17950,)</f>
        <v>0</v>
      </c>
      <c r="O17950" s="38">
        <f>IF(AND(Colin!$G17950=$B$2,Colin!$H17950&lt;=$C$3),Colin!$I17950,)</f>
        <v>0</v>
      </c>
      <c r="P17950" s="38">
        <f>IF(Colin!$G17950&lt;$B$2,Colin!$I17950,0)</f>
        <v>0</v>
      </c>
      <c r="Q17950" s="38">
        <f>IF(Colin!$G17950&lt;$B$1,Colin!$I17950,0)</f>
        <v>0</v>
      </c>
    </row>
    <row r="17951" spans="12:17" x14ac:dyDescent="0.25">
      <c r="L17951" s="38">
        <f>IF(AND(Colin!$G17951=$B$1,Colin!$H17951=$C$3),Colin!$I17951,)</f>
        <v>0</v>
      </c>
      <c r="M17951" s="38">
        <f>IF(AND(Colin!$G17951=$B$1,Colin!$H17951&lt;=$C$3),Colin!$I17951,)</f>
        <v>0</v>
      </c>
      <c r="N17951" s="38">
        <f>IF(AND(Colin!$G17951=$B$2,Colin!$H17951=$C$3),Colin!$I17951,)</f>
        <v>0</v>
      </c>
      <c r="O17951" s="38">
        <f>IF(AND(Colin!$G17951=$B$2,Colin!$H17951&lt;=$C$3),Colin!$I17951,)</f>
        <v>0</v>
      </c>
      <c r="P17951" s="38">
        <f>IF(Colin!$G17951&lt;$B$2,Colin!$I17951,0)</f>
        <v>0</v>
      </c>
      <c r="Q17951" s="38">
        <f>IF(Colin!$G17951&lt;$B$1,Colin!$I17951,0)</f>
        <v>0</v>
      </c>
    </row>
    <row r="17952" spans="12:17" x14ac:dyDescent="0.25">
      <c r="L17952" s="38">
        <f>IF(AND(Colin!$G17952=$B$1,Colin!$H17952=$C$3),Colin!$I17952,)</f>
        <v>0</v>
      </c>
      <c r="M17952" s="38">
        <f>IF(AND(Colin!$G17952=$B$1,Colin!$H17952&lt;=$C$3),Colin!$I17952,)</f>
        <v>0</v>
      </c>
      <c r="N17952" s="38">
        <f>IF(AND(Colin!$G17952=$B$2,Colin!$H17952=$C$3),Colin!$I17952,)</f>
        <v>0</v>
      </c>
      <c r="O17952" s="38">
        <f>IF(AND(Colin!$G17952=$B$2,Colin!$H17952&lt;=$C$3),Colin!$I17952,)</f>
        <v>0</v>
      </c>
      <c r="P17952" s="38">
        <f>IF(Colin!$G17952&lt;$B$2,Colin!$I17952,0)</f>
        <v>0</v>
      </c>
      <c r="Q17952" s="38">
        <f>IF(Colin!$G17952&lt;$B$1,Colin!$I17952,0)</f>
        <v>0</v>
      </c>
    </row>
    <row r="17953" spans="12:17" x14ac:dyDescent="0.25">
      <c r="L17953" s="38">
        <f>IF(AND(Colin!$G17953=$B$1,Colin!$H17953=$C$3),Colin!$I17953,)</f>
        <v>0</v>
      </c>
      <c r="M17953" s="38">
        <f>IF(AND(Colin!$G17953=$B$1,Colin!$H17953&lt;=$C$3),Colin!$I17953,)</f>
        <v>0</v>
      </c>
      <c r="N17953" s="38">
        <f>IF(AND(Colin!$G17953=$B$2,Colin!$H17953=$C$3),Colin!$I17953,)</f>
        <v>0</v>
      </c>
      <c r="O17953" s="38">
        <f>IF(AND(Colin!$G17953=$B$2,Colin!$H17953&lt;=$C$3),Colin!$I17953,)</f>
        <v>0</v>
      </c>
      <c r="P17953" s="38">
        <f>IF(Colin!$G17953&lt;$B$2,Colin!$I17953,0)</f>
        <v>0</v>
      </c>
      <c r="Q17953" s="38">
        <f>IF(Colin!$G17953&lt;$B$1,Colin!$I17953,0)</f>
        <v>0</v>
      </c>
    </row>
    <row r="17954" spans="12:17" x14ac:dyDescent="0.25">
      <c r="L17954" s="38">
        <f>IF(AND(Colin!$G17954=$B$1,Colin!$H17954=$C$3),Colin!$I17954,)</f>
        <v>0</v>
      </c>
      <c r="M17954" s="38">
        <f>IF(AND(Colin!$G17954=$B$1,Colin!$H17954&lt;=$C$3),Colin!$I17954,)</f>
        <v>0</v>
      </c>
      <c r="N17954" s="38">
        <f>IF(AND(Colin!$G17954=$B$2,Colin!$H17954=$C$3),Colin!$I17954,)</f>
        <v>0</v>
      </c>
      <c r="O17954" s="38">
        <f>IF(AND(Colin!$G17954=$B$2,Colin!$H17954&lt;=$C$3),Colin!$I17954,)</f>
        <v>0</v>
      </c>
      <c r="P17954" s="38">
        <f>IF(Colin!$G17954&lt;$B$2,Colin!$I17954,0)</f>
        <v>0</v>
      </c>
      <c r="Q17954" s="38">
        <f>IF(Colin!$G17954&lt;$B$1,Colin!$I17954,0)</f>
        <v>0</v>
      </c>
    </row>
    <row r="17955" spans="12:17" x14ac:dyDescent="0.25">
      <c r="L17955" s="38">
        <f>IF(AND(Colin!$G17955=$B$1,Colin!$H17955=$C$3),Colin!$I17955,)</f>
        <v>0</v>
      </c>
      <c r="M17955" s="38">
        <f>IF(AND(Colin!$G17955=$B$1,Colin!$H17955&lt;=$C$3),Colin!$I17955,)</f>
        <v>0</v>
      </c>
      <c r="N17955" s="38">
        <f>IF(AND(Colin!$G17955=$B$2,Colin!$H17955=$C$3),Colin!$I17955,)</f>
        <v>0</v>
      </c>
      <c r="O17955" s="38">
        <f>IF(AND(Colin!$G17955=$B$2,Colin!$H17955&lt;=$C$3),Colin!$I17955,)</f>
        <v>0</v>
      </c>
      <c r="P17955" s="38">
        <f>IF(Colin!$G17955&lt;$B$2,Colin!$I17955,0)</f>
        <v>0</v>
      </c>
      <c r="Q17955" s="38">
        <f>IF(Colin!$G17955&lt;$B$1,Colin!$I17955,0)</f>
        <v>0</v>
      </c>
    </row>
    <row r="17956" spans="12:17" x14ac:dyDescent="0.25">
      <c r="L17956" s="38">
        <f>IF(AND(Colin!$G17956=$B$1,Colin!$H17956=$C$3),Colin!$I17956,)</f>
        <v>0</v>
      </c>
      <c r="M17956" s="38">
        <f>IF(AND(Colin!$G17956=$B$1,Colin!$H17956&lt;=$C$3),Colin!$I17956,)</f>
        <v>0</v>
      </c>
      <c r="N17956" s="38">
        <f>IF(AND(Colin!$G17956=$B$2,Colin!$H17956=$C$3),Colin!$I17956,)</f>
        <v>0</v>
      </c>
      <c r="O17956" s="38">
        <f>IF(AND(Colin!$G17956=$B$2,Colin!$H17956&lt;=$C$3),Colin!$I17956,)</f>
        <v>0</v>
      </c>
      <c r="P17956" s="38">
        <f>IF(Colin!$G17956&lt;$B$2,Colin!$I17956,0)</f>
        <v>0</v>
      </c>
      <c r="Q17956" s="38">
        <f>IF(Colin!$G17956&lt;$B$1,Colin!$I17956,0)</f>
        <v>0</v>
      </c>
    </row>
    <row r="17957" spans="12:17" x14ac:dyDescent="0.25">
      <c r="L17957" s="38">
        <f>IF(AND(Colin!$G17957=$B$1,Colin!$H17957=$C$3),Colin!$I17957,)</f>
        <v>0</v>
      </c>
      <c r="M17957" s="38">
        <f>IF(AND(Colin!$G17957=$B$1,Colin!$H17957&lt;=$C$3),Colin!$I17957,)</f>
        <v>0</v>
      </c>
      <c r="N17957" s="38">
        <f>IF(AND(Colin!$G17957=$B$2,Colin!$H17957=$C$3),Colin!$I17957,)</f>
        <v>0</v>
      </c>
      <c r="O17957" s="38">
        <f>IF(AND(Colin!$G17957=$B$2,Colin!$H17957&lt;=$C$3),Colin!$I17957,)</f>
        <v>0</v>
      </c>
      <c r="P17957" s="38">
        <f>IF(Colin!$G17957&lt;$B$2,Colin!$I17957,0)</f>
        <v>0</v>
      </c>
      <c r="Q17957" s="38">
        <f>IF(Colin!$G17957&lt;$B$1,Colin!$I17957,0)</f>
        <v>0</v>
      </c>
    </row>
    <row r="17958" spans="12:17" x14ac:dyDescent="0.25">
      <c r="L17958" s="38">
        <f>IF(AND(Colin!$G17958=$B$1,Colin!$H17958=$C$3),Colin!$I17958,)</f>
        <v>0</v>
      </c>
      <c r="M17958" s="38">
        <f>IF(AND(Colin!$G17958=$B$1,Colin!$H17958&lt;=$C$3),Colin!$I17958,)</f>
        <v>0</v>
      </c>
      <c r="N17958" s="38">
        <f>IF(AND(Colin!$G17958=$B$2,Colin!$H17958=$C$3),Colin!$I17958,)</f>
        <v>0</v>
      </c>
      <c r="O17958" s="38">
        <f>IF(AND(Colin!$G17958=$B$2,Colin!$H17958&lt;=$C$3),Colin!$I17958,)</f>
        <v>0</v>
      </c>
      <c r="P17958" s="38">
        <f>IF(Colin!$G17958&lt;$B$2,Colin!$I17958,0)</f>
        <v>0</v>
      </c>
      <c r="Q17958" s="38">
        <f>IF(Colin!$G17958&lt;$B$1,Colin!$I17958,0)</f>
        <v>0</v>
      </c>
    </row>
    <row r="17959" spans="12:17" x14ac:dyDescent="0.25">
      <c r="L17959" s="38">
        <f>IF(AND(Colin!$G17959=$B$1,Colin!$H17959=$C$3),Colin!$I17959,)</f>
        <v>0</v>
      </c>
      <c r="M17959" s="38">
        <f>IF(AND(Colin!$G17959=$B$1,Colin!$H17959&lt;=$C$3),Colin!$I17959,)</f>
        <v>0</v>
      </c>
      <c r="N17959" s="38">
        <f>IF(AND(Colin!$G17959=$B$2,Colin!$H17959=$C$3),Colin!$I17959,)</f>
        <v>0</v>
      </c>
      <c r="O17959" s="38">
        <f>IF(AND(Colin!$G17959=$B$2,Colin!$H17959&lt;=$C$3),Colin!$I17959,)</f>
        <v>0</v>
      </c>
      <c r="P17959" s="38">
        <f>IF(Colin!$G17959&lt;$B$2,Colin!$I17959,0)</f>
        <v>0</v>
      </c>
      <c r="Q17959" s="38">
        <f>IF(Colin!$G17959&lt;$B$1,Colin!$I17959,0)</f>
        <v>0</v>
      </c>
    </row>
    <row r="17960" spans="12:17" x14ac:dyDescent="0.25">
      <c r="L17960" s="38">
        <f>IF(AND(Colin!$G17960=$B$1,Colin!$H17960=$C$3),Colin!$I17960,)</f>
        <v>0</v>
      </c>
      <c r="M17960" s="38">
        <f>IF(AND(Colin!$G17960=$B$1,Colin!$H17960&lt;=$C$3),Colin!$I17960,)</f>
        <v>0</v>
      </c>
      <c r="N17960" s="38">
        <f>IF(AND(Colin!$G17960=$B$2,Colin!$H17960=$C$3),Colin!$I17960,)</f>
        <v>0</v>
      </c>
      <c r="O17960" s="38">
        <f>IF(AND(Colin!$G17960=$B$2,Colin!$H17960&lt;=$C$3),Colin!$I17960,)</f>
        <v>0</v>
      </c>
      <c r="P17960" s="38">
        <f>IF(Colin!$G17960&lt;$B$2,Colin!$I17960,0)</f>
        <v>0</v>
      </c>
      <c r="Q17960" s="38">
        <f>IF(Colin!$G17960&lt;$B$1,Colin!$I17960,0)</f>
        <v>0</v>
      </c>
    </row>
    <row r="17961" spans="12:17" x14ac:dyDescent="0.25">
      <c r="L17961" s="38">
        <f>IF(AND(Colin!$G17961=$B$1,Colin!$H17961=$C$3),Colin!$I17961,)</f>
        <v>0</v>
      </c>
      <c r="M17961" s="38">
        <f>IF(AND(Colin!$G17961=$B$1,Colin!$H17961&lt;=$C$3),Colin!$I17961,)</f>
        <v>0</v>
      </c>
      <c r="N17961" s="38">
        <f>IF(AND(Colin!$G17961=$B$2,Colin!$H17961=$C$3),Colin!$I17961,)</f>
        <v>0</v>
      </c>
      <c r="O17961" s="38">
        <f>IF(AND(Colin!$G17961=$B$2,Colin!$H17961&lt;=$C$3),Colin!$I17961,)</f>
        <v>0</v>
      </c>
      <c r="P17961" s="38">
        <f>IF(Colin!$G17961&lt;$B$2,Colin!$I17961,0)</f>
        <v>0</v>
      </c>
      <c r="Q17961" s="38">
        <f>IF(Colin!$G17961&lt;$B$1,Colin!$I17961,0)</f>
        <v>0</v>
      </c>
    </row>
    <row r="17962" spans="12:17" x14ac:dyDescent="0.25">
      <c r="L17962" s="38">
        <f>IF(AND(Colin!$G17962=$B$1,Colin!$H17962=$C$3),Colin!$I17962,)</f>
        <v>0</v>
      </c>
      <c r="M17962" s="38">
        <f>IF(AND(Colin!$G17962=$B$1,Colin!$H17962&lt;=$C$3),Colin!$I17962,)</f>
        <v>0</v>
      </c>
      <c r="N17962" s="38">
        <f>IF(AND(Colin!$G17962=$B$2,Colin!$H17962=$C$3),Colin!$I17962,)</f>
        <v>0</v>
      </c>
      <c r="O17962" s="38">
        <f>IF(AND(Colin!$G17962=$B$2,Colin!$H17962&lt;=$C$3),Colin!$I17962,)</f>
        <v>0</v>
      </c>
      <c r="P17962" s="38">
        <f>IF(Colin!$G17962&lt;$B$2,Colin!$I17962,0)</f>
        <v>0</v>
      </c>
      <c r="Q17962" s="38">
        <f>IF(Colin!$G17962&lt;$B$1,Colin!$I17962,0)</f>
        <v>0</v>
      </c>
    </row>
    <row r="17963" spans="12:17" x14ac:dyDescent="0.25">
      <c r="L17963" s="38">
        <f>IF(AND(Colin!$G17963=$B$1,Colin!$H17963=$C$3),Colin!$I17963,)</f>
        <v>0</v>
      </c>
      <c r="M17963" s="38">
        <f>IF(AND(Colin!$G17963=$B$1,Colin!$H17963&lt;=$C$3),Colin!$I17963,)</f>
        <v>0</v>
      </c>
      <c r="N17963" s="38">
        <f>IF(AND(Colin!$G17963=$B$2,Colin!$H17963=$C$3),Colin!$I17963,)</f>
        <v>0</v>
      </c>
      <c r="O17963" s="38">
        <f>IF(AND(Colin!$G17963=$B$2,Colin!$H17963&lt;=$C$3),Colin!$I17963,)</f>
        <v>0</v>
      </c>
      <c r="P17963" s="38">
        <f>IF(Colin!$G17963&lt;$B$2,Colin!$I17963,0)</f>
        <v>0</v>
      </c>
      <c r="Q17963" s="38">
        <f>IF(Colin!$G17963&lt;$B$1,Colin!$I17963,0)</f>
        <v>0</v>
      </c>
    </row>
    <row r="17964" spans="12:17" x14ac:dyDescent="0.25">
      <c r="L17964" s="38">
        <f>IF(AND(Colin!$G17964=$B$1,Colin!$H17964=$C$3),Colin!$I17964,)</f>
        <v>0</v>
      </c>
      <c r="M17964" s="38">
        <f>IF(AND(Colin!$G17964=$B$1,Colin!$H17964&lt;=$C$3),Colin!$I17964,)</f>
        <v>0</v>
      </c>
      <c r="N17964" s="38">
        <f>IF(AND(Colin!$G17964=$B$2,Colin!$H17964=$C$3),Colin!$I17964,)</f>
        <v>0</v>
      </c>
      <c r="O17964" s="38">
        <f>IF(AND(Colin!$G17964=$B$2,Colin!$H17964&lt;=$C$3),Colin!$I17964,)</f>
        <v>0</v>
      </c>
      <c r="P17964" s="38">
        <f>IF(Colin!$G17964&lt;$B$2,Colin!$I17964,0)</f>
        <v>0</v>
      </c>
      <c r="Q17964" s="38">
        <f>IF(Colin!$G17964&lt;$B$1,Colin!$I17964,0)</f>
        <v>0</v>
      </c>
    </row>
    <row r="17965" spans="12:17" x14ac:dyDescent="0.25">
      <c r="L17965" s="38">
        <f>IF(AND(Colin!$G17965=$B$1,Colin!$H17965=$C$3),Colin!$I17965,)</f>
        <v>0</v>
      </c>
      <c r="M17965" s="38">
        <f>IF(AND(Colin!$G17965=$B$1,Colin!$H17965&lt;=$C$3),Colin!$I17965,)</f>
        <v>0</v>
      </c>
      <c r="N17965" s="38">
        <f>IF(AND(Colin!$G17965=$B$2,Colin!$H17965=$C$3),Colin!$I17965,)</f>
        <v>0</v>
      </c>
      <c r="O17965" s="38">
        <f>IF(AND(Colin!$G17965=$B$2,Colin!$H17965&lt;=$C$3),Colin!$I17965,)</f>
        <v>0</v>
      </c>
      <c r="P17965" s="38">
        <f>IF(Colin!$G17965&lt;$B$2,Colin!$I17965,0)</f>
        <v>0</v>
      </c>
      <c r="Q17965" s="38">
        <f>IF(Colin!$G17965&lt;$B$1,Colin!$I17965,0)</f>
        <v>0</v>
      </c>
    </row>
    <row r="17966" spans="12:17" x14ac:dyDescent="0.25">
      <c r="L17966" s="38">
        <f>IF(AND(Colin!$G17966=$B$1,Colin!$H17966=$C$3),Colin!$I17966,)</f>
        <v>0</v>
      </c>
      <c r="M17966" s="38">
        <f>IF(AND(Colin!$G17966=$B$1,Colin!$H17966&lt;=$C$3),Colin!$I17966,)</f>
        <v>0</v>
      </c>
      <c r="N17966" s="38">
        <f>IF(AND(Colin!$G17966=$B$2,Colin!$H17966=$C$3),Colin!$I17966,)</f>
        <v>0</v>
      </c>
      <c r="O17966" s="38">
        <f>IF(AND(Colin!$G17966=$B$2,Colin!$H17966&lt;=$C$3),Colin!$I17966,)</f>
        <v>0</v>
      </c>
      <c r="P17966" s="38">
        <f>IF(Colin!$G17966&lt;$B$2,Colin!$I17966,0)</f>
        <v>0</v>
      </c>
      <c r="Q17966" s="38">
        <f>IF(Colin!$G17966&lt;$B$1,Colin!$I17966,0)</f>
        <v>0</v>
      </c>
    </row>
    <row r="17967" spans="12:17" x14ac:dyDescent="0.25">
      <c r="L17967" s="38">
        <f>IF(AND(Colin!$G17967=$B$1,Colin!$H17967=$C$3),Colin!$I17967,)</f>
        <v>0</v>
      </c>
      <c r="M17967" s="38">
        <f>IF(AND(Colin!$G17967=$B$1,Colin!$H17967&lt;=$C$3),Colin!$I17967,)</f>
        <v>0</v>
      </c>
      <c r="N17967" s="38">
        <f>IF(AND(Colin!$G17967=$B$2,Colin!$H17967=$C$3),Colin!$I17967,)</f>
        <v>0</v>
      </c>
      <c r="O17967" s="38">
        <f>IF(AND(Colin!$G17967=$B$2,Colin!$H17967&lt;=$C$3),Colin!$I17967,)</f>
        <v>0</v>
      </c>
      <c r="P17967" s="38">
        <f>IF(Colin!$G17967&lt;$B$2,Colin!$I17967,0)</f>
        <v>0</v>
      </c>
      <c r="Q17967" s="38">
        <f>IF(Colin!$G17967&lt;$B$1,Colin!$I17967,0)</f>
        <v>0</v>
      </c>
    </row>
    <row r="17968" spans="12:17" x14ac:dyDescent="0.25">
      <c r="L17968" s="38">
        <f>IF(AND(Colin!$G17968=$B$1,Colin!$H17968=$C$3),Colin!$I17968,)</f>
        <v>0</v>
      </c>
      <c r="M17968" s="38">
        <f>IF(AND(Colin!$G17968=$B$1,Colin!$H17968&lt;=$C$3),Colin!$I17968,)</f>
        <v>0</v>
      </c>
      <c r="N17968" s="38">
        <f>IF(AND(Colin!$G17968=$B$2,Colin!$H17968=$C$3),Colin!$I17968,)</f>
        <v>0</v>
      </c>
      <c r="O17968" s="38">
        <f>IF(AND(Colin!$G17968=$B$2,Colin!$H17968&lt;=$C$3),Colin!$I17968,)</f>
        <v>0</v>
      </c>
      <c r="P17968" s="38">
        <f>IF(Colin!$G17968&lt;$B$2,Colin!$I17968,0)</f>
        <v>0</v>
      </c>
      <c r="Q17968" s="38">
        <f>IF(Colin!$G17968&lt;$B$1,Colin!$I17968,0)</f>
        <v>0</v>
      </c>
    </row>
    <row r="17969" spans="12:17" x14ac:dyDescent="0.25">
      <c r="L17969" s="38">
        <f>IF(AND(Colin!$G17969=$B$1,Colin!$H17969=$C$3),Colin!$I17969,)</f>
        <v>0</v>
      </c>
      <c r="M17969" s="38">
        <f>IF(AND(Colin!$G17969=$B$1,Colin!$H17969&lt;=$C$3),Colin!$I17969,)</f>
        <v>0</v>
      </c>
      <c r="N17969" s="38">
        <f>IF(AND(Colin!$G17969=$B$2,Colin!$H17969=$C$3),Colin!$I17969,)</f>
        <v>0</v>
      </c>
      <c r="O17969" s="38">
        <f>IF(AND(Colin!$G17969=$B$2,Colin!$H17969&lt;=$C$3),Colin!$I17969,)</f>
        <v>0</v>
      </c>
      <c r="P17969" s="38">
        <f>IF(Colin!$G17969&lt;$B$2,Colin!$I17969,0)</f>
        <v>0</v>
      </c>
      <c r="Q17969" s="38">
        <f>IF(Colin!$G17969&lt;$B$1,Colin!$I17969,0)</f>
        <v>0</v>
      </c>
    </row>
    <row r="17970" spans="12:17" x14ac:dyDescent="0.25">
      <c r="L17970" s="38">
        <f>IF(AND(Colin!$G17970=$B$1,Colin!$H17970=$C$3),Colin!$I17970,)</f>
        <v>0</v>
      </c>
      <c r="M17970" s="38">
        <f>IF(AND(Colin!$G17970=$B$1,Colin!$H17970&lt;=$C$3),Colin!$I17970,)</f>
        <v>0</v>
      </c>
      <c r="N17970" s="38">
        <f>IF(AND(Colin!$G17970=$B$2,Colin!$H17970=$C$3),Colin!$I17970,)</f>
        <v>0</v>
      </c>
      <c r="O17970" s="38">
        <f>IF(AND(Colin!$G17970=$B$2,Colin!$H17970&lt;=$C$3),Colin!$I17970,)</f>
        <v>0</v>
      </c>
      <c r="P17970" s="38">
        <f>IF(Colin!$G17970&lt;$B$2,Colin!$I17970,0)</f>
        <v>0</v>
      </c>
      <c r="Q17970" s="38">
        <f>IF(Colin!$G17970&lt;$B$1,Colin!$I17970,0)</f>
        <v>0</v>
      </c>
    </row>
    <row r="17971" spans="12:17" x14ac:dyDescent="0.25">
      <c r="L17971" s="38">
        <f>IF(AND(Colin!$G17971=$B$1,Colin!$H17971=$C$3),Colin!$I17971,)</f>
        <v>0</v>
      </c>
      <c r="M17971" s="38">
        <f>IF(AND(Colin!$G17971=$B$1,Colin!$H17971&lt;=$C$3),Colin!$I17971,)</f>
        <v>0</v>
      </c>
      <c r="N17971" s="38">
        <f>IF(AND(Colin!$G17971=$B$2,Colin!$H17971=$C$3),Colin!$I17971,)</f>
        <v>0</v>
      </c>
      <c r="O17971" s="38">
        <f>IF(AND(Colin!$G17971=$B$2,Colin!$H17971&lt;=$C$3),Colin!$I17971,)</f>
        <v>0</v>
      </c>
      <c r="P17971" s="38">
        <f>IF(Colin!$G17971&lt;$B$2,Colin!$I17971,0)</f>
        <v>0</v>
      </c>
      <c r="Q17971" s="38">
        <f>IF(Colin!$G17971&lt;$B$1,Colin!$I17971,0)</f>
        <v>0</v>
      </c>
    </row>
    <row r="17972" spans="12:17" x14ac:dyDescent="0.25">
      <c r="L17972" s="38">
        <f>IF(AND(Colin!$G17972=$B$1,Colin!$H17972=$C$3),Colin!$I17972,)</f>
        <v>0</v>
      </c>
      <c r="M17972" s="38">
        <f>IF(AND(Colin!$G17972=$B$1,Colin!$H17972&lt;=$C$3),Colin!$I17972,)</f>
        <v>0</v>
      </c>
      <c r="N17972" s="38">
        <f>IF(AND(Colin!$G17972=$B$2,Colin!$H17972=$C$3),Colin!$I17972,)</f>
        <v>0</v>
      </c>
      <c r="O17972" s="38">
        <f>IF(AND(Colin!$G17972=$B$2,Colin!$H17972&lt;=$C$3),Colin!$I17972,)</f>
        <v>0</v>
      </c>
      <c r="P17972" s="38">
        <f>IF(Colin!$G17972&lt;$B$2,Colin!$I17972,0)</f>
        <v>0</v>
      </c>
      <c r="Q17972" s="38">
        <f>IF(Colin!$G17972&lt;$B$1,Colin!$I17972,0)</f>
        <v>0</v>
      </c>
    </row>
    <row r="17973" spans="12:17" x14ac:dyDescent="0.25">
      <c r="L17973" s="38">
        <f>IF(AND(Colin!$G17973=$B$1,Colin!$H17973=$C$3),Colin!$I17973,)</f>
        <v>0</v>
      </c>
      <c r="M17973" s="38">
        <f>IF(AND(Colin!$G17973=$B$1,Colin!$H17973&lt;=$C$3),Colin!$I17973,)</f>
        <v>0</v>
      </c>
      <c r="N17973" s="38">
        <f>IF(AND(Colin!$G17973=$B$2,Colin!$H17973=$C$3),Colin!$I17973,)</f>
        <v>0</v>
      </c>
      <c r="O17973" s="38">
        <f>IF(AND(Colin!$G17973=$B$2,Colin!$H17973&lt;=$C$3),Colin!$I17973,)</f>
        <v>0</v>
      </c>
      <c r="P17973" s="38">
        <f>IF(Colin!$G17973&lt;$B$2,Colin!$I17973,0)</f>
        <v>0</v>
      </c>
      <c r="Q17973" s="38">
        <f>IF(Colin!$G17973&lt;$B$1,Colin!$I17973,0)</f>
        <v>0</v>
      </c>
    </row>
    <row r="17974" spans="12:17" x14ac:dyDescent="0.25">
      <c r="L17974" s="38">
        <f>IF(AND(Colin!$G17974=$B$1,Colin!$H17974=$C$3),Colin!$I17974,)</f>
        <v>0</v>
      </c>
      <c r="M17974" s="38">
        <f>IF(AND(Colin!$G17974=$B$1,Colin!$H17974&lt;=$C$3),Colin!$I17974,)</f>
        <v>0</v>
      </c>
      <c r="N17974" s="38">
        <f>IF(AND(Colin!$G17974=$B$2,Colin!$H17974=$C$3),Colin!$I17974,)</f>
        <v>0</v>
      </c>
      <c r="O17974" s="38">
        <f>IF(AND(Colin!$G17974=$B$2,Colin!$H17974&lt;=$C$3),Colin!$I17974,)</f>
        <v>0</v>
      </c>
      <c r="P17974" s="38">
        <f>IF(Colin!$G17974&lt;$B$2,Colin!$I17974,0)</f>
        <v>0</v>
      </c>
      <c r="Q17974" s="38">
        <f>IF(Colin!$G17974&lt;$B$1,Colin!$I17974,0)</f>
        <v>0</v>
      </c>
    </row>
    <row r="17975" spans="12:17" x14ac:dyDescent="0.25">
      <c r="L17975" s="38">
        <f>IF(AND(Colin!$G17975=$B$1,Colin!$H17975=$C$3),Colin!$I17975,)</f>
        <v>0</v>
      </c>
      <c r="M17975" s="38">
        <f>IF(AND(Colin!$G17975=$B$1,Colin!$H17975&lt;=$C$3),Colin!$I17975,)</f>
        <v>0</v>
      </c>
      <c r="N17975" s="38">
        <f>IF(AND(Colin!$G17975=$B$2,Colin!$H17975=$C$3),Colin!$I17975,)</f>
        <v>0</v>
      </c>
      <c r="O17975" s="38">
        <f>IF(AND(Colin!$G17975=$B$2,Colin!$H17975&lt;=$C$3),Colin!$I17975,)</f>
        <v>0</v>
      </c>
      <c r="P17975" s="38">
        <f>IF(Colin!$G17975&lt;$B$2,Colin!$I17975,0)</f>
        <v>0</v>
      </c>
      <c r="Q17975" s="38">
        <f>IF(Colin!$G17975&lt;$B$1,Colin!$I17975,0)</f>
        <v>0</v>
      </c>
    </row>
    <row r="17976" spans="12:17" x14ac:dyDescent="0.25">
      <c r="L17976" s="38">
        <f>IF(AND(Colin!$G17976=$B$1,Colin!$H17976=$C$3),Colin!$I17976,)</f>
        <v>0</v>
      </c>
      <c r="M17976" s="38">
        <f>IF(AND(Colin!$G17976=$B$1,Colin!$H17976&lt;=$C$3),Colin!$I17976,)</f>
        <v>0</v>
      </c>
      <c r="N17976" s="38">
        <f>IF(AND(Colin!$G17976=$B$2,Colin!$H17976=$C$3),Colin!$I17976,)</f>
        <v>0</v>
      </c>
      <c r="O17976" s="38">
        <f>IF(AND(Colin!$G17976=$B$2,Colin!$H17976&lt;=$C$3),Colin!$I17976,)</f>
        <v>0</v>
      </c>
      <c r="P17976" s="38">
        <f>IF(Colin!$G17976&lt;$B$2,Colin!$I17976,0)</f>
        <v>0</v>
      </c>
      <c r="Q17976" s="38">
        <f>IF(Colin!$G17976&lt;$B$1,Colin!$I17976,0)</f>
        <v>0</v>
      </c>
    </row>
    <row r="17977" spans="12:17" x14ac:dyDescent="0.25">
      <c r="L17977" s="38">
        <f>IF(AND(Colin!$G17977=$B$1,Colin!$H17977=$C$3),Colin!$I17977,)</f>
        <v>0</v>
      </c>
      <c r="M17977" s="38">
        <f>IF(AND(Colin!$G17977=$B$1,Colin!$H17977&lt;=$C$3),Colin!$I17977,)</f>
        <v>0</v>
      </c>
      <c r="N17977" s="38">
        <f>IF(AND(Colin!$G17977=$B$2,Colin!$H17977=$C$3),Colin!$I17977,)</f>
        <v>0</v>
      </c>
      <c r="O17977" s="38">
        <f>IF(AND(Colin!$G17977=$B$2,Colin!$H17977&lt;=$C$3),Colin!$I17977,)</f>
        <v>0</v>
      </c>
      <c r="P17977" s="38">
        <f>IF(Colin!$G17977&lt;$B$2,Colin!$I17977,0)</f>
        <v>0</v>
      </c>
      <c r="Q17977" s="38">
        <f>IF(Colin!$G17977&lt;$B$1,Colin!$I17977,0)</f>
        <v>0</v>
      </c>
    </row>
    <row r="17978" spans="12:17" x14ac:dyDescent="0.25">
      <c r="L17978" s="38">
        <f>IF(AND(Colin!$G17978=$B$1,Colin!$H17978=$C$3),Colin!$I17978,)</f>
        <v>0</v>
      </c>
      <c r="M17978" s="38">
        <f>IF(AND(Colin!$G17978=$B$1,Colin!$H17978&lt;=$C$3),Colin!$I17978,)</f>
        <v>0</v>
      </c>
      <c r="N17978" s="38">
        <f>IF(AND(Colin!$G17978=$B$2,Colin!$H17978=$C$3),Colin!$I17978,)</f>
        <v>0</v>
      </c>
      <c r="O17978" s="38">
        <f>IF(AND(Colin!$G17978=$B$2,Colin!$H17978&lt;=$C$3),Colin!$I17978,)</f>
        <v>0</v>
      </c>
      <c r="P17978" s="38">
        <f>IF(Colin!$G17978&lt;$B$2,Colin!$I17978,0)</f>
        <v>0</v>
      </c>
      <c r="Q17978" s="38">
        <f>IF(Colin!$G17978&lt;$B$1,Colin!$I17978,0)</f>
        <v>0</v>
      </c>
    </row>
    <row r="17979" spans="12:17" x14ac:dyDescent="0.25">
      <c r="L17979" s="38">
        <f>IF(AND(Colin!$G17979=$B$1,Colin!$H17979=$C$3),Colin!$I17979,)</f>
        <v>0</v>
      </c>
      <c r="M17979" s="38">
        <f>IF(AND(Colin!$G17979=$B$1,Colin!$H17979&lt;=$C$3),Colin!$I17979,)</f>
        <v>0</v>
      </c>
      <c r="N17979" s="38">
        <f>IF(AND(Colin!$G17979=$B$2,Colin!$H17979=$C$3),Colin!$I17979,)</f>
        <v>0</v>
      </c>
      <c r="O17979" s="38">
        <f>IF(AND(Colin!$G17979=$B$2,Colin!$H17979&lt;=$C$3),Colin!$I17979,)</f>
        <v>0</v>
      </c>
      <c r="P17979" s="38">
        <f>IF(Colin!$G17979&lt;$B$2,Colin!$I17979,0)</f>
        <v>0</v>
      </c>
      <c r="Q17979" s="38">
        <f>IF(Colin!$G17979&lt;$B$1,Colin!$I17979,0)</f>
        <v>0</v>
      </c>
    </row>
    <row r="17980" spans="12:17" x14ac:dyDescent="0.25">
      <c r="L17980" s="38">
        <f>IF(AND(Colin!$G17980=$B$1,Colin!$H17980=$C$3),Colin!$I17980,)</f>
        <v>0</v>
      </c>
      <c r="M17980" s="38">
        <f>IF(AND(Colin!$G17980=$B$1,Colin!$H17980&lt;=$C$3),Colin!$I17980,)</f>
        <v>0</v>
      </c>
      <c r="N17980" s="38">
        <f>IF(AND(Colin!$G17980=$B$2,Colin!$H17980=$C$3),Colin!$I17980,)</f>
        <v>0</v>
      </c>
      <c r="O17980" s="38">
        <f>IF(AND(Colin!$G17980=$B$2,Colin!$H17980&lt;=$C$3),Colin!$I17980,)</f>
        <v>0</v>
      </c>
      <c r="P17980" s="38">
        <f>IF(Colin!$G17980&lt;$B$2,Colin!$I17980,0)</f>
        <v>0</v>
      </c>
      <c r="Q17980" s="38">
        <f>IF(Colin!$G17980&lt;$B$1,Colin!$I17980,0)</f>
        <v>0</v>
      </c>
    </row>
    <row r="17981" spans="12:17" x14ac:dyDescent="0.25">
      <c r="L17981" s="38">
        <f>IF(AND(Colin!$G17981=$B$1,Colin!$H17981=$C$3),Colin!$I17981,)</f>
        <v>0</v>
      </c>
      <c r="M17981" s="38">
        <f>IF(AND(Colin!$G17981=$B$1,Colin!$H17981&lt;=$C$3),Colin!$I17981,)</f>
        <v>0</v>
      </c>
      <c r="N17981" s="38">
        <f>IF(AND(Colin!$G17981=$B$2,Colin!$H17981=$C$3),Colin!$I17981,)</f>
        <v>0</v>
      </c>
      <c r="O17981" s="38">
        <f>IF(AND(Colin!$G17981=$B$2,Colin!$H17981&lt;=$C$3),Colin!$I17981,)</f>
        <v>0</v>
      </c>
      <c r="P17981" s="38">
        <f>IF(Colin!$G17981&lt;$B$2,Colin!$I17981,0)</f>
        <v>0</v>
      </c>
      <c r="Q17981" s="38">
        <f>IF(Colin!$G17981&lt;$B$1,Colin!$I17981,0)</f>
        <v>0</v>
      </c>
    </row>
    <row r="17982" spans="12:17" x14ac:dyDescent="0.25">
      <c r="L17982" s="38">
        <f>IF(AND(Colin!$G17982=$B$1,Colin!$H17982=$C$3),Colin!$I17982,)</f>
        <v>0</v>
      </c>
      <c r="M17982" s="38">
        <f>IF(AND(Colin!$G17982=$B$1,Colin!$H17982&lt;=$C$3),Colin!$I17982,)</f>
        <v>0</v>
      </c>
      <c r="N17982" s="38">
        <f>IF(AND(Colin!$G17982=$B$2,Colin!$H17982=$C$3),Colin!$I17982,)</f>
        <v>0</v>
      </c>
      <c r="O17982" s="38">
        <f>IF(AND(Colin!$G17982=$B$2,Colin!$H17982&lt;=$C$3),Colin!$I17982,)</f>
        <v>0</v>
      </c>
      <c r="P17982" s="38">
        <f>IF(Colin!$G17982&lt;$B$2,Colin!$I17982,0)</f>
        <v>0</v>
      </c>
      <c r="Q17982" s="38">
        <f>IF(Colin!$G17982&lt;$B$1,Colin!$I17982,0)</f>
        <v>0</v>
      </c>
    </row>
    <row r="17983" spans="12:17" x14ac:dyDescent="0.25">
      <c r="L17983" s="38">
        <f>IF(AND(Colin!$G17983=$B$1,Colin!$H17983=$C$3),Colin!$I17983,)</f>
        <v>0</v>
      </c>
      <c r="M17983" s="38">
        <f>IF(AND(Colin!$G17983=$B$1,Colin!$H17983&lt;=$C$3),Colin!$I17983,)</f>
        <v>0</v>
      </c>
      <c r="N17983" s="38">
        <f>IF(AND(Colin!$G17983=$B$2,Colin!$H17983=$C$3),Colin!$I17983,)</f>
        <v>0</v>
      </c>
      <c r="O17983" s="38">
        <f>IF(AND(Colin!$G17983=$B$2,Colin!$H17983&lt;=$C$3),Colin!$I17983,)</f>
        <v>0</v>
      </c>
      <c r="P17983" s="38">
        <f>IF(Colin!$G17983&lt;$B$2,Colin!$I17983,0)</f>
        <v>0</v>
      </c>
      <c r="Q17983" s="38">
        <f>IF(Colin!$G17983&lt;$B$1,Colin!$I17983,0)</f>
        <v>0</v>
      </c>
    </row>
    <row r="17984" spans="12:17" x14ac:dyDescent="0.25">
      <c r="L17984" s="38">
        <f>IF(AND(Colin!$G17984=$B$1,Colin!$H17984=$C$3),Colin!$I17984,)</f>
        <v>0</v>
      </c>
      <c r="M17984" s="38">
        <f>IF(AND(Colin!$G17984=$B$1,Colin!$H17984&lt;=$C$3),Colin!$I17984,)</f>
        <v>0</v>
      </c>
      <c r="N17984" s="38">
        <f>IF(AND(Colin!$G17984=$B$2,Colin!$H17984=$C$3),Colin!$I17984,)</f>
        <v>0</v>
      </c>
      <c r="O17984" s="38">
        <f>IF(AND(Colin!$G17984=$B$2,Colin!$H17984&lt;=$C$3),Colin!$I17984,)</f>
        <v>0</v>
      </c>
      <c r="P17984" s="38">
        <f>IF(Colin!$G17984&lt;$B$2,Colin!$I17984,0)</f>
        <v>0</v>
      </c>
      <c r="Q17984" s="38">
        <f>IF(Colin!$G17984&lt;$B$1,Colin!$I17984,0)</f>
        <v>0</v>
      </c>
    </row>
    <row r="17985" spans="12:17" x14ac:dyDescent="0.25">
      <c r="L17985" s="38">
        <f>IF(AND(Colin!$G17985=$B$1,Colin!$H17985=$C$3),Colin!$I17985,)</f>
        <v>0</v>
      </c>
      <c r="M17985" s="38">
        <f>IF(AND(Colin!$G17985=$B$1,Colin!$H17985&lt;=$C$3),Colin!$I17985,)</f>
        <v>0</v>
      </c>
      <c r="N17985" s="38">
        <f>IF(AND(Colin!$G17985=$B$2,Colin!$H17985=$C$3),Colin!$I17985,)</f>
        <v>0</v>
      </c>
      <c r="O17985" s="38">
        <f>IF(AND(Colin!$G17985=$B$2,Colin!$H17985&lt;=$C$3),Colin!$I17985,)</f>
        <v>0</v>
      </c>
      <c r="P17985" s="38">
        <f>IF(Colin!$G17985&lt;$B$2,Colin!$I17985,0)</f>
        <v>0</v>
      </c>
      <c r="Q17985" s="38">
        <f>IF(Colin!$G17985&lt;$B$1,Colin!$I17985,0)</f>
        <v>0</v>
      </c>
    </row>
    <row r="17986" spans="12:17" x14ac:dyDescent="0.25">
      <c r="L17986" s="38">
        <f>IF(AND(Colin!$G17986=$B$1,Colin!$H17986=$C$3),Colin!$I17986,)</f>
        <v>0</v>
      </c>
      <c r="M17986" s="38">
        <f>IF(AND(Colin!$G17986=$B$1,Colin!$H17986&lt;=$C$3),Colin!$I17986,)</f>
        <v>0</v>
      </c>
      <c r="N17986" s="38">
        <f>IF(AND(Colin!$G17986=$B$2,Colin!$H17986=$C$3),Colin!$I17986,)</f>
        <v>0</v>
      </c>
      <c r="O17986" s="38">
        <f>IF(AND(Colin!$G17986=$B$2,Colin!$H17986&lt;=$C$3),Colin!$I17986,)</f>
        <v>0</v>
      </c>
      <c r="P17986" s="38">
        <f>IF(Colin!$G17986&lt;$B$2,Colin!$I17986,0)</f>
        <v>0</v>
      </c>
      <c r="Q17986" s="38">
        <f>IF(Colin!$G17986&lt;$B$1,Colin!$I17986,0)</f>
        <v>0</v>
      </c>
    </row>
    <row r="17987" spans="12:17" x14ac:dyDescent="0.25">
      <c r="L17987" s="38">
        <f>IF(AND(Colin!$G17987=$B$1,Colin!$H17987=$C$3),Colin!$I17987,)</f>
        <v>0</v>
      </c>
      <c r="M17987" s="38">
        <f>IF(AND(Colin!$G17987=$B$1,Colin!$H17987&lt;=$C$3),Colin!$I17987,)</f>
        <v>0</v>
      </c>
      <c r="N17987" s="38">
        <f>IF(AND(Colin!$G17987=$B$2,Colin!$H17987=$C$3),Colin!$I17987,)</f>
        <v>0</v>
      </c>
      <c r="O17987" s="38">
        <f>IF(AND(Colin!$G17987=$B$2,Colin!$H17987&lt;=$C$3),Colin!$I17987,)</f>
        <v>0</v>
      </c>
      <c r="P17987" s="38">
        <f>IF(Colin!$G17987&lt;$B$2,Colin!$I17987,0)</f>
        <v>0</v>
      </c>
      <c r="Q17987" s="38">
        <f>IF(Colin!$G17987&lt;$B$1,Colin!$I17987,0)</f>
        <v>0</v>
      </c>
    </row>
    <row r="17988" spans="12:17" x14ac:dyDescent="0.25">
      <c r="L17988" s="38">
        <f>IF(AND(Colin!$G17988=$B$1,Colin!$H17988=$C$3),Colin!$I17988,)</f>
        <v>0</v>
      </c>
      <c r="M17988" s="38">
        <f>IF(AND(Colin!$G17988=$B$1,Colin!$H17988&lt;=$C$3),Colin!$I17988,)</f>
        <v>0</v>
      </c>
      <c r="N17988" s="38">
        <f>IF(AND(Colin!$G17988=$B$2,Colin!$H17988=$C$3),Colin!$I17988,)</f>
        <v>0</v>
      </c>
      <c r="O17988" s="38">
        <f>IF(AND(Colin!$G17988=$B$2,Colin!$H17988&lt;=$C$3),Colin!$I17988,)</f>
        <v>0</v>
      </c>
      <c r="P17988" s="38">
        <f>IF(Colin!$G17988&lt;$B$2,Colin!$I17988,0)</f>
        <v>0</v>
      </c>
      <c r="Q17988" s="38">
        <f>IF(Colin!$G17988&lt;$B$1,Colin!$I17988,0)</f>
        <v>0</v>
      </c>
    </row>
    <row r="17989" spans="12:17" x14ac:dyDescent="0.25">
      <c r="L17989" s="38">
        <f>IF(AND(Colin!$G17989=$B$1,Colin!$H17989=$C$3),Colin!$I17989,)</f>
        <v>0</v>
      </c>
      <c r="M17989" s="38">
        <f>IF(AND(Colin!$G17989=$B$1,Colin!$H17989&lt;=$C$3),Colin!$I17989,)</f>
        <v>0</v>
      </c>
      <c r="N17989" s="38">
        <f>IF(AND(Colin!$G17989=$B$2,Colin!$H17989=$C$3),Colin!$I17989,)</f>
        <v>0</v>
      </c>
      <c r="O17989" s="38">
        <f>IF(AND(Colin!$G17989=$B$2,Colin!$H17989&lt;=$C$3),Colin!$I17989,)</f>
        <v>0</v>
      </c>
      <c r="P17989" s="38">
        <f>IF(Colin!$G17989&lt;$B$2,Colin!$I17989,0)</f>
        <v>0</v>
      </c>
      <c r="Q17989" s="38">
        <f>IF(Colin!$G17989&lt;$B$1,Colin!$I17989,0)</f>
        <v>0</v>
      </c>
    </row>
    <row r="17990" spans="12:17" x14ac:dyDescent="0.25">
      <c r="L17990" s="38">
        <f>IF(AND(Colin!$G17990=$B$1,Colin!$H17990=$C$3),Colin!$I17990,)</f>
        <v>0</v>
      </c>
      <c r="M17990" s="38">
        <f>IF(AND(Colin!$G17990=$B$1,Colin!$H17990&lt;=$C$3),Colin!$I17990,)</f>
        <v>0</v>
      </c>
      <c r="N17990" s="38">
        <f>IF(AND(Colin!$G17990=$B$2,Colin!$H17990=$C$3),Colin!$I17990,)</f>
        <v>0</v>
      </c>
      <c r="O17990" s="38">
        <f>IF(AND(Colin!$G17990=$B$2,Colin!$H17990&lt;=$C$3),Colin!$I17990,)</f>
        <v>0</v>
      </c>
      <c r="P17990" s="38">
        <f>IF(Colin!$G17990&lt;$B$2,Colin!$I17990,0)</f>
        <v>0</v>
      </c>
      <c r="Q17990" s="38">
        <f>IF(Colin!$G17990&lt;$B$1,Colin!$I17990,0)</f>
        <v>0</v>
      </c>
    </row>
    <row r="17991" spans="12:17" x14ac:dyDescent="0.25">
      <c r="L17991" s="38">
        <f>IF(AND(Colin!$G17991=$B$1,Colin!$H17991=$C$3),Colin!$I17991,)</f>
        <v>0</v>
      </c>
      <c r="M17991" s="38">
        <f>IF(AND(Colin!$G17991=$B$1,Colin!$H17991&lt;=$C$3),Colin!$I17991,)</f>
        <v>0</v>
      </c>
      <c r="N17991" s="38">
        <f>IF(AND(Colin!$G17991=$B$2,Colin!$H17991=$C$3),Colin!$I17991,)</f>
        <v>0</v>
      </c>
      <c r="O17991" s="38">
        <f>IF(AND(Colin!$G17991=$B$2,Colin!$H17991&lt;=$C$3),Colin!$I17991,)</f>
        <v>0</v>
      </c>
      <c r="P17991" s="38">
        <f>IF(Colin!$G17991&lt;$B$2,Colin!$I17991,0)</f>
        <v>0</v>
      </c>
      <c r="Q17991" s="38">
        <f>IF(Colin!$G17991&lt;$B$1,Colin!$I17991,0)</f>
        <v>0</v>
      </c>
    </row>
    <row r="17992" spans="12:17" x14ac:dyDescent="0.25">
      <c r="L17992" s="38">
        <f>IF(AND(Colin!$G17992=$B$1,Colin!$H17992=$C$3),Colin!$I17992,)</f>
        <v>0</v>
      </c>
      <c r="M17992" s="38">
        <f>IF(AND(Colin!$G17992=$B$1,Colin!$H17992&lt;=$C$3),Colin!$I17992,)</f>
        <v>0</v>
      </c>
      <c r="N17992" s="38">
        <f>IF(AND(Colin!$G17992=$B$2,Colin!$H17992=$C$3),Colin!$I17992,)</f>
        <v>0</v>
      </c>
      <c r="O17992" s="38">
        <f>IF(AND(Colin!$G17992=$B$2,Colin!$H17992&lt;=$C$3),Colin!$I17992,)</f>
        <v>0</v>
      </c>
      <c r="P17992" s="38">
        <f>IF(Colin!$G17992&lt;$B$2,Colin!$I17992,0)</f>
        <v>0</v>
      </c>
      <c r="Q17992" s="38">
        <f>IF(Colin!$G17992&lt;$B$1,Colin!$I17992,0)</f>
        <v>0</v>
      </c>
    </row>
    <row r="17993" spans="12:17" x14ac:dyDescent="0.25">
      <c r="L17993" s="38">
        <f>IF(AND(Colin!$G17993=$B$1,Colin!$H17993=$C$3),Colin!$I17993,)</f>
        <v>0</v>
      </c>
      <c r="M17993" s="38">
        <f>IF(AND(Colin!$G17993=$B$1,Colin!$H17993&lt;=$C$3),Colin!$I17993,)</f>
        <v>0</v>
      </c>
      <c r="N17993" s="38">
        <f>IF(AND(Colin!$G17993=$B$2,Colin!$H17993=$C$3),Colin!$I17993,)</f>
        <v>0</v>
      </c>
      <c r="O17993" s="38">
        <f>IF(AND(Colin!$G17993=$B$2,Colin!$H17993&lt;=$C$3),Colin!$I17993,)</f>
        <v>0</v>
      </c>
      <c r="P17993" s="38">
        <f>IF(Colin!$G17993&lt;$B$2,Colin!$I17993,0)</f>
        <v>0</v>
      </c>
      <c r="Q17993" s="38">
        <f>IF(Colin!$G17993&lt;$B$1,Colin!$I17993,0)</f>
        <v>0</v>
      </c>
    </row>
    <row r="17994" spans="12:17" x14ac:dyDescent="0.25">
      <c r="L17994" s="38">
        <f>IF(AND(Colin!$G17994=$B$1,Colin!$H17994=$C$3),Colin!$I17994,)</f>
        <v>0</v>
      </c>
      <c r="M17994" s="38">
        <f>IF(AND(Colin!$G17994=$B$1,Colin!$H17994&lt;=$C$3),Colin!$I17994,)</f>
        <v>0</v>
      </c>
      <c r="N17994" s="38">
        <f>IF(AND(Colin!$G17994=$B$2,Colin!$H17994=$C$3),Colin!$I17994,)</f>
        <v>0</v>
      </c>
      <c r="O17994" s="38">
        <f>IF(AND(Colin!$G17994=$B$2,Colin!$H17994&lt;=$C$3),Colin!$I17994,)</f>
        <v>0</v>
      </c>
      <c r="P17994" s="38">
        <f>IF(Colin!$G17994&lt;$B$2,Colin!$I17994,0)</f>
        <v>0</v>
      </c>
      <c r="Q17994" s="38">
        <f>IF(Colin!$G17994&lt;$B$1,Colin!$I17994,0)</f>
        <v>0</v>
      </c>
    </row>
    <row r="17995" spans="12:17" x14ac:dyDescent="0.25">
      <c r="L17995" s="38">
        <f>IF(AND(Colin!$G17995=$B$1,Colin!$H17995=$C$3),Colin!$I17995,)</f>
        <v>0</v>
      </c>
      <c r="M17995" s="38">
        <f>IF(AND(Colin!$G17995=$B$1,Colin!$H17995&lt;=$C$3),Colin!$I17995,)</f>
        <v>0</v>
      </c>
      <c r="N17995" s="38">
        <f>IF(AND(Colin!$G17995=$B$2,Colin!$H17995=$C$3),Colin!$I17995,)</f>
        <v>0</v>
      </c>
      <c r="O17995" s="38">
        <f>IF(AND(Colin!$G17995=$B$2,Colin!$H17995&lt;=$C$3),Colin!$I17995,)</f>
        <v>0</v>
      </c>
      <c r="P17995" s="38">
        <f>IF(Colin!$G17995&lt;$B$2,Colin!$I17995,0)</f>
        <v>0</v>
      </c>
      <c r="Q17995" s="38">
        <f>IF(Colin!$G17995&lt;$B$1,Colin!$I17995,0)</f>
        <v>0</v>
      </c>
    </row>
    <row r="17996" spans="12:17" x14ac:dyDescent="0.25">
      <c r="L17996" s="38">
        <f>IF(AND(Colin!$G17996=$B$1,Colin!$H17996=$C$3),Colin!$I17996,)</f>
        <v>0</v>
      </c>
      <c r="M17996" s="38">
        <f>IF(AND(Colin!$G17996=$B$1,Colin!$H17996&lt;=$C$3),Colin!$I17996,)</f>
        <v>0</v>
      </c>
      <c r="N17996" s="38">
        <f>IF(AND(Colin!$G17996=$B$2,Colin!$H17996=$C$3),Colin!$I17996,)</f>
        <v>0</v>
      </c>
      <c r="O17996" s="38">
        <f>IF(AND(Colin!$G17996=$B$2,Colin!$H17996&lt;=$C$3),Colin!$I17996,)</f>
        <v>0</v>
      </c>
      <c r="P17996" s="38">
        <f>IF(Colin!$G17996&lt;$B$2,Colin!$I17996,0)</f>
        <v>0</v>
      </c>
      <c r="Q17996" s="38">
        <f>IF(Colin!$G17996&lt;$B$1,Colin!$I17996,0)</f>
        <v>0</v>
      </c>
    </row>
    <row r="17997" spans="12:17" x14ac:dyDescent="0.25">
      <c r="L17997" s="38">
        <f>IF(AND(Colin!$G17997=$B$1,Colin!$H17997=$C$3),Colin!$I17997,)</f>
        <v>0</v>
      </c>
      <c r="M17997" s="38">
        <f>IF(AND(Colin!$G17997=$B$1,Colin!$H17997&lt;=$C$3),Colin!$I17997,)</f>
        <v>0</v>
      </c>
      <c r="N17997" s="38">
        <f>IF(AND(Colin!$G17997=$B$2,Colin!$H17997=$C$3),Colin!$I17997,)</f>
        <v>0</v>
      </c>
      <c r="O17997" s="38">
        <f>IF(AND(Colin!$G17997=$B$2,Colin!$H17997&lt;=$C$3),Colin!$I17997,)</f>
        <v>0</v>
      </c>
      <c r="P17997" s="38">
        <f>IF(Colin!$G17997&lt;$B$2,Colin!$I17997,0)</f>
        <v>0</v>
      </c>
      <c r="Q17997" s="38">
        <f>IF(Colin!$G17997&lt;$B$1,Colin!$I17997,0)</f>
        <v>0</v>
      </c>
    </row>
    <row r="17998" spans="12:17" x14ac:dyDescent="0.25">
      <c r="L17998" s="38">
        <f>IF(AND(Colin!$G17998=$B$1,Colin!$H17998=$C$3),Colin!$I17998,)</f>
        <v>0</v>
      </c>
      <c r="M17998" s="38">
        <f>IF(AND(Colin!$G17998=$B$1,Colin!$H17998&lt;=$C$3),Colin!$I17998,)</f>
        <v>0</v>
      </c>
      <c r="N17998" s="38">
        <f>IF(AND(Colin!$G17998=$B$2,Colin!$H17998=$C$3),Colin!$I17998,)</f>
        <v>0</v>
      </c>
      <c r="O17998" s="38">
        <f>IF(AND(Colin!$G17998=$B$2,Colin!$H17998&lt;=$C$3),Colin!$I17998,)</f>
        <v>0</v>
      </c>
      <c r="P17998" s="38">
        <f>IF(Colin!$G17998&lt;$B$2,Colin!$I17998,0)</f>
        <v>0</v>
      </c>
      <c r="Q17998" s="38">
        <f>IF(Colin!$G17998&lt;$B$1,Colin!$I17998,0)</f>
        <v>0</v>
      </c>
    </row>
    <row r="17999" spans="12:17" x14ac:dyDescent="0.25">
      <c r="L17999" s="38">
        <f>IF(AND(Colin!$G17999=$B$1,Colin!$H17999=$C$3),Colin!$I17999,)</f>
        <v>0</v>
      </c>
      <c r="M17999" s="38">
        <f>IF(AND(Colin!$G17999=$B$1,Colin!$H17999&lt;=$C$3),Colin!$I17999,)</f>
        <v>0</v>
      </c>
      <c r="N17999" s="38">
        <f>IF(AND(Colin!$G17999=$B$2,Colin!$H17999=$C$3),Colin!$I17999,)</f>
        <v>0</v>
      </c>
      <c r="O17999" s="38">
        <f>IF(AND(Colin!$G17999=$B$2,Colin!$H17999&lt;=$C$3),Colin!$I17999,)</f>
        <v>0</v>
      </c>
      <c r="P17999" s="38">
        <f>IF(Colin!$G17999&lt;$B$2,Colin!$I17999,0)</f>
        <v>0</v>
      </c>
      <c r="Q17999" s="38">
        <f>IF(Colin!$G17999&lt;$B$1,Colin!$I17999,0)</f>
        <v>0</v>
      </c>
    </row>
    <row r="18000" spans="12:17" x14ac:dyDescent="0.25">
      <c r="L18000" s="38">
        <f>IF(AND(Colin!$G18000=$B$1,Colin!$H18000=$C$3),Colin!$I18000,)</f>
        <v>0</v>
      </c>
      <c r="M18000" s="38">
        <f>IF(AND(Colin!$G18000=$B$1,Colin!$H18000&lt;=$C$3),Colin!$I18000,)</f>
        <v>0</v>
      </c>
      <c r="N18000" s="38">
        <f>IF(AND(Colin!$G18000=$B$2,Colin!$H18000=$C$3),Colin!$I18000,)</f>
        <v>0</v>
      </c>
      <c r="O18000" s="38">
        <f>IF(AND(Colin!$G18000=$B$2,Colin!$H18000&lt;=$C$3),Colin!$I18000,)</f>
        <v>0</v>
      </c>
      <c r="P18000" s="38">
        <f>IF(Colin!$G18000&lt;$B$2,Colin!$I18000,0)</f>
        <v>0</v>
      </c>
      <c r="Q18000" s="38">
        <f>IF(Colin!$G18000&lt;$B$1,Colin!$I18000,0)</f>
        <v>0</v>
      </c>
    </row>
    <row r="18001" spans="12:17" x14ac:dyDescent="0.25">
      <c r="L18001" s="38">
        <f>IF(AND(Colin!$G18001=$B$1,Colin!$H18001=$C$3),Colin!$I18001,)</f>
        <v>0</v>
      </c>
      <c r="M18001" s="38">
        <f>IF(AND(Colin!$G18001=$B$1,Colin!$H18001&lt;=$C$3),Colin!$I18001,)</f>
        <v>0</v>
      </c>
      <c r="N18001" s="38">
        <f>IF(AND(Colin!$G18001=$B$2,Colin!$H18001=$C$3),Colin!$I18001,)</f>
        <v>0</v>
      </c>
      <c r="O18001" s="38">
        <f>IF(AND(Colin!$G18001=$B$2,Colin!$H18001&lt;=$C$3),Colin!$I18001,)</f>
        <v>0</v>
      </c>
      <c r="P18001" s="38">
        <f>IF(Colin!$G18001&lt;$B$2,Colin!$I18001,0)</f>
        <v>0</v>
      </c>
      <c r="Q18001" s="38">
        <f>IF(Colin!$G18001&lt;$B$1,Colin!$I18001,0)</f>
        <v>0</v>
      </c>
    </row>
    <row r="18002" spans="12:17" x14ac:dyDescent="0.25">
      <c r="L18002" s="38">
        <f>IF(AND(Colin!$G18002=$B$1,Colin!$H18002=$C$3),Colin!$I18002,)</f>
        <v>0</v>
      </c>
      <c r="M18002" s="38">
        <f>IF(AND(Colin!$G18002=$B$1,Colin!$H18002&lt;=$C$3),Colin!$I18002,)</f>
        <v>0</v>
      </c>
      <c r="N18002" s="38">
        <f>IF(AND(Colin!$G18002=$B$2,Colin!$H18002=$C$3),Colin!$I18002,)</f>
        <v>0</v>
      </c>
      <c r="O18002" s="38">
        <f>IF(AND(Colin!$G18002=$B$2,Colin!$H18002&lt;=$C$3),Colin!$I18002,)</f>
        <v>0</v>
      </c>
      <c r="P18002" s="38">
        <f>IF(Colin!$G18002&lt;$B$2,Colin!$I18002,0)</f>
        <v>0</v>
      </c>
      <c r="Q18002" s="38">
        <f>IF(Colin!$G18002&lt;$B$1,Colin!$I18002,0)</f>
        <v>0</v>
      </c>
    </row>
    <row r="18003" spans="12:17" x14ac:dyDescent="0.25">
      <c r="L18003" s="38">
        <f>IF(AND(Colin!$G18003=$B$1,Colin!$H18003=$C$3),Colin!$I18003,)</f>
        <v>0</v>
      </c>
      <c r="M18003" s="38">
        <f>IF(AND(Colin!$G18003=$B$1,Colin!$H18003&lt;=$C$3),Colin!$I18003,)</f>
        <v>0</v>
      </c>
      <c r="N18003" s="38">
        <f>IF(AND(Colin!$G18003=$B$2,Colin!$H18003=$C$3),Colin!$I18003,)</f>
        <v>0</v>
      </c>
      <c r="O18003" s="38">
        <f>IF(AND(Colin!$G18003=$B$2,Colin!$H18003&lt;=$C$3),Colin!$I18003,)</f>
        <v>0</v>
      </c>
      <c r="P18003" s="38">
        <f>IF(Colin!$G18003&lt;$B$2,Colin!$I18003,0)</f>
        <v>0</v>
      </c>
      <c r="Q18003" s="38">
        <f>IF(Colin!$G18003&lt;$B$1,Colin!$I18003,0)</f>
        <v>0</v>
      </c>
    </row>
    <row r="18004" spans="12:17" x14ac:dyDescent="0.25">
      <c r="L18004" s="38">
        <f>IF(AND(Colin!$G18004=$B$1,Colin!$H18004=$C$3),Colin!$I18004,)</f>
        <v>0</v>
      </c>
      <c r="M18004" s="38">
        <f>IF(AND(Colin!$G18004=$B$1,Colin!$H18004&lt;=$C$3),Colin!$I18004,)</f>
        <v>0</v>
      </c>
      <c r="N18004" s="38">
        <f>IF(AND(Colin!$G18004=$B$2,Colin!$H18004=$C$3),Colin!$I18004,)</f>
        <v>0</v>
      </c>
      <c r="O18004" s="38">
        <f>IF(AND(Colin!$G18004=$B$2,Colin!$H18004&lt;=$C$3),Colin!$I18004,)</f>
        <v>0</v>
      </c>
      <c r="P18004" s="38">
        <f>IF(Colin!$G18004&lt;$B$2,Colin!$I18004,0)</f>
        <v>0</v>
      </c>
      <c r="Q18004" s="38">
        <f>IF(Colin!$G18004&lt;$B$1,Colin!$I18004,0)</f>
        <v>0</v>
      </c>
    </row>
    <row r="18005" spans="12:17" x14ac:dyDescent="0.25">
      <c r="L18005" s="38">
        <f>IF(AND(Colin!$G18005=$B$1,Colin!$H18005=$C$3),Colin!$I18005,)</f>
        <v>0</v>
      </c>
      <c r="M18005" s="38">
        <f>IF(AND(Colin!$G18005=$B$1,Colin!$H18005&lt;=$C$3),Colin!$I18005,)</f>
        <v>0</v>
      </c>
      <c r="N18005" s="38">
        <f>IF(AND(Colin!$G18005=$B$2,Colin!$H18005=$C$3),Colin!$I18005,)</f>
        <v>0</v>
      </c>
      <c r="O18005" s="38">
        <f>IF(AND(Colin!$G18005=$B$2,Colin!$H18005&lt;=$C$3),Colin!$I18005,)</f>
        <v>0</v>
      </c>
      <c r="P18005" s="38">
        <f>IF(Colin!$G18005&lt;$B$2,Colin!$I18005,0)</f>
        <v>0</v>
      </c>
      <c r="Q18005" s="38">
        <f>IF(Colin!$G18005&lt;$B$1,Colin!$I18005,0)</f>
        <v>0</v>
      </c>
    </row>
    <row r="18006" spans="12:17" x14ac:dyDescent="0.25">
      <c r="L18006" s="38">
        <f>IF(AND(Colin!$G18006=$B$1,Colin!$H18006=$C$3),Colin!$I18006,)</f>
        <v>0</v>
      </c>
      <c r="M18006" s="38">
        <f>IF(AND(Colin!$G18006=$B$1,Colin!$H18006&lt;=$C$3),Colin!$I18006,)</f>
        <v>0</v>
      </c>
      <c r="N18006" s="38">
        <f>IF(AND(Colin!$G18006=$B$2,Colin!$H18006=$C$3),Colin!$I18006,)</f>
        <v>0</v>
      </c>
      <c r="O18006" s="38">
        <f>IF(AND(Colin!$G18006=$B$2,Colin!$H18006&lt;=$C$3),Colin!$I18006,)</f>
        <v>0</v>
      </c>
      <c r="P18006" s="38">
        <f>IF(Colin!$G18006&lt;$B$2,Colin!$I18006,0)</f>
        <v>0</v>
      </c>
      <c r="Q18006" s="38">
        <f>IF(Colin!$G18006&lt;$B$1,Colin!$I18006,0)</f>
        <v>0</v>
      </c>
    </row>
    <row r="18007" spans="12:17" x14ac:dyDescent="0.25">
      <c r="L18007" s="38">
        <f>IF(AND(Colin!$G18007=$B$1,Colin!$H18007=$C$3),Colin!$I18007,)</f>
        <v>0</v>
      </c>
      <c r="M18007" s="38">
        <f>IF(AND(Colin!$G18007=$B$1,Colin!$H18007&lt;=$C$3),Colin!$I18007,)</f>
        <v>0</v>
      </c>
      <c r="N18007" s="38">
        <f>IF(AND(Colin!$G18007=$B$2,Colin!$H18007=$C$3),Colin!$I18007,)</f>
        <v>0</v>
      </c>
      <c r="O18007" s="38">
        <f>IF(AND(Colin!$G18007=$B$2,Colin!$H18007&lt;=$C$3),Colin!$I18007,)</f>
        <v>0</v>
      </c>
      <c r="P18007" s="38">
        <f>IF(Colin!$G18007&lt;$B$2,Colin!$I18007,0)</f>
        <v>0</v>
      </c>
      <c r="Q18007" s="38">
        <f>IF(Colin!$G18007&lt;$B$1,Colin!$I18007,0)</f>
        <v>0</v>
      </c>
    </row>
    <row r="18008" spans="12:17" x14ac:dyDescent="0.25">
      <c r="L18008" s="38">
        <f>IF(AND(Colin!$G18008=$B$1,Colin!$H18008=$C$3),Colin!$I18008,)</f>
        <v>0</v>
      </c>
      <c r="M18008" s="38">
        <f>IF(AND(Colin!$G18008=$B$1,Colin!$H18008&lt;=$C$3),Colin!$I18008,)</f>
        <v>0</v>
      </c>
      <c r="N18008" s="38">
        <f>IF(AND(Colin!$G18008=$B$2,Colin!$H18008=$C$3),Colin!$I18008,)</f>
        <v>0</v>
      </c>
      <c r="O18008" s="38">
        <f>IF(AND(Colin!$G18008=$B$2,Colin!$H18008&lt;=$C$3),Colin!$I18008,)</f>
        <v>0</v>
      </c>
      <c r="P18008" s="38">
        <f>IF(Colin!$G18008&lt;$B$2,Colin!$I18008,0)</f>
        <v>0</v>
      </c>
      <c r="Q18008" s="38">
        <f>IF(Colin!$G18008&lt;$B$1,Colin!$I18008,0)</f>
        <v>0</v>
      </c>
    </row>
    <row r="18009" spans="12:17" x14ac:dyDescent="0.25">
      <c r="L18009" s="38">
        <f>IF(AND(Colin!$G18009=$B$1,Colin!$H18009=$C$3),Colin!$I18009,)</f>
        <v>0</v>
      </c>
      <c r="M18009" s="38">
        <f>IF(AND(Colin!$G18009=$B$1,Colin!$H18009&lt;=$C$3),Colin!$I18009,)</f>
        <v>0</v>
      </c>
      <c r="N18009" s="38">
        <f>IF(AND(Colin!$G18009=$B$2,Colin!$H18009=$C$3),Colin!$I18009,)</f>
        <v>0</v>
      </c>
      <c r="O18009" s="38">
        <f>IF(AND(Colin!$G18009=$B$2,Colin!$H18009&lt;=$C$3),Colin!$I18009,)</f>
        <v>0</v>
      </c>
      <c r="P18009" s="38">
        <f>IF(Colin!$G18009&lt;$B$2,Colin!$I18009,0)</f>
        <v>0</v>
      </c>
      <c r="Q18009" s="38">
        <f>IF(Colin!$G18009&lt;$B$1,Colin!$I18009,0)</f>
        <v>0</v>
      </c>
    </row>
    <row r="18010" spans="12:17" x14ac:dyDescent="0.25">
      <c r="L18010" s="38">
        <f>IF(AND(Colin!$G18010=$B$1,Colin!$H18010=$C$3),Colin!$I18010,)</f>
        <v>0</v>
      </c>
      <c r="M18010" s="38">
        <f>IF(AND(Colin!$G18010=$B$1,Colin!$H18010&lt;=$C$3),Colin!$I18010,)</f>
        <v>0</v>
      </c>
      <c r="N18010" s="38">
        <f>IF(AND(Colin!$G18010=$B$2,Colin!$H18010=$C$3),Colin!$I18010,)</f>
        <v>0</v>
      </c>
      <c r="O18010" s="38">
        <f>IF(AND(Colin!$G18010=$B$2,Colin!$H18010&lt;=$C$3),Colin!$I18010,)</f>
        <v>0</v>
      </c>
      <c r="P18010" s="38">
        <f>IF(Colin!$G18010&lt;$B$2,Colin!$I18010,0)</f>
        <v>0</v>
      </c>
      <c r="Q18010" s="38">
        <f>IF(Colin!$G18010&lt;$B$1,Colin!$I18010,0)</f>
        <v>0</v>
      </c>
    </row>
    <row r="18011" spans="12:17" x14ac:dyDescent="0.25">
      <c r="L18011" s="38">
        <f>IF(AND(Colin!$G18011=$B$1,Colin!$H18011=$C$3),Colin!$I18011,)</f>
        <v>0</v>
      </c>
      <c r="M18011" s="38">
        <f>IF(AND(Colin!$G18011=$B$1,Colin!$H18011&lt;=$C$3),Colin!$I18011,)</f>
        <v>0</v>
      </c>
      <c r="N18011" s="38">
        <f>IF(AND(Colin!$G18011=$B$2,Colin!$H18011=$C$3),Colin!$I18011,)</f>
        <v>0</v>
      </c>
      <c r="O18011" s="38">
        <f>IF(AND(Colin!$G18011=$B$2,Colin!$H18011&lt;=$C$3),Colin!$I18011,)</f>
        <v>0</v>
      </c>
      <c r="P18011" s="38">
        <f>IF(Colin!$G18011&lt;$B$2,Colin!$I18011,0)</f>
        <v>0</v>
      </c>
      <c r="Q18011" s="38">
        <f>IF(Colin!$G18011&lt;$B$1,Colin!$I18011,0)</f>
        <v>0</v>
      </c>
    </row>
    <row r="18012" spans="12:17" x14ac:dyDescent="0.25">
      <c r="L18012" s="38">
        <f>IF(AND(Colin!$G18012=$B$1,Colin!$H18012=$C$3),Colin!$I18012,)</f>
        <v>0</v>
      </c>
      <c r="M18012" s="38">
        <f>IF(AND(Colin!$G18012=$B$1,Colin!$H18012&lt;=$C$3),Colin!$I18012,)</f>
        <v>0</v>
      </c>
      <c r="N18012" s="38">
        <f>IF(AND(Colin!$G18012=$B$2,Colin!$H18012=$C$3),Colin!$I18012,)</f>
        <v>0</v>
      </c>
      <c r="O18012" s="38">
        <f>IF(AND(Colin!$G18012=$B$2,Colin!$H18012&lt;=$C$3),Colin!$I18012,)</f>
        <v>0</v>
      </c>
      <c r="P18012" s="38">
        <f>IF(Colin!$G18012&lt;$B$2,Colin!$I18012,0)</f>
        <v>0</v>
      </c>
      <c r="Q18012" s="38">
        <f>IF(Colin!$G18012&lt;$B$1,Colin!$I18012,0)</f>
        <v>0</v>
      </c>
    </row>
    <row r="18013" spans="12:17" x14ac:dyDescent="0.25">
      <c r="L18013" s="38">
        <f>IF(AND(Colin!$G18013=$B$1,Colin!$H18013=$C$3),Colin!$I18013,)</f>
        <v>0</v>
      </c>
      <c r="M18013" s="38">
        <f>IF(AND(Colin!$G18013=$B$1,Colin!$H18013&lt;=$C$3),Colin!$I18013,)</f>
        <v>0</v>
      </c>
      <c r="N18013" s="38">
        <f>IF(AND(Colin!$G18013=$B$2,Colin!$H18013=$C$3),Colin!$I18013,)</f>
        <v>0</v>
      </c>
      <c r="O18013" s="38">
        <f>IF(AND(Colin!$G18013=$B$2,Colin!$H18013&lt;=$C$3),Colin!$I18013,)</f>
        <v>0</v>
      </c>
      <c r="P18013" s="38">
        <f>IF(Colin!$G18013&lt;$B$2,Colin!$I18013,0)</f>
        <v>0</v>
      </c>
      <c r="Q18013" s="38">
        <f>IF(Colin!$G18013&lt;$B$1,Colin!$I18013,0)</f>
        <v>0</v>
      </c>
    </row>
    <row r="18014" spans="12:17" x14ac:dyDescent="0.25">
      <c r="L18014" s="38">
        <f>IF(AND(Colin!$G18014=$B$1,Colin!$H18014=$C$3),Colin!$I18014,)</f>
        <v>0</v>
      </c>
      <c r="M18014" s="38">
        <f>IF(AND(Colin!$G18014=$B$1,Colin!$H18014&lt;=$C$3),Colin!$I18014,)</f>
        <v>0</v>
      </c>
      <c r="N18014" s="38">
        <f>IF(AND(Colin!$G18014=$B$2,Colin!$H18014=$C$3),Colin!$I18014,)</f>
        <v>0</v>
      </c>
      <c r="O18014" s="38">
        <f>IF(AND(Colin!$G18014=$B$2,Colin!$H18014&lt;=$C$3),Colin!$I18014,)</f>
        <v>0</v>
      </c>
      <c r="P18014" s="38">
        <f>IF(Colin!$G18014&lt;$B$2,Colin!$I18014,0)</f>
        <v>0</v>
      </c>
      <c r="Q18014" s="38">
        <f>IF(Colin!$G18014&lt;$B$1,Colin!$I18014,0)</f>
        <v>0</v>
      </c>
    </row>
    <row r="18015" spans="12:17" x14ac:dyDescent="0.25">
      <c r="L18015" s="38">
        <f>IF(AND(Colin!$G18015=$B$1,Colin!$H18015=$C$3),Colin!$I18015,)</f>
        <v>0</v>
      </c>
      <c r="M18015" s="38">
        <f>IF(AND(Colin!$G18015=$B$1,Colin!$H18015&lt;=$C$3),Colin!$I18015,)</f>
        <v>0</v>
      </c>
      <c r="N18015" s="38">
        <f>IF(AND(Colin!$G18015=$B$2,Colin!$H18015=$C$3),Colin!$I18015,)</f>
        <v>0</v>
      </c>
      <c r="O18015" s="38">
        <f>IF(AND(Colin!$G18015=$B$2,Colin!$H18015&lt;=$C$3),Colin!$I18015,)</f>
        <v>0</v>
      </c>
      <c r="P18015" s="38">
        <f>IF(Colin!$G18015&lt;$B$2,Colin!$I18015,0)</f>
        <v>0</v>
      </c>
      <c r="Q18015" s="38">
        <f>IF(Colin!$G18015&lt;$B$1,Colin!$I18015,0)</f>
        <v>0</v>
      </c>
    </row>
    <row r="18016" spans="12:17" x14ac:dyDescent="0.25">
      <c r="L18016" s="38">
        <f>IF(AND(Colin!$G18016=$B$1,Colin!$H18016=$C$3),Colin!$I18016,)</f>
        <v>0</v>
      </c>
      <c r="M18016" s="38">
        <f>IF(AND(Colin!$G18016=$B$1,Colin!$H18016&lt;=$C$3),Colin!$I18016,)</f>
        <v>0</v>
      </c>
      <c r="N18016" s="38">
        <f>IF(AND(Colin!$G18016=$B$2,Colin!$H18016=$C$3),Colin!$I18016,)</f>
        <v>0</v>
      </c>
      <c r="O18016" s="38">
        <f>IF(AND(Colin!$G18016=$B$2,Colin!$H18016&lt;=$C$3),Colin!$I18016,)</f>
        <v>0</v>
      </c>
      <c r="P18016" s="38">
        <f>IF(Colin!$G18016&lt;$B$2,Colin!$I18016,0)</f>
        <v>0</v>
      </c>
      <c r="Q18016" s="38">
        <f>IF(Colin!$G18016&lt;$B$1,Colin!$I18016,0)</f>
        <v>0</v>
      </c>
    </row>
    <row r="18017" spans="12:17" x14ac:dyDescent="0.25">
      <c r="L18017" s="38">
        <f>IF(AND(Colin!$G18017=$B$1,Colin!$H18017=$C$3),Colin!$I18017,)</f>
        <v>0</v>
      </c>
      <c r="M18017" s="38">
        <f>IF(AND(Colin!$G18017=$B$1,Colin!$H18017&lt;=$C$3),Colin!$I18017,)</f>
        <v>0</v>
      </c>
      <c r="N18017" s="38">
        <f>IF(AND(Colin!$G18017=$B$2,Colin!$H18017=$C$3),Colin!$I18017,)</f>
        <v>0</v>
      </c>
      <c r="O18017" s="38">
        <f>IF(AND(Colin!$G18017=$B$2,Colin!$H18017&lt;=$C$3),Colin!$I18017,)</f>
        <v>0</v>
      </c>
      <c r="P18017" s="38">
        <f>IF(Colin!$G18017&lt;$B$2,Colin!$I18017,0)</f>
        <v>0</v>
      </c>
      <c r="Q18017" s="38">
        <f>IF(Colin!$G18017&lt;$B$1,Colin!$I18017,0)</f>
        <v>0</v>
      </c>
    </row>
    <row r="18018" spans="12:17" x14ac:dyDescent="0.25">
      <c r="L18018" s="38">
        <f>IF(AND(Colin!$G18018=$B$1,Colin!$H18018=$C$3),Colin!$I18018,)</f>
        <v>0</v>
      </c>
      <c r="M18018" s="38">
        <f>IF(AND(Colin!$G18018=$B$1,Colin!$H18018&lt;=$C$3),Colin!$I18018,)</f>
        <v>0</v>
      </c>
      <c r="N18018" s="38">
        <f>IF(AND(Colin!$G18018=$B$2,Colin!$H18018=$C$3),Colin!$I18018,)</f>
        <v>0</v>
      </c>
      <c r="O18018" s="38">
        <f>IF(AND(Colin!$G18018=$B$2,Colin!$H18018&lt;=$C$3),Colin!$I18018,)</f>
        <v>0</v>
      </c>
      <c r="P18018" s="38">
        <f>IF(Colin!$G18018&lt;$B$2,Colin!$I18018,0)</f>
        <v>0</v>
      </c>
      <c r="Q18018" s="38">
        <f>IF(Colin!$G18018&lt;$B$1,Colin!$I18018,0)</f>
        <v>0</v>
      </c>
    </row>
    <row r="18019" spans="12:17" x14ac:dyDescent="0.25">
      <c r="L18019" s="38">
        <f>IF(AND(Colin!$G18019=$B$1,Colin!$H18019=$C$3),Colin!$I18019,)</f>
        <v>0</v>
      </c>
      <c r="M18019" s="38">
        <f>IF(AND(Colin!$G18019=$B$1,Colin!$H18019&lt;=$C$3),Colin!$I18019,)</f>
        <v>0</v>
      </c>
      <c r="N18019" s="38">
        <f>IF(AND(Colin!$G18019=$B$2,Colin!$H18019=$C$3),Colin!$I18019,)</f>
        <v>0</v>
      </c>
      <c r="O18019" s="38">
        <f>IF(AND(Colin!$G18019=$B$2,Colin!$H18019&lt;=$C$3),Colin!$I18019,)</f>
        <v>0</v>
      </c>
      <c r="P18019" s="38">
        <f>IF(Colin!$G18019&lt;$B$2,Colin!$I18019,0)</f>
        <v>0</v>
      </c>
      <c r="Q18019" s="38">
        <f>IF(Colin!$G18019&lt;$B$1,Colin!$I18019,0)</f>
        <v>0</v>
      </c>
    </row>
    <row r="18020" spans="12:17" x14ac:dyDescent="0.25">
      <c r="L18020" s="38">
        <f>IF(AND(Colin!$G18020=$B$1,Colin!$H18020=$C$3),Colin!$I18020,)</f>
        <v>0</v>
      </c>
      <c r="M18020" s="38">
        <f>IF(AND(Colin!$G18020=$B$1,Colin!$H18020&lt;=$C$3),Colin!$I18020,)</f>
        <v>0</v>
      </c>
      <c r="N18020" s="38">
        <f>IF(AND(Colin!$G18020=$B$2,Colin!$H18020=$C$3),Colin!$I18020,)</f>
        <v>0</v>
      </c>
      <c r="O18020" s="38">
        <f>IF(AND(Colin!$G18020=$B$2,Colin!$H18020&lt;=$C$3),Colin!$I18020,)</f>
        <v>0</v>
      </c>
      <c r="P18020" s="38">
        <f>IF(Colin!$G18020&lt;$B$2,Colin!$I18020,0)</f>
        <v>0</v>
      </c>
      <c r="Q18020" s="38">
        <f>IF(Colin!$G18020&lt;$B$1,Colin!$I18020,0)</f>
        <v>0</v>
      </c>
    </row>
    <row r="18021" spans="12:17" x14ac:dyDescent="0.25">
      <c r="L18021" s="38">
        <f>IF(AND(Colin!$G18021=$B$1,Colin!$H18021=$C$3),Colin!$I18021,)</f>
        <v>0</v>
      </c>
      <c r="M18021" s="38">
        <f>IF(AND(Colin!$G18021=$B$1,Colin!$H18021&lt;=$C$3),Colin!$I18021,)</f>
        <v>0</v>
      </c>
      <c r="N18021" s="38">
        <f>IF(AND(Colin!$G18021=$B$2,Colin!$H18021=$C$3),Colin!$I18021,)</f>
        <v>0</v>
      </c>
      <c r="O18021" s="38">
        <f>IF(AND(Colin!$G18021=$B$2,Colin!$H18021&lt;=$C$3),Colin!$I18021,)</f>
        <v>0</v>
      </c>
      <c r="P18021" s="38">
        <f>IF(Colin!$G18021&lt;$B$2,Colin!$I18021,0)</f>
        <v>0</v>
      </c>
      <c r="Q18021" s="38">
        <f>IF(Colin!$G18021&lt;$B$1,Colin!$I18021,0)</f>
        <v>0</v>
      </c>
    </row>
    <row r="18022" spans="12:17" x14ac:dyDescent="0.25">
      <c r="L18022" s="38">
        <f>IF(AND(Colin!$G18022=$B$1,Colin!$H18022=$C$3),Colin!$I18022,)</f>
        <v>0</v>
      </c>
      <c r="M18022" s="38">
        <f>IF(AND(Colin!$G18022=$B$1,Colin!$H18022&lt;=$C$3),Colin!$I18022,)</f>
        <v>0</v>
      </c>
      <c r="N18022" s="38">
        <f>IF(AND(Colin!$G18022=$B$2,Colin!$H18022=$C$3),Colin!$I18022,)</f>
        <v>0</v>
      </c>
      <c r="O18022" s="38">
        <f>IF(AND(Colin!$G18022=$B$2,Colin!$H18022&lt;=$C$3),Colin!$I18022,)</f>
        <v>0</v>
      </c>
      <c r="P18022" s="38">
        <f>IF(Colin!$G18022&lt;$B$2,Colin!$I18022,0)</f>
        <v>0</v>
      </c>
      <c r="Q18022" s="38">
        <f>IF(Colin!$G18022&lt;$B$1,Colin!$I18022,0)</f>
        <v>0</v>
      </c>
    </row>
    <row r="18023" spans="12:17" x14ac:dyDescent="0.25">
      <c r="L18023" s="38">
        <f>IF(AND(Colin!$G18023=$B$1,Colin!$H18023=$C$3),Colin!$I18023,)</f>
        <v>0</v>
      </c>
      <c r="M18023" s="38">
        <f>IF(AND(Colin!$G18023=$B$1,Colin!$H18023&lt;=$C$3),Colin!$I18023,)</f>
        <v>0</v>
      </c>
      <c r="N18023" s="38">
        <f>IF(AND(Colin!$G18023=$B$2,Colin!$H18023=$C$3),Colin!$I18023,)</f>
        <v>0</v>
      </c>
      <c r="O18023" s="38">
        <f>IF(AND(Colin!$G18023=$B$2,Colin!$H18023&lt;=$C$3),Colin!$I18023,)</f>
        <v>0</v>
      </c>
      <c r="P18023" s="38">
        <f>IF(Colin!$G18023&lt;$B$2,Colin!$I18023,0)</f>
        <v>0</v>
      </c>
      <c r="Q18023" s="38">
        <f>IF(Colin!$G18023&lt;$B$1,Colin!$I18023,0)</f>
        <v>0</v>
      </c>
    </row>
    <row r="18024" spans="12:17" x14ac:dyDescent="0.25">
      <c r="L18024" s="38">
        <f>IF(AND(Colin!$G18024=$B$1,Colin!$H18024=$C$3),Colin!$I18024,)</f>
        <v>0</v>
      </c>
      <c r="M18024" s="38">
        <f>IF(AND(Colin!$G18024=$B$1,Colin!$H18024&lt;=$C$3),Colin!$I18024,)</f>
        <v>0</v>
      </c>
      <c r="N18024" s="38">
        <f>IF(AND(Colin!$G18024=$B$2,Colin!$H18024=$C$3),Colin!$I18024,)</f>
        <v>0</v>
      </c>
      <c r="O18024" s="38">
        <f>IF(AND(Colin!$G18024=$B$2,Colin!$H18024&lt;=$C$3),Colin!$I18024,)</f>
        <v>0</v>
      </c>
      <c r="P18024" s="38">
        <f>IF(Colin!$G18024&lt;$B$2,Colin!$I18024,0)</f>
        <v>0</v>
      </c>
      <c r="Q18024" s="38">
        <f>IF(Colin!$G18024&lt;$B$1,Colin!$I18024,0)</f>
        <v>0</v>
      </c>
    </row>
    <row r="18025" spans="12:17" x14ac:dyDescent="0.25">
      <c r="L18025" s="38">
        <f>IF(AND(Colin!$G18025=$B$1,Colin!$H18025=$C$3),Colin!$I18025,)</f>
        <v>0</v>
      </c>
      <c r="M18025" s="38">
        <f>IF(AND(Colin!$G18025=$B$1,Colin!$H18025&lt;=$C$3),Colin!$I18025,)</f>
        <v>0</v>
      </c>
      <c r="N18025" s="38">
        <f>IF(AND(Colin!$G18025=$B$2,Colin!$H18025=$C$3),Colin!$I18025,)</f>
        <v>0</v>
      </c>
      <c r="O18025" s="38">
        <f>IF(AND(Colin!$G18025=$B$2,Colin!$H18025&lt;=$C$3),Colin!$I18025,)</f>
        <v>0</v>
      </c>
      <c r="P18025" s="38">
        <f>IF(Colin!$G18025&lt;$B$2,Colin!$I18025,0)</f>
        <v>0</v>
      </c>
      <c r="Q18025" s="38">
        <f>IF(Colin!$G18025&lt;$B$1,Colin!$I18025,0)</f>
        <v>0</v>
      </c>
    </row>
    <row r="18026" spans="12:17" x14ac:dyDescent="0.25">
      <c r="L18026" s="38">
        <f>IF(AND(Colin!$G18026=$B$1,Colin!$H18026=$C$3),Colin!$I18026,)</f>
        <v>0</v>
      </c>
      <c r="M18026" s="38">
        <f>IF(AND(Colin!$G18026=$B$1,Colin!$H18026&lt;=$C$3),Colin!$I18026,)</f>
        <v>0</v>
      </c>
      <c r="N18026" s="38">
        <f>IF(AND(Colin!$G18026=$B$2,Colin!$H18026=$C$3),Colin!$I18026,)</f>
        <v>0</v>
      </c>
      <c r="O18026" s="38">
        <f>IF(AND(Colin!$G18026=$B$2,Colin!$H18026&lt;=$C$3),Colin!$I18026,)</f>
        <v>0</v>
      </c>
      <c r="P18026" s="38">
        <f>IF(Colin!$G18026&lt;$B$2,Colin!$I18026,0)</f>
        <v>0</v>
      </c>
      <c r="Q18026" s="38">
        <f>IF(Colin!$G18026&lt;$B$1,Colin!$I18026,0)</f>
        <v>0</v>
      </c>
    </row>
    <row r="18027" spans="12:17" x14ac:dyDescent="0.25">
      <c r="L18027" s="38">
        <f>IF(AND(Colin!$G18027=$B$1,Colin!$H18027=$C$3),Colin!$I18027,)</f>
        <v>0</v>
      </c>
      <c r="M18027" s="38">
        <f>IF(AND(Colin!$G18027=$B$1,Colin!$H18027&lt;=$C$3),Colin!$I18027,)</f>
        <v>0</v>
      </c>
      <c r="N18027" s="38">
        <f>IF(AND(Colin!$G18027=$B$2,Colin!$H18027=$C$3),Colin!$I18027,)</f>
        <v>0</v>
      </c>
      <c r="O18027" s="38">
        <f>IF(AND(Colin!$G18027=$B$2,Colin!$H18027&lt;=$C$3),Colin!$I18027,)</f>
        <v>0</v>
      </c>
      <c r="P18027" s="38">
        <f>IF(Colin!$G18027&lt;$B$2,Colin!$I18027,0)</f>
        <v>0</v>
      </c>
      <c r="Q18027" s="38">
        <f>IF(Colin!$G18027&lt;$B$1,Colin!$I18027,0)</f>
        <v>0</v>
      </c>
    </row>
    <row r="18028" spans="12:17" x14ac:dyDescent="0.25">
      <c r="L18028" s="38">
        <f>IF(AND(Colin!$G18028=$B$1,Colin!$H18028=$C$3),Colin!$I18028,)</f>
        <v>0</v>
      </c>
      <c r="M18028" s="38">
        <f>IF(AND(Colin!$G18028=$B$1,Colin!$H18028&lt;=$C$3),Colin!$I18028,)</f>
        <v>0</v>
      </c>
      <c r="N18028" s="38">
        <f>IF(AND(Colin!$G18028=$B$2,Colin!$H18028=$C$3),Colin!$I18028,)</f>
        <v>0</v>
      </c>
      <c r="O18028" s="38">
        <f>IF(AND(Colin!$G18028=$B$2,Colin!$H18028&lt;=$C$3),Colin!$I18028,)</f>
        <v>0</v>
      </c>
      <c r="P18028" s="38">
        <f>IF(Colin!$G18028&lt;$B$2,Colin!$I18028,0)</f>
        <v>0</v>
      </c>
      <c r="Q18028" s="38">
        <f>IF(Colin!$G18028&lt;$B$1,Colin!$I18028,0)</f>
        <v>0</v>
      </c>
    </row>
    <row r="18029" spans="12:17" x14ac:dyDescent="0.25">
      <c r="L18029" s="38">
        <f>IF(AND(Colin!$G18029=$B$1,Colin!$H18029=$C$3),Colin!$I18029,)</f>
        <v>0</v>
      </c>
      <c r="M18029" s="38">
        <f>IF(AND(Colin!$G18029=$B$1,Colin!$H18029&lt;=$C$3),Colin!$I18029,)</f>
        <v>0</v>
      </c>
      <c r="N18029" s="38">
        <f>IF(AND(Colin!$G18029=$B$2,Colin!$H18029=$C$3),Colin!$I18029,)</f>
        <v>0</v>
      </c>
      <c r="O18029" s="38">
        <f>IF(AND(Colin!$G18029=$B$2,Colin!$H18029&lt;=$C$3),Colin!$I18029,)</f>
        <v>0</v>
      </c>
      <c r="P18029" s="38">
        <f>IF(Colin!$G18029&lt;$B$2,Colin!$I18029,0)</f>
        <v>0</v>
      </c>
      <c r="Q18029" s="38">
        <f>IF(Colin!$G18029&lt;$B$1,Colin!$I18029,0)</f>
        <v>0</v>
      </c>
    </row>
    <row r="18030" spans="12:17" x14ac:dyDescent="0.25">
      <c r="L18030" s="38">
        <f>IF(AND(Colin!$G18030=$B$1,Colin!$H18030=$C$3),Colin!$I18030,)</f>
        <v>0</v>
      </c>
      <c r="M18030" s="38">
        <f>IF(AND(Colin!$G18030=$B$1,Colin!$H18030&lt;=$C$3),Colin!$I18030,)</f>
        <v>0</v>
      </c>
      <c r="N18030" s="38">
        <f>IF(AND(Colin!$G18030=$B$2,Colin!$H18030=$C$3),Colin!$I18030,)</f>
        <v>0</v>
      </c>
      <c r="O18030" s="38">
        <f>IF(AND(Colin!$G18030=$B$2,Colin!$H18030&lt;=$C$3),Colin!$I18030,)</f>
        <v>0</v>
      </c>
      <c r="P18030" s="38">
        <f>IF(Colin!$G18030&lt;$B$2,Colin!$I18030,0)</f>
        <v>0</v>
      </c>
      <c r="Q18030" s="38">
        <f>IF(Colin!$G18030&lt;$B$1,Colin!$I18030,0)</f>
        <v>0</v>
      </c>
    </row>
    <row r="18031" spans="12:17" x14ac:dyDescent="0.25">
      <c r="L18031" s="38">
        <f>IF(AND(Colin!$G18031=$B$1,Colin!$H18031=$C$3),Colin!$I18031,)</f>
        <v>0</v>
      </c>
      <c r="M18031" s="38">
        <f>IF(AND(Colin!$G18031=$B$1,Colin!$H18031&lt;=$C$3),Colin!$I18031,)</f>
        <v>0</v>
      </c>
      <c r="N18031" s="38">
        <f>IF(AND(Colin!$G18031=$B$2,Colin!$H18031=$C$3),Colin!$I18031,)</f>
        <v>0</v>
      </c>
      <c r="O18031" s="38">
        <f>IF(AND(Colin!$G18031=$B$2,Colin!$H18031&lt;=$C$3),Colin!$I18031,)</f>
        <v>0</v>
      </c>
      <c r="P18031" s="38">
        <f>IF(Colin!$G18031&lt;$B$2,Colin!$I18031,0)</f>
        <v>0</v>
      </c>
      <c r="Q18031" s="38">
        <f>IF(Colin!$G18031&lt;$B$1,Colin!$I18031,0)</f>
        <v>0</v>
      </c>
    </row>
    <row r="18032" spans="12:17" x14ac:dyDescent="0.25">
      <c r="L18032" s="38">
        <f>IF(AND(Colin!$G18032=$B$1,Colin!$H18032=$C$3),Colin!$I18032,)</f>
        <v>0</v>
      </c>
      <c r="M18032" s="38">
        <f>IF(AND(Colin!$G18032=$B$1,Colin!$H18032&lt;=$C$3),Colin!$I18032,)</f>
        <v>0</v>
      </c>
      <c r="N18032" s="38">
        <f>IF(AND(Colin!$G18032=$B$2,Colin!$H18032=$C$3),Colin!$I18032,)</f>
        <v>0</v>
      </c>
      <c r="O18032" s="38">
        <f>IF(AND(Colin!$G18032=$B$2,Colin!$H18032&lt;=$C$3),Colin!$I18032,)</f>
        <v>0</v>
      </c>
      <c r="P18032" s="38">
        <f>IF(Colin!$G18032&lt;$B$2,Colin!$I18032,0)</f>
        <v>0</v>
      </c>
      <c r="Q18032" s="38">
        <f>IF(Colin!$G18032&lt;$B$1,Colin!$I18032,0)</f>
        <v>0</v>
      </c>
    </row>
    <row r="18033" spans="12:17" x14ac:dyDescent="0.25">
      <c r="L18033" s="38">
        <f>IF(AND(Colin!$G18033=$B$1,Colin!$H18033=$C$3),Colin!$I18033,)</f>
        <v>0</v>
      </c>
      <c r="M18033" s="38">
        <f>IF(AND(Colin!$G18033=$B$1,Colin!$H18033&lt;=$C$3),Colin!$I18033,)</f>
        <v>0</v>
      </c>
      <c r="N18033" s="38">
        <f>IF(AND(Colin!$G18033=$B$2,Colin!$H18033=$C$3),Colin!$I18033,)</f>
        <v>0</v>
      </c>
      <c r="O18033" s="38">
        <f>IF(AND(Colin!$G18033=$B$2,Colin!$H18033&lt;=$C$3),Colin!$I18033,)</f>
        <v>0</v>
      </c>
      <c r="P18033" s="38">
        <f>IF(Colin!$G18033&lt;$B$2,Colin!$I18033,0)</f>
        <v>0</v>
      </c>
      <c r="Q18033" s="38">
        <f>IF(Colin!$G18033&lt;$B$1,Colin!$I18033,0)</f>
        <v>0</v>
      </c>
    </row>
    <row r="18034" spans="12:17" x14ac:dyDescent="0.25">
      <c r="L18034" s="38">
        <f>IF(AND(Colin!$G18034=$B$1,Colin!$H18034=$C$3),Colin!$I18034,)</f>
        <v>0</v>
      </c>
      <c r="M18034" s="38">
        <f>IF(AND(Colin!$G18034=$B$1,Colin!$H18034&lt;=$C$3),Colin!$I18034,)</f>
        <v>0</v>
      </c>
      <c r="N18034" s="38">
        <f>IF(AND(Colin!$G18034=$B$2,Colin!$H18034=$C$3),Colin!$I18034,)</f>
        <v>0</v>
      </c>
      <c r="O18034" s="38">
        <f>IF(AND(Colin!$G18034=$B$2,Colin!$H18034&lt;=$C$3),Colin!$I18034,)</f>
        <v>0</v>
      </c>
      <c r="P18034" s="38">
        <f>IF(Colin!$G18034&lt;$B$2,Colin!$I18034,0)</f>
        <v>0</v>
      </c>
      <c r="Q18034" s="38">
        <f>IF(Colin!$G18034&lt;$B$1,Colin!$I18034,0)</f>
        <v>0</v>
      </c>
    </row>
    <row r="18035" spans="12:17" x14ac:dyDescent="0.25">
      <c r="L18035" s="38">
        <f>IF(AND(Colin!$G18035=$B$1,Colin!$H18035=$C$3),Colin!$I18035,)</f>
        <v>0</v>
      </c>
      <c r="M18035" s="38">
        <f>IF(AND(Colin!$G18035=$B$1,Colin!$H18035&lt;=$C$3),Colin!$I18035,)</f>
        <v>0</v>
      </c>
      <c r="N18035" s="38">
        <f>IF(AND(Colin!$G18035=$B$2,Colin!$H18035=$C$3),Colin!$I18035,)</f>
        <v>0</v>
      </c>
      <c r="O18035" s="38">
        <f>IF(AND(Colin!$G18035=$B$2,Colin!$H18035&lt;=$C$3),Colin!$I18035,)</f>
        <v>0</v>
      </c>
      <c r="P18035" s="38">
        <f>IF(Colin!$G18035&lt;$B$2,Colin!$I18035,0)</f>
        <v>0</v>
      </c>
      <c r="Q18035" s="38">
        <f>IF(Colin!$G18035&lt;$B$1,Colin!$I18035,0)</f>
        <v>0</v>
      </c>
    </row>
    <row r="18036" spans="12:17" x14ac:dyDescent="0.25">
      <c r="L18036" s="38">
        <f>IF(AND(Colin!$G18036=$B$1,Colin!$H18036=$C$3),Colin!$I18036,)</f>
        <v>0</v>
      </c>
      <c r="M18036" s="38">
        <f>IF(AND(Colin!$G18036=$B$1,Colin!$H18036&lt;=$C$3),Colin!$I18036,)</f>
        <v>0</v>
      </c>
      <c r="N18036" s="38">
        <f>IF(AND(Colin!$G18036=$B$2,Colin!$H18036=$C$3),Colin!$I18036,)</f>
        <v>0</v>
      </c>
      <c r="O18036" s="38">
        <f>IF(AND(Colin!$G18036=$B$2,Colin!$H18036&lt;=$C$3),Colin!$I18036,)</f>
        <v>0</v>
      </c>
      <c r="P18036" s="38">
        <f>IF(Colin!$G18036&lt;$B$2,Colin!$I18036,0)</f>
        <v>0</v>
      </c>
      <c r="Q18036" s="38">
        <f>IF(Colin!$G18036&lt;$B$1,Colin!$I18036,0)</f>
        <v>0</v>
      </c>
    </row>
    <row r="18037" spans="12:17" x14ac:dyDescent="0.25">
      <c r="L18037" s="38">
        <f>IF(AND(Colin!$G18037=$B$1,Colin!$H18037=$C$3),Colin!$I18037,)</f>
        <v>0</v>
      </c>
      <c r="M18037" s="38">
        <f>IF(AND(Colin!$G18037=$B$1,Colin!$H18037&lt;=$C$3),Colin!$I18037,)</f>
        <v>0</v>
      </c>
      <c r="N18037" s="38">
        <f>IF(AND(Colin!$G18037=$B$2,Colin!$H18037=$C$3),Colin!$I18037,)</f>
        <v>0</v>
      </c>
      <c r="O18037" s="38">
        <f>IF(AND(Colin!$G18037=$B$2,Colin!$H18037&lt;=$C$3),Colin!$I18037,)</f>
        <v>0</v>
      </c>
      <c r="P18037" s="38">
        <f>IF(Colin!$G18037&lt;$B$2,Colin!$I18037,0)</f>
        <v>0</v>
      </c>
      <c r="Q18037" s="38">
        <f>IF(Colin!$G18037&lt;$B$1,Colin!$I18037,0)</f>
        <v>0</v>
      </c>
    </row>
    <row r="18038" spans="12:17" x14ac:dyDescent="0.25">
      <c r="L18038" s="38">
        <f>IF(AND(Colin!$G18038=$B$1,Colin!$H18038=$C$3),Colin!$I18038,)</f>
        <v>0</v>
      </c>
      <c r="M18038" s="38">
        <f>IF(AND(Colin!$G18038=$B$1,Colin!$H18038&lt;=$C$3),Colin!$I18038,)</f>
        <v>0</v>
      </c>
      <c r="N18038" s="38">
        <f>IF(AND(Colin!$G18038=$B$2,Colin!$H18038=$C$3),Colin!$I18038,)</f>
        <v>0</v>
      </c>
      <c r="O18038" s="38">
        <f>IF(AND(Colin!$G18038=$B$2,Colin!$H18038&lt;=$C$3),Colin!$I18038,)</f>
        <v>0</v>
      </c>
      <c r="P18038" s="38">
        <f>IF(Colin!$G18038&lt;$B$2,Colin!$I18038,0)</f>
        <v>0</v>
      </c>
      <c r="Q18038" s="38">
        <f>IF(Colin!$G18038&lt;$B$1,Colin!$I18038,0)</f>
        <v>0</v>
      </c>
    </row>
    <row r="18039" spans="12:17" x14ac:dyDescent="0.25">
      <c r="L18039" s="38">
        <f>IF(AND(Colin!$G18039=$B$1,Colin!$H18039=$C$3),Colin!$I18039,)</f>
        <v>0</v>
      </c>
      <c r="M18039" s="38">
        <f>IF(AND(Colin!$G18039=$B$1,Colin!$H18039&lt;=$C$3),Colin!$I18039,)</f>
        <v>0</v>
      </c>
      <c r="N18039" s="38">
        <f>IF(AND(Colin!$G18039=$B$2,Colin!$H18039=$C$3),Colin!$I18039,)</f>
        <v>0</v>
      </c>
      <c r="O18039" s="38">
        <f>IF(AND(Colin!$G18039=$B$2,Colin!$H18039&lt;=$C$3),Colin!$I18039,)</f>
        <v>0</v>
      </c>
      <c r="P18039" s="38">
        <f>IF(Colin!$G18039&lt;$B$2,Colin!$I18039,0)</f>
        <v>0</v>
      </c>
      <c r="Q18039" s="38">
        <f>IF(Colin!$G18039&lt;$B$1,Colin!$I18039,0)</f>
        <v>0</v>
      </c>
    </row>
    <row r="18040" spans="12:17" x14ac:dyDescent="0.25">
      <c r="L18040" s="38">
        <f>IF(AND(Colin!$G18040=$B$1,Colin!$H18040=$C$3),Colin!$I18040,)</f>
        <v>0</v>
      </c>
      <c r="M18040" s="38">
        <f>IF(AND(Colin!$G18040=$B$1,Colin!$H18040&lt;=$C$3),Colin!$I18040,)</f>
        <v>0</v>
      </c>
      <c r="N18040" s="38">
        <f>IF(AND(Colin!$G18040=$B$2,Colin!$H18040=$C$3),Colin!$I18040,)</f>
        <v>0</v>
      </c>
      <c r="O18040" s="38">
        <f>IF(AND(Colin!$G18040=$B$2,Colin!$H18040&lt;=$C$3),Colin!$I18040,)</f>
        <v>0</v>
      </c>
      <c r="P18040" s="38">
        <f>IF(Colin!$G18040&lt;$B$2,Colin!$I18040,0)</f>
        <v>0</v>
      </c>
      <c r="Q18040" s="38">
        <f>IF(Colin!$G18040&lt;$B$1,Colin!$I18040,0)</f>
        <v>0</v>
      </c>
    </row>
    <row r="18041" spans="12:17" x14ac:dyDescent="0.25">
      <c r="L18041" s="38">
        <f>IF(AND(Colin!$G18041=$B$1,Colin!$H18041=$C$3),Colin!$I18041,)</f>
        <v>0</v>
      </c>
      <c r="M18041" s="38">
        <f>IF(AND(Colin!$G18041=$B$1,Colin!$H18041&lt;=$C$3),Colin!$I18041,)</f>
        <v>0</v>
      </c>
      <c r="N18041" s="38">
        <f>IF(AND(Colin!$G18041=$B$2,Colin!$H18041=$C$3),Colin!$I18041,)</f>
        <v>0</v>
      </c>
      <c r="O18041" s="38">
        <f>IF(AND(Colin!$G18041=$B$2,Colin!$H18041&lt;=$C$3),Colin!$I18041,)</f>
        <v>0</v>
      </c>
      <c r="P18041" s="38">
        <f>IF(Colin!$G18041&lt;$B$2,Colin!$I18041,0)</f>
        <v>0</v>
      </c>
      <c r="Q18041" s="38">
        <f>IF(Colin!$G18041&lt;$B$1,Colin!$I18041,0)</f>
        <v>0</v>
      </c>
    </row>
    <row r="18042" spans="12:17" x14ac:dyDescent="0.25">
      <c r="L18042" s="38">
        <f>IF(AND(Colin!$G18042=$B$1,Colin!$H18042=$C$3),Colin!$I18042,)</f>
        <v>0</v>
      </c>
      <c r="M18042" s="38">
        <f>IF(AND(Colin!$G18042=$B$1,Colin!$H18042&lt;=$C$3),Colin!$I18042,)</f>
        <v>0</v>
      </c>
      <c r="N18042" s="38">
        <f>IF(AND(Colin!$G18042=$B$2,Colin!$H18042=$C$3),Colin!$I18042,)</f>
        <v>0</v>
      </c>
      <c r="O18042" s="38">
        <f>IF(AND(Colin!$G18042=$B$2,Colin!$H18042&lt;=$C$3),Colin!$I18042,)</f>
        <v>0</v>
      </c>
      <c r="P18042" s="38">
        <f>IF(Colin!$G18042&lt;$B$2,Colin!$I18042,0)</f>
        <v>0</v>
      </c>
      <c r="Q18042" s="38">
        <f>IF(Colin!$G18042&lt;$B$1,Colin!$I18042,0)</f>
        <v>0</v>
      </c>
    </row>
    <row r="18043" spans="12:17" x14ac:dyDescent="0.25">
      <c r="L18043" s="38">
        <f>IF(AND(Colin!$G18043=$B$1,Colin!$H18043=$C$3),Colin!$I18043,)</f>
        <v>0</v>
      </c>
      <c r="M18043" s="38">
        <f>IF(AND(Colin!$G18043=$B$1,Colin!$H18043&lt;=$C$3),Colin!$I18043,)</f>
        <v>0</v>
      </c>
      <c r="N18043" s="38">
        <f>IF(AND(Colin!$G18043=$B$2,Colin!$H18043=$C$3),Colin!$I18043,)</f>
        <v>0</v>
      </c>
      <c r="O18043" s="38">
        <f>IF(AND(Colin!$G18043=$B$2,Colin!$H18043&lt;=$C$3),Colin!$I18043,)</f>
        <v>0</v>
      </c>
      <c r="P18043" s="38">
        <f>IF(Colin!$G18043&lt;$B$2,Colin!$I18043,0)</f>
        <v>0</v>
      </c>
      <c r="Q18043" s="38">
        <f>IF(Colin!$G18043&lt;$B$1,Colin!$I18043,0)</f>
        <v>0</v>
      </c>
    </row>
    <row r="18044" spans="12:17" x14ac:dyDescent="0.25">
      <c r="L18044" s="38">
        <f>IF(AND(Colin!$G18044=$B$1,Colin!$H18044=$C$3),Colin!$I18044,)</f>
        <v>0</v>
      </c>
      <c r="M18044" s="38">
        <f>IF(AND(Colin!$G18044=$B$1,Colin!$H18044&lt;=$C$3),Colin!$I18044,)</f>
        <v>0</v>
      </c>
      <c r="N18044" s="38">
        <f>IF(AND(Colin!$G18044=$B$2,Colin!$H18044=$C$3),Colin!$I18044,)</f>
        <v>0</v>
      </c>
      <c r="O18044" s="38">
        <f>IF(AND(Colin!$G18044=$B$2,Colin!$H18044&lt;=$C$3),Colin!$I18044,)</f>
        <v>0</v>
      </c>
      <c r="P18044" s="38">
        <f>IF(Colin!$G18044&lt;$B$2,Colin!$I18044,0)</f>
        <v>0</v>
      </c>
      <c r="Q18044" s="38">
        <f>IF(Colin!$G18044&lt;$B$1,Colin!$I18044,0)</f>
        <v>0</v>
      </c>
    </row>
    <row r="18045" spans="12:17" x14ac:dyDescent="0.25">
      <c r="L18045" s="38">
        <f>IF(AND(Colin!$G18045=$B$1,Colin!$H18045=$C$3),Colin!$I18045,)</f>
        <v>0</v>
      </c>
      <c r="M18045" s="38">
        <f>IF(AND(Colin!$G18045=$B$1,Colin!$H18045&lt;=$C$3),Colin!$I18045,)</f>
        <v>0</v>
      </c>
      <c r="N18045" s="38">
        <f>IF(AND(Colin!$G18045=$B$2,Colin!$H18045=$C$3),Colin!$I18045,)</f>
        <v>0</v>
      </c>
      <c r="O18045" s="38">
        <f>IF(AND(Colin!$G18045=$B$2,Colin!$H18045&lt;=$C$3),Colin!$I18045,)</f>
        <v>0</v>
      </c>
      <c r="P18045" s="38">
        <f>IF(Colin!$G18045&lt;$B$2,Colin!$I18045,0)</f>
        <v>0</v>
      </c>
      <c r="Q18045" s="38">
        <f>IF(Colin!$G18045&lt;$B$1,Colin!$I18045,0)</f>
        <v>0</v>
      </c>
    </row>
    <row r="18046" spans="12:17" x14ac:dyDescent="0.25">
      <c r="L18046" s="38">
        <f>IF(AND(Colin!$G18046=$B$1,Colin!$H18046=$C$3),Colin!$I18046,)</f>
        <v>0</v>
      </c>
      <c r="M18046" s="38">
        <f>IF(AND(Colin!$G18046=$B$1,Colin!$H18046&lt;=$C$3),Colin!$I18046,)</f>
        <v>0</v>
      </c>
      <c r="N18046" s="38">
        <f>IF(AND(Colin!$G18046=$B$2,Colin!$H18046=$C$3),Colin!$I18046,)</f>
        <v>0</v>
      </c>
      <c r="O18046" s="38">
        <f>IF(AND(Colin!$G18046=$B$2,Colin!$H18046&lt;=$C$3),Colin!$I18046,)</f>
        <v>0</v>
      </c>
      <c r="P18046" s="38">
        <f>IF(Colin!$G18046&lt;$B$2,Colin!$I18046,0)</f>
        <v>0</v>
      </c>
      <c r="Q18046" s="38">
        <f>IF(Colin!$G18046&lt;$B$1,Colin!$I18046,0)</f>
        <v>0</v>
      </c>
    </row>
    <row r="18047" spans="12:17" x14ac:dyDescent="0.25">
      <c r="L18047" s="38">
        <f>IF(AND(Colin!$G18047=$B$1,Colin!$H18047=$C$3),Colin!$I18047,)</f>
        <v>0</v>
      </c>
      <c r="M18047" s="38">
        <f>IF(AND(Colin!$G18047=$B$1,Colin!$H18047&lt;=$C$3),Colin!$I18047,)</f>
        <v>0</v>
      </c>
      <c r="N18047" s="38">
        <f>IF(AND(Colin!$G18047=$B$2,Colin!$H18047=$C$3),Colin!$I18047,)</f>
        <v>0</v>
      </c>
      <c r="O18047" s="38">
        <f>IF(AND(Colin!$G18047=$B$2,Colin!$H18047&lt;=$C$3),Colin!$I18047,)</f>
        <v>0</v>
      </c>
      <c r="P18047" s="38">
        <f>IF(Colin!$G18047&lt;$B$2,Colin!$I18047,0)</f>
        <v>0</v>
      </c>
      <c r="Q18047" s="38">
        <f>IF(Colin!$G18047&lt;$B$1,Colin!$I18047,0)</f>
        <v>0</v>
      </c>
    </row>
    <row r="18048" spans="12:17" x14ac:dyDescent="0.25">
      <c r="L18048" s="38">
        <f>IF(AND(Colin!$G18048=$B$1,Colin!$H18048=$C$3),Colin!$I18048,)</f>
        <v>0</v>
      </c>
      <c r="M18048" s="38">
        <f>IF(AND(Colin!$G18048=$B$1,Colin!$H18048&lt;=$C$3),Colin!$I18048,)</f>
        <v>0</v>
      </c>
      <c r="N18048" s="38">
        <f>IF(AND(Colin!$G18048=$B$2,Colin!$H18048=$C$3),Colin!$I18048,)</f>
        <v>0</v>
      </c>
      <c r="O18048" s="38">
        <f>IF(AND(Colin!$G18048=$B$2,Colin!$H18048&lt;=$C$3),Colin!$I18048,)</f>
        <v>0</v>
      </c>
      <c r="P18048" s="38">
        <f>IF(Colin!$G18048&lt;$B$2,Colin!$I18048,0)</f>
        <v>0</v>
      </c>
      <c r="Q18048" s="38">
        <f>IF(Colin!$G18048&lt;$B$1,Colin!$I18048,0)</f>
        <v>0</v>
      </c>
    </row>
    <row r="18049" spans="12:17" x14ac:dyDescent="0.25">
      <c r="L18049" s="38">
        <f>IF(AND(Colin!$G18049=$B$1,Colin!$H18049=$C$3),Colin!$I18049,)</f>
        <v>0</v>
      </c>
      <c r="M18049" s="38">
        <f>IF(AND(Colin!$G18049=$B$1,Colin!$H18049&lt;=$C$3),Colin!$I18049,)</f>
        <v>0</v>
      </c>
      <c r="N18049" s="38">
        <f>IF(AND(Colin!$G18049=$B$2,Colin!$H18049=$C$3),Colin!$I18049,)</f>
        <v>0</v>
      </c>
      <c r="O18049" s="38">
        <f>IF(AND(Colin!$G18049=$B$2,Colin!$H18049&lt;=$C$3),Colin!$I18049,)</f>
        <v>0</v>
      </c>
      <c r="P18049" s="38">
        <f>IF(Colin!$G18049&lt;$B$2,Colin!$I18049,0)</f>
        <v>0</v>
      </c>
      <c r="Q18049" s="38">
        <f>IF(Colin!$G18049&lt;$B$1,Colin!$I18049,0)</f>
        <v>0</v>
      </c>
    </row>
    <row r="18050" spans="12:17" x14ac:dyDescent="0.25">
      <c r="L18050" s="38">
        <f>IF(AND(Colin!$G18050=$B$1,Colin!$H18050=$C$3),Colin!$I18050,)</f>
        <v>0</v>
      </c>
      <c r="M18050" s="38">
        <f>IF(AND(Colin!$G18050=$B$1,Colin!$H18050&lt;=$C$3),Colin!$I18050,)</f>
        <v>0</v>
      </c>
      <c r="N18050" s="38">
        <f>IF(AND(Colin!$G18050=$B$2,Colin!$H18050=$C$3),Colin!$I18050,)</f>
        <v>0</v>
      </c>
      <c r="O18050" s="38">
        <f>IF(AND(Colin!$G18050=$B$2,Colin!$H18050&lt;=$C$3),Colin!$I18050,)</f>
        <v>0</v>
      </c>
      <c r="P18050" s="38">
        <f>IF(Colin!$G18050&lt;$B$2,Colin!$I18050,0)</f>
        <v>0</v>
      </c>
      <c r="Q18050" s="38">
        <f>IF(Colin!$G18050&lt;$B$1,Colin!$I18050,0)</f>
        <v>0</v>
      </c>
    </row>
    <row r="18051" spans="12:17" x14ac:dyDescent="0.25">
      <c r="L18051" s="38">
        <f>IF(AND(Colin!$G18051=$B$1,Colin!$H18051=$C$3),Colin!$I18051,)</f>
        <v>0</v>
      </c>
      <c r="M18051" s="38">
        <f>IF(AND(Colin!$G18051=$B$1,Colin!$H18051&lt;=$C$3),Colin!$I18051,)</f>
        <v>0</v>
      </c>
      <c r="N18051" s="38">
        <f>IF(AND(Colin!$G18051=$B$2,Colin!$H18051=$C$3),Colin!$I18051,)</f>
        <v>0</v>
      </c>
      <c r="O18051" s="38">
        <f>IF(AND(Colin!$G18051=$B$2,Colin!$H18051&lt;=$C$3),Colin!$I18051,)</f>
        <v>0</v>
      </c>
      <c r="P18051" s="38">
        <f>IF(Colin!$G18051&lt;$B$2,Colin!$I18051,0)</f>
        <v>0</v>
      </c>
      <c r="Q18051" s="38">
        <f>IF(Colin!$G18051&lt;$B$1,Colin!$I18051,0)</f>
        <v>0</v>
      </c>
    </row>
    <row r="18052" spans="12:17" x14ac:dyDescent="0.25">
      <c r="L18052" s="38">
        <f>IF(AND(Colin!$G18052=$B$1,Colin!$H18052=$C$3),Colin!$I18052,)</f>
        <v>0</v>
      </c>
      <c r="M18052" s="38">
        <f>IF(AND(Colin!$G18052=$B$1,Colin!$H18052&lt;=$C$3),Colin!$I18052,)</f>
        <v>0</v>
      </c>
      <c r="N18052" s="38">
        <f>IF(AND(Colin!$G18052=$B$2,Colin!$H18052=$C$3),Colin!$I18052,)</f>
        <v>0</v>
      </c>
      <c r="O18052" s="38">
        <f>IF(AND(Colin!$G18052=$B$2,Colin!$H18052&lt;=$C$3),Colin!$I18052,)</f>
        <v>0</v>
      </c>
      <c r="P18052" s="38">
        <f>IF(Colin!$G18052&lt;$B$2,Colin!$I18052,0)</f>
        <v>0</v>
      </c>
      <c r="Q18052" s="38">
        <f>IF(Colin!$G18052&lt;$B$1,Colin!$I18052,0)</f>
        <v>0</v>
      </c>
    </row>
    <row r="18053" spans="12:17" x14ac:dyDescent="0.25">
      <c r="L18053" s="38">
        <f>IF(AND(Colin!$G18053=$B$1,Colin!$H18053=$C$3),Colin!$I18053,)</f>
        <v>0</v>
      </c>
      <c r="M18053" s="38">
        <f>IF(AND(Colin!$G18053=$B$1,Colin!$H18053&lt;=$C$3),Colin!$I18053,)</f>
        <v>0</v>
      </c>
      <c r="N18053" s="38">
        <f>IF(AND(Colin!$G18053=$B$2,Colin!$H18053=$C$3),Colin!$I18053,)</f>
        <v>0</v>
      </c>
      <c r="O18053" s="38">
        <f>IF(AND(Colin!$G18053=$B$2,Colin!$H18053&lt;=$C$3),Colin!$I18053,)</f>
        <v>0</v>
      </c>
      <c r="P18053" s="38">
        <f>IF(Colin!$G18053&lt;$B$2,Colin!$I18053,0)</f>
        <v>0</v>
      </c>
      <c r="Q18053" s="38">
        <f>IF(Colin!$G18053&lt;$B$1,Colin!$I18053,0)</f>
        <v>0</v>
      </c>
    </row>
    <row r="18054" spans="12:17" x14ac:dyDescent="0.25">
      <c r="L18054" s="38">
        <f>IF(AND(Colin!$G18054=$B$1,Colin!$H18054=$C$3),Colin!$I18054,)</f>
        <v>0</v>
      </c>
      <c r="M18054" s="38">
        <f>IF(AND(Colin!$G18054=$B$1,Colin!$H18054&lt;=$C$3),Colin!$I18054,)</f>
        <v>0</v>
      </c>
      <c r="N18054" s="38">
        <f>IF(AND(Colin!$G18054=$B$2,Colin!$H18054=$C$3),Colin!$I18054,)</f>
        <v>0</v>
      </c>
      <c r="O18054" s="38">
        <f>IF(AND(Colin!$G18054=$B$2,Colin!$H18054&lt;=$C$3),Colin!$I18054,)</f>
        <v>0</v>
      </c>
      <c r="P18054" s="38">
        <f>IF(Colin!$G18054&lt;$B$2,Colin!$I18054,0)</f>
        <v>0</v>
      </c>
      <c r="Q18054" s="38">
        <f>IF(Colin!$G18054&lt;$B$1,Colin!$I18054,0)</f>
        <v>0</v>
      </c>
    </row>
    <row r="18055" spans="12:17" x14ac:dyDescent="0.25">
      <c r="L18055" s="38">
        <f>IF(AND(Colin!$G18055=$B$1,Colin!$H18055=$C$3),Colin!$I18055,)</f>
        <v>0</v>
      </c>
      <c r="M18055" s="38">
        <f>IF(AND(Colin!$G18055=$B$1,Colin!$H18055&lt;=$C$3),Colin!$I18055,)</f>
        <v>0</v>
      </c>
      <c r="N18055" s="38">
        <f>IF(AND(Colin!$G18055=$B$2,Colin!$H18055=$C$3),Colin!$I18055,)</f>
        <v>0</v>
      </c>
      <c r="O18055" s="38">
        <f>IF(AND(Colin!$G18055=$B$2,Colin!$H18055&lt;=$C$3),Colin!$I18055,)</f>
        <v>0</v>
      </c>
      <c r="P18055" s="38">
        <f>IF(Colin!$G18055&lt;$B$2,Colin!$I18055,0)</f>
        <v>0</v>
      </c>
      <c r="Q18055" s="38">
        <f>IF(Colin!$G18055&lt;$B$1,Colin!$I18055,0)</f>
        <v>0</v>
      </c>
    </row>
    <row r="18056" spans="12:17" x14ac:dyDescent="0.25">
      <c r="L18056" s="38">
        <f>IF(AND(Colin!$G18056=$B$1,Colin!$H18056=$C$3),Colin!$I18056,)</f>
        <v>0</v>
      </c>
      <c r="M18056" s="38">
        <f>IF(AND(Colin!$G18056=$B$1,Colin!$H18056&lt;=$C$3),Colin!$I18056,)</f>
        <v>0</v>
      </c>
      <c r="N18056" s="38">
        <f>IF(AND(Colin!$G18056=$B$2,Colin!$H18056=$C$3),Colin!$I18056,)</f>
        <v>0</v>
      </c>
      <c r="O18056" s="38">
        <f>IF(AND(Colin!$G18056=$B$2,Colin!$H18056&lt;=$C$3),Colin!$I18056,)</f>
        <v>0</v>
      </c>
      <c r="P18056" s="38">
        <f>IF(Colin!$G18056&lt;$B$2,Colin!$I18056,0)</f>
        <v>0</v>
      </c>
      <c r="Q18056" s="38">
        <f>IF(Colin!$G18056&lt;$B$1,Colin!$I18056,0)</f>
        <v>0</v>
      </c>
    </row>
    <row r="18057" spans="12:17" x14ac:dyDescent="0.25">
      <c r="L18057" s="38">
        <f>IF(AND(Colin!$G18057=$B$1,Colin!$H18057=$C$3),Colin!$I18057,)</f>
        <v>0</v>
      </c>
      <c r="M18057" s="38">
        <f>IF(AND(Colin!$G18057=$B$1,Colin!$H18057&lt;=$C$3),Colin!$I18057,)</f>
        <v>0</v>
      </c>
      <c r="N18057" s="38">
        <f>IF(AND(Colin!$G18057=$B$2,Colin!$H18057=$C$3),Colin!$I18057,)</f>
        <v>0</v>
      </c>
      <c r="O18057" s="38">
        <f>IF(AND(Colin!$G18057=$B$2,Colin!$H18057&lt;=$C$3),Colin!$I18057,)</f>
        <v>0</v>
      </c>
      <c r="P18057" s="38">
        <f>IF(Colin!$G18057&lt;$B$2,Colin!$I18057,0)</f>
        <v>0</v>
      </c>
      <c r="Q18057" s="38">
        <f>IF(Colin!$G18057&lt;$B$1,Colin!$I18057,0)</f>
        <v>0</v>
      </c>
    </row>
    <row r="18058" spans="12:17" x14ac:dyDescent="0.25">
      <c r="L18058" s="38">
        <f>IF(AND(Colin!$G18058=$B$1,Colin!$H18058=$C$3),Colin!$I18058,)</f>
        <v>0</v>
      </c>
      <c r="M18058" s="38">
        <f>IF(AND(Colin!$G18058=$B$1,Colin!$H18058&lt;=$C$3),Colin!$I18058,)</f>
        <v>0</v>
      </c>
      <c r="N18058" s="38">
        <f>IF(AND(Colin!$G18058=$B$2,Colin!$H18058=$C$3),Colin!$I18058,)</f>
        <v>0</v>
      </c>
      <c r="O18058" s="38">
        <f>IF(AND(Colin!$G18058=$B$2,Colin!$H18058&lt;=$C$3),Colin!$I18058,)</f>
        <v>0</v>
      </c>
      <c r="P18058" s="38">
        <f>IF(Colin!$G18058&lt;$B$2,Colin!$I18058,0)</f>
        <v>0</v>
      </c>
      <c r="Q18058" s="38">
        <f>IF(Colin!$G18058&lt;$B$1,Colin!$I18058,0)</f>
        <v>0</v>
      </c>
    </row>
    <row r="18059" spans="12:17" x14ac:dyDescent="0.25">
      <c r="L18059" s="38">
        <f>IF(AND(Colin!$G18059=$B$1,Colin!$H18059=$C$3),Colin!$I18059,)</f>
        <v>0</v>
      </c>
      <c r="M18059" s="38">
        <f>IF(AND(Colin!$G18059=$B$1,Colin!$H18059&lt;=$C$3),Colin!$I18059,)</f>
        <v>0</v>
      </c>
      <c r="N18059" s="38">
        <f>IF(AND(Colin!$G18059=$B$2,Colin!$H18059=$C$3),Colin!$I18059,)</f>
        <v>0</v>
      </c>
      <c r="O18059" s="38">
        <f>IF(AND(Colin!$G18059=$B$2,Colin!$H18059&lt;=$C$3),Colin!$I18059,)</f>
        <v>0</v>
      </c>
      <c r="P18059" s="38">
        <f>IF(Colin!$G18059&lt;$B$2,Colin!$I18059,0)</f>
        <v>0</v>
      </c>
      <c r="Q18059" s="38">
        <f>IF(Colin!$G18059&lt;$B$1,Colin!$I18059,0)</f>
        <v>0</v>
      </c>
    </row>
    <row r="18060" spans="12:17" x14ac:dyDescent="0.25">
      <c r="L18060" s="38">
        <f>IF(AND(Colin!$G18060=$B$1,Colin!$H18060=$C$3),Colin!$I18060,)</f>
        <v>0</v>
      </c>
      <c r="M18060" s="38">
        <f>IF(AND(Colin!$G18060=$B$1,Colin!$H18060&lt;=$C$3),Colin!$I18060,)</f>
        <v>0</v>
      </c>
      <c r="N18060" s="38">
        <f>IF(AND(Colin!$G18060=$B$2,Colin!$H18060=$C$3),Colin!$I18060,)</f>
        <v>0</v>
      </c>
      <c r="O18060" s="38">
        <f>IF(AND(Colin!$G18060=$B$2,Colin!$H18060&lt;=$C$3),Colin!$I18060,)</f>
        <v>0</v>
      </c>
      <c r="P18060" s="38">
        <f>IF(Colin!$G18060&lt;$B$2,Colin!$I18060,0)</f>
        <v>0</v>
      </c>
      <c r="Q18060" s="38">
        <f>IF(Colin!$G18060&lt;$B$1,Colin!$I18060,0)</f>
        <v>0</v>
      </c>
    </row>
    <row r="18061" spans="12:17" x14ac:dyDescent="0.25">
      <c r="L18061" s="38">
        <f>IF(AND(Colin!$G18061=$B$1,Colin!$H18061=$C$3),Colin!$I18061,)</f>
        <v>0</v>
      </c>
      <c r="M18061" s="38">
        <f>IF(AND(Colin!$G18061=$B$1,Colin!$H18061&lt;=$C$3),Colin!$I18061,)</f>
        <v>0</v>
      </c>
      <c r="N18061" s="38">
        <f>IF(AND(Colin!$G18061=$B$2,Colin!$H18061=$C$3),Colin!$I18061,)</f>
        <v>0</v>
      </c>
      <c r="O18061" s="38">
        <f>IF(AND(Colin!$G18061=$B$2,Colin!$H18061&lt;=$C$3),Colin!$I18061,)</f>
        <v>0</v>
      </c>
      <c r="P18061" s="38">
        <f>IF(Colin!$G18061&lt;$B$2,Colin!$I18061,0)</f>
        <v>0</v>
      </c>
      <c r="Q18061" s="38">
        <f>IF(Colin!$G18061&lt;$B$1,Colin!$I18061,0)</f>
        <v>0</v>
      </c>
    </row>
    <row r="18062" spans="12:17" x14ac:dyDescent="0.25">
      <c r="L18062" s="38">
        <f>IF(AND(Colin!$G18062=$B$1,Colin!$H18062=$C$3),Colin!$I18062,)</f>
        <v>0</v>
      </c>
      <c r="M18062" s="38">
        <f>IF(AND(Colin!$G18062=$B$1,Colin!$H18062&lt;=$C$3),Colin!$I18062,)</f>
        <v>0</v>
      </c>
      <c r="N18062" s="38">
        <f>IF(AND(Colin!$G18062=$B$2,Colin!$H18062=$C$3),Colin!$I18062,)</f>
        <v>0</v>
      </c>
      <c r="O18062" s="38">
        <f>IF(AND(Colin!$G18062=$B$2,Colin!$H18062&lt;=$C$3),Colin!$I18062,)</f>
        <v>0</v>
      </c>
      <c r="P18062" s="38">
        <f>IF(Colin!$G18062&lt;$B$2,Colin!$I18062,0)</f>
        <v>0</v>
      </c>
      <c r="Q18062" s="38">
        <f>IF(Colin!$G18062&lt;$B$1,Colin!$I18062,0)</f>
        <v>0</v>
      </c>
    </row>
    <row r="18063" spans="12:17" x14ac:dyDescent="0.25">
      <c r="L18063" s="38">
        <f>IF(AND(Colin!$G18063=$B$1,Colin!$H18063=$C$3),Colin!$I18063,)</f>
        <v>0</v>
      </c>
      <c r="M18063" s="38">
        <f>IF(AND(Colin!$G18063=$B$1,Colin!$H18063&lt;=$C$3),Colin!$I18063,)</f>
        <v>0</v>
      </c>
      <c r="N18063" s="38">
        <f>IF(AND(Colin!$G18063=$B$2,Colin!$H18063=$C$3),Colin!$I18063,)</f>
        <v>0</v>
      </c>
      <c r="O18063" s="38">
        <f>IF(AND(Colin!$G18063=$B$2,Colin!$H18063&lt;=$C$3),Colin!$I18063,)</f>
        <v>0</v>
      </c>
      <c r="P18063" s="38">
        <f>IF(Colin!$G18063&lt;$B$2,Colin!$I18063,0)</f>
        <v>0</v>
      </c>
      <c r="Q18063" s="38">
        <f>IF(Colin!$G18063&lt;$B$1,Colin!$I18063,0)</f>
        <v>0</v>
      </c>
    </row>
    <row r="18064" spans="12:17" x14ac:dyDescent="0.25">
      <c r="L18064" s="38">
        <f>IF(AND(Colin!$G18064=$B$1,Colin!$H18064=$C$3),Colin!$I18064,)</f>
        <v>0</v>
      </c>
      <c r="M18064" s="38">
        <f>IF(AND(Colin!$G18064=$B$1,Colin!$H18064&lt;=$C$3),Colin!$I18064,)</f>
        <v>0</v>
      </c>
      <c r="N18064" s="38">
        <f>IF(AND(Colin!$G18064=$B$2,Colin!$H18064=$C$3),Colin!$I18064,)</f>
        <v>0</v>
      </c>
      <c r="O18064" s="38">
        <f>IF(AND(Colin!$G18064=$B$2,Colin!$H18064&lt;=$C$3),Colin!$I18064,)</f>
        <v>0</v>
      </c>
      <c r="P18064" s="38">
        <f>IF(Colin!$G18064&lt;$B$2,Colin!$I18064,0)</f>
        <v>0</v>
      </c>
      <c r="Q18064" s="38">
        <f>IF(Colin!$G18064&lt;$B$1,Colin!$I18064,0)</f>
        <v>0</v>
      </c>
    </row>
    <row r="18065" spans="12:17" x14ac:dyDescent="0.25">
      <c r="L18065" s="38">
        <f>IF(AND(Colin!$G18065=$B$1,Colin!$H18065=$C$3),Colin!$I18065,)</f>
        <v>0</v>
      </c>
      <c r="M18065" s="38">
        <f>IF(AND(Colin!$G18065=$B$1,Colin!$H18065&lt;=$C$3),Colin!$I18065,)</f>
        <v>0</v>
      </c>
      <c r="N18065" s="38">
        <f>IF(AND(Colin!$G18065=$B$2,Colin!$H18065=$C$3),Colin!$I18065,)</f>
        <v>0</v>
      </c>
      <c r="O18065" s="38">
        <f>IF(AND(Colin!$G18065=$B$2,Colin!$H18065&lt;=$C$3),Colin!$I18065,)</f>
        <v>0</v>
      </c>
      <c r="P18065" s="38">
        <f>IF(Colin!$G18065&lt;$B$2,Colin!$I18065,0)</f>
        <v>0</v>
      </c>
      <c r="Q18065" s="38">
        <f>IF(Colin!$G18065&lt;$B$1,Colin!$I18065,0)</f>
        <v>0</v>
      </c>
    </row>
    <row r="18066" spans="12:17" x14ac:dyDescent="0.25">
      <c r="L18066" s="38">
        <f>IF(AND(Colin!$G18066=$B$1,Colin!$H18066=$C$3),Colin!$I18066,)</f>
        <v>0</v>
      </c>
      <c r="M18066" s="38">
        <f>IF(AND(Colin!$G18066=$B$1,Colin!$H18066&lt;=$C$3),Colin!$I18066,)</f>
        <v>0</v>
      </c>
      <c r="N18066" s="38">
        <f>IF(AND(Colin!$G18066=$B$2,Colin!$H18066=$C$3),Colin!$I18066,)</f>
        <v>0</v>
      </c>
      <c r="O18066" s="38">
        <f>IF(AND(Colin!$G18066=$B$2,Colin!$H18066&lt;=$C$3),Colin!$I18066,)</f>
        <v>0</v>
      </c>
      <c r="P18066" s="38">
        <f>IF(Colin!$G18066&lt;$B$2,Colin!$I18066,0)</f>
        <v>0</v>
      </c>
      <c r="Q18066" s="38">
        <f>IF(Colin!$G18066&lt;$B$1,Colin!$I18066,0)</f>
        <v>0</v>
      </c>
    </row>
    <row r="18067" spans="12:17" x14ac:dyDescent="0.25">
      <c r="L18067" s="38">
        <f>IF(AND(Colin!$G18067=$B$1,Colin!$H18067=$C$3),Colin!$I18067,)</f>
        <v>0</v>
      </c>
      <c r="M18067" s="38">
        <f>IF(AND(Colin!$G18067=$B$1,Colin!$H18067&lt;=$C$3),Colin!$I18067,)</f>
        <v>0</v>
      </c>
      <c r="N18067" s="38">
        <f>IF(AND(Colin!$G18067=$B$2,Colin!$H18067=$C$3),Colin!$I18067,)</f>
        <v>0</v>
      </c>
      <c r="O18067" s="38">
        <f>IF(AND(Colin!$G18067=$B$2,Colin!$H18067&lt;=$C$3),Colin!$I18067,)</f>
        <v>0</v>
      </c>
      <c r="P18067" s="38">
        <f>IF(Colin!$G18067&lt;$B$2,Colin!$I18067,0)</f>
        <v>0</v>
      </c>
      <c r="Q18067" s="38">
        <f>IF(Colin!$G18067&lt;$B$1,Colin!$I18067,0)</f>
        <v>0</v>
      </c>
    </row>
    <row r="18068" spans="12:17" x14ac:dyDescent="0.25">
      <c r="L18068" s="38">
        <f>IF(AND(Colin!$G18068=$B$1,Colin!$H18068=$C$3),Colin!$I18068,)</f>
        <v>0</v>
      </c>
      <c r="M18068" s="38">
        <f>IF(AND(Colin!$G18068=$B$1,Colin!$H18068&lt;=$C$3),Colin!$I18068,)</f>
        <v>0</v>
      </c>
      <c r="N18068" s="38">
        <f>IF(AND(Colin!$G18068=$B$2,Colin!$H18068=$C$3),Colin!$I18068,)</f>
        <v>0</v>
      </c>
      <c r="O18068" s="38">
        <f>IF(AND(Colin!$G18068=$B$2,Colin!$H18068&lt;=$C$3),Colin!$I18068,)</f>
        <v>0</v>
      </c>
      <c r="P18068" s="38">
        <f>IF(Colin!$G18068&lt;$B$2,Colin!$I18068,0)</f>
        <v>0</v>
      </c>
      <c r="Q18068" s="38">
        <f>IF(Colin!$G18068&lt;$B$1,Colin!$I18068,0)</f>
        <v>0</v>
      </c>
    </row>
    <row r="18069" spans="12:17" x14ac:dyDescent="0.25">
      <c r="L18069" s="38">
        <f>IF(AND(Colin!$G18069=$B$1,Colin!$H18069=$C$3),Colin!$I18069,)</f>
        <v>0</v>
      </c>
      <c r="M18069" s="38">
        <f>IF(AND(Colin!$G18069=$B$1,Colin!$H18069&lt;=$C$3),Colin!$I18069,)</f>
        <v>0</v>
      </c>
      <c r="N18069" s="38">
        <f>IF(AND(Colin!$G18069=$B$2,Colin!$H18069=$C$3),Colin!$I18069,)</f>
        <v>0</v>
      </c>
      <c r="O18069" s="38">
        <f>IF(AND(Colin!$G18069=$B$2,Colin!$H18069&lt;=$C$3),Colin!$I18069,)</f>
        <v>0</v>
      </c>
      <c r="P18069" s="38">
        <f>IF(Colin!$G18069&lt;$B$2,Colin!$I18069,0)</f>
        <v>0</v>
      </c>
      <c r="Q18069" s="38">
        <f>IF(Colin!$G18069&lt;$B$1,Colin!$I18069,0)</f>
        <v>0</v>
      </c>
    </row>
    <row r="18070" spans="12:17" x14ac:dyDescent="0.25">
      <c r="L18070" s="38">
        <f>IF(AND(Colin!$G18070=$B$1,Colin!$H18070=$C$3),Colin!$I18070,)</f>
        <v>0</v>
      </c>
      <c r="M18070" s="38">
        <f>IF(AND(Colin!$G18070=$B$1,Colin!$H18070&lt;=$C$3),Colin!$I18070,)</f>
        <v>0</v>
      </c>
      <c r="N18070" s="38">
        <f>IF(AND(Colin!$G18070=$B$2,Colin!$H18070=$C$3),Colin!$I18070,)</f>
        <v>0</v>
      </c>
      <c r="O18070" s="38">
        <f>IF(AND(Colin!$G18070=$B$2,Colin!$H18070&lt;=$C$3),Colin!$I18070,)</f>
        <v>0</v>
      </c>
      <c r="P18070" s="38">
        <f>IF(Colin!$G18070&lt;$B$2,Colin!$I18070,0)</f>
        <v>0</v>
      </c>
      <c r="Q18070" s="38">
        <f>IF(Colin!$G18070&lt;$B$1,Colin!$I18070,0)</f>
        <v>0</v>
      </c>
    </row>
    <row r="18071" spans="12:17" x14ac:dyDescent="0.25">
      <c r="L18071" s="38">
        <f>IF(AND(Colin!$G18071=$B$1,Colin!$H18071=$C$3),Colin!$I18071,)</f>
        <v>0</v>
      </c>
      <c r="M18071" s="38">
        <f>IF(AND(Colin!$G18071=$B$1,Colin!$H18071&lt;=$C$3),Colin!$I18071,)</f>
        <v>0</v>
      </c>
      <c r="N18071" s="38">
        <f>IF(AND(Colin!$G18071=$B$2,Colin!$H18071=$C$3),Colin!$I18071,)</f>
        <v>0</v>
      </c>
      <c r="O18071" s="38">
        <f>IF(AND(Colin!$G18071=$B$2,Colin!$H18071&lt;=$C$3),Colin!$I18071,)</f>
        <v>0</v>
      </c>
      <c r="P18071" s="38">
        <f>IF(Colin!$G18071&lt;$B$2,Colin!$I18071,0)</f>
        <v>0</v>
      </c>
      <c r="Q18071" s="38">
        <f>IF(Colin!$G18071&lt;$B$1,Colin!$I18071,0)</f>
        <v>0</v>
      </c>
    </row>
    <row r="18072" spans="12:17" x14ac:dyDescent="0.25">
      <c r="L18072" s="38">
        <f>IF(AND(Colin!$G18072=$B$1,Colin!$H18072=$C$3),Colin!$I18072,)</f>
        <v>0</v>
      </c>
      <c r="M18072" s="38">
        <f>IF(AND(Colin!$G18072=$B$1,Colin!$H18072&lt;=$C$3),Colin!$I18072,)</f>
        <v>0</v>
      </c>
      <c r="N18072" s="38">
        <f>IF(AND(Colin!$G18072=$B$2,Colin!$H18072=$C$3),Colin!$I18072,)</f>
        <v>0</v>
      </c>
      <c r="O18072" s="38">
        <f>IF(AND(Colin!$G18072=$B$2,Colin!$H18072&lt;=$C$3),Colin!$I18072,)</f>
        <v>0</v>
      </c>
      <c r="P18072" s="38">
        <f>IF(Colin!$G18072&lt;$B$2,Colin!$I18072,0)</f>
        <v>0</v>
      </c>
      <c r="Q18072" s="38">
        <f>IF(Colin!$G18072&lt;$B$1,Colin!$I18072,0)</f>
        <v>0</v>
      </c>
    </row>
    <row r="18073" spans="12:17" x14ac:dyDescent="0.25">
      <c r="L18073" s="38">
        <f>IF(AND(Colin!$G18073=$B$1,Colin!$H18073=$C$3),Colin!$I18073,)</f>
        <v>0</v>
      </c>
      <c r="M18073" s="38">
        <f>IF(AND(Colin!$G18073=$B$1,Colin!$H18073&lt;=$C$3),Colin!$I18073,)</f>
        <v>0</v>
      </c>
      <c r="N18073" s="38">
        <f>IF(AND(Colin!$G18073=$B$2,Colin!$H18073=$C$3),Colin!$I18073,)</f>
        <v>0</v>
      </c>
      <c r="O18073" s="38">
        <f>IF(AND(Colin!$G18073=$B$2,Colin!$H18073&lt;=$C$3),Colin!$I18073,)</f>
        <v>0</v>
      </c>
      <c r="P18073" s="38">
        <f>IF(Colin!$G18073&lt;$B$2,Colin!$I18073,0)</f>
        <v>0</v>
      </c>
      <c r="Q18073" s="38">
        <f>IF(Colin!$G18073&lt;$B$1,Colin!$I18073,0)</f>
        <v>0</v>
      </c>
    </row>
    <row r="18074" spans="12:17" x14ac:dyDescent="0.25">
      <c r="L18074" s="38">
        <f>IF(AND(Colin!$G18074=$B$1,Colin!$H18074=$C$3),Colin!$I18074,)</f>
        <v>0</v>
      </c>
      <c r="M18074" s="38">
        <f>IF(AND(Colin!$G18074=$B$1,Colin!$H18074&lt;=$C$3),Colin!$I18074,)</f>
        <v>0</v>
      </c>
      <c r="N18074" s="38">
        <f>IF(AND(Colin!$G18074=$B$2,Colin!$H18074=$C$3),Colin!$I18074,)</f>
        <v>0</v>
      </c>
      <c r="O18074" s="38">
        <f>IF(AND(Colin!$G18074=$B$2,Colin!$H18074&lt;=$C$3),Colin!$I18074,)</f>
        <v>0</v>
      </c>
      <c r="P18074" s="38">
        <f>IF(Colin!$G18074&lt;$B$2,Colin!$I18074,0)</f>
        <v>0</v>
      </c>
      <c r="Q18074" s="38">
        <f>IF(Colin!$G18074&lt;$B$1,Colin!$I18074,0)</f>
        <v>0</v>
      </c>
    </row>
    <row r="18075" spans="12:17" x14ac:dyDescent="0.25">
      <c r="L18075" s="38">
        <f>IF(AND(Colin!$G18075=$B$1,Colin!$H18075=$C$3),Colin!$I18075,)</f>
        <v>0</v>
      </c>
      <c r="M18075" s="38">
        <f>IF(AND(Colin!$G18075=$B$1,Colin!$H18075&lt;=$C$3),Colin!$I18075,)</f>
        <v>0</v>
      </c>
      <c r="N18075" s="38">
        <f>IF(AND(Colin!$G18075=$B$2,Colin!$H18075=$C$3),Colin!$I18075,)</f>
        <v>0</v>
      </c>
      <c r="O18075" s="38">
        <f>IF(AND(Colin!$G18075=$B$2,Colin!$H18075&lt;=$C$3),Colin!$I18075,)</f>
        <v>0</v>
      </c>
      <c r="P18075" s="38">
        <f>IF(Colin!$G18075&lt;$B$2,Colin!$I18075,0)</f>
        <v>0</v>
      </c>
      <c r="Q18075" s="38">
        <f>IF(Colin!$G18075&lt;$B$1,Colin!$I18075,0)</f>
        <v>0</v>
      </c>
    </row>
    <row r="18076" spans="12:17" x14ac:dyDescent="0.25">
      <c r="L18076" s="38">
        <f>IF(AND(Colin!$G18076=$B$1,Colin!$H18076=$C$3),Colin!$I18076,)</f>
        <v>0</v>
      </c>
      <c r="M18076" s="38">
        <f>IF(AND(Colin!$G18076=$B$1,Colin!$H18076&lt;=$C$3),Colin!$I18076,)</f>
        <v>0</v>
      </c>
      <c r="N18076" s="38">
        <f>IF(AND(Colin!$G18076=$B$2,Colin!$H18076=$C$3),Colin!$I18076,)</f>
        <v>0</v>
      </c>
      <c r="O18076" s="38">
        <f>IF(AND(Colin!$G18076=$B$2,Colin!$H18076&lt;=$C$3),Colin!$I18076,)</f>
        <v>0</v>
      </c>
      <c r="P18076" s="38">
        <f>IF(Colin!$G18076&lt;$B$2,Colin!$I18076,0)</f>
        <v>0</v>
      </c>
      <c r="Q18076" s="38">
        <f>IF(Colin!$G18076&lt;$B$1,Colin!$I18076,0)</f>
        <v>0</v>
      </c>
    </row>
    <row r="18077" spans="12:17" x14ac:dyDescent="0.25">
      <c r="L18077" s="38">
        <f>IF(AND(Colin!$G18077=$B$1,Colin!$H18077=$C$3),Colin!$I18077,)</f>
        <v>0</v>
      </c>
      <c r="M18077" s="38">
        <f>IF(AND(Colin!$G18077=$B$1,Colin!$H18077&lt;=$C$3),Colin!$I18077,)</f>
        <v>0</v>
      </c>
      <c r="N18077" s="38">
        <f>IF(AND(Colin!$G18077=$B$2,Colin!$H18077=$C$3),Colin!$I18077,)</f>
        <v>0</v>
      </c>
      <c r="O18077" s="38">
        <f>IF(AND(Colin!$G18077=$B$2,Colin!$H18077&lt;=$C$3),Colin!$I18077,)</f>
        <v>0</v>
      </c>
      <c r="P18077" s="38">
        <f>IF(Colin!$G18077&lt;$B$2,Colin!$I18077,0)</f>
        <v>0</v>
      </c>
      <c r="Q18077" s="38">
        <f>IF(Colin!$G18077&lt;$B$1,Colin!$I18077,0)</f>
        <v>0</v>
      </c>
    </row>
    <row r="18078" spans="12:17" x14ac:dyDescent="0.25">
      <c r="L18078" s="38">
        <f>IF(AND(Colin!$G18078=$B$1,Colin!$H18078=$C$3),Colin!$I18078,)</f>
        <v>0</v>
      </c>
      <c r="M18078" s="38">
        <f>IF(AND(Colin!$G18078=$B$1,Colin!$H18078&lt;=$C$3),Colin!$I18078,)</f>
        <v>0</v>
      </c>
      <c r="N18078" s="38">
        <f>IF(AND(Colin!$G18078=$B$2,Colin!$H18078=$C$3),Colin!$I18078,)</f>
        <v>0</v>
      </c>
      <c r="O18078" s="38">
        <f>IF(AND(Colin!$G18078=$B$2,Colin!$H18078&lt;=$C$3),Colin!$I18078,)</f>
        <v>0</v>
      </c>
      <c r="P18078" s="38">
        <f>IF(Colin!$G18078&lt;$B$2,Colin!$I18078,0)</f>
        <v>0</v>
      </c>
      <c r="Q18078" s="38">
        <f>IF(Colin!$G18078&lt;$B$1,Colin!$I18078,0)</f>
        <v>0</v>
      </c>
    </row>
    <row r="18079" spans="12:17" x14ac:dyDescent="0.25">
      <c r="L18079" s="38">
        <f>IF(AND(Colin!$G18079=$B$1,Colin!$H18079=$C$3),Colin!$I18079,)</f>
        <v>0</v>
      </c>
      <c r="M18079" s="38">
        <f>IF(AND(Colin!$G18079=$B$1,Colin!$H18079&lt;=$C$3),Colin!$I18079,)</f>
        <v>0</v>
      </c>
      <c r="N18079" s="38">
        <f>IF(AND(Colin!$G18079=$B$2,Colin!$H18079=$C$3),Colin!$I18079,)</f>
        <v>0</v>
      </c>
      <c r="O18079" s="38">
        <f>IF(AND(Colin!$G18079=$B$2,Colin!$H18079&lt;=$C$3),Colin!$I18079,)</f>
        <v>0</v>
      </c>
      <c r="P18079" s="38">
        <f>IF(Colin!$G18079&lt;$B$2,Colin!$I18079,0)</f>
        <v>0</v>
      </c>
      <c r="Q18079" s="38">
        <f>IF(Colin!$G18079&lt;$B$1,Colin!$I18079,0)</f>
        <v>0</v>
      </c>
    </row>
    <row r="18080" spans="12:17" x14ac:dyDescent="0.25">
      <c r="L18080" s="38">
        <f>IF(AND(Colin!$G18080=$B$1,Colin!$H18080=$C$3),Colin!$I18080,)</f>
        <v>0</v>
      </c>
      <c r="M18080" s="38">
        <f>IF(AND(Colin!$G18080=$B$1,Colin!$H18080&lt;=$C$3),Colin!$I18080,)</f>
        <v>0</v>
      </c>
      <c r="N18080" s="38">
        <f>IF(AND(Colin!$G18080=$B$2,Colin!$H18080=$C$3),Colin!$I18080,)</f>
        <v>0</v>
      </c>
      <c r="O18080" s="38">
        <f>IF(AND(Colin!$G18080=$B$2,Colin!$H18080&lt;=$C$3),Colin!$I18080,)</f>
        <v>0</v>
      </c>
      <c r="P18080" s="38">
        <f>IF(Colin!$G18080&lt;$B$2,Colin!$I18080,0)</f>
        <v>0</v>
      </c>
      <c r="Q18080" s="38">
        <f>IF(Colin!$G18080&lt;$B$1,Colin!$I18080,0)</f>
        <v>0</v>
      </c>
    </row>
    <row r="18081" spans="12:17" x14ac:dyDescent="0.25">
      <c r="L18081" s="38">
        <f>IF(AND(Colin!$G18081=$B$1,Colin!$H18081=$C$3),Colin!$I18081,)</f>
        <v>0</v>
      </c>
      <c r="M18081" s="38">
        <f>IF(AND(Colin!$G18081=$B$1,Colin!$H18081&lt;=$C$3),Colin!$I18081,)</f>
        <v>0</v>
      </c>
      <c r="N18081" s="38">
        <f>IF(AND(Colin!$G18081=$B$2,Colin!$H18081=$C$3),Colin!$I18081,)</f>
        <v>0</v>
      </c>
      <c r="O18081" s="38">
        <f>IF(AND(Colin!$G18081=$B$2,Colin!$H18081&lt;=$C$3),Colin!$I18081,)</f>
        <v>0</v>
      </c>
      <c r="P18081" s="38">
        <f>IF(Colin!$G18081&lt;$B$2,Colin!$I18081,0)</f>
        <v>0</v>
      </c>
      <c r="Q18081" s="38">
        <f>IF(Colin!$G18081&lt;$B$1,Colin!$I18081,0)</f>
        <v>0</v>
      </c>
    </row>
    <row r="18082" spans="12:17" x14ac:dyDescent="0.25">
      <c r="L18082" s="38">
        <f>IF(AND(Colin!$G18082=$B$1,Colin!$H18082=$C$3),Colin!$I18082,)</f>
        <v>0</v>
      </c>
      <c r="M18082" s="38">
        <f>IF(AND(Colin!$G18082=$B$1,Colin!$H18082&lt;=$C$3),Colin!$I18082,)</f>
        <v>0</v>
      </c>
      <c r="N18082" s="38">
        <f>IF(AND(Colin!$G18082=$B$2,Colin!$H18082=$C$3),Colin!$I18082,)</f>
        <v>0</v>
      </c>
      <c r="O18082" s="38">
        <f>IF(AND(Colin!$G18082=$B$2,Colin!$H18082&lt;=$C$3),Colin!$I18082,)</f>
        <v>0</v>
      </c>
      <c r="P18082" s="38">
        <f>IF(Colin!$G18082&lt;$B$2,Colin!$I18082,0)</f>
        <v>0</v>
      </c>
      <c r="Q18082" s="38">
        <f>IF(Colin!$G18082&lt;$B$1,Colin!$I18082,0)</f>
        <v>0</v>
      </c>
    </row>
    <row r="18083" spans="12:17" x14ac:dyDescent="0.25">
      <c r="L18083" s="38">
        <f>IF(AND(Colin!$G18083=$B$1,Colin!$H18083=$C$3),Colin!$I18083,)</f>
        <v>0</v>
      </c>
      <c r="M18083" s="38">
        <f>IF(AND(Colin!$G18083=$B$1,Colin!$H18083&lt;=$C$3),Colin!$I18083,)</f>
        <v>0</v>
      </c>
      <c r="N18083" s="38">
        <f>IF(AND(Colin!$G18083=$B$2,Colin!$H18083=$C$3),Colin!$I18083,)</f>
        <v>0</v>
      </c>
      <c r="O18083" s="38">
        <f>IF(AND(Colin!$G18083=$B$2,Colin!$H18083&lt;=$C$3),Colin!$I18083,)</f>
        <v>0</v>
      </c>
      <c r="P18083" s="38">
        <f>IF(Colin!$G18083&lt;$B$2,Colin!$I18083,0)</f>
        <v>0</v>
      </c>
      <c r="Q18083" s="38">
        <f>IF(Colin!$G18083&lt;$B$1,Colin!$I18083,0)</f>
        <v>0</v>
      </c>
    </row>
    <row r="18084" spans="12:17" x14ac:dyDescent="0.25">
      <c r="L18084" s="38">
        <f>IF(AND(Colin!$G18084=$B$1,Colin!$H18084=$C$3),Colin!$I18084,)</f>
        <v>0</v>
      </c>
      <c r="M18084" s="38">
        <f>IF(AND(Colin!$G18084=$B$1,Colin!$H18084&lt;=$C$3),Colin!$I18084,)</f>
        <v>0</v>
      </c>
      <c r="N18084" s="38">
        <f>IF(AND(Colin!$G18084=$B$2,Colin!$H18084=$C$3),Colin!$I18084,)</f>
        <v>0</v>
      </c>
      <c r="O18084" s="38">
        <f>IF(AND(Colin!$G18084=$B$2,Colin!$H18084&lt;=$C$3),Colin!$I18084,)</f>
        <v>0</v>
      </c>
      <c r="P18084" s="38">
        <f>IF(Colin!$G18084&lt;$B$2,Colin!$I18084,0)</f>
        <v>0</v>
      </c>
      <c r="Q18084" s="38">
        <f>IF(Colin!$G18084&lt;$B$1,Colin!$I18084,0)</f>
        <v>0</v>
      </c>
    </row>
    <row r="18085" spans="12:17" x14ac:dyDescent="0.25">
      <c r="L18085" s="38">
        <f>IF(AND(Colin!$G18085=$B$1,Colin!$H18085=$C$3),Colin!$I18085,)</f>
        <v>0</v>
      </c>
      <c r="M18085" s="38">
        <f>IF(AND(Colin!$G18085=$B$1,Colin!$H18085&lt;=$C$3),Colin!$I18085,)</f>
        <v>0</v>
      </c>
      <c r="N18085" s="38">
        <f>IF(AND(Colin!$G18085=$B$2,Colin!$H18085=$C$3),Colin!$I18085,)</f>
        <v>0</v>
      </c>
      <c r="O18085" s="38">
        <f>IF(AND(Colin!$G18085=$B$2,Colin!$H18085&lt;=$C$3),Colin!$I18085,)</f>
        <v>0</v>
      </c>
      <c r="P18085" s="38">
        <f>IF(Colin!$G18085&lt;$B$2,Colin!$I18085,0)</f>
        <v>0</v>
      </c>
      <c r="Q18085" s="38">
        <f>IF(Colin!$G18085&lt;$B$1,Colin!$I18085,0)</f>
        <v>0</v>
      </c>
    </row>
    <row r="18086" spans="12:17" x14ac:dyDescent="0.25">
      <c r="L18086" s="38">
        <f>IF(AND(Colin!$G18086=$B$1,Colin!$H18086=$C$3),Colin!$I18086,)</f>
        <v>0</v>
      </c>
      <c r="M18086" s="38">
        <f>IF(AND(Colin!$G18086=$B$1,Colin!$H18086&lt;=$C$3),Colin!$I18086,)</f>
        <v>0</v>
      </c>
      <c r="N18086" s="38">
        <f>IF(AND(Colin!$G18086=$B$2,Colin!$H18086=$C$3),Colin!$I18086,)</f>
        <v>0</v>
      </c>
      <c r="O18086" s="38">
        <f>IF(AND(Colin!$G18086=$B$2,Colin!$H18086&lt;=$C$3),Colin!$I18086,)</f>
        <v>0</v>
      </c>
      <c r="P18086" s="38">
        <f>IF(Colin!$G18086&lt;$B$2,Colin!$I18086,0)</f>
        <v>0</v>
      </c>
      <c r="Q18086" s="38">
        <f>IF(Colin!$G18086&lt;$B$1,Colin!$I18086,0)</f>
        <v>0</v>
      </c>
    </row>
    <row r="18087" spans="12:17" x14ac:dyDescent="0.25">
      <c r="L18087" s="38">
        <f>IF(AND(Colin!$G18087=$B$1,Colin!$H18087=$C$3),Colin!$I18087,)</f>
        <v>0</v>
      </c>
      <c r="M18087" s="38">
        <f>IF(AND(Colin!$G18087=$B$1,Colin!$H18087&lt;=$C$3),Colin!$I18087,)</f>
        <v>0</v>
      </c>
      <c r="N18087" s="38">
        <f>IF(AND(Colin!$G18087=$B$2,Colin!$H18087=$C$3),Colin!$I18087,)</f>
        <v>0</v>
      </c>
      <c r="O18087" s="38">
        <f>IF(AND(Colin!$G18087=$B$2,Colin!$H18087&lt;=$C$3),Colin!$I18087,)</f>
        <v>0</v>
      </c>
      <c r="P18087" s="38">
        <f>IF(Colin!$G18087&lt;$B$2,Colin!$I18087,0)</f>
        <v>0</v>
      </c>
      <c r="Q18087" s="38">
        <f>IF(Colin!$G18087&lt;$B$1,Colin!$I18087,0)</f>
        <v>0</v>
      </c>
    </row>
    <row r="18088" spans="12:17" x14ac:dyDescent="0.25">
      <c r="L18088" s="38">
        <f>IF(AND(Colin!$G18088=$B$1,Colin!$H18088=$C$3),Colin!$I18088,)</f>
        <v>0</v>
      </c>
      <c r="M18088" s="38">
        <f>IF(AND(Colin!$G18088=$B$1,Colin!$H18088&lt;=$C$3),Colin!$I18088,)</f>
        <v>0</v>
      </c>
      <c r="N18088" s="38">
        <f>IF(AND(Colin!$G18088=$B$2,Colin!$H18088=$C$3),Colin!$I18088,)</f>
        <v>0</v>
      </c>
      <c r="O18088" s="38">
        <f>IF(AND(Colin!$G18088=$B$2,Colin!$H18088&lt;=$C$3),Colin!$I18088,)</f>
        <v>0</v>
      </c>
      <c r="P18088" s="38">
        <f>IF(Colin!$G18088&lt;$B$2,Colin!$I18088,0)</f>
        <v>0</v>
      </c>
      <c r="Q18088" s="38">
        <f>IF(Colin!$G18088&lt;$B$1,Colin!$I18088,0)</f>
        <v>0</v>
      </c>
    </row>
    <row r="18089" spans="12:17" x14ac:dyDescent="0.25">
      <c r="L18089" s="38">
        <f>IF(AND(Colin!$G18089=$B$1,Colin!$H18089=$C$3),Colin!$I18089,)</f>
        <v>0</v>
      </c>
      <c r="M18089" s="38">
        <f>IF(AND(Colin!$G18089=$B$1,Colin!$H18089&lt;=$C$3),Colin!$I18089,)</f>
        <v>0</v>
      </c>
      <c r="N18089" s="38">
        <f>IF(AND(Colin!$G18089=$B$2,Colin!$H18089=$C$3),Colin!$I18089,)</f>
        <v>0</v>
      </c>
      <c r="O18089" s="38">
        <f>IF(AND(Colin!$G18089=$B$2,Colin!$H18089&lt;=$C$3),Colin!$I18089,)</f>
        <v>0</v>
      </c>
      <c r="P18089" s="38">
        <f>IF(Colin!$G18089&lt;$B$2,Colin!$I18089,0)</f>
        <v>0</v>
      </c>
      <c r="Q18089" s="38">
        <f>IF(Colin!$G18089&lt;$B$1,Colin!$I18089,0)</f>
        <v>0</v>
      </c>
    </row>
    <row r="18090" spans="12:17" x14ac:dyDescent="0.25">
      <c r="L18090" s="38">
        <f>IF(AND(Colin!$G18090=$B$1,Colin!$H18090=$C$3),Colin!$I18090,)</f>
        <v>0</v>
      </c>
      <c r="M18090" s="38">
        <f>IF(AND(Colin!$G18090=$B$1,Colin!$H18090&lt;=$C$3),Colin!$I18090,)</f>
        <v>0</v>
      </c>
      <c r="N18090" s="38">
        <f>IF(AND(Colin!$G18090=$B$2,Colin!$H18090=$C$3),Colin!$I18090,)</f>
        <v>0</v>
      </c>
      <c r="O18090" s="38">
        <f>IF(AND(Colin!$G18090=$B$2,Colin!$H18090&lt;=$C$3),Colin!$I18090,)</f>
        <v>0</v>
      </c>
      <c r="P18090" s="38">
        <f>IF(Colin!$G18090&lt;$B$2,Colin!$I18090,0)</f>
        <v>0</v>
      </c>
      <c r="Q18090" s="38">
        <f>IF(Colin!$G18090&lt;$B$1,Colin!$I18090,0)</f>
        <v>0</v>
      </c>
    </row>
    <row r="18091" spans="12:17" x14ac:dyDescent="0.25">
      <c r="L18091" s="38">
        <f>IF(AND(Colin!$G18091=$B$1,Colin!$H18091=$C$3),Colin!$I18091,)</f>
        <v>0</v>
      </c>
      <c r="M18091" s="38">
        <f>IF(AND(Colin!$G18091=$B$1,Colin!$H18091&lt;=$C$3),Colin!$I18091,)</f>
        <v>0</v>
      </c>
      <c r="N18091" s="38">
        <f>IF(AND(Colin!$G18091=$B$2,Colin!$H18091=$C$3),Colin!$I18091,)</f>
        <v>0</v>
      </c>
      <c r="O18091" s="38">
        <f>IF(AND(Colin!$G18091=$B$2,Colin!$H18091&lt;=$C$3),Colin!$I18091,)</f>
        <v>0</v>
      </c>
      <c r="P18091" s="38">
        <f>IF(Colin!$G18091&lt;$B$2,Colin!$I18091,0)</f>
        <v>0</v>
      </c>
      <c r="Q18091" s="38">
        <f>IF(Colin!$G18091&lt;$B$1,Colin!$I18091,0)</f>
        <v>0</v>
      </c>
    </row>
    <row r="18092" spans="12:17" x14ac:dyDescent="0.25">
      <c r="L18092" s="38">
        <f>IF(AND(Colin!$G18092=$B$1,Colin!$H18092=$C$3),Colin!$I18092,)</f>
        <v>0</v>
      </c>
      <c r="M18092" s="38">
        <f>IF(AND(Colin!$G18092=$B$1,Colin!$H18092&lt;=$C$3),Colin!$I18092,)</f>
        <v>0</v>
      </c>
      <c r="N18092" s="38">
        <f>IF(AND(Colin!$G18092=$B$2,Colin!$H18092=$C$3),Colin!$I18092,)</f>
        <v>0</v>
      </c>
      <c r="O18092" s="38">
        <f>IF(AND(Colin!$G18092=$B$2,Colin!$H18092&lt;=$C$3),Colin!$I18092,)</f>
        <v>0</v>
      </c>
      <c r="P18092" s="38">
        <f>IF(Colin!$G18092&lt;$B$2,Colin!$I18092,0)</f>
        <v>0</v>
      </c>
      <c r="Q18092" s="38">
        <f>IF(Colin!$G18092&lt;$B$1,Colin!$I18092,0)</f>
        <v>0</v>
      </c>
    </row>
    <row r="18093" spans="12:17" x14ac:dyDescent="0.25">
      <c r="L18093" s="38">
        <f>IF(AND(Colin!$G18093=$B$1,Colin!$H18093=$C$3),Colin!$I18093,)</f>
        <v>0</v>
      </c>
      <c r="M18093" s="38">
        <f>IF(AND(Colin!$G18093=$B$1,Colin!$H18093&lt;=$C$3),Colin!$I18093,)</f>
        <v>0</v>
      </c>
      <c r="N18093" s="38">
        <f>IF(AND(Colin!$G18093=$B$2,Colin!$H18093=$C$3),Colin!$I18093,)</f>
        <v>0</v>
      </c>
      <c r="O18093" s="38">
        <f>IF(AND(Colin!$G18093=$B$2,Colin!$H18093&lt;=$C$3),Colin!$I18093,)</f>
        <v>0</v>
      </c>
      <c r="P18093" s="38">
        <f>IF(Colin!$G18093&lt;$B$2,Colin!$I18093,0)</f>
        <v>0</v>
      </c>
      <c r="Q18093" s="38">
        <f>IF(Colin!$G18093&lt;$B$1,Colin!$I18093,0)</f>
        <v>0</v>
      </c>
    </row>
    <row r="18094" spans="12:17" x14ac:dyDescent="0.25">
      <c r="L18094" s="38">
        <f>IF(AND(Colin!$G18094=$B$1,Colin!$H18094=$C$3),Colin!$I18094,)</f>
        <v>0</v>
      </c>
      <c r="M18094" s="38">
        <f>IF(AND(Colin!$G18094=$B$1,Colin!$H18094&lt;=$C$3),Colin!$I18094,)</f>
        <v>0</v>
      </c>
      <c r="N18094" s="38">
        <f>IF(AND(Colin!$G18094=$B$2,Colin!$H18094=$C$3),Colin!$I18094,)</f>
        <v>0</v>
      </c>
      <c r="O18094" s="38">
        <f>IF(AND(Colin!$G18094=$B$2,Colin!$H18094&lt;=$C$3),Colin!$I18094,)</f>
        <v>0</v>
      </c>
      <c r="P18094" s="38">
        <f>IF(Colin!$G18094&lt;$B$2,Colin!$I18094,0)</f>
        <v>0</v>
      </c>
      <c r="Q18094" s="38">
        <f>IF(Colin!$G18094&lt;$B$1,Colin!$I18094,0)</f>
        <v>0</v>
      </c>
    </row>
    <row r="18095" spans="12:17" x14ac:dyDescent="0.25">
      <c r="L18095" s="38">
        <f>IF(AND(Colin!$G18095=$B$1,Colin!$H18095=$C$3),Colin!$I18095,)</f>
        <v>0</v>
      </c>
      <c r="M18095" s="38">
        <f>IF(AND(Colin!$G18095=$B$1,Colin!$H18095&lt;=$C$3),Colin!$I18095,)</f>
        <v>0</v>
      </c>
      <c r="N18095" s="38">
        <f>IF(AND(Colin!$G18095=$B$2,Colin!$H18095=$C$3),Colin!$I18095,)</f>
        <v>0</v>
      </c>
      <c r="O18095" s="38">
        <f>IF(AND(Colin!$G18095=$B$2,Colin!$H18095&lt;=$C$3),Colin!$I18095,)</f>
        <v>0</v>
      </c>
      <c r="P18095" s="38">
        <f>IF(Colin!$G18095&lt;$B$2,Colin!$I18095,0)</f>
        <v>0</v>
      </c>
      <c r="Q18095" s="38">
        <f>IF(Colin!$G18095&lt;$B$1,Colin!$I18095,0)</f>
        <v>0</v>
      </c>
    </row>
    <row r="18096" spans="12:17" x14ac:dyDescent="0.25">
      <c r="L18096" s="38">
        <f>IF(AND(Colin!$G18096=$B$1,Colin!$H18096=$C$3),Colin!$I18096,)</f>
        <v>0</v>
      </c>
      <c r="M18096" s="38">
        <f>IF(AND(Colin!$G18096=$B$1,Colin!$H18096&lt;=$C$3),Colin!$I18096,)</f>
        <v>0</v>
      </c>
      <c r="N18096" s="38">
        <f>IF(AND(Colin!$G18096=$B$2,Colin!$H18096=$C$3),Colin!$I18096,)</f>
        <v>0</v>
      </c>
      <c r="O18096" s="38">
        <f>IF(AND(Colin!$G18096=$B$2,Colin!$H18096&lt;=$C$3),Colin!$I18096,)</f>
        <v>0</v>
      </c>
      <c r="P18096" s="38">
        <f>IF(Colin!$G18096&lt;$B$2,Colin!$I18096,0)</f>
        <v>0</v>
      </c>
      <c r="Q18096" s="38">
        <f>IF(Colin!$G18096&lt;$B$1,Colin!$I18096,0)</f>
        <v>0</v>
      </c>
    </row>
    <row r="18097" spans="12:17" x14ac:dyDescent="0.25">
      <c r="L18097" s="38">
        <f>IF(AND(Colin!$G18097=$B$1,Colin!$H18097=$C$3),Colin!$I18097,)</f>
        <v>0</v>
      </c>
      <c r="M18097" s="38">
        <f>IF(AND(Colin!$G18097=$B$1,Colin!$H18097&lt;=$C$3),Colin!$I18097,)</f>
        <v>0</v>
      </c>
      <c r="N18097" s="38">
        <f>IF(AND(Colin!$G18097=$B$2,Colin!$H18097=$C$3),Colin!$I18097,)</f>
        <v>0</v>
      </c>
      <c r="O18097" s="38">
        <f>IF(AND(Colin!$G18097=$B$2,Colin!$H18097&lt;=$C$3),Colin!$I18097,)</f>
        <v>0</v>
      </c>
      <c r="P18097" s="38">
        <f>IF(Colin!$G18097&lt;$B$2,Colin!$I18097,0)</f>
        <v>0</v>
      </c>
      <c r="Q18097" s="38">
        <f>IF(Colin!$G18097&lt;$B$1,Colin!$I18097,0)</f>
        <v>0</v>
      </c>
    </row>
    <row r="18098" spans="12:17" x14ac:dyDescent="0.25">
      <c r="L18098" s="38">
        <f>IF(AND(Colin!$G18098=$B$1,Colin!$H18098=$C$3),Colin!$I18098,)</f>
        <v>0</v>
      </c>
      <c r="M18098" s="38">
        <f>IF(AND(Colin!$G18098=$B$1,Colin!$H18098&lt;=$C$3),Colin!$I18098,)</f>
        <v>0</v>
      </c>
      <c r="N18098" s="38">
        <f>IF(AND(Colin!$G18098=$B$2,Colin!$H18098=$C$3),Colin!$I18098,)</f>
        <v>0</v>
      </c>
      <c r="O18098" s="38">
        <f>IF(AND(Colin!$G18098=$B$2,Colin!$H18098&lt;=$C$3),Colin!$I18098,)</f>
        <v>0</v>
      </c>
      <c r="P18098" s="38">
        <f>IF(Colin!$G18098&lt;$B$2,Colin!$I18098,0)</f>
        <v>0</v>
      </c>
      <c r="Q18098" s="38">
        <f>IF(Colin!$G18098&lt;$B$1,Colin!$I18098,0)</f>
        <v>0</v>
      </c>
    </row>
    <row r="18099" spans="12:17" x14ac:dyDescent="0.25">
      <c r="L18099" s="38">
        <f>IF(AND(Colin!$G18099=$B$1,Colin!$H18099=$C$3),Colin!$I18099,)</f>
        <v>0</v>
      </c>
      <c r="M18099" s="38">
        <f>IF(AND(Colin!$G18099=$B$1,Colin!$H18099&lt;=$C$3),Colin!$I18099,)</f>
        <v>0</v>
      </c>
      <c r="N18099" s="38">
        <f>IF(AND(Colin!$G18099=$B$2,Colin!$H18099=$C$3),Colin!$I18099,)</f>
        <v>0</v>
      </c>
      <c r="O18099" s="38">
        <f>IF(AND(Colin!$G18099=$B$2,Colin!$H18099&lt;=$C$3),Colin!$I18099,)</f>
        <v>0</v>
      </c>
      <c r="P18099" s="38">
        <f>IF(Colin!$G18099&lt;$B$2,Colin!$I18099,0)</f>
        <v>0</v>
      </c>
      <c r="Q18099" s="38">
        <f>IF(Colin!$G18099&lt;$B$1,Colin!$I18099,0)</f>
        <v>0</v>
      </c>
    </row>
    <row r="18100" spans="12:17" x14ac:dyDescent="0.25">
      <c r="L18100" s="38">
        <f>IF(AND(Colin!$G18100=$B$1,Colin!$H18100=$C$3),Colin!$I18100,)</f>
        <v>0</v>
      </c>
      <c r="M18100" s="38">
        <f>IF(AND(Colin!$G18100=$B$1,Colin!$H18100&lt;=$C$3),Colin!$I18100,)</f>
        <v>0</v>
      </c>
      <c r="N18100" s="38">
        <f>IF(AND(Colin!$G18100=$B$2,Colin!$H18100=$C$3),Colin!$I18100,)</f>
        <v>0</v>
      </c>
      <c r="O18100" s="38">
        <f>IF(AND(Colin!$G18100=$B$2,Colin!$H18100&lt;=$C$3),Colin!$I18100,)</f>
        <v>0</v>
      </c>
      <c r="P18100" s="38">
        <f>IF(Colin!$G18100&lt;$B$2,Colin!$I18100,0)</f>
        <v>0</v>
      </c>
      <c r="Q18100" s="38">
        <f>IF(Colin!$G18100&lt;$B$1,Colin!$I18100,0)</f>
        <v>0</v>
      </c>
    </row>
    <row r="18101" spans="12:17" x14ac:dyDescent="0.25">
      <c r="L18101" s="38">
        <f>IF(AND(Colin!$G18101=$B$1,Colin!$H18101=$C$3),Colin!$I18101,)</f>
        <v>0</v>
      </c>
      <c r="M18101" s="38">
        <f>IF(AND(Colin!$G18101=$B$1,Colin!$H18101&lt;=$C$3),Colin!$I18101,)</f>
        <v>0</v>
      </c>
      <c r="N18101" s="38">
        <f>IF(AND(Colin!$G18101=$B$2,Colin!$H18101=$C$3),Colin!$I18101,)</f>
        <v>0</v>
      </c>
      <c r="O18101" s="38">
        <f>IF(AND(Colin!$G18101=$B$2,Colin!$H18101&lt;=$C$3),Colin!$I18101,)</f>
        <v>0</v>
      </c>
      <c r="P18101" s="38">
        <f>IF(Colin!$G18101&lt;$B$2,Colin!$I18101,0)</f>
        <v>0</v>
      </c>
      <c r="Q18101" s="38">
        <f>IF(Colin!$G18101&lt;$B$1,Colin!$I18101,0)</f>
        <v>0</v>
      </c>
    </row>
    <row r="18102" spans="12:17" x14ac:dyDescent="0.25">
      <c r="L18102" s="38">
        <f>IF(AND(Colin!$G18102=$B$1,Colin!$H18102=$C$3),Colin!$I18102,)</f>
        <v>0</v>
      </c>
      <c r="M18102" s="38">
        <f>IF(AND(Colin!$G18102=$B$1,Colin!$H18102&lt;=$C$3),Colin!$I18102,)</f>
        <v>0</v>
      </c>
      <c r="N18102" s="38">
        <f>IF(AND(Colin!$G18102=$B$2,Colin!$H18102=$C$3),Colin!$I18102,)</f>
        <v>0</v>
      </c>
      <c r="O18102" s="38">
        <f>IF(AND(Colin!$G18102=$B$2,Colin!$H18102&lt;=$C$3),Colin!$I18102,)</f>
        <v>0</v>
      </c>
      <c r="P18102" s="38">
        <f>IF(Colin!$G18102&lt;$B$2,Colin!$I18102,0)</f>
        <v>0</v>
      </c>
      <c r="Q18102" s="38">
        <f>IF(Colin!$G18102&lt;$B$1,Colin!$I18102,0)</f>
        <v>0</v>
      </c>
    </row>
    <row r="18103" spans="12:17" x14ac:dyDescent="0.25">
      <c r="L18103" s="38">
        <f>IF(AND(Colin!$G18103=$B$1,Colin!$H18103=$C$3),Colin!$I18103,)</f>
        <v>0</v>
      </c>
      <c r="M18103" s="38">
        <f>IF(AND(Colin!$G18103=$B$1,Colin!$H18103&lt;=$C$3),Colin!$I18103,)</f>
        <v>0</v>
      </c>
      <c r="N18103" s="38">
        <f>IF(AND(Colin!$G18103=$B$2,Colin!$H18103=$C$3),Colin!$I18103,)</f>
        <v>0</v>
      </c>
      <c r="O18103" s="38">
        <f>IF(AND(Colin!$G18103=$B$2,Colin!$H18103&lt;=$C$3),Colin!$I18103,)</f>
        <v>0</v>
      </c>
      <c r="P18103" s="38">
        <f>IF(Colin!$G18103&lt;$B$2,Colin!$I18103,0)</f>
        <v>0</v>
      </c>
      <c r="Q18103" s="38">
        <f>IF(Colin!$G18103&lt;$B$1,Colin!$I18103,0)</f>
        <v>0</v>
      </c>
    </row>
    <row r="18104" spans="12:17" x14ac:dyDescent="0.25">
      <c r="L18104" s="38">
        <f>IF(AND(Colin!$G18104=$B$1,Colin!$H18104=$C$3),Colin!$I18104,)</f>
        <v>0</v>
      </c>
      <c r="M18104" s="38">
        <f>IF(AND(Colin!$G18104=$B$1,Colin!$H18104&lt;=$C$3),Colin!$I18104,)</f>
        <v>0</v>
      </c>
      <c r="N18104" s="38">
        <f>IF(AND(Colin!$G18104=$B$2,Colin!$H18104=$C$3),Colin!$I18104,)</f>
        <v>0</v>
      </c>
      <c r="O18104" s="38">
        <f>IF(AND(Colin!$G18104=$B$2,Colin!$H18104&lt;=$C$3),Colin!$I18104,)</f>
        <v>0</v>
      </c>
      <c r="P18104" s="38">
        <f>IF(Colin!$G18104&lt;$B$2,Colin!$I18104,0)</f>
        <v>0</v>
      </c>
      <c r="Q18104" s="38">
        <f>IF(Colin!$G18104&lt;$B$1,Colin!$I18104,0)</f>
        <v>0</v>
      </c>
    </row>
    <row r="18105" spans="12:17" x14ac:dyDescent="0.25">
      <c r="L18105" s="38">
        <f>IF(AND(Colin!$G18105=$B$1,Colin!$H18105=$C$3),Colin!$I18105,)</f>
        <v>0</v>
      </c>
      <c r="M18105" s="38">
        <f>IF(AND(Colin!$G18105=$B$1,Colin!$H18105&lt;=$C$3),Colin!$I18105,)</f>
        <v>0</v>
      </c>
      <c r="N18105" s="38">
        <f>IF(AND(Colin!$G18105=$B$2,Colin!$H18105=$C$3),Colin!$I18105,)</f>
        <v>0</v>
      </c>
      <c r="O18105" s="38">
        <f>IF(AND(Colin!$G18105=$B$2,Colin!$H18105&lt;=$C$3),Colin!$I18105,)</f>
        <v>0</v>
      </c>
      <c r="P18105" s="38">
        <f>IF(Colin!$G18105&lt;$B$2,Colin!$I18105,0)</f>
        <v>0</v>
      </c>
      <c r="Q18105" s="38">
        <f>IF(Colin!$G18105&lt;$B$1,Colin!$I18105,0)</f>
        <v>0</v>
      </c>
    </row>
    <row r="18106" spans="12:17" x14ac:dyDescent="0.25">
      <c r="L18106" s="38">
        <f>IF(AND(Colin!$G18106=$B$1,Colin!$H18106=$C$3),Colin!$I18106,)</f>
        <v>0</v>
      </c>
      <c r="M18106" s="38">
        <f>IF(AND(Colin!$G18106=$B$1,Colin!$H18106&lt;=$C$3),Colin!$I18106,)</f>
        <v>0</v>
      </c>
      <c r="N18106" s="38">
        <f>IF(AND(Colin!$G18106=$B$2,Colin!$H18106=$C$3),Colin!$I18106,)</f>
        <v>0</v>
      </c>
      <c r="O18106" s="38">
        <f>IF(AND(Colin!$G18106=$B$2,Colin!$H18106&lt;=$C$3),Colin!$I18106,)</f>
        <v>0</v>
      </c>
      <c r="P18106" s="38">
        <f>IF(Colin!$G18106&lt;$B$2,Colin!$I18106,0)</f>
        <v>0</v>
      </c>
      <c r="Q18106" s="38">
        <f>IF(Colin!$G18106&lt;$B$1,Colin!$I18106,0)</f>
        <v>0</v>
      </c>
    </row>
    <row r="18107" spans="12:17" x14ac:dyDescent="0.25">
      <c r="L18107" s="38">
        <f>IF(AND(Colin!$G18107=$B$1,Colin!$H18107=$C$3),Colin!$I18107,)</f>
        <v>0</v>
      </c>
      <c r="M18107" s="38">
        <f>IF(AND(Colin!$G18107=$B$1,Colin!$H18107&lt;=$C$3),Colin!$I18107,)</f>
        <v>0</v>
      </c>
      <c r="N18107" s="38">
        <f>IF(AND(Colin!$G18107=$B$2,Colin!$H18107=$C$3),Colin!$I18107,)</f>
        <v>0</v>
      </c>
      <c r="O18107" s="38">
        <f>IF(AND(Colin!$G18107=$B$2,Colin!$H18107&lt;=$C$3),Colin!$I18107,)</f>
        <v>0</v>
      </c>
      <c r="P18107" s="38">
        <f>IF(Colin!$G18107&lt;$B$2,Colin!$I18107,0)</f>
        <v>0</v>
      </c>
      <c r="Q18107" s="38">
        <f>IF(Colin!$G18107&lt;$B$1,Colin!$I18107,0)</f>
        <v>0</v>
      </c>
    </row>
    <row r="18108" spans="12:17" x14ac:dyDescent="0.25">
      <c r="L18108" s="38">
        <f>IF(AND(Colin!$G18108=$B$1,Colin!$H18108=$C$3),Colin!$I18108,)</f>
        <v>0</v>
      </c>
      <c r="M18108" s="38">
        <f>IF(AND(Colin!$G18108=$B$1,Colin!$H18108&lt;=$C$3),Colin!$I18108,)</f>
        <v>0</v>
      </c>
      <c r="N18108" s="38">
        <f>IF(AND(Colin!$G18108=$B$2,Colin!$H18108=$C$3),Colin!$I18108,)</f>
        <v>0</v>
      </c>
      <c r="O18108" s="38">
        <f>IF(AND(Colin!$G18108=$B$2,Colin!$H18108&lt;=$C$3),Colin!$I18108,)</f>
        <v>0</v>
      </c>
      <c r="P18108" s="38">
        <f>IF(Colin!$G18108&lt;$B$2,Colin!$I18108,0)</f>
        <v>0</v>
      </c>
      <c r="Q18108" s="38">
        <f>IF(Colin!$G18108&lt;$B$1,Colin!$I18108,0)</f>
        <v>0</v>
      </c>
    </row>
    <row r="18109" spans="12:17" x14ac:dyDescent="0.25">
      <c r="L18109" s="38">
        <f>IF(AND(Colin!$G18109=$B$1,Colin!$H18109=$C$3),Colin!$I18109,)</f>
        <v>0</v>
      </c>
      <c r="M18109" s="38">
        <f>IF(AND(Colin!$G18109=$B$1,Colin!$H18109&lt;=$C$3),Colin!$I18109,)</f>
        <v>0</v>
      </c>
      <c r="N18109" s="38">
        <f>IF(AND(Colin!$G18109=$B$2,Colin!$H18109=$C$3),Colin!$I18109,)</f>
        <v>0</v>
      </c>
      <c r="O18109" s="38">
        <f>IF(AND(Colin!$G18109=$B$2,Colin!$H18109&lt;=$C$3),Colin!$I18109,)</f>
        <v>0</v>
      </c>
      <c r="P18109" s="38">
        <f>IF(Colin!$G18109&lt;$B$2,Colin!$I18109,0)</f>
        <v>0</v>
      </c>
      <c r="Q18109" s="38">
        <f>IF(Colin!$G18109&lt;$B$1,Colin!$I18109,0)</f>
        <v>0</v>
      </c>
    </row>
    <row r="18110" spans="12:17" x14ac:dyDescent="0.25">
      <c r="L18110" s="38">
        <f>IF(AND(Colin!$G18110=$B$1,Colin!$H18110=$C$3),Colin!$I18110,)</f>
        <v>0</v>
      </c>
      <c r="M18110" s="38">
        <f>IF(AND(Colin!$G18110=$B$1,Colin!$H18110&lt;=$C$3),Colin!$I18110,)</f>
        <v>0</v>
      </c>
      <c r="N18110" s="38">
        <f>IF(AND(Colin!$G18110=$B$2,Colin!$H18110=$C$3),Colin!$I18110,)</f>
        <v>0</v>
      </c>
      <c r="O18110" s="38">
        <f>IF(AND(Colin!$G18110=$B$2,Colin!$H18110&lt;=$C$3),Colin!$I18110,)</f>
        <v>0</v>
      </c>
      <c r="P18110" s="38">
        <f>IF(Colin!$G18110&lt;$B$2,Colin!$I18110,0)</f>
        <v>0</v>
      </c>
      <c r="Q18110" s="38">
        <f>IF(Colin!$G18110&lt;$B$1,Colin!$I18110,0)</f>
        <v>0</v>
      </c>
    </row>
    <row r="18111" spans="12:17" x14ac:dyDescent="0.25">
      <c r="L18111" s="38">
        <f>IF(AND(Colin!$G18111=$B$1,Colin!$H18111=$C$3),Colin!$I18111,)</f>
        <v>0</v>
      </c>
      <c r="M18111" s="38">
        <f>IF(AND(Colin!$G18111=$B$1,Colin!$H18111&lt;=$C$3),Colin!$I18111,)</f>
        <v>0</v>
      </c>
      <c r="N18111" s="38">
        <f>IF(AND(Colin!$G18111=$B$2,Colin!$H18111=$C$3),Colin!$I18111,)</f>
        <v>0</v>
      </c>
      <c r="O18111" s="38">
        <f>IF(AND(Colin!$G18111=$B$2,Colin!$H18111&lt;=$C$3),Colin!$I18111,)</f>
        <v>0</v>
      </c>
      <c r="P18111" s="38">
        <f>IF(Colin!$G18111&lt;$B$2,Colin!$I18111,0)</f>
        <v>0</v>
      </c>
      <c r="Q18111" s="38">
        <f>IF(Colin!$G18111&lt;$B$1,Colin!$I18111,0)</f>
        <v>0</v>
      </c>
    </row>
    <row r="18112" spans="12:17" x14ac:dyDescent="0.25">
      <c r="L18112" s="38">
        <f>IF(AND(Colin!$G18112=$B$1,Colin!$H18112=$C$3),Colin!$I18112,)</f>
        <v>0</v>
      </c>
      <c r="M18112" s="38">
        <f>IF(AND(Colin!$G18112=$B$1,Colin!$H18112&lt;=$C$3),Colin!$I18112,)</f>
        <v>0</v>
      </c>
      <c r="N18112" s="38">
        <f>IF(AND(Colin!$G18112=$B$2,Colin!$H18112=$C$3),Colin!$I18112,)</f>
        <v>0</v>
      </c>
      <c r="O18112" s="38">
        <f>IF(AND(Colin!$G18112=$B$2,Colin!$H18112&lt;=$C$3),Colin!$I18112,)</f>
        <v>0</v>
      </c>
      <c r="P18112" s="38">
        <f>IF(Colin!$G18112&lt;$B$2,Colin!$I18112,0)</f>
        <v>0</v>
      </c>
      <c r="Q18112" s="38">
        <f>IF(Colin!$G18112&lt;$B$1,Colin!$I18112,0)</f>
        <v>0</v>
      </c>
    </row>
    <row r="18113" spans="12:17" x14ac:dyDescent="0.25">
      <c r="L18113" s="38">
        <f>IF(AND(Colin!$G18113=$B$1,Colin!$H18113=$C$3),Colin!$I18113,)</f>
        <v>0</v>
      </c>
      <c r="M18113" s="38">
        <f>IF(AND(Colin!$G18113=$B$1,Colin!$H18113&lt;=$C$3),Colin!$I18113,)</f>
        <v>0</v>
      </c>
      <c r="N18113" s="38">
        <f>IF(AND(Colin!$G18113=$B$2,Colin!$H18113=$C$3),Colin!$I18113,)</f>
        <v>0</v>
      </c>
      <c r="O18113" s="38">
        <f>IF(AND(Colin!$G18113=$B$2,Colin!$H18113&lt;=$C$3),Colin!$I18113,)</f>
        <v>0</v>
      </c>
      <c r="P18113" s="38">
        <f>IF(Colin!$G18113&lt;$B$2,Colin!$I18113,0)</f>
        <v>0</v>
      </c>
      <c r="Q18113" s="38">
        <f>IF(Colin!$G18113&lt;$B$1,Colin!$I18113,0)</f>
        <v>0</v>
      </c>
    </row>
    <row r="18114" spans="12:17" x14ac:dyDescent="0.25">
      <c r="L18114" s="38">
        <f>IF(AND(Colin!$G18114=$B$1,Colin!$H18114=$C$3),Colin!$I18114,)</f>
        <v>0</v>
      </c>
      <c r="M18114" s="38">
        <f>IF(AND(Colin!$G18114=$B$1,Colin!$H18114&lt;=$C$3),Colin!$I18114,)</f>
        <v>0</v>
      </c>
      <c r="N18114" s="38">
        <f>IF(AND(Colin!$G18114=$B$2,Colin!$H18114=$C$3),Colin!$I18114,)</f>
        <v>0</v>
      </c>
      <c r="O18114" s="38">
        <f>IF(AND(Colin!$G18114=$B$2,Colin!$H18114&lt;=$C$3),Colin!$I18114,)</f>
        <v>0</v>
      </c>
      <c r="P18114" s="38">
        <f>IF(Colin!$G18114&lt;$B$2,Colin!$I18114,0)</f>
        <v>0</v>
      </c>
      <c r="Q18114" s="38">
        <f>IF(Colin!$G18114&lt;$B$1,Colin!$I18114,0)</f>
        <v>0</v>
      </c>
    </row>
    <row r="18115" spans="12:17" x14ac:dyDescent="0.25">
      <c r="L18115" s="38">
        <f>IF(AND(Colin!$G18115=$B$1,Colin!$H18115=$C$3),Colin!$I18115,)</f>
        <v>0</v>
      </c>
      <c r="M18115" s="38">
        <f>IF(AND(Colin!$G18115=$B$1,Colin!$H18115&lt;=$C$3),Colin!$I18115,)</f>
        <v>0</v>
      </c>
      <c r="N18115" s="38">
        <f>IF(AND(Colin!$G18115=$B$2,Colin!$H18115=$C$3),Colin!$I18115,)</f>
        <v>0</v>
      </c>
      <c r="O18115" s="38">
        <f>IF(AND(Colin!$G18115=$B$2,Colin!$H18115&lt;=$C$3),Colin!$I18115,)</f>
        <v>0</v>
      </c>
      <c r="P18115" s="38">
        <f>IF(Colin!$G18115&lt;$B$2,Colin!$I18115,0)</f>
        <v>0</v>
      </c>
      <c r="Q18115" s="38">
        <f>IF(Colin!$G18115&lt;$B$1,Colin!$I18115,0)</f>
        <v>0</v>
      </c>
    </row>
    <row r="18116" spans="12:17" x14ac:dyDescent="0.25">
      <c r="L18116" s="38">
        <f>IF(AND(Colin!$G18116=$B$1,Colin!$H18116=$C$3),Colin!$I18116,)</f>
        <v>0</v>
      </c>
      <c r="M18116" s="38">
        <f>IF(AND(Colin!$G18116=$B$1,Colin!$H18116&lt;=$C$3),Colin!$I18116,)</f>
        <v>0</v>
      </c>
      <c r="N18116" s="38">
        <f>IF(AND(Colin!$G18116=$B$2,Colin!$H18116=$C$3),Colin!$I18116,)</f>
        <v>0</v>
      </c>
      <c r="O18116" s="38">
        <f>IF(AND(Colin!$G18116=$B$2,Colin!$H18116&lt;=$C$3),Colin!$I18116,)</f>
        <v>0</v>
      </c>
      <c r="P18116" s="38">
        <f>IF(Colin!$G18116&lt;$B$2,Colin!$I18116,0)</f>
        <v>0</v>
      </c>
      <c r="Q18116" s="38">
        <f>IF(Colin!$G18116&lt;$B$1,Colin!$I18116,0)</f>
        <v>0</v>
      </c>
    </row>
    <row r="18117" spans="12:17" x14ac:dyDescent="0.25">
      <c r="L18117" s="38">
        <f>IF(AND(Colin!$G18117=$B$1,Colin!$H18117=$C$3),Colin!$I18117,)</f>
        <v>0</v>
      </c>
      <c r="M18117" s="38">
        <f>IF(AND(Colin!$G18117=$B$1,Colin!$H18117&lt;=$C$3),Colin!$I18117,)</f>
        <v>0</v>
      </c>
      <c r="N18117" s="38">
        <f>IF(AND(Colin!$G18117=$B$2,Colin!$H18117=$C$3),Colin!$I18117,)</f>
        <v>0</v>
      </c>
      <c r="O18117" s="38">
        <f>IF(AND(Colin!$G18117=$B$2,Colin!$H18117&lt;=$C$3),Colin!$I18117,)</f>
        <v>0</v>
      </c>
      <c r="P18117" s="38">
        <f>IF(Colin!$G18117&lt;$B$2,Colin!$I18117,0)</f>
        <v>0</v>
      </c>
      <c r="Q18117" s="38">
        <f>IF(Colin!$G18117&lt;$B$1,Colin!$I18117,0)</f>
        <v>0</v>
      </c>
    </row>
    <row r="18118" spans="12:17" x14ac:dyDescent="0.25">
      <c r="L18118" s="38">
        <f>IF(AND(Colin!$G18118=$B$1,Colin!$H18118=$C$3),Colin!$I18118,)</f>
        <v>0</v>
      </c>
      <c r="M18118" s="38">
        <f>IF(AND(Colin!$G18118=$B$1,Colin!$H18118&lt;=$C$3),Colin!$I18118,)</f>
        <v>0</v>
      </c>
      <c r="N18118" s="38">
        <f>IF(AND(Colin!$G18118=$B$2,Colin!$H18118=$C$3),Colin!$I18118,)</f>
        <v>0</v>
      </c>
      <c r="O18118" s="38">
        <f>IF(AND(Colin!$G18118=$B$2,Colin!$H18118&lt;=$C$3),Colin!$I18118,)</f>
        <v>0</v>
      </c>
      <c r="P18118" s="38">
        <f>IF(Colin!$G18118&lt;$B$2,Colin!$I18118,0)</f>
        <v>0</v>
      </c>
      <c r="Q18118" s="38">
        <f>IF(Colin!$G18118&lt;$B$1,Colin!$I18118,0)</f>
        <v>0</v>
      </c>
    </row>
    <row r="18119" spans="12:17" x14ac:dyDescent="0.25">
      <c r="L18119" s="38">
        <f>IF(AND(Colin!$G18119=$B$1,Colin!$H18119=$C$3),Colin!$I18119,)</f>
        <v>0</v>
      </c>
      <c r="M18119" s="38">
        <f>IF(AND(Colin!$G18119=$B$1,Colin!$H18119&lt;=$C$3),Colin!$I18119,)</f>
        <v>0</v>
      </c>
      <c r="N18119" s="38">
        <f>IF(AND(Colin!$G18119=$B$2,Colin!$H18119=$C$3),Colin!$I18119,)</f>
        <v>0</v>
      </c>
      <c r="O18119" s="38">
        <f>IF(AND(Colin!$G18119=$B$2,Colin!$H18119&lt;=$C$3),Colin!$I18119,)</f>
        <v>0</v>
      </c>
      <c r="P18119" s="38">
        <f>IF(Colin!$G18119&lt;$B$2,Colin!$I18119,0)</f>
        <v>0</v>
      </c>
      <c r="Q18119" s="38">
        <f>IF(Colin!$G18119&lt;$B$1,Colin!$I18119,0)</f>
        <v>0</v>
      </c>
    </row>
    <row r="18120" spans="12:17" x14ac:dyDescent="0.25">
      <c r="L18120" s="38">
        <f>IF(AND(Colin!$G18120=$B$1,Colin!$H18120=$C$3),Colin!$I18120,)</f>
        <v>0</v>
      </c>
      <c r="M18120" s="38">
        <f>IF(AND(Colin!$G18120=$B$1,Colin!$H18120&lt;=$C$3),Colin!$I18120,)</f>
        <v>0</v>
      </c>
      <c r="N18120" s="38">
        <f>IF(AND(Colin!$G18120=$B$2,Colin!$H18120=$C$3),Colin!$I18120,)</f>
        <v>0</v>
      </c>
      <c r="O18120" s="38">
        <f>IF(AND(Colin!$G18120=$B$2,Colin!$H18120&lt;=$C$3),Colin!$I18120,)</f>
        <v>0</v>
      </c>
      <c r="P18120" s="38">
        <f>IF(Colin!$G18120&lt;$B$2,Colin!$I18120,0)</f>
        <v>0</v>
      </c>
      <c r="Q18120" s="38">
        <f>IF(Colin!$G18120&lt;$B$1,Colin!$I18120,0)</f>
        <v>0</v>
      </c>
    </row>
    <row r="18121" spans="12:17" x14ac:dyDescent="0.25">
      <c r="L18121" s="38">
        <f>IF(AND(Colin!$G18121=$B$1,Colin!$H18121=$C$3),Colin!$I18121,)</f>
        <v>0</v>
      </c>
      <c r="M18121" s="38">
        <f>IF(AND(Colin!$G18121=$B$1,Colin!$H18121&lt;=$C$3),Colin!$I18121,)</f>
        <v>0</v>
      </c>
      <c r="N18121" s="38">
        <f>IF(AND(Colin!$G18121=$B$2,Colin!$H18121=$C$3),Colin!$I18121,)</f>
        <v>0</v>
      </c>
      <c r="O18121" s="38">
        <f>IF(AND(Colin!$G18121=$B$2,Colin!$H18121&lt;=$C$3),Colin!$I18121,)</f>
        <v>0</v>
      </c>
      <c r="P18121" s="38">
        <f>IF(Colin!$G18121&lt;$B$2,Colin!$I18121,0)</f>
        <v>0</v>
      </c>
      <c r="Q18121" s="38">
        <f>IF(Colin!$G18121&lt;$B$1,Colin!$I18121,0)</f>
        <v>0</v>
      </c>
    </row>
    <row r="18122" spans="12:17" x14ac:dyDescent="0.25">
      <c r="L18122" s="38">
        <f>IF(AND(Colin!$G18122=$B$1,Colin!$H18122=$C$3),Colin!$I18122,)</f>
        <v>0</v>
      </c>
      <c r="M18122" s="38">
        <f>IF(AND(Colin!$G18122=$B$1,Colin!$H18122&lt;=$C$3),Colin!$I18122,)</f>
        <v>0</v>
      </c>
      <c r="N18122" s="38">
        <f>IF(AND(Colin!$G18122=$B$2,Colin!$H18122=$C$3),Colin!$I18122,)</f>
        <v>0</v>
      </c>
      <c r="O18122" s="38">
        <f>IF(AND(Colin!$G18122=$B$2,Colin!$H18122&lt;=$C$3),Colin!$I18122,)</f>
        <v>0</v>
      </c>
      <c r="P18122" s="38">
        <f>IF(Colin!$G18122&lt;$B$2,Colin!$I18122,0)</f>
        <v>0</v>
      </c>
      <c r="Q18122" s="38">
        <f>IF(Colin!$G18122&lt;$B$1,Colin!$I18122,0)</f>
        <v>0</v>
      </c>
    </row>
    <row r="18123" spans="12:17" x14ac:dyDescent="0.25">
      <c r="L18123" s="38">
        <f>IF(AND(Colin!$G18123=$B$1,Colin!$H18123=$C$3),Colin!$I18123,)</f>
        <v>0</v>
      </c>
      <c r="M18123" s="38">
        <f>IF(AND(Colin!$G18123=$B$1,Colin!$H18123&lt;=$C$3),Colin!$I18123,)</f>
        <v>0</v>
      </c>
      <c r="N18123" s="38">
        <f>IF(AND(Colin!$G18123=$B$2,Colin!$H18123=$C$3),Colin!$I18123,)</f>
        <v>0</v>
      </c>
      <c r="O18123" s="38">
        <f>IF(AND(Colin!$G18123=$B$2,Colin!$H18123&lt;=$C$3),Colin!$I18123,)</f>
        <v>0</v>
      </c>
      <c r="P18123" s="38">
        <f>IF(Colin!$G18123&lt;$B$2,Colin!$I18123,0)</f>
        <v>0</v>
      </c>
      <c r="Q18123" s="38">
        <f>IF(Colin!$G18123&lt;$B$1,Colin!$I18123,0)</f>
        <v>0</v>
      </c>
    </row>
    <row r="18124" spans="12:17" x14ac:dyDescent="0.25">
      <c r="L18124" s="38">
        <f>IF(AND(Colin!$G18124=$B$1,Colin!$H18124=$C$3),Colin!$I18124,)</f>
        <v>0</v>
      </c>
      <c r="M18124" s="38">
        <f>IF(AND(Colin!$G18124=$B$1,Colin!$H18124&lt;=$C$3),Colin!$I18124,)</f>
        <v>0</v>
      </c>
      <c r="N18124" s="38">
        <f>IF(AND(Colin!$G18124=$B$2,Colin!$H18124=$C$3),Colin!$I18124,)</f>
        <v>0</v>
      </c>
      <c r="O18124" s="38">
        <f>IF(AND(Colin!$G18124=$B$2,Colin!$H18124&lt;=$C$3),Colin!$I18124,)</f>
        <v>0</v>
      </c>
      <c r="P18124" s="38">
        <f>IF(Colin!$G18124&lt;$B$2,Colin!$I18124,0)</f>
        <v>0</v>
      </c>
      <c r="Q18124" s="38">
        <f>IF(Colin!$G18124&lt;$B$1,Colin!$I18124,0)</f>
        <v>0</v>
      </c>
    </row>
    <row r="18125" spans="12:17" x14ac:dyDescent="0.25">
      <c r="L18125" s="38">
        <f>IF(AND(Colin!$G18125=$B$1,Colin!$H18125=$C$3),Colin!$I18125,)</f>
        <v>0</v>
      </c>
      <c r="M18125" s="38">
        <f>IF(AND(Colin!$G18125=$B$1,Colin!$H18125&lt;=$C$3),Colin!$I18125,)</f>
        <v>0</v>
      </c>
      <c r="N18125" s="38">
        <f>IF(AND(Colin!$G18125=$B$2,Colin!$H18125=$C$3),Colin!$I18125,)</f>
        <v>0</v>
      </c>
      <c r="O18125" s="38">
        <f>IF(AND(Colin!$G18125=$B$2,Colin!$H18125&lt;=$C$3),Colin!$I18125,)</f>
        <v>0</v>
      </c>
      <c r="P18125" s="38">
        <f>IF(Colin!$G18125&lt;$B$2,Colin!$I18125,0)</f>
        <v>0</v>
      </c>
      <c r="Q18125" s="38">
        <f>IF(Colin!$G18125&lt;$B$1,Colin!$I18125,0)</f>
        <v>0</v>
      </c>
    </row>
    <row r="18126" spans="12:17" x14ac:dyDescent="0.25">
      <c r="L18126" s="38">
        <f>IF(AND(Colin!$G18126=$B$1,Colin!$H18126=$C$3),Colin!$I18126,)</f>
        <v>0</v>
      </c>
      <c r="M18126" s="38">
        <f>IF(AND(Colin!$G18126=$B$1,Colin!$H18126&lt;=$C$3),Colin!$I18126,)</f>
        <v>0</v>
      </c>
      <c r="N18126" s="38">
        <f>IF(AND(Colin!$G18126=$B$2,Colin!$H18126=$C$3),Colin!$I18126,)</f>
        <v>0</v>
      </c>
      <c r="O18126" s="38">
        <f>IF(AND(Colin!$G18126=$B$2,Colin!$H18126&lt;=$C$3),Colin!$I18126,)</f>
        <v>0</v>
      </c>
      <c r="P18126" s="38">
        <f>IF(Colin!$G18126&lt;$B$2,Colin!$I18126,0)</f>
        <v>0</v>
      </c>
      <c r="Q18126" s="38">
        <f>IF(Colin!$G18126&lt;$B$1,Colin!$I18126,0)</f>
        <v>0</v>
      </c>
    </row>
    <row r="18127" spans="12:17" x14ac:dyDescent="0.25">
      <c r="L18127" s="38">
        <f>IF(AND(Colin!$G18127=$B$1,Colin!$H18127=$C$3),Colin!$I18127,)</f>
        <v>0</v>
      </c>
      <c r="M18127" s="38">
        <f>IF(AND(Colin!$G18127=$B$1,Colin!$H18127&lt;=$C$3),Colin!$I18127,)</f>
        <v>0</v>
      </c>
      <c r="N18127" s="38">
        <f>IF(AND(Colin!$G18127=$B$2,Colin!$H18127=$C$3),Colin!$I18127,)</f>
        <v>0</v>
      </c>
      <c r="O18127" s="38">
        <f>IF(AND(Colin!$G18127=$B$2,Colin!$H18127&lt;=$C$3),Colin!$I18127,)</f>
        <v>0</v>
      </c>
      <c r="P18127" s="38">
        <f>IF(Colin!$G18127&lt;$B$2,Colin!$I18127,0)</f>
        <v>0</v>
      </c>
      <c r="Q18127" s="38">
        <f>IF(Colin!$G18127&lt;$B$1,Colin!$I18127,0)</f>
        <v>0</v>
      </c>
    </row>
    <row r="18128" spans="12:17" x14ac:dyDescent="0.25">
      <c r="L18128" s="38">
        <f>IF(AND(Colin!$G18128=$B$1,Colin!$H18128=$C$3),Colin!$I18128,)</f>
        <v>0</v>
      </c>
      <c r="M18128" s="38">
        <f>IF(AND(Colin!$G18128=$B$1,Colin!$H18128&lt;=$C$3),Colin!$I18128,)</f>
        <v>0</v>
      </c>
      <c r="N18128" s="38">
        <f>IF(AND(Colin!$G18128=$B$2,Colin!$H18128=$C$3),Colin!$I18128,)</f>
        <v>0</v>
      </c>
      <c r="O18128" s="38">
        <f>IF(AND(Colin!$G18128=$B$2,Colin!$H18128&lt;=$C$3),Colin!$I18128,)</f>
        <v>0</v>
      </c>
      <c r="P18128" s="38">
        <f>IF(Colin!$G18128&lt;$B$2,Colin!$I18128,0)</f>
        <v>0</v>
      </c>
      <c r="Q18128" s="38">
        <f>IF(Colin!$G18128&lt;$B$1,Colin!$I18128,0)</f>
        <v>0</v>
      </c>
    </row>
    <row r="18129" spans="12:17" x14ac:dyDescent="0.25">
      <c r="L18129" s="38">
        <f>IF(AND(Colin!$G18129=$B$1,Colin!$H18129=$C$3),Colin!$I18129,)</f>
        <v>0</v>
      </c>
      <c r="M18129" s="38">
        <f>IF(AND(Colin!$G18129=$B$1,Colin!$H18129&lt;=$C$3),Colin!$I18129,)</f>
        <v>0</v>
      </c>
      <c r="N18129" s="38">
        <f>IF(AND(Colin!$G18129=$B$2,Colin!$H18129=$C$3),Colin!$I18129,)</f>
        <v>0</v>
      </c>
      <c r="O18129" s="38">
        <f>IF(AND(Colin!$G18129=$B$2,Colin!$H18129&lt;=$C$3),Colin!$I18129,)</f>
        <v>0</v>
      </c>
      <c r="P18129" s="38">
        <f>IF(Colin!$G18129&lt;$B$2,Colin!$I18129,0)</f>
        <v>0</v>
      </c>
      <c r="Q18129" s="38">
        <f>IF(Colin!$G18129&lt;$B$1,Colin!$I18129,0)</f>
        <v>0</v>
      </c>
    </row>
    <row r="18130" spans="12:17" x14ac:dyDescent="0.25">
      <c r="L18130" s="38">
        <f>IF(AND(Colin!$G18130=$B$1,Colin!$H18130=$C$3),Colin!$I18130,)</f>
        <v>0</v>
      </c>
      <c r="M18130" s="38">
        <f>IF(AND(Colin!$G18130=$B$1,Colin!$H18130&lt;=$C$3),Colin!$I18130,)</f>
        <v>0</v>
      </c>
      <c r="N18130" s="38">
        <f>IF(AND(Colin!$G18130=$B$2,Colin!$H18130=$C$3),Colin!$I18130,)</f>
        <v>0</v>
      </c>
      <c r="O18130" s="38">
        <f>IF(AND(Colin!$G18130=$B$2,Colin!$H18130&lt;=$C$3),Colin!$I18130,)</f>
        <v>0</v>
      </c>
      <c r="P18130" s="38">
        <f>IF(Colin!$G18130&lt;$B$2,Colin!$I18130,0)</f>
        <v>0</v>
      </c>
      <c r="Q18130" s="38">
        <f>IF(Colin!$G18130&lt;$B$1,Colin!$I18130,0)</f>
        <v>0</v>
      </c>
    </row>
    <row r="18131" spans="12:17" x14ac:dyDescent="0.25">
      <c r="L18131" s="38">
        <f>IF(AND(Colin!$G18131=$B$1,Colin!$H18131=$C$3),Colin!$I18131,)</f>
        <v>0</v>
      </c>
      <c r="M18131" s="38">
        <f>IF(AND(Colin!$G18131=$B$1,Colin!$H18131&lt;=$C$3),Colin!$I18131,)</f>
        <v>0</v>
      </c>
      <c r="N18131" s="38">
        <f>IF(AND(Colin!$G18131=$B$2,Colin!$H18131=$C$3),Colin!$I18131,)</f>
        <v>0</v>
      </c>
      <c r="O18131" s="38">
        <f>IF(AND(Colin!$G18131=$B$2,Colin!$H18131&lt;=$C$3),Colin!$I18131,)</f>
        <v>0</v>
      </c>
      <c r="P18131" s="38">
        <f>IF(Colin!$G18131&lt;$B$2,Colin!$I18131,0)</f>
        <v>0</v>
      </c>
      <c r="Q18131" s="38">
        <f>IF(Colin!$G18131&lt;$B$1,Colin!$I18131,0)</f>
        <v>0</v>
      </c>
    </row>
    <row r="18132" spans="12:17" x14ac:dyDescent="0.25">
      <c r="L18132" s="38">
        <f>IF(AND(Colin!$G18132=$B$1,Colin!$H18132=$C$3),Colin!$I18132,)</f>
        <v>0</v>
      </c>
      <c r="M18132" s="38">
        <f>IF(AND(Colin!$G18132=$B$1,Colin!$H18132&lt;=$C$3),Colin!$I18132,)</f>
        <v>0</v>
      </c>
      <c r="N18132" s="38">
        <f>IF(AND(Colin!$G18132=$B$2,Colin!$H18132=$C$3),Colin!$I18132,)</f>
        <v>0</v>
      </c>
      <c r="O18132" s="38">
        <f>IF(AND(Colin!$G18132=$B$2,Colin!$H18132&lt;=$C$3),Colin!$I18132,)</f>
        <v>0</v>
      </c>
      <c r="P18132" s="38">
        <f>IF(Colin!$G18132&lt;$B$2,Colin!$I18132,0)</f>
        <v>0</v>
      </c>
      <c r="Q18132" s="38">
        <f>IF(Colin!$G18132&lt;$B$1,Colin!$I18132,0)</f>
        <v>0</v>
      </c>
    </row>
    <row r="18133" spans="12:17" x14ac:dyDescent="0.25">
      <c r="L18133" s="38">
        <f>IF(AND(Colin!$G18133=$B$1,Colin!$H18133=$C$3),Colin!$I18133,)</f>
        <v>0</v>
      </c>
      <c r="M18133" s="38">
        <f>IF(AND(Colin!$G18133=$B$1,Colin!$H18133&lt;=$C$3),Colin!$I18133,)</f>
        <v>0</v>
      </c>
      <c r="N18133" s="38">
        <f>IF(AND(Colin!$G18133=$B$2,Colin!$H18133=$C$3),Colin!$I18133,)</f>
        <v>0</v>
      </c>
      <c r="O18133" s="38">
        <f>IF(AND(Colin!$G18133=$B$2,Colin!$H18133&lt;=$C$3),Colin!$I18133,)</f>
        <v>0</v>
      </c>
      <c r="P18133" s="38">
        <f>IF(Colin!$G18133&lt;$B$2,Colin!$I18133,0)</f>
        <v>0</v>
      </c>
      <c r="Q18133" s="38">
        <f>IF(Colin!$G18133&lt;$B$1,Colin!$I18133,0)</f>
        <v>0</v>
      </c>
    </row>
    <row r="18134" spans="12:17" x14ac:dyDescent="0.25">
      <c r="L18134" s="38">
        <f>IF(AND(Colin!$G18134=$B$1,Colin!$H18134=$C$3),Colin!$I18134,)</f>
        <v>0</v>
      </c>
      <c r="M18134" s="38">
        <f>IF(AND(Colin!$G18134=$B$1,Colin!$H18134&lt;=$C$3),Colin!$I18134,)</f>
        <v>0</v>
      </c>
      <c r="N18134" s="38">
        <f>IF(AND(Colin!$G18134=$B$2,Colin!$H18134=$C$3),Colin!$I18134,)</f>
        <v>0</v>
      </c>
      <c r="O18134" s="38">
        <f>IF(AND(Colin!$G18134=$B$2,Colin!$H18134&lt;=$C$3),Colin!$I18134,)</f>
        <v>0</v>
      </c>
      <c r="P18134" s="38">
        <f>IF(Colin!$G18134&lt;$B$2,Colin!$I18134,0)</f>
        <v>0</v>
      </c>
      <c r="Q18134" s="38">
        <f>IF(Colin!$G18134&lt;$B$1,Colin!$I18134,0)</f>
        <v>0</v>
      </c>
    </row>
    <row r="18135" spans="12:17" x14ac:dyDescent="0.25">
      <c r="L18135" s="38">
        <f>IF(AND(Colin!$G18135=$B$1,Colin!$H18135=$C$3),Colin!$I18135,)</f>
        <v>0</v>
      </c>
      <c r="M18135" s="38">
        <f>IF(AND(Colin!$G18135=$B$1,Colin!$H18135&lt;=$C$3),Colin!$I18135,)</f>
        <v>0</v>
      </c>
      <c r="N18135" s="38">
        <f>IF(AND(Colin!$G18135=$B$2,Colin!$H18135=$C$3),Colin!$I18135,)</f>
        <v>0</v>
      </c>
      <c r="O18135" s="38">
        <f>IF(AND(Colin!$G18135=$B$2,Colin!$H18135&lt;=$C$3),Colin!$I18135,)</f>
        <v>0</v>
      </c>
      <c r="P18135" s="38">
        <f>IF(Colin!$G18135&lt;$B$2,Colin!$I18135,0)</f>
        <v>0</v>
      </c>
      <c r="Q18135" s="38">
        <f>IF(Colin!$G18135&lt;$B$1,Colin!$I18135,0)</f>
        <v>0</v>
      </c>
    </row>
    <row r="18136" spans="12:17" x14ac:dyDescent="0.25">
      <c r="L18136" s="38">
        <f>IF(AND(Colin!$G18136=$B$1,Colin!$H18136=$C$3),Colin!$I18136,)</f>
        <v>0</v>
      </c>
      <c r="M18136" s="38">
        <f>IF(AND(Colin!$G18136=$B$1,Colin!$H18136&lt;=$C$3),Colin!$I18136,)</f>
        <v>0</v>
      </c>
      <c r="N18136" s="38">
        <f>IF(AND(Colin!$G18136=$B$2,Colin!$H18136=$C$3),Colin!$I18136,)</f>
        <v>0</v>
      </c>
      <c r="O18136" s="38">
        <f>IF(AND(Colin!$G18136=$B$2,Colin!$H18136&lt;=$C$3),Colin!$I18136,)</f>
        <v>0</v>
      </c>
      <c r="P18136" s="38">
        <f>IF(Colin!$G18136&lt;$B$2,Colin!$I18136,0)</f>
        <v>0</v>
      </c>
      <c r="Q18136" s="38">
        <f>IF(Colin!$G18136&lt;$B$1,Colin!$I18136,0)</f>
        <v>0</v>
      </c>
    </row>
    <row r="18137" spans="12:17" x14ac:dyDescent="0.25">
      <c r="L18137" s="38">
        <f>IF(AND(Colin!$G18137=$B$1,Colin!$H18137=$C$3),Colin!$I18137,)</f>
        <v>0</v>
      </c>
      <c r="M18137" s="38">
        <f>IF(AND(Colin!$G18137=$B$1,Colin!$H18137&lt;=$C$3),Colin!$I18137,)</f>
        <v>0</v>
      </c>
      <c r="N18137" s="38">
        <f>IF(AND(Colin!$G18137=$B$2,Colin!$H18137=$C$3),Colin!$I18137,)</f>
        <v>0</v>
      </c>
      <c r="O18137" s="38">
        <f>IF(AND(Colin!$G18137=$B$2,Colin!$H18137&lt;=$C$3),Colin!$I18137,)</f>
        <v>0</v>
      </c>
      <c r="P18137" s="38">
        <f>IF(Colin!$G18137&lt;$B$2,Colin!$I18137,0)</f>
        <v>0</v>
      </c>
      <c r="Q18137" s="38">
        <f>IF(Colin!$G18137&lt;$B$1,Colin!$I18137,0)</f>
        <v>0</v>
      </c>
    </row>
    <row r="18138" spans="12:17" x14ac:dyDescent="0.25">
      <c r="L18138" s="38">
        <f>IF(AND(Colin!$G18138=$B$1,Colin!$H18138=$C$3),Colin!$I18138,)</f>
        <v>0</v>
      </c>
      <c r="M18138" s="38">
        <f>IF(AND(Colin!$G18138=$B$1,Colin!$H18138&lt;=$C$3),Colin!$I18138,)</f>
        <v>0</v>
      </c>
      <c r="N18138" s="38">
        <f>IF(AND(Colin!$G18138=$B$2,Colin!$H18138=$C$3),Colin!$I18138,)</f>
        <v>0</v>
      </c>
      <c r="O18138" s="38">
        <f>IF(AND(Colin!$G18138=$B$2,Colin!$H18138&lt;=$C$3),Colin!$I18138,)</f>
        <v>0</v>
      </c>
      <c r="P18138" s="38">
        <f>IF(Colin!$G18138&lt;$B$2,Colin!$I18138,0)</f>
        <v>0</v>
      </c>
      <c r="Q18138" s="38">
        <f>IF(Colin!$G18138&lt;$B$1,Colin!$I18138,0)</f>
        <v>0</v>
      </c>
    </row>
    <row r="18139" spans="12:17" x14ac:dyDescent="0.25">
      <c r="L18139" s="38">
        <f>IF(AND(Colin!$G18139=$B$1,Colin!$H18139=$C$3),Colin!$I18139,)</f>
        <v>0</v>
      </c>
      <c r="M18139" s="38">
        <f>IF(AND(Colin!$G18139=$B$1,Colin!$H18139&lt;=$C$3),Colin!$I18139,)</f>
        <v>0</v>
      </c>
      <c r="N18139" s="38">
        <f>IF(AND(Colin!$G18139=$B$2,Colin!$H18139=$C$3),Colin!$I18139,)</f>
        <v>0</v>
      </c>
      <c r="O18139" s="38">
        <f>IF(AND(Colin!$G18139=$B$2,Colin!$H18139&lt;=$C$3),Colin!$I18139,)</f>
        <v>0</v>
      </c>
      <c r="P18139" s="38">
        <f>IF(Colin!$G18139&lt;$B$2,Colin!$I18139,0)</f>
        <v>0</v>
      </c>
      <c r="Q18139" s="38">
        <f>IF(Colin!$G18139&lt;$B$1,Colin!$I18139,0)</f>
        <v>0</v>
      </c>
    </row>
    <row r="18140" spans="12:17" x14ac:dyDescent="0.25">
      <c r="L18140" s="38">
        <f>IF(AND(Colin!$G18140=$B$1,Colin!$H18140=$C$3),Colin!$I18140,)</f>
        <v>0</v>
      </c>
      <c r="M18140" s="38">
        <f>IF(AND(Colin!$G18140=$B$1,Colin!$H18140&lt;=$C$3),Colin!$I18140,)</f>
        <v>0</v>
      </c>
      <c r="N18140" s="38">
        <f>IF(AND(Colin!$G18140=$B$2,Colin!$H18140=$C$3),Colin!$I18140,)</f>
        <v>0</v>
      </c>
      <c r="O18140" s="38">
        <f>IF(AND(Colin!$G18140=$B$2,Colin!$H18140&lt;=$C$3),Colin!$I18140,)</f>
        <v>0</v>
      </c>
      <c r="P18140" s="38">
        <f>IF(Colin!$G18140&lt;$B$2,Colin!$I18140,0)</f>
        <v>0</v>
      </c>
      <c r="Q18140" s="38">
        <f>IF(Colin!$G18140&lt;$B$1,Colin!$I18140,0)</f>
        <v>0</v>
      </c>
    </row>
    <row r="18141" spans="12:17" x14ac:dyDescent="0.25">
      <c r="L18141" s="38">
        <f>IF(AND(Colin!$G18141=$B$1,Colin!$H18141=$C$3),Colin!$I18141,)</f>
        <v>0</v>
      </c>
      <c r="M18141" s="38">
        <f>IF(AND(Colin!$G18141=$B$1,Colin!$H18141&lt;=$C$3),Colin!$I18141,)</f>
        <v>0</v>
      </c>
      <c r="N18141" s="38">
        <f>IF(AND(Colin!$G18141=$B$2,Colin!$H18141=$C$3),Colin!$I18141,)</f>
        <v>0</v>
      </c>
      <c r="O18141" s="38">
        <f>IF(AND(Colin!$G18141=$B$2,Colin!$H18141&lt;=$C$3),Colin!$I18141,)</f>
        <v>0</v>
      </c>
      <c r="P18141" s="38">
        <f>IF(Colin!$G18141&lt;$B$2,Colin!$I18141,0)</f>
        <v>0</v>
      </c>
      <c r="Q18141" s="38">
        <f>IF(Colin!$G18141&lt;$B$1,Colin!$I18141,0)</f>
        <v>0</v>
      </c>
    </row>
    <row r="18142" spans="12:17" x14ac:dyDescent="0.25">
      <c r="L18142" s="38">
        <f>IF(AND(Colin!$G18142=$B$1,Colin!$H18142=$C$3),Colin!$I18142,)</f>
        <v>0</v>
      </c>
      <c r="M18142" s="38">
        <f>IF(AND(Colin!$G18142=$B$1,Colin!$H18142&lt;=$C$3),Colin!$I18142,)</f>
        <v>0</v>
      </c>
      <c r="N18142" s="38">
        <f>IF(AND(Colin!$G18142=$B$2,Colin!$H18142=$C$3),Colin!$I18142,)</f>
        <v>0</v>
      </c>
      <c r="O18142" s="38">
        <f>IF(AND(Colin!$G18142=$B$2,Colin!$H18142&lt;=$C$3),Colin!$I18142,)</f>
        <v>0</v>
      </c>
      <c r="P18142" s="38">
        <f>IF(Colin!$G18142&lt;$B$2,Colin!$I18142,0)</f>
        <v>0</v>
      </c>
      <c r="Q18142" s="38">
        <f>IF(Colin!$G18142&lt;$B$1,Colin!$I18142,0)</f>
        <v>0</v>
      </c>
    </row>
    <row r="18143" spans="12:17" x14ac:dyDescent="0.25">
      <c r="L18143" s="38">
        <f>IF(AND(Colin!$G18143=$B$1,Colin!$H18143=$C$3),Colin!$I18143,)</f>
        <v>0</v>
      </c>
      <c r="M18143" s="38">
        <f>IF(AND(Colin!$G18143=$B$1,Colin!$H18143&lt;=$C$3),Colin!$I18143,)</f>
        <v>0</v>
      </c>
      <c r="N18143" s="38">
        <f>IF(AND(Colin!$G18143=$B$2,Colin!$H18143=$C$3),Colin!$I18143,)</f>
        <v>0</v>
      </c>
      <c r="O18143" s="38">
        <f>IF(AND(Colin!$G18143=$B$2,Colin!$H18143&lt;=$C$3),Colin!$I18143,)</f>
        <v>0</v>
      </c>
      <c r="P18143" s="38">
        <f>IF(Colin!$G18143&lt;$B$2,Colin!$I18143,0)</f>
        <v>0</v>
      </c>
      <c r="Q18143" s="38">
        <f>IF(Colin!$G18143&lt;$B$1,Colin!$I18143,0)</f>
        <v>0</v>
      </c>
    </row>
    <row r="18144" spans="12:17" x14ac:dyDescent="0.25">
      <c r="L18144" s="38">
        <f>IF(AND(Colin!$G18144=$B$1,Colin!$H18144=$C$3),Colin!$I18144,)</f>
        <v>0</v>
      </c>
      <c r="M18144" s="38">
        <f>IF(AND(Colin!$G18144=$B$1,Colin!$H18144&lt;=$C$3),Colin!$I18144,)</f>
        <v>0</v>
      </c>
      <c r="N18144" s="38">
        <f>IF(AND(Colin!$G18144=$B$2,Colin!$H18144=$C$3),Colin!$I18144,)</f>
        <v>0</v>
      </c>
      <c r="O18144" s="38">
        <f>IF(AND(Colin!$G18144=$B$2,Colin!$H18144&lt;=$C$3),Colin!$I18144,)</f>
        <v>0</v>
      </c>
      <c r="P18144" s="38">
        <f>IF(Colin!$G18144&lt;$B$2,Colin!$I18144,0)</f>
        <v>0</v>
      </c>
      <c r="Q18144" s="38">
        <f>IF(Colin!$G18144&lt;$B$1,Colin!$I18144,0)</f>
        <v>0</v>
      </c>
    </row>
    <row r="18145" spans="12:17" x14ac:dyDescent="0.25">
      <c r="L18145" s="38">
        <f>IF(AND(Colin!$G18145=$B$1,Colin!$H18145=$C$3),Colin!$I18145,)</f>
        <v>0</v>
      </c>
      <c r="M18145" s="38">
        <f>IF(AND(Colin!$G18145=$B$1,Colin!$H18145&lt;=$C$3),Colin!$I18145,)</f>
        <v>0</v>
      </c>
      <c r="N18145" s="38">
        <f>IF(AND(Colin!$G18145=$B$2,Colin!$H18145=$C$3),Colin!$I18145,)</f>
        <v>0</v>
      </c>
      <c r="O18145" s="38">
        <f>IF(AND(Colin!$G18145=$B$2,Colin!$H18145&lt;=$C$3),Colin!$I18145,)</f>
        <v>0</v>
      </c>
      <c r="P18145" s="38">
        <f>IF(Colin!$G18145&lt;$B$2,Colin!$I18145,0)</f>
        <v>0</v>
      </c>
      <c r="Q18145" s="38">
        <f>IF(Colin!$G18145&lt;$B$1,Colin!$I18145,0)</f>
        <v>0</v>
      </c>
    </row>
    <row r="18146" spans="12:17" x14ac:dyDescent="0.25">
      <c r="L18146" s="38">
        <f>IF(AND(Colin!$G18146=$B$1,Colin!$H18146=$C$3),Colin!$I18146,)</f>
        <v>0</v>
      </c>
      <c r="M18146" s="38">
        <f>IF(AND(Colin!$G18146=$B$1,Colin!$H18146&lt;=$C$3),Colin!$I18146,)</f>
        <v>0</v>
      </c>
      <c r="N18146" s="38">
        <f>IF(AND(Colin!$G18146=$B$2,Colin!$H18146=$C$3),Colin!$I18146,)</f>
        <v>0</v>
      </c>
      <c r="O18146" s="38">
        <f>IF(AND(Colin!$G18146=$B$2,Colin!$H18146&lt;=$C$3),Colin!$I18146,)</f>
        <v>0</v>
      </c>
      <c r="P18146" s="38">
        <f>IF(Colin!$G18146&lt;$B$2,Colin!$I18146,0)</f>
        <v>0</v>
      </c>
      <c r="Q18146" s="38">
        <f>IF(Colin!$G18146&lt;$B$1,Colin!$I18146,0)</f>
        <v>0</v>
      </c>
    </row>
    <row r="18147" spans="12:17" x14ac:dyDescent="0.25">
      <c r="L18147" s="38">
        <f>IF(AND(Colin!$G18147=$B$1,Colin!$H18147=$C$3),Colin!$I18147,)</f>
        <v>0</v>
      </c>
      <c r="M18147" s="38">
        <f>IF(AND(Colin!$G18147=$B$1,Colin!$H18147&lt;=$C$3),Colin!$I18147,)</f>
        <v>0</v>
      </c>
      <c r="N18147" s="38">
        <f>IF(AND(Colin!$G18147=$B$2,Colin!$H18147=$C$3),Colin!$I18147,)</f>
        <v>0</v>
      </c>
      <c r="O18147" s="38">
        <f>IF(AND(Colin!$G18147=$B$2,Colin!$H18147&lt;=$C$3),Colin!$I18147,)</f>
        <v>0</v>
      </c>
      <c r="P18147" s="38">
        <f>IF(Colin!$G18147&lt;$B$2,Colin!$I18147,0)</f>
        <v>0</v>
      </c>
      <c r="Q18147" s="38">
        <f>IF(Colin!$G18147&lt;$B$1,Colin!$I18147,0)</f>
        <v>0</v>
      </c>
    </row>
    <row r="18148" spans="12:17" x14ac:dyDescent="0.25">
      <c r="L18148" s="38">
        <f>IF(AND(Colin!$G18148=$B$1,Colin!$H18148=$C$3),Colin!$I18148,)</f>
        <v>0</v>
      </c>
      <c r="M18148" s="38">
        <f>IF(AND(Colin!$G18148=$B$1,Colin!$H18148&lt;=$C$3),Colin!$I18148,)</f>
        <v>0</v>
      </c>
      <c r="N18148" s="38">
        <f>IF(AND(Colin!$G18148=$B$2,Colin!$H18148=$C$3),Colin!$I18148,)</f>
        <v>0</v>
      </c>
      <c r="O18148" s="38">
        <f>IF(AND(Colin!$G18148=$B$2,Colin!$H18148&lt;=$C$3),Colin!$I18148,)</f>
        <v>0</v>
      </c>
      <c r="P18148" s="38">
        <f>IF(Colin!$G18148&lt;$B$2,Colin!$I18148,0)</f>
        <v>0</v>
      </c>
      <c r="Q18148" s="38">
        <f>IF(Colin!$G18148&lt;$B$1,Colin!$I18148,0)</f>
        <v>0</v>
      </c>
    </row>
    <row r="18149" spans="12:17" x14ac:dyDescent="0.25">
      <c r="L18149" s="38">
        <f>IF(AND(Colin!$G18149=$B$1,Colin!$H18149=$C$3),Colin!$I18149,)</f>
        <v>0</v>
      </c>
      <c r="M18149" s="38">
        <f>IF(AND(Colin!$G18149=$B$1,Colin!$H18149&lt;=$C$3),Colin!$I18149,)</f>
        <v>0</v>
      </c>
      <c r="N18149" s="38">
        <f>IF(AND(Colin!$G18149=$B$2,Colin!$H18149=$C$3),Colin!$I18149,)</f>
        <v>0</v>
      </c>
      <c r="O18149" s="38">
        <f>IF(AND(Colin!$G18149=$B$2,Colin!$H18149&lt;=$C$3),Colin!$I18149,)</f>
        <v>0</v>
      </c>
      <c r="P18149" s="38">
        <f>IF(Colin!$G18149&lt;$B$2,Colin!$I18149,0)</f>
        <v>0</v>
      </c>
      <c r="Q18149" s="38">
        <f>IF(Colin!$G18149&lt;$B$1,Colin!$I18149,0)</f>
        <v>0</v>
      </c>
    </row>
    <row r="18150" spans="12:17" x14ac:dyDescent="0.25">
      <c r="L18150" s="38">
        <f>IF(AND(Colin!$G18150=$B$1,Colin!$H18150=$C$3),Colin!$I18150,)</f>
        <v>0</v>
      </c>
      <c r="M18150" s="38">
        <f>IF(AND(Colin!$G18150=$B$1,Colin!$H18150&lt;=$C$3),Colin!$I18150,)</f>
        <v>0</v>
      </c>
      <c r="N18150" s="38">
        <f>IF(AND(Colin!$G18150=$B$2,Colin!$H18150=$C$3),Colin!$I18150,)</f>
        <v>0</v>
      </c>
      <c r="O18150" s="38">
        <f>IF(AND(Colin!$G18150=$B$2,Colin!$H18150&lt;=$C$3),Colin!$I18150,)</f>
        <v>0</v>
      </c>
      <c r="P18150" s="38">
        <f>IF(Colin!$G18150&lt;$B$2,Colin!$I18150,0)</f>
        <v>0</v>
      </c>
      <c r="Q18150" s="38">
        <f>IF(Colin!$G18150&lt;$B$1,Colin!$I18150,0)</f>
        <v>0</v>
      </c>
    </row>
    <row r="18151" spans="12:17" x14ac:dyDescent="0.25">
      <c r="L18151" s="38">
        <f>IF(AND(Colin!$G18151=$B$1,Colin!$H18151=$C$3),Colin!$I18151,)</f>
        <v>0</v>
      </c>
      <c r="M18151" s="38">
        <f>IF(AND(Colin!$G18151=$B$1,Colin!$H18151&lt;=$C$3),Colin!$I18151,)</f>
        <v>0</v>
      </c>
      <c r="N18151" s="38">
        <f>IF(AND(Colin!$G18151=$B$2,Colin!$H18151=$C$3),Colin!$I18151,)</f>
        <v>0</v>
      </c>
      <c r="O18151" s="38">
        <f>IF(AND(Colin!$G18151=$B$2,Colin!$H18151&lt;=$C$3),Colin!$I18151,)</f>
        <v>0</v>
      </c>
      <c r="P18151" s="38">
        <f>IF(Colin!$G18151&lt;$B$2,Colin!$I18151,0)</f>
        <v>0</v>
      </c>
      <c r="Q18151" s="38">
        <f>IF(Colin!$G18151&lt;$B$1,Colin!$I18151,0)</f>
        <v>0</v>
      </c>
    </row>
    <row r="18152" spans="12:17" x14ac:dyDescent="0.25">
      <c r="L18152" s="38">
        <f>IF(AND(Colin!$G18152=$B$1,Colin!$H18152=$C$3),Colin!$I18152,)</f>
        <v>0</v>
      </c>
      <c r="M18152" s="38">
        <f>IF(AND(Colin!$G18152=$B$1,Colin!$H18152&lt;=$C$3),Colin!$I18152,)</f>
        <v>0</v>
      </c>
      <c r="N18152" s="38">
        <f>IF(AND(Colin!$G18152=$B$2,Colin!$H18152=$C$3),Colin!$I18152,)</f>
        <v>0</v>
      </c>
      <c r="O18152" s="38">
        <f>IF(AND(Colin!$G18152=$B$2,Colin!$H18152&lt;=$C$3),Colin!$I18152,)</f>
        <v>0</v>
      </c>
      <c r="P18152" s="38">
        <f>IF(Colin!$G18152&lt;$B$2,Colin!$I18152,0)</f>
        <v>0</v>
      </c>
      <c r="Q18152" s="38">
        <f>IF(Colin!$G18152&lt;$B$1,Colin!$I18152,0)</f>
        <v>0</v>
      </c>
    </row>
    <row r="18153" spans="12:17" x14ac:dyDescent="0.25">
      <c r="L18153" s="38">
        <f>IF(AND(Colin!$G18153=$B$1,Colin!$H18153=$C$3),Colin!$I18153,)</f>
        <v>0</v>
      </c>
      <c r="M18153" s="38">
        <f>IF(AND(Colin!$G18153=$B$1,Colin!$H18153&lt;=$C$3),Colin!$I18153,)</f>
        <v>0</v>
      </c>
      <c r="N18153" s="38">
        <f>IF(AND(Colin!$G18153=$B$2,Colin!$H18153=$C$3),Colin!$I18153,)</f>
        <v>0</v>
      </c>
      <c r="O18153" s="38">
        <f>IF(AND(Colin!$G18153=$B$2,Colin!$H18153&lt;=$C$3),Colin!$I18153,)</f>
        <v>0</v>
      </c>
      <c r="P18153" s="38">
        <f>IF(Colin!$G18153&lt;$B$2,Colin!$I18153,0)</f>
        <v>0</v>
      </c>
      <c r="Q18153" s="38">
        <f>IF(Colin!$G18153&lt;$B$1,Colin!$I18153,0)</f>
        <v>0</v>
      </c>
    </row>
    <row r="18154" spans="12:17" x14ac:dyDescent="0.25">
      <c r="L18154" s="38">
        <f>IF(AND(Colin!$G18154=$B$1,Colin!$H18154=$C$3),Colin!$I18154,)</f>
        <v>0</v>
      </c>
      <c r="M18154" s="38">
        <f>IF(AND(Colin!$G18154=$B$1,Colin!$H18154&lt;=$C$3),Colin!$I18154,)</f>
        <v>0</v>
      </c>
      <c r="N18154" s="38">
        <f>IF(AND(Colin!$G18154=$B$2,Colin!$H18154=$C$3),Colin!$I18154,)</f>
        <v>0</v>
      </c>
      <c r="O18154" s="38">
        <f>IF(AND(Colin!$G18154=$B$2,Colin!$H18154&lt;=$C$3),Colin!$I18154,)</f>
        <v>0</v>
      </c>
      <c r="P18154" s="38">
        <f>IF(Colin!$G18154&lt;$B$2,Colin!$I18154,0)</f>
        <v>0</v>
      </c>
      <c r="Q18154" s="38">
        <f>IF(Colin!$G18154&lt;$B$1,Colin!$I18154,0)</f>
        <v>0</v>
      </c>
    </row>
    <row r="18155" spans="12:17" x14ac:dyDescent="0.25">
      <c r="L18155" s="38">
        <f>IF(AND(Colin!$G18155=$B$1,Colin!$H18155=$C$3),Colin!$I18155,)</f>
        <v>0</v>
      </c>
      <c r="M18155" s="38">
        <f>IF(AND(Colin!$G18155=$B$1,Colin!$H18155&lt;=$C$3),Colin!$I18155,)</f>
        <v>0</v>
      </c>
      <c r="N18155" s="38">
        <f>IF(AND(Colin!$G18155=$B$2,Colin!$H18155=$C$3),Colin!$I18155,)</f>
        <v>0</v>
      </c>
      <c r="O18155" s="38">
        <f>IF(AND(Colin!$G18155=$B$2,Colin!$H18155&lt;=$C$3),Colin!$I18155,)</f>
        <v>0</v>
      </c>
      <c r="P18155" s="38">
        <f>IF(Colin!$G18155&lt;$B$2,Colin!$I18155,0)</f>
        <v>0</v>
      </c>
      <c r="Q18155" s="38">
        <f>IF(Colin!$G18155&lt;$B$1,Colin!$I18155,0)</f>
        <v>0</v>
      </c>
    </row>
    <row r="18156" spans="12:17" x14ac:dyDescent="0.25">
      <c r="L18156" s="38">
        <f>IF(AND(Colin!$G18156=$B$1,Colin!$H18156=$C$3),Colin!$I18156,)</f>
        <v>0</v>
      </c>
      <c r="M18156" s="38">
        <f>IF(AND(Colin!$G18156=$B$1,Colin!$H18156&lt;=$C$3),Colin!$I18156,)</f>
        <v>0</v>
      </c>
      <c r="N18156" s="38">
        <f>IF(AND(Colin!$G18156=$B$2,Colin!$H18156=$C$3),Colin!$I18156,)</f>
        <v>0</v>
      </c>
      <c r="O18156" s="38">
        <f>IF(AND(Colin!$G18156=$B$2,Colin!$H18156&lt;=$C$3),Colin!$I18156,)</f>
        <v>0</v>
      </c>
      <c r="P18156" s="38">
        <f>IF(Colin!$G18156&lt;$B$2,Colin!$I18156,0)</f>
        <v>0</v>
      </c>
      <c r="Q18156" s="38">
        <f>IF(Colin!$G18156&lt;$B$1,Colin!$I18156,0)</f>
        <v>0</v>
      </c>
    </row>
    <row r="18157" spans="12:17" x14ac:dyDescent="0.25">
      <c r="L18157" s="38">
        <f>IF(AND(Colin!$G18157=$B$1,Colin!$H18157=$C$3),Colin!$I18157,)</f>
        <v>0</v>
      </c>
      <c r="M18157" s="38">
        <f>IF(AND(Colin!$G18157=$B$1,Colin!$H18157&lt;=$C$3),Colin!$I18157,)</f>
        <v>0</v>
      </c>
      <c r="N18157" s="38">
        <f>IF(AND(Colin!$G18157=$B$2,Colin!$H18157=$C$3),Colin!$I18157,)</f>
        <v>0</v>
      </c>
      <c r="O18157" s="38">
        <f>IF(AND(Colin!$G18157=$B$2,Colin!$H18157&lt;=$C$3),Colin!$I18157,)</f>
        <v>0</v>
      </c>
      <c r="P18157" s="38">
        <f>IF(Colin!$G18157&lt;$B$2,Colin!$I18157,0)</f>
        <v>0</v>
      </c>
      <c r="Q18157" s="38">
        <f>IF(Colin!$G18157&lt;$B$1,Colin!$I18157,0)</f>
        <v>0</v>
      </c>
    </row>
    <row r="18158" spans="12:17" x14ac:dyDescent="0.25">
      <c r="L18158" s="38">
        <f>IF(AND(Colin!$G18158=$B$1,Colin!$H18158=$C$3),Colin!$I18158,)</f>
        <v>0</v>
      </c>
      <c r="M18158" s="38">
        <f>IF(AND(Colin!$G18158=$B$1,Colin!$H18158&lt;=$C$3),Colin!$I18158,)</f>
        <v>0</v>
      </c>
      <c r="N18158" s="38">
        <f>IF(AND(Colin!$G18158=$B$2,Colin!$H18158=$C$3),Colin!$I18158,)</f>
        <v>0</v>
      </c>
      <c r="O18158" s="38">
        <f>IF(AND(Colin!$G18158=$B$2,Colin!$H18158&lt;=$C$3),Colin!$I18158,)</f>
        <v>0</v>
      </c>
      <c r="P18158" s="38">
        <f>IF(Colin!$G18158&lt;$B$2,Colin!$I18158,0)</f>
        <v>0</v>
      </c>
      <c r="Q18158" s="38">
        <f>IF(Colin!$G18158&lt;$B$1,Colin!$I18158,0)</f>
        <v>0</v>
      </c>
    </row>
    <row r="18159" spans="12:17" x14ac:dyDescent="0.25">
      <c r="L18159" s="38">
        <f>IF(AND(Colin!$G18159=$B$1,Colin!$H18159=$C$3),Colin!$I18159,)</f>
        <v>0</v>
      </c>
      <c r="M18159" s="38">
        <f>IF(AND(Colin!$G18159=$B$1,Colin!$H18159&lt;=$C$3),Colin!$I18159,)</f>
        <v>0</v>
      </c>
      <c r="N18159" s="38">
        <f>IF(AND(Colin!$G18159=$B$2,Colin!$H18159=$C$3),Colin!$I18159,)</f>
        <v>0</v>
      </c>
      <c r="O18159" s="38">
        <f>IF(AND(Colin!$G18159=$B$2,Colin!$H18159&lt;=$C$3),Colin!$I18159,)</f>
        <v>0</v>
      </c>
      <c r="P18159" s="38">
        <f>IF(Colin!$G18159&lt;$B$2,Colin!$I18159,0)</f>
        <v>0</v>
      </c>
      <c r="Q18159" s="38">
        <f>IF(Colin!$G18159&lt;$B$1,Colin!$I18159,0)</f>
        <v>0</v>
      </c>
    </row>
    <row r="18160" spans="12:17" x14ac:dyDescent="0.25">
      <c r="L18160" s="38">
        <f>IF(AND(Colin!$G18160=$B$1,Colin!$H18160=$C$3),Colin!$I18160,)</f>
        <v>0</v>
      </c>
      <c r="M18160" s="38">
        <f>IF(AND(Colin!$G18160=$B$1,Colin!$H18160&lt;=$C$3),Colin!$I18160,)</f>
        <v>0</v>
      </c>
      <c r="N18160" s="38">
        <f>IF(AND(Colin!$G18160=$B$2,Colin!$H18160=$C$3),Colin!$I18160,)</f>
        <v>0</v>
      </c>
      <c r="O18160" s="38">
        <f>IF(AND(Colin!$G18160=$B$2,Colin!$H18160&lt;=$C$3),Colin!$I18160,)</f>
        <v>0</v>
      </c>
      <c r="P18160" s="38">
        <f>IF(Colin!$G18160&lt;$B$2,Colin!$I18160,0)</f>
        <v>0</v>
      </c>
      <c r="Q18160" s="38">
        <f>IF(Colin!$G18160&lt;$B$1,Colin!$I18160,0)</f>
        <v>0</v>
      </c>
    </row>
    <row r="18161" spans="12:17" x14ac:dyDescent="0.25">
      <c r="L18161" s="38">
        <f>IF(AND(Colin!$G18161=$B$1,Colin!$H18161=$C$3),Colin!$I18161,)</f>
        <v>0</v>
      </c>
      <c r="M18161" s="38">
        <f>IF(AND(Colin!$G18161=$B$1,Colin!$H18161&lt;=$C$3),Colin!$I18161,)</f>
        <v>0</v>
      </c>
      <c r="N18161" s="38">
        <f>IF(AND(Colin!$G18161=$B$2,Colin!$H18161=$C$3),Colin!$I18161,)</f>
        <v>0</v>
      </c>
      <c r="O18161" s="38">
        <f>IF(AND(Colin!$G18161=$B$2,Colin!$H18161&lt;=$C$3),Colin!$I18161,)</f>
        <v>0</v>
      </c>
      <c r="P18161" s="38">
        <f>IF(Colin!$G18161&lt;$B$2,Colin!$I18161,0)</f>
        <v>0</v>
      </c>
      <c r="Q18161" s="38">
        <f>IF(Colin!$G18161&lt;$B$1,Colin!$I18161,0)</f>
        <v>0</v>
      </c>
    </row>
    <row r="18162" spans="12:17" x14ac:dyDescent="0.25">
      <c r="L18162" s="38">
        <f>IF(AND(Colin!$G18162=$B$1,Colin!$H18162=$C$3),Colin!$I18162,)</f>
        <v>0</v>
      </c>
      <c r="M18162" s="38">
        <f>IF(AND(Colin!$G18162=$B$1,Colin!$H18162&lt;=$C$3),Colin!$I18162,)</f>
        <v>0</v>
      </c>
      <c r="N18162" s="38">
        <f>IF(AND(Colin!$G18162=$B$2,Colin!$H18162=$C$3),Colin!$I18162,)</f>
        <v>0</v>
      </c>
      <c r="O18162" s="38">
        <f>IF(AND(Colin!$G18162=$B$2,Colin!$H18162&lt;=$C$3),Colin!$I18162,)</f>
        <v>0</v>
      </c>
      <c r="P18162" s="38">
        <f>IF(Colin!$G18162&lt;$B$2,Colin!$I18162,0)</f>
        <v>0</v>
      </c>
      <c r="Q18162" s="38">
        <f>IF(Colin!$G18162&lt;$B$1,Colin!$I18162,0)</f>
        <v>0</v>
      </c>
    </row>
    <row r="18163" spans="12:17" x14ac:dyDescent="0.25">
      <c r="L18163" s="38">
        <f>IF(AND(Colin!$G18163=$B$1,Colin!$H18163=$C$3),Colin!$I18163,)</f>
        <v>0</v>
      </c>
      <c r="M18163" s="38">
        <f>IF(AND(Colin!$G18163=$B$1,Colin!$H18163&lt;=$C$3),Colin!$I18163,)</f>
        <v>0</v>
      </c>
      <c r="N18163" s="38">
        <f>IF(AND(Colin!$G18163=$B$2,Colin!$H18163=$C$3),Colin!$I18163,)</f>
        <v>0</v>
      </c>
      <c r="O18163" s="38">
        <f>IF(AND(Colin!$G18163=$B$2,Colin!$H18163&lt;=$C$3),Colin!$I18163,)</f>
        <v>0</v>
      </c>
      <c r="P18163" s="38">
        <f>IF(Colin!$G18163&lt;$B$2,Colin!$I18163,0)</f>
        <v>0</v>
      </c>
      <c r="Q18163" s="38">
        <f>IF(Colin!$G18163&lt;$B$1,Colin!$I18163,0)</f>
        <v>0</v>
      </c>
    </row>
    <row r="18164" spans="12:17" x14ac:dyDescent="0.25">
      <c r="L18164" s="38">
        <f>IF(AND(Colin!$G18164=$B$1,Colin!$H18164=$C$3),Colin!$I18164,)</f>
        <v>0</v>
      </c>
      <c r="M18164" s="38">
        <f>IF(AND(Colin!$G18164=$B$1,Colin!$H18164&lt;=$C$3),Colin!$I18164,)</f>
        <v>0</v>
      </c>
      <c r="N18164" s="38">
        <f>IF(AND(Colin!$G18164=$B$2,Colin!$H18164=$C$3),Colin!$I18164,)</f>
        <v>0</v>
      </c>
      <c r="O18164" s="38">
        <f>IF(AND(Colin!$G18164=$B$2,Colin!$H18164&lt;=$C$3),Colin!$I18164,)</f>
        <v>0</v>
      </c>
      <c r="P18164" s="38">
        <f>IF(Colin!$G18164&lt;$B$2,Colin!$I18164,0)</f>
        <v>0</v>
      </c>
      <c r="Q18164" s="38">
        <f>IF(Colin!$G18164&lt;$B$1,Colin!$I18164,0)</f>
        <v>0</v>
      </c>
    </row>
    <row r="18165" spans="12:17" x14ac:dyDescent="0.25">
      <c r="L18165" s="38">
        <f>IF(AND(Colin!$G18165=$B$1,Colin!$H18165=$C$3),Colin!$I18165,)</f>
        <v>0</v>
      </c>
      <c r="M18165" s="38">
        <f>IF(AND(Colin!$G18165=$B$1,Colin!$H18165&lt;=$C$3),Colin!$I18165,)</f>
        <v>0</v>
      </c>
      <c r="N18165" s="38">
        <f>IF(AND(Colin!$G18165=$B$2,Colin!$H18165=$C$3),Colin!$I18165,)</f>
        <v>0</v>
      </c>
      <c r="O18165" s="38">
        <f>IF(AND(Colin!$G18165=$B$2,Colin!$H18165&lt;=$C$3),Colin!$I18165,)</f>
        <v>0</v>
      </c>
      <c r="P18165" s="38">
        <f>IF(Colin!$G18165&lt;$B$2,Colin!$I18165,0)</f>
        <v>0</v>
      </c>
      <c r="Q18165" s="38">
        <f>IF(Colin!$G18165&lt;$B$1,Colin!$I18165,0)</f>
        <v>0</v>
      </c>
    </row>
    <row r="18166" spans="12:17" x14ac:dyDescent="0.25">
      <c r="L18166" s="38">
        <f>IF(AND(Colin!$G18166=$B$1,Colin!$H18166=$C$3),Colin!$I18166,)</f>
        <v>0</v>
      </c>
      <c r="M18166" s="38">
        <f>IF(AND(Colin!$G18166=$B$1,Colin!$H18166&lt;=$C$3),Colin!$I18166,)</f>
        <v>0</v>
      </c>
      <c r="N18166" s="38">
        <f>IF(AND(Colin!$G18166=$B$2,Colin!$H18166=$C$3),Colin!$I18166,)</f>
        <v>0</v>
      </c>
      <c r="O18166" s="38">
        <f>IF(AND(Colin!$G18166=$B$2,Colin!$H18166&lt;=$C$3),Colin!$I18166,)</f>
        <v>0</v>
      </c>
      <c r="P18166" s="38">
        <f>IF(Colin!$G18166&lt;$B$2,Colin!$I18166,0)</f>
        <v>0</v>
      </c>
      <c r="Q18166" s="38">
        <f>IF(Colin!$G18166&lt;$B$1,Colin!$I18166,0)</f>
        <v>0</v>
      </c>
    </row>
    <row r="18167" spans="12:17" x14ac:dyDescent="0.25">
      <c r="L18167" s="38">
        <f>IF(AND(Colin!$G18167=$B$1,Colin!$H18167=$C$3),Colin!$I18167,)</f>
        <v>0</v>
      </c>
      <c r="M18167" s="38">
        <f>IF(AND(Colin!$G18167=$B$1,Colin!$H18167&lt;=$C$3),Colin!$I18167,)</f>
        <v>0</v>
      </c>
      <c r="N18167" s="38">
        <f>IF(AND(Colin!$G18167=$B$2,Colin!$H18167=$C$3),Colin!$I18167,)</f>
        <v>0</v>
      </c>
      <c r="O18167" s="38">
        <f>IF(AND(Colin!$G18167=$B$2,Colin!$H18167&lt;=$C$3),Colin!$I18167,)</f>
        <v>0</v>
      </c>
      <c r="P18167" s="38">
        <f>IF(Colin!$G18167&lt;$B$2,Colin!$I18167,0)</f>
        <v>0</v>
      </c>
      <c r="Q18167" s="38">
        <f>IF(Colin!$G18167&lt;$B$1,Colin!$I18167,0)</f>
        <v>0</v>
      </c>
    </row>
    <row r="18168" spans="12:17" x14ac:dyDescent="0.25">
      <c r="L18168" s="38">
        <f>IF(AND(Colin!$G18168=$B$1,Colin!$H18168=$C$3),Colin!$I18168,)</f>
        <v>0</v>
      </c>
      <c r="M18168" s="38">
        <f>IF(AND(Colin!$G18168=$B$1,Colin!$H18168&lt;=$C$3),Colin!$I18168,)</f>
        <v>0</v>
      </c>
      <c r="N18168" s="38">
        <f>IF(AND(Colin!$G18168=$B$2,Colin!$H18168=$C$3),Colin!$I18168,)</f>
        <v>0</v>
      </c>
      <c r="O18168" s="38">
        <f>IF(AND(Colin!$G18168=$B$2,Colin!$H18168&lt;=$C$3),Colin!$I18168,)</f>
        <v>0</v>
      </c>
      <c r="P18168" s="38">
        <f>IF(Colin!$G18168&lt;$B$2,Colin!$I18168,0)</f>
        <v>0</v>
      </c>
      <c r="Q18168" s="38">
        <f>IF(Colin!$G18168&lt;$B$1,Colin!$I18168,0)</f>
        <v>0</v>
      </c>
    </row>
    <row r="18169" spans="12:17" x14ac:dyDescent="0.25">
      <c r="L18169" s="38">
        <f>IF(AND(Colin!$G18169=$B$1,Colin!$H18169=$C$3),Colin!$I18169,)</f>
        <v>0</v>
      </c>
      <c r="M18169" s="38">
        <f>IF(AND(Colin!$G18169=$B$1,Colin!$H18169&lt;=$C$3),Colin!$I18169,)</f>
        <v>0</v>
      </c>
      <c r="N18169" s="38">
        <f>IF(AND(Colin!$G18169=$B$2,Colin!$H18169=$C$3),Colin!$I18169,)</f>
        <v>0</v>
      </c>
      <c r="O18169" s="38">
        <f>IF(AND(Colin!$G18169=$B$2,Colin!$H18169&lt;=$C$3),Colin!$I18169,)</f>
        <v>0</v>
      </c>
      <c r="P18169" s="38">
        <f>IF(Colin!$G18169&lt;$B$2,Colin!$I18169,0)</f>
        <v>0</v>
      </c>
      <c r="Q18169" s="38">
        <f>IF(Colin!$G18169&lt;$B$1,Colin!$I18169,0)</f>
        <v>0</v>
      </c>
    </row>
    <row r="18170" spans="12:17" x14ac:dyDescent="0.25">
      <c r="L18170" s="38">
        <f>IF(AND(Colin!$G18170=$B$1,Colin!$H18170=$C$3),Colin!$I18170,)</f>
        <v>0</v>
      </c>
      <c r="M18170" s="38">
        <f>IF(AND(Colin!$G18170=$B$1,Colin!$H18170&lt;=$C$3),Colin!$I18170,)</f>
        <v>0</v>
      </c>
      <c r="N18170" s="38">
        <f>IF(AND(Colin!$G18170=$B$2,Colin!$H18170=$C$3),Colin!$I18170,)</f>
        <v>0</v>
      </c>
      <c r="O18170" s="38">
        <f>IF(AND(Colin!$G18170=$B$2,Colin!$H18170&lt;=$C$3),Colin!$I18170,)</f>
        <v>0</v>
      </c>
      <c r="P18170" s="38">
        <f>IF(Colin!$G18170&lt;$B$2,Colin!$I18170,0)</f>
        <v>0</v>
      </c>
      <c r="Q18170" s="38">
        <f>IF(Colin!$G18170&lt;$B$1,Colin!$I18170,0)</f>
        <v>0</v>
      </c>
    </row>
    <row r="18171" spans="12:17" x14ac:dyDescent="0.25">
      <c r="L18171" s="38">
        <f>IF(AND(Colin!$G18171=$B$1,Colin!$H18171=$C$3),Colin!$I18171,)</f>
        <v>0</v>
      </c>
      <c r="M18171" s="38">
        <f>IF(AND(Colin!$G18171=$B$1,Colin!$H18171&lt;=$C$3),Colin!$I18171,)</f>
        <v>0</v>
      </c>
      <c r="N18171" s="38">
        <f>IF(AND(Colin!$G18171=$B$2,Colin!$H18171=$C$3),Colin!$I18171,)</f>
        <v>0</v>
      </c>
      <c r="O18171" s="38">
        <f>IF(AND(Colin!$G18171=$B$2,Colin!$H18171&lt;=$C$3),Colin!$I18171,)</f>
        <v>0</v>
      </c>
      <c r="P18171" s="38">
        <f>IF(Colin!$G18171&lt;$B$2,Colin!$I18171,0)</f>
        <v>0</v>
      </c>
      <c r="Q18171" s="38">
        <f>IF(Colin!$G18171&lt;$B$1,Colin!$I18171,0)</f>
        <v>0</v>
      </c>
    </row>
    <row r="18172" spans="12:17" x14ac:dyDescent="0.25">
      <c r="L18172" s="38">
        <f>IF(AND(Colin!$G18172=$B$1,Colin!$H18172=$C$3),Colin!$I18172,)</f>
        <v>0</v>
      </c>
      <c r="M18172" s="38">
        <f>IF(AND(Colin!$G18172=$B$1,Colin!$H18172&lt;=$C$3),Colin!$I18172,)</f>
        <v>0</v>
      </c>
      <c r="N18172" s="38">
        <f>IF(AND(Colin!$G18172=$B$2,Colin!$H18172=$C$3),Colin!$I18172,)</f>
        <v>0</v>
      </c>
      <c r="O18172" s="38">
        <f>IF(AND(Colin!$G18172=$B$2,Colin!$H18172&lt;=$C$3),Colin!$I18172,)</f>
        <v>0</v>
      </c>
      <c r="P18172" s="38">
        <f>IF(Colin!$G18172&lt;$B$2,Colin!$I18172,0)</f>
        <v>0</v>
      </c>
      <c r="Q18172" s="38">
        <f>IF(Colin!$G18172&lt;$B$1,Colin!$I18172,0)</f>
        <v>0</v>
      </c>
    </row>
    <row r="18173" spans="12:17" x14ac:dyDescent="0.25">
      <c r="L18173" s="38">
        <f>IF(AND(Colin!$G18173=$B$1,Colin!$H18173=$C$3),Colin!$I18173,)</f>
        <v>0</v>
      </c>
      <c r="M18173" s="38">
        <f>IF(AND(Colin!$G18173=$B$1,Colin!$H18173&lt;=$C$3),Colin!$I18173,)</f>
        <v>0</v>
      </c>
      <c r="N18173" s="38">
        <f>IF(AND(Colin!$G18173=$B$2,Colin!$H18173=$C$3),Colin!$I18173,)</f>
        <v>0</v>
      </c>
      <c r="O18173" s="38">
        <f>IF(AND(Colin!$G18173=$B$2,Colin!$H18173&lt;=$C$3),Colin!$I18173,)</f>
        <v>0</v>
      </c>
      <c r="P18173" s="38">
        <f>IF(Colin!$G18173&lt;$B$2,Colin!$I18173,0)</f>
        <v>0</v>
      </c>
      <c r="Q18173" s="38">
        <f>IF(Colin!$G18173&lt;$B$1,Colin!$I18173,0)</f>
        <v>0</v>
      </c>
    </row>
    <row r="18174" spans="12:17" x14ac:dyDescent="0.25">
      <c r="L18174" s="38">
        <f>IF(AND(Colin!$G18174=$B$1,Colin!$H18174=$C$3),Colin!$I18174,)</f>
        <v>0</v>
      </c>
      <c r="M18174" s="38">
        <f>IF(AND(Colin!$G18174=$B$1,Colin!$H18174&lt;=$C$3),Colin!$I18174,)</f>
        <v>0</v>
      </c>
      <c r="N18174" s="38">
        <f>IF(AND(Colin!$G18174=$B$2,Colin!$H18174=$C$3),Colin!$I18174,)</f>
        <v>0</v>
      </c>
      <c r="O18174" s="38">
        <f>IF(AND(Colin!$G18174=$B$2,Colin!$H18174&lt;=$C$3),Colin!$I18174,)</f>
        <v>0</v>
      </c>
      <c r="P18174" s="38">
        <f>IF(Colin!$G18174&lt;$B$2,Colin!$I18174,0)</f>
        <v>0</v>
      </c>
      <c r="Q18174" s="38">
        <f>IF(Colin!$G18174&lt;$B$1,Colin!$I18174,0)</f>
        <v>0</v>
      </c>
    </row>
    <row r="18175" spans="12:17" x14ac:dyDescent="0.25">
      <c r="L18175" s="38">
        <f>IF(AND(Colin!$G18175=$B$1,Colin!$H18175=$C$3),Colin!$I18175,)</f>
        <v>0</v>
      </c>
      <c r="M18175" s="38">
        <f>IF(AND(Colin!$G18175=$B$1,Colin!$H18175&lt;=$C$3),Colin!$I18175,)</f>
        <v>0</v>
      </c>
      <c r="N18175" s="38">
        <f>IF(AND(Colin!$G18175=$B$2,Colin!$H18175=$C$3),Colin!$I18175,)</f>
        <v>0</v>
      </c>
      <c r="O18175" s="38">
        <f>IF(AND(Colin!$G18175=$B$2,Colin!$H18175&lt;=$C$3),Colin!$I18175,)</f>
        <v>0</v>
      </c>
      <c r="P18175" s="38">
        <f>IF(Colin!$G18175&lt;$B$2,Colin!$I18175,0)</f>
        <v>0</v>
      </c>
      <c r="Q18175" s="38">
        <f>IF(Colin!$G18175&lt;$B$1,Colin!$I18175,0)</f>
        <v>0</v>
      </c>
    </row>
    <row r="18176" spans="12:17" x14ac:dyDescent="0.25">
      <c r="L18176" s="38">
        <f>IF(AND(Colin!$G18176=$B$1,Colin!$H18176=$C$3),Colin!$I18176,)</f>
        <v>0</v>
      </c>
      <c r="M18176" s="38">
        <f>IF(AND(Colin!$G18176=$B$1,Colin!$H18176&lt;=$C$3),Colin!$I18176,)</f>
        <v>0</v>
      </c>
      <c r="N18176" s="38">
        <f>IF(AND(Colin!$G18176=$B$2,Colin!$H18176=$C$3),Colin!$I18176,)</f>
        <v>0</v>
      </c>
      <c r="O18176" s="38">
        <f>IF(AND(Colin!$G18176=$B$2,Colin!$H18176&lt;=$C$3),Colin!$I18176,)</f>
        <v>0</v>
      </c>
      <c r="P18176" s="38">
        <f>IF(Colin!$G18176&lt;$B$2,Colin!$I18176,0)</f>
        <v>0</v>
      </c>
      <c r="Q18176" s="38">
        <f>IF(Colin!$G18176&lt;$B$1,Colin!$I18176,0)</f>
        <v>0</v>
      </c>
    </row>
    <row r="18177" spans="12:17" x14ac:dyDescent="0.25">
      <c r="L18177" s="38">
        <f>IF(AND(Colin!$G18177=$B$1,Colin!$H18177=$C$3),Colin!$I18177,)</f>
        <v>0</v>
      </c>
      <c r="M18177" s="38">
        <f>IF(AND(Colin!$G18177=$B$1,Colin!$H18177&lt;=$C$3),Colin!$I18177,)</f>
        <v>0</v>
      </c>
      <c r="N18177" s="38">
        <f>IF(AND(Colin!$G18177=$B$2,Colin!$H18177=$C$3),Colin!$I18177,)</f>
        <v>0</v>
      </c>
      <c r="O18177" s="38">
        <f>IF(AND(Colin!$G18177=$B$2,Colin!$H18177&lt;=$C$3),Colin!$I18177,)</f>
        <v>0</v>
      </c>
      <c r="P18177" s="38">
        <f>IF(Colin!$G18177&lt;$B$2,Colin!$I18177,0)</f>
        <v>0</v>
      </c>
      <c r="Q18177" s="38">
        <f>IF(Colin!$G18177&lt;$B$1,Colin!$I18177,0)</f>
        <v>0</v>
      </c>
    </row>
    <row r="18178" spans="12:17" x14ac:dyDescent="0.25">
      <c r="L18178" s="38">
        <f>IF(AND(Colin!$G18178=$B$1,Colin!$H18178=$C$3),Colin!$I18178,)</f>
        <v>0</v>
      </c>
      <c r="M18178" s="38">
        <f>IF(AND(Colin!$G18178=$B$1,Colin!$H18178&lt;=$C$3),Colin!$I18178,)</f>
        <v>0</v>
      </c>
      <c r="N18178" s="38">
        <f>IF(AND(Colin!$G18178=$B$2,Colin!$H18178=$C$3),Colin!$I18178,)</f>
        <v>0</v>
      </c>
      <c r="O18178" s="38">
        <f>IF(AND(Colin!$G18178=$B$2,Colin!$H18178&lt;=$C$3),Colin!$I18178,)</f>
        <v>0</v>
      </c>
      <c r="P18178" s="38">
        <f>IF(Colin!$G18178&lt;$B$2,Colin!$I18178,0)</f>
        <v>0</v>
      </c>
      <c r="Q18178" s="38">
        <f>IF(Colin!$G18178&lt;$B$1,Colin!$I18178,0)</f>
        <v>0</v>
      </c>
    </row>
    <row r="18179" spans="12:17" x14ac:dyDescent="0.25">
      <c r="L18179" s="38">
        <f>IF(AND(Colin!$G18179=$B$1,Colin!$H18179=$C$3),Colin!$I18179,)</f>
        <v>0</v>
      </c>
      <c r="M18179" s="38">
        <f>IF(AND(Colin!$G18179=$B$1,Colin!$H18179&lt;=$C$3),Colin!$I18179,)</f>
        <v>0</v>
      </c>
      <c r="N18179" s="38">
        <f>IF(AND(Colin!$G18179=$B$2,Colin!$H18179=$C$3),Colin!$I18179,)</f>
        <v>0</v>
      </c>
      <c r="O18179" s="38">
        <f>IF(AND(Colin!$G18179=$B$2,Colin!$H18179&lt;=$C$3),Colin!$I18179,)</f>
        <v>0</v>
      </c>
      <c r="P18179" s="38">
        <f>IF(Colin!$G18179&lt;$B$2,Colin!$I18179,0)</f>
        <v>0</v>
      </c>
      <c r="Q18179" s="38">
        <f>IF(Colin!$G18179&lt;$B$1,Colin!$I18179,0)</f>
        <v>0</v>
      </c>
    </row>
    <row r="18180" spans="12:17" x14ac:dyDescent="0.25">
      <c r="L18180" s="38">
        <f>IF(AND(Colin!$G18180=$B$1,Colin!$H18180=$C$3),Colin!$I18180,)</f>
        <v>0</v>
      </c>
      <c r="M18180" s="38">
        <f>IF(AND(Colin!$G18180=$B$1,Colin!$H18180&lt;=$C$3),Colin!$I18180,)</f>
        <v>0</v>
      </c>
      <c r="N18180" s="38">
        <f>IF(AND(Colin!$G18180=$B$2,Colin!$H18180=$C$3),Colin!$I18180,)</f>
        <v>0</v>
      </c>
      <c r="O18180" s="38">
        <f>IF(AND(Colin!$G18180=$B$2,Colin!$H18180&lt;=$C$3),Colin!$I18180,)</f>
        <v>0</v>
      </c>
      <c r="P18180" s="38">
        <f>IF(Colin!$G18180&lt;$B$2,Colin!$I18180,0)</f>
        <v>0</v>
      </c>
      <c r="Q18180" s="38">
        <f>IF(Colin!$G18180&lt;$B$1,Colin!$I18180,0)</f>
        <v>0</v>
      </c>
    </row>
    <row r="18181" spans="12:17" x14ac:dyDescent="0.25">
      <c r="L18181" s="38">
        <f>IF(AND(Colin!$G18181=$B$1,Colin!$H18181=$C$3),Colin!$I18181,)</f>
        <v>0</v>
      </c>
      <c r="M18181" s="38">
        <f>IF(AND(Colin!$G18181=$B$1,Colin!$H18181&lt;=$C$3),Colin!$I18181,)</f>
        <v>0</v>
      </c>
      <c r="N18181" s="38">
        <f>IF(AND(Colin!$G18181=$B$2,Colin!$H18181=$C$3),Colin!$I18181,)</f>
        <v>0</v>
      </c>
      <c r="O18181" s="38">
        <f>IF(AND(Colin!$G18181=$B$2,Colin!$H18181&lt;=$C$3),Colin!$I18181,)</f>
        <v>0</v>
      </c>
      <c r="P18181" s="38">
        <f>IF(Colin!$G18181&lt;$B$2,Colin!$I18181,0)</f>
        <v>0</v>
      </c>
      <c r="Q18181" s="38">
        <f>IF(Colin!$G18181&lt;$B$1,Colin!$I18181,0)</f>
        <v>0</v>
      </c>
    </row>
    <row r="18182" spans="12:17" x14ac:dyDescent="0.25">
      <c r="L18182" s="38">
        <f>IF(AND(Colin!$G18182=$B$1,Colin!$H18182=$C$3),Colin!$I18182,)</f>
        <v>0</v>
      </c>
      <c r="M18182" s="38">
        <f>IF(AND(Colin!$G18182=$B$1,Colin!$H18182&lt;=$C$3),Colin!$I18182,)</f>
        <v>0</v>
      </c>
      <c r="N18182" s="38">
        <f>IF(AND(Colin!$G18182=$B$2,Colin!$H18182=$C$3),Colin!$I18182,)</f>
        <v>0</v>
      </c>
      <c r="O18182" s="38">
        <f>IF(AND(Colin!$G18182=$B$2,Colin!$H18182&lt;=$C$3),Colin!$I18182,)</f>
        <v>0</v>
      </c>
      <c r="P18182" s="38">
        <f>IF(Colin!$G18182&lt;$B$2,Colin!$I18182,0)</f>
        <v>0</v>
      </c>
      <c r="Q18182" s="38">
        <f>IF(Colin!$G18182&lt;$B$1,Colin!$I18182,0)</f>
        <v>0</v>
      </c>
    </row>
    <row r="18183" spans="12:17" x14ac:dyDescent="0.25">
      <c r="L18183" s="38">
        <f>IF(AND(Colin!$G18183=$B$1,Colin!$H18183=$C$3),Colin!$I18183,)</f>
        <v>0</v>
      </c>
      <c r="M18183" s="38">
        <f>IF(AND(Colin!$G18183=$B$1,Colin!$H18183&lt;=$C$3),Colin!$I18183,)</f>
        <v>0</v>
      </c>
      <c r="N18183" s="38">
        <f>IF(AND(Colin!$G18183=$B$2,Colin!$H18183=$C$3),Colin!$I18183,)</f>
        <v>0</v>
      </c>
      <c r="O18183" s="38">
        <f>IF(AND(Colin!$G18183=$B$2,Colin!$H18183&lt;=$C$3),Colin!$I18183,)</f>
        <v>0</v>
      </c>
      <c r="P18183" s="38">
        <f>IF(Colin!$G18183&lt;$B$2,Colin!$I18183,0)</f>
        <v>0</v>
      </c>
      <c r="Q18183" s="38">
        <f>IF(Colin!$G18183&lt;$B$1,Colin!$I18183,0)</f>
        <v>0</v>
      </c>
    </row>
    <row r="18184" spans="12:17" x14ac:dyDescent="0.25">
      <c r="L18184" s="38">
        <f>IF(AND(Colin!$G18184=$B$1,Colin!$H18184=$C$3),Colin!$I18184,)</f>
        <v>0</v>
      </c>
      <c r="M18184" s="38">
        <f>IF(AND(Colin!$G18184=$B$1,Colin!$H18184&lt;=$C$3),Colin!$I18184,)</f>
        <v>0</v>
      </c>
      <c r="N18184" s="38">
        <f>IF(AND(Colin!$G18184=$B$2,Colin!$H18184=$C$3),Colin!$I18184,)</f>
        <v>0</v>
      </c>
      <c r="O18184" s="38">
        <f>IF(AND(Colin!$G18184=$B$2,Colin!$H18184&lt;=$C$3),Colin!$I18184,)</f>
        <v>0</v>
      </c>
      <c r="P18184" s="38">
        <f>IF(Colin!$G18184&lt;$B$2,Colin!$I18184,0)</f>
        <v>0</v>
      </c>
      <c r="Q18184" s="38">
        <f>IF(Colin!$G18184&lt;$B$1,Colin!$I18184,0)</f>
        <v>0</v>
      </c>
    </row>
    <row r="18185" spans="12:17" x14ac:dyDescent="0.25">
      <c r="L18185" s="38">
        <f>IF(AND(Colin!$G18185=$B$1,Colin!$H18185=$C$3),Colin!$I18185,)</f>
        <v>0</v>
      </c>
      <c r="M18185" s="38">
        <f>IF(AND(Colin!$G18185=$B$1,Colin!$H18185&lt;=$C$3),Colin!$I18185,)</f>
        <v>0</v>
      </c>
      <c r="N18185" s="38">
        <f>IF(AND(Colin!$G18185=$B$2,Colin!$H18185=$C$3),Colin!$I18185,)</f>
        <v>0</v>
      </c>
      <c r="O18185" s="38">
        <f>IF(AND(Colin!$G18185=$B$2,Colin!$H18185&lt;=$C$3),Colin!$I18185,)</f>
        <v>0</v>
      </c>
      <c r="P18185" s="38">
        <f>IF(Colin!$G18185&lt;$B$2,Colin!$I18185,0)</f>
        <v>0</v>
      </c>
      <c r="Q18185" s="38">
        <f>IF(Colin!$G18185&lt;$B$1,Colin!$I18185,0)</f>
        <v>0</v>
      </c>
    </row>
    <row r="18186" spans="12:17" x14ac:dyDescent="0.25">
      <c r="L18186" s="38">
        <f>IF(AND(Colin!$G18186=$B$1,Colin!$H18186=$C$3),Colin!$I18186,)</f>
        <v>0</v>
      </c>
      <c r="M18186" s="38">
        <f>IF(AND(Colin!$G18186=$B$1,Colin!$H18186&lt;=$C$3),Colin!$I18186,)</f>
        <v>0</v>
      </c>
      <c r="N18186" s="38">
        <f>IF(AND(Colin!$G18186=$B$2,Colin!$H18186=$C$3),Colin!$I18186,)</f>
        <v>0</v>
      </c>
      <c r="O18186" s="38">
        <f>IF(AND(Colin!$G18186=$B$2,Colin!$H18186&lt;=$C$3),Colin!$I18186,)</f>
        <v>0</v>
      </c>
      <c r="P18186" s="38">
        <f>IF(Colin!$G18186&lt;$B$2,Colin!$I18186,0)</f>
        <v>0</v>
      </c>
      <c r="Q18186" s="38">
        <f>IF(Colin!$G18186&lt;$B$1,Colin!$I18186,0)</f>
        <v>0</v>
      </c>
    </row>
    <row r="18187" spans="12:17" x14ac:dyDescent="0.25">
      <c r="L18187" s="38">
        <f>IF(AND(Colin!$G18187=$B$1,Colin!$H18187=$C$3),Colin!$I18187,)</f>
        <v>0</v>
      </c>
      <c r="M18187" s="38">
        <f>IF(AND(Colin!$G18187=$B$1,Colin!$H18187&lt;=$C$3),Colin!$I18187,)</f>
        <v>0</v>
      </c>
      <c r="N18187" s="38">
        <f>IF(AND(Colin!$G18187=$B$2,Colin!$H18187=$C$3),Colin!$I18187,)</f>
        <v>0</v>
      </c>
      <c r="O18187" s="38">
        <f>IF(AND(Colin!$G18187=$B$2,Colin!$H18187&lt;=$C$3),Colin!$I18187,)</f>
        <v>0</v>
      </c>
      <c r="P18187" s="38">
        <f>IF(Colin!$G18187&lt;$B$2,Colin!$I18187,0)</f>
        <v>0</v>
      </c>
      <c r="Q18187" s="38">
        <f>IF(Colin!$G18187&lt;$B$1,Colin!$I18187,0)</f>
        <v>0</v>
      </c>
    </row>
    <row r="18188" spans="12:17" x14ac:dyDescent="0.25">
      <c r="L18188" s="38">
        <f>IF(AND(Colin!$G18188=$B$1,Colin!$H18188=$C$3),Colin!$I18188,)</f>
        <v>0</v>
      </c>
      <c r="M18188" s="38">
        <f>IF(AND(Colin!$G18188=$B$1,Colin!$H18188&lt;=$C$3),Colin!$I18188,)</f>
        <v>0</v>
      </c>
      <c r="N18188" s="38">
        <f>IF(AND(Colin!$G18188=$B$2,Colin!$H18188=$C$3),Colin!$I18188,)</f>
        <v>0</v>
      </c>
      <c r="O18188" s="38">
        <f>IF(AND(Colin!$G18188=$B$2,Colin!$H18188&lt;=$C$3),Colin!$I18188,)</f>
        <v>0</v>
      </c>
      <c r="P18188" s="38">
        <f>IF(Colin!$G18188&lt;$B$2,Colin!$I18188,0)</f>
        <v>0</v>
      </c>
      <c r="Q18188" s="38">
        <f>IF(Colin!$G18188&lt;$B$1,Colin!$I18188,0)</f>
        <v>0</v>
      </c>
    </row>
    <row r="18189" spans="12:17" x14ac:dyDescent="0.25">
      <c r="L18189" s="38">
        <f>IF(AND(Colin!$G18189=$B$1,Colin!$H18189=$C$3),Colin!$I18189,)</f>
        <v>0</v>
      </c>
      <c r="M18189" s="38">
        <f>IF(AND(Colin!$G18189=$B$1,Colin!$H18189&lt;=$C$3),Colin!$I18189,)</f>
        <v>0</v>
      </c>
      <c r="N18189" s="38">
        <f>IF(AND(Colin!$G18189=$B$2,Colin!$H18189=$C$3),Colin!$I18189,)</f>
        <v>0</v>
      </c>
      <c r="O18189" s="38">
        <f>IF(AND(Colin!$G18189=$B$2,Colin!$H18189&lt;=$C$3),Colin!$I18189,)</f>
        <v>0</v>
      </c>
      <c r="P18189" s="38">
        <f>IF(Colin!$G18189&lt;$B$2,Colin!$I18189,0)</f>
        <v>0</v>
      </c>
      <c r="Q18189" s="38">
        <f>IF(Colin!$G18189&lt;$B$1,Colin!$I18189,0)</f>
        <v>0</v>
      </c>
    </row>
    <row r="18190" spans="12:17" x14ac:dyDescent="0.25">
      <c r="L18190" s="38">
        <f>IF(AND(Colin!$G18190=$B$1,Colin!$H18190=$C$3),Colin!$I18190,)</f>
        <v>0</v>
      </c>
      <c r="M18190" s="38">
        <f>IF(AND(Colin!$G18190=$B$1,Colin!$H18190&lt;=$C$3),Colin!$I18190,)</f>
        <v>0</v>
      </c>
      <c r="N18190" s="38">
        <f>IF(AND(Colin!$G18190=$B$2,Colin!$H18190=$C$3),Colin!$I18190,)</f>
        <v>0</v>
      </c>
      <c r="O18190" s="38">
        <f>IF(AND(Colin!$G18190=$B$2,Colin!$H18190&lt;=$C$3),Colin!$I18190,)</f>
        <v>0</v>
      </c>
      <c r="P18190" s="38">
        <f>IF(Colin!$G18190&lt;$B$2,Colin!$I18190,0)</f>
        <v>0</v>
      </c>
      <c r="Q18190" s="38">
        <f>IF(Colin!$G18190&lt;$B$1,Colin!$I18190,0)</f>
        <v>0</v>
      </c>
    </row>
    <row r="18191" spans="12:17" x14ac:dyDescent="0.25">
      <c r="L18191" s="38">
        <f>IF(AND(Colin!$G18191=$B$1,Colin!$H18191=$C$3),Colin!$I18191,)</f>
        <v>0</v>
      </c>
      <c r="M18191" s="38">
        <f>IF(AND(Colin!$G18191=$B$1,Colin!$H18191&lt;=$C$3),Colin!$I18191,)</f>
        <v>0</v>
      </c>
      <c r="N18191" s="38">
        <f>IF(AND(Colin!$G18191=$B$2,Colin!$H18191=$C$3),Colin!$I18191,)</f>
        <v>0</v>
      </c>
      <c r="O18191" s="38">
        <f>IF(AND(Colin!$G18191=$B$2,Colin!$H18191&lt;=$C$3),Colin!$I18191,)</f>
        <v>0</v>
      </c>
      <c r="P18191" s="38">
        <f>IF(Colin!$G18191&lt;$B$2,Colin!$I18191,0)</f>
        <v>0</v>
      </c>
      <c r="Q18191" s="38">
        <f>IF(Colin!$G18191&lt;$B$1,Colin!$I18191,0)</f>
        <v>0</v>
      </c>
    </row>
    <row r="18192" spans="12:17" x14ac:dyDescent="0.25">
      <c r="L18192" s="38">
        <f>IF(AND(Colin!$G18192=$B$1,Colin!$H18192=$C$3),Colin!$I18192,)</f>
        <v>0</v>
      </c>
      <c r="M18192" s="38">
        <f>IF(AND(Colin!$G18192=$B$1,Colin!$H18192&lt;=$C$3),Colin!$I18192,)</f>
        <v>0</v>
      </c>
      <c r="N18192" s="38">
        <f>IF(AND(Colin!$G18192=$B$2,Colin!$H18192=$C$3),Colin!$I18192,)</f>
        <v>0</v>
      </c>
      <c r="O18192" s="38">
        <f>IF(AND(Colin!$G18192=$B$2,Colin!$H18192&lt;=$C$3),Colin!$I18192,)</f>
        <v>0</v>
      </c>
      <c r="P18192" s="38">
        <f>IF(Colin!$G18192&lt;$B$2,Colin!$I18192,0)</f>
        <v>0</v>
      </c>
      <c r="Q18192" s="38">
        <f>IF(Colin!$G18192&lt;$B$1,Colin!$I18192,0)</f>
        <v>0</v>
      </c>
    </row>
    <row r="18193" spans="12:17" x14ac:dyDescent="0.25">
      <c r="L18193" s="38">
        <f>IF(AND(Colin!$G18193=$B$1,Colin!$H18193=$C$3),Colin!$I18193,)</f>
        <v>0</v>
      </c>
      <c r="M18193" s="38">
        <f>IF(AND(Colin!$G18193=$B$1,Colin!$H18193&lt;=$C$3),Colin!$I18193,)</f>
        <v>0</v>
      </c>
      <c r="N18193" s="38">
        <f>IF(AND(Colin!$G18193=$B$2,Colin!$H18193=$C$3),Colin!$I18193,)</f>
        <v>0</v>
      </c>
      <c r="O18193" s="38">
        <f>IF(AND(Colin!$G18193=$B$2,Colin!$H18193&lt;=$C$3),Colin!$I18193,)</f>
        <v>0</v>
      </c>
      <c r="P18193" s="38">
        <f>IF(Colin!$G18193&lt;$B$2,Colin!$I18193,0)</f>
        <v>0</v>
      </c>
      <c r="Q18193" s="38">
        <f>IF(Colin!$G18193&lt;$B$1,Colin!$I18193,0)</f>
        <v>0</v>
      </c>
    </row>
    <row r="18194" spans="12:17" x14ac:dyDescent="0.25">
      <c r="L18194" s="38">
        <f>IF(AND(Colin!$G18194=$B$1,Colin!$H18194=$C$3),Colin!$I18194,)</f>
        <v>0</v>
      </c>
      <c r="M18194" s="38">
        <f>IF(AND(Colin!$G18194=$B$1,Colin!$H18194&lt;=$C$3),Colin!$I18194,)</f>
        <v>0</v>
      </c>
      <c r="N18194" s="38">
        <f>IF(AND(Colin!$G18194=$B$2,Colin!$H18194=$C$3),Colin!$I18194,)</f>
        <v>0</v>
      </c>
      <c r="O18194" s="38">
        <f>IF(AND(Colin!$G18194=$B$2,Colin!$H18194&lt;=$C$3),Colin!$I18194,)</f>
        <v>0</v>
      </c>
      <c r="P18194" s="38">
        <f>IF(Colin!$G18194&lt;$B$2,Colin!$I18194,0)</f>
        <v>0</v>
      </c>
      <c r="Q18194" s="38">
        <f>IF(Colin!$G18194&lt;$B$1,Colin!$I18194,0)</f>
        <v>0</v>
      </c>
    </row>
    <row r="18195" spans="12:17" x14ac:dyDescent="0.25">
      <c r="L18195" s="38">
        <f>IF(AND(Colin!$G18195=$B$1,Colin!$H18195=$C$3),Colin!$I18195,)</f>
        <v>0</v>
      </c>
      <c r="M18195" s="38">
        <f>IF(AND(Colin!$G18195=$B$1,Colin!$H18195&lt;=$C$3),Colin!$I18195,)</f>
        <v>0</v>
      </c>
      <c r="N18195" s="38">
        <f>IF(AND(Colin!$G18195=$B$2,Colin!$H18195=$C$3),Colin!$I18195,)</f>
        <v>0</v>
      </c>
      <c r="O18195" s="38">
        <f>IF(AND(Colin!$G18195=$B$2,Colin!$H18195&lt;=$C$3),Colin!$I18195,)</f>
        <v>0</v>
      </c>
      <c r="P18195" s="38">
        <f>IF(Colin!$G18195&lt;$B$2,Colin!$I18195,0)</f>
        <v>0</v>
      </c>
      <c r="Q18195" s="38">
        <f>IF(Colin!$G18195&lt;$B$1,Colin!$I18195,0)</f>
        <v>0</v>
      </c>
    </row>
    <row r="18196" spans="12:17" x14ac:dyDescent="0.25">
      <c r="L18196" s="38">
        <f>IF(AND(Colin!$G18196=$B$1,Colin!$H18196=$C$3),Colin!$I18196,)</f>
        <v>0</v>
      </c>
      <c r="M18196" s="38">
        <f>IF(AND(Colin!$G18196=$B$1,Colin!$H18196&lt;=$C$3),Colin!$I18196,)</f>
        <v>0</v>
      </c>
      <c r="N18196" s="38">
        <f>IF(AND(Colin!$G18196=$B$2,Colin!$H18196=$C$3),Colin!$I18196,)</f>
        <v>0</v>
      </c>
      <c r="O18196" s="38">
        <f>IF(AND(Colin!$G18196=$B$2,Colin!$H18196&lt;=$C$3),Colin!$I18196,)</f>
        <v>0</v>
      </c>
      <c r="P18196" s="38">
        <f>IF(Colin!$G18196&lt;$B$2,Colin!$I18196,0)</f>
        <v>0</v>
      </c>
      <c r="Q18196" s="38">
        <f>IF(Colin!$G18196&lt;$B$1,Colin!$I18196,0)</f>
        <v>0</v>
      </c>
    </row>
    <row r="18197" spans="12:17" x14ac:dyDescent="0.25">
      <c r="L18197" s="38">
        <f>IF(AND(Colin!$G18197=$B$1,Colin!$H18197=$C$3),Colin!$I18197,)</f>
        <v>0</v>
      </c>
      <c r="M18197" s="38">
        <f>IF(AND(Colin!$G18197=$B$1,Colin!$H18197&lt;=$C$3),Colin!$I18197,)</f>
        <v>0</v>
      </c>
      <c r="N18197" s="38">
        <f>IF(AND(Colin!$G18197=$B$2,Colin!$H18197=$C$3),Colin!$I18197,)</f>
        <v>0</v>
      </c>
      <c r="O18197" s="38">
        <f>IF(AND(Colin!$G18197=$B$2,Colin!$H18197&lt;=$C$3),Colin!$I18197,)</f>
        <v>0</v>
      </c>
      <c r="P18197" s="38">
        <f>IF(Colin!$G18197&lt;$B$2,Colin!$I18197,0)</f>
        <v>0</v>
      </c>
      <c r="Q18197" s="38">
        <f>IF(Colin!$G18197&lt;$B$1,Colin!$I18197,0)</f>
        <v>0</v>
      </c>
    </row>
    <row r="18198" spans="12:17" x14ac:dyDescent="0.25">
      <c r="L18198" s="38">
        <f>IF(AND(Colin!$G18198=$B$1,Colin!$H18198=$C$3),Colin!$I18198,)</f>
        <v>0</v>
      </c>
      <c r="M18198" s="38">
        <f>IF(AND(Colin!$G18198=$B$1,Colin!$H18198&lt;=$C$3),Colin!$I18198,)</f>
        <v>0</v>
      </c>
      <c r="N18198" s="38">
        <f>IF(AND(Colin!$G18198=$B$2,Colin!$H18198=$C$3),Colin!$I18198,)</f>
        <v>0</v>
      </c>
      <c r="O18198" s="38">
        <f>IF(AND(Colin!$G18198=$B$2,Colin!$H18198&lt;=$C$3),Colin!$I18198,)</f>
        <v>0</v>
      </c>
      <c r="P18198" s="38">
        <f>IF(Colin!$G18198&lt;$B$2,Colin!$I18198,0)</f>
        <v>0</v>
      </c>
      <c r="Q18198" s="38">
        <f>IF(Colin!$G18198&lt;$B$1,Colin!$I18198,0)</f>
        <v>0</v>
      </c>
    </row>
    <row r="18199" spans="12:17" x14ac:dyDescent="0.25">
      <c r="L18199" s="38">
        <f>IF(AND(Colin!$G18199=$B$1,Colin!$H18199=$C$3),Colin!$I18199,)</f>
        <v>0</v>
      </c>
      <c r="M18199" s="38">
        <f>IF(AND(Colin!$G18199=$B$1,Colin!$H18199&lt;=$C$3),Colin!$I18199,)</f>
        <v>0</v>
      </c>
      <c r="N18199" s="38">
        <f>IF(AND(Colin!$G18199=$B$2,Colin!$H18199=$C$3),Colin!$I18199,)</f>
        <v>0</v>
      </c>
      <c r="O18199" s="38">
        <f>IF(AND(Colin!$G18199=$B$2,Colin!$H18199&lt;=$C$3),Colin!$I18199,)</f>
        <v>0</v>
      </c>
      <c r="P18199" s="38">
        <f>IF(Colin!$G18199&lt;$B$2,Colin!$I18199,0)</f>
        <v>0</v>
      </c>
      <c r="Q18199" s="38">
        <f>IF(Colin!$G18199&lt;$B$1,Colin!$I18199,0)</f>
        <v>0</v>
      </c>
    </row>
    <row r="18200" spans="12:17" x14ac:dyDescent="0.25">
      <c r="L18200" s="38">
        <f>IF(AND(Colin!$G18200=$B$1,Colin!$H18200=$C$3),Colin!$I18200,)</f>
        <v>0</v>
      </c>
      <c r="M18200" s="38">
        <f>IF(AND(Colin!$G18200=$B$1,Colin!$H18200&lt;=$C$3),Colin!$I18200,)</f>
        <v>0</v>
      </c>
      <c r="N18200" s="38">
        <f>IF(AND(Colin!$G18200=$B$2,Colin!$H18200=$C$3),Colin!$I18200,)</f>
        <v>0</v>
      </c>
      <c r="O18200" s="38">
        <f>IF(AND(Colin!$G18200=$B$2,Colin!$H18200&lt;=$C$3),Colin!$I18200,)</f>
        <v>0</v>
      </c>
      <c r="P18200" s="38">
        <f>IF(Colin!$G18200&lt;$B$2,Colin!$I18200,0)</f>
        <v>0</v>
      </c>
      <c r="Q18200" s="38">
        <f>IF(Colin!$G18200&lt;$B$1,Colin!$I18200,0)</f>
        <v>0</v>
      </c>
    </row>
    <row r="18201" spans="12:17" x14ac:dyDescent="0.25">
      <c r="L18201" s="38">
        <f>IF(AND(Colin!$G18201=$B$1,Colin!$H18201=$C$3),Colin!$I18201,)</f>
        <v>0</v>
      </c>
      <c r="M18201" s="38">
        <f>IF(AND(Colin!$G18201=$B$1,Colin!$H18201&lt;=$C$3),Colin!$I18201,)</f>
        <v>0</v>
      </c>
      <c r="N18201" s="38">
        <f>IF(AND(Colin!$G18201=$B$2,Colin!$H18201=$C$3),Colin!$I18201,)</f>
        <v>0</v>
      </c>
      <c r="O18201" s="38">
        <f>IF(AND(Colin!$G18201=$B$2,Colin!$H18201&lt;=$C$3),Colin!$I18201,)</f>
        <v>0</v>
      </c>
      <c r="P18201" s="38">
        <f>IF(Colin!$G18201&lt;$B$2,Colin!$I18201,0)</f>
        <v>0</v>
      </c>
      <c r="Q18201" s="38">
        <f>IF(Colin!$G18201&lt;$B$1,Colin!$I18201,0)</f>
        <v>0</v>
      </c>
    </row>
    <row r="18202" spans="12:17" x14ac:dyDescent="0.25">
      <c r="L18202" s="38">
        <f>IF(AND(Colin!$G18202=$B$1,Colin!$H18202=$C$3),Colin!$I18202,)</f>
        <v>0</v>
      </c>
      <c r="M18202" s="38">
        <f>IF(AND(Colin!$G18202=$B$1,Colin!$H18202&lt;=$C$3),Colin!$I18202,)</f>
        <v>0</v>
      </c>
      <c r="N18202" s="38">
        <f>IF(AND(Colin!$G18202=$B$2,Colin!$H18202=$C$3),Colin!$I18202,)</f>
        <v>0</v>
      </c>
      <c r="O18202" s="38">
        <f>IF(AND(Colin!$G18202=$B$2,Colin!$H18202&lt;=$C$3),Colin!$I18202,)</f>
        <v>0</v>
      </c>
      <c r="P18202" s="38">
        <f>IF(Colin!$G18202&lt;$B$2,Colin!$I18202,0)</f>
        <v>0</v>
      </c>
      <c r="Q18202" s="38">
        <f>IF(Colin!$G18202&lt;$B$1,Colin!$I18202,0)</f>
        <v>0</v>
      </c>
    </row>
    <row r="18203" spans="12:17" x14ac:dyDescent="0.25">
      <c r="L18203" s="38">
        <f>IF(AND(Colin!$G18203=$B$1,Colin!$H18203=$C$3),Colin!$I18203,)</f>
        <v>0</v>
      </c>
      <c r="M18203" s="38">
        <f>IF(AND(Colin!$G18203=$B$1,Colin!$H18203&lt;=$C$3),Colin!$I18203,)</f>
        <v>0</v>
      </c>
      <c r="N18203" s="38">
        <f>IF(AND(Colin!$G18203=$B$2,Colin!$H18203=$C$3),Colin!$I18203,)</f>
        <v>0</v>
      </c>
      <c r="O18203" s="38">
        <f>IF(AND(Colin!$G18203=$B$2,Colin!$H18203&lt;=$C$3),Colin!$I18203,)</f>
        <v>0</v>
      </c>
      <c r="P18203" s="38">
        <f>IF(Colin!$G18203&lt;$B$2,Colin!$I18203,0)</f>
        <v>0</v>
      </c>
      <c r="Q18203" s="38">
        <f>IF(Colin!$G18203&lt;$B$1,Colin!$I18203,0)</f>
        <v>0</v>
      </c>
    </row>
    <row r="18204" spans="12:17" x14ac:dyDescent="0.25">
      <c r="L18204" s="38">
        <f>IF(AND(Colin!$G18204=$B$1,Colin!$H18204=$C$3),Colin!$I18204,)</f>
        <v>0</v>
      </c>
      <c r="M18204" s="38">
        <f>IF(AND(Colin!$G18204=$B$1,Colin!$H18204&lt;=$C$3),Colin!$I18204,)</f>
        <v>0</v>
      </c>
      <c r="N18204" s="38">
        <f>IF(AND(Colin!$G18204=$B$2,Colin!$H18204=$C$3),Colin!$I18204,)</f>
        <v>0</v>
      </c>
      <c r="O18204" s="38">
        <f>IF(AND(Colin!$G18204=$B$2,Colin!$H18204&lt;=$C$3),Colin!$I18204,)</f>
        <v>0</v>
      </c>
      <c r="P18204" s="38">
        <f>IF(Colin!$G18204&lt;$B$2,Colin!$I18204,0)</f>
        <v>0</v>
      </c>
      <c r="Q18204" s="38">
        <f>IF(Colin!$G18204&lt;$B$1,Colin!$I18204,0)</f>
        <v>0</v>
      </c>
    </row>
    <row r="18205" spans="12:17" x14ac:dyDescent="0.25">
      <c r="L18205" s="38">
        <f>IF(AND(Colin!$G18205=$B$1,Colin!$H18205=$C$3),Colin!$I18205,)</f>
        <v>0</v>
      </c>
      <c r="M18205" s="38">
        <f>IF(AND(Colin!$G18205=$B$1,Colin!$H18205&lt;=$C$3),Colin!$I18205,)</f>
        <v>0</v>
      </c>
      <c r="N18205" s="38">
        <f>IF(AND(Colin!$G18205=$B$2,Colin!$H18205=$C$3),Colin!$I18205,)</f>
        <v>0</v>
      </c>
      <c r="O18205" s="38">
        <f>IF(AND(Colin!$G18205=$B$2,Colin!$H18205&lt;=$C$3),Colin!$I18205,)</f>
        <v>0</v>
      </c>
      <c r="P18205" s="38">
        <f>IF(Colin!$G18205&lt;$B$2,Colin!$I18205,0)</f>
        <v>0</v>
      </c>
      <c r="Q18205" s="38">
        <f>IF(Colin!$G18205&lt;$B$1,Colin!$I18205,0)</f>
        <v>0</v>
      </c>
    </row>
    <row r="18206" spans="12:17" x14ac:dyDescent="0.25">
      <c r="L18206" s="38">
        <f>IF(AND(Colin!$G18206=$B$1,Colin!$H18206=$C$3),Colin!$I18206,)</f>
        <v>0</v>
      </c>
      <c r="M18206" s="38">
        <f>IF(AND(Colin!$G18206=$B$1,Colin!$H18206&lt;=$C$3),Colin!$I18206,)</f>
        <v>0</v>
      </c>
      <c r="N18206" s="38">
        <f>IF(AND(Colin!$G18206=$B$2,Colin!$H18206=$C$3),Colin!$I18206,)</f>
        <v>0</v>
      </c>
      <c r="O18206" s="38">
        <f>IF(AND(Colin!$G18206=$B$2,Colin!$H18206&lt;=$C$3),Colin!$I18206,)</f>
        <v>0</v>
      </c>
      <c r="P18206" s="38">
        <f>IF(Colin!$G18206&lt;$B$2,Colin!$I18206,0)</f>
        <v>0</v>
      </c>
      <c r="Q18206" s="38">
        <f>IF(Colin!$G18206&lt;$B$1,Colin!$I18206,0)</f>
        <v>0</v>
      </c>
    </row>
    <row r="18207" spans="12:17" x14ac:dyDescent="0.25">
      <c r="L18207" s="38">
        <f>IF(AND(Colin!$G18207=$B$1,Colin!$H18207=$C$3),Colin!$I18207,)</f>
        <v>0</v>
      </c>
      <c r="M18207" s="38">
        <f>IF(AND(Colin!$G18207=$B$1,Colin!$H18207&lt;=$C$3),Colin!$I18207,)</f>
        <v>0</v>
      </c>
      <c r="N18207" s="38">
        <f>IF(AND(Colin!$G18207=$B$2,Colin!$H18207=$C$3),Colin!$I18207,)</f>
        <v>0</v>
      </c>
      <c r="O18207" s="38">
        <f>IF(AND(Colin!$G18207=$B$2,Colin!$H18207&lt;=$C$3),Colin!$I18207,)</f>
        <v>0</v>
      </c>
      <c r="P18207" s="38">
        <f>IF(Colin!$G18207&lt;$B$2,Colin!$I18207,0)</f>
        <v>0</v>
      </c>
      <c r="Q18207" s="38">
        <f>IF(Colin!$G18207&lt;$B$1,Colin!$I18207,0)</f>
        <v>0</v>
      </c>
    </row>
    <row r="18208" spans="12:17" x14ac:dyDescent="0.25">
      <c r="L18208" s="38">
        <f>IF(AND(Colin!$G18208=$B$1,Colin!$H18208=$C$3),Colin!$I18208,)</f>
        <v>0</v>
      </c>
      <c r="M18208" s="38">
        <f>IF(AND(Colin!$G18208=$B$1,Colin!$H18208&lt;=$C$3),Colin!$I18208,)</f>
        <v>0</v>
      </c>
      <c r="N18208" s="38">
        <f>IF(AND(Colin!$G18208=$B$2,Colin!$H18208=$C$3),Colin!$I18208,)</f>
        <v>0</v>
      </c>
      <c r="O18208" s="38">
        <f>IF(AND(Colin!$G18208=$B$2,Colin!$H18208&lt;=$C$3),Colin!$I18208,)</f>
        <v>0</v>
      </c>
      <c r="P18208" s="38">
        <f>IF(Colin!$G18208&lt;$B$2,Colin!$I18208,0)</f>
        <v>0</v>
      </c>
      <c r="Q18208" s="38">
        <f>IF(Colin!$G18208&lt;$B$1,Colin!$I18208,0)</f>
        <v>0</v>
      </c>
    </row>
    <row r="18209" spans="12:17" x14ac:dyDescent="0.25">
      <c r="L18209" s="38">
        <f>IF(AND(Colin!$G18209=$B$1,Colin!$H18209=$C$3),Colin!$I18209,)</f>
        <v>0</v>
      </c>
      <c r="M18209" s="38">
        <f>IF(AND(Colin!$G18209=$B$1,Colin!$H18209&lt;=$C$3),Colin!$I18209,)</f>
        <v>0</v>
      </c>
      <c r="N18209" s="38">
        <f>IF(AND(Colin!$G18209=$B$2,Colin!$H18209=$C$3),Colin!$I18209,)</f>
        <v>0</v>
      </c>
      <c r="O18209" s="38">
        <f>IF(AND(Colin!$G18209=$B$2,Colin!$H18209&lt;=$C$3),Colin!$I18209,)</f>
        <v>0</v>
      </c>
      <c r="P18209" s="38">
        <f>IF(Colin!$G18209&lt;$B$2,Colin!$I18209,0)</f>
        <v>0</v>
      </c>
      <c r="Q18209" s="38">
        <f>IF(Colin!$G18209&lt;$B$1,Colin!$I18209,0)</f>
        <v>0</v>
      </c>
    </row>
    <row r="18210" spans="12:17" x14ac:dyDescent="0.25">
      <c r="L18210" s="38">
        <f>IF(AND(Colin!$G18210=$B$1,Colin!$H18210=$C$3),Colin!$I18210,)</f>
        <v>0</v>
      </c>
      <c r="M18210" s="38">
        <f>IF(AND(Colin!$G18210=$B$1,Colin!$H18210&lt;=$C$3),Colin!$I18210,)</f>
        <v>0</v>
      </c>
      <c r="N18210" s="38">
        <f>IF(AND(Colin!$G18210=$B$2,Colin!$H18210=$C$3),Colin!$I18210,)</f>
        <v>0</v>
      </c>
      <c r="O18210" s="38">
        <f>IF(AND(Colin!$G18210=$B$2,Colin!$H18210&lt;=$C$3),Colin!$I18210,)</f>
        <v>0</v>
      </c>
      <c r="P18210" s="38">
        <f>IF(Colin!$G18210&lt;$B$2,Colin!$I18210,0)</f>
        <v>0</v>
      </c>
      <c r="Q18210" s="38">
        <f>IF(Colin!$G18210&lt;$B$1,Colin!$I18210,0)</f>
        <v>0</v>
      </c>
    </row>
    <row r="18211" spans="12:17" x14ac:dyDescent="0.25">
      <c r="L18211" s="38">
        <f>IF(AND(Colin!$G18211=$B$1,Colin!$H18211=$C$3),Colin!$I18211,)</f>
        <v>0</v>
      </c>
      <c r="M18211" s="38">
        <f>IF(AND(Colin!$G18211=$B$1,Colin!$H18211&lt;=$C$3),Colin!$I18211,)</f>
        <v>0</v>
      </c>
      <c r="N18211" s="38">
        <f>IF(AND(Colin!$G18211=$B$2,Colin!$H18211=$C$3),Colin!$I18211,)</f>
        <v>0</v>
      </c>
      <c r="O18211" s="38">
        <f>IF(AND(Colin!$G18211=$B$2,Colin!$H18211&lt;=$C$3),Colin!$I18211,)</f>
        <v>0</v>
      </c>
      <c r="P18211" s="38">
        <f>IF(Colin!$G18211&lt;$B$2,Colin!$I18211,0)</f>
        <v>0</v>
      </c>
      <c r="Q18211" s="38">
        <f>IF(Colin!$G18211&lt;$B$1,Colin!$I18211,0)</f>
        <v>0</v>
      </c>
    </row>
    <row r="18212" spans="12:17" x14ac:dyDescent="0.25">
      <c r="L18212" s="38">
        <f>IF(AND(Colin!$G18212=$B$1,Colin!$H18212=$C$3),Colin!$I18212,)</f>
        <v>0</v>
      </c>
      <c r="M18212" s="38">
        <f>IF(AND(Colin!$G18212=$B$1,Colin!$H18212&lt;=$C$3),Colin!$I18212,)</f>
        <v>0</v>
      </c>
      <c r="N18212" s="38">
        <f>IF(AND(Colin!$G18212=$B$2,Colin!$H18212=$C$3),Colin!$I18212,)</f>
        <v>0</v>
      </c>
      <c r="O18212" s="38">
        <f>IF(AND(Colin!$G18212=$B$2,Colin!$H18212&lt;=$C$3),Colin!$I18212,)</f>
        <v>0</v>
      </c>
      <c r="P18212" s="38">
        <f>IF(Colin!$G18212&lt;$B$2,Colin!$I18212,0)</f>
        <v>0</v>
      </c>
      <c r="Q18212" s="38">
        <f>IF(Colin!$G18212&lt;$B$1,Colin!$I18212,0)</f>
        <v>0</v>
      </c>
    </row>
    <row r="18213" spans="12:17" x14ac:dyDescent="0.25">
      <c r="L18213" s="38">
        <f>IF(AND(Colin!$G18213=$B$1,Colin!$H18213=$C$3),Colin!$I18213,)</f>
        <v>0</v>
      </c>
      <c r="M18213" s="38">
        <f>IF(AND(Colin!$G18213=$B$1,Colin!$H18213&lt;=$C$3),Colin!$I18213,)</f>
        <v>0</v>
      </c>
      <c r="N18213" s="38">
        <f>IF(AND(Colin!$G18213=$B$2,Colin!$H18213=$C$3),Colin!$I18213,)</f>
        <v>0</v>
      </c>
      <c r="O18213" s="38">
        <f>IF(AND(Colin!$G18213=$B$2,Colin!$H18213&lt;=$C$3),Colin!$I18213,)</f>
        <v>0</v>
      </c>
      <c r="P18213" s="38">
        <f>IF(Colin!$G18213&lt;$B$2,Colin!$I18213,0)</f>
        <v>0</v>
      </c>
      <c r="Q18213" s="38">
        <f>IF(Colin!$G18213&lt;$B$1,Colin!$I18213,0)</f>
        <v>0</v>
      </c>
    </row>
    <row r="18214" spans="12:17" x14ac:dyDescent="0.25">
      <c r="L18214" s="38">
        <f>IF(AND(Colin!$G18214=$B$1,Colin!$H18214=$C$3),Colin!$I18214,)</f>
        <v>0</v>
      </c>
      <c r="M18214" s="38">
        <f>IF(AND(Colin!$G18214=$B$1,Colin!$H18214&lt;=$C$3),Colin!$I18214,)</f>
        <v>0</v>
      </c>
      <c r="N18214" s="38">
        <f>IF(AND(Colin!$G18214=$B$2,Colin!$H18214=$C$3),Colin!$I18214,)</f>
        <v>0</v>
      </c>
      <c r="O18214" s="38">
        <f>IF(AND(Colin!$G18214=$B$2,Colin!$H18214&lt;=$C$3),Colin!$I18214,)</f>
        <v>0</v>
      </c>
      <c r="P18214" s="38">
        <f>IF(Colin!$G18214&lt;$B$2,Colin!$I18214,0)</f>
        <v>0</v>
      </c>
      <c r="Q18214" s="38">
        <f>IF(Colin!$G18214&lt;$B$1,Colin!$I18214,0)</f>
        <v>0</v>
      </c>
    </row>
    <row r="18215" spans="12:17" x14ac:dyDescent="0.25">
      <c r="L18215" s="38">
        <f>IF(AND(Colin!$G18215=$B$1,Colin!$H18215=$C$3),Colin!$I18215,)</f>
        <v>0</v>
      </c>
      <c r="M18215" s="38">
        <f>IF(AND(Colin!$G18215=$B$1,Colin!$H18215&lt;=$C$3),Colin!$I18215,)</f>
        <v>0</v>
      </c>
      <c r="N18215" s="38">
        <f>IF(AND(Colin!$G18215=$B$2,Colin!$H18215=$C$3),Colin!$I18215,)</f>
        <v>0</v>
      </c>
      <c r="O18215" s="38">
        <f>IF(AND(Colin!$G18215=$B$2,Colin!$H18215&lt;=$C$3),Colin!$I18215,)</f>
        <v>0</v>
      </c>
      <c r="P18215" s="38">
        <f>IF(Colin!$G18215&lt;$B$2,Colin!$I18215,0)</f>
        <v>0</v>
      </c>
      <c r="Q18215" s="38">
        <f>IF(Colin!$G18215&lt;$B$1,Colin!$I18215,0)</f>
        <v>0</v>
      </c>
    </row>
    <row r="18216" spans="12:17" x14ac:dyDescent="0.25">
      <c r="L18216" s="38">
        <f>IF(AND(Colin!$G18216=$B$1,Colin!$H18216=$C$3),Colin!$I18216,)</f>
        <v>0</v>
      </c>
      <c r="M18216" s="38">
        <f>IF(AND(Colin!$G18216=$B$1,Colin!$H18216&lt;=$C$3),Colin!$I18216,)</f>
        <v>0</v>
      </c>
      <c r="N18216" s="38">
        <f>IF(AND(Colin!$G18216=$B$2,Colin!$H18216=$C$3),Colin!$I18216,)</f>
        <v>0</v>
      </c>
      <c r="O18216" s="38">
        <f>IF(AND(Colin!$G18216=$B$2,Colin!$H18216&lt;=$C$3),Colin!$I18216,)</f>
        <v>0</v>
      </c>
      <c r="P18216" s="38">
        <f>IF(Colin!$G18216&lt;$B$2,Colin!$I18216,0)</f>
        <v>0</v>
      </c>
      <c r="Q18216" s="38">
        <f>IF(Colin!$G18216&lt;$B$1,Colin!$I18216,0)</f>
        <v>0</v>
      </c>
    </row>
    <row r="18217" spans="12:17" x14ac:dyDescent="0.25">
      <c r="L18217" s="38">
        <f>IF(AND(Colin!$G18217=$B$1,Colin!$H18217=$C$3),Colin!$I18217,)</f>
        <v>0</v>
      </c>
      <c r="M18217" s="38">
        <f>IF(AND(Colin!$G18217=$B$1,Colin!$H18217&lt;=$C$3),Colin!$I18217,)</f>
        <v>0</v>
      </c>
      <c r="N18217" s="38">
        <f>IF(AND(Colin!$G18217=$B$2,Colin!$H18217=$C$3),Colin!$I18217,)</f>
        <v>0</v>
      </c>
      <c r="O18217" s="38">
        <f>IF(AND(Colin!$G18217=$B$2,Colin!$H18217&lt;=$C$3),Colin!$I18217,)</f>
        <v>0</v>
      </c>
      <c r="P18217" s="38">
        <f>IF(Colin!$G18217&lt;$B$2,Colin!$I18217,0)</f>
        <v>0</v>
      </c>
      <c r="Q18217" s="38">
        <f>IF(Colin!$G18217&lt;$B$1,Colin!$I18217,0)</f>
        <v>0</v>
      </c>
    </row>
    <row r="18218" spans="12:17" x14ac:dyDescent="0.25">
      <c r="L18218" s="38">
        <f>IF(AND(Colin!$G18218=$B$1,Colin!$H18218=$C$3),Colin!$I18218,)</f>
        <v>0</v>
      </c>
      <c r="M18218" s="38">
        <f>IF(AND(Colin!$G18218=$B$1,Colin!$H18218&lt;=$C$3),Colin!$I18218,)</f>
        <v>0</v>
      </c>
      <c r="N18218" s="38">
        <f>IF(AND(Colin!$G18218=$B$2,Colin!$H18218=$C$3),Colin!$I18218,)</f>
        <v>0</v>
      </c>
      <c r="O18218" s="38">
        <f>IF(AND(Colin!$G18218=$B$2,Colin!$H18218&lt;=$C$3),Colin!$I18218,)</f>
        <v>0</v>
      </c>
      <c r="P18218" s="38">
        <f>IF(Colin!$G18218&lt;$B$2,Colin!$I18218,0)</f>
        <v>0</v>
      </c>
      <c r="Q18218" s="38">
        <f>IF(Colin!$G18218&lt;$B$1,Colin!$I18218,0)</f>
        <v>0</v>
      </c>
    </row>
    <row r="18219" spans="12:17" x14ac:dyDescent="0.25">
      <c r="L18219" s="38">
        <f>IF(AND(Colin!$G18219=$B$1,Colin!$H18219=$C$3),Colin!$I18219,)</f>
        <v>0</v>
      </c>
      <c r="M18219" s="38">
        <f>IF(AND(Colin!$G18219=$B$1,Colin!$H18219&lt;=$C$3),Colin!$I18219,)</f>
        <v>0</v>
      </c>
      <c r="N18219" s="38">
        <f>IF(AND(Colin!$G18219=$B$2,Colin!$H18219=$C$3),Colin!$I18219,)</f>
        <v>0</v>
      </c>
      <c r="O18219" s="38">
        <f>IF(AND(Colin!$G18219=$B$2,Colin!$H18219&lt;=$C$3),Colin!$I18219,)</f>
        <v>0</v>
      </c>
      <c r="P18219" s="38">
        <f>IF(Colin!$G18219&lt;$B$2,Colin!$I18219,0)</f>
        <v>0</v>
      </c>
      <c r="Q18219" s="38">
        <f>IF(Colin!$G18219&lt;$B$1,Colin!$I18219,0)</f>
        <v>0</v>
      </c>
    </row>
    <row r="18220" spans="12:17" x14ac:dyDescent="0.25">
      <c r="L18220" s="38">
        <f>IF(AND(Colin!$G18220=$B$1,Colin!$H18220=$C$3),Colin!$I18220,)</f>
        <v>0</v>
      </c>
      <c r="M18220" s="38">
        <f>IF(AND(Colin!$G18220=$B$1,Colin!$H18220&lt;=$C$3),Colin!$I18220,)</f>
        <v>0</v>
      </c>
      <c r="N18220" s="38">
        <f>IF(AND(Colin!$G18220=$B$2,Colin!$H18220=$C$3),Colin!$I18220,)</f>
        <v>0</v>
      </c>
      <c r="O18220" s="38">
        <f>IF(AND(Colin!$G18220=$B$2,Colin!$H18220&lt;=$C$3),Colin!$I18220,)</f>
        <v>0</v>
      </c>
      <c r="P18220" s="38">
        <f>IF(Colin!$G18220&lt;$B$2,Colin!$I18220,0)</f>
        <v>0</v>
      </c>
      <c r="Q18220" s="38">
        <f>IF(Colin!$G18220&lt;$B$1,Colin!$I18220,0)</f>
        <v>0</v>
      </c>
    </row>
    <row r="18221" spans="12:17" x14ac:dyDescent="0.25">
      <c r="L18221" s="38">
        <f>IF(AND(Colin!$G18221=$B$1,Colin!$H18221=$C$3),Colin!$I18221,)</f>
        <v>0</v>
      </c>
      <c r="M18221" s="38">
        <f>IF(AND(Colin!$G18221=$B$1,Colin!$H18221&lt;=$C$3),Colin!$I18221,)</f>
        <v>0</v>
      </c>
      <c r="N18221" s="38">
        <f>IF(AND(Colin!$G18221=$B$2,Colin!$H18221=$C$3),Colin!$I18221,)</f>
        <v>0</v>
      </c>
      <c r="O18221" s="38">
        <f>IF(AND(Colin!$G18221=$B$2,Colin!$H18221&lt;=$C$3),Colin!$I18221,)</f>
        <v>0</v>
      </c>
      <c r="P18221" s="38">
        <f>IF(Colin!$G18221&lt;$B$2,Colin!$I18221,0)</f>
        <v>0</v>
      </c>
      <c r="Q18221" s="38">
        <f>IF(Colin!$G18221&lt;$B$1,Colin!$I18221,0)</f>
        <v>0</v>
      </c>
    </row>
    <row r="18222" spans="12:17" x14ac:dyDescent="0.25">
      <c r="L18222" s="38">
        <f>IF(AND(Colin!$G18222=$B$1,Colin!$H18222=$C$3),Colin!$I18222,)</f>
        <v>0</v>
      </c>
      <c r="M18222" s="38">
        <f>IF(AND(Colin!$G18222=$B$1,Colin!$H18222&lt;=$C$3),Colin!$I18222,)</f>
        <v>0</v>
      </c>
      <c r="N18222" s="38">
        <f>IF(AND(Colin!$G18222=$B$2,Colin!$H18222=$C$3),Colin!$I18222,)</f>
        <v>0</v>
      </c>
      <c r="O18222" s="38">
        <f>IF(AND(Colin!$G18222=$B$2,Colin!$H18222&lt;=$C$3),Colin!$I18222,)</f>
        <v>0</v>
      </c>
      <c r="P18222" s="38">
        <f>IF(Colin!$G18222&lt;$B$2,Colin!$I18222,0)</f>
        <v>0</v>
      </c>
      <c r="Q18222" s="38">
        <f>IF(Colin!$G18222&lt;$B$1,Colin!$I18222,0)</f>
        <v>0</v>
      </c>
    </row>
    <row r="18223" spans="12:17" x14ac:dyDescent="0.25">
      <c r="L18223" s="38">
        <f>IF(AND(Colin!$G18223=$B$1,Colin!$H18223=$C$3),Colin!$I18223,)</f>
        <v>0</v>
      </c>
      <c r="M18223" s="38">
        <f>IF(AND(Colin!$G18223=$B$1,Colin!$H18223&lt;=$C$3),Colin!$I18223,)</f>
        <v>0</v>
      </c>
      <c r="N18223" s="38">
        <f>IF(AND(Colin!$G18223=$B$2,Colin!$H18223=$C$3),Colin!$I18223,)</f>
        <v>0</v>
      </c>
      <c r="O18223" s="38">
        <f>IF(AND(Colin!$G18223=$B$2,Colin!$H18223&lt;=$C$3),Colin!$I18223,)</f>
        <v>0</v>
      </c>
      <c r="P18223" s="38">
        <f>IF(Colin!$G18223&lt;$B$2,Colin!$I18223,0)</f>
        <v>0</v>
      </c>
      <c r="Q18223" s="38">
        <f>IF(Colin!$G18223&lt;$B$1,Colin!$I18223,0)</f>
        <v>0</v>
      </c>
    </row>
    <row r="18224" spans="12:17" x14ac:dyDescent="0.25">
      <c r="L18224" s="38">
        <f>IF(AND(Colin!$G18224=$B$1,Colin!$H18224=$C$3),Colin!$I18224,)</f>
        <v>0</v>
      </c>
      <c r="M18224" s="38">
        <f>IF(AND(Colin!$G18224=$B$1,Colin!$H18224&lt;=$C$3),Colin!$I18224,)</f>
        <v>0</v>
      </c>
      <c r="N18224" s="38">
        <f>IF(AND(Colin!$G18224=$B$2,Colin!$H18224=$C$3),Colin!$I18224,)</f>
        <v>0</v>
      </c>
      <c r="O18224" s="38">
        <f>IF(AND(Colin!$G18224=$B$2,Colin!$H18224&lt;=$C$3),Colin!$I18224,)</f>
        <v>0</v>
      </c>
      <c r="P18224" s="38">
        <f>IF(Colin!$G18224&lt;$B$2,Colin!$I18224,0)</f>
        <v>0</v>
      </c>
      <c r="Q18224" s="38">
        <f>IF(Colin!$G18224&lt;$B$1,Colin!$I18224,0)</f>
        <v>0</v>
      </c>
    </row>
    <row r="18225" spans="12:17" x14ac:dyDescent="0.25">
      <c r="L18225" s="38">
        <f>IF(AND(Colin!$G18225=$B$1,Colin!$H18225=$C$3),Colin!$I18225,)</f>
        <v>0</v>
      </c>
      <c r="M18225" s="38">
        <f>IF(AND(Colin!$G18225=$B$1,Colin!$H18225&lt;=$C$3),Colin!$I18225,)</f>
        <v>0</v>
      </c>
      <c r="N18225" s="38">
        <f>IF(AND(Colin!$G18225=$B$2,Colin!$H18225=$C$3),Colin!$I18225,)</f>
        <v>0</v>
      </c>
      <c r="O18225" s="38">
        <f>IF(AND(Colin!$G18225=$B$2,Colin!$H18225&lt;=$C$3),Colin!$I18225,)</f>
        <v>0</v>
      </c>
      <c r="P18225" s="38">
        <f>IF(Colin!$G18225&lt;$B$2,Colin!$I18225,0)</f>
        <v>0</v>
      </c>
      <c r="Q18225" s="38">
        <f>IF(Colin!$G18225&lt;$B$1,Colin!$I18225,0)</f>
        <v>0</v>
      </c>
    </row>
    <row r="18226" spans="12:17" x14ac:dyDescent="0.25">
      <c r="L18226" s="38">
        <f>IF(AND(Colin!$G18226=$B$1,Colin!$H18226=$C$3),Colin!$I18226,)</f>
        <v>0</v>
      </c>
      <c r="M18226" s="38">
        <f>IF(AND(Colin!$G18226=$B$1,Colin!$H18226&lt;=$C$3),Colin!$I18226,)</f>
        <v>0</v>
      </c>
      <c r="N18226" s="38">
        <f>IF(AND(Colin!$G18226=$B$2,Colin!$H18226=$C$3),Colin!$I18226,)</f>
        <v>0</v>
      </c>
      <c r="O18226" s="38">
        <f>IF(AND(Colin!$G18226=$B$2,Colin!$H18226&lt;=$C$3),Colin!$I18226,)</f>
        <v>0</v>
      </c>
      <c r="P18226" s="38">
        <f>IF(Colin!$G18226&lt;$B$2,Colin!$I18226,0)</f>
        <v>0</v>
      </c>
      <c r="Q18226" s="38">
        <f>IF(Colin!$G18226&lt;$B$1,Colin!$I18226,0)</f>
        <v>0</v>
      </c>
    </row>
    <row r="18227" spans="12:17" x14ac:dyDescent="0.25">
      <c r="L18227" s="38">
        <f>IF(AND(Colin!$G18227=$B$1,Colin!$H18227=$C$3),Colin!$I18227,)</f>
        <v>0</v>
      </c>
      <c r="M18227" s="38">
        <f>IF(AND(Colin!$G18227=$B$1,Colin!$H18227&lt;=$C$3),Colin!$I18227,)</f>
        <v>0</v>
      </c>
      <c r="N18227" s="38">
        <f>IF(AND(Colin!$G18227=$B$2,Colin!$H18227=$C$3),Colin!$I18227,)</f>
        <v>0</v>
      </c>
      <c r="O18227" s="38">
        <f>IF(AND(Colin!$G18227=$B$2,Colin!$H18227&lt;=$C$3),Colin!$I18227,)</f>
        <v>0</v>
      </c>
      <c r="P18227" s="38">
        <f>IF(Colin!$G18227&lt;$B$2,Colin!$I18227,0)</f>
        <v>0</v>
      </c>
      <c r="Q18227" s="38">
        <f>IF(Colin!$G18227&lt;$B$1,Colin!$I18227,0)</f>
        <v>0</v>
      </c>
    </row>
    <row r="18228" spans="12:17" x14ac:dyDescent="0.25">
      <c r="L18228" s="38">
        <f>IF(AND(Colin!$G18228=$B$1,Colin!$H18228=$C$3),Colin!$I18228,)</f>
        <v>0</v>
      </c>
      <c r="M18228" s="38">
        <f>IF(AND(Colin!$G18228=$B$1,Colin!$H18228&lt;=$C$3),Colin!$I18228,)</f>
        <v>0</v>
      </c>
      <c r="N18228" s="38">
        <f>IF(AND(Colin!$G18228=$B$2,Colin!$H18228=$C$3),Colin!$I18228,)</f>
        <v>0</v>
      </c>
      <c r="O18228" s="38">
        <f>IF(AND(Colin!$G18228=$B$2,Colin!$H18228&lt;=$C$3),Colin!$I18228,)</f>
        <v>0</v>
      </c>
      <c r="P18228" s="38">
        <f>IF(Colin!$G18228&lt;$B$2,Colin!$I18228,0)</f>
        <v>0</v>
      </c>
      <c r="Q18228" s="38">
        <f>IF(Colin!$G18228&lt;$B$1,Colin!$I18228,0)</f>
        <v>0</v>
      </c>
    </row>
    <row r="18229" spans="12:17" x14ac:dyDescent="0.25">
      <c r="L18229" s="38">
        <f>IF(AND(Colin!$G18229=$B$1,Colin!$H18229=$C$3),Colin!$I18229,)</f>
        <v>0</v>
      </c>
      <c r="M18229" s="38">
        <f>IF(AND(Colin!$G18229=$B$1,Colin!$H18229&lt;=$C$3),Colin!$I18229,)</f>
        <v>0</v>
      </c>
      <c r="N18229" s="38">
        <f>IF(AND(Colin!$G18229=$B$2,Colin!$H18229=$C$3),Colin!$I18229,)</f>
        <v>0</v>
      </c>
      <c r="O18229" s="38">
        <f>IF(AND(Colin!$G18229=$B$2,Colin!$H18229&lt;=$C$3),Colin!$I18229,)</f>
        <v>0</v>
      </c>
      <c r="P18229" s="38">
        <f>IF(Colin!$G18229&lt;$B$2,Colin!$I18229,0)</f>
        <v>0</v>
      </c>
      <c r="Q18229" s="38">
        <f>IF(Colin!$G18229&lt;$B$1,Colin!$I18229,0)</f>
        <v>0</v>
      </c>
    </row>
    <row r="18230" spans="12:17" x14ac:dyDescent="0.25">
      <c r="L18230" s="38">
        <f>IF(AND(Colin!$G18230=$B$1,Colin!$H18230=$C$3),Colin!$I18230,)</f>
        <v>0</v>
      </c>
      <c r="M18230" s="38">
        <f>IF(AND(Colin!$G18230=$B$1,Colin!$H18230&lt;=$C$3),Colin!$I18230,)</f>
        <v>0</v>
      </c>
      <c r="N18230" s="38">
        <f>IF(AND(Colin!$G18230=$B$2,Colin!$H18230=$C$3),Colin!$I18230,)</f>
        <v>0</v>
      </c>
      <c r="O18230" s="38">
        <f>IF(AND(Colin!$G18230=$B$2,Colin!$H18230&lt;=$C$3),Colin!$I18230,)</f>
        <v>0</v>
      </c>
      <c r="P18230" s="38">
        <f>IF(Colin!$G18230&lt;$B$2,Colin!$I18230,0)</f>
        <v>0</v>
      </c>
      <c r="Q18230" s="38">
        <f>IF(Colin!$G18230&lt;$B$1,Colin!$I18230,0)</f>
        <v>0</v>
      </c>
    </row>
    <row r="18231" spans="12:17" x14ac:dyDescent="0.25">
      <c r="L18231" s="38">
        <f>IF(AND(Colin!$G18231=$B$1,Colin!$H18231=$C$3),Colin!$I18231,)</f>
        <v>0</v>
      </c>
      <c r="M18231" s="38">
        <f>IF(AND(Colin!$G18231=$B$1,Colin!$H18231&lt;=$C$3),Colin!$I18231,)</f>
        <v>0</v>
      </c>
      <c r="N18231" s="38">
        <f>IF(AND(Colin!$G18231=$B$2,Colin!$H18231=$C$3),Colin!$I18231,)</f>
        <v>0</v>
      </c>
      <c r="O18231" s="38">
        <f>IF(AND(Colin!$G18231=$B$2,Colin!$H18231&lt;=$C$3),Colin!$I18231,)</f>
        <v>0</v>
      </c>
      <c r="P18231" s="38">
        <f>IF(Colin!$G18231&lt;$B$2,Colin!$I18231,0)</f>
        <v>0</v>
      </c>
      <c r="Q18231" s="38">
        <f>IF(Colin!$G18231&lt;$B$1,Colin!$I18231,0)</f>
        <v>0</v>
      </c>
    </row>
    <row r="18232" spans="12:17" x14ac:dyDescent="0.25">
      <c r="L18232" s="38">
        <f>IF(AND(Colin!$G18232=$B$1,Colin!$H18232=$C$3),Colin!$I18232,)</f>
        <v>0</v>
      </c>
      <c r="M18232" s="38">
        <f>IF(AND(Colin!$G18232=$B$1,Colin!$H18232&lt;=$C$3),Colin!$I18232,)</f>
        <v>0</v>
      </c>
      <c r="N18232" s="38">
        <f>IF(AND(Colin!$G18232=$B$2,Colin!$H18232=$C$3),Colin!$I18232,)</f>
        <v>0</v>
      </c>
      <c r="O18232" s="38">
        <f>IF(AND(Colin!$G18232=$B$2,Colin!$H18232&lt;=$C$3),Colin!$I18232,)</f>
        <v>0</v>
      </c>
      <c r="P18232" s="38">
        <f>IF(Colin!$G18232&lt;$B$2,Colin!$I18232,0)</f>
        <v>0</v>
      </c>
      <c r="Q18232" s="38">
        <f>IF(Colin!$G18232&lt;$B$1,Colin!$I18232,0)</f>
        <v>0</v>
      </c>
    </row>
    <row r="18233" spans="12:17" x14ac:dyDescent="0.25">
      <c r="L18233" s="38">
        <f>IF(AND(Colin!$G18233=$B$1,Colin!$H18233=$C$3),Colin!$I18233,)</f>
        <v>0</v>
      </c>
      <c r="M18233" s="38">
        <f>IF(AND(Colin!$G18233=$B$1,Colin!$H18233&lt;=$C$3),Colin!$I18233,)</f>
        <v>0</v>
      </c>
      <c r="N18233" s="38">
        <f>IF(AND(Colin!$G18233=$B$2,Colin!$H18233=$C$3),Colin!$I18233,)</f>
        <v>0</v>
      </c>
      <c r="O18233" s="38">
        <f>IF(AND(Colin!$G18233=$B$2,Colin!$H18233&lt;=$C$3),Colin!$I18233,)</f>
        <v>0</v>
      </c>
      <c r="P18233" s="38">
        <f>IF(Colin!$G18233&lt;$B$2,Colin!$I18233,0)</f>
        <v>0</v>
      </c>
      <c r="Q18233" s="38">
        <f>IF(Colin!$G18233&lt;$B$1,Colin!$I18233,0)</f>
        <v>0</v>
      </c>
    </row>
    <row r="18234" spans="12:17" x14ac:dyDescent="0.25">
      <c r="L18234" s="38">
        <f>IF(AND(Colin!$G18234=$B$1,Colin!$H18234=$C$3),Colin!$I18234,)</f>
        <v>0</v>
      </c>
      <c r="M18234" s="38">
        <f>IF(AND(Colin!$G18234=$B$1,Colin!$H18234&lt;=$C$3),Colin!$I18234,)</f>
        <v>0</v>
      </c>
      <c r="N18234" s="38">
        <f>IF(AND(Colin!$G18234=$B$2,Colin!$H18234=$C$3),Colin!$I18234,)</f>
        <v>0</v>
      </c>
      <c r="O18234" s="38">
        <f>IF(AND(Colin!$G18234=$B$2,Colin!$H18234&lt;=$C$3),Colin!$I18234,)</f>
        <v>0</v>
      </c>
      <c r="P18234" s="38">
        <f>IF(Colin!$G18234&lt;$B$2,Colin!$I18234,0)</f>
        <v>0</v>
      </c>
      <c r="Q18234" s="38">
        <f>IF(Colin!$G18234&lt;$B$1,Colin!$I18234,0)</f>
        <v>0</v>
      </c>
    </row>
    <row r="18235" spans="12:17" x14ac:dyDescent="0.25">
      <c r="L18235" s="38">
        <f>IF(AND(Colin!$G18235=$B$1,Colin!$H18235=$C$3),Colin!$I18235,)</f>
        <v>0</v>
      </c>
      <c r="M18235" s="38">
        <f>IF(AND(Colin!$G18235=$B$1,Colin!$H18235&lt;=$C$3),Colin!$I18235,)</f>
        <v>0</v>
      </c>
      <c r="N18235" s="38">
        <f>IF(AND(Colin!$G18235=$B$2,Colin!$H18235=$C$3),Colin!$I18235,)</f>
        <v>0</v>
      </c>
      <c r="O18235" s="38">
        <f>IF(AND(Colin!$G18235=$B$2,Colin!$H18235&lt;=$C$3),Colin!$I18235,)</f>
        <v>0</v>
      </c>
      <c r="P18235" s="38">
        <f>IF(Colin!$G18235&lt;$B$2,Colin!$I18235,0)</f>
        <v>0</v>
      </c>
      <c r="Q18235" s="38">
        <f>IF(Colin!$G18235&lt;$B$1,Colin!$I18235,0)</f>
        <v>0</v>
      </c>
    </row>
    <row r="18236" spans="12:17" x14ac:dyDescent="0.25">
      <c r="L18236" s="38">
        <f>IF(AND(Colin!$G18236=$B$1,Colin!$H18236=$C$3),Colin!$I18236,)</f>
        <v>0</v>
      </c>
      <c r="M18236" s="38">
        <f>IF(AND(Colin!$G18236=$B$1,Colin!$H18236&lt;=$C$3),Colin!$I18236,)</f>
        <v>0</v>
      </c>
      <c r="N18236" s="38">
        <f>IF(AND(Colin!$G18236=$B$2,Colin!$H18236=$C$3),Colin!$I18236,)</f>
        <v>0</v>
      </c>
      <c r="O18236" s="38">
        <f>IF(AND(Colin!$G18236=$B$2,Colin!$H18236&lt;=$C$3),Colin!$I18236,)</f>
        <v>0</v>
      </c>
      <c r="P18236" s="38">
        <f>IF(Colin!$G18236&lt;$B$2,Colin!$I18236,0)</f>
        <v>0</v>
      </c>
      <c r="Q18236" s="38">
        <f>IF(Colin!$G18236&lt;$B$1,Colin!$I18236,0)</f>
        <v>0</v>
      </c>
    </row>
    <row r="18237" spans="12:17" x14ac:dyDescent="0.25">
      <c r="L18237" s="38">
        <f>IF(AND(Colin!$G18237=$B$1,Colin!$H18237=$C$3),Colin!$I18237,)</f>
        <v>0</v>
      </c>
      <c r="M18237" s="38">
        <f>IF(AND(Colin!$G18237=$B$1,Colin!$H18237&lt;=$C$3),Colin!$I18237,)</f>
        <v>0</v>
      </c>
      <c r="N18237" s="38">
        <f>IF(AND(Colin!$G18237=$B$2,Colin!$H18237=$C$3),Colin!$I18237,)</f>
        <v>0</v>
      </c>
      <c r="O18237" s="38">
        <f>IF(AND(Colin!$G18237=$B$2,Colin!$H18237&lt;=$C$3),Colin!$I18237,)</f>
        <v>0</v>
      </c>
      <c r="P18237" s="38">
        <f>IF(Colin!$G18237&lt;$B$2,Colin!$I18237,0)</f>
        <v>0</v>
      </c>
      <c r="Q18237" s="38">
        <f>IF(Colin!$G18237&lt;$B$1,Colin!$I18237,0)</f>
        <v>0</v>
      </c>
    </row>
    <row r="18238" spans="12:17" x14ac:dyDescent="0.25">
      <c r="L18238" s="38">
        <f>IF(AND(Colin!$G18238=$B$1,Colin!$H18238=$C$3),Colin!$I18238,)</f>
        <v>0</v>
      </c>
      <c r="M18238" s="38">
        <f>IF(AND(Colin!$G18238=$B$1,Colin!$H18238&lt;=$C$3),Colin!$I18238,)</f>
        <v>0</v>
      </c>
      <c r="N18238" s="38">
        <f>IF(AND(Colin!$G18238=$B$2,Colin!$H18238=$C$3),Colin!$I18238,)</f>
        <v>0</v>
      </c>
      <c r="O18238" s="38">
        <f>IF(AND(Colin!$G18238=$B$2,Colin!$H18238&lt;=$C$3),Colin!$I18238,)</f>
        <v>0</v>
      </c>
      <c r="P18238" s="38">
        <f>IF(Colin!$G18238&lt;$B$2,Colin!$I18238,0)</f>
        <v>0</v>
      </c>
      <c r="Q18238" s="38">
        <f>IF(Colin!$G18238&lt;$B$1,Colin!$I18238,0)</f>
        <v>0</v>
      </c>
    </row>
    <row r="18239" spans="12:17" x14ac:dyDescent="0.25">
      <c r="L18239" s="38">
        <f>IF(AND(Colin!$G18239=$B$1,Colin!$H18239=$C$3),Colin!$I18239,)</f>
        <v>0</v>
      </c>
      <c r="M18239" s="38">
        <f>IF(AND(Colin!$G18239=$B$1,Colin!$H18239&lt;=$C$3),Colin!$I18239,)</f>
        <v>0</v>
      </c>
      <c r="N18239" s="38">
        <f>IF(AND(Colin!$G18239=$B$2,Colin!$H18239=$C$3),Colin!$I18239,)</f>
        <v>0</v>
      </c>
      <c r="O18239" s="38">
        <f>IF(AND(Colin!$G18239=$B$2,Colin!$H18239&lt;=$C$3),Colin!$I18239,)</f>
        <v>0</v>
      </c>
      <c r="P18239" s="38">
        <f>IF(Colin!$G18239&lt;$B$2,Colin!$I18239,0)</f>
        <v>0</v>
      </c>
      <c r="Q18239" s="38">
        <f>IF(Colin!$G18239&lt;$B$1,Colin!$I18239,0)</f>
        <v>0</v>
      </c>
    </row>
    <row r="18240" spans="12:17" x14ac:dyDescent="0.25">
      <c r="L18240" s="38">
        <f>IF(AND(Colin!$G18240=$B$1,Colin!$H18240=$C$3),Colin!$I18240,)</f>
        <v>0</v>
      </c>
      <c r="M18240" s="38">
        <f>IF(AND(Colin!$G18240=$B$1,Colin!$H18240&lt;=$C$3),Colin!$I18240,)</f>
        <v>0</v>
      </c>
      <c r="N18240" s="38">
        <f>IF(AND(Colin!$G18240=$B$2,Colin!$H18240=$C$3),Colin!$I18240,)</f>
        <v>0</v>
      </c>
      <c r="O18240" s="38">
        <f>IF(AND(Colin!$G18240=$B$2,Colin!$H18240&lt;=$C$3),Colin!$I18240,)</f>
        <v>0</v>
      </c>
      <c r="P18240" s="38">
        <f>IF(Colin!$G18240&lt;$B$2,Colin!$I18240,0)</f>
        <v>0</v>
      </c>
      <c r="Q18240" s="38">
        <f>IF(Colin!$G18240&lt;$B$1,Colin!$I18240,0)</f>
        <v>0</v>
      </c>
    </row>
    <row r="18241" spans="12:17" x14ac:dyDescent="0.25">
      <c r="L18241" s="38">
        <f>IF(AND(Colin!$G18241=$B$1,Colin!$H18241=$C$3),Colin!$I18241,)</f>
        <v>0</v>
      </c>
      <c r="M18241" s="38">
        <f>IF(AND(Colin!$G18241=$B$1,Colin!$H18241&lt;=$C$3),Colin!$I18241,)</f>
        <v>0</v>
      </c>
      <c r="N18241" s="38">
        <f>IF(AND(Colin!$G18241=$B$2,Colin!$H18241=$C$3),Colin!$I18241,)</f>
        <v>0</v>
      </c>
      <c r="O18241" s="38">
        <f>IF(AND(Colin!$G18241=$B$2,Colin!$H18241&lt;=$C$3),Colin!$I18241,)</f>
        <v>0</v>
      </c>
      <c r="P18241" s="38">
        <f>IF(Colin!$G18241&lt;$B$2,Colin!$I18241,0)</f>
        <v>0</v>
      </c>
      <c r="Q18241" s="38">
        <f>IF(Colin!$G18241&lt;$B$1,Colin!$I18241,0)</f>
        <v>0</v>
      </c>
    </row>
    <row r="18242" spans="12:17" x14ac:dyDescent="0.25">
      <c r="L18242" s="38">
        <f>IF(AND(Colin!$G18242=$B$1,Colin!$H18242=$C$3),Colin!$I18242,)</f>
        <v>0</v>
      </c>
      <c r="M18242" s="38">
        <f>IF(AND(Colin!$G18242=$B$1,Colin!$H18242&lt;=$C$3),Colin!$I18242,)</f>
        <v>0</v>
      </c>
      <c r="N18242" s="38">
        <f>IF(AND(Colin!$G18242=$B$2,Colin!$H18242=$C$3),Colin!$I18242,)</f>
        <v>0</v>
      </c>
      <c r="O18242" s="38">
        <f>IF(AND(Colin!$G18242=$B$2,Colin!$H18242&lt;=$C$3),Colin!$I18242,)</f>
        <v>0</v>
      </c>
      <c r="P18242" s="38">
        <f>IF(Colin!$G18242&lt;$B$2,Colin!$I18242,0)</f>
        <v>0</v>
      </c>
      <c r="Q18242" s="38">
        <f>IF(Colin!$G18242&lt;$B$1,Colin!$I18242,0)</f>
        <v>0</v>
      </c>
    </row>
    <row r="18243" spans="12:17" x14ac:dyDescent="0.25">
      <c r="L18243" s="38">
        <f>IF(AND(Colin!$G18243=$B$1,Colin!$H18243=$C$3),Colin!$I18243,)</f>
        <v>0</v>
      </c>
      <c r="M18243" s="38">
        <f>IF(AND(Colin!$G18243=$B$1,Colin!$H18243&lt;=$C$3),Colin!$I18243,)</f>
        <v>0</v>
      </c>
      <c r="N18243" s="38">
        <f>IF(AND(Colin!$G18243=$B$2,Colin!$H18243=$C$3),Colin!$I18243,)</f>
        <v>0</v>
      </c>
      <c r="O18243" s="38">
        <f>IF(AND(Colin!$G18243=$B$2,Colin!$H18243&lt;=$C$3),Colin!$I18243,)</f>
        <v>0</v>
      </c>
      <c r="P18243" s="38">
        <f>IF(Colin!$G18243&lt;$B$2,Colin!$I18243,0)</f>
        <v>0</v>
      </c>
      <c r="Q18243" s="38">
        <f>IF(Colin!$G18243&lt;$B$1,Colin!$I18243,0)</f>
        <v>0</v>
      </c>
    </row>
    <row r="18244" spans="12:17" x14ac:dyDescent="0.25">
      <c r="L18244" s="38">
        <f>IF(AND(Colin!$G18244=$B$1,Colin!$H18244=$C$3),Colin!$I18244,)</f>
        <v>0</v>
      </c>
      <c r="M18244" s="38">
        <f>IF(AND(Colin!$G18244=$B$1,Colin!$H18244&lt;=$C$3),Colin!$I18244,)</f>
        <v>0</v>
      </c>
      <c r="N18244" s="38">
        <f>IF(AND(Colin!$G18244=$B$2,Colin!$H18244=$C$3),Colin!$I18244,)</f>
        <v>0</v>
      </c>
      <c r="O18244" s="38">
        <f>IF(AND(Colin!$G18244=$B$2,Colin!$H18244&lt;=$C$3),Colin!$I18244,)</f>
        <v>0</v>
      </c>
      <c r="P18244" s="38">
        <f>IF(Colin!$G18244&lt;$B$2,Colin!$I18244,0)</f>
        <v>0</v>
      </c>
      <c r="Q18244" s="38">
        <f>IF(Colin!$G18244&lt;$B$1,Colin!$I18244,0)</f>
        <v>0</v>
      </c>
    </row>
    <row r="18245" spans="12:17" x14ac:dyDescent="0.25">
      <c r="L18245" s="38">
        <f>IF(AND(Colin!$G18245=$B$1,Colin!$H18245=$C$3),Colin!$I18245,)</f>
        <v>0</v>
      </c>
      <c r="M18245" s="38">
        <f>IF(AND(Colin!$G18245=$B$1,Colin!$H18245&lt;=$C$3),Colin!$I18245,)</f>
        <v>0</v>
      </c>
      <c r="N18245" s="38">
        <f>IF(AND(Colin!$G18245=$B$2,Colin!$H18245=$C$3),Colin!$I18245,)</f>
        <v>0</v>
      </c>
      <c r="O18245" s="38">
        <f>IF(AND(Colin!$G18245=$B$2,Colin!$H18245&lt;=$C$3),Colin!$I18245,)</f>
        <v>0</v>
      </c>
      <c r="P18245" s="38">
        <f>IF(Colin!$G18245&lt;$B$2,Colin!$I18245,0)</f>
        <v>0</v>
      </c>
      <c r="Q18245" s="38">
        <f>IF(Colin!$G18245&lt;$B$1,Colin!$I18245,0)</f>
        <v>0</v>
      </c>
    </row>
    <row r="18246" spans="12:17" x14ac:dyDescent="0.25">
      <c r="L18246" s="38">
        <f>IF(AND(Colin!$G18246=$B$1,Colin!$H18246=$C$3),Colin!$I18246,)</f>
        <v>0</v>
      </c>
      <c r="M18246" s="38">
        <f>IF(AND(Colin!$G18246=$B$1,Colin!$H18246&lt;=$C$3),Colin!$I18246,)</f>
        <v>0</v>
      </c>
      <c r="N18246" s="38">
        <f>IF(AND(Colin!$G18246=$B$2,Colin!$H18246=$C$3),Colin!$I18246,)</f>
        <v>0</v>
      </c>
      <c r="O18246" s="38">
        <f>IF(AND(Colin!$G18246=$B$2,Colin!$H18246&lt;=$C$3),Colin!$I18246,)</f>
        <v>0</v>
      </c>
      <c r="P18246" s="38">
        <f>IF(Colin!$G18246&lt;$B$2,Colin!$I18246,0)</f>
        <v>0</v>
      </c>
      <c r="Q18246" s="38">
        <f>IF(Colin!$G18246&lt;$B$1,Colin!$I18246,0)</f>
        <v>0</v>
      </c>
    </row>
    <row r="18247" spans="12:17" x14ac:dyDescent="0.25">
      <c r="L18247" s="38">
        <f>IF(AND(Colin!$G18247=$B$1,Colin!$H18247=$C$3),Colin!$I18247,)</f>
        <v>0</v>
      </c>
      <c r="M18247" s="38">
        <f>IF(AND(Colin!$G18247=$B$1,Colin!$H18247&lt;=$C$3),Colin!$I18247,)</f>
        <v>0</v>
      </c>
      <c r="N18247" s="38">
        <f>IF(AND(Colin!$G18247=$B$2,Colin!$H18247=$C$3),Colin!$I18247,)</f>
        <v>0</v>
      </c>
      <c r="O18247" s="38">
        <f>IF(AND(Colin!$G18247=$B$2,Colin!$H18247&lt;=$C$3),Colin!$I18247,)</f>
        <v>0</v>
      </c>
      <c r="P18247" s="38">
        <f>IF(Colin!$G18247&lt;$B$2,Colin!$I18247,0)</f>
        <v>0</v>
      </c>
      <c r="Q18247" s="38">
        <f>IF(Colin!$G18247&lt;$B$1,Colin!$I18247,0)</f>
        <v>0</v>
      </c>
    </row>
    <row r="18248" spans="12:17" x14ac:dyDescent="0.25">
      <c r="L18248" s="38">
        <f>IF(AND(Colin!$G18248=$B$1,Colin!$H18248=$C$3),Colin!$I18248,)</f>
        <v>0</v>
      </c>
      <c r="M18248" s="38">
        <f>IF(AND(Colin!$G18248=$B$1,Colin!$H18248&lt;=$C$3),Colin!$I18248,)</f>
        <v>0</v>
      </c>
      <c r="N18248" s="38">
        <f>IF(AND(Colin!$G18248=$B$2,Colin!$H18248=$C$3),Colin!$I18248,)</f>
        <v>0</v>
      </c>
      <c r="O18248" s="38">
        <f>IF(AND(Colin!$G18248=$B$2,Colin!$H18248&lt;=$C$3),Colin!$I18248,)</f>
        <v>0</v>
      </c>
      <c r="P18248" s="38">
        <f>IF(Colin!$G18248&lt;$B$2,Colin!$I18248,0)</f>
        <v>0</v>
      </c>
      <c r="Q18248" s="38">
        <f>IF(Colin!$G18248&lt;$B$1,Colin!$I18248,0)</f>
        <v>0</v>
      </c>
    </row>
    <row r="18249" spans="12:17" x14ac:dyDescent="0.25">
      <c r="L18249" s="38">
        <f>IF(AND(Colin!$G18249=$B$1,Colin!$H18249=$C$3),Colin!$I18249,)</f>
        <v>0</v>
      </c>
      <c r="M18249" s="38">
        <f>IF(AND(Colin!$G18249=$B$1,Colin!$H18249&lt;=$C$3),Colin!$I18249,)</f>
        <v>0</v>
      </c>
      <c r="N18249" s="38">
        <f>IF(AND(Colin!$G18249=$B$2,Colin!$H18249=$C$3),Colin!$I18249,)</f>
        <v>0</v>
      </c>
      <c r="O18249" s="38">
        <f>IF(AND(Colin!$G18249=$B$2,Colin!$H18249&lt;=$C$3),Colin!$I18249,)</f>
        <v>0</v>
      </c>
      <c r="P18249" s="38">
        <f>IF(Colin!$G18249&lt;$B$2,Colin!$I18249,0)</f>
        <v>0</v>
      </c>
      <c r="Q18249" s="38">
        <f>IF(Colin!$G18249&lt;$B$1,Colin!$I18249,0)</f>
        <v>0</v>
      </c>
    </row>
    <row r="18250" spans="12:17" x14ac:dyDescent="0.25">
      <c r="L18250" s="38">
        <f>IF(AND(Colin!$G18250=$B$1,Colin!$H18250=$C$3),Colin!$I18250,)</f>
        <v>0</v>
      </c>
      <c r="M18250" s="38">
        <f>IF(AND(Colin!$G18250=$B$1,Colin!$H18250&lt;=$C$3),Colin!$I18250,)</f>
        <v>0</v>
      </c>
      <c r="N18250" s="38">
        <f>IF(AND(Colin!$G18250=$B$2,Colin!$H18250=$C$3),Colin!$I18250,)</f>
        <v>0</v>
      </c>
      <c r="O18250" s="38">
        <f>IF(AND(Colin!$G18250=$B$2,Colin!$H18250&lt;=$C$3),Colin!$I18250,)</f>
        <v>0</v>
      </c>
      <c r="P18250" s="38">
        <f>IF(Colin!$G18250&lt;$B$2,Colin!$I18250,0)</f>
        <v>0</v>
      </c>
      <c r="Q18250" s="38">
        <f>IF(Colin!$G18250&lt;$B$1,Colin!$I18250,0)</f>
        <v>0</v>
      </c>
    </row>
    <row r="18251" spans="12:17" x14ac:dyDescent="0.25">
      <c r="L18251" s="38">
        <f>IF(AND(Colin!$G18251=$B$1,Colin!$H18251=$C$3),Colin!$I18251,)</f>
        <v>0</v>
      </c>
      <c r="M18251" s="38">
        <f>IF(AND(Colin!$G18251=$B$1,Colin!$H18251&lt;=$C$3),Colin!$I18251,)</f>
        <v>0</v>
      </c>
      <c r="N18251" s="38">
        <f>IF(AND(Colin!$G18251=$B$2,Colin!$H18251=$C$3),Colin!$I18251,)</f>
        <v>0</v>
      </c>
      <c r="O18251" s="38">
        <f>IF(AND(Colin!$G18251=$B$2,Colin!$H18251&lt;=$C$3),Colin!$I18251,)</f>
        <v>0</v>
      </c>
      <c r="P18251" s="38">
        <f>IF(Colin!$G18251&lt;$B$2,Colin!$I18251,0)</f>
        <v>0</v>
      </c>
      <c r="Q18251" s="38">
        <f>IF(Colin!$G18251&lt;$B$1,Colin!$I18251,0)</f>
        <v>0</v>
      </c>
    </row>
    <row r="18252" spans="12:17" x14ac:dyDescent="0.25">
      <c r="L18252" s="38">
        <f>IF(AND(Colin!$G18252=$B$1,Colin!$H18252=$C$3),Colin!$I18252,)</f>
        <v>0</v>
      </c>
      <c r="M18252" s="38">
        <f>IF(AND(Colin!$G18252=$B$1,Colin!$H18252&lt;=$C$3),Colin!$I18252,)</f>
        <v>0</v>
      </c>
      <c r="N18252" s="38">
        <f>IF(AND(Colin!$G18252=$B$2,Colin!$H18252=$C$3),Colin!$I18252,)</f>
        <v>0</v>
      </c>
      <c r="O18252" s="38">
        <f>IF(AND(Colin!$G18252=$B$2,Colin!$H18252&lt;=$C$3),Colin!$I18252,)</f>
        <v>0</v>
      </c>
      <c r="P18252" s="38">
        <f>IF(Colin!$G18252&lt;$B$2,Colin!$I18252,0)</f>
        <v>0</v>
      </c>
      <c r="Q18252" s="38">
        <f>IF(Colin!$G18252&lt;$B$1,Colin!$I18252,0)</f>
        <v>0</v>
      </c>
    </row>
    <row r="18253" spans="12:17" x14ac:dyDescent="0.25">
      <c r="L18253" s="38">
        <f>IF(AND(Colin!$G18253=$B$1,Colin!$H18253=$C$3),Colin!$I18253,)</f>
        <v>0</v>
      </c>
      <c r="M18253" s="38">
        <f>IF(AND(Colin!$G18253=$B$1,Colin!$H18253&lt;=$C$3),Colin!$I18253,)</f>
        <v>0</v>
      </c>
      <c r="N18253" s="38">
        <f>IF(AND(Colin!$G18253=$B$2,Colin!$H18253=$C$3),Colin!$I18253,)</f>
        <v>0</v>
      </c>
      <c r="O18253" s="38">
        <f>IF(AND(Colin!$G18253=$B$2,Colin!$H18253&lt;=$C$3),Colin!$I18253,)</f>
        <v>0</v>
      </c>
      <c r="P18253" s="38">
        <f>IF(Colin!$G18253&lt;$B$2,Colin!$I18253,0)</f>
        <v>0</v>
      </c>
      <c r="Q18253" s="38">
        <f>IF(Colin!$G18253&lt;$B$1,Colin!$I18253,0)</f>
        <v>0</v>
      </c>
    </row>
    <row r="18254" spans="12:17" x14ac:dyDescent="0.25">
      <c r="L18254" s="38">
        <f>IF(AND(Colin!$G18254=$B$1,Colin!$H18254=$C$3),Colin!$I18254,)</f>
        <v>0</v>
      </c>
      <c r="M18254" s="38">
        <f>IF(AND(Colin!$G18254=$B$1,Colin!$H18254&lt;=$C$3),Colin!$I18254,)</f>
        <v>0</v>
      </c>
      <c r="N18254" s="38">
        <f>IF(AND(Colin!$G18254=$B$2,Colin!$H18254=$C$3),Colin!$I18254,)</f>
        <v>0</v>
      </c>
      <c r="O18254" s="38">
        <f>IF(AND(Colin!$G18254=$B$2,Colin!$H18254&lt;=$C$3),Colin!$I18254,)</f>
        <v>0</v>
      </c>
      <c r="P18254" s="38">
        <f>IF(Colin!$G18254&lt;$B$2,Colin!$I18254,0)</f>
        <v>0</v>
      </c>
      <c r="Q18254" s="38">
        <f>IF(Colin!$G18254&lt;$B$1,Colin!$I18254,0)</f>
        <v>0</v>
      </c>
    </row>
    <row r="18255" spans="12:17" x14ac:dyDescent="0.25">
      <c r="L18255" s="38">
        <f>IF(AND(Colin!$G18255=$B$1,Colin!$H18255=$C$3),Colin!$I18255,)</f>
        <v>0</v>
      </c>
      <c r="M18255" s="38">
        <f>IF(AND(Colin!$G18255=$B$1,Colin!$H18255&lt;=$C$3),Colin!$I18255,)</f>
        <v>0</v>
      </c>
      <c r="N18255" s="38">
        <f>IF(AND(Colin!$G18255=$B$2,Colin!$H18255=$C$3),Colin!$I18255,)</f>
        <v>0</v>
      </c>
      <c r="O18255" s="38">
        <f>IF(AND(Colin!$G18255=$B$2,Colin!$H18255&lt;=$C$3),Colin!$I18255,)</f>
        <v>0</v>
      </c>
      <c r="P18255" s="38">
        <f>IF(Colin!$G18255&lt;$B$2,Colin!$I18255,0)</f>
        <v>0</v>
      </c>
      <c r="Q18255" s="38">
        <f>IF(Colin!$G18255&lt;$B$1,Colin!$I18255,0)</f>
        <v>0</v>
      </c>
    </row>
    <row r="18256" spans="12:17" x14ac:dyDescent="0.25">
      <c r="L18256" s="38">
        <f>IF(AND(Colin!$G18256=$B$1,Colin!$H18256=$C$3),Colin!$I18256,)</f>
        <v>0</v>
      </c>
      <c r="M18256" s="38">
        <f>IF(AND(Colin!$G18256=$B$1,Colin!$H18256&lt;=$C$3),Colin!$I18256,)</f>
        <v>0</v>
      </c>
      <c r="N18256" s="38">
        <f>IF(AND(Colin!$G18256=$B$2,Colin!$H18256=$C$3),Colin!$I18256,)</f>
        <v>0</v>
      </c>
      <c r="O18256" s="38">
        <f>IF(AND(Colin!$G18256=$B$2,Colin!$H18256&lt;=$C$3),Colin!$I18256,)</f>
        <v>0</v>
      </c>
      <c r="P18256" s="38">
        <f>IF(Colin!$G18256&lt;$B$2,Colin!$I18256,0)</f>
        <v>0</v>
      </c>
      <c r="Q18256" s="38">
        <f>IF(Colin!$G18256&lt;$B$1,Colin!$I18256,0)</f>
        <v>0</v>
      </c>
    </row>
    <row r="18257" spans="12:17" x14ac:dyDescent="0.25">
      <c r="L18257" s="38">
        <f>IF(AND(Colin!$G18257=$B$1,Colin!$H18257=$C$3),Colin!$I18257,)</f>
        <v>0</v>
      </c>
      <c r="M18257" s="38">
        <f>IF(AND(Colin!$G18257=$B$1,Colin!$H18257&lt;=$C$3),Colin!$I18257,)</f>
        <v>0</v>
      </c>
      <c r="N18257" s="38">
        <f>IF(AND(Colin!$G18257=$B$2,Colin!$H18257=$C$3),Colin!$I18257,)</f>
        <v>0</v>
      </c>
      <c r="O18257" s="38">
        <f>IF(AND(Colin!$G18257=$B$2,Colin!$H18257&lt;=$C$3),Colin!$I18257,)</f>
        <v>0</v>
      </c>
      <c r="P18257" s="38">
        <f>IF(Colin!$G18257&lt;$B$2,Colin!$I18257,0)</f>
        <v>0</v>
      </c>
      <c r="Q18257" s="38">
        <f>IF(Colin!$G18257&lt;$B$1,Colin!$I18257,0)</f>
        <v>0</v>
      </c>
    </row>
    <row r="18258" spans="12:17" x14ac:dyDescent="0.25">
      <c r="L18258" s="38">
        <f>IF(AND(Colin!$G18258=$B$1,Colin!$H18258=$C$3),Colin!$I18258,)</f>
        <v>0</v>
      </c>
      <c r="M18258" s="38">
        <f>IF(AND(Colin!$G18258=$B$1,Colin!$H18258&lt;=$C$3),Colin!$I18258,)</f>
        <v>0</v>
      </c>
      <c r="N18258" s="38">
        <f>IF(AND(Colin!$G18258=$B$2,Colin!$H18258=$C$3),Colin!$I18258,)</f>
        <v>0</v>
      </c>
      <c r="O18258" s="38">
        <f>IF(AND(Colin!$G18258=$B$2,Colin!$H18258&lt;=$C$3),Colin!$I18258,)</f>
        <v>0</v>
      </c>
      <c r="P18258" s="38">
        <f>IF(Colin!$G18258&lt;$B$2,Colin!$I18258,0)</f>
        <v>0</v>
      </c>
      <c r="Q18258" s="38">
        <f>IF(Colin!$G18258&lt;$B$1,Colin!$I18258,0)</f>
        <v>0</v>
      </c>
    </row>
    <row r="18259" spans="12:17" x14ac:dyDescent="0.25">
      <c r="L18259" s="38">
        <f>IF(AND(Colin!$G18259=$B$1,Colin!$H18259=$C$3),Colin!$I18259,)</f>
        <v>0</v>
      </c>
      <c r="M18259" s="38">
        <f>IF(AND(Colin!$G18259=$B$1,Colin!$H18259&lt;=$C$3),Colin!$I18259,)</f>
        <v>0</v>
      </c>
      <c r="N18259" s="38">
        <f>IF(AND(Colin!$G18259=$B$2,Colin!$H18259=$C$3),Colin!$I18259,)</f>
        <v>0</v>
      </c>
      <c r="O18259" s="38">
        <f>IF(AND(Colin!$G18259=$B$2,Colin!$H18259&lt;=$C$3),Colin!$I18259,)</f>
        <v>0</v>
      </c>
      <c r="P18259" s="38">
        <f>IF(Colin!$G18259&lt;$B$2,Colin!$I18259,0)</f>
        <v>0</v>
      </c>
      <c r="Q18259" s="38">
        <f>IF(Colin!$G18259&lt;$B$1,Colin!$I18259,0)</f>
        <v>0</v>
      </c>
    </row>
    <row r="18260" spans="12:17" x14ac:dyDescent="0.25">
      <c r="L18260" s="38">
        <f>IF(AND(Colin!$G18260=$B$1,Colin!$H18260=$C$3),Colin!$I18260,)</f>
        <v>0</v>
      </c>
      <c r="M18260" s="38">
        <f>IF(AND(Colin!$G18260=$B$1,Colin!$H18260&lt;=$C$3),Colin!$I18260,)</f>
        <v>0</v>
      </c>
      <c r="N18260" s="38">
        <f>IF(AND(Colin!$G18260=$B$2,Colin!$H18260=$C$3),Colin!$I18260,)</f>
        <v>0</v>
      </c>
      <c r="O18260" s="38">
        <f>IF(AND(Colin!$G18260=$B$2,Colin!$H18260&lt;=$C$3),Colin!$I18260,)</f>
        <v>0</v>
      </c>
      <c r="P18260" s="38">
        <f>IF(Colin!$G18260&lt;$B$2,Colin!$I18260,0)</f>
        <v>0</v>
      </c>
      <c r="Q18260" s="38">
        <f>IF(Colin!$G18260&lt;$B$1,Colin!$I18260,0)</f>
        <v>0</v>
      </c>
    </row>
    <row r="18261" spans="12:17" x14ac:dyDescent="0.25">
      <c r="L18261" s="38">
        <f>IF(AND(Colin!$G18261=$B$1,Colin!$H18261=$C$3),Colin!$I18261,)</f>
        <v>0</v>
      </c>
      <c r="M18261" s="38">
        <f>IF(AND(Colin!$G18261=$B$1,Colin!$H18261&lt;=$C$3),Colin!$I18261,)</f>
        <v>0</v>
      </c>
      <c r="N18261" s="38">
        <f>IF(AND(Colin!$G18261=$B$2,Colin!$H18261=$C$3),Colin!$I18261,)</f>
        <v>0</v>
      </c>
      <c r="O18261" s="38">
        <f>IF(AND(Colin!$G18261=$B$2,Colin!$H18261&lt;=$C$3),Colin!$I18261,)</f>
        <v>0</v>
      </c>
      <c r="P18261" s="38">
        <f>IF(Colin!$G18261&lt;$B$2,Colin!$I18261,0)</f>
        <v>0</v>
      </c>
      <c r="Q18261" s="38">
        <f>IF(Colin!$G18261&lt;$B$1,Colin!$I18261,0)</f>
        <v>0</v>
      </c>
    </row>
    <row r="18262" spans="12:17" x14ac:dyDescent="0.25">
      <c r="L18262" s="38">
        <f>IF(AND(Colin!$G18262=$B$1,Colin!$H18262=$C$3),Colin!$I18262,)</f>
        <v>0</v>
      </c>
      <c r="M18262" s="38">
        <f>IF(AND(Colin!$G18262=$B$1,Colin!$H18262&lt;=$C$3),Colin!$I18262,)</f>
        <v>0</v>
      </c>
      <c r="N18262" s="38">
        <f>IF(AND(Colin!$G18262=$B$2,Colin!$H18262=$C$3),Colin!$I18262,)</f>
        <v>0</v>
      </c>
      <c r="O18262" s="38">
        <f>IF(AND(Colin!$G18262=$B$2,Colin!$H18262&lt;=$C$3),Colin!$I18262,)</f>
        <v>0</v>
      </c>
      <c r="P18262" s="38">
        <f>IF(Colin!$G18262&lt;$B$2,Colin!$I18262,0)</f>
        <v>0</v>
      </c>
      <c r="Q18262" s="38">
        <f>IF(Colin!$G18262&lt;$B$1,Colin!$I18262,0)</f>
        <v>0</v>
      </c>
    </row>
    <row r="18263" spans="12:17" x14ac:dyDescent="0.25">
      <c r="L18263" s="38">
        <f>IF(AND(Colin!$G18263=$B$1,Colin!$H18263=$C$3),Colin!$I18263,)</f>
        <v>0</v>
      </c>
      <c r="M18263" s="38">
        <f>IF(AND(Colin!$G18263=$B$1,Colin!$H18263&lt;=$C$3),Colin!$I18263,)</f>
        <v>0</v>
      </c>
      <c r="N18263" s="38">
        <f>IF(AND(Colin!$G18263=$B$2,Colin!$H18263=$C$3),Colin!$I18263,)</f>
        <v>0</v>
      </c>
      <c r="O18263" s="38">
        <f>IF(AND(Colin!$G18263=$B$2,Colin!$H18263&lt;=$C$3),Colin!$I18263,)</f>
        <v>0</v>
      </c>
      <c r="P18263" s="38">
        <f>IF(Colin!$G18263&lt;$B$2,Colin!$I18263,0)</f>
        <v>0</v>
      </c>
      <c r="Q18263" s="38">
        <f>IF(Colin!$G18263&lt;$B$1,Colin!$I18263,0)</f>
        <v>0</v>
      </c>
    </row>
    <row r="18264" spans="12:17" x14ac:dyDescent="0.25">
      <c r="L18264" s="38">
        <f>IF(AND(Colin!$G18264=$B$1,Colin!$H18264=$C$3),Colin!$I18264,)</f>
        <v>0</v>
      </c>
      <c r="M18264" s="38">
        <f>IF(AND(Colin!$G18264=$B$1,Colin!$H18264&lt;=$C$3),Colin!$I18264,)</f>
        <v>0</v>
      </c>
      <c r="N18264" s="38">
        <f>IF(AND(Colin!$G18264=$B$2,Colin!$H18264=$C$3),Colin!$I18264,)</f>
        <v>0</v>
      </c>
      <c r="O18264" s="38">
        <f>IF(AND(Colin!$G18264=$B$2,Colin!$H18264&lt;=$C$3),Colin!$I18264,)</f>
        <v>0</v>
      </c>
      <c r="P18264" s="38">
        <f>IF(Colin!$G18264&lt;$B$2,Colin!$I18264,0)</f>
        <v>0</v>
      </c>
      <c r="Q18264" s="38">
        <f>IF(Colin!$G18264&lt;$B$1,Colin!$I18264,0)</f>
        <v>0</v>
      </c>
    </row>
    <row r="18265" spans="12:17" x14ac:dyDescent="0.25">
      <c r="L18265" s="38">
        <f>IF(AND(Colin!$G18265=$B$1,Colin!$H18265=$C$3),Colin!$I18265,)</f>
        <v>0</v>
      </c>
      <c r="M18265" s="38">
        <f>IF(AND(Colin!$G18265=$B$1,Colin!$H18265&lt;=$C$3),Colin!$I18265,)</f>
        <v>0</v>
      </c>
      <c r="N18265" s="38">
        <f>IF(AND(Colin!$G18265=$B$2,Colin!$H18265=$C$3),Colin!$I18265,)</f>
        <v>0</v>
      </c>
      <c r="O18265" s="38">
        <f>IF(AND(Colin!$G18265=$B$2,Colin!$H18265&lt;=$C$3),Colin!$I18265,)</f>
        <v>0</v>
      </c>
      <c r="P18265" s="38">
        <f>IF(Colin!$G18265&lt;$B$2,Colin!$I18265,0)</f>
        <v>0</v>
      </c>
      <c r="Q18265" s="38">
        <f>IF(Colin!$G18265&lt;$B$1,Colin!$I18265,0)</f>
        <v>0</v>
      </c>
    </row>
    <row r="18266" spans="12:17" x14ac:dyDescent="0.25">
      <c r="L18266" s="38">
        <f>IF(AND(Colin!$G18266=$B$1,Colin!$H18266=$C$3),Colin!$I18266,)</f>
        <v>0</v>
      </c>
      <c r="M18266" s="38">
        <f>IF(AND(Colin!$G18266=$B$1,Colin!$H18266&lt;=$C$3),Colin!$I18266,)</f>
        <v>0</v>
      </c>
      <c r="N18266" s="38">
        <f>IF(AND(Colin!$G18266=$B$2,Colin!$H18266=$C$3),Colin!$I18266,)</f>
        <v>0</v>
      </c>
      <c r="O18266" s="38">
        <f>IF(AND(Colin!$G18266=$B$2,Colin!$H18266&lt;=$C$3),Colin!$I18266,)</f>
        <v>0</v>
      </c>
      <c r="P18266" s="38">
        <f>IF(Colin!$G18266&lt;$B$2,Colin!$I18266,0)</f>
        <v>0</v>
      </c>
      <c r="Q18266" s="38">
        <f>IF(Colin!$G18266&lt;$B$1,Colin!$I18266,0)</f>
        <v>0</v>
      </c>
    </row>
    <row r="18267" spans="12:17" x14ac:dyDescent="0.25">
      <c r="L18267" s="38">
        <f>IF(AND(Colin!$G18267=$B$1,Colin!$H18267=$C$3),Colin!$I18267,)</f>
        <v>0</v>
      </c>
      <c r="M18267" s="38">
        <f>IF(AND(Colin!$G18267=$B$1,Colin!$H18267&lt;=$C$3),Colin!$I18267,)</f>
        <v>0</v>
      </c>
      <c r="N18267" s="38">
        <f>IF(AND(Colin!$G18267=$B$2,Colin!$H18267=$C$3),Colin!$I18267,)</f>
        <v>0</v>
      </c>
      <c r="O18267" s="38">
        <f>IF(AND(Colin!$G18267=$B$2,Colin!$H18267&lt;=$C$3),Colin!$I18267,)</f>
        <v>0</v>
      </c>
      <c r="P18267" s="38">
        <f>IF(Colin!$G18267&lt;$B$2,Colin!$I18267,0)</f>
        <v>0</v>
      </c>
      <c r="Q18267" s="38">
        <f>IF(Colin!$G18267&lt;$B$1,Colin!$I18267,0)</f>
        <v>0</v>
      </c>
    </row>
    <row r="18268" spans="12:17" x14ac:dyDescent="0.25">
      <c r="L18268" s="38">
        <f>IF(AND(Colin!$G18268=$B$1,Colin!$H18268=$C$3),Colin!$I18268,)</f>
        <v>0</v>
      </c>
      <c r="M18268" s="38">
        <f>IF(AND(Colin!$G18268=$B$1,Colin!$H18268&lt;=$C$3),Colin!$I18268,)</f>
        <v>0</v>
      </c>
      <c r="N18268" s="38">
        <f>IF(AND(Colin!$G18268=$B$2,Colin!$H18268=$C$3),Colin!$I18268,)</f>
        <v>0</v>
      </c>
      <c r="O18268" s="38">
        <f>IF(AND(Colin!$G18268=$B$2,Colin!$H18268&lt;=$C$3),Colin!$I18268,)</f>
        <v>0</v>
      </c>
      <c r="P18268" s="38">
        <f>IF(Colin!$G18268&lt;$B$2,Colin!$I18268,0)</f>
        <v>0</v>
      </c>
      <c r="Q18268" s="38">
        <f>IF(Colin!$G18268&lt;$B$1,Colin!$I18268,0)</f>
        <v>0</v>
      </c>
    </row>
    <row r="18269" spans="12:17" x14ac:dyDescent="0.25">
      <c r="L18269" s="38">
        <f>IF(AND(Colin!$G18269=$B$1,Colin!$H18269=$C$3),Colin!$I18269,)</f>
        <v>0</v>
      </c>
      <c r="M18269" s="38">
        <f>IF(AND(Colin!$G18269=$B$1,Colin!$H18269&lt;=$C$3),Colin!$I18269,)</f>
        <v>0</v>
      </c>
      <c r="N18269" s="38">
        <f>IF(AND(Colin!$G18269=$B$2,Colin!$H18269=$C$3),Colin!$I18269,)</f>
        <v>0</v>
      </c>
      <c r="O18269" s="38">
        <f>IF(AND(Colin!$G18269=$B$2,Colin!$H18269&lt;=$C$3),Colin!$I18269,)</f>
        <v>0</v>
      </c>
      <c r="P18269" s="38">
        <f>IF(Colin!$G18269&lt;$B$2,Colin!$I18269,0)</f>
        <v>0</v>
      </c>
      <c r="Q18269" s="38">
        <f>IF(Colin!$G18269&lt;$B$1,Colin!$I18269,0)</f>
        <v>0</v>
      </c>
    </row>
    <row r="18270" spans="12:17" x14ac:dyDescent="0.25">
      <c r="L18270" s="38">
        <f>IF(AND(Colin!$G18270=$B$1,Colin!$H18270=$C$3),Colin!$I18270,)</f>
        <v>0</v>
      </c>
      <c r="M18270" s="38">
        <f>IF(AND(Colin!$G18270=$B$1,Colin!$H18270&lt;=$C$3),Colin!$I18270,)</f>
        <v>0</v>
      </c>
      <c r="N18270" s="38">
        <f>IF(AND(Colin!$G18270=$B$2,Colin!$H18270=$C$3),Colin!$I18270,)</f>
        <v>0</v>
      </c>
      <c r="O18270" s="38">
        <f>IF(AND(Colin!$G18270=$B$2,Colin!$H18270&lt;=$C$3),Colin!$I18270,)</f>
        <v>0</v>
      </c>
      <c r="P18270" s="38">
        <f>IF(Colin!$G18270&lt;$B$2,Colin!$I18270,0)</f>
        <v>0</v>
      </c>
      <c r="Q18270" s="38">
        <f>IF(Colin!$G18270&lt;$B$1,Colin!$I18270,0)</f>
        <v>0</v>
      </c>
    </row>
    <row r="18271" spans="12:17" x14ac:dyDescent="0.25">
      <c r="L18271" s="38">
        <f>IF(AND(Colin!$G18271=$B$1,Colin!$H18271=$C$3),Colin!$I18271,)</f>
        <v>0</v>
      </c>
      <c r="M18271" s="38">
        <f>IF(AND(Colin!$G18271=$B$1,Colin!$H18271&lt;=$C$3),Colin!$I18271,)</f>
        <v>0</v>
      </c>
      <c r="N18271" s="38">
        <f>IF(AND(Colin!$G18271=$B$2,Colin!$H18271=$C$3),Colin!$I18271,)</f>
        <v>0</v>
      </c>
      <c r="O18271" s="38">
        <f>IF(AND(Colin!$G18271=$B$2,Colin!$H18271&lt;=$C$3),Colin!$I18271,)</f>
        <v>0</v>
      </c>
      <c r="P18271" s="38">
        <f>IF(Colin!$G18271&lt;$B$2,Colin!$I18271,0)</f>
        <v>0</v>
      </c>
      <c r="Q18271" s="38">
        <f>IF(Colin!$G18271&lt;$B$1,Colin!$I18271,0)</f>
        <v>0</v>
      </c>
    </row>
    <row r="18272" spans="12:17" x14ac:dyDescent="0.25">
      <c r="L18272" s="38">
        <f>IF(AND(Colin!$G18272=$B$1,Colin!$H18272=$C$3),Colin!$I18272,)</f>
        <v>0</v>
      </c>
      <c r="M18272" s="38">
        <f>IF(AND(Colin!$G18272=$B$1,Colin!$H18272&lt;=$C$3),Colin!$I18272,)</f>
        <v>0</v>
      </c>
      <c r="N18272" s="38">
        <f>IF(AND(Colin!$G18272=$B$2,Colin!$H18272=$C$3),Colin!$I18272,)</f>
        <v>0</v>
      </c>
      <c r="O18272" s="38">
        <f>IF(AND(Colin!$G18272=$B$2,Colin!$H18272&lt;=$C$3),Colin!$I18272,)</f>
        <v>0</v>
      </c>
      <c r="P18272" s="38">
        <f>IF(Colin!$G18272&lt;$B$2,Colin!$I18272,0)</f>
        <v>0</v>
      </c>
      <c r="Q18272" s="38">
        <f>IF(Colin!$G18272&lt;$B$1,Colin!$I18272,0)</f>
        <v>0</v>
      </c>
    </row>
    <row r="18273" spans="12:17" x14ac:dyDescent="0.25">
      <c r="L18273" s="38">
        <f>IF(AND(Colin!$G18273=$B$1,Colin!$H18273=$C$3),Colin!$I18273,)</f>
        <v>0</v>
      </c>
      <c r="M18273" s="38">
        <f>IF(AND(Colin!$G18273=$B$1,Colin!$H18273&lt;=$C$3),Colin!$I18273,)</f>
        <v>0</v>
      </c>
      <c r="N18273" s="38">
        <f>IF(AND(Colin!$G18273=$B$2,Colin!$H18273=$C$3),Colin!$I18273,)</f>
        <v>0</v>
      </c>
      <c r="O18273" s="38">
        <f>IF(AND(Colin!$G18273=$B$2,Colin!$H18273&lt;=$C$3),Colin!$I18273,)</f>
        <v>0</v>
      </c>
      <c r="P18273" s="38">
        <f>IF(Colin!$G18273&lt;$B$2,Colin!$I18273,0)</f>
        <v>0</v>
      </c>
      <c r="Q18273" s="38">
        <f>IF(Colin!$G18273&lt;$B$1,Colin!$I18273,0)</f>
        <v>0</v>
      </c>
    </row>
    <row r="18274" spans="12:17" x14ac:dyDescent="0.25">
      <c r="L18274" s="38">
        <f>IF(AND(Colin!$G18274=$B$1,Colin!$H18274=$C$3),Colin!$I18274,)</f>
        <v>0</v>
      </c>
      <c r="M18274" s="38">
        <f>IF(AND(Colin!$G18274=$B$1,Colin!$H18274&lt;=$C$3),Colin!$I18274,)</f>
        <v>0</v>
      </c>
      <c r="N18274" s="38">
        <f>IF(AND(Colin!$G18274=$B$2,Colin!$H18274=$C$3),Colin!$I18274,)</f>
        <v>0</v>
      </c>
      <c r="O18274" s="38">
        <f>IF(AND(Colin!$G18274=$B$2,Colin!$H18274&lt;=$C$3),Colin!$I18274,)</f>
        <v>0</v>
      </c>
      <c r="P18274" s="38">
        <f>IF(Colin!$G18274&lt;$B$2,Colin!$I18274,0)</f>
        <v>0</v>
      </c>
      <c r="Q18274" s="38">
        <f>IF(Colin!$G18274&lt;$B$1,Colin!$I18274,0)</f>
        <v>0</v>
      </c>
    </row>
    <row r="18275" spans="12:17" x14ac:dyDescent="0.25">
      <c r="L18275" s="38">
        <f>IF(AND(Colin!$G18275=$B$1,Colin!$H18275=$C$3),Colin!$I18275,)</f>
        <v>0</v>
      </c>
      <c r="M18275" s="38">
        <f>IF(AND(Colin!$G18275=$B$1,Colin!$H18275&lt;=$C$3),Colin!$I18275,)</f>
        <v>0</v>
      </c>
      <c r="N18275" s="38">
        <f>IF(AND(Colin!$G18275=$B$2,Colin!$H18275=$C$3),Colin!$I18275,)</f>
        <v>0</v>
      </c>
      <c r="O18275" s="38">
        <f>IF(AND(Colin!$G18275=$B$2,Colin!$H18275&lt;=$C$3),Colin!$I18275,)</f>
        <v>0</v>
      </c>
      <c r="P18275" s="38">
        <f>IF(Colin!$G18275&lt;$B$2,Colin!$I18275,0)</f>
        <v>0</v>
      </c>
      <c r="Q18275" s="38">
        <f>IF(Colin!$G18275&lt;$B$1,Colin!$I18275,0)</f>
        <v>0</v>
      </c>
    </row>
    <row r="18276" spans="12:17" x14ac:dyDescent="0.25">
      <c r="L18276" s="38">
        <f>IF(AND(Colin!$G18276=$B$1,Colin!$H18276=$C$3),Colin!$I18276,)</f>
        <v>0</v>
      </c>
      <c r="M18276" s="38">
        <f>IF(AND(Colin!$G18276=$B$1,Colin!$H18276&lt;=$C$3),Colin!$I18276,)</f>
        <v>0</v>
      </c>
      <c r="N18276" s="38">
        <f>IF(AND(Colin!$G18276=$B$2,Colin!$H18276=$C$3),Colin!$I18276,)</f>
        <v>0</v>
      </c>
      <c r="O18276" s="38">
        <f>IF(AND(Colin!$G18276=$B$2,Colin!$H18276&lt;=$C$3),Colin!$I18276,)</f>
        <v>0</v>
      </c>
      <c r="P18276" s="38">
        <f>IF(Colin!$G18276&lt;$B$2,Colin!$I18276,0)</f>
        <v>0</v>
      </c>
      <c r="Q18276" s="38">
        <f>IF(Colin!$G18276&lt;$B$1,Colin!$I18276,0)</f>
        <v>0</v>
      </c>
    </row>
    <row r="18277" spans="12:17" x14ac:dyDescent="0.25">
      <c r="L18277" s="38">
        <f>IF(AND(Colin!$G18277=$B$1,Colin!$H18277=$C$3),Colin!$I18277,)</f>
        <v>0</v>
      </c>
      <c r="M18277" s="38">
        <f>IF(AND(Colin!$G18277=$B$1,Colin!$H18277&lt;=$C$3),Colin!$I18277,)</f>
        <v>0</v>
      </c>
      <c r="N18277" s="38">
        <f>IF(AND(Colin!$G18277=$B$2,Colin!$H18277=$C$3),Colin!$I18277,)</f>
        <v>0</v>
      </c>
      <c r="O18277" s="38">
        <f>IF(AND(Colin!$G18277=$B$2,Colin!$H18277&lt;=$C$3),Colin!$I18277,)</f>
        <v>0</v>
      </c>
      <c r="P18277" s="38">
        <f>IF(Colin!$G18277&lt;$B$2,Colin!$I18277,0)</f>
        <v>0</v>
      </c>
      <c r="Q18277" s="38">
        <f>IF(Colin!$G18277&lt;$B$1,Colin!$I18277,0)</f>
        <v>0</v>
      </c>
    </row>
    <row r="18278" spans="12:17" x14ac:dyDescent="0.25">
      <c r="L18278" s="38">
        <f>IF(AND(Colin!$G18278=$B$1,Colin!$H18278=$C$3),Colin!$I18278,)</f>
        <v>0</v>
      </c>
      <c r="M18278" s="38">
        <f>IF(AND(Colin!$G18278=$B$1,Colin!$H18278&lt;=$C$3),Colin!$I18278,)</f>
        <v>0</v>
      </c>
      <c r="N18278" s="38">
        <f>IF(AND(Colin!$G18278=$B$2,Colin!$H18278=$C$3),Colin!$I18278,)</f>
        <v>0</v>
      </c>
      <c r="O18278" s="38">
        <f>IF(AND(Colin!$G18278=$B$2,Colin!$H18278&lt;=$C$3),Colin!$I18278,)</f>
        <v>0</v>
      </c>
      <c r="P18278" s="38">
        <f>IF(Colin!$G18278&lt;$B$2,Colin!$I18278,0)</f>
        <v>0</v>
      </c>
      <c r="Q18278" s="38">
        <f>IF(Colin!$G18278&lt;$B$1,Colin!$I18278,0)</f>
        <v>0</v>
      </c>
    </row>
    <row r="18279" spans="12:17" x14ac:dyDescent="0.25">
      <c r="L18279" s="38">
        <f>IF(AND(Colin!$G18279=$B$1,Colin!$H18279=$C$3),Colin!$I18279,)</f>
        <v>0</v>
      </c>
      <c r="M18279" s="38">
        <f>IF(AND(Colin!$G18279=$B$1,Colin!$H18279&lt;=$C$3),Colin!$I18279,)</f>
        <v>0</v>
      </c>
      <c r="N18279" s="38">
        <f>IF(AND(Colin!$G18279=$B$2,Colin!$H18279=$C$3),Colin!$I18279,)</f>
        <v>0</v>
      </c>
      <c r="O18279" s="38">
        <f>IF(AND(Colin!$G18279=$B$2,Colin!$H18279&lt;=$C$3),Colin!$I18279,)</f>
        <v>0</v>
      </c>
      <c r="P18279" s="38">
        <f>IF(Colin!$G18279&lt;$B$2,Colin!$I18279,0)</f>
        <v>0</v>
      </c>
      <c r="Q18279" s="38">
        <f>IF(Colin!$G18279&lt;$B$1,Colin!$I18279,0)</f>
        <v>0</v>
      </c>
    </row>
    <row r="18280" spans="12:17" x14ac:dyDescent="0.25">
      <c r="L18280" s="38">
        <f>IF(AND(Colin!$G18280=$B$1,Colin!$H18280=$C$3),Colin!$I18280,)</f>
        <v>0</v>
      </c>
      <c r="M18280" s="38">
        <f>IF(AND(Colin!$G18280=$B$1,Colin!$H18280&lt;=$C$3),Colin!$I18280,)</f>
        <v>0</v>
      </c>
      <c r="N18280" s="38">
        <f>IF(AND(Colin!$G18280=$B$2,Colin!$H18280=$C$3),Colin!$I18280,)</f>
        <v>0</v>
      </c>
      <c r="O18280" s="38">
        <f>IF(AND(Colin!$G18280=$B$2,Colin!$H18280&lt;=$C$3),Colin!$I18280,)</f>
        <v>0</v>
      </c>
      <c r="P18280" s="38">
        <f>IF(Colin!$G18280&lt;$B$2,Colin!$I18280,0)</f>
        <v>0</v>
      </c>
      <c r="Q18280" s="38">
        <f>IF(Colin!$G18280&lt;$B$1,Colin!$I18280,0)</f>
        <v>0</v>
      </c>
    </row>
    <row r="18281" spans="12:17" x14ac:dyDescent="0.25">
      <c r="L18281" s="38">
        <f>IF(AND(Colin!$G18281=$B$1,Colin!$H18281=$C$3),Colin!$I18281,)</f>
        <v>0</v>
      </c>
      <c r="M18281" s="38">
        <f>IF(AND(Colin!$G18281=$B$1,Colin!$H18281&lt;=$C$3),Colin!$I18281,)</f>
        <v>0</v>
      </c>
      <c r="N18281" s="38">
        <f>IF(AND(Colin!$G18281=$B$2,Colin!$H18281=$C$3),Colin!$I18281,)</f>
        <v>0</v>
      </c>
      <c r="O18281" s="38">
        <f>IF(AND(Colin!$G18281=$B$2,Colin!$H18281&lt;=$C$3),Colin!$I18281,)</f>
        <v>0</v>
      </c>
      <c r="P18281" s="38">
        <f>IF(Colin!$G18281&lt;$B$2,Colin!$I18281,0)</f>
        <v>0</v>
      </c>
      <c r="Q18281" s="38">
        <f>IF(Colin!$G18281&lt;$B$1,Colin!$I18281,0)</f>
        <v>0</v>
      </c>
    </row>
    <row r="18282" spans="12:17" x14ac:dyDescent="0.25">
      <c r="L18282" s="38">
        <f>IF(AND(Colin!$G18282=$B$1,Colin!$H18282=$C$3),Colin!$I18282,)</f>
        <v>0</v>
      </c>
      <c r="M18282" s="38">
        <f>IF(AND(Colin!$G18282=$B$1,Colin!$H18282&lt;=$C$3),Colin!$I18282,)</f>
        <v>0</v>
      </c>
      <c r="N18282" s="38">
        <f>IF(AND(Colin!$G18282=$B$2,Colin!$H18282=$C$3),Colin!$I18282,)</f>
        <v>0</v>
      </c>
      <c r="O18282" s="38">
        <f>IF(AND(Colin!$G18282=$B$2,Colin!$H18282&lt;=$C$3),Colin!$I18282,)</f>
        <v>0</v>
      </c>
      <c r="P18282" s="38">
        <f>IF(Colin!$G18282&lt;$B$2,Colin!$I18282,0)</f>
        <v>0</v>
      </c>
      <c r="Q18282" s="38">
        <f>IF(Colin!$G18282&lt;$B$1,Colin!$I18282,0)</f>
        <v>0</v>
      </c>
    </row>
    <row r="18283" spans="12:17" x14ac:dyDescent="0.25">
      <c r="L18283" s="38">
        <f>IF(AND(Colin!$G18283=$B$1,Colin!$H18283=$C$3),Colin!$I18283,)</f>
        <v>0</v>
      </c>
      <c r="M18283" s="38">
        <f>IF(AND(Colin!$G18283=$B$1,Colin!$H18283&lt;=$C$3),Colin!$I18283,)</f>
        <v>0</v>
      </c>
      <c r="N18283" s="38">
        <f>IF(AND(Colin!$G18283=$B$2,Colin!$H18283=$C$3),Colin!$I18283,)</f>
        <v>0</v>
      </c>
      <c r="O18283" s="38">
        <f>IF(AND(Colin!$G18283=$B$2,Colin!$H18283&lt;=$C$3),Colin!$I18283,)</f>
        <v>0</v>
      </c>
      <c r="P18283" s="38">
        <f>IF(Colin!$G18283&lt;$B$2,Colin!$I18283,0)</f>
        <v>0</v>
      </c>
      <c r="Q18283" s="38">
        <f>IF(Colin!$G18283&lt;$B$1,Colin!$I18283,0)</f>
        <v>0</v>
      </c>
    </row>
    <row r="18284" spans="12:17" x14ac:dyDescent="0.25">
      <c r="L18284" s="38">
        <f>IF(AND(Colin!$G18284=$B$1,Colin!$H18284=$C$3),Colin!$I18284,)</f>
        <v>0</v>
      </c>
      <c r="M18284" s="38">
        <f>IF(AND(Colin!$G18284=$B$1,Colin!$H18284&lt;=$C$3),Colin!$I18284,)</f>
        <v>0</v>
      </c>
      <c r="N18284" s="38">
        <f>IF(AND(Colin!$G18284=$B$2,Colin!$H18284=$C$3),Colin!$I18284,)</f>
        <v>0</v>
      </c>
      <c r="O18284" s="38">
        <f>IF(AND(Colin!$G18284=$B$2,Colin!$H18284&lt;=$C$3),Colin!$I18284,)</f>
        <v>0</v>
      </c>
      <c r="P18284" s="38">
        <f>IF(Colin!$G18284&lt;$B$2,Colin!$I18284,0)</f>
        <v>0</v>
      </c>
      <c r="Q18284" s="38">
        <f>IF(Colin!$G18284&lt;$B$1,Colin!$I18284,0)</f>
        <v>0</v>
      </c>
    </row>
    <row r="18285" spans="12:17" x14ac:dyDescent="0.25">
      <c r="L18285" s="38">
        <f>IF(AND(Colin!$G18285=$B$1,Colin!$H18285=$C$3),Colin!$I18285,)</f>
        <v>0</v>
      </c>
      <c r="M18285" s="38">
        <f>IF(AND(Colin!$G18285=$B$1,Colin!$H18285&lt;=$C$3),Colin!$I18285,)</f>
        <v>0</v>
      </c>
      <c r="N18285" s="38">
        <f>IF(AND(Colin!$G18285=$B$2,Colin!$H18285=$C$3),Colin!$I18285,)</f>
        <v>0</v>
      </c>
      <c r="O18285" s="38">
        <f>IF(AND(Colin!$G18285=$B$2,Colin!$H18285&lt;=$C$3),Colin!$I18285,)</f>
        <v>0</v>
      </c>
      <c r="P18285" s="38">
        <f>IF(Colin!$G18285&lt;$B$2,Colin!$I18285,0)</f>
        <v>0</v>
      </c>
      <c r="Q18285" s="38">
        <f>IF(Colin!$G18285&lt;$B$1,Colin!$I18285,0)</f>
        <v>0</v>
      </c>
    </row>
    <row r="18286" spans="12:17" x14ac:dyDescent="0.25">
      <c r="L18286" s="38">
        <f>IF(AND(Colin!$G18286=$B$1,Colin!$H18286=$C$3),Colin!$I18286,)</f>
        <v>0</v>
      </c>
      <c r="M18286" s="38">
        <f>IF(AND(Colin!$G18286=$B$1,Colin!$H18286&lt;=$C$3),Colin!$I18286,)</f>
        <v>0</v>
      </c>
      <c r="N18286" s="38">
        <f>IF(AND(Colin!$G18286=$B$2,Colin!$H18286=$C$3),Colin!$I18286,)</f>
        <v>0</v>
      </c>
      <c r="O18286" s="38">
        <f>IF(AND(Colin!$G18286=$B$2,Colin!$H18286&lt;=$C$3),Colin!$I18286,)</f>
        <v>0</v>
      </c>
      <c r="P18286" s="38">
        <f>IF(Colin!$G18286&lt;$B$2,Colin!$I18286,0)</f>
        <v>0</v>
      </c>
      <c r="Q18286" s="38">
        <f>IF(Colin!$G18286&lt;$B$1,Colin!$I18286,0)</f>
        <v>0</v>
      </c>
    </row>
    <row r="18287" spans="12:17" x14ac:dyDescent="0.25">
      <c r="L18287" s="38">
        <f>IF(AND(Colin!$G18287=$B$1,Colin!$H18287=$C$3),Colin!$I18287,)</f>
        <v>0</v>
      </c>
      <c r="M18287" s="38">
        <f>IF(AND(Colin!$G18287=$B$1,Colin!$H18287&lt;=$C$3),Colin!$I18287,)</f>
        <v>0</v>
      </c>
      <c r="N18287" s="38">
        <f>IF(AND(Colin!$G18287=$B$2,Colin!$H18287=$C$3),Colin!$I18287,)</f>
        <v>0</v>
      </c>
      <c r="O18287" s="38">
        <f>IF(AND(Colin!$G18287=$B$2,Colin!$H18287&lt;=$C$3),Colin!$I18287,)</f>
        <v>0</v>
      </c>
      <c r="P18287" s="38">
        <f>IF(Colin!$G18287&lt;$B$2,Colin!$I18287,0)</f>
        <v>0</v>
      </c>
      <c r="Q18287" s="38">
        <f>IF(Colin!$G18287&lt;$B$1,Colin!$I18287,0)</f>
        <v>0</v>
      </c>
    </row>
    <row r="18288" spans="12:17" x14ac:dyDescent="0.25">
      <c r="L18288" s="38">
        <f>IF(AND(Colin!$G18288=$B$1,Colin!$H18288=$C$3),Colin!$I18288,)</f>
        <v>0</v>
      </c>
      <c r="M18288" s="38">
        <f>IF(AND(Colin!$G18288=$B$1,Colin!$H18288&lt;=$C$3),Colin!$I18288,)</f>
        <v>0</v>
      </c>
      <c r="N18288" s="38">
        <f>IF(AND(Colin!$G18288=$B$2,Colin!$H18288=$C$3),Colin!$I18288,)</f>
        <v>0</v>
      </c>
      <c r="O18288" s="38">
        <f>IF(AND(Colin!$G18288=$B$2,Colin!$H18288&lt;=$C$3),Colin!$I18288,)</f>
        <v>0</v>
      </c>
      <c r="P18288" s="38">
        <f>IF(Colin!$G18288&lt;$B$2,Colin!$I18288,0)</f>
        <v>0</v>
      </c>
      <c r="Q18288" s="38">
        <f>IF(Colin!$G18288&lt;$B$1,Colin!$I18288,0)</f>
        <v>0</v>
      </c>
    </row>
    <row r="18289" spans="12:17" x14ac:dyDescent="0.25">
      <c r="L18289" s="38">
        <f>IF(AND(Colin!$G18289=$B$1,Colin!$H18289=$C$3),Colin!$I18289,)</f>
        <v>0</v>
      </c>
      <c r="M18289" s="38">
        <f>IF(AND(Colin!$G18289=$B$1,Colin!$H18289&lt;=$C$3),Colin!$I18289,)</f>
        <v>0</v>
      </c>
      <c r="N18289" s="38">
        <f>IF(AND(Colin!$G18289=$B$2,Colin!$H18289=$C$3),Colin!$I18289,)</f>
        <v>0</v>
      </c>
      <c r="O18289" s="38">
        <f>IF(AND(Colin!$G18289=$B$2,Colin!$H18289&lt;=$C$3),Colin!$I18289,)</f>
        <v>0</v>
      </c>
      <c r="P18289" s="38">
        <f>IF(Colin!$G18289&lt;$B$2,Colin!$I18289,0)</f>
        <v>0</v>
      </c>
      <c r="Q18289" s="38">
        <f>IF(Colin!$G18289&lt;$B$1,Colin!$I18289,0)</f>
        <v>0</v>
      </c>
    </row>
    <row r="18290" spans="12:17" x14ac:dyDescent="0.25">
      <c r="L18290" s="38">
        <f>IF(AND(Colin!$G18290=$B$1,Colin!$H18290=$C$3),Colin!$I18290,)</f>
        <v>0</v>
      </c>
      <c r="M18290" s="38">
        <f>IF(AND(Colin!$G18290=$B$1,Colin!$H18290&lt;=$C$3),Colin!$I18290,)</f>
        <v>0</v>
      </c>
      <c r="N18290" s="38">
        <f>IF(AND(Colin!$G18290=$B$2,Colin!$H18290=$C$3),Colin!$I18290,)</f>
        <v>0</v>
      </c>
      <c r="O18290" s="38">
        <f>IF(AND(Colin!$G18290=$B$2,Colin!$H18290&lt;=$C$3),Colin!$I18290,)</f>
        <v>0</v>
      </c>
      <c r="P18290" s="38">
        <f>IF(Colin!$G18290&lt;$B$2,Colin!$I18290,0)</f>
        <v>0</v>
      </c>
      <c r="Q18290" s="38">
        <f>IF(Colin!$G18290&lt;$B$1,Colin!$I18290,0)</f>
        <v>0</v>
      </c>
    </row>
    <row r="18291" spans="12:17" x14ac:dyDescent="0.25">
      <c r="L18291" s="38">
        <f>IF(AND(Colin!$G18291=$B$1,Colin!$H18291=$C$3),Colin!$I18291,)</f>
        <v>0</v>
      </c>
      <c r="M18291" s="38">
        <f>IF(AND(Colin!$G18291=$B$1,Colin!$H18291&lt;=$C$3),Colin!$I18291,)</f>
        <v>0</v>
      </c>
      <c r="N18291" s="38">
        <f>IF(AND(Colin!$G18291=$B$2,Colin!$H18291=$C$3),Colin!$I18291,)</f>
        <v>0</v>
      </c>
      <c r="O18291" s="38">
        <f>IF(AND(Colin!$G18291=$B$2,Colin!$H18291&lt;=$C$3),Colin!$I18291,)</f>
        <v>0</v>
      </c>
      <c r="P18291" s="38">
        <f>IF(Colin!$G18291&lt;$B$2,Colin!$I18291,0)</f>
        <v>0</v>
      </c>
      <c r="Q18291" s="38">
        <f>IF(Colin!$G18291&lt;$B$1,Colin!$I18291,0)</f>
        <v>0</v>
      </c>
    </row>
    <row r="18292" spans="12:17" x14ac:dyDescent="0.25">
      <c r="L18292" s="38">
        <f>IF(AND(Colin!$G18292=$B$1,Colin!$H18292=$C$3),Colin!$I18292,)</f>
        <v>0</v>
      </c>
      <c r="M18292" s="38">
        <f>IF(AND(Colin!$G18292=$B$1,Colin!$H18292&lt;=$C$3),Colin!$I18292,)</f>
        <v>0</v>
      </c>
      <c r="N18292" s="38">
        <f>IF(AND(Colin!$G18292=$B$2,Colin!$H18292=$C$3),Colin!$I18292,)</f>
        <v>0</v>
      </c>
      <c r="O18292" s="38">
        <f>IF(AND(Colin!$G18292=$B$2,Colin!$H18292&lt;=$C$3),Colin!$I18292,)</f>
        <v>0</v>
      </c>
      <c r="P18292" s="38">
        <f>IF(Colin!$G18292&lt;$B$2,Colin!$I18292,0)</f>
        <v>0</v>
      </c>
      <c r="Q18292" s="38">
        <f>IF(Colin!$G18292&lt;$B$1,Colin!$I18292,0)</f>
        <v>0</v>
      </c>
    </row>
    <row r="18293" spans="12:17" x14ac:dyDescent="0.25">
      <c r="L18293" s="38">
        <f>IF(AND(Colin!$G18293=$B$1,Colin!$H18293=$C$3),Colin!$I18293,)</f>
        <v>0</v>
      </c>
      <c r="M18293" s="38">
        <f>IF(AND(Colin!$G18293=$B$1,Colin!$H18293&lt;=$C$3),Colin!$I18293,)</f>
        <v>0</v>
      </c>
      <c r="N18293" s="38">
        <f>IF(AND(Colin!$G18293=$B$2,Colin!$H18293=$C$3),Colin!$I18293,)</f>
        <v>0</v>
      </c>
      <c r="O18293" s="38">
        <f>IF(AND(Colin!$G18293=$B$2,Colin!$H18293&lt;=$C$3),Colin!$I18293,)</f>
        <v>0</v>
      </c>
      <c r="P18293" s="38">
        <f>IF(Colin!$G18293&lt;$B$2,Colin!$I18293,0)</f>
        <v>0</v>
      </c>
      <c r="Q18293" s="38">
        <f>IF(Colin!$G18293&lt;$B$1,Colin!$I18293,0)</f>
        <v>0</v>
      </c>
    </row>
    <row r="18294" spans="12:17" x14ac:dyDescent="0.25">
      <c r="L18294" s="38">
        <f>IF(AND(Colin!$G18294=$B$1,Colin!$H18294=$C$3),Colin!$I18294,)</f>
        <v>0</v>
      </c>
      <c r="M18294" s="38">
        <f>IF(AND(Colin!$G18294=$B$1,Colin!$H18294&lt;=$C$3),Colin!$I18294,)</f>
        <v>0</v>
      </c>
      <c r="N18294" s="38">
        <f>IF(AND(Colin!$G18294=$B$2,Colin!$H18294=$C$3),Colin!$I18294,)</f>
        <v>0</v>
      </c>
      <c r="O18294" s="38">
        <f>IF(AND(Colin!$G18294=$B$2,Colin!$H18294&lt;=$C$3),Colin!$I18294,)</f>
        <v>0</v>
      </c>
      <c r="P18294" s="38">
        <f>IF(Colin!$G18294&lt;$B$2,Colin!$I18294,0)</f>
        <v>0</v>
      </c>
      <c r="Q18294" s="38">
        <f>IF(Colin!$G18294&lt;$B$1,Colin!$I18294,0)</f>
        <v>0</v>
      </c>
    </row>
    <row r="18295" spans="12:17" x14ac:dyDescent="0.25">
      <c r="L18295" s="38">
        <f>IF(AND(Colin!$G18295=$B$1,Colin!$H18295=$C$3),Colin!$I18295,)</f>
        <v>0</v>
      </c>
      <c r="M18295" s="38">
        <f>IF(AND(Colin!$G18295=$B$1,Colin!$H18295&lt;=$C$3),Colin!$I18295,)</f>
        <v>0</v>
      </c>
      <c r="N18295" s="38">
        <f>IF(AND(Colin!$G18295=$B$2,Colin!$H18295=$C$3),Colin!$I18295,)</f>
        <v>0</v>
      </c>
      <c r="O18295" s="38">
        <f>IF(AND(Colin!$G18295=$B$2,Colin!$H18295&lt;=$C$3),Colin!$I18295,)</f>
        <v>0</v>
      </c>
      <c r="P18295" s="38">
        <f>IF(Colin!$G18295&lt;$B$2,Colin!$I18295,0)</f>
        <v>0</v>
      </c>
      <c r="Q18295" s="38">
        <f>IF(Colin!$G18295&lt;$B$1,Colin!$I18295,0)</f>
        <v>0</v>
      </c>
    </row>
    <row r="18296" spans="12:17" x14ac:dyDescent="0.25">
      <c r="L18296" s="38">
        <f>IF(AND(Colin!$G18296=$B$1,Colin!$H18296=$C$3),Colin!$I18296,)</f>
        <v>0</v>
      </c>
      <c r="M18296" s="38">
        <f>IF(AND(Colin!$G18296=$B$1,Colin!$H18296&lt;=$C$3),Colin!$I18296,)</f>
        <v>0</v>
      </c>
      <c r="N18296" s="38">
        <f>IF(AND(Colin!$G18296=$B$2,Colin!$H18296=$C$3),Colin!$I18296,)</f>
        <v>0</v>
      </c>
      <c r="O18296" s="38">
        <f>IF(AND(Colin!$G18296=$B$2,Colin!$H18296&lt;=$C$3),Colin!$I18296,)</f>
        <v>0</v>
      </c>
      <c r="P18296" s="38">
        <f>IF(Colin!$G18296&lt;$B$2,Colin!$I18296,0)</f>
        <v>0</v>
      </c>
      <c r="Q18296" s="38">
        <f>IF(Colin!$G18296&lt;$B$1,Colin!$I18296,0)</f>
        <v>0</v>
      </c>
    </row>
    <row r="18297" spans="12:17" x14ac:dyDescent="0.25">
      <c r="L18297" s="38">
        <f>IF(AND(Colin!$G18297=$B$1,Colin!$H18297=$C$3),Colin!$I18297,)</f>
        <v>0</v>
      </c>
      <c r="M18297" s="38">
        <f>IF(AND(Colin!$G18297=$B$1,Colin!$H18297&lt;=$C$3),Colin!$I18297,)</f>
        <v>0</v>
      </c>
      <c r="N18297" s="38">
        <f>IF(AND(Colin!$G18297=$B$2,Colin!$H18297=$C$3),Colin!$I18297,)</f>
        <v>0</v>
      </c>
      <c r="O18297" s="38">
        <f>IF(AND(Colin!$G18297=$B$2,Colin!$H18297&lt;=$C$3),Colin!$I18297,)</f>
        <v>0</v>
      </c>
      <c r="P18297" s="38">
        <f>IF(Colin!$G18297&lt;$B$2,Colin!$I18297,0)</f>
        <v>0</v>
      </c>
      <c r="Q18297" s="38">
        <f>IF(Colin!$G18297&lt;$B$1,Colin!$I18297,0)</f>
        <v>0</v>
      </c>
    </row>
    <row r="18298" spans="12:17" x14ac:dyDescent="0.25">
      <c r="L18298" s="38">
        <f>IF(AND(Colin!$G18298=$B$1,Colin!$H18298=$C$3),Colin!$I18298,)</f>
        <v>0</v>
      </c>
      <c r="M18298" s="38">
        <f>IF(AND(Colin!$G18298=$B$1,Colin!$H18298&lt;=$C$3),Colin!$I18298,)</f>
        <v>0</v>
      </c>
      <c r="N18298" s="38">
        <f>IF(AND(Colin!$G18298=$B$2,Colin!$H18298=$C$3),Colin!$I18298,)</f>
        <v>0</v>
      </c>
      <c r="O18298" s="38">
        <f>IF(AND(Colin!$G18298=$B$2,Colin!$H18298&lt;=$C$3),Colin!$I18298,)</f>
        <v>0</v>
      </c>
      <c r="P18298" s="38">
        <f>IF(Colin!$G18298&lt;$B$2,Colin!$I18298,0)</f>
        <v>0</v>
      </c>
      <c r="Q18298" s="38">
        <f>IF(Colin!$G18298&lt;$B$1,Colin!$I18298,0)</f>
        <v>0</v>
      </c>
    </row>
    <row r="18299" spans="12:17" x14ac:dyDescent="0.25">
      <c r="L18299" s="38">
        <f>IF(AND(Colin!$G18299=$B$1,Colin!$H18299=$C$3),Colin!$I18299,)</f>
        <v>0</v>
      </c>
      <c r="M18299" s="38">
        <f>IF(AND(Colin!$G18299=$B$1,Colin!$H18299&lt;=$C$3),Colin!$I18299,)</f>
        <v>0</v>
      </c>
      <c r="N18299" s="38">
        <f>IF(AND(Colin!$G18299=$B$2,Colin!$H18299=$C$3),Colin!$I18299,)</f>
        <v>0</v>
      </c>
      <c r="O18299" s="38">
        <f>IF(AND(Colin!$G18299=$B$2,Colin!$H18299&lt;=$C$3),Colin!$I18299,)</f>
        <v>0</v>
      </c>
      <c r="P18299" s="38">
        <f>IF(Colin!$G18299&lt;$B$2,Colin!$I18299,0)</f>
        <v>0</v>
      </c>
      <c r="Q18299" s="38">
        <f>IF(Colin!$G18299&lt;$B$1,Colin!$I18299,0)</f>
        <v>0</v>
      </c>
    </row>
    <row r="18300" spans="12:17" x14ac:dyDescent="0.25">
      <c r="L18300" s="38">
        <f>IF(AND(Colin!$G18300=$B$1,Colin!$H18300=$C$3),Colin!$I18300,)</f>
        <v>0</v>
      </c>
      <c r="M18300" s="38">
        <f>IF(AND(Colin!$G18300=$B$1,Colin!$H18300&lt;=$C$3),Colin!$I18300,)</f>
        <v>0</v>
      </c>
      <c r="N18300" s="38">
        <f>IF(AND(Colin!$G18300=$B$2,Colin!$H18300=$C$3),Colin!$I18300,)</f>
        <v>0</v>
      </c>
      <c r="O18300" s="38">
        <f>IF(AND(Colin!$G18300=$B$2,Colin!$H18300&lt;=$C$3),Colin!$I18300,)</f>
        <v>0</v>
      </c>
      <c r="P18300" s="38">
        <f>IF(Colin!$G18300&lt;$B$2,Colin!$I18300,0)</f>
        <v>0</v>
      </c>
      <c r="Q18300" s="38">
        <f>IF(Colin!$G18300&lt;$B$1,Colin!$I18300,0)</f>
        <v>0</v>
      </c>
    </row>
    <row r="18301" spans="12:17" x14ac:dyDescent="0.25">
      <c r="L18301" s="38">
        <f>IF(AND(Colin!$G18301=$B$1,Colin!$H18301=$C$3),Colin!$I18301,)</f>
        <v>0</v>
      </c>
      <c r="M18301" s="38">
        <f>IF(AND(Colin!$G18301=$B$1,Colin!$H18301&lt;=$C$3),Colin!$I18301,)</f>
        <v>0</v>
      </c>
      <c r="N18301" s="38">
        <f>IF(AND(Colin!$G18301=$B$2,Colin!$H18301=$C$3),Colin!$I18301,)</f>
        <v>0</v>
      </c>
      <c r="O18301" s="38">
        <f>IF(AND(Colin!$G18301=$B$2,Colin!$H18301&lt;=$C$3),Colin!$I18301,)</f>
        <v>0</v>
      </c>
      <c r="P18301" s="38">
        <f>IF(Colin!$G18301&lt;$B$2,Colin!$I18301,0)</f>
        <v>0</v>
      </c>
      <c r="Q18301" s="38">
        <f>IF(Colin!$G18301&lt;$B$1,Colin!$I18301,0)</f>
        <v>0</v>
      </c>
    </row>
    <row r="18302" spans="12:17" x14ac:dyDescent="0.25">
      <c r="L18302" s="38">
        <f>IF(AND(Colin!$G18302=$B$1,Colin!$H18302=$C$3),Colin!$I18302,)</f>
        <v>0</v>
      </c>
      <c r="M18302" s="38">
        <f>IF(AND(Colin!$G18302=$B$1,Colin!$H18302&lt;=$C$3),Colin!$I18302,)</f>
        <v>0</v>
      </c>
      <c r="N18302" s="38">
        <f>IF(AND(Colin!$G18302=$B$2,Colin!$H18302=$C$3),Colin!$I18302,)</f>
        <v>0</v>
      </c>
      <c r="O18302" s="38">
        <f>IF(AND(Colin!$G18302=$B$2,Colin!$H18302&lt;=$C$3),Colin!$I18302,)</f>
        <v>0</v>
      </c>
      <c r="P18302" s="38">
        <f>IF(Colin!$G18302&lt;$B$2,Colin!$I18302,0)</f>
        <v>0</v>
      </c>
      <c r="Q18302" s="38">
        <f>IF(Colin!$G18302&lt;$B$1,Colin!$I18302,0)</f>
        <v>0</v>
      </c>
    </row>
    <row r="18303" spans="12:17" x14ac:dyDescent="0.25">
      <c r="L18303" s="38">
        <f>IF(AND(Colin!$G18303=$B$1,Colin!$H18303=$C$3),Colin!$I18303,)</f>
        <v>0</v>
      </c>
      <c r="M18303" s="38">
        <f>IF(AND(Colin!$G18303=$B$1,Colin!$H18303&lt;=$C$3),Colin!$I18303,)</f>
        <v>0</v>
      </c>
      <c r="N18303" s="38">
        <f>IF(AND(Colin!$G18303=$B$2,Colin!$H18303=$C$3),Colin!$I18303,)</f>
        <v>0</v>
      </c>
      <c r="O18303" s="38">
        <f>IF(AND(Colin!$G18303=$B$2,Colin!$H18303&lt;=$C$3),Colin!$I18303,)</f>
        <v>0</v>
      </c>
      <c r="P18303" s="38">
        <f>IF(Colin!$G18303&lt;$B$2,Colin!$I18303,0)</f>
        <v>0</v>
      </c>
      <c r="Q18303" s="38">
        <f>IF(Colin!$G18303&lt;$B$1,Colin!$I18303,0)</f>
        <v>0</v>
      </c>
    </row>
    <row r="18304" spans="12:17" x14ac:dyDescent="0.25">
      <c r="L18304" s="38">
        <f>IF(AND(Colin!$G18304=$B$1,Colin!$H18304=$C$3),Colin!$I18304,)</f>
        <v>0</v>
      </c>
      <c r="M18304" s="38">
        <f>IF(AND(Colin!$G18304=$B$1,Colin!$H18304&lt;=$C$3),Colin!$I18304,)</f>
        <v>0</v>
      </c>
      <c r="N18304" s="38">
        <f>IF(AND(Colin!$G18304=$B$2,Colin!$H18304=$C$3),Colin!$I18304,)</f>
        <v>0</v>
      </c>
      <c r="O18304" s="38">
        <f>IF(AND(Colin!$G18304=$B$2,Colin!$H18304&lt;=$C$3),Colin!$I18304,)</f>
        <v>0</v>
      </c>
      <c r="P18304" s="38">
        <f>IF(Colin!$G18304&lt;$B$2,Colin!$I18304,0)</f>
        <v>0</v>
      </c>
      <c r="Q18304" s="38">
        <f>IF(Colin!$G18304&lt;$B$1,Colin!$I18304,0)</f>
        <v>0</v>
      </c>
    </row>
    <row r="18305" spans="12:17" x14ac:dyDescent="0.25">
      <c r="L18305" s="38">
        <f>IF(AND(Colin!$G18305=$B$1,Colin!$H18305=$C$3),Colin!$I18305,)</f>
        <v>0</v>
      </c>
      <c r="M18305" s="38">
        <f>IF(AND(Colin!$G18305=$B$1,Colin!$H18305&lt;=$C$3),Colin!$I18305,)</f>
        <v>0</v>
      </c>
      <c r="N18305" s="38">
        <f>IF(AND(Colin!$G18305=$B$2,Colin!$H18305=$C$3),Colin!$I18305,)</f>
        <v>0</v>
      </c>
      <c r="O18305" s="38">
        <f>IF(AND(Colin!$G18305=$B$2,Colin!$H18305&lt;=$C$3),Colin!$I18305,)</f>
        <v>0</v>
      </c>
      <c r="P18305" s="38">
        <f>IF(Colin!$G18305&lt;$B$2,Colin!$I18305,0)</f>
        <v>0</v>
      </c>
      <c r="Q18305" s="38">
        <f>IF(Colin!$G18305&lt;$B$1,Colin!$I18305,0)</f>
        <v>0</v>
      </c>
    </row>
    <row r="18306" spans="12:17" x14ac:dyDescent="0.25">
      <c r="L18306" s="38">
        <f>IF(AND(Colin!$G18306=$B$1,Colin!$H18306=$C$3),Colin!$I18306,)</f>
        <v>0</v>
      </c>
      <c r="M18306" s="38">
        <f>IF(AND(Colin!$G18306=$B$1,Colin!$H18306&lt;=$C$3),Colin!$I18306,)</f>
        <v>0</v>
      </c>
      <c r="N18306" s="38">
        <f>IF(AND(Colin!$G18306=$B$2,Colin!$H18306=$C$3),Colin!$I18306,)</f>
        <v>0</v>
      </c>
      <c r="O18306" s="38">
        <f>IF(AND(Colin!$G18306=$B$2,Colin!$H18306&lt;=$C$3),Colin!$I18306,)</f>
        <v>0</v>
      </c>
      <c r="P18306" s="38">
        <f>IF(Colin!$G18306&lt;$B$2,Colin!$I18306,0)</f>
        <v>0</v>
      </c>
      <c r="Q18306" s="38">
        <f>IF(Colin!$G18306&lt;$B$1,Colin!$I18306,0)</f>
        <v>0</v>
      </c>
    </row>
    <row r="18307" spans="12:17" x14ac:dyDescent="0.25">
      <c r="L18307" s="38">
        <f>IF(AND(Colin!$G18307=$B$1,Colin!$H18307=$C$3),Colin!$I18307,)</f>
        <v>0</v>
      </c>
      <c r="M18307" s="38">
        <f>IF(AND(Colin!$G18307=$B$1,Colin!$H18307&lt;=$C$3),Colin!$I18307,)</f>
        <v>0</v>
      </c>
      <c r="N18307" s="38">
        <f>IF(AND(Colin!$G18307=$B$2,Colin!$H18307=$C$3),Colin!$I18307,)</f>
        <v>0</v>
      </c>
      <c r="O18307" s="38">
        <f>IF(AND(Colin!$G18307=$B$2,Colin!$H18307&lt;=$C$3),Colin!$I18307,)</f>
        <v>0</v>
      </c>
      <c r="P18307" s="38">
        <f>IF(Colin!$G18307&lt;$B$2,Colin!$I18307,0)</f>
        <v>0</v>
      </c>
      <c r="Q18307" s="38">
        <f>IF(Colin!$G18307&lt;$B$1,Colin!$I18307,0)</f>
        <v>0</v>
      </c>
    </row>
    <row r="18308" spans="12:17" x14ac:dyDescent="0.25">
      <c r="L18308" s="38">
        <f>IF(AND(Colin!$G18308=$B$1,Colin!$H18308=$C$3),Colin!$I18308,)</f>
        <v>0</v>
      </c>
      <c r="M18308" s="38">
        <f>IF(AND(Colin!$G18308=$B$1,Colin!$H18308&lt;=$C$3),Colin!$I18308,)</f>
        <v>0</v>
      </c>
      <c r="N18308" s="38">
        <f>IF(AND(Colin!$G18308=$B$2,Colin!$H18308=$C$3),Colin!$I18308,)</f>
        <v>0</v>
      </c>
      <c r="O18308" s="38">
        <f>IF(AND(Colin!$G18308=$B$2,Colin!$H18308&lt;=$C$3),Colin!$I18308,)</f>
        <v>0</v>
      </c>
      <c r="P18308" s="38">
        <f>IF(Colin!$G18308&lt;$B$2,Colin!$I18308,0)</f>
        <v>0</v>
      </c>
      <c r="Q18308" s="38">
        <f>IF(Colin!$G18308&lt;$B$1,Colin!$I18308,0)</f>
        <v>0</v>
      </c>
    </row>
    <row r="18309" spans="12:17" x14ac:dyDescent="0.25">
      <c r="L18309" s="38">
        <f>IF(AND(Colin!$G18309=$B$1,Colin!$H18309=$C$3),Colin!$I18309,)</f>
        <v>0</v>
      </c>
      <c r="M18309" s="38">
        <f>IF(AND(Colin!$G18309=$B$1,Colin!$H18309&lt;=$C$3),Colin!$I18309,)</f>
        <v>0</v>
      </c>
      <c r="N18309" s="38">
        <f>IF(AND(Colin!$G18309=$B$2,Colin!$H18309=$C$3),Colin!$I18309,)</f>
        <v>0</v>
      </c>
      <c r="O18309" s="38">
        <f>IF(AND(Colin!$G18309=$B$2,Colin!$H18309&lt;=$C$3),Colin!$I18309,)</f>
        <v>0</v>
      </c>
      <c r="P18309" s="38">
        <f>IF(Colin!$G18309&lt;$B$2,Colin!$I18309,0)</f>
        <v>0</v>
      </c>
      <c r="Q18309" s="38">
        <f>IF(Colin!$G18309&lt;$B$1,Colin!$I18309,0)</f>
        <v>0</v>
      </c>
    </row>
    <row r="18310" spans="12:17" x14ac:dyDescent="0.25">
      <c r="L18310" s="38">
        <f>IF(AND(Colin!$G18310=$B$1,Colin!$H18310=$C$3),Colin!$I18310,)</f>
        <v>0</v>
      </c>
      <c r="M18310" s="38">
        <f>IF(AND(Colin!$G18310=$B$1,Colin!$H18310&lt;=$C$3),Colin!$I18310,)</f>
        <v>0</v>
      </c>
      <c r="N18310" s="38">
        <f>IF(AND(Colin!$G18310=$B$2,Colin!$H18310=$C$3),Colin!$I18310,)</f>
        <v>0</v>
      </c>
      <c r="O18310" s="38">
        <f>IF(AND(Colin!$G18310=$B$2,Colin!$H18310&lt;=$C$3),Colin!$I18310,)</f>
        <v>0</v>
      </c>
      <c r="P18310" s="38">
        <f>IF(Colin!$G18310&lt;$B$2,Colin!$I18310,0)</f>
        <v>0</v>
      </c>
      <c r="Q18310" s="38">
        <f>IF(Colin!$G18310&lt;$B$1,Colin!$I18310,0)</f>
        <v>0</v>
      </c>
    </row>
    <row r="18311" spans="12:17" x14ac:dyDescent="0.25">
      <c r="L18311" s="38">
        <f>IF(AND(Colin!$G18311=$B$1,Colin!$H18311=$C$3),Colin!$I18311,)</f>
        <v>0</v>
      </c>
      <c r="M18311" s="38">
        <f>IF(AND(Colin!$G18311=$B$1,Colin!$H18311&lt;=$C$3),Colin!$I18311,)</f>
        <v>0</v>
      </c>
      <c r="N18311" s="38">
        <f>IF(AND(Colin!$G18311=$B$2,Colin!$H18311=$C$3),Colin!$I18311,)</f>
        <v>0</v>
      </c>
      <c r="O18311" s="38">
        <f>IF(AND(Colin!$G18311=$B$2,Colin!$H18311&lt;=$C$3),Colin!$I18311,)</f>
        <v>0</v>
      </c>
      <c r="P18311" s="38">
        <f>IF(Colin!$G18311&lt;$B$2,Colin!$I18311,0)</f>
        <v>0</v>
      </c>
      <c r="Q18311" s="38">
        <f>IF(Colin!$G18311&lt;$B$1,Colin!$I18311,0)</f>
        <v>0</v>
      </c>
    </row>
    <row r="18312" spans="12:17" x14ac:dyDescent="0.25">
      <c r="L18312" s="38">
        <f>IF(AND(Colin!$G18312=$B$1,Colin!$H18312=$C$3),Colin!$I18312,)</f>
        <v>0</v>
      </c>
      <c r="M18312" s="38">
        <f>IF(AND(Colin!$G18312=$B$1,Colin!$H18312&lt;=$C$3),Colin!$I18312,)</f>
        <v>0</v>
      </c>
      <c r="N18312" s="38">
        <f>IF(AND(Colin!$G18312=$B$2,Colin!$H18312=$C$3),Colin!$I18312,)</f>
        <v>0</v>
      </c>
      <c r="O18312" s="38">
        <f>IF(AND(Colin!$G18312=$B$2,Colin!$H18312&lt;=$C$3),Colin!$I18312,)</f>
        <v>0</v>
      </c>
      <c r="P18312" s="38">
        <f>IF(Colin!$G18312&lt;$B$2,Colin!$I18312,0)</f>
        <v>0</v>
      </c>
      <c r="Q18312" s="38">
        <f>IF(Colin!$G18312&lt;$B$1,Colin!$I18312,0)</f>
        <v>0</v>
      </c>
    </row>
    <row r="18313" spans="12:17" x14ac:dyDescent="0.25">
      <c r="L18313" s="38">
        <f>IF(AND(Colin!$G18313=$B$1,Colin!$H18313=$C$3),Colin!$I18313,)</f>
        <v>0</v>
      </c>
      <c r="M18313" s="38">
        <f>IF(AND(Colin!$G18313=$B$1,Colin!$H18313&lt;=$C$3),Colin!$I18313,)</f>
        <v>0</v>
      </c>
      <c r="N18313" s="38">
        <f>IF(AND(Colin!$G18313=$B$2,Colin!$H18313=$C$3),Colin!$I18313,)</f>
        <v>0</v>
      </c>
      <c r="O18313" s="38">
        <f>IF(AND(Colin!$G18313=$B$2,Colin!$H18313&lt;=$C$3),Colin!$I18313,)</f>
        <v>0</v>
      </c>
      <c r="P18313" s="38">
        <f>IF(Colin!$G18313&lt;$B$2,Colin!$I18313,0)</f>
        <v>0</v>
      </c>
      <c r="Q18313" s="38">
        <f>IF(Colin!$G18313&lt;$B$1,Colin!$I18313,0)</f>
        <v>0</v>
      </c>
    </row>
    <row r="18314" spans="12:17" x14ac:dyDescent="0.25">
      <c r="L18314" s="38">
        <f>IF(AND(Colin!$G18314=$B$1,Colin!$H18314=$C$3),Colin!$I18314,)</f>
        <v>0</v>
      </c>
      <c r="M18314" s="38">
        <f>IF(AND(Colin!$G18314=$B$1,Colin!$H18314&lt;=$C$3),Colin!$I18314,)</f>
        <v>0</v>
      </c>
      <c r="N18314" s="38">
        <f>IF(AND(Colin!$G18314=$B$2,Colin!$H18314=$C$3),Colin!$I18314,)</f>
        <v>0</v>
      </c>
      <c r="O18314" s="38">
        <f>IF(AND(Colin!$G18314=$B$2,Colin!$H18314&lt;=$C$3),Colin!$I18314,)</f>
        <v>0</v>
      </c>
      <c r="P18314" s="38">
        <f>IF(Colin!$G18314&lt;$B$2,Colin!$I18314,0)</f>
        <v>0</v>
      </c>
      <c r="Q18314" s="38">
        <f>IF(Colin!$G18314&lt;$B$1,Colin!$I18314,0)</f>
        <v>0</v>
      </c>
    </row>
    <row r="18315" spans="12:17" x14ac:dyDescent="0.25">
      <c r="L18315" s="38">
        <f>IF(AND(Colin!$G18315=$B$1,Colin!$H18315=$C$3),Colin!$I18315,)</f>
        <v>0</v>
      </c>
      <c r="M18315" s="38">
        <f>IF(AND(Colin!$G18315=$B$1,Colin!$H18315&lt;=$C$3),Colin!$I18315,)</f>
        <v>0</v>
      </c>
      <c r="N18315" s="38">
        <f>IF(AND(Colin!$G18315=$B$2,Colin!$H18315=$C$3),Colin!$I18315,)</f>
        <v>0</v>
      </c>
      <c r="O18315" s="38">
        <f>IF(AND(Colin!$G18315=$B$2,Colin!$H18315&lt;=$C$3),Colin!$I18315,)</f>
        <v>0</v>
      </c>
      <c r="P18315" s="38">
        <f>IF(Colin!$G18315&lt;$B$2,Colin!$I18315,0)</f>
        <v>0</v>
      </c>
      <c r="Q18315" s="38">
        <f>IF(Colin!$G18315&lt;$B$1,Colin!$I18315,0)</f>
        <v>0</v>
      </c>
    </row>
    <row r="18316" spans="12:17" x14ac:dyDescent="0.25">
      <c r="L18316" s="38">
        <f>IF(AND(Colin!$G18316=$B$1,Colin!$H18316=$C$3),Colin!$I18316,)</f>
        <v>0</v>
      </c>
      <c r="M18316" s="38">
        <f>IF(AND(Colin!$G18316=$B$1,Colin!$H18316&lt;=$C$3),Colin!$I18316,)</f>
        <v>0</v>
      </c>
      <c r="N18316" s="38">
        <f>IF(AND(Colin!$G18316=$B$2,Colin!$H18316=$C$3),Colin!$I18316,)</f>
        <v>0</v>
      </c>
      <c r="O18316" s="38">
        <f>IF(AND(Colin!$G18316=$B$2,Colin!$H18316&lt;=$C$3),Colin!$I18316,)</f>
        <v>0</v>
      </c>
      <c r="P18316" s="38">
        <f>IF(Colin!$G18316&lt;$B$2,Colin!$I18316,0)</f>
        <v>0</v>
      </c>
      <c r="Q18316" s="38">
        <f>IF(Colin!$G18316&lt;$B$1,Colin!$I18316,0)</f>
        <v>0</v>
      </c>
    </row>
    <row r="18317" spans="12:17" x14ac:dyDescent="0.25">
      <c r="L18317" s="38">
        <f>IF(AND(Colin!$G18317=$B$1,Colin!$H18317=$C$3),Colin!$I18317,)</f>
        <v>0</v>
      </c>
      <c r="M18317" s="38">
        <f>IF(AND(Colin!$G18317=$B$1,Colin!$H18317&lt;=$C$3),Colin!$I18317,)</f>
        <v>0</v>
      </c>
      <c r="N18317" s="38">
        <f>IF(AND(Colin!$G18317=$B$2,Colin!$H18317=$C$3),Colin!$I18317,)</f>
        <v>0</v>
      </c>
      <c r="O18317" s="38">
        <f>IF(AND(Colin!$G18317=$B$2,Colin!$H18317&lt;=$C$3),Colin!$I18317,)</f>
        <v>0</v>
      </c>
      <c r="P18317" s="38">
        <f>IF(Colin!$G18317&lt;$B$2,Colin!$I18317,0)</f>
        <v>0</v>
      </c>
      <c r="Q18317" s="38">
        <f>IF(Colin!$G18317&lt;$B$1,Colin!$I18317,0)</f>
        <v>0</v>
      </c>
    </row>
    <row r="18318" spans="12:17" x14ac:dyDescent="0.25">
      <c r="L18318" s="38">
        <f>IF(AND(Colin!$G18318=$B$1,Colin!$H18318=$C$3),Colin!$I18318,)</f>
        <v>0</v>
      </c>
      <c r="M18318" s="38">
        <f>IF(AND(Colin!$G18318=$B$1,Colin!$H18318&lt;=$C$3),Colin!$I18318,)</f>
        <v>0</v>
      </c>
      <c r="N18318" s="38">
        <f>IF(AND(Colin!$G18318=$B$2,Colin!$H18318=$C$3),Colin!$I18318,)</f>
        <v>0</v>
      </c>
      <c r="O18318" s="38">
        <f>IF(AND(Colin!$G18318=$B$2,Colin!$H18318&lt;=$C$3),Colin!$I18318,)</f>
        <v>0</v>
      </c>
      <c r="P18318" s="38">
        <f>IF(Colin!$G18318&lt;$B$2,Colin!$I18318,0)</f>
        <v>0</v>
      </c>
      <c r="Q18318" s="38">
        <f>IF(Colin!$G18318&lt;$B$1,Colin!$I18318,0)</f>
        <v>0</v>
      </c>
    </row>
    <row r="18319" spans="12:17" x14ac:dyDescent="0.25">
      <c r="L18319" s="38">
        <f>IF(AND(Colin!$G18319=$B$1,Colin!$H18319=$C$3),Colin!$I18319,)</f>
        <v>0</v>
      </c>
      <c r="M18319" s="38">
        <f>IF(AND(Colin!$G18319=$B$1,Colin!$H18319&lt;=$C$3),Colin!$I18319,)</f>
        <v>0</v>
      </c>
      <c r="N18319" s="38">
        <f>IF(AND(Colin!$G18319=$B$2,Colin!$H18319=$C$3),Colin!$I18319,)</f>
        <v>0</v>
      </c>
      <c r="O18319" s="38">
        <f>IF(AND(Colin!$G18319=$B$2,Colin!$H18319&lt;=$C$3),Colin!$I18319,)</f>
        <v>0</v>
      </c>
      <c r="P18319" s="38">
        <f>IF(Colin!$G18319&lt;$B$2,Colin!$I18319,0)</f>
        <v>0</v>
      </c>
      <c r="Q18319" s="38">
        <f>IF(Colin!$G18319&lt;$B$1,Colin!$I18319,0)</f>
        <v>0</v>
      </c>
    </row>
    <row r="18320" spans="12:17" x14ac:dyDescent="0.25">
      <c r="L18320" s="38">
        <f>IF(AND(Colin!$G18320=$B$1,Colin!$H18320=$C$3),Colin!$I18320,)</f>
        <v>0</v>
      </c>
      <c r="M18320" s="38">
        <f>IF(AND(Colin!$G18320=$B$1,Colin!$H18320&lt;=$C$3),Colin!$I18320,)</f>
        <v>0</v>
      </c>
      <c r="N18320" s="38">
        <f>IF(AND(Colin!$G18320=$B$2,Colin!$H18320=$C$3),Colin!$I18320,)</f>
        <v>0</v>
      </c>
      <c r="O18320" s="38">
        <f>IF(AND(Colin!$G18320=$B$2,Colin!$H18320&lt;=$C$3),Colin!$I18320,)</f>
        <v>0</v>
      </c>
      <c r="P18320" s="38">
        <f>IF(Colin!$G18320&lt;$B$2,Colin!$I18320,0)</f>
        <v>0</v>
      </c>
      <c r="Q18320" s="38">
        <f>IF(Colin!$G18320&lt;$B$1,Colin!$I18320,0)</f>
        <v>0</v>
      </c>
    </row>
    <row r="18321" spans="12:17" x14ac:dyDescent="0.25">
      <c r="L18321" s="38">
        <f>IF(AND(Colin!$G18321=$B$1,Colin!$H18321=$C$3),Colin!$I18321,)</f>
        <v>0</v>
      </c>
      <c r="M18321" s="38">
        <f>IF(AND(Colin!$G18321=$B$1,Colin!$H18321&lt;=$C$3),Colin!$I18321,)</f>
        <v>0</v>
      </c>
      <c r="N18321" s="38">
        <f>IF(AND(Colin!$G18321=$B$2,Colin!$H18321=$C$3),Colin!$I18321,)</f>
        <v>0</v>
      </c>
      <c r="O18321" s="38">
        <f>IF(AND(Colin!$G18321=$B$2,Colin!$H18321&lt;=$C$3),Colin!$I18321,)</f>
        <v>0</v>
      </c>
      <c r="P18321" s="38">
        <f>IF(Colin!$G18321&lt;$B$2,Colin!$I18321,0)</f>
        <v>0</v>
      </c>
      <c r="Q18321" s="38">
        <f>IF(Colin!$G18321&lt;$B$1,Colin!$I18321,0)</f>
        <v>0</v>
      </c>
    </row>
    <row r="18322" spans="12:17" x14ac:dyDescent="0.25">
      <c r="L18322" s="38">
        <f>IF(AND(Colin!$G18322=$B$1,Colin!$H18322=$C$3),Colin!$I18322,)</f>
        <v>0</v>
      </c>
      <c r="M18322" s="38">
        <f>IF(AND(Colin!$G18322=$B$1,Colin!$H18322&lt;=$C$3),Colin!$I18322,)</f>
        <v>0</v>
      </c>
      <c r="N18322" s="38">
        <f>IF(AND(Colin!$G18322=$B$2,Colin!$H18322=$C$3),Colin!$I18322,)</f>
        <v>0</v>
      </c>
      <c r="O18322" s="38">
        <f>IF(AND(Colin!$G18322=$B$2,Colin!$H18322&lt;=$C$3),Colin!$I18322,)</f>
        <v>0</v>
      </c>
      <c r="P18322" s="38">
        <f>IF(Colin!$G18322&lt;$B$2,Colin!$I18322,0)</f>
        <v>0</v>
      </c>
      <c r="Q18322" s="38">
        <f>IF(Colin!$G18322&lt;$B$1,Colin!$I18322,0)</f>
        <v>0</v>
      </c>
    </row>
    <row r="18323" spans="12:17" x14ac:dyDescent="0.25">
      <c r="L18323" s="38">
        <f>IF(AND(Colin!$G18323=$B$1,Colin!$H18323=$C$3),Colin!$I18323,)</f>
        <v>0</v>
      </c>
      <c r="M18323" s="38">
        <f>IF(AND(Colin!$G18323=$B$1,Colin!$H18323&lt;=$C$3),Colin!$I18323,)</f>
        <v>0</v>
      </c>
      <c r="N18323" s="38">
        <f>IF(AND(Colin!$G18323=$B$2,Colin!$H18323=$C$3),Colin!$I18323,)</f>
        <v>0</v>
      </c>
      <c r="O18323" s="38">
        <f>IF(AND(Colin!$G18323=$B$2,Colin!$H18323&lt;=$C$3),Colin!$I18323,)</f>
        <v>0</v>
      </c>
      <c r="P18323" s="38">
        <f>IF(Colin!$G18323&lt;$B$2,Colin!$I18323,0)</f>
        <v>0</v>
      </c>
      <c r="Q18323" s="38">
        <f>IF(Colin!$G18323&lt;$B$1,Colin!$I18323,0)</f>
        <v>0</v>
      </c>
    </row>
    <row r="18324" spans="12:17" x14ac:dyDescent="0.25">
      <c r="L18324" s="38">
        <f>IF(AND(Colin!$G18324=$B$1,Colin!$H18324=$C$3),Colin!$I18324,)</f>
        <v>0</v>
      </c>
      <c r="M18324" s="38">
        <f>IF(AND(Colin!$G18324=$B$1,Colin!$H18324&lt;=$C$3),Colin!$I18324,)</f>
        <v>0</v>
      </c>
      <c r="N18324" s="38">
        <f>IF(AND(Colin!$G18324=$B$2,Colin!$H18324=$C$3),Colin!$I18324,)</f>
        <v>0</v>
      </c>
      <c r="O18324" s="38">
        <f>IF(AND(Colin!$G18324=$B$2,Colin!$H18324&lt;=$C$3),Colin!$I18324,)</f>
        <v>0</v>
      </c>
      <c r="P18324" s="38">
        <f>IF(Colin!$G18324&lt;$B$2,Colin!$I18324,0)</f>
        <v>0</v>
      </c>
      <c r="Q18324" s="38">
        <f>IF(Colin!$G18324&lt;$B$1,Colin!$I18324,0)</f>
        <v>0</v>
      </c>
    </row>
    <row r="18325" spans="12:17" x14ac:dyDescent="0.25">
      <c r="L18325" s="38">
        <f>IF(AND(Colin!$G18325=$B$1,Colin!$H18325=$C$3),Colin!$I18325,)</f>
        <v>0</v>
      </c>
      <c r="M18325" s="38">
        <f>IF(AND(Colin!$G18325=$B$1,Colin!$H18325&lt;=$C$3),Colin!$I18325,)</f>
        <v>0</v>
      </c>
      <c r="N18325" s="38">
        <f>IF(AND(Colin!$G18325=$B$2,Colin!$H18325=$C$3),Colin!$I18325,)</f>
        <v>0</v>
      </c>
      <c r="O18325" s="38">
        <f>IF(AND(Colin!$G18325=$B$2,Colin!$H18325&lt;=$C$3),Colin!$I18325,)</f>
        <v>0</v>
      </c>
      <c r="P18325" s="38">
        <f>IF(Colin!$G18325&lt;$B$2,Colin!$I18325,0)</f>
        <v>0</v>
      </c>
      <c r="Q18325" s="38">
        <f>IF(Colin!$G18325&lt;$B$1,Colin!$I18325,0)</f>
        <v>0</v>
      </c>
    </row>
    <row r="18326" spans="12:17" x14ac:dyDescent="0.25">
      <c r="L18326" s="38">
        <f>IF(AND(Colin!$G18326=$B$1,Colin!$H18326=$C$3),Colin!$I18326,)</f>
        <v>0</v>
      </c>
      <c r="M18326" s="38">
        <f>IF(AND(Colin!$G18326=$B$1,Colin!$H18326&lt;=$C$3),Colin!$I18326,)</f>
        <v>0</v>
      </c>
      <c r="N18326" s="38">
        <f>IF(AND(Colin!$G18326=$B$2,Colin!$H18326=$C$3),Colin!$I18326,)</f>
        <v>0</v>
      </c>
      <c r="O18326" s="38">
        <f>IF(AND(Colin!$G18326=$B$2,Colin!$H18326&lt;=$C$3),Colin!$I18326,)</f>
        <v>0</v>
      </c>
      <c r="P18326" s="38">
        <f>IF(Colin!$G18326&lt;$B$2,Colin!$I18326,0)</f>
        <v>0</v>
      </c>
      <c r="Q18326" s="38">
        <f>IF(Colin!$G18326&lt;$B$1,Colin!$I18326,0)</f>
        <v>0</v>
      </c>
    </row>
    <row r="18327" spans="12:17" x14ac:dyDescent="0.25">
      <c r="L18327" s="38">
        <f>IF(AND(Colin!$G18327=$B$1,Colin!$H18327=$C$3),Colin!$I18327,)</f>
        <v>0</v>
      </c>
      <c r="M18327" s="38">
        <f>IF(AND(Colin!$G18327=$B$1,Colin!$H18327&lt;=$C$3),Colin!$I18327,)</f>
        <v>0</v>
      </c>
      <c r="N18327" s="38">
        <f>IF(AND(Colin!$G18327=$B$2,Colin!$H18327=$C$3),Colin!$I18327,)</f>
        <v>0</v>
      </c>
      <c r="O18327" s="38">
        <f>IF(AND(Colin!$G18327=$B$2,Colin!$H18327&lt;=$C$3),Colin!$I18327,)</f>
        <v>0</v>
      </c>
      <c r="P18327" s="38">
        <f>IF(Colin!$G18327&lt;$B$2,Colin!$I18327,0)</f>
        <v>0</v>
      </c>
      <c r="Q18327" s="38">
        <f>IF(Colin!$G18327&lt;$B$1,Colin!$I18327,0)</f>
        <v>0</v>
      </c>
    </row>
    <row r="18328" spans="12:17" x14ac:dyDescent="0.25">
      <c r="L18328" s="38">
        <f>IF(AND(Colin!$G18328=$B$1,Colin!$H18328=$C$3),Colin!$I18328,)</f>
        <v>0</v>
      </c>
      <c r="M18328" s="38">
        <f>IF(AND(Colin!$G18328=$B$1,Colin!$H18328&lt;=$C$3),Colin!$I18328,)</f>
        <v>0</v>
      </c>
      <c r="N18328" s="38">
        <f>IF(AND(Colin!$G18328=$B$2,Colin!$H18328=$C$3),Colin!$I18328,)</f>
        <v>0</v>
      </c>
      <c r="O18328" s="38">
        <f>IF(AND(Colin!$G18328=$B$2,Colin!$H18328&lt;=$C$3),Colin!$I18328,)</f>
        <v>0</v>
      </c>
      <c r="P18328" s="38">
        <f>IF(Colin!$G18328&lt;$B$2,Colin!$I18328,0)</f>
        <v>0</v>
      </c>
      <c r="Q18328" s="38">
        <f>IF(Colin!$G18328&lt;$B$1,Colin!$I18328,0)</f>
        <v>0</v>
      </c>
    </row>
    <row r="18329" spans="12:17" x14ac:dyDescent="0.25">
      <c r="L18329" s="38">
        <f>IF(AND(Colin!$G18329=$B$1,Colin!$H18329=$C$3),Colin!$I18329,)</f>
        <v>0</v>
      </c>
      <c r="M18329" s="38">
        <f>IF(AND(Colin!$G18329=$B$1,Colin!$H18329&lt;=$C$3),Colin!$I18329,)</f>
        <v>0</v>
      </c>
      <c r="N18329" s="38">
        <f>IF(AND(Colin!$G18329=$B$2,Colin!$H18329=$C$3),Colin!$I18329,)</f>
        <v>0</v>
      </c>
      <c r="O18329" s="38">
        <f>IF(AND(Colin!$G18329=$B$2,Colin!$H18329&lt;=$C$3),Colin!$I18329,)</f>
        <v>0</v>
      </c>
      <c r="P18329" s="38">
        <f>IF(Colin!$G18329&lt;$B$2,Colin!$I18329,0)</f>
        <v>0</v>
      </c>
      <c r="Q18329" s="38">
        <f>IF(Colin!$G18329&lt;$B$1,Colin!$I18329,0)</f>
        <v>0</v>
      </c>
    </row>
    <row r="18330" spans="12:17" x14ac:dyDescent="0.25">
      <c r="L18330" s="38">
        <f>IF(AND(Colin!$G18330=$B$1,Colin!$H18330=$C$3),Colin!$I18330,)</f>
        <v>0</v>
      </c>
      <c r="M18330" s="38">
        <f>IF(AND(Colin!$G18330=$B$1,Colin!$H18330&lt;=$C$3),Colin!$I18330,)</f>
        <v>0</v>
      </c>
      <c r="N18330" s="38">
        <f>IF(AND(Colin!$G18330=$B$2,Colin!$H18330=$C$3),Colin!$I18330,)</f>
        <v>0</v>
      </c>
      <c r="O18330" s="38">
        <f>IF(AND(Colin!$G18330=$B$2,Colin!$H18330&lt;=$C$3),Colin!$I18330,)</f>
        <v>0</v>
      </c>
      <c r="P18330" s="38">
        <f>IF(Colin!$G18330&lt;$B$2,Colin!$I18330,0)</f>
        <v>0</v>
      </c>
      <c r="Q18330" s="38">
        <f>IF(Colin!$G18330&lt;$B$1,Colin!$I18330,0)</f>
        <v>0</v>
      </c>
    </row>
    <row r="18331" spans="12:17" x14ac:dyDescent="0.25">
      <c r="L18331" s="38">
        <f>IF(AND(Colin!$G18331=$B$1,Colin!$H18331=$C$3),Colin!$I18331,)</f>
        <v>0</v>
      </c>
      <c r="M18331" s="38">
        <f>IF(AND(Colin!$G18331=$B$1,Colin!$H18331&lt;=$C$3),Colin!$I18331,)</f>
        <v>0</v>
      </c>
      <c r="N18331" s="38">
        <f>IF(AND(Colin!$G18331=$B$2,Colin!$H18331=$C$3),Colin!$I18331,)</f>
        <v>0</v>
      </c>
      <c r="O18331" s="38">
        <f>IF(AND(Colin!$G18331=$B$2,Colin!$H18331&lt;=$C$3),Colin!$I18331,)</f>
        <v>0</v>
      </c>
      <c r="P18331" s="38">
        <f>IF(Colin!$G18331&lt;$B$2,Colin!$I18331,0)</f>
        <v>0</v>
      </c>
      <c r="Q18331" s="38">
        <f>IF(Colin!$G18331&lt;$B$1,Colin!$I18331,0)</f>
        <v>0</v>
      </c>
    </row>
    <row r="18332" spans="12:17" x14ac:dyDescent="0.25">
      <c r="L18332" s="38">
        <f>IF(AND(Colin!$G18332=$B$1,Colin!$H18332=$C$3),Colin!$I18332,)</f>
        <v>0</v>
      </c>
      <c r="M18332" s="38">
        <f>IF(AND(Colin!$G18332=$B$1,Colin!$H18332&lt;=$C$3),Colin!$I18332,)</f>
        <v>0</v>
      </c>
      <c r="N18332" s="38">
        <f>IF(AND(Colin!$G18332=$B$2,Colin!$H18332=$C$3),Colin!$I18332,)</f>
        <v>0</v>
      </c>
      <c r="O18332" s="38">
        <f>IF(AND(Colin!$G18332=$B$2,Colin!$H18332&lt;=$C$3),Colin!$I18332,)</f>
        <v>0</v>
      </c>
      <c r="P18332" s="38">
        <f>IF(Colin!$G18332&lt;$B$2,Colin!$I18332,0)</f>
        <v>0</v>
      </c>
      <c r="Q18332" s="38">
        <f>IF(Colin!$G18332&lt;$B$1,Colin!$I18332,0)</f>
        <v>0</v>
      </c>
    </row>
    <row r="18333" spans="12:17" x14ac:dyDescent="0.25">
      <c r="L18333" s="38">
        <f>IF(AND(Colin!$G18333=$B$1,Colin!$H18333=$C$3),Colin!$I18333,)</f>
        <v>0</v>
      </c>
      <c r="M18333" s="38">
        <f>IF(AND(Colin!$G18333=$B$1,Colin!$H18333&lt;=$C$3),Colin!$I18333,)</f>
        <v>0</v>
      </c>
      <c r="N18333" s="38">
        <f>IF(AND(Colin!$G18333=$B$2,Colin!$H18333=$C$3),Colin!$I18333,)</f>
        <v>0</v>
      </c>
      <c r="O18333" s="38">
        <f>IF(AND(Colin!$G18333=$B$2,Colin!$H18333&lt;=$C$3),Colin!$I18333,)</f>
        <v>0</v>
      </c>
      <c r="P18333" s="38">
        <f>IF(Colin!$G18333&lt;$B$2,Colin!$I18333,0)</f>
        <v>0</v>
      </c>
      <c r="Q18333" s="38">
        <f>IF(Colin!$G18333&lt;$B$1,Colin!$I18333,0)</f>
        <v>0</v>
      </c>
    </row>
    <row r="18334" spans="12:17" x14ac:dyDescent="0.25">
      <c r="L18334" s="38">
        <f>IF(AND(Colin!$G18334=$B$1,Colin!$H18334=$C$3),Colin!$I18334,)</f>
        <v>0</v>
      </c>
      <c r="M18334" s="38">
        <f>IF(AND(Colin!$G18334=$B$1,Colin!$H18334&lt;=$C$3),Colin!$I18334,)</f>
        <v>0</v>
      </c>
      <c r="N18334" s="38">
        <f>IF(AND(Colin!$G18334=$B$2,Colin!$H18334=$C$3),Colin!$I18334,)</f>
        <v>0</v>
      </c>
      <c r="O18334" s="38">
        <f>IF(AND(Colin!$G18334=$B$2,Colin!$H18334&lt;=$C$3),Colin!$I18334,)</f>
        <v>0</v>
      </c>
      <c r="P18334" s="38">
        <f>IF(Colin!$G18334&lt;$B$2,Colin!$I18334,0)</f>
        <v>0</v>
      </c>
      <c r="Q18334" s="38">
        <f>IF(Colin!$G18334&lt;$B$1,Colin!$I18334,0)</f>
        <v>0</v>
      </c>
    </row>
    <row r="18335" spans="12:17" x14ac:dyDescent="0.25">
      <c r="L18335" s="38">
        <f>IF(AND(Colin!$G18335=$B$1,Colin!$H18335=$C$3),Colin!$I18335,)</f>
        <v>0</v>
      </c>
      <c r="M18335" s="38">
        <f>IF(AND(Colin!$G18335=$B$1,Colin!$H18335&lt;=$C$3),Colin!$I18335,)</f>
        <v>0</v>
      </c>
      <c r="N18335" s="38">
        <f>IF(AND(Colin!$G18335=$B$2,Colin!$H18335=$C$3),Colin!$I18335,)</f>
        <v>0</v>
      </c>
      <c r="O18335" s="38">
        <f>IF(AND(Colin!$G18335=$B$2,Colin!$H18335&lt;=$C$3),Colin!$I18335,)</f>
        <v>0</v>
      </c>
      <c r="P18335" s="38">
        <f>IF(Colin!$G18335&lt;$B$2,Colin!$I18335,0)</f>
        <v>0</v>
      </c>
      <c r="Q18335" s="38">
        <f>IF(Colin!$G18335&lt;$B$1,Colin!$I18335,0)</f>
        <v>0</v>
      </c>
    </row>
    <row r="18336" spans="12:17" x14ac:dyDescent="0.25">
      <c r="L18336" s="38">
        <f>IF(AND(Colin!$G18336=$B$1,Colin!$H18336=$C$3),Colin!$I18336,)</f>
        <v>0</v>
      </c>
      <c r="M18336" s="38">
        <f>IF(AND(Colin!$G18336=$B$1,Colin!$H18336&lt;=$C$3),Colin!$I18336,)</f>
        <v>0</v>
      </c>
      <c r="N18336" s="38">
        <f>IF(AND(Colin!$G18336=$B$2,Colin!$H18336=$C$3),Colin!$I18336,)</f>
        <v>0</v>
      </c>
      <c r="O18336" s="38">
        <f>IF(AND(Colin!$G18336=$B$2,Colin!$H18336&lt;=$C$3),Colin!$I18336,)</f>
        <v>0</v>
      </c>
      <c r="P18336" s="38">
        <f>IF(Colin!$G18336&lt;$B$2,Colin!$I18336,0)</f>
        <v>0</v>
      </c>
      <c r="Q18336" s="38">
        <f>IF(Colin!$G18336&lt;$B$1,Colin!$I18336,0)</f>
        <v>0</v>
      </c>
    </row>
    <row r="18337" spans="12:17" x14ac:dyDescent="0.25">
      <c r="L18337" s="38">
        <f>IF(AND(Colin!$G18337=$B$1,Colin!$H18337=$C$3),Colin!$I18337,)</f>
        <v>0</v>
      </c>
      <c r="M18337" s="38">
        <f>IF(AND(Colin!$G18337=$B$1,Colin!$H18337&lt;=$C$3),Colin!$I18337,)</f>
        <v>0</v>
      </c>
      <c r="N18337" s="38">
        <f>IF(AND(Colin!$G18337=$B$2,Colin!$H18337=$C$3),Colin!$I18337,)</f>
        <v>0</v>
      </c>
      <c r="O18337" s="38">
        <f>IF(AND(Colin!$G18337=$B$2,Colin!$H18337&lt;=$C$3),Colin!$I18337,)</f>
        <v>0</v>
      </c>
      <c r="P18337" s="38">
        <f>IF(Colin!$G18337&lt;$B$2,Colin!$I18337,0)</f>
        <v>0</v>
      </c>
      <c r="Q18337" s="38">
        <f>IF(Colin!$G18337&lt;$B$1,Colin!$I18337,0)</f>
        <v>0</v>
      </c>
    </row>
    <row r="18338" spans="12:17" x14ac:dyDescent="0.25">
      <c r="L18338" s="38">
        <f>IF(AND(Colin!$G18338=$B$1,Colin!$H18338=$C$3),Colin!$I18338,)</f>
        <v>0</v>
      </c>
      <c r="M18338" s="38">
        <f>IF(AND(Colin!$G18338=$B$1,Colin!$H18338&lt;=$C$3),Colin!$I18338,)</f>
        <v>0</v>
      </c>
      <c r="N18338" s="38">
        <f>IF(AND(Colin!$G18338=$B$2,Colin!$H18338=$C$3),Colin!$I18338,)</f>
        <v>0</v>
      </c>
      <c r="O18338" s="38">
        <f>IF(AND(Colin!$G18338=$B$2,Colin!$H18338&lt;=$C$3),Colin!$I18338,)</f>
        <v>0</v>
      </c>
      <c r="P18338" s="38">
        <f>IF(Colin!$G18338&lt;$B$2,Colin!$I18338,0)</f>
        <v>0</v>
      </c>
      <c r="Q18338" s="38">
        <f>IF(Colin!$G18338&lt;$B$1,Colin!$I18338,0)</f>
        <v>0</v>
      </c>
    </row>
    <row r="18339" spans="12:17" x14ac:dyDescent="0.25">
      <c r="L18339" s="38">
        <f>IF(AND(Colin!$G18339=$B$1,Colin!$H18339=$C$3),Colin!$I18339,)</f>
        <v>0</v>
      </c>
      <c r="M18339" s="38">
        <f>IF(AND(Colin!$G18339=$B$1,Colin!$H18339&lt;=$C$3),Colin!$I18339,)</f>
        <v>0</v>
      </c>
      <c r="N18339" s="38">
        <f>IF(AND(Colin!$G18339=$B$2,Colin!$H18339=$C$3),Colin!$I18339,)</f>
        <v>0</v>
      </c>
      <c r="O18339" s="38">
        <f>IF(AND(Colin!$G18339=$B$2,Colin!$H18339&lt;=$C$3),Colin!$I18339,)</f>
        <v>0</v>
      </c>
      <c r="P18339" s="38">
        <f>IF(Colin!$G18339&lt;$B$2,Colin!$I18339,0)</f>
        <v>0</v>
      </c>
      <c r="Q18339" s="38">
        <f>IF(Colin!$G18339&lt;$B$1,Colin!$I18339,0)</f>
        <v>0</v>
      </c>
    </row>
    <row r="18340" spans="12:17" x14ac:dyDescent="0.25">
      <c r="L18340" s="38">
        <f>IF(AND(Colin!$G18340=$B$1,Colin!$H18340=$C$3),Colin!$I18340,)</f>
        <v>0</v>
      </c>
      <c r="M18340" s="38">
        <f>IF(AND(Colin!$G18340=$B$1,Colin!$H18340&lt;=$C$3),Colin!$I18340,)</f>
        <v>0</v>
      </c>
      <c r="N18340" s="38">
        <f>IF(AND(Colin!$G18340=$B$2,Colin!$H18340=$C$3),Colin!$I18340,)</f>
        <v>0</v>
      </c>
      <c r="O18340" s="38">
        <f>IF(AND(Colin!$G18340=$B$2,Colin!$H18340&lt;=$C$3),Colin!$I18340,)</f>
        <v>0</v>
      </c>
      <c r="P18340" s="38">
        <f>IF(Colin!$G18340&lt;$B$2,Colin!$I18340,0)</f>
        <v>0</v>
      </c>
      <c r="Q18340" s="38">
        <f>IF(Colin!$G18340&lt;$B$1,Colin!$I18340,0)</f>
        <v>0</v>
      </c>
    </row>
    <row r="18341" spans="12:17" x14ac:dyDescent="0.25">
      <c r="L18341" s="38">
        <f>IF(AND(Colin!$G18341=$B$1,Colin!$H18341=$C$3),Colin!$I18341,)</f>
        <v>0</v>
      </c>
      <c r="M18341" s="38">
        <f>IF(AND(Colin!$G18341=$B$1,Colin!$H18341&lt;=$C$3),Colin!$I18341,)</f>
        <v>0</v>
      </c>
      <c r="N18341" s="38">
        <f>IF(AND(Colin!$G18341=$B$2,Colin!$H18341=$C$3),Colin!$I18341,)</f>
        <v>0</v>
      </c>
      <c r="O18341" s="38">
        <f>IF(AND(Colin!$G18341=$B$2,Colin!$H18341&lt;=$C$3),Colin!$I18341,)</f>
        <v>0</v>
      </c>
      <c r="P18341" s="38">
        <f>IF(Colin!$G18341&lt;$B$2,Colin!$I18341,0)</f>
        <v>0</v>
      </c>
      <c r="Q18341" s="38">
        <f>IF(Colin!$G18341&lt;$B$1,Colin!$I18341,0)</f>
        <v>0</v>
      </c>
    </row>
    <row r="18342" spans="12:17" x14ac:dyDescent="0.25">
      <c r="L18342" s="38">
        <f>IF(AND(Colin!$G18342=$B$1,Colin!$H18342=$C$3),Colin!$I18342,)</f>
        <v>0</v>
      </c>
      <c r="M18342" s="38">
        <f>IF(AND(Colin!$G18342=$B$1,Colin!$H18342&lt;=$C$3),Colin!$I18342,)</f>
        <v>0</v>
      </c>
      <c r="N18342" s="38">
        <f>IF(AND(Colin!$G18342=$B$2,Colin!$H18342=$C$3),Colin!$I18342,)</f>
        <v>0</v>
      </c>
      <c r="O18342" s="38">
        <f>IF(AND(Colin!$G18342=$B$2,Colin!$H18342&lt;=$C$3),Colin!$I18342,)</f>
        <v>0</v>
      </c>
      <c r="P18342" s="38">
        <f>IF(Colin!$G18342&lt;$B$2,Colin!$I18342,0)</f>
        <v>0</v>
      </c>
      <c r="Q18342" s="38">
        <f>IF(Colin!$G18342&lt;$B$1,Colin!$I18342,0)</f>
        <v>0</v>
      </c>
    </row>
    <row r="18343" spans="12:17" x14ac:dyDescent="0.25">
      <c r="L18343" s="38">
        <f>IF(AND(Colin!$G18343=$B$1,Colin!$H18343=$C$3),Colin!$I18343,)</f>
        <v>0</v>
      </c>
      <c r="M18343" s="38">
        <f>IF(AND(Colin!$G18343=$B$1,Colin!$H18343&lt;=$C$3),Colin!$I18343,)</f>
        <v>0</v>
      </c>
      <c r="N18343" s="38">
        <f>IF(AND(Colin!$G18343=$B$2,Colin!$H18343=$C$3),Colin!$I18343,)</f>
        <v>0</v>
      </c>
      <c r="O18343" s="38">
        <f>IF(AND(Colin!$G18343=$B$2,Colin!$H18343&lt;=$C$3),Colin!$I18343,)</f>
        <v>0</v>
      </c>
      <c r="P18343" s="38">
        <f>IF(Colin!$G18343&lt;$B$2,Colin!$I18343,0)</f>
        <v>0</v>
      </c>
      <c r="Q18343" s="38">
        <f>IF(Colin!$G18343&lt;$B$1,Colin!$I18343,0)</f>
        <v>0</v>
      </c>
    </row>
    <row r="18344" spans="12:17" x14ac:dyDescent="0.25">
      <c r="L18344" s="38">
        <f>IF(AND(Colin!$G18344=$B$1,Colin!$H18344=$C$3),Colin!$I18344,)</f>
        <v>0</v>
      </c>
      <c r="M18344" s="38">
        <f>IF(AND(Colin!$G18344=$B$1,Colin!$H18344&lt;=$C$3),Colin!$I18344,)</f>
        <v>0</v>
      </c>
      <c r="N18344" s="38">
        <f>IF(AND(Colin!$G18344=$B$2,Colin!$H18344=$C$3),Colin!$I18344,)</f>
        <v>0</v>
      </c>
      <c r="O18344" s="38">
        <f>IF(AND(Colin!$G18344=$B$2,Colin!$H18344&lt;=$C$3),Colin!$I18344,)</f>
        <v>0</v>
      </c>
      <c r="P18344" s="38">
        <f>IF(Colin!$G18344&lt;$B$2,Colin!$I18344,0)</f>
        <v>0</v>
      </c>
      <c r="Q18344" s="38">
        <f>IF(Colin!$G18344&lt;$B$1,Colin!$I18344,0)</f>
        <v>0</v>
      </c>
    </row>
    <row r="18345" spans="12:17" x14ac:dyDescent="0.25">
      <c r="L18345" s="38">
        <f>IF(AND(Colin!$G18345=$B$1,Colin!$H18345=$C$3),Colin!$I18345,)</f>
        <v>0</v>
      </c>
      <c r="M18345" s="38">
        <f>IF(AND(Colin!$G18345=$B$1,Colin!$H18345&lt;=$C$3),Colin!$I18345,)</f>
        <v>0</v>
      </c>
      <c r="N18345" s="38">
        <f>IF(AND(Colin!$G18345=$B$2,Colin!$H18345=$C$3),Colin!$I18345,)</f>
        <v>0</v>
      </c>
      <c r="O18345" s="38">
        <f>IF(AND(Colin!$G18345=$B$2,Colin!$H18345&lt;=$C$3),Colin!$I18345,)</f>
        <v>0</v>
      </c>
      <c r="P18345" s="38">
        <f>IF(Colin!$G18345&lt;$B$2,Colin!$I18345,0)</f>
        <v>0</v>
      </c>
      <c r="Q18345" s="38">
        <f>IF(Colin!$G18345&lt;$B$1,Colin!$I18345,0)</f>
        <v>0</v>
      </c>
    </row>
    <row r="18346" spans="12:17" x14ac:dyDescent="0.25">
      <c r="L18346" s="38">
        <f>IF(AND(Colin!$G18346=$B$1,Colin!$H18346=$C$3),Colin!$I18346,)</f>
        <v>0</v>
      </c>
      <c r="M18346" s="38">
        <f>IF(AND(Colin!$G18346=$B$1,Colin!$H18346&lt;=$C$3),Colin!$I18346,)</f>
        <v>0</v>
      </c>
      <c r="N18346" s="38">
        <f>IF(AND(Colin!$G18346=$B$2,Colin!$H18346=$C$3),Colin!$I18346,)</f>
        <v>0</v>
      </c>
      <c r="O18346" s="38">
        <f>IF(AND(Colin!$G18346=$B$2,Colin!$H18346&lt;=$C$3),Colin!$I18346,)</f>
        <v>0</v>
      </c>
      <c r="P18346" s="38">
        <f>IF(Colin!$G18346&lt;$B$2,Colin!$I18346,0)</f>
        <v>0</v>
      </c>
      <c r="Q18346" s="38">
        <f>IF(Colin!$G18346&lt;$B$1,Colin!$I18346,0)</f>
        <v>0</v>
      </c>
    </row>
    <row r="18347" spans="12:17" x14ac:dyDescent="0.25">
      <c r="L18347" s="38">
        <f>IF(AND(Colin!$G18347=$B$1,Colin!$H18347=$C$3),Colin!$I18347,)</f>
        <v>0</v>
      </c>
      <c r="M18347" s="38">
        <f>IF(AND(Colin!$G18347=$B$1,Colin!$H18347&lt;=$C$3),Colin!$I18347,)</f>
        <v>0</v>
      </c>
      <c r="N18347" s="38">
        <f>IF(AND(Colin!$G18347=$B$2,Colin!$H18347=$C$3),Colin!$I18347,)</f>
        <v>0</v>
      </c>
      <c r="O18347" s="38">
        <f>IF(AND(Colin!$G18347=$B$2,Colin!$H18347&lt;=$C$3),Colin!$I18347,)</f>
        <v>0</v>
      </c>
      <c r="P18347" s="38">
        <f>IF(Colin!$G18347&lt;$B$2,Colin!$I18347,0)</f>
        <v>0</v>
      </c>
      <c r="Q18347" s="38">
        <f>IF(Colin!$G18347&lt;$B$1,Colin!$I18347,0)</f>
        <v>0</v>
      </c>
    </row>
    <row r="18348" spans="12:17" x14ac:dyDescent="0.25">
      <c r="L18348" s="38">
        <f>IF(AND(Colin!$G18348=$B$1,Colin!$H18348=$C$3),Colin!$I18348,)</f>
        <v>0</v>
      </c>
      <c r="M18348" s="38">
        <f>IF(AND(Colin!$G18348=$B$1,Colin!$H18348&lt;=$C$3),Colin!$I18348,)</f>
        <v>0</v>
      </c>
      <c r="N18348" s="38">
        <f>IF(AND(Colin!$G18348=$B$2,Colin!$H18348=$C$3),Colin!$I18348,)</f>
        <v>0</v>
      </c>
      <c r="O18348" s="38">
        <f>IF(AND(Colin!$G18348=$B$2,Colin!$H18348&lt;=$C$3),Colin!$I18348,)</f>
        <v>0</v>
      </c>
      <c r="P18348" s="38">
        <f>IF(Colin!$G18348&lt;$B$2,Colin!$I18348,0)</f>
        <v>0</v>
      </c>
      <c r="Q18348" s="38">
        <f>IF(Colin!$G18348&lt;$B$1,Colin!$I18348,0)</f>
        <v>0</v>
      </c>
    </row>
    <row r="18349" spans="12:17" x14ac:dyDescent="0.25">
      <c r="L18349" s="38">
        <f>IF(AND(Colin!$G18349=$B$1,Colin!$H18349=$C$3),Colin!$I18349,)</f>
        <v>0</v>
      </c>
      <c r="M18349" s="38">
        <f>IF(AND(Colin!$G18349=$B$1,Colin!$H18349&lt;=$C$3),Colin!$I18349,)</f>
        <v>0</v>
      </c>
      <c r="N18349" s="38">
        <f>IF(AND(Colin!$G18349=$B$2,Colin!$H18349=$C$3),Colin!$I18349,)</f>
        <v>0</v>
      </c>
      <c r="O18349" s="38">
        <f>IF(AND(Colin!$G18349=$B$2,Colin!$H18349&lt;=$C$3),Colin!$I18349,)</f>
        <v>0</v>
      </c>
      <c r="P18349" s="38">
        <f>IF(Colin!$G18349&lt;$B$2,Colin!$I18349,0)</f>
        <v>0</v>
      </c>
      <c r="Q18349" s="38">
        <f>IF(Colin!$G18349&lt;$B$1,Colin!$I18349,0)</f>
        <v>0</v>
      </c>
    </row>
    <row r="18350" spans="12:17" x14ac:dyDescent="0.25">
      <c r="L18350" s="38">
        <f>IF(AND(Colin!$G18350=$B$1,Colin!$H18350=$C$3),Colin!$I18350,)</f>
        <v>0</v>
      </c>
      <c r="M18350" s="38">
        <f>IF(AND(Colin!$G18350=$B$1,Colin!$H18350&lt;=$C$3),Colin!$I18350,)</f>
        <v>0</v>
      </c>
      <c r="N18350" s="38">
        <f>IF(AND(Colin!$G18350=$B$2,Colin!$H18350=$C$3),Colin!$I18350,)</f>
        <v>0</v>
      </c>
      <c r="O18350" s="38">
        <f>IF(AND(Colin!$G18350=$B$2,Colin!$H18350&lt;=$C$3),Colin!$I18350,)</f>
        <v>0</v>
      </c>
      <c r="P18350" s="38">
        <f>IF(Colin!$G18350&lt;$B$2,Colin!$I18350,0)</f>
        <v>0</v>
      </c>
      <c r="Q18350" s="38">
        <f>IF(Colin!$G18350&lt;$B$1,Colin!$I18350,0)</f>
        <v>0</v>
      </c>
    </row>
    <row r="18351" spans="12:17" x14ac:dyDescent="0.25">
      <c r="L18351" s="38">
        <f>IF(AND(Colin!$G18351=$B$1,Colin!$H18351=$C$3),Colin!$I18351,)</f>
        <v>0</v>
      </c>
      <c r="M18351" s="38">
        <f>IF(AND(Colin!$G18351=$B$1,Colin!$H18351&lt;=$C$3),Colin!$I18351,)</f>
        <v>0</v>
      </c>
      <c r="N18351" s="38">
        <f>IF(AND(Colin!$G18351=$B$2,Colin!$H18351=$C$3),Colin!$I18351,)</f>
        <v>0</v>
      </c>
      <c r="O18351" s="38">
        <f>IF(AND(Colin!$G18351=$B$2,Colin!$H18351&lt;=$C$3),Colin!$I18351,)</f>
        <v>0</v>
      </c>
      <c r="P18351" s="38">
        <f>IF(Colin!$G18351&lt;$B$2,Colin!$I18351,0)</f>
        <v>0</v>
      </c>
      <c r="Q18351" s="38">
        <f>IF(Colin!$G18351&lt;$B$1,Colin!$I18351,0)</f>
        <v>0</v>
      </c>
    </row>
    <row r="18352" spans="12:17" x14ac:dyDescent="0.25">
      <c r="L18352" s="38">
        <f>IF(AND(Colin!$G18352=$B$1,Colin!$H18352=$C$3),Colin!$I18352,)</f>
        <v>0</v>
      </c>
      <c r="M18352" s="38">
        <f>IF(AND(Colin!$G18352=$B$1,Colin!$H18352&lt;=$C$3),Colin!$I18352,)</f>
        <v>0</v>
      </c>
      <c r="N18352" s="38">
        <f>IF(AND(Colin!$G18352=$B$2,Colin!$H18352=$C$3),Colin!$I18352,)</f>
        <v>0</v>
      </c>
      <c r="O18352" s="38">
        <f>IF(AND(Colin!$G18352=$B$2,Colin!$H18352&lt;=$C$3),Colin!$I18352,)</f>
        <v>0</v>
      </c>
      <c r="P18352" s="38">
        <f>IF(Colin!$G18352&lt;$B$2,Colin!$I18352,0)</f>
        <v>0</v>
      </c>
      <c r="Q18352" s="38">
        <f>IF(Colin!$G18352&lt;$B$1,Colin!$I18352,0)</f>
        <v>0</v>
      </c>
    </row>
    <row r="18353" spans="12:17" x14ac:dyDescent="0.25">
      <c r="L18353" s="38">
        <f>IF(AND(Colin!$G18353=$B$1,Colin!$H18353=$C$3),Colin!$I18353,)</f>
        <v>0</v>
      </c>
      <c r="M18353" s="38">
        <f>IF(AND(Colin!$G18353=$B$1,Colin!$H18353&lt;=$C$3),Colin!$I18353,)</f>
        <v>0</v>
      </c>
      <c r="N18353" s="38">
        <f>IF(AND(Colin!$G18353=$B$2,Colin!$H18353=$C$3),Colin!$I18353,)</f>
        <v>0</v>
      </c>
      <c r="O18353" s="38">
        <f>IF(AND(Colin!$G18353=$B$2,Colin!$H18353&lt;=$C$3),Colin!$I18353,)</f>
        <v>0</v>
      </c>
      <c r="P18353" s="38">
        <f>IF(Colin!$G18353&lt;$B$2,Colin!$I18353,0)</f>
        <v>0</v>
      </c>
      <c r="Q18353" s="38">
        <f>IF(Colin!$G18353&lt;$B$1,Colin!$I18353,0)</f>
        <v>0</v>
      </c>
    </row>
    <row r="18354" spans="12:17" x14ac:dyDescent="0.25">
      <c r="L18354" s="38">
        <f>IF(AND(Colin!$G18354=$B$1,Colin!$H18354=$C$3),Colin!$I18354,)</f>
        <v>0</v>
      </c>
      <c r="M18354" s="38">
        <f>IF(AND(Colin!$G18354=$B$1,Colin!$H18354&lt;=$C$3),Colin!$I18354,)</f>
        <v>0</v>
      </c>
      <c r="N18354" s="38">
        <f>IF(AND(Colin!$G18354=$B$2,Colin!$H18354=$C$3),Colin!$I18354,)</f>
        <v>0</v>
      </c>
      <c r="O18354" s="38">
        <f>IF(AND(Colin!$G18354=$B$2,Colin!$H18354&lt;=$C$3),Colin!$I18354,)</f>
        <v>0</v>
      </c>
      <c r="P18354" s="38">
        <f>IF(Colin!$G18354&lt;$B$2,Colin!$I18354,0)</f>
        <v>0</v>
      </c>
      <c r="Q18354" s="38">
        <f>IF(Colin!$G18354&lt;$B$1,Colin!$I18354,0)</f>
        <v>0</v>
      </c>
    </row>
    <row r="18355" spans="12:17" x14ac:dyDescent="0.25">
      <c r="L18355" s="38">
        <f>IF(AND(Colin!$G18355=$B$1,Colin!$H18355=$C$3),Colin!$I18355,)</f>
        <v>0</v>
      </c>
      <c r="M18355" s="38">
        <f>IF(AND(Colin!$G18355=$B$1,Colin!$H18355&lt;=$C$3),Colin!$I18355,)</f>
        <v>0</v>
      </c>
      <c r="N18355" s="38">
        <f>IF(AND(Colin!$G18355=$B$2,Colin!$H18355=$C$3),Colin!$I18355,)</f>
        <v>0</v>
      </c>
      <c r="O18355" s="38">
        <f>IF(AND(Colin!$G18355=$B$2,Colin!$H18355&lt;=$C$3),Colin!$I18355,)</f>
        <v>0</v>
      </c>
      <c r="P18355" s="38">
        <f>IF(Colin!$G18355&lt;$B$2,Colin!$I18355,0)</f>
        <v>0</v>
      </c>
      <c r="Q18355" s="38">
        <f>IF(Colin!$G18355&lt;$B$1,Colin!$I18355,0)</f>
        <v>0</v>
      </c>
    </row>
    <row r="18356" spans="12:17" x14ac:dyDescent="0.25">
      <c r="L18356" s="38">
        <f>IF(AND(Colin!$G18356=$B$1,Colin!$H18356=$C$3),Colin!$I18356,)</f>
        <v>0</v>
      </c>
      <c r="M18356" s="38">
        <f>IF(AND(Colin!$G18356=$B$1,Colin!$H18356&lt;=$C$3),Colin!$I18356,)</f>
        <v>0</v>
      </c>
      <c r="N18356" s="38">
        <f>IF(AND(Colin!$G18356=$B$2,Colin!$H18356=$C$3),Colin!$I18356,)</f>
        <v>0</v>
      </c>
      <c r="O18356" s="38">
        <f>IF(AND(Colin!$G18356=$B$2,Colin!$H18356&lt;=$C$3),Colin!$I18356,)</f>
        <v>0</v>
      </c>
      <c r="P18356" s="38">
        <f>IF(Colin!$G18356&lt;$B$2,Colin!$I18356,0)</f>
        <v>0</v>
      </c>
      <c r="Q18356" s="38">
        <f>IF(Colin!$G18356&lt;$B$1,Colin!$I18356,0)</f>
        <v>0</v>
      </c>
    </row>
    <row r="18357" spans="12:17" x14ac:dyDescent="0.25">
      <c r="L18357" s="38">
        <f>IF(AND(Colin!$G18357=$B$1,Colin!$H18357=$C$3),Colin!$I18357,)</f>
        <v>0</v>
      </c>
      <c r="M18357" s="38">
        <f>IF(AND(Colin!$G18357=$B$1,Colin!$H18357&lt;=$C$3),Colin!$I18357,)</f>
        <v>0</v>
      </c>
      <c r="N18357" s="38">
        <f>IF(AND(Colin!$G18357=$B$2,Colin!$H18357=$C$3),Colin!$I18357,)</f>
        <v>0</v>
      </c>
      <c r="O18357" s="38">
        <f>IF(AND(Colin!$G18357=$B$2,Colin!$H18357&lt;=$C$3),Colin!$I18357,)</f>
        <v>0</v>
      </c>
      <c r="P18357" s="38">
        <f>IF(Colin!$G18357&lt;$B$2,Colin!$I18357,0)</f>
        <v>0</v>
      </c>
      <c r="Q18357" s="38">
        <f>IF(Colin!$G18357&lt;$B$1,Colin!$I18357,0)</f>
        <v>0</v>
      </c>
    </row>
    <row r="18358" spans="12:17" x14ac:dyDescent="0.25">
      <c r="L18358" s="38">
        <f>IF(AND(Colin!$G18358=$B$1,Colin!$H18358=$C$3),Colin!$I18358,)</f>
        <v>0</v>
      </c>
      <c r="M18358" s="38">
        <f>IF(AND(Colin!$G18358=$B$1,Colin!$H18358&lt;=$C$3),Colin!$I18358,)</f>
        <v>0</v>
      </c>
      <c r="N18358" s="38">
        <f>IF(AND(Colin!$G18358=$B$2,Colin!$H18358=$C$3),Colin!$I18358,)</f>
        <v>0</v>
      </c>
      <c r="O18358" s="38">
        <f>IF(AND(Colin!$G18358=$B$2,Colin!$H18358&lt;=$C$3),Colin!$I18358,)</f>
        <v>0</v>
      </c>
      <c r="P18358" s="38">
        <f>IF(Colin!$G18358&lt;$B$2,Colin!$I18358,0)</f>
        <v>0</v>
      </c>
      <c r="Q18358" s="38">
        <f>IF(Colin!$G18358&lt;$B$1,Colin!$I18358,0)</f>
        <v>0</v>
      </c>
    </row>
    <row r="18359" spans="12:17" x14ac:dyDescent="0.25">
      <c r="L18359" s="38">
        <f>IF(AND(Colin!$G18359=$B$1,Colin!$H18359=$C$3),Colin!$I18359,)</f>
        <v>0</v>
      </c>
      <c r="M18359" s="38">
        <f>IF(AND(Colin!$G18359=$B$1,Colin!$H18359&lt;=$C$3),Colin!$I18359,)</f>
        <v>0</v>
      </c>
      <c r="N18359" s="38">
        <f>IF(AND(Colin!$G18359=$B$2,Colin!$H18359=$C$3),Colin!$I18359,)</f>
        <v>0</v>
      </c>
      <c r="O18359" s="38">
        <f>IF(AND(Colin!$G18359=$B$2,Colin!$H18359&lt;=$C$3),Colin!$I18359,)</f>
        <v>0</v>
      </c>
      <c r="P18359" s="38">
        <f>IF(Colin!$G18359&lt;$B$2,Colin!$I18359,0)</f>
        <v>0</v>
      </c>
      <c r="Q18359" s="38">
        <f>IF(Colin!$G18359&lt;$B$1,Colin!$I18359,0)</f>
        <v>0</v>
      </c>
    </row>
    <row r="18360" spans="12:17" x14ac:dyDescent="0.25">
      <c r="L18360" s="38">
        <f>IF(AND(Colin!$G18360=$B$1,Colin!$H18360=$C$3),Colin!$I18360,)</f>
        <v>0</v>
      </c>
      <c r="M18360" s="38">
        <f>IF(AND(Colin!$G18360=$B$1,Colin!$H18360&lt;=$C$3),Colin!$I18360,)</f>
        <v>0</v>
      </c>
      <c r="N18360" s="38">
        <f>IF(AND(Colin!$G18360=$B$2,Colin!$H18360=$C$3),Colin!$I18360,)</f>
        <v>0</v>
      </c>
      <c r="O18360" s="38">
        <f>IF(AND(Colin!$G18360=$B$2,Colin!$H18360&lt;=$C$3),Colin!$I18360,)</f>
        <v>0</v>
      </c>
      <c r="P18360" s="38">
        <f>IF(Colin!$G18360&lt;$B$2,Colin!$I18360,0)</f>
        <v>0</v>
      </c>
      <c r="Q18360" s="38">
        <f>IF(Colin!$G18360&lt;$B$1,Colin!$I18360,0)</f>
        <v>0</v>
      </c>
    </row>
    <row r="18361" spans="12:17" x14ac:dyDescent="0.25">
      <c r="L18361" s="38">
        <f>IF(AND(Colin!$G18361=$B$1,Colin!$H18361=$C$3),Colin!$I18361,)</f>
        <v>0</v>
      </c>
      <c r="M18361" s="38">
        <f>IF(AND(Colin!$G18361=$B$1,Colin!$H18361&lt;=$C$3),Colin!$I18361,)</f>
        <v>0</v>
      </c>
      <c r="N18361" s="38">
        <f>IF(AND(Colin!$G18361=$B$2,Colin!$H18361=$C$3),Colin!$I18361,)</f>
        <v>0</v>
      </c>
      <c r="O18361" s="38">
        <f>IF(AND(Colin!$G18361=$B$2,Colin!$H18361&lt;=$C$3),Colin!$I18361,)</f>
        <v>0</v>
      </c>
      <c r="P18361" s="38">
        <f>IF(Colin!$G18361&lt;$B$2,Colin!$I18361,0)</f>
        <v>0</v>
      </c>
      <c r="Q18361" s="38">
        <f>IF(Colin!$G18361&lt;$B$1,Colin!$I18361,0)</f>
        <v>0</v>
      </c>
    </row>
    <row r="18362" spans="12:17" x14ac:dyDescent="0.25">
      <c r="L18362" s="38">
        <f>IF(AND(Colin!$G18362=$B$1,Colin!$H18362=$C$3),Colin!$I18362,)</f>
        <v>0</v>
      </c>
      <c r="M18362" s="38">
        <f>IF(AND(Colin!$G18362=$B$1,Colin!$H18362&lt;=$C$3),Colin!$I18362,)</f>
        <v>0</v>
      </c>
      <c r="N18362" s="38">
        <f>IF(AND(Colin!$G18362=$B$2,Colin!$H18362=$C$3),Colin!$I18362,)</f>
        <v>0</v>
      </c>
      <c r="O18362" s="38">
        <f>IF(AND(Colin!$G18362=$B$2,Colin!$H18362&lt;=$C$3),Colin!$I18362,)</f>
        <v>0</v>
      </c>
      <c r="P18362" s="38">
        <f>IF(Colin!$G18362&lt;$B$2,Colin!$I18362,0)</f>
        <v>0</v>
      </c>
      <c r="Q18362" s="38">
        <f>IF(Colin!$G18362&lt;$B$1,Colin!$I18362,0)</f>
        <v>0</v>
      </c>
    </row>
    <row r="18363" spans="12:17" x14ac:dyDescent="0.25">
      <c r="L18363" s="38">
        <f>IF(AND(Colin!$G18363=$B$1,Colin!$H18363=$C$3),Colin!$I18363,)</f>
        <v>0</v>
      </c>
      <c r="M18363" s="38">
        <f>IF(AND(Colin!$G18363=$B$1,Colin!$H18363&lt;=$C$3),Colin!$I18363,)</f>
        <v>0</v>
      </c>
      <c r="N18363" s="38">
        <f>IF(AND(Colin!$G18363=$B$2,Colin!$H18363=$C$3),Colin!$I18363,)</f>
        <v>0</v>
      </c>
      <c r="O18363" s="38">
        <f>IF(AND(Colin!$G18363=$B$2,Colin!$H18363&lt;=$C$3),Colin!$I18363,)</f>
        <v>0</v>
      </c>
      <c r="P18363" s="38">
        <f>IF(Colin!$G18363&lt;$B$2,Colin!$I18363,0)</f>
        <v>0</v>
      </c>
      <c r="Q18363" s="38">
        <f>IF(Colin!$G18363&lt;$B$1,Colin!$I18363,0)</f>
        <v>0</v>
      </c>
    </row>
    <row r="18364" spans="12:17" x14ac:dyDescent="0.25">
      <c r="L18364" s="38">
        <f>IF(AND(Colin!$G18364=$B$1,Colin!$H18364=$C$3),Colin!$I18364,)</f>
        <v>0</v>
      </c>
      <c r="M18364" s="38">
        <f>IF(AND(Colin!$G18364=$B$1,Colin!$H18364&lt;=$C$3),Colin!$I18364,)</f>
        <v>0</v>
      </c>
      <c r="N18364" s="38">
        <f>IF(AND(Colin!$G18364=$B$2,Colin!$H18364=$C$3),Colin!$I18364,)</f>
        <v>0</v>
      </c>
      <c r="O18364" s="38">
        <f>IF(AND(Colin!$G18364=$B$2,Colin!$H18364&lt;=$C$3),Colin!$I18364,)</f>
        <v>0</v>
      </c>
      <c r="P18364" s="38">
        <f>IF(Colin!$G18364&lt;$B$2,Colin!$I18364,0)</f>
        <v>0</v>
      </c>
      <c r="Q18364" s="38">
        <f>IF(Colin!$G18364&lt;$B$1,Colin!$I18364,0)</f>
        <v>0</v>
      </c>
    </row>
    <row r="18365" spans="12:17" x14ac:dyDescent="0.25">
      <c r="L18365" s="38">
        <f>IF(AND(Colin!$G18365=$B$1,Colin!$H18365=$C$3),Colin!$I18365,)</f>
        <v>0</v>
      </c>
      <c r="M18365" s="38">
        <f>IF(AND(Colin!$G18365=$B$1,Colin!$H18365&lt;=$C$3),Colin!$I18365,)</f>
        <v>0</v>
      </c>
      <c r="N18365" s="38">
        <f>IF(AND(Colin!$G18365=$B$2,Colin!$H18365=$C$3),Colin!$I18365,)</f>
        <v>0</v>
      </c>
      <c r="O18365" s="38">
        <f>IF(AND(Colin!$G18365=$B$2,Colin!$H18365&lt;=$C$3),Colin!$I18365,)</f>
        <v>0</v>
      </c>
      <c r="P18365" s="38">
        <f>IF(Colin!$G18365&lt;$B$2,Colin!$I18365,0)</f>
        <v>0</v>
      </c>
      <c r="Q18365" s="38">
        <f>IF(Colin!$G18365&lt;$B$1,Colin!$I18365,0)</f>
        <v>0</v>
      </c>
    </row>
    <row r="18366" spans="12:17" x14ac:dyDescent="0.25">
      <c r="L18366" s="38">
        <f>IF(AND(Colin!$G18366=$B$1,Colin!$H18366=$C$3),Colin!$I18366,)</f>
        <v>0</v>
      </c>
      <c r="M18366" s="38">
        <f>IF(AND(Colin!$G18366=$B$1,Colin!$H18366&lt;=$C$3),Colin!$I18366,)</f>
        <v>0</v>
      </c>
      <c r="N18366" s="38">
        <f>IF(AND(Colin!$G18366=$B$2,Colin!$H18366=$C$3),Colin!$I18366,)</f>
        <v>0</v>
      </c>
      <c r="O18366" s="38">
        <f>IF(AND(Colin!$G18366=$B$2,Colin!$H18366&lt;=$C$3),Colin!$I18366,)</f>
        <v>0</v>
      </c>
      <c r="P18366" s="38">
        <f>IF(Colin!$G18366&lt;$B$2,Colin!$I18366,0)</f>
        <v>0</v>
      </c>
      <c r="Q18366" s="38">
        <f>IF(Colin!$G18366&lt;$B$1,Colin!$I18366,0)</f>
        <v>0</v>
      </c>
    </row>
    <row r="18367" spans="12:17" x14ac:dyDescent="0.25">
      <c r="L18367" s="38">
        <f>IF(AND(Colin!$G18367=$B$1,Colin!$H18367=$C$3),Colin!$I18367,)</f>
        <v>0</v>
      </c>
      <c r="M18367" s="38">
        <f>IF(AND(Colin!$G18367=$B$1,Colin!$H18367&lt;=$C$3),Colin!$I18367,)</f>
        <v>0</v>
      </c>
      <c r="N18367" s="38">
        <f>IF(AND(Colin!$G18367=$B$2,Colin!$H18367=$C$3),Colin!$I18367,)</f>
        <v>0</v>
      </c>
      <c r="O18367" s="38">
        <f>IF(AND(Colin!$G18367=$B$2,Colin!$H18367&lt;=$C$3),Colin!$I18367,)</f>
        <v>0</v>
      </c>
      <c r="P18367" s="38">
        <f>IF(Colin!$G18367&lt;$B$2,Colin!$I18367,0)</f>
        <v>0</v>
      </c>
      <c r="Q18367" s="38">
        <f>IF(Colin!$G18367&lt;$B$1,Colin!$I18367,0)</f>
        <v>0</v>
      </c>
    </row>
    <row r="18368" spans="12:17" x14ac:dyDescent="0.25">
      <c r="L18368" s="38">
        <f>IF(AND(Colin!$G18368=$B$1,Colin!$H18368=$C$3),Colin!$I18368,)</f>
        <v>0</v>
      </c>
      <c r="M18368" s="38">
        <f>IF(AND(Colin!$G18368=$B$1,Colin!$H18368&lt;=$C$3),Colin!$I18368,)</f>
        <v>0</v>
      </c>
      <c r="N18368" s="38">
        <f>IF(AND(Colin!$G18368=$B$2,Colin!$H18368=$C$3),Colin!$I18368,)</f>
        <v>0</v>
      </c>
      <c r="O18368" s="38">
        <f>IF(AND(Colin!$G18368=$B$2,Colin!$H18368&lt;=$C$3),Colin!$I18368,)</f>
        <v>0</v>
      </c>
      <c r="P18368" s="38">
        <f>IF(Colin!$G18368&lt;$B$2,Colin!$I18368,0)</f>
        <v>0</v>
      </c>
      <c r="Q18368" s="38">
        <f>IF(Colin!$G18368&lt;$B$1,Colin!$I18368,0)</f>
        <v>0</v>
      </c>
    </row>
    <row r="18369" spans="12:17" x14ac:dyDescent="0.25">
      <c r="L18369" s="38">
        <f>IF(AND(Colin!$G18369=$B$1,Colin!$H18369=$C$3),Colin!$I18369,)</f>
        <v>0</v>
      </c>
      <c r="M18369" s="38">
        <f>IF(AND(Colin!$G18369=$B$1,Colin!$H18369&lt;=$C$3),Colin!$I18369,)</f>
        <v>0</v>
      </c>
      <c r="N18369" s="38">
        <f>IF(AND(Colin!$G18369=$B$2,Colin!$H18369=$C$3),Colin!$I18369,)</f>
        <v>0</v>
      </c>
      <c r="O18369" s="38">
        <f>IF(AND(Colin!$G18369=$B$2,Colin!$H18369&lt;=$C$3),Colin!$I18369,)</f>
        <v>0</v>
      </c>
      <c r="P18369" s="38">
        <f>IF(Colin!$G18369&lt;$B$2,Colin!$I18369,0)</f>
        <v>0</v>
      </c>
      <c r="Q18369" s="38">
        <f>IF(Colin!$G18369&lt;$B$1,Colin!$I18369,0)</f>
        <v>0</v>
      </c>
    </row>
    <row r="18370" spans="12:17" x14ac:dyDescent="0.25">
      <c r="L18370" s="38">
        <f>IF(AND(Colin!$G18370=$B$1,Colin!$H18370=$C$3),Colin!$I18370,)</f>
        <v>0</v>
      </c>
      <c r="M18370" s="38">
        <f>IF(AND(Colin!$G18370=$B$1,Colin!$H18370&lt;=$C$3),Colin!$I18370,)</f>
        <v>0</v>
      </c>
      <c r="N18370" s="38">
        <f>IF(AND(Colin!$G18370=$B$2,Colin!$H18370=$C$3),Colin!$I18370,)</f>
        <v>0</v>
      </c>
      <c r="O18370" s="38">
        <f>IF(AND(Colin!$G18370=$B$2,Colin!$H18370&lt;=$C$3),Colin!$I18370,)</f>
        <v>0</v>
      </c>
      <c r="P18370" s="38">
        <f>IF(Colin!$G18370&lt;$B$2,Colin!$I18370,0)</f>
        <v>0</v>
      </c>
      <c r="Q18370" s="38">
        <f>IF(Colin!$G18370&lt;$B$1,Colin!$I18370,0)</f>
        <v>0</v>
      </c>
    </row>
    <row r="18371" spans="12:17" x14ac:dyDescent="0.25">
      <c r="L18371" s="38">
        <f>IF(AND(Colin!$G18371=$B$1,Colin!$H18371=$C$3),Colin!$I18371,)</f>
        <v>0</v>
      </c>
      <c r="M18371" s="38">
        <f>IF(AND(Colin!$G18371=$B$1,Colin!$H18371&lt;=$C$3),Colin!$I18371,)</f>
        <v>0</v>
      </c>
      <c r="N18371" s="38">
        <f>IF(AND(Colin!$G18371=$B$2,Colin!$H18371=$C$3),Colin!$I18371,)</f>
        <v>0</v>
      </c>
      <c r="O18371" s="38">
        <f>IF(AND(Colin!$G18371=$B$2,Colin!$H18371&lt;=$C$3),Colin!$I18371,)</f>
        <v>0</v>
      </c>
      <c r="P18371" s="38">
        <f>IF(Colin!$G18371&lt;$B$2,Colin!$I18371,0)</f>
        <v>0</v>
      </c>
      <c r="Q18371" s="38">
        <f>IF(Colin!$G18371&lt;$B$1,Colin!$I18371,0)</f>
        <v>0</v>
      </c>
    </row>
    <row r="18372" spans="12:17" x14ac:dyDescent="0.25">
      <c r="L18372" s="38">
        <f>IF(AND(Colin!$G18372=$B$1,Colin!$H18372=$C$3),Colin!$I18372,)</f>
        <v>0</v>
      </c>
      <c r="M18372" s="38">
        <f>IF(AND(Colin!$G18372=$B$1,Colin!$H18372&lt;=$C$3),Colin!$I18372,)</f>
        <v>0</v>
      </c>
      <c r="N18372" s="38">
        <f>IF(AND(Colin!$G18372=$B$2,Colin!$H18372=$C$3),Colin!$I18372,)</f>
        <v>0</v>
      </c>
      <c r="O18372" s="38">
        <f>IF(AND(Colin!$G18372=$B$2,Colin!$H18372&lt;=$C$3),Colin!$I18372,)</f>
        <v>0</v>
      </c>
      <c r="P18372" s="38">
        <f>IF(Colin!$G18372&lt;$B$2,Colin!$I18372,0)</f>
        <v>0</v>
      </c>
      <c r="Q18372" s="38">
        <f>IF(Colin!$G18372&lt;$B$1,Colin!$I18372,0)</f>
        <v>0</v>
      </c>
    </row>
    <row r="18373" spans="12:17" x14ac:dyDescent="0.25">
      <c r="L18373" s="38">
        <f>IF(AND(Colin!$G18373=$B$1,Colin!$H18373=$C$3),Colin!$I18373,)</f>
        <v>0</v>
      </c>
      <c r="M18373" s="38">
        <f>IF(AND(Colin!$G18373=$B$1,Colin!$H18373&lt;=$C$3),Colin!$I18373,)</f>
        <v>0</v>
      </c>
      <c r="N18373" s="38">
        <f>IF(AND(Colin!$G18373=$B$2,Colin!$H18373=$C$3),Colin!$I18373,)</f>
        <v>0</v>
      </c>
      <c r="O18373" s="38">
        <f>IF(AND(Colin!$G18373=$B$2,Colin!$H18373&lt;=$C$3),Colin!$I18373,)</f>
        <v>0</v>
      </c>
      <c r="P18373" s="38">
        <f>IF(Colin!$G18373&lt;$B$2,Colin!$I18373,0)</f>
        <v>0</v>
      </c>
      <c r="Q18373" s="38">
        <f>IF(Colin!$G18373&lt;$B$1,Colin!$I18373,0)</f>
        <v>0</v>
      </c>
    </row>
    <row r="18374" spans="12:17" x14ac:dyDescent="0.25">
      <c r="L18374" s="38">
        <f>IF(AND(Colin!$G18374=$B$1,Colin!$H18374=$C$3),Colin!$I18374,)</f>
        <v>0</v>
      </c>
      <c r="M18374" s="38">
        <f>IF(AND(Colin!$G18374=$B$1,Colin!$H18374&lt;=$C$3),Colin!$I18374,)</f>
        <v>0</v>
      </c>
      <c r="N18374" s="38">
        <f>IF(AND(Colin!$G18374=$B$2,Colin!$H18374=$C$3),Colin!$I18374,)</f>
        <v>0</v>
      </c>
      <c r="O18374" s="38">
        <f>IF(AND(Colin!$G18374=$B$2,Colin!$H18374&lt;=$C$3),Colin!$I18374,)</f>
        <v>0</v>
      </c>
      <c r="P18374" s="38">
        <f>IF(Colin!$G18374&lt;$B$2,Colin!$I18374,0)</f>
        <v>0</v>
      </c>
      <c r="Q18374" s="38">
        <f>IF(Colin!$G18374&lt;$B$1,Colin!$I18374,0)</f>
        <v>0</v>
      </c>
    </row>
    <row r="18375" spans="12:17" x14ac:dyDescent="0.25">
      <c r="L18375" s="38">
        <f>IF(AND(Colin!$G18375=$B$1,Colin!$H18375=$C$3),Colin!$I18375,)</f>
        <v>0</v>
      </c>
      <c r="M18375" s="38">
        <f>IF(AND(Colin!$G18375=$B$1,Colin!$H18375&lt;=$C$3),Colin!$I18375,)</f>
        <v>0</v>
      </c>
      <c r="N18375" s="38">
        <f>IF(AND(Colin!$G18375=$B$2,Colin!$H18375=$C$3),Colin!$I18375,)</f>
        <v>0</v>
      </c>
      <c r="O18375" s="38">
        <f>IF(AND(Colin!$G18375=$B$2,Colin!$H18375&lt;=$C$3),Colin!$I18375,)</f>
        <v>0</v>
      </c>
      <c r="P18375" s="38">
        <f>IF(Colin!$G18375&lt;$B$2,Colin!$I18375,0)</f>
        <v>0</v>
      </c>
      <c r="Q18375" s="38">
        <f>IF(Colin!$G18375&lt;$B$1,Colin!$I18375,0)</f>
        <v>0</v>
      </c>
    </row>
    <row r="18376" spans="12:17" x14ac:dyDescent="0.25">
      <c r="L18376" s="38">
        <f>IF(AND(Colin!$G18376=$B$1,Colin!$H18376=$C$3),Colin!$I18376,)</f>
        <v>0</v>
      </c>
      <c r="M18376" s="38">
        <f>IF(AND(Colin!$G18376=$B$1,Colin!$H18376&lt;=$C$3),Colin!$I18376,)</f>
        <v>0</v>
      </c>
      <c r="N18376" s="38">
        <f>IF(AND(Colin!$G18376=$B$2,Colin!$H18376=$C$3),Colin!$I18376,)</f>
        <v>0</v>
      </c>
      <c r="O18376" s="38">
        <f>IF(AND(Colin!$G18376=$B$2,Colin!$H18376&lt;=$C$3),Colin!$I18376,)</f>
        <v>0</v>
      </c>
      <c r="P18376" s="38">
        <f>IF(Colin!$G18376&lt;$B$2,Colin!$I18376,0)</f>
        <v>0</v>
      </c>
      <c r="Q18376" s="38">
        <f>IF(Colin!$G18376&lt;$B$1,Colin!$I18376,0)</f>
        <v>0</v>
      </c>
    </row>
    <row r="18377" spans="12:17" x14ac:dyDescent="0.25">
      <c r="L18377" s="38">
        <f>IF(AND(Colin!$G18377=$B$1,Colin!$H18377=$C$3),Colin!$I18377,)</f>
        <v>0</v>
      </c>
      <c r="M18377" s="38">
        <f>IF(AND(Colin!$G18377=$B$1,Colin!$H18377&lt;=$C$3),Colin!$I18377,)</f>
        <v>0</v>
      </c>
      <c r="N18377" s="38">
        <f>IF(AND(Colin!$G18377=$B$2,Colin!$H18377=$C$3),Colin!$I18377,)</f>
        <v>0</v>
      </c>
      <c r="O18377" s="38">
        <f>IF(AND(Colin!$G18377=$B$2,Colin!$H18377&lt;=$C$3),Colin!$I18377,)</f>
        <v>0</v>
      </c>
      <c r="P18377" s="38">
        <f>IF(Colin!$G18377&lt;$B$2,Colin!$I18377,0)</f>
        <v>0</v>
      </c>
      <c r="Q18377" s="38">
        <f>IF(Colin!$G18377&lt;$B$1,Colin!$I18377,0)</f>
        <v>0</v>
      </c>
    </row>
    <row r="18378" spans="12:17" x14ac:dyDescent="0.25">
      <c r="L18378" s="38">
        <f>IF(AND(Colin!$G18378=$B$1,Colin!$H18378=$C$3),Colin!$I18378,)</f>
        <v>0</v>
      </c>
      <c r="M18378" s="38">
        <f>IF(AND(Colin!$G18378=$B$1,Colin!$H18378&lt;=$C$3),Colin!$I18378,)</f>
        <v>0</v>
      </c>
      <c r="N18378" s="38">
        <f>IF(AND(Colin!$G18378=$B$2,Colin!$H18378=$C$3),Colin!$I18378,)</f>
        <v>0</v>
      </c>
      <c r="O18378" s="38">
        <f>IF(AND(Colin!$G18378=$B$2,Colin!$H18378&lt;=$C$3),Colin!$I18378,)</f>
        <v>0</v>
      </c>
      <c r="P18378" s="38">
        <f>IF(Colin!$G18378&lt;$B$2,Colin!$I18378,0)</f>
        <v>0</v>
      </c>
      <c r="Q18378" s="38">
        <f>IF(Colin!$G18378&lt;$B$1,Colin!$I18378,0)</f>
        <v>0</v>
      </c>
    </row>
    <row r="18379" spans="12:17" x14ac:dyDescent="0.25">
      <c r="L18379" s="38">
        <f>IF(AND(Colin!$G18379=$B$1,Colin!$H18379=$C$3),Colin!$I18379,)</f>
        <v>0</v>
      </c>
      <c r="M18379" s="38">
        <f>IF(AND(Colin!$G18379=$B$1,Colin!$H18379&lt;=$C$3),Colin!$I18379,)</f>
        <v>0</v>
      </c>
      <c r="N18379" s="38">
        <f>IF(AND(Colin!$G18379=$B$2,Colin!$H18379=$C$3),Colin!$I18379,)</f>
        <v>0</v>
      </c>
      <c r="O18379" s="38">
        <f>IF(AND(Colin!$G18379=$B$2,Colin!$H18379&lt;=$C$3),Colin!$I18379,)</f>
        <v>0</v>
      </c>
      <c r="P18379" s="38">
        <f>IF(Colin!$G18379&lt;$B$2,Colin!$I18379,0)</f>
        <v>0</v>
      </c>
      <c r="Q18379" s="38">
        <f>IF(Colin!$G18379&lt;$B$1,Colin!$I18379,0)</f>
        <v>0</v>
      </c>
    </row>
    <row r="18380" spans="12:17" x14ac:dyDescent="0.25">
      <c r="L18380" s="38">
        <f>IF(AND(Colin!$G18380=$B$1,Colin!$H18380=$C$3),Colin!$I18380,)</f>
        <v>0</v>
      </c>
      <c r="M18380" s="38">
        <f>IF(AND(Colin!$G18380=$B$1,Colin!$H18380&lt;=$C$3),Colin!$I18380,)</f>
        <v>0</v>
      </c>
      <c r="N18380" s="38">
        <f>IF(AND(Colin!$G18380=$B$2,Colin!$H18380=$C$3),Colin!$I18380,)</f>
        <v>0</v>
      </c>
      <c r="O18380" s="38">
        <f>IF(AND(Colin!$G18380=$B$2,Colin!$H18380&lt;=$C$3),Colin!$I18380,)</f>
        <v>0</v>
      </c>
      <c r="P18380" s="38">
        <f>IF(Colin!$G18380&lt;$B$2,Colin!$I18380,0)</f>
        <v>0</v>
      </c>
      <c r="Q18380" s="38">
        <f>IF(Colin!$G18380&lt;$B$1,Colin!$I18380,0)</f>
        <v>0</v>
      </c>
    </row>
    <row r="18381" spans="12:17" x14ac:dyDescent="0.25">
      <c r="L18381" s="38">
        <f>IF(AND(Colin!$G18381=$B$1,Colin!$H18381=$C$3),Colin!$I18381,)</f>
        <v>0</v>
      </c>
      <c r="M18381" s="38">
        <f>IF(AND(Colin!$G18381=$B$1,Colin!$H18381&lt;=$C$3),Colin!$I18381,)</f>
        <v>0</v>
      </c>
      <c r="N18381" s="38">
        <f>IF(AND(Colin!$G18381=$B$2,Colin!$H18381=$C$3),Colin!$I18381,)</f>
        <v>0</v>
      </c>
      <c r="O18381" s="38">
        <f>IF(AND(Colin!$G18381=$B$2,Colin!$H18381&lt;=$C$3),Colin!$I18381,)</f>
        <v>0</v>
      </c>
      <c r="P18381" s="38">
        <f>IF(Colin!$G18381&lt;$B$2,Colin!$I18381,0)</f>
        <v>0</v>
      </c>
      <c r="Q18381" s="38">
        <f>IF(Colin!$G18381&lt;$B$1,Colin!$I18381,0)</f>
        <v>0</v>
      </c>
    </row>
    <row r="18382" spans="12:17" x14ac:dyDescent="0.25">
      <c r="L18382" s="38">
        <f>IF(AND(Colin!$G18382=$B$1,Colin!$H18382=$C$3),Colin!$I18382,)</f>
        <v>0</v>
      </c>
      <c r="M18382" s="38">
        <f>IF(AND(Colin!$G18382=$B$1,Colin!$H18382&lt;=$C$3),Colin!$I18382,)</f>
        <v>0</v>
      </c>
      <c r="N18382" s="38">
        <f>IF(AND(Colin!$G18382=$B$2,Colin!$H18382=$C$3),Colin!$I18382,)</f>
        <v>0</v>
      </c>
      <c r="O18382" s="38">
        <f>IF(AND(Colin!$G18382=$B$2,Colin!$H18382&lt;=$C$3),Colin!$I18382,)</f>
        <v>0</v>
      </c>
      <c r="P18382" s="38">
        <f>IF(Colin!$G18382&lt;$B$2,Colin!$I18382,0)</f>
        <v>0</v>
      </c>
      <c r="Q18382" s="38">
        <f>IF(Colin!$G18382&lt;$B$1,Colin!$I18382,0)</f>
        <v>0</v>
      </c>
    </row>
    <row r="18383" spans="12:17" x14ac:dyDescent="0.25">
      <c r="L18383" s="38">
        <f>IF(AND(Colin!$G18383=$B$1,Colin!$H18383=$C$3),Colin!$I18383,)</f>
        <v>0</v>
      </c>
      <c r="M18383" s="38">
        <f>IF(AND(Colin!$G18383=$B$1,Colin!$H18383&lt;=$C$3),Colin!$I18383,)</f>
        <v>0</v>
      </c>
      <c r="N18383" s="38">
        <f>IF(AND(Colin!$G18383=$B$2,Colin!$H18383=$C$3),Colin!$I18383,)</f>
        <v>0</v>
      </c>
      <c r="O18383" s="38">
        <f>IF(AND(Colin!$G18383=$B$2,Colin!$H18383&lt;=$C$3),Colin!$I18383,)</f>
        <v>0</v>
      </c>
      <c r="P18383" s="38">
        <f>IF(Colin!$G18383&lt;$B$2,Colin!$I18383,0)</f>
        <v>0</v>
      </c>
      <c r="Q18383" s="38">
        <f>IF(Colin!$G18383&lt;$B$1,Colin!$I18383,0)</f>
        <v>0</v>
      </c>
    </row>
    <row r="18384" spans="12:17" x14ac:dyDescent="0.25">
      <c r="L18384" s="38">
        <f>IF(AND(Colin!$G18384=$B$1,Colin!$H18384=$C$3),Colin!$I18384,)</f>
        <v>0</v>
      </c>
      <c r="M18384" s="38">
        <f>IF(AND(Colin!$G18384=$B$1,Colin!$H18384&lt;=$C$3),Colin!$I18384,)</f>
        <v>0</v>
      </c>
      <c r="N18384" s="38">
        <f>IF(AND(Colin!$G18384=$B$2,Colin!$H18384=$C$3),Colin!$I18384,)</f>
        <v>0</v>
      </c>
      <c r="O18384" s="38">
        <f>IF(AND(Colin!$G18384=$B$2,Colin!$H18384&lt;=$C$3),Colin!$I18384,)</f>
        <v>0</v>
      </c>
      <c r="P18384" s="38">
        <f>IF(Colin!$G18384&lt;$B$2,Colin!$I18384,0)</f>
        <v>0</v>
      </c>
      <c r="Q18384" s="38">
        <f>IF(Colin!$G18384&lt;$B$1,Colin!$I18384,0)</f>
        <v>0</v>
      </c>
    </row>
    <row r="18385" spans="12:17" x14ac:dyDescent="0.25">
      <c r="L18385" s="38">
        <f>IF(AND(Colin!$G18385=$B$1,Colin!$H18385=$C$3),Colin!$I18385,)</f>
        <v>0</v>
      </c>
      <c r="M18385" s="38">
        <f>IF(AND(Colin!$G18385=$B$1,Colin!$H18385&lt;=$C$3),Colin!$I18385,)</f>
        <v>0</v>
      </c>
      <c r="N18385" s="38">
        <f>IF(AND(Colin!$G18385=$B$2,Colin!$H18385=$C$3),Colin!$I18385,)</f>
        <v>0</v>
      </c>
      <c r="O18385" s="38">
        <f>IF(AND(Colin!$G18385=$B$2,Colin!$H18385&lt;=$C$3),Colin!$I18385,)</f>
        <v>0</v>
      </c>
      <c r="P18385" s="38">
        <f>IF(Colin!$G18385&lt;$B$2,Colin!$I18385,0)</f>
        <v>0</v>
      </c>
      <c r="Q18385" s="38">
        <f>IF(Colin!$G18385&lt;$B$1,Colin!$I18385,0)</f>
        <v>0</v>
      </c>
    </row>
    <row r="18386" spans="12:17" x14ac:dyDescent="0.25">
      <c r="L18386" s="38">
        <f>IF(AND(Colin!$G18386=$B$1,Colin!$H18386=$C$3),Colin!$I18386,)</f>
        <v>0</v>
      </c>
      <c r="M18386" s="38">
        <f>IF(AND(Colin!$G18386=$B$1,Colin!$H18386&lt;=$C$3),Colin!$I18386,)</f>
        <v>0</v>
      </c>
      <c r="N18386" s="38">
        <f>IF(AND(Colin!$G18386=$B$2,Colin!$H18386=$C$3),Colin!$I18386,)</f>
        <v>0</v>
      </c>
      <c r="O18386" s="38">
        <f>IF(AND(Colin!$G18386=$B$2,Colin!$H18386&lt;=$C$3),Colin!$I18386,)</f>
        <v>0</v>
      </c>
      <c r="P18386" s="38">
        <f>IF(Colin!$G18386&lt;$B$2,Colin!$I18386,0)</f>
        <v>0</v>
      </c>
      <c r="Q18386" s="38">
        <f>IF(Colin!$G18386&lt;$B$1,Colin!$I18386,0)</f>
        <v>0</v>
      </c>
    </row>
    <row r="18387" spans="12:17" x14ac:dyDescent="0.25">
      <c r="L18387" s="38">
        <f>IF(AND(Colin!$G18387=$B$1,Colin!$H18387=$C$3),Colin!$I18387,)</f>
        <v>0</v>
      </c>
      <c r="M18387" s="38">
        <f>IF(AND(Colin!$G18387=$B$1,Colin!$H18387&lt;=$C$3),Colin!$I18387,)</f>
        <v>0</v>
      </c>
      <c r="N18387" s="38">
        <f>IF(AND(Colin!$G18387=$B$2,Colin!$H18387=$C$3),Colin!$I18387,)</f>
        <v>0</v>
      </c>
      <c r="O18387" s="38">
        <f>IF(AND(Colin!$G18387=$B$2,Colin!$H18387&lt;=$C$3),Colin!$I18387,)</f>
        <v>0</v>
      </c>
      <c r="P18387" s="38">
        <f>IF(Colin!$G18387&lt;$B$2,Colin!$I18387,0)</f>
        <v>0</v>
      </c>
      <c r="Q18387" s="38">
        <f>IF(Colin!$G18387&lt;$B$1,Colin!$I18387,0)</f>
        <v>0</v>
      </c>
    </row>
    <row r="18388" spans="12:17" x14ac:dyDescent="0.25">
      <c r="L18388" s="38">
        <f>IF(AND(Colin!$G18388=$B$1,Colin!$H18388=$C$3),Colin!$I18388,)</f>
        <v>0</v>
      </c>
      <c r="M18388" s="38">
        <f>IF(AND(Colin!$G18388=$B$1,Colin!$H18388&lt;=$C$3),Colin!$I18388,)</f>
        <v>0</v>
      </c>
      <c r="N18388" s="38">
        <f>IF(AND(Colin!$G18388=$B$2,Colin!$H18388=$C$3),Colin!$I18388,)</f>
        <v>0</v>
      </c>
      <c r="O18388" s="38">
        <f>IF(AND(Colin!$G18388=$B$2,Colin!$H18388&lt;=$C$3),Colin!$I18388,)</f>
        <v>0</v>
      </c>
      <c r="P18388" s="38">
        <f>IF(Colin!$G18388&lt;$B$2,Colin!$I18388,0)</f>
        <v>0</v>
      </c>
      <c r="Q18388" s="38">
        <f>IF(Colin!$G18388&lt;$B$1,Colin!$I18388,0)</f>
        <v>0</v>
      </c>
    </row>
    <row r="18389" spans="12:17" x14ac:dyDescent="0.25">
      <c r="L18389" s="38">
        <f>IF(AND(Colin!$G18389=$B$1,Colin!$H18389=$C$3),Colin!$I18389,)</f>
        <v>0</v>
      </c>
      <c r="M18389" s="38">
        <f>IF(AND(Colin!$G18389=$B$1,Colin!$H18389&lt;=$C$3),Colin!$I18389,)</f>
        <v>0</v>
      </c>
      <c r="N18389" s="38">
        <f>IF(AND(Colin!$G18389=$B$2,Colin!$H18389=$C$3),Colin!$I18389,)</f>
        <v>0</v>
      </c>
      <c r="O18389" s="38">
        <f>IF(AND(Colin!$G18389=$B$2,Colin!$H18389&lt;=$C$3),Colin!$I18389,)</f>
        <v>0</v>
      </c>
      <c r="P18389" s="38">
        <f>IF(Colin!$G18389&lt;$B$2,Colin!$I18389,0)</f>
        <v>0</v>
      </c>
      <c r="Q18389" s="38">
        <f>IF(Colin!$G18389&lt;$B$1,Colin!$I18389,0)</f>
        <v>0</v>
      </c>
    </row>
    <row r="18390" spans="12:17" x14ac:dyDescent="0.25">
      <c r="L18390" s="38">
        <f>IF(AND(Colin!$G18390=$B$1,Colin!$H18390=$C$3),Colin!$I18390,)</f>
        <v>0</v>
      </c>
      <c r="M18390" s="38">
        <f>IF(AND(Colin!$G18390=$B$1,Colin!$H18390&lt;=$C$3),Colin!$I18390,)</f>
        <v>0</v>
      </c>
      <c r="N18390" s="38">
        <f>IF(AND(Colin!$G18390=$B$2,Colin!$H18390=$C$3),Colin!$I18390,)</f>
        <v>0</v>
      </c>
      <c r="O18390" s="38">
        <f>IF(AND(Colin!$G18390=$B$2,Colin!$H18390&lt;=$C$3),Colin!$I18390,)</f>
        <v>0</v>
      </c>
      <c r="P18390" s="38">
        <f>IF(Colin!$G18390&lt;$B$2,Colin!$I18390,0)</f>
        <v>0</v>
      </c>
      <c r="Q18390" s="38">
        <f>IF(Colin!$G18390&lt;$B$1,Colin!$I18390,0)</f>
        <v>0</v>
      </c>
    </row>
    <row r="18391" spans="12:17" x14ac:dyDescent="0.25">
      <c r="L18391" s="38">
        <f>IF(AND(Colin!$G18391=$B$1,Colin!$H18391=$C$3),Colin!$I18391,)</f>
        <v>0</v>
      </c>
      <c r="M18391" s="38">
        <f>IF(AND(Colin!$G18391=$B$1,Colin!$H18391&lt;=$C$3),Colin!$I18391,)</f>
        <v>0</v>
      </c>
      <c r="N18391" s="38">
        <f>IF(AND(Colin!$G18391=$B$2,Colin!$H18391=$C$3),Colin!$I18391,)</f>
        <v>0</v>
      </c>
      <c r="O18391" s="38">
        <f>IF(AND(Colin!$G18391=$B$2,Colin!$H18391&lt;=$C$3),Colin!$I18391,)</f>
        <v>0</v>
      </c>
      <c r="P18391" s="38">
        <f>IF(Colin!$G18391&lt;$B$2,Colin!$I18391,0)</f>
        <v>0</v>
      </c>
      <c r="Q18391" s="38">
        <f>IF(Colin!$G18391&lt;$B$1,Colin!$I18391,0)</f>
        <v>0</v>
      </c>
    </row>
    <row r="18392" spans="12:17" x14ac:dyDescent="0.25">
      <c r="L18392" s="38">
        <f>IF(AND(Colin!$G18392=$B$1,Colin!$H18392=$C$3),Colin!$I18392,)</f>
        <v>0</v>
      </c>
      <c r="M18392" s="38">
        <f>IF(AND(Colin!$G18392=$B$1,Colin!$H18392&lt;=$C$3),Colin!$I18392,)</f>
        <v>0</v>
      </c>
      <c r="N18392" s="38">
        <f>IF(AND(Colin!$G18392=$B$2,Colin!$H18392=$C$3),Colin!$I18392,)</f>
        <v>0</v>
      </c>
      <c r="O18392" s="38">
        <f>IF(AND(Colin!$G18392=$B$2,Colin!$H18392&lt;=$C$3),Colin!$I18392,)</f>
        <v>0</v>
      </c>
      <c r="P18392" s="38">
        <f>IF(Colin!$G18392&lt;$B$2,Colin!$I18392,0)</f>
        <v>0</v>
      </c>
      <c r="Q18392" s="38">
        <f>IF(Colin!$G18392&lt;$B$1,Colin!$I18392,0)</f>
        <v>0</v>
      </c>
    </row>
    <row r="18393" spans="12:17" x14ac:dyDescent="0.25">
      <c r="L18393" s="38">
        <f>IF(AND(Colin!$G18393=$B$1,Colin!$H18393=$C$3),Colin!$I18393,)</f>
        <v>0</v>
      </c>
      <c r="M18393" s="38">
        <f>IF(AND(Colin!$G18393=$B$1,Colin!$H18393&lt;=$C$3),Colin!$I18393,)</f>
        <v>0</v>
      </c>
      <c r="N18393" s="38">
        <f>IF(AND(Colin!$G18393=$B$2,Colin!$H18393=$C$3),Colin!$I18393,)</f>
        <v>0</v>
      </c>
      <c r="O18393" s="38">
        <f>IF(AND(Colin!$G18393=$B$2,Colin!$H18393&lt;=$C$3),Colin!$I18393,)</f>
        <v>0</v>
      </c>
      <c r="P18393" s="38">
        <f>IF(Colin!$G18393&lt;$B$2,Colin!$I18393,0)</f>
        <v>0</v>
      </c>
      <c r="Q18393" s="38">
        <f>IF(Colin!$G18393&lt;$B$1,Colin!$I18393,0)</f>
        <v>0</v>
      </c>
    </row>
    <row r="18394" spans="12:17" x14ac:dyDescent="0.25">
      <c r="L18394" s="38">
        <f>IF(AND(Colin!$G18394=$B$1,Colin!$H18394=$C$3),Colin!$I18394,)</f>
        <v>0</v>
      </c>
      <c r="M18394" s="38">
        <f>IF(AND(Colin!$G18394=$B$1,Colin!$H18394&lt;=$C$3),Colin!$I18394,)</f>
        <v>0</v>
      </c>
      <c r="N18394" s="38">
        <f>IF(AND(Colin!$G18394=$B$2,Colin!$H18394=$C$3),Colin!$I18394,)</f>
        <v>0</v>
      </c>
      <c r="O18394" s="38">
        <f>IF(AND(Colin!$G18394=$B$2,Colin!$H18394&lt;=$C$3),Colin!$I18394,)</f>
        <v>0</v>
      </c>
      <c r="P18394" s="38">
        <f>IF(Colin!$G18394&lt;$B$2,Colin!$I18394,0)</f>
        <v>0</v>
      </c>
      <c r="Q18394" s="38">
        <f>IF(Colin!$G18394&lt;$B$1,Colin!$I18394,0)</f>
        <v>0</v>
      </c>
    </row>
    <row r="18395" spans="12:17" x14ac:dyDescent="0.25">
      <c r="L18395" s="38">
        <f>IF(AND(Colin!$G18395=$B$1,Colin!$H18395=$C$3),Colin!$I18395,)</f>
        <v>0</v>
      </c>
      <c r="M18395" s="38">
        <f>IF(AND(Colin!$G18395=$B$1,Colin!$H18395&lt;=$C$3),Colin!$I18395,)</f>
        <v>0</v>
      </c>
      <c r="N18395" s="38">
        <f>IF(AND(Colin!$G18395=$B$2,Colin!$H18395=$C$3),Colin!$I18395,)</f>
        <v>0</v>
      </c>
      <c r="O18395" s="38">
        <f>IF(AND(Colin!$G18395=$B$2,Colin!$H18395&lt;=$C$3),Colin!$I18395,)</f>
        <v>0</v>
      </c>
      <c r="P18395" s="38">
        <f>IF(Colin!$G18395&lt;$B$2,Colin!$I18395,0)</f>
        <v>0</v>
      </c>
      <c r="Q18395" s="38">
        <f>IF(Colin!$G18395&lt;$B$1,Colin!$I18395,0)</f>
        <v>0</v>
      </c>
    </row>
    <row r="18396" spans="12:17" x14ac:dyDescent="0.25">
      <c r="L18396" s="38">
        <f>IF(AND(Colin!$G18396=$B$1,Colin!$H18396=$C$3),Colin!$I18396,)</f>
        <v>0</v>
      </c>
      <c r="M18396" s="38">
        <f>IF(AND(Colin!$G18396=$B$1,Colin!$H18396&lt;=$C$3),Colin!$I18396,)</f>
        <v>0</v>
      </c>
      <c r="N18396" s="38">
        <f>IF(AND(Colin!$G18396=$B$2,Colin!$H18396=$C$3),Colin!$I18396,)</f>
        <v>0</v>
      </c>
      <c r="O18396" s="38">
        <f>IF(AND(Colin!$G18396=$B$2,Colin!$H18396&lt;=$C$3),Colin!$I18396,)</f>
        <v>0</v>
      </c>
      <c r="P18396" s="38">
        <f>IF(Colin!$G18396&lt;$B$2,Colin!$I18396,0)</f>
        <v>0</v>
      </c>
      <c r="Q18396" s="38">
        <f>IF(Colin!$G18396&lt;$B$1,Colin!$I18396,0)</f>
        <v>0</v>
      </c>
    </row>
    <row r="18397" spans="12:17" x14ac:dyDescent="0.25">
      <c r="L18397" s="38">
        <f>IF(AND(Colin!$G18397=$B$1,Colin!$H18397=$C$3),Colin!$I18397,)</f>
        <v>0</v>
      </c>
      <c r="M18397" s="38">
        <f>IF(AND(Colin!$G18397=$B$1,Colin!$H18397&lt;=$C$3),Colin!$I18397,)</f>
        <v>0</v>
      </c>
      <c r="N18397" s="38">
        <f>IF(AND(Colin!$G18397=$B$2,Colin!$H18397=$C$3),Colin!$I18397,)</f>
        <v>0</v>
      </c>
      <c r="O18397" s="38">
        <f>IF(AND(Colin!$G18397=$B$2,Colin!$H18397&lt;=$C$3),Colin!$I18397,)</f>
        <v>0</v>
      </c>
      <c r="P18397" s="38">
        <f>IF(Colin!$G18397&lt;$B$2,Colin!$I18397,0)</f>
        <v>0</v>
      </c>
      <c r="Q18397" s="38">
        <f>IF(Colin!$G18397&lt;$B$1,Colin!$I18397,0)</f>
        <v>0</v>
      </c>
    </row>
    <row r="18398" spans="12:17" x14ac:dyDescent="0.25">
      <c r="L18398" s="38">
        <f>IF(AND(Colin!$G18398=$B$1,Colin!$H18398=$C$3),Colin!$I18398,)</f>
        <v>0</v>
      </c>
      <c r="M18398" s="38">
        <f>IF(AND(Colin!$G18398=$B$1,Colin!$H18398&lt;=$C$3),Colin!$I18398,)</f>
        <v>0</v>
      </c>
      <c r="N18398" s="38">
        <f>IF(AND(Colin!$G18398=$B$2,Colin!$H18398=$C$3),Colin!$I18398,)</f>
        <v>0</v>
      </c>
      <c r="O18398" s="38">
        <f>IF(AND(Colin!$G18398=$B$2,Colin!$H18398&lt;=$C$3),Colin!$I18398,)</f>
        <v>0</v>
      </c>
      <c r="P18398" s="38">
        <f>IF(Colin!$G18398&lt;$B$2,Colin!$I18398,0)</f>
        <v>0</v>
      </c>
      <c r="Q18398" s="38">
        <f>IF(Colin!$G18398&lt;$B$1,Colin!$I18398,0)</f>
        <v>0</v>
      </c>
    </row>
    <row r="18399" spans="12:17" x14ac:dyDescent="0.25">
      <c r="L18399" s="38">
        <f>IF(AND(Colin!$G18399=$B$1,Colin!$H18399=$C$3),Colin!$I18399,)</f>
        <v>0</v>
      </c>
      <c r="M18399" s="38">
        <f>IF(AND(Colin!$G18399=$B$1,Colin!$H18399&lt;=$C$3),Colin!$I18399,)</f>
        <v>0</v>
      </c>
      <c r="N18399" s="38">
        <f>IF(AND(Colin!$G18399=$B$2,Colin!$H18399=$C$3),Colin!$I18399,)</f>
        <v>0</v>
      </c>
      <c r="O18399" s="38">
        <f>IF(AND(Colin!$G18399=$B$2,Colin!$H18399&lt;=$C$3),Colin!$I18399,)</f>
        <v>0</v>
      </c>
      <c r="P18399" s="38">
        <f>IF(Colin!$G18399&lt;$B$2,Colin!$I18399,0)</f>
        <v>0</v>
      </c>
      <c r="Q18399" s="38">
        <f>IF(Colin!$G18399&lt;$B$1,Colin!$I18399,0)</f>
        <v>0</v>
      </c>
    </row>
    <row r="18400" spans="12:17" x14ac:dyDescent="0.25">
      <c r="L18400" s="38">
        <f>IF(AND(Colin!$G18400=$B$1,Colin!$H18400=$C$3),Colin!$I18400,)</f>
        <v>0</v>
      </c>
      <c r="M18400" s="38">
        <f>IF(AND(Colin!$G18400=$B$1,Colin!$H18400&lt;=$C$3),Colin!$I18400,)</f>
        <v>0</v>
      </c>
      <c r="N18400" s="38">
        <f>IF(AND(Colin!$G18400=$B$2,Colin!$H18400=$C$3),Colin!$I18400,)</f>
        <v>0</v>
      </c>
      <c r="O18400" s="38">
        <f>IF(AND(Colin!$G18400=$B$2,Colin!$H18400&lt;=$C$3),Colin!$I18400,)</f>
        <v>0</v>
      </c>
      <c r="P18400" s="38">
        <f>IF(Colin!$G18400&lt;$B$2,Colin!$I18400,0)</f>
        <v>0</v>
      </c>
      <c r="Q18400" s="38">
        <f>IF(Colin!$G18400&lt;$B$1,Colin!$I18400,0)</f>
        <v>0</v>
      </c>
    </row>
    <row r="18401" spans="12:17" x14ac:dyDescent="0.25">
      <c r="L18401" s="38">
        <f>IF(AND(Colin!$G18401=$B$1,Colin!$H18401=$C$3),Colin!$I18401,)</f>
        <v>0</v>
      </c>
      <c r="M18401" s="38">
        <f>IF(AND(Colin!$G18401=$B$1,Colin!$H18401&lt;=$C$3),Colin!$I18401,)</f>
        <v>0</v>
      </c>
      <c r="N18401" s="38">
        <f>IF(AND(Colin!$G18401=$B$2,Colin!$H18401=$C$3),Colin!$I18401,)</f>
        <v>0</v>
      </c>
      <c r="O18401" s="38">
        <f>IF(AND(Colin!$G18401=$B$2,Colin!$H18401&lt;=$C$3),Colin!$I18401,)</f>
        <v>0</v>
      </c>
      <c r="P18401" s="38">
        <f>IF(Colin!$G18401&lt;$B$2,Colin!$I18401,0)</f>
        <v>0</v>
      </c>
      <c r="Q18401" s="38">
        <f>IF(Colin!$G18401&lt;$B$1,Colin!$I18401,0)</f>
        <v>0</v>
      </c>
    </row>
    <row r="18402" spans="12:17" x14ac:dyDescent="0.25">
      <c r="L18402" s="38">
        <f>IF(AND(Colin!$G18402=$B$1,Colin!$H18402=$C$3),Colin!$I18402,)</f>
        <v>0</v>
      </c>
      <c r="M18402" s="38">
        <f>IF(AND(Colin!$G18402=$B$1,Colin!$H18402&lt;=$C$3),Colin!$I18402,)</f>
        <v>0</v>
      </c>
      <c r="N18402" s="38">
        <f>IF(AND(Colin!$G18402=$B$2,Colin!$H18402=$C$3),Colin!$I18402,)</f>
        <v>0</v>
      </c>
      <c r="O18402" s="38">
        <f>IF(AND(Colin!$G18402=$B$2,Colin!$H18402&lt;=$C$3),Colin!$I18402,)</f>
        <v>0</v>
      </c>
      <c r="P18402" s="38">
        <f>IF(Colin!$G18402&lt;$B$2,Colin!$I18402,0)</f>
        <v>0</v>
      </c>
      <c r="Q18402" s="38">
        <f>IF(Colin!$G18402&lt;$B$1,Colin!$I18402,0)</f>
        <v>0</v>
      </c>
    </row>
    <row r="18403" spans="12:17" x14ac:dyDescent="0.25">
      <c r="L18403" s="38">
        <f>IF(AND(Colin!$G18403=$B$1,Colin!$H18403=$C$3),Colin!$I18403,)</f>
        <v>0</v>
      </c>
      <c r="M18403" s="38">
        <f>IF(AND(Colin!$G18403=$B$1,Colin!$H18403&lt;=$C$3),Colin!$I18403,)</f>
        <v>0</v>
      </c>
      <c r="N18403" s="38">
        <f>IF(AND(Colin!$G18403=$B$2,Colin!$H18403=$C$3),Colin!$I18403,)</f>
        <v>0</v>
      </c>
      <c r="O18403" s="38">
        <f>IF(AND(Colin!$G18403=$B$2,Colin!$H18403&lt;=$C$3),Colin!$I18403,)</f>
        <v>0</v>
      </c>
      <c r="P18403" s="38">
        <f>IF(Colin!$G18403&lt;$B$2,Colin!$I18403,0)</f>
        <v>0</v>
      </c>
      <c r="Q18403" s="38">
        <f>IF(Colin!$G18403&lt;$B$1,Colin!$I18403,0)</f>
        <v>0</v>
      </c>
    </row>
    <row r="18404" spans="12:17" x14ac:dyDescent="0.25">
      <c r="L18404" s="38">
        <f>IF(AND(Colin!$G18404=$B$1,Colin!$H18404=$C$3),Colin!$I18404,)</f>
        <v>0</v>
      </c>
      <c r="M18404" s="38">
        <f>IF(AND(Colin!$G18404=$B$1,Colin!$H18404&lt;=$C$3),Colin!$I18404,)</f>
        <v>0</v>
      </c>
      <c r="N18404" s="38">
        <f>IF(AND(Colin!$G18404=$B$2,Colin!$H18404=$C$3),Colin!$I18404,)</f>
        <v>0</v>
      </c>
      <c r="O18404" s="38">
        <f>IF(AND(Colin!$G18404=$B$2,Colin!$H18404&lt;=$C$3),Colin!$I18404,)</f>
        <v>0</v>
      </c>
      <c r="P18404" s="38">
        <f>IF(Colin!$G18404&lt;$B$2,Colin!$I18404,0)</f>
        <v>0</v>
      </c>
      <c r="Q18404" s="38">
        <f>IF(Colin!$G18404&lt;$B$1,Colin!$I18404,0)</f>
        <v>0</v>
      </c>
    </row>
    <row r="18405" spans="12:17" x14ac:dyDescent="0.25">
      <c r="L18405" s="38">
        <f>IF(AND(Colin!$G18405=$B$1,Colin!$H18405=$C$3),Colin!$I18405,)</f>
        <v>0</v>
      </c>
      <c r="M18405" s="38">
        <f>IF(AND(Colin!$G18405=$B$1,Colin!$H18405&lt;=$C$3),Colin!$I18405,)</f>
        <v>0</v>
      </c>
      <c r="N18405" s="38">
        <f>IF(AND(Colin!$G18405=$B$2,Colin!$H18405=$C$3),Colin!$I18405,)</f>
        <v>0</v>
      </c>
      <c r="O18405" s="38">
        <f>IF(AND(Colin!$G18405=$B$2,Colin!$H18405&lt;=$C$3),Colin!$I18405,)</f>
        <v>0</v>
      </c>
      <c r="P18405" s="38">
        <f>IF(Colin!$G18405&lt;$B$2,Colin!$I18405,0)</f>
        <v>0</v>
      </c>
      <c r="Q18405" s="38">
        <f>IF(Colin!$G18405&lt;$B$1,Colin!$I18405,0)</f>
        <v>0</v>
      </c>
    </row>
    <row r="18406" spans="12:17" x14ac:dyDescent="0.25">
      <c r="L18406" s="38">
        <f>IF(AND(Colin!$G18406=$B$1,Colin!$H18406=$C$3),Colin!$I18406,)</f>
        <v>0</v>
      </c>
      <c r="M18406" s="38">
        <f>IF(AND(Colin!$G18406=$B$1,Colin!$H18406&lt;=$C$3),Colin!$I18406,)</f>
        <v>0</v>
      </c>
      <c r="N18406" s="38">
        <f>IF(AND(Colin!$G18406=$B$2,Colin!$H18406=$C$3),Colin!$I18406,)</f>
        <v>0</v>
      </c>
      <c r="O18406" s="38">
        <f>IF(AND(Colin!$G18406=$B$2,Colin!$H18406&lt;=$C$3),Colin!$I18406,)</f>
        <v>0</v>
      </c>
      <c r="P18406" s="38">
        <f>IF(Colin!$G18406&lt;$B$2,Colin!$I18406,0)</f>
        <v>0</v>
      </c>
      <c r="Q18406" s="38">
        <f>IF(Colin!$G18406&lt;$B$1,Colin!$I18406,0)</f>
        <v>0</v>
      </c>
    </row>
    <row r="18407" spans="12:17" x14ac:dyDescent="0.25">
      <c r="L18407" s="38">
        <f>IF(AND(Colin!$G18407=$B$1,Colin!$H18407=$C$3),Colin!$I18407,)</f>
        <v>0</v>
      </c>
      <c r="M18407" s="38">
        <f>IF(AND(Colin!$G18407=$B$1,Colin!$H18407&lt;=$C$3),Colin!$I18407,)</f>
        <v>0</v>
      </c>
      <c r="N18407" s="38">
        <f>IF(AND(Colin!$G18407=$B$2,Colin!$H18407=$C$3),Colin!$I18407,)</f>
        <v>0</v>
      </c>
      <c r="O18407" s="38">
        <f>IF(AND(Colin!$G18407=$B$2,Colin!$H18407&lt;=$C$3),Colin!$I18407,)</f>
        <v>0</v>
      </c>
      <c r="P18407" s="38">
        <f>IF(Colin!$G18407&lt;$B$2,Colin!$I18407,0)</f>
        <v>0</v>
      </c>
      <c r="Q18407" s="38">
        <f>IF(Colin!$G18407&lt;$B$1,Colin!$I18407,0)</f>
        <v>0</v>
      </c>
    </row>
    <row r="18408" spans="12:17" x14ac:dyDescent="0.25">
      <c r="L18408" s="38">
        <f>IF(AND(Colin!$G18408=$B$1,Colin!$H18408=$C$3),Colin!$I18408,)</f>
        <v>0</v>
      </c>
      <c r="M18408" s="38">
        <f>IF(AND(Colin!$G18408=$B$1,Colin!$H18408&lt;=$C$3),Colin!$I18408,)</f>
        <v>0</v>
      </c>
      <c r="N18408" s="38">
        <f>IF(AND(Colin!$G18408=$B$2,Colin!$H18408=$C$3),Colin!$I18408,)</f>
        <v>0</v>
      </c>
      <c r="O18408" s="38">
        <f>IF(AND(Colin!$G18408=$B$2,Colin!$H18408&lt;=$C$3),Colin!$I18408,)</f>
        <v>0</v>
      </c>
      <c r="P18408" s="38">
        <f>IF(Colin!$G18408&lt;$B$2,Colin!$I18408,0)</f>
        <v>0</v>
      </c>
      <c r="Q18408" s="38">
        <f>IF(Colin!$G18408&lt;$B$1,Colin!$I18408,0)</f>
        <v>0</v>
      </c>
    </row>
    <row r="18409" spans="12:17" x14ac:dyDescent="0.25">
      <c r="L18409" s="38">
        <f>IF(AND(Colin!$G18409=$B$1,Colin!$H18409=$C$3),Colin!$I18409,)</f>
        <v>0</v>
      </c>
      <c r="M18409" s="38">
        <f>IF(AND(Colin!$G18409=$B$1,Colin!$H18409&lt;=$C$3),Colin!$I18409,)</f>
        <v>0</v>
      </c>
      <c r="N18409" s="38">
        <f>IF(AND(Colin!$G18409=$B$2,Colin!$H18409=$C$3),Colin!$I18409,)</f>
        <v>0</v>
      </c>
      <c r="O18409" s="38">
        <f>IF(AND(Colin!$G18409=$B$2,Colin!$H18409&lt;=$C$3),Colin!$I18409,)</f>
        <v>0</v>
      </c>
      <c r="P18409" s="38">
        <f>IF(Colin!$G18409&lt;$B$2,Colin!$I18409,0)</f>
        <v>0</v>
      </c>
      <c r="Q18409" s="38">
        <f>IF(Colin!$G18409&lt;$B$1,Colin!$I18409,0)</f>
        <v>0</v>
      </c>
    </row>
    <row r="18410" spans="12:17" x14ac:dyDescent="0.25">
      <c r="L18410" s="38">
        <f>IF(AND(Colin!$G18410=$B$1,Colin!$H18410=$C$3),Colin!$I18410,)</f>
        <v>0</v>
      </c>
      <c r="M18410" s="38">
        <f>IF(AND(Colin!$G18410=$B$1,Colin!$H18410&lt;=$C$3),Colin!$I18410,)</f>
        <v>0</v>
      </c>
      <c r="N18410" s="38">
        <f>IF(AND(Colin!$G18410=$B$2,Colin!$H18410=$C$3),Colin!$I18410,)</f>
        <v>0</v>
      </c>
      <c r="O18410" s="38">
        <f>IF(AND(Colin!$G18410=$B$2,Colin!$H18410&lt;=$C$3),Colin!$I18410,)</f>
        <v>0</v>
      </c>
      <c r="P18410" s="38">
        <f>IF(Colin!$G18410&lt;$B$2,Colin!$I18410,0)</f>
        <v>0</v>
      </c>
      <c r="Q18410" s="38">
        <f>IF(Colin!$G18410&lt;$B$1,Colin!$I18410,0)</f>
        <v>0</v>
      </c>
    </row>
    <row r="18411" spans="12:17" x14ac:dyDescent="0.25">
      <c r="L18411" s="38">
        <f>IF(AND(Colin!$G18411=$B$1,Colin!$H18411=$C$3),Colin!$I18411,)</f>
        <v>0</v>
      </c>
      <c r="M18411" s="38">
        <f>IF(AND(Colin!$G18411=$B$1,Colin!$H18411&lt;=$C$3),Colin!$I18411,)</f>
        <v>0</v>
      </c>
      <c r="N18411" s="38">
        <f>IF(AND(Colin!$G18411=$B$2,Colin!$H18411=$C$3),Colin!$I18411,)</f>
        <v>0</v>
      </c>
      <c r="O18411" s="38">
        <f>IF(AND(Colin!$G18411=$B$2,Colin!$H18411&lt;=$C$3),Colin!$I18411,)</f>
        <v>0</v>
      </c>
      <c r="P18411" s="38">
        <f>IF(Colin!$G18411&lt;$B$2,Colin!$I18411,0)</f>
        <v>0</v>
      </c>
      <c r="Q18411" s="38">
        <f>IF(Colin!$G18411&lt;$B$1,Colin!$I18411,0)</f>
        <v>0</v>
      </c>
    </row>
    <row r="18412" spans="12:17" x14ac:dyDescent="0.25">
      <c r="L18412" s="38">
        <f>IF(AND(Colin!$G18412=$B$1,Colin!$H18412=$C$3),Colin!$I18412,)</f>
        <v>0</v>
      </c>
      <c r="M18412" s="38">
        <f>IF(AND(Colin!$G18412=$B$1,Colin!$H18412&lt;=$C$3),Colin!$I18412,)</f>
        <v>0</v>
      </c>
      <c r="N18412" s="38">
        <f>IF(AND(Colin!$G18412=$B$2,Colin!$H18412=$C$3),Colin!$I18412,)</f>
        <v>0</v>
      </c>
      <c r="O18412" s="38">
        <f>IF(AND(Colin!$G18412=$B$2,Colin!$H18412&lt;=$C$3),Colin!$I18412,)</f>
        <v>0</v>
      </c>
      <c r="P18412" s="38">
        <f>IF(Colin!$G18412&lt;$B$2,Colin!$I18412,0)</f>
        <v>0</v>
      </c>
      <c r="Q18412" s="38">
        <f>IF(Colin!$G18412&lt;$B$1,Colin!$I18412,0)</f>
        <v>0</v>
      </c>
    </row>
    <row r="18413" spans="12:17" x14ac:dyDescent="0.25">
      <c r="L18413" s="38">
        <f>IF(AND(Colin!$G18413=$B$1,Colin!$H18413=$C$3),Colin!$I18413,)</f>
        <v>0</v>
      </c>
      <c r="M18413" s="38">
        <f>IF(AND(Colin!$G18413=$B$1,Colin!$H18413&lt;=$C$3),Colin!$I18413,)</f>
        <v>0</v>
      </c>
      <c r="N18413" s="38">
        <f>IF(AND(Colin!$G18413=$B$2,Colin!$H18413=$C$3),Colin!$I18413,)</f>
        <v>0</v>
      </c>
      <c r="O18413" s="38">
        <f>IF(AND(Colin!$G18413=$B$2,Colin!$H18413&lt;=$C$3),Colin!$I18413,)</f>
        <v>0</v>
      </c>
      <c r="P18413" s="38">
        <f>IF(Colin!$G18413&lt;$B$2,Colin!$I18413,0)</f>
        <v>0</v>
      </c>
      <c r="Q18413" s="38">
        <f>IF(Colin!$G18413&lt;$B$1,Colin!$I18413,0)</f>
        <v>0</v>
      </c>
    </row>
    <row r="18414" spans="12:17" x14ac:dyDescent="0.25">
      <c r="L18414" s="38">
        <f>IF(AND(Colin!$G18414=$B$1,Colin!$H18414=$C$3),Colin!$I18414,)</f>
        <v>0</v>
      </c>
      <c r="M18414" s="38">
        <f>IF(AND(Colin!$G18414=$B$1,Colin!$H18414&lt;=$C$3),Colin!$I18414,)</f>
        <v>0</v>
      </c>
      <c r="N18414" s="38">
        <f>IF(AND(Colin!$G18414=$B$2,Colin!$H18414=$C$3),Colin!$I18414,)</f>
        <v>0</v>
      </c>
      <c r="O18414" s="38">
        <f>IF(AND(Colin!$G18414=$B$2,Colin!$H18414&lt;=$C$3),Colin!$I18414,)</f>
        <v>0</v>
      </c>
      <c r="P18414" s="38">
        <f>IF(Colin!$G18414&lt;$B$2,Colin!$I18414,0)</f>
        <v>0</v>
      </c>
      <c r="Q18414" s="38">
        <f>IF(Colin!$G18414&lt;$B$1,Colin!$I18414,0)</f>
        <v>0</v>
      </c>
    </row>
    <row r="18415" spans="12:17" x14ac:dyDescent="0.25">
      <c r="L18415" s="38">
        <f>IF(AND(Colin!$G18415=$B$1,Colin!$H18415=$C$3),Colin!$I18415,)</f>
        <v>0</v>
      </c>
      <c r="M18415" s="38">
        <f>IF(AND(Colin!$G18415=$B$1,Colin!$H18415&lt;=$C$3),Colin!$I18415,)</f>
        <v>0</v>
      </c>
      <c r="N18415" s="38">
        <f>IF(AND(Colin!$G18415=$B$2,Colin!$H18415=$C$3),Colin!$I18415,)</f>
        <v>0</v>
      </c>
      <c r="O18415" s="38">
        <f>IF(AND(Colin!$G18415=$B$2,Colin!$H18415&lt;=$C$3),Colin!$I18415,)</f>
        <v>0</v>
      </c>
      <c r="P18415" s="38">
        <f>IF(Colin!$G18415&lt;$B$2,Colin!$I18415,0)</f>
        <v>0</v>
      </c>
      <c r="Q18415" s="38">
        <f>IF(Colin!$G18415&lt;$B$1,Colin!$I18415,0)</f>
        <v>0</v>
      </c>
    </row>
    <row r="18416" spans="12:17" x14ac:dyDescent="0.25">
      <c r="L18416" s="38">
        <f>IF(AND(Colin!$G18416=$B$1,Colin!$H18416=$C$3),Colin!$I18416,)</f>
        <v>0</v>
      </c>
      <c r="M18416" s="38">
        <f>IF(AND(Colin!$G18416=$B$1,Colin!$H18416&lt;=$C$3),Colin!$I18416,)</f>
        <v>0</v>
      </c>
      <c r="N18416" s="38">
        <f>IF(AND(Colin!$G18416=$B$2,Colin!$H18416=$C$3),Colin!$I18416,)</f>
        <v>0</v>
      </c>
      <c r="O18416" s="38">
        <f>IF(AND(Colin!$G18416=$B$2,Colin!$H18416&lt;=$C$3),Colin!$I18416,)</f>
        <v>0</v>
      </c>
      <c r="P18416" s="38">
        <f>IF(Colin!$G18416&lt;$B$2,Colin!$I18416,0)</f>
        <v>0</v>
      </c>
      <c r="Q18416" s="38">
        <f>IF(Colin!$G18416&lt;$B$1,Colin!$I18416,0)</f>
        <v>0</v>
      </c>
    </row>
    <row r="18417" spans="12:17" x14ac:dyDescent="0.25">
      <c r="L18417" s="38">
        <f>IF(AND(Colin!$G18417=$B$1,Colin!$H18417=$C$3),Colin!$I18417,)</f>
        <v>0</v>
      </c>
      <c r="M18417" s="38">
        <f>IF(AND(Colin!$G18417=$B$1,Colin!$H18417&lt;=$C$3),Colin!$I18417,)</f>
        <v>0</v>
      </c>
      <c r="N18417" s="38">
        <f>IF(AND(Colin!$G18417=$B$2,Colin!$H18417=$C$3),Colin!$I18417,)</f>
        <v>0</v>
      </c>
      <c r="O18417" s="38">
        <f>IF(AND(Colin!$G18417=$B$2,Colin!$H18417&lt;=$C$3),Colin!$I18417,)</f>
        <v>0</v>
      </c>
      <c r="P18417" s="38">
        <f>IF(Colin!$G18417&lt;$B$2,Colin!$I18417,0)</f>
        <v>0</v>
      </c>
      <c r="Q18417" s="38">
        <f>IF(Colin!$G18417&lt;$B$1,Colin!$I18417,0)</f>
        <v>0</v>
      </c>
    </row>
    <row r="18418" spans="12:17" x14ac:dyDescent="0.25">
      <c r="L18418" s="38">
        <f>IF(AND(Colin!$G18418=$B$1,Colin!$H18418=$C$3),Colin!$I18418,)</f>
        <v>0</v>
      </c>
      <c r="M18418" s="38">
        <f>IF(AND(Colin!$G18418=$B$1,Colin!$H18418&lt;=$C$3),Colin!$I18418,)</f>
        <v>0</v>
      </c>
      <c r="N18418" s="38">
        <f>IF(AND(Colin!$G18418=$B$2,Colin!$H18418=$C$3),Colin!$I18418,)</f>
        <v>0</v>
      </c>
      <c r="O18418" s="38">
        <f>IF(AND(Colin!$G18418=$B$2,Colin!$H18418&lt;=$C$3),Colin!$I18418,)</f>
        <v>0</v>
      </c>
      <c r="P18418" s="38">
        <f>IF(Colin!$G18418&lt;$B$2,Colin!$I18418,0)</f>
        <v>0</v>
      </c>
      <c r="Q18418" s="38">
        <f>IF(Colin!$G18418&lt;$B$1,Colin!$I18418,0)</f>
        <v>0</v>
      </c>
    </row>
    <row r="18419" spans="12:17" x14ac:dyDescent="0.25">
      <c r="L18419" s="38">
        <f>IF(AND(Colin!$G18419=$B$1,Colin!$H18419=$C$3),Colin!$I18419,)</f>
        <v>0</v>
      </c>
      <c r="M18419" s="38">
        <f>IF(AND(Colin!$G18419=$B$1,Colin!$H18419&lt;=$C$3),Colin!$I18419,)</f>
        <v>0</v>
      </c>
      <c r="N18419" s="38">
        <f>IF(AND(Colin!$G18419=$B$2,Colin!$H18419=$C$3),Colin!$I18419,)</f>
        <v>0</v>
      </c>
      <c r="O18419" s="38">
        <f>IF(AND(Colin!$G18419=$B$2,Colin!$H18419&lt;=$C$3),Colin!$I18419,)</f>
        <v>0</v>
      </c>
      <c r="P18419" s="38">
        <f>IF(Colin!$G18419&lt;$B$2,Colin!$I18419,0)</f>
        <v>0</v>
      </c>
      <c r="Q18419" s="38">
        <f>IF(Colin!$G18419&lt;$B$1,Colin!$I18419,0)</f>
        <v>0</v>
      </c>
    </row>
    <row r="18420" spans="12:17" x14ac:dyDescent="0.25">
      <c r="L18420" s="38">
        <f>IF(AND(Colin!$G18420=$B$1,Colin!$H18420=$C$3),Colin!$I18420,)</f>
        <v>0</v>
      </c>
      <c r="M18420" s="38">
        <f>IF(AND(Colin!$G18420=$B$1,Colin!$H18420&lt;=$C$3),Colin!$I18420,)</f>
        <v>0</v>
      </c>
      <c r="N18420" s="38">
        <f>IF(AND(Colin!$G18420=$B$2,Colin!$H18420=$C$3),Colin!$I18420,)</f>
        <v>0</v>
      </c>
      <c r="O18420" s="38">
        <f>IF(AND(Colin!$G18420=$B$2,Colin!$H18420&lt;=$C$3),Colin!$I18420,)</f>
        <v>0</v>
      </c>
      <c r="P18420" s="38">
        <f>IF(Colin!$G18420&lt;$B$2,Colin!$I18420,0)</f>
        <v>0</v>
      </c>
      <c r="Q18420" s="38">
        <f>IF(Colin!$G18420&lt;$B$1,Colin!$I18420,0)</f>
        <v>0</v>
      </c>
    </row>
    <row r="18421" spans="12:17" x14ac:dyDescent="0.25">
      <c r="L18421" s="38">
        <f>IF(AND(Colin!$G18421=$B$1,Colin!$H18421=$C$3),Colin!$I18421,)</f>
        <v>0</v>
      </c>
      <c r="M18421" s="38">
        <f>IF(AND(Colin!$G18421=$B$1,Colin!$H18421&lt;=$C$3),Colin!$I18421,)</f>
        <v>0</v>
      </c>
      <c r="N18421" s="38">
        <f>IF(AND(Colin!$G18421=$B$2,Colin!$H18421=$C$3),Colin!$I18421,)</f>
        <v>0</v>
      </c>
      <c r="O18421" s="38">
        <f>IF(AND(Colin!$G18421=$B$2,Colin!$H18421&lt;=$C$3),Colin!$I18421,)</f>
        <v>0</v>
      </c>
      <c r="P18421" s="38">
        <f>IF(Colin!$G18421&lt;$B$2,Colin!$I18421,0)</f>
        <v>0</v>
      </c>
      <c r="Q18421" s="38">
        <f>IF(Colin!$G18421&lt;$B$1,Colin!$I18421,0)</f>
        <v>0</v>
      </c>
    </row>
    <row r="18422" spans="12:17" x14ac:dyDescent="0.25">
      <c r="L18422" s="38">
        <f>IF(AND(Colin!$G18422=$B$1,Colin!$H18422=$C$3),Colin!$I18422,)</f>
        <v>0</v>
      </c>
      <c r="M18422" s="38">
        <f>IF(AND(Colin!$G18422=$B$1,Colin!$H18422&lt;=$C$3),Colin!$I18422,)</f>
        <v>0</v>
      </c>
      <c r="N18422" s="38">
        <f>IF(AND(Colin!$G18422=$B$2,Colin!$H18422=$C$3),Colin!$I18422,)</f>
        <v>0</v>
      </c>
      <c r="O18422" s="38">
        <f>IF(AND(Colin!$G18422=$B$2,Colin!$H18422&lt;=$C$3),Colin!$I18422,)</f>
        <v>0</v>
      </c>
      <c r="P18422" s="38">
        <f>IF(Colin!$G18422&lt;$B$2,Colin!$I18422,0)</f>
        <v>0</v>
      </c>
      <c r="Q18422" s="38">
        <f>IF(Colin!$G18422&lt;$B$1,Colin!$I18422,0)</f>
        <v>0</v>
      </c>
    </row>
    <row r="18423" spans="12:17" x14ac:dyDescent="0.25">
      <c r="L18423" s="38">
        <f>IF(AND(Colin!$G18423=$B$1,Colin!$H18423=$C$3),Colin!$I18423,)</f>
        <v>0</v>
      </c>
      <c r="M18423" s="38">
        <f>IF(AND(Colin!$G18423=$B$1,Colin!$H18423&lt;=$C$3),Colin!$I18423,)</f>
        <v>0</v>
      </c>
      <c r="N18423" s="38">
        <f>IF(AND(Colin!$G18423=$B$2,Colin!$H18423=$C$3),Colin!$I18423,)</f>
        <v>0</v>
      </c>
      <c r="O18423" s="38">
        <f>IF(AND(Colin!$G18423=$B$2,Colin!$H18423&lt;=$C$3),Colin!$I18423,)</f>
        <v>0</v>
      </c>
      <c r="P18423" s="38">
        <f>IF(Colin!$G18423&lt;$B$2,Colin!$I18423,0)</f>
        <v>0</v>
      </c>
      <c r="Q18423" s="38">
        <f>IF(Colin!$G18423&lt;$B$1,Colin!$I18423,0)</f>
        <v>0</v>
      </c>
    </row>
    <row r="18424" spans="12:17" x14ac:dyDescent="0.25">
      <c r="L18424" s="38">
        <f>IF(AND(Colin!$G18424=$B$1,Colin!$H18424=$C$3),Colin!$I18424,)</f>
        <v>0</v>
      </c>
      <c r="M18424" s="38">
        <f>IF(AND(Colin!$G18424=$B$1,Colin!$H18424&lt;=$C$3),Colin!$I18424,)</f>
        <v>0</v>
      </c>
      <c r="N18424" s="38">
        <f>IF(AND(Colin!$G18424=$B$2,Colin!$H18424=$C$3),Colin!$I18424,)</f>
        <v>0</v>
      </c>
      <c r="O18424" s="38">
        <f>IF(AND(Colin!$G18424=$B$2,Colin!$H18424&lt;=$C$3),Colin!$I18424,)</f>
        <v>0</v>
      </c>
      <c r="P18424" s="38">
        <f>IF(Colin!$G18424&lt;$B$2,Colin!$I18424,0)</f>
        <v>0</v>
      </c>
      <c r="Q18424" s="38">
        <f>IF(Colin!$G18424&lt;$B$1,Colin!$I18424,0)</f>
        <v>0</v>
      </c>
    </row>
    <row r="18425" spans="12:17" x14ac:dyDescent="0.25">
      <c r="L18425" s="38">
        <f>IF(AND(Colin!$G18425=$B$1,Colin!$H18425=$C$3),Colin!$I18425,)</f>
        <v>0</v>
      </c>
      <c r="M18425" s="38">
        <f>IF(AND(Colin!$G18425=$B$1,Colin!$H18425&lt;=$C$3),Colin!$I18425,)</f>
        <v>0</v>
      </c>
      <c r="N18425" s="38">
        <f>IF(AND(Colin!$G18425=$B$2,Colin!$H18425=$C$3),Colin!$I18425,)</f>
        <v>0</v>
      </c>
      <c r="O18425" s="38">
        <f>IF(AND(Colin!$G18425=$B$2,Colin!$H18425&lt;=$C$3),Colin!$I18425,)</f>
        <v>0</v>
      </c>
      <c r="P18425" s="38">
        <f>IF(Colin!$G18425&lt;$B$2,Colin!$I18425,0)</f>
        <v>0</v>
      </c>
      <c r="Q18425" s="38">
        <f>IF(Colin!$G18425&lt;$B$1,Colin!$I18425,0)</f>
        <v>0</v>
      </c>
    </row>
    <row r="18426" spans="12:17" x14ac:dyDescent="0.25">
      <c r="L18426" s="38">
        <f>IF(AND(Colin!$G18426=$B$1,Colin!$H18426=$C$3),Colin!$I18426,)</f>
        <v>0</v>
      </c>
      <c r="M18426" s="38">
        <f>IF(AND(Colin!$G18426=$B$1,Colin!$H18426&lt;=$C$3),Colin!$I18426,)</f>
        <v>0</v>
      </c>
      <c r="N18426" s="38">
        <f>IF(AND(Colin!$G18426=$B$2,Colin!$H18426=$C$3),Colin!$I18426,)</f>
        <v>0</v>
      </c>
      <c r="O18426" s="38">
        <f>IF(AND(Colin!$G18426=$B$2,Colin!$H18426&lt;=$C$3),Colin!$I18426,)</f>
        <v>0</v>
      </c>
      <c r="P18426" s="38">
        <f>IF(Colin!$G18426&lt;$B$2,Colin!$I18426,0)</f>
        <v>0</v>
      </c>
      <c r="Q18426" s="38">
        <f>IF(Colin!$G18426&lt;$B$1,Colin!$I18426,0)</f>
        <v>0</v>
      </c>
    </row>
    <row r="18427" spans="12:17" x14ac:dyDescent="0.25">
      <c r="L18427" s="38">
        <f>IF(AND(Colin!$G18427=$B$1,Colin!$H18427=$C$3),Colin!$I18427,)</f>
        <v>0</v>
      </c>
      <c r="M18427" s="38">
        <f>IF(AND(Colin!$G18427=$B$1,Colin!$H18427&lt;=$C$3),Colin!$I18427,)</f>
        <v>0</v>
      </c>
      <c r="N18427" s="38">
        <f>IF(AND(Colin!$G18427=$B$2,Colin!$H18427=$C$3),Colin!$I18427,)</f>
        <v>0</v>
      </c>
      <c r="O18427" s="38">
        <f>IF(AND(Colin!$G18427=$B$2,Colin!$H18427&lt;=$C$3),Colin!$I18427,)</f>
        <v>0</v>
      </c>
      <c r="P18427" s="38">
        <f>IF(Colin!$G18427&lt;$B$2,Colin!$I18427,0)</f>
        <v>0</v>
      </c>
      <c r="Q18427" s="38">
        <f>IF(Colin!$G18427&lt;$B$1,Colin!$I18427,0)</f>
        <v>0</v>
      </c>
    </row>
    <row r="18428" spans="12:17" x14ac:dyDescent="0.25">
      <c r="L18428" s="38">
        <f>IF(AND(Colin!$G18428=$B$1,Colin!$H18428=$C$3),Colin!$I18428,)</f>
        <v>0</v>
      </c>
      <c r="M18428" s="38">
        <f>IF(AND(Colin!$G18428=$B$1,Colin!$H18428&lt;=$C$3),Colin!$I18428,)</f>
        <v>0</v>
      </c>
      <c r="N18428" s="38">
        <f>IF(AND(Colin!$G18428=$B$2,Colin!$H18428=$C$3),Colin!$I18428,)</f>
        <v>0</v>
      </c>
      <c r="O18428" s="38">
        <f>IF(AND(Colin!$G18428=$B$2,Colin!$H18428&lt;=$C$3),Colin!$I18428,)</f>
        <v>0</v>
      </c>
      <c r="P18428" s="38">
        <f>IF(Colin!$G18428&lt;$B$2,Colin!$I18428,0)</f>
        <v>0</v>
      </c>
      <c r="Q18428" s="38">
        <f>IF(Colin!$G18428&lt;$B$1,Colin!$I18428,0)</f>
        <v>0</v>
      </c>
    </row>
    <row r="18429" spans="12:17" x14ac:dyDescent="0.25">
      <c r="L18429" s="38">
        <f>IF(AND(Colin!$G18429=$B$1,Colin!$H18429=$C$3),Colin!$I18429,)</f>
        <v>0</v>
      </c>
      <c r="M18429" s="38">
        <f>IF(AND(Colin!$G18429=$B$1,Colin!$H18429&lt;=$C$3),Colin!$I18429,)</f>
        <v>0</v>
      </c>
      <c r="N18429" s="38">
        <f>IF(AND(Colin!$G18429=$B$2,Colin!$H18429=$C$3),Colin!$I18429,)</f>
        <v>0</v>
      </c>
      <c r="O18429" s="38">
        <f>IF(AND(Colin!$G18429=$B$2,Colin!$H18429&lt;=$C$3),Colin!$I18429,)</f>
        <v>0</v>
      </c>
      <c r="P18429" s="38">
        <f>IF(Colin!$G18429&lt;$B$2,Colin!$I18429,0)</f>
        <v>0</v>
      </c>
      <c r="Q18429" s="38">
        <f>IF(Colin!$G18429&lt;$B$1,Colin!$I18429,0)</f>
        <v>0</v>
      </c>
    </row>
    <row r="18430" spans="12:17" x14ac:dyDescent="0.25">
      <c r="L18430" s="38">
        <f>IF(AND(Colin!$G18430=$B$1,Colin!$H18430=$C$3),Colin!$I18430,)</f>
        <v>0</v>
      </c>
      <c r="M18430" s="38">
        <f>IF(AND(Colin!$G18430=$B$1,Colin!$H18430&lt;=$C$3),Colin!$I18430,)</f>
        <v>0</v>
      </c>
      <c r="N18430" s="38">
        <f>IF(AND(Colin!$G18430=$B$2,Colin!$H18430=$C$3),Colin!$I18430,)</f>
        <v>0</v>
      </c>
      <c r="O18430" s="38">
        <f>IF(AND(Colin!$G18430=$B$2,Colin!$H18430&lt;=$C$3),Colin!$I18430,)</f>
        <v>0</v>
      </c>
      <c r="P18430" s="38">
        <f>IF(Colin!$G18430&lt;$B$2,Colin!$I18430,0)</f>
        <v>0</v>
      </c>
      <c r="Q18430" s="38">
        <f>IF(Colin!$G18430&lt;$B$1,Colin!$I18430,0)</f>
        <v>0</v>
      </c>
    </row>
    <row r="18431" spans="12:17" x14ac:dyDescent="0.25">
      <c r="L18431" s="38">
        <f>IF(AND(Colin!$G18431=$B$1,Colin!$H18431=$C$3),Colin!$I18431,)</f>
        <v>0</v>
      </c>
      <c r="M18431" s="38">
        <f>IF(AND(Colin!$G18431=$B$1,Colin!$H18431&lt;=$C$3),Colin!$I18431,)</f>
        <v>0</v>
      </c>
      <c r="N18431" s="38">
        <f>IF(AND(Colin!$G18431=$B$2,Colin!$H18431=$C$3),Colin!$I18431,)</f>
        <v>0</v>
      </c>
      <c r="O18431" s="38">
        <f>IF(AND(Colin!$G18431=$B$2,Colin!$H18431&lt;=$C$3),Colin!$I18431,)</f>
        <v>0</v>
      </c>
      <c r="P18431" s="38">
        <f>IF(Colin!$G18431&lt;$B$2,Colin!$I18431,0)</f>
        <v>0</v>
      </c>
      <c r="Q18431" s="38">
        <f>IF(Colin!$G18431&lt;$B$1,Colin!$I18431,0)</f>
        <v>0</v>
      </c>
    </row>
    <row r="18432" spans="12:17" x14ac:dyDescent="0.25">
      <c r="L18432" s="38">
        <f>IF(AND(Colin!$G18432=$B$1,Colin!$H18432=$C$3),Colin!$I18432,)</f>
        <v>0</v>
      </c>
      <c r="M18432" s="38">
        <f>IF(AND(Colin!$G18432=$B$1,Colin!$H18432&lt;=$C$3),Colin!$I18432,)</f>
        <v>0</v>
      </c>
      <c r="N18432" s="38">
        <f>IF(AND(Colin!$G18432=$B$2,Colin!$H18432=$C$3),Colin!$I18432,)</f>
        <v>0</v>
      </c>
      <c r="O18432" s="38">
        <f>IF(AND(Colin!$G18432=$B$2,Colin!$H18432&lt;=$C$3),Colin!$I18432,)</f>
        <v>0</v>
      </c>
      <c r="P18432" s="38">
        <f>IF(Colin!$G18432&lt;$B$2,Colin!$I18432,0)</f>
        <v>0</v>
      </c>
      <c r="Q18432" s="38">
        <f>IF(Colin!$G18432&lt;$B$1,Colin!$I18432,0)</f>
        <v>0</v>
      </c>
    </row>
    <row r="18433" spans="12:17" x14ac:dyDescent="0.25">
      <c r="L18433" s="38">
        <f>IF(AND(Colin!$G18433=$B$1,Colin!$H18433=$C$3),Colin!$I18433,)</f>
        <v>0</v>
      </c>
      <c r="M18433" s="38">
        <f>IF(AND(Colin!$G18433=$B$1,Colin!$H18433&lt;=$C$3),Colin!$I18433,)</f>
        <v>0</v>
      </c>
      <c r="N18433" s="38">
        <f>IF(AND(Colin!$G18433=$B$2,Colin!$H18433=$C$3),Colin!$I18433,)</f>
        <v>0</v>
      </c>
      <c r="O18433" s="38">
        <f>IF(AND(Colin!$G18433=$B$2,Colin!$H18433&lt;=$C$3),Colin!$I18433,)</f>
        <v>0</v>
      </c>
      <c r="P18433" s="38">
        <f>IF(Colin!$G18433&lt;$B$2,Colin!$I18433,0)</f>
        <v>0</v>
      </c>
      <c r="Q18433" s="38">
        <f>IF(Colin!$G18433&lt;$B$1,Colin!$I18433,0)</f>
        <v>0</v>
      </c>
    </row>
    <row r="18434" spans="12:17" x14ac:dyDescent="0.25">
      <c r="L18434" s="38">
        <f>IF(AND(Colin!$G18434=$B$1,Colin!$H18434=$C$3),Colin!$I18434,)</f>
        <v>0</v>
      </c>
      <c r="M18434" s="38">
        <f>IF(AND(Colin!$G18434=$B$1,Colin!$H18434&lt;=$C$3),Colin!$I18434,)</f>
        <v>0</v>
      </c>
      <c r="N18434" s="38">
        <f>IF(AND(Colin!$G18434=$B$2,Colin!$H18434=$C$3),Colin!$I18434,)</f>
        <v>0</v>
      </c>
      <c r="O18434" s="38">
        <f>IF(AND(Colin!$G18434=$B$2,Colin!$H18434&lt;=$C$3),Colin!$I18434,)</f>
        <v>0</v>
      </c>
      <c r="P18434" s="38">
        <f>IF(Colin!$G18434&lt;$B$2,Colin!$I18434,0)</f>
        <v>0</v>
      </c>
      <c r="Q18434" s="38">
        <f>IF(Colin!$G18434&lt;$B$1,Colin!$I18434,0)</f>
        <v>0</v>
      </c>
    </row>
    <row r="18435" spans="12:17" x14ac:dyDescent="0.25">
      <c r="L18435" s="38">
        <f>IF(AND(Colin!$G18435=$B$1,Colin!$H18435=$C$3),Colin!$I18435,)</f>
        <v>0</v>
      </c>
      <c r="M18435" s="38">
        <f>IF(AND(Colin!$G18435=$B$1,Colin!$H18435&lt;=$C$3),Colin!$I18435,)</f>
        <v>0</v>
      </c>
      <c r="N18435" s="38">
        <f>IF(AND(Colin!$G18435=$B$2,Colin!$H18435=$C$3),Colin!$I18435,)</f>
        <v>0</v>
      </c>
      <c r="O18435" s="38">
        <f>IF(AND(Colin!$G18435=$B$2,Colin!$H18435&lt;=$C$3),Colin!$I18435,)</f>
        <v>0</v>
      </c>
      <c r="P18435" s="38">
        <f>IF(Colin!$G18435&lt;$B$2,Colin!$I18435,0)</f>
        <v>0</v>
      </c>
      <c r="Q18435" s="38">
        <f>IF(Colin!$G18435&lt;$B$1,Colin!$I18435,0)</f>
        <v>0</v>
      </c>
    </row>
    <row r="18436" spans="12:17" x14ac:dyDescent="0.25">
      <c r="L18436" s="38">
        <f>IF(AND(Colin!$G18436=$B$1,Colin!$H18436=$C$3),Colin!$I18436,)</f>
        <v>0</v>
      </c>
      <c r="M18436" s="38">
        <f>IF(AND(Colin!$G18436=$B$1,Colin!$H18436&lt;=$C$3),Colin!$I18436,)</f>
        <v>0</v>
      </c>
      <c r="N18436" s="38">
        <f>IF(AND(Colin!$G18436=$B$2,Colin!$H18436=$C$3),Colin!$I18436,)</f>
        <v>0</v>
      </c>
      <c r="O18436" s="38">
        <f>IF(AND(Colin!$G18436=$B$2,Colin!$H18436&lt;=$C$3),Colin!$I18436,)</f>
        <v>0</v>
      </c>
      <c r="P18436" s="38">
        <f>IF(Colin!$G18436&lt;$B$2,Colin!$I18436,0)</f>
        <v>0</v>
      </c>
      <c r="Q18436" s="38">
        <f>IF(Colin!$G18436&lt;$B$1,Colin!$I18436,0)</f>
        <v>0</v>
      </c>
    </row>
    <row r="18437" spans="12:17" x14ac:dyDescent="0.25">
      <c r="L18437" s="38">
        <f>IF(AND(Colin!$G18437=$B$1,Colin!$H18437=$C$3),Colin!$I18437,)</f>
        <v>0</v>
      </c>
      <c r="M18437" s="38">
        <f>IF(AND(Colin!$G18437=$B$1,Colin!$H18437&lt;=$C$3),Colin!$I18437,)</f>
        <v>0</v>
      </c>
      <c r="N18437" s="38">
        <f>IF(AND(Colin!$G18437=$B$2,Colin!$H18437=$C$3),Colin!$I18437,)</f>
        <v>0</v>
      </c>
      <c r="O18437" s="38">
        <f>IF(AND(Colin!$G18437=$B$2,Colin!$H18437&lt;=$C$3),Colin!$I18437,)</f>
        <v>0</v>
      </c>
      <c r="P18437" s="38">
        <f>IF(Colin!$G18437&lt;$B$2,Colin!$I18437,0)</f>
        <v>0</v>
      </c>
      <c r="Q18437" s="38">
        <f>IF(Colin!$G18437&lt;$B$1,Colin!$I18437,0)</f>
        <v>0</v>
      </c>
    </row>
    <row r="18438" spans="12:17" x14ac:dyDescent="0.25">
      <c r="L18438" s="38">
        <f>IF(AND(Colin!$G18438=$B$1,Colin!$H18438=$C$3),Colin!$I18438,)</f>
        <v>0</v>
      </c>
      <c r="M18438" s="38">
        <f>IF(AND(Colin!$G18438=$B$1,Colin!$H18438&lt;=$C$3),Colin!$I18438,)</f>
        <v>0</v>
      </c>
      <c r="N18438" s="38">
        <f>IF(AND(Colin!$G18438=$B$2,Colin!$H18438=$C$3),Colin!$I18438,)</f>
        <v>0</v>
      </c>
      <c r="O18438" s="38">
        <f>IF(AND(Colin!$G18438=$B$2,Colin!$H18438&lt;=$C$3),Colin!$I18438,)</f>
        <v>0</v>
      </c>
      <c r="P18438" s="38">
        <f>IF(Colin!$G18438&lt;$B$2,Colin!$I18438,0)</f>
        <v>0</v>
      </c>
      <c r="Q18438" s="38">
        <f>IF(Colin!$G18438&lt;$B$1,Colin!$I18438,0)</f>
        <v>0</v>
      </c>
    </row>
    <row r="18439" spans="12:17" x14ac:dyDescent="0.25">
      <c r="L18439" s="38">
        <f>IF(AND(Colin!$G18439=$B$1,Colin!$H18439=$C$3),Colin!$I18439,)</f>
        <v>0</v>
      </c>
      <c r="M18439" s="38">
        <f>IF(AND(Colin!$G18439=$B$1,Colin!$H18439&lt;=$C$3),Colin!$I18439,)</f>
        <v>0</v>
      </c>
      <c r="N18439" s="38">
        <f>IF(AND(Colin!$G18439=$B$2,Colin!$H18439=$C$3),Colin!$I18439,)</f>
        <v>0</v>
      </c>
      <c r="O18439" s="38">
        <f>IF(AND(Colin!$G18439=$B$2,Colin!$H18439&lt;=$C$3),Colin!$I18439,)</f>
        <v>0</v>
      </c>
      <c r="P18439" s="38">
        <f>IF(Colin!$G18439&lt;$B$2,Colin!$I18439,0)</f>
        <v>0</v>
      </c>
      <c r="Q18439" s="38">
        <f>IF(Colin!$G18439&lt;$B$1,Colin!$I18439,0)</f>
        <v>0</v>
      </c>
    </row>
    <row r="18440" spans="12:17" x14ac:dyDescent="0.25">
      <c r="L18440" s="38">
        <f>IF(AND(Colin!$G18440=$B$1,Colin!$H18440=$C$3),Colin!$I18440,)</f>
        <v>0</v>
      </c>
      <c r="M18440" s="38">
        <f>IF(AND(Colin!$G18440=$B$1,Colin!$H18440&lt;=$C$3),Colin!$I18440,)</f>
        <v>0</v>
      </c>
      <c r="N18440" s="38">
        <f>IF(AND(Colin!$G18440=$B$2,Colin!$H18440=$C$3),Colin!$I18440,)</f>
        <v>0</v>
      </c>
      <c r="O18440" s="38">
        <f>IF(AND(Colin!$G18440=$B$2,Colin!$H18440&lt;=$C$3),Colin!$I18440,)</f>
        <v>0</v>
      </c>
      <c r="P18440" s="38">
        <f>IF(Colin!$G18440&lt;$B$2,Colin!$I18440,0)</f>
        <v>0</v>
      </c>
      <c r="Q18440" s="38">
        <f>IF(Colin!$G18440&lt;$B$1,Colin!$I18440,0)</f>
        <v>0</v>
      </c>
    </row>
    <row r="18441" spans="12:17" x14ac:dyDescent="0.25">
      <c r="L18441" s="38">
        <f>IF(AND(Colin!$G18441=$B$1,Colin!$H18441=$C$3),Colin!$I18441,)</f>
        <v>0</v>
      </c>
      <c r="M18441" s="38">
        <f>IF(AND(Colin!$G18441=$B$1,Colin!$H18441&lt;=$C$3),Colin!$I18441,)</f>
        <v>0</v>
      </c>
      <c r="N18441" s="38">
        <f>IF(AND(Colin!$G18441=$B$2,Colin!$H18441=$C$3),Colin!$I18441,)</f>
        <v>0</v>
      </c>
      <c r="O18441" s="38">
        <f>IF(AND(Colin!$G18441=$B$2,Colin!$H18441&lt;=$C$3),Colin!$I18441,)</f>
        <v>0</v>
      </c>
      <c r="P18441" s="38">
        <f>IF(Colin!$G18441&lt;$B$2,Colin!$I18441,0)</f>
        <v>0</v>
      </c>
      <c r="Q18441" s="38">
        <f>IF(Colin!$G18441&lt;$B$1,Colin!$I18441,0)</f>
        <v>0</v>
      </c>
    </row>
    <row r="18442" spans="12:17" x14ac:dyDescent="0.25">
      <c r="L18442" s="38">
        <f>IF(AND(Colin!$G18442=$B$1,Colin!$H18442=$C$3),Colin!$I18442,)</f>
        <v>0</v>
      </c>
      <c r="M18442" s="38">
        <f>IF(AND(Colin!$G18442=$B$1,Colin!$H18442&lt;=$C$3),Colin!$I18442,)</f>
        <v>0</v>
      </c>
      <c r="N18442" s="38">
        <f>IF(AND(Colin!$G18442=$B$2,Colin!$H18442=$C$3),Colin!$I18442,)</f>
        <v>0</v>
      </c>
      <c r="O18442" s="38">
        <f>IF(AND(Colin!$G18442=$B$2,Colin!$H18442&lt;=$C$3),Colin!$I18442,)</f>
        <v>0</v>
      </c>
      <c r="P18442" s="38">
        <f>IF(Colin!$G18442&lt;$B$2,Colin!$I18442,0)</f>
        <v>0</v>
      </c>
      <c r="Q18442" s="38">
        <f>IF(Colin!$G18442&lt;$B$1,Colin!$I18442,0)</f>
        <v>0</v>
      </c>
    </row>
    <row r="18443" spans="12:17" x14ac:dyDescent="0.25">
      <c r="L18443" s="38">
        <f>IF(AND(Colin!$G18443=$B$1,Colin!$H18443=$C$3),Colin!$I18443,)</f>
        <v>0</v>
      </c>
      <c r="M18443" s="38">
        <f>IF(AND(Colin!$G18443=$B$1,Colin!$H18443&lt;=$C$3),Colin!$I18443,)</f>
        <v>0</v>
      </c>
      <c r="N18443" s="38">
        <f>IF(AND(Colin!$G18443=$B$2,Colin!$H18443=$C$3),Colin!$I18443,)</f>
        <v>0</v>
      </c>
      <c r="O18443" s="38">
        <f>IF(AND(Colin!$G18443=$B$2,Colin!$H18443&lt;=$C$3),Colin!$I18443,)</f>
        <v>0</v>
      </c>
      <c r="P18443" s="38">
        <f>IF(Colin!$G18443&lt;$B$2,Colin!$I18443,0)</f>
        <v>0</v>
      </c>
      <c r="Q18443" s="38">
        <f>IF(Colin!$G18443&lt;$B$1,Colin!$I18443,0)</f>
        <v>0</v>
      </c>
    </row>
    <row r="18444" spans="12:17" x14ac:dyDescent="0.25">
      <c r="L18444" s="38">
        <f>IF(AND(Colin!$G18444=$B$1,Colin!$H18444=$C$3),Colin!$I18444,)</f>
        <v>0</v>
      </c>
      <c r="M18444" s="38">
        <f>IF(AND(Colin!$G18444=$B$1,Colin!$H18444&lt;=$C$3),Colin!$I18444,)</f>
        <v>0</v>
      </c>
      <c r="N18444" s="38">
        <f>IF(AND(Colin!$G18444=$B$2,Colin!$H18444=$C$3),Colin!$I18444,)</f>
        <v>0</v>
      </c>
      <c r="O18444" s="38">
        <f>IF(AND(Colin!$G18444=$B$2,Colin!$H18444&lt;=$C$3),Colin!$I18444,)</f>
        <v>0</v>
      </c>
      <c r="P18444" s="38">
        <f>IF(Colin!$G18444&lt;$B$2,Colin!$I18444,0)</f>
        <v>0</v>
      </c>
      <c r="Q18444" s="38">
        <f>IF(Colin!$G18444&lt;$B$1,Colin!$I18444,0)</f>
        <v>0</v>
      </c>
    </row>
    <row r="18445" spans="12:17" x14ac:dyDescent="0.25">
      <c r="L18445" s="38">
        <f>IF(AND(Colin!$G18445=$B$1,Colin!$H18445=$C$3),Colin!$I18445,)</f>
        <v>0</v>
      </c>
      <c r="M18445" s="38">
        <f>IF(AND(Colin!$G18445=$B$1,Colin!$H18445&lt;=$C$3),Colin!$I18445,)</f>
        <v>0</v>
      </c>
      <c r="N18445" s="38">
        <f>IF(AND(Colin!$G18445=$B$2,Colin!$H18445=$C$3),Colin!$I18445,)</f>
        <v>0</v>
      </c>
      <c r="O18445" s="38">
        <f>IF(AND(Colin!$G18445=$B$2,Colin!$H18445&lt;=$C$3),Colin!$I18445,)</f>
        <v>0</v>
      </c>
      <c r="P18445" s="38">
        <f>IF(Colin!$G18445&lt;$B$2,Colin!$I18445,0)</f>
        <v>0</v>
      </c>
      <c r="Q18445" s="38">
        <f>IF(Colin!$G18445&lt;$B$1,Colin!$I18445,0)</f>
        <v>0</v>
      </c>
    </row>
    <row r="18446" spans="12:17" x14ac:dyDescent="0.25">
      <c r="L18446" s="38">
        <f>IF(AND(Colin!$G18446=$B$1,Colin!$H18446=$C$3),Colin!$I18446,)</f>
        <v>0</v>
      </c>
      <c r="M18446" s="38">
        <f>IF(AND(Colin!$G18446=$B$1,Colin!$H18446&lt;=$C$3),Colin!$I18446,)</f>
        <v>0</v>
      </c>
      <c r="N18446" s="38">
        <f>IF(AND(Colin!$G18446=$B$2,Colin!$H18446=$C$3),Colin!$I18446,)</f>
        <v>0</v>
      </c>
      <c r="O18446" s="38">
        <f>IF(AND(Colin!$G18446=$B$2,Colin!$H18446&lt;=$C$3),Colin!$I18446,)</f>
        <v>0</v>
      </c>
      <c r="P18446" s="38">
        <f>IF(Colin!$G18446&lt;$B$2,Colin!$I18446,0)</f>
        <v>0</v>
      </c>
      <c r="Q18446" s="38">
        <f>IF(Colin!$G18446&lt;$B$1,Colin!$I18446,0)</f>
        <v>0</v>
      </c>
    </row>
    <row r="18447" spans="12:17" x14ac:dyDescent="0.25">
      <c r="L18447" s="38">
        <f>IF(AND(Colin!$G18447=$B$1,Colin!$H18447=$C$3),Colin!$I18447,)</f>
        <v>0</v>
      </c>
      <c r="M18447" s="38">
        <f>IF(AND(Colin!$G18447=$B$1,Colin!$H18447&lt;=$C$3),Colin!$I18447,)</f>
        <v>0</v>
      </c>
      <c r="N18447" s="38">
        <f>IF(AND(Colin!$G18447=$B$2,Colin!$H18447=$C$3),Colin!$I18447,)</f>
        <v>0</v>
      </c>
      <c r="O18447" s="38">
        <f>IF(AND(Colin!$G18447=$B$2,Colin!$H18447&lt;=$C$3),Colin!$I18447,)</f>
        <v>0</v>
      </c>
      <c r="P18447" s="38">
        <f>IF(Colin!$G18447&lt;$B$2,Colin!$I18447,0)</f>
        <v>0</v>
      </c>
      <c r="Q18447" s="38">
        <f>IF(Colin!$G18447&lt;$B$1,Colin!$I18447,0)</f>
        <v>0</v>
      </c>
    </row>
    <row r="18448" spans="12:17" x14ac:dyDescent="0.25">
      <c r="L18448" s="38">
        <f>IF(AND(Colin!$G18448=$B$1,Colin!$H18448=$C$3),Colin!$I18448,)</f>
        <v>0</v>
      </c>
      <c r="M18448" s="38">
        <f>IF(AND(Colin!$G18448=$B$1,Colin!$H18448&lt;=$C$3),Colin!$I18448,)</f>
        <v>0</v>
      </c>
      <c r="N18448" s="38">
        <f>IF(AND(Colin!$G18448=$B$2,Colin!$H18448=$C$3),Colin!$I18448,)</f>
        <v>0</v>
      </c>
      <c r="O18448" s="38">
        <f>IF(AND(Colin!$G18448=$B$2,Colin!$H18448&lt;=$C$3),Colin!$I18448,)</f>
        <v>0</v>
      </c>
      <c r="P18448" s="38">
        <f>IF(Colin!$G18448&lt;$B$2,Colin!$I18448,0)</f>
        <v>0</v>
      </c>
      <c r="Q18448" s="38">
        <f>IF(Colin!$G18448&lt;$B$1,Colin!$I18448,0)</f>
        <v>0</v>
      </c>
    </row>
    <row r="18449" spans="12:17" x14ac:dyDescent="0.25">
      <c r="L18449" s="38">
        <f>IF(AND(Colin!$G18449=$B$1,Colin!$H18449=$C$3),Colin!$I18449,)</f>
        <v>0</v>
      </c>
      <c r="M18449" s="38">
        <f>IF(AND(Colin!$G18449=$B$1,Colin!$H18449&lt;=$C$3),Colin!$I18449,)</f>
        <v>0</v>
      </c>
      <c r="N18449" s="38">
        <f>IF(AND(Colin!$G18449=$B$2,Colin!$H18449=$C$3),Colin!$I18449,)</f>
        <v>0</v>
      </c>
      <c r="O18449" s="38">
        <f>IF(AND(Colin!$G18449=$B$2,Colin!$H18449&lt;=$C$3),Colin!$I18449,)</f>
        <v>0</v>
      </c>
      <c r="P18449" s="38">
        <f>IF(Colin!$G18449&lt;$B$2,Colin!$I18449,0)</f>
        <v>0</v>
      </c>
      <c r="Q18449" s="38">
        <f>IF(Colin!$G18449&lt;$B$1,Colin!$I18449,0)</f>
        <v>0</v>
      </c>
    </row>
    <row r="18450" spans="12:17" x14ac:dyDescent="0.25">
      <c r="L18450" s="38">
        <f>IF(AND(Colin!$G18450=$B$1,Colin!$H18450=$C$3),Colin!$I18450,)</f>
        <v>0</v>
      </c>
      <c r="M18450" s="38">
        <f>IF(AND(Colin!$G18450=$B$1,Colin!$H18450&lt;=$C$3),Colin!$I18450,)</f>
        <v>0</v>
      </c>
      <c r="N18450" s="38">
        <f>IF(AND(Colin!$G18450=$B$2,Colin!$H18450=$C$3),Colin!$I18450,)</f>
        <v>0</v>
      </c>
      <c r="O18450" s="38">
        <f>IF(AND(Colin!$G18450=$B$2,Colin!$H18450&lt;=$C$3),Colin!$I18450,)</f>
        <v>0</v>
      </c>
      <c r="P18450" s="38">
        <f>IF(Colin!$G18450&lt;$B$2,Colin!$I18450,0)</f>
        <v>0</v>
      </c>
      <c r="Q18450" s="38">
        <f>IF(Colin!$G18450&lt;$B$1,Colin!$I18450,0)</f>
        <v>0</v>
      </c>
    </row>
    <row r="18451" spans="12:17" x14ac:dyDescent="0.25">
      <c r="L18451" s="38">
        <f>IF(AND(Colin!$G18451=$B$1,Colin!$H18451=$C$3),Colin!$I18451,)</f>
        <v>0</v>
      </c>
      <c r="M18451" s="38">
        <f>IF(AND(Colin!$G18451=$B$1,Colin!$H18451&lt;=$C$3),Colin!$I18451,)</f>
        <v>0</v>
      </c>
      <c r="N18451" s="38">
        <f>IF(AND(Colin!$G18451=$B$2,Colin!$H18451=$C$3),Colin!$I18451,)</f>
        <v>0</v>
      </c>
      <c r="O18451" s="38">
        <f>IF(AND(Colin!$G18451=$B$2,Colin!$H18451&lt;=$C$3),Colin!$I18451,)</f>
        <v>0</v>
      </c>
      <c r="P18451" s="38">
        <f>IF(Colin!$G18451&lt;$B$2,Colin!$I18451,0)</f>
        <v>0</v>
      </c>
      <c r="Q18451" s="38">
        <f>IF(Colin!$G18451&lt;$B$1,Colin!$I18451,0)</f>
        <v>0</v>
      </c>
    </row>
    <row r="18452" spans="12:17" x14ac:dyDescent="0.25">
      <c r="L18452" s="38">
        <f>IF(AND(Colin!$G18452=$B$1,Colin!$H18452=$C$3),Colin!$I18452,)</f>
        <v>0</v>
      </c>
      <c r="M18452" s="38">
        <f>IF(AND(Colin!$G18452=$B$1,Colin!$H18452&lt;=$C$3),Colin!$I18452,)</f>
        <v>0</v>
      </c>
      <c r="N18452" s="38">
        <f>IF(AND(Colin!$G18452=$B$2,Colin!$H18452=$C$3),Colin!$I18452,)</f>
        <v>0</v>
      </c>
      <c r="O18452" s="38">
        <f>IF(AND(Colin!$G18452=$B$2,Colin!$H18452&lt;=$C$3),Colin!$I18452,)</f>
        <v>0</v>
      </c>
      <c r="P18452" s="38">
        <f>IF(Colin!$G18452&lt;$B$2,Colin!$I18452,0)</f>
        <v>0</v>
      </c>
      <c r="Q18452" s="38">
        <f>IF(Colin!$G18452&lt;$B$1,Colin!$I18452,0)</f>
        <v>0</v>
      </c>
    </row>
    <row r="18453" spans="12:17" x14ac:dyDescent="0.25">
      <c r="L18453" s="38">
        <f>IF(AND(Colin!$G18453=$B$1,Colin!$H18453=$C$3),Colin!$I18453,)</f>
        <v>0</v>
      </c>
      <c r="M18453" s="38">
        <f>IF(AND(Colin!$G18453=$B$1,Colin!$H18453&lt;=$C$3),Colin!$I18453,)</f>
        <v>0</v>
      </c>
      <c r="N18453" s="38">
        <f>IF(AND(Colin!$G18453=$B$2,Colin!$H18453=$C$3),Colin!$I18453,)</f>
        <v>0</v>
      </c>
      <c r="O18453" s="38">
        <f>IF(AND(Colin!$G18453=$B$2,Colin!$H18453&lt;=$C$3),Colin!$I18453,)</f>
        <v>0</v>
      </c>
      <c r="P18453" s="38">
        <f>IF(Colin!$G18453&lt;$B$2,Colin!$I18453,0)</f>
        <v>0</v>
      </c>
      <c r="Q18453" s="38">
        <f>IF(Colin!$G18453&lt;$B$1,Colin!$I18453,0)</f>
        <v>0</v>
      </c>
    </row>
    <row r="18454" spans="12:17" x14ac:dyDescent="0.25">
      <c r="L18454" s="38">
        <f>IF(AND(Colin!$G18454=$B$1,Colin!$H18454=$C$3),Colin!$I18454,)</f>
        <v>0</v>
      </c>
      <c r="M18454" s="38">
        <f>IF(AND(Colin!$G18454=$B$1,Colin!$H18454&lt;=$C$3),Colin!$I18454,)</f>
        <v>0</v>
      </c>
      <c r="N18454" s="38">
        <f>IF(AND(Colin!$G18454=$B$2,Colin!$H18454=$C$3),Colin!$I18454,)</f>
        <v>0</v>
      </c>
      <c r="O18454" s="38">
        <f>IF(AND(Colin!$G18454=$B$2,Colin!$H18454&lt;=$C$3),Colin!$I18454,)</f>
        <v>0</v>
      </c>
      <c r="P18454" s="38">
        <f>IF(Colin!$G18454&lt;$B$2,Colin!$I18454,0)</f>
        <v>0</v>
      </c>
      <c r="Q18454" s="38">
        <f>IF(Colin!$G18454&lt;$B$1,Colin!$I18454,0)</f>
        <v>0</v>
      </c>
    </row>
    <row r="18455" spans="12:17" x14ac:dyDescent="0.25">
      <c r="L18455" s="38">
        <f>IF(AND(Colin!$G18455=$B$1,Colin!$H18455=$C$3),Colin!$I18455,)</f>
        <v>0</v>
      </c>
      <c r="M18455" s="38">
        <f>IF(AND(Colin!$G18455=$B$1,Colin!$H18455&lt;=$C$3),Colin!$I18455,)</f>
        <v>0</v>
      </c>
      <c r="N18455" s="38">
        <f>IF(AND(Colin!$G18455=$B$2,Colin!$H18455=$C$3),Colin!$I18455,)</f>
        <v>0</v>
      </c>
      <c r="O18455" s="38">
        <f>IF(AND(Colin!$G18455=$B$2,Colin!$H18455&lt;=$C$3),Colin!$I18455,)</f>
        <v>0</v>
      </c>
      <c r="P18455" s="38">
        <f>IF(Colin!$G18455&lt;$B$2,Colin!$I18455,0)</f>
        <v>0</v>
      </c>
      <c r="Q18455" s="38">
        <f>IF(Colin!$G18455&lt;$B$1,Colin!$I18455,0)</f>
        <v>0</v>
      </c>
    </row>
    <row r="18456" spans="12:17" x14ac:dyDescent="0.25">
      <c r="L18456" s="38">
        <f>IF(AND(Colin!$G18456=$B$1,Colin!$H18456=$C$3),Colin!$I18456,)</f>
        <v>0</v>
      </c>
      <c r="M18456" s="38">
        <f>IF(AND(Colin!$G18456=$B$1,Colin!$H18456&lt;=$C$3),Colin!$I18456,)</f>
        <v>0</v>
      </c>
      <c r="N18456" s="38">
        <f>IF(AND(Colin!$G18456=$B$2,Colin!$H18456=$C$3),Colin!$I18456,)</f>
        <v>0</v>
      </c>
      <c r="O18456" s="38">
        <f>IF(AND(Colin!$G18456=$B$2,Colin!$H18456&lt;=$C$3),Colin!$I18456,)</f>
        <v>0</v>
      </c>
      <c r="P18456" s="38">
        <f>IF(Colin!$G18456&lt;$B$2,Colin!$I18456,0)</f>
        <v>0</v>
      </c>
      <c r="Q18456" s="38">
        <f>IF(Colin!$G18456&lt;$B$1,Colin!$I18456,0)</f>
        <v>0</v>
      </c>
    </row>
    <row r="18457" spans="12:17" x14ac:dyDescent="0.25">
      <c r="L18457" s="38">
        <f>IF(AND(Colin!$G18457=$B$1,Colin!$H18457=$C$3),Colin!$I18457,)</f>
        <v>0</v>
      </c>
      <c r="M18457" s="38">
        <f>IF(AND(Colin!$G18457=$B$1,Colin!$H18457&lt;=$C$3),Colin!$I18457,)</f>
        <v>0</v>
      </c>
      <c r="N18457" s="38">
        <f>IF(AND(Colin!$G18457=$B$2,Colin!$H18457=$C$3),Colin!$I18457,)</f>
        <v>0</v>
      </c>
      <c r="O18457" s="38">
        <f>IF(AND(Colin!$G18457=$B$2,Colin!$H18457&lt;=$C$3),Colin!$I18457,)</f>
        <v>0</v>
      </c>
      <c r="P18457" s="38">
        <f>IF(Colin!$G18457&lt;$B$2,Colin!$I18457,0)</f>
        <v>0</v>
      </c>
      <c r="Q18457" s="38">
        <f>IF(Colin!$G18457&lt;$B$1,Colin!$I18457,0)</f>
        <v>0</v>
      </c>
    </row>
    <row r="18458" spans="12:17" x14ac:dyDescent="0.25">
      <c r="L18458" s="38">
        <f>IF(AND(Colin!$G18458=$B$1,Colin!$H18458=$C$3),Colin!$I18458,)</f>
        <v>0</v>
      </c>
      <c r="M18458" s="38">
        <f>IF(AND(Colin!$G18458=$B$1,Colin!$H18458&lt;=$C$3),Colin!$I18458,)</f>
        <v>0</v>
      </c>
      <c r="N18458" s="38">
        <f>IF(AND(Colin!$G18458=$B$2,Colin!$H18458=$C$3),Colin!$I18458,)</f>
        <v>0</v>
      </c>
      <c r="O18458" s="38">
        <f>IF(AND(Colin!$G18458=$B$2,Colin!$H18458&lt;=$C$3),Colin!$I18458,)</f>
        <v>0</v>
      </c>
      <c r="P18458" s="38">
        <f>IF(Colin!$G18458&lt;$B$2,Colin!$I18458,0)</f>
        <v>0</v>
      </c>
      <c r="Q18458" s="38">
        <f>IF(Colin!$G18458&lt;$B$1,Colin!$I18458,0)</f>
        <v>0</v>
      </c>
    </row>
    <row r="18459" spans="12:17" x14ac:dyDescent="0.25">
      <c r="L18459" s="38">
        <f>IF(AND(Colin!$G18459=$B$1,Colin!$H18459=$C$3),Colin!$I18459,)</f>
        <v>0</v>
      </c>
      <c r="M18459" s="38">
        <f>IF(AND(Colin!$G18459=$B$1,Colin!$H18459&lt;=$C$3),Colin!$I18459,)</f>
        <v>0</v>
      </c>
      <c r="N18459" s="38">
        <f>IF(AND(Colin!$G18459=$B$2,Colin!$H18459=$C$3),Colin!$I18459,)</f>
        <v>0</v>
      </c>
      <c r="O18459" s="38">
        <f>IF(AND(Colin!$G18459=$B$2,Colin!$H18459&lt;=$C$3),Colin!$I18459,)</f>
        <v>0</v>
      </c>
      <c r="P18459" s="38">
        <f>IF(Colin!$G18459&lt;$B$2,Colin!$I18459,0)</f>
        <v>0</v>
      </c>
      <c r="Q18459" s="38">
        <f>IF(Colin!$G18459&lt;$B$1,Colin!$I18459,0)</f>
        <v>0</v>
      </c>
    </row>
    <row r="18460" spans="12:17" x14ac:dyDescent="0.25">
      <c r="L18460" s="38">
        <f>IF(AND(Colin!$G18460=$B$1,Colin!$H18460=$C$3),Colin!$I18460,)</f>
        <v>0</v>
      </c>
      <c r="M18460" s="38">
        <f>IF(AND(Colin!$G18460=$B$1,Colin!$H18460&lt;=$C$3),Colin!$I18460,)</f>
        <v>0</v>
      </c>
      <c r="N18460" s="38">
        <f>IF(AND(Colin!$G18460=$B$2,Colin!$H18460=$C$3),Colin!$I18460,)</f>
        <v>0</v>
      </c>
      <c r="O18460" s="38">
        <f>IF(AND(Colin!$G18460=$B$2,Colin!$H18460&lt;=$C$3),Colin!$I18460,)</f>
        <v>0</v>
      </c>
      <c r="P18460" s="38">
        <f>IF(Colin!$G18460&lt;$B$2,Colin!$I18460,0)</f>
        <v>0</v>
      </c>
      <c r="Q18460" s="38">
        <f>IF(Colin!$G18460&lt;$B$1,Colin!$I18460,0)</f>
        <v>0</v>
      </c>
    </row>
    <row r="18461" spans="12:17" x14ac:dyDescent="0.25">
      <c r="L18461" s="38">
        <f>IF(AND(Colin!$G18461=$B$1,Colin!$H18461=$C$3),Colin!$I18461,)</f>
        <v>0</v>
      </c>
      <c r="M18461" s="38">
        <f>IF(AND(Colin!$G18461=$B$1,Colin!$H18461&lt;=$C$3),Colin!$I18461,)</f>
        <v>0</v>
      </c>
      <c r="N18461" s="38">
        <f>IF(AND(Colin!$G18461=$B$2,Colin!$H18461=$C$3),Colin!$I18461,)</f>
        <v>0</v>
      </c>
      <c r="O18461" s="38">
        <f>IF(AND(Colin!$G18461=$B$2,Colin!$H18461&lt;=$C$3),Colin!$I18461,)</f>
        <v>0</v>
      </c>
      <c r="P18461" s="38">
        <f>IF(Colin!$G18461&lt;$B$2,Colin!$I18461,0)</f>
        <v>0</v>
      </c>
      <c r="Q18461" s="38">
        <f>IF(Colin!$G18461&lt;$B$1,Colin!$I18461,0)</f>
        <v>0</v>
      </c>
    </row>
    <row r="18462" spans="12:17" x14ac:dyDescent="0.25">
      <c r="L18462" s="38">
        <f>IF(AND(Colin!$G18462=$B$1,Colin!$H18462=$C$3),Colin!$I18462,)</f>
        <v>0</v>
      </c>
      <c r="M18462" s="38">
        <f>IF(AND(Colin!$G18462=$B$1,Colin!$H18462&lt;=$C$3),Colin!$I18462,)</f>
        <v>0</v>
      </c>
      <c r="N18462" s="38">
        <f>IF(AND(Colin!$G18462=$B$2,Colin!$H18462=$C$3),Colin!$I18462,)</f>
        <v>0</v>
      </c>
      <c r="O18462" s="38">
        <f>IF(AND(Colin!$G18462=$B$2,Colin!$H18462&lt;=$C$3),Colin!$I18462,)</f>
        <v>0</v>
      </c>
      <c r="P18462" s="38">
        <f>IF(Colin!$G18462&lt;$B$2,Colin!$I18462,0)</f>
        <v>0</v>
      </c>
      <c r="Q18462" s="38">
        <f>IF(Colin!$G18462&lt;$B$1,Colin!$I18462,0)</f>
        <v>0</v>
      </c>
    </row>
    <row r="18463" spans="12:17" x14ac:dyDescent="0.25">
      <c r="L18463" s="38">
        <f>IF(AND(Colin!$G18463=$B$1,Colin!$H18463=$C$3),Colin!$I18463,)</f>
        <v>0</v>
      </c>
      <c r="M18463" s="38">
        <f>IF(AND(Colin!$G18463=$B$1,Colin!$H18463&lt;=$C$3),Colin!$I18463,)</f>
        <v>0</v>
      </c>
      <c r="N18463" s="38">
        <f>IF(AND(Colin!$G18463=$B$2,Colin!$H18463=$C$3),Colin!$I18463,)</f>
        <v>0</v>
      </c>
      <c r="O18463" s="38">
        <f>IF(AND(Colin!$G18463=$B$2,Colin!$H18463&lt;=$C$3),Colin!$I18463,)</f>
        <v>0</v>
      </c>
      <c r="P18463" s="38">
        <f>IF(Colin!$G18463&lt;$B$2,Colin!$I18463,0)</f>
        <v>0</v>
      </c>
      <c r="Q18463" s="38">
        <f>IF(Colin!$G18463&lt;$B$1,Colin!$I18463,0)</f>
        <v>0</v>
      </c>
    </row>
    <row r="18464" spans="12:17" x14ac:dyDescent="0.25">
      <c r="L18464" s="38">
        <f>IF(AND(Colin!$G18464=$B$1,Colin!$H18464=$C$3),Colin!$I18464,)</f>
        <v>0</v>
      </c>
      <c r="M18464" s="38">
        <f>IF(AND(Colin!$G18464=$B$1,Colin!$H18464&lt;=$C$3),Colin!$I18464,)</f>
        <v>0</v>
      </c>
      <c r="N18464" s="38">
        <f>IF(AND(Colin!$G18464=$B$2,Colin!$H18464=$C$3),Colin!$I18464,)</f>
        <v>0</v>
      </c>
      <c r="O18464" s="38">
        <f>IF(AND(Colin!$G18464=$B$2,Colin!$H18464&lt;=$C$3),Colin!$I18464,)</f>
        <v>0</v>
      </c>
      <c r="P18464" s="38">
        <f>IF(Colin!$G18464&lt;$B$2,Colin!$I18464,0)</f>
        <v>0</v>
      </c>
      <c r="Q18464" s="38">
        <f>IF(Colin!$G18464&lt;$B$1,Colin!$I18464,0)</f>
        <v>0</v>
      </c>
    </row>
    <row r="18465" spans="12:17" x14ac:dyDescent="0.25">
      <c r="L18465" s="38">
        <f>IF(AND(Colin!$G18465=$B$1,Colin!$H18465=$C$3),Colin!$I18465,)</f>
        <v>0</v>
      </c>
      <c r="M18465" s="38">
        <f>IF(AND(Colin!$G18465=$B$1,Colin!$H18465&lt;=$C$3),Colin!$I18465,)</f>
        <v>0</v>
      </c>
      <c r="N18465" s="38">
        <f>IF(AND(Colin!$G18465=$B$2,Colin!$H18465=$C$3),Colin!$I18465,)</f>
        <v>0</v>
      </c>
      <c r="O18465" s="38">
        <f>IF(AND(Colin!$G18465=$B$2,Colin!$H18465&lt;=$C$3),Colin!$I18465,)</f>
        <v>0</v>
      </c>
      <c r="P18465" s="38">
        <f>IF(Colin!$G18465&lt;$B$2,Colin!$I18465,0)</f>
        <v>0</v>
      </c>
      <c r="Q18465" s="38">
        <f>IF(Colin!$G18465&lt;$B$1,Colin!$I18465,0)</f>
        <v>0</v>
      </c>
    </row>
    <row r="18466" spans="12:17" x14ac:dyDescent="0.25">
      <c r="L18466" s="38">
        <f>IF(AND(Colin!$G18466=$B$1,Colin!$H18466=$C$3),Colin!$I18466,)</f>
        <v>0</v>
      </c>
      <c r="M18466" s="38">
        <f>IF(AND(Colin!$G18466=$B$1,Colin!$H18466&lt;=$C$3),Colin!$I18466,)</f>
        <v>0</v>
      </c>
      <c r="N18466" s="38">
        <f>IF(AND(Colin!$G18466=$B$2,Colin!$H18466=$C$3),Colin!$I18466,)</f>
        <v>0</v>
      </c>
      <c r="O18466" s="38">
        <f>IF(AND(Colin!$G18466=$B$2,Colin!$H18466&lt;=$C$3),Colin!$I18466,)</f>
        <v>0</v>
      </c>
      <c r="P18466" s="38">
        <f>IF(Colin!$G18466&lt;$B$2,Colin!$I18466,0)</f>
        <v>0</v>
      </c>
      <c r="Q18466" s="38">
        <f>IF(Colin!$G18466&lt;$B$1,Colin!$I18466,0)</f>
        <v>0</v>
      </c>
    </row>
    <row r="18467" spans="12:17" x14ac:dyDescent="0.25">
      <c r="L18467" s="38">
        <f>IF(AND(Colin!$G18467=$B$1,Colin!$H18467=$C$3),Colin!$I18467,)</f>
        <v>0</v>
      </c>
      <c r="M18467" s="38">
        <f>IF(AND(Colin!$G18467=$B$1,Colin!$H18467&lt;=$C$3),Colin!$I18467,)</f>
        <v>0</v>
      </c>
      <c r="N18467" s="38">
        <f>IF(AND(Colin!$G18467=$B$2,Colin!$H18467=$C$3),Colin!$I18467,)</f>
        <v>0</v>
      </c>
      <c r="O18467" s="38">
        <f>IF(AND(Colin!$G18467=$B$2,Colin!$H18467&lt;=$C$3),Colin!$I18467,)</f>
        <v>0</v>
      </c>
      <c r="P18467" s="38">
        <f>IF(Colin!$G18467&lt;$B$2,Colin!$I18467,0)</f>
        <v>0</v>
      </c>
      <c r="Q18467" s="38">
        <f>IF(Colin!$G18467&lt;$B$1,Colin!$I18467,0)</f>
        <v>0</v>
      </c>
    </row>
    <row r="18468" spans="12:17" x14ac:dyDescent="0.25">
      <c r="L18468" s="38">
        <f>IF(AND(Colin!$G18468=$B$1,Colin!$H18468=$C$3),Colin!$I18468,)</f>
        <v>0</v>
      </c>
      <c r="M18468" s="38">
        <f>IF(AND(Colin!$G18468=$B$1,Colin!$H18468&lt;=$C$3),Colin!$I18468,)</f>
        <v>0</v>
      </c>
      <c r="N18468" s="38">
        <f>IF(AND(Colin!$G18468=$B$2,Colin!$H18468=$C$3),Colin!$I18468,)</f>
        <v>0</v>
      </c>
      <c r="O18468" s="38">
        <f>IF(AND(Colin!$G18468=$B$2,Colin!$H18468&lt;=$C$3),Colin!$I18468,)</f>
        <v>0</v>
      </c>
      <c r="P18468" s="38">
        <f>IF(Colin!$G18468&lt;$B$2,Colin!$I18468,0)</f>
        <v>0</v>
      </c>
      <c r="Q18468" s="38">
        <f>IF(Colin!$G18468&lt;$B$1,Colin!$I18468,0)</f>
        <v>0</v>
      </c>
    </row>
    <row r="18469" spans="12:17" x14ac:dyDescent="0.25">
      <c r="L18469" s="38">
        <f>IF(AND(Colin!$G18469=$B$1,Colin!$H18469=$C$3),Colin!$I18469,)</f>
        <v>0</v>
      </c>
      <c r="M18469" s="38">
        <f>IF(AND(Colin!$G18469=$B$1,Colin!$H18469&lt;=$C$3),Colin!$I18469,)</f>
        <v>0</v>
      </c>
      <c r="N18469" s="38">
        <f>IF(AND(Colin!$G18469=$B$2,Colin!$H18469=$C$3),Colin!$I18469,)</f>
        <v>0</v>
      </c>
      <c r="O18469" s="38">
        <f>IF(AND(Colin!$G18469=$B$2,Colin!$H18469&lt;=$C$3),Colin!$I18469,)</f>
        <v>0</v>
      </c>
      <c r="P18469" s="38">
        <f>IF(Colin!$G18469&lt;$B$2,Colin!$I18469,0)</f>
        <v>0</v>
      </c>
      <c r="Q18469" s="38">
        <f>IF(Colin!$G18469&lt;$B$1,Colin!$I18469,0)</f>
        <v>0</v>
      </c>
    </row>
    <row r="18470" spans="12:17" x14ac:dyDescent="0.25">
      <c r="L18470" s="38">
        <f>IF(AND(Colin!$G18470=$B$1,Colin!$H18470=$C$3),Colin!$I18470,)</f>
        <v>0</v>
      </c>
      <c r="M18470" s="38">
        <f>IF(AND(Colin!$G18470=$B$1,Colin!$H18470&lt;=$C$3),Colin!$I18470,)</f>
        <v>0</v>
      </c>
      <c r="N18470" s="38">
        <f>IF(AND(Colin!$G18470=$B$2,Colin!$H18470=$C$3),Colin!$I18470,)</f>
        <v>0</v>
      </c>
      <c r="O18470" s="38">
        <f>IF(AND(Colin!$G18470=$B$2,Colin!$H18470&lt;=$C$3),Colin!$I18470,)</f>
        <v>0</v>
      </c>
      <c r="P18470" s="38">
        <f>IF(Colin!$G18470&lt;$B$2,Colin!$I18470,0)</f>
        <v>0</v>
      </c>
      <c r="Q18470" s="38">
        <f>IF(Colin!$G18470&lt;$B$1,Colin!$I18470,0)</f>
        <v>0</v>
      </c>
    </row>
    <row r="18471" spans="12:17" x14ac:dyDescent="0.25">
      <c r="L18471" s="38">
        <f>IF(AND(Colin!$G18471=$B$1,Colin!$H18471=$C$3),Colin!$I18471,)</f>
        <v>0</v>
      </c>
      <c r="M18471" s="38">
        <f>IF(AND(Colin!$G18471=$B$1,Colin!$H18471&lt;=$C$3),Colin!$I18471,)</f>
        <v>0</v>
      </c>
      <c r="N18471" s="38">
        <f>IF(AND(Colin!$G18471=$B$2,Colin!$H18471=$C$3),Colin!$I18471,)</f>
        <v>0</v>
      </c>
      <c r="O18471" s="38">
        <f>IF(AND(Colin!$G18471=$B$2,Colin!$H18471&lt;=$C$3),Colin!$I18471,)</f>
        <v>0</v>
      </c>
      <c r="P18471" s="38">
        <f>IF(Colin!$G18471&lt;$B$2,Colin!$I18471,0)</f>
        <v>0</v>
      </c>
      <c r="Q18471" s="38">
        <f>IF(Colin!$G18471&lt;$B$1,Colin!$I18471,0)</f>
        <v>0</v>
      </c>
    </row>
    <row r="18472" spans="12:17" x14ac:dyDescent="0.25">
      <c r="L18472" s="38">
        <f>IF(AND(Colin!$G18472=$B$1,Colin!$H18472=$C$3),Colin!$I18472,)</f>
        <v>0</v>
      </c>
      <c r="M18472" s="38">
        <f>IF(AND(Colin!$G18472=$B$1,Colin!$H18472&lt;=$C$3),Colin!$I18472,)</f>
        <v>0</v>
      </c>
      <c r="N18472" s="38">
        <f>IF(AND(Colin!$G18472=$B$2,Colin!$H18472=$C$3),Colin!$I18472,)</f>
        <v>0</v>
      </c>
      <c r="O18472" s="38">
        <f>IF(AND(Colin!$G18472=$B$2,Colin!$H18472&lt;=$C$3),Colin!$I18472,)</f>
        <v>0</v>
      </c>
      <c r="P18472" s="38">
        <f>IF(Colin!$G18472&lt;$B$2,Colin!$I18472,0)</f>
        <v>0</v>
      </c>
      <c r="Q18472" s="38">
        <f>IF(Colin!$G18472&lt;$B$1,Colin!$I18472,0)</f>
        <v>0</v>
      </c>
    </row>
    <row r="18473" spans="12:17" x14ac:dyDescent="0.25">
      <c r="L18473" s="38">
        <f>IF(AND(Colin!$G18473=$B$1,Colin!$H18473=$C$3),Colin!$I18473,)</f>
        <v>0</v>
      </c>
      <c r="M18473" s="38">
        <f>IF(AND(Colin!$G18473=$B$1,Colin!$H18473&lt;=$C$3),Colin!$I18473,)</f>
        <v>0</v>
      </c>
      <c r="N18473" s="38">
        <f>IF(AND(Colin!$G18473=$B$2,Colin!$H18473=$C$3),Colin!$I18473,)</f>
        <v>0</v>
      </c>
      <c r="O18473" s="38">
        <f>IF(AND(Colin!$G18473=$B$2,Colin!$H18473&lt;=$C$3),Colin!$I18473,)</f>
        <v>0</v>
      </c>
      <c r="P18473" s="38">
        <f>IF(Colin!$G18473&lt;$B$2,Colin!$I18473,0)</f>
        <v>0</v>
      </c>
      <c r="Q18473" s="38">
        <f>IF(Colin!$G18473&lt;$B$1,Colin!$I18473,0)</f>
        <v>0</v>
      </c>
    </row>
    <row r="18474" spans="12:17" x14ac:dyDescent="0.25">
      <c r="L18474" s="38">
        <f>IF(AND(Colin!$G18474=$B$1,Colin!$H18474=$C$3),Colin!$I18474,)</f>
        <v>0</v>
      </c>
      <c r="M18474" s="38">
        <f>IF(AND(Colin!$G18474=$B$1,Colin!$H18474&lt;=$C$3),Colin!$I18474,)</f>
        <v>0</v>
      </c>
      <c r="N18474" s="38">
        <f>IF(AND(Colin!$G18474=$B$2,Colin!$H18474=$C$3),Colin!$I18474,)</f>
        <v>0</v>
      </c>
      <c r="O18474" s="38">
        <f>IF(AND(Colin!$G18474=$B$2,Colin!$H18474&lt;=$C$3),Colin!$I18474,)</f>
        <v>0</v>
      </c>
      <c r="P18474" s="38">
        <f>IF(Colin!$G18474&lt;$B$2,Colin!$I18474,0)</f>
        <v>0</v>
      </c>
      <c r="Q18474" s="38">
        <f>IF(Colin!$G18474&lt;$B$1,Colin!$I18474,0)</f>
        <v>0</v>
      </c>
    </row>
    <row r="18475" spans="12:17" x14ac:dyDescent="0.25">
      <c r="L18475" s="38">
        <f>IF(AND(Colin!$G18475=$B$1,Colin!$H18475=$C$3),Colin!$I18475,)</f>
        <v>0</v>
      </c>
      <c r="M18475" s="38">
        <f>IF(AND(Colin!$G18475=$B$1,Colin!$H18475&lt;=$C$3),Colin!$I18475,)</f>
        <v>0</v>
      </c>
      <c r="N18475" s="38">
        <f>IF(AND(Colin!$G18475=$B$2,Colin!$H18475=$C$3),Colin!$I18475,)</f>
        <v>0</v>
      </c>
      <c r="O18475" s="38">
        <f>IF(AND(Colin!$G18475=$B$2,Colin!$H18475&lt;=$C$3),Colin!$I18475,)</f>
        <v>0</v>
      </c>
      <c r="P18475" s="38">
        <f>IF(Colin!$G18475&lt;$B$2,Colin!$I18475,0)</f>
        <v>0</v>
      </c>
      <c r="Q18475" s="38">
        <f>IF(Colin!$G18475&lt;$B$1,Colin!$I18475,0)</f>
        <v>0</v>
      </c>
    </row>
    <row r="18476" spans="12:17" x14ac:dyDescent="0.25">
      <c r="L18476" s="38">
        <f>IF(AND(Colin!$G18476=$B$1,Colin!$H18476=$C$3),Colin!$I18476,)</f>
        <v>0</v>
      </c>
      <c r="M18476" s="38">
        <f>IF(AND(Colin!$G18476=$B$1,Colin!$H18476&lt;=$C$3),Colin!$I18476,)</f>
        <v>0</v>
      </c>
      <c r="N18476" s="38">
        <f>IF(AND(Colin!$G18476=$B$2,Colin!$H18476=$C$3),Colin!$I18476,)</f>
        <v>0</v>
      </c>
      <c r="O18476" s="38">
        <f>IF(AND(Colin!$G18476=$B$2,Colin!$H18476&lt;=$C$3),Colin!$I18476,)</f>
        <v>0</v>
      </c>
      <c r="P18476" s="38">
        <f>IF(Colin!$G18476&lt;$B$2,Colin!$I18476,0)</f>
        <v>0</v>
      </c>
      <c r="Q18476" s="38">
        <f>IF(Colin!$G18476&lt;$B$1,Colin!$I18476,0)</f>
        <v>0</v>
      </c>
    </row>
    <row r="18477" spans="12:17" x14ac:dyDescent="0.25">
      <c r="L18477" s="38">
        <f>IF(AND(Colin!$G18477=$B$1,Colin!$H18477=$C$3),Colin!$I18477,)</f>
        <v>0</v>
      </c>
      <c r="M18477" s="38">
        <f>IF(AND(Colin!$G18477=$B$1,Colin!$H18477&lt;=$C$3),Colin!$I18477,)</f>
        <v>0</v>
      </c>
      <c r="N18477" s="38">
        <f>IF(AND(Colin!$G18477=$B$2,Colin!$H18477=$C$3),Colin!$I18477,)</f>
        <v>0</v>
      </c>
      <c r="O18477" s="38">
        <f>IF(AND(Colin!$G18477=$B$2,Colin!$H18477&lt;=$C$3),Colin!$I18477,)</f>
        <v>0</v>
      </c>
      <c r="P18477" s="38">
        <f>IF(Colin!$G18477&lt;$B$2,Colin!$I18477,0)</f>
        <v>0</v>
      </c>
      <c r="Q18477" s="38">
        <f>IF(Colin!$G18477&lt;$B$1,Colin!$I18477,0)</f>
        <v>0</v>
      </c>
    </row>
    <row r="18478" spans="12:17" x14ac:dyDescent="0.25">
      <c r="L18478" s="38">
        <f>IF(AND(Colin!$G18478=$B$1,Colin!$H18478=$C$3),Colin!$I18478,)</f>
        <v>0</v>
      </c>
      <c r="M18478" s="38">
        <f>IF(AND(Colin!$G18478=$B$1,Colin!$H18478&lt;=$C$3),Colin!$I18478,)</f>
        <v>0</v>
      </c>
      <c r="N18478" s="38">
        <f>IF(AND(Colin!$G18478=$B$2,Colin!$H18478=$C$3),Colin!$I18478,)</f>
        <v>0</v>
      </c>
      <c r="O18478" s="38">
        <f>IF(AND(Colin!$G18478=$B$2,Colin!$H18478&lt;=$C$3),Colin!$I18478,)</f>
        <v>0</v>
      </c>
      <c r="P18478" s="38">
        <f>IF(Colin!$G18478&lt;$B$2,Colin!$I18478,0)</f>
        <v>0</v>
      </c>
      <c r="Q18478" s="38">
        <f>IF(Colin!$G18478&lt;$B$1,Colin!$I18478,0)</f>
        <v>0</v>
      </c>
    </row>
    <row r="18479" spans="12:17" x14ac:dyDescent="0.25">
      <c r="L18479" s="38">
        <f>IF(AND(Colin!$G18479=$B$1,Colin!$H18479=$C$3),Colin!$I18479,)</f>
        <v>0</v>
      </c>
      <c r="M18479" s="38">
        <f>IF(AND(Colin!$G18479=$B$1,Colin!$H18479&lt;=$C$3),Colin!$I18479,)</f>
        <v>0</v>
      </c>
      <c r="N18479" s="38">
        <f>IF(AND(Colin!$G18479=$B$2,Colin!$H18479=$C$3),Colin!$I18479,)</f>
        <v>0</v>
      </c>
      <c r="O18479" s="38">
        <f>IF(AND(Colin!$G18479=$B$2,Colin!$H18479&lt;=$C$3),Colin!$I18479,)</f>
        <v>0</v>
      </c>
      <c r="P18479" s="38">
        <f>IF(Colin!$G18479&lt;$B$2,Colin!$I18479,0)</f>
        <v>0</v>
      </c>
      <c r="Q18479" s="38">
        <f>IF(Colin!$G18479&lt;$B$1,Colin!$I18479,0)</f>
        <v>0</v>
      </c>
    </row>
    <row r="18480" spans="12:17" x14ac:dyDescent="0.25">
      <c r="L18480" s="38">
        <f>IF(AND(Colin!$G18480=$B$1,Colin!$H18480=$C$3),Colin!$I18480,)</f>
        <v>0</v>
      </c>
      <c r="M18480" s="38">
        <f>IF(AND(Colin!$G18480=$B$1,Colin!$H18480&lt;=$C$3),Colin!$I18480,)</f>
        <v>0</v>
      </c>
      <c r="N18480" s="38">
        <f>IF(AND(Colin!$G18480=$B$2,Colin!$H18480=$C$3),Colin!$I18480,)</f>
        <v>0</v>
      </c>
      <c r="O18480" s="38">
        <f>IF(AND(Colin!$G18480=$B$2,Colin!$H18480&lt;=$C$3),Colin!$I18480,)</f>
        <v>0</v>
      </c>
      <c r="P18480" s="38">
        <f>IF(Colin!$G18480&lt;$B$2,Colin!$I18480,0)</f>
        <v>0</v>
      </c>
      <c r="Q18480" s="38">
        <f>IF(Colin!$G18480&lt;$B$1,Colin!$I18480,0)</f>
        <v>0</v>
      </c>
    </row>
    <row r="18481" spans="12:17" x14ac:dyDescent="0.25">
      <c r="L18481" s="38">
        <f>IF(AND(Colin!$G18481=$B$1,Colin!$H18481=$C$3),Colin!$I18481,)</f>
        <v>0</v>
      </c>
      <c r="M18481" s="38">
        <f>IF(AND(Colin!$G18481=$B$1,Colin!$H18481&lt;=$C$3),Colin!$I18481,)</f>
        <v>0</v>
      </c>
      <c r="N18481" s="38">
        <f>IF(AND(Colin!$G18481=$B$2,Colin!$H18481=$C$3),Colin!$I18481,)</f>
        <v>0</v>
      </c>
      <c r="O18481" s="38">
        <f>IF(AND(Colin!$G18481=$B$2,Colin!$H18481&lt;=$C$3),Colin!$I18481,)</f>
        <v>0</v>
      </c>
      <c r="P18481" s="38">
        <f>IF(Colin!$G18481&lt;$B$2,Colin!$I18481,0)</f>
        <v>0</v>
      </c>
      <c r="Q18481" s="38">
        <f>IF(Colin!$G18481&lt;$B$1,Colin!$I18481,0)</f>
        <v>0</v>
      </c>
    </row>
    <row r="18482" spans="12:17" x14ac:dyDescent="0.25">
      <c r="L18482" s="38">
        <f>IF(AND(Colin!$G18482=$B$1,Colin!$H18482=$C$3),Colin!$I18482,)</f>
        <v>0</v>
      </c>
      <c r="M18482" s="38">
        <f>IF(AND(Colin!$G18482=$B$1,Colin!$H18482&lt;=$C$3),Colin!$I18482,)</f>
        <v>0</v>
      </c>
      <c r="N18482" s="38">
        <f>IF(AND(Colin!$G18482=$B$2,Colin!$H18482=$C$3),Colin!$I18482,)</f>
        <v>0</v>
      </c>
      <c r="O18482" s="38">
        <f>IF(AND(Colin!$G18482=$B$2,Colin!$H18482&lt;=$C$3),Colin!$I18482,)</f>
        <v>0</v>
      </c>
      <c r="P18482" s="38">
        <f>IF(Colin!$G18482&lt;$B$2,Colin!$I18482,0)</f>
        <v>0</v>
      </c>
      <c r="Q18482" s="38">
        <f>IF(Colin!$G18482&lt;$B$1,Colin!$I18482,0)</f>
        <v>0</v>
      </c>
    </row>
    <row r="18483" spans="12:17" x14ac:dyDescent="0.25">
      <c r="L18483" s="38">
        <f>IF(AND(Colin!$G18483=$B$1,Colin!$H18483=$C$3),Colin!$I18483,)</f>
        <v>0</v>
      </c>
      <c r="M18483" s="38">
        <f>IF(AND(Colin!$G18483=$B$1,Colin!$H18483&lt;=$C$3),Colin!$I18483,)</f>
        <v>0</v>
      </c>
      <c r="N18483" s="38">
        <f>IF(AND(Colin!$G18483=$B$2,Colin!$H18483=$C$3),Colin!$I18483,)</f>
        <v>0</v>
      </c>
      <c r="O18483" s="38">
        <f>IF(AND(Colin!$G18483=$B$2,Colin!$H18483&lt;=$C$3),Colin!$I18483,)</f>
        <v>0</v>
      </c>
      <c r="P18483" s="38">
        <f>IF(Colin!$G18483&lt;$B$2,Colin!$I18483,0)</f>
        <v>0</v>
      </c>
      <c r="Q18483" s="38">
        <f>IF(Colin!$G18483&lt;$B$1,Colin!$I18483,0)</f>
        <v>0</v>
      </c>
    </row>
    <row r="18484" spans="12:17" x14ac:dyDescent="0.25">
      <c r="L18484" s="38">
        <f>IF(AND(Colin!$G18484=$B$1,Colin!$H18484=$C$3),Colin!$I18484,)</f>
        <v>0</v>
      </c>
      <c r="M18484" s="38">
        <f>IF(AND(Colin!$G18484=$B$1,Colin!$H18484&lt;=$C$3),Colin!$I18484,)</f>
        <v>0</v>
      </c>
      <c r="N18484" s="38">
        <f>IF(AND(Colin!$G18484=$B$2,Colin!$H18484=$C$3),Colin!$I18484,)</f>
        <v>0</v>
      </c>
      <c r="O18484" s="38">
        <f>IF(AND(Colin!$G18484=$B$2,Colin!$H18484&lt;=$C$3),Colin!$I18484,)</f>
        <v>0</v>
      </c>
      <c r="P18484" s="38">
        <f>IF(Colin!$G18484&lt;$B$2,Colin!$I18484,0)</f>
        <v>0</v>
      </c>
      <c r="Q18484" s="38">
        <f>IF(Colin!$G18484&lt;$B$1,Colin!$I18484,0)</f>
        <v>0</v>
      </c>
    </row>
    <row r="18485" spans="12:17" x14ac:dyDescent="0.25">
      <c r="L18485" s="38">
        <f>IF(AND(Colin!$G18485=$B$1,Colin!$H18485=$C$3),Colin!$I18485,)</f>
        <v>0</v>
      </c>
      <c r="M18485" s="38">
        <f>IF(AND(Colin!$G18485=$B$1,Colin!$H18485&lt;=$C$3),Colin!$I18485,)</f>
        <v>0</v>
      </c>
      <c r="N18485" s="38">
        <f>IF(AND(Colin!$G18485=$B$2,Colin!$H18485=$C$3),Colin!$I18485,)</f>
        <v>0</v>
      </c>
      <c r="O18485" s="38">
        <f>IF(AND(Colin!$G18485=$B$2,Colin!$H18485&lt;=$C$3),Colin!$I18485,)</f>
        <v>0</v>
      </c>
      <c r="P18485" s="38">
        <f>IF(Colin!$G18485&lt;$B$2,Colin!$I18485,0)</f>
        <v>0</v>
      </c>
      <c r="Q18485" s="38">
        <f>IF(Colin!$G18485&lt;$B$1,Colin!$I18485,0)</f>
        <v>0</v>
      </c>
    </row>
    <row r="18486" spans="12:17" x14ac:dyDescent="0.25">
      <c r="L18486" s="38">
        <f>IF(AND(Colin!$G18486=$B$1,Colin!$H18486=$C$3),Colin!$I18486,)</f>
        <v>0</v>
      </c>
      <c r="M18486" s="38">
        <f>IF(AND(Colin!$G18486=$B$1,Colin!$H18486&lt;=$C$3),Colin!$I18486,)</f>
        <v>0</v>
      </c>
      <c r="N18486" s="38">
        <f>IF(AND(Colin!$G18486=$B$2,Colin!$H18486=$C$3),Colin!$I18486,)</f>
        <v>0</v>
      </c>
      <c r="O18486" s="38">
        <f>IF(AND(Colin!$G18486=$B$2,Colin!$H18486&lt;=$C$3),Colin!$I18486,)</f>
        <v>0</v>
      </c>
      <c r="P18486" s="38">
        <f>IF(Colin!$G18486&lt;$B$2,Colin!$I18486,0)</f>
        <v>0</v>
      </c>
      <c r="Q18486" s="38">
        <f>IF(Colin!$G18486&lt;$B$1,Colin!$I18486,0)</f>
        <v>0</v>
      </c>
    </row>
    <row r="18487" spans="12:17" x14ac:dyDescent="0.25">
      <c r="L18487" s="38">
        <f>IF(AND(Colin!$G18487=$B$1,Colin!$H18487=$C$3),Colin!$I18487,)</f>
        <v>0</v>
      </c>
      <c r="M18487" s="38">
        <f>IF(AND(Colin!$G18487=$B$1,Colin!$H18487&lt;=$C$3),Colin!$I18487,)</f>
        <v>0</v>
      </c>
      <c r="N18487" s="38">
        <f>IF(AND(Colin!$G18487=$B$2,Colin!$H18487=$C$3),Colin!$I18487,)</f>
        <v>0</v>
      </c>
      <c r="O18487" s="38">
        <f>IF(AND(Colin!$G18487=$B$2,Colin!$H18487&lt;=$C$3),Colin!$I18487,)</f>
        <v>0</v>
      </c>
      <c r="P18487" s="38">
        <f>IF(Colin!$G18487&lt;$B$2,Colin!$I18487,0)</f>
        <v>0</v>
      </c>
      <c r="Q18487" s="38">
        <f>IF(Colin!$G18487&lt;$B$1,Colin!$I18487,0)</f>
        <v>0</v>
      </c>
    </row>
    <row r="18488" spans="12:17" x14ac:dyDescent="0.25">
      <c r="L18488" s="38">
        <f>IF(AND(Colin!$G18488=$B$1,Colin!$H18488=$C$3),Colin!$I18488,)</f>
        <v>0</v>
      </c>
      <c r="M18488" s="38">
        <f>IF(AND(Colin!$G18488=$B$1,Colin!$H18488&lt;=$C$3),Colin!$I18488,)</f>
        <v>0</v>
      </c>
      <c r="N18488" s="38">
        <f>IF(AND(Colin!$G18488=$B$2,Colin!$H18488=$C$3),Colin!$I18488,)</f>
        <v>0</v>
      </c>
      <c r="O18488" s="38">
        <f>IF(AND(Colin!$G18488=$B$2,Colin!$H18488&lt;=$C$3),Colin!$I18488,)</f>
        <v>0</v>
      </c>
      <c r="P18488" s="38">
        <f>IF(Colin!$G18488&lt;$B$2,Colin!$I18488,0)</f>
        <v>0</v>
      </c>
      <c r="Q18488" s="38">
        <f>IF(Colin!$G18488&lt;$B$1,Colin!$I18488,0)</f>
        <v>0</v>
      </c>
    </row>
    <row r="18489" spans="12:17" x14ac:dyDescent="0.25">
      <c r="L18489" s="38">
        <f>IF(AND(Colin!$G18489=$B$1,Colin!$H18489=$C$3),Colin!$I18489,)</f>
        <v>0</v>
      </c>
      <c r="M18489" s="38">
        <f>IF(AND(Colin!$G18489=$B$1,Colin!$H18489&lt;=$C$3),Colin!$I18489,)</f>
        <v>0</v>
      </c>
      <c r="N18489" s="38">
        <f>IF(AND(Colin!$G18489=$B$2,Colin!$H18489=$C$3),Colin!$I18489,)</f>
        <v>0</v>
      </c>
      <c r="O18489" s="38">
        <f>IF(AND(Colin!$G18489=$B$2,Colin!$H18489&lt;=$C$3),Colin!$I18489,)</f>
        <v>0</v>
      </c>
      <c r="P18489" s="38">
        <f>IF(Colin!$G18489&lt;$B$2,Colin!$I18489,0)</f>
        <v>0</v>
      </c>
      <c r="Q18489" s="38">
        <f>IF(Colin!$G18489&lt;$B$1,Colin!$I18489,0)</f>
        <v>0</v>
      </c>
    </row>
    <row r="18490" spans="12:17" x14ac:dyDescent="0.25">
      <c r="L18490" s="38">
        <f>IF(AND(Colin!$G18490=$B$1,Colin!$H18490=$C$3),Colin!$I18490,)</f>
        <v>0</v>
      </c>
      <c r="M18490" s="38">
        <f>IF(AND(Colin!$G18490=$B$1,Colin!$H18490&lt;=$C$3),Colin!$I18490,)</f>
        <v>0</v>
      </c>
      <c r="N18490" s="38">
        <f>IF(AND(Colin!$G18490=$B$2,Colin!$H18490=$C$3),Colin!$I18490,)</f>
        <v>0</v>
      </c>
      <c r="O18490" s="38">
        <f>IF(AND(Colin!$G18490=$B$2,Colin!$H18490&lt;=$C$3),Colin!$I18490,)</f>
        <v>0</v>
      </c>
      <c r="P18490" s="38">
        <f>IF(Colin!$G18490&lt;$B$2,Colin!$I18490,0)</f>
        <v>0</v>
      </c>
      <c r="Q18490" s="38">
        <f>IF(Colin!$G18490&lt;$B$1,Colin!$I18490,0)</f>
        <v>0</v>
      </c>
    </row>
    <row r="18491" spans="12:17" x14ac:dyDescent="0.25">
      <c r="L18491" s="38">
        <f>IF(AND(Colin!$G18491=$B$1,Colin!$H18491=$C$3),Colin!$I18491,)</f>
        <v>0</v>
      </c>
      <c r="M18491" s="38">
        <f>IF(AND(Colin!$G18491=$B$1,Colin!$H18491&lt;=$C$3),Colin!$I18491,)</f>
        <v>0</v>
      </c>
      <c r="N18491" s="38">
        <f>IF(AND(Colin!$G18491=$B$2,Colin!$H18491=$C$3),Colin!$I18491,)</f>
        <v>0</v>
      </c>
      <c r="O18491" s="38">
        <f>IF(AND(Colin!$G18491=$B$2,Colin!$H18491&lt;=$C$3),Colin!$I18491,)</f>
        <v>0</v>
      </c>
      <c r="P18491" s="38">
        <f>IF(Colin!$G18491&lt;$B$2,Colin!$I18491,0)</f>
        <v>0</v>
      </c>
      <c r="Q18491" s="38">
        <f>IF(Colin!$G18491&lt;$B$1,Colin!$I18491,0)</f>
        <v>0</v>
      </c>
    </row>
    <row r="18492" spans="12:17" x14ac:dyDescent="0.25">
      <c r="L18492" s="38">
        <f>IF(AND(Colin!$G18492=$B$1,Colin!$H18492=$C$3),Colin!$I18492,)</f>
        <v>0</v>
      </c>
      <c r="M18492" s="38">
        <f>IF(AND(Colin!$G18492=$B$1,Colin!$H18492&lt;=$C$3),Colin!$I18492,)</f>
        <v>0</v>
      </c>
      <c r="N18492" s="38">
        <f>IF(AND(Colin!$G18492=$B$2,Colin!$H18492=$C$3),Colin!$I18492,)</f>
        <v>0</v>
      </c>
      <c r="O18492" s="38">
        <f>IF(AND(Colin!$G18492=$B$2,Colin!$H18492&lt;=$C$3),Colin!$I18492,)</f>
        <v>0</v>
      </c>
      <c r="P18492" s="38">
        <f>IF(Colin!$G18492&lt;$B$2,Colin!$I18492,0)</f>
        <v>0</v>
      </c>
      <c r="Q18492" s="38">
        <f>IF(Colin!$G18492&lt;$B$1,Colin!$I18492,0)</f>
        <v>0</v>
      </c>
    </row>
    <row r="18493" spans="12:17" x14ac:dyDescent="0.25">
      <c r="L18493" s="38">
        <f>IF(AND(Colin!$G18493=$B$1,Colin!$H18493=$C$3),Colin!$I18493,)</f>
        <v>0</v>
      </c>
      <c r="M18493" s="38">
        <f>IF(AND(Colin!$G18493=$B$1,Colin!$H18493&lt;=$C$3),Colin!$I18493,)</f>
        <v>0</v>
      </c>
      <c r="N18493" s="38">
        <f>IF(AND(Colin!$G18493=$B$2,Colin!$H18493=$C$3),Colin!$I18493,)</f>
        <v>0</v>
      </c>
      <c r="O18493" s="38">
        <f>IF(AND(Colin!$G18493=$B$2,Colin!$H18493&lt;=$C$3),Colin!$I18493,)</f>
        <v>0</v>
      </c>
      <c r="P18493" s="38">
        <f>IF(Colin!$G18493&lt;$B$2,Colin!$I18493,0)</f>
        <v>0</v>
      </c>
      <c r="Q18493" s="38">
        <f>IF(Colin!$G18493&lt;$B$1,Colin!$I18493,0)</f>
        <v>0</v>
      </c>
    </row>
    <row r="18494" spans="12:17" x14ac:dyDescent="0.25">
      <c r="L18494" s="38">
        <f>IF(AND(Colin!$G18494=$B$1,Colin!$H18494=$C$3),Colin!$I18494,)</f>
        <v>0</v>
      </c>
      <c r="M18494" s="38">
        <f>IF(AND(Colin!$G18494=$B$1,Colin!$H18494&lt;=$C$3),Colin!$I18494,)</f>
        <v>0</v>
      </c>
      <c r="N18494" s="38">
        <f>IF(AND(Colin!$G18494=$B$2,Colin!$H18494=$C$3),Colin!$I18494,)</f>
        <v>0</v>
      </c>
      <c r="O18494" s="38">
        <f>IF(AND(Colin!$G18494=$B$2,Colin!$H18494&lt;=$C$3),Colin!$I18494,)</f>
        <v>0</v>
      </c>
      <c r="P18494" s="38">
        <f>IF(Colin!$G18494&lt;$B$2,Colin!$I18494,0)</f>
        <v>0</v>
      </c>
      <c r="Q18494" s="38">
        <f>IF(Colin!$G18494&lt;$B$1,Colin!$I18494,0)</f>
        <v>0</v>
      </c>
    </row>
    <row r="18495" spans="12:17" x14ac:dyDescent="0.25">
      <c r="L18495" s="38">
        <f>IF(AND(Colin!$G18495=$B$1,Colin!$H18495=$C$3),Colin!$I18495,)</f>
        <v>0</v>
      </c>
      <c r="M18495" s="38">
        <f>IF(AND(Colin!$G18495=$B$1,Colin!$H18495&lt;=$C$3),Colin!$I18495,)</f>
        <v>0</v>
      </c>
      <c r="N18495" s="38">
        <f>IF(AND(Colin!$G18495=$B$2,Colin!$H18495=$C$3),Colin!$I18495,)</f>
        <v>0</v>
      </c>
      <c r="O18495" s="38">
        <f>IF(AND(Colin!$G18495=$B$2,Colin!$H18495&lt;=$C$3),Colin!$I18495,)</f>
        <v>0</v>
      </c>
      <c r="P18495" s="38">
        <f>IF(Colin!$G18495&lt;$B$2,Colin!$I18495,0)</f>
        <v>0</v>
      </c>
      <c r="Q18495" s="38">
        <f>IF(Colin!$G18495&lt;$B$1,Colin!$I18495,0)</f>
        <v>0</v>
      </c>
    </row>
    <row r="18496" spans="12:17" x14ac:dyDescent="0.25">
      <c r="L18496" s="38">
        <f>IF(AND(Colin!$G18496=$B$1,Colin!$H18496=$C$3),Colin!$I18496,)</f>
        <v>0</v>
      </c>
      <c r="M18496" s="38">
        <f>IF(AND(Colin!$G18496=$B$1,Colin!$H18496&lt;=$C$3),Colin!$I18496,)</f>
        <v>0</v>
      </c>
      <c r="N18496" s="38">
        <f>IF(AND(Colin!$G18496=$B$2,Colin!$H18496=$C$3),Colin!$I18496,)</f>
        <v>0</v>
      </c>
      <c r="O18496" s="38">
        <f>IF(AND(Colin!$G18496=$B$2,Colin!$H18496&lt;=$C$3),Colin!$I18496,)</f>
        <v>0</v>
      </c>
      <c r="P18496" s="38">
        <f>IF(Colin!$G18496&lt;$B$2,Colin!$I18496,0)</f>
        <v>0</v>
      </c>
      <c r="Q18496" s="38">
        <f>IF(Colin!$G18496&lt;$B$1,Colin!$I18496,0)</f>
        <v>0</v>
      </c>
    </row>
    <row r="18497" spans="12:17" x14ac:dyDescent="0.25">
      <c r="L18497" s="38">
        <f>IF(AND(Colin!$G18497=$B$1,Colin!$H18497=$C$3),Colin!$I18497,)</f>
        <v>0</v>
      </c>
      <c r="M18497" s="38">
        <f>IF(AND(Colin!$G18497=$B$1,Colin!$H18497&lt;=$C$3),Colin!$I18497,)</f>
        <v>0</v>
      </c>
      <c r="N18497" s="38">
        <f>IF(AND(Colin!$G18497=$B$2,Colin!$H18497=$C$3),Colin!$I18497,)</f>
        <v>0</v>
      </c>
      <c r="O18497" s="38">
        <f>IF(AND(Colin!$G18497=$B$2,Colin!$H18497&lt;=$C$3),Colin!$I18497,)</f>
        <v>0</v>
      </c>
      <c r="P18497" s="38">
        <f>IF(Colin!$G18497&lt;$B$2,Colin!$I18497,0)</f>
        <v>0</v>
      </c>
      <c r="Q18497" s="38">
        <f>IF(Colin!$G18497&lt;$B$1,Colin!$I18497,0)</f>
        <v>0</v>
      </c>
    </row>
    <row r="18498" spans="12:17" x14ac:dyDescent="0.25">
      <c r="L18498" s="38">
        <f>IF(AND(Colin!$G18498=$B$1,Colin!$H18498=$C$3),Colin!$I18498,)</f>
        <v>0</v>
      </c>
      <c r="M18498" s="38">
        <f>IF(AND(Colin!$G18498=$B$1,Colin!$H18498&lt;=$C$3),Colin!$I18498,)</f>
        <v>0</v>
      </c>
      <c r="N18498" s="38">
        <f>IF(AND(Colin!$G18498=$B$2,Colin!$H18498=$C$3),Colin!$I18498,)</f>
        <v>0</v>
      </c>
      <c r="O18498" s="38">
        <f>IF(AND(Colin!$G18498=$B$2,Colin!$H18498&lt;=$C$3),Colin!$I18498,)</f>
        <v>0</v>
      </c>
      <c r="P18498" s="38">
        <f>IF(Colin!$G18498&lt;$B$2,Colin!$I18498,0)</f>
        <v>0</v>
      </c>
      <c r="Q18498" s="38">
        <f>IF(Colin!$G18498&lt;$B$1,Colin!$I18498,0)</f>
        <v>0</v>
      </c>
    </row>
    <row r="18499" spans="12:17" x14ac:dyDescent="0.25">
      <c r="L18499" s="38">
        <f>IF(AND(Colin!$G18499=$B$1,Colin!$H18499=$C$3),Colin!$I18499,)</f>
        <v>0</v>
      </c>
      <c r="M18499" s="38">
        <f>IF(AND(Colin!$G18499=$B$1,Colin!$H18499&lt;=$C$3),Colin!$I18499,)</f>
        <v>0</v>
      </c>
      <c r="N18499" s="38">
        <f>IF(AND(Colin!$G18499=$B$2,Colin!$H18499=$C$3),Colin!$I18499,)</f>
        <v>0</v>
      </c>
      <c r="O18499" s="38">
        <f>IF(AND(Colin!$G18499=$B$2,Colin!$H18499&lt;=$C$3),Colin!$I18499,)</f>
        <v>0</v>
      </c>
      <c r="P18499" s="38">
        <f>IF(Colin!$G18499&lt;$B$2,Colin!$I18499,0)</f>
        <v>0</v>
      </c>
      <c r="Q18499" s="38">
        <f>IF(Colin!$G18499&lt;$B$1,Colin!$I18499,0)</f>
        <v>0</v>
      </c>
    </row>
    <row r="18500" spans="12:17" x14ac:dyDescent="0.25">
      <c r="L18500" s="38">
        <f>IF(AND(Colin!$G18500=$B$1,Colin!$H18500=$C$3),Colin!$I18500,)</f>
        <v>0</v>
      </c>
      <c r="M18500" s="38">
        <f>IF(AND(Colin!$G18500=$B$1,Colin!$H18500&lt;=$C$3),Colin!$I18500,)</f>
        <v>0</v>
      </c>
      <c r="N18500" s="38">
        <f>IF(AND(Colin!$G18500=$B$2,Colin!$H18500=$C$3),Colin!$I18500,)</f>
        <v>0</v>
      </c>
      <c r="O18500" s="38">
        <f>IF(AND(Colin!$G18500=$B$2,Colin!$H18500&lt;=$C$3),Colin!$I18500,)</f>
        <v>0</v>
      </c>
      <c r="P18500" s="38">
        <f>IF(Colin!$G18500&lt;$B$2,Colin!$I18500,0)</f>
        <v>0</v>
      </c>
      <c r="Q18500" s="38">
        <f>IF(Colin!$G18500&lt;$B$1,Colin!$I18500,0)</f>
        <v>0</v>
      </c>
    </row>
    <row r="18501" spans="12:17" x14ac:dyDescent="0.25">
      <c r="L18501" s="38">
        <f>IF(AND(Colin!$G18501=$B$1,Colin!$H18501=$C$3),Colin!$I18501,)</f>
        <v>0</v>
      </c>
      <c r="M18501" s="38">
        <f>IF(AND(Colin!$G18501=$B$1,Colin!$H18501&lt;=$C$3),Colin!$I18501,)</f>
        <v>0</v>
      </c>
      <c r="N18501" s="38">
        <f>IF(AND(Colin!$G18501=$B$2,Colin!$H18501=$C$3),Colin!$I18501,)</f>
        <v>0</v>
      </c>
      <c r="O18501" s="38">
        <f>IF(AND(Colin!$G18501=$B$2,Colin!$H18501&lt;=$C$3),Colin!$I18501,)</f>
        <v>0</v>
      </c>
      <c r="P18501" s="38">
        <f>IF(Colin!$G18501&lt;$B$2,Colin!$I18501,0)</f>
        <v>0</v>
      </c>
      <c r="Q18501" s="38">
        <f>IF(Colin!$G18501&lt;$B$1,Colin!$I18501,0)</f>
        <v>0</v>
      </c>
    </row>
    <row r="18502" spans="12:17" x14ac:dyDescent="0.25">
      <c r="L18502" s="38">
        <f>IF(AND(Colin!$G18502=$B$1,Colin!$H18502=$C$3),Colin!$I18502,)</f>
        <v>0</v>
      </c>
      <c r="M18502" s="38">
        <f>IF(AND(Colin!$G18502=$B$1,Colin!$H18502&lt;=$C$3),Colin!$I18502,)</f>
        <v>0</v>
      </c>
      <c r="N18502" s="38">
        <f>IF(AND(Colin!$G18502=$B$2,Colin!$H18502=$C$3),Colin!$I18502,)</f>
        <v>0</v>
      </c>
      <c r="O18502" s="38">
        <f>IF(AND(Colin!$G18502=$B$2,Colin!$H18502&lt;=$C$3),Colin!$I18502,)</f>
        <v>0</v>
      </c>
      <c r="P18502" s="38">
        <f>IF(Colin!$G18502&lt;$B$2,Colin!$I18502,0)</f>
        <v>0</v>
      </c>
      <c r="Q18502" s="38">
        <f>IF(Colin!$G18502&lt;$B$1,Colin!$I18502,0)</f>
        <v>0</v>
      </c>
    </row>
    <row r="18503" spans="12:17" x14ac:dyDescent="0.25">
      <c r="L18503" s="38">
        <f>IF(AND(Colin!$G18503=$B$1,Colin!$H18503=$C$3),Colin!$I18503,)</f>
        <v>0</v>
      </c>
      <c r="M18503" s="38">
        <f>IF(AND(Colin!$G18503=$B$1,Colin!$H18503&lt;=$C$3),Colin!$I18503,)</f>
        <v>0</v>
      </c>
      <c r="N18503" s="38">
        <f>IF(AND(Colin!$G18503=$B$2,Colin!$H18503=$C$3),Colin!$I18503,)</f>
        <v>0</v>
      </c>
      <c r="O18503" s="38">
        <f>IF(AND(Colin!$G18503=$B$2,Colin!$H18503&lt;=$C$3),Colin!$I18503,)</f>
        <v>0</v>
      </c>
      <c r="P18503" s="38">
        <f>IF(Colin!$G18503&lt;$B$2,Colin!$I18503,0)</f>
        <v>0</v>
      </c>
      <c r="Q18503" s="38">
        <f>IF(Colin!$G18503&lt;$B$1,Colin!$I18503,0)</f>
        <v>0</v>
      </c>
    </row>
    <row r="18504" spans="12:17" x14ac:dyDescent="0.25">
      <c r="L18504" s="38">
        <f>IF(AND(Colin!$G18504=$B$1,Colin!$H18504=$C$3),Colin!$I18504,)</f>
        <v>0</v>
      </c>
      <c r="M18504" s="38">
        <f>IF(AND(Colin!$G18504=$B$1,Colin!$H18504&lt;=$C$3),Colin!$I18504,)</f>
        <v>0</v>
      </c>
      <c r="N18504" s="38">
        <f>IF(AND(Colin!$G18504=$B$2,Colin!$H18504=$C$3),Colin!$I18504,)</f>
        <v>0</v>
      </c>
      <c r="O18504" s="38">
        <f>IF(AND(Colin!$G18504=$B$2,Colin!$H18504&lt;=$C$3),Colin!$I18504,)</f>
        <v>0</v>
      </c>
      <c r="P18504" s="38">
        <f>IF(Colin!$G18504&lt;$B$2,Colin!$I18504,0)</f>
        <v>0</v>
      </c>
      <c r="Q18504" s="38">
        <f>IF(Colin!$G18504&lt;$B$1,Colin!$I18504,0)</f>
        <v>0</v>
      </c>
    </row>
    <row r="18505" spans="12:17" x14ac:dyDescent="0.25">
      <c r="L18505" s="38">
        <f>IF(AND(Colin!$G18505=$B$1,Colin!$H18505=$C$3),Colin!$I18505,)</f>
        <v>0</v>
      </c>
      <c r="M18505" s="38">
        <f>IF(AND(Colin!$G18505=$B$1,Colin!$H18505&lt;=$C$3),Colin!$I18505,)</f>
        <v>0</v>
      </c>
      <c r="N18505" s="38">
        <f>IF(AND(Colin!$G18505=$B$2,Colin!$H18505=$C$3),Colin!$I18505,)</f>
        <v>0</v>
      </c>
      <c r="O18505" s="38">
        <f>IF(AND(Colin!$G18505=$B$2,Colin!$H18505&lt;=$C$3),Colin!$I18505,)</f>
        <v>0</v>
      </c>
      <c r="P18505" s="38">
        <f>IF(Colin!$G18505&lt;$B$2,Colin!$I18505,0)</f>
        <v>0</v>
      </c>
      <c r="Q18505" s="38">
        <f>IF(Colin!$G18505&lt;$B$1,Colin!$I18505,0)</f>
        <v>0</v>
      </c>
    </row>
    <row r="18506" spans="12:17" x14ac:dyDescent="0.25">
      <c r="L18506" s="38">
        <f>IF(AND(Colin!$G18506=$B$1,Colin!$H18506=$C$3),Colin!$I18506,)</f>
        <v>0</v>
      </c>
      <c r="M18506" s="38">
        <f>IF(AND(Colin!$G18506=$B$1,Colin!$H18506&lt;=$C$3),Colin!$I18506,)</f>
        <v>0</v>
      </c>
      <c r="N18506" s="38">
        <f>IF(AND(Colin!$G18506=$B$2,Colin!$H18506=$C$3),Colin!$I18506,)</f>
        <v>0</v>
      </c>
      <c r="O18506" s="38">
        <f>IF(AND(Colin!$G18506=$B$2,Colin!$H18506&lt;=$C$3),Colin!$I18506,)</f>
        <v>0</v>
      </c>
      <c r="P18506" s="38">
        <f>IF(Colin!$G18506&lt;$B$2,Colin!$I18506,0)</f>
        <v>0</v>
      </c>
      <c r="Q18506" s="38">
        <f>IF(Colin!$G18506&lt;$B$1,Colin!$I18506,0)</f>
        <v>0</v>
      </c>
    </row>
    <row r="18507" spans="12:17" x14ac:dyDescent="0.25">
      <c r="L18507" s="38">
        <f>IF(AND(Colin!$G18507=$B$1,Colin!$H18507=$C$3),Colin!$I18507,)</f>
        <v>0</v>
      </c>
      <c r="M18507" s="38">
        <f>IF(AND(Colin!$G18507=$B$1,Colin!$H18507&lt;=$C$3),Colin!$I18507,)</f>
        <v>0</v>
      </c>
      <c r="N18507" s="38">
        <f>IF(AND(Colin!$G18507=$B$2,Colin!$H18507=$C$3),Colin!$I18507,)</f>
        <v>0</v>
      </c>
      <c r="O18507" s="38">
        <f>IF(AND(Colin!$G18507=$B$2,Colin!$H18507&lt;=$C$3),Colin!$I18507,)</f>
        <v>0</v>
      </c>
      <c r="P18507" s="38">
        <f>IF(Colin!$G18507&lt;$B$2,Colin!$I18507,0)</f>
        <v>0</v>
      </c>
      <c r="Q18507" s="38">
        <f>IF(Colin!$G18507&lt;$B$1,Colin!$I18507,0)</f>
        <v>0</v>
      </c>
    </row>
    <row r="18508" spans="12:17" x14ac:dyDescent="0.25">
      <c r="L18508" s="38">
        <f>IF(AND(Colin!$G18508=$B$1,Colin!$H18508=$C$3),Colin!$I18508,)</f>
        <v>0</v>
      </c>
      <c r="M18508" s="38">
        <f>IF(AND(Colin!$G18508=$B$1,Colin!$H18508&lt;=$C$3),Colin!$I18508,)</f>
        <v>0</v>
      </c>
      <c r="N18508" s="38">
        <f>IF(AND(Colin!$G18508=$B$2,Colin!$H18508=$C$3),Colin!$I18508,)</f>
        <v>0</v>
      </c>
      <c r="O18508" s="38">
        <f>IF(AND(Colin!$G18508=$B$2,Colin!$H18508&lt;=$C$3),Colin!$I18508,)</f>
        <v>0</v>
      </c>
      <c r="P18508" s="38">
        <f>IF(Colin!$G18508&lt;$B$2,Colin!$I18508,0)</f>
        <v>0</v>
      </c>
      <c r="Q18508" s="38">
        <f>IF(Colin!$G18508&lt;$B$1,Colin!$I18508,0)</f>
        <v>0</v>
      </c>
    </row>
    <row r="18509" spans="12:17" x14ac:dyDescent="0.25">
      <c r="L18509" s="38">
        <f>IF(AND(Colin!$G18509=$B$1,Colin!$H18509=$C$3),Colin!$I18509,)</f>
        <v>0</v>
      </c>
      <c r="M18509" s="38">
        <f>IF(AND(Colin!$G18509=$B$1,Colin!$H18509&lt;=$C$3),Colin!$I18509,)</f>
        <v>0</v>
      </c>
      <c r="N18509" s="38">
        <f>IF(AND(Colin!$G18509=$B$2,Colin!$H18509=$C$3),Colin!$I18509,)</f>
        <v>0</v>
      </c>
      <c r="O18509" s="38">
        <f>IF(AND(Colin!$G18509=$B$2,Colin!$H18509&lt;=$C$3),Colin!$I18509,)</f>
        <v>0</v>
      </c>
      <c r="P18509" s="38">
        <f>IF(Colin!$G18509&lt;$B$2,Colin!$I18509,0)</f>
        <v>0</v>
      </c>
      <c r="Q18509" s="38">
        <f>IF(Colin!$G18509&lt;$B$1,Colin!$I18509,0)</f>
        <v>0</v>
      </c>
    </row>
    <row r="18510" spans="12:17" x14ac:dyDescent="0.25">
      <c r="L18510" s="38">
        <f>IF(AND(Colin!$G18510=$B$1,Colin!$H18510=$C$3),Colin!$I18510,)</f>
        <v>0</v>
      </c>
      <c r="M18510" s="38">
        <f>IF(AND(Colin!$G18510=$B$1,Colin!$H18510&lt;=$C$3),Colin!$I18510,)</f>
        <v>0</v>
      </c>
      <c r="N18510" s="38">
        <f>IF(AND(Colin!$G18510=$B$2,Colin!$H18510=$C$3),Colin!$I18510,)</f>
        <v>0</v>
      </c>
      <c r="O18510" s="38">
        <f>IF(AND(Colin!$G18510=$B$2,Colin!$H18510&lt;=$C$3),Colin!$I18510,)</f>
        <v>0</v>
      </c>
      <c r="P18510" s="38">
        <f>IF(Colin!$G18510&lt;$B$2,Colin!$I18510,0)</f>
        <v>0</v>
      </c>
      <c r="Q18510" s="38">
        <f>IF(Colin!$G18510&lt;$B$1,Colin!$I18510,0)</f>
        <v>0</v>
      </c>
    </row>
    <row r="18511" spans="12:17" x14ac:dyDescent="0.25">
      <c r="L18511" s="38">
        <f>IF(AND(Colin!$G18511=$B$1,Colin!$H18511=$C$3),Colin!$I18511,)</f>
        <v>0</v>
      </c>
      <c r="M18511" s="38">
        <f>IF(AND(Colin!$G18511=$B$1,Colin!$H18511&lt;=$C$3),Colin!$I18511,)</f>
        <v>0</v>
      </c>
      <c r="N18511" s="38">
        <f>IF(AND(Colin!$G18511=$B$2,Colin!$H18511=$C$3),Colin!$I18511,)</f>
        <v>0</v>
      </c>
      <c r="O18511" s="38">
        <f>IF(AND(Colin!$G18511=$B$2,Colin!$H18511&lt;=$C$3),Colin!$I18511,)</f>
        <v>0</v>
      </c>
      <c r="P18511" s="38">
        <f>IF(Colin!$G18511&lt;$B$2,Colin!$I18511,0)</f>
        <v>0</v>
      </c>
      <c r="Q18511" s="38">
        <f>IF(Colin!$G18511&lt;$B$1,Colin!$I18511,0)</f>
        <v>0</v>
      </c>
    </row>
    <row r="18512" spans="12:17" x14ac:dyDescent="0.25">
      <c r="L18512" s="38">
        <f>IF(AND(Colin!$G18512=$B$1,Colin!$H18512=$C$3),Colin!$I18512,)</f>
        <v>0</v>
      </c>
      <c r="M18512" s="38">
        <f>IF(AND(Colin!$G18512=$B$1,Colin!$H18512&lt;=$C$3),Colin!$I18512,)</f>
        <v>0</v>
      </c>
      <c r="N18512" s="38">
        <f>IF(AND(Colin!$G18512=$B$2,Colin!$H18512=$C$3),Colin!$I18512,)</f>
        <v>0</v>
      </c>
      <c r="O18512" s="38">
        <f>IF(AND(Colin!$G18512=$B$2,Colin!$H18512&lt;=$C$3),Colin!$I18512,)</f>
        <v>0</v>
      </c>
      <c r="P18512" s="38">
        <f>IF(Colin!$G18512&lt;$B$2,Colin!$I18512,0)</f>
        <v>0</v>
      </c>
      <c r="Q18512" s="38">
        <f>IF(Colin!$G18512&lt;$B$1,Colin!$I18512,0)</f>
        <v>0</v>
      </c>
    </row>
    <row r="18513" spans="12:17" x14ac:dyDescent="0.25">
      <c r="L18513" s="38">
        <f>IF(AND(Colin!$G18513=$B$1,Colin!$H18513=$C$3),Colin!$I18513,)</f>
        <v>0</v>
      </c>
      <c r="M18513" s="38">
        <f>IF(AND(Colin!$G18513=$B$1,Colin!$H18513&lt;=$C$3),Colin!$I18513,)</f>
        <v>0</v>
      </c>
      <c r="N18513" s="38">
        <f>IF(AND(Colin!$G18513=$B$2,Colin!$H18513=$C$3),Colin!$I18513,)</f>
        <v>0</v>
      </c>
      <c r="O18513" s="38">
        <f>IF(AND(Colin!$G18513=$B$2,Colin!$H18513&lt;=$C$3),Colin!$I18513,)</f>
        <v>0</v>
      </c>
      <c r="P18513" s="38">
        <f>IF(Colin!$G18513&lt;$B$2,Colin!$I18513,0)</f>
        <v>0</v>
      </c>
      <c r="Q18513" s="38">
        <f>IF(Colin!$G18513&lt;$B$1,Colin!$I18513,0)</f>
        <v>0</v>
      </c>
    </row>
    <row r="18514" spans="12:17" x14ac:dyDescent="0.25">
      <c r="L18514" s="38">
        <f>IF(AND(Colin!$G18514=$B$1,Colin!$H18514=$C$3),Colin!$I18514,)</f>
        <v>0</v>
      </c>
      <c r="M18514" s="38">
        <f>IF(AND(Colin!$G18514=$B$1,Colin!$H18514&lt;=$C$3),Colin!$I18514,)</f>
        <v>0</v>
      </c>
      <c r="N18514" s="38">
        <f>IF(AND(Colin!$G18514=$B$2,Colin!$H18514=$C$3),Colin!$I18514,)</f>
        <v>0</v>
      </c>
      <c r="O18514" s="38">
        <f>IF(AND(Colin!$G18514=$B$2,Colin!$H18514&lt;=$C$3),Colin!$I18514,)</f>
        <v>0</v>
      </c>
      <c r="P18514" s="38">
        <f>IF(Colin!$G18514&lt;$B$2,Colin!$I18514,0)</f>
        <v>0</v>
      </c>
      <c r="Q18514" s="38">
        <f>IF(Colin!$G18514&lt;$B$1,Colin!$I18514,0)</f>
        <v>0</v>
      </c>
    </row>
    <row r="18515" spans="12:17" x14ac:dyDescent="0.25">
      <c r="L18515" s="38">
        <f>IF(AND(Colin!$G18515=$B$1,Colin!$H18515=$C$3),Colin!$I18515,)</f>
        <v>0</v>
      </c>
      <c r="M18515" s="38">
        <f>IF(AND(Colin!$G18515=$B$1,Colin!$H18515&lt;=$C$3),Colin!$I18515,)</f>
        <v>0</v>
      </c>
      <c r="N18515" s="38">
        <f>IF(AND(Colin!$G18515=$B$2,Colin!$H18515=$C$3),Colin!$I18515,)</f>
        <v>0</v>
      </c>
      <c r="O18515" s="38">
        <f>IF(AND(Colin!$G18515=$B$2,Colin!$H18515&lt;=$C$3),Colin!$I18515,)</f>
        <v>0</v>
      </c>
      <c r="P18515" s="38">
        <f>IF(Colin!$G18515&lt;$B$2,Colin!$I18515,0)</f>
        <v>0</v>
      </c>
      <c r="Q18515" s="38">
        <f>IF(Colin!$G18515&lt;$B$1,Colin!$I18515,0)</f>
        <v>0</v>
      </c>
    </row>
    <row r="18516" spans="12:17" x14ac:dyDescent="0.25">
      <c r="L18516" s="38">
        <f>IF(AND(Colin!$G18516=$B$1,Colin!$H18516=$C$3),Colin!$I18516,)</f>
        <v>0</v>
      </c>
      <c r="M18516" s="38">
        <f>IF(AND(Colin!$G18516=$B$1,Colin!$H18516&lt;=$C$3),Colin!$I18516,)</f>
        <v>0</v>
      </c>
      <c r="N18516" s="38">
        <f>IF(AND(Colin!$G18516=$B$2,Colin!$H18516=$C$3),Colin!$I18516,)</f>
        <v>0</v>
      </c>
      <c r="O18516" s="38">
        <f>IF(AND(Colin!$G18516=$B$2,Colin!$H18516&lt;=$C$3),Colin!$I18516,)</f>
        <v>0</v>
      </c>
      <c r="P18516" s="38">
        <f>IF(Colin!$G18516&lt;$B$2,Colin!$I18516,0)</f>
        <v>0</v>
      </c>
      <c r="Q18516" s="38">
        <f>IF(Colin!$G18516&lt;$B$1,Colin!$I18516,0)</f>
        <v>0</v>
      </c>
    </row>
    <row r="18517" spans="12:17" x14ac:dyDescent="0.25">
      <c r="L18517" s="38">
        <f>IF(AND(Colin!$G18517=$B$1,Colin!$H18517=$C$3),Colin!$I18517,)</f>
        <v>0</v>
      </c>
      <c r="M18517" s="38">
        <f>IF(AND(Colin!$G18517=$B$1,Colin!$H18517&lt;=$C$3),Colin!$I18517,)</f>
        <v>0</v>
      </c>
      <c r="N18517" s="38">
        <f>IF(AND(Colin!$G18517=$B$2,Colin!$H18517=$C$3),Colin!$I18517,)</f>
        <v>0</v>
      </c>
      <c r="O18517" s="38">
        <f>IF(AND(Colin!$G18517=$B$2,Colin!$H18517&lt;=$C$3),Colin!$I18517,)</f>
        <v>0</v>
      </c>
      <c r="P18517" s="38">
        <f>IF(Colin!$G18517&lt;$B$2,Colin!$I18517,0)</f>
        <v>0</v>
      </c>
      <c r="Q18517" s="38">
        <f>IF(Colin!$G18517&lt;$B$1,Colin!$I18517,0)</f>
        <v>0</v>
      </c>
    </row>
    <row r="18518" spans="12:17" x14ac:dyDescent="0.25">
      <c r="L18518" s="38">
        <f>IF(AND(Colin!$G18518=$B$1,Colin!$H18518=$C$3),Colin!$I18518,)</f>
        <v>0</v>
      </c>
      <c r="M18518" s="38">
        <f>IF(AND(Colin!$G18518=$B$1,Colin!$H18518&lt;=$C$3),Colin!$I18518,)</f>
        <v>0</v>
      </c>
      <c r="N18518" s="38">
        <f>IF(AND(Colin!$G18518=$B$2,Colin!$H18518=$C$3),Colin!$I18518,)</f>
        <v>0</v>
      </c>
      <c r="O18518" s="38">
        <f>IF(AND(Colin!$G18518=$B$2,Colin!$H18518&lt;=$C$3),Colin!$I18518,)</f>
        <v>0</v>
      </c>
      <c r="P18518" s="38">
        <f>IF(Colin!$G18518&lt;$B$2,Colin!$I18518,0)</f>
        <v>0</v>
      </c>
      <c r="Q18518" s="38">
        <f>IF(Colin!$G18518&lt;$B$1,Colin!$I18518,0)</f>
        <v>0</v>
      </c>
    </row>
    <row r="18519" spans="12:17" x14ac:dyDescent="0.25">
      <c r="L18519" s="38">
        <f>IF(AND(Colin!$G18519=$B$1,Colin!$H18519=$C$3),Colin!$I18519,)</f>
        <v>0</v>
      </c>
      <c r="M18519" s="38">
        <f>IF(AND(Colin!$G18519=$B$1,Colin!$H18519&lt;=$C$3),Colin!$I18519,)</f>
        <v>0</v>
      </c>
      <c r="N18519" s="38">
        <f>IF(AND(Colin!$G18519=$B$2,Colin!$H18519=$C$3),Colin!$I18519,)</f>
        <v>0</v>
      </c>
      <c r="O18519" s="38">
        <f>IF(AND(Colin!$G18519=$B$2,Colin!$H18519&lt;=$C$3),Colin!$I18519,)</f>
        <v>0</v>
      </c>
      <c r="P18519" s="38">
        <f>IF(Colin!$G18519&lt;$B$2,Colin!$I18519,0)</f>
        <v>0</v>
      </c>
      <c r="Q18519" s="38">
        <f>IF(Colin!$G18519&lt;$B$1,Colin!$I18519,0)</f>
        <v>0</v>
      </c>
    </row>
    <row r="18520" spans="12:17" x14ac:dyDescent="0.25">
      <c r="L18520" s="38">
        <f>IF(AND(Colin!$G18520=$B$1,Colin!$H18520=$C$3),Colin!$I18520,)</f>
        <v>0</v>
      </c>
      <c r="M18520" s="38">
        <f>IF(AND(Colin!$G18520=$B$1,Colin!$H18520&lt;=$C$3),Colin!$I18520,)</f>
        <v>0</v>
      </c>
      <c r="N18520" s="38">
        <f>IF(AND(Colin!$G18520=$B$2,Colin!$H18520=$C$3),Colin!$I18520,)</f>
        <v>0</v>
      </c>
      <c r="O18520" s="38">
        <f>IF(AND(Colin!$G18520=$B$2,Colin!$H18520&lt;=$C$3),Colin!$I18520,)</f>
        <v>0</v>
      </c>
      <c r="P18520" s="38">
        <f>IF(Colin!$G18520&lt;$B$2,Colin!$I18520,0)</f>
        <v>0</v>
      </c>
      <c r="Q18520" s="38">
        <f>IF(Colin!$G18520&lt;$B$1,Colin!$I18520,0)</f>
        <v>0</v>
      </c>
    </row>
    <row r="18521" spans="12:17" x14ac:dyDescent="0.25">
      <c r="L18521" s="38">
        <f>IF(AND(Colin!$G18521=$B$1,Colin!$H18521=$C$3),Colin!$I18521,)</f>
        <v>0</v>
      </c>
      <c r="M18521" s="38">
        <f>IF(AND(Colin!$G18521=$B$1,Colin!$H18521&lt;=$C$3),Colin!$I18521,)</f>
        <v>0</v>
      </c>
      <c r="N18521" s="38">
        <f>IF(AND(Colin!$G18521=$B$2,Colin!$H18521=$C$3),Colin!$I18521,)</f>
        <v>0</v>
      </c>
      <c r="O18521" s="38">
        <f>IF(AND(Colin!$G18521=$B$2,Colin!$H18521&lt;=$C$3),Colin!$I18521,)</f>
        <v>0</v>
      </c>
      <c r="P18521" s="38">
        <f>IF(Colin!$G18521&lt;$B$2,Colin!$I18521,0)</f>
        <v>0</v>
      </c>
      <c r="Q18521" s="38">
        <f>IF(Colin!$G18521&lt;$B$1,Colin!$I18521,0)</f>
        <v>0</v>
      </c>
    </row>
    <row r="18522" spans="12:17" x14ac:dyDescent="0.25">
      <c r="L18522" s="38">
        <f>IF(AND(Colin!$G18522=$B$1,Colin!$H18522=$C$3),Colin!$I18522,)</f>
        <v>0</v>
      </c>
      <c r="M18522" s="38">
        <f>IF(AND(Colin!$G18522=$B$1,Colin!$H18522&lt;=$C$3),Colin!$I18522,)</f>
        <v>0</v>
      </c>
      <c r="N18522" s="38">
        <f>IF(AND(Colin!$G18522=$B$2,Colin!$H18522=$C$3),Colin!$I18522,)</f>
        <v>0</v>
      </c>
      <c r="O18522" s="38">
        <f>IF(AND(Colin!$G18522=$B$2,Colin!$H18522&lt;=$C$3),Colin!$I18522,)</f>
        <v>0</v>
      </c>
      <c r="P18522" s="38">
        <f>IF(Colin!$G18522&lt;$B$2,Colin!$I18522,0)</f>
        <v>0</v>
      </c>
      <c r="Q18522" s="38">
        <f>IF(Colin!$G18522&lt;$B$1,Colin!$I18522,0)</f>
        <v>0</v>
      </c>
    </row>
    <row r="18523" spans="12:17" x14ac:dyDescent="0.25">
      <c r="L18523" s="38">
        <f>IF(AND(Colin!$G18523=$B$1,Colin!$H18523=$C$3),Colin!$I18523,)</f>
        <v>0</v>
      </c>
      <c r="M18523" s="38">
        <f>IF(AND(Colin!$G18523=$B$1,Colin!$H18523&lt;=$C$3),Colin!$I18523,)</f>
        <v>0</v>
      </c>
      <c r="N18523" s="38">
        <f>IF(AND(Colin!$G18523=$B$2,Colin!$H18523=$C$3),Colin!$I18523,)</f>
        <v>0</v>
      </c>
      <c r="O18523" s="38">
        <f>IF(AND(Colin!$G18523=$B$2,Colin!$H18523&lt;=$C$3),Colin!$I18523,)</f>
        <v>0</v>
      </c>
      <c r="P18523" s="38">
        <f>IF(Colin!$G18523&lt;$B$2,Colin!$I18523,0)</f>
        <v>0</v>
      </c>
      <c r="Q18523" s="38">
        <f>IF(Colin!$G18523&lt;$B$1,Colin!$I18523,0)</f>
        <v>0</v>
      </c>
    </row>
    <row r="18524" spans="12:17" x14ac:dyDescent="0.25">
      <c r="L18524" s="38">
        <f>IF(AND(Colin!$G18524=$B$1,Colin!$H18524=$C$3),Colin!$I18524,)</f>
        <v>0</v>
      </c>
      <c r="M18524" s="38">
        <f>IF(AND(Colin!$G18524=$B$1,Colin!$H18524&lt;=$C$3),Colin!$I18524,)</f>
        <v>0</v>
      </c>
      <c r="N18524" s="38">
        <f>IF(AND(Colin!$G18524=$B$2,Colin!$H18524=$C$3),Colin!$I18524,)</f>
        <v>0</v>
      </c>
      <c r="O18524" s="38">
        <f>IF(AND(Colin!$G18524=$B$2,Colin!$H18524&lt;=$C$3),Colin!$I18524,)</f>
        <v>0</v>
      </c>
      <c r="P18524" s="38">
        <f>IF(Colin!$G18524&lt;$B$2,Colin!$I18524,0)</f>
        <v>0</v>
      </c>
      <c r="Q18524" s="38">
        <f>IF(Colin!$G18524&lt;$B$1,Colin!$I18524,0)</f>
        <v>0</v>
      </c>
    </row>
    <row r="18525" spans="12:17" x14ac:dyDescent="0.25">
      <c r="L18525" s="38">
        <f>IF(AND(Colin!$G18525=$B$1,Colin!$H18525=$C$3),Colin!$I18525,)</f>
        <v>0</v>
      </c>
      <c r="M18525" s="38">
        <f>IF(AND(Colin!$G18525=$B$1,Colin!$H18525&lt;=$C$3),Colin!$I18525,)</f>
        <v>0</v>
      </c>
      <c r="N18525" s="38">
        <f>IF(AND(Colin!$G18525=$B$2,Colin!$H18525=$C$3),Colin!$I18525,)</f>
        <v>0</v>
      </c>
      <c r="O18525" s="38">
        <f>IF(AND(Colin!$G18525=$B$2,Colin!$H18525&lt;=$C$3),Colin!$I18525,)</f>
        <v>0</v>
      </c>
      <c r="P18525" s="38">
        <f>IF(Colin!$G18525&lt;$B$2,Colin!$I18525,0)</f>
        <v>0</v>
      </c>
      <c r="Q18525" s="38">
        <f>IF(Colin!$G18525&lt;$B$1,Colin!$I18525,0)</f>
        <v>0</v>
      </c>
    </row>
    <row r="18526" spans="12:17" x14ac:dyDescent="0.25">
      <c r="L18526" s="38">
        <f>IF(AND(Colin!$G18526=$B$1,Colin!$H18526=$C$3),Colin!$I18526,)</f>
        <v>0</v>
      </c>
      <c r="M18526" s="38">
        <f>IF(AND(Colin!$G18526=$B$1,Colin!$H18526&lt;=$C$3),Colin!$I18526,)</f>
        <v>0</v>
      </c>
      <c r="N18526" s="38">
        <f>IF(AND(Colin!$G18526=$B$2,Colin!$H18526=$C$3),Colin!$I18526,)</f>
        <v>0</v>
      </c>
      <c r="O18526" s="38">
        <f>IF(AND(Colin!$G18526=$B$2,Colin!$H18526&lt;=$C$3),Colin!$I18526,)</f>
        <v>0</v>
      </c>
      <c r="P18526" s="38">
        <f>IF(Colin!$G18526&lt;$B$2,Colin!$I18526,0)</f>
        <v>0</v>
      </c>
      <c r="Q18526" s="38">
        <f>IF(Colin!$G18526&lt;$B$1,Colin!$I18526,0)</f>
        <v>0</v>
      </c>
    </row>
    <row r="18527" spans="12:17" x14ac:dyDescent="0.25">
      <c r="L18527" s="38">
        <f>IF(AND(Colin!$G18527=$B$1,Colin!$H18527=$C$3),Colin!$I18527,)</f>
        <v>0</v>
      </c>
      <c r="M18527" s="38">
        <f>IF(AND(Colin!$G18527=$B$1,Colin!$H18527&lt;=$C$3),Colin!$I18527,)</f>
        <v>0</v>
      </c>
      <c r="N18527" s="38">
        <f>IF(AND(Colin!$G18527=$B$2,Colin!$H18527=$C$3),Colin!$I18527,)</f>
        <v>0</v>
      </c>
      <c r="O18527" s="38">
        <f>IF(AND(Colin!$G18527=$B$2,Colin!$H18527&lt;=$C$3),Colin!$I18527,)</f>
        <v>0</v>
      </c>
      <c r="P18527" s="38">
        <f>IF(Colin!$G18527&lt;$B$2,Colin!$I18527,0)</f>
        <v>0</v>
      </c>
      <c r="Q18527" s="38">
        <f>IF(Colin!$G18527&lt;$B$1,Colin!$I18527,0)</f>
        <v>0</v>
      </c>
    </row>
    <row r="18528" spans="12:17" x14ac:dyDescent="0.25">
      <c r="L18528" s="38">
        <f>IF(AND(Colin!$G18528=$B$1,Colin!$H18528=$C$3),Colin!$I18528,)</f>
        <v>0</v>
      </c>
      <c r="M18528" s="38">
        <f>IF(AND(Colin!$G18528=$B$1,Colin!$H18528&lt;=$C$3),Colin!$I18528,)</f>
        <v>0</v>
      </c>
      <c r="N18528" s="38">
        <f>IF(AND(Colin!$G18528=$B$2,Colin!$H18528=$C$3),Colin!$I18528,)</f>
        <v>0</v>
      </c>
      <c r="O18528" s="38">
        <f>IF(AND(Colin!$G18528=$B$2,Colin!$H18528&lt;=$C$3),Colin!$I18528,)</f>
        <v>0</v>
      </c>
      <c r="P18528" s="38">
        <f>IF(Colin!$G18528&lt;$B$2,Colin!$I18528,0)</f>
        <v>0</v>
      </c>
      <c r="Q18528" s="38">
        <f>IF(Colin!$G18528&lt;$B$1,Colin!$I18528,0)</f>
        <v>0</v>
      </c>
    </row>
    <row r="18529" spans="12:17" x14ac:dyDescent="0.25">
      <c r="L18529" s="38">
        <f>IF(AND(Colin!$G18529=$B$1,Colin!$H18529=$C$3),Colin!$I18529,)</f>
        <v>0</v>
      </c>
      <c r="M18529" s="38">
        <f>IF(AND(Colin!$G18529=$B$1,Colin!$H18529&lt;=$C$3),Colin!$I18529,)</f>
        <v>0</v>
      </c>
      <c r="N18529" s="38">
        <f>IF(AND(Colin!$G18529=$B$2,Colin!$H18529=$C$3),Colin!$I18529,)</f>
        <v>0</v>
      </c>
      <c r="O18529" s="38">
        <f>IF(AND(Colin!$G18529=$B$2,Colin!$H18529&lt;=$C$3),Colin!$I18529,)</f>
        <v>0</v>
      </c>
      <c r="P18529" s="38">
        <f>IF(Colin!$G18529&lt;$B$2,Colin!$I18529,0)</f>
        <v>0</v>
      </c>
      <c r="Q18529" s="38">
        <f>IF(Colin!$G18529&lt;$B$1,Colin!$I18529,0)</f>
        <v>0</v>
      </c>
    </row>
    <row r="18530" spans="12:17" x14ac:dyDescent="0.25">
      <c r="L18530" s="38">
        <f>IF(AND(Colin!$G18530=$B$1,Colin!$H18530=$C$3),Colin!$I18530,)</f>
        <v>0</v>
      </c>
      <c r="M18530" s="38">
        <f>IF(AND(Colin!$G18530=$B$1,Colin!$H18530&lt;=$C$3),Colin!$I18530,)</f>
        <v>0</v>
      </c>
      <c r="N18530" s="38">
        <f>IF(AND(Colin!$G18530=$B$2,Colin!$H18530=$C$3),Colin!$I18530,)</f>
        <v>0</v>
      </c>
      <c r="O18530" s="38">
        <f>IF(AND(Colin!$G18530=$B$2,Colin!$H18530&lt;=$C$3),Colin!$I18530,)</f>
        <v>0</v>
      </c>
      <c r="P18530" s="38">
        <f>IF(Colin!$G18530&lt;$B$2,Colin!$I18530,0)</f>
        <v>0</v>
      </c>
      <c r="Q18530" s="38">
        <f>IF(Colin!$G18530&lt;$B$1,Colin!$I18530,0)</f>
        <v>0</v>
      </c>
    </row>
    <row r="18531" spans="12:17" x14ac:dyDescent="0.25">
      <c r="L18531" s="38">
        <f>IF(AND(Colin!$G18531=$B$1,Colin!$H18531=$C$3),Colin!$I18531,)</f>
        <v>0</v>
      </c>
      <c r="M18531" s="38">
        <f>IF(AND(Colin!$G18531=$B$1,Colin!$H18531&lt;=$C$3),Colin!$I18531,)</f>
        <v>0</v>
      </c>
      <c r="N18531" s="38">
        <f>IF(AND(Colin!$G18531=$B$2,Colin!$H18531=$C$3),Colin!$I18531,)</f>
        <v>0</v>
      </c>
      <c r="O18531" s="38">
        <f>IF(AND(Colin!$G18531=$B$2,Colin!$H18531&lt;=$C$3),Colin!$I18531,)</f>
        <v>0</v>
      </c>
      <c r="P18531" s="38">
        <f>IF(Colin!$G18531&lt;$B$2,Colin!$I18531,0)</f>
        <v>0</v>
      </c>
      <c r="Q18531" s="38">
        <f>IF(Colin!$G18531&lt;$B$1,Colin!$I18531,0)</f>
        <v>0</v>
      </c>
    </row>
    <row r="18532" spans="12:17" x14ac:dyDescent="0.25">
      <c r="L18532" s="38">
        <f>IF(AND(Colin!$G18532=$B$1,Colin!$H18532=$C$3),Colin!$I18532,)</f>
        <v>0</v>
      </c>
      <c r="M18532" s="38">
        <f>IF(AND(Colin!$G18532=$B$1,Colin!$H18532&lt;=$C$3),Colin!$I18532,)</f>
        <v>0</v>
      </c>
      <c r="N18532" s="38">
        <f>IF(AND(Colin!$G18532=$B$2,Colin!$H18532=$C$3),Colin!$I18532,)</f>
        <v>0</v>
      </c>
      <c r="O18532" s="38">
        <f>IF(AND(Colin!$G18532=$B$2,Colin!$H18532&lt;=$C$3),Colin!$I18532,)</f>
        <v>0</v>
      </c>
      <c r="P18532" s="38">
        <f>IF(Colin!$G18532&lt;$B$2,Colin!$I18532,0)</f>
        <v>0</v>
      </c>
      <c r="Q18532" s="38">
        <f>IF(Colin!$G18532&lt;$B$1,Colin!$I18532,0)</f>
        <v>0</v>
      </c>
    </row>
    <row r="18533" spans="12:17" x14ac:dyDescent="0.25">
      <c r="L18533" s="38">
        <f>IF(AND(Colin!$G18533=$B$1,Colin!$H18533=$C$3),Colin!$I18533,)</f>
        <v>0</v>
      </c>
      <c r="M18533" s="38">
        <f>IF(AND(Colin!$G18533=$B$1,Colin!$H18533&lt;=$C$3),Colin!$I18533,)</f>
        <v>0</v>
      </c>
      <c r="N18533" s="38">
        <f>IF(AND(Colin!$G18533=$B$2,Colin!$H18533=$C$3),Colin!$I18533,)</f>
        <v>0</v>
      </c>
      <c r="O18533" s="38">
        <f>IF(AND(Colin!$G18533=$B$2,Colin!$H18533&lt;=$C$3),Colin!$I18533,)</f>
        <v>0</v>
      </c>
      <c r="P18533" s="38">
        <f>IF(Colin!$G18533&lt;$B$2,Colin!$I18533,0)</f>
        <v>0</v>
      </c>
      <c r="Q18533" s="38">
        <f>IF(Colin!$G18533&lt;$B$1,Colin!$I18533,0)</f>
        <v>0</v>
      </c>
    </row>
    <row r="18534" spans="12:17" x14ac:dyDescent="0.25">
      <c r="L18534" s="38">
        <f>IF(AND(Colin!$G18534=$B$1,Colin!$H18534=$C$3),Colin!$I18534,)</f>
        <v>0</v>
      </c>
      <c r="M18534" s="38">
        <f>IF(AND(Colin!$G18534=$B$1,Colin!$H18534&lt;=$C$3),Colin!$I18534,)</f>
        <v>0</v>
      </c>
      <c r="N18534" s="38">
        <f>IF(AND(Colin!$G18534=$B$2,Colin!$H18534=$C$3),Colin!$I18534,)</f>
        <v>0</v>
      </c>
      <c r="O18534" s="38">
        <f>IF(AND(Colin!$G18534=$B$2,Colin!$H18534&lt;=$C$3),Colin!$I18534,)</f>
        <v>0</v>
      </c>
      <c r="P18534" s="38">
        <f>IF(Colin!$G18534&lt;$B$2,Colin!$I18534,0)</f>
        <v>0</v>
      </c>
      <c r="Q18534" s="38">
        <f>IF(Colin!$G18534&lt;$B$1,Colin!$I18534,0)</f>
        <v>0</v>
      </c>
    </row>
    <row r="18535" spans="12:17" x14ac:dyDescent="0.25">
      <c r="L18535" s="38">
        <f>IF(AND(Colin!$G18535=$B$1,Colin!$H18535=$C$3),Colin!$I18535,)</f>
        <v>0</v>
      </c>
      <c r="M18535" s="38">
        <f>IF(AND(Colin!$G18535=$B$1,Colin!$H18535&lt;=$C$3),Colin!$I18535,)</f>
        <v>0</v>
      </c>
      <c r="N18535" s="38">
        <f>IF(AND(Colin!$G18535=$B$2,Colin!$H18535=$C$3),Colin!$I18535,)</f>
        <v>0</v>
      </c>
      <c r="O18535" s="38">
        <f>IF(AND(Colin!$G18535=$B$2,Colin!$H18535&lt;=$C$3),Colin!$I18535,)</f>
        <v>0</v>
      </c>
      <c r="P18535" s="38">
        <f>IF(Colin!$G18535&lt;$B$2,Colin!$I18535,0)</f>
        <v>0</v>
      </c>
      <c r="Q18535" s="38">
        <f>IF(Colin!$G18535&lt;$B$1,Colin!$I18535,0)</f>
        <v>0</v>
      </c>
    </row>
    <row r="18536" spans="12:17" x14ac:dyDescent="0.25">
      <c r="L18536" s="38">
        <f>IF(AND(Colin!$G18536=$B$1,Colin!$H18536=$C$3),Colin!$I18536,)</f>
        <v>0</v>
      </c>
      <c r="M18536" s="38">
        <f>IF(AND(Colin!$G18536=$B$1,Colin!$H18536&lt;=$C$3),Colin!$I18536,)</f>
        <v>0</v>
      </c>
      <c r="N18536" s="38">
        <f>IF(AND(Colin!$G18536=$B$2,Colin!$H18536=$C$3),Colin!$I18536,)</f>
        <v>0</v>
      </c>
      <c r="O18536" s="38">
        <f>IF(AND(Colin!$G18536=$B$2,Colin!$H18536&lt;=$C$3),Colin!$I18536,)</f>
        <v>0</v>
      </c>
      <c r="P18536" s="38">
        <f>IF(Colin!$G18536&lt;$B$2,Colin!$I18536,0)</f>
        <v>0</v>
      </c>
      <c r="Q18536" s="38">
        <f>IF(Colin!$G18536&lt;$B$1,Colin!$I18536,0)</f>
        <v>0</v>
      </c>
    </row>
    <row r="18537" spans="12:17" x14ac:dyDescent="0.25">
      <c r="L18537" s="38">
        <f>IF(AND(Colin!$G18537=$B$1,Colin!$H18537=$C$3),Colin!$I18537,)</f>
        <v>0</v>
      </c>
      <c r="M18537" s="38">
        <f>IF(AND(Colin!$G18537=$B$1,Colin!$H18537&lt;=$C$3),Colin!$I18537,)</f>
        <v>0</v>
      </c>
      <c r="N18537" s="38">
        <f>IF(AND(Colin!$G18537=$B$2,Colin!$H18537=$C$3),Colin!$I18537,)</f>
        <v>0</v>
      </c>
      <c r="O18537" s="38">
        <f>IF(AND(Colin!$G18537=$B$2,Colin!$H18537&lt;=$C$3),Colin!$I18537,)</f>
        <v>0</v>
      </c>
      <c r="P18537" s="38">
        <f>IF(Colin!$G18537&lt;$B$2,Colin!$I18537,0)</f>
        <v>0</v>
      </c>
      <c r="Q18537" s="38">
        <f>IF(Colin!$G18537&lt;$B$1,Colin!$I18537,0)</f>
        <v>0</v>
      </c>
    </row>
    <row r="18538" spans="12:17" x14ac:dyDescent="0.25">
      <c r="L18538" s="38">
        <f>IF(AND(Colin!$G18538=$B$1,Colin!$H18538=$C$3),Colin!$I18538,)</f>
        <v>0</v>
      </c>
      <c r="M18538" s="38">
        <f>IF(AND(Colin!$G18538=$B$1,Colin!$H18538&lt;=$C$3),Colin!$I18538,)</f>
        <v>0</v>
      </c>
      <c r="N18538" s="38">
        <f>IF(AND(Colin!$G18538=$B$2,Colin!$H18538=$C$3),Colin!$I18538,)</f>
        <v>0</v>
      </c>
      <c r="O18538" s="38">
        <f>IF(AND(Colin!$G18538=$B$2,Colin!$H18538&lt;=$C$3),Colin!$I18538,)</f>
        <v>0</v>
      </c>
      <c r="P18538" s="38">
        <f>IF(Colin!$G18538&lt;$B$2,Colin!$I18538,0)</f>
        <v>0</v>
      </c>
      <c r="Q18538" s="38">
        <f>IF(Colin!$G18538&lt;$B$1,Colin!$I18538,0)</f>
        <v>0</v>
      </c>
    </row>
    <row r="18539" spans="12:17" x14ac:dyDescent="0.25">
      <c r="L18539" s="38">
        <f>IF(AND(Colin!$G18539=$B$1,Colin!$H18539=$C$3),Colin!$I18539,)</f>
        <v>0</v>
      </c>
      <c r="M18539" s="38">
        <f>IF(AND(Colin!$G18539=$B$1,Colin!$H18539&lt;=$C$3),Colin!$I18539,)</f>
        <v>0</v>
      </c>
      <c r="N18539" s="38">
        <f>IF(AND(Colin!$G18539=$B$2,Colin!$H18539=$C$3),Colin!$I18539,)</f>
        <v>0</v>
      </c>
      <c r="O18539" s="38">
        <f>IF(AND(Colin!$G18539=$B$2,Colin!$H18539&lt;=$C$3),Colin!$I18539,)</f>
        <v>0</v>
      </c>
      <c r="P18539" s="38">
        <f>IF(Colin!$G18539&lt;$B$2,Colin!$I18539,0)</f>
        <v>0</v>
      </c>
      <c r="Q18539" s="38">
        <f>IF(Colin!$G18539&lt;$B$1,Colin!$I18539,0)</f>
        <v>0</v>
      </c>
    </row>
    <row r="18540" spans="12:17" x14ac:dyDescent="0.25">
      <c r="L18540" s="38">
        <f>IF(AND(Colin!$G18540=$B$1,Colin!$H18540=$C$3),Colin!$I18540,)</f>
        <v>0</v>
      </c>
      <c r="M18540" s="38">
        <f>IF(AND(Colin!$G18540=$B$1,Colin!$H18540&lt;=$C$3),Colin!$I18540,)</f>
        <v>0</v>
      </c>
      <c r="N18540" s="38">
        <f>IF(AND(Colin!$G18540=$B$2,Colin!$H18540=$C$3),Colin!$I18540,)</f>
        <v>0</v>
      </c>
      <c r="O18540" s="38">
        <f>IF(AND(Colin!$G18540=$B$2,Colin!$H18540&lt;=$C$3),Colin!$I18540,)</f>
        <v>0</v>
      </c>
      <c r="P18540" s="38">
        <f>IF(Colin!$G18540&lt;$B$2,Colin!$I18540,0)</f>
        <v>0</v>
      </c>
      <c r="Q18540" s="38">
        <f>IF(Colin!$G18540&lt;$B$1,Colin!$I18540,0)</f>
        <v>0</v>
      </c>
    </row>
    <row r="18541" spans="12:17" x14ac:dyDescent="0.25">
      <c r="L18541" s="38">
        <f>IF(AND(Colin!$G18541=$B$1,Colin!$H18541=$C$3),Colin!$I18541,)</f>
        <v>0</v>
      </c>
      <c r="M18541" s="38">
        <f>IF(AND(Colin!$G18541=$B$1,Colin!$H18541&lt;=$C$3),Colin!$I18541,)</f>
        <v>0</v>
      </c>
      <c r="N18541" s="38">
        <f>IF(AND(Colin!$G18541=$B$2,Colin!$H18541=$C$3),Colin!$I18541,)</f>
        <v>0</v>
      </c>
      <c r="O18541" s="38">
        <f>IF(AND(Colin!$G18541=$B$2,Colin!$H18541&lt;=$C$3),Colin!$I18541,)</f>
        <v>0</v>
      </c>
      <c r="P18541" s="38">
        <f>IF(Colin!$G18541&lt;$B$2,Colin!$I18541,0)</f>
        <v>0</v>
      </c>
      <c r="Q18541" s="38">
        <f>IF(Colin!$G18541&lt;$B$1,Colin!$I18541,0)</f>
        <v>0</v>
      </c>
    </row>
    <row r="18542" spans="12:17" x14ac:dyDescent="0.25">
      <c r="L18542" s="38">
        <f>IF(AND(Colin!$G18542=$B$1,Colin!$H18542=$C$3),Colin!$I18542,)</f>
        <v>0</v>
      </c>
      <c r="M18542" s="38">
        <f>IF(AND(Colin!$G18542=$B$1,Colin!$H18542&lt;=$C$3),Colin!$I18542,)</f>
        <v>0</v>
      </c>
      <c r="N18542" s="38">
        <f>IF(AND(Colin!$G18542=$B$2,Colin!$H18542=$C$3),Colin!$I18542,)</f>
        <v>0</v>
      </c>
      <c r="O18542" s="38">
        <f>IF(AND(Colin!$G18542=$B$2,Colin!$H18542&lt;=$C$3),Colin!$I18542,)</f>
        <v>0</v>
      </c>
      <c r="P18542" s="38">
        <f>IF(Colin!$G18542&lt;$B$2,Colin!$I18542,0)</f>
        <v>0</v>
      </c>
      <c r="Q18542" s="38">
        <f>IF(Colin!$G18542&lt;$B$1,Colin!$I18542,0)</f>
        <v>0</v>
      </c>
    </row>
    <row r="18543" spans="12:17" x14ac:dyDescent="0.25">
      <c r="L18543" s="38">
        <f>IF(AND(Colin!$G18543=$B$1,Colin!$H18543=$C$3),Colin!$I18543,)</f>
        <v>0</v>
      </c>
      <c r="M18543" s="38">
        <f>IF(AND(Colin!$G18543=$B$1,Colin!$H18543&lt;=$C$3),Colin!$I18543,)</f>
        <v>0</v>
      </c>
      <c r="N18543" s="38">
        <f>IF(AND(Colin!$G18543=$B$2,Colin!$H18543=$C$3),Colin!$I18543,)</f>
        <v>0</v>
      </c>
      <c r="O18543" s="38">
        <f>IF(AND(Colin!$G18543=$B$2,Colin!$H18543&lt;=$C$3),Colin!$I18543,)</f>
        <v>0</v>
      </c>
      <c r="P18543" s="38">
        <f>IF(Colin!$G18543&lt;$B$2,Colin!$I18543,0)</f>
        <v>0</v>
      </c>
      <c r="Q18543" s="38">
        <f>IF(Colin!$G18543&lt;$B$1,Colin!$I18543,0)</f>
        <v>0</v>
      </c>
    </row>
    <row r="18544" spans="12:17" x14ac:dyDescent="0.25">
      <c r="L18544" s="38">
        <f>IF(AND(Colin!$G18544=$B$1,Colin!$H18544=$C$3),Colin!$I18544,)</f>
        <v>0</v>
      </c>
      <c r="M18544" s="38">
        <f>IF(AND(Colin!$G18544=$B$1,Colin!$H18544&lt;=$C$3),Colin!$I18544,)</f>
        <v>0</v>
      </c>
      <c r="N18544" s="38">
        <f>IF(AND(Colin!$G18544=$B$2,Colin!$H18544=$C$3),Colin!$I18544,)</f>
        <v>0</v>
      </c>
      <c r="O18544" s="38">
        <f>IF(AND(Colin!$G18544=$B$2,Colin!$H18544&lt;=$C$3),Colin!$I18544,)</f>
        <v>0</v>
      </c>
      <c r="P18544" s="38">
        <f>IF(Colin!$G18544&lt;$B$2,Colin!$I18544,0)</f>
        <v>0</v>
      </c>
      <c r="Q18544" s="38">
        <f>IF(Colin!$G18544&lt;$B$1,Colin!$I18544,0)</f>
        <v>0</v>
      </c>
    </row>
    <row r="18545" spans="12:17" x14ac:dyDescent="0.25">
      <c r="L18545" s="38">
        <f>IF(AND(Colin!$G18545=$B$1,Colin!$H18545=$C$3),Colin!$I18545,)</f>
        <v>0</v>
      </c>
      <c r="M18545" s="38">
        <f>IF(AND(Colin!$G18545=$B$1,Colin!$H18545&lt;=$C$3),Colin!$I18545,)</f>
        <v>0</v>
      </c>
      <c r="N18545" s="38">
        <f>IF(AND(Colin!$G18545=$B$2,Colin!$H18545=$C$3),Colin!$I18545,)</f>
        <v>0</v>
      </c>
      <c r="O18545" s="38">
        <f>IF(AND(Colin!$G18545=$B$2,Colin!$H18545&lt;=$C$3),Colin!$I18545,)</f>
        <v>0</v>
      </c>
      <c r="P18545" s="38">
        <f>IF(Colin!$G18545&lt;$B$2,Colin!$I18545,0)</f>
        <v>0</v>
      </c>
      <c r="Q18545" s="38">
        <f>IF(Colin!$G18545&lt;$B$1,Colin!$I18545,0)</f>
        <v>0</v>
      </c>
    </row>
    <row r="18546" spans="12:17" x14ac:dyDescent="0.25">
      <c r="L18546" s="38">
        <f>IF(AND(Colin!$G18546=$B$1,Colin!$H18546=$C$3),Colin!$I18546,)</f>
        <v>0</v>
      </c>
      <c r="M18546" s="38">
        <f>IF(AND(Colin!$G18546=$B$1,Colin!$H18546&lt;=$C$3),Colin!$I18546,)</f>
        <v>0</v>
      </c>
      <c r="N18546" s="38">
        <f>IF(AND(Colin!$G18546=$B$2,Colin!$H18546=$C$3),Colin!$I18546,)</f>
        <v>0</v>
      </c>
      <c r="O18546" s="38">
        <f>IF(AND(Colin!$G18546=$B$2,Colin!$H18546&lt;=$C$3),Colin!$I18546,)</f>
        <v>0</v>
      </c>
      <c r="P18546" s="38">
        <f>IF(Colin!$G18546&lt;$B$2,Colin!$I18546,0)</f>
        <v>0</v>
      </c>
      <c r="Q18546" s="38">
        <f>IF(Colin!$G18546&lt;$B$1,Colin!$I18546,0)</f>
        <v>0</v>
      </c>
    </row>
    <row r="18547" spans="12:17" x14ac:dyDescent="0.25">
      <c r="L18547" s="38">
        <f>IF(AND(Colin!$G18547=$B$1,Colin!$H18547=$C$3),Colin!$I18547,)</f>
        <v>0</v>
      </c>
      <c r="M18547" s="38">
        <f>IF(AND(Colin!$G18547=$B$1,Colin!$H18547&lt;=$C$3),Colin!$I18547,)</f>
        <v>0</v>
      </c>
      <c r="N18547" s="38">
        <f>IF(AND(Colin!$G18547=$B$2,Colin!$H18547=$C$3),Colin!$I18547,)</f>
        <v>0</v>
      </c>
      <c r="O18547" s="38">
        <f>IF(AND(Colin!$G18547=$B$2,Colin!$H18547&lt;=$C$3),Colin!$I18547,)</f>
        <v>0</v>
      </c>
      <c r="P18547" s="38">
        <f>IF(Colin!$G18547&lt;$B$2,Colin!$I18547,0)</f>
        <v>0</v>
      </c>
      <c r="Q18547" s="38">
        <f>IF(Colin!$G18547&lt;$B$1,Colin!$I18547,0)</f>
        <v>0</v>
      </c>
    </row>
    <row r="18548" spans="12:17" x14ac:dyDescent="0.25">
      <c r="L18548" s="38">
        <f>IF(AND(Colin!$G18548=$B$1,Colin!$H18548=$C$3),Colin!$I18548,)</f>
        <v>0</v>
      </c>
      <c r="M18548" s="38">
        <f>IF(AND(Colin!$G18548=$B$1,Colin!$H18548&lt;=$C$3),Colin!$I18548,)</f>
        <v>0</v>
      </c>
      <c r="N18548" s="38">
        <f>IF(AND(Colin!$G18548=$B$2,Colin!$H18548=$C$3),Colin!$I18548,)</f>
        <v>0</v>
      </c>
      <c r="O18548" s="38">
        <f>IF(AND(Colin!$G18548=$B$2,Colin!$H18548&lt;=$C$3),Colin!$I18548,)</f>
        <v>0</v>
      </c>
      <c r="P18548" s="38">
        <f>IF(Colin!$G18548&lt;$B$2,Colin!$I18548,0)</f>
        <v>0</v>
      </c>
      <c r="Q18548" s="38">
        <f>IF(Colin!$G18548&lt;$B$1,Colin!$I18548,0)</f>
        <v>0</v>
      </c>
    </row>
    <row r="18549" spans="12:17" x14ac:dyDescent="0.25">
      <c r="L18549" s="38">
        <f>IF(AND(Colin!$G18549=$B$1,Colin!$H18549=$C$3),Colin!$I18549,)</f>
        <v>0</v>
      </c>
      <c r="M18549" s="38">
        <f>IF(AND(Colin!$G18549=$B$1,Colin!$H18549&lt;=$C$3),Colin!$I18549,)</f>
        <v>0</v>
      </c>
      <c r="N18549" s="38">
        <f>IF(AND(Colin!$G18549=$B$2,Colin!$H18549=$C$3),Colin!$I18549,)</f>
        <v>0</v>
      </c>
      <c r="O18549" s="38">
        <f>IF(AND(Colin!$G18549=$B$2,Colin!$H18549&lt;=$C$3),Colin!$I18549,)</f>
        <v>0</v>
      </c>
      <c r="P18549" s="38">
        <f>IF(Colin!$G18549&lt;$B$2,Colin!$I18549,0)</f>
        <v>0</v>
      </c>
      <c r="Q18549" s="38">
        <f>IF(Colin!$G18549&lt;$B$1,Colin!$I18549,0)</f>
        <v>0</v>
      </c>
    </row>
    <row r="18550" spans="12:17" x14ac:dyDescent="0.25">
      <c r="L18550" s="38">
        <f>IF(AND(Colin!$G18550=$B$1,Colin!$H18550=$C$3),Colin!$I18550,)</f>
        <v>0</v>
      </c>
      <c r="M18550" s="38">
        <f>IF(AND(Colin!$G18550=$B$1,Colin!$H18550&lt;=$C$3),Colin!$I18550,)</f>
        <v>0</v>
      </c>
      <c r="N18550" s="38">
        <f>IF(AND(Colin!$G18550=$B$2,Colin!$H18550=$C$3),Colin!$I18550,)</f>
        <v>0</v>
      </c>
      <c r="O18550" s="38">
        <f>IF(AND(Colin!$G18550=$B$2,Colin!$H18550&lt;=$C$3),Colin!$I18550,)</f>
        <v>0</v>
      </c>
      <c r="P18550" s="38">
        <f>IF(Colin!$G18550&lt;$B$2,Colin!$I18550,0)</f>
        <v>0</v>
      </c>
      <c r="Q18550" s="38">
        <f>IF(Colin!$G18550&lt;$B$1,Colin!$I18550,0)</f>
        <v>0</v>
      </c>
    </row>
    <row r="18551" spans="12:17" x14ac:dyDescent="0.25">
      <c r="L18551" s="38">
        <f>IF(AND(Colin!$G18551=$B$1,Colin!$H18551=$C$3),Colin!$I18551,)</f>
        <v>0</v>
      </c>
      <c r="M18551" s="38">
        <f>IF(AND(Colin!$G18551=$B$1,Colin!$H18551&lt;=$C$3),Colin!$I18551,)</f>
        <v>0</v>
      </c>
      <c r="N18551" s="38">
        <f>IF(AND(Colin!$G18551=$B$2,Colin!$H18551=$C$3),Colin!$I18551,)</f>
        <v>0</v>
      </c>
      <c r="O18551" s="38">
        <f>IF(AND(Colin!$G18551=$B$2,Colin!$H18551&lt;=$C$3),Colin!$I18551,)</f>
        <v>0</v>
      </c>
      <c r="P18551" s="38">
        <f>IF(Colin!$G18551&lt;$B$2,Colin!$I18551,0)</f>
        <v>0</v>
      </c>
      <c r="Q18551" s="38">
        <f>IF(Colin!$G18551&lt;$B$1,Colin!$I18551,0)</f>
        <v>0</v>
      </c>
    </row>
    <row r="18552" spans="12:17" x14ac:dyDescent="0.25">
      <c r="L18552" s="38">
        <f>IF(AND(Colin!$G18552=$B$1,Colin!$H18552=$C$3),Colin!$I18552,)</f>
        <v>0</v>
      </c>
      <c r="M18552" s="38">
        <f>IF(AND(Colin!$G18552=$B$1,Colin!$H18552&lt;=$C$3),Colin!$I18552,)</f>
        <v>0</v>
      </c>
      <c r="N18552" s="38">
        <f>IF(AND(Colin!$G18552=$B$2,Colin!$H18552=$C$3),Colin!$I18552,)</f>
        <v>0</v>
      </c>
      <c r="O18552" s="38">
        <f>IF(AND(Colin!$G18552=$B$2,Colin!$H18552&lt;=$C$3),Colin!$I18552,)</f>
        <v>0</v>
      </c>
      <c r="P18552" s="38">
        <f>IF(Colin!$G18552&lt;$B$2,Colin!$I18552,0)</f>
        <v>0</v>
      </c>
      <c r="Q18552" s="38">
        <f>IF(Colin!$G18552&lt;$B$1,Colin!$I18552,0)</f>
        <v>0</v>
      </c>
    </row>
    <row r="18553" spans="12:17" x14ac:dyDescent="0.25">
      <c r="L18553" s="38">
        <f>IF(AND(Colin!$G18553=$B$1,Colin!$H18553=$C$3),Colin!$I18553,)</f>
        <v>0</v>
      </c>
      <c r="M18553" s="38">
        <f>IF(AND(Colin!$G18553=$B$1,Colin!$H18553&lt;=$C$3),Colin!$I18553,)</f>
        <v>0</v>
      </c>
      <c r="N18553" s="38">
        <f>IF(AND(Colin!$G18553=$B$2,Colin!$H18553=$C$3),Colin!$I18553,)</f>
        <v>0</v>
      </c>
      <c r="O18553" s="38">
        <f>IF(AND(Colin!$G18553=$B$2,Colin!$H18553&lt;=$C$3),Colin!$I18553,)</f>
        <v>0</v>
      </c>
      <c r="P18553" s="38">
        <f>IF(Colin!$G18553&lt;$B$2,Colin!$I18553,0)</f>
        <v>0</v>
      </c>
      <c r="Q18553" s="38">
        <f>IF(Colin!$G18553&lt;$B$1,Colin!$I18553,0)</f>
        <v>0</v>
      </c>
    </row>
    <row r="18554" spans="12:17" x14ac:dyDescent="0.25">
      <c r="L18554" s="38">
        <f>IF(AND(Colin!$G18554=$B$1,Colin!$H18554=$C$3),Colin!$I18554,)</f>
        <v>0</v>
      </c>
      <c r="M18554" s="38">
        <f>IF(AND(Colin!$G18554=$B$1,Colin!$H18554&lt;=$C$3),Colin!$I18554,)</f>
        <v>0</v>
      </c>
      <c r="N18554" s="38">
        <f>IF(AND(Colin!$G18554=$B$2,Colin!$H18554=$C$3),Colin!$I18554,)</f>
        <v>0</v>
      </c>
      <c r="O18554" s="38">
        <f>IF(AND(Colin!$G18554=$B$2,Colin!$H18554&lt;=$C$3),Colin!$I18554,)</f>
        <v>0</v>
      </c>
      <c r="P18554" s="38">
        <f>IF(Colin!$G18554&lt;$B$2,Colin!$I18554,0)</f>
        <v>0</v>
      </c>
      <c r="Q18554" s="38">
        <f>IF(Colin!$G18554&lt;$B$1,Colin!$I18554,0)</f>
        <v>0</v>
      </c>
    </row>
    <row r="18555" spans="12:17" x14ac:dyDescent="0.25">
      <c r="L18555" s="38">
        <f>IF(AND(Colin!$G18555=$B$1,Colin!$H18555=$C$3),Colin!$I18555,)</f>
        <v>0</v>
      </c>
      <c r="M18555" s="38">
        <f>IF(AND(Colin!$G18555=$B$1,Colin!$H18555&lt;=$C$3),Colin!$I18555,)</f>
        <v>0</v>
      </c>
      <c r="N18555" s="38">
        <f>IF(AND(Colin!$G18555=$B$2,Colin!$H18555=$C$3),Colin!$I18555,)</f>
        <v>0</v>
      </c>
      <c r="O18555" s="38">
        <f>IF(AND(Colin!$G18555=$B$2,Colin!$H18555&lt;=$C$3),Colin!$I18555,)</f>
        <v>0</v>
      </c>
      <c r="P18555" s="38">
        <f>IF(Colin!$G18555&lt;$B$2,Colin!$I18555,0)</f>
        <v>0</v>
      </c>
      <c r="Q18555" s="38">
        <f>IF(Colin!$G18555&lt;$B$1,Colin!$I18555,0)</f>
        <v>0</v>
      </c>
    </row>
    <row r="18556" spans="12:17" x14ac:dyDescent="0.25">
      <c r="L18556" s="38">
        <f>IF(AND(Colin!$G18556=$B$1,Colin!$H18556=$C$3),Colin!$I18556,)</f>
        <v>0</v>
      </c>
      <c r="M18556" s="38">
        <f>IF(AND(Colin!$G18556=$B$1,Colin!$H18556&lt;=$C$3),Colin!$I18556,)</f>
        <v>0</v>
      </c>
      <c r="N18556" s="38">
        <f>IF(AND(Colin!$G18556=$B$2,Colin!$H18556=$C$3),Colin!$I18556,)</f>
        <v>0</v>
      </c>
      <c r="O18556" s="38">
        <f>IF(AND(Colin!$G18556=$B$2,Colin!$H18556&lt;=$C$3),Colin!$I18556,)</f>
        <v>0</v>
      </c>
      <c r="P18556" s="38">
        <f>IF(Colin!$G18556&lt;$B$2,Colin!$I18556,0)</f>
        <v>0</v>
      </c>
      <c r="Q18556" s="38">
        <f>IF(Colin!$G18556&lt;$B$1,Colin!$I18556,0)</f>
        <v>0</v>
      </c>
    </row>
    <row r="18557" spans="12:17" x14ac:dyDescent="0.25">
      <c r="L18557" s="38">
        <f>IF(AND(Colin!$G18557=$B$1,Colin!$H18557=$C$3),Colin!$I18557,)</f>
        <v>0</v>
      </c>
      <c r="M18557" s="38">
        <f>IF(AND(Colin!$G18557=$B$1,Colin!$H18557&lt;=$C$3),Colin!$I18557,)</f>
        <v>0</v>
      </c>
      <c r="N18557" s="38">
        <f>IF(AND(Colin!$G18557=$B$2,Colin!$H18557=$C$3),Colin!$I18557,)</f>
        <v>0</v>
      </c>
      <c r="O18557" s="38">
        <f>IF(AND(Colin!$G18557=$B$2,Colin!$H18557&lt;=$C$3),Colin!$I18557,)</f>
        <v>0</v>
      </c>
      <c r="P18557" s="38">
        <f>IF(Colin!$G18557&lt;$B$2,Colin!$I18557,0)</f>
        <v>0</v>
      </c>
      <c r="Q18557" s="38">
        <f>IF(Colin!$G18557&lt;$B$1,Colin!$I18557,0)</f>
        <v>0</v>
      </c>
    </row>
    <row r="18558" spans="12:17" x14ac:dyDescent="0.25">
      <c r="L18558" s="38">
        <f>IF(AND(Colin!$G18558=$B$1,Colin!$H18558=$C$3),Colin!$I18558,)</f>
        <v>0</v>
      </c>
      <c r="M18558" s="38">
        <f>IF(AND(Colin!$G18558=$B$1,Colin!$H18558&lt;=$C$3),Colin!$I18558,)</f>
        <v>0</v>
      </c>
      <c r="N18558" s="38">
        <f>IF(AND(Colin!$G18558=$B$2,Colin!$H18558=$C$3),Colin!$I18558,)</f>
        <v>0</v>
      </c>
      <c r="O18558" s="38">
        <f>IF(AND(Colin!$G18558=$B$2,Colin!$H18558&lt;=$C$3),Colin!$I18558,)</f>
        <v>0</v>
      </c>
      <c r="P18558" s="38">
        <f>IF(Colin!$G18558&lt;$B$2,Colin!$I18558,0)</f>
        <v>0</v>
      </c>
      <c r="Q18558" s="38">
        <f>IF(Colin!$G18558&lt;$B$1,Colin!$I18558,0)</f>
        <v>0</v>
      </c>
    </row>
    <row r="18559" spans="12:17" x14ac:dyDescent="0.25">
      <c r="L18559" s="38">
        <f>IF(AND(Colin!$G18559=$B$1,Colin!$H18559=$C$3),Colin!$I18559,)</f>
        <v>0</v>
      </c>
      <c r="M18559" s="38">
        <f>IF(AND(Colin!$G18559=$B$1,Colin!$H18559&lt;=$C$3),Colin!$I18559,)</f>
        <v>0</v>
      </c>
      <c r="N18559" s="38">
        <f>IF(AND(Colin!$G18559=$B$2,Colin!$H18559=$C$3),Colin!$I18559,)</f>
        <v>0</v>
      </c>
      <c r="O18559" s="38">
        <f>IF(AND(Colin!$G18559=$B$2,Colin!$H18559&lt;=$C$3),Colin!$I18559,)</f>
        <v>0</v>
      </c>
      <c r="P18559" s="38">
        <f>IF(Colin!$G18559&lt;$B$2,Colin!$I18559,0)</f>
        <v>0</v>
      </c>
      <c r="Q18559" s="38">
        <f>IF(Colin!$G18559&lt;$B$1,Colin!$I18559,0)</f>
        <v>0</v>
      </c>
    </row>
    <row r="18560" spans="12:17" x14ac:dyDescent="0.25">
      <c r="L18560" s="38">
        <f>IF(AND(Colin!$G18560=$B$1,Colin!$H18560=$C$3),Colin!$I18560,)</f>
        <v>0</v>
      </c>
      <c r="M18560" s="38">
        <f>IF(AND(Colin!$G18560=$B$1,Colin!$H18560&lt;=$C$3),Colin!$I18560,)</f>
        <v>0</v>
      </c>
      <c r="N18560" s="38">
        <f>IF(AND(Colin!$G18560=$B$2,Colin!$H18560=$C$3),Colin!$I18560,)</f>
        <v>0</v>
      </c>
      <c r="O18560" s="38">
        <f>IF(AND(Colin!$G18560=$B$2,Colin!$H18560&lt;=$C$3),Colin!$I18560,)</f>
        <v>0</v>
      </c>
      <c r="P18560" s="38">
        <f>IF(Colin!$G18560&lt;$B$2,Colin!$I18560,0)</f>
        <v>0</v>
      </c>
      <c r="Q18560" s="38">
        <f>IF(Colin!$G18560&lt;$B$1,Colin!$I18560,0)</f>
        <v>0</v>
      </c>
    </row>
    <row r="18561" spans="12:17" x14ac:dyDescent="0.25">
      <c r="L18561" s="38">
        <f>IF(AND(Colin!$G18561=$B$1,Colin!$H18561=$C$3),Colin!$I18561,)</f>
        <v>0</v>
      </c>
      <c r="M18561" s="38">
        <f>IF(AND(Colin!$G18561=$B$1,Colin!$H18561&lt;=$C$3),Colin!$I18561,)</f>
        <v>0</v>
      </c>
      <c r="N18561" s="38">
        <f>IF(AND(Colin!$G18561=$B$2,Colin!$H18561=$C$3),Colin!$I18561,)</f>
        <v>0</v>
      </c>
      <c r="O18561" s="38">
        <f>IF(AND(Colin!$G18561=$B$2,Colin!$H18561&lt;=$C$3),Colin!$I18561,)</f>
        <v>0</v>
      </c>
      <c r="P18561" s="38">
        <f>IF(Colin!$G18561&lt;$B$2,Colin!$I18561,0)</f>
        <v>0</v>
      </c>
      <c r="Q18561" s="38">
        <f>IF(Colin!$G18561&lt;$B$1,Colin!$I18561,0)</f>
        <v>0</v>
      </c>
    </row>
    <row r="18562" spans="12:17" x14ac:dyDescent="0.25">
      <c r="L18562" s="38">
        <f>IF(AND(Colin!$G18562=$B$1,Colin!$H18562=$C$3),Colin!$I18562,)</f>
        <v>0</v>
      </c>
      <c r="M18562" s="38">
        <f>IF(AND(Colin!$G18562=$B$1,Colin!$H18562&lt;=$C$3),Colin!$I18562,)</f>
        <v>0</v>
      </c>
      <c r="N18562" s="38">
        <f>IF(AND(Colin!$G18562=$B$2,Colin!$H18562=$C$3),Colin!$I18562,)</f>
        <v>0</v>
      </c>
      <c r="O18562" s="38">
        <f>IF(AND(Colin!$G18562=$B$2,Colin!$H18562&lt;=$C$3),Colin!$I18562,)</f>
        <v>0</v>
      </c>
      <c r="P18562" s="38">
        <f>IF(Colin!$G18562&lt;$B$2,Colin!$I18562,0)</f>
        <v>0</v>
      </c>
      <c r="Q18562" s="38">
        <f>IF(Colin!$G18562&lt;$B$1,Colin!$I18562,0)</f>
        <v>0</v>
      </c>
    </row>
    <row r="18563" spans="12:17" x14ac:dyDescent="0.25">
      <c r="L18563" s="38">
        <f>IF(AND(Colin!$G18563=$B$1,Colin!$H18563=$C$3),Colin!$I18563,)</f>
        <v>0</v>
      </c>
      <c r="M18563" s="38">
        <f>IF(AND(Colin!$G18563=$B$1,Colin!$H18563&lt;=$C$3),Colin!$I18563,)</f>
        <v>0</v>
      </c>
      <c r="N18563" s="38">
        <f>IF(AND(Colin!$G18563=$B$2,Colin!$H18563=$C$3),Colin!$I18563,)</f>
        <v>0</v>
      </c>
      <c r="O18563" s="38">
        <f>IF(AND(Colin!$G18563=$B$2,Colin!$H18563&lt;=$C$3),Colin!$I18563,)</f>
        <v>0</v>
      </c>
      <c r="P18563" s="38">
        <f>IF(Colin!$G18563&lt;$B$2,Colin!$I18563,0)</f>
        <v>0</v>
      </c>
      <c r="Q18563" s="38">
        <f>IF(Colin!$G18563&lt;$B$1,Colin!$I18563,0)</f>
        <v>0</v>
      </c>
    </row>
    <row r="18564" spans="12:17" x14ac:dyDescent="0.25">
      <c r="L18564" s="38">
        <f>IF(AND(Colin!$G18564=$B$1,Colin!$H18564=$C$3),Colin!$I18564,)</f>
        <v>0</v>
      </c>
      <c r="M18564" s="38">
        <f>IF(AND(Colin!$G18564=$B$1,Colin!$H18564&lt;=$C$3),Colin!$I18564,)</f>
        <v>0</v>
      </c>
      <c r="N18564" s="38">
        <f>IF(AND(Colin!$G18564=$B$2,Colin!$H18564=$C$3),Colin!$I18564,)</f>
        <v>0</v>
      </c>
      <c r="O18564" s="38">
        <f>IF(AND(Colin!$G18564=$B$2,Colin!$H18564&lt;=$C$3),Colin!$I18564,)</f>
        <v>0</v>
      </c>
      <c r="P18564" s="38">
        <f>IF(Colin!$G18564&lt;$B$2,Colin!$I18564,0)</f>
        <v>0</v>
      </c>
      <c r="Q18564" s="38">
        <f>IF(Colin!$G18564&lt;$B$1,Colin!$I18564,0)</f>
        <v>0</v>
      </c>
    </row>
    <row r="18565" spans="12:17" x14ac:dyDescent="0.25">
      <c r="L18565" s="38">
        <f>IF(AND(Colin!$G18565=$B$1,Colin!$H18565=$C$3),Colin!$I18565,)</f>
        <v>0</v>
      </c>
      <c r="M18565" s="38">
        <f>IF(AND(Colin!$G18565=$B$1,Colin!$H18565&lt;=$C$3),Colin!$I18565,)</f>
        <v>0</v>
      </c>
      <c r="N18565" s="38">
        <f>IF(AND(Colin!$G18565=$B$2,Colin!$H18565=$C$3),Colin!$I18565,)</f>
        <v>0</v>
      </c>
      <c r="O18565" s="38">
        <f>IF(AND(Colin!$G18565=$B$2,Colin!$H18565&lt;=$C$3),Colin!$I18565,)</f>
        <v>0</v>
      </c>
      <c r="P18565" s="38">
        <f>IF(Colin!$G18565&lt;$B$2,Colin!$I18565,0)</f>
        <v>0</v>
      </c>
      <c r="Q18565" s="38">
        <f>IF(Colin!$G18565&lt;$B$1,Colin!$I18565,0)</f>
        <v>0</v>
      </c>
    </row>
    <row r="18566" spans="12:17" x14ac:dyDescent="0.25">
      <c r="L18566" s="38">
        <f>IF(AND(Colin!$G18566=$B$1,Colin!$H18566=$C$3),Colin!$I18566,)</f>
        <v>0</v>
      </c>
      <c r="M18566" s="38">
        <f>IF(AND(Colin!$G18566=$B$1,Colin!$H18566&lt;=$C$3),Colin!$I18566,)</f>
        <v>0</v>
      </c>
      <c r="N18566" s="38">
        <f>IF(AND(Colin!$G18566=$B$2,Colin!$H18566=$C$3),Colin!$I18566,)</f>
        <v>0</v>
      </c>
      <c r="O18566" s="38">
        <f>IF(AND(Colin!$G18566=$B$2,Colin!$H18566&lt;=$C$3),Colin!$I18566,)</f>
        <v>0</v>
      </c>
      <c r="P18566" s="38">
        <f>IF(Colin!$G18566&lt;$B$2,Colin!$I18566,0)</f>
        <v>0</v>
      </c>
      <c r="Q18566" s="38">
        <f>IF(Colin!$G18566&lt;$B$1,Colin!$I18566,0)</f>
        <v>0</v>
      </c>
    </row>
    <row r="18567" spans="12:17" x14ac:dyDescent="0.25">
      <c r="L18567" s="38">
        <f>IF(AND(Colin!$G18567=$B$1,Colin!$H18567=$C$3),Colin!$I18567,)</f>
        <v>0</v>
      </c>
      <c r="M18567" s="38">
        <f>IF(AND(Colin!$G18567=$B$1,Colin!$H18567&lt;=$C$3),Colin!$I18567,)</f>
        <v>0</v>
      </c>
      <c r="N18567" s="38">
        <f>IF(AND(Colin!$G18567=$B$2,Colin!$H18567=$C$3),Colin!$I18567,)</f>
        <v>0</v>
      </c>
      <c r="O18567" s="38">
        <f>IF(AND(Colin!$G18567=$B$2,Colin!$H18567&lt;=$C$3),Colin!$I18567,)</f>
        <v>0</v>
      </c>
      <c r="P18567" s="38">
        <f>IF(Colin!$G18567&lt;$B$2,Colin!$I18567,0)</f>
        <v>0</v>
      </c>
      <c r="Q18567" s="38">
        <f>IF(Colin!$G18567&lt;$B$1,Colin!$I18567,0)</f>
        <v>0</v>
      </c>
    </row>
    <row r="18568" spans="12:17" x14ac:dyDescent="0.25">
      <c r="L18568" s="38">
        <f>IF(AND(Colin!$G18568=$B$1,Colin!$H18568=$C$3),Colin!$I18568,)</f>
        <v>0</v>
      </c>
      <c r="M18568" s="38">
        <f>IF(AND(Colin!$G18568=$B$1,Colin!$H18568&lt;=$C$3),Colin!$I18568,)</f>
        <v>0</v>
      </c>
      <c r="N18568" s="38">
        <f>IF(AND(Colin!$G18568=$B$2,Colin!$H18568=$C$3),Colin!$I18568,)</f>
        <v>0</v>
      </c>
      <c r="O18568" s="38">
        <f>IF(AND(Colin!$G18568=$B$2,Colin!$H18568&lt;=$C$3),Colin!$I18568,)</f>
        <v>0</v>
      </c>
      <c r="P18568" s="38">
        <f>IF(Colin!$G18568&lt;$B$2,Colin!$I18568,0)</f>
        <v>0</v>
      </c>
      <c r="Q18568" s="38">
        <f>IF(Colin!$G18568&lt;$B$1,Colin!$I18568,0)</f>
        <v>0</v>
      </c>
    </row>
    <row r="18569" spans="12:17" x14ac:dyDescent="0.25">
      <c r="L18569" s="38">
        <f>IF(AND(Colin!$G18569=$B$1,Colin!$H18569=$C$3),Colin!$I18569,)</f>
        <v>0</v>
      </c>
      <c r="M18569" s="38">
        <f>IF(AND(Colin!$G18569=$B$1,Colin!$H18569&lt;=$C$3),Colin!$I18569,)</f>
        <v>0</v>
      </c>
      <c r="N18569" s="38">
        <f>IF(AND(Colin!$G18569=$B$2,Colin!$H18569=$C$3),Colin!$I18569,)</f>
        <v>0</v>
      </c>
      <c r="O18569" s="38">
        <f>IF(AND(Colin!$G18569=$B$2,Colin!$H18569&lt;=$C$3),Colin!$I18569,)</f>
        <v>0</v>
      </c>
      <c r="P18569" s="38">
        <f>IF(Colin!$G18569&lt;$B$2,Colin!$I18569,0)</f>
        <v>0</v>
      </c>
      <c r="Q18569" s="38">
        <f>IF(Colin!$G18569&lt;$B$1,Colin!$I18569,0)</f>
        <v>0</v>
      </c>
    </row>
    <row r="18570" spans="12:17" x14ac:dyDescent="0.25">
      <c r="L18570" s="38">
        <f>IF(AND(Colin!$G18570=$B$1,Colin!$H18570=$C$3),Colin!$I18570,)</f>
        <v>0</v>
      </c>
      <c r="M18570" s="38">
        <f>IF(AND(Colin!$G18570=$B$1,Colin!$H18570&lt;=$C$3),Colin!$I18570,)</f>
        <v>0</v>
      </c>
      <c r="N18570" s="38">
        <f>IF(AND(Colin!$G18570=$B$2,Colin!$H18570=$C$3),Colin!$I18570,)</f>
        <v>0</v>
      </c>
      <c r="O18570" s="38">
        <f>IF(AND(Colin!$G18570=$B$2,Colin!$H18570&lt;=$C$3),Colin!$I18570,)</f>
        <v>0</v>
      </c>
      <c r="P18570" s="38">
        <f>IF(Colin!$G18570&lt;$B$2,Colin!$I18570,0)</f>
        <v>0</v>
      </c>
      <c r="Q18570" s="38">
        <f>IF(Colin!$G18570&lt;$B$1,Colin!$I18570,0)</f>
        <v>0</v>
      </c>
    </row>
    <row r="18571" spans="12:17" x14ac:dyDescent="0.25">
      <c r="L18571" s="38">
        <f>IF(AND(Colin!$G18571=$B$1,Colin!$H18571=$C$3),Colin!$I18571,)</f>
        <v>0</v>
      </c>
      <c r="M18571" s="38">
        <f>IF(AND(Colin!$G18571=$B$1,Colin!$H18571&lt;=$C$3),Colin!$I18571,)</f>
        <v>0</v>
      </c>
      <c r="N18571" s="38">
        <f>IF(AND(Colin!$G18571=$B$2,Colin!$H18571=$C$3),Colin!$I18571,)</f>
        <v>0</v>
      </c>
      <c r="O18571" s="38">
        <f>IF(AND(Colin!$G18571=$B$2,Colin!$H18571&lt;=$C$3),Colin!$I18571,)</f>
        <v>0</v>
      </c>
      <c r="P18571" s="38">
        <f>IF(Colin!$G18571&lt;$B$2,Colin!$I18571,0)</f>
        <v>0</v>
      </c>
      <c r="Q18571" s="38">
        <f>IF(Colin!$G18571&lt;$B$1,Colin!$I18571,0)</f>
        <v>0</v>
      </c>
    </row>
    <row r="18572" spans="12:17" x14ac:dyDescent="0.25">
      <c r="L18572" s="38">
        <f>IF(AND(Colin!$G18572=$B$1,Colin!$H18572=$C$3),Colin!$I18572,)</f>
        <v>0</v>
      </c>
      <c r="M18572" s="38">
        <f>IF(AND(Colin!$G18572=$B$1,Colin!$H18572&lt;=$C$3),Colin!$I18572,)</f>
        <v>0</v>
      </c>
      <c r="N18572" s="38">
        <f>IF(AND(Colin!$G18572=$B$2,Colin!$H18572=$C$3),Colin!$I18572,)</f>
        <v>0</v>
      </c>
      <c r="O18572" s="38">
        <f>IF(AND(Colin!$G18572=$B$2,Colin!$H18572&lt;=$C$3),Colin!$I18572,)</f>
        <v>0</v>
      </c>
      <c r="P18572" s="38">
        <f>IF(Colin!$G18572&lt;$B$2,Colin!$I18572,0)</f>
        <v>0</v>
      </c>
      <c r="Q18572" s="38">
        <f>IF(Colin!$G18572&lt;$B$1,Colin!$I18572,0)</f>
        <v>0</v>
      </c>
    </row>
    <row r="18573" spans="12:17" x14ac:dyDescent="0.25">
      <c r="L18573" s="38">
        <f>IF(AND(Colin!$G18573=$B$1,Colin!$H18573=$C$3),Colin!$I18573,)</f>
        <v>0</v>
      </c>
      <c r="M18573" s="38">
        <f>IF(AND(Colin!$G18573=$B$1,Colin!$H18573&lt;=$C$3),Colin!$I18573,)</f>
        <v>0</v>
      </c>
      <c r="N18573" s="38">
        <f>IF(AND(Colin!$G18573=$B$2,Colin!$H18573=$C$3),Colin!$I18573,)</f>
        <v>0</v>
      </c>
      <c r="O18573" s="38">
        <f>IF(AND(Colin!$G18573=$B$2,Colin!$H18573&lt;=$C$3),Colin!$I18573,)</f>
        <v>0</v>
      </c>
      <c r="P18573" s="38">
        <f>IF(Colin!$G18573&lt;$B$2,Colin!$I18573,0)</f>
        <v>0</v>
      </c>
      <c r="Q18573" s="38">
        <f>IF(Colin!$G18573&lt;$B$1,Colin!$I18573,0)</f>
        <v>0</v>
      </c>
    </row>
    <row r="18574" spans="12:17" x14ac:dyDescent="0.25">
      <c r="L18574" s="38">
        <f>IF(AND(Colin!$G18574=$B$1,Colin!$H18574=$C$3),Colin!$I18574,)</f>
        <v>0</v>
      </c>
      <c r="M18574" s="38">
        <f>IF(AND(Colin!$G18574=$B$1,Colin!$H18574&lt;=$C$3),Colin!$I18574,)</f>
        <v>0</v>
      </c>
      <c r="N18574" s="38">
        <f>IF(AND(Colin!$G18574=$B$2,Colin!$H18574=$C$3),Colin!$I18574,)</f>
        <v>0</v>
      </c>
      <c r="O18574" s="38">
        <f>IF(AND(Colin!$G18574=$B$2,Colin!$H18574&lt;=$C$3),Colin!$I18574,)</f>
        <v>0</v>
      </c>
      <c r="P18574" s="38">
        <f>IF(Colin!$G18574&lt;$B$2,Colin!$I18574,0)</f>
        <v>0</v>
      </c>
      <c r="Q18574" s="38">
        <f>IF(Colin!$G18574&lt;$B$1,Colin!$I18574,0)</f>
        <v>0</v>
      </c>
    </row>
    <row r="18575" spans="12:17" x14ac:dyDescent="0.25">
      <c r="L18575" s="38">
        <f>IF(AND(Colin!$G18575=$B$1,Colin!$H18575=$C$3),Colin!$I18575,)</f>
        <v>0</v>
      </c>
      <c r="M18575" s="38">
        <f>IF(AND(Colin!$G18575=$B$1,Colin!$H18575&lt;=$C$3),Colin!$I18575,)</f>
        <v>0</v>
      </c>
      <c r="N18575" s="38">
        <f>IF(AND(Colin!$G18575=$B$2,Colin!$H18575=$C$3),Colin!$I18575,)</f>
        <v>0</v>
      </c>
      <c r="O18575" s="38">
        <f>IF(AND(Colin!$G18575=$B$2,Colin!$H18575&lt;=$C$3),Colin!$I18575,)</f>
        <v>0</v>
      </c>
      <c r="P18575" s="38">
        <f>IF(Colin!$G18575&lt;$B$2,Colin!$I18575,0)</f>
        <v>0</v>
      </c>
      <c r="Q18575" s="38">
        <f>IF(Colin!$G18575&lt;$B$1,Colin!$I18575,0)</f>
        <v>0</v>
      </c>
    </row>
    <row r="18576" spans="12:17" x14ac:dyDescent="0.25">
      <c r="L18576" s="38">
        <f>IF(AND(Colin!$G18576=$B$1,Colin!$H18576=$C$3),Colin!$I18576,)</f>
        <v>0</v>
      </c>
      <c r="M18576" s="38">
        <f>IF(AND(Colin!$G18576=$B$1,Colin!$H18576&lt;=$C$3),Colin!$I18576,)</f>
        <v>0</v>
      </c>
      <c r="N18576" s="38">
        <f>IF(AND(Colin!$G18576=$B$2,Colin!$H18576=$C$3),Colin!$I18576,)</f>
        <v>0</v>
      </c>
      <c r="O18576" s="38">
        <f>IF(AND(Colin!$G18576=$B$2,Colin!$H18576&lt;=$C$3),Colin!$I18576,)</f>
        <v>0</v>
      </c>
      <c r="P18576" s="38">
        <f>IF(Colin!$G18576&lt;$B$2,Colin!$I18576,0)</f>
        <v>0</v>
      </c>
      <c r="Q18576" s="38">
        <f>IF(Colin!$G18576&lt;$B$1,Colin!$I18576,0)</f>
        <v>0</v>
      </c>
    </row>
    <row r="18577" spans="12:17" x14ac:dyDescent="0.25">
      <c r="L18577" s="38">
        <f>IF(AND(Colin!$G18577=$B$1,Colin!$H18577=$C$3),Colin!$I18577,)</f>
        <v>0</v>
      </c>
      <c r="M18577" s="38">
        <f>IF(AND(Colin!$G18577=$B$1,Colin!$H18577&lt;=$C$3),Colin!$I18577,)</f>
        <v>0</v>
      </c>
      <c r="N18577" s="38">
        <f>IF(AND(Colin!$G18577=$B$2,Colin!$H18577=$C$3),Colin!$I18577,)</f>
        <v>0</v>
      </c>
      <c r="O18577" s="38">
        <f>IF(AND(Colin!$G18577=$B$2,Colin!$H18577&lt;=$C$3),Colin!$I18577,)</f>
        <v>0</v>
      </c>
      <c r="P18577" s="38">
        <f>IF(Colin!$G18577&lt;$B$2,Colin!$I18577,0)</f>
        <v>0</v>
      </c>
      <c r="Q18577" s="38">
        <f>IF(Colin!$G18577&lt;$B$1,Colin!$I18577,0)</f>
        <v>0</v>
      </c>
    </row>
    <row r="18578" spans="12:17" x14ac:dyDescent="0.25">
      <c r="L18578" s="38">
        <f>IF(AND(Colin!$G18578=$B$1,Colin!$H18578=$C$3),Colin!$I18578,)</f>
        <v>0</v>
      </c>
      <c r="M18578" s="38">
        <f>IF(AND(Colin!$G18578=$B$1,Colin!$H18578&lt;=$C$3),Colin!$I18578,)</f>
        <v>0</v>
      </c>
      <c r="N18578" s="38">
        <f>IF(AND(Colin!$G18578=$B$2,Colin!$H18578=$C$3),Colin!$I18578,)</f>
        <v>0</v>
      </c>
      <c r="O18578" s="38">
        <f>IF(AND(Colin!$G18578=$B$2,Colin!$H18578&lt;=$C$3),Colin!$I18578,)</f>
        <v>0</v>
      </c>
      <c r="P18578" s="38">
        <f>IF(Colin!$G18578&lt;$B$2,Colin!$I18578,0)</f>
        <v>0</v>
      </c>
      <c r="Q18578" s="38">
        <f>IF(Colin!$G18578&lt;$B$1,Colin!$I18578,0)</f>
        <v>0</v>
      </c>
    </row>
    <row r="18579" spans="12:17" x14ac:dyDescent="0.25">
      <c r="L18579" s="38">
        <f>IF(AND(Colin!$G18579=$B$1,Colin!$H18579=$C$3),Colin!$I18579,)</f>
        <v>0</v>
      </c>
      <c r="M18579" s="38">
        <f>IF(AND(Colin!$G18579=$B$1,Colin!$H18579&lt;=$C$3),Colin!$I18579,)</f>
        <v>0</v>
      </c>
      <c r="N18579" s="38">
        <f>IF(AND(Colin!$G18579=$B$2,Colin!$H18579=$C$3),Colin!$I18579,)</f>
        <v>0</v>
      </c>
      <c r="O18579" s="38">
        <f>IF(AND(Colin!$G18579=$B$2,Colin!$H18579&lt;=$C$3),Colin!$I18579,)</f>
        <v>0</v>
      </c>
      <c r="P18579" s="38">
        <f>IF(Colin!$G18579&lt;$B$2,Colin!$I18579,0)</f>
        <v>0</v>
      </c>
      <c r="Q18579" s="38">
        <f>IF(Colin!$G18579&lt;$B$1,Colin!$I18579,0)</f>
        <v>0</v>
      </c>
    </row>
    <row r="18580" spans="12:17" x14ac:dyDescent="0.25">
      <c r="L18580" s="38">
        <f>IF(AND(Colin!$G18580=$B$1,Colin!$H18580=$C$3),Colin!$I18580,)</f>
        <v>0</v>
      </c>
      <c r="M18580" s="38">
        <f>IF(AND(Colin!$G18580=$B$1,Colin!$H18580&lt;=$C$3),Colin!$I18580,)</f>
        <v>0</v>
      </c>
      <c r="N18580" s="38">
        <f>IF(AND(Colin!$G18580=$B$2,Colin!$H18580=$C$3),Colin!$I18580,)</f>
        <v>0</v>
      </c>
      <c r="O18580" s="38">
        <f>IF(AND(Colin!$G18580=$B$2,Colin!$H18580&lt;=$C$3),Colin!$I18580,)</f>
        <v>0</v>
      </c>
      <c r="P18580" s="38">
        <f>IF(Colin!$G18580&lt;$B$2,Colin!$I18580,0)</f>
        <v>0</v>
      </c>
      <c r="Q18580" s="38">
        <f>IF(Colin!$G18580&lt;$B$1,Colin!$I18580,0)</f>
        <v>0</v>
      </c>
    </row>
    <row r="18581" spans="12:17" x14ac:dyDescent="0.25">
      <c r="L18581" s="38">
        <f>IF(AND(Colin!$G18581=$B$1,Colin!$H18581=$C$3),Colin!$I18581,)</f>
        <v>0</v>
      </c>
      <c r="M18581" s="38">
        <f>IF(AND(Colin!$G18581=$B$1,Colin!$H18581&lt;=$C$3),Colin!$I18581,)</f>
        <v>0</v>
      </c>
      <c r="N18581" s="38">
        <f>IF(AND(Colin!$G18581=$B$2,Colin!$H18581=$C$3),Colin!$I18581,)</f>
        <v>0</v>
      </c>
      <c r="O18581" s="38">
        <f>IF(AND(Colin!$G18581=$B$2,Colin!$H18581&lt;=$C$3),Colin!$I18581,)</f>
        <v>0</v>
      </c>
      <c r="P18581" s="38">
        <f>IF(Colin!$G18581&lt;$B$2,Colin!$I18581,0)</f>
        <v>0</v>
      </c>
      <c r="Q18581" s="38">
        <f>IF(Colin!$G18581&lt;$B$1,Colin!$I18581,0)</f>
        <v>0</v>
      </c>
    </row>
    <row r="18582" spans="12:17" x14ac:dyDescent="0.25">
      <c r="L18582" s="38">
        <f>IF(AND(Colin!$G18582=$B$1,Colin!$H18582=$C$3),Colin!$I18582,)</f>
        <v>0</v>
      </c>
      <c r="M18582" s="38">
        <f>IF(AND(Colin!$G18582=$B$1,Colin!$H18582&lt;=$C$3),Colin!$I18582,)</f>
        <v>0</v>
      </c>
      <c r="N18582" s="38">
        <f>IF(AND(Colin!$G18582=$B$2,Colin!$H18582=$C$3),Colin!$I18582,)</f>
        <v>0</v>
      </c>
      <c r="O18582" s="38">
        <f>IF(AND(Colin!$G18582=$B$2,Colin!$H18582&lt;=$C$3),Colin!$I18582,)</f>
        <v>0</v>
      </c>
      <c r="P18582" s="38">
        <f>IF(Colin!$G18582&lt;$B$2,Colin!$I18582,0)</f>
        <v>0</v>
      </c>
      <c r="Q18582" s="38">
        <f>IF(Colin!$G18582&lt;$B$1,Colin!$I18582,0)</f>
        <v>0</v>
      </c>
    </row>
    <row r="18583" spans="12:17" x14ac:dyDescent="0.25">
      <c r="L18583" s="38">
        <f>IF(AND(Colin!$G18583=$B$1,Colin!$H18583=$C$3),Colin!$I18583,)</f>
        <v>0</v>
      </c>
      <c r="M18583" s="38">
        <f>IF(AND(Colin!$G18583=$B$1,Colin!$H18583&lt;=$C$3),Colin!$I18583,)</f>
        <v>0</v>
      </c>
      <c r="N18583" s="38">
        <f>IF(AND(Colin!$G18583=$B$2,Colin!$H18583=$C$3),Colin!$I18583,)</f>
        <v>0</v>
      </c>
      <c r="O18583" s="38">
        <f>IF(AND(Colin!$G18583=$B$2,Colin!$H18583&lt;=$C$3),Colin!$I18583,)</f>
        <v>0</v>
      </c>
      <c r="P18583" s="38">
        <f>IF(Colin!$G18583&lt;$B$2,Colin!$I18583,0)</f>
        <v>0</v>
      </c>
      <c r="Q18583" s="38">
        <f>IF(Colin!$G18583&lt;$B$1,Colin!$I18583,0)</f>
        <v>0</v>
      </c>
    </row>
    <row r="18584" spans="12:17" x14ac:dyDescent="0.25">
      <c r="L18584" s="38">
        <f>IF(AND(Colin!$G18584=$B$1,Colin!$H18584=$C$3),Colin!$I18584,)</f>
        <v>0</v>
      </c>
      <c r="M18584" s="38">
        <f>IF(AND(Colin!$G18584=$B$1,Colin!$H18584&lt;=$C$3),Colin!$I18584,)</f>
        <v>0</v>
      </c>
      <c r="N18584" s="38">
        <f>IF(AND(Colin!$G18584=$B$2,Colin!$H18584=$C$3),Colin!$I18584,)</f>
        <v>0</v>
      </c>
      <c r="O18584" s="38">
        <f>IF(AND(Colin!$G18584=$B$2,Colin!$H18584&lt;=$C$3),Colin!$I18584,)</f>
        <v>0</v>
      </c>
      <c r="P18584" s="38">
        <f>IF(Colin!$G18584&lt;$B$2,Colin!$I18584,0)</f>
        <v>0</v>
      </c>
      <c r="Q18584" s="38">
        <f>IF(Colin!$G18584&lt;$B$1,Colin!$I18584,0)</f>
        <v>0</v>
      </c>
    </row>
    <row r="18585" spans="12:17" x14ac:dyDescent="0.25">
      <c r="L18585" s="38">
        <f>IF(AND(Colin!$G18585=$B$1,Colin!$H18585=$C$3),Colin!$I18585,)</f>
        <v>0</v>
      </c>
      <c r="M18585" s="38">
        <f>IF(AND(Colin!$G18585=$B$1,Colin!$H18585&lt;=$C$3),Colin!$I18585,)</f>
        <v>0</v>
      </c>
      <c r="N18585" s="38">
        <f>IF(AND(Colin!$G18585=$B$2,Colin!$H18585=$C$3),Colin!$I18585,)</f>
        <v>0</v>
      </c>
      <c r="O18585" s="38">
        <f>IF(AND(Colin!$G18585=$B$2,Colin!$H18585&lt;=$C$3),Colin!$I18585,)</f>
        <v>0</v>
      </c>
      <c r="P18585" s="38">
        <f>IF(Colin!$G18585&lt;$B$2,Colin!$I18585,0)</f>
        <v>0</v>
      </c>
      <c r="Q18585" s="38">
        <f>IF(Colin!$G18585&lt;$B$1,Colin!$I18585,0)</f>
        <v>0</v>
      </c>
    </row>
    <row r="18586" spans="12:17" x14ac:dyDescent="0.25">
      <c r="L18586" s="38">
        <f>IF(AND(Colin!$G18586=$B$1,Colin!$H18586=$C$3),Colin!$I18586,)</f>
        <v>0</v>
      </c>
      <c r="M18586" s="38">
        <f>IF(AND(Colin!$G18586=$B$1,Colin!$H18586&lt;=$C$3),Colin!$I18586,)</f>
        <v>0</v>
      </c>
      <c r="N18586" s="38">
        <f>IF(AND(Colin!$G18586=$B$2,Colin!$H18586=$C$3),Colin!$I18586,)</f>
        <v>0</v>
      </c>
      <c r="O18586" s="38">
        <f>IF(AND(Colin!$G18586=$B$2,Colin!$H18586&lt;=$C$3),Colin!$I18586,)</f>
        <v>0</v>
      </c>
      <c r="P18586" s="38">
        <f>IF(Colin!$G18586&lt;$B$2,Colin!$I18586,0)</f>
        <v>0</v>
      </c>
      <c r="Q18586" s="38">
        <f>IF(Colin!$G18586&lt;$B$1,Colin!$I18586,0)</f>
        <v>0</v>
      </c>
    </row>
    <row r="18587" spans="12:17" x14ac:dyDescent="0.25">
      <c r="L18587" s="38">
        <f>IF(AND(Colin!$G18587=$B$1,Colin!$H18587=$C$3),Colin!$I18587,)</f>
        <v>0</v>
      </c>
      <c r="M18587" s="38">
        <f>IF(AND(Colin!$G18587=$B$1,Colin!$H18587&lt;=$C$3),Colin!$I18587,)</f>
        <v>0</v>
      </c>
      <c r="N18587" s="38">
        <f>IF(AND(Colin!$G18587=$B$2,Colin!$H18587=$C$3),Colin!$I18587,)</f>
        <v>0</v>
      </c>
      <c r="O18587" s="38">
        <f>IF(AND(Colin!$G18587=$B$2,Colin!$H18587&lt;=$C$3),Colin!$I18587,)</f>
        <v>0</v>
      </c>
      <c r="P18587" s="38">
        <f>IF(Colin!$G18587&lt;$B$2,Colin!$I18587,0)</f>
        <v>0</v>
      </c>
      <c r="Q18587" s="38">
        <f>IF(Colin!$G18587&lt;$B$1,Colin!$I18587,0)</f>
        <v>0</v>
      </c>
    </row>
    <row r="18588" spans="12:17" x14ac:dyDescent="0.25">
      <c r="L18588" s="38">
        <f>IF(AND(Colin!$G18588=$B$1,Colin!$H18588=$C$3),Colin!$I18588,)</f>
        <v>0</v>
      </c>
      <c r="M18588" s="38">
        <f>IF(AND(Colin!$G18588=$B$1,Colin!$H18588&lt;=$C$3),Colin!$I18588,)</f>
        <v>0</v>
      </c>
      <c r="N18588" s="38">
        <f>IF(AND(Colin!$G18588=$B$2,Colin!$H18588=$C$3),Colin!$I18588,)</f>
        <v>0</v>
      </c>
      <c r="O18588" s="38">
        <f>IF(AND(Colin!$G18588=$B$2,Colin!$H18588&lt;=$C$3),Colin!$I18588,)</f>
        <v>0</v>
      </c>
      <c r="P18588" s="38">
        <f>IF(Colin!$G18588&lt;$B$2,Colin!$I18588,0)</f>
        <v>0</v>
      </c>
      <c r="Q18588" s="38">
        <f>IF(Colin!$G18588&lt;$B$1,Colin!$I18588,0)</f>
        <v>0</v>
      </c>
    </row>
    <row r="18589" spans="12:17" x14ac:dyDescent="0.25">
      <c r="L18589" s="38">
        <f>IF(AND(Colin!$G18589=$B$1,Colin!$H18589=$C$3),Colin!$I18589,)</f>
        <v>0</v>
      </c>
      <c r="M18589" s="38">
        <f>IF(AND(Colin!$G18589=$B$1,Colin!$H18589&lt;=$C$3),Colin!$I18589,)</f>
        <v>0</v>
      </c>
      <c r="N18589" s="38">
        <f>IF(AND(Colin!$G18589=$B$2,Colin!$H18589=$C$3),Colin!$I18589,)</f>
        <v>0</v>
      </c>
      <c r="O18589" s="38">
        <f>IF(AND(Colin!$G18589=$B$2,Colin!$H18589&lt;=$C$3),Colin!$I18589,)</f>
        <v>0</v>
      </c>
      <c r="P18589" s="38">
        <f>IF(Colin!$G18589&lt;$B$2,Colin!$I18589,0)</f>
        <v>0</v>
      </c>
      <c r="Q18589" s="38">
        <f>IF(Colin!$G18589&lt;$B$1,Colin!$I18589,0)</f>
        <v>0</v>
      </c>
    </row>
    <row r="18590" spans="12:17" x14ac:dyDescent="0.25">
      <c r="L18590" s="38">
        <f>IF(AND(Colin!$G18590=$B$1,Colin!$H18590=$C$3),Colin!$I18590,)</f>
        <v>0</v>
      </c>
      <c r="M18590" s="38">
        <f>IF(AND(Colin!$G18590=$B$1,Colin!$H18590&lt;=$C$3),Colin!$I18590,)</f>
        <v>0</v>
      </c>
      <c r="N18590" s="38">
        <f>IF(AND(Colin!$G18590=$B$2,Colin!$H18590=$C$3),Colin!$I18590,)</f>
        <v>0</v>
      </c>
      <c r="O18590" s="38">
        <f>IF(AND(Colin!$G18590=$B$2,Colin!$H18590&lt;=$C$3),Colin!$I18590,)</f>
        <v>0</v>
      </c>
      <c r="P18590" s="38">
        <f>IF(Colin!$G18590&lt;$B$2,Colin!$I18590,0)</f>
        <v>0</v>
      </c>
      <c r="Q18590" s="38">
        <f>IF(Colin!$G18590&lt;$B$1,Colin!$I18590,0)</f>
        <v>0</v>
      </c>
    </row>
    <row r="18591" spans="12:17" x14ac:dyDescent="0.25">
      <c r="L18591" s="38">
        <f>IF(AND(Colin!$G18591=$B$1,Colin!$H18591=$C$3),Colin!$I18591,)</f>
        <v>0</v>
      </c>
      <c r="M18591" s="38">
        <f>IF(AND(Colin!$G18591=$B$1,Colin!$H18591&lt;=$C$3),Colin!$I18591,)</f>
        <v>0</v>
      </c>
      <c r="N18591" s="38">
        <f>IF(AND(Colin!$G18591=$B$2,Colin!$H18591=$C$3),Colin!$I18591,)</f>
        <v>0</v>
      </c>
      <c r="O18591" s="38">
        <f>IF(AND(Colin!$G18591=$B$2,Colin!$H18591&lt;=$C$3),Colin!$I18591,)</f>
        <v>0</v>
      </c>
      <c r="P18591" s="38">
        <f>IF(Colin!$G18591&lt;$B$2,Colin!$I18591,0)</f>
        <v>0</v>
      </c>
      <c r="Q18591" s="38">
        <f>IF(Colin!$G18591&lt;$B$1,Colin!$I18591,0)</f>
        <v>0</v>
      </c>
    </row>
    <row r="18592" spans="12:17" x14ac:dyDescent="0.25">
      <c r="L18592" s="38">
        <f>IF(AND(Colin!$G18592=$B$1,Colin!$H18592=$C$3),Colin!$I18592,)</f>
        <v>0</v>
      </c>
      <c r="M18592" s="38">
        <f>IF(AND(Colin!$G18592=$B$1,Colin!$H18592&lt;=$C$3),Colin!$I18592,)</f>
        <v>0</v>
      </c>
      <c r="N18592" s="38">
        <f>IF(AND(Colin!$G18592=$B$2,Colin!$H18592=$C$3),Colin!$I18592,)</f>
        <v>0</v>
      </c>
      <c r="O18592" s="38">
        <f>IF(AND(Colin!$G18592=$B$2,Colin!$H18592&lt;=$C$3),Colin!$I18592,)</f>
        <v>0</v>
      </c>
      <c r="P18592" s="38">
        <f>IF(Colin!$G18592&lt;$B$2,Colin!$I18592,0)</f>
        <v>0</v>
      </c>
      <c r="Q18592" s="38">
        <f>IF(Colin!$G18592&lt;$B$1,Colin!$I18592,0)</f>
        <v>0</v>
      </c>
    </row>
    <row r="18593" spans="12:17" x14ac:dyDescent="0.25">
      <c r="L18593" s="38">
        <f>IF(AND(Colin!$G18593=$B$1,Colin!$H18593=$C$3),Colin!$I18593,)</f>
        <v>0</v>
      </c>
      <c r="M18593" s="38">
        <f>IF(AND(Colin!$G18593=$B$1,Colin!$H18593&lt;=$C$3),Colin!$I18593,)</f>
        <v>0</v>
      </c>
      <c r="N18593" s="38">
        <f>IF(AND(Colin!$G18593=$B$2,Colin!$H18593=$C$3),Colin!$I18593,)</f>
        <v>0</v>
      </c>
      <c r="O18593" s="38">
        <f>IF(AND(Colin!$G18593=$B$2,Colin!$H18593&lt;=$C$3),Colin!$I18593,)</f>
        <v>0</v>
      </c>
      <c r="P18593" s="38">
        <f>IF(Colin!$G18593&lt;$B$2,Colin!$I18593,0)</f>
        <v>0</v>
      </c>
      <c r="Q18593" s="38">
        <f>IF(Colin!$G18593&lt;$B$1,Colin!$I18593,0)</f>
        <v>0</v>
      </c>
    </row>
    <row r="18594" spans="12:17" x14ac:dyDescent="0.25">
      <c r="L18594" s="38">
        <f>IF(AND(Colin!$G18594=$B$1,Colin!$H18594=$C$3),Colin!$I18594,)</f>
        <v>0</v>
      </c>
      <c r="M18594" s="38">
        <f>IF(AND(Colin!$G18594=$B$1,Colin!$H18594&lt;=$C$3),Colin!$I18594,)</f>
        <v>0</v>
      </c>
      <c r="N18594" s="38">
        <f>IF(AND(Colin!$G18594=$B$2,Colin!$H18594=$C$3),Colin!$I18594,)</f>
        <v>0</v>
      </c>
      <c r="O18594" s="38">
        <f>IF(AND(Colin!$G18594=$B$2,Colin!$H18594&lt;=$C$3),Colin!$I18594,)</f>
        <v>0</v>
      </c>
      <c r="P18594" s="38">
        <f>IF(Colin!$G18594&lt;$B$2,Colin!$I18594,0)</f>
        <v>0</v>
      </c>
      <c r="Q18594" s="38">
        <f>IF(Colin!$G18594&lt;$B$1,Colin!$I18594,0)</f>
        <v>0</v>
      </c>
    </row>
    <row r="18595" spans="12:17" x14ac:dyDescent="0.25">
      <c r="L18595" s="38">
        <f>IF(AND(Colin!$G18595=$B$1,Colin!$H18595=$C$3),Colin!$I18595,)</f>
        <v>0</v>
      </c>
      <c r="M18595" s="38">
        <f>IF(AND(Colin!$G18595=$B$1,Colin!$H18595&lt;=$C$3),Colin!$I18595,)</f>
        <v>0</v>
      </c>
      <c r="N18595" s="38">
        <f>IF(AND(Colin!$G18595=$B$2,Colin!$H18595=$C$3),Colin!$I18595,)</f>
        <v>0</v>
      </c>
      <c r="O18595" s="38">
        <f>IF(AND(Colin!$G18595=$B$2,Colin!$H18595&lt;=$C$3),Colin!$I18595,)</f>
        <v>0</v>
      </c>
      <c r="P18595" s="38">
        <f>IF(Colin!$G18595&lt;$B$2,Colin!$I18595,0)</f>
        <v>0</v>
      </c>
      <c r="Q18595" s="38">
        <f>IF(Colin!$G18595&lt;$B$1,Colin!$I18595,0)</f>
        <v>0</v>
      </c>
    </row>
    <row r="18596" spans="12:17" x14ac:dyDescent="0.25">
      <c r="L18596" s="38">
        <f>IF(AND(Colin!$G18596=$B$1,Colin!$H18596=$C$3),Colin!$I18596,)</f>
        <v>0</v>
      </c>
      <c r="M18596" s="38">
        <f>IF(AND(Colin!$G18596=$B$1,Colin!$H18596&lt;=$C$3),Colin!$I18596,)</f>
        <v>0</v>
      </c>
      <c r="N18596" s="38">
        <f>IF(AND(Colin!$G18596=$B$2,Colin!$H18596=$C$3),Colin!$I18596,)</f>
        <v>0</v>
      </c>
      <c r="O18596" s="38">
        <f>IF(AND(Colin!$G18596=$B$2,Colin!$H18596&lt;=$C$3),Colin!$I18596,)</f>
        <v>0</v>
      </c>
      <c r="P18596" s="38">
        <f>IF(Colin!$G18596&lt;$B$2,Colin!$I18596,0)</f>
        <v>0</v>
      </c>
      <c r="Q18596" s="38">
        <f>IF(Colin!$G18596&lt;$B$1,Colin!$I18596,0)</f>
        <v>0</v>
      </c>
    </row>
    <row r="18597" spans="12:17" x14ac:dyDescent="0.25">
      <c r="L18597" s="38">
        <f>IF(AND(Colin!$G18597=$B$1,Colin!$H18597=$C$3),Colin!$I18597,)</f>
        <v>0</v>
      </c>
      <c r="M18597" s="38">
        <f>IF(AND(Colin!$G18597=$B$1,Colin!$H18597&lt;=$C$3),Colin!$I18597,)</f>
        <v>0</v>
      </c>
      <c r="N18597" s="38">
        <f>IF(AND(Colin!$G18597=$B$2,Colin!$H18597=$C$3),Colin!$I18597,)</f>
        <v>0</v>
      </c>
      <c r="O18597" s="38">
        <f>IF(AND(Colin!$G18597=$B$2,Colin!$H18597&lt;=$C$3),Colin!$I18597,)</f>
        <v>0</v>
      </c>
      <c r="P18597" s="38">
        <f>IF(Colin!$G18597&lt;$B$2,Colin!$I18597,0)</f>
        <v>0</v>
      </c>
      <c r="Q18597" s="38">
        <f>IF(Colin!$G18597&lt;$B$1,Colin!$I18597,0)</f>
        <v>0</v>
      </c>
    </row>
    <row r="18598" spans="12:17" x14ac:dyDescent="0.25">
      <c r="L18598" s="38">
        <f>IF(AND(Colin!$G18598=$B$1,Colin!$H18598=$C$3),Colin!$I18598,)</f>
        <v>0</v>
      </c>
      <c r="M18598" s="38">
        <f>IF(AND(Colin!$G18598=$B$1,Colin!$H18598&lt;=$C$3),Colin!$I18598,)</f>
        <v>0</v>
      </c>
      <c r="N18598" s="38">
        <f>IF(AND(Colin!$G18598=$B$2,Colin!$H18598=$C$3),Colin!$I18598,)</f>
        <v>0</v>
      </c>
      <c r="O18598" s="38">
        <f>IF(AND(Colin!$G18598=$B$2,Colin!$H18598&lt;=$C$3),Colin!$I18598,)</f>
        <v>0</v>
      </c>
      <c r="P18598" s="38">
        <f>IF(Colin!$G18598&lt;$B$2,Colin!$I18598,0)</f>
        <v>0</v>
      </c>
      <c r="Q18598" s="38">
        <f>IF(Colin!$G18598&lt;$B$1,Colin!$I18598,0)</f>
        <v>0</v>
      </c>
    </row>
    <row r="18599" spans="12:17" x14ac:dyDescent="0.25">
      <c r="L18599" s="38">
        <f>IF(AND(Colin!$G18599=$B$1,Colin!$H18599=$C$3),Colin!$I18599,)</f>
        <v>0</v>
      </c>
      <c r="M18599" s="38">
        <f>IF(AND(Colin!$G18599=$B$1,Colin!$H18599&lt;=$C$3),Colin!$I18599,)</f>
        <v>0</v>
      </c>
      <c r="N18599" s="38">
        <f>IF(AND(Colin!$G18599=$B$2,Colin!$H18599=$C$3),Colin!$I18599,)</f>
        <v>0</v>
      </c>
      <c r="O18599" s="38">
        <f>IF(AND(Colin!$G18599=$B$2,Colin!$H18599&lt;=$C$3),Colin!$I18599,)</f>
        <v>0</v>
      </c>
      <c r="P18599" s="38">
        <f>IF(Colin!$G18599&lt;$B$2,Colin!$I18599,0)</f>
        <v>0</v>
      </c>
      <c r="Q18599" s="38">
        <f>IF(Colin!$G18599&lt;$B$1,Colin!$I18599,0)</f>
        <v>0</v>
      </c>
    </row>
    <row r="18600" spans="12:17" x14ac:dyDescent="0.25">
      <c r="L18600" s="38">
        <f>IF(AND(Colin!$G18600=$B$1,Colin!$H18600=$C$3),Colin!$I18600,)</f>
        <v>0</v>
      </c>
      <c r="M18600" s="38">
        <f>IF(AND(Colin!$G18600=$B$1,Colin!$H18600&lt;=$C$3),Colin!$I18600,)</f>
        <v>0</v>
      </c>
      <c r="N18600" s="38">
        <f>IF(AND(Colin!$G18600=$B$2,Colin!$H18600=$C$3),Colin!$I18600,)</f>
        <v>0</v>
      </c>
      <c r="O18600" s="38">
        <f>IF(AND(Colin!$G18600=$B$2,Colin!$H18600&lt;=$C$3),Colin!$I18600,)</f>
        <v>0</v>
      </c>
      <c r="P18600" s="38">
        <f>IF(Colin!$G18600&lt;$B$2,Colin!$I18600,0)</f>
        <v>0</v>
      </c>
      <c r="Q18600" s="38">
        <f>IF(Colin!$G18600&lt;$B$1,Colin!$I18600,0)</f>
        <v>0</v>
      </c>
    </row>
    <row r="18601" spans="12:17" x14ac:dyDescent="0.25">
      <c r="L18601" s="38">
        <f>IF(AND(Colin!$G18601=$B$1,Colin!$H18601=$C$3),Colin!$I18601,)</f>
        <v>0</v>
      </c>
      <c r="M18601" s="38">
        <f>IF(AND(Colin!$G18601=$B$1,Colin!$H18601&lt;=$C$3),Colin!$I18601,)</f>
        <v>0</v>
      </c>
      <c r="N18601" s="38">
        <f>IF(AND(Colin!$G18601=$B$2,Colin!$H18601=$C$3),Colin!$I18601,)</f>
        <v>0</v>
      </c>
      <c r="O18601" s="38">
        <f>IF(AND(Colin!$G18601=$B$2,Colin!$H18601&lt;=$C$3),Colin!$I18601,)</f>
        <v>0</v>
      </c>
      <c r="P18601" s="38">
        <f>IF(Colin!$G18601&lt;$B$2,Colin!$I18601,0)</f>
        <v>0</v>
      </c>
      <c r="Q18601" s="38">
        <f>IF(Colin!$G18601&lt;$B$1,Colin!$I18601,0)</f>
        <v>0</v>
      </c>
    </row>
    <row r="18602" spans="12:17" x14ac:dyDescent="0.25">
      <c r="L18602" s="38">
        <f>IF(AND(Colin!$G18602=$B$1,Colin!$H18602=$C$3),Colin!$I18602,)</f>
        <v>0</v>
      </c>
      <c r="M18602" s="38">
        <f>IF(AND(Colin!$G18602=$B$1,Colin!$H18602&lt;=$C$3),Colin!$I18602,)</f>
        <v>0</v>
      </c>
      <c r="N18602" s="38">
        <f>IF(AND(Colin!$G18602=$B$2,Colin!$H18602=$C$3),Colin!$I18602,)</f>
        <v>0</v>
      </c>
      <c r="O18602" s="38">
        <f>IF(AND(Colin!$G18602=$B$2,Colin!$H18602&lt;=$C$3),Colin!$I18602,)</f>
        <v>0</v>
      </c>
      <c r="P18602" s="38">
        <f>IF(Colin!$G18602&lt;$B$2,Colin!$I18602,0)</f>
        <v>0</v>
      </c>
      <c r="Q18602" s="38">
        <f>IF(Colin!$G18602&lt;$B$1,Colin!$I18602,0)</f>
        <v>0</v>
      </c>
    </row>
    <row r="18603" spans="12:17" x14ac:dyDescent="0.25">
      <c r="L18603" s="38">
        <f>IF(AND(Colin!$G18603=$B$1,Colin!$H18603=$C$3),Colin!$I18603,)</f>
        <v>0</v>
      </c>
      <c r="M18603" s="38">
        <f>IF(AND(Colin!$G18603=$B$1,Colin!$H18603&lt;=$C$3),Colin!$I18603,)</f>
        <v>0</v>
      </c>
      <c r="N18603" s="38">
        <f>IF(AND(Colin!$G18603=$B$2,Colin!$H18603=$C$3),Colin!$I18603,)</f>
        <v>0</v>
      </c>
      <c r="O18603" s="38">
        <f>IF(AND(Colin!$G18603=$B$2,Colin!$H18603&lt;=$C$3),Colin!$I18603,)</f>
        <v>0</v>
      </c>
      <c r="P18603" s="38">
        <f>IF(Colin!$G18603&lt;$B$2,Colin!$I18603,0)</f>
        <v>0</v>
      </c>
      <c r="Q18603" s="38">
        <f>IF(Colin!$G18603&lt;$B$1,Colin!$I18603,0)</f>
        <v>0</v>
      </c>
    </row>
    <row r="18604" spans="12:17" x14ac:dyDescent="0.25">
      <c r="L18604" s="38">
        <f>IF(AND(Colin!$G18604=$B$1,Colin!$H18604=$C$3),Colin!$I18604,)</f>
        <v>0</v>
      </c>
      <c r="M18604" s="38">
        <f>IF(AND(Colin!$G18604=$B$1,Colin!$H18604&lt;=$C$3),Colin!$I18604,)</f>
        <v>0</v>
      </c>
      <c r="N18604" s="38">
        <f>IF(AND(Colin!$G18604=$B$2,Colin!$H18604=$C$3),Colin!$I18604,)</f>
        <v>0</v>
      </c>
      <c r="O18604" s="38">
        <f>IF(AND(Colin!$G18604=$B$2,Colin!$H18604&lt;=$C$3),Colin!$I18604,)</f>
        <v>0</v>
      </c>
      <c r="P18604" s="38">
        <f>IF(Colin!$G18604&lt;$B$2,Colin!$I18604,0)</f>
        <v>0</v>
      </c>
      <c r="Q18604" s="38">
        <f>IF(Colin!$G18604&lt;$B$1,Colin!$I18604,0)</f>
        <v>0</v>
      </c>
    </row>
    <row r="18605" spans="12:17" x14ac:dyDescent="0.25">
      <c r="L18605" s="38">
        <f>IF(AND(Colin!$G18605=$B$1,Colin!$H18605=$C$3),Colin!$I18605,)</f>
        <v>0</v>
      </c>
      <c r="M18605" s="38">
        <f>IF(AND(Colin!$G18605=$B$1,Colin!$H18605&lt;=$C$3),Colin!$I18605,)</f>
        <v>0</v>
      </c>
      <c r="N18605" s="38">
        <f>IF(AND(Colin!$G18605=$B$2,Colin!$H18605=$C$3),Colin!$I18605,)</f>
        <v>0</v>
      </c>
      <c r="O18605" s="38">
        <f>IF(AND(Colin!$G18605=$B$2,Colin!$H18605&lt;=$C$3),Colin!$I18605,)</f>
        <v>0</v>
      </c>
      <c r="P18605" s="38">
        <f>IF(Colin!$G18605&lt;$B$2,Colin!$I18605,0)</f>
        <v>0</v>
      </c>
      <c r="Q18605" s="38">
        <f>IF(Colin!$G18605&lt;$B$1,Colin!$I18605,0)</f>
        <v>0</v>
      </c>
    </row>
    <row r="18606" spans="12:17" x14ac:dyDescent="0.25">
      <c r="L18606" s="38">
        <f>IF(AND(Colin!$G18606=$B$1,Colin!$H18606=$C$3),Colin!$I18606,)</f>
        <v>0</v>
      </c>
      <c r="M18606" s="38">
        <f>IF(AND(Colin!$G18606=$B$1,Colin!$H18606&lt;=$C$3),Colin!$I18606,)</f>
        <v>0</v>
      </c>
      <c r="N18606" s="38">
        <f>IF(AND(Colin!$G18606=$B$2,Colin!$H18606=$C$3),Colin!$I18606,)</f>
        <v>0</v>
      </c>
      <c r="O18606" s="38">
        <f>IF(AND(Colin!$G18606=$B$2,Colin!$H18606&lt;=$C$3),Colin!$I18606,)</f>
        <v>0</v>
      </c>
      <c r="P18606" s="38">
        <f>IF(Colin!$G18606&lt;$B$2,Colin!$I18606,0)</f>
        <v>0</v>
      </c>
      <c r="Q18606" s="38">
        <f>IF(Colin!$G18606&lt;$B$1,Colin!$I18606,0)</f>
        <v>0</v>
      </c>
    </row>
    <row r="18607" spans="12:17" x14ac:dyDescent="0.25">
      <c r="L18607" s="38">
        <f>IF(AND(Colin!$G18607=$B$1,Colin!$H18607=$C$3),Colin!$I18607,)</f>
        <v>0</v>
      </c>
      <c r="M18607" s="38">
        <f>IF(AND(Colin!$G18607=$B$1,Colin!$H18607&lt;=$C$3),Colin!$I18607,)</f>
        <v>0</v>
      </c>
      <c r="N18607" s="38">
        <f>IF(AND(Colin!$G18607=$B$2,Colin!$H18607=$C$3),Colin!$I18607,)</f>
        <v>0</v>
      </c>
      <c r="O18607" s="38">
        <f>IF(AND(Colin!$G18607=$B$2,Colin!$H18607&lt;=$C$3),Colin!$I18607,)</f>
        <v>0</v>
      </c>
      <c r="P18607" s="38">
        <f>IF(Colin!$G18607&lt;$B$2,Colin!$I18607,0)</f>
        <v>0</v>
      </c>
      <c r="Q18607" s="38">
        <f>IF(Colin!$G18607&lt;$B$1,Colin!$I18607,0)</f>
        <v>0</v>
      </c>
    </row>
    <row r="18608" spans="12:17" x14ac:dyDescent="0.25">
      <c r="L18608" s="38">
        <f>IF(AND(Colin!$G18608=$B$1,Colin!$H18608=$C$3),Colin!$I18608,)</f>
        <v>0</v>
      </c>
      <c r="M18608" s="38">
        <f>IF(AND(Colin!$G18608=$B$1,Colin!$H18608&lt;=$C$3),Colin!$I18608,)</f>
        <v>0</v>
      </c>
      <c r="N18608" s="38">
        <f>IF(AND(Colin!$G18608=$B$2,Colin!$H18608=$C$3),Colin!$I18608,)</f>
        <v>0</v>
      </c>
      <c r="O18608" s="38">
        <f>IF(AND(Colin!$G18608=$B$2,Colin!$H18608&lt;=$C$3),Colin!$I18608,)</f>
        <v>0</v>
      </c>
      <c r="P18608" s="38">
        <f>IF(Colin!$G18608&lt;$B$2,Colin!$I18608,0)</f>
        <v>0</v>
      </c>
      <c r="Q18608" s="38">
        <f>IF(Colin!$G18608&lt;$B$1,Colin!$I18608,0)</f>
        <v>0</v>
      </c>
    </row>
    <row r="18609" spans="12:17" x14ac:dyDescent="0.25">
      <c r="L18609" s="38">
        <f>IF(AND(Colin!$G18609=$B$1,Colin!$H18609=$C$3),Colin!$I18609,)</f>
        <v>0</v>
      </c>
      <c r="M18609" s="38">
        <f>IF(AND(Colin!$G18609=$B$1,Colin!$H18609&lt;=$C$3),Colin!$I18609,)</f>
        <v>0</v>
      </c>
      <c r="N18609" s="38">
        <f>IF(AND(Colin!$G18609=$B$2,Colin!$H18609=$C$3),Colin!$I18609,)</f>
        <v>0</v>
      </c>
      <c r="O18609" s="38">
        <f>IF(AND(Colin!$G18609=$B$2,Colin!$H18609&lt;=$C$3),Colin!$I18609,)</f>
        <v>0</v>
      </c>
      <c r="P18609" s="38">
        <f>IF(Colin!$G18609&lt;$B$2,Colin!$I18609,0)</f>
        <v>0</v>
      </c>
      <c r="Q18609" s="38">
        <f>IF(Colin!$G18609&lt;$B$1,Colin!$I18609,0)</f>
        <v>0</v>
      </c>
    </row>
    <row r="18610" spans="12:17" x14ac:dyDescent="0.25">
      <c r="L18610" s="38">
        <f>IF(AND(Colin!$G18610=$B$1,Colin!$H18610=$C$3),Colin!$I18610,)</f>
        <v>0</v>
      </c>
      <c r="M18610" s="38">
        <f>IF(AND(Colin!$G18610=$B$1,Colin!$H18610&lt;=$C$3),Colin!$I18610,)</f>
        <v>0</v>
      </c>
      <c r="N18610" s="38">
        <f>IF(AND(Colin!$G18610=$B$2,Colin!$H18610=$C$3),Colin!$I18610,)</f>
        <v>0</v>
      </c>
      <c r="O18610" s="38">
        <f>IF(AND(Colin!$G18610=$B$2,Colin!$H18610&lt;=$C$3),Colin!$I18610,)</f>
        <v>0</v>
      </c>
      <c r="P18610" s="38">
        <f>IF(Colin!$G18610&lt;$B$2,Colin!$I18610,0)</f>
        <v>0</v>
      </c>
      <c r="Q18610" s="38">
        <f>IF(Colin!$G18610&lt;$B$1,Colin!$I18610,0)</f>
        <v>0</v>
      </c>
    </row>
    <row r="18611" spans="12:17" x14ac:dyDescent="0.25">
      <c r="L18611" s="38">
        <f>IF(AND(Colin!$G18611=$B$1,Colin!$H18611=$C$3),Colin!$I18611,)</f>
        <v>0</v>
      </c>
      <c r="M18611" s="38">
        <f>IF(AND(Colin!$G18611=$B$1,Colin!$H18611&lt;=$C$3),Colin!$I18611,)</f>
        <v>0</v>
      </c>
      <c r="N18611" s="38">
        <f>IF(AND(Colin!$G18611=$B$2,Colin!$H18611=$C$3),Colin!$I18611,)</f>
        <v>0</v>
      </c>
      <c r="O18611" s="38">
        <f>IF(AND(Colin!$G18611=$B$2,Colin!$H18611&lt;=$C$3),Colin!$I18611,)</f>
        <v>0</v>
      </c>
      <c r="P18611" s="38">
        <f>IF(Colin!$G18611&lt;$B$2,Colin!$I18611,0)</f>
        <v>0</v>
      </c>
      <c r="Q18611" s="38">
        <f>IF(Colin!$G18611&lt;$B$1,Colin!$I18611,0)</f>
        <v>0</v>
      </c>
    </row>
    <row r="18612" spans="12:17" x14ac:dyDescent="0.25">
      <c r="L18612" s="38">
        <f>IF(AND(Colin!$G18612=$B$1,Colin!$H18612=$C$3),Colin!$I18612,)</f>
        <v>0</v>
      </c>
      <c r="M18612" s="38">
        <f>IF(AND(Colin!$G18612=$B$1,Colin!$H18612&lt;=$C$3),Colin!$I18612,)</f>
        <v>0</v>
      </c>
      <c r="N18612" s="38">
        <f>IF(AND(Colin!$G18612=$B$2,Colin!$H18612=$C$3),Colin!$I18612,)</f>
        <v>0</v>
      </c>
      <c r="O18612" s="38">
        <f>IF(AND(Colin!$G18612=$B$2,Colin!$H18612&lt;=$C$3),Colin!$I18612,)</f>
        <v>0</v>
      </c>
      <c r="P18612" s="38">
        <f>IF(Colin!$G18612&lt;$B$2,Colin!$I18612,0)</f>
        <v>0</v>
      </c>
      <c r="Q18612" s="38">
        <f>IF(Colin!$G18612&lt;$B$1,Colin!$I18612,0)</f>
        <v>0</v>
      </c>
    </row>
    <row r="18613" spans="12:17" x14ac:dyDescent="0.25">
      <c r="L18613" s="38">
        <f>IF(AND(Colin!$G18613=$B$1,Colin!$H18613=$C$3),Colin!$I18613,)</f>
        <v>0</v>
      </c>
      <c r="M18613" s="38">
        <f>IF(AND(Colin!$G18613=$B$1,Colin!$H18613&lt;=$C$3),Colin!$I18613,)</f>
        <v>0</v>
      </c>
      <c r="N18613" s="38">
        <f>IF(AND(Colin!$G18613=$B$2,Colin!$H18613=$C$3),Colin!$I18613,)</f>
        <v>0</v>
      </c>
      <c r="O18613" s="38">
        <f>IF(AND(Colin!$G18613=$B$2,Colin!$H18613&lt;=$C$3),Colin!$I18613,)</f>
        <v>0</v>
      </c>
      <c r="P18613" s="38">
        <f>IF(Colin!$G18613&lt;$B$2,Colin!$I18613,0)</f>
        <v>0</v>
      </c>
      <c r="Q18613" s="38">
        <f>IF(Colin!$G18613&lt;$B$1,Colin!$I18613,0)</f>
        <v>0</v>
      </c>
    </row>
    <row r="18614" spans="12:17" x14ac:dyDescent="0.25">
      <c r="L18614" s="38">
        <f>IF(AND(Colin!$G18614=$B$1,Colin!$H18614=$C$3),Colin!$I18614,)</f>
        <v>0</v>
      </c>
      <c r="M18614" s="38">
        <f>IF(AND(Colin!$G18614=$B$1,Colin!$H18614&lt;=$C$3),Colin!$I18614,)</f>
        <v>0</v>
      </c>
      <c r="N18614" s="38">
        <f>IF(AND(Colin!$G18614=$B$2,Colin!$H18614=$C$3),Colin!$I18614,)</f>
        <v>0</v>
      </c>
      <c r="O18614" s="38">
        <f>IF(AND(Colin!$G18614=$B$2,Colin!$H18614&lt;=$C$3),Colin!$I18614,)</f>
        <v>0</v>
      </c>
      <c r="P18614" s="38">
        <f>IF(Colin!$G18614&lt;$B$2,Colin!$I18614,0)</f>
        <v>0</v>
      </c>
      <c r="Q18614" s="38">
        <f>IF(Colin!$G18614&lt;$B$1,Colin!$I18614,0)</f>
        <v>0</v>
      </c>
    </row>
    <row r="18615" spans="12:17" x14ac:dyDescent="0.25">
      <c r="L18615" s="38">
        <f>IF(AND(Colin!$G18615=$B$1,Colin!$H18615=$C$3),Colin!$I18615,)</f>
        <v>0</v>
      </c>
      <c r="M18615" s="38">
        <f>IF(AND(Colin!$G18615=$B$1,Colin!$H18615&lt;=$C$3),Colin!$I18615,)</f>
        <v>0</v>
      </c>
      <c r="N18615" s="38">
        <f>IF(AND(Colin!$G18615=$B$2,Colin!$H18615=$C$3),Colin!$I18615,)</f>
        <v>0</v>
      </c>
      <c r="O18615" s="38">
        <f>IF(AND(Colin!$G18615=$B$2,Colin!$H18615&lt;=$C$3),Colin!$I18615,)</f>
        <v>0</v>
      </c>
      <c r="P18615" s="38">
        <f>IF(Colin!$G18615&lt;$B$2,Colin!$I18615,0)</f>
        <v>0</v>
      </c>
      <c r="Q18615" s="38">
        <f>IF(Colin!$G18615&lt;$B$1,Colin!$I18615,0)</f>
        <v>0</v>
      </c>
    </row>
    <row r="18616" spans="12:17" x14ac:dyDescent="0.25">
      <c r="L18616" s="38">
        <f>IF(AND(Colin!$G18616=$B$1,Colin!$H18616=$C$3),Colin!$I18616,)</f>
        <v>0</v>
      </c>
      <c r="M18616" s="38">
        <f>IF(AND(Colin!$G18616=$B$1,Colin!$H18616&lt;=$C$3),Colin!$I18616,)</f>
        <v>0</v>
      </c>
      <c r="N18616" s="38">
        <f>IF(AND(Colin!$G18616=$B$2,Colin!$H18616=$C$3),Colin!$I18616,)</f>
        <v>0</v>
      </c>
      <c r="O18616" s="38">
        <f>IF(AND(Colin!$G18616=$B$2,Colin!$H18616&lt;=$C$3),Colin!$I18616,)</f>
        <v>0</v>
      </c>
      <c r="P18616" s="38">
        <f>IF(Colin!$G18616&lt;$B$2,Colin!$I18616,0)</f>
        <v>0</v>
      </c>
      <c r="Q18616" s="38">
        <f>IF(Colin!$G18616&lt;$B$1,Colin!$I18616,0)</f>
        <v>0</v>
      </c>
    </row>
    <row r="18617" spans="12:17" x14ac:dyDescent="0.25">
      <c r="L18617" s="38">
        <f>IF(AND(Colin!$G18617=$B$1,Colin!$H18617=$C$3),Colin!$I18617,)</f>
        <v>0</v>
      </c>
      <c r="M18617" s="38">
        <f>IF(AND(Colin!$G18617=$B$1,Colin!$H18617&lt;=$C$3),Colin!$I18617,)</f>
        <v>0</v>
      </c>
      <c r="N18617" s="38">
        <f>IF(AND(Colin!$G18617=$B$2,Colin!$H18617=$C$3),Colin!$I18617,)</f>
        <v>0</v>
      </c>
      <c r="O18617" s="38">
        <f>IF(AND(Colin!$G18617=$B$2,Colin!$H18617&lt;=$C$3),Colin!$I18617,)</f>
        <v>0</v>
      </c>
      <c r="P18617" s="38">
        <f>IF(Colin!$G18617&lt;$B$2,Colin!$I18617,0)</f>
        <v>0</v>
      </c>
      <c r="Q18617" s="38">
        <f>IF(Colin!$G18617&lt;$B$1,Colin!$I18617,0)</f>
        <v>0</v>
      </c>
    </row>
    <row r="18618" spans="12:17" x14ac:dyDescent="0.25">
      <c r="L18618" s="38">
        <f>IF(AND(Colin!$G18618=$B$1,Colin!$H18618=$C$3),Colin!$I18618,)</f>
        <v>0</v>
      </c>
      <c r="M18618" s="38">
        <f>IF(AND(Colin!$G18618=$B$1,Colin!$H18618&lt;=$C$3),Colin!$I18618,)</f>
        <v>0</v>
      </c>
      <c r="N18618" s="38">
        <f>IF(AND(Colin!$G18618=$B$2,Colin!$H18618=$C$3),Colin!$I18618,)</f>
        <v>0</v>
      </c>
      <c r="O18618" s="38">
        <f>IF(AND(Colin!$G18618=$B$2,Colin!$H18618&lt;=$C$3),Colin!$I18618,)</f>
        <v>0</v>
      </c>
      <c r="P18618" s="38">
        <f>IF(Colin!$G18618&lt;$B$2,Colin!$I18618,0)</f>
        <v>0</v>
      </c>
      <c r="Q18618" s="38">
        <f>IF(Colin!$G18618&lt;$B$1,Colin!$I18618,0)</f>
        <v>0</v>
      </c>
    </row>
    <row r="18619" spans="12:17" x14ac:dyDescent="0.25">
      <c r="L18619" s="38">
        <f>IF(AND(Colin!$G18619=$B$1,Colin!$H18619=$C$3),Colin!$I18619,)</f>
        <v>0</v>
      </c>
      <c r="M18619" s="38">
        <f>IF(AND(Colin!$G18619=$B$1,Colin!$H18619&lt;=$C$3),Colin!$I18619,)</f>
        <v>0</v>
      </c>
      <c r="N18619" s="38">
        <f>IF(AND(Colin!$G18619=$B$2,Colin!$H18619=$C$3),Colin!$I18619,)</f>
        <v>0</v>
      </c>
      <c r="O18619" s="38">
        <f>IF(AND(Colin!$G18619=$B$2,Colin!$H18619&lt;=$C$3),Colin!$I18619,)</f>
        <v>0</v>
      </c>
      <c r="P18619" s="38">
        <f>IF(Colin!$G18619&lt;$B$2,Colin!$I18619,0)</f>
        <v>0</v>
      </c>
      <c r="Q18619" s="38">
        <f>IF(Colin!$G18619&lt;$B$1,Colin!$I18619,0)</f>
        <v>0</v>
      </c>
    </row>
    <row r="18620" spans="12:17" x14ac:dyDescent="0.25">
      <c r="L18620" s="38">
        <f>IF(AND(Colin!$G18620=$B$1,Colin!$H18620=$C$3),Colin!$I18620,)</f>
        <v>0</v>
      </c>
      <c r="M18620" s="38">
        <f>IF(AND(Colin!$G18620=$B$1,Colin!$H18620&lt;=$C$3),Colin!$I18620,)</f>
        <v>0</v>
      </c>
      <c r="N18620" s="38">
        <f>IF(AND(Colin!$G18620=$B$2,Colin!$H18620=$C$3),Colin!$I18620,)</f>
        <v>0</v>
      </c>
      <c r="O18620" s="38">
        <f>IF(AND(Colin!$G18620=$B$2,Colin!$H18620&lt;=$C$3),Colin!$I18620,)</f>
        <v>0</v>
      </c>
      <c r="P18620" s="38">
        <f>IF(Colin!$G18620&lt;$B$2,Colin!$I18620,0)</f>
        <v>0</v>
      </c>
      <c r="Q18620" s="38">
        <f>IF(Colin!$G18620&lt;$B$1,Colin!$I18620,0)</f>
        <v>0</v>
      </c>
    </row>
    <row r="18621" spans="12:17" x14ac:dyDescent="0.25">
      <c r="L18621" s="38">
        <f>IF(AND(Colin!$G18621=$B$1,Colin!$H18621=$C$3),Colin!$I18621,)</f>
        <v>0</v>
      </c>
      <c r="M18621" s="38">
        <f>IF(AND(Colin!$G18621=$B$1,Colin!$H18621&lt;=$C$3),Colin!$I18621,)</f>
        <v>0</v>
      </c>
      <c r="N18621" s="38">
        <f>IF(AND(Colin!$G18621=$B$2,Colin!$H18621=$C$3),Colin!$I18621,)</f>
        <v>0</v>
      </c>
      <c r="O18621" s="38">
        <f>IF(AND(Colin!$G18621=$B$2,Colin!$H18621&lt;=$C$3),Colin!$I18621,)</f>
        <v>0</v>
      </c>
      <c r="P18621" s="38">
        <f>IF(Colin!$G18621&lt;$B$2,Colin!$I18621,0)</f>
        <v>0</v>
      </c>
      <c r="Q18621" s="38">
        <f>IF(Colin!$G18621&lt;$B$1,Colin!$I18621,0)</f>
        <v>0</v>
      </c>
    </row>
    <row r="18622" spans="12:17" x14ac:dyDescent="0.25">
      <c r="L18622" s="38">
        <f>IF(AND(Colin!$G18622=$B$1,Colin!$H18622=$C$3),Colin!$I18622,)</f>
        <v>0</v>
      </c>
      <c r="M18622" s="38">
        <f>IF(AND(Colin!$G18622=$B$1,Colin!$H18622&lt;=$C$3),Colin!$I18622,)</f>
        <v>0</v>
      </c>
      <c r="N18622" s="38">
        <f>IF(AND(Colin!$G18622=$B$2,Colin!$H18622=$C$3),Colin!$I18622,)</f>
        <v>0</v>
      </c>
      <c r="O18622" s="38">
        <f>IF(AND(Colin!$G18622=$B$2,Colin!$H18622&lt;=$C$3),Colin!$I18622,)</f>
        <v>0</v>
      </c>
      <c r="P18622" s="38">
        <f>IF(Colin!$G18622&lt;$B$2,Colin!$I18622,0)</f>
        <v>0</v>
      </c>
      <c r="Q18622" s="38">
        <f>IF(Colin!$G18622&lt;$B$1,Colin!$I18622,0)</f>
        <v>0</v>
      </c>
    </row>
    <row r="18623" spans="12:17" x14ac:dyDescent="0.25">
      <c r="L18623" s="38">
        <f>IF(AND(Colin!$G18623=$B$1,Colin!$H18623=$C$3),Colin!$I18623,)</f>
        <v>0</v>
      </c>
      <c r="M18623" s="38">
        <f>IF(AND(Colin!$G18623=$B$1,Colin!$H18623&lt;=$C$3),Colin!$I18623,)</f>
        <v>0</v>
      </c>
      <c r="N18623" s="38">
        <f>IF(AND(Colin!$G18623=$B$2,Colin!$H18623=$C$3),Colin!$I18623,)</f>
        <v>0</v>
      </c>
      <c r="O18623" s="38">
        <f>IF(AND(Colin!$G18623=$B$2,Colin!$H18623&lt;=$C$3),Colin!$I18623,)</f>
        <v>0</v>
      </c>
      <c r="P18623" s="38">
        <f>IF(Colin!$G18623&lt;$B$2,Colin!$I18623,0)</f>
        <v>0</v>
      </c>
      <c r="Q18623" s="38">
        <f>IF(Colin!$G18623&lt;$B$1,Colin!$I18623,0)</f>
        <v>0</v>
      </c>
    </row>
    <row r="18624" spans="12:17" x14ac:dyDescent="0.25">
      <c r="L18624" s="38">
        <f>IF(AND(Colin!$G18624=$B$1,Colin!$H18624=$C$3),Colin!$I18624,)</f>
        <v>0</v>
      </c>
      <c r="M18624" s="38">
        <f>IF(AND(Colin!$G18624=$B$1,Colin!$H18624&lt;=$C$3),Colin!$I18624,)</f>
        <v>0</v>
      </c>
      <c r="N18624" s="38">
        <f>IF(AND(Colin!$G18624=$B$2,Colin!$H18624=$C$3),Colin!$I18624,)</f>
        <v>0</v>
      </c>
      <c r="O18624" s="38">
        <f>IF(AND(Colin!$G18624=$B$2,Colin!$H18624&lt;=$C$3),Colin!$I18624,)</f>
        <v>0</v>
      </c>
      <c r="P18624" s="38">
        <f>IF(Colin!$G18624&lt;$B$2,Colin!$I18624,0)</f>
        <v>0</v>
      </c>
      <c r="Q18624" s="38">
        <f>IF(Colin!$G18624&lt;$B$1,Colin!$I18624,0)</f>
        <v>0</v>
      </c>
    </row>
    <row r="18625" spans="12:17" x14ac:dyDescent="0.25">
      <c r="L18625" s="38">
        <f>IF(AND(Colin!$G18625=$B$1,Colin!$H18625=$C$3),Colin!$I18625,)</f>
        <v>0</v>
      </c>
      <c r="M18625" s="38">
        <f>IF(AND(Colin!$G18625=$B$1,Colin!$H18625&lt;=$C$3),Colin!$I18625,)</f>
        <v>0</v>
      </c>
      <c r="N18625" s="38">
        <f>IF(AND(Colin!$G18625=$B$2,Colin!$H18625=$C$3),Colin!$I18625,)</f>
        <v>0</v>
      </c>
      <c r="O18625" s="38">
        <f>IF(AND(Colin!$G18625=$B$2,Colin!$H18625&lt;=$C$3),Colin!$I18625,)</f>
        <v>0</v>
      </c>
      <c r="P18625" s="38">
        <f>IF(Colin!$G18625&lt;$B$2,Colin!$I18625,0)</f>
        <v>0</v>
      </c>
      <c r="Q18625" s="38">
        <f>IF(Colin!$G18625&lt;$B$1,Colin!$I18625,0)</f>
        <v>0</v>
      </c>
    </row>
    <row r="18626" spans="12:17" x14ac:dyDescent="0.25">
      <c r="L18626" s="38">
        <f>IF(AND(Colin!$G18626=$B$1,Colin!$H18626=$C$3),Colin!$I18626,)</f>
        <v>0</v>
      </c>
      <c r="M18626" s="38">
        <f>IF(AND(Colin!$G18626=$B$1,Colin!$H18626&lt;=$C$3),Colin!$I18626,)</f>
        <v>0</v>
      </c>
      <c r="N18626" s="38">
        <f>IF(AND(Colin!$G18626=$B$2,Colin!$H18626=$C$3),Colin!$I18626,)</f>
        <v>0</v>
      </c>
      <c r="O18626" s="38">
        <f>IF(AND(Colin!$G18626=$B$2,Colin!$H18626&lt;=$C$3),Colin!$I18626,)</f>
        <v>0</v>
      </c>
      <c r="P18626" s="38">
        <f>IF(Colin!$G18626&lt;$B$2,Colin!$I18626,0)</f>
        <v>0</v>
      </c>
      <c r="Q18626" s="38">
        <f>IF(Colin!$G18626&lt;$B$1,Colin!$I18626,0)</f>
        <v>0</v>
      </c>
    </row>
    <row r="18627" spans="12:17" x14ac:dyDescent="0.25">
      <c r="L18627" s="38">
        <f>IF(AND(Colin!$G18627=$B$1,Colin!$H18627=$C$3),Colin!$I18627,)</f>
        <v>0</v>
      </c>
      <c r="M18627" s="38">
        <f>IF(AND(Colin!$G18627=$B$1,Colin!$H18627&lt;=$C$3),Colin!$I18627,)</f>
        <v>0</v>
      </c>
      <c r="N18627" s="38">
        <f>IF(AND(Colin!$G18627=$B$2,Colin!$H18627=$C$3),Colin!$I18627,)</f>
        <v>0</v>
      </c>
      <c r="O18627" s="38">
        <f>IF(AND(Colin!$G18627=$B$2,Colin!$H18627&lt;=$C$3),Colin!$I18627,)</f>
        <v>0</v>
      </c>
      <c r="P18627" s="38">
        <f>IF(Colin!$G18627&lt;$B$2,Colin!$I18627,0)</f>
        <v>0</v>
      </c>
      <c r="Q18627" s="38">
        <f>IF(Colin!$G18627&lt;$B$1,Colin!$I18627,0)</f>
        <v>0</v>
      </c>
    </row>
    <row r="18628" spans="12:17" x14ac:dyDescent="0.25">
      <c r="L18628" s="38">
        <f>IF(AND(Colin!$G18628=$B$1,Colin!$H18628=$C$3),Colin!$I18628,)</f>
        <v>0</v>
      </c>
      <c r="M18628" s="38">
        <f>IF(AND(Colin!$G18628=$B$1,Colin!$H18628&lt;=$C$3),Colin!$I18628,)</f>
        <v>0</v>
      </c>
      <c r="N18628" s="38">
        <f>IF(AND(Colin!$G18628=$B$2,Colin!$H18628=$C$3),Colin!$I18628,)</f>
        <v>0</v>
      </c>
      <c r="O18628" s="38">
        <f>IF(AND(Colin!$G18628=$B$2,Colin!$H18628&lt;=$C$3),Colin!$I18628,)</f>
        <v>0</v>
      </c>
      <c r="P18628" s="38">
        <f>IF(Colin!$G18628&lt;$B$2,Colin!$I18628,0)</f>
        <v>0</v>
      </c>
      <c r="Q18628" s="38">
        <f>IF(Colin!$G18628&lt;$B$1,Colin!$I18628,0)</f>
        <v>0</v>
      </c>
    </row>
    <row r="18629" spans="12:17" x14ac:dyDescent="0.25">
      <c r="L18629" s="38">
        <f>IF(AND(Colin!$G18629=$B$1,Colin!$H18629=$C$3),Colin!$I18629,)</f>
        <v>0</v>
      </c>
      <c r="M18629" s="38">
        <f>IF(AND(Colin!$G18629=$B$1,Colin!$H18629&lt;=$C$3),Colin!$I18629,)</f>
        <v>0</v>
      </c>
      <c r="N18629" s="38">
        <f>IF(AND(Colin!$G18629=$B$2,Colin!$H18629=$C$3),Colin!$I18629,)</f>
        <v>0</v>
      </c>
      <c r="O18629" s="38">
        <f>IF(AND(Colin!$G18629=$B$2,Colin!$H18629&lt;=$C$3),Colin!$I18629,)</f>
        <v>0</v>
      </c>
      <c r="P18629" s="38">
        <f>IF(Colin!$G18629&lt;$B$2,Colin!$I18629,0)</f>
        <v>0</v>
      </c>
      <c r="Q18629" s="38">
        <f>IF(Colin!$G18629&lt;$B$1,Colin!$I18629,0)</f>
        <v>0</v>
      </c>
    </row>
    <row r="18630" spans="12:17" x14ac:dyDescent="0.25">
      <c r="L18630" s="38">
        <f>IF(AND(Colin!$G18630=$B$1,Colin!$H18630=$C$3),Colin!$I18630,)</f>
        <v>0</v>
      </c>
      <c r="M18630" s="38">
        <f>IF(AND(Colin!$G18630=$B$1,Colin!$H18630&lt;=$C$3),Colin!$I18630,)</f>
        <v>0</v>
      </c>
      <c r="N18630" s="38">
        <f>IF(AND(Colin!$G18630=$B$2,Colin!$H18630=$C$3),Colin!$I18630,)</f>
        <v>0</v>
      </c>
      <c r="O18630" s="38">
        <f>IF(AND(Colin!$G18630=$B$2,Colin!$H18630&lt;=$C$3),Colin!$I18630,)</f>
        <v>0</v>
      </c>
      <c r="P18630" s="38">
        <f>IF(Colin!$G18630&lt;$B$2,Colin!$I18630,0)</f>
        <v>0</v>
      </c>
      <c r="Q18630" s="38">
        <f>IF(Colin!$G18630&lt;$B$1,Colin!$I18630,0)</f>
        <v>0</v>
      </c>
    </row>
    <row r="18631" spans="12:17" x14ac:dyDescent="0.25">
      <c r="L18631" s="38">
        <f>IF(AND(Colin!$G18631=$B$1,Colin!$H18631=$C$3),Colin!$I18631,)</f>
        <v>0</v>
      </c>
      <c r="M18631" s="38">
        <f>IF(AND(Colin!$G18631=$B$1,Colin!$H18631&lt;=$C$3),Colin!$I18631,)</f>
        <v>0</v>
      </c>
      <c r="N18631" s="38">
        <f>IF(AND(Colin!$G18631=$B$2,Colin!$H18631=$C$3),Colin!$I18631,)</f>
        <v>0</v>
      </c>
      <c r="O18631" s="38">
        <f>IF(AND(Colin!$G18631=$B$2,Colin!$H18631&lt;=$C$3),Colin!$I18631,)</f>
        <v>0</v>
      </c>
      <c r="P18631" s="38">
        <f>IF(Colin!$G18631&lt;$B$2,Colin!$I18631,0)</f>
        <v>0</v>
      </c>
      <c r="Q18631" s="38">
        <f>IF(Colin!$G18631&lt;$B$1,Colin!$I18631,0)</f>
        <v>0</v>
      </c>
    </row>
    <row r="18632" spans="12:17" x14ac:dyDescent="0.25">
      <c r="L18632" s="38">
        <f>IF(AND(Colin!$G18632=$B$1,Colin!$H18632=$C$3),Colin!$I18632,)</f>
        <v>0</v>
      </c>
      <c r="M18632" s="38">
        <f>IF(AND(Colin!$G18632=$B$1,Colin!$H18632&lt;=$C$3),Colin!$I18632,)</f>
        <v>0</v>
      </c>
      <c r="N18632" s="38">
        <f>IF(AND(Colin!$G18632=$B$2,Colin!$H18632=$C$3),Colin!$I18632,)</f>
        <v>0</v>
      </c>
      <c r="O18632" s="38">
        <f>IF(AND(Colin!$G18632=$B$2,Colin!$H18632&lt;=$C$3),Colin!$I18632,)</f>
        <v>0</v>
      </c>
      <c r="P18632" s="38">
        <f>IF(Colin!$G18632&lt;$B$2,Colin!$I18632,0)</f>
        <v>0</v>
      </c>
      <c r="Q18632" s="38">
        <f>IF(Colin!$G18632&lt;$B$1,Colin!$I18632,0)</f>
        <v>0</v>
      </c>
    </row>
    <row r="18633" spans="12:17" x14ac:dyDescent="0.25">
      <c r="L18633" s="38">
        <f>IF(AND(Colin!$G18633=$B$1,Colin!$H18633=$C$3),Colin!$I18633,)</f>
        <v>0</v>
      </c>
      <c r="M18633" s="38">
        <f>IF(AND(Colin!$G18633=$B$1,Colin!$H18633&lt;=$C$3),Colin!$I18633,)</f>
        <v>0</v>
      </c>
      <c r="N18633" s="38">
        <f>IF(AND(Colin!$G18633=$B$2,Colin!$H18633=$C$3),Colin!$I18633,)</f>
        <v>0</v>
      </c>
      <c r="O18633" s="38">
        <f>IF(AND(Colin!$G18633=$B$2,Colin!$H18633&lt;=$C$3),Colin!$I18633,)</f>
        <v>0</v>
      </c>
      <c r="P18633" s="38">
        <f>IF(Colin!$G18633&lt;$B$2,Colin!$I18633,0)</f>
        <v>0</v>
      </c>
      <c r="Q18633" s="38">
        <f>IF(Colin!$G18633&lt;$B$1,Colin!$I18633,0)</f>
        <v>0</v>
      </c>
    </row>
    <row r="18634" spans="12:17" x14ac:dyDescent="0.25">
      <c r="L18634" s="38">
        <f>IF(AND(Colin!$G18634=$B$1,Colin!$H18634=$C$3),Colin!$I18634,)</f>
        <v>0</v>
      </c>
      <c r="M18634" s="38">
        <f>IF(AND(Colin!$G18634=$B$1,Colin!$H18634&lt;=$C$3),Colin!$I18634,)</f>
        <v>0</v>
      </c>
      <c r="N18634" s="38">
        <f>IF(AND(Colin!$G18634=$B$2,Colin!$H18634=$C$3),Colin!$I18634,)</f>
        <v>0</v>
      </c>
      <c r="O18634" s="38">
        <f>IF(AND(Colin!$G18634=$B$2,Colin!$H18634&lt;=$C$3),Colin!$I18634,)</f>
        <v>0</v>
      </c>
      <c r="P18634" s="38">
        <f>IF(Colin!$G18634&lt;$B$2,Colin!$I18634,0)</f>
        <v>0</v>
      </c>
      <c r="Q18634" s="38">
        <f>IF(Colin!$G18634&lt;$B$1,Colin!$I18634,0)</f>
        <v>0</v>
      </c>
    </row>
    <row r="18635" spans="12:17" x14ac:dyDescent="0.25">
      <c r="L18635" s="38">
        <f>IF(AND(Colin!$G18635=$B$1,Colin!$H18635=$C$3),Colin!$I18635,)</f>
        <v>0</v>
      </c>
      <c r="M18635" s="38">
        <f>IF(AND(Colin!$G18635=$B$1,Colin!$H18635&lt;=$C$3),Colin!$I18635,)</f>
        <v>0</v>
      </c>
      <c r="N18635" s="38">
        <f>IF(AND(Colin!$G18635=$B$2,Colin!$H18635=$C$3),Colin!$I18635,)</f>
        <v>0</v>
      </c>
      <c r="O18635" s="38">
        <f>IF(AND(Colin!$G18635=$B$2,Colin!$H18635&lt;=$C$3),Colin!$I18635,)</f>
        <v>0</v>
      </c>
      <c r="P18635" s="38">
        <f>IF(Colin!$G18635&lt;$B$2,Colin!$I18635,0)</f>
        <v>0</v>
      </c>
      <c r="Q18635" s="38">
        <f>IF(Colin!$G18635&lt;$B$1,Colin!$I18635,0)</f>
        <v>0</v>
      </c>
    </row>
    <row r="18636" spans="12:17" x14ac:dyDescent="0.25">
      <c r="L18636" s="38">
        <f>IF(AND(Colin!$G18636=$B$1,Colin!$H18636=$C$3),Colin!$I18636,)</f>
        <v>0</v>
      </c>
      <c r="M18636" s="38">
        <f>IF(AND(Colin!$G18636=$B$1,Colin!$H18636&lt;=$C$3),Colin!$I18636,)</f>
        <v>0</v>
      </c>
      <c r="N18636" s="38">
        <f>IF(AND(Colin!$G18636=$B$2,Colin!$H18636=$C$3),Colin!$I18636,)</f>
        <v>0</v>
      </c>
      <c r="O18636" s="38">
        <f>IF(AND(Colin!$G18636=$B$2,Colin!$H18636&lt;=$C$3),Colin!$I18636,)</f>
        <v>0</v>
      </c>
      <c r="P18636" s="38">
        <f>IF(Colin!$G18636&lt;$B$2,Colin!$I18636,0)</f>
        <v>0</v>
      </c>
      <c r="Q18636" s="38">
        <f>IF(Colin!$G18636&lt;$B$1,Colin!$I18636,0)</f>
        <v>0</v>
      </c>
    </row>
    <row r="18637" spans="12:17" x14ac:dyDescent="0.25">
      <c r="L18637" s="38">
        <f>IF(AND(Colin!$G18637=$B$1,Colin!$H18637=$C$3),Colin!$I18637,)</f>
        <v>0</v>
      </c>
      <c r="M18637" s="38">
        <f>IF(AND(Colin!$G18637=$B$1,Colin!$H18637&lt;=$C$3),Colin!$I18637,)</f>
        <v>0</v>
      </c>
      <c r="N18637" s="38">
        <f>IF(AND(Colin!$G18637=$B$2,Colin!$H18637=$C$3),Colin!$I18637,)</f>
        <v>0</v>
      </c>
      <c r="O18637" s="38">
        <f>IF(AND(Colin!$G18637=$B$2,Colin!$H18637&lt;=$C$3),Colin!$I18637,)</f>
        <v>0</v>
      </c>
      <c r="P18637" s="38">
        <f>IF(Colin!$G18637&lt;$B$2,Colin!$I18637,0)</f>
        <v>0</v>
      </c>
      <c r="Q18637" s="38">
        <f>IF(Colin!$G18637&lt;$B$1,Colin!$I18637,0)</f>
        <v>0</v>
      </c>
    </row>
    <row r="18638" spans="12:17" x14ac:dyDescent="0.25">
      <c r="L18638" s="38">
        <f>IF(AND(Colin!$G18638=$B$1,Colin!$H18638=$C$3),Colin!$I18638,)</f>
        <v>0</v>
      </c>
      <c r="M18638" s="38">
        <f>IF(AND(Colin!$G18638=$B$1,Colin!$H18638&lt;=$C$3),Colin!$I18638,)</f>
        <v>0</v>
      </c>
      <c r="N18638" s="38">
        <f>IF(AND(Colin!$G18638=$B$2,Colin!$H18638=$C$3),Colin!$I18638,)</f>
        <v>0</v>
      </c>
      <c r="O18638" s="38">
        <f>IF(AND(Colin!$G18638=$B$2,Colin!$H18638&lt;=$C$3),Colin!$I18638,)</f>
        <v>0</v>
      </c>
      <c r="P18638" s="38">
        <f>IF(Colin!$G18638&lt;$B$2,Colin!$I18638,0)</f>
        <v>0</v>
      </c>
      <c r="Q18638" s="38">
        <f>IF(Colin!$G18638&lt;$B$1,Colin!$I18638,0)</f>
        <v>0</v>
      </c>
    </row>
    <row r="18639" spans="12:17" x14ac:dyDescent="0.25">
      <c r="L18639" s="38">
        <f>IF(AND(Colin!$G18639=$B$1,Colin!$H18639=$C$3),Colin!$I18639,)</f>
        <v>0</v>
      </c>
      <c r="M18639" s="38">
        <f>IF(AND(Colin!$G18639=$B$1,Colin!$H18639&lt;=$C$3),Colin!$I18639,)</f>
        <v>0</v>
      </c>
      <c r="N18639" s="38">
        <f>IF(AND(Colin!$G18639=$B$2,Colin!$H18639=$C$3),Colin!$I18639,)</f>
        <v>0</v>
      </c>
      <c r="O18639" s="38">
        <f>IF(AND(Colin!$G18639=$B$2,Colin!$H18639&lt;=$C$3),Colin!$I18639,)</f>
        <v>0</v>
      </c>
      <c r="P18639" s="38">
        <f>IF(Colin!$G18639&lt;$B$2,Colin!$I18639,0)</f>
        <v>0</v>
      </c>
      <c r="Q18639" s="38">
        <f>IF(Colin!$G18639&lt;$B$1,Colin!$I18639,0)</f>
        <v>0</v>
      </c>
    </row>
    <row r="18640" spans="12:17" x14ac:dyDescent="0.25">
      <c r="L18640" s="38">
        <f>IF(AND(Colin!$G18640=$B$1,Colin!$H18640=$C$3),Colin!$I18640,)</f>
        <v>0</v>
      </c>
      <c r="M18640" s="38">
        <f>IF(AND(Colin!$G18640=$B$1,Colin!$H18640&lt;=$C$3),Colin!$I18640,)</f>
        <v>0</v>
      </c>
      <c r="N18640" s="38">
        <f>IF(AND(Colin!$G18640=$B$2,Colin!$H18640=$C$3),Colin!$I18640,)</f>
        <v>0</v>
      </c>
      <c r="O18640" s="38">
        <f>IF(AND(Colin!$G18640=$B$2,Colin!$H18640&lt;=$C$3),Colin!$I18640,)</f>
        <v>0</v>
      </c>
      <c r="P18640" s="38">
        <f>IF(Colin!$G18640&lt;$B$2,Colin!$I18640,0)</f>
        <v>0</v>
      </c>
      <c r="Q18640" s="38">
        <f>IF(Colin!$G18640&lt;$B$1,Colin!$I18640,0)</f>
        <v>0</v>
      </c>
    </row>
    <row r="18641" spans="12:17" x14ac:dyDescent="0.25">
      <c r="L18641" s="38">
        <f>IF(AND(Colin!$G18641=$B$1,Colin!$H18641=$C$3),Colin!$I18641,)</f>
        <v>0</v>
      </c>
      <c r="M18641" s="38">
        <f>IF(AND(Colin!$G18641=$B$1,Colin!$H18641&lt;=$C$3),Colin!$I18641,)</f>
        <v>0</v>
      </c>
      <c r="N18641" s="38">
        <f>IF(AND(Colin!$G18641=$B$2,Colin!$H18641=$C$3),Colin!$I18641,)</f>
        <v>0</v>
      </c>
      <c r="O18641" s="38">
        <f>IF(AND(Colin!$G18641=$B$2,Colin!$H18641&lt;=$C$3),Colin!$I18641,)</f>
        <v>0</v>
      </c>
      <c r="P18641" s="38">
        <f>IF(Colin!$G18641&lt;$B$2,Colin!$I18641,0)</f>
        <v>0</v>
      </c>
      <c r="Q18641" s="38">
        <f>IF(Colin!$G18641&lt;$B$1,Colin!$I18641,0)</f>
        <v>0</v>
      </c>
    </row>
    <row r="18642" spans="12:17" x14ac:dyDescent="0.25">
      <c r="L18642" s="38">
        <f>IF(AND(Colin!$G18642=$B$1,Colin!$H18642=$C$3),Colin!$I18642,)</f>
        <v>0</v>
      </c>
      <c r="M18642" s="38">
        <f>IF(AND(Colin!$G18642=$B$1,Colin!$H18642&lt;=$C$3),Colin!$I18642,)</f>
        <v>0</v>
      </c>
      <c r="N18642" s="38">
        <f>IF(AND(Colin!$G18642=$B$2,Colin!$H18642=$C$3),Colin!$I18642,)</f>
        <v>0</v>
      </c>
      <c r="O18642" s="38">
        <f>IF(AND(Colin!$G18642=$B$2,Colin!$H18642&lt;=$C$3),Colin!$I18642,)</f>
        <v>0</v>
      </c>
      <c r="P18642" s="38">
        <f>IF(Colin!$G18642&lt;$B$2,Colin!$I18642,0)</f>
        <v>0</v>
      </c>
      <c r="Q18642" s="38">
        <f>IF(Colin!$G18642&lt;$B$1,Colin!$I18642,0)</f>
        <v>0</v>
      </c>
    </row>
    <row r="18643" spans="12:17" x14ac:dyDescent="0.25">
      <c r="L18643" s="38">
        <f>IF(AND(Colin!$G18643=$B$1,Colin!$H18643=$C$3),Colin!$I18643,)</f>
        <v>0</v>
      </c>
      <c r="M18643" s="38">
        <f>IF(AND(Colin!$G18643=$B$1,Colin!$H18643&lt;=$C$3),Colin!$I18643,)</f>
        <v>0</v>
      </c>
      <c r="N18643" s="38">
        <f>IF(AND(Colin!$G18643=$B$2,Colin!$H18643=$C$3),Colin!$I18643,)</f>
        <v>0</v>
      </c>
      <c r="O18643" s="38">
        <f>IF(AND(Colin!$G18643=$B$2,Colin!$H18643&lt;=$C$3),Colin!$I18643,)</f>
        <v>0</v>
      </c>
      <c r="P18643" s="38">
        <f>IF(Colin!$G18643&lt;$B$2,Colin!$I18643,0)</f>
        <v>0</v>
      </c>
      <c r="Q18643" s="38">
        <f>IF(Colin!$G18643&lt;$B$1,Colin!$I18643,0)</f>
        <v>0</v>
      </c>
    </row>
    <row r="18644" spans="12:17" x14ac:dyDescent="0.25">
      <c r="L18644" s="38">
        <f>IF(AND(Colin!$G18644=$B$1,Colin!$H18644=$C$3),Colin!$I18644,)</f>
        <v>0</v>
      </c>
      <c r="M18644" s="38">
        <f>IF(AND(Colin!$G18644=$B$1,Colin!$H18644&lt;=$C$3),Colin!$I18644,)</f>
        <v>0</v>
      </c>
      <c r="N18644" s="38">
        <f>IF(AND(Colin!$G18644=$B$2,Colin!$H18644=$C$3),Colin!$I18644,)</f>
        <v>0</v>
      </c>
      <c r="O18644" s="38">
        <f>IF(AND(Colin!$G18644=$B$2,Colin!$H18644&lt;=$C$3),Colin!$I18644,)</f>
        <v>0</v>
      </c>
      <c r="P18644" s="38">
        <f>IF(Colin!$G18644&lt;$B$2,Colin!$I18644,0)</f>
        <v>0</v>
      </c>
      <c r="Q18644" s="38">
        <f>IF(Colin!$G18644&lt;$B$1,Colin!$I18644,0)</f>
        <v>0</v>
      </c>
    </row>
    <row r="18645" spans="12:17" x14ac:dyDescent="0.25">
      <c r="L18645" s="38">
        <f>IF(AND(Colin!$G18645=$B$1,Colin!$H18645=$C$3),Colin!$I18645,)</f>
        <v>0</v>
      </c>
      <c r="M18645" s="38">
        <f>IF(AND(Colin!$G18645=$B$1,Colin!$H18645&lt;=$C$3),Colin!$I18645,)</f>
        <v>0</v>
      </c>
      <c r="N18645" s="38">
        <f>IF(AND(Colin!$G18645=$B$2,Colin!$H18645=$C$3),Colin!$I18645,)</f>
        <v>0</v>
      </c>
      <c r="O18645" s="38">
        <f>IF(AND(Colin!$G18645=$B$2,Colin!$H18645&lt;=$C$3),Colin!$I18645,)</f>
        <v>0</v>
      </c>
      <c r="P18645" s="38">
        <f>IF(Colin!$G18645&lt;$B$2,Colin!$I18645,0)</f>
        <v>0</v>
      </c>
      <c r="Q18645" s="38">
        <f>IF(Colin!$G18645&lt;$B$1,Colin!$I18645,0)</f>
        <v>0</v>
      </c>
    </row>
    <row r="18646" spans="12:17" x14ac:dyDescent="0.25">
      <c r="L18646" s="38">
        <f>IF(AND(Colin!$G18646=$B$1,Colin!$H18646=$C$3),Colin!$I18646,)</f>
        <v>0</v>
      </c>
      <c r="M18646" s="38">
        <f>IF(AND(Colin!$G18646=$B$1,Colin!$H18646&lt;=$C$3),Colin!$I18646,)</f>
        <v>0</v>
      </c>
      <c r="N18646" s="38">
        <f>IF(AND(Colin!$G18646=$B$2,Colin!$H18646=$C$3),Colin!$I18646,)</f>
        <v>0</v>
      </c>
      <c r="O18646" s="38">
        <f>IF(AND(Colin!$G18646=$B$2,Colin!$H18646&lt;=$C$3),Colin!$I18646,)</f>
        <v>0</v>
      </c>
      <c r="P18646" s="38">
        <f>IF(Colin!$G18646&lt;$B$2,Colin!$I18646,0)</f>
        <v>0</v>
      </c>
      <c r="Q18646" s="38">
        <f>IF(Colin!$G18646&lt;$B$1,Colin!$I18646,0)</f>
        <v>0</v>
      </c>
    </row>
    <row r="18647" spans="12:17" x14ac:dyDescent="0.25">
      <c r="L18647" s="38">
        <f>IF(AND(Colin!$G18647=$B$1,Colin!$H18647=$C$3),Colin!$I18647,)</f>
        <v>0</v>
      </c>
      <c r="M18647" s="38">
        <f>IF(AND(Colin!$G18647=$B$1,Colin!$H18647&lt;=$C$3),Colin!$I18647,)</f>
        <v>0</v>
      </c>
      <c r="N18647" s="38">
        <f>IF(AND(Colin!$G18647=$B$2,Colin!$H18647=$C$3),Colin!$I18647,)</f>
        <v>0</v>
      </c>
      <c r="O18647" s="38">
        <f>IF(AND(Colin!$G18647=$B$2,Colin!$H18647&lt;=$C$3),Colin!$I18647,)</f>
        <v>0</v>
      </c>
      <c r="P18647" s="38">
        <f>IF(Colin!$G18647&lt;$B$2,Colin!$I18647,0)</f>
        <v>0</v>
      </c>
      <c r="Q18647" s="38">
        <f>IF(Colin!$G18647&lt;$B$1,Colin!$I18647,0)</f>
        <v>0</v>
      </c>
    </row>
    <row r="18648" spans="12:17" x14ac:dyDescent="0.25">
      <c r="L18648" s="38">
        <f>IF(AND(Colin!$G18648=$B$1,Colin!$H18648=$C$3),Colin!$I18648,)</f>
        <v>0</v>
      </c>
      <c r="M18648" s="38">
        <f>IF(AND(Colin!$G18648=$B$1,Colin!$H18648&lt;=$C$3),Colin!$I18648,)</f>
        <v>0</v>
      </c>
      <c r="N18648" s="38">
        <f>IF(AND(Colin!$G18648=$B$2,Colin!$H18648=$C$3),Colin!$I18648,)</f>
        <v>0</v>
      </c>
      <c r="O18648" s="38">
        <f>IF(AND(Colin!$G18648=$B$2,Colin!$H18648&lt;=$C$3),Colin!$I18648,)</f>
        <v>0</v>
      </c>
      <c r="P18648" s="38">
        <f>IF(Colin!$G18648&lt;$B$2,Colin!$I18648,0)</f>
        <v>0</v>
      </c>
      <c r="Q18648" s="38">
        <f>IF(Colin!$G18648&lt;$B$1,Colin!$I18648,0)</f>
        <v>0</v>
      </c>
    </row>
    <row r="18649" spans="12:17" x14ac:dyDescent="0.25">
      <c r="L18649" s="38">
        <f>IF(AND(Colin!$G18649=$B$1,Colin!$H18649=$C$3),Colin!$I18649,)</f>
        <v>0</v>
      </c>
      <c r="M18649" s="38">
        <f>IF(AND(Colin!$G18649=$B$1,Colin!$H18649&lt;=$C$3),Colin!$I18649,)</f>
        <v>0</v>
      </c>
      <c r="N18649" s="38">
        <f>IF(AND(Colin!$G18649=$B$2,Colin!$H18649=$C$3),Colin!$I18649,)</f>
        <v>0</v>
      </c>
      <c r="O18649" s="38">
        <f>IF(AND(Colin!$G18649=$B$2,Colin!$H18649&lt;=$C$3),Colin!$I18649,)</f>
        <v>0</v>
      </c>
      <c r="P18649" s="38">
        <f>IF(Colin!$G18649&lt;$B$2,Colin!$I18649,0)</f>
        <v>0</v>
      </c>
      <c r="Q18649" s="38">
        <f>IF(Colin!$G18649&lt;$B$1,Colin!$I18649,0)</f>
        <v>0</v>
      </c>
    </row>
    <row r="18650" spans="12:17" x14ac:dyDescent="0.25">
      <c r="L18650" s="38">
        <f>IF(AND(Colin!$G18650=$B$1,Colin!$H18650=$C$3),Colin!$I18650,)</f>
        <v>0</v>
      </c>
      <c r="M18650" s="38">
        <f>IF(AND(Colin!$G18650=$B$1,Colin!$H18650&lt;=$C$3),Colin!$I18650,)</f>
        <v>0</v>
      </c>
      <c r="N18650" s="38">
        <f>IF(AND(Colin!$G18650=$B$2,Colin!$H18650=$C$3),Colin!$I18650,)</f>
        <v>0</v>
      </c>
      <c r="O18650" s="38">
        <f>IF(AND(Colin!$G18650=$B$2,Colin!$H18650&lt;=$C$3),Colin!$I18650,)</f>
        <v>0</v>
      </c>
      <c r="P18650" s="38">
        <f>IF(Colin!$G18650&lt;$B$2,Colin!$I18650,0)</f>
        <v>0</v>
      </c>
      <c r="Q18650" s="38">
        <f>IF(Colin!$G18650&lt;$B$1,Colin!$I18650,0)</f>
        <v>0</v>
      </c>
    </row>
    <row r="18651" spans="12:17" x14ac:dyDescent="0.25">
      <c r="L18651" s="38">
        <f>IF(AND(Colin!$G18651=$B$1,Colin!$H18651=$C$3),Colin!$I18651,)</f>
        <v>0</v>
      </c>
      <c r="M18651" s="38">
        <f>IF(AND(Colin!$G18651=$B$1,Colin!$H18651&lt;=$C$3),Colin!$I18651,)</f>
        <v>0</v>
      </c>
      <c r="N18651" s="38">
        <f>IF(AND(Colin!$G18651=$B$2,Colin!$H18651=$C$3),Colin!$I18651,)</f>
        <v>0</v>
      </c>
      <c r="O18651" s="38">
        <f>IF(AND(Colin!$G18651=$B$2,Colin!$H18651&lt;=$C$3),Colin!$I18651,)</f>
        <v>0</v>
      </c>
      <c r="P18651" s="38">
        <f>IF(Colin!$G18651&lt;$B$2,Colin!$I18651,0)</f>
        <v>0</v>
      </c>
      <c r="Q18651" s="38">
        <f>IF(Colin!$G18651&lt;$B$1,Colin!$I18651,0)</f>
        <v>0</v>
      </c>
    </row>
    <row r="18652" spans="12:17" x14ac:dyDescent="0.25">
      <c r="L18652" s="38">
        <f>IF(AND(Colin!$G18652=$B$1,Colin!$H18652=$C$3),Colin!$I18652,)</f>
        <v>0</v>
      </c>
      <c r="M18652" s="38">
        <f>IF(AND(Colin!$G18652=$B$1,Colin!$H18652&lt;=$C$3),Colin!$I18652,)</f>
        <v>0</v>
      </c>
      <c r="N18652" s="38">
        <f>IF(AND(Colin!$G18652=$B$2,Colin!$H18652=$C$3),Colin!$I18652,)</f>
        <v>0</v>
      </c>
      <c r="O18652" s="38">
        <f>IF(AND(Colin!$G18652=$B$2,Colin!$H18652&lt;=$C$3),Colin!$I18652,)</f>
        <v>0</v>
      </c>
      <c r="P18652" s="38">
        <f>IF(Colin!$G18652&lt;$B$2,Colin!$I18652,0)</f>
        <v>0</v>
      </c>
      <c r="Q18652" s="38">
        <f>IF(Colin!$G18652&lt;$B$1,Colin!$I18652,0)</f>
        <v>0</v>
      </c>
    </row>
    <row r="18653" spans="12:17" x14ac:dyDescent="0.25">
      <c r="L18653" s="38">
        <f>IF(AND(Colin!$G18653=$B$1,Colin!$H18653=$C$3),Colin!$I18653,)</f>
        <v>0</v>
      </c>
      <c r="M18653" s="38">
        <f>IF(AND(Colin!$G18653=$B$1,Colin!$H18653&lt;=$C$3),Colin!$I18653,)</f>
        <v>0</v>
      </c>
      <c r="N18653" s="38">
        <f>IF(AND(Colin!$G18653=$B$2,Colin!$H18653=$C$3),Colin!$I18653,)</f>
        <v>0</v>
      </c>
      <c r="O18653" s="38">
        <f>IF(AND(Colin!$G18653=$B$2,Colin!$H18653&lt;=$C$3),Colin!$I18653,)</f>
        <v>0</v>
      </c>
      <c r="P18653" s="38">
        <f>IF(Colin!$G18653&lt;$B$2,Colin!$I18653,0)</f>
        <v>0</v>
      </c>
      <c r="Q18653" s="38">
        <f>IF(Colin!$G18653&lt;$B$1,Colin!$I18653,0)</f>
        <v>0</v>
      </c>
    </row>
    <row r="18654" spans="12:17" x14ac:dyDescent="0.25">
      <c r="L18654" s="38">
        <f>IF(AND(Colin!$G18654=$B$1,Colin!$H18654=$C$3),Colin!$I18654,)</f>
        <v>0</v>
      </c>
      <c r="M18654" s="38">
        <f>IF(AND(Colin!$G18654=$B$1,Colin!$H18654&lt;=$C$3),Colin!$I18654,)</f>
        <v>0</v>
      </c>
      <c r="N18654" s="38">
        <f>IF(AND(Colin!$G18654=$B$2,Colin!$H18654=$C$3),Colin!$I18654,)</f>
        <v>0</v>
      </c>
      <c r="O18654" s="38">
        <f>IF(AND(Colin!$G18654=$B$2,Colin!$H18654&lt;=$C$3),Colin!$I18654,)</f>
        <v>0</v>
      </c>
      <c r="P18654" s="38">
        <f>IF(Colin!$G18654&lt;$B$2,Colin!$I18654,0)</f>
        <v>0</v>
      </c>
      <c r="Q18654" s="38">
        <f>IF(Colin!$G18654&lt;$B$1,Colin!$I18654,0)</f>
        <v>0</v>
      </c>
    </row>
    <row r="18655" spans="12:17" x14ac:dyDescent="0.25">
      <c r="L18655" s="38">
        <f>IF(AND(Colin!$G18655=$B$1,Colin!$H18655=$C$3),Colin!$I18655,)</f>
        <v>0</v>
      </c>
      <c r="M18655" s="38">
        <f>IF(AND(Colin!$G18655=$B$1,Colin!$H18655&lt;=$C$3),Colin!$I18655,)</f>
        <v>0</v>
      </c>
      <c r="N18655" s="38">
        <f>IF(AND(Colin!$G18655=$B$2,Colin!$H18655=$C$3),Colin!$I18655,)</f>
        <v>0</v>
      </c>
      <c r="O18655" s="38">
        <f>IF(AND(Colin!$G18655=$B$2,Colin!$H18655&lt;=$C$3),Colin!$I18655,)</f>
        <v>0</v>
      </c>
      <c r="P18655" s="38">
        <f>IF(Colin!$G18655&lt;$B$2,Colin!$I18655,0)</f>
        <v>0</v>
      </c>
      <c r="Q18655" s="38">
        <f>IF(Colin!$G18655&lt;$B$1,Colin!$I18655,0)</f>
        <v>0</v>
      </c>
    </row>
    <row r="18656" spans="12:17" x14ac:dyDescent="0.25">
      <c r="L18656" s="38">
        <f>IF(AND(Colin!$G18656=$B$1,Colin!$H18656=$C$3),Colin!$I18656,)</f>
        <v>0</v>
      </c>
      <c r="M18656" s="38">
        <f>IF(AND(Colin!$G18656=$B$1,Colin!$H18656&lt;=$C$3),Colin!$I18656,)</f>
        <v>0</v>
      </c>
      <c r="N18656" s="38">
        <f>IF(AND(Colin!$G18656=$B$2,Colin!$H18656=$C$3),Colin!$I18656,)</f>
        <v>0</v>
      </c>
      <c r="O18656" s="38">
        <f>IF(AND(Colin!$G18656=$B$2,Colin!$H18656&lt;=$C$3),Colin!$I18656,)</f>
        <v>0</v>
      </c>
      <c r="P18656" s="38">
        <f>IF(Colin!$G18656&lt;$B$2,Colin!$I18656,0)</f>
        <v>0</v>
      </c>
      <c r="Q18656" s="38">
        <f>IF(Colin!$G18656&lt;$B$1,Colin!$I18656,0)</f>
        <v>0</v>
      </c>
    </row>
    <row r="18657" spans="12:17" x14ac:dyDescent="0.25">
      <c r="L18657" s="38">
        <f>IF(AND(Colin!$G18657=$B$1,Colin!$H18657=$C$3),Colin!$I18657,)</f>
        <v>0</v>
      </c>
      <c r="M18657" s="38">
        <f>IF(AND(Colin!$G18657=$B$1,Colin!$H18657&lt;=$C$3),Colin!$I18657,)</f>
        <v>0</v>
      </c>
      <c r="N18657" s="38">
        <f>IF(AND(Colin!$G18657=$B$2,Colin!$H18657=$C$3),Colin!$I18657,)</f>
        <v>0</v>
      </c>
      <c r="O18657" s="38">
        <f>IF(AND(Colin!$G18657=$B$2,Colin!$H18657&lt;=$C$3),Colin!$I18657,)</f>
        <v>0</v>
      </c>
      <c r="P18657" s="38">
        <f>IF(Colin!$G18657&lt;$B$2,Colin!$I18657,0)</f>
        <v>0</v>
      </c>
      <c r="Q18657" s="38">
        <f>IF(Colin!$G18657&lt;$B$1,Colin!$I18657,0)</f>
        <v>0</v>
      </c>
    </row>
    <row r="18658" spans="12:17" x14ac:dyDescent="0.25">
      <c r="L18658" s="38">
        <f>IF(AND(Colin!$G18658=$B$1,Colin!$H18658=$C$3),Colin!$I18658,)</f>
        <v>0</v>
      </c>
      <c r="M18658" s="38">
        <f>IF(AND(Colin!$G18658=$B$1,Colin!$H18658&lt;=$C$3),Colin!$I18658,)</f>
        <v>0</v>
      </c>
      <c r="N18658" s="38">
        <f>IF(AND(Colin!$G18658=$B$2,Colin!$H18658=$C$3),Colin!$I18658,)</f>
        <v>0</v>
      </c>
      <c r="O18658" s="38">
        <f>IF(AND(Colin!$G18658=$B$2,Colin!$H18658&lt;=$C$3),Colin!$I18658,)</f>
        <v>0</v>
      </c>
      <c r="P18658" s="38">
        <f>IF(Colin!$G18658&lt;$B$2,Colin!$I18658,0)</f>
        <v>0</v>
      </c>
      <c r="Q18658" s="38">
        <f>IF(Colin!$G18658&lt;$B$1,Colin!$I18658,0)</f>
        <v>0</v>
      </c>
    </row>
    <row r="18659" spans="12:17" x14ac:dyDescent="0.25">
      <c r="L18659" s="38">
        <f>IF(AND(Colin!$G18659=$B$1,Colin!$H18659=$C$3),Colin!$I18659,)</f>
        <v>0</v>
      </c>
      <c r="M18659" s="38">
        <f>IF(AND(Colin!$G18659=$B$1,Colin!$H18659&lt;=$C$3),Colin!$I18659,)</f>
        <v>0</v>
      </c>
      <c r="N18659" s="38">
        <f>IF(AND(Colin!$G18659=$B$2,Colin!$H18659=$C$3),Colin!$I18659,)</f>
        <v>0</v>
      </c>
      <c r="O18659" s="38">
        <f>IF(AND(Colin!$G18659=$B$2,Colin!$H18659&lt;=$C$3),Colin!$I18659,)</f>
        <v>0</v>
      </c>
      <c r="P18659" s="38">
        <f>IF(Colin!$G18659&lt;$B$2,Colin!$I18659,0)</f>
        <v>0</v>
      </c>
      <c r="Q18659" s="38">
        <f>IF(Colin!$G18659&lt;$B$1,Colin!$I18659,0)</f>
        <v>0</v>
      </c>
    </row>
    <row r="18660" spans="12:17" x14ac:dyDescent="0.25">
      <c r="L18660" s="38">
        <f>IF(AND(Colin!$G18660=$B$1,Colin!$H18660=$C$3),Colin!$I18660,)</f>
        <v>0</v>
      </c>
      <c r="M18660" s="38">
        <f>IF(AND(Colin!$G18660=$B$1,Colin!$H18660&lt;=$C$3),Colin!$I18660,)</f>
        <v>0</v>
      </c>
      <c r="N18660" s="38">
        <f>IF(AND(Colin!$G18660=$B$2,Colin!$H18660=$C$3),Colin!$I18660,)</f>
        <v>0</v>
      </c>
      <c r="O18660" s="38">
        <f>IF(AND(Colin!$G18660=$B$2,Colin!$H18660&lt;=$C$3),Colin!$I18660,)</f>
        <v>0</v>
      </c>
      <c r="P18660" s="38">
        <f>IF(Colin!$G18660&lt;$B$2,Colin!$I18660,0)</f>
        <v>0</v>
      </c>
      <c r="Q18660" s="38">
        <f>IF(Colin!$G18660&lt;$B$1,Colin!$I18660,0)</f>
        <v>0</v>
      </c>
    </row>
    <row r="18661" spans="12:17" x14ac:dyDescent="0.25">
      <c r="L18661" s="38">
        <f>IF(AND(Colin!$G18661=$B$1,Colin!$H18661=$C$3),Colin!$I18661,)</f>
        <v>0</v>
      </c>
      <c r="M18661" s="38">
        <f>IF(AND(Colin!$G18661=$B$1,Colin!$H18661&lt;=$C$3),Colin!$I18661,)</f>
        <v>0</v>
      </c>
      <c r="N18661" s="38">
        <f>IF(AND(Colin!$G18661=$B$2,Colin!$H18661=$C$3),Colin!$I18661,)</f>
        <v>0</v>
      </c>
      <c r="O18661" s="38">
        <f>IF(AND(Colin!$G18661=$B$2,Colin!$H18661&lt;=$C$3),Colin!$I18661,)</f>
        <v>0</v>
      </c>
      <c r="P18661" s="38">
        <f>IF(Colin!$G18661&lt;$B$2,Colin!$I18661,0)</f>
        <v>0</v>
      </c>
      <c r="Q18661" s="38">
        <f>IF(Colin!$G18661&lt;$B$1,Colin!$I18661,0)</f>
        <v>0</v>
      </c>
    </row>
    <row r="18662" spans="12:17" x14ac:dyDescent="0.25">
      <c r="L18662" s="38">
        <f>IF(AND(Colin!$G18662=$B$1,Colin!$H18662=$C$3),Colin!$I18662,)</f>
        <v>0</v>
      </c>
      <c r="M18662" s="38">
        <f>IF(AND(Colin!$G18662=$B$1,Colin!$H18662&lt;=$C$3),Colin!$I18662,)</f>
        <v>0</v>
      </c>
      <c r="N18662" s="38">
        <f>IF(AND(Colin!$G18662=$B$2,Colin!$H18662=$C$3),Colin!$I18662,)</f>
        <v>0</v>
      </c>
      <c r="O18662" s="38">
        <f>IF(AND(Colin!$G18662=$B$2,Colin!$H18662&lt;=$C$3),Colin!$I18662,)</f>
        <v>0</v>
      </c>
      <c r="P18662" s="38">
        <f>IF(Colin!$G18662&lt;$B$2,Colin!$I18662,0)</f>
        <v>0</v>
      </c>
      <c r="Q18662" s="38">
        <f>IF(Colin!$G18662&lt;$B$1,Colin!$I18662,0)</f>
        <v>0</v>
      </c>
    </row>
    <row r="18663" spans="12:17" x14ac:dyDescent="0.25">
      <c r="L18663" s="38">
        <f>IF(AND(Colin!$G18663=$B$1,Colin!$H18663=$C$3),Colin!$I18663,)</f>
        <v>0</v>
      </c>
      <c r="M18663" s="38">
        <f>IF(AND(Colin!$G18663=$B$1,Colin!$H18663&lt;=$C$3),Colin!$I18663,)</f>
        <v>0</v>
      </c>
      <c r="N18663" s="38">
        <f>IF(AND(Colin!$G18663=$B$2,Colin!$H18663=$C$3),Colin!$I18663,)</f>
        <v>0</v>
      </c>
      <c r="O18663" s="38">
        <f>IF(AND(Colin!$G18663=$B$2,Colin!$H18663&lt;=$C$3),Colin!$I18663,)</f>
        <v>0</v>
      </c>
      <c r="P18663" s="38">
        <f>IF(Colin!$G18663&lt;$B$2,Colin!$I18663,0)</f>
        <v>0</v>
      </c>
      <c r="Q18663" s="38">
        <f>IF(Colin!$G18663&lt;$B$1,Colin!$I18663,0)</f>
        <v>0</v>
      </c>
    </row>
    <row r="18664" spans="12:17" x14ac:dyDescent="0.25">
      <c r="L18664" s="38">
        <f>IF(AND(Colin!$G18664=$B$1,Colin!$H18664=$C$3),Colin!$I18664,)</f>
        <v>0</v>
      </c>
      <c r="M18664" s="38">
        <f>IF(AND(Colin!$G18664=$B$1,Colin!$H18664&lt;=$C$3),Colin!$I18664,)</f>
        <v>0</v>
      </c>
      <c r="N18664" s="38">
        <f>IF(AND(Colin!$G18664=$B$2,Colin!$H18664=$C$3),Colin!$I18664,)</f>
        <v>0</v>
      </c>
      <c r="O18664" s="38">
        <f>IF(AND(Colin!$G18664=$B$2,Colin!$H18664&lt;=$C$3),Colin!$I18664,)</f>
        <v>0</v>
      </c>
      <c r="P18664" s="38">
        <f>IF(Colin!$G18664&lt;$B$2,Colin!$I18664,0)</f>
        <v>0</v>
      </c>
      <c r="Q18664" s="38">
        <f>IF(Colin!$G18664&lt;$B$1,Colin!$I18664,0)</f>
        <v>0</v>
      </c>
    </row>
    <row r="18665" spans="12:17" x14ac:dyDescent="0.25">
      <c r="L18665" s="38">
        <f>IF(AND(Colin!$G18665=$B$1,Colin!$H18665=$C$3),Colin!$I18665,)</f>
        <v>0</v>
      </c>
      <c r="M18665" s="38">
        <f>IF(AND(Colin!$G18665=$B$1,Colin!$H18665&lt;=$C$3),Colin!$I18665,)</f>
        <v>0</v>
      </c>
      <c r="N18665" s="38">
        <f>IF(AND(Colin!$G18665=$B$2,Colin!$H18665=$C$3),Colin!$I18665,)</f>
        <v>0</v>
      </c>
      <c r="O18665" s="38">
        <f>IF(AND(Colin!$G18665=$B$2,Colin!$H18665&lt;=$C$3),Colin!$I18665,)</f>
        <v>0</v>
      </c>
      <c r="P18665" s="38">
        <f>IF(Colin!$G18665&lt;$B$2,Colin!$I18665,0)</f>
        <v>0</v>
      </c>
      <c r="Q18665" s="38">
        <f>IF(Colin!$G18665&lt;$B$1,Colin!$I18665,0)</f>
        <v>0</v>
      </c>
    </row>
    <row r="18666" spans="12:17" x14ac:dyDescent="0.25">
      <c r="L18666" s="38">
        <f>IF(AND(Colin!$G18666=$B$1,Colin!$H18666=$C$3),Colin!$I18666,)</f>
        <v>0</v>
      </c>
      <c r="M18666" s="38">
        <f>IF(AND(Colin!$G18666=$B$1,Colin!$H18666&lt;=$C$3),Colin!$I18666,)</f>
        <v>0</v>
      </c>
      <c r="N18666" s="38">
        <f>IF(AND(Colin!$G18666=$B$2,Colin!$H18666=$C$3),Colin!$I18666,)</f>
        <v>0</v>
      </c>
      <c r="O18666" s="38">
        <f>IF(AND(Colin!$G18666=$B$2,Colin!$H18666&lt;=$C$3),Colin!$I18666,)</f>
        <v>0</v>
      </c>
      <c r="P18666" s="38">
        <f>IF(Colin!$G18666&lt;$B$2,Colin!$I18666,0)</f>
        <v>0</v>
      </c>
      <c r="Q18666" s="38">
        <f>IF(Colin!$G18666&lt;$B$1,Colin!$I18666,0)</f>
        <v>0</v>
      </c>
    </row>
    <row r="18667" spans="12:17" x14ac:dyDescent="0.25">
      <c r="L18667" s="38">
        <f>IF(AND(Colin!$G18667=$B$1,Colin!$H18667=$C$3),Colin!$I18667,)</f>
        <v>0</v>
      </c>
      <c r="M18667" s="38">
        <f>IF(AND(Colin!$G18667=$B$1,Colin!$H18667&lt;=$C$3),Colin!$I18667,)</f>
        <v>0</v>
      </c>
      <c r="N18667" s="38">
        <f>IF(AND(Colin!$G18667=$B$2,Colin!$H18667=$C$3),Colin!$I18667,)</f>
        <v>0</v>
      </c>
      <c r="O18667" s="38">
        <f>IF(AND(Colin!$G18667=$B$2,Colin!$H18667&lt;=$C$3),Colin!$I18667,)</f>
        <v>0</v>
      </c>
      <c r="P18667" s="38">
        <f>IF(Colin!$G18667&lt;$B$2,Colin!$I18667,0)</f>
        <v>0</v>
      </c>
      <c r="Q18667" s="38">
        <f>IF(Colin!$G18667&lt;$B$1,Colin!$I18667,0)</f>
        <v>0</v>
      </c>
    </row>
    <row r="18668" spans="12:17" x14ac:dyDescent="0.25">
      <c r="L18668" s="38">
        <f>IF(AND(Colin!$G18668=$B$1,Colin!$H18668=$C$3),Colin!$I18668,)</f>
        <v>0</v>
      </c>
      <c r="M18668" s="38">
        <f>IF(AND(Colin!$G18668=$B$1,Colin!$H18668&lt;=$C$3),Colin!$I18668,)</f>
        <v>0</v>
      </c>
      <c r="N18668" s="38">
        <f>IF(AND(Colin!$G18668=$B$2,Colin!$H18668=$C$3),Colin!$I18668,)</f>
        <v>0</v>
      </c>
      <c r="O18668" s="38">
        <f>IF(AND(Colin!$G18668=$B$2,Colin!$H18668&lt;=$C$3),Colin!$I18668,)</f>
        <v>0</v>
      </c>
      <c r="P18668" s="38">
        <f>IF(Colin!$G18668&lt;$B$2,Colin!$I18668,0)</f>
        <v>0</v>
      </c>
      <c r="Q18668" s="38">
        <f>IF(Colin!$G18668&lt;$B$1,Colin!$I18668,0)</f>
        <v>0</v>
      </c>
    </row>
    <row r="18669" spans="12:17" x14ac:dyDescent="0.25">
      <c r="L18669" s="38">
        <f>IF(AND(Colin!$G18669=$B$1,Colin!$H18669=$C$3),Colin!$I18669,)</f>
        <v>0</v>
      </c>
      <c r="M18669" s="38">
        <f>IF(AND(Colin!$G18669=$B$1,Colin!$H18669&lt;=$C$3),Colin!$I18669,)</f>
        <v>0</v>
      </c>
      <c r="N18669" s="38">
        <f>IF(AND(Colin!$G18669=$B$2,Colin!$H18669=$C$3),Colin!$I18669,)</f>
        <v>0</v>
      </c>
      <c r="O18669" s="38">
        <f>IF(AND(Colin!$G18669=$B$2,Colin!$H18669&lt;=$C$3),Colin!$I18669,)</f>
        <v>0</v>
      </c>
      <c r="P18669" s="38">
        <f>IF(Colin!$G18669&lt;$B$2,Colin!$I18669,0)</f>
        <v>0</v>
      </c>
      <c r="Q18669" s="38">
        <f>IF(Colin!$G18669&lt;$B$1,Colin!$I18669,0)</f>
        <v>0</v>
      </c>
    </row>
    <row r="18670" spans="12:17" x14ac:dyDescent="0.25">
      <c r="L18670" s="38">
        <f>IF(AND(Colin!$G18670=$B$1,Colin!$H18670=$C$3),Colin!$I18670,)</f>
        <v>0</v>
      </c>
      <c r="M18670" s="38">
        <f>IF(AND(Colin!$G18670=$B$1,Colin!$H18670&lt;=$C$3),Colin!$I18670,)</f>
        <v>0</v>
      </c>
      <c r="N18670" s="38">
        <f>IF(AND(Colin!$G18670=$B$2,Colin!$H18670=$C$3),Colin!$I18670,)</f>
        <v>0</v>
      </c>
      <c r="O18670" s="38">
        <f>IF(AND(Colin!$G18670=$B$2,Colin!$H18670&lt;=$C$3),Colin!$I18670,)</f>
        <v>0</v>
      </c>
      <c r="P18670" s="38">
        <f>IF(Colin!$G18670&lt;$B$2,Colin!$I18670,0)</f>
        <v>0</v>
      </c>
      <c r="Q18670" s="38">
        <f>IF(Colin!$G18670&lt;$B$1,Colin!$I18670,0)</f>
        <v>0</v>
      </c>
    </row>
    <row r="18671" spans="12:17" x14ac:dyDescent="0.25">
      <c r="L18671" s="38">
        <f>IF(AND(Colin!$G18671=$B$1,Colin!$H18671=$C$3),Colin!$I18671,)</f>
        <v>0</v>
      </c>
      <c r="M18671" s="38">
        <f>IF(AND(Colin!$G18671=$B$1,Colin!$H18671&lt;=$C$3),Colin!$I18671,)</f>
        <v>0</v>
      </c>
      <c r="N18671" s="38">
        <f>IF(AND(Colin!$G18671=$B$2,Colin!$H18671=$C$3),Colin!$I18671,)</f>
        <v>0</v>
      </c>
      <c r="O18671" s="38">
        <f>IF(AND(Colin!$G18671=$B$2,Colin!$H18671&lt;=$C$3),Colin!$I18671,)</f>
        <v>0</v>
      </c>
      <c r="P18671" s="38">
        <f>IF(Colin!$G18671&lt;$B$2,Colin!$I18671,0)</f>
        <v>0</v>
      </c>
      <c r="Q18671" s="38">
        <f>IF(Colin!$G18671&lt;$B$1,Colin!$I18671,0)</f>
        <v>0</v>
      </c>
    </row>
    <row r="18672" spans="12:17" x14ac:dyDescent="0.25">
      <c r="L18672" s="38">
        <f>IF(AND(Colin!$G18672=$B$1,Colin!$H18672=$C$3),Colin!$I18672,)</f>
        <v>0</v>
      </c>
      <c r="M18672" s="38">
        <f>IF(AND(Colin!$G18672=$B$1,Colin!$H18672&lt;=$C$3),Colin!$I18672,)</f>
        <v>0</v>
      </c>
      <c r="N18672" s="38">
        <f>IF(AND(Colin!$G18672=$B$2,Colin!$H18672=$C$3),Colin!$I18672,)</f>
        <v>0</v>
      </c>
      <c r="O18672" s="38">
        <f>IF(AND(Colin!$G18672=$B$2,Colin!$H18672&lt;=$C$3),Colin!$I18672,)</f>
        <v>0</v>
      </c>
      <c r="P18672" s="38">
        <f>IF(Colin!$G18672&lt;$B$2,Colin!$I18672,0)</f>
        <v>0</v>
      </c>
      <c r="Q18672" s="38">
        <f>IF(Colin!$G18672&lt;$B$1,Colin!$I18672,0)</f>
        <v>0</v>
      </c>
    </row>
    <row r="18673" spans="12:17" x14ac:dyDescent="0.25">
      <c r="L18673" s="38">
        <f>IF(AND(Colin!$G18673=$B$1,Colin!$H18673=$C$3),Colin!$I18673,)</f>
        <v>0</v>
      </c>
      <c r="M18673" s="38">
        <f>IF(AND(Colin!$G18673=$B$1,Colin!$H18673&lt;=$C$3),Colin!$I18673,)</f>
        <v>0</v>
      </c>
      <c r="N18673" s="38">
        <f>IF(AND(Colin!$G18673=$B$2,Colin!$H18673=$C$3),Colin!$I18673,)</f>
        <v>0</v>
      </c>
      <c r="O18673" s="38">
        <f>IF(AND(Colin!$G18673=$B$2,Colin!$H18673&lt;=$C$3),Colin!$I18673,)</f>
        <v>0</v>
      </c>
      <c r="P18673" s="38">
        <f>IF(Colin!$G18673&lt;$B$2,Colin!$I18673,0)</f>
        <v>0</v>
      </c>
      <c r="Q18673" s="38">
        <f>IF(Colin!$G18673&lt;$B$1,Colin!$I18673,0)</f>
        <v>0</v>
      </c>
    </row>
    <row r="18674" spans="12:17" x14ac:dyDescent="0.25">
      <c r="L18674" s="38">
        <f>IF(AND(Colin!$G18674=$B$1,Colin!$H18674=$C$3),Colin!$I18674,)</f>
        <v>0</v>
      </c>
      <c r="M18674" s="38">
        <f>IF(AND(Colin!$G18674=$B$1,Colin!$H18674&lt;=$C$3),Colin!$I18674,)</f>
        <v>0</v>
      </c>
      <c r="N18674" s="38">
        <f>IF(AND(Colin!$G18674=$B$2,Colin!$H18674=$C$3),Colin!$I18674,)</f>
        <v>0</v>
      </c>
      <c r="O18674" s="38">
        <f>IF(AND(Colin!$G18674=$B$2,Colin!$H18674&lt;=$C$3),Colin!$I18674,)</f>
        <v>0</v>
      </c>
      <c r="P18674" s="38">
        <f>IF(Colin!$G18674&lt;$B$2,Colin!$I18674,0)</f>
        <v>0</v>
      </c>
      <c r="Q18674" s="38">
        <f>IF(Colin!$G18674&lt;$B$1,Colin!$I18674,0)</f>
        <v>0</v>
      </c>
    </row>
    <row r="18675" spans="12:17" x14ac:dyDescent="0.25">
      <c r="L18675" s="38">
        <f>IF(AND(Colin!$G18675=$B$1,Colin!$H18675=$C$3),Colin!$I18675,)</f>
        <v>0</v>
      </c>
      <c r="M18675" s="38">
        <f>IF(AND(Colin!$G18675=$B$1,Colin!$H18675&lt;=$C$3),Colin!$I18675,)</f>
        <v>0</v>
      </c>
      <c r="N18675" s="38">
        <f>IF(AND(Colin!$G18675=$B$2,Colin!$H18675=$C$3),Colin!$I18675,)</f>
        <v>0</v>
      </c>
      <c r="O18675" s="38">
        <f>IF(AND(Colin!$G18675=$B$2,Colin!$H18675&lt;=$C$3),Colin!$I18675,)</f>
        <v>0</v>
      </c>
      <c r="P18675" s="38">
        <f>IF(Colin!$G18675&lt;$B$2,Colin!$I18675,0)</f>
        <v>0</v>
      </c>
      <c r="Q18675" s="38">
        <f>IF(Colin!$G18675&lt;$B$1,Colin!$I18675,0)</f>
        <v>0</v>
      </c>
    </row>
    <row r="18676" spans="12:17" x14ac:dyDescent="0.25">
      <c r="L18676" s="38">
        <f>IF(AND(Colin!$G18676=$B$1,Colin!$H18676=$C$3),Colin!$I18676,)</f>
        <v>0</v>
      </c>
      <c r="M18676" s="38">
        <f>IF(AND(Colin!$G18676=$B$1,Colin!$H18676&lt;=$C$3),Colin!$I18676,)</f>
        <v>0</v>
      </c>
      <c r="N18676" s="38">
        <f>IF(AND(Colin!$G18676=$B$2,Colin!$H18676=$C$3),Colin!$I18676,)</f>
        <v>0</v>
      </c>
      <c r="O18676" s="38">
        <f>IF(AND(Colin!$G18676=$B$2,Colin!$H18676&lt;=$C$3),Colin!$I18676,)</f>
        <v>0</v>
      </c>
      <c r="P18676" s="38">
        <f>IF(Colin!$G18676&lt;$B$2,Colin!$I18676,0)</f>
        <v>0</v>
      </c>
      <c r="Q18676" s="38">
        <f>IF(Colin!$G18676&lt;$B$1,Colin!$I18676,0)</f>
        <v>0</v>
      </c>
    </row>
    <row r="18677" spans="12:17" x14ac:dyDescent="0.25">
      <c r="L18677" s="38">
        <f>IF(AND(Colin!$G18677=$B$1,Colin!$H18677=$C$3),Colin!$I18677,)</f>
        <v>0</v>
      </c>
      <c r="M18677" s="38">
        <f>IF(AND(Colin!$G18677=$B$1,Colin!$H18677&lt;=$C$3),Colin!$I18677,)</f>
        <v>0</v>
      </c>
      <c r="N18677" s="38">
        <f>IF(AND(Colin!$G18677=$B$2,Colin!$H18677=$C$3),Colin!$I18677,)</f>
        <v>0</v>
      </c>
      <c r="O18677" s="38">
        <f>IF(AND(Colin!$G18677=$B$2,Colin!$H18677&lt;=$C$3),Colin!$I18677,)</f>
        <v>0</v>
      </c>
      <c r="P18677" s="38">
        <f>IF(Colin!$G18677&lt;$B$2,Colin!$I18677,0)</f>
        <v>0</v>
      </c>
      <c r="Q18677" s="38">
        <f>IF(Colin!$G18677&lt;$B$1,Colin!$I18677,0)</f>
        <v>0</v>
      </c>
    </row>
    <row r="18678" spans="12:17" x14ac:dyDescent="0.25">
      <c r="L18678" s="38">
        <f>IF(AND(Colin!$G18678=$B$1,Colin!$H18678=$C$3),Colin!$I18678,)</f>
        <v>0</v>
      </c>
      <c r="M18678" s="38">
        <f>IF(AND(Colin!$G18678=$B$1,Colin!$H18678&lt;=$C$3),Colin!$I18678,)</f>
        <v>0</v>
      </c>
      <c r="N18678" s="38">
        <f>IF(AND(Colin!$G18678=$B$2,Colin!$H18678=$C$3),Colin!$I18678,)</f>
        <v>0</v>
      </c>
      <c r="O18678" s="38">
        <f>IF(AND(Colin!$G18678=$B$2,Colin!$H18678&lt;=$C$3),Colin!$I18678,)</f>
        <v>0</v>
      </c>
      <c r="P18678" s="38">
        <f>IF(Colin!$G18678&lt;$B$2,Colin!$I18678,0)</f>
        <v>0</v>
      </c>
      <c r="Q18678" s="38">
        <f>IF(Colin!$G18678&lt;$B$1,Colin!$I18678,0)</f>
        <v>0</v>
      </c>
    </row>
    <row r="18679" spans="12:17" x14ac:dyDescent="0.25">
      <c r="L18679" s="38">
        <f>IF(AND(Colin!$G18679=$B$1,Colin!$H18679=$C$3),Colin!$I18679,)</f>
        <v>0</v>
      </c>
      <c r="M18679" s="38">
        <f>IF(AND(Colin!$G18679=$B$1,Colin!$H18679&lt;=$C$3),Colin!$I18679,)</f>
        <v>0</v>
      </c>
      <c r="N18679" s="38">
        <f>IF(AND(Colin!$G18679=$B$2,Colin!$H18679=$C$3),Colin!$I18679,)</f>
        <v>0</v>
      </c>
      <c r="O18679" s="38">
        <f>IF(AND(Colin!$G18679=$B$2,Colin!$H18679&lt;=$C$3),Colin!$I18679,)</f>
        <v>0</v>
      </c>
      <c r="P18679" s="38">
        <f>IF(Colin!$G18679&lt;$B$2,Colin!$I18679,0)</f>
        <v>0</v>
      </c>
      <c r="Q18679" s="38">
        <f>IF(Colin!$G18679&lt;$B$1,Colin!$I18679,0)</f>
        <v>0</v>
      </c>
    </row>
    <row r="18680" spans="12:17" x14ac:dyDescent="0.25">
      <c r="L18680" s="38">
        <f>IF(AND(Colin!$G18680=$B$1,Colin!$H18680=$C$3),Colin!$I18680,)</f>
        <v>0</v>
      </c>
      <c r="M18680" s="38">
        <f>IF(AND(Colin!$G18680=$B$1,Colin!$H18680&lt;=$C$3),Colin!$I18680,)</f>
        <v>0</v>
      </c>
      <c r="N18680" s="38">
        <f>IF(AND(Colin!$G18680=$B$2,Colin!$H18680=$C$3),Colin!$I18680,)</f>
        <v>0</v>
      </c>
      <c r="O18680" s="38">
        <f>IF(AND(Colin!$G18680=$B$2,Colin!$H18680&lt;=$C$3),Colin!$I18680,)</f>
        <v>0</v>
      </c>
      <c r="P18680" s="38">
        <f>IF(Colin!$G18680&lt;$B$2,Colin!$I18680,0)</f>
        <v>0</v>
      </c>
      <c r="Q18680" s="38">
        <f>IF(Colin!$G18680&lt;$B$1,Colin!$I18680,0)</f>
        <v>0</v>
      </c>
    </row>
    <row r="18681" spans="12:17" x14ac:dyDescent="0.25">
      <c r="L18681" s="38">
        <f>IF(AND(Colin!$G18681=$B$1,Colin!$H18681=$C$3),Colin!$I18681,)</f>
        <v>0</v>
      </c>
      <c r="M18681" s="38">
        <f>IF(AND(Colin!$G18681=$B$1,Colin!$H18681&lt;=$C$3),Colin!$I18681,)</f>
        <v>0</v>
      </c>
      <c r="N18681" s="38">
        <f>IF(AND(Colin!$G18681=$B$2,Colin!$H18681=$C$3),Colin!$I18681,)</f>
        <v>0</v>
      </c>
      <c r="O18681" s="38">
        <f>IF(AND(Colin!$G18681=$B$2,Colin!$H18681&lt;=$C$3),Colin!$I18681,)</f>
        <v>0</v>
      </c>
      <c r="P18681" s="38">
        <f>IF(Colin!$G18681&lt;$B$2,Colin!$I18681,0)</f>
        <v>0</v>
      </c>
      <c r="Q18681" s="38">
        <f>IF(Colin!$G18681&lt;$B$1,Colin!$I18681,0)</f>
        <v>0</v>
      </c>
    </row>
    <row r="18682" spans="12:17" x14ac:dyDescent="0.25">
      <c r="L18682" s="38">
        <f>IF(AND(Colin!$G18682=$B$1,Colin!$H18682=$C$3),Colin!$I18682,)</f>
        <v>0</v>
      </c>
      <c r="M18682" s="38">
        <f>IF(AND(Colin!$G18682=$B$1,Colin!$H18682&lt;=$C$3),Colin!$I18682,)</f>
        <v>0</v>
      </c>
      <c r="N18682" s="38">
        <f>IF(AND(Colin!$G18682=$B$2,Colin!$H18682=$C$3),Colin!$I18682,)</f>
        <v>0</v>
      </c>
      <c r="O18682" s="38">
        <f>IF(AND(Colin!$G18682=$B$2,Colin!$H18682&lt;=$C$3),Colin!$I18682,)</f>
        <v>0</v>
      </c>
      <c r="P18682" s="38">
        <f>IF(Colin!$G18682&lt;$B$2,Colin!$I18682,0)</f>
        <v>0</v>
      </c>
      <c r="Q18682" s="38">
        <f>IF(Colin!$G18682&lt;$B$1,Colin!$I18682,0)</f>
        <v>0</v>
      </c>
    </row>
    <row r="18683" spans="12:17" x14ac:dyDescent="0.25">
      <c r="L18683" s="38">
        <f>IF(AND(Colin!$G18683=$B$1,Colin!$H18683=$C$3),Colin!$I18683,)</f>
        <v>0</v>
      </c>
      <c r="M18683" s="38">
        <f>IF(AND(Colin!$G18683=$B$1,Colin!$H18683&lt;=$C$3),Colin!$I18683,)</f>
        <v>0</v>
      </c>
      <c r="N18683" s="38">
        <f>IF(AND(Colin!$G18683=$B$2,Colin!$H18683=$C$3),Colin!$I18683,)</f>
        <v>0</v>
      </c>
      <c r="O18683" s="38">
        <f>IF(AND(Colin!$G18683=$B$2,Colin!$H18683&lt;=$C$3),Colin!$I18683,)</f>
        <v>0</v>
      </c>
      <c r="P18683" s="38">
        <f>IF(Colin!$G18683&lt;$B$2,Colin!$I18683,0)</f>
        <v>0</v>
      </c>
      <c r="Q18683" s="38">
        <f>IF(Colin!$G18683&lt;$B$1,Colin!$I18683,0)</f>
        <v>0</v>
      </c>
    </row>
    <row r="18684" spans="12:17" x14ac:dyDescent="0.25">
      <c r="L18684" s="38">
        <f>IF(AND(Colin!$G18684=$B$1,Colin!$H18684=$C$3),Colin!$I18684,)</f>
        <v>0</v>
      </c>
      <c r="M18684" s="38">
        <f>IF(AND(Colin!$G18684=$B$1,Colin!$H18684&lt;=$C$3),Colin!$I18684,)</f>
        <v>0</v>
      </c>
      <c r="N18684" s="38">
        <f>IF(AND(Colin!$G18684=$B$2,Colin!$H18684=$C$3),Colin!$I18684,)</f>
        <v>0</v>
      </c>
      <c r="O18684" s="38">
        <f>IF(AND(Colin!$G18684=$B$2,Colin!$H18684&lt;=$C$3),Colin!$I18684,)</f>
        <v>0</v>
      </c>
      <c r="P18684" s="38">
        <f>IF(Colin!$G18684&lt;$B$2,Colin!$I18684,0)</f>
        <v>0</v>
      </c>
      <c r="Q18684" s="38">
        <f>IF(Colin!$G18684&lt;$B$1,Colin!$I18684,0)</f>
        <v>0</v>
      </c>
    </row>
    <row r="18685" spans="12:17" x14ac:dyDescent="0.25">
      <c r="L18685" s="38">
        <f>IF(AND(Colin!$G18685=$B$1,Colin!$H18685=$C$3),Colin!$I18685,)</f>
        <v>0</v>
      </c>
      <c r="M18685" s="38">
        <f>IF(AND(Colin!$G18685=$B$1,Colin!$H18685&lt;=$C$3),Colin!$I18685,)</f>
        <v>0</v>
      </c>
      <c r="N18685" s="38">
        <f>IF(AND(Colin!$G18685=$B$2,Colin!$H18685=$C$3),Colin!$I18685,)</f>
        <v>0</v>
      </c>
      <c r="O18685" s="38">
        <f>IF(AND(Colin!$G18685=$B$2,Colin!$H18685&lt;=$C$3),Colin!$I18685,)</f>
        <v>0</v>
      </c>
      <c r="P18685" s="38">
        <f>IF(Colin!$G18685&lt;$B$2,Colin!$I18685,0)</f>
        <v>0</v>
      </c>
      <c r="Q18685" s="38">
        <f>IF(Colin!$G18685&lt;$B$1,Colin!$I18685,0)</f>
        <v>0</v>
      </c>
    </row>
    <row r="18686" spans="12:17" x14ac:dyDescent="0.25">
      <c r="L18686" s="38">
        <f>IF(AND(Colin!$G18686=$B$1,Colin!$H18686=$C$3),Colin!$I18686,)</f>
        <v>0</v>
      </c>
      <c r="M18686" s="38">
        <f>IF(AND(Colin!$G18686=$B$1,Colin!$H18686&lt;=$C$3),Colin!$I18686,)</f>
        <v>0</v>
      </c>
      <c r="N18686" s="38">
        <f>IF(AND(Colin!$G18686=$B$2,Colin!$H18686=$C$3),Colin!$I18686,)</f>
        <v>0</v>
      </c>
      <c r="O18686" s="38">
        <f>IF(AND(Colin!$G18686=$B$2,Colin!$H18686&lt;=$C$3),Colin!$I18686,)</f>
        <v>0</v>
      </c>
      <c r="P18686" s="38">
        <f>IF(Colin!$G18686&lt;$B$2,Colin!$I18686,0)</f>
        <v>0</v>
      </c>
      <c r="Q18686" s="38">
        <f>IF(Colin!$G18686&lt;$B$1,Colin!$I18686,0)</f>
        <v>0</v>
      </c>
    </row>
    <row r="18687" spans="12:17" x14ac:dyDescent="0.25">
      <c r="L18687" s="38">
        <f>IF(AND(Colin!$G18687=$B$1,Colin!$H18687=$C$3),Colin!$I18687,)</f>
        <v>0</v>
      </c>
      <c r="M18687" s="38">
        <f>IF(AND(Colin!$G18687=$B$1,Colin!$H18687&lt;=$C$3),Colin!$I18687,)</f>
        <v>0</v>
      </c>
      <c r="N18687" s="38">
        <f>IF(AND(Colin!$G18687=$B$2,Colin!$H18687=$C$3),Colin!$I18687,)</f>
        <v>0</v>
      </c>
      <c r="O18687" s="38">
        <f>IF(AND(Colin!$G18687=$B$2,Colin!$H18687&lt;=$C$3),Colin!$I18687,)</f>
        <v>0</v>
      </c>
      <c r="P18687" s="38">
        <f>IF(Colin!$G18687&lt;$B$2,Colin!$I18687,0)</f>
        <v>0</v>
      </c>
      <c r="Q18687" s="38">
        <f>IF(Colin!$G18687&lt;$B$1,Colin!$I18687,0)</f>
        <v>0</v>
      </c>
    </row>
    <row r="18688" spans="12:17" x14ac:dyDescent="0.25">
      <c r="L18688" s="38">
        <f>IF(AND(Colin!$G18688=$B$1,Colin!$H18688=$C$3),Colin!$I18688,)</f>
        <v>0</v>
      </c>
      <c r="M18688" s="38">
        <f>IF(AND(Colin!$G18688=$B$1,Colin!$H18688&lt;=$C$3),Colin!$I18688,)</f>
        <v>0</v>
      </c>
      <c r="N18688" s="38">
        <f>IF(AND(Colin!$G18688=$B$2,Colin!$H18688=$C$3),Colin!$I18688,)</f>
        <v>0</v>
      </c>
      <c r="O18688" s="38">
        <f>IF(AND(Colin!$G18688=$B$2,Colin!$H18688&lt;=$C$3),Colin!$I18688,)</f>
        <v>0</v>
      </c>
      <c r="P18688" s="38">
        <f>IF(Colin!$G18688&lt;$B$2,Colin!$I18688,0)</f>
        <v>0</v>
      </c>
      <c r="Q18688" s="38">
        <f>IF(Colin!$G18688&lt;$B$1,Colin!$I18688,0)</f>
        <v>0</v>
      </c>
    </row>
    <row r="18689" spans="12:17" x14ac:dyDescent="0.25">
      <c r="L18689" s="38">
        <f>IF(AND(Colin!$G18689=$B$1,Colin!$H18689=$C$3),Colin!$I18689,)</f>
        <v>0</v>
      </c>
      <c r="M18689" s="38">
        <f>IF(AND(Colin!$G18689=$B$1,Colin!$H18689&lt;=$C$3),Colin!$I18689,)</f>
        <v>0</v>
      </c>
      <c r="N18689" s="38">
        <f>IF(AND(Colin!$G18689=$B$2,Colin!$H18689=$C$3),Colin!$I18689,)</f>
        <v>0</v>
      </c>
      <c r="O18689" s="38">
        <f>IF(AND(Colin!$G18689=$B$2,Colin!$H18689&lt;=$C$3),Colin!$I18689,)</f>
        <v>0</v>
      </c>
      <c r="P18689" s="38">
        <f>IF(Colin!$G18689&lt;$B$2,Colin!$I18689,0)</f>
        <v>0</v>
      </c>
      <c r="Q18689" s="38">
        <f>IF(Colin!$G18689&lt;$B$1,Colin!$I18689,0)</f>
        <v>0</v>
      </c>
    </row>
    <row r="18690" spans="12:17" x14ac:dyDescent="0.25">
      <c r="L18690" s="38">
        <f>IF(AND(Colin!$G18690=$B$1,Colin!$H18690=$C$3),Colin!$I18690,)</f>
        <v>0</v>
      </c>
      <c r="M18690" s="38">
        <f>IF(AND(Colin!$G18690=$B$1,Colin!$H18690&lt;=$C$3),Colin!$I18690,)</f>
        <v>0</v>
      </c>
      <c r="N18690" s="38">
        <f>IF(AND(Colin!$G18690=$B$2,Colin!$H18690=$C$3),Colin!$I18690,)</f>
        <v>0</v>
      </c>
      <c r="O18690" s="38">
        <f>IF(AND(Colin!$G18690=$B$2,Colin!$H18690&lt;=$C$3),Colin!$I18690,)</f>
        <v>0</v>
      </c>
      <c r="P18690" s="38">
        <f>IF(Colin!$G18690&lt;$B$2,Colin!$I18690,0)</f>
        <v>0</v>
      </c>
      <c r="Q18690" s="38">
        <f>IF(Colin!$G18690&lt;$B$1,Colin!$I18690,0)</f>
        <v>0</v>
      </c>
    </row>
    <row r="18691" spans="12:17" x14ac:dyDescent="0.25">
      <c r="L18691" s="38">
        <f>IF(AND(Colin!$G18691=$B$1,Colin!$H18691=$C$3),Colin!$I18691,)</f>
        <v>0</v>
      </c>
      <c r="M18691" s="38">
        <f>IF(AND(Colin!$G18691=$B$1,Colin!$H18691&lt;=$C$3),Colin!$I18691,)</f>
        <v>0</v>
      </c>
      <c r="N18691" s="38">
        <f>IF(AND(Colin!$G18691=$B$2,Colin!$H18691=$C$3),Colin!$I18691,)</f>
        <v>0</v>
      </c>
      <c r="O18691" s="38">
        <f>IF(AND(Colin!$G18691=$B$2,Colin!$H18691&lt;=$C$3),Colin!$I18691,)</f>
        <v>0</v>
      </c>
      <c r="P18691" s="38">
        <f>IF(Colin!$G18691&lt;$B$2,Colin!$I18691,0)</f>
        <v>0</v>
      </c>
      <c r="Q18691" s="38">
        <f>IF(Colin!$G18691&lt;$B$1,Colin!$I18691,0)</f>
        <v>0</v>
      </c>
    </row>
    <row r="18692" spans="12:17" x14ac:dyDescent="0.25">
      <c r="L18692" s="38">
        <f>IF(AND(Colin!$G18692=$B$1,Colin!$H18692=$C$3),Colin!$I18692,)</f>
        <v>0</v>
      </c>
      <c r="M18692" s="38">
        <f>IF(AND(Colin!$G18692=$B$1,Colin!$H18692&lt;=$C$3),Colin!$I18692,)</f>
        <v>0</v>
      </c>
      <c r="N18692" s="38">
        <f>IF(AND(Colin!$G18692=$B$2,Colin!$H18692=$C$3),Colin!$I18692,)</f>
        <v>0</v>
      </c>
      <c r="O18692" s="38">
        <f>IF(AND(Colin!$G18692=$B$2,Colin!$H18692&lt;=$C$3),Colin!$I18692,)</f>
        <v>0</v>
      </c>
      <c r="P18692" s="38">
        <f>IF(Colin!$G18692&lt;$B$2,Colin!$I18692,0)</f>
        <v>0</v>
      </c>
      <c r="Q18692" s="38">
        <f>IF(Colin!$G18692&lt;$B$1,Colin!$I18692,0)</f>
        <v>0</v>
      </c>
    </row>
    <row r="18693" spans="12:17" x14ac:dyDescent="0.25">
      <c r="L18693" s="38">
        <f>IF(AND(Colin!$G18693=$B$1,Colin!$H18693=$C$3),Colin!$I18693,)</f>
        <v>0</v>
      </c>
      <c r="M18693" s="38">
        <f>IF(AND(Colin!$G18693=$B$1,Colin!$H18693&lt;=$C$3),Colin!$I18693,)</f>
        <v>0</v>
      </c>
      <c r="N18693" s="38">
        <f>IF(AND(Colin!$G18693=$B$2,Colin!$H18693=$C$3),Colin!$I18693,)</f>
        <v>0</v>
      </c>
      <c r="O18693" s="38">
        <f>IF(AND(Colin!$G18693=$B$2,Colin!$H18693&lt;=$C$3),Colin!$I18693,)</f>
        <v>0</v>
      </c>
      <c r="P18693" s="38">
        <f>IF(Colin!$G18693&lt;$B$2,Colin!$I18693,0)</f>
        <v>0</v>
      </c>
      <c r="Q18693" s="38">
        <f>IF(Colin!$G18693&lt;$B$1,Colin!$I18693,0)</f>
        <v>0</v>
      </c>
    </row>
    <row r="18694" spans="12:17" x14ac:dyDescent="0.25">
      <c r="L18694" s="38">
        <f>IF(AND(Colin!$G18694=$B$1,Colin!$H18694=$C$3),Colin!$I18694,)</f>
        <v>0</v>
      </c>
      <c r="M18694" s="38">
        <f>IF(AND(Colin!$G18694=$B$1,Colin!$H18694&lt;=$C$3),Colin!$I18694,)</f>
        <v>0</v>
      </c>
      <c r="N18694" s="38">
        <f>IF(AND(Colin!$G18694=$B$2,Colin!$H18694=$C$3),Colin!$I18694,)</f>
        <v>0</v>
      </c>
      <c r="O18694" s="38">
        <f>IF(AND(Colin!$G18694=$B$2,Colin!$H18694&lt;=$C$3),Colin!$I18694,)</f>
        <v>0</v>
      </c>
      <c r="P18694" s="38">
        <f>IF(Colin!$G18694&lt;$B$2,Colin!$I18694,0)</f>
        <v>0</v>
      </c>
      <c r="Q18694" s="38">
        <f>IF(Colin!$G18694&lt;$B$1,Colin!$I18694,0)</f>
        <v>0</v>
      </c>
    </row>
    <row r="18695" spans="12:17" x14ac:dyDescent="0.25">
      <c r="L18695" s="38">
        <f>IF(AND(Colin!$G18695=$B$1,Colin!$H18695=$C$3),Colin!$I18695,)</f>
        <v>0</v>
      </c>
      <c r="M18695" s="38">
        <f>IF(AND(Colin!$G18695=$B$1,Colin!$H18695&lt;=$C$3),Colin!$I18695,)</f>
        <v>0</v>
      </c>
      <c r="N18695" s="38">
        <f>IF(AND(Colin!$G18695=$B$2,Colin!$H18695=$C$3),Colin!$I18695,)</f>
        <v>0</v>
      </c>
      <c r="O18695" s="38">
        <f>IF(AND(Colin!$G18695=$B$2,Colin!$H18695&lt;=$C$3),Colin!$I18695,)</f>
        <v>0</v>
      </c>
      <c r="P18695" s="38">
        <f>IF(Colin!$G18695&lt;$B$2,Colin!$I18695,0)</f>
        <v>0</v>
      </c>
      <c r="Q18695" s="38">
        <f>IF(Colin!$G18695&lt;$B$1,Colin!$I18695,0)</f>
        <v>0</v>
      </c>
    </row>
    <row r="18696" spans="12:17" x14ac:dyDescent="0.25">
      <c r="L18696" s="38">
        <f>IF(AND(Colin!$G18696=$B$1,Colin!$H18696=$C$3),Colin!$I18696,)</f>
        <v>0</v>
      </c>
      <c r="M18696" s="38">
        <f>IF(AND(Colin!$G18696=$B$1,Colin!$H18696&lt;=$C$3),Colin!$I18696,)</f>
        <v>0</v>
      </c>
      <c r="N18696" s="38">
        <f>IF(AND(Colin!$G18696=$B$2,Colin!$H18696=$C$3),Colin!$I18696,)</f>
        <v>0</v>
      </c>
      <c r="O18696" s="38">
        <f>IF(AND(Colin!$G18696=$B$2,Colin!$H18696&lt;=$C$3),Colin!$I18696,)</f>
        <v>0</v>
      </c>
      <c r="P18696" s="38">
        <f>IF(Colin!$G18696&lt;$B$2,Colin!$I18696,0)</f>
        <v>0</v>
      </c>
      <c r="Q18696" s="38">
        <f>IF(Colin!$G18696&lt;$B$1,Colin!$I18696,0)</f>
        <v>0</v>
      </c>
    </row>
    <row r="18697" spans="12:17" x14ac:dyDescent="0.25">
      <c r="L18697" s="38">
        <f>IF(AND(Colin!$G18697=$B$1,Colin!$H18697=$C$3),Colin!$I18697,)</f>
        <v>0</v>
      </c>
      <c r="M18697" s="38">
        <f>IF(AND(Colin!$G18697=$B$1,Colin!$H18697&lt;=$C$3),Colin!$I18697,)</f>
        <v>0</v>
      </c>
      <c r="N18697" s="38">
        <f>IF(AND(Colin!$G18697=$B$2,Colin!$H18697=$C$3),Colin!$I18697,)</f>
        <v>0</v>
      </c>
      <c r="O18697" s="38">
        <f>IF(AND(Colin!$G18697=$B$2,Colin!$H18697&lt;=$C$3),Colin!$I18697,)</f>
        <v>0</v>
      </c>
      <c r="P18697" s="38">
        <f>IF(Colin!$G18697&lt;$B$2,Colin!$I18697,0)</f>
        <v>0</v>
      </c>
      <c r="Q18697" s="38">
        <f>IF(Colin!$G18697&lt;$B$1,Colin!$I18697,0)</f>
        <v>0</v>
      </c>
    </row>
    <row r="18698" spans="12:17" x14ac:dyDescent="0.25">
      <c r="L18698" s="38">
        <f>IF(AND(Colin!$G18698=$B$1,Colin!$H18698=$C$3),Colin!$I18698,)</f>
        <v>0</v>
      </c>
      <c r="M18698" s="38">
        <f>IF(AND(Colin!$G18698=$B$1,Colin!$H18698&lt;=$C$3),Colin!$I18698,)</f>
        <v>0</v>
      </c>
      <c r="N18698" s="38">
        <f>IF(AND(Colin!$G18698=$B$2,Colin!$H18698=$C$3),Colin!$I18698,)</f>
        <v>0</v>
      </c>
      <c r="O18698" s="38">
        <f>IF(AND(Colin!$G18698=$B$2,Colin!$H18698&lt;=$C$3),Colin!$I18698,)</f>
        <v>0</v>
      </c>
      <c r="P18698" s="38">
        <f>IF(Colin!$G18698&lt;$B$2,Colin!$I18698,0)</f>
        <v>0</v>
      </c>
      <c r="Q18698" s="38">
        <f>IF(Colin!$G18698&lt;$B$1,Colin!$I18698,0)</f>
        <v>0</v>
      </c>
    </row>
    <row r="18699" spans="12:17" x14ac:dyDescent="0.25">
      <c r="L18699" s="38">
        <f>IF(AND(Colin!$G18699=$B$1,Colin!$H18699=$C$3),Colin!$I18699,)</f>
        <v>0</v>
      </c>
      <c r="M18699" s="38">
        <f>IF(AND(Colin!$G18699=$B$1,Colin!$H18699&lt;=$C$3),Colin!$I18699,)</f>
        <v>0</v>
      </c>
      <c r="N18699" s="38">
        <f>IF(AND(Colin!$G18699=$B$2,Colin!$H18699=$C$3),Colin!$I18699,)</f>
        <v>0</v>
      </c>
      <c r="O18699" s="38">
        <f>IF(AND(Colin!$G18699=$B$2,Colin!$H18699&lt;=$C$3),Colin!$I18699,)</f>
        <v>0</v>
      </c>
      <c r="P18699" s="38">
        <f>IF(Colin!$G18699&lt;$B$2,Colin!$I18699,0)</f>
        <v>0</v>
      </c>
      <c r="Q18699" s="38">
        <f>IF(Colin!$G18699&lt;$B$1,Colin!$I18699,0)</f>
        <v>0</v>
      </c>
    </row>
    <row r="18700" spans="12:17" x14ac:dyDescent="0.25">
      <c r="L18700" s="38">
        <f>IF(AND(Colin!$G18700=$B$1,Colin!$H18700=$C$3),Colin!$I18700,)</f>
        <v>0</v>
      </c>
      <c r="M18700" s="38">
        <f>IF(AND(Colin!$G18700=$B$1,Colin!$H18700&lt;=$C$3),Colin!$I18700,)</f>
        <v>0</v>
      </c>
      <c r="N18700" s="38">
        <f>IF(AND(Colin!$G18700=$B$2,Colin!$H18700=$C$3),Colin!$I18700,)</f>
        <v>0</v>
      </c>
      <c r="O18700" s="38">
        <f>IF(AND(Colin!$G18700=$B$2,Colin!$H18700&lt;=$C$3),Colin!$I18700,)</f>
        <v>0</v>
      </c>
      <c r="P18700" s="38">
        <f>IF(Colin!$G18700&lt;$B$2,Colin!$I18700,0)</f>
        <v>0</v>
      </c>
      <c r="Q18700" s="38">
        <f>IF(Colin!$G18700&lt;$B$1,Colin!$I18700,0)</f>
        <v>0</v>
      </c>
    </row>
    <row r="18701" spans="12:17" x14ac:dyDescent="0.25">
      <c r="L18701" s="38">
        <f>IF(AND(Colin!$G18701=$B$1,Colin!$H18701=$C$3),Colin!$I18701,)</f>
        <v>0</v>
      </c>
      <c r="M18701" s="38">
        <f>IF(AND(Colin!$G18701=$B$1,Colin!$H18701&lt;=$C$3),Colin!$I18701,)</f>
        <v>0</v>
      </c>
      <c r="N18701" s="38">
        <f>IF(AND(Colin!$G18701=$B$2,Colin!$H18701=$C$3),Colin!$I18701,)</f>
        <v>0</v>
      </c>
      <c r="O18701" s="38">
        <f>IF(AND(Colin!$G18701=$B$2,Colin!$H18701&lt;=$C$3),Colin!$I18701,)</f>
        <v>0</v>
      </c>
      <c r="P18701" s="38">
        <f>IF(Colin!$G18701&lt;$B$2,Colin!$I18701,0)</f>
        <v>0</v>
      </c>
      <c r="Q18701" s="38">
        <f>IF(Colin!$G18701&lt;$B$1,Colin!$I18701,0)</f>
        <v>0</v>
      </c>
    </row>
    <row r="18702" spans="12:17" x14ac:dyDescent="0.25">
      <c r="L18702" s="38">
        <f>IF(AND(Colin!$G18702=$B$1,Colin!$H18702=$C$3),Colin!$I18702,)</f>
        <v>0</v>
      </c>
      <c r="M18702" s="38">
        <f>IF(AND(Colin!$G18702=$B$1,Colin!$H18702&lt;=$C$3),Colin!$I18702,)</f>
        <v>0</v>
      </c>
      <c r="N18702" s="38">
        <f>IF(AND(Colin!$G18702=$B$2,Colin!$H18702=$C$3),Colin!$I18702,)</f>
        <v>0</v>
      </c>
      <c r="O18702" s="38">
        <f>IF(AND(Colin!$G18702=$B$2,Colin!$H18702&lt;=$C$3),Colin!$I18702,)</f>
        <v>0</v>
      </c>
      <c r="P18702" s="38">
        <f>IF(Colin!$G18702&lt;$B$2,Colin!$I18702,0)</f>
        <v>0</v>
      </c>
      <c r="Q18702" s="38">
        <f>IF(Colin!$G18702&lt;$B$1,Colin!$I18702,0)</f>
        <v>0</v>
      </c>
    </row>
    <row r="18703" spans="12:17" x14ac:dyDescent="0.25">
      <c r="L18703" s="38">
        <f>IF(AND(Colin!$G18703=$B$1,Colin!$H18703=$C$3),Colin!$I18703,)</f>
        <v>0</v>
      </c>
      <c r="M18703" s="38">
        <f>IF(AND(Colin!$G18703=$B$1,Colin!$H18703&lt;=$C$3),Colin!$I18703,)</f>
        <v>0</v>
      </c>
      <c r="N18703" s="38">
        <f>IF(AND(Colin!$G18703=$B$2,Colin!$H18703=$C$3),Colin!$I18703,)</f>
        <v>0</v>
      </c>
      <c r="O18703" s="38">
        <f>IF(AND(Colin!$G18703=$B$2,Colin!$H18703&lt;=$C$3),Colin!$I18703,)</f>
        <v>0</v>
      </c>
      <c r="P18703" s="38">
        <f>IF(Colin!$G18703&lt;$B$2,Colin!$I18703,0)</f>
        <v>0</v>
      </c>
      <c r="Q18703" s="38">
        <f>IF(Colin!$G18703&lt;$B$1,Colin!$I18703,0)</f>
        <v>0</v>
      </c>
    </row>
    <row r="18704" spans="12:17" x14ac:dyDescent="0.25">
      <c r="L18704" s="38">
        <f>IF(AND(Colin!$G18704=$B$1,Colin!$H18704=$C$3),Colin!$I18704,)</f>
        <v>0</v>
      </c>
      <c r="M18704" s="38">
        <f>IF(AND(Colin!$G18704=$B$1,Colin!$H18704&lt;=$C$3),Colin!$I18704,)</f>
        <v>0</v>
      </c>
      <c r="N18704" s="38">
        <f>IF(AND(Colin!$G18704=$B$2,Colin!$H18704=$C$3),Colin!$I18704,)</f>
        <v>0</v>
      </c>
      <c r="O18704" s="38">
        <f>IF(AND(Colin!$G18704=$B$2,Colin!$H18704&lt;=$C$3),Colin!$I18704,)</f>
        <v>0</v>
      </c>
      <c r="P18704" s="38">
        <f>IF(Colin!$G18704&lt;$B$2,Colin!$I18704,0)</f>
        <v>0</v>
      </c>
      <c r="Q18704" s="38">
        <f>IF(Colin!$G18704&lt;$B$1,Colin!$I18704,0)</f>
        <v>0</v>
      </c>
    </row>
    <row r="18705" spans="12:17" x14ac:dyDescent="0.25">
      <c r="L18705" s="38">
        <f>IF(AND(Colin!$G18705=$B$1,Colin!$H18705=$C$3),Colin!$I18705,)</f>
        <v>0</v>
      </c>
      <c r="M18705" s="38">
        <f>IF(AND(Colin!$G18705=$B$1,Colin!$H18705&lt;=$C$3),Colin!$I18705,)</f>
        <v>0</v>
      </c>
      <c r="N18705" s="38">
        <f>IF(AND(Colin!$G18705=$B$2,Colin!$H18705=$C$3),Colin!$I18705,)</f>
        <v>0</v>
      </c>
      <c r="O18705" s="38">
        <f>IF(AND(Colin!$G18705=$B$2,Colin!$H18705&lt;=$C$3),Colin!$I18705,)</f>
        <v>0</v>
      </c>
      <c r="P18705" s="38">
        <f>IF(Colin!$G18705&lt;$B$2,Colin!$I18705,0)</f>
        <v>0</v>
      </c>
      <c r="Q18705" s="38">
        <f>IF(Colin!$G18705&lt;$B$1,Colin!$I18705,0)</f>
        <v>0</v>
      </c>
    </row>
    <row r="18706" spans="12:17" x14ac:dyDescent="0.25">
      <c r="L18706" s="38">
        <f>IF(AND(Colin!$G18706=$B$1,Colin!$H18706=$C$3),Colin!$I18706,)</f>
        <v>0</v>
      </c>
      <c r="M18706" s="38">
        <f>IF(AND(Colin!$G18706=$B$1,Colin!$H18706&lt;=$C$3),Colin!$I18706,)</f>
        <v>0</v>
      </c>
      <c r="N18706" s="38">
        <f>IF(AND(Colin!$G18706=$B$2,Colin!$H18706=$C$3),Colin!$I18706,)</f>
        <v>0</v>
      </c>
      <c r="O18706" s="38">
        <f>IF(AND(Colin!$G18706=$B$2,Colin!$H18706&lt;=$C$3),Colin!$I18706,)</f>
        <v>0</v>
      </c>
      <c r="P18706" s="38">
        <f>IF(Colin!$G18706&lt;$B$2,Colin!$I18706,0)</f>
        <v>0</v>
      </c>
      <c r="Q18706" s="38">
        <f>IF(Colin!$G18706&lt;$B$1,Colin!$I18706,0)</f>
        <v>0</v>
      </c>
    </row>
    <row r="18707" spans="12:17" x14ac:dyDescent="0.25">
      <c r="L18707" s="38">
        <f>IF(AND(Colin!$G18707=$B$1,Colin!$H18707=$C$3),Colin!$I18707,)</f>
        <v>0</v>
      </c>
      <c r="M18707" s="38">
        <f>IF(AND(Colin!$G18707=$B$1,Colin!$H18707&lt;=$C$3),Colin!$I18707,)</f>
        <v>0</v>
      </c>
      <c r="N18707" s="38">
        <f>IF(AND(Colin!$G18707=$B$2,Colin!$H18707=$C$3),Colin!$I18707,)</f>
        <v>0</v>
      </c>
      <c r="O18707" s="38">
        <f>IF(AND(Colin!$G18707=$B$2,Colin!$H18707&lt;=$C$3),Colin!$I18707,)</f>
        <v>0</v>
      </c>
      <c r="P18707" s="38">
        <f>IF(Colin!$G18707&lt;$B$2,Colin!$I18707,0)</f>
        <v>0</v>
      </c>
      <c r="Q18707" s="38">
        <f>IF(Colin!$G18707&lt;$B$1,Colin!$I18707,0)</f>
        <v>0</v>
      </c>
    </row>
    <row r="18708" spans="12:17" x14ac:dyDescent="0.25">
      <c r="L18708" s="38">
        <f>IF(AND(Colin!$G18708=$B$1,Colin!$H18708=$C$3),Colin!$I18708,)</f>
        <v>0</v>
      </c>
      <c r="M18708" s="38">
        <f>IF(AND(Colin!$G18708=$B$1,Colin!$H18708&lt;=$C$3),Colin!$I18708,)</f>
        <v>0</v>
      </c>
      <c r="N18708" s="38">
        <f>IF(AND(Colin!$G18708=$B$2,Colin!$H18708=$C$3),Colin!$I18708,)</f>
        <v>0</v>
      </c>
      <c r="O18708" s="38">
        <f>IF(AND(Colin!$G18708=$B$2,Colin!$H18708&lt;=$C$3),Colin!$I18708,)</f>
        <v>0</v>
      </c>
      <c r="P18708" s="38">
        <f>IF(Colin!$G18708&lt;$B$2,Colin!$I18708,0)</f>
        <v>0</v>
      </c>
      <c r="Q18708" s="38">
        <f>IF(Colin!$G18708&lt;$B$1,Colin!$I18708,0)</f>
        <v>0</v>
      </c>
    </row>
    <row r="18709" spans="12:17" x14ac:dyDescent="0.25">
      <c r="L18709" s="38">
        <f>IF(AND(Colin!$G18709=$B$1,Colin!$H18709=$C$3),Colin!$I18709,)</f>
        <v>0</v>
      </c>
      <c r="M18709" s="38">
        <f>IF(AND(Colin!$G18709=$B$1,Colin!$H18709&lt;=$C$3),Colin!$I18709,)</f>
        <v>0</v>
      </c>
      <c r="N18709" s="38">
        <f>IF(AND(Colin!$G18709=$B$2,Colin!$H18709=$C$3),Colin!$I18709,)</f>
        <v>0</v>
      </c>
      <c r="O18709" s="38">
        <f>IF(AND(Colin!$G18709=$B$2,Colin!$H18709&lt;=$C$3),Colin!$I18709,)</f>
        <v>0</v>
      </c>
      <c r="P18709" s="38">
        <f>IF(Colin!$G18709&lt;$B$2,Colin!$I18709,0)</f>
        <v>0</v>
      </c>
      <c r="Q18709" s="38">
        <f>IF(Colin!$G18709&lt;$B$1,Colin!$I18709,0)</f>
        <v>0</v>
      </c>
    </row>
    <row r="18710" spans="12:17" x14ac:dyDescent="0.25">
      <c r="L18710" s="38">
        <f>IF(AND(Colin!$G18710=$B$1,Colin!$H18710=$C$3),Colin!$I18710,)</f>
        <v>0</v>
      </c>
      <c r="M18710" s="38">
        <f>IF(AND(Colin!$G18710=$B$1,Colin!$H18710&lt;=$C$3),Colin!$I18710,)</f>
        <v>0</v>
      </c>
      <c r="N18710" s="38">
        <f>IF(AND(Colin!$G18710=$B$2,Colin!$H18710=$C$3),Colin!$I18710,)</f>
        <v>0</v>
      </c>
      <c r="O18710" s="38">
        <f>IF(AND(Colin!$G18710=$B$2,Colin!$H18710&lt;=$C$3),Colin!$I18710,)</f>
        <v>0</v>
      </c>
      <c r="P18710" s="38">
        <f>IF(Colin!$G18710&lt;$B$2,Colin!$I18710,0)</f>
        <v>0</v>
      </c>
      <c r="Q18710" s="38">
        <f>IF(Colin!$G18710&lt;$B$1,Colin!$I18710,0)</f>
        <v>0</v>
      </c>
    </row>
    <row r="18711" spans="12:17" x14ac:dyDescent="0.25">
      <c r="L18711" s="38">
        <f>IF(AND(Colin!$G18711=$B$1,Colin!$H18711=$C$3),Colin!$I18711,)</f>
        <v>0</v>
      </c>
      <c r="M18711" s="38">
        <f>IF(AND(Colin!$G18711=$B$1,Colin!$H18711&lt;=$C$3),Colin!$I18711,)</f>
        <v>0</v>
      </c>
      <c r="N18711" s="38">
        <f>IF(AND(Colin!$G18711=$B$2,Colin!$H18711=$C$3),Colin!$I18711,)</f>
        <v>0</v>
      </c>
      <c r="O18711" s="38">
        <f>IF(AND(Colin!$G18711=$B$2,Colin!$H18711&lt;=$C$3),Colin!$I18711,)</f>
        <v>0</v>
      </c>
      <c r="P18711" s="38">
        <f>IF(Colin!$G18711&lt;$B$2,Colin!$I18711,0)</f>
        <v>0</v>
      </c>
      <c r="Q18711" s="38">
        <f>IF(Colin!$G18711&lt;$B$1,Colin!$I18711,0)</f>
        <v>0</v>
      </c>
    </row>
    <row r="18712" spans="12:17" x14ac:dyDescent="0.25">
      <c r="L18712" s="38">
        <f>IF(AND(Colin!$G18712=$B$1,Colin!$H18712=$C$3),Colin!$I18712,)</f>
        <v>0</v>
      </c>
      <c r="M18712" s="38">
        <f>IF(AND(Colin!$G18712=$B$1,Colin!$H18712&lt;=$C$3),Colin!$I18712,)</f>
        <v>0</v>
      </c>
      <c r="N18712" s="38">
        <f>IF(AND(Colin!$G18712=$B$2,Colin!$H18712=$C$3),Colin!$I18712,)</f>
        <v>0</v>
      </c>
      <c r="O18712" s="38">
        <f>IF(AND(Colin!$G18712=$B$2,Colin!$H18712&lt;=$C$3),Colin!$I18712,)</f>
        <v>0</v>
      </c>
      <c r="P18712" s="38">
        <f>IF(Colin!$G18712&lt;$B$2,Colin!$I18712,0)</f>
        <v>0</v>
      </c>
      <c r="Q18712" s="38">
        <f>IF(Colin!$G18712&lt;$B$1,Colin!$I18712,0)</f>
        <v>0</v>
      </c>
    </row>
    <row r="18713" spans="12:17" x14ac:dyDescent="0.25">
      <c r="L18713" s="38">
        <f>IF(AND(Colin!$G18713=$B$1,Colin!$H18713=$C$3),Colin!$I18713,)</f>
        <v>0</v>
      </c>
      <c r="M18713" s="38">
        <f>IF(AND(Colin!$G18713=$B$1,Colin!$H18713&lt;=$C$3),Colin!$I18713,)</f>
        <v>0</v>
      </c>
      <c r="N18713" s="38">
        <f>IF(AND(Colin!$G18713=$B$2,Colin!$H18713=$C$3),Colin!$I18713,)</f>
        <v>0</v>
      </c>
      <c r="O18713" s="38">
        <f>IF(AND(Colin!$G18713=$B$2,Colin!$H18713&lt;=$C$3),Colin!$I18713,)</f>
        <v>0</v>
      </c>
      <c r="P18713" s="38">
        <f>IF(Colin!$G18713&lt;$B$2,Colin!$I18713,0)</f>
        <v>0</v>
      </c>
      <c r="Q18713" s="38">
        <f>IF(Colin!$G18713&lt;$B$1,Colin!$I18713,0)</f>
        <v>0</v>
      </c>
    </row>
    <row r="18714" spans="12:17" x14ac:dyDescent="0.25">
      <c r="L18714" s="38">
        <f>IF(AND(Colin!$G18714=$B$1,Colin!$H18714=$C$3),Colin!$I18714,)</f>
        <v>0</v>
      </c>
      <c r="M18714" s="38">
        <f>IF(AND(Colin!$G18714=$B$1,Colin!$H18714&lt;=$C$3),Colin!$I18714,)</f>
        <v>0</v>
      </c>
      <c r="N18714" s="38">
        <f>IF(AND(Colin!$G18714=$B$2,Colin!$H18714=$C$3),Colin!$I18714,)</f>
        <v>0</v>
      </c>
      <c r="O18714" s="38">
        <f>IF(AND(Colin!$G18714=$B$2,Colin!$H18714&lt;=$C$3),Colin!$I18714,)</f>
        <v>0</v>
      </c>
      <c r="P18714" s="38">
        <f>IF(Colin!$G18714&lt;$B$2,Colin!$I18714,0)</f>
        <v>0</v>
      </c>
      <c r="Q18714" s="38">
        <f>IF(Colin!$G18714&lt;$B$1,Colin!$I18714,0)</f>
        <v>0</v>
      </c>
    </row>
    <row r="18715" spans="12:17" x14ac:dyDescent="0.25">
      <c r="L18715" s="38">
        <f>IF(AND(Colin!$G18715=$B$1,Colin!$H18715=$C$3),Colin!$I18715,)</f>
        <v>0</v>
      </c>
      <c r="M18715" s="38">
        <f>IF(AND(Colin!$G18715=$B$1,Colin!$H18715&lt;=$C$3),Colin!$I18715,)</f>
        <v>0</v>
      </c>
      <c r="N18715" s="38">
        <f>IF(AND(Colin!$G18715=$B$2,Colin!$H18715=$C$3),Colin!$I18715,)</f>
        <v>0</v>
      </c>
      <c r="O18715" s="38">
        <f>IF(AND(Colin!$G18715=$B$2,Colin!$H18715&lt;=$C$3),Colin!$I18715,)</f>
        <v>0</v>
      </c>
      <c r="P18715" s="38">
        <f>IF(Colin!$G18715&lt;$B$2,Colin!$I18715,0)</f>
        <v>0</v>
      </c>
      <c r="Q18715" s="38">
        <f>IF(Colin!$G18715&lt;$B$1,Colin!$I18715,0)</f>
        <v>0</v>
      </c>
    </row>
    <row r="18716" spans="12:17" x14ac:dyDescent="0.25">
      <c r="L18716" s="38">
        <f>IF(AND(Colin!$G18716=$B$1,Colin!$H18716=$C$3),Colin!$I18716,)</f>
        <v>0</v>
      </c>
      <c r="M18716" s="38">
        <f>IF(AND(Colin!$G18716=$B$1,Colin!$H18716&lt;=$C$3),Colin!$I18716,)</f>
        <v>0</v>
      </c>
      <c r="N18716" s="38">
        <f>IF(AND(Colin!$G18716=$B$2,Colin!$H18716=$C$3),Colin!$I18716,)</f>
        <v>0</v>
      </c>
      <c r="O18716" s="38">
        <f>IF(AND(Colin!$G18716=$B$2,Colin!$H18716&lt;=$C$3),Colin!$I18716,)</f>
        <v>0</v>
      </c>
      <c r="P18716" s="38">
        <f>IF(Colin!$G18716&lt;$B$2,Colin!$I18716,0)</f>
        <v>0</v>
      </c>
      <c r="Q18716" s="38">
        <f>IF(Colin!$G18716&lt;$B$1,Colin!$I18716,0)</f>
        <v>0</v>
      </c>
    </row>
    <row r="18717" spans="12:17" x14ac:dyDescent="0.25">
      <c r="L18717" s="38">
        <f>IF(AND(Colin!$G18717=$B$1,Colin!$H18717=$C$3),Colin!$I18717,)</f>
        <v>0</v>
      </c>
      <c r="M18717" s="38">
        <f>IF(AND(Colin!$G18717=$B$1,Colin!$H18717&lt;=$C$3),Colin!$I18717,)</f>
        <v>0</v>
      </c>
      <c r="N18717" s="38">
        <f>IF(AND(Colin!$G18717=$B$2,Colin!$H18717=$C$3),Colin!$I18717,)</f>
        <v>0</v>
      </c>
      <c r="O18717" s="38">
        <f>IF(AND(Colin!$G18717=$B$2,Colin!$H18717&lt;=$C$3),Colin!$I18717,)</f>
        <v>0</v>
      </c>
      <c r="P18717" s="38">
        <f>IF(Colin!$G18717&lt;$B$2,Colin!$I18717,0)</f>
        <v>0</v>
      </c>
      <c r="Q18717" s="38">
        <f>IF(Colin!$G18717&lt;$B$1,Colin!$I18717,0)</f>
        <v>0</v>
      </c>
    </row>
    <row r="18718" spans="12:17" x14ac:dyDescent="0.25">
      <c r="L18718" s="38">
        <f>IF(AND(Colin!$G18718=$B$1,Colin!$H18718=$C$3),Colin!$I18718,)</f>
        <v>0</v>
      </c>
      <c r="M18718" s="38">
        <f>IF(AND(Colin!$G18718=$B$1,Colin!$H18718&lt;=$C$3),Colin!$I18718,)</f>
        <v>0</v>
      </c>
      <c r="N18718" s="38">
        <f>IF(AND(Colin!$G18718=$B$2,Colin!$H18718=$C$3),Colin!$I18718,)</f>
        <v>0</v>
      </c>
      <c r="O18718" s="38">
        <f>IF(AND(Colin!$G18718=$B$2,Colin!$H18718&lt;=$C$3),Colin!$I18718,)</f>
        <v>0</v>
      </c>
      <c r="P18718" s="38">
        <f>IF(Colin!$G18718&lt;$B$2,Colin!$I18718,0)</f>
        <v>0</v>
      </c>
      <c r="Q18718" s="38">
        <f>IF(Colin!$G18718&lt;$B$1,Colin!$I18718,0)</f>
        <v>0</v>
      </c>
    </row>
    <row r="18719" spans="12:17" x14ac:dyDescent="0.25">
      <c r="L18719" s="38">
        <f>IF(AND(Colin!$G18719=$B$1,Colin!$H18719=$C$3),Colin!$I18719,)</f>
        <v>0</v>
      </c>
      <c r="M18719" s="38">
        <f>IF(AND(Colin!$G18719=$B$1,Colin!$H18719&lt;=$C$3),Colin!$I18719,)</f>
        <v>0</v>
      </c>
      <c r="N18719" s="38">
        <f>IF(AND(Colin!$G18719=$B$2,Colin!$H18719=$C$3),Colin!$I18719,)</f>
        <v>0</v>
      </c>
      <c r="O18719" s="38">
        <f>IF(AND(Colin!$G18719=$B$2,Colin!$H18719&lt;=$C$3),Colin!$I18719,)</f>
        <v>0</v>
      </c>
      <c r="P18719" s="38">
        <f>IF(Colin!$G18719&lt;$B$2,Colin!$I18719,0)</f>
        <v>0</v>
      </c>
      <c r="Q18719" s="38">
        <f>IF(Colin!$G18719&lt;$B$1,Colin!$I18719,0)</f>
        <v>0</v>
      </c>
    </row>
    <row r="18720" spans="12:17" x14ac:dyDescent="0.25">
      <c r="L18720" s="38">
        <f>IF(AND(Colin!$G18720=$B$1,Colin!$H18720=$C$3),Colin!$I18720,)</f>
        <v>0</v>
      </c>
      <c r="M18720" s="38">
        <f>IF(AND(Colin!$G18720=$B$1,Colin!$H18720&lt;=$C$3),Colin!$I18720,)</f>
        <v>0</v>
      </c>
      <c r="N18720" s="38">
        <f>IF(AND(Colin!$G18720=$B$2,Colin!$H18720=$C$3),Colin!$I18720,)</f>
        <v>0</v>
      </c>
      <c r="O18720" s="38">
        <f>IF(AND(Colin!$G18720=$B$2,Colin!$H18720&lt;=$C$3),Colin!$I18720,)</f>
        <v>0</v>
      </c>
      <c r="P18720" s="38">
        <f>IF(Colin!$G18720&lt;$B$2,Colin!$I18720,0)</f>
        <v>0</v>
      </c>
      <c r="Q18720" s="38">
        <f>IF(Colin!$G18720&lt;$B$1,Colin!$I18720,0)</f>
        <v>0</v>
      </c>
    </row>
    <row r="18721" spans="12:17" x14ac:dyDescent="0.25">
      <c r="L18721" s="38">
        <f>IF(AND(Colin!$G18721=$B$1,Colin!$H18721=$C$3),Colin!$I18721,)</f>
        <v>0</v>
      </c>
      <c r="M18721" s="38">
        <f>IF(AND(Colin!$G18721=$B$1,Colin!$H18721&lt;=$C$3),Colin!$I18721,)</f>
        <v>0</v>
      </c>
      <c r="N18721" s="38">
        <f>IF(AND(Colin!$G18721=$B$2,Colin!$H18721=$C$3),Colin!$I18721,)</f>
        <v>0</v>
      </c>
      <c r="O18721" s="38">
        <f>IF(AND(Colin!$G18721=$B$2,Colin!$H18721&lt;=$C$3),Colin!$I18721,)</f>
        <v>0</v>
      </c>
      <c r="P18721" s="38">
        <f>IF(Colin!$G18721&lt;$B$2,Colin!$I18721,0)</f>
        <v>0</v>
      </c>
      <c r="Q18721" s="38">
        <f>IF(Colin!$G18721&lt;$B$1,Colin!$I18721,0)</f>
        <v>0</v>
      </c>
    </row>
    <row r="18722" spans="12:17" x14ac:dyDescent="0.25">
      <c r="L18722" s="38">
        <f>IF(AND(Colin!$G18722=$B$1,Colin!$H18722=$C$3),Colin!$I18722,)</f>
        <v>0</v>
      </c>
      <c r="M18722" s="38">
        <f>IF(AND(Colin!$G18722=$B$1,Colin!$H18722&lt;=$C$3),Colin!$I18722,)</f>
        <v>0</v>
      </c>
      <c r="N18722" s="38">
        <f>IF(AND(Colin!$G18722=$B$2,Colin!$H18722=$C$3),Colin!$I18722,)</f>
        <v>0</v>
      </c>
      <c r="O18722" s="38">
        <f>IF(AND(Colin!$G18722=$B$2,Colin!$H18722&lt;=$C$3),Colin!$I18722,)</f>
        <v>0</v>
      </c>
      <c r="P18722" s="38">
        <f>IF(Colin!$G18722&lt;$B$2,Colin!$I18722,0)</f>
        <v>0</v>
      </c>
      <c r="Q18722" s="38">
        <f>IF(Colin!$G18722&lt;$B$1,Colin!$I18722,0)</f>
        <v>0</v>
      </c>
    </row>
    <row r="18723" spans="12:17" x14ac:dyDescent="0.25">
      <c r="L18723" s="38">
        <f>IF(AND(Colin!$G18723=$B$1,Colin!$H18723=$C$3),Colin!$I18723,)</f>
        <v>0</v>
      </c>
      <c r="M18723" s="38">
        <f>IF(AND(Colin!$G18723=$B$1,Colin!$H18723&lt;=$C$3),Colin!$I18723,)</f>
        <v>0</v>
      </c>
      <c r="N18723" s="38">
        <f>IF(AND(Colin!$G18723=$B$2,Colin!$H18723=$C$3),Colin!$I18723,)</f>
        <v>0</v>
      </c>
      <c r="O18723" s="38">
        <f>IF(AND(Colin!$G18723=$B$2,Colin!$H18723&lt;=$C$3),Colin!$I18723,)</f>
        <v>0</v>
      </c>
      <c r="P18723" s="38">
        <f>IF(Colin!$G18723&lt;$B$2,Colin!$I18723,0)</f>
        <v>0</v>
      </c>
      <c r="Q18723" s="38">
        <f>IF(Colin!$G18723&lt;$B$1,Colin!$I18723,0)</f>
        <v>0</v>
      </c>
    </row>
    <row r="18724" spans="12:17" x14ac:dyDescent="0.25">
      <c r="L18724" s="38">
        <f>IF(AND(Colin!$G18724=$B$1,Colin!$H18724=$C$3),Colin!$I18724,)</f>
        <v>0</v>
      </c>
      <c r="M18724" s="38">
        <f>IF(AND(Colin!$G18724=$B$1,Colin!$H18724&lt;=$C$3),Colin!$I18724,)</f>
        <v>0</v>
      </c>
      <c r="N18724" s="38">
        <f>IF(AND(Colin!$G18724=$B$2,Colin!$H18724=$C$3),Colin!$I18724,)</f>
        <v>0</v>
      </c>
      <c r="O18724" s="38">
        <f>IF(AND(Colin!$G18724=$B$2,Colin!$H18724&lt;=$C$3),Colin!$I18724,)</f>
        <v>0</v>
      </c>
      <c r="P18724" s="38">
        <f>IF(Colin!$G18724&lt;$B$2,Colin!$I18724,0)</f>
        <v>0</v>
      </c>
      <c r="Q18724" s="38">
        <f>IF(Colin!$G18724&lt;$B$1,Colin!$I18724,0)</f>
        <v>0</v>
      </c>
    </row>
    <row r="18725" spans="12:17" x14ac:dyDescent="0.25">
      <c r="L18725" s="38">
        <f>IF(AND(Colin!$G18725=$B$1,Colin!$H18725=$C$3),Colin!$I18725,)</f>
        <v>0</v>
      </c>
      <c r="M18725" s="38">
        <f>IF(AND(Colin!$G18725=$B$1,Colin!$H18725&lt;=$C$3),Colin!$I18725,)</f>
        <v>0</v>
      </c>
      <c r="N18725" s="38">
        <f>IF(AND(Colin!$G18725=$B$2,Colin!$H18725=$C$3),Colin!$I18725,)</f>
        <v>0</v>
      </c>
      <c r="O18725" s="38">
        <f>IF(AND(Colin!$G18725=$B$2,Colin!$H18725&lt;=$C$3),Colin!$I18725,)</f>
        <v>0</v>
      </c>
      <c r="P18725" s="38">
        <f>IF(Colin!$G18725&lt;$B$2,Colin!$I18725,0)</f>
        <v>0</v>
      </c>
      <c r="Q18725" s="38">
        <f>IF(Colin!$G18725&lt;$B$1,Colin!$I18725,0)</f>
        <v>0</v>
      </c>
    </row>
    <row r="18726" spans="12:17" x14ac:dyDescent="0.25">
      <c r="L18726" s="38">
        <f>IF(AND(Colin!$G18726=$B$1,Colin!$H18726=$C$3),Colin!$I18726,)</f>
        <v>0</v>
      </c>
      <c r="M18726" s="38">
        <f>IF(AND(Colin!$G18726=$B$1,Colin!$H18726&lt;=$C$3),Colin!$I18726,)</f>
        <v>0</v>
      </c>
      <c r="N18726" s="38">
        <f>IF(AND(Colin!$G18726=$B$2,Colin!$H18726=$C$3),Colin!$I18726,)</f>
        <v>0</v>
      </c>
      <c r="O18726" s="38">
        <f>IF(AND(Colin!$G18726=$B$2,Colin!$H18726&lt;=$C$3),Colin!$I18726,)</f>
        <v>0</v>
      </c>
      <c r="P18726" s="38">
        <f>IF(Colin!$G18726&lt;$B$2,Colin!$I18726,0)</f>
        <v>0</v>
      </c>
      <c r="Q18726" s="38">
        <f>IF(Colin!$G18726&lt;$B$1,Colin!$I18726,0)</f>
        <v>0</v>
      </c>
    </row>
    <row r="18727" spans="12:17" x14ac:dyDescent="0.25">
      <c r="L18727" s="38">
        <f>IF(AND(Colin!$G18727=$B$1,Colin!$H18727=$C$3),Colin!$I18727,)</f>
        <v>0</v>
      </c>
      <c r="M18727" s="38">
        <f>IF(AND(Colin!$G18727=$B$1,Colin!$H18727&lt;=$C$3),Colin!$I18727,)</f>
        <v>0</v>
      </c>
      <c r="N18727" s="38">
        <f>IF(AND(Colin!$G18727=$B$2,Colin!$H18727=$C$3),Colin!$I18727,)</f>
        <v>0</v>
      </c>
      <c r="O18727" s="38">
        <f>IF(AND(Colin!$G18727=$B$2,Colin!$H18727&lt;=$C$3),Colin!$I18727,)</f>
        <v>0</v>
      </c>
      <c r="P18727" s="38">
        <f>IF(Colin!$G18727&lt;$B$2,Colin!$I18727,0)</f>
        <v>0</v>
      </c>
      <c r="Q18727" s="38">
        <f>IF(Colin!$G18727&lt;$B$1,Colin!$I18727,0)</f>
        <v>0</v>
      </c>
    </row>
    <row r="18728" spans="12:17" x14ac:dyDescent="0.25">
      <c r="L18728" s="38">
        <f>IF(AND(Colin!$G18728=$B$1,Colin!$H18728=$C$3),Colin!$I18728,)</f>
        <v>0</v>
      </c>
      <c r="M18728" s="38">
        <f>IF(AND(Colin!$G18728=$B$1,Colin!$H18728&lt;=$C$3),Colin!$I18728,)</f>
        <v>0</v>
      </c>
      <c r="N18728" s="38">
        <f>IF(AND(Colin!$G18728=$B$2,Colin!$H18728=$C$3),Colin!$I18728,)</f>
        <v>0</v>
      </c>
      <c r="O18728" s="38">
        <f>IF(AND(Colin!$G18728=$B$2,Colin!$H18728&lt;=$C$3),Colin!$I18728,)</f>
        <v>0</v>
      </c>
      <c r="P18728" s="38">
        <f>IF(Colin!$G18728&lt;$B$2,Colin!$I18728,0)</f>
        <v>0</v>
      </c>
      <c r="Q18728" s="38">
        <f>IF(Colin!$G18728&lt;$B$1,Colin!$I18728,0)</f>
        <v>0</v>
      </c>
    </row>
    <row r="18729" spans="12:17" x14ac:dyDescent="0.25">
      <c r="L18729" s="38">
        <f>IF(AND(Colin!$G18729=$B$1,Colin!$H18729=$C$3),Colin!$I18729,)</f>
        <v>0</v>
      </c>
      <c r="M18729" s="38">
        <f>IF(AND(Colin!$G18729=$B$1,Colin!$H18729&lt;=$C$3),Colin!$I18729,)</f>
        <v>0</v>
      </c>
      <c r="N18729" s="38">
        <f>IF(AND(Colin!$G18729=$B$2,Colin!$H18729=$C$3),Colin!$I18729,)</f>
        <v>0</v>
      </c>
      <c r="O18729" s="38">
        <f>IF(AND(Colin!$G18729=$B$2,Colin!$H18729&lt;=$C$3),Colin!$I18729,)</f>
        <v>0</v>
      </c>
      <c r="P18729" s="38">
        <f>IF(Colin!$G18729&lt;$B$2,Colin!$I18729,0)</f>
        <v>0</v>
      </c>
      <c r="Q18729" s="38">
        <f>IF(Colin!$G18729&lt;$B$1,Colin!$I18729,0)</f>
        <v>0</v>
      </c>
    </row>
    <row r="18730" spans="12:17" x14ac:dyDescent="0.25">
      <c r="L18730" s="38">
        <f>IF(AND(Colin!$G18730=$B$1,Colin!$H18730=$C$3),Colin!$I18730,)</f>
        <v>0</v>
      </c>
      <c r="M18730" s="38">
        <f>IF(AND(Colin!$G18730=$B$1,Colin!$H18730&lt;=$C$3),Colin!$I18730,)</f>
        <v>0</v>
      </c>
      <c r="N18730" s="38">
        <f>IF(AND(Colin!$G18730=$B$2,Colin!$H18730=$C$3),Colin!$I18730,)</f>
        <v>0</v>
      </c>
      <c r="O18730" s="38">
        <f>IF(AND(Colin!$G18730=$B$2,Colin!$H18730&lt;=$C$3),Colin!$I18730,)</f>
        <v>0</v>
      </c>
      <c r="P18730" s="38">
        <f>IF(Colin!$G18730&lt;$B$2,Colin!$I18730,0)</f>
        <v>0</v>
      </c>
      <c r="Q18730" s="38">
        <f>IF(Colin!$G18730&lt;$B$1,Colin!$I18730,0)</f>
        <v>0</v>
      </c>
    </row>
    <row r="18731" spans="12:17" x14ac:dyDescent="0.25">
      <c r="L18731" s="38">
        <f>IF(AND(Colin!$G18731=$B$1,Colin!$H18731=$C$3),Colin!$I18731,)</f>
        <v>0</v>
      </c>
      <c r="M18731" s="38">
        <f>IF(AND(Colin!$G18731=$B$1,Colin!$H18731&lt;=$C$3),Colin!$I18731,)</f>
        <v>0</v>
      </c>
      <c r="N18731" s="38">
        <f>IF(AND(Colin!$G18731=$B$2,Colin!$H18731=$C$3),Colin!$I18731,)</f>
        <v>0</v>
      </c>
      <c r="O18731" s="38">
        <f>IF(AND(Colin!$G18731=$B$2,Colin!$H18731&lt;=$C$3),Colin!$I18731,)</f>
        <v>0</v>
      </c>
      <c r="P18731" s="38">
        <f>IF(Colin!$G18731&lt;$B$2,Colin!$I18731,0)</f>
        <v>0</v>
      </c>
      <c r="Q18731" s="38">
        <f>IF(Colin!$G18731&lt;$B$1,Colin!$I18731,0)</f>
        <v>0</v>
      </c>
    </row>
    <row r="18732" spans="12:17" x14ac:dyDescent="0.25">
      <c r="L18732" s="38">
        <f>IF(AND(Colin!$G18732=$B$1,Colin!$H18732=$C$3),Colin!$I18732,)</f>
        <v>0</v>
      </c>
      <c r="M18732" s="38">
        <f>IF(AND(Colin!$G18732=$B$1,Colin!$H18732&lt;=$C$3),Colin!$I18732,)</f>
        <v>0</v>
      </c>
      <c r="N18732" s="38">
        <f>IF(AND(Colin!$G18732=$B$2,Colin!$H18732=$C$3),Colin!$I18732,)</f>
        <v>0</v>
      </c>
      <c r="O18732" s="38">
        <f>IF(AND(Colin!$G18732=$B$2,Colin!$H18732&lt;=$C$3),Colin!$I18732,)</f>
        <v>0</v>
      </c>
      <c r="P18732" s="38">
        <f>IF(Colin!$G18732&lt;$B$2,Colin!$I18732,0)</f>
        <v>0</v>
      </c>
      <c r="Q18732" s="38">
        <f>IF(Colin!$G18732&lt;$B$1,Colin!$I18732,0)</f>
        <v>0</v>
      </c>
    </row>
    <row r="18733" spans="12:17" x14ac:dyDescent="0.25">
      <c r="L18733" s="38">
        <f>IF(AND(Colin!$G18733=$B$1,Colin!$H18733=$C$3),Colin!$I18733,)</f>
        <v>0</v>
      </c>
      <c r="M18733" s="38">
        <f>IF(AND(Colin!$G18733=$B$1,Colin!$H18733&lt;=$C$3),Colin!$I18733,)</f>
        <v>0</v>
      </c>
      <c r="N18733" s="38">
        <f>IF(AND(Colin!$G18733=$B$2,Colin!$H18733=$C$3),Colin!$I18733,)</f>
        <v>0</v>
      </c>
      <c r="O18733" s="38">
        <f>IF(AND(Colin!$G18733=$B$2,Colin!$H18733&lt;=$C$3),Colin!$I18733,)</f>
        <v>0</v>
      </c>
      <c r="P18733" s="38">
        <f>IF(Colin!$G18733&lt;$B$2,Colin!$I18733,0)</f>
        <v>0</v>
      </c>
      <c r="Q18733" s="38">
        <f>IF(Colin!$G18733&lt;$B$1,Colin!$I18733,0)</f>
        <v>0</v>
      </c>
    </row>
    <row r="18734" spans="12:17" x14ac:dyDescent="0.25">
      <c r="L18734" s="38">
        <f>IF(AND(Colin!$G18734=$B$1,Colin!$H18734=$C$3),Colin!$I18734,)</f>
        <v>0</v>
      </c>
      <c r="M18734" s="38">
        <f>IF(AND(Colin!$G18734=$B$1,Colin!$H18734&lt;=$C$3),Colin!$I18734,)</f>
        <v>0</v>
      </c>
      <c r="N18734" s="38">
        <f>IF(AND(Colin!$G18734=$B$2,Colin!$H18734=$C$3),Colin!$I18734,)</f>
        <v>0</v>
      </c>
      <c r="O18734" s="38">
        <f>IF(AND(Colin!$G18734=$B$2,Colin!$H18734&lt;=$C$3),Colin!$I18734,)</f>
        <v>0</v>
      </c>
      <c r="P18734" s="38">
        <f>IF(Colin!$G18734&lt;$B$2,Colin!$I18734,0)</f>
        <v>0</v>
      </c>
      <c r="Q18734" s="38">
        <f>IF(Colin!$G18734&lt;$B$1,Colin!$I18734,0)</f>
        <v>0</v>
      </c>
    </row>
    <row r="18735" spans="12:17" x14ac:dyDescent="0.25">
      <c r="L18735" s="38">
        <f>IF(AND(Colin!$G18735=$B$1,Colin!$H18735=$C$3),Colin!$I18735,)</f>
        <v>0</v>
      </c>
      <c r="M18735" s="38">
        <f>IF(AND(Colin!$G18735=$B$1,Colin!$H18735&lt;=$C$3),Colin!$I18735,)</f>
        <v>0</v>
      </c>
      <c r="N18735" s="38">
        <f>IF(AND(Colin!$G18735=$B$2,Colin!$H18735=$C$3),Colin!$I18735,)</f>
        <v>0</v>
      </c>
      <c r="O18735" s="38">
        <f>IF(AND(Colin!$G18735=$B$2,Colin!$H18735&lt;=$C$3),Colin!$I18735,)</f>
        <v>0</v>
      </c>
      <c r="P18735" s="38">
        <f>IF(Colin!$G18735&lt;$B$2,Colin!$I18735,0)</f>
        <v>0</v>
      </c>
      <c r="Q18735" s="38">
        <f>IF(Colin!$G18735&lt;$B$1,Colin!$I18735,0)</f>
        <v>0</v>
      </c>
    </row>
    <row r="18736" spans="12:17" x14ac:dyDescent="0.25">
      <c r="L18736" s="38">
        <f>IF(AND(Colin!$G18736=$B$1,Colin!$H18736=$C$3),Colin!$I18736,)</f>
        <v>0</v>
      </c>
      <c r="M18736" s="38">
        <f>IF(AND(Colin!$G18736=$B$1,Colin!$H18736&lt;=$C$3),Colin!$I18736,)</f>
        <v>0</v>
      </c>
      <c r="N18736" s="38">
        <f>IF(AND(Colin!$G18736=$B$2,Colin!$H18736=$C$3),Colin!$I18736,)</f>
        <v>0</v>
      </c>
      <c r="O18736" s="38">
        <f>IF(AND(Colin!$G18736=$B$2,Colin!$H18736&lt;=$C$3),Colin!$I18736,)</f>
        <v>0</v>
      </c>
      <c r="P18736" s="38">
        <f>IF(Colin!$G18736&lt;$B$2,Colin!$I18736,0)</f>
        <v>0</v>
      </c>
      <c r="Q18736" s="38">
        <f>IF(Colin!$G18736&lt;$B$1,Colin!$I18736,0)</f>
        <v>0</v>
      </c>
    </row>
    <row r="18737" spans="12:17" x14ac:dyDescent="0.25">
      <c r="L18737" s="38">
        <f>IF(AND(Colin!$G18737=$B$1,Colin!$H18737=$C$3),Colin!$I18737,)</f>
        <v>0</v>
      </c>
      <c r="M18737" s="38">
        <f>IF(AND(Colin!$G18737=$B$1,Colin!$H18737&lt;=$C$3),Colin!$I18737,)</f>
        <v>0</v>
      </c>
      <c r="N18737" s="38">
        <f>IF(AND(Colin!$G18737=$B$2,Colin!$H18737=$C$3),Colin!$I18737,)</f>
        <v>0</v>
      </c>
      <c r="O18737" s="38">
        <f>IF(AND(Colin!$G18737=$B$2,Colin!$H18737&lt;=$C$3),Colin!$I18737,)</f>
        <v>0</v>
      </c>
      <c r="P18737" s="38">
        <f>IF(Colin!$G18737&lt;$B$2,Colin!$I18737,0)</f>
        <v>0</v>
      </c>
      <c r="Q18737" s="38">
        <f>IF(Colin!$G18737&lt;$B$1,Colin!$I18737,0)</f>
        <v>0</v>
      </c>
    </row>
    <row r="18738" spans="12:17" x14ac:dyDescent="0.25">
      <c r="L18738" s="38">
        <f>IF(AND(Colin!$G18738=$B$1,Colin!$H18738=$C$3),Colin!$I18738,)</f>
        <v>0</v>
      </c>
      <c r="M18738" s="38">
        <f>IF(AND(Colin!$G18738=$B$1,Colin!$H18738&lt;=$C$3),Colin!$I18738,)</f>
        <v>0</v>
      </c>
      <c r="N18738" s="38">
        <f>IF(AND(Colin!$G18738=$B$2,Colin!$H18738=$C$3),Colin!$I18738,)</f>
        <v>0</v>
      </c>
      <c r="O18738" s="38">
        <f>IF(AND(Colin!$G18738=$B$2,Colin!$H18738&lt;=$C$3),Colin!$I18738,)</f>
        <v>0</v>
      </c>
      <c r="P18738" s="38">
        <f>IF(Colin!$G18738&lt;$B$2,Colin!$I18738,0)</f>
        <v>0</v>
      </c>
      <c r="Q18738" s="38">
        <f>IF(Colin!$G18738&lt;$B$1,Colin!$I18738,0)</f>
        <v>0</v>
      </c>
    </row>
    <row r="18739" spans="12:17" x14ac:dyDescent="0.25">
      <c r="L18739" s="38">
        <f>IF(AND(Colin!$G18739=$B$1,Colin!$H18739=$C$3),Colin!$I18739,)</f>
        <v>0</v>
      </c>
      <c r="M18739" s="38">
        <f>IF(AND(Colin!$G18739=$B$1,Colin!$H18739&lt;=$C$3),Colin!$I18739,)</f>
        <v>0</v>
      </c>
      <c r="N18739" s="38">
        <f>IF(AND(Colin!$G18739=$B$2,Colin!$H18739=$C$3),Colin!$I18739,)</f>
        <v>0</v>
      </c>
      <c r="O18739" s="38">
        <f>IF(AND(Colin!$G18739=$B$2,Colin!$H18739&lt;=$C$3),Colin!$I18739,)</f>
        <v>0</v>
      </c>
      <c r="P18739" s="38">
        <f>IF(Colin!$G18739&lt;$B$2,Colin!$I18739,0)</f>
        <v>0</v>
      </c>
      <c r="Q18739" s="38">
        <f>IF(Colin!$G18739&lt;$B$1,Colin!$I18739,0)</f>
        <v>0</v>
      </c>
    </row>
    <row r="18740" spans="12:17" x14ac:dyDescent="0.25">
      <c r="L18740" s="38">
        <f>IF(AND(Colin!$G18740=$B$1,Colin!$H18740=$C$3),Colin!$I18740,)</f>
        <v>0</v>
      </c>
      <c r="M18740" s="38">
        <f>IF(AND(Colin!$G18740=$B$1,Colin!$H18740&lt;=$C$3),Colin!$I18740,)</f>
        <v>0</v>
      </c>
      <c r="N18740" s="38">
        <f>IF(AND(Colin!$G18740=$B$2,Colin!$H18740=$C$3),Colin!$I18740,)</f>
        <v>0</v>
      </c>
      <c r="O18740" s="38">
        <f>IF(AND(Colin!$G18740=$B$2,Colin!$H18740&lt;=$C$3),Colin!$I18740,)</f>
        <v>0</v>
      </c>
      <c r="P18740" s="38">
        <f>IF(Colin!$G18740&lt;$B$2,Colin!$I18740,0)</f>
        <v>0</v>
      </c>
      <c r="Q18740" s="38">
        <f>IF(Colin!$G18740&lt;$B$1,Colin!$I18740,0)</f>
        <v>0</v>
      </c>
    </row>
    <row r="18741" spans="12:17" x14ac:dyDescent="0.25">
      <c r="L18741" s="38">
        <f>IF(AND(Colin!$G18741=$B$1,Colin!$H18741=$C$3),Colin!$I18741,)</f>
        <v>0</v>
      </c>
      <c r="M18741" s="38">
        <f>IF(AND(Colin!$G18741=$B$1,Colin!$H18741&lt;=$C$3),Colin!$I18741,)</f>
        <v>0</v>
      </c>
      <c r="N18741" s="38">
        <f>IF(AND(Colin!$G18741=$B$2,Colin!$H18741=$C$3),Colin!$I18741,)</f>
        <v>0</v>
      </c>
      <c r="O18741" s="38">
        <f>IF(AND(Colin!$G18741=$B$2,Colin!$H18741&lt;=$C$3),Colin!$I18741,)</f>
        <v>0</v>
      </c>
      <c r="P18741" s="38">
        <f>IF(Colin!$G18741&lt;$B$2,Colin!$I18741,0)</f>
        <v>0</v>
      </c>
      <c r="Q18741" s="38">
        <f>IF(Colin!$G18741&lt;$B$1,Colin!$I18741,0)</f>
        <v>0</v>
      </c>
    </row>
    <row r="18742" spans="12:17" x14ac:dyDescent="0.25">
      <c r="L18742" s="38">
        <f>IF(AND(Colin!$G18742=$B$1,Colin!$H18742=$C$3),Colin!$I18742,)</f>
        <v>0</v>
      </c>
      <c r="M18742" s="38">
        <f>IF(AND(Colin!$G18742=$B$1,Colin!$H18742&lt;=$C$3),Colin!$I18742,)</f>
        <v>0</v>
      </c>
      <c r="N18742" s="38">
        <f>IF(AND(Colin!$G18742=$B$2,Colin!$H18742=$C$3),Colin!$I18742,)</f>
        <v>0</v>
      </c>
      <c r="O18742" s="38">
        <f>IF(AND(Colin!$G18742=$B$2,Colin!$H18742&lt;=$C$3),Colin!$I18742,)</f>
        <v>0</v>
      </c>
      <c r="P18742" s="38">
        <f>IF(Colin!$G18742&lt;$B$2,Colin!$I18742,0)</f>
        <v>0</v>
      </c>
      <c r="Q18742" s="38">
        <f>IF(Colin!$G18742&lt;$B$1,Colin!$I18742,0)</f>
        <v>0</v>
      </c>
    </row>
    <row r="18743" spans="12:17" x14ac:dyDescent="0.25">
      <c r="L18743" s="38">
        <f>IF(AND(Colin!$G18743=$B$1,Colin!$H18743=$C$3),Colin!$I18743,)</f>
        <v>0</v>
      </c>
      <c r="M18743" s="38">
        <f>IF(AND(Colin!$G18743=$B$1,Colin!$H18743&lt;=$C$3),Colin!$I18743,)</f>
        <v>0</v>
      </c>
      <c r="N18743" s="38">
        <f>IF(AND(Colin!$G18743=$B$2,Colin!$H18743=$C$3),Colin!$I18743,)</f>
        <v>0</v>
      </c>
      <c r="O18743" s="38">
        <f>IF(AND(Colin!$G18743=$B$2,Colin!$H18743&lt;=$C$3),Colin!$I18743,)</f>
        <v>0</v>
      </c>
      <c r="P18743" s="38">
        <f>IF(Colin!$G18743&lt;$B$2,Colin!$I18743,0)</f>
        <v>0</v>
      </c>
      <c r="Q18743" s="38">
        <f>IF(Colin!$G18743&lt;$B$1,Colin!$I18743,0)</f>
        <v>0</v>
      </c>
    </row>
    <row r="18744" spans="12:17" x14ac:dyDescent="0.25">
      <c r="L18744" s="38">
        <f>IF(AND(Colin!$G18744=$B$1,Colin!$H18744=$C$3),Colin!$I18744,)</f>
        <v>0</v>
      </c>
      <c r="M18744" s="38">
        <f>IF(AND(Colin!$G18744=$B$1,Colin!$H18744&lt;=$C$3),Colin!$I18744,)</f>
        <v>0</v>
      </c>
      <c r="N18744" s="38">
        <f>IF(AND(Colin!$G18744=$B$2,Colin!$H18744=$C$3),Colin!$I18744,)</f>
        <v>0</v>
      </c>
      <c r="O18744" s="38">
        <f>IF(AND(Colin!$G18744=$B$2,Colin!$H18744&lt;=$C$3),Colin!$I18744,)</f>
        <v>0</v>
      </c>
      <c r="P18744" s="38">
        <f>IF(Colin!$G18744&lt;$B$2,Colin!$I18744,0)</f>
        <v>0</v>
      </c>
      <c r="Q18744" s="38">
        <f>IF(Colin!$G18744&lt;$B$1,Colin!$I18744,0)</f>
        <v>0</v>
      </c>
    </row>
    <row r="18745" spans="12:17" x14ac:dyDescent="0.25">
      <c r="L18745" s="38">
        <f>IF(AND(Colin!$G18745=$B$1,Colin!$H18745=$C$3),Colin!$I18745,)</f>
        <v>0</v>
      </c>
      <c r="M18745" s="38">
        <f>IF(AND(Colin!$G18745=$B$1,Colin!$H18745&lt;=$C$3),Colin!$I18745,)</f>
        <v>0</v>
      </c>
      <c r="N18745" s="38">
        <f>IF(AND(Colin!$G18745=$B$2,Colin!$H18745=$C$3),Colin!$I18745,)</f>
        <v>0</v>
      </c>
      <c r="O18745" s="38">
        <f>IF(AND(Colin!$G18745=$B$2,Colin!$H18745&lt;=$C$3),Colin!$I18745,)</f>
        <v>0</v>
      </c>
      <c r="P18745" s="38">
        <f>IF(Colin!$G18745&lt;$B$2,Colin!$I18745,0)</f>
        <v>0</v>
      </c>
      <c r="Q18745" s="38">
        <f>IF(Colin!$G18745&lt;$B$1,Colin!$I18745,0)</f>
        <v>0</v>
      </c>
    </row>
    <row r="18746" spans="12:17" x14ac:dyDescent="0.25">
      <c r="L18746" s="38">
        <f>IF(AND(Colin!$G18746=$B$1,Colin!$H18746=$C$3),Colin!$I18746,)</f>
        <v>0</v>
      </c>
      <c r="M18746" s="38">
        <f>IF(AND(Colin!$G18746=$B$1,Colin!$H18746&lt;=$C$3),Colin!$I18746,)</f>
        <v>0</v>
      </c>
      <c r="N18746" s="38">
        <f>IF(AND(Colin!$G18746=$B$2,Colin!$H18746=$C$3),Colin!$I18746,)</f>
        <v>0</v>
      </c>
      <c r="O18746" s="38">
        <f>IF(AND(Colin!$G18746=$B$2,Colin!$H18746&lt;=$C$3),Colin!$I18746,)</f>
        <v>0</v>
      </c>
      <c r="P18746" s="38">
        <f>IF(Colin!$G18746&lt;$B$2,Colin!$I18746,0)</f>
        <v>0</v>
      </c>
      <c r="Q18746" s="38">
        <f>IF(Colin!$G18746&lt;$B$1,Colin!$I18746,0)</f>
        <v>0</v>
      </c>
    </row>
    <row r="18747" spans="12:17" x14ac:dyDescent="0.25">
      <c r="L18747" s="38">
        <f>IF(AND(Colin!$G18747=$B$1,Colin!$H18747=$C$3),Colin!$I18747,)</f>
        <v>0</v>
      </c>
      <c r="M18747" s="38">
        <f>IF(AND(Colin!$G18747=$B$1,Colin!$H18747&lt;=$C$3),Colin!$I18747,)</f>
        <v>0</v>
      </c>
      <c r="N18747" s="38">
        <f>IF(AND(Colin!$G18747=$B$2,Colin!$H18747=$C$3),Colin!$I18747,)</f>
        <v>0</v>
      </c>
      <c r="O18747" s="38">
        <f>IF(AND(Colin!$G18747=$B$2,Colin!$H18747&lt;=$C$3),Colin!$I18747,)</f>
        <v>0</v>
      </c>
      <c r="P18747" s="38">
        <f>IF(Colin!$G18747&lt;$B$2,Colin!$I18747,0)</f>
        <v>0</v>
      </c>
      <c r="Q18747" s="38">
        <f>IF(Colin!$G18747&lt;$B$1,Colin!$I18747,0)</f>
        <v>0</v>
      </c>
    </row>
    <row r="18748" spans="12:17" x14ac:dyDescent="0.25">
      <c r="L18748" s="38">
        <f>IF(AND(Colin!$G18748=$B$1,Colin!$H18748=$C$3),Colin!$I18748,)</f>
        <v>0</v>
      </c>
      <c r="M18748" s="38">
        <f>IF(AND(Colin!$G18748=$B$1,Colin!$H18748&lt;=$C$3),Colin!$I18748,)</f>
        <v>0</v>
      </c>
      <c r="N18748" s="38">
        <f>IF(AND(Colin!$G18748=$B$2,Colin!$H18748=$C$3),Colin!$I18748,)</f>
        <v>0</v>
      </c>
      <c r="O18748" s="38">
        <f>IF(AND(Colin!$G18748=$B$2,Colin!$H18748&lt;=$C$3),Colin!$I18748,)</f>
        <v>0</v>
      </c>
      <c r="P18748" s="38">
        <f>IF(Colin!$G18748&lt;$B$2,Colin!$I18748,0)</f>
        <v>0</v>
      </c>
      <c r="Q18748" s="38">
        <f>IF(Colin!$G18748&lt;$B$1,Colin!$I18748,0)</f>
        <v>0</v>
      </c>
    </row>
    <row r="18749" spans="12:17" x14ac:dyDescent="0.25">
      <c r="L18749" s="38">
        <f>IF(AND(Colin!$G18749=$B$1,Colin!$H18749=$C$3),Colin!$I18749,)</f>
        <v>0</v>
      </c>
      <c r="M18749" s="38">
        <f>IF(AND(Colin!$G18749=$B$1,Colin!$H18749&lt;=$C$3),Colin!$I18749,)</f>
        <v>0</v>
      </c>
      <c r="N18749" s="38">
        <f>IF(AND(Colin!$G18749=$B$2,Colin!$H18749=$C$3),Colin!$I18749,)</f>
        <v>0</v>
      </c>
      <c r="O18749" s="38">
        <f>IF(AND(Colin!$G18749=$B$2,Colin!$H18749&lt;=$C$3),Colin!$I18749,)</f>
        <v>0</v>
      </c>
      <c r="P18749" s="38">
        <f>IF(Colin!$G18749&lt;$B$2,Colin!$I18749,0)</f>
        <v>0</v>
      </c>
      <c r="Q18749" s="38">
        <f>IF(Colin!$G18749&lt;$B$1,Colin!$I18749,0)</f>
        <v>0</v>
      </c>
    </row>
    <row r="18750" spans="12:17" x14ac:dyDescent="0.25">
      <c r="L18750" s="38">
        <f>IF(AND(Colin!$G18750=$B$1,Colin!$H18750=$C$3),Colin!$I18750,)</f>
        <v>0</v>
      </c>
      <c r="M18750" s="38">
        <f>IF(AND(Colin!$G18750=$B$1,Colin!$H18750&lt;=$C$3),Colin!$I18750,)</f>
        <v>0</v>
      </c>
      <c r="N18750" s="38">
        <f>IF(AND(Colin!$G18750=$B$2,Colin!$H18750=$C$3),Colin!$I18750,)</f>
        <v>0</v>
      </c>
      <c r="O18750" s="38">
        <f>IF(AND(Colin!$G18750=$B$2,Colin!$H18750&lt;=$C$3),Colin!$I18750,)</f>
        <v>0</v>
      </c>
      <c r="P18750" s="38">
        <f>IF(Colin!$G18750&lt;$B$2,Colin!$I18750,0)</f>
        <v>0</v>
      </c>
      <c r="Q18750" s="38">
        <f>IF(Colin!$G18750&lt;$B$1,Colin!$I18750,0)</f>
        <v>0</v>
      </c>
    </row>
    <row r="18751" spans="12:17" x14ac:dyDescent="0.25">
      <c r="L18751" s="38">
        <f>IF(AND(Colin!$G18751=$B$1,Colin!$H18751=$C$3),Colin!$I18751,)</f>
        <v>0</v>
      </c>
      <c r="M18751" s="38">
        <f>IF(AND(Colin!$G18751=$B$1,Colin!$H18751&lt;=$C$3),Colin!$I18751,)</f>
        <v>0</v>
      </c>
      <c r="N18751" s="38">
        <f>IF(AND(Colin!$G18751=$B$2,Colin!$H18751=$C$3),Colin!$I18751,)</f>
        <v>0</v>
      </c>
      <c r="O18751" s="38">
        <f>IF(AND(Colin!$G18751=$B$2,Colin!$H18751&lt;=$C$3),Colin!$I18751,)</f>
        <v>0</v>
      </c>
      <c r="P18751" s="38">
        <f>IF(Colin!$G18751&lt;$B$2,Colin!$I18751,0)</f>
        <v>0</v>
      </c>
      <c r="Q18751" s="38">
        <f>IF(Colin!$G18751&lt;$B$1,Colin!$I18751,0)</f>
        <v>0</v>
      </c>
    </row>
    <row r="18752" spans="12:17" x14ac:dyDescent="0.25">
      <c r="L18752" s="38">
        <f>IF(AND(Colin!$G18752=$B$1,Colin!$H18752=$C$3),Colin!$I18752,)</f>
        <v>0</v>
      </c>
      <c r="M18752" s="38">
        <f>IF(AND(Colin!$G18752=$B$1,Colin!$H18752&lt;=$C$3),Colin!$I18752,)</f>
        <v>0</v>
      </c>
      <c r="N18752" s="38">
        <f>IF(AND(Colin!$G18752=$B$2,Colin!$H18752=$C$3),Colin!$I18752,)</f>
        <v>0</v>
      </c>
      <c r="O18752" s="38">
        <f>IF(AND(Colin!$G18752=$B$2,Colin!$H18752&lt;=$C$3),Colin!$I18752,)</f>
        <v>0</v>
      </c>
      <c r="P18752" s="38">
        <f>IF(Colin!$G18752&lt;$B$2,Colin!$I18752,0)</f>
        <v>0</v>
      </c>
      <c r="Q18752" s="38">
        <f>IF(Colin!$G18752&lt;$B$1,Colin!$I18752,0)</f>
        <v>0</v>
      </c>
    </row>
    <row r="18753" spans="12:17" x14ac:dyDescent="0.25">
      <c r="L18753" s="38">
        <f>IF(AND(Colin!$G18753=$B$1,Colin!$H18753=$C$3),Colin!$I18753,)</f>
        <v>0</v>
      </c>
      <c r="M18753" s="38">
        <f>IF(AND(Colin!$G18753=$B$1,Colin!$H18753&lt;=$C$3),Colin!$I18753,)</f>
        <v>0</v>
      </c>
      <c r="N18753" s="38">
        <f>IF(AND(Colin!$G18753=$B$2,Colin!$H18753=$C$3),Colin!$I18753,)</f>
        <v>0</v>
      </c>
      <c r="O18753" s="38">
        <f>IF(AND(Colin!$G18753=$B$2,Colin!$H18753&lt;=$C$3),Colin!$I18753,)</f>
        <v>0</v>
      </c>
      <c r="P18753" s="38">
        <f>IF(Colin!$G18753&lt;$B$2,Colin!$I18753,0)</f>
        <v>0</v>
      </c>
      <c r="Q18753" s="38">
        <f>IF(Colin!$G18753&lt;$B$1,Colin!$I18753,0)</f>
        <v>0</v>
      </c>
    </row>
    <row r="18754" spans="12:17" x14ac:dyDescent="0.25">
      <c r="L18754" s="38">
        <f>IF(AND(Colin!$G18754=$B$1,Colin!$H18754=$C$3),Colin!$I18754,)</f>
        <v>0</v>
      </c>
      <c r="M18754" s="38">
        <f>IF(AND(Colin!$G18754=$B$1,Colin!$H18754&lt;=$C$3),Colin!$I18754,)</f>
        <v>0</v>
      </c>
      <c r="N18754" s="38">
        <f>IF(AND(Colin!$G18754=$B$2,Colin!$H18754=$C$3),Colin!$I18754,)</f>
        <v>0</v>
      </c>
      <c r="O18754" s="38">
        <f>IF(AND(Colin!$G18754=$B$2,Colin!$H18754&lt;=$C$3),Colin!$I18754,)</f>
        <v>0</v>
      </c>
      <c r="P18754" s="38">
        <f>IF(Colin!$G18754&lt;$B$2,Colin!$I18754,0)</f>
        <v>0</v>
      </c>
      <c r="Q18754" s="38">
        <f>IF(Colin!$G18754&lt;$B$1,Colin!$I18754,0)</f>
        <v>0</v>
      </c>
    </row>
    <row r="18755" spans="12:17" x14ac:dyDescent="0.25">
      <c r="L18755" s="38">
        <f>IF(AND(Colin!$G18755=$B$1,Colin!$H18755=$C$3),Colin!$I18755,)</f>
        <v>0</v>
      </c>
      <c r="M18755" s="38">
        <f>IF(AND(Colin!$G18755=$B$1,Colin!$H18755&lt;=$C$3),Colin!$I18755,)</f>
        <v>0</v>
      </c>
      <c r="N18755" s="38">
        <f>IF(AND(Colin!$G18755=$B$2,Colin!$H18755=$C$3),Colin!$I18755,)</f>
        <v>0</v>
      </c>
      <c r="O18755" s="38">
        <f>IF(AND(Colin!$G18755=$B$2,Colin!$H18755&lt;=$C$3),Colin!$I18755,)</f>
        <v>0</v>
      </c>
      <c r="P18755" s="38">
        <f>IF(Colin!$G18755&lt;$B$2,Colin!$I18755,0)</f>
        <v>0</v>
      </c>
      <c r="Q18755" s="38">
        <f>IF(Colin!$G18755&lt;$B$1,Colin!$I18755,0)</f>
        <v>0</v>
      </c>
    </row>
    <row r="18756" spans="12:17" x14ac:dyDescent="0.25">
      <c r="L18756" s="38">
        <f>IF(AND(Colin!$G18756=$B$1,Colin!$H18756=$C$3),Colin!$I18756,)</f>
        <v>0</v>
      </c>
      <c r="M18756" s="38">
        <f>IF(AND(Colin!$G18756=$B$1,Colin!$H18756&lt;=$C$3),Colin!$I18756,)</f>
        <v>0</v>
      </c>
      <c r="N18756" s="38">
        <f>IF(AND(Colin!$G18756=$B$2,Colin!$H18756=$C$3),Colin!$I18756,)</f>
        <v>0</v>
      </c>
      <c r="O18756" s="38">
        <f>IF(AND(Colin!$G18756=$B$2,Colin!$H18756&lt;=$C$3),Colin!$I18756,)</f>
        <v>0</v>
      </c>
      <c r="P18756" s="38">
        <f>IF(Colin!$G18756&lt;$B$2,Colin!$I18756,0)</f>
        <v>0</v>
      </c>
      <c r="Q18756" s="38">
        <f>IF(Colin!$G18756&lt;$B$1,Colin!$I18756,0)</f>
        <v>0</v>
      </c>
    </row>
    <row r="18757" spans="12:17" x14ac:dyDescent="0.25">
      <c r="L18757" s="38">
        <f>IF(AND(Colin!$G18757=$B$1,Colin!$H18757=$C$3),Colin!$I18757,)</f>
        <v>0</v>
      </c>
      <c r="M18757" s="38">
        <f>IF(AND(Colin!$G18757=$B$1,Colin!$H18757&lt;=$C$3),Colin!$I18757,)</f>
        <v>0</v>
      </c>
      <c r="N18757" s="38">
        <f>IF(AND(Colin!$G18757=$B$2,Colin!$H18757=$C$3),Colin!$I18757,)</f>
        <v>0</v>
      </c>
      <c r="O18757" s="38">
        <f>IF(AND(Colin!$G18757=$B$2,Colin!$H18757&lt;=$C$3),Colin!$I18757,)</f>
        <v>0</v>
      </c>
      <c r="P18757" s="38">
        <f>IF(Colin!$G18757&lt;$B$2,Colin!$I18757,0)</f>
        <v>0</v>
      </c>
      <c r="Q18757" s="38">
        <f>IF(Colin!$G18757&lt;$B$1,Colin!$I18757,0)</f>
        <v>0</v>
      </c>
    </row>
    <row r="18758" spans="12:17" x14ac:dyDescent="0.25">
      <c r="L18758" s="38">
        <f>IF(AND(Colin!$G18758=$B$1,Colin!$H18758=$C$3),Colin!$I18758,)</f>
        <v>0</v>
      </c>
      <c r="M18758" s="38">
        <f>IF(AND(Colin!$G18758=$B$1,Colin!$H18758&lt;=$C$3),Colin!$I18758,)</f>
        <v>0</v>
      </c>
      <c r="N18758" s="38">
        <f>IF(AND(Colin!$G18758=$B$2,Colin!$H18758=$C$3),Colin!$I18758,)</f>
        <v>0</v>
      </c>
      <c r="O18758" s="38">
        <f>IF(AND(Colin!$G18758=$B$2,Colin!$H18758&lt;=$C$3),Colin!$I18758,)</f>
        <v>0</v>
      </c>
      <c r="P18758" s="38">
        <f>IF(Colin!$G18758&lt;$B$2,Colin!$I18758,0)</f>
        <v>0</v>
      </c>
      <c r="Q18758" s="38">
        <f>IF(Colin!$G18758&lt;$B$1,Colin!$I18758,0)</f>
        <v>0</v>
      </c>
    </row>
    <row r="18759" spans="12:17" x14ac:dyDescent="0.25">
      <c r="L18759" s="38">
        <f>IF(AND(Colin!$G18759=$B$1,Colin!$H18759=$C$3),Colin!$I18759,)</f>
        <v>0</v>
      </c>
      <c r="M18759" s="38">
        <f>IF(AND(Colin!$G18759=$B$1,Colin!$H18759&lt;=$C$3),Colin!$I18759,)</f>
        <v>0</v>
      </c>
      <c r="N18759" s="38">
        <f>IF(AND(Colin!$G18759=$B$2,Colin!$H18759=$C$3),Colin!$I18759,)</f>
        <v>0</v>
      </c>
      <c r="O18759" s="38">
        <f>IF(AND(Colin!$G18759=$B$2,Colin!$H18759&lt;=$C$3),Colin!$I18759,)</f>
        <v>0</v>
      </c>
      <c r="P18759" s="38">
        <f>IF(Colin!$G18759&lt;$B$2,Colin!$I18759,0)</f>
        <v>0</v>
      </c>
      <c r="Q18759" s="38">
        <f>IF(Colin!$G18759&lt;$B$1,Colin!$I18759,0)</f>
        <v>0</v>
      </c>
    </row>
    <row r="18760" spans="12:17" x14ac:dyDescent="0.25">
      <c r="L18760" s="38">
        <f>IF(AND(Colin!$G18760=$B$1,Colin!$H18760=$C$3),Colin!$I18760,)</f>
        <v>0</v>
      </c>
      <c r="M18760" s="38">
        <f>IF(AND(Colin!$G18760=$B$1,Colin!$H18760&lt;=$C$3),Colin!$I18760,)</f>
        <v>0</v>
      </c>
      <c r="N18760" s="38">
        <f>IF(AND(Colin!$G18760=$B$2,Colin!$H18760=$C$3),Colin!$I18760,)</f>
        <v>0</v>
      </c>
      <c r="O18760" s="38">
        <f>IF(AND(Colin!$G18760=$B$2,Colin!$H18760&lt;=$C$3),Colin!$I18760,)</f>
        <v>0</v>
      </c>
      <c r="P18760" s="38">
        <f>IF(Colin!$G18760&lt;$B$2,Colin!$I18760,0)</f>
        <v>0</v>
      </c>
      <c r="Q18760" s="38">
        <f>IF(Colin!$G18760&lt;$B$1,Colin!$I18760,0)</f>
        <v>0</v>
      </c>
    </row>
    <row r="18761" spans="12:17" x14ac:dyDescent="0.25">
      <c r="L18761" s="38">
        <f>IF(AND(Colin!$G18761=$B$1,Colin!$H18761=$C$3),Colin!$I18761,)</f>
        <v>0</v>
      </c>
      <c r="M18761" s="38">
        <f>IF(AND(Colin!$G18761=$B$1,Colin!$H18761&lt;=$C$3),Colin!$I18761,)</f>
        <v>0</v>
      </c>
      <c r="N18761" s="38">
        <f>IF(AND(Colin!$G18761=$B$2,Colin!$H18761=$C$3),Colin!$I18761,)</f>
        <v>0</v>
      </c>
      <c r="O18761" s="38">
        <f>IF(AND(Colin!$G18761=$B$2,Colin!$H18761&lt;=$C$3),Colin!$I18761,)</f>
        <v>0</v>
      </c>
      <c r="P18761" s="38">
        <f>IF(Colin!$G18761&lt;$B$2,Colin!$I18761,0)</f>
        <v>0</v>
      </c>
      <c r="Q18761" s="38">
        <f>IF(Colin!$G18761&lt;$B$1,Colin!$I18761,0)</f>
        <v>0</v>
      </c>
    </row>
    <row r="18762" spans="12:17" x14ac:dyDescent="0.25">
      <c r="L18762" s="38">
        <f>IF(AND(Colin!$G18762=$B$1,Colin!$H18762=$C$3),Colin!$I18762,)</f>
        <v>0</v>
      </c>
      <c r="M18762" s="38">
        <f>IF(AND(Colin!$G18762=$B$1,Colin!$H18762&lt;=$C$3),Colin!$I18762,)</f>
        <v>0</v>
      </c>
      <c r="N18762" s="38">
        <f>IF(AND(Colin!$G18762=$B$2,Colin!$H18762=$C$3),Colin!$I18762,)</f>
        <v>0</v>
      </c>
      <c r="O18762" s="38">
        <f>IF(AND(Colin!$G18762=$B$2,Colin!$H18762&lt;=$C$3),Colin!$I18762,)</f>
        <v>0</v>
      </c>
      <c r="P18762" s="38">
        <f>IF(Colin!$G18762&lt;$B$2,Colin!$I18762,0)</f>
        <v>0</v>
      </c>
      <c r="Q18762" s="38">
        <f>IF(Colin!$G18762&lt;$B$1,Colin!$I18762,0)</f>
        <v>0</v>
      </c>
    </row>
    <row r="18763" spans="12:17" x14ac:dyDescent="0.25">
      <c r="L18763" s="38">
        <f>IF(AND(Colin!$G18763=$B$1,Colin!$H18763=$C$3),Colin!$I18763,)</f>
        <v>0</v>
      </c>
      <c r="M18763" s="38">
        <f>IF(AND(Colin!$G18763=$B$1,Colin!$H18763&lt;=$C$3),Colin!$I18763,)</f>
        <v>0</v>
      </c>
      <c r="N18763" s="38">
        <f>IF(AND(Colin!$G18763=$B$2,Colin!$H18763=$C$3),Colin!$I18763,)</f>
        <v>0</v>
      </c>
      <c r="O18763" s="38">
        <f>IF(AND(Colin!$G18763=$B$2,Colin!$H18763&lt;=$C$3),Colin!$I18763,)</f>
        <v>0</v>
      </c>
      <c r="P18763" s="38">
        <f>IF(Colin!$G18763&lt;$B$2,Colin!$I18763,0)</f>
        <v>0</v>
      </c>
      <c r="Q18763" s="38">
        <f>IF(Colin!$G18763&lt;$B$1,Colin!$I18763,0)</f>
        <v>0</v>
      </c>
    </row>
    <row r="18764" spans="12:17" x14ac:dyDescent="0.25">
      <c r="L18764" s="38">
        <f>IF(AND(Colin!$G18764=$B$1,Colin!$H18764=$C$3),Colin!$I18764,)</f>
        <v>0</v>
      </c>
      <c r="M18764" s="38">
        <f>IF(AND(Colin!$G18764=$B$1,Colin!$H18764&lt;=$C$3),Colin!$I18764,)</f>
        <v>0</v>
      </c>
      <c r="N18764" s="38">
        <f>IF(AND(Colin!$G18764=$B$2,Colin!$H18764=$C$3),Colin!$I18764,)</f>
        <v>0</v>
      </c>
      <c r="O18764" s="38">
        <f>IF(AND(Colin!$G18764=$B$2,Colin!$H18764&lt;=$C$3),Colin!$I18764,)</f>
        <v>0</v>
      </c>
      <c r="P18764" s="38">
        <f>IF(Colin!$G18764&lt;$B$2,Colin!$I18764,0)</f>
        <v>0</v>
      </c>
      <c r="Q18764" s="38">
        <f>IF(Colin!$G18764&lt;$B$1,Colin!$I18764,0)</f>
        <v>0</v>
      </c>
    </row>
    <row r="18765" spans="12:17" x14ac:dyDescent="0.25">
      <c r="L18765" s="38">
        <f>IF(AND(Colin!$G18765=$B$1,Colin!$H18765=$C$3),Colin!$I18765,)</f>
        <v>0</v>
      </c>
      <c r="M18765" s="38">
        <f>IF(AND(Colin!$G18765=$B$1,Colin!$H18765&lt;=$C$3),Colin!$I18765,)</f>
        <v>0</v>
      </c>
      <c r="N18765" s="38">
        <f>IF(AND(Colin!$G18765=$B$2,Colin!$H18765=$C$3),Colin!$I18765,)</f>
        <v>0</v>
      </c>
      <c r="O18765" s="38">
        <f>IF(AND(Colin!$G18765=$B$2,Colin!$H18765&lt;=$C$3),Colin!$I18765,)</f>
        <v>0</v>
      </c>
      <c r="P18765" s="38">
        <f>IF(Colin!$G18765&lt;$B$2,Colin!$I18765,0)</f>
        <v>0</v>
      </c>
      <c r="Q18765" s="38">
        <f>IF(Colin!$G18765&lt;$B$1,Colin!$I18765,0)</f>
        <v>0</v>
      </c>
    </row>
    <row r="18766" spans="12:17" x14ac:dyDescent="0.25">
      <c r="L18766" s="38">
        <f>IF(AND(Colin!$G18766=$B$1,Colin!$H18766=$C$3),Colin!$I18766,)</f>
        <v>0</v>
      </c>
      <c r="M18766" s="38">
        <f>IF(AND(Colin!$G18766=$B$1,Colin!$H18766&lt;=$C$3),Colin!$I18766,)</f>
        <v>0</v>
      </c>
      <c r="N18766" s="38">
        <f>IF(AND(Colin!$G18766=$B$2,Colin!$H18766=$C$3),Colin!$I18766,)</f>
        <v>0</v>
      </c>
      <c r="O18766" s="38">
        <f>IF(AND(Colin!$G18766=$B$2,Colin!$H18766&lt;=$C$3),Colin!$I18766,)</f>
        <v>0</v>
      </c>
      <c r="P18766" s="38">
        <f>IF(Colin!$G18766&lt;$B$2,Colin!$I18766,0)</f>
        <v>0</v>
      </c>
      <c r="Q18766" s="38">
        <f>IF(Colin!$G18766&lt;$B$1,Colin!$I18766,0)</f>
        <v>0</v>
      </c>
    </row>
    <row r="18767" spans="12:17" x14ac:dyDescent="0.25">
      <c r="L18767" s="38">
        <f>IF(AND(Colin!$G18767=$B$1,Colin!$H18767=$C$3),Colin!$I18767,)</f>
        <v>0</v>
      </c>
      <c r="M18767" s="38">
        <f>IF(AND(Colin!$G18767=$B$1,Colin!$H18767&lt;=$C$3),Colin!$I18767,)</f>
        <v>0</v>
      </c>
      <c r="N18767" s="38">
        <f>IF(AND(Colin!$G18767=$B$2,Colin!$H18767=$C$3),Colin!$I18767,)</f>
        <v>0</v>
      </c>
      <c r="O18767" s="38">
        <f>IF(AND(Colin!$G18767=$B$2,Colin!$H18767&lt;=$C$3),Colin!$I18767,)</f>
        <v>0</v>
      </c>
      <c r="P18767" s="38">
        <f>IF(Colin!$G18767&lt;$B$2,Colin!$I18767,0)</f>
        <v>0</v>
      </c>
      <c r="Q18767" s="38">
        <f>IF(Colin!$G18767&lt;$B$1,Colin!$I18767,0)</f>
        <v>0</v>
      </c>
    </row>
    <row r="18768" spans="12:17" x14ac:dyDescent="0.25">
      <c r="L18768" s="38">
        <f>IF(AND(Colin!$G18768=$B$1,Colin!$H18768=$C$3),Colin!$I18768,)</f>
        <v>0</v>
      </c>
      <c r="M18768" s="38">
        <f>IF(AND(Colin!$G18768=$B$1,Colin!$H18768&lt;=$C$3),Colin!$I18768,)</f>
        <v>0</v>
      </c>
      <c r="N18768" s="38">
        <f>IF(AND(Colin!$G18768=$B$2,Colin!$H18768=$C$3),Colin!$I18768,)</f>
        <v>0</v>
      </c>
      <c r="O18768" s="38">
        <f>IF(AND(Colin!$G18768=$B$2,Colin!$H18768&lt;=$C$3),Colin!$I18768,)</f>
        <v>0</v>
      </c>
      <c r="P18768" s="38">
        <f>IF(Colin!$G18768&lt;$B$2,Colin!$I18768,0)</f>
        <v>0</v>
      </c>
      <c r="Q18768" s="38">
        <f>IF(Colin!$G18768&lt;$B$1,Colin!$I18768,0)</f>
        <v>0</v>
      </c>
    </row>
    <row r="18769" spans="12:17" x14ac:dyDescent="0.25">
      <c r="L18769" s="38">
        <f>IF(AND(Colin!$G18769=$B$1,Colin!$H18769=$C$3),Colin!$I18769,)</f>
        <v>0</v>
      </c>
      <c r="M18769" s="38">
        <f>IF(AND(Colin!$G18769=$B$1,Colin!$H18769&lt;=$C$3),Colin!$I18769,)</f>
        <v>0</v>
      </c>
      <c r="N18769" s="38">
        <f>IF(AND(Colin!$G18769=$B$2,Colin!$H18769=$C$3),Colin!$I18769,)</f>
        <v>0</v>
      </c>
      <c r="O18769" s="38">
        <f>IF(AND(Colin!$G18769=$B$2,Colin!$H18769&lt;=$C$3),Colin!$I18769,)</f>
        <v>0</v>
      </c>
      <c r="P18769" s="38">
        <f>IF(Colin!$G18769&lt;$B$2,Colin!$I18769,0)</f>
        <v>0</v>
      </c>
      <c r="Q18769" s="38">
        <f>IF(Colin!$G18769&lt;$B$1,Colin!$I18769,0)</f>
        <v>0</v>
      </c>
    </row>
    <row r="18770" spans="12:17" x14ac:dyDescent="0.25">
      <c r="L18770" s="38">
        <f>IF(AND(Colin!$G18770=$B$1,Colin!$H18770=$C$3),Colin!$I18770,)</f>
        <v>0</v>
      </c>
      <c r="M18770" s="38">
        <f>IF(AND(Colin!$G18770=$B$1,Colin!$H18770&lt;=$C$3),Colin!$I18770,)</f>
        <v>0</v>
      </c>
      <c r="N18770" s="38">
        <f>IF(AND(Colin!$G18770=$B$2,Colin!$H18770=$C$3),Colin!$I18770,)</f>
        <v>0</v>
      </c>
      <c r="O18770" s="38">
        <f>IF(AND(Colin!$G18770=$B$2,Colin!$H18770&lt;=$C$3),Colin!$I18770,)</f>
        <v>0</v>
      </c>
      <c r="P18770" s="38">
        <f>IF(Colin!$G18770&lt;$B$2,Colin!$I18770,0)</f>
        <v>0</v>
      </c>
      <c r="Q18770" s="38">
        <f>IF(Colin!$G18770&lt;$B$1,Colin!$I18770,0)</f>
        <v>0</v>
      </c>
    </row>
    <row r="18771" spans="12:17" x14ac:dyDescent="0.25">
      <c r="L18771" s="38">
        <f>IF(AND(Colin!$G18771=$B$1,Colin!$H18771=$C$3),Colin!$I18771,)</f>
        <v>0</v>
      </c>
      <c r="M18771" s="38">
        <f>IF(AND(Colin!$G18771=$B$1,Colin!$H18771&lt;=$C$3),Colin!$I18771,)</f>
        <v>0</v>
      </c>
      <c r="N18771" s="38">
        <f>IF(AND(Colin!$G18771=$B$2,Colin!$H18771=$C$3),Colin!$I18771,)</f>
        <v>0</v>
      </c>
      <c r="O18771" s="38">
        <f>IF(AND(Colin!$G18771=$B$2,Colin!$H18771&lt;=$C$3),Colin!$I18771,)</f>
        <v>0</v>
      </c>
      <c r="P18771" s="38">
        <f>IF(Colin!$G18771&lt;$B$2,Colin!$I18771,0)</f>
        <v>0</v>
      </c>
      <c r="Q18771" s="38">
        <f>IF(Colin!$G18771&lt;$B$1,Colin!$I18771,0)</f>
        <v>0</v>
      </c>
    </row>
    <row r="18772" spans="12:17" x14ac:dyDescent="0.25">
      <c r="L18772" s="38">
        <f>IF(AND(Colin!$G18772=$B$1,Colin!$H18772=$C$3),Colin!$I18772,)</f>
        <v>0</v>
      </c>
      <c r="M18772" s="38">
        <f>IF(AND(Colin!$G18772=$B$1,Colin!$H18772&lt;=$C$3),Colin!$I18772,)</f>
        <v>0</v>
      </c>
      <c r="N18772" s="38">
        <f>IF(AND(Colin!$G18772=$B$2,Colin!$H18772=$C$3),Colin!$I18772,)</f>
        <v>0</v>
      </c>
      <c r="O18772" s="38">
        <f>IF(AND(Colin!$G18772=$B$2,Colin!$H18772&lt;=$C$3),Colin!$I18772,)</f>
        <v>0</v>
      </c>
      <c r="P18772" s="38">
        <f>IF(Colin!$G18772&lt;$B$2,Colin!$I18772,0)</f>
        <v>0</v>
      </c>
      <c r="Q18772" s="38">
        <f>IF(Colin!$G18772&lt;$B$1,Colin!$I18772,0)</f>
        <v>0</v>
      </c>
    </row>
    <row r="18773" spans="12:17" x14ac:dyDescent="0.25">
      <c r="L18773" s="38">
        <f>IF(AND(Colin!$G18773=$B$1,Colin!$H18773=$C$3),Colin!$I18773,)</f>
        <v>0</v>
      </c>
      <c r="M18773" s="38">
        <f>IF(AND(Colin!$G18773=$B$1,Colin!$H18773&lt;=$C$3),Colin!$I18773,)</f>
        <v>0</v>
      </c>
      <c r="N18773" s="38">
        <f>IF(AND(Colin!$G18773=$B$2,Colin!$H18773=$C$3),Colin!$I18773,)</f>
        <v>0</v>
      </c>
      <c r="O18773" s="38">
        <f>IF(AND(Colin!$G18773=$B$2,Colin!$H18773&lt;=$C$3),Colin!$I18773,)</f>
        <v>0</v>
      </c>
      <c r="P18773" s="38">
        <f>IF(Colin!$G18773&lt;$B$2,Colin!$I18773,0)</f>
        <v>0</v>
      </c>
      <c r="Q18773" s="38">
        <f>IF(Colin!$G18773&lt;$B$1,Colin!$I18773,0)</f>
        <v>0</v>
      </c>
    </row>
    <row r="18774" spans="12:17" x14ac:dyDescent="0.25">
      <c r="L18774" s="38">
        <f>IF(AND(Colin!$G18774=$B$1,Colin!$H18774=$C$3),Colin!$I18774,)</f>
        <v>0</v>
      </c>
      <c r="M18774" s="38">
        <f>IF(AND(Colin!$G18774=$B$1,Colin!$H18774&lt;=$C$3),Colin!$I18774,)</f>
        <v>0</v>
      </c>
      <c r="N18774" s="38">
        <f>IF(AND(Colin!$G18774=$B$2,Colin!$H18774=$C$3),Colin!$I18774,)</f>
        <v>0</v>
      </c>
      <c r="O18774" s="38">
        <f>IF(AND(Colin!$G18774=$B$2,Colin!$H18774&lt;=$C$3),Colin!$I18774,)</f>
        <v>0</v>
      </c>
      <c r="P18774" s="38">
        <f>IF(Colin!$G18774&lt;$B$2,Colin!$I18774,0)</f>
        <v>0</v>
      </c>
      <c r="Q18774" s="38">
        <f>IF(Colin!$G18774&lt;$B$1,Colin!$I18774,0)</f>
        <v>0</v>
      </c>
    </row>
    <row r="18775" spans="12:17" x14ac:dyDescent="0.25">
      <c r="L18775" s="38">
        <f>IF(AND(Colin!$G18775=$B$1,Colin!$H18775=$C$3),Colin!$I18775,)</f>
        <v>0</v>
      </c>
      <c r="M18775" s="38">
        <f>IF(AND(Colin!$G18775=$B$1,Colin!$H18775&lt;=$C$3),Colin!$I18775,)</f>
        <v>0</v>
      </c>
      <c r="N18775" s="38">
        <f>IF(AND(Colin!$G18775=$B$2,Colin!$H18775=$C$3),Colin!$I18775,)</f>
        <v>0</v>
      </c>
      <c r="O18775" s="38">
        <f>IF(AND(Colin!$G18775=$B$2,Colin!$H18775&lt;=$C$3),Colin!$I18775,)</f>
        <v>0</v>
      </c>
      <c r="P18775" s="38">
        <f>IF(Colin!$G18775&lt;$B$2,Colin!$I18775,0)</f>
        <v>0</v>
      </c>
      <c r="Q18775" s="38">
        <f>IF(Colin!$G18775&lt;$B$1,Colin!$I18775,0)</f>
        <v>0</v>
      </c>
    </row>
    <row r="18776" spans="12:17" x14ac:dyDescent="0.25">
      <c r="L18776" s="38">
        <f>IF(AND(Colin!$G18776=$B$1,Colin!$H18776=$C$3),Colin!$I18776,)</f>
        <v>0</v>
      </c>
      <c r="M18776" s="38">
        <f>IF(AND(Colin!$G18776=$B$1,Colin!$H18776&lt;=$C$3),Colin!$I18776,)</f>
        <v>0</v>
      </c>
      <c r="N18776" s="38">
        <f>IF(AND(Colin!$G18776=$B$2,Colin!$H18776=$C$3),Colin!$I18776,)</f>
        <v>0</v>
      </c>
      <c r="O18776" s="38">
        <f>IF(AND(Colin!$G18776=$B$2,Colin!$H18776&lt;=$C$3),Colin!$I18776,)</f>
        <v>0</v>
      </c>
      <c r="P18776" s="38">
        <f>IF(Colin!$G18776&lt;$B$2,Colin!$I18776,0)</f>
        <v>0</v>
      </c>
      <c r="Q18776" s="38">
        <f>IF(Colin!$G18776&lt;$B$1,Colin!$I18776,0)</f>
        <v>0</v>
      </c>
    </row>
    <row r="18777" spans="12:17" x14ac:dyDescent="0.25">
      <c r="L18777" s="38">
        <f>IF(AND(Colin!$G18777=$B$1,Colin!$H18777=$C$3),Colin!$I18777,)</f>
        <v>0</v>
      </c>
      <c r="M18777" s="38">
        <f>IF(AND(Colin!$G18777=$B$1,Colin!$H18777&lt;=$C$3),Colin!$I18777,)</f>
        <v>0</v>
      </c>
      <c r="N18777" s="38">
        <f>IF(AND(Colin!$G18777=$B$2,Colin!$H18777=$C$3),Colin!$I18777,)</f>
        <v>0</v>
      </c>
      <c r="O18777" s="38">
        <f>IF(AND(Colin!$G18777=$B$2,Colin!$H18777&lt;=$C$3),Colin!$I18777,)</f>
        <v>0</v>
      </c>
      <c r="P18777" s="38">
        <f>IF(Colin!$G18777&lt;$B$2,Colin!$I18777,0)</f>
        <v>0</v>
      </c>
      <c r="Q18777" s="38">
        <f>IF(Colin!$G18777&lt;$B$1,Colin!$I18777,0)</f>
        <v>0</v>
      </c>
    </row>
    <row r="18778" spans="12:17" x14ac:dyDescent="0.25">
      <c r="L18778" s="38">
        <f>IF(AND(Colin!$G18778=$B$1,Colin!$H18778=$C$3),Colin!$I18778,)</f>
        <v>0</v>
      </c>
      <c r="M18778" s="38">
        <f>IF(AND(Colin!$G18778=$B$1,Colin!$H18778&lt;=$C$3),Colin!$I18778,)</f>
        <v>0</v>
      </c>
      <c r="N18778" s="38">
        <f>IF(AND(Colin!$G18778=$B$2,Colin!$H18778=$C$3),Colin!$I18778,)</f>
        <v>0</v>
      </c>
      <c r="O18778" s="38">
        <f>IF(AND(Colin!$G18778=$B$2,Colin!$H18778&lt;=$C$3),Colin!$I18778,)</f>
        <v>0</v>
      </c>
      <c r="P18778" s="38">
        <f>IF(Colin!$G18778&lt;$B$2,Colin!$I18778,0)</f>
        <v>0</v>
      </c>
      <c r="Q18778" s="38">
        <f>IF(Colin!$G18778&lt;$B$1,Colin!$I18778,0)</f>
        <v>0</v>
      </c>
    </row>
    <row r="18779" spans="12:17" x14ac:dyDescent="0.25">
      <c r="L18779" s="38">
        <f>IF(AND(Colin!$G18779=$B$1,Colin!$H18779=$C$3),Colin!$I18779,)</f>
        <v>0</v>
      </c>
      <c r="M18779" s="38">
        <f>IF(AND(Colin!$G18779=$B$1,Colin!$H18779&lt;=$C$3),Colin!$I18779,)</f>
        <v>0</v>
      </c>
      <c r="N18779" s="38">
        <f>IF(AND(Colin!$G18779=$B$2,Colin!$H18779=$C$3),Colin!$I18779,)</f>
        <v>0</v>
      </c>
      <c r="O18779" s="38">
        <f>IF(AND(Colin!$G18779=$B$2,Colin!$H18779&lt;=$C$3),Colin!$I18779,)</f>
        <v>0</v>
      </c>
      <c r="P18779" s="38">
        <f>IF(Colin!$G18779&lt;$B$2,Colin!$I18779,0)</f>
        <v>0</v>
      </c>
      <c r="Q18779" s="38">
        <f>IF(Colin!$G18779&lt;$B$1,Colin!$I18779,0)</f>
        <v>0</v>
      </c>
    </row>
    <row r="18780" spans="12:17" x14ac:dyDescent="0.25">
      <c r="L18780" s="38">
        <f>IF(AND(Colin!$G18780=$B$1,Colin!$H18780=$C$3),Colin!$I18780,)</f>
        <v>0</v>
      </c>
      <c r="M18780" s="38">
        <f>IF(AND(Colin!$G18780=$B$1,Colin!$H18780&lt;=$C$3),Colin!$I18780,)</f>
        <v>0</v>
      </c>
      <c r="N18780" s="38">
        <f>IF(AND(Colin!$G18780=$B$2,Colin!$H18780=$C$3),Colin!$I18780,)</f>
        <v>0</v>
      </c>
      <c r="O18780" s="38">
        <f>IF(AND(Colin!$G18780=$B$2,Colin!$H18780&lt;=$C$3),Colin!$I18780,)</f>
        <v>0</v>
      </c>
      <c r="P18780" s="38">
        <f>IF(Colin!$G18780&lt;$B$2,Colin!$I18780,0)</f>
        <v>0</v>
      </c>
      <c r="Q18780" s="38">
        <f>IF(Colin!$G18780&lt;$B$1,Colin!$I18780,0)</f>
        <v>0</v>
      </c>
    </row>
    <row r="18781" spans="12:17" x14ac:dyDescent="0.25">
      <c r="L18781" s="38">
        <f>IF(AND(Colin!$G18781=$B$1,Colin!$H18781=$C$3),Colin!$I18781,)</f>
        <v>0</v>
      </c>
      <c r="M18781" s="38">
        <f>IF(AND(Colin!$G18781=$B$1,Colin!$H18781&lt;=$C$3),Colin!$I18781,)</f>
        <v>0</v>
      </c>
      <c r="N18781" s="38">
        <f>IF(AND(Colin!$G18781=$B$2,Colin!$H18781=$C$3),Colin!$I18781,)</f>
        <v>0</v>
      </c>
      <c r="O18781" s="38">
        <f>IF(AND(Colin!$G18781=$B$2,Colin!$H18781&lt;=$C$3),Colin!$I18781,)</f>
        <v>0</v>
      </c>
      <c r="P18781" s="38">
        <f>IF(Colin!$G18781&lt;$B$2,Colin!$I18781,0)</f>
        <v>0</v>
      </c>
      <c r="Q18781" s="38">
        <f>IF(Colin!$G18781&lt;$B$1,Colin!$I18781,0)</f>
        <v>0</v>
      </c>
    </row>
    <row r="18782" spans="12:17" x14ac:dyDescent="0.25">
      <c r="L18782" s="38">
        <f>IF(AND(Colin!$G18782=$B$1,Colin!$H18782=$C$3),Colin!$I18782,)</f>
        <v>0</v>
      </c>
      <c r="M18782" s="38">
        <f>IF(AND(Colin!$G18782=$B$1,Colin!$H18782&lt;=$C$3),Colin!$I18782,)</f>
        <v>0</v>
      </c>
      <c r="N18782" s="38">
        <f>IF(AND(Colin!$G18782=$B$2,Colin!$H18782=$C$3),Colin!$I18782,)</f>
        <v>0</v>
      </c>
      <c r="O18782" s="38">
        <f>IF(AND(Colin!$G18782=$B$2,Colin!$H18782&lt;=$C$3),Colin!$I18782,)</f>
        <v>0</v>
      </c>
      <c r="P18782" s="38">
        <f>IF(Colin!$G18782&lt;$B$2,Colin!$I18782,0)</f>
        <v>0</v>
      </c>
      <c r="Q18782" s="38">
        <f>IF(Colin!$G18782&lt;$B$1,Colin!$I18782,0)</f>
        <v>0</v>
      </c>
    </row>
    <row r="18783" spans="12:17" x14ac:dyDescent="0.25">
      <c r="L18783" s="38">
        <f>IF(AND(Colin!$G18783=$B$1,Colin!$H18783=$C$3),Colin!$I18783,)</f>
        <v>0</v>
      </c>
      <c r="M18783" s="38">
        <f>IF(AND(Colin!$G18783=$B$1,Colin!$H18783&lt;=$C$3),Colin!$I18783,)</f>
        <v>0</v>
      </c>
      <c r="N18783" s="38">
        <f>IF(AND(Colin!$G18783=$B$2,Colin!$H18783=$C$3),Colin!$I18783,)</f>
        <v>0</v>
      </c>
      <c r="O18783" s="38">
        <f>IF(AND(Colin!$G18783=$B$2,Colin!$H18783&lt;=$C$3),Colin!$I18783,)</f>
        <v>0</v>
      </c>
      <c r="P18783" s="38">
        <f>IF(Colin!$G18783&lt;$B$2,Colin!$I18783,0)</f>
        <v>0</v>
      </c>
      <c r="Q18783" s="38">
        <f>IF(Colin!$G18783&lt;$B$1,Colin!$I18783,0)</f>
        <v>0</v>
      </c>
    </row>
    <row r="18784" spans="12:17" x14ac:dyDescent="0.25">
      <c r="L18784" s="38">
        <f>IF(AND(Colin!$G18784=$B$1,Colin!$H18784=$C$3),Colin!$I18784,)</f>
        <v>0</v>
      </c>
      <c r="M18784" s="38">
        <f>IF(AND(Colin!$G18784=$B$1,Colin!$H18784&lt;=$C$3),Colin!$I18784,)</f>
        <v>0</v>
      </c>
      <c r="N18784" s="38">
        <f>IF(AND(Colin!$G18784=$B$2,Colin!$H18784=$C$3),Colin!$I18784,)</f>
        <v>0</v>
      </c>
      <c r="O18784" s="38">
        <f>IF(AND(Colin!$G18784=$B$2,Colin!$H18784&lt;=$C$3),Colin!$I18784,)</f>
        <v>0</v>
      </c>
      <c r="P18784" s="38">
        <f>IF(Colin!$G18784&lt;$B$2,Colin!$I18784,0)</f>
        <v>0</v>
      </c>
      <c r="Q18784" s="38">
        <f>IF(Colin!$G18784&lt;$B$1,Colin!$I18784,0)</f>
        <v>0</v>
      </c>
    </row>
    <row r="18785" spans="12:17" x14ac:dyDescent="0.25">
      <c r="L18785" s="38">
        <f>IF(AND(Colin!$G18785=$B$1,Colin!$H18785=$C$3),Colin!$I18785,)</f>
        <v>0</v>
      </c>
      <c r="M18785" s="38">
        <f>IF(AND(Colin!$G18785=$B$1,Colin!$H18785&lt;=$C$3),Colin!$I18785,)</f>
        <v>0</v>
      </c>
      <c r="N18785" s="38">
        <f>IF(AND(Colin!$G18785=$B$2,Colin!$H18785=$C$3),Colin!$I18785,)</f>
        <v>0</v>
      </c>
      <c r="O18785" s="38">
        <f>IF(AND(Colin!$G18785=$B$2,Colin!$H18785&lt;=$C$3),Colin!$I18785,)</f>
        <v>0</v>
      </c>
      <c r="P18785" s="38">
        <f>IF(Colin!$G18785&lt;$B$2,Colin!$I18785,0)</f>
        <v>0</v>
      </c>
      <c r="Q18785" s="38">
        <f>IF(Colin!$G18785&lt;$B$1,Colin!$I18785,0)</f>
        <v>0</v>
      </c>
    </row>
    <row r="18786" spans="12:17" x14ac:dyDescent="0.25">
      <c r="L18786" s="38">
        <f>IF(AND(Colin!$G18786=$B$1,Colin!$H18786=$C$3),Colin!$I18786,)</f>
        <v>0</v>
      </c>
      <c r="M18786" s="38">
        <f>IF(AND(Colin!$G18786=$B$1,Colin!$H18786&lt;=$C$3),Colin!$I18786,)</f>
        <v>0</v>
      </c>
      <c r="N18786" s="38">
        <f>IF(AND(Colin!$G18786=$B$2,Colin!$H18786=$C$3),Colin!$I18786,)</f>
        <v>0</v>
      </c>
      <c r="O18786" s="38">
        <f>IF(AND(Colin!$G18786=$B$2,Colin!$H18786&lt;=$C$3),Colin!$I18786,)</f>
        <v>0</v>
      </c>
      <c r="P18786" s="38">
        <f>IF(Colin!$G18786&lt;$B$2,Colin!$I18786,0)</f>
        <v>0</v>
      </c>
      <c r="Q18786" s="38">
        <f>IF(Colin!$G18786&lt;$B$1,Colin!$I18786,0)</f>
        <v>0</v>
      </c>
    </row>
    <row r="18787" spans="12:17" x14ac:dyDescent="0.25">
      <c r="L18787" s="38">
        <f>IF(AND(Colin!$G18787=$B$1,Colin!$H18787=$C$3),Colin!$I18787,)</f>
        <v>0</v>
      </c>
      <c r="M18787" s="38">
        <f>IF(AND(Colin!$G18787=$B$1,Colin!$H18787&lt;=$C$3),Colin!$I18787,)</f>
        <v>0</v>
      </c>
      <c r="N18787" s="38">
        <f>IF(AND(Colin!$G18787=$B$2,Colin!$H18787=$C$3),Colin!$I18787,)</f>
        <v>0</v>
      </c>
      <c r="O18787" s="38">
        <f>IF(AND(Colin!$G18787=$B$2,Colin!$H18787&lt;=$C$3),Colin!$I18787,)</f>
        <v>0</v>
      </c>
      <c r="P18787" s="38">
        <f>IF(Colin!$G18787&lt;$B$2,Colin!$I18787,0)</f>
        <v>0</v>
      </c>
      <c r="Q18787" s="38">
        <f>IF(Colin!$G18787&lt;$B$1,Colin!$I18787,0)</f>
        <v>0</v>
      </c>
    </row>
    <row r="18788" spans="12:17" x14ac:dyDescent="0.25">
      <c r="L18788" s="38">
        <f>IF(AND(Colin!$G18788=$B$1,Colin!$H18788=$C$3),Colin!$I18788,)</f>
        <v>0</v>
      </c>
      <c r="M18788" s="38">
        <f>IF(AND(Colin!$G18788=$B$1,Colin!$H18788&lt;=$C$3),Colin!$I18788,)</f>
        <v>0</v>
      </c>
      <c r="N18788" s="38">
        <f>IF(AND(Colin!$G18788=$B$2,Colin!$H18788=$C$3),Colin!$I18788,)</f>
        <v>0</v>
      </c>
      <c r="O18788" s="38">
        <f>IF(AND(Colin!$G18788=$B$2,Colin!$H18788&lt;=$C$3),Colin!$I18788,)</f>
        <v>0</v>
      </c>
      <c r="P18788" s="38">
        <f>IF(Colin!$G18788&lt;$B$2,Colin!$I18788,0)</f>
        <v>0</v>
      </c>
      <c r="Q18788" s="38">
        <f>IF(Colin!$G18788&lt;$B$1,Colin!$I18788,0)</f>
        <v>0</v>
      </c>
    </row>
    <row r="18789" spans="12:17" x14ac:dyDescent="0.25">
      <c r="L18789" s="38">
        <f>IF(AND(Colin!$G18789=$B$1,Colin!$H18789=$C$3),Colin!$I18789,)</f>
        <v>0</v>
      </c>
      <c r="M18789" s="38">
        <f>IF(AND(Colin!$G18789=$B$1,Colin!$H18789&lt;=$C$3),Colin!$I18789,)</f>
        <v>0</v>
      </c>
      <c r="N18789" s="38">
        <f>IF(AND(Colin!$G18789=$B$2,Colin!$H18789=$C$3),Colin!$I18789,)</f>
        <v>0</v>
      </c>
      <c r="O18789" s="38">
        <f>IF(AND(Colin!$G18789=$B$2,Colin!$H18789&lt;=$C$3),Colin!$I18789,)</f>
        <v>0</v>
      </c>
      <c r="P18789" s="38">
        <f>IF(Colin!$G18789&lt;$B$2,Colin!$I18789,0)</f>
        <v>0</v>
      </c>
      <c r="Q18789" s="38">
        <f>IF(Colin!$G18789&lt;$B$1,Colin!$I18789,0)</f>
        <v>0</v>
      </c>
    </row>
    <row r="18790" spans="12:17" x14ac:dyDescent="0.25">
      <c r="L18790" s="38">
        <f>IF(AND(Colin!$G18790=$B$1,Colin!$H18790=$C$3),Colin!$I18790,)</f>
        <v>0</v>
      </c>
      <c r="M18790" s="38">
        <f>IF(AND(Colin!$G18790=$B$1,Colin!$H18790&lt;=$C$3),Colin!$I18790,)</f>
        <v>0</v>
      </c>
      <c r="N18790" s="38">
        <f>IF(AND(Colin!$G18790=$B$2,Colin!$H18790=$C$3),Colin!$I18790,)</f>
        <v>0</v>
      </c>
      <c r="O18790" s="38">
        <f>IF(AND(Colin!$G18790=$B$2,Colin!$H18790&lt;=$C$3),Colin!$I18790,)</f>
        <v>0</v>
      </c>
      <c r="P18790" s="38">
        <f>IF(Colin!$G18790&lt;$B$2,Colin!$I18790,0)</f>
        <v>0</v>
      </c>
      <c r="Q18790" s="38">
        <f>IF(Colin!$G18790&lt;$B$1,Colin!$I18790,0)</f>
        <v>0</v>
      </c>
    </row>
    <row r="18791" spans="12:17" x14ac:dyDescent="0.25">
      <c r="L18791" s="38">
        <f>IF(AND(Colin!$G18791=$B$1,Colin!$H18791=$C$3),Colin!$I18791,)</f>
        <v>0</v>
      </c>
      <c r="M18791" s="38">
        <f>IF(AND(Colin!$G18791=$B$1,Colin!$H18791&lt;=$C$3),Colin!$I18791,)</f>
        <v>0</v>
      </c>
      <c r="N18791" s="38">
        <f>IF(AND(Colin!$G18791=$B$2,Colin!$H18791=$C$3),Colin!$I18791,)</f>
        <v>0</v>
      </c>
      <c r="O18791" s="38">
        <f>IF(AND(Colin!$G18791=$B$2,Colin!$H18791&lt;=$C$3),Colin!$I18791,)</f>
        <v>0</v>
      </c>
      <c r="P18791" s="38">
        <f>IF(Colin!$G18791&lt;$B$2,Colin!$I18791,0)</f>
        <v>0</v>
      </c>
      <c r="Q18791" s="38">
        <f>IF(Colin!$G18791&lt;$B$1,Colin!$I18791,0)</f>
        <v>0</v>
      </c>
    </row>
    <row r="18792" spans="12:17" x14ac:dyDescent="0.25">
      <c r="L18792" s="38">
        <f>IF(AND(Colin!$G18792=$B$1,Colin!$H18792=$C$3),Colin!$I18792,)</f>
        <v>0</v>
      </c>
      <c r="M18792" s="38">
        <f>IF(AND(Colin!$G18792=$B$1,Colin!$H18792&lt;=$C$3),Colin!$I18792,)</f>
        <v>0</v>
      </c>
      <c r="N18792" s="38">
        <f>IF(AND(Colin!$G18792=$B$2,Colin!$H18792=$C$3),Colin!$I18792,)</f>
        <v>0</v>
      </c>
      <c r="O18792" s="38">
        <f>IF(AND(Colin!$G18792=$B$2,Colin!$H18792&lt;=$C$3),Colin!$I18792,)</f>
        <v>0</v>
      </c>
      <c r="P18792" s="38">
        <f>IF(Colin!$G18792&lt;$B$2,Colin!$I18792,0)</f>
        <v>0</v>
      </c>
      <c r="Q18792" s="38">
        <f>IF(Colin!$G18792&lt;$B$1,Colin!$I18792,0)</f>
        <v>0</v>
      </c>
    </row>
    <row r="18793" spans="12:17" x14ac:dyDescent="0.25">
      <c r="L18793" s="38">
        <f>IF(AND(Colin!$G18793=$B$1,Colin!$H18793=$C$3),Colin!$I18793,)</f>
        <v>0</v>
      </c>
      <c r="M18793" s="38">
        <f>IF(AND(Colin!$G18793=$B$1,Colin!$H18793&lt;=$C$3),Colin!$I18793,)</f>
        <v>0</v>
      </c>
      <c r="N18793" s="38">
        <f>IF(AND(Colin!$G18793=$B$2,Colin!$H18793=$C$3),Colin!$I18793,)</f>
        <v>0</v>
      </c>
      <c r="O18793" s="38">
        <f>IF(AND(Colin!$G18793=$B$2,Colin!$H18793&lt;=$C$3),Colin!$I18793,)</f>
        <v>0</v>
      </c>
      <c r="P18793" s="38">
        <f>IF(Colin!$G18793&lt;$B$2,Colin!$I18793,0)</f>
        <v>0</v>
      </c>
      <c r="Q18793" s="38">
        <f>IF(Colin!$G18793&lt;$B$1,Colin!$I18793,0)</f>
        <v>0</v>
      </c>
    </row>
    <row r="18794" spans="12:17" x14ac:dyDescent="0.25">
      <c r="L18794" s="38">
        <f>IF(AND(Colin!$G18794=$B$1,Colin!$H18794=$C$3),Colin!$I18794,)</f>
        <v>0</v>
      </c>
      <c r="M18794" s="38">
        <f>IF(AND(Colin!$G18794=$B$1,Colin!$H18794&lt;=$C$3),Colin!$I18794,)</f>
        <v>0</v>
      </c>
      <c r="N18794" s="38">
        <f>IF(AND(Colin!$G18794=$B$2,Colin!$H18794=$C$3),Colin!$I18794,)</f>
        <v>0</v>
      </c>
      <c r="O18794" s="38">
        <f>IF(AND(Colin!$G18794=$B$2,Colin!$H18794&lt;=$C$3),Colin!$I18794,)</f>
        <v>0</v>
      </c>
      <c r="P18794" s="38">
        <f>IF(Colin!$G18794&lt;$B$2,Colin!$I18794,0)</f>
        <v>0</v>
      </c>
      <c r="Q18794" s="38">
        <f>IF(Colin!$G18794&lt;$B$1,Colin!$I18794,0)</f>
        <v>0</v>
      </c>
    </row>
    <row r="18795" spans="12:17" x14ac:dyDescent="0.25">
      <c r="L18795" s="38">
        <f>IF(AND(Colin!$G18795=$B$1,Colin!$H18795=$C$3),Colin!$I18795,)</f>
        <v>0</v>
      </c>
      <c r="M18795" s="38">
        <f>IF(AND(Colin!$G18795=$B$1,Colin!$H18795&lt;=$C$3),Colin!$I18795,)</f>
        <v>0</v>
      </c>
      <c r="N18795" s="38">
        <f>IF(AND(Colin!$G18795=$B$2,Colin!$H18795=$C$3),Colin!$I18795,)</f>
        <v>0</v>
      </c>
      <c r="O18795" s="38">
        <f>IF(AND(Colin!$G18795=$B$2,Colin!$H18795&lt;=$C$3),Colin!$I18795,)</f>
        <v>0</v>
      </c>
      <c r="P18795" s="38">
        <f>IF(Colin!$G18795&lt;$B$2,Colin!$I18795,0)</f>
        <v>0</v>
      </c>
      <c r="Q18795" s="38">
        <f>IF(Colin!$G18795&lt;$B$1,Colin!$I18795,0)</f>
        <v>0</v>
      </c>
    </row>
    <row r="18796" spans="12:17" x14ac:dyDescent="0.25">
      <c r="L18796" s="38">
        <f>IF(AND(Colin!$G18796=$B$1,Colin!$H18796=$C$3),Colin!$I18796,)</f>
        <v>0</v>
      </c>
      <c r="M18796" s="38">
        <f>IF(AND(Colin!$G18796=$B$1,Colin!$H18796&lt;=$C$3),Colin!$I18796,)</f>
        <v>0</v>
      </c>
      <c r="N18796" s="38">
        <f>IF(AND(Colin!$G18796=$B$2,Colin!$H18796=$C$3),Colin!$I18796,)</f>
        <v>0</v>
      </c>
      <c r="O18796" s="38">
        <f>IF(AND(Colin!$G18796=$B$2,Colin!$H18796&lt;=$C$3),Colin!$I18796,)</f>
        <v>0</v>
      </c>
      <c r="P18796" s="38">
        <f>IF(Colin!$G18796&lt;$B$2,Colin!$I18796,0)</f>
        <v>0</v>
      </c>
      <c r="Q18796" s="38">
        <f>IF(Colin!$G18796&lt;$B$1,Colin!$I18796,0)</f>
        <v>0</v>
      </c>
    </row>
    <row r="18797" spans="12:17" x14ac:dyDescent="0.25">
      <c r="L18797" s="38">
        <f>IF(AND(Colin!$G18797=$B$1,Colin!$H18797=$C$3),Colin!$I18797,)</f>
        <v>0</v>
      </c>
      <c r="M18797" s="38">
        <f>IF(AND(Colin!$G18797=$B$1,Colin!$H18797&lt;=$C$3),Colin!$I18797,)</f>
        <v>0</v>
      </c>
      <c r="N18797" s="38">
        <f>IF(AND(Colin!$G18797=$B$2,Colin!$H18797=$C$3),Colin!$I18797,)</f>
        <v>0</v>
      </c>
      <c r="O18797" s="38">
        <f>IF(AND(Colin!$G18797=$B$2,Colin!$H18797&lt;=$C$3),Colin!$I18797,)</f>
        <v>0</v>
      </c>
      <c r="P18797" s="38">
        <f>IF(Colin!$G18797&lt;$B$2,Colin!$I18797,0)</f>
        <v>0</v>
      </c>
      <c r="Q18797" s="38">
        <f>IF(Colin!$G18797&lt;$B$1,Colin!$I18797,0)</f>
        <v>0</v>
      </c>
    </row>
    <row r="18798" spans="12:17" x14ac:dyDescent="0.25">
      <c r="L18798" s="38">
        <f>IF(AND(Colin!$G18798=$B$1,Colin!$H18798=$C$3),Colin!$I18798,)</f>
        <v>0</v>
      </c>
      <c r="M18798" s="38">
        <f>IF(AND(Colin!$G18798=$B$1,Colin!$H18798&lt;=$C$3),Colin!$I18798,)</f>
        <v>0</v>
      </c>
      <c r="N18798" s="38">
        <f>IF(AND(Colin!$G18798=$B$2,Colin!$H18798=$C$3),Colin!$I18798,)</f>
        <v>0</v>
      </c>
      <c r="O18798" s="38">
        <f>IF(AND(Colin!$G18798=$B$2,Colin!$H18798&lt;=$C$3),Colin!$I18798,)</f>
        <v>0</v>
      </c>
      <c r="P18798" s="38">
        <f>IF(Colin!$G18798&lt;$B$2,Colin!$I18798,0)</f>
        <v>0</v>
      </c>
      <c r="Q18798" s="38">
        <f>IF(Colin!$G18798&lt;$B$1,Colin!$I18798,0)</f>
        <v>0</v>
      </c>
    </row>
    <row r="18799" spans="12:17" x14ac:dyDescent="0.25">
      <c r="L18799" s="38">
        <f>IF(AND(Colin!$G18799=$B$1,Colin!$H18799=$C$3),Colin!$I18799,)</f>
        <v>0</v>
      </c>
      <c r="M18799" s="38">
        <f>IF(AND(Colin!$G18799=$B$1,Colin!$H18799&lt;=$C$3),Colin!$I18799,)</f>
        <v>0</v>
      </c>
      <c r="N18799" s="38">
        <f>IF(AND(Colin!$G18799=$B$2,Colin!$H18799=$C$3),Colin!$I18799,)</f>
        <v>0</v>
      </c>
      <c r="O18799" s="38">
        <f>IF(AND(Colin!$G18799=$B$2,Colin!$H18799&lt;=$C$3),Colin!$I18799,)</f>
        <v>0</v>
      </c>
      <c r="P18799" s="38">
        <f>IF(Colin!$G18799&lt;$B$2,Colin!$I18799,0)</f>
        <v>0</v>
      </c>
      <c r="Q18799" s="38">
        <f>IF(Colin!$G18799&lt;$B$1,Colin!$I18799,0)</f>
        <v>0</v>
      </c>
    </row>
    <row r="18800" spans="12:17" x14ac:dyDescent="0.25">
      <c r="L18800" s="38">
        <f>IF(AND(Colin!$G18800=$B$1,Colin!$H18800=$C$3),Colin!$I18800,)</f>
        <v>0</v>
      </c>
      <c r="M18800" s="38">
        <f>IF(AND(Colin!$G18800=$B$1,Colin!$H18800&lt;=$C$3),Colin!$I18800,)</f>
        <v>0</v>
      </c>
      <c r="N18800" s="38">
        <f>IF(AND(Colin!$G18800=$B$2,Colin!$H18800=$C$3),Colin!$I18800,)</f>
        <v>0</v>
      </c>
      <c r="O18800" s="38">
        <f>IF(AND(Colin!$G18800=$B$2,Colin!$H18800&lt;=$C$3),Colin!$I18800,)</f>
        <v>0</v>
      </c>
      <c r="P18800" s="38">
        <f>IF(Colin!$G18800&lt;$B$2,Colin!$I18800,0)</f>
        <v>0</v>
      </c>
      <c r="Q18800" s="38">
        <f>IF(Colin!$G18800&lt;$B$1,Colin!$I18800,0)</f>
        <v>0</v>
      </c>
    </row>
    <row r="18801" spans="12:17" x14ac:dyDescent="0.25">
      <c r="L18801" s="38">
        <f>IF(AND(Colin!$G18801=$B$1,Colin!$H18801=$C$3),Colin!$I18801,)</f>
        <v>0</v>
      </c>
      <c r="M18801" s="38">
        <f>IF(AND(Colin!$G18801=$B$1,Colin!$H18801&lt;=$C$3),Colin!$I18801,)</f>
        <v>0</v>
      </c>
      <c r="N18801" s="38">
        <f>IF(AND(Colin!$G18801=$B$2,Colin!$H18801=$C$3),Colin!$I18801,)</f>
        <v>0</v>
      </c>
      <c r="O18801" s="38">
        <f>IF(AND(Colin!$G18801=$B$2,Colin!$H18801&lt;=$C$3),Colin!$I18801,)</f>
        <v>0</v>
      </c>
      <c r="P18801" s="38">
        <f>IF(Colin!$G18801&lt;$B$2,Colin!$I18801,0)</f>
        <v>0</v>
      </c>
      <c r="Q18801" s="38">
        <f>IF(Colin!$G18801&lt;$B$1,Colin!$I18801,0)</f>
        <v>0</v>
      </c>
    </row>
    <row r="18802" spans="12:17" x14ac:dyDescent="0.25">
      <c r="L18802" s="38">
        <f>IF(AND(Colin!$G18802=$B$1,Colin!$H18802=$C$3),Colin!$I18802,)</f>
        <v>0</v>
      </c>
      <c r="M18802" s="38">
        <f>IF(AND(Colin!$G18802=$B$1,Colin!$H18802&lt;=$C$3),Colin!$I18802,)</f>
        <v>0</v>
      </c>
      <c r="N18802" s="38">
        <f>IF(AND(Colin!$G18802=$B$2,Colin!$H18802=$C$3),Colin!$I18802,)</f>
        <v>0</v>
      </c>
      <c r="O18802" s="38">
        <f>IF(AND(Colin!$G18802=$B$2,Colin!$H18802&lt;=$C$3),Colin!$I18802,)</f>
        <v>0</v>
      </c>
      <c r="P18802" s="38">
        <f>IF(Colin!$G18802&lt;$B$2,Colin!$I18802,0)</f>
        <v>0</v>
      </c>
      <c r="Q18802" s="38">
        <f>IF(Colin!$G18802&lt;$B$1,Colin!$I18802,0)</f>
        <v>0</v>
      </c>
    </row>
    <row r="18803" spans="12:17" x14ac:dyDescent="0.25">
      <c r="L18803" s="38">
        <f>IF(AND(Colin!$G18803=$B$1,Colin!$H18803=$C$3),Colin!$I18803,)</f>
        <v>0</v>
      </c>
      <c r="M18803" s="38">
        <f>IF(AND(Colin!$G18803=$B$1,Colin!$H18803&lt;=$C$3),Colin!$I18803,)</f>
        <v>0</v>
      </c>
      <c r="N18803" s="38">
        <f>IF(AND(Colin!$G18803=$B$2,Colin!$H18803=$C$3),Colin!$I18803,)</f>
        <v>0</v>
      </c>
      <c r="O18803" s="38">
        <f>IF(AND(Colin!$G18803=$B$2,Colin!$H18803&lt;=$C$3),Colin!$I18803,)</f>
        <v>0</v>
      </c>
      <c r="P18803" s="38">
        <f>IF(Colin!$G18803&lt;$B$2,Colin!$I18803,0)</f>
        <v>0</v>
      </c>
      <c r="Q18803" s="38">
        <f>IF(Colin!$G18803&lt;$B$1,Colin!$I18803,0)</f>
        <v>0</v>
      </c>
    </row>
    <row r="18804" spans="12:17" x14ac:dyDescent="0.25">
      <c r="L18804" s="38">
        <f>IF(AND(Colin!$G18804=$B$1,Colin!$H18804=$C$3),Colin!$I18804,)</f>
        <v>0</v>
      </c>
      <c r="M18804" s="38">
        <f>IF(AND(Colin!$G18804=$B$1,Colin!$H18804&lt;=$C$3),Colin!$I18804,)</f>
        <v>0</v>
      </c>
      <c r="N18804" s="38">
        <f>IF(AND(Colin!$G18804=$B$2,Colin!$H18804=$C$3),Colin!$I18804,)</f>
        <v>0</v>
      </c>
      <c r="O18804" s="38">
        <f>IF(AND(Colin!$G18804=$B$2,Colin!$H18804&lt;=$C$3),Colin!$I18804,)</f>
        <v>0</v>
      </c>
      <c r="P18804" s="38">
        <f>IF(Colin!$G18804&lt;$B$2,Colin!$I18804,0)</f>
        <v>0</v>
      </c>
      <c r="Q18804" s="38">
        <f>IF(Colin!$G18804&lt;$B$1,Colin!$I18804,0)</f>
        <v>0</v>
      </c>
    </row>
    <row r="18805" spans="12:17" x14ac:dyDescent="0.25">
      <c r="L18805" s="38">
        <f>IF(AND(Colin!$G18805=$B$1,Colin!$H18805=$C$3),Colin!$I18805,)</f>
        <v>0</v>
      </c>
      <c r="M18805" s="38">
        <f>IF(AND(Colin!$G18805=$B$1,Colin!$H18805&lt;=$C$3),Colin!$I18805,)</f>
        <v>0</v>
      </c>
      <c r="N18805" s="38">
        <f>IF(AND(Colin!$G18805=$B$2,Colin!$H18805=$C$3),Colin!$I18805,)</f>
        <v>0</v>
      </c>
      <c r="O18805" s="38">
        <f>IF(AND(Colin!$G18805=$B$2,Colin!$H18805&lt;=$C$3),Colin!$I18805,)</f>
        <v>0</v>
      </c>
      <c r="P18805" s="38">
        <f>IF(Colin!$G18805&lt;$B$2,Colin!$I18805,0)</f>
        <v>0</v>
      </c>
      <c r="Q18805" s="38">
        <f>IF(Colin!$G18805&lt;$B$1,Colin!$I18805,0)</f>
        <v>0</v>
      </c>
    </row>
    <row r="18806" spans="12:17" x14ac:dyDescent="0.25">
      <c r="L18806" s="38">
        <f>IF(AND(Colin!$G18806=$B$1,Colin!$H18806=$C$3),Colin!$I18806,)</f>
        <v>0</v>
      </c>
      <c r="M18806" s="38">
        <f>IF(AND(Colin!$G18806=$B$1,Colin!$H18806&lt;=$C$3),Colin!$I18806,)</f>
        <v>0</v>
      </c>
      <c r="N18806" s="38">
        <f>IF(AND(Colin!$G18806=$B$2,Colin!$H18806=$C$3),Colin!$I18806,)</f>
        <v>0</v>
      </c>
      <c r="O18806" s="38">
        <f>IF(AND(Colin!$G18806=$B$2,Colin!$H18806&lt;=$C$3),Colin!$I18806,)</f>
        <v>0</v>
      </c>
      <c r="P18806" s="38">
        <f>IF(Colin!$G18806&lt;$B$2,Colin!$I18806,0)</f>
        <v>0</v>
      </c>
      <c r="Q18806" s="38">
        <f>IF(Colin!$G18806&lt;$B$1,Colin!$I18806,0)</f>
        <v>0</v>
      </c>
    </row>
    <row r="18807" spans="12:17" x14ac:dyDescent="0.25">
      <c r="L18807" s="38">
        <f>IF(AND(Colin!$G18807=$B$1,Colin!$H18807=$C$3),Colin!$I18807,)</f>
        <v>0</v>
      </c>
      <c r="M18807" s="38">
        <f>IF(AND(Colin!$G18807=$B$1,Colin!$H18807&lt;=$C$3),Colin!$I18807,)</f>
        <v>0</v>
      </c>
      <c r="N18807" s="38">
        <f>IF(AND(Colin!$G18807=$B$2,Colin!$H18807=$C$3),Colin!$I18807,)</f>
        <v>0</v>
      </c>
      <c r="O18807" s="38">
        <f>IF(AND(Colin!$G18807=$B$2,Colin!$H18807&lt;=$C$3),Colin!$I18807,)</f>
        <v>0</v>
      </c>
      <c r="P18807" s="38">
        <f>IF(Colin!$G18807&lt;$B$2,Colin!$I18807,0)</f>
        <v>0</v>
      </c>
      <c r="Q18807" s="38">
        <f>IF(Colin!$G18807&lt;$B$1,Colin!$I18807,0)</f>
        <v>0</v>
      </c>
    </row>
    <row r="18808" spans="12:17" x14ac:dyDescent="0.25">
      <c r="L18808" s="38">
        <f>IF(AND(Colin!$G18808=$B$1,Colin!$H18808=$C$3),Colin!$I18808,)</f>
        <v>0</v>
      </c>
      <c r="M18808" s="38">
        <f>IF(AND(Colin!$G18808=$B$1,Colin!$H18808&lt;=$C$3),Colin!$I18808,)</f>
        <v>0</v>
      </c>
      <c r="N18808" s="38">
        <f>IF(AND(Colin!$G18808=$B$2,Colin!$H18808=$C$3),Colin!$I18808,)</f>
        <v>0</v>
      </c>
      <c r="O18808" s="38">
        <f>IF(AND(Colin!$G18808=$B$2,Colin!$H18808&lt;=$C$3),Colin!$I18808,)</f>
        <v>0</v>
      </c>
      <c r="P18808" s="38">
        <f>IF(Colin!$G18808&lt;$B$2,Colin!$I18808,0)</f>
        <v>0</v>
      </c>
      <c r="Q18808" s="38">
        <f>IF(Colin!$G18808&lt;$B$1,Colin!$I18808,0)</f>
        <v>0</v>
      </c>
    </row>
    <row r="18809" spans="12:17" x14ac:dyDescent="0.25">
      <c r="L18809" s="38">
        <f>IF(AND(Colin!$G18809=$B$1,Colin!$H18809=$C$3),Colin!$I18809,)</f>
        <v>0</v>
      </c>
      <c r="M18809" s="38">
        <f>IF(AND(Colin!$G18809=$B$1,Colin!$H18809&lt;=$C$3),Colin!$I18809,)</f>
        <v>0</v>
      </c>
      <c r="N18809" s="38">
        <f>IF(AND(Colin!$G18809=$B$2,Colin!$H18809=$C$3),Colin!$I18809,)</f>
        <v>0</v>
      </c>
      <c r="O18809" s="38">
        <f>IF(AND(Colin!$G18809=$B$2,Colin!$H18809&lt;=$C$3),Colin!$I18809,)</f>
        <v>0</v>
      </c>
      <c r="P18809" s="38">
        <f>IF(Colin!$G18809&lt;$B$2,Colin!$I18809,0)</f>
        <v>0</v>
      </c>
      <c r="Q18809" s="38">
        <f>IF(Colin!$G18809&lt;$B$1,Colin!$I18809,0)</f>
        <v>0</v>
      </c>
    </row>
    <row r="18810" spans="12:17" x14ac:dyDescent="0.25">
      <c r="L18810" s="38">
        <f>IF(AND(Colin!$G18810=$B$1,Colin!$H18810=$C$3),Colin!$I18810,)</f>
        <v>0</v>
      </c>
      <c r="M18810" s="38">
        <f>IF(AND(Colin!$G18810=$B$1,Colin!$H18810&lt;=$C$3),Colin!$I18810,)</f>
        <v>0</v>
      </c>
      <c r="N18810" s="38">
        <f>IF(AND(Colin!$G18810=$B$2,Colin!$H18810=$C$3),Colin!$I18810,)</f>
        <v>0</v>
      </c>
      <c r="O18810" s="38">
        <f>IF(AND(Colin!$G18810=$B$2,Colin!$H18810&lt;=$C$3),Colin!$I18810,)</f>
        <v>0</v>
      </c>
      <c r="P18810" s="38">
        <f>IF(Colin!$G18810&lt;$B$2,Colin!$I18810,0)</f>
        <v>0</v>
      </c>
      <c r="Q18810" s="38">
        <f>IF(Colin!$G18810&lt;$B$1,Colin!$I18810,0)</f>
        <v>0</v>
      </c>
    </row>
    <row r="18811" spans="12:17" x14ac:dyDescent="0.25">
      <c r="L18811" s="38">
        <f>IF(AND(Colin!$G18811=$B$1,Colin!$H18811=$C$3),Colin!$I18811,)</f>
        <v>0</v>
      </c>
      <c r="M18811" s="38">
        <f>IF(AND(Colin!$G18811=$B$1,Colin!$H18811&lt;=$C$3),Colin!$I18811,)</f>
        <v>0</v>
      </c>
      <c r="N18811" s="38">
        <f>IF(AND(Colin!$G18811=$B$2,Colin!$H18811=$C$3),Colin!$I18811,)</f>
        <v>0</v>
      </c>
      <c r="O18811" s="38">
        <f>IF(AND(Colin!$G18811=$B$2,Colin!$H18811&lt;=$C$3),Colin!$I18811,)</f>
        <v>0</v>
      </c>
      <c r="P18811" s="38">
        <f>IF(Colin!$G18811&lt;$B$2,Colin!$I18811,0)</f>
        <v>0</v>
      </c>
      <c r="Q18811" s="38">
        <f>IF(Colin!$G18811&lt;$B$1,Colin!$I18811,0)</f>
        <v>0</v>
      </c>
    </row>
    <row r="18812" spans="12:17" x14ac:dyDescent="0.25">
      <c r="L18812" s="38">
        <f>IF(AND(Colin!$G18812=$B$1,Colin!$H18812=$C$3),Colin!$I18812,)</f>
        <v>0</v>
      </c>
      <c r="M18812" s="38">
        <f>IF(AND(Colin!$G18812=$B$1,Colin!$H18812&lt;=$C$3),Colin!$I18812,)</f>
        <v>0</v>
      </c>
      <c r="N18812" s="38">
        <f>IF(AND(Colin!$G18812=$B$2,Colin!$H18812=$C$3),Colin!$I18812,)</f>
        <v>0</v>
      </c>
      <c r="O18812" s="38">
        <f>IF(AND(Colin!$G18812=$B$2,Colin!$H18812&lt;=$C$3),Colin!$I18812,)</f>
        <v>0</v>
      </c>
      <c r="P18812" s="38">
        <f>IF(Colin!$G18812&lt;$B$2,Colin!$I18812,0)</f>
        <v>0</v>
      </c>
      <c r="Q18812" s="38">
        <f>IF(Colin!$G18812&lt;$B$1,Colin!$I18812,0)</f>
        <v>0</v>
      </c>
    </row>
    <row r="18813" spans="12:17" x14ac:dyDescent="0.25">
      <c r="L18813" s="38">
        <f>IF(AND(Colin!$G18813=$B$1,Colin!$H18813=$C$3),Colin!$I18813,)</f>
        <v>0</v>
      </c>
      <c r="M18813" s="38">
        <f>IF(AND(Colin!$G18813=$B$1,Colin!$H18813&lt;=$C$3),Colin!$I18813,)</f>
        <v>0</v>
      </c>
      <c r="N18813" s="38">
        <f>IF(AND(Colin!$G18813=$B$2,Colin!$H18813=$C$3),Colin!$I18813,)</f>
        <v>0</v>
      </c>
      <c r="O18813" s="38">
        <f>IF(AND(Colin!$G18813=$B$2,Colin!$H18813&lt;=$C$3),Colin!$I18813,)</f>
        <v>0</v>
      </c>
      <c r="P18813" s="38">
        <f>IF(Colin!$G18813&lt;$B$2,Colin!$I18813,0)</f>
        <v>0</v>
      </c>
      <c r="Q18813" s="38">
        <f>IF(Colin!$G18813&lt;$B$1,Colin!$I18813,0)</f>
        <v>0</v>
      </c>
    </row>
    <row r="18814" spans="12:17" x14ac:dyDescent="0.25">
      <c r="L18814" s="38">
        <f>IF(AND(Colin!$G18814=$B$1,Colin!$H18814=$C$3),Colin!$I18814,)</f>
        <v>0</v>
      </c>
      <c r="M18814" s="38">
        <f>IF(AND(Colin!$G18814=$B$1,Colin!$H18814&lt;=$C$3),Colin!$I18814,)</f>
        <v>0</v>
      </c>
      <c r="N18814" s="38">
        <f>IF(AND(Colin!$G18814=$B$2,Colin!$H18814=$C$3),Colin!$I18814,)</f>
        <v>0</v>
      </c>
      <c r="O18814" s="38">
        <f>IF(AND(Colin!$G18814=$B$2,Colin!$H18814&lt;=$C$3),Colin!$I18814,)</f>
        <v>0</v>
      </c>
      <c r="P18814" s="38">
        <f>IF(Colin!$G18814&lt;$B$2,Colin!$I18814,0)</f>
        <v>0</v>
      </c>
      <c r="Q18814" s="38">
        <f>IF(Colin!$G18814&lt;$B$1,Colin!$I18814,0)</f>
        <v>0</v>
      </c>
    </row>
    <row r="18815" spans="12:17" x14ac:dyDescent="0.25">
      <c r="L18815" s="38">
        <f>IF(AND(Colin!$G18815=$B$1,Colin!$H18815=$C$3),Colin!$I18815,)</f>
        <v>0</v>
      </c>
      <c r="M18815" s="38">
        <f>IF(AND(Colin!$G18815=$B$1,Colin!$H18815&lt;=$C$3),Colin!$I18815,)</f>
        <v>0</v>
      </c>
      <c r="N18815" s="38">
        <f>IF(AND(Colin!$G18815=$B$2,Colin!$H18815=$C$3),Colin!$I18815,)</f>
        <v>0</v>
      </c>
      <c r="O18815" s="38">
        <f>IF(AND(Colin!$G18815=$B$2,Colin!$H18815&lt;=$C$3),Colin!$I18815,)</f>
        <v>0</v>
      </c>
      <c r="P18815" s="38">
        <f>IF(Colin!$G18815&lt;$B$2,Colin!$I18815,0)</f>
        <v>0</v>
      </c>
      <c r="Q18815" s="38">
        <f>IF(Colin!$G18815&lt;$B$1,Colin!$I18815,0)</f>
        <v>0</v>
      </c>
    </row>
    <row r="18816" spans="12:17" x14ac:dyDescent="0.25">
      <c r="L18816" s="38">
        <f>IF(AND(Colin!$G18816=$B$1,Colin!$H18816=$C$3),Colin!$I18816,)</f>
        <v>0</v>
      </c>
      <c r="M18816" s="38">
        <f>IF(AND(Colin!$G18816=$B$1,Colin!$H18816&lt;=$C$3),Colin!$I18816,)</f>
        <v>0</v>
      </c>
      <c r="N18816" s="38">
        <f>IF(AND(Colin!$G18816=$B$2,Colin!$H18816=$C$3),Colin!$I18816,)</f>
        <v>0</v>
      </c>
      <c r="O18816" s="38">
        <f>IF(AND(Colin!$G18816=$B$2,Colin!$H18816&lt;=$C$3),Colin!$I18816,)</f>
        <v>0</v>
      </c>
      <c r="P18816" s="38">
        <f>IF(Colin!$G18816&lt;$B$2,Colin!$I18816,0)</f>
        <v>0</v>
      </c>
      <c r="Q18816" s="38">
        <f>IF(Colin!$G18816&lt;$B$1,Colin!$I18816,0)</f>
        <v>0</v>
      </c>
    </row>
    <row r="18817" spans="12:17" x14ac:dyDescent="0.25">
      <c r="L18817" s="38">
        <f>IF(AND(Colin!$G18817=$B$1,Colin!$H18817=$C$3),Colin!$I18817,)</f>
        <v>0</v>
      </c>
      <c r="M18817" s="38">
        <f>IF(AND(Colin!$G18817=$B$1,Colin!$H18817&lt;=$C$3),Colin!$I18817,)</f>
        <v>0</v>
      </c>
      <c r="N18817" s="38">
        <f>IF(AND(Colin!$G18817=$B$2,Colin!$H18817=$C$3),Colin!$I18817,)</f>
        <v>0</v>
      </c>
      <c r="O18817" s="38">
        <f>IF(AND(Colin!$G18817=$B$2,Colin!$H18817&lt;=$C$3),Colin!$I18817,)</f>
        <v>0</v>
      </c>
      <c r="P18817" s="38">
        <f>IF(Colin!$G18817&lt;$B$2,Colin!$I18817,0)</f>
        <v>0</v>
      </c>
      <c r="Q18817" s="38">
        <f>IF(Colin!$G18817&lt;$B$1,Colin!$I18817,0)</f>
        <v>0</v>
      </c>
    </row>
    <row r="18818" spans="12:17" x14ac:dyDescent="0.25">
      <c r="L18818" s="38">
        <f>IF(AND(Colin!$G18818=$B$1,Colin!$H18818=$C$3),Colin!$I18818,)</f>
        <v>0</v>
      </c>
      <c r="M18818" s="38">
        <f>IF(AND(Colin!$G18818=$B$1,Colin!$H18818&lt;=$C$3),Colin!$I18818,)</f>
        <v>0</v>
      </c>
      <c r="N18818" s="38">
        <f>IF(AND(Colin!$G18818=$B$2,Colin!$H18818=$C$3),Colin!$I18818,)</f>
        <v>0</v>
      </c>
      <c r="O18818" s="38">
        <f>IF(AND(Colin!$G18818=$B$2,Colin!$H18818&lt;=$C$3),Colin!$I18818,)</f>
        <v>0</v>
      </c>
      <c r="P18818" s="38">
        <f>IF(Colin!$G18818&lt;$B$2,Colin!$I18818,0)</f>
        <v>0</v>
      </c>
      <c r="Q18818" s="38">
        <f>IF(Colin!$G18818&lt;$B$1,Colin!$I18818,0)</f>
        <v>0</v>
      </c>
    </row>
    <row r="18819" spans="12:17" x14ac:dyDescent="0.25">
      <c r="L18819" s="38">
        <f>IF(AND(Colin!$G18819=$B$1,Colin!$H18819=$C$3),Colin!$I18819,)</f>
        <v>0</v>
      </c>
      <c r="M18819" s="38">
        <f>IF(AND(Colin!$G18819=$B$1,Colin!$H18819&lt;=$C$3),Colin!$I18819,)</f>
        <v>0</v>
      </c>
      <c r="N18819" s="38">
        <f>IF(AND(Colin!$G18819=$B$2,Colin!$H18819=$C$3),Colin!$I18819,)</f>
        <v>0</v>
      </c>
      <c r="O18819" s="38">
        <f>IF(AND(Colin!$G18819=$B$2,Colin!$H18819&lt;=$C$3),Colin!$I18819,)</f>
        <v>0</v>
      </c>
      <c r="P18819" s="38">
        <f>IF(Colin!$G18819&lt;$B$2,Colin!$I18819,0)</f>
        <v>0</v>
      </c>
      <c r="Q18819" s="38">
        <f>IF(Colin!$G18819&lt;$B$1,Colin!$I18819,0)</f>
        <v>0</v>
      </c>
    </row>
    <row r="18820" spans="12:17" x14ac:dyDescent="0.25">
      <c r="L18820" s="38">
        <f>IF(AND(Colin!$G18820=$B$1,Colin!$H18820=$C$3),Colin!$I18820,)</f>
        <v>0</v>
      </c>
      <c r="M18820" s="38">
        <f>IF(AND(Colin!$G18820=$B$1,Colin!$H18820&lt;=$C$3),Colin!$I18820,)</f>
        <v>0</v>
      </c>
      <c r="N18820" s="38">
        <f>IF(AND(Colin!$G18820=$B$2,Colin!$H18820=$C$3),Colin!$I18820,)</f>
        <v>0</v>
      </c>
      <c r="O18820" s="38">
        <f>IF(AND(Colin!$G18820=$B$2,Colin!$H18820&lt;=$C$3),Colin!$I18820,)</f>
        <v>0</v>
      </c>
      <c r="P18820" s="38">
        <f>IF(Colin!$G18820&lt;$B$2,Colin!$I18820,0)</f>
        <v>0</v>
      </c>
      <c r="Q18820" s="38">
        <f>IF(Colin!$G18820&lt;$B$1,Colin!$I18820,0)</f>
        <v>0</v>
      </c>
    </row>
    <row r="18821" spans="12:17" x14ac:dyDescent="0.25">
      <c r="L18821" s="38">
        <f>IF(AND(Colin!$G18821=$B$1,Colin!$H18821=$C$3),Colin!$I18821,)</f>
        <v>0</v>
      </c>
      <c r="M18821" s="38">
        <f>IF(AND(Colin!$G18821=$B$1,Colin!$H18821&lt;=$C$3),Colin!$I18821,)</f>
        <v>0</v>
      </c>
      <c r="N18821" s="38">
        <f>IF(AND(Colin!$G18821=$B$2,Colin!$H18821=$C$3),Colin!$I18821,)</f>
        <v>0</v>
      </c>
      <c r="O18821" s="38">
        <f>IF(AND(Colin!$G18821=$B$2,Colin!$H18821&lt;=$C$3),Colin!$I18821,)</f>
        <v>0</v>
      </c>
      <c r="P18821" s="38">
        <f>IF(Colin!$G18821&lt;$B$2,Colin!$I18821,0)</f>
        <v>0</v>
      </c>
      <c r="Q18821" s="38">
        <f>IF(Colin!$G18821&lt;$B$1,Colin!$I18821,0)</f>
        <v>0</v>
      </c>
    </row>
    <row r="18822" spans="12:17" x14ac:dyDescent="0.25">
      <c r="L18822" s="38">
        <f>IF(AND(Colin!$G18822=$B$1,Colin!$H18822=$C$3),Colin!$I18822,)</f>
        <v>0</v>
      </c>
      <c r="M18822" s="38">
        <f>IF(AND(Colin!$G18822=$B$1,Colin!$H18822&lt;=$C$3),Colin!$I18822,)</f>
        <v>0</v>
      </c>
      <c r="N18822" s="38">
        <f>IF(AND(Colin!$G18822=$B$2,Colin!$H18822=$C$3),Colin!$I18822,)</f>
        <v>0</v>
      </c>
      <c r="O18822" s="38">
        <f>IF(AND(Colin!$G18822=$B$2,Colin!$H18822&lt;=$C$3),Colin!$I18822,)</f>
        <v>0</v>
      </c>
      <c r="P18822" s="38">
        <f>IF(Colin!$G18822&lt;$B$2,Colin!$I18822,0)</f>
        <v>0</v>
      </c>
      <c r="Q18822" s="38">
        <f>IF(Colin!$G18822&lt;$B$1,Colin!$I18822,0)</f>
        <v>0</v>
      </c>
    </row>
    <row r="18823" spans="12:17" x14ac:dyDescent="0.25">
      <c r="L18823" s="38">
        <f>IF(AND(Colin!$G18823=$B$1,Colin!$H18823=$C$3),Colin!$I18823,)</f>
        <v>0</v>
      </c>
      <c r="M18823" s="38">
        <f>IF(AND(Colin!$G18823=$B$1,Colin!$H18823&lt;=$C$3),Colin!$I18823,)</f>
        <v>0</v>
      </c>
      <c r="N18823" s="38">
        <f>IF(AND(Colin!$G18823=$B$2,Colin!$H18823=$C$3),Colin!$I18823,)</f>
        <v>0</v>
      </c>
      <c r="O18823" s="38">
        <f>IF(AND(Colin!$G18823=$B$2,Colin!$H18823&lt;=$C$3),Colin!$I18823,)</f>
        <v>0</v>
      </c>
      <c r="P18823" s="38">
        <f>IF(Colin!$G18823&lt;$B$2,Colin!$I18823,0)</f>
        <v>0</v>
      </c>
      <c r="Q18823" s="38">
        <f>IF(Colin!$G18823&lt;$B$1,Colin!$I18823,0)</f>
        <v>0</v>
      </c>
    </row>
    <row r="18824" spans="12:17" x14ac:dyDescent="0.25">
      <c r="L18824" s="38">
        <f>IF(AND(Colin!$G18824=$B$1,Colin!$H18824=$C$3),Colin!$I18824,)</f>
        <v>0</v>
      </c>
      <c r="M18824" s="38">
        <f>IF(AND(Colin!$G18824=$B$1,Colin!$H18824&lt;=$C$3),Colin!$I18824,)</f>
        <v>0</v>
      </c>
      <c r="N18824" s="38">
        <f>IF(AND(Colin!$G18824=$B$2,Colin!$H18824=$C$3),Colin!$I18824,)</f>
        <v>0</v>
      </c>
      <c r="O18824" s="38">
        <f>IF(AND(Colin!$G18824=$B$2,Colin!$H18824&lt;=$C$3),Colin!$I18824,)</f>
        <v>0</v>
      </c>
      <c r="P18824" s="38">
        <f>IF(Colin!$G18824&lt;$B$2,Colin!$I18824,0)</f>
        <v>0</v>
      </c>
      <c r="Q18824" s="38">
        <f>IF(Colin!$G18824&lt;$B$1,Colin!$I18824,0)</f>
        <v>0</v>
      </c>
    </row>
    <row r="18825" spans="12:17" x14ac:dyDescent="0.25">
      <c r="L18825" s="38">
        <f>IF(AND(Colin!$G18825=$B$1,Colin!$H18825=$C$3),Colin!$I18825,)</f>
        <v>0</v>
      </c>
      <c r="M18825" s="38">
        <f>IF(AND(Colin!$G18825=$B$1,Colin!$H18825&lt;=$C$3),Colin!$I18825,)</f>
        <v>0</v>
      </c>
      <c r="N18825" s="38">
        <f>IF(AND(Colin!$G18825=$B$2,Colin!$H18825=$C$3),Colin!$I18825,)</f>
        <v>0</v>
      </c>
      <c r="O18825" s="38">
        <f>IF(AND(Colin!$G18825=$B$2,Colin!$H18825&lt;=$C$3),Colin!$I18825,)</f>
        <v>0</v>
      </c>
      <c r="P18825" s="38">
        <f>IF(Colin!$G18825&lt;$B$2,Colin!$I18825,0)</f>
        <v>0</v>
      </c>
      <c r="Q18825" s="38">
        <f>IF(Colin!$G18825&lt;$B$1,Colin!$I18825,0)</f>
        <v>0</v>
      </c>
    </row>
    <row r="18826" spans="12:17" x14ac:dyDescent="0.25">
      <c r="L18826" s="38">
        <f>IF(AND(Colin!$G18826=$B$1,Colin!$H18826=$C$3),Colin!$I18826,)</f>
        <v>0</v>
      </c>
      <c r="M18826" s="38">
        <f>IF(AND(Colin!$G18826=$B$1,Colin!$H18826&lt;=$C$3),Colin!$I18826,)</f>
        <v>0</v>
      </c>
      <c r="N18826" s="38">
        <f>IF(AND(Colin!$G18826=$B$2,Colin!$H18826=$C$3),Colin!$I18826,)</f>
        <v>0</v>
      </c>
      <c r="O18826" s="38">
        <f>IF(AND(Colin!$G18826=$B$2,Colin!$H18826&lt;=$C$3),Colin!$I18826,)</f>
        <v>0</v>
      </c>
      <c r="P18826" s="38">
        <f>IF(Colin!$G18826&lt;$B$2,Colin!$I18826,0)</f>
        <v>0</v>
      </c>
      <c r="Q18826" s="38">
        <f>IF(Colin!$G18826&lt;$B$1,Colin!$I18826,0)</f>
        <v>0</v>
      </c>
    </row>
    <row r="18827" spans="12:17" x14ac:dyDescent="0.25">
      <c r="L18827" s="38">
        <f>IF(AND(Colin!$G18827=$B$1,Colin!$H18827=$C$3),Colin!$I18827,)</f>
        <v>0</v>
      </c>
      <c r="M18827" s="38">
        <f>IF(AND(Colin!$G18827=$B$1,Colin!$H18827&lt;=$C$3),Colin!$I18827,)</f>
        <v>0</v>
      </c>
      <c r="N18827" s="38">
        <f>IF(AND(Colin!$G18827=$B$2,Colin!$H18827=$C$3),Colin!$I18827,)</f>
        <v>0</v>
      </c>
      <c r="O18827" s="38">
        <f>IF(AND(Colin!$G18827=$B$2,Colin!$H18827&lt;=$C$3),Colin!$I18827,)</f>
        <v>0</v>
      </c>
      <c r="P18827" s="38">
        <f>IF(Colin!$G18827&lt;$B$2,Colin!$I18827,0)</f>
        <v>0</v>
      </c>
      <c r="Q18827" s="38">
        <f>IF(Colin!$G18827&lt;$B$1,Colin!$I18827,0)</f>
        <v>0</v>
      </c>
    </row>
    <row r="18828" spans="12:17" x14ac:dyDescent="0.25">
      <c r="L18828" s="38">
        <f>IF(AND(Colin!$G18828=$B$1,Colin!$H18828=$C$3),Colin!$I18828,)</f>
        <v>0</v>
      </c>
      <c r="M18828" s="38">
        <f>IF(AND(Colin!$G18828=$B$1,Colin!$H18828&lt;=$C$3),Colin!$I18828,)</f>
        <v>0</v>
      </c>
      <c r="N18828" s="38">
        <f>IF(AND(Colin!$G18828=$B$2,Colin!$H18828=$C$3),Colin!$I18828,)</f>
        <v>0</v>
      </c>
      <c r="O18828" s="38">
        <f>IF(AND(Colin!$G18828=$B$2,Colin!$H18828&lt;=$C$3),Colin!$I18828,)</f>
        <v>0</v>
      </c>
      <c r="P18828" s="38">
        <f>IF(Colin!$G18828&lt;$B$2,Colin!$I18828,0)</f>
        <v>0</v>
      </c>
      <c r="Q18828" s="38">
        <f>IF(Colin!$G18828&lt;$B$1,Colin!$I18828,0)</f>
        <v>0</v>
      </c>
    </row>
    <row r="18829" spans="12:17" x14ac:dyDescent="0.25">
      <c r="L18829" s="38">
        <f>IF(AND(Colin!$G18829=$B$1,Colin!$H18829=$C$3),Colin!$I18829,)</f>
        <v>0</v>
      </c>
      <c r="M18829" s="38">
        <f>IF(AND(Colin!$G18829=$B$1,Colin!$H18829&lt;=$C$3),Colin!$I18829,)</f>
        <v>0</v>
      </c>
      <c r="N18829" s="38">
        <f>IF(AND(Colin!$G18829=$B$2,Colin!$H18829=$C$3),Colin!$I18829,)</f>
        <v>0</v>
      </c>
      <c r="O18829" s="38">
        <f>IF(AND(Colin!$G18829=$B$2,Colin!$H18829&lt;=$C$3),Colin!$I18829,)</f>
        <v>0</v>
      </c>
      <c r="P18829" s="38">
        <f>IF(Colin!$G18829&lt;$B$2,Colin!$I18829,0)</f>
        <v>0</v>
      </c>
      <c r="Q18829" s="38">
        <f>IF(Colin!$G18829&lt;$B$1,Colin!$I18829,0)</f>
        <v>0</v>
      </c>
    </row>
    <row r="18830" spans="12:17" x14ac:dyDescent="0.25">
      <c r="L18830" s="38">
        <f>IF(AND(Colin!$G18830=$B$1,Colin!$H18830=$C$3),Colin!$I18830,)</f>
        <v>0</v>
      </c>
      <c r="M18830" s="38">
        <f>IF(AND(Colin!$G18830=$B$1,Colin!$H18830&lt;=$C$3),Colin!$I18830,)</f>
        <v>0</v>
      </c>
      <c r="N18830" s="38">
        <f>IF(AND(Colin!$G18830=$B$2,Colin!$H18830=$C$3),Colin!$I18830,)</f>
        <v>0</v>
      </c>
      <c r="O18830" s="38">
        <f>IF(AND(Colin!$G18830=$B$2,Colin!$H18830&lt;=$C$3),Colin!$I18830,)</f>
        <v>0</v>
      </c>
      <c r="P18830" s="38">
        <f>IF(Colin!$G18830&lt;$B$2,Colin!$I18830,0)</f>
        <v>0</v>
      </c>
      <c r="Q18830" s="38">
        <f>IF(Colin!$G18830&lt;$B$1,Colin!$I18830,0)</f>
        <v>0</v>
      </c>
    </row>
    <row r="18831" spans="12:17" x14ac:dyDescent="0.25">
      <c r="L18831" s="38">
        <f>IF(AND(Colin!$G18831=$B$1,Colin!$H18831=$C$3),Colin!$I18831,)</f>
        <v>0</v>
      </c>
      <c r="M18831" s="38">
        <f>IF(AND(Colin!$G18831=$B$1,Colin!$H18831&lt;=$C$3),Colin!$I18831,)</f>
        <v>0</v>
      </c>
      <c r="N18831" s="38">
        <f>IF(AND(Colin!$G18831=$B$2,Colin!$H18831=$C$3),Colin!$I18831,)</f>
        <v>0</v>
      </c>
      <c r="O18831" s="38">
        <f>IF(AND(Colin!$G18831=$B$2,Colin!$H18831&lt;=$C$3),Colin!$I18831,)</f>
        <v>0</v>
      </c>
      <c r="P18831" s="38">
        <f>IF(Colin!$G18831&lt;$B$2,Colin!$I18831,0)</f>
        <v>0</v>
      </c>
      <c r="Q18831" s="38">
        <f>IF(Colin!$G18831&lt;$B$1,Colin!$I18831,0)</f>
        <v>0</v>
      </c>
    </row>
    <row r="18832" spans="12:17" x14ac:dyDescent="0.25">
      <c r="L18832" s="38">
        <f>IF(AND(Colin!$G18832=$B$1,Colin!$H18832=$C$3),Colin!$I18832,)</f>
        <v>0</v>
      </c>
      <c r="M18832" s="38">
        <f>IF(AND(Colin!$G18832=$B$1,Colin!$H18832&lt;=$C$3),Colin!$I18832,)</f>
        <v>0</v>
      </c>
      <c r="N18832" s="38">
        <f>IF(AND(Colin!$G18832=$B$2,Colin!$H18832=$C$3),Colin!$I18832,)</f>
        <v>0</v>
      </c>
      <c r="O18832" s="38">
        <f>IF(AND(Colin!$G18832=$B$2,Colin!$H18832&lt;=$C$3),Colin!$I18832,)</f>
        <v>0</v>
      </c>
      <c r="P18832" s="38">
        <f>IF(Colin!$G18832&lt;$B$2,Colin!$I18832,0)</f>
        <v>0</v>
      </c>
      <c r="Q18832" s="38">
        <f>IF(Colin!$G18832&lt;$B$1,Colin!$I18832,0)</f>
        <v>0</v>
      </c>
    </row>
    <row r="18833" spans="12:17" x14ac:dyDescent="0.25">
      <c r="L18833" s="38">
        <f>IF(AND(Colin!$G18833=$B$1,Colin!$H18833=$C$3),Colin!$I18833,)</f>
        <v>0</v>
      </c>
      <c r="M18833" s="38">
        <f>IF(AND(Colin!$G18833=$B$1,Colin!$H18833&lt;=$C$3),Colin!$I18833,)</f>
        <v>0</v>
      </c>
      <c r="N18833" s="38">
        <f>IF(AND(Colin!$G18833=$B$2,Colin!$H18833=$C$3),Colin!$I18833,)</f>
        <v>0</v>
      </c>
      <c r="O18833" s="38">
        <f>IF(AND(Colin!$G18833=$B$2,Colin!$H18833&lt;=$C$3),Colin!$I18833,)</f>
        <v>0</v>
      </c>
      <c r="P18833" s="38">
        <f>IF(Colin!$G18833&lt;$B$2,Colin!$I18833,0)</f>
        <v>0</v>
      </c>
      <c r="Q18833" s="38">
        <f>IF(Colin!$G18833&lt;$B$1,Colin!$I18833,0)</f>
        <v>0</v>
      </c>
    </row>
    <row r="18834" spans="12:17" x14ac:dyDescent="0.25">
      <c r="L18834" s="38">
        <f>IF(AND(Colin!$G18834=$B$1,Colin!$H18834=$C$3),Colin!$I18834,)</f>
        <v>0</v>
      </c>
      <c r="M18834" s="38">
        <f>IF(AND(Colin!$G18834=$B$1,Colin!$H18834&lt;=$C$3),Colin!$I18834,)</f>
        <v>0</v>
      </c>
      <c r="N18834" s="38">
        <f>IF(AND(Colin!$G18834=$B$2,Colin!$H18834=$C$3),Colin!$I18834,)</f>
        <v>0</v>
      </c>
      <c r="O18834" s="38">
        <f>IF(AND(Colin!$G18834=$B$2,Colin!$H18834&lt;=$C$3),Colin!$I18834,)</f>
        <v>0</v>
      </c>
      <c r="P18834" s="38">
        <f>IF(Colin!$G18834&lt;$B$2,Colin!$I18834,0)</f>
        <v>0</v>
      </c>
      <c r="Q18834" s="38">
        <f>IF(Colin!$G18834&lt;$B$1,Colin!$I18834,0)</f>
        <v>0</v>
      </c>
    </row>
    <row r="18835" spans="12:17" x14ac:dyDescent="0.25">
      <c r="L18835" s="38">
        <f>IF(AND(Colin!$G18835=$B$1,Colin!$H18835=$C$3),Colin!$I18835,)</f>
        <v>0</v>
      </c>
      <c r="M18835" s="38">
        <f>IF(AND(Colin!$G18835=$B$1,Colin!$H18835&lt;=$C$3),Colin!$I18835,)</f>
        <v>0</v>
      </c>
      <c r="N18835" s="38">
        <f>IF(AND(Colin!$G18835=$B$2,Colin!$H18835=$C$3),Colin!$I18835,)</f>
        <v>0</v>
      </c>
      <c r="O18835" s="38">
        <f>IF(AND(Colin!$G18835=$B$2,Colin!$H18835&lt;=$C$3),Colin!$I18835,)</f>
        <v>0</v>
      </c>
      <c r="P18835" s="38">
        <f>IF(Colin!$G18835&lt;$B$2,Colin!$I18835,0)</f>
        <v>0</v>
      </c>
      <c r="Q18835" s="38">
        <f>IF(Colin!$G18835&lt;$B$1,Colin!$I18835,0)</f>
        <v>0</v>
      </c>
    </row>
    <row r="18836" spans="12:17" x14ac:dyDescent="0.25">
      <c r="L18836" s="38">
        <f>IF(AND(Colin!$G18836=$B$1,Colin!$H18836=$C$3),Colin!$I18836,)</f>
        <v>0</v>
      </c>
      <c r="M18836" s="38">
        <f>IF(AND(Colin!$G18836=$B$1,Colin!$H18836&lt;=$C$3),Colin!$I18836,)</f>
        <v>0</v>
      </c>
      <c r="N18836" s="38">
        <f>IF(AND(Colin!$G18836=$B$2,Colin!$H18836=$C$3),Colin!$I18836,)</f>
        <v>0</v>
      </c>
      <c r="O18836" s="38">
        <f>IF(AND(Colin!$G18836=$B$2,Colin!$H18836&lt;=$C$3),Colin!$I18836,)</f>
        <v>0</v>
      </c>
      <c r="P18836" s="38">
        <f>IF(Colin!$G18836&lt;$B$2,Colin!$I18836,0)</f>
        <v>0</v>
      </c>
      <c r="Q18836" s="38">
        <f>IF(Colin!$G18836&lt;$B$1,Colin!$I18836,0)</f>
        <v>0</v>
      </c>
    </row>
    <row r="18837" spans="12:17" x14ac:dyDescent="0.25">
      <c r="L18837" s="38">
        <f>IF(AND(Colin!$G18837=$B$1,Colin!$H18837=$C$3),Colin!$I18837,)</f>
        <v>0</v>
      </c>
      <c r="M18837" s="38">
        <f>IF(AND(Colin!$G18837=$B$1,Colin!$H18837&lt;=$C$3),Colin!$I18837,)</f>
        <v>0</v>
      </c>
      <c r="N18837" s="38">
        <f>IF(AND(Colin!$G18837=$B$2,Colin!$H18837=$C$3),Colin!$I18837,)</f>
        <v>0</v>
      </c>
      <c r="O18837" s="38">
        <f>IF(AND(Colin!$G18837=$B$2,Colin!$H18837&lt;=$C$3),Colin!$I18837,)</f>
        <v>0</v>
      </c>
      <c r="P18837" s="38">
        <f>IF(Colin!$G18837&lt;$B$2,Colin!$I18837,0)</f>
        <v>0</v>
      </c>
      <c r="Q18837" s="38">
        <f>IF(Colin!$G18837&lt;$B$1,Colin!$I18837,0)</f>
        <v>0</v>
      </c>
    </row>
    <row r="18838" spans="12:17" x14ac:dyDescent="0.25">
      <c r="L18838" s="38">
        <f>IF(AND(Colin!$G18838=$B$1,Colin!$H18838=$C$3),Colin!$I18838,)</f>
        <v>0</v>
      </c>
      <c r="M18838" s="38">
        <f>IF(AND(Colin!$G18838=$B$1,Colin!$H18838&lt;=$C$3),Colin!$I18838,)</f>
        <v>0</v>
      </c>
      <c r="N18838" s="38">
        <f>IF(AND(Colin!$G18838=$B$2,Colin!$H18838=$C$3),Colin!$I18838,)</f>
        <v>0</v>
      </c>
      <c r="O18838" s="38">
        <f>IF(AND(Colin!$G18838=$B$2,Colin!$H18838&lt;=$C$3),Colin!$I18838,)</f>
        <v>0</v>
      </c>
      <c r="P18838" s="38">
        <f>IF(Colin!$G18838&lt;$B$2,Colin!$I18838,0)</f>
        <v>0</v>
      </c>
      <c r="Q18838" s="38">
        <f>IF(Colin!$G18838&lt;$B$1,Colin!$I18838,0)</f>
        <v>0</v>
      </c>
    </row>
    <row r="18839" spans="12:17" x14ac:dyDescent="0.25">
      <c r="L18839" s="38">
        <f>IF(AND(Colin!$G18839=$B$1,Colin!$H18839=$C$3),Colin!$I18839,)</f>
        <v>0</v>
      </c>
      <c r="M18839" s="38">
        <f>IF(AND(Colin!$G18839=$B$1,Colin!$H18839&lt;=$C$3),Colin!$I18839,)</f>
        <v>0</v>
      </c>
      <c r="N18839" s="38">
        <f>IF(AND(Colin!$G18839=$B$2,Colin!$H18839=$C$3),Colin!$I18839,)</f>
        <v>0</v>
      </c>
      <c r="O18839" s="38">
        <f>IF(AND(Colin!$G18839=$B$2,Colin!$H18839&lt;=$C$3),Colin!$I18839,)</f>
        <v>0</v>
      </c>
      <c r="P18839" s="38">
        <f>IF(Colin!$G18839&lt;$B$2,Colin!$I18839,0)</f>
        <v>0</v>
      </c>
      <c r="Q18839" s="38">
        <f>IF(Colin!$G18839&lt;$B$1,Colin!$I18839,0)</f>
        <v>0</v>
      </c>
    </row>
    <row r="18840" spans="12:17" x14ac:dyDescent="0.25">
      <c r="L18840" s="38">
        <f>IF(AND(Colin!$G18840=$B$1,Colin!$H18840=$C$3),Colin!$I18840,)</f>
        <v>0</v>
      </c>
      <c r="M18840" s="38">
        <f>IF(AND(Colin!$G18840=$B$1,Colin!$H18840&lt;=$C$3),Colin!$I18840,)</f>
        <v>0</v>
      </c>
      <c r="N18840" s="38">
        <f>IF(AND(Colin!$G18840=$B$2,Colin!$H18840=$C$3),Colin!$I18840,)</f>
        <v>0</v>
      </c>
      <c r="O18840" s="38">
        <f>IF(AND(Colin!$G18840=$B$2,Colin!$H18840&lt;=$C$3),Colin!$I18840,)</f>
        <v>0</v>
      </c>
      <c r="P18840" s="38">
        <f>IF(Colin!$G18840&lt;$B$2,Colin!$I18840,0)</f>
        <v>0</v>
      </c>
      <c r="Q18840" s="38">
        <f>IF(Colin!$G18840&lt;$B$1,Colin!$I18840,0)</f>
        <v>0</v>
      </c>
    </row>
    <row r="18841" spans="12:17" x14ac:dyDescent="0.25">
      <c r="L18841" s="38">
        <f>IF(AND(Colin!$G18841=$B$1,Colin!$H18841=$C$3),Colin!$I18841,)</f>
        <v>0</v>
      </c>
      <c r="M18841" s="38">
        <f>IF(AND(Colin!$G18841=$B$1,Colin!$H18841&lt;=$C$3),Colin!$I18841,)</f>
        <v>0</v>
      </c>
      <c r="N18841" s="38">
        <f>IF(AND(Colin!$G18841=$B$2,Colin!$H18841=$C$3),Colin!$I18841,)</f>
        <v>0</v>
      </c>
      <c r="O18841" s="38">
        <f>IF(AND(Colin!$G18841=$B$2,Colin!$H18841&lt;=$C$3),Colin!$I18841,)</f>
        <v>0</v>
      </c>
      <c r="P18841" s="38">
        <f>IF(Colin!$G18841&lt;$B$2,Colin!$I18841,0)</f>
        <v>0</v>
      </c>
      <c r="Q18841" s="38">
        <f>IF(Colin!$G18841&lt;$B$1,Colin!$I18841,0)</f>
        <v>0</v>
      </c>
    </row>
    <row r="18842" spans="12:17" x14ac:dyDescent="0.25">
      <c r="L18842" s="38">
        <f>IF(AND(Colin!$G18842=$B$1,Colin!$H18842=$C$3),Colin!$I18842,)</f>
        <v>0</v>
      </c>
      <c r="M18842" s="38">
        <f>IF(AND(Colin!$G18842=$B$1,Colin!$H18842&lt;=$C$3),Colin!$I18842,)</f>
        <v>0</v>
      </c>
      <c r="N18842" s="38">
        <f>IF(AND(Colin!$G18842=$B$2,Colin!$H18842=$C$3),Colin!$I18842,)</f>
        <v>0</v>
      </c>
      <c r="O18842" s="38">
        <f>IF(AND(Colin!$G18842=$B$2,Colin!$H18842&lt;=$C$3),Colin!$I18842,)</f>
        <v>0</v>
      </c>
      <c r="P18842" s="38">
        <f>IF(Colin!$G18842&lt;$B$2,Colin!$I18842,0)</f>
        <v>0</v>
      </c>
      <c r="Q18842" s="38">
        <f>IF(Colin!$G18842&lt;$B$1,Colin!$I18842,0)</f>
        <v>0</v>
      </c>
    </row>
    <row r="18843" spans="12:17" x14ac:dyDescent="0.25">
      <c r="L18843" s="38">
        <f>IF(AND(Colin!$G18843=$B$1,Colin!$H18843=$C$3),Colin!$I18843,)</f>
        <v>0</v>
      </c>
      <c r="M18843" s="38">
        <f>IF(AND(Colin!$G18843=$B$1,Colin!$H18843&lt;=$C$3),Colin!$I18843,)</f>
        <v>0</v>
      </c>
      <c r="N18843" s="38">
        <f>IF(AND(Colin!$G18843=$B$2,Colin!$H18843=$C$3),Colin!$I18843,)</f>
        <v>0</v>
      </c>
      <c r="O18843" s="38">
        <f>IF(AND(Colin!$G18843=$B$2,Colin!$H18843&lt;=$C$3),Colin!$I18843,)</f>
        <v>0</v>
      </c>
      <c r="P18843" s="38">
        <f>IF(Colin!$G18843&lt;$B$2,Colin!$I18843,0)</f>
        <v>0</v>
      </c>
      <c r="Q18843" s="38">
        <f>IF(Colin!$G18843&lt;$B$1,Colin!$I18843,0)</f>
        <v>0</v>
      </c>
    </row>
    <row r="18844" spans="12:17" x14ac:dyDescent="0.25">
      <c r="L18844" s="38">
        <f>IF(AND(Colin!$G18844=$B$1,Colin!$H18844=$C$3),Colin!$I18844,)</f>
        <v>0</v>
      </c>
      <c r="M18844" s="38">
        <f>IF(AND(Colin!$G18844=$B$1,Colin!$H18844&lt;=$C$3),Colin!$I18844,)</f>
        <v>0</v>
      </c>
      <c r="N18844" s="38">
        <f>IF(AND(Colin!$G18844=$B$2,Colin!$H18844=$C$3),Colin!$I18844,)</f>
        <v>0</v>
      </c>
      <c r="O18844" s="38">
        <f>IF(AND(Colin!$G18844=$B$2,Colin!$H18844&lt;=$C$3),Colin!$I18844,)</f>
        <v>0</v>
      </c>
      <c r="P18844" s="38">
        <f>IF(Colin!$G18844&lt;$B$2,Colin!$I18844,0)</f>
        <v>0</v>
      </c>
      <c r="Q18844" s="38">
        <f>IF(Colin!$G18844&lt;$B$1,Colin!$I18844,0)</f>
        <v>0</v>
      </c>
    </row>
    <row r="18845" spans="12:17" x14ac:dyDescent="0.25">
      <c r="L18845" s="38">
        <f>IF(AND(Colin!$G18845=$B$1,Colin!$H18845=$C$3),Colin!$I18845,)</f>
        <v>0</v>
      </c>
      <c r="M18845" s="38">
        <f>IF(AND(Colin!$G18845=$B$1,Colin!$H18845&lt;=$C$3),Colin!$I18845,)</f>
        <v>0</v>
      </c>
      <c r="N18845" s="38">
        <f>IF(AND(Colin!$G18845=$B$2,Colin!$H18845=$C$3),Colin!$I18845,)</f>
        <v>0</v>
      </c>
      <c r="O18845" s="38">
        <f>IF(AND(Colin!$G18845=$B$2,Colin!$H18845&lt;=$C$3),Colin!$I18845,)</f>
        <v>0</v>
      </c>
      <c r="P18845" s="38">
        <f>IF(Colin!$G18845&lt;$B$2,Colin!$I18845,0)</f>
        <v>0</v>
      </c>
      <c r="Q18845" s="38">
        <f>IF(Colin!$G18845&lt;$B$1,Colin!$I18845,0)</f>
        <v>0</v>
      </c>
    </row>
    <row r="18846" spans="12:17" x14ac:dyDescent="0.25">
      <c r="L18846" s="38">
        <f>IF(AND(Colin!$G18846=$B$1,Colin!$H18846=$C$3),Colin!$I18846,)</f>
        <v>0</v>
      </c>
      <c r="M18846" s="38">
        <f>IF(AND(Colin!$G18846=$B$1,Colin!$H18846&lt;=$C$3),Colin!$I18846,)</f>
        <v>0</v>
      </c>
      <c r="N18846" s="38">
        <f>IF(AND(Colin!$G18846=$B$2,Colin!$H18846=$C$3),Colin!$I18846,)</f>
        <v>0</v>
      </c>
      <c r="O18846" s="38">
        <f>IF(AND(Colin!$G18846=$B$2,Colin!$H18846&lt;=$C$3),Colin!$I18846,)</f>
        <v>0</v>
      </c>
      <c r="P18846" s="38">
        <f>IF(Colin!$G18846&lt;$B$2,Colin!$I18846,0)</f>
        <v>0</v>
      </c>
      <c r="Q18846" s="38">
        <f>IF(Colin!$G18846&lt;$B$1,Colin!$I18846,0)</f>
        <v>0</v>
      </c>
    </row>
    <row r="18847" spans="12:17" x14ac:dyDescent="0.25">
      <c r="L18847" s="38">
        <f>IF(AND(Colin!$G18847=$B$1,Colin!$H18847=$C$3),Colin!$I18847,)</f>
        <v>0</v>
      </c>
      <c r="M18847" s="38">
        <f>IF(AND(Colin!$G18847=$B$1,Colin!$H18847&lt;=$C$3),Colin!$I18847,)</f>
        <v>0</v>
      </c>
      <c r="N18847" s="38">
        <f>IF(AND(Colin!$G18847=$B$2,Colin!$H18847=$C$3),Colin!$I18847,)</f>
        <v>0</v>
      </c>
      <c r="O18847" s="38">
        <f>IF(AND(Colin!$G18847=$B$2,Colin!$H18847&lt;=$C$3),Colin!$I18847,)</f>
        <v>0</v>
      </c>
      <c r="P18847" s="38">
        <f>IF(Colin!$G18847&lt;$B$2,Colin!$I18847,0)</f>
        <v>0</v>
      </c>
      <c r="Q18847" s="38">
        <f>IF(Colin!$G18847&lt;$B$1,Colin!$I18847,0)</f>
        <v>0</v>
      </c>
    </row>
    <row r="18848" spans="12:17" x14ac:dyDescent="0.25">
      <c r="L18848" s="38">
        <f>IF(AND(Colin!$G18848=$B$1,Colin!$H18848=$C$3),Colin!$I18848,)</f>
        <v>0</v>
      </c>
      <c r="M18848" s="38">
        <f>IF(AND(Colin!$G18848=$B$1,Colin!$H18848&lt;=$C$3),Colin!$I18848,)</f>
        <v>0</v>
      </c>
      <c r="N18848" s="38">
        <f>IF(AND(Colin!$G18848=$B$2,Colin!$H18848=$C$3),Colin!$I18848,)</f>
        <v>0</v>
      </c>
      <c r="O18848" s="38">
        <f>IF(AND(Colin!$G18848=$B$2,Colin!$H18848&lt;=$C$3),Colin!$I18848,)</f>
        <v>0</v>
      </c>
      <c r="P18848" s="38">
        <f>IF(Colin!$G18848&lt;$B$2,Colin!$I18848,0)</f>
        <v>0</v>
      </c>
      <c r="Q18848" s="38">
        <f>IF(Colin!$G18848&lt;$B$1,Colin!$I18848,0)</f>
        <v>0</v>
      </c>
    </row>
    <row r="18849" spans="12:17" x14ac:dyDescent="0.25">
      <c r="L18849" s="38">
        <f>IF(AND(Colin!$G18849=$B$1,Colin!$H18849=$C$3),Colin!$I18849,)</f>
        <v>0</v>
      </c>
      <c r="M18849" s="38">
        <f>IF(AND(Colin!$G18849=$B$1,Colin!$H18849&lt;=$C$3),Colin!$I18849,)</f>
        <v>0</v>
      </c>
      <c r="N18849" s="38">
        <f>IF(AND(Colin!$G18849=$B$2,Colin!$H18849=$C$3),Colin!$I18849,)</f>
        <v>0</v>
      </c>
      <c r="O18849" s="38">
        <f>IF(AND(Colin!$G18849=$B$2,Colin!$H18849&lt;=$C$3),Colin!$I18849,)</f>
        <v>0</v>
      </c>
      <c r="P18849" s="38">
        <f>IF(Colin!$G18849&lt;$B$2,Colin!$I18849,0)</f>
        <v>0</v>
      </c>
      <c r="Q18849" s="38">
        <f>IF(Colin!$G18849&lt;$B$1,Colin!$I18849,0)</f>
        <v>0</v>
      </c>
    </row>
    <row r="18850" spans="12:17" x14ac:dyDescent="0.25">
      <c r="L18850" s="38">
        <f>IF(AND(Colin!$G18850=$B$1,Colin!$H18850=$C$3),Colin!$I18850,)</f>
        <v>0</v>
      </c>
      <c r="M18850" s="38">
        <f>IF(AND(Colin!$G18850=$B$1,Colin!$H18850&lt;=$C$3),Colin!$I18850,)</f>
        <v>0</v>
      </c>
      <c r="N18850" s="38">
        <f>IF(AND(Colin!$G18850=$B$2,Colin!$H18850=$C$3),Colin!$I18850,)</f>
        <v>0</v>
      </c>
      <c r="O18850" s="38">
        <f>IF(AND(Colin!$G18850=$B$2,Colin!$H18850&lt;=$C$3),Colin!$I18850,)</f>
        <v>0</v>
      </c>
      <c r="P18850" s="38">
        <f>IF(Colin!$G18850&lt;$B$2,Colin!$I18850,0)</f>
        <v>0</v>
      </c>
      <c r="Q18850" s="38">
        <f>IF(Colin!$G18850&lt;$B$1,Colin!$I18850,0)</f>
        <v>0</v>
      </c>
    </row>
    <row r="18851" spans="12:17" x14ac:dyDescent="0.25">
      <c r="L18851" s="38">
        <f>IF(AND(Colin!$G18851=$B$1,Colin!$H18851=$C$3),Colin!$I18851,)</f>
        <v>0</v>
      </c>
      <c r="M18851" s="38">
        <f>IF(AND(Colin!$G18851=$B$1,Colin!$H18851&lt;=$C$3),Colin!$I18851,)</f>
        <v>0</v>
      </c>
      <c r="N18851" s="38">
        <f>IF(AND(Colin!$G18851=$B$2,Colin!$H18851=$C$3),Colin!$I18851,)</f>
        <v>0</v>
      </c>
      <c r="O18851" s="38">
        <f>IF(AND(Colin!$G18851=$B$2,Colin!$H18851&lt;=$C$3),Colin!$I18851,)</f>
        <v>0</v>
      </c>
      <c r="P18851" s="38">
        <f>IF(Colin!$G18851&lt;$B$2,Colin!$I18851,0)</f>
        <v>0</v>
      </c>
      <c r="Q18851" s="38">
        <f>IF(Colin!$G18851&lt;$B$1,Colin!$I18851,0)</f>
        <v>0</v>
      </c>
    </row>
    <row r="18852" spans="12:17" x14ac:dyDescent="0.25">
      <c r="L18852" s="38">
        <f>IF(AND(Colin!$G18852=$B$1,Colin!$H18852=$C$3),Colin!$I18852,)</f>
        <v>0</v>
      </c>
      <c r="M18852" s="38">
        <f>IF(AND(Colin!$G18852=$B$1,Colin!$H18852&lt;=$C$3),Colin!$I18852,)</f>
        <v>0</v>
      </c>
      <c r="N18852" s="38">
        <f>IF(AND(Colin!$G18852=$B$2,Colin!$H18852=$C$3),Colin!$I18852,)</f>
        <v>0</v>
      </c>
      <c r="O18852" s="38">
        <f>IF(AND(Colin!$G18852=$B$2,Colin!$H18852&lt;=$C$3),Colin!$I18852,)</f>
        <v>0</v>
      </c>
      <c r="P18852" s="38">
        <f>IF(Colin!$G18852&lt;$B$2,Colin!$I18852,0)</f>
        <v>0</v>
      </c>
      <c r="Q18852" s="38">
        <f>IF(Colin!$G18852&lt;$B$1,Colin!$I18852,0)</f>
        <v>0</v>
      </c>
    </row>
    <row r="18853" spans="12:17" x14ac:dyDescent="0.25">
      <c r="L18853" s="38">
        <f>IF(AND(Colin!$G18853=$B$1,Colin!$H18853=$C$3),Colin!$I18853,)</f>
        <v>0</v>
      </c>
      <c r="M18853" s="38">
        <f>IF(AND(Colin!$G18853=$B$1,Colin!$H18853&lt;=$C$3),Colin!$I18853,)</f>
        <v>0</v>
      </c>
      <c r="N18853" s="38">
        <f>IF(AND(Colin!$G18853=$B$2,Colin!$H18853=$C$3),Colin!$I18853,)</f>
        <v>0</v>
      </c>
      <c r="O18853" s="38">
        <f>IF(AND(Colin!$G18853=$B$2,Colin!$H18853&lt;=$C$3),Colin!$I18853,)</f>
        <v>0</v>
      </c>
      <c r="P18853" s="38">
        <f>IF(Colin!$G18853&lt;$B$2,Colin!$I18853,0)</f>
        <v>0</v>
      </c>
      <c r="Q18853" s="38">
        <f>IF(Colin!$G18853&lt;$B$1,Colin!$I18853,0)</f>
        <v>0</v>
      </c>
    </row>
    <row r="18854" spans="12:17" x14ac:dyDescent="0.25">
      <c r="L18854" s="38">
        <f>IF(AND(Colin!$G18854=$B$1,Colin!$H18854=$C$3),Colin!$I18854,)</f>
        <v>0</v>
      </c>
      <c r="M18854" s="38">
        <f>IF(AND(Colin!$G18854=$B$1,Colin!$H18854&lt;=$C$3),Colin!$I18854,)</f>
        <v>0</v>
      </c>
      <c r="N18854" s="38">
        <f>IF(AND(Colin!$G18854=$B$2,Colin!$H18854=$C$3),Colin!$I18854,)</f>
        <v>0</v>
      </c>
      <c r="O18854" s="38">
        <f>IF(AND(Colin!$G18854=$B$2,Colin!$H18854&lt;=$C$3),Colin!$I18854,)</f>
        <v>0</v>
      </c>
      <c r="P18854" s="38">
        <f>IF(Colin!$G18854&lt;$B$2,Colin!$I18854,0)</f>
        <v>0</v>
      </c>
      <c r="Q18854" s="38">
        <f>IF(Colin!$G18854&lt;$B$1,Colin!$I18854,0)</f>
        <v>0</v>
      </c>
    </row>
    <row r="18855" spans="12:17" x14ac:dyDescent="0.25">
      <c r="L18855" s="38">
        <f>IF(AND(Colin!$G18855=$B$1,Colin!$H18855=$C$3),Colin!$I18855,)</f>
        <v>0</v>
      </c>
      <c r="M18855" s="38">
        <f>IF(AND(Colin!$G18855=$B$1,Colin!$H18855&lt;=$C$3),Colin!$I18855,)</f>
        <v>0</v>
      </c>
      <c r="N18855" s="38">
        <f>IF(AND(Colin!$G18855=$B$2,Colin!$H18855=$C$3),Colin!$I18855,)</f>
        <v>0</v>
      </c>
      <c r="O18855" s="38">
        <f>IF(AND(Colin!$G18855=$B$2,Colin!$H18855&lt;=$C$3),Colin!$I18855,)</f>
        <v>0</v>
      </c>
      <c r="P18855" s="38">
        <f>IF(Colin!$G18855&lt;$B$2,Colin!$I18855,0)</f>
        <v>0</v>
      </c>
      <c r="Q18855" s="38">
        <f>IF(Colin!$G18855&lt;$B$1,Colin!$I18855,0)</f>
        <v>0</v>
      </c>
    </row>
    <row r="18856" spans="12:17" x14ac:dyDescent="0.25">
      <c r="L18856" s="38">
        <f>IF(AND(Colin!$G18856=$B$1,Colin!$H18856=$C$3),Colin!$I18856,)</f>
        <v>0</v>
      </c>
      <c r="M18856" s="38">
        <f>IF(AND(Colin!$G18856=$B$1,Colin!$H18856&lt;=$C$3),Colin!$I18856,)</f>
        <v>0</v>
      </c>
      <c r="N18856" s="38">
        <f>IF(AND(Colin!$G18856=$B$2,Colin!$H18856=$C$3),Colin!$I18856,)</f>
        <v>0</v>
      </c>
      <c r="O18856" s="38">
        <f>IF(AND(Colin!$G18856=$B$2,Colin!$H18856&lt;=$C$3),Colin!$I18856,)</f>
        <v>0</v>
      </c>
      <c r="P18856" s="38">
        <f>IF(Colin!$G18856&lt;$B$2,Colin!$I18856,0)</f>
        <v>0</v>
      </c>
      <c r="Q18856" s="38">
        <f>IF(Colin!$G18856&lt;$B$1,Colin!$I18856,0)</f>
        <v>0</v>
      </c>
    </row>
    <row r="18857" spans="12:17" x14ac:dyDescent="0.25">
      <c r="L18857" s="38">
        <f>IF(AND(Colin!$G18857=$B$1,Colin!$H18857=$C$3),Colin!$I18857,)</f>
        <v>0</v>
      </c>
      <c r="M18857" s="38">
        <f>IF(AND(Colin!$G18857=$B$1,Colin!$H18857&lt;=$C$3),Colin!$I18857,)</f>
        <v>0</v>
      </c>
      <c r="N18857" s="38">
        <f>IF(AND(Colin!$G18857=$B$2,Colin!$H18857=$C$3),Colin!$I18857,)</f>
        <v>0</v>
      </c>
      <c r="O18857" s="38">
        <f>IF(AND(Colin!$G18857=$B$2,Colin!$H18857&lt;=$C$3),Colin!$I18857,)</f>
        <v>0</v>
      </c>
      <c r="P18857" s="38">
        <f>IF(Colin!$G18857&lt;$B$2,Colin!$I18857,0)</f>
        <v>0</v>
      </c>
      <c r="Q18857" s="38">
        <f>IF(Colin!$G18857&lt;$B$1,Colin!$I18857,0)</f>
        <v>0</v>
      </c>
    </row>
    <row r="18858" spans="12:17" x14ac:dyDescent="0.25">
      <c r="L18858" s="38">
        <f>IF(AND(Colin!$G18858=$B$1,Colin!$H18858=$C$3),Colin!$I18858,)</f>
        <v>0</v>
      </c>
      <c r="M18858" s="38">
        <f>IF(AND(Colin!$G18858=$B$1,Colin!$H18858&lt;=$C$3),Colin!$I18858,)</f>
        <v>0</v>
      </c>
      <c r="N18858" s="38">
        <f>IF(AND(Colin!$G18858=$B$2,Colin!$H18858=$C$3),Colin!$I18858,)</f>
        <v>0</v>
      </c>
      <c r="O18858" s="38">
        <f>IF(AND(Colin!$G18858=$B$2,Colin!$H18858&lt;=$C$3),Colin!$I18858,)</f>
        <v>0</v>
      </c>
      <c r="P18858" s="38">
        <f>IF(Colin!$G18858&lt;$B$2,Colin!$I18858,0)</f>
        <v>0</v>
      </c>
      <c r="Q18858" s="38">
        <f>IF(Colin!$G18858&lt;$B$1,Colin!$I18858,0)</f>
        <v>0</v>
      </c>
    </row>
    <row r="18859" spans="12:17" x14ac:dyDescent="0.25">
      <c r="L18859" s="38">
        <f>IF(AND(Colin!$G18859=$B$1,Colin!$H18859=$C$3),Colin!$I18859,)</f>
        <v>0</v>
      </c>
      <c r="M18859" s="38">
        <f>IF(AND(Colin!$G18859=$B$1,Colin!$H18859&lt;=$C$3),Colin!$I18859,)</f>
        <v>0</v>
      </c>
      <c r="N18859" s="38">
        <f>IF(AND(Colin!$G18859=$B$2,Colin!$H18859=$C$3),Colin!$I18859,)</f>
        <v>0</v>
      </c>
      <c r="O18859" s="38">
        <f>IF(AND(Colin!$G18859=$B$2,Colin!$H18859&lt;=$C$3),Colin!$I18859,)</f>
        <v>0</v>
      </c>
      <c r="P18859" s="38">
        <f>IF(Colin!$G18859&lt;$B$2,Colin!$I18859,0)</f>
        <v>0</v>
      </c>
      <c r="Q18859" s="38">
        <f>IF(Colin!$G18859&lt;$B$1,Colin!$I18859,0)</f>
        <v>0</v>
      </c>
    </row>
    <row r="18860" spans="12:17" x14ac:dyDescent="0.25">
      <c r="L18860" s="38">
        <f>IF(AND(Colin!$G18860=$B$1,Colin!$H18860=$C$3),Colin!$I18860,)</f>
        <v>0</v>
      </c>
      <c r="M18860" s="38">
        <f>IF(AND(Colin!$G18860=$B$1,Colin!$H18860&lt;=$C$3),Colin!$I18860,)</f>
        <v>0</v>
      </c>
      <c r="N18860" s="38">
        <f>IF(AND(Colin!$G18860=$B$2,Colin!$H18860=$C$3),Colin!$I18860,)</f>
        <v>0</v>
      </c>
      <c r="O18860" s="38">
        <f>IF(AND(Colin!$G18860=$B$2,Colin!$H18860&lt;=$C$3),Colin!$I18860,)</f>
        <v>0</v>
      </c>
      <c r="P18860" s="38">
        <f>IF(Colin!$G18860&lt;$B$2,Colin!$I18860,0)</f>
        <v>0</v>
      </c>
      <c r="Q18860" s="38">
        <f>IF(Colin!$G18860&lt;$B$1,Colin!$I18860,0)</f>
        <v>0</v>
      </c>
    </row>
    <row r="18861" spans="12:17" x14ac:dyDescent="0.25">
      <c r="L18861" s="38">
        <f>IF(AND(Colin!$G18861=$B$1,Colin!$H18861=$C$3),Colin!$I18861,)</f>
        <v>0</v>
      </c>
      <c r="M18861" s="38">
        <f>IF(AND(Colin!$G18861=$B$1,Colin!$H18861&lt;=$C$3),Colin!$I18861,)</f>
        <v>0</v>
      </c>
      <c r="N18861" s="38">
        <f>IF(AND(Colin!$G18861=$B$2,Colin!$H18861=$C$3),Colin!$I18861,)</f>
        <v>0</v>
      </c>
      <c r="O18861" s="38">
        <f>IF(AND(Colin!$G18861=$B$2,Colin!$H18861&lt;=$C$3),Colin!$I18861,)</f>
        <v>0</v>
      </c>
      <c r="P18861" s="38">
        <f>IF(Colin!$G18861&lt;$B$2,Colin!$I18861,0)</f>
        <v>0</v>
      </c>
      <c r="Q18861" s="38">
        <f>IF(Colin!$G18861&lt;$B$1,Colin!$I18861,0)</f>
        <v>0</v>
      </c>
    </row>
    <row r="18862" spans="12:17" x14ac:dyDescent="0.25">
      <c r="L18862" s="38">
        <f>IF(AND(Colin!$G18862=$B$1,Colin!$H18862=$C$3),Colin!$I18862,)</f>
        <v>0</v>
      </c>
      <c r="M18862" s="38">
        <f>IF(AND(Colin!$G18862=$B$1,Colin!$H18862&lt;=$C$3),Colin!$I18862,)</f>
        <v>0</v>
      </c>
      <c r="N18862" s="38">
        <f>IF(AND(Colin!$G18862=$B$2,Colin!$H18862=$C$3),Colin!$I18862,)</f>
        <v>0</v>
      </c>
      <c r="O18862" s="38">
        <f>IF(AND(Colin!$G18862=$B$2,Colin!$H18862&lt;=$C$3),Colin!$I18862,)</f>
        <v>0</v>
      </c>
      <c r="P18862" s="38">
        <f>IF(Colin!$G18862&lt;$B$2,Colin!$I18862,0)</f>
        <v>0</v>
      </c>
      <c r="Q18862" s="38">
        <f>IF(Colin!$G18862&lt;$B$1,Colin!$I18862,0)</f>
        <v>0</v>
      </c>
    </row>
    <row r="18863" spans="12:17" x14ac:dyDescent="0.25">
      <c r="L18863" s="38">
        <f>IF(AND(Colin!$G18863=$B$1,Colin!$H18863=$C$3),Colin!$I18863,)</f>
        <v>0</v>
      </c>
      <c r="M18863" s="38">
        <f>IF(AND(Colin!$G18863=$B$1,Colin!$H18863&lt;=$C$3),Colin!$I18863,)</f>
        <v>0</v>
      </c>
      <c r="N18863" s="38">
        <f>IF(AND(Colin!$G18863=$B$2,Colin!$H18863=$C$3),Colin!$I18863,)</f>
        <v>0</v>
      </c>
      <c r="O18863" s="38">
        <f>IF(AND(Colin!$G18863=$B$2,Colin!$H18863&lt;=$C$3),Colin!$I18863,)</f>
        <v>0</v>
      </c>
      <c r="P18863" s="38">
        <f>IF(Colin!$G18863&lt;$B$2,Colin!$I18863,0)</f>
        <v>0</v>
      </c>
      <c r="Q18863" s="38">
        <f>IF(Colin!$G18863&lt;$B$1,Colin!$I18863,0)</f>
        <v>0</v>
      </c>
    </row>
    <row r="18864" spans="12:17" x14ac:dyDescent="0.25">
      <c r="L18864" s="38">
        <f>IF(AND(Colin!$G18864=$B$1,Colin!$H18864=$C$3),Colin!$I18864,)</f>
        <v>0</v>
      </c>
      <c r="M18864" s="38">
        <f>IF(AND(Colin!$G18864=$B$1,Colin!$H18864&lt;=$C$3),Colin!$I18864,)</f>
        <v>0</v>
      </c>
      <c r="N18864" s="38">
        <f>IF(AND(Colin!$G18864=$B$2,Colin!$H18864=$C$3),Colin!$I18864,)</f>
        <v>0</v>
      </c>
      <c r="O18864" s="38">
        <f>IF(AND(Colin!$G18864=$B$2,Colin!$H18864&lt;=$C$3),Colin!$I18864,)</f>
        <v>0</v>
      </c>
      <c r="P18864" s="38">
        <f>IF(Colin!$G18864&lt;$B$2,Colin!$I18864,0)</f>
        <v>0</v>
      </c>
      <c r="Q18864" s="38">
        <f>IF(Colin!$G18864&lt;$B$1,Colin!$I18864,0)</f>
        <v>0</v>
      </c>
    </row>
    <row r="18865" spans="12:17" x14ac:dyDescent="0.25">
      <c r="L18865" s="38">
        <f>IF(AND(Colin!$G18865=$B$1,Colin!$H18865=$C$3),Colin!$I18865,)</f>
        <v>0</v>
      </c>
      <c r="M18865" s="38">
        <f>IF(AND(Colin!$G18865=$B$1,Colin!$H18865&lt;=$C$3),Colin!$I18865,)</f>
        <v>0</v>
      </c>
      <c r="N18865" s="38">
        <f>IF(AND(Colin!$G18865=$B$2,Colin!$H18865=$C$3),Colin!$I18865,)</f>
        <v>0</v>
      </c>
      <c r="O18865" s="38">
        <f>IF(AND(Colin!$G18865=$B$2,Colin!$H18865&lt;=$C$3),Colin!$I18865,)</f>
        <v>0</v>
      </c>
      <c r="P18865" s="38">
        <f>IF(Colin!$G18865&lt;$B$2,Colin!$I18865,0)</f>
        <v>0</v>
      </c>
      <c r="Q18865" s="38">
        <f>IF(Colin!$G18865&lt;$B$1,Colin!$I18865,0)</f>
        <v>0</v>
      </c>
    </row>
    <row r="18866" spans="12:17" x14ac:dyDescent="0.25">
      <c r="L18866" s="38">
        <f>IF(AND(Colin!$G18866=$B$1,Colin!$H18866=$C$3),Colin!$I18866,)</f>
        <v>0</v>
      </c>
      <c r="M18866" s="38">
        <f>IF(AND(Colin!$G18866=$B$1,Colin!$H18866&lt;=$C$3),Colin!$I18866,)</f>
        <v>0</v>
      </c>
      <c r="N18866" s="38">
        <f>IF(AND(Colin!$G18866=$B$2,Colin!$H18866=$C$3),Colin!$I18866,)</f>
        <v>0</v>
      </c>
      <c r="O18866" s="38">
        <f>IF(AND(Colin!$G18866=$B$2,Colin!$H18866&lt;=$C$3),Colin!$I18866,)</f>
        <v>0</v>
      </c>
      <c r="P18866" s="38">
        <f>IF(Colin!$G18866&lt;$B$2,Colin!$I18866,0)</f>
        <v>0</v>
      </c>
      <c r="Q18866" s="38">
        <f>IF(Colin!$G18866&lt;$B$1,Colin!$I18866,0)</f>
        <v>0</v>
      </c>
    </row>
    <row r="18867" spans="12:17" x14ac:dyDescent="0.25">
      <c r="L18867" s="38">
        <f>IF(AND(Colin!$G18867=$B$1,Colin!$H18867=$C$3),Colin!$I18867,)</f>
        <v>0</v>
      </c>
      <c r="M18867" s="38">
        <f>IF(AND(Colin!$G18867=$B$1,Colin!$H18867&lt;=$C$3),Colin!$I18867,)</f>
        <v>0</v>
      </c>
      <c r="N18867" s="38">
        <f>IF(AND(Colin!$G18867=$B$2,Colin!$H18867=$C$3),Colin!$I18867,)</f>
        <v>0</v>
      </c>
      <c r="O18867" s="38">
        <f>IF(AND(Colin!$G18867=$B$2,Colin!$H18867&lt;=$C$3),Colin!$I18867,)</f>
        <v>0</v>
      </c>
      <c r="P18867" s="38">
        <f>IF(Colin!$G18867&lt;$B$2,Colin!$I18867,0)</f>
        <v>0</v>
      </c>
      <c r="Q18867" s="38">
        <f>IF(Colin!$G18867&lt;$B$1,Colin!$I18867,0)</f>
        <v>0</v>
      </c>
    </row>
    <row r="18868" spans="12:17" x14ac:dyDescent="0.25">
      <c r="L18868" s="38">
        <f>IF(AND(Colin!$G18868=$B$1,Colin!$H18868=$C$3),Colin!$I18868,)</f>
        <v>0</v>
      </c>
      <c r="M18868" s="38">
        <f>IF(AND(Colin!$G18868=$B$1,Colin!$H18868&lt;=$C$3),Colin!$I18868,)</f>
        <v>0</v>
      </c>
      <c r="N18868" s="38">
        <f>IF(AND(Colin!$G18868=$B$2,Colin!$H18868=$C$3),Colin!$I18868,)</f>
        <v>0</v>
      </c>
      <c r="O18868" s="38">
        <f>IF(AND(Colin!$G18868=$B$2,Colin!$H18868&lt;=$C$3),Colin!$I18868,)</f>
        <v>0</v>
      </c>
      <c r="P18868" s="38">
        <f>IF(Colin!$G18868&lt;$B$2,Colin!$I18868,0)</f>
        <v>0</v>
      </c>
      <c r="Q18868" s="38">
        <f>IF(Colin!$G18868&lt;$B$1,Colin!$I18868,0)</f>
        <v>0</v>
      </c>
    </row>
    <row r="18869" spans="12:17" x14ac:dyDescent="0.25">
      <c r="L18869" s="38">
        <f>IF(AND(Colin!$G18869=$B$1,Colin!$H18869=$C$3),Colin!$I18869,)</f>
        <v>0</v>
      </c>
      <c r="M18869" s="38">
        <f>IF(AND(Colin!$G18869=$B$1,Colin!$H18869&lt;=$C$3),Colin!$I18869,)</f>
        <v>0</v>
      </c>
      <c r="N18869" s="38">
        <f>IF(AND(Colin!$G18869=$B$2,Colin!$H18869=$C$3),Colin!$I18869,)</f>
        <v>0</v>
      </c>
      <c r="O18869" s="38">
        <f>IF(AND(Colin!$G18869=$B$2,Colin!$H18869&lt;=$C$3),Colin!$I18869,)</f>
        <v>0</v>
      </c>
      <c r="P18869" s="38">
        <f>IF(Colin!$G18869&lt;$B$2,Colin!$I18869,0)</f>
        <v>0</v>
      </c>
      <c r="Q18869" s="38">
        <f>IF(Colin!$G18869&lt;$B$1,Colin!$I18869,0)</f>
        <v>0</v>
      </c>
    </row>
    <row r="18870" spans="12:17" x14ac:dyDescent="0.25">
      <c r="L18870" s="38">
        <f>IF(AND(Colin!$G18870=$B$1,Colin!$H18870=$C$3),Colin!$I18870,)</f>
        <v>0</v>
      </c>
      <c r="M18870" s="38">
        <f>IF(AND(Colin!$G18870=$B$1,Colin!$H18870&lt;=$C$3),Colin!$I18870,)</f>
        <v>0</v>
      </c>
      <c r="N18870" s="38">
        <f>IF(AND(Colin!$G18870=$B$2,Colin!$H18870=$C$3),Colin!$I18870,)</f>
        <v>0</v>
      </c>
      <c r="O18870" s="38">
        <f>IF(AND(Colin!$G18870=$B$2,Colin!$H18870&lt;=$C$3),Colin!$I18870,)</f>
        <v>0</v>
      </c>
      <c r="P18870" s="38">
        <f>IF(Colin!$G18870&lt;$B$2,Colin!$I18870,0)</f>
        <v>0</v>
      </c>
      <c r="Q18870" s="38">
        <f>IF(Colin!$G18870&lt;$B$1,Colin!$I18870,0)</f>
        <v>0</v>
      </c>
    </row>
    <row r="18871" spans="12:17" x14ac:dyDescent="0.25">
      <c r="L18871" s="38">
        <f>IF(AND(Colin!$G18871=$B$1,Colin!$H18871=$C$3),Colin!$I18871,)</f>
        <v>0</v>
      </c>
      <c r="M18871" s="38">
        <f>IF(AND(Colin!$G18871=$B$1,Colin!$H18871&lt;=$C$3),Colin!$I18871,)</f>
        <v>0</v>
      </c>
      <c r="N18871" s="38">
        <f>IF(AND(Colin!$G18871=$B$2,Colin!$H18871=$C$3),Colin!$I18871,)</f>
        <v>0</v>
      </c>
      <c r="O18871" s="38">
        <f>IF(AND(Colin!$G18871=$B$2,Colin!$H18871&lt;=$C$3),Colin!$I18871,)</f>
        <v>0</v>
      </c>
      <c r="P18871" s="38">
        <f>IF(Colin!$G18871&lt;$B$2,Colin!$I18871,0)</f>
        <v>0</v>
      </c>
      <c r="Q18871" s="38">
        <f>IF(Colin!$G18871&lt;$B$1,Colin!$I18871,0)</f>
        <v>0</v>
      </c>
    </row>
    <row r="18872" spans="12:17" x14ac:dyDescent="0.25">
      <c r="L18872" s="38">
        <f>IF(AND(Colin!$G18872=$B$1,Colin!$H18872=$C$3),Colin!$I18872,)</f>
        <v>0</v>
      </c>
      <c r="M18872" s="38">
        <f>IF(AND(Colin!$G18872=$B$1,Colin!$H18872&lt;=$C$3),Colin!$I18872,)</f>
        <v>0</v>
      </c>
      <c r="N18872" s="38">
        <f>IF(AND(Colin!$G18872=$B$2,Colin!$H18872=$C$3),Colin!$I18872,)</f>
        <v>0</v>
      </c>
      <c r="O18872" s="38">
        <f>IF(AND(Colin!$G18872=$B$2,Colin!$H18872&lt;=$C$3),Colin!$I18872,)</f>
        <v>0</v>
      </c>
      <c r="P18872" s="38">
        <f>IF(Colin!$G18872&lt;$B$2,Colin!$I18872,0)</f>
        <v>0</v>
      </c>
      <c r="Q18872" s="38">
        <f>IF(Colin!$G18872&lt;$B$1,Colin!$I18872,0)</f>
        <v>0</v>
      </c>
    </row>
    <row r="18873" spans="12:17" x14ac:dyDescent="0.25">
      <c r="L18873" s="38">
        <f>IF(AND(Colin!$G18873=$B$1,Colin!$H18873=$C$3),Colin!$I18873,)</f>
        <v>0</v>
      </c>
      <c r="M18873" s="38">
        <f>IF(AND(Colin!$G18873=$B$1,Colin!$H18873&lt;=$C$3),Colin!$I18873,)</f>
        <v>0</v>
      </c>
      <c r="N18873" s="38">
        <f>IF(AND(Colin!$G18873=$B$2,Colin!$H18873=$C$3),Colin!$I18873,)</f>
        <v>0</v>
      </c>
      <c r="O18873" s="38">
        <f>IF(AND(Colin!$G18873=$B$2,Colin!$H18873&lt;=$C$3),Colin!$I18873,)</f>
        <v>0</v>
      </c>
      <c r="P18873" s="38">
        <f>IF(Colin!$G18873&lt;$B$2,Colin!$I18873,0)</f>
        <v>0</v>
      </c>
      <c r="Q18873" s="38">
        <f>IF(Colin!$G18873&lt;$B$1,Colin!$I18873,0)</f>
        <v>0</v>
      </c>
    </row>
    <row r="18874" spans="12:17" x14ac:dyDescent="0.25">
      <c r="L18874" s="38">
        <f>IF(AND(Colin!$G18874=$B$1,Colin!$H18874=$C$3),Colin!$I18874,)</f>
        <v>0</v>
      </c>
      <c r="M18874" s="38">
        <f>IF(AND(Colin!$G18874=$B$1,Colin!$H18874&lt;=$C$3),Colin!$I18874,)</f>
        <v>0</v>
      </c>
      <c r="N18874" s="38">
        <f>IF(AND(Colin!$G18874=$B$2,Colin!$H18874=$C$3),Colin!$I18874,)</f>
        <v>0</v>
      </c>
      <c r="O18874" s="38">
        <f>IF(AND(Colin!$G18874=$B$2,Colin!$H18874&lt;=$C$3),Colin!$I18874,)</f>
        <v>0</v>
      </c>
      <c r="P18874" s="38">
        <f>IF(Colin!$G18874&lt;$B$2,Colin!$I18874,0)</f>
        <v>0</v>
      </c>
      <c r="Q18874" s="38">
        <f>IF(Colin!$G18874&lt;$B$1,Colin!$I18874,0)</f>
        <v>0</v>
      </c>
    </row>
    <row r="18875" spans="12:17" x14ac:dyDescent="0.25">
      <c r="L18875" s="38">
        <f>IF(AND(Colin!$G18875=$B$1,Colin!$H18875=$C$3),Colin!$I18875,)</f>
        <v>0</v>
      </c>
      <c r="M18875" s="38">
        <f>IF(AND(Colin!$G18875=$B$1,Colin!$H18875&lt;=$C$3),Colin!$I18875,)</f>
        <v>0</v>
      </c>
      <c r="N18875" s="38">
        <f>IF(AND(Colin!$G18875=$B$2,Colin!$H18875=$C$3),Colin!$I18875,)</f>
        <v>0</v>
      </c>
      <c r="O18875" s="38">
        <f>IF(AND(Colin!$G18875=$B$2,Colin!$H18875&lt;=$C$3),Colin!$I18875,)</f>
        <v>0</v>
      </c>
      <c r="P18875" s="38">
        <f>IF(Colin!$G18875&lt;$B$2,Colin!$I18875,0)</f>
        <v>0</v>
      </c>
      <c r="Q18875" s="38">
        <f>IF(Colin!$G18875&lt;$B$1,Colin!$I18875,0)</f>
        <v>0</v>
      </c>
    </row>
    <row r="18876" spans="12:17" x14ac:dyDescent="0.25">
      <c r="L18876" s="38">
        <f>IF(AND(Colin!$G18876=$B$1,Colin!$H18876=$C$3),Colin!$I18876,)</f>
        <v>0</v>
      </c>
      <c r="M18876" s="38">
        <f>IF(AND(Colin!$G18876=$B$1,Colin!$H18876&lt;=$C$3),Colin!$I18876,)</f>
        <v>0</v>
      </c>
      <c r="N18876" s="38">
        <f>IF(AND(Colin!$G18876=$B$2,Colin!$H18876=$C$3),Colin!$I18876,)</f>
        <v>0</v>
      </c>
      <c r="O18876" s="38">
        <f>IF(AND(Colin!$G18876=$B$2,Colin!$H18876&lt;=$C$3),Colin!$I18876,)</f>
        <v>0</v>
      </c>
      <c r="P18876" s="38">
        <f>IF(Colin!$G18876&lt;$B$2,Colin!$I18876,0)</f>
        <v>0</v>
      </c>
      <c r="Q18876" s="38">
        <f>IF(Colin!$G18876&lt;$B$1,Colin!$I18876,0)</f>
        <v>0</v>
      </c>
    </row>
    <row r="18877" spans="12:17" x14ac:dyDescent="0.25">
      <c r="L18877" s="38">
        <f>IF(AND(Colin!$G18877=$B$1,Colin!$H18877=$C$3),Colin!$I18877,)</f>
        <v>0</v>
      </c>
      <c r="M18877" s="38">
        <f>IF(AND(Colin!$G18877=$B$1,Colin!$H18877&lt;=$C$3),Colin!$I18877,)</f>
        <v>0</v>
      </c>
      <c r="N18877" s="38">
        <f>IF(AND(Colin!$G18877=$B$2,Colin!$H18877=$C$3),Colin!$I18877,)</f>
        <v>0</v>
      </c>
      <c r="O18877" s="38">
        <f>IF(AND(Colin!$G18877=$B$2,Colin!$H18877&lt;=$C$3),Colin!$I18877,)</f>
        <v>0</v>
      </c>
      <c r="P18877" s="38">
        <f>IF(Colin!$G18877&lt;$B$2,Colin!$I18877,0)</f>
        <v>0</v>
      </c>
      <c r="Q18877" s="38">
        <f>IF(Colin!$G18877&lt;$B$1,Colin!$I18877,0)</f>
        <v>0</v>
      </c>
    </row>
    <row r="18878" spans="12:17" x14ac:dyDescent="0.25">
      <c r="L18878" s="38">
        <f>IF(AND(Colin!$G18878=$B$1,Colin!$H18878=$C$3),Colin!$I18878,)</f>
        <v>0</v>
      </c>
      <c r="M18878" s="38">
        <f>IF(AND(Colin!$G18878=$B$1,Colin!$H18878&lt;=$C$3),Colin!$I18878,)</f>
        <v>0</v>
      </c>
      <c r="N18878" s="38">
        <f>IF(AND(Colin!$G18878=$B$2,Colin!$H18878=$C$3),Colin!$I18878,)</f>
        <v>0</v>
      </c>
      <c r="O18878" s="38">
        <f>IF(AND(Colin!$G18878=$B$2,Colin!$H18878&lt;=$C$3),Colin!$I18878,)</f>
        <v>0</v>
      </c>
      <c r="P18878" s="38">
        <f>IF(Colin!$G18878&lt;$B$2,Colin!$I18878,0)</f>
        <v>0</v>
      </c>
      <c r="Q18878" s="38">
        <f>IF(Colin!$G18878&lt;$B$1,Colin!$I18878,0)</f>
        <v>0</v>
      </c>
    </row>
    <row r="18879" spans="12:17" x14ac:dyDescent="0.25">
      <c r="L18879" s="38">
        <f>IF(AND(Colin!$G18879=$B$1,Colin!$H18879=$C$3),Colin!$I18879,)</f>
        <v>0</v>
      </c>
      <c r="M18879" s="38">
        <f>IF(AND(Colin!$G18879=$B$1,Colin!$H18879&lt;=$C$3),Colin!$I18879,)</f>
        <v>0</v>
      </c>
      <c r="N18879" s="38">
        <f>IF(AND(Colin!$G18879=$B$2,Colin!$H18879=$C$3),Colin!$I18879,)</f>
        <v>0</v>
      </c>
      <c r="O18879" s="38">
        <f>IF(AND(Colin!$G18879=$B$2,Colin!$H18879&lt;=$C$3),Colin!$I18879,)</f>
        <v>0</v>
      </c>
      <c r="P18879" s="38">
        <f>IF(Colin!$G18879&lt;$B$2,Colin!$I18879,0)</f>
        <v>0</v>
      </c>
      <c r="Q18879" s="38">
        <f>IF(Colin!$G18879&lt;$B$1,Colin!$I18879,0)</f>
        <v>0</v>
      </c>
    </row>
    <row r="18880" spans="12:17" x14ac:dyDescent="0.25">
      <c r="L18880" s="38">
        <f>IF(AND(Colin!$G18880=$B$1,Colin!$H18880=$C$3),Colin!$I18880,)</f>
        <v>0</v>
      </c>
      <c r="M18880" s="38">
        <f>IF(AND(Colin!$G18880=$B$1,Colin!$H18880&lt;=$C$3),Colin!$I18880,)</f>
        <v>0</v>
      </c>
      <c r="N18880" s="38">
        <f>IF(AND(Colin!$G18880=$B$2,Colin!$H18880=$C$3),Colin!$I18880,)</f>
        <v>0</v>
      </c>
      <c r="O18880" s="38">
        <f>IF(AND(Colin!$G18880=$B$2,Colin!$H18880&lt;=$C$3),Colin!$I18880,)</f>
        <v>0</v>
      </c>
      <c r="P18880" s="38">
        <f>IF(Colin!$G18880&lt;$B$2,Colin!$I18880,0)</f>
        <v>0</v>
      </c>
      <c r="Q18880" s="38">
        <f>IF(Colin!$G18880&lt;$B$1,Colin!$I18880,0)</f>
        <v>0</v>
      </c>
    </row>
    <row r="18881" spans="12:17" x14ac:dyDescent="0.25">
      <c r="L18881" s="38">
        <f>IF(AND(Colin!$G18881=$B$1,Colin!$H18881=$C$3),Colin!$I18881,)</f>
        <v>0</v>
      </c>
      <c r="M18881" s="38">
        <f>IF(AND(Colin!$G18881=$B$1,Colin!$H18881&lt;=$C$3),Colin!$I18881,)</f>
        <v>0</v>
      </c>
      <c r="N18881" s="38">
        <f>IF(AND(Colin!$G18881=$B$2,Colin!$H18881=$C$3),Colin!$I18881,)</f>
        <v>0</v>
      </c>
      <c r="O18881" s="38">
        <f>IF(AND(Colin!$G18881=$B$2,Colin!$H18881&lt;=$C$3),Colin!$I18881,)</f>
        <v>0</v>
      </c>
      <c r="P18881" s="38">
        <f>IF(Colin!$G18881&lt;$B$2,Colin!$I18881,0)</f>
        <v>0</v>
      </c>
      <c r="Q18881" s="38">
        <f>IF(Colin!$G18881&lt;$B$1,Colin!$I18881,0)</f>
        <v>0</v>
      </c>
    </row>
    <row r="18882" spans="12:17" x14ac:dyDescent="0.25">
      <c r="L18882" s="38">
        <f>IF(AND(Colin!$G18882=$B$1,Colin!$H18882=$C$3),Colin!$I18882,)</f>
        <v>0</v>
      </c>
      <c r="M18882" s="38">
        <f>IF(AND(Colin!$G18882=$B$1,Colin!$H18882&lt;=$C$3),Colin!$I18882,)</f>
        <v>0</v>
      </c>
      <c r="N18882" s="38">
        <f>IF(AND(Colin!$G18882=$B$2,Colin!$H18882=$C$3),Colin!$I18882,)</f>
        <v>0</v>
      </c>
      <c r="O18882" s="38">
        <f>IF(AND(Colin!$G18882=$B$2,Colin!$H18882&lt;=$C$3),Colin!$I18882,)</f>
        <v>0</v>
      </c>
      <c r="P18882" s="38">
        <f>IF(Colin!$G18882&lt;$B$2,Colin!$I18882,0)</f>
        <v>0</v>
      </c>
      <c r="Q18882" s="38">
        <f>IF(Colin!$G18882&lt;$B$1,Colin!$I18882,0)</f>
        <v>0</v>
      </c>
    </row>
    <row r="18883" spans="12:17" x14ac:dyDescent="0.25">
      <c r="L18883" s="38">
        <f>IF(AND(Colin!$G18883=$B$1,Colin!$H18883=$C$3),Colin!$I18883,)</f>
        <v>0</v>
      </c>
      <c r="M18883" s="38">
        <f>IF(AND(Colin!$G18883=$B$1,Colin!$H18883&lt;=$C$3),Colin!$I18883,)</f>
        <v>0</v>
      </c>
      <c r="N18883" s="38">
        <f>IF(AND(Colin!$G18883=$B$2,Colin!$H18883=$C$3),Colin!$I18883,)</f>
        <v>0</v>
      </c>
      <c r="O18883" s="38">
        <f>IF(AND(Colin!$G18883=$B$2,Colin!$H18883&lt;=$C$3),Colin!$I18883,)</f>
        <v>0</v>
      </c>
      <c r="P18883" s="38">
        <f>IF(Colin!$G18883&lt;$B$2,Colin!$I18883,0)</f>
        <v>0</v>
      </c>
      <c r="Q18883" s="38">
        <f>IF(Colin!$G18883&lt;$B$1,Colin!$I18883,0)</f>
        <v>0</v>
      </c>
    </row>
    <row r="18884" spans="12:17" x14ac:dyDescent="0.25">
      <c r="L18884" s="38">
        <f>IF(AND(Colin!$G18884=$B$1,Colin!$H18884=$C$3),Colin!$I18884,)</f>
        <v>0</v>
      </c>
      <c r="M18884" s="38">
        <f>IF(AND(Colin!$G18884=$B$1,Colin!$H18884&lt;=$C$3),Colin!$I18884,)</f>
        <v>0</v>
      </c>
      <c r="N18884" s="38">
        <f>IF(AND(Colin!$G18884=$B$2,Colin!$H18884=$C$3),Colin!$I18884,)</f>
        <v>0</v>
      </c>
      <c r="O18884" s="38">
        <f>IF(AND(Colin!$G18884=$B$2,Colin!$H18884&lt;=$C$3),Colin!$I18884,)</f>
        <v>0</v>
      </c>
      <c r="P18884" s="38">
        <f>IF(Colin!$G18884&lt;$B$2,Colin!$I18884,0)</f>
        <v>0</v>
      </c>
      <c r="Q18884" s="38">
        <f>IF(Colin!$G18884&lt;$B$1,Colin!$I18884,0)</f>
        <v>0</v>
      </c>
    </row>
    <row r="18885" spans="12:17" x14ac:dyDescent="0.25">
      <c r="L18885" s="38">
        <f>IF(AND(Colin!$G18885=$B$1,Colin!$H18885=$C$3),Colin!$I18885,)</f>
        <v>0</v>
      </c>
      <c r="M18885" s="38">
        <f>IF(AND(Colin!$G18885=$B$1,Colin!$H18885&lt;=$C$3),Colin!$I18885,)</f>
        <v>0</v>
      </c>
      <c r="N18885" s="38">
        <f>IF(AND(Colin!$G18885=$B$2,Colin!$H18885=$C$3),Colin!$I18885,)</f>
        <v>0</v>
      </c>
      <c r="O18885" s="38">
        <f>IF(AND(Colin!$G18885=$B$2,Colin!$H18885&lt;=$C$3),Colin!$I18885,)</f>
        <v>0</v>
      </c>
      <c r="P18885" s="38">
        <f>IF(Colin!$G18885&lt;$B$2,Colin!$I18885,0)</f>
        <v>0</v>
      </c>
      <c r="Q18885" s="38">
        <f>IF(Colin!$G18885&lt;$B$1,Colin!$I18885,0)</f>
        <v>0</v>
      </c>
    </row>
    <row r="18886" spans="12:17" x14ac:dyDescent="0.25">
      <c r="L18886" s="38">
        <f>IF(AND(Colin!$G18886=$B$1,Colin!$H18886=$C$3),Colin!$I18886,)</f>
        <v>0</v>
      </c>
      <c r="M18886" s="38">
        <f>IF(AND(Colin!$G18886=$B$1,Colin!$H18886&lt;=$C$3),Colin!$I18886,)</f>
        <v>0</v>
      </c>
      <c r="N18886" s="38">
        <f>IF(AND(Colin!$G18886=$B$2,Colin!$H18886=$C$3),Colin!$I18886,)</f>
        <v>0</v>
      </c>
      <c r="O18886" s="38">
        <f>IF(AND(Colin!$G18886=$B$2,Colin!$H18886&lt;=$C$3),Colin!$I18886,)</f>
        <v>0</v>
      </c>
      <c r="P18886" s="38">
        <f>IF(Colin!$G18886&lt;$B$2,Colin!$I18886,0)</f>
        <v>0</v>
      </c>
      <c r="Q18886" s="38">
        <f>IF(Colin!$G18886&lt;$B$1,Colin!$I18886,0)</f>
        <v>0</v>
      </c>
    </row>
    <row r="18887" spans="12:17" x14ac:dyDescent="0.25">
      <c r="L18887" s="38">
        <f>IF(AND(Colin!$G18887=$B$1,Colin!$H18887=$C$3),Colin!$I18887,)</f>
        <v>0</v>
      </c>
      <c r="M18887" s="38">
        <f>IF(AND(Colin!$G18887=$B$1,Colin!$H18887&lt;=$C$3),Colin!$I18887,)</f>
        <v>0</v>
      </c>
      <c r="N18887" s="38">
        <f>IF(AND(Colin!$G18887=$B$2,Colin!$H18887=$C$3),Colin!$I18887,)</f>
        <v>0</v>
      </c>
      <c r="O18887" s="38">
        <f>IF(AND(Colin!$G18887=$B$2,Colin!$H18887&lt;=$C$3),Colin!$I18887,)</f>
        <v>0</v>
      </c>
      <c r="P18887" s="38">
        <f>IF(Colin!$G18887&lt;$B$2,Colin!$I18887,0)</f>
        <v>0</v>
      </c>
      <c r="Q18887" s="38">
        <f>IF(Colin!$G18887&lt;$B$1,Colin!$I18887,0)</f>
        <v>0</v>
      </c>
    </row>
    <row r="18888" spans="12:17" x14ac:dyDescent="0.25">
      <c r="L18888" s="38">
        <f>IF(AND(Colin!$G18888=$B$1,Colin!$H18888=$C$3),Colin!$I18888,)</f>
        <v>0</v>
      </c>
      <c r="M18888" s="38">
        <f>IF(AND(Colin!$G18888=$B$1,Colin!$H18888&lt;=$C$3),Colin!$I18888,)</f>
        <v>0</v>
      </c>
      <c r="N18888" s="38">
        <f>IF(AND(Colin!$G18888=$B$2,Colin!$H18888=$C$3),Colin!$I18888,)</f>
        <v>0</v>
      </c>
      <c r="O18888" s="38">
        <f>IF(AND(Colin!$G18888=$B$2,Colin!$H18888&lt;=$C$3),Colin!$I18888,)</f>
        <v>0</v>
      </c>
      <c r="P18888" s="38">
        <f>IF(Colin!$G18888&lt;$B$2,Colin!$I18888,0)</f>
        <v>0</v>
      </c>
      <c r="Q18888" s="38">
        <f>IF(Colin!$G18888&lt;$B$1,Colin!$I18888,0)</f>
        <v>0</v>
      </c>
    </row>
    <row r="18889" spans="12:17" x14ac:dyDescent="0.25">
      <c r="L18889" s="38">
        <f>IF(AND(Colin!$G18889=$B$1,Colin!$H18889=$C$3),Colin!$I18889,)</f>
        <v>0</v>
      </c>
      <c r="M18889" s="38">
        <f>IF(AND(Colin!$G18889=$B$1,Colin!$H18889&lt;=$C$3),Colin!$I18889,)</f>
        <v>0</v>
      </c>
      <c r="N18889" s="38">
        <f>IF(AND(Colin!$G18889=$B$2,Colin!$H18889=$C$3),Colin!$I18889,)</f>
        <v>0</v>
      </c>
      <c r="O18889" s="38">
        <f>IF(AND(Colin!$G18889=$B$2,Colin!$H18889&lt;=$C$3),Colin!$I18889,)</f>
        <v>0</v>
      </c>
      <c r="P18889" s="38">
        <f>IF(Colin!$G18889&lt;$B$2,Colin!$I18889,0)</f>
        <v>0</v>
      </c>
      <c r="Q18889" s="38">
        <f>IF(Colin!$G18889&lt;$B$1,Colin!$I18889,0)</f>
        <v>0</v>
      </c>
    </row>
    <row r="18890" spans="12:17" x14ac:dyDescent="0.25">
      <c r="L18890" s="38">
        <f>IF(AND(Colin!$G18890=$B$1,Colin!$H18890=$C$3),Colin!$I18890,)</f>
        <v>0</v>
      </c>
      <c r="M18890" s="38">
        <f>IF(AND(Colin!$G18890=$B$1,Colin!$H18890&lt;=$C$3),Colin!$I18890,)</f>
        <v>0</v>
      </c>
      <c r="N18890" s="38">
        <f>IF(AND(Colin!$G18890=$B$2,Colin!$H18890=$C$3),Colin!$I18890,)</f>
        <v>0</v>
      </c>
      <c r="O18890" s="38">
        <f>IF(AND(Colin!$G18890=$B$2,Colin!$H18890&lt;=$C$3),Colin!$I18890,)</f>
        <v>0</v>
      </c>
      <c r="P18890" s="38">
        <f>IF(Colin!$G18890&lt;$B$2,Colin!$I18890,0)</f>
        <v>0</v>
      </c>
      <c r="Q18890" s="38">
        <f>IF(Colin!$G18890&lt;$B$1,Colin!$I18890,0)</f>
        <v>0</v>
      </c>
    </row>
    <row r="18891" spans="12:17" x14ac:dyDescent="0.25">
      <c r="L18891" s="38">
        <f>IF(AND(Colin!$G18891=$B$1,Colin!$H18891=$C$3),Colin!$I18891,)</f>
        <v>0</v>
      </c>
      <c r="M18891" s="38">
        <f>IF(AND(Colin!$G18891=$B$1,Colin!$H18891&lt;=$C$3),Colin!$I18891,)</f>
        <v>0</v>
      </c>
      <c r="N18891" s="38">
        <f>IF(AND(Colin!$G18891=$B$2,Colin!$H18891=$C$3),Colin!$I18891,)</f>
        <v>0</v>
      </c>
      <c r="O18891" s="38">
        <f>IF(AND(Colin!$G18891=$B$2,Colin!$H18891&lt;=$C$3),Colin!$I18891,)</f>
        <v>0</v>
      </c>
      <c r="P18891" s="38">
        <f>IF(Colin!$G18891&lt;$B$2,Colin!$I18891,0)</f>
        <v>0</v>
      </c>
      <c r="Q18891" s="38">
        <f>IF(Colin!$G18891&lt;$B$1,Colin!$I18891,0)</f>
        <v>0</v>
      </c>
    </row>
    <row r="18892" spans="12:17" x14ac:dyDescent="0.25">
      <c r="L18892" s="38">
        <f>IF(AND(Colin!$G18892=$B$1,Colin!$H18892=$C$3),Colin!$I18892,)</f>
        <v>0</v>
      </c>
      <c r="M18892" s="38">
        <f>IF(AND(Colin!$G18892=$B$1,Colin!$H18892&lt;=$C$3),Colin!$I18892,)</f>
        <v>0</v>
      </c>
      <c r="N18892" s="38">
        <f>IF(AND(Colin!$G18892=$B$2,Colin!$H18892=$C$3),Colin!$I18892,)</f>
        <v>0</v>
      </c>
      <c r="O18892" s="38">
        <f>IF(AND(Colin!$G18892=$B$2,Colin!$H18892&lt;=$C$3),Colin!$I18892,)</f>
        <v>0</v>
      </c>
      <c r="P18892" s="38">
        <f>IF(Colin!$G18892&lt;$B$2,Colin!$I18892,0)</f>
        <v>0</v>
      </c>
      <c r="Q18892" s="38">
        <f>IF(Colin!$G18892&lt;$B$1,Colin!$I18892,0)</f>
        <v>0</v>
      </c>
    </row>
    <row r="18893" spans="12:17" x14ac:dyDescent="0.25">
      <c r="L18893" s="38">
        <f>IF(AND(Colin!$G18893=$B$1,Colin!$H18893=$C$3),Colin!$I18893,)</f>
        <v>0</v>
      </c>
      <c r="M18893" s="38">
        <f>IF(AND(Colin!$G18893=$B$1,Colin!$H18893&lt;=$C$3),Colin!$I18893,)</f>
        <v>0</v>
      </c>
      <c r="N18893" s="38">
        <f>IF(AND(Colin!$G18893=$B$2,Colin!$H18893=$C$3),Colin!$I18893,)</f>
        <v>0</v>
      </c>
      <c r="O18893" s="38">
        <f>IF(AND(Colin!$G18893=$B$2,Colin!$H18893&lt;=$C$3),Colin!$I18893,)</f>
        <v>0</v>
      </c>
      <c r="P18893" s="38">
        <f>IF(Colin!$G18893&lt;$B$2,Colin!$I18893,0)</f>
        <v>0</v>
      </c>
      <c r="Q18893" s="38">
        <f>IF(Colin!$G18893&lt;$B$1,Colin!$I18893,0)</f>
        <v>0</v>
      </c>
    </row>
    <row r="18894" spans="12:17" x14ac:dyDescent="0.25">
      <c r="L18894" s="38">
        <f>IF(AND(Colin!$G18894=$B$1,Colin!$H18894=$C$3),Colin!$I18894,)</f>
        <v>0</v>
      </c>
      <c r="M18894" s="38">
        <f>IF(AND(Colin!$G18894=$B$1,Colin!$H18894&lt;=$C$3),Colin!$I18894,)</f>
        <v>0</v>
      </c>
      <c r="N18894" s="38">
        <f>IF(AND(Colin!$G18894=$B$2,Colin!$H18894=$C$3),Colin!$I18894,)</f>
        <v>0</v>
      </c>
      <c r="O18894" s="38">
        <f>IF(AND(Colin!$G18894=$B$2,Colin!$H18894&lt;=$C$3),Colin!$I18894,)</f>
        <v>0</v>
      </c>
      <c r="P18894" s="38">
        <f>IF(Colin!$G18894&lt;$B$2,Colin!$I18894,0)</f>
        <v>0</v>
      </c>
      <c r="Q18894" s="38">
        <f>IF(Colin!$G18894&lt;$B$1,Colin!$I18894,0)</f>
        <v>0</v>
      </c>
    </row>
    <row r="18895" spans="12:17" x14ac:dyDescent="0.25">
      <c r="L18895" s="38">
        <f>IF(AND(Colin!$G18895=$B$1,Colin!$H18895=$C$3),Colin!$I18895,)</f>
        <v>0</v>
      </c>
      <c r="M18895" s="38">
        <f>IF(AND(Colin!$G18895=$B$1,Colin!$H18895&lt;=$C$3),Colin!$I18895,)</f>
        <v>0</v>
      </c>
      <c r="N18895" s="38">
        <f>IF(AND(Colin!$G18895=$B$2,Colin!$H18895=$C$3),Colin!$I18895,)</f>
        <v>0</v>
      </c>
      <c r="O18895" s="38">
        <f>IF(AND(Colin!$G18895=$B$2,Colin!$H18895&lt;=$C$3),Colin!$I18895,)</f>
        <v>0</v>
      </c>
      <c r="P18895" s="38">
        <f>IF(Colin!$G18895&lt;$B$2,Colin!$I18895,0)</f>
        <v>0</v>
      </c>
      <c r="Q18895" s="38">
        <f>IF(Colin!$G18895&lt;$B$1,Colin!$I18895,0)</f>
        <v>0</v>
      </c>
    </row>
    <row r="18896" spans="12:17" x14ac:dyDescent="0.25">
      <c r="L18896" s="38">
        <f>IF(AND(Colin!$G18896=$B$1,Colin!$H18896=$C$3),Colin!$I18896,)</f>
        <v>0</v>
      </c>
      <c r="M18896" s="38">
        <f>IF(AND(Colin!$G18896=$B$1,Colin!$H18896&lt;=$C$3),Colin!$I18896,)</f>
        <v>0</v>
      </c>
      <c r="N18896" s="38">
        <f>IF(AND(Colin!$G18896=$B$2,Colin!$H18896=$C$3),Colin!$I18896,)</f>
        <v>0</v>
      </c>
      <c r="O18896" s="38">
        <f>IF(AND(Colin!$G18896=$B$2,Colin!$H18896&lt;=$C$3),Colin!$I18896,)</f>
        <v>0</v>
      </c>
      <c r="P18896" s="38">
        <f>IF(Colin!$G18896&lt;$B$2,Colin!$I18896,0)</f>
        <v>0</v>
      </c>
      <c r="Q18896" s="38">
        <f>IF(Colin!$G18896&lt;$B$1,Colin!$I18896,0)</f>
        <v>0</v>
      </c>
    </row>
    <row r="18897" spans="12:17" x14ac:dyDescent="0.25">
      <c r="L18897" s="38">
        <f>IF(AND(Colin!$G18897=$B$1,Colin!$H18897=$C$3),Colin!$I18897,)</f>
        <v>0</v>
      </c>
      <c r="M18897" s="38">
        <f>IF(AND(Colin!$G18897=$B$1,Colin!$H18897&lt;=$C$3),Colin!$I18897,)</f>
        <v>0</v>
      </c>
      <c r="N18897" s="38">
        <f>IF(AND(Colin!$G18897=$B$2,Colin!$H18897=$C$3),Colin!$I18897,)</f>
        <v>0</v>
      </c>
      <c r="O18897" s="38">
        <f>IF(AND(Colin!$G18897=$B$2,Colin!$H18897&lt;=$C$3),Colin!$I18897,)</f>
        <v>0</v>
      </c>
      <c r="P18897" s="38">
        <f>IF(Colin!$G18897&lt;$B$2,Colin!$I18897,0)</f>
        <v>0</v>
      </c>
      <c r="Q18897" s="38">
        <f>IF(Colin!$G18897&lt;$B$1,Colin!$I18897,0)</f>
        <v>0</v>
      </c>
    </row>
    <row r="18898" spans="12:17" x14ac:dyDescent="0.25">
      <c r="L18898" s="38">
        <f>IF(AND(Colin!$G18898=$B$1,Colin!$H18898=$C$3),Colin!$I18898,)</f>
        <v>0</v>
      </c>
      <c r="M18898" s="38">
        <f>IF(AND(Colin!$G18898=$B$1,Colin!$H18898&lt;=$C$3),Colin!$I18898,)</f>
        <v>0</v>
      </c>
      <c r="N18898" s="38">
        <f>IF(AND(Colin!$G18898=$B$2,Colin!$H18898=$C$3),Colin!$I18898,)</f>
        <v>0</v>
      </c>
      <c r="O18898" s="38">
        <f>IF(AND(Colin!$G18898=$B$2,Colin!$H18898&lt;=$C$3),Colin!$I18898,)</f>
        <v>0</v>
      </c>
      <c r="P18898" s="38">
        <f>IF(Colin!$G18898&lt;$B$2,Colin!$I18898,0)</f>
        <v>0</v>
      </c>
      <c r="Q18898" s="38">
        <f>IF(Colin!$G18898&lt;$B$1,Colin!$I18898,0)</f>
        <v>0</v>
      </c>
    </row>
    <row r="18899" spans="12:17" x14ac:dyDescent="0.25">
      <c r="L18899" s="38">
        <f>IF(AND(Colin!$G18899=$B$1,Colin!$H18899=$C$3),Colin!$I18899,)</f>
        <v>0</v>
      </c>
      <c r="M18899" s="38">
        <f>IF(AND(Colin!$G18899=$B$1,Colin!$H18899&lt;=$C$3),Colin!$I18899,)</f>
        <v>0</v>
      </c>
      <c r="N18899" s="38">
        <f>IF(AND(Colin!$G18899=$B$2,Colin!$H18899=$C$3),Colin!$I18899,)</f>
        <v>0</v>
      </c>
      <c r="O18899" s="38">
        <f>IF(AND(Colin!$G18899=$B$2,Colin!$H18899&lt;=$C$3),Colin!$I18899,)</f>
        <v>0</v>
      </c>
      <c r="P18899" s="38">
        <f>IF(Colin!$G18899&lt;$B$2,Colin!$I18899,0)</f>
        <v>0</v>
      </c>
      <c r="Q18899" s="38">
        <f>IF(Colin!$G18899&lt;$B$1,Colin!$I18899,0)</f>
        <v>0</v>
      </c>
    </row>
    <row r="18900" spans="12:17" x14ac:dyDescent="0.25">
      <c r="L18900" s="38">
        <f>IF(AND(Colin!$G18900=$B$1,Colin!$H18900=$C$3),Colin!$I18900,)</f>
        <v>0</v>
      </c>
      <c r="M18900" s="38">
        <f>IF(AND(Colin!$G18900=$B$1,Colin!$H18900&lt;=$C$3),Colin!$I18900,)</f>
        <v>0</v>
      </c>
      <c r="N18900" s="38">
        <f>IF(AND(Colin!$G18900=$B$2,Colin!$H18900=$C$3),Colin!$I18900,)</f>
        <v>0</v>
      </c>
      <c r="O18900" s="38">
        <f>IF(AND(Colin!$G18900=$B$2,Colin!$H18900&lt;=$C$3),Colin!$I18900,)</f>
        <v>0</v>
      </c>
      <c r="P18900" s="38">
        <f>IF(Colin!$G18900&lt;$B$2,Colin!$I18900,0)</f>
        <v>0</v>
      </c>
      <c r="Q18900" s="38">
        <f>IF(Colin!$G18900&lt;$B$1,Colin!$I18900,0)</f>
        <v>0</v>
      </c>
    </row>
    <row r="18901" spans="12:17" x14ac:dyDescent="0.25">
      <c r="L18901" s="38">
        <f>IF(AND(Colin!$G18901=$B$1,Colin!$H18901=$C$3),Colin!$I18901,)</f>
        <v>0</v>
      </c>
      <c r="M18901" s="38">
        <f>IF(AND(Colin!$G18901=$B$1,Colin!$H18901&lt;=$C$3),Colin!$I18901,)</f>
        <v>0</v>
      </c>
      <c r="N18901" s="38">
        <f>IF(AND(Colin!$G18901=$B$2,Colin!$H18901=$C$3),Colin!$I18901,)</f>
        <v>0</v>
      </c>
      <c r="O18901" s="38">
        <f>IF(AND(Colin!$G18901=$B$2,Colin!$H18901&lt;=$C$3),Colin!$I18901,)</f>
        <v>0</v>
      </c>
      <c r="P18901" s="38">
        <f>IF(Colin!$G18901&lt;$B$2,Colin!$I18901,0)</f>
        <v>0</v>
      </c>
      <c r="Q18901" s="38">
        <f>IF(Colin!$G18901&lt;$B$1,Colin!$I18901,0)</f>
        <v>0</v>
      </c>
    </row>
    <row r="18902" spans="12:17" x14ac:dyDescent="0.25">
      <c r="L18902" s="38">
        <f>IF(AND(Colin!$G18902=$B$1,Colin!$H18902=$C$3),Colin!$I18902,)</f>
        <v>0</v>
      </c>
      <c r="M18902" s="38">
        <f>IF(AND(Colin!$G18902=$B$1,Colin!$H18902&lt;=$C$3),Colin!$I18902,)</f>
        <v>0</v>
      </c>
      <c r="N18902" s="38">
        <f>IF(AND(Colin!$G18902=$B$2,Colin!$H18902=$C$3),Colin!$I18902,)</f>
        <v>0</v>
      </c>
      <c r="O18902" s="38">
        <f>IF(AND(Colin!$G18902=$B$2,Colin!$H18902&lt;=$C$3),Colin!$I18902,)</f>
        <v>0</v>
      </c>
      <c r="P18902" s="38">
        <f>IF(Colin!$G18902&lt;$B$2,Colin!$I18902,0)</f>
        <v>0</v>
      </c>
      <c r="Q18902" s="38">
        <f>IF(Colin!$G18902&lt;$B$1,Colin!$I18902,0)</f>
        <v>0</v>
      </c>
    </row>
    <row r="18903" spans="12:17" x14ac:dyDescent="0.25">
      <c r="L18903" s="38">
        <f>IF(AND(Colin!$G18903=$B$1,Colin!$H18903=$C$3),Colin!$I18903,)</f>
        <v>0</v>
      </c>
      <c r="M18903" s="38">
        <f>IF(AND(Colin!$G18903=$B$1,Colin!$H18903&lt;=$C$3),Colin!$I18903,)</f>
        <v>0</v>
      </c>
      <c r="N18903" s="38">
        <f>IF(AND(Colin!$G18903=$B$2,Colin!$H18903=$C$3),Colin!$I18903,)</f>
        <v>0</v>
      </c>
      <c r="O18903" s="38">
        <f>IF(AND(Colin!$G18903=$B$2,Colin!$H18903&lt;=$C$3),Colin!$I18903,)</f>
        <v>0</v>
      </c>
      <c r="P18903" s="38">
        <f>IF(Colin!$G18903&lt;$B$2,Colin!$I18903,0)</f>
        <v>0</v>
      </c>
      <c r="Q18903" s="38">
        <f>IF(Colin!$G18903&lt;$B$1,Colin!$I18903,0)</f>
        <v>0</v>
      </c>
    </row>
    <row r="18904" spans="12:17" x14ac:dyDescent="0.25">
      <c r="L18904" s="38">
        <f>IF(AND(Colin!$G18904=$B$1,Colin!$H18904=$C$3),Colin!$I18904,)</f>
        <v>0</v>
      </c>
      <c r="M18904" s="38">
        <f>IF(AND(Colin!$G18904=$B$1,Colin!$H18904&lt;=$C$3),Colin!$I18904,)</f>
        <v>0</v>
      </c>
      <c r="N18904" s="38">
        <f>IF(AND(Colin!$G18904=$B$2,Colin!$H18904=$C$3),Colin!$I18904,)</f>
        <v>0</v>
      </c>
      <c r="O18904" s="38">
        <f>IF(AND(Colin!$G18904=$B$2,Colin!$H18904&lt;=$C$3),Colin!$I18904,)</f>
        <v>0</v>
      </c>
      <c r="P18904" s="38">
        <f>IF(Colin!$G18904&lt;$B$2,Colin!$I18904,0)</f>
        <v>0</v>
      </c>
      <c r="Q18904" s="38">
        <f>IF(Colin!$G18904&lt;$B$1,Colin!$I18904,0)</f>
        <v>0</v>
      </c>
    </row>
    <row r="18905" spans="12:17" x14ac:dyDescent="0.25">
      <c r="L18905" s="38">
        <f>IF(AND(Colin!$G18905=$B$1,Colin!$H18905=$C$3),Colin!$I18905,)</f>
        <v>0</v>
      </c>
      <c r="M18905" s="38">
        <f>IF(AND(Colin!$G18905=$B$1,Colin!$H18905&lt;=$C$3),Colin!$I18905,)</f>
        <v>0</v>
      </c>
      <c r="N18905" s="38">
        <f>IF(AND(Colin!$G18905=$B$2,Colin!$H18905=$C$3),Colin!$I18905,)</f>
        <v>0</v>
      </c>
      <c r="O18905" s="38">
        <f>IF(AND(Colin!$G18905=$B$2,Colin!$H18905&lt;=$C$3),Colin!$I18905,)</f>
        <v>0</v>
      </c>
      <c r="P18905" s="38">
        <f>IF(Colin!$G18905&lt;$B$2,Colin!$I18905,0)</f>
        <v>0</v>
      </c>
      <c r="Q18905" s="38">
        <f>IF(Colin!$G18905&lt;$B$1,Colin!$I18905,0)</f>
        <v>0</v>
      </c>
    </row>
    <row r="18906" spans="12:17" x14ac:dyDescent="0.25">
      <c r="L18906" s="38">
        <f>IF(AND(Colin!$G18906=$B$1,Colin!$H18906=$C$3),Colin!$I18906,)</f>
        <v>0</v>
      </c>
      <c r="M18906" s="38">
        <f>IF(AND(Colin!$G18906=$B$1,Colin!$H18906&lt;=$C$3),Colin!$I18906,)</f>
        <v>0</v>
      </c>
      <c r="N18906" s="38">
        <f>IF(AND(Colin!$G18906=$B$2,Colin!$H18906=$C$3),Colin!$I18906,)</f>
        <v>0</v>
      </c>
      <c r="O18906" s="38">
        <f>IF(AND(Colin!$G18906=$B$2,Colin!$H18906&lt;=$C$3),Colin!$I18906,)</f>
        <v>0</v>
      </c>
      <c r="P18906" s="38">
        <f>IF(Colin!$G18906&lt;$B$2,Colin!$I18906,0)</f>
        <v>0</v>
      </c>
      <c r="Q18906" s="38">
        <f>IF(Colin!$G18906&lt;$B$1,Colin!$I18906,0)</f>
        <v>0</v>
      </c>
    </row>
    <row r="18907" spans="12:17" x14ac:dyDescent="0.25">
      <c r="L18907" s="38">
        <f>IF(AND(Colin!$G18907=$B$1,Colin!$H18907=$C$3),Colin!$I18907,)</f>
        <v>0</v>
      </c>
      <c r="M18907" s="38">
        <f>IF(AND(Colin!$G18907=$B$1,Colin!$H18907&lt;=$C$3),Colin!$I18907,)</f>
        <v>0</v>
      </c>
      <c r="N18907" s="38">
        <f>IF(AND(Colin!$G18907=$B$2,Colin!$H18907=$C$3),Colin!$I18907,)</f>
        <v>0</v>
      </c>
      <c r="O18907" s="38">
        <f>IF(AND(Colin!$G18907=$B$2,Colin!$H18907&lt;=$C$3),Colin!$I18907,)</f>
        <v>0</v>
      </c>
      <c r="P18907" s="38">
        <f>IF(Colin!$G18907&lt;$B$2,Colin!$I18907,0)</f>
        <v>0</v>
      </c>
      <c r="Q18907" s="38">
        <f>IF(Colin!$G18907&lt;$B$1,Colin!$I18907,0)</f>
        <v>0</v>
      </c>
    </row>
    <row r="18908" spans="12:17" x14ac:dyDescent="0.25">
      <c r="L18908" s="38">
        <f>IF(AND(Colin!$G18908=$B$1,Colin!$H18908=$C$3),Colin!$I18908,)</f>
        <v>0</v>
      </c>
      <c r="M18908" s="38">
        <f>IF(AND(Colin!$G18908=$B$1,Colin!$H18908&lt;=$C$3),Colin!$I18908,)</f>
        <v>0</v>
      </c>
      <c r="N18908" s="38">
        <f>IF(AND(Colin!$G18908=$B$2,Colin!$H18908=$C$3),Colin!$I18908,)</f>
        <v>0</v>
      </c>
      <c r="O18908" s="38">
        <f>IF(AND(Colin!$G18908=$B$2,Colin!$H18908&lt;=$C$3),Colin!$I18908,)</f>
        <v>0</v>
      </c>
      <c r="P18908" s="38">
        <f>IF(Colin!$G18908&lt;$B$2,Colin!$I18908,0)</f>
        <v>0</v>
      </c>
      <c r="Q18908" s="38">
        <f>IF(Colin!$G18908&lt;$B$1,Colin!$I18908,0)</f>
        <v>0</v>
      </c>
    </row>
    <row r="18909" spans="12:17" x14ac:dyDescent="0.25">
      <c r="L18909" s="38">
        <f>IF(AND(Colin!$G18909=$B$1,Colin!$H18909=$C$3),Colin!$I18909,)</f>
        <v>0</v>
      </c>
      <c r="M18909" s="38">
        <f>IF(AND(Colin!$G18909=$B$1,Colin!$H18909&lt;=$C$3),Colin!$I18909,)</f>
        <v>0</v>
      </c>
      <c r="N18909" s="38">
        <f>IF(AND(Colin!$G18909=$B$2,Colin!$H18909=$C$3),Colin!$I18909,)</f>
        <v>0</v>
      </c>
      <c r="O18909" s="38">
        <f>IF(AND(Colin!$G18909=$B$2,Colin!$H18909&lt;=$C$3),Colin!$I18909,)</f>
        <v>0</v>
      </c>
      <c r="P18909" s="38">
        <f>IF(Colin!$G18909&lt;$B$2,Colin!$I18909,0)</f>
        <v>0</v>
      </c>
      <c r="Q18909" s="38">
        <f>IF(Colin!$G18909&lt;$B$1,Colin!$I18909,0)</f>
        <v>0</v>
      </c>
    </row>
    <row r="18910" spans="12:17" x14ac:dyDescent="0.25">
      <c r="L18910" s="38">
        <f>IF(AND(Colin!$G18910=$B$1,Colin!$H18910=$C$3),Colin!$I18910,)</f>
        <v>0</v>
      </c>
      <c r="M18910" s="38">
        <f>IF(AND(Colin!$G18910=$B$1,Colin!$H18910&lt;=$C$3),Colin!$I18910,)</f>
        <v>0</v>
      </c>
      <c r="N18910" s="38">
        <f>IF(AND(Colin!$G18910=$B$2,Colin!$H18910=$C$3),Colin!$I18910,)</f>
        <v>0</v>
      </c>
      <c r="O18910" s="38">
        <f>IF(AND(Colin!$G18910=$B$2,Colin!$H18910&lt;=$C$3),Colin!$I18910,)</f>
        <v>0</v>
      </c>
      <c r="P18910" s="38">
        <f>IF(Colin!$G18910&lt;$B$2,Colin!$I18910,0)</f>
        <v>0</v>
      </c>
      <c r="Q18910" s="38">
        <f>IF(Colin!$G18910&lt;$B$1,Colin!$I18910,0)</f>
        <v>0</v>
      </c>
    </row>
    <row r="18911" spans="12:17" x14ac:dyDescent="0.25">
      <c r="L18911" s="38">
        <f>IF(AND(Colin!$G18911=$B$1,Colin!$H18911=$C$3),Colin!$I18911,)</f>
        <v>0</v>
      </c>
      <c r="M18911" s="38">
        <f>IF(AND(Colin!$G18911=$B$1,Colin!$H18911&lt;=$C$3),Colin!$I18911,)</f>
        <v>0</v>
      </c>
      <c r="N18911" s="38">
        <f>IF(AND(Colin!$G18911=$B$2,Colin!$H18911=$C$3),Colin!$I18911,)</f>
        <v>0</v>
      </c>
      <c r="O18911" s="38">
        <f>IF(AND(Colin!$G18911=$B$2,Colin!$H18911&lt;=$C$3),Colin!$I18911,)</f>
        <v>0</v>
      </c>
      <c r="P18911" s="38">
        <f>IF(Colin!$G18911&lt;$B$2,Colin!$I18911,0)</f>
        <v>0</v>
      </c>
      <c r="Q18911" s="38">
        <f>IF(Colin!$G18911&lt;$B$1,Colin!$I18911,0)</f>
        <v>0</v>
      </c>
    </row>
    <row r="18912" spans="12:17" x14ac:dyDescent="0.25">
      <c r="L18912" s="38">
        <f>IF(AND(Colin!$G18912=$B$1,Colin!$H18912=$C$3),Colin!$I18912,)</f>
        <v>0</v>
      </c>
      <c r="M18912" s="38">
        <f>IF(AND(Colin!$G18912=$B$1,Colin!$H18912&lt;=$C$3),Colin!$I18912,)</f>
        <v>0</v>
      </c>
      <c r="N18912" s="38">
        <f>IF(AND(Colin!$G18912=$B$2,Colin!$H18912=$C$3),Colin!$I18912,)</f>
        <v>0</v>
      </c>
      <c r="O18912" s="38">
        <f>IF(AND(Colin!$G18912=$B$2,Colin!$H18912&lt;=$C$3),Colin!$I18912,)</f>
        <v>0</v>
      </c>
      <c r="P18912" s="38">
        <f>IF(Colin!$G18912&lt;$B$2,Colin!$I18912,0)</f>
        <v>0</v>
      </c>
      <c r="Q18912" s="38">
        <f>IF(Colin!$G18912&lt;$B$1,Colin!$I18912,0)</f>
        <v>0</v>
      </c>
    </row>
    <row r="18913" spans="12:17" x14ac:dyDescent="0.25">
      <c r="L18913" s="38">
        <f>IF(AND(Colin!$G18913=$B$1,Colin!$H18913=$C$3),Colin!$I18913,)</f>
        <v>0</v>
      </c>
      <c r="M18913" s="38">
        <f>IF(AND(Colin!$G18913=$B$1,Colin!$H18913&lt;=$C$3),Colin!$I18913,)</f>
        <v>0</v>
      </c>
      <c r="N18913" s="38">
        <f>IF(AND(Colin!$G18913=$B$2,Colin!$H18913=$C$3),Colin!$I18913,)</f>
        <v>0</v>
      </c>
      <c r="O18913" s="38">
        <f>IF(AND(Colin!$G18913=$B$2,Colin!$H18913&lt;=$C$3),Colin!$I18913,)</f>
        <v>0</v>
      </c>
      <c r="P18913" s="38">
        <f>IF(Colin!$G18913&lt;$B$2,Colin!$I18913,0)</f>
        <v>0</v>
      </c>
      <c r="Q18913" s="38">
        <f>IF(Colin!$G18913&lt;$B$1,Colin!$I18913,0)</f>
        <v>0</v>
      </c>
    </row>
    <row r="18914" spans="12:17" x14ac:dyDescent="0.25">
      <c r="L18914" s="38">
        <f>IF(AND(Colin!$G18914=$B$1,Colin!$H18914=$C$3),Colin!$I18914,)</f>
        <v>0</v>
      </c>
      <c r="M18914" s="38">
        <f>IF(AND(Colin!$G18914=$B$1,Colin!$H18914&lt;=$C$3),Colin!$I18914,)</f>
        <v>0</v>
      </c>
      <c r="N18914" s="38">
        <f>IF(AND(Colin!$G18914=$B$2,Colin!$H18914=$C$3),Colin!$I18914,)</f>
        <v>0</v>
      </c>
      <c r="O18914" s="38">
        <f>IF(AND(Colin!$G18914=$B$2,Colin!$H18914&lt;=$C$3),Colin!$I18914,)</f>
        <v>0</v>
      </c>
      <c r="P18914" s="38">
        <f>IF(Colin!$G18914&lt;$B$2,Colin!$I18914,0)</f>
        <v>0</v>
      </c>
      <c r="Q18914" s="38">
        <f>IF(Colin!$G18914&lt;$B$1,Colin!$I18914,0)</f>
        <v>0</v>
      </c>
    </row>
    <row r="18915" spans="12:17" x14ac:dyDescent="0.25">
      <c r="L18915" s="38">
        <f>IF(AND(Colin!$G18915=$B$1,Colin!$H18915=$C$3),Colin!$I18915,)</f>
        <v>0</v>
      </c>
      <c r="M18915" s="38">
        <f>IF(AND(Colin!$G18915=$B$1,Colin!$H18915&lt;=$C$3),Colin!$I18915,)</f>
        <v>0</v>
      </c>
      <c r="N18915" s="38">
        <f>IF(AND(Colin!$G18915=$B$2,Colin!$H18915=$C$3),Colin!$I18915,)</f>
        <v>0</v>
      </c>
      <c r="O18915" s="38">
        <f>IF(AND(Colin!$G18915=$B$2,Colin!$H18915&lt;=$C$3),Colin!$I18915,)</f>
        <v>0</v>
      </c>
      <c r="P18915" s="38">
        <f>IF(Colin!$G18915&lt;$B$2,Colin!$I18915,0)</f>
        <v>0</v>
      </c>
      <c r="Q18915" s="38">
        <f>IF(Colin!$G18915&lt;$B$1,Colin!$I18915,0)</f>
        <v>0</v>
      </c>
    </row>
    <row r="18916" spans="12:17" x14ac:dyDescent="0.25">
      <c r="L18916" s="38">
        <f>IF(AND(Colin!$G18916=$B$1,Colin!$H18916=$C$3),Colin!$I18916,)</f>
        <v>0</v>
      </c>
      <c r="M18916" s="38">
        <f>IF(AND(Colin!$G18916=$B$1,Colin!$H18916&lt;=$C$3),Colin!$I18916,)</f>
        <v>0</v>
      </c>
      <c r="N18916" s="38">
        <f>IF(AND(Colin!$G18916=$B$2,Colin!$H18916=$C$3),Colin!$I18916,)</f>
        <v>0</v>
      </c>
      <c r="O18916" s="38">
        <f>IF(AND(Colin!$G18916=$B$2,Colin!$H18916&lt;=$C$3),Colin!$I18916,)</f>
        <v>0</v>
      </c>
      <c r="P18916" s="38">
        <f>IF(Colin!$G18916&lt;$B$2,Colin!$I18916,0)</f>
        <v>0</v>
      </c>
      <c r="Q18916" s="38">
        <f>IF(Colin!$G18916&lt;$B$1,Colin!$I18916,0)</f>
        <v>0</v>
      </c>
    </row>
    <row r="18917" spans="12:17" x14ac:dyDescent="0.25">
      <c r="L18917" s="38">
        <f>IF(AND(Colin!$G18917=$B$1,Colin!$H18917=$C$3),Colin!$I18917,)</f>
        <v>0</v>
      </c>
      <c r="M18917" s="38">
        <f>IF(AND(Colin!$G18917=$B$1,Colin!$H18917&lt;=$C$3),Colin!$I18917,)</f>
        <v>0</v>
      </c>
      <c r="N18917" s="38">
        <f>IF(AND(Colin!$G18917=$B$2,Colin!$H18917=$C$3),Colin!$I18917,)</f>
        <v>0</v>
      </c>
      <c r="O18917" s="38">
        <f>IF(AND(Colin!$G18917=$B$2,Colin!$H18917&lt;=$C$3),Colin!$I18917,)</f>
        <v>0</v>
      </c>
      <c r="P18917" s="38">
        <f>IF(Colin!$G18917&lt;$B$2,Colin!$I18917,0)</f>
        <v>0</v>
      </c>
      <c r="Q18917" s="38">
        <f>IF(Colin!$G18917&lt;$B$1,Colin!$I18917,0)</f>
        <v>0</v>
      </c>
    </row>
    <row r="18918" spans="12:17" x14ac:dyDescent="0.25">
      <c r="L18918" s="38">
        <f>IF(AND(Colin!$G18918=$B$1,Colin!$H18918=$C$3),Colin!$I18918,)</f>
        <v>0</v>
      </c>
      <c r="M18918" s="38">
        <f>IF(AND(Colin!$G18918=$B$1,Colin!$H18918&lt;=$C$3),Colin!$I18918,)</f>
        <v>0</v>
      </c>
      <c r="N18918" s="38">
        <f>IF(AND(Colin!$G18918=$B$2,Colin!$H18918=$C$3),Colin!$I18918,)</f>
        <v>0</v>
      </c>
      <c r="O18918" s="38">
        <f>IF(AND(Colin!$G18918=$B$2,Colin!$H18918&lt;=$C$3),Colin!$I18918,)</f>
        <v>0</v>
      </c>
      <c r="P18918" s="38">
        <f>IF(Colin!$G18918&lt;$B$2,Colin!$I18918,0)</f>
        <v>0</v>
      </c>
      <c r="Q18918" s="38">
        <f>IF(Colin!$G18918&lt;$B$1,Colin!$I18918,0)</f>
        <v>0</v>
      </c>
    </row>
    <row r="18919" spans="12:17" x14ac:dyDescent="0.25">
      <c r="L18919" s="38">
        <f>IF(AND(Colin!$G18919=$B$1,Colin!$H18919=$C$3),Colin!$I18919,)</f>
        <v>0</v>
      </c>
      <c r="M18919" s="38">
        <f>IF(AND(Colin!$G18919=$B$1,Colin!$H18919&lt;=$C$3),Colin!$I18919,)</f>
        <v>0</v>
      </c>
      <c r="N18919" s="38">
        <f>IF(AND(Colin!$G18919=$B$2,Colin!$H18919=$C$3),Colin!$I18919,)</f>
        <v>0</v>
      </c>
      <c r="O18919" s="38">
        <f>IF(AND(Colin!$G18919=$B$2,Colin!$H18919&lt;=$C$3),Colin!$I18919,)</f>
        <v>0</v>
      </c>
      <c r="P18919" s="38">
        <f>IF(Colin!$G18919&lt;$B$2,Colin!$I18919,0)</f>
        <v>0</v>
      </c>
      <c r="Q18919" s="38">
        <f>IF(Colin!$G18919&lt;$B$1,Colin!$I18919,0)</f>
        <v>0</v>
      </c>
    </row>
    <row r="18920" spans="12:17" x14ac:dyDescent="0.25">
      <c r="L18920" s="38">
        <f>IF(AND(Colin!$G18920=$B$1,Colin!$H18920=$C$3),Colin!$I18920,)</f>
        <v>0</v>
      </c>
      <c r="M18920" s="38">
        <f>IF(AND(Colin!$G18920=$B$1,Colin!$H18920&lt;=$C$3),Colin!$I18920,)</f>
        <v>0</v>
      </c>
      <c r="N18920" s="38">
        <f>IF(AND(Colin!$G18920=$B$2,Colin!$H18920=$C$3),Colin!$I18920,)</f>
        <v>0</v>
      </c>
      <c r="O18920" s="38">
        <f>IF(AND(Colin!$G18920=$B$2,Colin!$H18920&lt;=$C$3),Colin!$I18920,)</f>
        <v>0</v>
      </c>
      <c r="P18920" s="38">
        <f>IF(Colin!$G18920&lt;$B$2,Colin!$I18920,0)</f>
        <v>0</v>
      </c>
      <c r="Q18920" s="38">
        <f>IF(Colin!$G18920&lt;$B$1,Colin!$I18920,0)</f>
        <v>0</v>
      </c>
    </row>
    <row r="18921" spans="12:17" x14ac:dyDescent="0.25">
      <c r="L18921" s="38">
        <f>IF(AND(Colin!$G18921=$B$1,Colin!$H18921=$C$3),Colin!$I18921,)</f>
        <v>0</v>
      </c>
      <c r="M18921" s="38">
        <f>IF(AND(Colin!$G18921=$B$1,Colin!$H18921&lt;=$C$3),Colin!$I18921,)</f>
        <v>0</v>
      </c>
      <c r="N18921" s="38">
        <f>IF(AND(Colin!$G18921=$B$2,Colin!$H18921=$C$3),Colin!$I18921,)</f>
        <v>0</v>
      </c>
      <c r="O18921" s="38">
        <f>IF(AND(Colin!$G18921=$B$2,Colin!$H18921&lt;=$C$3),Colin!$I18921,)</f>
        <v>0</v>
      </c>
      <c r="P18921" s="38">
        <f>IF(Colin!$G18921&lt;$B$2,Colin!$I18921,0)</f>
        <v>0</v>
      </c>
      <c r="Q18921" s="38">
        <f>IF(Colin!$G18921&lt;$B$1,Colin!$I18921,0)</f>
        <v>0</v>
      </c>
    </row>
    <row r="18922" spans="12:17" x14ac:dyDescent="0.25">
      <c r="L18922" s="38">
        <f>IF(AND(Colin!$G18922=$B$1,Colin!$H18922=$C$3),Colin!$I18922,)</f>
        <v>0</v>
      </c>
      <c r="M18922" s="38">
        <f>IF(AND(Colin!$G18922=$B$1,Colin!$H18922&lt;=$C$3),Colin!$I18922,)</f>
        <v>0</v>
      </c>
      <c r="N18922" s="38">
        <f>IF(AND(Colin!$G18922=$B$2,Colin!$H18922=$C$3),Colin!$I18922,)</f>
        <v>0</v>
      </c>
      <c r="O18922" s="38">
        <f>IF(AND(Colin!$G18922=$B$2,Colin!$H18922&lt;=$C$3),Colin!$I18922,)</f>
        <v>0</v>
      </c>
      <c r="P18922" s="38">
        <f>IF(Colin!$G18922&lt;$B$2,Colin!$I18922,0)</f>
        <v>0</v>
      </c>
      <c r="Q18922" s="38">
        <f>IF(Colin!$G18922&lt;$B$1,Colin!$I18922,0)</f>
        <v>0</v>
      </c>
    </row>
    <row r="18923" spans="12:17" x14ac:dyDescent="0.25">
      <c r="L18923" s="38">
        <f>IF(AND(Colin!$G18923=$B$1,Colin!$H18923=$C$3),Colin!$I18923,)</f>
        <v>0</v>
      </c>
      <c r="M18923" s="38">
        <f>IF(AND(Colin!$G18923=$B$1,Colin!$H18923&lt;=$C$3),Colin!$I18923,)</f>
        <v>0</v>
      </c>
      <c r="N18923" s="38">
        <f>IF(AND(Colin!$G18923=$B$2,Colin!$H18923=$C$3),Colin!$I18923,)</f>
        <v>0</v>
      </c>
      <c r="O18923" s="38">
        <f>IF(AND(Colin!$G18923=$B$2,Colin!$H18923&lt;=$C$3),Colin!$I18923,)</f>
        <v>0</v>
      </c>
      <c r="P18923" s="38">
        <f>IF(Colin!$G18923&lt;$B$2,Colin!$I18923,0)</f>
        <v>0</v>
      </c>
      <c r="Q18923" s="38">
        <f>IF(Colin!$G18923&lt;$B$1,Colin!$I18923,0)</f>
        <v>0</v>
      </c>
    </row>
    <row r="18924" spans="12:17" x14ac:dyDescent="0.25">
      <c r="L18924" s="38">
        <f>IF(AND(Colin!$G18924=$B$1,Colin!$H18924=$C$3),Colin!$I18924,)</f>
        <v>0</v>
      </c>
      <c r="M18924" s="38">
        <f>IF(AND(Colin!$G18924=$B$1,Colin!$H18924&lt;=$C$3),Colin!$I18924,)</f>
        <v>0</v>
      </c>
      <c r="N18924" s="38">
        <f>IF(AND(Colin!$G18924=$B$2,Colin!$H18924=$C$3),Colin!$I18924,)</f>
        <v>0</v>
      </c>
      <c r="O18924" s="38">
        <f>IF(AND(Colin!$G18924=$B$2,Colin!$H18924&lt;=$C$3),Colin!$I18924,)</f>
        <v>0</v>
      </c>
      <c r="P18924" s="38">
        <f>IF(Colin!$G18924&lt;$B$2,Colin!$I18924,0)</f>
        <v>0</v>
      </c>
      <c r="Q18924" s="38">
        <f>IF(Colin!$G18924&lt;$B$1,Colin!$I18924,0)</f>
        <v>0</v>
      </c>
    </row>
    <row r="18925" spans="12:17" x14ac:dyDescent="0.25">
      <c r="L18925" s="38">
        <f>IF(AND(Colin!$G18925=$B$1,Colin!$H18925=$C$3),Colin!$I18925,)</f>
        <v>0</v>
      </c>
      <c r="M18925" s="38">
        <f>IF(AND(Colin!$G18925=$B$1,Colin!$H18925&lt;=$C$3),Colin!$I18925,)</f>
        <v>0</v>
      </c>
      <c r="N18925" s="38">
        <f>IF(AND(Colin!$G18925=$B$2,Colin!$H18925=$C$3),Colin!$I18925,)</f>
        <v>0</v>
      </c>
      <c r="O18925" s="38">
        <f>IF(AND(Colin!$G18925=$B$2,Colin!$H18925&lt;=$C$3),Colin!$I18925,)</f>
        <v>0</v>
      </c>
      <c r="P18925" s="38">
        <f>IF(Colin!$G18925&lt;$B$2,Colin!$I18925,0)</f>
        <v>0</v>
      </c>
      <c r="Q18925" s="38">
        <f>IF(Colin!$G18925&lt;$B$1,Colin!$I18925,0)</f>
        <v>0</v>
      </c>
    </row>
    <row r="18926" spans="12:17" x14ac:dyDescent="0.25">
      <c r="L18926" s="38">
        <f>IF(AND(Colin!$G18926=$B$1,Colin!$H18926=$C$3),Colin!$I18926,)</f>
        <v>0</v>
      </c>
      <c r="M18926" s="38">
        <f>IF(AND(Colin!$G18926=$B$1,Colin!$H18926&lt;=$C$3),Colin!$I18926,)</f>
        <v>0</v>
      </c>
      <c r="N18926" s="38">
        <f>IF(AND(Colin!$G18926=$B$2,Colin!$H18926=$C$3),Colin!$I18926,)</f>
        <v>0</v>
      </c>
      <c r="O18926" s="38">
        <f>IF(AND(Colin!$G18926=$B$2,Colin!$H18926&lt;=$C$3),Colin!$I18926,)</f>
        <v>0</v>
      </c>
      <c r="P18926" s="38">
        <f>IF(Colin!$G18926&lt;$B$2,Colin!$I18926,0)</f>
        <v>0</v>
      </c>
      <c r="Q18926" s="38">
        <f>IF(Colin!$G18926&lt;$B$1,Colin!$I18926,0)</f>
        <v>0</v>
      </c>
    </row>
    <row r="18927" spans="12:17" x14ac:dyDescent="0.25">
      <c r="L18927" s="38">
        <f>IF(AND(Colin!$G18927=$B$1,Colin!$H18927=$C$3),Colin!$I18927,)</f>
        <v>0</v>
      </c>
      <c r="M18927" s="38">
        <f>IF(AND(Colin!$G18927=$B$1,Colin!$H18927&lt;=$C$3),Colin!$I18927,)</f>
        <v>0</v>
      </c>
      <c r="N18927" s="38">
        <f>IF(AND(Colin!$G18927=$B$2,Colin!$H18927=$C$3),Colin!$I18927,)</f>
        <v>0</v>
      </c>
      <c r="O18927" s="38">
        <f>IF(AND(Colin!$G18927=$B$2,Colin!$H18927&lt;=$C$3),Colin!$I18927,)</f>
        <v>0</v>
      </c>
      <c r="P18927" s="38">
        <f>IF(Colin!$G18927&lt;$B$2,Colin!$I18927,0)</f>
        <v>0</v>
      </c>
      <c r="Q18927" s="38">
        <f>IF(Colin!$G18927&lt;$B$1,Colin!$I18927,0)</f>
        <v>0</v>
      </c>
    </row>
    <row r="18928" spans="12:17" x14ac:dyDescent="0.25">
      <c r="L18928" s="38">
        <f>IF(AND(Colin!$G18928=$B$1,Colin!$H18928=$C$3),Colin!$I18928,)</f>
        <v>0</v>
      </c>
      <c r="M18928" s="38">
        <f>IF(AND(Colin!$G18928=$B$1,Colin!$H18928&lt;=$C$3),Colin!$I18928,)</f>
        <v>0</v>
      </c>
      <c r="N18928" s="38">
        <f>IF(AND(Colin!$G18928=$B$2,Colin!$H18928=$C$3),Colin!$I18928,)</f>
        <v>0</v>
      </c>
      <c r="O18928" s="38">
        <f>IF(AND(Colin!$G18928=$B$2,Colin!$H18928&lt;=$C$3),Colin!$I18928,)</f>
        <v>0</v>
      </c>
      <c r="P18928" s="38">
        <f>IF(Colin!$G18928&lt;$B$2,Colin!$I18928,0)</f>
        <v>0</v>
      </c>
      <c r="Q18928" s="38">
        <f>IF(Colin!$G18928&lt;$B$1,Colin!$I18928,0)</f>
        <v>0</v>
      </c>
    </row>
    <row r="18929" spans="12:17" x14ac:dyDescent="0.25">
      <c r="L18929" s="38">
        <f>IF(AND(Colin!$G18929=$B$1,Colin!$H18929=$C$3),Colin!$I18929,)</f>
        <v>0</v>
      </c>
      <c r="M18929" s="38">
        <f>IF(AND(Colin!$G18929=$B$1,Colin!$H18929&lt;=$C$3),Colin!$I18929,)</f>
        <v>0</v>
      </c>
      <c r="N18929" s="38">
        <f>IF(AND(Colin!$G18929=$B$2,Colin!$H18929=$C$3),Colin!$I18929,)</f>
        <v>0</v>
      </c>
      <c r="O18929" s="38">
        <f>IF(AND(Colin!$G18929=$B$2,Colin!$H18929&lt;=$C$3),Colin!$I18929,)</f>
        <v>0</v>
      </c>
      <c r="P18929" s="38">
        <f>IF(Colin!$G18929&lt;$B$2,Colin!$I18929,0)</f>
        <v>0</v>
      </c>
      <c r="Q18929" s="38">
        <f>IF(Colin!$G18929&lt;$B$1,Colin!$I18929,0)</f>
        <v>0</v>
      </c>
    </row>
    <row r="18930" spans="12:17" x14ac:dyDescent="0.25">
      <c r="L18930" s="38">
        <f>IF(AND(Colin!$G18930=$B$1,Colin!$H18930=$C$3),Colin!$I18930,)</f>
        <v>0</v>
      </c>
      <c r="M18930" s="38">
        <f>IF(AND(Colin!$G18930=$B$1,Colin!$H18930&lt;=$C$3),Colin!$I18930,)</f>
        <v>0</v>
      </c>
      <c r="N18930" s="38">
        <f>IF(AND(Colin!$G18930=$B$2,Colin!$H18930=$C$3),Colin!$I18930,)</f>
        <v>0</v>
      </c>
      <c r="O18930" s="38">
        <f>IF(AND(Colin!$G18930=$B$2,Colin!$H18930&lt;=$C$3),Colin!$I18930,)</f>
        <v>0</v>
      </c>
      <c r="P18930" s="38">
        <f>IF(Colin!$G18930&lt;$B$2,Colin!$I18930,0)</f>
        <v>0</v>
      </c>
      <c r="Q18930" s="38">
        <f>IF(Colin!$G18930&lt;$B$1,Colin!$I18930,0)</f>
        <v>0</v>
      </c>
    </row>
    <row r="18931" spans="12:17" x14ac:dyDescent="0.25">
      <c r="L18931" s="38">
        <f>IF(AND(Colin!$G18931=$B$1,Colin!$H18931=$C$3),Colin!$I18931,)</f>
        <v>0</v>
      </c>
      <c r="M18931" s="38">
        <f>IF(AND(Colin!$G18931=$B$1,Colin!$H18931&lt;=$C$3),Colin!$I18931,)</f>
        <v>0</v>
      </c>
      <c r="N18931" s="38">
        <f>IF(AND(Colin!$G18931=$B$2,Colin!$H18931=$C$3),Colin!$I18931,)</f>
        <v>0</v>
      </c>
      <c r="O18931" s="38">
        <f>IF(AND(Colin!$G18931=$B$2,Colin!$H18931&lt;=$C$3),Colin!$I18931,)</f>
        <v>0</v>
      </c>
      <c r="P18931" s="38">
        <f>IF(Colin!$G18931&lt;$B$2,Colin!$I18931,0)</f>
        <v>0</v>
      </c>
      <c r="Q18931" s="38">
        <f>IF(Colin!$G18931&lt;$B$1,Colin!$I18931,0)</f>
        <v>0</v>
      </c>
    </row>
    <row r="18932" spans="12:17" x14ac:dyDescent="0.25">
      <c r="L18932" s="38">
        <f>IF(AND(Colin!$G18932=$B$1,Colin!$H18932=$C$3),Colin!$I18932,)</f>
        <v>0</v>
      </c>
      <c r="M18932" s="38">
        <f>IF(AND(Colin!$G18932=$B$1,Colin!$H18932&lt;=$C$3),Colin!$I18932,)</f>
        <v>0</v>
      </c>
      <c r="N18932" s="38">
        <f>IF(AND(Colin!$G18932=$B$2,Colin!$H18932=$C$3),Colin!$I18932,)</f>
        <v>0</v>
      </c>
      <c r="O18932" s="38">
        <f>IF(AND(Colin!$G18932=$B$2,Colin!$H18932&lt;=$C$3),Colin!$I18932,)</f>
        <v>0</v>
      </c>
      <c r="P18932" s="38">
        <f>IF(Colin!$G18932&lt;$B$2,Colin!$I18932,0)</f>
        <v>0</v>
      </c>
      <c r="Q18932" s="38">
        <f>IF(Colin!$G18932&lt;$B$1,Colin!$I18932,0)</f>
        <v>0</v>
      </c>
    </row>
    <row r="18933" spans="12:17" x14ac:dyDescent="0.25">
      <c r="L18933" s="38">
        <f>IF(AND(Colin!$G18933=$B$1,Colin!$H18933=$C$3),Colin!$I18933,)</f>
        <v>0</v>
      </c>
      <c r="M18933" s="38">
        <f>IF(AND(Colin!$G18933=$B$1,Colin!$H18933&lt;=$C$3),Colin!$I18933,)</f>
        <v>0</v>
      </c>
      <c r="N18933" s="38">
        <f>IF(AND(Colin!$G18933=$B$2,Colin!$H18933=$C$3),Colin!$I18933,)</f>
        <v>0</v>
      </c>
      <c r="O18933" s="38">
        <f>IF(AND(Colin!$G18933=$B$2,Colin!$H18933&lt;=$C$3),Colin!$I18933,)</f>
        <v>0</v>
      </c>
      <c r="P18933" s="38">
        <f>IF(Colin!$G18933&lt;$B$2,Colin!$I18933,0)</f>
        <v>0</v>
      </c>
      <c r="Q18933" s="38">
        <f>IF(Colin!$G18933&lt;$B$1,Colin!$I18933,0)</f>
        <v>0</v>
      </c>
    </row>
    <row r="18934" spans="12:17" x14ac:dyDescent="0.25">
      <c r="L18934" s="38">
        <f>IF(AND(Colin!$G18934=$B$1,Colin!$H18934=$C$3),Colin!$I18934,)</f>
        <v>0</v>
      </c>
      <c r="M18934" s="38">
        <f>IF(AND(Colin!$G18934=$B$1,Colin!$H18934&lt;=$C$3),Colin!$I18934,)</f>
        <v>0</v>
      </c>
      <c r="N18934" s="38">
        <f>IF(AND(Colin!$G18934=$B$2,Colin!$H18934=$C$3),Colin!$I18934,)</f>
        <v>0</v>
      </c>
      <c r="O18934" s="38">
        <f>IF(AND(Colin!$G18934=$B$2,Colin!$H18934&lt;=$C$3),Colin!$I18934,)</f>
        <v>0</v>
      </c>
      <c r="P18934" s="38">
        <f>IF(Colin!$G18934&lt;$B$2,Colin!$I18934,0)</f>
        <v>0</v>
      </c>
      <c r="Q18934" s="38">
        <f>IF(Colin!$G18934&lt;$B$1,Colin!$I18934,0)</f>
        <v>0</v>
      </c>
    </row>
    <row r="18935" spans="12:17" x14ac:dyDescent="0.25">
      <c r="L18935" s="38">
        <f>IF(AND(Colin!$G18935=$B$1,Colin!$H18935=$C$3),Colin!$I18935,)</f>
        <v>0</v>
      </c>
      <c r="M18935" s="38">
        <f>IF(AND(Colin!$G18935=$B$1,Colin!$H18935&lt;=$C$3),Colin!$I18935,)</f>
        <v>0</v>
      </c>
      <c r="N18935" s="38">
        <f>IF(AND(Colin!$G18935=$B$2,Colin!$H18935=$C$3),Colin!$I18935,)</f>
        <v>0</v>
      </c>
      <c r="O18935" s="38">
        <f>IF(AND(Colin!$G18935=$B$2,Colin!$H18935&lt;=$C$3),Colin!$I18935,)</f>
        <v>0</v>
      </c>
      <c r="P18935" s="38">
        <f>IF(Colin!$G18935&lt;$B$2,Colin!$I18935,0)</f>
        <v>0</v>
      </c>
      <c r="Q18935" s="38">
        <f>IF(Colin!$G18935&lt;$B$1,Colin!$I18935,0)</f>
        <v>0</v>
      </c>
    </row>
    <row r="18936" spans="12:17" x14ac:dyDescent="0.25">
      <c r="L18936" s="38">
        <f>IF(AND(Colin!$G18936=$B$1,Colin!$H18936=$C$3),Colin!$I18936,)</f>
        <v>0</v>
      </c>
      <c r="M18936" s="38">
        <f>IF(AND(Colin!$G18936=$B$1,Colin!$H18936&lt;=$C$3),Colin!$I18936,)</f>
        <v>0</v>
      </c>
      <c r="N18936" s="38">
        <f>IF(AND(Colin!$G18936=$B$2,Colin!$H18936=$C$3),Colin!$I18936,)</f>
        <v>0</v>
      </c>
      <c r="O18936" s="38">
        <f>IF(AND(Colin!$G18936=$B$2,Colin!$H18936&lt;=$C$3),Colin!$I18936,)</f>
        <v>0</v>
      </c>
      <c r="P18936" s="38">
        <f>IF(Colin!$G18936&lt;$B$2,Colin!$I18936,0)</f>
        <v>0</v>
      </c>
      <c r="Q18936" s="38">
        <f>IF(Colin!$G18936&lt;$B$1,Colin!$I18936,0)</f>
        <v>0</v>
      </c>
    </row>
    <row r="18937" spans="12:17" x14ac:dyDescent="0.25">
      <c r="L18937" s="38">
        <f>IF(AND(Colin!$G18937=$B$1,Colin!$H18937=$C$3),Colin!$I18937,)</f>
        <v>0</v>
      </c>
      <c r="M18937" s="38">
        <f>IF(AND(Colin!$G18937=$B$1,Colin!$H18937&lt;=$C$3),Colin!$I18937,)</f>
        <v>0</v>
      </c>
      <c r="N18937" s="38">
        <f>IF(AND(Colin!$G18937=$B$2,Colin!$H18937=$C$3),Colin!$I18937,)</f>
        <v>0</v>
      </c>
      <c r="O18937" s="38">
        <f>IF(AND(Colin!$G18937=$B$2,Colin!$H18937&lt;=$C$3),Colin!$I18937,)</f>
        <v>0</v>
      </c>
      <c r="P18937" s="38">
        <f>IF(Colin!$G18937&lt;$B$2,Colin!$I18937,0)</f>
        <v>0</v>
      </c>
      <c r="Q18937" s="38">
        <f>IF(Colin!$G18937&lt;$B$1,Colin!$I18937,0)</f>
        <v>0</v>
      </c>
    </row>
    <row r="18938" spans="12:17" x14ac:dyDescent="0.25">
      <c r="L18938" s="38">
        <f>IF(AND(Colin!$G18938=$B$1,Colin!$H18938=$C$3),Colin!$I18938,)</f>
        <v>0</v>
      </c>
      <c r="M18938" s="38">
        <f>IF(AND(Colin!$G18938=$B$1,Colin!$H18938&lt;=$C$3),Colin!$I18938,)</f>
        <v>0</v>
      </c>
      <c r="N18938" s="38">
        <f>IF(AND(Colin!$G18938=$B$2,Colin!$H18938=$C$3),Colin!$I18938,)</f>
        <v>0</v>
      </c>
      <c r="O18938" s="38">
        <f>IF(AND(Colin!$G18938=$B$2,Colin!$H18938&lt;=$C$3),Colin!$I18938,)</f>
        <v>0</v>
      </c>
      <c r="P18938" s="38">
        <f>IF(Colin!$G18938&lt;$B$2,Colin!$I18938,0)</f>
        <v>0</v>
      </c>
      <c r="Q18938" s="38">
        <f>IF(Colin!$G18938&lt;$B$1,Colin!$I18938,0)</f>
        <v>0</v>
      </c>
    </row>
    <row r="18939" spans="12:17" x14ac:dyDescent="0.25">
      <c r="L18939" s="38">
        <f>IF(AND(Colin!$G18939=$B$1,Colin!$H18939=$C$3),Colin!$I18939,)</f>
        <v>0</v>
      </c>
      <c r="M18939" s="38">
        <f>IF(AND(Colin!$G18939=$B$1,Colin!$H18939&lt;=$C$3),Colin!$I18939,)</f>
        <v>0</v>
      </c>
      <c r="N18939" s="38">
        <f>IF(AND(Colin!$G18939=$B$2,Colin!$H18939=$C$3),Colin!$I18939,)</f>
        <v>0</v>
      </c>
      <c r="O18939" s="38">
        <f>IF(AND(Colin!$G18939=$B$2,Colin!$H18939&lt;=$C$3),Colin!$I18939,)</f>
        <v>0</v>
      </c>
      <c r="P18939" s="38">
        <f>IF(Colin!$G18939&lt;$B$2,Colin!$I18939,0)</f>
        <v>0</v>
      </c>
      <c r="Q18939" s="38">
        <f>IF(Colin!$G18939&lt;$B$1,Colin!$I18939,0)</f>
        <v>0</v>
      </c>
    </row>
    <row r="18940" spans="12:17" x14ac:dyDescent="0.25">
      <c r="L18940" s="38">
        <f>IF(AND(Colin!$G18940=$B$1,Colin!$H18940=$C$3),Colin!$I18940,)</f>
        <v>0</v>
      </c>
      <c r="M18940" s="38">
        <f>IF(AND(Colin!$G18940=$B$1,Colin!$H18940&lt;=$C$3),Colin!$I18940,)</f>
        <v>0</v>
      </c>
      <c r="N18940" s="38">
        <f>IF(AND(Colin!$G18940=$B$2,Colin!$H18940=$C$3),Colin!$I18940,)</f>
        <v>0</v>
      </c>
      <c r="O18940" s="38">
        <f>IF(AND(Colin!$G18940=$B$2,Colin!$H18940&lt;=$C$3),Colin!$I18940,)</f>
        <v>0</v>
      </c>
      <c r="P18940" s="38">
        <f>IF(Colin!$G18940&lt;$B$2,Colin!$I18940,0)</f>
        <v>0</v>
      </c>
      <c r="Q18940" s="38">
        <f>IF(Colin!$G18940&lt;$B$1,Colin!$I18940,0)</f>
        <v>0</v>
      </c>
    </row>
    <row r="18941" spans="12:17" x14ac:dyDescent="0.25">
      <c r="L18941" s="38">
        <f>IF(AND(Colin!$G18941=$B$1,Colin!$H18941=$C$3),Colin!$I18941,)</f>
        <v>0</v>
      </c>
      <c r="M18941" s="38">
        <f>IF(AND(Colin!$G18941=$B$1,Colin!$H18941&lt;=$C$3),Colin!$I18941,)</f>
        <v>0</v>
      </c>
      <c r="N18941" s="38">
        <f>IF(AND(Colin!$G18941=$B$2,Colin!$H18941=$C$3),Colin!$I18941,)</f>
        <v>0</v>
      </c>
      <c r="O18941" s="38">
        <f>IF(AND(Colin!$G18941=$B$2,Colin!$H18941&lt;=$C$3),Colin!$I18941,)</f>
        <v>0</v>
      </c>
      <c r="P18941" s="38">
        <f>IF(Colin!$G18941&lt;$B$2,Colin!$I18941,0)</f>
        <v>0</v>
      </c>
      <c r="Q18941" s="38">
        <f>IF(Colin!$G18941&lt;$B$1,Colin!$I18941,0)</f>
        <v>0</v>
      </c>
    </row>
    <row r="18942" spans="12:17" x14ac:dyDescent="0.25">
      <c r="L18942" s="38">
        <f>IF(AND(Colin!$G18942=$B$1,Colin!$H18942=$C$3),Colin!$I18942,)</f>
        <v>0</v>
      </c>
      <c r="M18942" s="38">
        <f>IF(AND(Colin!$G18942=$B$1,Colin!$H18942&lt;=$C$3),Colin!$I18942,)</f>
        <v>0</v>
      </c>
      <c r="N18942" s="38">
        <f>IF(AND(Colin!$G18942=$B$2,Colin!$H18942=$C$3),Colin!$I18942,)</f>
        <v>0</v>
      </c>
      <c r="O18942" s="38">
        <f>IF(AND(Colin!$G18942=$B$2,Colin!$H18942&lt;=$C$3),Colin!$I18942,)</f>
        <v>0</v>
      </c>
      <c r="P18942" s="38">
        <f>IF(Colin!$G18942&lt;$B$2,Colin!$I18942,0)</f>
        <v>0</v>
      </c>
      <c r="Q18942" s="38">
        <f>IF(Colin!$G18942&lt;$B$1,Colin!$I18942,0)</f>
        <v>0</v>
      </c>
    </row>
    <row r="18943" spans="12:17" x14ac:dyDescent="0.25">
      <c r="L18943" s="38">
        <f>IF(AND(Colin!$G18943=$B$1,Colin!$H18943=$C$3),Colin!$I18943,)</f>
        <v>0</v>
      </c>
      <c r="M18943" s="38">
        <f>IF(AND(Colin!$G18943=$B$1,Colin!$H18943&lt;=$C$3),Colin!$I18943,)</f>
        <v>0</v>
      </c>
      <c r="N18943" s="38">
        <f>IF(AND(Colin!$G18943=$B$2,Colin!$H18943=$C$3),Colin!$I18943,)</f>
        <v>0</v>
      </c>
      <c r="O18943" s="38">
        <f>IF(AND(Colin!$G18943=$B$2,Colin!$H18943&lt;=$C$3),Colin!$I18943,)</f>
        <v>0</v>
      </c>
      <c r="P18943" s="38">
        <f>IF(Colin!$G18943&lt;$B$2,Colin!$I18943,0)</f>
        <v>0</v>
      </c>
      <c r="Q18943" s="38">
        <f>IF(Colin!$G18943&lt;$B$1,Colin!$I18943,0)</f>
        <v>0</v>
      </c>
    </row>
    <row r="18944" spans="12:17" x14ac:dyDescent="0.25">
      <c r="L18944" s="38">
        <f>IF(AND(Colin!$G18944=$B$1,Colin!$H18944=$C$3),Colin!$I18944,)</f>
        <v>0</v>
      </c>
      <c r="M18944" s="38">
        <f>IF(AND(Colin!$G18944=$B$1,Colin!$H18944&lt;=$C$3),Colin!$I18944,)</f>
        <v>0</v>
      </c>
      <c r="N18944" s="38">
        <f>IF(AND(Colin!$G18944=$B$2,Colin!$H18944=$C$3),Colin!$I18944,)</f>
        <v>0</v>
      </c>
      <c r="O18944" s="38">
        <f>IF(AND(Colin!$G18944=$B$2,Colin!$H18944&lt;=$C$3),Colin!$I18944,)</f>
        <v>0</v>
      </c>
      <c r="P18944" s="38">
        <f>IF(Colin!$G18944&lt;$B$2,Colin!$I18944,0)</f>
        <v>0</v>
      </c>
      <c r="Q18944" s="38">
        <f>IF(Colin!$G18944&lt;$B$1,Colin!$I18944,0)</f>
        <v>0</v>
      </c>
    </row>
    <row r="18945" spans="12:17" x14ac:dyDescent="0.25">
      <c r="L18945" s="38">
        <f>IF(AND(Colin!$G18945=$B$1,Colin!$H18945=$C$3),Colin!$I18945,)</f>
        <v>0</v>
      </c>
      <c r="M18945" s="38">
        <f>IF(AND(Colin!$G18945=$B$1,Colin!$H18945&lt;=$C$3),Colin!$I18945,)</f>
        <v>0</v>
      </c>
      <c r="N18945" s="38">
        <f>IF(AND(Colin!$G18945=$B$2,Colin!$H18945=$C$3),Colin!$I18945,)</f>
        <v>0</v>
      </c>
      <c r="O18945" s="38">
        <f>IF(AND(Colin!$G18945=$B$2,Colin!$H18945&lt;=$C$3),Colin!$I18945,)</f>
        <v>0</v>
      </c>
      <c r="P18945" s="38">
        <f>IF(Colin!$G18945&lt;$B$2,Colin!$I18945,0)</f>
        <v>0</v>
      </c>
      <c r="Q18945" s="38">
        <f>IF(Colin!$G18945&lt;$B$1,Colin!$I18945,0)</f>
        <v>0</v>
      </c>
    </row>
    <row r="18946" spans="12:17" x14ac:dyDescent="0.25">
      <c r="L18946" s="38">
        <f>IF(AND(Colin!$G18946=$B$1,Colin!$H18946=$C$3),Colin!$I18946,)</f>
        <v>0</v>
      </c>
      <c r="M18946" s="38">
        <f>IF(AND(Colin!$G18946=$B$1,Colin!$H18946&lt;=$C$3),Colin!$I18946,)</f>
        <v>0</v>
      </c>
      <c r="N18946" s="38">
        <f>IF(AND(Colin!$G18946=$B$2,Colin!$H18946=$C$3),Colin!$I18946,)</f>
        <v>0</v>
      </c>
      <c r="O18946" s="38">
        <f>IF(AND(Colin!$G18946=$B$2,Colin!$H18946&lt;=$C$3),Colin!$I18946,)</f>
        <v>0</v>
      </c>
      <c r="P18946" s="38">
        <f>IF(Colin!$G18946&lt;$B$2,Colin!$I18946,0)</f>
        <v>0</v>
      </c>
      <c r="Q18946" s="38">
        <f>IF(Colin!$G18946&lt;$B$1,Colin!$I18946,0)</f>
        <v>0</v>
      </c>
    </row>
    <row r="18947" spans="12:17" x14ac:dyDescent="0.25">
      <c r="L18947" s="38">
        <f>IF(AND(Colin!$G18947=$B$1,Colin!$H18947=$C$3),Colin!$I18947,)</f>
        <v>0</v>
      </c>
      <c r="M18947" s="38">
        <f>IF(AND(Colin!$G18947=$B$1,Colin!$H18947&lt;=$C$3),Colin!$I18947,)</f>
        <v>0</v>
      </c>
      <c r="N18947" s="38">
        <f>IF(AND(Colin!$G18947=$B$2,Colin!$H18947=$C$3),Colin!$I18947,)</f>
        <v>0</v>
      </c>
      <c r="O18947" s="38">
        <f>IF(AND(Colin!$G18947=$B$2,Colin!$H18947&lt;=$C$3),Colin!$I18947,)</f>
        <v>0</v>
      </c>
      <c r="P18947" s="38">
        <f>IF(Colin!$G18947&lt;$B$2,Colin!$I18947,0)</f>
        <v>0</v>
      </c>
      <c r="Q18947" s="38">
        <f>IF(Colin!$G18947&lt;$B$1,Colin!$I18947,0)</f>
        <v>0</v>
      </c>
    </row>
    <row r="18948" spans="12:17" x14ac:dyDescent="0.25">
      <c r="L18948" s="38">
        <f>IF(AND(Colin!$G18948=$B$1,Colin!$H18948=$C$3),Colin!$I18948,)</f>
        <v>0</v>
      </c>
      <c r="M18948" s="38">
        <f>IF(AND(Colin!$G18948=$B$1,Colin!$H18948&lt;=$C$3),Colin!$I18948,)</f>
        <v>0</v>
      </c>
      <c r="N18948" s="38">
        <f>IF(AND(Colin!$G18948=$B$2,Colin!$H18948=$C$3),Colin!$I18948,)</f>
        <v>0</v>
      </c>
      <c r="O18948" s="38">
        <f>IF(AND(Colin!$G18948=$B$2,Colin!$H18948&lt;=$C$3),Colin!$I18948,)</f>
        <v>0</v>
      </c>
      <c r="P18948" s="38">
        <f>IF(Colin!$G18948&lt;$B$2,Colin!$I18948,0)</f>
        <v>0</v>
      </c>
      <c r="Q18948" s="38">
        <f>IF(Colin!$G18948&lt;$B$1,Colin!$I18948,0)</f>
        <v>0</v>
      </c>
    </row>
    <row r="18949" spans="12:17" x14ac:dyDescent="0.25">
      <c r="L18949" s="38">
        <f>IF(AND(Colin!$G18949=$B$1,Colin!$H18949=$C$3),Colin!$I18949,)</f>
        <v>0</v>
      </c>
      <c r="M18949" s="38">
        <f>IF(AND(Colin!$G18949=$B$1,Colin!$H18949&lt;=$C$3),Colin!$I18949,)</f>
        <v>0</v>
      </c>
      <c r="N18949" s="38">
        <f>IF(AND(Colin!$G18949=$B$2,Colin!$H18949=$C$3),Colin!$I18949,)</f>
        <v>0</v>
      </c>
      <c r="O18949" s="38">
        <f>IF(AND(Colin!$G18949=$B$2,Colin!$H18949&lt;=$C$3),Colin!$I18949,)</f>
        <v>0</v>
      </c>
      <c r="P18949" s="38">
        <f>IF(Colin!$G18949&lt;$B$2,Colin!$I18949,0)</f>
        <v>0</v>
      </c>
      <c r="Q18949" s="38">
        <f>IF(Colin!$G18949&lt;$B$1,Colin!$I18949,0)</f>
        <v>0</v>
      </c>
    </row>
    <row r="18950" spans="12:17" x14ac:dyDescent="0.25">
      <c r="L18950" s="38">
        <f>IF(AND(Colin!$G18950=$B$1,Colin!$H18950=$C$3),Colin!$I18950,)</f>
        <v>0</v>
      </c>
      <c r="M18950" s="38">
        <f>IF(AND(Colin!$G18950=$B$1,Colin!$H18950&lt;=$C$3),Colin!$I18950,)</f>
        <v>0</v>
      </c>
      <c r="N18950" s="38">
        <f>IF(AND(Colin!$G18950=$B$2,Colin!$H18950=$C$3),Colin!$I18950,)</f>
        <v>0</v>
      </c>
      <c r="O18950" s="38">
        <f>IF(AND(Colin!$G18950=$B$2,Colin!$H18950&lt;=$C$3),Colin!$I18950,)</f>
        <v>0</v>
      </c>
      <c r="P18950" s="38">
        <f>IF(Colin!$G18950&lt;$B$2,Colin!$I18950,0)</f>
        <v>0</v>
      </c>
      <c r="Q18950" s="38">
        <f>IF(Colin!$G18950&lt;$B$1,Colin!$I18950,0)</f>
        <v>0</v>
      </c>
    </row>
    <row r="18951" spans="12:17" x14ac:dyDescent="0.25">
      <c r="L18951" s="38">
        <f>IF(AND(Colin!$G18951=$B$1,Colin!$H18951=$C$3),Colin!$I18951,)</f>
        <v>0</v>
      </c>
      <c r="M18951" s="38">
        <f>IF(AND(Colin!$G18951=$B$1,Colin!$H18951&lt;=$C$3),Colin!$I18951,)</f>
        <v>0</v>
      </c>
      <c r="N18951" s="38">
        <f>IF(AND(Colin!$G18951=$B$2,Colin!$H18951=$C$3),Colin!$I18951,)</f>
        <v>0</v>
      </c>
      <c r="O18951" s="38">
        <f>IF(AND(Colin!$G18951=$B$2,Colin!$H18951&lt;=$C$3),Colin!$I18951,)</f>
        <v>0</v>
      </c>
      <c r="P18951" s="38">
        <f>IF(Colin!$G18951&lt;$B$2,Colin!$I18951,0)</f>
        <v>0</v>
      </c>
      <c r="Q18951" s="38">
        <f>IF(Colin!$G18951&lt;$B$1,Colin!$I18951,0)</f>
        <v>0</v>
      </c>
    </row>
    <row r="18952" spans="12:17" x14ac:dyDescent="0.25">
      <c r="L18952" s="38">
        <f>IF(AND(Colin!$G18952=$B$1,Colin!$H18952=$C$3),Colin!$I18952,)</f>
        <v>0</v>
      </c>
      <c r="M18952" s="38">
        <f>IF(AND(Colin!$G18952=$B$1,Colin!$H18952&lt;=$C$3),Colin!$I18952,)</f>
        <v>0</v>
      </c>
      <c r="N18952" s="38">
        <f>IF(AND(Colin!$G18952=$B$2,Colin!$H18952=$C$3),Colin!$I18952,)</f>
        <v>0</v>
      </c>
      <c r="O18952" s="38">
        <f>IF(AND(Colin!$G18952=$B$2,Colin!$H18952&lt;=$C$3),Colin!$I18952,)</f>
        <v>0</v>
      </c>
      <c r="P18952" s="38">
        <f>IF(Colin!$G18952&lt;$B$2,Colin!$I18952,0)</f>
        <v>0</v>
      </c>
      <c r="Q18952" s="38">
        <f>IF(Colin!$G18952&lt;$B$1,Colin!$I18952,0)</f>
        <v>0</v>
      </c>
    </row>
    <row r="18953" spans="12:17" x14ac:dyDescent="0.25">
      <c r="L18953" s="38">
        <f>IF(AND(Colin!$G18953=$B$1,Colin!$H18953=$C$3),Colin!$I18953,)</f>
        <v>0</v>
      </c>
      <c r="M18953" s="38">
        <f>IF(AND(Colin!$G18953=$B$1,Colin!$H18953&lt;=$C$3),Colin!$I18953,)</f>
        <v>0</v>
      </c>
      <c r="N18953" s="38">
        <f>IF(AND(Colin!$G18953=$B$2,Colin!$H18953=$C$3),Colin!$I18953,)</f>
        <v>0</v>
      </c>
      <c r="O18953" s="38">
        <f>IF(AND(Colin!$G18953=$B$2,Colin!$H18953&lt;=$C$3),Colin!$I18953,)</f>
        <v>0</v>
      </c>
      <c r="P18953" s="38">
        <f>IF(Colin!$G18953&lt;$B$2,Colin!$I18953,0)</f>
        <v>0</v>
      </c>
      <c r="Q18953" s="38">
        <f>IF(Colin!$G18953&lt;$B$1,Colin!$I18953,0)</f>
        <v>0</v>
      </c>
    </row>
    <row r="18954" spans="12:17" x14ac:dyDescent="0.25">
      <c r="L18954" s="38">
        <f>IF(AND(Colin!$G18954=$B$1,Colin!$H18954=$C$3),Colin!$I18954,)</f>
        <v>0</v>
      </c>
      <c r="M18954" s="38">
        <f>IF(AND(Colin!$G18954=$B$1,Colin!$H18954&lt;=$C$3),Colin!$I18954,)</f>
        <v>0</v>
      </c>
      <c r="N18954" s="38">
        <f>IF(AND(Colin!$G18954=$B$2,Colin!$H18954=$C$3),Colin!$I18954,)</f>
        <v>0</v>
      </c>
      <c r="O18954" s="38">
        <f>IF(AND(Colin!$G18954=$B$2,Colin!$H18954&lt;=$C$3),Colin!$I18954,)</f>
        <v>0</v>
      </c>
      <c r="P18954" s="38">
        <f>IF(Colin!$G18954&lt;$B$2,Colin!$I18954,0)</f>
        <v>0</v>
      </c>
      <c r="Q18954" s="38">
        <f>IF(Colin!$G18954&lt;$B$1,Colin!$I18954,0)</f>
        <v>0</v>
      </c>
    </row>
    <row r="18955" spans="12:17" x14ac:dyDescent="0.25">
      <c r="L18955" s="38">
        <f>IF(AND(Colin!$G18955=$B$1,Colin!$H18955=$C$3),Colin!$I18955,)</f>
        <v>0</v>
      </c>
      <c r="M18955" s="38">
        <f>IF(AND(Colin!$G18955=$B$1,Colin!$H18955&lt;=$C$3),Colin!$I18955,)</f>
        <v>0</v>
      </c>
      <c r="N18955" s="38">
        <f>IF(AND(Colin!$G18955=$B$2,Colin!$H18955=$C$3),Colin!$I18955,)</f>
        <v>0</v>
      </c>
      <c r="O18955" s="38">
        <f>IF(AND(Colin!$G18955=$B$2,Colin!$H18955&lt;=$C$3),Colin!$I18955,)</f>
        <v>0</v>
      </c>
      <c r="P18955" s="38">
        <f>IF(Colin!$G18955&lt;$B$2,Colin!$I18955,0)</f>
        <v>0</v>
      </c>
      <c r="Q18955" s="38">
        <f>IF(Colin!$G18955&lt;$B$1,Colin!$I18955,0)</f>
        <v>0</v>
      </c>
    </row>
    <row r="18956" spans="12:17" x14ac:dyDescent="0.25">
      <c r="L18956" s="38">
        <f>IF(AND(Colin!$G18956=$B$1,Colin!$H18956=$C$3),Colin!$I18956,)</f>
        <v>0</v>
      </c>
      <c r="M18956" s="38">
        <f>IF(AND(Colin!$G18956=$B$1,Colin!$H18956&lt;=$C$3),Colin!$I18956,)</f>
        <v>0</v>
      </c>
      <c r="N18956" s="38">
        <f>IF(AND(Colin!$G18956=$B$2,Colin!$H18956=$C$3),Colin!$I18956,)</f>
        <v>0</v>
      </c>
      <c r="O18956" s="38">
        <f>IF(AND(Colin!$G18956=$B$2,Colin!$H18956&lt;=$C$3),Colin!$I18956,)</f>
        <v>0</v>
      </c>
      <c r="P18956" s="38">
        <f>IF(Colin!$G18956&lt;$B$2,Colin!$I18956,0)</f>
        <v>0</v>
      </c>
      <c r="Q18956" s="38">
        <f>IF(Colin!$G18956&lt;$B$1,Colin!$I18956,0)</f>
        <v>0</v>
      </c>
    </row>
    <row r="18957" spans="12:17" x14ac:dyDescent="0.25">
      <c r="L18957" s="38">
        <f>IF(AND(Colin!$G18957=$B$1,Colin!$H18957=$C$3),Colin!$I18957,)</f>
        <v>0</v>
      </c>
      <c r="M18957" s="38">
        <f>IF(AND(Colin!$G18957=$B$1,Colin!$H18957&lt;=$C$3),Colin!$I18957,)</f>
        <v>0</v>
      </c>
      <c r="N18957" s="38">
        <f>IF(AND(Colin!$G18957=$B$2,Colin!$H18957=$C$3),Colin!$I18957,)</f>
        <v>0</v>
      </c>
      <c r="O18957" s="38">
        <f>IF(AND(Colin!$G18957=$B$2,Colin!$H18957&lt;=$C$3),Colin!$I18957,)</f>
        <v>0</v>
      </c>
      <c r="P18957" s="38">
        <f>IF(Colin!$G18957&lt;$B$2,Colin!$I18957,0)</f>
        <v>0</v>
      </c>
      <c r="Q18957" s="38">
        <f>IF(Colin!$G18957&lt;$B$1,Colin!$I18957,0)</f>
        <v>0</v>
      </c>
    </row>
    <row r="18958" spans="12:17" x14ac:dyDescent="0.25">
      <c r="L18958" s="38">
        <f>IF(AND(Colin!$G18958=$B$1,Colin!$H18958=$C$3),Colin!$I18958,)</f>
        <v>0</v>
      </c>
      <c r="M18958" s="38">
        <f>IF(AND(Colin!$G18958=$B$1,Colin!$H18958&lt;=$C$3),Colin!$I18958,)</f>
        <v>0</v>
      </c>
      <c r="N18958" s="38">
        <f>IF(AND(Colin!$G18958=$B$2,Colin!$H18958=$C$3),Colin!$I18958,)</f>
        <v>0</v>
      </c>
      <c r="O18958" s="38">
        <f>IF(AND(Colin!$G18958=$B$2,Colin!$H18958&lt;=$C$3),Colin!$I18958,)</f>
        <v>0</v>
      </c>
      <c r="P18958" s="38">
        <f>IF(Colin!$G18958&lt;$B$2,Colin!$I18958,0)</f>
        <v>0</v>
      </c>
      <c r="Q18958" s="38">
        <f>IF(Colin!$G18958&lt;$B$1,Colin!$I18958,0)</f>
        <v>0</v>
      </c>
    </row>
    <row r="18959" spans="12:17" x14ac:dyDescent="0.25">
      <c r="L18959" s="38">
        <f>IF(AND(Colin!$G18959=$B$1,Colin!$H18959=$C$3),Colin!$I18959,)</f>
        <v>0</v>
      </c>
      <c r="M18959" s="38">
        <f>IF(AND(Colin!$G18959=$B$1,Colin!$H18959&lt;=$C$3),Colin!$I18959,)</f>
        <v>0</v>
      </c>
      <c r="N18959" s="38">
        <f>IF(AND(Colin!$G18959=$B$2,Colin!$H18959=$C$3),Colin!$I18959,)</f>
        <v>0</v>
      </c>
      <c r="O18959" s="38">
        <f>IF(AND(Colin!$G18959=$B$2,Colin!$H18959&lt;=$C$3),Colin!$I18959,)</f>
        <v>0</v>
      </c>
      <c r="P18959" s="38">
        <f>IF(Colin!$G18959&lt;$B$2,Colin!$I18959,0)</f>
        <v>0</v>
      </c>
      <c r="Q18959" s="38">
        <f>IF(Colin!$G18959&lt;$B$1,Colin!$I18959,0)</f>
        <v>0</v>
      </c>
    </row>
    <row r="18960" spans="12:17" x14ac:dyDescent="0.25">
      <c r="L18960" s="38">
        <f>IF(AND(Colin!$G18960=$B$1,Colin!$H18960=$C$3),Colin!$I18960,)</f>
        <v>0</v>
      </c>
      <c r="M18960" s="38">
        <f>IF(AND(Colin!$G18960=$B$1,Colin!$H18960&lt;=$C$3),Colin!$I18960,)</f>
        <v>0</v>
      </c>
      <c r="N18960" s="38">
        <f>IF(AND(Colin!$G18960=$B$2,Colin!$H18960=$C$3),Colin!$I18960,)</f>
        <v>0</v>
      </c>
      <c r="O18960" s="38">
        <f>IF(AND(Colin!$G18960=$B$2,Colin!$H18960&lt;=$C$3),Colin!$I18960,)</f>
        <v>0</v>
      </c>
      <c r="P18960" s="38">
        <f>IF(Colin!$G18960&lt;$B$2,Colin!$I18960,0)</f>
        <v>0</v>
      </c>
      <c r="Q18960" s="38">
        <f>IF(Colin!$G18960&lt;$B$1,Colin!$I18960,0)</f>
        <v>0</v>
      </c>
    </row>
    <row r="18961" spans="12:17" x14ac:dyDescent="0.25">
      <c r="L18961" s="38">
        <f>IF(AND(Colin!$G18961=$B$1,Colin!$H18961=$C$3),Colin!$I18961,)</f>
        <v>0</v>
      </c>
      <c r="M18961" s="38">
        <f>IF(AND(Colin!$G18961=$B$1,Colin!$H18961&lt;=$C$3),Colin!$I18961,)</f>
        <v>0</v>
      </c>
      <c r="N18961" s="38">
        <f>IF(AND(Colin!$G18961=$B$2,Colin!$H18961=$C$3),Colin!$I18961,)</f>
        <v>0</v>
      </c>
      <c r="O18961" s="38">
        <f>IF(AND(Colin!$G18961=$B$2,Colin!$H18961&lt;=$C$3),Colin!$I18961,)</f>
        <v>0</v>
      </c>
      <c r="P18961" s="38">
        <f>IF(Colin!$G18961&lt;$B$2,Colin!$I18961,0)</f>
        <v>0</v>
      </c>
      <c r="Q18961" s="38">
        <f>IF(Colin!$G18961&lt;$B$1,Colin!$I18961,0)</f>
        <v>0</v>
      </c>
    </row>
    <row r="18962" spans="12:17" x14ac:dyDescent="0.25">
      <c r="L18962" s="38">
        <f>IF(AND(Colin!$G18962=$B$1,Colin!$H18962=$C$3),Colin!$I18962,)</f>
        <v>0</v>
      </c>
      <c r="M18962" s="38">
        <f>IF(AND(Colin!$G18962=$B$1,Colin!$H18962&lt;=$C$3),Colin!$I18962,)</f>
        <v>0</v>
      </c>
      <c r="N18962" s="38">
        <f>IF(AND(Colin!$G18962=$B$2,Colin!$H18962=$C$3),Colin!$I18962,)</f>
        <v>0</v>
      </c>
      <c r="O18962" s="38">
        <f>IF(AND(Colin!$G18962=$B$2,Colin!$H18962&lt;=$C$3),Colin!$I18962,)</f>
        <v>0</v>
      </c>
      <c r="P18962" s="38">
        <f>IF(Colin!$G18962&lt;$B$2,Colin!$I18962,0)</f>
        <v>0</v>
      </c>
      <c r="Q18962" s="38">
        <f>IF(Colin!$G18962&lt;$B$1,Colin!$I18962,0)</f>
        <v>0</v>
      </c>
    </row>
    <row r="18963" spans="12:17" x14ac:dyDescent="0.25">
      <c r="L18963" s="38">
        <f>IF(AND(Colin!$G18963=$B$1,Colin!$H18963=$C$3),Colin!$I18963,)</f>
        <v>0</v>
      </c>
      <c r="M18963" s="38">
        <f>IF(AND(Colin!$G18963=$B$1,Colin!$H18963&lt;=$C$3),Colin!$I18963,)</f>
        <v>0</v>
      </c>
      <c r="N18963" s="38">
        <f>IF(AND(Colin!$G18963=$B$2,Colin!$H18963=$C$3),Colin!$I18963,)</f>
        <v>0</v>
      </c>
      <c r="O18963" s="38">
        <f>IF(AND(Colin!$G18963=$B$2,Colin!$H18963&lt;=$C$3),Colin!$I18963,)</f>
        <v>0</v>
      </c>
      <c r="P18963" s="38">
        <f>IF(Colin!$G18963&lt;$B$2,Colin!$I18963,0)</f>
        <v>0</v>
      </c>
      <c r="Q18963" s="38">
        <f>IF(Colin!$G18963&lt;$B$1,Colin!$I18963,0)</f>
        <v>0</v>
      </c>
    </row>
    <row r="18964" spans="12:17" x14ac:dyDescent="0.25">
      <c r="L18964" s="38">
        <f>IF(AND(Colin!$G18964=$B$1,Colin!$H18964=$C$3),Colin!$I18964,)</f>
        <v>0</v>
      </c>
      <c r="M18964" s="38">
        <f>IF(AND(Colin!$G18964=$B$1,Colin!$H18964&lt;=$C$3),Colin!$I18964,)</f>
        <v>0</v>
      </c>
      <c r="N18964" s="38">
        <f>IF(AND(Colin!$G18964=$B$2,Colin!$H18964=$C$3),Colin!$I18964,)</f>
        <v>0</v>
      </c>
      <c r="O18964" s="38">
        <f>IF(AND(Colin!$G18964=$B$2,Colin!$H18964&lt;=$C$3),Colin!$I18964,)</f>
        <v>0</v>
      </c>
      <c r="P18964" s="38">
        <f>IF(Colin!$G18964&lt;$B$2,Colin!$I18964,0)</f>
        <v>0</v>
      </c>
      <c r="Q18964" s="38">
        <f>IF(Colin!$G18964&lt;$B$1,Colin!$I18964,0)</f>
        <v>0</v>
      </c>
    </row>
    <row r="18965" spans="12:17" x14ac:dyDescent="0.25">
      <c r="L18965" s="38">
        <f>IF(AND(Colin!$G18965=$B$1,Colin!$H18965=$C$3),Colin!$I18965,)</f>
        <v>0</v>
      </c>
      <c r="M18965" s="38">
        <f>IF(AND(Colin!$G18965=$B$1,Colin!$H18965&lt;=$C$3),Colin!$I18965,)</f>
        <v>0</v>
      </c>
      <c r="N18965" s="38">
        <f>IF(AND(Colin!$G18965=$B$2,Colin!$H18965=$C$3),Colin!$I18965,)</f>
        <v>0</v>
      </c>
      <c r="O18965" s="38">
        <f>IF(AND(Colin!$G18965=$B$2,Colin!$H18965&lt;=$C$3),Colin!$I18965,)</f>
        <v>0</v>
      </c>
      <c r="P18965" s="38">
        <f>IF(Colin!$G18965&lt;$B$2,Colin!$I18965,0)</f>
        <v>0</v>
      </c>
      <c r="Q18965" s="38">
        <f>IF(Colin!$G18965&lt;$B$1,Colin!$I18965,0)</f>
        <v>0</v>
      </c>
    </row>
    <row r="18966" spans="12:17" x14ac:dyDescent="0.25">
      <c r="L18966" s="38">
        <f>IF(AND(Colin!$G18966=$B$1,Colin!$H18966=$C$3),Colin!$I18966,)</f>
        <v>0</v>
      </c>
      <c r="M18966" s="38">
        <f>IF(AND(Colin!$G18966=$B$1,Colin!$H18966&lt;=$C$3),Colin!$I18966,)</f>
        <v>0</v>
      </c>
      <c r="N18966" s="38">
        <f>IF(AND(Colin!$G18966=$B$2,Colin!$H18966=$C$3),Colin!$I18966,)</f>
        <v>0</v>
      </c>
      <c r="O18966" s="38">
        <f>IF(AND(Colin!$G18966=$B$2,Colin!$H18966&lt;=$C$3),Colin!$I18966,)</f>
        <v>0</v>
      </c>
      <c r="P18966" s="38">
        <f>IF(Colin!$G18966&lt;$B$2,Colin!$I18966,0)</f>
        <v>0</v>
      </c>
      <c r="Q18966" s="38">
        <f>IF(Colin!$G18966&lt;$B$1,Colin!$I18966,0)</f>
        <v>0</v>
      </c>
    </row>
    <row r="18967" spans="12:17" x14ac:dyDescent="0.25">
      <c r="L18967" s="38">
        <f>IF(AND(Colin!$G18967=$B$1,Colin!$H18967=$C$3),Colin!$I18967,)</f>
        <v>0</v>
      </c>
      <c r="M18967" s="38">
        <f>IF(AND(Colin!$G18967=$B$1,Colin!$H18967&lt;=$C$3),Colin!$I18967,)</f>
        <v>0</v>
      </c>
      <c r="N18967" s="38">
        <f>IF(AND(Colin!$G18967=$B$2,Colin!$H18967=$C$3),Colin!$I18967,)</f>
        <v>0</v>
      </c>
      <c r="O18967" s="38">
        <f>IF(AND(Colin!$G18967=$B$2,Colin!$H18967&lt;=$C$3),Colin!$I18967,)</f>
        <v>0</v>
      </c>
      <c r="P18967" s="38">
        <f>IF(Colin!$G18967&lt;$B$2,Colin!$I18967,0)</f>
        <v>0</v>
      </c>
      <c r="Q18967" s="38">
        <f>IF(Colin!$G18967&lt;$B$1,Colin!$I18967,0)</f>
        <v>0</v>
      </c>
    </row>
    <row r="18968" spans="12:17" x14ac:dyDescent="0.25">
      <c r="L18968" s="38">
        <f>IF(AND(Colin!$G18968=$B$1,Colin!$H18968=$C$3),Colin!$I18968,)</f>
        <v>0</v>
      </c>
      <c r="M18968" s="38">
        <f>IF(AND(Colin!$G18968=$B$1,Colin!$H18968&lt;=$C$3),Colin!$I18968,)</f>
        <v>0</v>
      </c>
      <c r="N18968" s="38">
        <f>IF(AND(Colin!$G18968=$B$2,Colin!$H18968=$C$3),Colin!$I18968,)</f>
        <v>0</v>
      </c>
      <c r="O18968" s="38">
        <f>IF(AND(Colin!$G18968=$B$2,Colin!$H18968&lt;=$C$3),Colin!$I18968,)</f>
        <v>0</v>
      </c>
      <c r="P18968" s="38">
        <f>IF(Colin!$G18968&lt;$B$2,Colin!$I18968,0)</f>
        <v>0</v>
      </c>
      <c r="Q18968" s="38">
        <f>IF(Colin!$G18968&lt;$B$1,Colin!$I18968,0)</f>
        <v>0</v>
      </c>
    </row>
    <row r="18969" spans="12:17" x14ac:dyDescent="0.25">
      <c r="L18969" s="38">
        <f>IF(AND(Colin!$G18969=$B$1,Colin!$H18969=$C$3),Colin!$I18969,)</f>
        <v>0</v>
      </c>
      <c r="M18969" s="38">
        <f>IF(AND(Colin!$G18969=$B$1,Colin!$H18969&lt;=$C$3),Colin!$I18969,)</f>
        <v>0</v>
      </c>
      <c r="N18969" s="38">
        <f>IF(AND(Colin!$G18969=$B$2,Colin!$H18969=$C$3),Colin!$I18969,)</f>
        <v>0</v>
      </c>
      <c r="O18969" s="38">
        <f>IF(AND(Colin!$G18969=$B$2,Colin!$H18969&lt;=$C$3),Colin!$I18969,)</f>
        <v>0</v>
      </c>
      <c r="P18969" s="38">
        <f>IF(Colin!$G18969&lt;$B$2,Colin!$I18969,0)</f>
        <v>0</v>
      </c>
      <c r="Q18969" s="38">
        <f>IF(Colin!$G18969&lt;$B$1,Colin!$I18969,0)</f>
        <v>0</v>
      </c>
    </row>
    <row r="18970" spans="12:17" x14ac:dyDescent="0.25">
      <c r="L18970" s="38">
        <f>IF(AND(Colin!$G18970=$B$1,Colin!$H18970=$C$3),Colin!$I18970,)</f>
        <v>0</v>
      </c>
      <c r="M18970" s="38">
        <f>IF(AND(Colin!$G18970=$B$1,Colin!$H18970&lt;=$C$3),Colin!$I18970,)</f>
        <v>0</v>
      </c>
      <c r="N18970" s="38">
        <f>IF(AND(Colin!$G18970=$B$2,Colin!$H18970=$C$3),Colin!$I18970,)</f>
        <v>0</v>
      </c>
      <c r="O18970" s="38">
        <f>IF(AND(Colin!$G18970=$B$2,Colin!$H18970&lt;=$C$3),Colin!$I18970,)</f>
        <v>0</v>
      </c>
      <c r="P18970" s="38">
        <f>IF(Colin!$G18970&lt;$B$2,Colin!$I18970,0)</f>
        <v>0</v>
      </c>
      <c r="Q18970" s="38">
        <f>IF(Colin!$G18970&lt;$B$1,Colin!$I18970,0)</f>
        <v>0</v>
      </c>
    </row>
    <row r="18971" spans="12:17" x14ac:dyDescent="0.25">
      <c r="L18971" s="38">
        <f>IF(AND(Colin!$G18971=$B$1,Colin!$H18971=$C$3),Colin!$I18971,)</f>
        <v>0</v>
      </c>
      <c r="M18971" s="38">
        <f>IF(AND(Colin!$G18971=$B$1,Colin!$H18971&lt;=$C$3),Colin!$I18971,)</f>
        <v>0</v>
      </c>
      <c r="N18971" s="38">
        <f>IF(AND(Colin!$G18971=$B$2,Colin!$H18971=$C$3),Colin!$I18971,)</f>
        <v>0</v>
      </c>
      <c r="O18971" s="38">
        <f>IF(AND(Colin!$G18971=$B$2,Colin!$H18971&lt;=$C$3),Colin!$I18971,)</f>
        <v>0</v>
      </c>
      <c r="P18971" s="38">
        <f>IF(Colin!$G18971&lt;$B$2,Colin!$I18971,0)</f>
        <v>0</v>
      </c>
      <c r="Q18971" s="38">
        <f>IF(Colin!$G18971&lt;$B$1,Colin!$I18971,0)</f>
        <v>0</v>
      </c>
    </row>
    <row r="18972" spans="12:17" x14ac:dyDescent="0.25">
      <c r="L18972" s="38">
        <f>IF(AND(Colin!$G18972=$B$1,Colin!$H18972=$C$3),Colin!$I18972,)</f>
        <v>0</v>
      </c>
      <c r="M18972" s="38">
        <f>IF(AND(Colin!$G18972=$B$1,Colin!$H18972&lt;=$C$3),Colin!$I18972,)</f>
        <v>0</v>
      </c>
      <c r="N18972" s="38">
        <f>IF(AND(Colin!$G18972=$B$2,Colin!$H18972=$C$3),Colin!$I18972,)</f>
        <v>0</v>
      </c>
      <c r="O18972" s="38">
        <f>IF(AND(Colin!$G18972=$B$2,Colin!$H18972&lt;=$C$3),Colin!$I18972,)</f>
        <v>0</v>
      </c>
      <c r="P18972" s="38">
        <f>IF(Colin!$G18972&lt;$B$2,Colin!$I18972,0)</f>
        <v>0</v>
      </c>
      <c r="Q18972" s="38">
        <f>IF(Colin!$G18972&lt;$B$1,Colin!$I18972,0)</f>
        <v>0</v>
      </c>
    </row>
    <row r="18973" spans="12:17" x14ac:dyDescent="0.25">
      <c r="L18973" s="38">
        <f>IF(AND(Colin!$G18973=$B$1,Colin!$H18973=$C$3),Colin!$I18973,)</f>
        <v>0</v>
      </c>
      <c r="M18973" s="38">
        <f>IF(AND(Colin!$G18973=$B$1,Colin!$H18973&lt;=$C$3),Colin!$I18973,)</f>
        <v>0</v>
      </c>
      <c r="N18973" s="38">
        <f>IF(AND(Colin!$G18973=$B$2,Colin!$H18973=$C$3),Colin!$I18973,)</f>
        <v>0</v>
      </c>
      <c r="O18973" s="38">
        <f>IF(AND(Colin!$G18973=$B$2,Colin!$H18973&lt;=$C$3),Colin!$I18973,)</f>
        <v>0</v>
      </c>
      <c r="P18973" s="38">
        <f>IF(Colin!$G18973&lt;$B$2,Colin!$I18973,0)</f>
        <v>0</v>
      </c>
      <c r="Q18973" s="38">
        <f>IF(Colin!$G18973&lt;$B$1,Colin!$I18973,0)</f>
        <v>0</v>
      </c>
    </row>
    <row r="18974" spans="12:17" x14ac:dyDescent="0.25">
      <c r="L18974" s="38">
        <f>IF(AND(Colin!$G18974=$B$1,Colin!$H18974=$C$3),Colin!$I18974,)</f>
        <v>0</v>
      </c>
      <c r="M18974" s="38">
        <f>IF(AND(Colin!$G18974=$B$1,Colin!$H18974&lt;=$C$3),Colin!$I18974,)</f>
        <v>0</v>
      </c>
      <c r="N18974" s="38">
        <f>IF(AND(Colin!$G18974=$B$2,Colin!$H18974=$C$3),Colin!$I18974,)</f>
        <v>0</v>
      </c>
      <c r="O18974" s="38">
        <f>IF(AND(Colin!$G18974=$B$2,Colin!$H18974&lt;=$C$3),Colin!$I18974,)</f>
        <v>0</v>
      </c>
      <c r="P18974" s="38">
        <f>IF(Colin!$G18974&lt;$B$2,Colin!$I18974,0)</f>
        <v>0</v>
      </c>
      <c r="Q18974" s="38">
        <f>IF(Colin!$G18974&lt;$B$1,Colin!$I18974,0)</f>
        <v>0</v>
      </c>
    </row>
    <row r="18975" spans="12:17" x14ac:dyDescent="0.25">
      <c r="L18975" s="38">
        <f>IF(AND(Colin!$G18975=$B$1,Colin!$H18975=$C$3),Colin!$I18975,)</f>
        <v>0</v>
      </c>
      <c r="M18975" s="38">
        <f>IF(AND(Colin!$G18975=$B$1,Colin!$H18975&lt;=$C$3),Colin!$I18975,)</f>
        <v>0</v>
      </c>
      <c r="N18975" s="38">
        <f>IF(AND(Colin!$G18975=$B$2,Colin!$H18975=$C$3),Colin!$I18975,)</f>
        <v>0</v>
      </c>
      <c r="O18975" s="38">
        <f>IF(AND(Colin!$G18975=$B$2,Colin!$H18975&lt;=$C$3),Colin!$I18975,)</f>
        <v>0</v>
      </c>
      <c r="P18975" s="38">
        <f>IF(Colin!$G18975&lt;$B$2,Colin!$I18975,0)</f>
        <v>0</v>
      </c>
      <c r="Q18975" s="38">
        <f>IF(Colin!$G18975&lt;$B$1,Colin!$I18975,0)</f>
        <v>0</v>
      </c>
    </row>
    <row r="18976" spans="12:17" x14ac:dyDescent="0.25">
      <c r="L18976" s="38">
        <f>IF(AND(Colin!$G18976=$B$1,Colin!$H18976=$C$3),Colin!$I18976,)</f>
        <v>0</v>
      </c>
      <c r="M18976" s="38">
        <f>IF(AND(Colin!$G18976=$B$1,Colin!$H18976&lt;=$C$3),Colin!$I18976,)</f>
        <v>0</v>
      </c>
      <c r="N18976" s="38">
        <f>IF(AND(Colin!$G18976=$B$2,Colin!$H18976=$C$3),Colin!$I18976,)</f>
        <v>0</v>
      </c>
      <c r="O18976" s="38">
        <f>IF(AND(Colin!$G18976=$B$2,Colin!$H18976&lt;=$C$3),Colin!$I18976,)</f>
        <v>0</v>
      </c>
      <c r="P18976" s="38">
        <f>IF(Colin!$G18976&lt;$B$2,Colin!$I18976,0)</f>
        <v>0</v>
      </c>
      <c r="Q18976" s="38">
        <f>IF(Colin!$G18976&lt;$B$1,Colin!$I18976,0)</f>
        <v>0</v>
      </c>
    </row>
    <row r="18977" spans="12:17" x14ac:dyDescent="0.25">
      <c r="L18977" s="38">
        <f>IF(AND(Colin!$G18977=$B$1,Colin!$H18977=$C$3),Colin!$I18977,)</f>
        <v>0</v>
      </c>
      <c r="M18977" s="38">
        <f>IF(AND(Colin!$G18977=$B$1,Colin!$H18977&lt;=$C$3),Colin!$I18977,)</f>
        <v>0</v>
      </c>
      <c r="N18977" s="38">
        <f>IF(AND(Colin!$G18977=$B$2,Colin!$H18977=$C$3),Colin!$I18977,)</f>
        <v>0</v>
      </c>
      <c r="O18977" s="38">
        <f>IF(AND(Colin!$G18977=$B$2,Colin!$H18977&lt;=$C$3),Colin!$I18977,)</f>
        <v>0</v>
      </c>
      <c r="P18977" s="38">
        <f>IF(Colin!$G18977&lt;$B$2,Colin!$I18977,0)</f>
        <v>0</v>
      </c>
      <c r="Q18977" s="38">
        <f>IF(Colin!$G18977&lt;$B$1,Colin!$I18977,0)</f>
        <v>0</v>
      </c>
    </row>
    <row r="18978" spans="12:17" x14ac:dyDescent="0.25">
      <c r="L18978" s="38">
        <f>IF(AND(Colin!$G18978=$B$1,Colin!$H18978=$C$3),Colin!$I18978,)</f>
        <v>0</v>
      </c>
      <c r="M18978" s="38">
        <f>IF(AND(Colin!$G18978=$B$1,Colin!$H18978&lt;=$C$3),Colin!$I18978,)</f>
        <v>0</v>
      </c>
      <c r="N18978" s="38">
        <f>IF(AND(Colin!$G18978=$B$2,Colin!$H18978=$C$3),Colin!$I18978,)</f>
        <v>0</v>
      </c>
      <c r="O18978" s="38">
        <f>IF(AND(Colin!$G18978=$B$2,Colin!$H18978&lt;=$C$3),Colin!$I18978,)</f>
        <v>0</v>
      </c>
      <c r="P18978" s="38">
        <f>IF(Colin!$G18978&lt;$B$2,Colin!$I18978,0)</f>
        <v>0</v>
      </c>
      <c r="Q18978" s="38">
        <f>IF(Colin!$G18978&lt;$B$1,Colin!$I18978,0)</f>
        <v>0</v>
      </c>
    </row>
    <row r="18979" spans="12:17" x14ac:dyDescent="0.25">
      <c r="L18979" s="38">
        <f>IF(AND(Colin!$G18979=$B$1,Colin!$H18979=$C$3),Colin!$I18979,)</f>
        <v>0</v>
      </c>
      <c r="M18979" s="38">
        <f>IF(AND(Colin!$G18979=$B$1,Colin!$H18979&lt;=$C$3),Colin!$I18979,)</f>
        <v>0</v>
      </c>
      <c r="N18979" s="38">
        <f>IF(AND(Colin!$G18979=$B$2,Colin!$H18979=$C$3),Colin!$I18979,)</f>
        <v>0</v>
      </c>
      <c r="O18979" s="38">
        <f>IF(AND(Colin!$G18979=$B$2,Colin!$H18979&lt;=$C$3),Colin!$I18979,)</f>
        <v>0</v>
      </c>
      <c r="P18979" s="38">
        <f>IF(Colin!$G18979&lt;$B$2,Colin!$I18979,0)</f>
        <v>0</v>
      </c>
      <c r="Q18979" s="38">
        <f>IF(Colin!$G18979&lt;$B$1,Colin!$I18979,0)</f>
        <v>0</v>
      </c>
    </row>
    <row r="18980" spans="12:17" x14ac:dyDescent="0.25">
      <c r="L18980" s="38">
        <f>IF(AND(Colin!$G18980=$B$1,Colin!$H18980=$C$3),Colin!$I18980,)</f>
        <v>0</v>
      </c>
      <c r="M18980" s="38">
        <f>IF(AND(Colin!$G18980=$B$1,Colin!$H18980&lt;=$C$3),Colin!$I18980,)</f>
        <v>0</v>
      </c>
      <c r="N18980" s="38">
        <f>IF(AND(Colin!$G18980=$B$2,Colin!$H18980=$C$3),Colin!$I18980,)</f>
        <v>0</v>
      </c>
      <c r="O18980" s="38">
        <f>IF(AND(Colin!$G18980=$B$2,Colin!$H18980&lt;=$C$3),Colin!$I18980,)</f>
        <v>0</v>
      </c>
      <c r="P18980" s="38">
        <f>IF(Colin!$G18980&lt;$B$2,Colin!$I18980,0)</f>
        <v>0</v>
      </c>
      <c r="Q18980" s="38">
        <f>IF(Colin!$G18980&lt;$B$1,Colin!$I18980,0)</f>
        <v>0</v>
      </c>
    </row>
    <row r="18981" spans="12:17" x14ac:dyDescent="0.25">
      <c r="L18981" s="38">
        <f>IF(AND(Colin!$G18981=$B$1,Colin!$H18981=$C$3),Colin!$I18981,)</f>
        <v>0</v>
      </c>
      <c r="M18981" s="38">
        <f>IF(AND(Colin!$G18981=$B$1,Colin!$H18981&lt;=$C$3),Colin!$I18981,)</f>
        <v>0</v>
      </c>
      <c r="N18981" s="38">
        <f>IF(AND(Colin!$G18981=$B$2,Colin!$H18981=$C$3),Colin!$I18981,)</f>
        <v>0</v>
      </c>
      <c r="O18981" s="38">
        <f>IF(AND(Colin!$G18981=$B$2,Colin!$H18981&lt;=$C$3),Colin!$I18981,)</f>
        <v>0</v>
      </c>
      <c r="P18981" s="38">
        <f>IF(Colin!$G18981&lt;$B$2,Colin!$I18981,0)</f>
        <v>0</v>
      </c>
      <c r="Q18981" s="38">
        <f>IF(Colin!$G18981&lt;$B$1,Colin!$I18981,0)</f>
        <v>0</v>
      </c>
    </row>
    <row r="18982" spans="12:17" x14ac:dyDescent="0.25">
      <c r="L18982" s="38">
        <f>IF(AND(Colin!$G18982=$B$1,Colin!$H18982=$C$3),Colin!$I18982,)</f>
        <v>0</v>
      </c>
      <c r="M18982" s="38">
        <f>IF(AND(Colin!$G18982=$B$1,Colin!$H18982&lt;=$C$3),Colin!$I18982,)</f>
        <v>0</v>
      </c>
      <c r="N18982" s="38">
        <f>IF(AND(Colin!$G18982=$B$2,Colin!$H18982=$C$3),Colin!$I18982,)</f>
        <v>0</v>
      </c>
      <c r="O18982" s="38">
        <f>IF(AND(Colin!$G18982=$B$2,Colin!$H18982&lt;=$C$3),Colin!$I18982,)</f>
        <v>0</v>
      </c>
      <c r="P18982" s="38">
        <f>IF(Colin!$G18982&lt;$B$2,Colin!$I18982,0)</f>
        <v>0</v>
      </c>
      <c r="Q18982" s="38">
        <f>IF(Colin!$G18982&lt;$B$1,Colin!$I18982,0)</f>
        <v>0</v>
      </c>
    </row>
    <row r="18983" spans="12:17" x14ac:dyDescent="0.25">
      <c r="L18983" s="38">
        <f>IF(AND(Colin!$G18983=$B$1,Colin!$H18983=$C$3),Colin!$I18983,)</f>
        <v>0</v>
      </c>
      <c r="M18983" s="38">
        <f>IF(AND(Colin!$G18983=$B$1,Colin!$H18983&lt;=$C$3),Colin!$I18983,)</f>
        <v>0</v>
      </c>
      <c r="N18983" s="38">
        <f>IF(AND(Colin!$G18983=$B$2,Colin!$H18983=$C$3),Colin!$I18983,)</f>
        <v>0</v>
      </c>
      <c r="O18983" s="38">
        <f>IF(AND(Colin!$G18983=$B$2,Colin!$H18983&lt;=$C$3),Colin!$I18983,)</f>
        <v>0</v>
      </c>
      <c r="P18983" s="38">
        <f>IF(Colin!$G18983&lt;$B$2,Colin!$I18983,0)</f>
        <v>0</v>
      </c>
      <c r="Q18983" s="38">
        <f>IF(Colin!$G18983&lt;$B$1,Colin!$I18983,0)</f>
        <v>0</v>
      </c>
    </row>
    <row r="18984" spans="12:17" x14ac:dyDescent="0.25">
      <c r="L18984" s="38">
        <f>IF(AND(Colin!$G18984=$B$1,Colin!$H18984=$C$3),Colin!$I18984,)</f>
        <v>0</v>
      </c>
      <c r="M18984" s="38">
        <f>IF(AND(Colin!$G18984=$B$1,Colin!$H18984&lt;=$C$3),Colin!$I18984,)</f>
        <v>0</v>
      </c>
      <c r="N18984" s="38">
        <f>IF(AND(Colin!$G18984=$B$2,Colin!$H18984=$C$3),Colin!$I18984,)</f>
        <v>0</v>
      </c>
      <c r="O18984" s="38">
        <f>IF(AND(Colin!$G18984=$B$2,Colin!$H18984&lt;=$C$3),Colin!$I18984,)</f>
        <v>0</v>
      </c>
      <c r="P18984" s="38">
        <f>IF(Colin!$G18984&lt;$B$2,Colin!$I18984,0)</f>
        <v>0</v>
      </c>
      <c r="Q18984" s="38">
        <f>IF(Colin!$G18984&lt;$B$1,Colin!$I18984,0)</f>
        <v>0</v>
      </c>
    </row>
    <row r="18985" spans="12:17" x14ac:dyDescent="0.25">
      <c r="L18985" s="38">
        <f>IF(AND(Colin!$G18985=$B$1,Colin!$H18985=$C$3),Colin!$I18985,)</f>
        <v>0</v>
      </c>
      <c r="M18985" s="38">
        <f>IF(AND(Colin!$G18985=$B$1,Colin!$H18985&lt;=$C$3),Colin!$I18985,)</f>
        <v>0</v>
      </c>
      <c r="N18985" s="38">
        <f>IF(AND(Colin!$G18985=$B$2,Colin!$H18985=$C$3),Colin!$I18985,)</f>
        <v>0</v>
      </c>
      <c r="O18985" s="38">
        <f>IF(AND(Colin!$G18985=$B$2,Colin!$H18985&lt;=$C$3),Colin!$I18985,)</f>
        <v>0</v>
      </c>
      <c r="P18985" s="38">
        <f>IF(Colin!$G18985&lt;$B$2,Colin!$I18985,0)</f>
        <v>0</v>
      </c>
      <c r="Q18985" s="38">
        <f>IF(Colin!$G18985&lt;$B$1,Colin!$I18985,0)</f>
        <v>0</v>
      </c>
    </row>
    <row r="18986" spans="12:17" x14ac:dyDescent="0.25">
      <c r="L18986" s="38">
        <f>IF(AND(Colin!$G18986=$B$1,Colin!$H18986=$C$3),Colin!$I18986,)</f>
        <v>0</v>
      </c>
      <c r="M18986" s="38">
        <f>IF(AND(Colin!$G18986=$B$1,Colin!$H18986&lt;=$C$3),Colin!$I18986,)</f>
        <v>0</v>
      </c>
      <c r="N18986" s="38">
        <f>IF(AND(Colin!$G18986=$B$2,Colin!$H18986=$C$3),Colin!$I18986,)</f>
        <v>0</v>
      </c>
      <c r="O18986" s="38">
        <f>IF(AND(Colin!$G18986=$B$2,Colin!$H18986&lt;=$C$3),Colin!$I18986,)</f>
        <v>0</v>
      </c>
      <c r="P18986" s="38">
        <f>IF(Colin!$G18986&lt;$B$2,Colin!$I18986,0)</f>
        <v>0</v>
      </c>
      <c r="Q18986" s="38">
        <f>IF(Colin!$G18986&lt;$B$1,Colin!$I18986,0)</f>
        <v>0</v>
      </c>
    </row>
    <row r="18987" spans="12:17" x14ac:dyDescent="0.25">
      <c r="L18987" s="38">
        <f>IF(AND(Colin!$G18987=$B$1,Colin!$H18987=$C$3),Colin!$I18987,)</f>
        <v>0</v>
      </c>
      <c r="M18987" s="38">
        <f>IF(AND(Colin!$G18987=$B$1,Colin!$H18987&lt;=$C$3),Colin!$I18987,)</f>
        <v>0</v>
      </c>
      <c r="N18987" s="38">
        <f>IF(AND(Colin!$G18987=$B$2,Colin!$H18987=$C$3),Colin!$I18987,)</f>
        <v>0</v>
      </c>
      <c r="O18987" s="38">
        <f>IF(AND(Colin!$G18987=$B$2,Colin!$H18987&lt;=$C$3),Colin!$I18987,)</f>
        <v>0</v>
      </c>
      <c r="P18987" s="38">
        <f>IF(Colin!$G18987&lt;$B$2,Colin!$I18987,0)</f>
        <v>0</v>
      </c>
      <c r="Q18987" s="38">
        <f>IF(Colin!$G18987&lt;$B$1,Colin!$I18987,0)</f>
        <v>0</v>
      </c>
    </row>
    <row r="18988" spans="12:17" x14ac:dyDescent="0.25">
      <c r="L18988" s="38">
        <f>IF(AND(Colin!$G18988=$B$1,Colin!$H18988=$C$3),Colin!$I18988,)</f>
        <v>0</v>
      </c>
      <c r="M18988" s="38">
        <f>IF(AND(Colin!$G18988=$B$1,Colin!$H18988&lt;=$C$3),Colin!$I18988,)</f>
        <v>0</v>
      </c>
      <c r="N18988" s="38">
        <f>IF(AND(Colin!$G18988=$B$2,Colin!$H18988=$C$3),Colin!$I18988,)</f>
        <v>0</v>
      </c>
      <c r="O18988" s="38">
        <f>IF(AND(Colin!$G18988=$B$2,Colin!$H18988&lt;=$C$3),Colin!$I18988,)</f>
        <v>0</v>
      </c>
      <c r="P18988" s="38">
        <f>IF(Colin!$G18988&lt;$B$2,Colin!$I18988,0)</f>
        <v>0</v>
      </c>
      <c r="Q18988" s="38">
        <f>IF(Colin!$G18988&lt;$B$1,Colin!$I18988,0)</f>
        <v>0</v>
      </c>
    </row>
    <row r="18989" spans="12:17" x14ac:dyDescent="0.25">
      <c r="L18989" s="38">
        <f>IF(AND(Colin!$G18989=$B$1,Colin!$H18989=$C$3),Colin!$I18989,)</f>
        <v>0</v>
      </c>
      <c r="M18989" s="38">
        <f>IF(AND(Colin!$G18989=$B$1,Colin!$H18989&lt;=$C$3),Colin!$I18989,)</f>
        <v>0</v>
      </c>
      <c r="N18989" s="38">
        <f>IF(AND(Colin!$G18989=$B$2,Colin!$H18989=$C$3),Colin!$I18989,)</f>
        <v>0</v>
      </c>
      <c r="O18989" s="38">
        <f>IF(AND(Colin!$G18989=$B$2,Colin!$H18989&lt;=$C$3),Colin!$I18989,)</f>
        <v>0</v>
      </c>
      <c r="P18989" s="38">
        <f>IF(Colin!$G18989&lt;$B$2,Colin!$I18989,0)</f>
        <v>0</v>
      </c>
      <c r="Q18989" s="38">
        <f>IF(Colin!$G18989&lt;$B$1,Colin!$I18989,0)</f>
        <v>0</v>
      </c>
    </row>
    <row r="18990" spans="12:17" x14ac:dyDescent="0.25">
      <c r="L18990" s="38">
        <f>IF(AND(Colin!$G18990=$B$1,Colin!$H18990=$C$3),Colin!$I18990,)</f>
        <v>0</v>
      </c>
      <c r="M18990" s="38">
        <f>IF(AND(Colin!$G18990=$B$1,Colin!$H18990&lt;=$C$3),Colin!$I18990,)</f>
        <v>0</v>
      </c>
      <c r="N18990" s="38">
        <f>IF(AND(Colin!$G18990=$B$2,Colin!$H18990=$C$3),Colin!$I18990,)</f>
        <v>0</v>
      </c>
      <c r="O18990" s="38">
        <f>IF(AND(Colin!$G18990=$B$2,Colin!$H18990&lt;=$C$3),Colin!$I18990,)</f>
        <v>0</v>
      </c>
      <c r="P18990" s="38">
        <f>IF(Colin!$G18990&lt;$B$2,Colin!$I18990,0)</f>
        <v>0</v>
      </c>
      <c r="Q18990" s="38">
        <f>IF(Colin!$G18990&lt;$B$1,Colin!$I18990,0)</f>
        <v>0</v>
      </c>
    </row>
    <row r="18991" spans="12:17" x14ac:dyDescent="0.25">
      <c r="L18991" s="38">
        <f>IF(AND(Colin!$G18991=$B$1,Colin!$H18991=$C$3),Colin!$I18991,)</f>
        <v>0</v>
      </c>
      <c r="M18991" s="38">
        <f>IF(AND(Colin!$G18991=$B$1,Colin!$H18991&lt;=$C$3),Colin!$I18991,)</f>
        <v>0</v>
      </c>
      <c r="N18991" s="38">
        <f>IF(AND(Colin!$G18991=$B$2,Colin!$H18991=$C$3),Colin!$I18991,)</f>
        <v>0</v>
      </c>
      <c r="O18991" s="38">
        <f>IF(AND(Colin!$G18991=$B$2,Colin!$H18991&lt;=$C$3),Colin!$I18991,)</f>
        <v>0</v>
      </c>
      <c r="P18991" s="38">
        <f>IF(Colin!$G18991&lt;$B$2,Colin!$I18991,0)</f>
        <v>0</v>
      </c>
      <c r="Q18991" s="38">
        <f>IF(Colin!$G18991&lt;$B$1,Colin!$I18991,0)</f>
        <v>0</v>
      </c>
    </row>
    <row r="18992" spans="12:17" x14ac:dyDescent="0.25">
      <c r="L18992" s="38">
        <f>IF(AND(Colin!$G18992=$B$1,Colin!$H18992=$C$3),Colin!$I18992,)</f>
        <v>0</v>
      </c>
      <c r="M18992" s="38">
        <f>IF(AND(Colin!$G18992=$B$1,Colin!$H18992&lt;=$C$3),Colin!$I18992,)</f>
        <v>0</v>
      </c>
      <c r="N18992" s="38">
        <f>IF(AND(Colin!$G18992=$B$2,Colin!$H18992=$C$3),Colin!$I18992,)</f>
        <v>0</v>
      </c>
      <c r="O18992" s="38">
        <f>IF(AND(Colin!$G18992=$B$2,Colin!$H18992&lt;=$C$3),Colin!$I18992,)</f>
        <v>0</v>
      </c>
      <c r="P18992" s="38">
        <f>IF(Colin!$G18992&lt;$B$2,Colin!$I18992,0)</f>
        <v>0</v>
      </c>
      <c r="Q18992" s="38">
        <f>IF(Colin!$G18992&lt;$B$1,Colin!$I18992,0)</f>
        <v>0</v>
      </c>
    </row>
    <row r="18993" spans="12:17" x14ac:dyDescent="0.25">
      <c r="L18993" s="38">
        <f>IF(AND(Colin!$G18993=$B$1,Colin!$H18993=$C$3),Colin!$I18993,)</f>
        <v>0</v>
      </c>
      <c r="M18993" s="38">
        <f>IF(AND(Colin!$G18993=$B$1,Colin!$H18993&lt;=$C$3),Colin!$I18993,)</f>
        <v>0</v>
      </c>
      <c r="N18993" s="38">
        <f>IF(AND(Colin!$G18993=$B$2,Colin!$H18993=$C$3),Colin!$I18993,)</f>
        <v>0</v>
      </c>
      <c r="O18993" s="38">
        <f>IF(AND(Colin!$G18993=$B$2,Colin!$H18993&lt;=$C$3),Colin!$I18993,)</f>
        <v>0</v>
      </c>
      <c r="P18993" s="38">
        <f>IF(Colin!$G18993&lt;$B$2,Colin!$I18993,0)</f>
        <v>0</v>
      </c>
      <c r="Q18993" s="38">
        <f>IF(Colin!$G18993&lt;$B$1,Colin!$I18993,0)</f>
        <v>0</v>
      </c>
    </row>
    <row r="18994" spans="12:17" x14ac:dyDescent="0.25">
      <c r="L18994" s="38">
        <f>IF(AND(Colin!$G18994=$B$1,Colin!$H18994=$C$3),Colin!$I18994,)</f>
        <v>0</v>
      </c>
      <c r="M18994" s="38">
        <f>IF(AND(Colin!$G18994=$B$1,Colin!$H18994&lt;=$C$3),Colin!$I18994,)</f>
        <v>0</v>
      </c>
      <c r="N18994" s="38">
        <f>IF(AND(Colin!$G18994=$B$2,Colin!$H18994=$C$3),Colin!$I18994,)</f>
        <v>0</v>
      </c>
      <c r="O18994" s="38">
        <f>IF(AND(Colin!$G18994=$B$2,Colin!$H18994&lt;=$C$3),Colin!$I18994,)</f>
        <v>0</v>
      </c>
      <c r="P18994" s="38">
        <f>IF(Colin!$G18994&lt;$B$2,Colin!$I18994,0)</f>
        <v>0</v>
      </c>
      <c r="Q18994" s="38">
        <f>IF(Colin!$G18994&lt;$B$1,Colin!$I18994,0)</f>
        <v>0</v>
      </c>
    </row>
    <row r="18995" spans="12:17" x14ac:dyDescent="0.25">
      <c r="L18995" s="38">
        <f>IF(AND(Colin!$G18995=$B$1,Colin!$H18995=$C$3),Colin!$I18995,)</f>
        <v>0</v>
      </c>
      <c r="M18995" s="38">
        <f>IF(AND(Colin!$G18995=$B$1,Colin!$H18995&lt;=$C$3),Colin!$I18995,)</f>
        <v>0</v>
      </c>
      <c r="N18995" s="38">
        <f>IF(AND(Colin!$G18995=$B$2,Colin!$H18995=$C$3),Colin!$I18995,)</f>
        <v>0</v>
      </c>
      <c r="O18995" s="38">
        <f>IF(AND(Colin!$G18995=$B$2,Colin!$H18995&lt;=$C$3),Colin!$I18995,)</f>
        <v>0</v>
      </c>
      <c r="P18995" s="38">
        <f>IF(Colin!$G18995&lt;$B$2,Colin!$I18995,0)</f>
        <v>0</v>
      </c>
      <c r="Q18995" s="38">
        <f>IF(Colin!$G18995&lt;$B$1,Colin!$I18995,0)</f>
        <v>0</v>
      </c>
    </row>
    <row r="18996" spans="12:17" x14ac:dyDescent="0.25">
      <c r="L18996" s="38">
        <f>IF(AND(Colin!$G18996=$B$1,Colin!$H18996=$C$3),Colin!$I18996,)</f>
        <v>0</v>
      </c>
      <c r="M18996" s="38">
        <f>IF(AND(Colin!$G18996=$B$1,Colin!$H18996&lt;=$C$3),Colin!$I18996,)</f>
        <v>0</v>
      </c>
      <c r="N18996" s="38">
        <f>IF(AND(Colin!$G18996=$B$2,Colin!$H18996=$C$3),Colin!$I18996,)</f>
        <v>0</v>
      </c>
      <c r="O18996" s="38">
        <f>IF(AND(Colin!$G18996=$B$2,Colin!$H18996&lt;=$C$3),Colin!$I18996,)</f>
        <v>0</v>
      </c>
      <c r="P18996" s="38">
        <f>IF(Colin!$G18996&lt;$B$2,Colin!$I18996,0)</f>
        <v>0</v>
      </c>
      <c r="Q18996" s="38">
        <f>IF(Colin!$G18996&lt;$B$1,Colin!$I18996,0)</f>
        <v>0</v>
      </c>
    </row>
    <row r="18997" spans="12:17" x14ac:dyDescent="0.25">
      <c r="L18997" s="38">
        <f>IF(AND(Colin!$G18997=$B$1,Colin!$H18997=$C$3),Colin!$I18997,)</f>
        <v>0</v>
      </c>
      <c r="M18997" s="38">
        <f>IF(AND(Colin!$G18997=$B$1,Colin!$H18997&lt;=$C$3),Colin!$I18997,)</f>
        <v>0</v>
      </c>
      <c r="N18997" s="38">
        <f>IF(AND(Colin!$G18997=$B$2,Colin!$H18997=$C$3),Colin!$I18997,)</f>
        <v>0</v>
      </c>
      <c r="O18997" s="38">
        <f>IF(AND(Colin!$G18997=$B$2,Colin!$H18997&lt;=$C$3),Colin!$I18997,)</f>
        <v>0</v>
      </c>
      <c r="P18997" s="38">
        <f>IF(Colin!$G18997&lt;$B$2,Colin!$I18997,0)</f>
        <v>0</v>
      </c>
      <c r="Q18997" s="38">
        <f>IF(Colin!$G18997&lt;$B$1,Colin!$I18997,0)</f>
        <v>0</v>
      </c>
    </row>
    <row r="18998" spans="12:17" x14ac:dyDescent="0.25">
      <c r="L18998" s="38">
        <f>IF(AND(Colin!$G18998=$B$1,Colin!$H18998=$C$3),Colin!$I18998,)</f>
        <v>0</v>
      </c>
      <c r="M18998" s="38">
        <f>IF(AND(Colin!$G18998=$B$1,Colin!$H18998&lt;=$C$3),Colin!$I18998,)</f>
        <v>0</v>
      </c>
      <c r="N18998" s="38">
        <f>IF(AND(Colin!$G18998=$B$2,Colin!$H18998=$C$3),Colin!$I18998,)</f>
        <v>0</v>
      </c>
      <c r="O18998" s="38">
        <f>IF(AND(Colin!$G18998=$B$2,Colin!$H18998&lt;=$C$3),Colin!$I18998,)</f>
        <v>0</v>
      </c>
      <c r="P18998" s="38">
        <f>IF(Colin!$G18998&lt;$B$2,Colin!$I18998,0)</f>
        <v>0</v>
      </c>
      <c r="Q18998" s="38">
        <f>IF(Colin!$G18998&lt;$B$1,Colin!$I18998,0)</f>
        <v>0</v>
      </c>
    </row>
    <row r="18999" spans="12:17" x14ac:dyDescent="0.25">
      <c r="L18999" s="38">
        <f>IF(AND(Colin!$G18999=$B$1,Colin!$H18999=$C$3),Colin!$I18999,)</f>
        <v>0</v>
      </c>
      <c r="M18999" s="38">
        <f>IF(AND(Colin!$G18999=$B$1,Colin!$H18999&lt;=$C$3),Colin!$I18999,)</f>
        <v>0</v>
      </c>
      <c r="N18999" s="38">
        <f>IF(AND(Colin!$G18999=$B$2,Colin!$H18999=$C$3),Colin!$I18999,)</f>
        <v>0</v>
      </c>
      <c r="O18999" s="38">
        <f>IF(AND(Colin!$G18999=$B$2,Colin!$H18999&lt;=$C$3),Colin!$I18999,)</f>
        <v>0</v>
      </c>
      <c r="P18999" s="38">
        <f>IF(Colin!$G18999&lt;$B$2,Colin!$I18999,0)</f>
        <v>0</v>
      </c>
      <c r="Q18999" s="38">
        <f>IF(Colin!$G18999&lt;$B$1,Colin!$I18999,0)</f>
        <v>0</v>
      </c>
    </row>
    <row r="19000" spans="12:17" x14ac:dyDescent="0.25">
      <c r="L19000" s="38">
        <f>IF(AND(Colin!$G19000=$B$1,Colin!$H19000=$C$3),Colin!$I19000,)</f>
        <v>0</v>
      </c>
      <c r="M19000" s="38">
        <f>IF(AND(Colin!$G19000=$B$1,Colin!$H19000&lt;=$C$3),Colin!$I19000,)</f>
        <v>0</v>
      </c>
      <c r="N19000" s="38">
        <f>IF(AND(Colin!$G19000=$B$2,Colin!$H19000=$C$3),Colin!$I19000,)</f>
        <v>0</v>
      </c>
      <c r="O19000" s="38">
        <f>IF(AND(Colin!$G19000=$B$2,Colin!$H19000&lt;=$C$3),Colin!$I19000,)</f>
        <v>0</v>
      </c>
      <c r="P19000" s="38">
        <f>IF(Colin!$G19000&lt;$B$2,Colin!$I19000,0)</f>
        <v>0</v>
      </c>
      <c r="Q19000" s="38">
        <f>IF(Colin!$G19000&lt;$B$1,Colin!$I19000,0)</f>
        <v>0</v>
      </c>
    </row>
    <row r="19001" spans="12:17" x14ac:dyDescent="0.25">
      <c r="L19001" s="38">
        <f>IF(AND(Colin!$G19001=$B$1,Colin!$H19001=$C$3),Colin!$I19001,)</f>
        <v>0</v>
      </c>
      <c r="M19001" s="38">
        <f>IF(AND(Colin!$G19001=$B$1,Colin!$H19001&lt;=$C$3),Colin!$I19001,)</f>
        <v>0</v>
      </c>
      <c r="N19001" s="38">
        <f>IF(AND(Colin!$G19001=$B$2,Colin!$H19001=$C$3),Colin!$I19001,)</f>
        <v>0</v>
      </c>
      <c r="O19001" s="38">
        <f>IF(AND(Colin!$G19001=$B$2,Colin!$H19001&lt;=$C$3),Colin!$I19001,)</f>
        <v>0</v>
      </c>
      <c r="P19001" s="38">
        <f>IF(Colin!$G19001&lt;$B$2,Colin!$I19001,0)</f>
        <v>0</v>
      </c>
      <c r="Q19001" s="38">
        <f>IF(Colin!$G19001&lt;$B$1,Colin!$I19001,0)</f>
        <v>0</v>
      </c>
    </row>
    <row r="19002" spans="12:17" x14ac:dyDescent="0.25">
      <c r="L19002" s="38">
        <f>IF(AND(Colin!$G19002=$B$1,Colin!$H19002=$C$3),Colin!$I19002,)</f>
        <v>0</v>
      </c>
      <c r="M19002" s="38">
        <f>IF(AND(Colin!$G19002=$B$1,Colin!$H19002&lt;=$C$3),Colin!$I19002,)</f>
        <v>0</v>
      </c>
      <c r="N19002" s="38">
        <f>IF(AND(Colin!$G19002=$B$2,Colin!$H19002=$C$3),Colin!$I19002,)</f>
        <v>0</v>
      </c>
      <c r="O19002" s="38">
        <f>IF(AND(Colin!$G19002=$B$2,Colin!$H19002&lt;=$C$3),Colin!$I19002,)</f>
        <v>0</v>
      </c>
      <c r="P19002" s="38">
        <f>IF(Colin!$G19002&lt;$B$2,Colin!$I19002,0)</f>
        <v>0</v>
      </c>
      <c r="Q19002" s="38">
        <f>IF(Colin!$G19002&lt;$B$1,Colin!$I19002,0)</f>
        <v>0</v>
      </c>
    </row>
    <row r="19003" spans="12:17" x14ac:dyDescent="0.25">
      <c r="L19003" s="38">
        <f>IF(AND(Colin!$G19003=$B$1,Colin!$H19003=$C$3),Colin!$I19003,)</f>
        <v>0</v>
      </c>
      <c r="M19003" s="38">
        <f>IF(AND(Colin!$G19003=$B$1,Colin!$H19003&lt;=$C$3),Colin!$I19003,)</f>
        <v>0</v>
      </c>
      <c r="N19003" s="38">
        <f>IF(AND(Colin!$G19003=$B$2,Colin!$H19003=$C$3),Colin!$I19003,)</f>
        <v>0</v>
      </c>
      <c r="O19003" s="38">
        <f>IF(AND(Colin!$G19003=$B$2,Colin!$H19003&lt;=$C$3),Colin!$I19003,)</f>
        <v>0</v>
      </c>
      <c r="P19003" s="38">
        <f>IF(Colin!$G19003&lt;$B$2,Colin!$I19003,0)</f>
        <v>0</v>
      </c>
      <c r="Q19003" s="38">
        <f>IF(Colin!$G19003&lt;$B$1,Colin!$I19003,0)</f>
        <v>0</v>
      </c>
    </row>
    <row r="19004" spans="12:17" x14ac:dyDescent="0.25">
      <c r="L19004" s="38">
        <f>IF(AND(Colin!$G19004=$B$1,Colin!$H19004=$C$3),Colin!$I19004,)</f>
        <v>0</v>
      </c>
      <c r="M19004" s="38">
        <f>IF(AND(Colin!$G19004=$B$1,Colin!$H19004&lt;=$C$3),Colin!$I19004,)</f>
        <v>0</v>
      </c>
      <c r="N19004" s="38">
        <f>IF(AND(Colin!$G19004=$B$2,Colin!$H19004=$C$3),Colin!$I19004,)</f>
        <v>0</v>
      </c>
      <c r="O19004" s="38">
        <f>IF(AND(Colin!$G19004=$B$2,Colin!$H19004&lt;=$C$3),Colin!$I19004,)</f>
        <v>0</v>
      </c>
      <c r="P19004" s="38">
        <f>IF(Colin!$G19004&lt;$B$2,Colin!$I19004,0)</f>
        <v>0</v>
      </c>
      <c r="Q19004" s="38">
        <f>IF(Colin!$G19004&lt;$B$1,Colin!$I19004,0)</f>
        <v>0</v>
      </c>
    </row>
    <row r="19005" spans="12:17" x14ac:dyDescent="0.25">
      <c r="L19005" s="38">
        <f>IF(AND(Colin!$G19005=$B$1,Colin!$H19005=$C$3),Colin!$I19005,)</f>
        <v>0</v>
      </c>
      <c r="M19005" s="38">
        <f>IF(AND(Colin!$G19005=$B$1,Colin!$H19005&lt;=$C$3),Colin!$I19005,)</f>
        <v>0</v>
      </c>
      <c r="N19005" s="38">
        <f>IF(AND(Colin!$G19005=$B$2,Colin!$H19005=$C$3),Colin!$I19005,)</f>
        <v>0</v>
      </c>
      <c r="O19005" s="38">
        <f>IF(AND(Colin!$G19005=$B$2,Colin!$H19005&lt;=$C$3),Colin!$I19005,)</f>
        <v>0</v>
      </c>
      <c r="P19005" s="38">
        <f>IF(Colin!$G19005&lt;$B$2,Colin!$I19005,0)</f>
        <v>0</v>
      </c>
      <c r="Q19005" s="38">
        <f>IF(Colin!$G19005&lt;$B$1,Colin!$I19005,0)</f>
        <v>0</v>
      </c>
    </row>
    <row r="19006" spans="12:17" x14ac:dyDescent="0.25">
      <c r="L19006" s="38">
        <f>IF(AND(Colin!$G19006=$B$1,Colin!$H19006=$C$3),Colin!$I19006,)</f>
        <v>0</v>
      </c>
      <c r="M19006" s="38">
        <f>IF(AND(Colin!$G19006=$B$1,Colin!$H19006&lt;=$C$3),Colin!$I19006,)</f>
        <v>0</v>
      </c>
      <c r="N19006" s="38">
        <f>IF(AND(Colin!$G19006=$B$2,Colin!$H19006=$C$3),Colin!$I19006,)</f>
        <v>0</v>
      </c>
      <c r="O19006" s="38">
        <f>IF(AND(Colin!$G19006=$B$2,Colin!$H19006&lt;=$C$3),Colin!$I19006,)</f>
        <v>0</v>
      </c>
      <c r="P19006" s="38">
        <f>IF(Colin!$G19006&lt;$B$2,Colin!$I19006,0)</f>
        <v>0</v>
      </c>
      <c r="Q19006" s="38">
        <f>IF(Colin!$G19006&lt;$B$1,Colin!$I19006,0)</f>
        <v>0</v>
      </c>
    </row>
    <row r="19007" spans="12:17" x14ac:dyDescent="0.25">
      <c r="L19007" s="38">
        <f>IF(AND(Colin!$G19007=$B$1,Colin!$H19007=$C$3),Colin!$I19007,)</f>
        <v>0</v>
      </c>
      <c r="M19007" s="38">
        <f>IF(AND(Colin!$G19007=$B$1,Colin!$H19007&lt;=$C$3),Colin!$I19007,)</f>
        <v>0</v>
      </c>
      <c r="N19007" s="38">
        <f>IF(AND(Colin!$G19007=$B$2,Colin!$H19007=$C$3),Colin!$I19007,)</f>
        <v>0</v>
      </c>
      <c r="O19007" s="38">
        <f>IF(AND(Colin!$G19007=$B$2,Colin!$H19007&lt;=$C$3),Colin!$I19007,)</f>
        <v>0</v>
      </c>
      <c r="P19007" s="38">
        <f>IF(Colin!$G19007&lt;$B$2,Colin!$I19007,0)</f>
        <v>0</v>
      </c>
      <c r="Q19007" s="38">
        <f>IF(Colin!$G19007&lt;$B$1,Colin!$I19007,0)</f>
        <v>0</v>
      </c>
    </row>
    <row r="19008" spans="12:17" x14ac:dyDescent="0.25">
      <c r="L19008" s="38">
        <f>IF(AND(Colin!$G19008=$B$1,Colin!$H19008=$C$3),Colin!$I19008,)</f>
        <v>0</v>
      </c>
      <c r="M19008" s="38">
        <f>IF(AND(Colin!$G19008=$B$1,Colin!$H19008&lt;=$C$3),Colin!$I19008,)</f>
        <v>0</v>
      </c>
      <c r="N19008" s="38">
        <f>IF(AND(Colin!$G19008=$B$2,Colin!$H19008=$C$3),Colin!$I19008,)</f>
        <v>0</v>
      </c>
      <c r="O19008" s="38">
        <f>IF(AND(Colin!$G19008=$B$2,Colin!$H19008&lt;=$C$3),Colin!$I19008,)</f>
        <v>0</v>
      </c>
      <c r="P19008" s="38">
        <f>IF(Colin!$G19008&lt;$B$2,Colin!$I19008,0)</f>
        <v>0</v>
      </c>
      <c r="Q19008" s="38">
        <f>IF(Colin!$G19008&lt;$B$1,Colin!$I19008,0)</f>
        <v>0</v>
      </c>
    </row>
    <row r="19009" spans="12:17" x14ac:dyDescent="0.25">
      <c r="L19009" s="38">
        <f>IF(AND(Colin!$G19009=$B$1,Colin!$H19009=$C$3),Colin!$I19009,)</f>
        <v>0</v>
      </c>
      <c r="M19009" s="38">
        <f>IF(AND(Colin!$G19009=$B$1,Colin!$H19009&lt;=$C$3),Colin!$I19009,)</f>
        <v>0</v>
      </c>
      <c r="N19009" s="38">
        <f>IF(AND(Colin!$G19009=$B$2,Colin!$H19009=$C$3),Colin!$I19009,)</f>
        <v>0</v>
      </c>
      <c r="O19009" s="38">
        <f>IF(AND(Colin!$G19009=$B$2,Colin!$H19009&lt;=$C$3),Colin!$I19009,)</f>
        <v>0</v>
      </c>
      <c r="P19009" s="38">
        <f>IF(Colin!$G19009&lt;$B$2,Colin!$I19009,0)</f>
        <v>0</v>
      </c>
      <c r="Q19009" s="38">
        <f>IF(Colin!$G19009&lt;$B$1,Colin!$I19009,0)</f>
        <v>0</v>
      </c>
    </row>
    <row r="19010" spans="12:17" x14ac:dyDescent="0.25">
      <c r="L19010" s="38">
        <f>IF(AND(Colin!$G19010=$B$1,Colin!$H19010=$C$3),Colin!$I19010,)</f>
        <v>0</v>
      </c>
      <c r="M19010" s="38">
        <f>IF(AND(Colin!$G19010=$B$1,Colin!$H19010&lt;=$C$3),Colin!$I19010,)</f>
        <v>0</v>
      </c>
      <c r="N19010" s="38">
        <f>IF(AND(Colin!$G19010=$B$2,Colin!$H19010=$C$3),Colin!$I19010,)</f>
        <v>0</v>
      </c>
      <c r="O19010" s="38">
        <f>IF(AND(Colin!$G19010=$B$2,Colin!$H19010&lt;=$C$3),Colin!$I19010,)</f>
        <v>0</v>
      </c>
      <c r="P19010" s="38">
        <f>IF(Colin!$G19010&lt;$B$2,Colin!$I19010,0)</f>
        <v>0</v>
      </c>
      <c r="Q19010" s="38">
        <f>IF(Colin!$G19010&lt;$B$1,Colin!$I19010,0)</f>
        <v>0</v>
      </c>
    </row>
    <row r="19011" spans="12:17" x14ac:dyDescent="0.25">
      <c r="L19011" s="38">
        <f>IF(AND(Colin!$G19011=$B$1,Colin!$H19011=$C$3),Colin!$I19011,)</f>
        <v>0</v>
      </c>
      <c r="M19011" s="38">
        <f>IF(AND(Colin!$G19011=$B$1,Colin!$H19011&lt;=$C$3),Colin!$I19011,)</f>
        <v>0</v>
      </c>
      <c r="N19011" s="38">
        <f>IF(AND(Colin!$G19011=$B$2,Colin!$H19011=$C$3),Colin!$I19011,)</f>
        <v>0</v>
      </c>
      <c r="O19011" s="38">
        <f>IF(AND(Colin!$G19011=$B$2,Colin!$H19011&lt;=$C$3),Colin!$I19011,)</f>
        <v>0</v>
      </c>
      <c r="P19011" s="38">
        <f>IF(Colin!$G19011&lt;$B$2,Colin!$I19011,0)</f>
        <v>0</v>
      </c>
      <c r="Q19011" s="38">
        <f>IF(Colin!$G19011&lt;$B$1,Colin!$I19011,0)</f>
        <v>0</v>
      </c>
    </row>
    <row r="19012" spans="12:17" x14ac:dyDescent="0.25">
      <c r="L19012" s="38">
        <f>IF(AND(Colin!$G19012=$B$1,Colin!$H19012=$C$3),Colin!$I19012,)</f>
        <v>0</v>
      </c>
      <c r="M19012" s="38">
        <f>IF(AND(Colin!$G19012=$B$1,Colin!$H19012&lt;=$C$3),Colin!$I19012,)</f>
        <v>0</v>
      </c>
      <c r="N19012" s="38">
        <f>IF(AND(Colin!$G19012=$B$2,Colin!$H19012=$C$3),Colin!$I19012,)</f>
        <v>0</v>
      </c>
      <c r="O19012" s="38">
        <f>IF(AND(Colin!$G19012=$B$2,Colin!$H19012&lt;=$C$3),Colin!$I19012,)</f>
        <v>0</v>
      </c>
      <c r="P19012" s="38">
        <f>IF(Colin!$G19012&lt;$B$2,Colin!$I19012,0)</f>
        <v>0</v>
      </c>
      <c r="Q19012" s="38">
        <f>IF(Colin!$G19012&lt;$B$1,Colin!$I19012,0)</f>
        <v>0</v>
      </c>
    </row>
    <row r="19013" spans="12:17" x14ac:dyDescent="0.25">
      <c r="L19013" s="38">
        <f>IF(AND(Colin!$G19013=$B$1,Colin!$H19013=$C$3),Colin!$I19013,)</f>
        <v>0</v>
      </c>
      <c r="M19013" s="38">
        <f>IF(AND(Colin!$G19013=$B$1,Colin!$H19013&lt;=$C$3),Colin!$I19013,)</f>
        <v>0</v>
      </c>
      <c r="N19013" s="38">
        <f>IF(AND(Colin!$G19013=$B$2,Colin!$H19013=$C$3),Colin!$I19013,)</f>
        <v>0</v>
      </c>
      <c r="O19013" s="38">
        <f>IF(AND(Colin!$G19013=$B$2,Colin!$H19013&lt;=$C$3),Colin!$I19013,)</f>
        <v>0</v>
      </c>
      <c r="P19013" s="38">
        <f>IF(Colin!$G19013&lt;$B$2,Colin!$I19013,0)</f>
        <v>0</v>
      </c>
      <c r="Q19013" s="38">
        <f>IF(Colin!$G19013&lt;$B$1,Colin!$I19013,0)</f>
        <v>0</v>
      </c>
    </row>
    <row r="19014" spans="12:17" x14ac:dyDescent="0.25">
      <c r="L19014" s="38">
        <f>IF(AND(Colin!$G19014=$B$1,Colin!$H19014=$C$3),Colin!$I19014,)</f>
        <v>0</v>
      </c>
      <c r="M19014" s="38">
        <f>IF(AND(Colin!$G19014=$B$1,Colin!$H19014&lt;=$C$3),Colin!$I19014,)</f>
        <v>0</v>
      </c>
      <c r="N19014" s="38">
        <f>IF(AND(Colin!$G19014=$B$2,Colin!$H19014=$C$3),Colin!$I19014,)</f>
        <v>0</v>
      </c>
      <c r="O19014" s="38">
        <f>IF(AND(Colin!$G19014=$B$2,Colin!$H19014&lt;=$C$3),Colin!$I19014,)</f>
        <v>0</v>
      </c>
      <c r="P19014" s="38">
        <f>IF(Colin!$G19014&lt;$B$2,Colin!$I19014,0)</f>
        <v>0</v>
      </c>
      <c r="Q19014" s="38">
        <f>IF(Colin!$G19014&lt;$B$1,Colin!$I19014,0)</f>
        <v>0</v>
      </c>
    </row>
    <row r="19015" spans="12:17" x14ac:dyDescent="0.25">
      <c r="L19015" s="38">
        <f>IF(AND(Colin!$G19015=$B$1,Colin!$H19015=$C$3),Colin!$I19015,)</f>
        <v>0</v>
      </c>
      <c r="M19015" s="38">
        <f>IF(AND(Colin!$G19015=$B$1,Colin!$H19015&lt;=$C$3),Colin!$I19015,)</f>
        <v>0</v>
      </c>
      <c r="N19015" s="38">
        <f>IF(AND(Colin!$G19015=$B$2,Colin!$H19015=$C$3),Colin!$I19015,)</f>
        <v>0</v>
      </c>
      <c r="O19015" s="38">
        <f>IF(AND(Colin!$G19015=$B$2,Colin!$H19015&lt;=$C$3),Colin!$I19015,)</f>
        <v>0</v>
      </c>
      <c r="P19015" s="38">
        <f>IF(Colin!$G19015&lt;$B$2,Colin!$I19015,0)</f>
        <v>0</v>
      </c>
      <c r="Q19015" s="38">
        <f>IF(Colin!$G19015&lt;$B$1,Colin!$I19015,0)</f>
        <v>0</v>
      </c>
    </row>
    <row r="19016" spans="12:17" x14ac:dyDescent="0.25">
      <c r="L19016" s="38">
        <f>IF(AND(Colin!$G19016=$B$1,Colin!$H19016=$C$3),Colin!$I19016,)</f>
        <v>0</v>
      </c>
      <c r="M19016" s="38">
        <f>IF(AND(Colin!$G19016=$B$1,Colin!$H19016&lt;=$C$3),Colin!$I19016,)</f>
        <v>0</v>
      </c>
      <c r="N19016" s="38">
        <f>IF(AND(Colin!$G19016=$B$2,Colin!$H19016=$C$3),Colin!$I19016,)</f>
        <v>0</v>
      </c>
      <c r="O19016" s="38">
        <f>IF(AND(Colin!$G19016=$B$2,Colin!$H19016&lt;=$C$3),Colin!$I19016,)</f>
        <v>0</v>
      </c>
      <c r="P19016" s="38">
        <f>IF(Colin!$G19016&lt;$B$2,Colin!$I19016,0)</f>
        <v>0</v>
      </c>
      <c r="Q19016" s="38">
        <f>IF(Colin!$G19016&lt;$B$1,Colin!$I19016,0)</f>
        <v>0</v>
      </c>
    </row>
    <row r="19017" spans="12:17" x14ac:dyDescent="0.25">
      <c r="L19017" s="38">
        <f>IF(AND(Colin!$G19017=$B$1,Colin!$H19017=$C$3),Colin!$I19017,)</f>
        <v>0</v>
      </c>
      <c r="M19017" s="38">
        <f>IF(AND(Colin!$G19017=$B$1,Colin!$H19017&lt;=$C$3),Colin!$I19017,)</f>
        <v>0</v>
      </c>
      <c r="N19017" s="38">
        <f>IF(AND(Colin!$G19017=$B$2,Colin!$H19017=$C$3),Colin!$I19017,)</f>
        <v>0</v>
      </c>
      <c r="O19017" s="38">
        <f>IF(AND(Colin!$G19017=$B$2,Colin!$H19017&lt;=$C$3),Colin!$I19017,)</f>
        <v>0</v>
      </c>
      <c r="P19017" s="38">
        <f>IF(Colin!$G19017&lt;$B$2,Colin!$I19017,0)</f>
        <v>0</v>
      </c>
      <c r="Q19017" s="38">
        <f>IF(Colin!$G19017&lt;$B$1,Colin!$I19017,0)</f>
        <v>0</v>
      </c>
    </row>
    <row r="19018" spans="12:17" x14ac:dyDescent="0.25">
      <c r="L19018" s="38">
        <f>IF(AND(Colin!$G19018=$B$1,Colin!$H19018=$C$3),Colin!$I19018,)</f>
        <v>0</v>
      </c>
      <c r="M19018" s="38">
        <f>IF(AND(Colin!$G19018=$B$1,Colin!$H19018&lt;=$C$3),Colin!$I19018,)</f>
        <v>0</v>
      </c>
      <c r="N19018" s="38">
        <f>IF(AND(Colin!$G19018=$B$2,Colin!$H19018=$C$3),Colin!$I19018,)</f>
        <v>0</v>
      </c>
      <c r="O19018" s="38">
        <f>IF(AND(Colin!$G19018=$B$2,Colin!$H19018&lt;=$C$3),Colin!$I19018,)</f>
        <v>0</v>
      </c>
      <c r="P19018" s="38">
        <f>IF(Colin!$G19018&lt;$B$2,Colin!$I19018,0)</f>
        <v>0</v>
      </c>
      <c r="Q19018" s="38">
        <f>IF(Colin!$G19018&lt;$B$1,Colin!$I19018,0)</f>
        <v>0</v>
      </c>
    </row>
    <row r="19019" spans="12:17" x14ac:dyDescent="0.25">
      <c r="L19019" s="38">
        <f>IF(AND(Colin!$G19019=$B$1,Colin!$H19019=$C$3),Colin!$I19019,)</f>
        <v>0</v>
      </c>
      <c r="M19019" s="38">
        <f>IF(AND(Colin!$G19019=$B$1,Colin!$H19019&lt;=$C$3),Colin!$I19019,)</f>
        <v>0</v>
      </c>
      <c r="N19019" s="38">
        <f>IF(AND(Colin!$G19019=$B$2,Colin!$H19019=$C$3),Colin!$I19019,)</f>
        <v>0</v>
      </c>
      <c r="O19019" s="38">
        <f>IF(AND(Colin!$G19019=$B$2,Colin!$H19019&lt;=$C$3),Colin!$I19019,)</f>
        <v>0</v>
      </c>
      <c r="P19019" s="38">
        <f>IF(Colin!$G19019&lt;$B$2,Colin!$I19019,0)</f>
        <v>0</v>
      </c>
      <c r="Q19019" s="38">
        <f>IF(Colin!$G19019&lt;$B$1,Colin!$I19019,0)</f>
        <v>0</v>
      </c>
    </row>
    <row r="19020" spans="12:17" x14ac:dyDescent="0.25">
      <c r="L19020" s="38">
        <f>IF(AND(Colin!$G19020=$B$1,Colin!$H19020=$C$3),Colin!$I19020,)</f>
        <v>0</v>
      </c>
      <c r="M19020" s="38">
        <f>IF(AND(Colin!$G19020=$B$1,Colin!$H19020&lt;=$C$3),Colin!$I19020,)</f>
        <v>0</v>
      </c>
      <c r="N19020" s="38">
        <f>IF(AND(Colin!$G19020=$B$2,Colin!$H19020=$C$3),Colin!$I19020,)</f>
        <v>0</v>
      </c>
      <c r="O19020" s="38">
        <f>IF(AND(Colin!$G19020=$B$2,Colin!$H19020&lt;=$C$3),Colin!$I19020,)</f>
        <v>0</v>
      </c>
      <c r="P19020" s="38">
        <f>IF(Colin!$G19020&lt;$B$2,Colin!$I19020,0)</f>
        <v>0</v>
      </c>
      <c r="Q19020" s="38">
        <f>IF(Colin!$G19020&lt;$B$1,Colin!$I19020,0)</f>
        <v>0</v>
      </c>
    </row>
    <row r="19021" spans="12:17" x14ac:dyDescent="0.25">
      <c r="L19021" s="38">
        <f>IF(AND(Colin!$G19021=$B$1,Colin!$H19021=$C$3),Colin!$I19021,)</f>
        <v>0</v>
      </c>
      <c r="M19021" s="38">
        <f>IF(AND(Colin!$G19021=$B$1,Colin!$H19021&lt;=$C$3),Colin!$I19021,)</f>
        <v>0</v>
      </c>
      <c r="N19021" s="38">
        <f>IF(AND(Colin!$G19021=$B$2,Colin!$H19021=$C$3),Colin!$I19021,)</f>
        <v>0</v>
      </c>
      <c r="O19021" s="38">
        <f>IF(AND(Colin!$G19021=$B$2,Colin!$H19021&lt;=$C$3),Colin!$I19021,)</f>
        <v>0</v>
      </c>
      <c r="P19021" s="38">
        <f>IF(Colin!$G19021&lt;$B$2,Colin!$I19021,0)</f>
        <v>0</v>
      </c>
      <c r="Q19021" s="38">
        <f>IF(Colin!$G19021&lt;$B$1,Colin!$I19021,0)</f>
        <v>0</v>
      </c>
    </row>
    <row r="19022" spans="12:17" x14ac:dyDescent="0.25">
      <c r="L19022" s="38">
        <f>IF(AND(Colin!$G19022=$B$1,Colin!$H19022=$C$3),Colin!$I19022,)</f>
        <v>0</v>
      </c>
      <c r="M19022" s="38">
        <f>IF(AND(Colin!$G19022=$B$1,Colin!$H19022&lt;=$C$3),Colin!$I19022,)</f>
        <v>0</v>
      </c>
      <c r="N19022" s="38">
        <f>IF(AND(Colin!$G19022=$B$2,Colin!$H19022=$C$3),Colin!$I19022,)</f>
        <v>0</v>
      </c>
      <c r="O19022" s="38">
        <f>IF(AND(Colin!$G19022=$B$2,Colin!$H19022&lt;=$C$3),Colin!$I19022,)</f>
        <v>0</v>
      </c>
      <c r="P19022" s="38">
        <f>IF(Colin!$G19022&lt;$B$2,Colin!$I19022,0)</f>
        <v>0</v>
      </c>
      <c r="Q19022" s="38">
        <f>IF(Colin!$G19022&lt;$B$1,Colin!$I19022,0)</f>
        <v>0</v>
      </c>
    </row>
    <row r="19023" spans="12:17" x14ac:dyDescent="0.25">
      <c r="L19023" s="38">
        <f>IF(AND(Colin!$G19023=$B$1,Colin!$H19023=$C$3),Colin!$I19023,)</f>
        <v>0</v>
      </c>
      <c r="M19023" s="38">
        <f>IF(AND(Colin!$G19023=$B$1,Colin!$H19023&lt;=$C$3),Colin!$I19023,)</f>
        <v>0</v>
      </c>
      <c r="N19023" s="38">
        <f>IF(AND(Colin!$G19023=$B$2,Colin!$H19023=$C$3),Colin!$I19023,)</f>
        <v>0</v>
      </c>
      <c r="O19023" s="38">
        <f>IF(AND(Colin!$G19023=$B$2,Colin!$H19023&lt;=$C$3),Colin!$I19023,)</f>
        <v>0</v>
      </c>
      <c r="P19023" s="38">
        <f>IF(Colin!$G19023&lt;$B$2,Colin!$I19023,0)</f>
        <v>0</v>
      </c>
      <c r="Q19023" s="38">
        <f>IF(Colin!$G19023&lt;$B$1,Colin!$I19023,0)</f>
        <v>0</v>
      </c>
    </row>
    <row r="19024" spans="12:17" x14ac:dyDescent="0.25">
      <c r="L19024" s="38">
        <f>IF(AND(Colin!$G19024=$B$1,Colin!$H19024=$C$3),Colin!$I19024,)</f>
        <v>0</v>
      </c>
      <c r="M19024" s="38">
        <f>IF(AND(Colin!$G19024=$B$1,Colin!$H19024&lt;=$C$3),Colin!$I19024,)</f>
        <v>0</v>
      </c>
      <c r="N19024" s="38">
        <f>IF(AND(Colin!$G19024=$B$2,Colin!$H19024=$C$3),Colin!$I19024,)</f>
        <v>0</v>
      </c>
      <c r="O19024" s="38">
        <f>IF(AND(Colin!$G19024=$B$2,Colin!$H19024&lt;=$C$3),Colin!$I19024,)</f>
        <v>0</v>
      </c>
      <c r="P19024" s="38">
        <f>IF(Colin!$G19024&lt;$B$2,Colin!$I19024,0)</f>
        <v>0</v>
      </c>
      <c r="Q19024" s="38">
        <f>IF(Colin!$G19024&lt;$B$1,Colin!$I19024,0)</f>
        <v>0</v>
      </c>
    </row>
    <row r="19025" spans="12:17" x14ac:dyDescent="0.25">
      <c r="L19025" s="38">
        <f>IF(AND(Colin!$G19025=$B$1,Colin!$H19025=$C$3),Colin!$I19025,)</f>
        <v>0</v>
      </c>
      <c r="M19025" s="38">
        <f>IF(AND(Colin!$G19025=$B$1,Colin!$H19025&lt;=$C$3),Colin!$I19025,)</f>
        <v>0</v>
      </c>
      <c r="N19025" s="38">
        <f>IF(AND(Colin!$G19025=$B$2,Colin!$H19025=$C$3),Colin!$I19025,)</f>
        <v>0</v>
      </c>
      <c r="O19025" s="38">
        <f>IF(AND(Colin!$G19025=$B$2,Colin!$H19025&lt;=$C$3),Colin!$I19025,)</f>
        <v>0</v>
      </c>
      <c r="P19025" s="38">
        <f>IF(Colin!$G19025&lt;$B$2,Colin!$I19025,0)</f>
        <v>0</v>
      </c>
      <c r="Q19025" s="38">
        <f>IF(Colin!$G19025&lt;$B$1,Colin!$I19025,0)</f>
        <v>0</v>
      </c>
    </row>
    <row r="19026" spans="12:17" x14ac:dyDescent="0.25">
      <c r="L19026" s="38">
        <f>IF(AND(Colin!$G19026=$B$1,Colin!$H19026=$C$3),Colin!$I19026,)</f>
        <v>0</v>
      </c>
      <c r="M19026" s="38">
        <f>IF(AND(Colin!$G19026=$B$1,Colin!$H19026&lt;=$C$3),Colin!$I19026,)</f>
        <v>0</v>
      </c>
      <c r="N19026" s="38">
        <f>IF(AND(Colin!$G19026=$B$2,Colin!$H19026=$C$3),Colin!$I19026,)</f>
        <v>0</v>
      </c>
      <c r="O19026" s="38">
        <f>IF(AND(Colin!$G19026=$B$2,Colin!$H19026&lt;=$C$3),Colin!$I19026,)</f>
        <v>0</v>
      </c>
      <c r="P19026" s="38">
        <f>IF(Colin!$G19026&lt;$B$2,Colin!$I19026,0)</f>
        <v>0</v>
      </c>
      <c r="Q19026" s="38">
        <f>IF(Colin!$G19026&lt;$B$1,Colin!$I19026,0)</f>
        <v>0</v>
      </c>
    </row>
    <row r="19027" spans="12:17" x14ac:dyDescent="0.25">
      <c r="L19027" s="38">
        <f>IF(AND(Colin!$G19027=$B$1,Colin!$H19027=$C$3),Colin!$I19027,)</f>
        <v>0</v>
      </c>
      <c r="M19027" s="38">
        <f>IF(AND(Colin!$G19027=$B$1,Colin!$H19027&lt;=$C$3),Colin!$I19027,)</f>
        <v>0</v>
      </c>
      <c r="N19027" s="38">
        <f>IF(AND(Colin!$G19027=$B$2,Colin!$H19027=$C$3),Colin!$I19027,)</f>
        <v>0</v>
      </c>
      <c r="O19027" s="38">
        <f>IF(AND(Colin!$G19027=$B$2,Colin!$H19027&lt;=$C$3),Colin!$I19027,)</f>
        <v>0</v>
      </c>
      <c r="P19027" s="38">
        <f>IF(Colin!$G19027&lt;$B$2,Colin!$I19027,0)</f>
        <v>0</v>
      </c>
      <c r="Q19027" s="38">
        <f>IF(Colin!$G19027&lt;$B$1,Colin!$I19027,0)</f>
        <v>0</v>
      </c>
    </row>
    <row r="19028" spans="12:17" x14ac:dyDescent="0.25">
      <c r="L19028" s="38">
        <f>IF(AND(Colin!$G19028=$B$1,Colin!$H19028=$C$3),Colin!$I19028,)</f>
        <v>0</v>
      </c>
      <c r="M19028" s="38">
        <f>IF(AND(Colin!$G19028=$B$1,Colin!$H19028&lt;=$C$3),Colin!$I19028,)</f>
        <v>0</v>
      </c>
      <c r="N19028" s="38">
        <f>IF(AND(Colin!$G19028=$B$2,Colin!$H19028=$C$3),Colin!$I19028,)</f>
        <v>0</v>
      </c>
      <c r="O19028" s="38">
        <f>IF(AND(Colin!$G19028=$B$2,Colin!$H19028&lt;=$C$3),Colin!$I19028,)</f>
        <v>0</v>
      </c>
      <c r="P19028" s="38">
        <f>IF(Colin!$G19028&lt;$B$2,Colin!$I19028,0)</f>
        <v>0</v>
      </c>
      <c r="Q19028" s="38">
        <f>IF(Colin!$G19028&lt;$B$1,Colin!$I19028,0)</f>
        <v>0</v>
      </c>
    </row>
    <row r="19029" spans="12:17" x14ac:dyDescent="0.25">
      <c r="L19029" s="38">
        <f>IF(AND(Colin!$G19029=$B$1,Colin!$H19029=$C$3),Colin!$I19029,)</f>
        <v>0</v>
      </c>
      <c r="M19029" s="38">
        <f>IF(AND(Colin!$G19029=$B$1,Colin!$H19029&lt;=$C$3),Colin!$I19029,)</f>
        <v>0</v>
      </c>
      <c r="N19029" s="38">
        <f>IF(AND(Colin!$G19029=$B$2,Colin!$H19029=$C$3),Colin!$I19029,)</f>
        <v>0</v>
      </c>
      <c r="O19029" s="38">
        <f>IF(AND(Colin!$G19029=$B$2,Colin!$H19029&lt;=$C$3),Colin!$I19029,)</f>
        <v>0</v>
      </c>
      <c r="P19029" s="38">
        <f>IF(Colin!$G19029&lt;$B$2,Colin!$I19029,0)</f>
        <v>0</v>
      </c>
      <c r="Q19029" s="38">
        <f>IF(Colin!$G19029&lt;$B$1,Colin!$I19029,0)</f>
        <v>0</v>
      </c>
    </row>
    <row r="19030" spans="12:17" x14ac:dyDescent="0.25">
      <c r="L19030" s="38">
        <f>IF(AND(Colin!$G19030=$B$1,Colin!$H19030=$C$3),Colin!$I19030,)</f>
        <v>0</v>
      </c>
      <c r="M19030" s="38">
        <f>IF(AND(Colin!$G19030=$B$1,Colin!$H19030&lt;=$C$3),Colin!$I19030,)</f>
        <v>0</v>
      </c>
      <c r="N19030" s="38">
        <f>IF(AND(Colin!$G19030=$B$2,Colin!$H19030=$C$3),Colin!$I19030,)</f>
        <v>0</v>
      </c>
      <c r="O19030" s="38">
        <f>IF(AND(Colin!$G19030=$B$2,Colin!$H19030&lt;=$C$3),Colin!$I19030,)</f>
        <v>0</v>
      </c>
      <c r="P19030" s="38">
        <f>IF(Colin!$G19030&lt;$B$2,Colin!$I19030,0)</f>
        <v>0</v>
      </c>
      <c r="Q19030" s="38">
        <f>IF(Colin!$G19030&lt;$B$1,Colin!$I19030,0)</f>
        <v>0</v>
      </c>
    </row>
    <row r="19031" spans="12:17" x14ac:dyDescent="0.25">
      <c r="L19031" s="38">
        <f>IF(AND(Colin!$G19031=$B$1,Colin!$H19031=$C$3),Colin!$I19031,)</f>
        <v>0</v>
      </c>
      <c r="M19031" s="38">
        <f>IF(AND(Colin!$G19031=$B$1,Colin!$H19031&lt;=$C$3),Colin!$I19031,)</f>
        <v>0</v>
      </c>
      <c r="N19031" s="38">
        <f>IF(AND(Colin!$G19031=$B$2,Colin!$H19031=$C$3),Colin!$I19031,)</f>
        <v>0</v>
      </c>
      <c r="O19031" s="38">
        <f>IF(AND(Colin!$G19031=$B$2,Colin!$H19031&lt;=$C$3),Colin!$I19031,)</f>
        <v>0</v>
      </c>
      <c r="P19031" s="38">
        <f>IF(Colin!$G19031&lt;$B$2,Colin!$I19031,0)</f>
        <v>0</v>
      </c>
      <c r="Q19031" s="38">
        <f>IF(Colin!$G19031&lt;$B$1,Colin!$I19031,0)</f>
        <v>0</v>
      </c>
    </row>
    <row r="19032" spans="12:17" x14ac:dyDescent="0.25">
      <c r="L19032" s="38">
        <f>IF(AND(Colin!$G19032=$B$1,Colin!$H19032=$C$3),Colin!$I19032,)</f>
        <v>0</v>
      </c>
      <c r="M19032" s="38">
        <f>IF(AND(Colin!$G19032=$B$1,Colin!$H19032&lt;=$C$3),Colin!$I19032,)</f>
        <v>0</v>
      </c>
      <c r="N19032" s="38">
        <f>IF(AND(Colin!$G19032=$B$2,Colin!$H19032=$C$3),Colin!$I19032,)</f>
        <v>0</v>
      </c>
      <c r="O19032" s="38">
        <f>IF(AND(Colin!$G19032=$B$2,Colin!$H19032&lt;=$C$3),Colin!$I19032,)</f>
        <v>0</v>
      </c>
      <c r="P19032" s="38">
        <f>IF(Colin!$G19032&lt;$B$2,Colin!$I19032,0)</f>
        <v>0</v>
      </c>
      <c r="Q19032" s="38">
        <f>IF(Colin!$G19032&lt;$B$1,Colin!$I19032,0)</f>
        <v>0</v>
      </c>
    </row>
    <row r="19033" spans="12:17" x14ac:dyDescent="0.25">
      <c r="L19033" s="38">
        <f>IF(AND(Colin!$G19033=$B$1,Colin!$H19033=$C$3),Colin!$I19033,)</f>
        <v>0</v>
      </c>
      <c r="M19033" s="38">
        <f>IF(AND(Colin!$G19033=$B$1,Colin!$H19033&lt;=$C$3),Colin!$I19033,)</f>
        <v>0</v>
      </c>
      <c r="N19033" s="38">
        <f>IF(AND(Colin!$G19033=$B$2,Colin!$H19033=$C$3),Colin!$I19033,)</f>
        <v>0</v>
      </c>
      <c r="O19033" s="38">
        <f>IF(AND(Colin!$G19033=$B$2,Colin!$H19033&lt;=$C$3),Colin!$I19033,)</f>
        <v>0</v>
      </c>
      <c r="P19033" s="38">
        <f>IF(Colin!$G19033&lt;$B$2,Colin!$I19033,0)</f>
        <v>0</v>
      </c>
      <c r="Q19033" s="38">
        <f>IF(Colin!$G19033&lt;$B$1,Colin!$I19033,0)</f>
        <v>0</v>
      </c>
    </row>
    <row r="19034" spans="12:17" x14ac:dyDescent="0.25">
      <c r="L19034" s="38">
        <f>IF(AND(Colin!$G19034=$B$1,Colin!$H19034=$C$3),Colin!$I19034,)</f>
        <v>0</v>
      </c>
      <c r="M19034" s="38">
        <f>IF(AND(Colin!$G19034=$B$1,Colin!$H19034&lt;=$C$3),Colin!$I19034,)</f>
        <v>0</v>
      </c>
      <c r="N19034" s="38">
        <f>IF(AND(Colin!$G19034=$B$2,Colin!$H19034=$C$3),Colin!$I19034,)</f>
        <v>0</v>
      </c>
      <c r="O19034" s="38">
        <f>IF(AND(Colin!$G19034=$B$2,Colin!$H19034&lt;=$C$3),Colin!$I19034,)</f>
        <v>0</v>
      </c>
      <c r="P19034" s="38">
        <f>IF(Colin!$G19034&lt;$B$2,Colin!$I19034,0)</f>
        <v>0</v>
      </c>
      <c r="Q19034" s="38">
        <f>IF(Colin!$G19034&lt;$B$1,Colin!$I19034,0)</f>
        <v>0</v>
      </c>
    </row>
    <row r="19035" spans="12:17" x14ac:dyDescent="0.25">
      <c r="L19035" s="38">
        <f>IF(AND(Colin!$G19035=$B$1,Colin!$H19035=$C$3),Colin!$I19035,)</f>
        <v>0</v>
      </c>
      <c r="M19035" s="38">
        <f>IF(AND(Colin!$G19035=$B$1,Colin!$H19035&lt;=$C$3),Colin!$I19035,)</f>
        <v>0</v>
      </c>
      <c r="N19035" s="38">
        <f>IF(AND(Colin!$G19035=$B$2,Colin!$H19035=$C$3),Colin!$I19035,)</f>
        <v>0</v>
      </c>
      <c r="O19035" s="38">
        <f>IF(AND(Colin!$G19035=$B$2,Colin!$H19035&lt;=$C$3),Colin!$I19035,)</f>
        <v>0</v>
      </c>
      <c r="P19035" s="38">
        <f>IF(Colin!$G19035&lt;$B$2,Colin!$I19035,0)</f>
        <v>0</v>
      </c>
      <c r="Q19035" s="38">
        <f>IF(Colin!$G19035&lt;$B$1,Colin!$I19035,0)</f>
        <v>0</v>
      </c>
    </row>
    <row r="19036" spans="12:17" x14ac:dyDescent="0.25">
      <c r="L19036" s="38">
        <f>IF(AND(Colin!$G19036=$B$1,Colin!$H19036=$C$3),Colin!$I19036,)</f>
        <v>0</v>
      </c>
      <c r="M19036" s="38">
        <f>IF(AND(Colin!$G19036=$B$1,Colin!$H19036&lt;=$C$3),Colin!$I19036,)</f>
        <v>0</v>
      </c>
      <c r="N19036" s="38">
        <f>IF(AND(Colin!$G19036=$B$2,Colin!$H19036=$C$3),Colin!$I19036,)</f>
        <v>0</v>
      </c>
      <c r="O19036" s="38">
        <f>IF(AND(Colin!$G19036=$B$2,Colin!$H19036&lt;=$C$3),Colin!$I19036,)</f>
        <v>0</v>
      </c>
      <c r="P19036" s="38">
        <f>IF(Colin!$G19036&lt;$B$2,Colin!$I19036,0)</f>
        <v>0</v>
      </c>
      <c r="Q19036" s="38">
        <f>IF(Colin!$G19036&lt;$B$1,Colin!$I19036,0)</f>
        <v>0</v>
      </c>
    </row>
    <row r="19037" spans="12:17" x14ac:dyDescent="0.25">
      <c r="L19037" s="38">
        <f>IF(AND(Colin!$G19037=$B$1,Colin!$H19037=$C$3),Colin!$I19037,)</f>
        <v>0</v>
      </c>
      <c r="M19037" s="38">
        <f>IF(AND(Colin!$G19037=$B$1,Colin!$H19037&lt;=$C$3),Colin!$I19037,)</f>
        <v>0</v>
      </c>
      <c r="N19037" s="38">
        <f>IF(AND(Colin!$G19037=$B$2,Colin!$H19037=$C$3),Colin!$I19037,)</f>
        <v>0</v>
      </c>
      <c r="O19037" s="38">
        <f>IF(AND(Colin!$G19037=$B$2,Colin!$H19037&lt;=$C$3),Colin!$I19037,)</f>
        <v>0</v>
      </c>
      <c r="P19037" s="38">
        <f>IF(Colin!$G19037&lt;$B$2,Colin!$I19037,0)</f>
        <v>0</v>
      </c>
      <c r="Q19037" s="38">
        <f>IF(Colin!$G19037&lt;$B$1,Colin!$I19037,0)</f>
        <v>0</v>
      </c>
    </row>
    <row r="19038" spans="12:17" x14ac:dyDescent="0.25">
      <c r="L19038" s="38">
        <f>IF(AND(Colin!$G19038=$B$1,Colin!$H19038=$C$3),Colin!$I19038,)</f>
        <v>0</v>
      </c>
      <c r="M19038" s="38">
        <f>IF(AND(Colin!$G19038=$B$1,Colin!$H19038&lt;=$C$3),Colin!$I19038,)</f>
        <v>0</v>
      </c>
      <c r="N19038" s="38">
        <f>IF(AND(Colin!$G19038=$B$2,Colin!$H19038=$C$3),Colin!$I19038,)</f>
        <v>0</v>
      </c>
      <c r="O19038" s="38">
        <f>IF(AND(Colin!$G19038=$B$2,Colin!$H19038&lt;=$C$3),Colin!$I19038,)</f>
        <v>0</v>
      </c>
      <c r="P19038" s="38">
        <f>IF(Colin!$G19038&lt;$B$2,Colin!$I19038,0)</f>
        <v>0</v>
      </c>
      <c r="Q19038" s="38">
        <f>IF(Colin!$G19038&lt;$B$1,Colin!$I19038,0)</f>
        <v>0</v>
      </c>
    </row>
    <row r="19039" spans="12:17" x14ac:dyDescent="0.25">
      <c r="L19039" s="38">
        <f>IF(AND(Colin!$G19039=$B$1,Colin!$H19039=$C$3),Colin!$I19039,)</f>
        <v>0</v>
      </c>
      <c r="M19039" s="38">
        <f>IF(AND(Colin!$G19039=$B$1,Colin!$H19039&lt;=$C$3),Colin!$I19039,)</f>
        <v>0</v>
      </c>
      <c r="N19039" s="38">
        <f>IF(AND(Colin!$G19039=$B$2,Colin!$H19039=$C$3),Colin!$I19039,)</f>
        <v>0</v>
      </c>
      <c r="O19039" s="38">
        <f>IF(AND(Colin!$G19039=$B$2,Colin!$H19039&lt;=$C$3),Colin!$I19039,)</f>
        <v>0</v>
      </c>
      <c r="P19039" s="38">
        <f>IF(Colin!$G19039&lt;$B$2,Colin!$I19039,0)</f>
        <v>0</v>
      </c>
      <c r="Q19039" s="38">
        <f>IF(Colin!$G19039&lt;$B$1,Colin!$I19039,0)</f>
        <v>0</v>
      </c>
    </row>
    <row r="19040" spans="12:17" x14ac:dyDescent="0.25">
      <c r="L19040" s="38">
        <f>IF(AND(Colin!$G19040=$B$1,Colin!$H19040=$C$3),Colin!$I19040,)</f>
        <v>0</v>
      </c>
      <c r="M19040" s="38">
        <f>IF(AND(Colin!$G19040=$B$1,Colin!$H19040&lt;=$C$3),Colin!$I19040,)</f>
        <v>0</v>
      </c>
      <c r="N19040" s="38">
        <f>IF(AND(Colin!$G19040=$B$2,Colin!$H19040=$C$3),Colin!$I19040,)</f>
        <v>0</v>
      </c>
      <c r="O19040" s="38">
        <f>IF(AND(Colin!$G19040=$B$2,Colin!$H19040&lt;=$C$3),Colin!$I19040,)</f>
        <v>0</v>
      </c>
      <c r="P19040" s="38">
        <f>IF(Colin!$G19040&lt;$B$2,Colin!$I19040,0)</f>
        <v>0</v>
      </c>
      <c r="Q19040" s="38">
        <f>IF(Colin!$G19040&lt;$B$1,Colin!$I19040,0)</f>
        <v>0</v>
      </c>
    </row>
    <row r="19041" spans="12:17" x14ac:dyDescent="0.25">
      <c r="L19041" s="38">
        <f>IF(AND(Colin!$G19041=$B$1,Colin!$H19041=$C$3),Colin!$I19041,)</f>
        <v>0</v>
      </c>
      <c r="M19041" s="38">
        <f>IF(AND(Colin!$G19041=$B$1,Colin!$H19041&lt;=$C$3),Colin!$I19041,)</f>
        <v>0</v>
      </c>
      <c r="N19041" s="38">
        <f>IF(AND(Colin!$G19041=$B$2,Colin!$H19041=$C$3),Colin!$I19041,)</f>
        <v>0</v>
      </c>
      <c r="O19041" s="38">
        <f>IF(AND(Colin!$G19041=$B$2,Colin!$H19041&lt;=$C$3),Colin!$I19041,)</f>
        <v>0</v>
      </c>
      <c r="P19041" s="38">
        <f>IF(Colin!$G19041&lt;$B$2,Colin!$I19041,0)</f>
        <v>0</v>
      </c>
      <c r="Q19041" s="38">
        <f>IF(Colin!$G19041&lt;$B$1,Colin!$I19041,0)</f>
        <v>0</v>
      </c>
    </row>
    <row r="19042" spans="12:17" x14ac:dyDescent="0.25">
      <c r="L19042" s="38">
        <f>IF(AND(Colin!$G19042=$B$1,Colin!$H19042=$C$3),Colin!$I19042,)</f>
        <v>0</v>
      </c>
      <c r="M19042" s="38">
        <f>IF(AND(Colin!$G19042=$B$1,Colin!$H19042&lt;=$C$3),Colin!$I19042,)</f>
        <v>0</v>
      </c>
      <c r="N19042" s="38">
        <f>IF(AND(Colin!$G19042=$B$2,Colin!$H19042=$C$3),Colin!$I19042,)</f>
        <v>0</v>
      </c>
      <c r="O19042" s="38">
        <f>IF(AND(Colin!$G19042=$B$2,Colin!$H19042&lt;=$C$3),Colin!$I19042,)</f>
        <v>0</v>
      </c>
      <c r="P19042" s="38">
        <f>IF(Colin!$G19042&lt;$B$2,Colin!$I19042,0)</f>
        <v>0</v>
      </c>
      <c r="Q19042" s="38">
        <f>IF(Colin!$G19042&lt;$B$1,Colin!$I19042,0)</f>
        <v>0</v>
      </c>
    </row>
    <row r="19043" spans="12:17" x14ac:dyDescent="0.25">
      <c r="L19043" s="38">
        <f>IF(AND(Colin!$G19043=$B$1,Colin!$H19043=$C$3),Colin!$I19043,)</f>
        <v>0</v>
      </c>
      <c r="M19043" s="38">
        <f>IF(AND(Colin!$G19043=$B$1,Colin!$H19043&lt;=$C$3),Colin!$I19043,)</f>
        <v>0</v>
      </c>
      <c r="N19043" s="38">
        <f>IF(AND(Colin!$G19043=$B$2,Colin!$H19043=$C$3),Colin!$I19043,)</f>
        <v>0</v>
      </c>
      <c r="O19043" s="38">
        <f>IF(AND(Colin!$G19043=$B$2,Colin!$H19043&lt;=$C$3),Colin!$I19043,)</f>
        <v>0</v>
      </c>
      <c r="P19043" s="38">
        <f>IF(Colin!$G19043&lt;$B$2,Colin!$I19043,0)</f>
        <v>0</v>
      </c>
      <c r="Q19043" s="38">
        <f>IF(Colin!$G19043&lt;$B$1,Colin!$I19043,0)</f>
        <v>0</v>
      </c>
    </row>
    <row r="19044" spans="12:17" x14ac:dyDescent="0.25">
      <c r="L19044" s="38">
        <f>IF(AND(Colin!$G19044=$B$1,Colin!$H19044=$C$3),Colin!$I19044,)</f>
        <v>0</v>
      </c>
      <c r="M19044" s="38">
        <f>IF(AND(Colin!$G19044=$B$1,Colin!$H19044&lt;=$C$3),Colin!$I19044,)</f>
        <v>0</v>
      </c>
      <c r="N19044" s="38">
        <f>IF(AND(Colin!$G19044=$B$2,Colin!$H19044=$C$3),Colin!$I19044,)</f>
        <v>0</v>
      </c>
      <c r="O19044" s="38">
        <f>IF(AND(Colin!$G19044=$B$2,Colin!$H19044&lt;=$C$3),Colin!$I19044,)</f>
        <v>0</v>
      </c>
      <c r="P19044" s="38">
        <f>IF(Colin!$G19044&lt;$B$2,Colin!$I19044,0)</f>
        <v>0</v>
      </c>
      <c r="Q19044" s="38">
        <f>IF(Colin!$G19044&lt;$B$1,Colin!$I19044,0)</f>
        <v>0</v>
      </c>
    </row>
    <row r="19045" spans="12:17" x14ac:dyDescent="0.25">
      <c r="L19045" s="38">
        <f>IF(AND(Colin!$G19045=$B$1,Colin!$H19045=$C$3),Colin!$I19045,)</f>
        <v>0</v>
      </c>
      <c r="M19045" s="38">
        <f>IF(AND(Colin!$G19045=$B$1,Colin!$H19045&lt;=$C$3),Colin!$I19045,)</f>
        <v>0</v>
      </c>
      <c r="N19045" s="38">
        <f>IF(AND(Colin!$G19045=$B$2,Colin!$H19045=$C$3),Colin!$I19045,)</f>
        <v>0</v>
      </c>
      <c r="O19045" s="38">
        <f>IF(AND(Colin!$G19045=$B$2,Colin!$H19045&lt;=$C$3),Colin!$I19045,)</f>
        <v>0</v>
      </c>
      <c r="P19045" s="38">
        <f>IF(Colin!$G19045&lt;$B$2,Colin!$I19045,0)</f>
        <v>0</v>
      </c>
      <c r="Q19045" s="38">
        <f>IF(Colin!$G19045&lt;$B$1,Colin!$I19045,0)</f>
        <v>0</v>
      </c>
    </row>
    <row r="19046" spans="12:17" x14ac:dyDescent="0.25">
      <c r="L19046" s="38">
        <f>IF(AND(Colin!$G19046=$B$1,Colin!$H19046=$C$3),Colin!$I19046,)</f>
        <v>0</v>
      </c>
      <c r="M19046" s="38">
        <f>IF(AND(Colin!$G19046=$B$1,Colin!$H19046&lt;=$C$3),Colin!$I19046,)</f>
        <v>0</v>
      </c>
      <c r="N19046" s="38">
        <f>IF(AND(Colin!$G19046=$B$2,Colin!$H19046=$C$3),Colin!$I19046,)</f>
        <v>0</v>
      </c>
      <c r="O19046" s="38">
        <f>IF(AND(Colin!$G19046=$B$2,Colin!$H19046&lt;=$C$3),Colin!$I19046,)</f>
        <v>0</v>
      </c>
      <c r="P19046" s="38">
        <f>IF(Colin!$G19046&lt;$B$2,Colin!$I19046,0)</f>
        <v>0</v>
      </c>
      <c r="Q19046" s="38">
        <f>IF(Colin!$G19046&lt;$B$1,Colin!$I19046,0)</f>
        <v>0</v>
      </c>
    </row>
    <row r="19047" spans="12:17" x14ac:dyDescent="0.25">
      <c r="L19047" s="38">
        <f>IF(AND(Colin!$G19047=$B$1,Colin!$H19047=$C$3),Colin!$I19047,)</f>
        <v>0</v>
      </c>
      <c r="M19047" s="38">
        <f>IF(AND(Colin!$G19047=$B$1,Colin!$H19047&lt;=$C$3),Colin!$I19047,)</f>
        <v>0</v>
      </c>
      <c r="N19047" s="38">
        <f>IF(AND(Colin!$G19047=$B$2,Colin!$H19047=$C$3),Colin!$I19047,)</f>
        <v>0</v>
      </c>
      <c r="O19047" s="38">
        <f>IF(AND(Colin!$G19047=$B$2,Colin!$H19047&lt;=$C$3),Colin!$I19047,)</f>
        <v>0</v>
      </c>
      <c r="P19047" s="38">
        <f>IF(Colin!$G19047&lt;$B$2,Colin!$I19047,0)</f>
        <v>0</v>
      </c>
      <c r="Q19047" s="38">
        <f>IF(Colin!$G19047&lt;$B$1,Colin!$I19047,0)</f>
        <v>0</v>
      </c>
    </row>
    <row r="19048" spans="12:17" x14ac:dyDescent="0.25">
      <c r="L19048" s="38">
        <f>IF(AND(Colin!$G19048=$B$1,Colin!$H19048=$C$3),Colin!$I19048,)</f>
        <v>0</v>
      </c>
      <c r="M19048" s="38">
        <f>IF(AND(Colin!$G19048=$B$1,Colin!$H19048&lt;=$C$3),Colin!$I19048,)</f>
        <v>0</v>
      </c>
      <c r="N19048" s="38">
        <f>IF(AND(Colin!$G19048=$B$2,Colin!$H19048=$C$3),Colin!$I19048,)</f>
        <v>0</v>
      </c>
      <c r="O19048" s="38">
        <f>IF(AND(Colin!$G19048=$B$2,Colin!$H19048&lt;=$C$3),Colin!$I19048,)</f>
        <v>0</v>
      </c>
      <c r="P19048" s="38">
        <f>IF(Colin!$G19048&lt;$B$2,Colin!$I19048,0)</f>
        <v>0</v>
      </c>
      <c r="Q19048" s="38">
        <f>IF(Colin!$G19048&lt;$B$1,Colin!$I19048,0)</f>
        <v>0</v>
      </c>
    </row>
    <row r="19049" spans="12:17" x14ac:dyDescent="0.25">
      <c r="L19049" s="38">
        <f>IF(AND(Colin!$G19049=$B$1,Colin!$H19049=$C$3),Colin!$I19049,)</f>
        <v>0</v>
      </c>
      <c r="M19049" s="38">
        <f>IF(AND(Colin!$G19049=$B$1,Colin!$H19049&lt;=$C$3),Colin!$I19049,)</f>
        <v>0</v>
      </c>
      <c r="N19049" s="38">
        <f>IF(AND(Colin!$G19049=$B$2,Colin!$H19049=$C$3),Colin!$I19049,)</f>
        <v>0</v>
      </c>
      <c r="O19049" s="38">
        <f>IF(AND(Colin!$G19049=$B$2,Colin!$H19049&lt;=$C$3),Colin!$I19049,)</f>
        <v>0</v>
      </c>
      <c r="P19049" s="38">
        <f>IF(Colin!$G19049&lt;$B$2,Colin!$I19049,0)</f>
        <v>0</v>
      </c>
      <c r="Q19049" s="38">
        <f>IF(Colin!$G19049&lt;$B$1,Colin!$I19049,0)</f>
        <v>0</v>
      </c>
    </row>
    <row r="19050" spans="12:17" x14ac:dyDescent="0.25">
      <c r="L19050" s="38">
        <f>IF(AND(Colin!$G19050=$B$1,Colin!$H19050=$C$3),Colin!$I19050,)</f>
        <v>0</v>
      </c>
      <c r="M19050" s="38">
        <f>IF(AND(Colin!$G19050=$B$1,Colin!$H19050&lt;=$C$3),Colin!$I19050,)</f>
        <v>0</v>
      </c>
      <c r="N19050" s="38">
        <f>IF(AND(Colin!$G19050=$B$2,Colin!$H19050=$C$3),Colin!$I19050,)</f>
        <v>0</v>
      </c>
      <c r="O19050" s="38">
        <f>IF(AND(Colin!$G19050=$B$2,Colin!$H19050&lt;=$C$3),Colin!$I19050,)</f>
        <v>0</v>
      </c>
      <c r="P19050" s="38">
        <f>IF(Colin!$G19050&lt;$B$2,Colin!$I19050,0)</f>
        <v>0</v>
      </c>
      <c r="Q19050" s="38">
        <f>IF(Colin!$G19050&lt;$B$1,Colin!$I19050,0)</f>
        <v>0</v>
      </c>
    </row>
    <row r="19051" spans="12:17" x14ac:dyDescent="0.25">
      <c r="L19051" s="38">
        <f>IF(AND(Colin!$G19051=$B$1,Colin!$H19051=$C$3),Colin!$I19051,)</f>
        <v>0</v>
      </c>
      <c r="M19051" s="38">
        <f>IF(AND(Colin!$G19051=$B$1,Colin!$H19051&lt;=$C$3),Colin!$I19051,)</f>
        <v>0</v>
      </c>
      <c r="N19051" s="38">
        <f>IF(AND(Colin!$G19051=$B$2,Colin!$H19051=$C$3),Colin!$I19051,)</f>
        <v>0</v>
      </c>
      <c r="O19051" s="38">
        <f>IF(AND(Colin!$G19051=$B$2,Colin!$H19051&lt;=$C$3),Colin!$I19051,)</f>
        <v>0</v>
      </c>
      <c r="P19051" s="38">
        <f>IF(Colin!$G19051&lt;$B$2,Colin!$I19051,0)</f>
        <v>0</v>
      </c>
      <c r="Q19051" s="38">
        <f>IF(Colin!$G19051&lt;$B$1,Colin!$I19051,0)</f>
        <v>0</v>
      </c>
    </row>
    <row r="19052" spans="12:17" x14ac:dyDescent="0.25">
      <c r="L19052" s="38">
        <f>IF(AND(Colin!$G19052=$B$1,Colin!$H19052=$C$3),Colin!$I19052,)</f>
        <v>0</v>
      </c>
      <c r="M19052" s="38">
        <f>IF(AND(Colin!$G19052=$B$1,Colin!$H19052&lt;=$C$3),Colin!$I19052,)</f>
        <v>0</v>
      </c>
      <c r="N19052" s="38">
        <f>IF(AND(Colin!$G19052=$B$2,Colin!$H19052=$C$3),Colin!$I19052,)</f>
        <v>0</v>
      </c>
      <c r="O19052" s="38">
        <f>IF(AND(Colin!$G19052=$B$2,Colin!$H19052&lt;=$C$3),Colin!$I19052,)</f>
        <v>0</v>
      </c>
      <c r="P19052" s="38">
        <f>IF(Colin!$G19052&lt;$B$2,Colin!$I19052,0)</f>
        <v>0</v>
      </c>
      <c r="Q19052" s="38">
        <f>IF(Colin!$G19052&lt;$B$1,Colin!$I19052,0)</f>
        <v>0</v>
      </c>
    </row>
    <row r="19053" spans="12:17" x14ac:dyDescent="0.25">
      <c r="L19053" s="38">
        <f>IF(AND(Colin!$G19053=$B$1,Colin!$H19053=$C$3),Colin!$I19053,)</f>
        <v>0</v>
      </c>
      <c r="M19053" s="38">
        <f>IF(AND(Colin!$G19053=$B$1,Colin!$H19053&lt;=$C$3),Colin!$I19053,)</f>
        <v>0</v>
      </c>
      <c r="N19053" s="38">
        <f>IF(AND(Colin!$G19053=$B$2,Colin!$H19053=$C$3),Colin!$I19053,)</f>
        <v>0</v>
      </c>
      <c r="O19053" s="38">
        <f>IF(AND(Colin!$G19053=$B$2,Colin!$H19053&lt;=$C$3),Colin!$I19053,)</f>
        <v>0</v>
      </c>
      <c r="P19053" s="38">
        <f>IF(Colin!$G19053&lt;$B$2,Colin!$I19053,0)</f>
        <v>0</v>
      </c>
      <c r="Q19053" s="38">
        <f>IF(Colin!$G19053&lt;$B$1,Colin!$I19053,0)</f>
        <v>0</v>
      </c>
    </row>
    <row r="19054" spans="12:17" x14ac:dyDescent="0.25">
      <c r="L19054" s="38">
        <f>IF(AND(Colin!$G19054=$B$1,Colin!$H19054=$C$3),Colin!$I19054,)</f>
        <v>0</v>
      </c>
      <c r="M19054" s="38">
        <f>IF(AND(Colin!$G19054=$B$1,Colin!$H19054&lt;=$C$3),Colin!$I19054,)</f>
        <v>0</v>
      </c>
      <c r="N19054" s="38">
        <f>IF(AND(Colin!$G19054=$B$2,Colin!$H19054=$C$3),Colin!$I19054,)</f>
        <v>0</v>
      </c>
      <c r="O19054" s="38">
        <f>IF(AND(Colin!$G19054=$B$2,Colin!$H19054&lt;=$C$3),Colin!$I19054,)</f>
        <v>0</v>
      </c>
      <c r="P19054" s="38">
        <f>IF(Colin!$G19054&lt;$B$2,Colin!$I19054,0)</f>
        <v>0</v>
      </c>
      <c r="Q19054" s="38">
        <f>IF(Colin!$G19054&lt;$B$1,Colin!$I19054,0)</f>
        <v>0</v>
      </c>
    </row>
    <row r="19055" spans="12:17" x14ac:dyDescent="0.25">
      <c r="L19055" s="38">
        <f>IF(AND(Colin!$G19055=$B$1,Colin!$H19055=$C$3),Colin!$I19055,)</f>
        <v>0</v>
      </c>
      <c r="M19055" s="38">
        <f>IF(AND(Colin!$G19055=$B$1,Colin!$H19055&lt;=$C$3),Colin!$I19055,)</f>
        <v>0</v>
      </c>
      <c r="N19055" s="38">
        <f>IF(AND(Colin!$G19055=$B$2,Colin!$H19055=$C$3),Colin!$I19055,)</f>
        <v>0</v>
      </c>
      <c r="O19055" s="38">
        <f>IF(AND(Colin!$G19055=$B$2,Colin!$H19055&lt;=$C$3),Colin!$I19055,)</f>
        <v>0</v>
      </c>
      <c r="P19055" s="38">
        <f>IF(Colin!$G19055&lt;$B$2,Colin!$I19055,0)</f>
        <v>0</v>
      </c>
      <c r="Q19055" s="38">
        <f>IF(Colin!$G19055&lt;$B$1,Colin!$I19055,0)</f>
        <v>0</v>
      </c>
    </row>
    <row r="19056" spans="12:17" x14ac:dyDescent="0.25">
      <c r="L19056" s="38">
        <f>IF(AND(Colin!$G19056=$B$1,Colin!$H19056=$C$3),Colin!$I19056,)</f>
        <v>0</v>
      </c>
      <c r="M19056" s="38">
        <f>IF(AND(Colin!$G19056=$B$1,Colin!$H19056&lt;=$C$3),Colin!$I19056,)</f>
        <v>0</v>
      </c>
      <c r="N19056" s="38">
        <f>IF(AND(Colin!$G19056=$B$2,Colin!$H19056=$C$3),Colin!$I19056,)</f>
        <v>0</v>
      </c>
      <c r="O19056" s="38">
        <f>IF(AND(Colin!$G19056=$B$2,Colin!$H19056&lt;=$C$3),Colin!$I19056,)</f>
        <v>0</v>
      </c>
      <c r="P19056" s="38">
        <f>IF(Colin!$G19056&lt;$B$2,Colin!$I19056,0)</f>
        <v>0</v>
      </c>
      <c r="Q19056" s="38">
        <f>IF(Colin!$G19056&lt;$B$1,Colin!$I19056,0)</f>
        <v>0</v>
      </c>
    </row>
    <row r="19057" spans="12:17" x14ac:dyDescent="0.25">
      <c r="L19057" s="38">
        <f>IF(AND(Colin!$G19057=$B$1,Colin!$H19057=$C$3),Colin!$I19057,)</f>
        <v>0</v>
      </c>
      <c r="M19057" s="38">
        <f>IF(AND(Colin!$G19057=$B$1,Colin!$H19057&lt;=$C$3),Colin!$I19057,)</f>
        <v>0</v>
      </c>
      <c r="N19057" s="38">
        <f>IF(AND(Colin!$G19057=$B$2,Colin!$H19057=$C$3),Colin!$I19057,)</f>
        <v>0</v>
      </c>
      <c r="O19057" s="38">
        <f>IF(AND(Colin!$G19057=$B$2,Colin!$H19057&lt;=$C$3),Colin!$I19057,)</f>
        <v>0</v>
      </c>
      <c r="P19057" s="38">
        <f>IF(Colin!$G19057&lt;$B$2,Colin!$I19057,0)</f>
        <v>0</v>
      </c>
      <c r="Q19057" s="38">
        <f>IF(Colin!$G19057&lt;$B$1,Colin!$I19057,0)</f>
        <v>0</v>
      </c>
    </row>
    <row r="19058" spans="12:17" x14ac:dyDescent="0.25">
      <c r="L19058" s="38">
        <f>IF(AND(Colin!$G19058=$B$1,Colin!$H19058=$C$3),Colin!$I19058,)</f>
        <v>0</v>
      </c>
      <c r="M19058" s="38">
        <f>IF(AND(Colin!$G19058=$B$1,Colin!$H19058&lt;=$C$3),Colin!$I19058,)</f>
        <v>0</v>
      </c>
      <c r="N19058" s="38">
        <f>IF(AND(Colin!$G19058=$B$2,Colin!$H19058=$C$3),Colin!$I19058,)</f>
        <v>0</v>
      </c>
      <c r="O19058" s="38">
        <f>IF(AND(Colin!$G19058=$B$2,Colin!$H19058&lt;=$C$3),Colin!$I19058,)</f>
        <v>0</v>
      </c>
      <c r="P19058" s="38">
        <f>IF(Colin!$G19058&lt;$B$2,Colin!$I19058,0)</f>
        <v>0</v>
      </c>
      <c r="Q19058" s="38">
        <f>IF(Colin!$G19058&lt;$B$1,Colin!$I19058,0)</f>
        <v>0</v>
      </c>
    </row>
    <row r="19059" spans="12:17" x14ac:dyDescent="0.25">
      <c r="L19059" s="38">
        <f>IF(AND(Colin!$G19059=$B$1,Colin!$H19059=$C$3),Colin!$I19059,)</f>
        <v>0</v>
      </c>
      <c r="M19059" s="38">
        <f>IF(AND(Colin!$G19059=$B$1,Colin!$H19059&lt;=$C$3),Colin!$I19059,)</f>
        <v>0</v>
      </c>
      <c r="N19059" s="38">
        <f>IF(AND(Colin!$G19059=$B$2,Colin!$H19059=$C$3),Colin!$I19059,)</f>
        <v>0</v>
      </c>
      <c r="O19059" s="38">
        <f>IF(AND(Colin!$G19059=$B$2,Colin!$H19059&lt;=$C$3),Colin!$I19059,)</f>
        <v>0</v>
      </c>
      <c r="P19059" s="38">
        <f>IF(Colin!$G19059&lt;$B$2,Colin!$I19059,0)</f>
        <v>0</v>
      </c>
      <c r="Q19059" s="38">
        <f>IF(Colin!$G19059&lt;$B$1,Colin!$I19059,0)</f>
        <v>0</v>
      </c>
    </row>
    <row r="19060" spans="12:17" x14ac:dyDescent="0.25">
      <c r="L19060" s="38">
        <f>IF(AND(Colin!$G19060=$B$1,Colin!$H19060=$C$3),Colin!$I19060,)</f>
        <v>0</v>
      </c>
      <c r="M19060" s="38">
        <f>IF(AND(Colin!$G19060=$B$1,Colin!$H19060&lt;=$C$3),Colin!$I19060,)</f>
        <v>0</v>
      </c>
      <c r="N19060" s="38">
        <f>IF(AND(Colin!$G19060=$B$2,Colin!$H19060=$C$3),Colin!$I19060,)</f>
        <v>0</v>
      </c>
      <c r="O19060" s="38">
        <f>IF(AND(Colin!$G19060=$B$2,Colin!$H19060&lt;=$C$3),Colin!$I19060,)</f>
        <v>0</v>
      </c>
      <c r="P19060" s="38">
        <f>IF(Colin!$G19060&lt;$B$2,Colin!$I19060,0)</f>
        <v>0</v>
      </c>
      <c r="Q19060" s="38">
        <f>IF(Colin!$G19060&lt;$B$1,Colin!$I19060,0)</f>
        <v>0</v>
      </c>
    </row>
    <row r="19061" spans="12:17" x14ac:dyDescent="0.25">
      <c r="L19061" s="38">
        <f>IF(AND(Colin!$G19061=$B$1,Colin!$H19061=$C$3),Colin!$I19061,)</f>
        <v>0</v>
      </c>
      <c r="M19061" s="38">
        <f>IF(AND(Colin!$G19061=$B$1,Colin!$H19061&lt;=$C$3),Colin!$I19061,)</f>
        <v>0</v>
      </c>
      <c r="N19061" s="38">
        <f>IF(AND(Colin!$G19061=$B$2,Colin!$H19061=$C$3),Colin!$I19061,)</f>
        <v>0</v>
      </c>
      <c r="O19061" s="38">
        <f>IF(AND(Colin!$G19061=$B$2,Colin!$H19061&lt;=$C$3),Colin!$I19061,)</f>
        <v>0</v>
      </c>
      <c r="P19061" s="38">
        <f>IF(Colin!$G19061&lt;$B$2,Colin!$I19061,0)</f>
        <v>0</v>
      </c>
      <c r="Q19061" s="38">
        <f>IF(Colin!$G19061&lt;$B$1,Colin!$I19061,0)</f>
        <v>0</v>
      </c>
    </row>
    <row r="19062" spans="12:17" x14ac:dyDescent="0.25">
      <c r="L19062" s="38">
        <f>IF(AND(Colin!$G19062=$B$1,Colin!$H19062=$C$3),Colin!$I19062,)</f>
        <v>0</v>
      </c>
      <c r="M19062" s="38">
        <f>IF(AND(Colin!$G19062=$B$1,Colin!$H19062&lt;=$C$3),Colin!$I19062,)</f>
        <v>0</v>
      </c>
      <c r="N19062" s="38">
        <f>IF(AND(Colin!$G19062=$B$2,Colin!$H19062=$C$3),Colin!$I19062,)</f>
        <v>0</v>
      </c>
      <c r="O19062" s="38">
        <f>IF(AND(Colin!$G19062=$B$2,Colin!$H19062&lt;=$C$3),Colin!$I19062,)</f>
        <v>0</v>
      </c>
      <c r="P19062" s="38">
        <f>IF(Colin!$G19062&lt;$B$2,Colin!$I19062,0)</f>
        <v>0</v>
      </c>
      <c r="Q19062" s="38">
        <f>IF(Colin!$G19062&lt;$B$1,Colin!$I19062,0)</f>
        <v>0</v>
      </c>
    </row>
    <row r="19063" spans="12:17" x14ac:dyDescent="0.25">
      <c r="L19063" s="38">
        <f>IF(AND(Colin!$G19063=$B$1,Colin!$H19063=$C$3),Colin!$I19063,)</f>
        <v>0</v>
      </c>
      <c r="M19063" s="38">
        <f>IF(AND(Colin!$G19063=$B$1,Colin!$H19063&lt;=$C$3),Colin!$I19063,)</f>
        <v>0</v>
      </c>
      <c r="N19063" s="38">
        <f>IF(AND(Colin!$G19063=$B$2,Colin!$H19063=$C$3),Colin!$I19063,)</f>
        <v>0</v>
      </c>
      <c r="O19063" s="38">
        <f>IF(AND(Colin!$G19063=$B$2,Colin!$H19063&lt;=$C$3),Colin!$I19063,)</f>
        <v>0</v>
      </c>
      <c r="P19063" s="38">
        <f>IF(Colin!$G19063&lt;$B$2,Colin!$I19063,0)</f>
        <v>0</v>
      </c>
      <c r="Q19063" s="38">
        <f>IF(Colin!$G19063&lt;$B$1,Colin!$I19063,0)</f>
        <v>0</v>
      </c>
    </row>
    <row r="19064" spans="12:17" x14ac:dyDescent="0.25">
      <c r="L19064" s="38">
        <f>IF(AND(Colin!$G19064=$B$1,Colin!$H19064=$C$3),Colin!$I19064,)</f>
        <v>0</v>
      </c>
      <c r="M19064" s="38">
        <f>IF(AND(Colin!$G19064=$B$1,Colin!$H19064&lt;=$C$3),Colin!$I19064,)</f>
        <v>0</v>
      </c>
      <c r="N19064" s="38">
        <f>IF(AND(Colin!$G19064=$B$2,Colin!$H19064=$C$3),Colin!$I19064,)</f>
        <v>0</v>
      </c>
      <c r="O19064" s="38">
        <f>IF(AND(Colin!$G19064=$B$2,Colin!$H19064&lt;=$C$3),Colin!$I19064,)</f>
        <v>0</v>
      </c>
      <c r="P19064" s="38">
        <f>IF(Colin!$G19064&lt;$B$2,Colin!$I19064,0)</f>
        <v>0</v>
      </c>
      <c r="Q19064" s="38">
        <f>IF(Colin!$G19064&lt;$B$1,Colin!$I19064,0)</f>
        <v>0</v>
      </c>
    </row>
    <row r="19065" spans="12:17" x14ac:dyDescent="0.25">
      <c r="L19065" s="38">
        <f>IF(AND(Colin!$G19065=$B$1,Colin!$H19065=$C$3),Colin!$I19065,)</f>
        <v>0</v>
      </c>
      <c r="M19065" s="38">
        <f>IF(AND(Colin!$G19065=$B$1,Colin!$H19065&lt;=$C$3),Colin!$I19065,)</f>
        <v>0</v>
      </c>
      <c r="N19065" s="38">
        <f>IF(AND(Colin!$G19065=$B$2,Colin!$H19065=$C$3),Colin!$I19065,)</f>
        <v>0</v>
      </c>
      <c r="O19065" s="38">
        <f>IF(AND(Colin!$G19065=$B$2,Colin!$H19065&lt;=$C$3),Colin!$I19065,)</f>
        <v>0</v>
      </c>
      <c r="P19065" s="38">
        <f>IF(Colin!$G19065&lt;$B$2,Colin!$I19065,0)</f>
        <v>0</v>
      </c>
      <c r="Q19065" s="38">
        <f>IF(Colin!$G19065&lt;$B$1,Colin!$I19065,0)</f>
        <v>0</v>
      </c>
    </row>
    <row r="19066" spans="12:17" x14ac:dyDescent="0.25">
      <c r="L19066" s="38">
        <f>IF(AND(Colin!$G19066=$B$1,Colin!$H19066=$C$3),Colin!$I19066,)</f>
        <v>0</v>
      </c>
      <c r="M19066" s="38">
        <f>IF(AND(Colin!$G19066=$B$1,Colin!$H19066&lt;=$C$3),Colin!$I19066,)</f>
        <v>0</v>
      </c>
      <c r="N19066" s="38">
        <f>IF(AND(Colin!$G19066=$B$2,Colin!$H19066=$C$3),Colin!$I19066,)</f>
        <v>0</v>
      </c>
      <c r="O19066" s="38">
        <f>IF(AND(Colin!$G19066=$B$2,Colin!$H19066&lt;=$C$3),Colin!$I19066,)</f>
        <v>0</v>
      </c>
      <c r="P19066" s="38">
        <f>IF(Colin!$G19066&lt;$B$2,Colin!$I19066,0)</f>
        <v>0</v>
      </c>
      <c r="Q19066" s="38">
        <f>IF(Colin!$G19066&lt;$B$1,Colin!$I19066,0)</f>
        <v>0</v>
      </c>
    </row>
    <row r="19067" spans="12:17" x14ac:dyDescent="0.25">
      <c r="L19067" s="38">
        <f>IF(AND(Colin!$G19067=$B$1,Colin!$H19067=$C$3),Colin!$I19067,)</f>
        <v>0</v>
      </c>
      <c r="M19067" s="38">
        <f>IF(AND(Colin!$G19067=$B$1,Colin!$H19067&lt;=$C$3),Colin!$I19067,)</f>
        <v>0</v>
      </c>
      <c r="N19067" s="38">
        <f>IF(AND(Colin!$G19067=$B$2,Colin!$H19067=$C$3),Colin!$I19067,)</f>
        <v>0</v>
      </c>
      <c r="O19067" s="38">
        <f>IF(AND(Colin!$G19067=$B$2,Colin!$H19067&lt;=$C$3),Colin!$I19067,)</f>
        <v>0</v>
      </c>
      <c r="P19067" s="38">
        <f>IF(Colin!$G19067&lt;$B$2,Colin!$I19067,0)</f>
        <v>0</v>
      </c>
      <c r="Q19067" s="38">
        <f>IF(Colin!$G19067&lt;$B$1,Colin!$I19067,0)</f>
        <v>0</v>
      </c>
    </row>
    <row r="19068" spans="12:17" x14ac:dyDescent="0.25">
      <c r="L19068" s="38">
        <f>IF(AND(Colin!$G19068=$B$1,Colin!$H19068=$C$3),Colin!$I19068,)</f>
        <v>0</v>
      </c>
      <c r="M19068" s="38">
        <f>IF(AND(Colin!$G19068=$B$1,Colin!$H19068&lt;=$C$3),Colin!$I19068,)</f>
        <v>0</v>
      </c>
      <c r="N19068" s="38">
        <f>IF(AND(Colin!$G19068=$B$2,Colin!$H19068=$C$3),Colin!$I19068,)</f>
        <v>0</v>
      </c>
      <c r="O19068" s="38">
        <f>IF(AND(Colin!$G19068=$B$2,Colin!$H19068&lt;=$C$3),Colin!$I19068,)</f>
        <v>0</v>
      </c>
      <c r="P19068" s="38">
        <f>IF(Colin!$G19068&lt;$B$2,Colin!$I19068,0)</f>
        <v>0</v>
      </c>
      <c r="Q19068" s="38">
        <f>IF(Colin!$G19068&lt;$B$1,Colin!$I19068,0)</f>
        <v>0</v>
      </c>
    </row>
    <row r="19069" spans="12:17" x14ac:dyDescent="0.25">
      <c r="L19069" s="38">
        <f>IF(AND(Colin!$G19069=$B$1,Colin!$H19069=$C$3),Colin!$I19069,)</f>
        <v>0</v>
      </c>
      <c r="M19069" s="38">
        <f>IF(AND(Colin!$G19069=$B$1,Colin!$H19069&lt;=$C$3),Colin!$I19069,)</f>
        <v>0</v>
      </c>
      <c r="N19069" s="38">
        <f>IF(AND(Colin!$G19069=$B$2,Colin!$H19069=$C$3),Colin!$I19069,)</f>
        <v>0</v>
      </c>
      <c r="O19069" s="38">
        <f>IF(AND(Colin!$G19069=$B$2,Colin!$H19069&lt;=$C$3),Colin!$I19069,)</f>
        <v>0</v>
      </c>
      <c r="P19069" s="38">
        <f>IF(Colin!$G19069&lt;$B$2,Colin!$I19069,0)</f>
        <v>0</v>
      </c>
      <c r="Q19069" s="38">
        <f>IF(Colin!$G19069&lt;$B$1,Colin!$I19069,0)</f>
        <v>0</v>
      </c>
    </row>
    <row r="19070" spans="12:17" x14ac:dyDescent="0.25">
      <c r="L19070" s="38">
        <f>IF(AND(Colin!$G19070=$B$1,Colin!$H19070=$C$3),Colin!$I19070,)</f>
        <v>0</v>
      </c>
      <c r="M19070" s="38">
        <f>IF(AND(Colin!$G19070=$B$1,Colin!$H19070&lt;=$C$3),Colin!$I19070,)</f>
        <v>0</v>
      </c>
      <c r="N19070" s="38">
        <f>IF(AND(Colin!$G19070=$B$2,Colin!$H19070=$C$3),Colin!$I19070,)</f>
        <v>0</v>
      </c>
      <c r="O19070" s="38">
        <f>IF(AND(Colin!$G19070=$B$2,Colin!$H19070&lt;=$C$3),Colin!$I19070,)</f>
        <v>0</v>
      </c>
      <c r="P19070" s="38">
        <f>IF(Colin!$G19070&lt;$B$2,Colin!$I19070,0)</f>
        <v>0</v>
      </c>
      <c r="Q19070" s="38">
        <f>IF(Colin!$G19070&lt;$B$1,Colin!$I19070,0)</f>
        <v>0</v>
      </c>
    </row>
    <row r="19071" spans="12:17" x14ac:dyDescent="0.25">
      <c r="L19071" s="38">
        <f>IF(AND(Colin!$G19071=$B$1,Colin!$H19071=$C$3),Colin!$I19071,)</f>
        <v>0</v>
      </c>
      <c r="M19071" s="38">
        <f>IF(AND(Colin!$G19071=$B$1,Colin!$H19071&lt;=$C$3),Colin!$I19071,)</f>
        <v>0</v>
      </c>
      <c r="N19071" s="38">
        <f>IF(AND(Colin!$G19071=$B$2,Colin!$H19071=$C$3),Colin!$I19071,)</f>
        <v>0</v>
      </c>
      <c r="O19071" s="38">
        <f>IF(AND(Colin!$G19071=$B$2,Colin!$H19071&lt;=$C$3),Colin!$I19071,)</f>
        <v>0</v>
      </c>
      <c r="P19071" s="38">
        <f>IF(Colin!$G19071&lt;$B$2,Colin!$I19071,0)</f>
        <v>0</v>
      </c>
      <c r="Q19071" s="38">
        <f>IF(Colin!$G19071&lt;$B$1,Colin!$I19071,0)</f>
        <v>0</v>
      </c>
    </row>
    <row r="19072" spans="12:17" x14ac:dyDescent="0.25">
      <c r="L19072" s="38">
        <f>IF(AND(Colin!$G19072=$B$1,Colin!$H19072=$C$3),Colin!$I19072,)</f>
        <v>0</v>
      </c>
      <c r="M19072" s="38">
        <f>IF(AND(Colin!$G19072=$B$1,Colin!$H19072&lt;=$C$3),Colin!$I19072,)</f>
        <v>0</v>
      </c>
      <c r="N19072" s="38">
        <f>IF(AND(Colin!$G19072=$B$2,Colin!$H19072=$C$3),Colin!$I19072,)</f>
        <v>0</v>
      </c>
      <c r="O19072" s="38">
        <f>IF(AND(Colin!$G19072=$B$2,Colin!$H19072&lt;=$C$3),Colin!$I19072,)</f>
        <v>0</v>
      </c>
      <c r="P19072" s="38">
        <f>IF(Colin!$G19072&lt;$B$2,Colin!$I19072,0)</f>
        <v>0</v>
      </c>
      <c r="Q19072" s="38">
        <f>IF(Colin!$G19072&lt;$B$1,Colin!$I19072,0)</f>
        <v>0</v>
      </c>
    </row>
    <row r="19073" spans="12:17" x14ac:dyDescent="0.25">
      <c r="L19073" s="38">
        <f>IF(AND(Colin!$G19073=$B$1,Colin!$H19073=$C$3),Colin!$I19073,)</f>
        <v>0</v>
      </c>
      <c r="M19073" s="38">
        <f>IF(AND(Colin!$G19073=$B$1,Colin!$H19073&lt;=$C$3),Colin!$I19073,)</f>
        <v>0</v>
      </c>
      <c r="N19073" s="38">
        <f>IF(AND(Colin!$G19073=$B$2,Colin!$H19073=$C$3),Colin!$I19073,)</f>
        <v>0</v>
      </c>
      <c r="O19073" s="38">
        <f>IF(AND(Colin!$G19073=$B$2,Colin!$H19073&lt;=$C$3),Colin!$I19073,)</f>
        <v>0</v>
      </c>
      <c r="P19073" s="38">
        <f>IF(Colin!$G19073&lt;$B$2,Colin!$I19073,0)</f>
        <v>0</v>
      </c>
      <c r="Q19073" s="38">
        <f>IF(Colin!$G19073&lt;$B$1,Colin!$I19073,0)</f>
        <v>0</v>
      </c>
    </row>
    <row r="19074" spans="12:17" x14ac:dyDescent="0.25">
      <c r="L19074" s="38">
        <f>IF(AND(Colin!$G19074=$B$1,Colin!$H19074=$C$3),Colin!$I19074,)</f>
        <v>0</v>
      </c>
      <c r="M19074" s="38">
        <f>IF(AND(Colin!$G19074=$B$1,Colin!$H19074&lt;=$C$3),Colin!$I19074,)</f>
        <v>0</v>
      </c>
      <c r="N19074" s="38">
        <f>IF(AND(Colin!$G19074=$B$2,Colin!$H19074=$C$3),Colin!$I19074,)</f>
        <v>0</v>
      </c>
      <c r="O19074" s="38">
        <f>IF(AND(Colin!$G19074=$B$2,Colin!$H19074&lt;=$C$3),Colin!$I19074,)</f>
        <v>0</v>
      </c>
      <c r="P19074" s="38">
        <f>IF(Colin!$G19074&lt;$B$2,Colin!$I19074,0)</f>
        <v>0</v>
      </c>
      <c r="Q19074" s="38">
        <f>IF(Colin!$G19074&lt;$B$1,Colin!$I19074,0)</f>
        <v>0</v>
      </c>
    </row>
    <row r="19075" spans="12:17" x14ac:dyDescent="0.25">
      <c r="L19075" s="38">
        <f>IF(AND(Colin!$G19075=$B$1,Colin!$H19075=$C$3),Colin!$I19075,)</f>
        <v>0</v>
      </c>
      <c r="M19075" s="38">
        <f>IF(AND(Colin!$G19075=$B$1,Colin!$H19075&lt;=$C$3),Colin!$I19075,)</f>
        <v>0</v>
      </c>
      <c r="N19075" s="38">
        <f>IF(AND(Colin!$G19075=$B$2,Colin!$H19075=$C$3),Colin!$I19075,)</f>
        <v>0</v>
      </c>
      <c r="O19075" s="38">
        <f>IF(AND(Colin!$G19075=$B$2,Colin!$H19075&lt;=$C$3),Colin!$I19075,)</f>
        <v>0</v>
      </c>
      <c r="P19075" s="38">
        <f>IF(Colin!$G19075&lt;$B$2,Colin!$I19075,0)</f>
        <v>0</v>
      </c>
      <c r="Q19075" s="38">
        <f>IF(Colin!$G19075&lt;$B$1,Colin!$I19075,0)</f>
        <v>0</v>
      </c>
    </row>
    <row r="19076" spans="12:17" x14ac:dyDescent="0.25">
      <c r="L19076" s="38">
        <f>IF(AND(Colin!$G19076=$B$1,Colin!$H19076=$C$3),Colin!$I19076,)</f>
        <v>0</v>
      </c>
      <c r="M19076" s="38">
        <f>IF(AND(Colin!$G19076=$B$1,Colin!$H19076&lt;=$C$3),Colin!$I19076,)</f>
        <v>0</v>
      </c>
      <c r="N19076" s="38">
        <f>IF(AND(Colin!$G19076=$B$2,Colin!$H19076=$C$3),Colin!$I19076,)</f>
        <v>0</v>
      </c>
      <c r="O19076" s="38">
        <f>IF(AND(Colin!$G19076=$B$2,Colin!$H19076&lt;=$C$3),Colin!$I19076,)</f>
        <v>0</v>
      </c>
      <c r="P19076" s="38">
        <f>IF(Colin!$G19076&lt;$B$2,Colin!$I19076,0)</f>
        <v>0</v>
      </c>
      <c r="Q19076" s="38">
        <f>IF(Colin!$G19076&lt;$B$1,Colin!$I19076,0)</f>
        <v>0</v>
      </c>
    </row>
    <row r="19077" spans="12:17" x14ac:dyDescent="0.25">
      <c r="L19077" s="38">
        <f>IF(AND(Colin!$G19077=$B$1,Colin!$H19077=$C$3),Colin!$I19077,)</f>
        <v>0</v>
      </c>
      <c r="M19077" s="38">
        <f>IF(AND(Colin!$G19077=$B$1,Colin!$H19077&lt;=$C$3),Colin!$I19077,)</f>
        <v>0</v>
      </c>
      <c r="N19077" s="38">
        <f>IF(AND(Colin!$G19077=$B$2,Colin!$H19077=$C$3),Colin!$I19077,)</f>
        <v>0</v>
      </c>
      <c r="O19077" s="38">
        <f>IF(AND(Colin!$G19077=$B$2,Colin!$H19077&lt;=$C$3),Colin!$I19077,)</f>
        <v>0</v>
      </c>
      <c r="P19077" s="38">
        <f>IF(Colin!$G19077&lt;$B$2,Colin!$I19077,0)</f>
        <v>0</v>
      </c>
      <c r="Q19077" s="38">
        <f>IF(Colin!$G19077&lt;$B$1,Colin!$I19077,0)</f>
        <v>0</v>
      </c>
    </row>
    <row r="19078" spans="12:17" x14ac:dyDescent="0.25">
      <c r="L19078" s="38">
        <f>IF(AND(Colin!$G19078=$B$1,Colin!$H19078=$C$3),Colin!$I19078,)</f>
        <v>0</v>
      </c>
      <c r="M19078" s="38">
        <f>IF(AND(Colin!$G19078=$B$1,Colin!$H19078&lt;=$C$3),Colin!$I19078,)</f>
        <v>0</v>
      </c>
      <c r="N19078" s="38">
        <f>IF(AND(Colin!$G19078=$B$2,Colin!$H19078=$C$3),Colin!$I19078,)</f>
        <v>0</v>
      </c>
      <c r="O19078" s="38">
        <f>IF(AND(Colin!$G19078=$B$2,Colin!$H19078&lt;=$C$3),Colin!$I19078,)</f>
        <v>0</v>
      </c>
      <c r="P19078" s="38">
        <f>IF(Colin!$G19078&lt;$B$2,Colin!$I19078,0)</f>
        <v>0</v>
      </c>
      <c r="Q19078" s="38">
        <f>IF(Colin!$G19078&lt;$B$1,Colin!$I19078,0)</f>
        <v>0</v>
      </c>
    </row>
    <row r="19079" spans="12:17" x14ac:dyDescent="0.25">
      <c r="L19079" s="38">
        <f>IF(AND(Colin!$G19079=$B$1,Colin!$H19079=$C$3),Colin!$I19079,)</f>
        <v>0</v>
      </c>
      <c r="M19079" s="38">
        <f>IF(AND(Colin!$G19079=$B$1,Colin!$H19079&lt;=$C$3),Colin!$I19079,)</f>
        <v>0</v>
      </c>
      <c r="N19079" s="38">
        <f>IF(AND(Colin!$G19079=$B$2,Colin!$H19079=$C$3),Colin!$I19079,)</f>
        <v>0</v>
      </c>
      <c r="O19079" s="38">
        <f>IF(AND(Colin!$G19079=$B$2,Colin!$H19079&lt;=$C$3),Colin!$I19079,)</f>
        <v>0</v>
      </c>
      <c r="P19079" s="38">
        <f>IF(Colin!$G19079&lt;$B$2,Colin!$I19079,0)</f>
        <v>0</v>
      </c>
      <c r="Q19079" s="38">
        <f>IF(Colin!$G19079&lt;$B$1,Colin!$I19079,0)</f>
        <v>0</v>
      </c>
    </row>
    <row r="19080" spans="12:17" x14ac:dyDescent="0.25">
      <c r="L19080" s="38">
        <f>IF(AND(Colin!$G19080=$B$1,Colin!$H19080=$C$3),Colin!$I19080,)</f>
        <v>0</v>
      </c>
      <c r="M19080" s="38">
        <f>IF(AND(Colin!$G19080=$B$1,Colin!$H19080&lt;=$C$3),Colin!$I19080,)</f>
        <v>0</v>
      </c>
      <c r="N19080" s="38">
        <f>IF(AND(Colin!$G19080=$B$2,Colin!$H19080=$C$3),Colin!$I19080,)</f>
        <v>0</v>
      </c>
      <c r="O19080" s="38">
        <f>IF(AND(Colin!$G19080=$B$2,Colin!$H19080&lt;=$C$3),Colin!$I19080,)</f>
        <v>0</v>
      </c>
      <c r="P19080" s="38">
        <f>IF(Colin!$G19080&lt;$B$2,Colin!$I19080,0)</f>
        <v>0</v>
      </c>
      <c r="Q19080" s="38">
        <f>IF(Colin!$G19080&lt;$B$1,Colin!$I19080,0)</f>
        <v>0</v>
      </c>
    </row>
    <row r="19081" spans="12:17" x14ac:dyDescent="0.25">
      <c r="L19081" s="38">
        <f>IF(AND(Colin!$G19081=$B$1,Colin!$H19081=$C$3),Colin!$I19081,)</f>
        <v>0</v>
      </c>
      <c r="M19081" s="38">
        <f>IF(AND(Colin!$G19081=$B$1,Colin!$H19081&lt;=$C$3),Colin!$I19081,)</f>
        <v>0</v>
      </c>
      <c r="N19081" s="38">
        <f>IF(AND(Colin!$G19081=$B$2,Colin!$H19081=$C$3),Colin!$I19081,)</f>
        <v>0</v>
      </c>
      <c r="O19081" s="38">
        <f>IF(AND(Colin!$G19081=$B$2,Colin!$H19081&lt;=$C$3),Colin!$I19081,)</f>
        <v>0</v>
      </c>
      <c r="P19081" s="38">
        <f>IF(Colin!$G19081&lt;$B$2,Colin!$I19081,0)</f>
        <v>0</v>
      </c>
      <c r="Q19081" s="38">
        <f>IF(Colin!$G19081&lt;$B$1,Colin!$I19081,0)</f>
        <v>0</v>
      </c>
    </row>
    <row r="19082" spans="12:17" x14ac:dyDescent="0.25">
      <c r="L19082" s="38">
        <f>IF(AND(Colin!$G19082=$B$1,Colin!$H19082=$C$3),Colin!$I19082,)</f>
        <v>0</v>
      </c>
      <c r="M19082" s="38">
        <f>IF(AND(Colin!$G19082=$B$1,Colin!$H19082&lt;=$C$3),Colin!$I19082,)</f>
        <v>0</v>
      </c>
      <c r="N19082" s="38">
        <f>IF(AND(Colin!$G19082=$B$2,Colin!$H19082=$C$3),Colin!$I19082,)</f>
        <v>0</v>
      </c>
      <c r="O19082" s="38">
        <f>IF(AND(Colin!$G19082=$B$2,Colin!$H19082&lt;=$C$3),Colin!$I19082,)</f>
        <v>0</v>
      </c>
      <c r="P19082" s="38">
        <f>IF(Colin!$G19082&lt;$B$2,Colin!$I19082,0)</f>
        <v>0</v>
      </c>
      <c r="Q19082" s="38">
        <f>IF(Colin!$G19082&lt;$B$1,Colin!$I19082,0)</f>
        <v>0</v>
      </c>
    </row>
    <row r="19083" spans="12:17" x14ac:dyDescent="0.25">
      <c r="L19083" s="38">
        <f>IF(AND(Colin!$G19083=$B$1,Colin!$H19083=$C$3),Colin!$I19083,)</f>
        <v>0</v>
      </c>
      <c r="M19083" s="38">
        <f>IF(AND(Colin!$G19083=$B$1,Colin!$H19083&lt;=$C$3),Colin!$I19083,)</f>
        <v>0</v>
      </c>
      <c r="N19083" s="38">
        <f>IF(AND(Colin!$G19083=$B$2,Colin!$H19083=$C$3),Colin!$I19083,)</f>
        <v>0</v>
      </c>
      <c r="O19083" s="38">
        <f>IF(AND(Colin!$G19083=$B$2,Colin!$H19083&lt;=$C$3),Colin!$I19083,)</f>
        <v>0</v>
      </c>
      <c r="P19083" s="38">
        <f>IF(Colin!$G19083&lt;$B$2,Colin!$I19083,0)</f>
        <v>0</v>
      </c>
      <c r="Q19083" s="38">
        <f>IF(Colin!$G19083&lt;$B$1,Colin!$I19083,0)</f>
        <v>0</v>
      </c>
    </row>
    <row r="19084" spans="12:17" x14ac:dyDescent="0.25">
      <c r="L19084" s="38">
        <f>IF(AND(Colin!$G19084=$B$1,Colin!$H19084=$C$3),Colin!$I19084,)</f>
        <v>0</v>
      </c>
      <c r="M19084" s="38">
        <f>IF(AND(Colin!$G19084=$B$1,Colin!$H19084&lt;=$C$3),Colin!$I19084,)</f>
        <v>0</v>
      </c>
      <c r="N19084" s="38">
        <f>IF(AND(Colin!$G19084=$B$2,Colin!$H19084=$C$3),Colin!$I19084,)</f>
        <v>0</v>
      </c>
      <c r="O19084" s="38">
        <f>IF(AND(Colin!$G19084=$B$2,Colin!$H19084&lt;=$C$3),Colin!$I19084,)</f>
        <v>0</v>
      </c>
      <c r="P19084" s="38">
        <f>IF(Colin!$G19084&lt;$B$2,Colin!$I19084,0)</f>
        <v>0</v>
      </c>
      <c r="Q19084" s="38">
        <f>IF(Colin!$G19084&lt;$B$1,Colin!$I19084,0)</f>
        <v>0</v>
      </c>
    </row>
    <row r="19085" spans="12:17" x14ac:dyDescent="0.25">
      <c r="L19085" s="38">
        <f>IF(AND(Colin!$G19085=$B$1,Colin!$H19085=$C$3),Colin!$I19085,)</f>
        <v>0</v>
      </c>
      <c r="M19085" s="38">
        <f>IF(AND(Colin!$G19085=$B$1,Colin!$H19085&lt;=$C$3),Colin!$I19085,)</f>
        <v>0</v>
      </c>
      <c r="N19085" s="38">
        <f>IF(AND(Colin!$G19085=$B$2,Colin!$H19085=$C$3),Colin!$I19085,)</f>
        <v>0</v>
      </c>
      <c r="O19085" s="38">
        <f>IF(AND(Colin!$G19085=$B$2,Colin!$H19085&lt;=$C$3),Colin!$I19085,)</f>
        <v>0</v>
      </c>
      <c r="P19085" s="38">
        <f>IF(Colin!$G19085&lt;$B$2,Colin!$I19085,0)</f>
        <v>0</v>
      </c>
      <c r="Q19085" s="38">
        <f>IF(Colin!$G19085&lt;$B$1,Colin!$I19085,0)</f>
        <v>0</v>
      </c>
    </row>
    <row r="19086" spans="12:17" x14ac:dyDescent="0.25">
      <c r="L19086" s="38">
        <f>IF(AND(Colin!$G19086=$B$1,Colin!$H19086=$C$3),Colin!$I19086,)</f>
        <v>0</v>
      </c>
      <c r="M19086" s="38">
        <f>IF(AND(Colin!$G19086=$B$1,Colin!$H19086&lt;=$C$3),Colin!$I19086,)</f>
        <v>0</v>
      </c>
      <c r="N19086" s="38">
        <f>IF(AND(Colin!$G19086=$B$2,Colin!$H19086=$C$3),Colin!$I19086,)</f>
        <v>0</v>
      </c>
      <c r="O19086" s="38">
        <f>IF(AND(Colin!$G19086=$B$2,Colin!$H19086&lt;=$C$3),Colin!$I19086,)</f>
        <v>0</v>
      </c>
      <c r="P19086" s="38">
        <f>IF(Colin!$G19086&lt;$B$2,Colin!$I19086,0)</f>
        <v>0</v>
      </c>
      <c r="Q19086" s="38">
        <f>IF(Colin!$G19086&lt;$B$1,Colin!$I19086,0)</f>
        <v>0</v>
      </c>
    </row>
    <row r="19087" spans="12:17" x14ac:dyDescent="0.25">
      <c r="L19087" s="38">
        <f>IF(AND(Colin!$G19087=$B$1,Colin!$H19087=$C$3),Colin!$I19087,)</f>
        <v>0</v>
      </c>
      <c r="M19087" s="38">
        <f>IF(AND(Colin!$G19087=$B$1,Colin!$H19087&lt;=$C$3),Colin!$I19087,)</f>
        <v>0</v>
      </c>
      <c r="N19087" s="38">
        <f>IF(AND(Colin!$G19087=$B$2,Colin!$H19087=$C$3),Colin!$I19087,)</f>
        <v>0</v>
      </c>
      <c r="O19087" s="38">
        <f>IF(AND(Colin!$G19087=$B$2,Colin!$H19087&lt;=$C$3),Colin!$I19087,)</f>
        <v>0</v>
      </c>
      <c r="P19087" s="38">
        <f>IF(Colin!$G19087&lt;$B$2,Colin!$I19087,0)</f>
        <v>0</v>
      </c>
      <c r="Q19087" s="38">
        <f>IF(Colin!$G19087&lt;$B$1,Colin!$I19087,0)</f>
        <v>0</v>
      </c>
    </row>
    <row r="19088" spans="12:17" x14ac:dyDescent="0.25">
      <c r="L19088" s="38">
        <f>IF(AND(Colin!$G19088=$B$1,Colin!$H19088=$C$3),Colin!$I19088,)</f>
        <v>0</v>
      </c>
      <c r="M19088" s="38">
        <f>IF(AND(Colin!$G19088=$B$1,Colin!$H19088&lt;=$C$3),Colin!$I19088,)</f>
        <v>0</v>
      </c>
      <c r="N19088" s="38">
        <f>IF(AND(Colin!$G19088=$B$2,Colin!$H19088=$C$3),Colin!$I19088,)</f>
        <v>0</v>
      </c>
      <c r="O19088" s="38">
        <f>IF(AND(Colin!$G19088=$B$2,Colin!$H19088&lt;=$C$3),Colin!$I19088,)</f>
        <v>0</v>
      </c>
      <c r="P19088" s="38">
        <f>IF(Colin!$G19088&lt;$B$2,Colin!$I19088,0)</f>
        <v>0</v>
      </c>
      <c r="Q19088" s="38">
        <f>IF(Colin!$G19088&lt;$B$1,Colin!$I19088,0)</f>
        <v>0</v>
      </c>
    </row>
    <row r="19089" spans="12:17" x14ac:dyDescent="0.25">
      <c r="L19089" s="38">
        <f>IF(AND(Colin!$G19089=$B$1,Colin!$H19089=$C$3),Colin!$I19089,)</f>
        <v>0</v>
      </c>
      <c r="M19089" s="38">
        <f>IF(AND(Colin!$G19089=$B$1,Colin!$H19089&lt;=$C$3),Colin!$I19089,)</f>
        <v>0</v>
      </c>
      <c r="N19089" s="38">
        <f>IF(AND(Colin!$G19089=$B$2,Colin!$H19089=$C$3),Colin!$I19089,)</f>
        <v>0</v>
      </c>
      <c r="O19089" s="38">
        <f>IF(AND(Colin!$G19089=$B$2,Colin!$H19089&lt;=$C$3),Colin!$I19089,)</f>
        <v>0</v>
      </c>
      <c r="P19089" s="38">
        <f>IF(Colin!$G19089&lt;$B$2,Colin!$I19089,0)</f>
        <v>0</v>
      </c>
      <c r="Q19089" s="38">
        <f>IF(Colin!$G19089&lt;$B$1,Colin!$I19089,0)</f>
        <v>0</v>
      </c>
    </row>
    <row r="19090" spans="12:17" x14ac:dyDescent="0.25">
      <c r="L19090" s="38">
        <f>IF(AND(Colin!$G19090=$B$1,Colin!$H19090=$C$3),Colin!$I19090,)</f>
        <v>0</v>
      </c>
      <c r="M19090" s="38">
        <f>IF(AND(Colin!$G19090=$B$1,Colin!$H19090&lt;=$C$3),Colin!$I19090,)</f>
        <v>0</v>
      </c>
      <c r="N19090" s="38">
        <f>IF(AND(Colin!$G19090=$B$2,Colin!$H19090=$C$3),Colin!$I19090,)</f>
        <v>0</v>
      </c>
      <c r="O19090" s="38">
        <f>IF(AND(Colin!$G19090=$B$2,Colin!$H19090&lt;=$C$3),Colin!$I19090,)</f>
        <v>0</v>
      </c>
      <c r="P19090" s="38">
        <f>IF(Colin!$G19090&lt;$B$2,Colin!$I19090,0)</f>
        <v>0</v>
      </c>
      <c r="Q19090" s="38">
        <f>IF(Colin!$G19090&lt;$B$1,Colin!$I19090,0)</f>
        <v>0</v>
      </c>
    </row>
    <row r="19091" spans="12:17" x14ac:dyDescent="0.25">
      <c r="L19091" s="38">
        <f>IF(AND(Colin!$G19091=$B$1,Colin!$H19091=$C$3),Colin!$I19091,)</f>
        <v>0</v>
      </c>
      <c r="M19091" s="38">
        <f>IF(AND(Colin!$G19091=$B$1,Colin!$H19091&lt;=$C$3),Colin!$I19091,)</f>
        <v>0</v>
      </c>
      <c r="N19091" s="38">
        <f>IF(AND(Colin!$G19091=$B$2,Colin!$H19091=$C$3),Colin!$I19091,)</f>
        <v>0</v>
      </c>
      <c r="O19091" s="38">
        <f>IF(AND(Colin!$G19091=$B$2,Colin!$H19091&lt;=$C$3),Colin!$I19091,)</f>
        <v>0</v>
      </c>
      <c r="P19091" s="38">
        <f>IF(Colin!$G19091&lt;$B$2,Colin!$I19091,0)</f>
        <v>0</v>
      </c>
      <c r="Q19091" s="38">
        <f>IF(Colin!$G19091&lt;$B$1,Colin!$I19091,0)</f>
        <v>0</v>
      </c>
    </row>
    <row r="19092" spans="12:17" x14ac:dyDescent="0.25">
      <c r="L19092" s="38">
        <f>IF(AND(Colin!$G19092=$B$1,Colin!$H19092=$C$3),Colin!$I19092,)</f>
        <v>0</v>
      </c>
      <c r="M19092" s="38">
        <f>IF(AND(Colin!$G19092=$B$1,Colin!$H19092&lt;=$C$3),Colin!$I19092,)</f>
        <v>0</v>
      </c>
      <c r="N19092" s="38">
        <f>IF(AND(Colin!$G19092=$B$2,Colin!$H19092=$C$3),Colin!$I19092,)</f>
        <v>0</v>
      </c>
      <c r="O19092" s="38">
        <f>IF(AND(Colin!$G19092=$B$2,Colin!$H19092&lt;=$C$3),Colin!$I19092,)</f>
        <v>0</v>
      </c>
      <c r="P19092" s="38">
        <f>IF(Colin!$G19092&lt;$B$2,Colin!$I19092,0)</f>
        <v>0</v>
      </c>
      <c r="Q19092" s="38">
        <f>IF(Colin!$G19092&lt;$B$1,Colin!$I19092,0)</f>
        <v>0</v>
      </c>
    </row>
    <row r="19093" spans="12:17" x14ac:dyDescent="0.25">
      <c r="L19093" s="38">
        <f>IF(AND(Colin!$G19093=$B$1,Colin!$H19093=$C$3),Colin!$I19093,)</f>
        <v>0</v>
      </c>
      <c r="M19093" s="38">
        <f>IF(AND(Colin!$G19093=$B$1,Colin!$H19093&lt;=$C$3),Colin!$I19093,)</f>
        <v>0</v>
      </c>
      <c r="N19093" s="38">
        <f>IF(AND(Colin!$G19093=$B$2,Colin!$H19093=$C$3),Colin!$I19093,)</f>
        <v>0</v>
      </c>
      <c r="O19093" s="38">
        <f>IF(AND(Colin!$G19093=$B$2,Colin!$H19093&lt;=$C$3),Colin!$I19093,)</f>
        <v>0</v>
      </c>
      <c r="P19093" s="38">
        <f>IF(Colin!$G19093&lt;$B$2,Colin!$I19093,0)</f>
        <v>0</v>
      </c>
      <c r="Q19093" s="38">
        <f>IF(Colin!$G19093&lt;$B$1,Colin!$I19093,0)</f>
        <v>0</v>
      </c>
    </row>
    <row r="19094" spans="12:17" x14ac:dyDescent="0.25">
      <c r="L19094" s="38">
        <f>IF(AND(Colin!$G19094=$B$1,Colin!$H19094=$C$3),Colin!$I19094,)</f>
        <v>0</v>
      </c>
      <c r="M19094" s="38">
        <f>IF(AND(Colin!$G19094=$B$1,Colin!$H19094&lt;=$C$3),Colin!$I19094,)</f>
        <v>0</v>
      </c>
      <c r="N19094" s="38">
        <f>IF(AND(Colin!$G19094=$B$2,Colin!$H19094=$C$3),Colin!$I19094,)</f>
        <v>0</v>
      </c>
      <c r="O19094" s="38">
        <f>IF(AND(Colin!$G19094=$B$2,Colin!$H19094&lt;=$C$3),Colin!$I19094,)</f>
        <v>0</v>
      </c>
      <c r="P19094" s="38">
        <f>IF(Colin!$G19094&lt;$B$2,Colin!$I19094,0)</f>
        <v>0</v>
      </c>
      <c r="Q19094" s="38">
        <f>IF(Colin!$G19094&lt;$B$1,Colin!$I19094,0)</f>
        <v>0</v>
      </c>
    </row>
    <row r="19095" spans="12:17" x14ac:dyDescent="0.25">
      <c r="L19095" s="38">
        <f>IF(AND(Colin!$G19095=$B$1,Colin!$H19095=$C$3),Colin!$I19095,)</f>
        <v>0</v>
      </c>
      <c r="M19095" s="38">
        <f>IF(AND(Colin!$G19095=$B$1,Colin!$H19095&lt;=$C$3),Colin!$I19095,)</f>
        <v>0</v>
      </c>
      <c r="N19095" s="38">
        <f>IF(AND(Colin!$G19095=$B$2,Colin!$H19095=$C$3),Colin!$I19095,)</f>
        <v>0</v>
      </c>
      <c r="O19095" s="38">
        <f>IF(AND(Colin!$G19095=$B$2,Colin!$H19095&lt;=$C$3),Colin!$I19095,)</f>
        <v>0</v>
      </c>
      <c r="P19095" s="38">
        <f>IF(Colin!$G19095&lt;$B$2,Colin!$I19095,0)</f>
        <v>0</v>
      </c>
      <c r="Q19095" s="38">
        <f>IF(Colin!$G19095&lt;$B$1,Colin!$I19095,0)</f>
        <v>0</v>
      </c>
    </row>
    <row r="19096" spans="12:17" x14ac:dyDescent="0.25">
      <c r="L19096" s="38">
        <f>IF(AND(Colin!$G19096=$B$1,Colin!$H19096=$C$3),Colin!$I19096,)</f>
        <v>0</v>
      </c>
      <c r="M19096" s="38">
        <f>IF(AND(Colin!$G19096=$B$1,Colin!$H19096&lt;=$C$3),Colin!$I19096,)</f>
        <v>0</v>
      </c>
      <c r="N19096" s="38">
        <f>IF(AND(Colin!$G19096=$B$2,Colin!$H19096=$C$3),Colin!$I19096,)</f>
        <v>0</v>
      </c>
      <c r="O19096" s="38">
        <f>IF(AND(Colin!$G19096=$B$2,Colin!$H19096&lt;=$C$3),Colin!$I19096,)</f>
        <v>0</v>
      </c>
      <c r="P19096" s="38">
        <f>IF(Colin!$G19096&lt;$B$2,Colin!$I19096,0)</f>
        <v>0</v>
      </c>
      <c r="Q19096" s="38">
        <f>IF(Colin!$G19096&lt;$B$1,Colin!$I19096,0)</f>
        <v>0</v>
      </c>
    </row>
    <row r="19097" spans="12:17" x14ac:dyDescent="0.25">
      <c r="L19097" s="38">
        <f>IF(AND(Colin!$G19097=$B$1,Colin!$H19097=$C$3),Colin!$I19097,)</f>
        <v>0</v>
      </c>
      <c r="M19097" s="38">
        <f>IF(AND(Colin!$G19097=$B$1,Colin!$H19097&lt;=$C$3),Colin!$I19097,)</f>
        <v>0</v>
      </c>
      <c r="N19097" s="38">
        <f>IF(AND(Colin!$G19097=$B$2,Colin!$H19097=$C$3),Colin!$I19097,)</f>
        <v>0</v>
      </c>
      <c r="O19097" s="38">
        <f>IF(AND(Colin!$G19097=$B$2,Colin!$H19097&lt;=$C$3),Colin!$I19097,)</f>
        <v>0</v>
      </c>
      <c r="P19097" s="38">
        <f>IF(Colin!$G19097&lt;$B$2,Colin!$I19097,0)</f>
        <v>0</v>
      </c>
      <c r="Q19097" s="38">
        <f>IF(Colin!$G19097&lt;$B$1,Colin!$I19097,0)</f>
        <v>0</v>
      </c>
    </row>
    <row r="19098" spans="12:17" x14ac:dyDescent="0.25">
      <c r="L19098" s="38">
        <f>IF(AND(Colin!$G19098=$B$1,Colin!$H19098=$C$3),Colin!$I19098,)</f>
        <v>0</v>
      </c>
      <c r="M19098" s="38">
        <f>IF(AND(Colin!$G19098=$B$1,Colin!$H19098&lt;=$C$3),Colin!$I19098,)</f>
        <v>0</v>
      </c>
      <c r="N19098" s="38">
        <f>IF(AND(Colin!$G19098=$B$2,Colin!$H19098=$C$3),Colin!$I19098,)</f>
        <v>0</v>
      </c>
      <c r="O19098" s="38">
        <f>IF(AND(Colin!$G19098=$B$2,Colin!$H19098&lt;=$C$3),Colin!$I19098,)</f>
        <v>0</v>
      </c>
      <c r="P19098" s="38">
        <f>IF(Colin!$G19098&lt;$B$2,Colin!$I19098,0)</f>
        <v>0</v>
      </c>
      <c r="Q19098" s="38">
        <f>IF(Colin!$G19098&lt;$B$1,Colin!$I19098,0)</f>
        <v>0</v>
      </c>
    </row>
    <row r="19099" spans="12:17" x14ac:dyDescent="0.25">
      <c r="L19099" s="38">
        <f>IF(AND(Colin!$G19099=$B$1,Colin!$H19099=$C$3),Colin!$I19099,)</f>
        <v>0</v>
      </c>
      <c r="M19099" s="38">
        <f>IF(AND(Colin!$G19099=$B$1,Colin!$H19099&lt;=$C$3),Colin!$I19099,)</f>
        <v>0</v>
      </c>
      <c r="N19099" s="38">
        <f>IF(AND(Colin!$G19099=$B$2,Colin!$H19099=$C$3),Colin!$I19099,)</f>
        <v>0</v>
      </c>
      <c r="O19099" s="38">
        <f>IF(AND(Colin!$G19099=$B$2,Colin!$H19099&lt;=$C$3),Colin!$I19099,)</f>
        <v>0</v>
      </c>
      <c r="P19099" s="38">
        <f>IF(Colin!$G19099&lt;$B$2,Colin!$I19099,0)</f>
        <v>0</v>
      </c>
      <c r="Q19099" s="38">
        <f>IF(Colin!$G19099&lt;$B$1,Colin!$I19099,0)</f>
        <v>0</v>
      </c>
    </row>
    <row r="19100" spans="12:17" x14ac:dyDescent="0.25">
      <c r="L19100" s="38">
        <f>IF(AND(Colin!$G19100=$B$1,Colin!$H19100=$C$3),Colin!$I19100,)</f>
        <v>0</v>
      </c>
      <c r="M19100" s="38">
        <f>IF(AND(Colin!$G19100=$B$1,Colin!$H19100&lt;=$C$3),Colin!$I19100,)</f>
        <v>0</v>
      </c>
      <c r="N19100" s="38">
        <f>IF(AND(Colin!$G19100=$B$2,Colin!$H19100=$C$3),Colin!$I19100,)</f>
        <v>0</v>
      </c>
      <c r="O19100" s="38">
        <f>IF(AND(Colin!$G19100=$B$2,Colin!$H19100&lt;=$C$3),Colin!$I19100,)</f>
        <v>0</v>
      </c>
      <c r="P19100" s="38">
        <f>IF(Colin!$G19100&lt;$B$2,Colin!$I19100,0)</f>
        <v>0</v>
      </c>
      <c r="Q19100" s="38">
        <f>IF(Colin!$G19100&lt;$B$1,Colin!$I19100,0)</f>
        <v>0</v>
      </c>
    </row>
    <row r="19101" spans="12:17" x14ac:dyDescent="0.25">
      <c r="L19101" s="38">
        <f>IF(AND(Colin!$G19101=$B$1,Colin!$H19101=$C$3),Colin!$I19101,)</f>
        <v>0</v>
      </c>
      <c r="M19101" s="38">
        <f>IF(AND(Colin!$G19101=$B$1,Colin!$H19101&lt;=$C$3),Colin!$I19101,)</f>
        <v>0</v>
      </c>
      <c r="N19101" s="38">
        <f>IF(AND(Colin!$G19101=$B$2,Colin!$H19101=$C$3),Colin!$I19101,)</f>
        <v>0</v>
      </c>
      <c r="O19101" s="38">
        <f>IF(AND(Colin!$G19101=$B$2,Colin!$H19101&lt;=$C$3),Colin!$I19101,)</f>
        <v>0</v>
      </c>
      <c r="P19101" s="38">
        <f>IF(Colin!$G19101&lt;$B$2,Colin!$I19101,0)</f>
        <v>0</v>
      </c>
      <c r="Q19101" s="38">
        <f>IF(Colin!$G19101&lt;$B$1,Colin!$I19101,0)</f>
        <v>0</v>
      </c>
    </row>
    <row r="19102" spans="12:17" x14ac:dyDescent="0.25">
      <c r="L19102" s="38">
        <f>IF(AND(Colin!$G19102=$B$1,Colin!$H19102=$C$3),Colin!$I19102,)</f>
        <v>0</v>
      </c>
      <c r="M19102" s="38">
        <f>IF(AND(Colin!$G19102=$B$1,Colin!$H19102&lt;=$C$3),Colin!$I19102,)</f>
        <v>0</v>
      </c>
      <c r="N19102" s="38">
        <f>IF(AND(Colin!$G19102=$B$2,Colin!$H19102=$C$3),Colin!$I19102,)</f>
        <v>0</v>
      </c>
      <c r="O19102" s="38">
        <f>IF(AND(Colin!$G19102=$B$2,Colin!$H19102&lt;=$C$3),Colin!$I19102,)</f>
        <v>0</v>
      </c>
      <c r="P19102" s="38">
        <f>IF(Colin!$G19102&lt;$B$2,Colin!$I19102,0)</f>
        <v>0</v>
      </c>
      <c r="Q19102" s="38">
        <f>IF(Colin!$G19102&lt;$B$1,Colin!$I19102,0)</f>
        <v>0</v>
      </c>
    </row>
    <row r="19103" spans="12:17" x14ac:dyDescent="0.25">
      <c r="L19103" s="38">
        <f>IF(AND(Colin!$G19103=$B$1,Colin!$H19103=$C$3),Colin!$I19103,)</f>
        <v>0</v>
      </c>
      <c r="M19103" s="38">
        <f>IF(AND(Colin!$G19103=$B$1,Colin!$H19103&lt;=$C$3),Colin!$I19103,)</f>
        <v>0</v>
      </c>
      <c r="N19103" s="38">
        <f>IF(AND(Colin!$G19103=$B$2,Colin!$H19103=$C$3),Colin!$I19103,)</f>
        <v>0</v>
      </c>
      <c r="O19103" s="38">
        <f>IF(AND(Colin!$G19103=$B$2,Colin!$H19103&lt;=$C$3),Colin!$I19103,)</f>
        <v>0</v>
      </c>
      <c r="P19103" s="38">
        <f>IF(Colin!$G19103&lt;$B$2,Colin!$I19103,0)</f>
        <v>0</v>
      </c>
      <c r="Q19103" s="38">
        <f>IF(Colin!$G19103&lt;$B$1,Colin!$I19103,0)</f>
        <v>0</v>
      </c>
    </row>
    <row r="19104" spans="12:17" x14ac:dyDescent="0.25">
      <c r="L19104" s="38">
        <f>IF(AND(Colin!$G19104=$B$1,Colin!$H19104=$C$3),Colin!$I19104,)</f>
        <v>0</v>
      </c>
      <c r="M19104" s="38">
        <f>IF(AND(Colin!$G19104=$B$1,Colin!$H19104&lt;=$C$3),Colin!$I19104,)</f>
        <v>0</v>
      </c>
      <c r="N19104" s="38">
        <f>IF(AND(Colin!$G19104=$B$2,Colin!$H19104=$C$3),Colin!$I19104,)</f>
        <v>0</v>
      </c>
      <c r="O19104" s="38">
        <f>IF(AND(Colin!$G19104=$B$2,Colin!$H19104&lt;=$C$3),Colin!$I19104,)</f>
        <v>0</v>
      </c>
      <c r="P19104" s="38">
        <f>IF(Colin!$G19104&lt;$B$2,Colin!$I19104,0)</f>
        <v>0</v>
      </c>
      <c r="Q19104" s="38">
        <f>IF(Colin!$G19104&lt;$B$1,Colin!$I19104,0)</f>
        <v>0</v>
      </c>
    </row>
    <row r="19105" spans="12:17" x14ac:dyDescent="0.25">
      <c r="L19105" s="38">
        <f>IF(AND(Colin!$G19105=$B$1,Colin!$H19105=$C$3),Colin!$I19105,)</f>
        <v>0</v>
      </c>
      <c r="M19105" s="38">
        <f>IF(AND(Colin!$G19105=$B$1,Colin!$H19105&lt;=$C$3),Colin!$I19105,)</f>
        <v>0</v>
      </c>
      <c r="N19105" s="38">
        <f>IF(AND(Colin!$G19105=$B$2,Colin!$H19105=$C$3),Colin!$I19105,)</f>
        <v>0</v>
      </c>
      <c r="O19105" s="38">
        <f>IF(AND(Colin!$G19105=$B$2,Colin!$H19105&lt;=$C$3),Colin!$I19105,)</f>
        <v>0</v>
      </c>
      <c r="P19105" s="38">
        <f>IF(Colin!$G19105&lt;$B$2,Colin!$I19105,0)</f>
        <v>0</v>
      </c>
      <c r="Q19105" s="38">
        <f>IF(Colin!$G19105&lt;$B$1,Colin!$I19105,0)</f>
        <v>0</v>
      </c>
    </row>
    <row r="19106" spans="12:17" x14ac:dyDescent="0.25">
      <c r="L19106" s="38">
        <f>IF(AND(Colin!$G19106=$B$1,Colin!$H19106=$C$3),Colin!$I19106,)</f>
        <v>0</v>
      </c>
      <c r="M19106" s="38">
        <f>IF(AND(Colin!$G19106=$B$1,Colin!$H19106&lt;=$C$3),Colin!$I19106,)</f>
        <v>0</v>
      </c>
      <c r="N19106" s="38">
        <f>IF(AND(Colin!$G19106=$B$2,Colin!$H19106=$C$3),Colin!$I19106,)</f>
        <v>0</v>
      </c>
      <c r="O19106" s="38">
        <f>IF(AND(Colin!$G19106=$B$2,Colin!$H19106&lt;=$C$3),Colin!$I19106,)</f>
        <v>0</v>
      </c>
      <c r="P19106" s="38">
        <f>IF(Colin!$G19106&lt;$B$2,Colin!$I19106,0)</f>
        <v>0</v>
      </c>
      <c r="Q19106" s="38">
        <f>IF(Colin!$G19106&lt;$B$1,Colin!$I19106,0)</f>
        <v>0</v>
      </c>
    </row>
    <row r="19107" spans="12:17" x14ac:dyDescent="0.25">
      <c r="L19107" s="38">
        <f>IF(AND(Colin!$G19107=$B$1,Colin!$H19107=$C$3),Colin!$I19107,)</f>
        <v>0</v>
      </c>
      <c r="M19107" s="38">
        <f>IF(AND(Colin!$G19107=$B$1,Colin!$H19107&lt;=$C$3),Colin!$I19107,)</f>
        <v>0</v>
      </c>
      <c r="N19107" s="38">
        <f>IF(AND(Colin!$G19107=$B$2,Colin!$H19107=$C$3),Colin!$I19107,)</f>
        <v>0</v>
      </c>
      <c r="O19107" s="38">
        <f>IF(AND(Colin!$G19107=$B$2,Colin!$H19107&lt;=$C$3),Colin!$I19107,)</f>
        <v>0</v>
      </c>
      <c r="P19107" s="38">
        <f>IF(Colin!$G19107&lt;$B$2,Colin!$I19107,0)</f>
        <v>0</v>
      </c>
      <c r="Q19107" s="38">
        <f>IF(Colin!$G19107&lt;$B$1,Colin!$I19107,0)</f>
        <v>0</v>
      </c>
    </row>
    <row r="19108" spans="12:17" x14ac:dyDescent="0.25">
      <c r="L19108" s="38">
        <f>IF(AND(Colin!$G19108=$B$1,Colin!$H19108=$C$3),Colin!$I19108,)</f>
        <v>0</v>
      </c>
      <c r="M19108" s="38">
        <f>IF(AND(Colin!$G19108=$B$1,Colin!$H19108&lt;=$C$3),Colin!$I19108,)</f>
        <v>0</v>
      </c>
      <c r="N19108" s="38">
        <f>IF(AND(Colin!$G19108=$B$2,Colin!$H19108=$C$3),Colin!$I19108,)</f>
        <v>0</v>
      </c>
      <c r="O19108" s="38">
        <f>IF(AND(Colin!$G19108=$B$2,Colin!$H19108&lt;=$C$3),Colin!$I19108,)</f>
        <v>0</v>
      </c>
      <c r="P19108" s="38">
        <f>IF(Colin!$G19108&lt;$B$2,Colin!$I19108,0)</f>
        <v>0</v>
      </c>
      <c r="Q19108" s="38">
        <f>IF(Colin!$G19108&lt;$B$1,Colin!$I19108,0)</f>
        <v>0</v>
      </c>
    </row>
    <row r="19109" spans="12:17" x14ac:dyDescent="0.25">
      <c r="L19109" s="38">
        <f>IF(AND(Colin!$G19109=$B$1,Colin!$H19109=$C$3),Colin!$I19109,)</f>
        <v>0</v>
      </c>
      <c r="M19109" s="38">
        <f>IF(AND(Colin!$G19109=$B$1,Colin!$H19109&lt;=$C$3),Colin!$I19109,)</f>
        <v>0</v>
      </c>
      <c r="N19109" s="38">
        <f>IF(AND(Colin!$G19109=$B$2,Colin!$H19109=$C$3),Colin!$I19109,)</f>
        <v>0</v>
      </c>
      <c r="O19109" s="38">
        <f>IF(AND(Colin!$G19109=$B$2,Colin!$H19109&lt;=$C$3),Colin!$I19109,)</f>
        <v>0</v>
      </c>
      <c r="P19109" s="38">
        <f>IF(Colin!$G19109&lt;$B$2,Colin!$I19109,0)</f>
        <v>0</v>
      </c>
      <c r="Q19109" s="38">
        <f>IF(Colin!$G19109&lt;$B$1,Colin!$I19109,0)</f>
        <v>0</v>
      </c>
    </row>
    <row r="19110" spans="12:17" x14ac:dyDescent="0.25">
      <c r="L19110" s="38">
        <f>IF(AND(Colin!$G19110=$B$1,Colin!$H19110=$C$3),Colin!$I19110,)</f>
        <v>0</v>
      </c>
      <c r="M19110" s="38">
        <f>IF(AND(Colin!$G19110=$B$1,Colin!$H19110&lt;=$C$3),Colin!$I19110,)</f>
        <v>0</v>
      </c>
      <c r="N19110" s="38">
        <f>IF(AND(Colin!$G19110=$B$2,Colin!$H19110=$C$3),Colin!$I19110,)</f>
        <v>0</v>
      </c>
      <c r="O19110" s="38">
        <f>IF(AND(Colin!$G19110=$B$2,Colin!$H19110&lt;=$C$3),Colin!$I19110,)</f>
        <v>0</v>
      </c>
      <c r="P19110" s="38">
        <f>IF(Colin!$G19110&lt;$B$2,Colin!$I19110,0)</f>
        <v>0</v>
      </c>
      <c r="Q19110" s="38">
        <f>IF(Colin!$G19110&lt;$B$1,Colin!$I19110,0)</f>
        <v>0</v>
      </c>
    </row>
    <row r="19111" spans="12:17" x14ac:dyDescent="0.25">
      <c r="L19111" s="38">
        <f>IF(AND(Colin!$G19111=$B$1,Colin!$H19111=$C$3),Colin!$I19111,)</f>
        <v>0</v>
      </c>
      <c r="M19111" s="38">
        <f>IF(AND(Colin!$G19111=$B$1,Colin!$H19111&lt;=$C$3),Colin!$I19111,)</f>
        <v>0</v>
      </c>
      <c r="N19111" s="38">
        <f>IF(AND(Colin!$G19111=$B$2,Colin!$H19111=$C$3),Colin!$I19111,)</f>
        <v>0</v>
      </c>
      <c r="O19111" s="38">
        <f>IF(AND(Colin!$G19111=$B$2,Colin!$H19111&lt;=$C$3),Colin!$I19111,)</f>
        <v>0</v>
      </c>
      <c r="P19111" s="38">
        <f>IF(Colin!$G19111&lt;$B$2,Colin!$I19111,0)</f>
        <v>0</v>
      </c>
      <c r="Q19111" s="38">
        <f>IF(Colin!$G19111&lt;$B$1,Colin!$I19111,0)</f>
        <v>0</v>
      </c>
    </row>
    <row r="19112" spans="12:17" x14ac:dyDescent="0.25">
      <c r="L19112" s="38">
        <f>IF(AND(Colin!$G19112=$B$1,Colin!$H19112=$C$3),Colin!$I19112,)</f>
        <v>0</v>
      </c>
      <c r="M19112" s="38">
        <f>IF(AND(Colin!$G19112=$B$1,Colin!$H19112&lt;=$C$3),Colin!$I19112,)</f>
        <v>0</v>
      </c>
      <c r="N19112" s="38">
        <f>IF(AND(Colin!$G19112=$B$2,Colin!$H19112=$C$3),Colin!$I19112,)</f>
        <v>0</v>
      </c>
      <c r="O19112" s="38">
        <f>IF(AND(Colin!$G19112=$B$2,Colin!$H19112&lt;=$C$3),Colin!$I19112,)</f>
        <v>0</v>
      </c>
      <c r="P19112" s="38">
        <f>IF(Colin!$G19112&lt;$B$2,Colin!$I19112,0)</f>
        <v>0</v>
      </c>
      <c r="Q19112" s="38">
        <f>IF(Colin!$G19112&lt;$B$1,Colin!$I19112,0)</f>
        <v>0</v>
      </c>
    </row>
    <row r="19113" spans="12:17" x14ac:dyDescent="0.25">
      <c r="L19113" s="38">
        <f>IF(AND(Colin!$G19113=$B$1,Colin!$H19113=$C$3),Colin!$I19113,)</f>
        <v>0</v>
      </c>
      <c r="M19113" s="38">
        <f>IF(AND(Colin!$G19113=$B$1,Colin!$H19113&lt;=$C$3),Colin!$I19113,)</f>
        <v>0</v>
      </c>
      <c r="N19113" s="38">
        <f>IF(AND(Colin!$G19113=$B$2,Colin!$H19113=$C$3),Colin!$I19113,)</f>
        <v>0</v>
      </c>
      <c r="O19113" s="38">
        <f>IF(AND(Colin!$G19113=$B$2,Colin!$H19113&lt;=$C$3),Colin!$I19113,)</f>
        <v>0</v>
      </c>
      <c r="P19113" s="38">
        <f>IF(Colin!$G19113&lt;$B$2,Colin!$I19113,0)</f>
        <v>0</v>
      </c>
      <c r="Q19113" s="38">
        <f>IF(Colin!$G19113&lt;$B$1,Colin!$I19113,0)</f>
        <v>0</v>
      </c>
    </row>
    <row r="19114" spans="12:17" x14ac:dyDescent="0.25">
      <c r="L19114" s="38">
        <f>IF(AND(Colin!$G19114=$B$1,Colin!$H19114=$C$3),Colin!$I19114,)</f>
        <v>0</v>
      </c>
      <c r="M19114" s="38">
        <f>IF(AND(Colin!$G19114=$B$1,Colin!$H19114&lt;=$C$3),Colin!$I19114,)</f>
        <v>0</v>
      </c>
      <c r="N19114" s="38">
        <f>IF(AND(Colin!$G19114=$B$2,Colin!$H19114=$C$3),Colin!$I19114,)</f>
        <v>0</v>
      </c>
      <c r="O19114" s="38">
        <f>IF(AND(Colin!$G19114=$B$2,Colin!$H19114&lt;=$C$3),Colin!$I19114,)</f>
        <v>0</v>
      </c>
      <c r="P19114" s="38">
        <f>IF(Colin!$G19114&lt;$B$2,Colin!$I19114,0)</f>
        <v>0</v>
      </c>
      <c r="Q19114" s="38">
        <f>IF(Colin!$G19114&lt;$B$1,Colin!$I19114,0)</f>
        <v>0</v>
      </c>
    </row>
    <row r="19115" spans="12:17" x14ac:dyDescent="0.25">
      <c r="L19115" s="38">
        <f>IF(AND(Colin!$G19115=$B$1,Colin!$H19115=$C$3),Colin!$I19115,)</f>
        <v>0</v>
      </c>
      <c r="M19115" s="38">
        <f>IF(AND(Colin!$G19115=$B$1,Colin!$H19115&lt;=$C$3),Colin!$I19115,)</f>
        <v>0</v>
      </c>
      <c r="N19115" s="38">
        <f>IF(AND(Colin!$G19115=$B$2,Colin!$H19115=$C$3),Colin!$I19115,)</f>
        <v>0</v>
      </c>
      <c r="O19115" s="38">
        <f>IF(AND(Colin!$G19115=$B$2,Colin!$H19115&lt;=$C$3),Colin!$I19115,)</f>
        <v>0</v>
      </c>
      <c r="P19115" s="38">
        <f>IF(Colin!$G19115&lt;$B$2,Colin!$I19115,0)</f>
        <v>0</v>
      </c>
      <c r="Q19115" s="38">
        <f>IF(Colin!$G19115&lt;$B$1,Colin!$I19115,0)</f>
        <v>0</v>
      </c>
    </row>
    <row r="19116" spans="12:17" x14ac:dyDescent="0.25">
      <c r="L19116" s="38">
        <f>IF(AND(Colin!$G19116=$B$1,Colin!$H19116=$C$3),Colin!$I19116,)</f>
        <v>0</v>
      </c>
      <c r="M19116" s="38">
        <f>IF(AND(Colin!$G19116=$B$1,Colin!$H19116&lt;=$C$3),Colin!$I19116,)</f>
        <v>0</v>
      </c>
      <c r="N19116" s="38">
        <f>IF(AND(Colin!$G19116=$B$2,Colin!$H19116=$C$3),Colin!$I19116,)</f>
        <v>0</v>
      </c>
      <c r="O19116" s="38">
        <f>IF(AND(Colin!$G19116=$B$2,Colin!$H19116&lt;=$C$3),Colin!$I19116,)</f>
        <v>0</v>
      </c>
      <c r="P19116" s="38">
        <f>IF(Colin!$G19116&lt;$B$2,Colin!$I19116,0)</f>
        <v>0</v>
      </c>
      <c r="Q19116" s="38">
        <f>IF(Colin!$G19116&lt;$B$1,Colin!$I19116,0)</f>
        <v>0</v>
      </c>
    </row>
    <row r="19117" spans="12:17" x14ac:dyDescent="0.25">
      <c r="L19117" s="38">
        <f>IF(AND(Colin!$G19117=$B$1,Colin!$H19117=$C$3),Colin!$I19117,)</f>
        <v>0</v>
      </c>
      <c r="M19117" s="38">
        <f>IF(AND(Colin!$G19117=$B$1,Colin!$H19117&lt;=$C$3),Colin!$I19117,)</f>
        <v>0</v>
      </c>
      <c r="N19117" s="38">
        <f>IF(AND(Colin!$G19117=$B$2,Colin!$H19117=$C$3),Colin!$I19117,)</f>
        <v>0</v>
      </c>
      <c r="O19117" s="38">
        <f>IF(AND(Colin!$G19117=$B$2,Colin!$H19117&lt;=$C$3),Colin!$I19117,)</f>
        <v>0</v>
      </c>
      <c r="P19117" s="38">
        <f>IF(Colin!$G19117&lt;$B$2,Colin!$I19117,0)</f>
        <v>0</v>
      </c>
      <c r="Q19117" s="38">
        <f>IF(Colin!$G19117&lt;$B$1,Colin!$I19117,0)</f>
        <v>0</v>
      </c>
    </row>
    <row r="19118" spans="12:17" x14ac:dyDescent="0.25">
      <c r="L19118" s="38">
        <f>IF(AND(Colin!$G19118=$B$1,Colin!$H19118=$C$3),Colin!$I19118,)</f>
        <v>0</v>
      </c>
      <c r="M19118" s="38">
        <f>IF(AND(Colin!$G19118=$B$1,Colin!$H19118&lt;=$C$3),Colin!$I19118,)</f>
        <v>0</v>
      </c>
      <c r="N19118" s="38">
        <f>IF(AND(Colin!$G19118=$B$2,Colin!$H19118=$C$3),Colin!$I19118,)</f>
        <v>0</v>
      </c>
      <c r="O19118" s="38">
        <f>IF(AND(Colin!$G19118=$B$2,Colin!$H19118&lt;=$C$3),Colin!$I19118,)</f>
        <v>0</v>
      </c>
      <c r="P19118" s="38">
        <f>IF(Colin!$G19118&lt;$B$2,Colin!$I19118,0)</f>
        <v>0</v>
      </c>
      <c r="Q19118" s="38">
        <f>IF(Colin!$G19118&lt;$B$1,Colin!$I19118,0)</f>
        <v>0</v>
      </c>
    </row>
    <row r="19119" spans="12:17" x14ac:dyDescent="0.25">
      <c r="L19119" s="38">
        <f>IF(AND(Colin!$G19119=$B$1,Colin!$H19119=$C$3),Colin!$I19119,)</f>
        <v>0</v>
      </c>
      <c r="M19119" s="38">
        <f>IF(AND(Colin!$G19119=$B$1,Colin!$H19119&lt;=$C$3),Colin!$I19119,)</f>
        <v>0</v>
      </c>
      <c r="N19119" s="38">
        <f>IF(AND(Colin!$G19119=$B$2,Colin!$H19119=$C$3),Colin!$I19119,)</f>
        <v>0</v>
      </c>
      <c r="O19119" s="38">
        <f>IF(AND(Colin!$G19119=$B$2,Colin!$H19119&lt;=$C$3),Colin!$I19119,)</f>
        <v>0</v>
      </c>
      <c r="P19119" s="38">
        <f>IF(Colin!$G19119&lt;$B$2,Colin!$I19119,0)</f>
        <v>0</v>
      </c>
      <c r="Q19119" s="38">
        <f>IF(Colin!$G19119&lt;$B$1,Colin!$I19119,0)</f>
        <v>0</v>
      </c>
    </row>
    <row r="19120" spans="12:17" x14ac:dyDescent="0.25">
      <c r="L19120" s="38">
        <f>IF(AND(Colin!$G19120=$B$1,Colin!$H19120=$C$3),Colin!$I19120,)</f>
        <v>0</v>
      </c>
      <c r="M19120" s="38">
        <f>IF(AND(Colin!$G19120=$B$1,Colin!$H19120&lt;=$C$3),Colin!$I19120,)</f>
        <v>0</v>
      </c>
      <c r="N19120" s="38">
        <f>IF(AND(Colin!$G19120=$B$2,Colin!$H19120=$C$3),Colin!$I19120,)</f>
        <v>0</v>
      </c>
      <c r="O19120" s="38">
        <f>IF(AND(Colin!$G19120=$B$2,Colin!$H19120&lt;=$C$3),Colin!$I19120,)</f>
        <v>0</v>
      </c>
      <c r="P19120" s="38">
        <f>IF(Colin!$G19120&lt;$B$2,Colin!$I19120,0)</f>
        <v>0</v>
      </c>
      <c r="Q19120" s="38">
        <f>IF(Colin!$G19120&lt;$B$1,Colin!$I19120,0)</f>
        <v>0</v>
      </c>
    </row>
    <row r="19121" spans="12:17" x14ac:dyDescent="0.25">
      <c r="L19121" s="38">
        <f>IF(AND(Colin!$G19121=$B$1,Colin!$H19121=$C$3),Colin!$I19121,)</f>
        <v>0</v>
      </c>
      <c r="M19121" s="38">
        <f>IF(AND(Colin!$G19121=$B$1,Colin!$H19121&lt;=$C$3),Colin!$I19121,)</f>
        <v>0</v>
      </c>
      <c r="N19121" s="38">
        <f>IF(AND(Colin!$G19121=$B$2,Colin!$H19121=$C$3),Colin!$I19121,)</f>
        <v>0</v>
      </c>
      <c r="O19121" s="38">
        <f>IF(AND(Colin!$G19121=$B$2,Colin!$H19121&lt;=$C$3),Colin!$I19121,)</f>
        <v>0</v>
      </c>
      <c r="P19121" s="38">
        <f>IF(Colin!$G19121&lt;$B$2,Colin!$I19121,0)</f>
        <v>0</v>
      </c>
      <c r="Q19121" s="38">
        <f>IF(Colin!$G19121&lt;$B$1,Colin!$I19121,0)</f>
        <v>0</v>
      </c>
    </row>
    <row r="19122" spans="12:17" x14ac:dyDescent="0.25">
      <c r="L19122" s="38">
        <f>IF(AND(Colin!$G19122=$B$1,Colin!$H19122=$C$3),Colin!$I19122,)</f>
        <v>0</v>
      </c>
      <c r="M19122" s="38">
        <f>IF(AND(Colin!$G19122=$B$1,Colin!$H19122&lt;=$C$3),Colin!$I19122,)</f>
        <v>0</v>
      </c>
      <c r="N19122" s="38">
        <f>IF(AND(Colin!$G19122=$B$2,Colin!$H19122=$C$3),Colin!$I19122,)</f>
        <v>0</v>
      </c>
      <c r="O19122" s="38">
        <f>IF(AND(Colin!$G19122=$B$2,Colin!$H19122&lt;=$C$3),Colin!$I19122,)</f>
        <v>0</v>
      </c>
      <c r="P19122" s="38">
        <f>IF(Colin!$G19122&lt;$B$2,Colin!$I19122,0)</f>
        <v>0</v>
      </c>
      <c r="Q19122" s="38">
        <f>IF(Colin!$G19122&lt;$B$1,Colin!$I19122,0)</f>
        <v>0</v>
      </c>
    </row>
    <row r="19123" spans="12:17" x14ac:dyDescent="0.25">
      <c r="L19123" s="38">
        <f>IF(AND(Colin!$G19123=$B$1,Colin!$H19123=$C$3),Colin!$I19123,)</f>
        <v>0</v>
      </c>
      <c r="M19123" s="38">
        <f>IF(AND(Colin!$G19123=$B$1,Colin!$H19123&lt;=$C$3),Colin!$I19123,)</f>
        <v>0</v>
      </c>
      <c r="N19123" s="38">
        <f>IF(AND(Colin!$G19123=$B$2,Colin!$H19123=$C$3),Colin!$I19123,)</f>
        <v>0</v>
      </c>
      <c r="O19123" s="38">
        <f>IF(AND(Colin!$G19123=$B$2,Colin!$H19123&lt;=$C$3),Colin!$I19123,)</f>
        <v>0</v>
      </c>
      <c r="P19123" s="38">
        <f>IF(Colin!$G19123&lt;$B$2,Colin!$I19123,0)</f>
        <v>0</v>
      </c>
      <c r="Q19123" s="38">
        <f>IF(Colin!$G19123&lt;$B$1,Colin!$I19123,0)</f>
        <v>0</v>
      </c>
    </row>
    <row r="19124" spans="12:17" x14ac:dyDescent="0.25">
      <c r="L19124" s="38">
        <f>IF(AND(Colin!$G19124=$B$1,Colin!$H19124=$C$3),Colin!$I19124,)</f>
        <v>0</v>
      </c>
      <c r="M19124" s="38">
        <f>IF(AND(Colin!$G19124=$B$1,Colin!$H19124&lt;=$C$3),Colin!$I19124,)</f>
        <v>0</v>
      </c>
      <c r="N19124" s="38">
        <f>IF(AND(Colin!$G19124=$B$2,Colin!$H19124=$C$3),Colin!$I19124,)</f>
        <v>0</v>
      </c>
      <c r="O19124" s="38">
        <f>IF(AND(Colin!$G19124=$B$2,Colin!$H19124&lt;=$C$3),Colin!$I19124,)</f>
        <v>0</v>
      </c>
      <c r="P19124" s="38">
        <f>IF(Colin!$G19124&lt;$B$2,Colin!$I19124,0)</f>
        <v>0</v>
      </c>
      <c r="Q19124" s="38">
        <f>IF(Colin!$G19124&lt;$B$1,Colin!$I19124,0)</f>
        <v>0</v>
      </c>
    </row>
    <row r="19125" spans="12:17" x14ac:dyDescent="0.25">
      <c r="L19125" s="38">
        <f>IF(AND(Colin!$G19125=$B$1,Colin!$H19125=$C$3),Colin!$I19125,)</f>
        <v>0</v>
      </c>
      <c r="M19125" s="38">
        <f>IF(AND(Colin!$G19125=$B$1,Colin!$H19125&lt;=$C$3),Colin!$I19125,)</f>
        <v>0</v>
      </c>
      <c r="N19125" s="38">
        <f>IF(AND(Colin!$G19125=$B$2,Colin!$H19125=$C$3),Colin!$I19125,)</f>
        <v>0</v>
      </c>
      <c r="O19125" s="38">
        <f>IF(AND(Colin!$G19125=$B$2,Colin!$H19125&lt;=$C$3),Colin!$I19125,)</f>
        <v>0</v>
      </c>
      <c r="P19125" s="38">
        <f>IF(Colin!$G19125&lt;$B$2,Colin!$I19125,0)</f>
        <v>0</v>
      </c>
      <c r="Q19125" s="38">
        <f>IF(Colin!$G19125&lt;$B$1,Colin!$I19125,0)</f>
        <v>0</v>
      </c>
    </row>
    <row r="19126" spans="12:17" x14ac:dyDescent="0.25">
      <c r="L19126" s="38">
        <f>IF(AND(Colin!$G19126=$B$1,Colin!$H19126=$C$3),Colin!$I19126,)</f>
        <v>0</v>
      </c>
      <c r="M19126" s="38">
        <f>IF(AND(Colin!$G19126=$B$1,Colin!$H19126&lt;=$C$3),Colin!$I19126,)</f>
        <v>0</v>
      </c>
      <c r="N19126" s="38">
        <f>IF(AND(Colin!$G19126=$B$2,Colin!$H19126=$C$3),Colin!$I19126,)</f>
        <v>0</v>
      </c>
      <c r="O19126" s="38">
        <f>IF(AND(Colin!$G19126=$B$2,Colin!$H19126&lt;=$C$3),Colin!$I19126,)</f>
        <v>0</v>
      </c>
      <c r="P19126" s="38">
        <f>IF(Colin!$G19126&lt;$B$2,Colin!$I19126,0)</f>
        <v>0</v>
      </c>
      <c r="Q19126" s="38">
        <f>IF(Colin!$G19126&lt;$B$1,Colin!$I19126,0)</f>
        <v>0</v>
      </c>
    </row>
    <row r="19127" spans="12:17" x14ac:dyDescent="0.25">
      <c r="L19127" s="38">
        <f>IF(AND(Colin!$G19127=$B$1,Colin!$H19127=$C$3),Colin!$I19127,)</f>
        <v>0</v>
      </c>
      <c r="M19127" s="38">
        <f>IF(AND(Colin!$G19127=$B$1,Colin!$H19127&lt;=$C$3),Colin!$I19127,)</f>
        <v>0</v>
      </c>
      <c r="N19127" s="38">
        <f>IF(AND(Colin!$G19127=$B$2,Colin!$H19127=$C$3),Colin!$I19127,)</f>
        <v>0</v>
      </c>
      <c r="O19127" s="38">
        <f>IF(AND(Colin!$G19127=$B$2,Colin!$H19127&lt;=$C$3),Colin!$I19127,)</f>
        <v>0</v>
      </c>
      <c r="P19127" s="38">
        <f>IF(Colin!$G19127&lt;$B$2,Colin!$I19127,0)</f>
        <v>0</v>
      </c>
      <c r="Q19127" s="38">
        <f>IF(Colin!$G19127&lt;$B$1,Colin!$I19127,0)</f>
        <v>0</v>
      </c>
    </row>
    <row r="19128" spans="12:17" x14ac:dyDescent="0.25">
      <c r="L19128" s="38">
        <f>IF(AND(Colin!$G19128=$B$1,Colin!$H19128=$C$3),Colin!$I19128,)</f>
        <v>0</v>
      </c>
      <c r="M19128" s="38">
        <f>IF(AND(Colin!$G19128=$B$1,Colin!$H19128&lt;=$C$3),Colin!$I19128,)</f>
        <v>0</v>
      </c>
      <c r="N19128" s="38">
        <f>IF(AND(Colin!$G19128=$B$2,Colin!$H19128=$C$3),Colin!$I19128,)</f>
        <v>0</v>
      </c>
      <c r="O19128" s="38">
        <f>IF(AND(Colin!$G19128=$B$2,Colin!$H19128&lt;=$C$3),Colin!$I19128,)</f>
        <v>0</v>
      </c>
      <c r="P19128" s="38">
        <f>IF(Colin!$G19128&lt;$B$2,Colin!$I19128,0)</f>
        <v>0</v>
      </c>
      <c r="Q19128" s="38">
        <f>IF(Colin!$G19128&lt;$B$1,Colin!$I19128,0)</f>
        <v>0</v>
      </c>
    </row>
    <row r="19129" spans="12:17" x14ac:dyDescent="0.25">
      <c r="L19129" s="38">
        <f>IF(AND(Colin!$G19129=$B$1,Colin!$H19129=$C$3),Colin!$I19129,)</f>
        <v>0</v>
      </c>
      <c r="M19129" s="38">
        <f>IF(AND(Colin!$G19129=$B$1,Colin!$H19129&lt;=$C$3),Colin!$I19129,)</f>
        <v>0</v>
      </c>
      <c r="N19129" s="38">
        <f>IF(AND(Colin!$G19129=$B$2,Colin!$H19129=$C$3),Colin!$I19129,)</f>
        <v>0</v>
      </c>
      <c r="O19129" s="38">
        <f>IF(AND(Colin!$G19129=$B$2,Colin!$H19129&lt;=$C$3),Colin!$I19129,)</f>
        <v>0</v>
      </c>
      <c r="P19129" s="38">
        <f>IF(Colin!$G19129&lt;$B$2,Colin!$I19129,0)</f>
        <v>0</v>
      </c>
      <c r="Q19129" s="38">
        <f>IF(Colin!$G19129&lt;$B$1,Colin!$I19129,0)</f>
        <v>0</v>
      </c>
    </row>
    <row r="19130" spans="12:17" x14ac:dyDescent="0.25">
      <c r="L19130" s="38">
        <f>IF(AND(Colin!$G19130=$B$1,Colin!$H19130=$C$3),Colin!$I19130,)</f>
        <v>0</v>
      </c>
      <c r="M19130" s="38">
        <f>IF(AND(Colin!$G19130=$B$1,Colin!$H19130&lt;=$C$3),Colin!$I19130,)</f>
        <v>0</v>
      </c>
      <c r="N19130" s="38">
        <f>IF(AND(Colin!$G19130=$B$2,Colin!$H19130=$C$3),Colin!$I19130,)</f>
        <v>0</v>
      </c>
      <c r="O19130" s="38">
        <f>IF(AND(Colin!$G19130=$B$2,Colin!$H19130&lt;=$C$3),Colin!$I19130,)</f>
        <v>0</v>
      </c>
      <c r="P19130" s="38">
        <f>IF(Colin!$G19130&lt;$B$2,Colin!$I19130,0)</f>
        <v>0</v>
      </c>
      <c r="Q19130" s="38">
        <f>IF(Colin!$G19130&lt;$B$1,Colin!$I19130,0)</f>
        <v>0</v>
      </c>
    </row>
    <row r="19131" spans="12:17" x14ac:dyDescent="0.25">
      <c r="L19131" s="38">
        <f>IF(AND(Colin!$G19131=$B$1,Colin!$H19131=$C$3),Colin!$I19131,)</f>
        <v>0</v>
      </c>
      <c r="M19131" s="38">
        <f>IF(AND(Colin!$G19131=$B$1,Colin!$H19131&lt;=$C$3),Colin!$I19131,)</f>
        <v>0</v>
      </c>
      <c r="N19131" s="38">
        <f>IF(AND(Colin!$G19131=$B$2,Colin!$H19131=$C$3),Colin!$I19131,)</f>
        <v>0</v>
      </c>
      <c r="O19131" s="38">
        <f>IF(AND(Colin!$G19131=$B$2,Colin!$H19131&lt;=$C$3),Colin!$I19131,)</f>
        <v>0</v>
      </c>
      <c r="P19131" s="38">
        <f>IF(Colin!$G19131&lt;$B$2,Colin!$I19131,0)</f>
        <v>0</v>
      </c>
      <c r="Q19131" s="38">
        <f>IF(Colin!$G19131&lt;$B$1,Colin!$I19131,0)</f>
        <v>0</v>
      </c>
    </row>
    <row r="19132" spans="12:17" x14ac:dyDescent="0.25">
      <c r="L19132" s="38">
        <f>IF(AND(Colin!$G19132=$B$1,Colin!$H19132=$C$3),Colin!$I19132,)</f>
        <v>0</v>
      </c>
      <c r="M19132" s="38">
        <f>IF(AND(Colin!$G19132=$B$1,Colin!$H19132&lt;=$C$3),Colin!$I19132,)</f>
        <v>0</v>
      </c>
      <c r="N19132" s="38">
        <f>IF(AND(Colin!$G19132=$B$2,Colin!$H19132=$C$3),Colin!$I19132,)</f>
        <v>0</v>
      </c>
      <c r="O19132" s="38">
        <f>IF(AND(Colin!$G19132=$B$2,Colin!$H19132&lt;=$C$3),Colin!$I19132,)</f>
        <v>0</v>
      </c>
      <c r="P19132" s="38">
        <f>IF(Colin!$G19132&lt;$B$2,Colin!$I19132,0)</f>
        <v>0</v>
      </c>
      <c r="Q19132" s="38">
        <f>IF(Colin!$G19132&lt;$B$1,Colin!$I19132,0)</f>
        <v>0</v>
      </c>
    </row>
  </sheetData>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F10" sqref="F10"/>
    </sheetView>
  </sheetViews>
  <sheetFormatPr defaultRowHeight="15" x14ac:dyDescent="0.25"/>
  <cols>
    <col min="1" max="1" width="24.140625" customWidth="1"/>
    <col min="3" max="4" width="9.28515625" bestFit="1" customWidth="1"/>
    <col min="5" max="5" width="9.5703125" bestFit="1" customWidth="1"/>
    <col min="6" max="6" width="9.28515625" bestFit="1" customWidth="1"/>
  </cols>
  <sheetData>
    <row r="1" spans="1:7" x14ac:dyDescent="0.25">
      <c r="A1" t="s">
        <v>26</v>
      </c>
    </row>
    <row r="2" spans="1:7" x14ac:dyDescent="0.25">
      <c r="A2" s="67" t="s">
        <v>635</v>
      </c>
      <c r="B2" s="67" t="s">
        <v>205</v>
      </c>
      <c r="C2" s="67" t="s">
        <v>636</v>
      </c>
      <c r="D2" s="67" t="s">
        <v>637</v>
      </c>
      <c r="E2" s="72" t="s">
        <v>619</v>
      </c>
      <c r="F2" s="67" t="s">
        <v>639</v>
      </c>
      <c r="G2" s="67" t="s">
        <v>207</v>
      </c>
    </row>
    <row r="3" spans="1:7" x14ac:dyDescent="0.25">
      <c r="A3" s="68"/>
      <c r="B3" s="68" t="s">
        <v>640</v>
      </c>
      <c r="C3" s="68"/>
      <c r="D3" s="68" t="s">
        <v>641</v>
      </c>
      <c r="E3" s="68"/>
      <c r="F3" s="68" t="s">
        <v>642</v>
      </c>
      <c r="G3" s="68" t="s">
        <v>640</v>
      </c>
    </row>
    <row r="4" spans="1:7" x14ac:dyDescent="0.25">
      <c r="A4" s="69"/>
      <c r="B4" s="69" t="s">
        <v>643</v>
      </c>
      <c r="C4" s="69"/>
      <c r="D4" s="69"/>
      <c r="E4" s="69"/>
      <c r="F4" s="69" t="s">
        <v>51</v>
      </c>
      <c r="G4" s="69" t="s">
        <v>643</v>
      </c>
    </row>
    <row r="5" spans="1:7" x14ac:dyDescent="0.25">
      <c r="A5" s="64"/>
      <c r="B5" s="65" t="s">
        <v>30</v>
      </c>
      <c r="C5" s="65" t="s">
        <v>30</v>
      </c>
      <c r="D5" s="65" t="s">
        <v>30</v>
      </c>
      <c r="E5" s="65" t="s">
        <v>30</v>
      </c>
      <c r="F5" s="65" t="s">
        <v>30</v>
      </c>
      <c r="G5" s="66" t="s">
        <v>30</v>
      </c>
    </row>
    <row r="6" spans="1:7" x14ac:dyDescent="0.25">
      <c r="A6" s="70" t="s">
        <v>644</v>
      </c>
      <c r="B6" s="70">
        <v>1025000</v>
      </c>
      <c r="C6" s="70"/>
      <c r="D6" s="70"/>
      <c r="E6" s="70">
        <v>725000</v>
      </c>
      <c r="F6" s="70"/>
      <c r="G6" s="70">
        <f>B6+C6-D6+E6-F6</f>
        <v>1750000</v>
      </c>
    </row>
    <row r="7" spans="1:7" x14ac:dyDescent="0.25">
      <c r="A7" s="70" t="s">
        <v>645</v>
      </c>
      <c r="B7" s="70">
        <v>2836216</v>
      </c>
      <c r="C7" s="70">
        <f>2470+3873.04</f>
        <v>6343.04</v>
      </c>
      <c r="D7" s="70">
        <f>19070+75419+3024</f>
        <v>97513</v>
      </c>
      <c r="E7" s="70">
        <v>345000</v>
      </c>
      <c r="F7" s="70">
        <v>88435</v>
      </c>
      <c r="G7" s="70">
        <f>B7+C7-D7+E7-F7</f>
        <v>3001611.04</v>
      </c>
    </row>
    <row r="8" spans="1:7" x14ac:dyDescent="0.25">
      <c r="A8" s="70" t="s">
        <v>646</v>
      </c>
      <c r="B8" s="73">
        <v>52613</v>
      </c>
      <c r="C8" s="73">
        <f>28963.38+195.65+485.22</f>
        <v>29644.250000000004</v>
      </c>
      <c r="D8" s="73">
        <f>19+78+183.86</f>
        <v>280.86</v>
      </c>
      <c r="E8" s="70"/>
      <c r="F8" s="73">
        <v>19873.37</v>
      </c>
      <c r="G8" s="73">
        <f>B8+C8-D8+E8-F8</f>
        <v>62103.020000000004</v>
      </c>
    </row>
    <row r="9" spans="1:7" x14ac:dyDescent="0.25">
      <c r="A9" s="70" t="s">
        <v>649</v>
      </c>
      <c r="B9" s="70">
        <v>38692</v>
      </c>
      <c r="C9" s="70">
        <v>1954</v>
      </c>
      <c r="D9" s="70"/>
      <c r="E9" s="70"/>
      <c r="F9" s="70">
        <v>5331</v>
      </c>
      <c r="G9" s="70">
        <f t="shared" ref="G9:G11" si="0">B9+C9-D9+E9-F9</f>
        <v>35315</v>
      </c>
    </row>
    <row r="10" spans="1:7" x14ac:dyDescent="0.25">
      <c r="A10" s="70" t="s">
        <v>647</v>
      </c>
      <c r="B10" s="70">
        <v>75804</v>
      </c>
      <c r="C10" s="70">
        <f>16500+16500+6995+6995+6500+6500</f>
        <v>59990</v>
      </c>
      <c r="D10" s="70">
        <f>309+144+245+8063+8063</f>
        <v>16824</v>
      </c>
      <c r="E10" s="70"/>
      <c r="F10" s="73">
        <v>28119.7</v>
      </c>
      <c r="G10" s="73">
        <f>B10+C10-D10+E10-F10</f>
        <v>90850.3</v>
      </c>
    </row>
    <row r="11" spans="1:7" ht="15.75" thickBot="1" x14ac:dyDescent="0.3">
      <c r="A11" s="67" t="s">
        <v>648</v>
      </c>
      <c r="B11" s="67">
        <f>SUM(B6:B10)</f>
        <v>4028325</v>
      </c>
      <c r="C11" s="73">
        <f t="shared" ref="C11" si="1">SUM(C6:C10)</f>
        <v>97931.290000000008</v>
      </c>
      <c r="D11" s="73">
        <f t="shared" ref="D11" si="2">SUM(D6:D10)</f>
        <v>114617.86</v>
      </c>
      <c r="E11" s="73">
        <f t="shared" ref="E11" si="3">SUM(E6:E10)</f>
        <v>1070000</v>
      </c>
      <c r="F11" s="73">
        <f t="shared" ref="F11" si="4">SUM(F6:F10)</f>
        <v>141759.07</v>
      </c>
      <c r="G11" s="67">
        <f t="shared" si="0"/>
        <v>4939879.3599999994</v>
      </c>
    </row>
    <row r="12" spans="1:7" ht="15.75" thickTop="1" x14ac:dyDescent="0.25">
      <c r="A12" s="71" t="s">
        <v>27</v>
      </c>
      <c r="B12" s="71"/>
      <c r="C12" s="71"/>
      <c r="D12" s="71"/>
      <c r="E12" s="71"/>
      <c r="F12" s="71"/>
      <c r="G12" s="71"/>
    </row>
    <row r="13" spans="1:7" x14ac:dyDescent="0.25">
      <c r="A13" s="67" t="s">
        <v>635</v>
      </c>
      <c r="B13" s="67" t="s">
        <v>205</v>
      </c>
      <c r="C13" s="67" t="s">
        <v>636</v>
      </c>
      <c r="D13" s="67" t="s">
        <v>637</v>
      </c>
      <c r="E13" s="67" t="s">
        <v>638</v>
      </c>
      <c r="F13" s="67" t="s">
        <v>639</v>
      </c>
      <c r="G13" s="67" t="s">
        <v>207</v>
      </c>
    </row>
    <row r="14" spans="1:7" x14ac:dyDescent="0.25">
      <c r="A14" s="68"/>
      <c r="B14" s="68" t="s">
        <v>640</v>
      </c>
      <c r="C14" s="68"/>
      <c r="D14" s="68" t="s">
        <v>641</v>
      </c>
      <c r="E14" s="68"/>
      <c r="F14" s="68" t="s">
        <v>642</v>
      </c>
      <c r="G14" s="68" t="s">
        <v>640</v>
      </c>
    </row>
    <row r="15" spans="1:7" x14ac:dyDescent="0.25">
      <c r="A15" s="69"/>
      <c r="B15" s="69" t="s">
        <v>643</v>
      </c>
      <c r="C15" s="69"/>
      <c r="D15" s="69"/>
      <c r="E15" s="69"/>
      <c r="F15" s="69" t="s">
        <v>51</v>
      </c>
      <c r="G15" s="69" t="s">
        <v>643</v>
      </c>
    </row>
    <row r="16" spans="1:7" x14ac:dyDescent="0.25">
      <c r="A16" s="70" t="s">
        <v>644</v>
      </c>
      <c r="B16" s="70">
        <v>1025000</v>
      </c>
      <c r="C16" s="70"/>
      <c r="D16" s="70"/>
      <c r="E16" s="70"/>
      <c r="F16" s="70"/>
      <c r="G16" s="70">
        <f t="shared" ref="G16:G21" si="5">B16+C16-D16+E16-F16</f>
        <v>1025000</v>
      </c>
    </row>
    <row r="17" spans="1:7" x14ac:dyDescent="0.25">
      <c r="A17" s="70" t="s">
        <v>645</v>
      </c>
      <c r="B17" s="70">
        <v>2920845</v>
      </c>
      <c r="C17" s="70">
        <v>31548</v>
      </c>
      <c r="D17" s="70"/>
      <c r="E17" s="70"/>
      <c r="F17" s="70">
        <v>116177</v>
      </c>
      <c r="G17" s="70">
        <f t="shared" si="5"/>
        <v>2836216</v>
      </c>
    </row>
    <row r="18" spans="1:7" x14ac:dyDescent="0.25">
      <c r="A18" s="70" t="s">
        <v>646</v>
      </c>
      <c r="B18" s="70">
        <v>48189</v>
      </c>
      <c r="C18" s="70">
        <v>27330</v>
      </c>
      <c r="D18" s="70">
        <v>8825</v>
      </c>
      <c r="E18" s="70"/>
      <c r="F18" s="70">
        <v>14352</v>
      </c>
      <c r="G18" s="70">
        <f t="shared" si="5"/>
        <v>52342</v>
      </c>
    </row>
    <row r="19" spans="1:7" x14ac:dyDescent="0.25">
      <c r="A19" s="70" t="s">
        <v>649</v>
      </c>
      <c r="B19" s="70">
        <v>326</v>
      </c>
      <c r="C19" s="70">
        <v>42359</v>
      </c>
      <c r="D19" s="70">
        <v>321</v>
      </c>
      <c r="E19" s="70"/>
      <c r="F19" s="70">
        <v>3672</v>
      </c>
      <c r="G19" s="70">
        <f t="shared" si="5"/>
        <v>38692</v>
      </c>
    </row>
    <row r="20" spans="1:7" x14ac:dyDescent="0.25">
      <c r="A20" s="70" t="s">
        <v>647</v>
      </c>
      <c r="B20" s="70">
        <v>67560</v>
      </c>
      <c r="C20" s="70">
        <v>46061</v>
      </c>
      <c r="D20" s="70">
        <v>1285</v>
      </c>
      <c r="E20" s="70"/>
      <c r="F20" s="70">
        <v>36532</v>
      </c>
      <c r="G20" s="70">
        <f t="shared" si="5"/>
        <v>75804</v>
      </c>
    </row>
    <row r="21" spans="1:7" x14ac:dyDescent="0.25">
      <c r="A21" s="70" t="s">
        <v>648</v>
      </c>
      <c r="B21" s="70">
        <f>SUM(B16:B20)</f>
        <v>4061920</v>
      </c>
      <c r="C21" s="70">
        <f t="shared" ref="C21:F21" si="6">SUM(C16:C20)</f>
        <v>147298</v>
      </c>
      <c r="D21" s="70">
        <f t="shared" si="6"/>
        <v>10431</v>
      </c>
      <c r="E21" s="70">
        <f t="shared" si="6"/>
        <v>0</v>
      </c>
      <c r="F21" s="70">
        <f t="shared" si="6"/>
        <v>170733</v>
      </c>
      <c r="G21" s="70">
        <f t="shared" si="5"/>
        <v>4028054</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0196"/>
  <sheetViews>
    <sheetView workbookViewId="0">
      <selection activeCell="I7" sqref="I7"/>
    </sheetView>
  </sheetViews>
  <sheetFormatPr defaultRowHeight="15" x14ac:dyDescent="0.25"/>
  <cols>
    <col min="7" max="7" width="17.85546875" bestFit="1" customWidth="1"/>
    <col min="8" max="8" width="32.7109375" bestFit="1" customWidth="1"/>
    <col min="9" max="9" width="25.5703125" bestFit="1" customWidth="1"/>
    <col min="10" max="10" width="25.7109375" bestFit="1" customWidth="1"/>
    <col min="11" max="11" width="15.140625" bestFit="1" customWidth="1"/>
    <col min="13" max="13" width="11" bestFit="1" customWidth="1"/>
    <col min="14" max="14" width="11.140625" customWidth="1"/>
    <col min="15" max="15" width="11.28515625" customWidth="1"/>
  </cols>
  <sheetData>
    <row r="1" spans="2:15" x14ac:dyDescent="0.25">
      <c r="B1">
        <v>2016</v>
      </c>
    </row>
    <row r="2" spans="2:15" x14ac:dyDescent="0.25">
      <c r="B2">
        <f>B1+1</f>
        <v>2017</v>
      </c>
    </row>
    <row r="4" spans="2:15" x14ac:dyDescent="0.25">
      <c r="G4" t="s">
        <v>623</v>
      </c>
      <c r="H4" t="s">
        <v>624</v>
      </c>
      <c r="I4" t="s">
        <v>625</v>
      </c>
      <c r="J4" t="s">
        <v>626</v>
      </c>
      <c r="K4" t="s">
        <v>627</v>
      </c>
      <c r="L4" t="s">
        <v>628</v>
      </c>
      <c r="M4" t="s">
        <v>629</v>
      </c>
      <c r="N4" t="s">
        <v>27</v>
      </c>
      <c r="O4" t="s">
        <v>26</v>
      </c>
    </row>
    <row r="5" spans="2:15" x14ac:dyDescent="0.25">
      <c r="N5">
        <f>IF(AND(Sheet2!$K5=$B$1,Sheet2!$L5=1),Sheet2!$I5+Sheet2!$M5,IF(Sheet2!$K5=$B$1,Sheet2!$M5,0))</f>
        <v>0</v>
      </c>
      <c r="O5">
        <f>IF(AND(Sheet2!$K5=$B$2,Sheet2!$L5=1),Sheet2!$J5+Sheet2!$M5,IF(Sheet2!$K5=$B$2,Sheet2!$M5,0))</f>
        <v>0</v>
      </c>
    </row>
    <row r="6" spans="2:15" x14ac:dyDescent="0.25">
      <c r="N6">
        <f>IF(AND(Sheet2!$K6=$B$1,Sheet2!$L6=1),Sheet2!$I6+Sheet2!$M6,IF(Sheet2!$K6=$B$1,Sheet2!$M6,0))</f>
        <v>0</v>
      </c>
      <c r="O6">
        <f>IF(AND(Sheet2!$K6=$B$2,Sheet2!$L6=1),Sheet2!$J6+Sheet2!$M6,IF(Sheet2!$K6=$B$2,Sheet2!$M6,0))</f>
        <v>0</v>
      </c>
    </row>
    <row r="7" spans="2:15" x14ac:dyDescent="0.25">
      <c r="N7">
        <f>IF(AND(Sheet2!$K7=$B$1,Sheet2!$L7=1),Sheet2!$I7+Sheet2!$M7,IF(Sheet2!$K7=$B$1,Sheet2!$M7,0))</f>
        <v>0</v>
      </c>
      <c r="O7">
        <f>IF(AND(Sheet2!$K7=$B$2,Sheet2!$L7=1),Sheet2!$J7+Sheet2!$M7,IF(Sheet2!$K7=$B$2,Sheet2!$M7,0))</f>
        <v>0</v>
      </c>
    </row>
    <row r="8" spans="2:15" x14ac:dyDescent="0.25">
      <c r="N8">
        <f>IF(AND(Sheet2!$K8=$B$1,Sheet2!$L8=1),Sheet2!$I8+Sheet2!$M8,IF(Sheet2!$K8=$B$1,Sheet2!$M8,0))</f>
        <v>0</v>
      </c>
      <c r="O8">
        <f>IF(AND(Sheet2!$K8=$B$2,Sheet2!$L8=1),Sheet2!$J8+Sheet2!$M8,IF(Sheet2!$K8=$B$2,Sheet2!$M8,0))</f>
        <v>0</v>
      </c>
    </row>
    <row r="9" spans="2:15" x14ac:dyDescent="0.25">
      <c r="N9">
        <f>IF(AND(Sheet2!$K9=$B$1,Sheet2!$L9=1),Sheet2!$I9+Sheet2!$M9,IF(Sheet2!$K9=$B$1,Sheet2!$M9,0))</f>
        <v>0</v>
      </c>
      <c r="O9">
        <f>IF(AND(Sheet2!$K9=$B$2,Sheet2!$L9=1),Sheet2!$J9+Sheet2!$M9,IF(Sheet2!$K9=$B$2,Sheet2!$M9,0))</f>
        <v>0</v>
      </c>
    </row>
    <row r="10" spans="2:15" x14ac:dyDescent="0.25">
      <c r="N10">
        <f>IF(AND(Sheet2!$K10=$B$1,Sheet2!$L10=1),Sheet2!$I10+Sheet2!$M10,IF(Sheet2!$K10=$B$1,Sheet2!$M10,0))</f>
        <v>0</v>
      </c>
      <c r="O10">
        <f>IF(AND(Sheet2!$K10=$B$2,Sheet2!$L10=1),Sheet2!$J10+Sheet2!$M10,IF(Sheet2!$K10=$B$2,Sheet2!$M10,0))</f>
        <v>0</v>
      </c>
    </row>
    <row r="11" spans="2:15" x14ac:dyDescent="0.25">
      <c r="N11">
        <f>IF(AND(Sheet2!$K11=$B$1,Sheet2!$L11=1),Sheet2!$I11+Sheet2!$M11,IF(Sheet2!$K11=$B$1,Sheet2!$M11,0))</f>
        <v>0</v>
      </c>
      <c r="O11">
        <f>IF(AND(Sheet2!$K11=$B$2,Sheet2!$L11=1),Sheet2!$J11+Sheet2!$M11,IF(Sheet2!$K11=$B$2,Sheet2!$M11,0))</f>
        <v>0</v>
      </c>
    </row>
    <row r="12" spans="2:15" x14ac:dyDescent="0.25">
      <c r="N12">
        <f>IF(AND(Sheet2!$K12=$B$1,Sheet2!$L12=1),Sheet2!$I12+Sheet2!$M12,IF(Sheet2!$K12=$B$1,Sheet2!$M12,0))</f>
        <v>0</v>
      </c>
      <c r="O12">
        <f>IF(AND(Sheet2!$K12=$B$2,Sheet2!$L12=1),Sheet2!$J12+Sheet2!$M12,IF(Sheet2!$K12=$B$2,Sheet2!$M12,0))</f>
        <v>0</v>
      </c>
    </row>
    <row r="13" spans="2:15" x14ac:dyDescent="0.25">
      <c r="N13">
        <f>IF(AND(Sheet2!$K13=$B$1,Sheet2!$L13=1),Sheet2!$I13+Sheet2!$M13,IF(Sheet2!$K13=$B$1,Sheet2!$M13,0))</f>
        <v>0</v>
      </c>
      <c r="O13">
        <f>IF(AND(Sheet2!$K13=$B$2,Sheet2!$L13=1),Sheet2!$J13+Sheet2!$M13,IF(Sheet2!$K13=$B$2,Sheet2!$M13,0))</f>
        <v>0</v>
      </c>
    </row>
    <row r="14" spans="2:15" x14ac:dyDescent="0.25">
      <c r="N14">
        <f>IF(AND(Sheet2!$K14=$B$1,Sheet2!$L14=1),Sheet2!$I14+Sheet2!$M14,IF(Sheet2!$K14=$B$1,Sheet2!$M14,0))</f>
        <v>0</v>
      </c>
      <c r="O14">
        <f>IF(AND(Sheet2!$K14=$B$2,Sheet2!$L14=1),Sheet2!$J14+Sheet2!$M14,IF(Sheet2!$K14=$B$2,Sheet2!$M14,0))</f>
        <v>0</v>
      </c>
    </row>
    <row r="15" spans="2:15" x14ac:dyDescent="0.25">
      <c r="N15">
        <f>IF(AND(Sheet2!$K15=$B$1,Sheet2!$L15=1),Sheet2!$I15+Sheet2!$M15,IF(Sheet2!$K15=$B$1,Sheet2!$M15,0))</f>
        <v>0</v>
      </c>
      <c r="O15">
        <f>IF(AND(Sheet2!$K15=$B$2,Sheet2!$L15=1),Sheet2!$J15+Sheet2!$M15,IF(Sheet2!$K15=$B$2,Sheet2!$M15,0))</f>
        <v>0</v>
      </c>
    </row>
    <row r="16" spans="2:15" x14ac:dyDescent="0.25">
      <c r="N16">
        <f>IF(AND(Sheet2!$K16=$B$1,Sheet2!$L16=1),Sheet2!$I16+Sheet2!$M16,IF(Sheet2!$K16=$B$1,Sheet2!$M16,0))</f>
        <v>0</v>
      </c>
      <c r="O16">
        <f>IF(AND(Sheet2!$K16=$B$2,Sheet2!$L16=1),Sheet2!$J16+Sheet2!$M16,IF(Sheet2!$K16=$B$2,Sheet2!$M16,0))</f>
        <v>0</v>
      </c>
    </row>
    <row r="17" spans="14:15" x14ac:dyDescent="0.25">
      <c r="N17">
        <f>IF(AND(Sheet2!$K17=$B$1,Sheet2!$L17=1),Sheet2!$I17+Sheet2!$M17,IF(Sheet2!$K17=$B$1,Sheet2!$M17,0))</f>
        <v>0</v>
      </c>
      <c r="O17">
        <f>IF(AND(Sheet2!$K17=$B$2,Sheet2!$L17=1),Sheet2!$J17+Sheet2!$M17,IF(Sheet2!$K17=$B$2,Sheet2!$M17,0))</f>
        <v>0</v>
      </c>
    </row>
    <row r="18" spans="14:15" x14ac:dyDescent="0.25">
      <c r="N18">
        <f>IF(AND(Sheet2!$K18=$B$1,Sheet2!$L18=1),Sheet2!$I18+Sheet2!$M18,IF(Sheet2!$K18=$B$1,Sheet2!$M18,0))</f>
        <v>0</v>
      </c>
      <c r="O18">
        <f>IF(AND(Sheet2!$K18=$B$2,Sheet2!$L18=1),Sheet2!$J18+Sheet2!$M18,IF(Sheet2!$K18=$B$2,Sheet2!$M18,0))</f>
        <v>0</v>
      </c>
    </row>
    <row r="19" spans="14:15" x14ac:dyDescent="0.25">
      <c r="N19">
        <f>IF(AND(Sheet2!$K19=$B$1,Sheet2!$L19=1),Sheet2!$I19+Sheet2!$M19,IF(Sheet2!$K19=$B$1,Sheet2!$M19,0))</f>
        <v>0</v>
      </c>
      <c r="O19">
        <f>IF(AND(Sheet2!$K19=$B$2,Sheet2!$L19=1),Sheet2!$J19+Sheet2!$M19,IF(Sheet2!$K19=$B$2,Sheet2!$M19,0))</f>
        <v>0</v>
      </c>
    </row>
    <row r="20" spans="14:15" x14ac:dyDescent="0.25">
      <c r="N20">
        <f>IF(AND(Sheet2!$K20=$B$1,Sheet2!$L20=1),Sheet2!$I20+Sheet2!$M20,IF(Sheet2!$K20=$B$1,Sheet2!$M20,0))</f>
        <v>0</v>
      </c>
      <c r="O20">
        <f>IF(AND(Sheet2!$K20=$B$2,Sheet2!$L20=1),Sheet2!$J20+Sheet2!$M20,IF(Sheet2!$K20=$B$2,Sheet2!$M20,0))</f>
        <v>0</v>
      </c>
    </row>
    <row r="21" spans="14:15" x14ac:dyDescent="0.25">
      <c r="N21">
        <f>IF(AND(Sheet2!$K21=$B$1,Sheet2!$L21=1),Sheet2!$I21+Sheet2!$M21,IF(Sheet2!$K21=$B$1,Sheet2!$M21,0))</f>
        <v>0</v>
      </c>
      <c r="O21">
        <f>IF(AND(Sheet2!$K21=$B$2,Sheet2!$L21=1),Sheet2!$J21+Sheet2!$M21,IF(Sheet2!$K21=$B$2,Sheet2!$M21,0))</f>
        <v>0</v>
      </c>
    </row>
    <row r="22" spans="14:15" x14ac:dyDescent="0.25">
      <c r="N22">
        <f>IF(AND(Sheet2!$K22=$B$1,Sheet2!$L22=1),Sheet2!$I22+Sheet2!$M22,IF(Sheet2!$K22=$B$1,Sheet2!$M22,0))</f>
        <v>0</v>
      </c>
      <c r="O22">
        <f>IF(AND(Sheet2!$K22=$B$2,Sheet2!$L22=1),Sheet2!$J22+Sheet2!$M22,IF(Sheet2!$K22=$B$2,Sheet2!$M22,0))</f>
        <v>0</v>
      </c>
    </row>
    <row r="23" spans="14:15" x14ac:dyDescent="0.25">
      <c r="N23">
        <f>IF(AND(Sheet2!$K23=$B$1,Sheet2!$L23=1),Sheet2!$I23+Sheet2!$M23,IF(Sheet2!$K23=$B$1,Sheet2!$M23,0))</f>
        <v>0</v>
      </c>
      <c r="O23">
        <f>IF(AND(Sheet2!$K23=$B$2,Sheet2!$L23=1),Sheet2!$J23+Sheet2!$M23,IF(Sheet2!$K23=$B$2,Sheet2!$M23,0))</f>
        <v>0</v>
      </c>
    </row>
    <row r="24" spans="14:15" x14ac:dyDescent="0.25">
      <c r="N24">
        <f>IF(AND(Sheet2!$K24=$B$1,Sheet2!$L24=1),Sheet2!$I24+Sheet2!$M24,IF(Sheet2!$K24=$B$1,Sheet2!$M24,0))</f>
        <v>0</v>
      </c>
      <c r="O24">
        <f>IF(AND(Sheet2!$K24=$B$2,Sheet2!$L24=1),Sheet2!$J24+Sheet2!$M24,IF(Sheet2!$K24=$B$2,Sheet2!$M24,0))</f>
        <v>0</v>
      </c>
    </row>
    <row r="25" spans="14:15" x14ac:dyDescent="0.25">
      <c r="N25">
        <f>IF(AND(Sheet2!$K25=$B$1,Sheet2!$L25=1),Sheet2!$I25+Sheet2!$M25,IF(Sheet2!$K25=$B$1,Sheet2!$M25,0))</f>
        <v>0</v>
      </c>
      <c r="O25">
        <f>IF(AND(Sheet2!$K25=$B$2,Sheet2!$L25=1),Sheet2!$J25+Sheet2!$M25,IF(Sheet2!$K25=$B$2,Sheet2!$M25,0))</f>
        <v>0</v>
      </c>
    </row>
    <row r="26" spans="14:15" x14ac:dyDescent="0.25">
      <c r="N26">
        <f>IF(AND(Sheet2!$K26=$B$1,Sheet2!$L26=1),Sheet2!$I26+Sheet2!$M26,IF(Sheet2!$K26=$B$1,Sheet2!$M26,0))</f>
        <v>0</v>
      </c>
      <c r="O26">
        <f>IF(AND(Sheet2!$K26=$B$2,Sheet2!$L26=1),Sheet2!$J26+Sheet2!$M26,IF(Sheet2!$K26=$B$2,Sheet2!$M26,0))</f>
        <v>0</v>
      </c>
    </row>
    <row r="27" spans="14:15" x14ac:dyDescent="0.25">
      <c r="N27">
        <f>IF(AND(Sheet2!$K27=$B$1,Sheet2!$L27=1),Sheet2!$I27+Sheet2!$M27,IF(Sheet2!$K27=$B$1,Sheet2!$M27,0))</f>
        <v>0</v>
      </c>
      <c r="O27">
        <f>IF(AND(Sheet2!$K27=$B$2,Sheet2!$L27=1),Sheet2!$J27+Sheet2!$M27,IF(Sheet2!$K27=$B$2,Sheet2!$M27,0))</f>
        <v>0</v>
      </c>
    </row>
    <row r="28" spans="14:15" x14ac:dyDescent="0.25">
      <c r="N28">
        <f>IF(AND(Sheet2!$K28=$B$1,Sheet2!$L28=1),Sheet2!$I28+Sheet2!$M28,IF(Sheet2!$K28=$B$1,Sheet2!$M28,0))</f>
        <v>0</v>
      </c>
      <c r="O28">
        <f>IF(AND(Sheet2!$K28=$B$2,Sheet2!$L28=1),Sheet2!$J28+Sheet2!$M28,IF(Sheet2!$K28=$B$2,Sheet2!$M28,0))</f>
        <v>0</v>
      </c>
    </row>
    <row r="29" spans="14:15" x14ac:dyDescent="0.25">
      <c r="N29">
        <f>IF(AND(Sheet2!$K29=$B$1,Sheet2!$L29=1),Sheet2!$I29+Sheet2!$M29,IF(Sheet2!$K29=$B$1,Sheet2!$M29,0))</f>
        <v>0</v>
      </c>
      <c r="O29">
        <f>IF(AND(Sheet2!$K29=$B$2,Sheet2!$L29=1),Sheet2!$J29+Sheet2!$M29,IF(Sheet2!$K29=$B$2,Sheet2!$M29,0))</f>
        <v>0</v>
      </c>
    </row>
    <row r="30" spans="14:15" x14ac:dyDescent="0.25">
      <c r="N30">
        <f>IF(AND(Sheet2!$K30=$B$1,Sheet2!$L30=1),Sheet2!$I30+Sheet2!$M30,IF(Sheet2!$K30=$B$1,Sheet2!$M30,0))</f>
        <v>0</v>
      </c>
      <c r="O30">
        <f>IF(AND(Sheet2!$K30=$B$2,Sheet2!$L30=1),Sheet2!$J30+Sheet2!$M30,IF(Sheet2!$K30=$B$2,Sheet2!$M30,0))</f>
        <v>0</v>
      </c>
    </row>
    <row r="31" spans="14:15" x14ac:dyDescent="0.25">
      <c r="N31">
        <f>IF(AND(Sheet2!$K31=$B$1,Sheet2!$L31=1),Sheet2!$I31+Sheet2!$M31,IF(Sheet2!$K31=$B$1,Sheet2!$M31,0))</f>
        <v>0</v>
      </c>
      <c r="O31">
        <f>IF(AND(Sheet2!$K31=$B$2,Sheet2!$L31=1),Sheet2!$J31+Sheet2!$M31,IF(Sheet2!$K31=$B$2,Sheet2!$M31,0))</f>
        <v>0</v>
      </c>
    </row>
    <row r="32" spans="14:15" x14ac:dyDescent="0.25">
      <c r="N32">
        <f>IF(AND(Sheet2!$K32=$B$1,Sheet2!$L32=1),Sheet2!$I32+Sheet2!$M32,IF(Sheet2!$K32=$B$1,Sheet2!$M32,0))</f>
        <v>0</v>
      </c>
      <c r="O32">
        <f>IF(AND(Sheet2!$K32=$B$2,Sheet2!$L32=1),Sheet2!$J32+Sheet2!$M32,IF(Sheet2!$K32=$B$2,Sheet2!$M32,0))</f>
        <v>0</v>
      </c>
    </row>
    <row r="33" spans="14:15" x14ac:dyDescent="0.25">
      <c r="N33">
        <f>IF(AND(Sheet2!$K33=$B$1,Sheet2!$L33=1),Sheet2!$I33+Sheet2!$M33,IF(Sheet2!$K33=$B$1,Sheet2!$M33,0))</f>
        <v>0</v>
      </c>
      <c r="O33">
        <f>IF(AND(Sheet2!$K33=$B$2,Sheet2!$L33=1),Sheet2!$J33+Sheet2!$M33,IF(Sheet2!$K33=$B$2,Sheet2!$M33,0))</f>
        <v>0</v>
      </c>
    </row>
    <row r="34" spans="14:15" x14ac:dyDescent="0.25">
      <c r="N34">
        <f>IF(AND(Sheet2!$K34=$B$1,Sheet2!$L34=1),Sheet2!$I34+Sheet2!$M34,IF(Sheet2!$K34=$B$1,Sheet2!$M34,0))</f>
        <v>0</v>
      </c>
      <c r="O34">
        <f>IF(AND(Sheet2!$K34=$B$2,Sheet2!$L34=1),Sheet2!$J34+Sheet2!$M34,IF(Sheet2!$K34=$B$2,Sheet2!$M34,0))</f>
        <v>0</v>
      </c>
    </row>
    <row r="35" spans="14:15" x14ac:dyDescent="0.25">
      <c r="N35">
        <f>IF(AND(Sheet2!$K35=$B$1,Sheet2!$L35=1),Sheet2!$I35+Sheet2!$M35,IF(Sheet2!$K35=$B$1,Sheet2!$M35,0))</f>
        <v>0</v>
      </c>
      <c r="O35">
        <f>IF(AND(Sheet2!$K35=$B$2,Sheet2!$L35=1),Sheet2!$J35+Sheet2!$M35,IF(Sheet2!$K35=$B$2,Sheet2!$M35,0))</f>
        <v>0</v>
      </c>
    </row>
    <row r="36" spans="14:15" x14ac:dyDescent="0.25">
      <c r="N36">
        <f>IF(AND(Sheet2!$K36=$B$1,Sheet2!$L36=1),Sheet2!$I36+Sheet2!$M36,IF(Sheet2!$K36=$B$1,Sheet2!$M36,0))</f>
        <v>0</v>
      </c>
      <c r="O36">
        <f>IF(AND(Sheet2!$K36=$B$2,Sheet2!$L36=1),Sheet2!$J36+Sheet2!$M36,IF(Sheet2!$K36=$B$2,Sheet2!$M36,0))</f>
        <v>0</v>
      </c>
    </row>
    <row r="37" spans="14:15" x14ac:dyDescent="0.25">
      <c r="N37">
        <f>IF(AND(Sheet2!$K37=$B$1,Sheet2!$L37=1),Sheet2!$I37+Sheet2!$M37,IF(Sheet2!$K37=$B$1,Sheet2!$M37,0))</f>
        <v>0</v>
      </c>
      <c r="O37">
        <f>IF(AND(Sheet2!$K37=$B$2,Sheet2!$L37=1),Sheet2!$J37+Sheet2!$M37,IF(Sheet2!$K37=$B$2,Sheet2!$M37,0))</f>
        <v>0</v>
      </c>
    </row>
    <row r="38" spans="14:15" x14ac:dyDescent="0.25">
      <c r="N38">
        <f>IF(AND(Sheet2!$K38=$B$1,Sheet2!$L38=1),Sheet2!$I38+Sheet2!$M38,IF(Sheet2!$K38=$B$1,Sheet2!$M38,0))</f>
        <v>0</v>
      </c>
      <c r="O38">
        <f>IF(AND(Sheet2!$K38=$B$2,Sheet2!$L38=1),Sheet2!$J38+Sheet2!$M38,IF(Sheet2!$K38=$B$2,Sheet2!$M38,0))</f>
        <v>0</v>
      </c>
    </row>
    <row r="39" spans="14:15" x14ac:dyDescent="0.25">
      <c r="N39">
        <f>IF(AND(Sheet2!$K39=$B$1,Sheet2!$L39=1),Sheet2!$I39+Sheet2!$M39,IF(Sheet2!$K39=$B$1,Sheet2!$M39,0))</f>
        <v>0</v>
      </c>
      <c r="O39">
        <f>IF(AND(Sheet2!$K39=$B$2,Sheet2!$L39=1),Sheet2!$J39+Sheet2!$M39,IF(Sheet2!$K39=$B$2,Sheet2!$M39,0))</f>
        <v>0</v>
      </c>
    </row>
    <row r="40" spans="14:15" x14ac:dyDescent="0.25">
      <c r="N40">
        <f>IF(AND(Sheet2!$K40=$B$1,Sheet2!$L40=1),Sheet2!$I40+Sheet2!$M40,IF(Sheet2!$K40=$B$1,Sheet2!$M40,0))</f>
        <v>0</v>
      </c>
      <c r="O40">
        <f>IF(AND(Sheet2!$K40=$B$2,Sheet2!$L40=1),Sheet2!$J40+Sheet2!$M40,IF(Sheet2!$K40=$B$2,Sheet2!$M40,0))</f>
        <v>0</v>
      </c>
    </row>
    <row r="41" spans="14:15" x14ac:dyDescent="0.25">
      <c r="N41">
        <f>IF(AND(Sheet2!$K41=$B$1,Sheet2!$L41=1),Sheet2!$I41+Sheet2!$M41,IF(Sheet2!$K41=$B$1,Sheet2!$M41,0))</f>
        <v>0</v>
      </c>
      <c r="O41">
        <f>IF(AND(Sheet2!$K41=$B$2,Sheet2!$L41=1),Sheet2!$J41+Sheet2!$M41,IF(Sheet2!$K41=$B$2,Sheet2!$M41,0))</f>
        <v>0</v>
      </c>
    </row>
    <row r="42" spans="14:15" x14ac:dyDescent="0.25">
      <c r="N42">
        <f>IF(AND(Sheet2!$K42=$B$1,Sheet2!$L42=1),Sheet2!$I42+Sheet2!$M42,IF(Sheet2!$K42=$B$1,Sheet2!$M42,0))</f>
        <v>0</v>
      </c>
      <c r="O42">
        <f>IF(AND(Sheet2!$K42=$B$2,Sheet2!$L42=1),Sheet2!$J42+Sheet2!$M42,IF(Sheet2!$K42=$B$2,Sheet2!$M42,0))</f>
        <v>0</v>
      </c>
    </row>
    <row r="43" spans="14:15" x14ac:dyDescent="0.25">
      <c r="N43">
        <f>IF(AND(Sheet2!$K43=$B$1,Sheet2!$L43=1),Sheet2!$I43+Sheet2!$M43,IF(Sheet2!$K43=$B$1,Sheet2!$M43,0))</f>
        <v>0</v>
      </c>
      <c r="O43">
        <f>IF(AND(Sheet2!$K43=$B$2,Sheet2!$L43=1),Sheet2!$J43+Sheet2!$M43,IF(Sheet2!$K43=$B$2,Sheet2!$M43,0))</f>
        <v>0</v>
      </c>
    </row>
    <row r="44" spans="14:15" x14ac:dyDescent="0.25">
      <c r="N44">
        <f>IF(AND(Sheet2!$K44=$B$1,Sheet2!$L44=1),Sheet2!$I44+Sheet2!$M44,IF(Sheet2!$K44=$B$1,Sheet2!$M44,0))</f>
        <v>0</v>
      </c>
      <c r="O44">
        <f>IF(AND(Sheet2!$K44=$B$2,Sheet2!$L44=1),Sheet2!$J44+Sheet2!$M44,IF(Sheet2!$K44=$B$2,Sheet2!$M44,0))</f>
        <v>0</v>
      </c>
    </row>
    <row r="45" spans="14:15" x14ac:dyDescent="0.25">
      <c r="N45">
        <f>IF(AND(Sheet2!$K45=$B$1,Sheet2!$L45=1),Sheet2!$I45+Sheet2!$M45,IF(Sheet2!$K45=$B$1,Sheet2!$M45,0))</f>
        <v>0</v>
      </c>
      <c r="O45">
        <f>IF(AND(Sheet2!$K45=$B$2,Sheet2!$L45=1),Sheet2!$J45+Sheet2!$M45,IF(Sheet2!$K45=$B$2,Sheet2!$M45,0))</f>
        <v>0</v>
      </c>
    </row>
    <row r="46" spans="14:15" x14ac:dyDescent="0.25">
      <c r="N46">
        <f>IF(AND(Sheet2!$K46=$B$1,Sheet2!$L46=1),Sheet2!$I46+Sheet2!$M46,IF(Sheet2!$K46=$B$1,Sheet2!$M46,0))</f>
        <v>0</v>
      </c>
      <c r="O46">
        <f>IF(AND(Sheet2!$K46=$B$2,Sheet2!$L46=1),Sheet2!$J46+Sheet2!$M46,IF(Sheet2!$K46=$B$2,Sheet2!$M46,0))</f>
        <v>0</v>
      </c>
    </row>
    <row r="47" spans="14:15" x14ac:dyDescent="0.25">
      <c r="N47">
        <f>IF(AND(Sheet2!$K47=$B$1,Sheet2!$L47=1),Sheet2!$I47+Sheet2!$M47,IF(Sheet2!$K47=$B$1,Sheet2!$M47,0))</f>
        <v>0</v>
      </c>
      <c r="O47">
        <f>IF(AND(Sheet2!$K47=$B$2,Sheet2!$L47=1),Sheet2!$J47+Sheet2!$M47,IF(Sheet2!$K47=$B$2,Sheet2!$M47,0))</f>
        <v>0</v>
      </c>
    </row>
    <row r="48" spans="14:15" x14ac:dyDescent="0.25">
      <c r="N48">
        <f>IF(AND(Sheet2!$K48=$B$1,Sheet2!$L48=1),Sheet2!$I48+Sheet2!$M48,IF(Sheet2!$K48=$B$1,Sheet2!$M48,0))</f>
        <v>0</v>
      </c>
      <c r="O48">
        <f>IF(AND(Sheet2!$K48=$B$2,Sheet2!$L48=1),Sheet2!$J48+Sheet2!$M48,IF(Sheet2!$K48=$B$2,Sheet2!$M48,0))</f>
        <v>0</v>
      </c>
    </row>
    <row r="49" spans="14:15" x14ac:dyDescent="0.25">
      <c r="N49">
        <f>IF(AND(Sheet2!$K49=$B$1,Sheet2!$L49=1),Sheet2!$I49+Sheet2!$M49,IF(Sheet2!$K49=$B$1,Sheet2!$M49,0))</f>
        <v>0</v>
      </c>
      <c r="O49">
        <f>IF(AND(Sheet2!$K49=$B$2,Sheet2!$L49=1),Sheet2!$J49+Sheet2!$M49,IF(Sheet2!$K49=$B$2,Sheet2!$M49,0))</f>
        <v>0</v>
      </c>
    </row>
    <row r="50" spans="14:15" x14ac:dyDescent="0.25">
      <c r="N50">
        <f>IF(AND(Sheet2!$K50=$B$1,Sheet2!$L50=1),Sheet2!$I50+Sheet2!$M50,IF(Sheet2!$K50=$B$1,Sheet2!$M50,0))</f>
        <v>0</v>
      </c>
      <c r="O50">
        <f>IF(AND(Sheet2!$K50=$B$2,Sheet2!$L50=1),Sheet2!$J50+Sheet2!$M50,IF(Sheet2!$K50=$B$2,Sheet2!$M50,0))</f>
        <v>0</v>
      </c>
    </row>
    <row r="51" spans="14:15" x14ac:dyDescent="0.25">
      <c r="N51">
        <f>IF(AND(Sheet2!$K51=$B$1,Sheet2!$L51=1),Sheet2!$I51+Sheet2!$M51,IF(Sheet2!$K51=$B$1,Sheet2!$M51,0))</f>
        <v>0</v>
      </c>
      <c r="O51">
        <f>IF(AND(Sheet2!$K51=$B$2,Sheet2!$L51=1),Sheet2!$J51+Sheet2!$M51,IF(Sheet2!$K51=$B$2,Sheet2!$M51,0))</f>
        <v>0</v>
      </c>
    </row>
    <row r="52" spans="14:15" x14ac:dyDescent="0.25">
      <c r="N52">
        <f>IF(AND(Sheet2!$K52=$B$1,Sheet2!$L52=1),Sheet2!$I52+Sheet2!$M52,IF(Sheet2!$K52=$B$1,Sheet2!$M52,0))</f>
        <v>0</v>
      </c>
      <c r="O52">
        <f>IF(AND(Sheet2!$K52=$B$2,Sheet2!$L52=1),Sheet2!$J52+Sheet2!$M52,IF(Sheet2!$K52=$B$2,Sheet2!$M52,0))</f>
        <v>0</v>
      </c>
    </row>
    <row r="53" spans="14:15" x14ac:dyDescent="0.25">
      <c r="N53">
        <f>IF(AND(Sheet2!$K53=$B$1,Sheet2!$L53=1),Sheet2!$I53+Sheet2!$M53,IF(Sheet2!$K53=$B$1,Sheet2!$M53,0))</f>
        <v>0</v>
      </c>
      <c r="O53">
        <f>IF(AND(Sheet2!$K53=$B$2,Sheet2!$L53=1),Sheet2!$J53+Sheet2!$M53,IF(Sheet2!$K53=$B$2,Sheet2!$M53,0))</f>
        <v>0</v>
      </c>
    </row>
    <row r="54" spans="14:15" x14ac:dyDescent="0.25">
      <c r="N54">
        <f>IF(AND(Sheet2!$K54=$B$1,Sheet2!$L54=1),Sheet2!$I54+Sheet2!$M54,IF(Sheet2!$K54=$B$1,Sheet2!$M54,0))</f>
        <v>0</v>
      </c>
      <c r="O54">
        <f>IF(AND(Sheet2!$K54=$B$2,Sheet2!$L54=1),Sheet2!$J54+Sheet2!$M54,IF(Sheet2!$K54=$B$2,Sheet2!$M54,0))</f>
        <v>0</v>
      </c>
    </row>
    <row r="55" spans="14:15" x14ac:dyDescent="0.25">
      <c r="N55">
        <f>IF(AND(Sheet2!$K55=$B$1,Sheet2!$L55=1),Sheet2!$I55+Sheet2!$M55,IF(Sheet2!$K55=$B$1,Sheet2!$M55,0))</f>
        <v>0</v>
      </c>
      <c r="O55">
        <f>IF(AND(Sheet2!$K55=$B$2,Sheet2!$L55=1),Sheet2!$J55+Sheet2!$M55,IF(Sheet2!$K55=$B$2,Sheet2!$M55,0))</f>
        <v>0</v>
      </c>
    </row>
    <row r="56" spans="14:15" x14ac:dyDescent="0.25">
      <c r="N56">
        <f>IF(AND(Sheet2!$K56=$B$1,Sheet2!$L56=1),Sheet2!$I56+Sheet2!$M56,IF(Sheet2!$K56=$B$1,Sheet2!$M56,0))</f>
        <v>0</v>
      </c>
      <c r="O56">
        <f>IF(AND(Sheet2!$K56=$B$2,Sheet2!$L56=1),Sheet2!$J56+Sheet2!$M56,IF(Sheet2!$K56=$B$2,Sheet2!$M56,0))</f>
        <v>0</v>
      </c>
    </row>
    <row r="57" spans="14:15" x14ac:dyDescent="0.25">
      <c r="N57">
        <f>IF(AND(Sheet2!$K57=$B$1,Sheet2!$L57=1),Sheet2!$I57+Sheet2!$M57,IF(Sheet2!$K57=$B$1,Sheet2!$M57,0))</f>
        <v>0</v>
      </c>
      <c r="O57">
        <f>IF(AND(Sheet2!$K57=$B$2,Sheet2!$L57=1),Sheet2!$J57+Sheet2!$M57,IF(Sheet2!$K57=$B$2,Sheet2!$M57,0))</f>
        <v>0</v>
      </c>
    </row>
    <row r="58" spans="14:15" x14ac:dyDescent="0.25">
      <c r="N58">
        <f>IF(AND(Sheet2!$K58=$B$1,Sheet2!$L58=1),Sheet2!$I58+Sheet2!$M58,IF(Sheet2!$K58=$B$1,Sheet2!$M58,0))</f>
        <v>0</v>
      </c>
      <c r="O58">
        <f>IF(AND(Sheet2!$K58=$B$2,Sheet2!$L58=1),Sheet2!$J58+Sheet2!$M58,IF(Sheet2!$K58=$B$2,Sheet2!$M58,0))</f>
        <v>0</v>
      </c>
    </row>
    <row r="59" spans="14:15" x14ac:dyDescent="0.25">
      <c r="N59">
        <f>IF(AND(Sheet2!$K59=$B$1,Sheet2!$L59=1),Sheet2!$I59+Sheet2!$M59,IF(Sheet2!$K59=$B$1,Sheet2!$M59,0))</f>
        <v>0</v>
      </c>
      <c r="O59">
        <f>IF(AND(Sheet2!$K59=$B$2,Sheet2!$L59=1),Sheet2!$J59+Sheet2!$M59,IF(Sheet2!$K59=$B$2,Sheet2!$M59,0))</f>
        <v>0</v>
      </c>
    </row>
    <row r="60" spans="14:15" x14ac:dyDescent="0.25">
      <c r="N60">
        <f>IF(AND(Sheet2!$K60=$B$1,Sheet2!$L60=1),Sheet2!$I60+Sheet2!$M60,IF(Sheet2!$K60=$B$1,Sheet2!$M60,0))</f>
        <v>0</v>
      </c>
      <c r="O60">
        <f>IF(AND(Sheet2!$K60=$B$2,Sheet2!$L60=1),Sheet2!$J60+Sheet2!$M60,IF(Sheet2!$K60=$B$2,Sheet2!$M60,0))</f>
        <v>0</v>
      </c>
    </row>
    <row r="61" spans="14:15" x14ac:dyDescent="0.25">
      <c r="N61">
        <f>IF(AND(Sheet2!$K61=$B$1,Sheet2!$L61=1),Sheet2!$I61+Sheet2!$M61,IF(Sheet2!$K61=$B$1,Sheet2!$M61,0))</f>
        <v>0</v>
      </c>
      <c r="O61">
        <f>IF(AND(Sheet2!$K61=$B$2,Sheet2!$L61=1),Sheet2!$J61+Sheet2!$M61,IF(Sheet2!$K61=$B$2,Sheet2!$M61,0))</f>
        <v>0</v>
      </c>
    </row>
    <row r="62" spans="14:15" x14ac:dyDescent="0.25">
      <c r="N62">
        <f>IF(AND(Sheet2!$K62=$B$1,Sheet2!$L62=1),Sheet2!$I62+Sheet2!$M62,IF(Sheet2!$K62=$B$1,Sheet2!$M62,0))</f>
        <v>0</v>
      </c>
      <c r="O62">
        <f>IF(AND(Sheet2!$K62=$B$2,Sheet2!$L62=1),Sheet2!$J62+Sheet2!$M62,IF(Sheet2!$K62=$B$2,Sheet2!$M62,0))</f>
        <v>0</v>
      </c>
    </row>
    <row r="63" spans="14:15" x14ac:dyDescent="0.25">
      <c r="N63">
        <f>IF(AND(Sheet2!$K63=$B$1,Sheet2!$L63=1),Sheet2!$I63+Sheet2!$M63,IF(Sheet2!$K63=$B$1,Sheet2!$M63,0))</f>
        <v>0</v>
      </c>
      <c r="O63">
        <f>IF(AND(Sheet2!$K63=$B$2,Sheet2!$L63=1),Sheet2!$J63+Sheet2!$M63,IF(Sheet2!$K63=$B$2,Sheet2!$M63,0))</f>
        <v>0</v>
      </c>
    </row>
    <row r="64" spans="14:15" x14ac:dyDescent="0.25">
      <c r="N64">
        <f>IF(AND(Sheet2!$K64=$B$1,Sheet2!$L64=1),Sheet2!$I64+Sheet2!$M64,IF(Sheet2!$K64=$B$1,Sheet2!$M64,0))</f>
        <v>0</v>
      </c>
      <c r="O64">
        <f>IF(AND(Sheet2!$K64=$B$2,Sheet2!$L64=1),Sheet2!$J64+Sheet2!$M64,IF(Sheet2!$K64=$B$2,Sheet2!$M64,0))</f>
        <v>0</v>
      </c>
    </row>
    <row r="65" spans="14:15" x14ac:dyDescent="0.25">
      <c r="N65">
        <f>IF(AND(Sheet2!$K65=$B$1,Sheet2!$L65=1),Sheet2!$I65+Sheet2!$M65,IF(Sheet2!$K65=$B$1,Sheet2!$M65,0))</f>
        <v>0</v>
      </c>
      <c r="O65">
        <f>IF(AND(Sheet2!$K65=$B$2,Sheet2!$L65=1),Sheet2!$J65+Sheet2!$M65,IF(Sheet2!$K65=$B$2,Sheet2!$M65,0))</f>
        <v>0</v>
      </c>
    </row>
    <row r="66" spans="14:15" x14ac:dyDescent="0.25">
      <c r="N66">
        <f>IF(AND(Sheet2!$K66=$B$1,Sheet2!$L66=1),Sheet2!$I66+Sheet2!$M66,IF(Sheet2!$K66=$B$1,Sheet2!$M66,0))</f>
        <v>0</v>
      </c>
      <c r="O66">
        <f>IF(AND(Sheet2!$K66=$B$2,Sheet2!$L66=1),Sheet2!$J66+Sheet2!$M66,IF(Sheet2!$K66=$B$2,Sheet2!$M66,0))</f>
        <v>0</v>
      </c>
    </row>
    <row r="67" spans="14:15" x14ac:dyDescent="0.25">
      <c r="N67">
        <f>IF(AND(Sheet2!$K67=$B$1,Sheet2!$L67=1),Sheet2!$I67+Sheet2!$M67,IF(Sheet2!$K67=$B$1,Sheet2!$M67,0))</f>
        <v>0</v>
      </c>
      <c r="O67">
        <f>IF(AND(Sheet2!$K67=$B$2,Sheet2!$L67=1),Sheet2!$J67+Sheet2!$M67,IF(Sheet2!$K67=$B$2,Sheet2!$M67,0))</f>
        <v>0</v>
      </c>
    </row>
    <row r="68" spans="14:15" x14ac:dyDescent="0.25">
      <c r="N68">
        <f>IF(AND(Sheet2!$K68=$B$1,Sheet2!$L68=1),Sheet2!$I68+Sheet2!$M68,IF(Sheet2!$K68=$B$1,Sheet2!$M68,0))</f>
        <v>0</v>
      </c>
      <c r="O68">
        <f>IF(AND(Sheet2!$K68=$B$2,Sheet2!$L68=1),Sheet2!$J68+Sheet2!$M68,IF(Sheet2!$K68=$B$2,Sheet2!$M68,0))</f>
        <v>0</v>
      </c>
    </row>
    <row r="69" spans="14:15" x14ac:dyDescent="0.25">
      <c r="N69">
        <f>IF(AND(Sheet2!$K69=$B$1,Sheet2!$L69=1),Sheet2!$I69+Sheet2!$M69,IF(Sheet2!$K69=$B$1,Sheet2!$M69,0))</f>
        <v>0</v>
      </c>
      <c r="O69">
        <f>IF(AND(Sheet2!$K69=$B$2,Sheet2!$L69=1),Sheet2!$J69+Sheet2!$M69,IF(Sheet2!$K69=$B$2,Sheet2!$M69,0))</f>
        <v>0</v>
      </c>
    </row>
    <row r="70" spans="14:15" x14ac:dyDescent="0.25">
      <c r="N70">
        <f>IF(AND(Sheet2!$K70=$B$1,Sheet2!$L70=1),Sheet2!$I70+Sheet2!$M70,IF(Sheet2!$K70=$B$1,Sheet2!$M70,0))</f>
        <v>0</v>
      </c>
      <c r="O70">
        <f>IF(AND(Sheet2!$K70=$B$2,Sheet2!$L70=1),Sheet2!$J70+Sheet2!$M70,IF(Sheet2!$K70=$B$2,Sheet2!$M70,0))</f>
        <v>0</v>
      </c>
    </row>
    <row r="71" spans="14:15" x14ac:dyDescent="0.25">
      <c r="N71">
        <f>IF(AND(Sheet2!$K71=$B$1,Sheet2!$L71=1),Sheet2!$I71+Sheet2!$M71,IF(Sheet2!$K71=$B$1,Sheet2!$M71,0))</f>
        <v>0</v>
      </c>
      <c r="O71">
        <f>IF(AND(Sheet2!$K71=$B$2,Sheet2!$L71=1),Sheet2!$J71+Sheet2!$M71,IF(Sheet2!$K71=$B$2,Sheet2!$M71,0))</f>
        <v>0</v>
      </c>
    </row>
    <row r="72" spans="14:15" x14ac:dyDescent="0.25">
      <c r="N72">
        <f>IF(AND(Sheet2!$K72=$B$1,Sheet2!$L72=1),Sheet2!$I72+Sheet2!$M72,IF(Sheet2!$K72=$B$1,Sheet2!$M72,0))</f>
        <v>0</v>
      </c>
      <c r="O72">
        <f>IF(AND(Sheet2!$K72=$B$2,Sheet2!$L72=1),Sheet2!$J72+Sheet2!$M72,IF(Sheet2!$K72=$B$2,Sheet2!$M72,0))</f>
        <v>0</v>
      </c>
    </row>
    <row r="73" spans="14:15" x14ac:dyDescent="0.25">
      <c r="N73">
        <f>IF(AND(Sheet2!$K73=$B$1,Sheet2!$L73=1),Sheet2!$I73+Sheet2!$M73,IF(Sheet2!$K73=$B$1,Sheet2!$M73,0))</f>
        <v>0</v>
      </c>
      <c r="O73">
        <f>IF(AND(Sheet2!$K73=$B$2,Sheet2!$L73=1),Sheet2!$J73+Sheet2!$M73,IF(Sheet2!$K73=$B$2,Sheet2!$M73,0))</f>
        <v>0</v>
      </c>
    </row>
    <row r="74" spans="14:15" x14ac:dyDescent="0.25">
      <c r="N74">
        <f>IF(AND(Sheet2!$K74=$B$1,Sheet2!$L74=1),Sheet2!$I74+Sheet2!$M74,IF(Sheet2!$K74=$B$1,Sheet2!$M74,0))</f>
        <v>0</v>
      </c>
      <c r="O74">
        <f>IF(AND(Sheet2!$K74=$B$2,Sheet2!$L74=1),Sheet2!$J74+Sheet2!$M74,IF(Sheet2!$K74=$B$2,Sheet2!$M74,0))</f>
        <v>0</v>
      </c>
    </row>
    <row r="75" spans="14:15" x14ac:dyDescent="0.25">
      <c r="N75">
        <f>IF(AND(Sheet2!$K75=$B$1,Sheet2!$L75=1),Sheet2!$I75+Sheet2!$M75,IF(Sheet2!$K75=$B$1,Sheet2!$M75,0))</f>
        <v>0</v>
      </c>
      <c r="O75">
        <f>IF(AND(Sheet2!$K75=$B$2,Sheet2!$L75=1),Sheet2!$J75+Sheet2!$M75,IF(Sheet2!$K75=$B$2,Sheet2!$M75,0))</f>
        <v>0</v>
      </c>
    </row>
    <row r="76" spans="14:15" x14ac:dyDescent="0.25">
      <c r="N76">
        <f>IF(AND(Sheet2!$K76=$B$1,Sheet2!$L76=1),Sheet2!$I76+Sheet2!$M76,IF(Sheet2!$K76=$B$1,Sheet2!$M76,0))</f>
        <v>0</v>
      </c>
      <c r="O76">
        <f>IF(AND(Sheet2!$K76=$B$2,Sheet2!$L76=1),Sheet2!$J76+Sheet2!$M76,IF(Sheet2!$K76=$B$2,Sheet2!$M76,0))</f>
        <v>0</v>
      </c>
    </row>
    <row r="77" spans="14:15" x14ac:dyDescent="0.25">
      <c r="N77">
        <f>IF(AND(Sheet2!$K77=$B$1,Sheet2!$L77=1),Sheet2!$I77+Sheet2!$M77,IF(Sheet2!$K77=$B$1,Sheet2!$M77,0))</f>
        <v>0</v>
      </c>
      <c r="O77">
        <f>IF(AND(Sheet2!$K77=$B$2,Sheet2!$L77=1),Sheet2!$J77+Sheet2!$M77,IF(Sheet2!$K77=$B$2,Sheet2!$M77,0))</f>
        <v>0</v>
      </c>
    </row>
    <row r="78" spans="14:15" x14ac:dyDescent="0.25">
      <c r="N78">
        <f>IF(AND(Sheet2!$K78=$B$1,Sheet2!$L78=1),Sheet2!$I78+Sheet2!$M78,IF(Sheet2!$K78=$B$1,Sheet2!$M78,0))</f>
        <v>0</v>
      </c>
      <c r="O78">
        <f>IF(AND(Sheet2!$K78=$B$2,Sheet2!$L78=1),Sheet2!$J78+Sheet2!$M78,IF(Sheet2!$K78=$B$2,Sheet2!$M78,0))</f>
        <v>0</v>
      </c>
    </row>
    <row r="79" spans="14:15" x14ac:dyDescent="0.25">
      <c r="N79">
        <f>IF(AND(Sheet2!$K79=$B$1,Sheet2!$L79=1),Sheet2!$I79+Sheet2!$M79,IF(Sheet2!$K79=$B$1,Sheet2!$M79,0))</f>
        <v>0</v>
      </c>
      <c r="O79">
        <f>IF(AND(Sheet2!$K79=$B$2,Sheet2!$L79=1),Sheet2!$J79+Sheet2!$M79,IF(Sheet2!$K79=$B$2,Sheet2!$M79,0))</f>
        <v>0</v>
      </c>
    </row>
    <row r="80" spans="14:15" x14ac:dyDescent="0.25">
      <c r="N80">
        <f>IF(AND(Sheet2!$K80=$B$1,Sheet2!$L80=1),Sheet2!$I80+Sheet2!$M80,IF(Sheet2!$K80=$B$1,Sheet2!$M80,0))</f>
        <v>0</v>
      </c>
      <c r="O80">
        <f>IF(AND(Sheet2!$K80=$B$2,Sheet2!$L80=1),Sheet2!$J80+Sheet2!$M80,IF(Sheet2!$K80=$B$2,Sheet2!$M80,0))</f>
        <v>0</v>
      </c>
    </row>
    <row r="81" spans="14:15" x14ac:dyDescent="0.25">
      <c r="N81">
        <f>IF(AND(Sheet2!$K81=$B$1,Sheet2!$L81=1),Sheet2!$I81+Sheet2!$M81,IF(Sheet2!$K81=$B$1,Sheet2!$M81,0))</f>
        <v>0</v>
      </c>
      <c r="O81">
        <f>IF(AND(Sheet2!$K81=$B$2,Sheet2!$L81=1),Sheet2!$J81+Sheet2!$M81,IF(Sheet2!$K81=$B$2,Sheet2!$M81,0))</f>
        <v>0</v>
      </c>
    </row>
    <row r="82" spans="14:15" x14ac:dyDescent="0.25">
      <c r="N82">
        <f>IF(AND(Sheet2!$K82=$B$1,Sheet2!$L82=1),Sheet2!$I82+Sheet2!$M82,IF(Sheet2!$K82=$B$1,Sheet2!$M82,0))</f>
        <v>0</v>
      </c>
      <c r="O82">
        <f>IF(AND(Sheet2!$K82=$B$2,Sheet2!$L82=1),Sheet2!$J82+Sheet2!$M82,IF(Sheet2!$K82=$B$2,Sheet2!$M82,0))</f>
        <v>0</v>
      </c>
    </row>
    <row r="83" spans="14:15" x14ac:dyDescent="0.25">
      <c r="N83">
        <f>IF(AND(Sheet2!$K83=$B$1,Sheet2!$L83=1),Sheet2!$I83+Sheet2!$M83,IF(Sheet2!$K83=$B$1,Sheet2!$M83,0))</f>
        <v>0</v>
      </c>
      <c r="O83">
        <f>IF(AND(Sheet2!$K83=$B$2,Sheet2!$L83=1),Sheet2!$J83+Sheet2!$M83,IF(Sheet2!$K83=$B$2,Sheet2!$M83,0))</f>
        <v>0</v>
      </c>
    </row>
    <row r="84" spans="14:15" x14ac:dyDescent="0.25">
      <c r="N84">
        <f>IF(AND(Sheet2!$K84=$B$1,Sheet2!$L84=1),Sheet2!$I84+Sheet2!$M84,IF(Sheet2!$K84=$B$1,Sheet2!$M84,0))</f>
        <v>0</v>
      </c>
      <c r="O84">
        <f>IF(AND(Sheet2!$K84=$B$2,Sheet2!$L84=1),Sheet2!$J84+Sheet2!$M84,IF(Sheet2!$K84=$B$2,Sheet2!$M84,0))</f>
        <v>0</v>
      </c>
    </row>
    <row r="85" spans="14:15" x14ac:dyDescent="0.25">
      <c r="N85">
        <f>IF(AND(Sheet2!$K85=$B$1,Sheet2!$L85=1),Sheet2!$I85+Sheet2!$M85,IF(Sheet2!$K85=$B$1,Sheet2!$M85,0))</f>
        <v>0</v>
      </c>
      <c r="O85">
        <f>IF(AND(Sheet2!$K85=$B$2,Sheet2!$L85=1),Sheet2!$J85+Sheet2!$M85,IF(Sheet2!$K85=$B$2,Sheet2!$M85,0))</f>
        <v>0</v>
      </c>
    </row>
    <row r="86" spans="14:15" x14ac:dyDescent="0.25">
      <c r="N86">
        <f>IF(AND(Sheet2!$K86=$B$1,Sheet2!$L86=1),Sheet2!$I86+Sheet2!$M86,IF(Sheet2!$K86=$B$1,Sheet2!$M86,0))</f>
        <v>0</v>
      </c>
      <c r="O86">
        <f>IF(AND(Sheet2!$K86=$B$2,Sheet2!$L86=1),Sheet2!$J86+Sheet2!$M86,IF(Sheet2!$K86=$B$2,Sheet2!$M86,0))</f>
        <v>0</v>
      </c>
    </row>
    <row r="87" spans="14:15" x14ac:dyDescent="0.25">
      <c r="N87">
        <f>IF(AND(Sheet2!$K87=$B$1,Sheet2!$L87=1),Sheet2!$I87+Sheet2!$M87,IF(Sheet2!$K87=$B$1,Sheet2!$M87,0))</f>
        <v>0</v>
      </c>
      <c r="O87">
        <f>IF(AND(Sheet2!$K87=$B$2,Sheet2!$L87=1),Sheet2!$J87+Sheet2!$M87,IF(Sheet2!$K87=$B$2,Sheet2!$M87,0))</f>
        <v>0</v>
      </c>
    </row>
    <row r="88" spans="14:15" x14ac:dyDescent="0.25">
      <c r="N88">
        <f>IF(AND(Sheet2!$K88=$B$1,Sheet2!$L88=1),Sheet2!$I88+Sheet2!$M88,IF(Sheet2!$K88=$B$1,Sheet2!$M88,0))</f>
        <v>0</v>
      </c>
      <c r="O88">
        <f>IF(AND(Sheet2!$K88=$B$2,Sheet2!$L88=1),Sheet2!$J88+Sheet2!$M88,IF(Sheet2!$K88=$B$2,Sheet2!$M88,0))</f>
        <v>0</v>
      </c>
    </row>
    <row r="89" spans="14:15" x14ac:dyDescent="0.25">
      <c r="N89">
        <f>IF(AND(Sheet2!$K89=$B$1,Sheet2!$L89=1),Sheet2!$I89+Sheet2!$M89,IF(Sheet2!$K89=$B$1,Sheet2!$M89,0))</f>
        <v>0</v>
      </c>
      <c r="O89">
        <f>IF(AND(Sheet2!$K89=$B$2,Sheet2!$L89=1),Sheet2!$J89+Sheet2!$M89,IF(Sheet2!$K89=$B$2,Sheet2!$M89,0))</f>
        <v>0</v>
      </c>
    </row>
    <row r="90" spans="14:15" x14ac:dyDescent="0.25">
      <c r="N90">
        <f>IF(AND(Sheet2!$K90=$B$1,Sheet2!$L90=1),Sheet2!$I90+Sheet2!$M90,IF(Sheet2!$K90=$B$1,Sheet2!$M90,0))</f>
        <v>0</v>
      </c>
      <c r="O90">
        <f>IF(AND(Sheet2!$K90=$B$2,Sheet2!$L90=1),Sheet2!$J90+Sheet2!$M90,IF(Sheet2!$K90=$B$2,Sheet2!$M90,0))</f>
        <v>0</v>
      </c>
    </row>
    <row r="91" spans="14:15" x14ac:dyDescent="0.25">
      <c r="N91">
        <f>IF(AND(Sheet2!$K91=$B$1,Sheet2!$L91=1),Sheet2!$I91+Sheet2!$M91,IF(Sheet2!$K91=$B$1,Sheet2!$M91,0))</f>
        <v>0</v>
      </c>
      <c r="O91">
        <f>IF(AND(Sheet2!$K91=$B$2,Sheet2!$L91=1),Sheet2!$J91+Sheet2!$M91,IF(Sheet2!$K91=$B$2,Sheet2!$M91,0))</f>
        <v>0</v>
      </c>
    </row>
    <row r="92" spans="14:15" x14ac:dyDescent="0.25">
      <c r="N92">
        <f>IF(AND(Sheet2!$K92=$B$1,Sheet2!$L92=1),Sheet2!$I92+Sheet2!$M92,IF(Sheet2!$K92=$B$1,Sheet2!$M92,0))</f>
        <v>0</v>
      </c>
      <c r="O92">
        <f>IF(AND(Sheet2!$K92=$B$2,Sheet2!$L92=1),Sheet2!$J92+Sheet2!$M92,IF(Sheet2!$K92=$B$2,Sheet2!$M92,0))</f>
        <v>0</v>
      </c>
    </row>
    <row r="93" spans="14:15" x14ac:dyDescent="0.25">
      <c r="N93">
        <f>IF(AND(Sheet2!$K93=$B$1,Sheet2!$L93=1),Sheet2!$I93+Sheet2!$M93,IF(Sheet2!$K93=$B$1,Sheet2!$M93,0))</f>
        <v>0</v>
      </c>
      <c r="O93">
        <f>IF(AND(Sheet2!$K93=$B$2,Sheet2!$L93=1),Sheet2!$J93+Sheet2!$M93,IF(Sheet2!$K93=$B$2,Sheet2!$M93,0))</f>
        <v>0</v>
      </c>
    </row>
    <row r="94" spans="14:15" x14ac:dyDescent="0.25">
      <c r="N94">
        <f>IF(AND(Sheet2!$K94=$B$1,Sheet2!$L94=1),Sheet2!$I94+Sheet2!$M94,IF(Sheet2!$K94=$B$1,Sheet2!$M94,0))</f>
        <v>0</v>
      </c>
      <c r="O94">
        <f>IF(AND(Sheet2!$K94=$B$2,Sheet2!$L94=1),Sheet2!$J94+Sheet2!$M94,IF(Sheet2!$K94=$B$2,Sheet2!$M94,0))</f>
        <v>0</v>
      </c>
    </row>
    <row r="95" spans="14:15" x14ac:dyDescent="0.25">
      <c r="N95">
        <f>IF(AND(Sheet2!$K95=$B$1,Sheet2!$L95=1),Sheet2!$I95+Sheet2!$M95,IF(Sheet2!$K95=$B$1,Sheet2!$M95,0))</f>
        <v>0</v>
      </c>
      <c r="O95">
        <f>IF(AND(Sheet2!$K95=$B$2,Sheet2!$L95=1),Sheet2!$J95+Sheet2!$M95,IF(Sheet2!$K95=$B$2,Sheet2!$M95,0))</f>
        <v>0</v>
      </c>
    </row>
    <row r="96" spans="14:15" x14ac:dyDescent="0.25">
      <c r="N96">
        <f>IF(AND(Sheet2!$K96=$B$1,Sheet2!$L96=1),Sheet2!$I96+Sheet2!$M96,IF(Sheet2!$K96=$B$1,Sheet2!$M96,0))</f>
        <v>0</v>
      </c>
      <c r="O96">
        <f>IF(AND(Sheet2!$K96=$B$2,Sheet2!$L96=1),Sheet2!$J96+Sheet2!$M96,IF(Sheet2!$K96=$B$2,Sheet2!$M96,0))</f>
        <v>0</v>
      </c>
    </row>
    <row r="97" spans="14:15" x14ac:dyDescent="0.25">
      <c r="N97">
        <f>IF(AND(Sheet2!$K97=$B$1,Sheet2!$L97=1),Sheet2!$I97+Sheet2!$M97,IF(Sheet2!$K97=$B$1,Sheet2!$M97,0))</f>
        <v>0</v>
      </c>
      <c r="O97">
        <f>IF(AND(Sheet2!$K97=$B$2,Sheet2!$L97=1),Sheet2!$J97+Sheet2!$M97,IF(Sheet2!$K97=$B$2,Sheet2!$M97,0))</f>
        <v>0</v>
      </c>
    </row>
    <row r="98" spans="14:15" x14ac:dyDescent="0.25">
      <c r="N98">
        <f>IF(AND(Sheet2!$K98=$B$1,Sheet2!$L98=1),Sheet2!$I98+Sheet2!$M98,IF(Sheet2!$K98=$B$1,Sheet2!$M98,0))</f>
        <v>0</v>
      </c>
      <c r="O98">
        <f>IF(AND(Sheet2!$K98=$B$2,Sheet2!$L98=1),Sheet2!$J98+Sheet2!$M98,IF(Sheet2!$K98=$B$2,Sheet2!$M98,0))</f>
        <v>0</v>
      </c>
    </row>
    <row r="99" spans="14:15" x14ac:dyDescent="0.25">
      <c r="N99">
        <f>IF(AND(Sheet2!$K99=$B$1,Sheet2!$L99=1),Sheet2!$I99+Sheet2!$M99,IF(Sheet2!$K99=$B$1,Sheet2!$M99,0))</f>
        <v>0</v>
      </c>
      <c r="O99">
        <f>IF(AND(Sheet2!$K99=$B$2,Sheet2!$L99=1),Sheet2!$J99+Sheet2!$M99,IF(Sheet2!$K99=$B$2,Sheet2!$M99,0))</f>
        <v>0</v>
      </c>
    </row>
    <row r="100" spans="14:15" x14ac:dyDescent="0.25">
      <c r="N100">
        <f>IF(AND(Sheet2!$K100=$B$1,Sheet2!$L100=1),Sheet2!$I100+Sheet2!$M100,IF(Sheet2!$K100=$B$1,Sheet2!$M100,0))</f>
        <v>0</v>
      </c>
      <c r="O100">
        <f>IF(AND(Sheet2!$K100=$B$2,Sheet2!$L100=1),Sheet2!$J100+Sheet2!$M100,IF(Sheet2!$K100=$B$2,Sheet2!$M100,0))</f>
        <v>0</v>
      </c>
    </row>
    <row r="101" spans="14:15" x14ac:dyDescent="0.25">
      <c r="N101">
        <f>IF(AND(Sheet2!$K101=$B$1,Sheet2!$L101=1),Sheet2!$I101+Sheet2!$M101,IF(Sheet2!$K101=$B$1,Sheet2!$M101,0))</f>
        <v>0</v>
      </c>
      <c r="O101">
        <f>IF(AND(Sheet2!$K101=$B$2,Sheet2!$L101=1),Sheet2!$J101+Sheet2!$M101,IF(Sheet2!$K101=$B$2,Sheet2!$M101,0))</f>
        <v>0</v>
      </c>
    </row>
    <row r="102" spans="14:15" x14ac:dyDescent="0.25">
      <c r="N102">
        <f>IF(AND(Sheet2!$K102=$B$1,Sheet2!$L102=1),Sheet2!$I102+Sheet2!$M102,IF(Sheet2!$K102=$B$1,Sheet2!$M102,0))</f>
        <v>0</v>
      </c>
      <c r="O102">
        <f>IF(AND(Sheet2!$K102=$B$2,Sheet2!$L102=1),Sheet2!$J102+Sheet2!$M102,IF(Sheet2!$K102=$B$2,Sheet2!$M102,0))</f>
        <v>0</v>
      </c>
    </row>
    <row r="103" spans="14:15" x14ac:dyDescent="0.25">
      <c r="N103">
        <f>IF(AND(Sheet2!$K103=$B$1,Sheet2!$L103=1),Sheet2!$I103+Sheet2!$M103,IF(Sheet2!$K103=$B$1,Sheet2!$M103,0))</f>
        <v>0</v>
      </c>
      <c r="O103">
        <f>IF(AND(Sheet2!$K103=$B$2,Sheet2!$L103=1),Sheet2!$J103+Sheet2!$M103,IF(Sheet2!$K103=$B$2,Sheet2!$M103,0))</f>
        <v>0</v>
      </c>
    </row>
    <row r="104" spans="14:15" x14ac:dyDescent="0.25">
      <c r="N104">
        <f>IF(AND(Sheet2!$K104=$B$1,Sheet2!$L104=1),Sheet2!$I104+Sheet2!$M104,IF(Sheet2!$K104=$B$1,Sheet2!$M104,0))</f>
        <v>0</v>
      </c>
      <c r="O104">
        <f>IF(AND(Sheet2!$K104=$B$2,Sheet2!$L104=1),Sheet2!$J104+Sheet2!$M104,IF(Sheet2!$K104=$B$2,Sheet2!$M104,0))</f>
        <v>0</v>
      </c>
    </row>
    <row r="105" spans="14:15" x14ac:dyDescent="0.25">
      <c r="N105">
        <f>IF(AND(Sheet2!$K105=$B$1,Sheet2!$L105=1),Sheet2!$I105+Sheet2!$M105,IF(Sheet2!$K105=$B$1,Sheet2!$M105,0))</f>
        <v>0</v>
      </c>
      <c r="O105">
        <f>IF(AND(Sheet2!$K105=$B$2,Sheet2!$L105=1),Sheet2!$J105+Sheet2!$M105,IF(Sheet2!$K105=$B$2,Sheet2!$M105,0))</f>
        <v>0</v>
      </c>
    </row>
    <row r="106" spans="14:15" x14ac:dyDescent="0.25">
      <c r="N106">
        <f>IF(AND(Sheet2!$K106=$B$1,Sheet2!$L106=1),Sheet2!$I106+Sheet2!$M106,IF(Sheet2!$K106=$B$1,Sheet2!$M106,0))</f>
        <v>0</v>
      </c>
      <c r="O106">
        <f>IF(AND(Sheet2!$K106=$B$2,Sheet2!$L106=1),Sheet2!$J106+Sheet2!$M106,IF(Sheet2!$K106=$B$2,Sheet2!$M106,0))</f>
        <v>0</v>
      </c>
    </row>
    <row r="107" spans="14:15" x14ac:dyDescent="0.25">
      <c r="N107">
        <f>IF(AND(Sheet2!$K107=$B$1,Sheet2!$L107=1),Sheet2!$I107+Sheet2!$M107,IF(Sheet2!$K107=$B$1,Sheet2!$M107,0))</f>
        <v>0</v>
      </c>
      <c r="O107">
        <f>IF(AND(Sheet2!$K107=$B$2,Sheet2!$L107=1),Sheet2!$J107+Sheet2!$M107,IF(Sheet2!$K107=$B$2,Sheet2!$M107,0))</f>
        <v>0</v>
      </c>
    </row>
    <row r="108" spans="14:15" x14ac:dyDescent="0.25">
      <c r="N108">
        <f>IF(AND(Sheet2!$K108=$B$1,Sheet2!$L108=1),Sheet2!$I108+Sheet2!$M108,IF(Sheet2!$K108=$B$1,Sheet2!$M108,0))</f>
        <v>0</v>
      </c>
      <c r="O108">
        <f>IF(AND(Sheet2!$K108=$B$2,Sheet2!$L108=1),Sheet2!$J108+Sheet2!$M108,IF(Sheet2!$K108=$B$2,Sheet2!$M108,0))</f>
        <v>0</v>
      </c>
    </row>
    <row r="109" spans="14:15" x14ac:dyDescent="0.25">
      <c r="N109">
        <f>IF(AND(Sheet2!$K109=$B$1,Sheet2!$L109=1),Sheet2!$I109+Sheet2!$M109,IF(Sheet2!$K109=$B$1,Sheet2!$M109,0))</f>
        <v>0</v>
      </c>
      <c r="O109">
        <f>IF(AND(Sheet2!$K109=$B$2,Sheet2!$L109=1),Sheet2!$J109+Sheet2!$M109,IF(Sheet2!$K109=$B$2,Sheet2!$M109,0))</f>
        <v>0</v>
      </c>
    </row>
    <row r="110" spans="14:15" x14ac:dyDescent="0.25">
      <c r="N110">
        <f>IF(AND(Sheet2!$K110=$B$1,Sheet2!$L110=1),Sheet2!$I110+Sheet2!$M110,IF(Sheet2!$K110=$B$1,Sheet2!$M110,0))</f>
        <v>0</v>
      </c>
      <c r="O110">
        <f>IF(AND(Sheet2!$K110=$B$2,Sheet2!$L110=1),Sheet2!$J110+Sheet2!$M110,IF(Sheet2!$K110=$B$2,Sheet2!$M110,0))</f>
        <v>0</v>
      </c>
    </row>
    <row r="111" spans="14:15" x14ac:dyDescent="0.25">
      <c r="N111">
        <f>IF(AND(Sheet2!$K111=$B$1,Sheet2!$L111=1),Sheet2!$I111+Sheet2!$M111,IF(Sheet2!$K111=$B$1,Sheet2!$M111,0))</f>
        <v>0</v>
      </c>
      <c r="O111">
        <f>IF(AND(Sheet2!$K111=$B$2,Sheet2!$L111=1),Sheet2!$J111+Sheet2!$M111,IF(Sheet2!$K111=$B$2,Sheet2!$M111,0))</f>
        <v>0</v>
      </c>
    </row>
    <row r="112" spans="14:15" x14ac:dyDescent="0.25">
      <c r="N112">
        <f>IF(AND(Sheet2!$K112=$B$1,Sheet2!$L112=1),Sheet2!$I112+Sheet2!$M112,IF(Sheet2!$K112=$B$1,Sheet2!$M112,0))</f>
        <v>0</v>
      </c>
      <c r="O112">
        <f>IF(AND(Sheet2!$K112=$B$2,Sheet2!$L112=1),Sheet2!$J112+Sheet2!$M112,IF(Sheet2!$K112=$B$2,Sheet2!$M112,0))</f>
        <v>0</v>
      </c>
    </row>
    <row r="113" spans="14:15" x14ac:dyDescent="0.25">
      <c r="N113">
        <f>IF(AND(Sheet2!$K113=$B$1,Sheet2!$L113=1),Sheet2!$I113+Sheet2!$M113,IF(Sheet2!$K113=$B$1,Sheet2!$M113,0))</f>
        <v>0</v>
      </c>
      <c r="O113">
        <f>IF(AND(Sheet2!$K113=$B$2,Sheet2!$L113=1),Sheet2!$J113+Sheet2!$M113,IF(Sheet2!$K113=$B$2,Sheet2!$M113,0))</f>
        <v>0</v>
      </c>
    </row>
    <row r="114" spans="14:15" x14ac:dyDescent="0.25">
      <c r="N114">
        <f>IF(AND(Sheet2!$K114=$B$1,Sheet2!$L114=1),Sheet2!$I114+Sheet2!$M114,IF(Sheet2!$K114=$B$1,Sheet2!$M114,0))</f>
        <v>0</v>
      </c>
      <c r="O114">
        <f>IF(AND(Sheet2!$K114=$B$2,Sheet2!$L114=1),Sheet2!$J114+Sheet2!$M114,IF(Sheet2!$K114=$B$2,Sheet2!$M114,0))</f>
        <v>0</v>
      </c>
    </row>
    <row r="115" spans="14:15" x14ac:dyDescent="0.25">
      <c r="N115">
        <f>IF(AND(Sheet2!$K115=$B$1,Sheet2!$L115=1),Sheet2!$I115+Sheet2!$M115,IF(Sheet2!$K115=$B$1,Sheet2!$M115,0))</f>
        <v>0</v>
      </c>
      <c r="O115">
        <f>IF(AND(Sheet2!$K115=$B$2,Sheet2!$L115=1),Sheet2!$J115+Sheet2!$M115,IF(Sheet2!$K115=$B$2,Sheet2!$M115,0))</f>
        <v>0</v>
      </c>
    </row>
    <row r="116" spans="14:15" x14ac:dyDescent="0.25">
      <c r="N116">
        <f>IF(AND(Sheet2!$K116=$B$1,Sheet2!$L116=1),Sheet2!$I116+Sheet2!$M116,IF(Sheet2!$K116=$B$1,Sheet2!$M116,0))</f>
        <v>0</v>
      </c>
      <c r="O116">
        <f>IF(AND(Sheet2!$K116=$B$2,Sheet2!$L116=1),Sheet2!$J116+Sheet2!$M116,IF(Sheet2!$K116=$B$2,Sheet2!$M116,0))</f>
        <v>0</v>
      </c>
    </row>
    <row r="117" spans="14:15" x14ac:dyDescent="0.25">
      <c r="N117">
        <f>IF(AND(Sheet2!$K117=$B$1,Sheet2!$L117=1),Sheet2!$I117+Sheet2!$M117,IF(Sheet2!$K117=$B$1,Sheet2!$M117,0))</f>
        <v>0</v>
      </c>
      <c r="O117">
        <f>IF(AND(Sheet2!$K117=$B$2,Sheet2!$L117=1),Sheet2!$J117+Sheet2!$M117,IF(Sheet2!$K117=$B$2,Sheet2!$M117,0))</f>
        <v>0</v>
      </c>
    </row>
    <row r="118" spans="14:15" x14ac:dyDescent="0.25">
      <c r="N118">
        <f>IF(AND(Sheet2!$K118=$B$1,Sheet2!$L118=1),Sheet2!$I118+Sheet2!$M118,IF(Sheet2!$K118=$B$1,Sheet2!$M118,0))</f>
        <v>0</v>
      </c>
      <c r="O118">
        <f>IF(AND(Sheet2!$K118=$B$2,Sheet2!$L118=1),Sheet2!$J118+Sheet2!$M118,IF(Sheet2!$K118=$B$2,Sheet2!$M118,0))</f>
        <v>0</v>
      </c>
    </row>
    <row r="119" spans="14:15" x14ac:dyDescent="0.25">
      <c r="N119">
        <f>IF(AND(Sheet2!$K119=$B$1,Sheet2!$L119=1),Sheet2!$I119+Sheet2!$M119,IF(Sheet2!$K119=$B$1,Sheet2!$M119,0))</f>
        <v>0</v>
      </c>
      <c r="O119">
        <f>IF(AND(Sheet2!$K119=$B$2,Sheet2!$L119=1),Sheet2!$J119+Sheet2!$M119,IF(Sheet2!$K119=$B$2,Sheet2!$M119,0))</f>
        <v>0</v>
      </c>
    </row>
    <row r="120" spans="14:15" x14ac:dyDescent="0.25">
      <c r="N120">
        <f>IF(AND(Sheet2!$K120=$B$1,Sheet2!$L120=1),Sheet2!$I120+Sheet2!$M120,IF(Sheet2!$K120=$B$1,Sheet2!$M120,0))</f>
        <v>0</v>
      </c>
      <c r="O120">
        <f>IF(AND(Sheet2!$K120=$B$2,Sheet2!$L120=1),Sheet2!$J120+Sheet2!$M120,IF(Sheet2!$K120=$B$2,Sheet2!$M120,0))</f>
        <v>0</v>
      </c>
    </row>
    <row r="121" spans="14:15" x14ac:dyDescent="0.25">
      <c r="N121">
        <f>IF(AND(Sheet2!$K121=$B$1,Sheet2!$L121=1),Sheet2!$I121+Sheet2!$M121,IF(Sheet2!$K121=$B$1,Sheet2!$M121,0))</f>
        <v>0</v>
      </c>
      <c r="O121">
        <f>IF(AND(Sheet2!$K121=$B$2,Sheet2!$L121=1),Sheet2!$J121+Sheet2!$M121,IF(Sheet2!$K121=$B$2,Sheet2!$M121,0))</f>
        <v>0</v>
      </c>
    </row>
    <row r="122" spans="14:15" x14ac:dyDescent="0.25">
      <c r="N122">
        <f>IF(AND(Sheet2!$K122=$B$1,Sheet2!$L122=1),Sheet2!$I122+Sheet2!$M122,IF(Sheet2!$K122=$B$1,Sheet2!$M122,0))</f>
        <v>0</v>
      </c>
      <c r="O122">
        <f>IF(AND(Sheet2!$K122=$B$2,Sheet2!$L122=1),Sheet2!$J122+Sheet2!$M122,IF(Sheet2!$K122=$B$2,Sheet2!$M122,0))</f>
        <v>0</v>
      </c>
    </row>
    <row r="123" spans="14:15" x14ac:dyDescent="0.25">
      <c r="N123">
        <f>IF(AND(Sheet2!$K123=$B$1,Sheet2!$L123=1),Sheet2!$I123+Sheet2!$M123,IF(Sheet2!$K123=$B$1,Sheet2!$M123,0))</f>
        <v>0</v>
      </c>
      <c r="O123">
        <f>IF(AND(Sheet2!$K123=$B$2,Sheet2!$L123=1),Sheet2!$J123+Sheet2!$M123,IF(Sheet2!$K123=$B$2,Sheet2!$M123,0))</f>
        <v>0</v>
      </c>
    </row>
    <row r="124" spans="14:15" x14ac:dyDescent="0.25">
      <c r="N124">
        <f>IF(AND(Sheet2!$K124=$B$1,Sheet2!$L124=1),Sheet2!$I124+Sheet2!$M124,IF(Sheet2!$K124=$B$1,Sheet2!$M124,0))</f>
        <v>0</v>
      </c>
      <c r="O124">
        <f>IF(AND(Sheet2!$K124=$B$2,Sheet2!$L124=1),Sheet2!$J124+Sheet2!$M124,IF(Sheet2!$K124=$B$2,Sheet2!$M124,0))</f>
        <v>0</v>
      </c>
    </row>
    <row r="125" spans="14:15" x14ac:dyDescent="0.25">
      <c r="N125">
        <f>IF(AND(Sheet2!$K125=$B$1,Sheet2!$L125=1),Sheet2!$I125+Sheet2!$M125,IF(Sheet2!$K125=$B$1,Sheet2!$M125,0))</f>
        <v>0</v>
      </c>
      <c r="O125">
        <f>IF(AND(Sheet2!$K125=$B$2,Sheet2!$L125=1),Sheet2!$J125+Sheet2!$M125,IF(Sheet2!$K125=$B$2,Sheet2!$M125,0))</f>
        <v>0</v>
      </c>
    </row>
    <row r="126" spans="14:15" x14ac:dyDescent="0.25">
      <c r="N126">
        <f>IF(AND(Sheet2!$K126=$B$1,Sheet2!$L126=1),Sheet2!$I126+Sheet2!$M126,IF(Sheet2!$K126=$B$1,Sheet2!$M126,0))</f>
        <v>0</v>
      </c>
      <c r="O126">
        <f>IF(AND(Sheet2!$K126=$B$2,Sheet2!$L126=1),Sheet2!$J126+Sheet2!$M126,IF(Sheet2!$K126=$B$2,Sheet2!$M126,0))</f>
        <v>0</v>
      </c>
    </row>
    <row r="127" spans="14:15" x14ac:dyDescent="0.25">
      <c r="N127">
        <f>IF(AND(Sheet2!$K127=$B$1,Sheet2!$L127=1),Sheet2!$I127+Sheet2!$M127,IF(Sheet2!$K127=$B$1,Sheet2!$M127,0))</f>
        <v>0</v>
      </c>
      <c r="O127">
        <f>IF(AND(Sheet2!$K127=$B$2,Sheet2!$L127=1),Sheet2!$J127+Sheet2!$M127,IF(Sheet2!$K127=$B$2,Sheet2!$M127,0))</f>
        <v>0</v>
      </c>
    </row>
    <row r="128" spans="14:15" x14ac:dyDescent="0.25">
      <c r="N128">
        <f>IF(AND(Sheet2!$K128=$B$1,Sheet2!$L128=1),Sheet2!$I128+Sheet2!$M128,IF(Sheet2!$K128=$B$1,Sheet2!$M128,0))</f>
        <v>0</v>
      </c>
      <c r="O128">
        <f>IF(AND(Sheet2!$K128=$B$2,Sheet2!$L128=1),Sheet2!$J128+Sheet2!$M128,IF(Sheet2!$K128=$B$2,Sheet2!$M128,0))</f>
        <v>0</v>
      </c>
    </row>
    <row r="129" spans="14:15" x14ac:dyDescent="0.25">
      <c r="N129">
        <f>IF(AND(Sheet2!$K129=$B$1,Sheet2!$L129=1),Sheet2!$I129+Sheet2!$M129,IF(Sheet2!$K129=$B$1,Sheet2!$M129,0))</f>
        <v>0</v>
      </c>
      <c r="O129">
        <f>IF(AND(Sheet2!$K129=$B$2,Sheet2!$L129=1),Sheet2!$J129+Sheet2!$M129,IF(Sheet2!$K129=$B$2,Sheet2!$M129,0))</f>
        <v>0</v>
      </c>
    </row>
    <row r="130" spans="14:15" x14ac:dyDescent="0.25">
      <c r="N130">
        <f>IF(AND(Sheet2!$K130=$B$1,Sheet2!$L130=1),Sheet2!$I130+Sheet2!$M130,IF(Sheet2!$K130=$B$1,Sheet2!$M130,0))</f>
        <v>0</v>
      </c>
      <c r="O130">
        <f>IF(AND(Sheet2!$K130=$B$2,Sheet2!$L130=1),Sheet2!$J130+Sheet2!$M130,IF(Sheet2!$K130=$B$2,Sheet2!$M130,0))</f>
        <v>0</v>
      </c>
    </row>
    <row r="131" spans="14:15" x14ac:dyDescent="0.25">
      <c r="N131">
        <f>IF(AND(Sheet2!$K131=$B$1,Sheet2!$L131=1),Sheet2!$I131+Sheet2!$M131,IF(Sheet2!$K131=$B$1,Sheet2!$M131,0))</f>
        <v>0</v>
      </c>
      <c r="O131">
        <f>IF(AND(Sheet2!$K131=$B$2,Sheet2!$L131=1),Sheet2!$J131+Sheet2!$M131,IF(Sheet2!$K131=$B$2,Sheet2!$M131,0))</f>
        <v>0</v>
      </c>
    </row>
    <row r="132" spans="14:15" x14ac:dyDescent="0.25">
      <c r="N132">
        <f>IF(AND(Sheet2!$K132=$B$1,Sheet2!$L132=1),Sheet2!$I132+Sheet2!$M132,IF(Sheet2!$K132=$B$1,Sheet2!$M132,0))</f>
        <v>0</v>
      </c>
      <c r="O132">
        <f>IF(AND(Sheet2!$K132=$B$2,Sheet2!$L132=1),Sheet2!$J132+Sheet2!$M132,IF(Sheet2!$K132=$B$2,Sheet2!$M132,0))</f>
        <v>0</v>
      </c>
    </row>
    <row r="133" spans="14:15" x14ac:dyDescent="0.25">
      <c r="N133">
        <f>IF(AND(Sheet2!$K133=$B$1,Sheet2!$L133=1),Sheet2!$I133+Sheet2!$M133,IF(Sheet2!$K133=$B$1,Sheet2!$M133,0))</f>
        <v>0</v>
      </c>
      <c r="O133">
        <f>IF(AND(Sheet2!$K133=$B$2,Sheet2!$L133=1),Sheet2!$J133+Sheet2!$M133,IF(Sheet2!$K133=$B$2,Sheet2!$M133,0))</f>
        <v>0</v>
      </c>
    </row>
    <row r="134" spans="14:15" x14ac:dyDescent="0.25">
      <c r="N134">
        <f>IF(AND(Sheet2!$K134=$B$1,Sheet2!$L134=1),Sheet2!$I134+Sheet2!$M134,IF(Sheet2!$K134=$B$1,Sheet2!$M134,0))</f>
        <v>0</v>
      </c>
      <c r="O134">
        <f>IF(AND(Sheet2!$K134=$B$2,Sheet2!$L134=1),Sheet2!$J134+Sheet2!$M134,IF(Sheet2!$K134=$B$2,Sheet2!$M134,0))</f>
        <v>0</v>
      </c>
    </row>
    <row r="135" spans="14:15" x14ac:dyDescent="0.25">
      <c r="N135">
        <f>IF(AND(Sheet2!$K135=$B$1,Sheet2!$L135=1),Sheet2!$I135+Sheet2!$M135,IF(Sheet2!$K135=$B$1,Sheet2!$M135,0))</f>
        <v>0</v>
      </c>
      <c r="O135">
        <f>IF(AND(Sheet2!$K135=$B$2,Sheet2!$L135=1),Sheet2!$J135+Sheet2!$M135,IF(Sheet2!$K135=$B$2,Sheet2!$M135,0))</f>
        <v>0</v>
      </c>
    </row>
    <row r="136" spans="14:15" x14ac:dyDescent="0.25">
      <c r="N136">
        <f>IF(AND(Sheet2!$K136=$B$1,Sheet2!$L136=1),Sheet2!$I136+Sheet2!$M136,IF(Sheet2!$K136=$B$1,Sheet2!$M136,0))</f>
        <v>0</v>
      </c>
      <c r="O136">
        <f>IF(AND(Sheet2!$K136=$B$2,Sheet2!$L136=1),Sheet2!$J136+Sheet2!$M136,IF(Sheet2!$K136=$B$2,Sheet2!$M136,0))</f>
        <v>0</v>
      </c>
    </row>
    <row r="137" spans="14:15" x14ac:dyDescent="0.25">
      <c r="N137">
        <f>IF(AND(Sheet2!$K137=$B$1,Sheet2!$L137=1),Sheet2!$I137+Sheet2!$M137,IF(Sheet2!$K137=$B$1,Sheet2!$M137,0))</f>
        <v>0</v>
      </c>
      <c r="O137">
        <f>IF(AND(Sheet2!$K137=$B$2,Sheet2!$L137=1),Sheet2!$J137+Sheet2!$M137,IF(Sheet2!$K137=$B$2,Sheet2!$M137,0))</f>
        <v>0</v>
      </c>
    </row>
    <row r="138" spans="14:15" x14ac:dyDescent="0.25">
      <c r="N138">
        <f>IF(AND(Sheet2!$K138=$B$1,Sheet2!$L138=1),Sheet2!$I138+Sheet2!$M138,IF(Sheet2!$K138=$B$1,Sheet2!$M138,0))</f>
        <v>0</v>
      </c>
      <c r="O138">
        <f>IF(AND(Sheet2!$K138=$B$2,Sheet2!$L138=1),Sheet2!$J138+Sheet2!$M138,IF(Sheet2!$K138=$B$2,Sheet2!$M138,0))</f>
        <v>0</v>
      </c>
    </row>
    <row r="139" spans="14:15" x14ac:dyDescent="0.25">
      <c r="N139">
        <f>IF(AND(Sheet2!$K139=$B$1,Sheet2!$L139=1),Sheet2!$I139+Sheet2!$M139,IF(Sheet2!$K139=$B$1,Sheet2!$M139,0))</f>
        <v>0</v>
      </c>
      <c r="O139">
        <f>IF(AND(Sheet2!$K139=$B$2,Sheet2!$L139=1),Sheet2!$J139+Sheet2!$M139,IF(Sheet2!$K139=$B$2,Sheet2!$M139,0))</f>
        <v>0</v>
      </c>
    </row>
    <row r="140" spans="14:15" x14ac:dyDescent="0.25">
      <c r="N140">
        <f>IF(AND(Sheet2!$K140=$B$1,Sheet2!$L140=1),Sheet2!$I140+Sheet2!$M140,IF(Sheet2!$K140=$B$1,Sheet2!$M140,0))</f>
        <v>0</v>
      </c>
      <c r="O140">
        <f>IF(AND(Sheet2!$K140=$B$2,Sheet2!$L140=1),Sheet2!$J140+Sheet2!$M140,IF(Sheet2!$K140=$B$2,Sheet2!$M140,0))</f>
        <v>0</v>
      </c>
    </row>
    <row r="141" spans="14:15" x14ac:dyDescent="0.25">
      <c r="N141">
        <f>IF(AND(Sheet2!$K141=$B$1,Sheet2!$L141=1),Sheet2!$I141+Sheet2!$M141,IF(Sheet2!$K141=$B$1,Sheet2!$M141,0))</f>
        <v>0</v>
      </c>
      <c r="O141">
        <f>IF(AND(Sheet2!$K141=$B$2,Sheet2!$L141=1),Sheet2!$J141+Sheet2!$M141,IF(Sheet2!$K141=$B$2,Sheet2!$M141,0))</f>
        <v>0</v>
      </c>
    </row>
    <row r="142" spans="14:15" x14ac:dyDescent="0.25">
      <c r="N142">
        <f>IF(AND(Sheet2!$K142=$B$1,Sheet2!$L142=1),Sheet2!$I142+Sheet2!$M142,IF(Sheet2!$K142=$B$1,Sheet2!$M142,0))</f>
        <v>0</v>
      </c>
      <c r="O142">
        <f>IF(AND(Sheet2!$K142=$B$2,Sheet2!$L142=1),Sheet2!$J142+Sheet2!$M142,IF(Sheet2!$K142=$B$2,Sheet2!$M142,0))</f>
        <v>0</v>
      </c>
    </row>
    <row r="143" spans="14:15" x14ac:dyDescent="0.25">
      <c r="N143">
        <f>IF(AND(Sheet2!$K143=$B$1,Sheet2!$L143=1),Sheet2!$I143+Sheet2!$M143,IF(Sheet2!$K143=$B$1,Sheet2!$M143,0))</f>
        <v>0</v>
      </c>
      <c r="O143">
        <f>IF(AND(Sheet2!$K143=$B$2,Sheet2!$L143=1),Sheet2!$J143+Sheet2!$M143,IF(Sheet2!$K143=$B$2,Sheet2!$M143,0))</f>
        <v>0</v>
      </c>
    </row>
    <row r="144" spans="14:15" x14ac:dyDescent="0.25">
      <c r="N144">
        <f>IF(AND(Sheet2!$K144=$B$1,Sheet2!$L144=1),Sheet2!$I144+Sheet2!$M144,IF(Sheet2!$K144=$B$1,Sheet2!$M144,0))</f>
        <v>0</v>
      </c>
      <c r="O144">
        <f>IF(AND(Sheet2!$K144=$B$2,Sheet2!$L144=1),Sheet2!$J144+Sheet2!$M144,IF(Sheet2!$K144=$B$2,Sheet2!$M144,0))</f>
        <v>0</v>
      </c>
    </row>
    <row r="145" spans="14:15" x14ac:dyDescent="0.25">
      <c r="N145">
        <f>IF(AND(Sheet2!$K145=$B$1,Sheet2!$L145=1),Sheet2!$I145+Sheet2!$M145,IF(Sheet2!$K145=$B$1,Sheet2!$M145,0))</f>
        <v>0</v>
      </c>
      <c r="O145">
        <f>IF(AND(Sheet2!$K145=$B$2,Sheet2!$L145=1),Sheet2!$J145+Sheet2!$M145,IF(Sheet2!$K145=$B$2,Sheet2!$M145,0))</f>
        <v>0</v>
      </c>
    </row>
    <row r="146" spans="14:15" x14ac:dyDescent="0.25">
      <c r="N146">
        <f>IF(AND(Sheet2!$K146=$B$1,Sheet2!$L146=1),Sheet2!$I146+Sheet2!$M146,IF(Sheet2!$K146=$B$1,Sheet2!$M146,0))</f>
        <v>0</v>
      </c>
      <c r="O146">
        <f>IF(AND(Sheet2!$K146=$B$2,Sheet2!$L146=1),Sheet2!$J146+Sheet2!$M146,IF(Sheet2!$K146=$B$2,Sheet2!$M146,0))</f>
        <v>0</v>
      </c>
    </row>
    <row r="147" spans="14:15" x14ac:dyDescent="0.25">
      <c r="N147">
        <f>IF(AND(Sheet2!$K147=$B$1,Sheet2!$L147=1),Sheet2!$I147+Sheet2!$M147,IF(Sheet2!$K147=$B$1,Sheet2!$M147,0))</f>
        <v>0</v>
      </c>
      <c r="O147">
        <f>IF(AND(Sheet2!$K147=$B$2,Sheet2!$L147=1),Sheet2!$J147+Sheet2!$M147,IF(Sheet2!$K147=$B$2,Sheet2!$M147,0))</f>
        <v>0</v>
      </c>
    </row>
    <row r="148" spans="14:15" x14ac:dyDescent="0.25">
      <c r="N148">
        <f>IF(AND(Sheet2!$K148=$B$1,Sheet2!$L148=1),Sheet2!$I148+Sheet2!$M148,IF(Sheet2!$K148=$B$1,Sheet2!$M148,0))</f>
        <v>0</v>
      </c>
      <c r="O148">
        <f>IF(AND(Sheet2!$K148=$B$2,Sheet2!$L148=1),Sheet2!$J148+Sheet2!$M148,IF(Sheet2!$K148=$B$2,Sheet2!$M148,0))</f>
        <v>0</v>
      </c>
    </row>
    <row r="149" spans="14:15" x14ac:dyDescent="0.25">
      <c r="N149">
        <f>IF(AND(Sheet2!$K149=$B$1,Sheet2!$L149=1),Sheet2!$I149+Sheet2!$M149,IF(Sheet2!$K149=$B$1,Sheet2!$M149,0))</f>
        <v>0</v>
      </c>
      <c r="O149">
        <f>IF(AND(Sheet2!$K149=$B$2,Sheet2!$L149=1),Sheet2!$J149+Sheet2!$M149,IF(Sheet2!$K149=$B$2,Sheet2!$M149,0))</f>
        <v>0</v>
      </c>
    </row>
    <row r="150" spans="14:15" x14ac:dyDescent="0.25">
      <c r="N150">
        <f>IF(AND(Sheet2!$K150=$B$1,Sheet2!$L150=1),Sheet2!$I150+Sheet2!$M150,IF(Sheet2!$K150=$B$1,Sheet2!$M150,0))</f>
        <v>0</v>
      </c>
      <c r="O150">
        <f>IF(AND(Sheet2!$K150=$B$2,Sheet2!$L150=1),Sheet2!$J150+Sheet2!$M150,IF(Sheet2!$K150=$B$2,Sheet2!$M150,0))</f>
        <v>0</v>
      </c>
    </row>
    <row r="151" spans="14:15" x14ac:dyDescent="0.25">
      <c r="N151">
        <f>IF(AND(Sheet2!$K151=$B$1,Sheet2!$L151=1),Sheet2!$I151+Sheet2!$M151,IF(Sheet2!$K151=$B$1,Sheet2!$M151,0))</f>
        <v>0</v>
      </c>
      <c r="O151">
        <f>IF(AND(Sheet2!$K151=$B$2,Sheet2!$L151=1),Sheet2!$J151+Sheet2!$M151,IF(Sheet2!$K151=$B$2,Sheet2!$M151,0))</f>
        <v>0</v>
      </c>
    </row>
    <row r="152" spans="14:15" x14ac:dyDescent="0.25">
      <c r="N152">
        <f>IF(AND(Sheet2!$K152=$B$1,Sheet2!$L152=1),Sheet2!$I152+Sheet2!$M152,IF(Sheet2!$K152=$B$1,Sheet2!$M152,0))</f>
        <v>0</v>
      </c>
      <c r="O152">
        <f>IF(AND(Sheet2!$K152=$B$2,Sheet2!$L152=1),Sheet2!$J152+Sheet2!$M152,IF(Sheet2!$K152=$B$2,Sheet2!$M152,0))</f>
        <v>0</v>
      </c>
    </row>
    <row r="153" spans="14:15" x14ac:dyDescent="0.25">
      <c r="N153">
        <f>IF(AND(Sheet2!$K153=$B$1,Sheet2!$L153=1),Sheet2!$I153+Sheet2!$M153,IF(Sheet2!$K153=$B$1,Sheet2!$M153,0))</f>
        <v>0</v>
      </c>
      <c r="O153">
        <f>IF(AND(Sheet2!$K153=$B$2,Sheet2!$L153=1),Sheet2!$J153+Sheet2!$M153,IF(Sheet2!$K153=$B$2,Sheet2!$M153,0))</f>
        <v>0</v>
      </c>
    </row>
    <row r="154" spans="14:15" x14ac:dyDescent="0.25">
      <c r="N154">
        <f>IF(AND(Sheet2!$K154=$B$1,Sheet2!$L154=1),Sheet2!$I154+Sheet2!$M154,IF(Sheet2!$K154=$B$1,Sheet2!$M154,0))</f>
        <v>0</v>
      </c>
      <c r="O154">
        <f>IF(AND(Sheet2!$K154=$B$2,Sheet2!$L154=1),Sheet2!$J154+Sheet2!$M154,IF(Sheet2!$K154=$B$2,Sheet2!$M154,0))</f>
        <v>0</v>
      </c>
    </row>
    <row r="155" spans="14:15" x14ac:dyDescent="0.25">
      <c r="N155">
        <f>IF(AND(Sheet2!$K155=$B$1,Sheet2!$L155=1),Sheet2!$I155+Sheet2!$M155,IF(Sheet2!$K155=$B$1,Sheet2!$M155,0))</f>
        <v>0</v>
      </c>
      <c r="O155">
        <f>IF(AND(Sheet2!$K155=$B$2,Sheet2!$L155=1),Sheet2!$J155+Sheet2!$M155,IF(Sheet2!$K155=$B$2,Sheet2!$M155,0))</f>
        <v>0</v>
      </c>
    </row>
    <row r="156" spans="14:15" x14ac:dyDescent="0.25">
      <c r="N156">
        <f>IF(AND(Sheet2!$K156=$B$1,Sheet2!$L156=1),Sheet2!$I156+Sheet2!$M156,IF(Sheet2!$K156=$B$1,Sheet2!$M156,0))</f>
        <v>0</v>
      </c>
      <c r="O156">
        <f>IF(AND(Sheet2!$K156=$B$2,Sheet2!$L156=1),Sheet2!$J156+Sheet2!$M156,IF(Sheet2!$K156=$B$2,Sheet2!$M156,0))</f>
        <v>0</v>
      </c>
    </row>
    <row r="157" spans="14:15" x14ac:dyDescent="0.25">
      <c r="N157">
        <f>IF(AND(Sheet2!$K157=$B$1,Sheet2!$L157=1),Sheet2!$I157+Sheet2!$M157,IF(Sheet2!$K157=$B$1,Sheet2!$M157,0))</f>
        <v>0</v>
      </c>
      <c r="O157">
        <f>IF(AND(Sheet2!$K157=$B$2,Sheet2!$L157=1),Sheet2!$J157+Sheet2!$M157,IF(Sheet2!$K157=$B$2,Sheet2!$M157,0))</f>
        <v>0</v>
      </c>
    </row>
    <row r="158" spans="14:15" x14ac:dyDescent="0.25">
      <c r="N158">
        <f>IF(AND(Sheet2!$K158=$B$1,Sheet2!$L158=1),Sheet2!$I158+Sheet2!$M158,IF(Sheet2!$K158=$B$1,Sheet2!$M158,0))</f>
        <v>0</v>
      </c>
      <c r="O158">
        <f>IF(AND(Sheet2!$K158=$B$2,Sheet2!$L158=1),Sheet2!$J158+Sheet2!$M158,IF(Sheet2!$K158=$B$2,Sheet2!$M158,0))</f>
        <v>0</v>
      </c>
    </row>
    <row r="159" spans="14:15" x14ac:dyDescent="0.25">
      <c r="N159">
        <f>IF(AND(Sheet2!$K159=$B$1,Sheet2!$L159=1),Sheet2!$I159+Sheet2!$M159,IF(Sheet2!$K159=$B$1,Sheet2!$M159,0))</f>
        <v>0</v>
      </c>
      <c r="O159">
        <f>IF(AND(Sheet2!$K159=$B$2,Sheet2!$L159=1),Sheet2!$J159+Sheet2!$M159,IF(Sheet2!$K159=$B$2,Sheet2!$M159,0))</f>
        <v>0</v>
      </c>
    </row>
    <row r="160" spans="14:15" x14ac:dyDescent="0.25">
      <c r="N160">
        <f>IF(AND(Sheet2!$K160=$B$1,Sheet2!$L160=1),Sheet2!$I160+Sheet2!$M160,IF(Sheet2!$K160=$B$1,Sheet2!$M160,0))</f>
        <v>0</v>
      </c>
      <c r="O160">
        <f>IF(AND(Sheet2!$K160=$B$2,Sheet2!$L160=1),Sheet2!$J160+Sheet2!$M160,IF(Sheet2!$K160=$B$2,Sheet2!$M160,0))</f>
        <v>0</v>
      </c>
    </row>
    <row r="161" spans="14:15" x14ac:dyDescent="0.25">
      <c r="N161">
        <f>IF(AND(Sheet2!$K161=$B$1,Sheet2!$L161=1),Sheet2!$I161+Sheet2!$M161,IF(Sheet2!$K161=$B$1,Sheet2!$M161,0))</f>
        <v>0</v>
      </c>
      <c r="O161">
        <f>IF(AND(Sheet2!$K161=$B$2,Sheet2!$L161=1),Sheet2!$J161+Sheet2!$M161,IF(Sheet2!$K161=$B$2,Sheet2!$M161,0))</f>
        <v>0</v>
      </c>
    </row>
    <row r="162" spans="14:15" x14ac:dyDescent="0.25">
      <c r="N162">
        <f>IF(AND(Sheet2!$K162=$B$1,Sheet2!$L162=1),Sheet2!$I162+Sheet2!$M162,IF(Sheet2!$K162=$B$1,Sheet2!$M162,0))</f>
        <v>0</v>
      </c>
      <c r="O162">
        <f>IF(AND(Sheet2!$K162=$B$2,Sheet2!$L162=1),Sheet2!$J162+Sheet2!$M162,IF(Sheet2!$K162=$B$2,Sheet2!$M162,0))</f>
        <v>0</v>
      </c>
    </row>
    <row r="163" spans="14:15" x14ac:dyDescent="0.25">
      <c r="N163">
        <f>IF(AND(Sheet2!$K163=$B$1,Sheet2!$L163=1),Sheet2!$I163+Sheet2!$M163,IF(Sheet2!$K163=$B$1,Sheet2!$M163,0))</f>
        <v>0</v>
      </c>
      <c r="O163">
        <f>IF(AND(Sheet2!$K163=$B$2,Sheet2!$L163=1),Sheet2!$J163+Sheet2!$M163,IF(Sheet2!$K163=$B$2,Sheet2!$M163,0))</f>
        <v>0</v>
      </c>
    </row>
    <row r="164" spans="14:15" x14ac:dyDescent="0.25">
      <c r="N164">
        <f>IF(AND(Sheet2!$K164=$B$1,Sheet2!$L164=1),Sheet2!$I164+Sheet2!$M164,IF(Sheet2!$K164=$B$1,Sheet2!$M164,0))</f>
        <v>0</v>
      </c>
      <c r="O164">
        <f>IF(AND(Sheet2!$K164=$B$2,Sheet2!$L164=1),Sheet2!$J164+Sheet2!$M164,IF(Sheet2!$K164=$B$2,Sheet2!$M164,0))</f>
        <v>0</v>
      </c>
    </row>
    <row r="165" spans="14:15" x14ac:dyDescent="0.25">
      <c r="N165">
        <f>IF(AND(Sheet2!$K165=$B$1,Sheet2!$L165=1),Sheet2!$I165+Sheet2!$M165,IF(Sheet2!$K165=$B$1,Sheet2!$M165,0))</f>
        <v>0</v>
      </c>
      <c r="O165">
        <f>IF(AND(Sheet2!$K165=$B$2,Sheet2!$L165=1),Sheet2!$J165+Sheet2!$M165,IF(Sheet2!$K165=$B$2,Sheet2!$M165,0))</f>
        <v>0</v>
      </c>
    </row>
    <row r="166" spans="14:15" x14ac:dyDescent="0.25">
      <c r="N166">
        <f>IF(AND(Sheet2!$K166=$B$1,Sheet2!$L166=1),Sheet2!$I166+Sheet2!$M166,IF(Sheet2!$K166=$B$1,Sheet2!$M166,0))</f>
        <v>0</v>
      </c>
      <c r="O166">
        <f>IF(AND(Sheet2!$K166=$B$2,Sheet2!$L166=1),Sheet2!$J166+Sheet2!$M166,IF(Sheet2!$K166=$B$2,Sheet2!$M166,0))</f>
        <v>0</v>
      </c>
    </row>
    <row r="167" spans="14:15" x14ac:dyDescent="0.25">
      <c r="N167">
        <f>IF(AND(Sheet2!$K167=$B$1,Sheet2!$L167=1),Sheet2!$I167+Sheet2!$M167,IF(Sheet2!$K167=$B$1,Sheet2!$M167,0))</f>
        <v>0</v>
      </c>
      <c r="O167">
        <f>IF(AND(Sheet2!$K167=$B$2,Sheet2!$L167=1),Sheet2!$J167+Sheet2!$M167,IF(Sheet2!$K167=$B$2,Sheet2!$M167,0))</f>
        <v>0</v>
      </c>
    </row>
    <row r="168" spans="14:15" x14ac:dyDescent="0.25">
      <c r="N168">
        <f>IF(AND(Sheet2!$K168=$B$1,Sheet2!$L168=1),Sheet2!$I168+Sheet2!$M168,IF(Sheet2!$K168=$B$1,Sheet2!$M168,0))</f>
        <v>0</v>
      </c>
      <c r="O168">
        <f>IF(AND(Sheet2!$K168=$B$2,Sheet2!$L168=1),Sheet2!$J168+Sheet2!$M168,IF(Sheet2!$K168=$B$2,Sheet2!$M168,0))</f>
        <v>0</v>
      </c>
    </row>
    <row r="169" spans="14:15" x14ac:dyDescent="0.25">
      <c r="N169">
        <f>IF(AND(Sheet2!$K169=$B$1,Sheet2!$L169=1),Sheet2!$I169+Sheet2!$M169,IF(Sheet2!$K169=$B$1,Sheet2!$M169,0))</f>
        <v>0</v>
      </c>
      <c r="O169">
        <f>IF(AND(Sheet2!$K169=$B$2,Sheet2!$L169=1),Sheet2!$J169+Sheet2!$M169,IF(Sheet2!$K169=$B$2,Sheet2!$M169,0))</f>
        <v>0</v>
      </c>
    </row>
    <row r="170" spans="14:15" x14ac:dyDescent="0.25">
      <c r="N170">
        <f>IF(AND(Sheet2!$K170=$B$1,Sheet2!$L170=1),Sheet2!$I170+Sheet2!$M170,IF(Sheet2!$K170=$B$1,Sheet2!$M170,0))</f>
        <v>0</v>
      </c>
      <c r="O170">
        <f>IF(AND(Sheet2!$K170=$B$2,Sheet2!$L170=1),Sheet2!$J170+Sheet2!$M170,IF(Sheet2!$K170=$B$2,Sheet2!$M170,0))</f>
        <v>0</v>
      </c>
    </row>
    <row r="171" spans="14:15" x14ac:dyDescent="0.25">
      <c r="N171">
        <f>IF(AND(Sheet2!$K171=$B$1,Sheet2!$L171=1),Sheet2!$I171+Sheet2!$M171,IF(Sheet2!$K171=$B$1,Sheet2!$M171,0))</f>
        <v>0</v>
      </c>
      <c r="O171">
        <f>IF(AND(Sheet2!$K171=$B$2,Sheet2!$L171=1),Sheet2!$J171+Sheet2!$M171,IF(Sheet2!$K171=$B$2,Sheet2!$M171,0))</f>
        <v>0</v>
      </c>
    </row>
    <row r="172" spans="14:15" x14ac:dyDescent="0.25">
      <c r="N172">
        <f>IF(AND(Sheet2!$K172=$B$1,Sheet2!$L172=1),Sheet2!$I172+Sheet2!$M172,IF(Sheet2!$K172=$B$1,Sheet2!$M172,0))</f>
        <v>0</v>
      </c>
      <c r="O172">
        <f>IF(AND(Sheet2!$K172=$B$2,Sheet2!$L172=1),Sheet2!$J172+Sheet2!$M172,IF(Sheet2!$K172=$B$2,Sheet2!$M172,0))</f>
        <v>0</v>
      </c>
    </row>
    <row r="173" spans="14:15" x14ac:dyDescent="0.25">
      <c r="N173">
        <f>IF(AND(Sheet2!$K173=$B$1,Sheet2!$L173=1),Sheet2!$I173+Sheet2!$M173,IF(Sheet2!$K173=$B$1,Sheet2!$M173,0))</f>
        <v>0</v>
      </c>
      <c r="O173">
        <f>IF(AND(Sheet2!$K173=$B$2,Sheet2!$L173=1),Sheet2!$J173+Sheet2!$M173,IF(Sheet2!$K173=$B$2,Sheet2!$M173,0))</f>
        <v>0</v>
      </c>
    </row>
    <row r="174" spans="14:15" x14ac:dyDescent="0.25">
      <c r="N174">
        <f>IF(AND(Sheet2!$K174=$B$1,Sheet2!$L174=1),Sheet2!$I174+Sheet2!$M174,IF(Sheet2!$K174=$B$1,Sheet2!$M174,0))</f>
        <v>0</v>
      </c>
      <c r="O174">
        <f>IF(AND(Sheet2!$K174=$B$2,Sheet2!$L174=1),Sheet2!$J174+Sheet2!$M174,IF(Sheet2!$K174=$B$2,Sheet2!$M174,0))</f>
        <v>0</v>
      </c>
    </row>
    <row r="175" spans="14:15" x14ac:dyDescent="0.25">
      <c r="N175">
        <f>IF(AND(Sheet2!$K175=$B$1,Sheet2!$L175=1),Sheet2!$I175+Sheet2!$M175,IF(Sheet2!$K175=$B$1,Sheet2!$M175,0))</f>
        <v>0</v>
      </c>
      <c r="O175">
        <f>IF(AND(Sheet2!$K175=$B$2,Sheet2!$L175=1),Sheet2!$J175+Sheet2!$M175,IF(Sheet2!$K175=$B$2,Sheet2!$M175,0))</f>
        <v>0</v>
      </c>
    </row>
    <row r="176" spans="14:15" x14ac:dyDescent="0.25">
      <c r="N176">
        <f>IF(AND(Sheet2!$K176=$B$1,Sheet2!$L176=1),Sheet2!$I176+Sheet2!$M176,IF(Sheet2!$K176=$B$1,Sheet2!$M176,0))</f>
        <v>0</v>
      </c>
      <c r="O176">
        <f>IF(AND(Sheet2!$K176=$B$2,Sheet2!$L176=1),Sheet2!$J176+Sheet2!$M176,IF(Sheet2!$K176=$B$2,Sheet2!$M176,0))</f>
        <v>0</v>
      </c>
    </row>
    <row r="177" spans="14:15" x14ac:dyDescent="0.25">
      <c r="N177">
        <f>IF(AND(Sheet2!$K177=$B$1,Sheet2!$L177=1),Sheet2!$I177+Sheet2!$M177,IF(Sheet2!$K177=$B$1,Sheet2!$M177,0))</f>
        <v>0</v>
      </c>
      <c r="O177">
        <f>IF(AND(Sheet2!$K177=$B$2,Sheet2!$L177=1),Sheet2!$J177+Sheet2!$M177,IF(Sheet2!$K177=$B$2,Sheet2!$M177,0))</f>
        <v>0</v>
      </c>
    </row>
    <row r="178" spans="14:15" x14ac:dyDescent="0.25">
      <c r="N178">
        <f>IF(AND(Sheet2!$K178=$B$1,Sheet2!$L178=1),Sheet2!$I178+Sheet2!$M178,IF(Sheet2!$K178=$B$1,Sheet2!$M178,0))</f>
        <v>0</v>
      </c>
      <c r="O178">
        <f>IF(AND(Sheet2!$K178=$B$2,Sheet2!$L178=1),Sheet2!$J178+Sheet2!$M178,IF(Sheet2!$K178=$B$2,Sheet2!$M178,0))</f>
        <v>0</v>
      </c>
    </row>
    <row r="179" spans="14:15" x14ac:dyDescent="0.25">
      <c r="N179">
        <f>IF(AND(Sheet2!$K179=$B$1,Sheet2!$L179=1),Sheet2!$I179+Sheet2!$M179,IF(Sheet2!$K179=$B$1,Sheet2!$M179,0))</f>
        <v>0</v>
      </c>
      <c r="O179">
        <f>IF(AND(Sheet2!$K179=$B$2,Sheet2!$L179=1),Sheet2!$J179+Sheet2!$M179,IF(Sheet2!$K179=$B$2,Sheet2!$M179,0))</f>
        <v>0</v>
      </c>
    </row>
    <row r="180" spans="14:15" x14ac:dyDescent="0.25">
      <c r="N180">
        <f>IF(AND(Sheet2!$K180=$B$1,Sheet2!$L180=1),Sheet2!$I180+Sheet2!$M180,IF(Sheet2!$K180=$B$1,Sheet2!$M180,0))</f>
        <v>0</v>
      </c>
      <c r="O180">
        <f>IF(AND(Sheet2!$K180=$B$2,Sheet2!$L180=1),Sheet2!$J180+Sheet2!$M180,IF(Sheet2!$K180=$B$2,Sheet2!$M180,0))</f>
        <v>0</v>
      </c>
    </row>
    <row r="181" spans="14:15" x14ac:dyDescent="0.25">
      <c r="N181">
        <f>IF(AND(Sheet2!$K181=$B$1,Sheet2!$L181=1),Sheet2!$I181+Sheet2!$M181,IF(Sheet2!$K181=$B$1,Sheet2!$M181,0))</f>
        <v>0</v>
      </c>
      <c r="O181">
        <f>IF(AND(Sheet2!$K181=$B$2,Sheet2!$L181=1),Sheet2!$J181+Sheet2!$M181,IF(Sheet2!$K181=$B$2,Sheet2!$M181,0))</f>
        <v>0</v>
      </c>
    </row>
    <row r="182" spans="14:15" x14ac:dyDescent="0.25">
      <c r="N182">
        <f>IF(AND(Sheet2!$K182=$B$1,Sheet2!$L182=1),Sheet2!$I182+Sheet2!$M182,IF(Sheet2!$K182=$B$1,Sheet2!$M182,0))</f>
        <v>0</v>
      </c>
      <c r="O182">
        <f>IF(AND(Sheet2!$K182=$B$2,Sheet2!$L182=1),Sheet2!$J182+Sheet2!$M182,IF(Sheet2!$K182=$B$2,Sheet2!$M182,0))</f>
        <v>0</v>
      </c>
    </row>
    <row r="183" spans="14:15" x14ac:dyDescent="0.25">
      <c r="N183">
        <f>IF(AND(Sheet2!$K183=$B$1,Sheet2!$L183=1),Sheet2!$I183+Sheet2!$M183,IF(Sheet2!$K183=$B$1,Sheet2!$M183,0))</f>
        <v>0</v>
      </c>
      <c r="O183">
        <f>IF(AND(Sheet2!$K183=$B$2,Sheet2!$L183=1),Sheet2!$J183+Sheet2!$M183,IF(Sheet2!$K183=$B$2,Sheet2!$M183,0))</f>
        <v>0</v>
      </c>
    </row>
    <row r="184" spans="14:15" x14ac:dyDescent="0.25">
      <c r="N184">
        <f>IF(AND(Sheet2!$K184=$B$1,Sheet2!$L184=1),Sheet2!$I184+Sheet2!$M184,IF(Sheet2!$K184=$B$1,Sheet2!$M184,0))</f>
        <v>0</v>
      </c>
      <c r="O184">
        <f>IF(AND(Sheet2!$K184=$B$2,Sheet2!$L184=1),Sheet2!$J184+Sheet2!$M184,IF(Sheet2!$K184=$B$2,Sheet2!$M184,0))</f>
        <v>0</v>
      </c>
    </row>
    <row r="185" spans="14:15" x14ac:dyDescent="0.25">
      <c r="N185">
        <f>IF(AND(Sheet2!$K185=$B$1,Sheet2!$L185=1),Sheet2!$I185+Sheet2!$M185,IF(Sheet2!$K185=$B$1,Sheet2!$M185,0))</f>
        <v>0</v>
      </c>
      <c r="O185">
        <f>IF(AND(Sheet2!$K185=$B$2,Sheet2!$L185=1),Sheet2!$J185+Sheet2!$M185,IF(Sheet2!$K185=$B$2,Sheet2!$M185,0))</f>
        <v>0</v>
      </c>
    </row>
    <row r="186" spans="14:15" x14ac:dyDescent="0.25">
      <c r="N186">
        <f>IF(AND(Sheet2!$K186=$B$1,Sheet2!$L186=1),Sheet2!$I186+Sheet2!$M186,IF(Sheet2!$K186=$B$1,Sheet2!$M186,0))</f>
        <v>0</v>
      </c>
      <c r="O186">
        <f>IF(AND(Sheet2!$K186=$B$2,Sheet2!$L186=1),Sheet2!$J186+Sheet2!$M186,IF(Sheet2!$K186=$B$2,Sheet2!$M186,0))</f>
        <v>0</v>
      </c>
    </row>
    <row r="187" spans="14:15" x14ac:dyDescent="0.25">
      <c r="N187">
        <f>IF(AND(Sheet2!$K187=$B$1,Sheet2!$L187=1),Sheet2!$I187+Sheet2!$M187,IF(Sheet2!$K187=$B$1,Sheet2!$M187,0))</f>
        <v>0</v>
      </c>
      <c r="O187">
        <f>IF(AND(Sheet2!$K187=$B$2,Sheet2!$L187=1),Sheet2!$J187+Sheet2!$M187,IF(Sheet2!$K187=$B$2,Sheet2!$M187,0))</f>
        <v>0</v>
      </c>
    </row>
    <row r="188" spans="14:15" x14ac:dyDescent="0.25">
      <c r="N188">
        <f>IF(AND(Sheet2!$K188=$B$1,Sheet2!$L188=1),Sheet2!$I188+Sheet2!$M188,IF(Sheet2!$K188=$B$1,Sheet2!$M188,0))</f>
        <v>0</v>
      </c>
      <c r="O188">
        <f>IF(AND(Sheet2!$K188=$B$2,Sheet2!$L188=1),Sheet2!$J188+Sheet2!$M188,IF(Sheet2!$K188=$B$2,Sheet2!$M188,0))</f>
        <v>0</v>
      </c>
    </row>
    <row r="189" spans="14:15" x14ac:dyDescent="0.25">
      <c r="N189">
        <f>IF(AND(Sheet2!$K189=$B$1,Sheet2!$L189=1),Sheet2!$I189+Sheet2!$M189,IF(Sheet2!$K189=$B$1,Sheet2!$M189,0))</f>
        <v>0</v>
      </c>
      <c r="O189">
        <f>IF(AND(Sheet2!$K189=$B$2,Sheet2!$L189=1),Sheet2!$J189+Sheet2!$M189,IF(Sheet2!$K189=$B$2,Sheet2!$M189,0))</f>
        <v>0</v>
      </c>
    </row>
    <row r="190" spans="14:15" x14ac:dyDescent="0.25">
      <c r="N190">
        <f>IF(AND(Sheet2!$K190=$B$1,Sheet2!$L190=1),Sheet2!$I190+Sheet2!$M190,IF(Sheet2!$K190=$B$1,Sheet2!$M190,0))</f>
        <v>0</v>
      </c>
      <c r="O190">
        <f>IF(AND(Sheet2!$K190=$B$2,Sheet2!$L190=1),Sheet2!$J190+Sheet2!$M190,IF(Sheet2!$K190=$B$2,Sheet2!$M190,0))</f>
        <v>0</v>
      </c>
    </row>
    <row r="191" spans="14:15" x14ac:dyDescent="0.25">
      <c r="N191">
        <f>IF(AND(Sheet2!$K191=$B$1,Sheet2!$L191=1),Sheet2!$I191+Sheet2!$M191,IF(Sheet2!$K191=$B$1,Sheet2!$M191,0))</f>
        <v>0</v>
      </c>
      <c r="O191">
        <f>IF(AND(Sheet2!$K191=$B$2,Sheet2!$L191=1),Sheet2!$J191+Sheet2!$M191,IF(Sheet2!$K191=$B$2,Sheet2!$M191,0))</f>
        <v>0</v>
      </c>
    </row>
    <row r="192" spans="14:15" x14ac:dyDescent="0.25">
      <c r="N192">
        <f>IF(AND(Sheet2!$K192=$B$1,Sheet2!$L192=1),Sheet2!$I192+Sheet2!$M192,IF(Sheet2!$K192=$B$1,Sheet2!$M192,0))</f>
        <v>0</v>
      </c>
      <c r="O192">
        <f>IF(AND(Sheet2!$K192=$B$2,Sheet2!$L192=1),Sheet2!$J192+Sheet2!$M192,IF(Sheet2!$K192=$B$2,Sheet2!$M192,0))</f>
        <v>0</v>
      </c>
    </row>
    <row r="193" spans="14:15" x14ac:dyDescent="0.25">
      <c r="N193">
        <f>IF(AND(Sheet2!$K193=$B$1,Sheet2!$L193=1),Sheet2!$I193+Sheet2!$M193,IF(Sheet2!$K193=$B$1,Sheet2!$M193,0))</f>
        <v>0</v>
      </c>
      <c r="O193">
        <f>IF(AND(Sheet2!$K193=$B$2,Sheet2!$L193=1),Sheet2!$J193+Sheet2!$M193,IF(Sheet2!$K193=$B$2,Sheet2!$M193,0))</f>
        <v>0</v>
      </c>
    </row>
    <row r="194" spans="14:15" x14ac:dyDescent="0.25">
      <c r="N194">
        <f>IF(AND(Sheet2!$K194=$B$1,Sheet2!$L194=1),Sheet2!$I194+Sheet2!$M194,IF(Sheet2!$K194=$B$1,Sheet2!$M194,0))</f>
        <v>0</v>
      </c>
      <c r="O194">
        <f>IF(AND(Sheet2!$K194=$B$2,Sheet2!$L194=1),Sheet2!$J194+Sheet2!$M194,IF(Sheet2!$K194=$B$2,Sheet2!$M194,0))</f>
        <v>0</v>
      </c>
    </row>
    <row r="195" spans="14:15" x14ac:dyDescent="0.25">
      <c r="N195">
        <f>IF(AND(Sheet2!$K195=$B$1,Sheet2!$L195=1),Sheet2!$I195+Sheet2!$M195,IF(Sheet2!$K195=$B$1,Sheet2!$M195,0))</f>
        <v>0</v>
      </c>
      <c r="O195">
        <f>IF(AND(Sheet2!$K195=$B$2,Sheet2!$L195=1),Sheet2!$J195+Sheet2!$M195,IF(Sheet2!$K195=$B$2,Sheet2!$M195,0))</f>
        <v>0</v>
      </c>
    </row>
    <row r="196" spans="14:15" x14ac:dyDescent="0.25">
      <c r="N196">
        <f>IF(AND(Sheet2!$K196=$B$1,Sheet2!$L196=1),Sheet2!$I196+Sheet2!$M196,IF(Sheet2!$K196=$B$1,Sheet2!$M196,0))</f>
        <v>0</v>
      </c>
      <c r="O196">
        <f>IF(AND(Sheet2!$K196=$B$2,Sheet2!$L196=1),Sheet2!$J196+Sheet2!$M196,IF(Sheet2!$K196=$B$2,Sheet2!$M196,0))</f>
        <v>0</v>
      </c>
    </row>
    <row r="197" spans="14:15" x14ac:dyDescent="0.25">
      <c r="N197">
        <f>IF(AND(Sheet2!$K197=$B$1,Sheet2!$L197=1),Sheet2!$I197+Sheet2!$M197,IF(Sheet2!$K197=$B$1,Sheet2!$M197,0))</f>
        <v>0</v>
      </c>
      <c r="O197">
        <f>IF(AND(Sheet2!$K197=$B$2,Sheet2!$L197=1),Sheet2!$J197+Sheet2!$M197,IF(Sheet2!$K197=$B$2,Sheet2!$M197,0))</f>
        <v>0</v>
      </c>
    </row>
    <row r="198" spans="14:15" x14ac:dyDescent="0.25">
      <c r="N198">
        <f>IF(AND(Sheet2!$K198=$B$1,Sheet2!$L198=1),Sheet2!$I198+Sheet2!$M198,IF(Sheet2!$K198=$B$1,Sheet2!$M198,0))</f>
        <v>0</v>
      </c>
      <c r="O198">
        <f>IF(AND(Sheet2!$K198=$B$2,Sheet2!$L198=1),Sheet2!$J198+Sheet2!$M198,IF(Sheet2!$K198=$B$2,Sheet2!$M198,0))</f>
        <v>0</v>
      </c>
    </row>
    <row r="199" spans="14:15" x14ac:dyDescent="0.25">
      <c r="N199">
        <f>IF(AND(Sheet2!$K199=$B$1,Sheet2!$L199=1),Sheet2!$I199+Sheet2!$M199,IF(Sheet2!$K199=$B$1,Sheet2!$M199,0))</f>
        <v>0</v>
      </c>
      <c r="O199">
        <f>IF(AND(Sheet2!$K199=$B$2,Sheet2!$L199=1),Sheet2!$J199+Sheet2!$M199,IF(Sheet2!$K199=$B$2,Sheet2!$M199,0))</f>
        <v>0</v>
      </c>
    </row>
    <row r="200" spans="14:15" x14ac:dyDescent="0.25">
      <c r="N200">
        <f>IF(AND(Sheet2!$K200=$B$1,Sheet2!$L200=1),Sheet2!$I200+Sheet2!$M200,IF(Sheet2!$K200=$B$1,Sheet2!$M200,0))</f>
        <v>0</v>
      </c>
      <c r="O200">
        <f>IF(AND(Sheet2!$K200=$B$2,Sheet2!$L200=1),Sheet2!$J200+Sheet2!$M200,IF(Sheet2!$K200=$B$2,Sheet2!$M200,0))</f>
        <v>0</v>
      </c>
    </row>
    <row r="201" spans="14:15" x14ac:dyDescent="0.25">
      <c r="N201">
        <f>IF(AND(Sheet2!$K201=$B$1,Sheet2!$L201=1),Sheet2!$I201+Sheet2!$M201,IF(Sheet2!$K201=$B$1,Sheet2!$M201,0))</f>
        <v>0</v>
      </c>
      <c r="O201">
        <f>IF(AND(Sheet2!$K201=$B$2,Sheet2!$L201=1),Sheet2!$J201+Sheet2!$M201,IF(Sheet2!$K201=$B$2,Sheet2!$M201,0))</f>
        <v>0</v>
      </c>
    </row>
    <row r="202" spans="14:15" x14ac:dyDescent="0.25">
      <c r="N202">
        <f>IF(AND(Sheet2!$K202=$B$1,Sheet2!$L202=1),Sheet2!$I202+Sheet2!$M202,IF(Sheet2!$K202=$B$1,Sheet2!$M202,0))</f>
        <v>0</v>
      </c>
      <c r="O202">
        <f>IF(AND(Sheet2!$K202=$B$2,Sheet2!$L202=1),Sheet2!$J202+Sheet2!$M202,IF(Sheet2!$K202=$B$2,Sheet2!$M202,0))</f>
        <v>0</v>
      </c>
    </row>
    <row r="203" spans="14:15" x14ac:dyDescent="0.25">
      <c r="N203">
        <f>IF(AND(Sheet2!$K203=$B$1,Sheet2!$L203=1),Sheet2!$I203+Sheet2!$M203,IF(Sheet2!$K203=$B$1,Sheet2!$M203,0))</f>
        <v>0</v>
      </c>
      <c r="O203">
        <f>IF(AND(Sheet2!$K203=$B$2,Sheet2!$L203=1),Sheet2!$J203+Sheet2!$M203,IF(Sheet2!$K203=$B$2,Sheet2!$M203,0))</f>
        <v>0</v>
      </c>
    </row>
    <row r="204" spans="14:15" x14ac:dyDescent="0.25">
      <c r="N204">
        <f>IF(AND(Sheet2!$K204=$B$1,Sheet2!$L204=1),Sheet2!$I204+Sheet2!$M204,IF(Sheet2!$K204=$B$1,Sheet2!$M204,0))</f>
        <v>0</v>
      </c>
      <c r="O204">
        <f>IF(AND(Sheet2!$K204=$B$2,Sheet2!$L204=1),Sheet2!$J204+Sheet2!$M204,IF(Sheet2!$K204=$B$2,Sheet2!$M204,0))</f>
        <v>0</v>
      </c>
    </row>
    <row r="205" spans="14:15" x14ac:dyDescent="0.25">
      <c r="N205">
        <f>IF(AND(Sheet2!$K205=$B$1,Sheet2!$L205=1),Sheet2!$I205+Sheet2!$M205,IF(Sheet2!$K205=$B$1,Sheet2!$M205,0))</f>
        <v>0</v>
      </c>
      <c r="O205">
        <f>IF(AND(Sheet2!$K205=$B$2,Sheet2!$L205=1),Sheet2!$J205+Sheet2!$M205,IF(Sheet2!$K205=$B$2,Sheet2!$M205,0))</f>
        <v>0</v>
      </c>
    </row>
    <row r="206" spans="14:15" x14ac:dyDescent="0.25">
      <c r="N206">
        <f>IF(AND(Sheet2!$K206=$B$1,Sheet2!$L206=1),Sheet2!$I206+Sheet2!$M206,IF(Sheet2!$K206=$B$1,Sheet2!$M206,0))</f>
        <v>0</v>
      </c>
      <c r="O206">
        <f>IF(AND(Sheet2!$K206=$B$2,Sheet2!$L206=1),Sheet2!$J206+Sheet2!$M206,IF(Sheet2!$K206=$B$2,Sheet2!$M206,0))</f>
        <v>0</v>
      </c>
    </row>
    <row r="207" spans="14:15" x14ac:dyDescent="0.25">
      <c r="N207">
        <f>IF(AND(Sheet2!$K207=$B$1,Sheet2!$L207=1),Sheet2!$I207+Sheet2!$M207,IF(Sheet2!$K207=$B$1,Sheet2!$M207,0))</f>
        <v>0</v>
      </c>
      <c r="O207">
        <f>IF(AND(Sheet2!$K207=$B$2,Sheet2!$L207=1),Sheet2!$J207+Sheet2!$M207,IF(Sheet2!$K207=$B$2,Sheet2!$M207,0))</f>
        <v>0</v>
      </c>
    </row>
    <row r="208" spans="14:15" x14ac:dyDescent="0.25">
      <c r="N208">
        <f>IF(AND(Sheet2!$K208=$B$1,Sheet2!$L208=1),Sheet2!$I208+Sheet2!$M208,IF(Sheet2!$K208=$B$1,Sheet2!$M208,0))</f>
        <v>0</v>
      </c>
      <c r="O208">
        <f>IF(AND(Sheet2!$K208=$B$2,Sheet2!$L208=1),Sheet2!$J208+Sheet2!$M208,IF(Sheet2!$K208=$B$2,Sheet2!$M208,0))</f>
        <v>0</v>
      </c>
    </row>
    <row r="209" spans="14:15" x14ac:dyDescent="0.25">
      <c r="N209">
        <f>IF(AND(Sheet2!$K209=$B$1,Sheet2!$L209=1),Sheet2!$I209+Sheet2!$M209,IF(Sheet2!$K209=$B$1,Sheet2!$M209,0))</f>
        <v>0</v>
      </c>
      <c r="O209">
        <f>IF(AND(Sheet2!$K209=$B$2,Sheet2!$L209=1),Sheet2!$J209+Sheet2!$M209,IF(Sheet2!$K209=$B$2,Sheet2!$M209,0))</f>
        <v>0</v>
      </c>
    </row>
    <row r="210" spans="14:15" x14ac:dyDescent="0.25">
      <c r="N210">
        <f>IF(AND(Sheet2!$K210=$B$1,Sheet2!$L210=1),Sheet2!$I210+Sheet2!$M210,IF(Sheet2!$K210=$B$1,Sheet2!$M210,0))</f>
        <v>0</v>
      </c>
      <c r="O210">
        <f>IF(AND(Sheet2!$K210=$B$2,Sheet2!$L210=1),Sheet2!$J210+Sheet2!$M210,IF(Sheet2!$K210=$B$2,Sheet2!$M210,0))</f>
        <v>0</v>
      </c>
    </row>
    <row r="211" spans="14:15" x14ac:dyDescent="0.25">
      <c r="N211">
        <f>IF(AND(Sheet2!$K211=$B$1,Sheet2!$L211=1),Sheet2!$I211+Sheet2!$M211,IF(Sheet2!$K211=$B$1,Sheet2!$M211,0))</f>
        <v>0</v>
      </c>
      <c r="O211">
        <f>IF(AND(Sheet2!$K211=$B$2,Sheet2!$L211=1),Sheet2!$J211+Sheet2!$M211,IF(Sheet2!$K211=$B$2,Sheet2!$M211,0))</f>
        <v>0</v>
      </c>
    </row>
    <row r="212" spans="14:15" x14ac:dyDescent="0.25">
      <c r="N212">
        <f>IF(AND(Sheet2!$K212=$B$1,Sheet2!$L212=1),Sheet2!$I212+Sheet2!$M212,IF(Sheet2!$K212=$B$1,Sheet2!$M212,0))</f>
        <v>0</v>
      </c>
      <c r="O212">
        <f>IF(AND(Sheet2!$K212=$B$2,Sheet2!$L212=1),Sheet2!$J212+Sheet2!$M212,IF(Sheet2!$K212=$B$2,Sheet2!$M212,0))</f>
        <v>0</v>
      </c>
    </row>
    <row r="213" spans="14:15" x14ac:dyDescent="0.25">
      <c r="N213">
        <f>IF(AND(Sheet2!$K213=$B$1,Sheet2!$L213=1),Sheet2!$I213+Sheet2!$M213,IF(Sheet2!$K213=$B$1,Sheet2!$M213,0))</f>
        <v>0</v>
      </c>
      <c r="O213">
        <f>IF(AND(Sheet2!$K213=$B$2,Sheet2!$L213=1),Sheet2!$J213+Sheet2!$M213,IF(Sheet2!$K213=$B$2,Sheet2!$M213,0))</f>
        <v>0</v>
      </c>
    </row>
    <row r="214" spans="14:15" x14ac:dyDescent="0.25">
      <c r="N214">
        <f>IF(AND(Sheet2!$K214=$B$1,Sheet2!$L214=1),Sheet2!$I214+Sheet2!$M214,IF(Sheet2!$K214=$B$1,Sheet2!$M214,0))</f>
        <v>0</v>
      </c>
      <c r="O214">
        <f>IF(AND(Sheet2!$K214=$B$2,Sheet2!$L214=1),Sheet2!$J214+Sheet2!$M214,IF(Sheet2!$K214=$B$2,Sheet2!$M214,0))</f>
        <v>0</v>
      </c>
    </row>
    <row r="215" spans="14:15" x14ac:dyDescent="0.25">
      <c r="N215">
        <f>IF(AND(Sheet2!$K215=$B$1,Sheet2!$L215=1),Sheet2!$I215+Sheet2!$M215,IF(Sheet2!$K215=$B$1,Sheet2!$M215,0))</f>
        <v>0</v>
      </c>
      <c r="O215">
        <f>IF(AND(Sheet2!$K215=$B$2,Sheet2!$L215=1),Sheet2!$J215+Sheet2!$M215,IF(Sheet2!$K215=$B$2,Sheet2!$M215,0))</f>
        <v>0</v>
      </c>
    </row>
    <row r="216" spans="14:15" x14ac:dyDescent="0.25">
      <c r="N216">
        <f>IF(AND(Sheet2!$K216=$B$1,Sheet2!$L216=1),Sheet2!$I216+Sheet2!$M216,IF(Sheet2!$K216=$B$1,Sheet2!$M216,0))</f>
        <v>0</v>
      </c>
      <c r="O216">
        <f>IF(AND(Sheet2!$K216=$B$2,Sheet2!$L216=1),Sheet2!$J216+Sheet2!$M216,IF(Sheet2!$K216=$B$2,Sheet2!$M216,0))</f>
        <v>0</v>
      </c>
    </row>
    <row r="217" spans="14:15" x14ac:dyDescent="0.25">
      <c r="N217">
        <f>IF(AND(Sheet2!$K217=$B$1,Sheet2!$L217=1),Sheet2!$I217+Sheet2!$M217,IF(Sheet2!$K217=$B$1,Sheet2!$M217,0))</f>
        <v>0</v>
      </c>
      <c r="O217">
        <f>IF(AND(Sheet2!$K217=$B$2,Sheet2!$L217=1),Sheet2!$J217+Sheet2!$M217,IF(Sheet2!$K217=$B$2,Sheet2!$M217,0))</f>
        <v>0</v>
      </c>
    </row>
    <row r="218" spans="14:15" x14ac:dyDescent="0.25">
      <c r="N218">
        <f>IF(AND(Sheet2!$K218=$B$1,Sheet2!$L218=1),Sheet2!$I218+Sheet2!$M218,IF(Sheet2!$K218=$B$1,Sheet2!$M218,0))</f>
        <v>0</v>
      </c>
      <c r="O218">
        <f>IF(AND(Sheet2!$K218=$B$2,Sheet2!$L218=1),Sheet2!$J218+Sheet2!$M218,IF(Sheet2!$K218=$B$2,Sheet2!$M218,0))</f>
        <v>0</v>
      </c>
    </row>
    <row r="219" spans="14:15" x14ac:dyDescent="0.25">
      <c r="N219">
        <f>IF(AND(Sheet2!$K219=$B$1,Sheet2!$L219=1),Sheet2!$I219+Sheet2!$M219,IF(Sheet2!$K219=$B$1,Sheet2!$M219,0))</f>
        <v>0</v>
      </c>
      <c r="O219">
        <f>IF(AND(Sheet2!$K219=$B$2,Sheet2!$L219=1),Sheet2!$J219+Sheet2!$M219,IF(Sheet2!$K219=$B$2,Sheet2!$M219,0))</f>
        <v>0</v>
      </c>
    </row>
    <row r="220" spans="14:15" x14ac:dyDescent="0.25">
      <c r="N220">
        <f>IF(AND(Sheet2!$K220=$B$1,Sheet2!$L220=1),Sheet2!$I220+Sheet2!$M220,IF(Sheet2!$K220=$B$1,Sheet2!$M220,0))</f>
        <v>0</v>
      </c>
      <c r="O220">
        <f>IF(AND(Sheet2!$K220=$B$2,Sheet2!$L220=1),Sheet2!$J220+Sheet2!$M220,IF(Sheet2!$K220=$B$2,Sheet2!$M220,0))</f>
        <v>0</v>
      </c>
    </row>
    <row r="221" spans="14:15" x14ac:dyDescent="0.25">
      <c r="N221">
        <f>IF(AND(Sheet2!$K221=$B$1,Sheet2!$L221=1),Sheet2!$I221+Sheet2!$M221,IF(Sheet2!$K221=$B$1,Sheet2!$M221,0))</f>
        <v>0</v>
      </c>
      <c r="O221">
        <f>IF(AND(Sheet2!$K221=$B$2,Sheet2!$L221=1),Sheet2!$J221+Sheet2!$M221,IF(Sheet2!$K221=$B$2,Sheet2!$M221,0))</f>
        <v>0</v>
      </c>
    </row>
    <row r="222" spans="14:15" x14ac:dyDescent="0.25">
      <c r="N222">
        <f>IF(AND(Sheet2!$K222=$B$1,Sheet2!$L222=1),Sheet2!$I222+Sheet2!$M222,IF(Sheet2!$K222=$B$1,Sheet2!$M222,0))</f>
        <v>0</v>
      </c>
      <c r="O222">
        <f>IF(AND(Sheet2!$K222=$B$2,Sheet2!$L222=1),Sheet2!$J222+Sheet2!$M222,IF(Sheet2!$K222=$B$2,Sheet2!$M222,0))</f>
        <v>0</v>
      </c>
    </row>
    <row r="223" spans="14:15" x14ac:dyDescent="0.25">
      <c r="N223">
        <f>IF(AND(Sheet2!$K223=$B$1,Sheet2!$L223=1),Sheet2!$I223+Sheet2!$M223,IF(Sheet2!$K223=$B$1,Sheet2!$M223,0))</f>
        <v>0</v>
      </c>
      <c r="O223">
        <f>IF(AND(Sheet2!$K223=$B$2,Sheet2!$L223=1),Sheet2!$J223+Sheet2!$M223,IF(Sheet2!$K223=$B$2,Sheet2!$M223,0))</f>
        <v>0</v>
      </c>
    </row>
    <row r="224" spans="14:15" x14ac:dyDescent="0.25">
      <c r="N224">
        <f>IF(AND(Sheet2!$K224=$B$1,Sheet2!$L224=1),Sheet2!$I224+Sheet2!$M224,IF(Sheet2!$K224=$B$1,Sheet2!$M224,0))</f>
        <v>0</v>
      </c>
      <c r="O224">
        <f>IF(AND(Sheet2!$K224=$B$2,Sheet2!$L224=1),Sheet2!$J224+Sheet2!$M224,IF(Sheet2!$K224=$B$2,Sheet2!$M224,0))</f>
        <v>0</v>
      </c>
    </row>
    <row r="225" spans="14:15" x14ac:dyDescent="0.25">
      <c r="N225">
        <f>IF(AND(Sheet2!$K225=$B$1,Sheet2!$L225=1),Sheet2!$I225+Sheet2!$M225,IF(Sheet2!$K225=$B$1,Sheet2!$M225,0))</f>
        <v>0</v>
      </c>
      <c r="O225">
        <f>IF(AND(Sheet2!$K225=$B$2,Sheet2!$L225=1),Sheet2!$J225+Sheet2!$M225,IF(Sheet2!$K225=$B$2,Sheet2!$M225,0))</f>
        <v>0</v>
      </c>
    </row>
    <row r="226" spans="14:15" x14ac:dyDescent="0.25">
      <c r="N226">
        <f>IF(AND(Sheet2!$K226=$B$1,Sheet2!$L226=1),Sheet2!$I226+Sheet2!$M226,IF(Sheet2!$K226=$B$1,Sheet2!$M226,0))</f>
        <v>0</v>
      </c>
      <c r="O226">
        <f>IF(AND(Sheet2!$K226=$B$2,Sheet2!$L226=1),Sheet2!$J226+Sheet2!$M226,IF(Sheet2!$K226=$B$2,Sheet2!$M226,0))</f>
        <v>0</v>
      </c>
    </row>
    <row r="227" spans="14:15" x14ac:dyDescent="0.25">
      <c r="N227">
        <f>IF(AND(Sheet2!$K227=$B$1,Sheet2!$L227=1),Sheet2!$I227+Sheet2!$M227,IF(Sheet2!$K227=$B$1,Sheet2!$M227,0))</f>
        <v>0</v>
      </c>
      <c r="O227">
        <f>IF(AND(Sheet2!$K227=$B$2,Sheet2!$L227=1),Sheet2!$J227+Sheet2!$M227,IF(Sheet2!$K227=$B$2,Sheet2!$M227,0))</f>
        <v>0</v>
      </c>
    </row>
    <row r="228" spans="14:15" x14ac:dyDescent="0.25">
      <c r="N228">
        <f>IF(AND(Sheet2!$K228=$B$1,Sheet2!$L228=1),Sheet2!$I228+Sheet2!$M228,IF(Sheet2!$K228=$B$1,Sheet2!$M228,0))</f>
        <v>0</v>
      </c>
      <c r="O228">
        <f>IF(AND(Sheet2!$K228=$B$2,Sheet2!$L228=1),Sheet2!$J228+Sheet2!$M228,IF(Sheet2!$K228=$B$2,Sheet2!$M228,0))</f>
        <v>0</v>
      </c>
    </row>
    <row r="229" spans="14:15" x14ac:dyDescent="0.25">
      <c r="N229">
        <f>IF(AND(Sheet2!$K229=$B$1,Sheet2!$L229=1),Sheet2!$I229+Sheet2!$M229,IF(Sheet2!$K229=$B$1,Sheet2!$M229,0))</f>
        <v>0</v>
      </c>
      <c r="O229">
        <f>IF(AND(Sheet2!$K229=$B$2,Sheet2!$L229=1),Sheet2!$J229+Sheet2!$M229,IF(Sheet2!$K229=$B$2,Sheet2!$M229,0))</f>
        <v>0</v>
      </c>
    </row>
    <row r="230" spans="14:15" x14ac:dyDescent="0.25">
      <c r="N230">
        <f>IF(AND(Sheet2!$K230=$B$1,Sheet2!$L230=1),Sheet2!$I230+Sheet2!$M230,IF(Sheet2!$K230=$B$1,Sheet2!$M230,0))</f>
        <v>0</v>
      </c>
      <c r="O230">
        <f>IF(AND(Sheet2!$K230=$B$2,Sheet2!$L230=1),Sheet2!$J230+Sheet2!$M230,IF(Sheet2!$K230=$B$2,Sheet2!$M230,0))</f>
        <v>0</v>
      </c>
    </row>
    <row r="231" spans="14:15" x14ac:dyDescent="0.25">
      <c r="N231">
        <f>IF(AND(Sheet2!$K231=$B$1,Sheet2!$L231=1),Sheet2!$I231+Sheet2!$M231,IF(Sheet2!$K231=$B$1,Sheet2!$M231,0))</f>
        <v>0</v>
      </c>
      <c r="O231">
        <f>IF(AND(Sheet2!$K231=$B$2,Sheet2!$L231=1),Sheet2!$J231+Sheet2!$M231,IF(Sheet2!$K231=$B$2,Sheet2!$M231,0))</f>
        <v>0</v>
      </c>
    </row>
    <row r="232" spans="14:15" x14ac:dyDescent="0.25">
      <c r="N232">
        <f>IF(AND(Sheet2!$K232=$B$1,Sheet2!$L232=1),Sheet2!$I232+Sheet2!$M232,IF(Sheet2!$K232=$B$1,Sheet2!$M232,0))</f>
        <v>0</v>
      </c>
      <c r="O232">
        <f>IF(AND(Sheet2!$K232=$B$2,Sheet2!$L232=1),Sheet2!$J232+Sheet2!$M232,IF(Sheet2!$K232=$B$2,Sheet2!$M232,0))</f>
        <v>0</v>
      </c>
    </row>
    <row r="233" spans="14:15" x14ac:dyDescent="0.25">
      <c r="N233">
        <f>IF(AND(Sheet2!$K233=$B$1,Sheet2!$L233=1),Sheet2!$I233+Sheet2!$M233,IF(Sheet2!$K233=$B$1,Sheet2!$M233,0))</f>
        <v>0</v>
      </c>
      <c r="O233">
        <f>IF(AND(Sheet2!$K233=$B$2,Sheet2!$L233=1),Sheet2!$J233+Sheet2!$M233,IF(Sheet2!$K233=$B$2,Sheet2!$M233,0))</f>
        <v>0</v>
      </c>
    </row>
    <row r="234" spans="14:15" x14ac:dyDescent="0.25">
      <c r="N234">
        <f>IF(AND(Sheet2!$K234=$B$1,Sheet2!$L234=1),Sheet2!$I234+Sheet2!$M234,IF(Sheet2!$K234=$B$1,Sheet2!$M234,0))</f>
        <v>0</v>
      </c>
      <c r="O234">
        <f>IF(AND(Sheet2!$K234=$B$2,Sheet2!$L234=1),Sheet2!$J234+Sheet2!$M234,IF(Sheet2!$K234=$B$2,Sheet2!$M234,0))</f>
        <v>0</v>
      </c>
    </row>
    <row r="235" spans="14:15" x14ac:dyDescent="0.25">
      <c r="N235">
        <f>IF(AND(Sheet2!$K235=$B$1,Sheet2!$L235=1),Sheet2!$I235+Sheet2!$M235,IF(Sheet2!$K235=$B$1,Sheet2!$M235,0))</f>
        <v>0</v>
      </c>
      <c r="O235">
        <f>IF(AND(Sheet2!$K235=$B$2,Sheet2!$L235=1),Sheet2!$J235+Sheet2!$M235,IF(Sheet2!$K235=$B$2,Sheet2!$M235,0))</f>
        <v>0</v>
      </c>
    </row>
    <row r="236" spans="14:15" x14ac:dyDescent="0.25">
      <c r="N236">
        <f>IF(AND(Sheet2!$K236=$B$1,Sheet2!$L236=1),Sheet2!$I236+Sheet2!$M236,IF(Sheet2!$K236=$B$1,Sheet2!$M236,0))</f>
        <v>0</v>
      </c>
      <c r="O236">
        <f>IF(AND(Sheet2!$K236=$B$2,Sheet2!$L236=1),Sheet2!$J236+Sheet2!$M236,IF(Sheet2!$K236=$B$2,Sheet2!$M236,0))</f>
        <v>0</v>
      </c>
    </row>
    <row r="237" spans="14:15" x14ac:dyDescent="0.25">
      <c r="N237">
        <f>IF(AND(Sheet2!$K237=$B$1,Sheet2!$L237=1),Sheet2!$I237+Sheet2!$M237,IF(Sheet2!$K237=$B$1,Sheet2!$M237,0))</f>
        <v>0</v>
      </c>
      <c r="O237">
        <f>IF(AND(Sheet2!$K237=$B$2,Sheet2!$L237=1),Sheet2!$J237+Sheet2!$M237,IF(Sheet2!$K237=$B$2,Sheet2!$M237,0))</f>
        <v>0</v>
      </c>
    </row>
    <row r="238" spans="14:15" x14ac:dyDescent="0.25">
      <c r="N238">
        <f>IF(AND(Sheet2!$K238=$B$1,Sheet2!$L238=1),Sheet2!$I238+Sheet2!$M238,IF(Sheet2!$K238=$B$1,Sheet2!$M238,0))</f>
        <v>0</v>
      </c>
      <c r="O238">
        <f>IF(AND(Sheet2!$K238=$B$2,Sheet2!$L238=1),Sheet2!$J238+Sheet2!$M238,IF(Sheet2!$K238=$B$2,Sheet2!$M238,0))</f>
        <v>0</v>
      </c>
    </row>
    <row r="239" spans="14:15" x14ac:dyDescent="0.25">
      <c r="N239">
        <f>IF(AND(Sheet2!$K239=$B$1,Sheet2!$L239=1),Sheet2!$I239+Sheet2!$M239,IF(Sheet2!$K239=$B$1,Sheet2!$M239,0))</f>
        <v>0</v>
      </c>
      <c r="O239">
        <f>IF(AND(Sheet2!$K239=$B$2,Sheet2!$L239=1),Sheet2!$J239+Sheet2!$M239,IF(Sheet2!$K239=$B$2,Sheet2!$M239,0))</f>
        <v>0</v>
      </c>
    </row>
    <row r="240" spans="14:15" x14ac:dyDescent="0.25">
      <c r="N240">
        <f>IF(AND(Sheet2!$K240=$B$1,Sheet2!$L240=1),Sheet2!$I240+Sheet2!$M240,IF(Sheet2!$K240=$B$1,Sheet2!$M240,0))</f>
        <v>0</v>
      </c>
      <c r="O240">
        <f>IF(AND(Sheet2!$K240=$B$2,Sheet2!$L240=1),Sheet2!$J240+Sheet2!$M240,IF(Sheet2!$K240=$B$2,Sheet2!$M240,0))</f>
        <v>0</v>
      </c>
    </row>
    <row r="241" spans="14:15" x14ac:dyDescent="0.25">
      <c r="N241">
        <f>IF(AND(Sheet2!$K241=$B$1,Sheet2!$L241=1),Sheet2!$I241+Sheet2!$M241,IF(Sheet2!$K241=$B$1,Sheet2!$M241,0))</f>
        <v>0</v>
      </c>
      <c r="O241">
        <f>IF(AND(Sheet2!$K241=$B$2,Sheet2!$L241=1),Sheet2!$J241+Sheet2!$M241,IF(Sheet2!$K241=$B$2,Sheet2!$M241,0))</f>
        <v>0</v>
      </c>
    </row>
    <row r="242" spans="14:15" x14ac:dyDescent="0.25">
      <c r="N242">
        <f>IF(AND(Sheet2!$K242=$B$1,Sheet2!$L242=1),Sheet2!$I242+Sheet2!$M242,IF(Sheet2!$K242=$B$1,Sheet2!$M242,0))</f>
        <v>0</v>
      </c>
      <c r="O242">
        <f>IF(AND(Sheet2!$K242=$B$2,Sheet2!$L242=1),Sheet2!$J242+Sheet2!$M242,IF(Sheet2!$K242=$B$2,Sheet2!$M242,0))</f>
        <v>0</v>
      </c>
    </row>
    <row r="243" spans="14:15" x14ac:dyDescent="0.25">
      <c r="N243">
        <f>IF(AND(Sheet2!$K243=$B$1,Sheet2!$L243=1),Sheet2!$I243+Sheet2!$M243,IF(Sheet2!$K243=$B$1,Sheet2!$M243,0))</f>
        <v>0</v>
      </c>
      <c r="O243">
        <f>IF(AND(Sheet2!$K243=$B$2,Sheet2!$L243=1),Sheet2!$J243+Sheet2!$M243,IF(Sheet2!$K243=$B$2,Sheet2!$M243,0))</f>
        <v>0</v>
      </c>
    </row>
    <row r="244" spans="14:15" x14ac:dyDescent="0.25">
      <c r="N244">
        <f>IF(AND(Sheet2!$K244=$B$1,Sheet2!$L244=1),Sheet2!$I244+Sheet2!$M244,IF(Sheet2!$K244=$B$1,Sheet2!$M244,0))</f>
        <v>0</v>
      </c>
      <c r="O244">
        <f>IF(AND(Sheet2!$K244=$B$2,Sheet2!$L244=1),Sheet2!$J244+Sheet2!$M244,IF(Sheet2!$K244=$B$2,Sheet2!$M244,0))</f>
        <v>0</v>
      </c>
    </row>
    <row r="245" spans="14:15" x14ac:dyDescent="0.25">
      <c r="N245">
        <f>IF(AND(Sheet2!$K245=$B$1,Sheet2!$L245=1),Sheet2!$I245+Sheet2!$M245,IF(Sheet2!$K245=$B$1,Sheet2!$M245,0))</f>
        <v>0</v>
      </c>
      <c r="O245">
        <f>IF(AND(Sheet2!$K245=$B$2,Sheet2!$L245=1),Sheet2!$J245+Sheet2!$M245,IF(Sheet2!$K245=$B$2,Sheet2!$M245,0))</f>
        <v>0</v>
      </c>
    </row>
    <row r="246" spans="14:15" x14ac:dyDescent="0.25">
      <c r="N246">
        <f>IF(AND(Sheet2!$K246=$B$1,Sheet2!$L246=1),Sheet2!$I246+Sheet2!$M246,IF(Sheet2!$K246=$B$1,Sheet2!$M246,0))</f>
        <v>0</v>
      </c>
      <c r="O246">
        <f>IF(AND(Sheet2!$K246=$B$2,Sheet2!$L246=1),Sheet2!$J246+Sheet2!$M246,IF(Sheet2!$K246=$B$2,Sheet2!$M246,0))</f>
        <v>0</v>
      </c>
    </row>
    <row r="247" spans="14:15" x14ac:dyDescent="0.25">
      <c r="N247">
        <f>IF(AND(Sheet2!$K247=$B$1,Sheet2!$L247=1),Sheet2!$I247+Sheet2!$M247,IF(Sheet2!$K247=$B$1,Sheet2!$M247,0))</f>
        <v>0</v>
      </c>
      <c r="O247">
        <f>IF(AND(Sheet2!$K247=$B$2,Sheet2!$L247=1),Sheet2!$J247+Sheet2!$M247,IF(Sheet2!$K247=$B$2,Sheet2!$M247,0))</f>
        <v>0</v>
      </c>
    </row>
    <row r="248" spans="14:15" x14ac:dyDescent="0.25">
      <c r="N248">
        <f>IF(AND(Sheet2!$K248=$B$1,Sheet2!$L248=1),Sheet2!$I248+Sheet2!$M248,IF(Sheet2!$K248=$B$1,Sheet2!$M248,0))</f>
        <v>0</v>
      </c>
      <c r="O248">
        <f>IF(AND(Sheet2!$K248=$B$2,Sheet2!$L248=1),Sheet2!$J248+Sheet2!$M248,IF(Sheet2!$K248=$B$2,Sheet2!$M248,0))</f>
        <v>0</v>
      </c>
    </row>
    <row r="249" spans="14:15" x14ac:dyDescent="0.25">
      <c r="N249">
        <f>IF(AND(Sheet2!$K249=$B$1,Sheet2!$L249=1),Sheet2!$I249+Sheet2!$M249,IF(Sheet2!$K249=$B$1,Sheet2!$M249,0))</f>
        <v>0</v>
      </c>
      <c r="O249">
        <f>IF(AND(Sheet2!$K249=$B$2,Sheet2!$L249=1),Sheet2!$J249+Sheet2!$M249,IF(Sheet2!$K249=$B$2,Sheet2!$M249,0))</f>
        <v>0</v>
      </c>
    </row>
    <row r="250" spans="14:15" x14ac:dyDescent="0.25">
      <c r="N250">
        <f>IF(AND(Sheet2!$K250=$B$1,Sheet2!$L250=1),Sheet2!$I250+Sheet2!$M250,IF(Sheet2!$K250=$B$1,Sheet2!$M250,0))</f>
        <v>0</v>
      </c>
      <c r="O250">
        <f>IF(AND(Sheet2!$K250=$B$2,Sheet2!$L250=1),Sheet2!$J250+Sheet2!$M250,IF(Sheet2!$K250=$B$2,Sheet2!$M250,0))</f>
        <v>0</v>
      </c>
    </row>
    <row r="251" spans="14:15" x14ac:dyDescent="0.25">
      <c r="N251">
        <f>IF(AND(Sheet2!$K251=$B$1,Sheet2!$L251=1),Sheet2!$I251+Sheet2!$M251,IF(Sheet2!$K251=$B$1,Sheet2!$M251,0))</f>
        <v>0</v>
      </c>
      <c r="O251">
        <f>IF(AND(Sheet2!$K251=$B$2,Sheet2!$L251=1),Sheet2!$J251+Sheet2!$M251,IF(Sheet2!$K251=$B$2,Sheet2!$M251,0))</f>
        <v>0</v>
      </c>
    </row>
    <row r="252" spans="14:15" x14ac:dyDescent="0.25">
      <c r="N252">
        <f>IF(AND(Sheet2!$K252=$B$1,Sheet2!$L252=1),Sheet2!$I252+Sheet2!$M252,IF(Sheet2!$K252=$B$1,Sheet2!$M252,0))</f>
        <v>0</v>
      </c>
      <c r="O252">
        <f>IF(AND(Sheet2!$K252=$B$2,Sheet2!$L252=1),Sheet2!$J252+Sheet2!$M252,IF(Sheet2!$K252=$B$2,Sheet2!$M252,0))</f>
        <v>0</v>
      </c>
    </row>
    <row r="253" spans="14:15" x14ac:dyDescent="0.25">
      <c r="N253">
        <f>IF(AND(Sheet2!$K253=$B$1,Sheet2!$L253=1),Sheet2!$I253+Sheet2!$M253,IF(Sheet2!$K253=$B$1,Sheet2!$M253,0))</f>
        <v>0</v>
      </c>
      <c r="O253">
        <f>IF(AND(Sheet2!$K253=$B$2,Sheet2!$L253=1),Sheet2!$J253+Sheet2!$M253,IF(Sheet2!$K253=$B$2,Sheet2!$M253,0))</f>
        <v>0</v>
      </c>
    </row>
    <row r="254" spans="14:15" x14ac:dyDescent="0.25">
      <c r="N254">
        <f>IF(AND(Sheet2!$K254=$B$1,Sheet2!$L254=1),Sheet2!$I254+Sheet2!$M254,IF(Sheet2!$K254=$B$1,Sheet2!$M254,0))</f>
        <v>0</v>
      </c>
      <c r="O254">
        <f>IF(AND(Sheet2!$K254=$B$2,Sheet2!$L254=1),Sheet2!$J254+Sheet2!$M254,IF(Sheet2!$K254=$B$2,Sheet2!$M254,0))</f>
        <v>0</v>
      </c>
    </row>
    <row r="255" spans="14:15" x14ac:dyDescent="0.25">
      <c r="N255">
        <f>IF(AND(Sheet2!$K255=$B$1,Sheet2!$L255=1),Sheet2!$I255+Sheet2!$M255,IF(Sheet2!$K255=$B$1,Sheet2!$M255,0))</f>
        <v>0</v>
      </c>
      <c r="O255">
        <f>IF(AND(Sheet2!$K255=$B$2,Sheet2!$L255=1),Sheet2!$J255+Sheet2!$M255,IF(Sheet2!$K255=$B$2,Sheet2!$M255,0))</f>
        <v>0</v>
      </c>
    </row>
    <row r="256" spans="14:15" x14ac:dyDescent="0.25">
      <c r="N256">
        <f>IF(AND(Sheet2!$K256=$B$1,Sheet2!$L256=1),Sheet2!$I256+Sheet2!$M256,IF(Sheet2!$K256=$B$1,Sheet2!$M256,0))</f>
        <v>0</v>
      </c>
      <c r="O256">
        <f>IF(AND(Sheet2!$K256=$B$2,Sheet2!$L256=1),Sheet2!$J256+Sheet2!$M256,IF(Sheet2!$K256=$B$2,Sheet2!$M256,0))</f>
        <v>0</v>
      </c>
    </row>
    <row r="257" spans="14:15" x14ac:dyDescent="0.25">
      <c r="N257">
        <f>IF(AND(Sheet2!$K257=$B$1,Sheet2!$L257=1),Sheet2!$I257+Sheet2!$M257,IF(Sheet2!$K257=$B$1,Sheet2!$M257,0))</f>
        <v>0</v>
      </c>
      <c r="O257">
        <f>IF(AND(Sheet2!$K257=$B$2,Sheet2!$L257=1),Sheet2!$J257+Sheet2!$M257,IF(Sheet2!$K257=$B$2,Sheet2!$M257,0))</f>
        <v>0</v>
      </c>
    </row>
    <row r="258" spans="14:15" x14ac:dyDescent="0.25">
      <c r="N258">
        <f>IF(AND(Sheet2!$K258=$B$1,Sheet2!$L258=1),Sheet2!$I258+Sheet2!$M258,IF(Sheet2!$K258=$B$1,Sheet2!$M258,0))</f>
        <v>0</v>
      </c>
      <c r="O258">
        <f>IF(AND(Sheet2!$K258=$B$2,Sheet2!$L258=1),Sheet2!$J258+Sheet2!$M258,IF(Sheet2!$K258=$B$2,Sheet2!$M258,0))</f>
        <v>0</v>
      </c>
    </row>
    <row r="259" spans="14:15" x14ac:dyDescent="0.25">
      <c r="N259">
        <f>IF(AND(Sheet2!$K259=$B$1,Sheet2!$L259=1),Sheet2!$I259+Sheet2!$M259,IF(Sheet2!$K259=$B$1,Sheet2!$M259,0))</f>
        <v>0</v>
      </c>
      <c r="O259">
        <f>IF(AND(Sheet2!$K259=$B$2,Sheet2!$L259=1),Sheet2!$J259+Sheet2!$M259,IF(Sheet2!$K259=$B$2,Sheet2!$M259,0))</f>
        <v>0</v>
      </c>
    </row>
    <row r="260" spans="14:15" x14ac:dyDescent="0.25">
      <c r="N260">
        <f>IF(AND(Sheet2!$K260=$B$1,Sheet2!$L260=1),Sheet2!$I260+Sheet2!$M260,IF(Sheet2!$K260=$B$1,Sheet2!$M260,0))</f>
        <v>0</v>
      </c>
      <c r="O260">
        <f>IF(AND(Sheet2!$K260=$B$2,Sheet2!$L260=1),Sheet2!$J260+Sheet2!$M260,IF(Sheet2!$K260=$B$2,Sheet2!$M260,0))</f>
        <v>0</v>
      </c>
    </row>
    <row r="261" spans="14:15" x14ac:dyDescent="0.25">
      <c r="N261">
        <f>IF(AND(Sheet2!$K261=$B$1,Sheet2!$L261=1),Sheet2!$I261+Sheet2!$M261,IF(Sheet2!$K261=$B$1,Sheet2!$M261,0))</f>
        <v>0</v>
      </c>
      <c r="O261">
        <f>IF(AND(Sheet2!$K261=$B$2,Sheet2!$L261=1),Sheet2!$J261+Sheet2!$M261,IF(Sheet2!$K261=$B$2,Sheet2!$M261,0))</f>
        <v>0</v>
      </c>
    </row>
    <row r="262" spans="14:15" x14ac:dyDescent="0.25">
      <c r="N262">
        <f>IF(AND(Sheet2!$K262=$B$1,Sheet2!$L262=1),Sheet2!$I262+Sheet2!$M262,IF(Sheet2!$K262=$B$1,Sheet2!$M262,0))</f>
        <v>0</v>
      </c>
      <c r="O262">
        <f>IF(AND(Sheet2!$K262=$B$2,Sheet2!$L262=1),Sheet2!$J262+Sheet2!$M262,IF(Sheet2!$K262=$B$2,Sheet2!$M262,0))</f>
        <v>0</v>
      </c>
    </row>
    <row r="263" spans="14:15" x14ac:dyDescent="0.25">
      <c r="N263">
        <f>IF(AND(Sheet2!$K263=$B$1,Sheet2!$L263=1),Sheet2!$I263+Sheet2!$M263,IF(Sheet2!$K263=$B$1,Sheet2!$M263,0))</f>
        <v>0</v>
      </c>
      <c r="O263">
        <f>IF(AND(Sheet2!$K263=$B$2,Sheet2!$L263=1),Sheet2!$J263+Sheet2!$M263,IF(Sheet2!$K263=$B$2,Sheet2!$M263,0))</f>
        <v>0</v>
      </c>
    </row>
    <row r="264" spans="14:15" x14ac:dyDescent="0.25">
      <c r="N264">
        <f>IF(AND(Sheet2!$K264=$B$1,Sheet2!$L264=1),Sheet2!$I264+Sheet2!$M264,IF(Sheet2!$K264=$B$1,Sheet2!$M264,0))</f>
        <v>0</v>
      </c>
      <c r="O264">
        <f>IF(AND(Sheet2!$K264=$B$2,Sheet2!$L264=1),Sheet2!$J264+Sheet2!$M264,IF(Sheet2!$K264=$B$2,Sheet2!$M264,0))</f>
        <v>0</v>
      </c>
    </row>
    <row r="265" spans="14:15" x14ac:dyDescent="0.25">
      <c r="N265">
        <f>IF(AND(Sheet2!$K265=$B$1,Sheet2!$L265=1),Sheet2!$I265+Sheet2!$M265,IF(Sheet2!$K265=$B$1,Sheet2!$M265,0))</f>
        <v>0</v>
      </c>
      <c r="O265">
        <f>IF(AND(Sheet2!$K265=$B$2,Sheet2!$L265=1),Sheet2!$J265+Sheet2!$M265,IF(Sheet2!$K265=$B$2,Sheet2!$M265,0))</f>
        <v>0</v>
      </c>
    </row>
    <row r="266" spans="14:15" x14ac:dyDescent="0.25">
      <c r="N266">
        <f>IF(AND(Sheet2!$K266=$B$1,Sheet2!$L266=1),Sheet2!$I266+Sheet2!$M266,IF(Sheet2!$K266=$B$1,Sheet2!$M266,0))</f>
        <v>0</v>
      </c>
      <c r="O266">
        <f>IF(AND(Sheet2!$K266=$B$2,Sheet2!$L266=1),Sheet2!$J266+Sheet2!$M266,IF(Sheet2!$K266=$B$2,Sheet2!$M266,0))</f>
        <v>0</v>
      </c>
    </row>
    <row r="267" spans="14:15" x14ac:dyDescent="0.25">
      <c r="N267">
        <f>IF(AND(Sheet2!$K267=$B$1,Sheet2!$L267=1),Sheet2!$I267+Sheet2!$M267,IF(Sheet2!$K267=$B$1,Sheet2!$M267,0))</f>
        <v>0</v>
      </c>
      <c r="O267">
        <f>IF(AND(Sheet2!$K267=$B$2,Sheet2!$L267=1),Sheet2!$J267+Sheet2!$M267,IF(Sheet2!$K267=$B$2,Sheet2!$M267,0))</f>
        <v>0</v>
      </c>
    </row>
    <row r="268" spans="14:15" x14ac:dyDescent="0.25">
      <c r="N268">
        <f>IF(AND(Sheet2!$K268=$B$1,Sheet2!$L268=1),Sheet2!$I268+Sheet2!$M268,IF(Sheet2!$K268=$B$1,Sheet2!$M268,0))</f>
        <v>0</v>
      </c>
      <c r="O268">
        <f>IF(AND(Sheet2!$K268=$B$2,Sheet2!$L268=1),Sheet2!$J268+Sheet2!$M268,IF(Sheet2!$K268=$B$2,Sheet2!$M268,0))</f>
        <v>0</v>
      </c>
    </row>
    <row r="269" spans="14:15" x14ac:dyDescent="0.25">
      <c r="N269">
        <f>IF(AND(Sheet2!$K269=$B$1,Sheet2!$L269=1),Sheet2!$I269+Sheet2!$M269,IF(Sheet2!$K269=$B$1,Sheet2!$M269,0))</f>
        <v>0</v>
      </c>
      <c r="O269">
        <f>IF(AND(Sheet2!$K269=$B$2,Sheet2!$L269=1),Sheet2!$J269+Sheet2!$M269,IF(Sheet2!$K269=$B$2,Sheet2!$M269,0))</f>
        <v>0</v>
      </c>
    </row>
    <row r="270" spans="14:15" x14ac:dyDescent="0.25">
      <c r="N270">
        <f>IF(AND(Sheet2!$K270=$B$1,Sheet2!$L270=1),Sheet2!$I270+Sheet2!$M270,IF(Sheet2!$K270=$B$1,Sheet2!$M270,0))</f>
        <v>0</v>
      </c>
      <c r="O270">
        <f>IF(AND(Sheet2!$K270=$B$2,Sheet2!$L270=1),Sheet2!$J270+Sheet2!$M270,IF(Sheet2!$K270=$B$2,Sheet2!$M270,0))</f>
        <v>0</v>
      </c>
    </row>
    <row r="271" spans="14:15" x14ac:dyDescent="0.25">
      <c r="N271">
        <f>IF(AND(Sheet2!$K271=$B$1,Sheet2!$L271=1),Sheet2!$I271+Sheet2!$M271,IF(Sheet2!$K271=$B$1,Sheet2!$M271,0))</f>
        <v>0</v>
      </c>
      <c r="O271">
        <f>IF(AND(Sheet2!$K271=$B$2,Sheet2!$L271=1),Sheet2!$J271+Sheet2!$M271,IF(Sheet2!$K271=$B$2,Sheet2!$M271,0))</f>
        <v>0</v>
      </c>
    </row>
    <row r="272" spans="14:15" x14ac:dyDescent="0.25">
      <c r="N272">
        <f>IF(AND(Sheet2!$K272=$B$1,Sheet2!$L272=1),Sheet2!$I272+Sheet2!$M272,IF(Sheet2!$K272=$B$1,Sheet2!$M272,0))</f>
        <v>0</v>
      </c>
      <c r="O272">
        <f>IF(AND(Sheet2!$K272=$B$2,Sheet2!$L272=1),Sheet2!$J272+Sheet2!$M272,IF(Sheet2!$K272=$B$2,Sheet2!$M272,0))</f>
        <v>0</v>
      </c>
    </row>
    <row r="273" spans="14:15" x14ac:dyDescent="0.25">
      <c r="N273">
        <f>IF(AND(Sheet2!$K273=$B$1,Sheet2!$L273=1),Sheet2!$I273+Sheet2!$M273,IF(Sheet2!$K273=$B$1,Sheet2!$M273,0))</f>
        <v>0</v>
      </c>
      <c r="O273">
        <f>IF(AND(Sheet2!$K273=$B$2,Sheet2!$L273=1),Sheet2!$J273+Sheet2!$M273,IF(Sheet2!$K273=$B$2,Sheet2!$M273,0))</f>
        <v>0</v>
      </c>
    </row>
    <row r="274" spans="14:15" x14ac:dyDescent="0.25">
      <c r="N274">
        <f>IF(AND(Sheet2!$K274=$B$1,Sheet2!$L274=1),Sheet2!$I274+Sheet2!$M274,IF(Sheet2!$K274=$B$1,Sheet2!$M274,0))</f>
        <v>0</v>
      </c>
      <c r="O274">
        <f>IF(AND(Sheet2!$K274=$B$2,Sheet2!$L274=1),Sheet2!$J274+Sheet2!$M274,IF(Sheet2!$K274=$B$2,Sheet2!$M274,0))</f>
        <v>0</v>
      </c>
    </row>
    <row r="275" spans="14:15" x14ac:dyDescent="0.25">
      <c r="N275">
        <f>IF(AND(Sheet2!$K275=$B$1,Sheet2!$L275=1),Sheet2!$I275+Sheet2!$M275,IF(Sheet2!$K275=$B$1,Sheet2!$M275,0))</f>
        <v>0</v>
      </c>
      <c r="O275">
        <f>IF(AND(Sheet2!$K275=$B$2,Sheet2!$L275=1),Sheet2!$J275+Sheet2!$M275,IF(Sheet2!$K275=$B$2,Sheet2!$M275,0))</f>
        <v>0</v>
      </c>
    </row>
    <row r="276" spans="14:15" x14ac:dyDescent="0.25">
      <c r="N276">
        <f>IF(AND(Sheet2!$K276=$B$1,Sheet2!$L276=1),Sheet2!$I276+Sheet2!$M276,IF(Sheet2!$K276=$B$1,Sheet2!$M276,0))</f>
        <v>0</v>
      </c>
      <c r="O276">
        <f>IF(AND(Sheet2!$K276=$B$2,Sheet2!$L276=1),Sheet2!$J276+Sheet2!$M276,IF(Sheet2!$K276=$B$2,Sheet2!$M276,0))</f>
        <v>0</v>
      </c>
    </row>
    <row r="277" spans="14:15" x14ac:dyDescent="0.25">
      <c r="N277">
        <f>IF(AND(Sheet2!$K277=$B$1,Sheet2!$L277=1),Sheet2!$I277+Sheet2!$M277,IF(Sheet2!$K277=$B$1,Sheet2!$M277,0))</f>
        <v>0</v>
      </c>
      <c r="O277">
        <f>IF(AND(Sheet2!$K277=$B$2,Sheet2!$L277=1),Sheet2!$J277+Sheet2!$M277,IF(Sheet2!$K277=$B$2,Sheet2!$M277,0))</f>
        <v>0</v>
      </c>
    </row>
    <row r="278" spans="14:15" x14ac:dyDescent="0.25">
      <c r="N278">
        <f>IF(AND(Sheet2!$K278=$B$1,Sheet2!$L278=1),Sheet2!$I278+Sheet2!$M278,IF(Sheet2!$K278=$B$1,Sheet2!$M278,0))</f>
        <v>0</v>
      </c>
      <c r="O278">
        <f>IF(AND(Sheet2!$K278=$B$2,Sheet2!$L278=1),Sheet2!$J278+Sheet2!$M278,IF(Sheet2!$K278=$B$2,Sheet2!$M278,0))</f>
        <v>0</v>
      </c>
    </row>
    <row r="279" spans="14:15" x14ac:dyDescent="0.25">
      <c r="N279">
        <f>IF(AND(Sheet2!$K279=$B$1,Sheet2!$L279=1),Sheet2!$I279+Sheet2!$M279,IF(Sheet2!$K279=$B$1,Sheet2!$M279,0))</f>
        <v>0</v>
      </c>
      <c r="O279">
        <f>IF(AND(Sheet2!$K279=$B$2,Sheet2!$L279=1),Sheet2!$J279+Sheet2!$M279,IF(Sheet2!$K279=$B$2,Sheet2!$M279,0))</f>
        <v>0</v>
      </c>
    </row>
    <row r="280" spans="14:15" x14ac:dyDescent="0.25">
      <c r="N280">
        <f>IF(AND(Sheet2!$K280=$B$1,Sheet2!$L280=1),Sheet2!$I280+Sheet2!$M280,IF(Sheet2!$K280=$B$1,Sheet2!$M280,0))</f>
        <v>0</v>
      </c>
      <c r="O280">
        <f>IF(AND(Sheet2!$K280=$B$2,Sheet2!$L280=1),Sheet2!$J280+Sheet2!$M280,IF(Sheet2!$K280=$B$2,Sheet2!$M280,0))</f>
        <v>0</v>
      </c>
    </row>
    <row r="281" spans="14:15" x14ac:dyDescent="0.25">
      <c r="N281">
        <f>IF(AND(Sheet2!$K281=$B$1,Sheet2!$L281=1),Sheet2!$I281+Sheet2!$M281,IF(Sheet2!$K281=$B$1,Sheet2!$M281,0))</f>
        <v>0</v>
      </c>
      <c r="O281">
        <f>IF(AND(Sheet2!$K281=$B$2,Sheet2!$L281=1),Sheet2!$J281+Sheet2!$M281,IF(Sheet2!$K281=$B$2,Sheet2!$M281,0))</f>
        <v>0</v>
      </c>
    </row>
    <row r="282" spans="14:15" x14ac:dyDescent="0.25">
      <c r="N282">
        <f>IF(AND(Sheet2!$K282=$B$1,Sheet2!$L282=1),Sheet2!$I282+Sheet2!$M282,IF(Sheet2!$K282=$B$1,Sheet2!$M282,0))</f>
        <v>0</v>
      </c>
      <c r="O282">
        <f>IF(AND(Sheet2!$K282=$B$2,Sheet2!$L282=1),Sheet2!$J282+Sheet2!$M282,IF(Sheet2!$K282=$B$2,Sheet2!$M282,0))</f>
        <v>0</v>
      </c>
    </row>
    <row r="283" spans="14:15" x14ac:dyDescent="0.25">
      <c r="N283">
        <f>IF(AND(Sheet2!$K283=$B$1,Sheet2!$L283=1),Sheet2!$I283+Sheet2!$M283,IF(Sheet2!$K283=$B$1,Sheet2!$M283,0))</f>
        <v>0</v>
      </c>
      <c r="O283">
        <f>IF(AND(Sheet2!$K283=$B$2,Sheet2!$L283=1),Sheet2!$J283+Sheet2!$M283,IF(Sheet2!$K283=$B$2,Sheet2!$M283,0))</f>
        <v>0</v>
      </c>
    </row>
    <row r="284" spans="14:15" x14ac:dyDescent="0.25">
      <c r="N284">
        <f>IF(AND(Sheet2!$K284=$B$1,Sheet2!$L284=1),Sheet2!$I284+Sheet2!$M284,IF(Sheet2!$K284=$B$1,Sheet2!$M284,0))</f>
        <v>0</v>
      </c>
      <c r="O284">
        <f>IF(AND(Sheet2!$K284=$B$2,Sheet2!$L284=1),Sheet2!$J284+Sheet2!$M284,IF(Sheet2!$K284=$B$2,Sheet2!$M284,0))</f>
        <v>0</v>
      </c>
    </row>
    <row r="285" spans="14:15" x14ac:dyDescent="0.25">
      <c r="N285">
        <f>IF(AND(Sheet2!$K285=$B$1,Sheet2!$L285=1),Sheet2!$I285+Sheet2!$M285,IF(Sheet2!$K285=$B$1,Sheet2!$M285,0))</f>
        <v>0</v>
      </c>
      <c r="O285">
        <f>IF(AND(Sheet2!$K285=$B$2,Sheet2!$L285=1),Sheet2!$J285+Sheet2!$M285,IF(Sheet2!$K285=$B$2,Sheet2!$M285,0))</f>
        <v>0</v>
      </c>
    </row>
    <row r="286" spans="14:15" x14ac:dyDescent="0.25">
      <c r="N286">
        <f>IF(AND(Sheet2!$K286=$B$1,Sheet2!$L286=1),Sheet2!$I286+Sheet2!$M286,IF(Sheet2!$K286=$B$1,Sheet2!$M286,0))</f>
        <v>0</v>
      </c>
      <c r="O286">
        <f>IF(AND(Sheet2!$K286=$B$2,Sheet2!$L286=1),Sheet2!$J286+Sheet2!$M286,IF(Sheet2!$K286=$B$2,Sheet2!$M286,0))</f>
        <v>0</v>
      </c>
    </row>
    <row r="287" spans="14:15" x14ac:dyDescent="0.25">
      <c r="N287">
        <f>IF(AND(Sheet2!$K287=$B$1,Sheet2!$L287=1),Sheet2!$I287+Sheet2!$M287,IF(Sheet2!$K287=$B$1,Sheet2!$M287,0))</f>
        <v>0</v>
      </c>
      <c r="O287">
        <f>IF(AND(Sheet2!$K287=$B$2,Sheet2!$L287=1),Sheet2!$J287+Sheet2!$M287,IF(Sheet2!$K287=$B$2,Sheet2!$M287,0))</f>
        <v>0</v>
      </c>
    </row>
    <row r="288" spans="14:15" x14ac:dyDescent="0.25">
      <c r="N288">
        <f>IF(AND(Sheet2!$K288=$B$1,Sheet2!$L288=1),Sheet2!$I288+Sheet2!$M288,IF(Sheet2!$K288=$B$1,Sheet2!$M288,0))</f>
        <v>0</v>
      </c>
      <c r="O288">
        <f>IF(AND(Sheet2!$K288=$B$2,Sheet2!$L288=1),Sheet2!$J288+Sheet2!$M288,IF(Sheet2!$K288=$B$2,Sheet2!$M288,0))</f>
        <v>0</v>
      </c>
    </row>
    <row r="289" spans="14:15" x14ac:dyDescent="0.25">
      <c r="N289">
        <f>IF(AND(Sheet2!$K289=$B$1,Sheet2!$L289=1),Sheet2!$I289+Sheet2!$M289,IF(Sheet2!$K289=$B$1,Sheet2!$M289,0))</f>
        <v>0</v>
      </c>
      <c r="O289">
        <f>IF(AND(Sheet2!$K289=$B$2,Sheet2!$L289=1),Sheet2!$J289+Sheet2!$M289,IF(Sheet2!$K289=$B$2,Sheet2!$M289,0))</f>
        <v>0</v>
      </c>
    </row>
    <row r="290" spans="14:15" x14ac:dyDescent="0.25">
      <c r="N290">
        <f>IF(AND(Sheet2!$K290=$B$1,Sheet2!$L290=1),Sheet2!$I290+Sheet2!$M290,IF(Sheet2!$K290=$B$1,Sheet2!$M290,0))</f>
        <v>0</v>
      </c>
      <c r="O290">
        <f>IF(AND(Sheet2!$K290=$B$2,Sheet2!$L290=1),Sheet2!$J290+Sheet2!$M290,IF(Sheet2!$K290=$B$2,Sheet2!$M290,0))</f>
        <v>0</v>
      </c>
    </row>
    <row r="291" spans="14:15" x14ac:dyDescent="0.25">
      <c r="N291">
        <f>IF(AND(Sheet2!$K291=$B$1,Sheet2!$L291=1),Sheet2!$I291+Sheet2!$M291,IF(Sheet2!$K291=$B$1,Sheet2!$M291,0))</f>
        <v>0</v>
      </c>
      <c r="O291">
        <f>IF(AND(Sheet2!$K291=$B$2,Sheet2!$L291=1),Sheet2!$J291+Sheet2!$M291,IF(Sheet2!$K291=$B$2,Sheet2!$M291,0))</f>
        <v>0</v>
      </c>
    </row>
    <row r="292" spans="14:15" x14ac:dyDescent="0.25">
      <c r="N292">
        <f>IF(AND(Sheet2!$K292=$B$1,Sheet2!$L292=1),Sheet2!$I292+Sheet2!$M292,IF(Sheet2!$K292=$B$1,Sheet2!$M292,0))</f>
        <v>0</v>
      </c>
      <c r="O292">
        <f>IF(AND(Sheet2!$K292=$B$2,Sheet2!$L292=1),Sheet2!$J292+Sheet2!$M292,IF(Sheet2!$K292=$B$2,Sheet2!$M292,0))</f>
        <v>0</v>
      </c>
    </row>
    <row r="293" spans="14:15" x14ac:dyDescent="0.25">
      <c r="N293">
        <f>IF(AND(Sheet2!$K293=$B$1,Sheet2!$L293=1),Sheet2!$I293+Sheet2!$M293,IF(Sheet2!$K293=$B$1,Sheet2!$M293,0))</f>
        <v>0</v>
      </c>
      <c r="O293">
        <f>IF(AND(Sheet2!$K293=$B$2,Sheet2!$L293=1),Sheet2!$J293+Sheet2!$M293,IF(Sheet2!$K293=$B$2,Sheet2!$M293,0))</f>
        <v>0</v>
      </c>
    </row>
    <row r="294" spans="14:15" x14ac:dyDescent="0.25">
      <c r="N294">
        <f>IF(AND(Sheet2!$K294=$B$1,Sheet2!$L294=1),Sheet2!$I294+Sheet2!$M294,IF(Sheet2!$K294=$B$1,Sheet2!$M294,0))</f>
        <v>0</v>
      </c>
      <c r="O294">
        <f>IF(AND(Sheet2!$K294=$B$2,Sheet2!$L294=1),Sheet2!$J294+Sheet2!$M294,IF(Sheet2!$K294=$B$2,Sheet2!$M294,0))</f>
        <v>0</v>
      </c>
    </row>
    <row r="295" spans="14:15" x14ac:dyDescent="0.25">
      <c r="N295">
        <f>IF(AND(Sheet2!$K295=$B$1,Sheet2!$L295=1),Sheet2!$I295+Sheet2!$M295,IF(Sheet2!$K295=$B$1,Sheet2!$M295,0))</f>
        <v>0</v>
      </c>
      <c r="O295">
        <f>IF(AND(Sheet2!$K295=$B$2,Sheet2!$L295=1),Sheet2!$J295+Sheet2!$M295,IF(Sheet2!$K295=$B$2,Sheet2!$M295,0))</f>
        <v>0</v>
      </c>
    </row>
    <row r="296" spans="14:15" x14ac:dyDescent="0.25">
      <c r="N296">
        <f>IF(AND(Sheet2!$K296=$B$1,Sheet2!$L296=1),Sheet2!$I296+Sheet2!$M296,IF(Sheet2!$K296=$B$1,Sheet2!$M296,0))</f>
        <v>0</v>
      </c>
      <c r="O296">
        <f>IF(AND(Sheet2!$K296=$B$2,Sheet2!$L296=1),Sheet2!$J296+Sheet2!$M296,IF(Sheet2!$K296=$B$2,Sheet2!$M296,0))</f>
        <v>0</v>
      </c>
    </row>
    <row r="297" spans="14:15" x14ac:dyDescent="0.25">
      <c r="N297">
        <f>IF(AND(Sheet2!$K297=$B$1,Sheet2!$L297=1),Sheet2!$I297+Sheet2!$M297,IF(Sheet2!$K297=$B$1,Sheet2!$M297,0))</f>
        <v>0</v>
      </c>
      <c r="O297">
        <f>IF(AND(Sheet2!$K297=$B$2,Sheet2!$L297=1),Sheet2!$J297+Sheet2!$M297,IF(Sheet2!$K297=$B$2,Sheet2!$M297,0))</f>
        <v>0</v>
      </c>
    </row>
    <row r="298" spans="14:15" x14ac:dyDescent="0.25">
      <c r="N298">
        <f>IF(AND(Sheet2!$K298=$B$1,Sheet2!$L298=1),Sheet2!$I298+Sheet2!$M298,IF(Sheet2!$K298=$B$1,Sheet2!$M298,0))</f>
        <v>0</v>
      </c>
      <c r="O298">
        <f>IF(AND(Sheet2!$K298=$B$2,Sheet2!$L298=1),Sheet2!$J298+Sheet2!$M298,IF(Sheet2!$K298=$B$2,Sheet2!$M298,0))</f>
        <v>0</v>
      </c>
    </row>
    <row r="299" spans="14:15" x14ac:dyDescent="0.25">
      <c r="N299">
        <f>IF(AND(Sheet2!$K299=$B$1,Sheet2!$L299=1),Sheet2!$I299+Sheet2!$M299,IF(Sheet2!$K299=$B$1,Sheet2!$M299,0))</f>
        <v>0</v>
      </c>
      <c r="O299">
        <f>IF(AND(Sheet2!$K299=$B$2,Sheet2!$L299=1),Sheet2!$J299+Sheet2!$M299,IF(Sheet2!$K299=$B$2,Sheet2!$M299,0))</f>
        <v>0</v>
      </c>
    </row>
    <row r="300" spans="14:15" x14ac:dyDescent="0.25">
      <c r="N300">
        <f>IF(AND(Sheet2!$K300=$B$1,Sheet2!$L300=1),Sheet2!$I300+Sheet2!$M300,IF(Sheet2!$K300=$B$1,Sheet2!$M300,0))</f>
        <v>0</v>
      </c>
      <c r="O300">
        <f>IF(AND(Sheet2!$K300=$B$2,Sheet2!$L300=1),Sheet2!$J300+Sheet2!$M300,IF(Sheet2!$K300=$B$2,Sheet2!$M300,0))</f>
        <v>0</v>
      </c>
    </row>
    <row r="301" spans="14:15" x14ac:dyDescent="0.25">
      <c r="N301">
        <f>IF(AND(Sheet2!$K301=$B$1,Sheet2!$L301=1),Sheet2!$I301+Sheet2!$M301,IF(Sheet2!$K301=$B$1,Sheet2!$M301,0))</f>
        <v>0</v>
      </c>
      <c r="O301">
        <f>IF(AND(Sheet2!$K301=$B$2,Sheet2!$L301=1),Sheet2!$J301+Sheet2!$M301,IF(Sheet2!$K301=$B$2,Sheet2!$M301,0))</f>
        <v>0</v>
      </c>
    </row>
    <row r="302" spans="14:15" x14ac:dyDescent="0.25">
      <c r="N302">
        <f>IF(AND(Sheet2!$K302=$B$1,Sheet2!$L302=1),Sheet2!$I302+Sheet2!$M302,IF(Sheet2!$K302=$B$1,Sheet2!$M302,0))</f>
        <v>0</v>
      </c>
      <c r="O302">
        <f>IF(AND(Sheet2!$K302=$B$2,Sheet2!$L302=1),Sheet2!$J302+Sheet2!$M302,IF(Sheet2!$K302=$B$2,Sheet2!$M302,0))</f>
        <v>0</v>
      </c>
    </row>
    <row r="303" spans="14:15" x14ac:dyDescent="0.25">
      <c r="N303">
        <f>IF(AND(Sheet2!$K303=$B$1,Sheet2!$L303=1),Sheet2!$I303+Sheet2!$M303,IF(Sheet2!$K303=$B$1,Sheet2!$M303,0))</f>
        <v>0</v>
      </c>
      <c r="O303">
        <f>IF(AND(Sheet2!$K303=$B$2,Sheet2!$L303=1),Sheet2!$J303+Sheet2!$M303,IF(Sheet2!$K303=$B$2,Sheet2!$M303,0))</f>
        <v>0</v>
      </c>
    </row>
    <row r="304" spans="14:15" x14ac:dyDescent="0.25">
      <c r="N304">
        <f>IF(AND(Sheet2!$K304=$B$1,Sheet2!$L304=1),Sheet2!$I304+Sheet2!$M304,IF(Sheet2!$K304=$B$1,Sheet2!$M304,0))</f>
        <v>0</v>
      </c>
      <c r="O304">
        <f>IF(AND(Sheet2!$K304=$B$2,Sheet2!$L304=1),Sheet2!$J304+Sheet2!$M304,IF(Sheet2!$K304=$B$2,Sheet2!$M304,0))</f>
        <v>0</v>
      </c>
    </row>
    <row r="305" spans="14:15" x14ac:dyDescent="0.25">
      <c r="N305">
        <f>IF(AND(Sheet2!$K305=$B$1,Sheet2!$L305=1),Sheet2!$I305+Sheet2!$M305,IF(Sheet2!$K305=$B$1,Sheet2!$M305,0))</f>
        <v>0</v>
      </c>
      <c r="O305">
        <f>IF(AND(Sheet2!$K305=$B$2,Sheet2!$L305=1),Sheet2!$J305+Sheet2!$M305,IF(Sheet2!$K305=$B$2,Sheet2!$M305,0))</f>
        <v>0</v>
      </c>
    </row>
    <row r="306" spans="14:15" x14ac:dyDescent="0.25">
      <c r="N306">
        <f>IF(AND(Sheet2!$K306=$B$1,Sheet2!$L306=1),Sheet2!$I306+Sheet2!$M306,IF(Sheet2!$K306=$B$1,Sheet2!$M306,0))</f>
        <v>0</v>
      </c>
      <c r="O306">
        <f>IF(AND(Sheet2!$K306=$B$2,Sheet2!$L306=1),Sheet2!$J306+Sheet2!$M306,IF(Sheet2!$K306=$B$2,Sheet2!$M306,0))</f>
        <v>0</v>
      </c>
    </row>
    <row r="307" spans="14:15" x14ac:dyDescent="0.25">
      <c r="N307">
        <f>IF(AND(Sheet2!$K307=$B$1,Sheet2!$L307=1),Sheet2!$I307+Sheet2!$M307,IF(Sheet2!$K307=$B$1,Sheet2!$M307,0))</f>
        <v>0</v>
      </c>
      <c r="O307">
        <f>IF(AND(Sheet2!$K307=$B$2,Sheet2!$L307=1),Sheet2!$J307+Sheet2!$M307,IF(Sheet2!$K307=$B$2,Sheet2!$M307,0))</f>
        <v>0</v>
      </c>
    </row>
    <row r="308" spans="14:15" x14ac:dyDescent="0.25">
      <c r="N308">
        <f>IF(AND(Sheet2!$K308=$B$1,Sheet2!$L308=1),Sheet2!$I308+Sheet2!$M308,IF(Sheet2!$K308=$B$1,Sheet2!$M308,0))</f>
        <v>0</v>
      </c>
      <c r="O308">
        <f>IF(AND(Sheet2!$K308=$B$2,Sheet2!$L308=1),Sheet2!$J308+Sheet2!$M308,IF(Sheet2!$K308=$B$2,Sheet2!$M308,0))</f>
        <v>0</v>
      </c>
    </row>
    <row r="309" spans="14:15" x14ac:dyDescent="0.25">
      <c r="N309">
        <f>IF(AND(Sheet2!$K309=$B$1,Sheet2!$L309=1),Sheet2!$I309+Sheet2!$M309,IF(Sheet2!$K309=$B$1,Sheet2!$M309,0))</f>
        <v>0</v>
      </c>
      <c r="O309">
        <f>IF(AND(Sheet2!$K309=$B$2,Sheet2!$L309=1),Sheet2!$J309+Sheet2!$M309,IF(Sheet2!$K309=$B$2,Sheet2!$M309,0))</f>
        <v>0</v>
      </c>
    </row>
    <row r="310" spans="14:15" x14ac:dyDescent="0.25">
      <c r="N310">
        <f>IF(AND(Sheet2!$K310=$B$1,Sheet2!$L310=1),Sheet2!$I310+Sheet2!$M310,IF(Sheet2!$K310=$B$1,Sheet2!$M310,0))</f>
        <v>0</v>
      </c>
      <c r="O310">
        <f>IF(AND(Sheet2!$K310=$B$2,Sheet2!$L310=1),Sheet2!$J310+Sheet2!$M310,IF(Sheet2!$K310=$B$2,Sheet2!$M310,0))</f>
        <v>0</v>
      </c>
    </row>
    <row r="311" spans="14:15" x14ac:dyDescent="0.25">
      <c r="N311">
        <f>IF(AND(Sheet2!$K311=$B$1,Sheet2!$L311=1),Sheet2!$I311+Sheet2!$M311,IF(Sheet2!$K311=$B$1,Sheet2!$M311,0))</f>
        <v>0</v>
      </c>
      <c r="O311">
        <f>IF(AND(Sheet2!$K311=$B$2,Sheet2!$L311=1),Sheet2!$J311+Sheet2!$M311,IF(Sheet2!$K311=$B$2,Sheet2!$M311,0))</f>
        <v>0</v>
      </c>
    </row>
    <row r="312" spans="14:15" x14ac:dyDescent="0.25">
      <c r="N312">
        <f>IF(AND(Sheet2!$K312=$B$1,Sheet2!$L312=1),Sheet2!$I312+Sheet2!$M312,IF(Sheet2!$K312=$B$1,Sheet2!$M312,0))</f>
        <v>0</v>
      </c>
      <c r="O312">
        <f>IF(AND(Sheet2!$K312=$B$2,Sheet2!$L312=1),Sheet2!$J312+Sheet2!$M312,IF(Sheet2!$K312=$B$2,Sheet2!$M312,0))</f>
        <v>0</v>
      </c>
    </row>
    <row r="313" spans="14:15" x14ac:dyDescent="0.25">
      <c r="N313">
        <f>IF(AND(Sheet2!$K313=$B$1,Sheet2!$L313=1),Sheet2!$I313+Sheet2!$M313,IF(Sheet2!$K313=$B$1,Sheet2!$M313,0))</f>
        <v>0</v>
      </c>
      <c r="O313">
        <f>IF(AND(Sheet2!$K313=$B$2,Sheet2!$L313=1),Sheet2!$J313+Sheet2!$M313,IF(Sheet2!$K313=$B$2,Sheet2!$M313,0))</f>
        <v>0</v>
      </c>
    </row>
    <row r="314" spans="14:15" x14ac:dyDescent="0.25">
      <c r="N314">
        <f>IF(AND(Sheet2!$K314=$B$1,Sheet2!$L314=1),Sheet2!$I314+Sheet2!$M314,IF(Sheet2!$K314=$B$1,Sheet2!$M314,0))</f>
        <v>0</v>
      </c>
      <c r="O314">
        <f>IF(AND(Sheet2!$K314=$B$2,Sheet2!$L314=1),Sheet2!$J314+Sheet2!$M314,IF(Sheet2!$K314=$B$2,Sheet2!$M314,0))</f>
        <v>0</v>
      </c>
    </row>
    <row r="315" spans="14:15" x14ac:dyDescent="0.25">
      <c r="N315">
        <f>IF(AND(Sheet2!$K315=$B$1,Sheet2!$L315=1),Sheet2!$I315+Sheet2!$M315,IF(Sheet2!$K315=$B$1,Sheet2!$M315,0))</f>
        <v>0</v>
      </c>
      <c r="O315">
        <f>IF(AND(Sheet2!$K315=$B$2,Sheet2!$L315=1),Sheet2!$J315+Sheet2!$M315,IF(Sheet2!$K315=$B$2,Sheet2!$M315,0))</f>
        <v>0</v>
      </c>
    </row>
    <row r="316" spans="14:15" x14ac:dyDescent="0.25">
      <c r="N316">
        <f>IF(AND(Sheet2!$K316=$B$1,Sheet2!$L316=1),Sheet2!$I316+Sheet2!$M316,IF(Sheet2!$K316=$B$1,Sheet2!$M316,0))</f>
        <v>0</v>
      </c>
      <c r="O316">
        <f>IF(AND(Sheet2!$K316=$B$2,Sheet2!$L316=1),Sheet2!$J316+Sheet2!$M316,IF(Sheet2!$K316=$B$2,Sheet2!$M316,0))</f>
        <v>0</v>
      </c>
    </row>
    <row r="317" spans="14:15" x14ac:dyDescent="0.25">
      <c r="N317">
        <f>IF(AND(Sheet2!$K317=$B$1,Sheet2!$L317=1),Sheet2!$I317+Sheet2!$M317,IF(Sheet2!$K317=$B$1,Sheet2!$M317,0))</f>
        <v>0</v>
      </c>
      <c r="O317">
        <f>IF(AND(Sheet2!$K317=$B$2,Sheet2!$L317=1),Sheet2!$J317+Sheet2!$M317,IF(Sheet2!$K317=$B$2,Sheet2!$M317,0))</f>
        <v>0</v>
      </c>
    </row>
    <row r="318" spans="14:15" x14ac:dyDescent="0.25">
      <c r="N318">
        <f>IF(AND(Sheet2!$K318=$B$1,Sheet2!$L318=1),Sheet2!$I318+Sheet2!$M318,IF(Sheet2!$K318=$B$1,Sheet2!$M318,0))</f>
        <v>0</v>
      </c>
      <c r="O318">
        <f>IF(AND(Sheet2!$K318=$B$2,Sheet2!$L318=1),Sheet2!$J318+Sheet2!$M318,IF(Sheet2!$K318=$B$2,Sheet2!$M318,0))</f>
        <v>0</v>
      </c>
    </row>
    <row r="319" spans="14:15" x14ac:dyDescent="0.25">
      <c r="N319">
        <f>IF(AND(Sheet2!$K319=$B$1,Sheet2!$L319=1),Sheet2!$I319+Sheet2!$M319,IF(Sheet2!$K319=$B$1,Sheet2!$M319,0))</f>
        <v>0</v>
      </c>
      <c r="O319">
        <f>IF(AND(Sheet2!$K319=$B$2,Sheet2!$L319=1),Sheet2!$J319+Sheet2!$M319,IF(Sheet2!$K319=$B$2,Sheet2!$M319,0))</f>
        <v>0</v>
      </c>
    </row>
    <row r="320" spans="14:15" x14ac:dyDescent="0.25">
      <c r="N320">
        <f>IF(AND(Sheet2!$K320=$B$1,Sheet2!$L320=1),Sheet2!$I320+Sheet2!$M320,IF(Sheet2!$K320=$B$1,Sheet2!$M320,0))</f>
        <v>0</v>
      </c>
      <c r="O320">
        <f>IF(AND(Sheet2!$K320=$B$2,Sheet2!$L320=1),Sheet2!$J320+Sheet2!$M320,IF(Sheet2!$K320=$B$2,Sheet2!$M320,0))</f>
        <v>0</v>
      </c>
    </row>
    <row r="321" spans="14:15" x14ac:dyDescent="0.25">
      <c r="N321">
        <f>IF(AND(Sheet2!$K321=$B$1,Sheet2!$L321=1),Sheet2!$I321+Sheet2!$M321,IF(Sheet2!$K321=$B$1,Sheet2!$M321,0))</f>
        <v>0</v>
      </c>
      <c r="O321">
        <f>IF(AND(Sheet2!$K321=$B$2,Sheet2!$L321=1),Sheet2!$J321+Sheet2!$M321,IF(Sheet2!$K321=$B$2,Sheet2!$M321,0))</f>
        <v>0</v>
      </c>
    </row>
    <row r="322" spans="14:15" x14ac:dyDescent="0.25">
      <c r="N322">
        <f>IF(AND(Sheet2!$K322=$B$1,Sheet2!$L322=1),Sheet2!$I322+Sheet2!$M322,IF(Sheet2!$K322=$B$1,Sheet2!$M322,0))</f>
        <v>0</v>
      </c>
      <c r="O322">
        <f>IF(AND(Sheet2!$K322=$B$2,Sheet2!$L322=1),Sheet2!$J322+Sheet2!$M322,IF(Sheet2!$K322=$B$2,Sheet2!$M322,0))</f>
        <v>0</v>
      </c>
    </row>
    <row r="323" spans="14:15" x14ac:dyDescent="0.25">
      <c r="N323">
        <f>IF(AND(Sheet2!$K323=$B$1,Sheet2!$L323=1),Sheet2!$I323+Sheet2!$M323,IF(Sheet2!$K323=$B$1,Sheet2!$M323,0))</f>
        <v>0</v>
      </c>
      <c r="O323">
        <f>IF(AND(Sheet2!$K323=$B$2,Sheet2!$L323=1),Sheet2!$J323+Sheet2!$M323,IF(Sheet2!$K323=$B$2,Sheet2!$M323,0))</f>
        <v>0</v>
      </c>
    </row>
    <row r="324" spans="14:15" x14ac:dyDescent="0.25">
      <c r="N324">
        <f>IF(AND(Sheet2!$K324=$B$1,Sheet2!$L324=1),Sheet2!$I324+Sheet2!$M324,IF(Sheet2!$K324=$B$1,Sheet2!$M324,0))</f>
        <v>0</v>
      </c>
      <c r="O324">
        <f>IF(AND(Sheet2!$K324=$B$2,Sheet2!$L324=1),Sheet2!$J324+Sheet2!$M324,IF(Sheet2!$K324=$B$2,Sheet2!$M324,0))</f>
        <v>0</v>
      </c>
    </row>
    <row r="325" spans="14:15" x14ac:dyDescent="0.25">
      <c r="N325">
        <f>IF(AND(Sheet2!$K325=$B$1,Sheet2!$L325=1),Sheet2!$I325+Sheet2!$M325,IF(Sheet2!$K325=$B$1,Sheet2!$M325,0))</f>
        <v>0</v>
      </c>
      <c r="O325">
        <f>IF(AND(Sheet2!$K325=$B$2,Sheet2!$L325=1),Sheet2!$J325+Sheet2!$M325,IF(Sheet2!$K325=$B$2,Sheet2!$M325,0))</f>
        <v>0</v>
      </c>
    </row>
    <row r="326" spans="14:15" x14ac:dyDescent="0.25">
      <c r="N326">
        <f>IF(AND(Sheet2!$K326=$B$1,Sheet2!$L326=1),Sheet2!$I326+Sheet2!$M326,IF(Sheet2!$K326=$B$1,Sheet2!$M326,0))</f>
        <v>0</v>
      </c>
      <c r="O326">
        <f>IF(AND(Sheet2!$K326=$B$2,Sheet2!$L326=1),Sheet2!$J326+Sheet2!$M326,IF(Sheet2!$K326=$B$2,Sheet2!$M326,0))</f>
        <v>0</v>
      </c>
    </row>
    <row r="327" spans="14:15" x14ac:dyDescent="0.25">
      <c r="N327">
        <f>IF(AND(Sheet2!$K327=$B$1,Sheet2!$L327=1),Sheet2!$I327+Sheet2!$M327,IF(Sheet2!$K327=$B$1,Sheet2!$M327,0))</f>
        <v>0</v>
      </c>
      <c r="O327">
        <f>IF(AND(Sheet2!$K327=$B$2,Sheet2!$L327=1),Sheet2!$J327+Sheet2!$M327,IF(Sheet2!$K327=$B$2,Sheet2!$M327,0))</f>
        <v>0</v>
      </c>
    </row>
    <row r="328" spans="14:15" x14ac:dyDescent="0.25">
      <c r="N328">
        <f>IF(AND(Sheet2!$K328=$B$1,Sheet2!$L328=1),Sheet2!$I328+Sheet2!$M328,IF(Sheet2!$K328=$B$1,Sheet2!$M328,0))</f>
        <v>0</v>
      </c>
      <c r="O328">
        <f>IF(AND(Sheet2!$K328=$B$2,Sheet2!$L328=1),Sheet2!$J328+Sheet2!$M328,IF(Sheet2!$K328=$B$2,Sheet2!$M328,0))</f>
        <v>0</v>
      </c>
    </row>
    <row r="329" spans="14:15" x14ac:dyDescent="0.25">
      <c r="N329">
        <f>IF(AND(Sheet2!$K329=$B$1,Sheet2!$L329=1),Sheet2!$I329+Sheet2!$M329,IF(Sheet2!$K329=$B$1,Sheet2!$M329,0))</f>
        <v>0</v>
      </c>
      <c r="O329">
        <f>IF(AND(Sheet2!$K329=$B$2,Sheet2!$L329=1),Sheet2!$J329+Sheet2!$M329,IF(Sheet2!$K329=$B$2,Sheet2!$M329,0))</f>
        <v>0</v>
      </c>
    </row>
    <row r="330" spans="14:15" x14ac:dyDescent="0.25">
      <c r="N330">
        <f>IF(AND(Sheet2!$K330=$B$1,Sheet2!$L330=1),Sheet2!$I330+Sheet2!$M330,IF(Sheet2!$K330=$B$1,Sheet2!$M330,0))</f>
        <v>0</v>
      </c>
      <c r="O330">
        <f>IF(AND(Sheet2!$K330=$B$2,Sheet2!$L330=1),Sheet2!$J330+Sheet2!$M330,IF(Sheet2!$K330=$B$2,Sheet2!$M330,0))</f>
        <v>0</v>
      </c>
    </row>
    <row r="331" spans="14:15" x14ac:dyDescent="0.25">
      <c r="N331">
        <f>IF(AND(Sheet2!$K331=$B$1,Sheet2!$L331=1),Sheet2!$I331+Sheet2!$M331,IF(Sheet2!$K331=$B$1,Sheet2!$M331,0))</f>
        <v>0</v>
      </c>
      <c r="O331">
        <f>IF(AND(Sheet2!$K331=$B$2,Sheet2!$L331=1),Sheet2!$J331+Sheet2!$M331,IF(Sheet2!$K331=$B$2,Sheet2!$M331,0))</f>
        <v>0</v>
      </c>
    </row>
    <row r="332" spans="14:15" x14ac:dyDescent="0.25">
      <c r="N332">
        <f>IF(AND(Sheet2!$K332=$B$1,Sheet2!$L332=1),Sheet2!$I332+Sheet2!$M332,IF(Sheet2!$K332=$B$1,Sheet2!$M332,0))</f>
        <v>0</v>
      </c>
      <c r="O332">
        <f>IF(AND(Sheet2!$K332=$B$2,Sheet2!$L332=1),Sheet2!$J332+Sheet2!$M332,IF(Sheet2!$K332=$B$2,Sheet2!$M332,0))</f>
        <v>0</v>
      </c>
    </row>
    <row r="333" spans="14:15" x14ac:dyDescent="0.25">
      <c r="N333">
        <f>IF(AND(Sheet2!$K333=$B$1,Sheet2!$L333=1),Sheet2!$I333+Sheet2!$M333,IF(Sheet2!$K333=$B$1,Sheet2!$M333,0))</f>
        <v>0</v>
      </c>
      <c r="O333">
        <f>IF(AND(Sheet2!$K333=$B$2,Sheet2!$L333=1),Sheet2!$J333+Sheet2!$M333,IF(Sheet2!$K333=$B$2,Sheet2!$M333,0))</f>
        <v>0</v>
      </c>
    </row>
    <row r="334" spans="14:15" x14ac:dyDescent="0.25">
      <c r="N334">
        <f>IF(AND(Sheet2!$K334=$B$1,Sheet2!$L334=1),Sheet2!$I334+Sheet2!$M334,IF(Sheet2!$K334=$B$1,Sheet2!$M334,0))</f>
        <v>0</v>
      </c>
      <c r="O334">
        <f>IF(AND(Sheet2!$K334=$B$2,Sheet2!$L334=1),Sheet2!$J334+Sheet2!$M334,IF(Sheet2!$K334=$B$2,Sheet2!$M334,0))</f>
        <v>0</v>
      </c>
    </row>
    <row r="335" spans="14:15" x14ac:dyDescent="0.25">
      <c r="N335">
        <f>IF(AND(Sheet2!$K335=$B$1,Sheet2!$L335=1),Sheet2!$I335+Sheet2!$M335,IF(Sheet2!$K335=$B$1,Sheet2!$M335,0))</f>
        <v>0</v>
      </c>
      <c r="O335">
        <f>IF(AND(Sheet2!$K335=$B$2,Sheet2!$L335=1),Sheet2!$J335+Sheet2!$M335,IF(Sheet2!$K335=$B$2,Sheet2!$M335,0))</f>
        <v>0</v>
      </c>
    </row>
    <row r="336" spans="14:15" x14ac:dyDescent="0.25">
      <c r="N336">
        <f>IF(AND(Sheet2!$K336=$B$1,Sheet2!$L336=1),Sheet2!$I336+Sheet2!$M336,IF(Sheet2!$K336=$B$1,Sheet2!$M336,0))</f>
        <v>0</v>
      </c>
      <c r="O336">
        <f>IF(AND(Sheet2!$K336=$B$2,Sheet2!$L336=1),Sheet2!$J336+Sheet2!$M336,IF(Sheet2!$K336=$B$2,Sheet2!$M336,0))</f>
        <v>0</v>
      </c>
    </row>
    <row r="337" spans="14:15" x14ac:dyDescent="0.25">
      <c r="N337">
        <f>IF(AND(Sheet2!$K337=$B$1,Sheet2!$L337=1),Sheet2!$I337+Sheet2!$M337,IF(Sheet2!$K337=$B$1,Sheet2!$M337,0))</f>
        <v>0</v>
      </c>
      <c r="O337">
        <f>IF(AND(Sheet2!$K337=$B$2,Sheet2!$L337=1),Sheet2!$J337+Sheet2!$M337,IF(Sheet2!$K337=$B$2,Sheet2!$M337,0))</f>
        <v>0</v>
      </c>
    </row>
    <row r="338" spans="14:15" x14ac:dyDescent="0.25">
      <c r="N338">
        <f>IF(AND(Sheet2!$K338=$B$1,Sheet2!$L338=1),Sheet2!$I338+Sheet2!$M338,IF(Sheet2!$K338=$B$1,Sheet2!$M338,0))</f>
        <v>0</v>
      </c>
      <c r="O338">
        <f>IF(AND(Sheet2!$K338=$B$2,Sheet2!$L338=1),Sheet2!$J338+Sheet2!$M338,IF(Sheet2!$K338=$B$2,Sheet2!$M338,0))</f>
        <v>0</v>
      </c>
    </row>
    <row r="339" spans="14:15" x14ac:dyDescent="0.25">
      <c r="N339">
        <f>IF(AND(Sheet2!$K339=$B$1,Sheet2!$L339=1),Sheet2!$I339+Sheet2!$M339,IF(Sheet2!$K339=$B$1,Sheet2!$M339,0))</f>
        <v>0</v>
      </c>
      <c r="O339">
        <f>IF(AND(Sheet2!$K339=$B$2,Sheet2!$L339=1),Sheet2!$J339+Sheet2!$M339,IF(Sheet2!$K339=$B$2,Sheet2!$M339,0))</f>
        <v>0</v>
      </c>
    </row>
    <row r="340" spans="14:15" x14ac:dyDescent="0.25">
      <c r="N340">
        <f>IF(AND(Sheet2!$K340=$B$1,Sheet2!$L340=1),Sheet2!$I340+Sheet2!$M340,IF(Sheet2!$K340=$B$1,Sheet2!$M340,0))</f>
        <v>0</v>
      </c>
      <c r="O340">
        <f>IF(AND(Sheet2!$K340=$B$2,Sheet2!$L340=1),Sheet2!$J340+Sheet2!$M340,IF(Sheet2!$K340=$B$2,Sheet2!$M340,0))</f>
        <v>0</v>
      </c>
    </row>
    <row r="341" spans="14:15" x14ac:dyDescent="0.25">
      <c r="N341">
        <f>IF(AND(Sheet2!$K341=$B$1,Sheet2!$L341=1),Sheet2!$I341+Sheet2!$M341,IF(Sheet2!$K341=$B$1,Sheet2!$M341,0))</f>
        <v>0</v>
      </c>
      <c r="O341">
        <f>IF(AND(Sheet2!$K341=$B$2,Sheet2!$L341=1),Sheet2!$J341+Sheet2!$M341,IF(Sheet2!$K341=$B$2,Sheet2!$M341,0))</f>
        <v>0</v>
      </c>
    </row>
    <row r="342" spans="14:15" x14ac:dyDescent="0.25">
      <c r="N342">
        <f>IF(AND(Sheet2!$K342=$B$1,Sheet2!$L342=1),Sheet2!$I342+Sheet2!$M342,IF(Sheet2!$K342=$B$1,Sheet2!$M342,0))</f>
        <v>0</v>
      </c>
      <c r="O342">
        <f>IF(AND(Sheet2!$K342=$B$2,Sheet2!$L342=1),Sheet2!$J342+Sheet2!$M342,IF(Sheet2!$K342=$B$2,Sheet2!$M342,0))</f>
        <v>0</v>
      </c>
    </row>
    <row r="343" spans="14:15" x14ac:dyDescent="0.25">
      <c r="N343">
        <f>IF(AND(Sheet2!$K343=$B$1,Sheet2!$L343=1),Sheet2!$I343+Sheet2!$M343,IF(Sheet2!$K343=$B$1,Sheet2!$M343,0))</f>
        <v>0</v>
      </c>
      <c r="O343">
        <f>IF(AND(Sheet2!$K343=$B$2,Sheet2!$L343=1),Sheet2!$J343+Sheet2!$M343,IF(Sheet2!$K343=$B$2,Sheet2!$M343,0))</f>
        <v>0</v>
      </c>
    </row>
    <row r="344" spans="14:15" x14ac:dyDescent="0.25">
      <c r="N344">
        <f>IF(AND(Sheet2!$K344=$B$1,Sheet2!$L344=1),Sheet2!$I344+Sheet2!$M344,IF(Sheet2!$K344=$B$1,Sheet2!$M344,0))</f>
        <v>0</v>
      </c>
      <c r="O344">
        <f>IF(AND(Sheet2!$K344=$B$2,Sheet2!$L344=1),Sheet2!$J344+Sheet2!$M344,IF(Sheet2!$K344=$B$2,Sheet2!$M344,0))</f>
        <v>0</v>
      </c>
    </row>
    <row r="345" spans="14:15" x14ac:dyDescent="0.25">
      <c r="N345">
        <f>IF(AND(Sheet2!$K345=$B$1,Sheet2!$L345=1),Sheet2!$I345+Sheet2!$M345,IF(Sheet2!$K345=$B$1,Sheet2!$M345,0))</f>
        <v>0</v>
      </c>
      <c r="O345">
        <f>IF(AND(Sheet2!$K345=$B$2,Sheet2!$L345=1),Sheet2!$J345+Sheet2!$M345,IF(Sheet2!$K345=$B$2,Sheet2!$M345,0))</f>
        <v>0</v>
      </c>
    </row>
    <row r="346" spans="14:15" x14ac:dyDescent="0.25">
      <c r="N346">
        <f>IF(AND(Sheet2!$K346=$B$1,Sheet2!$L346=1),Sheet2!$I346+Sheet2!$M346,IF(Sheet2!$K346=$B$1,Sheet2!$M346,0))</f>
        <v>0</v>
      </c>
      <c r="O346">
        <f>IF(AND(Sheet2!$K346=$B$2,Sheet2!$L346=1),Sheet2!$J346+Sheet2!$M346,IF(Sheet2!$K346=$B$2,Sheet2!$M346,0))</f>
        <v>0</v>
      </c>
    </row>
    <row r="347" spans="14:15" x14ac:dyDescent="0.25">
      <c r="N347">
        <f>IF(AND(Sheet2!$K347=$B$1,Sheet2!$L347=1),Sheet2!$I347+Sheet2!$M347,IF(Sheet2!$K347=$B$1,Sheet2!$M347,0))</f>
        <v>0</v>
      </c>
      <c r="O347">
        <f>IF(AND(Sheet2!$K347=$B$2,Sheet2!$L347=1),Sheet2!$J347+Sheet2!$M347,IF(Sheet2!$K347=$B$2,Sheet2!$M347,0))</f>
        <v>0</v>
      </c>
    </row>
    <row r="348" spans="14:15" x14ac:dyDescent="0.25">
      <c r="N348">
        <f>IF(AND(Sheet2!$K348=$B$1,Sheet2!$L348=1),Sheet2!$I348+Sheet2!$M348,IF(Sheet2!$K348=$B$1,Sheet2!$M348,0))</f>
        <v>0</v>
      </c>
      <c r="O348">
        <f>IF(AND(Sheet2!$K348=$B$2,Sheet2!$L348=1),Sheet2!$J348+Sheet2!$M348,IF(Sheet2!$K348=$B$2,Sheet2!$M348,0))</f>
        <v>0</v>
      </c>
    </row>
    <row r="349" spans="14:15" x14ac:dyDescent="0.25">
      <c r="N349">
        <f>IF(AND(Sheet2!$K349=$B$1,Sheet2!$L349=1),Sheet2!$I349+Sheet2!$M349,IF(Sheet2!$K349=$B$1,Sheet2!$M349,0))</f>
        <v>0</v>
      </c>
      <c r="O349">
        <f>IF(AND(Sheet2!$K349=$B$2,Sheet2!$L349=1),Sheet2!$J349+Sheet2!$M349,IF(Sheet2!$K349=$B$2,Sheet2!$M349,0))</f>
        <v>0</v>
      </c>
    </row>
    <row r="350" spans="14:15" x14ac:dyDescent="0.25">
      <c r="N350">
        <f>IF(AND(Sheet2!$K350=$B$1,Sheet2!$L350=1),Sheet2!$I350+Sheet2!$M350,IF(Sheet2!$K350=$B$1,Sheet2!$M350,0))</f>
        <v>0</v>
      </c>
      <c r="O350">
        <f>IF(AND(Sheet2!$K350=$B$2,Sheet2!$L350=1),Sheet2!$J350+Sheet2!$M350,IF(Sheet2!$K350=$B$2,Sheet2!$M350,0))</f>
        <v>0</v>
      </c>
    </row>
    <row r="351" spans="14:15" x14ac:dyDescent="0.25">
      <c r="N351">
        <f>IF(AND(Sheet2!$K351=$B$1,Sheet2!$L351=1),Sheet2!$I351+Sheet2!$M351,IF(Sheet2!$K351=$B$1,Sheet2!$M351,0))</f>
        <v>0</v>
      </c>
      <c r="O351">
        <f>IF(AND(Sheet2!$K351=$B$2,Sheet2!$L351=1),Sheet2!$J351+Sheet2!$M351,IF(Sheet2!$K351=$B$2,Sheet2!$M351,0))</f>
        <v>0</v>
      </c>
    </row>
    <row r="352" spans="14:15" x14ac:dyDescent="0.25">
      <c r="N352">
        <f>IF(AND(Sheet2!$K352=$B$1,Sheet2!$L352=1),Sheet2!$I352+Sheet2!$M352,IF(Sheet2!$K352=$B$1,Sheet2!$M352,0))</f>
        <v>0</v>
      </c>
      <c r="O352">
        <f>IF(AND(Sheet2!$K352=$B$2,Sheet2!$L352=1),Sheet2!$J352+Sheet2!$M352,IF(Sheet2!$K352=$B$2,Sheet2!$M352,0))</f>
        <v>0</v>
      </c>
    </row>
    <row r="353" spans="14:15" x14ac:dyDescent="0.25">
      <c r="N353">
        <f>IF(AND(Sheet2!$K353=$B$1,Sheet2!$L353=1),Sheet2!$I353+Sheet2!$M353,IF(Sheet2!$K353=$B$1,Sheet2!$M353,0))</f>
        <v>0</v>
      </c>
      <c r="O353">
        <f>IF(AND(Sheet2!$K353=$B$2,Sheet2!$L353=1),Sheet2!$J353+Sheet2!$M353,IF(Sheet2!$K353=$B$2,Sheet2!$M353,0))</f>
        <v>0</v>
      </c>
    </row>
    <row r="354" spans="14:15" x14ac:dyDescent="0.25">
      <c r="N354">
        <f>IF(AND(Sheet2!$K354=$B$1,Sheet2!$L354=1),Sheet2!$I354+Sheet2!$M354,IF(Sheet2!$K354=$B$1,Sheet2!$M354,0))</f>
        <v>0</v>
      </c>
      <c r="O354">
        <f>IF(AND(Sheet2!$K354=$B$2,Sheet2!$L354=1),Sheet2!$J354+Sheet2!$M354,IF(Sheet2!$K354=$B$2,Sheet2!$M354,0))</f>
        <v>0</v>
      </c>
    </row>
    <row r="355" spans="14:15" x14ac:dyDescent="0.25">
      <c r="N355">
        <f>IF(AND(Sheet2!$K355=$B$1,Sheet2!$L355=1),Sheet2!$I355+Sheet2!$M355,IF(Sheet2!$K355=$B$1,Sheet2!$M355,0))</f>
        <v>0</v>
      </c>
      <c r="O355">
        <f>IF(AND(Sheet2!$K355=$B$2,Sheet2!$L355=1),Sheet2!$J355+Sheet2!$M355,IF(Sheet2!$K355=$B$2,Sheet2!$M355,0))</f>
        <v>0</v>
      </c>
    </row>
    <row r="356" spans="14:15" x14ac:dyDescent="0.25">
      <c r="N356">
        <f>IF(AND(Sheet2!$K356=$B$1,Sheet2!$L356=1),Sheet2!$I356+Sheet2!$M356,IF(Sheet2!$K356=$B$1,Sheet2!$M356,0))</f>
        <v>0</v>
      </c>
      <c r="O356">
        <f>IF(AND(Sheet2!$K356=$B$2,Sheet2!$L356=1),Sheet2!$J356+Sheet2!$M356,IF(Sheet2!$K356=$B$2,Sheet2!$M356,0))</f>
        <v>0</v>
      </c>
    </row>
    <row r="357" spans="14:15" x14ac:dyDescent="0.25">
      <c r="N357">
        <f>IF(AND(Sheet2!$K357=$B$1,Sheet2!$L357=1),Sheet2!$I357+Sheet2!$M357,IF(Sheet2!$K357=$B$1,Sheet2!$M357,0))</f>
        <v>0</v>
      </c>
      <c r="O357">
        <f>IF(AND(Sheet2!$K357=$B$2,Sheet2!$L357=1),Sheet2!$J357+Sheet2!$M357,IF(Sheet2!$K357=$B$2,Sheet2!$M357,0))</f>
        <v>0</v>
      </c>
    </row>
    <row r="358" spans="14:15" x14ac:dyDescent="0.25">
      <c r="N358">
        <f>IF(AND(Sheet2!$K358=$B$1,Sheet2!$L358=1),Sheet2!$I358+Sheet2!$M358,IF(Sheet2!$K358=$B$1,Sheet2!$M358,0))</f>
        <v>0</v>
      </c>
      <c r="O358">
        <f>IF(AND(Sheet2!$K358=$B$2,Sheet2!$L358=1),Sheet2!$J358+Sheet2!$M358,IF(Sheet2!$K358=$B$2,Sheet2!$M358,0))</f>
        <v>0</v>
      </c>
    </row>
    <row r="359" spans="14:15" x14ac:dyDescent="0.25">
      <c r="N359">
        <f>IF(AND(Sheet2!$K359=$B$1,Sheet2!$L359=1),Sheet2!$I359+Sheet2!$M359,IF(Sheet2!$K359=$B$1,Sheet2!$M359,0))</f>
        <v>0</v>
      </c>
      <c r="O359">
        <f>IF(AND(Sheet2!$K359=$B$2,Sheet2!$L359=1),Sheet2!$J359+Sheet2!$M359,IF(Sheet2!$K359=$B$2,Sheet2!$M359,0))</f>
        <v>0</v>
      </c>
    </row>
    <row r="360" spans="14:15" x14ac:dyDescent="0.25">
      <c r="N360">
        <f>IF(AND(Sheet2!$K360=$B$1,Sheet2!$L360=1),Sheet2!$I360+Sheet2!$M360,IF(Sheet2!$K360=$B$1,Sheet2!$M360,0))</f>
        <v>0</v>
      </c>
      <c r="O360">
        <f>IF(AND(Sheet2!$K360=$B$2,Sheet2!$L360=1),Sheet2!$J360+Sheet2!$M360,IF(Sheet2!$K360=$B$2,Sheet2!$M360,0))</f>
        <v>0</v>
      </c>
    </row>
    <row r="361" spans="14:15" x14ac:dyDescent="0.25">
      <c r="N361">
        <f>IF(AND(Sheet2!$K361=$B$1,Sheet2!$L361=1),Sheet2!$I361+Sheet2!$M361,IF(Sheet2!$K361=$B$1,Sheet2!$M361,0))</f>
        <v>0</v>
      </c>
      <c r="O361">
        <f>IF(AND(Sheet2!$K361=$B$2,Sheet2!$L361=1),Sheet2!$J361+Sheet2!$M361,IF(Sheet2!$K361=$B$2,Sheet2!$M361,0))</f>
        <v>0</v>
      </c>
    </row>
    <row r="362" spans="14:15" x14ac:dyDescent="0.25">
      <c r="N362">
        <f>IF(AND(Sheet2!$K362=$B$1,Sheet2!$L362=1),Sheet2!$I362+Sheet2!$M362,IF(Sheet2!$K362=$B$1,Sheet2!$M362,0))</f>
        <v>0</v>
      </c>
      <c r="O362">
        <f>IF(AND(Sheet2!$K362=$B$2,Sheet2!$L362=1),Sheet2!$J362+Sheet2!$M362,IF(Sheet2!$K362=$B$2,Sheet2!$M362,0))</f>
        <v>0</v>
      </c>
    </row>
    <row r="363" spans="14:15" x14ac:dyDescent="0.25">
      <c r="N363">
        <f>IF(AND(Sheet2!$K363=$B$1,Sheet2!$L363=1),Sheet2!$I363+Sheet2!$M363,IF(Sheet2!$K363=$B$1,Sheet2!$M363,0))</f>
        <v>0</v>
      </c>
      <c r="O363">
        <f>IF(AND(Sheet2!$K363=$B$2,Sheet2!$L363=1),Sheet2!$J363+Sheet2!$M363,IF(Sheet2!$K363=$B$2,Sheet2!$M363,0))</f>
        <v>0</v>
      </c>
    </row>
    <row r="364" spans="14:15" x14ac:dyDescent="0.25">
      <c r="N364">
        <f>IF(AND(Sheet2!$K364=$B$1,Sheet2!$L364=1),Sheet2!$I364+Sheet2!$M364,IF(Sheet2!$K364=$B$1,Sheet2!$M364,0))</f>
        <v>0</v>
      </c>
      <c r="O364">
        <f>IF(AND(Sheet2!$K364=$B$2,Sheet2!$L364=1),Sheet2!$J364+Sheet2!$M364,IF(Sheet2!$K364=$B$2,Sheet2!$M364,0))</f>
        <v>0</v>
      </c>
    </row>
    <row r="365" spans="14:15" x14ac:dyDescent="0.25">
      <c r="N365">
        <f>IF(AND(Sheet2!$K365=$B$1,Sheet2!$L365=1),Sheet2!$I365+Sheet2!$M365,IF(Sheet2!$K365=$B$1,Sheet2!$M365,0))</f>
        <v>0</v>
      </c>
      <c r="O365">
        <f>IF(AND(Sheet2!$K365=$B$2,Sheet2!$L365=1),Sheet2!$J365+Sheet2!$M365,IF(Sheet2!$K365=$B$2,Sheet2!$M365,0))</f>
        <v>0</v>
      </c>
    </row>
    <row r="366" spans="14:15" x14ac:dyDescent="0.25">
      <c r="N366">
        <f>IF(AND(Sheet2!$K366=$B$1,Sheet2!$L366=1),Sheet2!$I366+Sheet2!$M366,IF(Sheet2!$K366=$B$1,Sheet2!$M366,0))</f>
        <v>0</v>
      </c>
      <c r="O366">
        <f>IF(AND(Sheet2!$K366=$B$2,Sheet2!$L366=1),Sheet2!$J366+Sheet2!$M366,IF(Sheet2!$K366=$B$2,Sheet2!$M366,0))</f>
        <v>0</v>
      </c>
    </row>
    <row r="367" spans="14:15" x14ac:dyDescent="0.25">
      <c r="N367">
        <f>IF(AND(Sheet2!$K367=$B$1,Sheet2!$L367=1),Sheet2!$I367+Sheet2!$M367,IF(Sheet2!$K367=$B$1,Sheet2!$M367,0))</f>
        <v>0</v>
      </c>
      <c r="O367">
        <f>IF(AND(Sheet2!$K367=$B$2,Sheet2!$L367=1),Sheet2!$J367+Sheet2!$M367,IF(Sheet2!$K367=$B$2,Sheet2!$M367,0))</f>
        <v>0</v>
      </c>
    </row>
    <row r="368" spans="14:15" x14ac:dyDescent="0.25">
      <c r="N368">
        <f>IF(AND(Sheet2!$K368=$B$1,Sheet2!$L368=1),Sheet2!$I368+Sheet2!$M368,IF(Sheet2!$K368=$B$1,Sheet2!$M368,0))</f>
        <v>0</v>
      </c>
      <c r="O368">
        <f>IF(AND(Sheet2!$K368=$B$2,Sheet2!$L368=1),Sheet2!$J368+Sheet2!$M368,IF(Sheet2!$K368=$B$2,Sheet2!$M368,0))</f>
        <v>0</v>
      </c>
    </row>
    <row r="369" spans="14:15" x14ac:dyDescent="0.25">
      <c r="N369">
        <f>IF(AND(Sheet2!$K369=$B$1,Sheet2!$L369=1),Sheet2!$I369+Sheet2!$M369,IF(Sheet2!$K369=$B$1,Sheet2!$M369,0))</f>
        <v>0</v>
      </c>
      <c r="O369">
        <f>IF(AND(Sheet2!$K369=$B$2,Sheet2!$L369=1),Sheet2!$J369+Sheet2!$M369,IF(Sheet2!$K369=$B$2,Sheet2!$M369,0))</f>
        <v>0</v>
      </c>
    </row>
    <row r="370" spans="14:15" x14ac:dyDescent="0.25">
      <c r="N370">
        <f>IF(AND(Sheet2!$K370=$B$1,Sheet2!$L370=1),Sheet2!$I370+Sheet2!$M370,IF(Sheet2!$K370=$B$1,Sheet2!$M370,0))</f>
        <v>0</v>
      </c>
      <c r="O370">
        <f>IF(AND(Sheet2!$K370=$B$2,Sheet2!$L370=1),Sheet2!$J370+Sheet2!$M370,IF(Sheet2!$K370=$B$2,Sheet2!$M370,0))</f>
        <v>0</v>
      </c>
    </row>
    <row r="371" spans="14:15" x14ac:dyDescent="0.25">
      <c r="N371">
        <f>IF(AND(Sheet2!$K371=$B$1,Sheet2!$L371=1),Sheet2!$I371+Sheet2!$M371,IF(Sheet2!$K371=$B$1,Sheet2!$M371,0))</f>
        <v>0</v>
      </c>
      <c r="O371">
        <f>IF(AND(Sheet2!$K371=$B$2,Sheet2!$L371=1),Sheet2!$J371+Sheet2!$M371,IF(Sheet2!$K371=$B$2,Sheet2!$M371,0))</f>
        <v>0</v>
      </c>
    </row>
    <row r="372" spans="14:15" x14ac:dyDescent="0.25">
      <c r="N372">
        <f>IF(AND(Sheet2!$K372=$B$1,Sheet2!$L372=1),Sheet2!$I372+Sheet2!$M372,IF(Sheet2!$K372=$B$1,Sheet2!$M372,0))</f>
        <v>0</v>
      </c>
      <c r="O372">
        <f>IF(AND(Sheet2!$K372=$B$2,Sheet2!$L372=1),Sheet2!$J372+Sheet2!$M372,IF(Sheet2!$K372=$B$2,Sheet2!$M372,0))</f>
        <v>0</v>
      </c>
    </row>
    <row r="373" spans="14:15" x14ac:dyDescent="0.25">
      <c r="N373">
        <f>IF(AND(Sheet2!$K373=$B$1,Sheet2!$L373=1),Sheet2!$I373+Sheet2!$M373,IF(Sheet2!$K373=$B$1,Sheet2!$M373,0))</f>
        <v>0</v>
      </c>
      <c r="O373">
        <f>IF(AND(Sheet2!$K373=$B$2,Sheet2!$L373=1),Sheet2!$J373+Sheet2!$M373,IF(Sheet2!$K373=$B$2,Sheet2!$M373,0))</f>
        <v>0</v>
      </c>
    </row>
    <row r="374" spans="14:15" x14ac:dyDescent="0.25">
      <c r="N374">
        <f>IF(AND(Sheet2!$K374=$B$1,Sheet2!$L374=1),Sheet2!$I374+Sheet2!$M374,IF(Sheet2!$K374=$B$1,Sheet2!$M374,0))</f>
        <v>0</v>
      </c>
      <c r="O374">
        <f>IF(AND(Sheet2!$K374=$B$2,Sheet2!$L374=1),Sheet2!$J374+Sheet2!$M374,IF(Sheet2!$K374=$B$2,Sheet2!$M374,0))</f>
        <v>0</v>
      </c>
    </row>
    <row r="375" spans="14:15" x14ac:dyDescent="0.25">
      <c r="N375">
        <f>IF(AND(Sheet2!$K375=$B$1,Sheet2!$L375=1),Sheet2!$I375+Sheet2!$M375,IF(Sheet2!$K375=$B$1,Sheet2!$M375,0))</f>
        <v>0</v>
      </c>
      <c r="O375">
        <f>IF(AND(Sheet2!$K375=$B$2,Sheet2!$L375=1),Sheet2!$J375+Sheet2!$M375,IF(Sheet2!$K375=$B$2,Sheet2!$M375,0))</f>
        <v>0</v>
      </c>
    </row>
    <row r="376" spans="14:15" x14ac:dyDescent="0.25">
      <c r="N376">
        <f>IF(AND(Sheet2!$K376=$B$1,Sheet2!$L376=1),Sheet2!$I376+Sheet2!$M376,IF(Sheet2!$K376=$B$1,Sheet2!$M376,0))</f>
        <v>0</v>
      </c>
      <c r="O376">
        <f>IF(AND(Sheet2!$K376=$B$2,Sheet2!$L376=1),Sheet2!$J376+Sheet2!$M376,IF(Sheet2!$K376=$B$2,Sheet2!$M376,0))</f>
        <v>0</v>
      </c>
    </row>
    <row r="377" spans="14:15" x14ac:dyDescent="0.25">
      <c r="N377">
        <f>IF(AND(Sheet2!$K377=$B$1,Sheet2!$L377=1),Sheet2!$I377+Sheet2!$M377,IF(Sheet2!$K377=$B$1,Sheet2!$M377,0))</f>
        <v>0</v>
      </c>
      <c r="O377">
        <f>IF(AND(Sheet2!$K377=$B$2,Sheet2!$L377=1),Sheet2!$J377+Sheet2!$M377,IF(Sheet2!$K377=$B$2,Sheet2!$M377,0))</f>
        <v>0</v>
      </c>
    </row>
    <row r="378" spans="14:15" x14ac:dyDescent="0.25">
      <c r="N378">
        <f>IF(AND(Sheet2!$K378=$B$1,Sheet2!$L378=1),Sheet2!$I378+Sheet2!$M378,IF(Sheet2!$K378=$B$1,Sheet2!$M378,0))</f>
        <v>0</v>
      </c>
      <c r="O378">
        <f>IF(AND(Sheet2!$K378=$B$2,Sheet2!$L378=1),Sheet2!$J378+Sheet2!$M378,IF(Sheet2!$K378=$B$2,Sheet2!$M378,0))</f>
        <v>0</v>
      </c>
    </row>
    <row r="379" spans="14:15" x14ac:dyDescent="0.25">
      <c r="N379">
        <f>IF(AND(Sheet2!$K379=$B$1,Sheet2!$L379=1),Sheet2!$I379+Sheet2!$M379,IF(Sheet2!$K379=$B$1,Sheet2!$M379,0))</f>
        <v>0</v>
      </c>
      <c r="O379">
        <f>IF(AND(Sheet2!$K379=$B$2,Sheet2!$L379=1),Sheet2!$J379+Sheet2!$M379,IF(Sheet2!$K379=$B$2,Sheet2!$M379,0))</f>
        <v>0</v>
      </c>
    </row>
    <row r="380" spans="14:15" x14ac:dyDescent="0.25">
      <c r="N380">
        <f>IF(AND(Sheet2!$K380=$B$1,Sheet2!$L380=1),Sheet2!$I380+Sheet2!$M380,IF(Sheet2!$K380=$B$1,Sheet2!$M380,0))</f>
        <v>0</v>
      </c>
      <c r="O380">
        <f>IF(AND(Sheet2!$K380=$B$2,Sheet2!$L380=1),Sheet2!$J380+Sheet2!$M380,IF(Sheet2!$K380=$B$2,Sheet2!$M380,0))</f>
        <v>0</v>
      </c>
    </row>
    <row r="381" spans="14:15" x14ac:dyDescent="0.25">
      <c r="N381">
        <f>IF(AND(Sheet2!$K381=$B$1,Sheet2!$L381=1),Sheet2!$I381+Sheet2!$M381,IF(Sheet2!$K381=$B$1,Sheet2!$M381,0))</f>
        <v>0</v>
      </c>
      <c r="O381">
        <f>IF(AND(Sheet2!$K381=$B$2,Sheet2!$L381=1),Sheet2!$J381+Sheet2!$M381,IF(Sheet2!$K381=$B$2,Sheet2!$M381,0))</f>
        <v>0</v>
      </c>
    </row>
    <row r="382" spans="14:15" x14ac:dyDescent="0.25">
      <c r="N382">
        <f>IF(AND(Sheet2!$K382=$B$1,Sheet2!$L382=1),Sheet2!$I382+Sheet2!$M382,IF(Sheet2!$K382=$B$1,Sheet2!$M382,0))</f>
        <v>0</v>
      </c>
      <c r="O382">
        <f>IF(AND(Sheet2!$K382=$B$2,Sheet2!$L382=1),Sheet2!$J382+Sheet2!$M382,IF(Sheet2!$K382=$B$2,Sheet2!$M382,0))</f>
        <v>0</v>
      </c>
    </row>
    <row r="383" spans="14:15" x14ac:dyDescent="0.25">
      <c r="N383">
        <f>IF(AND(Sheet2!$K383=$B$1,Sheet2!$L383=1),Sheet2!$I383+Sheet2!$M383,IF(Sheet2!$K383=$B$1,Sheet2!$M383,0))</f>
        <v>0</v>
      </c>
      <c r="O383">
        <f>IF(AND(Sheet2!$K383=$B$2,Sheet2!$L383=1),Sheet2!$J383+Sheet2!$M383,IF(Sheet2!$K383=$B$2,Sheet2!$M383,0))</f>
        <v>0</v>
      </c>
    </row>
    <row r="384" spans="14:15" x14ac:dyDescent="0.25">
      <c r="N384">
        <f>IF(AND(Sheet2!$K384=$B$1,Sheet2!$L384=1),Sheet2!$I384+Sheet2!$M384,IF(Sheet2!$K384=$B$1,Sheet2!$M384,0))</f>
        <v>0</v>
      </c>
      <c r="O384">
        <f>IF(AND(Sheet2!$K384=$B$2,Sheet2!$L384=1),Sheet2!$J384+Sheet2!$M384,IF(Sheet2!$K384=$B$2,Sheet2!$M384,0))</f>
        <v>0</v>
      </c>
    </row>
    <row r="385" spans="14:15" x14ac:dyDescent="0.25">
      <c r="N385">
        <f>IF(AND(Sheet2!$K385=$B$1,Sheet2!$L385=1),Sheet2!$I385+Sheet2!$M385,IF(Sheet2!$K385=$B$1,Sheet2!$M385,0))</f>
        <v>0</v>
      </c>
      <c r="O385">
        <f>IF(AND(Sheet2!$K385=$B$2,Sheet2!$L385=1),Sheet2!$J385+Sheet2!$M385,IF(Sheet2!$K385=$B$2,Sheet2!$M385,0))</f>
        <v>0</v>
      </c>
    </row>
    <row r="386" spans="14:15" x14ac:dyDescent="0.25">
      <c r="N386">
        <f>IF(AND(Sheet2!$K386=$B$1,Sheet2!$L386=1),Sheet2!$I386+Sheet2!$M386,IF(Sheet2!$K386=$B$1,Sheet2!$M386,0))</f>
        <v>0</v>
      </c>
      <c r="O386">
        <f>IF(AND(Sheet2!$K386=$B$2,Sheet2!$L386=1),Sheet2!$J386+Sheet2!$M386,IF(Sheet2!$K386=$B$2,Sheet2!$M386,0))</f>
        <v>0</v>
      </c>
    </row>
    <row r="387" spans="14:15" x14ac:dyDescent="0.25">
      <c r="N387">
        <f>IF(AND(Sheet2!$K387=$B$1,Sheet2!$L387=1),Sheet2!$I387+Sheet2!$M387,IF(Sheet2!$K387=$B$1,Sheet2!$M387,0))</f>
        <v>0</v>
      </c>
      <c r="O387">
        <f>IF(AND(Sheet2!$K387=$B$2,Sheet2!$L387=1),Sheet2!$J387+Sheet2!$M387,IF(Sheet2!$K387=$B$2,Sheet2!$M387,0))</f>
        <v>0</v>
      </c>
    </row>
    <row r="388" spans="14:15" x14ac:dyDescent="0.25">
      <c r="N388">
        <f>IF(AND(Sheet2!$K388=$B$1,Sheet2!$L388=1),Sheet2!$I388+Sheet2!$M388,IF(Sheet2!$K388=$B$1,Sheet2!$M388,0))</f>
        <v>0</v>
      </c>
      <c r="O388">
        <f>IF(AND(Sheet2!$K388=$B$2,Sheet2!$L388=1),Sheet2!$J388+Sheet2!$M388,IF(Sheet2!$K388=$B$2,Sheet2!$M388,0))</f>
        <v>0</v>
      </c>
    </row>
    <row r="389" spans="14:15" x14ac:dyDescent="0.25">
      <c r="N389">
        <f>IF(AND(Sheet2!$K389=$B$1,Sheet2!$L389=1),Sheet2!$I389+Sheet2!$M389,IF(Sheet2!$K389=$B$1,Sheet2!$M389,0))</f>
        <v>0</v>
      </c>
      <c r="O389">
        <f>IF(AND(Sheet2!$K389=$B$2,Sheet2!$L389=1),Sheet2!$J389+Sheet2!$M389,IF(Sheet2!$K389=$B$2,Sheet2!$M389,0))</f>
        <v>0</v>
      </c>
    </row>
    <row r="390" spans="14:15" x14ac:dyDescent="0.25">
      <c r="N390">
        <f>IF(AND(Sheet2!$K390=$B$1,Sheet2!$L390=1),Sheet2!$I390+Sheet2!$M390,IF(Sheet2!$K390=$B$1,Sheet2!$M390,0))</f>
        <v>0</v>
      </c>
      <c r="O390">
        <f>IF(AND(Sheet2!$K390=$B$2,Sheet2!$L390=1),Sheet2!$J390+Sheet2!$M390,IF(Sheet2!$K390=$B$2,Sheet2!$M390,0))</f>
        <v>0</v>
      </c>
    </row>
    <row r="391" spans="14:15" x14ac:dyDescent="0.25">
      <c r="N391">
        <f>IF(AND(Sheet2!$K391=$B$1,Sheet2!$L391=1),Sheet2!$I391+Sheet2!$M391,IF(Sheet2!$K391=$B$1,Sheet2!$M391,0))</f>
        <v>0</v>
      </c>
      <c r="O391">
        <f>IF(AND(Sheet2!$K391=$B$2,Sheet2!$L391=1),Sheet2!$J391+Sheet2!$M391,IF(Sheet2!$K391=$B$2,Sheet2!$M391,0))</f>
        <v>0</v>
      </c>
    </row>
    <row r="392" spans="14:15" x14ac:dyDescent="0.25">
      <c r="N392">
        <f>IF(AND(Sheet2!$K392=$B$1,Sheet2!$L392=1),Sheet2!$I392+Sheet2!$M392,IF(Sheet2!$K392=$B$1,Sheet2!$M392,0))</f>
        <v>0</v>
      </c>
      <c r="O392">
        <f>IF(AND(Sheet2!$K392=$B$2,Sheet2!$L392=1),Sheet2!$J392+Sheet2!$M392,IF(Sheet2!$K392=$B$2,Sheet2!$M392,0))</f>
        <v>0</v>
      </c>
    </row>
    <row r="393" spans="14:15" x14ac:dyDescent="0.25">
      <c r="N393">
        <f>IF(AND(Sheet2!$K393=$B$1,Sheet2!$L393=1),Sheet2!$I393+Sheet2!$M393,IF(Sheet2!$K393=$B$1,Sheet2!$M393,0))</f>
        <v>0</v>
      </c>
      <c r="O393">
        <f>IF(AND(Sheet2!$K393=$B$2,Sheet2!$L393=1),Sheet2!$J393+Sheet2!$M393,IF(Sheet2!$K393=$B$2,Sheet2!$M393,0))</f>
        <v>0</v>
      </c>
    </row>
    <row r="394" spans="14:15" x14ac:dyDescent="0.25">
      <c r="N394">
        <f>IF(AND(Sheet2!$K394=$B$1,Sheet2!$L394=1),Sheet2!$I394+Sheet2!$M394,IF(Sheet2!$K394=$B$1,Sheet2!$M394,0))</f>
        <v>0</v>
      </c>
      <c r="O394">
        <f>IF(AND(Sheet2!$K394=$B$2,Sheet2!$L394=1),Sheet2!$J394+Sheet2!$M394,IF(Sheet2!$K394=$B$2,Sheet2!$M394,0))</f>
        <v>0</v>
      </c>
    </row>
    <row r="395" spans="14:15" x14ac:dyDescent="0.25">
      <c r="N395">
        <f>IF(AND(Sheet2!$K395=$B$1,Sheet2!$L395=1),Sheet2!$I395+Sheet2!$M395,IF(Sheet2!$K395=$B$1,Sheet2!$M395,0))</f>
        <v>0</v>
      </c>
      <c r="O395">
        <f>IF(AND(Sheet2!$K395=$B$2,Sheet2!$L395=1),Sheet2!$J395+Sheet2!$M395,IF(Sheet2!$K395=$B$2,Sheet2!$M395,0))</f>
        <v>0</v>
      </c>
    </row>
    <row r="396" spans="14:15" x14ac:dyDescent="0.25">
      <c r="N396">
        <f>IF(AND(Sheet2!$K396=$B$1,Sheet2!$L396=1),Sheet2!$I396+Sheet2!$M396,IF(Sheet2!$K396=$B$1,Sheet2!$M396,0))</f>
        <v>0</v>
      </c>
      <c r="O396">
        <f>IF(AND(Sheet2!$K396=$B$2,Sheet2!$L396=1),Sheet2!$J396+Sheet2!$M396,IF(Sheet2!$K396=$B$2,Sheet2!$M396,0))</f>
        <v>0</v>
      </c>
    </row>
    <row r="397" spans="14:15" x14ac:dyDescent="0.25">
      <c r="N397">
        <f>IF(AND(Sheet2!$K397=$B$1,Sheet2!$L397=1),Sheet2!$I397+Sheet2!$M397,IF(Sheet2!$K397=$B$1,Sheet2!$M397,0))</f>
        <v>0</v>
      </c>
      <c r="O397">
        <f>IF(AND(Sheet2!$K397=$B$2,Sheet2!$L397=1),Sheet2!$J397+Sheet2!$M397,IF(Sheet2!$K397=$B$2,Sheet2!$M397,0))</f>
        <v>0</v>
      </c>
    </row>
    <row r="398" spans="14:15" x14ac:dyDescent="0.25">
      <c r="N398">
        <f>IF(AND(Sheet2!$K398=$B$1,Sheet2!$L398=1),Sheet2!$I398+Sheet2!$M398,IF(Sheet2!$K398=$B$1,Sheet2!$M398,0))</f>
        <v>0</v>
      </c>
      <c r="O398">
        <f>IF(AND(Sheet2!$K398=$B$2,Sheet2!$L398=1),Sheet2!$J398+Sheet2!$M398,IF(Sheet2!$K398=$B$2,Sheet2!$M398,0))</f>
        <v>0</v>
      </c>
    </row>
    <row r="399" spans="14:15" x14ac:dyDescent="0.25">
      <c r="N399">
        <f>IF(AND(Sheet2!$K399=$B$1,Sheet2!$L399=1),Sheet2!$I399+Sheet2!$M399,IF(Sheet2!$K399=$B$1,Sheet2!$M399,0))</f>
        <v>0</v>
      </c>
      <c r="O399">
        <f>IF(AND(Sheet2!$K399=$B$2,Sheet2!$L399=1),Sheet2!$J399+Sheet2!$M399,IF(Sheet2!$K399=$B$2,Sheet2!$M399,0))</f>
        <v>0</v>
      </c>
    </row>
    <row r="400" spans="14:15" x14ac:dyDescent="0.25">
      <c r="N400">
        <f>IF(AND(Sheet2!$K400=$B$1,Sheet2!$L400=1),Sheet2!$I400+Sheet2!$M400,IF(Sheet2!$K400=$B$1,Sheet2!$M400,0))</f>
        <v>0</v>
      </c>
      <c r="O400">
        <f>IF(AND(Sheet2!$K400=$B$2,Sheet2!$L400=1),Sheet2!$J400+Sheet2!$M400,IF(Sheet2!$K400=$B$2,Sheet2!$M400,0))</f>
        <v>0</v>
      </c>
    </row>
    <row r="401" spans="14:15" x14ac:dyDescent="0.25">
      <c r="N401">
        <f>IF(AND(Sheet2!$K401=$B$1,Sheet2!$L401=1),Sheet2!$I401+Sheet2!$M401,IF(Sheet2!$K401=$B$1,Sheet2!$M401,0))</f>
        <v>0</v>
      </c>
      <c r="O401">
        <f>IF(AND(Sheet2!$K401=$B$2,Sheet2!$L401=1),Sheet2!$J401+Sheet2!$M401,IF(Sheet2!$K401=$B$2,Sheet2!$M401,0))</f>
        <v>0</v>
      </c>
    </row>
    <row r="402" spans="14:15" x14ac:dyDescent="0.25">
      <c r="N402">
        <f>IF(AND(Sheet2!$K402=$B$1,Sheet2!$L402=1),Sheet2!$I402+Sheet2!$M402,IF(Sheet2!$K402=$B$1,Sheet2!$M402,0))</f>
        <v>0</v>
      </c>
      <c r="O402">
        <f>IF(AND(Sheet2!$K402=$B$2,Sheet2!$L402=1),Sheet2!$J402+Sheet2!$M402,IF(Sheet2!$K402=$B$2,Sheet2!$M402,0))</f>
        <v>0</v>
      </c>
    </row>
    <row r="403" spans="14:15" x14ac:dyDescent="0.25">
      <c r="N403">
        <f>IF(AND(Sheet2!$K403=$B$1,Sheet2!$L403=1),Sheet2!$I403+Sheet2!$M403,IF(Sheet2!$K403=$B$1,Sheet2!$M403,0))</f>
        <v>0</v>
      </c>
      <c r="O403">
        <f>IF(AND(Sheet2!$K403=$B$2,Sheet2!$L403=1),Sheet2!$J403+Sheet2!$M403,IF(Sheet2!$K403=$B$2,Sheet2!$M403,0))</f>
        <v>0</v>
      </c>
    </row>
    <row r="404" spans="14:15" x14ac:dyDescent="0.25">
      <c r="N404">
        <f>IF(AND(Sheet2!$K404=$B$1,Sheet2!$L404=1),Sheet2!$I404+Sheet2!$M404,IF(Sheet2!$K404=$B$1,Sheet2!$M404,0))</f>
        <v>0</v>
      </c>
      <c r="O404">
        <f>IF(AND(Sheet2!$K404=$B$2,Sheet2!$L404=1),Sheet2!$J404+Sheet2!$M404,IF(Sheet2!$K404=$B$2,Sheet2!$M404,0))</f>
        <v>0</v>
      </c>
    </row>
    <row r="405" spans="14:15" x14ac:dyDescent="0.25">
      <c r="N405">
        <f>IF(AND(Sheet2!$K405=$B$1,Sheet2!$L405=1),Sheet2!$I405+Sheet2!$M405,IF(Sheet2!$K405=$B$1,Sheet2!$M405,0))</f>
        <v>0</v>
      </c>
      <c r="O405">
        <f>IF(AND(Sheet2!$K405=$B$2,Sheet2!$L405=1),Sheet2!$J405+Sheet2!$M405,IF(Sheet2!$K405=$B$2,Sheet2!$M405,0))</f>
        <v>0</v>
      </c>
    </row>
    <row r="406" spans="14:15" x14ac:dyDescent="0.25">
      <c r="N406">
        <f>IF(AND(Sheet2!$K406=$B$1,Sheet2!$L406=1),Sheet2!$I406+Sheet2!$M406,IF(Sheet2!$K406=$B$1,Sheet2!$M406,0))</f>
        <v>0</v>
      </c>
      <c r="O406">
        <f>IF(AND(Sheet2!$K406=$B$2,Sheet2!$L406=1),Sheet2!$J406+Sheet2!$M406,IF(Sheet2!$K406=$B$2,Sheet2!$M406,0))</f>
        <v>0</v>
      </c>
    </row>
    <row r="407" spans="14:15" x14ac:dyDescent="0.25">
      <c r="N407">
        <f>IF(AND(Sheet2!$K407=$B$1,Sheet2!$L407=1),Sheet2!$I407+Sheet2!$M407,IF(Sheet2!$K407=$B$1,Sheet2!$M407,0))</f>
        <v>0</v>
      </c>
      <c r="O407">
        <f>IF(AND(Sheet2!$K407=$B$2,Sheet2!$L407=1),Sheet2!$J407+Sheet2!$M407,IF(Sheet2!$K407=$B$2,Sheet2!$M407,0))</f>
        <v>0</v>
      </c>
    </row>
    <row r="408" spans="14:15" x14ac:dyDescent="0.25">
      <c r="N408">
        <f>IF(AND(Sheet2!$K408=$B$1,Sheet2!$L408=1),Sheet2!$I408+Sheet2!$M408,IF(Sheet2!$K408=$B$1,Sheet2!$M408,0))</f>
        <v>0</v>
      </c>
      <c r="O408">
        <f>IF(AND(Sheet2!$K408=$B$2,Sheet2!$L408=1),Sheet2!$J408+Sheet2!$M408,IF(Sheet2!$K408=$B$2,Sheet2!$M408,0))</f>
        <v>0</v>
      </c>
    </row>
    <row r="409" spans="14:15" x14ac:dyDescent="0.25">
      <c r="N409">
        <f>IF(AND(Sheet2!$K409=$B$1,Sheet2!$L409=1),Sheet2!$I409+Sheet2!$M409,IF(Sheet2!$K409=$B$1,Sheet2!$M409,0))</f>
        <v>0</v>
      </c>
      <c r="O409">
        <f>IF(AND(Sheet2!$K409=$B$2,Sheet2!$L409=1),Sheet2!$J409+Sheet2!$M409,IF(Sheet2!$K409=$B$2,Sheet2!$M409,0))</f>
        <v>0</v>
      </c>
    </row>
    <row r="410" spans="14:15" x14ac:dyDescent="0.25">
      <c r="N410">
        <f>IF(AND(Sheet2!$K410=$B$1,Sheet2!$L410=1),Sheet2!$I410+Sheet2!$M410,IF(Sheet2!$K410=$B$1,Sheet2!$M410,0))</f>
        <v>0</v>
      </c>
      <c r="O410">
        <f>IF(AND(Sheet2!$K410=$B$2,Sheet2!$L410=1),Sheet2!$J410+Sheet2!$M410,IF(Sheet2!$K410=$B$2,Sheet2!$M410,0))</f>
        <v>0</v>
      </c>
    </row>
    <row r="411" spans="14:15" x14ac:dyDescent="0.25">
      <c r="N411">
        <f>IF(AND(Sheet2!$K411=$B$1,Sheet2!$L411=1),Sheet2!$I411+Sheet2!$M411,IF(Sheet2!$K411=$B$1,Sheet2!$M411,0))</f>
        <v>0</v>
      </c>
      <c r="O411">
        <f>IF(AND(Sheet2!$K411=$B$2,Sheet2!$L411=1),Sheet2!$J411+Sheet2!$M411,IF(Sheet2!$K411=$B$2,Sheet2!$M411,0))</f>
        <v>0</v>
      </c>
    </row>
    <row r="412" spans="14:15" x14ac:dyDescent="0.25">
      <c r="N412">
        <f>IF(AND(Sheet2!$K412=$B$1,Sheet2!$L412=1),Sheet2!$I412+Sheet2!$M412,IF(Sheet2!$K412=$B$1,Sheet2!$M412,0))</f>
        <v>0</v>
      </c>
      <c r="O412">
        <f>IF(AND(Sheet2!$K412=$B$2,Sheet2!$L412=1),Sheet2!$J412+Sheet2!$M412,IF(Sheet2!$K412=$B$2,Sheet2!$M412,0))</f>
        <v>0</v>
      </c>
    </row>
    <row r="413" spans="14:15" x14ac:dyDescent="0.25">
      <c r="N413">
        <f>IF(AND(Sheet2!$K413=$B$1,Sheet2!$L413=1),Sheet2!$I413+Sheet2!$M413,IF(Sheet2!$K413=$B$1,Sheet2!$M413,0))</f>
        <v>0</v>
      </c>
      <c r="O413">
        <f>IF(AND(Sheet2!$K413=$B$2,Sheet2!$L413=1),Sheet2!$J413+Sheet2!$M413,IF(Sheet2!$K413=$B$2,Sheet2!$M413,0))</f>
        <v>0</v>
      </c>
    </row>
    <row r="414" spans="14:15" x14ac:dyDescent="0.25">
      <c r="N414">
        <f>IF(AND(Sheet2!$K414=$B$1,Sheet2!$L414=1),Sheet2!$I414+Sheet2!$M414,IF(Sheet2!$K414=$B$1,Sheet2!$M414,0))</f>
        <v>0</v>
      </c>
      <c r="O414">
        <f>IF(AND(Sheet2!$K414=$B$2,Sheet2!$L414=1),Sheet2!$J414+Sheet2!$M414,IF(Sheet2!$K414=$B$2,Sheet2!$M414,0))</f>
        <v>0</v>
      </c>
    </row>
    <row r="415" spans="14:15" x14ac:dyDescent="0.25">
      <c r="N415">
        <f>IF(AND(Sheet2!$K415=$B$1,Sheet2!$L415=1),Sheet2!$I415+Sheet2!$M415,IF(Sheet2!$K415=$B$1,Sheet2!$M415,0))</f>
        <v>0</v>
      </c>
      <c r="O415">
        <f>IF(AND(Sheet2!$K415=$B$2,Sheet2!$L415=1),Sheet2!$J415+Sheet2!$M415,IF(Sheet2!$K415=$B$2,Sheet2!$M415,0))</f>
        <v>0</v>
      </c>
    </row>
    <row r="416" spans="14:15" x14ac:dyDescent="0.25">
      <c r="N416">
        <f>IF(AND(Sheet2!$K416=$B$1,Sheet2!$L416=1),Sheet2!$I416+Sheet2!$M416,IF(Sheet2!$K416=$B$1,Sheet2!$M416,0))</f>
        <v>0</v>
      </c>
      <c r="O416">
        <f>IF(AND(Sheet2!$K416=$B$2,Sheet2!$L416=1),Sheet2!$J416+Sheet2!$M416,IF(Sheet2!$K416=$B$2,Sheet2!$M416,0))</f>
        <v>0</v>
      </c>
    </row>
    <row r="417" spans="14:15" x14ac:dyDescent="0.25">
      <c r="N417">
        <f>IF(AND(Sheet2!$K417=$B$1,Sheet2!$L417=1),Sheet2!$I417+Sheet2!$M417,IF(Sheet2!$K417=$B$1,Sheet2!$M417,0))</f>
        <v>0</v>
      </c>
      <c r="O417">
        <f>IF(AND(Sheet2!$K417=$B$2,Sheet2!$L417=1),Sheet2!$J417+Sheet2!$M417,IF(Sheet2!$K417=$B$2,Sheet2!$M417,0))</f>
        <v>0</v>
      </c>
    </row>
    <row r="418" spans="14:15" x14ac:dyDescent="0.25">
      <c r="N418">
        <f>IF(AND(Sheet2!$K418=$B$1,Sheet2!$L418=1),Sheet2!$I418+Sheet2!$M418,IF(Sheet2!$K418=$B$1,Sheet2!$M418,0))</f>
        <v>0</v>
      </c>
      <c r="O418">
        <f>IF(AND(Sheet2!$K418=$B$2,Sheet2!$L418=1),Sheet2!$J418+Sheet2!$M418,IF(Sheet2!$K418=$B$2,Sheet2!$M418,0))</f>
        <v>0</v>
      </c>
    </row>
    <row r="419" spans="14:15" x14ac:dyDescent="0.25">
      <c r="N419">
        <f>IF(AND(Sheet2!$K419=$B$1,Sheet2!$L419=1),Sheet2!$I419+Sheet2!$M419,IF(Sheet2!$K419=$B$1,Sheet2!$M419,0))</f>
        <v>0</v>
      </c>
      <c r="O419">
        <f>IF(AND(Sheet2!$K419=$B$2,Sheet2!$L419=1),Sheet2!$J419+Sheet2!$M419,IF(Sheet2!$K419=$B$2,Sheet2!$M419,0))</f>
        <v>0</v>
      </c>
    </row>
    <row r="420" spans="14:15" x14ac:dyDescent="0.25">
      <c r="N420">
        <f>IF(AND(Sheet2!$K420=$B$1,Sheet2!$L420=1),Sheet2!$I420+Sheet2!$M420,IF(Sheet2!$K420=$B$1,Sheet2!$M420,0))</f>
        <v>0</v>
      </c>
      <c r="O420">
        <f>IF(AND(Sheet2!$K420=$B$2,Sheet2!$L420=1),Sheet2!$J420+Sheet2!$M420,IF(Sheet2!$K420=$B$2,Sheet2!$M420,0))</f>
        <v>0</v>
      </c>
    </row>
    <row r="421" spans="14:15" x14ac:dyDescent="0.25">
      <c r="N421">
        <f>IF(AND(Sheet2!$K421=$B$1,Sheet2!$L421=1),Sheet2!$I421+Sheet2!$M421,IF(Sheet2!$K421=$B$1,Sheet2!$M421,0))</f>
        <v>0</v>
      </c>
      <c r="O421">
        <f>IF(AND(Sheet2!$K421=$B$2,Sheet2!$L421=1),Sheet2!$J421+Sheet2!$M421,IF(Sheet2!$K421=$B$2,Sheet2!$M421,0))</f>
        <v>0</v>
      </c>
    </row>
    <row r="422" spans="14:15" x14ac:dyDescent="0.25">
      <c r="N422">
        <f>IF(AND(Sheet2!$K422=$B$1,Sheet2!$L422=1),Sheet2!$I422+Sheet2!$M422,IF(Sheet2!$K422=$B$1,Sheet2!$M422,0))</f>
        <v>0</v>
      </c>
      <c r="O422">
        <f>IF(AND(Sheet2!$K422=$B$2,Sheet2!$L422=1),Sheet2!$J422+Sheet2!$M422,IF(Sheet2!$K422=$B$2,Sheet2!$M422,0))</f>
        <v>0</v>
      </c>
    </row>
    <row r="423" spans="14:15" x14ac:dyDescent="0.25">
      <c r="N423">
        <f>IF(AND(Sheet2!$K423=$B$1,Sheet2!$L423=1),Sheet2!$I423+Sheet2!$M423,IF(Sheet2!$K423=$B$1,Sheet2!$M423,0))</f>
        <v>0</v>
      </c>
      <c r="O423">
        <f>IF(AND(Sheet2!$K423=$B$2,Sheet2!$L423=1),Sheet2!$J423+Sheet2!$M423,IF(Sheet2!$K423=$B$2,Sheet2!$M423,0))</f>
        <v>0</v>
      </c>
    </row>
    <row r="424" spans="14:15" x14ac:dyDescent="0.25">
      <c r="N424">
        <f>IF(AND(Sheet2!$K424=$B$1,Sheet2!$L424=1),Sheet2!$I424+Sheet2!$M424,IF(Sheet2!$K424=$B$1,Sheet2!$M424,0))</f>
        <v>0</v>
      </c>
      <c r="O424">
        <f>IF(AND(Sheet2!$K424=$B$2,Sheet2!$L424=1),Sheet2!$J424+Sheet2!$M424,IF(Sheet2!$K424=$B$2,Sheet2!$M424,0))</f>
        <v>0</v>
      </c>
    </row>
    <row r="425" spans="14:15" x14ac:dyDescent="0.25">
      <c r="N425">
        <f>IF(AND(Sheet2!$K425=$B$1,Sheet2!$L425=1),Sheet2!$I425+Sheet2!$M425,IF(Sheet2!$K425=$B$1,Sheet2!$M425,0))</f>
        <v>0</v>
      </c>
      <c r="O425">
        <f>IF(AND(Sheet2!$K425=$B$2,Sheet2!$L425=1),Sheet2!$J425+Sheet2!$M425,IF(Sheet2!$K425=$B$2,Sheet2!$M425,0))</f>
        <v>0</v>
      </c>
    </row>
    <row r="426" spans="14:15" x14ac:dyDescent="0.25">
      <c r="N426">
        <f>IF(AND(Sheet2!$K426=$B$1,Sheet2!$L426=1),Sheet2!$I426+Sheet2!$M426,IF(Sheet2!$K426=$B$1,Sheet2!$M426,0))</f>
        <v>0</v>
      </c>
      <c r="O426">
        <f>IF(AND(Sheet2!$K426=$B$2,Sheet2!$L426=1),Sheet2!$J426+Sheet2!$M426,IF(Sheet2!$K426=$B$2,Sheet2!$M426,0))</f>
        <v>0</v>
      </c>
    </row>
    <row r="427" spans="14:15" x14ac:dyDescent="0.25">
      <c r="N427">
        <f>IF(AND(Sheet2!$K427=$B$1,Sheet2!$L427=1),Sheet2!$I427+Sheet2!$M427,IF(Sheet2!$K427=$B$1,Sheet2!$M427,0))</f>
        <v>0</v>
      </c>
      <c r="O427">
        <f>IF(AND(Sheet2!$K427=$B$2,Sheet2!$L427=1),Sheet2!$J427+Sheet2!$M427,IF(Sheet2!$K427=$B$2,Sheet2!$M427,0))</f>
        <v>0</v>
      </c>
    </row>
    <row r="428" spans="14:15" x14ac:dyDescent="0.25">
      <c r="N428">
        <f>IF(AND(Sheet2!$K428=$B$1,Sheet2!$L428=1),Sheet2!$I428+Sheet2!$M428,IF(Sheet2!$K428=$B$1,Sheet2!$M428,0))</f>
        <v>0</v>
      </c>
      <c r="O428">
        <f>IF(AND(Sheet2!$K428=$B$2,Sheet2!$L428=1),Sheet2!$J428+Sheet2!$M428,IF(Sheet2!$K428=$B$2,Sheet2!$M428,0))</f>
        <v>0</v>
      </c>
    </row>
    <row r="429" spans="14:15" x14ac:dyDescent="0.25">
      <c r="N429">
        <f>IF(AND(Sheet2!$K429=$B$1,Sheet2!$L429=1),Sheet2!$I429+Sheet2!$M429,IF(Sheet2!$K429=$B$1,Sheet2!$M429,0))</f>
        <v>0</v>
      </c>
      <c r="O429">
        <f>IF(AND(Sheet2!$K429=$B$2,Sheet2!$L429=1),Sheet2!$J429+Sheet2!$M429,IF(Sheet2!$K429=$B$2,Sheet2!$M429,0))</f>
        <v>0</v>
      </c>
    </row>
    <row r="430" spans="14:15" x14ac:dyDescent="0.25">
      <c r="N430">
        <f>IF(AND(Sheet2!$K430=$B$1,Sheet2!$L430=1),Sheet2!$I430+Sheet2!$M430,IF(Sheet2!$K430=$B$1,Sheet2!$M430,0))</f>
        <v>0</v>
      </c>
      <c r="O430">
        <f>IF(AND(Sheet2!$K430=$B$2,Sheet2!$L430=1),Sheet2!$J430+Sheet2!$M430,IF(Sheet2!$K430=$B$2,Sheet2!$M430,0))</f>
        <v>0</v>
      </c>
    </row>
    <row r="431" spans="14:15" x14ac:dyDescent="0.25">
      <c r="N431">
        <f>IF(AND(Sheet2!$K431=$B$1,Sheet2!$L431=1),Sheet2!$I431+Sheet2!$M431,IF(Sheet2!$K431=$B$1,Sheet2!$M431,0))</f>
        <v>0</v>
      </c>
      <c r="O431">
        <f>IF(AND(Sheet2!$K431=$B$2,Sheet2!$L431=1),Sheet2!$J431+Sheet2!$M431,IF(Sheet2!$K431=$B$2,Sheet2!$M431,0))</f>
        <v>0</v>
      </c>
    </row>
    <row r="432" spans="14:15" x14ac:dyDescent="0.25">
      <c r="N432">
        <f>IF(AND(Sheet2!$K432=$B$1,Sheet2!$L432=1),Sheet2!$I432+Sheet2!$M432,IF(Sheet2!$K432=$B$1,Sheet2!$M432,0))</f>
        <v>0</v>
      </c>
      <c r="O432">
        <f>IF(AND(Sheet2!$K432=$B$2,Sheet2!$L432=1),Sheet2!$J432+Sheet2!$M432,IF(Sheet2!$K432=$B$2,Sheet2!$M432,0))</f>
        <v>0</v>
      </c>
    </row>
    <row r="433" spans="14:15" x14ac:dyDescent="0.25">
      <c r="N433">
        <f>IF(AND(Sheet2!$K433=$B$1,Sheet2!$L433=1),Sheet2!$I433+Sheet2!$M433,IF(Sheet2!$K433=$B$1,Sheet2!$M433,0))</f>
        <v>0</v>
      </c>
      <c r="O433">
        <f>IF(AND(Sheet2!$K433=$B$2,Sheet2!$L433=1),Sheet2!$J433+Sheet2!$M433,IF(Sheet2!$K433=$B$2,Sheet2!$M433,0))</f>
        <v>0</v>
      </c>
    </row>
    <row r="434" spans="14:15" x14ac:dyDescent="0.25">
      <c r="N434">
        <f>IF(AND(Sheet2!$K434=$B$1,Sheet2!$L434=1),Sheet2!$I434+Sheet2!$M434,IF(Sheet2!$K434=$B$1,Sheet2!$M434,0))</f>
        <v>0</v>
      </c>
      <c r="O434">
        <f>IF(AND(Sheet2!$K434=$B$2,Sheet2!$L434=1),Sheet2!$J434+Sheet2!$M434,IF(Sheet2!$K434=$B$2,Sheet2!$M434,0))</f>
        <v>0</v>
      </c>
    </row>
    <row r="435" spans="14:15" x14ac:dyDescent="0.25">
      <c r="N435">
        <f>IF(AND(Sheet2!$K435=$B$1,Sheet2!$L435=1),Sheet2!$I435+Sheet2!$M435,IF(Sheet2!$K435=$B$1,Sheet2!$M435,0))</f>
        <v>0</v>
      </c>
      <c r="O435">
        <f>IF(AND(Sheet2!$K435=$B$2,Sheet2!$L435=1),Sheet2!$J435+Sheet2!$M435,IF(Sheet2!$K435=$B$2,Sheet2!$M435,0))</f>
        <v>0</v>
      </c>
    </row>
    <row r="436" spans="14:15" x14ac:dyDescent="0.25">
      <c r="N436">
        <f>IF(AND(Sheet2!$K436=$B$1,Sheet2!$L436=1),Sheet2!$I436+Sheet2!$M436,IF(Sheet2!$K436=$B$1,Sheet2!$M436,0))</f>
        <v>0</v>
      </c>
      <c r="O436">
        <f>IF(AND(Sheet2!$K436=$B$2,Sheet2!$L436=1),Sheet2!$J436+Sheet2!$M436,IF(Sheet2!$K436=$B$2,Sheet2!$M436,0))</f>
        <v>0</v>
      </c>
    </row>
    <row r="437" spans="14:15" x14ac:dyDescent="0.25">
      <c r="N437">
        <f>IF(AND(Sheet2!$K437=$B$1,Sheet2!$L437=1),Sheet2!$I437+Sheet2!$M437,IF(Sheet2!$K437=$B$1,Sheet2!$M437,0))</f>
        <v>0</v>
      </c>
      <c r="O437">
        <f>IF(AND(Sheet2!$K437=$B$2,Sheet2!$L437=1),Sheet2!$J437+Sheet2!$M437,IF(Sheet2!$K437=$B$2,Sheet2!$M437,0))</f>
        <v>0</v>
      </c>
    </row>
    <row r="438" spans="14:15" x14ac:dyDescent="0.25">
      <c r="N438">
        <f>IF(AND(Sheet2!$K438=$B$1,Sheet2!$L438=1),Sheet2!$I438+Sheet2!$M438,IF(Sheet2!$K438=$B$1,Sheet2!$M438,0))</f>
        <v>0</v>
      </c>
      <c r="O438">
        <f>IF(AND(Sheet2!$K438=$B$2,Sheet2!$L438=1),Sheet2!$J438+Sheet2!$M438,IF(Sheet2!$K438=$B$2,Sheet2!$M438,0))</f>
        <v>0</v>
      </c>
    </row>
    <row r="439" spans="14:15" x14ac:dyDescent="0.25">
      <c r="N439">
        <f>IF(AND(Sheet2!$K439=$B$1,Sheet2!$L439=1),Sheet2!$I439+Sheet2!$M439,IF(Sheet2!$K439=$B$1,Sheet2!$M439,0))</f>
        <v>0</v>
      </c>
      <c r="O439">
        <f>IF(AND(Sheet2!$K439=$B$2,Sheet2!$L439=1),Sheet2!$J439+Sheet2!$M439,IF(Sheet2!$K439=$B$2,Sheet2!$M439,0))</f>
        <v>0</v>
      </c>
    </row>
    <row r="440" spans="14:15" x14ac:dyDescent="0.25">
      <c r="N440">
        <f>IF(AND(Sheet2!$K440=$B$1,Sheet2!$L440=1),Sheet2!$I440+Sheet2!$M440,IF(Sheet2!$K440=$B$1,Sheet2!$M440,0))</f>
        <v>0</v>
      </c>
      <c r="O440">
        <f>IF(AND(Sheet2!$K440=$B$2,Sheet2!$L440=1),Sheet2!$J440+Sheet2!$M440,IF(Sheet2!$K440=$B$2,Sheet2!$M440,0))</f>
        <v>0</v>
      </c>
    </row>
    <row r="441" spans="14:15" x14ac:dyDescent="0.25">
      <c r="N441">
        <f>IF(AND(Sheet2!$K441=$B$1,Sheet2!$L441=1),Sheet2!$I441+Sheet2!$M441,IF(Sheet2!$K441=$B$1,Sheet2!$M441,0))</f>
        <v>0</v>
      </c>
      <c r="O441">
        <f>IF(AND(Sheet2!$K441=$B$2,Sheet2!$L441=1),Sheet2!$J441+Sheet2!$M441,IF(Sheet2!$K441=$B$2,Sheet2!$M441,0))</f>
        <v>0</v>
      </c>
    </row>
    <row r="442" spans="14:15" x14ac:dyDescent="0.25">
      <c r="N442">
        <f>IF(AND(Sheet2!$K442=$B$1,Sheet2!$L442=1),Sheet2!$I442+Sheet2!$M442,IF(Sheet2!$K442=$B$1,Sheet2!$M442,0))</f>
        <v>0</v>
      </c>
      <c r="O442">
        <f>IF(AND(Sheet2!$K442=$B$2,Sheet2!$L442=1),Sheet2!$J442+Sheet2!$M442,IF(Sheet2!$K442=$B$2,Sheet2!$M442,0))</f>
        <v>0</v>
      </c>
    </row>
    <row r="443" spans="14:15" x14ac:dyDescent="0.25">
      <c r="N443">
        <f>IF(AND(Sheet2!$K443=$B$1,Sheet2!$L443=1),Sheet2!$I443+Sheet2!$M443,IF(Sheet2!$K443=$B$1,Sheet2!$M443,0))</f>
        <v>0</v>
      </c>
      <c r="O443">
        <f>IF(AND(Sheet2!$K443=$B$2,Sheet2!$L443=1),Sheet2!$J443+Sheet2!$M443,IF(Sheet2!$K443=$B$2,Sheet2!$M443,0))</f>
        <v>0</v>
      </c>
    </row>
    <row r="444" spans="14:15" x14ac:dyDescent="0.25">
      <c r="N444">
        <f>IF(AND(Sheet2!$K444=$B$1,Sheet2!$L444=1),Sheet2!$I444+Sheet2!$M444,IF(Sheet2!$K444=$B$1,Sheet2!$M444,0))</f>
        <v>0</v>
      </c>
      <c r="O444">
        <f>IF(AND(Sheet2!$K444=$B$2,Sheet2!$L444=1),Sheet2!$J444+Sheet2!$M444,IF(Sheet2!$K444=$B$2,Sheet2!$M444,0))</f>
        <v>0</v>
      </c>
    </row>
    <row r="445" spans="14:15" x14ac:dyDescent="0.25">
      <c r="N445">
        <f>IF(AND(Sheet2!$K445=$B$1,Sheet2!$L445=1),Sheet2!$I445+Sheet2!$M445,IF(Sheet2!$K445=$B$1,Sheet2!$M445,0))</f>
        <v>0</v>
      </c>
      <c r="O445">
        <f>IF(AND(Sheet2!$K445=$B$2,Sheet2!$L445=1),Sheet2!$J445+Sheet2!$M445,IF(Sheet2!$K445=$B$2,Sheet2!$M445,0))</f>
        <v>0</v>
      </c>
    </row>
    <row r="446" spans="14:15" x14ac:dyDescent="0.25">
      <c r="N446">
        <f>IF(AND(Sheet2!$K446=$B$1,Sheet2!$L446=1),Sheet2!$I446+Sheet2!$M446,IF(Sheet2!$K446=$B$1,Sheet2!$M446,0))</f>
        <v>0</v>
      </c>
      <c r="O446">
        <f>IF(AND(Sheet2!$K446=$B$2,Sheet2!$L446=1),Sheet2!$J446+Sheet2!$M446,IF(Sheet2!$K446=$B$2,Sheet2!$M446,0))</f>
        <v>0</v>
      </c>
    </row>
    <row r="447" spans="14:15" x14ac:dyDescent="0.25">
      <c r="N447">
        <f>IF(AND(Sheet2!$K447=$B$1,Sheet2!$L447=1),Sheet2!$I447+Sheet2!$M447,IF(Sheet2!$K447=$B$1,Sheet2!$M447,0))</f>
        <v>0</v>
      </c>
      <c r="O447">
        <f>IF(AND(Sheet2!$K447=$B$2,Sheet2!$L447=1),Sheet2!$J447+Sheet2!$M447,IF(Sheet2!$K447=$B$2,Sheet2!$M447,0))</f>
        <v>0</v>
      </c>
    </row>
    <row r="448" spans="14:15" x14ac:dyDescent="0.25">
      <c r="N448">
        <f>IF(AND(Sheet2!$K448=$B$1,Sheet2!$L448=1),Sheet2!$I448+Sheet2!$M448,IF(Sheet2!$K448=$B$1,Sheet2!$M448,0))</f>
        <v>0</v>
      </c>
      <c r="O448">
        <f>IF(AND(Sheet2!$K448=$B$2,Sheet2!$L448=1),Sheet2!$J448+Sheet2!$M448,IF(Sheet2!$K448=$B$2,Sheet2!$M448,0))</f>
        <v>0</v>
      </c>
    </row>
    <row r="449" spans="14:15" x14ac:dyDescent="0.25">
      <c r="N449">
        <f>IF(AND(Sheet2!$K449=$B$1,Sheet2!$L449=1),Sheet2!$I449+Sheet2!$M449,IF(Sheet2!$K449=$B$1,Sheet2!$M449,0))</f>
        <v>0</v>
      </c>
      <c r="O449">
        <f>IF(AND(Sheet2!$K449=$B$2,Sheet2!$L449=1),Sheet2!$J449+Sheet2!$M449,IF(Sheet2!$K449=$B$2,Sheet2!$M449,0))</f>
        <v>0</v>
      </c>
    </row>
    <row r="450" spans="14:15" x14ac:dyDescent="0.25">
      <c r="N450">
        <f>IF(AND(Sheet2!$K450=$B$1,Sheet2!$L450=1),Sheet2!$I450+Sheet2!$M450,IF(Sheet2!$K450=$B$1,Sheet2!$M450,0))</f>
        <v>0</v>
      </c>
      <c r="O450">
        <f>IF(AND(Sheet2!$K450=$B$2,Sheet2!$L450=1),Sheet2!$J450+Sheet2!$M450,IF(Sheet2!$K450=$B$2,Sheet2!$M450,0))</f>
        <v>0</v>
      </c>
    </row>
    <row r="451" spans="14:15" x14ac:dyDescent="0.25">
      <c r="N451">
        <f>IF(AND(Sheet2!$K451=$B$1,Sheet2!$L451=1),Sheet2!$I451+Sheet2!$M451,IF(Sheet2!$K451=$B$1,Sheet2!$M451,0))</f>
        <v>0</v>
      </c>
      <c r="O451">
        <f>IF(AND(Sheet2!$K451=$B$2,Sheet2!$L451=1),Sheet2!$J451+Sheet2!$M451,IF(Sheet2!$K451=$B$2,Sheet2!$M451,0))</f>
        <v>0</v>
      </c>
    </row>
    <row r="452" spans="14:15" x14ac:dyDescent="0.25">
      <c r="N452">
        <f>IF(AND(Sheet2!$K452=$B$1,Sheet2!$L452=1),Sheet2!$I452+Sheet2!$M452,IF(Sheet2!$K452=$B$1,Sheet2!$M452,0))</f>
        <v>0</v>
      </c>
      <c r="O452">
        <f>IF(AND(Sheet2!$K452=$B$2,Sheet2!$L452=1),Sheet2!$J452+Sheet2!$M452,IF(Sheet2!$K452=$B$2,Sheet2!$M452,0))</f>
        <v>0</v>
      </c>
    </row>
    <row r="453" spans="14:15" x14ac:dyDescent="0.25">
      <c r="N453">
        <f>IF(AND(Sheet2!$K453=$B$1,Sheet2!$L453=1),Sheet2!$I453+Sheet2!$M453,IF(Sheet2!$K453=$B$1,Sheet2!$M453,0))</f>
        <v>0</v>
      </c>
      <c r="O453">
        <f>IF(AND(Sheet2!$K453=$B$2,Sheet2!$L453=1),Sheet2!$J453+Sheet2!$M453,IF(Sheet2!$K453=$B$2,Sheet2!$M453,0))</f>
        <v>0</v>
      </c>
    </row>
    <row r="454" spans="14:15" x14ac:dyDescent="0.25">
      <c r="N454">
        <f>IF(AND(Sheet2!$K454=$B$1,Sheet2!$L454=1),Sheet2!$I454+Sheet2!$M454,IF(Sheet2!$K454=$B$1,Sheet2!$M454,0))</f>
        <v>0</v>
      </c>
      <c r="O454">
        <f>IF(AND(Sheet2!$K454=$B$2,Sheet2!$L454=1),Sheet2!$J454+Sheet2!$M454,IF(Sheet2!$K454=$B$2,Sheet2!$M454,0))</f>
        <v>0</v>
      </c>
    </row>
    <row r="455" spans="14:15" x14ac:dyDescent="0.25">
      <c r="N455">
        <f>IF(AND(Sheet2!$K455=$B$1,Sheet2!$L455=1),Sheet2!$I455+Sheet2!$M455,IF(Sheet2!$K455=$B$1,Sheet2!$M455,0))</f>
        <v>0</v>
      </c>
      <c r="O455">
        <f>IF(AND(Sheet2!$K455=$B$2,Sheet2!$L455=1),Sheet2!$J455+Sheet2!$M455,IF(Sheet2!$K455=$B$2,Sheet2!$M455,0))</f>
        <v>0</v>
      </c>
    </row>
    <row r="456" spans="14:15" x14ac:dyDescent="0.25">
      <c r="N456">
        <f>IF(AND(Sheet2!$K456=$B$1,Sheet2!$L456=1),Sheet2!$I456+Sheet2!$M456,IF(Sheet2!$K456=$B$1,Sheet2!$M456,0))</f>
        <v>0</v>
      </c>
      <c r="O456">
        <f>IF(AND(Sheet2!$K456=$B$2,Sheet2!$L456=1),Sheet2!$J456+Sheet2!$M456,IF(Sheet2!$K456=$B$2,Sheet2!$M456,0))</f>
        <v>0</v>
      </c>
    </row>
    <row r="457" spans="14:15" x14ac:dyDescent="0.25">
      <c r="N457">
        <f>IF(AND(Sheet2!$K457=$B$1,Sheet2!$L457=1),Sheet2!$I457+Sheet2!$M457,IF(Sheet2!$K457=$B$1,Sheet2!$M457,0))</f>
        <v>0</v>
      </c>
      <c r="O457">
        <f>IF(AND(Sheet2!$K457=$B$2,Sheet2!$L457=1),Sheet2!$J457+Sheet2!$M457,IF(Sheet2!$K457=$B$2,Sheet2!$M457,0))</f>
        <v>0</v>
      </c>
    </row>
    <row r="458" spans="14:15" x14ac:dyDescent="0.25">
      <c r="N458">
        <f>IF(AND(Sheet2!$K458=$B$1,Sheet2!$L458=1),Sheet2!$I458+Sheet2!$M458,IF(Sheet2!$K458=$B$1,Sheet2!$M458,0))</f>
        <v>0</v>
      </c>
      <c r="O458">
        <f>IF(AND(Sheet2!$K458=$B$2,Sheet2!$L458=1),Sheet2!$J458+Sheet2!$M458,IF(Sheet2!$K458=$B$2,Sheet2!$M458,0))</f>
        <v>0</v>
      </c>
    </row>
    <row r="459" spans="14:15" x14ac:dyDescent="0.25">
      <c r="N459">
        <f>IF(AND(Sheet2!$K459=$B$1,Sheet2!$L459=1),Sheet2!$I459+Sheet2!$M459,IF(Sheet2!$K459=$B$1,Sheet2!$M459,0))</f>
        <v>0</v>
      </c>
      <c r="O459">
        <f>IF(AND(Sheet2!$K459=$B$2,Sheet2!$L459=1),Sheet2!$J459+Sheet2!$M459,IF(Sheet2!$K459=$B$2,Sheet2!$M459,0))</f>
        <v>0</v>
      </c>
    </row>
    <row r="460" spans="14:15" x14ac:dyDescent="0.25">
      <c r="N460">
        <f>IF(AND(Sheet2!$K460=$B$1,Sheet2!$L460=1),Sheet2!$I460+Sheet2!$M460,IF(Sheet2!$K460=$B$1,Sheet2!$M460,0))</f>
        <v>0</v>
      </c>
      <c r="O460">
        <f>IF(AND(Sheet2!$K460=$B$2,Sheet2!$L460=1),Sheet2!$J460+Sheet2!$M460,IF(Sheet2!$K460=$B$2,Sheet2!$M460,0))</f>
        <v>0</v>
      </c>
    </row>
    <row r="461" spans="14:15" x14ac:dyDescent="0.25">
      <c r="N461">
        <f>IF(AND(Sheet2!$K461=$B$1,Sheet2!$L461=1),Sheet2!$I461+Sheet2!$M461,IF(Sheet2!$K461=$B$1,Sheet2!$M461,0))</f>
        <v>0</v>
      </c>
      <c r="O461">
        <f>IF(AND(Sheet2!$K461=$B$2,Sheet2!$L461=1),Sheet2!$J461+Sheet2!$M461,IF(Sheet2!$K461=$B$2,Sheet2!$M461,0))</f>
        <v>0</v>
      </c>
    </row>
    <row r="462" spans="14:15" x14ac:dyDescent="0.25">
      <c r="N462">
        <f>IF(AND(Sheet2!$K462=$B$1,Sheet2!$L462=1),Sheet2!$I462+Sheet2!$M462,IF(Sheet2!$K462=$B$1,Sheet2!$M462,0))</f>
        <v>0</v>
      </c>
      <c r="O462">
        <f>IF(AND(Sheet2!$K462=$B$2,Sheet2!$L462=1),Sheet2!$J462+Sheet2!$M462,IF(Sheet2!$K462=$B$2,Sheet2!$M462,0))</f>
        <v>0</v>
      </c>
    </row>
    <row r="463" spans="14:15" x14ac:dyDescent="0.25">
      <c r="N463">
        <f>IF(AND(Sheet2!$K463=$B$1,Sheet2!$L463=1),Sheet2!$I463+Sheet2!$M463,IF(Sheet2!$K463=$B$1,Sheet2!$M463,0))</f>
        <v>0</v>
      </c>
      <c r="O463">
        <f>IF(AND(Sheet2!$K463=$B$2,Sheet2!$L463=1),Sheet2!$J463+Sheet2!$M463,IF(Sheet2!$K463=$B$2,Sheet2!$M463,0))</f>
        <v>0</v>
      </c>
    </row>
    <row r="464" spans="14:15" x14ac:dyDescent="0.25">
      <c r="N464">
        <f>IF(AND(Sheet2!$K464=$B$1,Sheet2!$L464=1),Sheet2!$I464+Sheet2!$M464,IF(Sheet2!$K464=$B$1,Sheet2!$M464,0))</f>
        <v>0</v>
      </c>
      <c r="O464">
        <f>IF(AND(Sheet2!$K464=$B$2,Sheet2!$L464=1),Sheet2!$J464+Sheet2!$M464,IF(Sheet2!$K464=$B$2,Sheet2!$M464,0))</f>
        <v>0</v>
      </c>
    </row>
    <row r="465" spans="14:15" x14ac:dyDescent="0.25">
      <c r="N465">
        <f>IF(AND(Sheet2!$K465=$B$1,Sheet2!$L465=1),Sheet2!$I465+Sheet2!$M465,IF(Sheet2!$K465=$B$1,Sheet2!$M465,0))</f>
        <v>0</v>
      </c>
      <c r="O465">
        <f>IF(AND(Sheet2!$K465=$B$2,Sheet2!$L465=1),Sheet2!$J465+Sheet2!$M465,IF(Sheet2!$K465=$B$2,Sheet2!$M465,0))</f>
        <v>0</v>
      </c>
    </row>
    <row r="466" spans="14:15" x14ac:dyDescent="0.25">
      <c r="N466">
        <f>IF(AND(Sheet2!$K466=$B$1,Sheet2!$L466=1),Sheet2!$I466+Sheet2!$M466,IF(Sheet2!$K466=$B$1,Sheet2!$M466,0))</f>
        <v>0</v>
      </c>
      <c r="O466">
        <f>IF(AND(Sheet2!$K466=$B$2,Sheet2!$L466=1),Sheet2!$J466+Sheet2!$M466,IF(Sheet2!$K466=$B$2,Sheet2!$M466,0))</f>
        <v>0</v>
      </c>
    </row>
    <row r="467" spans="14:15" x14ac:dyDescent="0.25">
      <c r="N467">
        <f>IF(AND(Sheet2!$K467=$B$1,Sheet2!$L467=1),Sheet2!$I467+Sheet2!$M467,IF(Sheet2!$K467=$B$1,Sheet2!$M467,0))</f>
        <v>0</v>
      </c>
      <c r="O467">
        <f>IF(AND(Sheet2!$K467=$B$2,Sheet2!$L467=1),Sheet2!$J467+Sheet2!$M467,IF(Sheet2!$K467=$B$2,Sheet2!$M467,0))</f>
        <v>0</v>
      </c>
    </row>
    <row r="468" spans="14:15" x14ac:dyDescent="0.25">
      <c r="N468">
        <f>IF(AND(Sheet2!$K468=$B$1,Sheet2!$L468=1),Sheet2!$I468+Sheet2!$M468,IF(Sheet2!$K468=$B$1,Sheet2!$M468,0))</f>
        <v>0</v>
      </c>
      <c r="O468">
        <f>IF(AND(Sheet2!$K468=$B$2,Sheet2!$L468=1),Sheet2!$J468+Sheet2!$M468,IF(Sheet2!$K468=$B$2,Sheet2!$M468,0))</f>
        <v>0</v>
      </c>
    </row>
    <row r="469" spans="14:15" x14ac:dyDescent="0.25">
      <c r="N469">
        <f>IF(AND(Sheet2!$K469=$B$1,Sheet2!$L469=1),Sheet2!$I469+Sheet2!$M469,IF(Sheet2!$K469=$B$1,Sheet2!$M469,0))</f>
        <v>0</v>
      </c>
      <c r="O469">
        <f>IF(AND(Sheet2!$K469=$B$2,Sheet2!$L469=1),Sheet2!$J469+Sheet2!$M469,IF(Sheet2!$K469=$B$2,Sheet2!$M469,0))</f>
        <v>0</v>
      </c>
    </row>
    <row r="470" spans="14:15" x14ac:dyDescent="0.25">
      <c r="N470">
        <f>IF(AND(Sheet2!$K470=$B$1,Sheet2!$L470=1),Sheet2!$I470+Sheet2!$M470,IF(Sheet2!$K470=$B$1,Sheet2!$M470,0))</f>
        <v>0</v>
      </c>
      <c r="O470">
        <f>IF(AND(Sheet2!$K470=$B$2,Sheet2!$L470=1),Sheet2!$J470+Sheet2!$M470,IF(Sheet2!$K470=$B$2,Sheet2!$M470,0))</f>
        <v>0</v>
      </c>
    </row>
    <row r="471" spans="14:15" x14ac:dyDescent="0.25">
      <c r="N471">
        <f>IF(AND(Sheet2!$K471=$B$1,Sheet2!$L471=1),Sheet2!$I471+Sheet2!$M471,IF(Sheet2!$K471=$B$1,Sheet2!$M471,0))</f>
        <v>0</v>
      </c>
      <c r="O471">
        <f>IF(AND(Sheet2!$K471=$B$2,Sheet2!$L471=1),Sheet2!$J471+Sheet2!$M471,IF(Sheet2!$K471=$B$2,Sheet2!$M471,0))</f>
        <v>0</v>
      </c>
    </row>
    <row r="472" spans="14:15" x14ac:dyDescent="0.25">
      <c r="N472">
        <f>IF(AND(Sheet2!$K472=$B$1,Sheet2!$L472=1),Sheet2!$I472+Sheet2!$M472,IF(Sheet2!$K472=$B$1,Sheet2!$M472,0))</f>
        <v>0</v>
      </c>
      <c r="O472">
        <f>IF(AND(Sheet2!$K472=$B$2,Sheet2!$L472=1),Sheet2!$J472+Sheet2!$M472,IF(Sheet2!$K472=$B$2,Sheet2!$M472,0))</f>
        <v>0</v>
      </c>
    </row>
    <row r="473" spans="14:15" x14ac:dyDescent="0.25">
      <c r="N473">
        <f>IF(AND(Sheet2!$K473=$B$1,Sheet2!$L473=1),Sheet2!$I473+Sheet2!$M473,IF(Sheet2!$K473=$B$1,Sheet2!$M473,0))</f>
        <v>0</v>
      </c>
      <c r="O473">
        <f>IF(AND(Sheet2!$K473=$B$2,Sheet2!$L473=1),Sheet2!$J473+Sheet2!$M473,IF(Sheet2!$K473=$B$2,Sheet2!$M473,0))</f>
        <v>0</v>
      </c>
    </row>
    <row r="474" spans="14:15" x14ac:dyDescent="0.25">
      <c r="N474">
        <f>IF(AND(Sheet2!$K474=$B$1,Sheet2!$L474=1),Sheet2!$I474+Sheet2!$M474,IF(Sheet2!$K474=$B$1,Sheet2!$M474,0))</f>
        <v>0</v>
      </c>
      <c r="O474">
        <f>IF(AND(Sheet2!$K474=$B$2,Sheet2!$L474=1),Sheet2!$J474+Sheet2!$M474,IF(Sheet2!$K474=$B$2,Sheet2!$M474,0))</f>
        <v>0</v>
      </c>
    </row>
    <row r="475" spans="14:15" x14ac:dyDescent="0.25">
      <c r="N475">
        <f>IF(AND(Sheet2!$K475=$B$1,Sheet2!$L475=1),Sheet2!$I475+Sheet2!$M475,IF(Sheet2!$K475=$B$1,Sheet2!$M475,0))</f>
        <v>0</v>
      </c>
      <c r="O475">
        <f>IF(AND(Sheet2!$K475=$B$2,Sheet2!$L475=1),Sheet2!$J475+Sheet2!$M475,IF(Sheet2!$K475=$B$2,Sheet2!$M475,0))</f>
        <v>0</v>
      </c>
    </row>
    <row r="476" spans="14:15" x14ac:dyDescent="0.25">
      <c r="N476">
        <f>IF(AND(Sheet2!$K476=$B$1,Sheet2!$L476=1),Sheet2!$I476+Sheet2!$M476,IF(Sheet2!$K476=$B$1,Sheet2!$M476,0))</f>
        <v>0</v>
      </c>
      <c r="O476">
        <f>IF(AND(Sheet2!$K476=$B$2,Sheet2!$L476=1),Sheet2!$J476+Sheet2!$M476,IF(Sheet2!$K476=$B$2,Sheet2!$M476,0))</f>
        <v>0</v>
      </c>
    </row>
    <row r="477" spans="14:15" x14ac:dyDescent="0.25">
      <c r="N477">
        <f>IF(AND(Sheet2!$K477=$B$1,Sheet2!$L477=1),Sheet2!$I477+Sheet2!$M477,IF(Sheet2!$K477=$B$1,Sheet2!$M477,0))</f>
        <v>0</v>
      </c>
      <c r="O477">
        <f>IF(AND(Sheet2!$K477=$B$2,Sheet2!$L477=1),Sheet2!$J477+Sheet2!$M477,IF(Sheet2!$K477=$B$2,Sheet2!$M477,0))</f>
        <v>0</v>
      </c>
    </row>
    <row r="478" spans="14:15" x14ac:dyDescent="0.25">
      <c r="N478">
        <f>IF(AND(Sheet2!$K478=$B$1,Sheet2!$L478=1),Sheet2!$I478+Sheet2!$M478,IF(Sheet2!$K478=$B$1,Sheet2!$M478,0))</f>
        <v>0</v>
      </c>
      <c r="O478">
        <f>IF(AND(Sheet2!$K478=$B$2,Sheet2!$L478=1),Sheet2!$J478+Sheet2!$M478,IF(Sheet2!$K478=$B$2,Sheet2!$M478,0))</f>
        <v>0</v>
      </c>
    </row>
    <row r="479" spans="14:15" x14ac:dyDescent="0.25">
      <c r="N479">
        <f>IF(AND(Sheet2!$K479=$B$1,Sheet2!$L479=1),Sheet2!$I479+Sheet2!$M479,IF(Sheet2!$K479=$B$1,Sheet2!$M479,0))</f>
        <v>0</v>
      </c>
      <c r="O479">
        <f>IF(AND(Sheet2!$K479=$B$2,Sheet2!$L479=1),Sheet2!$J479+Sheet2!$M479,IF(Sheet2!$K479=$B$2,Sheet2!$M479,0))</f>
        <v>0</v>
      </c>
    </row>
    <row r="480" spans="14:15" x14ac:dyDescent="0.25">
      <c r="N480">
        <f>IF(AND(Sheet2!$K480=$B$1,Sheet2!$L480=1),Sheet2!$I480+Sheet2!$M480,IF(Sheet2!$K480=$B$1,Sheet2!$M480,0))</f>
        <v>0</v>
      </c>
      <c r="O480">
        <f>IF(AND(Sheet2!$K480=$B$2,Sheet2!$L480=1),Sheet2!$J480+Sheet2!$M480,IF(Sheet2!$K480=$B$2,Sheet2!$M480,0))</f>
        <v>0</v>
      </c>
    </row>
    <row r="481" spans="14:15" x14ac:dyDescent="0.25">
      <c r="N481">
        <f>IF(AND(Sheet2!$K481=$B$1,Sheet2!$L481=1),Sheet2!$I481+Sheet2!$M481,IF(Sheet2!$K481=$B$1,Sheet2!$M481,0))</f>
        <v>0</v>
      </c>
      <c r="O481">
        <f>IF(AND(Sheet2!$K481=$B$2,Sheet2!$L481=1),Sheet2!$J481+Sheet2!$M481,IF(Sheet2!$K481=$B$2,Sheet2!$M481,0))</f>
        <v>0</v>
      </c>
    </row>
    <row r="482" spans="14:15" x14ac:dyDescent="0.25">
      <c r="N482">
        <f>IF(AND(Sheet2!$K482=$B$1,Sheet2!$L482=1),Sheet2!$I482+Sheet2!$M482,IF(Sheet2!$K482=$B$1,Sheet2!$M482,0))</f>
        <v>0</v>
      </c>
      <c r="O482">
        <f>IF(AND(Sheet2!$K482=$B$2,Sheet2!$L482=1),Sheet2!$J482+Sheet2!$M482,IF(Sheet2!$K482=$B$2,Sheet2!$M482,0))</f>
        <v>0</v>
      </c>
    </row>
    <row r="483" spans="14:15" x14ac:dyDescent="0.25">
      <c r="N483">
        <f>IF(AND(Sheet2!$K483=$B$1,Sheet2!$L483=1),Sheet2!$I483+Sheet2!$M483,IF(Sheet2!$K483=$B$1,Sheet2!$M483,0))</f>
        <v>0</v>
      </c>
      <c r="O483">
        <f>IF(AND(Sheet2!$K483=$B$2,Sheet2!$L483=1),Sheet2!$J483+Sheet2!$M483,IF(Sheet2!$K483=$B$2,Sheet2!$M483,0))</f>
        <v>0</v>
      </c>
    </row>
    <row r="484" spans="14:15" x14ac:dyDescent="0.25">
      <c r="N484">
        <f>IF(AND(Sheet2!$K484=$B$1,Sheet2!$L484=1),Sheet2!$I484+Sheet2!$M484,IF(Sheet2!$K484=$B$1,Sheet2!$M484,0))</f>
        <v>0</v>
      </c>
      <c r="O484">
        <f>IF(AND(Sheet2!$K484=$B$2,Sheet2!$L484=1),Sheet2!$J484+Sheet2!$M484,IF(Sheet2!$K484=$B$2,Sheet2!$M484,0))</f>
        <v>0</v>
      </c>
    </row>
    <row r="485" spans="14:15" x14ac:dyDescent="0.25">
      <c r="N485">
        <f>IF(AND(Sheet2!$K485=$B$1,Sheet2!$L485=1),Sheet2!$I485+Sheet2!$M485,IF(Sheet2!$K485=$B$1,Sheet2!$M485,0))</f>
        <v>0</v>
      </c>
      <c r="O485">
        <f>IF(AND(Sheet2!$K485=$B$2,Sheet2!$L485=1),Sheet2!$J485+Sheet2!$M485,IF(Sheet2!$K485=$B$2,Sheet2!$M485,0))</f>
        <v>0</v>
      </c>
    </row>
    <row r="486" spans="14:15" x14ac:dyDescent="0.25">
      <c r="N486">
        <f>IF(AND(Sheet2!$K486=$B$1,Sheet2!$L486=1),Sheet2!$I486+Sheet2!$M486,IF(Sheet2!$K486=$B$1,Sheet2!$M486,0))</f>
        <v>0</v>
      </c>
      <c r="O486">
        <f>IF(AND(Sheet2!$K486=$B$2,Sheet2!$L486=1),Sheet2!$J486+Sheet2!$M486,IF(Sheet2!$K486=$B$2,Sheet2!$M486,0))</f>
        <v>0</v>
      </c>
    </row>
    <row r="487" spans="14:15" x14ac:dyDescent="0.25">
      <c r="N487">
        <f>IF(AND(Sheet2!$K487=$B$1,Sheet2!$L487=1),Sheet2!$I487+Sheet2!$M487,IF(Sheet2!$K487=$B$1,Sheet2!$M487,0))</f>
        <v>0</v>
      </c>
      <c r="O487">
        <f>IF(AND(Sheet2!$K487=$B$2,Sheet2!$L487=1),Sheet2!$J487+Sheet2!$M487,IF(Sheet2!$K487=$B$2,Sheet2!$M487,0))</f>
        <v>0</v>
      </c>
    </row>
    <row r="488" spans="14:15" x14ac:dyDescent="0.25">
      <c r="N488">
        <f>IF(AND(Sheet2!$K488=$B$1,Sheet2!$L488=1),Sheet2!$I488+Sheet2!$M488,IF(Sheet2!$K488=$B$1,Sheet2!$M488,0))</f>
        <v>0</v>
      </c>
      <c r="O488">
        <f>IF(AND(Sheet2!$K488=$B$2,Sheet2!$L488=1),Sheet2!$J488+Sheet2!$M488,IF(Sheet2!$K488=$B$2,Sheet2!$M488,0))</f>
        <v>0</v>
      </c>
    </row>
    <row r="489" spans="14:15" x14ac:dyDescent="0.25">
      <c r="N489">
        <f>IF(AND(Sheet2!$K489=$B$1,Sheet2!$L489=1),Sheet2!$I489+Sheet2!$M489,IF(Sheet2!$K489=$B$1,Sheet2!$M489,0))</f>
        <v>0</v>
      </c>
      <c r="O489">
        <f>IF(AND(Sheet2!$K489=$B$2,Sheet2!$L489=1),Sheet2!$J489+Sheet2!$M489,IF(Sheet2!$K489=$B$2,Sheet2!$M489,0))</f>
        <v>0</v>
      </c>
    </row>
    <row r="490" spans="14:15" x14ac:dyDescent="0.25">
      <c r="N490">
        <f>IF(AND(Sheet2!$K490=$B$1,Sheet2!$L490=1),Sheet2!$I490+Sheet2!$M490,IF(Sheet2!$K490=$B$1,Sheet2!$M490,0))</f>
        <v>0</v>
      </c>
      <c r="O490">
        <f>IF(AND(Sheet2!$K490=$B$2,Sheet2!$L490=1),Sheet2!$J490+Sheet2!$M490,IF(Sheet2!$K490=$B$2,Sheet2!$M490,0))</f>
        <v>0</v>
      </c>
    </row>
    <row r="491" spans="14:15" x14ac:dyDescent="0.25">
      <c r="N491">
        <f>IF(AND(Sheet2!$K491=$B$1,Sheet2!$L491=1),Sheet2!$I491+Sheet2!$M491,IF(Sheet2!$K491=$B$1,Sheet2!$M491,0))</f>
        <v>0</v>
      </c>
      <c r="O491">
        <f>IF(AND(Sheet2!$K491=$B$2,Sheet2!$L491=1),Sheet2!$J491+Sheet2!$M491,IF(Sheet2!$K491=$B$2,Sheet2!$M491,0))</f>
        <v>0</v>
      </c>
    </row>
    <row r="492" spans="14:15" x14ac:dyDescent="0.25">
      <c r="N492">
        <f>IF(AND(Sheet2!$K492=$B$1,Sheet2!$L492=1),Sheet2!$I492+Sheet2!$M492,IF(Sheet2!$K492=$B$1,Sheet2!$M492,0))</f>
        <v>0</v>
      </c>
      <c r="O492">
        <f>IF(AND(Sheet2!$K492=$B$2,Sheet2!$L492=1),Sheet2!$J492+Sheet2!$M492,IF(Sheet2!$K492=$B$2,Sheet2!$M492,0))</f>
        <v>0</v>
      </c>
    </row>
    <row r="493" spans="14:15" x14ac:dyDescent="0.25">
      <c r="N493">
        <f>IF(AND(Sheet2!$K493=$B$1,Sheet2!$L493=1),Sheet2!$I493+Sheet2!$M493,IF(Sheet2!$K493=$B$1,Sheet2!$M493,0))</f>
        <v>0</v>
      </c>
      <c r="O493">
        <f>IF(AND(Sheet2!$K493=$B$2,Sheet2!$L493=1),Sheet2!$J493+Sheet2!$M493,IF(Sheet2!$K493=$B$2,Sheet2!$M493,0))</f>
        <v>0</v>
      </c>
    </row>
    <row r="494" spans="14:15" x14ac:dyDescent="0.25">
      <c r="N494">
        <f>IF(AND(Sheet2!$K494=$B$1,Sheet2!$L494=1),Sheet2!$I494+Sheet2!$M494,IF(Sheet2!$K494=$B$1,Sheet2!$M494,0))</f>
        <v>0</v>
      </c>
      <c r="O494">
        <f>IF(AND(Sheet2!$K494=$B$2,Sheet2!$L494=1),Sheet2!$J494+Sheet2!$M494,IF(Sheet2!$K494=$B$2,Sheet2!$M494,0))</f>
        <v>0</v>
      </c>
    </row>
    <row r="495" spans="14:15" x14ac:dyDescent="0.25">
      <c r="N495">
        <f>IF(AND(Sheet2!$K495=$B$1,Sheet2!$L495=1),Sheet2!$I495+Sheet2!$M495,IF(Sheet2!$K495=$B$1,Sheet2!$M495,0))</f>
        <v>0</v>
      </c>
      <c r="O495">
        <f>IF(AND(Sheet2!$K495=$B$2,Sheet2!$L495=1),Sheet2!$J495+Sheet2!$M495,IF(Sheet2!$K495=$B$2,Sheet2!$M495,0))</f>
        <v>0</v>
      </c>
    </row>
    <row r="496" spans="14:15" x14ac:dyDescent="0.25">
      <c r="N496">
        <f>IF(AND(Sheet2!$K496=$B$1,Sheet2!$L496=1),Sheet2!$I496+Sheet2!$M496,IF(Sheet2!$K496=$B$1,Sheet2!$M496,0))</f>
        <v>0</v>
      </c>
      <c r="O496">
        <f>IF(AND(Sheet2!$K496=$B$2,Sheet2!$L496=1),Sheet2!$J496+Sheet2!$M496,IF(Sheet2!$K496=$B$2,Sheet2!$M496,0))</f>
        <v>0</v>
      </c>
    </row>
    <row r="497" spans="14:15" x14ac:dyDescent="0.25">
      <c r="N497">
        <f>IF(AND(Sheet2!$K497=$B$1,Sheet2!$L497=1),Sheet2!$I497+Sheet2!$M497,IF(Sheet2!$K497=$B$1,Sheet2!$M497,0))</f>
        <v>0</v>
      </c>
      <c r="O497">
        <f>IF(AND(Sheet2!$K497=$B$2,Sheet2!$L497=1),Sheet2!$J497+Sheet2!$M497,IF(Sheet2!$K497=$B$2,Sheet2!$M497,0))</f>
        <v>0</v>
      </c>
    </row>
    <row r="498" spans="14:15" x14ac:dyDescent="0.25">
      <c r="N498">
        <f>IF(AND(Sheet2!$K498=$B$1,Sheet2!$L498=1),Sheet2!$I498+Sheet2!$M498,IF(Sheet2!$K498=$B$1,Sheet2!$M498,0))</f>
        <v>0</v>
      </c>
      <c r="O498">
        <f>IF(AND(Sheet2!$K498=$B$2,Sheet2!$L498=1),Sheet2!$J498+Sheet2!$M498,IF(Sheet2!$K498=$B$2,Sheet2!$M498,0))</f>
        <v>0</v>
      </c>
    </row>
    <row r="499" spans="14:15" x14ac:dyDescent="0.25">
      <c r="N499">
        <f>IF(AND(Sheet2!$K499=$B$1,Sheet2!$L499=1),Sheet2!$I499+Sheet2!$M499,IF(Sheet2!$K499=$B$1,Sheet2!$M499,0))</f>
        <v>0</v>
      </c>
      <c r="O499">
        <f>IF(AND(Sheet2!$K499=$B$2,Sheet2!$L499=1),Sheet2!$J499+Sheet2!$M499,IF(Sheet2!$K499=$B$2,Sheet2!$M499,0))</f>
        <v>0</v>
      </c>
    </row>
    <row r="500" spans="14:15" x14ac:dyDescent="0.25">
      <c r="N500">
        <f>IF(AND(Sheet2!$K500=$B$1,Sheet2!$L500=1),Sheet2!$I500+Sheet2!$M500,IF(Sheet2!$K500=$B$1,Sheet2!$M500,0))</f>
        <v>0</v>
      </c>
      <c r="O500">
        <f>IF(AND(Sheet2!$K500=$B$2,Sheet2!$L500=1),Sheet2!$J500+Sheet2!$M500,IF(Sheet2!$K500=$B$2,Sheet2!$M500,0))</f>
        <v>0</v>
      </c>
    </row>
    <row r="501" spans="14:15" x14ac:dyDescent="0.25">
      <c r="N501">
        <f>IF(AND(Sheet2!$K501=$B$1,Sheet2!$L501=1),Sheet2!$I501+Sheet2!$M501,IF(Sheet2!$K501=$B$1,Sheet2!$M501,0))</f>
        <v>0</v>
      </c>
      <c r="O501">
        <f>IF(AND(Sheet2!$K501=$B$2,Sheet2!$L501=1),Sheet2!$J501+Sheet2!$M501,IF(Sheet2!$K501=$B$2,Sheet2!$M501,0))</f>
        <v>0</v>
      </c>
    </row>
    <row r="502" spans="14:15" x14ac:dyDescent="0.25">
      <c r="N502">
        <f>IF(AND(Sheet2!$K502=$B$1,Sheet2!$L502=1),Sheet2!$I502+Sheet2!$M502,IF(Sheet2!$K502=$B$1,Sheet2!$M502,0))</f>
        <v>0</v>
      </c>
      <c r="O502">
        <f>IF(AND(Sheet2!$K502=$B$2,Sheet2!$L502=1),Sheet2!$J502+Sheet2!$M502,IF(Sheet2!$K502=$B$2,Sheet2!$M502,0))</f>
        <v>0</v>
      </c>
    </row>
    <row r="503" spans="14:15" x14ac:dyDescent="0.25">
      <c r="N503">
        <f>IF(AND(Sheet2!$K503=$B$1,Sheet2!$L503=1),Sheet2!$I503+Sheet2!$M503,IF(Sheet2!$K503=$B$1,Sheet2!$M503,0))</f>
        <v>0</v>
      </c>
      <c r="O503">
        <f>IF(AND(Sheet2!$K503=$B$2,Sheet2!$L503=1),Sheet2!$J503+Sheet2!$M503,IF(Sheet2!$K503=$B$2,Sheet2!$M503,0))</f>
        <v>0</v>
      </c>
    </row>
    <row r="504" spans="14:15" x14ac:dyDescent="0.25">
      <c r="N504">
        <f>IF(AND(Sheet2!$K504=$B$1,Sheet2!$L504=1),Sheet2!$I504+Sheet2!$M504,IF(Sheet2!$K504=$B$1,Sheet2!$M504,0))</f>
        <v>0</v>
      </c>
      <c r="O504">
        <f>IF(AND(Sheet2!$K504=$B$2,Sheet2!$L504=1),Sheet2!$J504+Sheet2!$M504,IF(Sheet2!$K504=$B$2,Sheet2!$M504,0))</f>
        <v>0</v>
      </c>
    </row>
    <row r="505" spans="14:15" x14ac:dyDescent="0.25">
      <c r="N505">
        <f>IF(AND(Sheet2!$K505=$B$1,Sheet2!$L505=1),Sheet2!$I505+Sheet2!$M505,IF(Sheet2!$K505=$B$1,Sheet2!$M505,0))</f>
        <v>0</v>
      </c>
      <c r="O505">
        <f>IF(AND(Sheet2!$K505=$B$2,Sheet2!$L505=1),Sheet2!$J505+Sheet2!$M505,IF(Sheet2!$K505=$B$2,Sheet2!$M505,0))</f>
        <v>0</v>
      </c>
    </row>
    <row r="506" spans="14:15" x14ac:dyDescent="0.25">
      <c r="N506">
        <f>IF(AND(Sheet2!$K506=$B$1,Sheet2!$L506=1),Sheet2!$I506+Sheet2!$M506,IF(Sheet2!$K506=$B$1,Sheet2!$M506,0))</f>
        <v>0</v>
      </c>
      <c r="O506">
        <f>IF(AND(Sheet2!$K506=$B$2,Sheet2!$L506=1),Sheet2!$J506+Sheet2!$M506,IF(Sheet2!$K506=$B$2,Sheet2!$M506,0))</f>
        <v>0</v>
      </c>
    </row>
    <row r="507" spans="14:15" x14ac:dyDescent="0.25">
      <c r="N507">
        <f>IF(AND(Sheet2!$K507=$B$1,Sheet2!$L507=1),Sheet2!$I507+Sheet2!$M507,IF(Sheet2!$K507=$B$1,Sheet2!$M507,0))</f>
        <v>0</v>
      </c>
      <c r="O507">
        <f>IF(AND(Sheet2!$K507=$B$2,Sheet2!$L507=1),Sheet2!$J507+Sheet2!$M507,IF(Sheet2!$K507=$B$2,Sheet2!$M507,0))</f>
        <v>0</v>
      </c>
    </row>
    <row r="508" spans="14:15" x14ac:dyDescent="0.25">
      <c r="N508">
        <f>IF(AND(Sheet2!$K508=$B$1,Sheet2!$L508=1),Sheet2!$I508+Sheet2!$M508,IF(Sheet2!$K508=$B$1,Sheet2!$M508,0))</f>
        <v>0</v>
      </c>
      <c r="O508">
        <f>IF(AND(Sheet2!$K508=$B$2,Sheet2!$L508=1),Sheet2!$J508+Sheet2!$M508,IF(Sheet2!$K508=$B$2,Sheet2!$M508,0))</f>
        <v>0</v>
      </c>
    </row>
    <row r="509" spans="14:15" x14ac:dyDescent="0.25">
      <c r="N509">
        <f>IF(AND(Sheet2!$K509=$B$1,Sheet2!$L509=1),Sheet2!$I509+Sheet2!$M509,IF(Sheet2!$K509=$B$1,Sheet2!$M509,0))</f>
        <v>0</v>
      </c>
      <c r="O509">
        <f>IF(AND(Sheet2!$K509=$B$2,Sheet2!$L509=1),Sheet2!$J509+Sheet2!$M509,IF(Sheet2!$K509=$B$2,Sheet2!$M509,0))</f>
        <v>0</v>
      </c>
    </row>
    <row r="510" spans="14:15" x14ac:dyDescent="0.25">
      <c r="N510">
        <f>IF(AND(Sheet2!$K510=$B$1,Sheet2!$L510=1),Sheet2!$I510+Sheet2!$M510,IF(Sheet2!$K510=$B$1,Sheet2!$M510,0))</f>
        <v>0</v>
      </c>
      <c r="O510">
        <f>IF(AND(Sheet2!$K510=$B$2,Sheet2!$L510=1),Sheet2!$J510+Sheet2!$M510,IF(Sheet2!$K510=$B$2,Sheet2!$M510,0))</f>
        <v>0</v>
      </c>
    </row>
    <row r="511" spans="14:15" x14ac:dyDescent="0.25">
      <c r="N511">
        <f>IF(AND(Sheet2!$K511=$B$1,Sheet2!$L511=1),Sheet2!$I511+Sheet2!$M511,IF(Sheet2!$K511=$B$1,Sheet2!$M511,0))</f>
        <v>0</v>
      </c>
      <c r="O511">
        <f>IF(AND(Sheet2!$K511=$B$2,Sheet2!$L511=1),Sheet2!$J511+Sheet2!$M511,IF(Sheet2!$K511=$B$2,Sheet2!$M511,0))</f>
        <v>0</v>
      </c>
    </row>
    <row r="512" spans="14:15" x14ac:dyDescent="0.25">
      <c r="N512">
        <f>IF(AND(Sheet2!$K512=$B$1,Sheet2!$L512=1),Sheet2!$I512+Sheet2!$M512,IF(Sheet2!$K512=$B$1,Sheet2!$M512,0))</f>
        <v>0</v>
      </c>
      <c r="O512">
        <f>IF(AND(Sheet2!$K512=$B$2,Sheet2!$L512=1),Sheet2!$J512+Sheet2!$M512,IF(Sheet2!$K512=$B$2,Sheet2!$M512,0))</f>
        <v>0</v>
      </c>
    </row>
    <row r="513" spans="14:15" x14ac:dyDescent="0.25">
      <c r="N513">
        <f>IF(AND(Sheet2!$K513=$B$1,Sheet2!$L513=1),Sheet2!$I513+Sheet2!$M513,IF(Sheet2!$K513=$B$1,Sheet2!$M513,0))</f>
        <v>0</v>
      </c>
      <c r="O513">
        <f>IF(AND(Sheet2!$K513=$B$2,Sheet2!$L513=1),Sheet2!$J513+Sheet2!$M513,IF(Sheet2!$K513=$B$2,Sheet2!$M513,0))</f>
        <v>0</v>
      </c>
    </row>
    <row r="514" spans="14:15" x14ac:dyDescent="0.25">
      <c r="N514">
        <f>IF(AND(Sheet2!$K514=$B$1,Sheet2!$L514=1),Sheet2!$I514+Sheet2!$M514,IF(Sheet2!$K514=$B$1,Sheet2!$M514,0))</f>
        <v>0</v>
      </c>
      <c r="O514">
        <f>IF(AND(Sheet2!$K514=$B$2,Sheet2!$L514=1),Sheet2!$J514+Sheet2!$M514,IF(Sheet2!$K514=$B$2,Sheet2!$M514,0))</f>
        <v>0</v>
      </c>
    </row>
    <row r="515" spans="14:15" x14ac:dyDescent="0.25">
      <c r="N515">
        <f>IF(AND(Sheet2!$K515=$B$1,Sheet2!$L515=1),Sheet2!$I515+Sheet2!$M515,IF(Sheet2!$K515=$B$1,Sheet2!$M515,0))</f>
        <v>0</v>
      </c>
      <c r="O515">
        <f>IF(AND(Sheet2!$K515=$B$2,Sheet2!$L515=1),Sheet2!$J515+Sheet2!$M515,IF(Sheet2!$K515=$B$2,Sheet2!$M515,0))</f>
        <v>0</v>
      </c>
    </row>
    <row r="516" spans="14:15" x14ac:dyDescent="0.25">
      <c r="N516">
        <f>IF(AND(Sheet2!$K516=$B$1,Sheet2!$L516=1),Sheet2!$I516+Sheet2!$M516,IF(Sheet2!$K516=$B$1,Sheet2!$M516,0))</f>
        <v>0</v>
      </c>
      <c r="O516">
        <f>IF(AND(Sheet2!$K516=$B$2,Sheet2!$L516=1),Sheet2!$J516+Sheet2!$M516,IF(Sheet2!$K516=$B$2,Sheet2!$M516,0))</f>
        <v>0</v>
      </c>
    </row>
    <row r="517" spans="14:15" x14ac:dyDescent="0.25">
      <c r="N517">
        <f>IF(AND(Sheet2!$K517=$B$1,Sheet2!$L517=1),Sheet2!$I517+Sheet2!$M517,IF(Sheet2!$K517=$B$1,Sheet2!$M517,0))</f>
        <v>0</v>
      </c>
      <c r="O517">
        <f>IF(AND(Sheet2!$K517=$B$2,Sheet2!$L517=1),Sheet2!$J517+Sheet2!$M517,IF(Sheet2!$K517=$B$2,Sheet2!$M517,0))</f>
        <v>0</v>
      </c>
    </row>
    <row r="518" spans="14:15" x14ac:dyDescent="0.25">
      <c r="N518">
        <f>IF(AND(Sheet2!$K518=$B$1,Sheet2!$L518=1),Sheet2!$I518+Sheet2!$M518,IF(Sheet2!$K518=$B$1,Sheet2!$M518,0))</f>
        <v>0</v>
      </c>
      <c r="O518">
        <f>IF(AND(Sheet2!$K518=$B$2,Sheet2!$L518=1),Sheet2!$J518+Sheet2!$M518,IF(Sheet2!$K518=$B$2,Sheet2!$M518,0))</f>
        <v>0</v>
      </c>
    </row>
    <row r="519" spans="14:15" x14ac:dyDescent="0.25">
      <c r="N519">
        <f>IF(AND(Sheet2!$K519=$B$1,Sheet2!$L519=1),Sheet2!$I519+Sheet2!$M519,IF(Sheet2!$K519=$B$1,Sheet2!$M519,0))</f>
        <v>0</v>
      </c>
      <c r="O519">
        <f>IF(AND(Sheet2!$K519=$B$2,Sheet2!$L519=1),Sheet2!$J519+Sheet2!$M519,IF(Sheet2!$K519=$B$2,Sheet2!$M519,0))</f>
        <v>0</v>
      </c>
    </row>
    <row r="520" spans="14:15" x14ac:dyDescent="0.25">
      <c r="N520">
        <f>IF(AND(Sheet2!$K520=$B$1,Sheet2!$L520=1),Sheet2!$I520+Sheet2!$M520,IF(Sheet2!$K520=$B$1,Sheet2!$M520,0))</f>
        <v>0</v>
      </c>
      <c r="O520">
        <f>IF(AND(Sheet2!$K520=$B$2,Sheet2!$L520=1),Sheet2!$J520+Sheet2!$M520,IF(Sheet2!$K520=$B$2,Sheet2!$M520,0))</f>
        <v>0</v>
      </c>
    </row>
    <row r="521" spans="14:15" x14ac:dyDescent="0.25">
      <c r="N521">
        <f>IF(AND(Sheet2!$K521=$B$1,Sheet2!$L521=1),Sheet2!$I521+Sheet2!$M521,IF(Sheet2!$K521=$B$1,Sheet2!$M521,0))</f>
        <v>0</v>
      </c>
      <c r="O521">
        <f>IF(AND(Sheet2!$K521=$B$2,Sheet2!$L521=1),Sheet2!$J521+Sheet2!$M521,IF(Sheet2!$K521=$B$2,Sheet2!$M521,0))</f>
        <v>0</v>
      </c>
    </row>
    <row r="522" spans="14:15" x14ac:dyDescent="0.25">
      <c r="N522">
        <f>IF(AND(Sheet2!$K522=$B$1,Sheet2!$L522=1),Sheet2!$I522+Sheet2!$M522,IF(Sheet2!$K522=$B$1,Sheet2!$M522,0))</f>
        <v>0</v>
      </c>
      <c r="O522">
        <f>IF(AND(Sheet2!$K522=$B$2,Sheet2!$L522=1),Sheet2!$J522+Sheet2!$M522,IF(Sheet2!$K522=$B$2,Sheet2!$M522,0))</f>
        <v>0</v>
      </c>
    </row>
    <row r="523" spans="14:15" x14ac:dyDescent="0.25">
      <c r="N523">
        <f>IF(AND(Sheet2!$K523=$B$1,Sheet2!$L523=1),Sheet2!$I523+Sheet2!$M523,IF(Sheet2!$K523=$B$1,Sheet2!$M523,0))</f>
        <v>0</v>
      </c>
      <c r="O523">
        <f>IF(AND(Sheet2!$K523=$B$2,Sheet2!$L523=1),Sheet2!$J523+Sheet2!$M523,IF(Sheet2!$K523=$B$2,Sheet2!$M523,0))</f>
        <v>0</v>
      </c>
    </row>
    <row r="524" spans="14:15" x14ac:dyDescent="0.25">
      <c r="N524">
        <f>IF(AND(Sheet2!$K524=$B$1,Sheet2!$L524=1),Sheet2!$I524+Sheet2!$M524,IF(Sheet2!$K524=$B$1,Sheet2!$M524,0))</f>
        <v>0</v>
      </c>
      <c r="O524">
        <f>IF(AND(Sheet2!$K524=$B$2,Sheet2!$L524=1),Sheet2!$J524+Sheet2!$M524,IF(Sheet2!$K524=$B$2,Sheet2!$M524,0))</f>
        <v>0</v>
      </c>
    </row>
    <row r="525" spans="14:15" x14ac:dyDescent="0.25">
      <c r="N525">
        <f>IF(AND(Sheet2!$K525=$B$1,Sheet2!$L525=1),Sheet2!$I525+Sheet2!$M525,IF(Sheet2!$K525=$B$1,Sheet2!$M525,0))</f>
        <v>0</v>
      </c>
      <c r="O525">
        <f>IF(AND(Sheet2!$K525=$B$2,Sheet2!$L525=1),Sheet2!$J525+Sheet2!$M525,IF(Sheet2!$K525=$B$2,Sheet2!$M525,0))</f>
        <v>0</v>
      </c>
    </row>
    <row r="526" spans="14:15" x14ac:dyDescent="0.25">
      <c r="N526">
        <f>IF(AND(Sheet2!$K526=$B$1,Sheet2!$L526=1),Sheet2!$I526+Sheet2!$M526,IF(Sheet2!$K526=$B$1,Sheet2!$M526,0))</f>
        <v>0</v>
      </c>
      <c r="O526">
        <f>IF(AND(Sheet2!$K526=$B$2,Sheet2!$L526=1),Sheet2!$J526+Sheet2!$M526,IF(Sheet2!$K526=$B$2,Sheet2!$M526,0))</f>
        <v>0</v>
      </c>
    </row>
    <row r="527" spans="14:15" x14ac:dyDescent="0.25">
      <c r="N527">
        <f>IF(AND(Sheet2!$K527=$B$1,Sheet2!$L527=1),Sheet2!$I527+Sheet2!$M527,IF(Sheet2!$K527=$B$1,Sheet2!$M527,0))</f>
        <v>0</v>
      </c>
      <c r="O527">
        <f>IF(AND(Sheet2!$K527=$B$2,Sheet2!$L527=1),Sheet2!$J527+Sheet2!$M527,IF(Sheet2!$K527=$B$2,Sheet2!$M527,0))</f>
        <v>0</v>
      </c>
    </row>
    <row r="528" spans="14:15" x14ac:dyDescent="0.25">
      <c r="N528">
        <f>IF(AND(Sheet2!$K528=$B$1,Sheet2!$L528=1),Sheet2!$I528+Sheet2!$M528,IF(Sheet2!$K528=$B$1,Sheet2!$M528,0))</f>
        <v>0</v>
      </c>
      <c r="O528">
        <f>IF(AND(Sheet2!$K528=$B$2,Sheet2!$L528=1),Sheet2!$J528+Sheet2!$M528,IF(Sheet2!$K528=$B$2,Sheet2!$M528,0))</f>
        <v>0</v>
      </c>
    </row>
    <row r="529" spans="14:15" x14ac:dyDescent="0.25">
      <c r="N529">
        <f>IF(AND(Sheet2!$K529=$B$1,Sheet2!$L529=1),Sheet2!$I529+Sheet2!$M529,IF(Sheet2!$K529=$B$1,Sheet2!$M529,0))</f>
        <v>0</v>
      </c>
      <c r="O529">
        <f>IF(AND(Sheet2!$K529=$B$2,Sheet2!$L529=1),Sheet2!$J529+Sheet2!$M529,IF(Sheet2!$K529=$B$2,Sheet2!$M529,0))</f>
        <v>0</v>
      </c>
    </row>
    <row r="530" spans="14:15" x14ac:dyDescent="0.25">
      <c r="N530">
        <f>IF(AND(Sheet2!$K530=$B$1,Sheet2!$L530=1),Sheet2!$I530+Sheet2!$M530,IF(Sheet2!$K530=$B$1,Sheet2!$M530,0))</f>
        <v>0</v>
      </c>
      <c r="O530">
        <f>IF(AND(Sheet2!$K530=$B$2,Sheet2!$L530=1),Sheet2!$J530+Sheet2!$M530,IF(Sheet2!$K530=$B$2,Sheet2!$M530,0))</f>
        <v>0</v>
      </c>
    </row>
    <row r="531" spans="14:15" x14ac:dyDescent="0.25">
      <c r="N531">
        <f>IF(AND(Sheet2!$K531=$B$1,Sheet2!$L531=1),Sheet2!$I531+Sheet2!$M531,IF(Sheet2!$K531=$B$1,Sheet2!$M531,0))</f>
        <v>0</v>
      </c>
      <c r="O531">
        <f>IF(AND(Sheet2!$K531=$B$2,Sheet2!$L531=1),Sheet2!$J531+Sheet2!$M531,IF(Sheet2!$K531=$B$2,Sheet2!$M531,0))</f>
        <v>0</v>
      </c>
    </row>
    <row r="532" spans="14:15" x14ac:dyDescent="0.25">
      <c r="N532">
        <f>IF(AND(Sheet2!$K532=$B$1,Sheet2!$L532=1),Sheet2!$I532+Sheet2!$M532,IF(Sheet2!$K532=$B$1,Sheet2!$M532,0))</f>
        <v>0</v>
      </c>
      <c r="O532">
        <f>IF(AND(Sheet2!$K532=$B$2,Sheet2!$L532=1),Sheet2!$J532+Sheet2!$M532,IF(Sheet2!$K532=$B$2,Sheet2!$M532,0))</f>
        <v>0</v>
      </c>
    </row>
    <row r="533" spans="14:15" x14ac:dyDescent="0.25">
      <c r="N533">
        <f>IF(AND(Sheet2!$K533=$B$1,Sheet2!$L533=1),Sheet2!$I533+Sheet2!$M533,IF(Sheet2!$K533=$B$1,Sheet2!$M533,0))</f>
        <v>0</v>
      </c>
      <c r="O533">
        <f>IF(AND(Sheet2!$K533=$B$2,Sheet2!$L533=1),Sheet2!$J533+Sheet2!$M533,IF(Sheet2!$K533=$B$2,Sheet2!$M533,0))</f>
        <v>0</v>
      </c>
    </row>
    <row r="534" spans="14:15" x14ac:dyDescent="0.25">
      <c r="N534">
        <f>IF(AND(Sheet2!$K534=$B$1,Sheet2!$L534=1),Sheet2!$I534+Sheet2!$M534,IF(Sheet2!$K534=$B$1,Sheet2!$M534,0))</f>
        <v>0</v>
      </c>
      <c r="O534">
        <f>IF(AND(Sheet2!$K534=$B$2,Sheet2!$L534=1),Sheet2!$J534+Sheet2!$M534,IF(Sheet2!$K534=$B$2,Sheet2!$M534,0))</f>
        <v>0</v>
      </c>
    </row>
    <row r="535" spans="14:15" x14ac:dyDescent="0.25">
      <c r="N535">
        <f>IF(AND(Sheet2!$K535=$B$1,Sheet2!$L535=1),Sheet2!$I535+Sheet2!$M535,IF(Sheet2!$K535=$B$1,Sheet2!$M535,0))</f>
        <v>0</v>
      </c>
      <c r="O535">
        <f>IF(AND(Sheet2!$K535=$B$2,Sheet2!$L535=1),Sheet2!$J535+Sheet2!$M535,IF(Sheet2!$K535=$B$2,Sheet2!$M535,0))</f>
        <v>0</v>
      </c>
    </row>
    <row r="536" spans="14:15" x14ac:dyDescent="0.25">
      <c r="N536">
        <f>IF(AND(Sheet2!$K536=$B$1,Sheet2!$L536=1),Sheet2!$I536+Sheet2!$M536,IF(Sheet2!$K536=$B$1,Sheet2!$M536,0))</f>
        <v>0</v>
      </c>
      <c r="O536">
        <f>IF(AND(Sheet2!$K536=$B$2,Sheet2!$L536=1),Sheet2!$J536+Sheet2!$M536,IF(Sheet2!$K536=$B$2,Sheet2!$M536,0))</f>
        <v>0</v>
      </c>
    </row>
    <row r="537" spans="14:15" x14ac:dyDescent="0.25">
      <c r="N537">
        <f>IF(AND(Sheet2!$K537=$B$1,Sheet2!$L537=1),Sheet2!$I537+Sheet2!$M537,IF(Sheet2!$K537=$B$1,Sheet2!$M537,0))</f>
        <v>0</v>
      </c>
      <c r="O537">
        <f>IF(AND(Sheet2!$K537=$B$2,Sheet2!$L537=1),Sheet2!$J537+Sheet2!$M537,IF(Sheet2!$K537=$B$2,Sheet2!$M537,0))</f>
        <v>0</v>
      </c>
    </row>
    <row r="538" spans="14:15" x14ac:dyDescent="0.25">
      <c r="N538">
        <f>IF(AND(Sheet2!$K538=$B$1,Sheet2!$L538=1),Sheet2!$I538+Sheet2!$M538,IF(Sheet2!$K538=$B$1,Sheet2!$M538,0))</f>
        <v>0</v>
      </c>
      <c r="O538">
        <f>IF(AND(Sheet2!$K538=$B$2,Sheet2!$L538=1),Sheet2!$J538+Sheet2!$M538,IF(Sheet2!$K538=$B$2,Sheet2!$M538,0))</f>
        <v>0</v>
      </c>
    </row>
    <row r="539" spans="14:15" x14ac:dyDescent="0.25">
      <c r="N539">
        <f>IF(AND(Sheet2!$K539=$B$1,Sheet2!$L539=1),Sheet2!$I539+Sheet2!$M539,IF(Sheet2!$K539=$B$1,Sheet2!$M539,0))</f>
        <v>0</v>
      </c>
      <c r="O539">
        <f>IF(AND(Sheet2!$K539=$B$2,Sheet2!$L539=1),Sheet2!$J539+Sheet2!$M539,IF(Sheet2!$K539=$B$2,Sheet2!$M539,0))</f>
        <v>0</v>
      </c>
    </row>
    <row r="540" spans="14:15" x14ac:dyDescent="0.25">
      <c r="N540">
        <f>IF(AND(Sheet2!$K540=$B$1,Sheet2!$L540=1),Sheet2!$I540+Sheet2!$M540,IF(Sheet2!$K540=$B$1,Sheet2!$M540,0))</f>
        <v>0</v>
      </c>
      <c r="O540">
        <f>IF(AND(Sheet2!$K540=$B$2,Sheet2!$L540=1),Sheet2!$J540+Sheet2!$M540,IF(Sheet2!$K540=$B$2,Sheet2!$M540,0))</f>
        <v>0</v>
      </c>
    </row>
    <row r="541" spans="14:15" x14ac:dyDescent="0.25">
      <c r="N541">
        <f>IF(AND(Sheet2!$K541=$B$1,Sheet2!$L541=1),Sheet2!$I541+Sheet2!$M541,IF(Sheet2!$K541=$B$1,Sheet2!$M541,0))</f>
        <v>0</v>
      </c>
      <c r="O541">
        <f>IF(AND(Sheet2!$K541=$B$2,Sheet2!$L541=1),Sheet2!$J541+Sheet2!$M541,IF(Sheet2!$K541=$B$2,Sheet2!$M541,0))</f>
        <v>0</v>
      </c>
    </row>
    <row r="542" spans="14:15" x14ac:dyDescent="0.25">
      <c r="N542">
        <f>IF(AND(Sheet2!$K542=$B$1,Sheet2!$L542=1),Sheet2!$I542+Sheet2!$M542,IF(Sheet2!$K542=$B$1,Sheet2!$M542,0))</f>
        <v>0</v>
      </c>
      <c r="O542">
        <f>IF(AND(Sheet2!$K542=$B$2,Sheet2!$L542=1),Sheet2!$J542+Sheet2!$M542,IF(Sheet2!$K542=$B$2,Sheet2!$M542,0))</f>
        <v>0</v>
      </c>
    </row>
    <row r="543" spans="14:15" x14ac:dyDescent="0.25">
      <c r="N543">
        <f>IF(AND(Sheet2!$K543=$B$1,Sheet2!$L543=1),Sheet2!$I543+Sheet2!$M543,IF(Sheet2!$K543=$B$1,Sheet2!$M543,0))</f>
        <v>0</v>
      </c>
      <c r="O543">
        <f>IF(AND(Sheet2!$K543=$B$2,Sheet2!$L543=1),Sheet2!$J543+Sheet2!$M543,IF(Sheet2!$K543=$B$2,Sheet2!$M543,0))</f>
        <v>0</v>
      </c>
    </row>
    <row r="544" spans="14:15" x14ac:dyDescent="0.25">
      <c r="N544">
        <f>IF(AND(Sheet2!$K544=$B$1,Sheet2!$L544=1),Sheet2!$I544+Sheet2!$M544,IF(Sheet2!$K544=$B$1,Sheet2!$M544,0))</f>
        <v>0</v>
      </c>
      <c r="O544">
        <f>IF(AND(Sheet2!$K544=$B$2,Sheet2!$L544=1),Sheet2!$J544+Sheet2!$M544,IF(Sheet2!$K544=$B$2,Sheet2!$M544,0))</f>
        <v>0</v>
      </c>
    </row>
    <row r="545" spans="14:15" x14ac:dyDescent="0.25">
      <c r="N545">
        <f>IF(AND(Sheet2!$K545=$B$1,Sheet2!$L545=1),Sheet2!$I545+Sheet2!$M545,IF(Sheet2!$K545=$B$1,Sheet2!$M545,0))</f>
        <v>0</v>
      </c>
      <c r="O545">
        <f>IF(AND(Sheet2!$K545=$B$2,Sheet2!$L545=1),Sheet2!$J545+Sheet2!$M545,IF(Sheet2!$K545=$B$2,Sheet2!$M545,0))</f>
        <v>0</v>
      </c>
    </row>
    <row r="546" spans="14:15" x14ac:dyDescent="0.25">
      <c r="N546">
        <f>IF(AND(Sheet2!$K546=$B$1,Sheet2!$L546=1),Sheet2!$I546+Sheet2!$M546,IF(Sheet2!$K546=$B$1,Sheet2!$M546,0))</f>
        <v>0</v>
      </c>
      <c r="O546">
        <f>IF(AND(Sheet2!$K546=$B$2,Sheet2!$L546=1),Sheet2!$J546+Sheet2!$M546,IF(Sheet2!$K546=$B$2,Sheet2!$M546,0))</f>
        <v>0</v>
      </c>
    </row>
    <row r="547" spans="14:15" x14ac:dyDescent="0.25">
      <c r="N547">
        <f>IF(AND(Sheet2!$K547=$B$1,Sheet2!$L547=1),Sheet2!$I547+Sheet2!$M547,IF(Sheet2!$K547=$B$1,Sheet2!$M547,0))</f>
        <v>0</v>
      </c>
      <c r="O547">
        <f>IF(AND(Sheet2!$K547=$B$2,Sheet2!$L547=1),Sheet2!$J547+Sheet2!$M547,IF(Sheet2!$K547=$B$2,Sheet2!$M547,0))</f>
        <v>0</v>
      </c>
    </row>
    <row r="548" spans="14:15" x14ac:dyDescent="0.25">
      <c r="N548">
        <f>IF(AND(Sheet2!$K548=$B$1,Sheet2!$L548=1),Sheet2!$I548+Sheet2!$M548,IF(Sheet2!$K548=$B$1,Sheet2!$M548,0))</f>
        <v>0</v>
      </c>
      <c r="O548">
        <f>IF(AND(Sheet2!$K548=$B$2,Sheet2!$L548=1),Sheet2!$J548+Sheet2!$M548,IF(Sheet2!$K548=$B$2,Sheet2!$M548,0))</f>
        <v>0</v>
      </c>
    </row>
    <row r="549" spans="14:15" x14ac:dyDescent="0.25">
      <c r="N549">
        <f>IF(AND(Sheet2!$K549=$B$1,Sheet2!$L549=1),Sheet2!$I549+Sheet2!$M549,IF(Sheet2!$K549=$B$1,Sheet2!$M549,0))</f>
        <v>0</v>
      </c>
      <c r="O549">
        <f>IF(AND(Sheet2!$K549=$B$2,Sheet2!$L549=1),Sheet2!$J549+Sheet2!$M549,IF(Sheet2!$K549=$B$2,Sheet2!$M549,0))</f>
        <v>0</v>
      </c>
    </row>
    <row r="550" spans="14:15" x14ac:dyDescent="0.25">
      <c r="N550">
        <f>IF(AND(Sheet2!$K550=$B$1,Sheet2!$L550=1),Sheet2!$I550+Sheet2!$M550,IF(Sheet2!$K550=$B$1,Sheet2!$M550,0))</f>
        <v>0</v>
      </c>
      <c r="O550">
        <f>IF(AND(Sheet2!$K550=$B$2,Sheet2!$L550=1),Sheet2!$J550+Sheet2!$M550,IF(Sheet2!$K550=$B$2,Sheet2!$M550,0))</f>
        <v>0</v>
      </c>
    </row>
    <row r="551" spans="14:15" x14ac:dyDescent="0.25">
      <c r="N551">
        <f>IF(AND(Sheet2!$K551=$B$1,Sheet2!$L551=1),Sheet2!$I551+Sheet2!$M551,IF(Sheet2!$K551=$B$1,Sheet2!$M551,0))</f>
        <v>0</v>
      </c>
      <c r="O551">
        <f>IF(AND(Sheet2!$K551=$B$2,Sheet2!$L551=1),Sheet2!$J551+Sheet2!$M551,IF(Sheet2!$K551=$B$2,Sheet2!$M551,0))</f>
        <v>0</v>
      </c>
    </row>
    <row r="552" spans="14:15" x14ac:dyDescent="0.25">
      <c r="N552">
        <f>IF(AND(Sheet2!$K552=$B$1,Sheet2!$L552=1),Sheet2!$I552+Sheet2!$M552,IF(Sheet2!$K552=$B$1,Sheet2!$M552,0))</f>
        <v>0</v>
      </c>
      <c r="O552">
        <f>IF(AND(Sheet2!$K552=$B$2,Sheet2!$L552=1),Sheet2!$J552+Sheet2!$M552,IF(Sheet2!$K552=$B$2,Sheet2!$M552,0))</f>
        <v>0</v>
      </c>
    </row>
    <row r="553" spans="14:15" x14ac:dyDescent="0.25">
      <c r="N553">
        <f>IF(AND(Sheet2!$K553=$B$1,Sheet2!$L553=1),Sheet2!$I553+Sheet2!$M553,IF(Sheet2!$K553=$B$1,Sheet2!$M553,0))</f>
        <v>0</v>
      </c>
      <c r="O553">
        <f>IF(AND(Sheet2!$K553=$B$2,Sheet2!$L553=1),Sheet2!$J553+Sheet2!$M553,IF(Sheet2!$K553=$B$2,Sheet2!$M553,0))</f>
        <v>0</v>
      </c>
    </row>
    <row r="554" spans="14:15" x14ac:dyDescent="0.25">
      <c r="N554">
        <f>IF(AND(Sheet2!$K554=$B$1,Sheet2!$L554=1),Sheet2!$I554+Sheet2!$M554,IF(Sheet2!$K554=$B$1,Sheet2!$M554,0))</f>
        <v>0</v>
      </c>
      <c r="O554">
        <f>IF(AND(Sheet2!$K554=$B$2,Sheet2!$L554=1),Sheet2!$J554+Sheet2!$M554,IF(Sheet2!$K554=$B$2,Sheet2!$M554,0))</f>
        <v>0</v>
      </c>
    </row>
    <row r="555" spans="14:15" x14ac:dyDescent="0.25">
      <c r="N555">
        <f>IF(AND(Sheet2!$K555=$B$1,Sheet2!$L555=1),Sheet2!$I555+Sheet2!$M555,IF(Sheet2!$K555=$B$1,Sheet2!$M555,0))</f>
        <v>0</v>
      </c>
      <c r="O555">
        <f>IF(AND(Sheet2!$K555=$B$2,Sheet2!$L555=1),Sheet2!$J555+Sheet2!$M555,IF(Sheet2!$K555=$B$2,Sheet2!$M555,0))</f>
        <v>0</v>
      </c>
    </row>
    <row r="556" spans="14:15" x14ac:dyDescent="0.25">
      <c r="N556">
        <f>IF(AND(Sheet2!$K556=$B$1,Sheet2!$L556=1),Sheet2!$I556+Sheet2!$M556,IF(Sheet2!$K556=$B$1,Sheet2!$M556,0))</f>
        <v>0</v>
      </c>
      <c r="O556">
        <f>IF(AND(Sheet2!$K556=$B$2,Sheet2!$L556=1),Sheet2!$J556+Sheet2!$M556,IF(Sheet2!$K556=$B$2,Sheet2!$M556,0))</f>
        <v>0</v>
      </c>
    </row>
    <row r="557" spans="14:15" x14ac:dyDescent="0.25">
      <c r="N557">
        <f>IF(AND(Sheet2!$K557=$B$1,Sheet2!$L557=1),Sheet2!$I557+Sheet2!$M557,IF(Sheet2!$K557=$B$1,Sheet2!$M557,0))</f>
        <v>0</v>
      </c>
      <c r="O557">
        <f>IF(AND(Sheet2!$K557=$B$2,Sheet2!$L557=1),Sheet2!$J557+Sheet2!$M557,IF(Sheet2!$K557=$B$2,Sheet2!$M557,0))</f>
        <v>0</v>
      </c>
    </row>
    <row r="558" spans="14:15" x14ac:dyDescent="0.25">
      <c r="N558">
        <f>IF(AND(Sheet2!$K558=$B$1,Sheet2!$L558=1),Sheet2!$I558+Sheet2!$M558,IF(Sheet2!$K558=$B$1,Sheet2!$M558,0))</f>
        <v>0</v>
      </c>
      <c r="O558">
        <f>IF(AND(Sheet2!$K558=$B$2,Sheet2!$L558=1),Sheet2!$J558+Sheet2!$M558,IF(Sheet2!$K558=$B$2,Sheet2!$M558,0))</f>
        <v>0</v>
      </c>
    </row>
    <row r="559" spans="14:15" x14ac:dyDescent="0.25">
      <c r="N559">
        <f>IF(AND(Sheet2!$K559=$B$1,Sheet2!$L559=1),Sheet2!$I559+Sheet2!$M559,IF(Sheet2!$K559=$B$1,Sheet2!$M559,0))</f>
        <v>0</v>
      </c>
      <c r="O559">
        <f>IF(AND(Sheet2!$K559=$B$2,Sheet2!$L559=1),Sheet2!$J559+Sheet2!$M559,IF(Sheet2!$K559=$B$2,Sheet2!$M559,0))</f>
        <v>0</v>
      </c>
    </row>
    <row r="560" spans="14:15" x14ac:dyDescent="0.25">
      <c r="N560">
        <f>IF(AND(Sheet2!$K560=$B$1,Sheet2!$L560=1),Sheet2!$I560+Sheet2!$M560,IF(Sheet2!$K560=$B$1,Sheet2!$M560,0))</f>
        <v>0</v>
      </c>
      <c r="O560">
        <f>IF(AND(Sheet2!$K560=$B$2,Sheet2!$L560=1),Sheet2!$J560+Sheet2!$M560,IF(Sheet2!$K560=$B$2,Sheet2!$M560,0))</f>
        <v>0</v>
      </c>
    </row>
    <row r="561" spans="14:15" x14ac:dyDescent="0.25">
      <c r="N561">
        <f>IF(AND(Sheet2!$K561=$B$1,Sheet2!$L561=1),Sheet2!$I561+Sheet2!$M561,IF(Sheet2!$K561=$B$1,Sheet2!$M561,0))</f>
        <v>0</v>
      </c>
      <c r="O561">
        <f>IF(AND(Sheet2!$K561=$B$2,Sheet2!$L561=1),Sheet2!$J561+Sheet2!$M561,IF(Sheet2!$K561=$B$2,Sheet2!$M561,0))</f>
        <v>0</v>
      </c>
    </row>
    <row r="562" spans="14:15" x14ac:dyDescent="0.25">
      <c r="N562">
        <f>IF(AND(Sheet2!$K562=$B$1,Sheet2!$L562=1),Sheet2!$I562+Sheet2!$M562,IF(Sheet2!$K562=$B$1,Sheet2!$M562,0))</f>
        <v>0</v>
      </c>
      <c r="O562">
        <f>IF(AND(Sheet2!$K562=$B$2,Sheet2!$L562=1),Sheet2!$J562+Sheet2!$M562,IF(Sheet2!$K562=$B$2,Sheet2!$M562,0))</f>
        <v>0</v>
      </c>
    </row>
    <row r="563" spans="14:15" x14ac:dyDescent="0.25">
      <c r="N563">
        <f>IF(AND(Sheet2!$K563=$B$1,Sheet2!$L563=1),Sheet2!$I563+Sheet2!$M563,IF(Sheet2!$K563=$B$1,Sheet2!$M563,0))</f>
        <v>0</v>
      </c>
      <c r="O563">
        <f>IF(AND(Sheet2!$K563=$B$2,Sheet2!$L563=1),Sheet2!$J563+Sheet2!$M563,IF(Sheet2!$K563=$B$2,Sheet2!$M563,0))</f>
        <v>0</v>
      </c>
    </row>
    <row r="564" spans="14:15" x14ac:dyDescent="0.25">
      <c r="N564">
        <f>IF(AND(Sheet2!$K564=$B$1,Sheet2!$L564=1),Sheet2!$I564+Sheet2!$M564,IF(Sheet2!$K564=$B$1,Sheet2!$M564,0))</f>
        <v>0</v>
      </c>
      <c r="O564">
        <f>IF(AND(Sheet2!$K564=$B$2,Sheet2!$L564=1),Sheet2!$J564+Sheet2!$M564,IF(Sheet2!$K564=$B$2,Sheet2!$M564,0))</f>
        <v>0</v>
      </c>
    </row>
    <row r="565" spans="14:15" x14ac:dyDescent="0.25">
      <c r="N565">
        <f>IF(AND(Sheet2!$K565=$B$1,Sheet2!$L565=1),Sheet2!$I565+Sheet2!$M565,IF(Sheet2!$K565=$B$1,Sheet2!$M565,0))</f>
        <v>0</v>
      </c>
      <c r="O565">
        <f>IF(AND(Sheet2!$K565=$B$2,Sheet2!$L565=1),Sheet2!$J565+Sheet2!$M565,IF(Sheet2!$K565=$B$2,Sheet2!$M565,0))</f>
        <v>0</v>
      </c>
    </row>
    <row r="566" spans="14:15" x14ac:dyDescent="0.25">
      <c r="N566">
        <f>IF(AND(Sheet2!$K566=$B$1,Sheet2!$L566=1),Sheet2!$I566+Sheet2!$M566,IF(Sheet2!$K566=$B$1,Sheet2!$M566,0))</f>
        <v>0</v>
      </c>
      <c r="O566">
        <f>IF(AND(Sheet2!$K566=$B$2,Sheet2!$L566=1),Sheet2!$J566+Sheet2!$M566,IF(Sheet2!$K566=$B$2,Sheet2!$M566,0))</f>
        <v>0</v>
      </c>
    </row>
    <row r="567" spans="14:15" x14ac:dyDescent="0.25">
      <c r="N567">
        <f>IF(AND(Sheet2!$K567=$B$1,Sheet2!$L567=1),Sheet2!$I567+Sheet2!$M567,IF(Sheet2!$K567=$B$1,Sheet2!$M567,0))</f>
        <v>0</v>
      </c>
      <c r="O567">
        <f>IF(AND(Sheet2!$K567=$B$2,Sheet2!$L567=1),Sheet2!$J567+Sheet2!$M567,IF(Sheet2!$K567=$B$2,Sheet2!$M567,0))</f>
        <v>0</v>
      </c>
    </row>
    <row r="568" spans="14:15" x14ac:dyDescent="0.25">
      <c r="N568">
        <f>IF(AND(Sheet2!$K568=$B$1,Sheet2!$L568=1),Sheet2!$I568+Sheet2!$M568,IF(Sheet2!$K568=$B$1,Sheet2!$M568,0))</f>
        <v>0</v>
      </c>
      <c r="O568">
        <f>IF(AND(Sheet2!$K568=$B$2,Sheet2!$L568=1),Sheet2!$J568+Sheet2!$M568,IF(Sheet2!$K568=$B$2,Sheet2!$M568,0))</f>
        <v>0</v>
      </c>
    </row>
    <row r="569" spans="14:15" x14ac:dyDescent="0.25">
      <c r="N569">
        <f>IF(AND(Sheet2!$K569=$B$1,Sheet2!$L569=1),Sheet2!$I569+Sheet2!$M569,IF(Sheet2!$K569=$B$1,Sheet2!$M569,0))</f>
        <v>0</v>
      </c>
      <c r="O569">
        <f>IF(AND(Sheet2!$K569=$B$2,Sheet2!$L569=1),Sheet2!$J569+Sheet2!$M569,IF(Sheet2!$K569=$B$2,Sheet2!$M569,0))</f>
        <v>0</v>
      </c>
    </row>
    <row r="570" spans="14:15" x14ac:dyDescent="0.25">
      <c r="N570">
        <f>IF(AND(Sheet2!$K570=$B$1,Sheet2!$L570=1),Sheet2!$I570+Sheet2!$M570,IF(Sheet2!$K570=$B$1,Sheet2!$M570,0))</f>
        <v>0</v>
      </c>
      <c r="O570">
        <f>IF(AND(Sheet2!$K570=$B$2,Sheet2!$L570=1),Sheet2!$J570+Sheet2!$M570,IF(Sheet2!$K570=$B$2,Sheet2!$M570,0))</f>
        <v>0</v>
      </c>
    </row>
    <row r="571" spans="14:15" x14ac:dyDescent="0.25">
      <c r="N571">
        <f>IF(AND(Sheet2!$K571=$B$1,Sheet2!$L571=1),Sheet2!$I571+Sheet2!$M571,IF(Sheet2!$K571=$B$1,Sheet2!$M571,0))</f>
        <v>0</v>
      </c>
      <c r="O571">
        <f>IF(AND(Sheet2!$K571=$B$2,Sheet2!$L571=1),Sheet2!$J571+Sheet2!$M571,IF(Sheet2!$K571=$B$2,Sheet2!$M571,0))</f>
        <v>0</v>
      </c>
    </row>
    <row r="572" spans="14:15" x14ac:dyDescent="0.25">
      <c r="N572">
        <f>IF(AND(Sheet2!$K572=$B$1,Sheet2!$L572=1),Sheet2!$I572+Sheet2!$M572,IF(Sheet2!$K572=$B$1,Sheet2!$M572,0))</f>
        <v>0</v>
      </c>
      <c r="O572">
        <f>IF(AND(Sheet2!$K572=$B$2,Sheet2!$L572=1),Sheet2!$J572+Sheet2!$M572,IF(Sheet2!$K572=$B$2,Sheet2!$M572,0))</f>
        <v>0</v>
      </c>
    </row>
    <row r="573" spans="14:15" x14ac:dyDescent="0.25">
      <c r="N573">
        <f>IF(AND(Sheet2!$K573=$B$1,Sheet2!$L573=1),Sheet2!$I573+Sheet2!$M573,IF(Sheet2!$K573=$B$1,Sheet2!$M573,0))</f>
        <v>0</v>
      </c>
      <c r="O573">
        <f>IF(AND(Sheet2!$K573=$B$2,Sheet2!$L573=1),Sheet2!$J573+Sheet2!$M573,IF(Sheet2!$K573=$B$2,Sheet2!$M573,0))</f>
        <v>0</v>
      </c>
    </row>
    <row r="574" spans="14:15" x14ac:dyDescent="0.25">
      <c r="N574">
        <f>IF(AND(Sheet2!$K574=$B$1,Sheet2!$L574=1),Sheet2!$I574+Sheet2!$M574,IF(Sheet2!$K574=$B$1,Sheet2!$M574,0))</f>
        <v>0</v>
      </c>
      <c r="O574">
        <f>IF(AND(Sheet2!$K574=$B$2,Sheet2!$L574=1),Sheet2!$J574+Sheet2!$M574,IF(Sheet2!$K574=$B$2,Sheet2!$M574,0))</f>
        <v>0</v>
      </c>
    </row>
    <row r="575" spans="14:15" x14ac:dyDescent="0.25">
      <c r="N575">
        <f>IF(AND(Sheet2!$K575=$B$1,Sheet2!$L575=1),Sheet2!$I575+Sheet2!$M575,IF(Sheet2!$K575=$B$1,Sheet2!$M575,0))</f>
        <v>0</v>
      </c>
      <c r="O575">
        <f>IF(AND(Sheet2!$K575=$B$2,Sheet2!$L575=1),Sheet2!$J575+Sheet2!$M575,IF(Sheet2!$K575=$B$2,Sheet2!$M575,0))</f>
        <v>0</v>
      </c>
    </row>
    <row r="576" spans="14:15" x14ac:dyDescent="0.25">
      <c r="N576">
        <f>IF(AND(Sheet2!$K576=$B$1,Sheet2!$L576=1),Sheet2!$I576+Sheet2!$M576,IF(Sheet2!$K576=$B$1,Sheet2!$M576,0))</f>
        <v>0</v>
      </c>
      <c r="O576">
        <f>IF(AND(Sheet2!$K576=$B$2,Sheet2!$L576=1),Sheet2!$J576+Sheet2!$M576,IF(Sheet2!$K576=$B$2,Sheet2!$M576,0))</f>
        <v>0</v>
      </c>
    </row>
    <row r="577" spans="14:15" x14ac:dyDescent="0.25">
      <c r="N577">
        <f>IF(AND(Sheet2!$K577=$B$1,Sheet2!$L577=1),Sheet2!$I577+Sheet2!$M577,IF(Sheet2!$K577=$B$1,Sheet2!$M577,0))</f>
        <v>0</v>
      </c>
      <c r="O577">
        <f>IF(AND(Sheet2!$K577=$B$2,Sheet2!$L577=1),Sheet2!$J577+Sheet2!$M577,IF(Sheet2!$K577=$B$2,Sheet2!$M577,0))</f>
        <v>0</v>
      </c>
    </row>
    <row r="578" spans="14:15" x14ac:dyDescent="0.25">
      <c r="N578">
        <f>IF(AND(Sheet2!$K578=$B$1,Sheet2!$L578=1),Sheet2!$I578+Sheet2!$M578,IF(Sheet2!$K578=$B$1,Sheet2!$M578,0))</f>
        <v>0</v>
      </c>
      <c r="O578">
        <f>IF(AND(Sheet2!$K578=$B$2,Sheet2!$L578=1),Sheet2!$J578+Sheet2!$M578,IF(Sheet2!$K578=$B$2,Sheet2!$M578,0))</f>
        <v>0</v>
      </c>
    </row>
    <row r="579" spans="14:15" x14ac:dyDescent="0.25">
      <c r="N579">
        <f>IF(AND(Sheet2!$K579=$B$1,Sheet2!$L579=1),Sheet2!$I579+Sheet2!$M579,IF(Sheet2!$K579=$B$1,Sheet2!$M579,0))</f>
        <v>0</v>
      </c>
      <c r="O579">
        <f>IF(AND(Sheet2!$K579=$B$2,Sheet2!$L579=1),Sheet2!$J579+Sheet2!$M579,IF(Sheet2!$K579=$B$2,Sheet2!$M579,0))</f>
        <v>0</v>
      </c>
    </row>
    <row r="580" spans="14:15" x14ac:dyDescent="0.25">
      <c r="N580">
        <f>IF(AND(Sheet2!$K580=$B$1,Sheet2!$L580=1),Sheet2!$I580+Sheet2!$M580,IF(Sheet2!$K580=$B$1,Sheet2!$M580,0))</f>
        <v>0</v>
      </c>
      <c r="O580">
        <f>IF(AND(Sheet2!$K580=$B$2,Sheet2!$L580=1),Sheet2!$J580+Sheet2!$M580,IF(Sheet2!$K580=$B$2,Sheet2!$M580,0))</f>
        <v>0</v>
      </c>
    </row>
    <row r="581" spans="14:15" x14ac:dyDescent="0.25">
      <c r="N581">
        <f>IF(AND(Sheet2!$K581=$B$1,Sheet2!$L581=1),Sheet2!$I581+Sheet2!$M581,IF(Sheet2!$K581=$B$1,Sheet2!$M581,0))</f>
        <v>0</v>
      </c>
      <c r="O581">
        <f>IF(AND(Sheet2!$K581=$B$2,Sheet2!$L581=1),Sheet2!$J581+Sheet2!$M581,IF(Sheet2!$K581=$B$2,Sheet2!$M581,0))</f>
        <v>0</v>
      </c>
    </row>
    <row r="582" spans="14:15" x14ac:dyDescent="0.25">
      <c r="N582">
        <f>IF(AND(Sheet2!$K582=$B$1,Sheet2!$L582=1),Sheet2!$I582+Sheet2!$M582,IF(Sheet2!$K582=$B$1,Sheet2!$M582,0))</f>
        <v>0</v>
      </c>
      <c r="O582">
        <f>IF(AND(Sheet2!$K582=$B$2,Sheet2!$L582=1),Sheet2!$J582+Sheet2!$M582,IF(Sheet2!$K582=$B$2,Sheet2!$M582,0))</f>
        <v>0</v>
      </c>
    </row>
    <row r="583" spans="14:15" x14ac:dyDescent="0.25">
      <c r="N583">
        <f>IF(AND(Sheet2!$K583=$B$1,Sheet2!$L583=1),Sheet2!$I583+Sheet2!$M583,IF(Sheet2!$K583=$B$1,Sheet2!$M583,0))</f>
        <v>0</v>
      </c>
      <c r="O583">
        <f>IF(AND(Sheet2!$K583=$B$2,Sheet2!$L583=1),Sheet2!$J583+Sheet2!$M583,IF(Sheet2!$K583=$B$2,Sheet2!$M583,0))</f>
        <v>0</v>
      </c>
    </row>
    <row r="584" spans="14:15" x14ac:dyDescent="0.25">
      <c r="N584">
        <f>IF(AND(Sheet2!$K584=$B$1,Sheet2!$L584=1),Sheet2!$I584+Sheet2!$M584,IF(Sheet2!$K584=$B$1,Sheet2!$M584,0))</f>
        <v>0</v>
      </c>
      <c r="O584">
        <f>IF(AND(Sheet2!$K584=$B$2,Sheet2!$L584=1),Sheet2!$J584+Sheet2!$M584,IF(Sheet2!$K584=$B$2,Sheet2!$M584,0))</f>
        <v>0</v>
      </c>
    </row>
    <row r="585" spans="14:15" x14ac:dyDescent="0.25">
      <c r="N585">
        <f>IF(AND(Sheet2!$K585=$B$1,Sheet2!$L585=1),Sheet2!$I585+Sheet2!$M585,IF(Sheet2!$K585=$B$1,Sheet2!$M585,0))</f>
        <v>0</v>
      </c>
      <c r="O585">
        <f>IF(AND(Sheet2!$K585=$B$2,Sheet2!$L585=1),Sheet2!$J585+Sheet2!$M585,IF(Sheet2!$K585=$B$2,Sheet2!$M585,0))</f>
        <v>0</v>
      </c>
    </row>
    <row r="586" spans="14:15" x14ac:dyDescent="0.25">
      <c r="N586">
        <f>IF(AND(Sheet2!$K586=$B$1,Sheet2!$L586=1),Sheet2!$I586+Sheet2!$M586,IF(Sheet2!$K586=$B$1,Sheet2!$M586,0))</f>
        <v>0</v>
      </c>
      <c r="O586">
        <f>IF(AND(Sheet2!$K586=$B$2,Sheet2!$L586=1),Sheet2!$J586+Sheet2!$M586,IF(Sheet2!$K586=$B$2,Sheet2!$M586,0))</f>
        <v>0</v>
      </c>
    </row>
    <row r="587" spans="14:15" x14ac:dyDescent="0.25">
      <c r="N587">
        <f>IF(AND(Sheet2!$K587=$B$1,Sheet2!$L587=1),Sheet2!$I587+Sheet2!$M587,IF(Sheet2!$K587=$B$1,Sheet2!$M587,0))</f>
        <v>0</v>
      </c>
      <c r="O587">
        <f>IF(AND(Sheet2!$K587=$B$2,Sheet2!$L587=1),Sheet2!$J587+Sheet2!$M587,IF(Sheet2!$K587=$B$2,Sheet2!$M587,0))</f>
        <v>0</v>
      </c>
    </row>
    <row r="588" spans="14:15" x14ac:dyDescent="0.25">
      <c r="N588">
        <f>IF(AND(Sheet2!$K588=$B$1,Sheet2!$L588=1),Sheet2!$I588+Sheet2!$M588,IF(Sheet2!$K588=$B$1,Sheet2!$M588,0))</f>
        <v>0</v>
      </c>
      <c r="O588">
        <f>IF(AND(Sheet2!$K588=$B$2,Sheet2!$L588=1),Sheet2!$J588+Sheet2!$M588,IF(Sheet2!$K588=$B$2,Sheet2!$M588,0))</f>
        <v>0</v>
      </c>
    </row>
    <row r="589" spans="14:15" x14ac:dyDescent="0.25">
      <c r="N589">
        <f>IF(AND(Sheet2!$K589=$B$1,Sheet2!$L589=1),Sheet2!$I589+Sheet2!$M589,IF(Sheet2!$K589=$B$1,Sheet2!$M589,0))</f>
        <v>0</v>
      </c>
      <c r="O589">
        <f>IF(AND(Sheet2!$K589=$B$2,Sheet2!$L589=1),Sheet2!$J589+Sheet2!$M589,IF(Sheet2!$K589=$B$2,Sheet2!$M589,0))</f>
        <v>0</v>
      </c>
    </row>
    <row r="590" spans="14:15" x14ac:dyDescent="0.25">
      <c r="N590">
        <f>IF(AND(Sheet2!$K590=$B$1,Sheet2!$L590=1),Sheet2!$I590+Sheet2!$M590,IF(Sheet2!$K590=$B$1,Sheet2!$M590,0))</f>
        <v>0</v>
      </c>
      <c r="O590">
        <f>IF(AND(Sheet2!$K590=$B$2,Sheet2!$L590=1),Sheet2!$J590+Sheet2!$M590,IF(Sheet2!$K590=$B$2,Sheet2!$M590,0))</f>
        <v>0</v>
      </c>
    </row>
    <row r="591" spans="14:15" x14ac:dyDescent="0.25">
      <c r="N591">
        <f>IF(AND(Sheet2!$K591=$B$1,Sheet2!$L591=1),Sheet2!$I591+Sheet2!$M591,IF(Sheet2!$K591=$B$1,Sheet2!$M591,0))</f>
        <v>0</v>
      </c>
      <c r="O591">
        <f>IF(AND(Sheet2!$K591=$B$2,Sheet2!$L591=1),Sheet2!$J591+Sheet2!$M591,IF(Sheet2!$K591=$B$2,Sheet2!$M591,0))</f>
        <v>0</v>
      </c>
    </row>
    <row r="592" spans="14:15" x14ac:dyDescent="0.25">
      <c r="N592">
        <f>IF(AND(Sheet2!$K592=$B$1,Sheet2!$L592=1),Sheet2!$I592+Sheet2!$M592,IF(Sheet2!$K592=$B$1,Sheet2!$M592,0))</f>
        <v>0</v>
      </c>
      <c r="O592">
        <f>IF(AND(Sheet2!$K592=$B$2,Sheet2!$L592=1),Sheet2!$J592+Sheet2!$M592,IF(Sheet2!$K592=$B$2,Sheet2!$M592,0))</f>
        <v>0</v>
      </c>
    </row>
    <row r="593" spans="14:15" x14ac:dyDescent="0.25">
      <c r="N593">
        <f>IF(AND(Sheet2!$K593=$B$1,Sheet2!$L593=1),Sheet2!$I593+Sheet2!$M593,IF(Sheet2!$K593=$B$1,Sheet2!$M593,0))</f>
        <v>0</v>
      </c>
      <c r="O593">
        <f>IF(AND(Sheet2!$K593=$B$2,Sheet2!$L593=1),Sheet2!$J593+Sheet2!$M593,IF(Sheet2!$K593=$B$2,Sheet2!$M593,0))</f>
        <v>0</v>
      </c>
    </row>
    <row r="594" spans="14:15" x14ac:dyDescent="0.25">
      <c r="N594">
        <f>IF(AND(Sheet2!$K594=$B$1,Sheet2!$L594=1),Sheet2!$I594+Sheet2!$M594,IF(Sheet2!$K594=$B$1,Sheet2!$M594,0))</f>
        <v>0</v>
      </c>
      <c r="O594">
        <f>IF(AND(Sheet2!$K594=$B$2,Sheet2!$L594=1),Sheet2!$J594+Sheet2!$M594,IF(Sheet2!$K594=$B$2,Sheet2!$M594,0))</f>
        <v>0</v>
      </c>
    </row>
    <row r="595" spans="14:15" x14ac:dyDescent="0.25">
      <c r="N595">
        <f>IF(AND(Sheet2!$K595=$B$1,Sheet2!$L595=1),Sheet2!$I595+Sheet2!$M595,IF(Sheet2!$K595=$B$1,Sheet2!$M595,0))</f>
        <v>0</v>
      </c>
      <c r="O595">
        <f>IF(AND(Sheet2!$K595=$B$2,Sheet2!$L595=1),Sheet2!$J595+Sheet2!$M595,IF(Sheet2!$K595=$B$2,Sheet2!$M595,0))</f>
        <v>0</v>
      </c>
    </row>
    <row r="596" spans="14:15" x14ac:dyDescent="0.25">
      <c r="N596">
        <f>IF(AND(Sheet2!$K596=$B$1,Sheet2!$L596=1),Sheet2!$I596+Sheet2!$M596,IF(Sheet2!$K596=$B$1,Sheet2!$M596,0))</f>
        <v>0</v>
      </c>
      <c r="O596">
        <f>IF(AND(Sheet2!$K596=$B$2,Sheet2!$L596=1),Sheet2!$J596+Sheet2!$M596,IF(Sheet2!$K596=$B$2,Sheet2!$M596,0))</f>
        <v>0</v>
      </c>
    </row>
    <row r="597" spans="14:15" x14ac:dyDescent="0.25">
      <c r="N597">
        <f>IF(AND(Sheet2!$K597=$B$1,Sheet2!$L597=1),Sheet2!$I597+Sheet2!$M597,IF(Sheet2!$K597=$B$1,Sheet2!$M597,0))</f>
        <v>0</v>
      </c>
      <c r="O597">
        <f>IF(AND(Sheet2!$K597=$B$2,Sheet2!$L597=1),Sheet2!$J597+Sheet2!$M597,IF(Sheet2!$K597=$B$2,Sheet2!$M597,0))</f>
        <v>0</v>
      </c>
    </row>
    <row r="598" spans="14:15" x14ac:dyDescent="0.25">
      <c r="N598">
        <f>IF(AND(Sheet2!$K598=$B$1,Sheet2!$L598=1),Sheet2!$I598+Sheet2!$M598,IF(Sheet2!$K598=$B$1,Sheet2!$M598,0))</f>
        <v>0</v>
      </c>
      <c r="O598">
        <f>IF(AND(Sheet2!$K598=$B$2,Sheet2!$L598=1),Sheet2!$J598+Sheet2!$M598,IF(Sheet2!$K598=$B$2,Sheet2!$M598,0))</f>
        <v>0</v>
      </c>
    </row>
    <row r="599" spans="14:15" x14ac:dyDescent="0.25">
      <c r="N599">
        <f>IF(AND(Sheet2!$K599=$B$1,Sheet2!$L599=1),Sheet2!$I599+Sheet2!$M599,IF(Sheet2!$K599=$B$1,Sheet2!$M599,0))</f>
        <v>0</v>
      </c>
      <c r="O599">
        <f>IF(AND(Sheet2!$K599=$B$2,Sheet2!$L599=1),Sheet2!$J599+Sheet2!$M599,IF(Sheet2!$K599=$B$2,Sheet2!$M599,0))</f>
        <v>0</v>
      </c>
    </row>
    <row r="600" spans="14:15" x14ac:dyDescent="0.25">
      <c r="N600">
        <f>IF(AND(Sheet2!$K600=$B$1,Sheet2!$L600=1),Sheet2!$I600+Sheet2!$M600,IF(Sheet2!$K600=$B$1,Sheet2!$M600,0))</f>
        <v>0</v>
      </c>
      <c r="O600">
        <f>IF(AND(Sheet2!$K600=$B$2,Sheet2!$L600=1),Sheet2!$J600+Sheet2!$M600,IF(Sheet2!$K600=$B$2,Sheet2!$M600,0))</f>
        <v>0</v>
      </c>
    </row>
    <row r="601" spans="14:15" x14ac:dyDescent="0.25">
      <c r="N601">
        <f>IF(AND(Sheet2!$K601=$B$1,Sheet2!$L601=1),Sheet2!$I601+Sheet2!$M601,IF(Sheet2!$K601=$B$1,Sheet2!$M601,0))</f>
        <v>0</v>
      </c>
      <c r="O601">
        <f>IF(AND(Sheet2!$K601=$B$2,Sheet2!$L601=1),Sheet2!$J601+Sheet2!$M601,IF(Sheet2!$K601=$B$2,Sheet2!$M601,0))</f>
        <v>0</v>
      </c>
    </row>
    <row r="602" spans="14:15" x14ac:dyDescent="0.25">
      <c r="N602">
        <f>IF(AND(Sheet2!$K602=$B$1,Sheet2!$L602=1),Sheet2!$I602+Sheet2!$M602,IF(Sheet2!$K602=$B$1,Sheet2!$M602,0))</f>
        <v>0</v>
      </c>
      <c r="O602">
        <f>IF(AND(Sheet2!$K602=$B$2,Sheet2!$L602=1),Sheet2!$J602+Sheet2!$M602,IF(Sheet2!$K602=$B$2,Sheet2!$M602,0))</f>
        <v>0</v>
      </c>
    </row>
    <row r="603" spans="14:15" x14ac:dyDescent="0.25">
      <c r="N603">
        <f>IF(AND(Sheet2!$K603=$B$1,Sheet2!$L603=1),Sheet2!$I603+Sheet2!$M603,IF(Sheet2!$K603=$B$1,Sheet2!$M603,0))</f>
        <v>0</v>
      </c>
      <c r="O603">
        <f>IF(AND(Sheet2!$K603=$B$2,Sheet2!$L603=1),Sheet2!$J603+Sheet2!$M603,IF(Sheet2!$K603=$B$2,Sheet2!$M603,0))</f>
        <v>0</v>
      </c>
    </row>
    <row r="604" spans="14:15" x14ac:dyDescent="0.25">
      <c r="N604">
        <f>IF(AND(Sheet2!$K604=$B$1,Sheet2!$L604=1),Sheet2!$I604+Sheet2!$M604,IF(Sheet2!$K604=$B$1,Sheet2!$M604,0))</f>
        <v>0</v>
      </c>
      <c r="O604">
        <f>IF(AND(Sheet2!$K604=$B$2,Sheet2!$L604=1),Sheet2!$J604+Sheet2!$M604,IF(Sheet2!$K604=$B$2,Sheet2!$M604,0))</f>
        <v>0</v>
      </c>
    </row>
    <row r="605" spans="14:15" x14ac:dyDescent="0.25">
      <c r="N605">
        <f>IF(AND(Sheet2!$K605=$B$1,Sheet2!$L605=1),Sheet2!$I605+Sheet2!$M605,IF(Sheet2!$K605=$B$1,Sheet2!$M605,0))</f>
        <v>0</v>
      </c>
      <c r="O605">
        <f>IF(AND(Sheet2!$K605=$B$2,Sheet2!$L605=1),Sheet2!$J605+Sheet2!$M605,IF(Sheet2!$K605=$B$2,Sheet2!$M605,0))</f>
        <v>0</v>
      </c>
    </row>
    <row r="606" spans="14:15" x14ac:dyDescent="0.25">
      <c r="N606">
        <f>IF(AND(Sheet2!$K606=$B$1,Sheet2!$L606=1),Sheet2!$I606+Sheet2!$M606,IF(Sheet2!$K606=$B$1,Sheet2!$M606,0))</f>
        <v>0</v>
      </c>
      <c r="O606">
        <f>IF(AND(Sheet2!$K606=$B$2,Sheet2!$L606=1),Sheet2!$J606+Sheet2!$M606,IF(Sheet2!$K606=$B$2,Sheet2!$M606,0))</f>
        <v>0</v>
      </c>
    </row>
    <row r="607" spans="14:15" x14ac:dyDescent="0.25">
      <c r="N607">
        <f>IF(AND(Sheet2!$K607=$B$1,Sheet2!$L607=1),Sheet2!$I607+Sheet2!$M607,IF(Sheet2!$K607=$B$1,Sheet2!$M607,0))</f>
        <v>0</v>
      </c>
      <c r="O607">
        <f>IF(AND(Sheet2!$K607=$B$2,Sheet2!$L607=1),Sheet2!$J607+Sheet2!$M607,IF(Sheet2!$K607=$B$2,Sheet2!$M607,0))</f>
        <v>0</v>
      </c>
    </row>
    <row r="608" spans="14:15" x14ac:dyDescent="0.25">
      <c r="N608">
        <f>IF(AND(Sheet2!$K608=$B$1,Sheet2!$L608=1),Sheet2!$I608+Sheet2!$M608,IF(Sheet2!$K608=$B$1,Sheet2!$M608,0))</f>
        <v>0</v>
      </c>
      <c r="O608">
        <f>IF(AND(Sheet2!$K608=$B$2,Sheet2!$L608=1),Sheet2!$J608+Sheet2!$M608,IF(Sheet2!$K608=$B$2,Sheet2!$M608,0))</f>
        <v>0</v>
      </c>
    </row>
    <row r="609" spans="14:15" x14ac:dyDescent="0.25">
      <c r="N609">
        <f>IF(AND(Sheet2!$K609=$B$1,Sheet2!$L609=1),Sheet2!$I609+Sheet2!$M609,IF(Sheet2!$K609=$B$1,Sheet2!$M609,0))</f>
        <v>0</v>
      </c>
      <c r="O609">
        <f>IF(AND(Sheet2!$K609=$B$2,Sheet2!$L609=1),Sheet2!$J609+Sheet2!$M609,IF(Sheet2!$K609=$B$2,Sheet2!$M609,0))</f>
        <v>0</v>
      </c>
    </row>
    <row r="610" spans="14:15" x14ac:dyDescent="0.25">
      <c r="N610">
        <f>IF(AND(Sheet2!$K610=$B$1,Sheet2!$L610=1),Sheet2!$I610+Sheet2!$M610,IF(Sheet2!$K610=$B$1,Sheet2!$M610,0))</f>
        <v>0</v>
      </c>
      <c r="O610">
        <f>IF(AND(Sheet2!$K610=$B$2,Sheet2!$L610=1),Sheet2!$J610+Sheet2!$M610,IF(Sheet2!$K610=$B$2,Sheet2!$M610,0))</f>
        <v>0</v>
      </c>
    </row>
    <row r="611" spans="14:15" x14ac:dyDescent="0.25">
      <c r="N611">
        <f>IF(AND(Sheet2!$K611=$B$1,Sheet2!$L611=1),Sheet2!$I611+Sheet2!$M611,IF(Sheet2!$K611=$B$1,Sheet2!$M611,0))</f>
        <v>0</v>
      </c>
      <c r="O611">
        <f>IF(AND(Sheet2!$K611=$B$2,Sheet2!$L611=1),Sheet2!$J611+Sheet2!$M611,IF(Sheet2!$K611=$B$2,Sheet2!$M611,0))</f>
        <v>0</v>
      </c>
    </row>
    <row r="612" spans="14:15" x14ac:dyDescent="0.25">
      <c r="N612">
        <f>IF(AND(Sheet2!$K612=$B$1,Sheet2!$L612=1),Sheet2!$I612+Sheet2!$M612,IF(Sheet2!$K612=$B$1,Sheet2!$M612,0))</f>
        <v>0</v>
      </c>
      <c r="O612">
        <f>IF(AND(Sheet2!$K612=$B$2,Sheet2!$L612=1),Sheet2!$J612+Sheet2!$M612,IF(Sheet2!$K612=$B$2,Sheet2!$M612,0))</f>
        <v>0</v>
      </c>
    </row>
    <row r="613" spans="14:15" x14ac:dyDescent="0.25">
      <c r="N613">
        <f>IF(AND(Sheet2!$K613=$B$1,Sheet2!$L613=1),Sheet2!$I613+Sheet2!$M613,IF(Sheet2!$K613=$B$1,Sheet2!$M613,0))</f>
        <v>0</v>
      </c>
      <c r="O613">
        <f>IF(AND(Sheet2!$K613=$B$2,Sheet2!$L613=1),Sheet2!$J613+Sheet2!$M613,IF(Sheet2!$K613=$B$2,Sheet2!$M613,0))</f>
        <v>0</v>
      </c>
    </row>
    <row r="614" spans="14:15" x14ac:dyDescent="0.25">
      <c r="N614">
        <f>IF(AND(Sheet2!$K614=$B$1,Sheet2!$L614=1),Sheet2!$I614+Sheet2!$M614,IF(Sheet2!$K614=$B$1,Sheet2!$M614,0))</f>
        <v>0</v>
      </c>
      <c r="O614">
        <f>IF(AND(Sheet2!$K614=$B$2,Sheet2!$L614=1),Sheet2!$J614+Sheet2!$M614,IF(Sheet2!$K614=$B$2,Sheet2!$M614,0))</f>
        <v>0</v>
      </c>
    </row>
    <row r="615" spans="14:15" x14ac:dyDescent="0.25">
      <c r="N615">
        <f>IF(AND(Sheet2!$K615=$B$1,Sheet2!$L615=1),Sheet2!$I615+Sheet2!$M615,IF(Sheet2!$K615=$B$1,Sheet2!$M615,0))</f>
        <v>0</v>
      </c>
      <c r="O615">
        <f>IF(AND(Sheet2!$K615=$B$2,Sheet2!$L615=1),Sheet2!$J615+Sheet2!$M615,IF(Sheet2!$K615=$B$2,Sheet2!$M615,0))</f>
        <v>0</v>
      </c>
    </row>
    <row r="616" spans="14:15" x14ac:dyDescent="0.25">
      <c r="N616">
        <f>IF(AND(Sheet2!$K616=$B$1,Sheet2!$L616=1),Sheet2!$I616+Sheet2!$M616,IF(Sheet2!$K616=$B$1,Sheet2!$M616,0))</f>
        <v>0</v>
      </c>
      <c r="O616">
        <f>IF(AND(Sheet2!$K616=$B$2,Sheet2!$L616=1),Sheet2!$J616+Sheet2!$M616,IF(Sheet2!$K616=$B$2,Sheet2!$M616,0))</f>
        <v>0</v>
      </c>
    </row>
    <row r="617" spans="14:15" x14ac:dyDescent="0.25">
      <c r="N617">
        <f>IF(AND(Sheet2!$K617=$B$1,Sheet2!$L617=1),Sheet2!$I617+Sheet2!$M617,IF(Sheet2!$K617=$B$1,Sheet2!$M617,0))</f>
        <v>0</v>
      </c>
      <c r="O617">
        <f>IF(AND(Sheet2!$K617=$B$2,Sheet2!$L617=1),Sheet2!$J617+Sheet2!$M617,IF(Sheet2!$K617=$B$2,Sheet2!$M617,0))</f>
        <v>0</v>
      </c>
    </row>
    <row r="618" spans="14:15" x14ac:dyDescent="0.25">
      <c r="N618">
        <f>IF(AND(Sheet2!$K618=$B$1,Sheet2!$L618=1),Sheet2!$I618+Sheet2!$M618,IF(Sheet2!$K618=$B$1,Sheet2!$M618,0))</f>
        <v>0</v>
      </c>
      <c r="O618">
        <f>IF(AND(Sheet2!$K618=$B$2,Sheet2!$L618=1),Sheet2!$J618+Sheet2!$M618,IF(Sheet2!$K618=$B$2,Sheet2!$M618,0))</f>
        <v>0</v>
      </c>
    </row>
    <row r="619" spans="14:15" x14ac:dyDescent="0.25">
      <c r="N619">
        <f>IF(AND(Sheet2!$K619=$B$1,Sheet2!$L619=1),Sheet2!$I619+Sheet2!$M619,IF(Sheet2!$K619=$B$1,Sheet2!$M619,0))</f>
        <v>0</v>
      </c>
      <c r="O619">
        <f>IF(AND(Sheet2!$K619=$B$2,Sheet2!$L619=1),Sheet2!$J619+Sheet2!$M619,IF(Sheet2!$K619=$B$2,Sheet2!$M619,0))</f>
        <v>0</v>
      </c>
    </row>
    <row r="620" spans="14:15" x14ac:dyDescent="0.25">
      <c r="N620">
        <f>IF(AND(Sheet2!$K620=$B$1,Sheet2!$L620=1),Sheet2!$I620+Sheet2!$M620,IF(Sheet2!$K620=$B$1,Sheet2!$M620,0))</f>
        <v>0</v>
      </c>
      <c r="O620">
        <f>IF(AND(Sheet2!$K620=$B$2,Sheet2!$L620=1),Sheet2!$J620+Sheet2!$M620,IF(Sheet2!$K620=$B$2,Sheet2!$M620,0))</f>
        <v>0</v>
      </c>
    </row>
    <row r="621" spans="14:15" x14ac:dyDescent="0.25">
      <c r="N621">
        <f>IF(AND(Sheet2!$K621=$B$1,Sheet2!$L621=1),Sheet2!$I621+Sheet2!$M621,IF(Sheet2!$K621=$B$1,Sheet2!$M621,0))</f>
        <v>0</v>
      </c>
      <c r="O621">
        <f>IF(AND(Sheet2!$K621=$B$2,Sheet2!$L621=1),Sheet2!$J621+Sheet2!$M621,IF(Sheet2!$K621=$B$2,Sheet2!$M621,0))</f>
        <v>0</v>
      </c>
    </row>
    <row r="622" spans="14:15" x14ac:dyDescent="0.25">
      <c r="N622">
        <f>IF(AND(Sheet2!$K622=$B$1,Sheet2!$L622=1),Sheet2!$I622+Sheet2!$M622,IF(Sheet2!$K622=$B$1,Sheet2!$M622,0))</f>
        <v>0</v>
      </c>
      <c r="O622">
        <f>IF(AND(Sheet2!$K622=$B$2,Sheet2!$L622=1),Sheet2!$J622+Sheet2!$M622,IF(Sheet2!$K622=$B$2,Sheet2!$M622,0))</f>
        <v>0</v>
      </c>
    </row>
    <row r="623" spans="14:15" x14ac:dyDescent="0.25">
      <c r="N623">
        <f>IF(AND(Sheet2!$K623=$B$1,Sheet2!$L623=1),Sheet2!$I623+Sheet2!$M623,IF(Sheet2!$K623=$B$1,Sheet2!$M623,0))</f>
        <v>0</v>
      </c>
      <c r="O623">
        <f>IF(AND(Sheet2!$K623=$B$2,Sheet2!$L623=1),Sheet2!$J623+Sheet2!$M623,IF(Sheet2!$K623=$B$2,Sheet2!$M623,0))</f>
        <v>0</v>
      </c>
    </row>
    <row r="624" spans="14:15" x14ac:dyDescent="0.25">
      <c r="N624">
        <f>IF(AND(Sheet2!$K624=$B$1,Sheet2!$L624=1),Sheet2!$I624+Sheet2!$M624,IF(Sheet2!$K624=$B$1,Sheet2!$M624,0))</f>
        <v>0</v>
      </c>
      <c r="O624">
        <f>IF(AND(Sheet2!$K624=$B$2,Sheet2!$L624=1),Sheet2!$J624+Sheet2!$M624,IF(Sheet2!$K624=$B$2,Sheet2!$M624,0))</f>
        <v>0</v>
      </c>
    </row>
    <row r="625" spans="14:15" x14ac:dyDescent="0.25">
      <c r="N625">
        <f>IF(AND(Sheet2!$K625=$B$1,Sheet2!$L625=1),Sheet2!$I625+Sheet2!$M625,IF(Sheet2!$K625=$B$1,Sheet2!$M625,0))</f>
        <v>0</v>
      </c>
      <c r="O625">
        <f>IF(AND(Sheet2!$K625=$B$2,Sheet2!$L625=1),Sheet2!$J625+Sheet2!$M625,IF(Sheet2!$K625=$B$2,Sheet2!$M625,0))</f>
        <v>0</v>
      </c>
    </row>
    <row r="626" spans="14:15" x14ac:dyDescent="0.25">
      <c r="N626">
        <f>IF(AND(Sheet2!$K626=$B$1,Sheet2!$L626=1),Sheet2!$I626+Sheet2!$M626,IF(Sheet2!$K626=$B$1,Sheet2!$M626,0))</f>
        <v>0</v>
      </c>
      <c r="O626">
        <f>IF(AND(Sheet2!$K626=$B$2,Sheet2!$L626=1),Sheet2!$J626+Sheet2!$M626,IF(Sheet2!$K626=$B$2,Sheet2!$M626,0))</f>
        <v>0</v>
      </c>
    </row>
    <row r="627" spans="14:15" x14ac:dyDescent="0.25">
      <c r="N627">
        <f>IF(AND(Sheet2!$K627=$B$1,Sheet2!$L627=1),Sheet2!$I627+Sheet2!$M627,IF(Sheet2!$K627=$B$1,Sheet2!$M627,0))</f>
        <v>0</v>
      </c>
      <c r="O627">
        <f>IF(AND(Sheet2!$K627=$B$2,Sheet2!$L627=1),Sheet2!$J627+Sheet2!$M627,IF(Sheet2!$K627=$B$2,Sheet2!$M627,0))</f>
        <v>0</v>
      </c>
    </row>
    <row r="628" spans="14:15" x14ac:dyDescent="0.25">
      <c r="N628">
        <f>IF(AND(Sheet2!$K628=$B$1,Sheet2!$L628=1),Sheet2!$I628+Sheet2!$M628,IF(Sheet2!$K628=$B$1,Sheet2!$M628,0))</f>
        <v>0</v>
      </c>
      <c r="O628">
        <f>IF(AND(Sheet2!$K628=$B$2,Sheet2!$L628=1),Sheet2!$J628+Sheet2!$M628,IF(Sheet2!$K628=$B$2,Sheet2!$M628,0))</f>
        <v>0</v>
      </c>
    </row>
    <row r="629" spans="14:15" x14ac:dyDescent="0.25">
      <c r="N629">
        <f>IF(AND(Sheet2!$K629=$B$1,Sheet2!$L629=1),Sheet2!$I629+Sheet2!$M629,IF(Sheet2!$K629=$B$1,Sheet2!$M629,0))</f>
        <v>0</v>
      </c>
      <c r="O629">
        <f>IF(AND(Sheet2!$K629=$B$2,Sheet2!$L629=1),Sheet2!$J629+Sheet2!$M629,IF(Sheet2!$K629=$B$2,Sheet2!$M629,0))</f>
        <v>0</v>
      </c>
    </row>
    <row r="630" spans="14:15" x14ac:dyDescent="0.25">
      <c r="N630">
        <f>IF(AND(Sheet2!$K630=$B$1,Sheet2!$L630=1),Sheet2!$I630+Sheet2!$M630,IF(Sheet2!$K630=$B$1,Sheet2!$M630,0))</f>
        <v>0</v>
      </c>
      <c r="O630">
        <f>IF(AND(Sheet2!$K630=$B$2,Sheet2!$L630=1),Sheet2!$J630+Sheet2!$M630,IF(Sheet2!$K630=$B$2,Sheet2!$M630,0))</f>
        <v>0</v>
      </c>
    </row>
    <row r="631" spans="14:15" x14ac:dyDescent="0.25">
      <c r="N631">
        <f>IF(AND(Sheet2!$K631=$B$1,Sheet2!$L631=1),Sheet2!$I631+Sheet2!$M631,IF(Sheet2!$K631=$B$1,Sheet2!$M631,0))</f>
        <v>0</v>
      </c>
      <c r="O631">
        <f>IF(AND(Sheet2!$K631=$B$2,Sheet2!$L631=1),Sheet2!$J631+Sheet2!$M631,IF(Sheet2!$K631=$B$2,Sheet2!$M631,0))</f>
        <v>0</v>
      </c>
    </row>
    <row r="632" spans="14:15" x14ac:dyDescent="0.25">
      <c r="N632">
        <f>IF(AND(Sheet2!$K632=$B$1,Sheet2!$L632=1),Sheet2!$I632+Sheet2!$M632,IF(Sheet2!$K632=$B$1,Sheet2!$M632,0))</f>
        <v>0</v>
      </c>
      <c r="O632">
        <f>IF(AND(Sheet2!$K632=$B$2,Sheet2!$L632=1),Sheet2!$J632+Sheet2!$M632,IF(Sheet2!$K632=$B$2,Sheet2!$M632,0))</f>
        <v>0</v>
      </c>
    </row>
    <row r="633" spans="14:15" x14ac:dyDescent="0.25">
      <c r="N633">
        <f>IF(AND(Sheet2!$K633=$B$1,Sheet2!$L633=1),Sheet2!$I633+Sheet2!$M633,IF(Sheet2!$K633=$B$1,Sheet2!$M633,0))</f>
        <v>0</v>
      </c>
      <c r="O633">
        <f>IF(AND(Sheet2!$K633=$B$2,Sheet2!$L633=1),Sheet2!$J633+Sheet2!$M633,IF(Sheet2!$K633=$B$2,Sheet2!$M633,0))</f>
        <v>0</v>
      </c>
    </row>
    <row r="634" spans="14:15" x14ac:dyDescent="0.25">
      <c r="N634">
        <f>IF(AND(Sheet2!$K634=$B$1,Sheet2!$L634=1),Sheet2!$I634+Sheet2!$M634,IF(Sheet2!$K634=$B$1,Sheet2!$M634,0))</f>
        <v>0</v>
      </c>
      <c r="O634">
        <f>IF(AND(Sheet2!$K634=$B$2,Sheet2!$L634=1),Sheet2!$J634+Sheet2!$M634,IF(Sheet2!$K634=$B$2,Sheet2!$M634,0))</f>
        <v>0</v>
      </c>
    </row>
    <row r="635" spans="14:15" x14ac:dyDescent="0.25">
      <c r="N635">
        <f>IF(AND(Sheet2!$K635=$B$1,Sheet2!$L635=1),Sheet2!$I635+Sheet2!$M635,IF(Sheet2!$K635=$B$1,Sheet2!$M635,0))</f>
        <v>0</v>
      </c>
      <c r="O635">
        <f>IF(AND(Sheet2!$K635=$B$2,Sheet2!$L635=1),Sheet2!$J635+Sheet2!$M635,IF(Sheet2!$K635=$B$2,Sheet2!$M635,0))</f>
        <v>0</v>
      </c>
    </row>
    <row r="636" spans="14:15" x14ac:dyDescent="0.25">
      <c r="N636">
        <f>IF(AND(Sheet2!$K636=$B$1,Sheet2!$L636=1),Sheet2!$I636+Sheet2!$M636,IF(Sheet2!$K636=$B$1,Sheet2!$M636,0))</f>
        <v>0</v>
      </c>
      <c r="O636">
        <f>IF(AND(Sheet2!$K636=$B$2,Sheet2!$L636=1),Sheet2!$J636+Sheet2!$M636,IF(Sheet2!$K636=$B$2,Sheet2!$M636,0))</f>
        <v>0</v>
      </c>
    </row>
    <row r="637" spans="14:15" x14ac:dyDescent="0.25">
      <c r="N637">
        <f>IF(AND(Sheet2!$K637=$B$1,Sheet2!$L637=1),Sheet2!$I637+Sheet2!$M637,IF(Sheet2!$K637=$B$1,Sheet2!$M637,0))</f>
        <v>0</v>
      </c>
      <c r="O637">
        <f>IF(AND(Sheet2!$K637=$B$2,Sheet2!$L637=1),Sheet2!$J637+Sheet2!$M637,IF(Sheet2!$K637=$B$2,Sheet2!$M637,0))</f>
        <v>0</v>
      </c>
    </row>
    <row r="638" spans="14:15" x14ac:dyDescent="0.25">
      <c r="N638">
        <f>IF(AND(Sheet2!$K638=$B$1,Sheet2!$L638=1),Sheet2!$I638+Sheet2!$M638,IF(Sheet2!$K638=$B$1,Sheet2!$M638,0))</f>
        <v>0</v>
      </c>
      <c r="O638">
        <f>IF(AND(Sheet2!$K638=$B$2,Sheet2!$L638=1),Sheet2!$J638+Sheet2!$M638,IF(Sheet2!$K638=$B$2,Sheet2!$M638,0))</f>
        <v>0</v>
      </c>
    </row>
    <row r="639" spans="14:15" x14ac:dyDescent="0.25">
      <c r="N639">
        <f>IF(AND(Sheet2!$K639=$B$1,Sheet2!$L639=1),Sheet2!$I639+Sheet2!$M639,IF(Sheet2!$K639=$B$1,Sheet2!$M639,0))</f>
        <v>0</v>
      </c>
      <c r="O639">
        <f>IF(AND(Sheet2!$K639=$B$2,Sheet2!$L639=1),Sheet2!$J639+Sheet2!$M639,IF(Sheet2!$K639=$B$2,Sheet2!$M639,0))</f>
        <v>0</v>
      </c>
    </row>
    <row r="640" spans="14:15" x14ac:dyDescent="0.25">
      <c r="N640">
        <f>IF(AND(Sheet2!$K640=$B$1,Sheet2!$L640=1),Sheet2!$I640+Sheet2!$M640,IF(Sheet2!$K640=$B$1,Sheet2!$M640,0))</f>
        <v>0</v>
      </c>
      <c r="O640">
        <f>IF(AND(Sheet2!$K640=$B$2,Sheet2!$L640=1),Sheet2!$J640+Sheet2!$M640,IF(Sheet2!$K640=$B$2,Sheet2!$M640,0))</f>
        <v>0</v>
      </c>
    </row>
    <row r="641" spans="14:15" x14ac:dyDescent="0.25">
      <c r="N641">
        <f>IF(AND(Sheet2!$K641=$B$1,Sheet2!$L641=1),Sheet2!$I641+Sheet2!$M641,IF(Sheet2!$K641=$B$1,Sheet2!$M641,0))</f>
        <v>0</v>
      </c>
      <c r="O641">
        <f>IF(AND(Sheet2!$K641=$B$2,Sheet2!$L641=1),Sheet2!$J641+Sheet2!$M641,IF(Sheet2!$K641=$B$2,Sheet2!$M641,0))</f>
        <v>0</v>
      </c>
    </row>
    <row r="642" spans="14:15" x14ac:dyDescent="0.25">
      <c r="N642">
        <f>IF(AND(Sheet2!$K642=$B$1,Sheet2!$L642=1),Sheet2!$I642+Sheet2!$M642,IF(Sheet2!$K642=$B$1,Sheet2!$M642,0))</f>
        <v>0</v>
      </c>
      <c r="O642">
        <f>IF(AND(Sheet2!$K642=$B$2,Sheet2!$L642=1),Sheet2!$J642+Sheet2!$M642,IF(Sheet2!$K642=$B$2,Sheet2!$M642,0))</f>
        <v>0</v>
      </c>
    </row>
    <row r="643" spans="14:15" x14ac:dyDescent="0.25">
      <c r="N643">
        <f>IF(AND(Sheet2!$K643=$B$1,Sheet2!$L643=1),Sheet2!$I643+Sheet2!$M643,IF(Sheet2!$K643=$B$1,Sheet2!$M643,0))</f>
        <v>0</v>
      </c>
      <c r="O643">
        <f>IF(AND(Sheet2!$K643=$B$2,Sheet2!$L643=1),Sheet2!$J643+Sheet2!$M643,IF(Sheet2!$K643=$B$2,Sheet2!$M643,0))</f>
        <v>0</v>
      </c>
    </row>
    <row r="644" spans="14:15" x14ac:dyDescent="0.25">
      <c r="N644">
        <f>IF(AND(Sheet2!$K644=$B$1,Sheet2!$L644=1),Sheet2!$I644+Sheet2!$M644,IF(Sheet2!$K644=$B$1,Sheet2!$M644,0))</f>
        <v>0</v>
      </c>
      <c r="O644">
        <f>IF(AND(Sheet2!$K644=$B$2,Sheet2!$L644=1),Sheet2!$J644+Sheet2!$M644,IF(Sheet2!$K644=$B$2,Sheet2!$M644,0))</f>
        <v>0</v>
      </c>
    </row>
    <row r="645" spans="14:15" x14ac:dyDescent="0.25">
      <c r="N645">
        <f>IF(AND(Sheet2!$K645=$B$1,Sheet2!$L645=1),Sheet2!$I645+Sheet2!$M645,IF(Sheet2!$K645=$B$1,Sheet2!$M645,0))</f>
        <v>0</v>
      </c>
      <c r="O645">
        <f>IF(AND(Sheet2!$K645=$B$2,Sheet2!$L645=1),Sheet2!$J645+Sheet2!$M645,IF(Sheet2!$K645=$B$2,Sheet2!$M645,0))</f>
        <v>0</v>
      </c>
    </row>
    <row r="646" spans="14:15" x14ac:dyDescent="0.25">
      <c r="N646">
        <f>IF(AND(Sheet2!$K646=$B$1,Sheet2!$L646=1),Sheet2!$I646+Sheet2!$M646,IF(Sheet2!$K646=$B$1,Sheet2!$M646,0))</f>
        <v>0</v>
      </c>
      <c r="O646">
        <f>IF(AND(Sheet2!$K646=$B$2,Sheet2!$L646=1),Sheet2!$J646+Sheet2!$M646,IF(Sheet2!$K646=$B$2,Sheet2!$M646,0))</f>
        <v>0</v>
      </c>
    </row>
    <row r="647" spans="14:15" x14ac:dyDescent="0.25">
      <c r="N647">
        <f>IF(AND(Sheet2!$K647=$B$1,Sheet2!$L647=1),Sheet2!$I647+Sheet2!$M647,IF(Sheet2!$K647=$B$1,Sheet2!$M647,0))</f>
        <v>0</v>
      </c>
      <c r="O647">
        <f>IF(AND(Sheet2!$K647=$B$2,Sheet2!$L647=1),Sheet2!$J647+Sheet2!$M647,IF(Sheet2!$K647=$B$2,Sheet2!$M647,0))</f>
        <v>0</v>
      </c>
    </row>
    <row r="648" spans="14:15" x14ac:dyDescent="0.25">
      <c r="N648">
        <f>IF(AND(Sheet2!$K648=$B$1,Sheet2!$L648=1),Sheet2!$I648+Sheet2!$M648,IF(Sheet2!$K648=$B$1,Sheet2!$M648,0))</f>
        <v>0</v>
      </c>
      <c r="O648">
        <f>IF(AND(Sheet2!$K648=$B$2,Sheet2!$L648=1),Sheet2!$J648+Sheet2!$M648,IF(Sheet2!$K648=$B$2,Sheet2!$M648,0))</f>
        <v>0</v>
      </c>
    </row>
    <row r="649" spans="14:15" x14ac:dyDescent="0.25">
      <c r="N649">
        <f>IF(AND(Sheet2!$K649=$B$1,Sheet2!$L649=1),Sheet2!$I649+Sheet2!$M649,IF(Sheet2!$K649=$B$1,Sheet2!$M649,0))</f>
        <v>0</v>
      </c>
      <c r="O649">
        <f>IF(AND(Sheet2!$K649=$B$2,Sheet2!$L649=1),Sheet2!$J649+Sheet2!$M649,IF(Sheet2!$K649=$B$2,Sheet2!$M649,0))</f>
        <v>0</v>
      </c>
    </row>
    <row r="650" spans="14:15" x14ac:dyDescent="0.25">
      <c r="N650">
        <f>IF(AND(Sheet2!$K650=$B$1,Sheet2!$L650=1),Sheet2!$I650+Sheet2!$M650,IF(Sheet2!$K650=$B$1,Sheet2!$M650,0))</f>
        <v>0</v>
      </c>
      <c r="O650">
        <f>IF(AND(Sheet2!$K650=$B$2,Sheet2!$L650=1),Sheet2!$J650+Sheet2!$M650,IF(Sheet2!$K650=$B$2,Sheet2!$M650,0))</f>
        <v>0</v>
      </c>
    </row>
    <row r="651" spans="14:15" x14ac:dyDescent="0.25">
      <c r="N651">
        <f>IF(AND(Sheet2!$K651=$B$1,Sheet2!$L651=1),Sheet2!$I651+Sheet2!$M651,IF(Sheet2!$K651=$B$1,Sheet2!$M651,0))</f>
        <v>0</v>
      </c>
      <c r="O651">
        <f>IF(AND(Sheet2!$K651=$B$2,Sheet2!$L651=1),Sheet2!$J651+Sheet2!$M651,IF(Sheet2!$K651=$B$2,Sheet2!$M651,0))</f>
        <v>0</v>
      </c>
    </row>
    <row r="652" spans="14:15" x14ac:dyDescent="0.25">
      <c r="N652">
        <f>IF(AND(Sheet2!$K652=$B$1,Sheet2!$L652=1),Sheet2!$I652+Sheet2!$M652,IF(Sheet2!$K652=$B$1,Sheet2!$M652,0))</f>
        <v>0</v>
      </c>
      <c r="O652">
        <f>IF(AND(Sheet2!$K652=$B$2,Sheet2!$L652=1),Sheet2!$J652+Sheet2!$M652,IF(Sheet2!$K652=$B$2,Sheet2!$M652,0))</f>
        <v>0</v>
      </c>
    </row>
    <row r="653" spans="14:15" x14ac:dyDescent="0.25">
      <c r="N653">
        <f>IF(AND(Sheet2!$K653=$B$1,Sheet2!$L653=1),Sheet2!$I653+Sheet2!$M653,IF(Sheet2!$K653=$B$1,Sheet2!$M653,0))</f>
        <v>0</v>
      </c>
      <c r="O653">
        <f>IF(AND(Sheet2!$K653=$B$2,Sheet2!$L653=1),Sheet2!$J653+Sheet2!$M653,IF(Sheet2!$K653=$B$2,Sheet2!$M653,0))</f>
        <v>0</v>
      </c>
    </row>
    <row r="654" spans="14:15" x14ac:dyDescent="0.25">
      <c r="N654">
        <f>IF(AND(Sheet2!$K654=$B$1,Sheet2!$L654=1),Sheet2!$I654+Sheet2!$M654,IF(Sheet2!$K654=$B$1,Sheet2!$M654,0))</f>
        <v>0</v>
      </c>
      <c r="O654">
        <f>IF(AND(Sheet2!$K654=$B$2,Sheet2!$L654=1),Sheet2!$J654+Sheet2!$M654,IF(Sheet2!$K654=$B$2,Sheet2!$M654,0))</f>
        <v>0</v>
      </c>
    </row>
    <row r="655" spans="14:15" x14ac:dyDescent="0.25">
      <c r="N655">
        <f>IF(AND(Sheet2!$K655=$B$1,Sheet2!$L655=1),Sheet2!$I655+Sheet2!$M655,IF(Sheet2!$K655=$B$1,Sheet2!$M655,0))</f>
        <v>0</v>
      </c>
      <c r="O655">
        <f>IF(AND(Sheet2!$K655=$B$2,Sheet2!$L655=1),Sheet2!$J655+Sheet2!$M655,IF(Sheet2!$K655=$B$2,Sheet2!$M655,0))</f>
        <v>0</v>
      </c>
    </row>
    <row r="656" spans="14:15" x14ac:dyDescent="0.25">
      <c r="N656">
        <f>IF(AND(Sheet2!$K656=$B$1,Sheet2!$L656=1),Sheet2!$I656+Sheet2!$M656,IF(Sheet2!$K656=$B$1,Sheet2!$M656,0))</f>
        <v>0</v>
      </c>
      <c r="O656">
        <f>IF(AND(Sheet2!$K656=$B$2,Sheet2!$L656=1),Sheet2!$J656+Sheet2!$M656,IF(Sheet2!$K656=$B$2,Sheet2!$M656,0))</f>
        <v>0</v>
      </c>
    </row>
    <row r="657" spans="14:15" x14ac:dyDescent="0.25">
      <c r="N657">
        <f>IF(AND(Sheet2!$K657=$B$1,Sheet2!$L657=1),Sheet2!$I657+Sheet2!$M657,IF(Sheet2!$K657=$B$1,Sheet2!$M657,0))</f>
        <v>0</v>
      </c>
      <c r="O657">
        <f>IF(AND(Sheet2!$K657=$B$2,Sheet2!$L657=1),Sheet2!$J657+Sheet2!$M657,IF(Sheet2!$K657=$B$2,Sheet2!$M657,0))</f>
        <v>0</v>
      </c>
    </row>
    <row r="658" spans="14:15" x14ac:dyDescent="0.25">
      <c r="N658">
        <f>IF(AND(Sheet2!$K658=$B$1,Sheet2!$L658=1),Sheet2!$I658+Sheet2!$M658,IF(Sheet2!$K658=$B$1,Sheet2!$M658,0))</f>
        <v>0</v>
      </c>
      <c r="O658">
        <f>IF(AND(Sheet2!$K658=$B$2,Sheet2!$L658=1),Sheet2!$J658+Sheet2!$M658,IF(Sheet2!$K658=$B$2,Sheet2!$M658,0))</f>
        <v>0</v>
      </c>
    </row>
    <row r="659" spans="14:15" x14ac:dyDescent="0.25">
      <c r="N659">
        <f>IF(AND(Sheet2!$K659=$B$1,Sheet2!$L659=1),Sheet2!$I659+Sheet2!$M659,IF(Sheet2!$K659=$B$1,Sheet2!$M659,0))</f>
        <v>0</v>
      </c>
      <c r="O659">
        <f>IF(AND(Sheet2!$K659=$B$2,Sheet2!$L659=1),Sheet2!$J659+Sheet2!$M659,IF(Sheet2!$K659=$B$2,Sheet2!$M659,0))</f>
        <v>0</v>
      </c>
    </row>
    <row r="660" spans="14:15" x14ac:dyDescent="0.25">
      <c r="N660">
        <f>IF(AND(Sheet2!$K660=$B$1,Sheet2!$L660=1),Sheet2!$I660+Sheet2!$M660,IF(Sheet2!$K660=$B$1,Sheet2!$M660,0))</f>
        <v>0</v>
      </c>
      <c r="O660">
        <f>IF(AND(Sheet2!$K660=$B$2,Sheet2!$L660=1),Sheet2!$J660+Sheet2!$M660,IF(Sheet2!$K660=$B$2,Sheet2!$M660,0))</f>
        <v>0</v>
      </c>
    </row>
    <row r="661" spans="14:15" x14ac:dyDescent="0.25">
      <c r="N661">
        <f>IF(AND(Sheet2!$K661=$B$1,Sheet2!$L661=1),Sheet2!$I661+Sheet2!$M661,IF(Sheet2!$K661=$B$1,Sheet2!$M661,0))</f>
        <v>0</v>
      </c>
      <c r="O661">
        <f>IF(AND(Sheet2!$K661=$B$2,Sheet2!$L661=1),Sheet2!$J661+Sheet2!$M661,IF(Sheet2!$K661=$B$2,Sheet2!$M661,0))</f>
        <v>0</v>
      </c>
    </row>
    <row r="662" spans="14:15" x14ac:dyDescent="0.25">
      <c r="N662">
        <f>IF(AND(Sheet2!$K662=$B$1,Sheet2!$L662=1),Sheet2!$I662+Sheet2!$M662,IF(Sheet2!$K662=$B$1,Sheet2!$M662,0))</f>
        <v>0</v>
      </c>
      <c r="O662">
        <f>IF(AND(Sheet2!$K662=$B$2,Sheet2!$L662=1),Sheet2!$J662+Sheet2!$M662,IF(Sheet2!$K662=$B$2,Sheet2!$M662,0))</f>
        <v>0</v>
      </c>
    </row>
    <row r="663" spans="14:15" x14ac:dyDescent="0.25">
      <c r="N663">
        <f>IF(AND(Sheet2!$K663=$B$1,Sheet2!$L663=1),Sheet2!$I663+Sheet2!$M663,IF(Sheet2!$K663=$B$1,Sheet2!$M663,0))</f>
        <v>0</v>
      </c>
      <c r="O663">
        <f>IF(AND(Sheet2!$K663=$B$2,Sheet2!$L663=1),Sheet2!$J663+Sheet2!$M663,IF(Sheet2!$K663=$B$2,Sheet2!$M663,0))</f>
        <v>0</v>
      </c>
    </row>
    <row r="664" spans="14:15" x14ac:dyDescent="0.25">
      <c r="N664">
        <f>IF(AND(Sheet2!$K664=$B$1,Sheet2!$L664=1),Sheet2!$I664+Sheet2!$M664,IF(Sheet2!$K664=$B$1,Sheet2!$M664,0))</f>
        <v>0</v>
      </c>
      <c r="O664">
        <f>IF(AND(Sheet2!$K664=$B$2,Sheet2!$L664=1),Sheet2!$J664+Sheet2!$M664,IF(Sheet2!$K664=$B$2,Sheet2!$M664,0))</f>
        <v>0</v>
      </c>
    </row>
    <row r="665" spans="14:15" x14ac:dyDescent="0.25">
      <c r="N665">
        <f>IF(AND(Sheet2!$K665=$B$1,Sheet2!$L665=1),Sheet2!$I665+Sheet2!$M665,IF(Sheet2!$K665=$B$1,Sheet2!$M665,0))</f>
        <v>0</v>
      </c>
      <c r="O665">
        <f>IF(AND(Sheet2!$K665=$B$2,Sheet2!$L665=1),Sheet2!$J665+Sheet2!$M665,IF(Sheet2!$K665=$B$2,Sheet2!$M665,0))</f>
        <v>0</v>
      </c>
    </row>
    <row r="666" spans="14:15" x14ac:dyDescent="0.25">
      <c r="N666">
        <f>IF(AND(Sheet2!$K666=$B$1,Sheet2!$L666=1),Sheet2!$I666+Sheet2!$M666,IF(Sheet2!$K666=$B$1,Sheet2!$M666,0))</f>
        <v>0</v>
      </c>
      <c r="O666">
        <f>IF(AND(Sheet2!$K666=$B$2,Sheet2!$L666=1),Sheet2!$J666+Sheet2!$M666,IF(Sheet2!$K666=$B$2,Sheet2!$M666,0))</f>
        <v>0</v>
      </c>
    </row>
    <row r="667" spans="14:15" x14ac:dyDescent="0.25">
      <c r="N667">
        <f>IF(AND(Sheet2!$K667=$B$1,Sheet2!$L667=1),Sheet2!$I667+Sheet2!$M667,IF(Sheet2!$K667=$B$1,Sheet2!$M667,0))</f>
        <v>0</v>
      </c>
      <c r="O667">
        <f>IF(AND(Sheet2!$K667=$B$2,Sheet2!$L667=1),Sheet2!$J667+Sheet2!$M667,IF(Sheet2!$K667=$B$2,Sheet2!$M667,0))</f>
        <v>0</v>
      </c>
    </row>
    <row r="668" spans="14:15" x14ac:dyDescent="0.25">
      <c r="N668">
        <f>IF(AND(Sheet2!$K668=$B$1,Sheet2!$L668=1),Sheet2!$I668+Sheet2!$M668,IF(Sheet2!$K668=$B$1,Sheet2!$M668,0))</f>
        <v>0</v>
      </c>
      <c r="O668">
        <f>IF(AND(Sheet2!$K668=$B$2,Sheet2!$L668=1),Sheet2!$J668+Sheet2!$M668,IF(Sheet2!$K668=$B$2,Sheet2!$M668,0))</f>
        <v>0</v>
      </c>
    </row>
    <row r="669" spans="14:15" x14ac:dyDescent="0.25">
      <c r="N669">
        <f>IF(AND(Sheet2!$K669=$B$1,Sheet2!$L669=1),Sheet2!$I669+Sheet2!$M669,IF(Sheet2!$K669=$B$1,Sheet2!$M669,0))</f>
        <v>0</v>
      </c>
      <c r="O669">
        <f>IF(AND(Sheet2!$K669=$B$2,Sheet2!$L669=1),Sheet2!$J669+Sheet2!$M669,IF(Sheet2!$K669=$B$2,Sheet2!$M669,0))</f>
        <v>0</v>
      </c>
    </row>
    <row r="670" spans="14:15" x14ac:dyDescent="0.25">
      <c r="N670">
        <f>IF(AND(Sheet2!$K670=$B$1,Sheet2!$L670=1),Sheet2!$I670+Sheet2!$M670,IF(Sheet2!$K670=$B$1,Sheet2!$M670,0))</f>
        <v>0</v>
      </c>
      <c r="O670">
        <f>IF(AND(Sheet2!$K670=$B$2,Sheet2!$L670=1),Sheet2!$J670+Sheet2!$M670,IF(Sheet2!$K670=$B$2,Sheet2!$M670,0))</f>
        <v>0</v>
      </c>
    </row>
    <row r="671" spans="14:15" x14ac:dyDescent="0.25">
      <c r="N671">
        <f>IF(AND(Sheet2!$K671=$B$1,Sheet2!$L671=1),Sheet2!$I671+Sheet2!$M671,IF(Sheet2!$K671=$B$1,Sheet2!$M671,0))</f>
        <v>0</v>
      </c>
      <c r="O671">
        <f>IF(AND(Sheet2!$K671=$B$2,Sheet2!$L671=1),Sheet2!$J671+Sheet2!$M671,IF(Sheet2!$K671=$B$2,Sheet2!$M671,0))</f>
        <v>0</v>
      </c>
    </row>
    <row r="672" spans="14:15" x14ac:dyDescent="0.25">
      <c r="N672">
        <f>IF(AND(Sheet2!$K672=$B$1,Sheet2!$L672=1),Sheet2!$I672+Sheet2!$M672,IF(Sheet2!$K672=$B$1,Sheet2!$M672,0))</f>
        <v>0</v>
      </c>
      <c r="O672">
        <f>IF(AND(Sheet2!$K672=$B$2,Sheet2!$L672=1),Sheet2!$J672+Sheet2!$M672,IF(Sheet2!$K672=$B$2,Sheet2!$M672,0))</f>
        <v>0</v>
      </c>
    </row>
    <row r="673" spans="14:15" x14ac:dyDescent="0.25">
      <c r="N673">
        <f>IF(AND(Sheet2!$K673=$B$1,Sheet2!$L673=1),Sheet2!$I673+Sheet2!$M673,IF(Sheet2!$K673=$B$1,Sheet2!$M673,0))</f>
        <v>0</v>
      </c>
      <c r="O673">
        <f>IF(AND(Sheet2!$K673=$B$2,Sheet2!$L673=1),Sheet2!$J673+Sheet2!$M673,IF(Sheet2!$K673=$B$2,Sheet2!$M673,0))</f>
        <v>0</v>
      </c>
    </row>
    <row r="674" spans="14:15" x14ac:dyDescent="0.25">
      <c r="N674">
        <f>IF(AND(Sheet2!$K674=$B$1,Sheet2!$L674=1),Sheet2!$I674+Sheet2!$M674,IF(Sheet2!$K674=$B$1,Sheet2!$M674,0))</f>
        <v>0</v>
      </c>
      <c r="O674">
        <f>IF(AND(Sheet2!$K674=$B$2,Sheet2!$L674=1),Sheet2!$J674+Sheet2!$M674,IF(Sheet2!$K674=$B$2,Sheet2!$M674,0))</f>
        <v>0</v>
      </c>
    </row>
    <row r="675" spans="14:15" x14ac:dyDescent="0.25">
      <c r="N675">
        <f>IF(AND(Sheet2!$K675=$B$1,Sheet2!$L675=1),Sheet2!$I675+Sheet2!$M675,IF(Sheet2!$K675=$B$1,Sheet2!$M675,0))</f>
        <v>0</v>
      </c>
      <c r="O675">
        <f>IF(AND(Sheet2!$K675=$B$2,Sheet2!$L675=1),Sheet2!$J675+Sheet2!$M675,IF(Sheet2!$K675=$B$2,Sheet2!$M675,0))</f>
        <v>0</v>
      </c>
    </row>
    <row r="676" spans="14:15" x14ac:dyDescent="0.25">
      <c r="N676">
        <f>IF(AND(Sheet2!$K676=$B$1,Sheet2!$L676=1),Sheet2!$I676+Sheet2!$M676,IF(Sheet2!$K676=$B$1,Sheet2!$M676,0))</f>
        <v>0</v>
      </c>
      <c r="O676">
        <f>IF(AND(Sheet2!$K676=$B$2,Sheet2!$L676=1),Sheet2!$J676+Sheet2!$M676,IF(Sheet2!$K676=$B$2,Sheet2!$M676,0))</f>
        <v>0</v>
      </c>
    </row>
    <row r="677" spans="14:15" x14ac:dyDescent="0.25">
      <c r="N677">
        <f>IF(AND(Sheet2!$K677=$B$1,Sheet2!$L677=1),Sheet2!$I677+Sheet2!$M677,IF(Sheet2!$K677=$B$1,Sheet2!$M677,0))</f>
        <v>0</v>
      </c>
      <c r="O677">
        <f>IF(AND(Sheet2!$K677=$B$2,Sheet2!$L677=1),Sheet2!$J677+Sheet2!$M677,IF(Sheet2!$K677=$B$2,Sheet2!$M677,0))</f>
        <v>0</v>
      </c>
    </row>
    <row r="678" spans="14:15" x14ac:dyDescent="0.25">
      <c r="N678">
        <f>IF(AND(Sheet2!$K678=$B$1,Sheet2!$L678=1),Sheet2!$I678+Sheet2!$M678,IF(Sheet2!$K678=$B$1,Sheet2!$M678,0))</f>
        <v>0</v>
      </c>
      <c r="O678">
        <f>IF(AND(Sheet2!$K678=$B$2,Sheet2!$L678=1),Sheet2!$J678+Sheet2!$M678,IF(Sheet2!$K678=$B$2,Sheet2!$M678,0))</f>
        <v>0</v>
      </c>
    </row>
    <row r="679" spans="14:15" x14ac:dyDescent="0.25">
      <c r="N679">
        <f>IF(AND(Sheet2!$K679=$B$1,Sheet2!$L679=1),Sheet2!$I679+Sheet2!$M679,IF(Sheet2!$K679=$B$1,Sheet2!$M679,0))</f>
        <v>0</v>
      </c>
      <c r="O679">
        <f>IF(AND(Sheet2!$K679=$B$2,Sheet2!$L679=1),Sheet2!$J679+Sheet2!$M679,IF(Sheet2!$K679=$B$2,Sheet2!$M679,0))</f>
        <v>0</v>
      </c>
    </row>
    <row r="680" spans="14:15" x14ac:dyDescent="0.25">
      <c r="N680">
        <f>IF(AND(Sheet2!$K680=$B$1,Sheet2!$L680=1),Sheet2!$I680+Sheet2!$M680,IF(Sheet2!$K680=$B$1,Sheet2!$M680,0))</f>
        <v>0</v>
      </c>
      <c r="O680">
        <f>IF(AND(Sheet2!$K680=$B$2,Sheet2!$L680=1),Sheet2!$J680+Sheet2!$M680,IF(Sheet2!$K680=$B$2,Sheet2!$M680,0))</f>
        <v>0</v>
      </c>
    </row>
    <row r="681" spans="14:15" x14ac:dyDescent="0.25">
      <c r="N681">
        <f>IF(AND(Sheet2!$K681=$B$1,Sheet2!$L681=1),Sheet2!$I681+Sheet2!$M681,IF(Sheet2!$K681=$B$1,Sheet2!$M681,0))</f>
        <v>0</v>
      </c>
      <c r="O681">
        <f>IF(AND(Sheet2!$K681=$B$2,Sheet2!$L681=1),Sheet2!$J681+Sheet2!$M681,IF(Sheet2!$K681=$B$2,Sheet2!$M681,0))</f>
        <v>0</v>
      </c>
    </row>
    <row r="682" spans="14:15" x14ac:dyDescent="0.25">
      <c r="N682">
        <f>IF(AND(Sheet2!$K682=$B$1,Sheet2!$L682=1),Sheet2!$I682+Sheet2!$M682,IF(Sheet2!$K682=$B$1,Sheet2!$M682,0))</f>
        <v>0</v>
      </c>
      <c r="O682">
        <f>IF(AND(Sheet2!$K682=$B$2,Sheet2!$L682=1),Sheet2!$J682+Sheet2!$M682,IF(Sheet2!$K682=$B$2,Sheet2!$M682,0))</f>
        <v>0</v>
      </c>
    </row>
    <row r="683" spans="14:15" x14ac:dyDescent="0.25">
      <c r="N683">
        <f>IF(AND(Sheet2!$K683=$B$1,Sheet2!$L683=1),Sheet2!$I683+Sheet2!$M683,IF(Sheet2!$K683=$B$1,Sheet2!$M683,0))</f>
        <v>0</v>
      </c>
      <c r="O683">
        <f>IF(AND(Sheet2!$K683=$B$2,Sheet2!$L683=1),Sheet2!$J683+Sheet2!$M683,IF(Sheet2!$K683=$B$2,Sheet2!$M683,0))</f>
        <v>0</v>
      </c>
    </row>
    <row r="684" spans="14:15" x14ac:dyDescent="0.25">
      <c r="N684">
        <f>IF(AND(Sheet2!$K684=$B$1,Sheet2!$L684=1),Sheet2!$I684+Sheet2!$M684,IF(Sheet2!$K684=$B$1,Sheet2!$M684,0))</f>
        <v>0</v>
      </c>
      <c r="O684">
        <f>IF(AND(Sheet2!$K684=$B$2,Sheet2!$L684=1),Sheet2!$J684+Sheet2!$M684,IF(Sheet2!$K684=$B$2,Sheet2!$M684,0))</f>
        <v>0</v>
      </c>
    </row>
    <row r="685" spans="14:15" x14ac:dyDescent="0.25">
      <c r="N685">
        <f>IF(AND(Sheet2!$K685=$B$1,Sheet2!$L685=1),Sheet2!$I685+Sheet2!$M685,IF(Sheet2!$K685=$B$1,Sheet2!$M685,0))</f>
        <v>0</v>
      </c>
      <c r="O685">
        <f>IF(AND(Sheet2!$K685=$B$2,Sheet2!$L685=1),Sheet2!$J685+Sheet2!$M685,IF(Sheet2!$K685=$B$2,Sheet2!$M685,0))</f>
        <v>0</v>
      </c>
    </row>
    <row r="686" spans="14:15" x14ac:dyDescent="0.25">
      <c r="N686">
        <f>IF(AND(Sheet2!$K686=$B$1,Sheet2!$L686=1),Sheet2!$I686+Sheet2!$M686,IF(Sheet2!$K686=$B$1,Sheet2!$M686,0))</f>
        <v>0</v>
      </c>
      <c r="O686">
        <f>IF(AND(Sheet2!$K686=$B$2,Sheet2!$L686=1),Sheet2!$J686+Sheet2!$M686,IF(Sheet2!$K686=$B$2,Sheet2!$M686,0))</f>
        <v>0</v>
      </c>
    </row>
    <row r="687" spans="14:15" x14ac:dyDescent="0.25">
      <c r="N687">
        <f>IF(AND(Sheet2!$K687=$B$1,Sheet2!$L687=1),Sheet2!$I687+Sheet2!$M687,IF(Sheet2!$K687=$B$1,Sheet2!$M687,0))</f>
        <v>0</v>
      </c>
      <c r="O687">
        <f>IF(AND(Sheet2!$K687=$B$2,Sheet2!$L687=1),Sheet2!$J687+Sheet2!$M687,IF(Sheet2!$K687=$B$2,Sheet2!$M687,0))</f>
        <v>0</v>
      </c>
    </row>
    <row r="688" spans="14:15" x14ac:dyDescent="0.25">
      <c r="N688">
        <f>IF(AND(Sheet2!$K688=$B$1,Sheet2!$L688=1),Sheet2!$I688+Sheet2!$M688,IF(Sheet2!$K688=$B$1,Sheet2!$M688,0))</f>
        <v>0</v>
      </c>
      <c r="O688">
        <f>IF(AND(Sheet2!$K688=$B$2,Sheet2!$L688=1),Sheet2!$J688+Sheet2!$M688,IF(Sheet2!$K688=$B$2,Sheet2!$M688,0))</f>
        <v>0</v>
      </c>
    </row>
    <row r="689" spans="14:15" x14ac:dyDescent="0.25">
      <c r="N689">
        <f>IF(AND(Sheet2!$K689=$B$1,Sheet2!$L689=1),Sheet2!$I689+Sheet2!$M689,IF(Sheet2!$K689=$B$1,Sheet2!$M689,0))</f>
        <v>0</v>
      </c>
      <c r="O689">
        <f>IF(AND(Sheet2!$K689=$B$2,Sheet2!$L689=1),Sheet2!$J689+Sheet2!$M689,IF(Sheet2!$K689=$B$2,Sheet2!$M689,0))</f>
        <v>0</v>
      </c>
    </row>
    <row r="690" spans="14:15" x14ac:dyDescent="0.25">
      <c r="N690">
        <f>IF(AND(Sheet2!$K690=$B$1,Sheet2!$L690=1),Sheet2!$I690+Sheet2!$M690,IF(Sheet2!$K690=$B$1,Sheet2!$M690,0))</f>
        <v>0</v>
      </c>
      <c r="O690">
        <f>IF(AND(Sheet2!$K690=$B$2,Sheet2!$L690=1),Sheet2!$J690+Sheet2!$M690,IF(Sheet2!$K690=$B$2,Sheet2!$M690,0))</f>
        <v>0</v>
      </c>
    </row>
    <row r="691" spans="14:15" x14ac:dyDescent="0.25">
      <c r="N691">
        <f>IF(AND(Sheet2!$K691=$B$1,Sheet2!$L691=1),Sheet2!$I691+Sheet2!$M691,IF(Sheet2!$K691=$B$1,Sheet2!$M691,0))</f>
        <v>0</v>
      </c>
      <c r="O691">
        <f>IF(AND(Sheet2!$K691=$B$2,Sheet2!$L691=1),Sheet2!$J691+Sheet2!$M691,IF(Sheet2!$K691=$B$2,Sheet2!$M691,0))</f>
        <v>0</v>
      </c>
    </row>
    <row r="692" spans="14:15" x14ac:dyDescent="0.25">
      <c r="N692">
        <f>IF(AND(Sheet2!$K692=$B$1,Sheet2!$L692=1),Sheet2!$I692+Sheet2!$M692,IF(Sheet2!$K692=$B$1,Sheet2!$M692,0))</f>
        <v>0</v>
      </c>
      <c r="O692">
        <f>IF(AND(Sheet2!$K692=$B$2,Sheet2!$L692=1),Sheet2!$J692+Sheet2!$M692,IF(Sheet2!$K692=$B$2,Sheet2!$M692,0))</f>
        <v>0</v>
      </c>
    </row>
    <row r="693" spans="14:15" x14ac:dyDescent="0.25">
      <c r="N693">
        <f>IF(AND(Sheet2!$K693=$B$1,Sheet2!$L693=1),Sheet2!$I693+Sheet2!$M693,IF(Sheet2!$K693=$B$1,Sheet2!$M693,0))</f>
        <v>0</v>
      </c>
      <c r="O693">
        <f>IF(AND(Sheet2!$K693=$B$2,Sheet2!$L693=1),Sheet2!$J693+Sheet2!$M693,IF(Sheet2!$K693=$B$2,Sheet2!$M693,0))</f>
        <v>0</v>
      </c>
    </row>
    <row r="694" spans="14:15" x14ac:dyDescent="0.25">
      <c r="N694">
        <f>IF(AND(Sheet2!$K694=$B$1,Sheet2!$L694=1),Sheet2!$I694+Sheet2!$M694,IF(Sheet2!$K694=$B$1,Sheet2!$M694,0))</f>
        <v>0</v>
      </c>
      <c r="O694">
        <f>IF(AND(Sheet2!$K694=$B$2,Sheet2!$L694=1),Sheet2!$J694+Sheet2!$M694,IF(Sheet2!$K694=$B$2,Sheet2!$M694,0))</f>
        <v>0</v>
      </c>
    </row>
    <row r="695" spans="14:15" x14ac:dyDescent="0.25">
      <c r="N695">
        <f>IF(AND(Sheet2!$K695=$B$1,Sheet2!$L695=1),Sheet2!$I695+Sheet2!$M695,IF(Sheet2!$K695=$B$1,Sheet2!$M695,0))</f>
        <v>0</v>
      </c>
      <c r="O695">
        <f>IF(AND(Sheet2!$K695=$B$2,Sheet2!$L695=1),Sheet2!$J695+Sheet2!$M695,IF(Sheet2!$K695=$B$2,Sheet2!$M695,0))</f>
        <v>0</v>
      </c>
    </row>
    <row r="696" spans="14:15" x14ac:dyDescent="0.25">
      <c r="N696">
        <f>IF(AND(Sheet2!$K696=$B$1,Sheet2!$L696=1),Sheet2!$I696+Sheet2!$M696,IF(Sheet2!$K696=$B$1,Sheet2!$M696,0))</f>
        <v>0</v>
      </c>
      <c r="O696">
        <f>IF(AND(Sheet2!$K696=$B$2,Sheet2!$L696=1),Sheet2!$J696+Sheet2!$M696,IF(Sheet2!$K696=$B$2,Sheet2!$M696,0))</f>
        <v>0</v>
      </c>
    </row>
    <row r="697" spans="14:15" x14ac:dyDescent="0.25">
      <c r="N697">
        <f>IF(AND(Sheet2!$K697=$B$1,Sheet2!$L697=1),Sheet2!$I697+Sheet2!$M697,IF(Sheet2!$K697=$B$1,Sheet2!$M697,0))</f>
        <v>0</v>
      </c>
      <c r="O697">
        <f>IF(AND(Sheet2!$K697=$B$2,Sheet2!$L697=1),Sheet2!$J697+Sheet2!$M697,IF(Sheet2!$K697=$B$2,Sheet2!$M697,0))</f>
        <v>0</v>
      </c>
    </row>
    <row r="698" spans="14:15" x14ac:dyDescent="0.25">
      <c r="N698">
        <f>IF(AND(Sheet2!$K698=$B$1,Sheet2!$L698=1),Sheet2!$I698+Sheet2!$M698,IF(Sheet2!$K698=$B$1,Sheet2!$M698,0))</f>
        <v>0</v>
      </c>
      <c r="O698">
        <f>IF(AND(Sheet2!$K698=$B$2,Sheet2!$L698=1),Sheet2!$J698+Sheet2!$M698,IF(Sheet2!$K698=$B$2,Sheet2!$M698,0))</f>
        <v>0</v>
      </c>
    </row>
    <row r="699" spans="14:15" x14ac:dyDescent="0.25">
      <c r="N699">
        <f>IF(AND(Sheet2!$K699=$B$1,Sheet2!$L699=1),Sheet2!$I699+Sheet2!$M699,IF(Sheet2!$K699=$B$1,Sheet2!$M699,0))</f>
        <v>0</v>
      </c>
      <c r="O699">
        <f>IF(AND(Sheet2!$K699=$B$2,Sheet2!$L699=1),Sheet2!$J699+Sheet2!$M699,IF(Sheet2!$K699=$B$2,Sheet2!$M699,0))</f>
        <v>0</v>
      </c>
    </row>
    <row r="700" spans="14:15" x14ac:dyDescent="0.25">
      <c r="N700">
        <f>IF(AND(Sheet2!$K700=$B$1,Sheet2!$L700=1),Sheet2!$I700+Sheet2!$M700,IF(Sheet2!$K700=$B$1,Sheet2!$M700,0))</f>
        <v>0</v>
      </c>
      <c r="O700">
        <f>IF(AND(Sheet2!$K700=$B$2,Sheet2!$L700=1),Sheet2!$J700+Sheet2!$M700,IF(Sheet2!$K700=$B$2,Sheet2!$M700,0))</f>
        <v>0</v>
      </c>
    </row>
    <row r="701" spans="14:15" x14ac:dyDescent="0.25">
      <c r="N701">
        <f>IF(AND(Sheet2!$K701=$B$1,Sheet2!$L701=1),Sheet2!$I701+Sheet2!$M701,IF(Sheet2!$K701=$B$1,Sheet2!$M701,0))</f>
        <v>0</v>
      </c>
      <c r="O701">
        <f>IF(AND(Sheet2!$K701=$B$2,Sheet2!$L701=1),Sheet2!$J701+Sheet2!$M701,IF(Sheet2!$K701=$B$2,Sheet2!$M701,0))</f>
        <v>0</v>
      </c>
    </row>
    <row r="702" spans="14:15" x14ac:dyDescent="0.25">
      <c r="N702">
        <f>IF(AND(Sheet2!$K702=$B$1,Sheet2!$L702=1),Sheet2!$I702+Sheet2!$M702,IF(Sheet2!$K702=$B$1,Sheet2!$M702,0))</f>
        <v>0</v>
      </c>
      <c r="O702">
        <f>IF(AND(Sheet2!$K702=$B$2,Sheet2!$L702=1),Sheet2!$J702+Sheet2!$M702,IF(Sheet2!$K702=$B$2,Sheet2!$M702,0))</f>
        <v>0</v>
      </c>
    </row>
    <row r="703" spans="14:15" x14ac:dyDescent="0.25">
      <c r="N703">
        <f>IF(AND(Sheet2!$K703=$B$1,Sheet2!$L703=1),Sheet2!$I703+Sheet2!$M703,IF(Sheet2!$K703=$B$1,Sheet2!$M703,0))</f>
        <v>0</v>
      </c>
      <c r="O703">
        <f>IF(AND(Sheet2!$K703=$B$2,Sheet2!$L703=1),Sheet2!$J703+Sheet2!$M703,IF(Sheet2!$K703=$B$2,Sheet2!$M703,0))</f>
        <v>0</v>
      </c>
    </row>
    <row r="704" spans="14:15" x14ac:dyDescent="0.25">
      <c r="N704">
        <f>IF(AND(Sheet2!$K704=$B$1,Sheet2!$L704=1),Sheet2!$I704+Sheet2!$M704,IF(Sheet2!$K704=$B$1,Sheet2!$M704,0))</f>
        <v>0</v>
      </c>
      <c r="O704">
        <f>IF(AND(Sheet2!$K704=$B$2,Sheet2!$L704=1),Sheet2!$J704+Sheet2!$M704,IF(Sheet2!$K704=$B$2,Sheet2!$M704,0))</f>
        <v>0</v>
      </c>
    </row>
    <row r="705" spans="14:15" x14ac:dyDescent="0.25">
      <c r="N705">
        <f>IF(AND(Sheet2!$K705=$B$1,Sheet2!$L705=1),Sheet2!$I705+Sheet2!$M705,IF(Sheet2!$K705=$B$1,Sheet2!$M705,0))</f>
        <v>0</v>
      </c>
      <c r="O705">
        <f>IF(AND(Sheet2!$K705=$B$2,Sheet2!$L705=1),Sheet2!$J705+Sheet2!$M705,IF(Sheet2!$K705=$B$2,Sheet2!$M705,0))</f>
        <v>0</v>
      </c>
    </row>
    <row r="706" spans="14:15" x14ac:dyDescent="0.25">
      <c r="N706">
        <f>IF(AND(Sheet2!$K706=$B$1,Sheet2!$L706=1),Sheet2!$I706+Sheet2!$M706,IF(Sheet2!$K706=$B$1,Sheet2!$M706,0))</f>
        <v>0</v>
      </c>
      <c r="O706">
        <f>IF(AND(Sheet2!$K706=$B$2,Sheet2!$L706=1),Sheet2!$J706+Sheet2!$M706,IF(Sheet2!$K706=$B$2,Sheet2!$M706,0))</f>
        <v>0</v>
      </c>
    </row>
    <row r="707" spans="14:15" x14ac:dyDescent="0.25">
      <c r="N707">
        <f>IF(AND(Sheet2!$K707=$B$1,Sheet2!$L707=1),Sheet2!$I707+Sheet2!$M707,IF(Sheet2!$K707=$B$1,Sheet2!$M707,0))</f>
        <v>0</v>
      </c>
      <c r="O707">
        <f>IF(AND(Sheet2!$K707=$B$2,Sheet2!$L707=1),Sheet2!$J707+Sheet2!$M707,IF(Sheet2!$K707=$B$2,Sheet2!$M707,0))</f>
        <v>0</v>
      </c>
    </row>
    <row r="708" spans="14:15" x14ac:dyDescent="0.25">
      <c r="N708">
        <f>IF(AND(Sheet2!$K708=$B$1,Sheet2!$L708=1),Sheet2!$I708+Sheet2!$M708,IF(Sheet2!$K708=$B$1,Sheet2!$M708,0))</f>
        <v>0</v>
      </c>
      <c r="O708">
        <f>IF(AND(Sheet2!$K708=$B$2,Sheet2!$L708=1),Sheet2!$J708+Sheet2!$M708,IF(Sheet2!$K708=$B$2,Sheet2!$M708,0))</f>
        <v>0</v>
      </c>
    </row>
    <row r="709" spans="14:15" x14ac:dyDescent="0.25">
      <c r="N709">
        <f>IF(AND(Sheet2!$K709=$B$1,Sheet2!$L709=1),Sheet2!$I709+Sheet2!$M709,IF(Sheet2!$K709=$B$1,Sheet2!$M709,0))</f>
        <v>0</v>
      </c>
      <c r="O709">
        <f>IF(AND(Sheet2!$K709=$B$2,Sheet2!$L709=1),Sheet2!$J709+Sheet2!$M709,IF(Sheet2!$K709=$B$2,Sheet2!$M709,0))</f>
        <v>0</v>
      </c>
    </row>
    <row r="710" spans="14:15" x14ac:dyDescent="0.25">
      <c r="N710">
        <f>IF(AND(Sheet2!$K710=$B$1,Sheet2!$L710=1),Sheet2!$I710+Sheet2!$M710,IF(Sheet2!$K710=$B$1,Sheet2!$M710,0))</f>
        <v>0</v>
      </c>
      <c r="O710">
        <f>IF(AND(Sheet2!$K710=$B$2,Sheet2!$L710=1),Sheet2!$J710+Sheet2!$M710,IF(Sheet2!$K710=$B$2,Sheet2!$M710,0))</f>
        <v>0</v>
      </c>
    </row>
    <row r="711" spans="14:15" x14ac:dyDescent="0.25">
      <c r="N711">
        <f>IF(AND(Sheet2!$K711=$B$1,Sheet2!$L711=1),Sheet2!$I711+Sheet2!$M711,IF(Sheet2!$K711=$B$1,Sheet2!$M711,0))</f>
        <v>0</v>
      </c>
      <c r="O711">
        <f>IF(AND(Sheet2!$K711=$B$2,Sheet2!$L711=1),Sheet2!$J711+Sheet2!$M711,IF(Sheet2!$K711=$B$2,Sheet2!$M711,0))</f>
        <v>0</v>
      </c>
    </row>
    <row r="712" spans="14:15" x14ac:dyDescent="0.25">
      <c r="N712">
        <f>IF(AND(Sheet2!$K712=$B$1,Sheet2!$L712=1),Sheet2!$I712+Sheet2!$M712,IF(Sheet2!$K712=$B$1,Sheet2!$M712,0))</f>
        <v>0</v>
      </c>
      <c r="O712">
        <f>IF(AND(Sheet2!$K712=$B$2,Sheet2!$L712=1),Sheet2!$J712+Sheet2!$M712,IF(Sheet2!$K712=$B$2,Sheet2!$M712,0))</f>
        <v>0</v>
      </c>
    </row>
    <row r="713" spans="14:15" x14ac:dyDescent="0.25">
      <c r="N713">
        <f>IF(AND(Sheet2!$K713=$B$1,Sheet2!$L713=1),Sheet2!$I713+Sheet2!$M713,IF(Sheet2!$K713=$B$1,Sheet2!$M713,0))</f>
        <v>0</v>
      </c>
      <c r="O713">
        <f>IF(AND(Sheet2!$K713=$B$2,Sheet2!$L713=1),Sheet2!$J713+Sheet2!$M713,IF(Sheet2!$K713=$B$2,Sheet2!$M713,0))</f>
        <v>0</v>
      </c>
    </row>
    <row r="714" spans="14:15" x14ac:dyDescent="0.25">
      <c r="N714">
        <f>IF(AND(Sheet2!$K714=$B$1,Sheet2!$L714=1),Sheet2!$I714+Sheet2!$M714,IF(Sheet2!$K714=$B$1,Sheet2!$M714,0))</f>
        <v>0</v>
      </c>
      <c r="O714">
        <f>IF(AND(Sheet2!$K714=$B$2,Sheet2!$L714=1),Sheet2!$J714+Sheet2!$M714,IF(Sheet2!$K714=$B$2,Sheet2!$M714,0))</f>
        <v>0</v>
      </c>
    </row>
    <row r="715" spans="14:15" x14ac:dyDescent="0.25">
      <c r="N715">
        <f>IF(AND(Sheet2!$K715=$B$1,Sheet2!$L715=1),Sheet2!$I715+Sheet2!$M715,IF(Sheet2!$K715=$B$1,Sheet2!$M715,0))</f>
        <v>0</v>
      </c>
      <c r="O715">
        <f>IF(AND(Sheet2!$K715=$B$2,Sheet2!$L715=1),Sheet2!$J715+Sheet2!$M715,IF(Sheet2!$K715=$B$2,Sheet2!$M715,0))</f>
        <v>0</v>
      </c>
    </row>
    <row r="716" spans="14:15" x14ac:dyDescent="0.25">
      <c r="N716">
        <f>IF(AND(Sheet2!$K716=$B$1,Sheet2!$L716=1),Sheet2!$I716+Sheet2!$M716,IF(Sheet2!$K716=$B$1,Sheet2!$M716,0))</f>
        <v>0</v>
      </c>
      <c r="O716">
        <f>IF(AND(Sheet2!$K716=$B$2,Sheet2!$L716=1),Sheet2!$J716+Sheet2!$M716,IF(Sheet2!$K716=$B$2,Sheet2!$M716,0))</f>
        <v>0</v>
      </c>
    </row>
    <row r="717" spans="14:15" x14ac:dyDescent="0.25">
      <c r="N717">
        <f>IF(AND(Sheet2!$K717=$B$1,Sheet2!$L717=1),Sheet2!$I717+Sheet2!$M717,IF(Sheet2!$K717=$B$1,Sheet2!$M717,0))</f>
        <v>0</v>
      </c>
      <c r="O717">
        <f>IF(AND(Sheet2!$K717=$B$2,Sheet2!$L717=1),Sheet2!$J717+Sheet2!$M717,IF(Sheet2!$K717=$B$2,Sheet2!$M717,0))</f>
        <v>0</v>
      </c>
    </row>
    <row r="718" spans="14:15" x14ac:dyDescent="0.25">
      <c r="N718">
        <f>IF(AND(Sheet2!$K718=$B$1,Sheet2!$L718=1),Sheet2!$I718+Sheet2!$M718,IF(Sheet2!$K718=$B$1,Sheet2!$M718,0))</f>
        <v>0</v>
      </c>
      <c r="O718">
        <f>IF(AND(Sheet2!$K718=$B$2,Sheet2!$L718=1),Sheet2!$J718+Sheet2!$M718,IF(Sheet2!$K718=$B$2,Sheet2!$M718,0))</f>
        <v>0</v>
      </c>
    </row>
    <row r="719" spans="14:15" x14ac:dyDescent="0.25">
      <c r="N719">
        <f>IF(AND(Sheet2!$K719=$B$1,Sheet2!$L719=1),Sheet2!$I719+Sheet2!$M719,IF(Sheet2!$K719=$B$1,Sheet2!$M719,0))</f>
        <v>0</v>
      </c>
      <c r="O719">
        <f>IF(AND(Sheet2!$K719=$B$2,Sheet2!$L719=1),Sheet2!$J719+Sheet2!$M719,IF(Sheet2!$K719=$B$2,Sheet2!$M719,0))</f>
        <v>0</v>
      </c>
    </row>
    <row r="720" spans="14:15" x14ac:dyDescent="0.25">
      <c r="N720">
        <f>IF(AND(Sheet2!$K720=$B$1,Sheet2!$L720=1),Sheet2!$I720+Sheet2!$M720,IF(Sheet2!$K720=$B$1,Sheet2!$M720,0))</f>
        <v>0</v>
      </c>
      <c r="O720">
        <f>IF(AND(Sheet2!$K720=$B$2,Sheet2!$L720=1),Sheet2!$J720+Sheet2!$M720,IF(Sheet2!$K720=$B$2,Sheet2!$M720,0))</f>
        <v>0</v>
      </c>
    </row>
    <row r="721" spans="14:15" x14ac:dyDescent="0.25">
      <c r="N721">
        <f>IF(AND(Sheet2!$K721=$B$1,Sheet2!$L721=1),Sheet2!$I721+Sheet2!$M721,IF(Sheet2!$K721=$B$1,Sheet2!$M721,0))</f>
        <v>0</v>
      </c>
      <c r="O721">
        <f>IF(AND(Sheet2!$K721=$B$2,Sheet2!$L721=1),Sheet2!$J721+Sheet2!$M721,IF(Sheet2!$K721=$B$2,Sheet2!$M721,0))</f>
        <v>0</v>
      </c>
    </row>
    <row r="722" spans="14:15" x14ac:dyDescent="0.25">
      <c r="N722">
        <f>IF(AND(Sheet2!$K722=$B$1,Sheet2!$L722=1),Sheet2!$I722+Sheet2!$M722,IF(Sheet2!$K722=$B$1,Sheet2!$M722,0))</f>
        <v>0</v>
      </c>
      <c r="O722">
        <f>IF(AND(Sheet2!$K722=$B$2,Sheet2!$L722=1),Sheet2!$J722+Sheet2!$M722,IF(Sheet2!$K722=$B$2,Sheet2!$M722,0))</f>
        <v>0</v>
      </c>
    </row>
    <row r="723" spans="14:15" x14ac:dyDescent="0.25">
      <c r="N723">
        <f>IF(AND(Sheet2!$K723=$B$1,Sheet2!$L723=1),Sheet2!$I723+Sheet2!$M723,IF(Sheet2!$K723=$B$1,Sheet2!$M723,0))</f>
        <v>0</v>
      </c>
      <c r="O723">
        <f>IF(AND(Sheet2!$K723=$B$2,Sheet2!$L723=1),Sheet2!$J723+Sheet2!$M723,IF(Sheet2!$K723=$B$2,Sheet2!$M723,0))</f>
        <v>0</v>
      </c>
    </row>
    <row r="724" spans="14:15" x14ac:dyDescent="0.25">
      <c r="N724">
        <f>IF(AND(Sheet2!$K724=$B$1,Sheet2!$L724=1),Sheet2!$I724+Sheet2!$M724,IF(Sheet2!$K724=$B$1,Sheet2!$M724,0))</f>
        <v>0</v>
      </c>
      <c r="O724">
        <f>IF(AND(Sheet2!$K724=$B$2,Sheet2!$L724=1),Sheet2!$J724+Sheet2!$M724,IF(Sheet2!$K724=$B$2,Sheet2!$M724,0))</f>
        <v>0</v>
      </c>
    </row>
    <row r="725" spans="14:15" x14ac:dyDescent="0.25">
      <c r="N725">
        <f>IF(AND(Sheet2!$K725=$B$1,Sheet2!$L725=1),Sheet2!$I725+Sheet2!$M725,IF(Sheet2!$K725=$B$1,Sheet2!$M725,0))</f>
        <v>0</v>
      </c>
      <c r="O725">
        <f>IF(AND(Sheet2!$K725=$B$2,Sheet2!$L725=1),Sheet2!$J725+Sheet2!$M725,IF(Sheet2!$K725=$B$2,Sheet2!$M725,0))</f>
        <v>0</v>
      </c>
    </row>
    <row r="726" spans="14:15" x14ac:dyDescent="0.25">
      <c r="N726">
        <f>IF(AND(Sheet2!$K726=$B$1,Sheet2!$L726=1),Sheet2!$I726+Sheet2!$M726,IF(Sheet2!$K726=$B$1,Sheet2!$M726,0))</f>
        <v>0</v>
      </c>
      <c r="O726">
        <f>IF(AND(Sheet2!$K726=$B$2,Sheet2!$L726=1),Sheet2!$J726+Sheet2!$M726,IF(Sheet2!$K726=$B$2,Sheet2!$M726,0))</f>
        <v>0</v>
      </c>
    </row>
    <row r="727" spans="14:15" x14ac:dyDescent="0.25">
      <c r="N727">
        <f>IF(AND(Sheet2!$K727=$B$1,Sheet2!$L727=1),Sheet2!$I727+Sheet2!$M727,IF(Sheet2!$K727=$B$1,Sheet2!$M727,0))</f>
        <v>0</v>
      </c>
      <c r="O727">
        <f>IF(AND(Sheet2!$K727=$B$2,Sheet2!$L727=1),Sheet2!$J727+Sheet2!$M727,IF(Sheet2!$K727=$B$2,Sheet2!$M727,0))</f>
        <v>0</v>
      </c>
    </row>
    <row r="728" spans="14:15" x14ac:dyDescent="0.25">
      <c r="N728">
        <f>IF(AND(Sheet2!$K728=$B$1,Sheet2!$L728=1),Sheet2!$I728+Sheet2!$M728,IF(Sheet2!$K728=$B$1,Sheet2!$M728,0))</f>
        <v>0</v>
      </c>
      <c r="O728">
        <f>IF(AND(Sheet2!$K728=$B$2,Sheet2!$L728=1),Sheet2!$J728+Sheet2!$M728,IF(Sheet2!$K728=$B$2,Sheet2!$M728,0))</f>
        <v>0</v>
      </c>
    </row>
    <row r="729" spans="14:15" x14ac:dyDescent="0.25">
      <c r="N729">
        <f>IF(AND(Sheet2!$K729=$B$1,Sheet2!$L729=1),Sheet2!$I729+Sheet2!$M729,IF(Sheet2!$K729=$B$1,Sheet2!$M729,0))</f>
        <v>0</v>
      </c>
      <c r="O729">
        <f>IF(AND(Sheet2!$K729=$B$2,Sheet2!$L729=1),Sheet2!$J729+Sheet2!$M729,IF(Sheet2!$K729=$B$2,Sheet2!$M729,0))</f>
        <v>0</v>
      </c>
    </row>
    <row r="730" spans="14:15" x14ac:dyDescent="0.25">
      <c r="N730">
        <f>IF(AND(Sheet2!$K730=$B$1,Sheet2!$L730=1),Sheet2!$I730+Sheet2!$M730,IF(Sheet2!$K730=$B$1,Sheet2!$M730,0))</f>
        <v>0</v>
      </c>
      <c r="O730">
        <f>IF(AND(Sheet2!$K730=$B$2,Sheet2!$L730=1),Sheet2!$J730+Sheet2!$M730,IF(Sheet2!$K730=$B$2,Sheet2!$M730,0))</f>
        <v>0</v>
      </c>
    </row>
    <row r="731" spans="14:15" x14ac:dyDescent="0.25">
      <c r="N731">
        <f>IF(AND(Sheet2!$K731=$B$1,Sheet2!$L731=1),Sheet2!$I731+Sheet2!$M731,IF(Sheet2!$K731=$B$1,Sheet2!$M731,0))</f>
        <v>0</v>
      </c>
      <c r="O731">
        <f>IF(AND(Sheet2!$K731=$B$2,Sheet2!$L731=1),Sheet2!$J731+Sheet2!$M731,IF(Sheet2!$K731=$B$2,Sheet2!$M731,0))</f>
        <v>0</v>
      </c>
    </row>
    <row r="732" spans="14:15" x14ac:dyDescent="0.25">
      <c r="N732">
        <f>IF(AND(Sheet2!$K732=$B$1,Sheet2!$L732=1),Sheet2!$I732+Sheet2!$M732,IF(Sheet2!$K732=$B$1,Sheet2!$M732,0))</f>
        <v>0</v>
      </c>
      <c r="O732">
        <f>IF(AND(Sheet2!$K732=$B$2,Sheet2!$L732=1),Sheet2!$J732+Sheet2!$M732,IF(Sheet2!$K732=$B$2,Sheet2!$M732,0))</f>
        <v>0</v>
      </c>
    </row>
    <row r="733" spans="14:15" x14ac:dyDescent="0.25">
      <c r="N733">
        <f>IF(AND(Sheet2!$K733=$B$1,Sheet2!$L733=1),Sheet2!$I733+Sheet2!$M733,IF(Sheet2!$K733=$B$1,Sheet2!$M733,0))</f>
        <v>0</v>
      </c>
      <c r="O733">
        <f>IF(AND(Sheet2!$K733=$B$2,Sheet2!$L733=1),Sheet2!$J733+Sheet2!$M733,IF(Sheet2!$K733=$B$2,Sheet2!$M733,0))</f>
        <v>0</v>
      </c>
    </row>
    <row r="734" spans="14:15" x14ac:dyDescent="0.25">
      <c r="N734">
        <f>IF(AND(Sheet2!$K734=$B$1,Sheet2!$L734=1),Sheet2!$I734+Sheet2!$M734,IF(Sheet2!$K734=$B$1,Sheet2!$M734,0))</f>
        <v>0</v>
      </c>
      <c r="O734">
        <f>IF(AND(Sheet2!$K734=$B$2,Sheet2!$L734=1),Sheet2!$J734+Sheet2!$M734,IF(Sheet2!$K734=$B$2,Sheet2!$M734,0))</f>
        <v>0</v>
      </c>
    </row>
    <row r="735" spans="14:15" x14ac:dyDescent="0.25">
      <c r="N735">
        <f>IF(AND(Sheet2!$K735=$B$1,Sheet2!$L735=1),Sheet2!$I735+Sheet2!$M735,IF(Sheet2!$K735=$B$1,Sheet2!$M735,0))</f>
        <v>0</v>
      </c>
      <c r="O735">
        <f>IF(AND(Sheet2!$K735=$B$2,Sheet2!$L735=1),Sheet2!$J735+Sheet2!$M735,IF(Sheet2!$K735=$B$2,Sheet2!$M735,0))</f>
        <v>0</v>
      </c>
    </row>
    <row r="736" spans="14:15" x14ac:dyDescent="0.25">
      <c r="N736">
        <f>IF(AND(Sheet2!$K736=$B$1,Sheet2!$L736=1),Sheet2!$I736+Sheet2!$M736,IF(Sheet2!$K736=$B$1,Sheet2!$M736,0))</f>
        <v>0</v>
      </c>
      <c r="O736">
        <f>IF(AND(Sheet2!$K736=$B$2,Sheet2!$L736=1),Sheet2!$J736+Sheet2!$M736,IF(Sheet2!$K736=$B$2,Sheet2!$M736,0))</f>
        <v>0</v>
      </c>
    </row>
    <row r="737" spans="14:15" x14ac:dyDescent="0.25">
      <c r="N737">
        <f>IF(AND(Sheet2!$K737=$B$1,Sheet2!$L737=1),Sheet2!$I737+Sheet2!$M737,IF(Sheet2!$K737=$B$1,Sheet2!$M737,0))</f>
        <v>0</v>
      </c>
      <c r="O737">
        <f>IF(AND(Sheet2!$K737=$B$2,Sheet2!$L737=1),Sheet2!$J737+Sheet2!$M737,IF(Sheet2!$K737=$B$2,Sheet2!$M737,0))</f>
        <v>0</v>
      </c>
    </row>
    <row r="738" spans="14:15" x14ac:dyDescent="0.25">
      <c r="N738">
        <f>IF(AND(Sheet2!$K738=$B$1,Sheet2!$L738=1),Sheet2!$I738+Sheet2!$M738,IF(Sheet2!$K738=$B$1,Sheet2!$M738,0))</f>
        <v>0</v>
      </c>
      <c r="O738">
        <f>IF(AND(Sheet2!$K738=$B$2,Sheet2!$L738=1),Sheet2!$J738+Sheet2!$M738,IF(Sheet2!$K738=$B$2,Sheet2!$M738,0))</f>
        <v>0</v>
      </c>
    </row>
    <row r="739" spans="14:15" x14ac:dyDescent="0.25">
      <c r="N739">
        <f>IF(AND(Sheet2!$K739=$B$1,Sheet2!$L739=1),Sheet2!$I739+Sheet2!$M739,IF(Sheet2!$K739=$B$1,Sheet2!$M739,0))</f>
        <v>0</v>
      </c>
      <c r="O739">
        <f>IF(AND(Sheet2!$K739=$B$2,Sheet2!$L739=1),Sheet2!$J739+Sheet2!$M739,IF(Sheet2!$K739=$B$2,Sheet2!$M739,0))</f>
        <v>0</v>
      </c>
    </row>
    <row r="740" spans="14:15" x14ac:dyDescent="0.25">
      <c r="N740">
        <f>IF(AND(Sheet2!$K740=$B$1,Sheet2!$L740=1),Sheet2!$I740+Sheet2!$M740,IF(Sheet2!$K740=$B$1,Sheet2!$M740,0))</f>
        <v>0</v>
      </c>
      <c r="O740">
        <f>IF(AND(Sheet2!$K740=$B$2,Sheet2!$L740=1),Sheet2!$J740+Sheet2!$M740,IF(Sheet2!$K740=$B$2,Sheet2!$M740,0))</f>
        <v>0</v>
      </c>
    </row>
    <row r="741" spans="14:15" x14ac:dyDescent="0.25">
      <c r="N741">
        <f>IF(AND(Sheet2!$K741=$B$1,Sheet2!$L741=1),Sheet2!$I741+Sheet2!$M741,IF(Sheet2!$K741=$B$1,Sheet2!$M741,0))</f>
        <v>0</v>
      </c>
      <c r="O741">
        <f>IF(AND(Sheet2!$K741=$B$2,Sheet2!$L741=1),Sheet2!$J741+Sheet2!$M741,IF(Sheet2!$K741=$B$2,Sheet2!$M741,0))</f>
        <v>0</v>
      </c>
    </row>
    <row r="742" spans="14:15" x14ac:dyDescent="0.25">
      <c r="N742">
        <f>IF(AND(Sheet2!$K742=$B$1,Sheet2!$L742=1),Sheet2!$I742+Sheet2!$M742,IF(Sheet2!$K742=$B$1,Sheet2!$M742,0))</f>
        <v>0</v>
      </c>
      <c r="O742">
        <f>IF(AND(Sheet2!$K742=$B$2,Sheet2!$L742=1),Sheet2!$J742+Sheet2!$M742,IF(Sheet2!$K742=$B$2,Sheet2!$M742,0))</f>
        <v>0</v>
      </c>
    </row>
    <row r="743" spans="14:15" x14ac:dyDescent="0.25">
      <c r="N743">
        <f>IF(AND(Sheet2!$K743=$B$1,Sheet2!$L743=1),Sheet2!$I743+Sheet2!$M743,IF(Sheet2!$K743=$B$1,Sheet2!$M743,0))</f>
        <v>0</v>
      </c>
      <c r="O743">
        <f>IF(AND(Sheet2!$K743=$B$2,Sheet2!$L743=1),Sheet2!$J743+Sheet2!$M743,IF(Sheet2!$K743=$B$2,Sheet2!$M743,0))</f>
        <v>0</v>
      </c>
    </row>
    <row r="744" spans="14:15" x14ac:dyDescent="0.25">
      <c r="N744">
        <f>IF(AND(Sheet2!$K744=$B$1,Sheet2!$L744=1),Sheet2!$I744+Sheet2!$M744,IF(Sheet2!$K744=$B$1,Sheet2!$M744,0))</f>
        <v>0</v>
      </c>
      <c r="O744">
        <f>IF(AND(Sheet2!$K744=$B$2,Sheet2!$L744=1),Sheet2!$J744+Sheet2!$M744,IF(Sheet2!$K744=$B$2,Sheet2!$M744,0))</f>
        <v>0</v>
      </c>
    </row>
    <row r="745" spans="14:15" x14ac:dyDescent="0.25">
      <c r="N745">
        <f>IF(AND(Sheet2!$K745=$B$1,Sheet2!$L745=1),Sheet2!$I745+Sheet2!$M745,IF(Sheet2!$K745=$B$1,Sheet2!$M745,0))</f>
        <v>0</v>
      </c>
      <c r="O745">
        <f>IF(AND(Sheet2!$K745=$B$2,Sheet2!$L745=1),Sheet2!$J745+Sheet2!$M745,IF(Sheet2!$K745=$B$2,Sheet2!$M745,0))</f>
        <v>0</v>
      </c>
    </row>
    <row r="746" spans="14:15" x14ac:dyDescent="0.25">
      <c r="N746">
        <f>IF(AND(Sheet2!$K746=$B$1,Sheet2!$L746=1),Sheet2!$I746+Sheet2!$M746,IF(Sheet2!$K746=$B$1,Sheet2!$M746,0))</f>
        <v>0</v>
      </c>
      <c r="O746">
        <f>IF(AND(Sheet2!$K746=$B$2,Sheet2!$L746=1),Sheet2!$J746+Sheet2!$M746,IF(Sheet2!$K746=$B$2,Sheet2!$M746,0))</f>
        <v>0</v>
      </c>
    </row>
    <row r="747" spans="14:15" x14ac:dyDescent="0.25">
      <c r="N747">
        <f>IF(AND(Sheet2!$K747=$B$1,Sheet2!$L747=1),Sheet2!$I747+Sheet2!$M747,IF(Sheet2!$K747=$B$1,Sheet2!$M747,0))</f>
        <v>0</v>
      </c>
      <c r="O747">
        <f>IF(AND(Sheet2!$K747=$B$2,Sheet2!$L747=1),Sheet2!$J747+Sheet2!$M747,IF(Sheet2!$K747=$B$2,Sheet2!$M747,0))</f>
        <v>0</v>
      </c>
    </row>
    <row r="748" spans="14:15" x14ac:dyDescent="0.25">
      <c r="N748">
        <f>IF(AND(Sheet2!$K748=$B$1,Sheet2!$L748=1),Sheet2!$I748+Sheet2!$M748,IF(Sheet2!$K748=$B$1,Sheet2!$M748,0))</f>
        <v>0</v>
      </c>
      <c r="O748">
        <f>IF(AND(Sheet2!$K748=$B$2,Sheet2!$L748=1),Sheet2!$J748+Sheet2!$M748,IF(Sheet2!$K748=$B$2,Sheet2!$M748,0))</f>
        <v>0</v>
      </c>
    </row>
    <row r="749" spans="14:15" x14ac:dyDescent="0.25">
      <c r="N749">
        <f>IF(AND(Sheet2!$K749=$B$1,Sheet2!$L749=1),Sheet2!$I749+Sheet2!$M749,IF(Sheet2!$K749=$B$1,Sheet2!$M749,0))</f>
        <v>0</v>
      </c>
      <c r="O749">
        <f>IF(AND(Sheet2!$K749=$B$2,Sheet2!$L749=1),Sheet2!$J749+Sheet2!$M749,IF(Sheet2!$K749=$B$2,Sheet2!$M749,0))</f>
        <v>0</v>
      </c>
    </row>
    <row r="750" spans="14:15" x14ac:dyDescent="0.25">
      <c r="N750">
        <f>IF(AND(Sheet2!$K750=$B$1,Sheet2!$L750=1),Sheet2!$I750+Sheet2!$M750,IF(Sheet2!$K750=$B$1,Sheet2!$M750,0))</f>
        <v>0</v>
      </c>
      <c r="O750">
        <f>IF(AND(Sheet2!$K750=$B$2,Sheet2!$L750=1),Sheet2!$J750+Sheet2!$M750,IF(Sheet2!$K750=$B$2,Sheet2!$M750,0))</f>
        <v>0</v>
      </c>
    </row>
    <row r="751" spans="14:15" x14ac:dyDescent="0.25">
      <c r="N751">
        <f>IF(AND(Sheet2!$K751=$B$1,Sheet2!$L751=1),Sheet2!$I751+Sheet2!$M751,IF(Sheet2!$K751=$B$1,Sheet2!$M751,0))</f>
        <v>0</v>
      </c>
      <c r="O751">
        <f>IF(AND(Sheet2!$K751=$B$2,Sheet2!$L751=1),Sheet2!$J751+Sheet2!$M751,IF(Sheet2!$K751=$B$2,Sheet2!$M751,0))</f>
        <v>0</v>
      </c>
    </row>
    <row r="752" spans="14:15" x14ac:dyDescent="0.25">
      <c r="N752">
        <f>IF(AND(Sheet2!$K752=$B$1,Sheet2!$L752=1),Sheet2!$I752+Sheet2!$M752,IF(Sheet2!$K752=$B$1,Sheet2!$M752,0))</f>
        <v>0</v>
      </c>
      <c r="O752">
        <f>IF(AND(Sheet2!$K752=$B$2,Sheet2!$L752=1),Sheet2!$J752+Sheet2!$M752,IF(Sheet2!$K752=$B$2,Sheet2!$M752,0))</f>
        <v>0</v>
      </c>
    </row>
    <row r="753" spans="14:15" x14ac:dyDescent="0.25">
      <c r="N753">
        <f>IF(AND(Sheet2!$K753=$B$1,Sheet2!$L753=1),Sheet2!$I753+Sheet2!$M753,IF(Sheet2!$K753=$B$1,Sheet2!$M753,0))</f>
        <v>0</v>
      </c>
      <c r="O753">
        <f>IF(AND(Sheet2!$K753=$B$2,Sheet2!$L753=1),Sheet2!$J753+Sheet2!$M753,IF(Sheet2!$K753=$B$2,Sheet2!$M753,0))</f>
        <v>0</v>
      </c>
    </row>
    <row r="754" spans="14:15" x14ac:dyDescent="0.25">
      <c r="N754">
        <f>IF(AND(Sheet2!$K754=$B$1,Sheet2!$L754=1),Sheet2!$I754+Sheet2!$M754,IF(Sheet2!$K754=$B$1,Sheet2!$M754,0))</f>
        <v>0</v>
      </c>
      <c r="O754">
        <f>IF(AND(Sheet2!$K754=$B$2,Sheet2!$L754=1),Sheet2!$J754+Sheet2!$M754,IF(Sheet2!$K754=$B$2,Sheet2!$M754,0))</f>
        <v>0</v>
      </c>
    </row>
    <row r="755" spans="14:15" x14ac:dyDescent="0.25">
      <c r="N755">
        <f>IF(AND(Sheet2!$K755=$B$1,Sheet2!$L755=1),Sheet2!$I755+Sheet2!$M755,IF(Sheet2!$K755=$B$1,Sheet2!$M755,0))</f>
        <v>0</v>
      </c>
      <c r="O755">
        <f>IF(AND(Sheet2!$K755=$B$2,Sheet2!$L755=1),Sheet2!$J755+Sheet2!$M755,IF(Sheet2!$K755=$B$2,Sheet2!$M755,0))</f>
        <v>0</v>
      </c>
    </row>
    <row r="756" spans="14:15" x14ac:dyDescent="0.25">
      <c r="N756">
        <f>IF(AND(Sheet2!$K756=$B$1,Sheet2!$L756=1),Sheet2!$I756+Sheet2!$M756,IF(Sheet2!$K756=$B$1,Sheet2!$M756,0))</f>
        <v>0</v>
      </c>
      <c r="O756">
        <f>IF(AND(Sheet2!$K756=$B$2,Sheet2!$L756=1),Sheet2!$J756+Sheet2!$M756,IF(Sheet2!$K756=$B$2,Sheet2!$M756,0))</f>
        <v>0</v>
      </c>
    </row>
    <row r="757" spans="14:15" x14ac:dyDescent="0.25">
      <c r="N757">
        <f>IF(AND(Sheet2!$K757=$B$1,Sheet2!$L757=1),Sheet2!$I757+Sheet2!$M757,IF(Sheet2!$K757=$B$1,Sheet2!$M757,0))</f>
        <v>0</v>
      </c>
      <c r="O757">
        <f>IF(AND(Sheet2!$K757=$B$2,Sheet2!$L757=1),Sheet2!$J757+Sheet2!$M757,IF(Sheet2!$K757=$B$2,Sheet2!$M757,0))</f>
        <v>0</v>
      </c>
    </row>
    <row r="758" spans="14:15" x14ac:dyDescent="0.25">
      <c r="N758">
        <f>IF(AND(Sheet2!$K758=$B$1,Sheet2!$L758=1),Sheet2!$I758+Sheet2!$M758,IF(Sheet2!$K758=$B$1,Sheet2!$M758,0))</f>
        <v>0</v>
      </c>
      <c r="O758">
        <f>IF(AND(Sheet2!$K758=$B$2,Sheet2!$L758=1),Sheet2!$J758+Sheet2!$M758,IF(Sheet2!$K758=$B$2,Sheet2!$M758,0))</f>
        <v>0</v>
      </c>
    </row>
    <row r="759" spans="14:15" x14ac:dyDescent="0.25">
      <c r="N759">
        <f>IF(AND(Sheet2!$K759=$B$1,Sheet2!$L759=1),Sheet2!$I759+Sheet2!$M759,IF(Sheet2!$K759=$B$1,Sheet2!$M759,0))</f>
        <v>0</v>
      </c>
      <c r="O759">
        <f>IF(AND(Sheet2!$K759=$B$2,Sheet2!$L759=1),Sheet2!$J759+Sheet2!$M759,IF(Sheet2!$K759=$B$2,Sheet2!$M759,0))</f>
        <v>0</v>
      </c>
    </row>
    <row r="760" spans="14:15" x14ac:dyDescent="0.25">
      <c r="N760">
        <f>IF(AND(Sheet2!$K760=$B$1,Sheet2!$L760=1),Sheet2!$I760+Sheet2!$M760,IF(Sheet2!$K760=$B$1,Sheet2!$M760,0))</f>
        <v>0</v>
      </c>
      <c r="O760">
        <f>IF(AND(Sheet2!$K760=$B$2,Sheet2!$L760=1),Sheet2!$J760+Sheet2!$M760,IF(Sheet2!$K760=$B$2,Sheet2!$M760,0))</f>
        <v>0</v>
      </c>
    </row>
    <row r="761" spans="14:15" x14ac:dyDescent="0.25">
      <c r="N761">
        <f>IF(AND(Sheet2!$K761=$B$1,Sheet2!$L761=1),Sheet2!$I761+Sheet2!$M761,IF(Sheet2!$K761=$B$1,Sheet2!$M761,0))</f>
        <v>0</v>
      </c>
      <c r="O761">
        <f>IF(AND(Sheet2!$K761=$B$2,Sheet2!$L761=1),Sheet2!$J761+Sheet2!$M761,IF(Sheet2!$K761=$B$2,Sheet2!$M761,0))</f>
        <v>0</v>
      </c>
    </row>
    <row r="762" spans="14:15" x14ac:dyDescent="0.25">
      <c r="N762">
        <f>IF(AND(Sheet2!$K762=$B$1,Sheet2!$L762=1),Sheet2!$I762+Sheet2!$M762,IF(Sheet2!$K762=$B$1,Sheet2!$M762,0))</f>
        <v>0</v>
      </c>
      <c r="O762">
        <f>IF(AND(Sheet2!$K762=$B$2,Sheet2!$L762=1),Sheet2!$J762+Sheet2!$M762,IF(Sheet2!$K762=$B$2,Sheet2!$M762,0))</f>
        <v>0</v>
      </c>
    </row>
    <row r="763" spans="14:15" x14ac:dyDescent="0.25">
      <c r="N763">
        <f>IF(AND(Sheet2!$K763=$B$1,Sheet2!$L763=1),Sheet2!$I763+Sheet2!$M763,IF(Sheet2!$K763=$B$1,Sheet2!$M763,0))</f>
        <v>0</v>
      </c>
      <c r="O763">
        <f>IF(AND(Sheet2!$K763=$B$2,Sheet2!$L763=1),Sheet2!$J763+Sheet2!$M763,IF(Sheet2!$K763=$B$2,Sheet2!$M763,0))</f>
        <v>0</v>
      </c>
    </row>
    <row r="764" spans="14:15" x14ac:dyDescent="0.25">
      <c r="N764">
        <f>IF(AND(Sheet2!$K764=$B$1,Sheet2!$L764=1),Sheet2!$I764+Sheet2!$M764,IF(Sheet2!$K764=$B$1,Sheet2!$M764,0))</f>
        <v>0</v>
      </c>
      <c r="O764">
        <f>IF(AND(Sheet2!$K764=$B$2,Sheet2!$L764=1),Sheet2!$J764+Sheet2!$M764,IF(Sheet2!$K764=$B$2,Sheet2!$M764,0))</f>
        <v>0</v>
      </c>
    </row>
    <row r="765" spans="14:15" x14ac:dyDescent="0.25">
      <c r="N765">
        <f>IF(AND(Sheet2!$K765=$B$1,Sheet2!$L765=1),Sheet2!$I765+Sheet2!$M765,IF(Sheet2!$K765=$B$1,Sheet2!$M765,0))</f>
        <v>0</v>
      </c>
      <c r="O765">
        <f>IF(AND(Sheet2!$K765=$B$2,Sheet2!$L765=1),Sheet2!$J765+Sheet2!$M765,IF(Sheet2!$K765=$B$2,Sheet2!$M765,0))</f>
        <v>0</v>
      </c>
    </row>
    <row r="766" spans="14:15" x14ac:dyDescent="0.25">
      <c r="N766">
        <f>IF(AND(Sheet2!$K766=$B$1,Sheet2!$L766=1),Sheet2!$I766+Sheet2!$M766,IF(Sheet2!$K766=$B$1,Sheet2!$M766,0))</f>
        <v>0</v>
      </c>
      <c r="O766">
        <f>IF(AND(Sheet2!$K766=$B$2,Sheet2!$L766=1),Sheet2!$J766+Sheet2!$M766,IF(Sheet2!$K766=$B$2,Sheet2!$M766,0))</f>
        <v>0</v>
      </c>
    </row>
    <row r="767" spans="14:15" x14ac:dyDescent="0.25">
      <c r="N767">
        <f>IF(AND(Sheet2!$K767=$B$1,Sheet2!$L767=1),Sheet2!$I767+Sheet2!$M767,IF(Sheet2!$K767=$B$1,Sheet2!$M767,0))</f>
        <v>0</v>
      </c>
      <c r="O767">
        <f>IF(AND(Sheet2!$K767=$B$2,Sheet2!$L767=1),Sheet2!$J767+Sheet2!$M767,IF(Sheet2!$K767=$B$2,Sheet2!$M767,0))</f>
        <v>0</v>
      </c>
    </row>
    <row r="768" spans="14:15" x14ac:dyDescent="0.25">
      <c r="N768">
        <f>IF(AND(Sheet2!$K768=$B$1,Sheet2!$L768=1),Sheet2!$I768+Sheet2!$M768,IF(Sheet2!$K768=$B$1,Sheet2!$M768,0))</f>
        <v>0</v>
      </c>
      <c r="O768">
        <f>IF(AND(Sheet2!$K768=$B$2,Sheet2!$L768=1),Sheet2!$J768+Sheet2!$M768,IF(Sheet2!$K768=$B$2,Sheet2!$M768,0))</f>
        <v>0</v>
      </c>
    </row>
    <row r="769" spans="14:15" x14ac:dyDescent="0.25">
      <c r="N769">
        <f>IF(AND(Sheet2!$K769=$B$1,Sheet2!$L769=1),Sheet2!$I769+Sheet2!$M769,IF(Sheet2!$K769=$B$1,Sheet2!$M769,0))</f>
        <v>0</v>
      </c>
      <c r="O769">
        <f>IF(AND(Sheet2!$K769=$B$2,Sheet2!$L769=1),Sheet2!$J769+Sheet2!$M769,IF(Sheet2!$K769=$B$2,Sheet2!$M769,0))</f>
        <v>0</v>
      </c>
    </row>
    <row r="770" spans="14:15" x14ac:dyDescent="0.25">
      <c r="N770">
        <f>IF(AND(Sheet2!$K770=$B$1,Sheet2!$L770=1),Sheet2!$I770+Sheet2!$M770,IF(Sheet2!$K770=$B$1,Sheet2!$M770,0))</f>
        <v>0</v>
      </c>
      <c r="O770">
        <f>IF(AND(Sheet2!$K770=$B$2,Sheet2!$L770=1),Sheet2!$J770+Sheet2!$M770,IF(Sheet2!$K770=$B$2,Sheet2!$M770,0))</f>
        <v>0</v>
      </c>
    </row>
    <row r="771" spans="14:15" x14ac:dyDescent="0.25">
      <c r="N771">
        <f>IF(AND(Sheet2!$K771=$B$1,Sheet2!$L771=1),Sheet2!$I771+Sheet2!$M771,IF(Sheet2!$K771=$B$1,Sheet2!$M771,0))</f>
        <v>0</v>
      </c>
      <c r="O771">
        <f>IF(AND(Sheet2!$K771=$B$2,Sheet2!$L771=1),Sheet2!$J771+Sheet2!$M771,IF(Sheet2!$K771=$B$2,Sheet2!$M771,0))</f>
        <v>0</v>
      </c>
    </row>
    <row r="772" spans="14:15" x14ac:dyDescent="0.25">
      <c r="N772">
        <f>IF(AND(Sheet2!$K772=$B$1,Sheet2!$L772=1),Sheet2!$I772+Sheet2!$M772,IF(Sheet2!$K772=$B$1,Sheet2!$M772,0))</f>
        <v>0</v>
      </c>
      <c r="O772">
        <f>IF(AND(Sheet2!$K772=$B$2,Sheet2!$L772=1),Sheet2!$J772+Sheet2!$M772,IF(Sheet2!$K772=$B$2,Sheet2!$M772,0))</f>
        <v>0</v>
      </c>
    </row>
    <row r="773" spans="14:15" x14ac:dyDescent="0.25">
      <c r="N773">
        <f>IF(AND(Sheet2!$K773=$B$1,Sheet2!$L773=1),Sheet2!$I773+Sheet2!$M773,IF(Sheet2!$K773=$B$1,Sheet2!$M773,0))</f>
        <v>0</v>
      </c>
      <c r="O773">
        <f>IF(AND(Sheet2!$K773=$B$2,Sheet2!$L773=1),Sheet2!$J773+Sheet2!$M773,IF(Sheet2!$K773=$B$2,Sheet2!$M773,0))</f>
        <v>0</v>
      </c>
    </row>
    <row r="774" spans="14:15" x14ac:dyDescent="0.25">
      <c r="N774">
        <f>IF(AND(Sheet2!$K774=$B$1,Sheet2!$L774=1),Sheet2!$I774+Sheet2!$M774,IF(Sheet2!$K774=$B$1,Sheet2!$M774,0))</f>
        <v>0</v>
      </c>
      <c r="O774">
        <f>IF(AND(Sheet2!$K774=$B$2,Sheet2!$L774=1),Sheet2!$J774+Sheet2!$M774,IF(Sheet2!$K774=$B$2,Sheet2!$M774,0))</f>
        <v>0</v>
      </c>
    </row>
    <row r="775" spans="14:15" x14ac:dyDescent="0.25">
      <c r="N775">
        <f>IF(AND(Sheet2!$K775=$B$1,Sheet2!$L775=1),Sheet2!$I775+Sheet2!$M775,IF(Sheet2!$K775=$B$1,Sheet2!$M775,0))</f>
        <v>0</v>
      </c>
      <c r="O775">
        <f>IF(AND(Sheet2!$K775=$B$2,Sheet2!$L775=1),Sheet2!$J775+Sheet2!$M775,IF(Sheet2!$K775=$B$2,Sheet2!$M775,0))</f>
        <v>0</v>
      </c>
    </row>
    <row r="776" spans="14:15" x14ac:dyDescent="0.25">
      <c r="N776">
        <f>IF(AND(Sheet2!$K776=$B$1,Sheet2!$L776=1),Sheet2!$I776+Sheet2!$M776,IF(Sheet2!$K776=$B$1,Sheet2!$M776,0))</f>
        <v>0</v>
      </c>
      <c r="O776">
        <f>IF(AND(Sheet2!$K776=$B$2,Sheet2!$L776=1),Sheet2!$J776+Sheet2!$M776,IF(Sheet2!$K776=$B$2,Sheet2!$M776,0))</f>
        <v>0</v>
      </c>
    </row>
    <row r="777" spans="14:15" x14ac:dyDescent="0.25">
      <c r="N777">
        <f>IF(AND(Sheet2!$K777=$B$1,Sheet2!$L777=1),Sheet2!$I777+Sheet2!$M777,IF(Sheet2!$K777=$B$1,Sheet2!$M777,0))</f>
        <v>0</v>
      </c>
      <c r="O777">
        <f>IF(AND(Sheet2!$K777=$B$2,Sheet2!$L777=1),Sheet2!$J777+Sheet2!$M777,IF(Sheet2!$K777=$B$2,Sheet2!$M777,0))</f>
        <v>0</v>
      </c>
    </row>
    <row r="778" spans="14:15" x14ac:dyDescent="0.25">
      <c r="N778">
        <f>IF(AND(Sheet2!$K778=$B$1,Sheet2!$L778=1),Sheet2!$I778+Sheet2!$M778,IF(Sheet2!$K778=$B$1,Sheet2!$M778,0))</f>
        <v>0</v>
      </c>
      <c r="O778">
        <f>IF(AND(Sheet2!$K778=$B$2,Sheet2!$L778=1),Sheet2!$J778+Sheet2!$M778,IF(Sheet2!$K778=$B$2,Sheet2!$M778,0))</f>
        <v>0</v>
      </c>
    </row>
    <row r="779" spans="14:15" x14ac:dyDescent="0.25">
      <c r="N779">
        <f>IF(AND(Sheet2!$K779=$B$1,Sheet2!$L779=1),Sheet2!$I779+Sheet2!$M779,IF(Sheet2!$K779=$B$1,Sheet2!$M779,0))</f>
        <v>0</v>
      </c>
      <c r="O779">
        <f>IF(AND(Sheet2!$K779=$B$2,Sheet2!$L779=1),Sheet2!$J779+Sheet2!$M779,IF(Sheet2!$K779=$B$2,Sheet2!$M779,0))</f>
        <v>0</v>
      </c>
    </row>
    <row r="780" spans="14:15" x14ac:dyDescent="0.25">
      <c r="N780">
        <f>IF(AND(Sheet2!$K780=$B$1,Sheet2!$L780=1),Sheet2!$I780+Sheet2!$M780,IF(Sheet2!$K780=$B$1,Sheet2!$M780,0))</f>
        <v>0</v>
      </c>
      <c r="O780">
        <f>IF(AND(Sheet2!$K780=$B$2,Sheet2!$L780=1),Sheet2!$J780+Sheet2!$M780,IF(Sheet2!$K780=$B$2,Sheet2!$M780,0))</f>
        <v>0</v>
      </c>
    </row>
    <row r="781" spans="14:15" x14ac:dyDescent="0.25">
      <c r="N781">
        <f>IF(AND(Sheet2!$K781=$B$1,Sheet2!$L781=1),Sheet2!$I781+Sheet2!$M781,IF(Sheet2!$K781=$B$1,Sheet2!$M781,0))</f>
        <v>0</v>
      </c>
      <c r="O781">
        <f>IF(AND(Sheet2!$K781=$B$2,Sheet2!$L781=1),Sheet2!$J781+Sheet2!$M781,IF(Sheet2!$K781=$B$2,Sheet2!$M781,0))</f>
        <v>0</v>
      </c>
    </row>
    <row r="782" spans="14:15" x14ac:dyDescent="0.25">
      <c r="N782">
        <f>IF(AND(Sheet2!$K782=$B$1,Sheet2!$L782=1),Sheet2!$I782+Sheet2!$M782,IF(Sheet2!$K782=$B$1,Sheet2!$M782,0))</f>
        <v>0</v>
      </c>
      <c r="O782">
        <f>IF(AND(Sheet2!$K782=$B$2,Sheet2!$L782=1),Sheet2!$J782+Sheet2!$M782,IF(Sheet2!$K782=$B$2,Sheet2!$M782,0))</f>
        <v>0</v>
      </c>
    </row>
    <row r="783" spans="14:15" x14ac:dyDescent="0.25">
      <c r="N783">
        <f>IF(AND(Sheet2!$K783=$B$1,Sheet2!$L783=1),Sheet2!$I783+Sheet2!$M783,IF(Sheet2!$K783=$B$1,Sheet2!$M783,0))</f>
        <v>0</v>
      </c>
      <c r="O783">
        <f>IF(AND(Sheet2!$K783=$B$2,Sheet2!$L783=1),Sheet2!$J783+Sheet2!$M783,IF(Sheet2!$K783=$B$2,Sheet2!$M783,0))</f>
        <v>0</v>
      </c>
    </row>
    <row r="784" spans="14:15" x14ac:dyDescent="0.25">
      <c r="N784">
        <f>IF(AND(Sheet2!$K784=$B$1,Sheet2!$L784=1),Sheet2!$I784+Sheet2!$M784,IF(Sheet2!$K784=$B$1,Sheet2!$M784,0))</f>
        <v>0</v>
      </c>
      <c r="O784">
        <f>IF(AND(Sheet2!$K784=$B$2,Sheet2!$L784=1),Sheet2!$J784+Sheet2!$M784,IF(Sheet2!$K784=$B$2,Sheet2!$M784,0))</f>
        <v>0</v>
      </c>
    </row>
    <row r="785" spans="14:15" x14ac:dyDescent="0.25">
      <c r="N785">
        <f>IF(AND(Sheet2!$K785=$B$1,Sheet2!$L785=1),Sheet2!$I785+Sheet2!$M785,IF(Sheet2!$K785=$B$1,Sheet2!$M785,0))</f>
        <v>0</v>
      </c>
      <c r="O785">
        <f>IF(AND(Sheet2!$K785=$B$2,Sheet2!$L785=1),Sheet2!$J785+Sheet2!$M785,IF(Sheet2!$K785=$B$2,Sheet2!$M785,0))</f>
        <v>0</v>
      </c>
    </row>
    <row r="786" spans="14:15" x14ac:dyDescent="0.25">
      <c r="N786">
        <f>IF(AND(Sheet2!$K786=$B$1,Sheet2!$L786=1),Sheet2!$I786+Sheet2!$M786,IF(Sheet2!$K786=$B$1,Sheet2!$M786,0))</f>
        <v>0</v>
      </c>
      <c r="O786">
        <f>IF(AND(Sheet2!$K786=$B$2,Sheet2!$L786=1),Sheet2!$J786+Sheet2!$M786,IF(Sheet2!$K786=$B$2,Sheet2!$M786,0))</f>
        <v>0</v>
      </c>
    </row>
    <row r="787" spans="14:15" x14ac:dyDescent="0.25">
      <c r="N787">
        <f>IF(AND(Sheet2!$K787=$B$1,Sheet2!$L787=1),Sheet2!$I787+Sheet2!$M787,IF(Sheet2!$K787=$B$1,Sheet2!$M787,0))</f>
        <v>0</v>
      </c>
      <c r="O787">
        <f>IF(AND(Sheet2!$K787=$B$2,Sheet2!$L787=1),Sheet2!$J787+Sheet2!$M787,IF(Sheet2!$K787=$B$2,Sheet2!$M787,0))</f>
        <v>0</v>
      </c>
    </row>
    <row r="788" spans="14:15" x14ac:dyDescent="0.25">
      <c r="N788">
        <f>IF(AND(Sheet2!$K788=$B$1,Sheet2!$L788=1),Sheet2!$I788+Sheet2!$M788,IF(Sheet2!$K788=$B$1,Sheet2!$M788,0))</f>
        <v>0</v>
      </c>
      <c r="O788">
        <f>IF(AND(Sheet2!$K788=$B$2,Sheet2!$L788=1),Sheet2!$J788+Sheet2!$M788,IF(Sheet2!$K788=$B$2,Sheet2!$M788,0))</f>
        <v>0</v>
      </c>
    </row>
    <row r="789" spans="14:15" x14ac:dyDescent="0.25">
      <c r="N789">
        <f>IF(AND(Sheet2!$K789=$B$1,Sheet2!$L789=1),Sheet2!$I789+Sheet2!$M789,IF(Sheet2!$K789=$B$1,Sheet2!$M789,0))</f>
        <v>0</v>
      </c>
      <c r="O789">
        <f>IF(AND(Sheet2!$K789=$B$2,Sheet2!$L789=1),Sheet2!$J789+Sheet2!$M789,IF(Sheet2!$K789=$B$2,Sheet2!$M789,0))</f>
        <v>0</v>
      </c>
    </row>
    <row r="790" spans="14:15" x14ac:dyDescent="0.25">
      <c r="N790">
        <f>IF(AND(Sheet2!$K790=$B$1,Sheet2!$L790=1),Sheet2!$I790+Sheet2!$M790,IF(Sheet2!$K790=$B$1,Sheet2!$M790,0))</f>
        <v>0</v>
      </c>
      <c r="O790">
        <f>IF(AND(Sheet2!$K790=$B$2,Sheet2!$L790=1),Sheet2!$J790+Sheet2!$M790,IF(Sheet2!$K790=$B$2,Sheet2!$M790,0))</f>
        <v>0</v>
      </c>
    </row>
    <row r="791" spans="14:15" x14ac:dyDescent="0.25">
      <c r="N791">
        <f>IF(AND(Sheet2!$K791=$B$1,Sheet2!$L791=1),Sheet2!$I791+Sheet2!$M791,IF(Sheet2!$K791=$B$1,Sheet2!$M791,0))</f>
        <v>0</v>
      </c>
      <c r="O791">
        <f>IF(AND(Sheet2!$K791=$B$2,Sheet2!$L791=1),Sheet2!$J791+Sheet2!$M791,IF(Sheet2!$K791=$B$2,Sheet2!$M791,0))</f>
        <v>0</v>
      </c>
    </row>
    <row r="792" spans="14:15" x14ac:dyDescent="0.25">
      <c r="N792">
        <f>IF(AND(Sheet2!$K792=$B$1,Sheet2!$L792=1),Sheet2!$I792+Sheet2!$M792,IF(Sheet2!$K792=$B$1,Sheet2!$M792,0))</f>
        <v>0</v>
      </c>
      <c r="O792">
        <f>IF(AND(Sheet2!$K792=$B$2,Sheet2!$L792=1),Sheet2!$J792+Sheet2!$M792,IF(Sheet2!$K792=$B$2,Sheet2!$M792,0))</f>
        <v>0</v>
      </c>
    </row>
    <row r="793" spans="14:15" x14ac:dyDescent="0.25">
      <c r="N793">
        <f>IF(AND(Sheet2!$K793=$B$1,Sheet2!$L793=1),Sheet2!$I793+Sheet2!$M793,IF(Sheet2!$K793=$B$1,Sheet2!$M793,0))</f>
        <v>0</v>
      </c>
      <c r="O793">
        <f>IF(AND(Sheet2!$K793=$B$2,Sheet2!$L793=1),Sheet2!$J793+Sheet2!$M793,IF(Sheet2!$K793=$B$2,Sheet2!$M793,0))</f>
        <v>0</v>
      </c>
    </row>
    <row r="794" spans="14:15" x14ac:dyDescent="0.25">
      <c r="N794">
        <f>IF(AND(Sheet2!$K794=$B$1,Sheet2!$L794=1),Sheet2!$I794+Sheet2!$M794,IF(Sheet2!$K794=$B$1,Sheet2!$M794,0))</f>
        <v>0</v>
      </c>
      <c r="O794">
        <f>IF(AND(Sheet2!$K794=$B$2,Sheet2!$L794=1),Sheet2!$J794+Sheet2!$M794,IF(Sheet2!$K794=$B$2,Sheet2!$M794,0))</f>
        <v>0</v>
      </c>
    </row>
    <row r="795" spans="14:15" x14ac:dyDescent="0.25">
      <c r="N795">
        <f>IF(AND(Sheet2!$K795=$B$1,Sheet2!$L795=1),Sheet2!$I795+Sheet2!$M795,IF(Sheet2!$K795=$B$1,Sheet2!$M795,0))</f>
        <v>0</v>
      </c>
      <c r="O795">
        <f>IF(AND(Sheet2!$K795=$B$2,Sheet2!$L795=1),Sheet2!$J795+Sheet2!$M795,IF(Sheet2!$K795=$B$2,Sheet2!$M795,0))</f>
        <v>0</v>
      </c>
    </row>
    <row r="796" spans="14:15" x14ac:dyDescent="0.25">
      <c r="N796">
        <f>IF(AND(Sheet2!$K796=$B$1,Sheet2!$L796=1),Sheet2!$I796+Sheet2!$M796,IF(Sheet2!$K796=$B$1,Sheet2!$M796,0))</f>
        <v>0</v>
      </c>
      <c r="O796">
        <f>IF(AND(Sheet2!$K796=$B$2,Sheet2!$L796=1),Sheet2!$J796+Sheet2!$M796,IF(Sheet2!$K796=$B$2,Sheet2!$M796,0))</f>
        <v>0</v>
      </c>
    </row>
    <row r="797" spans="14:15" x14ac:dyDescent="0.25">
      <c r="N797">
        <f>IF(AND(Sheet2!$K797=$B$1,Sheet2!$L797=1),Sheet2!$I797+Sheet2!$M797,IF(Sheet2!$K797=$B$1,Sheet2!$M797,0))</f>
        <v>0</v>
      </c>
      <c r="O797">
        <f>IF(AND(Sheet2!$K797=$B$2,Sheet2!$L797=1),Sheet2!$J797+Sheet2!$M797,IF(Sheet2!$K797=$B$2,Sheet2!$M797,0))</f>
        <v>0</v>
      </c>
    </row>
    <row r="798" spans="14:15" x14ac:dyDescent="0.25">
      <c r="N798">
        <f>IF(AND(Sheet2!$K798=$B$1,Sheet2!$L798=1),Sheet2!$I798+Sheet2!$M798,IF(Sheet2!$K798=$B$1,Sheet2!$M798,0))</f>
        <v>0</v>
      </c>
      <c r="O798">
        <f>IF(AND(Sheet2!$K798=$B$2,Sheet2!$L798=1),Sheet2!$J798+Sheet2!$M798,IF(Sheet2!$K798=$B$2,Sheet2!$M798,0))</f>
        <v>0</v>
      </c>
    </row>
    <row r="799" spans="14:15" x14ac:dyDescent="0.25">
      <c r="N799">
        <f>IF(AND(Sheet2!$K799=$B$1,Sheet2!$L799=1),Sheet2!$I799+Sheet2!$M799,IF(Sheet2!$K799=$B$1,Sheet2!$M799,0))</f>
        <v>0</v>
      </c>
      <c r="O799">
        <f>IF(AND(Sheet2!$K799=$B$2,Sheet2!$L799=1),Sheet2!$J799+Sheet2!$M799,IF(Sheet2!$K799=$B$2,Sheet2!$M799,0))</f>
        <v>0</v>
      </c>
    </row>
    <row r="800" spans="14:15" x14ac:dyDescent="0.25">
      <c r="N800">
        <f>IF(AND(Sheet2!$K800=$B$1,Sheet2!$L800=1),Sheet2!$I800+Sheet2!$M800,IF(Sheet2!$K800=$B$1,Sheet2!$M800,0))</f>
        <v>0</v>
      </c>
      <c r="O800">
        <f>IF(AND(Sheet2!$K800=$B$2,Sheet2!$L800=1),Sheet2!$J800+Sheet2!$M800,IF(Sheet2!$K800=$B$2,Sheet2!$M800,0))</f>
        <v>0</v>
      </c>
    </row>
    <row r="801" spans="14:15" x14ac:dyDescent="0.25">
      <c r="N801">
        <f>IF(AND(Sheet2!$K801=$B$1,Sheet2!$L801=1),Sheet2!$I801+Sheet2!$M801,IF(Sheet2!$K801=$B$1,Sheet2!$M801,0))</f>
        <v>0</v>
      </c>
      <c r="O801">
        <f>IF(AND(Sheet2!$K801=$B$2,Sheet2!$L801=1),Sheet2!$J801+Sheet2!$M801,IF(Sheet2!$K801=$B$2,Sheet2!$M801,0))</f>
        <v>0</v>
      </c>
    </row>
    <row r="802" spans="14:15" x14ac:dyDescent="0.25">
      <c r="N802">
        <f>IF(AND(Sheet2!$K802=$B$1,Sheet2!$L802=1),Sheet2!$I802+Sheet2!$M802,IF(Sheet2!$K802=$B$1,Sheet2!$M802,0))</f>
        <v>0</v>
      </c>
      <c r="O802">
        <f>IF(AND(Sheet2!$K802=$B$2,Sheet2!$L802=1),Sheet2!$J802+Sheet2!$M802,IF(Sheet2!$K802=$B$2,Sheet2!$M802,0))</f>
        <v>0</v>
      </c>
    </row>
    <row r="803" spans="14:15" x14ac:dyDescent="0.25">
      <c r="N803">
        <f>IF(AND(Sheet2!$K803=$B$1,Sheet2!$L803=1),Sheet2!$I803+Sheet2!$M803,IF(Sheet2!$K803=$B$1,Sheet2!$M803,0))</f>
        <v>0</v>
      </c>
      <c r="O803">
        <f>IF(AND(Sheet2!$K803=$B$2,Sheet2!$L803=1),Sheet2!$J803+Sheet2!$M803,IF(Sheet2!$K803=$B$2,Sheet2!$M803,0))</f>
        <v>0</v>
      </c>
    </row>
    <row r="804" spans="14:15" x14ac:dyDescent="0.25">
      <c r="N804">
        <f>IF(AND(Sheet2!$K804=$B$1,Sheet2!$L804=1),Sheet2!$I804+Sheet2!$M804,IF(Sheet2!$K804=$B$1,Sheet2!$M804,0))</f>
        <v>0</v>
      </c>
      <c r="O804">
        <f>IF(AND(Sheet2!$K804=$B$2,Sheet2!$L804=1),Sheet2!$J804+Sheet2!$M804,IF(Sheet2!$K804=$B$2,Sheet2!$M804,0))</f>
        <v>0</v>
      </c>
    </row>
    <row r="805" spans="14:15" x14ac:dyDescent="0.25">
      <c r="N805">
        <f>IF(AND(Sheet2!$K805=$B$1,Sheet2!$L805=1),Sheet2!$I805+Sheet2!$M805,IF(Sheet2!$K805=$B$1,Sheet2!$M805,0))</f>
        <v>0</v>
      </c>
      <c r="O805">
        <f>IF(AND(Sheet2!$K805=$B$2,Sheet2!$L805=1),Sheet2!$J805+Sheet2!$M805,IF(Sheet2!$K805=$B$2,Sheet2!$M805,0))</f>
        <v>0</v>
      </c>
    </row>
    <row r="806" spans="14:15" x14ac:dyDescent="0.25">
      <c r="N806">
        <f>IF(AND(Sheet2!$K806=$B$1,Sheet2!$L806=1),Sheet2!$I806+Sheet2!$M806,IF(Sheet2!$K806=$B$1,Sheet2!$M806,0))</f>
        <v>0</v>
      </c>
      <c r="O806">
        <f>IF(AND(Sheet2!$K806=$B$2,Sheet2!$L806=1),Sheet2!$J806+Sheet2!$M806,IF(Sheet2!$K806=$B$2,Sheet2!$M806,0))</f>
        <v>0</v>
      </c>
    </row>
    <row r="807" spans="14:15" x14ac:dyDescent="0.25">
      <c r="N807">
        <f>IF(AND(Sheet2!$K807=$B$1,Sheet2!$L807=1),Sheet2!$I807+Sheet2!$M807,IF(Sheet2!$K807=$B$1,Sheet2!$M807,0))</f>
        <v>0</v>
      </c>
      <c r="O807">
        <f>IF(AND(Sheet2!$K807=$B$2,Sheet2!$L807=1),Sheet2!$J807+Sheet2!$M807,IF(Sheet2!$K807=$B$2,Sheet2!$M807,0))</f>
        <v>0</v>
      </c>
    </row>
    <row r="808" spans="14:15" x14ac:dyDescent="0.25">
      <c r="N808">
        <f>IF(AND(Sheet2!$K808=$B$1,Sheet2!$L808=1),Sheet2!$I808+Sheet2!$M808,IF(Sheet2!$K808=$B$1,Sheet2!$M808,0))</f>
        <v>0</v>
      </c>
      <c r="O808">
        <f>IF(AND(Sheet2!$K808=$B$2,Sheet2!$L808=1),Sheet2!$J808+Sheet2!$M808,IF(Sheet2!$K808=$B$2,Sheet2!$M808,0))</f>
        <v>0</v>
      </c>
    </row>
    <row r="809" spans="14:15" x14ac:dyDescent="0.25">
      <c r="N809">
        <f>IF(AND(Sheet2!$K809=$B$1,Sheet2!$L809=1),Sheet2!$I809+Sheet2!$M809,IF(Sheet2!$K809=$B$1,Sheet2!$M809,0))</f>
        <v>0</v>
      </c>
      <c r="O809">
        <f>IF(AND(Sheet2!$K809=$B$2,Sheet2!$L809=1),Sheet2!$J809+Sheet2!$M809,IF(Sheet2!$K809=$B$2,Sheet2!$M809,0))</f>
        <v>0</v>
      </c>
    </row>
    <row r="810" spans="14:15" x14ac:dyDescent="0.25">
      <c r="N810">
        <f>IF(AND(Sheet2!$K810=$B$1,Sheet2!$L810=1),Sheet2!$I810+Sheet2!$M810,IF(Sheet2!$K810=$B$1,Sheet2!$M810,0))</f>
        <v>0</v>
      </c>
      <c r="O810">
        <f>IF(AND(Sheet2!$K810=$B$2,Sheet2!$L810=1),Sheet2!$J810+Sheet2!$M810,IF(Sheet2!$K810=$B$2,Sheet2!$M810,0))</f>
        <v>0</v>
      </c>
    </row>
    <row r="811" spans="14:15" x14ac:dyDescent="0.25">
      <c r="N811">
        <f>IF(AND(Sheet2!$K811=$B$1,Sheet2!$L811=1),Sheet2!$I811+Sheet2!$M811,IF(Sheet2!$K811=$B$1,Sheet2!$M811,0))</f>
        <v>0</v>
      </c>
      <c r="O811">
        <f>IF(AND(Sheet2!$K811=$B$2,Sheet2!$L811=1),Sheet2!$J811+Sheet2!$M811,IF(Sheet2!$K811=$B$2,Sheet2!$M811,0))</f>
        <v>0</v>
      </c>
    </row>
    <row r="812" spans="14:15" x14ac:dyDescent="0.25">
      <c r="N812">
        <f>IF(AND(Sheet2!$K812=$B$1,Sheet2!$L812=1),Sheet2!$I812+Sheet2!$M812,IF(Sheet2!$K812=$B$1,Sheet2!$M812,0))</f>
        <v>0</v>
      </c>
      <c r="O812">
        <f>IF(AND(Sheet2!$K812=$B$2,Sheet2!$L812=1),Sheet2!$J812+Sheet2!$M812,IF(Sheet2!$K812=$B$2,Sheet2!$M812,0))</f>
        <v>0</v>
      </c>
    </row>
    <row r="813" spans="14:15" x14ac:dyDescent="0.25">
      <c r="N813">
        <f>IF(AND(Sheet2!$K813=$B$1,Sheet2!$L813=1),Sheet2!$I813+Sheet2!$M813,IF(Sheet2!$K813=$B$1,Sheet2!$M813,0))</f>
        <v>0</v>
      </c>
      <c r="O813">
        <f>IF(AND(Sheet2!$K813=$B$2,Sheet2!$L813=1),Sheet2!$J813+Sheet2!$M813,IF(Sheet2!$K813=$B$2,Sheet2!$M813,0))</f>
        <v>0</v>
      </c>
    </row>
    <row r="814" spans="14:15" x14ac:dyDescent="0.25">
      <c r="N814">
        <f>IF(AND(Sheet2!$K814=$B$1,Sheet2!$L814=1),Sheet2!$I814+Sheet2!$M814,IF(Sheet2!$K814=$B$1,Sheet2!$M814,0))</f>
        <v>0</v>
      </c>
      <c r="O814">
        <f>IF(AND(Sheet2!$K814=$B$2,Sheet2!$L814=1),Sheet2!$J814+Sheet2!$M814,IF(Sheet2!$K814=$B$2,Sheet2!$M814,0))</f>
        <v>0</v>
      </c>
    </row>
    <row r="815" spans="14:15" x14ac:dyDescent="0.25">
      <c r="N815">
        <f>IF(AND(Sheet2!$K815=$B$1,Sheet2!$L815=1),Sheet2!$I815+Sheet2!$M815,IF(Sheet2!$K815=$B$1,Sheet2!$M815,0))</f>
        <v>0</v>
      </c>
      <c r="O815">
        <f>IF(AND(Sheet2!$K815=$B$2,Sheet2!$L815=1),Sheet2!$J815+Sheet2!$M815,IF(Sheet2!$K815=$B$2,Sheet2!$M815,0))</f>
        <v>0</v>
      </c>
    </row>
    <row r="816" spans="14:15" x14ac:dyDescent="0.25">
      <c r="N816">
        <f>IF(AND(Sheet2!$K816=$B$1,Sheet2!$L816=1),Sheet2!$I816+Sheet2!$M816,IF(Sheet2!$K816=$B$1,Sheet2!$M816,0))</f>
        <v>0</v>
      </c>
      <c r="O816">
        <f>IF(AND(Sheet2!$K816=$B$2,Sheet2!$L816=1),Sheet2!$J816+Sheet2!$M816,IF(Sheet2!$K816=$B$2,Sheet2!$M816,0))</f>
        <v>0</v>
      </c>
    </row>
    <row r="817" spans="14:15" x14ac:dyDescent="0.25">
      <c r="N817">
        <f>IF(AND(Sheet2!$K817=$B$1,Sheet2!$L817=1),Sheet2!$I817+Sheet2!$M817,IF(Sheet2!$K817=$B$1,Sheet2!$M817,0))</f>
        <v>0</v>
      </c>
      <c r="O817">
        <f>IF(AND(Sheet2!$K817=$B$2,Sheet2!$L817=1),Sheet2!$J817+Sheet2!$M817,IF(Sheet2!$K817=$B$2,Sheet2!$M817,0))</f>
        <v>0</v>
      </c>
    </row>
    <row r="818" spans="14:15" x14ac:dyDescent="0.25">
      <c r="N818">
        <f>IF(AND(Sheet2!$K818=$B$1,Sheet2!$L818=1),Sheet2!$I818+Sheet2!$M818,IF(Sheet2!$K818=$B$1,Sheet2!$M818,0))</f>
        <v>0</v>
      </c>
      <c r="O818">
        <f>IF(AND(Sheet2!$K818=$B$2,Sheet2!$L818=1),Sheet2!$J818+Sheet2!$M818,IF(Sheet2!$K818=$B$2,Sheet2!$M818,0))</f>
        <v>0</v>
      </c>
    </row>
    <row r="819" spans="14:15" x14ac:dyDescent="0.25">
      <c r="N819">
        <f>IF(AND(Sheet2!$K819=$B$1,Sheet2!$L819=1),Sheet2!$I819+Sheet2!$M819,IF(Sheet2!$K819=$B$1,Sheet2!$M819,0))</f>
        <v>0</v>
      </c>
      <c r="O819">
        <f>IF(AND(Sheet2!$K819=$B$2,Sheet2!$L819=1),Sheet2!$J819+Sheet2!$M819,IF(Sheet2!$K819=$B$2,Sheet2!$M819,0))</f>
        <v>0</v>
      </c>
    </row>
    <row r="820" spans="14:15" x14ac:dyDescent="0.25">
      <c r="N820">
        <f>IF(AND(Sheet2!$K820=$B$1,Sheet2!$L820=1),Sheet2!$I820+Sheet2!$M820,IF(Sheet2!$K820=$B$1,Sheet2!$M820,0))</f>
        <v>0</v>
      </c>
      <c r="O820">
        <f>IF(AND(Sheet2!$K820=$B$2,Sheet2!$L820=1),Sheet2!$J820+Sheet2!$M820,IF(Sheet2!$K820=$B$2,Sheet2!$M820,0))</f>
        <v>0</v>
      </c>
    </row>
    <row r="821" spans="14:15" x14ac:dyDescent="0.25">
      <c r="N821">
        <f>IF(AND(Sheet2!$K821=$B$1,Sheet2!$L821=1),Sheet2!$I821+Sheet2!$M821,IF(Sheet2!$K821=$B$1,Sheet2!$M821,0))</f>
        <v>0</v>
      </c>
      <c r="O821">
        <f>IF(AND(Sheet2!$K821=$B$2,Sheet2!$L821=1),Sheet2!$J821+Sheet2!$M821,IF(Sheet2!$K821=$B$2,Sheet2!$M821,0))</f>
        <v>0</v>
      </c>
    </row>
    <row r="822" spans="14:15" x14ac:dyDescent="0.25">
      <c r="N822">
        <f>IF(AND(Sheet2!$K822=$B$1,Sheet2!$L822=1),Sheet2!$I822+Sheet2!$M822,IF(Sheet2!$K822=$B$1,Sheet2!$M822,0))</f>
        <v>0</v>
      </c>
      <c r="O822">
        <f>IF(AND(Sheet2!$K822=$B$2,Sheet2!$L822=1),Sheet2!$J822+Sheet2!$M822,IF(Sheet2!$K822=$B$2,Sheet2!$M822,0))</f>
        <v>0</v>
      </c>
    </row>
    <row r="823" spans="14:15" x14ac:dyDescent="0.25">
      <c r="N823">
        <f>IF(AND(Sheet2!$K823=$B$1,Sheet2!$L823=1),Sheet2!$I823+Sheet2!$M823,IF(Sheet2!$K823=$B$1,Sheet2!$M823,0))</f>
        <v>0</v>
      </c>
      <c r="O823">
        <f>IF(AND(Sheet2!$K823=$B$2,Sheet2!$L823=1),Sheet2!$J823+Sheet2!$M823,IF(Sheet2!$K823=$B$2,Sheet2!$M823,0))</f>
        <v>0</v>
      </c>
    </row>
    <row r="824" spans="14:15" x14ac:dyDescent="0.25">
      <c r="N824">
        <f>IF(AND(Sheet2!$K824=$B$1,Sheet2!$L824=1),Sheet2!$I824+Sheet2!$M824,IF(Sheet2!$K824=$B$1,Sheet2!$M824,0))</f>
        <v>0</v>
      </c>
      <c r="O824">
        <f>IF(AND(Sheet2!$K824=$B$2,Sheet2!$L824=1),Sheet2!$J824+Sheet2!$M824,IF(Sheet2!$K824=$B$2,Sheet2!$M824,0))</f>
        <v>0</v>
      </c>
    </row>
    <row r="825" spans="14:15" x14ac:dyDescent="0.25">
      <c r="N825">
        <f>IF(AND(Sheet2!$K825=$B$1,Sheet2!$L825=1),Sheet2!$I825+Sheet2!$M825,IF(Sheet2!$K825=$B$1,Sheet2!$M825,0))</f>
        <v>0</v>
      </c>
      <c r="O825">
        <f>IF(AND(Sheet2!$K825=$B$2,Sheet2!$L825=1),Sheet2!$J825+Sheet2!$M825,IF(Sheet2!$K825=$B$2,Sheet2!$M825,0))</f>
        <v>0</v>
      </c>
    </row>
    <row r="826" spans="14:15" x14ac:dyDescent="0.25">
      <c r="N826">
        <f>IF(AND(Sheet2!$K826=$B$1,Sheet2!$L826=1),Sheet2!$I826+Sheet2!$M826,IF(Sheet2!$K826=$B$1,Sheet2!$M826,0))</f>
        <v>0</v>
      </c>
      <c r="O826">
        <f>IF(AND(Sheet2!$K826=$B$2,Sheet2!$L826=1),Sheet2!$J826+Sheet2!$M826,IF(Sheet2!$K826=$B$2,Sheet2!$M826,0))</f>
        <v>0</v>
      </c>
    </row>
    <row r="827" spans="14:15" x14ac:dyDescent="0.25">
      <c r="N827">
        <f>IF(AND(Sheet2!$K827=$B$1,Sheet2!$L827=1),Sheet2!$I827+Sheet2!$M827,IF(Sheet2!$K827=$B$1,Sheet2!$M827,0))</f>
        <v>0</v>
      </c>
      <c r="O827">
        <f>IF(AND(Sheet2!$K827=$B$2,Sheet2!$L827=1),Sheet2!$J827+Sheet2!$M827,IF(Sheet2!$K827=$B$2,Sheet2!$M827,0))</f>
        <v>0</v>
      </c>
    </row>
    <row r="828" spans="14:15" x14ac:dyDescent="0.25">
      <c r="N828">
        <f>IF(AND(Sheet2!$K828=$B$1,Sheet2!$L828=1),Sheet2!$I828+Sheet2!$M828,IF(Sheet2!$K828=$B$1,Sheet2!$M828,0))</f>
        <v>0</v>
      </c>
      <c r="O828">
        <f>IF(AND(Sheet2!$K828=$B$2,Sheet2!$L828=1),Sheet2!$J828+Sheet2!$M828,IF(Sheet2!$K828=$B$2,Sheet2!$M828,0))</f>
        <v>0</v>
      </c>
    </row>
    <row r="829" spans="14:15" x14ac:dyDescent="0.25">
      <c r="N829">
        <f>IF(AND(Sheet2!$K829=$B$1,Sheet2!$L829=1),Sheet2!$I829+Sheet2!$M829,IF(Sheet2!$K829=$B$1,Sheet2!$M829,0))</f>
        <v>0</v>
      </c>
      <c r="O829">
        <f>IF(AND(Sheet2!$K829=$B$2,Sheet2!$L829=1),Sheet2!$J829+Sheet2!$M829,IF(Sheet2!$K829=$B$2,Sheet2!$M829,0))</f>
        <v>0</v>
      </c>
    </row>
    <row r="830" spans="14:15" x14ac:dyDescent="0.25">
      <c r="N830">
        <f>IF(AND(Sheet2!$K830=$B$1,Sheet2!$L830=1),Sheet2!$I830+Sheet2!$M830,IF(Sheet2!$K830=$B$1,Sheet2!$M830,0))</f>
        <v>0</v>
      </c>
      <c r="O830">
        <f>IF(AND(Sheet2!$K830=$B$2,Sheet2!$L830=1),Sheet2!$J830+Sheet2!$M830,IF(Sheet2!$K830=$B$2,Sheet2!$M830,0))</f>
        <v>0</v>
      </c>
    </row>
    <row r="831" spans="14:15" x14ac:dyDescent="0.25">
      <c r="N831">
        <f>IF(AND(Sheet2!$K831=$B$1,Sheet2!$L831=1),Sheet2!$I831+Sheet2!$M831,IF(Sheet2!$K831=$B$1,Sheet2!$M831,0))</f>
        <v>0</v>
      </c>
      <c r="O831">
        <f>IF(AND(Sheet2!$K831=$B$2,Sheet2!$L831=1),Sheet2!$J831+Sheet2!$M831,IF(Sheet2!$K831=$B$2,Sheet2!$M831,0))</f>
        <v>0</v>
      </c>
    </row>
    <row r="832" spans="14:15" x14ac:dyDescent="0.25">
      <c r="N832">
        <f>IF(AND(Sheet2!$K832=$B$1,Sheet2!$L832=1),Sheet2!$I832+Sheet2!$M832,IF(Sheet2!$K832=$B$1,Sheet2!$M832,0))</f>
        <v>0</v>
      </c>
      <c r="O832">
        <f>IF(AND(Sheet2!$K832=$B$2,Sheet2!$L832=1),Sheet2!$J832+Sheet2!$M832,IF(Sheet2!$K832=$B$2,Sheet2!$M832,0))</f>
        <v>0</v>
      </c>
    </row>
    <row r="833" spans="14:15" x14ac:dyDescent="0.25">
      <c r="N833">
        <f>IF(AND(Sheet2!$K833=$B$1,Sheet2!$L833=1),Sheet2!$I833+Sheet2!$M833,IF(Sheet2!$K833=$B$1,Sheet2!$M833,0))</f>
        <v>0</v>
      </c>
      <c r="O833">
        <f>IF(AND(Sheet2!$K833=$B$2,Sheet2!$L833=1),Sheet2!$J833+Sheet2!$M833,IF(Sheet2!$K833=$B$2,Sheet2!$M833,0))</f>
        <v>0</v>
      </c>
    </row>
    <row r="834" spans="14:15" x14ac:dyDescent="0.25">
      <c r="N834">
        <f>IF(AND(Sheet2!$K834=$B$1,Sheet2!$L834=1),Sheet2!$I834+Sheet2!$M834,IF(Sheet2!$K834=$B$1,Sheet2!$M834,0))</f>
        <v>0</v>
      </c>
      <c r="O834">
        <f>IF(AND(Sheet2!$K834=$B$2,Sheet2!$L834=1),Sheet2!$J834+Sheet2!$M834,IF(Sheet2!$K834=$B$2,Sheet2!$M834,0))</f>
        <v>0</v>
      </c>
    </row>
    <row r="835" spans="14:15" x14ac:dyDescent="0.25">
      <c r="N835">
        <f>IF(AND(Sheet2!$K835=$B$1,Sheet2!$L835=1),Sheet2!$I835+Sheet2!$M835,IF(Sheet2!$K835=$B$1,Sheet2!$M835,0))</f>
        <v>0</v>
      </c>
      <c r="O835">
        <f>IF(AND(Sheet2!$K835=$B$2,Sheet2!$L835=1),Sheet2!$J835+Sheet2!$M835,IF(Sheet2!$K835=$B$2,Sheet2!$M835,0))</f>
        <v>0</v>
      </c>
    </row>
    <row r="836" spans="14:15" x14ac:dyDescent="0.25">
      <c r="N836">
        <f>IF(AND(Sheet2!$K836=$B$1,Sheet2!$L836=1),Sheet2!$I836+Sheet2!$M836,IF(Sheet2!$K836=$B$1,Sheet2!$M836,0))</f>
        <v>0</v>
      </c>
      <c r="O836">
        <f>IF(AND(Sheet2!$K836=$B$2,Sheet2!$L836=1),Sheet2!$J836+Sheet2!$M836,IF(Sheet2!$K836=$B$2,Sheet2!$M836,0))</f>
        <v>0</v>
      </c>
    </row>
    <row r="837" spans="14:15" x14ac:dyDescent="0.25">
      <c r="N837">
        <f>IF(AND(Sheet2!$K837=$B$1,Sheet2!$L837=1),Sheet2!$I837+Sheet2!$M837,IF(Sheet2!$K837=$B$1,Sheet2!$M837,0))</f>
        <v>0</v>
      </c>
      <c r="O837">
        <f>IF(AND(Sheet2!$K837=$B$2,Sheet2!$L837=1),Sheet2!$J837+Sheet2!$M837,IF(Sheet2!$K837=$B$2,Sheet2!$M837,0))</f>
        <v>0</v>
      </c>
    </row>
    <row r="838" spans="14:15" x14ac:dyDescent="0.25">
      <c r="N838">
        <f>IF(AND(Sheet2!$K838=$B$1,Sheet2!$L838=1),Sheet2!$I838+Sheet2!$M838,IF(Sheet2!$K838=$B$1,Sheet2!$M838,0))</f>
        <v>0</v>
      </c>
      <c r="O838">
        <f>IF(AND(Sheet2!$K838=$B$2,Sheet2!$L838=1),Sheet2!$J838+Sheet2!$M838,IF(Sheet2!$K838=$B$2,Sheet2!$M838,0))</f>
        <v>0</v>
      </c>
    </row>
    <row r="839" spans="14:15" x14ac:dyDescent="0.25">
      <c r="N839">
        <f>IF(AND(Sheet2!$K839=$B$1,Sheet2!$L839=1),Sheet2!$I839+Sheet2!$M839,IF(Sheet2!$K839=$B$1,Sheet2!$M839,0))</f>
        <v>0</v>
      </c>
      <c r="O839">
        <f>IF(AND(Sheet2!$K839=$B$2,Sheet2!$L839=1),Sheet2!$J839+Sheet2!$M839,IF(Sheet2!$K839=$B$2,Sheet2!$M839,0))</f>
        <v>0</v>
      </c>
    </row>
    <row r="840" spans="14:15" x14ac:dyDescent="0.25">
      <c r="N840">
        <f>IF(AND(Sheet2!$K840=$B$1,Sheet2!$L840=1),Sheet2!$I840+Sheet2!$M840,IF(Sheet2!$K840=$B$1,Sheet2!$M840,0))</f>
        <v>0</v>
      </c>
      <c r="O840">
        <f>IF(AND(Sheet2!$K840=$B$2,Sheet2!$L840=1),Sheet2!$J840+Sheet2!$M840,IF(Sheet2!$K840=$B$2,Sheet2!$M840,0))</f>
        <v>0</v>
      </c>
    </row>
    <row r="841" spans="14:15" x14ac:dyDescent="0.25">
      <c r="N841">
        <f>IF(AND(Sheet2!$K841=$B$1,Sheet2!$L841=1),Sheet2!$I841+Sheet2!$M841,IF(Sheet2!$K841=$B$1,Sheet2!$M841,0))</f>
        <v>0</v>
      </c>
      <c r="O841">
        <f>IF(AND(Sheet2!$K841=$B$2,Sheet2!$L841=1),Sheet2!$J841+Sheet2!$M841,IF(Sheet2!$K841=$B$2,Sheet2!$M841,0))</f>
        <v>0</v>
      </c>
    </row>
    <row r="842" spans="14:15" x14ac:dyDescent="0.25">
      <c r="N842">
        <f>IF(AND(Sheet2!$K842=$B$1,Sheet2!$L842=1),Sheet2!$I842+Sheet2!$M842,IF(Sheet2!$K842=$B$1,Sheet2!$M842,0))</f>
        <v>0</v>
      </c>
      <c r="O842">
        <f>IF(AND(Sheet2!$K842=$B$2,Sheet2!$L842=1),Sheet2!$J842+Sheet2!$M842,IF(Sheet2!$K842=$B$2,Sheet2!$M842,0))</f>
        <v>0</v>
      </c>
    </row>
    <row r="843" spans="14:15" x14ac:dyDescent="0.25">
      <c r="N843">
        <f>IF(AND(Sheet2!$K843=$B$1,Sheet2!$L843=1),Sheet2!$I843+Sheet2!$M843,IF(Sheet2!$K843=$B$1,Sheet2!$M843,0))</f>
        <v>0</v>
      </c>
      <c r="O843">
        <f>IF(AND(Sheet2!$K843=$B$2,Sheet2!$L843=1),Sheet2!$J843+Sheet2!$M843,IF(Sheet2!$K843=$B$2,Sheet2!$M843,0))</f>
        <v>0</v>
      </c>
    </row>
    <row r="844" spans="14:15" x14ac:dyDescent="0.25">
      <c r="N844">
        <f>IF(AND(Sheet2!$K844=$B$1,Sheet2!$L844=1),Sheet2!$I844+Sheet2!$M844,IF(Sheet2!$K844=$B$1,Sheet2!$M844,0))</f>
        <v>0</v>
      </c>
      <c r="O844">
        <f>IF(AND(Sheet2!$K844=$B$2,Sheet2!$L844=1),Sheet2!$J844+Sheet2!$M844,IF(Sheet2!$K844=$B$2,Sheet2!$M844,0))</f>
        <v>0</v>
      </c>
    </row>
    <row r="845" spans="14:15" x14ac:dyDescent="0.25">
      <c r="N845">
        <f>IF(AND(Sheet2!$K845=$B$1,Sheet2!$L845=1),Sheet2!$I845+Sheet2!$M845,IF(Sheet2!$K845=$B$1,Sheet2!$M845,0))</f>
        <v>0</v>
      </c>
      <c r="O845">
        <f>IF(AND(Sheet2!$K845=$B$2,Sheet2!$L845=1),Sheet2!$J845+Sheet2!$M845,IF(Sheet2!$K845=$B$2,Sheet2!$M845,0))</f>
        <v>0</v>
      </c>
    </row>
    <row r="846" spans="14:15" x14ac:dyDescent="0.25">
      <c r="N846">
        <f>IF(AND(Sheet2!$K846=$B$1,Sheet2!$L846=1),Sheet2!$I846+Sheet2!$M846,IF(Sheet2!$K846=$B$1,Sheet2!$M846,0))</f>
        <v>0</v>
      </c>
      <c r="O846">
        <f>IF(AND(Sheet2!$K846=$B$2,Sheet2!$L846=1),Sheet2!$J846+Sheet2!$M846,IF(Sheet2!$K846=$B$2,Sheet2!$M846,0))</f>
        <v>0</v>
      </c>
    </row>
    <row r="847" spans="14:15" x14ac:dyDescent="0.25">
      <c r="N847">
        <f>IF(AND(Sheet2!$K847=$B$1,Sheet2!$L847=1),Sheet2!$I847+Sheet2!$M847,IF(Sheet2!$K847=$B$1,Sheet2!$M847,0))</f>
        <v>0</v>
      </c>
      <c r="O847">
        <f>IF(AND(Sheet2!$K847=$B$2,Sheet2!$L847=1),Sheet2!$J847+Sheet2!$M847,IF(Sheet2!$K847=$B$2,Sheet2!$M847,0))</f>
        <v>0</v>
      </c>
    </row>
    <row r="848" spans="14:15" x14ac:dyDescent="0.25">
      <c r="N848">
        <f>IF(AND(Sheet2!$K848=$B$1,Sheet2!$L848=1),Sheet2!$I848+Sheet2!$M848,IF(Sheet2!$K848=$B$1,Sheet2!$M848,0))</f>
        <v>0</v>
      </c>
      <c r="O848">
        <f>IF(AND(Sheet2!$K848=$B$2,Sheet2!$L848=1),Sheet2!$J848+Sheet2!$M848,IF(Sheet2!$K848=$B$2,Sheet2!$M848,0))</f>
        <v>0</v>
      </c>
    </row>
    <row r="849" spans="14:15" x14ac:dyDescent="0.25">
      <c r="N849">
        <f>IF(AND(Sheet2!$K849=$B$1,Sheet2!$L849=1),Sheet2!$I849+Sheet2!$M849,IF(Sheet2!$K849=$B$1,Sheet2!$M849,0))</f>
        <v>0</v>
      </c>
      <c r="O849">
        <f>IF(AND(Sheet2!$K849=$B$2,Sheet2!$L849=1),Sheet2!$J849+Sheet2!$M849,IF(Sheet2!$K849=$B$2,Sheet2!$M849,0))</f>
        <v>0</v>
      </c>
    </row>
    <row r="850" spans="14:15" x14ac:dyDescent="0.25">
      <c r="N850">
        <f>IF(AND(Sheet2!$K850=$B$1,Sheet2!$L850=1),Sheet2!$I850+Sheet2!$M850,IF(Sheet2!$K850=$B$1,Sheet2!$M850,0))</f>
        <v>0</v>
      </c>
      <c r="O850">
        <f>IF(AND(Sheet2!$K850=$B$2,Sheet2!$L850=1),Sheet2!$J850+Sheet2!$M850,IF(Sheet2!$K850=$B$2,Sheet2!$M850,0))</f>
        <v>0</v>
      </c>
    </row>
    <row r="851" spans="14:15" x14ac:dyDescent="0.25">
      <c r="N851">
        <f>IF(AND(Sheet2!$K851=$B$1,Sheet2!$L851=1),Sheet2!$I851+Sheet2!$M851,IF(Sheet2!$K851=$B$1,Sheet2!$M851,0))</f>
        <v>0</v>
      </c>
      <c r="O851">
        <f>IF(AND(Sheet2!$K851=$B$2,Sheet2!$L851=1),Sheet2!$J851+Sheet2!$M851,IF(Sheet2!$K851=$B$2,Sheet2!$M851,0))</f>
        <v>0</v>
      </c>
    </row>
    <row r="852" spans="14:15" x14ac:dyDescent="0.25">
      <c r="N852">
        <f>IF(AND(Sheet2!$K852=$B$1,Sheet2!$L852=1),Sheet2!$I852+Sheet2!$M852,IF(Sheet2!$K852=$B$1,Sheet2!$M852,0))</f>
        <v>0</v>
      </c>
      <c r="O852">
        <f>IF(AND(Sheet2!$K852=$B$2,Sheet2!$L852=1),Sheet2!$J852+Sheet2!$M852,IF(Sheet2!$K852=$B$2,Sheet2!$M852,0))</f>
        <v>0</v>
      </c>
    </row>
    <row r="853" spans="14:15" x14ac:dyDescent="0.25">
      <c r="N853">
        <f>IF(AND(Sheet2!$K853=$B$1,Sheet2!$L853=1),Sheet2!$I853+Sheet2!$M853,IF(Sheet2!$K853=$B$1,Sheet2!$M853,0))</f>
        <v>0</v>
      </c>
      <c r="O853">
        <f>IF(AND(Sheet2!$K853=$B$2,Sheet2!$L853=1),Sheet2!$J853+Sheet2!$M853,IF(Sheet2!$K853=$B$2,Sheet2!$M853,0))</f>
        <v>0</v>
      </c>
    </row>
    <row r="854" spans="14:15" x14ac:dyDescent="0.25">
      <c r="N854">
        <f>IF(AND(Sheet2!$K854=$B$1,Sheet2!$L854=1),Sheet2!$I854+Sheet2!$M854,IF(Sheet2!$K854=$B$1,Sheet2!$M854,0))</f>
        <v>0</v>
      </c>
      <c r="O854">
        <f>IF(AND(Sheet2!$K854=$B$2,Sheet2!$L854=1),Sheet2!$J854+Sheet2!$M854,IF(Sheet2!$K854=$B$2,Sheet2!$M854,0))</f>
        <v>0</v>
      </c>
    </row>
    <row r="855" spans="14:15" x14ac:dyDescent="0.25">
      <c r="N855">
        <f>IF(AND(Sheet2!$K855=$B$1,Sheet2!$L855=1),Sheet2!$I855+Sheet2!$M855,IF(Sheet2!$K855=$B$1,Sheet2!$M855,0))</f>
        <v>0</v>
      </c>
      <c r="O855">
        <f>IF(AND(Sheet2!$K855=$B$2,Sheet2!$L855=1),Sheet2!$J855+Sheet2!$M855,IF(Sheet2!$K855=$B$2,Sheet2!$M855,0))</f>
        <v>0</v>
      </c>
    </row>
    <row r="856" spans="14:15" x14ac:dyDescent="0.25">
      <c r="N856">
        <f>IF(AND(Sheet2!$K856=$B$1,Sheet2!$L856=1),Sheet2!$I856+Sheet2!$M856,IF(Sheet2!$K856=$B$1,Sheet2!$M856,0))</f>
        <v>0</v>
      </c>
      <c r="O856">
        <f>IF(AND(Sheet2!$K856=$B$2,Sheet2!$L856=1),Sheet2!$J856+Sheet2!$M856,IF(Sheet2!$K856=$B$2,Sheet2!$M856,0))</f>
        <v>0</v>
      </c>
    </row>
    <row r="857" spans="14:15" x14ac:dyDescent="0.25">
      <c r="N857">
        <f>IF(AND(Sheet2!$K857=$B$1,Sheet2!$L857=1),Sheet2!$I857+Sheet2!$M857,IF(Sheet2!$K857=$B$1,Sheet2!$M857,0))</f>
        <v>0</v>
      </c>
      <c r="O857">
        <f>IF(AND(Sheet2!$K857=$B$2,Sheet2!$L857=1),Sheet2!$J857+Sheet2!$M857,IF(Sheet2!$K857=$B$2,Sheet2!$M857,0))</f>
        <v>0</v>
      </c>
    </row>
    <row r="858" spans="14:15" x14ac:dyDescent="0.25">
      <c r="N858">
        <f>IF(AND(Sheet2!$K858=$B$1,Sheet2!$L858=1),Sheet2!$I858+Sheet2!$M858,IF(Sheet2!$K858=$B$1,Sheet2!$M858,0))</f>
        <v>0</v>
      </c>
      <c r="O858">
        <f>IF(AND(Sheet2!$K858=$B$2,Sheet2!$L858=1),Sheet2!$J858+Sheet2!$M858,IF(Sheet2!$K858=$B$2,Sheet2!$M858,0))</f>
        <v>0</v>
      </c>
    </row>
    <row r="859" spans="14:15" x14ac:dyDescent="0.25">
      <c r="N859">
        <f>IF(AND(Sheet2!$K859=$B$1,Sheet2!$L859=1),Sheet2!$I859+Sheet2!$M859,IF(Sheet2!$K859=$B$1,Sheet2!$M859,0))</f>
        <v>0</v>
      </c>
      <c r="O859">
        <f>IF(AND(Sheet2!$K859=$B$2,Sheet2!$L859=1),Sheet2!$J859+Sheet2!$M859,IF(Sheet2!$K859=$B$2,Sheet2!$M859,0))</f>
        <v>0</v>
      </c>
    </row>
    <row r="860" spans="14:15" x14ac:dyDescent="0.25">
      <c r="N860">
        <f>IF(AND(Sheet2!$K860=$B$1,Sheet2!$L860=1),Sheet2!$I860+Sheet2!$M860,IF(Sheet2!$K860=$B$1,Sheet2!$M860,0))</f>
        <v>0</v>
      </c>
      <c r="O860">
        <f>IF(AND(Sheet2!$K860=$B$2,Sheet2!$L860=1),Sheet2!$J860+Sheet2!$M860,IF(Sheet2!$K860=$B$2,Sheet2!$M860,0))</f>
        <v>0</v>
      </c>
    </row>
    <row r="861" spans="14:15" x14ac:dyDescent="0.25">
      <c r="N861">
        <f>IF(AND(Sheet2!$K861=$B$1,Sheet2!$L861=1),Sheet2!$I861+Sheet2!$M861,IF(Sheet2!$K861=$B$1,Sheet2!$M861,0))</f>
        <v>0</v>
      </c>
      <c r="O861">
        <f>IF(AND(Sheet2!$K861=$B$2,Sheet2!$L861=1),Sheet2!$J861+Sheet2!$M861,IF(Sheet2!$K861=$B$2,Sheet2!$M861,0))</f>
        <v>0</v>
      </c>
    </row>
    <row r="862" spans="14:15" x14ac:dyDescent="0.25">
      <c r="N862">
        <f>IF(AND(Sheet2!$K862=$B$1,Sheet2!$L862=1),Sheet2!$I862+Sheet2!$M862,IF(Sheet2!$K862=$B$1,Sheet2!$M862,0))</f>
        <v>0</v>
      </c>
      <c r="O862">
        <f>IF(AND(Sheet2!$K862=$B$2,Sheet2!$L862=1),Sheet2!$J862+Sheet2!$M862,IF(Sheet2!$K862=$B$2,Sheet2!$M862,0))</f>
        <v>0</v>
      </c>
    </row>
    <row r="863" spans="14:15" x14ac:dyDescent="0.25">
      <c r="N863">
        <f>IF(AND(Sheet2!$K863=$B$1,Sheet2!$L863=1),Sheet2!$I863+Sheet2!$M863,IF(Sheet2!$K863=$B$1,Sheet2!$M863,0))</f>
        <v>0</v>
      </c>
      <c r="O863">
        <f>IF(AND(Sheet2!$K863=$B$2,Sheet2!$L863=1),Sheet2!$J863+Sheet2!$M863,IF(Sheet2!$K863=$B$2,Sheet2!$M863,0))</f>
        <v>0</v>
      </c>
    </row>
    <row r="864" spans="14:15" x14ac:dyDescent="0.25">
      <c r="N864">
        <f>IF(AND(Sheet2!$K864=$B$1,Sheet2!$L864=1),Sheet2!$I864+Sheet2!$M864,IF(Sheet2!$K864=$B$1,Sheet2!$M864,0))</f>
        <v>0</v>
      </c>
      <c r="O864">
        <f>IF(AND(Sheet2!$K864=$B$2,Sheet2!$L864=1),Sheet2!$J864+Sheet2!$M864,IF(Sheet2!$K864=$B$2,Sheet2!$M864,0))</f>
        <v>0</v>
      </c>
    </row>
    <row r="865" spans="14:15" x14ac:dyDescent="0.25">
      <c r="N865">
        <f>IF(AND(Sheet2!$K865=$B$1,Sheet2!$L865=1),Sheet2!$I865+Sheet2!$M865,IF(Sheet2!$K865=$B$1,Sheet2!$M865,0))</f>
        <v>0</v>
      </c>
      <c r="O865">
        <f>IF(AND(Sheet2!$K865=$B$2,Sheet2!$L865=1),Sheet2!$J865+Sheet2!$M865,IF(Sheet2!$K865=$B$2,Sheet2!$M865,0))</f>
        <v>0</v>
      </c>
    </row>
    <row r="866" spans="14:15" x14ac:dyDescent="0.25">
      <c r="N866">
        <f>IF(AND(Sheet2!$K866=$B$1,Sheet2!$L866=1),Sheet2!$I866+Sheet2!$M866,IF(Sheet2!$K866=$B$1,Sheet2!$M866,0))</f>
        <v>0</v>
      </c>
      <c r="O866">
        <f>IF(AND(Sheet2!$K866=$B$2,Sheet2!$L866=1),Sheet2!$J866+Sheet2!$M866,IF(Sheet2!$K866=$B$2,Sheet2!$M866,0))</f>
        <v>0</v>
      </c>
    </row>
    <row r="867" spans="14:15" x14ac:dyDescent="0.25">
      <c r="N867">
        <f>IF(AND(Sheet2!$K867=$B$1,Sheet2!$L867=1),Sheet2!$I867+Sheet2!$M867,IF(Sheet2!$K867=$B$1,Sheet2!$M867,0))</f>
        <v>0</v>
      </c>
      <c r="O867">
        <f>IF(AND(Sheet2!$K867=$B$2,Sheet2!$L867=1),Sheet2!$J867+Sheet2!$M867,IF(Sheet2!$K867=$B$2,Sheet2!$M867,0))</f>
        <v>0</v>
      </c>
    </row>
    <row r="868" spans="14:15" x14ac:dyDescent="0.25">
      <c r="N868">
        <f>IF(AND(Sheet2!$K868=$B$1,Sheet2!$L868=1),Sheet2!$I868+Sheet2!$M868,IF(Sheet2!$K868=$B$1,Sheet2!$M868,0))</f>
        <v>0</v>
      </c>
      <c r="O868">
        <f>IF(AND(Sheet2!$K868=$B$2,Sheet2!$L868=1),Sheet2!$J868+Sheet2!$M868,IF(Sheet2!$K868=$B$2,Sheet2!$M868,0))</f>
        <v>0</v>
      </c>
    </row>
    <row r="869" spans="14:15" x14ac:dyDescent="0.25">
      <c r="N869">
        <f>IF(AND(Sheet2!$K869=$B$1,Sheet2!$L869=1),Sheet2!$I869+Sheet2!$M869,IF(Sheet2!$K869=$B$1,Sheet2!$M869,0))</f>
        <v>0</v>
      </c>
      <c r="O869">
        <f>IF(AND(Sheet2!$K869=$B$2,Sheet2!$L869=1),Sheet2!$J869+Sheet2!$M869,IF(Sheet2!$K869=$B$2,Sheet2!$M869,0))</f>
        <v>0</v>
      </c>
    </row>
    <row r="870" spans="14:15" x14ac:dyDescent="0.25">
      <c r="N870">
        <f>IF(AND(Sheet2!$K870=$B$1,Sheet2!$L870=1),Sheet2!$I870+Sheet2!$M870,IF(Sheet2!$K870=$B$1,Sheet2!$M870,0))</f>
        <v>0</v>
      </c>
      <c r="O870">
        <f>IF(AND(Sheet2!$K870=$B$2,Sheet2!$L870=1),Sheet2!$J870+Sheet2!$M870,IF(Sheet2!$K870=$B$2,Sheet2!$M870,0))</f>
        <v>0</v>
      </c>
    </row>
    <row r="871" spans="14:15" x14ac:dyDescent="0.25">
      <c r="N871">
        <f>IF(AND(Sheet2!$K871=$B$1,Sheet2!$L871=1),Sheet2!$I871+Sheet2!$M871,IF(Sheet2!$K871=$B$1,Sheet2!$M871,0))</f>
        <v>0</v>
      </c>
      <c r="O871">
        <f>IF(AND(Sheet2!$K871=$B$2,Sheet2!$L871=1),Sheet2!$J871+Sheet2!$M871,IF(Sheet2!$K871=$B$2,Sheet2!$M871,0))</f>
        <v>0</v>
      </c>
    </row>
    <row r="872" spans="14:15" x14ac:dyDescent="0.25">
      <c r="N872">
        <f>IF(AND(Sheet2!$K872=$B$1,Sheet2!$L872=1),Sheet2!$I872+Sheet2!$M872,IF(Sheet2!$K872=$B$1,Sheet2!$M872,0))</f>
        <v>0</v>
      </c>
      <c r="O872">
        <f>IF(AND(Sheet2!$K872=$B$2,Sheet2!$L872=1),Sheet2!$J872+Sheet2!$M872,IF(Sheet2!$K872=$B$2,Sheet2!$M872,0))</f>
        <v>0</v>
      </c>
    </row>
    <row r="873" spans="14:15" x14ac:dyDescent="0.25">
      <c r="N873">
        <f>IF(AND(Sheet2!$K873=$B$1,Sheet2!$L873=1),Sheet2!$I873+Sheet2!$M873,IF(Sheet2!$K873=$B$1,Sheet2!$M873,0))</f>
        <v>0</v>
      </c>
      <c r="O873">
        <f>IF(AND(Sheet2!$K873=$B$2,Sheet2!$L873=1),Sheet2!$J873+Sheet2!$M873,IF(Sheet2!$K873=$B$2,Sheet2!$M873,0))</f>
        <v>0</v>
      </c>
    </row>
    <row r="874" spans="14:15" x14ac:dyDescent="0.25">
      <c r="N874">
        <f>IF(AND(Sheet2!$K874=$B$1,Sheet2!$L874=1),Sheet2!$I874+Sheet2!$M874,IF(Sheet2!$K874=$B$1,Sheet2!$M874,0))</f>
        <v>0</v>
      </c>
      <c r="O874">
        <f>IF(AND(Sheet2!$K874=$B$2,Sheet2!$L874=1),Sheet2!$J874+Sheet2!$M874,IF(Sheet2!$K874=$B$2,Sheet2!$M874,0))</f>
        <v>0</v>
      </c>
    </row>
    <row r="875" spans="14:15" x14ac:dyDescent="0.25">
      <c r="N875">
        <f>IF(AND(Sheet2!$K875=$B$1,Sheet2!$L875=1),Sheet2!$I875+Sheet2!$M875,IF(Sheet2!$K875=$B$1,Sheet2!$M875,0))</f>
        <v>0</v>
      </c>
      <c r="O875">
        <f>IF(AND(Sheet2!$K875=$B$2,Sheet2!$L875=1),Sheet2!$J875+Sheet2!$M875,IF(Sheet2!$K875=$B$2,Sheet2!$M875,0))</f>
        <v>0</v>
      </c>
    </row>
    <row r="876" spans="14:15" x14ac:dyDescent="0.25">
      <c r="N876">
        <f>IF(AND(Sheet2!$K876=$B$1,Sheet2!$L876=1),Sheet2!$I876+Sheet2!$M876,IF(Sheet2!$K876=$B$1,Sheet2!$M876,0))</f>
        <v>0</v>
      </c>
      <c r="O876">
        <f>IF(AND(Sheet2!$K876=$B$2,Sheet2!$L876=1),Sheet2!$J876+Sheet2!$M876,IF(Sheet2!$K876=$B$2,Sheet2!$M876,0))</f>
        <v>0</v>
      </c>
    </row>
    <row r="877" spans="14:15" x14ac:dyDescent="0.25">
      <c r="N877">
        <f>IF(AND(Sheet2!$K877=$B$1,Sheet2!$L877=1),Sheet2!$I877+Sheet2!$M877,IF(Sheet2!$K877=$B$1,Sheet2!$M877,0))</f>
        <v>0</v>
      </c>
      <c r="O877">
        <f>IF(AND(Sheet2!$K877=$B$2,Sheet2!$L877=1),Sheet2!$J877+Sheet2!$M877,IF(Sheet2!$K877=$B$2,Sheet2!$M877,0))</f>
        <v>0</v>
      </c>
    </row>
    <row r="878" spans="14:15" x14ac:dyDescent="0.25">
      <c r="N878">
        <f>IF(AND(Sheet2!$K878=$B$1,Sheet2!$L878=1),Sheet2!$I878+Sheet2!$M878,IF(Sheet2!$K878=$B$1,Sheet2!$M878,0))</f>
        <v>0</v>
      </c>
      <c r="O878">
        <f>IF(AND(Sheet2!$K878=$B$2,Sheet2!$L878=1),Sheet2!$J878+Sheet2!$M878,IF(Sheet2!$K878=$B$2,Sheet2!$M878,0))</f>
        <v>0</v>
      </c>
    </row>
    <row r="879" spans="14:15" x14ac:dyDescent="0.25">
      <c r="N879">
        <f>IF(AND(Sheet2!$K879=$B$1,Sheet2!$L879=1),Sheet2!$I879+Sheet2!$M879,IF(Sheet2!$K879=$B$1,Sheet2!$M879,0))</f>
        <v>0</v>
      </c>
      <c r="O879">
        <f>IF(AND(Sheet2!$K879=$B$2,Sheet2!$L879=1),Sheet2!$J879+Sheet2!$M879,IF(Sheet2!$K879=$B$2,Sheet2!$M879,0))</f>
        <v>0</v>
      </c>
    </row>
    <row r="880" spans="14:15" x14ac:dyDescent="0.25">
      <c r="N880">
        <f>IF(AND(Sheet2!$K880=$B$1,Sheet2!$L880=1),Sheet2!$I880+Sheet2!$M880,IF(Sheet2!$K880=$B$1,Sheet2!$M880,0))</f>
        <v>0</v>
      </c>
      <c r="O880">
        <f>IF(AND(Sheet2!$K880=$B$2,Sheet2!$L880=1),Sheet2!$J880+Sheet2!$M880,IF(Sheet2!$K880=$B$2,Sheet2!$M880,0))</f>
        <v>0</v>
      </c>
    </row>
    <row r="881" spans="14:15" x14ac:dyDescent="0.25">
      <c r="N881">
        <f>IF(AND(Sheet2!$K881=$B$1,Sheet2!$L881=1),Sheet2!$I881+Sheet2!$M881,IF(Sheet2!$K881=$B$1,Sheet2!$M881,0))</f>
        <v>0</v>
      </c>
      <c r="O881">
        <f>IF(AND(Sheet2!$K881=$B$2,Sheet2!$L881=1),Sheet2!$J881+Sheet2!$M881,IF(Sheet2!$K881=$B$2,Sheet2!$M881,0))</f>
        <v>0</v>
      </c>
    </row>
    <row r="882" spans="14:15" x14ac:dyDescent="0.25">
      <c r="N882">
        <f>IF(AND(Sheet2!$K882=$B$1,Sheet2!$L882=1),Sheet2!$I882+Sheet2!$M882,IF(Sheet2!$K882=$B$1,Sheet2!$M882,0))</f>
        <v>0</v>
      </c>
      <c r="O882">
        <f>IF(AND(Sheet2!$K882=$B$2,Sheet2!$L882=1),Sheet2!$J882+Sheet2!$M882,IF(Sheet2!$K882=$B$2,Sheet2!$M882,0))</f>
        <v>0</v>
      </c>
    </row>
    <row r="883" spans="14:15" x14ac:dyDescent="0.25">
      <c r="N883">
        <f>IF(AND(Sheet2!$K883=$B$1,Sheet2!$L883=1),Sheet2!$I883+Sheet2!$M883,IF(Sheet2!$K883=$B$1,Sheet2!$M883,0))</f>
        <v>0</v>
      </c>
      <c r="O883">
        <f>IF(AND(Sheet2!$K883=$B$2,Sheet2!$L883=1),Sheet2!$J883+Sheet2!$M883,IF(Sheet2!$K883=$B$2,Sheet2!$M883,0))</f>
        <v>0</v>
      </c>
    </row>
    <row r="884" spans="14:15" x14ac:dyDescent="0.25">
      <c r="N884">
        <f>IF(AND(Sheet2!$K884=$B$1,Sheet2!$L884=1),Sheet2!$I884+Sheet2!$M884,IF(Sheet2!$K884=$B$1,Sheet2!$M884,0))</f>
        <v>0</v>
      </c>
      <c r="O884">
        <f>IF(AND(Sheet2!$K884=$B$2,Sheet2!$L884=1),Sheet2!$J884+Sheet2!$M884,IF(Sheet2!$K884=$B$2,Sheet2!$M884,0))</f>
        <v>0</v>
      </c>
    </row>
    <row r="885" spans="14:15" x14ac:dyDescent="0.25">
      <c r="N885">
        <f>IF(AND(Sheet2!$K885=$B$1,Sheet2!$L885=1),Sheet2!$I885+Sheet2!$M885,IF(Sheet2!$K885=$B$1,Sheet2!$M885,0))</f>
        <v>0</v>
      </c>
      <c r="O885">
        <f>IF(AND(Sheet2!$K885=$B$2,Sheet2!$L885=1),Sheet2!$J885+Sheet2!$M885,IF(Sheet2!$K885=$B$2,Sheet2!$M885,0))</f>
        <v>0</v>
      </c>
    </row>
    <row r="886" spans="14:15" x14ac:dyDescent="0.25">
      <c r="N886">
        <f>IF(AND(Sheet2!$K886=$B$1,Sheet2!$L886=1),Sheet2!$I886+Sheet2!$M886,IF(Sheet2!$K886=$B$1,Sheet2!$M886,0))</f>
        <v>0</v>
      </c>
      <c r="O886">
        <f>IF(AND(Sheet2!$K886=$B$2,Sheet2!$L886=1),Sheet2!$J886+Sheet2!$M886,IF(Sheet2!$K886=$B$2,Sheet2!$M886,0))</f>
        <v>0</v>
      </c>
    </row>
    <row r="887" spans="14:15" x14ac:dyDescent="0.25">
      <c r="N887">
        <f>IF(AND(Sheet2!$K887=$B$1,Sheet2!$L887=1),Sheet2!$I887+Sheet2!$M887,IF(Sheet2!$K887=$B$1,Sheet2!$M887,0))</f>
        <v>0</v>
      </c>
      <c r="O887">
        <f>IF(AND(Sheet2!$K887=$B$2,Sheet2!$L887=1),Sheet2!$J887+Sheet2!$M887,IF(Sheet2!$K887=$B$2,Sheet2!$M887,0))</f>
        <v>0</v>
      </c>
    </row>
    <row r="888" spans="14:15" x14ac:dyDescent="0.25">
      <c r="N888">
        <f>IF(AND(Sheet2!$K888=$B$1,Sheet2!$L888=1),Sheet2!$I888+Sheet2!$M888,IF(Sheet2!$K888=$B$1,Sheet2!$M888,0))</f>
        <v>0</v>
      </c>
      <c r="O888">
        <f>IF(AND(Sheet2!$K888=$B$2,Sheet2!$L888=1),Sheet2!$J888+Sheet2!$M888,IF(Sheet2!$K888=$B$2,Sheet2!$M888,0))</f>
        <v>0</v>
      </c>
    </row>
    <row r="889" spans="14:15" x14ac:dyDescent="0.25">
      <c r="N889">
        <f>IF(AND(Sheet2!$K889=$B$1,Sheet2!$L889=1),Sheet2!$I889+Sheet2!$M889,IF(Sheet2!$K889=$B$1,Sheet2!$M889,0))</f>
        <v>0</v>
      </c>
      <c r="O889">
        <f>IF(AND(Sheet2!$K889=$B$2,Sheet2!$L889=1),Sheet2!$J889+Sheet2!$M889,IF(Sheet2!$K889=$B$2,Sheet2!$M889,0))</f>
        <v>0</v>
      </c>
    </row>
    <row r="890" spans="14:15" x14ac:dyDescent="0.25">
      <c r="N890">
        <f>IF(AND(Sheet2!$K890=$B$1,Sheet2!$L890=1),Sheet2!$I890+Sheet2!$M890,IF(Sheet2!$K890=$B$1,Sheet2!$M890,0))</f>
        <v>0</v>
      </c>
      <c r="O890">
        <f>IF(AND(Sheet2!$K890=$B$2,Sheet2!$L890=1),Sheet2!$J890+Sheet2!$M890,IF(Sheet2!$K890=$B$2,Sheet2!$M890,0))</f>
        <v>0</v>
      </c>
    </row>
    <row r="891" spans="14:15" x14ac:dyDescent="0.25">
      <c r="N891">
        <f>IF(AND(Sheet2!$K891=$B$1,Sheet2!$L891=1),Sheet2!$I891+Sheet2!$M891,IF(Sheet2!$K891=$B$1,Sheet2!$M891,0))</f>
        <v>0</v>
      </c>
      <c r="O891">
        <f>IF(AND(Sheet2!$K891=$B$2,Sheet2!$L891=1),Sheet2!$J891+Sheet2!$M891,IF(Sheet2!$K891=$B$2,Sheet2!$M891,0))</f>
        <v>0</v>
      </c>
    </row>
    <row r="892" spans="14:15" x14ac:dyDescent="0.25">
      <c r="N892">
        <f>IF(AND(Sheet2!$K892=$B$1,Sheet2!$L892=1),Sheet2!$I892+Sheet2!$M892,IF(Sheet2!$K892=$B$1,Sheet2!$M892,0))</f>
        <v>0</v>
      </c>
      <c r="O892">
        <f>IF(AND(Sheet2!$K892=$B$2,Sheet2!$L892=1),Sheet2!$J892+Sheet2!$M892,IF(Sheet2!$K892=$B$2,Sheet2!$M892,0))</f>
        <v>0</v>
      </c>
    </row>
    <row r="893" spans="14:15" x14ac:dyDescent="0.25">
      <c r="N893">
        <f>IF(AND(Sheet2!$K893=$B$1,Sheet2!$L893=1),Sheet2!$I893+Sheet2!$M893,IF(Sheet2!$K893=$B$1,Sheet2!$M893,0))</f>
        <v>0</v>
      </c>
      <c r="O893">
        <f>IF(AND(Sheet2!$K893=$B$2,Sheet2!$L893=1),Sheet2!$J893+Sheet2!$M893,IF(Sheet2!$K893=$B$2,Sheet2!$M893,0))</f>
        <v>0</v>
      </c>
    </row>
    <row r="894" spans="14:15" x14ac:dyDescent="0.25">
      <c r="N894">
        <f>IF(AND(Sheet2!$K894=$B$1,Sheet2!$L894=1),Sheet2!$I894+Sheet2!$M894,IF(Sheet2!$K894=$B$1,Sheet2!$M894,0))</f>
        <v>0</v>
      </c>
      <c r="O894">
        <f>IF(AND(Sheet2!$K894=$B$2,Sheet2!$L894=1),Sheet2!$J894+Sheet2!$M894,IF(Sheet2!$K894=$B$2,Sheet2!$M894,0))</f>
        <v>0</v>
      </c>
    </row>
    <row r="895" spans="14:15" x14ac:dyDescent="0.25">
      <c r="N895">
        <f>IF(AND(Sheet2!$K895=$B$1,Sheet2!$L895=1),Sheet2!$I895+Sheet2!$M895,IF(Sheet2!$K895=$B$1,Sheet2!$M895,0))</f>
        <v>0</v>
      </c>
      <c r="O895">
        <f>IF(AND(Sheet2!$K895=$B$2,Sheet2!$L895=1),Sheet2!$J895+Sheet2!$M895,IF(Sheet2!$K895=$B$2,Sheet2!$M895,0))</f>
        <v>0</v>
      </c>
    </row>
    <row r="896" spans="14:15" x14ac:dyDescent="0.25">
      <c r="N896">
        <f>IF(AND(Sheet2!$K896=$B$1,Sheet2!$L896=1),Sheet2!$I896+Sheet2!$M896,IF(Sheet2!$K896=$B$1,Sheet2!$M896,0))</f>
        <v>0</v>
      </c>
      <c r="O896">
        <f>IF(AND(Sheet2!$K896=$B$2,Sheet2!$L896=1),Sheet2!$J896+Sheet2!$M896,IF(Sheet2!$K896=$B$2,Sheet2!$M896,0))</f>
        <v>0</v>
      </c>
    </row>
    <row r="897" spans="14:15" x14ac:dyDescent="0.25">
      <c r="N897">
        <f>IF(AND(Sheet2!$K897=$B$1,Sheet2!$L897=1),Sheet2!$I897+Sheet2!$M897,IF(Sheet2!$K897=$B$1,Sheet2!$M897,0))</f>
        <v>0</v>
      </c>
      <c r="O897">
        <f>IF(AND(Sheet2!$K897=$B$2,Sheet2!$L897=1),Sheet2!$J897+Sheet2!$M897,IF(Sheet2!$K897=$B$2,Sheet2!$M897,0))</f>
        <v>0</v>
      </c>
    </row>
    <row r="898" spans="14:15" x14ac:dyDescent="0.25">
      <c r="N898">
        <f>IF(AND(Sheet2!$K898=$B$1,Sheet2!$L898=1),Sheet2!$I898+Sheet2!$M898,IF(Sheet2!$K898=$B$1,Sheet2!$M898,0))</f>
        <v>0</v>
      </c>
      <c r="O898">
        <f>IF(AND(Sheet2!$K898=$B$2,Sheet2!$L898=1),Sheet2!$J898+Sheet2!$M898,IF(Sheet2!$K898=$B$2,Sheet2!$M898,0))</f>
        <v>0</v>
      </c>
    </row>
    <row r="899" spans="14:15" x14ac:dyDescent="0.25">
      <c r="N899">
        <f>IF(AND(Sheet2!$K899=$B$1,Sheet2!$L899=1),Sheet2!$I899+Sheet2!$M899,IF(Sheet2!$K899=$B$1,Sheet2!$M899,0))</f>
        <v>0</v>
      </c>
      <c r="O899">
        <f>IF(AND(Sheet2!$K899=$B$2,Sheet2!$L899=1),Sheet2!$J899+Sheet2!$M899,IF(Sheet2!$K899=$B$2,Sheet2!$M899,0))</f>
        <v>0</v>
      </c>
    </row>
    <row r="900" spans="14:15" x14ac:dyDescent="0.25">
      <c r="N900">
        <f>IF(AND(Sheet2!$K900=$B$1,Sheet2!$L900=1),Sheet2!$I900+Sheet2!$M900,IF(Sheet2!$K900=$B$1,Sheet2!$M900,0))</f>
        <v>0</v>
      </c>
      <c r="O900">
        <f>IF(AND(Sheet2!$K900=$B$2,Sheet2!$L900=1),Sheet2!$J900+Sheet2!$M900,IF(Sheet2!$K900=$B$2,Sheet2!$M900,0))</f>
        <v>0</v>
      </c>
    </row>
    <row r="901" spans="14:15" x14ac:dyDescent="0.25">
      <c r="N901">
        <f>IF(AND(Sheet2!$K901=$B$1,Sheet2!$L901=1),Sheet2!$I901+Sheet2!$M901,IF(Sheet2!$K901=$B$1,Sheet2!$M901,0))</f>
        <v>0</v>
      </c>
      <c r="O901">
        <f>IF(AND(Sheet2!$K901=$B$2,Sheet2!$L901=1),Sheet2!$J901+Sheet2!$M901,IF(Sheet2!$K901=$B$2,Sheet2!$M901,0))</f>
        <v>0</v>
      </c>
    </row>
    <row r="902" spans="14:15" x14ac:dyDescent="0.25">
      <c r="N902">
        <f>IF(AND(Sheet2!$K902=$B$1,Sheet2!$L902=1),Sheet2!$I902+Sheet2!$M902,IF(Sheet2!$K902=$B$1,Sheet2!$M902,0))</f>
        <v>0</v>
      </c>
      <c r="O902">
        <f>IF(AND(Sheet2!$K902=$B$2,Sheet2!$L902=1),Sheet2!$J902+Sheet2!$M902,IF(Sheet2!$K902=$B$2,Sheet2!$M902,0))</f>
        <v>0</v>
      </c>
    </row>
    <row r="903" spans="14:15" x14ac:dyDescent="0.25">
      <c r="N903">
        <f>IF(AND(Sheet2!$K903=$B$1,Sheet2!$L903=1),Sheet2!$I903+Sheet2!$M903,IF(Sheet2!$K903=$B$1,Sheet2!$M903,0))</f>
        <v>0</v>
      </c>
      <c r="O903">
        <f>IF(AND(Sheet2!$K903=$B$2,Sheet2!$L903=1),Sheet2!$J903+Sheet2!$M903,IF(Sheet2!$K903=$B$2,Sheet2!$M903,0))</f>
        <v>0</v>
      </c>
    </row>
    <row r="904" spans="14:15" x14ac:dyDescent="0.25">
      <c r="N904">
        <f>IF(AND(Sheet2!$K904=$B$1,Sheet2!$L904=1),Sheet2!$I904+Sheet2!$M904,IF(Sheet2!$K904=$B$1,Sheet2!$M904,0))</f>
        <v>0</v>
      </c>
      <c r="O904">
        <f>IF(AND(Sheet2!$K904=$B$2,Sheet2!$L904=1),Sheet2!$J904+Sheet2!$M904,IF(Sheet2!$K904=$B$2,Sheet2!$M904,0))</f>
        <v>0</v>
      </c>
    </row>
    <row r="905" spans="14:15" x14ac:dyDescent="0.25">
      <c r="N905">
        <f>IF(AND(Sheet2!$K905=$B$1,Sheet2!$L905=1),Sheet2!$I905+Sheet2!$M905,IF(Sheet2!$K905=$B$1,Sheet2!$M905,0))</f>
        <v>0</v>
      </c>
      <c r="O905">
        <f>IF(AND(Sheet2!$K905=$B$2,Sheet2!$L905=1),Sheet2!$J905+Sheet2!$M905,IF(Sheet2!$K905=$B$2,Sheet2!$M905,0))</f>
        <v>0</v>
      </c>
    </row>
    <row r="906" spans="14:15" x14ac:dyDescent="0.25">
      <c r="N906">
        <f>IF(AND(Sheet2!$K906=$B$1,Sheet2!$L906=1),Sheet2!$I906+Sheet2!$M906,IF(Sheet2!$K906=$B$1,Sheet2!$M906,0))</f>
        <v>0</v>
      </c>
      <c r="O906">
        <f>IF(AND(Sheet2!$K906=$B$2,Sheet2!$L906=1),Sheet2!$J906+Sheet2!$M906,IF(Sheet2!$K906=$B$2,Sheet2!$M906,0))</f>
        <v>0</v>
      </c>
    </row>
    <row r="907" spans="14:15" x14ac:dyDescent="0.25">
      <c r="N907">
        <f>IF(AND(Sheet2!$K907=$B$1,Sheet2!$L907=1),Sheet2!$I907+Sheet2!$M907,IF(Sheet2!$K907=$B$1,Sheet2!$M907,0))</f>
        <v>0</v>
      </c>
      <c r="O907">
        <f>IF(AND(Sheet2!$K907=$B$2,Sheet2!$L907=1),Sheet2!$J907+Sheet2!$M907,IF(Sheet2!$K907=$B$2,Sheet2!$M907,0))</f>
        <v>0</v>
      </c>
    </row>
    <row r="908" spans="14:15" x14ac:dyDescent="0.25">
      <c r="N908">
        <f>IF(AND(Sheet2!$K908=$B$1,Sheet2!$L908=1),Sheet2!$I908+Sheet2!$M908,IF(Sheet2!$K908=$B$1,Sheet2!$M908,0))</f>
        <v>0</v>
      </c>
      <c r="O908">
        <f>IF(AND(Sheet2!$K908=$B$2,Sheet2!$L908=1),Sheet2!$J908+Sheet2!$M908,IF(Sheet2!$K908=$B$2,Sheet2!$M908,0))</f>
        <v>0</v>
      </c>
    </row>
    <row r="909" spans="14:15" x14ac:dyDescent="0.25">
      <c r="N909">
        <f>IF(AND(Sheet2!$K909=$B$1,Sheet2!$L909=1),Sheet2!$I909+Sheet2!$M909,IF(Sheet2!$K909=$B$1,Sheet2!$M909,0))</f>
        <v>0</v>
      </c>
      <c r="O909">
        <f>IF(AND(Sheet2!$K909=$B$2,Sheet2!$L909=1),Sheet2!$J909+Sheet2!$M909,IF(Sheet2!$K909=$B$2,Sheet2!$M909,0))</f>
        <v>0</v>
      </c>
    </row>
    <row r="910" spans="14:15" x14ac:dyDescent="0.25">
      <c r="N910">
        <f>IF(AND(Sheet2!$K910=$B$1,Sheet2!$L910=1),Sheet2!$I910+Sheet2!$M910,IF(Sheet2!$K910=$B$1,Sheet2!$M910,0))</f>
        <v>0</v>
      </c>
      <c r="O910">
        <f>IF(AND(Sheet2!$K910=$B$2,Sheet2!$L910=1),Sheet2!$J910+Sheet2!$M910,IF(Sheet2!$K910=$B$2,Sheet2!$M910,0))</f>
        <v>0</v>
      </c>
    </row>
    <row r="911" spans="14:15" x14ac:dyDescent="0.25">
      <c r="N911">
        <f>IF(AND(Sheet2!$K911=$B$1,Sheet2!$L911=1),Sheet2!$I911+Sheet2!$M911,IF(Sheet2!$K911=$B$1,Sheet2!$M911,0))</f>
        <v>0</v>
      </c>
      <c r="O911">
        <f>IF(AND(Sheet2!$K911=$B$2,Sheet2!$L911=1),Sheet2!$J911+Sheet2!$M911,IF(Sheet2!$K911=$B$2,Sheet2!$M911,0))</f>
        <v>0</v>
      </c>
    </row>
    <row r="912" spans="14:15" x14ac:dyDescent="0.25">
      <c r="N912">
        <f>IF(AND(Sheet2!$K912=$B$1,Sheet2!$L912=1),Sheet2!$I912+Sheet2!$M912,IF(Sheet2!$K912=$B$1,Sheet2!$M912,0))</f>
        <v>0</v>
      </c>
      <c r="O912">
        <f>IF(AND(Sheet2!$K912=$B$2,Sheet2!$L912=1),Sheet2!$J912+Sheet2!$M912,IF(Sheet2!$K912=$B$2,Sheet2!$M912,0))</f>
        <v>0</v>
      </c>
    </row>
    <row r="913" spans="14:15" x14ac:dyDescent="0.25">
      <c r="N913">
        <f>IF(AND(Sheet2!$K913=$B$1,Sheet2!$L913=1),Sheet2!$I913+Sheet2!$M913,IF(Sheet2!$K913=$B$1,Sheet2!$M913,0))</f>
        <v>0</v>
      </c>
      <c r="O913">
        <f>IF(AND(Sheet2!$K913=$B$2,Sheet2!$L913=1),Sheet2!$J913+Sheet2!$M913,IF(Sheet2!$K913=$B$2,Sheet2!$M913,0))</f>
        <v>0</v>
      </c>
    </row>
    <row r="914" spans="14:15" x14ac:dyDescent="0.25">
      <c r="N914">
        <f>IF(AND(Sheet2!$K914=$B$1,Sheet2!$L914=1),Sheet2!$I914+Sheet2!$M914,IF(Sheet2!$K914=$B$1,Sheet2!$M914,0))</f>
        <v>0</v>
      </c>
      <c r="O914">
        <f>IF(AND(Sheet2!$K914=$B$2,Sheet2!$L914=1),Sheet2!$J914+Sheet2!$M914,IF(Sheet2!$K914=$B$2,Sheet2!$M914,0))</f>
        <v>0</v>
      </c>
    </row>
    <row r="915" spans="14:15" x14ac:dyDescent="0.25">
      <c r="N915">
        <f>IF(AND(Sheet2!$K915=$B$1,Sheet2!$L915=1),Sheet2!$I915+Sheet2!$M915,IF(Sheet2!$K915=$B$1,Sheet2!$M915,0))</f>
        <v>0</v>
      </c>
      <c r="O915">
        <f>IF(AND(Sheet2!$K915=$B$2,Sheet2!$L915=1),Sheet2!$J915+Sheet2!$M915,IF(Sheet2!$K915=$B$2,Sheet2!$M915,0))</f>
        <v>0</v>
      </c>
    </row>
    <row r="916" spans="14:15" x14ac:dyDescent="0.25">
      <c r="N916">
        <f>IF(AND(Sheet2!$K916=$B$1,Sheet2!$L916=1),Sheet2!$I916+Sheet2!$M916,IF(Sheet2!$K916=$B$1,Sheet2!$M916,0))</f>
        <v>0</v>
      </c>
      <c r="O916">
        <f>IF(AND(Sheet2!$K916=$B$2,Sheet2!$L916=1),Sheet2!$J916+Sheet2!$M916,IF(Sheet2!$K916=$B$2,Sheet2!$M916,0))</f>
        <v>0</v>
      </c>
    </row>
    <row r="917" spans="14:15" x14ac:dyDescent="0.25">
      <c r="N917">
        <f>IF(AND(Sheet2!$K917=$B$1,Sheet2!$L917=1),Sheet2!$I917+Sheet2!$M917,IF(Sheet2!$K917=$B$1,Sheet2!$M917,0))</f>
        <v>0</v>
      </c>
      <c r="O917">
        <f>IF(AND(Sheet2!$K917=$B$2,Sheet2!$L917=1),Sheet2!$J917+Sheet2!$M917,IF(Sheet2!$K917=$B$2,Sheet2!$M917,0))</f>
        <v>0</v>
      </c>
    </row>
    <row r="918" spans="14:15" x14ac:dyDescent="0.25">
      <c r="N918">
        <f>IF(AND(Sheet2!$K918=$B$1,Sheet2!$L918=1),Sheet2!$I918+Sheet2!$M918,IF(Sheet2!$K918=$B$1,Sheet2!$M918,0))</f>
        <v>0</v>
      </c>
      <c r="O918">
        <f>IF(AND(Sheet2!$K918=$B$2,Sheet2!$L918=1),Sheet2!$J918+Sheet2!$M918,IF(Sheet2!$K918=$B$2,Sheet2!$M918,0))</f>
        <v>0</v>
      </c>
    </row>
    <row r="919" spans="14:15" x14ac:dyDescent="0.25">
      <c r="N919">
        <f>IF(AND(Sheet2!$K919=$B$1,Sheet2!$L919=1),Sheet2!$I919+Sheet2!$M919,IF(Sheet2!$K919=$B$1,Sheet2!$M919,0))</f>
        <v>0</v>
      </c>
      <c r="O919">
        <f>IF(AND(Sheet2!$K919=$B$2,Sheet2!$L919=1),Sheet2!$J919+Sheet2!$M919,IF(Sheet2!$K919=$B$2,Sheet2!$M919,0))</f>
        <v>0</v>
      </c>
    </row>
    <row r="920" spans="14:15" x14ac:dyDescent="0.25">
      <c r="N920">
        <f>IF(AND(Sheet2!$K920=$B$1,Sheet2!$L920=1),Sheet2!$I920+Sheet2!$M920,IF(Sheet2!$K920=$B$1,Sheet2!$M920,0))</f>
        <v>0</v>
      </c>
      <c r="O920">
        <f>IF(AND(Sheet2!$K920=$B$2,Sheet2!$L920=1),Sheet2!$J920+Sheet2!$M920,IF(Sheet2!$K920=$B$2,Sheet2!$M920,0))</f>
        <v>0</v>
      </c>
    </row>
    <row r="921" spans="14:15" x14ac:dyDescent="0.25">
      <c r="N921">
        <f>IF(AND(Sheet2!$K921=$B$1,Sheet2!$L921=1),Sheet2!$I921+Sheet2!$M921,IF(Sheet2!$K921=$B$1,Sheet2!$M921,0))</f>
        <v>0</v>
      </c>
      <c r="O921">
        <f>IF(AND(Sheet2!$K921=$B$2,Sheet2!$L921=1),Sheet2!$J921+Sheet2!$M921,IF(Sheet2!$K921=$B$2,Sheet2!$M921,0))</f>
        <v>0</v>
      </c>
    </row>
    <row r="922" spans="14:15" x14ac:dyDescent="0.25">
      <c r="N922">
        <f>IF(AND(Sheet2!$K922=$B$1,Sheet2!$L922=1),Sheet2!$I922+Sheet2!$M922,IF(Sheet2!$K922=$B$1,Sheet2!$M922,0))</f>
        <v>0</v>
      </c>
      <c r="O922">
        <f>IF(AND(Sheet2!$K922=$B$2,Sheet2!$L922=1),Sheet2!$J922+Sheet2!$M922,IF(Sheet2!$K922=$B$2,Sheet2!$M922,0))</f>
        <v>0</v>
      </c>
    </row>
    <row r="923" spans="14:15" x14ac:dyDescent="0.25">
      <c r="N923">
        <f>IF(AND(Sheet2!$K923=$B$1,Sheet2!$L923=1),Sheet2!$I923+Sheet2!$M923,IF(Sheet2!$K923=$B$1,Sheet2!$M923,0))</f>
        <v>0</v>
      </c>
      <c r="O923">
        <f>IF(AND(Sheet2!$K923=$B$2,Sheet2!$L923=1),Sheet2!$J923+Sheet2!$M923,IF(Sheet2!$K923=$B$2,Sheet2!$M923,0))</f>
        <v>0</v>
      </c>
    </row>
    <row r="924" spans="14:15" x14ac:dyDescent="0.25">
      <c r="N924">
        <f>IF(AND(Sheet2!$K924=$B$1,Sheet2!$L924=1),Sheet2!$I924+Sheet2!$M924,IF(Sheet2!$K924=$B$1,Sheet2!$M924,0))</f>
        <v>0</v>
      </c>
      <c r="O924">
        <f>IF(AND(Sheet2!$K924=$B$2,Sheet2!$L924=1),Sheet2!$J924+Sheet2!$M924,IF(Sheet2!$K924=$B$2,Sheet2!$M924,0))</f>
        <v>0</v>
      </c>
    </row>
    <row r="925" spans="14:15" x14ac:dyDescent="0.25">
      <c r="N925">
        <f>IF(AND(Sheet2!$K925=$B$1,Sheet2!$L925=1),Sheet2!$I925+Sheet2!$M925,IF(Sheet2!$K925=$B$1,Sheet2!$M925,0))</f>
        <v>0</v>
      </c>
      <c r="O925">
        <f>IF(AND(Sheet2!$K925=$B$2,Sheet2!$L925=1),Sheet2!$J925+Sheet2!$M925,IF(Sheet2!$K925=$B$2,Sheet2!$M925,0))</f>
        <v>0</v>
      </c>
    </row>
    <row r="926" spans="14:15" x14ac:dyDescent="0.25">
      <c r="N926">
        <f>IF(AND(Sheet2!$K926=$B$1,Sheet2!$L926=1),Sheet2!$I926+Sheet2!$M926,IF(Sheet2!$K926=$B$1,Sheet2!$M926,0))</f>
        <v>0</v>
      </c>
      <c r="O926">
        <f>IF(AND(Sheet2!$K926=$B$2,Sheet2!$L926=1),Sheet2!$J926+Sheet2!$M926,IF(Sheet2!$K926=$B$2,Sheet2!$M926,0))</f>
        <v>0</v>
      </c>
    </row>
    <row r="927" spans="14:15" x14ac:dyDescent="0.25">
      <c r="N927">
        <f>IF(AND(Sheet2!$K927=$B$1,Sheet2!$L927=1),Sheet2!$I927+Sheet2!$M927,IF(Sheet2!$K927=$B$1,Sheet2!$M927,0))</f>
        <v>0</v>
      </c>
      <c r="O927">
        <f>IF(AND(Sheet2!$K927=$B$2,Sheet2!$L927=1),Sheet2!$J927+Sheet2!$M927,IF(Sheet2!$K927=$B$2,Sheet2!$M927,0))</f>
        <v>0</v>
      </c>
    </row>
    <row r="928" spans="14:15" x14ac:dyDescent="0.25">
      <c r="N928">
        <f>IF(AND(Sheet2!$K928=$B$1,Sheet2!$L928=1),Sheet2!$I928+Sheet2!$M928,IF(Sheet2!$K928=$B$1,Sheet2!$M928,0))</f>
        <v>0</v>
      </c>
      <c r="O928">
        <f>IF(AND(Sheet2!$K928=$B$2,Sheet2!$L928=1),Sheet2!$J928+Sheet2!$M928,IF(Sheet2!$K928=$B$2,Sheet2!$M928,0))</f>
        <v>0</v>
      </c>
    </row>
    <row r="929" spans="14:15" x14ac:dyDescent="0.25">
      <c r="N929">
        <f>IF(AND(Sheet2!$K929=$B$1,Sheet2!$L929=1),Sheet2!$I929+Sheet2!$M929,IF(Sheet2!$K929=$B$1,Sheet2!$M929,0))</f>
        <v>0</v>
      </c>
      <c r="O929">
        <f>IF(AND(Sheet2!$K929=$B$2,Sheet2!$L929=1),Sheet2!$J929+Sheet2!$M929,IF(Sheet2!$K929=$B$2,Sheet2!$M929,0))</f>
        <v>0</v>
      </c>
    </row>
    <row r="930" spans="14:15" x14ac:dyDescent="0.25">
      <c r="N930">
        <f>IF(AND(Sheet2!$K930=$B$1,Sheet2!$L930=1),Sheet2!$I930+Sheet2!$M930,IF(Sheet2!$K930=$B$1,Sheet2!$M930,0))</f>
        <v>0</v>
      </c>
      <c r="O930">
        <f>IF(AND(Sheet2!$K930=$B$2,Sheet2!$L930=1),Sheet2!$J930+Sheet2!$M930,IF(Sheet2!$K930=$B$2,Sheet2!$M930,0))</f>
        <v>0</v>
      </c>
    </row>
    <row r="931" spans="14:15" x14ac:dyDescent="0.25">
      <c r="N931">
        <f>IF(AND(Sheet2!$K931=$B$1,Sheet2!$L931=1),Sheet2!$I931+Sheet2!$M931,IF(Sheet2!$K931=$B$1,Sheet2!$M931,0))</f>
        <v>0</v>
      </c>
      <c r="O931">
        <f>IF(AND(Sheet2!$K931=$B$2,Sheet2!$L931=1),Sheet2!$J931+Sheet2!$M931,IF(Sheet2!$K931=$B$2,Sheet2!$M931,0))</f>
        <v>0</v>
      </c>
    </row>
    <row r="932" spans="14:15" x14ac:dyDescent="0.25">
      <c r="N932">
        <f>IF(AND(Sheet2!$K932=$B$1,Sheet2!$L932=1),Sheet2!$I932+Sheet2!$M932,IF(Sheet2!$K932=$B$1,Sheet2!$M932,0))</f>
        <v>0</v>
      </c>
      <c r="O932">
        <f>IF(AND(Sheet2!$K932=$B$2,Sheet2!$L932=1),Sheet2!$J932+Sheet2!$M932,IF(Sheet2!$K932=$B$2,Sheet2!$M932,0))</f>
        <v>0</v>
      </c>
    </row>
    <row r="933" spans="14:15" x14ac:dyDescent="0.25">
      <c r="N933">
        <f>IF(AND(Sheet2!$K933=$B$1,Sheet2!$L933=1),Sheet2!$I933+Sheet2!$M933,IF(Sheet2!$K933=$B$1,Sheet2!$M933,0))</f>
        <v>0</v>
      </c>
      <c r="O933">
        <f>IF(AND(Sheet2!$K933=$B$2,Sheet2!$L933=1),Sheet2!$J933+Sheet2!$M933,IF(Sheet2!$K933=$B$2,Sheet2!$M933,0))</f>
        <v>0</v>
      </c>
    </row>
    <row r="934" spans="14:15" x14ac:dyDescent="0.25">
      <c r="N934">
        <f>IF(AND(Sheet2!$K934=$B$1,Sheet2!$L934=1),Sheet2!$I934+Sheet2!$M934,IF(Sheet2!$K934=$B$1,Sheet2!$M934,0))</f>
        <v>0</v>
      </c>
      <c r="O934">
        <f>IF(AND(Sheet2!$K934=$B$2,Sheet2!$L934=1),Sheet2!$J934+Sheet2!$M934,IF(Sheet2!$K934=$B$2,Sheet2!$M934,0))</f>
        <v>0</v>
      </c>
    </row>
    <row r="935" spans="14:15" x14ac:dyDescent="0.25">
      <c r="N935">
        <f>IF(AND(Sheet2!$K935=$B$1,Sheet2!$L935=1),Sheet2!$I935+Sheet2!$M935,IF(Sheet2!$K935=$B$1,Sheet2!$M935,0))</f>
        <v>0</v>
      </c>
      <c r="O935">
        <f>IF(AND(Sheet2!$K935=$B$2,Sheet2!$L935=1),Sheet2!$J935+Sheet2!$M935,IF(Sheet2!$K935=$B$2,Sheet2!$M935,0))</f>
        <v>0</v>
      </c>
    </row>
    <row r="936" spans="14:15" x14ac:dyDescent="0.25">
      <c r="N936">
        <f>IF(AND(Sheet2!$K936=$B$1,Sheet2!$L936=1),Sheet2!$I936+Sheet2!$M936,IF(Sheet2!$K936=$B$1,Sheet2!$M936,0))</f>
        <v>0</v>
      </c>
      <c r="O936">
        <f>IF(AND(Sheet2!$K936=$B$2,Sheet2!$L936=1),Sheet2!$J936+Sheet2!$M936,IF(Sheet2!$K936=$B$2,Sheet2!$M936,0))</f>
        <v>0</v>
      </c>
    </row>
    <row r="937" spans="14:15" x14ac:dyDescent="0.25">
      <c r="N937">
        <f>IF(AND(Sheet2!$K937=$B$1,Sheet2!$L937=1),Sheet2!$I937+Sheet2!$M937,IF(Sheet2!$K937=$B$1,Sheet2!$M937,0))</f>
        <v>0</v>
      </c>
      <c r="O937">
        <f>IF(AND(Sheet2!$K937=$B$2,Sheet2!$L937=1),Sheet2!$J937+Sheet2!$M937,IF(Sheet2!$K937=$B$2,Sheet2!$M937,0))</f>
        <v>0</v>
      </c>
    </row>
    <row r="938" spans="14:15" x14ac:dyDescent="0.25">
      <c r="N938">
        <f>IF(AND(Sheet2!$K938=$B$1,Sheet2!$L938=1),Sheet2!$I938+Sheet2!$M938,IF(Sheet2!$K938=$B$1,Sheet2!$M938,0))</f>
        <v>0</v>
      </c>
      <c r="O938">
        <f>IF(AND(Sheet2!$K938=$B$2,Sheet2!$L938=1),Sheet2!$J938+Sheet2!$M938,IF(Sheet2!$K938=$B$2,Sheet2!$M938,0))</f>
        <v>0</v>
      </c>
    </row>
    <row r="939" spans="14:15" x14ac:dyDescent="0.25">
      <c r="N939">
        <f>IF(AND(Sheet2!$K939=$B$1,Sheet2!$L939=1),Sheet2!$I939+Sheet2!$M939,IF(Sheet2!$K939=$B$1,Sheet2!$M939,0))</f>
        <v>0</v>
      </c>
      <c r="O939">
        <f>IF(AND(Sheet2!$K939=$B$2,Sheet2!$L939=1),Sheet2!$J939+Sheet2!$M939,IF(Sheet2!$K939=$B$2,Sheet2!$M939,0))</f>
        <v>0</v>
      </c>
    </row>
    <row r="940" spans="14:15" x14ac:dyDescent="0.25">
      <c r="N940">
        <f>IF(AND(Sheet2!$K940=$B$1,Sheet2!$L940=1),Sheet2!$I940+Sheet2!$M940,IF(Sheet2!$K940=$B$1,Sheet2!$M940,0))</f>
        <v>0</v>
      </c>
      <c r="O940">
        <f>IF(AND(Sheet2!$K940=$B$2,Sheet2!$L940=1),Sheet2!$J940+Sheet2!$M940,IF(Sheet2!$K940=$B$2,Sheet2!$M940,0))</f>
        <v>0</v>
      </c>
    </row>
    <row r="941" spans="14:15" x14ac:dyDescent="0.25">
      <c r="N941">
        <f>IF(AND(Sheet2!$K941=$B$1,Sheet2!$L941=1),Sheet2!$I941+Sheet2!$M941,IF(Sheet2!$K941=$B$1,Sheet2!$M941,0))</f>
        <v>0</v>
      </c>
      <c r="O941">
        <f>IF(AND(Sheet2!$K941=$B$2,Sheet2!$L941=1),Sheet2!$J941+Sheet2!$M941,IF(Sheet2!$K941=$B$2,Sheet2!$M941,0))</f>
        <v>0</v>
      </c>
    </row>
    <row r="942" spans="14:15" x14ac:dyDescent="0.25">
      <c r="N942">
        <f>IF(AND(Sheet2!$K942=$B$1,Sheet2!$L942=1),Sheet2!$I942+Sheet2!$M942,IF(Sheet2!$K942=$B$1,Sheet2!$M942,0))</f>
        <v>0</v>
      </c>
      <c r="O942">
        <f>IF(AND(Sheet2!$K942=$B$2,Sheet2!$L942=1),Sheet2!$J942+Sheet2!$M942,IF(Sheet2!$K942=$B$2,Sheet2!$M942,0))</f>
        <v>0</v>
      </c>
    </row>
    <row r="943" spans="14:15" x14ac:dyDescent="0.25">
      <c r="N943">
        <f>IF(AND(Sheet2!$K943=$B$1,Sheet2!$L943=1),Sheet2!$I943+Sheet2!$M943,IF(Sheet2!$K943=$B$1,Sheet2!$M943,0))</f>
        <v>0</v>
      </c>
      <c r="O943">
        <f>IF(AND(Sheet2!$K943=$B$2,Sheet2!$L943=1),Sheet2!$J943+Sheet2!$M943,IF(Sheet2!$K943=$B$2,Sheet2!$M943,0))</f>
        <v>0</v>
      </c>
    </row>
    <row r="944" spans="14:15" x14ac:dyDescent="0.25">
      <c r="N944">
        <f>IF(AND(Sheet2!$K944=$B$1,Sheet2!$L944=1),Sheet2!$I944+Sheet2!$M944,IF(Sheet2!$K944=$B$1,Sheet2!$M944,0))</f>
        <v>0</v>
      </c>
      <c r="O944">
        <f>IF(AND(Sheet2!$K944=$B$2,Sheet2!$L944=1),Sheet2!$J944+Sheet2!$M944,IF(Sheet2!$K944=$B$2,Sheet2!$M944,0))</f>
        <v>0</v>
      </c>
    </row>
    <row r="945" spans="14:15" x14ac:dyDescent="0.25">
      <c r="N945">
        <f>IF(AND(Sheet2!$K945=$B$1,Sheet2!$L945=1),Sheet2!$I945+Sheet2!$M945,IF(Sheet2!$K945=$B$1,Sheet2!$M945,0))</f>
        <v>0</v>
      </c>
      <c r="O945">
        <f>IF(AND(Sheet2!$K945=$B$2,Sheet2!$L945=1),Sheet2!$J945+Sheet2!$M945,IF(Sheet2!$K945=$B$2,Sheet2!$M945,0))</f>
        <v>0</v>
      </c>
    </row>
    <row r="946" spans="14:15" x14ac:dyDescent="0.25">
      <c r="N946">
        <f>IF(AND(Sheet2!$K946=$B$1,Sheet2!$L946=1),Sheet2!$I946+Sheet2!$M946,IF(Sheet2!$K946=$B$1,Sheet2!$M946,0))</f>
        <v>0</v>
      </c>
      <c r="O946">
        <f>IF(AND(Sheet2!$K946=$B$2,Sheet2!$L946=1),Sheet2!$J946+Sheet2!$M946,IF(Sheet2!$K946=$B$2,Sheet2!$M946,0))</f>
        <v>0</v>
      </c>
    </row>
    <row r="947" spans="14:15" x14ac:dyDescent="0.25">
      <c r="N947">
        <f>IF(AND(Sheet2!$K947=$B$1,Sheet2!$L947=1),Sheet2!$I947+Sheet2!$M947,IF(Sheet2!$K947=$B$1,Sheet2!$M947,0))</f>
        <v>0</v>
      </c>
      <c r="O947">
        <f>IF(AND(Sheet2!$K947=$B$2,Sheet2!$L947=1),Sheet2!$J947+Sheet2!$M947,IF(Sheet2!$K947=$B$2,Sheet2!$M947,0))</f>
        <v>0</v>
      </c>
    </row>
    <row r="948" spans="14:15" x14ac:dyDescent="0.25">
      <c r="N948">
        <f>IF(AND(Sheet2!$K948=$B$1,Sheet2!$L948=1),Sheet2!$I948+Sheet2!$M948,IF(Sheet2!$K948=$B$1,Sheet2!$M948,0))</f>
        <v>0</v>
      </c>
      <c r="O948">
        <f>IF(AND(Sheet2!$K948=$B$2,Sheet2!$L948=1),Sheet2!$J948+Sheet2!$M948,IF(Sheet2!$K948=$B$2,Sheet2!$M948,0))</f>
        <v>0</v>
      </c>
    </row>
    <row r="949" spans="14:15" x14ac:dyDescent="0.25">
      <c r="N949">
        <f>IF(AND(Sheet2!$K949=$B$1,Sheet2!$L949=1),Sheet2!$I949+Sheet2!$M949,IF(Sheet2!$K949=$B$1,Sheet2!$M949,0))</f>
        <v>0</v>
      </c>
      <c r="O949">
        <f>IF(AND(Sheet2!$K949=$B$2,Sheet2!$L949=1),Sheet2!$J949+Sheet2!$M949,IF(Sheet2!$K949=$B$2,Sheet2!$M949,0))</f>
        <v>0</v>
      </c>
    </row>
    <row r="950" spans="14:15" x14ac:dyDescent="0.25">
      <c r="N950">
        <f>IF(AND(Sheet2!$K950=$B$1,Sheet2!$L950=1),Sheet2!$I950+Sheet2!$M950,IF(Sheet2!$K950=$B$1,Sheet2!$M950,0))</f>
        <v>0</v>
      </c>
      <c r="O950">
        <f>IF(AND(Sheet2!$K950=$B$2,Sheet2!$L950=1),Sheet2!$J950+Sheet2!$M950,IF(Sheet2!$K950=$B$2,Sheet2!$M950,0))</f>
        <v>0</v>
      </c>
    </row>
    <row r="951" spans="14:15" x14ac:dyDescent="0.25">
      <c r="N951">
        <f>IF(AND(Sheet2!$K951=$B$1,Sheet2!$L951=1),Sheet2!$I951+Sheet2!$M951,IF(Sheet2!$K951=$B$1,Sheet2!$M951,0))</f>
        <v>0</v>
      </c>
      <c r="O951">
        <f>IF(AND(Sheet2!$K951=$B$2,Sheet2!$L951=1),Sheet2!$J951+Sheet2!$M951,IF(Sheet2!$K951=$B$2,Sheet2!$M951,0))</f>
        <v>0</v>
      </c>
    </row>
    <row r="952" spans="14:15" x14ac:dyDescent="0.25">
      <c r="N952">
        <f>IF(AND(Sheet2!$K952=$B$1,Sheet2!$L952=1),Sheet2!$I952+Sheet2!$M952,IF(Sheet2!$K952=$B$1,Sheet2!$M952,0))</f>
        <v>0</v>
      </c>
      <c r="O952">
        <f>IF(AND(Sheet2!$K952=$B$2,Sheet2!$L952=1),Sheet2!$J952+Sheet2!$M952,IF(Sheet2!$K952=$B$2,Sheet2!$M952,0))</f>
        <v>0</v>
      </c>
    </row>
    <row r="953" spans="14:15" x14ac:dyDescent="0.25">
      <c r="N953">
        <f>IF(AND(Sheet2!$K953=$B$1,Sheet2!$L953=1),Sheet2!$I953+Sheet2!$M953,IF(Sheet2!$K953=$B$1,Sheet2!$M953,0))</f>
        <v>0</v>
      </c>
      <c r="O953">
        <f>IF(AND(Sheet2!$K953=$B$2,Sheet2!$L953=1),Sheet2!$J953+Sheet2!$M953,IF(Sheet2!$K953=$B$2,Sheet2!$M953,0))</f>
        <v>0</v>
      </c>
    </row>
    <row r="954" spans="14:15" x14ac:dyDescent="0.25">
      <c r="N954">
        <f>IF(AND(Sheet2!$K954=$B$1,Sheet2!$L954=1),Sheet2!$I954+Sheet2!$M954,IF(Sheet2!$K954=$B$1,Sheet2!$M954,0))</f>
        <v>0</v>
      </c>
      <c r="O954">
        <f>IF(AND(Sheet2!$K954=$B$2,Sheet2!$L954=1),Sheet2!$J954+Sheet2!$M954,IF(Sheet2!$K954=$B$2,Sheet2!$M954,0))</f>
        <v>0</v>
      </c>
    </row>
    <row r="955" spans="14:15" x14ac:dyDescent="0.25">
      <c r="N955">
        <f>IF(AND(Sheet2!$K955=$B$1,Sheet2!$L955=1),Sheet2!$I955+Sheet2!$M955,IF(Sheet2!$K955=$B$1,Sheet2!$M955,0))</f>
        <v>0</v>
      </c>
      <c r="O955">
        <f>IF(AND(Sheet2!$K955=$B$2,Sheet2!$L955=1),Sheet2!$J955+Sheet2!$M955,IF(Sheet2!$K955=$B$2,Sheet2!$M955,0))</f>
        <v>0</v>
      </c>
    </row>
    <row r="956" spans="14:15" x14ac:dyDescent="0.25">
      <c r="N956">
        <f>IF(AND(Sheet2!$K956=$B$1,Sheet2!$L956=1),Sheet2!$I956+Sheet2!$M956,IF(Sheet2!$K956=$B$1,Sheet2!$M956,0))</f>
        <v>0</v>
      </c>
      <c r="O956">
        <f>IF(AND(Sheet2!$K956=$B$2,Sheet2!$L956=1),Sheet2!$J956+Sheet2!$M956,IF(Sheet2!$K956=$B$2,Sheet2!$M956,0))</f>
        <v>0</v>
      </c>
    </row>
    <row r="957" spans="14:15" x14ac:dyDescent="0.25">
      <c r="N957">
        <f>IF(AND(Sheet2!$K957=$B$1,Sheet2!$L957=1),Sheet2!$I957+Sheet2!$M957,IF(Sheet2!$K957=$B$1,Sheet2!$M957,0))</f>
        <v>0</v>
      </c>
      <c r="O957">
        <f>IF(AND(Sheet2!$K957=$B$2,Sheet2!$L957=1),Sheet2!$J957+Sheet2!$M957,IF(Sheet2!$K957=$B$2,Sheet2!$M957,0))</f>
        <v>0</v>
      </c>
    </row>
    <row r="958" spans="14:15" x14ac:dyDescent="0.25">
      <c r="N958">
        <f>IF(AND(Sheet2!$K958=$B$1,Sheet2!$L958=1),Sheet2!$I958+Sheet2!$M958,IF(Sheet2!$K958=$B$1,Sheet2!$M958,0))</f>
        <v>0</v>
      </c>
      <c r="O958">
        <f>IF(AND(Sheet2!$K958=$B$2,Sheet2!$L958=1),Sheet2!$J958+Sheet2!$M958,IF(Sheet2!$K958=$B$2,Sheet2!$M958,0))</f>
        <v>0</v>
      </c>
    </row>
    <row r="959" spans="14:15" x14ac:dyDescent="0.25">
      <c r="N959">
        <f>IF(AND(Sheet2!$K959=$B$1,Sheet2!$L959=1),Sheet2!$I959+Sheet2!$M959,IF(Sheet2!$K959=$B$1,Sheet2!$M959,0))</f>
        <v>0</v>
      </c>
      <c r="O959">
        <f>IF(AND(Sheet2!$K959=$B$2,Sheet2!$L959=1),Sheet2!$J959+Sheet2!$M959,IF(Sheet2!$K959=$B$2,Sheet2!$M959,0))</f>
        <v>0</v>
      </c>
    </row>
    <row r="960" spans="14:15" x14ac:dyDescent="0.25">
      <c r="N960">
        <f>IF(AND(Sheet2!$K960=$B$1,Sheet2!$L960=1),Sheet2!$I960+Sheet2!$M960,IF(Sheet2!$K960=$B$1,Sheet2!$M960,0))</f>
        <v>0</v>
      </c>
      <c r="O960">
        <f>IF(AND(Sheet2!$K960=$B$2,Sheet2!$L960=1),Sheet2!$J960+Sheet2!$M960,IF(Sheet2!$K960=$B$2,Sheet2!$M960,0))</f>
        <v>0</v>
      </c>
    </row>
    <row r="961" spans="14:15" x14ac:dyDescent="0.25">
      <c r="N961">
        <f>IF(AND(Sheet2!$K961=$B$1,Sheet2!$L961=1),Sheet2!$I961+Sheet2!$M961,IF(Sheet2!$K961=$B$1,Sheet2!$M961,0))</f>
        <v>0</v>
      </c>
      <c r="O961">
        <f>IF(AND(Sheet2!$K961=$B$2,Sheet2!$L961=1),Sheet2!$J961+Sheet2!$M961,IF(Sheet2!$K961=$B$2,Sheet2!$M961,0))</f>
        <v>0</v>
      </c>
    </row>
    <row r="962" spans="14:15" x14ac:dyDescent="0.25">
      <c r="N962">
        <f>IF(AND(Sheet2!$K962=$B$1,Sheet2!$L962=1),Sheet2!$I962+Sheet2!$M962,IF(Sheet2!$K962=$B$1,Sheet2!$M962,0))</f>
        <v>0</v>
      </c>
      <c r="O962">
        <f>IF(AND(Sheet2!$K962=$B$2,Sheet2!$L962=1),Sheet2!$J962+Sheet2!$M962,IF(Sheet2!$K962=$B$2,Sheet2!$M962,0))</f>
        <v>0</v>
      </c>
    </row>
    <row r="963" spans="14:15" x14ac:dyDescent="0.25">
      <c r="N963">
        <f>IF(AND(Sheet2!$K963=$B$1,Sheet2!$L963=1),Sheet2!$I963+Sheet2!$M963,IF(Sheet2!$K963=$B$1,Sheet2!$M963,0))</f>
        <v>0</v>
      </c>
      <c r="O963">
        <f>IF(AND(Sheet2!$K963=$B$2,Sheet2!$L963=1),Sheet2!$J963+Sheet2!$M963,IF(Sheet2!$K963=$B$2,Sheet2!$M963,0))</f>
        <v>0</v>
      </c>
    </row>
    <row r="964" spans="14:15" x14ac:dyDescent="0.25">
      <c r="N964">
        <f>IF(AND(Sheet2!$K964=$B$1,Sheet2!$L964=1),Sheet2!$I964+Sheet2!$M964,IF(Sheet2!$K964=$B$1,Sheet2!$M964,0))</f>
        <v>0</v>
      </c>
      <c r="O964">
        <f>IF(AND(Sheet2!$K964=$B$2,Sheet2!$L964=1),Sheet2!$J964+Sheet2!$M964,IF(Sheet2!$K964=$B$2,Sheet2!$M964,0))</f>
        <v>0</v>
      </c>
    </row>
    <row r="965" spans="14:15" x14ac:dyDescent="0.25">
      <c r="N965">
        <f>IF(AND(Sheet2!$K965=$B$1,Sheet2!$L965=1),Sheet2!$I965+Sheet2!$M965,IF(Sheet2!$K965=$B$1,Sheet2!$M965,0))</f>
        <v>0</v>
      </c>
      <c r="O965">
        <f>IF(AND(Sheet2!$K965=$B$2,Sheet2!$L965=1),Sheet2!$J965+Sheet2!$M965,IF(Sheet2!$K965=$B$2,Sheet2!$M965,0))</f>
        <v>0</v>
      </c>
    </row>
    <row r="966" spans="14:15" x14ac:dyDescent="0.25">
      <c r="N966">
        <f>IF(AND(Sheet2!$K966=$B$1,Sheet2!$L966=1),Sheet2!$I966+Sheet2!$M966,IF(Sheet2!$K966=$B$1,Sheet2!$M966,0))</f>
        <v>0</v>
      </c>
      <c r="O966">
        <f>IF(AND(Sheet2!$K966=$B$2,Sheet2!$L966=1),Sheet2!$J966+Sheet2!$M966,IF(Sheet2!$K966=$B$2,Sheet2!$M966,0))</f>
        <v>0</v>
      </c>
    </row>
    <row r="967" spans="14:15" x14ac:dyDescent="0.25">
      <c r="N967">
        <f>IF(AND(Sheet2!$K967=$B$1,Sheet2!$L967=1),Sheet2!$I967+Sheet2!$M967,IF(Sheet2!$K967=$B$1,Sheet2!$M967,0))</f>
        <v>0</v>
      </c>
      <c r="O967">
        <f>IF(AND(Sheet2!$K967=$B$2,Sheet2!$L967=1),Sheet2!$J967+Sheet2!$M967,IF(Sheet2!$K967=$B$2,Sheet2!$M967,0))</f>
        <v>0</v>
      </c>
    </row>
    <row r="968" spans="14:15" x14ac:dyDescent="0.25">
      <c r="N968">
        <f>IF(AND(Sheet2!$K968=$B$1,Sheet2!$L968=1),Sheet2!$I968+Sheet2!$M968,IF(Sheet2!$K968=$B$1,Sheet2!$M968,0))</f>
        <v>0</v>
      </c>
      <c r="O968">
        <f>IF(AND(Sheet2!$K968=$B$2,Sheet2!$L968=1),Sheet2!$J968+Sheet2!$M968,IF(Sheet2!$K968=$B$2,Sheet2!$M968,0))</f>
        <v>0</v>
      </c>
    </row>
    <row r="969" spans="14:15" x14ac:dyDescent="0.25">
      <c r="N969">
        <f>IF(AND(Sheet2!$K969=$B$1,Sheet2!$L969=1),Sheet2!$I969+Sheet2!$M969,IF(Sheet2!$K969=$B$1,Sheet2!$M969,0))</f>
        <v>0</v>
      </c>
      <c r="O969">
        <f>IF(AND(Sheet2!$K969=$B$2,Sheet2!$L969=1),Sheet2!$J969+Sheet2!$M969,IF(Sheet2!$K969=$B$2,Sheet2!$M969,0))</f>
        <v>0</v>
      </c>
    </row>
    <row r="970" spans="14:15" x14ac:dyDescent="0.25">
      <c r="N970">
        <f>IF(AND(Sheet2!$K970=$B$1,Sheet2!$L970=1),Sheet2!$I970+Sheet2!$M970,IF(Sheet2!$K970=$B$1,Sheet2!$M970,0))</f>
        <v>0</v>
      </c>
      <c r="O970">
        <f>IF(AND(Sheet2!$K970=$B$2,Sheet2!$L970=1),Sheet2!$J970+Sheet2!$M970,IF(Sheet2!$K970=$B$2,Sheet2!$M970,0))</f>
        <v>0</v>
      </c>
    </row>
    <row r="971" spans="14:15" x14ac:dyDescent="0.25">
      <c r="N971">
        <f>IF(AND(Sheet2!$K971=$B$1,Sheet2!$L971=1),Sheet2!$I971+Sheet2!$M971,IF(Sheet2!$K971=$B$1,Sheet2!$M971,0))</f>
        <v>0</v>
      </c>
      <c r="O971">
        <f>IF(AND(Sheet2!$K971=$B$2,Sheet2!$L971=1),Sheet2!$J971+Sheet2!$M971,IF(Sheet2!$K971=$B$2,Sheet2!$M971,0))</f>
        <v>0</v>
      </c>
    </row>
    <row r="972" spans="14:15" x14ac:dyDescent="0.25">
      <c r="N972">
        <f>IF(AND(Sheet2!$K972=$B$1,Sheet2!$L972=1),Sheet2!$I972+Sheet2!$M972,IF(Sheet2!$K972=$B$1,Sheet2!$M972,0))</f>
        <v>0</v>
      </c>
      <c r="O972">
        <f>IF(AND(Sheet2!$K972=$B$2,Sheet2!$L972=1),Sheet2!$J972+Sheet2!$M972,IF(Sheet2!$K972=$B$2,Sheet2!$M972,0))</f>
        <v>0</v>
      </c>
    </row>
    <row r="973" spans="14:15" x14ac:dyDescent="0.25">
      <c r="N973">
        <f>IF(AND(Sheet2!$K973=$B$1,Sheet2!$L973=1),Sheet2!$I973+Sheet2!$M973,IF(Sheet2!$K973=$B$1,Sheet2!$M973,0))</f>
        <v>0</v>
      </c>
      <c r="O973">
        <f>IF(AND(Sheet2!$K973=$B$2,Sheet2!$L973=1),Sheet2!$J973+Sheet2!$M973,IF(Sheet2!$K973=$B$2,Sheet2!$M973,0))</f>
        <v>0</v>
      </c>
    </row>
    <row r="974" spans="14:15" x14ac:dyDescent="0.25">
      <c r="N974">
        <f>IF(AND(Sheet2!$K974=$B$1,Sheet2!$L974=1),Sheet2!$I974+Sheet2!$M974,IF(Sheet2!$K974=$B$1,Sheet2!$M974,0))</f>
        <v>0</v>
      </c>
      <c r="O974">
        <f>IF(AND(Sheet2!$K974=$B$2,Sheet2!$L974=1),Sheet2!$J974+Sheet2!$M974,IF(Sheet2!$K974=$B$2,Sheet2!$M974,0))</f>
        <v>0</v>
      </c>
    </row>
    <row r="975" spans="14:15" x14ac:dyDescent="0.25">
      <c r="N975">
        <f>IF(AND(Sheet2!$K975=$B$1,Sheet2!$L975=1),Sheet2!$I975+Sheet2!$M975,IF(Sheet2!$K975=$B$1,Sheet2!$M975,0))</f>
        <v>0</v>
      </c>
      <c r="O975">
        <f>IF(AND(Sheet2!$K975=$B$2,Sheet2!$L975=1),Sheet2!$J975+Sheet2!$M975,IF(Sheet2!$K975=$B$2,Sheet2!$M975,0))</f>
        <v>0</v>
      </c>
    </row>
    <row r="976" spans="14:15" x14ac:dyDescent="0.25">
      <c r="N976">
        <f>IF(AND(Sheet2!$K976=$B$1,Sheet2!$L976=1),Sheet2!$I976+Sheet2!$M976,IF(Sheet2!$K976=$B$1,Sheet2!$M976,0))</f>
        <v>0</v>
      </c>
      <c r="O976">
        <f>IF(AND(Sheet2!$K976=$B$2,Sheet2!$L976=1),Sheet2!$J976+Sheet2!$M976,IF(Sheet2!$K976=$B$2,Sheet2!$M976,0))</f>
        <v>0</v>
      </c>
    </row>
    <row r="977" spans="14:15" x14ac:dyDescent="0.25">
      <c r="N977">
        <f>IF(AND(Sheet2!$K977=$B$1,Sheet2!$L977=1),Sheet2!$I977+Sheet2!$M977,IF(Sheet2!$K977=$B$1,Sheet2!$M977,0))</f>
        <v>0</v>
      </c>
      <c r="O977">
        <f>IF(AND(Sheet2!$K977=$B$2,Sheet2!$L977=1),Sheet2!$J977+Sheet2!$M977,IF(Sheet2!$K977=$B$2,Sheet2!$M977,0))</f>
        <v>0</v>
      </c>
    </row>
    <row r="978" spans="14:15" x14ac:dyDescent="0.25">
      <c r="N978">
        <f>IF(AND(Sheet2!$K978=$B$1,Sheet2!$L978=1),Sheet2!$I978+Sheet2!$M978,IF(Sheet2!$K978=$B$1,Sheet2!$M978,0))</f>
        <v>0</v>
      </c>
      <c r="O978">
        <f>IF(AND(Sheet2!$K978=$B$2,Sheet2!$L978=1),Sheet2!$J978+Sheet2!$M978,IF(Sheet2!$K978=$B$2,Sheet2!$M978,0))</f>
        <v>0</v>
      </c>
    </row>
    <row r="979" spans="14:15" x14ac:dyDescent="0.25">
      <c r="N979">
        <f>IF(AND(Sheet2!$K979=$B$1,Sheet2!$L979=1),Sheet2!$I979+Sheet2!$M979,IF(Sheet2!$K979=$B$1,Sheet2!$M979,0))</f>
        <v>0</v>
      </c>
      <c r="O979">
        <f>IF(AND(Sheet2!$K979=$B$2,Sheet2!$L979=1),Sheet2!$J979+Sheet2!$M979,IF(Sheet2!$K979=$B$2,Sheet2!$M979,0))</f>
        <v>0</v>
      </c>
    </row>
    <row r="980" spans="14:15" x14ac:dyDescent="0.25">
      <c r="N980">
        <f>IF(AND(Sheet2!$K980=$B$1,Sheet2!$L980=1),Sheet2!$I980+Sheet2!$M980,IF(Sheet2!$K980=$B$1,Sheet2!$M980,0))</f>
        <v>0</v>
      </c>
      <c r="O980">
        <f>IF(AND(Sheet2!$K980=$B$2,Sheet2!$L980=1),Sheet2!$J980+Sheet2!$M980,IF(Sheet2!$K980=$B$2,Sheet2!$M980,0))</f>
        <v>0</v>
      </c>
    </row>
    <row r="981" spans="14:15" x14ac:dyDescent="0.25">
      <c r="N981">
        <f>IF(AND(Sheet2!$K981=$B$1,Sheet2!$L981=1),Sheet2!$I981+Sheet2!$M981,IF(Sheet2!$K981=$B$1,Sheet2!$M981,0))</f>
        <v>0</v>
      </c>
      <c r="O981">
        <f>IF(AND(Sheet2!$K981=$B$2,Sheet2!$L981=1),Sheet2!$J981+Sheet2!$M981,IF(Sheet2!$K981=$B$2,Sheet2!$M981,0))</f>
        <v>0</v>
      </c>
    </row>
    <row r="982" spans="14:15" x14ac:dyDescent="0.25">
      <c r="N982">
        <f>IF(AND(Sheet2!$K982=$B$1,Sheet2!$L982=1),Sheet2!$I982+Sheet2!$M982,IF(Sheet2!$K982=$B$1,Sheet2!$M982,0))</f>
        <v>0</v>
      </c>
      <c r="O982">
        <f>IF(AND(Sheet2!$K982=$B$2,Sheet2!$L982=1),Sheet2!$J982+Sheet2!$M982,IF(Sheet2!$K982=$B$2,Sheet2!$M982,0))</f>
        <v>0</v>
      </c>
    </row>
    <row r="983" spans="14:15" x14ac:dyDescent="0.25">
      <c r="N983">
        <f>IF(AND(Sheet2!$K983=$B$1,Sheet2!$L983=1),Sheet2!$I983+Sheet2!$M983,IF(Sheet2!$K983=$B$1,Sheet2!$M983,0))</f>
        <v>0</v>
      </c>
      <c r="O983">
        <f>IF(AND(Sheet2!$K983=$B$2,Sheet2!$L983=1),Sheet2!$J983+Sheet2!$M983,IF(Sheet2!$K983=$B$2,Sheet2!$M983,0))</f>
        <v>0</v>
      </c>
    </row>
    <row r="984" spans="14:15" x14ac:dyDescent="0.25">
      <c r="N984">
        <f>IF(AND(Sheet2!$K984=$B$1,Sheet2!$L984=1),Sheet2!$I984+Sheet2!$M984,IF(Sheet2!$K984=$B$1,Sheet2!$M984,0))</f>
        <v>0</v>
      </c>
      <c r="O984">
        <f>IF(AND(Sheet2!$K984=$B$2,Sheet2!$L984=1),Sheet2!$J984+Sheet2!$M984,IF(Sheet2!$K984=$B$2,Sheet2!$M984,0))</f>
        <v>0</v>
      </c>
    </row>
    <row r="985" spans="14:15" x14ac:dyDescent="0.25">
      <c r="N985">
        <f>IF(AND(Sheet2!$K985=$B$1,Sheet2!$L985=1),Sheet2!$I985+Sheet2!$M985,IF(Sheet2!$K985=$B$1,Sheet2!$M985,0))</f>
        <v>0</v>
      </c>
      <c r="O985">
        <f>IF(AND(Sheet2!$K985=$B$2,Sheet2!$L985=1),Sheet2!$J985+Sheet2!$M985,IF(Sheet2!$K985=$B$2,Sheet2!$M985,0))</f>
        <v>0</v>
      </c>
    </row>
    <row r="986" spans="14:15" x14ac:dyDescent="0.25">
      <c r="N986">
        <f>IF(AND(Sheet2!$K986=$B$1,Sheet2!$L986=1),Sheet2!$I986+Sheet2!$M986,IF(Sheet2!$K986=$B$1,Sheet2!$M986,0))</f>
        <v>0</v>
      </c>
      <c r="O986">
        <f>IF(AND(Sheet2!$K986=$B$2,Sheet2!$L986=1),Sheet2!$J986+Sheet2!$M986,IF(Sheet2!$K986=$B$2,Sheet2!$M986,0))</f>
        <v>0</v>
      </c>
    </row>
    <row r="987" spans="14:15" x14ac:dyDescent="0.25">
      <c r="N987">
        <f>IF(AND(Sheet2!$K987=$B$1,Sheet2!$L987=1),Sheet2!$I987+Sheet2!$M987,IF(Sheet2!$K987=$B$1,Sheet2!$M987,0))</f>
        <v>0</v>
      </c>
      <c r="O987">
        <f>IF(AND(Sheet2!$K987=$B$2,Sheet2!$L987=1),Sheet2!$J987+Sheet2!$M987,IF(Sheet2!$K987=$B$2,Sheet2!$M987,0))</f>
        <v>0</v>
      </c>
    </row>
    <row r="988" spans="14:15" x14ac:dyDescent="0.25">
      <c r="N988">
        <f>IF(AND(Sheet2!$K988=$B$1,Sheet2!$L988=1),Sheet2!$I988+Sheet2!$M988,IF(Sheet2!$K988=$B$1,Sheet2!$M988,0))</f>
        <v>0</v>
      </c>
      <c r="O988">
        <f>IF(AND(Sheet2!$K988=$B$2,Sheet2!$L988=1),Sheet2!$J988+Sheet2!$M988,IF(Sheet2!$K988=$B$2,Sheet2!$M988,0))</f>
        <v>0</v>
      </c>
    </row>
    <row r="989" spans="14:15" x14ac:dyDescent="0.25">
      <c r="N989">
        <f>IF(AND(Sheet2!$K989=$B$1,Sheet2!$L989=1),Sheet2!$I989+Sheet2!$M989,IF(Sheet2!$K989=$B$1,Sheet2!$M989,0))</f>
        <v>0</v>
      </c>
      <c r="O989">
        <f>IF(AND(Sheet2!$K989=$B$2,Sheet2!$L989=1),Sheet2!$J989+Sheet2!$M989,IF(Sheet2!$K989=$B$2,Sheet2!$M989,0))</f>
        <v>0</v>
      </c>
    </row>
    <row r="990" spans="14:15" x14ac:dyDescent="0.25">
      <c r="N990">
        <f>IF(AND(Sheet2!$K990=$B$1,Sheet2!$L990=1),Sheet2!$I990+Sheet2!$M990,IF(Sheet2!$K990=$B$1,Sheet2!$M990,0))</f>
        <v>0</v>
      </c>
      <c r="O990">
        <f>IF(AND(Sheet2!$K990=$B$2,Sheet2!$L990=1),Sheet2!$J990+Sheet2!$M990,IF(Sheet2!$K990=$B$2,Sheet2!$M990,0))</f>
        <v>0</v>
      </c>
    </row>
    <row r="991" spans="14:15" x14ac:dyDescent="0.25">
      <c r="N991">
        <f>IF(AND(Sheet2!$K991=$B$1,Sheet2!$L991=1),Sheet2!$I991+Sheet2!$M991,IF(Sheet2!$K991=$B$1,Sheet2!$M991,0))</f>
        <v>0</v>
      </c>
      <c r="O991">
        <f>IF(AND(Sheet2!$K991=$B$2,Sheet2!$L991=1),Sheet2!$J991+Sheet2!$M991,IF(Sheet2!$K991=$B$2,Sheet2!$M991,0))</f>
        <v>0</v>
      </c>
    </row>
    <row r="992" spans="14:15" x14ac:dyDescent="0.25">
      <c r="N992">
        <f>IF(AND(Sheet2!$K992=$B$1,Sheet2!$L992=1),Sheet2!$I992+Sheet2!$M992,IF(Sheet2!$K992=$B$1,Sheet2!$M992,0))</f>
        <v>0</v>
      </c>
      <c r="O992">
        <f>IF(AND(Sheet2!$K992=$B$2,Sheet2!$L992=1),Sheet2!$J992+Sheet2!$M992,IF(Sheet2!$K992=$B$2,Sheet2!$M992,0))</f>
        <v>0</v>
      </c>
    </row>
    <row r="993" spans="14:15" x14ac:dyDescent="0.25">
      <c r="N993">
        <f>IF(AND(Sheet2!$K993=$B$1,Sheet2!$L993=1),Sheet2!$I993+Sheet2!$M993,IF(Sheet2!$K993=$B$1,Sheet2!$M993,0))</f>
        <v>0</v>
      </c>
      <c r="O993">
        <f>IF(AND(Sheet2!$K993=$B$2,Sheet2!$L993=1),Sheet2!$J993+Sheet2!$M993,IF(Sheet2!$K993=$B$2,Sheet2!$M993,0))</f>
        <v>0</v>
      </c>
    </row>
    <row r="994" spans="14:15" x14ac:dyDescent="0.25">
      <c r="N994">
        <f>IF(AND(Sheet2!$K994=$B$1,Sheet2!$L994=1),Sheet2!$I994+Sheet2!$M994,IF(Sheet2!$K994=$B$1,Sheet2!$M994,0))</f>
        <v>0</v>
      </c>
      <c r="O994">
        <f>IF(AND(Sheet2!$K994=$B$2,Sheet2!$L994=1),Sheet2!$J994+Sheet2!$M994,IF(Sheet2!$K994=$B$2,Sheet2!$M994,0))</f>
        <v>0</v>
      </c>
    </row>
    <row r="995" spans="14:15" x14ac:dyDescent="0.25">
      <c r="N995">
        <f>IF(AND(Sheet2!$K995=$B$1,Sheet2!$L995=1),Sheet2!$I995+Sheet2!$M995,IF(Sheet2!$K995=$B$1,Sheet2!$M995,0))</f>
        <v>0</v>
      </c>
      <c r="O995">
        <f>IF(AND(Sheet2!$K995=$B$2,Sheet2!$L995=1),Sheet2!$J995+Sheet2!$M995,IF(Sheet2!$K995=$B$2,Sheet2!$M995,0))</f>
        <v>0</v>
      </c>
    </row>
    <row r="996" spans="14:15" x14ac:dyDescent="0.25">
      <c r="N996">
        <f>IF(AND(Sheet2!$K996=$B$1,Sheet2!$L996=1),Sheet2!$I996+Sheet2!$M996,IF(Sheet2!$K996=$B$1,Sheet2!$M996,0))</f>
        <v>0</v>
      </c>
      <c r="O996">
        <f>IF(AND(Sheet2!$K996=$B$2,Sheet2!$L996=1),Sheet2!$J996+Sheet2!$M996,IF(Sheet2!$K996=$B$2,Sheet2!$M996,0))</f>
        <v>0</v>
      </c>
    </row>
    <row r="997" spans="14:15" x14ac:dyDescent="0.25">
      <c r="N997">
        <f>IF(AND(Sheet2!$K997=$B$1,Sheet2!$L997=1),Sheet2!$I997+Sheet2!$M997,IF(Sheet2!$K997=$B$1,Sheet2!$M997,0))</f>
        <v>0</v>
      </c>
      <c r="O997">
        <f>IF(AND(Sheet2!$K997=$B$2,Sheet2!$L997=1),Sheet2!$J997+Sheet2!$M997,IF(Sheet2!$K997=$B$2,Sheet2!$M997,0))</f>
        <v>0</v>
      </c>
    </row>
    <row r="998" spans="14:15" x14ac:dyDescent="0.25">
      <c r="N998">
        <f>IF(AND(Sheet2!$K998=$B$1,Sheet2!$L998=1),Sheet2!$I998+Sheet2!$M998,IF(Sheet2!$K998=$B$1,Sheet2!$M998,0))</f>
        <v>0</v>
      </c>
      <c r="O998">
        <f>IF(AND(Sheet2!$K998=$B$2,Sheet2!$L998=1),Sheet2!$J998+Sheet2!$M998,IF(Sheet2!$K998=$B$2,Sheet2!$M998,0))</f>
        <v>0</v>
      </c>
    </row>
    <row r="999" spans="14:15" x14ac:dyDescent="0.25">
      <c r="N999">
        <f>IF(AND(Sheet2!$K999=$B$1,Sheet2!$L999=1),Sheet2!$I999+Sheet2!$M999,IF(Sheet2!$K999=$B$1,Sheet2!$M999,0))</f>
        <v>0</v>
      </c>
      <c r="O999">
        <f>IF(AND(Sheet2!$K999=$B$2,Sheet2!$L999=1),Sheet2!$J999+Sheet2!$M999,IF(Sheet2!$K999=$B$2,Sheet2!$M999,0))</f>
        <v>0</v>
      </c>
    </row>
    <row r="1000" spans="14:15" x14ac:dyDescent="0.25">
      <c r="N1000">
        <f>IF(AND(Sheet2!$K1000=$B$1,Sheet2!$L1000=1),Sheet2!$I1000+Sheet2!$M1000,IF(Sheet2!$K1000=$B$1,Sheet2!$M1000,0))</f>
        <v>0</v>
      </c>
      <c r="O1000">
        <f>IF(AND(Sheet2!$K1000=$B$2,Sheet2!$L1000=1),Sheet2!$J1000+Sheet2!$M1000,IF(Sheet2!$K1000=$B$2,Sheet2!$M1000,0))</f>
        <v>0</v>
      </c>
    </row>
    <row r="1001" spans="14:15" x14ac:dyDescent="0.25">
      <c r="N1001">
        <f>IF(AND(Sheet2!$K1001=$B$1,Sheet2!$L1001=1),Sheet2!$I1001+Sheet2!$M1001,IF(Sheet2!$K1001=$B$1,Sheet2!$M1001,0))</f>
        <v>0</v>
      </c>
      <c r="O1001">
        <f>IF(AND(Sheet2!$K1001=$B$2,Sheet2!$L1001=1),Sheet2!$J1001+Sheet2!$M1001,IF(Sheet2!$K1001=$B$2,Sheet2!$M1001,0))</f>
        <v>0</v>
      </c>
    </row>
    <row r="1002" spans="14:15" x14ac:dyDescent="0.25">
      <c r="N1002">
        <f>IF(AND(Sheet2!$K1002=$B$1,Sheet2!$L1002=1),Sheet2!$I1002+Sheet2!$M1002,IF(Sheet2!$K1002=$B$1,Sheet2!$M1002,0))</f>
        <v>0</v>
      </c>
      <c r="O1002">
        <f>IF(AND(Sheet2!$K1002=$B$2,Sheet2!$L1002=1),Sheet2!$J1002+Sheet2!$M1002,IF(Sheet2!$K1002=$B$2,Sheet2!$M1002,0))</f>
        <v>0</v>
      </c>
    </row>
    <row r="1003" spans="14:15" x14ac:dyDescent="0.25">
      <c r="N1003">
        <f>IF(AND(Sheet2!$K1003=$B$1,Sheet2!$L1003=1),Sheet2!$I1003+Sheet2!$M1003,IF(Sheet2!$K1003=$B$1,Sheet2!$M1003,0))</f>
        <v>0</v>
      </c>
      <c r="O1003">
        <f>IF(AND(Sheet2!$K1003=$B$2,Sheet2!$L1003=1),Sheet2!$J1003+Sheet2!$M1003,IF(Sheet2!$K1003=$B$2,Sheet2!$M1003,0))</f>
        <v>0</v>
      </c>
    </row>
    <row r="1004" spans="14:15" x14ac:dyDescent="0.25">
      <c r="N1004">
        <f>IF(AND(Sheet2!$K1004=$B$1,Sheet2!$L1004=1),Sheet2!$I1004+Sheet2!$M1004,IF(Sheet2!$K1004=$B$1,Sheet2!$M1004,0))</f>
        <v>0</v>
      </c>
      <c r="O1004">
        <f>IF(AND(Sheet2!$K1004=$B$2,Sheet2!$L1004=1),Sheet2!$J1004+Sheet2!$M1004,IF(Sheet2!$K1004=$B$2,Sheet2!$M1004,0))</f>
        <v>0</v>
      </c>
    </row>
    <row r="1005" spans="14:15" x14ac:dyDescent="0.25">
      <c r="N1005">
        <f>IF(AND(Sheet2!$K1005=$B$1,Sheet2!$L1005=1),Sheet2!$I1005+Sheet2!$M1005,IF(Sheet2!$K1005=$B$1,Sheet2!$M1005,0))</f>
        <v>0</v>
      </c>
      <c r="O1005">
        <f>IF(AND(Sheet2!$K1005=$B$2,Sheet2!$L1005=1),Sheet2!$J1005+Sheet2!$M1005,IF(Sheet2!$K1005=$B$2,Sheet2!$M1005,0))</f>
        <v>0</v>
      </c>
    </row>
    <row r="1006" spans="14:15" x14ac:dyDescent="0.25">
      <c r="N1006">
        <f>IF(AND(Sheet2!$K1006=$B$1,Sheet2!$L1006=1),Sheet2!$I1006+Sheet2!$M1006,IF(Sheet2!$K1006=$B$1,Sheet2!$M1006,0))</f>
        <v>0</v>
      </c>
      <c r="O1006">
        <f>IF(AND(Sheet2!$K1006=$B$2,Sheet2!$L1006=1),Sheet2!$J1006+Sheet2!$M1006,IF(Sheet2!$K1006=$B$2,Sheet2!$M1006,0))</f>
        <v>0</v>
      </c>
    </row>
    <row r="1007" spans="14:15" x14ac:dyDescent="0.25">
      <c r="N1007">
        <f>IF(AND(Sheet2!$K1007=$B$1,Sheet2!$L1007=1),Sheet2!$I1007+Sheet2!$M1007,IF(Sheet2!$K1007=$B$1,Sheet2!$M1007,0))</f>
        <v>0</v>
      </c>
      <c r="O1007">
        <f>IF(AND(Sheet2!$K1007=$B$2,Sheet2!$L1007=1),Sheet2!$J1007+Sheet2!$M1007,IF(Sheet2!$K1007=$B$2,Sheet2!$M1007,0))</f>
        <v>0</v>
      </c>
    </row>
    <row r="1008" spans="14:15" x14ac:dyDescent="0.25">
      <c r="N1008">
        <f>IF(AND(Sheet2!$K1008=$B$1,Sheet2!$L1008=1),Sheet2!$I1008+Sheet2!$M1008,IF(Sheet2!$K1008=$B$1,Sheet2!$M1008,0))</f>
        <v>0</v>
      </c>
      <c r="O1008">
        <f>IF(AND(Sheet2!$K1008=$B$2,Sheet2!$L1008=1),Sheet2!$J1008+Sheet2!$M1008,IF(Sheet2!$K1008=$B$2,Sheet2!$M1008,0))</f>
        <v>0</v>
      </c>
    </row>
    <row r="1009" spans="14:15" x14ac:dyDescent="0.25">
      <c r="N1009">
        <f>IF(AND(Sheet2!$K1009=$B$1,Sheet2!$L1009=1),Sheet2!$I1009+Sheet2!$M1009,IF(Sheet2!$K1009=$B$1,Sheet2!$M1009,0))</f>
        <v>0</v>
      </c>
      <c r="O1009">
        <f>IF(AND(Sheet2!$K1009=$B$2,Sheet2!$L1009=1),Sheet2!$J1009+Sheet2!$M1009,IF(Sheet2!$K1009=$B$2,Sheet2!$M1009,0))</f>
        <v>0</v>
      </c>
    </row>
    <row r="1010" spans="14:15" x14ac:dyDescent="0.25">
      <c r="N1010">
        <f>IF(AND(Sheet2!$K1010=$B$1,Sheet2!$L1010=1),Sheet2!$I1010+Sheet2!$M1010,IF(Sheet2!$K1010=$B$1,Sheet2!$M1010,0))</f>
        <v>0</v>
      </c>
      <c r="O1010">
        <f>IF(AND(Sheet2!$K1010=$B$2,Sheet2!$L1010=1),Sheet2!$J1010+Sheet2!$M1010,IF(Sheet2!$K1010=$B$2,Sheet2!$M1010,0))</f>
        <v>0</v>
      </c>
    </row>
    <row r="1011" spans="14:15" x14ac:dyDescent="0.25">
      <c r="N1011">
        <f>IF(AND(Sheet2!$K1011=$B$1,Sheet2!$L1011=1),Sheet2!$I1011+Sheet2!$M1011,IF(Sheet2!$K1011=$B$1,Sheet2!$M1011,0))</f>
        <v>0</v>
      </c>
      <c r="O1011">
        <f>IF(AND(Sheet2!$K1011=$B$2,Sheet2!$L1011=1),Sheet2!$J1011+Sheet2!$M1011,IF(Sheet2!$K1011=$B$2,Sheet2!$M1011,0))</f>
        <v>0</v>
      </c>
    </row>
    <row r="1012" spans="14:15" x14ac:dyDescent="0.25">
      <c r="N1012">
        <f>IF(AND(Sheet2!$K1012=$B$1,Sheet2!$L1012=1),Sheet2!$I1012+Sheet2!$M1012,IF(Sheet2!$K1012=$B$1,Sheet2!$M1012,0))</f>
        <v>0</v>
      </c>
      <c r="O1012">
        <f>IF(AND(Sheet2!$K1012=$B$2,Sheet2!$L1012=1),Sheet2!$J1012+Sheet2!$M1012,IF(Sheet2!$K1012=$B$2,Sheet2!$M1012,0))</f>
        <v>0</v>
      </c>
    </row>
    <row r="1013" spans="14:15" x14ac:dyDescent="0.25">
      <c r="N1013">
        <f>IF(AND(Sheet2!$K1013=$B$1,Sheet2!$L1013=1),Sheet2!$I1013+Sheet2!$M1013,IF(Sheet2!$K1013=$B$1,Sheet2!$M1013,0))</f>
        <v>0</v>
      </c>
      <c r="O1013">
        <f>IF(AND(Sheet2!$K1013=$B$2,Sheet2!$L1013=1),Sheet2!$J1013+Sheet2!$M1013,IF(Sheet2!$K1013=$B$2,Sheet2!$M1013,0))</f>
        <v>0</v>
      </c>
    </row>
    <row r="1014" spans="14:15" x14ac:dyDescent="0.25">
      <c r="N1014">
        <f>IF(AND(Sheet2!$K1014=$B$1,Sheet2!$L1014=1),Sheet2!$I1014+Sheet2!$M1014,IF(Sheet2!$K1014=$B$1,Sheet2!$M1014,0))</f>
        <v>0</v>
      </c>
      <c r="O1014">
        <f>IF(AND(Sheet2!$K1014=$B$2,Sheet2!$L1014=1),Sheet2!$J1014+Sheet2!$M1014,IF(Sheet2!$K1014=$B$2,Sheet2!$M1014,0))</f>
        <v>0</v>
      </c>
    </row>
    <row r="1015" spans="14:15" x14ac:dyDescent="0.25">
      <c r="N1015">
        <f>IF(AND(Sheet2!$K1015=$B$1,Sheet2!$L1015=1),Sheet2!$I1015+Sheet2!$M1015,IF(Sheet2!$K1015=$B$1,Sheet2!$M1015,0))</f>
        <v>0</v>
      </c>
      <c r="O1015">
        <f>IF(AND(Sheet2!$K1015=$B$2,Sheet2!$L1015=1),Sheet2!$J1015+Sheet2!$M1015,IF(Sheet2!$K1015=$B$2,Sheet2!$M1015,0))</f>
        <v>0</v>
      </c>
    </row>
    <row r="1016" spans="14:15" x14ac:dyDescent="0.25">
      <c r="N1016">
        <f>IF(AND(Sheet2!$K1016=$B$1,Sheet2!$L1016=1),Sheet2!$I1016+Sheet2!$M1016,IF(Sheet2!$K1016=$B$1,Sheet2!$M1016,0))</f>
        <v>0</v>
      </c>
      <c r="O1016">
        <f>IF(AND(Sheet2!$K1016=$B$2,Sheet2!$L1016=1),Sheet2!$J1016+Sheet2!$M1016,IF(Sheet2!$K1016=$B$2,Sheet2!$M1016,0))</f>
        <v>0</v>
      </c>
    </row>
    <row r="1017" spans="14:15" x14ac:dyDescent="0.25">
      <c r="N1017">
        <f>IF(AND(Sheet2!$K1017=$B$1,Sheet2!$L1017=1),Sheet2!$I1017+Sheet2!$M1017,IF(Sheet2!$K1017=$B$1,Sheet2!$M1017,0))</f>
        <v>0</v>
      </c>
      <c r="O1017">
        <f>IF(AND(Sheet2!$K1017=$B$2,Sheet2!$L1017=1),Sheet2!$J1017+Sheet2!$M1017,IF(Sheet2!$K1017=$B$2,Sheet2!$M1017,0))</f>
        <v>0</v>
      </c>
    </row>
    <row r="1018" spans="14:15" x14ac:dyDescent="0.25">
      <c r="N1018">
        <f>IF(AND(Sheet2!$K1018=$B$1,Sheet2!$L1018=1),Sheet2!$I1018+Sheet2!$M1018,IF(Sheet2!$K1018=$B$1,Sheet2!$M1018,0))</f>
        <v>0</v>
      </c>
      <c r="O1018">
        <f>IF(AND(Sheet2!$K1018=$B$2,Sheet2!$L1018=1),Sheet2!$J1018+Sheet2!$M1018,IF(Sheet2!$K1018=$B$2,Sheet2!$M1018,0))</f>
        <v>0</v>
      </c>
    </row>
    <row r="1019" spans="14:15" x14ac:dyDescent="0.25">
      <c r="N1019">
        <f>IF(AND(Sheet2!$K1019=$B$1,Sheet2!$L1019=1),Sheet2!$I1019+Sheet2!$M1019,IF(Sheet2!$K1019=$B$1,Sheet2!$M1019,0))</f>
        <v>0</v>
      </c>
      <c r="O1019">
        <f>IF(AND(Sheet2!$K1019=$B$2,Sheet2!$L1019=1),Sheet2!$J1019+Sheet2!$M1019,IF(Sheet2!$K1019=$B$2,Sheet2!$M1019,0))</f>
        <v>0</v>
      </c>
    </row>
    <row r="1020" spans="14:15" x14ac:dyDescent="0.25">
      <c r="N1020">
        <f>IF(AND(Sheet2!$K1020=$B$1,Sheet2!$L1020=1),Sheet2!$I1020+Sheet2!$M1020,IF(Sheet2!$K1020=$B$1,Sheet2!$M1020,0))</f>
        <v>0</v>
      </c>
      <c r="O1020">
        <f>IF(AND(Sheet2!$K1020=$B$2,Sheet2!$L1020=1),Sheet2!$J1020+Sheet2!$M1020,IF(Sheet2!$K1020=$B$2,Sheet2!$M1020,0))</f>
        <v>0</v>
      </c>
    </row>
    <row r="1021" spans="14:15" x14ac:dyDescent="0.25">
      <c r="N1021">
        <f>IF(AND(Sheet2!$K1021=$B$1,Sheet2!$L1021=1),Sheet2!$I1021+Sheet2!$M1021,IF(Sheet2!$K1021=$B$1,Sheet2!$M1021,0))</f>
        <v>0</v>
      </c>
      <c r="O1021">
        <f>IF(AND(Sheet2!$K1021=$B$2,Sheet2!$L1021=1),Sheet2!$J1021+Sheet2!$M1021,IF(Sheet2!$K1021=$B$2,Sheet2!$M1021,0))</f>
        <v>0</v>
      </c>
    </row>
    <row r="1022" spans="14:15" x14ac:dyDescent="0.25">
      <c r="N1022">
        <f>IF(AND(Sheet2!$K1022=$B$1,Sheet2!$L1022=1),Sheet2!$I1022+Sheet2!$M1022,IF(Sheet2!$K1022=$B$1,Sheet2!$M1022,0))</f>
        <v>0</v>
      </c>
      <c r="O1022">
        <f>IF(AND(Sheet2!$K1022=$B$2,Sheet2!$L1022=1),Sheet2!$J1022+Sheet2!$M1022,IF(Sheet2!$K1022=$B$2,Sheet2!$M1022,0))</f>
        <v>0</v>
      </c>
    </row>
    <row r="1023" spans="14:15" x14ac:dyDescent="0.25">
      <c r="N1023">
        <f>IF(AND(Sheet2!$K1023=$B$1,Sheet2!$L1023=1),Sheet2!$I1023+Sheet2!$M1023,IF(Sheet2!$K1023=$B$1,Sheet2!$M1023,0))</f>
        <v>0</v>
      </c>
      <c r="O1023">
        <f>IF(AND(Sheet2!$K1023=$B$2,Sheet2!$L1023=1),Sheet2!$J1023+Sheet2!$M1023,IF(Sheet2!$K1023=$B$2,Sheet2!$M1023,0))</f>
        <v>0</v>
      </c>
    </row>
    <row r="1024" spans="14:15" x14ac:dyDescent="0.25">
      <c r="N1024">
        <f>IF(AND(Sheet2!$K1024=$B$1,Sheet2!$L1024=1),Sheet2!$I1024+Sheet2!$M1024,IF(Sheet2!$K1024=$B$1,Sheet2!$M1024,0))</f>
        <v>0</v>
      </c>
      <c r="O1024">
        <f>IF(AND(Sheet2!$K1024=$B$2,Sheet2!$L1024=1),Sheet2!$J1024+Sheet2!$M1024,IF(Sheet2!$K1024=$B$2,Sheet2!$M1024,0))</f>
        <v>0</v>
      </c>
    </row>
    <row r="1025" spans="14:15" x14ac:dyDescent="0.25">
      <c r="N1025">
        <f>IF(AND(Sheet2!$K1025=$B$1,Sheet2!$L1025=1),Sheet2!$I1025+Sheet2!$M1025,IF(Sheet2!$K1025=$B$1,Sheet2!$M1025,0))</f>
        <v>0</v>
      </c>
      <c r="O1025">
        <f>IF(AND(Sheet2!$K1025=$B$2,Sheet2!$L1025=1),Sheet2!$J1025+Sheet2!$M1025,IF(Sheet2!$K1025=$B$2,Sheet2!$M1025,0))</f>
        <v>0</v>
      </c>
    </row>
    <row r="1026" spans="14:15" x14ac:dyDescent="0.25">
      <c r="N1026">
        <f>IF(AND(Sheet2!$K1026=$B$1,Sheet2!$L1026=1),Sheet2!$I1026+Sheet2!$M1026,IF(Sheet2!$K1026=$B$1,Sheet2!$M1026,0))</f>
        <v>0</v>
      </c>
      <c r="O1026">
        <f>IF(AND(Sheet2!$K1026=$B$2,Sheet2!$L1026=1),Sheet2!$J1026+Sheet2!$M1026,IF(Sheet2!$K1026=$B$2,Sheet2!$M1026,0))</f>
        <v>0</v>
      </c>
    </row>
    <row r="1027" spans="14:15" x14ac:dyDescent="0.25">
      <c r="N1027">
        <f>IF(AND(Sheet2!$K1027=$B$1,Sheet2!$L1027=1),Sheet2!$I1027+Sheet2!$M1027,IF(Sheet2!$K1027=$B$1,Sheet2!$M1027,0))</f>
        <v>0</v>
      </c>
      <c r="O1027">
        <f>IF(AND(Sheet2!$K1027=$B$2,Sheet2!$L1027=1),Sheet2!$J1027+Sheet2!$M1027,IF(Sheet2!$K1027=$B$2,Sheet2!$M1027,0))</f>
        <v>0</v>
      </c>
    </row>
    <row r="1028" spans="14:15" x14ac:dyDescent="0.25">
      <c r="N1028">
        <f>IF(AND(Sheet2!$K1028=$B$1,Sheet2!$L1028=1),Sheet2!$I1028+Sheet2!$M1028,IF(Sheet2!$K1028=$B$1,Sheet2!$M1028,0))</f>
        <v>0</v>
      </c>
      <c r="O1028">
        <f>IF(AND(Sheet2!$K1028=$B$2,Sheet2!$L1028=1),Sheet2!$J1028+Sheet2!$M1028,IF(Sheet2!$K1028=$B$2,Sheet2!$M1028,0))</f>
        <v>0</v>
      </c>
    </row>
    <row r="1029" spans="14:15" x14ac:dyDescent="0.25">
      <c r="N1029">
        <f>IF(AND(Sheet2!$K1029=$B$1,Sheet2!$L1029=1),Sheet2!$I1029+Sheet2!$M1029,IF(Sheet2!$K1029=$B$1,Sheet2!$M1029,0))</f>
        <v>0</v>
      </c>
      <c r="O1029">
        <f>IF(AND(Sheet2!$K1029=$B$2,Sheet2!$L1029=1),Sheet2!$J1029+Sheet2!$M1029,IF(Sheet2!$K1029=$B$2,Sheet2!$M1029,0))</f>
        <v>0</v>
      </c>
    </row>
    <row r="1030" spans="14:15" x14ac:dyDescent="0.25">
      <c r="N1030">
        <f>IF(AND(Sheet2!$K1030=$B$1,Sheet2!$L1030=1),Sheet2!$I1030+Sheet2!$M1030,IF(Sheet2!$K1030=$B$1,Sheet2!$M1030,0))</f>
        <v>0</v>
      </c>
      <c r="O1030">
        <f>IF(AND(Sheet2!$K1030=$B$2,Sheet2!$L1030=1),Sheet2!$J1030+Sheet2!$M1030,IF(Sheet2!$K1030=$B$2,Sheet2!$M1030,0))</f>
        <v>0</v>
      </c>
    </row>
    <row r="1031" spans="14:15" x14ac:dyDescent="0.25">
      <c r="N1031">
        <f>IF(AND(Sheet2!$K1031=$B$1,Sheet2!$L1031=1),Sheet2!$I1031+Sheet2!$M1031,IF(Sheet2!$K1031=$B$1,Sheet2!$M1031,0))</f>
        <v>0</v>
      </c>
      <c r="O1031">
        <f>IF(AND(Sheet2!$K1031=$B$2,Sheet2!$L1031=1),Sheet2!$J1031+Sheet2!$M1031,IF(Sheet2!$K1031=$B$2,Sheet2!$M1031,0))</f>
        <v>0</v>
      </c>
    </row>
    <row r="1032" spans="14:15" x14ac:dyDescent="0.25">
      <c r="N1032">
        <f>IF(AND(Sheet2!$K1032=$B$1,Sheet2!$L1032=1),Sheet2!$I1032+Sheet2!$M1032,IF(Sheet2!$K1032=$B$1,Sheet2!$M1032,0))</f>
        <v>0</v>
      </c>
      <c r="O1032">
        <f>IF(AND(Sheet2!$K1032=$B$2,Sheet2!$L1032=1),Sheet2!$J1032+Sheet2!$M1032,IF(Sheet2!$K1032=$B$2,Sheet2!$M1032,0))</f>
        <v>0</v>
      </c>
    </row>
    <row r="1033" spans="14:15" x14ac:dyDescent="0.25">
      <c r="N1033">
        <f>IF(AND(Sheet2!$K1033=$B$1,Sheet2!$L1033=1),Sheet2!$I1033+Sheet2!$M1033,IF(Sheet2!$K1033=$B$1,Sheet2!$M1033,0))</f>
        <v>0</v>
      </c>
      <c r="O1033">
        <f>IF(AND(Sheet2!$K1033=$B$2,Sheet2!$L1033=1),Sheet2!$J1033+Sheet2!$M1033,IF(Sheet2!$K1033=$B$2,Sheet2!$M1033,0))</f>
        <v>0</v>
      </c>
    </row>
    <row r="1034" spans="14:15" x14ac:dyDescent="0.25">
      <c r="N1034">
        <f>IF(AND(Sheet2!$K1034=$B$1,Sheet2!$L1034=1),Sheet2!$I1034+Sheet2!$M1034,IF(Sheet2!$K1034=$B$1,Sheet2!$M1034,0))</f>
        <v>0</v>
      </c>
      <c r="O1034">
        <f>IF(AND(Sheet2!$K1034=$B$2,Sheet2!$L1034=1),Sheet2!$J1034+Sheet2!$M1034,IF(Sheet2!$K1034=$B$2,Sheet2!$M1034,0))</f>
        <v>0</v>
      </c>
    </row>
    <row r="1035" spans="14:15" x14ac:dyDescent="0.25">
      <c r="N1035">
        <f>IF(AND(Sheet2!$K1035=$B$1,Sheet2!$L1035=1),Sheet2!$I1035+Sheet2!$M1035,IF(Sheet2!$K1035=$B$1,Sheet2!$M1035,0))</f>
        <v>0</v>
      </c>
      <c r="O1035">
        <f>IF(AND(Sheet2!$K1035=$B$2,Sheet2!$L1035=1),Sheet2!$J1035+Sheet2!$M1035,IF(Sheet2!$K1035=$B$2,Sheet2!$M1035,0))</f>
        <v>0</v>
      </c>
    </row>
    <row r="1036" spans="14:15" x14ac:dyDescent="0.25">
      <c r="N1036">
        <f>IF(AND(Sheet2!$K1036=$B$1,Sheet2!$L1036=1),Sheet2!$I1036+Sheet2!$M1036,IF(Sheet2!$K1036=$B$1,Sheet2!$M1036,0))</f>
        <v>0</v>
      </c>
      <c r="O1036">
        <f>IF(AND(Sheet2!$K1036=$B$2,Sheet2!$L1036=1),Sheet2!$J1036+Sheet2!$M1036,IF(Sheet2!$K1036=$B$2,Sheet2!$M1036,0))</f>
        <v>0</v>
      </c>
    </row>
    <row r="1037" spans="14:15" x14ac:dyDescent="0.25">
      <c r="N1037">
        <f>IF(AND(Sheet2!$K1037=$B$1,Sheet2!$L1037=1),Sheet2!$I1037+Sheet2!$M1037,IF(Sheet2!$K1037=$B$1,Sheet2!$M1037,0))</f>
        <v>0</v>
      </c>
      <c r="O1037">
        <f>IF(AND(Sheet2!$K1037=$B$2,Sheet2!$L1037=1),Sheet2!$J1037+Sheet2!$M1037,IF(Sheet2!$K1037=$B$2,Sheet2!$M1037,0))</f>
        <v>0</v>
      </c>
    </row>
    <row r="1038" spans="14:15" x14ac:dyDescent="0.25">
      <c r="N1038">
        <f>IF(AND(Sheet2!$K1038=$B$1,Sheet2!$L1038=1),Sheet2!$I1038+Sheet2!$M1038,IF(Sheet2!$K1038=$B$1,Sheet2!$M1038,0))</f>
        <v>0</v>
      </c>
      <c r="O1038">
        <f>IF(AND(Sheet2!$K1038=$B$2,Sheet2!$L1038=1),Sheet2!$J1038+Sheet2!$M1038,IF(Sheet2!$K1038=$B$2,Sheet2!$M1038,0))</f>
        <v>0</v>
      </c>
    </row>
    <row r="1039" spans="14:15" x14ac:dyDescent="0.25">
      <c r="N1039">
        <f>IF(AND(Sheet2!$K1039=$B$1,Sheet2!$L1039=1),Sheet2!$I1039+Sheet2!$M1039,IF(Sheet2!$K1039=$B$1,Sheet2!$M1039,0))</f>
        <v>0</v>
      </c>
      <c r="O1039">
        <f>IF(AND(Sheet2!$K1039=$B$2,Sheet2!$L1039=1),Sheet2!$J1039+Sheet2!$M1039,IF(Sheet2!$K1039=$B$2,Sheet2!$M1039,0))</f>
        <v>0</v>
      </c>
    </row>
    <row r="1040" spans="14:15" x14ac:dyDescent="0.25">
      <c r="N1040">
        <f>IF(AND(Sheet2!$K1040=$B$1,Sheet2!$L1040=1),Sheet2!$I1040+Sheet2!$M1040,IF(Sheet2!$K1040=$B$1,Sheet2!$M1040,0))</f>
        <v>0</v>
      </c>
      <c r="O1040">
        <f>IF(AND(Sheet2!$K1040=$B$2,Sheet2!$L1040=1),Sheet2!$J1040+Sheet2!$M1040,IF(Sheet2!$K1040=$B$2,Sheet2!$M1040,0))</f>
        <v>0</v>
      </c>
    </row>
    <row r="1041" spans="14:15" x14ac:dyDescent="0.25">
      <c r="N1041">
        <f>IF(AND(Sheet2!$K1041=$B$1,Sheet2!$L1041=1),Sheet2!$I1041+Sheet2!$M1041,IF(Sheet2!$K1041=$B$1,Sheet2!$M1041,0))</f>
        <v>0</v>
      </c>
      <c r="O1041">
        <f>IF(AND(Sheet2!$K1041=$B$2,Sheet2!$L1041=1),Sheet2!$J1041+Sheet2!$M1041,IF(Sheet2!$K1041=$B$2,Sheet2!$M1041,0))</f>
        <v>0</v>
      </c>
    </row>
    <row r="1042" spans="14:15" x14ac:dyDescent="0.25">
      <c r="N1042">
        <f>IF(AND(Sheet2!$K1042=$B$1,Sheet2!$L1042=1),Sheet2!$I1042+Sheet2!$M1042,IF(Sheet2!$K1042=$B$1,Sheet2!$M1042,0))</f>
        <v>0</v>
      </c>
      <c r="O1042">
        <f>IF(AND(Sheet2!$K1042=$B$2,Sheet2!$L1042=1),Sheet2!$J1042+Sheet2!$M1042,IF(Sheet2!$K1042=$B$2,Sheet2!$M1042,0))</f>
        <v>0</v>
      </c>
    </row>
    <row r="1043" spans="14:15" x14ac:dyDescent="0.25">
      <c r="N1043">
        <f>IF(AND(Sheet2!$K1043=$B$1,Sheet2!$L1043=1),Sheet2!$I1043+Sheet2!$M1043,IF(Sheet2!$K1043=$B$1,Sheet2!$M1043,0))</f>
        <v>0</v>
      </c>
      <c r="O1043">
        <f>IF(AND(Sheet2!$K1043=$B$2,Sheet2!$L1043=1),Sheet2!$J1043+Sheet2!$M1043,IF(Sheet2!$K1043=$B$2,Sheet2!$M1043,0))</f>
        <v>0</v>
      </c>
    </row>
    <row r="1044" spans="14:15" x14ac:dyDescent="0.25">
      <c r="N1044">
        <f>IF(AND(Sheet2!$K1044=$B$1,Sheet2!$L1044=1),Sheet2!$I1044+Sheet2!$M1044,IF(Sheet2!$K1044=$B$1,Sheet2!$M1044,0))</f>
        <v>0</v>
      </c>
      <c r="O1044">
        <f>IF(AND(Sheet2!$K1044=$B$2,Sheet2!$L1044=1),Sheet2!$J1044+Sheet2!$M1044,IF(Sheet2!$K1044=$B$2,Sheet2!$M1044,0))</f>
        <v>0</v>
      </c>
    </row>
    <row r="1045" spans="14:15" x14ac:dyDescent="0.25">
      <c r="N1045">
        <f>IF(AND(Sheet2!$K1045=$B$1,Sheet2!$L1045=1),Sheet2!$I1045+Sheet2!$M1045,IF(Sheet2!$K1045=$B$1,Sheet2!$M1045,0))</f>
        <v>0</v>
      </c>
      <c r="O1045">
        <f>IF(AND(Sheet2!$K1045=$B$2,Sheet2!$L1045=1),Sheet2!$J1045+Sheet2!$M1045,IF(Sheet2!$K1045=$B$2,Sheet2!$M1045,0))</f>
        <v>0</v>
      </c>
    </row>
    <row r="1046" spans="14:15" x14ac:dyDescent="0.25">
      <c r="N1046">
        <f>IF(AND(Sheet2!$K1046=$B$1,Sheet2!$L1046=1),Sheet2!$I1046+Sheet2!$M1046,IF(Sheet2!$K1046=$B$1,Sheet2!$M1046,0))</f>
        <v>0</v>
      </c>
      <c r="O1046">
        <f>IF(AND(Sheet2!$K1046=$B$2,Sheet2!$L1046=1),Sheet2!$J1046+Sheet2!$M1046,IF(Sheet2!$K1046=$B$2,Sheet2!$M1046,0))</f>
        <v>0</v>
      </c>
    </row>
    <row r="1047" spans="14:15" x14ac:dyDescent="0.25">
      <c r="N1047">
        <f>IF(AND(Sheet2!$K1047=$B$1,Sheet2!$L1047=1),Sheet2!$I1047+Sheet2!$M1047,IF(Sheet2!$K1047=$B$1,Sheet2!$M1047,0))</f>
        <v>0</v>
      </c>
      <c r="O1047">
        <f>IF(AND(Sheet2!$K1047=$B$2,Sheet2!$L1047=1),Sheet2!$J1047+Sheet2!$M1047,IF(Sheet2!$K1047=$B$2,Sheet2!$M1047,0))</f>
        <v>0</v>
      </c>
    </row>
    <row r="1048" spans="14:15" x14ac:dyDescent="0.25">
      <c r="N1048">
        <f>IF(AND(Sheet2!$K1048=$B$1,Sheet2!$L1048=1),Sheet2!$I1048+Sheet2!$M1048,IF(Sheet2!$K1048=$B$1,Sheet2!$M1048,0))</f>
        <v>0</v>
      </c>
      <c r="O1048">
        <f>IF(AND(Sheet2!$K1048=$B$2,Sheet2!$L1048=1),Sheet2!$J1048+Sheet2!$M1048,IF(Sheet2!$K1048=$B$2,Sheet2!$M1048,0))</f>
        <v>0</v>
      </c>
    </row>
    <row r="1049" spans="14:15" x14ac:dyDescent="0.25">
      <c r="N1049">
        <f>IF(AND(Sheet2!$K1049=$B$1,Sheet2!$L1049=1),Sheet2!$I1049+Sheet2!$M1049,IF(Sheet2!$K1049=$B$1,Sheet2!$M1049,0))</f>
        <v>0</v>
      </c>
      <c r="O1049">
        <f>IF(AND(Sheet2!$K1049=$B$2,Sheet2!$L1049=1),Sheet2!$J1049+Sheet2!$M1049,IF(Sheet2!$K1049=$B$2,Sheet2!$M1049,0))</f>
        <v>0</v>
      </c>
    </row>
    <row r="1050" spans="14:15" x14ac:dyDescent="0.25">
      <c r="N1050">
        <f>IF(AND(Sheet2!$K1050=$B$1,Sheet2!$L1050=1),Sheet2!$I1050+Sheet2!$M1050,IF(Sheet2!$K1050=$B$1,Sheet2!$M1050,0))</f>
        <v>0</v>
      </c>
      <c r="O1050">
        <f>IF(AND(Sheet2!$K1050=$B$2,Sheet2!$L1050=1),Sheet2!$J1050+Sheet2!$M1050,IF(Sheet2!$K1050=$B$2,Sheet2!$M1050,0))</f>
        <v>0</v>
      </c>
    </row>
    <row r="1051" spans="14:15" x14ac:dyDescent="0.25">
      <c r="N1051">
        <f>IF(AND(Sheet2!$K1051=$B$1,Sheet2!$L1051=1),Sheet2!$I1051+Sheet2!$M1051,IF(Sheet2!$K1051=$B$1,Sheet2!$M1051,0))</f>
        <v>0</v>
      </c>
      <c r="O1051">
        <f>IF(AND(Sheet2!$K1051=$B$2,Sheet2!$L1051=1),Sheet2!$J1051+Sheet2!$M1051,IF(Sheet2!$K1051=$B$2,Sheet2!$M1051,0))</f>
        <v>0</v>
      </c>
    </row>
    <row r="1052" spans="14:15" x14ac:dyDescent="0.25">
      <c r="N1052">
        <f>IF(AND(Sheet2!$K1052=$B$1,Sheet2!$L1052=1),Sheet2!$I1052+Sheet2!$M1052,IF(Sheet2!$K1052=$B$1,Sheet2!$M1052,0))</f>
        <v>0</v>
      </c>
      <c r="O1052">
        <f>IF(AND(Sheet2!$K1052=$B$2,Sheet2!$L1052=1),Sheet2!$J1052+Sheet2!$M1052,IF(Sheet2!$K1052=$B$2,Sheet2!$M1052,0))</f>
        <v>0</v>
      </c>
    </row>
    <row r="1053" spans="14:15" x14ac:dyDescent="0.25">
      <c r="N1053">
        <f>IF(AND(Sheet2!$K1053=$B$1,Sheet2!$L1053=1),Sheet2!$I1053+Sheet2!$M1053,IF(Sheet2!$K1053=$B$1,Sheet2!$M1053,0))</f>
        <v>0</v>
      </c>
      <c r="O1053">
        <f>IF(AND(Sheet2!$K1053=$B$2,Sheet2!$L1053=1),Sheet2!$J1053+Sheet2!$M1053,IF(Sheet2!$K1053=$B$2,Sheet2!$M1053,0))</f>
        <v>0</v>
      </c>
    </row>
    <row r="1054" spans="14:15" x14ac:dyDescent="0.25">
      <c r="N1054">
        <f>IF(AND(Sheet2!$K1054=$B$1,Sheet2!$L1054=1),Sheet2!$I1054+Sheet2!$M1054,IF(Sheet2!$K1054=$B$1,Sheet2!$M1054,0))</f>
        <v>0</v>
      </c>
      <c r="O1054">
        <f>IF(AND(Sheet2!$K1054=$B$2,Sheet2!$L1054=1),Sheet2!$J1054+Sheet2!$M1054,IF(Sheet2!$K1054=$B$2,Sheet2!$M1054,0))</f>
        <v>0</v>
      </c>
    </row>
    <row r="1055" spans="14:15" x14ac:dyDescent="0.25">
      <c r="N1055">
        <f>IF(AND(Sheet2!$K1055=$B$1,Sheet2!$L1055=1),Sheet2!$I1055+Sheet2!$M1055,IF(Sheet2!$K1055=$B$1,Sheet2!$M1055,0))</f>
        <v>0</v>
      </c>
      <c r="O1055">
        <f>IF(AND(Sheet2!$K1055=$B$2,Sheet2!$L1055=1),Sheet2!$J1055+Sheet2!$M1055,IF(Sheet2!$K1055=$B$2,Sheet2!$M1055,0))</f>
        <v>0</v>
      </c>
    </row>
    <row r="1056" spans="14:15" x14ac:dyDescent="0.25">
      <c r="N1056">
        <f>IF(AND(Sheet2!$K1056=$B$1,Sheet2!$L1056=1),Sheet2!$I1056+Sheet2!$M1056,IF(Sheet2!$K1056=$B$1,Sheet2!$M1056,0))</f>
        <v>0</v>
      </c>
      <c r="O1056">
        <f>IF(AND(Sheet2!$K1056=$B$2,Sheet2!$L1056=1),Sheet2!$J1056+Sheet2!$M1056,IF(Sheet2!$K1056=$B$2,Sheet2!$M1056,0))</f>
        <v>0</v>
      </c>
    </row>
    <row r="1057" spans="14:15" x14ac:dyDescent="0.25">
      <c r="N1057">
        <f>IF(AND(Sheet2!$K1057=$B$1,Sheet2!$L1057=1),Sheet2!$I1057+Sheet2!$M1057,IF(Sheet2!$K1057=$B$1,Sheet2!$M1057,0))</f>
        <v>0</v>
      </c>
      <c r="O1057">
        <f>IF(AND(Sheet2!$K1057=$B$2,Sheet2!$L1057=1),Sheet2!$J1057+Sheet2!$M1057,IF(Sheet2!$K1057=$B$2,Sheet2!$M1057,0))</f>
        <v>0</v>
      </c>
    </row>
    <row r="1058" spans="14:15" x14ac:dyDescent="0.25">
      <c r="N1058">
        <f>IF(AND(Sheet2!$K1058=$B$1,Sheet2!$L1058=1),Sheet2!$I1058+Sheet2!$M1058,IF(Sheet2!$K1058=$B$1,Sheet2!$M1058,0))</f>
        <v>0</v>
      </c>
      <c r="O1058">
        <f>IF(AND(Sheet2!$K1058=$B$2,Sheet2!$L1058=1),Sheet2!$J1058+Sheet2!$M1058,IF(Sheet2!$K1058=$B$2,Sheet2!$M1058,0))</f>
        <v>0</v>
      </c>
    </row>
    <row r="1059" spans="14:15" x14ac:dyDescent="0.25">
      <c r="N1059">
        <f>IF(AND(Sheet2!$K1059=$B$1,Sheet2!$L1059=1),Sheet2!$I1059+Sheet2!$M1059,IF(Sheet2!$K1059=$B$1,Sheet2!$M1059,0))</f>
        <v>0</v>
      </c>
      <c r="O1059">
        <f>IF(AND(Sheet2!$K1059=$B$2,Sheet2!$L1059=1),Sheet2!$J1059+Sheet2!$M1059,IF(Sheet2!$K1059=$B$2,Sheet2!$M1059,0))</f>
        <v>0</v>
      </c>
    </row>
    <row r="1060" spans="14:15" x14ac:dyDescent="0.25">
      <c r="N1060">
        <f>IF(AND(Sheet2!$K1060=$B$1,Sheet2!$L1060=1),Sheet2!$I1060+Sheet2!$M1060,IF(Sheet2!$K1060=$B$1,Sheet2!$M1060,0))</f>
        <v>0</v>
      </c>
      <c r="O1060">
        <f>IF(AND(Sheet2!$K1060=$B$2,Sheet2!$L1060=1),Sheet2!$J1060+Sheet2!$M1060,IF(Sheet2!$K1060=$B$2,Sheet2!$M1060,0))</f>
        <v>0</v>
      </c>
    </row>
    <row r="1061" spans="14:15" x14ac:dyDescent="0.25">
      <c r="N1061">
        <f>IF(AND(Sheet2!$K1061=$B$1,Sheet2!$L1061=1),Sheet2!$I1061+Sheet2!$M1061,IF(Sheet2!$K1061=$B$1,Sheet2!$M1061,0))</f>
        <v>0</v>
      </c>
      <c r="O1061">
        <f>IF(AND(Sheet2!$K1061=$B$2,Sheet2!$L1061=1),Sheet2!$J1061+Sheet2!$M1061,IF(Sheet2!$K1061=$B$2,Sheet2!$M1061,0))</f>
        <v>0</v>
      </c>
    </row>
    <row r="1062" spans="14:15" x14ac:dyDescent="0.25">
      <c r="N1062">
        <f>IF(AND(Sheet2!$K1062=$B$1,Sheet2!$L1062=1),Sheet2!$I1062+Sheet2!$M1062,IF(Sheet2!$K1062=$B$1,Sheet2!$M1062,0))</f>
        <v>0</v>
      </c>
      <c r="O1062">
        <f>IF(AND(Sheet2!$K1062=$B$2,Sheet2!$L1062=1),Sheet2!$J1062+Sheet2!$M1062,IF(Sheet2!$K1062=$B$2,Sheet2!$M1062,0))</f>
        <v>0</v>
      </c>
    </row>
    <row r="1063" spans="14:15" x14ac:dyDescent="0.25">
      <c r="N1063">
        <f>IF(AND(Sheet2!$K1063=$B$1,Sheet2!$L1063=1),Sheet2!$I1063+Sheet2!$M1063,IF(Sheet2!$K1063=$B$1,Sheet2!$M1063,0))</f>
        <v>0</v>
      </c>
      <c r="O1063">
        <f>IF(AND(Sheet2!$K1063=$B$2,Sheet2!$L1063=1),Sheet2!$J1063+Sheet2!$M1063,IF(Sheet2!$K1063=$B$2,Sheet2!$M1063,0))</f>
        <v>0</v>
      </c>
    </row>
    <row r="1064" spans="14:15" x14ac:dyDescent="0.25">
      <c r="N1064">
        <f>IF(AND(Sheet2!$K1064=$B$1,Sheet2!$L1064=1),Sheet2!$I1064+Sheet2!$M1064,IF(Sheet2!$K1064=$B$1,Sheet2!$M1064,0))</f>
        <v>0</v>
      </c>
      <c r="O1064">
        <f>IF(AND(Sheet2!$K1064=$B$2,Sheet2!$L1064=1),Sheet2!$J1064+Sheet2!$M1064,IF(Sheet2!$K1064=$B$2,Sheet2!$M1064,0))</f>
        <v>0</v>
      </c>
    </row>
    <row r="1065" spans="14:15" x14ac:dyDescent="0.25">
      <c r="N1065">
        <f>IF(AND(Sheet2!$K1065=$B$1,Sheet2!$L1065=1),Sheet2!$I1065+Sheet2!$M1065,IF(Sheet2!$K1065=$B$1,Sheet2!$M1065,0))</f>
        <v>0</v>
      </c>
      <c r="O1065">
        <f>IF(AND(Sheet2!$K1065=$B$2,Sheet2!$L1065=1),Sheet2!$J1065+Sheet2!$M1065,IF(Sheet2!$K1065=$B$2,Sheet2!$M1065,0))</f>
        <v>0</v>
      </c>
    </row>
    <row r="1066" spans="14:15" x14ac:dyDescent="0.25">
      <c r="N1066">
        <f>IF(AND(Sheet2!$K1066=$B$1,Sheet2!$L1066=1),Sheet2!$I1066+Sheet2!$M1066,IF(Sheet2!$K1066=$B$1,Sheet2!$M1066,0))</f>
        <v>0</v>
      </c>
      <c r="O1066">
        <f>IF(AND(Sheet2!$K1066=$B$2,Sheet2!$L1066=1),Sheet2!$J1066+Sheet2!$M1066,IF(Sheet2!$K1066=$B$2,Sheet2!$M1066,0))</f>
        <v>0</v>
      </c>
    </row>
    <row r="1067" spans="14:15" x14ac:dyDescent="0.25">
      <c r="N1067">
        <f>IF(AND(Sheet2!$K1067=$B$1,Sheet2!$L1067=1),Sheet2!$I1067+Sheet2!$M1067,IF(Sheet2!$K1067=$B$1,Sheet2!$M1067,0))</f>
        <v>0</v>
      </c>
      <c r="O1067">
        <f>IF(AND(Sheet2!$K1067=$B$2,Sheet2!$L1067=1),Sheet2!$J1067+Sheet2!$M1067,IF(Sheet2!$K1067=$B$2,Sheet2!$M1067,0))</f>
        <v>0</v>
      </c>
    </row>
    <row r="1068" spans="14:15" x14ac:dyDescent="0.25">
      <c r="N1068">
        <f>IF(AND(Sheet2!$K1068=$B$1,Sheet2!$L1068=1),Sheet2!$I1068+Sheet2!$M1068,IF(Sheet2!$K1068=$B$1,Sheet2!$M1068,0))</f>
        <v>0</v>
      </c>
      <c r="O1068">
        <f>IF(AND(Sheet2!$K1068=$B$2,Sheet2!$L1068=1),Sheet2!$J1068+Sheet2!$M1068,IF(Sheet2!$K1068=$B$2,Sheet2!$M1068,0))</f>
        <v>0</v>
      </c>
    </row>
    <row r="1069" spans="14:15" x14ac:dyDescent="0.25">
      <c r="N1069">
        <f>IF(AND(Sheet2!$K1069=$B$1,Sheet2!$L1069=1),Sheet2!$I1069+Sheet2!$M1069,IF(Sheet2!$K1069=$B$1,Sheet2!$M1069,0))</f>
        <v>0</v>
      </c>
      <c r="O1069">
        <f>IF(AND(Sheet2!$K1069=$B$2,Sheet2!$L1069=1),Sheet2!$J1069+Sheet2!$M1069,IF(Sheet2!$K1069=$B$2,Sheet2!$M1069,0))</f>
        <v>0</v>
      </c>
    </row>
    <row r="1070" spans="14:15" x14ac:dyDescent="0.25">
      <c r="N1070">
        <f>IF(AND(Sheet2!$K1070=$B$1,Sheet2!$L1070=1),Sheet2!$I1070+Sheet2!$M1070,IF(Sheet2!$K1070=$B$1,Sheet2!$M1070,0))</f>
        <v>0</v>
      </c>
      <c r="O1070">
        <f>IF(AND(Sheet2!$K1070=$B$2,Sheet2!$L1070=1),Sheet2!$J1070+Sheet2!$M1070,IF(Sheet2!$K1070=$B$2,Sheet2!$M1070,0))</f>
        <v>0</v>
      </c>
    </row>
    <row r="1071" spans="14:15" x14ac:dyDescent="0.25">
      <c r="N1071">
        <f>IF(AND(Sheet2!$K1071=$B$1,Sheet2!$L1071=1),Sheet2!$I1071+Sheet2!$M1071,IF(Sheet2!$K1071=$B$1,Sheet2!$M1071,0))</f>
        <v>0</v>
      </c>
      <c r="O1071">
        <f>IF(AND(Sheet2!$K1071=$B$2,Sheet2!$L1071=1),Sheet2!$J1071+Sheet2!$M1071,IF(Sheet2!$K1071=$B$2,Sheet2!$M1071,0))</f>
        <v>0</v>
      </c>
    </row>
    <row r="1072" spans="14:15" x14ac:dyDescent="0.25">
      <c r="N1072">
        <f>IF(AND(Sheet2!$K1072=$B$1,Sheet2!$L1072=1),Sheet2!$I1072+Sheet2!$M1072,IF(Sheet2!$K1072=$B$1,Sheet2!$M1072,0))</f>
        <v>0</v>
      </c>
      <c r="O1072">
        <f>IF(AND(Sheet2!$K1072=$B$2,Sheet2!$L1072=1),Sheet2!$J1072+Sheet2!$M1072,IF(Sheet2!$K1072=$B$2,Sheet2!$M1072,0))</f>
        <v>0</v>
      </c>
    </row>
    <row r="1073" spans="14:15" x14ac:dyDescent="0.25">
      <c r="N1073">
        <f>IF(AND(Sheet2!$K1073=$B$1,Sheet2!$L1073=1),Sheet2!$I1073+Sheet2!$M1073,IF(Sheet2!$K1073=$B$1,Sheet2!$M1073,0))</f>
        <v>0</v>
      </c>
      <c r="O1073">
        <f>IF(AND(Sheet2!$K1073=$B$2,Sheet2!$L1073=1),Sheet2!$J1073+Sheet2!$M1073,IF(Sheet2!$K1073=$B$2,Sheet2!$M1073,0))</f>
        <v>0</v>
      </c>
    </row>
    <row r="1074" spans="14:15" x14ac:dyDescent="0.25">
      <c r="N1074">
        <f>IF(AND(Sheet2!$K1074=$B$1,Sheet2!$L1074=1),Sheet2!$I1074+Sheet2!$M1074,IF(Sheet2!$K1074=$B$1,Sheet2!$M1074,0))</f>
        <v>0</v>
      </c>
      <c r="O1074">
        <f>IF(AND(Sheet2!$K1074=$B$2,Sheet2!$L1074=1),Sheet2!$J1074+Sheet2!$M1074,IF(Sheet2!$K1074=$B$2,Sheet2!$M1074,0))</f>
        <v>0</v>
      </c>
    </row>
    <row r="1075" spans="14:15" x14ac:dyDescent="0.25">
      <c r="N1075">
        <f>IF(AND(Sheet2!$K1075=$B$1,Sheet2!$L1075=1),Sheet2!$I1075+Sheet2!$M1075,IF(Sheet2!$K1075=$B$1,Sheet2!$M1075,0))</f>
        <v>0</v>
      </c>
      <c r="O1075">
        <f>IF(AND(Sheet2!$K1075=$B$2,Sheet2!$L1075=1),Sheet2!$J1075+Sheet2!$M1075,IF(Sheet2!$K1075=$B$2,Sheet2!$M1075,0))</f>
        <v>0</v>
      </c>
    </row>
    <row r="1076" spans="14:15" x14ac:dyDescent="0.25">
      <c r="N1076">
        <f>IF(AND(Sheet2!$K1076=$B$1,Sheet2!$L1076=1),Sheet2!$I1076+Sheet2!$M1076,IF(Sheet2!$K1076=$B$1,Sheet2!$M1076,0))</f>
        <v>0</v>
      </c>
      <c r="O1076">
        <f>IF(AND(Sheet2!$K1076=$B$2,Sheet2!$L1076=1),Sheet2!$J1076+Sheet2!$M1076,IF(Sheet2!$K1076=$B$2,Sheet2!$M1076,0))</f>
        <v>0</v>
      </c>
    </row>
    <row r="1077" spans="14:15" x14ac:dyDescent="0.25">
      <c r="N1077">
        <f>IF(AND(Sheet2!$K1077=$B$1,Sheet2!$L1077=1),Sheet2!$I1077+Sheet2!$M1077,IF(Sheet2!$K1077=$B$1,Sheet2!$M1077,0))</f>
        <v>0</v>
      </c>
      <c r="O1077">
        <f>IF(AND(Sheet2!$K1077=$B$2,Sheet2!$L1077=1),Sheet2!$J1077+Sheet2!$M1077,IF(Sheet2!$K1077=$B$2,Sheet2!$M1077,0))</f>
        <v>0</v>
      </c>
    </row>
    <row r="1078" spans="14:15" x14ac:dyDescent="0.25">
      <c r="N1078">
        <f>IF(AND(Sheet2!$K1078=$B$1,Sheet2!$L1078=1),Sheet2!$I1078+Sheet2!$M1078,IF(Sheet2!$K1078=$B$1,Sheet2!$M1078,0))</f>
        <v>0</v>
      </c>
      <c r="O1078">
        <f>IF(AND(Sheet2!$K1078=$B$2,Sheet2!$L1078=1),Sheet2!$J1078+Sheet2!$M1078,IF(Sheet2!$K1078=$B$2,Sheet2!$M1078,0))</f>
        <v>0</v>
      </c>
    </row>
    <row r="1079" spans="14:15" x14ac:dyDescent="0.25">
      <c r="N1079">
        <f>IF(AND(Sheet2!$K1079=$B$1,Sheet2!$L1079=1),Sheet2!$I1079+Sheet2!$M1079,IF(Sheet2!$K1079=$B$1,Sheet2!$M1079,0))</f>
        <v>0</v>
      </c>
      <c r="O1079">
        <f>IF(AND(Sheet2!$K1079=$B$2,Sheet2!$L1079=1),Sheet2!$J1079+Sheet2!$M1079,IF(Sheet2!$K1079=$B$2,Sheet2!$M1079,0))</f>
        <v>0</v>
      </c>
    </row>
    <row r="1080" spans="14:15" x14ac:dyDescent="0.25">
      <c r="N1080">
        <f>IF(AND(Sheet2!$K1080=$B$1,Sheet2!$L1080=1),Sheet2!$I1080+Sheet2!$M1080,IF(Sheet2!$K1080=$B$1,Sheet2!$M1080,0))</f>
        <v>0</v>
      </c>
      <c r="O1080">
        <f>IF(AND(Sheet2!$K1080=$B$2,Sheet2!$L1080=1),Sheet2!$J1080+Sheet2!$M1080,IF(Sheet2!$K1080=$B$2,Sheet2!$M1080,0))</f>
        <v>0</v>
      </c>
    </row>
    <row r="1081" spans="14:15" x14ac:dyDescent="0.25">
      <c r="N1081">
        <f>IF(AND(Sheet2!$K1081=$B$1,Sheet2!$L1081=1),Sheet2!$I1081+Sheet2!$M1081,IF(Sheet2!$K1081=$B$1,Sheet2!$M1081,0))</f>
        <v>0</v>
      </c>
      <c r="O1081">
        <f>IF(AND(Sheet2!$K1081=$B$2,Sheet2!$L1081=1),Sheet2!$J1081+Sheet2!$M1081,IF(Sheet2!$K1081=$B$2,Sheet2!$M1081,0))</f>
        <v>0</v>
      </c>
    </row>
    <row r="1082" spans="14:15" x14ac:dyDescent="0.25">
      <c r="N1082">
        <f>IF(AND(Sheet2!$K1082=$B$1,Sheet2!$L1082=1),Sheet2!$I1082+Sheet2!$M1082,IF(Sheet2!$K1082=$B$1,Sheet2!$M1082,0))</f>
        <v>0</v>
      </c>
      <c r="O1082">
        <f>IF(AND(Sheet2!$K1082=$B$2,Sheet2!$L1082=1),Sheet2!$J1082+Sheet2!$M1082,IF(Sheet2!$K1082=$B$2,Sheet2!$M1082,0))</f>
        <v>0</v>
      </c>
    </row>
    <row r="1083" spans="14:15" x14ac:dyDescent="0.25">
      <c r="N1083">
        <f>IF(AND(Sheet2!$K1083=$B$1,Sheet2!$L1083=1),Sheet2!$I1083+Sheet2!$M1083,IF(Sheet2!$K1083=$B$1,Sheet2!$M1083,0))</f>
        <v>0</v>
      </c>
      <c r="O1083">
        <f>IF(AND(Sheet2!$K1083=$B$2,Sheet2!$L1083=1),Sheet2!$J1083+Sheet2!$M1083,IF(Sheet2!$K1083=$B$2,Sheet2!$M1083,0))</f>
        <v>0</v>
      </c>
    </row>
    <row r="1084" spans="14:15" x14ac:dyDescent="0.25">
      <c r="N1084">
        <f>IF(AND(Sheet2!$K1084=$B$1,Sheet2!$L1084=1),Sheet2!$I1084+Sheet2!$M1084,IF(Sheet2!$K1084=$B$1,Sheet2!$M1084,0))</f>
        <v>0</v>
      </c>
      <c r="O1084">
        <f>IF(AND(Sheet2!$K1084=$B$2,Sheet2!$L1084=1),Sheet2!$J1084+Sheet2!$M1084,IF(Sheet2!$K1084=$B$2,Sheet2!$M1084,0))</f>
        <v>0</v>
      </c>
    </row>
    <row r="1085" spans="14:15" x14ac:dyDescent="0.25">
      <c r="N1085">
        <f>IF(AND(Sheet2!$K1085=$B$1,Sheet2!$L1085=1),Sheet2!$I1085+Sheet2!$M1085,IF(Sheet2!$K1085=$B$1,Sheet2!$M1085,0))</f>
        <v>0</v>
      </c>
      <c r="O1085">
        <f>IF(AND(Sheet2!$K1085=$B$2,Sheet2!$L1085=1),Sheet2!$J1085+Sheet2!$M1085,IF(Sheet2!$K1085=$B$2,Sheet2!$M1085,0))</f>
        <v>0</v>
      </c>
    </row>
    <row r="1086" spans="14:15" x14ac:dyDescent="0.25">
      <c r="N1086">
        <f>IF(AND(Sheet2!$K1086=$B$1,Sheet2!$L1086=1),Sheet2!$I1086+Sheet2!$M1086,IF(Sheet2!$K1086=$B$1,Sheet2!$M1086,0))</f>
        <v>0</v>
      </c>
      <c r="O1086">
        <f>IF(AND(Sheet2!$K1086=$B$2,Sheet2!$L1086=1),Sheet2!$J1086+Sheet2!$M1086,IF(Sheet2!$K1086=$B$2,Sheet2!$M1086,0))</f>
        <v>0</v>
      </c>
    </row>
    <row r="1087" spans="14:15" x14ac:dyDescent="0.25">
      <c r="N1087">
        <f>IF(AND(Sheet2!$K1087=$B$1,Sheet2!$L1087=1),Sheet2!$I1087+Sheet2!$M1087,IF(Sheet2!$K1087=$B$1,Sheet2!$M1087,0))</f>
        <v>0</v>
      </c>
      <c r="O1087">
        <f>IF(AND(Sheet2!$K1087=$B$2,Sheet2!$L1087=1),Sheet2!$J1087+Sheet2!$M1087,IF(Sheet2!$K1087=$B$2,Sheet2!$M1087,0))</f>
        <v>0</v>
      </c>
    </row>
    <row r="1088" spans="14:15" x14ac:dyDescent="0.25">
      <c r="N1088">
        <f>IF(AND(Sheet2!$K1088=$B$1,Sheet2!$L1088=1),Sheet2!$I1088+Sheet2!$M1088,IF(Sheet2!$K1088=$B$1,Sheet2!$M1088,0))</f>
        <v>0</v>
      </c>
      <c r="O1088">
        <f>IF(AND(Sheet2!$K1088=$B$2,Sheet2!$L1088=1),Sheet2!$J1088+Sheet2!$M1088,IF(Sheet2!$K1088=$B$2,Sheet2!$M1088,0))</f>
        <v>0</v>
      </c>
    </row>
    <row r="1089" spans="14:15" x14ac:dyDescent="0.25">
      <c r="N1089">
        <f>IF(AND(Sheet2!$K1089=$B$1,Sheet2!$L1089=1),Sheet2!$I1089+Sheet2!$M1089,IF(Sheet2!$K1089=$B$1,Sheet2!$M1089,0))</f>
        <v>0</v>
      </c>
      <c r="O1089">
        <f>IF(AND(Sheet2!$K1089=$B$2,Sheet2!$L1089=1),Sheet2!$J1089+Sheet2!$M1089,IF(Sheet2!$K1089=$B$2,Sheet2!$M1089,0))</f>
        <v>0</v>
      </c>
    </row>
    <row r="1090" spans="14:15" x14ac:dyDescent="0.25">
      <c r="N1090">
        <f>IF(AND(Sheet2!$K1090=$B$1,Sheet2!$L1090=1),Sheet2!$I1090+Sheet2!$M1090,IF(Sheet2!$K1090=$B$1,Sheet2!$M1090,0))</f>
        <v>0</v>
      </c>
      <c r="O1090">
        <f>IF(AND(Sheet2!$K1090=$B$2,Sheet2!$L1090=1),Sheet2!$J1090+Sheet2!$M1090,IF(Sheet2!$K1090=$B$2,Sheet2!$M1090,0))</f>
        <v>0</v>
      </c>
    </row>
    <row r="1091" spans="14:15" x14ac:dyDescent="0.25">
      <c r="N1091">
        <f>IF(AND(Sheet2!$K1091=$B$1,Sheet2!$L1091=1),Sheet2!$I1091+Sheet2!$M1091,IF(Sheet2!$K1091=$B$1,Sheet2!$M1091,0))</f>
        <v>0</v>
      </c>
      <c r="O1091">
        <f>IF(AND(Sheet2!$K1091=$B$2,Sheet2!$L1091=1),Sheet2!$J1091+Sheet2!$M1091,IF(Sheet2!$K1091=$B$2,Sheet2!$M1091,0))</f>
        <v>0</v>
      </c>
    </row>
    <row r="1092" spans="14:15" x14ac:dyDescent="0.25">
      <c r="N1092">
        <f>IF(AND(Sheet2!$K1092=$B$1,Sheet2!$L1092=1),Sheet2!$I1092+Sheet2!$M1092,IF(Sheet2!$K1092=$B$1,Sheet2!$M1092,0))</f>
        <v>0</v>
      </c>
      <c r="O1092">
        <f>IF(AND(Sheet2!$K1092=$B$2,Sheet2!$L1092=1),Sheet2!$J1092+Sheet2!$M1092,IF(Sheet2!$K1092=$B$2,Sheet2!$M1092,0))</f>
        <v>0</v>
      </c>
    </row>
    <row r="1093" spans="14:15" x14ac:dyDescent="0.25">
      <c r="N1093">
        <f>IF(AND(Sheet2!$K1093=$B$1,Sheet2!$L1093=1),Sheet2!$I1093+Sheet2!$M1093,IF(Sheet2!$K1093=$B$1,Sheet2!$M1093,0))</f>
        <v>0</v>
      </c>
      <c r="O1093">
        <f>IF(AND(Sheet2!$K1093=$B$2,Sheet2!$L1093=1),Sheet2!$J1093+Sheet2!$M1093,IF(Sheet2!$K1093=$B$2,Sheet2!$M1093,0))</f>
        <v>0</v>
      </c>
    </row>
    <row r="1094" spans="14:15" x14ac:dyDescent="0.25">
      <c r="N1094">
        <f>IF(AND(Sheet2!$K1094=$B$1,Sheet2!$L1094=1),Sheet2!$I1094+Sheet2!$M1094,IF(Sheet2!$K1094=$B$1,Sheet2!$M1094,0))</f>
        <v>0</v>
      </c>
      <c r="O1094">
        <f>IF(AND(Sheet2!$K1094=$B$2,Sheet2!$L1094=1),Sheet2!$J1094+Sheet2!$M1094,IF(Sheet2!$K1094=$B$2,Sheet2!$M1094,0))</f>
        <v>0</v>
      </c>
    </row>
    <row r="1095" spans="14:15" x14ac:dyDescent="0.25">
      <c r="N1095">
        <f>IF(AND(Sheet2!$K1095=$B$1,Sheet2!$L1095=1),Sheet2!$I1095+Sheet2!$M1095,IF(Sheet2!$K1095=$B$1,Sheet2!$M1095,0))</f>
        <v>0</v>
      </c>
      <c r="O1095">
        <f>IF(AND(Sheet2!$K1095=$B$2,Sheet2!$L1095=1),Sheet2!$J1095+Sheet2!$M1095,IF(Sheet2!$K1095=$B$2,Sheet2!$M1095,0))</f>
        <v>0</v>
      </c>
    </row>
    <row r="1096" spans="14:15" x14ac:dyDescent="0.25">
      <c r="N1096">
        <f>IF(AND(Sheet2!$K1096=$B$1,Sheet2!$L1096=1),Sheet2!$I1096+Sheet2!$M1096,IF(Sheet2!$K1096=$B$1,Sheet2!$M1096,0))</f>
        <v>0</v>
      </c>
      <c r="O1096">
        <f>IF(AND(Sheet2!$K1096=$B$2,Sheet2!$L1096=1),Sheet2!$J1096+Sheet2!$M1096,IF(Sheet2!$K1096=$B$2,Sheet2!$M1096,0))</f>
        <v>0</v>
      </c>
    </row>
    <row r="1097" spans="14:15" x14ac:dyDescent="0.25">
      <c r="N1097">
        <f>IF(AND(Sheet2!$K1097=$B$1,Sheet2!$L1097=1),Sheet2!$I1097+Sheet2!$M1097,IF(Sheet2!$K1097=$B$1,Sheet2!$M1097,0))</f>
        <v>0</v>
      </c>
      <c r="O1097">
        <f>IF(AND(Sheet2!$K1097=$B$2,Sheet2!$L1097=1),Sheet2!$J1097+Sheet2!$M1097,IF(Sheet2!$K1097=$B$2,Sheet2!$M1097,0))</f>
        <v>0</v>
      </c>
    </row>
    <row r="1098" spans="14:15" x14ac:dyDescent="0.25">
      <c r="N1098">
        <f>IF(AND(Sheet2!$K1098=$B$1,Sheet2!$L1098=1),Sheet2!$I1098+Sheet2!$M1098,IF(Sheet2!$K1098=$B$1,Sheet2!$M1098,0))</f>
        <v>0</v>
      </c>
      <c r="O1098">
        <f>IF(AND(Sheet2!$K1098=$B$2,Sheet2!$L1098=1),Sheet2!$J1098+Sheet2!$M1098,IF(Sheet2!$K1098=$B$2,Sheet2!$M1098,0))</f>
        <v>0</v>
      </c>
    </row>
    <row r="1099" spans="14:15" x14ac:dyDescent="0.25">
      <c r="N1099">
        <f>IF(AND(Sheet2!$K1099=$B$1,Sheet2!$L1099=1),Sheet2!$I1099+Sheet2!$M1099,IF(Sheet2!$K1099=$B$1,Sheet2!$M1099,0))</f>
        <v>0</v>
      </c>
      <c r="O1099">
        <f>IF(AND(Sheet2!$K1099=$B$2,Sheet2!$L1099=1),Sheet2!$J1099+Sheet2!$M1099,IF(Sheet2!$K1099=$B$2,Sheet2!$M1099,0))</f>
        <v>0</v>
      </c>
    </row>
    <row r="1100" spans="14:15" x14ac:dyDescent="0.25">
      <c r="N1100">
        <f>IF(AND(Sheet2!$K1100=$B$1,Sheet2!$L1100=1),Sheet2!$I1100+Sheet2!$M1100,IF(Sheet2!$K1100=$B$1,Sheet2!$M1100,0))</f>
        <v>0</v>
      </c>
      <c r="O1100">
        <f>IF(AND(Sheet2!$K1100=$B$2,Sheet2!$L1100=1),Sheet2!$J1100+Sheet2!$M1100,IF(Sheet2!$K1100=$B$2,Sheet2!$M1100,0))</f>
        <v>0</v>
      </c>
    </row>
    <row r="1101" spans="14:15" x14ac:dyDescent="0.25">
      <c r="N1101">
        <f>IF(AND(Sheet2!$K1101=$B$1,Sheet2!$L1101=1),Sheet2!$I1101+Sheet2!$M1101,IF(Sheet2!$K1101=$B$1,Sheet2!$M1101,0))</f>
        <v>0</v>
      </c>
      <c r="O1101">
        <f>IF(AND(Sheet2!$K1101=$B$2,Sheet2!$L1101=1),Sheet2!$J1101+Sheet2!$M1101,IF(Sheet2!$K1101=$B$2,Sheet2!$M1101,0))</f>
        <v>0</v>
      </c>
    </row>
    <row r="1102" spans="14:15" x14ac:dyDescent="0.25">
      <c r="N1102">
        <f>IF(AND(Sheet2!$K1102=$B$1,Sheet2!$L1102=1),Sheet2!$I1102+Sheet2!$M1102,IF(Sheet2!$K1102=$B$1,Sheet2!$M1102,0))</f>
        <v>0</v>
      </c>
      <c r="O1102">
        <f>IF(AND(Sheet2!$K1102=$B$2,Sheet2!$L1102=1),Sheet2!$J1102+Sheet2!$M1102,IF(Sheet2!$K1102=$B$2,Sheet2!$M1102,0))</f>
        <v>0</v>
      </c>
    </row>
    <row r="1103" spans="14:15" x14ac:dyDescent="0.25">
      <c r="N1103">
        <f>IF(AND(Sheet2!$K1103=$B$1,Sheet2!$L1103=1),Sheet2!$I1103+Sheet2!$M1103,IF(Sheet2!$K1103=$B$1,Sheet2!$M1103,0))</f>
        <v>0</v>
      </c>
      <c r="O1103">
        <f>IF(AND(Sheet2!$K1103=$B$2,Sheet2!$L1103=1),Sheet2!$J1103+Sheet2!$M1103,IF(Sheet2!$K1103=$B$2,Sheet2!$M1103,0))</f>
        <v>0</v>
      </c>
    </row>
    <row r="1104" spans="14:15" x14ac:dyDescent="0.25">
      <c r="N1104">
        <f>IF(AND(Sheet2!$K1104=$B$1,Sheet2!$L1104=1),Sheet2!$I1104+Sheet2!$M1104,IF(Sheet2!$K1104=$B$1,Sheet2!$M1104,0))</f>
        <v>0</v>
      </c>
      <c r="O1104">
        <f>IF(AND(Sheet2!$K1104=$B$2,Sheet2!$L1104=1),Sheet2!$J1104+Sheet2!$M1104,IF(Sheet2!$K1104=$B$2,Sheet2!$M1104,0))</f>
        <v>0</v>
      </c>
    </row>
    <row r="1105" spans="14:15" x14ac:dyDescent="0.25">
      <c r="N1105">
        <f>IF(AND(Sheet2!$K1105=$B$1,Sheet2!$L1105=1),Sheet2!$I1105+Sheet2!$M1105,IF(Sheet2!$K1105=$B$1,Sheet2!$M1105,0))</f>
        <v>0</v>
      </c>
      <c r="O1105">
        <f>IF(AND(Sheet2!$K1105=$B$2,Sheet2!$L1105=1),Sheet2!$J1105+Sheet2!$M1105,IF(Sheet2!$K1105=$B$2,Sheet2!$M1105,0))</f>
        <v>0</v>
      </c>
    </row>
    <row r="1106" spans="14:15" x14ac:dyDescent="0.25">
      <c r="N1106">
        <f>IF(AND(Sheet2!$K1106=$B$1,Sheet2!$L1106=1),Sheet2!$I1106+Sheet2!$M1106,IF(Sheet2!$K1106=$B$1,Sheet2!$M1106,0))</f>
        <v>0</v>
      </c>
      <c r="O1106">
        <f>IF(AND(Sheet2!$K1106=$B$2,Sheet2!$L1106=1),Sheet2!$J1106+Sheet2!$M1106,IF(Sheet2!$K1106=$B$2,Sheet2!$M1106,0))</f>
        <v>0</v>
      </c>
    </row>
    <row r="1107" spans="14:15" x14ac:dyDescent="0.25">
      <c r="N1107">
        <f>IF(AND(Sheet2!$K1107=$B$1,Sheet2!$L1107=1),Sheet2!$I1107+Sheet2!$M1107,IF(Sheet2!$K1107=$B$1,Sheet2!$M1107,0))</f>
        <v>0</v>
      </c>
      <c r="O1107">
        <f>IF(AND(Sheet2!$K1107=$B$2,Sheet2!$L1107=1),Sheet2!$J1107+Sheet2!$M1107,IF(Sheet2!$K1107=$B$2,Sheet2!$M1107,0))</f>
        <v>0</v>
      </c>
    </row>
    <row r="1108" spans="14:15" x14ac:dyDescent="0.25">
      <c r="N1108">
        <f>IF(AND(Sheet2!$K1108=$B$1,Sheet2!$L1108=1),Sheet2!$I1108+Sheet2!$M1108,IF(Sheet2!$K1108=$B$1,Sheet2!$M1108,0))</f>
        <v>0</v>
      </c>
      <c r="O1108">
        <f>IF(AND(Sheet2!$K1108=$B$2,Sheet2!$L1108=1),Sheet2!$J1108+Sheet2!$M1108,IF(Sheet2!$K1108=$B$2,Sheet2!$M1108,0))</f>
        <v>0</v>
      </c>
    </row>
    <row r="1109" spans="14:15" x14ac:dyDescent="0.25">
      <c r="N1109">
        <f>IF(AND(Sheet2!$K1109=$B$1,Sheet2!$L1109=1),Sheet2!$I1109+Sheet2!$M1109,IF(Sheet2!$K1109=$B$1,Sheet2!$M1109,0))</f>
        <v>0</v>
      </c>
      <c r="O1109">
        <f>IF(AND(Sheet2!$K1109=$B$2,Sheet2!$L1109=1),Sheet2!$J1109+Sheet2!$M1109,IF(Sheet2!$K1109=$B$2,Sheet2!$M1109,0))</f>
        <v>0</v>
      </c>
    </row>
    <row r="1110" spans="14:15" x14ac:dyDescent="0.25">
      <c r="N1110">
        <f>IF(AND(Sheet2!$K1110=$B$1,Sheet2!$L1110=1),Sheet2!$I1110+Sheet2!$M1110,IF(Sheet2!$K1110=$B$1,Sheet2!$M1110,0))</f>
        <v>0</v>
      </c>
      <c r="O1110">
        <f>IF(AND(Sheet2!$K1110=$B$2,Sheet2!$L1110=1),Sheet2!$J1110+Sheet2!$M1110,IF(Sheet2!$K1110=$B$2,Sheet2!$M1110,0))</f>
        <v>0</v>
      </c>
    </row>
    <row r="1111" spans="14:15" x14ac:dyDescent="0.25">
      <c r="N1111">
        <f>IF(AND(Sheet2!$K1111=$B$1,Sheet2!$L1111=1),Sheet2!$I1111+Sheet2!$M1111,IF(Sheet2!$K1111=$B$1,Sheet2!$M1111,0))</f>
        <v>0</v>
      </c>
      <c r="O1111">
        <f>IF(AND(Sheet2!$K1111=$B$2,Sheet2!$L1111=1),Sheet2!$J1111+Sheet2!$M1111,IF(Sheet2!$K1111=$B$2,Sheet2!$M1111,0))</f>
        <v>0</v>
      </c>
    </row>
    <row r="1112" spans="14:15" x14ac:dyDescent="0.25">
      <c r="N1112">
        <f>IF(AND(Sheet2!$K1112=$B$1,Sheet2!$L1112=1),Sheet2!$I1112+Sheet2!$M1112,IF(Sheet2!$K1112=$B$1,Sheet2!$M1112,0))</f>
        <v>0</v>
      </c>
      <c r="O1112">
        <f>IF(AND(Sheet2!$K1112=$B$2,Sheet2!$L1112=1),Sheet2!$J1112+Sheet2!$M1112,IF(Sheet2!$K1112=$B$2,Sheet2!$M1112,0))</f>
        <v>0</v>
      </c>
    </row>
    <row r="1113" spans="14:15" x14ac:dyDescent="0.25">
      <c r="N1113">
        <f>IF(AND(Sheet2!$K1113=$B$1,Sheet2!$L1113=1),Sheet2!$I1113+Sheet2!$M1113,IF(Sheet2!$K1113=$B$1,Sheet2!$M1113,0))</f>
        <v>0</v>
      </c>
      <c r="O1113">
        <f>IF(AND(Sheet2!$K1113=$B$2,Sheet2!$L1113=1),Sheet2!$J1113+Sheet2!$M1113,IF(Sheet2!$K1113=$B$2,Sheet2!$M1113,0))</f>
        <v>0</v>
      </c>
    </row>
    <row r="1114" spans="14:15" x14ac:dyDescent="0.25">
      <c r="N1114">
        <f>IF(AND(Sheet2!$K1114=$B$1,Sheet2!$L1114=1),Sheet2!$I1114+Sheet2!$M1114,IF(Sheet2!$K1114=$B$1,Sheet2!$M1114,0))</f>
        <v>0</v>
      </c>
      <c r="O1114">
        <f>IF(AND(Sheet2!$K1114=$B$2,Sheet2!$L1114=1),Sheet2!$J1114+Sheet2!$M1114,IF(Sheet2!$K1114=$B$2,Sheet2!$M1114,0))</f>
        <v>0</v>
      </c>
    </row>
    <row r="1115" spans="14:15" x14ac:dyDescent="0.25">
      <c r="N1115">
        <f>IF(AND(Sheet2!$K1115=$B$1,Sheet2!$L1115=1),Sheet2!$I1115+Sheet2!$M1115,IF(Sheet2!$K1115=$B$1,Sheet2!$M1115,0))</f>
        <v>0</v>
      </c>
      <c r="O1115">
        <f>IF(AND(Sheet2!$K1115=$B$2,Sheet2!$L1115=1),Sheet2!$J1115+Sheet2!$M1115,IF(Sheet2!$K1115=$B$2,Sheet2!$M1115,0))</f>
        <v>0</v>
      </c>
    </row>
    <row r="1116" spans="14:15" x14ac:dyDescent="0.25">
      <c r="N1116">
        <f>IF(AND(Sheet2!$K1116=$B$1,Sheet2!$L1116=1),Sheet2!$I1116+Sheet2!$M1116,IF(Sheet2!$K1116=$B$1,Sheet2!$M1116,0))</f>
        <v>0</v>
      </c>
      <c r="O1116">
        <f>IF(AND(Sheet2!$K1116=$B$2,Sheet2!$L1116=1),Sheet2!$J1116+Sheet2!$M1116,IF(Sheet2!$K1116=$B$2,Sheet2!$M1116,0))</f>
        <v>0</v>
      </c>
    </row>
    <row r="1117" spans="14:15" x14ac:dyDescent="0.25">
      <c r="N1117">
        <f>IF(AND(Sheet2!$K1117=$B$1,Sheet2!$L1117=1),Sheet2!$I1117+Sheet2!$M1117,IF(Sheet2!$K1117=$B$1,Sheet2!$M1117,0))</f>
        <v>0</v>
      </c>
      <c r="O1117">
        <f>IF(AND(Sheet2!$K1117=$B$2,Sheet2!$L1117=1),Sheet2!$J1117+Sheet2!$M1117,IF(Sheet2!$K1117=$B$2,Sheet2!$M1117,0))</f>
        <v>0</v>
      </c>
    </row>
    <row r="1118" spans="14:15" x14ac:dyDescent="0.25">
      <c r="N1118">
        <f>IF(AND(Sheet2!$K1118=$B$1,Sheet2!$L1118=1),Sheet2!$I1118+Sheet2!$M1118,IF(Sheet2!$K1118=$B$1,Sheet2!$M1118,0))</f>
        <v>0</v>
      </c>
      <c r="O1118">
        <f>IF(AND(Sheet2!$K1118=$B$2,Sheet2!$L1118=1),Sheet2!$J1118+Sheet2!$M1118,IF(Sheet2!$K1118=$B$2,Sheet2!$M1118,0))</f>
        <v>0</v>
      </c>
    </row>
    <row r="1119" spans="14:15" x14ac:dyDescent="0.25">
      <c r="N1119">
        <f>IF(AND(Sheet2!$K1119=$B$1,Sheet2!$L1119=1),Sheet2!$I1119+Sheet2!$M1119,IF(Sheet2!$K1119=$B$1,Sheet2!$M1119,0))</f>
        <v>0</v>
      </c>
      <c r="O1119">
        <f>IF(AND(Sheet2!$K1119=$B$2,Sheet2!$L1119=1),Sheet2!$J1119+Sheet2!$M1119,IF(Sheet2!$K1119=$B$2,Sheet2!$M1119,0))</f>
        <v>0</v>
      </c>
    </row>
    <row r="1120" spans="14:15" x14ac:dyDescent="0.25">
      <c r="N1120">
        <f>IF(AND(Sheet2!$K1120=$B$1,Sheet2!$L1120=1),Sheet2!$I1120+Sheet2!$M1120,IF(Sheet2!$K1120=$B$1,Sheet2!$M1120,0))</f>
        <v>0</v>
      </c>
      <c r="O1120">
        <f>IF(AND(Sheet2!$K1120=$B$2,Sheet2!$L1120=1),Sheet2!$J1120+Sheet2!$M1120,IF(Sheet2!$K1120=$B$2,Sheet2!$M1120,0))</f>
        <v>0</v>
      </c>
    </row>
    <row r="1121" spans="14:15" x14ac:dyDescent="0.25">
      <c r="N1121">
        <f>IF(AND(Sheet2!$K1121=$B$1,Sheet2!$L1121=1),Sheet2!$I1121+Sheet2!$M1121,IF(Sheet2!$K1121=$B$1,Sheet2!$M1121,0))</f>
        <v>0</v>
      </c>
      <c r="O1121">
        <f>IF(AND(Sheet2!$K1121=$B$2,Sheet2!$L1121=1),Sheet2!$J1121+Sheet2!$M1121,IF(Sheet2!$K1121=$B$2,Sheet2!$M1121,0))</f>
        <v>0</v>
      </c>
    </row>
    <row r="1122" spans="14:15" x14ac:dyDescent="0.25">
      <c r="N1122">
        <f>IF(AND(Sheet2!$K1122=$B$1,Sheet2!$L1122=1),Sheet2!$I1122+Sheet2!$M1122,IF(Sheet2!$K1122=$B$1,Sheet2!$M1122,0))</f>
        <v>0</v>
      </c>
      <c r="O1122">
        <f>IF(AND(Sheet2!$K1122=$B$2,Sheet2!$L1122=1),Sheet2!$J1122+Sheet2!$M1122,IF(Sheet2!$K1122=$B$2,Sheet2!$M1122,0))</f>
        <v>0</v>
      </c>
    </row>
    <row r="1123" spans="14:15" x14ac:dyDescent="0.25">
      <c r="N1123">
        <f>IF(AND(Sheet2!$K1123=$B$1,Sheet2!$L1123=1),Sheet2!$I1123+Sheet2!$M1123,IF(Sheet2!$K1123=$B$1,Sheet2!$M1123,0))</f>
        <v>0</v>
      </c>
      <c r="O1123">
        <f>IF(AND(Sheet2!$K1123=$B$2,Sheet2!$L1123=1),Sheet2!$J1123+Sheet2!$M1123,IF(Sheet2!$K1123=$B$2,Sheet2!$M1123,0))</f>
        <v>0</v>
      </c>
    </row>
    <row r="1124" spans="14:15" x14ac:dyDescent="0.25">
      <c r="N1124">
        <f>IF(AND(Sheet2!$K1124=$B$1,Sheet2!$L1124=1),Sheet2!$I1124+Sheet2!$M1124,IF(Sheet2!$K1124=$B$1,Sheet2!$M1124,0))</f>
        <v>0</v>
      </c>
      <c r="O1124">
        <f>IF(AND(Sheet2!$K1124=$B$2,Sheet2!$L1124=1),Sheet2!$J1124+Sheet2!$M1124,IF(Sheet2!$K1124=$B$2,Sheet2!$M1124,0))</f>
        <v>0</v>
      </c>
    </row>
    <row r="1125" spans="14:15" x14ac:dyDescent="0.25">
      <c r="N1125">
        <f>IF(AND(Sheet2!$K1125=$B$1,Sheet2!$L1125=1),Sheet2!$I1125+Sheet2!$M1125,IF(Sheet2!$K1125=$B$1,Sheet2!$M1125,0))</f>
        <v>0</v>
      </c>
      <c r="O1125">
        <f>IF(AND(Sheet2!$K1125=$B$2,Sheet2!$L1125=1),Sheet2!$J1125+Sheet2!$M1125,IF(Sheet2!$K1125=$B$2,Sheet2!$M1125,0))</f>
        <v>0</v>
      </c>
    </row>
    <row r="1126" spans="14:15" x14ac:dyDescent="0.25">
      <c r="N1126">
        <f>IF(AND(Sheet2!$K1126=$B$1,Sheet2!$L1126=1),Sheet2!$I1126+Sheet2!$M1126,IF(Sheet2!$K1126=$B$1,Sheet2!$M1126,0))</f>
        <v>0</v>
      </c>
      <c r="O1126">
        <f>IF(AND(Sheet2!$K1126=$B$2,Sheet2!$L1126=1),Sheet2!$J1126+Sheet2!$M1126,IF(Sheet2!$K1126=$B$2,Sheet2!$M1126,0))</f>
        <v>0</v>
      </c>
    </row>
    <row r="1127" spans="14:15" x14ac:dyDescent="0.25">
      <c r="N1127">
        <f>IF(AND(Sheet2!$K1127=$B$1,Sheet2!$L1127=1),Sheet2!$I1127+Sheet2!$M1127,IF(Sheet2!$K1127=$B$1,Sheet2!$M1127,0))</f>
        <v>0</v>
      </c>
      <c r="O1127">
        <f>IF(AND(Sheet2!$K1127=$B$2,Sheet2!$L1127=1),Sheet2!$J1127+Sheet2!$M1127,IF(Sheet2!$K1127=$B$2,Sheet2!$M1127,0))</f>
        <v>0</v>
      </c>
    </row>
    <row r="1128" spans="14:15" x14ac:dyDescent="0.25">
      <c r="N1128">
        <f>IF(AND(Sheet2!$K1128=$B$1,Sheet2!$L1128=1),Sheet2!$I1128+Sheet2!$M1128,IF(Sheet2!$K1128=$B$1,Sheet2!$M1128,0))</f>
        <v>0</v>
      </c>
      <c r="O1128">
        <f>IF(AND(Sheet2!$K1128=$B$2,Sheet2!$L1128=1),Sheet2!$J1128+Sheet2!$M1128,IF(Sheet2!$K1128=$B$2,Sheet2!$M1128,0))</f>
        <v>0</v>
      </c>
    </row>
    <row r="1129" spans="14:15" x14ac:dyDescent="0.25">
      <c r="N1129">
        <f>IF(AND(Sheet2!$K1129=$B$1,Sheet2!$L1129=1),Sheet2!$I1129+Sheet2!$M1129,IF(Sheet2!$K1129=$B$1,Sheet2!$M1129,0))</f>
        <v>0</v>
      </c>
      <c r="O1129">
        <f>IF(AND(Sheet2!$K1129=$B$2,Sheet2!$L1129=1),Sheet2!$J1129+Sheet2!$M1129,IF(Sheet2!$K1129=$B$2,Sheet2!$M1129,0))</f>
        <v>0</v>
      </c>
    </row>
    <row r="1130" spans="14:15" x14ac:dyDescent="0.25">
      <c r="N1130">
        <f>IF(AND(Sheet2!$K1130=$B$1,Sheet2!$L1130=1),Sheet2!$I1130+Sheet2!$M1130,IF(Sheet2!$K1130=$B$1,Sheet2!$M1130,0))</f>
        <v>0</v>
      </c>
      <c r="O1130">
        <f>IF(AND(Sheet2!$K1130=$B$2,Sheet2!$L1130=1),Sheet2!$J1130+Sheet2!$M1130,IF(Sheet2!$K1130=$B$2,Sheet2!$M1130,0))</f>
        <v>0</v>
      </c>
    </row>
    <row r="1131" spans="14:15" x14ac:dyDescent="0.25">
      <c r="N1131">
        <f>IF(AND(Sheet2!$K1131=$B$1,Sheet2!$L1131=1),Sheet2!$I1131+Sheet2!$M1131,IF(Sheet2!$K1131=$B$1,Sheet2!$M1131,0))</f>
        <v>0</v>
      </c>
      <c r="O1131">
        <f>IF(AND(Sheet2!$K1131=$B$2,Sheet2!$L1131=1),Sheet2!$J1131+Sheet2!$M1131,IF(Sheet2!$K1131=$B$2,Sheet2!$M1131,0))</f>
        <v>0</v>
      </c>
    </row>
    <row r="1132" spans="14:15" x14ac:dyDescent="0.25">
      <c r="N1132">
        <f>IF(AND(Sheet2!$K1132=$B$1,Sheet2!$L1132=1),Sheet2!$I1132+Sheet2!$M1132,IF(Sheet2!$K1132=$B$1,Sheet2!$M1132,0))</f>
        <v>0</v>
      </c>
      <c r="O1132">
        <f>IF(AND(Sheet2!$K1132=$B$2,Sheet2!$L1132=1),Sheet2!$J1132+Sheet2!$M1132,IF(Sheet2!$K1132=$B$2,Sheet2!$M1132,0))</f>
        <v>0</v>
      </c>
    </row>
    <row r="1133" spans="14:15" x14ac:dyDescent="0.25">
      <c r="N1133">
        <f>IF(AND(Sheet2!$K1133=$B$1,Sheet2!$L1133=1),Sheet2!$I1133+Sheet2!$M1133,IF(Sheet2!$K1133=$B$1,Sheet2!$M1133,0))</f>
        <v>0</v>
      </c>
      <c r="O1133">
        <f>IF(AND(Sheet2!$K1133=$B$2,Sheet2!$L1133=1),Sheet2!$J1133+Sheet2!$M1133,IF(Sheet2!$K1133=$B$2,Sheet2!$M1133,0))</f>
        <v>0</v>
      </c>
    </row>
    <row r="1134" spans="14:15" x14ac:dyDescent="0.25">
      <c r="N1134">
        <f>IF(AND(Sheet2!$K1134=$B$1,Sheet2!$L1134=1),Sheet2!$I1134+Sheet2!$M1134,IF(Sheet2!$K1134=$B$1,Sheet2!$M1134,0))</f>
        <v>0</v>
      </c>
      <c r="O1134">
        <f>IF(AND(Sheet2!$K1134=$B$2,Sheet2!$L1134=1),Sheet2!$J1134+Sheet2!$M1134,IF(Sheet2!$K1134=$B$2,Sheet2!$M1134,0))</f>
        <v>0</v>
      </c>
    </row>
    <row r="1135" spans="14:15" x14ac:dyDescent="0.25">
      <c r="N1135">
        <f>IF(AND(Sheet2!$K1135=$B$1,Sheet2!$L1135=1),Sheet2!$I1135+Sheet2!$M1135,IF(Sheet2!$K1135=$B$1,Sheet2!$M1135,0))</f>
        <v>0</v>
      </c>
      <c r="O1135">
        <f>IF(AND(Sheet2!$K1135=$B$2,Sheet2!$L1135=1),Sheet2!$J1135+Sheet2!$M1135,IF(Sheet2!$K1135=$B$2,Sheet2!$M1135,0))</f>
        <v>0</v>
      </c>
    </row>
    <row r="1136" spans="14:15" x14ac:dyDescent="0.25">
      <c r="N1136">
        <f>IF(AND(Sheet2!$K1136=$B$1,Sheet2!$L1136=1),Sheet2!$I1136+Sheet2!$M1136,IF(Sheet2!$K1136=$B$1,Sheet2!$M1136,0))</f>
        <v>0</v>
      </c>
      <c r="O1136">
        <f>IF(AND(Sheet2!$K1136=$B$2,Sheet2!$L1136=1),Sheet2!$J1136+Sheet2!$M1136,IF(Sheet2!$K1136=$B$2,Sheet2!$M1136,0))</f>
        <v>0</v>
      </c>
    </row>
    <row r="1137" spans="14:15" x14ac:dyDescent="0.25">
      <c r="N1137">
        <f>IF(AND(Sheet2!$K1137=$B$1,Sheet2!$L1137=1),Sheet2!$I1137+Sheet2!$M1137,IF(Sheet2!$K1137=$B$1,Sheet2!$M1137,0))</f>
        <v>0</v>
      </c>
      <c r="O1137">
        <f>IF(AND(Sheet2!$K1137=$B$2,Sheet2!$L1137=1),Sheet2!$J1137+Sheet2!$M1137,IF(Sheet2!$K1137=$B$2,Sheet2!$M1137,0))</f>
        <v>0</v>
      </c>
    </row>
    <row r="1138" spans="14:15" x14ac:dyDescent="0.25">
      <c r="N1138">
        <f>IF(AND(Sheet2!$K1138=$B$1,Sheet2!$L1138=1),Sheet2!$I1138+Sheet2!$M1138,IF(Sheet2!$K1138=$B$1,Sheet2!$M1138,0))</f>
        <v>0</v>
      </c>
      <c r="O1138">
        <f>IF(AND(Sheet2!$K1138=$B$2,Sheet2!$L1138=1),Sheet2!$J1138+Sheet2!$M1138,IF(Sheet2!$K1138=$B$2,Sheet2!$M1138,0))</f>
        <v>0</v>
      </c>
    </row>
    <row r="1139" spans="14:15" x14ac:dyDescent="0.25">
      <c r="N1139">
        <f>IF(AND(Sheet2!$K1139=$B$1,Sheet2!$L1139=1),Sheet2!$I1139+Sheet2!$M1139,IF(Sheet2!$K1139=$B$1,Sheet2!$M1139,0))</f>
        <v>0</v>
      </c>
      <c r="O1139">
        <f>IF(AND(Sheet2!$K1139=$B$2,Sheet2!$L1139=1),Sheet2!$J1139+Sheet2!$M1139,IF(Sheet2!$K1139=$B$2,Sheet2!$M1139,0))</f>
        <v>0</v>
      </c>
    </row>
    <row r="1140" spans="14:15" x14ac:dyDescent="0.25">
      <c r="N1140">
        <f>IF(AND(Sheet2!$K1140=$B$1,Sheet2!$L1140=1),Sheet2!$I1140+Sheet2!$M1140,IF(Sheet2!$K1140=$B$1,Sheet2!$M1140,0))</f>
        <v>0</v>
      </c>
      <c r="O1140">
        <f>IF(AND(Sheet2!$K1140=$B$2,Sheet2!$L1140=1),Sheet2!$J1140+Sheet2!$M1140,IF(Sheet2!$K1140=$B$2,Sheet2!$M1140,0))</f>
        <v>0</v>
      </c>
    </row>
    <row r="1141" spans="14:15" x14ac:dyDescent="0.25">
      <c r="N1141">
        <f>IF(AND(Sheet2!$K1141=$B$1,Sheet2!$L1141=1),Sheet2!$I1141+Sheet2!$M1141,IF(Sheet2!$K1141=$B$1,Sheet2!$M1141,0))</f>
        <v>0</v>
      </c>
      <c r="O1141">
        <f>IF(AND(Sheet2!$K1141=$B$2,Sheet2!$L1141=1),Sheet2!$J1141+Sheet2!$M1141,IF(Sheet2!$K1141=$B$2,Sheet2!$M1141,0))</f>
        <v>0</v>
      </c>
    </row>
    <row r="1142" spans="14:15" x14ac:dyDescent="0.25">
      <c r="N1142">
        <f>IF(AND(Sheet2!$K1142=$B$1,Sheet2!$L1142=1),Sheet2!$I1142+Sheet2!$M1142,IF(Sheet2!$K1142=$B$1,Sheet2!$M1142,0))</f>
        <v>0</v>
      </c>
      <c r="O1142">
        <f>IF(AND(Sheet2!$K1142=$B$2,Sheet2!$L1142=1),Sheet2!$J1142+Sheet2!$M1142,IF(Sheet2!$K1142=$B$2,Sheet2!$M1142,0))</f>
        <v>0</v>
      </c>
    </row>
    <row r="1143" spans="14:15" x14ac:dyDescent="0.25">
      <c r="N1143">
        <f>IF(AND(Sheet2!$K1143=$B$1,Sheet2!$L1143=1),Sheet2!$I1143+Sheet2!$M1143,IF(Sheet2!$K1143=$B$1,Sheet2!$M1143,0))</f>
        <v>0</v>
      </c>
      <c r="O1143">
        <f>IF(AND(Sheet2!$K1143=$B$2,Sheet2!$L1143=1),Sheet2!$J1143+Sheet2!$M1143,IF(Sheet2!$K1143=$B$2,Sheet2!$M1143,0))</f>
        <v>0</v>
      </c>
    </row>
    <row r="1144" spans="14:15" x14ac:dyDescent="0.25">
      <c r="N1144">
        <f>IF(AND(Sheet2!$K1144=$B$1,Sheet2!$L1144=1),Sheet2!$I1144+Sheet2!$M1144,IF(Sheet2!$K1144=$B$1,Sheet2!$M1144,0))</f>
        <v>0</v>
      </c>
      <c r="O1144">
        <f>IF(AND(Sheet2!$K1144=$B$2,Sheet2!$L1144=1),Sheet2!$J1144+Sheet2!$M1144,IF(Sheet2!$K1144=$B$2,Sheet2!$M1144,0))</f>
        <v>0</v>
      </c>
    </row>
    <row r="1145" spans="14:15" x14ac:dyDescent="0.25">
      <c r="N1145">
        <f>IF(AND(Sheet2!$K1145=$B$1,Sheet2!$L1145=1),Sheet2!$I1145+Sheet2!$M1145,IF(Sheet2!$K1145=$B$1,Sheet2!$M1145,0))</f>
        <v>0</v>
      </c>
      <c r="O1145">
        <f>IF(AND(Sheet2!$K1145=$B$2,Sheet2!$L1145=1),Sheet2!$J1145+Sheet2!$M1145,IF(Sheet2!$K1145=$B$2,Sheet2!$M1145,0))</f>
        <v>0</v>
      </c>
    </row>
    <row r="1146" spans="14:15" x14ac:dyDescent="0.25">
      <c r="N1146">
        <f>IF(AND(Sheet2!$K1146=$B$1,Sheet2!$L1146=1),Sheet2!$I1146+Sheet2!$M1146,IF(Sheet2!$K1146=$B$1,Sheet2!$M1146,0))</f>
        <v>0</v>
      </c>
      <c r="O1146">
        <f>IF(AND(Sheet2!$K1146=$B$2,Sheet2!$L1146=1),Sheet2!$J1146+Sheet2!$M1146,IF(Sheet2!$K1146=$B$2,Sheet2!$M1146,0))</f>
        <v>0</v>
      </c>
    </row>
    <row r="1147" spans="14:15" x14ac:dyDescent="0.25">
      <c r="N1147">
        <f>IF(AND(Sheet2!$K1147=$B$1,Sheet2!$L1147=1),Sheet2!$I1147+Sheet2!$M1147,IF(Sheet2!$K1147=$B$1,Sheet2!$M1147,0))</f>
        <v>0</v>
      </c>
      <c r="O1147">
        <f>IF(AND(Sheet2!$K1147=$B$2,Sheet2!$L1147=1),Sheet2!$J1147+Sheet2!$M1147,IF(Sheet2!$K1147=$B$2,Sheet2!$M1147,0))</f>
        <v>0</v>
      </c>
    </row>
    <row r="1148" spans="14:15" x14ac:dyDescent="0.25">
      <c r="N1148">
        <f>IF(AND(Sheet2!$K1148=$B$1,Sheet2!$L1148=1),Sheet2!$I1148+Sheet2!$M1148,IF(Sheet2!$K1148=$B$1,Sheet2!$M1148,0))</f>
        <v>0</v>
      </c>
      <c r="O1148">
        <f>IF(AND(Sheet2!$K1148=$B$2,Sheet2!$L1148=1),Sheet2!$J1148+Sheet2!$M1148,IF(Sheet2!$K1148=$B$2,Sheet2!$M1148,0))</f>
        <v>0</v>
      </c>
    </row>
    <row r="1149" spans="14:15" x14ac:dyDescent="0.25">
      <c r="N1149">
        <f>IF(AND(Sheet2!$K1149=$B$1,Sheet2!$L1149=1),Sheet2!$I1149+Sheet2!$M1149,IF(Sheet2!$K1149=$B$1,Sheet2!$M1149,0))</f>
        <v>0</v>
      </c>
      <c r="O1149">
        <f>IF(AND(Sheet2!$K1149=$B$2,Sheet2!$L1149=1),Sheet2!$J1149+Sheet2!$M1149,IF(Sheet2!$K1149=$B$2,Sheet2!$M1149,0))</f>
        <v>0</v>
      </c>
    </row>
    <row r="1150" spans="14:15" x14ac:dyDescent="0.25">
      <c r="N1150">
        <f>IF(AND(Sheet2!$K1150=$B$1,Sheet2!$L1150=1),Sheet2!$I1150+Sheet2!$M1150,IF(Sheet2!$K1150=$B$1,Sheet2!$M1150,0))</f>
        <v>0</v>
      </c>
      <c r="O1150">
        <f>IF(AND(Sheet2!$K1150=$B$2,Sheet2!$L1150=1),Sheet2!$J1150+Sheet2!$M1150,IF(Sheet2!$K1150=$B$2,Sheet2!$M1150,0))</f>
        <v>0</v>
      </c>
    </row>
    <row r="1151" spans="14:15" x14ac:dyDescent="0.25">
      <c r="N1151">
        <f>IF(AND(Sheet2!$K1151=$B$1,Sheet2!$L1151=1),Sheet2!$I1151+Sheet2!$M1151,IF(Sheet2!$K1151=$B$1,Sheet2!$M1151,0))</f>
        <v>0</v>
      </c>
      <c r="O1151">
        <f>IF(AND(Sheet2!$K1151=$B$2,Sheet2!$L1151=1),Sheet2!$J1151+Sheet2!$M1151,IF(Sheet2!$K1151=$B$2,Sheet2!$M1151,0))</f>
        <v>0</v>
      </c>
    </row>
    <row r="1152" spans="14:15" x14ac:dyDescent="0.25">
      <c r="N1152">
        <f>IF(AND(Sheet2!$K1152=$B$1,Sheet2!$L1152=1),Sheet2!$I1152+Sheet2!$M1152,IF(Sheet2!$K1152=$B$1,Sheet2!$M1152,0))</f>
        <v>0</v>
      </c>
      <c r="O1152">
        <f>IF(AND(Sheet2!$K1152=$B$2,Sheet2!$L1152=1),Sheet2!$J1152+Sheet2!$M1152,IF(Sheet2!$K1152=$B$2,Sheet2!$M1152,0))</f>
        <v>0</v>
      </c>
    </row>
    <row r="1153" spans="14:15" x14ac:dyDescent="0.25">
      <c r="N1153">
        <f>IF(AND(Sheet2!$K1153=$B$1,Sheet2!$L1153=1),Sheet2!$I1153+Sheet2!$M1153,IF(Sheet2!$K1153=$B$1,Sheet2!$M1153,0))</f>
        <v>0</v>
      </c>
      <c r="O1153">
        <f>IF(AND(Sheet2!$K1153=$B$2,Sheet2!$L1153=1),Sheet2!$J1153+Sheet2!$M1153,IF(Sheet2!$K1153=$B$2,Sheet2!$M1153,0))</f>
        <v>0</v>
      </c>
    </row>
    <row r="1154" spans="14:15" x14ac:dyDescent="0.25">
      <c r="N1154">
        <f>IF(AND(Sheet2!$K1154=$B$1,Sheet2!$L1154=1),Sheet2!$I1154+Sheet2!$M1154,IF(Sheet2!$K1154=$B$1,Sheet2!$M1154,0))</f>
        <v>0</v>
      </c>
      <c r="O1154">
        <f>IF(AND(Sheet2!$K1154=$B$2,Sheet2!$L1154=1),Sheet2!$J1154+Sheet2!$M1154,IF(Sheet2!$K1154=$B$2,Sheet2!$M1154,0))</f>
        <v>0</v>
      </c>
    </row>
    <row r="1155" spans="14:15" x14ac:dyDescent="0.25">
      <c r="N1155">
        <f>IF(AND(Sheet2!$K1155=$B$1,Sheet2!$L1155=1),Sheet2!$I1155+Sheet2!$M1155,IF(Sheet2!$K1155=$B$1,Sheet2!$M1155,0))</f>
        <v>0</v>
      </c>
      <c r="O1155">
        <f>IF(AND(Sheet2!$K1155=$B$2,Sheet2!$L1155=1),Sheet2!$J1155+Sheet2!$M1155,IF(Sheet2!$K1155=$B$2,Sheet2!$M1155,0))</f>
        <v>0</v>
      </c>
    </row>
    <row r="1156" spans="14:15" x14ac:dyDescent="0.25">
      <c r="N1156">
        <f>IF(AND(Sheet2!$K1156=$B$1,Sheet2!$L1156=1),Sheet2!$I1156+Sheet2!$M1156,IF(Sheet2!$K1156=$B$1,Sheet2!$M1156,0))</f>
        <v>0</v>
      </c>
      <c r="O1156">
        <f>IF(AND(Sheet2!$K1156=$B$2,Sheet2!$L1156=1),Sheet2!$J1156+Sheet2!$M1156,IF(Sheet2!$K1156=$B$2,Sheet2!$M1156,0))</f>
        <v>0</v>
      </c>
    </row>
    <row r="1157" spans="14:15" x14ac:dyDescent="0.25">
      <c r="N1157">
        <f>IF(AND(Sheet2!$K1157=$B$1,Sheet2!$L1157=1),Sheet2!$I1157+Sheet2!$M1157,IF(Sheet2!$K1157=$B$1,Sheet2!$M1157,0))</f>
        <v>0</v>
      </c>
      <c r="O1157">
        <f>IF(AND(Sheet2!$K1157=$B$2,Sheet2!$L1157=1),Sheet2!$J1157+Sheet2!$M1157,IF(Sheet2!$K1157=$B$2,Sheet2!$M1157,0))</f>
        <v>0</v>
      </c>
    </row>
    <row r="1158" spans="14:15" x14ac:dyDescent="0.25">
      <c r="N1158">
        <f>IF(AND(Sheet2!$K1158=$B$1,Sheet2!$L1158=1),Sheet2!$I1158+Sheet2!$M1158,IF(Sheet2!$K1158=$B$1,Sheet2!$M1158,0))</f>
        <v>0</v>
      </c>
      <c r="O1158">
        <f>IF(AND(Sheet2!$K1158=$B$2,Sheet2!$L1158=1),Sheet2!$J1158+Sheet2!$M1158,IF(Sheet2!$K1158=$B$2,Sheet2!$M1158,0))</f>
        <v>0</v>
      </c>
    </row>
    <row r="1159" spans="14:15" x14ac:dyDescent="0.25">
      <c r="N1159">
        <f>IF(AND(Sheet2!$K1159=$B$1,Sheet2!$L1159=1),Sheet2!$I1159+Sheet2!$M1159,IF(Sheet2!$K1159=$B$1,Sheet2!$M1159,0))</f>
        <v>0</v>
      </c>
      <c r="O1159">
        <f>IF(AND(Sheet2!$K1159=$B$2,Sheet2!$L1159=1),Sheet2!$J1159+Sheet2!$M1159,IF(Sheet2!$K1159=$B$2,Sheet2!$M1159,0))</f>
        <v>0</v>
      </c>
    </row>
    <row r="1160" spans="14:15" x14ac:dyDescent="0.25">
      <c r="N1160">
        <f>IF(AND(Sheet2!$K1160=$B$1,Sheet2!$L1160=1),Sheet2!$I1160+Sheet2!$M1160,IF(Sheet2!$K1160=$B$1,Sheet2!$M1160,0))</f>
        <v>0</v>
      </c>
      <c r="O1160">
        <f>IF(AND(Sheet2!$K1160=$B$2,Sheet2!$L1160=1),Sheet2!$J1160+Sheet2!$M1160,IF(Sheet2!$K1160=$B$2,Sheet2!$M1160,0))</f>
        <v>0</v>
      </c>
    </row>
    <row r="1161" spans="14:15" x14ac:dyDescent="0.25">
      <c r="N1161">
        <f>IF(AND(Sheet2!$K1161=$B$1,Sheet2!$L1161=1),Sheet2!$I1161+Sheet2!$M1161,IF(Sheet2!$K1161=$B$1,Sheet2!$M1161,0))</f>
        <v>0</v>
      </c>
      <c r="O1161">
        <f>IF(AND(Sheet2!$K1161=$B$2,Sheet2!$L1161=1),Sheet2!$J1161+Sheet2!$M1161,IF(Sheet2!$K1161=$B$2,Sheet2!$M1161,0))</f>
        <v>0</v>
      </c>
    </row>
    <row r="1162" spans="14:15" x14ac:dyDescent="0.25">
      <c r="N1162">
        <f>IF(AND(Sheet2!$K1162=$B$1,Sheet2!$L1162=1),Sheet2!$I1162+Sheet2!$M1162,IF(Sheet2!$K1162=$B$1,Sheet2!$M1162,0))</f>
        <v>0</v>
      </c>
      <c r="O1162">
        <f>IF(AND(Sheet2!$K1162=$B$2,Sheet2!$L1162=1),Sheet2!$J1162+Sheet2!$M1162,IF(Sheet2!$K1162=$B$2,Sheet2!$M1162,0))</f>
        <v>0</v>
      </c>
    </row>
    <row r="1163" spans="14:15" x14ac:dyDescent="0.25">
      <c r="N1163">
        <f>IF(AND(Sheet2!$K1163=$B$1,Sheet2!$L1163=1),Sheet2!$I1163+Sheet2!$M1163,IF(Sheet2!$K1163=$B$1,Sheet2!$M1163,0))</f>
        <v>0</v>
      </c>
      <c r="O1163">
        <f>IF(AND(Sheet2!$K1163=$B$2,Sheet2!$L1163=1),Sheet2!$J1163+Sheet2!$M1163,IF(Sheet2!$K1163=$B$2,Sheet2!$M1163,0))</f>
        <v>0</v>
      </c>
    </row>
    <row r="1164" spans="14:15" x14ac:dyDescent="0.25">
      <c r="N1164">
        <f>IF(AND(Sheet2!$K1164=$B$1,Sheet2!$L1164=1),Sheet2!$I1164+Sheet2!$M1164,IF(Sheet2!$K1164=$B$1,Sheet2!$M1164,0))</f>
        <v>0</v>
      </c>
      <c r="O1164">
        <f>IF(AND(Sheet2!$K1164=$B$2,Sheet2!$L1164=1),Sheet2!$J1164+Sheet2!$M1164,IF(Sheet2!$K1164=$B$2,Sheet2!$M1164,0))</f>
        <v>0</v>
      </c>
    </row>
    <row r="1165" spans="14:15" x14ac:dyDescent="0.25">
      <c r="N1165">
        <f>IF(AND(Sheet2!$K1165=$B$1,Sheet2!$L1165=1),Sheet2!$I1165+Sheet2!$M1165,IF(Sheet2!$K1165=$B$1,Sheet2!$M1165,0))</f>
        <v>0</v>
      </c>
      <c r="O1165">
        <f>IF(AND(Sheet2!$K1165=$B$2,Sheet2!$L1165=1),Sheet2!$J1165+Sheet2!$M1165,IF(Sheet2!$K1165=$B$2,Sheet2!$M1165,0))</f>
        <v>0</v>
      </c>
    </row>
    <row r="1166" spans="14:15" x14ac:dyDescent="0.25">
      <c r="N1166">
        <f>IF(AND(Sheet2!$K1166=$B$1,Sheet2!$L1166=1),Sheet2!$I1166+Sheet2!$M1166,IF(Sheet2!$K1166=$B$1,Sheet2!$M1166,0))</f>
        <v>0</v>
      </c>
      <c r="O1166">
        <f>IF(AND(Sheet2!$K1166=$B$2,Sheet2!$L1166=1),Sheet2!$J1166+Sheet2!$M1166,IF(Sheet2!$K1166=$B$2,Sheet2!$M1166,0))</f>
        <v>0</v>
      </c>
    </row>
    <row r="1167" spans="14:15" x14ac:dyDescent="0.25">
      <c r="N1167">
        <f>IF(AND(Sheet2!$K1167=$B$1,Sheet2!$L1167=1),Sheet2!$I1167+Sheet2!$M1167,IF(Sheet2!$K1167=$B$1,Sheet2!$M1167,0))</f>
        <v>0</v>
      </c>
      <c r="O1167">
        <f>IF(AND(Sheet2!$K1167=$B$2,Sheet2!$L1167=1),Sheet2!$J1167+Sheet2!$M1167,IF(Sheet2!$K1167=$B$2,Sheet2!$M1167,0))</f>
        <v>0</v>
      </c>
    </row>
    <row r="1168" spans="14:15" x14ac:dyDescent="0.25">
      <c r="N1168">
        <f>IF(AND(Sheet2!$K1168=$B$1,Sheet2!$L1168=1),Sheet2!$I1168+Sheet2!$M1168,IF(Sheet2!$K1168=$B$1,Sheet2!$M1168,0))</f>
        <v>0</v>
      </c>
      <c r="O1168">
        <f>IF(AND(Sheet2!$K1168=$B$2,Sheet2!$L1168=1),Sheet2!$J1168+Sheet2!$M1168,IF(Sheet2!$K1168=$B$2,Sheet2!$M1168,0))</f>
        <v>0</v>
      </c>
    </row>
    <row r="1169" spans="14:15" x14ac:dyDescent="0.25">
      <c r="N1169">
        <f>IF(AND(Sheet2!$K1169=$B$1,Sheet2!$L1169=1),Sheet2!$I1169+Sheet2!$M1169,IF(Sheet2!$K1169=$B$1,Sheet2!$M1169,0))</f>
        <v>0</v>
      </c>
      <c r="O1169">
        <f>IF(AND(Sheet2!$K1169=$B$2,Sheet2!$L1169=1),Sheet2!$J1169+Sheet2!$M1169,IF(Sheet2!$K1169=$B$2,Sheet2!$M1169,0))</f>
        <v>0</v>
      </c>
    </row>
    <row r="1170" spans="14:15" x14ac:dyDescent="0.25">
      <c r="N1170">
        <f>IF(AND(Sheet2!$K1170=$B$1,Sheet2!$L1170=1),Sheet2!$I1170+Sheet2!$M1170,IF(Sheet2!$K1170=$B$1,Sheet2!$M1170,0))</f>
        <v>0</v>
      </c>
      <c r="O1170">
        <f>IF(AND(Sheet2!$K1170=$B$2,Sheet2!$L1170=1),Sheet2!$J1170+Sheet2!$M1170,IF(Sheet2!$K1170=$B$2,Sheet2!$M1170,0))</f>
        <v>0</v>
      </c>
    </row>
    <row r="1171" spans="14:15" x14ac:dyDescent="0.25">
      <c r="N1171">
        <f>IF(AND(Sheet2!$K1171=$B$1,Sheet2!$L1171=1),Sheet2!$I1171+Sheet2!$M1171,IF(Sheet2!$K1171=$B$1,Sheet2!$M1171,0))</f>
        <v>0</v>
      </c>
      <c r="O1171">
        <f>IF(AND(Sheet2!$K1171=$B$2,Sheet2!$L1171=1),Sheet2!$J1171+Sheet2!$M1171,IF(Sheet2!$K1171=$B$2,Sheet2!$M1171,0))</f>
        <v>0</v>
      </c>
    </row>
    <row r="1172" spans="14:15" x14ac:dyDescent="0.25">
      <c r="N1172">
        <f>IF(AND(Sheet2!$K1172=$B$1,Sheet2!$L1172=1),Sheet2!$I1172+Sheet2!$M1172,IF(Sheet2!$K1172=$B$1,Sheet2!$M1172,0))</f>
        <v>0</v>
      </c>
      <c r="O1172">
        <f>IF(AND(Sheet2!$K1172=$B$2,Sheet2!$L1172=1),Sheet2!$J1172+Sheet2!$M1172,IF(Sheet2!$K1172=$B$2,Sheet2!$M1172,0))</f>
        <v>0</v>
      </c>
    </row>
    <row r="1173" spans="14:15" x14ac:dyDescent="0.25">
      <c r="N1173">
        <f>IF(AND(Sheet2!$K1173=$B$1,Sheet2!$L1173=1),Sheet2!$I1173+Sheet2!$M1173,IF(Sheet2!$K1173=$B$1,Sheet2!$M1173,0))</f>
        <v>0</v>
      </c>
      <c r="O1173">
        <f>IF(AND(Sheet2!$K1173=$B$2,Sheet2!$L1173=1),Sheet2!$J1173+Sheet2!$M1173,IF(Sheet2!$K1173=$B$2,Sheet2!$M1173,0))</f>
        <v>0</v>
      </c>
    </row>
    <row r="1174" spans="14:15" x14ac:dyDescent="0.25">
      <c r="N1174">
        <f>IF(AND(Sheet2!$K1174=$B$1,Sheet2!$L1174=1),Sheet2!$I1174+Sheet2!$M1174,IF(Sheet2!$K1174=$B$1,Sheet2!$M1174,0))</f>
        <v>0</v>
      </c>
      <c r="O1174">
        <f>IF(AND(Sheet2!$K1174=$B$2,Sheet2!$L1174=1),Sheet2!$J1174+Sheet2!$M1174,IF(Sheet2!$K1174=$B$2,Sheet2!$M1174,0))</f>
        <v>0</v>
      </c>
    </row>
    <row r="1175" spans="14:15" x14ac:dyDescent="0.25">
      <c r="N1175">
        <f>IF(AND(Sheet2!$K1175=$B$1,Sheet2!$L1175=1),Sheet2!$I1175+Sheet2!$M1175,IF(Sheet2!$K1175=$B$1,Sheet2!$M1175,0))</f>
        <v>0</v>
      </c>
      <c r="O1175">
        <f>IF(AND(Sheet2!$K1175=$B$2,Sheet2!$L1175=1),Sheet2!$J1175+Sheet2!$M1175,IF(Sheet2!$K1175=$B$2,Sheet2!$M1175,0))</f>
        <v>0</v>
      </c>
    </row>
    <row r="1176" spans="14:15" x14ac:dyDescent="0.25">
      <c r="N1176">
        <f>IF(AND(Sheet2!$K1176=$B$1,Sheet2!$L1176=1),Sheet2!$I1176+Sheet2!$M1176,IF(Sheet2!$K1176=$B$1,Sheet2!$M1176,0))</f>
        <v>0</v>
      </c>
      <c r="O1176">
        <f>IF(AND(Sheet2!$K1176=$B$2,Sheet2!$L1176=1),Sheet2!$J1176+Sheet2!$M1176,IF(Sheet2!$K1176=$B$2,Sheet2!$M1176,0))</f>
        <v>0</v>
      </c>
    </row>
    <row r="1177" spans="14:15" x14ac:dyDescent="0.25">
      <c r="N1177">
        <f>IF(AND(Sheet2!$K1177=$B$1,Sheet2!$L1177=1),Sheet2!$I1177+Sheet2!$M1177,IF(Sheet2!$K1177=$B$1,Sheet2!$M1177,0))</f>
        <v>0</v>
      </c>
      <c r="O1177">
        <f>IF(AND(Sheet2!$K1177=$B$2,Sheet2!$L1177=1),Sheet2!$J1177+Sheet2!$M1177,IF(Sheet2!$K1177=$B$2,Sheet2!$M1177,0))</f>
        <v>0</v>
      </c>
    </row>
    <row r="1178" spans="14:15" x14ac:dyDescent="0.25">
      <c r="N1178">
        <f>IF(AND(Sheet2!$K1178=$B$1,Sheet2!$L1178=1),Sheet2!$I1178+Sheet2!$M1178,IF(Sheet2!$K1178=$B$1,Sheet2!$M1178,0))</f>
        <v>0</v>
      </c>
      <c r="O1178">
        <f>IF(AND(Sheet2!$K1178=$B$2,Sheet2!$L1178=1),Sheet2!$J1178+Sheet2!$M1178,IF(Sheet2!$K1178=$B$2,Sheet2!$M1178,0))</f>
        <v>0</v>
      </c>
    </row>
    <row r="1179" spans="14:15" x14ac:dyDescent="0.25">
      <c r="N1179">
        <f>IF(AND(Sheet2!$K1179=$B$1,Sheet2!$L1179=1),Sheet2!$I1179+Sheet2!$M1179,IF(Sheet2!$K1179=$B$1,Sheet2!$M1179,0))</f>
        <v>0</v>
      </c>
      <c r="O1179">
        <f>IF(AND(Sheet2!$K1179=$B$2,Sheet2!$L1179=1),Sheet2!$J1179+Sheet2!$M1179,IF(Sheet2!$K1179=$B$2,Sheet2!$M1179,0))</f>
        <v>0</v>
      </c>
    </row>
    <row r="1180" spans="14:15" x14ac:dyDescent="0.25">
      <c r="N1180">
        <f>IF(AND(Sheet2!$K1180=$B$1,Sheet2!$L1180=1),Sheet2!$I1180+Sheet2!$M1180,IF(Sheet2!$K1180=$B$1,Sheet2!$M1180,0))</f>
        <v>0</v>
      </c>
      <c r="O1180">
        <f>IF(AND(Sheet2!$K1180=$B$2,Sheet2!$L1180=1),Sheet2!$J1180+Sheet2!$M1180,IF(Sheet2!$K1180=$B$2,Sheet2!$M1180,0))</f>
        <v>0</v>
      </c>
    </row>
    <row r="1181" spans="14:15" x14ac:dyDescent="0.25">
      <c r="N1181">
        <f>IF(AND(Sheet2!$K1181=$B$1,Sheet2!$L1181=1),Sheet2!$I1181+Sheet2!$M1181,IF(Sheet2!$K1181=$B$1,Sheet2!$M1181,0))</f>
        <v>0</v>
      </c>
      <c r="O1181">
        <f>IF(AND(Sheet2!$K1181=$B$2,Sheet2!$L1181=1),Sheet2!$J1181+Sheet2!$M1181,IF(Sheet2!$K1181=$B$2,Sheet2!$M1181,0))</f>
        <v>0</v>
      </c>
    </row>
    <row r="1182" spans="14:15" x14ac:dyDescent="0.25">
      <c r="N1182">
        <f>IF(AND(Sheet2!$K1182=$B$1,Sheet2!$L1182=1),Sheet2!$I1182+Sheet2!$M1182,IF(Sheet2!$K1182=$B$1,Sheet2!$M1182,0))</f>
        <v>0</v>
      </c>
      <c r="O1182">
        <f>IF(AND(Sheet2!$K1182=$B$2,Sheet2!$L1182=1),Sheet2!$J1182+Sheet2!$M1182,IF(Sheet2!$K1182=$B$2,Sheet2!$M1182,0))</f>
        <v>0</v>
      </c>
    </row>
    <row r="1183" spans="14:15" x14ac:dyDescent="0.25">
      <c r="N1183">
        <f>IF(AND(Sheet2!$K1183=$B$1,Sheet2!$L1183=1),Sheet2!$I1183+Sheet2!$M1183,IF(Sheet2!$K1183=$B$1,Sheet2!$M1183,0))</f>
        <v>0</v>
      </c>
      <c r="O1183">
        <f>IF(AND(Sheet2!$K1183=$B$2,Sheet2!$L1183=1),Sheet2!$J1183+Sheet2!$M1183,IF(Sheet2!$K1183=$B$2,Sheet2!$M1183,0))</f>
        <v>0</v>
      </c>
    </row>
    <row r="1184" spans="14:15" x14ac:dyDescent="0.25">
      <c r="N1184">
        <f>IF(AND(Sheet2!$K1184=$B$1,Sheet2!$L1184=1),Sheet2!$I1184+Sheet2!$M1184,IF(Sheet2!$K1184=$B$1,Sheet2!$M1184,0))</f>
        <v>0</v>
      </c>
      <c r="O1184">
        <f>IF(AND(Sheet2!$K1184=$B$2,Sheet2!$L1184=1),Sheet2!$J1184+Sheet2!$M1184,IF(Sheet2!$K1184=$B$2,Sheet2!$M1184,0))</f>
        <v>0</v>
      </c>
    </row>
    <row r="1185" spans="14:15" x14ac:dyDescent="0.25">
      <c r="N1185">
        <f>IF(AND(Sheet2!$K1185=$B$1,Sheet2!$L1185=1),Sheet2!$I1185+Sheet2!$M1185,IF(Sheet2!$K1185=$B$1,Sheet2!$M1185,0))</f>
        <v>0</v>
      </c>
      <c r="O1185">
        <f>IF(AND(Sheet2!$K1185=$B$2,Sheet2!$L1185=1),Sheet2!$J1185+Sheet2!$M1185,IF(Sheet2!$K1185=$B$2,Sheet2!$M1185,0))</f>
        <v>0</v>
      </c>
    </row>
    <row r="1186" spans="14:15" x14ac:dyDescent="0.25">
      <c r="N1186">
        <f>IF(AND(Sheet2!$K1186=$B$1,Sheet2!$L1186=1),Sheet2!$I1186+Sheet2!$M1186,IF(Sheet2!$K1186=$B$1,Sheet2!$M1186,0))</f>
        <v>0</v>
      </c>
      <c r="O1186">
        <f>IF(AND(Sheet2!$K1186=$B$2,Sheet2!$L1186=1),Sheet2!$J1186+Sheet2!$M1186,IF(Sheet2!$K1186=$B$2,Sheet2!$M1186,0))</f>
        <v>0</v>
      </c>
    </row>
    <row r="1187" spans="14:15" x14ac:dyDescent="0.25">
      <c r="N1187">
        <f>IF(AND(Sheet2!$K1187=$B$1,Sheet2!$L1187=1),Sheet2!$I1187+Sheet2!$M1187,IF(Sheet2!$K1187=$B$1,Sheet2!$M1187,0))</f>
        <v>0</v>
      </c>
      <c r="O1187">
        <f>IF(AND(Sheet2!$K1187=$B$2,Sheet2!$L1187=1),Sheet2!$J1187+Sheet2!$M1187,IF(Sheet2!$K1187=$B$2,Sheet2!$M1187,0))</f>
        <v>0</v>
      </c>
    </row>
    <row r="1188" spans="14:15" x14ac:dyDescent="0.25">
      <c r="N1188">
        <f>IF(AND(Sheet2!$K1188=$B$1,Sheet2!$L1188=1),Sheet2!$I1188+Sheet2!$M1188,IF(Sheet2!$K1188=$B$1,Sheet2!$M1188,0))</f>
        <v>0</v>
      </c>
      <c r="O1188">
        <f>IF(AND(Sheet2!$K1188=$B$2,Sheet2!$L1188=1),Sheet2!$J1188+Sheet2!$M1188,IF(Sheet2!$K1188=$B$2,Sheet2!$M1188,0))</f>
        <v>0</v>
      </c>
    </row>
    <row r="1189" spans="14:15" x14ac:dyDescent="0.25">
      <c r="N1189">
        <f>IF(AND(Sheet2!$K1189=$B$1,Sheet2!$L1189=1),Sheet2!$I1189+Sheet2!$M1189,IF(Sheet2!$K1189=$B$1,Sheet2!$M1189,0))</f>
        <v>0</v>
      </c>
      <c r="O1189">
        <f>IF(AND(Sheet2!$K1189=$B$2,Sheet2!$L1189=1),Sheet2!$J1189+Sheet2!$M1189,IF(Sheet2!$K1189=$B$2,Sheet2!$M1189,0))</f>
        <v>0</v>
      </c>
    </row>
    <row r="1190" spans="14:15" x14ac:dyDescent="0.25">
      <c r="N1190">
        <f>IF(AND(Sheet2!$K1190=$B$1,Sheet2!$L1190=1),Sheet2!$I1190+Sheet2!$M1190,IF(Sheet2!$K1190=$B$1,Sheet2!$M1190,0))</f>
        <v>0</v>
      </c>
      <c r="O1190">
        <f>IF(AND(Sheet2!$K1190=$B$2,Sheet2!$L1190=1),Sheet2!$J1190+Sheet2!$M1190,IF(Sheet2!$K1190=$B$2,Sheet2!$M1190,0))</f>
        <v>0</v>
      </c>
    </row>
    <row r="1191" spans="14:15" x14ac:dyDescent="0.25">
      <c r="N1191">
        <f>IF(AND(Sheet2!$K1191=$B$1,Sheet2!$L1191=1),Sheet2!$I1191+Sheet2!$M1191,IF(Sheet2!$K1191=$B$1,Sheet2!$M1191,0))</f>
        <v>0</v>
      </c>
      <c r="O1191">
        <f>IF(AND(Sheet2!$K1191=$B$2,Sheet2!$L1191=1),Sheet2!$J1191+Sheet2!$M1191,IF(Sheet2!$K1191=$B$2,Sheet2!$M1191,0))</f>
        <v>0</v>
      </c>
    </row>
    <row r="1192" spans="14:15" x14ac:dyDescent="0.25">
      <c r="N1192">
        <f>IF(AND(Sheet2!$K1192=$B$1,Sheet2!$L1192=1),Sheet2!$I1192+Sheet2!$M1192,IF(Sheet2!$K1192=$B$1,Sheet2!$M1192,0))</f>
        <v>0</v>
      </c>
      <c r="O1192">
        <f>IF(AND(Sheet2!$K1192=$B$2,Sheet2!$L1192=1),Sheet2!$J1192+Sheet2!$M1192,IF(Sheet2!$K1192=$B$2,Sheet2!$M1192,0))</f>
        <v>0</v>
      </c>
    </row>
    <row r="1193" spans="14:15" x14ac:dyDescent="0.25">
      <c r="N1193">
        <f>IF(AND(Sheet2!$K1193=$B$1,Sheet2!$L1193=1),Sheet2!$I1193+Sheet2!$M1193,IF(Sheet2!$K1193=$B$1,Sheet2!$M1193,0))</f>
        <v>0</v>
      </c>
      <c r="O1193">
        <f>IF(AND(Sheet2!$K1193=$B$2,Sheet2!$L1193=1),Sheet2!$J1193+Sheet2!$M1193,IF(Sheet2!$K1193=$B$2,Sheet2!$M1193,0))</f>
        <v>0</v>
      </c>
    </row>
    <row r="1194" spans="14:15" x14ac:dyDescent="0.25">
      <c r="N1194">
        <f>IF(AND(Sheet2!$K1194=$B$1,Sheet2!$L1194=1),Sheet2!$I1194+Sheet2!$M1194,IF(Sheet2!$K1194=$B$1,Sheet2!$M1194,0))</f>
        <v>0</v>
      </c>
      <c r="O1194">
        <f>IF(AND(Sheet2!$K1194=$B$2,Sheet2!$L1194=1),Sheet2!$J1194+Sheet2!$M1194,IF(Sheet2!$K1194=$B$2,Sheet2!$M1194,0))</f>
        <v>0</v>
      </c>
    </row>
    <row r="1195" spans="14:15" x14ac:dyDescent="0.25">
      <c r="N1195">
        <f>IF(AND(Sheet2!$K1195=$B$1,Sheet2!$L1195=1),Sheet2!$I1195+Sheet2!$M1195,IF(Sheet2!$K1195=$B$1,Sheet2!$M1195,0))</f>
        <v>0</v>
      </c>
      <c r="O1195">
        <f>IF(AND(Sheet2!$K1195=$B$2,Sheet2!$L1195=1),Sheet2!$J1195+Sheet2!$M1195,IF(Sheet2!$K1195=$B$2,Sheet2!$M1195,0))</f>
        <v>0</v>
      </c>
    </row>
    <row r="1196" spans="14:15" x14ac:dyDescent="0.25">
      <c r="N1196">
        <f>IF(AND(Sheet2!$K1196=$B$1,Sheet2!$L1196=1),Sheet2!$I1196+Sheet2!$M1196,IF(Sheet2!$K1196=$B$1,Sheet2!$M1196,0))</f>
        <v>0</v>
      </c>
      <c r="O1196">
        <f>IF(AND(Sheet2!$K1196=$B$2,Sheet2!$L1196=1),Sheet2!$J1196+Sheet2!$M1196,IF(Sheet2!$K1196=$B$2,Sheet2!$M1196,0))</f>
        <v>0</v>
      </c>
    </row>
    <row r="1197" spans="14:15" x14ac:dyDescent="0.25">
      <c r="N1197">
        <f>IF(AND(Sheet2!$K1197=$B$1,Sheet2!$L1197=1),Sheet2!$I1197+Sheet2!$M1197,IF(Sheet2!$K1197=$B$1,Sheet2!$M1197,0))</f>
        <v>0</v>
      </c>
      <c r="O1197">
        <f>IF(AND(Sheet2!$K1197=$B$2,Sheet2!$L1197=1),Sheet2!$J1197+Sheet2!$M1197,IF(Sheet2!$K1197=$B$2,Sheet2!$M1197,0))</f>
        <v>0</v>
      </c>
    </row>
    <row r="1198" spans="14:15" x14ac:dyDescent="0.25">
      <c r="N1198">
        <f>IF(AND(Sheet2!$K1198=$B$1,Sheet2!$L1198=1),Sheet2!$I1198+Sheet2!$M1198,IF(Sheet2!$K1198=$B$1,Sheet2!$M1198,0))</f>
        <v>0</v>
      </c>
      <c r="O1198">
        <f>IF(AND(Sheet2!$K1198=$B$2,Sheet2!$L1198=1),Sheet2!$J1198+Sheet2!$M1198,IF(Sheet2!$K1198=$B$2,Sheet2!$M1198,0))</f>
        <v>0</v>
      </c>
    </row>
    <row r="1199" spans="14:15" x14ac:dyDescent="0.25">
      <c r="N1199">
        <f>IF(AND(Sheet2!$K1199=$B$1,Sheet2!$L1199=1),Sheet2!$I1199+Sheet2!$M1199,IF(Sheet2!$K1199=$B$1,Sheet2!$M1199,0))</f>
        <v>0</v>
      </c>
      <c r="O1199">
        <f>IF(AND(Sheet2!$K1199=$B$2,Sheet2!$L1199=1),Sheet2!$J1199+Sheet2!$M1199,IF(Sheet2!$K1199=$B$2,Sheet2!$M1199,0))</f>
        <v>0</v>
      </c>
    </row>
    <row r="1200" spans="14:15" x14ac:dyDescent="0.25">
      <c r="N1200">
        <f>IF(AND(Sheet2!$K1200=$B$1,Sheet2!$L1200=1),Sheet2!$I1200+Sheet2!$M1200,IF(Sheet2!$K1200=$B$1,Sheet2!$M1200,0))</f>
        <v>0</v>
      </c>
      <c r="O1200">
        <f>IF(AND(Sheet2!$K1200=$B$2,Sheet2!$L1200=1),Sheet2!$J1200+Sheet2!$M1200,IF(Sheet2!$K1200=$B$2,Sheet2!$M1200,0))</f>
        <v>0</v>
      </c>
    </row>
    <row r="1201" spans="14:15" x14ac:dyDescent="0.25">
      <c r="N1201">
        <f>IF(AND(Sheet2!$K1201=$B$1,Sheet2!$L1201=1),Sheet2!$I1201+Sheet2!$M1201,IF(Sheet2!$K1201=$B$1,Sheet2!$M1201,0))</f>
        <v>0</v>
      </c>
      <c r="O1201">
        <f>IF(AND(Sheet2!$K1201=$B$2,Sheet2!$L1201=1),Sheet2!$J1201+Sheet2!$M1201,IF(Sheet2!$K1201=$B$2,Sheet2!$M1201,0))</f>
        <v>0</v>
      </c>
    </row>
    <row r="1202" spans="14:15" x14ac:dyDescent="0.25">
      <c r="N1202">
        <f>IF(AND(Sheet2!$K1202=$B$1,Sheet2!$L1202=1),Sheet2!$I1202+Sheet2!$M1202,IF(Sheet2!$K1202=$B$1,Sheet2!$M1202,0))</f>
        <v>0</v>
      </c>
      <c r="O1202">
        <f>IF(AND(Sheet2!$K1202=$B$2,Sheet2!$L1202=1),Sheet2!$J1202+Sheet2!$M1202,IF(Sheet2!$K1202=$B$2,Sheet2!$M1202,0))</f>
        <v>0</v>
      </c>
    </row>
    <row r="1203" spans="14:15" x14ac:dyDescent="0.25">
      <c r="N1203">
        <f>IF(AND(Sheet2!$K1203=$B$1,Sheet2!$L1203=1),Sheet2!$I1203+Sheet2!$M1203,IF(Sheet2!$K1203=$B$1,Sheet2!$M1203,0))</f>
        <v>0</v>
      </c>
      <c r="O1203">
        <f>IF(AND(Sheet2!$K1203=$B$2,Sheet2!$L1203=1),Sheet2!$J1203+Sheet2!$M1203,IF(Sheet2!$K1203=$B$2,Sheet2!$M1203,0))</f>
        <v>0</v>
      </c>
    </row>
    <row r="1204" spans="14:15" x14ac:dyDescent="0.25">
      <c r="N1204">
        <f>IF(AND(Sheet2!$K1204=$B$1,Sheet2!$L1204=1),Sheet2!$I1204+Sheet2!$M1204,IF(Sheet2!$K1204=$B$1,Sheet2!$M1204,0))</f>
        <v>0</v>
      </c>
      <c r="O1204">
        <f>IF(AND(Sheet2!$K1204=$B$2,Sheet2!$L1204=1),Sheet2!$J1204+Sheet2!$M1204,IF(Sheet2!$K1204=$B$2,Sheet2!$M1204,0))</f>
        <v>0</v>
      </c>
    </row>
    <row r="1205" spans="14:15" x14ac:dyDescent="0.25">
      <c r="N1205">
        <f>IF(AND(Sheet2!$K1205=$B$1,Sheet2!$L1205=1),Sheet2!$I1205+Sheet2!$M1205,IF(Sheet2!$K1205=$B$1,Sheet2!$M1205,0))</f>
        <v>0</v>
      </c>
      <c r="O1205">
        <f>IF(AND(Sheet2!$K1205=$B$2,Sheet2!$L1205=1),Sheet2!$J1205+Sheet2!$M1205,IF(Sheet2!$K1205=$B$2,Sheet2!$M1205,0))</f>
        <v>0</v>
      </c>
    </row>
    <row r="1206" spans="14:15" x14ac:dyDescent="0.25">
      <c r="N1206">
        <f>IF(AND(Sheet2!$K1206=$B$1,Sheet2!$L1206=1),Sheet2!$I1206+Sheet2!$M1206,IF(Sheet2!$K1206=$B$1,Sheet2!$M1206,0))</f>
        <v>0</v>
      </c>
      <c r="O1206">
        <f>IF(AND(Sheet2!$K1206=$B$2,Sheet2!$L1206=1),Sheet2!$J1206+Sheet2!$M1206,IF(Sheet2!$K1206=$B$2,Sheet2!$M1206,0))</f>
        <v>0</v>
      </c>
    </row>
    <row r="1207" spans="14:15" x14ac:dyDescent="0.25">
      <c r="N1207">
        <f>IF(AND(Sheet2!$K1207=$B$1,Sheet2!$L1207=1),Sheet2!$I1207+Sheet2!$M1207,IF(Sheet2!$K1207=$B$1,Sheet2!$M1207,0))</f>
        <v>0</v>
      </c>
      <c r="O1207">
        <f>IF(AND(Sheet2!$K1207=$B$2,Sheet2!$L1207=1),Sheet2!$J1207+Sheet2!$M1207,IF(Sheet2!$K1207=$B$2,Sheet2!$M1207,0))</f>
        <v>0</v>
      </c>
    </row>
    <row r="1208" spans="14:15" x14ac:dyDescent="0.25">
      <c r="N1208">
        <f>IF(AND(Sheet2!$K1208=$B$1,Sheet2!$L1208=1),Sheet2!$I1208+Sheet2!$M1208,IF(Sheet2!$K1208=$B$1,Sheet2!$M1208,0))</f>
        <v>0</v>
      </c>
      <c r="O1208">
        <f>IF(AND(Sheet2!$K1208=$B$2,Sheet2!$L1208=1),Sheet2!$J1208+Sheet2!$M1208,IF(Sheet2!$K1208=$B$2,Sheet2!$M1208,0))</f>
        <v>0</v>
      </c>
    </row>
    <row r="1209" spans="14:15" x14ac:dyDescent="0.25">
      <c r="N1209">
        <f>IF(AND(Sheet2!$K1209=$B$1,Sheet2!$L1209=1),Sheet2!$I1209+Sheet2!$M1209,IF(Sheet2!$K1209=$B$1,Sheet2!$M1209,0))</f>
        <v>0</v>
      </c>
      <c r="O1209">
        <f>IF(AND(Sheet2!$K1209=$B$2,Sheet2!$L1209=1),Sheet2!$J1209+Sheet2!$M1209,IF(Sheet2!$K1209=$B$2,Sheet2!$M1209,0))</f>
        <v>0</v>
      </c>
    </row>
    <row r="1210" spans="14:15" x14ac:dyDescent="0.25">
      <c r="N1210">
        <f>IF(AND(Sheet2!$K1210=$B$1,Sheet2!$L1210=1),Sheet2!$I1210+Sheet2!$M1210,IF(Sheet2!$K1210=$B$1,Sheet2!$M1210,0))</f>
        <v>0</v>
      </c>
      <c r="O1210">
        <f>IF(AND(Sheet2!$K1210=$B$2,Sheet2!$L1210=1),Sheet2!$J1210+Sheet2!$M1210,IF(Sheet2!$K1210=$B$2,Sheet2!$M1210,0))</f>
        <v>0</v>
      </c>
    </row>
    <row r="1211" spans="14:15" x14ac:dyDescent="0.25">
      <c r="N1211">
        <f>IF(AND(Sheet2!$K1211=$B$1,Sheet2!$L1211=1),Sheet2!$I1211+Sheet2!$M1211,IF(Sheet2!$K1211=$B$1,Sheet2!$M1211,0))</f>
        <v>0</v>
      </c>
      <c r="O1211">
        <f>IF(AND(Sheet2!$K1211=$B$2,Sheet2!$L1211=1),Sheet2!$J1211+Sheet2!$M1211,IF(Sheet2!$K1211=$B$2,Sheet2!$M1211,0))</f>
        <v>0</v>
      </c>
    </row>
    <row r="1212" spans="14:15" x14ac:dyDescent="0.25">
      <c r="N1212">
        <f>IF(AND(Sheet2!$K1212=$B$1,Sheet2!$L1212=1),Sheet2!$I1212+Sheet2!$M1212,IF(Sheet2!$K1212=$B$1,Sheet2!$M1212,0))</f>
        <v>0</v>
      </c>
      <c r="O1212">
        <f>IF(AND(Sheet2!$K1212=$B$2,Sheet2!$L1212=1),Sheet2!$J1212+Sheet2!$M1212,IF(Sheet2!$K1212=$B$2,Sheet2!$M1212,0))</f>
        <v>0</v>
      </c>
    </row>
    <row r="1213" spans="14:15" x14ac:dyDescent="0.25">
      <c r="N1213">
        <f>IF(AND(Sheet2!$K1213=$B$1,Sheet2!$L1213=1),Sheet2!$I1213+Sheet2!$M1213,IF(Sheet2!$K1213=$B$1,Sheet2!$M1213,0))</f>
        <v>0</v>
      </c>
      <c r="O1213">
        <f>IF(AND(Sheet2!$K1213=$B$2,Sheet2!$L1213=1),Sheet2!$J1213+Sheet2!$M1213,IF(Sheet2!$K1213=$B$2,Sheet2!$M1213,0))</f>
        <v>0</v>
      </c>
    </row>
    <row r="1214" spans="14:15" x14ac:dyDescent="0.25">
      <c r="N1214">
        <f>IF(AND(Sheet2!$K1214=$B$1,Sheet2!$L1214=1),Sheet2!$I1214+Sheet2!$M1214,IF(Sheet2!$K1214=$B$1,Sheet2!$M1214,0))</f>
        <v>0</v>
      </c>
      <c r="O1214">
        <f>IF(AND(Sheet2!$K1214=$B$2,Sheet2!$L1214=1),Sheet2!$J1214+Sheet2!$M1214,IF(Sheet2!$K1214=$B$2,Sheet2!$M1214,0))</f>
        <v>0</v>
      </c>
    </row>
    <row r="1215" spans="14:15" x14ac:dyDescent="0.25">
      <c r="N1215">
        <f>IF(AND(Sheet2!$K1215=$B$1,Sheet2!$L1215=1),Sheet2!$I1215+Sheet2!$M1215,IF(Sheet2!$K1215=$B$1,Sheet2!$M1215,0))</f>
        <v>0</v>
      </c>
      <c r="O1215">
        <f>IF(AND(Sheet2!$K1215=$B$2,Sheet2!$L1215=1),Sheet2!$J1215+Sheet2!$M1215,IF(Sheet2!$K1215=$B$2,Sheet2!$M1215,0))</f>
        <v>0</v>
      </c>
    </row>
    <row r="1216" spans="14:15" x14ac:dyDescent="0.25">
      <c r="N1216">
        <f>IF(AND(Sheet2!$K1216=$B$1,Sheet2!$L1216=1),Sheet2!$I1216+Sheet2!$M1216,IF(Sheet2!$K1216=$B$1,Sheet2!$M1216,0))</f>
        <v>0</v>
      </c>
      <c r="O1216">
        <f>IF(AND(Sheet2!$K1216=$B$2,Sheet2!$L1216=1),Sheet2!$J1216+Sheet2!$M1216,IF(Sheet2!$K1216=$B$2,Sheet2!$M1216,0))</f>
        <v>0</v>
      </c>
    </row>
    <row r="1217" spans="14:15" x14ac:dyDescent="0.25">
      <c r="N1217">
        <f>IF(AND(Sheet2!$K1217=$B$1,Sheet2!$L1217=1),Sheet2!$I1217+Sheet2!$M1217,IF(Sheet2!$K1217=$B$1,Sheet2!$M1217,0))</f>
        <v>0</v>
      </c>
      <c r="O1217">
        <f>IF(AND(Sheet2!$K1217=$B$2,Sheet2!$L1217=1),Sheet2!$J1217+Sheet2!$M1217,IF(Sheet2!$K1217=$B$2,Sheet2!$M1217,0))</f>
        <v>0</v>
      </c>
    </row>
    <row r="1218" spans="14:15" x14ac:dyDescent="0.25">
      <c r="N1218">
        <f>IF(AND(Sheet2!$K1218=$B$1,Sheet2!$L1218=1),Sheet2!$I1218+Sheet2!$M1218,IF(Sheet2!$K1218=$B$1,Sheet2!$M1218,0))</f>
        <v>0</v>
      </c>
      <c r="O1218">
        <f>IF(AND(Sheet2!$K1218=$B$2,Sheet2!$L1218=1),Sheet2!$J1218+Sheet2!$M1218,IF(Sheet2!$K1218=$B$2,Sheet2!$M1218,0))</f>
        <v>0</v>
      </c>
    </row>
    <row r="1219" spans="14:15" x14ac:dyDescent="0.25">
      <c r="N1219">
        <f>IF(AND(Sheet2!$K1219=$B$1,Sheet2!$L1219=1),Sheet2!$I1219+Sheet2!$M1219,IF(Sheet2!$K1219=$B$1,Sheet2!$M1219,0))</f>
        <v>0</v>
      </c>
      <c r="O1219">
        <f>IF(AND(Sheet2!$K1219=$B$2,Sheet2!$L1219=1),Sheet2!$J1219+Sheet2!$M1219,IF(Sheet2!$K1219=$B$2,Sheet2!$M1219,0))</f>
        <v>0</v>
      </c>
    </row>
    <row r="1220" spans="14:15" x14ac:dyDescent="0.25">
      <c r="N1220">
        <f>IF(AND(Sheet2!$K1220=$B$1,Sheet2!$L1220=1),Sheet2!$I1220+Sheet2!$M1220,IF(Sheet2!$K1220=$B$1,Sheet2!$M1220,0))</f>
        <v>0</v>
      </c>
      <c r="O1220">
        <f>IF(AND(Sheet2!$K1220=$B$2,Sheet2!$L1220=1),Sheet2!$J1220+Sheet2!$M1220,IF(Sheet2!$K1220=$B$2,Sheet2!$M1220,0))</f>
        <v>0</v>
      </c>
    </row>
    <row r="1221" spans="14:15" x14ac:dyDescent="0.25">
      <c r="N1221">
        <f>IF(AND(Sheet2!$K1221=$B$1,Sheet2!$L1221=1),Sheet2!$I1221+Sheet2!$M1221,IF(Sheet2!$K1221=$B$1,Sheet2!$M1221,0))</f>
        <v>0</v>
      </c>
      <c r="O1221">
        <f>IF(AND(Sheet2!$K1221=$B$2,Sheet2!$L1221=1),Sheet2!$J1221+Sheet2!$M1221,IF(Sheet2!$K1221=$B$2,Sheet2!$M1221,0))</f>
        <v>0</v>
      </c>
    </row>
    <row r="1222" spans="14:15" x14ac:dyDescent="0.25">
      <c r="N1222">
        <f>IF(AND(Sheet2!$K1222=$B$1,Sheet2!$L1222=1),Sheet2!$I1222+Sheet2!$M1222,IF(Sheet2!$K1222=$B$1,Sheet2!$M1222,0))</f>
        <v>0</v>
      </c>
      <c r="O1222">
        <f>IF(AND(Sheet2!$K1222=$B$2,Sheet2!$L1222=1),Sheet2!$J1222+Sheet2!$M1222,IF(Sheet2!$K1222=$B$2,Sheet2!$M1222,0))</f>
        <v>0</v>
      </c>
    </row>
    <row r="1223" spans="14:15" x14ac:dyDescent="0.25">
      <c r="N1223">
        <f>IF(AND(Sheet2!$K1223=$B$1,Sheet2!$L1223=1),Sheet2!$I1223+Sheet2!$M1223,IF(Sheet2!$K1223=$B$1,Sheet2!$M1223,0))</f>
        <v>0</v>
      </c>
      <c r="O1223">
        <f>IF(AND(Sheet2!$K1223=$B$2,Sheet2!$L1223=1),Sheet2!$J1223+Sheet2!$M1223,IF(Sheet2!$K1223=$B$2,Sheet2!$M1223,0))</f>
        <v>0</v>
      </c>
    </row>
    <row r="1224" spans="14:15" x14ac:dyDescent="0.25">
      <c r="N1224">
        <f>IF(AND(Sheet2!$K1224=$B$1,Sheet2!$L1224=1),Sheet2!$I1224+Sheet2!$M1224,IF(Sheet2!$K1224=$B$1,Sheet2!$M1224,0))</f>
        <v>0</v>
      </c>
      <c r="O1224">
        <f>IF(AND(Sheet2!$K1224=$B$2,Sheet2!$L1224=1),Sheet2!$J1224+Sheet2!$M1224,IF(Sheet2!$K1224=$B$2,Sheet2!$M1224,0))</f>
        <v>0</v>
      </c>
    </row>
    <row r="1225" spans="14:15" x14ac:dyDescent="0.25">
      <c r="N1225">
        <f>IF(AND(Sheet2!$K1225=$B$1,Sheet2!$L1225=1),Sheet2!$I1225+Sheet2!$M1225,IF(Sheet2!$K1225=$B$1,Sheet2!$M1225,0))</f>
        <v>0</v>
      </c>
      <c r="O1225">
        <f>IF(AND(Sheet2!$K1225=$B$2,Sheet2!$L1225=1),Sheet2!$J1225+Sheet2!$M1225,IF(Sheet2!$K1225=$B$2,Sheet2!$M1225,0))</f>
        <v>0</v>
      </c>
    </row>
    <row r="1226" spans="14:15" x14ac:dyDescent="0.25">
      <c r="N1226">
        <f>IF(AND(Sheet2!$K1226=$B$1,Sheet2!$L1226=1),Sheet2!$I1226+Sheet2!$M1226,IF(Sheet2!$K1226=$B$1,Sheet2!$M1226,0))</f>
        <v>0</v>
      </c>
      <c r="O1226">
        <f>IF(AND(Sheet2!$K1226=$B$2,Sheet2!$L1226=1),Sheet2!$J1226+Sheet2!$M1226,IF(Sheet2!$K1226=$B$2,Sheet2!$M1226,0))</f>
        <v>0</v>
      </c>
    </row>
    <row r="1227" spans="14:15" x14ac:dyDescent="0.25">
      <c r="N1227">
        <f>IF(AND(Sheet2!$K1227=$B$1,Sheet2!$L1227=1),Sheet2!$I1227+Sheet2!$M1227,IF(Sheet2!$K1227=$B$1,Sheet2!$M1227,0))</f>
        <v>0</v>
      </c>
      <c r="O1227">
        <f>IF(AND(Sheet2!$K1227=$B$2,Sheet2!$L1227=1),Sheet2!$J1227+Sheet2!$M1227,IF(Sheet2!$K1227=$B$2,Sheet2!$M1227,0))</f>
        <v>0</v>
      </c>
    </row>
    <row r="1228" spans="14:15" x14ac:dyDescent="0.25">
      <c r="N1228">
        <f>IF(AND(Sheet2!$K1228=$B$1,Sheet2!$L1228=1),Sheet2!$I1228+Sheet2!$M1228,IF(Sheet2!$K1228=$B$1,Sheet2!$M1228,0))</f>
        <v>0</v>
      </c>
      <c r="O1228">
        <f>IF(AND(Sheet2!$K1228=$B$2,Sheet2!$L1228=1),Sheet2!$J1228+Sheet2!$M1228,IF(Sheet2!$K1228=$B$2,Sheet2!$M1228,0))</f>
        <v>0</v>
      </c>
    </row>
    <row r="1229" spans="14:15" x14ac:dyDescent="0.25">
      <c r="N1229">
        <f>IF(AND(Sheet2!$K1229=$B$1,Sheet2!$L1229=1),Sheet2!$I1229+Sheet2!$M1229,IF(Sheet2!$K1229=$B$1,Sheet2!$M1229,0))</f>
        <v>0</v>
      </c>
      <c r="O1229">
        <f>IF(AND(Sheet2!$K1229=$B$2,Sheet2!$L1229=1),Sheet2!$J1229+Sheet2!$M1229,IF(Sheet2!$K1229=$B$2,Sheet2!$M1229,0))</f>
        <v>0</v>
      </c>
    </row>
    <row r="1230" spans="14:15" x14ac:dyDescent="0.25">
      <c r="N1230">
        <f>IF(AND(Sheet2!$K1230=$B$1,Sheet2!$L1230=1),Sheet2!$I1230+Sheet2!$M1230,IF(Sheet2!$K1230=$B$1,Sheet2!$M1230,0))</f>
        <v>0</v>
      </c>
      <c r="O1230">
        <f>IF(AND(Sheet2!$K1230=$B$2,Sheet2!$L1230=1),Sheet2!$J1230+Sheet2!$M1230,IF(Sheet2!$K1230=$B$2,Sheet2!$M1230,0))</f>
        <v>0</v>
      </c>
    </row>
    <row r="1231" spans="14:15" x14ac:dyDescent="0.25">
      <c r="N1231">
        <f>IF(AND(Sheet2!$K1231=$B$1,Sheet2!$L1231=1),Sheet2!$I1231+Sheet2!$M1231,IF(Sheet2!$K1231=$B$1,Sheet2!$M1231,0))</f>
        <v>0</v>
      </c>
      <c r="O1231">
        <f>IF(AND(Sheet2!$K1231=$B$2,Sheet2!$L1231=1),Sheet2!$J1231+Sheet2!$M1231,IF(Sheet2!$K1231=$B$2,Sheet2!$M1231,0))</f>
        <v>0</v>
      </c>
    </row>
    <row r="1232" spans="14:15" x14ac:dyDescent="0.25">
      <c r="N1232">
        <f>IF(AND(Sheet2!$K1232=$B$1,Sheet2!$L1232=1),Sheet2!$I1232+Sheet2!$M1232,IF(Sheet2!$K1232=$B$1,Sheet2!$M1232,0))</f>
        <v>0</v>
      </c>
      <c r="O1232">
        <f>IF(AND(Sheet2!$K1232=$B$2,Sheet2!$L1232=1),Sheet2!$J1232+Sheet2!$M1232,IF(Sheet2!$K1232=$B$2,Sheet2!$M1232,0))</f>
        <v>0</v>
      </c>
    </row>
    <row r="1233" spans="14:15" x14ac:dyDescent="0.25">
      <c r="N1233">
        <f>IF(AND(Sheet2!$K1233=$B$1,Sheet2!$L1233=1),Sheet2!$I1233+Sheet2!$M1233,IF(Sheet2!$K1233=$B$1,Sheet2!$M1233,0))</f>
        <v>0</v>
      </c>
      <c r="O1233">
        <f>IF(AND(Sheet2!$K1233=$B$2,Sheet2!$L1233=1),Sheet2!$J1233+Sheet2!$M1233,IF(Sheet2!$K1233=$B$2,Sheet2!$M1233,0))</f>
        <v>0</v>
      </c>
    </row>
    <row r="1234" spans="14:15" x14ac:dyDescent="0.25">
      <c r="N1234">
        <f>IF(AND(Sheet2!$K1234=$B$1,Sheet2!$L1234=1),Sheet2!$I1234+Sheet2!$M1234,IF(Sheet2!$K1234=$B$1,Sheet2!$M1234,0))</f>
        <v>0</v>
      </c>
      <c r="O1234">
        <f>IF(AND(Sheet2!$K1234=$B$2,Sheet2!$L1234=1),Sheet2!$J1234+Sheet2!$M1234,IF(Sheet2!$K1234=$B$2,Sheet2!$M1234,0))</f>
        <v>0</v>
      </c>
    </row>
    <row r="1235" spans="14:15" x14ac:dyDescent="0.25">
      <c r="N1235">
        <f>IF(AND(Sheet2!$K1235=$B$1,Sheet2!$L1235=1),Sheet2!$I1235+Sheet2!$M1235,IF(Sheet2!$K1235=$B$1,Sheet2!$M1235,0))</f>
        <v>0</v>
      </c>
      <c r="O1235">
        <f>IF(AND(Sheet2!$K1235=$B$2,Sheet2!$L1235=1),Sheet2!$J1235+Sheet2!$M1235,IF(Sheet2!$K1235=$B$2,Sheet2!$M1235,0))</f>
        <v>0</v>
      </c>
    </row>
    <row r="1236" spans="14:15" x14ac:dyDescent="0.25">
      <c r="N1236">
        <f>IF(AND(Sheet2!$K1236=$B$1,Sheet2!$L1236=1),Sheet2!$I1236+Sheet2!$M1236,IF(Sheet2!$K1236=$B$1,Sheet2!$M1236,0))</f>
        <v>0</v>
      </c>
      <c r="O1236">
        <f>IF(AND(Sheet2!$K1236=$B$2,Sheet2!$L1236=1),Sheet2!$J1236+Sheet2!$M1236,IF(Sheet2!$K1236=$B$2,Sheet2!$M1236,0))</f>
        <v>0</v>
      </c>
    </row>
    <row r="1237" spans="14:15" x14ac:dyDescent="0.25">
      <c r="N1237">
        <f>IF(AND(Sheet2!$K1237=$B$1,Sheet2!$L1237=1),Sheet2!$I1237+Sheet2!$M1237,IF(Sheet2!$K1237=$B$1,Sheet2!$M1237,0))</f>
        <v>0</v>
      </c>
      <c r="O1237">
        <f>IF(AND(Sheet2!$K1237=$B$2,Sheet2!$L1237=1),Sheet2!$J1237+Sheet2!$M1237,IF(Sheet2!$K1237=$B$2,Sheet2!$M1237,0))</f>
        <v>0</v>
      </c>
    </row>
    <row r="1238" spans="14:15" x14ac:dyDescent="0.25">
      <c r="N1238">
        <f>IF(AND(Sheet2!$K1238=$B$1,Sheet2!$L1238=1),Sheet2!$I1238+Sheet2!$M1238,IF(Sheet2!$K1238=$B$1,Sheet2!$M1238,0))</f>
        <v>0</v>
      </c>
      <c r="O1238">
        <f>IF(AND(Sheet2!$K1238=$B$2,Sheet2!$L1238=1),Sheet2!$J1238+Sheet2!$M1238,IF(Sheet2!$K1238=$B$2,Sheet2!$M1238,0))</f>
        <v>0</v>
      </c>
    </row>
    <row r="1239" spans="14:15" x14ac:dyDescent="0.25">
      <c r="N1239">
        <f>IF(AND(Sheet2!$K1239=$B$1,Sheet2!$L1239=1),Sheet2!$I1239+Sheet2!$M1239,IF(Sheet2!$K1239=$B$1,Sheet2!$M1239,0))</f>
        <v>0</v>
      </c>
      <c r="O1239">
        <f>IF(AND(Sheet2!$K1239=$B$2,Sheet2!$L1239=1),Sheet2!$J1239+Sheet2!$M1239,IF(Sheet2!$K1239=$B$2,Sheet2!$M1239,0))</f>
        <v>0</v>
      </c>
    </row>
    <row r="1240" spans="14:15" x14ac:dyDescent="0.25">
      <c r="N1240">
        <f>IF(AND(Sheet2!$K1240=$B$1,Sheet2!$L1240=1),Sheet2!$I1240+Sheet2!$M1240,IF(Sheet2!$K1240=$B$1,Sheet2!$M1240,0))</f>
        <v>0</v>
      </c>
      <c r="O1240">
        <f>IF(AND(Sheet2!$K1240=$B$2,Sheet2!$L1240=1),Sheet2!$J1240+Sheet2!$M1240,IF(Sheet2!$K1240=$B$2,Sheet2!$M1240,0))</f>
        <v>0</v>
      </c>
    </row>
    <row r="1241" spans="14:15" x14ac:dyDescent="0.25">
      <c r="N1241">
        <f>IF(AND(Sheet2!$K1241=$B$1,Sheet2!$L1241=1),Sheet2!$I1241+Sheet2!$M1241,IF(Sheet2!$K1241=$B$1,Sheet2!$M1241,0))</f>
        <v>0</v>
      </c>
      <c r="O1241">
        <f>IF(AND(Sheet2!$K1241=$B$2,Sheet2!$L1241=1),Sheet2!$J1241+Sheet2!$M1241,IF(Sheet2!$K1241=$B$2,Sheet2!$M1241,0))</f>
        <v>0</v>
      </c>
    </row>
    <row r="1242" spans="14:15" x14ac:dyDescent="0.25">
      <c r="N1242">
        <f>IF(AND(Sheet2!$K1242=$B$1,Sheet2!$L1242=1),Sheet2!$I1242+Sheet2!$M1242,IF(Sheet2!$K1242=$B$1,Sheet2!$M1242,0))</f>
        <v>0</v>
      </c>
      <c r="O1242">
        <f>IF(AND(Sheet2!$K1242=$B$2,Sheet2!$L1242=1),Sheet2!$J1242+Sheet2!$M1242,IF(Sheet2!$K1242=$B$2,Sheet2!$M1242,0))</f>
        <v>0</v>
      </c>
    </row>
    <row r="1243" spans="14:15" x14ac:dyDescent="0.25">
      <c r="N1243">
        <f>IF(AND(Sheet2!$K1243=$B$1,Sheet2!$L1243=1),Sheet2!$I1243+Sheet2!$M1243,IF(Sheet2!$K1243=$B$1,Sheet2!$M1243,0))</f>
        <v>0</v>
      </c>
      <c r="O1243">
        <f>IF(AND(Sheet2!$K1243=$B$2,Sheet2!$L1243=1),Sheet2!$J1243+Sheet2!$M1243,IF(Sheet2!$K1243=$B$2,Sheet2!$M1243,0))</f>
        <v>0</v>
      </c>
    </row>
    <row r="1244" spans="14:15" x14ac:dyDescent="0.25">
      <c r="N1244">
        <f>IF(AND(Sheet2!$K1244=$B$1,Sheet2!$L1244=1),Sheet2!$I1244+Sheet2!$M1244,IF(Sheet2!$K1244=$B$1,Sheet2!$M1244,0))</f>
        <v>0</v>
      </c>
      <c r="O1244">
        <f>IF(AND(Sheet2!$K1244=$B$2,Sheet2!$L1244=1),Sheet2!$J1244+Sheet2!$M1244,IF(Sheet2!$K1244=$B$2,Sheet2!$M1244,0))</f>
        <v>0</v>
      </c>
    </row>
    <row r="1245" spans="14:15" x14ac:dyDescent="0.25">
      <c r="N1245">
        <f>IF(AND(Sheet2!$K1245=$B$1,Sheet2!$L1245=1),Sheet2!$I1245+Sheet2!$M1245,IF(Sheet2!$K1245=$B$1,Sheet2!$M1245,0))</f>
        <v>0</v>
      </c>
      <c r="O1245">
        <f>IF(AND(Sheet2!$K1245=$B$2,Sheet2!$L1245=1),Sheet2!$J1245+Sheet2!$M1245,IF(Sheet2!$K1245=$B$2,Sheet2!$M1245,0))</f>
        <v>0</v>
      </c>
    </row>
    <row r="1246" spans="14:15" x14ac:dyDescent="0.25">
      <c r="N1246">
        <f>IF(AND(Sheet2!$K1246=$B$1,Sheet2!$L1246=1),Sheet2!$I1246+Sheet2!$M1246,IF(Sheet2!$K1246=$B$1,Sheet2!$M1246,0))</f>
        <v>0</v>
      </c>
      <c r="O1246">
        <f>IF(AND(Sheet2!$K1246=$B$2,Sheet2!$L1246=1),Sheet2!$J1246+Sheet2!$M1246,IF(Sheet2!$K1246=$B$2,Sheet2!$M1246,0))</f>
        <v>0</v>
      </c>
    </row>
    <row r="1247" spans="14:15" x14ac:dyDescent="0.25">
      <c r="N1247">
        <f>IF(AND(Sheet2!$K1247=$B$1,Sheet2!$L1247=1),Sheet2!$I1247+Sheet2!$M1247,IF(Sheet2!$K1247=$B$1,Sheet2!$M1247,0))</f>
        <v>0</v>
      </c>
      <c r="O1247">
        <f>IF(AND(Sheet2!$K1247=$B$2,Sheet2!$L1247=1),Sheet2!$J1247+Sheet2!$M1247,IF(Sheet2!$K1247=$B$2,Sheet2!$M1247,0))</f>
        <v>0</v>
      </c>
    </row>
    <row r="1248" spans="14:15" x14ac:dyDescent="0.25">
      <c r="N1248">
        <f>IF(AND(Sheet2!$K1248=$B$1,Sheet2!$L1248=1),Sheet2!$I1248+Sheet2!$M1248,IF(Sheet2!$K1248=$B$1,Sheet2!$M1248,0))</f>
        <v>0</v>
      </c>
      <c r="O1248">
        <f>IF(AND(Sheet2!$K1248=$B$2,Sheet2!$L1248=1),Sheet2!$J1248+Sheet2!$M1248,IF(Sheet2!$K1248=$B$2,Sheet2!$M1248,0))</f>
        <v>0</v>
      </c>
    </row>
    <row r="1249" spans="14:15" x14ac:dyDescent="0.25">
      <c r="N1249">
        <f>IF(AND(Sheet2!$K1249=$B$1,Sheet2!$L1249=1),Sheet2!$I1249+Sheet2!$M1249,IF(Sheet2!$K1249=$B$1,Sheet2!$M1249,0))</f>
        <v>0</v>
      </c>
      <c r="O1249">
        <f>IF(AND(Sheet2!$K1249=$B$2,Sheet2!$L1249=1),Sheet2!$J1249+Sheet2!$M1249,IF(Sheet2!$K1249=$B$2,Sheet2!$M1249,0))</f>
        <v>0</v>
      </c>
    </row>
    <row r="1250" spans="14:15" x14ac:dyDescent="0.25">
      <c r="N1250">
        <f>IF(AND(Sheet2!$K1250=$B$1,Sheet2!$L1250=1),Sheet2!$I1250+Sheet2!$M1250,IF(Sheet2!$K1250=$B$1,Sheet2!$M1250,0))</f>
        <v>0</v>
      </c>
      <c r="O1250">
        <f>IF(AND(Sheet2!$K1250=$B$2,Sheet2!$L1250=1),Sheet2!$J1250+Sheet2!$M1250,IF(Sheet2!$K1250=$B$2,Sheet2!$M1250,0))</f>
        <v>0</v>
      </c>
    </row>
    <row r="1251" spans="14:15" x14ac:dyDescent="0.25">
      <c r="N1251">
        <f>IF(AND(Sheet2!$K1251=$B$1,Sheet2!$L1251=1),Sheet2!$I1251+Sheet2!$M1251,IF(Sheet2!$K1251=$B$1,Sheet2!$M1251,0))</f>
        <v>0</v>
      </c>
      <c r="O1251">
        <f>IF(AND(Sheet2!$K1251=$B$2,Sheet2!$L1251=1),Sheet2!$J1251+Sheet2!$M1251,IF(Sheet2!$K1251=$B$2,Sheet2!$M1251,0))</f>
        <v>0</v>
      </c>
    </row>
    <row r="1252" spans="14:15" x14ac:dyDescent="0.25">
      <c r="N1252">
        <f>IF(AND(Sheet2!$K1252=$B$1,Sheet2!$L1252=1),Sheet2!$I1252+Sheet2!$M1252,IF(Sheet2!$K1252=$B$1,Sheet2!$M1252,0))</f>
        <v>0</v>
      </c>
      <c r="O1252">
        <f>IF(AND(Sheet2!$K1252=$B$2,Sheet2!$L1252=1),Sheet2!$J1252+Sheet2!$M1252,IF(Sheet2!$K1252=$B$2,Sheet2!$M1252,0))</f>
        <v>0</v>
      </c>
    </row>
    <row r="1253" spans="14:15" x14ac:dyDescent="0.25">
      <c r="N1253">
        <f>IF(AND(Sheet2!$K1253=$B$1,Sheet2!$L1253=1),Sheet2!$I1253+Sheet2!$M1253,IF(Sheet2!$K1253=$B$1,Sheet2!$M1253,0))</f>
        <v>0</v>
      </c>
      <c r="O1253">
        <f>IF(AND(Sheet2!$K1253=$B$2,Sheet2!$L1253=1),Sheet2!$J1253+Sheet2!$M1253,IF(Sheet2!$K1253=$B$2,Sheet2!$M1253,0))</f>
        <v>0</v>
      </c>
    </row>
    <row r="1254" spans="14:15" x14ac:dyDescent="0.25">
      <c r="N1254">
        <f>IF(AND(Sheet2!$K1254=$B$1,Sheet2!$L1254=1),Sheet2!$I1254+Sheet2!$M1254,IF(Sheet2!$K1254=$B$1,Sheet2!$M1254,0))</f>
        <v>0</v>
      </c>
      <c r="O1254">
        <f>IF(AND(Sheet2!$K1254=$B$2,Sheet2!$L1254=1),Sheet2!$J1254+Sheet2!$M1254,IF(Sheet2!$K1254=$B$2,Sheet2!$M1254,0))</f>
        <v>0</v>
      </c>
    </row>
    <row r="1255" spans="14:15" x14ac:dyDescent="0.25">
      <c r="N1255">
        <f>IF(AND(Sheet2!$K1255=$B$1,Sheet2!$L1255=1),Sheet2!$I1255+Sheet2!$M1255,IF(Sheet2!$K1255=$B$1,Sheet2!$M1255,0))</f>
        <v>0</v>
      </c>
      <c r="O1255">
        <f>IF(AND(Sheet2!$K1255=$B$2,Sheet2!$L1255=1),Sheet2!$J1255+Sheet2!$M1255,IF(Sheet2!$K1255=$B$2,Sheet2!$M1255,0))</f>
        <v>0</v>
      </c>
    </row>
    <row r="1256" spans="14:15" x14ac:dyDescent="0.25">
      <c r="N1256">
        <f>IF(AND(Sheet2!$K1256=$B$1,Sheet2!$L1256=1),Sheet2!$I1256+Sheet2!$M1256,IF(Sheet2!$K1256=$B$1,Sheet2!$M1256,0))</f>
        <v>0</v>
      </c>
      <c r="O1256">
        <f>IF(AND(Sheet2!$K1256=$B$2,Sheet2!$L1256=1),Sheet2!$J1256+Sheet2!$M1256,IF(Sheet2!$K1256=$B$2,Sheet2!$M1256,0))</f>
        <v>0</v>
      </c>
    </row>
    <row r="1257" spans="14:15" x14ac:dyDescent="0.25">
      <c r="N1257">
        <f>IF(AND(Sheet2!$K1257=$B$1,Sheet2!$L1257=1),Sheet2!$I1257+Sheet2!$M1257,IF(Sheet2!$K1257=$B$1,Sheet2!$M1257,0))</f>
        <v>0</v>
      </c>
      <c r="O1257">
        <f>IF(AND(Sheet2!$K1257=$B$2,Sheet2!$L1257=1),Sheet2!$J1257+Sheet2!$M1257,IF(Sheet2!$K1257=$B$2,Sheet2!$M1257,0))</f>
        <v>0</v>
      </c>
    </row>
    <row r="1258" spans="14:15" x14ac:dyDescent="0.25">
      <c r="N1258">
        <f>IF(AND(Sheet2!$K1258=$B$1,Sheet2!$L1258=1),Sheet2!$I1258+Sheet2!$M1258,IF(Sheet2!$K1258=$B$1,Sheet2!$M1258,0))</f>
        <v>0</v>
      </c>
      <c r="O1258">
        <f>IF(AND(Sheet2!$K1258=$B$2,Sheet2!$L1258=1),Sheet2!$J1258+Sheet2!$M1258,IF(Sheet2!$K1258=$B$2,Sheet2!$M1258,0))</f>
        <v>0</v>
      </c>
    </row>
    <row r="1259" spans="14:15" x14ac:dyDescent="0.25">
      <c r="N1259">
        <f>IF(AND(Sheet2!$K1259=$B$1,Sheet2!$L1259=1),Sheet2!$I1259+Sheet2!$M1259,IF(Sheet2!$K1259=$B$1,Sheet2!$M1259,0))</f>
        <v>0</v>
      </c>
      <c r="O1259">
        <f>IF(AND(Sheet2!$K1259=$B$2,Sheet2!$L1259=1),Sheet2!$J1259+Sheet2!$M1259,IF(Sheet2!$K1259=$B$2,Sheet2!$M1259,0))</f>
        <v>0</v>
      </c>
    </row>
    <row r="1260" spans="14:15" x14ac:dyDescent="0.25">
      <c r="N1260">
        <f>IF(AND(Sheet2!$K1260=$B$1,Sheet2!$L1260=1),Sheet2!$I1260+Sheet2!$M1260,IF(Sheet2!$K1260=$B$1,Sheet2!$M1260,0))</f>
        <v>0</v>
      </c>
      <c r="O1260">
        <f>IF(AND(Sheet2!$K1260=$B$2,Sheet2!$L1260=1),Sheet2!$J1260+Sheet2!$M1260,IF(Sheet2!$K1260=$B$2,Sheet2!$M1260,0))</f>
        <v>0</v>
      </c>
    </row>
    <row r="1261" spans="14:15" x14ac:dyDescent="0.25">
      <c r="N1261">
        <f>IF(AND(Sheet2!$K1261=$B$1,Sheet2!$L1261=1),Sheet2!$I1261+Sheet2!$M1261,IF(Sheet2!$K1261=$B$1,Sheet2!$M1261,0))</f>
        <v>0</v>
      </c>
      <c r="O1261">
        <f>IF(AND(Sheet2!$K1261=$B$2,Sheet2!$L1261=1),Sheet2!$J1261+Sheet2!$M1261,IF(Sheet2!$K1261=$B$2,Sheet2!$M1261,0))</f>
        <v>0</v>
      </c>
    </row>
    <row r="1262" spans="14:15" x14ac:dyDescent="0.25">
      <c r="N1262">
        <f>IF(AND(Sheet2!$K1262=$B$1,Sheet2!$L1262=1),Sheet2!$I1262+Sheet2!$M1262,IF(Sheet2!$K1262=$B$1,Sheet2!$M1262,0))</f>
        <v>0</v>
      </c>
      <c r="O1262">
        <f>IF(AND(Sheet2!$K1262=$B$2,Sheet2!$L1262=1),Sheet2!$J1262+Sheet2!$M1262,IF(Sheet2!$K1262=$B$2,Sheet2!$M1262,0))</f>
        <v>0</v>
      </c>
    </row>
    <row r="1263" spans="14:15" x14ac:dyDescent="0.25">
      <c r="N1263">
        <f>IF(AND(Sheet2!$K1263=$B$1,Sheet2!$L1263=1),Sheet2!$I1263+Sheet2!$M1263,IF(Sheet2!$K1263=$B$1,Sheet2!$M1263,0))</f>
        <v>0</v>
      </c>
      <c r="O1263">
        <f>IF(AND(Sheet2!$K1263=$B$2,Sheet2!$L1263=1),Sheet2!$J1263+Sheet2!$M1263,IF(Sheet2!$K1263=$B$2,Sheet2!$M1263,0))</f>
        <v>0</v>
      </c>
    </row>
    <row r="1264" spans="14:15" x14ac:dyDescent="0.25">
      <c r="N1264">
        <f>IF(AND(Sheet2!$K1264=$B$1,Sheet2!$L1264=1),Sheet2!$I1264+Sheet2!$M1264,IF(Sheet2!$K1264=$B$1,Sheet2!$M1264,0))</f>
        <v>0</v>
      </c>
      <c r="O1264">
        <f>IF(AND(Sheet2!$K1264=$B$2,Sheet2!$L1264=1),Sheet2!$J1264+Sheet2!$M1264,IF(Sheet2!$K1264=$B$2,Sheet2!$M1264,0))</f>
        <v>0</v>
      </c>
    </row>
    <row r="1265" spans="14:15" x14ac:dyDescent="0.25">
      <c r="N1265">
        <f>IF(AND(Sheet2!$K1265=$B$1,Sheet2!$L1265=1),Sheet2!$I1265+Sheet2!$M1265,IF(Sheet2!$K1265=$B$1,Sheet2!$M1265,0))</f>
        <v>0</v>
      </c>
      <c r="O1265">
        <f>IF(AND(Sheet2!$K1265=$B$2,Sheet2!$L1265=1),Sheet2!$J1265+Sheet2!$M1265,IF(Sheet2!$K1265=$B$2,Sheet2!$M1265,0))</f>
        <v>0</v>
      </c>
    </row>
    <row r="1266" spans="14:15" x14ac:dyDescent="0.25">
      <c r="N1266">
        <f>IF(AND(Sheet2!$K1266=$B$1,Sheet2!$L1266=1),Sheet2!$I1266+Sheet2!$M1266,IF(Sheet2!$K1266=$B$1,Sheet2!$M1266,0))</f>
        <v>0</v>
      </c>
      <c r="O1266">
        <f>IF(AND(Sheet2!$K1266=$B$2,Sheet2!$L1266=1),Sheet2!$J1266+Sheet2!$M1266,IF(Sheet2!$K1266=$B$2,Sheet2!$M1266,0))</f>
        <v>0</v>
      </c>
    </row>
    <row r="1267" spans="14:15" x14ac:dyDescent="0.25">
      <c r="N1267">
        <f>IF(AND(Sheet2!$K1267=$B$1,Sheet2!$L1267=1),Sheet2!$I1267+Sheet2!$M1267,IF(Sheet2!$K1267=$B$1,Sheet2!$M1267,0))</f>
        <v>0</v>
      </c>
      <c r="O1267">
        <f>IF(AND(Sheet2!$K1267=$B$2,Sheet2!$L1267=1),Sheet2!$J1267+Sheet2!$M1267,IF(Sheet2!$K1267=$B$2,Sheet2!$M1267,0))</f>
        <v>0</v>
      </c>
    </row>
    <row r="1268" spans="14:15" x14ac:dyDescent="0.25">
      <c r="N1268">
        <f>IF(AND(Sheet2!$K1268=$B$1,Sheet2!$L1268=1),Sheet2!$I1268+Sheet2!$M1268,IF(Sheet2!$K1268=$B$1,Sheet2!$M1268,0))</f>
        <v>0</v>
      </c>
      <c r="O1268">
        <f>IF(AND(Sheet2!$K1268=$B$2,Sheet2!$L1268=1),Sheet2!$J1268+Sheet2!$M1268,IF(Sheet2!$K1268=$B$2,Sheet2!$M1268,0))</f>
        <v>0</v>
      </c>
    </row>
    <row r="1269" spans="14:15" x14ac:dyDescent="0.25">
      <c r="N1269">
        <f>IF(AND(Sheet2!$K1269=$B$1,Sheet2!$L1269=1),Sheet2!$I1269+Sheet2!$M1269,IF(Sheet2!$K1269=$B$1,Sheet2!$M1269,0))</f>
        <v>0</v>
      </c>
      <c r="O1269">
        <f>IF(AND(Sheet2!$K1269=$B$2,Sheet2!$L1269=1),Sheet2!$J1269+Sheet2!$M1269,IF(Sheet2!$K1269=$B$2,Sheet2!$M1269,0))</f>
        <v>0</v>
      </c>
    </row>
    <row r="1270" spans="14:15" x14ac:dyDescent="0.25">
      <c r="N1270">
        <f>IF(AND(Sheet2!$K1270=$B$1,Sheet2!$L1270=1),Sheet2!$I1270+Sheet2!$M1270,IF(Sheet2!$K1270=$B$1,Sheet2!$M1270,0))</f>
        <v>0</v>
      </c>
      <c r="O1270">
        <f>IF(AND(Sheet2!$K1270=$B$2,Sheet2!$L1270=1),Sheet2!$J1270+Sheet2!$M1270,IF(Sheet2!$K1270=$B$2,Sheet2!$M1270,0))</f>
        <v>0</v>
      </c>
    </row>
    <row r="1271" spans="14:15" x14ac:dyDescent="0.25">
      <c r="N1271">
        <f>IF(AND(Sheet2!$K1271=$B$1,Sheet2!$L1271=1),Sheet2!$I1271+Sheet2!$M1271,IF(Sheet2!$K1271=$B$1,Sheet2!$M1271,0))</f>
        <v>0</v>
      </c>
      <c r="O1271">
        <f>IF(AND(Sheet2!$K1271=$B$2,Sheet2!$L1271=1),Sheet2!$J1271+Sheet2!$M1271,IF(Sheet2!$K1271=$B$2,Sheet2!$M1271,0))</f>
        <v>0</v>
      </c>
    </row>
    <row r="1272" spans="14:15" x14ac:dyDescent="0.25">
      <c r="N1272">
        <f>IF(AND(Sheet2!$K1272=$B$1,Sheet2!$L1272=1),Sheet2!$I1272+Sheet2!$M1272,IF(Sheet2!$K1272=$B$1,Sheet2!$M1272,0))</f>
        <v>0</v>
      </c>
      <c r="O1272">
        <f>IF(AND(Sheet2!$K1272=$B$2,Sheet2!$L1272=1),Sheet2!$J1272+Sheet2!$M1272,IF(Sheet2!$K1272=$B$2,Sheet2!$M1272,0))</f>
        <v>0</v>
      </c>
    </row>
    <row r="1273" spans="14:15" x14ac:dyDescent="0.25">
      <c r="N1273">
        <f>IF(AND(Sheet2!$K1273=$B$1,Sheet2!$L1273=1),Sheet2!$I1273+Sheet2!$M1273,IF(Sheet2!$K1273=$B$1,Sheet2!$M1273,0))</f>
        <v>0</v>
      </c>
      <c r="O1273">
        <f>IF(AND(Sheet2!$K1273=$B$2,Sheet2!$L1273=1),Sheet2!$J1273+Sheet2!$M1273,IF(Sheet2!$K1273=$B$2,Sheet2!$M1273,0))</f>
        <v>0</v>
      </c>
    </row>
    <row r="1274" spans="14:15" x14ac:dyDescent="0.25">
      <c r="N1274">
        <f>IF(AND(Sheet2!$K1274=$B$1,Sheet2!$L1274=1),Sheet2!$I1274+Sheet2!$M1274,IF(Sheet2!$K1274=$B$1,Sheet2!$M1274,0))</f>
        <v>0</v>
      </c>
      <c r="O1274">
        <f>IF(AND(Sheet2!$K1274=$B$2,Sheet2!$L1274=1),Sheet2!$J1274+Sheet2!$M1274,IF(Sheet2!$K1274=$B$2,Sheet2!$M1274,0))</f>
        <v>0</v>
      </c>
    </row>
    <row r="1275" spans="14:15" x14ac:dyDescent="0.25">
      <c r="N1275">
        <f>IF(AND(Sheet2!$K1275=$B$1,Sheet2!$L1275=1),Sheet2!$I1275+Sheet2!$M1275,IF(Sheet2!$K1275=$B$1,Sheet2!$M1275,0))</f>
        <v>0</v>
      </c>
      <c r="O1275">
        <f>IF(AND(Sheet2!$K1275=$B$2,Sheet2!$L1275=1),Sheet2!$J1275+Sheet2!$M1275,IF(Sheet2!$K1275=$B$2,Sheet2!$M1275,0))</f>
        <v>0</v>
      </c>
    </row>
    <row r="1276" spans="14:15" x14ac:dyDescent="0.25">
      <c r="N1276">
        <f>IF(AND(Sheet2!$K1276=$B$1,Sheet2!$L1276=1),Sheet2!$I1276+Sheet2!$M1276,IF(Sheet2!$K1276=$B$1,Sheet2!$M1276,0))</f>
        <v>0</v>
      </c>
      <c r="O1276">
        <f>IF(AND(Sheet2!$K1276=$B$2,Sheet2!$L1276=1),Sheet2!$J1276+Sheet2!$M1276,IF(Sheet2!$K1276=$B$2,Sheet2!$M1276,0))</f>
        <v>0</v>
      </c>
    </row>
    <row r="1277" spans="14:15" x14ac:dyDescent="0.25">
      <c r="N1277">
        <f>IF(AND(Sheet2!$K1277=$B$1,Sheet2!$L1277=1),Sheet2!$I1277+Sheet2!$M1277,IF(Sheet2!$K1277=$B$1,Sheet2!$M1277,0))</f>
        <v>0</v>
      </c>
      <c r="O1277">
        <f>IF(AND(Sheet2!$K1277=$B$2,Sheet2!$L1277=1),Sheet2!$J1277+Sheet2!$M1277,IF(Sheet2!$K1277=$B$2,Sheet2!$M1277,0))</f>
        <v>0</v>
      </c>
    </row>
    <row r="1278" spans="14:15" x14ac:dyDescent="0.25">
      <c r="N1278">
        <f>IF(AND(Sheet2!$K1278=$B$1,Sheet2!$L1278=1),Sheet2!$I1278+Sheet2!$M1278,IF(Sheet2!$K1278=$B$1,Sheet2!$M1278,0))</f>
        <v>0</v>
      </c>
      <c r="O1278">
        <f>IF(AND(Sheet2!$K1278=$B$2,Sheet2!$L1278=1),Sheet2!$J1278+Sheet2!$M1278,IF(Sheet2!$K1278=$B$2,Sheet2!$M1278,0))</f>
        <v>0</v>
      </c>
    </row>
    <row r="1279" spans="14:15" x14ac:dyDescent="0.25">
      <c r="N1279">
        <f>IF(AND(Sheet2!$K1279=$B$1,Sheet2!$L1279=1),Sheet2!$I1279+Sheet2!$M1279,IF(Sheet2!$K1279=$B$1,Sheet2!$M1279,0))</f>
        <v>0</v>
      </c>
      <c r="O1279">
        <f>IF(AND(Sheet2!$K1279=$B$2,Sheet2!$L1279=1),Sheet2!$J1279+Sheet2!$M1279,IF(Sheet2!$K1279=$B$2,Sheet2!$M1279,0))</f>
        <v>0</v>
      </c>
    </row>
    <row r="1280" spans="14:15" x14ac:dyDescent="0.25">
      <c r="N1280">
        <f>IF(AND(Sheet2!$K1280=$B$1,Sheet2!$L1280=1),Sheet2!$I1280+Sheet2!$M1280,IF(Sheet2!$K1280=$B$1,Sheet2!$M1280,0))</f>
        <v>0</v>
      </c>
      <c r="O1280">
        <f>IF(AND(Sheet2!$K1280=$B$2,Sheet2!$L1280=1),Sheet2!$J1280+Sheet2!$M1280,IF(Sheet2!$K1280=$B$2,Sheet2!$M1280,0))</f>
        <v>0</v>
      </c>
    </row>
    <row r="1281" spans="14:15" x14ac:dyDescent="0.25">
      <c r="N1281">
        <f>IF(AND(Sheet2!$K1281=$B$1,Sheet2!$L1281=1),Sheet2!$I1281+Sheet2!$M1281,IF(Sheet2!$K1281=$B$1,Sheet2!$M1281,0))</f>
        <v>0</v>
      </c>
      <c r="O1281">
        <f>IF(AND(Sheet2!$K1281=$B$2,Sheet2!$L1281=1),Sheet2!$J1281+Sheet2!$M1281,IF(Sheet2!$K1281=$B$2,Sheet2!$M1281,0))</f>
        <v>0</v>
      </c>
    </row>
    <row r="1282" spans="14:15" x14ac:dyDescent="0.25">
      <c r="N1282">
        <f>IF(AND(Sheet2!$K1282=$B$1,Sheet2!$L1282=1),Sheet2!$I1282+Sheet2!$M1282,IF(Sheet2!$K1282=$B$1,Sheet2!$M1282,0))</f>
        <v>0</v>
      </c>
      <c r="O1282">
        <f>IF(AND(Sheet2!$K1282=$B$2,Sheet2!$L1282=1),Sheet2!$J1282+Sheet2!$M1282,IF(Sheet2!$K1282=$B$2,Sheet2!$M1282,0))</f>
        <v>0</v>
      </c>
    </row>
    <row r="1283" spans="14:15" x14ac:dyDescent="0.25">
      <c r="N1283">
        <f>IF(AND(Sheet2!$K1283=$B$1,Sheet2!$L1283=1),Sheet2!$I1283+Sheet2!$M1283,IF(Sheet2!$K1283=$B$1,Sheet2!$M1283,0))</f>
        <v>0</v>
      </c>
      <c r="O1283">
        <f>IF(AND(Sheet2!$K1283=$B$2,Sheet2!$L1283=1),Sheet2!$J1283+Sheet2!$M1283,IF(Sheet2!$K1283=$B$2,Sheet2!$M1283,0))</f>
        <v>0</v>
      </c>
    </row>
    <row r="1284" spans="14:15" x14ac:dyDescent="0.25">
      <c r="N1284">
        <f>IF(AND(Sheet2!$K1284=$B$1,Sheet2!$L1284=1),Sheet2!$I1284+Sheet2!$M1284,IF(Sheet2!$K1284=$B$1,Sheet2!$M1284,0))</f>
        <v>0</v>
      </c>
      <c r="O1284">
        <f>IF(AND(Sheet2!$K1284=$B$2,Sheet2!$L1284=1),Sheet2!$J1284+Sheet2!$M1284,IF(Sheet2!$K1284=$B$2,Sheet2!$M1284,0))</f>
        <v>0</v>
      </c>
    </row>
    <row r="1285" spans="14:15" x14ac:dyDescent="0.25">
      <c r="N1285">
        <f>IF(AND(Sheet2!$K1285=$B$1,Sheet2!$L1285=1),Sheet2!$I1285+Sheet2!$M1285,IF(Sheet2!$K1285=$B$1,Sheet2!$M1285,0))</f>
        <v>0</v>
      </c>
      <c r="O1285">
        <f>IF(AND(Sheet2!$K1285=$B$2,Sheet2!$L1285=1),Sheet2!$J1285+Sheet2!$M1285,IF(Sheet2!$K1285=$B$2,Sheet2!$M1285,0))</f>
        <v>0</v>
      </c>
    </row>
    <row r="1286" spans="14:15" x14ac:dyDescent="0.25">
      <c r="N1286">
        <f>IF(AND(Sheet2!$K1286=$B$1,Sheet2!$L1286=1),Sheet2!$I1286+Sheet2!$M1286,IF(Sheet2!$K1286=$B$1,Sheet2!$M1286,0))</f>
        <v>0</v>
      </c>
      <c r="O1286">
        <f>IF(AND(Sheet2!$K1286=$B$2,Sheet2!$L1286=1),Sheet2!$J1286+Sheet2!$M1286,IF(Sheet2!$K1286=$B$2,Sheet2!$M1286,0))</f>
        <v>0</v>
      </c>
    </row>
    <row r="1287" spans="14:15" x14ac:dyDescent="0.25">
      <c r="N1287">
        <f>IF(AND(Sheet2!$K1287=$B$1,Sheet2!$L1287=1),Sheet2!$I1287+Sheet2!$M1287,IF(Sheet2!$K1287=$B$1,Sheet2!$M1287,0))</f>
        <v>0</v>
      </c>
      <c r="O1287">
        <f>IF(AND(Sheet2!$K1287=$B$2,Sheet2!$L1287=1),Sheet2!$J1287+Sheet2!$M1287,IF(Sheet2!$K1287=$B$2,Sheet2!$M1287,0))</f>
        <v>0</v>
      </c>
    </row>
    <row r="1288" spans="14:15" x14ac:dyDescent="0.25">
      <c r="N1288">
        <f>IF(AND(Sheet2!$K1288=$B$1,Sheet2!$L1288=1),Sheet2!$I1288+Sheet2!$M1288,IF(Sheet2!$K1288=$B$1,Sheet2!$M1288,0))</f>
        <v>0</v>
      </c>
      <c r="O1288">
        <f>IF(AND(Sheet2!$K1288=$B$2,Sheet2!$L1288=1),Sheet2!$J1288+Sheet2!$M1288,IF(Sheet2!$K1288=$B$2,Sheet2!$M1288,0))</f>
        <v>0</v>
      </c>
    </row>
    <row r="1289" spans="14:15" x14ac:dyDescent="0.25">
      <c r="N1289">
        <f>IF(AND(Sheet2!$K1289=$B$1,Sheet2!$L1289=1),Sheet2!$I1289+Sheet2!$M1289,IF(Sheet2!$K1289=$B$1,Sheet2!$M1289,0))</f>
        <v>0</v>
      </c>
      <c r="O1289">
        <f>IF(AND(Sheet2!$K1289=$B$2,Sheet2!$L1289=1),Sheet2!$J1289+Sheet2!$M1289,IF(Sheet2!$K1289=$B$2,Sheet2!$M1289,0))</f>
        <v>0</v>
      </c>
    </row>
    <row r="1290" spans="14:15" x14ac:dyDescent="0.25">
      <c r="N1290">
        <f>IF(AND(Sheet2!$K1290=$B$1,Sheet2!$L1290=1),Sheet2!$I1290+Sheet2!$M1290,IF(Sheet2!$K1290=$B$1,Sheet2!$M1290,0))</f>
        <v>0</v>
      </c>
      <c r="O1290">
        <f>IF(AND(Sheet2!$K1290=$B$2,Sheet2!$L1290=1),Sheet2!$J1290+Sheet2!$M1290,IF(Sheet2!$K1290=$B$2,Sheet2!$M1290,0))</f>
        <v>0</v>
      </c>
    </row>
    <row r="1291" spans="14:15" x14ac:dyDescent="0.25">
      <c r="N1291">
        <f>IF(AND(Sheet2!$K1291=$B$1,Sheet2!$L1291=1),Sheet2!$I1291+Sheet2!$M1291,IF(Sheet2!$K1291=$B$1,Sheet2!$M1291,0))</f>
        <v>0</v>
      </c>
      <c r="O1291">
        <f>IF(AND(Sheet2!$K1291=$B$2,Sheet2!$L1291=1),Sheet2!$J1291+Sheet2!$M1291,IF(Sheet2!$K1291=$B$2,Sheet2!$M1291,0))</f>
        <v>0</v>
      </c>
    </row>
    <row r="1292" spans="14:15" x14ac:dyDescent="0.25">
      <c r="N1292">
        <f>IF(AND(Sheet2!$K1292=$B$1,Sheet2!$L1292=1),Sheet2!$I1292+Sheet2!$M1292,IF(Sheet2!$K1292=$B$1,Sheet2!$M1292,0))</f>
        <v>0</v>
      </c>
      <c r="O1292">
        <f>IF(AND(Sheet2!$K1292=$B$2,Sheet2!$L1292=1),Sheet2!$J1292+Sheet2!$M1292,IF(Sheet2!$K1292=$B$2,Sheet2!$M1292,0))</f>
        <v>0</v>
      </c>
    </row>
    <row r="1293" spans="14:15" x14ac:dyDescent="0.25">
      <c r="N1293">
        <f>IF(AND(Sheet2!$K1293=$B$1,Sheet2!$L1293=1),Sheet2!$I1293+Sheet2!$M1293,IF(Sheet2!$K1293=$B$1,Sheet2!$M1293,0))</f>
        <v>0</v>
      </c>
      <c r="O1293">
        <f>IF(AND(Sheet2!$K1293=$B$2,Sheet2!$L1293=1),Sheet2!$J1293+Sheet2!$M1293,IF(Sheet2!$K1293=$B$2,Sheet2!$M1293,0))</f>
        <v>0</v>
      </c>
    </row>
    <row r="1294" spans="14:15" x14ac:dyDescent="0.25">
      <c r="N1294">
        <f>IF(AND(Sheet2!$K1294=$B$1,Sheet2!$L1294=1),Sheet2!$I1294+Sheet2!$M1294,IF(Sheet2!$K1294=$B$1,Sheet2!$M1294,0))</f>
        <v>0</v>
      </c>
      <c r="O1294">
        <f>IF(AND(Sheet2!$K1294=$B$2,Sheet2!$L1294=1),Sheet2!$J1294+Sheet2!$M1294,IF(Sheet2!$K1294=$B$2,Sheet2!$M1294,0))</f>
        <v>0</v>
      </c>
    </row>
    <row r="1295" spans="14:15" x14ac:dyDescent="0.25">
      <c r="N1295">
        <f>IF(AND(Sheet2!$K1295=$B$1,Sheet2!$L1295=1),Sheet2!$I1295+Sheet2!$M1295,IF(Sheet2!$K1295=$B$1,Sheet2!$M1295,0))</f>
        <v>0</v>
      </c>
      <c r="O1295">
        <f>IF(AND(Sheet2!$K1295=$B$2,Sheet2!$L1295=1),Sheet2!$J1295+Sheet2!$M1295,IF(Sheet2!$K1295=$B$2,Sheet2!$M1295,0))</f>
        <v>0</v>
      </c>
    </row>
    <row r="1296" spans="14:15" x14ac:dyDescent="0.25">
      <c r="N1296">
        <f>IF(AND(Sheet2!$K1296=$B$1,Sheet2!$L1296=1),Sheet2!$I1296+Sheet2!$M1296,IF(Sheet2!$K1296=$B$1,Sheet2!$M1296,0))</f>
        <v>0</v>
      </c>
      <c r="O1296">
        <f>IF(AND(Sheet2!$K1296=$B$2,Sheet2!$L1296=1),Sheet2!$J1296+Sheet2!$M1296,IF(Sheet2!$K1296=$B$2,Sheet2!$M1296,0))</f>
        <v>0</v>
      </c>
    </row>
    <row r="1297" spans="14:15" x14ac:dyDescent="0.25">
      <c r="N1297">
        <f>IF(AND(Sheet2!$K1297=$B$1,Sheet2!$L1297=1),Sheet2!$I1297+Sheet2!$M1297,IF(Sheet2!$K1297=$B$1,Sheet2!$M1297,0))</f>
        <v>0</v>
      </c>
      <c r="O1297">
        <f>IF(AND(Sheet2!$K1297=$B$2,Sheet2!$L1297=1),Sheet2!$J1297+Sheet2!$M1297,IF(Sheet2!$K1297=$B$2,Sheet2!$M1297,0))</f>
        <v>0</v>
      </c>
    </row>
    <row r="1298" spans="14:15" x14ac:dyDescent="0.25">
      <c r="N1298">
        <f>IF(AND(Sheet2!$K1298=$B$1,Sheet2!$L1298=1),Sheet2!$I1298+Sheet2!$M1298,IF(Sheet2!$K1298=$B$1,Sheet2!$M1298,0))</f>
        <v>0</v>
      </c>
      <c r="O1298">
        <f>IF(AND(Sheet2!$K1298=$B$2,Sheet2!$L1298=1),Sheet2!$J1298+Sheet2!$M1298,IF(Sheet2!$K1298=$B$2,Sheet2!$M1298,0))</f>
        <v>0</v>
      </c>
    </row>
    <row r="1299" spans="14:15" x14ac:dyDescent="0.25">
      <c r="N1299">
        <f>IF(AND(Sheet2!$K1299=$B$1,Sheet2!$L1299=1),Sheet2!$I1299+Sheet2!$M1299,IF(Sheet2!$K1299=$B$1,Sheet2!$M1299,0))</f>
        <v>0</v>
      </c>
      <c r="O1299">
        <f>IF(AND(Sheet2!$K1299=$B$2,Sheet2!$L1299=1),Sheet2!$J1299+Sheet2!$M1299,IF(Sheet2!$K1299=$B$2,Sheet2!$M1299,0))</f>
        <v>0</v>
      </c>
    </row>
    <row r="1300" spans="14:15" x14ac:dyDescent="0.25">
      <c r="N1300">
        <f>IF(AND(Sheet2!$K1300=$B$1,Sheet2!$L1300=1),Sheet2!$I1300+Sheet2!$M1300,IF(Sheet2!$K1300=$B$1,Sheet2!$M1300,0))</f>
        <v>0</v>
      </c>
      <c r="O1300">
        <f>IF(AND(Sheet2!$K1300=$B$2,Sheet2!$L1300=1),Sheet2!$J1300+Sheet2!$M1300,IF(Sheet2!$K1300=$B$2,Sheet2!$M1300,0))</f>
        <v>0</v>
      </c>
    </row>
    <row r="1301" spans="14:15" x14ac:dyDescent="0.25">
      <c r="N1301">
        <f>IF(AND(Sheet2!$K1301=$B$1,Sheet2!$L1301=1),Sheet2!$I1301+Sheet2!$M1301,IF(Sheet2!$K1301=$B$1,Sheet2!$M1301,0))</f>
        <v>0</v>
      </c>
      <c r="O1301">
        <f>IF(AND(Sheet2!$K1301=$B$2,Sheet2!$L1301=1),Sheet2!$J1301+Sheet2!$M1301,IF(Sheet2!$K1301=$B$2,Sheet2!$M1301,0))</f>
        <v>0</v>
      </c>
    </row>
    <row r="1302" spans="14:15" x14ac:dyDescent="0.25">
      <c r="N1302">
        <f>IF(AND(Sheet2!$K1302=$B$1,Sheet2!$L1302=1),Sheet2!$I1302+Sheet2!$M1302,IF(Sheet2!$K1302=$B$1,Sheet2!$M1302,0))</f>
        <v>0</v>
      </c>
      <c r="O1302">
        <f>IF(AND(Sheet2!$K1302=$B$2,Sheet2!$L1302=1),Sheet2!$J1302+Sheet2!$M1302,IF(Sheet2!$K1302=$B$2,Sheet2!$M1302,0))</f>
        <v>0</v>
      </c>
    </row>
    <row r="1303" spans="14:15" x14ac:dyDescent="0.25">
      <c r="N1303">
        <f>IF(AND(Sheet2!$K1303=$B$1,Sheet2!$L1303=1),Sheet2!$I1303+Sheet2!$M1303,IF(Sheet2!$K1303=$B$1,Sheet2!$M1303,0))</f>
        <v>0</v>
      </c>
      <c r="O1303">
        <f>IF(AND(Sheet2!$K1303=$B$2,Sheet2!$L1303=1),Sheet2!$J1303+Sheet2!$M1303,IF(Sheet2!$K1303=$B$2,Sheet2!$M1303,0))</f>
        <v>0</v>
      </c>
    </row>
    <row r="1304" spans="14:15" x14ac:dyDescent="0.25">
      <c r="N1304">
        <f>IF(AND(Sheet2!$K1304=$B$1,Sheet2!$L1304=1),Sheet2!$I1304+Sheet2!$M1304,IF(Sheet2!$K1304=$B$1,Sheet2!$M1304,0))</f>
        <v>0</v>
      </c>
      <c r="O1304">
        <f>IF(AND(Sheet2!$K1304=$B$2,Sheet2!$L1304=1),Sheet2!$J1304+Sheet2!$M1304,IF(Sheet2!$K1304=$B$2,Sheet2!$M1304,0))</f>
        <v>0</v>
      </c>
    </row>
    <row r="1305" spans="14:15" x14ac:dyDescent="0.25">
      <c r="N1305">
        <f>IF(AND(Sheet2!$K1305=$B$1,Sheet2!$L1305=1),Sheet2!$I1305+Sheet2!$M1305,IF(Sheet2!$K1305=$B$1,Sheet2!$M1305,0))</f>
        <v>0</v>
      </c>
      <c r="O1305">
        <f>IF(AND(Sheet2!$K1305=$B$2,Sheet2!$L1305=1),Sheet2!$J1305+Sheet2!$M1305,IF(Sheet2!$K1305=$B$2,Sheet2!$M1305,0))</f>
        <v>0</v>
      </c>
    </row>
    <row r="1306" spans="14:15" x14ac:dyDescent="0.25">
      <c r="N1306">
        <f>IF(AND(Sheet2!$K1306=$B$1,Sheet2!$L1306=1),Sheet2!$I1306+Sheet2!$M1306,IF(Sheet2!$K1306=$B$1,Sheet2!$M1306,0))</f>
        <v>0</v>
      </c>
      <c r="O1306">
        <f>IF(AND(Sheet2!$K1306=$B$2,Sheet2!$L1306=1),Sheet2!$J1306+Sheet2!$M1306,IF(Sheet2!$K1306=$B$2,Sheet2!$M1306,0))</f>
        <v>0</v>
      </c>
    </row>
    <row r="1307" spans="14:15" x14ac:dyDescent="0.25">
      <c r="N1307">
        <f>IF(AND(Sheet2!$K1307=$B$1,Sheet2!$L1307=1),Sheet2!$I1307+Sheet2!$M1307,IF(Sheet2!$K1307=$B$1,Sheet2!$M1307,0))</f>
        <v>0</v>
      </c>
      <c r="O1307">
        <f>IF(AND(Sheet2!$K1307=$B$2,Sheet2!$L1307=1),Sheet2!$J1307+Sheet2!$M1307,IF(Sheet2!$K1307=$B$2,Sheet2!$M1307,0))</f>
        <v>0</v>
      </c>
    </row>
    <row r="1308" spans="14:15" x14ac:dyDescent="0.25">
      <c r="N1308">
        <f>IF(AND(Sheet2!$K1308=$B$1,Sheet2!$L1308=1),Sheet2!$I1308+Sheet2!$M1308,IF(Sheet2!$K1308=$B$1,Sheet2!$M1308,0))</f>
        <v>0</v>
      </c>
      <c r="O1308">
        <f>IF(AND(Sheet2!$K1308=$B$2,Sheet2!$L1308=1),Sheet2!$J1308+Sheet2!$M1308,IF(Sheet2!$K1308=$B$2,Sheet2!$M1308,0))</f>
        <v>0</v>
      </c>
    </row>
    <row r="1309" spans="14:15" x14ac:dyDescent="0.25">
      <c r="N1309">
        <f>IF(AND(Sheet2!$K1309=$B$1,Sheet2!$L1309=1),Sheet2!$I1309+Sheet2!$M1309,IF(Sheet2!$K1309=$B$1,Sheet2!$M1309,0))</f>
        <v>0</v>
      </c>
      <c r="O1309">
        <f>IF(AND(Sheet2!$K1309=$B$2,Sheet2!$L1309=1),Sheet2!$J1309+Sheet2!$M1309,IF(Sheet2!$K1309=$B$2,Sheet2!$M1309,0))</f>
        <v>0</v>
      </c>
    </row>
    <row r="1310" spans="14:15" x14ac:dyDescent="0.25">
      <c r="N1310">
        <f>IF(AND(Sheet2!$K1310=$B$1,Sheet2!$L1310=1),Sheet2!$I1310+Sheet2!$M1310,IF(Sheet2!$K1310=$B$1,Sheet2!$M1310,0))</f>
        <v>0</v>
      </c>
      <c r="O1310">
        <f>IF(AND(Sheet2!$K1310=$B$2,Sheet2!$L1310=1),Sheet2!$J1310+Sheet2!$M1310,IF(Sheet2!$K1310=$B$2,Sheet2!$M1310,0))</f>
        <v>0</v>
      </c>
    </row>
    <row r="1311" spans="14:15" x14ac:dyDescent="0.25">
      <c r="N1311">
        <f>IF(AND(Sheet2!$K1311=$B$1,Sheet2!$L1311=1),Sheet2!$I1311+Sheet2!$M1311,IF(Sheet2!$K1311=$B$1,Sheet2!$M1311,0))</f>
        <v>0</v>
      </c>
      <c r="O1311">
        <f>IF(AND(Sheet2!$K1311=$B$2,Sheet2!$L1311=1),Sheet2!$J1311+Sheet2!$M1311,IF(Sheet2!$K1311=$B$2,Sheet2!$M1311,0))</f>
        <v>0</v>
      </c>
    </row>
    <row r="1312" spans="14:15" x14ac:dyDescent="0.25">
      <c r="N1312">
        <f>IF(AND(Sheet2!$K1312=$B$1,Sheet2!$L1312=1),Sheet2!$I1312+Sheet2!$M1312,IF(Sheet2!$K1312=$B$1,Sheet2!$M1312,0))</f>
        <v>0</v>
      </c>
      <c r="O1312">
        <f>IF(AND(Sheet2!$K1312=$B$2,Sheet2!$L1312=1),Sheet2!$J1312+Sheet2!$M1312,IF(Sheet2!$K1312=$B$2,Sheet2!$M1312,0))</f>
        <v>0</v>
      </c>
    </row>
    <row r="1313" spans="14:15" x14ac:dyDescent="0.25">
      <c r="N1313">
        <f>IF(AND(Sheet2!$K1313=$B$1,Sheet2!$L1313=1),Sheet2!$I1313+Sheet2!$M1313,IF(Sheet2!$K1313=$B$1,Sheet2!$M1313,0))</f>
        <v>0</v>
      </c>
      <c r="O1313">
        <f>IF(AND(Sheet2!$K1313=$B$2,Sheet2!$L1313=1),Sheet2!$J1313+Sheet2!$M1313,IF(Sheet2!$K1313=$B$2,Sheet2!$M1313,0))</f>
        <v>0</v>
      </c>
    </row>
    <row r="1314" spans="14:15" x14ac:dyDescent="0.25">
      <c r="N1314">
        <f>IF(AND(Sheet2!$K1314=$B$1,Sheet2!$L1314=1),Sheet2!$I1314+Sheet2!$M1314,IF(Sheet2!$K1314=$B$1,Sheet2!$M1314,0))</f>
        <v>0</v>
      </c>
      <c r="O1314">
        <f>IF(AND(Sheet2!$K1314=$B$2,Sheet2!$L1314=1),Sheet2!$J1314+Sheet2!$M1314,IF(Sheet2!$K1314=$B$2,Sheet2!$M1314,0))</f>
        <v>0</v>
      </c>
    </row>
    <row r="1315" spans="14:15" x14ac:dyDescent="0.25">
      <c r="N1315">
        <f>IF(AND(Sheet2!$K1315=$B$1,Sheet2!$L1315=1),Sheet2!$I1315+Sheet2!$M1315,IF(Sheet2!$K1315=$B$1,Sheet2!$M1315,0))</f>
        <v>0</v>
      </c>
      <c r="O1315">
        <f>IF(AND(Sheet2!$K1315=$B$2,Sheet2!$L1315=1),Sheet2!$J1315+Sheet2!$M1315,IF(Sheet2!$K1315=$B$2,Sheet2!$M1315,0))</f>
        <v>0</v>
      </c>
    </row>
    <row r="1316" spans="14:15" x14ac:dyDescent="0.25">
      <c r="N1316">
        <f>IF(AND(Sheet2!$K1316=$B$1,Sheet2!$L1316=1),Sheet2!$I1316+Sheet2!$M1316,IF(Sheet2!$K1316=$B$1,Sheet2!$M1316,0))</f>
        <v>0</v>
      </c>
      <c r="O1316">
        <f>IF(AND(Sheet2!$K1316=$B$2,Sheet2!$L1316=1),Sheet2!$J1316+Sheet2!$M1316,IF(Sheet2!$K1316=$B$2,Sheet2!$M1316,0))</f>
        <v>0</v>
      </c>
    </row>
    <row r="1317" spans="14:15" x14ac:dyDescent="0.25">
      <c r="N1317">
        <f>IF(AND(Sheet2!$K1317=$B$1,Sheet2!$L1317=1),Sheet2!$I1317+Sheet2!$M1317,IF(Sheet2!$K1317=$B$1,Sheet2!$M1317,0))</f>
        <v>0</v>
      </c>
      <c r="O1317">
        <f>IF(AND(Sheet2!$K1317=$B$2,Sheet2!$L1317=1),Sheet2!$J1317+Sheet2!$M1317,IF(Sheet2!$K1317=$B$2,Sheet2!$M1317,0))</f>
        <v>0</v>
      </c>
    </row>
    <row r="1318" spans="14:15" x14ac:dyDescent="0.25">
      <c r="N1318">
        <f>IF(AND(Sheet2!$K1318=$B$1,Sheet2!$L1318=1),Sheet2!$I1318+Sheet2!$M1318,IF(Sheet2!$K1318=$B$1,Sheet2!$M1318,0))</f>
        <v>0</v>
      </c>
      <c r="O1318">
        <f>IF(AND(Sheet2!$K1318=$B$2,Sheet2!$L1318=1),Sheet2!$J1318+Sheet2!$M1318,IF(Sheet2!$K1318=$B$2,Sheet2!$M1318,0))</f>
        <v>0</v>
      </c>
    </row>
    <row r="1319" spans="14:15" x14ac:dyDescent="0.25">
      <c r="N1319">
        <f>IF(AND(Sheet2!$K1319=$B$1,Sheet2!$L1319=1),Sheet2!$I1319+Sheet2!$M1319,IF(Sheet2!$K1319=$B$1,Sheet2!$M1319,0))</f>
        <v>0</v>
      </c>
      <c r="O1319">
        <f>IF(AND(Sheet2!$K1319=$B$2,Sheet2!$L1319=1),Sheet2!$J1319+Sheet2!$M1319,IF(Sheet2!$K1319=$B$2,Sheet2!$M1319,0))</f>
        <v>0</v>
      </c>
    </row>
    <row r="1320" spans="14:15" x14ac:dyDescent="0.25">
      <c r="N1320">
        <f>IF(AND(Sheet2!$K1320=$B$1,Sheet2!$L1320=1),Sheet2!$I1320+Sheet2!$M1320,IF(Sheet2!$K1320=$B$1,Sheet2!$M1320,0))</f>
        <v>0</v>
      </c>
      <c r="O1320">
        <f>IF(AND(Sheet2!$K1320=$B$2,Sheet2!$L1320=1),Sheet2!$J1320+Sheet2!$M1320,IF(Sheet2!$K1320=$B$2,Sheet2!$M1320,0))</f>
        <v>0</v>
      </c>
    </row>
    <row r="1321" spans="14:15" x14ac:dyDescent="0.25">
      <c r="N1321">
        <f>IF(AND(Sheet2!$K1321=$B$1,Sheet2!$L1321=1),Sheet2!$I1321+Sheet2!$M1321,IF(Sheet2!$K1321=$B$1,Sheet2!$M1321,0))</f>
        <v>0</v>
      </c>
      <c r="O1321">
        <f>IF(AND(Sheet2!$K1321=$B$2,Sheet2!$L1321=1),Sheet2!$J1321+Sheet2!$M1321,IF(Sheet2!$K1321=$B$2,Sheet2!$M1321,0))</f>
        <v>0</v>
      </c>
    </row>
    <row r="1322" spans="14:15" x14ac:dyDescent="0.25">
      <c r="N1322">
        <f>IF(AND(Sheet2!$K1322=$B$1,Sheet2!$L1322=1),Sheet2!$I1322+Sheet2!$M1322,IF(Sheet2!$K1322=$B$1,Sheet2!$M1322,0))</f>
        <v>0</v>
      </c>
      <c r="O1322">
        <f>IF(AND(Sheet2!$K1322=$B$2,Sheet2!$L1322=1),Sheet2!$J1322+Sheet2!$M1322,IF(Sheet2!$K1322=$B$2,Sheet2!$M1322,0))</f>
        <v>0</v>
      </c>
    </row>
    <row r="1323" spans="14:15" x14ac:dyDescent="0.25">
      <c r="N1323">
        <f>IF(AND(Sheet2!$K1323=$B$1,Sheet2!$L1323=1),Sheet2!$I1323+Sheet2!$M1323,IF(Sheet2!$K1323=$B$1,Sheet2!$M1323,0))</f>
        <v>0</v>
      </c>
      <c r="O1323">
        <f>IF(AND(Sheet2!$K1323=$B$2,Sheet2!$L1323=1),Sheet2!$J1323+Sheet2!$M1323,IF(Sheet2!$K1323=$B$2,Sheet2!$M1323,0))</f>
        <v>0</v>
      </c>
    </row>
    <row r="1324" spans="14:15" x14ac:dyDescent="0.25">
      <c r="N1324">
        <f>IF(AND(Sheet2!$K1324=$B$1,Sheet2!$L1324=1),Sheet2!$I1324+Sheet2!$M1324,IF(Sheet2!$K1324=$B$1,Sheet2!$M1324,0))</f>
        <v>0</v>
      </c>
      <c r="O1324">
        <f>IF(AND(Sheet2!$K1324=$B$2,Sheet2!$L1324=1),Sheet2!$J1324+Sheet2!$M1324,IF(Sheet2!$K1324=$B$2,Sheet2!$M1324,0))</f>
        <v>0</v>
      </c>
    </row>
    <row r="1325" spans="14:15" x14ac:dyDescent="0.25">
      <c r="N1325">
        <f>IF(AND(Sheet2!$K1325=$B$1,Sheet2!$L1325=1),Sheet2!$I1325+Sheet2!$M1325,IF(Sheet2!$K1325=$B$1,Sheet2!$M1325,0))</f>
        <v>0</v>
      </c>
      <c r="O1325">
        <f>IF(AND(Sheet2!$K1325=$B$2,Sheet2!$L1325=1),Sheet2!$J1325+Sheet2!$M1325,IF(Sheet2!$K1325=$B$2,Sheet2!$M1325,0))</f>
        <v>0</v>
      </c>
    </row>
    <row r="1326" spans="14:15" x14ac:dyDescent="0.25">
      <c r="N1326">
        <f>IF(AND(Sheet2!$K1326=$B$1,Sheet2!$L1326=1),Sheet2!$I1326+Sheet2!$M1326,IF(Sheet2!$K1326=$B$1,Sheet2!$M1326,0))</f>
        <v>0</v>
      </c>
      <c r="O1326">
        <f>IF(AND(Sheet2!$K1326=$B$2,Sheet2!$L1326=1),Sheet2!$J1326+Sheet2!$M1326,IF(Sheet2!$K1326=$B$2,Sheet2!$M1326,0))</f>
        <v>0</v>
      </c>
    </row>
    <row r="1327" spans="14:15" x14ac:dyDescent="0.25">
      <c r="N1327">
        <f>IF(AND(Sheet2!$K1327=$B$1,Sheet2!$L1327=1),Sheet2!$I1327+Sheet2!$M1327,IF(Sheet2!$K1327=$B$1,Sheet2!$M1327,0))</f>
        <v>0</v>
      </c>
      <c r="O1327">
        <f>IF(AND(Sheet2!$K1327=$B$2,Sheet2!$L1327=1),Sheet2!$J1327+Sheet2!$M1327,IF(Sheet2!$K1327=$B$2,Sheet2!$M1327,0))</f>
        <v>0</v>
      </c>
    </row>
    <row r="1328" spans="14:15" x14ac:dyDescent="0.25">
      <c r="N1328">
        <f>IF(AND(Sheet2!$K1328=$B$1,Sheet2!$L1328=1),Sheet2!$I1328+Sheet2!$M1328,IF(Sheet2!$K1328=$B$1,Sheet2!$M1328,0))</f>
        <v>0</v>
      </c>
      <c r="O1328">
        <f>IF(AND(Sheet2!$K1328=$B$2,Sheet2!$L1328=1),Sheet2!$J1328+Sheet2!$M1328,IF(Sheet2!$K1328=$B$2,Sheet2!$M1328,0))</f>
        <v>0</v>
      </c>
    </row>
    <row r="1329" spans="14:15" x14ac:dyDescent="0.25">
      <c r="N1329">
        <f>IF(AND(Sheet2!$K1329=$B$1,Sheet2!$L1329=1),Sheet2!$I1329+Sheet2!$M1329,IF(Sheet2!$K1329=$B$1,Sheet2!$M1329,0))</f>
        <v>0</v>
      </c>
      <c r="O1329">
        <f>IF(AND(Sheet2!$K1329=$B$2,Sheet2!$L1329=1),Sheet2!$J1329+Sheet2!$M1329,IF(Sheet2!$K1329=$B$2,Sheet2!$M1329,0))</f>
        <v>0</v>
      </c>
    </row>
    <row r="1330" spans="14:15" x14ac:dyDescent="0.25">
      <c r="N1330">
        <f>IF(AND(Sheet2!$K1330=$B$1,Sheet2!$L1330=1),Sheet2!$I1330+Sheet2!$M1330,IF(Sheet2!$K1330=$B$1,Sheet2!$M1330,0))</f>
        <v>0</v>
      </c>
      <c r="O1330">
        <f>IF(AND(Sheet2!$K1330=$B$2,Sheet2!$L1330=1),Sheet2!$J1330+Sheet2!$M1330,IF(Sheet2!$K1330=$B$2,Sheet2!$M1330,0))</f>
        <v>0</v>
      </c>
    </row>
    <row r="1331" spans="14:15" x14ac:dyDescent="0.25">
      <c r="N1331">
        <f>IF(AND(Sheet2!$K1331=$B$1,Sheet2!$L1331=1),Sheet2!$I1331+Sheet2!$M1331,IF(Sheet2!$K1331=$B$1,Sheet2!$M1331,0))</f>
        <v>0</v>
      </c>
      <c r="O1331">
        <f>IF(AND(Sheet2!$K1331=$B$2,Sheet2!$L1331=1),Sheet2!$J1331+Sheet2!$M1331,IF(Sheet2!$K1331=$B$2,Sheet2!$M1331,0))</f>
        <v>0</v>
      </c>
    </row>
    <row r="1332" spans="14:15" x14ac:dyDescent="0.25">
      <c r="N1332">
        <f>IF(AND(Sheet2!$K1332=$B$1,Sheet2!$L1332=1),Sheet2!$I1332+Sheet2!$M1332,IF(Sheet2!$K1332=$B$1,Sheet2!$M1332,0))</f>
        <v>0</v>
      </c>
      <c r="O1332">
        <f>IF(AND(Sheet2!$K1332=$B$2,Sheet2!$L1332=1),Sheet2!$J1332+Sheet2!$M1332,IF(Sheet2!$K1332=$B$2,Sheet2!$M1332,0))</f>
        <v>0</v>
      </c>
    </row>
    <row r="1333" spans="14:15" x14ac:dyDescent="0.25">
      <c r="N1333">
        <f>IF(AND(Sheet2!$K1333=$B$1,Sheet2!$L1333=1),Sheet2!$I1333+Sheet2!$M1333,IF(Sheet2!$K1333=$B$1,Sheet2!$M1333,0))</f>
        <v>0</v>
      </c>
      <c r="O1333">
        <f>IF(AND(Sheet2!$K1333=$B$2,Sheet2!$L1333=1),Sheet2!$J1333+Sheet2!$M1333,IF(Sheet2!$K1333=$B$2,Sheet2!$M1333,0))</f>
        <v>0</v>
      </c>
    </row>
    <row r="1334" spans="14:15" x14ac:dyDescent="0.25">
      <c r="N1334">
        <f>IF(AND(Sheet2!$K1334=$B$1,Sheet2!$L1334=1),Sheet2!$I1334+Sheet2!$M1334,IF(Sheet2!$K1334=$B$1,Sheet2!$M1334,0))</f>
        <v>0</v>
      </c>
      <c r="O1334">
        <f>IF(AND(Sheet2!$K1334=$B$2,Sheet2!$L1334=1),Sheet2!$J1334+Sheet2!$M1334,IF(Sheet2!$K1334=$B$2,Sheet2!$M1334,0))</f>
        <v>0</v>
      </c>
    </row>
    <row r="1335" spans="14:15" x14ac:dyDescent="0.25">
      <c r="N1335">
        <f>IF(AND(Sheet2!$K1335=$B$1,Sheet2!$L1335=1),Sheet2!$I1335+Sheet2!$M1335,IF(Sheet2!$K1335=$B$1,Sheet2!$M1335,0))</f>
        <v>0</v>
      </c>
      <c r="O1335">
        <f>IF(AND(Sheet2!$K1335=$B$2,Sheet2!$L1335=1),Sheet2!$J1335+Sheet2!$M1335,IF(Sheet2!$K1335=$B$2,Sheet2!$M1335,0))</f>
        <v>0</v>
      </c>
    </row>
    <row r="1336" spans="14:15" x14ac:dyDescent="0.25">
      <c r="N1336">
        <f>IF(AND(Sheet2!$K1336=$B$1,Sheet2!$L1336=1),Sheet2!$I1336+Sheet2!$M1336,IF(Sheet2!$K1336=$B$1,Sheet2!$M1336,0))</f>
        <v>0</v>
      </c>
      <c r="O1336">
        <f>IF(AND(Sheet2!$K1336=$B$2,Sheet2!$L1336=1),Sheet2!$J1336+Sheet2!$M1336,IF(Sheet2!$K1336=$B$2,Sheet2!$M1336,0))</f>
        <v>0</v>
      </c>
    </row>
    <row r="1337" spans="14:15" x14ac:dyDescent="0.25">
      <c r="N1337">
        <f>IF(AND(Sheet2!$K1337=$B$1,Sheet2!$L1337=1),Sheet2!$I1337+Sheet2!$M1337,IF(Sheet2!$K1337=$B$1,Sheet2!$M1337,0))</f>
        <v>0</v>
      </c>
      <c r="O1337">
        <f>IF(AND(Sheet2!$K1337=$B$2,Sheet2!$L1337=1),Sheet2!$J1337+Sheet2!$M1337,IF(Sheet2!$K1337=$B$2,Sheet2!$M1337,0))</f>
        <v>0</v>
      </c>
    </row>
    <row r="1338" spans="14:15" x14ac:dyDescent="0.25">
      <c r="N1338">
        <f>IF(AND(Sheet2!$K1338=$B$1,Sheet2!$L1338=1),Sheet2!$I1338+Sheet2!$M1338,IF(Sheet2!$K1338=$B$1,Sheet2!$M1338,0))</f>
        <v>0</v>
      </c>
      <c r="O1338">
        <f>IF(AND(Sheet2!$K1338=$B$2,Sheet2!$L1338=1),Sheet2!$J1338+Sheet2!$M1338,IF(Sheet2!$K1338=$B$2,Sheet2!$M1338,0))</f>
        <v>0</v>
      </c>
    </row>
    <row r="1339" spans="14:15" x14ac:dyDescent="0.25">
      <c r="N1339">
        <f>IF(AND(Sheet2!$K1339=$B$1,Sheet2!$L1339=1),Sheet2!$I1339+Sheet2!$M1339,IF(Sheet2!$K1339=$B$1,Sheet2!$M1339,0))</f>
        <v>0</v>
      </c>
      <c r="O1339">
        <f>IF(AND(Sheet2!$K1339=$B$2,Sheet2!$L1339=1),Sheet2!$J1339+Sheet2!$M1339,IF(Sheet2!$K1339=$B$2,Sheet2!$M1339,0))</f>
        <v>0</v>
      </c>
    </row>
    <row r="1340" spans="14:15" x14ac:dyDescent="0.25">
      <c r="N1340">
        <f>IF(AND(Sheet2!$K1340=$B$1,Sheet2!$L1340=1),Sheet2!$I1340+Sheet2!$M1340,IF(Sheet2!$K1340=$B$1,Sheet2!$M1340,0))</f>
        <v>0</v>
      </c>
      <c r="O1340">
        <f>IF(AND(Sheet2!$K1340=$B$2,Sheet2!$L1340=1),Sheet2!$J1340+Sheet2!$M1340,IF(Sheet2!$K1340=$B$2,Sheet2!$M1340,0))</f>
        <v>0</v>
      </c>
    </row>
    <row r="1341" spans="14:15" x14ac:dyDescent="0.25">
      <c r="N1341">
        <f>IF(AND(Sheet2!$K1341=$B$1,Sheet2!$L1341=1),Sheet2!$I1341+Sheet2!$M1341,IF(Sheet2!$K1341=$B$1,Sheet2!$M1341,0))</f>
        <v>0</v>
      </c>
      <c r="O1341">
        <f>IF(AND(Sheet2!$K1341=$B$2,Sheet2!$L1341=1),Sheet2!$J1341+Sheet2!$M1341,IF(Sheet2!$K1341=$B$2,Sheet2!$M1341,0))</f>
        <v>0</v>
      </c>
    </row>
    <row r="1342" spans="14:15" x14ac:dyDescent="0.25">
      <c r="N1342">
        <f>IF(AND(Sheet2!$K1342=$B$1,Sheet2!$L1342=1),Sheet2!$I1342+Sheet2!$M1342,IF(Sheet2!$K1342=$B$1,Sheet2!$M1342,0))</f>
        <v>0</v>
      </c>
      <c r="O1342">
        <f>IF(AND(Sheet2!$K1342=$B$2,Sheet2!$L1342=1),Sheet2!$J1342+Sheet2!$M1342,IF(Sheet2!$K1342=$B$2,Sheet2!$M1342,0))</f>
        <v>0</v>
      </c>
    </row>
    <row r="1343" spans="14:15" x14ac:dyDescent="0.25">
      <c r="N1343">
        <f>IF(AND(Sheet2!$K1343=$B$1,Sheet2!$L1343=1),Sheet2!$I1343+Sheet2!$M1343,IF(Sheet2!$K1343=$B$1,Sheet2!$M1343,0))</f>
        <v>0</v>
      </c>
      <c r="O1343">
        <f>IF(AND(Sheet2!$K1343=$B$2,Sheet2!$L1343=1),Sheet2!$J1343+Sheet2!$M1343,IF(Sheet2!$K1343=$B$2,Sheet2!$M1343,0))</f>
        <v>0</v>
      </c>
    </row>
    <row r="1344" spans="14:15" x14ac:dyDescent="0.25">
      <c r="N1344">
        <f>IF(AND(Sheet2!$K1344=$B$1,Sheet2!$L1344=1),Sheet2!$I1344+Sheet2!$M1344,IF(Sheet2!$K1344=$B$1,Sheet2!$M1344,0))</f>
        <v>0</v>
      </c>
      <c r="O1344">
        <f>IF(AND(Sheet2!$K1344=$B$2,Sheet2!$L1344=1),Sheet2!$J1344+Sheet2!$M1344,IF(Sheet2!$K1344=$B$2,Sheet2!$M1344,0))</f>
        <v>0</v>
      </c>
    </row>
    <row r="1345" spans="14:15" x14ac:dyDescent="0.25">
      <c r="N1345">
        <f>IF(AND(Sheet2!$K1345=$B$1,Sheet2!$L1345=1),Sheet2!$I1345+Sheet2!$M1345,IF(Sheet2!$K1345=$B$1,Sheet2!$M1345,0))</f>
        <v>0</v>
      </c>
      <c r="O1345">
        <f>IF(AND(Sheet2!$K1345=$B$2,Sheet2!$L1345=1),Sheet2!$J1345+Sheet2!$M1345,IF(Sheet2!$K1345=$B$2,Sheet2!$M1345,0))</f>
        <v>0</v>
      </c>
    </row>
    <row r="1346" spans="14:15" x14ac:dyDescent="0.25">
      <c r="N1346">
        <f>IF(AND(Sheet2!$K1346=$B$1,Sheet2!$L1346=1),Sheet2!$I1346+Sheet2!$M1346,IF(Sheet2!$K1346=$B$1,Sheet2!$M1346,0))</f>
        <v>0</v>
      </c>
      <c r="O1346">
        <f>IF(AND(Sheet2!$K1346=$B$2,Sheet2!$L1346=1),Sheet2!$J1346+Sheet2!$M1346,IF(Sheet2!$K1346=$B$2,Sheet2!$M1346,0))</f>
        <v>0</v>
      </c>
    </row>
    <row r="1347" spans="14:15" x14ac:dyDescent="0.25">
      <c r="N1347">
        <f>IF(AND(Sheet2!$K1347=$B$1,Sheet2!$L1347=1),Sheet2!$I1347+Sheet2!$M1347,IF(Sheet2!$K1347=$B$1,Sheet2!$M1347,0))</f>
        <v>0</v>
      </c>
      <c r="O1347">
        <f>IF(AND(Sheet2!$K1347=$B$2,Sheet2!$L1347=1),Sheet2!$J1347+Sheet2!$M1347,IF(Sheet2!$K1347=$B$2,Sheet2!$M1347,0))</f>
        <v>0</v>
      </c>
    </row>
    <row r="1348" spans="14:15" x14ac:dyDescent="0.25">
      <c r="N1348">
        <f>IF(AND(Sheet2!$K1348=$B$1,Sheet2!$L1348=1),Sheet2!$I1348+Sheet2!$M1348,IF(Sheet2!$K1348=$B$1,Sheet2!$M1348,0))</f>
        <v>0</v>
      </c>
      <c r="O1348">
        <f>IF(AND(Sheet2!$K1348=$B$2,Sheet2!$L1348=1),Sheet2!$J1348+Sheet2!$M1348,IF(Sheet2!$K1348=$B$2,Sheet2!$M1348,0))</f>
        <v>0</v>
      </c>
    </row>
    <row r="1349" spans="14:15" x14ac:dyDescent="0.25">
      <c r="N1349">
        <f>IF(AND(Sheet2!$K1349=$B$1,Sheet2!$L1349=1),Sheet2!$I1349+Sheet2!$M1349,IF(Sheet2!$K1349=$B$1,Sheet2!$M1349,0))</f>
        <v>0</v>
      </c>
      <c r="O1349">
        <f>IF(AND(Sheet2!$K1349=$B$2,Sheet2!$L1349=1),Sheet2!$J1349+Sheet2!$M1349,IF(Sheet2!$K1349=$B$2,Sheet2!$M1349,0))</f>
        <v>0</v>
      </c>
    </row>
    <row r="1350" spans="14:15" x14ac:dyDescent="0.25">
      <c r="N1350">
        <f>IF(AND(Sheet2!$K1350=$B$1,Sheet2!$L1350=1),Sheet2!$I1350+Sheet2!$M1350,IF(Sheet2!$K1350=$B$1,Sheet2!$M1350,0))</f>
        <v>0</v>
      </c>
      <c r="O1350">
        <f>IF(AND(Sheet2!$K1350=$B$2,Sheet2!$L1350=1),Sheet2!$J1350+Sheet2!$M1350,IF(Sheet2!$K1350=$B$2,Sheet2!$M1350,0))</f>
        <v>0</v>
      </c>
    </row>
    <row r="1351" spans="14:15" x14ac:dyDescent="0.25">
      <c r="N1351">
        <f>IF(AND(Sheet2!$K1351=$B$1,Sheet2!$L1351=1),Sheet2!$I1351+Sheet2!$M1351,IF(Sheet2!$K1351=$B$1,Sheet2!$M1351,0))</f>
        <v>0</v>
      </c>
      <c r="O1351">
        <f>IF(AND(Sheet2!$K1351=$B$2,Sheet2!$L1351=1),Sheet2!$J1351+Sheet2!$M1351,IF(Sheet2!$K1351=$B$2,Sheet2!$M1351,0))</f>
        <v>0</v>
      </c>
    </row>
    <row r="1352" spans="14:15" x14ac:dyDescent="0.25">
      <c r="N1352">
        <f>IF(AND(Sheet2!$K1352=$B$1,Sheet2!$L1352=1),Sheet2!$I1352+Sheet2!$M1352,IF(Sheet2!$K1352=$B$1,Sheet2!$M1352,0))</f>
        <v>0</v>
      </c>
      <c r="O1352">
        <f>IF(AND(Sheet2!$K1352=$B$2,Sheet2!$L1352=1),Sheet2!$J1352+Sheet2!$M1352,IF(Sheet2!$K1352=$B$2,Sheet2!$M1352,0))</f>
        <v>0</v>
      </c>
    </row>
    <row r="1353" spans="14:15" x14ac:dyDescent="0.25">
      <c r="N1353">
        <f>IF(AND(Sheet2!$K1353=$B$1,Sheet2!$L1353=1),Sheet2!$I1353+Sheet2!$M1353,IF(Sheet2!$K1353=$B$1,Sheet2!$M1353,0))</f>
        <v>0</v>
      </c>
      <c r="O1353">
        <f>IF(AND(Sheet2!$K1353=$B$2,Sheet2!$L1353=1),Sheet2!$J1353+Sheet2!$M1353,IF(Sheet2!$K1353=$B$2,Sheet2!$M1353,0))</f>
        <v>0</v>
      </c>
    </row>
    <row r="1354" spans="14:15" x14ac:dyDescent="0.25">
      <c r="N1354">
        <f>IF(AND(Sheet2!$K1354=$B$1,Sheet2!$L1354=1),Sheet2!$I1354+Sheet2!$M1354,IF(Sheet2!$K1354=$B$1,Sheet2!$M1354,0))</f>
        <v>0</v>
      </c>
      <c r="O1354">
        <f>IF(AND(Sheet2!$K1354=$B$2,Sheet2!$L1354=1),Sheet2!$J1354+Sheet2!$M1354,IF(Sheet2!$K1354=$B$2,Sheet2!$M1354,0))</f>
        <v>0</v>
      </c>
    </row>
    <row r="1355" spans="14:15" x14ac:dyDescent="0.25">
      <c r="N1355">
        <f>IF(AND(Sheet2!$K1355=$B$1,Sheet2!$L1355=1),Sheet2!$I1355+Sheet2!$M1355,IF(Sheet2!$K1355=$B$1,Sheet2!$M1355,0))</f>
        <v>0</v>
      </c>
      <c r="O1355">
        <f>IF(AND(Sheet2!$K1355=$B$2,Sheet2!$L1355=1),Sheet2!$J1355+Sheet2!$M1355,IF(Sheet2!$K1355=$B$2,Sheet2!$M1355,0))</f>
        <v>0</v>
      </c>
    </row>
    <row r="1356" spans="14:15" x14ac:dyDescent="0.25">
      <c r="N1356">
        <f>IF(AND(Sheet2!$K1356=$B$1,Sheet2!$L1356=1),Sheet2!$I1356+Sheet2!$M1356,IF(Sheet2!$K1356=$B$1,Sheet2!$M1356,0))</f>
        <v>0</v>
      </c>
      <c r="O1356">
        <f>IF(AND(Sheet2!$K1356=$B$2,Sheet2!$L1356=1),Sheet2!$J1356+Sheet2!$M1356,IF(Sheet2!$K1356=$B$2,Sheet2!$M1356,0))</f>
        <v>0</v>
      </c>
    </row>
    <row r="1357" spans="14:15" x14ac:dyDescent="0.25">
      <c r="N1357">
        <f>IF(AND(Sheet2!$K1357=$B$1,Sheet2!$L1357=1),Sheet2!$I1357+Sheet2!$M1357,IF(Sheet2!$K1357=$B$1,Sheet2!$M1357,0))</f>
        <v>0</v>
      </c>
      <c r="O1357">
        <f>IF(AND(Sheet2!$K1357=$B$2,Sheet2!$L1357=1),Sheet2!$J1357+Sheet2!$M1357,IF(Sheet2!$K1357=$B$2,Sheet2!$M1357,0))</f>
        <v>0</v>
      </c>
    </row>
    <row r="1358" spans="14:15" x14ac:dyDescent="0.25">
      <c r="N1358">
        <f>IF(AND(Sheet2!$K1358=$B$1,Sheet2!$L1358=1),Sheet2!$I1358+Sheet2!$M1358,IF(Sheet2!$K1358=$B$1,Sheet2!$M1358,0))</f>
        <v>0</v>
      </c>
      <c r="O1358">
        <f>IF(AND(Sheet2!$K1358=$B$2,Sheet2!$L1358=1),Sheet2!$J1358+Sheet2!$M1358,IF(Sheet2!$K1358=$B$2,Sheet2!$M1358,0))</f>
        <v>0</v>
      </c>
    </row>
    <row r="1359" spans="14:15" x14ac:dyDescent="0.25">
      <c r="N1359">
        <f>IF(AND(Sheet2!$K1359=$B$1,Sheet2!$L1359=1),Sheet2!$I1359+Sheet2!$M1359,IF(Sheet2!$K1359=$B$1,Sheet2!$M1359,0))</f>
        <v>0</v>
      </c>
      <c r="O1359">
        <f>IF(AND(Sheet2!$K1359=$B$2,Sheet2!$L1359=1),Sheet2!$J1359+Sheet2!$M1359,IF(Sheet2!$K1359=$B$2,Sheet2!$M1359,0))</f>
        <v>0</v>
      </c>
    </row>
    <row r="1360" spans="14:15" x14ac:dyDescent="0.25">
      <c r="N1360">
        <f>IF(AND(Sheet2!$K1360=$B$1,Sheet2!$L1360=1),Sheet2!$I1360+Sheet2!$M1360,IF(Sheet2!$K1360=$B$1,Sheet2!$M1360,0))</f>
        <v>0</v>
      </c>
      <c r="O1360">
        <f>IF(AND(Sheet2!$K1360=$B$2,Sheet2!$L1360=1),Sheet2!$J1360+Sheet2!$M1360,IF(Sheet2!$K1360=$B$2,Sheet2!$M1360,0))</f>
        <v>0</v>
      </c>
    </row>
    <row r="1361" spans="14:15" x14ac:dyDescent="0.25">
      <c r="N1361">
        <f>IF(AND(Sheet2!$K1361=$B$1,Sheet2!$L1361=1),Sheet2!$I1361+Sheet2!$M1361,IF(Sheet2!$K1361=$B$1,Sheet2!$M1361,0))</f>
        <v>0</v>
      </c>
      <c r="O1361">
        <f>IF(AND(Sheet2!$K1361=$B$2,Sheet2!$L1361=1),Sheet2!$J1361+Sheet2!$M1361,IF(Sheet2!$K1361=$B$2,Sheet2!$M1361,0))</f>
        <v>0</v>
      </c>
    </row>
    <row r="1362" spans="14:15" x14ac:dyDescent="0.25">
      <c r="N1362">
        <f>IF(AND(Sheet2!$K1362=$B$1,Sheet2!$L1362=1),Sheet2!$I1362+Sheet2!$M1362,IF(Sheet2!$K1362=$B$1,Sheet2!$M1362,0))</f>
        <v>0</v>
      </c>
      <c r="O1362">
        <f>IF(AND(Sheet2!$K1362=$B$2,Sheet2!$L1362=1),Sheet2!$J1362+Sheet2!$M1362,IF(Sheet2!$K1362=$B$2,Sheet2!$M1362,0))</f>
        <v>0</v>
      </c>
    </row>
    <row r="1363" spans="14:15" x14ac:dyDescent="0.25">
      <c r="N1363">
        <f>IF(AND(Sheet2!$K1363=$B$1,Sheet2!$L1363=1),Sheet2!$I1363+Sheet2!$M1363,IF(Sheet2!$K1363=$B$1,Sheet2!$M1363,0))</f>
        <v>0</v>
      </c>
      <c r="O1363">
        <f>IF(AND(Sheet2!$K1363=$B$2,Sheet2!$L1363=1),Sheet2!$J1363+Sheet2!$M1363,IF(Sheet2!$K1363=$B$2,Sheet2!$M1363,0))</f>
        <v>0</v>
      </c>
    </row>
    <row r="1364" spans="14:15" x14ac:dyDescent="0.25">
      <c r="N1364">
        <f>IF(AND(Sheet2!$K1364=$B$1,Sheet2!$L1364=1),Sheet2!$I1364+Sheet2!$M1364,IF(Sheet2!$K1364=$B$1,Sheet2!$M1364,0))</f>
        <v>0</v>
      </c>
      <c r="O1364">
        <f>IF(AND(Sheet2!$K1364=$B$2,Sheet2!$L1364=1),Sheet2!$J1364+Sheet2!$M1364,IF(Sheet2!$K1364=$B$2,Sheet2!$M1364,0))</f>
        <v>0</v>
      </c>
    </row>
    <row r="1365" spans="14:15" x14ac:dyDescent="0.25">
      <c r="N1365">
        <f>IF(AND(Sheet2!$K1365=$B$1,Sheet2!$L1365=1),Sheet2!$I1365+Sheet2!$M1365,IF(Sheet2!$K1365=$B$1,Sheet2!$M1365,0))</f>
        <v>0</v>
      </c>
      <c r="O1365">
        <f>IF(AND(Sheet2!$K1365=$B$2,Sheet2!$L1365=1),Sheet2!$J1365+Sheet2!$M1365,IF(Sheet2!$K1365=$B$2,Sheet2!$M1365,0))</f>
        <v>0</v>
      </c>
    </row>
    <row r="1366" spans="14:15" x14ac:dyDescent="0.25">
      <c r="N1366">
        <f>IF(AND(Sheet2!$K1366=$B$1,Sheet2!$L1366=1),Sheet2!$I1366+Sheet2!$M1366,IF(Sheet2!$K1366=$B$1,Sheet2!$M1366,0))</f>
        <v>0</v>
      </c>
      <c r="O1366">
        <f>IF(AND(Sheet2!$K1366=$B$2,Sheet2!$L1366=1),Sheet2!$J1366+Sheet2!$M1366,IF(Sheet2!$K1366=$B$2,Sheet2!$M1366,0))</f>
        <v>0</v>
      </c>
    </row>
    <row r="1367" spans="14:15" x14ac:dyDescent="0.25">
      <c r="N1367">
        <f>IF(AND(Sheet2!$K1367=$B$1,Sheet2!$L1367=1),Sheet2!$I1367+Sheet2!$M1367,IF(Sheet2!$K1367=$B$1,Sheet2!$M1367,0))</f>
        <v>0</v>
      </c>
      <c r="O1367">
        <f>IF(AND(Sheet2!$K1367=$B$2,Sheet2!$L1367=1),Sheet2!$J1367+Sheet2!$M1367,IF(Sheet2!$K1367=$B$2,Sheet2!$M1367,0))</f>
        <v>0</v>
      </c>
    </row>
    <row r="1368" spans="14:15" x14ac:dyDescent="0.25">
      <c r="N1368">
        <f>IF(AND(Sheet2!$K1368=$B$1,Sheet2!$L1368=1),Sheet2!$I1368+Sheet2!$M1368,IF(Sheet2!$K1368=$B$1,Sheet2!$M1368,0))</f>
        <v>0</v>
      </c>
      <c r="O1368">
        <f>IF(AND(Sheet2!$K1368=$B$2,Sheet2!$L1368=1),Sheet2!$J1368+Sheet2!$M1368,IF(Sheet2!$K1368=$B$2,Sheet2!$M1368,0))</f>
        <v>0</v>
      </c>
    </row>
    <row r="1369" spans="14:15" x14ac:dyDescent="0.25">
      <c r="N1369">
        <f>IF(AND(Sheet2!$K1369=$B$1,Sheet2!$L1369=1),Sheet2!$I1369+Sheet2!$M1369,IF(Sheet2!$K1369=$B$1,Sheet2!$M1369,0))</f>
        <v>0</v>
      </c>
      <c r="O1369">
        <f>IF(AND(Sheet2!$K1369=$B$2,Sheet2!$L1369=1),Sheet2!$J1369+Sheet2!$M1369,IF(Sheet2!$K1369=$B$2,Sheet2!$M1369,0))</f>
        <v>0</v>
      </c>
    </row>
    <row r="1370" spans="14:15" x14ac:dyDescent="0.25">
      <c r="N1370">
        <f>IF(AND(Sheet2!$K1370=$B$1,Sheet2!$L1370=1),Sheet2!$I1370+Sheet2!$M1370,IF(Sheet2!$K1370=$B$1,Sheet2!$M1370,0))</f>
        <v>0</v>
      </c>
      <c r="O1370">
        <f>IF(AND(Sheet2!$K1370=$B$2,Sheet2!$L1370=1),Sheet2!$J1370+Sheet2!$M1370,IF(Sheet2!$K1370=$B$2,Sheet2!$M1370,0))</f>
        <v>0</v>
      </c>
    </row>
    <row r="1371" spans="14:15" x14ac:dyDescent="0.25">
      <c r="N1371">
        <f>IF(AND(Sheet2!$K1371=$B$1,Sheet2!$L1371=1),Sheet2!$I1371+Sheet2!$M1371,IF(Sheet2!$K1371=$B$1,Sheet2!$M1371,0))</f>
        <v>0</v>
      </c>
      <c r="O1371">
        <f>IF(AND(Sheet2!$K1371=$B$2,Sheet2!$L1371=1),Sheet2!$J1371+Sheet2!$M1371,IF(Sheet2!$K1371=$B$2,Sheet2!$M1371,0))</f>
        <v>0</v>
      </c>
    </row>
    <row r="1372" spans="14:15" x14ac:dyDescent="0.25">
      <c r="N1372">
        <f>IF(AND(Sheet2!$K1372=$B$1,Sheet2!$L1372=1),Sheet2!$I1372+Sheet2!$M1372,IF(Sheet2!$K1372=$B$1,Sheet2!$M1372,0))</f>
        <v>0</v>
      </c>
      <c r="O1372">
        <f>IF(AND(Sheet2!$K1372=$B$2,Sheet2!$L1372=1),Sheet2!$J1372+Sheet2!$M1372,IF(Sheet2!$K1372=$B$2,Sheet2!$M1372,0))</f>
        <v>0</v>
      </c>
    </row>
    <row r="1373" spans="14:15" x14ac:dyDescent="0.25">
      <c r="N1373">
        <f>IF(AND(Sheet2!$K1373=$B$1,Sheet2!$L1373=1),Sheet2!$I1373+Sheet2!$M1373,IF(Sheet2!$K1373=$B$1,Sheet2!$M1373,0))</f>
        <v>0</v>
      </c>
      <c r="O1373">
        <f>IF(AND(Sheet2!$K1373=$B$2,Sheet2!$L1373=1),Sheet2!$J1373+Sheet2!$M1373,IF(Sheet2!$K1373=$B$2,Sheet2!$M1373,0))</f>
        <v>0</v>
      </c>
    </row>
    <row r="1374" spans="14:15" x14ac:dyDescent="0.25">
      <c r="N1374">
        <f>IF(AND(Sheet2!$K1374=$B$1,Sheet2!$L1374=1),Sheet2!$I1374+Sheet2!$M1374,IF(Sheet2!$K1374=$B$1,Sheet2!$M1374,0))</f>
        <v>0</v>
      </c>
      <c r="O1374">
        <f>IF(AND(Sheet2!$K1374=$B$2,Sheet2!$L1374=1),Sheet2!$J1374+Sheet2!$M1374,IF(Sheet2!$K1374=$B$2,Sheet2!$M1374,0))</f>
        <v>0</v>
      </c>
    </row>
    <row r="1375" spans="14:15" x14ac:dyDescent="0.25">
      <c r="N1375">
        <f>IF(AND(Sheet2!$K1375=$B$1,Sheet2!$L1375=1),Sheet2!$I1375+Sheet2!$M1375,IF(Sheet2!$K1375=$B$1,Sheet2!$M1375,0))</f>
        <v>0</v>
      </c>
      <c r="O1375">
        <f>IF(AND(Sheet2!$K1375=$B$2,Sheet2!$L1375=1),Sheet2!$J1375+Sheet2!$M1375,IF(Sheet2!$K1375=$B$2,Sheet2!$M1375,0))</f>
        <v>0</v>
      </c>
    </row>
    <row r="1376" spans="14:15" x14ac:dyDescent="0.25">
      <c r="N1376">
        <f>IF(AND(Sheet2!$K1376=$B$1,Sheet2!$L1376=1),Sheet2!$I1376+Sheet2!$M1376,IF(Sheet2!$K1376=$B$1,Sheet2!$M1376,0))</f>
        <v>0</v>
      </c>
      <c r="O1376">
        <f>IF(AND(Sheet2!$K1376=$B$2,Sheet2!$L1376=1),Sheet2!$J1376+Sheet2!$M1376,IF(Sheet2!$K1376=$B$2,Sheet2!$M1376,0))</f>
        <v>0</v>
      </c>
    </row>
    <row r="1377" spans="14:15" x14ac:dyDescent="0.25">
      <c r="N1377">
        <f>IF(AND(Sheet2!$K1377=$B$1,Sheet2!$L1377=1),Sheet2!$I1377+Sheet2!$M1377,IF(Sheet2!$K1377=$B$1,Sheet2!$M1377,0))</f>
        <v>0</v>
      </c>
      <c r="O1377">
        <f>IF(AND(Sheet2!$K1377=$B$2,Sheet2!$L1377=1),Sheet2!$J1377+Sheet2!$M1377,IF(Sheet2!$K1377=$B$2,Sheet2!$M1377,0))</f>
        <v>0</v>
      </c>
    </row>
    <row r="1378" spans="14:15" x14ac:dyDescent="0.25">
      <c r="N1378">
        <f>IF(AND(Sheet2!$K1378=$B$1,Sheet2!$L1378=1),Sheet2!$I1378+Sheet2!$M1378,IF(Sheet2!$K1378=$B$1,Sheet2!$M1378,0))</f>
        <v>0</v>
      </c>
      <c r="O1378">
        <f>IF(AND(Sheet2!$K1378=$B$2,Sheet2!$L1378=1),Sheet2!$J1378+Sheet2!$M1378,IF(Sheet2!$K1378=$B$2,Sheet2!$M1378,0))</f>
        <v>0</v>
      </c>
    </row>
    <row r="1379" spans="14:15" x14ac:dyDescent="0.25">
      <c r="N1379">
        <f>IF(AND(Sheet2!$K1379=$B$1,Sheet2!$L1379=1),Sheet2!$I1379+Sheet2!$M1379,IF(Sheet2!$K1379=$B$1,Sheet2!$M1379,0))</f>
        <v>0</v>
      </c>
      <c r="O1379">
        <f>IF(AND(Sheet2!$K1379=$B$2,Sheet2!$L1379=1),Sheet2!$J1379+Sheet2!$M1379,IF(Sheet2!$K1379=$B$2,Sheet2!$M1379,0))</f>
        <v>0</v>
      </c>
    </row>
    <row r="1380" spans="14:15" x14ac:dyDescent="0.25">
      <c r="N1380">
        <f>IF(AND(Sheet2!$K1380=$B$1,Sheet2!$L1380=1),Sheet2!$I1380+Sheet2!$M1380,IF(Sheet2!$K1380=$B$1,Sheet2!$M1380,0))</f>
        <v>0</v>
      </c>
      <c r="O1380">
        <f>IF(AND(Sheet2!$K1380=$B$2,Sheet2!$L1380=1),Sheet2!$J1380+Sheet2!$M1380,IF(Sheet2!$K1380=$B$2,Sheet2!$M1380,0))</f>
        <v>0</v>
      </c>
    </row>
    <row r="1381" spans="14:15" x14ac:dyDescent="0.25">
      <c r="N1381">
        <f>IF(AND(Sheet2!$K1381=$B$1,Sheet2!$L1381=1),Sheet2!$I1381+Sheet2!$M1381,IF(Sheet2!$K1381=$B$1,Sheet2!$M1381,0))</f>
        <v>0</v>
      </c>
      <c r="O1381">
        <f>IF(AND(Sheet2!$K1381=$B$2,Sheet2!$L1381=1),Sheet2!$J1381+Sheet2!$M1381,IF(Sheet2!$K1381=$B$2,Sheet2!$M1381,0))</f>
        <v>0</v>
      </c>
    </row>
    <row r="1382" spans="14:15" x14ac:dyDescent="0.25">
      <c r="N1382">
        <f>IF(AND(Sheet2!$K1382=$B$1,Sheet2!$L1382=1),Sheet2!$I1382+Sheet2!$M1382,IF(Sheet2!$K1382=$B$1,Sheet2!$M1382,0))</f>
        <v>0</v>
      </c>
      <c r="O1382">
        <f>IF(AND(Sheet2!$K1382=$B$2,Sheet2!$L1382=1),Sheet2!$J1382+Sheet2!$M1382,IF(Sheet2!$K1382=$B$2,Sheet2!$M1382,0))</f>
        <v>0</v>
      </c>
    </row>
    <row r="1383" spans="14:15" x14ac:dyDescent="0.25">
      <c r="N1383">
        <f>IF(AND(Sheet2!$K1383=$B$1,Sheet2!$L1383=1),Sheet2!$I1383+Sheet2!$M1383,IF(Sheet2!$K1383=$B$1,Sheet2!$M1383,0))</f>
        <v>0</v>
      </c>
      <c r="O1383">
        <f>IF(AND(Sheet2!$K1383=$B$2,Sheet2!$L1383=1),Sheet2!$J1383+Sheet2!$M1383,IF(Sheet2!$K1383=$B$2,Sheet2!$M1383,0))</f>
        <v>0</v>
      </c>
    </row>
    <row r="1384" spans="14:15" x14ac:dyDescent="0.25">
      <c r="N1384">
        <f>IF(AND(Sheet2!$K1384=$B$1,Sheet2!$L1384=1),Sheet2!$I1384+Sheet2!$M1384,IF(Sheet2!$K1384=$B$1,Sheet2!$M1384,0))</f>
        <v>0</v>
      </c>
      <c r="O1384">
        <f>IF(AND(Sheet2!$K1384=$B$2,Sheet2!$L1384=1),Sheet2!$J1384+Sheet2!$M1384,IF(Sheet2!$K1384=$B$2,Sheet2!$M1384,0))</f>
        <v>0</v>
      </c>
    </row>
    <row r="1385" spans="14:15" x14ac:dyDescent="0.25">
      <c r="N1385">
        <f>IF(AND(Sheet2!$K1385=$B$1,Sheet2!$L1385=1),Sheet2!$I1385+Sheet2!$M1385,IF(Sheet2!$K1385=$B$1,Sheet2!$M1385,0))</f>
        <v>0</v>
      </c>
      <c r="O1385">
        <f>IF(AND(Sheet2!$K1385=$B$2,Sheet2!$L1385=1),Sheet2!$J1385+Sheet2!$M1385,IF(Sheet2!$K1385=$B$2,Sheet2!$M1385,0))</f>
        <v>0</v>
      </c>
    </row>
    <row r="1386" spans="14:15" x14ac:dyDescent="0.25">
      <c r="N1386">
        <f>IF(AND(Sheet2!$K1386=$B$1,Sheet2!$L1386=1),Sheet2!$I1386+Sheet2!$M1386,IF(Sheet2!$K1386=$B$1,Sheet2!$M1386,0))</f>
        <v>0</v>
      </c>
      <c r="O1386">
        <f>IF(AND(Sheet2!$K1386=$B$2,Sheet2!$L1386=1),Sheet2!$J1386+Sheet2!$M1386,IF(Sheet2!$K1386=$B$2,Sheet2!$M1386,0))</f>
        <v>0</v>
      </c>
    </row>
    <row r="1387" spans="14:15" x14ac:dyDescent="0.25">
      <c r="N1387">
        <f>IF(AND(Sheet2!$K1387=$B$1,Sheet2!$L1387=1),Sheet2!$I1387+Sheet2!$M1387,IF(Sheet2!$K1387=$B$1,Sheet2!$M1387,0))</f>
        <v>0</v>
      </c>
      <c r="O1387">
        <f>IF(AND(Sheet2!$K1387=$B$2,Sheet2!$L1387=1),Sheet2!$J1387+Sheet2!$M1387,IF(Sheet2!$K1387=$B$2,Sheet2!$M1387,0))</f>
        <v>0</v>
      </c>
    </row>
    <row r="1388" spans="14:15" x14ac:dyDescent="0.25">
      <c r="N1388">
        <f>IF(AND(Sheet2!$K1388=$B$1,Sheet2!$L1388=1),Sheet2!$I1388+Sheet2!$M1388,IF(Sheet2!$K1388=$B$1,Sheet2!$M1388,0))</f>
        <v>0</v>
      </c>
      <c r="O1388">
        <f>IF(AND(Sheet2!$K1388=$B$2,Sheet2!$L1388=1),Sheet2!$J1388+Sheet2!$M1388,IF(Sheet2!$K1388=$B$2,Sheet2!$M1388,0))</f>
        <v>0</v>
      </c>
    </row>
    <row r="1389" spans="14:15" x14ac:dyDescent="0.25">
      <c r="N1389">
        <f>IF(AND(Sheet2!$K1389=$B$1,Sheet2!$L1389=1),Sheet2!$I1389+Sheet2!$M1389,IF(Sheet2!$K1389=$B$1,Sheet2!$M1389,0))</f>
        <v>0</v>
      </c>
      <c r="O1389">
        <f>IF(AND(Sheet2!$K1389=$B$2,Sheet2!$L1389=1),Sheet2!$J1389+Sheet2!$M1389,IF(Sheet2!$K1389=$B$2,Sheet2!$M1389,0))</f>
        <v>0</v>
      </c>
    </row>
    <row r="1390" spans="14:15" x14ac:dyDescent="0.25">
      <c r="N1390">
        <f>IF(AND(Sheet2!$K1390=$B$1,Sheet2!$L1390=1),Sheet2!$I1390+Sheet2!$M1390,IF(Sheet2!$K1390=$B$1,Sheet2!$M1390,0))</f>
        <v>0</v>
      </c>
      <c r="O1390">
        <f>IF(AND(Sheet2!$K1390=$B$2,Sheet2!$L1390=1),Sheet2!$J1390+Sheet2!$M1390,IF(Sheet2!$K1390=$B$2,Sheet2!$M1390,0))</f>
        <v>0</v>
      </c>
    </row>
    <row r="1391" spans="14:15" x14ac:dyDescent="0.25">
      <c r="N1391">
        <f>IF(AND(Sheet2!$K1391=$B$1,Sheet2!$L1391=1),Sheet2!$I1391+Sheet2!$M1391,IF(Sheet2!$K1391=$B$1,Sheet2!$M1391,0))</f>
        <v>0</v>
      </c>
      <c r="O1391">
        <f>IF(AND(Sheet2!$K1391=$B$2,Sheet2!$L1391=1),Sheet2!$J1391+Sheet2!$M1391,IF(Sheet2!$K1391=$B$2,Sheet2!$M1391,0))</f>
        <v>0</v>
      </c>
    </row>
    <row r="1392" spans="14:15" x14ac:dyDescent="0.25">
      <c r="N1392">
        <f>IF(AND(Sheet2!$K1392=$B$1,Sheet2!$L1392=1),Sheet2!$I1392+Sheet2!$M1392,IF(Sheet2!$K1392=$B$1,Sheet2!$M1392,0))</f>
        <v>0</v>
      </c>
      <c r="O1392">
        <f>IF(AND(Sheet2!$K1392=$B$2,Sheet2!$L1392=1),Sheet2!$J1392+Sheet2!$M1392,IF(Sheet2!$K1392=$B$2,Sheet2!$M1392,0))</f>
        <v>0</v>
      </c>
    </row>
    <row r="1393" spans="14:15" x14ac:dyDescent="0.25">
      <c r="N1393">
        <f>IF(AND(Sheet2!$K1393=$B$1,Sheet2!$L1393=1),Sheet2!$I1393+Sheet2!$M1393,IF(Sheet2!$K1393=$B$1,Sheet2!$M1393,0))</f>
        <v>0</v>
      </c>
      <c r="O1393">
        <f>IF(AND(Sheet2!$K1393=$B$2,Sheet2!$L1393=1),Sheet2!$J1393+Sheet2!$M1393,IF(Sheet2!$K1393=$B$2,Sheet2!$M1393,0))</f>
        <v>0</v>
      </c>
    </row>
    <row r="1394" spans="14:15" x14ac:dyDescent="0.25">
      <c r="N1394">
        <f>IF(AND(Sheet2!$K1394=$B$1,Sheet2!$L1394=1),Sheet2!$I1394+Sheet2!$M1394,IF(Sheet2!$K1394=$B$1,Sheet2!$M1394,0))</f>
        <v>0</v>
      </c>
      <c r="O1394">
        <f>IF(AND(Sheet2!$K1394=$B$2,Sheet2!$L1394=1),Sheet2!$J1394+Sheet2!$M1394,IF(Sheet2!$K1394=$B$2,Sheet2!$M1394,0))</f>
        <v>0</v>
      </c>
    </row>
    <row r="1395" spans="14:15" x14ac:dyDescent="0.25">
      <c r="N1395">
        <f>IF(AND(Sheet2!$K1395=$B$1,Sheet2!$L1395=1),Sheet2!$I1395+Sheet2!$M1395,IF(Sheet2!$K1395=$B$1,Sheet2!$M1395,0))</f>
        <v>0</v>
      </c>
      <c r="O1395">
        <f>IF(AND(Sheet2!$K1395=$B$2,Sheet2!$L1395=1),Sheet2!$J1395+Sheet2!$M1395,IF(Sheet2!$K1395=$B$2,Sheet2!$M1395,0))</f>
        <v>0</v>
      </c>
    </row>
    <row r="1396" spans="14:15" x14ac:dyDescent="0.25">
      <c r="N1396">
        <f>IF(AND(Sheet2!$K1396=$B$1,Sheet2!$L1396=1),Sheet2!$I1396+Sheet2!$M1396,IF(Sheet2!$K1396=$B$1,Sheet2!$M1396,0))</f>
        <v>0</v>
      </c>
      <c r="O1396">
        <f>IF(AND(Sheet2!$K1396=$B$2,Sheet2!$L1396=1),Sheet2!$J1396+Sheet2!$M1396,IF(Sheet2!$K1396=$B$2,Sheet2!$M1396,0))</f>
        <v>0</v>
      </c>
    </row>
    <row r="1397" spans="14:15" x14ac:dyDescent="0.25">
      <c r="N1397">
        <f>IF(AND(Sheet2!$K1397=$B$1,Sheet2!$L1397=1),Sheet2!$I1397+Sheet2!$M1397,IF(Sheet2!$K1397=$B$1,Sheet2!$M1397,0))</f>
        <v>0</v>
      </c>
      <c r="O1397">
        <f>IF(AND(Sheet2!$K1397=$B$2,Sheet2!$L1397=1),Sheet2!$J1397+Sheet2!$M1397,IF(Sheet2!$K1397=$B$2,Sheet2!$M1397,0))</f>
        <v>0</v>
      </c>
    </row>
    <row r="1398" spans="14:15" x14ac:dyDescent="0.25">
      <c r="N1398">
        <f>IF(AND(Sheet2!$K1398=$B$1,Sheet2!$L1398=1),Sheet2!$I1398+Sheet2!$M1398,IF(Sheet2!$K1398=$B$1,Sheet2!$M1398,0))</f>
        <v>0</v>
      </c>
      <c r="O1398">
        <f>IF(AND(Sheet2!$K1398=$B$2,Sheet2!$L1398=1),Sheet2!$J1398+Sheet2!$M1398,IF(Sheet2!$K1398=$B$2,Sheet2!$M1398,0))</f>
        <v>0</v>
      </c>
    </row>
    <row r="1399" spans="14:15" x14ac:dyDescent="0.25">
      <c r="N1399">
        <f>IF(AND(Sheet2!$K1399=$B$1,Sheet2!$L1399=1),Sheet2!$I1399+Sheet2!$M1399,IF(Sheet2!$K1399=$B$1,Sheet2!$M1399,0))</f>
        <v>0</v>
      </c>
      <c r="O1399">
        <f>IF(AND(Sheet2!$K1399=$B$2,Sheet2!$L1399=1),Sheet2!$J1399+Sheet2!$M1399,IF(Sheet2!$K1399=$B$2,Sheet2!$M1399,0))</f>
        <v>0</v>
      </c>
    </row>
    <row r="1400" spans="14:15" x14ac:dyDescent="0.25">
      <c r="N1400">
        <f>IF(AND(Sheet2!$K1400=$B$1,Sheet2!$L1400=1),Sheet2!$I1400+Sheet2!$M1400,IF(Sheet2!$K1400=$B$1,Sheet2!$M1400,0))</f>
        <v>0</v>
      </c>
      <c r="O1400">
        <f>IF(AND(Sheet2!$K1400=$B$2,Sheet2!$L1400=1),Sheet2!$J1400+Sheet2!$M1400,IF(Sheet2!$K1400=$B$2,Sheet2!$M1400,0))</f>
        <v>0</v>
      </c>
    </row>
    <row r="1401" spans="14:15" x14ac:dyDescent="0.25">
      <c r="N1401">
        <f>IF(AND(Sheet2!$K1401=$B$1,Sheet2!$L1401=1),Sheet2!$I1401+Sheet2!$M1401,IF(Sheet2!$K1401=$B$1,Sheet2!$M1401,0))</f>
        <v>0</v>
      </c>
      <c r="O1401">
        <f>IF(AND(Sheet2!$K1401=$B$2,Sheet2!$L1401=1),Sheet2!$J1401+Sheet2!$M1401,IF(Sheet2!$K1401=$B$2,Sheet2!$M1401,0))</f>
        <v>0</v>
      </c>
    </row>
    <row r="1402" spans="14:15" x14ac:dyDescent="0.25">
      <c r="N1402">
        <f>IF(AND(Sheet2!$K1402=$B$1,Sheet2!$L1402=1),Sheet2!$I1402+Sheet2!$M1402,IF(Sheet2!$K1402=$B$1,Sheet2!$M1402,0))</f>
        <v>0</v>
      </c>
      <c r="O1402">
        <f>IF(AND(Sheet2!$K1402=$B$2,Sheet2!$L1402=1),Sheet2!$J1402+Sheet2!$M1402,IF(Sheet2!$K1402=$B$2,Sheet2!$M1402,0))</f>
        <v>0</v>
      </c>
    </row>
    <row r="1403" spans="14:15" x14ac:dyDescent="0.25">
      <c r="N1403">
        <f>IF(AND(Sheet2!$K1403=$B$1,Sheet2!$L1403=1),Sheet2!$I1403+Sheet2!$M1403,IF(Sheet2!$K1403=$B$1,Sheet2!$M1403,0))</f>
        <v>0</v>
      </c>
      <c r="O1403">
        <f>IF(AND(Sheet2!$K1403=$B$2,Sheet2!$L1403=1),Sheet2!$J1403+Sheet2!$M1403,IF(Sheet2!$K1403=$B$2,Sheet2!$M1403,0))</f>
        <v>0</v>
      </c>
    </row>
    <row r="1404" spans="14:15" x14ac:dyDescent="0.25">
      <c r="N1404">
        <f>IF(AND(Sheet2!$K1404=$B$1,Sheet2!$L1404=1),Sheet2!$I1404+Sheet2!$M1404,IF(Sheet2!$K1404=$B$1,Sheet2!$M1404,0))</f>
        <v>0</v>
      </c>
      <c r="O1404">
        <f>IF(AND(Sheet2!$K1404=$B$2,Sheet2!$L1404=1),Sheet2!$J1404+Sheet2!$M1404,IF(Sheet2!$K1404=$B$2,Sheet2!$M1404,0))</f>
        <v>0</v>
      </c>
    </row>
    <row r="1405" spans="14:15" x14ac:dyDescent="0.25">
      <c r="N1405">
        <f>IF(AND(Sheet2!$K1405=$B$1,Sheet2!$L1405=1),Sheet2!$I1405+Sheet2!$M1405,IF(Sheet2!$K1405=$B$1,Sheet2!$M1405,0))</f>
        <v>0</v>
      </c>
      <c r="O1405">
        <f>IF(AND(Sheet2!$K1405=$B$2,Sheet2!$L1405=1),Sheet2!$J1405+Sheet2!$M1405,IF(Sheet2!$K1405=$B$2,Sheet2!$M1405,0))</f>
        <v>0</v>
      </c>
    </row>
    <row r="1406" spans="14:15" x14ac:dyDescent="0.25">
      <c r="N1406">
        <f>IF(AND(Sheet2!$K1406=$B$1,Sheet2!$L1406=1),Sheet2!$I1406+Sheet2!$M1406,IF(Sheet2!$K1406=$B$1,Sheet2!$M1406,0))</f>
        <v>0</v>
      </c>
      <c r="O1406">
        <f>IF(AND(Sheet2!$K1406=$B$2,Sheet2!$L1406=1),Sheet2!$J1406+Sheet2!$M1406,IF(Sheet2!$K1406=$B$2,Sheet2!$M1406,0))</f>
        <v>0</v>
      </c>
    </row>
    <row r="1407" spans="14:15" x14ac:dyDescent="0.25">
      <c r="N1407">
        <f>IF(AND(Sheet2!$K1407=$B$1,Sheet2!$L1407=1),Sheet2!$I1407+Sheet2!$M1407,IF(Sheet2!$K1407=$B$1,Sheet2!$M1407,0))</f>
        <v>0</v>
      </c>
      <c r="O1407">
        <f>IF(AND(Sheet2!$K1407=$B$2,Sheet2!$L1407=1),Sheet2!$J1407+Sheet2!$M1407,IF(Sheet2!$K1407=$B$2,Sheet2!$M1407,0))</f>
        <v>0</v>
      </c>
    </row>
    <row r="1408" spans="14:15" x14ac:dyDescent="0.25">
      <c r="N1408">
        <f>IF(AND(Sheet2!$K1408=$B$1,Sheet2!$L1408=1),Sheet2!$I1408+Sheet2!$M1408,IF(Sheet2!$K1408=$B$1,Sheet2!$M1408,0))</f>
        <v>0</v>
      </c>
      <c r="O1408">
        <f>IF(AND(Sheet2!$K1408=$B$2,Sheet2!$L1408=1),Sheet2!$J1408+Sheet2!$M1408,IF(Sheet2!$K1408=$B$2,Sheet2!$M1408,0))</f>
        <v>0</v>
      </c>
    </row>
    <row r="1409" spans="14:15" x14ac:dyDescent="0.25">
      <c r="N1409">
        <f>IF(AND(Sheet2!$K1409=$B$1,Sheet2!$L1409=1),Sheet2!$I1409+Sheet2!$M1409,IF(Sheet2!$K1409=$B$1,Sheet2!$M1409,0))</f>
        <v>0</v>
      </c>
      <c r="O1409">
        <f>IF(AND(Sheet2!$K1409=$B$2,Sheet2!$L1409=1),Sheet2!$J1409+Sheet2!$M1409,IF(Sheet2!$K1409=$B$2,Sheet2!$M1409,0))</f>
        <v>0</v>
      </c>
    </row>
    <row r="1410" spans="14:15" x14ac:dyDescent="0.25">
      <c r="N1410">
        <f>IF(AND(Sheet2!$K1410=$B$1,Sheet2!$L1410=1),Sheet2!$I1410+Sheet2!$M1410,IF(Sheet2!$K1410=$B$1,Sheet2!$M1410,0))</f>
        <v>0</v>
      </c>
      <c r="O1410">
        <f>IF(AND(Sheet2!$K1410=$B$2,Sheet2!$L1410=1),Sheet2!$J1410+Sheet2!$M1410,IF(Sheet2!$K1410=$B$2,Sheet2!$M1410,0))</f>
        <v>0</v>
      </c>
    </row>
    <row r="1411" spans="14:15" x14ac:dyDescent="0.25">
      <c r="N1411">
        <f>IF(AND(Sheet2!$K1411=$B$1,Sheet2!$L1411=1),Sheet2!$I1411+Sheet2!$M1411,IF(Sheet2!$K1411=$B$1,Sheet2!$M1411,0))</f>
        <v>0</v>
      </c>
      <c r="O1411">
        <f>IF(AND(Sheet2!$K1411=$B$2,Sheet2!$L1411=1),Sheet2!$J1411+Sheet2!$M1411,IF(Sheet2!$K1411=$B$2,Sheet2!$M1411,0))</f>
        <v>0</v>
      </c>
    </row>
    <row r="1412" spans="14:15" x14ac:dyDescent="0.25">
      <c r="N1412">
        <f>IF(AND(Sheet2!$K1412=$B$1,Sheet2!$L1412=1),Sheet2!$I1412+Sheet2!$M1412,IF(Sheet2!$K1412=$B$1,Sheet2!$M1412,0))</f>
        <v>0</v>
      </c>
      <c r="O1412">
        <f>IF(AND(Sheet2!$K1412=$B$2,Sheet2!$L1412=1),Sheet2!$J1412+Sheet2!$M1412,IF(Sheet2!$K1412=$B$2,Sheet2!$M1412,0))</f>
        <v>0</v>
      </c>
    </row>
    <row r="1413" spans="14:15" x14ac:dyDescent="0.25">
      <c r="N1413">
        <f>IF(AND(Sheet2!$K1413=$B$1,Sheet2!$L1413=1),Sheet2!$I1413+Sheet2!$M1413,IF(Sheet2!$K1413=$B$1,Sheet2!$M1413,0))</f>
        <v>0</v>
      </c>
      <c r="O1413">
        <f>IF(AND(Sheet2!$K1413=$B$2,Sheet2!$L1413=1),Sheet2!$J1413+Sheet2!$M1413,IF(Sheet2!$K1413=$B$2,Sheet2!$M1413,0))</f>
        <v>0</v>
      </c>
    </row>
    <row r="1414" spans="14:15" x14ac:dyDescent="0.25">
      <c r="N1414">
        <f>IF(AND(Sheet2!$K1414=$B$1,Sheet2!$L1414=1),Sheet2!$I1414+Sheet2!$M1414,IF(Sheet2!$K1414=$B$1,Sheet2!$M1414,0))</f>
        <v>0</v>
      </c>
      <c r="O1414">
        <f>IF(AND(Sheet2!$K1414=$B$2,Sheet2!$L1414=1),Sheet2!$J1414+Sheet2!$M1414,IF(Sheet2!$K1414=$B$2,Sheet2!$M1414,0))</f>
        <v>0</v>
      </c>
    </row>
    <row r="1415" spans="14:15" x14ac:dyDescent="0.25">
      <c r="N1415">
        <f>IF(AND(Sheet2!$K1415=$B$1,Sheet2!$L1415=1),Sheet2!$I1415+Sheet2!$M1415,IF(Sheet2!$K1415=$B$1,Sheet2!$M1415,0))</f>
        <v>0</v>
      </c>
      <c r="O1415">
        <f>IF(AND(Sheet2!$K1415=$B$2,Sheet2!$L1415=1),Sheet2!$J1415+Sheet2!$M1415,IF(Sheet2!$K1415=$B$2,Sheet2!$M1415,0))</f>
        <v>0</v>
      </c>
    </row>
    <row r="1416" spans="14:15" x14ac:dyDescent="0.25">
      <c r="N1416">
        <f>IF(AND(Sheet2!$K1416=$B$1,Sheet2!$L1416=1),Sheet2!$I1416+Sheet2!$M1416,IF(Sheet2!$K1416=$B$1,Sheet2!$M1416,0))</f>
        <v>0</v>
      </c>
      <c r="O1416">
        <f>IF(AND(Sheet2!$K1416=$B$2,Sheet2!$L1416=1),Sheet2!$J1416+Sheet2!$M1416,IF(Sheet2!$K1416=$B$2,Sheet2!$M1416,0))</f>
        <v>0</v>
      </c>
    </row>
    <row r="1417" spans="14:15" x14ac:dyDescent="0.25">
      <c r="N1417">
        <f>IF(AND(Sheet2!$K1417=$B$1,Sheet2!$L1417=1),Sheet2!$I1417+Sheet2!$M1417,IF(Sheet2!$K1417=$B$1,Sheet2!$M1417,0))</f>
        <v>0</v>
      </c>
      <c r="O1417">
        <f>IF(AND(Sheet2!$K1417=$B$2,Sheet2!$L1417=1),Sheet2!$J1417+Sheet2!$M1417,IF(Sheet2!$K1417=$B$2,Sheet2!$M1417,0))</f>
        <v>0</v>
      </c>
    </row>
    <row r="1418" spans="14:15" x14ac:dyDescent="0.25">
      <c r="N1418">
        <f>IF(AND(Sheet2!$K1418=$B$1,Sheet2!$L1418=1),Sheet2!$I1418+Sheet2!$M1418,IF(Sheet2!$K1418=$B$1,Sheet2!$M1418,0))</f>
        <v>0</v>
      </c>
      <c r="O1418">
        <f>IF(AND(Sheet2!$K1418=$B$2,Sheet2!$L1418=1),Sheet2!$J1418+Sheet2!$M1418,IF(Sheet2!$K1418=$B$2,Sheet2!$M1418,0))</f>
        <v>0</v>
      </c>
    </row>
    <row r="1419" spans="14:15" x14ac:dyDescent="0.25">
      <c r="N1419">
        <f>IF(AND(Sheet2!$K1419=$B$1,Sheet2!$L1419=1),Sheet2!$I1419+Sheet2!$M1419,IF(Sheet2!$K1419=$B$1,Sheet2!$M1419,0))</f>
        <v>0</v>
      </c>
      <c r="O1419">
        <f>IF(AND(Sheet2!$K1419=$B$2,Sheet2!$L1419=1),Sheet2!$J1419+Sheet2!$M1419,IF(Sheet2!$K1419=$B$2,Sheet2!$M1419,0))</f>
        <v>0</v>
      </c>
    </row>
    <row r="1420" spans="14:15" x14ac:dyDescent="0.25">
      <c r="N1420">
        <f>IF(AND(Sheet2!$K1420=$B$1,Sheet2!$L1420=1),Sheet2!$I1420+Sheet2!$M1420,IF(Sheet2!$K1420=$B$1,Sheet2!$M1420,0))</f>
        <v>0</v>
      </c>
      <c r="O1420">
        <f>IF(AND(Sheet2!$K1420=$B$2,Sheet2!$L1420=1),Sheet2!$J1420+Sheet2!$M1420,IF(Sheet2!$K1420=$B$2,Sheet2!$M1420,0))</f>
        <v>0</v>
      </c>
    </row>
    <row r="1421" spans="14:15" x14ac:dyDescent="0.25">
      <c r="N1421">
        <f>IF(AND(Sheet2!$K1421=$B$1,Sheet2!$L1421=1),Sheet2!$I1421+Sheet2!$M1421,IF(Sheet2!$K1421=$B$1,Sheet2!$M1421,0))</f>
        <v>0</v>
      </c>
      <c r="O1421">
        <f>IF(AND(Sheet2!$K1421=$B$2,Sheet2!$L1421=1),Sheet2!$J1421+Sheet2!$M1421,IF(Sheet2!$K1421=$B$2,Sheet2!$M1421,0))</f>
        <v>0</v>
      </c>
    </row>
    <row r="1422" spans="14:15" x14ac:dyDescent="0.25">
      <c r="N1422">
        <f>IF(AND(Sheet2!$K1422=$B$1,Sheet2!$L1422=1),Sheet2!$I1422+Sheet2!$M1422,IF(Sheet2!$K1422=$B$1,Sheet2!$M1422,0))</f>
        <v>0</v>
      </c>
      <c r="O1422">
        <f>IF(AND(Sheet2!$K1422=$B$2,Sheet2!$L1422=1),Sheet2!$J1422+Sheet2!$M1422,IF(Sheet2!$K1422=$B$2,Sheet2!$M1422,0))</f>
        <v>0</v>
      </c>
    </row>
    <row r="1423" spans="14:15" x14ac:dyDescent="0.25">
      <c r="N1423">
        <f>IF(AND(Sheet2!$K1423=$B$1,Sheet2!$L1423=1),Sheet2!$I1423+Sheet2!$M1423,IF(Sheet2!$K1423=$B$1,Sheet2!$M1423,0))</f>
        <v>0</v>
      </c>
      <c r="O1423">
        <f>IF(AND(Sheet2!$K1423=$B$2,Sheet2!$L1423=1),Sheet2!$J1423+Sheet2!$M1423,IF(Sheet2!$K1423=$B$2,Sheet2!$M1423,0))</f>
        <v>0</v>
      </c>
    </row>
    <row r="1424" spans="14:15" x14ac:dyDescent="0.25">
      <c r="N1424">
        <f>IF(AND(Sheet2!$K1424=$B$1,Sheet2!$L1424=1),Sheet2!$I1424+Sheet2!$M1424,IF(Sheet2!$K1424=$B$1,Sheet2!$M1424,0))</f>
        <v>0</v>
      </c>
      <c r="O1424">
        <f>IF(AND(Sheet2!$K1424=$B$2,Sheet2!$L1424=1),Sheet2!$J1424+Sheet2!$M1424,IF(Sheet2!$K1424=$B$2,Sheet2!$M1424,0))</f>
        <v>0</v>
      </c>
    </row>
    <row r="1425" spans="14:15" x14ac:dyDescent="0.25">
      <c r="N1425">
        <f>IF(AND(Sheet2!$K1425=$B$1,Sheet2!$L1425=1),Sheet2!$I1425+Sheet2!$M1425,IF(Sheet2!$K1425=$B$1,Sheet2!$M1425,0))</f>
        <v>0</v>
      </c>
      <c r="O1425">
        <f>IF(AND(Sheet2!$K1425=$B$2,Sheet2!$L1425=1),Sheet2!$J1425+Sheet2!$M1425,IF(Sheet2!$K1425=$B$2,Sheet2!$M1425,0))</f>
        <v>0</v>
      </c>
    </row>
    <row r="1426" spans="14:15" x14ac:dyDescent="0.25">
      <c r="N1426">
        <f>IF(AND(Sheet2!$K1426=$B$1,Sheet2!$L1426=1),Sheet2!$I1426+Sheet2!$M1426,IF(Sheet2!$K1426=$B$1,Sheet2!$M1426,0))</f>
        <v>0</v>
      </c>
      <c r="O1426">
        <f>IF(AND(Sheet2!$K1426=$B$2,Sheet2!$L1426=1),Sheet2!$J1426+Sheet2!$M1426,IF(Sheet2!$K1426=$B$2,Sheet2!$M1426,0))</f>
        <v>0</v>
      </c>
    </row>
    <row r="1427" spans="14:15" x14ac:dyDescent="0.25">
      <c r="N1427">
        <f>IF(AND(Sheet2!$K1427=$B$1,Sheet2!$L1427=1),Sheet2!$I1427+Sheet2!$M1427,IF(Sheet2!$K1427=$B$1,Sheet2!$M1427,0))</f>
        <v>0</v>
      </c>
      <c r="O1427">
        <f>IF(AND(Sheet2!$K1427=$B$2,Sheet2!$L1427=1),Sheet2!$J1427+Sheet2!$M1427,IF(Sheet2!$K1427=$B$2,Sheet2!$M1427,0))</f>
        <v>0</v>
      </c>
    </row>
    <row r="1428" spans="14:15" x14ac:dyDescent="0.25">
      <c r="N1428">
        <f>IF(AND(Sheet2!$K1428=$B$1,Sheet2!$L1428=1),Sheet2!$I1428+Sheet2!$M1428,IF(Sheet2!$K1428=$B$1,Sheet2!$M1428,0))</f>
        <v>0</v>
      </c>
      <c r="O1428">
        <f>IF(AND(Sheet2!$K1428=$B$2,Sheet2!$L1428=1),Sheet2!$J1428+Sheet2!$M1428,IF(Sheet2!$K1428=$B$2,Sheet2!$M1428,0))</f>
        <v>0</v>
      </c>
    </row>
    <row r="1429" spans="14:15" x14ac:dyDescent="0.25">
      <c r="N1429">
        <f>IF(AND(Sheet2!$K1429=$B$1,Sheet2!$L1429=1),Sheet2!$I1429+Sheet2!$M1429,IF(Sheet2!$K1429=$B$1,Sheet2!$M1429,0))</f>
        <v>0</v>
      </c>
      <c r="O1429">
        <f>IF(AND(Sheet2!$K1429=$B$2,Sheet2!$L1429=1),Sheet2!$J1429+Sheet2!$M1429,IF(Sheet2!$K1429=$B$2,Sheet2!$M1429,0))</f>
        <v>0</v>
      </c>
    </row>
    <row r="1430" spans="14:15" x14ac:dyDescent="0.25">
      <c r="N1430">
        <f>IF(AND(Sheet2!$K1430=$B$1,Sheet2!$L1430=1),Sheet2!$I1430+Sheet2!$M1430,IF(Sheet2!$K1430=$B$1,Sheet2!$M1430,0))</f>
        <v>0</v>
      </c>
      <c r="O1430">
        <f>IF(AND(Sheet2!$K1430=$B$2,Sheet2!$L1430=1),Sheet2!$J1430+Sheet2!$M1430,IF(Sheet2!$K1430=$B$2,Sheet2!$M1430,0))</f>
        <v>0</v>
      </c>
    </row>
    <row r="1431" spans="14:15" x14ac:dyDescent="0.25">
      <c r="N1431">
        <f>IF(AND(Sheet2!$K1431=$B$1,Sheet2!$L1431=1),Sheet2!$I1431+Sheet2!$M1431,IF(Sheet2!$K1431=$B$1,Sheet2!$M1431,0))</f>
        <v>0</v>
      </c>
      <c r="O1431">
        <f>IF(AND(Sheet2!$K1431=$B$2,Sheet2!$L1431=1),Sheet2!$J1431+Sheet2!$M1431,IF(Sheet2!$K1431=$B$2,Sheet2!$M1431,0))</f>
        <v>0</v>
      </c>
    </row>
    <row r="1432" spans="14:15" x14ac:dyDescent="0.25">
      <c r="N1432">
        <f>IF(AND(Sheet2!$K1432=$B$1,Sheet2!$L1432=1),Sheet2!$I1432+Sheet2!$M1432,IF(Sheet2!$K1432=$B$1,Sheet2!$M1432,0))</f>
        <v>0</v>
      </c>
      <c r="O1432">
        <f>IF(AND(Sheet2!$K1432=$B$2,Sheet2!$L1432=1),Sheet2!$J1432+Sheet2!$M1432,IF(Sheet2!$K1432=$B$2,Sheet2!$M1432,0))</f>
        <v>0</v>
      </c>
    </row>
    <row r="1433" spans="14:15" x14ac:dyDescent="0.25">
      <c r="N1433">
        <f>IF(AND(Sheet2!$K1433=$B$1,Sheet2!$L1433=1),Sheet2!$I1433+Sheet2!$M1433,IF(Sheet2!$K1433=$B$1,Sheet2!$M1433,0))</f>
        <v>0</v>
      </c>
      <c r="O1433">
        <f>IF(AND(Sheet2!$K1433=$B$2,Sheet2!$L1433=1),Sheet2!$J1433+Sheet2!$M1433,IF(Sheet2!$K1433=$B$2,Sheet2!$M1433,0))</f>
        <v>0</v>
      </c>
    </row>
    <row r="1434" spans="14:15" x14ac:dyDescent="0.25">
      <c r="N1434">
        <f>IF(AND(Sheet2!$K1434=$B$1,Sheet2!$L1434=1),Sheet2!$I1434+Sheet2!$M1434,IF(Sheet2!$K1434=$B$1,Sheet2!$M1434,0))</f>
        <v>0</v>
      </c>
      <c r="O1434">
        <f>IF(AND(Sheet2!$K1434=$B$2,Sheet2!$L1434=1),Sheet2!$J1434+Sheet2!$M1434,IF(Sheet2!$K1434=$B$2,Sheet2!$M1434,0))</f>
        <v>0</v>
      </c>
    </row>
    <row r="1435" spans="14:15" x14ac:dyDescent="0.25">
      <c r="N1435">
        <f>IF(AND(Sheet2!$K1435=$B$1,Sheet2!$L1435=1),Sheet2!$I1435+Sheet2!$M1435,IF(Sheet2!$K1435=$B$1,Sheet2!$M1435,0))</f>
        <v>0</v>
      </c>
      <c r="O1435">
        <f>IF(AND(Sheet2!$K1435=$B$2,Sheet2!$L1435=1),Sheet2!$J1435+Sheet2!$M1435,IF(Sheet2!$K1435=$B$2,Sheet2!$M1435,0))</f>
        <v>0</v>
      </c>
    </row>
    <row r="1436" spans="14:15" x14ac:dyDescent="0.25">
      <c r="N1436">
        <f>IF(AND(Sheet2!$K1436=$B$1,Sheet2!$L1436=1),Sheet2!$I1436+Sheet2!$M1436,IF(Sheet2!$K1436=$B$1,Sheet2!$M1436,0))</f>
        <v>0</v>
      </c>
      <c r="O1436">
        <f>IF(AND(Sheet2!$K1436=$B$2,Sheet2!$L1436=1),Sheet2!$J1436+Sheet2!$M1436,IF(Sheet2!$K1436=$B$2,Sheet2!$M1436,0))</f>
        <v>0</v>
      </c>
    </row>
    <row r="1437" spans="14:15" x14ac:dyDescent="0.25">
      <c r="N1437">
        <f>IF(AND(Sheet2!$K1437=$B$1,Sheet2!$L1437=1),Sheet2!$I1437+Sheet2!$M1437,IF(Sheet2!$K1437=$B$1,Sheet2!$M1437,0))</f>
        <v>0</v>
      </c>
      <c r="O1437">
        <f>IF(AND(Sheet2!$K1437=$B$2,Sheet2!$L1437=1),Sheet2!$J1437+Sheet2!$M1437,IF(Sheet2!$K1437=$B$2,Sheet2!$M1437,0))</f>
        <v>0</v>
      </c>
    </row>
    <row r="1438" spans="14:15" x14ac:dyDescent="0.25">
      <c r="N1438">
        <f>IF(AND(Sheet2!$K1438=$B$1,Sheet2!$L1438=1),Sheet2!$I1438+Sheet2!$M1438,IF(Sheet2!$K1438=$B$1,Sheet2!$M1438,0))</f>
        <v>0</v>
      </c>
      <c r="O1438">
        <f>IF(AND(Sheet2!$K1438=$B$2,Sheet2!$L1438=1),Sheet2!$J1438+Sheet2!$M1438,IF(Sheet2!$K1438=$B$2,Sheet2!$M1438,0))</f>
        <v>0</v>
      </c>
    </row>
    <row r="1439" spans="14:15" x14ac:dyDescent="0.25">
      <c r="N1439">
        <f>IF(AND(Sheet2!$K1439=$B$1,Sheet2!$L1439=1),Sheet2!$I1439+Sheet2!$M1439,IF(Sheet2!$K1439=$B$1,Sheet2!$M1439,0))</f>
        <v>0</v>
      </c>
      <c r="O1439">
        <f>IF(AND(Sheet2!$K1439=$B$2,Sheet2!$L1439=1),Sheet2!$J1439+Sheet2!$M1439,IF(Sheet2!$K1439=$B$2,Sheet2!$M1439,0))</f>
        <v>0</v>
      </c>
    </row>
    <row r="1440" spans="14:15" x14ac:dyDescent="0.25">
      <c r="N1440">
        <f>IF(AND(Sheet2!$K1440=$B$1,Sheet2!$L1440=1),Sheet2!$I1440+Sheet2!$M1440,IF(Sheet2!$K1440=$B$1,Sheet2!$M1440,0))</f>
        <v>0</v>
      </c>
      <c r="O1440">
        <f>IF(AND(Sheet2!$K1440=$B$2,Sheet2!$L1440=1),Sheet2!$J1440+Sheet2!$M1440,IF(Sheet2!$K1440=$B$2,Sheet2!$M1440,0))</f>
        <v>0</v>
      </c>
    </row>
    <row r="1441" spans="14:15" x14ac:dyDescent="0.25">
      <c r="N1441">
        <f>IF(AND(Sheet2!$K1441=$B$1,Sheet2!$L1441=1),Sheet2!$I1441+Sheet2!$M1441,IF(Sheet2!$K1441=$B$1,Sheet2!$M1441,0))</f>
        <v>0</v>
      </c>
      <c r="O1441">
        <f>IF(AND(Sheet2!$K1441=$B$2,Sheet2!$L1441=1),Sheet2!$J1441+Sheet2!$M1441,IF(Sheet2!$K1441=$B$2,Sheet2!$M1441,0))</f>
        <v>0</v>
      </c>
    </row>
    <row r="1442" spans="14:15" x14ac:dyDescent="0.25">
      <c r="N1442">
        <f>IF(AND(Sheet2!$K1442=$B$1,Sheet2!$L1442=1),Sheet2!$I1442+Sheet2!$M1442,IF(Sheet2!$K1442=$B$1,Sheet2!$M1442,0))</f>
        <v>0</v>
      </c>
      <c r="O1442">
        <f>IF(AND(Sheet2!$K1442=$B$2,Sheet2!$L1442=1),Sheet2!$J1442+Sheet2!$M1442,IF(Sheet2!$K1442=$B$2,Sheet2!$M1442,0))</f>
        <v>0</v>
      </c>
    </row>
    <row r="1443" spans="14:15" x14ac:dyDescent="0.25">
      <c r="N1443">
        <f>IF(AND(Sheet2!$K1443=$B$1,Sheet2!$L1443=1),Sheet2!$I1443+Sheet2!$M1443,IF(Sheet2!$K1443=$B$1,Sheet2!$M1443,0))</f>
        <v>0</v>
      </c>
      <c r="O1443">
        <f>IF(AND(Sheet2!$K1443=$B$2,Sheet2!$L1443=1),Sheet2!$J1443+Sheet2!$M1443,IF(Sheet2!$K1443=$B$2,Sheet2!$M1443,0))</f>
        <v>0</v>
      </c>
    </row>
    <row r="1444" spans="14:15" x14ac:dyDescent="0.25">
      <c r="N1444">
        <f>IF(AND(Sheet2!$K1444=$B$1,Sheet2!$L1444=1),Sheet2!$I1444+Sheet2!$M1444,IF(Sheet2!$K1444=$B$1,Sheet2!$M1444,0))</f>
        <v>0</v>
      </c>
      <c r="O1444">
        <f>IF(AND(Sheet2!$K1444=$B$2,Sheet2!$L1444=1),Sheet2!$J1444+Sheet2!$M1444,IF(Sheet2!$K1444=$B$2,Sheet2!$M1444,0))</f>
        <v>0</v>
      </c>
    </row>
    <row r="1445" spans="14:15" x14ac:dyDescent="0.25">
      <c r="N1445">
        <f>IF(AND(Sheet2!$K1445=$B$1,Sheet2!$L1445=1),Sheet2!$I1445+Sheet2!$M1445,IF(Sheet2!$K1445=$B$1,Sheet2!$M1445,0))</f>
        <v>0</v>
      </c>
      <c r="O1445">
        <f>IF(AND(Sheet2!$K1445=$B$2,Sheet2!$L1445=1),Sheet2!$J1445+Sheet2!$M1445,IF(Sheet2!$K1445=$B$2,Sheet2!$M1445,0))</f>
        <v>0</v>
      </c>
    </row>
    <row r="1446" spans="14:15" x14ac:dyDescent="0.25">
      <c r="N1446">
        <f>IF(AND(Sheet2!$K1446=$B$1,Sheet2!$L1446=1),Sheet2!$I1446+Sheet2!$M1446,IF(Sheet2!$K1446=$B$1,Sheet2!$M1446,0))</f>
        <v>0</v>
      </c>
      <c r="O1446">
        <f>IF(AND(Sheet2!$K1446=$B$2,Sheet2!$L1446=1),Sheet2!$J1446+Sheet2!$M1446,IF(Sheet2!$K1446=$B$2,Sheet2!$M1446,0))</f>
        <v>0</v>
      </c>
    </row>
    <row r="1447" spans="14:15" x14ac:dyDescent="0.25">
      <c r="N1447">
        <f>IF(AND(Sheet2!$K1447=$B$1,Sheet2!$L1447=1),Sheet2!$I1447+Sheet2!$M1447,IF(Sheet2!$K1447=$B$1,Sheet2!$M1447,0))</f>
        <v>0</v>
      </c>
      <c r="O1447">
        <f>IF(AND(Sheet2!$K1447=$B$2,Sheet2!$L1447=1),Sheet2!$J1447+Sheet2!$M1447,IF(Sheet2!$K1447=$B$2,Sheet2!$M1447,0))</f>
        <v>0</v>
      </c>
    </row>
    <row r="1448" spans="14:15" x14ac:dyDescent="0.25">
      <c r="N1448">
        <f>IF(AND(Sheet2!$K1448=$B$1,Sheet2!$L1448=1),Sheet2!$I1448+Sheet2!$M1448,IF(Sheet2!$K1448=$B$1,Sheet2!$M1448,0))</f>
        <v>0</v>
      </c>
      <c r="O1448">
        <f>IF(AND(Sheet2!$K1448=$B$2,Sheet2!$L1448=1),Sheet2!$J1448+Sheet2!$M1448,IF(Sheet2!$K1448=$B$2,Sheet2!$M1448,0))</f>
        <v>0</v>
      </c>
    </row>
    <row r="1449" spans="14:15" x14ac:dyDescent="0.25">
      <c r="N1449">
        <f>IF(AND(Sheet2!$K1449=$B$1,Sheet2!$L1449=1),Sheet2!$I1449+Sheet2!$M1449,IF(Sheet2!$K1449=$B$1,Sheet2!$M1449,0))</f>
        <v>0</v>
      </c>
      <c r="O1449">
        <f>IF(AND(Sheet2!$K1449=$B$2,Sheet2!$L1449=1),Sheet2!$J1449+Sheet2!$M1449,IF(Sheet2!$K1449=$B$2,Sheet2!$M1449,0))</f>
        <v>0</v>
      </c>
    </row>
    <row r="1450" spans="14:15" x14ac:dyDescent="0.25">
      <c r="N1450">
        <f>IF(AND(Sheet2!$K1450=$B$1,Sheet2!$L1450=1),Sheet2!$I1450+Sheet2!$M1450,IF(Sheet2!$K1450=$B$1,Sheet2!$M1450,0))</f>
        <v>0</v>
      </c>
      <c r="O1450">
        <f>IF(AND(Sheet2!$K1450=$B$2,Sheet2!$L1450=1),Sheet2!$J1450+Sheet2!$M1450,IF(Sheet2!$K1450=$B$2,Sheet2!$M1450,0))</f>
        <v>0</v>
      </c>
    </row>
    <row r="1451" spans="14:15" x14ac:dyDescent="0.25">
      <c r="N1451">
        <f>IF(AND(Sheet2!$K1451=$B$1,Sheet2!$L1451=1),Sheet2!$I1451+Sheet2!$M1451,IF(Sheet2!$K1451=$B$1,Sheet2!$M1451,0))</f>
        <v>0</v>
      </c>
      <c r="O1451">
        <f>IF(AND(Sheet2!$K1451=$B$2,Sheet2!$L1451=1),Sheet2!$J1451+Sheet2!$M1451,IF(Sheet2!$K1451=$B$2,Sheet2!$M1451,0))</f>
        <v>0</v>
      </c>
    </row>
    <row r="1452" spans="14:15" x14ac:dyDescent="0.25">
      <c r="N1452">
        <f>IF(AND(Sheet2!$K1452=$B$1,Sheet2!$L1452=1),Sheet2!$I1452+Sheet2!$M1452,IF(Sheet2!$K1452=$B$1,Sheet2!$M1452,0))</f>
        <v>0</v>
      </c>
      <c r="O1452">
        <f>IF(AND(Sheet2!$K1452=$B$2,Sheet2!$L1452=1),Sheet2!$J1452+Sheet2!$M1452,IF(Sheet2!$K1452=$B$2,Sheet2!$M1452,0))</f>
        <v>0</v>
      </c>
    </row>
    <row r="1453" spans="14:15" x14ac:dyDescent="0.25">
      <c r="N1453">
        <f>IF(AND(Sheet2!$K1453=$B$1,Sheet2!$L1453=1),Sheet2!$I1453+Sheet2!$M1453,IF(Sheet2!$K1453=$B$1,Sheet2!$M1453,0))</f>
        <v>0</v>
      </c>
      <c r="O1453">
        <f>IF(AND(Sheet2!$K1453=$B$2,Sheet2!$L1453=1),Sheet2!$J1453+Sheet2!$M1453,IF(Sheet2!$K1453=$B$2,Sheet2!$M1453,0))</f>
        <v>0</v>
      </c>
    </row>
    <row r="1454" spans="14:15" x14ac:dyDescent="0.25">
      <c r="N1454">
        <f>IF(AND(Sheet2!$K1454=$B$1,Sheet2!$L1454=1),Sheet2!$I1454+Sheet2!$M1454,IF(Sheet2!$K1454=$B$1,Sheet2!$M1454,0))</f>
        <v>0</v>
      </c>
      <c r="O1454">
        <f>IF(AND(Sheet2!$K1454=$B$2,Sheet2!$L1454=1),Sheet2!$J1454+Sheet2!$M1454,IF(Sheet2!$K1454=$B$2,Sheet2!$M1454,0))</f>
        <v>0</v>
      </c>
    </row>
    <row r="1455" spans="14:15" x14ac:dyDescent="0.25">
      <c r="N1455">
        <f>IF(AND(Sheet2!$K1455=$B$1,Sheet2!$L1455=1),Sheet2!$I1455+Sheet2!$M1455,IF(Sheet2!$K1455=$B$1,Sheet2!$M1455,0))</f>
        <v>0</v>
      </c>
      <c r="O1455">
        <f>IF(AND(Sheet2!$K1455=$B$2,Sheet2!$L1455=1),Sheet2!$J1455+Sheet2!$M1455,IF(Sheet2!$K1455=$B$2,Sheet2!$M1455,0))</f>
        <v>0</v>
      </c>
    </row>
    <row r="1456" spans="14:15" x14ac:dyDescent="0.25">
      <c r="N1456">
        <f>IF(AND(Sheet2!$K1456=$B$1,Sheet2!$L1456=1),Sheet2!$I1456+Sheet2!$M1456,IF(Sheet2!$K1456=$B$1,Sheet2!$M1456,0))</f>
        <v>0</v>
      </c>
      <c r="O1456">
        <f>IF(AND(Sheet2!$K1456=$B$2,Sheet2!$L1456=1),Sheet2!$J1456+Sheet2!$M1456,IF(Sheet2!$K1456=$B$2,Sheet2!$M1456,0))</f>
        <v>0</v>
      </c>
    </row>
    <row r="1457" spans="14:15" x14ac:dyDescent="0.25">
      <c r="N1457">
        <f>IF(AND(Sheet2!$K1457=$B$1,Sheet2!$L1457=1),Sheet2!$I1457+Sheet2!$M1457,IF(Sheet2!$K1457=$B$1,Sheet2!$M1457,0))</f>
        <v>0</v>
      </c>
      <c r="O1457">
        <f>IF(AND(Sheet2!$K1457=$B$2,Sheet2!$L1457=1),Sheet2!$J1457+Sheet2!$M1457,IF(Sheet2!$K1457=$B$2,Sheet2!$M1457,0))</f>
        <v>0</v>
      </c>
    </row>
    <row r="1458" spans="14:15" x14ac:dyDescent="0.25">
      <c r="N1458">
        <f>IF(AND(Sheet2!$K1458=$B$1,Sheet2!$L1458=1),Sheet2!$I1458+Sheet2!$M1458,IF(Sheet2!$K1458=$B$1,Sheet2!$M1458,0))</f>
        <v>0</v>
      </c>
      <c r="O1458">
        <f>IF(AND(Sheet2!$K1458=$B$2,Sheet2!$L1458=1),Sheet2!$J1458+Sheet2!$M1458,IF(Sheet2!$K1458=$B$2,Sheet2!$M1458,0))</f>
        <v>0</v>
      </c>
    </row>
    <row r="1459" spans="14:15" x14ac:dyDescent="0.25">
      <c r="N1459">
        <f>IF(AND(Sheet2!$K1459=$B$1,Sheet2!$L1459=1),Sheet2!$I1459+Sheet2!$M1459,IF(Sheet2!$K1459=$B$1,Sheet2!$M1459,0))</f>
        <v>0</v>
      </c>
      <c r="O1459">
        <f>IF(AND(Sheet2!$K1459=$B$2,Sheet2!$L1459=1),Sheet2!$J1459+Sheet2!$M1459,IF(Sheet2!$K1459=$B$2,Sheet2!$M1459,0))</f>
        <v>0</v>
      </c>
    </row>
    <row r="1460" spans="14:15" x14ac:dyDescent="0.25">
      <c r="N1460">
        <f>IF(AND(Sheet2!$K1460=$B$1,Sheet2!$L1460=1),Sheet2!$I1460+Sheet2!$M1460,IF(Sheet2!$K1460=$B$1,Sheet2!$M1460,0))</f>
        <v>0</v>
      </c>
      <c r="O1460">
        <f>IF(AND(Sheet2!$K1460=$B$2,Sheet2!$L1460=1),Sheet2!$J1460+Sheet2!$M1460,IF(Sheet2!$K1460=$B$2,Sheet2!$M1460,0))</f>
        <v>0</v>
      </c>
    </row>
    <row r="1461" spans="14:15" x14ac:dyDescent="0.25">
      <c r="N1461">
        <f>IF(AND(Sheet2!$K1461=$B$1,Sheet2!$L1461=1),Sheet2!$I1461+Sheet2!$M1461,IF(Sheet2!$K1461=$B$1,Sheet2!$M1461,0))</f>
        <v>0</v>
      </c>
      <c r="O1461">
        <f>IF(AND(Sheet2!$K1461=$B$2,Sheet2!$L1461=1),Sheet2!$J1461+Sheet2!$M1461,IF(Sheet2!$K1461=$B$2,Sheet2!$M1461,0))</f>
        <v>0</v>
      </c>
    </row>
    <row r="1462" spans="14:15" x14ac:dyDescent="0.25">
      <c r="N1462">
        <f>IF(AND(Sheet2!$K1462=$B$1,Sheet2!$L1462=1),Sheet2!$I1462+Sheet2!$M1462,IF(Sheet2!$K1462=$B$1,Sheet2!$M1462,0))</f>
        <v>0</v>
      </c>
      <c r="O1462">
        <f>IF(AND(Sheet2!$K1462=$B$2,Sheet2!$L1462=1),Sheet2!$J1462+Sheet2!$M1462,IF(Sheet2!$K1462=$B$2,Sheet2!$M1462,0))</f>
        <v>0</v>
      </c>
    </row>
    <row r="1463" spans="14:15" x14ac:dyDescent="0.25">
      <c r="N1463">
        <f>IF(AND(Sheet2!$K1463=$B$1,Sheet2!$L1463=1),Sheet2!$I1463+Sheet2!$M1463,IF(Sheet2!$K1463=$B$1,Sheet2!$M1463,0))</f>
        <v>0</v>
      </c>
      <c r="O1463">
        <f>IF(AND(Sheet2!$K1463=$B$2,Sheet2!$L1463=1),Sheet2!$J1463+Sheet2!$M1463,IF(Sheet2!$K1463=$B$2,Sheet2!$M1463,0))</f>
        <v>0</v>
      </c>
    </row>
    <row r="1464" spans="14:15" x14ac:dyDescent="0.25">
      <c r="N1464">
        <f>IF(AND(Sheet2!$K1464=$B$1,Sheet2!$L1464=1),Sheet2!$I1464+Sheet2!$M1464,IF(Sheet2!$K1464=$B$1,Sheet2!$M1464,0))</f>
        <v>0</v>
      </c>
      <c r="O1464">
        <f>IF(AND(Sheet2!$K1464=$B$2,Sheet2!$L1464=1),Sheet2!$J1464+Sheet2!$M1464,IF(Sheet2!$K1464=$B$2,Sheet2!$M1464,0))</f>
        <v>0</v>
      </c>
    </row>
    <row r="1465" spans="14:15" x14ac:dyDescent="0.25">
      <c r="N1465">
        <f>IF(AND(Sheet2!$K1465=$B$1,Sheet2!$L1465=1),Sheet2!$I1465+Sheet2!$M1465,IF(Sheet2!$K1465=$B$1,Sheet2!$M1465,0))</f>
        <v>0</v>
      </c>
      <c r="O1465">
        <f>IF(AND(Sheet2!$K1465=$B$2,Sheet2!$L1465=1),Sheet2!$J1465+Sheet2!$M1465,IF(Sheet2!$K1465=$B$2,Sheet2!$M1465,0))</f>
        <v>0</v>
      </c>
    </row>
    <row r="1466" spans="14:15" x14ac:dyDescent="0.25">
      <c r="N1466">
        <f>IF(AND(Sheet2!$K1466=$B$1,Sheet2!$L1466=1),Sheet2!$I1466+Sheet2!$M1466,IF(Sheet2!$K1466=$B$1,Sheet2!$M1466,0))</f>
        <v>0</v>
      </c>
      <c r="O1466">
        <f>IF(AND(Sheet2!$K1466=$B$2,Sheet2!$L1466=1),Sheet2!$J1466+Sheet2!$M1466,IF(Sheet2!$K1466=$B$2,Sheet2!$M1466,0))</f>
        <v>0</v>
      </c>
    </row>
    <row r="1467" spans="14:15" x14ac:dyDescent="0.25">
      <c r="N1467">
        <f>IF(AND(Sheet2!$K1467=$B$1,Sheet2!$L1467=1),Sheet2!$I1467+Sheet2!$M1467,IF(Sheet2!$K1467=$B$1,Sheet2!$M1467,0))</f>
        <v>0</v>
      </c>
      <c r="O1467">
        <f>IF(AND(Sheet2!$K1467=$B$2,Sheet2!$L1467=1),Sheet2!$J1467+Sheet2!$M1467,IF(Sheet2!$K1467=$B$2,Sheet2!$M1467,0))</f>
        <v>0</v>
      </c>
    </row>
    <row r="1468" spans="14:15" x14ac:dyDescent="0.25">
      <c r="N1468">
        <f>IF(AND(Sheet2!$K1468=$B$1,Sheet2!$L1468=1),Sheet2!$I1468+Sheet2!$M1468,IF(Sheet2!$K1468=$B$1,Sheet2!$M1468,0))</f>
        <v>0</v>
      </c>
      <c r="O1468">
        <f>IF(AND(Sheet2!$K1468=$B$2,Sheet2!$L1468=1),Sheet2!$J1468+Sheet2!$M1468,IF(Sheet2!$K1468=$B$2,Sheet2!$M1468,0))</f>
        <v>0</v>
      </c>
    </row>
    <row r="1469" spans="14:15" x14ac:dyDescent="0.25">
      <c r="N1469">
        <f>IF(AND(Sheet2!$K1469=$B$1,Sheet2!$L1469=1),Sheet2!$I1469+Sheet2!$M1469,IF(Sheet2!$K1469=$B$1,Sheet2!$M1469,0))</f>
        <v>0</v>
      </c>
      <c r="O1469">
        <f>IF(AND(Sheet2!$K1469=$B$2,Sheet2!$L1469=1),Sheet2!$J1469+Sheet2!$M1469,IF(Sheet2!$K1469=$B$2,Sheet2!$M1469,0))</f>
        <v>0</v>
      </c>
    </row>
    <row r="1470" spans="14:15" x14ac:dyDescent="0.25">
      <c r="N1470">
        <f>IF(AND(Sheet2!$K1470=$B$1,Sheet2!$L1470=1),Sheet2!$I1470+Sheet2!$M1470,IF(Sheet2!$K1470=$B$1,Sheet2!$M1470,0))</f>
        <v>0</v>
      </c>
      <c r="O1470">
        <f>IF(AND(Sheet2!$K1470=$B$2,Sheet2!$L1470=1),Sheet2!$J1470+Sheet2!$M1470,IF(Sheet2!$K1470=$B$2,Sheet2!$M1470,0))</f>
        <v>0</v>
      </c>
    </row>
    <row r="1471" spans="14:15" x14ac:dyDescent="0.25">
      <c r="N1471">
        <f>IF(AND(Sheet2!$K1471=$B$1,Sheet2!$L1471=1),Sheet2!$I1471+Sheet2!$M1471,IF(Sheet2!$K1471=$B$1,Sheet2!$M1471,0))</f>
        <v>0</v>
      </c>
      <c r="O1471">
        <f>IF(AND(Sheet2!$K1471=$B$2,Sheet2!$L1471=1),Sheet2!$J1471+Sheet2!$M1471,IF(Sheet2!$K1471=$B$2,Sheet2!$M1471,0))</f>
        <v>0</v>
      </c>
    </row>
    <row r="1472" spans="14:15" x14ac:dyDescent="0.25">
      <c r="N1472">
        <f>IF(AND(Sheet2!$K1472=$B$1,Sheet2!$L1472=1),Sheet2!$I1472+Sheet2!$M1472,IF(Sheet2!$K1472=$B$1,Sheet2!$M1472,0))</f>
        <v>0</v>
      </c>
      <c r="O1472">
        <f>IF(AND(Sheet2!$K1472=$B$2,Sheet2!$L1472=1),Sheet2!$J1472+Sheet2!$M1472,IF(Sheet2!$K1472=$B$2,Sheet2!$M1472,0))</f>
        <v>0</v>
      </c>
    </row>
    <row r="1473" spans="14:15" x14ac:dyDescent="0.25">
      <c r="N1473">
        <f>IF(AND(Sheet2!$K1473=$B$1,Sheet2!$L1473=1),Sheet2!$I1473+Sheet2!$M1473,IF(Sheet2!$K1473=$B$1,Sheet2!$M1473,0))</f>
        <v>0</v>
      </c>
      <c r="O1473">
        <f>IF(AND(Sheet2!$K1473=$B$2,Sheet2!$L1473=1),Sheet2!$J1473+Sheet2!$M1473,IF(Sheet2!$K1473=$B$2,Sheet2!$M1473,0))</f>
        <v>0</v>
      </c>
    </row>
    <row r="1474" spans="14:15" x14ac:dyDescent="0.25">
      <c r="N1474">
        <f>IF(AND(Sheet2!$K1474=$B$1,Sheet2!$L1474=1),Sheet2!$I1474+Sheet2!$M1474,IF(Sheet2!$K1474=$B$1,Sheet2!$M1474,0))</f>
        <v>0</v>
      </c>
      <c r="O1474">
        <f>IF(AND(Sheet2!$K1474=$B$2,Sheet2!$L1474=1),Sheet2!$J1474+Sheet2!$M1474,IF(Sheet2!$K1474=$B$2,Sheet2!$M1474,0))</f>
        <v>0</v>
      </c>
    </row>
    <row r="1475" spans="14:15" x14ac:dyDescent="0.25">
      <c r="N1475">
        <f>IF(AND(Sheet2!$K1475=$B$1,Sheet2!$L1475=1),Sheet2!$I1475+Sheet2!$M1475,IF(Sheet2!$K1475=$B$1,Sheet2!$M1475,0))</f>
        <v>0</v>
      </c>
      <c r="O1475">
        <f>IF(AND(Sheet2!$K1475=$B$2,Sheet2!$L1475=1),Sheet2!$J1475+Sheet2!$M1475,IF(Sheet2!$K1475=$B$2,Sheet2!$M1475,0))</f>
        <v>0</v>
      </c>
    </row>
    <row r="1476" spans="14:15" x14ac:dyDescent="0.25">
      <c r="N1476">
        <f>IF(AND(Sheet2!$K1476=$B$1,Sheet2!$L1476=1),Sheet2!$I1476+Sheet2!$M1476,IF(Sheet2!$K1476=$B$1,Sheet2!$M1476,0))</f>
        <v>0</v>
      </c>
      <c r="O1476">
        <f>IF(AND(Sheet2!$K1476=$B$2,Sheet2!$L1476=1),Sheet2!$J1476+Sheet2!$M1476,IF(Sheet2!$K1476=$B$2,Sheet2!$M1476,0))</f>
        <v>0</v>
      </c>
    </row>
    <row r="1477" spans="14:15" x14ac:dyDescent="0.25">
      <c r="N1477">
        <f>IF(AND(Sheet2!$K1477=$B$1,Sheet2!$L1477=1),Sheet2!$I1477+Sheet2!$M1477,IF(Sheet2!$K1477=$B$1,Sheet2!$M1477,0))</f>
        <v>0</v>
      </c>
      <c r="O1477">
        <f>IF(AND(Sheet2!$K1477=$B$2,Sheet2!$L1477=1),Sheet2!$J1477+Sheet2!$M1477,IF(Sheet2!$K1477=$B$2,Sheet2!$M1477,0))</f>
        <v>0</v>
      </c>
    </row>
    <row r="1478" spans="14:15" x14ac:dyDescent="0.25">
      <c r="N1478">
        <f>IF(AND(Sheet2!$K1478=$B$1,Sheet2!$L1478=1),Sheet2!$I1478+Sheet2!$M1478,IF(Sheet2!$K1478=$B$1,Sheet2!$M1478,0))</f>
        <v>0</v>
      </c>
      <c r="O1478">
        <f>IF(AND(Sheet2!$K1478=$B$2,Sheet2!$L1478=1),Sheet2!$J1478+Sheet2!$M1478,IF(Sheet2!$K1478=$B$2,Sheet2!$M1478,0))</f>
        <v>0</v>
      </c>
    </row>
    <row r="1479" spans="14:15" x14ac:dyDescent="0.25">
      <c r="N1479">
        <f>IF(AND(Sheet2!$K1479=$B$1,Sheet2!$L1479=1),Sheet2!$I1479+Sheet2!$M1479,IF(Sheet2!$K1479=$B$1,Sheet2!$M1479,0))</f>
        <v>0</v>
      </c>
      <c r="O1479">
        <f>IF(AND(Sheet2!$K1479=$B$2,Sheet2!$L1479=1),Sheet2!$J1479+Sheet2!$M1479,IF(Sheet2!$K1479=$B$2,Sheet2!$M1479,0))</f>
        <v>0</v>
      </c>
    </row>
    <row r="1480" spans="14:15" x14ac:dyDescent="0.25">
      <c r="N1480">
        <f>IF(AND(Sheet2!$K1480=$B$1,Sheet2!$L1480=1),Sheet2!$I1480+Sheet2!$M1480,IF(Sheet2!$K1480=$B$1,Sheet2!$M1480,0))</f>
        <v>0</v>
      </c>
      <c r="O1480">
        <f>IF(AND(Sheet2!$K1480=$B$2,Sheet2!$L1480=1),Sheet2!$J1480+Sheet2!$M1480,IF(Sheet2!$K1480=$B$2,Sheet2!$M1480,0))</f>
        <v>0</v>
      </c>
    </row>
    <row r="1481" spans="14:15" x14ac:dyDescent="0.25">
      <c r="N1481">
        <f>IF(AND(Sheet2!$K1481=$B$1,Sheet2!$L1481=1),Sheet2!$I1481+Sheet2!$M1481,IF(Sheet2!$K1481=$B$1,Sheet2!$M1481,0))</f>
        <v>0</v>
      </c>
      <c r="O1481">
        <f>IF(AND(Sheet2!$K1481=$B$2,Sheet2!$L1481=1),Sheet2!$J1481+Sheet2!$M1481,IF(Sheet2!$K1481=$B$2,Sheet2!$M1481,0))</f>
        <v>0</v>
      </c>
    </row>
    <row r="1482" spans="14:15" x14ac:dyDescent="0.25">
      <c r="N1482">
        <f>IF(AND(Sheet2!$K1482=$B$1,Sheet2!$L1482=1),Sheet2!$I1482+Sheet2!$M1482,IF(Sheet2!$K1482=$B$1,Sheet2!$M1482,0))</f>
        <v>0</v>
      </c>
      <c r="O1482">
        <f>IF(AND(Sheet2!$K1482=$B$2,Sheet2!$L1482=1),Sheet2!$J1482+Sheet2!$M1482,IF(Sheet2!$K1482=$B$2,Sheet2!$M1482,0))</f>
        <v>0</v>
      </c>
    </row>
    <row r="1483" spans="14:15" x14ac:dyDescent="0.25">
      <c r="N1483">
        <f>IF(AND(Sheet2!$K1483=$B$1,Sheet2!$L1483=1),Sheet2!$I1483+Sheet2!$M1483,IF(Sheet2!$K1483=$B$1,Sheet2!$M1483,0))</f>
        <v>0</v>
      </c>
      <c r="O1483">
        <f>IF(AND(Sheet2!$K1483=$B$2,Sheet2!$L1483=1),Sheet2!$J1483+Sheet2!$M1483,IF(Sheet2!$K1483=$B$2,Sheet2!$M1483,0))</f>
        <v>0</v>
      </c>
    </row>
    <row r="1484" spans="14:15" x14ac:dyDescent="0.25">
      <c r="N1484">
        <f>IF(AND(Sheet2!$K1484=$B$1,Sheet2!$L1484=1),Sheet2!$I1484+Sheet2!$M1484,IF(Sheet2!$K1484=$B$1,Sheet2!$M1484,0))</f>
        <v>0</v>
      </c>
      <c r="O1484">
        <f>IF(AND(Sheet2!$K1484=$B$2,Sheet2!$L1484=1),Sheet2!$J1484+Sheet2!$M1484,IF(Sheet2!$K1484=$B$2,Sheet2!$M1484,0))</f>
        <v>0</v>
      </c>
    </row>
    <row r="1485" spans="14:15" x14ac:dyDescent="0.25">
      <c r="N1485">
        <f>IF(AND(Sheet2!$K1485=$B$1,Sheet2!$L1485=1),Sheet2!$I1485+Sheet2!$M1485,IF(Sheet2!$K1485=$B$1,Sheet2!$M1485,0))</f>
        <v>0</v>
      </c>
      <c r="O1485">
        <f>IF(AND(Sheet2!$K1485=$B$2,Sheet2!$L1485=1),Sheet2!$J1485+Sheet2!$M1485,IF(Sheet2!$K1485=$B$2,Sheet2!$M1485,0))</f>
        <v>0</v>
      </c>
    </row>
    <row r="1486" spans="14:15" x14ac:dyDescent="0.25">
      <c r="N1486">
        <f>IF(AND(Sheet2!$K1486=$B$1,Sheet2!$L1486=1),Sheet2!$I1486+Sheet2!$M1486,IF(Sheet2!$K1486=$B$1,Sheet2!$M1486,0))</f>
        <v>0</v>
      </c>
      <c r="O1486">
        <f>IF(AND(Sheet2!$K1486=$B$2,Sheet2!$L1486=1),Sheet2!$J1486+Sheet2!$M1486,IF(Sheet2!$K1486=$B$2,Sheet2!$M1486,0))</f>
        <v>0</v>
      </c>
    </row>
    <row r="1487" spans="14:15" x14ac:dyDescent="0.25">
      <c r="N1487">
        <f>IF(AND(Sheet2!$K1487=$B$1,Sheet2!$L1487=1),Sheet2!$I1487+Sheet2!$M1487,IF(Sheet2!$K1487=$B$1,Sheet2!$M1487,0))</f>
        <v>0</v>
      </c>
      <c r="O1487">
        <f>IF(AND(Sheet2!$K1487=$B$2,Sheet2!$L1487=1),Sheet2!$J1487+Sheet2!$M1487,IF(Sheet2!$K1487=$B$2,Sheet2!$M1487,0))</f>
        <v>0</v>
      </c>
    </row>
    <row r="1488" spans="14:15" x14ac:dyDescent="0.25">
      <c r="N1488">
        <f>IF(AND(Sheet2!$K1488=$B$1,Sheet2!$L1488=1),Sheet2!$I1488+Sheet2!$M1488,IF(Sheet2!$K1488=$B$1,Sheet2!$M1488,0))</f>
        <v>0</v>
      </c>
      <c r="O1488">
        <f>IF(AND(Sheet2!$K1488=$B$2,Sheet2!$L1488=1),Sheet2!$J1488+Sheet2!$M1488,IF(Sheet2!$K1488=$B$2,Sheet2!$M1488,0))</f>
        <v>0</v>
      </c>
    </row>
    <row r="1489" spans="14:15" x14ac:dyDescent="0.25">
      <c r="N1489">
        <f>IF(AND(Sheet2!$K1489=$B$1,Sheet2!$L1489=1),Sheet2!$I1489+Sheet2!$M1489,IF(Sheet2!$K1489=$B$1,Sheet2!$M1489,0))</f>
        <v>0</v>
      </c>
      <c r="O1489">
        <f>IF(AND(Sheet2!$K1489=$B$2,Sheet2!$L1489=1),Sheet2!$J1489+Sheet2!$M1489,IF(Sheet2!$K1489=$B$2,Sheet2!$M1489,0))</f>
        <v>0</v>
      </c>
    </row>
    <row r="1490" spans="14:15" x14ac:dyDescent="0.25">
      <c r="N1490">
        <f>IF(AND(Sheet2!$K1490=$B$1,Sheet2!$L1490=1),Sheet2!$I1490+Sheet2!$M1490,IF(Sheet2!$K1490=$B$1,Sheet2!$M1490,0))</f>
        <v>0</v>
      </c>
      <c r="O1490">
        <f>IF(AND(Sheet2!$K1490=$B$2,Sheet2!$L1490=1),Sheet2!$J1490+Sheet2!$M1490,IF(Sheet2!$K1490=$B$2,Sheet2!$M1490,0))</f>
        <v>0</v>
      </c>
    </row>
    <row r="1491" spans="14:15" x14ac:dyDescent="0.25">
      <c r="N1491">
        <f>IF(AND(Sheet2!$K1491=$B$1,Sheet2!$L1491=1),Sheet2!$I1491+Sheet2!$M1491,IF(Sheet2!$K1491=$B$1,Sheet2!$M1491,0))</f>
        <v>0</v>
      </c>
      <c r="O1491">
        <f>IF(AND(Sheet2!$K1491=$B$2,Sheet2!$L1491=1),Sheet2!$J1491+Sheet2!$M1491,IF(Sheet2!$K1491=$B$2,Sheet2!$M1491,0))</f>
        <v>0</v>
      </c>
    </row>
    <row r="1492" spans="14:15" x14ac:dyDescent="0.25">
      <c r="N1492">
        <f>IF(AND(Sheet2!$K1492=$B$1,Sheet2!$L1492=1),Sheet2!$I1492+Sheet2!$M1492,IF(Sheet2!$K1492=$B$1,Sheet2!$M1492,0))</f>
        <v>0</v>
      </c>
      <c r="O1492">
        <f>IF(AND(Sheet2!$K1492=$B$2,Sheet2!$L1492=1),Sheet2!$J1492+Sheet2!$M1492,IF(Sheet2!$K1492=$B$2,Sheet2!$M1492,0))</f>
        <v>0</v>
      </c>
    </row>
    <row r="1493" spans="14:15" x14ac:dyDescent="0.25">
      <c r="N1493">
        <f>IF(AND(Sheet2!$K1493=$B$1,Sheet2!$L1493=1),Sheet2!$I1493+Sheet2!$M1493,IF(Sheet2!$K1493=$B$1,Sheet2!$M1493,0))</f>
        <v>0</v>
      </c>
      <c r="O1493">
        <f>IF(AND(Sheet2!$K1493=$B$2,Sheet2!$L1493=1),Sheet2!$J1493+Sheet2!$M1493,IF(Sheet2!$K1493=$B$2,Sheet2!$M1493,0))</f>
        <v>0</v>
      </c>
    </row>
    <row r="1494" spans="14:15" x14ac:dyDescent="0.25">
      <c r="N1494">
        <f>IF(AND(Sheet2!$K1494=$B$1,Sheet2!$L1494=1),Sheet2!$I1494+Sheet2!$M1494,IF(Sheet2!$K1494=$B$1,Sheet2!$M1494,0))</f>
        <v>0</v>
      </c>
      <c r="O1494">
        <f>IF(AND(Sheet2!$K1494=$B$2,Sheet2!$L1494=1),Sheet2!$J1494+Sheet2!$M1494,IF(Sheet2!$K1494=$B$2,Sheet2!$M1494,0))</f>
        <v>0</v>
      </c>
    </row>
    <row r="1495" spans="14:15" x14ac:dyDescent="0.25">
      <c r="N1495">
        <f>IF(AND(Sheet2!$K1495=$B$1,Sheet2!$L1495=1),Sheet2!$I1495+Sheet2!$M1495,IF(Sheet2!$K1495=$B$1,Sheet2!$M1495,0))</f>
        <v>0</v>
      </c>
      <c r="O1495">
        <f>IF(AND(Sheet2!$K1495=$B$2,Sheet2!$L1495=1),Sheet2!$J1495+Sheet2!$M1495,IF(Sheet2!$K1495=$B$2,Sheet2!$M1495,0))</f>
        <v>0</v>
      </c>
    </row>
    <row r="1496" spans="14:15" x14ac:dyDescent="0.25">
      <c r="N1496">
        <f>IF(AND(Sheet2!$K1496=$B$1,Sheet2!$L1496=1),Sheet2!$I1496+Sheet2!$M1496,IF(Sheet2!$K1496=$B$1,Sheet2!$M1496,0))</f>
        <v>0</v>
      </c>
      <c r="O1496">
        <f>IF(AND(Sheet2!$K1496=$B$2,Sheet2!$L1496=1),Sheet2!$J1496+Sheet2!$M1496,IF(Sheet2!$K1496=$B$2,Sheet2!$M1496,0))</f>
        <v>0</v>
      </c>
    </row>
    <row r="1497" spans="14:15" x14ac:dyDescent="0.25">
      <c r="N1497">
        <f>IF(AND(Sheet2!$K1497=$B$1,Sheet2!$L1497=1),Sheet2!$I1497+Sheet2!$M1497,IF(Sheet2!$K1497=$B$1,Sheet2!$M1497,0))</f>
        <v>0</v>
      </c>
      <c r="O1497">
        <f>IF(AND(Sheet2!$K1497=$B$2,Sheet2!$L1497=1),Sheet2!$J1497+Sheet2!$M1497,IF(Sheet2!$K1497=$B$2,Sheet2!$M1497,0))</f>
        <v>0</v>
      </c>
    </row>
    <row r="1498" spans="14:15" x14ac:dyDescent="0.25">
      <c r="N1498">
        <f>IF(AND(Sheet2!$K1498=$B$1,Sheet2!$L1498=1),Sheet2!$I1498+Sheet2!$M1498,IF(Sheet2!$K1498=$B$1,Sheet2!$M1498,0))</f>
        <v>0</v>
      </c>
      <c r="O1498">
        <f>IF(AND(Sheet2!$K1498=$B$2,Sheet2!$L1498=1),Sheet2!$J1498+Sheet2!$M1498,IF(Sheet2!$K1498=$B$2,Sheet2!$M1498,0))</f>
        <v>0</v>
      </c>
    </row>
    <row r="1499" spans="14:15" x14ac:dyDescent="0.25">
      <c r="N1499">
        <f>IF(AND(Sheet2!$K1499=$B$1,Sheet2!$L1499=1),Sheet2!$I1499+Sheet2!$M1499,IF(Sheet2!$K1499=$B$1,Sheet2!$M1499,0))</f>
        <v>0</v>
      </c>
      <c r="O1499">
        <f>IF(AND(Sheet2!$K1499=$B$2,Sheet2!$L1499=1),Sheet2!$J1499+Sheet2!$M1499,IF(Sheet2!$K1499=$B$2,Sheet2!$M1499,0))</f>
        <v>0</v>
      </c>
    </row>
    <row r="1500" spans="14:15" x14ac:dyDescent="0.25">
      <c r="N1500">
        <f>IF(AND(Sheet2!$K1500=$B$1,Sheet2!$L1500=1),Sheet2!$I1500+Sheet2!$M1500,IF(Sheet2!$K1500=$B$1,Sheet2!$M1500,0))</f>
        <v>0</v>
      </c>
      <c r="O1500">
        <f>IF(AND(Sheet2!$K1500=$B$2,Sheet2!$L1500=1),Sheet2!$J1500+Sheet2!$M1500,IF(Sheet2!$K1500=$B$2,Sheet2!$M1500,0))</f>
        <v>0</v>
      </c>
    </row>
    <row r="1501" spans="14:15" x14ac:dyDescent="0.25">
      <c r="N1501">
        <f>IF(AND(Sheet2!$K1501=$B$1,Sheet2!$L1501=1),Sheet2!$I1501+Sheet2!$M1501,IF(Sheet2!$K1501=$B$1,Sheet2!$M1501,0))</f>
        <v>0</v>
      </c>
      <c r="O1501">
        <f>IF(AND(Sheet2!$K1501=$B$2,Sheet2!$L1501=1),Sheet2!$J1501+Sheet2!$M1501,IF(Sheet2!$K1501=$B$2,Sheet2!$M1501,0))</f>
        <v>0</v>
      </c>
    </row>
    <row r="1502" spans="14:15" x14ac:dyDescent="0.25">
      <c r="N1502">
        <f>IF(AND(Sheet2!$K1502=$B$1,Sheet2!$L1502=1),Sheet2!$I1502+Sheet2!$M1502,IF(Sheet2!$K1502=$B$1,Sheet2!$M1502,0))</f>
        <v>0</v>
      </c>
      <c r="O1502">
        <f>IF(AND(Sheet2!$K1502=$B$2,Sheet2!$L1502=1),Sheet2!$J1502+Sheet2!$M1502,IF(Sheet2!$K1502=$B$2,Sheet2!$M1502,0))</f>
        <v>0</v>
      </c>
    </row>
    <row r="1503" spans="14:15" x14ac:dyDescent="0.25">
      <c r="N1503">
        <f>IF(AND(Sheet2!$K1503=$B$1,Sheet2!$L1503=1),Sheet2!$I1503+Sheet2!$M1503,IF(Sheet2!$K1503=$B$1,Sheet2!$M1503,0))</f>
        <v>0</v>
      </c>
      <c r="O1503">
        <f>IF(AND(Sheet2!$K1503=$B$2,Sheet2!$L1503=1),Sheet2!$J1503+Sheet2!$M1503,IF(Sheet2!$K1503=$B$2,Sheet2!$M1503,0))</f>
        <v>0</v>
      </c>
    </row>
    <row r="1504" spans="14:15" x14ac:dyDescent="0.25">
      <c r="N1504">
        <f>IF(AND(Sheet2!$K1504=$B$1,Sheet2!$L1504=1),Sheet2!$I1504+Sheet2!$M1504,IF(Sheet2!$K1504=$B$1,Sheet2!$M1504,0))</f>
        <v>0</v>
      </c>
      <c r="O1504">
        <f>IF(AND(Sheet2!$K1504=$B$2,Sheet2!$L1504=1),Sheet2!$J1504+Sheet2!$M1504,IF(Sheet2!$K1504=$B$2,Sheet2!$M1504,0))</f>
        <v>0</v>
      </c>
    </row>
    <row r="1505" spans="14:15" x14ac:dyDescent="0.25">
      <c r="N1505">
        <f>IF(AND(Sheet2!$K1505=$B$1,Sheet2!$L1505=1),Sheet2!$I1505+Sheet2!$M1505,IF(Sheet2!$K1505=$B$1,Sheet2!$M1505,0))</f>
        <v>0</v>
      </c>
      <c r="O1505">
        <f>IF(AND(Sheet2!$K1505=$B$2,Sheet2!$L1505=1),Sheet2!$J1505+Sheet2!$M1505,IF(Sheet2!$K1505=$B$2,Sheet2!$M1505,0))</f>
        <v>0</v>
      </c>
    </row>
    <row r="1506" spans="14:15" x14ac:dyDescent="0.25">
      <c r="N1506">
        <f>IF(AND(Sheet2!$K1506=$B$1,Sheet2!$L1506=1),Sheet2!$I1506+Sheet2!$M1506,IF(Sheet2!$K1506=$B$1,Sheet2!$M1506,0))</f>
        <v>0</v>
      </c>
      <c r="O1506">
        <f>IF(AND(Sheet2!$K1506=$B$2,Sheet2!$L1506=1),Sheet2!$J1506+Sheet2!$M1506,IF(Sheet2!$K1506=$B$2,Sheet2!$M1506,0))</f>
        <v>0</v>
      </c>
    </row>
    <row r="1507" spans="14:15" x14ac:dyDescent="0.25">
      <c r="N1507">
        <f>IF(AND(Sheet2!$K1507=$B$1,Sheet2!$L1507=1),Sheet2!$I1507+Sheet2!$M1507,IF(Sheet2!$K1507=$B$1,Sheet2!$M1507,0))</f>
        <v>0</v>
      </c>
      <c r="O1507">
        <f>IF(AND(Sheet2!$K1507=$B$2,Sheet2!$L1507=1),Sheet2!$J1507+Sheet2!$M1507,IF(Sheet2!$K1507=$B$2,Sheet2!$M1507,0))</f>
        <v>0</v>
      </c>
    </row>
    <row r="1508" spans="14:15" x14ac:dyDescent="0.25">
      <c r="N1508">
        <f>IF(AND(Sheet2!$K1508=$B$1,Sheet2!$L1508=1),Sheet2!$I1508+Sheet2!$M1508,IF(Sheet2!$K1508=$B$1,Sheet2!$M1508,0))</f>
        <v>0</v>
      </c>
      <c r="O1508">
        <f>IF(AND(Sheet2!$K1508=$B$2,Sheet2!$L1508=1),Sheet2!$J1508+Sheet2!$M1508,IF(Sheet2!$K1508=$B$2,Sheet2!$M1508,0))</f>
        <v>0</v>
      </c>
    </row>
    <row r="1509" spans="14:15" x14ac:dyDescent="0.25">
      <c r="N1509">
        <f>IF(AND(Sheet2!$K1509=$B$1,Sheet2!$L1509=1),Sheet2!$I1509+Sheet2!$M1509,IF(Sheet2!$K1509=$B$1,Sheet2!$M1509,0))</f>
        <v>0</v>
      </c>
      <c r="O1509">
        <f>IF(AND(Sheet2!$K1509=$B$2,Sheet2!$L1509=1),Sheet2!$J1509+Sheet2!$M1509,IF(Sheet2!$K1509=$B$2,Sheet2!$M1509,0))</f>
        <v>0</v>
      </c>
    </row>
    <row r="1510" spans="14:15" x14ac:dyDescent="0.25">
      <c r="N1510">
        <f>IF(AND(Sheet2!$K1510=$B$1,Sheet2!$L1510=1),Sheet2!$I1510+Sheet2!$M1510,IF(Sheet2!$K1510=$B$1,Sheet2!$M1510,0))</f>
        <v>0</v>
      </c>
      <c r="O1510">
        <f>IF(AND(Sheet2!$K1510=$B$2,Sheet2!$L1510=1),Sheet2!$J1510+Sheet2!$M1510,IF(Sheet2!$K1510=$B$2,Sheet2!$M1510,0))</f>
        <v>0</v>
      </c>
    </row>
    <row r="1511" spans="14:15" x14ac:dyDescent="0.25">
      <c r="N1511">
        <f>IF(AND(Sheet2!$K1511=$B$1,Sheet2!$L1511=1),Sheet2!$I1511+Sheet2!$M1511,IF(Sheet2!$K1511=$B$1,Sheet2!$M1511,0))</f>
        <v>0</v>
      </c>
      <c r="O1511">
        <f>IF(AND(Sheet2!$K1511=$B$2,Sheet2!$L1511=1),Sheet2!$J1511+Sheet2!$M1511,IF(Sheet2!$K1511=$B$2,Sheet2!$M1511,0))</f>
        <v>0</v>
      </c>
    </row>
    <row r="1512" spans="14:15" x14ac:dyDescent="0.25">
      <c r="N1512">
        <f>IF(AND(Sheet2!$K1512=$B$1,Sheet2!$L1512=1),Sheet2!$I1512+Sheet2!$M1512,IF(Sheet2!$K1512=$B$1,Sheet2!$M1512,0))</f>
        <v>0</v>
      </c>
      <c r="O1512">
        <f>IF(AND(Sheet2!$K1512=$B$2,Sheet2!$L1512=1),Sheet2!$J1512+Sheet2!$M1512,IF(Sheet2!$K1512=$B$2,Sheet2!$M1512,0))</f>
        <v>0</v>
      </c>
    </row>
    <row r="1513" spans="14:15" x14ac:dyDescent="0.25">
      <c r="N1513">
        <f>IF(AND(Sheet2!$K1513=$B$1,Sheet2!$L1513=1),Sheet2!$I1513+Sheet2!$M1513,IF(Sheet2!$K1513=$B$1,Sheet2!$M1513,0))</f>
        <v>0</v>
      </c>
      <c r="O1513">
        <f>IF(AND(Sheet2!$K1513=$B$2,Sheet2!$L1513=1),Sheet2!$J1513+Sheet2!$M1513,IF(Sheet2!$K1513=$B$2,Sheet2!$M1513,0))</f>
        <v>0</v>
      </c>
    </row>
    <row r="1514" spans="14:15" x14ac:dyDescent="0.25">
      <c r="N1514">
        <f>IF(AND(Sheet2!$K1514=$B$1,Sheet2!$L1514=1),Sheet2!$I1514+Sheet2!$M1514,IF(Sheet2!$K1514=$B$1,Sheet2!$M1514,0))</f>
        <v>0</v>
      </c>
      <c r="O1514">
        <f>IF(AND(Sheet2!$K1514=$B$2,Sheet2!$L1514=1),Sheet2!$J1514+Sheet2!$M1514,IF(Sheet2!$K1514=$B$2,Sheet2!$M1514,0))</f>
        <v>0</v>
      </c>
    </row>
    <row r="1515" spans="14:15" x14ac:dyDescent="0.25">
      <c r="N1515">
        <f>IF(AND(Sheet2!$K1515=$B$1,Sheet2!$L1515=1),Sheet2!$I1515+Sheet2!$M1515,IF(Sheet2!$K1515=$B$1,Sheet2!$M1515,0))</f>
        <v>0</v>
      </c>
      <c r="O1515">
        <f>IF(AND(Sheet2!$K1515=$B$2,Sheet2!$L1515=1),Sheet2!$J1515+Sheet2!$M1515,IF(Sheet2!$K1515=$B$2,Sheet2!$M1515,0))</f>
        <v>0</v>
      </c>
    </row>
    <row r="1516" spans="14:15" x14ac:dyDescent="0.25">
      <c r="N1516">
        <f>IF(AND(Sheet2!$K1516=$B$1,Sheet2!$L1516=1),Sheet2!$I1516+Sheet2!$M1516,IF(Sheet2!$K1516=$B$1,Sheet2!$M1516,0))</f>
        <v>0</v>
      </c>
      <c r="O1516">
        <f>IF(AND(Sheet2!$K1516=$B$2,Sheet2!$L1516=1),Sheet2!$J1516+Sheet2!$M1516,IF(Sheet2!$K1516=$B$2,Sheet2!$M1516,0))</f>
        <v>0</v>
      </c>
    </row>
    <row r="1517" spans="14:15" x14ac:dyDescent="0.25">
      <c r="N1517">
        <f>IF(AND(Sheet2!$K1517=$B$1,Sheet2!$L1517=1),Sheet2!$I1517+Sheet2!$M1517,IF(Sheet2!$K1517=$B$1,Sheet2!$M1517,0))</f>
        <v>0</v>
      </c>
      <c r="O1517">
        <f>IF(AND(Sheet2!$K1517=$B$2,Sheet2!$L1517=1),Sheet2!$J1517+Sheet2!$M1517,IF(Sheet2!$K1517=$B$2,Sheet2!$M1517,0))</f>
        <v>0</v>
      </c>
    </row>
    <row r="1518" spans="14:15" x14ac:dyDescent="0.25">
      <c r="N1518">
        <f>IF(AND(Sheet2!$K1518=$B$1,Sheet2!$L1518=1),Sheet2!$I1518+Sheet2!$M1518,IF(Sheet2!$K1518=$B$1,Sheet2!$M1518,0))</f>
        <v>0</v>
      </c>
      <c r="O1518">
        <f>IF(AND(Sheet2!$K1518=$B$2,Sheet2!$L1518=1),Sheet2!$J1518+Sheet2!$M1518,IF(Sheet2!$K1518=$B$2,Sheet2!$M1518,0))</f>
        <v>0</v>
      </c>
    </row>
    <row r="1519" spans="14:15" x14ac:dyDescent="0.25">
      <c r="N1519">
        <f>IF(AND(Sheet2!$K1519=$B$1,Sheet2!$L1519=1),Sheet2!$I1519+Sheet2!$M1519,IF(Sheet2!$K1519=$B$1,Sheet2!$M1519,0))</f>
        <v>0</v>
      </c>
      <c r="O1519">
        <f>IF(AND(Sheet2!$K1519=$B$2,Sheet2!$L1519=1),Sheet2!$J1519+Sheet2!$M1519,IF(Sheet2!$K1519=$B$2,Sheet2!$M1519,0))</f>
        <v>0</v>
      </c>
    </row>
    <row r="1520" spans="14:15" x14ac:dyDescent="0.25">
      <c r="N1520">
        <f>IF(AND(Sheet2!$K1520=$B$1,Sheet2!$L1520=1),Sheet2!$I1520+Sheet2!$M1520,IF(Sheet2!$K1520=$B$1,Sheet2!$M1520,0))</f>
        <v>0</v>
      </c>
      <c r="O1520">
        <f>IF(AND(Sheet2!$K1520=$B$2,Sheet2!$L1520=1),Sheet2!$J1520+Sheet2!$M1520,IF(Sheet2!$K1520=$B$2,Sheet2!$M1520,0))</f>
        <v>0</v>
      </c>
    </row>
    <row r="1521" spans="14:15" x14ac:dyDescent="0.25">
      <c r="N1521">
        <f>IF(AND(Sheet2!$K1521=$B$1,Sheet2!$L1521=1),Sheet2!$I1521+Sheet2!$M1521,IF(Sheet2!$K1521=$B$1,Sheet2!$M1521,0))</f>
        <v>0</v>
      </c>
      <c r="O1521">
        <f>IF(AND(Sheet2!$K1521=$B$2,Sheet2!$L1521=1),Sheet2!$J1521+Sheet2!$M1521,IF(Sheet2!$K1521=$B$2,Sheet2!$M1521,0))</f>
        <v>0</v>
      </c>
    </row>
    <row r="1522" spans="14:15" x14ac:dyDescent="0.25">
      <c r="N1522">
        <f>IF(AND(Sheet2!$K1522=$B$1,Sheet2!$L1522=1),Sheet2!$I1522+Sheet2!$M1522,IF(Sheet2!$K1522=$B$1,Sheet2!$M1522,0))</f>
        <v>0</v>
      </c>
      <c r="O1522">
        <f>IF(AND(Sheet2!$K1522=$B$2,Sheet2!$L1522=1),Sheet2!$J1522+Sheet2!$M1522,IF(Sheet2!$K1522=$B$2,Sheet2!$M1522,0))</f>
        <v>0</v>
      </c>
    </row>
    <row r="1523" spans="14:15" x14ac:dyDescent="0.25">
      <c r="N1523">
        <f>IF(AND(Sheet2!$K1523=$B$1,Sheet2!$L1523=1),Sheet2!$I1523+Sheet2!$M1523,IF(Sheet2!$K1523=$B$1,Sheet2!$M1523,0))</f>
        <v>0</v>
      </c>
      <c r="O1523">
        <f>IF(AND(Sheet2!$K1523=$B$2,Sheet2!$L1523=1),Sheet2!$J1523+Sheet2!$M1523,IF(Sheet2!$K1523=$B$2,Sheet2!$M1523,0))</f>
        <v>0</v>
      </c>
    </row>
    <row r="1524" spans="14:15" x14ac:dyDescent="0.25">
      <c r="N1524">
        <f>IF(AND(Sheet2!$K1524=$B$1,Sheet2!$L1524=1),Sheet2!$I1524+Sheet2!$M1524,IF(Sheet2!$K1524=$B$1,Sheet2!$M1524,0))</f>
        <v>0</v>
      </c>
      <c r="O1524">
        <f>IF(AND(Sheet2!$K1524=$B$2,Sheet2!$L1524=1),Sheet2!$J1524+Sheet2!$M1524,IF(Sheet2!$K1524=$B$2,Sheet2!$M1524,0))</f>
        <v>0</v>
      </c>
    </row>
    <row r="1525" spans="14:15" x14ac:dyDescent="0.25">
      <c r="N1525">
        <f>IF(AND(Sheet2!$K1525=$B$1,Sheet2!$L1525=1),Sheet2!$I1525+Sheet2!$M1525,IF(Sheet2!$K1525=$B$1,Sheet2!$M1525,0))</f>
        <v>0</v>
      </c>
      <c r="O1525">
        <f>IF(AND(Sheet2!$K1525=$B$2,Sheet2!$L1525=1),Sheet2!$J1525+Sheet2!$M1525,IF(Sheet2!$K1525=$B$2,Sheet2!$M1525,0))</f>
        <v>0</v>
      </c>
    </row>
    <row r="1526" spans="14:15" x14ac:dyDescent="0.25">
      <c r="N1526">
        <f>IF(AND(Sheet2!$K1526=$B$1,Sheet2!$L1526=1),Sheet2!$I1526+Sheet2!$M1526,IF(Sheet2!$K1526=$B$1,Sheet2!$M1526,0))</f>
        <v>0</v>
      </c>
      <c r="O1526">
        <f>IF(AND(Sheet2!$K1526=$B$2,Sheet2!$L1526=1),Sheet2!$J1526+Sheet2!$M1526,IF(Sheet2!$K1526=$B$2,Sheet2!$M1526,0))</f>
        <v>0</v>
      </c>
    </row>
    <row r="1527" spans="14:15" x14ac:dyDescent="0.25">
      <c r="N1527">
        <f>IF(AND(Sheet2!$K1527=$B$1,Sheet2!$L1527=1),Sheet2!$I1527+Sheet2!$M1527,IF(Sheet2!$K1527=$B$1,Sheet2!$M1527,0))</f>
        <v>0</v>
      </c>
      <c r="O1527">
        <f>IF(AND(Sheet2!$K1527=$B$2,Sheet2!$L1527=1),Sheet2!$J1527+Sheet2!$M1527,IF(Sheet2!$K1527=$B$2,Sheet2!$M1527,0))</f>
        <v>0</v>
      </c>
    </row>
    <row r="1528" spans="14:15" x14ac:dyDescent="0.25">
      <c r="N1528">
        <f>IF(AND(Sheet2!$K1528=$B$1,Sheet2!$L1528=1),Sheet2!$I1528+Sheet2!$M1528,IF(Sheet2!$K1528=$B$1,Sheet2!$M1528,0))</f>
        <v>0</v>
      </c>
      <c r="O1528">
        <f>IF(AND(Sheet2!$K1528=$B$2,Sheet2!$L1528=1),Sheet2!$J1528+Sheet2!$M1528,IF(Sheet2!$K1528=$B$2,Sheet2!$M1528,0))</f>
        <v>0</v>
      </c>
    </row>
    <row r="1529" spans="14:15" x14ac:dyDescent="0.25">
      <c r="N1529">
        <f>IF(AND(Sheet2!$K1529=$B$1,Sheet2!$L1529=1),Sheet2!$I1529+Sheet2!$M1529,IF(Sheet2!$K1529=$B$1,Sheet2!$M1529,0))</f>
        <v>0</v>
      </c>
      <c r="O1529">
        <f>IF(AND(Sheet2!$K1529=$B$2,Sheet2!$L1529=1),Sheet2!$J1529+Sheet2!$M1529,IF(Sheet2!$K1529=$B$2,Sheet2!$M1529,0))</f>
        <v>0</v>
      </c>
    </row>
    <row r="1530" spans="14:15" x14ac:dyDescent="0.25">
      <c r="N1530">
        <f>IF(AND(Sheet2!$K1530=$B$1,Sheet2!$L1530=1),Sheet2!$I1530+Sheet2!$M1530,IF(Sheet2!$K1530=$B$1,Sheet2!$M1530,0))</f>
        <v>0</v>
      </c>
      <c r="O1530">
        <f>IF(AND(Sheet2!$K1530=$B$2,Sheet2!$L1530=1),Sheet2!$J1530+Sheet2!$M1530,IF(Sheet2!$K1530=$B$2,Sheet2!$M1530,0))</f>
        <v>0</v>
      </c>
    </row>
    <row r="1531" spans="14:15" x14ac:dyDescent="0.25">
      <c r="N1531">
        <f>IF(AND(Sheet2!$K1531=$B$1,Sheet2!$L1531=1),Sheet2!$I1531+Sheet2!$M1531,IF(Sheet2!$K1531=$B$1,Sheet2!$M1531,0))</f>
        <v>0</v>
      </c>
      <c r="O1531">
        <f>IF(AND(Sheet2!$K1531=$B$2,Sheet2!$L1531=1),Sheet2!$J1531+Sheet2!$M1531,IF(Sheet2!$K1531=$B$2,Sheet2!$M1531,0))</f>
        <v>0</v>
      </c>
    </row>
    <row r="1532" spans="14:15" x14ac:dyDescent="0.25">
      <c r="N1532">
        <f>IF(AND(Sheet2!$K1532=$B$1,Sheet2!$L1532=1),Sheet2!$I1532+Sheet2!$M1532,IF(Sheet2!$K1532=$B$1,Sheet2!$M1532,0))</f>
        <v>0</v>
      </c>
      <c r="O1532">
        <f>IF(AND(Sheet2!$K1532=$B$2,Sheet2!$L1532=1),Sheet2!$J1532+Sheet2!$M1532,IF(Sheet2!$K1532=$B$2,Sheet2!$M1532,0))</f>
        <v>0</v>
      </c>
    </row>
    <row r="1533" spans="14:15" x14ac:dyDescent="0.25">
      <c r="N1533">
        <f>IF(AND(Sheet2!$K1533=$B$1,Sheet2!$L1533=1),Sheet2!$I1533+Sheet2!$M1533,IF(Sheet2!$K1533=$B$1,Sheet2!$M1533,0))</f>
        <v>0</v>
      </c>
      <c r="O1533">
        <f>IF(AND(Sheet2!$K1533=$B$2,Sheet2!$L1533=1),Sheet2!$J1533+Sheet2!$M1533,IF(Sheet2!$K1533=$B$2,Sheet2!$M1533,0))</f>
        <v>0</v>
      </c>
    </row>
    <row r="1534" spans="14:15" x14ac:dyDescent="0.25">
      <c r="N1534">
        <f>IF(AND(Sheet2!$K1534=$B$1,Sheet2!$L1534=1),Sheet2!$I1534+Sheet2!$M1534,IF(Sheet2!$K1534=$B$1,Sheet2!$M1534,0))</f>
        <v>0</v>
      </c>
      <c r="O1534">
        <f>IF(AND(Sheet2!$K1534=$B$2,Sheet2!$L1534=1),Sheet2!$J1534+Sheet2!$M1534,IF(Sheet2!$K1534=$B$2,Sheet2!$M1534,0))</f>
        <v>0</v>
      </c>
    </row>
    <row r="1535" spans="14:15" x14ac:dyDescent="0.25">
      <c r="N1535">
        <f>IF(AND(Sheet2!$K1535=$B$1,Sheet2!$L1535=1),Sheet2!$I1535+Sheet2!$M1535,IF(Sheet2!$K1535=$B$1,Sheet2!$M1535,0))</f>
        <v>0</v>
      </c>
      <c r="O1535">
        <f>IF(AND(Sheet2!$K1535=$B$2,Sheet2!$L1535=1),Sheet2!$J1535+Sheet2!$M1535,IF(Sheet2!$K1535=$B$2,Sheet2!$M1535,0))</f>
        <v>0</v>
      </c>
    </row>
    <row r="1536" spans="14:15" x14ac:dyDescent="0.25">
      <c r="N1536">
        <f>IF(AND(Sheet2!$K1536=$B$1,Sheet2!$L1536=1),Sheet2!$I1536+Sheet2!$M1536,IF(Sheet2!$K1536=$B$1,Sheet2!$M1536,0))</f>
        <v>0</v>
      </c>
      <c r="O1536">
        <f>IF(AND(Sheet2!$K1536=$B$2,Sheet2!$L1536=1),Sheet2!$J1536+Sheet2!$M1536,IF(Sheet2!$K1536=$B$2,Sheet2!$M1536,0))</f>
        <v>0</v>
      </c>
    </row>
    <row r="1537" spans="14:15" x14ac:dyDescent="0.25">
      <c r="N1537">
        <f>IF(AND(Sheet2!$K1537=$B$1,Sheet2!$L1537=1),Sheet2!$I1537+Sheet2!$M1537,IF(Sheet2!$K1537=$B$1,Sheet2!$M1537,0))</f>
        <v>0</v>
      </c>
      <c r="O1537">
        <f>IF(AND(Sheet2!$K1537=$B$2,Sheet2!$L1537=1),Sheet2!$J1537+Sheet2!$M1537,IF(Sheet2!$K1537=$B$2,Sheet2!$M1537,0))</f>
        <v>0</v>
      </c>
    </row>
    <row r="1538" spans="14:15" x14ac:dyDescent="0.25">
      <c r="N1538">
        <f>IF(AND(Sheet2!$K1538=$B$1,Sheet2!$L1538=1),Sheet2!$I1538+Sheet2!$M1538,IF(Sheet2!$K1538=$B$1,Sheet2!$M1538,0))</f>
        <v>0</v>
      </c>
      <c r="O1538">
        <f>IF(AND(Sheet2!$K1538=$B$2,Sheet2!$L1538=1),Sheet2!$J1538+Sheet2!$M1538,IF(Sheet2!$K1538=$B$2,Sheet2!$M1538,0))</f>
        <v>0</v>
      </c>
    </row>
    <row r="1539" spans="14:15" x14ac:dyDescent="0.25">
      <c r="N1539">
        <f>IF(AND(Sheet2!$K1539=$B$1,Sheet2!$L1539=1),Sheet2!$I1539+Sheet2!$M1539,IF(Sheet2!$K1539=$B$1,Sheet2!$M1539,0))</f>
        <v>0</v>
      </c>
      <c r="O1539">
        <f>IF(AND(Sheet2!$K1539=$B$2,Sheet2!$L1539=1),Sheet2!$J1539+Sheet2!$M1539,IF(Sheet2!$K1539=$B$2,Sheet2!$M1539,0))</f>
        <v>0</v>
      </c>
    </row>
    <row r="1540" spans="14:15" x14ac:dyDescent="0.25">
      <c r="N1540">
        <f>IF(AND(Sheet2!$K1540=$B$1,Sheet2!$L1540=1),Sheet2!$I1540+Sheet2!$M1540,IF(Sheet2!$K1540=$B$1,Sheet2!$M1540,0))</f>
        <v>0</v>
      </c>
      <c r="O1540">
        <f>IF(AND(Sheet2!$K1540=$B$2,Sheet2!$L1540=1),Sheet2!$J1540+Sheet2!$M1540,IF(Sheet2!$K1540=$B$2,Sheet2!$M1540,0))</f>
        <v>0</v>
      </c>
    </row>
    <row r="1541" spans="14:15" x14ac:dyDescent="0.25">
      <c r="N1541">
        <f>IF(AND(Sheet2!$K1541=$B$1,Sheet2!$L1541=1),Sheet2!$I1541+Sheet2!$M1541,IF(Sheet2!$K1541=$B$1,Sheet2!$M1541,0))</f>
        <v>0</v>
      </c>
      <c r="O1541">
        <f>IF(AND(Sheet2!$K1541=$B$2,Sheet2!$L1541=1),Sheet2!$J1541+Sheet2!$M1541,IF(Sheet2!$K1541=$B$2,Sheet2!$M1541,0))</f>
        <v>0</v>
      </c>
    </row>
    <row r="1542" spans="14:15" x14ac:dyDescent="0.25">
      <c r="N1542">
        <f>IF(AND(Sheet2!$K1542=$B$1,Sheet2!$L1542=1),Sheet2!$I1542+Sheet2!$M1542,IF(Sheet2!$K1542=$B$1,Sheet2!$M1542,0))</f>
        <v>0</v>
      </c>
      <c r="O1542">
        <f>IF(AND(Sheet2!$K1542=$B$2,Sheet2!$L1542=1),Sheet2!$J1542+Sheet2!$M1542,IF(Sheet2!$K1542=$B$2,Sheet2!$M1542,0))</f>
        <v>0</v>
      </c>
    </row>
    <row r="1543" spans="14:15" x14ac:dyDescent="0.25">
      <c r="N1543">
        <f>IF(AND(Sheet2!$K1543=$B$1,Sheet2!$L1543=1),Sheet2!$I1543+Sheet2!$M1543,IF(Sheet2!$K1543=$B$1,Sheet2!$M1543,0))</f>
        <v>0</v>
      </c>
      <c r="O1543">
        <f>IF(AND(Sheet2!$K1543=$B$2,Sheet2!$L1543=1),Sheet2!$J1543+Sheet2!$M1543,IF(Sheet2!$K1543=$B$2,Sheet2!$M1543,0))</f>
        <v>0</v>
      </c>
    </row>
    <row r="1544" spans="14:15" x14ac:dyDescent="0.25">
      <c r="N1544">
        <f>IF(AND(Sheet2!$K1544=$B$1,Sheet2!$L1544=1),Sheet2!$I1544+Sheet2!$M1544,IF(Sheet2!$K1544=$B$1,Sheet2!$M1544,0))</f>
        <v>0</v>
      </c>
      <c r="O1544">
        <f>IF(AND(Sheet2!$K1544=$B$2,Sheet2!$L1544=1),Sheet2!$J1544+Sheet2!$M1544,IF(Sheet2!$K1544=$B$2,Sheet2!$M1544,0))</f>
        <v>0</v>
      </c>
    </row>
    <row r="1545" spans="14:15" x14ac:dyDescent="0.25">
      <c r="N1545">
        <f>IF(AND(Sheet2!$K1545=$B$1,Sheet2!$L1545=1),Sheet2!$I1545+Sheet2!$M1545,IF(Sheet2!$K1545=$B$1,Sheet2!$M1545,0))</f>
        <v>0</v>
      </c>
      <c r="O1545">
        <f>IF(AND(Sheet2!$K1545=$B$2,Sheet2!$L1545=1),Sheet2!$J1545+Sheet2!$M1545,IF(Sheet2!$K1545=$B$2,Sheet2!$M1545,0))</f>
        <v>0</v>
      </c>
    </row>
    <row r="1546" spans="14:15" x14ac:dyDescent="0.25">
      <c r="N1546">
        <f>IF(AND(Sheet2!$K1546=$B$1,Sheet2!$L1546=1),Sheet2!$I1546+Sheet2!$M1546,IF(Sheet2!$K1546=$B$1,Sheet2!$M1546,0))</f>
        <v>0</v>
      </c>
      <c r="O1546">
        <f>IF(AND(Sheet2!$K1546=$B$2,Sheet2!$L1546=1),Sheet2!$J1546+Sheet2!$M1546,IF(Sheet2!$K1546=$B$2,Sheet2!$M1546,0))</f>
        <v>0</v>
      </c>
    </row>
    <row r="1547" spans="14:15" x14ac:dyDescent="0.25">
      <c r="N1547">
        <f>IF(AND(Sheet2!$K1547=$B$1,Sheet2!$L1547=1),Sheet2!$I1547+Sheet2!$M1547,IF(Sheet2!$K1547=$B$1,Sheet2!$M1547,0))</f>
        <v>0</v>
      </c>
      <c r="O1547">
        <f>IF(AND(Sheet2!$K1547=$B$2,Sheet2!$L1547=1),Sheet2!$J1547+Sheet2!$M1547,IF(Sheet2!$K1547=$B$2,Sheet2!$M1547,0))</f>
        <v>0</v>
      </c>
    </row>
    <row r="1548" spans="14:15" x14ac:dyDescent="0.25">
      <c r="N1548">
        <f>IF(AND(Sheet2!$K1548=$B$1,Sheet2!$L1548=1),Sheet2!$I1548+Sheet2!$M1548,IF(Sheet2!$K1548=$B$1,Sheet2!$M1548,0))</f>
        <v>0</v>
      </c>
      <c r="O1548">
        <f>IF(AND(Sheet2!$K1548=$B$2,Sheet2!$L1548=1),Sheet2!$J1548+Sheet2!$M1548,IF(Sheet2!$K1548=$B$2,Sheet2!$M1548,0))</f>
        <v>0</v>
      </c>
    </row>
    <row r="1549" spans="14:15" x14ac:dyDescent="0.25">
      <c r="N1549">
        <f>IF(AND(Sheet2!$K1549=$B$1,Sheet2!$L1549=1),Sheet2!$I1549+Sheet2!$M1549,IF(Sheet2!$K1549=$B$1,Sheet2!$M1549,0))</f>
        <v>0</v>
      </c>
      <c r="O1549">
        <f>IF(AND(Sheet2!$K1549=$B$2,Sheet2!$L1549=1),Sheet2!$J1549+Sheet2!$M1549,IF(Sheet2!$K1549=$B$2,Sheet2!$M1549,0))</f>
        <v>0</v>
      </c>
    </row>
    <row r="1550" spans="14:15" x14ac:dyDescent="0.25">
      <c r="N1550">
        <f>IF(AND(Sheet2!$K1550=$B$1,Sheet2!$L1550=1),Sheet2!$I1550+Sheet2!$M1550,IF(Sheet2!$K1550=$B$1,Sheet2!$M1550,0))</f>
        <v>0</v>
      </c>
      <c r="O1550">
        <f>IF(AND(Sheet2!$K1550=$B$2,Sheet2!$L1550=1),Sheet2!$J1550+Sheet2!$M1550,IF(Sheet2!$K1550=$B$2,Sheet2!$M1550,0))</f>
        <v>0</v>
      </c>
    </row>
    <row r="1551" spans="14:15" x14ac:dyDescent="0.25">
      <c r="N1551">
        <f>IF(AND(Sheet2!$K1551=$B$1,Sheet2!$L1551=1),Sheet2!$I1551+Sheet2!$M1551,IF(Sheet2!$K1551=$B$1,Sheet2!$M1551,0))</f>
        <v>0</v>
      </c>
      <c r="O1551">
        <f>IF(AND(Sheet2!$K1551=$B$2,Sheet2!$L1551=1),Sheet2!$J1551+Sheet2!$M1551,IF(Sheet2!$K1551=$B$2,Sheet2!$M1551,0))</f>
        <v>0</v>
      </c>
    </row>
    <row r="1552" spans="14:15" x14ac:dyDescent="0.25">
      <c r="N1552">
        <f>IF(AND(Sheet2!$K1552=$B$1,Sheet2!$L1552=1),Sheet2!$I1552+Sheet2!$M1552,IF(Sheet2!$K1552=$B$1,Sheet2!$M1552,0))</f>
        <v>0</v>
      </c>
      <c r="O1552">
        <f>IF(AND(Sheet2!$K1552=$B$2,Sheet2!$L1552=1),Sheet2!$J1552+Sheet2!$M1552,IF(Sheet2!$K1552=$B$2,Sheet2!$M1552,0))</f>
        <v>0</v>
      </c>
    </row>
    <row r="1553" spans="14:15" x14ac:dyDescent="0.25">
      <c r="N1553">
        <f>IF(AND(Sheet2!$K1553=$B$1,Sheet2!$L1553=1),Sheet2!$I1553+Sheet2!$M1553,IF(Sheet2!$K1553=$B$1,Sheet2!$M1553,0))</f>
        <v>0</v>
      </c>
      <c r="O1553">
        <f>IF(AND(Sheet2!$K1553=$B$2,Sheet2!$L1553=1),Sheet2!$J1553+Sheet2!$M1553,IF(Sheet2!$K1553=$B$2,Sheet2!$M1553,0))</f>
        <v>0</v>
      </c>
    </row>
    <row r="1554" spans="14:15" x14ac:dyDescent="0.25">
      <c r="N1554">
        <f>IF(AND(Sheet2!$K1554=$B$1,Sheet2!$L1554=1),Sheet2!$I1554+Sheet2!$M1554,IF(Sheet2!$K1554=$B$1,Sheet2!$M1554,0))</f>
        <v>0</v>
      </c>
      <c r="O1554">
        <f>IF(AND(Sheet2!$K1554=$B$2,Sheet2!$L1554=1),Sheet2!$J1554+Sheet2!$M1554,IF(Sheet2!$K1554=$B$2,Sheet2!$M1554,0))</f>
        <v>0</v>
      </c>
    </row>
    <row r="1555" spans="14:15" x14ac:dyDescent="0.25">
      <c r="N1555">
        <f>IF(AND(Sheet2!$K1555=$B$1,Sheet2!$L1555=1),Sheet2!$I1555+Sheet2!$M1555,IF(Sheet2!$K1555=$B$1,Sheet2!$M1555,0))</f>
        <v>0</v>
      </c>
      <c r="O1555">
        <f>IF(AND(Sheet2!$K1555=$B$2,Sheet2!$L1555=1),Sheet2!$J1555+Sheet2!$M1555,IF(Sheet2!$K1555=$B$2,Sheet2!$M1555,0))</f>
        <v>0</v>
      </c>
    </row>
    <row r="1556" spans="14:15" x14ac:dyDescent="0.25">
      <c r="N1556">
        <f>IF(AND(Sheet2!$K1556=$B$1,Sheet2!$L1556=1),Sheet2!$I1556+Sheet2!$M1556,IF(Sheet2!$K1556=$B$1,Sheet2!$M1556,0))</f>
        <v>0</v>
      </c>
      <c r="O1556">
        <f>IF(AND(Sheet2!$K1556=$B$2,Sheet2!$L1556=1),Sheet2!$J1556+Sheet2!$M1556,IF(Sheet2!$K1556=$B$2,Sheet2!$M1556,0))</f>
        <v>0</v>
      </c>
    </row>
    <row r="1557" spans="14:15" x14ac:dyDescent="0.25">
      <c r="N1557">
        <f>IF(AND(Sheet2!$K1557=$B$1,Sheet2!$L1557=1),Sheet2!$I1557+Sheet2!$M1557,IF(Sheet2!$K1557=$B$1,Sheet2!$M1557,0))</f>
        <v>0</v>
      </c>
      <c r="O1557">
        <f>IF(AND(Sheet2!$K1557=$B$2,Sheet2!$L1557=1),Sheet2!$J1557+Sheet2!$M1557,IF(Sheet2!$K1557=$B$2,Sheet2!$M1557,0))</f>
        <v>0</v>
      </c>
    </row>
    <row r="1558" spans="14:15" x14ac:dyDescent="0.25">
      <c r="N1558">
        <f>IF(AND(Sheet2!$K1558=$B$1,Sheet2!$L1558=1),Sheet2!$I1558+Sheet2!$M1558,IF(Sheet2!$K1558=$B$1,Sheet2!$M1558,0))</f>
        <v>0</v>
      </c>
      <c r="O1558">
        <f>IF(AND(Sheet2!$K1558=$B$2,Sheet2!$L1558=1),Sheet2!$J1558+Sheet2!$M1558,IF(Sheet2!$K1558=$B$2,Sheet2!$M1558,0))</f>
        <v>0</v>
      </c>
    </row>
    <row r="1559" spans="14:15" x14ac:dyDescent="0.25">
      <c r="N1559">
        <f>IF(AND(Sheet2!$K1559=$B$1,Sheet2!$L1559=1),Sheet2!$I1559+Sheet2!$M1559,IF(Sheet2!$K1559=$B$1,Sheet2!$M1559,0))</f>
        <v>0</v>
      </c>
      <c r="O1559">
        <f>IF(AND(Sheet2!$K1559=$B$2,Sheet2!$L1559=1),Sheet2!$J1559+Sheet2!$M1559,IF(Sheet2!$K1559=$B$2,Sheet2!$M1559,0))</f>
        <v>0</v>
      </c>
    </row>
    <row r="1560" spans="14:15" x14ac:dyDescent="0.25">
      <c r="N1560">
        <f>IF(AND(Sheet2!$K1560=$B$1,Sheet2!$L1560=1),Sheet2!$I1560+Sheet2!$M1560,IF(Sheet2!$K1560=$B$1,Sheet2!$M1560,0))</f>
        <v>0</v>
      </c>
      <c r="O1560">
        <f>IF(AND(Sheet2!$K1560=$B$2,Sheet2!$L1560=1),Sheet2!$J1560+Sheet2!$M1560,IF(Sheet2!$K1560=$B$2,Sheet2!$M1560,0))</f>
        <v>0</v>
      </c>
    </row>
    <row r="1561" spans="14:15" x14ac:dyDescent="0.25">
      <c r="N1561">
        <f>IF(AND(Sheet2!$K1561=$B$1,Sheet2!$L1561=1),Sheet2!$I1561+Sheet2!$M1561,IF(Sheet2!$K1561=$B$1,Sheet2!$M1561,0))</f>
        <v>0</v>
      </c>
      <c r="O1561">
        <f>IF(AND(Sheet2!$K1561=$B$2,Sheet2!$L1561=1),Sheet2!$J1561+Sheet2!$M1561,IF(Sheet2!$K1561=$B$2,Sheet2!$M1561,0))</f>
        <v>0</v>
      </c>
    </row>
    <row r="1562" spans="14:15" x14ac:dyDescent="0.25">
      <c r="N1562">
        <f>IF(AND(Sheet2!$K1562=$B$1,Sheet2!$L1562=1),Sheet2!$I1562+Sheet2!$M1562,IF(Sheet2!$K1562=$B$1,Sheet2!$M1562,0))</f>
        <v>0</v>
      </c>
      <c r="O1562">
        <f>IF(AND(Sheet2!$K1562=$B$2,Sheet2!$L1562=1),Sheet2!$J1562+Sheet2!$M1562,IF(Sheet2!$K1562=$B$2,Sheet2!$M1562,0))</f>
        <v>0</v>
      </c>
    </row>
    <row r="1563" spans="14:15" x14ac:dyDescent="0.25">
      <c r="N1563">
        <f>IF(AND(Sheet2!$K1563=$B$1,Sheet2!$L1563=1),Sheet2!$I1563+Sheet2!$M1563,IF(Sheet2!$K1563=$B$1,Sheet2!$M1563,0))</f>
        <v>0</v>
      </c>
      <c r="O1563">
        <f>IF(AND(Sheet2!$K1563=$B$2,Sheet2!$L1563=1),Sheet2!$J1563+Sheet2!$M1563,IF(Sheet2!$K1563=$B$2,Sheet2!$M1563,0))</f>
        <v>0</v>
      </c>
    </row>
    <row r="1564" spans="14:15" x14ac:dyDescent="0.25">
      <c r="N1564">
        <f>IF(AND(Sheet2!$K1564=$B$1,Sheet2!$L1564=1),Sheet2!$I1564+Sheet2!$M1564,IF(Sheet2!$K1564=$B$1,Sheet2!$M1564,0))</f>
        <v>0</v>
      </c>
      <c r="O1564">
        <f>IF(AND(Sheet2!$K1564=$B$2,Sheet2!$L1564=1),Sheet2!$J1564+Sheet2!$M1564,IF(Sheet2!$K1564=$B$2,Sheet2!$M1564,0))</f>
        <v>0</v>
      </c>
    </row>
    <row r="1565" spans="14:15" x14ac:dyDescent="0.25">
      <c r="N1565">
        <f>IF(AND(Sheet2!$K1565=$B$1,Sheet2!$L1565=1),Sheet2!$I1565+Sheet2!$M1565,IF(Sheet2!$K1565=$B$1,Sheet2!$M1565,0))</f>
        <v>0</v>
      </c>
      <c r="O1565">
        <f>IF(AND(Sheet2!$K1565=$B$2,Sheet2!$L1565=1),Sheet2!$J1565+Sheet2!$M1565,IF(Sheet2!$K1565=$B$2,Sheet2!$M1565,0))</f>
        <v>0</v>
      </c>
    </row>
    <row r="1566" spans="14:15" x14ac:dyDescent="0.25">
      <c r="N1566">
        <f>IF(AND(Sheet2!$K1566=$B$1,Sheet2!$L1566=1),Sheet2!$I1566+Sheet2!$M1566,IF(Sheet2!$K1566=$B$1,Sheet2!$M1566,0))</f>
        <v>0</v>
      </c>
      <c r="O1566">
        <f>IF(AND(Sheet2!$K1566=$B$2,Sheet2!$L1566=1),Sheet2!$J1566+Sheet2!$M1566,IF(Sheet2!$K1566=$B$2,Sheet2!$M1566,0))</f>
        <v>0</v>
      </c>
    </row>
    <row r="1567" spans="14:15" x14ac:dyDescent="0.25">
      <c r="N1567">
        <f>IF(AND(Sheet2!$K1567=$B$1,Sheet2!$L1567=1),Sheet2!$I1567+Sheet2!$M1567,IF(Sheet2!$K1567=$B$1,Sheet2!$M1567,0))</f>
        <v>0</v>
      </c>
      <c r="O1567">
        <f>IF(AND(Sheet2!$K1567=$B$2,Sheet2!$L1567=1),Sheet2!$J1567+Sheet2!$M1567,IF(Sheet2!$K1567=$B$2,Sheet2!$M1567,0))</f>
        <v>0</v>
      </c>
    </row>
    <row r="1568" spans="14:15" x14ac:dyDescent="0.25">
      <c r="N1568">
        <f>IF(AND(Sheet2!$K1568=$B$1,Sheet2!$L1568=1),Sheet2!$I1568+Sheet2!$M1568,IF(Sheet2!$K1568=$B$1,Sheet2!$M1568,0))</f>
        <v>0</v>
      </c>
      <c r="O1568">
        <f>IF(AND(Sheet2!$K1568=$B$2,Sheet2!$L1568=1),Sheet2!$J1568+Sheet2!$M1568,IF(Sheet2!$K1568=$B$2,Sheet2!$M1568,0))</f>
        <v>0</v>
      </c>
    </row>
    <row r="1569" spans="14:15" x14ac:dyDescent="0.25">
      <c r="N1569">
        <f>IF(AND(Sheet2!$K1569=$B$1,Sheet2!$L1569=1),Sheet2!$I1569+Sheet2!$M1569,IF(Sheet2!$K1569=$B$1,Sheet2!$M1569,0))</f>
        <v>0</v>
      </c>
      <c r="O1569">
        <f>IF(AND(Sheet2!$K1569=$B$2,Sheet2!$L1569=1),Sheet2!$J1569+Sheet2!$M1569,IF(Sheet2!$K1569=$B$2,Sheet2!$M1569,0))</f>
        <v>0</v>
      </c>
    </row>
    <row r="1570" spans="14:15" x14ac:dyDescent="0.25">
      <c r="N1570">
        <f>IF(AND(Sheet2!$K1570=$B$1,Sheet2!$L1570=1),Sheet2!$I1570+Sheet2!$M1570,IF(Sheet2!$K1570=$B$1,Sheet2!$M1570,0))</f>
        <v>0</v>
      </c>
      <c r="O1570">
        <f>IF(AND(Sheet2!$K1570=$B$2,Sheet2!$L1570=1),Sheet2!$J1570+Sheet2!$M1570,IF(Sheet2!$K1570=$B$2,Sheet2!$M1570,0))</f>
        <v>0</v>
      </c>
    </row>
    <row r="1571" spans="14:15" x14ac:dyDescent="0.25">
      <c r="N1571">
        <f>IF(AND(Sheet2!$K1571=$B$1,Sheet2!$L1571=1),Sheet2!$I1571+Sheet2!$M1571,IF(Sheet2!$K1571=$B$1,Sheet2!$M1571,0))</f>
        <v>0</v>
      </c>
      <c r="O1571">
        <f>IF(AND(Sheet2!$K1571=$B$2,Sheet2!$L1571=1),Sheet2!$J1571+Sheet2!$M1571,IF(Sheet2!$K1571=$B$2,Sheet2!$M1571,0))</f>
        <v>0</v>
      </c>
    </row>
    <row r="1572" spans="14:15" x14ac:dyDescent="0.25">
      <c r="N1572">
        <f>IF(AND(Sheet2!$K1572=$B$1,Sheet2!$L1572=1),Sheet2!$I1572+Sheet2!$M1572,IF(Sheet2!$K1572=$B$1,Sheet2!$M1572,0))</f>
        <v>0</v>
      </c>
      <c r="O1572">
        <f>IF(AND(Sheet2!$K1572=$B$2,Sheet2!$L1572=1),Sheet2!$J1572+Sheet2!$M1572,IF(Sheet2!$K1572=$B$2,Sheet2!$M1572,0))</f>
        <v>0</v>
      </c>
    </row>
    <row r="1573" spans="14:15" x14ac:dyDescent="0.25">
      <c r="N1573">
        <f>IF(AND(Sheet2!$K1573=$B$1,Sheet2!$L1573=1),Sheet2!$I1573+Sheet2!$M1573,IF(Sheet2!$K1573=$B$1,Sheet2!$M1573,0))</f>
        <v>0</v>
      </c>
      <c r="O1573">
        <f>IF(AND(Sheet2!$K1573=$B$2,Sheet2!$L1573=1),Sheet2!$J1573+Sheet2!$M1573,IF(Sheet2!$K1573=$B$2,Sheet2!$M1573,0))</f>
        <v>0</v>
      </c>
    </row>
    <row r="1574" spans="14:15" x14ac:dyDescent="0.25">
      <c r="N1574">
        <f>IF(AND(Sheet2!$K1574=$B$1,Sheet2!$L1574=1),Sheet2!$I1574+Sheet2!$M1574,IF(Sheet2!$K1574=$B$1,Sheet2!$M1574,0))</f>
        <v>0</v>
      </c>
      <c r="O1574">
        <f>IF(AND(Sheet2!$K1574=$B$2,Sheet2!$L1574=1),Sheet2!$J1574+Sheet2!$M1574,IF(Sheet2!$K1574=$B$2,Sheet2!$M1574,0))</f>
        <v>0</v>
      </c>
    </row>
    <row r="1575" spans="14:15" x14ac:dyDescent="0.25">
      <c r="N1575">
        <f>IF(AND(Sheet2!$K1575=$B$1,Sheet2!$L1575=1),Sheet2!$I1575+Sheet2!$M1575,IF(Sheet2!$K1575=$B$1,Sheet2!$M1575,0))</f>
        <v>0</v>
      </c>
      <c r="O1575">
        <f>IF(AND(Sheet2!$K1575=$B$2,Sheet2!$L1575=1),Sheet2!$J1575+Sheet2!$M1575,IF(Sheet2!$K1575=$B$2,Sheet2!$M1575,0))</f>
        <v>0</v>
      </c>
    </row>
    <row r="1576" spans="14:15" x14ac:dyDescent="0.25">
      <c r="N1576">
        <f>IF(AND(Sheet2!$K1576=$B$1,Sheet2!$L1576=1),Sheet2!$I1576+Sheet2!$M1576,IF(Sheet2!$K1576=$B$1,Sheet2!$M1576,0))</f>
        <v>0</v>
      </c>
      <c r="O1576">
        <f>IF(AND(Sheet2!$K1576=$B$2,Sheet2!$L1576=1),Sheet2!$J1576+Sheet2!$M1576,IF(Sheet2!$K1576=$B$2,Sheet2!$M1576,0))</f>
        <v>0</v>
      </c>
    </row>
    <row r="1577" spans="14:15" x14ac:dyDescent="0.25">
      <c r="N1577">
        <f>IF(AND(Sheet2!$K1577=$B$1,Sheet2!$L1577=1),Sheet2!$I1577+Sheet2!$M1577,IF(Sheet2!$K1577=$B$1,Sheet2!$M1577,0))</f>
        <v>0</v>
      </c>
      <c r="O1577">
        <f>IF(AND(Sheet2!$K1577=$B$2,Sheet2!$L1577=1),Sheet2!$J1577+Sheet2!$M1577,IF(Sheet2!$K1577=$B$2,Sheet2!$M1577,0))</f>
        <v>0</v>
      </c>
    </row>
    <row r="1578" spans="14:15" x14ac:dyDescent="0.25">
      <c r="N1578">
        <f>IF(AND(Sheet2!$K1578=$B$1,Sheet2!$L1578=1),Sheet2!$I1578+Sheet2!$M1578,IF(Sheet2!$K1578=$B$1,Sheet2!$M1578,0))</f>
        <v>0</v>
      </c>
      <c r="O1578">
        <f>IF(AND(Sheet2!$K1578=$B$2,Sheet2!$L1578=1),Sheet2!$J1578+Sheet2!$M1578,IF(Sheet2!$K1578=$B$2,Sheet2!$M1578,0))</f>
        <v>0</v>
      </c>
    </row>
    <row r="1579" spans="14:15" x14ac:dyDescent="0.25">
      <c r="N1579">
        <f>IF(AND(Sheet2!$K1579=$B$1,Sheet2!$L1579=1),Sheet2!$I1579+Sheet2!$M1579,IF(Sheet2!$K1579=$B$1,Sheet2!$M1579,0))</f>
        <v>0</v>
      </c>
      <c r="O1579">
        <f>IF(AND(Sheet2!$K1579=$B$2,Sheet2!$L1579=1),Sheet2!$J1579+Sheet2!$M1579,IF(Sheet2!$K1579=$B$2,Sheet2!$M1579,0))</f>
        <v>0</v>
      </c>
    </row>
    <row r="1580" spans="14:15" x14ac:dyDescent="0.25">
      <c r="N1580">
        <f>IF(AND(Sheet2!$K1580=$B$1,Sheet2!$L1580=1),Sheet2!$I1580+Sheet2!$M1580,IF(Sheet2!$K1580=$B$1,Sheet2!$M1580,0))</f>
        <v>0</v>
      </c>
      <c r="O1580">
        <f>IF(AND(Sheet2!$K1580=$B$2,Sheet2!$L1580=1),Sheet2!$J1580+Sheet2!$M1580,IF(Sheet2!$K1580=$B$2,Sheet2!$M1580,0))</f>
        <v>0</v>
      </c>
    </row>
    <row r="1581" spans="14:15" x14ac:dyDescent="0.25">
      <c r="N1581">
        <f>IF(AND(Sheet2!$K1581=$B$1,Sheet2!$L1581=1),Sheet2!$I1581+Sheet2!$M1581,IF(Sheet2!$K1581=$B$1,Sheet2!$M1581,0))</f>
        <v>0</v>
      </c>
      <c r="O1581">
        <f>IF(AND(Sheet2!$K1581=$B$2,Sheet2!$L1581=1),Sheet2!$J1581+Sheet2!$M1581,IF(Sheet2!$K1581=$B$2,Sheet2!$M1581,0))</f>
        <v>0</v>
      </c>
    </row>
    <row r="1582" spans="14:15" x14ac:dyDescent="0.25">
      <c r="N1582">
        <f>IF(AND(Sheet2!$K1582=$B$1,Sheet2!$L1582=1),Sheet2!$I1582+Sheet2!$M1582,IF(Sheet2!$K1582=$B$1,Sheet2!$M1582,0))</f>
        <v>0</v>
      </c>
      <c r="O1582">
        <f>IF(AND(Sheet2!$K1582=$B$2,Sheet2!$L1582=1),Sheet2!$J1582+Sheet2!$M1582,IF(Sheet2!$K1582=$B$2,Sheet2!$M1582,0))</f>
        <v>0</v>
      </c>
    </row>
    <row r="1583" spans="14:15" x14ac:dyDescent="0.25">
      <c r="N1583">
        <f>IF(AND(Sheet2!$K1583=$B$1,Sheet2!$L1583=1),Sheet2!$I1583+Sheet2!$M1583,IF(Sheet2!$K1583=$B$1,Sheet2!$M1583,0))</f>
        <v>0</v>
      </c>
      <c r="O1583">
        <f>IF(AND(Sheet2!$K1583=$B$2,Sheet2!$L1583=1),Sheet2!$J1583+Sheet2!$M1583,IF(Sheet2!$K1583=$B$2,Sheet2!$M1583,0))</f>
        <v>0</v>
      </c>
    </row>
    <row r="1584" spans="14:15" x14ac:dyDescent="0.25">
      <c r="N1584">
        <f>IF(AND(Sheet2!$K1584=$B$1,Sheet2!$L1584=1),Sheet2!$I1584+Sheet2!$M1584,IF(Sheet2!$K1584=$B$1,Sheet2!$M1584,0))</f>
        <v>0</v>
      </c>
      <c r="O1584">
        <f>IF(AND(Sheet2!$K1584=$B$2,Sheet2!$L1584=1),Sheet2!$J1584+Sheet2!$M1584,IF(Sheet2!$K1584=$B$2,Sheet2!$M1584,0))</f>
        <v>0</v>
      </c>
    </row>
    <row r="1585" spans="14:15" x14ac:dyDescent="0.25">
      <c r="N1585">
        <f>IF(AND(Sheet2!$K1585=$B$1,Sheet2!$L1585=1),Sheet2!$I1585+Sheet2!$M1585,IF(Sheet2!$K1585=$B$1,Sheet2!$M1585,0))</f>
        <v>0</v>
      </c>
      <c r="O1585">
        <f>IF(AND(Sheet2!$K1585=$B$2,Sheet2!$L1585=1),Sheet2!$J1585+Sheet2!$M1585,IF(Sheet2!$K1585=$B$2,Sheet2!$M1585,0))</f>
        <v>0</v>
      </c>
    </row>
    <row r="1586" spans="14:15" x14ac:dyDescent="0.25">
      <c r="N1586">
        <f>IF(AND(Sheet2!$K1586=$B$1,Sheet2!$L1586=1),Sheet2!$I1586+Sheet2!$M1586,IF(Sheet2!$K1586=$B$1,Sheet2!$M1586,0))</f>
        <v>0</v>
      </c>
      <c r="O1586">
        <f>IF(AND(Sheet2!$K1586=$B$2,Sheet2!$L1586=1),Sheet2!$J1586+Sheet2!$M1586,IF(Sheet2!$K1586=$B$2,Sheet2!$M1586,0))</f>
        <v>0</v>
      </c>
    </row>
    <row r="1587" spans="14:15" x14ac:dyDescent="0.25">
      <c r="N1587">
        <f>IF(AND(Sheet2!$K1587=$B$1,Sheet2!$L1587=1),Sheet2!$I1587+Sheet2!$M1587,IF(Sheet2!$K1587=$B$1,Sheet2!$M1587,0))</f>
        <v>0</v>
      </c>
      <c r="O1587">
        <f>IF(AND(Sheet2!$K1587=$B$2,Sheet2!$L1587=1),Sheet2!$J1587+Sheet2!$M1587,IF(Sheet2!$K1587=$B$2,Sheet2!$M1587,0))</f>
        <v>0</v>
      </c>
    </row>
    <row r="1588" spans="14:15" x14ac:dyDescent="0.25">
      <c r="N1588">
        <f>IF(AND(Sheet2!$K1588=$B$1,Sheet2!$L1588=1),Sheet2!$I1588+Sheet2!$M1588,IF(Sheet2!$K1588=$B$1,Sheet2!$M1588,0))</f>
        <v>0</v>
      </c>
      <c r="O1588">
        <f>IF(AND(Sheet2!$K1588=$B$2,Sheet2!$L1588=1),Sheet2!$J1588+Sheet2!$M1588,IF(Sheet2!$K1588=$B$2,Sheet2!$M1588,0))</f>
        <v>0</v>
      </c>
    </row>
    <row r="1589" spans="14:15" x14ac:dyDescent="0.25">
      <c r="N1589">
        <f>IF(AND(Sheet2!$K1589=$B$1,Sheet2!$L1589=1),Sheet2!$I1589+Sheet2!$M1589,IF(Sheet2!$K1589=$B$1,Sheet2!$M1589,0))</f>
        <v>0</v>
      </c>
      <c r="O1589">
        <f>IF(AND(Sheet2!$K1589=$B$2,Sheet2!$L1589=1),Sheet2!$J1589+Sheet2!$M1589,IF(Sheet2!$K1589=$B$2,Sheet2!$M1589,0))</f>
        <v>0</v>
      </c>
    </row>
    <row r="1590" spans="14:15" x14ac:dyDescent="0.25">
      <c r="N1590">
        <f>IF(AND(Sheet2!$K1590=$B$1,Sheet2!$L1590=1),Sheet2!$I1590+Sheet2!$M1590,IF(Sheet2!$K1590=$B$1,Sheet2!$M1590,0))</f>
        <v>0</v>
      </c>
      <c r="O1590">
        <f>IF(AND(Sheet2!$K1590=$B$2,Sheet2!$L1590=1),Sheet2!$J1590+Sheet2!$M1590,IF(Sheet2!$K1590=$B$2,Sheet2!$M1590,0))</f>
        <v>0</v>
      </c>
    </row>
    <row r="1591" spans="14:15" x14ac:dyDescent="0.25">
      <c r="N1591">
        <f>IF(AND(Sheet2!$K1591=$B$1,Sheet2!$L1591=1),Sheet2!$I1591+Sheet2!$M1591,IF(Sheet2!$K1591=$B$1,Sheet2!$M1591,0))</f>
        <v>0</v>
      </c>
      <c r="O1591">
        <f>IF(AND(Sheet2!$K1591=$B$2,Sheet2!$L1591=1),Sheet2!$J1591+Sheet2!$M1591,IF(Sheet2!$K1591=$B$2,Sheet2!$M1591,0))</f>
        <v>0</v>
      </c>
    </row>
    <row r="1592" spans="14:15" x14ac:dyDescent="0.25">
      <c r="N1592">
        <f>IF(AND(Sheet2!$K1592=$B$1,Sheet2!$L1592=1),Sheet2!$I1592+Sheet2!$M1592,IF(Sheet2!$K1592=$B$1,Sheet2!$M1592,0))</f>
        <v>0</v>
      </c>
      <c r="O1592">
        <f>IF(AND(Sheet2!$K1592=$B$2,Sheet2!$L1592=1),Sheet2!$J1592+Sheet2!$M1592,IF(Sheet2!$K1592=$B$2,Sheet2!$M1592,0))</f>
        <v>0</v>
      </c>
    </row>
    <row r="1593" spans="14:15" x14ac:dyDescent="0.25">
      <c r="N1593">
        <f>IF(AND(Sheet2!$K1593=$B$1,Sheet2!$L1593=1),Sheet2!$I1593+Sheet2!$M1593,IF(Sheet2!$K1593=$B$1,Sheet2!$M1593,0))</f>
        <v>0</v>
      </c>
      <c r="O1593">
        <f>IF(AND(Sheet2!$K1593=$B$2,Sheet2!$L1593=1),Sheet2!$J1593+Sheet2!$M1593,IF(Sheet2!$K1593=$B$2,Sheet2!$M1593,0))</f>
        <v>0</v>
      </c>
    </row>
    <row r="1594" spans="14:15" x14ac:dyDescent="0.25">
      <c r="N1594">
        <f>IF(AND(Sheet2!$K1594=$B$1,Sheet2!$L1594=1),Sheet2!$I1594+Sheet2!$M1594,IF(Sheet2!$K1594=$B$1,Sheet2!$M1594,0))</f>
        <v>0</v>
      </c>
      <c r="O1594">
        <f>IF(AND(Sheet2!$K1594=$B$2,Sheet2!$L1594=1),Sheet2!$J1594+Sheet2!$M1594,IF(Sheet2!$K1594=$B$2,Sheet2!$M1594,0))</f>
        <v>0</v>
      </c>
    </row>
    <row r="1595" spans="14:15" x14ac:dyDescent="0.25">
      <c r="N1595">
        <f>IF(AND(Sheet2!$K1595=$B$1,Sheet2!$L1595=1),Sheet2!$I1595+Sheet2!$M1595,IF(Sheet2!$K1595=$B$1,Sheet2!$M1595,0))</f>
        <v>0</v>
      </c>
      <c r="O1595">
        <f>IF(AND(Sheet2!$K1595=$B$2,Sheet2!$L1595=1),Sheet2!$J1595+Sheet2!$M1595,IF(Sheet2!$K1595=$B$2,Sheet2!$M1595,0))</f>
        <v>0</v>
      </c>
    </row>
    <row r="1596" spans="14:15" x14ac:dyDescent="0.25">
      <c r="N1596">
        <f>IF(AND(Sheet2!$K1596=$B$1,Sheet2!$L1596=1),Sheet2!$I1596+Sheet2!$M1596,IF(Sheet2!$K1596=$B$1,Sheet2!$M1596,0))</f>
        <v>0</v>
      </c>
      <c r="O1596">
        <f>IF(AND(Sheet2!$K1596=$B$2,Sheet2!$L1596=1),Sheet2!$J1596+Sheet2!$M1596,IF(Sheet2!$K1596=$B$2,Sheet2!$M1596,0))</f>
        <v>0</v>
      </c>
    </row>
    <row r="1597" spans="14:15" x14ac:dyDescent="0.25">
      <c r="N1597">
        <f>IF(AND(Sheet2!$K1597=$B$1,Sheet2!$L1597=1),Sheet2!$I1597+Sheet2!$M1597,IF(Sheet2!$K1597=$B$1,Sheet2!$M1597,0))</f>
        <v>0</v>
      </c>
      <c r="O1597">
        <f>IF(AND(Sheet2!$K1597=$B$2,Sheet2!$L1597=1),Sheet2!$J1597+Sheet2!$M1597,IF(Sheet2!$K1597=$B$2,Sheet2!$M1597,0))</f>
        <v>0</v>
      </c>
    </row>
    <row r="1598" spans="14:15" x14ac:dyDescent="0.25">
      <c r="N1598">
        <f>IF(AND(Sheet2!$K1598=$B$1,Sheet2!$L1598=1),Sheet2!$I1598+Sheet2!$M1598,IF(Sheet2!$K1598=$B$1,Sheet2!$M1598,0))</f>
        <v>0</v>
      </c>
      <c r="O1598">
        <f>IF(AND(Sheet2!$K1598=$B$2,Sheet2!$L1598=1),Sheet2!$J1598+Sheet2!$M1598,IF(Sheet2!$K1598=$B$2,Sheet2!$M1598,0))</f>
        <v>0</v>
      </c>
    </row>
    <row r="1599" spans="14:15" x14ac:dyDescent="0.25">
      <c r="N1599">
        <f>IF(AND(Sheet2!$K1599=$B$1,Sheet2!$L1599=1),Sheet2!$I1599+Sheet2!$M1599,IF(Sheet2!$K1599=$B$1,Sheet2!$M1599,0))</f>
        <v>0</v>
      </c>
      <c r="O1599">
        <f>IF(AND(Sheet2!$K1599=$B$2,Sheet2!$L1599=1),Sheet2!$J1599+Sheet2!$M1599,IF(Sheet2!$K1599=$B$2,Sheet2!$M1599,0))</f>
        <v>0</v>
      </c>
    </row>
    <row r="1600" spans="14:15" x14ac:dyDescent="0.25">
      <c r="N1600">
        <f>IF(AND(Sheet2!$K1600=$B$1,Sheet2!$L1600=1),Sheet2!$I1600+Sheet2!$M1600,IF(Sheet2!$K1600=$B$1,Sheet2!$M1600,0))</f>
        <v>0</v>
      </c>
      <c r="O1600">
        <f>IF(AND(Sheet2!$K1600=$B$2,Sheet2!$L1600=1),Sheet2!$J1600+Sheet2!$M1600,IF(Sheet2!$K1600=$B$2,Sheet2!$M1600,0))</f>
        <v>0</v>
      </c>
    </row>
    <row r="1601" spans="14:15" x14ac:dyDescent="0.25">
      <c r="N1601">
        <f>IF(AND(Sheet2!$K1601=$B$1,Sheet2!$L1601=1),Sheet2!$I1601+Sheet2!$M1601,IF(Sheet2!$K1601=$B$1,Sheet2!$M1601,0))</f>
        <v>0</v>
      </c>
      <c r="O1601">
        <f>IF(AND(Sheet2!$K1601=$B$2,Sheet2!$L1601=1),Sheet2!$J1601+Sheet2!$M1601,IF(Sheet2!$K1601=$B$2,Sheet2!$M1601,0))</f>
        <v>0</v>
      </c>
    </row>
    <row r="1602" spans="14:15" x14ac:dyDescent="0.25">
      <c r="N1602">
        <f>IF(AND(Sheet2!$K1602=$B$1,Sheet2!$L1602=1),Sheet2!$I1602+Sheet2!$M1602,IF(Sheet2!$K1602=$B$1,Sheet2!$M1602,0))</f>
        <v>0</v>
      </c>
      <c r="O1602">
        <f>IF(AND(Sheet2!$K1602=$B$2,Sheet2!$L1602=1),Sheet2!$J1602+Sheet2!$M1602,IF(Sheet2!$K1602=$B$2,Sheet2!$M1602,0))</f>
        <v>0</v>
      </c>
    </row>
    <row r="1603" spans="14:15" x14ac:dyDescent="0.25">
      <c r="N1603">
        <f>IF(AND(Sheet2!$K1603=$B$1,Sheet2!$L1603=1),Sheet2!$I1603+Sheet2!$M1603,IF(Sheet2!$K1603=$B$1,Sheet2!$M1603,0))</f>
        <v>0</v>
      </c>
      <c r="O1603">
        <f>IF(AND(Sheet2!$K1603=$B$2,Sheet2!$L1603=1),Sheet2!$J1603+Sheet2!$M1603,IF(Sheet2!$K1603=$B$2,Sheet2!$M1603,0))</f>
        <v>0</v>
      </c>
    </row>
    <row r="1604" spans="14:15" x14ac:dyDescent="0.25">
      <c r="N1604">
        <f>IF(AND(Sheet2!$K1604=$B$1,Sheet2!$L1604=1),Sheet2!$I1604+Sheet2!$M1604,IF(Sheet2!$K1604=$B$1,Sheet2!$M1604,0))</f>
        <v>0</v>
      </c>
      <c r="O1604">
        <f>IF(AND(Sheet2!$K1604=$B$2,Sheet2!$L1604=1),Sheet2!$J1604+Sheet2!$M1604,IF(Sheet2!$K1604=$B$2,Sheet2!$M1604,0))</f>
        <v>0</v>
      </c>
    </row>
    <row r="1605" spans="14:15" x14ac:dyDescent="0.25">
      <c r="N1605">
        <f>IF(AND(Sheet2!$K1605=$B$1,Sheet2!$L1605=1),Sheet2!$I1605+Sheet2!$M1605,IF(Sheet2!$K1605=$B$1,Sheet2!$M1605,0))</f>
        <v>0</v>
      </c>
      <c r="O1605">
        <f>IF(AND(Sheet2!$K1605=$B$2,Sheet2!$L1605=1),Sheet2!$J1605+Sheet2!$M1605,IF(Sheet2!$K1605=$B$2,Sheet2!$M1605,0))</f>
        <v>0</v>
      </c>
    </row>
    <row r="1606" spans="14:15" x14ac:dyDescent="0.25">
      <c r="N1606">
        <f>IF(AND(Sheet2!$K1606=$B$1,Sheet2!$L1606=1),Sheet2!$I1606+Sheet2!$M1606,IF(Sheet2!$K1606=$B$1,Sheet2!$M1606,0))</f>
        <v>0</v>
      </c>
      <c r="O1606">
        <f>IF(AND(Sheet2!$K1606=$B$2,Sheet2!$L1606=1),Sheet2!$J1606+Sheet2!$M1606,IF(Sheet2!$K1606=$B$2,Sheet2!$M1606,0))</f>
        <v>0</v>
      </c>
    </row>
    <row r="1607" spans="14:15" x14ac:dyDescent="0.25">
      <c r="N1607">
        <f>IF(AND(Sheet2!$K1607=$B$1,Sheet2!$L1607=1),Sheet2!$I1607+Sheet2!$M1607,IF(Sheet2!$K1607=$B$1,Sheet2!$M1607,0))</f>
        <v>0</v>
      </c>
      <c r="O1607">
        <f>IF(AND(Sheet2!$K1607=$B$2,Sheet2!$L1607=1),Sheet2!$J1607+Sheet2!$M1607,IF(Sheet2!$K1607=$B$2,Sheet2!$M1607,0))</f>
        <v>0</v>
      </c>
    </row>
    <row r="1608" spans="14:15" x14ac:dyDescent="0.25">
      <c r="N1608">
        <f>IF(AND(Sheet2!$K1608=$B$1,Sheet2!$L1608=1),Sheet2!$I1608+Sheet2!$M1608,IF(Sheet2!$K1608=$B$1,Sheet2!$M1608,0))</f>
        <v>0</v>
      </c>
      <c r="O1608">
        <f>IF(AND(Sheet2!$K1608=$B$2,Sheet2!$L1608=1),Sheet2!$J1608+Sheet2!$M1608,IF(Sheet2!$K1608=$B$2,Sheet2!$M1608,0))</f>
        <v>0</v>
      </c>
    </row>
    <row r="1609" spans="14:15" x14ac:dyDescent="0.25">
      <c r="N1609">
        <f>IF(AND(Sheet2!$K1609=$B$1,Sheet2!$L1609=1),Sheet2!$I1609+Sheet2!$M1609,IF(Sheet2!$K1609=$B$1,Sheet2!$M1609,0))</f>
        <v>0</v>
      </c>
      <c r="O1609">
        <f>IF(AND(Sheet2!$K1609=$B$2,Sheet2!$L1609=1),Sheet2!$J1609+Sheet2!$M1609,IF(Sheet2!$K1609=$B$2,Sheet2!$M1609,0))</f>
        <v>0</v>
      </c>
    </row>
    <row r="1610" spans="14:15" x14ac:dyDescent="0.25">
      <c r="N1610">
        <f>IF(AND(Sheet2!$K1610=$B$1,Sheet2!$L1610=1),Sheet2!$I1610+Sheet2!$M1610,IF(Sheet2!$K1610=$B$1,Sheet2!$M1610,0))</f>
        <v>0</v>
      </c>
      <c r="O1610">
        <f>IF(AND(Sheet2!$K1610=$B$2,Sheet2!$L1610=1),Sheet2!$J1610+Sheet2!$M1610,IF(Sheet2!$K1610=$B$2,Sheet2!$M1610,0))</f>
        <v>0</v>
      </c>
    </row>
    <row r="1611" spans="14:15" x14ac:dyDescent="0.25">
      <c r="N1611">
        <f>IF(AND(Sheet2!$K1611=$B$1,Sheet2!$L1611=1),Sheet2!$I1611+Sheet2!$M1611,IF(Sheet2!$K1611=$B$1,Sheet2!$M1611,0))</f>
        <v>0</v>
      </c>
      <c r="O1611">
        <f>IF(AND(Sheet2!$K1611=$B$2,Sheet2!$L1611=1),Sheet2!$J1611+Sheet2!$M1611,IF(Sheet2!$K1611=$B$2,Sheet2!$M1611,0))</f>
        <v>0</v>
      </c>
    </row>
    <row r="1612" spans="14:15" x14ac:dyDescent="0.25">
      <c r="N1612">
        <f>IF(AND(Sheet2!$K1612=$B$1,Sheet2!$L1612=1),Sheet2!$I1612+Sheet2!$M1612,IF(Sheet2!$K1612=$B$1,Sheet2!$M1612,0))</f>
        <v>0</v>
      </c>
      <c r="O1612">
        <f>IF(AND(Sheet2!$K1612=$B$2,Sheet2!$L1612=1),Sheet2!$J1612+Sheet2!$M1612,IF(Sheet2!$K1612=$B$2,Sheet2!$M1612,0))</f>
        <v>0</v>
      </c>
    </row>
    <row r="1613" spans="14:15" x14ac:dyDescent="0.25">
      <c r="N1613">
        <f>IF(AND(Sheet2!$K1613=$B$1,Sheet2!$L1613=1),Sheet2!$I1613+Sheet2!$M1613,IF(Sheet2!$K1613=$B$1,Sheet2!$M1613,0))</f>
        <v>0</v>
      </c>
      <c r="O1613">
        <f>IF(AND(Sheet2!$K1613=$B$2,Sheet2!$L1613=1),Sheet2!$J1613+Sheet2!$M1613,IF(Sheet2!$K1613=$B$2,Sheet2!$M1613,0))</f>
        <v>0</v>
      </c>
    </row>
    <row r="1614" spans="14:15" x14ac:dyDescent="0.25">
      <c r="N1614">
        <f>IF(AND(Sheet2!$K1614=$B$1,Sheet2!$L1614=1),Sheet2!$I1614+Sheet2!$M1614,IF(Sheet2!$K1614=$B$1,Sheet2!$M1614,0))</f>
        <v>0</v>
      </c>
      <c r="O1614">
        <f>IF(AND(Sheet2!$K1614=$B$2,Sheet2!$L1614=1),Sheet2!$J1614+Sheet2!$M1614,IF(Sheet2!$K1614=$B$2,Sheet2!$M1614,0))</f>
        <v>0</v>
      </c>
    </row>
    <row r="1615" spans="14:15" x14ac:dyDescent="0.25">
      <c r="N1615">
        <f>IF(AND(Sheet2!$K1615=$B$1,Sheet2!$L1615=1),Sheet2!$I1615+Sheet2!$M1615,IF(Sheet2!$K1615=$B$1,Sheet2!$M1615,0))</f>
        <v>0</v>
      </c>
      <c r="O1615">
        <f>IF(AND(Sheet2!$K1615=$B$2,Sheet2!$L1615=1),Sheet2!$J1615+Sheet2!$M1615,IF(Sheet2!$K1615=$B$2,Sheet2!$M1615,0))</f>
        <v>0</v>
      </c>
    </row>
    <row r="1616" spans="14:15" x14ac:dyDescent="0.25">
      <c r="N1616">
        <f>IF(AND(Sheet2!$K1616=$B$1,Sheet2!$L1616=1),Sheet2!$I1616+Sheet2!$M1616,IF(Sheet2!$K1616=$B$1,Sheet2!$M1616,0))</f>
        <v>0</v>
      </c>
      <c r="O1616">
        <f>IF(AND(Sheet2!$K1616=$B$2,Sheet2!$L1616=1),Sheet2!$J1616+Sheet2!$M1616,IF(Sheet2!$K1616=$B$2,Sheet2!$M1616,0))</f>
        <v>0</v>
      </c>
    </row>
    <row r="1617" spans="14:15" x14ac:dyDescent="0.25">
      <c r="N1617">
        <f>IF(AND(Sheet2!$K1617=$B$1,Sheet2!$L1617=1),Sheet2!$I1617+Sheet2!$M1617,IF(Sheet2!$K1617=$B$1,Sheet2!$M1617,0))</f>
        <v>0</v>
      </c>
      <c r="O1617">
        <f>IF(AND(Sheet2!$K1617=$B$2,Sheet2!$L1617=1),Sheet2!$J1617+Sheet2!$M1617,IF(Sheet2!$K1617=$B$2,Sheet2!$M1617,0))</f>
        <v>0</v>
      </c>
    </row>
    <row r="1618" spans="14:15" x14ac:dyDescent="0.25">
      <c r="N1618">
        <f>IF(AND(Sheet2!$K1618=$B$1,Sheet2!$L1618=1),Sheet2!$I1618+Sheet2!$M1618,IF(Sheet2!$K1618=$B$1,Sheet2!$M1618,0))</f>
        <v>0</v>
      </c>
      <c r="O1618">
        <f>IF(AND(Sheet2!$K1618=$B$2,Sheet2!$L1618=1),Sheet2!$J1618+Sheet2!$M1618,IF(Sheet2!$K1618=$B$2,Sheet2!$M1618,0))</f>
        <v>0</v>
      </c>
    </row>
    <row r="1619" spans="14:15" x14ac:dyDescent="0.25">
      <c r="N1619">
        <f>IF(AND(Sheet2!$K1619=$B$1,Sheet2!$L1619=1),Sheet2!$I1619+Sheet2!$M1619,IF(Sheet2!$K1619=$B$1,Sheet2!$M1619,0))</f>
        <v>0</v>
      </c>
      <c r="O1619">
        <f>IF(AND(Sheet2!$K1619=$B$2,Sheet2!$L1619=1),Sheet2!$J1619+Sheet2!$M1619,IF(Sheet2!$K1619=$B$2,Sheet2!$M1619,0))</f>
        <v>0</v>
      </c>
    </row>
    <row r="1620" spans="14:15" x14ac:dyDescent="0.25">
      <c r="N1620">
        <f>IF(AND(Sheet2!$K1620=$B$1,Sheet2!$L1620=1),Sheet2!$I1620+Sheet2!$M1620,IF(Sheet2!$K1620=$B$1,Sheet2!$M1620,0))</f>
        <v>0</v>
      </c>
      <c r="O1620">
        <f>IF(AND(Sheet2!$K1620=$B$2,Sheet2!$L1620=1),Sheet2!$J1620+Sheet2!$M1620,IF(Sheet2!$K1620=$B$2,Sheet2!$M1620,0))</f>
        <v>0</v>
      </c>
    </row>
    <row r="1621" spans="14:15" x14ac:dyDescent="0.25">
      <c r="N1621">
        <f>IF(AND(Sheet2!$K1621=$B$1,Sheet2!$L1621=1),Sheet2!$I1621+Sheet2!$M1621,IF(Sheet2!$K1621=$B$1,Sheet2!$M1621,0))</f>
        <v>0</v>
      </c>
      <c r="O1621">
        <f>IF(AND(Sheet2!$K1621=$B$2,Sheet2!$L1621=1),Sheet2!$J1621+Sheet2!$M1621,IF(Sheet2!$K1621=$B$2,Sheet2!$M1621,0))</f>
        <v>0</v>
      </c>
    </row>
    <row r="1622" spans="14:15" x14ac:dyDescent="0.25">
      <c r="N1622">
        <f>IF(AND(Sheet2!$K1622=$B$1,Sheet2!$L1622=1),Sheet2!$I1622+Sheet2!$M1622,IF(Sheet2!$K1622=$B$1,Sheet2!$M1622,0))</f>
        <v>0</v>
      </c>
      <c r="O1622">
        <f>IF(AND(Sheet2!$K1622=$B$2,Sheet2!$L1622=1),Sheet2!$J1622+Sheet2!$M1622,IF(Sheet2!$K1622=$B$2,Sheet2!$M1622,0))</f>
        <v>0</v>
      </c>
    </row>
    <row r="1623" spans="14:15" x14ac:dyDescent="0.25">
      <c r="N1623">
        <f>IF(AND(Sheet2!$K1623=$B$1,Sheet2!$L1623=1),Sheet2!$I1623+Sheet2!$M1623,IF(Sheet2!$K1623=$B$1,Sheet2!$M1623,0))</f>
        <v>0</v>
      </c>
      <c r="O1623">
        <f>IF(AND(Sheet2!$K1623=$B$2,Sheet2!$L1623=1),Sheet2!$J1623+Sheet2!$M1623,IF(Sheet2!$K1623=$B$2,Sheet2!$M1623,0))</f>
        <v>0</v>
      </c>
    </row>
    <row r="1624" spans="14:15" x14ac:dyDescent="0.25">
      <c r="N1624">
        <f>IF(AND(Sheet2!$K1624=$B$1,Sheet2!$L1624=1),Sheet2!$I1624+Sheet2!$M1624,IF(Sheet2!$K1624=$B$1,Sheet2!$M1624,0))</f>
        <v>0</v>
      </c>
      <c r="O1624">
        <f>IF(AND(Sheet2!$K1624=$B$2,Sheet2!$L1624=1),Sheet2!$J1624+Sheet2!$M1624,IF(Sheet2!$K1624=$B$2,Sheet2!$M1624,0))</f>
        <v>0</v>
      </c>
    </row>
    <row r="1625" spans="14:15" x14ac:dyDescent="0.25">
      <c r="N1625">
        <f>IF(AND(Sheet2!$K1625=$B$1,Sheet2!$L1625=1),Sheet2!$I1625+Sheet2!$M1625,IF(Sheet2!$K1625=$B$1,Sheet2!$M1625,0))</f>
        <v>0</v>
      </c>
      <c r="O1625">
        <f>IF(AND(Sheet2!$K1625=$B$2,Sheet2!$L1625=1),Sheet2!$J1625+Sheet2!$M1625,IF(Sheet2!$K1625=$B$2,Sheet2!$M1625,0))</f>
        <v>0</v>
      </c>
    </row>
    <row r="1626" spans="14:15" x14ac:dyDescent="0.25">
      <c r="N1626">
        <f>IF(AND(Sheet2!$K1626=$B$1,Sheet2!$L1626=1),Sheet2!$I1626+Sheet2!$M1626,IF(Sheet2!$K1626=$B$1,Sheet2!$M1626,0))</f>
        <v>0</v>
      </c>
      <c r="O1626">
        <f>IF(AND(Sheet2!$K1626=$B$2,Sheet2!$L1626=1),Sheet2!$J1626+Sheet2!$M1626,IF(Sheet2!$K1626=$B$2,Sheet2!$M1626,0))</f>
        <v>0</v>
      </c>
    </row>
    <row r="1627" spans="14:15" x14ac:dyDescent="0.25">
      <c r="N1627">
        <f>IF(AND(Sheet2!$K1627=$B$1,Sheet2!$L1627=1),Sheet2!$I1627+Sheet2!$M1627,IF(Sheet2!$K1627=$B$1,Sheet2!$M1627,0))</f>
        <v>0</v>
      </c>
      <c r="O1627">
        <f>IF(AND(Sheet2!$K1627=$B$2,Sheet2!$L1627=1),Sheet2!$J1627+Sheet2!$M1627,IF(Sheet2!$K1627=$B$2,Sheet2!$M1627,0))</f>
        <v>0</v>
      </c>
    </row>
    <row r="1628" spans="14:15" x14ac:dyDescent="0.25">
      <c r="N1628">
        <f>IF(AND(Sheet2!$K1628=$B$1,Sheet2!$L1628=1),Sheet2!$I1628+Sheet2!$M1628,IF(Sheet2!$K1628=$B$1,Sheet2!$M1628,0))</f>
        <v>0</v>
      </c>
      <c r="O1628">
        <f>IF(AND(Sheet2!$K1628=$B$2,Sheet2!$L1628=1),Sheet2!$J1628+Sheet2!$M1628,IF(Sheet2!$K1628=$B$2,Sheet2!$M1628,0))</f>
        <v>0</v>
      </c>
    </row>
    <row r="1629" spans="14:15" x14ac:dyDescent="0.25">
      <c r="N1629">
        <f>IF(AND(Sheet2!$K1629=$B$1,Sheet2!$L1629=1),Sheet2!$I1629+Sheet2!$M1629,IF(Sheet2!$K1629=$B$1,Sheet2!$M1629,0))</f>
        <v>0</v>
      </c>
      <c r="O1629">
        <f>IF(AND(Sheet2!$K1629=$B$2,Sheet2!$L1629=1),Sheet2!$J1629+Sheet2!$M1629,IF(Sheet2!$K1629=$B$2,Sheet2!$M1629,0))</f>
        <v>0</v>
      </c>
    </row>
    <row r="1630" spans="14:15" x14ac:dyDescent="0.25">
      <c r="N1630">
        <f>IF(AND(Sheet2!$K1630=$B$1,Sheet2!$L1630=1),Sheet2!$I1630+Sheet2!$M1630,IF(Sheet2!$K1630=$B$1,Sheet2!$M1630,0))</f>
        <v>0</v>
      </c>
      <c r="O1630">
        <f>IF(AND(Sheet2!$K1630=$B$2,Sheet2!$L1630=1),Sheet2!$J1630+Sheet2!$M1630,IF(Sheet2!$K1630=$B$2,Sheet2!$M1630,0))</f>
        <v>0</v>
      </c>
    </row>
    <row r="1631" spans="14:15" x14ac:dyDescent="0.25">
      <c r="N1631">
        <f>IF(AND(Sheet2!$K1631=$B$1,Sheet2!$L1631=1),Sheet2!$I1631+Sheet2!$M1631,IF(Sheet2!$K1631=$B$1,Sheet2!$M1631,0))</f>
        <v>0</v>
      </c>
      <c r="O1631">
        <f>IF(AND(Sheet2!$K1631=$B$2,Sheet2!$L1631=1),Sheet2!$J1631+Sheet2!$M1631,IF(Sheet2!$K1631=$B$2,Sheet2!$M1631,0))</f>
        <v>0</v>
      </c>
    </row>
    <row r="1632" spans="14:15" x14ac:dyDescent="0.25">
      <c r="N1632">
        <f>IF(AND(Sheet2!$K1632=$B$1,Sheet2!$L1632=1),Sheet2!$I1632+Sheet2!$M1632,IF(Sheet2!$K1632=$B$1,Sheet2!$M1632,0))</f>
        <v>0</v>
      </c>
      <c r="O1632">
        <f>IF(AND(Sheet2!$K1632=$B$2,Sheet2!$L1632=1),Sheet2!$J1632+Sheet2!$M1632,IF(Sheet2!$K1632=$B$2,Sheet2!$M1632,0))</f>
        <v>0</v>
      </c>
    </row>
    <row r="1633" spans="14:15" x14ac:dyDescent="0.25">
      <c r="N1633">
        <f>IF(AND(Sheet2!$K1633=$B$1,Sheet2!$L1633=1),Sheet2!$I1633+Sheet2!$M1633,IF(Sheet2!$K1633=$B$1,Sheet2!$M1633,0))</f>
        <v>0</v>
      </c>
      <c r="O1633">
        <f>IF(AND(Sheet2!$K1633=$B$2,Sheet2!$L1633=1),Sheet2!$J1633+Sheet2!$M1633,IF(Sheet2!$K1633=$B$2,Sheet2!$M1633,0))</f>
        <v>0</v>
      </c>
    </row>
    <row r="1634" spans="14:15" x14ac:dyDescent="0.25">
      <c r="N1634">
        <f>IF(AND(Sheet2!$K1634=$B$1,Sheet2!$L1634=1),Sheet2!$I1634+Sheet2!$M1634,IF(Sheet2!$K1634=$B$1,Sheet2!$M1634,0))</f>
        <v>0</v>
      </c>
      <c r="O1634">
        <f>IF(AND(Sheet2!$K1634=$B$2,Sheet2!$L1634=1),Sheet2!$J1634+Sheet2!$M1634,IF(Sheet2!$K1634=$B$2,Sheet2!$M1634,0))</f>
        <v>0</v>
      </c>
    </row>
    <row r="1635" spans="14:15" x14ac:dyDescent="0.25">
      <c r="N1635">
        <f>IF(AND(Sheet2!$K1635=$B$1,Sheet2!$L1635=1),Sheet2!$I1635+Sheet2!$M1635,IF(Sheet2!$K1635=$B$1,Sheet2!$M1635,0))</f>
        <v>0</v>
      </c>
      <c r="O1635">
        <f>IF(AND(Sheet2!$K1635=$B$2,Sheet2!$L1635=1),Sheet2!$J1635+Sheet2!$M1635,IF(Sheet2!$K1635=$B$2,Sheet2!$M1635,0))</f>
        <v>0</v>
      </c>
    </row>
    <row r="1636" spans="14:15" x14ac:dyDescent="0.25">
      <c r="N1636">
        <f>IF(AND(Sheet2!$K1636=$B$1,Sheet2!$L1636=1),Sheet2!$I1636+Sheet2!$M1636,IF(Sheet2!$K1636=$B$1,Sheet2!$M1636,0))</f>
        <v>0</v>
      </c>
      <c r="O1636">
        <f>IF(AND(Sheet2!$K1636=$B$2,Sheet2!$L1636=1),Sheet2!$J1636+Sheet2!$M1636,IF(Sheet2!$K1636=$B$2,Sheet2!$M1636,0))</f>
        <v>0</v>
      </c>
    </row>
    <row r="1637" spans="14:15" x14ac:dyDescent="0.25">
      <c r="N1637">
        <f>IF(AND(Sheet2!$K1637=$B$1,Sheet2!$L1637=1),Sheet2!$I1637+Sheet2!$M1637,IF(Sheet2!$K1637=$B$1,Sheet2!$M1637,0))</f>
        <v>0</v>
      </c>
      <c r="O1637">
        <f>IF(AND(Sheet2!$K1637=$B$2,Sheet2!$L1637=1),Sheet2!$J1637+Sheet2!$M1637,IF(Sheet2!$K1637=$B$2,Sheet2!$M1637,0))</f>
        <v>0</v>
      </c>
    </row>
    <row r="1638" spans="14:15" x14ac:dyDescent="0.25">
      <c r="N1638">
        <f>IF(AND(Sheet2!$K1638=$B$1,Sheet2!$L1638=1),Sheet2!$I1638+Sheet2!$M1638,IF(Sheet2!$K1638=$B$1,Sheet2!$M1638,0))</f>
        <v>0</v>
      </c>
      <c r="O1638">
        <f>IF(AND(Sheet2!$K1638=$B$2,Sheet2!$L1638=1),Sheet2!$J1638+Sheet2!$M1638,IF(Sheet2!$K1638=$B$2,Sheet2!$M1638,0))</f>
        <v>0</v>
      </c>
    </row>
    <row r="1639" spans="14:15" x14ac:dyDescent="0.25">
      <c r="N1639">
        <f>IF(AND(Sheet2!$K1639=$B$1,Sheet2!$L1639=1),Sheet2!$I1639+Sheet2!$M1639,IF(Sheet2!$K1639=$B$1,Sheet2!$M1639,0))</f>
        <v>0</v>
      </c>
      <c r="O1639">
        <f>IF(AND(Sheet2!$K1639=$B$2,Sheet2!$L1639=1),Sheet2!$J1639+Sheet2!$M1639,IF(Sheet2!$K1639=$B$2,Sheet2!$M1639,0))</f>
        <v>0</v>
      </c>
    </row>
    <row r="1640" spans="14:15" x14ac:dyDescent="0.25">
      <c r="N1640">
        <f>IF(AND(Sheet2!$K1640=$B$1,Sheet2!$L1640=1),Sheet2!$I1640+Sheet2!$M1640,IF(Sheet2!$K1640=$B$1,Sheet2!$M1640,0))</f>
        <v>0</v>
      </c>
      <c r="O1640">
        <f>IF(AND(Sheet2!$K1640=$B$2,Sheet2!$L1640=1),Sheet2!$J1640+Sheet2!$M1640,IF(Sheet2!$K1640=$B$2,Sheet2!$M1640,0))</f>
        <v>0</v>
      </c>
    </row>
    <row r="1641" spans="14:15" x14ac:dyDescent="0.25">
      <c r="N1641">
        <f>IF(AND(Sheet2!$K1641=$B$1,Sheet2!$L1641=1),Sheet2!$I1641+Sheet2!$M1641,IF(Sheet2!$K1641=$B$1,Sheet2!$M1641,0))</f>
        <v>0</v>
      </c>
      <c r="O1641">
        <f>IF(AND(Sheet2!$K1641=$B$2,Sheet2!$L1641=1),Sheet2!$J1641+Sheet2!$M1641,IF(Sheet2!$K1641=$B$2,Sheet2!$M1641,0))</f>
        <v>0</v>
      </c>
    </row>
    <row r="1642" spans="14:15" x14ac:dyDescent="0.25">
      <c r="N1642">
        <f>IF(AND(Sheet2!$K1642=$B$1,Sheet2!$L1642=1),Sheet2!$I1642+Sheet2!$M1642,IF(Sheet2!$K1642=$B$1,Sheet2!$M1642,0))</f>
        <v>0</v>
      </c>
      <c r="O1642">
        <f>IF(AND(Sheet2!$K1642=$B$2,Sheet2!$L1642=1),Sheet2!$J1642+Sheet2!$M1642,IF(Sheet2!$K1642=$B$2,Sheet2!$M1642,0))</f>
        <v>0</v>
      </c>
    </row>
    <row r="1643" spans="14:15" x14ac:dyDescent="0.25">
      <c r="N1643">
        <f>IF(AND(Sheet2!$K1643=$B$1,Sheet2!$L1643=1),Sheet2!$I1643+Sheet2!$M1643,IF(Sheet2!$K1643=$B$1,Sheet2!$M1643,0))</f>
        <v>0</v>
      </c>
      <c r="O1643">
        <f>IF(AND(Sheet2!$K1643=$B$2,Sheet2!$L1643=1),Sheet2!$J1643+Sheet2!$M1643,IF(Sheet2!$K1643=$B$2,Sheet2!$M1643,0))</f>
        <v>0</v>
      </c>
    </row>
    <row r="1644" spans="14:15" x14ac:dyDescent="0.25">
      <c r="N1644">
        <f>IF(AND(Sheet2!$K1644=$B$1,Sheet2!$L1644=1),Sheet2!$I1644+Sheet2!$M1644,IF(Sheet2!$K1644=$B$1,Sheet2!$M1644,0))</f>
        <v>0</v>
      </c>
      <c r="O1644">
        <f>IF(AND(Sheet2!$K1644=$B$2,Sheet2!$L1644=1),Sheet2!$J1644+Sheet2!$M1644,IF(Sheet2!$K1644=$B$2,Sheet2!$M1644,0))</f>
        <v>0</v>
      </c>
    </row>
    <row r="1645" spans="14:15" x14ac:dyDescent="0.25">
      <c r="N1645">
        <f>IF(AND(Sheet2!$K1645=$B$1,Sheet2!$L1645=1),Sheet2!$I1645+Sheet2!$M1645,IF(Sheet2!$K1645=$B$1,Sheet2!$M1645,0))</f>
        <v>0</v>
      </c>
      <c r="O1645">
        <f>IF(AND(Sheet2!$K1645=$B$2,Sheet2!$L1645=1),Sheet2!$J1645+Sheet2!$M1645,IF(Sheet2!$K1645=$B$2,Sheet2!$M1645,0))</f>
        <v>0</v>
      </c>
    </row>
    <row r="1646" spans="14:15" x14ac:dyDescent="0.25">
      <c r="N1646">
        <f>IF(AND(Sheet2!$K1646=$B$1,Sheet2!$L1646=1),Sheet2!$I1646+Sheet2!$M1646,IF(Sheet2!$K1646=$B$1,Sheet2!$M1646,0))</f>
        <v>0</v>
      </c>
      <c r="O1646">
        <f>IF(AND(Sheet2!$K1646=$B$2,Sheet2!$L1646=1),Sheet2!$J1646+Sheet2!$M1646,IF(Sheet2!$K1646=$B$2,Sheet2!$M1646,0))</f>
        <v>0</v>
      </c>
    </row>
    <row r="1647" spans="14:15" x14ac:dyDescent="0.25">
      <c r="N1647">
        <f>IF(AND(Sheet2!$K1647=$B$1,Sheet2!$L1647=1),Sheet2!$I1647+Sheet2!$M1647,IF(Sheet2!$K1647=$B$1,Sheet2!$M1647,0))</f>
        <v>0</v>
      </c>
      <c r="O1647">
        <f>IF(AND(Sheet2!$K1647=$B$2,Sheet2!$L1647=1),Sheet2!$J1647+Sheet2!$M1647,IF(Sheet2!$K1647=$B$2,Sheet2!$M1647,0))</f>
        <v>0</v>
      </c>
    </row>
    <row r="1648" spans="14:15" x14ac:dyDescent="0.25">
      <c r="N1648">
        <f>IF(AND(Sheet2!$K1648=$B$1,Sheet2!$L1648=1),Sheet2!$I1648+Sheet2!$M1648,IF(Sheet2!$K1648=$B$1,Sheet2!$M1648,0))</f>
        <v>0</v>
      </c>
      <c r="O1648">
        <f>IF(AND(Sheet2!$K1648=$B$2,Sheet2!$L1648=1),Sheet2!$J1648+Sheet2!$M1648,IF(Sheet2!$K1648=$B$2,Sheet2!$M1648,0))</f>
        <v>0</v>
      </c>
    </row>
    <row r="1649" spans="14:15" x14ac:dyDescent="0.25">
      <c r="N1649">
        <f>IF(AND(Sheet2!$K1649=$B$1,Sheet2!$L1649=1),Sheet2!$I1649+Sheet2!$M1649,IF(Sheet2!$K1649=$B$1,Sheet2!$M1649,0))</f>
        <v>0</v>
      </c>
      <c r="O1649">
        <f>IF(AND(Sheet2!$K1649=$B$2,Sheet2!$L1649=1),Sheet2!$J1649+Sheet2!$M1649,IF(Sheet2!$K1649=$B$2,Sheet2!$M1649,0))</f>
        <v>0</v>
      </c>
    </row>
    <row r="1650" spans="14:15" x14ac:dyDescent="0.25">
      <c r="N1650">
        <f>IF(AND(Sheet2!$K1650=$B$1,Sheet2!$L1650=1),Sheet2!$I1650+Sheet2!$M1650,IF(Sheet2!$K1650=$B$1,Sheet2!$M1650,0))</f>
        <v>0</v>
      </c>
      <c r="O1650">
        <f>IF(AND(Sheet2!$K1650=$B$2,Sheet2!$L1650=1),Sheet2!$J1650+Sheet2!$M1650,IF(Sheet2!$K1650=$B$2,Sheet2!$M1650,0))</f>
        <v>0</v>
      </c>
    </row>
    <row r="1651" spans="14:15" x14ac:dyDescent="0.25">
      <c r="N1651">
        <f>IF(AND(Sheet2!$K1651=$B$1,Sheet2!$L1651=1),Sheet2!$I1651+Sheet2!$M1651,IF(Sheet2!$K1651=$B$1,Sheet2!$M1651,0))</f>
        <v>0</v>
      </c>
      <c r="O1651">
        <f>IF(AND(Sheet2!$K1651=$B$2,Sheet2!$L1651=1),Sheet2!$J1651+Sheet2!$M1651,IF(Sheet2!$K1651=$B$2,Sheet2!$M1651,0))</f>
        <v>0</v>
      </c>
    </row>
    <row r="1652" spans="14:15" x14ac:dyDescent="0.25">
      <c r="N1652">
        <f>IF(AND(Sheet2!$K1652=$B$1,Sheet2!$L1652=1),Sheet2!$I1652+Sheet2!$M1652,IF(Sheet2!$K1652=$B$1,Sheet2!$M1652,0))</f>
        <v>0</v>
      </c>
      <c r="O1652">
        <f>IF(AND(Sheet2!$K1652=$B$2,Sheet2!$L1652=1),Sheet2!$J1652+Sheet2!$M1652,IF(Sheet2!$K1652=$B$2,Sheet2!$M1652,0))</f>
        <v>0</v>
      </c>
    </row>
    <row r="1653" spans="14:15" x14ac:dyDescent="0.25">
      <c r="N1653">
        <f>IF(AND(Sheet2!$K1653=$B$1,Sheet2!$L1653=1),Sheet2!$I1653+Sheet2!$M1653,IF(Sheet2!$K1653=$B$1,Sheet2!$M1653,0))</f>
        <v>0</v>
      </c>
      <c r="O1653">
        <f>IF(AND(Sheet2!$K1653=$B$2,Sheet2!$L1653=1),Sheet2!$J1653+Sheet2!$M1653,IF(Sheet2!$K1653=$B$2,Sheet2!$M1653,0))</f>
        <v>0</v>
      </c>
    </row>
    <row r="1654" spans="14:15" x14ac:dyDescent="0.25">
      <c r="N1654">
        <f>IF(AND(Sheet2!$K1654=$B$1,Sheet2!$L1654=1),Sheet2!$I1654+Sheet2!$M1654,IF(Sheet2!$K1654=$B$1,Sheet2!$M1654,0))</f>
        <v>0</v>
      </c>
      <c r="O1654">
        <f>IF(AND(Sheet2!$K1654=$B$2,Sheet2!$L1654=1),Sheet2!$J1654+Sheet2!$M1654,IF(Sheet2!$K1654=$B$2,Sheet2!$M1654,0))</f>
        <v>0</v>
      </c>
    </row>
    <row r="1655" spans="14:15" x14ac:dyDescent="0.25">
      <c r="N1655">
        <f>IF(AND(Sheet2!$K1655=$B$1,Sheet2!$L1655=1),Sheet2!$I1655+Sheet2!$M1655,IF(Sheet2!$K1655=$B$1,Sheet2!$M1655,0))</f>
        <v>0</v>
      </c>
      <c r="O1655">
        <f>IF(AND(Sheet2!$K1655=$B$2,Sheet2!$L1655=1),Sheet2!$J1655+Sheet2!$M1655,IF(Sheet2!$K1655=$B$2,Sheet2!$M1655,0))</f>
        <v>0</v>
      </c>
    </row>
    <row r="1656" spans="14:15" x14ac:dyDescent="0.25">
      <c r="N1656">
        <f>IF(AND(Sheet2!$K1656=$B$1,Sheet2!$L1656=1),Sheet2!$I1656+Sheet2!$M1656,IF(Sheet2!$K1656=$B$1,Sheet2!$M1656,0))</f>
        <v>0</v>
      </c>
      <c r="O1656">
        <f>IF(AND(Sheet2!$K1656=$B$2,Sheet2!$L1656=1),Sheet2!$J1656+Sheet2!$M1656,IF(Sheet2!$K1656=$B$2,Sheet2!$M1656,0))</f>
        <v>0</v>
      </c>
    </row>
    <row r="1657" spans="14:15" x14ac:dyDescent="0.25">
      <c r="N1657">
        <f>IF(AND(Sheet2!$K1657=$B$1,Sheet2!$L1657=1),Sheet2!$I1657+Sheet2!$M1657,IF(Sheet2!$K1657=$B$1,Sheet2!$M1657,0))</f>
        <v>0</v>
      </c>
      <c r="O1657">
        <f>IF(AND(Sheet2!$K1657=$B$2,Sheet2!$L1657=1),Sheet2!$J1657+Sheet2!$M1657,IF(Sheet2!$K1657=$B$2,Sheet2!$M1657,0))</f>
        <v>0</v>
      </c>
    </row>
    <row r="1658" spans="14:15" x14ac:dyDescent="0.25">
      <c r="N1658">
        <f>IF(AND(Sheet2!$K1658=$B$1,Sheet2!$L1658=1),Sheet2!$I1658+Sheet2!$M1658,IF(Sheet2!$K1658=$B$1,Sheet2!$M1658,0))</f>
        <v>0</v>
      </c>
      <c r="O1658">
        <f>IF(AND(Sheet2!$K1658=$B$2,Sheet2!$L1658=1),Sheet2!$J1658+Sheet2!$M1658,IF(Sheet2!$K1658=$B$2,Sheet2!$M1658,0))</f>
        <v>0</v>
      </c>
    </row>
    <row r="1659" spans="14:15" x14ac:dyDescent="0.25">
      <c r="N1659">
        <f>IF(AND(Sheet2!$K1659=$B$1,Sheet2!$L1659=1),Sheet2!$I1659+Sheet2!$M1659,IF(Sheet2!$K1659=$B$1,Sheet2!$M1659,0))</f>
        <v>0</v>
      </c>
      <c r="O1659">
        <f>IF(AND(Sheet2!$K1659=$B$2,Sheet2!$L1659=1),Sheet2!$J1659+Sheet2!$M1659,IF(Sheet2!$K1659=$B$2,Sheet2!$M1659,0))</f>
        <v>0</v>
      </c>
    </row>
    <row r="1660" spans="14:15" x14ac:dyDescent="0.25">
      <c r="N1660">
        <f>IF(AND(Sheet2!$K1660=$B$1,Sheet2!$L1660=1),Sheet2!$I1660+Sheet2!$M1660,IF(Sheet2!$K1660=$B$1,Sheet2!$M1660,0))</f>
        <v>0</v>
      </c>
      <c r="O1660">
        <f>IF(AND(Sheet2!$K1660=$B$2,Sheet2!$L1660=1),Sheet2!$J1660+Sheet2!$M1660,IF(Sheet2!$K1660=$B$2,Sheet2!$M1660,0))</f>
        <v>0</v>
      </c>
    </row>
    <row r="1661" spans="14:15" x14ac:dyDescent="0.25">
      <c r="N1661">
        <f>IF(AND(Sheet2!$K1661=$B$1,Sheet2!$L1661=1),Sheet2!$I1661+Sheet2!$M1661,IF(Sheet2!$K1661=$B$1,Sheet2!$M1661,0))</f>
        <v>0</v>
      </c>
      <c r="O1661">
        <f>IF(AND(Sheet2!$K1661=$B$2,Sheet2!$L1661=1),Sheet2!$J1661+Sheet2!$M1661,IF(Sheet2!$K1661=$B$2,Sheet2!$M1661,0))</f>
        <v>0</v>
      </c>
    </row>
    <row r="1662" spans="14:15" x14ac:dyDescent="0.25">
      <c r="N1662">
        <f>IF(AND(Sheet2!$K1662=$B$1,Sheet2!$L1662=1),Sheet2!$I1662+Sheet2!$M1662,IF(Sheet2!$K1662=$B$1,Sheet2!$M1662,0))</f>
        <v>0</v>
      </c>
      <c r="O1662">
        <f>IF(AND(Sheet2!$K1662=$B$2,Sheet2!$L1662=1),Sheet2!$J1662+Sheet2!$M1662,IF(Sheet2!$K1662=$B$2,Sheet2!$M1662,0))</f>
        <v>0</v>
      </c>
    </row>
    <row r="1663" spans="14:15" x14ac:dyDescent="0.25">
      <c r="N1663">
        <f>IF(AND(Sheet2!$K1663=$B$1,Sheet2!$L1663=1),Sheet2!$I1663+Sheet2!$M1663,IF(Sheet2!$K1663=$B$1,Sheet2!$M1663,0))</f>
        <v>0</v>
      </c>
      <c r="O1663">
        <f>IF(AND(Sheet2!$K1663=$B$2,Sheet2!$L1663=1),Sheet2!$J1663+Sheet2!$M1663,IF(Sheet2!$K1663=$B$2,Sheet2!$M1663,0))</f>
        <v>0</v>
      </c>
    </row>
    <row r="1664" spans="14:15" x14ac:dyDescent="0.25">
      <c r="N1664">
        <f>IF(AND(Sheet2!$K1664=$B$1,Sheet2!$L1664=1),Sheet2!$I1664+Sheet2!$M1664,IF(Sheet2!$K1664=$B$1,Sheet2!$M1664,0))</f>
        <v>0</v>
      </c>
      <c r="O1664">
        <f>IF(AND(Sheet2!$K1664=$B$2,Sheet2!$L1664=1),Sheet2!$J1664+Sheet2!$M1664,IF(Sheet2!$K1664=$B$2,Sheet2!$M1664,0))</f>
        <v>0</v>
      </c>
    </row>
    <row r="1665" spans="14:15" x14ac:dyDescent="0.25">
      <c r="N1665">
        <f>IF(AND(Sheet2!$K1665=$B$1,Sheet2!$L1665=1),Sheet2!$I1665+Sheet2!$M1665,IF(Sheet2!$K1665=$B$1,Sheet2!$M1665,0))</f>
        <v>0</v>
      </c>
      <c r="O1665">
        <f>IF(AND(Sheet2!$K1665=$B$2,Sheet2!$L1665=1),Sheet2!$J1665+Sheet2!$M1665,IF(Sheet2!$K1665=$B$2,Sheet2!$M1665,0))</f>
        <v>0</v>
      </c>
    </row>
    <row r="1666" spans="14:15" x14ac:dyDescent="0.25">
      <c r="N1666">
        <f>IF(AND(Sheet2!$K1666=$B$1,Sheet2!$L1666=1),Sheet2!$I1666+Sheet2!$M1666,IF(Sheet2!$K1666=$B$1,Sheet2!$M1666,0))</f>
        <v>0</v>
      </c>
      <c r="O1666">
        <f>IF(AND(Sheet2!$K1666=$B$2,Sheet2!$L1666=1),Sheet2!$J1666+Sheet2!$M1666,IF(Sheet2!$K1666=$B$2,Sheet2!$M1666,0))</f>
        <v>0</v>
      </c>
    </row>
    <row r="1667" spans="14:15" x14ac:dyDescent="0.25">
      <c r="N1667">
        <f>IF(AND(Sheet2!$K1667=$B$1,Sheet2!$L1667=1),Sheet2!$I1667+Sheet2!$M1667,IF(Sheet2!$K1667=$B$1,Sheet2!$M1667,0))</f>
        <v>0</v>
      </c>
      <c r="O1667">
        <f>IF(AND(Sheet2!$K1667=$B$2,Sheet2!$L1667=1),Sheet2!$J1667+Sheet2!$M1667,IF(Sheet2!$K1667=$B$2,Sheet2!$M1667,0))</f>
        <v>0</v>
      </c>
    </row>
    <row r="1668" spans="14:15" x14ac:dyDescent="0.25">
      <c r="N1668">
        <f>IF(AND(Sheet2!$K1668=$B$1,Sheet2!$L1668=1),Sheet2!$I1668+Sheet2!$M1668,IF(Sheet2!$K1668=$B$1,Sheet2!$M1668,0))</f>
        <v>0</v>
      </c>
      <c r="O1668">
        <f>IF(AND(Sheet2!$K1668=$B$2,Sheet2!$L1668=1),Sheet2!$J1668+Sheet2!$M1668,IF(Sheet2!$K1668=$B$2,Sheet2!$M1668,0))</f>
        <v>0</v>
      </c>
    </row>
    <row r="1669" spans="14:15" x14ac:dyDescent="0.25">
      <c r="N1669">
        <f>IF(AND(Sheet2!$K1669=$B$1,Sheet2!$L1669=1),Sheet2!$I1669+Sheet2!$M1669,IF(Sheet2!$K1669=$B$1,Sheet2!$M1669,0))</f>
        <v>0</v>
      </c>
      <c r="O1669">
        <f>IF(AND(Sheet2!$K1669=$B$2,Sheet2!$L1669=1),Sheet2!$J1669+Sheet2!$M1669,IF(Sheet2!$K1669=$B$2,Sheet2!$M1669,0))</f>
        <v>0</v>
      </c>
    </row>
    <row r="1670" spans="14:15" x14ac:dyDescent="0.25">
      <c r="N1670">
        <f>IF(AND(Sheet2!$K1670=$B$1,Sheet2!$L1670=1),Sheet2!$I1670+Sheet2!$M1670,IF(Sheet2!$K1670=$B$1,Sheet2!$M1670,0))</f>
        <v>0</v>
      </c>
      <c r="O1670">
        <f>IF(AND(Sheet2!$K1670=$B$2,Sheet2!$L1670=1),Sheet2!$J1670+Sheet2!$M1670,IF(Sheet2!$K1670=$B$2,Sheet2!$M1670,0))</f>
        <v>0</v>
      </c>
    </row>
    <row r="1671" spans="14:15" x14ac:dyDescent="0.25">
      <c r="N1671">
        <f>IF(AND(Sheet2!$K1671=$B$1,Sheet2!$L1671=1),Sheet2!$I1671+Sheet2!$M1671,IF(Sheet2!$K1671=$B$1,Sheet2!$M1671,0))</f>
        <v>0</v>
      </c>
      <c r="O1671">
        <f>IF(AND(Sheet2!$K1671=$B$2,Sheet2!$L1671=1),Sheet2!$J1671+Sheet2!$M1671,IF(Sheet2!$K1671=$B$2,Sheet2!$M1671,0))</f>
        <v>0</v>
      </c>
    </row>
    <row r="1672" spans="14:15" x14ac:dyDescent="0.25">
      <c r="N1672">
        <f>IF(AND(Sheet2!$K1672=$B$1,Sheet2!$L1672=1),Sheet2!$I1672+Sheet2!$M1672,IF(Sheet2!$K1672=$B$1,Sheet2!$M1672,0))</f>
        <v>0</v>
      </c>
      <c r="O1672">
        <f>IF(AND(Sheet2!$K1672=$B$2,Sheet2!$L1672=1),Sheet2!$J1672+Sheet2!$M1672,IF(Sheet2!$K1672=$B$2,Sheet2!$M1672,0))</f>
        <v>0</v>
      </c>
    </row>
    <row r="1673" spans="14:15" x14ac:dyDescent="0.25">
      <c r="N1673">
        <f>IF(AND(Sheet2!$K1673=$B$1,Sheet2!$L1673=1),Sheet2!$I1673+Sheet2!$M1673,IF(Sheet2!$K1673=$B$1,Sheet2!$M1673,0))</f>
        <v>0</v>
      </c>
      <c r="O1673">
        <f>IF(AND(Sheet2!$K1673=$B$2,Sheet2!$L1673=1),Sheet2!$J1673+Sheet2!$M1673,IF(Sheet2!$K1673=$B$2,Sheet2!$M1673,0))</f>
        <v>0</v>
      </c>
    </row>
    <row r="1674" spans="14:15" x14ac:dyDescent="0.25">
      <c r="N1674">
        <f>IF(AND(Sheet2!$K1674=$B$1,Sheet2!$L1674=1),Sheet2!$I1674+Sheet2!$M1674,IF(Sheet2!$K1674=$B$1,Sheet2!$M1674,0))</f>
        <v>0</v>
      </c>
      <c r="O1674">
        <f>IF(AND(Sheet2!$K1674=$B$2,Sheet2!$L1674=1),Sheet2!$J1674+Sheet2!$M1674,IF(Sheet2!$K1674=$B$2,Sheet2!$M1674,0))</f>
        <v>0</v>
      </c>
    </row>
    <row r="1675" spans="14:15" x14ac:dyDescent="0.25">
      <c r="N1675">
        <f>IF(AND(Sheet2!$K1675=$B$1,Sheet2!$L1675=1),Sheet2!$I1675+Sheet2!$M1675,IF(Sheet2!$K1675=$B$1,Sheet2!$M1675,0))</f>
        <v>0</v>
      </c>
      <c r="O1675">
        <f>IF(AND(Sheet2!$K1675=$B$2,Sheet2!$L1675=1),Sheet2!$J1675+Sheet2!$M1675,IF(Sheet2!$K1675=$B$2,Sheet2!$M1675,0))</f>
        <v>0</v>
      </c>
    </row>
    <row r="1676" spans="14:15" x14ac:dyDescent="0.25">
      <c r="N1676">
        <f>IF(AND(Sheet2!$K1676=$B$1,Sheet2!$L1676=1),Sheet2!$I1676+Sheet2!$M1676,IF(Sheet2!$K1676=$B$1,Sheet2!$M1676,0))</f>
        <v>0</v>
      </c>
      <c r="O1676">
        <f>IF(AND(Sheet2!$K1676=$B$2,Sheet2!$L1676=1),Sheet2!$J1676+Sheet2!$M1676,IF(Sheet2!$K1676=$B$2,Sheet2!$M1676,0))</f>
        <v>0</v>
      </c>
    </row>
    <row r="1677" spans="14:15" x14ac:dyDescent="0.25">
      <c r="N1677">
        <f>IF(AND(Sheet2!$K1677=$B$1,Sheet2!$L1677=1),Sheet2!$I1677+Sheet2!$M1677,IF(Sheet2!$K1677=$B$1,Sheet2!$M1677,0))</f>
        <v>0</v>
      </c>
      <c r="O1677">
        <f>IF(AND(Sheet2!$K1677=$B$2,Sheet2!$L1677=1),Sheet2!$J1677+Sheet2!$M1677,IF(Sheet2!$K1677=$B$2,Sheet2!$M1677,0))</f>
        <v>0</v>
      </c>
    </row>
    <row r="1678" spans="14:15" x14ac:dyDescent="0.25">
      <c r="N1678">
        <f>IF(AND(Sheet2!$K1678=$B$1,Sheet2!$L1678=1),Sheet2!$I1678+Sheet2!$M1678,IF(Sheet2!$K1678=$B$1,Sheet2!$M1678,0))</f>
        <v>0</v>
      </c>
      <c r="O1678">
        <f>IF(AND(Sheet2!$K1678=$B$2,Sheet2!$L1678=1),Sheet2!$J1678+Sheet2!$M1678,IF(Sheet2!$K1678=$B$2,Sheet2!$M1678,0))</f>
        <v>0</v>
      </c>
    </row>
    <row r="1679" spans="14:15" x14ac:dyDescent="0.25">
      <c r="N1679">
        <f>IF(AND(Sheet2!$K1679=$B$1,Sheet2!$L1679=1),Sheet2!$I1679+Sheet2!$M1679,IF(Sheet2!$K1679=$B$1,Sheet2!$M1679,0))</f>
        <v>0</v>
      </c>
      <c r="O1679">
        <f>IF(AND(Sheet2!$K1679=$B$2,Sheet2!$L1679=1),Sheet2!$J1679+Sheet2!$M1679,IF(Sheet2!$K1679=$B$2,Sheet2!$M1679,0))</f>
        <v>0</v>
      </c>
    </row>
    <row r="1680" spans="14:15" x14ac:dyDescent="0.25">
      <c r="N1680">
        <f>IF(AND(Sheet2!$K1680=$B$1,Sheet2!$L1680=1),Sheet2!$I1680+Sheet2!$M1680,IF(Sheet2!$K1680=$B$1,Sheet2!$M1680,0))</f>
        <v>0</v>
      </c>
      <c r="O1680">
        <f>IF(AND(Sheet2!$K1680=$B$2,Sheet2!$L1680=1),Sheet2!$J1680+Sheet2!$M1680,IF(Sheet2!$K1680=$B$2,Sheet2!$M1680,0))</f>
        <v>0</v>
      </c>
    </row>
    <row r="1681" spans="14:15" x14ac:dyDescent="0.25">
      <c r="N1681">
        <f>IF(AND(Sheet2!$K1681=$B$1,Sheet2!$L1681=1),Sheet2!$I1681+Sheet2!$M1681,IF(Sheet2!$K1681=$B$1,Sheet2!$M1681,0))</f>
        <v>0</v>
      </c>
      <c r="O1681">
        <f>IF(AND(Sheet2!$K1681=$B$2,Sheet2!$L1681=1),Sheet2!$J1681+Sheet2!$M1681,IF(Sheet2!$K1681=$B$2,Sheet2!$M1681,0))</f>
        <v>0</v>
      </c>
    </row>
    <row r="1682" spans="14:15" x14ac:dyDescent="0.25">
      <c r="N1682">
        <f>IF(AND(Sheet2!$K1682=$B$1,Sheet2!$L1682=1),Sheet2!$I1682+Sheet2!$M1682,IF(Sheet2!$K1682=$B$1,Sheet2!$M1682,0))</f>
        <v>0</v>
      </c>
      <c r="O1682">
        <f>IF(AND(Sheet2!$K1682=$B$2,Sheet2!$L1682=1),Sheet2!$J1682+Sheet2!$M1682,IF(Sheet2!$K1682=$B$2,Sheet2!$M1682,0))</f>
        <v>0</v>
      </c>
    </row>
    <row r="1683" spans="14:15" x14ac:dyDescent="0.25">
      <c r="N1683">
        <f>IF(AND(Sheet2!$K1683=$B$1,Sheet2!$L1683=1),Sheet2!$I1683+Sheet2!$M1683,IF(Sheet2!$K1683=$B$1,Sheet2!$M1683,0))</f>
        <v>0</v>
      </c>
      <c r="O1683">
        <f>IF(AND(Sheet2!$K1683=$B$2,Sheet2!$L1683=1),Sheet2!$J1683+Sheet2!$M1683,IF(Sheet2!$K1683=$B$2,Sheet2!$M1683,0))</f>
        <v>0</v>
      </c>
    </row>
    <row r="1684" spans="14:15" x14ac:dyDescent="0.25">
      <c r="N1684">
        <f>IF(AND(Sheet2!$K1684=$B$1,Sheet2!$L1684=1),Sheet2!$I1684+Sheet2!$M1684,IF(Sheet2!$K1684=$B$1,Sheet2!$M1684,0))</f>
        <v>0</v>
      </c>
      <c r="O1684">
        <f>IF(AND(Sheet2!$K1684=$B$2,Sheet2!$L1684=1),Sheet2!$J1684+Sheet2!$M1684,IF(Sheet2!$K1684=$B$2,Sheet2!$M1684,0))</f>
        <v>0</v>
      </c>
    </row>
    <row r="1685" spans="14:15" x14ac:dyDescent="0.25">
      <c r="N1685">
        <f>IF(AND(Sheet2!$K1685=$B$1,Sheet2!$L1685=1),Sheet2!$I1685+Sheet2!$M1685,IF(Sheet2!$K1685=$B$1,Sheet2!$M1685,0))</f>
        <v>0</v>
      </c>
      <c r="O1685">
        <f>IF(AND(Sheet2!$K1685=$B$2,Sheet2!$L1685=1),Sheet2!$J1685+Sheet2!$M1685,IF(Sheet2!$K1685=$B$2,Sheet2!$M1685,0))</f>
        <v>0</v>
      </c>
    </row>
    <row r="1686" spans="14:15" x14ac:dyDescent="0.25">
      <c r="N1686">
        <f>IF(AND(Sheet2!$K1686=$B$1,Sheet2!$L1686=1),Sheet2!$I1686+Sheet2!$M1686,IF(Sheet2!$K1686=$B$1,Sheet2!$M1686,0))</f>
        <v>0</v>
      </c>
      <c r="O1686">
        <f>IF(AND(Sheet2!$K1686=$B$2,Sheet2!$L1686=1),Sheet2!$J1686+Sheet2!$M1686,IF(Sheet2!$K1686=$B$2,Sheet2!$M1686,0))</f>
        <v>0</v>
      </c>
    </row>
    <row r="1687" spans="14:15" x14ac:dyDescent="0.25">
      <c r="N1687">
        <f>IF(AND(Sheet2!$K1687=$B$1,Sheet2!$L1687=1),Sheet2!$I1687+Sheet2!$M1687,IF(Sheet2!$K1687=$B$1,Sheet2!$M1687,0))</f>
        <v>0</v>
      </c>
      <c r="O1687">
        <f>IF(AND(Sheet2!$K1687=$B$2,Sheet2!$L1687=1),Sheet2!$J1687+Sheet2!$M1687,IF(Sheet2!$K1687=$B$2,Sheet2!$M1687,0))</f>
        <v>0</v>
      </c>
    </row>
    <row r="1688" spans="14:15" x14ac:dyDescent="0.25">
      <c r="N1688">
        <f>IF(AND(Sheet2!$K1688=$B$1,Sheet2!$L1688=1),Sheet2!$I1688+Sheet2!$M1688,IF(Sheet2!$K1688=$B$1,Sheet2!$M1688,0))</f>
        <v>0</v>
      </c>
      <c r="O1688">
        <f>IF(AND(Sheet2!$K1688=$B$2,Sheet2!$L1688=1),Sheet2!$J1688+Sheet2!$M1688,IF(Sheet2!$K1688=$B$2,Sheet2!$M1688,0))</f>
        <v>0</v>
      </c>
    </row>
    <row r="1689" spans="14:15" x14ac:dyDescent="0.25">
      <c r="N1689">
        <f>IF(AND(Sheet2!$K1689=$B$1,Sheet2!$L1689=1),Sheet2!$I1689+Sheet2!$M1689,IF(Sheet2!$K1689=$B$1,Sheet2!$M1689,0))</f>
        <v>0</v>
      </c>
      <c r="O1689">
        <f>IF(AND(Sheet2!$K1689=$B$2,Sheet2!$L1689=1),Sheet2!$J1689+Sheet2!$M1689,IF(Sheet2!$K1689=$B$2,Sheet2!$M1689,0))</f>
        <v>0</v>
      </c>
    </row>
    <row r="1690" spans="14:15" x14ac:dyDescent="0.25">
      <c r="N1690">
        <f>IF(AND(Sheet2!$K1690=$B$1,Sheet2!$L1690=1),Sheet2!$I1690+Sheet2!$M1690,IF(Sheet2!$K1690=$B$1,Sheet2!$M1690,0))</f>
        <v>0</v>
      </c>
      <c r="O1690">
        <f>IF(AND(Sheet2!$K1690=$B$2,Sheet2!$L1690=1),Sheet2!$J1690+Sheet2!$M1690,IF(Sheet2!$K1690=$B$2,Sheet2!$M1690,0))</f>
        <v>0</v>
      </c>
    </row>
    <row r="1691" spans="14:15" x14ac:dyDescent="0.25">
      <c r="N1691">
        <f>IF(AND(Sheet2!$K1691=$B$1,Sheet2!$L1691=1),Sheet2!$I1691+Sheet2!$M1691,IF(Sheet2!$K1691=$B$1,Sheet2!$M1691,0))</f>
        <v>0</v>
      </c>
      <c r="O1691">
        <f>IF(AND(Sheet2!$K1691=$B$2,Sheet2!$L1691=1),Sheet2!$J1691+Sheet2!$M1691,IF(Sheet2!$K1691=$B$2,Sheet2!$M1691,0))</f>
        <v>0</v>
      </c>
    </row>
    <row r="1692" spans="14:15" x14ac:dyDescent="0.25">
      <c r="N1692">
        <f>IF(AND(Sheet2!$K1692=$B$1,Sheet2!$L1692=1),Sheet2!$I1692+Sheet2!$M1692,IF(Sheet2!$K1692=$B$1,Sheet2!$M1692,0))</f>
        <v>0</v>
      </c>
      <c r="O1692">
        <f>IF(AND(Sheet2!$K1692=$B$2,Sheet2!$L1692=1),Sheet2!$J1692+Sheet2!$M1692,IF(Sheet2!$K1692=$B$2,Sheet2!$M1692,0))</f>
        <v>0</v>
      </c>
    </row>
    <row r="1693" spans="14:15" x14ac:dyDescent="0.25">
      <c r="N1693">
        <f>IF(AND(Sheet2!$K1693=$B$1,Sheet2!$L1693=1),Sheet2!$I1693+Sheet2!$M1693,IF(Sheet2!$K1693=$B$1,Sheet2!$M1693,0))</f>
        <v>0</v>
      </c>
      <c r="O1693">
        <f>IF(AND(Sheet2!$K1693=$B$2,Sheet2!$L1693=1),Sheet2!$J1693+Sheet2!$M1693,IF(Sheet2!$K1693=$B$2,Sheet2!$M1693,0))</f>
        <v>0</v>
      </c>
    </row>
    <row r="1694" spans="14:15" x14ac:dyDescent="0.25">
      <c r="N1694">
        <f>IF(AND(Sheet2!$K1694=$B$1,Sheet2!$L1694=1),Sheet2!$I1694+Sheet2!$M1694,IF(Sheet2!$K1694=$B$1,Sheet2!$M1694,0))</f>
        <v>0</v>
      </c>
      <c r="O1694">
        <f>IF(AND(Sheet2!$K1694=$B$2,Sheet2!$L1694=1),Sheet2!$J1694+Sheet2!$M1694,IF(Sheet2!$K1694=$B$2,Sheet2!$M1694,0))</f>
        <v>0</v>
      </c>
    </row>
    <row r="1695" spans="14:15" x14ac:dyDescent="0.25">
      <c r="N1695">
        <f>IF(AND(Sheet2!$K1695=$B$1,Sheet2!$L1695=1),Sheet2!$I1695+Sheet2!$M1695,IF(Sheet2!$K1695=$B$1,Sheet2!$M1695,0))</f>
        <v>0</v>
      </c>
      <c r="O1695">
        <f>IF(AND(Sheet2!$K1695=$B$2,Sheet2!$L1695=1),Sheet2!$J1695+Sheet2!$M1695,IF(Sheet2!$K1695=$B$2,Sheet2!$M1695,0))</f>
        <v>0</v>
      </c>
    </row>
    <row r="1696" spans="14:15" x14ac:dyDescent="0.25">
      <c r="N1696">
        <f>IF(AND(Sheet2!$K1696=$B$1,Sheet2!$L1696=1),Sheet2!$I1696+Sheet2!$M1696,IF(Sheet2!$K1696=$B$1,Sheet2!$M1696,0))</f>
        <v>0</v>
      </c>
      <c r="O1696">
        <f>IF(AND(Sheet2!$K1696=$B$2,Sheet2!$L1696=1),Sheet2!$J1696+Sheet2!$M1696,IF(Sheet2!$K1696=$B$2,Sheet2!$M1696,0))</f>
        <v>0</v>
      </c>
    </row>
    <row r="1697" spans="14:15" x14ac:dyDescent="0.25">
      <c r="N1697">
        <f>IF(AND(Sheet2!$K1697=$B$1,Sheet2!$L1697=1),Sheet2!$I1697+Sheet2!$M1697,IF(Sheet2!$K1697=$B$1,Sheet2!$M1697,0))</f>
        <v>0</v>
      </c>
      <c r="O1697">
        <f>IF(AND(Sheet2!$K1697=$B$2,Sheet2!$L1697=1),Sheet2!$J1697+Sheet2!$M1697,IF(Sheet2!$K1697=$B$2,Sheet2!$M1697,0))</f>
        <v>0</v>
      </c>
    </row>
    <row r="1698" spans="14:15" x14ac:dyDescent="0.25">
      <c r="N1698">
        <f>IF(AND(Sheet2!$K1698=$B$1,Sheet2!$L1698=1),Sheet2!$I1698+Sheet2!$M1698,IF(Sheet2!$K1698=$B$1,Sheet2!$M1698,0))</f>
        <v>0</v>
      </c>
      <c r="O1698">
        <f>IF(AND(Sheet2!$K1698=$B$2,Sheet2!$L1698=1),Sheet2!$J1698+Sheet2!$M1698,IF(Sheet2!$K1698=$B$2,Sheet2!$M1698,0))</f>
        <v>0</v>
      </c>
    </row>
    <row r="1699" spans="14:15" x14ac:dyDescent="0.25">
      <c r="N1699">
        <f>IF(AND(Sheet2!$K1699=$B$1,Sheet2!$L1699=1),Sheet2!$I1699+Sheet2!$M1699,IF(Sheet2!$K1699=$B$1,Sheet2!$M1699,0))</f>
        <v>0</v>
      </c>
      <c r="O1699">
        <f>IF(AND(Sheet2!$K1699=$B$2,Sheet2!$L1699=1),Sheet2!$J1699+Sheet2!$M1699,IF(Sheet2!$K1699=$B$2,Sheet2!$M1699,0))</f>
        <v>0</v>
      </c>
    </row>
    <row r="1700" spans="14:15" x14ac:dyDescent="0.25">
      <c r="N1700">
        <f>IF(AND(Sheet2!$K1700=$B$1,Sheet2!$L1700=1),Sheet2!$I1700+Sheet2!$M1700,IF(Sheet2!$K1700=$B$1,Sheet2!$M1700,0))</f>
        <v>0</v>
      </c>
      <c r="O1700">
        <f>IF(AND(Sheet2!$K1700=$B$2,Sheet2!$L1700=1),Sheet2!$J1700+Sheet2!$M1700,IF(Sheet2!$K1700=$B$2,Sheet2!$M1700,0))</f>
        <v>0</v>
      </c>
    </row>
    <row r="1701" spans="14:15" x14ac:dyDescent="0.25">
      <c r="N1701">
        <f>IF(AND(Sheet2!$K1701=$B$1,Sheet2!$L1701=1),Sheet2!$I1701+Sheet2!$M1701,IF(Sheet2!$K1701=$B$1,Sheet2!$M1701,0))</f>
        <v>0</v>
      </c>
      <c r="O1701">
        <f>IF(AND(Sheet2!$K1701=$B$2,Sheet2!$L1701=1),Sheet2!$J1701+Sheet2!$M1701,IF(Sheet2!$K1701=$B$2,Sheet2!$M1701,0))</f>
        <v>0</v>
      </c>
    </row>
    <row r="1702" spans="14:15" x14ac:dyDescent="0.25">
      <c r="N1702">
        <f>IF(AND(Sheet2!$K1702=$B$1,Sheet2!$L1702=1),Sheet2!$I1702+Sheet2!$M1702,IF(Sheet2!$K1702=$B$1,Sheet2!$M1702,0))</f>
        <v>0</v>
      </c>
      <c r="O1702">
        <f>IF(AND(Sheet2!$K1702=$B$2,Sheet2!$L1702=1),Sheet2!$J1702+Sheet2!$M1702,IF(Sheet2!$K1702=$B$2,Sheet2!$M1702,0))</f>
        <v>0</v>
      </c>
    </row>
    <row r="1703" spans="14:15" x14ac:dyDescent="0.25">
      <c r="N1703">
        <f>IF(AND(Sheet2!$K1703=$B$1,Sheet2!$L1703=1),Sheet2!$I1703+Sheet2!$M1703,IF(Sheet2!$K1703=$B$1,Sheet2!$M1703,0))</f>
        <v>0</v>
      </c>
      <c r="O1703">
        <f>IF(AND(Sheet2!$K1703=$B$2,Sheet2!$L1703=1),Sheet2!$J1703+Sheet2!$M1703,IF(Sheet2!$K1703=$B$2,Sheet2!$M1703,0))</f>
        <v>0</v>
      </c>
    </row>
    <row r="1704" spans="14:15" x14ac:dyDescent="0.25">
      <c r="N1704">
        <f>IF(AND(Sheet2!$K1704=$B$1,Sheet2!$L1704=1),Sheet2!$I1704+Sheet2!$M1704,IF(Sheet2!$K1704=$B$1,Sheet2!$M1704,0))</f>
        <v>0</v>
      </c>
      <c r="O1704">
        <f>IF(AND(Sheet2!$K1704=$B$2,Sheet2!$L1704=1),Sheet2!$J1704+Sheet2!$M1704,IF(Sheet2!$K1704=$B$2,Sheet2!$M1704,0))</f>
        <v>0</v>
      </c>
    </row>
    <row r="1705" spans="14:15" x14ac:dyDescent="0.25">
      <c r="N1705">
        <f>IF(AND(Sheet2!$K1705=$B$1,Sheet2!$L1705=1),Sheet2!$I1705+Sheet2!$M1705,IF(Sheet2!$K1705=$B$1,Sheet2!$M1705,0))</f>
        <v>0</v>
      </c>
      <c r="O1705">
        <f>IF(AND(Sheet2!$K1705=$B$2,Sheet2!$L1705=1),Sheet2!$J1705+Sheet2!$M1705,IF(Sheet2!$K1705=$B$2,Sheet2!$M1705,0))</f>
        <v>0</v>
      </c>
    </row>
    <row r="1706" spans="14:15" x14ac:dyDescent="0.25">
      <c r="N1706">
        <f>IF(AND(Sheet2!$K1706=$B$1,Sheet2!$L1706=1),Sheet2!$I1706+Sheet2!$M1706,IF(Sheet2!$K1706=$B$1,Sheet2!$M1706,0))</f>
        <v>0</v>
      </c>
      <c r="O1706">
        <f>IF(AND(Sheet2!$K1706=$B$2,Sheet2!$L1706=1),Sheet2!$J1706+Sheet2!$M1706,IF(Sheet2!$K1706=$B$2,Sheet2!$M1706,0))</f>
        <v>0</v>
      </c>
    </row>
    <row r="1707" spans="14:15" x14ac:dyDescent="0.25">
      <c r="N1707">
        <f>IF(AND(Sheet2!$K1707=$B$1,Sheet2!$L1707=1),Sheet2!$I1707+Sheet2!$M1707,IF(Sheet2!$K1707=$B$1,Sheet2!$M1707,0))</f>
        <v>0</v>
      </c>
      <c r="O1707">
        <f>IF(AND(Sheet2!$K1707=$B$2,Sheet2!$L1707=1),Sheet2!$J1707+Sheet2!$M1707,IF(Sheet2!$K1707=$B$2,Sheet2!$M1707,0))</f>
        <v>0</v>
      </c>
    </row>
    <row r="1708" spans="14:15" x14ac:dyDescent="0.25">
      <c r="N1708">
        <f>IF(AND(Sheet2!$K1708=$B$1,Sheet2!$L1708=1),Sheet2!$I1708+Sheet2!$M1708,IF(Sheet2!$K1708=$B$1,Sheet2!$M1708,0))</f>
        <v>0</v>
      </c>
      <c r="O1708">
        <f>IF(AND(Sheet2!$K1708=$B$2,Sheet2!$L1708=1),Sheet2!$J1708+Sheet2!$M1708,IF(Sheet2!$K1708=$B$2,Sheet2!$M1708,0))</f>
        <v>0</v>
      </c>
    </row>
    <row r="1709" spans="14:15" x14ac:dyDescent="0.25">
      <c r="N1709">
        <f>IF(AND(Sheet2!$K1709=$B$1,Sheet2!$L1709=1),Sheet2!$I1709+Sheet2!$M1709,IF(Sheet2!$K1709=$B$1,Sheet2!$M1709,0))</f>
        <v>0</v>
      </c>
      <c r="O1709">
        <f>IF(AND(Sheet2!$K1709=$B$2,Sheet2!$L1709=1),Sheet2!$J1709+Sheet2!$M1709,IF(Sheet2!$K1709=$B$2,Sheet2!$M1709,0))</f>
        <v>0</v>
      </c>
    </row>
    <row r="1710" spans="14:15" x14ac:dyDescent="0.25">
      <c r="N1710">
        <f>IF(AND(Sheet2!$K1710=$B$1,Sheet2!$L1710=1),Sheet2!$I1710+Sheet2!$M1710,IF(Sheet2!$K1710=$B$1,Sheet2!$M1710,0))</f>
        <v>0</v>
      </c>
      <c r="O1710">
        <f>IF(AND(Sheet2!$K1710=$B$2,Sheet2!$L1710=1),Sheet2!$J1710+Sheet2!$M1710,IF(Sheet2!$K1710=$B$2,Sheet2!$M1710,0))</f>
        <v>0</v>
      </c>
    </row>
    <row r="1711" spans="14:15" x14ac:dyDescent="0.25">
      <c r="N1711">
        <f>IF(AND(Sheet2!$K1711=$B$1,Sheet2!$L1711=1),Sheet2!$I1711+Sheet2!$M1711,IF(Sheet2!$K1711=$B$1,Sheet2!$M1711,0))</f>
        <v>0</v>
      </c>
      <c r="O1711">
        <f>IF(AND(Sheet2!$K1711=$B$2,Sheet2!$L1711=1),Sheet2!$J1711+Sheet2!$M1711,IF(Sheet2!$K1711=$B$2,Sheet2!$M1711,0))</f>
        <v>0</v>
      </c>
    </row>
    <row r="1712" spans="14:15" x14ac:dyDescent="0.25">
      <c r="N1712">
        <f>IF(AND(Sheet2!$K1712=$B$1,Sheet2!$L1712=1),Sheet2!$I1712+Sheet2!$M1712,IF(Sheet2!$K1712=$B$1,Sheet2!$M1712,0))</f>
        <v>0</v>
      </c>
      <c r="O1712">
        <f>IF(AND(Sheet2!$K1712=$B$2,Sheet2!$L1712=1),Sheet2!$J1712+Sheet2!$M1712,IF(Sheet2!$K1712=$B$2,Sheet2!$M1712,0))</f>
        <v>0</v>
      </c>
    </row>
    <row r="1713" spans="14:15" x14ac:dyDescent="0.25">
      <c r="N1713">
        <f>IF(AND(Sheet2!$K1713=$B$1,Sheet2!$L1713=1),Sheet2!$I1713+Sheet2!$M1713,IF(Sheet2!$K1713=$B$1,Sheet2!$M1713,0))</f>
        <v>0</v>
      </c>
      <c r="O1713">
        <f>IF(AND(Sheet2!$K1713=$B$2,Sheet2!$L1713=1),Sheet2!$J1713+Sheet2!$M1713,IF(Sheet2!$K1713=$B$2,Sheet2!$M1713,0))</f>
        <v>0</v>
      </c>
    </row>
    <row r="1714" spans="14:15" x14ac:dyDescent="0.25">
      <c r="N1714">
        <f>IF(AND(Sheet2!$K1714=$B$1,Sheet2!$L1714=1),Sheet2!$I1714+Sheet2!$M1714,IF(Sheet2!$K1714=$B$1,Sheet2!$M1714,0))</f>
        <v>0</v>
      </c>
      <c r="O1714">
        <f>IF(AND(Sheet2!$K1714=$B$2,Sheet2!$L1714=1),Sheet2!$J1714+Sheet2!$M1714,IF(Sheet2!$K1714=$B$2,Sheet2!$M1714,0))</f>
        <v>0</v>
      </c>
    </row>
    <row r="1715" spans="14:15" x14ac:dyDescent="0.25">
      <c r="N1715">
        <f>IF(AND(Sheet2!$K1715=$B$1,Sheet2!$L1715=1),Sheet2!$I1715+Sheet2!$M1715,IF(Sheet2!$K1715=$B$1,Sheet2!$M1715,0))</f>
        <v>0</v>
      </c>
      <c r="O1715">
        <f>IF(AND(Sheet2!$K1715=$B$2,Sheet2!$L1715=1),Sheet2!$J1715+Sheet2!$M1715,IF(Sheet2!$K1715=$B$2,Sheet2!$M1715,0))</f>
        <v>0</v>
      </c>
    </row>
    <row r="1716" spans="14:15" x14ac:dyDescent="0.25">
      <c r="N1716">
        <f>IF(AND(Sheet2!$K1716=$B$1,Sheet2!$L1716=1),Sheet2!$I1716+Sheet2!$M1716,IF(Sheet2!$K1716=$B$1,Sheet2!$M1716,0))</f>
        <v>0</v>
      </c>
      <c r="O1716">
        <f>IF(AND(Sheet2!$K1716=$B$2,Sheet2!$L1716=1),Sheet2!$J1716+Sheet2!$M1716,IF(Sheet2!$K1716=$B$2,Sheet2!$M1716,0))</f>
        <v>0</v>
      </c>
    </row>
    <row r="1717" spans="14:15" x14ac:dyDescent="0.25">
      <c r="N1717">
        <f>IF(AND(Sheet2!$K1717=$B$1,Sheet2!$L1717=1),Sheet2!$I1717+Sheet2!$M1717,IF(Sheet2!$K1717=$B$1,Sheet2!$M1717,0))</f>
        <v>0</v>
      </c>
      <c r="O1717">
        <f>IF(AND(Sheet2!$K1717=$B$2,Sheet2!$L1717=1),Sheet2!$J1717+Sheet2!$M1717,IF(Sheet2!$K1717=$B$2,Sheet2!$M1717,0))</f>
        <v>0</v>
      </c>
    </row>
    <row r="1718" spans="14:15" x14ac:dyDescent="0.25">
      <c r="N1718">
        <f>IF(AND(Sheet2!$K1718=$B$1,Sheet2!$L1718=1),Sheet2!$I1718+Sheet2!$M1718,IF(Sheet2!$K1718=$B$1,Sheet2!$M1718,0))</f>
        <v>0</v>
      </c>
      <c r="O1718">
        <f>IF(AND(Sheet2!$K1718=$B$2,Sheet2!$L1718=1),Sheet2!$J1718+Sheet2!$M1718,IF(Sheet2!$K1718=$B$2,Sheet2!$M1718,0))</f>
        <v>0</v>
      </c>
    </row>
    <row r="1719" spans="14:15" x14ac:dyDescent="0.25">
      <c r="N1719">
        <f>IF(AND(Sheet2!$K1719=$B$1,Sheet2!$L1719=1),Sheet2!$I1719+Sheet2!$M1719,IF(Sheet2!$K1719=$B$1,Sheet2!$M1719,0))</f>
        <v>0</v>
      </c>
      <c r="O1719">
        <f>IF(AND(Sheet2!$K1719=$B$2,Sheet2!$L1719=1),Sheet2!$J1719+Sheet2!$M1719,IF(Sheet2!$K1719=$B$2,Sheet2!$M1719,0))</f>
        <v>0</v>
      </c>
    </row>
    <row r="1720" spans="14:15" x14ac:dyDescent="0.25">
      <c r="N1720">
        <f>IF(AND(Sheet2!$K1720=$B$1,Sheet2!$L1720=1),Sheet2!$I1720+Sheet2!$M1720,IF(Sheet2!$K1720=$B$1,Sheet2!$M1720,0))</f>
        <v>0</v>
      </c>
      <c r="O1720">
        <f>IF(AND(Sheet2!$K1720=$B$2,Sheet2!$L1720=1),Sheet2!$J1720+Sheet2!$M1720,IF(Sheet2!$K1720=$B$2,Sheet2!$M1720,0))</f>
        <v>0</v>
      </c>
    </row>
    <row r="1721" spans="14:15" x14ac:dyDescent="0.25">
      <c r="N1721">
        <f>IF(AND(Sheet2!$K1721=$B$1,Sheet2!$L1721=1),Sheet2!$I1721+Sheet2!$M1721,IF(Sheet2!$K1721=$B$1,Sheet2!$M1721,0))</f>
        <v>0</v>
      </c>
      <c r="O1721">
        <f>IF(AND(Sheet2!$K1721=$B$2,Sheet2!$L1721=1),Sheet2!$J1721+Sheet2!$M1721,IF(Sheet2!$K1721=$B$2,Sheet2!$M1721,0))</f>
        <v>0</v>
      </c>
    </row>
    <row r="1722" spans="14:15" x14ac:dyDescent="0.25">
      <c r="N1722">
        <f>IF(AND(Sheet2!$K1722=$B$1,Sheet2!$L1722=1),Sheet2!$I1722+Sheet2!$M1722,IF(Sheet2!$K1722=$B$1,Sheet2!$M1722,0))</f>
        <v>0</v>
      </c>
      <c r="O1722">
        <f>IF(AND(Sheet2!$K1722=$B$2,Sheet2!$L1722=1),Sheet2!$J1722+Sheet2!$M1722,IF(Sheet2!$K1722=$B$2,Sheet2!$M1722,0))</f>
        <v>0</v>
      </c>
    </row>
    <row r="1723" spans="14:15" x14ac:dyDescent="0.25">
      <c r="N1723">
        <f>IF(AND(Sheet2!$K1723=$B$1,Sheet2!$L1723=1),Sheet2!$I1723+Sheet2!$M1723,IF(Sheet2!$K1723=$B$1,Sheet2!$M1723,0))</f>
        <v>0</v>
      </c>
      <c r="O1723">
        <f>IF(AND(Sheet2!$K1723=$B$2,Sheet2!$L1723=1),Sheet2!$J1723+Sheet2!$M1723,IF(Sheet2!$K1723=$B$2,Sheet2!$M1723,0))</f>
        <v>0</v>
      </c>
    </row>
    <row r="1724" spans="14:15" x14ac:dyDescent="0.25">
      <c r="N1724">
        <f>IF(AND(Sheet2!$K1724=$B$1,Sheet2!$L1724=1),Sheet2!$I1724+Sheet2!$M1724,IF(Sheet2!$K1724=$B$1,Sheet2!$M1724,0))</f>
        <v>0</v>
      </c>
      <c r="O1724">
        <f>IF(AND(Sheet2!$K1724=$B$2,Sheet2!$L1724=1),Sheet2!$J1724+Sheet2!$M1724,IF(Sheet2!$K1724=$B$2,Sheet2!$M1724,0))</f>
        <v>0</v>
      </c>
    </row>
    <row r="1725" spans="14:15" x14ac:dyDescent="0.25">
      <c r="N1725">
        <f>IF(AND(Sheet2!$K1725=$B$1,Sheet2!$L1725=1),Sheet2!$I1725+Sheet2!$M1725,IF(Sheet2!$K1725=$B$1,Sheet2!$M1725,0))</f>
        <v>0</v>
      </c>
      <c r="O1725">
        <f>IF(AND(Sheet2!$K1725=$B$2,Sheet2!$L1725=1),Sheet2!$J1725+Sheet2!$M1725,IF(Sheet2!$K1725=$B$2,Sheet2!$M1725,0))</f>
        <v>0</v>
      </c>
    </row>
    <row r="1726" spans="14:15" x14ac:dyDescent="0.25">
      <c r="N1726">
        <f>IF(AND(Sheet2!$K1726=$B$1,Sheet2!$L1726=1),Sheet2!$I1726+Sheet2!$M1726,IF(Sheet2!$K1726=$B$1,Sheet2!$M1726,0))</f>
        <v>0</v>
      </c>
      <c r="O1726">
        <f>IF(AND(Sheet2!$K1726=$B$2,Sheet2!$L1726=1),Sheet2!$J1726+Sheet2!$M1726,IF(Sheet2!$K1726=$B$2,Sheet2!$M1726,0))</f>
        <v>0</v>
      </c>
    </row>
    <row r="1727" spans="14:15" x14ac:dyDescent="0.25">
      <c r="N1727">
        <f>IF(AND(Sheet2!$K1727=$B$1,Sheet2!$L1727=1),Sheet2!$I1727+Sheet2!$M1727,IF(Sheet2!$K1727=$B$1,Sheet2!$M1727,0))</f>
        <v>0</v>
      </c>
      <c r="O1727">
        <f>IF(AND(Sheet2!$K1727=$B$2,Sheet2!$L1727=1),Sheet2!$J1727+Sheet2!$M1727,IF(Sheet2!$K1727=$B$2,Sheet2!$M1727,0))</f>
        <v>0</v>
      </c>
    </row>
    <row r="1728" spans="14:15" x14ac:dyDescent="0.25">
      <c r="N1728">
        <f>IF(AND(Sheet2!$K1728=$B$1,Sheet2!$L1728=1),Sheet2!$I1728+Sheet2!$M1728,IF(Sheet2!$K1728=$B$1,Sheet2!$M1728,0))</f>
        <v>0</v>
      </c>
      <c r="O1728">
        <f>IF(AND(Sheet2!$K1728=$B$2,Sheet2!$L1728=1),Sheet2!$J1728+Sheet2!$M1728,IF(Sheet2!$K1728=$B$2,Sheet2!$M1728,0))</f>
        <v>0</v>
      </c>
    </row>
    <row r="1729" spans="14:15" x14ac:dyDescent="0.25">
      <c r="N1729">
        <f>IF(AND(Sheet2!$K1729=$B$1,Sheet2!$L1729=1),Sheet2!$I1729+Sheet2!$M1729,IF(Sheet2!$K1729=$B$1,Sheet2!$M1729,0))</f>
        <v>0</v>
      </c>
      <c r="O1729">
        <f>IF(AND(Sheet2!$K1729=$B$2,Sheet2!$L1729=1),Sheet2!$J1729+Sheet2!$M1729,IF(Sheet2!$K1729=$B$2,Sheet2!$M1729,0))</f>
        <v>0</v>
      </c>
    </row>
    <row r="1730" spans="14:15" x14ac:dyDescent="0.25">
      <c r="N1730">
        <f>IF(AND(Sheet2!$K1730=$B$1,Sheet2!$L1730=1),Sheet2!$I1730+Sheet2!$M1730,IF(Sheet2!$K1730=$B$1,Sheet2!$M1730,0))</f>
        <v>0</v>
      </c>
      <c r="O1730">
        <f>IF(AND(Sheet2!$K1730=$B$2,Sheet2!$L1730=1),Sheet2!$J1730+Sheet2!$M1730,IF(Sheet2!$K1730=$B$2,Sheet2!$M1730,0))</f>
        <v>0</v>
      </c>
    </row>
    <row r="1731" spans="14:15" x14ac:dyDescent="0.25">
      <c r="N1731">
        <f>IF(AND(Sheet2!$K1731=$B$1,Sheet2!$L1731=1),Sheet2!$I1731+Sheet2!$M1731,IF(Sheet2!$K1731=$B$1,Sheet2!$M1731,0))</f>
        <v>0</v>
      </c>
      <c r="O1731">
        <f>IF(AND(Sheet2!$K1731=$B$2,Sheet2!$L1731=1),Sheet2!$J1731+Sheet2!$M1731,IF(Sheet2!$K1731=$B$2,Sheet2!$M1731,0))</f>
        <v>0</v>
      </c>
    </row>
    <row r="1732" spans="14:15" x14ac:dyDescent="0.25">
      <c r="N1732">
        <f>IF(AND(Sheet2!$K1732=$B$1,Sheet2!$L1732=1),Sheet2!$I1732+Sheet2!$M1732,IF(Sheet2!$K1732=$B$1,Sheet2!$M1732,0))</f>
        <v>0</v>
      </c>
      <c r="O1732">
        <f>IF(AND(Sheet2!$K1732=$B$2,Sheet2!$L1732=1),Sheet2!$J1732+Sheet2!$M1732,IF(Sheet2!$K1732=$B$2,Sheet2!$M1732,0))</f>
        <v>0</v>
      </c>
    </row>
    <row r="1733" spans="14:15" x14ac:dyDescent="0.25">
      <c r="N1733">
        <f>IF(AND(Sheet2!$K1733=$B$1,Sheet2!$L1733=1),Sheet2!$I1733+Sheet2!$M1733,IF(Sheet2!$K1733=$B$1,Sheet2!$M1733,0))</f>
        <v>0</v>
      </c>
      <c r="O1733">
        <f>IF(AND(Sheet2!$K1733=$B$2,Sheet2!$L1733=1),Sheet2!$J1733+Sheet2!$M1733,IF(Sheet2!$K1733=$B$2,Sheet2!$M1733,0))</f>
        <v>0</v>
      </c>
    </row>
    <row r="1734" spans="14:15" x14ac:dyDescent="0.25">
      <c r="N1734">
        <f>IF(AND(Sheet2!$K1734=$B$1,Sheet2!$L1734=1),Sheet2!$I1734+Sheet2!$M1734,IF(Sheet2!$K1734=$B$1,Sheet2!$M1734,0))</f>
        <v>0</v>
      </c>
      <c r="O1734">
        <f>IF(AND(Sheet2!$K1734=$B$2,Sheet2!$L1734=1),Sheet2!$J1734+Sheet2!$M1734,IF(Sheet2!$K1734=$B$2,Sheet2!$M1734,0))</f>
        <v>0</v>
      </c>
    </row>
    <row r="1735" spans="14:15" x14ac:dyDescent="0.25">
      <c r="N1735">
        <f>IF(AND(Sheet2!$K1735=$B$1,Sheet2!$L1735=1),Sheet2!$I1735+Sheet2!$M1735,IF(Sheet2!$K1735=$B$1,Sheet2!$M1735,0))</f>
        <v>0</v>
      </c>
      <c r="O1735">
        <f>IF(AND(Sheet2!$K1735=$B$2,Sheet2!$L1735=1),Sheet2!$J1735+Sheet2!$M1735,IF(Sheet2!$K1735=$B$2,Sheet2!$M1735,0))</f>
        <v>0</v>
      </c>
    </row>
    <row r="1736" spans="14:15" x14ac:dyDescent="0.25">
      <c r="N1736">
        <f>IF(AND(Sheet2!$K1736=$B$1,Sheet2!$L1736=1),Sheet2!$I1736+Sheet2!$M1736,IF(Sheet2!$K1736=$B$1,Sheet2!$M1736,0))</f>
        <v>0</v>
      </c>
      <c r="O1736">
        <f>IF(AND(Sheet2!$K1736=$B$2,Sheet2!$L1736=1),Sheet2!$J1736+Sheet2!$M1736,IF(Sheet2!$K1736=$B$2,Sheet2!$M1736,0))</f>
        <v>0</v>
      </c>
    </row>
    <row r="1737" spans="14:15" x14ac:dyDescent="0.25">
      <c r="N1737">
        <f>IF(AND(Sheet2!$K1737=$B$1,Sheet2!$L1737=1),Sheet2!$I1737+Sheet2!$M1737,IF(Sheet2!$K1737=$B$1,Sheet2!$M1737,0))</f>
        <v>0</v>
      </c>
      <c r="O1737">
        <f>IF(AND(Sheet2!$K1737=$B$2,Sheet2!$L1737=1),Sheet2!$J1737+Sheet2!$M1737,IF(Sheet2!$K1737=$B$2,Sheet2!$M1737,0))</f>
        <v>0</v>
      </c>
    </row>
    <row r="1738" spans="14:15" x14ac:dyDescent="0.25">
      <c r="N1738">
        <f>IF(AND(Sheet2!$K1738=$B$1,Sheet2!$L1738=1),Sheet2!$I1738+Sheet2!$M1738,IF(Sheet2!$K1738=$B$1,Sheet2!$M1738,0))</f>
        <v>0</v>
      </c>
      <c r="O1738">
        <f>IF(AND(Sheet2!$K1738=$B$2,Sheet2!$L1738=1),Sheet2!$J1738+Sheet2!$M1738,IF(Sheet2!$K1738=$B$2,Sheet2!$M1738,0))</f>
        <v>0</v>
      </c>
    </row>
    <row r="1739" spans="14:15" x14ac:dyDescent="0.25">
      <c r="N1739">
        <f>IF(AND(Sheet2!$K1739=$B$1,Sheet2!$L1739=1),Sheet2!$I1739+Sheet2!$M1739,IF(Sheet2!$K1739=$B$1,Sheet2!$M1739,0))</f>
        <v>0</v>
      </c>
      <c r="O1739">
        <f>IF(AND(Sheet2!$K1739=$B$2,Sheet2!$L1739=1),Sheet2!$J1739+Sheet2!$M1739,IF(Sheet2!$K1739=$B$2,Sheet2!$M1739,0))</f>
        <v>0</v>
      </c>
    </row>
    <row r="1740" spans="14:15" x14ac:dyDescent="0.25">
      <c r="N1740">
        <f>IF(AND(Sheet2!$K1740=$B$1,Sheet2!$L1740=1),Sheet2!$I1740+Sheet2!$M1740,IF(Sheet2!$K1740=$B$1,Sheet2!$M1740,0))</f>
        <v>0</v>
      </c>
      <c r="O1740">
        <f>IF(AND(Sheet2!$K1740=$B$2,Sheet2!$L1740=1),Sheet2!$J1740+Sheet2!$M1740,IF(Sheet2!$K1740=$B$2,Sheet2!$M1740,0))</f>
        <v>0</v>
      </c>
    </row>
    <row r="1741" spans="14:15" x14ac:dyDescent="0.25">
      <c r="N1741">
        <f>IF(AND(Sheet2!$K1741=$B$1,Sheet2!$L1741=1),Sheet2!$I1741+Sheet2!$M1741,IF(Sheet2!$K1741=$B$1,Sheet2!$M1741,0))</f>
        <v>0</v>
      </c>
      <c r="O1741">
        <f>IF(AND(Sheet2!$K1741=$B$2,Sheet2!$L1741=1),Sheet2!$J1741+Sheet2!$M1741,IF(Sheet2!$K1741=$B$2,Sheet2!$M1741,0))</f>
        <v>0</v>
      </c>
    </row>
    <row r="1742" spans="14:15" x14ac:dyDescent="0.25">
      <c r="N1742">
        <f>IF(AND(Sheet2!$K1742=$B$1,Sheet2!$L1742=1),Sheet2!$I1742+Sheet2!$M1742,IF(Sheet2!$K1742=$B$1,Sheet2!$M1742,0))</f>
        <v>0</v>
      </c>
      <c r="O1742">
        <f>IF(AND(Sheet2!$K1742=$B$2,Sheet2!$L1742=1),Sheet2!$J1742+Sheet2!$M1742,IF(Sheet2!$K1742=$B$2,Sheet2!$M1742,0))</f>
        <v>0</v>
      </c>
    </row>
    <row r="1743" spans="14:15" x14ac:dyDescent="0.25">
      <c r="N1743">
        <f>IF(AND(Sheet2!$K1743=$B$1,Sheet2!$L1743=1),Sheet2!$I1743+Sheet2!$M1743,IF(Sheet2!$K1743=$B$1,Sheet2!$M1743,0))</f>
        <v>0</v>
      </c>
      <c r="O1743">
        <f>IF(AND(Sheet2!$K1743=$B$2,Sheet2!$L1743=1),Sheet2!$J1743+Sheet2!$M1743,IF(Sheet2!$K1743=$B$2,Sheet2!$M1743,0))</f>
        <v>0</v>
      </c>
    </row>
    <row r="1744" spans="14:15" x14ac:dyDescent="0.25">
      <c r="N1744">
        <f>IF(AND(Sheet2!$K1744=$B$1,Sheet2!$L1744=1),Sheet2!$I1744+Sheet2!$M1744,IF(Sheet2!$K1744=$B$1,Sheet2!$M1744,0))</f>
        <v>0</v>
      </c>
      <c r="O1744">
        <f>IF(AND(Sheet2!$K1744=$B$2,Sheet2!$L1744=1),Sheet2!$J1744+Sheet2!$M1744,IF(Sheet2!$K1744=$B$2,Sheet2!$M1744,0))</f>
        <v>0</v>
      </c>
    </row>
    <row r="1745" spans="14:15" x14ac:dyDescent="0.25">
      <c r="N1745">
        <f>IF(AND(Sheet2!$K1745=$B$1,Sheet2!$L1745=1),Sheet2!$I1745+Sheet2!$M1745,IF(Sheet2!$K1745=$B$1,Sheet2!$M1745,0))</f>
        <v>0</v>
      </c>
      <c r="O1745">
        <f>IF(AND(Sheet2!$K1745=$B$2,Sheet2!$L1745=1),Sheet2!$J1745+Sheet2!$M1745,IF(Sheet2!$K1745=$B$2,Sheet2!$M1745,0))</f>
        <v>0</v>
      </c>
    </row>
    <row r="1746" spans="14:15" x14ac:dyDescent="0.25">
      <c r="N1746">
        <f>IF(AND(Sheet2!$K1746=$B$1,Sheet2!$L1746=1),Sheet2!$I1746+Sheet2!$M1746,IF(Sheet2!$K1746=$B$1,Sheet2!$M1746,0))</f>
        <v>0</v>
      </c>
      <c r="O1746">
        <f>IF(AND(Sheet2!$K1746=$B$2,Sheet2!$L1746=1),Sheet2!$J1746+Sheet2!$M1746,IF(Sheet2!$K1746=$B$2,Sheet2!$M1746,0))</f>
        <v>0</v>
      </c>
    </row>
    <row r="1747" spans="14:15" x14ac:dyDescent="0.25">
      <c r="N1747">
        <f>IF(AND(Sheet2!$K1747=$B$1,Sheet2!$L1747=1),Sheet2!$I1747+Sheet2!$M1747,IF(Sheet2!$K1747=$B$1,Sheet2!$M1747,0))</f>
        <v>0</v>
      </c>
      <c r="O1747">
        <f>IF(AND(Sheet2!$K1747=$B$2,Sheet2!$L1747=1),Sheet2!$J1747+Sheet2!$M1747,IF(Sheet2!$K1747=$B$2,Sheet2!$M1747,0))</f>
        <v>0</v>
      </c>
    </row>
    <row r="1748" spans="14:15" x14ac:dyDescent="0.25">
      <c r="N1748">
        <f>IF(AND(Sheet2!$K1748=$B$1,Sheet2!$L1748=1),Sheet2!$I1748+Sheet2!$M1748,IF(Sheet2!$K1748=$B$1,Sheet2!$M1748,0))</f>
        <v>0</v>
      </c>
      <c r="O1748">
        <f>IF(AND(Sheet2!$K1748=$B$2,Sheet2!$L1748=1),Sheet2!$J1748+Sheet2!$M1748,IF(Sheet2!$K1748=$B$2,Sheet2!$M1748,0))</f>
        <v>0</v>
      </c>
    </row>
    <row r="1749" spans="14:15" x14ac:dyDescent="0.25">
      <c r="N1749">
        <f>IF(AND(Sheet2!$K1749=$B$1,Sheet2!$L1749=1),Sheet2!$I1749+Sheet2!$M1749,IF(Sheet2!$K1749=$B$1,Sheet2!$M1749,0))</f>
        <v>0</v>
      </c>
      <c r="O1749">
        <f>IF(AND(Sheet2!$K1749=$B$2,Sheet2!$L1749=1),Sheet2!$J1749+Sheet2!$M1749,IF(Sheet2!$K1749=$B$2,Sheet2!$M1749,0))</f>
        <v>0</v>
      </c>
    </row>
    <row r="1750" spans="14:15" x14ac:dyDescent="0.25">
      <c r="N1750">
        <f>IF(AND(Sheet2!$K1750=$B$1,Sheet2!$L1750=1),Sheet2!$I1750+Sheet2!$M1750,IF(Sheet2!$K1750=$B$1,Sheet2!$M1750,0))</f>
        <v>0</v>
      </c>
      <c r="O1750">
        <f>IF(AND(Sheet2!$K1750=$B$2,Sheet2!$L1750=1),Sheet2!$J1750+Sheet2!$M1750,IF(Sheet2!$K1750=$B$2,Sheet2!$M1750,0))</f>
        <v>0</v>
      </c>
    </row>
    <row r="1751" spans="14:15" x14ac:dyDescent="0.25">
      <c r="N1751">
        <f>IF(AND(Sheet2!$K1751=$B$1,Sheet2!$L1751=1),Sheet2!$I1751+Sheet2!$M1751,IF(Sheet2!$K1751=$B$1,Sheet2!$M1751,0))</f>
        <v>0</v>
      </c>
      <c r="O1751">
        <f>IF(AND(Sheet2!$K1751=$B$2,Sheet2!$L1751=1),Sheet2!$J1751+Sheet2!$M1751,IF(Sheet2!$K1751=$B$2,Sheet2!$M1751,0))</f>
        <v>0</v>
      </c>
    </row>
    <row r="1752" spans="14:15" x14ac:dyDescent="0.25">
      <c r="N1752">
        <f>IF(AND(Sheet2!$K1752=$B$1,Sheet2!$L1752=1),Sheet2!$I1752+Sheet2!$M1752,IF(Sheet2!$K1752=$B$1,Sheet2!$M1752,0))</f>
        <v>0</v>
      </c>
      <c r="O1752">
        <f>IF(AND(Sheet2!$K1752=$B$2,Sheet2!$L1752=1),Sheet2!$J1752+Sheet2!$M1752,IF(Sheet2!$K1752=$B$2,Sheet2!$M1752,0))</f>
        <v>0</v>
      </c>
    </row>
    <row r="1753" spans="14:15" x14ac:dyDescent="0.25">
      <c r="N1753">
        <f>IF(AND(Sheet2!$K1753=$B$1,Sheet2!$L1753=1),Sheet2!$I1753+Sheet2!$M1753,IF(Sheet2!$K1753=$B$1,Sheet2!$M1753,0))</f>
        <v>0</v>
      </c>
      <c r="O1753">
        <f>IF(AND(Sheet2!$K1753=$B$2,Sheet2!$L1753=1),Sheet2!$J1753+Sheet2!$M1753,IF(Sheet2!$K1753=$B$2,Sheet2!$M1753,0))</f>
        <v>0</v>
      </c>
    </row>
    <row r="1754" spans="14:15" x14ac:dyDescent="0.25">
      <c r="N1754">
        <f>IF(AND(Sheet2!$K1754=$B$1,Sheet2!$L1754=1),Sheet2!$I1754+Sheet2!$M1754,IF(Sheet2!$K1754=$B$1,Sheet2!$M1754,0))</f>
        <v>0</v>
      </c>
      <c r="O1754">
        <f>IF(AND(Sheet2!$K1754=$B$2,Sheet2!$L1754=1),Sheet2!$J1754+Sheet2!$M1754,IF(Sheet2!$K1754=$B$2,Sheet2!$M1754,0))</f>
        <v>0</v>
      </c>
    </row>
    <row r="1755" spans="14:15" x14ac:dyDescent="0.25">
      <c r="N1755">
        <f>IF(AND(Sheet2!$K1755=$B$1,Sheet2!$L1755=1),Sheet2!$I1755+Sheet2!$M1755,IF(Sheet2!$K1755=$B$1,Sheet2!$M1755,0))</f>
        <v>0</v>
      </c>
      <c r="O1755">
        <f>IF(AND(Sheet2!$K1755=$B$2,Sheet2!$L1755=1),Sheet2!$J1755+Sheet2!$M1755,IF(Sheet2!$K1755=$B$2,Sheet2!$M1755,0))</f>
        <v>0</v>
      </c>
    </row>
    <row r="1756" spans="14:15" x14ac:dyDescent="0.25">
      <c r="N1756">
        <f>IF(AND(Sheet2!$K1756=$B$1,Sheet2!$L1756=1),Sheet2!$I1756+Sheet2!$M1756,IF(Sheet2!$K1756=$B$1,Sheet2!$M1756,0))</f>
        <v>0</v>
      </c>
      <c r="O1756">
        <f>IF(AND(Sheet2!$K1756=$B$2,Sheet2!$L1756=1),Sheet2!$J1756+Sheet2!$M1756,IF(Sheet2!$K1756=$B$2,Sheet2!$M1756,0))</f>
        <v>0</v>
      </c>
    </row>
    <row r="1757" spans="14:15" x14ac:dyDescent="0.25">
      <c r="N1757">
        <f>IF(AND(Sheet2!$K1757=$B$1,Sheet2!$L1757=1),Sheet2!$I1757+Sheet2!$M1757,IF(Sheet2!$K1757=$B$1,Sheet2!$M1757,0))</f>
        <v>0</v>
      </c>
      <c r="O1757">
        <f>IF(AND(Sheet2!$K1757=$B$2,Sheet2!$L1757=1),Sheet2!$J1757+Sheet2!$M1757,IF(Sheet2!$K1757=$B$2,Sheet2!$M1757,0))</f>
        <v>0</v>
      </c>
    </row>
    <row r="1758" spans="14:15" x14ac:dyDescent="0.25">
      <c r="N1758">
        <f>IF(AND(Sheet2!$K1758=$B$1,Sheet2!$L1758=1),Sheet2!$I1758+Sheet2!$M1758,IF(Sheet2!$K1758=$B$1,Sheet2!$M1758,0))</f>
        <v>0</v>
      </c>
      <c r="O1758">
        <f>IF(AND(Sheet2!$K1758=$B$2,Sheet2!$L1758=1),Sheet2!$J1758+Sheet2!$M1758,IF(Sheet2!$K1758=$B$2,Sheet2!$M1758,0))</f>
        <v>0</v>
      </c>
    </row>
    <row r="1759" spans="14:15" x14ac:dyDescent="0.25">
      <c r="N1759">
        <f>IF(AND(Sheet2!$K1759=$B$1,Sheet2!$L1759=1),Sheet2!$I1759+Sheet2!$M1759,IF(Sheet2!$K1759=$B$1,Sheet2!$M1759,0))</f>
        <v>0</v>
      </c>
      <c r="O1759">
        <f>IF(AND(Sheet2!$K1759=$B$2,Sheet2!$L1759=1),Sheet2!$J1759+Sheet2!$M1759,IF(Sheet2!$K1759=$B$2,Sheet2!$M1759,0))</f>
        <v>0</v>
      </c>
    </row>
    <row r="1760" spans="14:15" x14ac:dyDescent="0.25">
      <c r="N1760">
        <f>IF(AND(Sheet2!$K1760=$B$1,Sheet2!$L1760=1),Sheet2!$I1760+Sheet2!$M1760,IF(Sheet2!$K1760=$B$1,Sheet2!$M1760,0))</f>
        <v>0</v>
      </c>
      <c r="O1760">
        <f>IF(AND(Sheet2!$K1760=$B$2,Sheet2!$L1760=1),Sheet2!$J1760+Sheet2!$M1760,IF(Sheet2!$K1760=$B$2,Sheet2!$M1760,0))</f>
        <v>0</v>
      </c>
    </row>
    <row r="1761" spans="14:15" x14ac:dyDescent="0.25">
      <c r="N1761">
        <f>IF(AND(Sheet2!$K1761=$B$1,Sheet2!$L1761=1),Sheet2!$I1761+Sheet2!$M1761,IF(Sheet2!$K1761=$B$1,Sheet2!$M1761,0))</f>
        <v>0</v>
      </c>
      <c r="O1761">
        <f>IF(AND(Sheet2!$K1761=$B$2,Sheet2!$L1761=1),Sheet2!$J1761+Sheet2!$M1761,IF(Sheet2!$K1761=$B$2,Sheet2!$M1761,0))</f>
        <v>0</v>
      </c>
    </row>
    <row r="1762" spans="14:15" x14ac:dyDescent="0.25">
      <c r="N1762">
        <f>IF(AND(Sheet2!$K1762=$B$1,Sheet2!$L1762=1),Sheet2!$I1762+Sheet2!$M1762,IF(Sheet2!$K1762=$B$1,Sheet2!$M1762,0))</f>
        <v>0</v>
      </c>
      <c r="O1762">
        <f>IF(AND(Sheet2!$K1762=$B$2,Sheet2!$L1762=1),Sheet2!$J1762+Sheet2!$M1762,IF(Sheet2!$K1762=$B$2,Sheet2!$M1762,0))</f>
        <v>0</v>
      </c>
    </row>
    <row r="1763" spans="14:15" x14ac:dyDescent="0.25">
      <c r="N1763">
        <f>IF(AND(Sheet2!$K1763=$B$1,Sheet2!$L1763=1),Sheet2!$I1763+Sheet2!$M1763,IF(Sheet2!$K1763=$B$1,Sheet2!$M1763,0))</f>
        <v>0</v>
      </c>
      <c r="O1763">
        <f>IF(AND(Sheet2!$K1763=$B$2,Sheet2!$L1763=1),Sheet2!$J1763+Sheet2!$M1763,IF(Sheet2!$K1763=$B$2,Sheet2!$M1763,0))</f>
        <v>0</v>
      </c>
    </row>
    <row r="1764" spans="14:15" x14ac:dyDescent="0.25">
      <c r="N1764">
        <f>IF(AND(Sheet2!$K1764=$B$1,Sheet2!$L1764=1),Sheet2!$I1764+Sheet2!$M1764,IF(Sheet2!$K1764=$B$1,Sheet2!$M1764,0))</f>
        <v>0</v>
      </c>
      <c r="O1764">
        <f>IF(AND(Sheet2!$K1764=$B$2,Sheet2!$L1764=1),Sheet2!$J1764+Sheet2!$M1764,IF(Sheet2!$K1764=$B$2,Sheet2!$M1764,0))</f>
        <v>0</v>
      </c>
    </row>
    <row r="1765" spans="14:15" x14ac:dyDescent="0.25">
      <c r="N1765">
        <f>IF(AND(Sheet2!$K1765=$B$1,Sheet2!$L1765=1),Sheet2!$I1765+Sheet2!$M1765,IF(Sheet2!$K1765=$B$1,Sheet2!$M1765,0))</f>
        <v>0</v>
      </c>
      <c r="O1765">
        <f>IF(AND(Sheet2!$K1765=$B$2,Sheet2!$L1765=1),Sheet2!$J1765+Sheet2!$M1765,IF(Sheet2!$K1765=$B$2,Sheet2!$M1765,0))</f>
        <v>0</v>
      </c>
    </row>
    <row r="1766" spans="14:15" x14ac:dyDescent="0.25">
      <c r="N1766">
        <f>IF(AND(Sheet2!$K1766=$B$1,Sheet2!$L1766=1),Sheet2!$I1766+Sheet2!$M1766,IF(Sheet2!$K1766=$B$1,Sheet2!$M1766,0))</f>
        <v>0</v>
      </c>
      <c r="O1766">
        <f>IF(AND(Sheet2!$K1766=$B$2,Sheet2!$L1766=1),Sheet2!$J1766+Sheet2!$M1766,IF(Sheet2!$K1766=$B$2,Sheet2!$M1766,0))</f>
        <v>0</v>
      </c>
    </row>
    <row r="1767" spans="14:15" x14ac:dyDescent="0.25">
      <c r="N1767">
        <f>IF(AND(Sheet2!$K1767=$B$1,Sheet2!$L1767=1),Sheet2!$I1767+Sheet2!$M1767,IF(Sheet2!$K1767=$B$1,Sheet2!$M1767,0))</f>
        <v>0</v>
      </c>
      <c r="O1767">
        <f>IF(AND(Sheet2!$K1767=$B$2,Sheet2!$L1767=1),Sheet2!$J1767+Sheet2!$M1767,IF(Sheet2!$K1767=$B$2,Sheet2!$M1767,0))</f>
        <v>0</v>
      </c>
    </row>
    <row r="1768" spans="14:15" x14ac:dyDescent="0.25">
      <c r="N1768">
        <f>IF(AND(Sheet2!$K1768=$B$1,Sheet2!$L1768=1),Sheet2!$I1768+Sheet2!$M1768,IF(Sheet2!$K1768=$B$1,Sheet2!$M1768,0))</f>
        <v>0</v>
      </c>
      <c r="O1768">
        <f>IF(AND(Sheet2!$K1768=$B$2,Sheet2!$L1768=1),Sheet2!$J1768+Sheet2!$M1768,IF(Sheet2!$K1768=$B$2,Sheet2!$M1768,0))</f>
        <v>0</v>
      </c>
    </row>
    <row r="1769" spans="14:15" x14ac:dyDescent="0.25">
      <c r="N1769">
        <f>IF(AND(Sheet2!$K1769=$B$1,Sheet2!$L1769=1),Sheet2!$I1769+Sheet2!$M1769,IF(Sheet2!$K1769=$B$1,Sheet2!$M1769,0))</f>
        <v>0</v>
      </c>
      <c r="O1769">
        <f>IF(AND(Sheet2!$K1769=$B$2,Sheet2!$L1769=1),Sheet2!$J1769+Sheet2!$M1769,IF(Sheet2!$K1769=$B$2,Sheet2!$M1769,0))</f>
        <v>0</v>
      </c>
    </row>
    <row r="1770" spans="14:15" x14ac:dyDescent="0.25">
      <c r="N1770">
        <f>IF(AND(Sheet2!$K1770=$B$1,Sheet2!$L1770=1),Sheet2!$I1770+Sheet2!$M1770,IF(Sheet2!$K1770=$B$1,Sheet2!$M1770,0))</f>
        <v>0</v>
      </c>
      <c r="O1770">
        <f>IF(AND(Sheet2!$K1770=$B$2,Sheet2!$L1770=1),Sheet2!$J1770+Sheet2!$M1770,IF(Sheet2!$K1770=$B$2,Sheet2!$M1770,0))</f>
        <v>0</v>
      </c>
    </row>
    <row r="1771" spans="14:15" x14ac:dyDescent="0.25">
      <c r="N1771">
        <f>IF(AND(Sheet2!$K1771=$B$1,Sheet2!$L1771=1),Sheet2!$I1771+Sheet2!$M1771,IF(Sheet2!$K1771=$B$1,Sheet2!$M1771,0))</f>
        <v>0</v>
      </c>
      <c r="O1771">
        <f>IF(AND(Sheet2!$K1771=$B$2,Sheet2!$L1771=1),Sheet2!$J1771+Sheet2!$M1771,IF(Sheet2!$K1771=$B$2,Sheet2!$M1771,0))</f>
        <v>0</v>
      </c>
    </row>
    <row r="1772" spans="14:15" x14ac:dyDescent="0.25">
      <c r="N1772">
        <f>IF(AND(Sheet2!$K1772=$B$1,Sheet2!$L1772=1),Sheet2!$I1772+Sheet2!$M1772,IF(Sheet2!$K1772=$B$1,Sheet2!$M1772,0))</f>
        <v>0</v>
      </c>
      <c r="O1772">
        <f>IF(AND(Sheet2!$K1772=$B$2,Sheet2!$L1772=1),Sheet2!$J1772+Sheet2!$M1772,IF(Sheet2!$K1772=$B$2,Sheet2!$M1772,0))</f>
        <v>0</v>
      </c>
    </row>
    <row r="1773" spans="14:15" x14ac:dyDescent="0.25">
      <c r="N1773">
        <f>IF(AND(Sheet2!$K1773=$B$1,Sheet2!$L1773=1),Sheet2!$I1773+Sheet2!$M1773,IF(Sheet2!$K1773=$B$1,Sheet2!$M1773,0))</f>
        <v>0</v>
      </c>
      <c r="O1773">
        <f>IF(AND(Sheet2!$K1773=$B$2,Sheet2!$L1773=1),Sheet2!$J1773+Sheet2!$M1773,IF(Sheet2!$K1773=$B$2,Sheet2!$M1773,0))</f>
        <v>0</v>
      </c>
    </row>
    <row r="1774" spans="14:15" x14ac:dyDescent="0.25">
      <c r="N1774">
        <f>IF(AND(Sheet2!$K1774=$B$1,Sheet2!$L1774=1),Sheet2!$I1774+Sheet2!$M1774,IF(Sheet2!$K1774=$B$1,Sheet2!$M1774,0))</f>
        <v>0</v>
      </c>
      <c r="O1774">
        <f>IF(AND(Sheet2!$K1774=$B$2,Sheet2!$L1774=1),Sheet2!$J1774+Sheet2!$M1774,IF(Sheet2!$K1774=$B$2,Sheet2!$M1774,0))</f>
        <v>0</v>
      </c>
    </row>
    <row r="1775" spans="14:15" x14ac:dyDescent="0.25">
      <c r="N1775">
        <f>IF(AND(Sheet2!$K1775=$B$1,Sheet2!$L1775=1),Sheet2!$I1775+Sheet2!$M1775,IF(Sheet2!$K1775=$B$1,Sheet2!$M1775,0))</f>
        <v>0</v>
      </c>
      <c r="O1775">
        <f>IF(AND(Sheet2!$K1775=$B$2,Sheet2!$L1775=1),Sheet2!$J1775+Sheet2!$M1775,IF(Sheet2!$K1775=$B$2,Sheet2!$M1775,0))</f>
        <v>0</v>
      </c>
    </row>
    <row r="1776" spans="14:15" x14ac:dyDescent="0.25">
      <c r="N1776">
        <f>IF(AND(Sheet2!$K1776=$B$1,Sheet2!$L1776=1),Sheet2!$I1776+Sheet2!$M1776,IF(Sheet2!$K1776=$B$1,Sheet2!$M1776,0))</f>
        <v>0</v>
      </c>
      <c r="O1776">
        <f>IF(AND(Sheet2!$K1776=$B$2,Sheet2!$L1776=1),Sheet2!$J1776+Sheet2!$M1776,IF(Sheet2!$K1776=$B$2,Sheet2!$M1776,0))</f>
        <v>0</v>
      </c>
    </row>
    <row r="1777" spans="14:15" x14ac:dyDescent="0.25">
      <c r="N1777">
        <f>IF(AND(Sheet2!$K1777=$B$1,Sheet2!$L1777=1),Sheet2!$I1777+Sheet2!$M1777,IF(Sheet2!$K1777=$B$1,Sheet2!$M1777,0))</f>
        <v>0</v>
      </c>
      <c r="O1777">
        <f>IF(AND(Sheet2!$K1777=$B$2,Sheet2!$L1777=1),Sheet2!$J1777+Sheet2!$M1777,IF(Sheet2!$K1777=$B$2,Sheet2!$M1777,0))</f>
        <v>0</v>
      </c>
    </row>
    <row r="1778" spans="14:15" x14ac:dyDescent="0.25">
      <c r="N1778">
        <f>IF(AND(Sheet2!$K1778=$B$1,Sheet2!$L1778=1),Sheet2!$I1778+Sheet2!$M1778,IF(Sheet2!$K1778=$B$1,Sheet2!$M1778,0))</f>
        <v>0</v>
      </c>
      <c r="O1778">
        <f>IF(AND(Sheet2!$K1778=$B$2,Sheet2!$L1778=1),Sheet2!$J1778+Sheet2!$M1778,IF(Sheet2!$K1778=$B$2,Sheet2!$M1778,0))</f>
        <v>0</v>
      </c>
    </row>
    <row r="1779" spans="14:15" x14ac:dyDescent="0.25">
      <c r="N1779">
        <f>IF(AND(Sheet2!$K1779=$B$1,Sheet2!$L1779=1),Sheet2!$I1779+Sheet2!$M1779,IF(Sheet2!$K1779=$B$1,Sheet2!$M1779,0))</f>
        <v>0</v>
      </c>
      <c r="O1779">
        <f>IF(AND(Sheet2!$K1779=$B$2,Sheet2!$L1779=1),Sheet2!$J1779+Sheet2!$M1779,IF(Sheet2!$K1779=$B$2,Sheet2!$M1779,0))</f>
        <v>0</v>
      </c>
    </row>
    <row r="1780" spans="14:15" x14ac:dyDescent="0.25">
      <c r="N1780">
        <f>IF(AND(Sheet2!$K1780=$B$1,Sheet2!$L1780=1),Sheet2!$I1780+Sheet2!$M1780,IF(Sheet2!$K1780=$B$1,Sheet2!$M1780,0))</f>
        <v>0</v>
      </c>
      <c r="O1780">
        <f>IF(AND(Sheet2!$K1780=$B$2,Sheet2!$L1780=1),Sheet2!$J1780+Sheet2!$M1780,IF(Sheet2!$K1780=$B$2,Sheet2!$M1780,0))</f>
        <v>0</v>
      </c>
    </row>
    <row r="1781" spans="14:15" x14ac:dyDescent="0.25">
      <c r="N1781">
        <f>IF(AND(Sheet2!$K1781=$B$1,Sheet2!$L1781=1),Sheet2!$I1781+Sheet2!$M1781,IF(Sheet2!$K1781=$B$1,Sheet2!$M1781,0))</f>
        <v>0</v>
      </c>
      <c r="O1781">
        <f>IF(AND(Sheet2!$K1781=$B$2,Sheet2!$L1781=1),Sheet2!$J1781+Sheet2!$M1781,IF(Sheet2!$K1781=$B$2,Sheet2!$M1781,0))</f>
        <v>0</v>
      </c>
    </row>
    <row r="1782" spans="14:15" x14ac:dyDescent="0.25">
      <c r="N1782">
        <f>IF(AND(Sheet2!$K1782=$B$1,Sheet2!$L1782=1),Sheet2!$I1782+Sheet2!$M1782,IF(Sheet2!$K1782=$B$1,Sheet2!$M1782,0))</f>
        <v>0</v>
      </c>
      <c r="O1782">
        <f>IF(AND(Sheet2!$K1782=$B$2,Sheet2!$L1782=1),Sheet2!$J1782+Sheet2!$M1782,IF(Sheet2!$K1782=$B$2,Sheet2!$M1782,0))</f>
        <v>0</v>
      </c>
    </row>
    <row r="1783" spans="14:15" x14ac:dyDescent="0.25">
      <c r="N1783">
        <f>IF(AND(Sheet2!$K1783=$B$1,Sheet2!$L1783=1),Sheet2!$I1783+Sheet2!$M1783,IF(Sheet2!$K1783=$B$1,Sheet2!$M1783,0))</f>
        <v>0</v>
      </c>
      <c r="O1783">
        <f>IF(AND(Sheet2!$K1783=$B$2,Sheet2!$L1783=1),Sheet2!$J1783+Sheet2!$M1783,IF(Sheet2!$K1783=$B$2,Sheet2!$M1783,0))</f>
        <v>0</v>
      </c>
    </row>
    <row r="1784" spans="14:15" x14ac:dyDescent="0.25">
      <c r="N1784">
        <f>IF(AND(Sheet2!$K1784=$B$1,Sheet2!$L1784=1),Sheet2!$I1784+Sheet2!$M1784,IF(Sheet2!$K1784=$B$1,Sheet2!$M1784,0))</f>
        <v>0</v>
      </c>
      <c r="O1784">
        <f>IF(AND(Sheet2!$K1784=$B$2,Sheet2!$L1784=1),Sheet2!$J1784+Sheet2!$M1784,IF(Sheet2!$K1784=$B$2,Sheet2!$M1784,0))</f>
        <v>0</v>
      </c>
    </row>
    <row r="1785" spans="14:15" x14ac:dyDescent="0.25">
      <c r="N1785">
        <f>IF(AND(Sheet2!$K1785=$B$1,Sheet2!$L1785=1),Sheet2!$I1785+Sheet2!$M1785,IF(Sheet2!$K1785=$B$1,Sheet2!$M1785,0))</f>
        <v>0</v>
      </c>
      <c r="O1785">
        <f>IF(AND(Sheet2!$K1785=$B$2,Sheet2!$L1785=1),Sheet2!$J1785+Sheet2!$M1785,IF(Sheet2!$K1785=$B$2,Sheet2!$M1785,0))</f>
        <v>0</v>
      </c>
    </row>
    <row r="1786" spans="14:15" x14ac:dyDescent="0.25">
      <c r="N1786">
        <f>IF(AND(Sheet2!$K1786=$B$1,Sheet2!$L1786=1),Sheet2!$I1786+Sheet2!$M1786,IF(Sheet2!$K1786=$B$1,Sheet2!$M1786,0))</f>
        <v>0</v>
      </c>
      <c r="O1786">
        <f>IF(AND(Sheet2!$K1786=$B$2,Sheet2!$L1786=1),Sheet2!$J1786+Sheet2!$M1786,IF(Sheet2!$K1786=$B$2,Sheet2!$M1786,0))</f>
        <v>0</v>
      </c>
    </row>
    <row r="1787" spans="14:15" x14ac:dyDescent="0.25">
      <c r="N1787">
        <f>IF(AND(Sheet2!$K1787=$B$1,Sheet2!$L1787=1),Sheet2!$I1787+Sheet2!$M1787,IF(Sheet2!$K1787=$B$1,Sheet2!$M1787,0))</f>
        <v>0</v>
      </c>
      <c r="O1787">
        <f>IF(AND(Sheet2!$K1787=$B$2,Sheet2!$L1787=1),Sheet2!$J1787+Sheet2!$M1787,IF(Sheet2!$K1787=$B$2,Sheet2!$M1787,0))</f>
        <v>0</v>
      </c>
    </row>
    <row r="1788" spans="14:15" x14ac:dyDescent="0.25">
      <c r="N1788">
        <f>IF(AND(Sheet2!$K1788=$B$1,Sheet2!$L1788=1),Sheet2!$I1788+Sheet2!$M1788,IF(Sheet2!$K1788=$B$1,Sheet2!$M1788,0))</f>
        <v>0</v>
      </c>
      <c r="O1788">
        <f>IF(AND(Sheet2!$K1788=$B$2,Sheet2!$L1788=1),Sheet2!$J1788+Sheet2!$M1788,IF(Sheet2!$K1788=$B$2,Sheet2!$M1788,0))</f>
        <v>0</v>
      </c>
    </row>
    <row r="1789" spans="14:15" x14ac:dyDescent="0.25">
      <c r="N1789">
        <f>IF(AND(Sheet2!$K1789=$B$1,Sheet2!$L1789=1),Sheet2!$I1789+Sheet2!$M1789,IF(Sheet2!$K1789=$B$1,Sheet2!$M1789,0))</f>
        <v>0</v>
      </c>
      <c r="O1789">
        <f>IF(AND(Sheet2!$K1789=$B$2,Sheet2!$L1789=1),Sheet2!$J1789+Sheet2!$M1789,IF(Sheet2!$K1789=$B$2,Sheet2!$M1789,0))</f>
        <v>0</v>
      </c>
    </row>
    <row r="1790" spans="14:15" x14ac:dyDescent="0.25">
      <c r="N1790">
        <f>IF(AND(Sheet2!$K1790=$B$1,Sheet2!$L1790=1),Sheet2!$I1790+Sheet2!$M1790,IF(Sheet2!$K1790=$B$1,Sheet2!$M1790,0))</f>
        <v>0</v>
      </c>
      <c r="O1790">
        <f>IF(AND(Sheet2!$K1790=$B$2,Sheet2!$L1790=1),Sheet2!$J1790+Sheet2!$M1790,IF(Sheet2!$K1790=$B$2,Sheet2!$M1790,0))</f>
        <v>0</v>
      </c>
    </row>
    <row r="1791" spans="14:15" x14ac:dyDescent="0.25">
      <c r="N1791">
        <f>IF(AND(Sheet2!$K1791=$B$1,Sheet2!$L1791=1),Sheet2!$I1791+Sheet2!$M1791,IF(Sheet2!$K1791=$B$1,Sheet2!$M1791,0))</f>
        <v>0</v>
      </c>
      <c r="O1791">
        <f>IF(AND(Sheet2!$K1791=$B$2,Sheet2!$L1791=1),Sheet2!$J1791+Sheet2!$M1791,IF(Sheet2!$K1791=$B$2,Sheet2!$M1791,0))</f>
        <v>0</v>
      </c>
    </row>
    <row r="1792" spans="14:15" x14ac:dyDescent="0.25">
      <c r="N1792">
        <f>IF(AND(Sheet2!$K1792=$B$1,Sheet2!$L1792=1),Sheet2!$I1792+Sheet2!$M1792,IF(Sheet2!$K1792=$B$1,Sheet2!$M1792,0))</f>
        <v>0</v>
      </c>
      <c r="O1792">
        <f>IF(AND(Sheet2!$K1792=$B$2,Sheet2!$L1792=1),Sheet2!$J1792+Sheet2!$M1792,IF(Sheet2!$K1792=$B$2,Sheet2!$M1792,0))</f>
        <v>0</v>
      </c>
    </row>
    <row r="1793" spans="14:15" x14ac:dyDescent="0.25">
      <c r="N1793">
        <f>IF(AND(Sheet2!$K1793=$B$1,Sheet2!$L1793=1),Sheet2!$I1793+Sheet2!$M1793,IF(Sheet2!$K1793=$B$1,Sheet2!$M1793,0))</f>
        <v>0</v>
      </c>
      <c r="O1793">
        <f>IF(AND(Sheet2!$K1793=$B$2,Sheet2!$L1793=1),Sheet2!$J1793+Sheet2!$M1793,IF(Sheet2!$K1793=$B$2,Sheet2!$M1793,0))</f>
        <v>0</v>
      </c>
    </row>
    <row r="1794" spans="14:15" x14ac:dyDescent="0.25">
      <c r="N1794">
        <f>IF(AND(Sheet2!$K1794=$B$1,Sheet2!$L1794=1),Sheet2!$I1794+Sheet2!$M1794,IF(Sheet2!$K1794=$B$1,Sheet2!$M1794,0))</f>
        <v>0</v>
      </c>
      <c r="O1794">
        <f>IF(AND(Sheet2!$K1794=$B$2,Sheet2!$L1794=1),Sheet2!$J1794+Sheet2!$M1794,IF(Sheet2!$K1794=$B$2,Sheet2!$M1794,0))</f>
        <v>0</v>
      </c>
    </row>
    <row r="1795" spans="14:15" x14ac:dyDescent="0.25">
      <c r="N1795">
        <f>IF(AND(Sheet2!$K1795=$B$1,Sheet2!$L1795=1),Sheet2!$I1795+Sheet2!$M1795,IF(Sheet2!$K1795=$B$1,Sheet2!$M1795,0))</f>
        <v>0</v>
      </c>
      <c r="O1795">
        <f>IF(AND(Sheet2!$K1795=$B$2,Sheet2!$L1795=1),Sheet2!$J1795+Sheet2!$M1795,IF(Sheet2!$K1795=$B$2,Sheet2!$M1795,0))</f>
        <v>0</v>
      </c>
    </row>
    <row r="1796" spans="14:15" x14ac:dyDescent="0.25">
      <c r="N1796">
        <f>IF(AND(Sheet2!$K1796=$B$1,Sheet2!$L1796=1),Sheet2!$I1796+Sheet2!$M1796,IF(Sheet2!$K1796=$B$1,Sheet2!$M1796,0))</f>
        <v>0</v>
      </c>
      <c r="O1796">
        <f>IF(AND(Sheet2!$K1796=$B$2,Sheet2!$L1796=1),Sheet2!$J1796+Sheet2!$M1796,IF(Sheet2!$K1796=$B$2,Sheet2!$M1796,0))</f>
        <v>0</v>
      </c>
    </row>
    <row r="1797" spans="14:15" x14ac:dyDescent="0.25">
      <c r="N1797">
        <f>IF(AND(Sheet2!$K1797=$B$1,Sheet2!$L1797=1),Sheet2!$I1797+Sheet2!$M1797,IF(Sheet2!$K1797=$B$1,Sheet2!$M1797,0))</f>
        <v>0</v>
      </c>
      <c r="O1797">
        <f>IF(AND(Sheet2!$K1797=$B$2,Sheet2!$L1797=1),Sheet2!$J1797+Sheet2!$M1797,IF(Sheet2!$K1797=$B$2,Sheet2!$M1797,0))</f>
        <v>0</v>
      </c>
    </row>
    <row r="1798" spans="14:15" x14ac:dyDescent="0.25">
      <c r="N1798">
        <f>IF(AND(Sheet2!$K1798=$B$1,Sheet2!$L1798=1),Sheet2!$I1798+Sheet2!$M1798,IF(Sheet2!$K1798=$B$1,Sheet2!$M1798,0))</f>
        <v>0</v>
      </c>
      <c r="O1798">
        <f>IF(AND(Sheet2!$K1798=$B$2,Sheet2!$L1798=1),Sheet2!$J1798+Sheet2!$M1798,IF(Sheet2!$K1798=$B$2,Sheet2!$M1798,0))</f>
        <v>0</v>
      </c>
    </row>
    <row r="1799" spans="14:15" x14ac:dyDescent="0.25">
      <c r="N1799">
        <f>IF(AND(Sheet2!$K1799=$B$1,Sheet2!$L1799=1),Sheet2!$I1799+Sheet2!$M1799,IF(Sheet2!$K1799=$B$1,Sheet2!$M1799,0))</f>
        <v>0</v>
      </c>
      <c r="O1799">
        <f>IF(AND(Sheet2!$K1799=$B$2,Sheet2!$L1799=1),Sheet2!$J1799+Sheet2!$M1799,IF(Sheet2!$K1799=$B$2,Sheet2!$M1799,0))</f>
        <v>0</v>
      </c>
    </row>
    <row r="1800" spans="14:15" x14ac:dyDescent="0.25">
      <c r="N1800">
        <f>IF(AND(Sheet2!$K1800=$B$1,Sheet2!$L1800=1),Sheet2!$I1800+Sheet2!$M1800,IF(Sheet2!$K1800=$B$1,Sheet2!$M1800,0))</f>
        <v>0</v>
      </c>
      <c r="O1800">
        <f>IF(AND(Sheet2!$K1800=$B$2,Sheet2!$L1800=1),Sheet2!$J1800+Sheet2!$M1800,IF(Sheet2!$K1800=$B$2,Sheet2!$M1800,0))</f>
        <v>0</v>
      </c>
    </row>
    <row r="1801" spans="14:15" x14ac:dyDescent="0.25">
      <c r="N1801">
        <f>IF(AND(Sheet2!$K1801=$B$1,Sheet2!$L1801=1),Sheet2!$I1801+Sheet2!$M1801,IF(Sheet2!$K1801=$B$1,Sheet2!$M1801,0))</f>
        <v>0</v>
      </c>
      <c r="O1801">
        <f>IF(AND(Sheet2!$K1801=$B$2,Sheet2!$L1801=1),Sheet2!$J1801+Sheet2!$M1801,IF(Sheet2!$K1801=$B$2,Sheet2!$M1801,0))</f>
        <v>0</v>
      </c>
    </row>
    <row r="1802" spans="14:15" x14ac:dyDescent="0.25">
      <c r="N1802">
        <f>IF(AND(Sheet2!$K1802=$B$1,Sheet2!$L1802=1),Sheet2!$I1802+Sheet2!$M1802,IF(Sheet2!$K1802=$B$1,Sheet2!$M1802,0))</f>
        <v>0</v>
      </c>
      <c r="O1802">
        <f>IF(AND(Sheet2!$K1802=$B$2,Sheet2!$L1802=1),Sheet2!$J1802+Sheet2!$M1802,IF(Sheet2!$K1802=$B$2,Sheet2!$M1802,0))</f>
        <v>0</v>
      </c>
    </row>
    <row r="1803" spans="14:15" x14ac:dyDescent="0.25">
      <c r="N1803">
        <f>IF(AND(Sheet2!$K1803=$B$1,Sheet2!$L1803=1),Sheet2!$I1803+Sheet2!$M1803,IF(Sheet2!$K1803=$B$1,Sheet2!$M1803,0))</f>
        <v>0</v>
      </c>
      <c r="O1803">
        <f>IF(AND(Sheet2!$K1803=$B$2,Sheet2!$L1803=1),Sheet2!$J1803+Sheet2!$M1803,IF(Sheet2!$K1803=$B$2,Sheet2!$M1803,0))</f>
        <v>0</v>
      </c>
    </row>
    <row r="1804" spans="14:15" x14ac:dyDescent="0.25">
      <c r="N1804">
        <f>IF(AND(Sheet2!$K1804=$B$1,Sheet2!$L1804=1),Sheet2!$I1804+Sheet2!$M1804,IF(Sheet2!$K1804=$B$1,Sheet2!$M1804,0))</f>
        <v>0</v>
      </c>
      <c r="O1804">
        <f>IF(AND(Sheet2!$K1804=$B$2,Sheet2!$L1804=1),Sheet2!$J1804+Sheet2!$M1804,IF(Sheet2!$K1804=$B$2,Sheet2!$M1804,0))</f>
        <v>0</v>
      </c>
    </row>
    <row r="1805" spans="14:15" x14ac:dyDescent="0.25">
      <c r="N1805">
        <f>IF(AND(Sheet2!$K1805=$B$1,Sheet2!$L1805=1),Sheet2!$I1805+Sheet2!$M1805,IF(Sheet2!$K1805=$B$1,Sheet2!$M1805,0))</f>
        <v>0</v>
      </c>
      <c r="O1805">
        <f>IF(AND(Sheet2!$K1805=$B$2,Sheet2!$L1805=1),Sheet2!$J1805+Sheet2!$M1805,IF(Sheet2!$K1805=$B$2,Sheet2!$M1805,0))</f>
        <v>0</v>
      </c>
    </row>
    <row r="1806" spans="14:15" x14ac:dyDescent="0.25">
      <c r="N1806">
        <f>IF(AND(Sheet2!$K1806=$B$1,Sheet2!$L1806=1),Sheet2!$I1806+Sheet2!$M1806,IF(Sheet2!$K1806=$B$1,Sheet2!$M1806,0))</f>
        <v>0</v>
      </c>
      <c r="O1806">
        <f>IF(AND(Sheet2!$K1806=$B$2,Sheet2!$L1806=1),Sheet2!$J1806+Sheet2!$M1806,IF(Sheet2!$K1806=$B$2,Sheet2!$M1806,0))</f>
        <v>0</v>
      </c>
    </row>
    <row r="1807" spans="14:15" x14ac:dyDescent="0.25">
      <c r="N1807">
        <f>IF(AND(Sheet2!$K1807=$B$1,Sheet2!$L1807=1),Sheet2!$I1807+Sheet2!$M1807,IF(Sheet2!$K1807=$B$1,Sheet2!$M1807,0))</f>
        <v>0</v>
      </c>
      <c r="O1807">
        <f>IF(AND(Sheet2!$K1807=$B$2,Sheet2!$L1807=1),Sheet2!$J1807+Sheet2!$M1807,IF(Sheet2!$K1807=$B$2,Sheet2!$M1807,0))</f>
        <v>0</v>
      </c>
    </row>
    <row r="1808" spans="14:15" x14ac:dyDescent="0.25">
      <c r="N1808">
        <f>IF(AND(Sheet2!$K1808=$B$1,Sheet2!$L1808=1),Sheet2!$I1808+Sheet2!$M1808,IF(Sheet2!$K1808=$B$1,Sheet2!$M1808,0))</f>
        <v>0</v>
      </c>
      <c r="O1808">
        <f>IF(AND(Sheet2!$K1808=$B$2,Sheet2!$L1808=1),Sheet2!$J1808+Sheet2!$M1808,IF(Sheet2!$K1808=$B$2,Sheet2!$M1808,0))</f>
        <v>0</v>
      </c>
    </row>
    <row r="1809" spans="14:15" x14ac:dyDescent="0.25">
      <c r="N1809">
        <f>IF(AND(Sheet2!$K1809=$B$1,Sheet2!$L1809=1),Sheet2!$I1809+Sheet2!$M1809,IF(Sheet2!$K1809=$B$1,Sheet2!$M1809,0))</f>
        <v>0</v>
      </c>
      <c r="O1809">
        <f>IF(AND(Sheet2!$K1809=$B$2,Sheet2!$L1809=1),Sheet2!$J1809+Sheet2!$M1809,IF(Sheet2!$K1809=$B$2,Sheet2!$M1809,0))</f>
        <v>0</v>
      </c>
    </row>
    <row r="1810" spans="14:15" x14ac:dyDescent="0.25">
      <c r="N1810">
        <f>IF(AND(Sheet2!$K1810=$B$1,Sheet2!$L1810=1),Sheet2!$I1810+Sheet2!$M1810,IF(Sheet2!$K1810=$B$1,Sheet2!$M1810,0))</f>
        <v>0</v>
      </c>
      <c r="O1810">
        <f>IF(AND(Sheet2!$K1810=$B$2,Sheet2!$L1810=1),Sheet2!$J1810+Sheet2!$M1810,IF(Sheet2!$K1810=$B$2,Sheet2!$M1810,0))</f>
        <v>0</v>
      </c>
    </row>
    <row r="1811" spans="14:15" x14ac:dyDescent="0.25">
      <c r="N1811">
        <f>IF(AND(Sheet2!$K1811=$B$1,Sheet2!$L1811=1),Sheet2!$I1811+Sheet2!$M1811,IF(Sheet2!$K1811=$B$1,Sheet2!$M1811,0))</f>
        <v>0</v>
      </c>
      <c r="O1811">
        <f>IF(AND(Sheet2!$K1811=$B$2,Sheet2!$L1811=1),Sheet2!$J1811+Sheet2!$M1811,IF(Sheet2!$K1811=$B$2,Sheet2!$M1811,0))</f>
        <v>0</v>
      </c>
    </row>
    <row r="1812" spans="14:15" x14ac:dyDescent="0.25">
      <c r="N1812">
        <f>IF(AND(Sheet2!$K1812=$B$1,Sheet2!$L1812=1),Sheet2!$I1812+Sheet2!$M1812,IF(Sheet2!$K1812=$B$1,Sheet2!$M1812,0))</f>
        <v>0</v>
      </c>
      <c r="O1812">
        <f>IF(AND(Sheet2!$K1812=$B$2,Sheet2!$L1812=1),Sheet2!$J1812+Sheet2!$M1812,IF(Sheet2!$K1812=$B$2,Sheet2!$M1812,0))</f>
        <v>0</v>
      </c>
    </row>
    <row r="1813" spans="14:15" x14ac:dyDescent="0.25">
      <c r="N1813">
        <f>IF(AND(Sheet2!$K1813=$B$1,Sheet2!$L1813=1),Sheet2!$I1813+Sheet2!$M1813,IF(Sheet2!$K1813=$B$1,Sheet2!$M1813,0))</f>
        <v>0</v>
      </c>
      <c r="O1813">
        <f>IF(AND(Sheet2!$K1813=$B$2,Sheet2!$L1813=1),Sheet2!$J1813+Sheet2!$M1813,IF(Sheet2!$K1813=$B$2,Sheet2!$M1813,0))</f>
        <v>0</v>
      </c>
    </row>
    <row r="1814" spans="14:15" x14ac:dyDescent="0.25">
      <c r="N1814">
        <f>IF(AND(Sheet2!$K1814=$B$1,Sheet2!$L1814=1),Sheet2!$I1814+Sheet2!$M1814,IF(Sheet2!$K1814=$B$1,Sheet2!$M1814,0))</f>
        <v>0</v>
      </c>
      <c r="O1814">
        <f>IF(AND(Sheet2!$K1814=$B$2,Sheet2!$L1814=1),Sheet2!$J1814+Sheet2!$M1814,IF(Sheet2!$K1814=$B$2,Sheet2!$M1814,0))</f>
        <v>0</v>
      </c>
    </row>
    <row r="1815" spans="14:15" x14ac:dyDescent="0.25">
      <c r="N1815">
        <f>IF(AND(Sheet2!$K1815=$B$1,Sheet2!$L1815=1),Sheet2!$I1815+Sheet2!$M1815,IF(Sheet2!$K1815=$B$1,Sheet2!$M1815,0))</f>
        <v>0</v>
      </c>
      <c r="O1815">
        <f>IF(AND(Sheet2!$K1815=$B$2,Sheet2!$L1815=1),Sheet2!$J1815+Sheet2!$M1815,IF(Sheet2!$K1815=$B$2,Sheet2!$M1815,0))</f>
        <v>0</v>
      </c>
    </row>
    <row r="1816" spans="14:15" x14ac:dyDescent="0.25">
      <c r="N1816">
        <f>IF(AND(Sheet2!$K1816=$B$1,Sheet2!$L1816=1),Sheet2!$I1816+Sheet2!$M1816,IF(Sheet2!$K1816=$B$1,Sheet2!$M1816,0))</f>
        <v>0</v>
      </c>
      <c r="O1816">
        <f>IF(AND(Sheet2!$K1816=$B$2,Sheet2!$L1816=1),Sheet2!$J1816+Sheet2!$M1816,IF(Sheet2!$K1816=$B$2,Sheet2!$M1816,0))</f>
        <v>0</v>
      </c>
    </row>
    <row r="1817" spans="14:15" x14ac:dyDescent="0.25">
      <c r="N1817">
        <f>IF(AND(Sheet2!$K1817=$B$1,Sheet2!$L1817=1),Sheet2!$I1817+Sheet2!$M1817,IF(Sheet2!$K1817=$B$1,Sheet2!$M1817,0))</f>
        <v>0</v>
      </c>
      <c r="O1817">
        <f>IF(AND(Sheet2!$K1817=$B$2,Sheet2!$L1817=1),Sheet2!$J1817+Sheet2!$M1817,IF(Sheet2!$K1817=$B$2,Sheet2!$M1817,0))</f>
        <v>0</v>
      </c>
    </row>
    <row r="1818" spans="14:15" x14ac:dyDescent="0.25">
      <c r="N1818">
        <f>IF(AND(Sheet2!$K1818=$B$1,Sheet2!$L1818=1),Sheet2!$I1818+Sheet2!$M1818,IF(Sheet2!$K1818=$B$1,Sheet2!$M1818,0))</f>
        <v>0</v>
      </c>
      <c r="O1818">
        <f>IF(AND(Sheet2!$K1818=$B$2,Sheet2!$L1818=1),Sheet2!$J1818+Sheet2!$M1818,IF(Sheet2!$K1818=$B$2,Sheet2!$M1818,0))</f>
        <v>0</v>
      </c>
    </row>
    <row r="1819" spans="14:15" x14ac:dyDescent="0.25">
      <c r="N1819">
        <f>IF(AND(Sheet2!$K1819=$B$1,Sheet2!$L1819=1),Sheet2!$I1819+Sheet2!$M1819,IF(Sheet2!$K1819=$B$1,Sheet2!$M1819,0))</f>
        <v>0</v>
      </c>
      <c r="O1819">
        <f>IF(AND(Sheet2!$K1819=$B$2,Sheet2!$L1819=1),Sheet2!$J1819+Sheet2!$M1819,IF(Sheet2!$K1819=$B$2,Sheet2!$M1819,0))</f>
        <v>0</v>
      </c>
    </row>
    <row r="1820" spans="14:15" x14ac:dyDescent="0.25">
      <c r="N1820">
        <f>IF(AND(Sheet2!$K1820=$B$1,Sheet2!$L1820=1),Sheet2!$I1820+Sheet2!$M1820,IF(Sheet2!$K1820=$B$1,Sheet2!$M1820,0))</f>
        <v>0</v>
      </c>
      <c r="O1820">
        <f>IF(AND(Sheet2!$K1820=$B$2,Sheet2!$L1820=1),Sheet2!$J1820+Sheet2!$M1820,IF(Sheet2!$K1820=$B$2,Sheet2!$M1820,0))</f>
        <v>0</v>
      </c>
    </row>
    <row r="1821" spans="14:15" x14ac:dyDescent="0.25">
      <c r="N1821">
        <f>IF(AND(Sheet2!$K1821=$B$1,Sheet2!$L1821=1),Sheet2!$I1821+Sheet2!$M1821,IF(Sheet2!$K1821=$B$1,Sheet2!$M1821,0))</f>
        <v>0</v>
      </c>
      <c r="O1821">
        <f>IF(AND(Sheet2!$K1821=$B$2,Sheet2!$L1821=1),Sheet2!$J1821+Sheet2!$M1821,IF(Sheet2!$K1821=$B$2,Sheet2!$M1821,0))</f>
        <v>0</v>
      </c>
    </row>
    <row r="1822" spans="14:15" x14ac:dyDescent="0.25">
      <c r="N1822">
        <f>IF(AND(Sheet2!$K1822=$B$1,Sheet2!$L1822=1),Sheet2!$I1822+Sheet2!$M1822,IF(Sheet2!$K1822=$B$1,Sheet2!$M1822,0))</f>
        <v>0</v>
      </c>
      <c r="O1822">
        <f>IF(AND(Sheet2!$K1822=$B$2,Sheet2!$L1822=1),Sheet2!$J1822+Sheet2!$M1822,IF(Sheet2!$K1822=$B$2,Sheet2!$M1822,0))</f>
        <v>0</v>
      </c>
    </row>
    <row r="1823" spans="14:15" x14ac:dyDescent="0.25">
      <c r="N1823">
        <f>IF(AND(Sheet2!$K1823=$B$1,Sheet2!$L1823=1),Sheet2!$I1823+Sheet2!$M1823,IF(Sheet2!$K1823=$B$1,Sheet2!$M1823,0))</f>
        <v>0</v>
      </c>
      <c r="O1823">
        <f>IF(AND(Sheet2!$K1823=$B$2,Sheet2!$L1823=1),Sheet2!$J1823+Sheet2!$M1823,IF(Sheet2!$K1823=$B$2,Sheet2!$M1823,0))</f>
        <v>0</v>
      </c>
    </row>
    <row r="1824" spans="14:15" x14ac:dyDescent="0.25">
      <c r="N1824">
        <f>IF(AND(Sheet2!$K1824=$B$1,Sheet2!$L1824=1),Sheet2!$I1824+Sheet2!$M1824,IF(Sheet2!$K1824=$B$1,Sheet2!$M1824,0))</f>
        <v>0</v>
      </c>
      <c r="O1824">
        <f>IF(AND(Sheet2!$K1824=$B$2,Sheet2!$L1824=1),Sheet2!$J1824+Sheet2!$M1824,IF(Sheet2!$K1824=$B$2,Sheet2!$M1824,0))</f>
        <v>0</v>
      </c>
    </row>
    <row r="1825" spans="14:15" x14ac:dyDescent="0.25">
      <c r="N1825">
        <f>IF(AND(Sheet2!$K1825=$B$1,Sheet2!$L1825=1),Sheet2!$I1825+Sheet2!$M1825,IF(Sheet2!$K1825=$B$1,Sheet2!$M1825,0))</f>
        <v>0</v>
      </c>
      <c r="O1825">
        <f>IF(AND(Sheet2!$K1825=$B$2,Sheet2!$L1825=1),Sheet2!$J1825+Sheet2!$M1825,IF(Sheet2!$K1825=$B$2,Sheet2!$M1825,0))</f>
        <v>0</v>
      </c>
    </row>
    <row r="1826" spans="14:15" x14ac:dyDescent="0.25">
      <c r="N1826">
        <f>IF(AND(Sheet2!$K1826=$B$1,Sheet2!$L1826=1),Sheet2!$I1826+Sheet2!$M1826,IF(Sheet2!$K1826=$B$1,Sheet2!$M1826,0))</f>
        <v>0</v>
      </c>
      <c r="O1826">
        <f>IF(AND(Sheet2!$K1826=$B$2,Sheet2!$L1826=1),Sheet2!$J1826+Sheet2!$M1826,IF(Sheet2!$K1826=$B$2,Sheet2!$M1826,0))</f>
        <v>0</v>
      </c>
    </row>
    <row r="1827" spans="14:15" x14ac:dyDescent="0.25">
      <c r="N1827">
        <f>IF(AND(Sheet2!$K1827=$B$1,Sheet2!$L1827=1),Sheet2!$I1827+Sheet2!$M1827,IF(Sheet2!$K1827=$B$1,Sheet2!$M1827,0))</f>
        <v>0</v>
      </c>
      <c r="O1827">
        <f>IF(AND(Sheet2!$K1827=$B$2,Sheet2!$L1827=1),Sheet2!$J1827+Sheet2!$M1827,IF(Sheet2!$K1827=$B$2,Sheet2!$M1827,0))</f>
        <v>0</v>
      </c>
    </row>
    <row r="1828" spans="14:15" x14ac:dyDescent="0.25">
      <c r="N1828">
        <f>IF(AND(Sheet2!$K1828=$B$1,Sheet2!$L1828=1),Sheet2!$I1828+Sheet2!$M1828,IF(Sheet2!$K1828=$B$1,Sheet2!$M1828,0))</f>
        <v>0</v>
      </c>
      <c r="O1828">
        <f>IF(AND(Sheet2!$K1828=$B$2,Sheet2!$L1828=1),Sheet2!$J1828+Sheet2!$M1828,IF(Sheet2!$K1828=$B$2,Sheet2!$M1828,0))</f>
        <v>0</v>
      </c>
    </row>
    <row r="1829" spans="14:15" x14ac:dyDescent="0.25">
      <c r="N1829">
        <f>IF(AND(Sheet2!$K1829=$B$1,Sheet2!$L1829=1),Sheet2!$I1829+Sheet2!$M1829,IF(Sheet2!$K1829=$B$1,Sheet2!$M1829,0))</f>
        <v>0</v>
      </c>
      <c r="O1829">
        <f>IF(AND(Sheet2!$K1829=$B$2,Sheet2!$L1829=1),Sheet2!$J1829+Sheet2!$M1829,IF(Sheet2!$K1829=$B$2,Sheet2!$M1829,0))</f>
        <v>0</v>
      </c>
    </row>
    <row r="1830" spans="14:15" x14ac:dyDescent="0.25">
      <c r="N1830">
        <f>IF(AND(Sheet2!$K1830=$B$1,Sheet2!$L1830=1),Sheet2!$I1830+Sheet2!$M1830,IF(Sheet2!$K1830=$B$1,Sheet2!$M1830,0))</f>
        <v>0</v>
      </c>
      <c r="O1830">
        <f>IF(AND(Sheet2!$K1830=$B$2,Sheet2!$L1830=1),Sheet2!$J1830+Sheet2!$M1830,IF(Sheet2!$K1830=$B$2,Sheet2!$M1830,0))</f>
        <v>0</v>
      </c>
    </row>
    <row r="1831" spans="14:15" x14ac:dyDescent="0.25">
      <c r="N1831">
        <f>IF(AND(Sheet2!$K1831=$B$1,Sheet2!$L1831=1),Sheet2!$I1831+Sheet2!$M1831,IF(Sheet2!$K1831=$B$1,Sheet2!$M1831,0))</f>
        <v>0</v>
      </c>
      <c r="O1831">
        <f>IF(AND(Sheet2!$K1831=$B$2,Sheet2!$L1831=1),Sheet2!$J1831+Sheet2!$M1831,IF(Sheet2!$K1831=$B$2,Sheet2!$M1831,0))</f>
        <v>0</v>
      </c>
    </row>
    <row r="1832" spans="14:15" x14ac:dyDescent="0.25">
      <c r="N1832">
        <f>IF(AND(Sheet2!$K1832=$B$1,Sheet2!$L1832=1),Sheet2!$I1832+Sheet2!$M1832,IF(Sheet2!$K1832=$B$1,Sheet2!$M1832,0))</f>
        <v>0</v>
      </c>
      <c r="O1832">
        <f>IF(AND(Sheet2!$K1832=$B$2,Sheet2!$L1832=1),Sheet2!$J1832+Sheet2!$M1832,IF(Sheet2!$K1832=$B$2,Sheet2!$M1832,0))</f>
        <v>0</v>
      </c>
    </row>
    <row r="1833" spans="14:15" x14ac:dyDescent="0.25">
      <c r="N1833">
        <f>IF(AND(Sheet2!$K1833=$B$1,Sheet2!$L1833=1),Sheet2!$I1833+Sheet2!$M1833,IF(Sheet2!$K1833=$B$1,Sheet2!$M1833,0))</f>
        <v>0</v>
      </c>
      <c r="O1833">
        <f>IF(AND(Sheet2!$K1833=$B$2,Sheet2!$L1833=1),Sheet2!$J1833+Sheet2!$M1833,IF(Sheet2!$K1833=$B$2,Sheet2!$M1833,0))</f>
        <v>0</v>
      </c>
    </row>
    <row r="1834" spans="14:15" x14ac:dyDescent="0.25">
      <c r="N1834">
        <f>IF(AND(Sheet2!$K1834=$B$1,Sheet2!$L1834=1),Sheet2!$I1834+Sheet2!$M1834,IF(Sheet2!$K1834=$B$1,Sheet2!$M1834,0))</f>
        <v>0</v>
      </c>
      <c r="O1834">
        <f>IF(AND(Sheet2!$K1834=$B$2,Sheet2!$L1834=1),Sheet2!$J1834+Sheet2!$M1834,IF(Sheet2!$K1834=$B$2,Sheet2!$M1834,0))</f>
        <v>0</v>
      </c>
    </row>
    <row r="1835" spans="14:15" x14ac:dyDescent="0.25">
      <c r="N1835">
        <f>IF(AND(Sheet2!$K1835=$B$1,Sheet2!$L1835=1),Sheet2!$I1835+Sheet2!$M1835,IF(Sheet2!$K1835=$B$1,Sheet2!$M1835,0))</f>
        <v>0</v>
      </c>
      <c r="O1835">
        <f>IF(AND(Sheet2!$K1835=$B$2,Sheet2!$L1835=1),Sheet2!$J1835+Sheet2!$M1835,IF(Sheet2!$K1835=$B$2,Sheet2!$M1835,0))</f>
        <v>0</v>
      </c>
    </row>
    <row r="1836" spans="14:15" x14ac:dyDescent="0.25">
      <c r="N1836">
        <f>IF(AND(Sheet2!$K1836=$B$1,Sheet2!$L1836=1),Sheet2!$I1836+Sheet2!$M1836,IF(Sheet2!$K1836=$B$1,Sheet2!$M1836,0))</f>
        <v>0</v>
      </c>
      <c r="O1836">
        <f>IF(AND(Sheet2!$K1836=$B$2,Sheet2!$L1836=1),Sheet2!$J1836+Sheet2!$M1836,IF(Sheet2!$K1836=$B$2,Sheet2!$M1836,0))</f>
        <v>0</v>
      </c>
    </row>
    <row r="1837" spans="14:15" x14ac:dyDescent="0.25">
      <c r="N1837">
        <f>IF(AND(Sheet2!$K1837=$B$1,Sheet2!$L1837=1),Sheet2!$I1837+Sheet2!$M1837,IF(Sheet2!$K1837=$B$1,Sheet2!$M1837,0))</f>
        <v>0</v>
      </c>
      <c r="O1837">
        <f>IF(AND(Sheet2!$K1837=$B$2,Sheet2!$L1837=1),Sheet2!$J1837+Sheet2!$M1837,IF(Sheet2!$K1837=$B$2,Sheet2!$M1837,0))</f>
        <v>0</v>
      </c>
    </row>
    <row r="1838" spans="14:15" x14ac:dyDescent="0.25">
      <c r="N1838">
        <f>IF(AND(Sheet2!$K1838=$B$1,Sheet2!$L1838=1),Sheet2!$I1838+Sheet2!$M1838,IF(Sheet2!$K1838=$B$1,Sheet2!$M1838,0))</f>
        <v>0</v>
      </c>
      <c r="O1838">
        <f>IF(AND(Sheet2!$K1838=$B$2,Sheet2!$L1838=1),Sheet2!$J1838+Sheet2!$M1838,IF(Sheet2!$K1838=$B$2,Sheet2!$M1838,0))</f>
        <v>0</v>
      </c>
    </row>
    <row r="1839" spans="14:15" x14ac:dyDescent="0.25">
      <c r="N1839">
        <f>IF(AND(Sheet2!$K1839=$B$1,Sheet2!$L1839=1),Sheet2!$I1839+Sheet2!$M1839,IF(Sheet2!$K1839=$B$1,Sheet2!$M1839,0))</f>
        <v>0</v>
      </c>
      <c r="O1839">
        <f>IF(AND(Sheet2!$K1839=$B$2,Sheet2!$L1839=1),Sheet2!$J1839+Sheet2!$M1839,IF(Sheet2!$K1839=$B$2,Sheet2!$M1839,0))</f>
        <v>0</v>
      </c>
    </row>
    <row r="1840" spans="14:15" x14ac:dyDescent="0.25">
      <c r="N1840">
        <f>IF(AND(Sheet2!$K1840=$B$1,Sheet2!$L1840=1),Sheet2!$I1840+Sheet2!$M1840,IF(Sheet2!$K1840=$B$1,Sheet2!$M1840,0))</f>
        <v>0</v>
      </c>
      <c r="O1840">
        <f>IF(AND(Sheet2!$K1840=$B$2,Sheet2!$L1840=1),Sheet2!$J1840+Sheet2!$M1840,IF(Sheet2!$K1840=$B$2,Sheet2!$M1840,0))</f>
        <v>0</v>
      </c>
    </row>
    <row r="1841" spans="14:15" x14ac:dyDescent="0.25">
      <c r="N1841">
        <f>IF(AND(Sheet2!$K1841=$B$1,Sheet2!$L1841=1),Sheet2!$I1841+Sheet2!$M1841,IF(Sheet2!$K1841=$B$1,Sheet2!$M1841,0))</f>
        <v>0</v>
      </c>
      <c r="O1841">
        <f>IF(AND(Sheet2!$K1841=$B$2,Sheet2!$L1841=1),Sheet2!$J1841+Sheet2!$M1841,IF(Sheet2!$K1841=$B$2,Sheet2!$M1841,0))</f>
        <v>0</v>
      </c>
    </row>
    <row r="1842" spans="14:15" x14ac:dyDescent="0.25">
      <c r="N1842">
        <f>IF(AND(Sheet2!$K1842=$B$1,Sheet2!$L1842=1),Sheet2!$I1842+Sheet2!$M1842,IF(Sheet2!$K1842=$B$1,Sheet2!$M1842,0))</f>
        <v>0</v>
      </c>
      <c r="O1842">
        <f>IF(AND(Sheet2!$K1842=$B$2,Sheet2!$L1842=1),Sheet2!$J1842+Sheet2!$M1842,IF(Sheet2!$K1842=$B$2,Sheet2!$M1842,0))</f>
        <v>0</v>
      </c>
    </row>
    <row r="1843" spans="14:15" x14ac:dyDescent="0.25">
      <c r="N1843">
        <f>IF(AND(Sheet2!$K1843=$B$1,Sheet2!$L1843=1),Sheet2!$I1843+Sheet2!$M1843,IF(Sheet2!$K1843=$B$1,Sheet2!$M1843,0))</f>
        <v>0</v>
      </c>
      <c r="O1843">
        <f>IF(AND(Sheet2!$K1843=$B$2,Sheet2!$L1843=1),Sheet2!$J1843+Sheet2!$M1843,IF(Sheet2!$K1843=$B$2,Sheet2!$M1843,0))</f>
        <v>0</v>
      </c>
    </row>
    <row r="1844" spans="14:15" x14ac:dyDescent="0.25">
      <c r="N1844">
        <f>IF(AND(Sheet2!$K1844=$B$1,Sheet2!$L1844=1),Sheet2!$I1844+Sheet2!$M1844,IF(Sheet2!$K1844=$B$1,Sheet2!$M1844,0))</f>
        <v>0</v>
      </c>
      <c r="O1844">
        <f>IF(AND(Sheet2!$K1844=$B$2,Sheet2!$L1844=1),Sheet2!$J1844+Sheet2!$M1844,IF(Sheet2!$K1844=$B$2,Sheet2!$M1844,0))</f>
        <v>0</v>
      </c>
    </row>
    <row r="1845" spans="14:15" x14ac:dyDescent="0.25">
      <c r="N1845">
        <f>IF(AND(Sheet2!$K1845=$B$1,Sheet2!$L1845=1),Sheet2!$I1845+Sheet2!$M1845,IF(Sheet2!$K1845=$B$1,Sheet2!$M1845,0))</f>
        <v>0</v>
      </c>
      <c r="O1845">
        <f>IF(AND(Sheet2!$K1845=$B$2,Sheet2!$L1845=1),Sheet2!$J1845+Sheet2!$M1845,IF(Sheet2!$K1845=$B$2,Sheet2!$M1845,0))</f>
        <v>0</v>
      </c>
    </row>
    <row r="1846" spans="14:15" x14ac:dyDescent="0.25">
      <c r="N1846">
        <f>IF(AND(Sheet2!$K1846=$B$1,Sheet2!$L1846=1),Sheet2!$I1846+Sheet2!$M1846,IF(Sheet2!$K1846=$B$1,Sheet2!$M1846,0))</f>
        <v>0</v>
      </c>
      <c r="O1846">
        <f>IF(AND(Sheet2!$K1846=$B$2,Sheet2!$L1846=1),Sheet2!$J1846+Sheet2!$M1846,IF(Sheet2!$K1846=$B$2,Sheet2!$M1846,0))</f>
        <v>0</v>
      </c>
    </row>
    <row r="1847" spans="14:15" x14ac:dyDescent="0.25">
      <c r="N1847">
        <f>IF(AND(Sheet2!$K1847=$B$1,Sheet2!$L1847=1),Sheet2!$I1847+Sheet2!$M1847,IF(Sheet2!$K1847=$B$1,Sheet2!$M1847,0))</f>
        <v>0</v>
      </c>
      <c r="O1847">
        <f>IF(AND(Sheet2!$K1847=$B$2,Sheet2!$L1847=1),Sheet2!$J1847+Sheet2!$M1847,IF(Sheet2!$K1847=$B$2,Sheet2!$M1847,0))</f>
        <v>0</v>
      </c>
    </row>
    <row r="1848" spans="14:15" x14ac:dyDescent="0.25">
      <c r="N1848">
        <f>IF(AND(Sheet2!$K1848=$B$1,Sheet2!$L1848=1),Sheet2!$I1848+Sheet2!$M1848,IF(Sheet2!$K1848=$B$1,Sheet2!$M1848,0))</f>
        <v>0</v>
      </c>
      <c r="O1848">
        <f>IF(AND(Sheet2!$K1848=$B$2,Sheet2!$L1848=1),Sheet2!$J1848+Sheet2!$M1848,IF(Sheet2!$K1848=$B$2,Sheet2!$M1848,0))</f>
        <v>0</v>
      </c>
    </row>
    <row r="1849" spans="14:15" x14ac:dyDescent="0.25">
      <c r="N1849">
        <f>IF(AND(Sheet2!$K1849=$B$1,Sheet2!$L1849=1),Sheet2!$I1849+Sheet2!$M1849,IF(Sheet2!$K1849=$B$1,Sheet2!$M1849,0))</f>
        <v>0</v>
      </c>
      <c r="O1849">
        <f>IF(AND(Sheet2!$K1849=$B$2,Sheet2!$L1849=1),Sheet2!$J1849+Sheet2!$M1849,IF(Sheet2!$K1849=$B$2,Sheet2!$M1849,0))</f>
        <v>0</v>
      </c>
    </row>
    <row r="1850" spans="14:15" x14ac:dyDescent="0.25">
      <c r="N1850">
        <f>IF(AND(Sheet2!$K1850=$B$1,Sheet2!$L1850=1),Sheet2!$I1850+Sheet2!$M1850,IF(Sheet2!$K1850=$B$1,Sheet2!$M1850,0))</f>
        <v>0</v>
      </c>
      <c r="O1850">
        <f>IF(AND(Sheet2!$K1850=$B$2,Sheet2!$L1850=1),Sheet2!$J1850+Sheet2!$M1850,IF(Sheet2!$K1850=$B$2,Sheet2!$M1850,0))</f>
        <v>0</v>
      </c>
    </row>
    <row r="1851" spans="14:15" x14ac:dyDescent="0.25">
      <c r="N1851">
        <f>IF(AND(Sheet2!$K1851=$B$1,Sheet2!$L1851=1),Sheet2!$I1851+Sheet2!$M1851,IF(Sheet2!$K1851=$B$1,Sheet2!$M1851,0))</f>
        <v>0</v>
      </c>
      <c r="O1851">
        <f>IF(AND(Sheet2!$K1851=$B$2,Sheet2!$L1851=1),Sheet2!$J1851+Sheet2!$M1851,IF(Sheet2!$K1851=$B$2,Sheet2!$M1851,0))</f>
        <v>0</v>
      </c>
    </row>
    <row r="1852" spans="14:15" x14ac:dyDescent="0.25">
      <c r="N1852">
        <f>IF(AND(Sheet2!$K1852=$B$1,Sheet2!$L1852=1),Sheet2!$I1852+Sheet2!$M1852,IF(Sheet2!$K1852=$B$1,Sheet2!$M1852,0))</f>
        <v>0</v>
      </c>
      <c r="O1852">
        <f>IF(AND(Sheet2!$K1852=$B$2,Sheet2!$L1852=1),Sheet2!$J1852+Sheet2!$M1852,IF(Sheet2!$K1852=$B$2,Sheet2!$M1852,0))</f>
        <v>0</v>
      </c>
    </row>
    <row r="1853" spans="14:15" x14ac:dyDescent="0.25">
      <c r="N1853">
        <f>IF(AND(Sheet2!$K1853=$B$1,Sheet2!$L1853=1),Sheet2!$I1853+Sheet2!$M1853,IF(Sheet2!$K1853=$B$1,Sheet2!$M1853,0))</f>
        <v>0</v>
      </c>
      <c r="O1853">
        <f>IF(AND(Sheet2!$K1853=$B$2,Sheet2!$L1853=1),Sheet2!$J1853+Sheet2!$M1853,IF(Sheet2!$K1853=$B$2,Sheet2!$M1853,0))</f>
        <v>0</v>
      </c>
    </row>
    <row r="1854" spans="14:15" x14ac:dyDescent="0.25">
      <c r="N1854">
        <f>IF(AND(Sheet2!$K1854=$B$1,Sheet2!$L1854=1),Sheet2!$I1854+Sheet2!$M1854,IF(Sheet2!$K1854=$B$1,Sheet2!$M1854,0))</f>
        <v>0</v>
      </c>
      <c r="O1854">
        <f>IF(AND(Sheet2!$K1854=$B$2,Sheet2!$L1854=1),Sheet2!$J1854+Sheet2!$M1854,IF(Sheet2!$K1854=$B$2,Sheet2!$M1854,0))</f>
        <v>0</v>
      </c>
    </row>
    <row r="1855" spans="14:15" x14ac:dyDescent="0.25">
      <c r="N1855">
        <f>IF(AND(Sheet2!$K1855=$B$1,Sheet2!$L1855=1),Sheet2!$I1855+Sheet2!$M1855,IF(Sheet2!$K1855=$B$1,Sheet2!$M1855,0))</f>
        <v>0</v>
      </c>
      <c r="O1855">
        <f>IF(AND(Sheet2!$K1855=$B$2,Sheet2!$L1855=1),Sheet2!$J1855+Sheet2!$M1855,IF(Sheet2!$K1855=$B$2,Sheet2!$M1855,0))</f>
        <v>0</v>
      </c>
    </row>
    <row r="1856" spans="14:15" x14ac:dyDescent="0.25">
      <c r="N1856">
        <f>IF(AND(Sheet2!$K1856=$B$1,Sheet2!$L1856=1),Sheet2!$I1856+Sheet2!$M1856,IF(Sheet2!$K1856=$B$1,Sheet2!$M1856,0))</f>
        <v>0</v>
      </c>
      <c r="O1856">
        <f>IF(AND(Sheet2!$K1856=$B$2,Sheet2!$L1856=1),Sheet2!$J1856+Sheet2!$M1856,IF(Sheet2!$K1856=$B$2,Sheet2!$M1856,0))</f>
        <v>0</v>
      </c>
    </row>
    <row r="1857" spans="14:15" x14ac:dyDescent="0.25">
      <c r="N1857">
        <f>IF(AND(Sheet2!$K1857=$B$1,Sheet2!$L1857=1),Sheet2!$I1857+Sheet2!$M1857,IF(Sheet2!$K1857=$B$1,Sheet2!$M1857,0))</f>
        <v>0</v>
      </c>
      <c r="O1857">
        <f>IF(AND(Sheet2!$K1857=$B$2,Sheet2!$L1857=1),Sheet2!$J1857+Sheet2!$M1857,IF(Sheet2!$K1857=$B$2,Sheet2!$M1857,0))</f>
        <v>0</v>
      </c>
    </row>
    <row r="1858" spans="14:15" x14ac:dyDescent="0.25">
      <c r="N1858">
        <f>IF(AND(Sheet2!$K1858=$B$1,Sheet2!$L1858=1),Sheet2!$I1858+Sheet2!$M1858,IF(Sheet2!$K1858=$B$1,Sheet2!$M1858,0))</f>
        <v>0</v>
      </c>
      <c r="O1858">
        <f>IF(AND(Sheet2!$K1858=$B$2,Sheet2!$L1858=1),Sheet2!$J1858+Sheet2!$M1858,IF(Sheet2!$K1858=$B$2,Sheet2!$M1858,0))</f>
        <v>0</v>
      </c>
    </row>
    <row r="1859" spans="14:15" x14ac:dyDescent="0.25">
      <c r="N1859">
        <f>IF(AND(Sheet2!$K1859=$B$1,Sheet2!$L1859=1),Sheet2!$I1859+Sheet2!$M1859,IF(Sheet2!$K1859=$B$1,Sheet2!$M1859,0))</f>
        <v>0</v>
      </c>
      <c r="O1859">
        <f>IF(AND(Sheet2!$K1859=$B$2,Sheet2!$L1859=1),Sheet2!$J1859+Sheet2!$M1859,IF(Sheet2!$K1859=$B$2,Sheet2!$M1859,0))</f>
        <v>0</v>
      </c>
    </row>
    <row r="1860" spans="14:15" x14ac:dyDescent="0.25">
      <c r="N1860">
        <f>IF(AND(Sheet2!$K1860=$B$1,Sheet2!$L1860=1),Sheet2!$I1860+Sheet2!$M1860,IF(Sheet2!$K1860=$B$1,Sheet2!$M1860,0))</f>
        <v>0</v>
      </c>
      <c r="O1860">
        <f>IF(AND(Sheet2!$K1860=$B$2,Sheet2!$L1860=1),Sheet2!$J1860+Sheet2!$M1860,IF(Sheet2!$K1860=$B$2,Sheet2!$M1860,0))</f>
        <v>0</v>
      </c>
    </row>
    <row r="1861" spans="14:15" x14ac:dyDescent="0.25">
      <c r="N1861">
        <f>IF(AND(Sheet2!$K1861=$B$1,Sheet2!$L1861=1),Sheet2!$I1861+Sheet2!$M1861,IF(Sheet2!$K1861=$B$1,Sheet2!$M1861,0))</f>
        <v>0</v>
      </c>
      <c r="O1861">
        <f>IF(AND(Sheet2!$K1861=$B$2,Sheet2!$L1861=1),Sheet2!$J1861+Sheet2!$M1861,IF(Sheet2!$K1861=$B$2,Sheet2!$M1861,0))</f>
        <v>0</v>
      </c>
    </row>
    <row r="1862" spans="14:15" x14ac:dyDescent="0.25">
      <c r="N1862">
        <f>IF(AND(Sheet2!$K1862=$B$1,Sheet2!$L1862=1),Sheet2!$I1862+Sheet2!$M1862,IF(Sheet2!$K1862=$B$1,Sheet2!$M1862,0))</f>
        <v>0</v>
      </c>
      <c r="O1862">
        <f>IF(AND(Sheet2!$K1862=$B$2,Sheet2!$L1862=1),Sheet2!$J1862+Sheet2!$M1862,IF(Sheet2!$K1862=$B$2,Sheet2!$M1862,0))</f>
        <v>0</v>
      </c>
    </row>
    <row r="1863" spans="14:15" x14ac:dyDescent="0.25">
      <c r="N1863">
        <f>IF(AND(Sheet2!$K1863=$B$1,Sheet2!$L1863=1),Sheet2!$I1863+Sheet2!$M1863,IF(Sheet2!$K1863=$B$1,Sheet2!$M1863,0))</f>
        <v>0</v>
      </c>
      <c r="O1863">
        <f>IF(AND(Sheet2!$K1863=$B$2,Sheet2!$L1863=1),Sheet2!$J1863+Sheet2!$M1863,IF(Sheet2!$K1863=$B$2,Sheet2!$M1863,0))</f>
        <v>0</v>
      </c>
    </row>
    <row r="1864" spans="14:15" x14ac:dyDescent="0.25">
      <c r="N1864">
        <f>IF(AND(Sheet2!$K1864=$B$1,Sheet2!$L1864=1),Sheet2!$I1864+Sheet2!$M1864,IF(Sheet2!$K1864=$B$1,Sheet2!$M1864,0))</f>
        <v>0</v>
      </c>
      <c r="O1864">
        <f>IF(AND(Sheet2!$K1864=$B$2,Sheet2!$L1864=1),Sheet2!$J1864+Sheet2!$M1864,IF(Sheet2!$K1864=$B$2,Sheet2!$M1864,0))</f>
        <v>0</v>
      </c>
    </row>
    <row r="1865" spans="14:15" x14ac:dyDescent="0.25">
      <c r="N1865">
        <f>IF(AND(Sheet2!$K1865=$B$1,Sheet2!$L1865=1),Sheet2!$I1865+Sheet2!$M1865,IF(Sheet2!$K1865=$B$1,Sheet2!$M1865,0))</f>
        <v>0</v>
      </c>
      <c r="O1865">
        <f>IF(AND(Sheet2!$K1865=$B$2,Sheet2!$L1865=1),Sheet2!$J1865+Sheet2!$M1865,IF(Sheet2!$K1865=$B$2,Sheet2!$M1865,0))</f>
        <v>0</v>
      </c>
    </row>
    <row r="1866" spans="14:15" x14ac:dyDescent="0.25">
      <c r="N1866">
        <f>IF(AND(Sheet2!$K1866=$B$1,Sheet2!$L1866=1),Sheet2!$I1866+Sheet2!$M1866,IF(Sheet2!$K1866=$B$1,Sheet2!$M1866,0))</f>
        <v>0</v>
      </c>
      <c r="O1866">
        <f>IF(AND(Sheet2!$K1866=$B$2,Sheet2!$L1866=1),Sheet2!$J1866+Sheet2!$M1866,IF(Sheet2!$K1866=$B$2,Sheet2!$M1866,0))</f>
        <v>0</v>
      </c>
    </row>
    <row r="1867" spans="14:15" x14ac:dyDescent="0.25">
      <c r="N1867">
        <f>IF(AND(Sheet2!$K1867=$B$1,Sheet2!$L1867=1),Sheet2!$I1867+Sheet2!$M1867,IF(Sheet2!$K1867=$B$1,Sheet2!$M1867,0))</f>
        <v>0</v>
      </c>
      <c r="O1867">
        <f>IF(AND(Sheet2!$K1867=$B$2,Sheet2!$L1867=1),Sheet2!$J1867+Sheet2!$M1867,IF(Sheet2!$K1867=$B$2,Sheet2!$M1867,0))</f>
        <v>0</v>
      </c>
    </row>
    <row r="1868" spans="14:15" x14ac:dyDescent="0.25">
      <c r="N1868">
        <f>IF(AND(Sheet2!$K1868=$B$1,Sheet2!$L1868=1),Sheet2!$I1868+Sheet2!$M1868,IF(Sheet2!$K1868=$B$1,Sheet2!$M1868,0))</f>
        <v>0</v>
      </c>
      <c r="O1868">
        <f>IF(AND(Sheet2!$K1868=$B$2,Sheet2!$L1868=1),Sheet2!$J1868+Sheet2!$M1868,IF(Sheet2!$K1868=$B$2,Sheet2!$M1868,0))</f>
        <v>0</v>
      </c>
    </row>
    <row r="1869" spans="14:15" x14ac:dyDescent="0.25">
      <c r="N1869">
        <f>IF(AND(Sheet2!$K1869=$B$1,Sheet2!$L1869=1),Sheet2!$I1869+Sheet2!$M1869,IF(Sheet2!$K1869=$B$1,Sheet2!$M1869,0))</f>
        <v>0</v>
      </c>
      <c r="O1869">
        <f>IF(AND(Sheet2!$K1869=$B$2,Sheet2!$L1869=1),Sheet2!$J1869+Sheet2!$M1869,IF(Sheet2!$K1869=$B$2,Sheet2!$M1869,0))</f>
        <v>0</v>
      </c>
    </row>
    <row r="1870" spans="14:15" x14ac:dyDescent="0.25">
      <c r="N1870">
        <f>IF(AND(Sheet2!$K1870=$B$1,Sheet2!$L1870=1),Sheet2!$I1870+Sheet2!$M1870,IF(Sheet2!$K1870=$B$1,Sheet2!$M1870,0))</f>
        <v>0</v>
      </c>
      <c r="O1870">
        <f>IF(AND(Sheet2!$K1870=$B$2,Sheet2!$L1870=1),Sheet2!$J1870+Sheet2!$M1870,IF(Sheet2!$K1870=$B$2,Sheet2!$M1870,0))</f>
        <v>0</v>
      </c>
    </row>
    <row r="1871" spans="14:15" x14ac:dyDescent="0.25">
      <c r="N1871">
        <f>IF(AND(Sheet2!$K1871=$B$1,Sheet2!$L1871=1),Sheet2!$I1871+Sheet2!$M1871,IF(Sheet2!$K1871=$B$1,Sheet2!$M1871,0))</f>
        <v>0</v>
      </c>
      <c r="O1871">
        <f>IF(AND(Sheet2!$K1871=$B$2,Sheet2!$L1871=1),Sheet2!$J1871+Sheet2!$M1871,IF(Sheet2!$K1871=$B$2,Sheet2!$M1871,0))</f>
        <v>0</v>
      </c>
    </row>
    <row r="1872" spans="14:15" x14ac:dyDescent="0.25">
      <c r="N1872">
        <f>IF(AND(Sheet2!$K1872=$B$1,Sheet2!$L1872=1),Sheet2!$I1872+Sheet2!$M1872,IF(Sheet2!$K1872=$B$1,Sheet2!$M1872,0))</f>
        <v>0</v>
      </c>
      <c r="O1872">
        <f>IF(AND(Sheet2!$K1872=$B$2,Sheet2!$L1872=1),Sheet2!$J1872+Sheet2!$M1872,IF(Sheet2!$K1872=$B$2,Sheet2!$M1872,0))</f>
        <v>0</v>
      </c>
    </row>
    <row r="1873" spans="14:15" x14ac:dyDescent="0.25">
      <c r="N1873">
        <f>IF(AND(Sheet2!$K1873=$B$1,Sheet2!$L1873=1),Sheet2!$I1873+Sheet2!$M1873,IF(Sheet2!$K1873=$B$1,Sheet2!$M1873,0))</f>
        <v>0</v>
      </c>
      <c r="O1873">
        <f>IF(AND(Sheet2!$K1873=$B$2,Sheet2!$L1873=1),Sheet2!$J1873+Sheet2!$M1873,IF(Sheet2!$K1873=$B$2,Sheet2!$M1873,0))</f>
        <v>0</v>
      </c>
    </row>
    <row r="1874" spans="14:15" x14ac:dyDescent="0.25">
      <c r="N1874">
        <f>IF(AND(Sheet2!$K1874=$B$1,Sheet2!$L1874=1),Sheet2!$I1874+Sheet2!$M1874,IF(Sheet2!$K1874=$B$1,Sheet2!$M1874,0))</f>
        <v>0</v>
      </c>
      <c r="O1874">
        <f>IF(AND(Sheet2!$K1874=$B$2,Sheet2!$L1874=1),Sheet2!$J1874+Sheet2!$M1874,IF(Sheet2!$K1874=$B$2,Sheet2!$M1874,0))</f>
        <v>0</v>
      </c>
    </row>
    <row r="1875" spans="14:15" x14ac:dyDescent="0.25">
      <c r="N1875">
        <f>IF(AND(Sheet2!$K1875=$B$1,Sheet2!$L1875=1),Sheet2!$I1875+Sheet2!$M1875,IF(Sheet2!$K1875=$B$1,Sheet2!$M1875,0))</f>
        <v>0</v>
      </c>
      <c r="O1875">
        <f>IF(AND(Sheet2!$K1875=$B$2,Sheet2!$L1875=1),Sheet2!$J1875+Sheet2!$M1875,IF(Sheet2!$K1875=$B$2,Sheet2!$M1875,0))</f>
        <v>0</v>
      </c>
    </row>
    <row r="1876" spans="14:15" x14ac:dyDescent="0.25">
      <c r="N1876">
        <f>IF(AND(Sheet2!$K1876=$B$1,Sheet2!$L1876=1),Sheet2!$I1876+Sheet2!$M1876,IF(Sheet2!$K1876=$B$1,Sheet2!$M1876,0))</f>
        <v>0</v>
      </c>
      <c r="O1876">
        <f>IF(AND(Sheet2!$K1876=$B$2,Sheet2!$L1876=1),Sheet2!$J1876+Sheet2!$M1876,IF(Sheet2!$K1876=$B$2,Sheet2!$M1876,0))</f>
        <v>0</v>
      </c>
    </row>
    <row r="1877" spans="14:15" x14ac:dyDescent="0.25">
      <c r="N1877">
        <f>IF(AND(Sheet2!$K1877=$B$1,Sheet2!$L1877=1),Sheet2!$I1877+Sheet2!$M1877,IF(Sheet2!$K1877=$B$1,Sheet2!$M1877,0))</f>
        <v>0</v>
      </c>
      <c r="O1877">
        <f>IF(AND(Sheet2!$K1877=$B$2,Sheet2!$L1877=1),Sheet2!$J1877+Sheet2!$M1877,IF(Sheet2!$K1877=$B$2,Sheet2!$M1877,0))</f>
        <v>0</v>
      </c>
    </row>
    <row r="1878" spans="14:15" x14ac:dyDescent="0.25">
      <c r="N1878">
        <f>IF(AND(Sheet2!$K1878=$B$1,Sheet2!$L1878=1),Sheet2!$I1878+Sheet2!$M1878,IF(Sheet2!$K1878=$B$1,Sheet2!$M1878,0))</f>
        <v>0</v>
      </c>
      <c r="O1878">
        <f>IF(AND(Sheet2!$K1878=$B$2,Sheet2!$L1878=1),Sheet2!$J1878+Sheet2!$M1878,IF(Sheet2!$K1878=$B$2,Sheet2!$M1878,0))</f>
        <v>0</v>
      </c>
    </row>
    <row r="1879" spans="14:15" x14ac:dyDescent="0.25">
      <c r="N1879">
        <f>IF(AND(Sheet2!$K1879=$B$1,Sheet2!$L1879=1),Sheet2!$I1879+Sheet2!$M1879,IF(Sheet2!$K1879=$B$1,Sheet2!$M1879,0))</f>
        <v>0</v>
      </c>
      <c r="O1879">
        <f>IF(AND(Sheet2!$K1879=$B$2,Sheet2!$L1879=1),Sheet2!$J1879+Sheet2!$M1879,IF(Sheet2!$K1879=$B$2,Sheet2!$M1879,0))</f>
        <v>0</v>
      </c>
    </row>
    <row r="1880" spans="14:15" x14ac:dyDescent="0.25">
      <c r="N1880">
        <f>IF(AND(Sheet2!$K1880=$B$1,Sheet2!$L1880=1),Sheet2!$I1880+Sheet2!$M1880,IF(Sheet2!$K1880=$B$1,Sheet2!$M1880,0))</f>
        <v>0</v>
      </c>
      <c r="O1880">
        <f>IF(AND(Sheet2!$K1880=$B$2,Sheet2!$L1880=1),Sheet2!$J1880+Sheet2!$M1880,IF(Sheet2!$K1880=$B$2,Sheet2!$M1880,0))</f>
        <v>0</v>
      </c>
    </row>
    <row r="1881" spans="14:15" x14ac:dyDescent="0.25">
      <c r="N1881">
        <f>IF(AND(Sheet2!$K1881=$B$1,Sheet2!$L1881=1),Sheet2!$I1881+Sheet2!$M1881,IF(Sheet2!$K1881=$B$1,Sheet2!$M1881,0))</f>
        <v>0</v>
      </c>
      <c r="O1881">
        <f>IF(AND(Sheet2!$K1881=$B$2,Sheet2!$L1881=1),Sheet2!$J1881+Sheet2!$M1881,IF(Sheet2!$K1881=$B$2,Sheet2!$M1881,0))</f>
        <v>0</v>
      </c>
    </row>
    <row r="1882" spans="14:15" x14ac:dyDescent="0.25">
      <c r="N1882">
        <f>IF(AND(Sheet2!$K1882=$B$1,Sheet2!$L1882=1),Sheet2!$I1882+Sheet2!$M1882,IF(Sheet2!$K1882=$B$1,Sheet2!$M1882,0))</f>
        <v>0</v>
      </c>
      <c r="O1882">
        <f>IF(AND(Sheet2!$K1882=$B$2,Sheet2!$L1882=1),Sheet2!$J1882+Sheet2!$M1882,IF(Sheet2!$K1882=$B$2,Sheet2!$M1882,0))</f>
        <v>0</v>
      </c>
    </row>
    <row r="1883" spans="14:15" x14ac:dyDescent="0.25">
      <c r="N1883">
        <f>IF(AND(Sheet2!$K1883=$B$1,Sheet2!$L1883=1),Sheet2!$I1883+Sheet2!$M1883,IF(Sheet2!$K1883=$B$1,Sheet2!$M1883,0))</f>
        <v>0</v>
      </c>
      <c r="O1883">
        <f>IF(AND(Sheet2!$K1883=$B$2,Sheet2!$L1883=1),Sheet2!$J1883+Sheet2!$M1883,IF(Sheet2!$K1883=$B$2,Sheet2!$M1883,0))</f>
        <v>0</v>
      </c>
    </row>
    <row r="1884" spans="14:15" x14ac:dyDescent="0.25">
      <c r="N1884">
        <f>IF(AND(Sheet2!$K1884=$B$1,Sheet2!$L1884=1),Sheet2!$I1884+Sheet2!$M1884,IF(Sheet2!$K1884=$B$1,Sheet2!$M1884,0))</f>
        <v>0</v>
      </c>
      <c r="O1884">
        <f>IF(AND(Sheet2!$K1884=$B$2,Sheet2!$L1884=1),Sheet2!$J1884+Sheet2!$M1884,IF(Sheet2!$K1884=$B$2,Sheet2!$M1884,0))</f>
        <v>0</v>
      </c>
    </row>
    <row r="1885" spans="14:15" x14ac:dyDescent="0.25">
      <c r="N1885">
        <f>IF(AND(Sheet2!$K1885=$B$1,Sheet2!$L1885=1),Sheet2!$I1885+Sheet2!$M1885,IF(Sheet2!$K1885=$B$1,Sheet2!$M1885,0))</f>
        <v>0</v>
      </c>
      <c r="O1885">
        <f>IF(AND(Sheet2!$K1885=$B$2,Sheet2!$L1885=1),Sheet2!$J1885+Sheet2!$M1885,IF(Sheet2!$K1885=$B$2,Sheet2!$M1885,0))</f>
        <v>0</v>
      </c>
    </row>
    <row r="1886" spans="14:15" x14ac:dyDescent="0.25">
      <c r="N1886">
        <f>IF(AND(Sheet2!$K1886=$B$1,Sheet2!$L1886=1),Sheet2!$I1886+Sheet2!$M1886,IF(Sheet2!$K1886=$B$1,Sheet2!$M1886,0))</f>
        <v>0</v>
      </c>
      <c r="O1886">
        <f>IF(AND(Sheet2!$K1886=$B$2,Sheet2!$L1886=1),Sheet2!$J1886+Sheet2!$M1886,IF(Sheet2!$K1886=$B$2,Sheet2!$M1886,0))</f>
        <v>0</v>
      </c>
    </row>
    <row r="1887" spans="14:15" x14ac:dyDescent="0.25">
      <c r="N1887">
        <f>IF(AND(Sheet2!$K1887=$B$1,Sheet2!$L1887=1),Sheet2!$I1887+Sheet2!$M1887,IF(Sheet2!$K1887=$B$1,Sheet2!$M1887,0))</f>
        <v>0</v>
      </c>
      <c r="O1887">
        <f>IF(AND(Sheet2!$K1887=$B$2,Sheet2!$L1887=1),Sheet2!$J1887+Sheet2!$M1887,IF(Sheet2!$K1887=$B$2,Sheet2!$M1887,0))</f>
        <v>0</v>
      </c>
    </row>
    <row r="1888" spans="14:15" x14ac:dyDescent="0.25">
      <c r="N1888">
        <f>IF(AND(Sheet2!$K1888=$B$1,Sheet2!$L1888=1),Sheet2!$I1888+Sheet2!$M1888,IF(Sheet2!$K1888=$B$1,Sheet2!$M1888,0))</f>
        <v>0</v>
      </c>
      <c r="O1888">
        <f>IF(AND(Sheet2!$K1888=$B$2,Sheet2!$L1888=1),Sheet2!$J1888+Sheet2!$M1888,IF(Sheet2!$K1888=$B$2,Sheet2!$M1888,0))</f>
        <v>0</v>
      </c>
    </row>
    <row r="1889" spans="14:15" x14ac:dyDescent="0.25">
      <c r="N1889">
        <f>IF(AND(Sheet2!$K1889=$B$1,Sheet2!$L1889=1),Sheet2!$I1889+Sheet2!$M1889,IF(Sheet2!$K1889=$B$1,Sheet2!$M1889,0))</f>
        <v>0</v>
      </c>
      <c r="O1889">
        <f>IF(AND(Sheet2!$K1889=$B$2,Sheet2!$L1889=1),Sheet2!$J1889+Sheet2!$M1889,IF(Sheet2!$K1889=$B$2,Sheet2!$M1889,0))</f>
        <v>0</v>
      </c>
    </row>
    <row r="1890" spans="14:15" x14ac:dyDescent="0.25">
      <c r="N1890">
        <f>IF(AND(Sheet2!$K1890=$B$1,Sheet2!$L1890=1),Sheet2!$I1890+Sheet2!$M1890,IF(Sheet2!$K1890=$B$1,Sheet2!$M1890,0))</f>
        <v>0</v>
      </c>
      <c r="O1890">
        <f>IF(AND(Sheet2!$K1890=$B$2,Sheet2!$L1890=1),Sheet2!$J1890+Sheet2!$M1890,IF(Sheet2!$K1890=$B$2,Sheet2!$M1890,0))</f>
        <v>0</v>
      </c>
    </row>
    <row r="1891" spans="14:15" x14ac:dyDescent="0.25">
      <c r="N1891">
        <f>IF(AND(Sheet2!$K1891=$B$1,Sheet2!$L1891=1),Sheet2!$I1891+Sheet2!$M1891,IF(Sheet2!$K1891=$B$1,Sheet2!$M1891,0))</f>
        <v>0</v>
      </c>
      <c r="O1891">
        <f>IF(AND(Sheet2!$K1891=$B$2,Sheet2!$L1891=1),Sheet2!$J1891+Sheet2!$M1891,IF(Sheet2!$K1891=$B$2,Sheet2!$M1891,0))</f>
        <v>0</v>
      </c>
    </row>
    <row r="1892" spans="14:15" x14ac:dyDescent="0.25">
      <c r="N1892">
        <f>IF(AND(Sheet2!$K1892=$B$1,Sheet2!$L1892=1),Sheet2!$I1892+Sheet2!$M1892,IF(Sheet2!$K1892=$B$1,Sheet2!$M1892,0))</f>
        <v>0</v>
      </c>
      <c r="O1892">
        <f>IF(AND(Sheet2!$K1892=$B$2,Sheet2!$L1892=1),Sheet2!$J1892+Sheet2!$M1892,IF(Sheet2!$K1892=$B$2,Sheet2!$M1892,0))</f>
        <v>0</v>
      </c>
    </row>
    <row r="1893" spans="14:15" x14ac:dyDescent="0.25">
      <c r="N1893">
        <f>IF(AND(Sheet2!$K1893=$B$1,Sheet2!$L1893=1),Sheet2!$I1893+Sheet2!$M1893,IF(Sheet2!$K1893=$B$1,Sheet2!$M1893,0))</f>
        <v>0</v>
      </c>
      <c r="O1893">
        <f>IF(AND(Sheet2!$K1893=$B$2,Sheet2!$L1893=1),Sheet2!$J1893+Sheet2!$M1893,IF(Sheet2!$K1893=$B$2,Sheet2!$M1893,0))</f>
        <v>0</v>
      </c>
    </row>
    <row r="1894" spans="14:15" x14ac:dyDescent="0.25">
      <c r="N1894">
        <f>IF(AND(Sheet2!$K1894=$B$1,Sheet2!$L1894=1),Sheet2!$I1894+Sheet2!$M1894,IF(Sheet2!$K1894=$B$1,Sheet2!$M1894,0))</f>
        <v>0</v>
      </c>
      <c r="O1894">
        <f>IF(AND(Sheet2!$K1894=$B$2,Sheet2!$L1894=1),Sheet2!$J1894+Sheet2!$M1894,IF(Sheet2!$K1894=$B$2,Sheet2!$M1894,0))</f>
        <v>0</v>
      </c>
    </row>
    <row r="1895" spans="14:15" x14ac:dyDescent="0.25">
      <c r="N1895">
        <f>IF(AND(Sheet2!$K1895=$B$1,Sheet2!$L1895=1),Sheet2!$I1895+Sheet2!$M1895,IF(Sheet2!$K1895=$B$1,Sheet2!$M1895,0))</f>
        <v>0</v>
      </c>
      <c r="O1895">
        <f>IF(AND(Sheet2!$K1895=$B$2,Sheet2!$L1895=1),Sheet2!$J1895+Sheet2!$M1895,IF(Sheet2!$K1895=$B$2,Sheet2!$M1895,0))</f>
        <v>0</v>
      </c>
    </row>
    <row r="1896" spans="14:15" x14ac:dyDescent="0.25">
      <c r="N1896">
        <f>IF(AND(Sheet2!$K1896=$B$1,Sheet2!$L1896=1),Sheet2!$I1896+Sheet2!$M1896,IF(Sheet2!$K1896=$B$1,Sheet2!$M1896,0))</f>
        <v>0</v>
      </c>
      <c r="O1896">
        <f>IF(AND(Sheet2!$K1896=$B$2,Sheet2!$L1896=1),Sheet2!$J1896+Sheet2!$M1896,IF(Sheet2!$K1896=$B$2,Sheet2!$M1896,0))</f>
        <v>0</v>
      </c>
    </row>
    <row r="1897" spans="14:15" x14ac:dyDescent="0.25">
      <c r="N1897">
        <f>IF(AND(Sheet2!$K1897=$B$1,Sheet2!$L1897=1),Sheet2!$I1897+Sheet2!$M1897,IF(Sheet2!$K1897=$B$1,Sheet2!$M1897,0))</f>
        <v>0</v>
      </c>
      <c r="O1897">
        <f>IF(AND(Sheet2!$K1897=$B$2,Sheet2!$L1897=1),Sheet2!$J1897+Sheet2!$M1897,IF(Sheet2!$K1897=$B$2,Sheet2!$M1897,0))</f>
        <v>0</v>
      </c>
    </row>
    <row r="1898" spans="14:15" x14ac:dyDescent="0.25">
      <c r="N1898">
        <f>IF(AND(Sheet2!$K1898=$B$1,Sheet2!$L1898=1),Sheet2!$I1898+Sheet2!$M1898,IF(Sheet2!$K1898=$B$1,Sheet2!$M1898,0))</f>
        <v>0</v>
      </c>
      <c r="O1898">
        <f>IF(AND(Sheet2!$K1898=$B$2,Sheet2!$L1898=1),Sheet2!$J1898+Sheet2!$M1898,IF(Sheet2!$K1898=$B$2,Sheet2!$M1898,0))</f>
        <v>0</v>
      </c>
    </row>
    <row r="1899" spans="14:15" x14ac:dyDescent="0.25">
      <c r="N1899">
        <f>IF(AND(Sheet2!$K1899=$B$1,Sheet2!$L1899=1),Sheet2!$I1899+Sheet2!$M1899,IF(Sheet2!$K1899=$B$1,Sheet2!$M1899,0))</f>
        <v>0</v>
      </c>
      <c r="O1899">
        <f>IF(AND(Sheet2!$K1899=$B$2,Sheet2!$L1899=1),Sheet2!$J1899+Sheet2!$M1899,IF(Sheet2!$K1899=$B$2,Sheet2!$M1899,0))</f>
        <v>0</v>
      </c>
    </row>
    <row r="1900" spans="14:15" x14ac:dyDescent="0.25">
      <c r="N1900">
        <f>IF(AND(Sheet2!$K1900=$B$1,Sheet2!$L1900=1),Sheet2!$I1900+Sheet2!$M1900,IF(Sheet2!$K1900=$B$1,Sheet2!$M1900,0))</f>
        <v>0</v>
      </c>
      <c r="O1900">
        <f>IF(AND(Sheet2!$K1900=$B$2,Sheet2!$L1900=1),Sheet2!$J1900+Sheet2!$M1900,IF(Sheet2!$K1900=$B$2,Sheet2!$M1900,0))</f>
        <v>0</v>
      </c>
    </row>
    <row r="1901" spans="14:15" x14ac:dyDescent="0.25">
      <c r="N1901">
        <f>IF(AND(Sheet2!$K1901=$B$1,Sheet2!$L1901=1),Sheet2!$I1901+Sheet2!$M1901,IF(Sheet2!$K1901=$B$1,Sheet2!$M1901,0))</f>
        <v>0</v>
      </c>
      <c r="O1901">
        <f>IF(AND(Sheet2!$K1901=$B$2,Sheet2!$L1901=1),Sheet2!$J1901+Sheet2!$M1901,IF(Sheet2!$K1901=$B$2,Sheet2!$M1901,0))</f>
        <v>0</v>
      </c>
    </row>
    <row r="1902" spans="14:15" x14ac:dyDescent="0.25">
      <c r="N1902">
        <f>IF(AND(Sheet2!$K1902=$B$1,Sheet2!$L1902=1),Sheet2!$I1902+Sheet2!$M1902,IF(Sheet2!$K1902=$B$1,Sheet2!$M1902,0))</f>
        <v>0</v>
      </c>
      <c r="O1902">
        <f>IF(AND(Sheet2!$K1902=$B$2,Sheet2!$L1902=1),Sheet2!$J1902+Sheet2!$M1902,IF(Sheet2!$K1902=$B$2,Sheet2!$M1902,0))</f>
        <v>0</v>
      </c>
    </row>
    <row r="1903" spans="14:15" x14ac:dyDescent="0.25">
      <c r="N1903">
        <f>IF(AND(Sheet2!$K1903=$B$1,Sheet2!$L1903=1),Sheet2!$I1903+Sheet2!$M1903,IF(Sheet2!$K1903=$B$1,Sheet2!$M1903,0))</f>
        <v>0</v>
      </c>
      <c r="O1903">
        <f>IF(AND(Sheet2!$K1903=$B$2,Sheet2!$L1903=1),Sheet2!$J1903+Sheet2!$M1903,IF(Sheet2!$K1903=$B$2,Sheet2!$M1903,0))</f>
        <v>0</v>
      </c>
    </row>
    <row r="1904" spans="14:15" x14ac:dyDescent="0.25">
      <c r="N1904">
        <f>IF(AND(Sheet2!$K1904=$B$1,Sheet2!$L1904=1),Sheet2!$I1904+Sheet2!$M1904,IF(Sheet2!$K1904=$B$1,Sheet2!$M1904,0))</f>
        <v>0</v>
      </c>
      <c r="O1904">
        <f>IF(AND(Sheet2!$K1904=$B$2,Sheet2!$L1904=1),Sheet2!$J1904+Sheet2!$M1904,IF(Sheet2!$K1904=$B$2,Sheet2!$M1904,0))</f>
        <v>0</v>
      </c>
    </row>
    <row r="1905" spans="14:15" x14ac:dyDescent="0.25">
      <c r="N1905">
        <f>IF(AND(Sheet2!$K1905=$B$1,Sheet2!$L1905=1),Sheet2!$I1905+Sheet2!$M1905,IF(Sheet2!$K1905=$B$1,Sheet2!$M1905,0))</f>
        <v>0</v>
      </c>
      <c r="O1905">
        <f>IF(AND(Sheet2!$K1905=$B$2,Sheet2!$L1905=1),Sheet2!$J1905+Sheet2!$M1905,IF(Sheet2!$K1905=$B$2,Sheet2!$M1905,0))</f>
        <v>0</v>
      </c>
    </row>
    <row r="1906" spans="14:15" x14ac:dyDescent="0.25">
      <c r="N1906">
        <f>IF(AND(Sheet2!$K1906=$B$1,Sheet2!$L1906=1),Sheet2!$I1906+Sheet2!$M1906,IF(Sheet2!$K1906=$B$1,Sheet2!$M1906,0))</f>
        <v>0</v>
      </c>
      <c r="O1906">
        <f>IF(AND(Sheet2!$K1906=$B$2,Sheet2!$L1906=1),Sheet2!$J1906+Sheet2!$M1906,IF(Sheet2!$K1906=$B$2,Sheet2!$M1906,0))</f>
        <v>0</v>
      </c>
    </row>
    <row r="1907" spans="14:15" x14ac:dyDescent="0.25">
      <c r="N1907">
        <f>IF(AND(Sheet2!$K1907=$B$1,Sheet2!$L1907=1),Sheet2!$I1907+Sheet2!$M1907,IF(Sheet2!$K1907=$B$1,Sheet2!$M1907,0))</f>
        <v>0</v>
      </c>
      <c r="O1907">
        <f>IF(AND(Sheet2!$K1907=$B$2,Sheet2!$L1907=1),Sheet2!$J1907+Sheet2!$M1907,IF(Sheet2!$K1907=$B$2,Sheet2!$M1907,0))</f>
        <v>0</v>
      </c>
    </row>
    <row r="1908" spans="14:15" x14ac:dyDescent="0.25">
      <c r="N1908">
        <f>IF(AND(Sheet2!$K1908=$B$1,Sheet2!$L1908=1),Sheet2!$I1908+Sheet2!$M1908,IF(Sheet2!$K1908=$B$1,Sheet2!$M1908,0))</f>
        <v>0</v>
      </c>
      <c r="O1908">
        <f>IF(AND(Sheet2!$K1908=$B$2,Sheet2!$L1908=1),Sheet2!$J1908+Sheet2!$M1908,IF(Sheet2!$K1908=$B$2,Sheet2!$M1908,0))</f>
        <v>0</v>
      </c>
    </row>
    <row r="1909" spans="14:15" x14ac:dyDescent="0.25">
      <c r="N1909">
        <f>IF(AND(Sheet2!$K1909=$B$1,Sheet2!$L1909=1),Sheet2!$I1909+Sheet2!$M1909,IF(Sheet2!$K1909=$B$1,Sheet2!$M1909,0))</f>
        <v>0</v>
      </c>
      <c r="O1909">
        <f>IF(AND(Sheet2!$K1909=$B$2,Sheet2!$L1909=1),Sheet2!$J1909+Sheet2!$M1909,IF(Sheet2!$K1909=$B$2,Sheet2!$M1909,0))</f>
        <v>0</v>
      </c>
    </row>
    <row r="1910" spans="14:15" x14ac:dyDescent="0.25">
      <c r="N1910">
        <f>IF(AND(Sheet2!$K1910=$B$1,Sheet2!$L1910=1),Sheet2!$I1910+Sheet2!$M1910,IF(Sheet2!$K1910=$B$1,Sheet2!$M1910,0))</f>
        <v>0</v>
      </c>
      <c r="O1910">
        <f>IF(AND(Sheet2!$K1910=$B$2,Sheet2!$L1910=1),Sheet2!$J1910+Sheet2!$M1910,IF(Sheet2!$K1910=$B$2,Sheet2!$M1910,0))</f>
        <v>0</v>
      </c>
    </row>
    <row r="1911" spans="14:15" x14ac:dyDescent="0.25">
      <c r="N1911">
        <f>IF(AND(Sheet2!$K1911=$B$1,Sheet2!$L1911=1),Sheet2!$I1911+Sheet2!$M1911,IF(Sheet2!$K1911=$B$1,Sheet2!$M1911,0))</f>
        <v>0</v>
      </c>
      <c r="O1911">
        <f>IF(AND(Sheet2!$K1911=$B$2,Sheet2!$L1911=1),Sheet2!$J1911+Sheet2!$M1911,IF(Sheet2!$K1911=$B$2,Sheet2!$M1911,0))</f>
        <v>0</v>
      </c>
    </row>
    <row r="1912" spans="14:15" x14ac:dyDescent="0.25">
      <c r="N1912">
        <f>IF(AND(Sheet2!$K1912=$B$1,Sheet2!$L1912=1),Sheet2!$I1912+Sheet2!$M1912,IF(Sheet2!$K1912=$B$1,Sheet2!$M1912,0))</f>
        <v>0</v>
      </c>
      <c r="O1912">
        <f>IF(AND(Sheet2!$K1912=$B$2,Sheet2!$L1912=1),Sheet2!$J1912+Sheet2!$M1912,IF(Sheet2!$K1912=$B$2,Sheet2!$M1912,0))</f>
        <v>0</v>
      </c>
    </row>
    <row r="1913" spans="14:15" x14ac:dyDescent="0.25">
      <c r="N1913">
        <f>IF(AND(Sheet2!$K1913=$B$1,Sheet2!$L1913=1),Sheet2!$I1913+Sheet2!$M1913,IF(Sheet2!$K1913=$B$1,Sheet2!$M1913,0))</f>
        <v>0</v>
      </c>
      <c r="O1913">
        <f>IF(AND(Sheet2!$K1913=$B$2,Sheet2!$L1913=1),Sheet2!$J1913+Sheet2!$M1913,IF(Sheet2!$K1913=$B$2,Sheet2!$M1913,0))</f>
        <v>0</v>
      </c>
    </row>
    <row r="1914" spans="14:15" x14ac:dyDescent="0.25">
      <c r="N1914">
        <f>IF(AND(Sheet2!$K1914=$B$1,Sheet2!$L1914=1),Sheet2!$I1914+Sheet2!$M1914,IF(Sheet2!$K1914=$B$1,Sheet2!$M1914,0))</f>
        <v>0</v>
      </c>
      <c r="O1914">
        <f>IF(AND(Sheet2!$K1914=$B$2,Sheet2!$L1914=1),Sheet2!$J1914+Sheet2!$M1914,IF(Sheet2!$K1914=$B$2,Sheet2!$M1914,0))</f>
        <v>0</v>
      </c>
    </row>
    <row r="1915" spans="14:15" x14ac:dyDescent="0.25">
      <c r="N1915">
        <f>IF(AND(Sheet2!$K1915=$B$1,Sheet2!$L1915=1),Sheet2!$I1915+Sheet2!$M1915,IF(Sheet2!$K1915=$B$1,Sheet2!$M1915,0))</f>
        <v>0</v>
      </c>
      <c r="O1915">
        <f>IF(AND(Sheet2!$K1915=$B$2,Sheet2!$L1915=1),Sheet2!$J1915+Sheet2!$M1915,IF(Sheet2!$K1915=$B$2,Sheet2!$M1915,0))</f>
        <v>0</v>
      </c>
    </row>
    <row r="1916" spans="14:15" x14ac:dyDescent="0.25">
      <c r="N1916">
        <f>IF(AND(Sheet2!$K1916=$B$1,Sheet2!$L1916=1),Sheet2!$I1916+Sheet2!$M1916,IF(Sheet2!$K1916=$B$1,Sheet2!$M1916,0))</f>
        <v>0</v>
      </c>
      <c r="O1916">
        <f>IF(AND(Sheet2!$K1916=$B$2,Sheet2!$L1916=1),Sheet2!$J1916+Sheet2!$M1916,IF(Sheet2!$K1916=$B$2,Sheet2!$M1916,0))</f>
        <v>0</v>
      </c>
    </row>
    <row r="1917" spans="14:15" x14ac:dyDescent="0.25">
      <c r="N1917">
        <f>IF(AND(Sheet2!$K1917=$B$1,Sheet2!$L1917=1),Sheet2!$I1917+Sheet2!$M1917,IF(Sheet2!$K1917=$B$1,Sheet2!$M1917,0))</f>
        <v>0</v>
      </c>
      <c r="O1917">
        <f>IF(AND(Sheet2!$K1917=$B$2,Sheet2!$L1917=1),Sheet2!$J1917+Sheet2!$M1917,IF(Sheet2!$K1917=$B$2,Sheet2!$M1917,0))</f>
        <v>0</v>
      </c>
    </row>
    <row r="1918" spans="14:15" x14ac:dyDescent="0.25">
      <c r="N1918">
        <f>IF(AND(Sheet2!$K1918=$B$1,Sheet2!$L1918=1),Sheet2!$I1918+Sheet2!$M1918,IF(Sheet2!$K1918=$B$1,Sheet2!$M1918,0))</f>
        <v>0</v>
      </c>
      <c r="O1918">
        <f>IF(AND(Sheet2!$K1918=$B$2,Sheet2!$L1918=1),Sheet2!$J1918+Sheet2!$M1918,IF(Sheet2!$K1918=$B$2,Sheet2!$M1918,0))</f>
        <v>0</v>
      </c>
    </row>
    <row r="1919" spans="14:15" x14ac:dyDescent="0.25">
      <c r="N1919">
        <f>IF(AND(Sheet2!$K1919=$B$1,Sheet2!$L1919=1),Sheet2!$I1919+Sheet2!$M1919,IF(Sheet2!$K1919=$B$1,Sheet2!$M1919,0))</f>
        <v>0</v>
      </c>
      <c r="O1919">
        <f>IF(AND(Sheet2!$K1919=$B$2,Sheet2!$L1919=1),Sheet2!$J1919+Sheet2!$M1919,IF(Sheet2!$K1919=$B$2,Sheet2!$M1919,0))</f>
        <v>0</v>
      </c>
    </row>
    <row r="1920" spans="14:15" x14ac:dyDescent="0.25">
      <c r="N1920">
        <f>IF(AND(Sheet2!$K1920=$B$1,Sheet2!$L1920=1),Sheet2!$I1920+Sheet2!$M1920,IF(Sheet2!$K1920=$B$1,Sheet2!$M1920,0))</f>
        <v>0</v>
      </c>
      <c r="O1920">
        <f>IF(AND(Sheet2!$K1920=$B$2,Sheet2!$L1920=1),Sheet2!$J1920+Sheet2!$M1920,IF(Sheet2!$K1920=$B$2,Sheet2!$M1920,0))</f>
        <v>0</v>
      </c>
    </row>
    <row r="1921" spans="14:15" x14ac:dyDescent="0.25">
      <c r="N1921">
        <f>IF(AND(Sheet2!$K1921=$B$1,Sheet2!$L1921=1),Sheet2!$I1921+Sheet2!$M1921,IF(Sheet2!$K1921=$B$1,Sheet2!$M1921,0))</f>
        <v>0</v>
      </c>
      <c r="O1921">
        <f>IF(AND(Sheet2!$K1921=$B$2,Sheet2!$L1921=1),Sheet2!$J1921+Sheet2!$M1921,IF(Sheet2!$K1921=$B$2,Sheet2!$M1921,0))</f>
        <v>0</v>
      </c>
    </row>
    <row r="1922" spans="14:15" x14ac:dyDescent="0.25">
      <c r="N1922">
        <f>IF(AND(Sheet2!$K1922=$B$1,Sheet2!$L1922=1),Sheet2!$I1922+Sheet2!$M1922,IF(Sheet2!$K1922=$B$1,Sheet2!$M1922,0))</f>
        <v>0</v>
      </c>
      <c r="O1922">
        <f>IF(AND(Sheet2!$K1922=$B$2,Sheet2!$L1922=1),Sheet2!$J1922+Sheet2!$M1922,IF(Sheet2!$K1922=$B$2,Sheet2!$M1922,0))</f>
        <v>0</v>
      </c>
    </row>
    <row r="1923" spans="14:15" x14ac:dyDescent="0.25">
      <c r="N1923">
        <f>IF(AND(Sheet2!$K1923=$B$1,Sheet2!$L1923=1),Sheet2!$I1923+Sheet2!$M1923,IF(Sheet2!$K1923=$B$1,Sheet2!$M1923,0))</f>
        <v>0</v>
      </c>
      <c r="O1923">
        <f>IF(AND(Sheet2!$K1923=$B$2,Sheet2!$L1923=1),Sheet2!$J1923+Sheet2!$M1923,IF(Sheet2!$K1923=$B$2,Sheet2!$M1923,0))</f>
        <v>0</v>
      </c>
    </row>
    <row r="1924" spans="14:15" x14ac:dyDescent="0.25">
      <c r="N1924">
        <f>IF(AND(Sheet2!$K1924=$B$1,Sheet2!$L1924=1),Sheet2!$I1924+Sheet2!$M1924,IF(Sheet2!$K1924=$B$1,Sheet2!$M1924,0))</f>
        <v>0</v>
      </c>
      <c r="O1924">
        <f>IF(AND(Sheet2!$K1924=$B$2,Sheet2!$L1924=1),Sheet2!$J1924+Sheet2!$M1924,IF(Sheet2!$K1924=$B$2,Sheet2!$M1924,0))</f>
        <v>0</v>
      </c>
    </row>
    <row r="1925" spans="14:15" x14ac:dyDescent="0.25">
      <c r="N1925">
        <f>IF(AND(Sheet2!$K1925=$B$1,Sheet2!$L1925=1),Sheet2!$I1925+Sheet2!$M1925,IF(Sheet2!$K1925=$B$1,Sheet2!$M1925,0))</f>
        <v>0</v>
      </c>
      <c r="O1925">
        <f>IF(AND(Sheet2!$K1925=$B$2,Sheet2!$L1925=1),Sheet2!$J1925+Sheet2!$M1925,IF(Sheet2!$K1925=$B$2,Sheet2!$M1925,0))</f>
        <v>0</v>
      </c>
    </row>
    <row r="1926" spans="14:15" x14ac:dyDescent="0.25">
      <c r="N1926">
        <f>IF(AND(Sheet2!$K1926=$B$1,Sheet2!$L1926=1),Sheet2!$I1926+Sheet2!$M1926,IF(Sheet2!$K1926=$B$1,Sheet2!$M1926,0))</f>
        <v>0</v>
      </c>
      <c r="O1926">
        <f>IF(AND(Sheet2!$K1926=$B$2,Sheet2!$L1926=1),Sheet2!$J1926+Sheet2!$M1926,IF(Sheet2!$K1926=$B$2,Sheet2!$M1926,0))</f>
        <v>0</v>
      </c>
    </row>
    <row r="1927" spans="14:15" x14ac:dyDescent="0.25">
      <c r="N1927">
        <f>IF(AND(Sheet2!$K1927=$B$1,Sheet2!$L1927=1),Sheet2!$I1927+Sheet2!$M1927,IF(Sheet2!$K1927=$B$1,Sheet2!$M1927,0))</f>
        <v>0</v>
      </c>
      <c r="O1927">
        <f>IF(AND(Sheet2!$K1927=$B$2,Sheet2!$L1927=1),Sheet2!$J1927+Sheet2!$M1927,IF(Sheet2!$K1927=$B$2,Sheet2!$M1927,0))</f>
        <v>0</v>
      </c>
    </row>
    <row r="1928" spans="14:15" x14ac:dyDescent="0.25">
      <c r="N1928">
        <f>IF(AND(Sheet2!$K1928=$B$1,Sheet2!$L1928=1),Sheet2!$I1928+Sheet2!$M1928,IF(Sheet2!$K1928=$B$1,Sheet2!$M1928,0))</f>
        <v>0</v>
      </c>
      <c r="O1928">
        <f>IF(AND(Sheet2!$K1928=$B$2,Sheet2!$L1928=1),Sheet2!$J1928+Sheet2!$M1928,IF(Sheet2!$K1928=$B$2,Sheet2!$M1928,0))</f>
        <v>0</v>
      </c>
    </row>
    <row r="1929" spans="14:15" x14ac:dyDescent="0.25">
      <c r="N1929">
        <f>IF(AND(Sheet2!$K1929=$B$1,Sheet2!$L1929=1),Sheet2!$I1929+Sheet2!$M1929,IF(Sheet2!$K1929=$B$1,Sheet2!$M1929,0))</f>
        <v>0</v>
      </c>
      <c r="O1929">
        <f>IF(AND(Sheet2!$K1929=$B$2,Sheet2!$L1929=1),Sheet2!$J1929+Sheet2!$M1929,IF(Sheet2!$K1929=$B$2,Sheet2!$M1929,0))</f>
        <v>0</v>
      </c>
    </row>
    <row r="1930" spans="14:15" x14ac:dyDescent="0.25">
      <c r="N1930">
        <f>IF(AND(Sheet2!$K1930=$B$1,Sheet2!$L1930=1),Sheet2!$I1930+Sheet2!$M1930,IF(Sheet2!$K1930=$B$1,Sheet2!$M1930,0))</f>
        <v>0</v>
      </c>
      <c r="O1930">
        <f>IF(AND(Sheet2!$K1930=$B$2,Sheet2!$L1930=1),Sheet2!$J1930+Sheet2!$M1930,IF(Sheet2!$K1930=$B$2,Sheet2!$M1930,0))</f>
        <v>0</v>
      </c>
    </row>
    <row r="1931" spans="14:15" x14ac:dyDescent="0.25">
      <c r="N1931">
        <f>IF(AND(Sheet2!$K1931=$B$1,Sheet2!$L1931=1),Sheet2!$I1931+Sheet2!$M1931,IF(Sheet2!$K1931=$B$1,Sheet2!$M1931,0))</f>
        <v>0</v>
      </c>
      <c r="O1931">
        <f>IF(AND(Sheet2!$K1931=$B$2,Sheet2!$L1931=1),Sheet2!$J1931+Sheet2!$M1931,IF(Sheet2!$K1931=$B$2,Sheet2!$M1931,0))</f>
        <v>0</v>
      </c>
    </row>
    <row r="1932" spans="14:15" x14ac:dyDescent="0.25">
      <c r="N1932">
        <f>IF(AND(Sheet2!$K1932=$B$1,Sheet2!$L1932=1),Sheet2!$I1932+Sheet2!$M1932,IF(Sheet2!$K1932=$B$1,Sheet2!$M1932,0))</f>
        <v>0</v>
      </c>
      <c r="O1932">
        <f>IF(AND(Sheet2!$K1932=$B$2,Sheet2!$L1932=1),Sheet2!$J1932+Sheet2!$M1932,IF(Sheet2!$K1932=$B$2,Sheet2!$M1932,0))</f>
        <v>0</v>
      </c>
    </row>
    <row r="1933" spans="14:15" x14ac:dyDescent="0.25">
      <c r="N1933">
        <f>IF(AND(Sheet2!$K1933=$B$1,Sheet2!$L1933=1),Sheet2!$I1933+Sheet2!$M1933,IF(Sheet2!$K1933=$B$1,Sheet2!$M1933,0))</f>
        <v>0</v>
      </c>
      <c r="O1933">
        <f>IF(AND(Sheet2!$K1933=$B$2,Sheet2!$L1933=1),Sheet2!$J1933+Sheet2!$M1933,IF(Sheet2!$K1933=$B$2,Sheet2!$M1933,0))</f>
        <v>0</v>
      </c>
    </row>
    <row r="1934" spans="14:15" x14ac:dyDescent="0.25">
      <c r="N1934">
        <f>IF(AND(Sheet2!$K1934=$B$1,Sheet2!$L1934=1),Sheet2!$I1934+Sheet2!$M1934,IF(Sheet2!$K1934=$B$1,Sheet2!$M1934,0))</f>
        <v>0</v>
      </c>
      <c r="O1934">
        <f>IF(AND(Sheet2!$K1934=$B$2,Sheet2!$L1934=1),Sheet2!$J1934+Sheet2!$M1934,IF(Sheet2!$K1934=$B$2,Sheet2!$M1934,0))</f>
        <v>0</v>
      </c>
    </row>
    <row r="1935" spans="14:15" x14ac:dyDescent="0.25">
      <c r="N1935">
        <f>IF(AND(Sheet2!$K1935=$B$1,Sheet2!$L1935=1),Sheet2!$I1935+Sheet2!$M1935,IF(Sheet2!$K1935=$B$1,Sheet2!$M1935,0))</f>
        <v>0</v>
      </c>
      <c r="O1935">
        <f>IF(AND(Sheet2!$K1935=$B$2,Sheet2!$L1935=1),Sheet2!$J1935+Sheet2!$M1935,IF(Sheet2!$K1935=$B$2,Sheet2!$M1935,0))</f>
        <v>0</v>
      </c>
    </row>
    <row r="1936" spans="14:15" x14ac:dyDescent="0.25">
      <c r="N1936">
        <f>IF(AND(Sheet2!$K1936=$B$1,Sheet2!$L1936=1),Sheet2!$I1936+Sheet2!$M1936,IF(Sheet2!$K1936=$B$1,Sheet2!$M1936,0))</f>
        <v>0</v>
      </c>
      <c r="O1936">
        <f>IF(AND(Sheet2!$K1936=$B$2,Sheet2!$L1936=1),Sheet2!$J1936+Sheet2!$M1936,IF(Sheet2!$K1936=$B$2,Sheet2!$M1936,0))</f>
        <v>0</v>
      </c>
    </row>
    <row r="1937" spans="14:15" x14ac:dyDescent="0.25">
      <c r="N1937">
        <f>IF(AND(Sheet2!$K1937=$B$1,Sheet2!$L1937=1),Sheet2!$I1937+Sheet2!$M1937,IF(Sheet2!$K1937=$B$1,Sheet2!$M1937,0))</f>
        <v>0</v>
      </c>
      <c r="O1937">
        <f>IF(AND(Sheet2!$K1937=$B$2,Sheet2!$L1937=1),Sheet2!$J1937+Sheet2!$M1937,IF(Sheet2!$K1937=$B$2,Sheet2!$M1937,0))</f>
        <v>0</v>
      </c>
    </row>
    <row r="1938" spans="14:15" x14ac:dyDescent="0.25">
      <c r="N1938">
        <f>IF(AND(Sheet2!$K1938=$B$1,Sheet2!$L1938=1),Sheet2!$I1938+Sheet2!$M1938,IF(Sheet2!$K1938=$B$1,Sheet2!$M1938,0))</f>
        <v>0</v>
      </c>
      <c r="O1938">
        <f>IF(AND(Sheet2!$K1938=$B$2,Sheet2!$L1938=1),Sheet2!$J1938+Sheet2!$M1938,IF(Sheet2!$K1938=$B$2,Sheet2!$M1938,0))</f>
        <v>0</v>
      </c>
    </row>
    <row r="1939" spans="14:15" x14ac:dyDescent="0.25">
      <c r="N1939">
        <f>IF(AND(Sheet2!$K1939=$B$1,Sheet2!$L1939=1),Sheet2!$I1939+Sheet2!$M1939,IF(Sheet2!$K1939=$B$1,Sheet2!$M1939,0))</f>
        <v>0</v>
      </c>
      <c r="O1939">
        <f>IF(AND(Sheet2!$K1939=$B$2,Sheet2!$L1939=1),Sheet2!$J1939+Sheet2!$M1939,IF(Sheet2!$K1939=$B$2,Sheet2!$M1939,0))</f>
        <v>0</v>
      </c>
    </row>
    <row r="1940" spans="14:15" x14ac:dyDescent="0.25">
      <c r="N1940">
        <f>IF(AND(Sheet2!$K1940=$B$1,Sheet2!$L1940=1),Sheet2!$I1940+Sheet2!$M1940,IF(Sheet2!$K1940=$B$1,Sheet2!$M1940,0))</f>
        <v>0</v>
      </c>
      <c r="O1940">
        <f>IF(AND(Sheet2!$K1940=$B$2,Sheet2!$L1940=1),Sheet2!$J1940+Sheet2!$M1940,IF(Sheet2!$K1940=$B$2,Sheet2!$M1940,0))</f>
        <v>0</v>
      </c>
    </row>
    <row r="1941" spans="14:15" x14ac:dyDescent="0.25">
      <c r="N1941">
        <f>IF(AND(Sheet2!$K1941=$B$1,Sheet2!$L1941=1),Sheet2!$I1941+Sheet2!$M1941,IF(Sheet2!$K1941=$B$1,Sheet2!$M1941,0))</f>
        <v>0</v>
      </c>
      <c r="O1941">
        <f>IF(AND(Sheet2!$K1941=$B$2,Sheet2!$L1941=1),Sheet2!$J1941+Sheet2!$M1941,IF(Sheet2!$K1941=$B$2,Sheet2!$M1941,0))</f>
        <v>0</v>
      </c>
    </row>
    <row r="1942" spans="14:15" x14ac:dyDescent="0.25">
      <c r="N1942">
        <f>IF(AND(Sheet2!$K1942=$B$1,Sheet2!$L1942=1),Sheet2!$I1942+Sheet2!$M1942,IF(Sheet2!$K1942=$B$1,Sheet2!$M1942,0))</f>
        <v>0</v>
      </c>
      <c r="O1942">
        <f>IF(AND(Sheet2!$K1942=$B$2,Sheet2!$L1942=1),Sheet2!$J1942+Sheet2!$M1942,IF(Sheet2!$K1942=$B$2,Sheet2!$M1942,0))</f>
        <v>0</v>
      </c>
    </row>
    <row r="1943" spans="14:15" x14ac:dyDescent="0.25">
      <c r="N1943">
        <f>IF(AND(Sheet2!$K1943=$B$1,Sheet2!$L1943=1),Sheet2!$I1943+Sheet2!$M1943,IF(Sheet2!$K1943=$B$1,Sheet2!$M1943,0))</f>
        <v>0</v>
      </c>
      <c r="O1943">
        <f>IF(AND(Sheet2!$K1943=$B$2,Sheet2!$L1943=1),Sheet2!$J1943+Sheet2!$M1943,IF(Sheet2!$K1943=$B$2,Sheet2!$M1943,0))</f>
        <v>0</v>
      </c>
    </row>
    <row r="1944" spans="14:15" x14ac:dyDescent="0.25">
      <c r="N1944">
        <f>IF(AND(Sheet2!$K1944=$B$1,Sheet2!$L1944=1),Sheet2!$I1944+Sheet2!$M1944,IF(Sheet2!$K1944=$B$1,Sheet2!$M1944,0))</f>
        <v>0</v>
      </c>
      <c r="O1944">
        <f>IF(AND(Sheet2!$K1944=$B$2,Sheet2!$L1944=1),Sheet2!$J1944+Sheet2!$M1944,IF(Sheet2!$K1944=$B$2,Sheet2!$M1944,0))</f>
        <v>0</v>
      </c>
    </row>
    <row r="1945" spans="14:15" x14ac:dyDescent="0.25">
      <c r="N1945">
        <f>IF(AND(Sheet2!$K1945=$B$1,Sheet2!$L1945=1),Sheet2!$I1945+Sheet2!$M1945,IF(Sheet2!$K1945=$B$1,Sheet2!$M1945,0))</f>
        <v>0</v>
      </c>
      <c r="O1945">
        <f>IF(AND(Sheet2!$K1945=$B$2,Sheet2!$L1945=1),Sheet2!$J1945+Sheet2!$M1945,IF(Sheet2!$K1945=$B$2,Sheet2!$M1945,0))</f>
        <v>0</v>
      </c>
    </row>
    <row r="1946" spans="14:15" x14ac:dyDescent="0.25">
      <c r="N1946">
        <f>IF(AND(Sheet2!$K1946=$B$1,Sheet2!$L1946=1),Sheet2!$I1946+Sheet2!$M1946,IF(Sheet2!$K1946=$B$1,Sheet2!$M1946,0))</f>
        <v>0</v>
      </c>
      <c r="O1946">
        <f>IF(AND(Sheet2!$K1946=$B$2,Sheet2!$L1946=1),Sheet2!$J1946+Sheet2!$M1946,IF(Sheet2!$K1946=$B$2,Sheet2!$M1946,0))</f>
        <v>0</v>
      </c>
    </row>
    <row r="1947" spans="14:15" x14ac:dyDescent="0.25">
      <c r="N1947">
        <f>IF(AND(Sheet2!$K1947=$B$1,Sheet2!$L1947=1),Sheet2!$I1947+Sheet2!$M1947,IF(Sheet2!$K1947=$B$1,Sheet2!$M1947,0))</f>
        <v>0</v>
      </c>
      <c r="O1947">
        <f>IF(AND(Sheet2!$K1947=$B$2,Sheet2!$L1947=1),Sheet2!$J1947+Sheet2!$M1947,IF(Sheet2!$K1947=$B$2,Sheet2!$M1947,0))</f>
        <v>0</v>
      </c>
    </row>
    <row r="1948" spans="14:15" x14ac:dyDescent="0.25">
      <c r="N1948">
        <f>IF(AND(Sheet2!$K1948=$B$1,Sheet2!$L1948=1),Sheet2!$I1948+Sheet2!$M1948,IF(Sheet2!$K1948=$B$1,Sheet2!$M1948,0))</f>
        <v>0</v>
      </c>
      <c r="O1948">
        <f>IF(AND(Sheet2!$K1948=$B$2,Sheet2!$L1948=1),Sheet2!$J1948+Sheet2!$M1948,IF(Sheet2!$K1948=$B$2,Sheet2!$M1948,0))</f>
        <v>0</v>
      </c>
    </row>
    <row r="1949" spans="14:15" x14ac:dyDescent="0.25">
      <c r="N1949">
        <f>IF(AND(Sheet2!$K1949=$B$1,Sheet2!$L1949=1),Sheet2!$I1949+Sheet2!$M1949,IF(Sheet2!$K1949=$B$1,Sheet2!$M1949,0))</f>
        <v>0</v>
      </c>
      <c r="O1949">
        <f>IF(AND(Sheet2!$K1949=$B$2,Sheet2!$L1949=1),Sheet2!$J1949+Sheet2!$M1949,IF(Sheet2!$K1949=$B$2,Sheet2!$M1949,0))</f>
        <v>0</v>
      </c>
    </row>
    <row r="1950" spans="14:15" x14ac:dyDescent="0.25">
      <c r="N1950">
        <f>IF(AND(Sheet2!$K1950=$B$1,Sheet2!$L1950=1),Sheet2!$I1950+Sheet2!$M1950,IF(Sheet2!$K1950=$B$1,Sheet2!$M1950,0))</f>
        <v>0</v>
      </c>
      <c r="O1950">
        <f>IF(AND(Sheet2!$K1950=$B$2,Sheet2!$L1950=1),Sheet2!$J1950+Sheet2!$M1950,IF(Sheet2!$K1950=$B$2,Sheet2!$M1950,0))</f>
        <v>0</v>
      </c>
    </row>
    <row r="1951" spans="14:15" x14ac:dyDescent="0.25">
      <c r="N1951">
        <f>IF(AND(Sheet2!$K1951=$B$1,Sheet2!$L1951=1),Sheet2!$I1951+Sheet2!$M1951,IF(Sheet2!$K1951=$B$1,Sheet2!$M1951,0))</f>
        <v>0</v>
      </c>
      <c r="O1951">
        <f>IF(AND(Sheet2!$K1951=$B$2,Sheet2!$L1951=1),Sheet2!$J1951+Sheet2!$M1951,IF(Sheet2!$K1951=$B$2,Sheet2!$M1951,0))</f>
        <v>0</v>
      </c>
    </row>
    <row r="1952" spans="14:15" x14ac:dyDescent="0.25">
      <c r="N1952">
        <f>IF(AND(Sheet2!$K1952=$B$1,Sheet2!$L1952=1),Sheet2!$I1952+Sheet2!$M1952,IF(Sheet2!$K1952=$B$1,Sheet2!$M1952,0))</f>
        <v>0</v>
      </c>
      <c r="O1952">
        <f>IF(AND(Sheet2!$K1952=$B$2,Sheet2!$L1952=1),Sheet2!$J1952+Sheet2!$M1952,IF(Sheet2!$K1952=$B$2,Sheet2!$M1952,0))</f>
        <v>0</v>
      </c>
    </row>
    <row r="1953" spans="14:15" x14ac:dyDescent="0.25">
      <c r="N1953">
        <f>IF(AND(Sheet2!$K1953=$B$1,Sheet2!$L1953=1),Sheet2!$I1953+Sheet2!$M1953,IF(Sheet2!$K1953=$B$1,Sheet2!$M1953,0))</f>
        <v>0</v>
      </c>
      <c r="O1953">
        <f>IF(AND(Sheet2!$K1953=$B$2,Sheet2!$L1953=1),Sheet2!$J1953+Sheet2!$M1953,IF(Sheet2!$K1953=$B$2,Sheet2!$M1953,0))</f>
        <v>0</v>
      </c>
    </row>
    <row r="1954" spans="14:15" x14ac:dyDescent="0.25">
      <c r="N1954">
        <f>IF(AND(Sheet2!$K1954=$B$1,Sheet2!$L1954=1),Sheet2!$I1954+Sheet2!$M1954,IF(Sheet2!$K1954=$B$1,Sheet2!$M1954,0))</f>
        <v>0</v>
      </c>
      <c r="O1954">
        <f>IF(AND(Sheet2!$K1954=$B$2,Sheet2!$L1954=1),Sheet2!$J1954+Sheet2!$M1954,IF(Sheet2!$K1954=$B$2,Sheet2!$M1954,0))</f>
        <v>0</v>
      </c>
    </row>
    <row r="1955" spans="14:15" x14ac:dyDescent="0.25">
      <c r="N1955">
        <f>IF(AND(Sheet2!$K1955=$B$1,Sheet2!$L1955=1),Sheet2!$I1955+Sheet2!$M1955,IF(Sheet2!$K1955=$B$1,Sheet2!$M1955,0))</f>
        <v>0</v>
      </c>
      <c r="O1955">
        <f>IF(AND(Sheet2!$K1955=$B$2,Sheet2!$L1955=1),Sheet2!$J1955+Sheet2!$M1955,IF(Sheet2!$K1955=$B$2,Sheet2!$M1955,0))</f>
        <v>0</v>
      </c>
    </row>
    <row r="1956" spans="14:15" x14ac:dyDescent="0.25">
      <c r="N1956">
        <f>IF(AND(Sheet2!$K1956=$B$1,Sheet2!$L1956=1),Sheet2!$I1956+Sheet2!$M1956,IF(Sheet2!$K1956=$B$1,Sheet2!$M1956,0))</f>
        <v>0</v>
      </c>
      <c r="O1956">
        <f>IF(AND(Sheet2!$K1956=$B$2,Sheet2!$L1956=1),Sheet2!$J1956+Sheet2!$M1956,IF(Sheet2!$K1956=$B$2,Sheet2!$M1956,0))</f>
        <v>0</v>
      </c>
    </row>
    <row r="1957" spans="14:15" x14ac:dyDescent="0.25">
      <c r="N1957">
        <f>IF(AND(Sheet2!$K1957=$B$1,Sheet2!$L1957=1),Sheet2!$I1957+Sheet2!$M1957,IF(Sheet2!$K1957=$B$1,Sheet2!$M1957,0))</f>
        <v>0</v>
      </c>
      <c r="O1957">
        <f>IF(AND(Sheet2!$K1957=$B$2,Sheet2!$L1957=1),Sheet2!$J1957+Sheet2!$M1957,IF(Sheet2!$K1957=$B$2,Sheet2!$M1957,0))</f>
        <v>0</v>
      </c>
    </row>
    <row r="1958" spans="14:15" x14ac:dyDescent="0.25">
      <c r="N1958">
        <f>IF(AND(Sheet2!$K1958=$B$1,Sheet2!$L1958=1),Sheet2!$I1958+Sheet2!$M1958,IF(Sheet2!$K1958=$B$1,Sheet2!$M1958,0))</f>
        <v>0</v>
      </c>
      <c r="O1958">
        <f>IF(AND(Sheet2!$K1958=$B$2,Sheet2!$L1958=1),Sheet2!$J1958+Sheet2!$M1958,IF(Sheet2!$K1958=$B$2,Sheet2!$M1958,0))</f>
        <v>0</v>
      </c>
    </row>
    <row r="1959" spans="14:15" x14ac:dyDescent="0.25">
      <c r="N1959">
        <f>IF(AND(Sheet2!$K1959=$B$1,Sheet2!$L1959=1),Sheet2!$I1959+Sheet2!$M1959,IF(Sheet2!$K1959=$B$1,Sheet2!$M1959,0))</f>
        <v>0</v>
      </c>
      <c r="O1959">
        <f>IF(AND(Sheet2!$K1959=$B$2,Sheet2!$L1959=1),Sheet2!$J1959+Sheet2!$M1959,IF(Sheet2!$K1959=$B$2,Sheet2!$M1959,0))</f>
        <v>0</v>
      </c>
    </row>
    <row r="1960" spans="14:15" x14ac:dyDescent="0.25">
      <c r="N1960">
        <f>IF(AND(Sheet2!$K1960=$B$1,Sheet2!$L1960=1),Sheet2!$I1960+Sheet2!$M1960,IF(Sheet2!$K1960=$B$1,Sheet2!$M1960,0))</f>
        <v>0</v>
      </c>
      <c r="O1960">
        <f>IF(AND(Sheet2!$K1960=$B$2,Sheet2!$L1960=1),Sheet2!$J1960+Sheet2!$M1960,IF(Sheet2!$K1960=$B$2,Sheet2!$M1960,0))</f>
        <v>0</v>
      </c>
    </row>
    <row r="1961" spans="14:15" x14ac:dyDescent="0.25">
      <c r="N1961">
        <f>IF(AND(Sheet2!$K1961=$B$1,Sheet2!$L1961=1),Sheet2!$I1961+Sheet2!$M1961,IF(Sheet2!$K1961=$B$1,Sheet2!$M1961,0))</f>
        <v>0</v>
      </c>
      <c r="O1961">
        <f>IF(AND(Sheet2!$K1961=$B$2,Sheet2!$L1961=1),Sheet2!$J1961+Sheet2!$M1961,IF(Sheet2!$K1961=$B$2,Sheet2!$M1961,0))</f>
        <v>0</v>
      </c>
    </row>
    <row r="1962" spans="14:15" x14ac:dyDescent="0.25">
      <c r="N1962">
        <f>IF(AND(Sheet2!$K1962=$B$1,Sheet2!$L1962=1),Sheet2!$I1962+Sheet2!$M1962,IF(Sheet2!$K1962=$B$1,Sheet2!$M1962,0))</f>
        <v>0</v>
      </c>
      <c r="O1962">
        <f>IF(AND(Sheet2!$K1962=$B$2,Sheet2!$L1962=1),Sheet2!$J1962+Sheet2!$M1962,IF(Sheet2!$K1962=$B$2,Sheet2!$M1962,0))</f>
        <v>0</v>
      </c>
    </row>
    <row r="1963" spans="14:15" x14ac:dyDescent="0.25">
      <c r="N1963">
        <f>IF(AND(Sheet2!$K1963=$B$1,Sheet2!$L1963=1),Sheet2!$I1963+Sheet2!$M1963,IF(Sheet2!$K1963=$B$1,Sheet2!$M1963,0))</f>
        <v>0</v>
      </c>
      <c r="O1963">
        <f>IF(AND(Sheet2!$K1963=$B$2,Sheet2!$L1963=1),Sheet2!$J1963+Sheet2!$M1963,IF(Sheet2!$K1963=$B$2,Sheet2!$M1963,0))</f>
        <v>0</v>
      </c>
    </row>
    <row r="1964" spans="14:15" x14ac:dyDescent="0.25">
      <c r="N1964">
        <f>IF(AND(Sheet2!$K1964=$B$1,Sheet2!$L1964=1),Sheet2!$I1964+Sheet2!$M1964,IF(Sheet2!$K1964=$B$1,Sheet2!$M1964,0))</f>
        <v>0</v>
      </c>
      <c r="O1964">
        <f>IF(AND(Sheet2!$K1964=$B$2,Sheet2!$L1964=1),Sheet2!$J1964+Sheet2!$M1964,IF(Sheet2!$K1964=$B$2,Sheet2!$M1964,0))</f>
        <v>0</v>
      </c>
    </row>
    <row r="1965" spans="14:15" x14ac:dyDescent="0.25">
      <c r="N1965">
        <f>IF(AND(Sheet2!$K1965=$B$1,Sheet2!$L1965=1),Sheet2!$I1965+Sheet2!$M1965,IF(Sheet2!$K1965=$B$1,Sheet2!$M1965,0))</f>
        <v>0</v>
      </c>
      <c r="O1965">
        <f>IF(AND(Sheet2!$K1965=$B$2,Sheet2!$L1965=1),Sheet2!$J1965+Sheet2!$M1965,IF(Sheet2!$K1965=$B$2,Sheet2!$M1965,0))</f>
        <v>0</v>
      </c>
    </row>
    <row r="1966" spans="14:15" x14ac:dyDescent="0.25">
      <c r="N1966">
        <f>IF(AND(Sheet2!$K1966=$B$1,Sheet2!$L1966=1),Sheet2!$I1966+Sheet2!$M1966,IF(Sheet2!$K1966=$B$1,Sheet2!$M1966,0))</f>
        <v>0</v>
      </c>
      <c r="O1966">
        <f>IF(AND(Sheet2!$K1966=$B$2,Sheet2!$L1966=1),Sheet2!$J1966+Sheet2!$M1966,IF(Sheet2!$K1966=$B$2,Sheet2!$M1966,0))</f>
        <v>0</v>
      </c>
    </row>
    <row r="1967" spans="14:15" x14ac:dyDescent="0.25">
      <c r="N1967">
        <f>IF(AND(Sheet2!$K1967=$B$1,Sheet2!$L1967=1),Sheet2!$I1967+Sheet2!$M1967,IF(Sheet2!$K1967=$B$1,Sheet2!$M1967,0))</f>
        <v>0</v>
      </c>
      <c r="O1967">
        <f>IF(AND(Sheet2!$K1967=$B$2,Sheet2!$L1967=1),Sheet2!$J1967+Sheet2!$M1967,IF(Sheet2!$K1967=$B$2,Sheet2!$M1967,0))</f>
        <v>0</v>
      </c>
    </row>
    <row r="1968" spans="14:15" x14ac:dyDescent="0.25">
      <c r="N1968">
        <f>IF(AND(Sheet2!$K1968=$B$1,Sheet2!$L1968=1),Sheet2!$I1968+Sheet2!$M1968,IF(Sheet2!$K1968=$B$1,Sheet2!$M1968,0))</f>
        <v>0</v>
      </c>
      <c r="O1968">
        <f>IF(AND(Sheet2!$K1968=$B$2,Sheet2!$L1968=1),Sheet2!$J1968+Sheet2!$M1968,IF(Sheet2!$K1968=$B$2,Sheet2!$M1968,0))</f>
        <v>0</v>
      </c>
    </row>
    <row r="1969" spans="14:15" x14ac:dyDescent="0.25">
      <c r="N1969">
        <f>IF(AND(Sheet2!$K1969=$B$1,Sheet2!$L1969=1),Sheet2!$I1969+Sheet2!$M1969,IF(Sheet2!$K1969=$B$1,Sheet2!$M1969,0))</f>
        <v>0</v>
      </c>
      <c r="O1969">
        <f>IF(AND(Sheet2!$K1969=$B$2,Sheet2!$L1969=1),Sheet2!$J1969+Sheet2!$M1969,IF(Sheet2!$K1969=$B$2,Sheet2!$M1969,0))</f>
        <v>0</v>
      </c>
    </row>
    <row r="1970" spans="14:15" x14ac:dyDescent="0.25">
      <c r="N1970">
        <f>IF(AND(Sheet2!$K1970=$B$1,Sheet2!$L1970=1),Sheet2!$I1970+Sheet2!$M1970,IF(Sheet2!$K1970=$B$1,Sheet2!$M1970,0))</f>
        <v>0</v>
      </c>
      <c r="O1970">
        <f>IF(AND(Sheet2!$K1970=$B$2,Sheet2!$L1970=1),Sheet2!$J1970+Sheet2!$M1970,IF(Sheet2!$K1970=$B$2,Sheet2!$M1970,0))</f>
        <v>0</v>
      </c>
    </row>
    <row r="1971" spans="14:15" x14ac:dyDescent="0.25">
      <c r="N1971">
        <f>IF(AND(Sheet2!$K1971=$B$1,Sheet2!$L1971=1),Sheet2!$I1971+Sheet2!$M1971,IF(Sheet2!$K1971=$B$1,Sheet2!$M1971,0))</f>
        <v>0</v>
      </c>
      <c r="O1971">
        <f>IF(AND(Sheet2!$K1971=$B$2,Sheet2!$L1971=1),Sheet2!$J1971+Sheet2!$M1971,IF(Sheet2!$K1971=$B$2,Sheet2!$M1971,0))</f>
        <v>0</v>
      </c>
    </row>
    <row r="1972" spans="14:15" x14ac:dyDescent="0.25">
      <c r="N1972">
        <f>IF(AND(Sheet2!$K1972=$B$1,Sheet2!$L1972=1),Sheet2!$I1972+Sheet2!$M1972,IF(Sheet2!$K1972=$B$1,Sheet2!$M1972,0))</f>
        <v>0</v>
      </c>
      <c r="O1972">
        <f>IF(AND(Sheet2!$K1972=$B$2,Sheet2!$L1972=1),Sheet2!$J1972+Sheet2!$M1972,IF(Sheet2!$K1972=$B$2,Sheet2!$M1972,0))</f>
        <v>0</v>
      </c>
    </row>
    <row r="1973" spans="14:15" x14ac:dyDescent="0.25">
      <c r="N1973">
        <f>IF(AND(Sheet2!$K1973=$B$1,Sheet2!$L1973=1),Sheet2!$I1973+Sheet2!$M1973,IF(Sheet2!$K1973=$B$1,Sheet2!$M1973,0))</f>
        <v>0</v>
      </c>
      <c r="O1973">
        <f>IF(AND(Sheet2!$K1973=$B$2,Sheet2!$L1973=1),Sheet2!$J1973+Sheet2!$M1973,IF(Sheet2!$K1973=$B$2,Sheet2!$M1973,0))</f>
        <v>0</v>
      </c>
    </row>
    <row r="1974" spans="14:15" x14ac:dyDescent="0.25">
      <c r="N1974">
        <f>IF(AND(Sheet2!$K1974=$B$1,Sheet2!$L1974=1),Sheet2!$I1974+Sheet2!$M1974,IF(Sheet2!$K1974=$B$1,Sheet2!$M1974,0))</f>
        <v>0</v>
      </c>
      <c r="O1974">
        <f>IF(AND(Sheet2!$K1974=$B$2,Sheet2!$L1974=1),Sheet2!$J1974+Sheet2!$M1974,IF(Sheet2!$K1974=$B$2,Sheet2!$M1974,0))</f>
        <v>0</v>
      </c>
    </row>
    <row r="1975" spans="14:15" x14ac:dyDescent="0.25">
      <c r="N1975">
        <f>IF(AND(Sheet2!$K1975=$B$1,Sheet2!$L1975=1),Sheet2!$I1975+Sheet2!$M1975,IF(Sheet2!$K1975=$B$1,Sheet2!$M1975,0))</f>
        <v>0</v>
      </c>
      <c r="O1975">
        <f>IF(AND(Sheet2!$K1975=$B$2,Sheet2!$L1975=1),Sheet2!$J1975+Sheet2!$M1975,IF(Sheet2!$K1975=$B$2,Sheet2!$M1975,0))</f>
        <v>0</v>
      </c>
    </row>
    <row r="1976" spans="14:15" x14ac:dyDescent="0.25">
      <c r="N1976">
        <f>IF(AND(Sheet2!$K1976=$B$1,Sheet2!$L1976=1),Sheet2!$I1976+Sheet2!$M1976,IF(Sheet2!$K1976=$B$1,Sheet2!$M1976,0))</f>
        <v>0</v>
      </c>
      <c r="O1976">
        <f>IF(AND(Sheet2!$K1976=$B$2,Sheet2!$L1976=1),Sheet2!$J1976+Sheet2!$M1976,IF(Sheet2!$K1976=$B$2,Sheet2!$M1976,0))</f>
        <v>0</v>
      </c>
    </row>
    <row r="1977" spans="14:15" x14ac:dyDescent="0.25">
      <c r="N1977">
        <f>IF(AND(Sheet2!$K1977=$B$1,Sheet2!$L1977=1),Sheet2!$I1977+Sheet2!$M1977,IF(Sheet2!$K1977=$B$1,Sheet2!$M1977,0))</f>
        <v>0</v>
      </c>
      <c r="O1977">
        <f>IF(AND(Sheet2!$K1977=$B$2,Sheet2!$L1977=1),Sheet2!$J1977+Sheet2!$M1977,IF(Sheet2!$K1977=$B$2,Sheet2!$M1977,0))</f>
        <v>0</v>
      </c>
    </row>
    <row r="1978" spans="14:15" x14ac:dyDescent="0.25">
      <c r="N1978">
        <f>IF(AND(Sheet2!$K1978=$B$1,Sheet2!$L1978=1),Sheet2!$I1978+Sheet2!$M1978,IF(Sheet2!$K1978=$B$1,Sheet2!$M1978,0))</f>
        <v>0</v>
      </c>
      <c r="O1978">
        <f>IF(AND(Sheet2!$K1978=$B$2,Sheet2!$L1978=1),Sheet2!$J1978+Sheet2!$M1978,IF(Sheet2!$K1978=$B$2,Sheet2!$M1978,0))</f>
        <v>0</v>
      </c>
    </row>
    <row r="1979" spans="14:15" x14ac:dyDescent="0.25">
      <c r="N1979">
        <f>IF(AND(Sheet2!$K1979=$B$1,Sheet2!$L1979=1),Sheet2!$I1979+Sheet2!$M1979,IF(Sheet2!$K1979=$B$1,Sheet2!$M1979,0))</f>
        <v>0</v>
      </c>
      <c r="O1979">
        <f>IF(AND(Sheet2!$K1979=$B$2,Sheet2!$L1979=1),Sheet2!$J1979+Sheet2!$M1979,IF(Sheet2!$K1979=$B$2,Sheet2!$M1979,0))</f>
        <v>0</v>
      </c>
    </row>
    <row r="1980" spans="14:15" x14ac:dyDescent="0.25">
      <c r="N1980">
        <f>IF(AND(Sheet2!$K1980=$B$1,Sheet2!$L1980=1),Sheet2!$I1980+Sheet2!$M1980,IF(Sheet2!$K1980=$B$1,Sheet2!$M1980,0))</f>
        <v>0</v>
      </c>
      <c r="O1980">
        <f>IF(AND(Sheet2!$K1980=$B$2,Sheet2!$L1980=1),Sheet2!$J1980+Sheet2!$M1980,IF(Sheet2!$K1980=$B$2,Sheet2!$M1980,0))</f>
        <v>0</v>
      </c>
    </row>
    <row r="1981" spans="14:15" x14ac:dyDescent="0.25">
      <c r="N1981">
        <f>IF(AND(Sheet2!$K1981=$B$1,Sheet2!$L1981=1),Sheet2!$I1981+Sheet2!$M1981,IF(Sheet2!$K1981=$B$1,Sheet2!$M1981,0))</f>
        <v>0</v>
      </c>
      <c r="O1981">
        <f>IF(AND(Sheet2!$K1981=$B$2,Sheet2!$L1981=1),Sheet2!$J1981+Sheet2!$M1981,IF(Sheet2!$K1981=$B$2,Sheet2!$M1981,0))</f>
        <v>0</v>
      </c>
    </row>
    <row r="1982" spans="14:15" x14ac:dyDescent="0.25">
      <c r="N1982">
        <f>IF(AND(Sheet2!$K1982=$B$1,Sheet2!$L1982=1),Sheet2!$I1982+Sheet2!$M1982,IF(Sheet2!$K1982=$B$1,Sheet2!$M1982,0))</f>
        <v>0</v>
      </c>
      <c r="O1982">
        <f>IF(AND(Sheet2!$K1982=$B$2,Sheet2!$L1982=1),Sheet2!$J1982+Sheet2!$M1982,IF(Sheet2!$K1982=$B$2,Sheet2!$M1982,0))</f>
        <v>0</v>
      </c>
    </row>
    <row r="1983" spans="14:15" x14ac:dyDescent="0.25">
      <c r="N1983">
        <f>IF(AND(Sheet2!$K1983=$B$1,Sheet2!$L1983=1),Sheet2!$I1983+Sheet2!$M1983,IF(Sheet2!$K1983=$B$1,Sheet2!$M1983,0))</f>
        <v>0</v>
      </c>
      <c r="O1983">
        <f>IF(AND(Sheet2!$K1983=$B$2,Sheet2!$L1983=1),Sheet2!$J1983+Sheet2!$M1983,IF(Sheet2!$K1983=$B$2,Sheet2!$M1983,0))</f>
        <v>0</v>
      </c>
    </row>
    <row r="1984" spans="14:15" x14ac:dyDescent="0.25">
      <c r="N1984">
        <f>IF(AND(Sheet2!$K1984=$B$1,Sheet2!$L1984=1),Sheet2!$I1984+Sheet2!$M1984,IF(Sheet2!$K1984=$B$1,Sheet2!$M1984,0))</f>
        <v>0</v>
      </c>
      <c r="O1984">
        <f>IF(AND(Sheet2!$K1984=$B$2,Sheet2!$L1984=1),Sheet2!$J1984+Sheet2!$M1984,IF(Sheet2!$K1984=$B$2,Sheet2!$M1984,0))</f>
        <v>0</v>
      </c>
    </row>
    <row r="1985" spans="14:15" x14ac:dyDescent="0.25">
      <c r="N1985">
        <f>IF(AND(Sheet2!$K1985=$B$1,Sheet2!$L1985=1),Sheet2!$I1985+Sheet2!$M1985,IF(Sheet2!$K1985=$B$1,Sheet2!$M1985,0))</f>
        <v>0</v>
      </c>
      <c r="O1985">
        <f>IF(AND(Sheet2!$K1985=$B$2,Sheet2!$L1985=1),Sheet2!$J1985+Sheet2!$M1985,IF(Sheet2!$K1985=$B$2,Sheet2!$M1985,0))</f>
        <v>0</v>
      </c>
    </row>
    <row r="1986" spans="14:15" x14ac:dyDescent="0.25">
      <c r="N1986">
        <f>IF(AND(Sheet2!$K1986=$B$1,Sheet2!$L1986=1),Sheet2!$I1986+Sheet2!$M1986,IF(Sheet2!$K1986=$B$1,Sheet2!$M1986,0))</f>
        <v>0</v>
      </c>
      <c r="O1986">
        <f>IF(AND(Sheet2!$K1986=$B$2,Sheet2!$L1986=1),Sheet2!$J1986+Sheet2!$M1986,IF(Sheet2!$K1986=$B$2,Sheet2!$M1986,0))</f>
        <v>0</v>
      </c>
    </row>
    <row r="1987" spans="14:15" x14ac:dyDescent="0.25">
      <c r="N1987">
        <f>IF(AND(Sheet2!$K1987=$B$1,Sheet2!$L1987=1),Sheet2!$I1987+Sheet2!$M1987,IF(Sheet2!$K1987=$B$1,Sheet2!$M1987,0))</f>
        <v>0</v>
      </c>
      <c r="O1987">
        <f>IF(AND(Sheet2!$K1987=$B$2,Sheet2!$L1987=1),Sheet2!$J1987+Sheet2!$M1987,IF(Sheet2!$K1987=$B$2,Sheet2!$M1987,0))</f>
        <v>0</v>
      </c>
    </row>
    <row r="1988" spans="14:15" x14ac:dyDescent="0.25">
      <c r="N1988">
        <f>IF(AND(Sheet2!$K1988=$B$1,Sheet2!$L1988=1),Sheet2!$I1988+Sheet2!$M1988,IF(Sheet2!$K1988=$B$1,Sheet2!$M1988,0))</f>
        <v>0</v>
      </c>
      <c r="O1988">
        <f>IF(AND(Sheet2!$K1988=$B$2,Sheet2!$L1988=1),Sheet2!$J1988+Sheet2!$M1988,IF(Sheet2!$K1988=$B$2,Sheet2!$M1988,0))</f>
        <v>0</v>
      </c>
    </row>
    <row r="1989" spans="14:15" x14ac:dyDescent="0.25">
      <c r="N1989">
        <f>IF(AND(Sheet2!$K1989=$B$1,Sheet2!$L1989=1),Sheet2!$I1989+Sheet2!$M1989,IF(Sheet2!$K1989=$B$1,Sheet2!$M1989,0))</f>
        <v>0</v>
      </c>
      <c r="O1989">
        <f>IF(AND(Sheet2!$K1989=$B$2,Sheet2!$L1989=1),Sheet2!$J1989+Sheet2!$M1989,IF(Sheet2!$K1989=$B$2,Sheet2!$M1989,0))</f>
        <v>0</v>
      </c>
    </row>
    <row r="1990" spans="14:15" x14ac:dyDescent="0.25">
      <c r="N1990">
        <f>IF(AND(Sheet2!$K1990=$B$1,Sheet2!$L1990=1),Sheet2!$I1990+Sheet2!$M1990,IF(Sheet2!$K1990=$B$1,Sheet2!$M1990,0))</f>
        <v>0</v>
      </c>
      <c r="O1990">
        <f>IF(AND(Sheet2!$K1990=$B$2,Sheet2!$L1990=1),Sheet2!$J1990+Sheet2!$M1990,IF(Sheet2!$K1990=$B$2,Sheet2!$M1990,0))</f>
        <v>0</v>
      </c>
    </row>
    <row r="1991" spans="14:15" x14ac:dyDescent="0.25">
      <c r="N1991">
        <f>IF(AND(Sheet2!$K1991=$B$1,Sheet2!$L1991=1),Sheet2!$I1991+Sheet2!$M1991,IF(Sheet2!$K1991=$B$1,Sheet2!$M1991,0))</f>
        <v>0</v>
      </c>
      <c r="O1991">
        <f>IF(AND(Sheet2!$K1991=$B$2,Sheet2!$L1991=1),Sheet2!$J1991+Sheet2!$M1991,IF(Sheet2!$K1991=$B$2,Sheet2!$M1991,0))</f>
        <v>0</v>
      </c>
    </row>
    <row r="1992" spans="14:15" x14ac:dyDescent="0.25">
      <c r="N1992">
        <f>IF(AND(Sheet2!$K1992=$B$1,Sheet2!$L1992=1),Sheet2!$I1992+Sheet2!$M1992,IF(Sheet2!$K1992=$B$1,Sheet2!$M1992,0))</f>
        <v>0</v>
      </c>
      <c r="O1992">
        <f>IF(AND(Sheet2!$K1992=$B$2,Sheet2!$L1992=1),Sheet2!$J1992+Sheet2!$M1992,IF(Sheet2!$K1992=$B$2,Sheet2!$M1992,0))</f>
        <v>0</v>
      </c>
    </row>
    <row r="1993" spans="14:15" x14ac:dyDescent="0.25">
      <c r="N1993">
        <f>IF(AND(Sheet2!$K1993=$B$1,Sheet2!$L1993=1),Sheet2!$I1993+Sheet2!$M1993,IF(Sheet2!$K1993=$B$1,Sheet2!$M1993,0))</f>
        <v>0</v>
      </c>
      <c r="O1993">
        <f>IF(AND(Sheet2!$K1993=$B$2,Sheet2!$L1993=1),Sheet2!$J1993+Sheet2!$M1993,IF(Sheet2!$K1993=$B$2,Sheet2!$M1993,0))</f>
        <v>0</v>
      </c>
    </row>
    <row r="1994" spans="14:15" x14ac:dyDescent="0.25">
      <c r="N1994">
        <f>IF(AND(Sheet2!$K1994=$B$1,Sheet2!$L1994=1),Sheet2!$I1994+Sheet2!$M1994,IF(Sheet2!$K1994=$B$1,Sheet2!$M1994,0))</f>
        <v>0</v>
      </c>
      <c r="O1994">
        <f>IF(AND(Sheet2!$K1994=$B$2,Sheet2!$L1994=1),Sheet2!$J1994+Sheet2!$M1994,IF(Sheet2!$K1994=$B$2,Sheet2!$M1994,0))</f>
        <v>0</v>
      </c>
    </row>
    <row r="1995" spans="14:15" x14ac:dyDescent="0.25">
      <c r="N1995">
        <f>IF(AND(Sheet2!$K1995=$B$1,Sheet2!$L1995=1),Sheet2!$I1995+Sheet2!$M1995,IF(Sheet2!$K1995=$B$1,Sheet2!$M1995,0))</f>
        <v>0</v>
      </c>
      <c r="O1995">
        <f>IF(AND(Sheet2!$K1995=$B$2,Sheet2!$L1995=1),Sheet2!$J1995+Sheet2!$M1995,IF(Sheet2!$K1995=$B$2,Sheet2!$M1995,0))</f>
        <v>0</v>
      </c>
    </row>
    <row r="1996" spans="14:15" x14ac:dyDescent="0.25">
      <c r="N1996">
        <f>IF(AND(Sheet2!$K1996=$B$1,Sheet2!$L1996=1),Sheet2!$I1996+Sheet2!$M1996,IF(Sheet2!$K1996=$B$1,Sheet2!$M1996,0))</f>
        <v>0</v>
      </c>
      <c r="O1996">
        <f>IF(AND(Sheet2!$K1996=$B$2,Sheet2!$L1996=1),Sheet2!$J1996+Sheet2!$M1996,IF(Sheet2!$K1996=$B$2,Sheet2!$M1996,0))</f>
        <v>0</v>
      </c>
    </row>
    <row r="1997" spans="14:15" x14ac:dyDescent="0.25">
      <c r="N1997">
        <f>IF(AND(Sheet2!$K1997=$B$1,Sheet2!$L1997=1),Sheet2!$I1997+Sheet2!$M1997,IF(Sheet2!$K1997=$B$1,Sheet2!$M1997,0))</f>
        <v>0</v>
      </c>
      <c r="O1997">
        <f>IF(AND(Sheet2!$K1997=$B$2,Sheet2!$L1997=1),Sheet2!$J1997+Sheet2!$M1997,IF(Sheet2!$K1997=$B$2,Sheet2!$M1997,0))</f>
        <v>0</v>
      </c>
    </row>
    <row r="1998" spans="14:15" x14ac:dyDescent="0.25">
      <c r="N1998">
        <f>IF(AND(Sheet2!$K1998=$B$1,Sheet2!$L1998=1),Sheet2!$I1998+Sheet2!$M1998,IF(Sheet2!$K1998=$B$1,Sheet2!$M1998,0))</f>
        <v>0</v>
      </c>
      <c r="O1998">
        <f>IF(AND(Sheet2!$K1998=$B$2,Sheet2!$L1998=1),Sheet2!$J1998+Sheet2!$M1998,IF(Sheet2!$K1998=$B$2,Sheet2!$M1998,0))</f>
        <v>0</v>
      </c>
    </row>
    <row r="1999" spans="14:15" x14ac:dyDescent="0.25">
      <c r="N1999">
        <f>IF(AND(Sheet2!$K1999=$B$1,Sheet2!$L1999=1),Sheet2!$I1999+Sheet2!$M1999,IF(Sheet2!$K1999=$B$1,Sheet2!$M1999,0))</f>
        <v>0</v>
      </c>
      <c r="O1999">
        <f>IF(AND(Sheet2!$K1999=$B$2,Sheet2!$L1999=1),Sheet2!$J1999+Sheet2!$M1999,IF(Sheet2!$K1999=$B$2,Sheet2!$M1999,0))</f>
        <v>0</v>
      </c>
    </row>
    <row r="2000" spans="14:15" x14ac:dyDescent="0.25">
      <c r="N2000">
        <f>IF(AND(Sheet2!$K2000=$B$1,Sheet2!$L2000=1),Sheet2!$I2000+Sheet2!$M2000,IF(Sheet2!$K2000=$B$1,Sheet2!$M2000,0))</f>
        <v>0</v>
      </c>
      <c r="O2000">
        <f>IF(AND(Sheet2!$K2000=$B$2,Sheet2!$L2000=1),Sheet2!$J2000+Sheet2!$M2000,IF(Sheet2!$K2000=$B$2,Sheet2!$M2000,0))</f>
        <v>0</v>
      </c>
    </row>
    <row r="2001" spans="14:15" x14ac:dyDescent="0.25">
      <c r="N2001">
        <f>IF(AND(Sheet2!$K2001=$B$1,Sheet2!$L2001=1),Sheet2!$I2001+Sheet2!$M2001,IF(Sheet2!$K2001=$B$1,Sheet2!$M2001,0))</f>
        <v>0</v>
      </c>
      <c r="O2001">
        <f>IF(AND(Sheet2!$K2001=$B$2,Sheet2!$L2001=1),Sheet2!$J2001+Sheet2!$M2001,IF(Sheet2!$K2001=$B$2,Sheet2!$M2001,0))</f>
        <v>0</v>
      </c>
    </row>
    <row r="2002" spans="14:15" x14ac:dyDescent="0.25">
      <c r="N2002">
        <f>IF(AND(Sheet2!$K2002=$B$1,Sheet2!$L2002=1),Sheet2!$I2002+Sheet2!$M2002,IF(Sheet2!$K2002=$B$1,Sheet2!$M2002,0))</f>
        <v>0</v>
      </c>
      <c r="O2002">
        <f>IF(AND(Sheet2!$K2002=$B$2,Sheet2!$L2002=1),Sheet2!$J2002+Sheet2!$M2002,IF(Sheet2!$K2002=$B$2,Sheet2!$M2002,0))</f>
        <v>0</v>
      </c>
    </row>
    <row r="2003" spans="14:15" x14ac:dyDescent="0.25">
      <c r="N2003">
        <f>IF(AND(Sheet2!$K2003=$B$1,Sheet2!$L2003=1),Sheet2!$I2003+Sheet2!$M2003,IF(Sheet2!$K2003=$B$1,Sheet2!$M2003,0))</f>
        <v>0</v>
      </c>
      <c r="O2003">
        <f>IF(AND(Sheet2!$K2003=$B$2,Sheet2!$L2003=1),Sheet2!$J2003+Sheet2!$M2003,IF(Sheet2!$K2003=$B$2,Sheet2!$M2003,0))</f>
        <v>0</v>
      </c>
    </row>
    <row r="2004" spans="14:15" x14ac:dyDescent="0.25">
      <c r="N2004">
        <f>IF(AND(Sheet2!$K2004=$B$1,Sheet2!$L2004=1),Sheet2!$I2004+Sheet2!$M2004,IF(Sheet2!$K2004=$B$1,Sheet2!$M2004,0))</f>
        <v>0</v>
      </c>
      <c r="O2004">
        <f>IF(AND(Sheet2!$K2004=$B$2,Sheet2!$L2004=1),Sheet2!$J2004+Sheet2!$M2004,IF(Sheet2!$K2004=$B$2,Sheet2!$M2004,0))</f>
        <v>0</v>
      </c>
    </row>
    <row r="2005" spans="14:15" x14ac:dyDescent="0.25">
      <c r="N2005">
        <f>IF(AND(Sheet2!$K2005=$B$1,Sheet2!$L2005=1),Sheet2!$I2005+Sheet2!$M2005,IF(Sheet2!$K2005=$B$1,Sheet2!$M2005,0))</f>
        <v>0</v>
      </c>
      <c r="O2005">
        <f>IF(AND(Sheet2!$K2005=$B$2,Sheet2!$L2005=1),Sheet2!$J2005+Sheet2!$M2005,IF(Sheet2!$K2005=$B$2,Sheet2!$M2005,0))</f>
        <v>0</v>
      </c>
    </row>
    <row r="2006" spans="14:15" x14ac:dyDescent="0.25">
      <c r="N2006">
        <f>IF(AND(Sheet2!$K2006=$B$1,Sheet2!$L2006=1),Sheet2!$I2006+Sheet2!$M2006,IF(Sheet2!$K2006=$B$1,Sheet2!$M2006,0))</f>
        <v>0</v>
      </c>
      <c r="O2006">
        <f>IF(AND(Sheet2!$K2006=$B$2,Sheet2!$L2006=1),Sheet2!$J2006+Sheet2!$M2006,IF(Sheet2!$K2006=$B$2,Sheet2!$M2006,0))</f>
        <v>0</v>
      </c>
    </row>
    <row r="2007" spans="14:15" x14ac:dyDescent="0.25">
      <c r="N2007">
        <f>IF(AND(Sheet2!$K2007=$B$1,Sheet2!$L2007=1),Sheet2!$I2007+Sheet2!$M2007,IF(Sheet2!$K2007=$B$1,Sheet2!$M2007,0))</f>
        <v>0</v>
      </c>
      <c r="O2007">
        <f>IF(AND(Sheet2!$K2007=$B$2,Sheet2!$L2007=1),Sheet2!$J2007+Sheet2!$M2007,IF(Sheet2!$K2007=$B$2,Sheet2!$M2007,0))</f>
        <v>0</v>
      </c>
    </row>
    <row r="2008" spans="14:15" x14ac:dyDescent="0.25">
      <c r="N2008">
        <f>IF(AND(Sheet2!$K2008=$B$1,Sheet2!$L2008=1),Sheet2!$I2008+Sheet2!$M2008,IF(Sheet2!$K2008=$B$1,Sheet2!$M2008,0))</f>
        <v>0</v>
      </c>
      <c r="O2008">
        <f>IF(AND(Sheet2!$K2008=$B$2,Sheet2!$L2008=1),Sheet2!$J2008+Sheet2!$M2008,IF(Sheet2!$K2008=$B$2,Sheet2!$M2008,0))</f>
        <v>0</v>
      </c>
    </row>
    <row r="2009" spans="14:15" x14ac:dyDescent="0.25">
      <c r="N2009">
        <f>IF(AND(Sheet2!$K2009=$B$1,Sheet2!$L2009=1),Sheet2!$I2009+Sheet2!$M2009,IF(Sheet2!$K2009=$B$1,Sheet2!$M2009,0))</f>
        <v>0</v>
      </c>
      <c r="O2009">
        <f>IF(AND(Sheet2!$K2009=$B$2,Sheet2!$L2009=1),Sheet2!$J2009+Sheet2!$M2009,IF(Sheet2!$K2009=$B$2,Sheet2!$M2009,0))</f>
        <v>0</v>
      </c>
    </row>
    <row r="2010" spans="14:15" x14ac:dyDescent="0.25">
      <c r="N2010">
        <f>IF(AND(Sheet2!$K2010=$B$1,Sheet2!$L2010=1),Sheet2!$I2010+Sheet2!$M2010,IF(Sheet2!$K2010=$B$1,Sheet2!$M2010,0))</f>
        <v>0</v>
      </c>
      <c r="O2010">
        <f>IF(AND(Sheet2!$K2010=$B$2,Sheet2!$L2010=1),Sheet2!$J2010+Sheet2!$M2010,IF(Sheet2!$K2010=$B$2,Sheet2!$M2010,0))</f>
        <v>0</v>
      </c>
    </row>
    <row r="2011" spans="14:15" x14ac:dyDescent="0.25">
      <c r="N2011">
        <f>IF(AND(Sheet2!$K2011=$B$1,Sheet2!$L2011=1),Sheet2!$I2011+Sheet2!$M2011,IF(Sheet2!$K2011=$B$1,Sheet2!$M2011,0))</f>
        <v>0</v>
      </c>
      <c r="O2011">
        <f>IF(AND(Sheet2!$K2011=$B$2,Sheet2!$L2011=1),Sheet2!$J2011+Sheet2!$M2011,IF(Sheet2!$K2011=$B$2,Sheet2!$M2011,0))</f>
        <v>0</v>
      </c>
    </row>
    <row r="2012" spans="14:15" x14ac:dyDescent="0.25">
      <c r="N2012">
        <f>IF(AND(Sheet2!$K2012=$B$1,Sheet2!$L2012=1),Sheet2!$I2012+Sheet2!$M2012,IF(Sheet2!$K2012=$B$1,Sheet2!$M2012,0))</f>
        <v>0</v>
      </c>
      <c r="O2012">
        <f>IF(AND(Sheet2!$K2012=$B$2,Sheet2!$L2012=1),Sheet2!$J2012+Sheet2!$M2012,IF(Sheet2!$K2012=$B$2,Sheet2!$M2012,0))</f>
        <v>0</v>
      </c>
    </row>
    <row r="2013" spans="14:15" x14ac:dyDescent="0.25">
      <c r="N2013">
        <f>IF(AND(Sheet2!$K2013=$B$1,Sheet2!$L2013=1),Sheet2!$I2013+Sheet2!$M2013,IF(Sheet2!$K2013=$B$1,Sheet2!$M2013,0))</f>
        <v>0</v>
      </c>
      <c r="O2013">
        <f>IF(AND(Sheet2!$K2013=$B$2,Sheet2!$L2013=1),Sheet2!$J2013+Sheet2!$M2013,IF(Sheet2!$K2013=$B$2,Sheet2!$M2013,0))</f>
        <v>0</v>
      </c>
    </row>
    <row r="2014" spans="14:15" x14ac:dyDescent="0.25">
      <c r="N2014">
        <f>IF(AND(Sheet2!$K2014=$B$1,Sheet2!$L2014=1),Sheet2!$I2014+Sheet2!$M2014,IF(Sheet2!$K2014=$B$1,Sheet2!$M2014,0))</f>
        <v>0</v>
      </c>
      <c r="O2014">
        <f>IF(AND(Sheet2!$K2014=$B$2,Sheet2!$L2014=1),Sheet2!$J2014+Sheet2!$M2014,IF(Sheet2!$K2014=$B$2,Sheet2!$M2014,0))</f>
        <v>0</v>
      </c>
    </row>
    <row r="2015" spans="14:15" x14ac:dyDescent="0.25">
      <c r="N2015">
        <f>IF(AND(Sheet2!$K2015=$B$1,Sheet2!$L2015=1),Sheet2!$I2015+Sheet2!$M2015,IF(Sheet2!$K2015=$B$1,Sheet2!$M2015,0))</f>
        <v>0</v>
      </c>
      <c r="O2015">
        <f>IF(AND(Sheet2!$K2015=$B$2,Sheet2!$L2015=1),Sheet2!$J2015+Sheet2!$M2015,IF(Sheet2!$K2015=$B$2,Sheet2!$M2015,0))</f>
        <v>0</v>
      </c>
    </row>
    <row r="2016" spans="14:15" x14ac:dyDescent="0.25">
      <c r="N2016">
        <f>IF(AND(Sheet2!$K2016=$B$1,Sheet2!$L2016=1),Sheet2!$I2016+Sheet2!$M2016,IF(Sheet2!$K2016=$B$1,Sheet2!$M2016,0))</f>
        <v>0</v>
      </c>
      <c r="O2016">
        <f>IF(AND(Sheet2!$K2016=$B$2,Sheet2!$L2016=1),Sheet2!$J2016+Sheet2!$M2016,IF(Sheet2!$K2016=$B$2,Sheet2!$M2016,0))</f>
        <v>0</v>
      </c>
    </row>
    <row r="2017" spans="14:15" x14ac:dyDescent="0.25">
      <c r="N2017">
        <f>IF(AND(Sheet2!$K2017=$B$1,Sheet2!$L2017=1),Sheet2!$I2017+Sheet2!$M2017,IF(Sheet2!$K2017=$B$1,Sheet2!$M2017,0))</f>
        <v>0</v>
      </c>
      <c r="O2017">
        <f>IF(AND(Sheet2!$K2017=$B$2,Sheet2!$L2017=1),Sheet2!$J2017+Sheet2!$M2017,IF(Sheet2!$K2017=$B$2,Sheet2!$M2017,0))</f>
        <v>0</v>
      </c>
    </row>
    <row r="2018" spans="14:15" x14ac:dyDescent="0.25">
      <c r="N2018">
        <f>IF(AND(Sheet2!$K2018=$B$1,Sheet2!$L2018=1),Sheet2!$I2018+Sheet2!$M2018,IF(Sheet2!$K2018=$B$1,Sheet2!$M2018,0))</f>
        <v>0</v>
      </c>
      <c r="O2018">
        <f>IF(AND(Sheet2!$K2018=$B$2,Sheet2!$L2018=1),Sheet2!$J2018+Sheet2!$M2018,IF(Sheet2!$K2018=$B$2,Sheet2!$M2018,0))</f>
        <v>0</v>
      </c>
    </row>
    <row r="2019" spans="14:15" x14ac:dyDescent="0.25">
      <c r="N2019">
        <f>IF(AND(Sheet2!$K2019=$B$1,Sheet2!$L2019=1),Sheet2!$I2019+Sheet2!$M2019,IF(Sheet2!$K2019=$B$1,Sheet2!$M2019,0))</f>
        <v>0</v>
      </c>
      <c r="O2019">
        <f>IF(AND(Sheet2!$K2019=$B$2,Sheet2!$L2019=1),Sheet2!$J2019+Sheet2!$M2019,IF(Sheet2!$K2019=$B$2,Sheet2!$M2019,0))</f>
        <v>0</v>
      </c>
    </row>
    <row r="2020" spans="14:15" x14ac:dyDescent="0.25">
      <c r="N2020">
        <f>IF(AND(Sheet2!$K2020=$B$1,Sheet2!$L2020=1),Sheet2!$I2020+Sheet2!$M2020,IF(Sheet2!$K2020=$B$1,Sheet2!$M2020,0))</f>
        <v>0</v>
      </c>
      <c r="O2020">
        <f>IF(AND(Sheet2!$K2020=$B$2,Sheet2!$L2020=1),Sheet2!$J2020+Sheet2!$M2020,IF(Sheet2!$K2020=$B$2,Sheet2!$M2020,0))</f>
        <v>0</v>
      </c>
    </row>
    <row r="2021" spans="14:15" x14ac:dyDescent="0.25">
      <c r="N2021">
        <f>IF(AND(Sheet2!$K2021=$B$1,Sheet2!$L2021=1),Sheet2!$I2021+Sheet2!$M2021,IF(Sheet2!$K2021=$B$1,Sheet2!$M2021,0))</f>
        <v>0</v>
      </c>
      <c r="O2021">
        <f>IF(AND(Sheet2!$K2021=$B$2,Sheet2!$L2021=1),Sheet2!$J2021+Sheet2!$M2021,IF(Sheet2!$K2021=$B$2,Sheet2!$M2021,0))</f>
        <v>0</v>
      </c>
    </row>
    <row r="2022" spans="14:15" x14ac:dyDescent="0.25">
      <c r="N2022">
        <f>IF(AND(Sheet2!$K2022=$B$1,Sheet2!$L2022=1),Sheet2!$I2022+Sheet2!$M2022,IF(Sheet2!$K2022=$B$1,Sheet2!$M2022,0))</f>
        <v>0</v>
      </c>
      <c r="O2022">
        <f>IF(AND(Sheet2!$K2022=$B$2,Sheet2!$L2022=1),Sheet2!$J2022+Sheet2!$M2022,IF(Sheet2!$K2022=$B$2,Sheet2!$M2022,0))</f>
        <v>0</v>
      </c>
    </row>
    <row r="2023" spans="14:15" x14ac:dyDescent="0.25">
      <c r="N2023">
        <f>IF(AND(Sheet2!$K2023=$B$1,Sheet2!$L2023=1),Sheet2!$I2023+Sheet2!$M2023,IF(Sheet2!$K2023=$B$1,Sheet2!$M2023,0))</f>
        <v>0</v>
      </c>
      <c r="O2023">
        <f>IF(AND(Sheet2!$K2023=$B$2,Sheet2!$L2023=1),Sheet2!$J2023+Sheet2!$M2023,IF(Sheet2!$K2023=$B$2,Sheet2!$M2023,0))</f>
        <v>0</v>
      </c>
    </row>
    <row r="2024" spans="14:15" x14ac:dyDescent="0.25">
      <c r="N2024">
        <f>IF(AND(Sheet2!$K2024=$B$1,Sheet2!$L2024=1),Sheet2!$I2024+Sheet2!$M2024,IF(Sheet2!$K2024=$B$1,Sheet2!$M2024,0))</f>
        <v>0</v>
      </c>
      <c r="O2024">
        <f>IF(AND(Sheet2!$K2024=$B$2,Sheet2!$L2024=1),Sheet2!$J2024+Sheet2!$M2024,IF(Sheet2!$K2024=$B$2,Sheet2!$M2024,0))</f>
        <v>0</v>
      </c>
    </row>
    <row r="2025" spans="14:15" x14ac:dyDescent="0.25">
      <c r="N2025">
        <f>IF(AND(Sheet2!$K2025=$B$1,Sheet2!$L2025=1),Sheet2!$I2025+Sheet2!$M2025,IF(Sheet2!$K2025=$B$1,Sheet2!$M2025,0))</f>
        <v>0</v>
      </c>
      <c r="O2025">
        <f>IF(AND(Sheet2!$K2025=$B$2,Sheet2!$L2025=1),Sheet2!$J2025+Sheet2!$M2025,IF(Sheet2!$K2025=$B$2,Sheet2!$M2025,0))</f>
        <v>0</v>
      </c>
    </row>
    <row r="2026" spans="14:15" x14ac:dyDescent="0.25">
      <c r="N2026">
        <f>IF(AND(Sheet2!$K2026=$B$1,Sheet2!$L2026=1),Sheet2!$I2026+Sheet2!$M2026,IF(Sheet2!$K2026=$B$1,Sheet2!$M2026,0))</f>
        <v>0</v>
      </c>
      <c r="O2026">
        <f>IF(AND(Sheet2!$K2026=$B$2,Sheet2!$L2026=1),Sheet2!$J2026+Sheet2!$M2026,IF(Sheet2!$K2026=$B$2,Sheet2!$M2026,0))</f>
        <v>0</v>
      </c>
    </row>
    <row r="2027" spans="14:15" x14ac:dyDescent="0.25">
      <c r="N2027">
        <f>IF(AND(Sheet2!$K2027=$B$1,Sheet2!$L2027=1),Sheet2!$I2027+Sheet2!$M2027,IF(Sheet2!$K2027=$B$1,Sheet2!$M2027,0))</f>
        <v>0</v>
      </c>
      <c r="O2027">
        <f>IF(AND(Sheet2!$K2027=$B$2,Sheet2!$L2027=1),Sheet2!$J2027+Sheet2!$M2027,IF(Sheet2!$K2027=$B$2,Sheet2!$M2027,0))</f>
        <v>0</v>
      </c>
    </row>
    <row r="2028" spans="14:15" x14ac:dyDescent="0.25">
      <c r="N2028">
        <f>IF(AND(Sheet2!$K2028=$B$1,Sheet2!$L2028=1),Sheet2!$I2028+Sheet2!$M2028,IF(Sheet2!$K2028=$B$1,Sheet2!$M2028,0))</f>
        <v>0</v>
      </c>
      <c r="O2028">
        <f>IF(AND(Sheet2!$K2028=$B$2,Sheet2!$L2028=1),Sheet2!$J2028+Sheet2!$M2028,IF(Sheet2!$K2028=$B$2,Sheet2!$M2028,0))</f>
        <v>0</v>
      </c>
    </row>
    <row r="2029" spans="14:15" x14ac:dyDescent="0.25">
      <c r="N2029">
        <f>IF(AND(Sheet2!$K2029=$B$1,Sheet2!$L2029=1),Sheet2!$I2029+Sheet2!$M2029,IF(Sheet2!$K2029=$B$1,Sheet2!$M2029,0))</f>
        <v>0</v>
      </c>
      <c r="O2029">
        <f>IF(AND(Sheet2!$K2029=$B$2,Sheet2!$L2029=1),Sheet2!$J2029+Sheet2!$M2029,IF(Sheet2!$K2029=$B$2,Sheet2!$M2029,0))</f>
        <v>0</v>
      </c>
    </row>
    <row r="2030" spans="14:15" x14ac:dyDescent="0.25">
      <c r="N2030">
        <f>IF(AND(Sheet2!$K2030=$B$1,Sheet2!$L2030=1),Sheet2!$I2030+Sheet2!$M2030,IF(Sheet2!$K2030=$B$1,Sheet2!$M2030,0))</f>
        <v>0</v>
      </c>
      <c r="O2030">
        <f>IF(AND(Sheet2!$K2030=$B$2,Sheet2!$L2030=1),Sheet2!$J2030+Sheet2!$M2030,IF(Sheet2!$K2030=$B$2,Sheet2!$M2030,0))</f>
        <v>0</v>
      </c>
    </row>
    <row r="2031" spans="14:15" x14ac:dyDescent="0.25">
      <c r="N2031">
        <f>IF(AND(Sheet2!$K2031=$B$1,Sheet2!$L2031=1),Sheet2!$I2031+Sheet2!$M2031,IF(Sheet2!$K2031=$B$1,Sheet2!$M2031,0))</f>
        <v>0</v>
      </c>
      <c r="O2031">
        <f>IF(AND(Sheet2!$K2031=$B$2,Sheet2!$L2031=1),Sheet2!$J2031+Sheet2!$M2031,IF(Sheet2!$K2031=$B$2,Sheet2!$M2031,0))</f>
        <v>0</v>
      </c>
    </row>
    <row r="2032" spans="14:15" x14ac:dyDescent="0.25">
      <c r="N2032">
        <f>IF(AND(Sheet2!$K2032=$B$1,Sheet2!$L2032=1),Sheet2!$I2032+Sheet2!$M2032,IF(Sheet2!$K2032=$B$1,Sheet2!$M2032,0))</f>
        <v>0</v>
      </c>
      <c r="O2032">
        <f>IF(AND(Sheet2!$K2032=$B$2,Sheet2!$L2032=1),Sheet2!$J2032+Sheet2!$M2032,IF(Sheet2!$K2032=$B$2,Sheet2!$M2032,0))</f>
        <v>0</v>
      </c>
    </row>
    <row r="2033" spans="14:15" x14ac:dyDescent="0.25">
      <c r="N2033">
        <f>IF(AND(Sheet2!$K2033=$B$1,Sheet2!$L2033=1),Sheet2!$I2033+Sheet2!$M2033,IF(Sheet2!$K2033=$B$1,Sheet2!$M2033,0))</f>
        <v>0</v>
      </c>
      <c r="O2033">
        <f>IF(AND(Sheet2!$K2033=$B$2,Sheet2!$L2033=1),Sheet2!$J2033+Sheet2!$M2033,IF(Sheet2!$K2033=$B$2,Sheet2!$M2033,0))</f>
        <v>0</v>
      </c>
    </row>
    <row r="2034" spans="14:15" x14ac:dyDescent="0.25">
      <c r="N2034">
        <f>IF(AND(Sheet2!$K2034=$B$1,Sheet2!$L2034=1),Sheet2!$I2034+Sheet2!$M2034,IF(Sheet2!$K2034=$B$1,Sheet2!$M2034,0))</f>
        <v>0</v>
      </c>
      <c r="O2034">
        <f>IF(AND(Sheet2!$K2034=$B$2,Sheet2!$L2034=1),Sheet2!$J2034+Sheet2!$M2034,IF(Sheet2!$K2034=$B$2,Sheet2!$M2034,0))</f>
        <v>0</v>
      </c>
    </row>
    <row r="2035" spans="14:15" x14ac:dyDescent="0.25">
      <c r="N2035">
        <f>IF(AND(Sheet2!$K2035=$B$1,Sheet2!$L2035=1),Sheet2!$I2035+Sheet2!$M2035,IF(Sheet2!$K2035=$B$1,Sheet2!$M2035,0))</f>
        <v>0</v>
      </c>
      <c r="O2035">
        <f>IF(AND(Sheet2!$K2035=$B$2,Sheet2!$L2035=1),Sheet2!$J2035+Sheet2!$M2035,IF(Sheet2!$K2035=$B$2,Sheet2!$M2035,0))</f>
        <v>0</v>
      </c>
    </row>
    <row r="2036" spans="14:15" x14ac:dyDescent="0.25">
      <c r="N2036">
        <f>IF(AND(Sheet2!$K2036=$B$1,Sheet2!$L2036=1),Sheet2!$I2036+Sheet2!$M2036,IF(Sheet2!$K2036=$B$1,Sheet2!$M2036,0))</f>
        <v>0</v>
      </c>
      <c r="O2036">
        <f>IF(AND(Sheet2!$K2036=$B$2,Sheet2!$L2036=1),Sheet2!$J2036+Sheet2!$M2036,IF(Sheet2!$K2036=$B$2,Sheet2!$M2036,0))</f>
        <v>0</v>
      </c>
    </row>
    <row r="2037" spans="14:15" x14ac:dyDescent="0.25">
      <c r="N2037">
        <f>IF(AND(Sheet2!$K2037=$B$1,Sheet2!$L2037=1),Sheet2!$I2037+Sheet2!$M2037,IF(Sheet2!$K2037=$B$1,Sheet2!$M2037,0))</f>
        <v>0</v>
      </c>
      <c r="O2037">
        <f>IF(AND(Sheet2!$K2037=$B$2,Sheet2!$L2037=1),Sheet2!$J2037+Sheet2!$M2037,IF(Sheet2!$K2037=$B$2,Sheet2!$M2037,0))</f>
        <v>0</v>
      </c>
    </row>
    <row r="2038" spans="14:15" x14ac:dyDescent="0.25">
      <c r="N2038">
        <f>IF(AND(Sheet2!$K2038=$B$1,Sheet2!$L2038=1),Sheet2!$I2038+Sheet2!$M2038,IF(Sheet2!$K2038=$B$1,Sheet2!$M2038,0))</f>
        <v>0</v>
      </c>
      <c r="O2038">
        <f>IF(AND(Sheet2!$K2038=$B$2,Sheet2!$L2038=1),Sheet2!$J2038+Sheet2!$M2038,IF(Sheet2!$K2038=$B$2,Sheet2!$M2038,0))</f>
        <v>0</v>
      </c>
    </row>
    <row r="2039" spans="14:15" x14ac:dyDescent="0.25">
      <c r="N2039">
        <f>IF(AND(Sheet2!$K2039=$B$1,Sheet2!$L2039=1),Sheet2!$I2039+Sheet2!$M2039,IF(Sheet2!$K2039=$B$1,Sheet2!$M2039,0))</f>
        <v>0</v>
      </c>
      <c r="O2039">
        <f>IF(AND(Sheet2!$K2039=$B$2,Sheet2!$L2039=1),Sheet2!$J2039+Sheet2!$M2039,IF(Sheet2!$K2039=$B$2,Sheet2!$M2039,0))</f>
        <v>0</v>
      </c>
    </row>
    <row r="2040" spans="14:15" x14ac:dyDescent="0.25">
      <c r="N2040">
        <f>IF(AND(Sheet2!$K2040=$B$1,Sheet2!$L2040=1),Sheet2!$I2040+Sheet2!$M2040,IF(Sheet2!$K2040=$B$1,Sheet2!$M2040,0))</f>
        <v>0</v>
      </c>
      <c r="O2040">
        <f>IF(AND(Sheet2!$K2040=$B$2,Sheet2!$L2040=1),Sheet2!$J2040+Sheet2!$M2040,IF(Sheet2!$K2040=$B$2,Sheet2!$M2040,0))</f>
        <v>0</v>
      </c>
    </row>
    <row r="2041" spans="14:15" x14ac:dyDescent="0.25">
      <c r="N2041">
        <f>IF(AND(Sheet2!$K2041=$B$1,Sheet2!$L2041=1),Sheet2!$I2041+Sheet2!$M2041,IF(Sheet2!$K2041=$B$1,Sheet2!$M2041,0))</f>
        <v>0</v>
      </c>
      <c r="O2041">
        <f>IF(AND(Sheet2!$K2041=$B$2,Sheet2!$L2041=1),Sheet2!$J2041+Sheet2!$M2041,IF(Sheet2!$K2041=$B$2,Sheet2!$M2041,0))</f>
        <v>0</v>
      </c>
    </row>
    <row r="2042" spans="14:15" x14ac:dyDescent="0.25">
      <c r="N2042">
        <f>IF(AND(Sheet2!$K2042=$B$1,Sheet2!$L2042=1),Sheet2!$I2042+Sheet2!$M2042,IF(Sheet2!$K2042=$B$1,Sheet2!$M2042,0))</f>
        <v>0</v>
      </c>
      <c r="O2042">
        <f>IF(AND(Sheet2!$K2042=$B$2,Sheet2!$L2042=1),Sheet2!$J2042+Sheet2!$M2042,IF(Sheet2!$K2042=$B$2,Sheet2!$M2042,0))</f>
        <v>0</v>
      </c>
    </row>
    <row r="2043" spans="14:15" x14ac:dyDescent="0.25">
      <c r="N2043">
        <f>IF(AND(Sheet2!$K2043=$B$1,Sheet2!$L2043=1),Sheet2!$I2043+Sheet2!$M2043,IF(Sheet2!$K2043=$B$1,Sheet2!$M2043,0))</f>
        <v>0</v>
      </c>
      <c r="O2043">
        <f>IF(AND(Sheet2!$K2043=$B$2,Sheet2!$L2043=1),Sheet2!$J2043+Sheet2!$M2043,IF(Sheet2!$K2043=$B$2,Sheet2!$M2043,0))</f>
        <v>0</v>
      </c>
    </row>
    <row r="2044" spans="14:15" x14ac:dyDescent="0.25">
      <c r="N2044">
        <f>IF(AND(Sheet2!$K2044=$B$1,Sheet2!$L2044=1),Sheet2!$I2044+Sheet2!$M2044,IF(Sheet2!$K2044=$B$1,Sheet2!$M2044,0))</f>
        <v>0</v>
      </c>
      <c r="O2044">
        <f>IF(AND(Sheet2!$K2044=$B$2,Sheet2!$L2044=1),Sheet2!$J2044+Sheet2!$M2044,IF(Sheet2!$K2044=$B$2,Sheet2!$M2044,0))</f>
        <v>0</v>
      </c>
    </row>
    <row r="2045" spans="14:15" x14ac:dyDescent="0.25">
      <c r="N2045">
        <f>IF(AND(Sheet2!$K2045=$B$1,Sheet2!$L2045=1),Sheet2!$I2045+Sheet2!$M2045,IF(Sheet2!$K2045=$B$1,Sheet2!$M2045,0))</f>
        <v>0</v>
      </c>
      <c r="O2045">
        <f>IF(AND(Sheet2!$K2045=$B$2,Sheet2!$L2045=1),Sheet2!$J2045+Sheet2!$M2045,IF(Sheet2!$K2045=$B$2,Sheet2!$M2045,0))</f>
        <v>0</v>
      </c>
    </row>
    <row r="2046" spans="14:15" x14ac:dyDescent="0.25">
      <c r="N2046">
        <f>IF(AND(Sheet2!$K2046=$B$1,Sheet2!$L2046=1),Sheet2!$I2046+Sheet2!$M2046,IF(Sheet2!$K2046=$B$1,Sheet2!$M2046,0))</f>
        <v>0</v>
      </c>
      <c r="O2046">
        <f>IF(AND(Sheet2!$K2046=$B$2,Sheet2!$L2046=1),Sheet2!$J2046+Sheet2!$M2046,IF(Sheet2!$K2046=$B$2,Sheet2!$M2046,0))</f>
        <v>0</v>
      </c>
    </row>
    <row r="2047" spans="14:15" x14ac:dyDescent="0.25">
      <c r="N2047">
        <f>IF(AND(Sheet2!$K2047=$B$1,Sheet2!$L2047=1),Sheet2!$I2047+Sheet2!$M2047,IF(Sheet2!$K2047=$B$1,Sheet2!$M2047,0))</f>
        <v>0</v>
      </c>
      <c r="O2047">
        <f>IF(AND(Sheet2!$K2047=$B$2,Sheet2!$L2047=1),Sheet2!$J2047+Sheet2!$M2047,IF(Sheet2!$K2047=$B$2,Sheet2!$M2047,0))</f>
        <v>0</v>
      </c>
    </row>
    <row r="2048" spans="14:15" x14ac:dyDescent="0.25">
      <c r="N2048">
        <f>IF(AND(Sheet2!$K2048=$B$1,Sheet2!$L2048=1),Sheet2!$I2048+Sheet2!$M2048,IF(Sheet2!$K2048=$B$1,Sheet2!$M2048,0))</f>
        <v>0</v>
      </c>
      <c r="O2048">
        <f>IF(AND(Sheet2!$K2048=$B$2,Sheet2!$L2048=1),Sheet2!$J2048+Sheet2!$M2048,IF(Sheet2!$K2048=$B$2,Sheet2!$M2048,0))</f>
        <v>0</v>
      </c>
    </row>
    <row r="2049" spans="14:15" x14ac:dyDescent="0.25">
      <c r="N2049">
        <f>IF(AND(Sheet2!$K2049=$B$1,Sheet2!$L2049=1),Sheet2!$I2049+Sheet2!$M2049,IF(Sheet2!$K2049=$B$1,Sheet2!$M2049,0))</f>
        <v>0</v>
      </c>
      <c r="O2049">
        <f>IF(AND(Sheet2!$K2049=$B$2,Sheet2!$L2049=1),Sheet2!$J2049+Sheet2!$M2049,IF(Sheet2!$K2049=$B$2,Sheet2!$M2049,0))</f>
        <v>0</v>
      </c>
    </row>
    <row r="2050" spans="14:15" x14ac:dyDescent="0.25">
      <c r="N2050">
        <f>IF(AND(Sheet2!$K2050=$B$1,Sheet2!$L2050=1),Sheet2!$I2050+Sheet2!$M2050,IF(Sheet2!$K2050=$B$1,Sheet2!$M2050,0))</f>
        <v>0</v>
      </c>
      <c r="O2050">
        <f>IF(AND(Sheet2!$K2050=$B$2,Sheet2!$L2050=1),Sheet2!$J2050+Sheet2!$M2050,IF(Sheet2!$K2050=$B$2,Sheet2!$M2050,0))</f>
        <v>0</v>
      </c>
    </row>
    <row r="2051" spans="14:15" x14ac:dyDescent="0.25">
      <c r="N2051">
        <f>IF(AND(Sheet2!$K2051=$B$1,Sheet2!$L2051=1),Sheet2!$I2051+Sheet2!$M2051,IF(Sheet2!$K2051=$B$1,Sheet2!$M2051,0))</f>
        <v>0</v>
      </c>
      <c r="O2051">
        <f>IF(AND(Sheet2!$K2051=$B$2,Sheet2!$L2051=1),Sheet2!$J2051+Sheet2!$M2051,IF(Sheet2!$K2051=$B$2,Sheet2!$M2051,0))</f>
        <v>0</v>
      </c>
    </row>
    <row r="2052" spans="14:15" x14ac:dyDescent="0.25">
      <c r="N2052">
        <f>IF(AND(Sheet2!$K2052=$B$1,Sheet2!$L2052=1),Sheet2!$I2052+Sheet2!$M2052,IF(Sheet2!$K2052=$B$1,Sheet2!$M2052,0))</f>
        <v>0</v>
      </c>
      <c r="O2052">
        <f>IF(AND(Sheet2!$K2052=$B$2,Sheet2!$L2052=1),Sheet2!$J2052+Sheet2!$M2052,IF(Sheet2!$K2052=$B$2,Sheet2!$M2052,0))</f>
        <v>0</v>
      </c>
    </row>
    <row r="2053" spans="14:15" x14ac:dyDescent="0.25">
      <c r="N2053">
        <f>IF(AND(Sheet2!$K2053=$B$1,Sheet2!$L2053=1),Sheet2!$I2053+Sheet2!$M2053,IF(Sheet2!$K2053=$B$1,Sheet2!$M2053,0))</f>
        <v>0</v>
      </c>
      <c r="O2053">
        <f>IF(AND(Sheet2!$K2053=$B$2,Sheet2!$L2053=1),Sheet2!$J2053+Sheet2!$M2053,IF(Sheet2!$K2053=$B$2,Sheet2!$M2053,0))</f>
        <v>0</v>
      </c>
    </row>
    <row r="2054" spans="14:15" x14ac:dyDescent="0.25">
      <c r="N2054">
        <f>IF(AND(Sheet2!$K2054=$B$1,Sheet2!$L2054=1),Sheet2!$I2054+Sheet2!$M2054,IF(Sheet2!$K2054=$B$1,Sheet2!$M2054,0))</f>
        <v>0</v>
      </c>
      <c r="O2054">
        <f>IF(AND(Sheet2!$K2054=$B$2,Sheet2!$L2054=1),Sheet2!$J2054+Sheet2!$M2054,IF(Sheet2!$K2054=$B$2,Sheet2!$M2054,0))</f>
        <v>0</v>
      </c>
    </row>
    <row r="2055" spans="14:15" x14ac:dyDescent="0.25">
      <c r="N2055">
        <f>IF(AND(Sheet2!$K2055=$B$1,Sheet2!$L2055=1),Sheet2!$I2055+Sheet2!$M2055,IF(Sheet2!$K2055=$B$1,Sheet2!$M2055,0))</f>
        <v>0</v>
      </c>
      <c r="O2055">
        <f>IF(AND(Sheet2!$K2055=$B$2,Sheet2!$L2055=1),Sheet2!$J2055+Sheet2!$M2055,IF(Sheet2!$K2055=$B$2,Sheet2!$M2055,0))</f>
        <v>0</v>
      </c>
    </row>
    <row r="2056" spans="14:15" x14ac:dyDescent="0.25">
      <c r="N2056">
        <f>IF(AND(Sheet2!$K2056=$B$1,Sheet2!$L2056=1),Sheet2!$I2056+Sheet2!$M2056,IF(Sheet2!$K2056=$B$1,Sheet2!$M2056,0))</f>
        <v>0</v>
      </c>
      <c r="O2056">
        <f>IF(AND(Sheet2!$K2056=$B$2,Sheet2!$L2056=1),Sheet2!$J2056+Sheet2!$M2056,IF(Sheet2!$K2056=$B$2,Sheet2!$M2056,0))</f>
        <v>0</v>
      </c>
    </row>
    <row r="2057" spans="14:15" x14ac:dyDescent="0.25">
      <c r="N2057">
        <f>IF(AND(Sheet2!$K2057=$B$1,Sheet2!$L2057=1),Sheet2!$I2057+Sheet2!$M2057,IF(Sheet2!$K2057=$B$1,Sheet2!$M2057,0))</f>
        <v>0</v>
      </c>
      <c r="O2057">
        <f>IF(AND(Sheet2!$K2057=$B$2,Sheet2!$L2057=1),Sheet2!$J2057+Sheet2!$M2057,IF(Sheet2!$K2057=$B$2,Sheet2!$M2057,0))</f>
        <v>0</v>
      </c>
    </row>
    <row r="2058" spans="14:15" x14ac:dyDescent="0.25">
      <c r="N2058">
        <f>IF(AND(Sheet2!$K2058=$B$1,Sheet2!$L2058=1),Sheet2!$I2058+Sheet2!$M2058,IF(Sheet2!$K2058=$B$1,Sheet2!$M2058,0))</f>
        <v>0</v>
      </c>
      <c r="O2058">
        <f>IF(AND(Sheet2!$K2058=$B$2,Sheet2!$L2058=1),Sheet2!$J2058+Sheet2!$M2058,IF(Sheet2!$K2058=$B$2,Sheet2!$M2058,0))</f>
        <v>0</v>
      </c>
    </row>
    <row r="2059" spans="14:15" x14ac:dyDescent="0.25">
      <c r="N2059">
        <f>IF(AND(Sheet2!$K2059=$B$1,Sheet2!$L2059=1),Sheet2!$I2059+Sheet2!$M2059,IF(Sheet2!$K2059=$B$1,Sheet2!$M2059,0))</f>
        <v>0</v>
      </c>
      <c r="O2059">
        <f>IF(AND(Sheet2!$K2059=$B$2,Sheet2!$L2059=1),Sheet2!$J2059+Sheet2!$M2059,IF(Sheet2!$K2059=$B$2,Sheet2!$M2059,0))</f>
        <v>0</v>
      </c>
    </row>
    <row r="2060" spans="14:15" x14ac:dyDescent="0.25">
      <c r="N2060">
        <f>IF(AND(Sheet2!$K2060=$B$1,Sheet2!$L2060=1),Sheet2!$I2060+Sheet2!$M2060,IF(Sheet2!$K2060=$B$1,Sheet2!$M2060,0))</f>
        <v>0</v>
      </c>
      <c r="O2060">
        <f>IF(AND(Sheet2!$K2060=$B$2,Sheet2!$L2060=1),Sheet2!$J2060+Sheet2!$M2060,IF(Sheet2!$K2060=$B$2,Sheet2!$M2060,0))</f>
        <v>0</v>
      </c>
    </row>
    <row r="2061" spans="14:15" x14ac:dyDescent="0.25">
      <c r="N2061">
        <f>IF(AND(Sheet2!$K2061=$B$1,Sheet2!$L2061=1),Sheet2!$I2061+Sheet2!$M2061,IF(Sheet2!$K2061=$B$1,Sheet2!$M2061,0))</f>
        <v>0</v>
      </c>
      <c r="O2061">
        <f>IF(AND(Sheet2!$K2061=$B$2,Sheet2!$L2061=1),Sheet2!$J2061+Sheet2!$M2061,IF(Sheet2!$K2061=$B$2,Sheet2!$M2061,0))</f>
        <v>0</v>
      </c>
    </row>
    <row r="2062" spans="14:15" x14ac:dyDescent="0.25">
      <c r="N2062">
        <f>IF(AND(Sheet2!$K2062=$B$1,Sheet2!$L2062=1),Sheet2!$I2062+Sheet2!$M2062,IF(Sheet2!$K2062=$B$1,Sheet2!$M2062,0))</f>
        <v>0</v>
      </c>
      <c r="O2062">
        <f>IF(AND(Sheet2!$K2062=$B$2,Sheet2!$L2062=1),Sheet2!$J2062+Sheet2!$M2062,IF(Sheet2!$K2062=$B$2,Sheet2!$M2062,0))</f>
        <v>0</v>
      </c>
    </row>
    <row r="2063" spans="14:15" x14ac:dyDescent="0.25">
      <c r="N2063">
        <f>IF(AND(Sheet2!$K2063=$B$1,Sheet2!$L2063=1),Sheet2!$I2063+Sheet2!$M2063,IF(Sheet2!$K2063=$B$1,Sheet2!$M2063,0))</f>
        <v>0</v>
      </c>
      <c r="O2063">
        <f>IF(AND(Sheet2!$K2063=$B$2,Sheet2!$L2063=1),Sheet2!$J2063+Sheet2!$M2063,IF(Sheet2!$K2063=$B$2,Sheet2!$M2063,0))</f>
        <v>0</v>
      </c>
    </row>
    <row r="2064" spans="14:15" x14ac:dyDescent="0.25">
      <c r="N2064">
        <f>IF(AND(Sheet2!$K2064=$B$1,Sheet2!$L2064=1),Sheet2!$I2064+Sheet2!$M2064,IF(Sheet2!$K2064=$B$1,Sheet2!$M2064,0))</f>
        <v>0</v>
      </c>
      <c r="O2064">
        <f>IF(AND(Sheet2!$K2064=$B$2,Sheet2!$L2064=1),Sheet2!$J2064+Sheet2!$M2064,IF(Sheet2!$K2064=$B$2,Sheet2!$M2064,0))</f>
        <v>0</v>
      </c>
    </row>
    <row r="2065" spans="14:15" x14ac:dyDescent="0.25">
      <c r="N2065">
        <f>IF(AND(Sheet2!$K2065=$B$1,Sheet2!$L2065=1),Sheet2!$I2065+Sheet2!$M2065,IF(Sheet2!$K2065=$B$1,Sheet2!$M2065,0))</f>
        <v>0</v>
      </c>
      <c r="O2065">
        <f>IF(AND(Sheet2!$K2065=$B$2,Sheet2!$L2065=1),Sheet2!$J2065+Sheet2!$M2065,IF(Sheet2!$K2065=$B$2,Sheet2!$M2065,0))</f>
        <v>0</v>
      </c>
    </row>
    <row r="2066" spans="14:15" x14ac:dyDescent="0.25">
      <c r="N2066">
        <f>IF(AND(Sheet2!$K2066=$B$1,Sheet2!$L2066=1),Sheet2!$I2066+Sheet2!$M2066,IF(Sheet2!$K2066=$B$1,Sheet2!$M2066,0))</f>
        <v>0</v>
      </c>
      <c r="O2066">
        <f>IF(AND(Sheet2!$K2066=$B$2,Sheet2!$L2066=1),Sheet2!$J2066+Sheet2!$M2066,IF(Sheet2!$K2066=$B$2,Sheet2!$M2066,0))</f>
        <v>0</v>
      </c>
    </row>
    <row r="2067" spans="14:15" x14ac:dyDescent="0.25">
      <c r="N2067">
        <f>IF(AND(Sheet2!$K2067=$B$1,Sheet2!$L2067=1),Sheet2!$I2067+Sheet2!$M2067,IF(Sheet2!$K2067=$B$1,Sheet2!$M2067,0))</f>
        <v>0</v>
      </c>
      <c r="O2067">
        <f>IF(AND(Sheet2!$K2067=$B$2,Sheet2!$L2067=1),Sheet2!$J2067+Sheet2!$M2067,IF(Sheet2!$K2067=$B$2,Sheet2!$M2067,0))</f>
        <v>0</v>
      </c>
    </row>
    <row r="2068" spans="14:15" x14ac:dyDescent="0.25">
      <c r="N2068">
        <f>IF(AND(Sheet2!$K2068=$B$1,Sheet2!$L2068=1),Sheet2!$I2068+Sheet2!$M2068,IF(Sheet2!$K2068=$B$1,Sheet2!$M2068,0))</f>
        <v>0</v>
      </c>
      <c r="O2068">
        <f>IF(AND(Sheet2!$K2068=$B$2,Sheet2!$L2068=1),Sheet2!$J2068+Sheet2!$M2068,IF(Sheet2!$K2068=$B$2,Sheet2!$M2068,0))</f>
        <v>0</v>
      </c>
    </row>
    <row r="2069" spans="14:15" x14ac:dyDescent="0.25">
      <c r="N2069">
        <f>IF(AND(Sheet2!$K2069=$B$1,Sheet2!$L2069=1),Sheet2!$I2069+Sheet2!$M2069,IF(Sheet2!$K2069=$B$1,Sheet2!$M2069,0))</f>
        <v>0</v>
      </c>
      <c r="O2069">
        <f>IF(AND(Sheet2!$K2069=$B$2,Sheet2!$L2069=1),Sheet2!$J2069+Sheet2!$M2069,IF(Sheet2!$K2069=$B$2,Sheet2!$M2069,0))</f>
        <v>0</v>
      </c>
    </row>
    <row r="2070" spans="14:15" x14ac:dyDescent="0.25">
      <c r="N2070">
        <f>IF(AND(Sheet2!$K2070=$B$1,Sheet2!$L2070=1),Sheet2!$I2070+Sheet2!$M2070,IF(Sheet2!$K2070=$B$1,Sheet2!$M2070,0))</f>
        <v>0</v>
      </c>
      <c r="O2070">
        <f>IF(AND(Sheet2!$K2070=$B$2,Sheet2!$L2070=1),Sheet2!$J2070+Sheet2!$M2070,IF(Sheet2!$K2070=$B$2,Sheet2!$M2070,0))</f>
        <v>0</v>
      </c>
    </row>
    <row r="2071" spans="14:15" x14ac:dyDescent="0.25">
      <c r="N2071">
        <f>IF(AND(Sheet2!$K2071=$B$1,Sheet2!$L2071=1),Sheet2!$I2071+Sheet2!$M2071,IF(Sheet2!$K2071=$B$1,Sheet2!$M2071,0))</f>
        <v>0</v>
      </c>
      <c r="O2071">
        <f>IF(AND(Sheet2!$K2071=$B$2,Sheet2!$L2071=1),Sheet2!$J2071+Sheet2!$M2071,IF(Sheet2!$K2071=$B$2,Sheet2!$M2071,0))</f>
        <v>0</v>
      </c>
    </row>
    <row r="2072" spans="14:15" x14ac:dyDescent="0.25">
      <c r="N2072">
        <f>IF(AND(Sheet2!$K2072=$B$1,Sheet2!$L2072=1),Sheet2!$I2072+Sheet2!$M2072,IF(Sheet2!$K2072=$B$1,Sheet2!$M2072,0))</f>
        <v>0</v>
      </c>
      <c r="O2072">
        <f>IF(AND(Sheet2!$K2072=$B$2,Sheet2!$L2072=1),Sheet2!$J2072+Sheet2!$M2072,IF(Sheet2!$K2072=$B$2,Sheet2!$M2072,0))</f>
        <v>0</v>
      </c>
    </row>
    <row r="2073" spans="14:15" x14ac:dyDescent="0.25">
      <c r="N2073">
        <f>IF(AND(Sheet2!$K2073=$B$1,Sheet2!$L2073=1),Sheet2!$I2073+Sheet2!$M2073,IF(Sheet2!$K2073=$B$1,Sheet2!$M2073,0))</f>
        <v>0</v>
      </c>
      <c r="O2073">
        <f>IF(AND(Sheet2!$K2073=$B$2,Sheet2!$L2073=1),Sheet2!$J2073+Sheet2!$M2073,IF(Sheet2!$K2073=$B$2,Sheet2!$M2073,0))</f>
        <v>0</v>
      </c>
    </row>
    <row r="2074" spans="14:15" x14ac:dyDescent="0.25">
      <c r="N2074">
        <f>IF(AND(Sheet2!$K2074=$B$1,Sheet2!$L2074=1),Sheet2!$I2074+Sheet2!$M2074,IF(Sheet2!$K2074=$B$1,Sheet2!$M2074,0))</f>
        <v>0</v>
      </c>
      <c r="O2074">
        <f>IF(AND(Sheet2!$K2074=$B$2,Sheet2!$L2074=1),Sheet2!$J2074+Sheet2!$M2074,IF(Sheet2!$K2074=$B$2,Sheet2!$M2074,0))</f>
        <v>0</v>
      </c>
    </row>
    <row r="2075" spans="14:15" x14ac:dyDescent="0.25">
      <c r="N2075">
        <f>IF(AND(Sheet2!$K2075=$B$1,Sheet2!$L2075=1),Sheet2!$I2075+Sheet2!$M2075,IF(Sheet2!$K2075=$B$1,Sheet2!$M2075,0))</f>
        <v>0</v>
      </c>
      <c r="O2075">
        <f>IF(AND(Sheet2!$K2075=$B$2,Sheet2!$L2075=1),Sheet2!$J2075+Sheet2!$M2075,IF(Sheet2!$K2075=$B$2,Sheet2!$M2075,0))</f>
        <v>0</v>
      </c>
    </row>
    <row r="2076" spans="14:15" x14ac:dyDescent="0.25">
      <c r="N2076">
        <f>IF(AND(Sheet2!$K2076=$B$1,Sheet2!$L2076=1),Sheet2!$I2076+Sheet2!$M2076,IF(Sheet2!$K2076=$B$1,Sheet2!$M2076,0))</f>
        <v>0</v>
      </c>
      <c r="O2076">
        <f>IF(AND(Sheet2!$K2076=$B$2,Sheet2!$L2076=1),Sheet2!$J2076+Sheet2!$M2076,IF(Sheet2!$K2076=$B$2,Sheet2!$M2076,0))</f>
        <v>0</v>
      </c>
    </row>
    <row r="2077" spans="14:15" x14ac:dyDescent="0.25">
      <c r="N2077">
        <f>IF(AND(Sheet2!$K2077=$B$1,Sheet2!$L2077=1),Sheet2!$I2077+Sheet2!$M2077,IF(Sheet2!$K2077=$B$1,Sheet2!$M2077,0))</f>
        <v>0</v>
      </c>
      <c r="O2077">
        <f>IF(AND(Sheet2!$K2077=$B$2,Sheet2!$L2077=1),Sheet2!$J2077+Sheet2!$M2077,IF(Sheet2!$K2077=$B$2,Sheet2!$M2077,0))</f>
        <v>0</v>
      </c>
    </row>
    <row r="2078" spans="14:15" x14ac:dyDescent="0.25">
      <c r="N2078">
        <f>IF(AND(Sheet2!$K2078=$B$1,Sheet2!$L2078=1),Sheet2!$I2078+Sheet2!$M2078,IF(Sheet2!$K2078=$B$1,Sheet2!$M2078,0))</f>
        <v>0</v>
      </c>
      <c r="O2078">
        <f>IF(AND(Sheet2!$K2078=$B$2,Sheet2!$L2078=1),Sheet2!$J2078+Sheet2!$M2078,IF(Sheet2!$K2078=$B$2,Sheet2!$M2078,0))</f>
        <v>0</v>
      </c>
    </row>
    <row r="2079" spans="14:15" x14ac:dyDescent="0.25">
      <c r="N2079">
        <f>IF(AND(Sheet2!$K2079=$B$1,Sheet2!$L2079=1),Sheet2!$I2079+Sheet2!$M2079,IF(Sheet2!$K2079=$B$1,Sheet2!$M2079,0))</f>
        <v>0</v>
      </c>
      <c r="O2079">
        <f>IF(AND(Sheet2!$K2079=$B$2,Sheet2!$L2079=1),Sheet2!$J2079+Sheet2!$M2079,IF(Sheet2!$K2079=$B$2,Sheet2!$M2079,0))</f>
        <v>0</v>
      </c>
    </row>
    <row r="2080" spans="14:15" x14ac:dyDescent="0.25">
      <c r="N2080">
        <f>IF(AND(Sheet2!$K2080=$B$1,Sheet2!$L2080=1),Sheet2!$I2080+Sheet2!$M2080,IF(Sheet2!$K2080=$B$1,Sheet2!$M2080,0))</f>
        <v>0</v>
      </c>
      <c r="O2080">
        <f>IF(AND(Sheet2!$K2080=$B$2,Sheet2!$L2080=1),Sheet2!$J2080+Sheet2!$M2080,IF(Sheet2!$K2080=$B$2,Sheet2!$M2080,0))</f>
        <v>0</v>
      </c>
    </row>
    <row r="2081" spans="14:15" x14ac:dyDescent="0.25">
      <c r="N2081">
        <f>IF(AND(Sheet2!$K2081=$B$1,Sheet2!$L2081=1),Sheet2!$I2081+Sheet2!$M2081,IF(Sheet2!$K2081=$B$1,Sheet2!$M2081,0))</f>
        <v>0</v>
      </c>
      <c r="O2081">
        <f>IF(AND(Sheet2!$K2081=$B$2,Sheet2!$L2081=1),Sheet2!$J2081+Sheet2!$M2081,IF(Sheet2!$K2081=$B$2,Sheet2!$M2081,0))</f>
        <v>0</v>
      </c>
    </row>
    <row r="2082" spans="14:15" x14ac:dyDescent="0.25">
      <c r="N2082">
        <f>IF(AND(Sheet2!$K2082=$B$1,Sheet2!$L2082=1),Sheet2!$I2082+Sheet2!$M2082,IF(Sheet2!$K2082=$B$1,Sheet2!$M2082,0))</f>
        <v>0</v>
      </c>
      <c r="O2082">
        <f>IF(AND(Sheet2!$K2082=$B$2,Sheet2!$L2082=1),Sheet2!$J2082+Sheet2!$M2082,IF(Sheet2!$K2082=$B$2,Sheet2!$M2082,0))</f>
        <v>0</v>
      </c>
    </row>
    <row r="2083" spans="14:15" x14ac:dyDescent="0.25">
      <c r="N2083">
        <f>IF(AND(Sheet2!$K2083=$B$1,Sheet2!$L2083=1),Sheet2!$I2083+Sheet2!$M2083,IF(Sheet2!$K2083=$B$1,Sheet2!$M2083,0))</f>
        <v>0</v>
      </c>
      <c r="O2083">
        <f>IF(AND(Sheet2!$K2083=$B$2,Sheet2!$L2083=1),Sheet2!$J2083+Sheet2!$M2083,IF(Sheet2!$K2083=$B$2,Sheet2!$M2083,0))</f>
        <v>0</v>
      </c>
    </row>
    <row r="2084" spans="14:15" x14ac:dyDescent="0.25">
      <c r="N2084">
        <f>IF(AND(Sheet2!$K2084=$B$1,Sheet2!$L2084=1),Sheet2!$I2084+Sheet2!$M2084,IF(Sheet2!$K2084=$B$1,Sheet2!$M2084,0))</f>
        <v>0</v>
      </c>
      <c r="O2084">
        <f>IF(AND(Sheet2!$K2084=$B$2,Sheet2!$L2084=1),Sheet2!$J2084+Sheet2!$M2084,IF(Sheet2!$K2084=$B$2,Sheet2!$M2084,0))</f>
        <v>0</v>
      </c>
    </row>
    <row r="2085" spans="14:15" x14ac:dyDescent="0.25">
      <c r="N2085">
        <f>IF(AND(Sheet2!$K2085=$B$1,Sheet2!$L2085=1),Sheet2!$I2085+Sheet2!$M2085,IF(Sheet2!$K2085=$B$1,Sheet2!$M2085,0))</f>
        <v>0</v>
      </c>
      <c r="O2085">
        <f>IF(AND(Sheet2!$K2085=$B$2,Sheet2!$L2085=1),Sheet2!$J2085+Sheet2!$M2085,IF(Sheet2!$K2085=$B$2,Sheet2!$M2085,0))</f>
        <v>0</v>
      </c>
    </row>
    <row r="2086" spans="14:15" x14ac:dyDescent="0.25">
      <c r="N2086">
        <f>IF(AND(Sheet2!$K2086=$B$1,Sheet2!$L2086=1),Sheet2!$I2086+Sheet2!$M2086,IF(Sheet2!$K2086=$B$1,Sheet2!$M2086,0))</f>
        <v>0</v>
      </c>
      <c r="O2086">
        <f>IF(AND(Sheet2!$K2086=$B$2,Sheet2!$L2086=1),Sheet2!$J2086+Sheet2!$M2086,IF(Sheet2!$K2086=$B$2,Sheet2!$M2086,0))</f>
        <v>0</v>
      </c>
    </row>
    <row r="2087" spans="14:15" x14ac:dyDescent="0.25">
      <c r="N2087">
        <f>IF(AND(Sheet2!$K2087=$B$1,Sheet2!$L2087=1),Sheet2!$I2087+Sheet2!$M2087,IF(Sheet2!$K2087=$B$1,Sheet2!$M2087,0))</f>
        <v>0</v>
      </c>
      <c r="O2087">
        <f>IF(AND(Sheet2!$K2087=$B$2,Sheet2!$L2087=1),Sheet2!$J2087+Sheet2!$M2087,IF(Sheet2!$K2087=$B$2,Sheet2!$M2087,0))</f>
        <v>0</v>
      </c>
    </row>
    <row r="2088" spans="14:15" x14ac:dyDescent="0.25">
      <c r="N2088">
        <f>IF(AND(Sheet2!$K2088=$B$1,Sheet2!$L2088=1),Sheet2!$I2088+Sheet2!$M2088,IF(Sheet2!$K2088=$B$1,Sheet2!$M2088,0))</f>
        <v>0</v>
      </c>
      <c r="O2088">
        <f>IF(AND(Sheet2!$K2088=$B$2,Sheet2!$L2088=1),Sheet2!$J2088+Sheet2!$M2088,IF(Sheet2!$K2088=$B$2,Sheet2!$M2088,0))</f>
        <v>0</v>
      </c>
    </row>
    <row r="2089" spans="14:15" x14ac:dyDescent="0.25">
      <c r="N2089">
        <f>IF(AND(Sheet2!$K2089=$B$1,Sheet2!$L2089=1),Sheet2!$I2089+Sheet2!$M2089,IF(Sheet2!$K2089=$B$1,Sheet2!$M2089,0))</f>
        <v>0</v>
      </c>
      <c r="O2089">
        <f>IF(AND(Sheet2!$K2089=$B$2,Sheet2!$L2089=1),Sheet2!$J2089+Sheet2!$M2089,IF(Sheet2!$K2089=$B$2,Sheet2!$M2089,0))</f>
        <v>0</v>
      </c>
    </row>
    <row r="2090" spans="14:15" x14ac:dyDescent="0.25">
      <c r="N2090">
        <f>IF(AND(Sheet2!$K2090=$B$1,Sheet2!$L2090=1),Sheet2!$I2090+Sheet2!$M2090,IF(Sheet2!$K2090=$B$1,Sheet2!$M2090,0))</f>
        <v>0</v>
      </c>
      <c r="O2090">
        <f>IF(AND(Sheet2!$K2090=$B$2,Sheet2!$L2090=1),Sheet2!$J2090+Sheet2!$M2090,IF(Sheet2!$K2090=$B$2,Sheet2!$M2090,0))</f>
        <v>0</v>
      </c>
    </row>
    <row r="2091" spans="14:15" x14ac:dyDescent="0.25">
      <c r="N2091">
        <f>IF(AND(Sheet2!$K2091=$B$1,Sheet2!$L2091=1),Sheet2!$I2091+Sheet2!$M2091,IF(Sheet2!$K2091=$B$1,Sheet2!$M2091,0))</f>
        <v>0</v>
      </c>
      <c r="O2091">
        <f>IF(AND(Sheet2!$K2091=$B$2,Sheet2!$L2091=1),Sheet2!$J2091+Sheet2!$M2091,IF(Sheet2!$K2091=$B$2,Sheet2!$M2091,0))</f>
        <v>0</v>
      </c>
    </row>
    <row r="2092" spans="14:15" x14ac:dyDescent="0.25">
      <c r="N2092">
        <f>IF(AND(Sheet2!$K2092=$B$1,Sheet2!$L2092=1),Sheet2!$I2092+Sheet2!$M2092,IF(Sheet2!$K2092=$B$1,Sheet2!$M2092,0))</f>
        <v>0</v>
      </c>
      <c r="O2092">
        <f>IF(AND(Sheet2!$K2092=$B$2,Sheet2!$L2092=1),Sheet2!$J2092+Sheet2!$M2092,IF(Sheet2!$K2092=$B$2,Sheet2!$M2092,0))</f>
        <v>0</v>
      </c>
    </row>
    <row r="2093" spans="14:15" x14ac:dyDescent="0.25">
      <c r="N2093">
        <f>IF(AND(Sheet2!$K2093=$B$1,Sheet2!$L2093=1),Sheet2!$I2093+Sheet2!$M2093,IF(Sheet2!$K2093=$B$1,Sheet2!$M2093,0))</f>
        <v>0</v>
      </c>
      <c r="O2093">
        <f>IF(AND(Sheet2!$K2093=$B$2,Sheet2!$L2093=1),Sheet2!$J2093+Sheet2!$M2093,IF(Sheet2!$K2093=$B$2,Sheet2!$M2093,0))</f>
        <v>0</v>
      </c>
    </row>
    <row r="2094" spans="14:15" x14ac:dyDescent="0.25">
      <c r="N2094">
        <f>IF(AND(Sheet2!$K2094=$B$1,Sheet2!$L2094=1),Sheet2!$I2094+Sheet2!$M2094,IF(Sheet2!$K2094=$B$1,Sheet2!$M2094,0))</f>
        <v>0</v>
      </c>
      <c r="O2094">
        <f>IF(AND(Sheet2!$K2094=$B$2,Sheet2!$L2094=1),Sheet2!$J2094+Sheet2!$M2094,IF(Sheet2!$K2094=$B$2,Sheet2!$M2094,0))</f>
        <v>0</v>
      </c>
    </row>
    <row r="2095" spans="14:15" x14ac:dyDescent="0.25">
      <c r="N2095">
        <f>IF(AND(Sheet2!$K2095=$B$1,Sheet2!$L2095=1),Sheet2!$I2095+Sheet2!$M2095,IF(Sheet2!$K2095=$B$1,Sheet2!$M2095,0))</f>
        <v>0</v>
      </c>
      <c r="O2095">
        <f>IF(AND(Sheet2!$K2095=$B$2,Sheet2!$L2095=1),Sheet2!$J2095+Sheet2!$M2095,IF(Sheet2!$K2095=$B$2,Sheet2!$M2095,0))</f>
        <v>0</v>
      </c>
    </row>
    <row r="2096" spans="14:15" x14ac:dyDescent="0.25">
      <c r="N2096">
        <f>IF(AND(Sheet2!$K2096=$B$1,Sheet2!$L2096=1),Sheet2!$I2096+Sheet2!$M2096,IF(Sheet2!$K2096=$B$1,Sheet2!$M2096,0))</f>
        <v>0</v>
      </c>
      <c r="O2096">
        <f>IF(AND(Sheet2!$K2096=$B$2,Sheet2!$L2096=1),Sheet2!$J2096+Sheet2!$M2096,IF(Sheet2!$K2096=$B$2,Sheet2!$M2096,0))</f>
        <v>0</v>
      </c>
    </row>
    <row r="2097" spans="14:15" x14ac:dyDescent="0.25">
      <c r="N2097">
        <f>IF(AND(Sheet2!$K2097=$B$1,Sheet2!$L2097=1),Sheet2!$I2097+Sheet2!$M2097,IF(Sheet2!$K2097=$B$1,Sheet2!$M2097,0))</f>
        <v>0</v>
      </c>
      <c r="O2097">
        <f>IF(AND(Sheet2!$K2097=$B$2,Sheet2!$L2097=1),Sheet2!$J2097+Sheet2!$M2097,IF(Sheet2!$K2097=$B$2,Sheet2!$M2097,0))</f>
        <v>0</v>
      </c>
    </row>
    <row r="2098" spans="14:15" x14ac:dyDescent="0.25">
      <c r="N2098">
        <f>IF(AND(Sheet2!$K2098=$B$1,Sheet2!$L2098=1),Sheet2!$I2098+Sheet2!$M2098,IF(Sheet2!$K2098=$B$1,Sheet2!$M2098,0))</f>
        <v>0</v>
      </c>
      <c r="O2098">
        <f>IF(AND(Sheet2!$K2098=$B$2,Sheet2!$L2098=1),Sheet2!$J2098+Sheet2!$M2098,IF(Sheet2!$K2098=$B$2,Sheet2!$M2098,0))</f>
        <v>0</v>
      </c>
    </row>
    <row r="2099" spans="14:15" x14ac:dyDescent="0.25">
      <c r="N2099">
        <f>IF(AND(Sheet2!$K2099=$B$1,Sheet2!$L2099=1),Sheet2!$I2099+Sheet2!$M2099,IF(Sheet2!$K2099=$B$1,Sheet2!$M2099,0))</f>
        <v>0</v>
      </c>
      <c r="O2099">
        <f>IF(AND(Sheet2!$K2099=$B$2,Sheet2!$L2099=1),Sheet2!$J2099+Sheet2!$M2099,IF(Sheet2!$K2099=$B$2,Sheet2!$M2099,0))</f>
        <v>0</v>
      </c>
    </row>
    <row r="2100" spans="14:15" x14ac:dyDescent="0.25">
      <c r="N2100">
        <f>IF(AND(Sheet2!$K2100=$B$1,Sheet2!$L2100=1),Sheet2!$I2100+Sheet2!$M2100,IF(Sheet2!$K2100=$B$1,Sheet2!$M2100,0))</f>
        <v>0</v>
      </c>
      <c r="O2100">
        <f>IF(AND(Sheet2!$K2100=$B$2,Sheet2!$L2100=1),Sheet2!$J2100+Sheet2!$M2100,IF(Sheet2!$K2100=$B$2,Sheet2!$M2100,0))</f>
        <v>0</v>
      </c>
    </row>
    <row r="2101" spans="14:15" x14ac:dyDescent="0.25">
      <c r="N2101">
        <f>IF(AND(Sheet2!$K2101=$B$1,Sheet2!$L2101=1),Sheet2!$I2101+Sheet2!$M2101,IF(Sheet2!$K2101=$B$1,Sheet2!$M2101,0))</f>
        <v>0</v>
      </c>
      <c r="O2101">
        <f>IF(AND(Sheet2!$K2101=$B$2,Sheet2!$L2101=1),Sheet2!$J2101+Sheet2!$M2101,IF(Sheet2!$K2101=$B$2,Sheet2!$M2101,0))</f>
        <v>0</v>
      </c>
    </row>
    <row r="2102" spans="14:15" x14ac:dyDescent="0.25">
      <c r="N2102">
        <f>IF(AND(Sheet2!$K2102=$B$1,Sheet2!$L2102=1),Sheet2!$I2102+Sheet2!$M2102,IF(Sheet2!$K2102=$B$1,Sheet2!$M2102,0))</f>
        <v>0</v>
      </c>
      <c r="O2102">
        <f>IF(AND(Sheet2!$K2102=$B$2,Sheet2!$L2102=1),Sheet2!$J2102+Sheet2!$M2102,IF(Sheet2!$K2102=$B$2,Sheet2!$M2102,0))</f>
        <v>0</v>
      </c>
    </row>
    <row r="2103" spans="14:15" x14ac:dyDescent="0.25">
      <c r="N2103">
        <f>IF(AND(Sheet2!$K2103=$B$1,Sheet2!$L2103=1),Sheet2!$I2103+Sheet2!$M2103,IF(Sheet2!$K2103=$B$1,Sheet2!$M2103,0))</f>
        <v>0</v>
      </c>
      <c r="O2103">
        <f>IF(AND(Sheet2!$K2103=$B$2,Sheet2!$L2103=1),Sheet2!$J2103+Sheet2!$M2103,IF(Sheet2!$K2103=$B$2,Sheet2!$M2103,0))</f>
        <v>0</v>
      </c>
    </row>
    <row r="2104" spans="14:15" x14ac:dyDescent="0.25">
      <c r="N2104">
        <f>IF(AND(Sheet2!$K2104=$B$1,Sheet2!$L2104=1),Sheet2!$I2104+Sheet2!$M2104,IF(Sheet2!$K2104=$B$1,Sheet2!$M2104,0))</f>
        <v>0</v>
      </c>
      <c r="O2104">
        <f>IF(AND(Sheet2!$K2104=$B$2,Sheet2!$L2104=1),Sheet2!$J2104+Sheet2!$M2104,IF(Sheet2!$K2104=$B$2,Sheet2!$M2104,0))</f>
        <v>0</v>
      </c>
    </row>
    <row r="2105" spans="14:15" x14ac:dyDescent="0.25">
      <c r="N2105">
        <f>IF(AND(Sheet2!$K2105=$B$1,Sheet2!$L2105=1),Sheet2!$I2105+Sheet2!$M2105,IF(Sheet2!$K2105=$B$1,Sheet2!$M2105,0))</f>
        <v>0</v>
      </c>
      <c r="O2105">
        <f>IF(AND(Sheet2!$K2105=$B$2,Sheet2!$L2105=1),Sheet2!$J2105+Sheet2!$M2105,IF(Sheet2!$K2105=$B$2,Sheet2!$M2105,0))</f>
        <v>0</v>
      </c>
    </row>
    <row r="2106" spans="14:15" x14ac:dyDescent="0.25">
      <c r="N2106">
        <f>IF(AND(Sheet2!$K2106=$B$1,Sheet2!$L2106=1),Sheet2!$I2106+Sheet2!$M2106,IF(Sheet2!$K2106=$B$1,Sheet2!$M2106,0))</f>
        <v>0</v>
      </c>
      <c r="O2106">
        <f>IF(AND(Sheet2!$K2106=$B$2,Sheet2!$L2106=1),Sheet2!$J2106+Sheet2!$M2106,IF(Sheet2!$K2106=$B$2,Sheet2!$M2106,0))</f>
        <v>0</v>
      </c>
    </row>
    <row r="2107" spans="14:15" x14ac:dyDescent="0.25">
      <c r="N2107">
        <f>IF(AND(Sheet2!$K2107=$B$1,Sheet2!$L2107=1),Sheet2!$I2107+Sheet2!$M2107,IF(Sheet2!$K2107=$B$1,Sheet2!$M2107,0))</f>
        <v>0</v>
      </c>
      <c r="O2107">
        <f>IF(AND(Sheet2!$K2107=$B$2,Sheet2!$L2107=1),Sheet2!$J2107+Sheet2!$M2107,IF(Sheet2!$K2107=$B$2,Sheet2!$M2107,0))</f>
        <v>0</v>
      </c>
    </row>
    <row r="2108" spans="14:15" x14ac:dyDescent="0.25">
      <c r="N2108">
        <f>IF(AND(Sheet2!$K2108=$B$1,Sheet2!$L2108=1),Sheet2!$I2108+Sheet2!$M2108,IF(Sheet2!$K2108=$B$1,Sheet2!$M2108,0))</f>
        <v>0</v>
      </c>
      <c r="O2108">
        <f>IF(AND(Sheet2!$K2108=$B$2,Sheet2!$L2108=1),Sheet2!$J2108+Sheet2!$M2108,IF(Sheet2!$K2108=$B$2,Sheet2!$M2108,0))</f>
        <v>0</v>
      </c>
    </row>
    <row r="2109" spans="14:15" x14ac:dyDescent="0.25">
      <c r="N2109">
        <f>IF(AND(Sheet2!$K2109=$B$1,Sheet2!$L2109=1),Sheet2!$I2109+Sheet2!$M2109,IF(Sheet2!$K2109=$B$1,Sheet2!$M2109,0))</f>
        <v>0</v>
      </c>
      <c r="O2109">
        <f>IF(AND(Sheet2!$K2109=$B$2,Sheet2!$L2109=1),Sheet2!$J2109+Sheet2!$M2109,IF(Sheet2!$K2109=$B$2,Sheet2!$M2109,0))</f>
        <v>0</v>
      </c>
    </row>
    <row r="2110" spans="14:15" x14ac:dyDescent="0.25">
      <c r="N2110">
        <f>IF(AND(Sheet2!$K2110=$B$1,Sheet2!$L2110=1),Sheet2!$I2110+Sheet2!$M2110,IF(Sheet2!$K2110=$B$1,Sheet2!$M2110,0))</f>
        <v>0</v>
      </c>
      <c r="O2110">
        <f>IF(AND(Sheet2!$K2110=$B$2,Sheet2!$L2110=1),Sheet2!$J2110+Sheet2!$M2110,IF(Sheet2!$K2110=$B$2,Sheet2!$M2110,0))</f>
        <v>0</v>
      </c>
    </row>
    <row r="2111" spans="14:15" x14ac:dyDescent="0.25">
      <c r="N2111">
        <f>IF(AND(Sheet2!$K2111=$B$1,Sheet2!$L2111=1),Sheet2!$I2111+Sheet2!$M2111,IF(Sheet2!$K2111=$B$1,Sheet2!$M2111,0))</f>
        <v>0</v>
      </c>
      <c r="O2111">
        <f>IF(AND(Sheet2!$K2111=$B$2,Sheet2!$L2111=1),Sheet2!$J2111+Sheet2!$M2111,IF(Sheet2!$K2111=$B$2,Sheet2!$M2111,0))</f>
        <v>0</v>
      </c>
    </row>
    <row r="2112" spans="14:15" x14ac:dyDescent="0.25">
      <c r="N2112">
        <f>IF(AND(Sheet2!$K2112=$B$1,Sheet2!$L2112=1),Sheet2!$I2112+Sheet2!$M2112,IF(Sheet2!$K2112=$B$1,Sheet2!$M2112,0))</f>
        <v>0</v>
      </c>
      <c r="O2112">
        <f>IF(AND(Sheet2!$K2112=$B$2,Sheet2!$L2112=1),Sheet2!$J2112+Sheet2!$M2112,IF(Sheet2!$K2112=$B$2,Sheet2!$M2112,0))</f>
        <v>0</v>
      </c>
    </row>
    <row r="2113" spans="14:15" x14ac:dyDescent="0.25">
      <c r="N2113">
        <f>IF(AND(Sheet2!$K2113=$B$1,Sheet2!$L2113=1),Sheet2!$I2113+Sheet2!$M2113,IF(Sheet2!$K2113=$B$1,Sheet2!$M2113,0))</f>
        <v>0</v>
      </c>
      <c r="O2113">
        <f>IF(AND(Sheet2!$K2113=$B$2,Sheet2!$L2113=1),Sheet2!$J2113+Sheet2!$M2113,IF(Sheet2!$K2113=$B$2,Sheet2!$M2113,0))</f>
        <v>0</v>
      </c>
    </row>
    <row r="2114" spans="14:15" x14ac:dyDescent="0.25">
      <c r="N2114">
        <f>IF(AND(Sheet2!$K2114=$B$1,Sheet2!$L2114=1),Sheet2!$I2114+Sheet2!$M2114,IF(Sheet2!$K2114=$B$1,Sheet2!$M2114,0))</f>
        <v>0</v>
      </c>
      <c r="O2114">
        <f>IF(AND(Sheet2!$K2114=$B$2,Sheet2!$L2114=1),Sheet2!$J2114+Sheet2!$M2114,IF(Sheet2!$K2114=$B$2,Sheet2!$M2114,0))</f>
        <v>0</v>
      </c>
    </row>
    <row r="2115" spans="14:15" x14ac:dyDescent="0.25">
      <c r="N2115">
        <f>IF(AND(Sheet2!$K2115=$B$1,Sheet2!$L2115=1),Sheet2!$I2115+Sheet2!$M2115,IF(Sheet2!$K2115=$B$1,Sheet2!$M2115,0))</f>
        <v>0</v>
      </c>
      <c r="O2115">
        <f>IF(AND(Sheet2!$K2115=$B$2,Sheet2!$L2115=1),Sheet2!$J2115+Sheet2!$M2115,IF(Sheet2!$K2115=$B$2,Sheet2!$M2115,0))</f>
        <v>0</v>
      </c>
    </row>
    <row r="2116" spans="14:15" x14ac:dyDescent="0.25">
      <c r="N2116">
        <f>IF(AND(Sheet2!$K2116=$B$1,Sheet2!$L2116=1),Sheet2!$I2116+Sheet2!$M2116,IF(Sheet2!$K2116=$B$1,Sheet2!$M2116,0))</f>
        <v>0</v>
      </c>
      <c r="O2116">
        <f>IF(AND(Sheet2!$K2116=$B$2,Sheet2!$L2116=1),Sheet2!$J2116+Sheet2!$M2116,IF(Sheet2!$K2116=$B$2,Sheet2!$M2116,0))</f>
        <v>0</v>
      </c>
    </row>
    <row r="2117" spans="14:15" x14ac:dyDescent="0.25">
      <c r="N2117">
        <f>IF(AND(Sheet2!$K2117=$B$1,Sheet2!$L2117=1),Sheet2!$I2117+Sheet2!$M2117,IF(Sheet2!$K2117=$B$1,Sheet2!$M2117,0))</f>
        <v>0</v>
      </c>
      <c r="O2117">
        <f>IF(AND(Sheet2!$K2117=$B$2,Sheet2!$L2117=1),Sheet2!$J2117+Sheet2!$M2117,IF(Sheet2!$K2117=$B$2,Sheet2!$M2117,0))</f>
        <v>0</v>
      </c>
    </row>
    <row r="2118" spans="14:15" x14ac:dyDescent="0.25">
      <c r="N2118">
        <f>IF(AND(Sheet2!$K2118=$B$1,Sheet2!$L2118=1),Sheet2!$I2118+Sheet2!$M2118,IF(Sheet2!$K2118=$B$1,Sheet2!$M2118,0))</f>
        <v>0</v>
      </c>
      <c r="O2118">
        <f>IF(AND(Sheet2!$K2118=$B$2,Sheet2!$L2118=1),Sheet2!$J2118+Sheet2!$M2118,IF(Sheet2!$K2118=$B$2,Sheet2!$M2118,0))</f>
        <v>0</v>
      </c>
    </row>
    <row r="2119" spans="14:15" x14ac:dyDescent="0.25">
      <c r="N2119">
        <f>IF(AND(Sheet2!$K2119=$B$1,Sheet2!$L2119=1),Sheet2!$I2119+Sheet2!$M2119,IF(Sheet2!$K2119=$B$1,Sheet2!$M2119,0))</f>
        <v>0</v>
      </c>
      <c r="O2119">
        <f>IF(AND(Sheet2!$K2119=$B$2,Sheet2!$L2119=1),Sheet2!$J2119+Sheet2!$M2119,IF(Sheet2!$K2119=$B$2,Sheet2!$M2119,0))</f>
        <v>0</v>
      </c>
    </row>
    <row r="2120" spans="14:15" x14ac:dyDescent="0.25">
      <c r="N2120">
        <f>IF(AND(Sheet2!$K2120=$B$1,Sheet2!$L2120=1),Sheet2!$I2120+Sheet2!$M2120,IF(Sheet2!$K2120=$B$1,Sheet2!$M2120,0))</f>
        <v>0</v>
      </c>
      <c r="O2120">
        <f>IF(AND(Sheet2!$K2120=$B$2,Sheet2!$L2120=1),Sheet2!$J2120+Sheet2!$M2120,IF(Sheet2!$K2120=$B$2,Sheet2!$M2120,0))</f>
        <v>0</v>
      </c>
    </row>
    <row r="2121" spans="14:15" x14ac:dyDescent="0.25">
      <c r="N2121">
        <f>IF(AND(Sheet2!$K2121=$B$1,Sheet2!$L2121=1),Sheet2!$I2121+Sheet2!$M2121,IF(Sheet2!$K2121=$B$1,Sheet2!$M2121,0))</f>
        <v>0</v>
      </c>
      <c r="O2121">
        <f>IF(AND(Sheet2!$K2121=$B$2,Sheet2!$L2121=1),Sheet2!$J2121+Sheet2!$M2121,IF(Sheet2!$K2121=$B$2,Sheet2!$M2121,0))</f>
        <v>0</v>
      </c>
    </row>
    <row r="2122" spans="14:15" x14ac:dyDescent="0.25">
      <c r="N2122">
        <f>IF(AND(Sheet2!$K2122=$B$1,Sheet2!$L2122=1),Sheet2!$I2122+Sheet2!$M2122,IF(Sheet2!$K2122=$B$1,Sheet2!$M2122,0))</f>
        <v>0</v>
      </c>
      <c r="O2122">
        <f>IF(AND(Sheet2!$K2122=$B$2,Sheet2!$L2122=1),Sheet2!$J2122+Sheet2!$M2122,IF(Sheet2!$K2122=$B$2,Sheet2!$M2122,0))</f>
        <v>0</v>
      </c>
    </row>
    <row r="2123" spans="14:15" x14ac:dyDescent="0.25">
      <c r="N2123">
        <f>IF(AND(Sheet2!$K2123=$B$1,Sheet2!$L2123=1),Sheet2!$I2123+Sheet2!$M2123,IF(Sheet2!$K2123=$B$1,Sheet2!$M2123,0))</f>
        <v>0</v>
      </c>
      <c r="O2123">
        <f>IF(AND(Sheet2!$K2123=$B$2,Sheet2!$L2123=1),Sheet2!$J2123+Sheet2!$M2123,IF(Sheet2!$K2123=$B$2,Sheet2!$M2123,0))</f>
        <v>0</v>
      </c>
    </row>
    <row r="2124" spans="14:15" x14ac:dyDescent="0.25">
      <c r="N2124">
        <f>IF(AND(Sheet2!$K2124=$B$1,Sheet2!$L2124=1),Sheet2!$I2124+Sheet2!$M2124,IF(Sheet2!$K2124=$B$1,Sheet2!$M2124,0))</f>
        <v>0</v>
      </c>
      <c r="O2124">
        <f>IF(AND(Sheet2!$K2124=$B$2,Sheet2!$L2124=1),Sheet2!$J2124+Sheet2!$M2124,IF(Sheet2!$K2124=$B$2,Sheet2!$M2124,0))</f>
        <v>0</v>
      </c>
    </row>
    <row r="2125" spans="14:15" x14ac:dyDescent="0.25">
      <c r="N2125">
        <f>IF(AND(Sheet2!$K2125=$B$1,Sheet2!$L2125=1),Sheet2!$I2125+Sheet2!$M2125,IF(Sheet2!$K2125=$B$1,Sheet2!$M2125,0))</f>
        <v>0</v>
      </c>
      <c r="O2125">
        <f>IF(AND(Sheet2!$K2125=$B$2,Sheet2!$L2125=1),Sheet2!$J2125+Sheet2!$M2125,IF(Sheet2!$K2125=$B$2,Sheet2!$M2125,0))</f>
        <v>0</v>
      </c>
    </row>
    <row r="2126" spans="14:15" x14ac:dyDescent="0.25">
      <c r="N2126">
        <f>IF(AND(Sheet2!$K2126=$B$1,Sheet2!$L2126=1),Sheet2!$I2126+Sheet2!$M2126,IF(Sheet2!$K2126=$B$1,Sheet2!$M2126,0))</f>
        <v>0</v>
      </c>
      <c r="O2126">
        <f>IF(AND(Sheet2!$K2126=$B$2,Sheet2!$L2126=1),Sheet2!$J2126+Sheet2!$M2126,IF(Sheet2!$K2126=$B$2,Sheet2!$M2126,0))</f>
        <v>0</v>
      </c>
    </row>
    <row r="2127" spans="14:15" x14ac:dyDescent="0.25">
      <c r="N2127">
        <f>IF(AND(Sheet2!$K2127=$B$1,Sheet2!$L2127=1),Sheet2!$I2127+Sheet2!$M2127,IF(Sheet2!$K2127=$B$1,Sheet2!$M2127,0))</f>
        <v>0</v>
      </c>
      <c r="O2127">
        <f>IF(AND(Sheet2!$K2127=$B$2,Sheet2!$L2127=1),Sheet2!$J2127+Sheet2!$M2127,IF(Sheet2!$K2127=$B$2,Sheet2!$M2127,0))</f>
        <v>0</v>
      </c>
    </row>
    <row r="2128" spans="14:15" x14ac:dyDescent="0.25">
      <c r="N2128">
        <f>IF(AND(Sheet2!$K2128=$B$1,Sheet2!$L2128=1),Sheet2!$I2128+Sheet2!$M2128,IF(Sheet2!$K2128=$B$1,Sheet2!$M2128,0))</f>
        <v>0</v>
      </c>
      <c r="O2128">
        <f>IF(AND(Sheet2!$K2128=$B$2,Sheet2!$L2128=1),Sheet2!$J2128+Sheet2!$M2128,IF(Sheet2!$K2128=$B$2,Sheet2!$M2128,0))</f>
        <v>0</v>
      </c>
    </row>
    <row r="2129" spans="14:15" x14ac:dyDescent="0.25">
      <c r="N2129">
        <f>IF(AND(Sheet2!$K2129=$B$1,Sheet2!$L2129=1),Sheet2!$I2129+Sheet2!$M2129,IF(Sheet2!$K2129=$B$1,Sheet2!$M2129,0))</f>
        <v>0</v>
      </c>
      <c r="O2129">
        <f>IF(AND(Sheet2!$K2129=$B$2,Sheet2!$L2129=1),Sheet2!$J2129+Sheet2!$M2129,IF(Sheet2!$K2129=$B$2,Sheet2!$M2129,0))</f>
        <v>0</v>
      </c>
    </row>
    <row r="2130" spans="14:15" x14ac:dyDescent="0.25">
      <c r="N2130">
        <f>IF(AND(Sheet2!$K2130=$B$1,Sheet2!$L2130=1),Sheet2!$I2130+Sheet2!$M2130,IF(Sheet2!$K2130=$B$1,Sheet2!$M2130,0))</f>
        <v>0</v>
      </c>
      <c r="O2130">
        <f>IF(AND(Sheet2!$K2130=$B$2,Sheet2!$L2130=1),Sheet2!$J2130+Sheet2!$M2130,IF(Sheet2!$K2130=$B$2,Sheet2!$M2130,0))</f>
        <v>0</v>
      </c>
    </row>
    <row r="2131" spans="14:15" x14ac:dyDescent="0.25">
      <c r="N2131">
        <f>IF(AND(Sheet2!$K2131=$B$1,Sheet2!$L2131=1),Sheet2!$I2131+Sheet2!$M2131,IF(Sheet2!$K2131=$B$1,Sheet2!$M2131,0))</f>
        <v>0</v>
      </c>
      <c r="O2131">
        <f>IF(AND(Sheet2!$K2131=$B$2,Sheet2!$L2131=1),Sheet2!$J2131+Sheet2!$M2131,IF(Sheet2!$K2131=$B$2,Sheet2!$M2131,0))</f>
        <v>0</v>
      </c>
    </row>
    <row r="2132" spans="14:15" x14ac:dyDescent="0.25">
      <c r="N2132">
        <f>IF(AND(Sheet2!$K2132=$B$1,Sheet2!$L2132=1),Sheet2!$I2132+Sheet2!$M2132,IF(Sheet2!$K2132=$B$1,Sheet2!$M2132,0))</f>
        <v>0</v>
      </c>
      <c r="O2132">
        <f>IF(AND(Sheet2!$K2132=$B$2,Sheet2!$L2132=1),Sheet2!$J2132+Sheet2!$M2132,IF(Sheet2!$K2132=$B$2,Sheet2!$M2132,0))</f>
        <v>0</v>
      </c>
    </row>
    <row r="2133" spans="14:15" x14ac:dyDescent="0.25">
      <c r="N2133">
        <f>IF(AND(Sheet2!$K2133=$B$1,Sheet2!$L2133=1),Sheet2!$I2133+Sheet2!$M2133,IF(Sheet2!$K2133=$B$1,Sheet2!$M2133,0))</f>
        <v>0</v>
      </c>
      <c r="O2133">
        <f>IF(AND(Sheet2!$K2133=$B$2,Sheet2!$L2133=1),Sheet2!$J2133+Sheet2!$M2133,IF(Sheet2!$K2133=$B$2,Sheet2!$M2133,0))</f>
        <v>0</v>
      </c>
    </row>
    <row r="2134" spans="14:15" x14ac:dyDescent="0.25">
      <c r="N2134">
        <f>IF(AND(Sheet2!$K2134=$B$1,Sheet2!$L2134=1),Sheet2!$I2134+Sheet2!$M2134,IF(Sheet2!$K2134=$B$1,Sheet2!$M2134,0))</f>
        <v>0</v>
      </c>
      <c r="O2134">
        <f>IF(AND(Sheet2!$K2134=$B$2,Sheet2!$L2134=1),Sheet2!$J2134+Sheet2!$M2134,IF(Sheet2!$K2134=$B$2,Sheet2!$M2134,0))</f>
        <v>0</v>
      </c>
    </row>
    <row r="2135" spans="14:15" x14ac:dyDescent="0.25">
      <c r="N2135">
        <f>IF(AND(Sheet2!$K2135=$B$1,Sheet2!$L2135=1),Sheet2!$I2135+Sheet2!$M2135,IF(Sheet2!$K2135=$B$1,Sheet2!$M2135,0))</f>
        <v>0</v>
      </c>
      <c r="O2135">
        <f>IF(AND(Sheet2!$K2135=$B$2,Sheet2!$L2135=1),Sheet2!$J2135+Sheet2!$M2135,IF(Sheet2!$K2135=$B$2,Sheet2!$M2135,0))</f>
        <v>0</v>
      </c>
    </row>
    <row r="2136" spans="14:15" x14ac:dyDescent="0.25">
      <c r="N2136">
        <f>IF(AND(Sheet2!$K2136=$B$1,Sheet2!$L2136=1),Sheet2!$I2136+Sheet2!$M2136,IF(Sheet2!$K2136=$B$1,Sheet2!$M2136,0))</f>
        <v>0</v>
      </c>
      <c r="O2136">
        <f>IF(AND(Sheet2!$K2136=$B$2,Sheet2!$L2136=1),Sheet2!$J2136+Sheet2!$M2136,IF(Sheet2!$K2136=$B$2,Sheet2!$M2136,0))</f>
        <v>0</v>
      </c>
    </row>
    <row r="2137" spans="14:15" x14ac:dyDescent="0.25">
      <c r="N2137">
        <f>IF(AND(Sheet2!$K2137=$B$1,Sheet2!$L2137=1),Sheet2!$I2137+Sheet2!$M2137,IF(Sheet2!$K2137=$B$1,Sheet2!$M2137,0))</f>
        <v>0</v>
      </c>
      <c r="O2137">
        <f>IF(AND(Sheet2!$K2137=$B$2,Sheet2!$L2137=1),Sheet2!$J2137+Sheet2!$M2137,IF(Sheet2!$K2137=$B$2,Sheet2!$M2137,0))</f>
        <v>0</v>
      </c>
    </row>
    <row r="2138" spans="14:15" x14ac:dyDescent="0.25">
      <c r="N2138">
        <f>IF(AND(Sheet2!$K2138=$B$1,Sheet2!$L2138=1),Sheet2!$I2138+Sheet2!$M2138,IF(Sheet2!$K2138=$B$1,Sheet2!$M2138,0))</f>
        <v>0</v>
      </c>
      <c r="O2138">
        <f>IF(AND(Sheet2!$K2138=$B$2,Sheet2!$L2138=1),Sheet2!$J2138+Sheet2!$M2138,IF(Sheet2!$K2138=$B$2,Sheet2!$M2138,0))</f>
        <v>0</v>
      </c>
    </row>
    <row r="2139" spans="14:15" x14ac:dyDescent="0.25">
      <c r="N2139">
        <f>IF(AND(Sheet2!$K2139=$B$1,Sheet2!$L2139=1),Sheet2!$I2139+Sheet2!$M2139,IF(Sheet2!$K2139=$B$1,Sheet2!$M2139,0))</f>
        <v>0</v>
      </c>
      <c r="O2139">
        <f>IF(AND(Sheet2!$K2139=$B$2,Sheet2!$L2139=1),Sheet2!$J2139+Sheet2!$M2139,IF(Sheet2!$K2139=$B$2,Sheet2!$M2139,0))</f>
        <v>0</v>
      </c>
    </row>
    <row r="2140" spans="14:15" x14ac:dyDescent="0.25">
      <c r="N2140">
        <f>IF(AND(Sheet2!$K2140=$B$1,Sheet2!$L2140=1),Sheet2!$I2140+Sheet2!$M2140,IF(Sheet2!$K2140=$B$1,Sheet2!$M2140,0))</f>
        <v>0</v>
      </c>
      <c r="O2140">
        <f>IF(AND(Sheet2!$K2140=$B$2,Sheet2!$L2140=1),Sheet2!$J2140+Sheet2!$M2140,IF(Sheet2!$K2140=$B$2,Sheet2!$M2140,0))</f>
        <v>0</v>
      </c>
    </row>
    <row r="2141" spans="14:15" x14ac:dyDescent="0.25">
      <c r="N2141">
        <f>IF(AND(Sheet2!$K2141=$B$1,Sheet2!$L2141=1),Sheet2!$I2141+Sheet2!$M2141,IF(Sheet2!$K2141=$B$1,Sheet2!$M2141,0))</f>
        <v>0</v>
      </c>
      <c r="O2141">
        <f>IF(AND(Sheet2!$K2141=$B$2,Sheet2!$L2141=1),Sheet2!$J2141+Sheet2!$M2141,IF(Sheet2!$K2141=$B$2,Sheet2!$M2141,0))</f>
        <v>0</v>
      </c>
    </row>
    <row r="2142" spans="14:15" x14ac:dyDescent="0.25">
      <c r="N2142">
        <f>IF(AND(Sheet2!$K2142=$B$1,Sheet2!$L2142=1),Sheet2!$I2142+Sheet2!$M2142,IF(Sheet2!$K2142=$B$1,Sheet2!$M2142,0))</f>
        <v>0</v>
      </c>
      <c r="O2142">
        <f>IF(AND(Sheet2!$K2142=$B$2,Sheet2!$L2142=1),Sheet2!$J2142+Sheet2!$M2142,IF(Sheet2!$K2142=$B$2,Sheet2!$M2142,0))</f>
        <v>0</v>
      </c>
    </row>
    <row r="2143" spans="14:15" x14ac:dyDescent="0.25">
      <c r="N2143">
        <f>IF(AND(Sheet2!$K2143=$B$1,Sheet2!$L2143=1),Sheet2!$I2143+Sheet2!$M2143,IF(Sheet2!$K2143=$B$1,Sheet2!$M2143,0))</f>
        <v>0</v>
      </c>
      <c r="O2143">
        <f>IF(AND(Sheet2!$K2143=$B$2,Sheet2!$L2143=1),Sheet2!$J2143+Sheet2!$M2143,IF(Sheet2!$K2143=$B$2,Sheet2!$M2143,0))</f>
        <v>0</v>
      </c>
    </row>
    <row r="2144" spans="14:15" x14ac:dyDescent="0.25">
      <c r="N2144">
        <f>IF(AND(Sheet2!$K2144=$B$1,Sheet2!$L2144=1),Sheet2!$I2144+Sheet2!$M2144,IF(Sheet2!$K2144=$B$1,Sheet2!$M2144,0))</f>
        <v>0</v>
      </c>
      <c r="O2144">
        <f>IF(AND(Sheet2!$K2144=$B$2,Sheet2!$L2144=1),Sheet2!$J2144+Sheet2!$M2144,IF(Sheet2!$K2144=$B$2,Sheet2!$M2144,0))</f>
        <v>0</v>
      </c>
    </row>
    <row r="2145" spans="14:15" x14ac:dyDescent="0.25">
      <c r="N2145">
        <f>IF(AND(Sheet2!$K2145=$B$1,Sheet2!$L2145=1),Sheet2!$I2145+Sheet2!$M2145,IF(Sheet2!$K2145=$B$1,Sheet2!$M2145,0))</f>
        <v>0</v>
      </c>
      <c r="O2145">
        <f>IF(AND(Sheet2!$K2145=$B$2,Sheet2!$L2145=1),Sheet2!$J2145+Sheet2!$M2145,IF(Sheet2!$K2145=$B$2,Sheet2!$M2145,0))</f>
        <v>0</v>
      </c>
    </row>
    <row r="2146" spans="14:15" x14ac:dyDescent="0.25">
      <c r="N2146">
        <f>IF(AND(Sheet2!$K2146=$B$1,Sheet2!$L2146=1),Sheet2!$I2146+Sheet2!$M2146,IF(Sheet2!$K2146=$B$1,Sheet2!$M2146,0))</f>
        <v>0</v>
      </c>
      <c r="O2146">
        <f>IF(AND(Sheet2!$K2146=$B$2,Sheet2!$L2146=1),Sheet2!$J2146+Sheet2!$M2146,IF(Sheet2!$K2146=$B$2,Sheet2!$M2146,0))</f>
        <v>0</v>
      </c>
    </row>
    <row r="2147" spans="14:15" x14ac:dyDescent="0.25">
      <c r="N2147">
        <f>IF(AND(Sheet2!$K2147=$B$1,Sheet2!$L2147=1),Sheet2!$I2147+Sheet2!$M2147,IF(Sheet2!$K2147=$B$1,Sheet2!$M2147,0))</f>
        <v>0</v>
      </c>
      <c r="O2147">
        <f>IF(AND(Sheet2!$K2147=$B$2,Sheet2!$L2147=1),Sheet2!$J2147+Sheet2!$M2147,IF(Sheet2!$K2147=$B$2,Sheet2!$M2147,0))</f>
        <v>0</v>
      </c>
    </row>
    <row r="2148" spans="14:15" x14ac:dyDescent="0.25">
      <c r="N2148">
        <f>IF(AND(Sheet2!$K2148=$B$1,Sheet2!$L2148=1),Sheet2!$I2148+Sheet2!$M2148,IF(Sheet2!$K2148=$B$1,Sheet2!$M2148,0))</f>
        <v>0</v>
      </c>
      <c r="O2148">
        <f>IF(AND(Sheet2!$K2148=$B$2,Sheet2!$L2148=1),Sheet2!$J2148+Sheet2!$M2148,IF(Sheet2!$K2148=$B$2,Sheet2!$M2148,0))</f>
        <v>0</v>
      </c>
    </row>
    <row r="2149" spans="14:15" x14ac:dyDescent="0.25">
      <c r="N2149">
        <f>IF(AND(Sheet2!$K2149=$B$1,Sheet2!$L2149=1),Sheet2!$I2149+Sheet2!$M2149,IF(Sheet2!$K2149=$B$1,Sheet2!$M2149,0))</f>
        <v>0</v>
      </c>
      <c r="O2149">
        <f>IF(AND(Sheet2!$K2149=$B$2,Sheet2!$L2149=1),Sheet2!$J2149+Sheet2!$M2149,IF(Sheet2!$K2149=$B$2,Sheet2!$M2149,0))</f>
        <v>0</v>
      </c>
    </row>
    <row r="2150" spans="14:15" x14ac:dyDescent="0.25">
      <c r="N2150">
        <f>IF(AND(Sheet2!$K2150=$B$1,Sheet2!$L2150=1),Sheet2!$I2150+Sheet2!$M2150,IF(Sheet2!$K2150=$B$1,Sheet2!$M2150,0))</f>
        <v>0</v>
      </c>
      <c r="O2150">
        <f>IF(AND(Sheet2!$K2150=$B$2,Sheet2!$L2150=1),Sheet2!$J2150+Sheet2!$M2150,IF(Sheet2!$K2150=$B$2,Sheet2!$M2150,0))</f>
        <v>0</v>
      </c>
    </row>
    <row r="2151" spans="14:15" x14ac:dyDescent="0.25">
      <c r="N2151">
        <f>IF(AND(Sheet2!$K2151=$B$1,Sheet2!$L2151=1),Sheet2!$I2151+Sheet2!$M2151,IF(Sheet2!$K2151=$B$1,Sheet2!$M2151,0))</f>
        <v>0</v>
      </c>
      <c r="O2151">
        <f>IF(AND(Sheet2!$K2151=$B$2,Sheet2!$L2151=1),Sheet2!$J2151+Sheet2!$M2151,IF(Sheet2!$K2151=$B$2,Sheet2!$M2151,0))</f>
        <v>0</v>
      </c>
    </row>
    <row r="2152" spans="14:15" x14ac:dyDescent="0.25">
      <c r="N2152">
        <f>IF(AND(Sheet2!$K2152=$B$1,Sheet2!$L2152=1),Sheet2!$I2152+Sheet2!$M2152,IF(Sheet2!$K2152=$B$1,Sheet2!$M2152,0))</f>
        <v>0</v>
      </c>
      <c r="O2152">
        <f>IF(AND(Sheet2!$K2152=$B$2,Sheet2!$L2152=1),Sheet2!$J2152+Sheet2!$M2152,IF(Sheet2!$K2152=$B$2,Sheet2!$M2152,0))</f>
        <v>0</v>
      </c>
    </row>
    <row r="2153" spans="14:15" x14ac:dyDescent="0.25">
      <c r="N2153">
        <f>IF(AND(Sheet2!$K2153=$B$1,Sheet2!$L2153=1),Sheet2!$I2153+Sheet2!$M2153,IF(Sheet2!$K2153=$B$1,Sheet2!$M2153,0))</f>
        <v>0</v>
      </c>
      <c r="O2153">
        <f>IF(AND(Sheet2!$K2153=$B$2,Sheet2!$L2153=1),Sheet2!$J2153+Sheet2!$M2153,IF(Sheet2!$K2153=$B$2,Sheet2!$M2153,0))</f>
        <v>0</v>
      </c>
    </row>
    <row r="2154" spans="14:15" x14ac:dyDescent="0.25">
      <c r="N2154">
        <f>IF(AND(Sheet2!$K2154=$B$1,Sheet2!$L2154=1),Sheet2!$I2154+Sheet2!$M2154,IF(Sheet2!$K2154=$B$1,Sheet2!$M2154,0))</f>
        <v>0</v>
      </c>
      <c r="O2154">
        <f>IF(AND(Sheet2!$K2154=$B$2,Sheet2!$L2154=1),Sheet2!$J2154+Sheet2!$M2154,IF(Sheet2!$K2154=$B$2,Sheet2!$M2154,0))</f>
        <v>0</v>
      </c>
    </row>
    <row r="2155" spans="14:15" x14ac:dyDescent="0.25">
      <c r="N2155">
        <f>IF(AND(Sheet2!$K2155=$B$1,Sheet2!$L2155=1),Sheet2!$I2155+Sheet2!$M2155,IF(Sheet2!$K2155=$B$1,Sheet2!$M2155,0))</f>
        <v>0</v>
      </c>
      <c r="O2155">
        <f>IF(AND(Sheet2!$K2155=$B$2,Sheet2!$L2155=1),Sheet2!$J2155+Sheet2!$M2155,IF(Sheet2!$K2155=$B$2,Sheet2!$M2155,0))</f>
        <v>0</v>
      </c>
    </row>
    <row r="2156" spans="14:15" x14ac:dyDescent="0.25">
      <c r="N2156">
        <f>IF(AND(Sheet2!$K2156=$B$1,Sheet2!$L2156=1),Sheet2!$I2156+Sheet2!$M2156,IF(Sheet2!$K2156=$B$1,Sheet2!$M2156,0))</f>
        <v>0</v>
      </c>
      <c r="O2156">
        <f>IF(AND(Sheet2!$K2156=$B$2,Sheet2!$L2156=1),Sheet2!$J2156+Sheet2!$M2156,IF(Sheet2!$K2156=$B$2,Sheet2!$M2156,0))</f>
        <v>0</v>
      </c>
    </row>
    <row r="2157" spans="14:15" x14ac:dyDescent="0.25">
      <c r="N2157">
        <f>IF(AND(Sheet2!$K2157=$B$1,Sheet2!$L2157=1),Sheet2!$I2157+Sheet2!$M2157,IF(Sheet2!$K2157=$B$1,Sheet2!$M2157,0))</f>
        <v>0</v>
      </c>
      <c r="O2157">
        <f>IF(AND(Sheet2!$K2157=$B$2,Sheet2!$L2157=1),Sheet2!$J2157+Sheet2!$M2157,IF(Sheet2!$K2157=$B$2,Sheet2!$M2157,0))</f>
        <v>0</v>
      </c>
    </row>
    <row r="2158" spans="14:15" x14ac:dyDescent="0.25">
      <c r="N2158">
        <f>IF(AND(Sheet2!$K2158=$B$1,Sheet2!$L2158=1),Sheet2!$I2158+Sheet2!$M2158,IF(Sheet2!$K2158=$B$1,Sheet2!$M2158,0))</f>
        <v>0</v>
      </c>
      <c r="O2158">
        <f>IF(AND(Sheet2!$K2158=$B$2,Sheet2!$L2158=1),Sheet2!$J2158+Sheet2!$M2158,IF(Sheet2!$K2158=$B$2,Sheet2!$M2158,0))</f>
        <v>0</v>
      </c>
    </row>
    <row r="2159" spans="14:15" x14ac:dyDescent="0.25">
      <c r="N2159">
        <f>IF(AND(Sheet2!$K2159=$B$1,Sheet2!$L2159=1),Sheet2!$I2159+Sheet2!$M2159,IF(Sheet2!$K2159=$B$1,Sheet2!$M2159,0))</f>
        <v>0</v>
      </c>
      <c r="O2159">
        <f>IF(AND(Sheet2!$K2159=$B$2,Sheet2!$L2159=1),Sheet2!$J2159+Sheet2!$M2159,IF(Sheet2!$K2159=$B$2,Sheet2!$M2159,0))</f>
        <v>0</v>
      </c>
    </row>
    <row r="2160" spans="14:15" x14ac:dyDescent="0.25">
      <c r="N2160">
        <f>IF(AND(Sheet2!$K2160=$B$1,Sheet2!$L2160=1),Sheet2!$I2160+Sheet2!$M2160,IF(Sheet2!$K2160=$B$1,Sheet2!$M2160,0))</f>
        <v>0</v>
      </c>
      <c r="O2160">
        <f>IF(AND(Sheet2!$K2160=$B$2,Sheet2!$L2160=1),Sheet2!$J2160+Sheet2!$M2160,IF(Sheet2!$K2160=$B$2,Sheet2!$M2160,0))</f>
        <v>0</v>
      </c>
    </row>
    <row r="2161" spans="14:15" x14ac:dyDescent="0.25">
      <c r="N2161">
        <f>IF(AND(Sheet2!$K2161=$B$1,Sheet2!$L2161=1),Sheet2!$I2161+Sheet2!$M2161,IF(Sheet2!$K2161=$B$1,Sheet2!$M2161,0))</f>
        <v>0</v>
      </c>
      <c r="O2161">
        <f>IF(AND(Sheet2!$K2161=$B$2,Sheet2!$L2161=1),Sheet2!$J2161+Sheet2!$M2161,IF(Sheet2!$K2161=$B$2,Sheet2!$M2161,0))</f>
        <v>0</v>
      </c>
    </row>
    <row r="2162" spans="14:15" x14ac:dyDescent="0.25">
      <c r="N2162">
        <f>IF(AND(Sheet2!$K2162=$B$1,Sheet2!$L2162=1),Sheet2!$I2162+Sheet2!$M2162,IF(Sheet2!$K2162=$B$1,Sheet2!$M2162,0))</f>
        <v>0</v>
      </c>
      <c r="O2162">
        <f>IF(AND(Sheet2!$K2162=$B$2,Sheet2!$L2162=1),Sheet2!$J2162+Sheet2!$M2162,IF(Sheet2!$K2162=$B$2,Sheet2!$M2162,0))</f>
        <v>0</v>
      </c>
    </row>
    <row r="2163" spans="14:15" x14ac:dyDescent="0.25">
      <c r="N2163">
        <f>IF(AND(Sheet2!$K2163=$B$1,Sheet2!$L2163=1),Sheet2!$I2163+Sheet2!$M2163,IF(Sheet2!$K2163=$B$1,Sheet2!$M2163,0))</f>
        <v>0</v>
      </c>
      <c r="O2163">
        <f>IF(AND(Sheet2!$K2163=$B$2,Sheet2!$L2163=1),Sheet2!$J2163+Sheet2!$M2163,IF(Sheet2!$K2163=$B$2,Sheet2!$M2163,0))</f>
        <v>0</v>
      </c>
    </row>
    <row r="2164" spans="14:15" x14ac:dyDescent="0.25">
      <c r="N2164">
        <f>IF(AND(Sheet2!$K2164=$B$1,Sheet2!$L2164=1),Sheet2!$I2164+Sheet2!$M2164,IF(Sheet2!$K2164=$B$1,Sheet2!$M2164,0))</f>
        <v>0</v>
      </c>
      <c r="O2164">
        <f>IF(AND(Sheet2!$K2164=$B$2,Sheet2!$L2164=1),Sheet2!$J2164+Sheet2!$M2164,IF(Sheet2!$K2164=$B$2,Sheet2!$M2164,0))</f>
        <v>0</v>
      </c>
    </row>
    <row r="2165" spans="14:15" x14ac:dyDescent="0.25">
      <c r="N2165">
        <f>IF(AND(Sheet2!$K2165=$B$1,Sheet2!$L2165=1),Sheet2!$I2165+Sheet2!$M2165,IF(Sheet2!$K2165=$B$1,Sheet2!$M2165,0))</f>
        <v>0</v>
      </c>
      <c r="O2165">
        <f>IF(AND(Sheet2!$K2165=$B$2,Sheet2!$L2165=1),Sheet2!$J2165+Sheet2!$M2165,IF(Sheet2!$K2165=$B$2,Sheet2!$M2165,0))</f>
        <v>0</v>
      </c>
    </row>
    <row r="2166" spans="14:15" x14ac:dyDescent="0.25">
      <c r="N2166">
        <f>IF(AND(Sheet2!$K2166=$B$1,Sheet2!$L2166=1),Sheet2!$I2166+Sheet2!$M2166,IF(Sheet2!$K2166=$B$1,Sheet2!$M2166,0))</f>
        <v>0</v>
      </c>
      <c r="O2166">
        <f>IF(AND(Sheet2!$K2166=$B$2,Sheet2!$L2166=1),Sheet2!$J2166+Sheet2!$M2166,IF(Sheet2!$K2166=$B$2,Sheet2!$M2166,0))</f>
        <v>0</v>
      </c>
    </row>
    <row r="2167" spans="14:15" x14ac:dyDescent="0.25">
      <c r="N2167">
        <f>IF(AND(Sheet2!$K2167=$B$1,Sheet2!$L2167=1),Sheet2!$I2167+Sheet2!$M2167,IF(Sheet2!$K2167=$B$1,Sheet2!$M2167,0))</f>
        <v>0</v>
      </c>
      <c r="O2167">
        <f>IF(AND(Sheet2!$K2167=$B$2,Sheet2!$L2167=1),Sheet2!$J2167+Sheet2!$M2167,IF(Sheet2!$K2167=$B$2,Sheet2!$M2167,0))</f>
        <v>0</v>
      </c>
    </row>
    <row r="2168" spans="14:15" x14ac:dyDescent="0.25">
      <c r="N2168">
        <f>IF(AND(Sheet2!$K2168=$B$1,Sheet2!$L2168=1),Sheet2!$I2168+Sheet2!$M2168,IF(Sheet2!$K2168=$B$1,Sheet2!$M2168,0))</f>
        <v>0</v>
      </c>
      <c r="O2168">
        <f>IF(AND(Sheet2!$K2168=$B$2,Sheet2!$L2168=1),Sheet2!$J2168+Sheet2!$M2168,IF(Sheet2!$K2168=$B$2,Sheet2!$M2168,0))</f>
        <v>0</v>
      </c>
    </row>
    <row r="2169" spans="14:15" x14ac:dyDescent="0.25">
      <c r="N2169">
        <f>IF(AND(Sheet2!$K2169=$B$1,Sheet2!$L2169=1),Sheet2!$I2169+Sheet2!$M2169,IF(Sheet2!$K2169=$B$1,Sheet2!$M2169,0))</f>
        <v>0</v>
      </c>
      <c r="O2169">
        <f>IF(AND(Sheet2!$K2169=$B$2,Sheet2!$L2169=1),Sheet2!$J2169+Sheet2!$M2169,IF(Sheet2!$K2169=$B$2,Sheet2!$M2169,0))</f>
        <v>0</v>
      </c>
    </row>
    <row r="2170" spans="14:15" x14ac:dyDescent="0.25">
      <c r="N2170">
        <f>IF(AND(Sheet2!$K2170=$B$1,Sheet2!$L2170=1),Sheet2!$I2170+Sheet2!$M2170,IF(Sheet2!$K2170=$B$1,Sheet2!$M2170,0))</f>
        <v>0</v>
      </c>
      <c r="O2170">
        <f>IF(AND(Sheet2!$K2170=$B$2,Sheet2!$L2170=1),Sheet2!$J2170+Sheet2!$M2170,IF(Sheet2!$K2170=$B$2,Sheet2!$M2170,0))</f>
        <v>0</v>
      </c>
    </row>
    <row r="2171" spans="14:15" x14ac:dyDescent="0.25">
      <c r="N2171">
        <f>IF(AND(Sheet2!$K2171=$B$1,Sheet2!$L2171=1),Sheet2!$I2171+Sheet2!$M2171,IF(Sheet2!$K2171=$B$1,Sheet2!$M2171,0))</f>
        <v>0</v>
      </c>
      <c r="O2171">
        <f>IF(AND(Sheet2!$K2171=$B$2,Sheet2!$L2171=1),Sheet2!$J2171+Sheet2!$M2171,IF(Sheet2!$K2171=$B$2,Sheet2!$M2171,0))</f>
        <v>0</v>
      </c>
    </row>
    <row r="2172" spans="14:15" x14ac:dyDescent="0.25">
      <c r="N2172">
        <f>IF(AND(Sheet2!$K2172=$B$1,Sheet2!$L2172=1),Sheet2!$I2172+Sheet2!$M2172,IF(Sheet2!$K2172=$B$1,Sheet2!$M2172,0))</f>
        <v>0</v>
      </c>
      <c r="O2172">
        <f>IF(AND(Sheet2!$K2172=$B$2,Sheet2!$L2172=1),Sheet2!$J2172+Sheet2!$M2172,IF(Sheet2!$K2172=$B$2,Sheet2!$M2172,0))</f>
        <v>0</v>
      </c>
    </row>
    <row r="2173" spans="14:15" x14ac:dyDescent="0.25">
      <c r="N2173">
        <f>IF(AND(Sheet2!$K2173=$B$1,Sheet2!$L2173=1),Sheet2!$I2173+Sheet2!$M2173,IF(Sheet2!$K2173=$B$1,Sheet2!$M2173,0))</f>
        <v>0</v>
      </c>
      <c r="O2173">
        <f>IF(AND(Sheet2!$K2173=$B$2,Sheet2!$L2173=1),Sheet2!$J2173+Sheet2!$M2173,IF(Sheet2!$K2173=$B$2,Sheet2!$M2173,0))</f>
        <v>0</v>
      </c>
    </row>
    <row r="2174" spans="14:15" x14ac:dyDescent="0.25">
      <c r="N2174">
        <f>IF(AND(Sheet2!$K2174=$B$1,Sheet2!$L2174=1),Sheet2!$I2174+Sheet2!$M2174,IF(Sheet2!$K2174=$B$1,Sheet2!$M2174,0))</f>
        <v>0</v>
      </c>
      <c r="O2174">
        <f>IF(AND(Sheet2!$K2174=$B$2,Sheet2!$L2174=1),Sheet2!$J2174+Sheet2!$M2174,IF(Sheet2!$K2174=$B$2,Sheet2!$M2174,0))</f>
        <v>0</v>
      </c>
    </row>
    <row r="2175" spans="14:15" x14ac:dyDescent="0.25">
      <c r="N2175">
        <f>IF(AND(Sheet2!$K2175=$B$1,Sheet2!$L2175=1),Sheet2!$I2175+Sheet2!$M2175,IF(Sheet2!$K2175=$B$1,Sheet2!$M2175,0))</f>
        <v>0</v>
      </c>
      <c r="O2175">
        <f>IF(AND(Sheet2!$K2175=$B$2,Sheet2!$L2175=1),Sheet2!$J2175+Sheet2!$M2175,IF(Sheet2!$K2175=$B$2,Sheet2!$M2175,0))</f>
        <v>0</v>
      </c>
    </row>
    <row r="2176" spans="14:15" x14ac:dyDescent="0.25">
      <c r="N2176">
        <f>IF(AND(Sheet2!$K2176=$B$1,Sheet2!$L2176=1),Sheet2!$I2176+Sheet2!$M2176,IF(Sheet2!$K2176=$B$1,Sheet2!$M2176,0))</f>
        <v>0</v>
      </c>
      <c r="O2176">
        <f>IF(AND(Sheet2!$K2176=$B$2,Sheet2!$L2176=1),Sheet2!$J2176+Sheet2!$M2176,IF(Sheet2!$K2176=$B$2,Sheet2!$M2176,0))</f>
        <v>0</v>
      </c>
    </row>
    <row r="2177" spans="14:15" x14ac:dyDescent="0.25">
      <c r="N2177">
        <f>IF(AND(Sheet2!$K2177=$B$1,Sheet2!$L2177=1),Sheet2!$I2177+Sheet2!$M2177,IF(Sheet2!$K2177=$B$1,Sheet2!$M2177,0))</f>
        <v>0</v>
      </c>
      <c r="O2177">
        <f>IF(AND(Sheet2!$K2177=$B$2,Sheet2!$L2177=1),Sheet2!$J2177+Sheet2!$M2177,IF(Sheet2!$K2177=$B$2,Sheet2!$M2177,0))</f>
        <v>0</v>
      </c>
    </row>
    <row r="2178" spans="14:15" x14ac:dyDescent="0.25">
      <c r="N2178">
        <f>IF(AND(Sheet2!$K2178=$B$1,Sheet2!$L2178=1),Sheet2!$I2178+Sheet2!$M2178,IF(Sheet2!$K2178=$B$1,Sheet2!$M2178,0))</f>
        <v>0</v>
      </c>
      <c r="O2178">
        <f>IF(AND(Sheet2!$K2178=$B$2,Sheet2!$L2178=1),Sheet2!$J2178+Sheet2!$M2178,IF(Sheet2!$K2178=$B$2,Sheet2!$M2178,0))</f>
        <v>0</v>
      </c>
    </row>
    <row r="2179" spans="14:15" x14ac:dyDescent="0.25">
      <c r="N2179">
        <f>IF(AND(Sheet2!$K2179=$B$1,Sheet2!$L2179=1),Sheet2!$I2179+Sheet2!$M2179,IF(Sheet2!$K2179=$B$1,Sheet2!$M2179,0))</f>
        <v>0</v>
      </c>
      <c r="O2179">
        <f>IF(AND(Sheet2!$K2179=$B$2,Sheet2!$L2179=1),Sheet2!$J2179+Sheet2!$M2179,IF(Sheet2!$K2179=$B$2,Sheet2!$M2179,0))</f>
        <v>0</v>
      </c>
    </row>
    <row r="2180" spans="14:15" x14ac:dyDescent="0.25">
      <c r="N2180">
        <f>IF(AND(Sheet2!$K2180=$B$1,Sheet2!$L2180=1),Sheet2!$I2180+Sheet2!$M2180,IF(Sheet2!$K2180=$B$1,Sheet2!$M2180,0))</f>
        <v>0</v>
      </c>
      <c r="O2180">
        <f>IF(AND(Sheet2!$K2180=$B$2,Sheet2!$L2180=1),Sheet2!$J2180+Sheet2!$M2180,IF(Sheet2!$K2180=$B$2,Sheet2!$M2180,0))</f>
        <v>0</v>
      </c>
    </row>
    <row r="2181" spans="14:15" x14ac:dyDescent="0.25">
      <c r="N2181">
        <f>IF(AND(Sheet2!$K2181=$B$1,Sheet2!$L2181=1),Sheet2!$I2181+Sheet2!$M2181,IF(Sheet2!$K2181=$B$1,Sheet2!$M2181,0))</f>
        <v>0</v>
      </c>
      <c r="O2181">
        <f>IF(AND(Sheet2!$K2181=$B$2,Sheet2!$L2181=1),Sheet2!$J2181+Sheet2!$M2181,IF(Sheet2!$K2181=$B$2,Sheet2!$M2181,0))</f>
        <v>0</v>
      </c>
    </row>
    <row r="2182" spans="14:15" x14ac:dyDescent="0.25">
      <c r="N2182">
        <f>IF(AND(Sheet2!$K2182=$B$1,Sheet2!$L2182=1),Sheet2!$I2182+Sheet2!$M2182,IF(Sheet2!$K2182=$B$1,Sheet2!$M2182,0))</f>
        <v>0</v>
      </c>
      <c r="O2182">
        <f>IF(AND(Sheet2!$K2182=$B$2,Sheet2!$L2182=1),Sheet2!$J2182+Sheet2!$M2182,IF(Sheet2!$K2182=$B$2,Sheet2!$M2182,0))</f>
        <v>0</v>
      </c>
    </row>
    <row r="2183" spans="14:15" x14ac:dyDescent="0.25">
      <c r="N2183">
        <f>IF(AND(Sheet2!$K2183=$B$1,Sheet2!$L2183=1),Sheet2!$I2183+Sheet2!$M2183,IF(Sheet2!$K2183=$B$1,Sheet2!$M2183,0))</f>
        <v>0</v>
      </c>
      <c r="O2183">
        <f>IF(AND(Sheet2!$K2183=$B$2,Sheet2!$L2183=1),Sheet2!$J2183+Sheet2!$M2183,IF(Sheet2!$K2183=$B$2,Sheet2!$M2183,0))</f>
        <v>0</v>
      </c>
    </row>
    <row r="2184" spans="14:15" x14ac:dyDescent="0.25">
      <c r="N2184">
        <f>IF(AND(Sheet2!$K2184=$B$1,Sheet2!$L2184=1),Sheet2!$I2184+Sheet2!$M2184,IF(Sheet2!$K2184=$B$1,Sheet2!$M2184,0))</f>
        <v>0</v>
      </c>
      <c r="O2184">
        <f>IF(AND(Sheet2!$K2184=$B$2,Sheet2!$L2184=1),Sheet2!$J2184+Sheet2!$M2184,IF(Sheet2!$K2184=$B$2,Sheet2!$M2184,0))</f>
        <v>0</v>
      </c>
    </row>
    <row r="2185" spans="14:15" x14ac:dyDescent="0.25">
      <c r="N2185">
        <f>IF(AND(Sheet2!$K2185=$B$1,Sheet2!$L2185=1),Sheet2!$I2185+Sheet2!$M2185,IF(Sheet2!$K2185=$B$1,Sheet2!$M2185,0))</f>
        <v>0</v>
      </c>
      <c r="O2185">
        <f>IF(AND(Sheet2!$K2185=$B$2,Sheet2!$L2185=1),Sheet2!$J2185+Sheet2!$M2185,IF(Sheet2!$K2185=$B$2,Sheet2!$M2185,0))</f>
        <v>0</v>
      </c>
    </row>
    <row r="2186" spans="14:15" x14ac:dyDescent="0.25">
      <c r="N2186">
        <f>IF(AND(Sheet2!$K2186=$B$1,Sheet2!$L2186=1),Sheet2!$I2186+Sheet2!$M2186,IF(Sheet2!$K2186=$B$1,Sheet2!$M2186,0))</f>
        <v>0</v>
      </c>
      <c r="O2186">
        <f>IF(AND(Sheet2!$K2186=$B$2,Sheet2!$L2186=1),Sheet2!$J2186+Sheet2!$M2186,IF(Sheet2!$K2186=$B$2,Sheet2!$M2186,0))</f>
        <v>0</v>
      </c>
    </row>
    <row r="2187" spans="14:15" x14ac:dyDescent="0.25">
      <c r="N2187">
        <f>IF(AND(Sheet2!$K2187=$B$1,Sheet2!$L2187=1),Sheet2!$I2187+Sheet2!$M2187,IF(Sheet2!$K2187=$B$1,Sheet2!$M2187,0))</f>
        <v>0</v>
      </c>
      <c r="O2187">
        <f>IF(AND(Sheet2!$K2187=$B$2,Sheet2!$L2187=1),Sheet2!$J2187+Sheet2!$M2187,IF(Sheet2!$K2187=$B$2,Sheet2!$M2187,0))</f>
        <v>0</v>
      </c>
    </row>
    <row r="2188" spans="14:15" x14ac:dyDescent="0.25">
      <c r="N2188">
        <f>IF(AND(Sheet2!$K2188=$B$1,Sheet2!$L2188=1),Sheet2!$I2188+Sheet2!$M2188,IF(Sheet2!$K2188=$B$1,Sheet2!$M2188,0))</f>
        <v>0</v>
      </c>
      <c r="O2188">
        <f>IF(AND(Sheet2!$K2188=$B$2,Sheet2!$L2188=1),Sheet2!$J2188+Sheet2!$M2188,IF(Sheet2!$K2188=$B$2,Sheet2!$M2188,0))</f>
        <v>0</v>
      </c>
    </row>
    <row r="2189" spans="14:15" x14ac:dyDescent="0.25">
      <c r="N2189">
        <f>IF(AND(Sheet2!$K2189=$B$1,Sheet2!$L2189=1),Sheet2!$I2189+Sheet2!$M2189,IF(Sheet2!$K2189=$B$1,Sheet2!$M2189,0))</f>
        <v>0</v>
      </c>
      <c r="O2189">
        <f>IF(AND(Sheet2!$K2189=$B$2,Sheet2!$L2189=1),Sheet2!$J2189+Sheet2!$M2189,IF(Sheet2!$K2189=$B$2,Sheet2!$M2189,0))</f>
        <v>0</v>
      </c>
    </row>
    <row r="2190" spans="14:15" x14ac:dyDescent="0.25">
      <c r="N2190">
        <f>IF(AND(Sheet2!$K2190=$B$1,Sheet2!$L2190=1),Sheet2!$I2190+Sheet2!$M2190,IF(Sheet2!$K2190=$B$1,Sheet2!$M2190,0))</f>
        <v>0</v>
      </c>
      <c r="O2190">
        <f>IF(AND(Sheet2!$K2190=$B$2,Sheet2!$L2190=1),Sheet2!$J2190+Sheet2!$M2190,IF(Sheet2!$K2190=$B$2,Sheet2!$M2190,0))</f>
        <v>0</v>
      </c>
    </row>
    <row r="2191" spans="14:15" x14ac:dyDescent="0.25">
      <c r="N2191">
        <f>IF(AND(Sheet2!$K2191=$B$1,Sheet2!$L2191=1),Sheet2!$I2191+Sheet2!$M2191,IF(Sheet2!$K2191=$B$1,Sheet2!$M2191,0))</f>
        <v>0</v>
      </c>
      <c r="O2191">
        <f>IF(AND(Sheet2!$K2191=$B$2,Sheet2!$L2191=1),Sheet2!$J2191+Sheet2!$M2191,IF(Sheet2!$K2191=$B$2,Sheet2!$M2191,0))</f>
        <v>0</v>
      </c>
    </row>
    <row r="2192" spans="14:15" x14ac:dyDescent="0.25">
      <c r="N2192">
        <f>IF(AND(Sheet2!$K2192=$B$1,Sheet2!$L2192=1),Sheet2!$I2192+Sheet2!$M2192,IF(Sheet2!$K2192=$B$1,Sheet2!$M2192,0))</f>
        <v>0</v>
      </c>
      <c r="O2192">
        <f>IF(AND(Sheet2!$K2192=$B$2,Sheet2!$L2192=1),Sheet2!$J2192+Sheet2!$M2192,IF(Sheet2!$K2192=$B$2,Sheet2!$M2192,0))</f>
        <v>0</v>
      </c>
    </row>
    <row r="2193" spans="14:15" x14ac:dyDescent="0.25">
      <c r="N2193">
        <f>IF(AND(Sheet2!$K2193=$B$1,Sheet2!$L2193=1),Sheet2!$I2193+Sheet2!$M2193,IF(Sheet2!$K2193=$B$1,Sheet2!$M2193,0))</f>
        <v>0</v>
      </c>
      <c r="O2193">
        <f>IF(AND(Sheet2!$K2193=$B$2,Sheet2!$L2193=1),Sheet2!$J2193+Sheet2!$M2193,IF(Sheet2!$K2193=$B$2,Sheet2!$M2193,0))</f>
        <v>0</v>
      </c>
    </row>
    <row r="2194" spans="14:15" x14ac:dyDescent="0.25">
      <c r="N2194">
        <f>IF(AND(Sheet2!$K2194=$B$1,Sheet2!$L2194=1),Sheet2!$I2194+Sheet2!$M2194,IF(Sheet2!$K2194=$B$1,Sheet2!$M2194,0))</f>
        <v>0</v>
      </c>
      <c r="O2194">
        <f>IF(AND(Sheet2!$K2194=$B$2,Sheet2!$L2194=1),Sheet2!$J2194+Sheet2!$M2194,IF(Sheet2!$K2194=$B$2,Sheet2!$M2194,0))</f>
        <v>0</v>
      </c>
    </row>
    <row r="2195" spans="14:15" x14ac:dyDescent="0.25">
      <c r="N2195">
        <f>IF(AND(Sheet2!$K2195=$B$1,Sheet2!$L2195=1),Sheet2!$I2195+Sheet2!$M2195,IF(Sheet2!$K2195=$B$1,Sheet2!$M2195,0))</f>
        <v>0</v>
      </c>
      <c r="O2195">
        <f>IF(AND(Sheet2!$K2195=$B$2,Sheet2!$L2195=1),Sheet2!$J2195+Sheet2!$M2195,IF(Sheet2!$K2195=$B$2,Sheet2!$M2195,0))</f>
        <v>0</v>
      </c>
    </row>
    <row r="2196" spans="14:15" x14ac:dyDescent="0.25">
      <c r="N2196">
        <f>IF(AND(Sheet2!$K2196=$B$1,Sheet2!$L2196=1),Sheet2!$I2196+Sheet2!$M2196,IF(Sheet2!$K2196=$B$1,Sheet2!$M2196,0))</f>
        <v>0</v>
      </c>
      <c r="O2196">
        <f>IF(AND(Sheet2!$K2196=$B$2,Sheet2!$L2196=1),Sheet2!$J2196+Sheet2!$M2196,IF(Sheet2!$K2196=$B$2,Sheet2!$M2196,0))</f>
        <v>0</v>
      </c>
    </row>
    <row r="2197" spans="14:15" x14ac:dyDescent="0.25">
      <c r="N2197">
        <f>IF(AND(Sheet2!$K2197=$B$1,Sheet2!$L2197=1),Sheet2!$I2197+Sheet2!$M2197,IF(Sheet2!$K2197=$B$1,Sheet2!$M2197,0))</f>
        <v>0</v>
      </c>
      <c r="O2197">
        <f>IF(AND(Sheet2!$K2197=$B$2,Sheet2!$L2197=1),Sheet2!$J2197+Sheet2!$M2197,IF(Sheet2!$K2197=$B$2,Sheet2!$M2197,0))</f>
        <v>0</v>
      </c>
    </row>
    <row r="2198" spans="14:15" x14ac:dyDescent="0.25">
      <c r="N2198">
        <f>IF(AND(Sheet2!$K2198=$B$1,Sheet2!$L2198=1),Sheet2!$I2198+Sheet2!$M2198,IF(Sheet2!$K2198=$B$1,Sheet2!$M2198,0))</f>
        <v>0</v>
      </c>
      <c r="O2198">
        <f>IF(AND(Sheet2!$K2198=$B$2,Sheet2!$L2198=1),Sheet2!$J2198+Sheet2!$M2198,IF(Sheet2!$K2198=$B$2,Sheet2!$M2198,0))</f>
        <v>0</v>
      </c>
    </row>
    <row r="2199" spans="14:15" x14ac:dyDescent="0.25">
      <c r="N2199">
        <f>IF(AND(Sheet2!$K2199=$B$1,Sheet2!$L2199=1),Sheet2!$I2199+Sheet2!$M2199,IF(Sheet2!$K2199=$B$1,Sheet2!$M2199,0))</f>
        <v>0</v>
      </c>
      <c r="O2199">
        <f>IF(AND(Sheet2!$K2199=$B$2,Sheet2!$L2199=1),Sheet2!$J2199+Sheet2!$M2199,IF(Sheet2!$K2199=$B$2,Sheet2!$M2199,0))</f>
        <v>0</v>
      </c>
    </row>
    <row r="2200" spans="14:15" x14ac:dyDescent="0.25">
      <c r="N2200">
        <f>IF(AND(Sheet2!$K2200=$B$1,Sheet2!$L2200=1),Sheet2!$I2200+Sheet2!$M2200,IF(Sheet2!$K2200=$B$1,Sheet2!$M2200,0))</f>
        <v>0</v>
      </c>
      <c r="O2200">
        <f>IF(AND(Sheet2!$K2200=$B$2,Sheet2!$L2200=1),Sheet2!$J2200+Sheet2!$M2200,IF(Sheet2!$K2200=$B$2,Sheet2!$M2200,0))</f>
        <v>0</v>
      </c>
    </row>
    <row r="2201" spans="14:15" x14ac:dyDescent="0.25">
      <c r="N2201">
        <f>IF(AND(Sheet2!$K2201=$B$1,Sheet2!$L2201=1),Sheet2!$I2201+Sheet2!$M2201,IF(Sheet2!$K2201=$B$1,Sheet2!$M2201,0))</f>
        <v>0</v>
      </c>
      <c r="O2201">
        <f>IF(AND(Sheet2!$K2201=$B$2,Sheet2!$L2201=1),Sheet2!$J2201+Sheet2!$M2201,IF(Sheet2!$K2201=$B$2,Sheet2!$M2201,0))</f>
        <v>0</v>
      </c>
    </row>
    <row r="2202" spans="14:15" x14ac:dyDescent="0.25">
      <c r="N2202">
        <f>IF(AND(Sheet2!$K2202=$B$1,Sheet2!$L2202=1),Sheet2!$I2202+Sheet2!$M2202,IF(Sheet2!$K2202=$B$1,Sheet2!$M2202,0))</f>
        <v>0</v>
      </c>
      <c r="O2202">
        <f>IF(AND(Sheet2!$K2202=$B$2,Sheet2!$L2202=1),Sheet2!$J2202+Sheet2!$M2202,IF(Sheet2!$K2202=$B$2,Sheet2!$M2202,0))</f>
        <v>0</v>
      </c>
    </row>
    <row r="2203" spans="14:15" x14ac:dyDescent="0.25">
      <c r="N2203">
        <f>IF(AND(Sheet2!$K2203=$B$1,Sheet2!$L2203=1),Sheet2!$I2203+Sheet2!$M2203,IF(Sheet2!$K2203=$B$1,Sheet2!$M2203,0))</f>
        <v>0</v>
      </c>
      <c r="O2203">
        <f>IF(AND(Sheet2!$K2203=$B$2,Sheet2!$L2203=1),Sheet2!$J2203+Sheet2!$M2203,IF(Sheet2!$K2203=$B$2,Sheet2!$M2203,0))</f>
        <v>0</v>
      </c>
    </row>
    <row r="2204" spans="14:15" x14ac:dyDescent="0.25">
      <c r="N2204">
        <f>IF(AND(Sheet2!$K2204=$B$1,Sheet2!$L2204=1),Sheet2!$I2204+Sheet2!$M2204,IF(Sheet2!$K2204=$B$1,Sheet2!$M2204,0))</f>
        <v>0</v>
      </c>
      <c r="O2204">
        <f>IF(AND(Sheet2!$K2204=$B$2,Sheet2!$L2204=1),Sheet2!$J2204+Sheet2!$M2204,IF(Sheet2!$K2204=$B$2,Sheet2!$M2204,0))</f>
        <v>0</v>
      </c>
    </row>
    <row r="2205" spans="14:15" x14ac:dyDescent="0.25">
      <c r="N2205">
        <f>IF(AND(Sheet2!$K2205=$B$1,Sheet2!$L2205=1),Sheet2!$I2205+Sheet2!$M2205,IF(Sheet2!$K2205=$B$1,Sheet2!$M2205,0))</f>
        <v>0</v>
      </c>
      <c r="O2205">
        <f>IF(AND(Sheet2!$K2205=$B$2,Sheet2!$L2205=1),Sheet2!$J2205+Sheet2!$M2205,IF(Sheet2!$K2205=$B$2,Sheet2!$M2205,0))</f>
        <v>0</v>
      </c>
    </row>
    <row r="2206" spans="14:15" x14ac:dyDescent="0.25">
      <c r="N2206">
        <f>IF(AND(Sheet2!$K2206=$B$1,Sheet2!$L2206=1),Sheet2!$I2206+Sheet2!$M2206,IF(Sheet2!$K2206=$B$1,Sheet2!$M2206,0))</f>
        <v>0</v>
      </c>
      <c r="O2206">
        <f>IF(AND(Sheet2!$K2206=$B$2,Sheet2!$L2206=1),Sheet2!$J2206+Sheet2!$M2206,IF(Sheet2!$K2206=$B$2,Sheet2!$M2206,0))</f>
        <v>0</v>
      </c>
    </row>
    <row r="2207" spans="14:15" x14ac:dyDescent="0.25">
      <c r="N2207">
        <f>IF(AND(Sheet2!$K2207=$B$1,Sheet2!$L2207=1),Sheet2!$I2207+Sheet2!$M2207,IF(Sheet2!$K2207=$B$1,Sheet2!$M2207,0))</f>
        <v>0</v>
      </c>
      <c r="O2207">
        <f>IF(AND(Sheet2!$K2207=$B$2,Sheet2!$L2207=1),Sheet2!$J2207+Sheet2!$M2207,IF(Sheet2!$K2207=$B$2,Sheet2!$M2207,0))</f>
        <v>0</v>
      </c>
    </row>
    <row r="2208" spans="14:15" x14ac:dyDescent="0.25">
      <c r="N2208">
        <f>IF(AND(Sheet2!$K2208=$B$1,Sheet2!$L2208=1),Sheet2!$I2208+Sheet2!$M2208,IF(Sheet2!$K2208=$B$1,Sheet2!$M2208,0))</f>
        <v>0</v>
      </c>
      <c r="O2208">
        <f>IF(AND(Sheet2!$K2208=$B$2,Sheet2!$L2208=1),Sheet2!$J2208+Sheet2!$M2208,IF(Sheet2!$K2208=$B$2,Sheet2!$M2208,0))</f>
        <v>0</v>
      </c>
    </row>
    <row r="2209" spans="14:15" x14ac:dyDescent="0.25">
      <c r="N2209">
        <f>IF(AND(Sheet2!$K2209=$B$1,Sheet2!$L2209=1),Sheet2!$I2209+Sheet2!$M2209,IF(Sheet2!$K2209=$B$1,Sheet2!$M2209,0))</f>
        <v>0</v>
      </c>
      <c r="O2209">
        <f>IF(AND(Sheet2!$K2209=$B$2,Sheet2!$L2209=1),Sheet2!$J2209+Sheet2!$M2209,IF(Sheet2!$K2209=$B$2,Sheet2!$M2209,0))</f>
        <v>0</v>
      </c>
    </row>
    <row r="2210" spans="14:15" x14ac:dyDescent="0.25">
      <c r="N2210">
        <f>IF(AND(Sheet2!$K2210=$B$1,Sheet2!$L2210=1),Sheet2!$I2210+Sheet2!$M2210,IF(Sheet2!$K2210=$B$1,Sheet2!$M2210,0))</f>
        <v>0</v>
      </c>
      <c r="O2210">
        <f>IF(AND(Sheet2!$K2210=$B$2,Sheet2!$L2210=1),Sheet2!$J2210+Sheet2!$M2210,IF(Sheet2!$K2210=$B$2,Sheet2!$M2210,0))</f>
        <v>0</v>
      </c>
    </row>
    <row r="2211" spans="14:15" x14ac:dyDescent="0.25">
      <c r="N2211">
        <f>IF(AND(Sheet2!$K2211=$B$1,Sheet2!$L2211=1),Sheet2!$I2211+Sheet2!$M2211,IF(Sheet2!$K2211=$B$1,Sheet2!$M2211,0))</f>
        <v>0</v>
      </c>
      <c r="O2211">
        <f>IF(AND(Sheet2!$K2211=$B$2,Sheet2!$L2211=1),Sheet2!$J2211+Sheet2!$M2211,IF(Sheet2!$K2211=$B$2,Sheet2!$M2211,0))</f>
        <v>0</v>
      </c>
    </row>
    <row r="2212" spans="14:15" x14ac:dyDescent="0.25">
      <c r="N2212">
        <f>IF(AND(Sheet2!$K2212=$B$1,Sheet2!$L2212=1),Sheet2!$I2212+Sheet2!$M2212,IF(Sheet2!$K2212=$B$1,Sheet2!$M2212,0))</f>
        <v>0</v>
      </c>
      <c r="O2212">
        <f>IF(AND(Sheet2!$K2212=$B$2,Sheet2!$L2212=1),Sheet2!$J2212+Sheet2!$M2212,IF(Sheet2!$K2212=$B$2,Sheet2!$M2212,0))</f>
        <v>0</v>
      </c>
    </row>
    <row r="2213" spans="14:15" x14ac:dyDescent="0.25">
      <c r="N2213">
        <f>IF(AND(Sheet2!$K2213=$B$1,Sheet2!$L2213=1),Sheet2!$I2213+Sheet2!$M2213,IF(Sheet2!$K2213=$B$1,Sheet2!$M2213,0))</f>
        <v>0</v>
      </c>
      <c r="O2213">
        <f>IF(AND(Sheet2!$K2213=$B$2,Sheet2!$L2213=1),Sheet2!$J2213+Sheet2!$M2213,IF(Sheet2!$K2213=$B$2,Sheet2!$M2213,0))</f>
        <v>0</v>
      </c>
    </row>
    <row r="2214" spans="14:15" x14ac:dyDescent="0.25">
      <c r="N2214">
        <f>IF(AND(Sheet2!$K2214=$B$1,Sheet2!$L2214=1),Sheet2!$I2214+Sheet2!$M2214,IF(Sheet2!$K2214=$B$1,Sheet2!$M2214,0))</f>
        <v>0</v>
      </c>
      <c r="O2214">
        <f>IF(AND(Sheet2!$K2214=$B$2,Sheet2!$L2214=1),Sheet2!$J2214+Sheet2!$M2214,IF(Sheet2!$K2214=$B$2,Sheet2!$M2214,0))</f>
        <v>0</v>
      </c>
    </row>
    <row r="2215" spans="14:15" x14ac:dyDescent="0.25">
      <c r="N2215">
        <f>IF(AND(Sheet2!$K2215=$B$1,Sheet2!$L2215=1),Sheet2!$I2215+Sheet2!$M2215,IF(Sheet2!$K2215=$B$1,Sheet2!$M2215,0))</f>
        <v>0</v>
      </c>
      <c r="O2215">
        <f>IF(AND(Sheet2!$K2215=$B$2,Sheet2!$L2215=1),Sheet2!$J2215+Sheet2!$M2215,IF(Sheet2!$K2215=$B$2,Sheet2!$M2215,0))</f>
        <v>0</v>
      </c>
    </row>
    <row r="2216" spans="14:15" x14ac:dyDescent="0.25">
      <c r="N2216">
        <f>IF(AND(Sheet2!$K2216=$B$1,Sheet2!$L2216=1),Sheet2!$I2216+Sheet2!$M2216,IF(Sheet2!$K2216=$B$1,Sheet2!$M2216,0))</f>
        <v>0</v>
      </c>
      <c r="O2216">
        <f>IF(AND(Sheet2!$K2216=$B$2,Sheet2!$L2216=1),Sheet2!$J2216+Sheet2!$M2216,IF(Sheet2!$K2216=$B$2,Sheet2!$M2216,0))</f>
        <v>0</v>
      </c>
    </row>
    <row r="2217" spans="14:15" x14ac:dyDescent="0.25">
      <c r="N2217">
        <f>IF(AND(Sheet2!$K2217=$B$1,Sheet2!$L2217=1),Sheet2!$I2217+Sheet2!$M2217,IF(Sheet2!$K2217=$B$1,Sheet2!$M2217,0))</f>
        <v>0</v>
      </c>
      <c r="O2217">
        <f>IF(AND(Sheet2!$K2217=$B$2,Sheet2!$L2217=1),Sheet2!$J2217+Sheet2!$M2217,IF(Sheet2!$K2217=$B$2,Sheet2!$M2217,0))</f>
        <v>0</v>
      </c>
    </row>
    <row r="2218" spans="14:15" x14ac:dyDescent="0.25">
      <c r="N2218">
        <f>IF(AND(Sheet2!$K2218=$B$1,Sheet2!$L2218=1),Sheet2!$I2218+Sheet2!$M2218,IF(Sheet2!$K2218=$B$1,Sheet2!$M2218,0))</f>
        <v>0</v>
      </c>
      <c r="O2218">
        <f>IF(AND(Sheet2!$K2218=$B$2,Sheet2!$L2218=1),Sheet2!$J2218+Sheet2!$M2218,IF(Sheet2!$K2218=$B$2,Sheet2!$M2218,0))</f>
        <v>0</v>
      </c>
    </row>
    <row r="2219" spans="14:15" x14ac:dyDescent="0.25">
      <c r="N2219">
        <f>IF(AND(Sheet2!$K2219=$B$1,Sheet2!$L2219=1),Sheet2!$I2219+Sheet2!$M2219,IF(Sheet2!$K2219=$B$1,Sheet2!$M2219,0))</f>
        <v>0</v>
      </c>
      <c r="O2219">
        <f>IF(AND(Sheet2!$K2219=$B$2,Sheet2!$L2219=1),Sheet2!$J2219+Sheet2!$M2219,IF(Sheet2!$K2219=$B$2,Sheet2!$M2219,0))</f>
        <v>0</v>
      </c>
    </row>
    <row r="2220" spans="14:15" x14ac:dyDescent="0.25">
      <c r="N2220">
        <f>IF(AND(Sheet2!$K2220=$B$1,Sheet2!$L2220=1),Sheet2!$I2220+Sheet2!$M2220,IF(Sheet2!$K2220=$B$1,Sheet2!$M2220,0))</f>
        <v>0</v>
      </c>
      <c r="O2220">
        <f>IF(AND(Sheet2!$K2220=$B$2,Sheet2!$L2220=1),Sheet2!$J2220+Sheet2!$M2220,IF(Sheet2!$K2220=$B$2,Sheet2!$M2220,0))</f>
        <v>0</v>
      </c>
    </row>
    <row r="2221" spans="14:15" x14ac:dyDescent="0.25">
      <c r="N2221">
        <f>IF(AND(Sheet2!$K2221=$B$1,Sheet2!$L2221=1),Sheet2!$I2221+Sheet2!$M2221,IF(Sheet2!$K2221=$B$1,Sheet2!$M2221,0))</f>
        <v>0</v>
      </c>
      <c r="O2221">
        <f>IF(AND(Sheet2!$K2221=$B$2,Sheet2!$L2221=1),Sheet2!$J2221+Sheet2!$M2221,IF(Sheet2!$K2221=$B$2,Sheet2!$M2221,0))</f>
        <v>0</v>
      </c>
    </row>
    <row r="2222" spans="14:15" x14ac:dyDescent="0.25">
      <c r="N2222">
        <f>IF(AND(Sheet2!$K2222=$B$1,Sheet2!$L2222=1),Sheet2!$I2222+Sheet2!$M2222,IF(Sheet2!$K2222=$B$1,Sheet2!$M2222,0))</f>
        <v>0</v>
      </c>
      <c r="O2222">
        <f>IF(AND(Sheet2!$K2222=$B$2,Sheet2!$L2222=1),Sheet2!$J2222+Sheet2!$M2222,IF(Sheet2!$K2222=$B$2,Sheet2!$M2222,0))</f>
        <v>0</v>
      </c>
    </row>
    <row r="2223" spans="14:15" x14ac:dyDescent="0.25">
      <c r="N2223">
        <f>IF(AND(Sheet2!$K2223=$B$1,Sheet2!$L2223=1),Sheet2!$I2223+Sheet2!$M2223,IF(Sheet2!$K2223=$B$1,Sheet2!$M2223,0))</f>
        <v>0</v>
      </c>
      <c r="O2223">
        <f>IF(AND(Sheet2!$K2223=$B$2,Sheet2!$L2223=1),Sheet2!$J2223+Sheet2!$M2223,IF(Sheet2!$K2223=$B$2,Sheet2!$M2223,0))</f>
        <v>0</v>
      </c>
    </row>
    <row r="2224" spans="14:15" x14ac:dyDescent="0.25">
      <c r="N2224">
        <f>IF(AND(Sheet2!$K2224=$B$1,Sheet2!$L2224=1),Sheet2!$I2224+Sheet2!$M2224,IF(Sheet2!$K2224=$B$1,Sheet2!$M2224,0))</f>
        <v>0</v>
      </c>
      <c r="O2224">
        <f>IF(AND(Sheet2!$K2224=$B$2,Sheet2!$L2224=1),Sheet2!$J2224+Sheet2!$M2224,IF(Sheet2!$K2224=$B$2,Sheet2!$M2224,0))</f>
        <v>0</v>
      </c>
    </row>
    <row r="2225" spans="14:15" x14ac:dyDescent="0.25">
      <c r="N2225">
        <f>IF(AND(Sheet2!$K2225=$B$1,Sheet2!$L2225=1),Sheet2!$I2225+Sheet2!$M2225,IF(Sheet2!$K2225=$B$1,Sheet2!$M2225,0))</f>
        <v>0</v>
      </c>
      <c r="O2225">
        <f>IF(AND(Sheet2!$K2225=$B$2,Sheet2!$L2225=1),Sheet2!$J2225+Sheet2!$M2225,IF(Sheet2!$K2225=$B$2,Sheet2!$M2225,0))</f>
        <v>0</v>
      </c>
    </row>
    <row r="2226" spans="14:15" x14ac:dyDescent="0.25">
      <c r="N2226">
        <f>IF(AND(Sheet2!$K2226=$B$1,Sheet2!$L2226=1),Sheet2!$I2226+Sheet2!$M2226,IF(Sheet2!$K2226=$B$1,Sheet2!$M2226,0))</f>
        <v>0</v>
      </c>
      <c r="O2226">
        <f>IF(AND(Sheet2!$K2226=$B$2,Sheet2!$L2226=1),Sheet2!$J2226+Sheet2!$M2226,IF(Sheet2!$K2226=$B$2,Sheet2!$M2226,0))</f>
        <v>0</v>
      </c>
    </row>
    <row r="2227" spans="14:15" x14ac:dyDescent="0.25">
      <c r="N2227">
        <f>IF(AND(Sheet2!$K2227=$B$1,Sheet2!$L2227=1),Sheet2!$I2227+Sheet2!$M2227,IF(Sheet2!$K2227=$B$1,Sheet2!$M2227,0))</f>
        <v>0</v>
      </c>
      <c r="O2227">
        <f>IF(AND(Sheet2!$K2227=$B$2,Sheet2!$L2227=1),Sheet2!$J2227+Sheet2!$M2227,IF(Sheet2!$K2227=$B$2,Sheet2!$M2227,0))</f>
        <v>0</v>
      </c>
    </row>
    <row r="2228" spans="14:15" x14ac:dyDescent="0.25">
      <c r="N2228">
        <f>IF(AND(Sheet2!$K2228=$B$1,Sheet2!$L2228=1),Sheet2!$I2228+Sheet2!$M2228,IF(Sheet2!$K2228=$B$1,Sheet2!$M2228,0))</f>
        <v>0</v>
      </c>
      <c r="O2228">
        <f>IF(AND(Sheet2!$K2228=$B$2,Sheet2!$L2228=1),Sheet2!$J2228+Sheet2!$M2228,IF(Sheet2!$K2228=$B$2,Sheet2!$M2228,0))</f>
        <v>0</v>
      </c>
    </row>
    <row r="2229" spans="14:15" x14ac:dyDescent="0.25">
      <c r="N2229">
        <f>IF(AND(Sheet2!$K2229=$B$1,Sheet2!$L2229=1),Sheet2!$I2229+Sheet2!$M2229,IF(Sheet2!$K2229=$B$1,Sheet2!$M2229,0))</f>
        <v>0</v>
      </c>
      <c r="O2229">
        <f>IF(AND(Sheet2!$K2229=$B$2,Sheet2!$L2229=1),Sheet2!$J2229+Sheet2!$M2229,IF(Sheet2!$K2229=$B$2,Sheet2!$M2229,0))</f>
        <v>0</v>
      </c>
    </row>
    <row r="2230" spans="14:15" x14ac:dyDescent="0.25">
      <c r="N2230">
        <f>IF(AND(Sheet2!$K2230=$B$1,Sheet2!$L2230=1),Sheet2!$I2230+Sheet2!$M2230,IF(Sheet2!$K2230=$B$1,Sheet2!$M2230,0))</f>
        <v>0</v>
      </c>
      <c r="O2230">
        <f>IF(AND(Sheet2!$K2230=$B$2,Sheet2!$L2230=1),Sheet2!$J2230+Sheet2!$M2230,IF(Sheet2!$K2230=$B$2,Sheet2!$M2230,0))</f>
        <v>0</v>
      </c>
    </row>
    <row r="2231" spans="14:15" x14ac:dyDescent="0.25">
      <c r="N2231">
        <f>IF(AND(Sheet2!$K2231=$B$1,Sheet2!$L2231=1),Sheet2!$I2231+Sheet2!$M2231,IF(Sheet2!$K2231=$B$1,Sheet2!$M2231,0))</f>
        <v>0</v>
      </c>
      <c r="O2231">
        <f>IF(AND(Sheet2!$K2231=$B$2,Sheet2!$L2231=1),Sheet2!$J2231+Sheet2!$M2231,IF(Sheet2!$K2231=$B$2,Sheet2!$M2231,0))</f>
        <v>0</v>
      </c>
    </row>
    <row r="2232" spans="14:15" x14ac:dyDescent="0.25">
      <c r="N2232">
        <f>IF(AND(Sheet2!$K2232=$B$1,Sheet2!$L2232=1),Sheet2!$I2232+Sheet2!$M2232,IF(Sheet2!$K2232=$B$1,Sheet2!$M2232,0))</f>
        <v>0</v>
      </c>
      <c r="O2232">
        <f>IF(AND(Sheet2!$K2232=$B$2,Sheet2!$L2232=1),Sheet2!$J2232+Sheet2!$M2232,IF(Sheet2!$K2232=$B$2,Sheet2!$M2232,0))</f>
        <v>0</v>
      </c>
    </row>
    <row r="2233" spans="14:15" x14ac:dyDescent="0.25">
      <c r="N2233">
        <f>IF(AND(Sheet2!$K2233=$B$1,Sheet2!$L2233=1),Sheet2!$I2233+Sheet2!$M2233,IF(Sheet2!$K2233=$B$1,Sheet2!$M2233,0))</f>
        <v>0</v>
      </c>
      <c r="O2233">
        <f>IF(AND(Sheet2!$K2233=$B$2,Sheet2!$L2233=1),Sheet2!$J2233+Sheet2!$M2233,IF(Sheet2!$K2233=$B$2,Sheet2!$M2233,0))</f>
        <v>0</v>
      </c>
    </row>
    <row r="2234" spans="14:15" x14ac:dyDescent="0.25">
      <c r="N2234">
        <f>IF(AND(Sheet2!$K2234=$B$1,Sheet2!$L2234=1),Sheet2!$I2234+Sheet2!$M2234,IF(Sheet2!$K2234=$B$1,Sheet2!$M2234,0))</f>
        <v>0</v>
      </c>
      <c r="O2234">
        <f>IF(AND(Sheet2!$K2234=$B$2,Sheet2!$L2234=1),Sheet2!$J2234+Sheet2!$M2234,IF(Sheet2!$K2234=$B$2,Sheet2!$M2234,0))</f>
        <v>0</v>
      </c>
    </row>
    <row r="2235" spans="14:15" x14ac:dyDescent="0.25">
      <c r="N2235">
        <f>IF(AND(Sheet2!$K2235=$B$1,Sheet2!$L2235=1),Sheet2!$I2235+Sheet2!$M2235,IF(Sheet2!$K2235=$B$1,Sheet2!$M2235,0))</f>
        <v>0</v>
      </c>
      <c r="O2235">
        <f>IF(AND(Sheet2!$K2235=$B$2,Sheet2!$L2235=1),Sheet2!$J2235+Sheet2!$M2235,IF(Sheet2!$K2235=$B$2,Sheet2!$M2235,0))</f>
        <v>0</v>
      </c>
    </row>
    <row r="2236" spans="14:15" x14ac:dyDescent="0.25">
      <c r="N2236">
        <f>IF(AND(Sheet2!$K2236=$B$1,Sheet2!$L2236=1),Sheet2!$I2236+Sheet2!$M2236,IF(Sheet2!$K2236=$B$1,Sheet2!$M2236,0))</f>
        <v>0</v>
      </c>
      <c r="O2236">
        <f>IF(AND(Sheet2!$K2236=$B$2,Sheet2!$L2236=1),Sheet2!$J2236+Sheet2!$M2236,IF(Sheet2!$K2236=$B$2,Sheet2!$M2236,0))</f>
        <v>0</v>
      </c>
    </row>
    <row r="2237" spans="14:15" x14ac:dyDescent="0.25">
      <c r="N2237">
        <f>IF(AND(Sheet2!$K2237=$B$1,Sheet2!$L2237=1),Sheet2!$I2237+Sheet2!$M2237,IF(Sheet2!$K2237=$B$1,Sheet2!$M2237,0))</f>
        <v>0</v>
      </c>
      <c r="O2237">
        <f>IF(AND(Sheet2!$K2237=$B$2,Sheet2!$L2237=1),Sheet2!$J2237+Sheet2!$M2237,IF(Sheet2!$K2237=$B$2,Sheet2!$M2237,0))</f>
        <v>0</v>
      </c>
    </row>
    <row r="2238" spans="14:15" x14ac:dyDescent="0.25">
      <c r="N2238">
        <f>IF(AND(Sheet2!$K2238=$B$1,Sheet2!$L2238=1),Sheet2!$I2238+Sheet2!$M2238,IF(Sheet2!$K2238=$B$1,Sheet2!$M2238,0))</f>
        <v>0</v>
      </c>
      <c r="O2238">
        <f>IF(AND(Sheet2!$K2238=$B$2,Sheet2!$L2238=1),Sheet2!$J2238+Sheet2!$M2238,IF(Sheet2!$K2238=$B$2,Sheet2!$M2238,0))</f>
        <v>0</v>
      </c>
    </row>
    <row r="2239" spans="14:15" x14ac:dyDescent="0.25">
      <c r="N2239">
        <f>IF(AND(Sheet2!$K2239=$B$1,Sheet2!$L2239=1),Sheet2!$I2239+Sheet2!$M2239,IF(Sheet2!$K2239=$B$1,Sheet2!$M2239,0))</f>
        <v>0</v>
      </c>
      <c r="O2239">
        <f>IF(AND(Sheet2!$K2239=$B$2,Sheet2!$L2239=1),Sheet2!$J2239+Sheet2!$M2239,IF(Sheet2!$K2239=$B$2,Sheet2!$M2239,0))</f>
        <v>0</v>
      </c>
    </row>
    <row r="2240" spans="14:15" x14ac:dyDescent="0.25">
      <c r="N2240">
        <f>IF(AND(Sheet2!$K2240=$B$1,Sheet2!$L2240=1),Sheet2!$I2240+Sheet2!$M2240,IF(Sheet2!$K2240=$B$1,Sheet2!$M2240,0))</f>
        <v>0</v>
      </c>
      <c r="O2240">
        <f>IF(AND(Sheet2!$K2240=$B$2,Sheet2!$L2240=1),Sheet2!$J2240+Sheet2!$M2240,IF(Sheet2!$K2240=$B$2,Sheet2!$M2240,0))</f>
        <v>0</v>
      </c>
    </row>
    <row r="2241" spans="14:15" x14ac:dyDescent="0.25">
      <c r="N2241">
        <f>IF(AND(Sheet2!$K2241=$B$1,Sheet2!$L2241=1),Sheet2!$I2241+Sheet2!$M2241,IF(Sheet2!$K2241=$B$1,Sheet2!$M2241,0))</f>
        <v>0</v>
      </c>
      <c r="O2241">
        <f>IF(AND(Sheet2!$K2241=$B$2,Sheet2!$L2241=1),Sheet2!$J2241+Sheet2!$M2241,IF(Sheet2!$K2241=$B$2,Sheet2!$M2241,0))</f>
        <v>0</v>
      </c>
    </row>
    <row r="2242" spans="14:15" x14ac:dyDescent="0.25">
      <c r="N2242">
        <f>IF(AND(Sheet2!$K2242=$B$1,Sheet2!$L2242=1),Sheet2!$I2242+Sheet2!$M2242,IF(Sheet2!$K2242=$B$1,Sheet2!$M2242,0))</f>
        <v>0</v>
      </c>
      <c r="O2242">
        <f>IF(AND(Sheet2!$K2242=$B$2,Sheet2!$L2242=1),Sheet2!$J2242+Sheet2!$M2242,IF(Sheet2!$K2242=$B$2,Sheet2!$M2242,0))</f>
        <v>0</v>
      </c>
    </row>
    <row r="2243" spans="14:15" x14ac:dyDescent="0.25">
      <c r="N2243">
        <f>IF(AND(Sheet2!$K2243=$B$1,Sheet2!$L2243=1),Sheet2!$I2243+Sheet2!$M2243,IF(Sheet2!$K2243=$B$1,Sheet2!$M2243,0))</f>
        <v>0</v>
      </c>
      <c r="O2243">
        <f>IF(AND(Sheet2!$K2243=$B$2,Sheet2!$L2243=1),Sheet2!$J2243+Sheet2!$M2243,IF(Sheet2!$K2243=$B$2,Sheet2!$M2243,0))</f>
        <v>0</v>
      </c>
    </row>
    <row r="2244" spans="14:15" x14ac:dyDescent="0.25">
      <c r="N2244">
        <f>IF(AND(Sheet2!$K2244=$B$1,Sheet2!$L2244=1),Sheet2!$I2244+Sheet2!$M2244,IF(Sheet2!$K2244=$B$1,Sheet2!$M2244,0))</f>
        <v>0</v>
      </c>
      <c r="O2244">
        <f>IF(AND(Sheet2!$K2244=$B$2,Sheet2!$L2244=1),Sheet2!$J2244+Sheet2!$M2244,IF(Sheet2!$K2244=$B$2,Sheet2!$M2244,0))</f>
        <v>0</v>
      </c>
    </row>
    <row r="2245" spans="14:15" x14ac:dyDescent="0.25">
      <c r="N2245">
        <f>IF(AND(Sheet2!$K2245=$B$1,Sheet2!$L2245=1),Sheet2!$I2245+Sheet2!$M2245,IF(Sheet2!$K2245=$B$1,Sheet2!$M2245,0))</f>
        <v>0</v>
      </c>
      <c r="O2245">
        <f>IF(AND(Sheet2!$K2245=$B$2,Sheet2!$L2245=1),Sheet2!$J2245+Sheet2!$M2245,IF(Sheet2!$K2245=$B$2,Sheet2!$M2245,0))</f>
        <v>0</v>
      </c>
    </row>
    <row r="2246" spans="14:15" x14ac:dyDescent="0.25">
      <c r="N2246">
        <f>IF(AND(Sheet2!$K2246=$B$1,Sheet2!$L2246=1),Sheet2!$I2246+Sheet2!$M2246,IF(Sheet2!$K2246=$B$1,Sheet2!$M2246,0))</f>
        <v>0</v>
      </c>
      <c r="O2246">
        <f>IF(AND(Sheet2!$K2246=$B$2,Sheet2!$L2246=1),Sheet2!$J2246+Sheet2!$M2246,IF(Sheet2!$K2246=$B$2,Sheet2!$M2246,0))</f>
        <v>0</v>
      </c>
    </row>
    <row r="2247" spans="14:15" x14ac:dyDescent="0.25">
      <c r="N2247">
        <f>IF(AND(Sheet2!$K2247=$B$1,Sheet2!$L2247=1),Sheet2!$I2247+Sheet2!$M2247,IF(Sheet2!$K2247=$B$1,Sheet2!$M2247,0))</f>
        <v>0</v>
      </c>
      <c r="O2247">
        <f>IF(AND(Sheet2!$K2247=$B$2,Sheet2!$L2247=1),Sheet2!$J2247+Sheet2!$M2247,IF(Sheet2!$K2247=$B$2,Sheet2!$M2247,0))</f>
        <v>0</v>
      </c>
    </row>
    <row r="2248" spans="14:15" x14ac:dyDescent="0.25">
      <c r="N2248">
        <f>IF(AND(Sheet2!$K2248=$B$1,Sheet2!$L2248=1),Sheet2!$I2248+Sheet2!$M2248,IF(Sheet2!$K2248=$B$1,Sheet2!$M2248,0))</f>
        <v>0</v>
      </c>
      <c r="O2248">
        <f>IF(AND(Sheet2!$K2248=$B$2,Sheet2!$L2248=1),Sheet2!$J2248+Sheet2!$M2248,IF(Sheet2!$K2248=$B$2,Sheet2!$M2248,0))</f>
        <v>0</v>
      </c>
    </row>
    <row r="2249" spans="14:15" x14ac:dyDescent="0.25">
      <c r="N2249">
        <f>IF(AND(Sheet2!$K2249=$B$1,Sheet2!$L2249=1),Sheet2!$I2249+Sheet2!$M2249,IF(Sheet2!$K2249=$B$1,Sheet2!$M2249,0))</f>
        <v>0</v>
      </c>
      <c r="O2249">
        <f>IF(AND(Sheet2!$K2249=$B$2,Sheet2!$L2249=1),Sheet2!$J2249+Sheet2!$M2249,IF(Sheet2!$K2249=$B$2,Sheet2!$M2249,0))</f>
        <v>0</v>
      </c>
    </row>
    <row r="2250" spans="14:15" x14ac:dyDescent="0.25">
      <c r="N2250">
        <f>IF(AND(Sheet2!$K2250=$B$1,Sheet2!$L2250=1),Sheet2!$I2250+Sheet2!$M2250,IF(Sheet2!$K2250=$B$1,Sheet2!$M2250,0))</f>
        <v>0</v>
      </c>
      <c r="O2250">
        <f>IF(AND(Sheet2!$K2250=$B$2,Sheet2!$L2250=1),Sheet2!$J2250+Sheet2!$M2250,IF(Sheet2!$K2250=$B$2,Sheet2!$M2250,0))</f>
        <v>0</v>
      </c>
    </row>
    <row r="2251" spans="14:15" x14ac:dyDescent="0.25">
      <c r="N2251">
        <f>IF(AND(Sheet2!$K2251=$B$1,Sheet2!$L2251=1),Sheet2!$I2251+Sheet2!$M2251,IF(Sheet2!$K2251=$B$1,Sheet2!$M2251,0))</f>
        <v>0</v>
      </c>
      <c r="O2251">
        <f>IF(AND(Sheet2!$K2251=$B$2,Sheet2!$L2251=1),Sheet2!$J2251+Sheet2!$M2251,IF(Sheet2!$K2251=$B$2,Sheet2!$M2251,0))</f>
        <v>0</v>
      </c>
    </row>
    <row r="2252" spans="14:15" x14ac:dyDescent="0.25">
      <c r="N2252">
        <f>IF(AND(Sheet2!$K2252=$B$1,Sheet2!$L2252=1),Sheet2!$I2252+Sheet2!$M2252,IF(Sheet2!$K2252=$B$1,Sheet2!$M2252,0))</f>
        <v>0</v>
      </c>
      <c r="O2252">
        <f>IF(AND(Sheet2!$K2252=$B$2,Sheet2!$L2252=1),Sheet2!$J2252+Sheet2!$M2252,IF(Sheet2!$K2252=$B$2,Sheet2!$M2252,0))</f>
        <v>0</v>
      </c>
    </row>
    <row r="2253" spans="14:15" x14ac:dyDescent="0.25">
      <c r="N2253">
        <f>IF(AND(Sheet2!$K2253=$B$1,Sheet2!$L2253=1),Sheet2!$I2253+Sheet2!$M2253,IF(Sheet2!$K2253=$B$1,Sheet2!$M2253,0))</f>
        <v>0</v>
      </c>
      <c r="O2253">
        <f>IF(AND(Sheet2!$K2253=$B$2,Sheet2!$L2253=1),Sheet2!$J2253+Sheet2!$M2253,IF(Sheet2!$K2253=$B$2,Sheet2!$M2253,0))</f>
        <v>0</v>
      </c>
    </row>
    <row r="2254" spans="14:15" x14ac:dyDescent="0.25">
      <c r="N2254">
        <f>IF(AND(Sheet2!$K2254=$B$1,Sheet2!$L2254=1),Sheet2!$I2254+Sheet2!$M2254,IF(Sheet2!$K2254=$B$1,Sheet2!$M2254,0))</f>
        <v>0</v>
      </c>
      <c r="O2254">
        <f>IF(AND(Sheet2!$K2254=$B$2,Sheet2!$L2254=1),Sheet2!$J2254+Sheet2!$M2254,IF(Sheet2!$K2254=$B$2,Sheet2!$M2254,0))</f>
        <v>0</v>
      </c>
    </row>
    <row r="2255" spans="14:15" x14ac:dyDescent="0.25">
      <c r="N2255">
        <f>IF(AND(Sheet2!$K2255=$B$1,Sheet2!$L2255=1),Sheet2!$I2255+Sheet2!$M2255,IF(Sheet2!$K2255=$B$1,Sheet2!$M2255,0))</f>
        <v>0</v>
      </c>
      <c r="O2255">
        <f>IF(AND(Sheet2!$K2255=$B$2,Sheet2!$L2255=1),Sheet2!$J2255+Sheet2!$M2255,IF(Sheet2!$K2255=$B$2,Sheet2!$M2255,0))</f>
        <v>0</v>
      </c>
    </row>
    <row r="2256" spans="14:15" x14ac:dyDescent="0.25">
      <c r="N2256">
        <f>IF(AND(Sheet2!$K2256=$B$1,Sheet2!$L2256=1),Sheet2!$I2256+Sheet2!$M2256,IF(Sheet2!$K2256=$B$1,Sheet2!$M2256,0))</f>
        <v>0</v>
      </c>
      <c r="O2256">
        <f>IF(AND(Sheet2!$K2256=$B$2,Sheet2!$L2256=1),Sheet2!$J2256+Sheet2!$M2256,IF(Sheet2!$K2256=$B$2,Sheet2!$M2256,0))</f>
        <v>0</v>
      </c>
    </row>
    <row r="2257" spans="14:15" x14ac:dyDescent="0.25">
      <c r="N2257">
        <f>IF(AND(Sheet2!$K2257=$B$1,Sheet2!$L2257=1),Sheet2!$I2257+Sheet2!$M2257,IF(Sheet2!$K2257=$B$1,Sheet2!$M2257,0))</f>
        <v>0</v>
      </c>
      <c r="O2257">
        <f>IF(AND(Sheet2!$K2257=$B$2,Sheet2!$L2257=1),Sheet2!$J2257+Sheet2!$M2257,IF(Sheet2!$K2257=$B$2,Sheet2!$M2257,0))</f>
        <v>0</v>
      </c>
    </row>
    <row r="2258" spans="14:15" x14ac:dyDescent="0.25">
      <c r="N2258">
        <f>IF(AND(Sheet2!$K2258=$B$1,Sheet2!$L2258=1),Sheet2!$I2258+Sheet2!$M2258,IF(Sheet2!$K2258=$B$1,Sheet2!$M2258,0))</f>
        <v>0</v>
      </c>
      <c r="O2258">
        <f>IF(AND(Sheet2!$K2258=$B$2,Sheet2!$L2258=1),Sheet2!$J2258+Sheet2!$M2258,IF(Sheet2!$K2258=$B$2,Sheet2!$M2258,0))</f>
        <v>0</v>
      </c>
    </row>
    <row r="2259" spans="14:15" x14ac:dyDescent="0.25">
      <c r="N2259">
        <f>IF(AND(Sheet2!$K2259=$B$1,Sheet2!$L2259=1),Sheet2!$I2259+Sheet2!$M2259,IF(Sheet2!$K2259=$B$1,Sheet2!$M2259,0))</f>
        <v>0</v>
      </c>
      <c r="O2259">
        <f>IF(AND(Sheet2!$K2259=$B$2,Sheet2!$L2259=1),Sheet2!$J2259+Sheet2!$M2259,IF(Sheet2!$K2259=$B$2,Sheet2!$M2259,0))</f>
        <v>0</v>
      </c>
    </row>
    <row r="2260" spans="14:15" x14ac:dyDescent="0.25">
      <c r="N2260">
        <f>IF(AND(Sheet2!$K2260=$B$1,Sheet2!$L2260=1),Sheet2!$I2260+Sheet2!$M2260,IF(Sheet2!$K2260=$B$1,Sheet2!$M2260,0))</f>
        <v>0</v>
      </c>
      <c r="O2260">
        <f>IF(AND(Sheet2!$K2260=$B$2,Sheet2!$L2260=1),Sheet2!$J2260+Sheet2!$M2260,IF(Sheet2!$K2260=$B$2,Sheet2!$M2260,0))</f>
        <v>0</v>
      </c>
    </row>
    <row r="2261" spans="14:15" x14ac:dyDescent="0.25">
      <c r="N2261">
        <f>IF(AND(Sheet2!$K2261=$B$1,Sheet2!$L2261=1),Sheet2!$I2261+Sheet2!$M2261,IF(Sheet2!$K2261=$B$1,Sheet2!$M2261,0))</f>
        <v>0</v>
      </c>
      <c r="O2261">
        <f>IF(AND(Sheet2!$K2261=$B$2,Sheet2!$L2261=1),Sheet2!$J2261+Sheet2!$M2261,IF(Sheet2!$K2261=$B$2,Sheet2!$M2261,0))</f>
        <v>0</v>
      </c>
    </row>
    <row r="2262" spans="14:15" x14ac:dyDescent="0.25">
      <c r="N2262">
        <f>IF(AND(Sheet2!$K2262=$B$1,Sheet2!$L2262=1),Sheet2!$I2262+Sheet2!$M2262,IF(Sheet2!$K2262=$B$1,Sheet2!$M2262,0))</f>
        <v>0</v>
      </c>
      <c r="O2262">
        <f>IF(AND(Sheet2!$K2262=$B$2,Sheet2!$L2262=1),Sheet2!$J2262+Sheet2!$M2262,IF(Sheet2!$K2262=$B$2,Sheet2!$M2262,0))</f>
        <v>0</v>
      </c>
    </row>
    <row r="2263" spans="14:15" x14ac:dyDescent="0.25">
      <c r="N2263">
        <f>IF(AND(Sheet2!$K2263=$B$1,Sheet2!$L2263=1),Sheet2!$I2263+Sheet2!$M2263,IF(Sheet2!$K2263=$B$1,Sheet2!$M2263,0))</f>
        <v>0</v>
      </c>
      <c r="O2263">
        <f>IF(AND(Sheet2!$K2263=$B$2,Sheet2!$L2263=1),Sheet2!$J2263+Sheet2!$M2263,IF(Sheet2!$K2263=$B$2,Sheet2!$M2263,0))</f>
        <v>0</v>
      </c>
    </row>
    <row r="2264" spans="14:15" x14ac:dyDescent="0.25">
      <c r="N2264">
        <f>IF(AND(Sheet2!$K2264=$B$1,Sheet2!$L2264=1),Sheet2!$I2264+Sheet2!$M2264,IF(Sheet2!$K2264=$B$1,Sheet2!$M2264,0))</f>
        <v>0</v>
      </c>
      <c r="O2264">
        <f>IF(AND(Sheet2!$K2264=$B$2,Sheet2!$L2264=1),Sheet2!$J2264+Sheet2!$M2264,IF(Sheet2!$K2264=$B$2,Sheet2!$M2264,0))</f>
        <v>0</v>
      </c>
    </row>
    <row r="2265" spans="14:15" x14ac:dyDescent="0.25">
      <c r="N2265">
        <f>IF(AND(Sheet2!$K2265=$B$1,Sheet2!$L2265=1),Sheet2!$I2265+Sheet2!$M2265,IF(Sheet2!$K2265=$B$1,Sheet2!$M2265,0))</f>
        <v>0</v>
      </c>
      <c r="O2265">
        <f>IF(AND(Sheet2!$K2265=$B$2,Sheet2!$L2265=1),Sheet2!$J2265+Sheet2!$M2265,IF(Sheet2!$K2265=$B$2,Sheet2!$M2265,0))</f>
        <v>0</v>
      </c>
    </row>
    <row r="2266" spans="14:15" x14ac:dyDescent="0.25">
      <c r="N2266">
        <f>IF(AND(Sheet2!$K2266=$B$1,Sheet2!$L2266=1),Sheet2!$I2266+Sheet2!$M2266,IF(Sheet2!$K2266=$B$1,Sheet2!$M2266,0))</f>
        <v>0</v>
      </c>
      <c r="O2266">
        <f>IF(AND(Sheet2!$K2266=$B$2,Sheet2!$L2266=1),Sheet2!$J2266+Sheet2!$M2266,IF(Sheet2!$K2266=$B$2,Sheet2!$M2266,0))</f>
        <v>0</v>
      </c>
    </row>
    <row r="2267" spans="14:15" x14ac:dyDescent="0.25">
      <c r="N2267">
        <f>IF(AND(Sheet2!$K2267=$B$1,Sheet2!$L2267=1),Sheet2!$I2267+Sheet2!$M2267,IF(Sheet2!$K2267=$B$1,Sheet2!$M2267,0))</f>
        <v>0</v>
      </c>
      <c r="O2267">
        <f>IF(AND(Sheet2!$K2267=$B$2,Sheet2!$L2267=1),Sheet2!$J2267+Sheet2!$M2267,IF(Sheet2!$K2267=$B$2,Sheet2!$M2267,0))</f>
        <v>0</v>
      </c>
    </row>
    <row r="2268" spans="14:15" x14ac:dyDescent="0.25">
      <c r="N2268">
        <f>IF(AND(Sheet2!$K2268=$B$1,Sheet2!$L2268=1),Sheet2!$I2268+Sheet2!$M2268,IF(Sheet2!$K2268=$B$1,Sheet2!$M2268,0))</f>
        <v>0</v>
      </c>
      <c r="O2268">
        <f>IF(AND(Sheet2!$K2268=$B$2,Sheet2!$L2268=1),Sheet2!$J2268+Sheet2!$M2268,IF(Sheet2!$K2268=$B$2,Sheet2!$M2268,0))</f>
        <v>0</v>
      </c>
    </row>
    <row r="2269" spans="14:15" x14ac:dyDescent="0.25">
      <c r="N2269">
        <f>IF(AND(Sheet2!$K2269=$B$1,Sheet2!$L2269=1),Sheet2!$I2269+Sheet2!$M2269,IF(Sheet2!$K2269=$B$1,Sheet2!$M2269,0))</f>
        <v>0</v>
      </c>
      <c r="O2269">
        <f>IF(AND(Sheet2!$K2269=$B$2,Sheet2!$L2269=1),Sheet2!$J2269+Sheet2!$M2269,IF(Sheet2!$K2269=$B$2,Sheet2!$M2269,0))</f>
        <v>0</v>
      </c>
    </row>
    <row r="2270" spans="14:15" x14ac:dyDescent="0.25">
      <c r="N2270">
        <f>IF(AND(Sheet2!$K2270=$B$1,Sheet2!$L2270=1),Sheet2!$I2270+Sheet2!$M2270,IF(Sheet2!$K2270=$B$1,Sheet2!$M2270,0))</f>
        <v>0</v>
      </c>
      <c r="O2270">
        <f>IF(AND(Sheet2!$K2270=$B$2,Sheet2!$L2270=1),Sheet2!$J2270+Sheet2!$M2270,IF(Sheet2!$K2270=$B$2,Sheet2!$M2270,0))</f>
        <v>0</v>
      </c>
    </row>
    <row r="2271" spans="14:15" x14ac:dyDescent="0.25">
      <c r="N2271">
        <f>IF(AND(Sheet2!$K2271=$B$1,Sheet2!$L2271=1),Sheet2!$I2271+Sheet2!$M2271,IF(Sheet2!$K2271=$B$1,Sheet2!$M2271,0))</f>
        <v>0</v>
      </c>
      <c r="O2271">
        <f>IF(AND(Sheet2!$K2271=$B$2,Sheet2!$L2271=1),Sheet2!$J2271+Sheet2!$M2271,IF(Sheet2!$K2271=$B$2,Sheet2!$M2271,0))</f>
        <v>0</v>
      </c>
    </row>
    <row r="2272" spans="14:15" x14ac:dyDescent="0.25">
      <c r="N2272">
        <f>IF(AND(Sheet2!$K2272=$B$1,Sheet2!$L2272=1),Sheet2!$I2272+Sheet2!$M2272,IF(Sheet2!$K2272=$B$1,Sheet2!$M2272,0))</f>
        <v>0</v>
      </c>
      <c r="O2272">
        <f>IF(AND(Sheet2!$K2272=$B$2,Sheet2!$L2272=1),Sheet2!$J2272+Sheet2!$M2272,IF(Sheet2!$K2272=$B$2,Sheet2!$M2272,0))</f>
        <v>0</v>
      </c>
    </row>
    <row r="2273" spans="14:15" x14ac:dyDescent="0.25">
      <c r="N2273">
        <f>IF(AND(Sheet2!$K2273=$B$1,Sheet2!$L2273=1),Sheet2!$I2273+Sheet2!$M2273,IF(Sheet2!$K2273=$B$1,Sheet2!$M2273,0))</f>
        <v>0</v>
      </c>
      <c r="O2273">
        <f>IF(AND(Sheet2!$K2273=$B$2,Sheet2!$L2273=1),Sheet2!$J2273+Sheet2!$M2273,IF(Sheet2!$K2273=$B$2,Sheet2!$M2273,0))</f>
        <v>0</v>
      </c>
    </row>
    <row r="2274" spans="14:15" x14ac:dyDescent="0.25">
      <c r="N2274">
        <f>IF(AND(Sheet2!$K2274=$B$1,Sheet2!$L2274=1),Sheet2!$I2274+Sheet2!$M2274,IF(Sheet2!$K2274=$B$1,Sheet2!$M2274,0))</f>
        <v>0</v>
      </c>
      <c r="O2274">
        <f>IF(AND(Sheet2!$K2274=$B$2,Sheet2!$L2274=1),Sheet2!$J2274+Sheet2!$M2274,IF(Sheet2!$K2274=$B$2,Sheet2!$M2274,0))</f>
        <v>0</v>
      </c>
    </row>
    <row r="2275" spans="14:15" x14ac:dyDescent="0.25">
      <c r="N2275">
        <f>IF(AND(Sheet2!$K2275=$B$1,Sheet2!$L2275=1),Sheet2!$I2275+Sheet2!$M2275,IF(Sheet2!$K2275=$B$1,Sheet2!$M2275,0))</f>
        <v>0</v>
      </c>
      <c r="O2275">
        <f>IF(AND(Sheet2!$K2275=$B$2,Sheet2!$L2275=1),Sheet2!$J2275+Sheet2!$M2275,IF(Sheet2!$K2275=$B$2,Sheet2!$M2275,0))</f>
        <v>0</v>
      </c>
    </row>
    <row r="2276" spans="14:15" x14ac:dyDescent="0.25">
      <c r="N2276">
        <f>IF(AND(Sheet2!$K2276=$B$1,Sheet2!$L2276=1),Sheet2!$I2276+Sheet2!$M2276,IF(Sheet2!$K2276=$B$1,Sheet2!$M2276,0))</f>
        <v>0</v>
      </c>
      <c r="O2276">
        <f>IF(AND(Sheet2!$K2276=$B$2,Sheet2!$L2276=1),Sheet2!$J2276+Sheet2!$M2276,IF(Sheet2!$K2276=$B$2,Sheet2!$M2276,0))</f>
        <v>0</v>
      </c>
    </row>
    <row r="2277" spans="14:15" x14ac:dyDescent="0.25">
      <c r="N2277">
        <f>IF(AND(Sheet2!$K2277=$B$1,Sheet2!$L2277=1),Sheet2!$I2277+Sheet2!$M2277,IF(Sheet2!$K2277=$B$1,Sheet2!$M2277,0))</f>
        <v>0</v>
      </c>
      <c r="O2277">
        <f>IF(AND(Sheet2!$K2277=$B$2,Sheet2!$L2277=1),Sheet2!$J2277+Sheet2!$M2277,IF(Sheet2!$K2277=$B$2,Sheet2!$M2277,0))</f>
        <v>0</v>
      </c>
    </row>
    <row r="2278" spans="14:15" x14ac:dyDescent="0.25">
      <c r="N2278">
        <f>IF(AND(Sheet2!$K2278=$B$1,Sheet2!$L2278=1),Sheet2!$I2278+Sheet2!$M2278,IF(Sheet2!$K2278=$B$1,Sheet2!$M2278,0))</f>
        <v>0</v>
      </c>
      <c r="O2278">
        <f>IF(AND(Sheet2!$K2278=$B$2,Sheet2!$L2278=1),Sheet2!$J2278+Sheet2!$M2278,IF(Sheet2!$K2278=$B$2,Sheet2!$M2278,0))</f>
        <v>0</v>
      </c>
    </row>
    <row r="2279" spans="14:15" x14ac:dyDescent="0.25">
      <c r="N2279">
        <f>IF(AND(Sheet2!$K2279=$B$1,Sheet2!$L2279=1),Sheet2!$I2279+Sheet2!$M2279,IF(Sheet2!$K2279=$B$1,Sheet2!$M2279,0))</f>
        <v>0</v>
      </c>
      <c r="O2279">
        <f>IF(AND(Sheet2!$K2279=$B$2,Sheet2!$L2279=1),Sheet2!$J2279+Sheet2!$M2279,IF(Sheet2!$K2279=$B$2,Sheet2!$M2279,0))</f>
        <v>0</v>
      </c>
    </row>
    <row r="2280" spans="14:15" x14ac:dyDescent="0.25">
      <c r="N2280">
        <f>IF(AND(Sheet2!$K2280=$B$1,Sheet2!$L2280=1),Sheet2!$I2280+Sheet2!$M2280,IF(Sheet2!$K2280=$B$1,Sheet2!$M2280,0))</f>
        <v>0</v>
      </c>
      <c r="O2280">
        <f>IF(AND(Sheet2!$K2280=$B$2,Sheet2!$L2280=1),Sheet2!$J2280+Sheet2!$M2280,IF(Sheet2!$K2280=$B$2,Sheet2!$M2280,0))</f>
        <v>0</v>
      </c>
    </row>
    <row r="2281" spans="14:15" x14ac:dyDescent="0.25">
      <c r="N2281">
        <f>IF(AND(Sheet2!$K2281=$B$1,Sheet2!$L2281=1),Sheet2!$I2281+Sheet2!$M2281,IF(Sheet2!$K2281=$B$1,Sheet2!$M2281,0))</f>
        <v>0</v>
      </c>
      <c r="O2281">
        <f>IF(AND(Sheet2!$K2281=$B$2,Sheet2!$L2281=1),Sheet2!$J2281+Sheet2!$M2281,IF(Sheet2!$K2281=$B$2,Sheet2!$M2281,0))</f>
        <v>0</v>
      </c>
    </row>
    <row r="2282" spans="14:15" x14ac:dyDescent="0.25">
      <c r="N2282">
        <f>IF(AND(Sheet2!$K2282=$B$1,Sheet2!$L2282=1),Sheet2!$I2282+Sheet2!$M2282,IF(Sheet2!$K2282=$B$1,Sheet2!$M2282,0))</f>
        <v>0</v>
      </c>
      <c r="O2282">
        <f>IF(AND(Sheet2!$K2282=$B$2,Sheet2!$L2282=1),Sheet2!$J2282+Sheet2!$M2282,IF(Sheet2!$K2282=$B$2,Sheet2!$M2282,0))</f>
        <v>0</v>
      </c>
    </row>
    <row r="2283" spans="14:15" x14ac:dyDescent="0.25">
      <c r="N2283">
        <f>IF(AND(Sheet2!$K2283=$B$1,Sheet2!$L2283=1),Sheet2!$I2283+Sheet2!$M2283,IF(Sheet2!$K2283=$B$1,Sheet2!$M2283,0))</f>
        <v>0</v>
      </c>
      <c r="O2283">
        <f>IF(AND(Sheet2!$K2283=$B$2,Sheet2!$L2283=1),Sheet2!$J2283+Sheet2!$M2283,IF(Sheet2!$K2283=$B$2,Sheet2!$M2283,0))</f>
        <v>0</v>
      </c>
    </row>
    <row r="2284" spans="14:15" x14ac:dyDescent="0.25">
      <c r="N2284">
        <f>IF(AND(Sheet2!$K2284=$B$1,Sheet2!$L2284=1),Sheet2!$I2284+Sheet2!$M2284,IF(Sheet2!$K2284=$B$1,Sheet2!$M2284,0))</f>
        <v>0</v>
      </c>
      <c r="O2284">
        <f>IF(AND(Sheet2!$K2284=$B$2,Sheet2!$L2284=1),Sheet2!$J2284+Sheet2!$M2284,IF(Sheet2!$K2284=$B$2,Sheet2!$M2284,0))</f>
        <v>0</v>
      </c>
    </row>
    <row r="2285" spans="14:15" x14ac:dyDescent="0.25">
      <c r="N2285">
        <f>IF(AND(Sheet2!$K2285=$B$1,Sheet2!$L2285=1),Sheet2!$I2285+Sheet2!$M2285,IF(Sheet2!$K2285=$B$1,Sheet2!$M2285,0))</f>
        <v>0</v>
      </c>
      <c r="O2285">
        <f>IF(AND(Sheet2!$K2285=$B$2,Sheet2!$L2285=1),Sheet2!$J2285+Sheet2!$M2285,IF(Sheet2!$K2285=$B$2,Sheet2!$M2285,0))</f>
        <v>0</v>
      </c>
    </row>
    <row r="2286" spans="14:15" x14ac:dyDescent="0.25">
      <c r="N2286">
        <f>IF(AND(Sheet2!$K2286=$B$1,Sheet2!$L2286=1),Sheet2!$I2286+Sheet2!$M2286,IF(Sheet2!$K2286=$B$1,Sheet2!$M2286,0))</f>
        <v>0</v>
      </c>
      <c r="O2286">
        <f>IF(AND(Sheet2!$K2286=$B$2,Sheet2!$L2286=1),Sheet2!$J2286+Sheet2!$M2286,IF(Sheet2!$K2286=$B$2,Sheet2!$M2286,0))</f>
        <v>0</v>
      </c>
    </row>
    <row r="2287" spans="14:15" x14ac:dyDescent="0.25">
      <c r="N2287">
        <f>IF(AND(Sheet2!$K2287=$B$1,Sheet2!$L2287=1),Sheet2!$I2287+Sheet2!$M2287,IF(Sheet2!$K2287=$B$1,Sheet2!$M2287,0))</f>
        <v>0</v>
      </c>
      <c r="O2287">
        <f>IF(AND(Sheet2!$K2287=$B$2,Sheet2!$L2287=1),Sheet2!$J2287+Sheet2!$M2287,IF(Sheet2!$K2287=$B$2,Sheet2!$M2287,0))</f>
        <v>0</v>
      </c>
    </row>
    <row r="2288" spans="14:15" x14ac:dyDescent="0.25">
      <c r="N2288">
        <f>IF(AND(Sheet2!$K2288=$B$1,Sheet2!$L2288=1),Sheet2!$I2288+Sheet2!$M2288,IF(Sheet2!$K2288=$B$1,Sheet2!$M2288,0))</f>
        <v>0</v>
      </c>
      <c r="O2288">
        <f>IF(AND(Sheet2!$K2288=$B$2,Sheet2!$L2288=1),Sheet2!$J2288+Sheet2!$M2288,IF(Sheet2!$K2288=$B$2,Sheet2!$M2288,0))</f>
        <v>0</v>
      </c>
    </row>
    <row r="2289" spans="14:15" x14ac:dyDescent="0.25">
      <c r="N2289">
        <f>IF(AND(Sheet2!$K2289=$B$1,Sheet2!$L2289=1),Sheet2!$I2289+Sheet2!$M2289,IF(Sheet2!$K2289=$B$1,Sheet2!$M2289,0))</f>
        <v>0</v>
      </c>
      <c r="O2289">
        <f>IF(AND(Sheet2!$K2289=$B$2,Sheet2!$L2289=1),Sheet2!$J2289+Sheet2!$M2289,IF(Sheet2!$K2289=$B$2,Sheet2!$M2289,0))</f>
        <v>0</v>
      </c>
    </row>
    <row r="2290" spans="14:15" x14ac:dyDescent="0.25">
      <c r="N2290">
        <f>IF(AND(Sheet2!$K2290=$B$1,Sheet2!$L2290=1),Sheet2!$I2290+Sheet2!$M2290,IF(Sheet2!$K2290=$B$1,Sheet2!$M2290,0))</f>
        <v>0</v>
      </c>
      <c r="O2290">
        <f>IF(AND(Sheet2!$K2290=$B$2,Sheet2!$L2290=1),Sheet2!$J2290+Sheet2!$M2290,IF(Sheet2!$K2290=$B$2,Sheet2!$M2290,0))</f>
        <v>0</v>
      </c>
    </row>
    <row r="2291" spans="14:15" x14ac:dyDescent="0.25">
      <c r="N2291">
        <f>IF(AND(Sheet2!$K2291=$B$1,Sheet2!$L2291=1),Sheet2!$I2291+Sheet2!$M2291,IF(Sheet2!$K2291=$B$1,Sheet2!$M2291,0))</f>
        <v>0</v>
      </c>
      <c r="O2291">
        <f>IF(AND(Sheet2!$K2291=$B$2,Sheet2!$L2291=1),Sheet2!$J2291+Sheet2!$M2291,IF(Sheet2!$K2291=$B$2,Sheet2!$M2291,0))</f>
        <v>0</v>
      </c>
    </row>
    <row r="2292" spans="14:15" x14ac:dyDescent="0.25">
      <c r="N2292">
        <f>IF(AND(Sheet2!$K2292=$B$1,Sheet2!$L2292=1),Sheet2!$I2292+Sheet2!$M2292,IF(Sheet2!$K2292=$B$1,Sheet2!$M2292,0))</f>
        <v>0</v>
      </c>
      <c r="O2292">
        <f>IF(AND(Sheet2!$K2292=$B$2,Sheet2!$L2292=1),Sheet2!$J2292+Sheet2!$M2292,IF(Sheet2!$K2292=$B$2,Sheet2!$M2292,0))</f>
        <v>0</v>
      </c>
    </row>
    <row r="2293" spans="14:15" x14ac:dyDescent="0.25">
      <c r="N2293">
        <f>IF(AND(Sheet2!$K2293=$B$1,Sheet2!$L2293=1),Sheet2!$I2293+Sheet2!$M2293,IF(Sheet2!$K2293=$B$1,Sheet2!$M2293,0))</f>
        <v>0</v>
      </c>
      <c r="O2293">
        <f>IF(AND(Sheet2!$K2293=$B$2,Sheet2!$L2293=1),Sheet2!$J2293+Sheet2!$M2293,IF(Sheet2!$K2293=$B$2,Sheet2!$M2293,0))</f>
        <v>0</v>
      </c>
    </row>
    <row r="2294" spans="14:15" x14ac:dyDescent="0.25">
      <c r="N2294">
        <f>IF(AND(Sheet2!$K2294=$B$1,Sheet2!$L2294=1),Sheet2!$I2294+Sheet2!$M2294,IF(Sheet2!$K2294=$B$1,Sheet2!$M2294,0))</f>
        <v>0</v>
      </c>
      <c r="O2294">
        <f>IF(AND(Sheet2!$K2294=$B$2,Sheet2!$L2294=1),Sheet2!$J2294+Sheet2!$M2294,IF(Sheet2!$K2294=$B$2,Sheet2!$M2294,0))</f>
        <v>0</v>
      </c>
    </row>
    <row r="2295" spans="14:15" x14ac:dyDescent="0.25">
      <c r="N2295">
        <f>IF(AND(Sheet2!$K2295=$B$1,Sheet2!$L2295=1),Sheet2!$I2295+Sheet2!$M2295,IF(Sheet2!$K2295=$B$1,Sheet2!$M2295,0))</f>
        <v>0</v>
      </c>
      <c r="O2295">
        <f>IF(AND(Sheet2!$K2295=$B$2,Sheet2!$L2295=1),Sheet2!$J2295+Sheet2!$M2295,IF(Sheet2!$K2295=$B$2,Sheet2!$M2295,0))</f>
        <v>0</v>
      </c>
    </row>
    <row r="2296" spans="14:15" x14ac:dyDescent="0.25">
      <c r="N2296">
        <f>IF(AND(Sheet2!$K2296=$B$1,Sheet2!$L2296=1),Sheet2!$I2296+Sheet2!$M2296,IF(Sheet2!$K2296=$B$1,Sheet2!$M2296,0))</f>
        <v>0</v>
      </c>
      <c r="O2296">
        <f>IF(AND(Sheet2!$K2296=$B$2,Sheet2!$L2296=1),Sheet2!$J2296+Sheet2!$M2296,IF(Sheet2!$K2296=$B$2,Sheet2!$M2296,0))</f>
        <v>0</v>
      </c>
    </row>
    <row r="2297" spans="14:15" x14ac:dyDescent="0.25">
      <c r="N2297">
        <f>IF(AND(Sheet2!$K2297=$B$1,Sheet2!$L2297=1),Sheet2!$I2297+Sheet2!$M2297,IF(Sheet2!$K2297=$B$1,Sheet2!$M2297,0))</f>
        <v>0</v>
      </c>
      <c r="O2297">
        <f>IF(AND(Sheet2!$K2297=$B$2,Sheet2!$L2297=1),Sheet2!$J2297+Sheet2!$M2297,IF(Sheet2!$K2297=$B$2,Sheet2!$M2297,0))</f>
        <v>0</v>
      </c>
    </row>
    <row r="2298" spans="14:15" x14ac:dyDescent="0.25">
      <c r="N2298">
        <f>IF(AND(Sheet2!$K2298=$B$1,Sheet2!$L2298=1),Sheet2!$I2298+Sheet2!$M2298,IF(Sheet2!$K2298=$B$1,Sheet2!$M2298,0))</f>
        <v>0</v>
      </c>
      <c r="O2298">
        <f>IF(AND(Sheet2!$K2298=$B$2,Sheet2!$L2298=1),Sheet2!$J2298+Sheet2!$M2298,IF(Sheet2!$K2298=$B$2,Sheet2!$M2298,0))</f>
        <v>0</v>
      </c>
    </row>
    <row r="2299" spans="14:15" x14ac:dyDescent="0.25">
      <c r="N2299">
        <f>IF(AND(Sheet2!$K2299=$B$1,Sheet2!$L2299=1),Sheet2!$I2299+Sheet2!$M2299,IF(Sheet2!$K2299=$B$1,Sheet2!$M2299,0))</f>
        <v>0</v>
      </c>
      <c r="O2299">
        <f>IF(AND(Sheet2!$K2299=$B$2,Sheet2!$L2299=1),Sheet2!$J2299+Sheet2!$M2299,IF(Sheet2!$K2299=$B$2,Sheet2!$M2299,0))</f>
        <v>0</v>
      </c>
    </row>
    <row r="2300" spans="14:15" x14ac:dyDescent="0.25">
      <c r="N2300">
        <f>IF(AND(Sheet2!$K2300=$B$1,Sheet2!$L2300=1),Sheet2!$I2300+Sheet2!$M2300,IF(Sheet2!$K2300=$B$1,Sheet2!$M2300,0))</f>
        <v>0</v>
      </c>
      <c r="O2300">
        <f>IF(AND(Sheet2!$K2300=$B$2,Sheet2!$L2300=1),Sheet2!$J2300+Sheet2!$M2300,IF(Sheet2!$K2300=$B$2,Sheet2!$M2300,0))</f>
        <v>0</v>
      </c>
    </row>
    <row r="2301" spans="14:15" x14ac:dyDescent="0.25">
      <c r="N2301">
        <f>IF(AND(Sheet2!$K2301=$B$1,Sheet2!$L2301=1),Sheet2!$I2301+Sheet2!$M2301,IF(Sheet2!$K2301=$B$1,Sheet2!$M2301,0))</f>
        <v>0</v>
      </c>
      <c r="O2301">
        <f>IF(AND(Sheet2!$K2301=$B$2,Sheet2!$L2301=1),Sheet2!$J2301+Sheet2!$M2301,IF(Sheet2!$K2301=$B$2,Sheet2!$M2301,0))</f>
        <v>0</v>
      </c>
    </row>
    <row r="2302" spans="14:15" x14ac:dyDescent="0.25">
      <c r="N2302">
        <f>IF(AND(Sheet2!$K2302=$B$1,Sheet2!$L2302=1),Sheet2!$I2302+Sheet2!$M2302,IF(Sheet2!$K2302=$B$1,Sheet2!$M2302,0))</f>
        <v>0</v>
      </c>
      <c r="O2302">
        <f>IF(AND(Sheet2!$K2302=$B$2,Sheet2!$L2302=1),Sheet2!$J2302+Sheet2!$M2302,IF(Sheet2!$K2302=$B$2,Sheet2!$M2302,0))</f>
        <v>0</v>
      </c>
    </row>
    <row r="2303" spans="14:15" x14ac:dyDescent="0.25">
      <c r="N2303">
        <f>IF(AND(Sheet2!$K2303=$B$1,Sheet2!$L2303=1),Sheet2!$I2303+Sheet2!$M2303,IF(Sheet2!$K2303=$B$1,Sheet2!$M2303,0))</f>
        <v>0</v>
      </c>
      <c r="O2303">
        <f>IF(AND(Sheet2!$K2303=$B$2,Sheet2!$L2303=1),Sheet2!$J2303+Sheet2!$M2303,IF(Sheet2!$K2303=$B$2,Sheet2!$M2303,0))</f>
        <v>0</v>
      </c>
    </row>
    <row r="2304" spans="14:15" x14ac:dyDescent="0.25">
      <c r="N2304">
        <f>IF(AND(Sheet2!$K2304=$B$1,Sheet2!$L2304=1),Sheet2!$I2304+Sheet2!$M2304,IF(Sheet2!$K2304=$B$1,Sheet2!$M2304,0))</f>
        <v>0</v>
      </c>
      <c r="O2304">
        <f>IF(AND(Sheet2!$K2304=$B$2,Sheet2!$L2304=1),Sheet2!$J2304+Sheet2!$M2304,IF(Sheet2!$K2304=$B$2,Sheet2!$M2304,0))</f>
        <v>0</v>
      </c>
    </row>
    <row r="2305" spans="14:15" x14ac:dyDescent="0.25">
      <c r="N2305">
        <f>IF(AND(Sheet2!$K2305=$B$1,Sheet2!$L2305=1),Sheet2!$I2305+Sheet2!$M2305,IF(Sheet2!$K2305=$B$1,Sheet2!$M2305,0))</f>
        <v>0</v>
      </c>
      <c r="O2305">
        <f>IF(AND(Sheet2!$K2305=$B$2,Sheet2!$L2305=1),Sheet2!$J2305+Sheet2!$M2305,IF(Sheet2!$K2305=$B$2,Sheet2!$M2305,0))</f>
        <v>0</v>
      </c>
    </row>
    <row r="2306" spans="14:15" x14ac:dyDescent="0.25">
      <c r="N2306">
        <f>IF(AND(Sheet2!$K2306=$B$1,Sheet2!$L2306=1),Sheet2!$I2306+Sheet2!$M2306,IF(Sheet2!$K2306=$B$1,Sheet2!$M2306,0))</f>
        <v>0</v>
      </c>
      <c r="O2306">
        <f>IF(AND(Sheet2!$K2306=$B$2,Sheet2!$L2306=1),Sheet2!$J2306+Sheet2!$M2306,IF(Sheet2!$K2306=$B$2,Sheet2!$M2306,0))</f>
        <v>0</v>
      </c>
    </row>
    <row r="2307" spans="14:15" x14ac:dyDescent="0.25">
      <c r="N2307">
        <f>IF(AND(Sheet2!$K2307=$B$1,Sheet2!$L2307=1),Sheet2!$I2307+Sheet2!$M2307,IF(Sheet2!$K2307=$B$1,Sheet2!$M2307,0))</f>
        <v>0</v>
      </c>
      <c r="O2307">
        <f>IF(AND(Sheet2!$K2307=$B$2,Sheet2!$L2307=1),Sheet2!$J2307+Sheet2!$M2307,IF(Sheet2!$K2307=$B$2,Sheet2!$M2307,0))</f>
        <v>0</v>
      </c>
    </row>
    <row r="2308" spans="14:15" x14ac:dyDescent="0.25">
      <c r="N2308">
        <f>IF(AND(Sheet2!$K2308=$B$1,Sheet2!$L2308=1),Sheet2!$I2308+Sheet2!$M2308,IF(Sheet2!$K2308=$B$1,Sheet2!$M2308,0))</f>
        <v>0</v>
      </c>
      <c r="O2308">
        <f>IF(AND(Sheet2!$K2308=$B$2,Sheet2!$L2308=1),Sheet2!$J2308+Sheet2!$M2308,IF(Sheet2!$K2308=$B$2,Sheet2!$M2308,0))</f>
        <v>0</v>
      </c>
    </row>
    <row r="2309" spans="14:15" x14ac:dyDescent="0.25">
      <c r="N2309">
        <f>IF(AND(Sheet2!$K2309=$B$1,Sheet2!$L2309=1),Sheet2!$I2309+Sheet2!$M2309,IF(Sheet2!$K2309=$B$1,Sheet2!$M2309,0))</f>
        <v>0</v>
      </c>
      <c r="O2309">
        <f>IF(AND(Sheet2!$K2309=$B$2,Sheet2!$L2309=1),Sheet2!$J2309+Sheet2!$M2309,IF(Sheet2!$K2309=$B$2,Sheet2!$M2309,0))</f>
        <v>0</v>
      </c>
    </row>
    <row r="2310" spans="14:15" x14ac:dyDescent="0.25">
      <c r="N2310">
        <f>IF(AND(Sheet2!$K2310=$B$1,Sheet2!$L2310=1),Sheet2!$I2310+Sheet2!$M2310,IF(Sheet2!$K2310=$B$1,Sheet2!$M2310,0))</f>
        <v>0</v>
      </c>
      <c r="O2310">
        <f>IF(AND(Sheet2!$K2310=$B$2,Sheet2!$L2310=1),Sheet2!$J2310+Sheet2!$M2310,IF(Sheet2!$K2310=$B$2,Sheet2!$M2310,0))</f>
        <v>0</v>
      </c>
    </row>
    <row r="2311" spans="14:15" x14ac:dyDescent="0.25">
      <c r="N2311">
        <f>IF(AND(Sheet2!$K2311=$B$1,Sheet2!$L2311=1),Sheet2!$I2311+Sheet2!$M2311,IF(Sheet2!$K2311=$B$1,Sheet2!$M2311,0))</f>
        <v>0</v>
      </c>
      <c r="O2311">
        <f>IF(AND(Sheet2!$K2311=$B$2,Sheet2!$L2311=1),Sheet2!$J2311+Sheet2!$M2311,IF(Sheet2!$K2311=$B$2,Sheet2!$M2311,0))</f>
        <v>0</v>
      </c>
    </row>
    <row r="2312" spans="14:15" x14ac:dyDescent="0.25">
      <c r="N2312">
        <f>IF(AND(Sheet2!$K2312=$B$1,Sheet2!$L2312=1),Sheet2!$I2312+Sheet2!$M2312,IF(Sheet2!$K2312=$B$1,Sheet2!$M2312,0))</f>
        <v>0</v>
      </c>
      <c r="O2312">
        <f>IF(AND(Sheet2!$K2312=$B$2,Sheet2!$L2312=1),Sheet2!$J2312+Sheet2!$M2312,IF(Sheet2!$K2312=$B$2,Sheet2!$M2312,0))</f>
        <v>0</v>
      </c>
    </row>
    <row r="2313" spans="14:15" x14ac:dyDescent="0.25">
      <c r="N2313">
        <f>IF(AND(Sheet2!$K2313=$B$1,Sheet2!$L2313=1),Sheet2!$I2313+Sheet2!$M2313,IF(Sheet2!$K2313=$B$1,Sheet2!$M2313,0))</f>
        <v>0</v>
      </c>
      <c r="O2313">
        <f>IF(AND(Sheet2!$K2313=$B$2,Sheet2!$L2313=1),Sheet2!$J2313+Sheet2!$M2313,IF(Sheet2!$K2313=$B$2,Sheet2!$M2313,0))</f>
        <v>0</v>
      </c>
    </row>
    <row r="2314" spans="14:15" x14ac:dyDescent="0.25">
      <c r="N2314">
        <f>IF(AND(Sheet2!$K2314=$B$1,Sheet2!$L2314=1),Sheet2!$I2314+Sheet2!$M2314,IF(Sheet2!$K2314=$B$1,Sheet2!$M2314,0))</f>
        <v>0</v>
      </c>
      <c r="O2314">
        <f>IF(AND(Sheet2!$K2314=$B$2,Sheet2!$L2314=1),Sheet2!$J2314+Sheet2!$M2314,IF(Sheet2!$K2314=$B$2,Sheet2!$M2314,0))</f>
        <v>0</v>
      </c>
    </row>
    <row r="2315" spans="14:15" x14ac:dyDescent="0.25">
      <c r="N2315">
        <f>IF(AND(Sheet2!$K2315=$B$1,Sheet2!$L2315=1),Sheet2!$I2315+Sheet2!$M2315,IF(Sheet2!$K2315=$B$1,Sheet2!$M2315,0))</f>
        <v>0</v>
      </c>
      <c r="O2315">
        <f>IF(AND(Sheet2!$K2315=$B$2,Sheet2!$L2315=1),Sheet2!$J2315+Sheet2!$M2315,IF(Sheet2!$K2315=$B$2,Sheet2!$M2315,0))</f>
        <v>0</v>
      </c>
    </row>
    <row r="2316" spans="14:15" x14ac:dyDescent="0.25">
      <c r="N2316">
        <f>IF(AND(Sheet2!$K2316=$B$1,Sheet2!$L2316=1),Sheet2!$I2316+Sheet2!$M2316,IF(Sheet2!$K2316=$B$1,Sheet2!$M2316,0))</f>
        <v>0</v>
      </c>
      <c r="O2316">
        <f>IF(AND(Sheet2!$K2316=$B$2,Sheet2!$L2316=1),Sheet2!$J2316+Sheet2!$M2316,IF(Sheet2!$K2316=$B$2,Sheet2!$M2316,0))</f>
        <v>0</v>
      </c>
    </row>
    <row r="2317" spans="14:15" x14ac:dyDescent="0.25">
      <c r="N2317">
        <f>IF(AND(Sheet2!$K2317=$B$1,Sheet2!$L2317=1),Sheet2!$I2317+Sheet2!$M2317,IF(Sheet2!$K2317=$B$1,Sheet2!$M2317,0))</f>
        <v>0</v>
      </c>
      <c r="O2317">
        <f>IF(AND(Sheet2!$K2317=$B$2,Sheet2!$L2317=1),Sheet2!$J2317+Sheet2!$M2317,IF(Sheet2!$K2317=$B$2,Sheet2!$M2317,0))</f>
        <v>0</v>
      </c>
    </row>
    <row r="2318" spans="14:15" x14ac:dyDescent="0.25">
      <c r="N2318">
        <f>IF(AND(Sheet2!$K2318=$B$1,Sheet2!$L2318=1),Sheet2!$I2318+Sheet2!$M2318,IF(Sheet2!$K2318=$B$1,Sheet2!$M2318,0))</f>
        <v>0</v>
      </c>
      <c r="O2318">
        <f>IF(AND(Sheet2!$K2318=$B$2,Sheet2!$L2318=1),Sheet2!$J2318+Sheet2!$M2318,IF(Sheet2!$K2318=$B$2,Sheet2!$M2318,0))</f>
        <v>0</v>
      </c>
    </row>
    <row r="2319" spans="14:15" x14ac:dyDescent="0.25">
      <c r="N2319">
        <f>IF(AND(Sheet2!$K2319=$B$1,Sheet2!$L2319=1),Sheet2!$I2319+Sheet2!$M2319,IF(Sheet2!$K2319=$B$1,Sheet2!$M2319,0))</f>
        <v>0</v>
      </c>
      <c r="O2319">
        <f>IF(AND(Sheet2!$K2319=$B$2,Sheet2!$L2319=1),Sheet2!$J2319+Sheet2!$M2319,IF(Sheet2!$K2319=$B$2,Sheet2!$M2319,0))</f>
        <v>0</v>
      </c>
    </row>
    <row r="2320" spans="14:15" x14ac:dyDescent="0.25">
      <c r="N2320">
        <f>IF(AND(Sheet2!$K2320=$B$1,Sheet2!$L2320=1),Sheet2!$I2320+Sheet2!$M2320,IF(Sheet2!$K2320=$B$1,Sheet2!$M2320,0))</f>
        <v>0</v>
      </c>
      <c r="O2320">
        <f>IF(AND(Sheet2!$K2320=$B$2,Sheet2!$L2320=1),Sheet2!$J2320+Sheet2!$M2320,IF(Sheet2!$K2320=$B$2,Sheet2!$M2320,0))</f>
        <v>0</v>
      </c>
    </row>
    <row r="2321" spans="14:15" x14ac:dyDescent="0.25">
      <c r="N2321">
        <f>IF(AND(Sheet2!$K2321=$B$1,Sheet2!$L2321=1),Sheet2!$I2321+Sheet2!$M2321,IF(Sheet2!$K2321=$B$1,Sheet2!$M2321,0))</f>
        <v>0</v>
      </c>
      <c r="O2321">
        <f>IF(AND(Sheet2!$K2321=$B$2,Sheet2!$L2321=1),Sheet2!$J2321+Sheet2!$M2321,IF(Sheet2!$K2321=$B$2,Sheet2!$M2321,0))</f>
        <v>0</v>
      </c>
    </row>
    <row r="2322" spans="14:15" x14ac:dyDescent="0.25">
      <c r="N2322">
        <f>IF(AND(Sheet2!$K2322=$B$1,Sheet2!$L2322=1),Sheet2!$I2322+Sheet2!$M2322,IF(Sheet2!$K2322=$B$1,Sheet2!$M2322,0))</f>
        <v>0</v>
      </c>
      <c r="O2322">
        <f>IF(AND(Sheet2!$K2322=$B$2,Sheet2!$L2322=1),Sheet2!$J2322+Sheet2!$M2322,IF(Sheet2!$K2322=$B$2,Sheet2!$M2322,0))</f>
        <v>0</v>
      </c>
    </row>
    <row r="2323" spans="14:15" x14ac:dyDescent="0.25">
      <c r="N2323">
        <f>IF(AND(Sheet2!$K2323=$B$1,Sheet2!$L2323=1),Sheet2!$I2323+Sheet2!$M2323,IF(Sheet2!$K2323=$B$1,Sheet2!$M2323,0))</f>
        <v>0</v>
      </c>
      <c r="O2323">
        <f>IF(AND(Sheet2!$K2323=$B$2,Sheet2!$L2323=1),Sheet2!$J2323+Sheet2!$M2323,IF(Sheet2!$K2323=$B$2,Sheet2!$M2323,0))</f>
        <v>0</v>
      </c>
    </row>
    <row r="2324" spans="14:15" x14ac:dyDescent="0.25">
      <c r="N2324">
        <f>IF(AND(Sheet2!$K2324=$B$1,Sheet2!$L2324=1),Sheet2!$I2324+Sheet2!$M2324,IF(Sheet2!$K2324=$B$1,Sheet2!$M2324,0))</f>
        <v>0</v>
      </c>
      <c r="O2324">
        <f>IF(AND(Sheet2!$K2324=$B$2,Sheet2!$L2324=1),Sheet2!$J2324+Sheet2!$M2324,IF(Sheet2!$K2324=$B$2,Sheet2!$M2324,0))</f>
        <v>0</v>
      </c>
    </row>
    <row r="2325" spans="14:15" x14ac:dyDescent="0.25">
      <c r="N2325">
        <f>IF(AND(Sheet2!$K2325=$B$1,Sheet2!$L2325=1),Sheet2!$I2325+Sheet2!$M2325,IF(Sheet2!$K2325=$B$1,Sheet2!$M2325,0))</f>
        <v>0</v>
      </c>
      <c r="O2325">
        <f>IF(AND(Sheet2!$K2325=$B$2,Sheet2!$L2325=1),Sheet2!$J2325+Sheet2!$M2325,IF(Sheet2!$K2325=$B$2,Sheet2!$M2325,0))</f>
        <v>0</v>
      </c>
    </row>
    <row r="2326" spans="14:15" x14ac:dyDescent="0.25">
      <c r="N2326">
        <f>IF(AND(Sheet2!$K2326=$B$1,Sheet2!$L2326=1),Sheet2!$I2326+Sheet2!$M2326,IF(Sheet2!$K2326=$B$1,Sheet2!$M2326,0))</f>
        <v>0</v>
      </c>
      <c r="O2326">
        <f>IF(AND(Sheet2!$K2326=$B$2,Sheet2!$L2326=1),Sheet2!$J2326+Sheet2!$M2326,IF(Sheet2!$K2326=$B$2,Sheet2!$M2326,0))</f>
        <v>0</v>
      </c>
    </row>
    <row r="2327" spans="14:15" x14ac:dyDescent="0.25">
      <c r="N2327">
        <f>IF(AND(Sheet2!$K2327=$B$1,Sheet2!$L2327=1),Sheet2!$I2327+Sheet2!$M2327,IF(Sheet2!$K2327=$B$1,Sheet2!$M2327,0))</f>
        <v>0</v>
      </c>
      <c r="O2327">
        <f>IF(AND(Sheet2!$K2327=$B$2,Sheet2!$L2327=1),Sheet2!$J2327+Sheet2!$M2327,IF(Sheet2!$K2327=$B$2,Sheet2!$M2327,0))</f>
        <v>0</v>
      </c>
    </row>
    <row r="2328" spans="14:15" x14ac:dyDescent="0.25">
      <c r="N2328">
        <f>IF(AND(Sheet2!$K2328=$B$1,Sheet2!$L2328=1),Sheet2!$I2328+Sheet2!$M2328,IF(Sheet2!$K2328=$B$1,Sheet2!$M2328,0))</f>
        <v>0</v>
      </c>
      <c r="O2328">
        <f>IF(AND(Sheet2!$K2328=$B$2,Sheet2!$L2328=1),Sheet2!$J2328+Sheet2!$M2328,IF(Sheet2!$K2328=$B$2,Sheet2!$M2328,0))</f>
        <v>0</v>
      </c>
    </row>
    <row r="2329" spans="14:15" x14ac:dyDescent="0.25">
      <c r="N2329">
        <f>IF(AND(Sheet2!$K2329=$B$1,Sheet2!$L2329=1),Sheet2!$I2329+Sheet2!$M2329,IF(Sheet2!$K2329=$B$1,Sheet2!$M2329,0))</f>
        <v>0</v>
      </c>
      <c r="O2329">
        <f>IF(AND(Sheet2!$K2329=$B$2,Sheet2!$L2329=1),Sheet2!$J2329+Sheet2!$M2329,IF(Sheet2!$K2329=$B$2,Sheet2!$M2329,0))</f>
        <v>0</v>
      </c>
    </row>
    <row r="2330" spans="14:15" x14ac:dyDescent="0.25">
      <c r="N2330">
        <f>IF(AND(Sheet2!$K2330=$B$1,Sheet2!$L2330=1),Sheet2!$I2330+Sheet2!$M2330,IF(Sheet2!$K2330=$B$1,Sheet2!$M2330,0))</f>
        <v>0</v>
      </c>
      <c r="O2330">
        <f>IF(AND(Sheet2!$K2330=$B$2,Sheet2!$L2330=1),Sheet2!$J2330+Sheet2!$M2330,IF(Sheet2!$K2330=$B$2,Sheet2!$M2330,0))</f>
        <v>0</v>
      </c>
    </row>
    <row r="2331" spans="14:15" x14ac:dyDescent="0.25">
      <c r="N2331">
        <f>IF(AND(Sheet2!$K2331=$B$1,Sheet2!$L2331=1),Sheet2!$I2331+Sheet2!$M2331,IF(Sheet2!$K2331=$B$1,Sheet2!$M2331,0))</f>
        <v>0</v>
      </c>
      <c r="O2331">
        <f>IF(AND(Sheet2!$K2331=$B$2,Sheet2!$L2331=1),Sheet2!$J2331+Sheet2!$M2331,IF(Sheet2!$K2331=$B$2,Sheet2!$M2331,0))</f>
        <v>0</v>
      </c>
    </row>
    <row r="2332" spans="14:15" x14ac:dyDescent="0.25">
      <c r="N2332">
        <f>IF(AND(Sheet2!$K2332=$B$1,Sheet2!$L2332=1),Sheet2!$I2332+Sheet2!$M2332,IF(Sheet2!$K2332=$B$1,Sheet2!$M2332,0))</f>
        <v>0</v>
      </c>
      <c r="O2332">
        <f>IF(AND(Sheet2!$K2332=$B$2,Sheet2!$L2332=1),Sheet2!$J2332+Sheet2!$M2332,IF(Sheet2!$K2332=$B$2,Sheet2!$M2332,0))</f>
        <v>0</v>
      </c>
    </row>
    <row r="2333" spans="14:15" x14ac:dyDescent="0.25">
      <c r="N2333">
        <f>IF(AND(Sheet2!$K2333=$B$1,Sheet2!$L2333=1),Sheet2!$I2333+Sheet2!$M2333,IF(Sheet2!$K2333=$B$1,Sheet2!$M2333,0))</f>
        <v>0</v>
      </c>
      <c r="O2333">
        <f>IF(AND(Sheet2!$K2333=$B$2,Sheet2!$L2333=1),Sheet2!$J2333+Sheet2!$M2333,IF(Sheet2!$K2333=$B$2,Sheet2!$M2333,0))</f>
        <v>0</v>
      </c>
    </row>
    <row r="2334" spans="14:15" x14ac:dyDescent="0.25">
      <c r="N2334">
        <f>IF(AND(Sheet2!$K2334=$B$1,Sheet2!$L2334=1),Sheet2!$I2334+Sheet2!$M2334,IF(Sheet2!$K2334=$B$1,Sheet2!$M2334,0))</f>
        <v>0</v>
      </c>
      <c r="O2334">
        <f>IF(AND(Sheet2!$K2334=$B$2,Sheet2!$L2334=1),Sheet2!$J2334+Sheet2!$M2334,IF(Sheet2!$K2334=$B$2,Sheet2!$M2334,0))</f>
        <v>0</v>
      </c>
    </row>
    <row r="2335" spans="14:15" x14ac:dyDescent="0.25">
      <c r="N2335">
        <f>IF(AND(Sheet2!$K2335=$B$1,Sheet2!$L2335=1),Sheet2!$I2335+Sheet2!$M2335,IF(Sheet2!$K2335=$B$1,Sheet2!$M2335,0))</f>
        <v>0</v>
      </c>
      <c r="O2335">
        <f>IF(AND(Sheet2!$K2335=$B$2,Sheet2!$L2335=1),Sheet2!$J2335+Sheet2!$M2335,IF(Sheet2!$K2335=$B$2,Sheet2!$M2335,0))</f>
        <v>0</v>
      </c>
    </row>
    <row r="2336" spans="14:15" x14ac:dyDescent="0.25">
      <c r="N2336">
        <f>IF(AND(Sheet2!$K2336=$B$1,Sheet2!$L2336=1),Sheet2!$I2336+Sheet2!$M2336,IF(Sheet2!$K2336=$B$1,Sheet2!$M2336,0))</f>
        <v>0</v>
      </c>
      <c r="O2336">
        <f>IF(AND(Sheet2!$K2336=$B$2,Sheet2!$L2336=1),Sheet2!$J2336+Sheet2!$M2336,IF(Sheet2!$K2336=$B$2,Sheet2!$M2336,0))</f>
        <v>0</v>
      </c>
    </row>
    <row r="2337" spans="14:15" x14ac:dyDescent="0.25">
      <c r="N2337">
        <f>IF(AND(Sheet2!$K2337=$B$1,Sheet2!$L2337=1),Sheet2!$I2337+Sheet2!$M2337,IF(Sheet2!$K2337=$B$1,Sheet2!$M2337,0))</f>
        <v>0</v>
      </c>
      <c r="O2337">
        <f>IF(AND(Sheet2!$K2337=$B$2,Sheet2!$L2337=1),Sheet2!$J2337+Sheet2!$M2337,IF(Sheet2!$K2337=$B$2,Sheet2!$M2337,0))</f>
        <v>0</v>
      </c>
    </row>
    <row r="2338" spans="14:15" x14ac:dyDescent="0.25">
      <c r="N2338">
        <f>IF(AND(Sheet2!$K2338=$B$1,Sheet2!$L2338=1),Sheet2!$I2338+Sheet2!$M2338,IF(Sheet2!$K2338=$B$1,Sheet2!$M2338,0))</f>
        <v>0</v>
      </c>
      <c r="O2338">
        <f>IF(AND(Sheet2!$K2338=$B$2,Sheet2!$L2338=1),Sheet2!$J2338+Sheet2!$M2338,IF(Sheet2!$K2338=$B$2,Sheet2!$M2338,0))</f>
        <v>0</v>
      </c>
    </row>
    <row r="2339" spans="14:15" x14ac:dyDescent="0.25">
      <c r="N2339">
        <f>IF(AND(Sheet2!$K2339=$B$1,Sheet2!$L2339=1),Sheet2!$I2339+Sheet2!$M2339,IF(Sheet2!$K2339=$B$1,Sheet2!$M2339,0))</f>
        <v>0</v>
      </c>
      <c r="O2339">
        <f>IF(AND(Sheet2!$K2339=$B$2,Sheet2!$L2339=1),Sheet2!$J2339+Sheet2!$M2339,IF(Sheet2!$K2339=$B$2,Sheet2!$M2339,0))</f>
        <v>0</v>
      </c>
    </row>
    <row r="2340" spans="14:15" x14ac:dyDescent="0.25">
      <c r="N2340">
        <f>IF(AND(Sheet2!$K2340=$B$1,Sheet2!$L2340=1),Sheet2!$I2340+Sheet2!$M2340,IF(Sheet2!$K2340=$B$1,Sheet2!$M2340,0))</f>
        <v>0</v>
      </c>
      <c r="O2340">
        <f>IF(AND(Sheet2!$K2340=$B$2,Sheet2!$L2340=1),Sheet2!$J2340+Sheet2!$M2340,IF(Sheet2!$K2340=$B$2,Sheet2!$M2340,0))</f>
        <v>0</v>
      </c>
    </row>
    <row r="2341" spans="14:15" x14ac:dyDescent="0.25">
      <c r="N2341">
        <f>IF(AND(Sheet2!$K2341=$B$1,Sheet2!$L2341=1),Sheet2!$I2341+Sheet2!$M2341,IF(Sheet2!$K2341=$B$1,Sheet2!$M2341,0))</f>
        <v>0</v>
      </c>
      <c r="O2341">
        <f>IF(AND(Sheet2!$K2341=$B$2,Sheet2!$L2341=1),Sheet2!$J2341+Sheet2!$M2341,IF(Sheet2!$K2341=$B$2,Sheet2!$M2341,0))</f>
        <v>0</v>
      </c>
    </row>
    <row r="2342" spans="14:15" x14ac:dyDescent="0.25">
      <c r="N2342">
        <f>IF(AND(Sheet2!$K2342=$B$1,Sheet2!$L2342=1),Sheet2!$I2342+Sheet2!$M2342,IF(Sheet2!$K2342=$B$1,Sheet2!$M2342,0))</f>
        <v>0</v>
      </c>
      <c r="O2342">
        <f>IF(AND(Sheet2!$K2342=$B$2,Sheet2!$L2342=1),Sheet2!$J2342+Sheet2!$M2342,IF(Sheet2!$K2342=$B$2,Sheet2!$M2342,0))</f>
        <v>0</v>
      </c>
    </row>
    <row r="2343" spans="14:15" x14ac:dyDescent="0.25">
      <c r="N2343">
        <f>IF(AND(Sheet2!$K2343=$B$1,Sheet2!$L2343=1),Sheet2!$I2343+Sheet2!$M2343,IF(Sheet2!$K2343=$B$1,Sheet2!$M2343,0))</f>
        <v>0</v>
      </c>
      <c r="O2343">
        <f>IF(AND(Sheet2!$K2343=$B$2,Sheet2!$L2343=1),Sheet2!$J2343+Sheet2!$M2343,IF(Sheet2!$K2343=$B$2,Sheet2!$M2343,0))</f>
        <v>0</v>
      </c>
    </row>
    <row r="2344" spans="14:15" x14ac:dyDescent="0.25">
      <c r="N2344">
        <f>IF(AND(Sheet2!$K2344=$B$1,Sheet2!$L2344=1),Sheet2!$I2344+Sheet2!$M2344,IF(Sheet2!$K2344=$B$1,Sheet2!$M2344,0))</f>
        <v>0</v>
      </c>
      <c r="O2344">
        <f>IF(AND(Sheet2!$K2344=$B$2,Sheet2!$L2344=1),Sheet2!$J2344+Sheet2!$M2344,IF(Sheet2!$K2344=$B$2,Sheet2!$M2344,0))</f>
        <v>0</v>
      </c>
    </row>
    <row r="2345" spans="14:15" x14ac:dyDescent="0.25">
      <c r="N2345">
        <f>IF(AND(Sheet2!$K2345=$B$1,Sheet2!$L2345=1),Sheet2!$I2345+Sheet2!$M2345,IF(Sheet2!$K2345=$B$1,Sheet2!$M2345,0))</f>
        <v>0</v>
      </c>
      <c r="O2345">
        <f>IF(AND(Sheet2!$K2345=$B$2,Sheet2!$L2345=1),Sheet2!$J2345+Sheet2!$M2345,IF(Sheet2!$K2345=$B$2,Sheet2!$M2345,0))</f>
        <v>0</v>
      </c>
    </row>
    <row r="2346" spans="14:15" x14ac:dyDescent="0.25">
      <c r="N2346">
        <f>IF(AND(Sheet2!$K2346=$B$1,Sheet2!$L2346=1),Sheet2!$I2346+Sheet2!$M2346,IF(Sheet2!$K2346=$B$1,Sheet2!$M2346,0))</f>
        <v>0</v>
      </c>
      <c r="O2346">
        <f>IF(AND(Sheet2!$K2346=$B$2,Sheet2!$L2346=1),Sheet2!$J2346+Sheet2!$M2346,IF(Sheet2!$K2346=$B$2,Sheet2!$M2346,0))</f>
        <v>0</v>
      </c>
    </row>
    <row r="2347" spans="14:15" x14ac:dyDescent="0.25">
      <c r="N2347">
        <f>IF(AND(Sheet2!$K2347=$B$1,Sheet2!$L2347=1),Sheet2!$I2347+Sheet2!$M2347,IF(Sheet2!$K2347=$B$1,Sheet2!$M2347,0))</f>
        <v>0</v>
      </c>
      <c r="O2347">
        <f>IF(AND(Sheet2!$K2347=$B$2,Sheet2!$L2347=1),Sheet2!$J2347+Sheet2!$M2347,IF(Sheet2!$K2347=$B$2,Sheet2!$M2347,0))</f>
        <v>0</v>
      </c>
    </row>
    <row r="2348" spans="14:15" x14ac:dyDescent="0.25">
      <c r="N2348">
        <f>IF(AND(Sheet2!$K2348=$B$1,Sheet2!$L2348=1),Sheet2!$I2348+Sheet2!$M2348,IF(Sheet2!$K2348=$B$1,Sheet2!$M2348,0))</f>
        <v>0</v>
      </c>
      <c r="O2348">
        <f>IF(AND(Sheet2!$K2348=$B$2,Sheet2!$L2348=1),Sheet2!$J2348+Sheet2!$M2348,IF(Sheet2!$K2348=$B$2,Sheet2!$M2348,0))</f>
        <v>0</v>
      </c>
    </row>
    <row r="2349" spans="14:15" x14ac:dyDescent="0.25">
      <c r="N2349">
        <f>IF(AND(Sheet2!$K2349=$B$1,Sheet2!$L2349=1),Sheet2!$I2349+Sheet2!$M2349,IF(Sheet2!$K2349=$B$1,Sheet2!$M2349,0))</f>
        <v>0</v>
      </c>
      <c r="O2349">
        <f>IF(AND(Sheet2!$K2349=$B$2,Sheet2!$L2349=1),Sheet2!$J2349+Sheet2!$M2349,IF(Sheet2!$K2349=$B$2,Sheet2!$M2349,0))</f>
        <v>0</v>
      </c>
    </row>
    <row r="2350" spans="14:15" x14ac:dyDescent="0.25">
      <c r="N2350">
        <f>IF(AND(Sheet2!$K2350=$B$1,Sheet2!$L2350=1),Sheet2!$I2350+Sheet2!$M2350,IF(Sheet2!$K2350=$B$1,Sheet2!$M2350,0))</f>
        <v>0</v>
      </c>
      <c r="O2350">
        <f>IF(AND(Sheet2!$K2350=$B$2,Sheet2!$L2350=1),Sheet2!$J2350+Sheet2!$M2350,IF(Sheet2!$K2350=$B$2,Sheet2!$M2350,0))</f>
        <v>0</v>
      </c>
    </row>
    <row r="2351" spans="14:15" x14ac:dyDescent="0.25">
      <c r="N2351">
        <f>IF(AND(Sheet2!$K2351=$B$1,Sheet2!$L2351=1),Sheet2!$I2351+Sheet2!$M2351,IF(Sheet2!$K2351=$B$1,Sheet2!$M2351,0))</f>
        <v>0</v>
      </c>
      <c r="O2351">
        <f>IF(AND(Sheet2!$K2351=$B$2,Sheet2!$L2351=1),Sheet2!$J2351+Sheet2!$M2351,IF(Sheet2!$K2351=$B$2,Sheet2!$M2351,0))</f>
        <v>0</v>
      </c>
    </row>
    <row r="2352" spans="14:15" x14ac:dyDescent="0.25">
      <c r="N2352">
        <f>IF(AND(Sheet2!$K2352=$B$1,Sheet2!$L2352=1),Sheet2!$I2352+Sheet2!$M2352,IF(Sheet2!$K2352=$B$1,Sheet2!$M2352,0))</f>
        <v>0</v>
      </c>
      <c r="O2352">
        <f>IF(AND(Sheet2!$K2352=$B$2,Sheet2!$L2352=1),Sheet2!$J2352+Sheet2!$M2352,IF(Sheet2!$K2352=$B$2,Sheet2!$M2352,0))</f>
        <v>0</v>
      </c>
    </row>
    <row r="2353" spans="14:15" x14ac:dyDescent="0.25">
      <c r="N2353">
        <f>IF(AND(Sheet2!$K2353=$B$1,Sheet2!$L2353=1),Sheet2!$I2353+Sheet2!$M2353,IF(Sheet2!$K2353=$B$1,Sheet2!$M2353,0))</f>
        <v>0</v>
      </c>
      <c r="O2353">
        <f>IF(AND(Sheet2!$K2353=$B$2,Sheet2!$L2353=1),Sheet2!$J2353+Sheet2!$M2353,IF(Sheet2!$K2353=$B$2,Sheet2!$M2353,0))</f>
        <v>0</v>
      </c>
    </row>
    <row r="2354" spans="14:15" x14ac:dyDescent="0.25">
      <c r="N2354">
        <f>IF(AND(Sheet2!$K2354=$B$1,Sheet2!$L2354=1),Sheet2!$I2354+Sheet2!$M2354,IF(Sheet2!$K2354=$B$1,Sheet2!$M2354,0))</f>
        <v>0</v>
      </c>
      <c r="O2354">
        <f>IF(AND(Sheet2!$K2354=$B$2,Sheet2!$L2354=1),Sheet2!$J2354+Sheet2!$M2354,IF(Sheet2!$K2354=$B$2,Sheet2!$M2354,0))</f>
        <v>0</v>
      </c>
    </row>
    <row r="2355" spans="14:15" x14ac:dyDescent="0.25">
      <c r="N2355">
        <f>IF(AND(Sheet2!$K2355=$B$1,Sheet2!$L2355=1),Sheet2!$I2355+Sheet2!$M2355,IF(Sheet2!$K2355=$B$1,Sheet2!$M2355,0))</f>
        <v>0</v>
      </c>
      <c r="O2355">
        <f>IF(AND(Sheet2!$K2355=$B$2,Sheet2!$L2355=1),Sheet2!$J2355+Sheet2!$M2355,IF(Sheet2!$K2355=$B$2,Sheet2!$M2355,0))</f>
        <v>0</v>
      </c>
    </row>
    <row r="2356" spans="14:15" x14ac:dyDescent="0.25">
      <c r="N2356">
        <f>IF(AND(Sheet2!$K2356=$B$1,Sheet2!$L2356=1),Sheet2!$I2356+Sheet2!$M2356,IF(Sheet2!$K2356=$B$1,Sheet2!$M2356,0))</f>
        <v>0</v>
      </c>
      <c r="O2356">
        <f>IF(AND(Sheet2!$K2356=$B$2,Sheet2!$L2356=1),Sheet2!$J2356+Sheet2!$M2356,IF(Sheet2!$K2356=$B$2,Sheet2!$M2356,0))</f>
        <v>0</v>
      </c>
    </row>
    <row r="2357" spans="14:15" x14ac:dyDescent="0.25">
      <c r="N2357">
        <f>IF(AND(Sheet2!$K2357=$B$1,Sheet2!$L2357=1),Sheet2!$I2357+Sheet2!$M2357,IF(Sheet2!$K2357=$B$1,Sheet2!$M2357,0))</f>
        <v>0</v>
      </c>
      <c r="O2357">
        <f>IF(AND(Sheet2!$K2357=$B$2,Sheet2!$L2357=1),Sheet2!$J2357+Sheet2!$M2357,IF(Sheet2!$K2357=$B$2,Sheet2!$M2357,0))</f>
        <v>0</v>
      </c>
    </row>
    <row r="2358" spans="14:15" x14ac:dyDescent="0.25">
      <c r="N2358">
        <f>IF(AND(Sheet2!$K2358=$B$1,Sheet2!$L2358=1),Sheet2!$I2358+Sheet2!$M2358,IF(Sheet2!$K2358=$B$1,Sheet2!$M2358,0))</f>
        <v>0</v>
      </c>
      <c r="O2358">
        <f>IF(AND(Sheet2!$K2358=$B$2,Sheet2!$L2358=1),Sheet2!$J2358+Sheet2!$M2358,IF(Sheet2!$K2358=$B$2,Sheet2!$M2358,0))</f>
        <v>0</v>
      </c>
    </row>
    <row r="2359" spans="14:15" x14ac:dyDescent="0.25">
      <c r="N2359">
        <f>IF(AND(Sheet2!$K2359=$B$1,Sheet2!$L2359=1),Sheet2!$I2359+Sheet2!$M2359,IF(Sheet2!$K2359=$B$1,Sheet2!$M2359,0))</f>
        <v>0</v>
      </c>
      <c r="O2359">
        <f>IF(AND(Sheet2!$K2359=$B$2,Sheet2!$L2359=1),Sheet2!$J2359+Sheet2!$M2359,IF(Sheet2!$K2359=$B$2,Sheet2!$M2359,0))</f>
        <v>0</v>
      </c>
    </row>
    <row r="2360" spans="14:15" x14ac:dyDescent="0.25">
      <c r="N2360">
        <f>IF(AND(Sheet2!$K2360=$B$1,Sheet2!$L2360=1),Sheet2!$I2360+Sheet2!$M2360,IF(Sheet2!$K2360=$B$1,Sheet2!$M2360,0))</f>
        <v>0</v>
      </c>
      <c r="O2360">
        <f>IF(AND(Sheet2!$K2360=$B$2,Sheet2!$L2360=1),Sheet2!$J2360+Sheet2!$M2360,IF(Sheet2!$K2360=$B$2,Sheet2!$M2360,0))</f>
        <v>0</v>
      </c>
    </row>
    <row r="2361" spans="14:15" x14ac:dyDescent="0.25">
      <c r="N2361">
        <f>IF(AND(Sheet2!$K2361=$B$1,Sheet2!$L2361=1),Sheet2!$I2361+Sheet2!$M2361,IF(Sheet2!$K2361=$B$1,Sheet2!$M2361,0))</f>
        <v>0</v>
      </c>
      <c r="O2361">
        <f>IF(AND(Sheet2!$K2361=$B$2,Sheet2!$L2361=1),Sheet2!$J2361+Sheet2!$M2361,IF(Sheet2!$K2361=$B$2,Sheet2!$M2361,0))</f>
        <v>0</v>
      </c>
    </row>
    <row r="2362" spans="14:15" x14ac:dyDescent="0.25">
      <c r="N2362">
        <f>IF(AND(Sheet2!$K2362=$B$1,Sheet2!$L2362=1),Sheet2!$I2362+Sheet2!$M2362,IF(Sheet2!$K2362=$B$1,Sheet2!$M2362,0))</f>
        <v>0</v>
      </c>
      <c r="O2362">
        <f>IF(AND(Sheet2!$K2362=$B$2,Sheet2!$L2362=1),Sheet2!$J2362+Sheet2!$M2362,IF(Sheet2!$K2362=$B$2,Sheet2!$M2362,0))</f>
        <v>0</v>
      </c>
    </row>
    <row r="2363" spans="14:15" x14ac:dyDescent="0.25">
      <c r="N2363">
        <f>IF(AND(Sheet2!$K2363=$B$1,Sheet2!$L2363=1),Sheet2!$I2363+Sheet2!$M2363,IF(Sheet2!$K2363=$B$1,Sheet2!$M2363,0))</f>
        <v>0</v>
      </c>
      <c r="O2363">
        <f>IF(AND(Sheet2!$K2363=$B$2,Sheet2!$L2363=1),Sheet2!$J2363+Sheet2!$M2363,IF(Sheet2!$K2363=$B$2,Sheet2!$M2363,0))</f>
        <v>0</v>
      </c>
    </row>
    <row r="2364" spans="14:15" x14ac:dyDescent="0.25">
      <c r="N2364">
        <f>IF(AND(Sheet2!$K2364=$B$1,Sheet2!$L2364=1),Sheet2!$I2364+Sheet2!$M2364,IF(Sheet2!$K2364=$B$1,Sheet2!$M2364,0))</f>
        <v>0</v>
      </c>
      <c r="O2364">
        <f>IF(AND(Sheet2!$K2364=$B$2,Sheet2!$L2364=1),Sheet2!$J2364+Sheet2!$M2364,IF(Sheet2!$K2364=$B$2,Sheet2!$M2364,0))</f>
        <v>0</v>
      </c>
    </row>
    <row r="2365" spans="14:15" x14ac:dyDescent="0.25">
      <c r="N2365">
        <f>IF(AND(Sheet2!$K2365=$B$1,Sheet2!$L2365=1),Sheet2!$I2365+Sheet2!$M2365,IF(Sheet2!$K2365=$B$1,Sheet2!$M2365,0))</f>
        <v>0</v>
      </c>
      <c r="O2365">
        <f>IF(AND(Sheet2!$K2365=$B$2,Sheet2!$L2365=1),Sheet2!$J2365+Sheet2!$M2365,IF(Sheet2!$K2365=$B$2,Sheet2!$M2365,0))</f>
        <v>0</v>
      </c>
    </row>
    <row r="2366" spans="14:15" x14ac:dyDescent="0.25">
      <c r="N2366">
        <f>IF(AND(Sheet2!$K2366=$B$1,Sheet2!$L2366=1),Sheet2!$I2366+Sheet2!$M2366,IF(Sheet2!$K2366=$B$1,Sheet2!$M2366,0))</f>
        <v>0</v>
      </c>
      <c r="O2366">
        <f>IF(AND(Sheet2!$K2366=$B$2,Sheet2!$L2366=1),Sheet2!$J2366+Sheet2!$M2366,IF(Sheet2!$K2366=$B$2,Sheet2!$M2366,0))</f>
        <v>0</v>
      </c>
    </row>
    <row r="2367" spans="14:15" x14ac:dyDescent="0.25">
      <c r="N2367">
        <f>IF(AND(Sheet2!$K2367=$B$1,Sheet2!$L2367=1),Sheet2!$I2367+Sheet2!$M2367,IF(Sheet2!$K2367=$B$1,Sheet2!$M2367,0))</f>
        <v>0</v>
      </c>
      <c r="O2367">
        <f>IF(AND(Sheet2!$K2367=$B$2,Sheet2!$L2367=1),Sheet2!$J2367+Sheet2!$M2367,IF(Sheet2!$K2367=$B$2,Sheet2!$M2367,0))</f>
        <v>0</v>
      </c>
    </row>
    <row r="2368" spans="14:15" x14ac:dyDescent="0.25">
      <c r="N2368">
        <f>IF(AND(Sheet2!$K2368=$B$1,Sheet2!$L2368=1),Sheet2!$I2368+Sheet2!$M2368,IF(Sheet2!$K2368=$B$1,Sheet2!$M2368,0))</f>
        <v>0</v>
      </c>
      <c r="O2368">
        <f>IF(AND(Sheet2!$K2368=$B$2,Sheet2!$L2368=1),Sheet2!$J2368+Sheet2!$M2368,IF(Sheet2!$K2368=$B$2,Sheet2!$M2368,0))</f>
        <v>0</v>
      </c>
    </row>
    <row r="2369" spans="14:15" x14ac:dyDescent="0.25">
      <c r="N2369">
        <f>IF(AND(Sheet2!$K2369=$B$1,Sheet2!$L2369=1),Sheet2!$I2369+Sheet2!$M2369,IF(Sheet2!$K2369=$B$1,Sheet2!$M2369,0))</f>
        <v>0</v>
      </c>
      <c r="O2369">
        <f>IF(AND(Sheet2!$K2369=$B$2,Sheet2!$L2369=1),Sheet2!$J2369+Sheet2!$M2369,IF(Sheet2!$K2369=$B$2,Sheet2!$M2369,0))</f>
        <v>0</v>
      </c>
    </row>
    <row r="2370" spans="14:15" x14ac:dyDescent="0.25">
      <c r="N2370">
        <f>IF(AND(Sheet2!$K2370=$B$1,Sheet2!$L2370=1),Sheet2!$I2370+Sheet2!$M2370,IF(Sheet2!$K2370=$B$1,Sheet2!$M2370,0))</f>
        <v>0</v>
      </c>
      <c r="O2370">
        <f>IF(AND(Sheet2!$K2370=$B$2,Sheet2!$L2370=1),Sheet2!$J2370+Sheet2!$M2370,IF(Sheet2!$K2370=$B$2,Sheet2!$M2370,0))</f>
        <v>0</v>
      </c>
    </row>
    <row r="2371" spans="14:15" x14ac:dyDescent="0.25">
      <c r="N2371">
        <f>IF(AND(Sheet2!$K2371=$B$1,Sheet2!$L2371=1),Sheet2!$I2371+Sheet2!$M2371,IF(Sheet2!$K2371=$B$1,Sheet2!$M2371,0))</f>
        <v>0</v>
      </c>
      <c r="O2371">
        <f>IF(AND(Sheet2!$K2371=$B$2,Sheet2!$L2371=1),Sheet2!$J2371+Sheet2!$M2371,IF(Sheet2!$K2371=$B$2,Sheet2!$M2371,0))</f>
        <v>0</v>
      </c>
    </row>
    <row r="2372" spans="14:15" x14ac:dyDescent="0.25">
      <c r="N2372">
        <f>IF(AND(Sheet2!$K2372=$B$1,Sheet2!$L2372=1),Sheet2!$I2372+Sheet2!$M2372,IF(Sheet2!$K2372=$B$1,Sheet2!$M2372,0))</f>
        <v>0</v>
      </c>
      <c r="O2372">
        <f>IF(AND(Sheet2!$K2372=$B$2,Sheet2!$L2372=1),Sheet2!$J2372+Sheet2!$M2372,IF(Sheet2!$K2372=$B$2,Sheet2!$M2372,0))</f>
        <v>0</v>
      </c>
    </row>
    <row r="2373" spans="14:15" x14ac:dyDescent="0.25">
      <c r="N2373">
        <f>IF(AND(Sheet2!$K2373=$B$1,Sheet2!$L2373=1),Sheet2!$I2373+Sheet2!$M2373,IF(Sheet2!$K2373=$B$1,Sheet2!$M2373,0))</f>
        <v>0</v>
      </c>
      <c r="O2373">
        <f>IF(AND(Sheet2!$K2373=$B$2,Sheet2!$L2373=1),Sheet2!$J2373+Sheet2!$M2373,IF(Sheet2!$K2373=$B$2,Sheet2!$M2373,0))</f>
        <v>0</v>
      </c>
    </row>
    <row r="2374" spans="14:15" x14ac:dyDescent="0.25">
      <c r="N2374">
        <f>IF(AND(Sheet2!$K2374=$B$1,Sheet2!$L2374=1),Sheet2!$I2374+Sheet2!$M2374,IF(Sheet2!$K2374=$B$1,Sheet2!$M2374,0))</f>
        <v>0</v>
      </c>
      <c r="O2374">
        <f>IF(AND(Sheet2!$K2374=$B$2,Sheet2!$L2374=1),Sheet2!$J2374+Sheet2!$M2374,IF(Sheet2!$K2374=$B$2,Sheet2!$M2374,0))</f>
        <v>0</v>
      </c>
    </row>
    <row r="2375" spans="14:15" x14ac:dyDescent="0.25">
      <c r="N2375">
        <f>IF(AND(Sheet2!$K2375=$B$1,Sheet2!$L2375=1),Sheet2!$I2375+Sheet2!$M2375,IF(Sheet2!$K2375=$B$1,Sheet2!$M2375,0))</f>
        <v>0</v>
      </c>
      <c r="O2375">
        <f>IF(AND(Sheet2!$K2375=$B$2,Sheet2!$L2375=1),Sheet2!$J2375+Sheet2!$M2375,IF(Sheet2!$K2375=$B$2,Sheet2!$M2375,0))</f>
        <v>0</v>
      </c>
    </row>
    <row r="2376" spans="14:15" x14ac:dyDescent="0.25">
      <c r="N2376">
        <f>IF(AND(Sheet2!$K2376=$B$1,Sheet2!$L2376=1),Sheet2!$I2376+Sheet2!$M2376,IF(Sheet2!$K2376=$B$1,Sheet2!$M2376,0))</f>
        <v>0</v>
      </c>
      <c r="O2376">
        <f>IF(AND(Sheet2!$K2376=$B$2,Sheet2!$L2376=1),Sheet2!$J2376+Sheet2!$M2376,IF(Sheet2!$K2376=$B$2,Sheet2!$M2376,0))</f>
        <v>0</v>
      </c>
    </row>
    <row r="2377" spans="14:15" x14ac:dyDescent="0.25">
      <c r="N2377">
        <f>IF(AND(Sheet2!$K2377=$B$1,Sheet2!$L2377=1),Sheet2!$I2377+Sheet2!$M2377,IF(Sheet2!$K2377=$B$1,Sheet2!$M2377,0))</f>
        <v>0</v>
      </c>
      <c r="O2377">
        <f>IF(AND(Sheet2!$K2377=$B$2,Sheet2!$L2377=1),Sheet2!$J2377+Sheet2!$M2377,IF(Sheet2!$K2377=$B$2,Sheet2!$M2377,0))</f>
        <v>0</v>
      </c>
    </row>
    <row r="2378" spans="14:15" x14ac:dyDescent="0.25">
      <c r="N2378">
        <f>IF(AND(Sheet2!$K2378=$B$1,Sheet2!$L2378=1),Sheet2!$I2378+Sheet2!$M2378,IF(Sheet2!$K2378=$B$1,Sheet2!$M2378,0))</f>
        <v>0</v>
      </c>
      <c r="O2378">
        <f>IF(AND(Sheet2!$K2378=$B$2,Sheet2!$L2378=1),Sheet2!$J2378+Sheet2!$M2378,IF(Sheet2!$K2378=$B$2,Sheet2!$M2378,0))</f>
        <v>0</v>
      </c>
    </row>
    <row r="2379" spans="14:15" x14ac:dyDescent="0.25">
      <c r="N2379">
        <f>IF(AND(Sheet2!$K2379=$B$1,Sheet2!$L2379=1),Sheet2!$I2379+Sheet2!$M2379,IF(Sheet2!$K2379=$B$1,Sheet2!$M2379,0))</f>
        <v>0</v>
      </c>
      <c r="O2379">
        <f>IF(AND(Sheet2!$K2379=$B$2,Sheet2!$L2379=1),Sheet2!$J2379+Sheet2!$M2379,IF(Sheet2!$K2379=$B$2,Sheet2!$M2379,0))</f>
        <v>0</v>
      </c>
    </row>
    <row r="2380" spans="14:15" x14ac:dyDescent="0.25">
      <c r="N2380">
        <f>IF(AND(Sheet2!$K2380=$B$1,Sheet2!$L2380=1),Sheet2!$I2380+Sheet2!$M2380,IF(Sheet2!$K2380=$B$1,Sheet2!$M2380,0))</f>
        <v>0</v>
      </c>
      <c r="O2380">
        <f>IF(AND(Sheet2!$K2380=$B$2,Sheet2!$L2380=1),Sheet2!$J2380+Sheet2!$M2380,IF(Sheet2!$K2380=$B$2,Sheet2!$M2380,0))</f>
        <v>0</v>
      </c>
    </row>
    <row r="2381" spans="14:15" x14ac:dyDescent="0.25">
      <c r="N2381">
        <f>IF(AND(Sheet2!$K2381=$B$1,Sheet2!$L2381=1),Sheet2!$I2381+Sheet2!$M2381,IF(Sheet2!$K2381=$B$1,Sheet2!$M2381,0))</f>
        <v>0</v>
      </c>
      <c r="O2381">
        <f>IF(AND(Sheet2!$K2381=$B$2,Sheet2!$L2381=1),Sheet2!$J2381+Sheet2!$M2381,IF(Sheet2!$K2381=$B$2,Sheet2!$M2381,0))</f>
        <v>0</v>
      </c>
    </row>
    <row r="2382" spans="14:15" x14ac:dyDescent="0.25">
      <c r="N2382">
        <f>IF(AND(Sheet2!$K2382=$B$1,Sheet2!$L2382=1),Sheet2!$I2382+Sheet2!$M2382,IF(Sheet2!$K2382=$B$1,Sheet2!$M2382,0))</f>
        <v>0</v>
      </c>
      <c r="O2382">
        <f>IF(AND(Sheet2!$K2382=$B$2,Sheet2!$L2382=1),Sheet2!$J2382+Sheet2!$M2382,IF(Sheet2!$K2382=$B$2,Sheet2!$M2382,0))</f>
        <v>0</v>
      </c>
    </row>
    <row r="2383" spans="14:15" x14ac:dyDescent="0.25">
      <c r="N2383">
        <f>IF(AND(Sheet2!$K2383=$B$1,Sheet2!$L2383=1),Sheet2!$I2383+Sheet2!$M2383,IF(Sheet2!$K2383=$B$1,Sheet2!$M2383,0))</f>
        <v>0</v>
      </c>
      <c r="O2383">
        <f>IF(AND(Sheet2!$K2383=$B$2,Sheet2!$L2383=1),Sheet2!$J2383+Sheet2!$M2383,IF(Sheet2!$K2383=$B$2,Sheet2!$M2383,0))</f>
        <v>0</v>
      </c>
    </row>
    <row r="2384" spans="14:15" x14ac:dyDescent="0.25">
      <c r="N2384">
        <f>IF(AND(Sheet2!$K2384=$B$1,Sheet2!$L2384=1),Sheet2!$I2384+Sheet2!$M2384,IF(Sheet2!$K2384=$B$1,Sheet2!$M2384,0))</f>
        <v>0</v>
      </c>
      <c r="O2384">
        <f>IF(AND(Sheet2!$K2384=$B$2,Sheet2!$L2384=1),Sheet2!$J2384+Sheet2!$M2384,IF(Sheet2!$K2384=$B$2,Sheet2!$M2384,0))</f>
        <v>0</v>
      </c>
    </row>
    <row r="2385" spans="14:15" x14ac:dyDescent="0.25">
      <c r="N2385">
        <f>IF(AND(Sheet2!$K2385=$B$1,Sheet2!$L2385=1),Sheet2!$I2385+Sheet2!$M2385,IF(Sheet2!$K2385=$B$1,Sheet2!$M2385,0))</f>
        <v>0</v>
      </c>
      <c r="O2385">
        <f>IF(AND(Sheet2!$K2385=$B$2,Sheet2!$L2385=1),Sheet2!$J2385+Sheet2!$M2385,IF(Sheet2!$K2385=$B$2,Sheet2!$M2385,0))</f>
        <v>0</v>
      </c>
    </row>
    <row r="2386" spans="14:15" x14ac:dyDescent="0.25">
      <c r="N2386">
        <f>IF(AND(Sheet2!$K2386=$B$1,Sheet2!$L2386=1),Sheet2!$I2386+Sheet2!$M2386,IF(Sheet2!$K2386=$B$1,Sheet2!$M2386,0))</f>
        <v>0</v>
      </c>
      <c r="O2386">
        <f>IF(AND(Sheet2!$K2386=$B$2,Sheet2!$L2386=1),Sheet2!$J2386+Sheet2!$M2386,IF(Sheet2!$K2386=$B$2,Sheet2!$M2386,0))</f>
        <v>0</v>
      </c>
    </row>
    <row r="2387" spans="14:15" x14ac:dyDescent="0.25">
      <c r="N2387">
        <f>IF(AND(Sheet2!$K2387=$B$1,Sheet2!$L2387=1),Sheet2!$I2387+Sheet2!$M2387,IF(Sheet2!$K2387=$B$1,Sheet2!$M2387,0))</f>
        <v>0</v>
      </c>
      <c r="O2387">
        <f>IF(AND(Sheet2!$K2387=$B$2,Sheet2!$L2387=1),Sheet2!$J2387+Sheet2!$M2387,IF(Sheet2!$K2387=$B$2,Sheet2!$M2387,0))</f>
        <v>0</v>
      </c>
    </row>
    <row r="2388" spans="14:15" x14ac:dyDescent="0.25">
      <c r="N2388">
        <f>IF(AND(Sheet2!$K2388=$B$1,Sheet2!$L2388=1),Sheet2!$I2388+Sheet2!$M2388,IF(Sheet2!$K2388=$B$1,Sheet2!$M2388,0))</f>
        <v>0</v>
      </c>
      <c r="O2388">
        <f>IF(AND(Sheet2!$K2388=$B$2,Sheet2!$L2388=1),Sheet2!$J2388+Sheet2!$M2388,IF(Sheet2!$K2388=$B$2,Sheet2!$M2388,0))</f>
        <v>0</v>
      </c>
    </row>
    <row r="2389" spans="14:15" x14ac:dyDescent="0.25">
      <c r="N2389">
        <f>IF(AND(Sheet2!$K2389=$B$1,Sheet2!$L2389=1),Sheet2!$I2389+Sheet2!$M2389,IF(Sheet2!$K2389=$B$1,Sheet2!$M2389,0))</f>
        <v>0</v>
      </c>
      <c r="O2389">
        <f>IF(AND(Sheet2!$K2389=$B$2,Sheet2!$L2389=1),Sheet2!$J2389+Sheet2!$M2389,IF(Sheet2!$K2389=$B$2,Sheet2!$M2389,0))</f>
        <v>0</v>
      </c>
    </row>
    <row r="2390" spans="14:15" x14ac:dyDescent="0.25">
      <c r="N2390">
        <f>IF(AND(Sheet2!$K2390=$B$1,Sheet2!$L2390=1),Sheet2!$I2390+Sheet2!$M2390,IF(Sheet2!$K2390=$B$1,Sheet2!$M2390,0))</f>
        <v>0</v>
      </c>
      <c r="O2390">
        <f>IF(AND(Sheet2!$K2390=$B$2,Sheet2!$L2390=1),Sheet2!$J2390+Sheet2!$M2390,IF(Sheet2!$K2390=$B$2,Sheet2!$M2390,0))</f>
        <v>0</v>
      </c>
    </row>
    <row r="2391" spans="14:15" x14ac:dyDescent="0.25">
      <c r="N2391">
        <f>IF(AND(Sheet2!$K2391=$B$1,Sheet2!$L2391=1),Sheet2!$I2391+Sheet2!$M2391,IF(Sheet2!$K2391=$B$1,Sheet2!$M2391,0))</f>
        <v>0</v>
      </c>
      <c r="O2391">
        <f>IF(AND(Sheet2!$K2391=$B$2,Sheet2!$L2391=1),Sheet2!$J2391+Sheet2!$M2391,IF(Sheet2!$K2391=$B$2,Sheet2!$M2391,0))</f>
        <v>0</v>
      </c>
    </row>
    <row r="2392" spans="14:15" x14ac:dyDescent="0.25">
      <c r="N2392">
        <f>IF(AND(Sheet2!$K2392=$B$1,Sheet2!$L2392=1),Sheet2!$I2392+Sheet2!$M2392,IF(Sheet2!$K2392=$B$1,Sheet2!$M2392,0))</f>
        <v>0</v>
      </c>
      <c r="O2392">
        <f>IF(AND(Sheet2!$K2392=$B$2,Sheet2!$L2392=1),Sheet2!$J2392+Sheet2!$M2392,IF(Sheet2!$K2392=$B$2,Sheet2!$M2392,0))</f>
        <v>0</v>
      </c>
    </row>
    <row r="2393" spans="14:15" x14ac:dyDescent="0.25">
      <c r="N2393">
        <f>IF(AND(Sheet2!$K2393=$B$1,Sheet2!$L2393=1),Sheet2!$I2393+Sheet2!$M2393,IF(Sheet2!$K2393=$B$1,Sheet2!$M2393,0))</f>
        <v>0</v>
      </c>
      <c r="O2393">
        <f>IF(AND(Sheet2!$K2393=$B$2,Sheet2!$L2393=1),Sheet2!$J2393+Sheet2!$M2393,IF(Sheet2!$K2393=$B$2,Sheet2!$M2393,0))</f>
        <v>0</v>
      </c>
    </row>
    <row r="2394" spans="14:15" x14ac:dyDescent="0.25">
      <c r="N2394">
        <f>IF(AND(Sheet2!$K2394=$B$1,Sheet2!$L2394=1),Sheet2!$I2394+Sheet2!$M2394,IF(Sheet2!$K2394=$B$1,Sheet2!$M2394,0))</f>
        <v>0</v>
      </c>
      <c r="O2394">
        <f>IF(AND(Sheet2!$K2394=$B$2,Sheet2!$L2394=1),Sheet2!$J2394+Sheet2!$M2394,IF(Sheet2!$K2394=$B$2,Sheet2!$M2394,0))</f>
        <v>0</v>
      </c>
    </row>
    <row r="2395" spans="14:15" x14ac:dyDescent="0.25">
      <c r="N2395">
        <f>IF(AND(Sheet2!$K2395=$B$1,Sheet2!$L2395=1),Sheet2!$I2395+Sheet2!$M2395,IF(Sheet2!$K2395=$B$1,Sheet2!$M2395,0))</f>
        <v>0</v>
      </c>
      <c r="O2395">
        <f>IF(AND(Sheet2!$K2395=$B$2,Sheet2!$L2395=1),Sheet2!$J2395+Sheet2!$M2395,IF(Sheet2!$K2395=$B$2,Sheet2!$M2395,0))</f>
        <v>0</v>
      </c>
    </row>
    <row r="2396" spans="14:15" x14ac:dyDescent="0.25">
      <c r="N2396">
        <f>IF(AND(Sheet2!$K2396=$B$1,Sheet2!$L2396=1),Sheet2!$I2396+Sheet2!$M2396,IF(Sheet2!$K2396=$B$1,Sheet2!$M2396,0))</f>
        <v>0</v>
      </c>
      <c r="O2396">
        <f>IF(AND(Sheet2!$K2396=$B$2,Sheet2!$L2396=1),Sheet2!$J2396+Sheet2!$M2396,IF(Sheet2!$K2396=$B$2,Sheet2!$M2396,0))</f>
        <v>0</v>
      </c>
    </row>
    <row r="2397" spans="14:15" x14ac:dyDescent="0.25">
      <c r="N2397">
        <f>IF(AND(Sheet2!$K2397=$B$1,Sheet2!$L2397=1),Sheet2!$I2397+Sheet2!$M2397,IF(Sheet2!$K2397=$B$1,Sheet2!$M2397,0))</f>
        <v>0</v>
      </c>
      <c r="O2397">
        <f>IF(AND(Sheet2!$K2397=$B$2,Sheet2!$L2397=1),Sheet2!$J2397+Sheet2!$M2397,IF(Sheet2!$K2397=$B$2,Sheet2!$M2397,0))</f>
        <v>0</v>
      </c>
    </row>
    <row r="2398" spans="14:15" x14ac:dyDescent="0.25">
      <c r="N2398">
        <f>IF(AND(Sheet2!$K2398=$B$1,Sheet2!$L2398=1),Sheet2!$I2398+Sheet2!$M2398,IF(Sheet2!$K2398=$B$1,Sheet2!$M2398,0))</f>
        <v>0</v>
      </c>
      <c r="O2398">
        <f>IF(AND(Sheet2!$K2398=$B$2,Sheet2!$L2398=1),Sheet2!$J2398+Sheet2!$M2398,IF(Sheet2!$K2398=$B$2,Sheet2!$M2398,0))</f>
        <v>0</v>
      </c>
    </row>
    <row r="2399" spans="14:15" x14ac:dyDescent="0.25">
      <c r="N2399">
        <f>IF(AND(Sheet2!$K2399=$B$1,Sheet2!$L2399=1),Sheet2!$I2399+Sheet2!$M2399,IF(Sheet2!$K2399=$B$1,Sheet2!$M2399,0))</f>
        <v>0</v>
      </c>
      <c r="O2399">
        <f>IF(AND(Sheet2!$K2399=$B$2,Sheet2!$L2399=1),Sheet2!$J2399+Sheet2!$M2399,IF(Sheet2!$K2399=$B$2,Sheet2!$M2399,0))</f>
        <v>0</v>
      </c>
    </row>
    <row r="2400" spans="14:15" x14ac:dyDescent="0.25">
      <c r="N2400">
        <f>IF(AND(Sheet2!$K2400=$B$1,Sheet2!$L2400=1),Sheet2!$I2400+Sheet2!$M2400,IF(Sheet2!$K2400=$B$1,Sheet2!$M2400,0))</f>
        <v>0</v>
      </c>
      <c r="O2400">
        <f>IF(AND(Sheet2!$K2400=$B$2,Sheet2!$L2400=1),Sheet2!$J2400+Sheet2!$M2400,IF(Sheet2!$K2400=$B$2,Sheet2!$M2400,0))</f>
        <v>0</v>
      </c>
    </row>
    <row r="2401" spans="14:15" x14ac:dyDescent="0.25">
      <c r="N2401">
        <f>IF(AND(Sheet2!$K2401=$B$1,Sheet2!$L2401=1),Sheet2!$I2401+Sheet2!$M2401,IF(Sheet2!$K2401=$B$1,Sheet2!$M2401,0))</f>
        <v>0</v>
      </c>
      <c r="O2401">
        <f>IF(AND(Sheet2!$K2401=$B$2,Sheet2!$L2401=1),Sheet2!$J2401+Sheet2!$M2401,IF(Sheet2!$K2401=$B$2,Sheet2!$M2401,0))</f>
        <v>0</v>
      </c>
    </row>
    <row r="2402" spans="14:15" x14ac:dyDescent="0.25">
      <c r="N2402">
        <f>IF(AND(Sheet2!$K2402=$B$1,Sheet2!$L2402=1),Sheet2!$I2402+Sheet2!$M2402,IF(Sheet2!$K2402=$B$1,Sheet2!$M2402,0))</f>
        <v>0</v>
      </c>
      <c r="O2402">
        <f>IF(AND(Sheet2!$K2402=$B$2,Sheet2!$L2402=1),Sheet2!$J2402+Sheet2!$M2402,IF(Sheet2!$K2402=$B$2,Sheet2!$M2402,0))</f>
        <v>0</v>
      </c>
    </row>
    <row r="2403" spans="14:15" x14ac:dyDescent="0.25">
      <c r="N2403">
        <f>IF(AND(Sheet2!$K2403=$B$1,Sheet2!$L2403=1),Sheet2!$I2403+Sheet2!$M2403,IF(Sheet2!$K2403=$B$1,Sheet2!$M2403,0))</f>
        <v>0</v>
      </c>
      <c r="O2403">
        <f>IF(AND(Sheet2!$K2403=$B$2,Sheet2!$L2403=1),Sheet2!$J2403+Sheet2!$M2403,IF(Sheet2!$K2403=$B$2,Sheet2!$M2403,0))</f>
        <v>0</v>
      </c>
    </row>
    <row r="2404" spans="14:15" x14ac:dyDescent="0.25">
      <c r="N2404">
        <f>IF(AND(Sheet2!$K2404=$B$1,Sheet2!$L2404=1),Sheet2!$I2404+Sheet2!$M2404,IF(Sheet2!$K2404=$B$1,Sheet2!$M2404,0))</f>
        <v>0</v>
      </c>
      <c r="O2404">
        <f>IF(AND(Sheet2!$K2404=$B$2,Sheet2!$L2404=1),Sheet2!$J2404+Sheet2!$M2404,IF(Sheet2!$K2404=$B$2,Sheet2!$M2404,0))</f>
        <v>0</v>
      </c>
    </row>
    <row r="2405" spans="14:15" x14ac:dyDescent="0.25">
      <c r="N2405">
        <f>IF(AND(Sheet2!$K2405=$B$1,Sheet2!$L2405=1),Sheet2!$I2405+Sheet2!$M2405,IF(Sheet2!$K2405=$B$1,Sheet2!$M2405,0))</f>
        <v>0</v>
      </c>
      <c r="O2405">
        <f>IF(AND(Sheet2!$K2405=$B$2,Sheet2!$L2405=1),Sheet2!$J2405+Sheet2!$M2405,IF(Sheet2!$K2405=$B$2,Sheet2!$M2405,0))</f>
        <v>0</v>
      </c>
    </row>
    <row r="2406" spans="14:15" x14ac:dyDescent="0.25">
      <c r="N2406">
        <f>IF(AND(Sheet2!$K2406=$B$1,Sheet2!$L2406=1),Sheet2!$I2406+Sheet2!$M2406,IF(Sheet2!$K2406=$B$1,Sheet2!$M2406,0))</f>
        <v>0</v>
      </c>
      <c r="O2406">
        <f>IF(AND(Sheet2!$K2406=$B$2,Sheet2!$L2406=1),Sheet2!$J2406+Sheet2!$M2406,IF(Sheet2!$K2406=$B$2,Sheet2!$M2406,0))</f>
        <v>0</v>
      </c>
    </row>
    <row r="2407" spans="14:15" x14ac:dyDescent="0.25">
      <c r="N2407">
        <f>IF(AND(Sheet2!$K2407=$B$1,Sheet2!$L2407=1),Sheet2!$I2407+Sheet2!$M2407,IF(Sheet2!$K2407=$B$1,Sheet2!$M2407,0))</f>
        <v>0</v>
      </c>
      <c r="O2407">
        <f>IF(AND(Sheet2!$K2407=$B$2,Sheet2!$L2407=1),Sheet2!$J2407+Sheet2!$M2407,IF(Sheet2!$K2407=$B$2,Sheet2!$M2407,0))</f>
        <v>0</v>
      </c>
    </row>
    <row r="2408" spans="14:15" x14ac:dyDescent="0.25">
      <c r="N2408">
        <f>IF(AND(Sheet2!$K2408=$B$1,Sheet2!$L2408=1),Sheet2!$I2408+Sheet2!$M2408,IF(Sheet2!$K2408=$B$1,Sheet2!$M2408,0))</f>
        <v>0</v>
      </c>
      <c r="O2408">
        <f>IF(AND(Sheet2!$K2408=$B$2,Sheet2!$L2408=1),Sheet2!$J2408+Sheet2!$M2408,IF(Sheet2!$K2408=$B$2,Sheet2!$M2408,0))</f>
        <v>0</v>
      </c>
    </row>
    <row r="2409" spans="14:15" x14ac:dyDescent="0.25">
      <c r="N2409">
        <f>IF(AND(Sheet2!$K2409=$B$1,Sheet2!$L2409=1),Sheet2!$I2409+Sheet2!$M2409,IF(Sheet2!$K2409=$B$1,Sheet2!$M2409,0))</f>
        <v>0</v>
      </c>
      <c r="O2409">
        <f>IF(AND(Sheet2!$K2409=$B$2,Sheet2!$L2409=1),Sheet2!$J2409+Sheet2!$M2409,IF(Sheet2!$K2409=$B$2,Sheet2!$M2409,0))</f>
        <v>0</v>
      </c>
    </row>
    <row r="2410" spans="14:15" x14ac:dyDescent="0.25">
      <c r="N2410">
        <f>IF(AND(Sheet2!$K2410=$B$1,Sheet2!$L2410=1),Sheet2!$I2410+Sheet2!$M2410,IF(Sheet2!$K2410=$B$1,Sheet2!$M2410,0))</f>
        <v>0</v>
      </c>
      <c r="O2410">
        <f>IF(AND(Sheet2!$K2410=$B$2,Sheet2!$L2410=1),Sheet2!$J2410+Sheet2!$M2410,IF(Sheet2!$K2410=$B$2,Sheet2!$M2410,0))</f>
        <v>0</v>
      </c>
    </row>
    <row r="2411" spans="14:15" x14ac:dyDescent="0.25">
      <c r="N2411">
        <f>IF(AND(Sheet2!$K2411=$B$1,Sheet2!$L2411=1),Sheet2!$I2411+Sheet2!$M2411,IF(Sheet2!$K2411=$B$1,Sheet2!$M2411,0))</f>
        <v>0</v>
      </c>
      <c r="O2411">
        <f>IF(AND(Sheet2!$K2411=$B$2,Sheet2!$L2411=1),Sheet2!$J2411+Sheet2!$M2411,IF(Sheet2!$K2411=$B$2,Sheet2!$M2411,0))</f>
        <v>0</v>
      </c>
    </row>
    <row r="2412" spans="14:15" x14ac:dyDescent="0.25">
      <c r="N2412">
        <f>IF(AND(Sheet2!$K2412=$B$1,Sheet2!$L2412=1),Sheet2!$I2412+Sheet2!$M2412,IF(Sheet2!$K2412=$B$1,Sheet2!$M2412,0))</f>
        <v>0</v>
      </c>
      <c r="O2412">
        <f>IF(AND(Sheet2!$K2412=$B$2,Sheet2!$L2412=1),Sheet2!$J2412+Sheet2!$M2412,IF(Sheet2!$K2412=$B$2,Sheet2!$M2412,0))</f>
        <v>0</v>
      </c>
    </row>
    <row r="2413" spans="14:15" x14ac:dyDescent="0.25">
      <c r="N2413">
        <f>IF(AND(Sheet2!$K2413=$B$1,Sheet2!$L2413=1),Sheet2!$I2413+Sheet2!$M2413,IF(Sheet2!$K2413=$B$1,Sheet2!$M2413,0))</f>
        <v>0</v>
      </c>
      <c r="O2413">
        <f>IF(AND(Sheet2!$K2413=$B$2,Sheet2!$L2413=1),Sheet2!$J2413+Sheet2!$M2413,IF(Sheet2!$K2413=$B$2,Sheet2!$M2413,0))</f>
        <v>0</v>
      </c>
    </row>
    <row r="2414" spans="14:15" x14ac:dyDescent="0.25">
      <c r="N2414">
        <f>IF(AND(Sheet2!$K2414=$B$1,Sheet2!$L2414=1),Sheet2!$I2414+Sheet2!$M2414,IF(Sheet2!$K2414=$B$1,Sheet2!$M2414,0))</f>
        <v>0</v>
      </c>
      <c r="O2414">
        <f>IF(AND(Sheet2!$K2414=$B$2,Sheet2!$L2414=1),Sheet2!$J2414+Sheet2!$M2414,IF(Sheet2!$K2414=$B$2,Sheet2!$M2414,0))</f>
        <v>0</v>
      </c>
    </row>
    <row r="2415" spans="14:15" x14ac:dyDescent="0.25">
      <c r="N2415">
        <f>IF(AND(Sheet2!$K2415=$B$1,Sheet2!$L2415=1),Sheet2!$I2415+Sheet2!$M2415,IF(Sheet2!$K2415=$B$1,Sheet2!$M2415,0))</f>
        <v>0</v>
      </c>
      <c r="O2415">
        <f>IF(AND(Sheet2!$K2415=$B$2,Sheet2!$L2415=1),Sheet2!$J2415+Sheet2!$M2415,IF(Sheet2!$K2415=$B$2,Sheet2!$M2415,0))</f>
        <v>0</v>
      </c>
    </row>
    <row r="2416" spans="14:15" x14ac:dyDescent="0.25">
      <c r="N2416">
        <f>IF(AND(Sheet2!$K2416=$B$1,Sheet2!$L2416=1),Sheet2!$I2416+Sheet2!$M2416,IF(Sheet2!$K2416=$B$1,Sheet2!$M2416,0))</f>
        <v>0</v>
      </c>
      <c r="O2416">
        <f>IF(AND(Sheet2!$K2416=$B$2,Sheet2!$L2416=1),Sheet2!$J2416+Sheet2!$M2416,IF(Sheet2!$K2416=$B$2,Sheet2!$M2416,0))</f>
        <v>0</v>
      </c>
    </row>
    <row r="2417" spans="14:15" x14ac:dyDescent="0.25">
      <c r="N2417">
        <f>IF(AND(Sheet2!$K2417=$B$1,Sheet2!$L2417=1),Sheet2!$I2417+Sheet2!$M2417,IF(Sheet2!$K2417=$B$1,Sheet2!$M2417,0))</f>
        <v>0</v>
      </c>
      <c r="O2417">
        <f>IF(AND(Sheet2!$K2417=$B$2,Sheet2!$L2417=1),Sheet2!$J2417+Sheet2!$M2417,IF(Sheet2!$K2417=$B$2,Sheet2!$M2417,0))</f>
        <v>0</v>
      </c>
    </row>
    <row r="2418" spans="14:15" x14ac:dyDescent="0.25">
      <c r="N2418">
        <f>IF(AND(Sheet2!$K2418=$B$1,Sheet2!$L2418=1),Sheet2!$I2418+Sheet2!$M2418,IF(Sheet2!$K2418=$B$1,Sheet2!$M2418,0))</f>
        <v>0</v>
      </c>
      <c r="O2418">
        <f>IF(AND(Sheet2!$K2418=$B$2,Sheet2!$L2418=1),Sheet2!$J2418+Sheet2!$M2418,IF(Sheet2!$K2418=$B$2,Sheet2!$M2418,0))</f>
        <v>0</v>
      </c>
    </row>
    <row r="2419" spans="14:15" x14ac:dyDescent="0.25">
      <c r="N2419">
        <f>IF(AND(Sheet2!$K2419=$B$1,Sheet2!$L2419=1),Sheet2!$I2419+Sheet2!$M2419,IF(Sheet2!$K2419=$B$1,Sheet2!$M2419,0))</f>
        <v>0</v>
      </c>
      <c r="O2419">
        <f>IF(AND(Sheet2!$K2419=$B$2,Sheet2!$L2419=1),Sheet2!$J2419+Sheet2!$M2419,IF(Sheet2!$K2419=$B$2,Sheet2!$M2419,0))</f>
        <v>0</v>
      </c>
    </row>
    <row r="2420" spans="14:15" x14ac:dyDescent="0.25">
      <c r="N2420">
        <f>IF(AND(Sheet2!$K2420=$B$1,Sheet2!$L2420=1),Sheet2!$I2420+Sheet2!$M2420,IF(Sheet2!$K2420=$B$1,Sheet2!$M2420,0))</f>
        <v>0</v>
      </c>
      <c r="O2420">
        <f>IF(AND(Sheet2!$K2420=$B$2,Sheet2!$L2420=1),Sheet2!$J2420+Sheet2!$M2420,IF(Sheet2!$K2420=$B$2,Sheet2!$M2420,0))</f>
        <v>0</v>
      </c>
    </row>
    <row r="2421" spans="14:15" x14ac:dyDescent="0.25">
      <c r="N2421">
        <f>IF(AND(Sheet2!$K2421=$B$1,Sheet2!$L2421=1),Sheet2!$I2421+Sheet2!$M2421,IF(Sheet2!$K2421=$B$1,Sheet2!$M2421,0))</f>
        <v>0</v>
      </c>
      <c r="O2421">
        <f>IF(AND(Sheet2!$K2421=$B$2,Sheet2!$L2421=1),Sheet2!$J2421+Sheet2!$M2421,IF(Sheet2!$K2421=$B$2,Sheet2!$M2421,0))</f>
        <v>0</v>
      </c>
    </row>
    <row r="2422" spans="14:15" x14ac:dyDescent="0.25">
      <c r="N2422">
        <f>IF(AND(Sheet2!$K2422=$B$1,Sheet2!$L2422=1),Sheet2!$I2422+Sheet2!$M2422,IF(Sheet2!$K2422=$B$1,Sheet2!$M2422,0))</f>
        <v>0</v>
      </c>
      <c r="O2422">
        <f>IF(AND(Sheet2!$K2422=$B$2,Sheet2!$L2422=1),Sheet2!$J2422+Sheet2!$M2422,IF(Sheet2!$K2422=$B$2,Sheet2!$M2422,0))</f>
        <v>0</v>
      </c>
    </row>
    <row r="2423" spans="14:15" x14ac:dyDescent="0.25">
      <c r="N2423">
        <f>IF(AND(Sheet2!$K2423=$B$1,Sheet2!$L2423=1),Sheet2!$I2423+Sheet2!$M2423,IF(Sheet2!$K2423=$B$1,Sheet2!$M2423,0))</f>
        <v>0</v>
      </c>
      <c r="O2423">
        <f>IF(AND(Sheet2!$K2423=$B$2,Sheet2!$L2423=1),Sheet2!$J2423+Sheet2!$M2423,IF(Sheet2!$K2423=$B$2,Sheet2!$M2423,0))</f>
        <v>0</v>
      </c>
    </row>
    <row r="2424" spans="14:15" x14ac:dyDescent="0.25">
      <c r="N2424">
        <f>IF(AND(Sheet2!$K2424=$B$1,Sheet2!$L2424=1),Sheet2!$I2424+Sheet2!$M2424,IF(Sheet2!$K2424=$B$1,Sheet2!$M2424,0))</f>
        <v>0</v>
      </c>
      <c r="O2424">
        <f>IF(AND(Sheet2!$K2424=$B$2,Sheet2!$L2424=1),Sheet2!$J2424+Sheet2!$M2424,IF(Sheet2!$K2424=$B$2,Sheet2!$M2424,0))</f>
        <v>0</v>
      </c>
    </row>
    <row r="2425" spans="14:15" x14ac:dyDescent="0.25">
      <c r="N2425">
        <f>IF(AND(Sheet2!$K2425=$B$1,Sheet2!$L2425=1),Sheet2!$I2425+Sheet2!$M2425,IF(Sheet2!$K2425=$B$1,Sheet2!$M2425,0))</f>
        <v>0</v>
      </c>
      <c r="O2425">
        <f>IF(AND(Sheet2!$K2425=$B$2,Sheet2!$L2425=1),Sheet2!$J2425+Sheet2!$M2425,IF(Sheet2!$K2425=$B$2,Sheet2!$M2425,0))</f>
        <v>0</v>
      </c>
    </row>
    <row r="2426" spans="14:15" x14ac:dyDescent="0.25">
      <c r="N2426">
        <f>IF(AND(Sheet2!$K2426=$B$1,Sheet2!$L2426=1),Sheet2!$I2426+Sheet2!$M2426,IF(Sheet2!$K2426=$B$1,Sheet2!$M2426,0))</f>
        <v>0</v>
      </c>
      <c r="O2426">
        <f>IF(AND(Sheet2!$K2426=$B$2,Sheet2!$L2426=1),Sheet2!$J2426+Sheet2!$M2426,IF(Sheet2!$K2426=$B$2,Sheet2!$M2426,0))</f>
        <v>0</v>
      </c>
    </row>
    <row r="2427" spans="14:15" x14ac:dyDescent="0.25">
      <c r="N2427">
        <f>IF(AND(Sheet2!$K2427=$B$1,Sheet2!$L2427=1),Sheet2!$I2427+Sheet2!$M2427,IF(Sheet2!$K2427=$B$1,Sheet2!$M2427,0))</f>
        <v>0</v>
      </c>
      <c r="O2427">
        <f>IF(AND(Sheet2!$K2427=$B$2,Sheet2!$L2427=1),Sheet2!$J2427+Sheet2!$M2427,IF(Sheet2!$K2427=$B$2,Sheet2!$M2427,0))</f>
        <v>0</v>
      </c>
    </row>
    <row r="2428" spans="14:15" x14ac:dyDescent="0.25">
      <c r="N2428">
        <f>IF(AND(Sheet2!$K2428=$B$1,Sheet2!$L2428=1),Sheet2!$I2428+Sheet2!$M2428,IF(Sheet2!$K2428=$B$1,Sheet2!$M2428,0))</f>
        <v>0</v>
      </c>
      <c r="O2428">
        <f>IF(AND(Sheet2!$K2428=$B$2,Sheet2!$L2428=1),Sheet2!$J2428+Sheet2!$M2428,IF(Sheet2!$K2428=$B$2,Sheet2!$M2428,0))</f>
        <v>0</v>
      </c>
    </row>
    <row r="2429" spans="14:15" x14ac:dyDescent="0.25">
      <c r="N2429">
        <f>IF(AND(Sheet2!$K2429=$B$1,Sheet2!$L2429=1),Sheet2!$I2429+Sheet2!$M2429,IF(Sheet2!$K2429=$B$1,Sheet2!$M2429,0))</f>
        <v>0</v>
      </c>
      <c r="O2429">
        <f>IF(AND(Sheet2!$K2429=$B$2,Sheet2!$L2429=1),Sheet2!$J2429+Sheet2!$M2429,IF(Sheet2!$K2429=$B$2,Sheet2!$M2429,0))</f>
        <v>0</v>
      </c>
    </row>
    <row r="2430" spans="14:15" x14ac:dyDescent="0.25">
      <c r="N2430">
        <f>IF(AND(Sheet2!$K2430=$B$1,Sheet2!$L2430=1),Sheet2!$I2430+Sheet2!$M2430,IF(Sheet2!$K2430=$B$1,Sheet2!$M2430,0))</f>
        <v>0</v>
      </c>
      <c r="O2430">
        <f>IF(AND(Sheet2!$K2430=$B$2,Sheet2!$L2430=1),Sheet2!$J2430+Sheet2!$M2430,IF(Sheet2!$K2430=$B$2,Sheet2!$M2430,0))</f>
        <v>0</v>
      </c>
    </row>
    <row r="2431" spans="14:15" x14ac:dyDescent="0.25">
      <c r="N2431">
        <f>IF(AND(Sheet2!$K2431=$B$1,Sheet2!$L2431=1),Sheet2!$I2431+Sheet2!$M2431,IF(Sheet2!$K2431=$B$1,Sheet2!$M2431,0))</f>
        <v>0</v>
      </c>
      <c r="O2431">
        <f>IF(AND(Sheet2!$K2431=$B$2,Sheet2!$L2431=1),Sheet2!$J2431+Sheet2!$M2431,IF(Sheet2!$K2431=$B$2,Sheet2!$M2431,0))</f>
        <v>0</v>
      </c>
    </row>
    <row r="2432" spans="14:15" x14ac:dyDescent="0.25">
      <c r="N2432">
        <f>IF(AND(Sheet2!$K2432=$B$1,Sheet2!$L2432=1),Sheet2!$I2432+Sheet2!$M2432,IF(Sheet2!$K2432=$B$1,Sheet2!$M2432,0))</f>
        <v>0</v>
      </c>
      <c r="O2432">
        <f>IF(AND(Sheet2!$K2432=$B$2,Sheet2!$L2432=1),Sheet2!$J2432+Sheet2!$M2432,IF(Sheet2!$K2432=$B$2,Sheet2!$M2432,0))</f>
        <v>0</v>
      </c>
    </row>
    <row r="2433" spans="14:15" x14ac:dyDescent="0.25">
      <c r="N2433">
        <f>IF(AND(Sheet2!$K2433=$B$1,Sheet2!$L2433=1),Sheet2!$I2433+Sheet2!$M2433,IF(Sheet2!$K2433=$B$1,Sheet2!$M2433,0))</f>
        <v>0</v>
      </c>
      <c r="O2433">
        <f>IF(AND(Sheet2!$K2433=$B$2,Sheet2!$L2433=1),Sheet2!$J2433+Sheet2!$M2433,IF(Sheet2!$K2433=$B$2,Sheet2!$M2433,0))</f>
        <v>0</v>
      </c>
    </row>
    <row r="2434" spans="14:15" x14ac:dyDescent="0.25">
      <c r="N2434">
        <f>IF(AND(Sheet2!$K2434=$B$1,Sheet2!$L2434=1),Sheet2!$I2434+Sheet2!$M2434,IF(Sheet2!$K2434=$B$1,Sheet2!$M2434,0))</f>
        <v>0</v>
      </c>
      <c r="O2434">
        <f>IF(AND(Sheet2!$K2434=$B$2,Sheet2!$L2434=1),Sheet2!$J2434+Sheet2!$M2434,IF(Sheet2!$K2434=$B$2,Sheet2!$M2434,0))</f>
        <v>0</v>
      </c>
    </row>
    <row r="2435" spans="14:15" x14ac:dyDescent="0.25">
      <c r="N2435">
        <f>IF(AND(Sheet2!$K2435=$B$1,Sheet2!$L2435=1),Sheet2!$I2435+Sheet2!$M2435,IF(Sheet2!$K2435=$B$1,Sheet2!$M2435,0))</f>
        <v>0</v>
      </c>
      <c r="O2435">
        <f>IF(AND(Sheet2!$K2435=$B$2,Sheet2!$L2435=1),Sheet2!$J2435+Sheet2!$M2435,IF(Sheet2!$K2435=$B$2,Sheet2!$M2435,0))</f>
        <v>0</v>
      </c>
    </row>
    <row r="2436" spans="14:15" x14ac:dyDescent="0.25">
      <c r="N2436">
        <f>IF(AND(Sheet2!$K2436=$B$1,Sheet2!$L2436=1),Sheet2!$I2436+Sheet2!$M2436,IF(Sheet2!$K2436=$B$1,Sheet2!$M2436,0))</f>
        <v>0</v>
      </c>
      <c r="O2436">
        <f>IF(AND(Sheet2!$K2436=$B$2,Sheet2!$L2436=1),Sheet2!$J2436+Sheet2!$M2436,IF(Sheet2!$K2436=$B$2,Sheet2!$M2436,0))</f>
        <v>0</v>
      </c>
    </row>
    <row r="2437" spans="14:15" x14ac:dyDescent="0.25">
      <c r="N2437">
        <f>IF(AND(Sheet2!$K2437=$B$1,Sheet2!$L2437=1),Sheet2!$I2437+Sheet2!$M2437,IF(Sheet2!$K2437=$B$1,Sheet2!$M2437,0))</f>
        <v>0</v>
      </c>
      <c r="O2437">
        <f>IF(AND(Sheet2!$K2437=$B$2,Sheet2!$L2437=1),Sheet2!$J2437+Sheet2!$M2437,IF(Sheet2!$K2437=$B$2,Sheet2!$M2437,0))</f>
        <v>0</v>
      </c>
    </row>
    <row r="2438" spans="14:15" x14ac:dyDescent="0.25">
      <c r="N2438">
        <f>IF(AND(Sheet2!$K2438=$B$1,Sheet2!$L2438=1),Sheet2!$I2438+Sheet2!$M2438,IF(Sheet2!$K2438=$B$1,Sheet2!$M2438,0))</f>
        <v>0</v>
      </c>
      <c r="O2438">
        <f>IF(AND(Sheet2!$K2438=$B$2,Sheet2!$L2438=1),Sheet2!$J2438+Sheet2!$M2438,IF(Sheet2!$K2438=$B$2,Sheet2!$M2438,0))</f>
        <v>0</v>
      </c>
    </row>
    <row r="2439" spans="14:15" x14ac:dyDescent="0.25">
      <c r="N2439">
        <f>IF(AND(Sheet2!$K2439=$B$1,Sheet2!$L2439=1),Sheet2!$I2439+Sheet2!$M2439,IF(Sheet2!$K2439=$B$1,Sheet2!$M2439,0))</f>
        <v>0</v>
      </c>
      <c r="O2439">
        <f>IF(AND(Sheet2!$K2439=$B$2,Sheet2!$L2439=1),Sheet2!$J2439+Sheet2!$M2439,IF(Sheet2!$K2439=$B$2,Sheet2!$M2439,0))</f>
        <v>0</v>
      </c>
    </row>
    <row r="2440" spans="14:15" x14ac:dyDescent="0.25">
      <c r="N2440">
        <f>IF(AND(Sheet2!$K2440=$B$1,Sheet2!$L2440=1),Sheet2!$I2440+Sheet2!$M2440,IF(Sheet2!$K2440=$B$1,Sheet2!$M2440,0))</f>
        <v>0</v>
      </c>
      <c r="O2440">
        <f>IF(AND(Sheet2!$K2440=$B$2,Sheet2!$L2440=1),Sheet2!$J2440+Sheet2!$M2440,IF(Sheet2!$K2440=$B$2,Sheet2!$M2440,0))</f>
        <v>0</v>
      </c>
    </row>
    <row r="2441" spans="14:15" x14ac:dyDescent="0.25">
      <c r="N2441">
        <f>IF(AND(Sheet2!$K2441=$B$1,Sheet2!$L2441=1),Sheet2!$I2441+Sheet2!$M2441,IF(Sheet2!$K2441=$B$1,Sheet2!$M2441,0))</f>
        <v>0</v>
      </c>
      <c r="O2441">
        <f>IF(AND(Sheet2!$K2441=$B$2,Sheet2!$L2441=1),Sheet2!$J2441+Sheet2!$M2441,IF(Sheet2!$K2441=$B$2,Sheet2!$M2441,0))</f>
        <v>0</v>
      </c>
    </row>
    <row r="2442" spans="14:15" x14ac:dyDescent="0.25">
      <c r="N2442">
        <f>IF(AND(Sheet2!$K2442=$B$1,Sheet2!$L2442=1),Sheet2!$I2442+Sheet2!$M2442,IF(Sheet2!$K2442=$B$1,Sheet2!$M2442,0))</f>
        <v>0</v>
      </c>
      <c r="O2442">
        <f>IF(AND(Sheet2!$K2442=$B$2,Sheet2!$L2442=1),Sheet2!$J2442+Sheet2!$M2442,IF(Sheet2!$K2442=$B$2,Sheet2!$M2442,0))</f>
        <v>0</v>
      </c>
    </row>
    <row r="2443" spans="14:15" x14ac:dyDescent="0.25">
      <c r="N2443">
        <f>IF(AND(Sheet2!$K2443=$B$1,Sheet2!$L2443=1),Sheet2!$I2443+Sheet2!$M2443,IF(Sheet2!$K2443=$B$1,Sheet2!$M2443,0))</f>
        <v>0</v>
      </c>
      <c r="O2443">
        <f>IF(AND(Sheet2!$K2443=$B$2,Sheet2!$L2443=1),Sheet2!$J2443+Sheet2!$M2443,IF(Sheet2!$K2443=$B$2,Sheet2!$M2443,0))</f>
        <v>0</v>
      </c>
    </row>
    <row r="2444" spans="14:15" x14ac:dyDescent="0.25">
      <c r="N2444">
        <f>IF(AND(Sheet2!$K2444=$B$1,Sheet2!$L2444=1),Sheet2!$I2444+Sheet2!$M2444,IF(Sheet2!$K2444=$B$1,Sheet2!$M2444,0))</f>
        <v>0</v>
      </c>
      <c r="O2444">
        <f>IF(AND(Sheet2!$K2444=$B$2,Sheet2!$L2444=1),Sheet2!$J2444+Sheet2!$M2444,IF(Sheet2!$K2444=$B$2,Sheet2!$M2444,0))</f>
        <v>0</v>
      </c>
    </row>
    <row r="2445" spans="14:15" x14ac:dyDescent="0.25">
      <c r="N2445">
        <f>IF(AND(Sheet2!$K2445=$B$1,Sheet2!$L2445=1),Sheet2!$I2445+Sheet2!$M2445,IF(Sheet2!$K2445=$B$1,Sheet2!$M2445,0))</f>
        <v>0</v>
      </c>
      <c r="O2445">
        <f>IF(AND(Sheet2!$K2445=$B$2,Sheet2!$L2445=1),Sheet2!$J2445+Sheet2!$M2445,IF(Sheet2!$K2445=$B$2,Sheet2!$M2445,0))</f>
        <v>0</v>
      </c>
    </row>
    <row r="2446" spans="14:15" x14ac:dyDescent="0.25">
      <c r="N2446">
        <f>IF(AND(Sheet2!$K2446=$B$1,Sheet2!$L2446=1),Sheet2!$I2446+Sheet2!$M2446,IF(Sheet2!$K2446=$B$1,Sheet2!$M2446,0))</f>
        <v>0</v>
      </c>
      <c r="O2446">
        <f>IF(AND(Sheet2!$K2446=$B$2,Sheet2!$L2446=1),Sheet2!$J2446+Sheet2!$M2446,IF(Sheet2!$K2446=$B$2,Sheet2!$M2446,0))</f>
        <v>0</v>
      </c>
    </row>
    <row r="2447" spans="14:15" x14ac:dyDescent="0.25">
      <c r="N2447">
        <f>IF(AND(Sheet2!$K2447=$B$1,Sheet2!$L2447=1),Sheet2!$I2447+Sheet2!$M2447,IF(Sheet2!$K2447=$B$1,Sheet2!$M2447,0))</f>
        <v>0</v>
      </c>
      <c r="O2447">
        <f>IF(AND(Sheet2!$K2447=$B$2,Sheet2!$L2447=1),Sheet2!$J2447+Sheet2!$M2447,IF(Sheet2!$K2447=$B$2,Sheet2!$M2447,0))</f>
        <v>0</v>
      </c>
    </row>
    <row r="2448" spans="14:15" x14ac:dyDescent="0.25">
      <c r="N2448">
        <f>IF(AND(Sheet2!$K2448=$B$1,Sheet2!$L2448=1),Sheet2!$I2448+Sheet2!$M2448,IF(Sheet2!$K2448=$B$1,Sheet2!$M2448,0))</f>
        <v>0</v>
      </c>
      <c r="O2448">
        <f>IF(AND(Sheet2!$K2448=$B$2,Sheet2!$L2448=1),Sheet2!$J2448+Sheet2!$M2448,IF(Sheet2!$K2448=$B$2,Sheet2!$M2448,0))</f>
        <v>0</v>
      </c>
    </row>
    <row r="2449" spans="14:15" x14ac:dyDescent="0.25">
      <c r="N2449">
        <f>IF(AND(Sheet2!$K2449=$B$1,Sheet2!$L2449=1),Sheet2!$I2449+Sheet2!$M2449,IF(Sheet2!$K2449=$B$1,Sheet2!$M2449,0))</f>
        <v>0</v>
      </c>
      <c r="O2449">
        <f>IF(AND(Sheet2!$K2449=$B$2,Sheet2!$L2449=1),Sheet2!$J2449+Sheet2!$M2449,IF(Sheet2!$K2449=$B$2,Sheet2!$M2449,0))</f>
        <v>0</v>
      </c>
    </row>
    <row r="2450" spans="14:15" x14ac:dyDescent="0.25">
      <c r="N2450">
        <f>IF(AND(Sheet2!$K2450=$B$1,Sheet2!$L2450=1),Sheet2!$I2450+Sheet2!$M2450,IF(Sheet2!$K2450=$B$1,Sheet2!$M2450,0))</f>
        <v>0</v>
      </c>
      <c r="O2450">
        <f>IF(AND(Sheet2!$K2450=$B$2,Sheet2!$L2450=1),Sheet2!$J2450+Sheet2!$M2450,IF(Sheet2!$K2450=$B$2,Sheet2!$M2450,0))</f>
        <v>0</v>
      </c>
    </row>
    <row r="2451" spans="14:15" x14ac:dyDescent="0.25">
      <c r="N2451">
        <f>IF(AND(Sheet2!$K2451=$B$1,Sheet2!$L2451=1),Sheet2!$I2451+Sheet2!$M2451,IF(Sheet2!$K2451=$B$1,Sheet2!$M2451,0))</f>
        <v>0</v>
      </c>
      <c r="O2451">
        <f>IF(AND(Sheet2!$K2451=$B$2,Sheet2!$L2451=1),Sheet2!$J2451+Sheet2!$M2451,IF(Sheet2!$K2451=$B$2,Sheet2!$M2451,0))</f>
        <v>0</v>
      </c>
    </row>
    <row r="2452" spans="14:15" x14ac:dyDescent="0.25">
      <c r="N2452">
        <f>IF(AND(Sheet2!$K2452=$B$1,Sheet2!$L2452=1),Sheet2!$I2452+Sheet2!$M2452,IF(Sheet2!$K2452=$B$1,Sheet2!$M2452,0))</f>
        <v>0</v>
      </c>
      <c r="O2452">
        <f>IF(AND(Sheet2!$K2452=$B$2,Sheet2!$L2452=1),Sheet2!$J2452+Sheet2!$M2452,IF(Sheet2!$K2452=$B$2,Sheet2!$M2452,0))</f>
        <v>0</v>
      </c>
    </row>
    <row r="2453" spans="14:15" x14ac:dyDescent="0.25">
      <c r="N2453">
        <f>IF(AND(Sheet2!$K2453=$B$1,Sheet2!$L2453=1),Sheet2!$I2453+Sheet2!$M2453,IF(Sheet2!$K2453=$B$1,Sheet2!$M2453,0))</f>
        <v>0</v>
      </c>
      <c r="O2453">
        <f>IF(AND(Sheet2!$K2453=$B$2,Sheet2!$L2453=1),Sheet2!$J2453+Sheet2!$M2453,IF(Sheet2!$K2453=$B$2,Sheet2!$M2453,0))</f>
        <v>0</v>
      </c>
    </row>
    <row r="2454" spans="14:15" x14ac:dyDescent="0.25">
      <c r="N2454">
        <f>IF(AND(Sheet2!$K2454=$B$1,Sheet2!$L2454=1),Sheet2!$I2454+Sheet2!$M2454,IF(Sheet2!$K2454=$B$1,Sheet2!$M2454,0))</f>
        <v>0</v>
      </c>
      <c r="O2454">
        <f>IF(AND(Sheet2!$K2454=$B$2,Sheet2!$L2454=1),Sheet2!$J2454+Sheet2!$M2454,IF(Sheet2!$K2454=$B$2,Sheet2!$M2454,0))</f>
        <v>0</v>
      </c>
    </row>
    <row r="2455" spans="14:15" x14ac:dyDescent="0.25">
      <c r="N2455">
        <f>IF(AND(Sheet2!$K2455=$B$1,Sheet2!$L2455=1),Sheet2!$I2455+Sheet2!$M2455,IF(Sheet2!$K2455=$B$1,Sheet2!$M2455,0))</f>
        <v>0</v>
      </c>
      <c r="O2455">
        <f>IF(AND(Sheet2!$K2455=$B$2,Sheet2!$L2455=1),Sheet2!$J2455+Sheet2!$M2455,IF(Sheet2!$K2455=$B$2,Sheet2!$M2455,0))</f>
        <v>0</v>
      </c>
    </row>
    <row r="2456" spans="14:15" x14ac:dyDescent="0.25">
      <c r="N2456">
        <f>IF(AND(Sheet2!$K2456=$B$1,Sheet2!$L2456=1),Sheet2!$I2456+Sheet2!$M2456,IF(Sheet2!$K2456=$B$1,Sheet2!$M2456,0))</f>
        <v>0</v>
      </c>
      <c r="O2456">
        <f>IF(AND(Sheet2!$K2456=$B$2,Sheet2!$L2456=1),Sheet2!$J2456+Sheet2!$M2456,IF(Sheet2!$K2456=$B$2,Sheet2!$M2456,0))</f>
        <v>0</v>
      </c>
    </row>
    <row r="2457" spans="14:15" x14ac:dyDescent="0.25">
      <c r="N2457">
        <f>IF(AND(Sheet2!$K2457=$B$1,Sheet2!$L2457=1),Sheet2!$I2457+Sheet2!$M2457,IF(Sheet2!$K2457=$B$1,Sheet2!$M2457,0))</f>
        <v>0</v>
      </c>
      <c r="O2457">
        <f>IF(AND(Sheet2!$K2457=$B$2,Sheet2!$L2457=1),Sheet2!$J2457+Sheet2!$M2457,IF(Sheet2!$K2457=$B$2,Sheet2!$M2457,0))</f>
        <v>0</v>
      </c>
    </row>
    <row r="2458" spans="14:15" x14ac:dyDescent="0.25">
      <c r="N2458">
        <f>IF(AND(Sheet2!$K2458=$B$1,Sheet2!$L2458=1),Sheet2!$I2458+Sheet2!$M2458,IF(Sheet2!$K2458=$B$1,Sheet2!$M2458,0))</f>
        <v>0</v>
      </c>
      <c r="O2458">
        <f>IF(AND(Sheet2!$K2458=$B$2,Sheet2!$L2458=1),Sheet2!$J2458+Sheet2!$M2458,IF(Sheet2!$K2458=$B$2,Sheet2!$M2458,0))</f>
        <v>0</v>
      </c>
    </row>
    <row r="2459" spans="14:15" x14ac:dyDescent="0.25">
      <c r="N2459">
        <f>IF(AND(Sheet2!$K2459=$B$1,Sheet2!$L2459=1),Sheet2!$I2459+Sheet2!$M2459,IF(Sheet2!$K2459=$B$1,Sheet2!$M2459,0))</f>
        <v>0</v>
      </c>
      <c r="O2459">
        <f>IF(AND(Sheet2!$K2459=$B$2,Sheet2!$L2459=1),Sheet2!$J2459+Sheet2!$M2459,IF(Sheet2!$K2459=$B$2,Sheet2!$M2459,0))</f>
        <v>0</v>
      </c>
    </row>
    <row r="2460" spans="14:15" x14ac:dyDescent="0.25">
      <c r="N2460">
        <f>IF(AND(Sheet2!$K2460=$B$1,Sheet2!$L2460=1),Sheet2!$I2460+Sheet2!$M2460,IF(Sheet2!$K2460=$B$1,Sheet2!$M2460,0))</f>
        <v>0</v>
      </c>
      <c r="O2460">
        <f>IF(AND(Sheet2!$K2460=$B$2,Sheet2!$L2460=1),Sheet2!$J2460+Sheet2!$M2460,IF(Sheet2!$K2460=$B$2,Sheet2!$M2460,0))</f>
        <v>0</v>
      </c>
    </row>
    <row r="2461" spans="14:15" x14ac:dyDescent="0.25">
      <c r="N2461">
        <f>IF(AND(Sheet2!$K2461=$B$1,Sheet2!$L2461=1),Sheet2!$I2461+Sheet2!$M2461,IF(Sheet2!$K2461=$B$1,Sheet2!$M2461,0))</f>
        <v>0</v>
      </c>
      <c r="O2461">
        <f>IF(AND(Sheet2!$K2461=$B$2,Sheet2!$L2461=1),Sheet2!$J2461+Sheet2!$M2461,IF(Sheet2!$K2461=$B$2,Sheet2!$M2461,0))</f>
        <v>0</v>
      </c>
    </row>
    <row r="2462" spans="14:15" x14ac:dyDescent="0.25">
      <c r="N2462">
        <f>IF(AND(Sheet2!$K2462=$B$1,Sheet2!$L2462=1),Sheet2!$I2462+Sheet2!$M2462,IF(Sheet2!$K2462=$B$1,Sheet2!$M2462,0))</f>
        <v>0</v>
      </c>
      <c r="O2462">
        <f>IF(AND(Sheet2!$K2462=$B$2,Sheet2!$L2462=1),Sheet2!$J2462+Sheet2!$M2462,IF(Sheet2!$K2462=$B$2,Sheet2!$M2462,0))</f>
        <v>0</v>
      </c>
    </row>
    <row r="2463" spans="14:15" x14ac:dyDescent="0.25">
      <c r="N2463">
        <f>IF(AND(Sheet2!$K2463=$B$1,Sheet2!$L2463=1),Sheet2!$I2463+Sheet2!$M2463,IF(Sheet2!$K2463=$B$1,Sheet2!$M2463,0))</f>
        <v>0</v>
      </c>
      <c r="O2463">
        <f>IF(AND(Sheet2!$K2463=$B$2,Sheet2!$L2463=1),Sheet2!$J2463+Sheet2!$M2463,IF(Sheet2!$K2463=$B$2,Sheet2!$M2463,0))</f>
        <v>0</v>
      </c>
    </row>
    <row r="2464" spans="14:15" x14ac:dyDescent="0.25">
      <c r="N2464">
        <f>IF(AND(Sheet2!$K2464=$B$1,Sheet2!$L2464=1),Sheet2!$I2464+Sheet2!$M2464,IF(Sheet2!$K2464=$B$1,Sheet2!$M2464,0))</f>
        <v>0</v>
      </c>
      <c r="O2464">
        <f>IF(AND(Sheet2!$K2464=$B$2,Sheet2!$L2464=1),Sheet2!$J2464+Sheet2!$M2464,IF(Sheet2!$K2464=$B$2,Sheet2!$M2464,0))</f>
        <v>0</v>
      </c>
    </row>
    <row r="2465" spans="14:15" x14ac:dyDescent="0.25">
      <c r="N2465">
        <f>IF(AND(Sheet2!$K2465=$B$1,Sheet2!$L2465=1),Sheet2!$I2465+Sheet2!$M2465,IF(Sheet2!$K2465=$B$1,Sheet2!$M2465,0))</f>
        <v>0</v>
      </c>
      <c r="O2465">
        <f>IF(AND(Sheet2!$K2465=$B$2,Sheet2!$L2465=1),Sheet2!$J2465+Sheet2!$M2465,IF(Sheet2!$K2465=$B$2,Sheet2!$M2465,0))</f>
        <v>0</v>
      </c>
    </row>
    <row r="2466" spans="14:15" x14ac:dyDescent="0.25">
      <c r="N2466">
        <f>IF(AND(Sheet2!$K2466=$B$1,Sheet2!$L2466=1),Sheet2!$I2466+Sheet2!$M2466,IF(Sheet2!$K2466=$B$1,Sheet2!$M2466,0))</f>
        <v>0</v>
      </c>
      <c r="O2466">
        <f>IF(AND(Sheet2!$K2466=$B$2,Sheet2!$L2466=1),Sheet2!$J2466+Sheet2!$M2466,IF(Sheet2!$K2466=$B$2,Sheet2!$M2466,0))</f>
        <v>0</v>
      </c>
    </row>
    <row r="2467" spans="14:15" x14ac:dyDescent="0.25">
      <c r="N2467">
        <f>IF(AND(Sheet2!$K2467=$B$1,Sheet2!$L2467=1),Sheet2!$I2467+Sheet2!$M2467,IF(Sheet2!$K2467=$B$1,Sheet2!$M2467,0))</f>
        <v>0</v>
      </c>
      <c r="O2467">
        <f>IF(AND(Sheet2!$K2467=$B$2,Sheet2!$L2467=1),Sheet2!$J2467+Sheet2!$M2467,IF(Sheet2!$K2467=$B$2,Sheet2!$M2467,0))</f>
        <v>0</v>
      </c>
    </row>
    <row r="2468" spans="14:15" x14ac:dyDescent="0.25">
      <c r="N2468">
        <f>IF(AND(Sheet2!$K2468=$B$1,Sheet2!$L2468=1),Sheet2!$I2468+Sheet2!$M2468,IF(Sheet2!$K2468=$B$1,Sheet2!$M2468,0))</f>
        <v>0</v>
      </c>
      <c r="O2468">
        <f>IF(AND(Sheet2!$K2468=$B$2,Sheet2!$L2468=1),Sheet2!$J2468+Sheet2!$M2468,IF(Sheet2!$K2468=$B$2,Sheet2!$M2468,0))</f>
        <v>0</v>
      </c>
    </row>
    <row r="2469" spans="14:15" x14ac:dyDescent="0.25">
      <c r="N2469">
        <f>IF(AND(Sheet2!$K2469=$B$1,Sheet2!$L2469=1),Sheet2!$I2469+Sheet2!$M2469,IF(Sheet2!$K2469=$B$1,Sheet2!$M2469,0))</f>
        <v>0</v>
      </c>
      <c r="O2469">
        <f>IF(AND(Sheet2!$K2469=$B$2,Sheet2!$L2469=1),Sheet2!$J2469+Sheet2!$M2469,IF(Sheet2!$K2469=$B$2,Sheet2!$M2469,0))</f>
        <v>0</v>
      </c>
    </row>
    <row r="2470" spans="14:15" x14ac:dyDescent="0.25">
      <c r="N2470">
        <f>IF(AND(Sheet2!$K2470=$B$1,Sheet2!$L2470=1),Sheet2!$I2470+Sheet2!$M2470,IF(Sheet2!$K2470=$B$1,Sheet2!$M2470,0))</f>
        <v>0</v>
      </c>
      <c r="O2470">
        <f>IF(AND(Sheet2!$K2470=$B$2,Sheet2!$L2470=1),Sheet2!$J2470+Sheet2!$M2470,IF(Sheet2!$K2470=$B$2,Sheet2!$M2470,0))</f>
        <v>0</v>
      </c>
    </row>
    <row r="2471" spans="14:15" x14ac:dyDescent="0.25">
      <c r="N2471">
        <f>IF(AND(Sheet2!$K2471=$B$1,Sheet2!$L2471=1),Sheet2!$I2471+Sheet2!$M2471,IF(Sheet2!$K2471=$B$1,Sheet2!$M2471,0))</f>
        <v>0</v>
      </c>
      <c r="O2471">
        <f>IF(AND(Sheet2!$K2471=$B$2,Sheet2!$L2471=1),Sheet2!$J2471+Sheet2!$M2471,IF(Sheet2!$K2471=$B$2,Sheet2!$M2471,0))</f>
        <v>0</v>
      </c>
    </row>
    <row r="2472" spans="14:15" x14ac:dyDescent="0.25">
      <c r="N2472">
        <f>IF(AND(Sheet2!$K2472=$B$1,Sheet2!$L2472=1),Sheet2!$I2472+Sheet2!$M2472,IF(Sheet2!$K2472=$B$1,Sheet2!$M2472,0))</f>
        <v>0</v>
      </c>
      <c r="O2472">
        <f>IF(AND(Sheet2!$K2472=$B$2,Sheet2!$L2472=1),Sheet2!$J2472+Sheet2!$M2472,IF(Sheet2!$K2472=$B$2,Sheet2!$M2472,0))</f>
        <v>0</v>
      </c>
    </row>
    <row r="2473" spans="14:15" x14ac:dyDescent="0.25">
      <c r="N2473">
        <f>IF(AND(Sheet2!$K2473=$B$1,Sheet2!$L2473=1),Sheet2!$I2473+Sheet2!$M2473,IF(Sheet2!$K2473=$B$1,Sheet2!$M2473,0))</f>
        <v>0</v>
      </c>
      <c r="O2473">
        <f>IF(AND(Sheet2!$K2473=$B$2,Sheet2!$L2473=1),Sheet2!$J2473+Sheet2!$M2473,IF(Sheet2!$K2473=$B$2,Sheet2!$M2473,0))</f>
        <v>0</v>
      </c>
    </row>
    <row r="2474" spans="14:15" x14ac:dyDescent="0.25">
      <c r="N2474">
        <f>IF(AND(Sheet2!$K2474=$B$1,Sheet2!$L2474=1),Sheet2!$I2474+Sheet2!$M2474,IF(Sheet2!$K2474=$B$1,Sheet2!$M2474,0))</f>
        <v>0</v>
      </c>
      <c r="O2474">
        <f>IF(AND(Sheet2!$K2474=$B$2,Sheet2!$L2474=1),Sheet2!$J2474+Sheet2!$M2474,IF(Sheet2!$K2474=$B$2,Sheet2!$M2474,0))</f>
        <v>0</v>
      </c>
    </row>
    <row r="2475" spans="14:15" x14ac:dyDescent="0.25">
      <c r="N2475">
        <f>IF(AND(Sheet2!$K2475=$B$1,Sheet2!$L2475=1),Sheet2!$I2475+Sheet2!$M2475,IF(Sheet2!$K2475=$B$1,Sheet2!$M2475,0))</f>
        <v>0</v>
      </c>
      <c r="O2475">
        <f>IF(AND(Sheet2!$K2475=$B$2,Sheet2!$L2475=1),Sheet2!$J2475+Sheet2!$M2475,IF(Sheet2!$K2475=$B$2,Sheet2!$M2475,0))</f>
        <v>0</v>
      </c>
    </row>
    <row r="2476" spans="14:15" x14ac:dyDescent="0.25">
      <c r="N2476">
        <f>IF(AND(Sheet2!$K2476=$B$1,Sheet2!$L2476=1),Sheet2!$I2476+Sheet2!$M2476,IF(Sheet2!$K2476=$B$1,Sheet2!$M2476,0))</f>
        <v>0</v>
      </c>
      <c r="O2476">
        <f>IF(AND(Sheet2!$K2476=$B$2,Sheet2!$L2476=1),Sheet2!$J2476+Sheet2!$M2476,IF(Sheet2!$K2476=$B$2,Sheet2!$M2476,0))</f>
        <v>0</v>
      </c>
    </row>
    <row r="2477" spans="14:15" x14ac:dyDescent="0.25">
      <c r="N2477">
        <f>IF(AND(Sheet2!$K2477=$B$1,Sheet2!$L2477=1),Sheet2!$I2477+Sheet2!$M2477,IF(Sheet2!$K2477=$B$1,Sheet2!$M2477,0))</f>
        <v>0</v>
      </c>
      <c r="O2477">
        <f>IF(AND(Sheet2!$K2477=$B$2,Sheet2!$L2477=1),Sheet2!$J2477+Sheet2!$M2477,IF(Sheet2!$K2477=$B$2,Sheet2!$M2477,0))</f>
        <v>0</v>
      </c>
    </row>
    <row r="2478" spans="14:15" x14ac:dyDescent="0.25">
      <c r="N2478">
        <f>IF(AND(Sheet2!$K2478=$B$1,Sheet2!$L2478=1),Sheet2!$I2478+Sheet2!$M2478,IF(Sheet2!$K2478=$B$1,Sheet2!$M2478,0))</f>
        <v>0</v>
      </c>
      <c r="O2478">
        <f>IF(AND(Sheet2!$K2478=$B$2,Sheet2!$L2478=1),Sheet2!$J2478+Sheet2!$M2478,IF(Sheet2!$K2478=$B$2,Sheet2!$M2478,0))</f>
        <v>0</v>
      </c>
    </row>
    <row r="2479" spans="14:15" x14ac:dyDescent="0.25">
      <c r="N2479">
        <f>IF(AND(Sheet2!$K2479=$B$1,Sheet2!$L2479=1),Sheet2!$I2479+Sheet2!$M2479,IF(Sheet2!$K2479=$B$1,Sheet2!$M2479,0))</f>
        <v>0</v>
      </c>
      <c r="O2479">
        <f>IF(AND(Sheet2!$K2479=$B$2,Sheet2!$L2479=1),Sheet2!$J2479+Sheet2!$M2479,IF(Sheet2!$K2479=$B$2,Sheet2!$M2479,0))</f>
        <v>0</v>
      </c>
    </row>
    <row r="2480" spans="14:15" x14ac:dyDescent="0.25">
      <c r="N2480">
        <f>IF(AND(Sheet2!$K2480=$B$1,Sheet2!$L2480=1),Sheet2!$I2480+Sheet2!$M2480,IF(Sheet2!$K2480=$B$1,Sheet2!$M2480,0))</f>
        <v>0</v>
      </c>
      <c r="O2480">
        <f>IF(AND(Sheet2!$K2480=$B$2,Sheet2!$L2480=1),Sheet2!$J2480+Sheet2!$M2480,IF(Sheet2!$K2480=$B$2,Sheet2!$M2480,0))</f>
        <v>0</v>
      </c>
    </row>
    <row r="2481" spans="14:15" x14ac:dyDescent="0.25">
      <c r="N2481">
        <f>IF(AND(Sheet2!$K2481=$B$1,Sheet2!$L2481=1),Sheet2!$I2481+Sheet2!$M2481,IF(Sheet2!$K2481=$B$1,Sheet2!$M2481,0))</f>
        <v>0</v>
      </c>
      <c r="O2481">
        <f>IF(AND(Sheet2!$K2481=$B$2,Sheet2!$L2481=1),Sheet2!$J2481+Sheet2!$M2481,IF(Sheet2!$K2481=$B$2,Sheet2!$M2481,0))</f>
        <v>0</v>
      </c>
    </row>
    <row r="2482" spans="14:15" x14ac:dyDescent="0.25">
      <c r="N2482">
        <f>IF(AND(Sheet2!$K2482=$B$1,Sheet2!$L2482=1),Sheet2!$I2482+Sheet2!$M2482,IF(Sheet2!$K2482=$B$1,Sheet2!$M2482,0))</f>
        <v>0</v>
      </c>
      <c r="O2482">
        <f>IF(AND(Sheet2!$K2482=$B$2,Sheet2!$L2482=1),Sheet2!$J2482+Sheet2!$M2482,IF(Sheet2!$K2482=$B$2,Sheet2!$M2482,0))</f>
        <v>0</v>
      </c>
    </row>
    <row r="2483" spans="14:15" x14ac:dyDescent="0.25">
      <c r="N2483">
        <f>IF(AND(Sheet2!$K2483=$B$1,Sheet2!$L2483=1),Sheet2!$I2483+Sheet2!$M2483,IF(Sheet2!$K2483=$B$1,Sheet2!$M2483,0))</f>
        <v>0</v>
      </c>
      <c r="O2483">
        <f>IF(AND(Sheet2!$K2483=$B$2,Sheet2!$L2483=1),Sheet2!$J2483+Sheet2!$M2483,IF(Sheet2!$K2483=$B$2,Sheet2!$M2483,0))</f>
        <v>0</v>
      </c>
    </row>
    <row r="2484" spans="14:15" x14ac:dyDescent="0.25">
      <c r="N2484">
        <f>IF(AND(Sheet2!$K2484=$B$1,Sheet2!$L2484=1),Sheet2!$I2484+Sheet2!$M2484,IF(Sheet2!$K2484=$B$1,Sheet2!$M2484,0))</f>
        <v>0</v>
      </c>
      <c r="O2484">
        <f>IF(AND(Sheet2!$K2484=$B$2,Sheet2!$L2484=1),Sheet2!$J2484+Sheet2!$M2484,IF(Sheet2!$K2484=$B$2,Sheet2!$M2484,0))</f>
        <v>0</v>
      </c>
    </row>
    <row r="2485" spans="14:15" x14ac:dyDescent="0.25">
      <c r="N2485">
        <f>IF(AND(Sheet2!$K2485=$B$1,Sheet2!$L2485=1),Sheet2!$I2485+Sheet2!$M2485,IF(Sheet2!$K2485=$B$1,Sheet2!$M2485,0))</f>
        <v>0</v>
      </c>
      <c r="O2485">
        <f>IF(AND(Sheet2!$K2485=$B$2,Sheet2!$L2485=1),Sheet2!$J2485+Sheet2!$M2485,IF(Sheet2!$K2485=$B$2,Sheet2!$M2485,0))</f>
        <v>0</v>
      </c>
    </row>
    <row r="2486" spans="14:15" x14ac:dyDescent="0.25">
      <c r="N2486">
        <f>IF(AND(Sheet2!$K2486=$B$1,Sheet2!$L2486=1),Sheet2!$I2486+Sheet2!$M2486,IF(Sheet2!$K2486=$B$1,Sheet2!$M2486,0))</f>
        <v>0</v>
      </c>
      <c r="O2486">
        <f>IF(AND(Sheet2!$K2486=$B$2,Sheet2!$L2486=1),Sheet2!$J2486+Sheet2!$M2486,IF(Sheet2!$K2486=$B$2,Sheet2!$M2486,0))</f>
        <v>0</v>
      </c>
    </row>
    <row r="2487" spans="14:15" x14ac:dyDescent="0.25">
      <c r="N2487">
        <f>IF(AND(Sheet2!$K2487=$B$1,Sheet2!$L2487=1),Sheet2!$I2487+Sheet2!$M2487,IF(Sheet2!$K2487=$B$1,Sheet2!$M2487,0))</f>
        <v>0</v>
      </c>
      <c r="O2487">
        <f>IF(AND(Sheet2!$K2487=$B$2,Sheet2!$L2487=1),Sheet2!$J2487+Sheet2!$M2487,IF(Sheet2!$K2487=$B$2,Sheet2!$M2487,0))</f>
        <v>0</v>
      </c>
    </row>
    <row r="2488" spans="14:15" x14ac:dyDescent="0.25">
      <c r="N2488">
        <f>IF(AND(Sheet2!$K2488=$B$1,Sheet2!$L2488=1),Sheet2!$I2488+Sheet2!$M2488,IF(Sheet2!$K2488=$B$1,Sheet2!$M2488,0))</f>
        <v>0</v>
      </c>
      <c r="O2488">
        <f>IF(AND(Sheet2!$K2488=$B$2,Sheet2!$L2488=1),Sheet2!$J2488+Sheet2!$M2488,IF(Sheet2!$K2488=$B$2,Sheet2!$M2488,0))</f>
        <v>0</v>
      </c>
    </row>
    <row r="2489" spans="14:15" x14ac:dyDescent="0.25">
      <c r="N2489">
        <f>IF(AND(Sheet2!$K2489=$B$1,Sheet2!$L2489=1),Sheet2!$I2489+Sheet2!$M2489,IF(Sheet2!$K2489=$B$1,Sheet2!$M2489,0))</f>
        <v>0</v>
      </c>
      <c r="O2489">
        <f>IF(AND(Sheet2!$K2489=$B$2,Sheet2!$L2489=1),Sheet2!$J2489+Sheet2!$M2489,IF(Sheet2!$K2489=$B$2,Sheet2!$M2489,0))</f>
        <v>0</v>
      </c>
    </row>
    <row r="2490" spans="14:15" x14ac:dyDescent="0.25">
      <c r="N2490">
        <f>IF(AND(Sheet2!$K2490=$B$1,Sheet2!$L2490=1),Sheet2!$I2490+Sheet2!$M2490,IF(Sheet2!$K2490=$B$1,Sheet2!$M2490,0))</f>
        <v>0</v>
      </c>
      <c r="O2490">
        <f>IF(AND(Sheet2!$K2490=$B$2,Sheet2!$L2490=1),Sheet2!$J2490+Sheet2!$M2490,IF(Sheet2!$K2490=$B$2,Sheet2!$M2490,0))</f>
        <v>0</v>
      </c>
    </row>
    <row r="2491" spans="14:15" x14ac:dyDescent="0.25">
      <c r="N2491">
        <f>IF(AND(Sheet2!$K2491=$B$1,Sheet2!$L2491=1),Sheet2!$I2491+Sheet2!$M2491,IF(Sheet2!$K2491=$B$1,Sheet2!$M2491,0))</f>
        <v>0</v>
      </c>
      <c r="O2491">
        <f>IF(AND(Sheet2!$K2491=$B$2,Sheet2!$L2491=1),Sheet2!$J2491+Sheet2!$M2491,IF(Sheet2!$K2491=$B$2,Sheet2!$M2491,0))</f>
        <v>0</v>
      </c>
    </row>
    <row r="2492" spans="14:15" x14ac:dyDescent="0.25">
      <c r="N2492">
        <f>IF(AND(Sheet2!$K2492=$B$1,Sheet2!$L2492=1),Sheet2!$I2492+Sheet2!$M2492,IF(Sheet2!$K2492=$B$1,Sheet2!$M2492,0))</f>
        <v>0</v>
      </c>
      <c r="O2492">
        <f>IF(AND(Sheet2!$K2492=$B$2,Sheet2!$L2492=1),Sheet2!$J2492+Sheet2!$M2492,IF(Sheet2!$K2492=$B$2,Sheet2!$M2492,0))</f>
        <v>0</v>
      </c>
    </row>
    <row r="2493" spans="14:15" x14ac:dyDescent="0.25">
      <c r="N2493">
        <f>IF(AND(Sheet2!$K2493=$B$1,Sheet2!$L2493=1),Sheet2!$I2493+Sheet2!$M2493,IF(Sheet2!$K2493=$B$1,Sheet2!$M2493,0))</f>
        <v>0</v>
      </c>
      <c r="O2493">
        <f>IF(AND(Sheet2!$K2493=$B$2,Sheet2!$L2493=1),Sheet2!$J2493+Sheet2!$M2493,IF(Sheet2!$K2493=$B$2,Sheet2!$M2493,0))</f>
        <v>0</v>
      </c>
    </row>
    <row r="2494" spans="14:15" x14ac:dyDescent="0.25">
      <c r="N2494">
        <f>IF(AND(Sheet2!$K2494=$B$1,Sheet2!$L2494=1),Sheet2!$I2494+Sheet2!$M2494,IF(Sheet2!$K2494=$B$1,Sheet2!$M2494,0))</f>
        <v>0</v>
      </c>
      <c r="O2494">
        <f>IF(AND(Sheet2!$K2494=$B$2,Sheet2!$L2494=1),Sheet2!$J2494+Sheet2!$M2494,IF(Sheet2!$K2494=$B$2,Sheet2!$M2494,0))</f>
        <v>0</v>
      </c>
    </row>
    <row r="2495" spans="14:15" x14ac:dyDescent="0.25">
      <c r="N2495">
        <f>IF(AND(Sheet2!$K2495=$B$1,Sheet2!$L2495=1),Sheet2!$I2495+Sheet2!$M2495,IF(Sheet2!$K2495=$B$1,Sheet2!$M2495,0))</f>
        <v>0</v>
      </c>
      <c r="O2495">
        <f>IF(AND(Sheet2!$K2495=$B$2,Sheet2!$L2495=1),Sheet2!$J2495+Sheet2!$M2495,IF(Sheet2!$K2495=$B$2,Sheet2!$M2495,0))</f>
        <v>0</v>
      </c>
    </row>
    <row r="2496" spans="14:15" x14ac:dyDescent="0.25">
      <c r="N2496">
        <f>IF(AND(Sheet2!$K2496=$B$1,Sheet2!$L2496=1),Sheet2!$I2496+Sheet2!$M2496,IF(Sheet2!$K2496=$B$1,Sheet2!$M2496,0))</f>
        <v>0</v>
      </c>
      <c r="O2496">
        <f>IF(AND(Sheet2!$K2496=$B$2,Sheet2!$L2496=1),Sheet2!$J2496+Sheet2!$M2496,IF(Sheet2!$K2496=$B$2,Sheet2!$M2496,0))</f>
        <v>0</v>
      </c>
    </row>
    <row r="2497" spans="14:15" x14ac:dyDescent="0.25">
      <c r="N2497">
        <f>IF(AND(Sheet2!$K2497=$B$1,Sheet2!$L2497=1),Sheet2!$I2497+Sheet2!$M2497,IF(Sheet2!$K2497=$B$1,Sheet2!$M2497,0))</f>
        <v>0</v>
      </c>
      <c r="O2497">
        <f>IF(AND(Sheet2!$K2497=$B$2,Sheet2!$L2497=1),Sheet2!$J2497+Sheet2!$M2497,IF(Sheet2!$K2497=$B$2,Sheet2!$M2497,0))</f>
        <v>0</v>
      </c>
    </row>
    <row r="2498" spans="14:15" x14ac:dyDescent="0.25">
      <c r="N2498">
        <f>IF(AND(Sheet2!$K2498=$B$1,Sheet2!$L2498=1),Sheet2!$I2498+Sheet2!$M2498,IF(Sheet2!$K2498=$B$1,Sheet2!$M2498,0))</f>
        <v>0</v>
      </c>
      <c r="O2498">
        <f>IF(AND(Sheet2!$K2498=$B$2,Sheet2!$L2498=1),Sheet2!$J2498+Sheet2!$M2498,IF(Sheet2!$K2498=$B$2,Sheet2!$M2498,0))</f>
        <v>0</v>
      </c>
    </row>
    <row r="2499" spans="14:15" x14ac:dyDescent="0.25">
      <c r="N2499">
        <f>IF(AND(Sheet2!$K2499=$B$1,Sheet2!$L2499=1),Sheet2!$I2499+Sheet2!$M2499,IF(Sheet2!$K2499=$B$1,Sheet2!$M2499,0))</f>
        <v>0</v>
      </c>
      <c r="O2499">
        <f>IF(AND(Sheet2!$K2499=$B$2,Sheet2!$L2499=1),Sheet2!$J2499+Sheet2!$M2499,IF(Sheet2!$K2499=$B$2,Sheet2!$M2499,0))</f>
        <v>0</v>
      </c>
    </row>
    <row r="2500" spans="14:15" x14ac:dyDescent="0.25">
      <c r="N2500">
        <f>IF(AND(Sheet2!$K2500=$B$1,Sheet2!$L2500=1),Sheet2!$I2500+Sheet2!$M2500,IF(Sheet2!$K2500=$B$1,Sheet2!$M2500,0))</f>
        <v>0</v>
      </c>
      <c r="O2500">
        <f>IF(AND(Sheet2!$K2500=$B$2,Sheet2!$L2500=1),Sheet2!$J2500+Sheet2!$M2500,IF(Sheet2!$K2500=$B$2,Sheet2!$M2500,0))</f>
        <v>0</v>
      </c>
    </row>
    <row r="2501" spans="14:15" x14ac:dyDescent="0.25">
      <c r="N2501">
        <f>IF(AND(Sheet2!$K2501=$B$1,Sheet2!$L2501=1),Sheet2!$I2501+Sheet2!$M2501,IF(Sheet2!$K2501=$B$1,Sheet2!$M2501,0))</f>
        <v>0</v>
      </c>
      <c r="O2501">
        <f>IF(AND(Sheet2!$K2501=$B$2,Sheet2!$L2501=1),Sheet2!$J2501+Sheet2!$M2501,IF(Sheet2!$K2501=$B$2,Sheet2!$M2501,0))</f>
        <v>0</v>
      </c>
    </row>
    <row r="2502" spans="14:15" x14ac:dyDescent="0.25">
      <c r="N2502">
        <f>IF(AND(Sheet2!$K2502=$B$1,Sheet2!$L2502=1),Sheet2!$I2502+Sheet2!$M2502,IF(Sheet2!$K2502=$B$1,Sheet2!$M2502,0))</f>
        <v>0</v>
      </c>
      <c r="O2502">
        <f>IF(AND(Sheet2!$K2502=$B$2,Sheet2!$L2502=1),Sheet2!$J2502+Sheet2!$M2502,IF(Sheet2!$K2502=$B$2,Sheet2!$M2502,0))</f>
        <v>0</v>
      </c>
    </row>
    <row r="2503" spans="14:15" x14ac:dyDescent="0.25">
      <c r="N2503">
        <f>IF(AND(Sheet2!$K2503=$B$1,Sheet2!$L2503=1),Sheet2!$I2503+Sheet2!$M2503,IF(Sheet2!$K2503=$B$1,Sheet2!$M2503,0))</f>
        <v>0</v>
      </c>
      <c r="O2503">
        <f>IF(AND(Sheet2!$K2503=$B$2,Sheet2!$L2503=1),Sheet2!$J2503+Sheet2!$M2503,IF(Sheet2!$K2503=$B$2,Sheet2!$M2503,0))</f>
        <v>0</v>
      </c>
    </row>
    <row r="2504" spans="14:15" x14ac:dyDescent="0.25">
      <c r="N2504">
        <f>IF(AND(Sheet2!$K2504=$B$1,Sheet2!$L2504=1),Sheet2!$I2504+Sheet2!$M2504,IF(Sheet2!$K2504=$B$1,Sheet2!$M2504,0))</f>
        <v>0</v>
      </c>
      <c r="O2504">
        <f>IF(AND(Sheet2!$K2504=$B$2,Sheet2!$L2504=1),Sheet2!$J2504+Sheet2!$M2504,IF(Sheet2!$K2504=$B$2,Sheet2!$M2504,0))</f>
        <v>0</v>
      </c>
    </row>
    <row r="2505" spans="14:15" x14ac:dyDescent="0.25">
      <c r="N2505">
        <f>IF(AND(Sheet2!$K2505=$B$1,Sheet2!$L2505=1),Sheet2!$I2505+Sheet2!$M2505,IF(Sheet2!$K2505=$B$1,Sheet2!$M2505,0))</f>
        <v>0</v>
      </c>
      <c r="O2505">
        <f>IF(AND(Sheet2!$K2505=$B$2,Sheet2!$L2505=1),Sheet2!$J2505+Sheet2!$M2505,IF(Sheet2!$K2505=$B$2,Sheet2!$M2505,0))</f>
        <v>0</v>
      </c>
    </row>
    <row r="2506" spans="14:15" x14ac:dyDescent="0.25">
      <c r="N2506">
        <f>IF(AND(Sheet2!$K2506=$B$1,Sheet2!$L2506=1),Sheet2!$I2506+Sheet2!$M2506,IF(Sheet2!$K2506=$B$1,Sheet2!$M2506,0))</f>
        <v>0</v>
      </c>
      <c r="O2506">
        <f>IF(AND(Sheet2!$K2506=$B$2,Sheet2!$L2506=1),Sheet2!$J2506+Sheet2!$M2506,IF(Sheet2!$K2506=$B$2,Sheet2!$M2506,0))</f>
        <v>0</v>
      </c>
    </row>
    <row r="2507" spans="14:15" x14ac:dyDescent="0.25">
      <c r="N2507">
        <f>IF(AND(Sheet2!$K2507=$B$1,Sheet2!$L2507=1),Sheet2!$I2507+Sheet2!$M2507,IF(Sheet2!$K2507=$B$1,Sheet2!$M2507,0))</f>
        <v>0</v>
      </c>
      <c r="O2507">
        <f>IF(AND(Sheet2!$K2507=$B$2,Sheet2!$L2507=1),Sheet2!$J2507+Sheet2!$M2507,IF(Sheet2!$K2507=$B$2,Sheet2!$M2507,0))</f>
        <v>0</v>
      </c>
    </row>
    <row r="2508" spans="14:15" x14ac:dyDescent="0.25">
      <c r="N2508">
        <f>IF(AND(Sheet2!$K2508=$B$1,Sheet2!$L2508=1),Sheet2!$I2508+Sheet2!$M2508,IF(Sheet2!$K2508=$B$1,Sheet2!$M2508,0))</f>
        <v>0</v>
      </c>
      <c r="O2508">
        <f>IF(AND(Sheet2!$K2508=$B$2,Sheet2!$L2508=1),Sheet2!$J2508+Sheet2!$M2508,IF(Sheet2!$K2508=$B$2,Sheet2!$M2508,0))</f>
        <v>0</v>
      </c>
    </row>
    <row r="2509" spans="14:15" x14ac:dyDescent="0.25">
      <c r="N2509">
        <f>IF(AND(Sheet2!$K2509=$B$1,Sheet2!$L2509=1),Sheet2!$I2509+Sheet2!$M2509,IF(Sheet2!$K2509=$B$1,Sheet2!$M2509,0))</f>
        <v>0</v>
      </c>
      <c r="O2509">
        <f>IF(AND(Sheet2!$K2509=$B$2,Sheet2!$L2509=1),Sheet2!$J2509+Sheet2!$M2509,IF(Sheet2!$K2509=$B$2,Sheet2!$M2509,0))</f>
        <v>0</v>
      </c>
    </row>
    <row r="2510" spans="14:15" x14ac:dyDescent="0.25">
      <c r="N2510">
        <f>IF(AND(Sheet2!$K2510=$B$1,Sheet2!$L2510=1),Sheet2!$I2510+Sheet2!$M2510,IF(Sheet2!$K2510=$B$1,Sheet2!$M2510,0))</f>
        <v>0</v>
      </c>
      <c r="O2510">
        <f>IF(AND(Sheet2!$K2510=$B$2,Sheet2!$L2510=1),Sheet2!$J2510+Sheet2!$M2510,IF(Sheet2!$K2510=$B$2,Sheet2!$M2510,0))</f>
        <v>0</v>
      </c>
    </row>
    <row r="2511" spans="14:15" x14ac:dyDescent="0.25">
      <c r="N2511">
        <f>IF(AND(Sheet2!$K2511=$B$1,Sheet2!$L2511=1),Sheet2!$I2511+Sheet2!$M2511,IF(Sheet2!$K2511=$B$1,Sheet2!$M2511,0))</f>
        <v>0</v>
      </c>
      <c r="O2511">
        <f>IF(AND(Sheet2!$K2511=$B$2,Sheet2!$L2511=1),Sheet2!$J2511+Sheet2!$M2511,IF(Sheet2!$K2511=$B$2,Sheet2!$M2511,0))</f>
        <v>0</v>
      </c>
    </row>
    <row r="2512" spans="14:15" x14ac:dyDescent="0.25">
      <c r="N2512">
        <f>IF(AND(Sheet2!$K2512=$B$1,Sheet2!$L2512=1),Sheet2!$I2512+Sheet2!$M2512,IF(Sheet2!$K2512=$B$1,Sheet2!$M2512,0))</f>
        <v>0</v>
      </c>
      <c r="O2512">
        <f>IF(AND(Sheet2!$K2512=$B$2,Sheet2!$L2512=1),Sheet2!$J2512+Sheet2!$M2512,IF(Sheet2!$K2512=$B$2,Sheet2!$M2512,0))</f>
        <v>0</v>
      </c>
    </row>
    <row r="2513" spans="14:15" x14ac:dyDescent="0.25">
      <c r="N2513">
        <f>IF(AND(Sheet2!$K2513=$B$1,Sheet2!$L2513=1),Sheet2!$I2513+Sheet2!$M2513,IF(Sheet2!$K2513=$B$1,Sheet2!$M2513,0))</f>
        <v>0</v>
      </c>
      <c r="O2513">
        <f>IF(AND(Sheet2!$K2513=$B$2,Sheet2!$L2513=1),Sheet2!$J2513+Sheet2!$M2513,IF(Sheet2!$K2513=$B$2,Sheet2!$M2513,0))</f>
        <v>0</v>
      </c>
    </row>
    <row r="2514" spans="14:15" x14ac:dyDescent="0.25">
      <c r="N2514">
        <f>IF(AND(Sheet2!$K2514=$B$1,Sheet2!$L2514=1),Sheet2!$I2514+Sheet2!$M2514,IF(Sheet2!$K2514=$B$1,Sheet2!$M2514,0))</f>
        <v>0</v>
      </c>
      <c r="O2514">
        <f>IF(AND(Sheet2!$K2514=$B$2,Sheet2!$L2514=1),Sheet2!$J2514+Sheet2!$M2514,IF(Sheet2!$K2514=$B$2,Sheet2!$M2514,0))</f>
        <v>0</v>
      </c>
    </row>
    <row r="2515" spans="14:15" x14ac:dyDescent="0.25">
      <c r="N2515">
        <f>IF(AND(Sheet2!$K2515=$B$1,Sheet2!$L2515=1),Sheet2!$I2515+Sheet2!$M2515,IF(Sheet2!$K2515=$B$1,Sheet2!$M2515,0))</f>
        <v>0</v>
      </c>
      <c r="O2515">
        <f>IF(AND(Sheet2!$K2515=$B$2,Sheet2!$L2515=1),Sheet2!$J2515+Sheet2!$M2515,IF(Sheet2!$K2515=$B$2,Sheet2!$M2515,0))</f>
        <v>0</v>
      </c>
    </row>
    <row r="2516" spans="14:15" x14ac:dyDescent="0.25">
      <c r="N2516">
        <f>IF(AND(Sheet2!$K2516=$B$1,Sheet2!$L2516=1),Sheet2!$I2516+Sheet2!$M2516,IF(Sheet2!$K2516=$B$1,Sheet2!$M2516,0))</f>
        <v>0</v>
      </c>
      <c r="O2516">
        <f>IF(AND(Sheet2!$K2516=$B$2,Sheet2!$L2516=1),Sheet2!$J2516+Sheet2!$M2516,IF(Sheet2!$K2516=$B$2,Sheet2!$M2516,0))</f>
        <v>0</v>
      </c>
    </row>
    <row r="2517" spans="14:15" x14ac:dyDescent="0.25">
      <c r="N2517">
        <f>IF(AND(Sheet2!$K2517=$B$1,Sheet2!$L2517=1),Sheet2!$I2517+Sheet2!$M2517,IF(Sheet2!$K2517=$B$1,Sheet2!$M2517,0))</f>
        <v>0</v>
      </c>
      <c r="O2517">
        <f>IF(AND(Sheet2!$K2517=$B$2,Sheet2!$L2517=1),Sheet2!$J2517+Sheet2!$M2517,IF(Sheet2!$K2517=$B$2,Sheet2!$M2517,0))</f>
        <v>0</v>
      </c>
    </row>
    <row r="2518" spans="14:15" x14ac:dyDescent="0.25">
      <c r="N2518">
        <f>IF(AND(Sheet2!$K2518=$B$1,Sheet2!$L2518=1),Sheet2!$I2518+Sheet2!$M2518,IF(Sheet2!$K2518=$B$1,Sheet2!$M2518,0))</f>
        <v>0</v>
      </c>
      <c r="O2518">
        <f>IF(AND(Sheet2!$K2518=$B$2,Sheet2!$L2518=1),Sheet2!$J2518+Sheet2!$M2518,IF(Sheet2!$K2518=$B$2,Sheet2!$M2518,0))</f>
        <v>0</v>
      </c>
    </row>
    <row r="2519" spans="14:15" x14ac:dyDescent="0.25">
      <c r="N2519">
        <f>IF(AND(Sheet2!$K2519=$B$1,Sheet2!$L2519=1),Sheet2!$I2519+Sheet2!$M2519,IF(Sheet2!$K2519=$B$1,Sheet2!$M2519,0))</f>
        <v>0</v>
      </c>
      <c r="O2519">
        <f>IF(AND(Sheet2!$K2519=$B$2,Sheet2!$L2519=1),Sheet2!$J2519+Sheet2!$M2519,IF(Sheet2!$K2519=$B$2,Sheet2!$M2519,0))</f>
        <v>0</v>
      </c>
    </row>
    <row r="2520" spans="14:15" x14ac:dyDescent="0.25">
      <c r="N2520">
        <f>IF(AND(Sheet2!$K2520=$B$1,Sheet2!$L2520=1),Sheet2!$I2520+Sheet2!$M2520,IF(Sheet2!$K2520=$B$1,Sheet2!$M2520,0))</f>
        <v>0</v>
      </c>
      <c r="O2520">
        <f>IF(AND(Sheet2!$K2520=$B$2,Sheet2!$L2520=1),Sheet2!$J2520+Sheet2!$M2520,IF(Sheet2!$K2520=$B$2,Sheet2!$M2520,0))</f>
        <v>0</v>
      </c>
    </row>
    <row r="2521" spans="14:15" x14ac:dyDescent="0.25">
      <c r="N2521">
        <f>IF(AND(Sheet2!$K2521=$B$1,Sheet2!$L2521=1),Sheet2!$I2521+Sheet2!$M2521,IF(Sheet2!$K2521=$B$1,Sheet2!$M2521,0))</f>
        <v>0</v>
      </c>
      <c r="O2521">
        <f>IF(AND(Sheet2!$K2521=$B$2,Sheet2!$L2521=1),Sheet2!$J2521+Sheet2!$M2521,IF(Sheet2!$K2521=$B$2,Sheet2!$M2521,0))</f>
        <v>0</v>
      </c>
    </row>
    <row r="2522" spans="14:15" x14ac:dyDescent="0.25">
      <c r="N2522">
        <f>IF(AND(Sheet2!$K2522=$B$1,Sheet2!$L2522=1),Sheet2!$I2522+Sheet2!$M2522,IF(Sheet2!$K2522=$B$1,Sheet2!$M2522,0))</f>
        <v>0</v>
      </c>
      <c r="O2522">
        <f>IF(AND(Sheet2!$K2522=$B$2,Sheet2!$L2522=1),Sheet2!$J2522+Sheet2!$M2522,IF(Sheet2!$K2522=$B$2,Sheet2!$M2522,0))</f>
        <v>0</v>
      </c>
    </row>
    <row r="2523" spans="14:15" x14ac:dyDescent="0.25">
      <c r="N2523">
        <f>IF(AND(Sheet2!$K2523=$B$1,Sheet2!$L2523=1),Sheet2!$I2523+Sheet2!$M2523,IF(Sheet2!$K2523=$B$1,Sheet2!$M2523,0))</f>
        <v>0</v>
      </c>
      <c r="O2523">
        <f>IF(AND(Sheet2!$K2523=$B$2,Sheet2!$L2523=1),Sheet2!$J2523+Sheet2!$M2523,IF(Sheet2!$K2523=$B$2,Sheet2!$M2523,0))</f>
        <v>0</v>
      </c>
    </row>
    <row r="2524" spans="14:15" x14ac:dyDescent="0.25">
      <c r="N2524">
        <f>IF(AND(Sheet2!$K2524=$B$1,Sheet2!$L2524=1),Sheet2!$I2524+Sheet2!$M2524,IF(Sheet2!$K2524=$B$1,Sheet2!$M2524,0))</f>
        <v>0</v>
      </c>
      <c r="O2524">
        <f>IF(AND(Sheet2!$K2524=$B$2,Sheet2!$L2524=1),Sheet2!$J2524+Sheet2!$M2524,IF(Sheet2!$K2524=$B$2,Sheet2!$M2524,0))</f>
        <v>0</v>
      </c>
    </row>
    <row r="2525" spans="14:15" x14ac:dyDescent="0.25">
      <c r="N2525">
        <f>IF(AND(Sheet2!$K2525=$B$1,Sheet2!$L2525=1),Sheet2!$I2525+Sheet2!$M2525,IF(Sheet2!$K2525=$B$1,Sheet2!$M2525,0))</f>
        <v>0</v>
      </c>
      <c r="O2525">
        <f>IF(AND(Sheet2!$K2525=$B$2,Sheet2!$L2525=1),Sheet2!$J2525+Sheet2!$M2525,IF(Sheet2!$K2525=$B$2,Sheet2!$M2525,0))</f>
        <v>0</v>
      </c>
    </row>
    <row r="2526" spans="14:15" x14ac:dyDescent="0.25">
      <c r="N2526">
        <f>IF(AND(Sheet2!$K2526=$B$1,Sheet2!$L2526=1),Sheet2!$I2526+Sheet2!$M2526,IF(Sheet2!$K2526=$B$1,Sheet2!$M2526,0))</f>
        <v>0</v>
      </c>
      <c r="O2526">
        <f>IF(AND(Sheet2!$K2526=$B$2,Sheet2!$L2526=1),Sheet2!$J2526+Sheet2!$M2526,IF(Sheet2!$K2526=$B$2,Sheet2!$M2526,0))</f>
        <v>0</v>
      </c>
    </row>
    <row r="2527" spans="14:15" x14ac:dyDescent="0.25">
      <c r="N2527">
        <f>IF(AND(Sheet2!$K2527=$B$1,Sheet2!$L2527=1),Sheet2!$I2527+Sheet2!$M2527,IF(Sheet2!$K2527=$B$1,Sheet2!$M2527,0))</f>
        <v>0</v>
      </c>
      <c r="O2527">
        <f>IF(AND(Sheet2!$K2527=$B$2,Sheet2!$L2527=1),Sheet2!$J2527+Sheet2!$M2527,IF(Sheet2!$K2527=$B$2,Sheet2!$M2527,0))</f>
        <v>0</v>
      </c>
    </row>
    <row r="2528" spans="14:15" x14ac:dyDescent="0.25">
      <c r="N2528">
        <f>IF(AND(Sheet2!$K2528=$B$1,Sheet2!$L2528=1),Sheet2!$I2528+Sheet2!$M2528,IF(Sheet2!$K2528=$B$1,Sheet2!$M2528,0))</f>
        <v>0</v>
      </c>
      <c r="O2528">
        <f>IF(AND(Sheet2!$K2528=$B$2,Sheet2!$L2528=1),Sheet2!$J2528+Sheet2!$M2528,IF(Sheet2!$K2528=$B$2,Sheet2!$M2528,0))</f>
        <v>0</v>
      </c>
    </row>
    <row r="2529" spans="14:15" x14ac:dyDescent="0.25">
      <c r="N2529">
        <f>IF(AND(Sheet2!$K2529=$B$1,Sheet2!$L2529=1),Sheet2!$I2529+Sheet2!$M2529,IF(Sheet2!$K2529=$B$1,Sheet2!$M2529,0))</f>
        <v>0</v>
      </c>
      <c r="O2529">
        <f>IF(AND(Sheet2!$K2529=$B$2,Sheet2!$L2529=1),Sheet2!$J2529+Sheet2!$M2529,IF(Sheet2!$K2529=$B$2,Sheet2!$M2529,0))</f>
        <v>0</v>
      </c>
    </row>
    <row r="2530" spans="14:15" x14ac:dyDescent="0.25">
      <c r="N2530">
        <f>IF(AND(Sheet2!$K2530=$B$1,Sheet2!$L2530=1),Sheet2!$I2530+Sheet2!$M2530,IF(Sheet2!$K2530=$B$1,Sheet2!$M2530,0))</f>
        <v>0</v>
      </c>
      <c r="O2530">
        <f>IF(AND(Sheet2!$K2530=$B$2,Sheet2!$L2530=1),Sheet2!$J2530+Sheet2!$M2530,IF(Sheet2!$K2530=$B$2,Sheet2!$M2530,0))</f>
        <v>0</v>
      </c>
    </row>
    <row r="2531" spans="14:15" x14ac:dyDescent="0.25">
      <c r="N2531">
        <f>IF(AND(Sheet2!$K2531=$B$1,Sheet2!$L2531=1),Sheet2!$I2531+Sheet2!$M2531,IF(Sheet2!$K2531=$B$1,Sheet2!$M2531,0))</f>
        <v>0</v>
      </c>
      <c r="O2531">
        <f>IF(AND(Sheet2!$K2531=$B$2,Sheet2!$L2531=1),Sheet2!$J2531+Sheet2!$M2531,IF(Sheet2!$K2531=$B$2,Sheet2!$M2531,0))</f>
        <v>0</v>
      </c>
    </row>
    <row r="2532" spans="14:15" x14ac:dyDescent="0.25">
      <c r="N2532">
        <f>IF(AND(Sheet2!$K2532=$B$1,Sheet2!$L2532=1),Sheet2!$I2532+Sheet2!$M2532,IF(Sheet2!$K2532=$B$1,Sheet2!$M2532,0))</f>
        <v>0</v>
      </c>
      <c r="O2532">
        <f>IF(AND(Sheet2!$K2532=$B$2,Sheet2!$L2532=1),Sheet2!$J2532+Sheet2!$M2532,IF(Sheet2!$K2532=$B$2,Sheet2!$M2532,0))</f>
        <v>0</v>
      </c>
    </row>
    <row r="2533" spans="14:15" x14ac:dyDescent="0.25">
      <c r="N2533">
        <f>IF(AND(Sheet2!$K2533=$B$1,Sheet2!$L2533=1),Sheet2!$I2533+Sheet2!$M2533,IF(Sheet2!$K2533=$B$1,Sheet2!$M2533,0))</f>
        <v>0</v>
      </c>
      <c r="O2533">
        <f>IF(AND(Sheet2!$K2533=$B$2,Sheet2!$L2533=1),Sheet2!$J2533+Sheet2!$M2533,IF(Sheet2!$K2533=$B$2,Sheet2!$M2533,0))</f>
        <v>0</v>
      </c>
    </row>
    <row r="2534" spans="14:15" x14ac:dyDescent="0.25">
      <c r="N2534">
        <f>IF(AND(Sheet2!$K2534=$B$1,Sheet2!$L2534=1),Sheet2!$I2534+Sheet2!$M2534,IF(Sheet2!$K2534=$B$1,Sheet2!$M2534,0))</f>
        <v>0</v>
      </c>
      <c r="O2534">
        <f>IF(AND(Sheet2!$K2534=$B$2,Sheet2!$L2534=1),Sheet2!$J2534+Sheet2!$M2534,IF(Sheet2!$K2534=$B$2,Sheet2!$M2534,0))</f>
        <v>0</v>
      </c>
    </row>
    <row r="2535" spans="14:15" x14ac:dyDescent="0.25">
      <c r="N2535">
        <f>IF(AND(Sheet2!$K2535=$B$1,Sheet2!$L2535=1),Sheet2!$I2535+Sheet2!$M2535,IF(Sheet2!$K2535=$B$1,Sheet2!$M2535,0))</f>
        <v>0</v>
      </c>
      <c r="O2535">
        <f>IF(AND(Sheet2!$K2535=$B$2,Sheet2!$L2535=1),Sheet2!$J2535+Sheet2!$M2535,IF(Sheet2!$K2535=$B$2,Sheet2!$M2535,0))</f>
        <v>0</v>
      </c>
    </row>
    <row r="2536" spans="14:15" x14ac:dyDescent="0.25">
      <c r="N2536">
        <f>IF(AND(Sheet2!$K2536=$B$1,Sheet2!$L2536=1),Sheet2!$I2536+Sheet2!$M2536,IF(Sheet2!$K2536=$B$1,Sheet2!$M2536,0))</f>
        <v>0</v>
      </c>
      <c r="O2536">
        <f>IF(AND(Sheet2!$K2536=$B$2,Sheet2!$L2536=1),Sheet2!$J2536+Sheet2!$M2536,IF(Sheet2!$K2536=$B$2,Sheet2!$M2536,0))</f>
        <v>0</v>
      </c>
    </row>
    <row r="2537" spans="14:15" x14ac:dyDescent="0.25">
      <c r="N2537">
        <f>IF(AND(Sheet2!$K2537=$B$1,Sheet2!$L2537=1),Sheet2!$I2537+Sheet2!$M2537,IF(Sheet2!$K2537=$B$1,Sheet2!$M2537,0))</f>
        <v>0</v>
      </c>
      <c r="O2537">
        <f>IF(AND(Sheet2!$K2537=$B$2,Sheet2!$L2537=1),Sheet2!$J2537+Sheet2!$M2537,IF(Sheet2!$K2537=$B$2,Sheet2!$M2537,0))</f>
        <v>0</v>
      </c>
    </row>
    <row r="2538" spans="14:15" x14ac:dyDescent="0.25">
      <c r="N2538">
        <f>IF(AND(Sheet2!$K2538=$B$1,Sheet2!$L2538=1),Sheet2!$I2538+Sheet2!$M2538,IF(Sheet2!$K2538=$B$1,Sheet2!$M2538,0))</f>
        <v>0</v>
      </c>
      <c r="O2538">
        <f>IF(AND(Sheet2!$K2538=$B$2,Sheet2!$L2538=1),Sheet2!$J2538+Sheet2!$M2538,IF(Sheet2!$K2538=$B$2,Sheet2!$M2538,0))</f>
        <v>0</v>
      </c>
    </row>
    <row r="2539" spans="14:15" x14ac:dyDescent="0.25">
      <c r="N2539">
        <f>IF(AND(Sheet2!$K2539=$B$1,Sheet2!$L2539=1),Sheet2!$I2539+Sheet2!$M2539,IF(Sheet2!$K2539=$B$1,Sheet2!$M2539,0))</f>
        <v>0</v>
      </c>
      <c r="O2539">
        <f>IF(AND(Sheet2!$K2539=$B$2,Sheet2!$L2539=1),Sheet2!$J2539+Sheet2!$M2539,IF(Sheet2!$K2539=$B$2,Sheet2!$M2539,0))</f>
        <v>0</v>
      </c>
    </row>
    <row r="2540" spans="14:15" x14ac:dyDescent="0.25">
      <c r="N2540">
        <f>IF(AND(Sheet2!$K2540=$B$1,Sheet2!$L2540=1),Sheet2!$I2540+Sheet2!$M2540,IF(Sheet2!$K2540=$B$1,Sheet2!$M2540,0))</f>
        <v>0</v>
      </c>
      <c r="O2540">
        <f>IF(AND(Sheet2!$K2540=$B$2,Sheet2!$L2540=1),Sheet2!$J2540+Sheet2!$M2540,IF(Sheet2!$K2540=$B$2,Sheet2!$M2540,0))</f>
        <v>0</v>
      </c>
    </row>
    <row r="2541" spans="14:15" x14ac:dyDescent="0.25">
      <c r="N2541">
        <f>IF(AND(Sheet2!$K2541=$B$1,Sheet2!$L2541=1),Sheet2!$I2541+Sheet2!$M2541,IF(Sheet2!$K2541=$B$1,Sheet2!$M2541,0))</f>
        <v>0</v>
      </c>
      <c r="O2541">
        <f>IF(AND(Sheet2!$K2541=$B$2,Sheet2!$L2541=1),Sheet2!$J2541+Sheet2!$M2541,IF(Sheet2!$K2541=$B$2,Sheet2!$M2541,0))</f>
        <v>0</v>
      </c>
    </row>
    <row r="2542" spans="14:15" x14ac:dyDescent="0.25">
      <c r="N2542">
        <f>IF(AND(Sheet2!$K2542=$B$1,Sheet2!$L2542=1),Sheet2!$I2542+Sheet2!$M2542,IF(Sheet2!$K2542=$B$1,Sheet2!$M2542,0))</f>
        <v>0</v>
      </c>
      <c r="O2542">
        <f>IF(AND(Sheet2!$K2542=$B$2,Sheet2!$L2542=1),Sheet2!$J2542+Sheet2!$M2542,IF(Sheet2!$K2542=$B$2,Sheet2!$M2542,0))</f>
        <v>0</v>
      </c>
    </row>
    <row r="2543" spans="14:15" x14ac:dyDescent="0.25">
      <c r="N2543">
        <f>IF(AND(Sheet2!$K2543=$B$1,Sheet2!$L2543=1),Sheet2!$I2543+Sheet2!$M2543,IF(Sheet2!$K2543=$B$1,Sheet2!$M2543,0))</f>
        <v>0</v>
      </c>
      <c r="O2543">
        <f>IF(AND(Sheet2!$K2543=$B$2,Sheet2!$L2543=1),Sheet2!$J2543+Sheet2!$M2543,IF(Sheet2!$K2543=$B$2,Sheet2!$M2543,0))</f>
        <v>0</v>
      </c>
    </row>
    <row r="2544" spans="14:15" x14ac:dyDescent="0.25">
      <c r="N2544">
        <f>IF(AND(Sheet2!$K2544=$B$1,Sheet2!$L2544=1),Sheet2!$I2544+Sheet2!$M2544,IF(Sheet2!$K2544=$B$1,Sheet2!$M2544,0))</f>
        <v>0</v>
      </c>
      <c r="O2544">
        <f>IF(AND(Sheet2!$K2544=$B$2,Sheet2!$L2544=1),Sheet2!$J2544+Sheet2!$M2544,IF(Sheet2!$K2544=$B$2,Sheet2!$M2544,0))</f>
        <v>0</v>
      </c>
    </row>
    <row r="2545" spans="14:15" x14ac:dyDescent="0.25">
      <c r="N2545">
        <f>IF(AND(Sheet2!$K2545=$B$1,Sheet2!$L2545=1),Sheet2!$I2545+Sheet2!$M2545,IF(Sheet2!$K2545=$B$1,Sheet2!$M2545,0))</f>
        <v>0</v>
      </c>
      <c r="O2545">
        <f>IF(AND(Sheet2!$K2545=$B$2,Sheet2!$L2545=1),Sheet2!$J2545+Sheet2!$M2545,IF(Sheet2!$K2545=$B$2,Sheet2!$M2545,0))</f>
        <v>0</v>
      </c>
    </row>
    <row r="2546" spans="14:15" x14ac:dyDescent="0.25">
      <c r="N2546">
        <f>IF(AND(Sheet2!$K2546=$B$1,Sheet2!$L2546=1),Sheet2!$I2546+Sheet2!$M2546,IF(Sheet2!$K2546=$B$1,Sheet2!$M2546,0))</f>
        <v>0</v>
      </c>
      <c r="O2546">
        <f>IF(AND(Sheet2!$K2546=$B$2,Sheet2!$L2546=1),Sheet2!$J2546+Sheet2!$M2546,IF(Sheet2!$K2546=$B$2,Sheet2!$M2546,0))</f>
        <v>0</v>
      </c>
    </row>
    <row r="2547" spans="14:15" x14ac:dyDescent="0.25">
      <c r="N2547">
        <f>IF(AND(Sheet2!$K2547=$B$1,Sheet2!$L2547=1),Sheet2!$I2547+Sheet2!$M2547,IF(Sheet2!$K2547=$B$1,Sheet2!$M2547,0))</f>
        <v>0</v>
      </c>
      <c r="O2547">
        <f>IF(AND(Sheet2!$K2547=$B$2,Sheet2!$L2547=1),Sheet2!$J2547+Sheet2!$M2547,IF(Sheet2!$K2547=$B$2,Sheet2!$M2547,0))</f>
        <v>0</v>
      </c>
    </row>
    <row r="2548" spans="14:15" x14ac:dyDescent="0.25">
      <c r="N2548">
        <f>IF(AND(Sheet2!$K2548=$B$1,Sheet2!$L2548=1),Sheet2!$I2548+Sheet2!$M2548,IF(Sheet2!$K2548=$B$1,Sheet2!$M2548,0))</f>
        <v>0</v>
      </c>
      <c r="O2548">
        <f>IF(AND(Sheet2!$K2548=$B$2,Sheet2!$L2548=1),Sheet2!$J2548+Sheet2!$M2548,IF(Sheet2!$K2548=$B$2,Sheet2!$M2548,0))</f>
        <v>0</v>
      </c>
    </row>
    <row r="2549" spans="14:15" x14ac:dyDescent="0.25">
      <c r="N2549">
        <f>IF(AND(Sheet2!$K2549=$B$1,Sheet2!$L2549=1),Sheet2!$I2549+Sheet2!$M2549,IF(Sheet2!$K2549=$B$1,Sheet2!$M2549,0))</f>
        <v>0</v>
      </c>
      <c r="O2549">
        <f>IF(AND(Sheet2!$K2549=$B$2,Sheet2!$L2549=1),Sheet2!$J2549+Sheet2!$M2549,IF(Sheet2!$K2549=$B$2,Sheet2!$M2549,0))</f>
        <v>0</v>
      </c>
    </row>
    <row r="2550" spans="14:15" x14ac:dyDescent="0.25">
      <c r="N2550">
        <f>IF(AND(Sheet2!$K2550=$B$1,Sheet2!$L2550=1),Sheet2!$I2550+Sheet2!$M2550,IF(Sheet2!$K2550=$B$1,Sheet2!$M2550,0))</f>
        <v>0</v>
      </c>
      <c r="O2550">
        <f>IF(AND(Sheet2!$K2550=$B$2,Sheet2!$L2550=1),Sheet2!$J2550+Sheet2!$M2550,IF(Sheet2!$K2550=$B$2,Sheet2!$M2550,0))</f>
        <v>0</v>
      </c>
    </row>
    <row r="2551" spans="14:15" x14ac:dyDescent="0.25">
      <c r="N2551">
        <f>IF(AND(Sheet2!$K2551=$B$1,Sheet2!$L2551=1),Sheet2!$I2551+Sheet2!$M2551,IF(Sheet2!$K2551=$B$1,Sheet2!$M2551,0))</f>
        <v>0</v>
      </c>
      <c r="O2551">
        <f>IF(AND(Sheet2!$K2551=$B$2,Sheet2!$L2551=1),Sheet2!$J2551+Sheet2!$M2551,IF(Sheet2!$K2551=$B$2,Sheet2!$M2551,0))</f>
        <v>0</v>
      </c>
    </row>
    <row r="2552" spans="14:15" x14ac:dyDescent="0.25">
      <c r="N2552">
        <f>IF(AND(Sheet2!$K2552=$B$1,Sheet2!$L2552=1),Sheet2!$I2552+Sheet2!$M2552,IF(Sheet2!$K2552=$B$1,Sheet2!$M2552,0))</f>
        <v>0</v>
      </c>
      <c r="O2552">
        <f>IF(AND(Sheet2!$K2552=$B$2,Sheet2!$L2552=1),Sheet2!$J2552+Sheet2!$M2552,IF(Sheet2!$K2552=$B$2,Sheet2!$M2552,0))</f>
        <v>0</v>
      </c>
    </row>
    <row r="2553" spans="14:15" x14ac:dyDescent="0.25">
      <c r="N2553">
        <f>IF(AND(Sheet2!$K2553=$B$1,Sheet2!$L2553=1),Sheet2!$I2553+Sheet2!$M2553,IF(Sheet2!$K2553=$B$1,Sheet2!$M2553,0))</f>
        <v>0</v>
      </c>
      <c r="O2553">
        <f>IF(AND(Sheet2!$K2553=$B$2,Sheet2!$L2553=1),Sheet2!$J2553+Sheet2!$M2553,IF(Sheet2!$K2553=$B$2,Sheet2!$M2553,0))</f>
        <v>0</v>
      </c>
    </row>
    <row r="2554" spans="14:15" x14ac:dyDescent="0.25">
      <c r="N2554">
        <f>IF(AND(Sheet2!$K2554=$B$1,Sheet2!$L2554=1),Sheet2!$I2554+Sheet2!$M2554,IF(Sheet2!$K2554=$B$1,Sheet2!$M2554,0))</f>
        <v>0</v>
      </c>
      <c r="O2554">
        <f>IF(AND(Sheet2!$K2554=$B$2,Sheet2!$L2554=1),Sheet2!$J2554+Sheet2!$M2554,IF(Sheet2!$K2554=$B$2,Sheet2!$M2554,0))</f>
        <v>0</v>
      </c>
    </row>
    <row r="2555" spans="14:15" x14ac:dyDescent="0.25">
      <c r="N2555">
        <f>IF(AND(Sheet2!$K2555=$B$1,Sheet2!$L2555=1),Sheet2!$I2555+Sheet2!$M2555,IF(Sheet2!$K2555=$B$1,Sheet2!$M2555,0))</f>
        <v>0</v>
      </c>
      <c r="O2555">
        <f>IF(AND(Sheet2!$K2555=$B$2,Sheet2!$L2555=1),Sheet2!$J2555+Sheet2!$M2555,IF(Sheet2!$K2555=$B$2,Sheet2!$M2555,0))</f>
        <v>0</v>
      </c>
    </row>
    <row r="2556" spans="14:15" x14ac:dyDescent="0.25">
      <c r="N2556">
        <f>IF(AND(Sheet2!$K2556=$B$1,Sheet2!$L2556=1),Sheet2!$I2556+Sheet2!$M2556,IF(Sheet2!$K2556=$B$1,Sheet2!$M2556,0))</f>
        <v>0</v>
      </c>
      <c r="O2556">
        <f>IF(AND(Sheet2!$K2556=$B$2,Sheet2!$L2556=1),Sheet2!$J2556+Sheet2!$M2556,IF(Sheet2!$K2556=$B$2,Sheet2!$M2556,0))</f>
        <v>0</v>
      </c>
    </row>
    <row r="2557" spans="14:15" x14ac:dyDescent="0.25">
      <c r="N2557">
        <f>IF(AND(Sheet2!$K2557=$B$1,Sheet2!$L2557=1),Sheet2!$I2557+Sheet2!$M2557,IF(Sheet2!$K2557=$B$1,Sheet2!$M2557,0))</f>
        <v>0</v>
      </c>
      <c r="O2557">
        <f>IF(AND(Sheet2!$K2557=$B$2,Sheet2!$L2557=1),Sheet2!$J2557+Sheet2!$M2557,IF(Sheet2!$K2557=$B$2,Sheet2!$M2557,0))</f>
        <v>0</v>
      </c>
    </row>
    <row r="2558" spans="14:15" x14ac:dyDescent="0.25">
      <c r="N2558">
        <f>IF(AND(Sheet2!$K2558=$B$1,Sheet2!$L2558=1),Sheet2!$I2558+Sheet2!$M2558,IF(Sheet2!$K2558=$B$1,Sheet2!$M2558,0))</f>
        <v>0</v>
      </c>
      <c r="O2558">
        <f>IF(AND(Sheet2!$K2558=$B$2,Sheet2!$L2558=1),Sheet2!$J2558+Sheet2!$M2558,IF(Sheet2!$K2558=$B$2,Sheet2!$M2558,0))</f>
        <v>0</v>
      </c>
    </row>
    <row r="2559" spans="14:15" x14ac:dyDescent="0.25">
      <c r="N2559">
        <f>IF(AND(Sheet2!$K2559=$B$1,Sheet2!$L2559=1),Sheet2!$I2559+Sheet2!$M2559,IF(Sheet2!$K2559=$B$1,Sheet2!$M2559,0))</f>
        <v>0</v>
      </c>
      <c r="O2559">
        <f>IF(AND(Sheet2!$K2559=$B$2,Sheet2!$L2559=1),Sheet2!$J2559+Sheet2!$M2559,IF(Sheet2!$K2559=$B$2,Sheet2!$M2559,0))</f>
        <v>0</v>
      </c>
    </row>
    <row r="2560" spans="14:15" x14ac:dyDescent="0.25">
      <c r="N2560">
        <f>IF(AND(Sheet2!$K2560=$B$1,Sheet2!$L2560=1),Sheet2!$I2560+Sheet2!$M2560,IF(Sheet2!$K2560=$B$1,Sheet2!$M2560,0))</f>
        <v>0</v>
      </c>
      <c r="O2560">
        <f>IF(AND(Sheet2!$K2560=$B$2,Sheet2!$L2560=1),Sheet2!$J2560+Sheet2!$M2560,IF(Sheet2!$K2560=$B$2,Sheet2!$M2560,0))</f>
        <v>0</v>
      </c>
    </row>
    <row r="2561" spans="14:15" x14ac:dyDescent="0.25">
      <c r="N2561">
        <f>IF(AND(Sheet2!$K2561=$B$1,Sheet2!$L2561=1),Sheet2!$I2561+Sheet2!$M2561,IF(Sheet2!$K2561=$B$1,Sheet2!$M2561,0))</f>
        <v>0</v>
      </c>
      <c r="O2561">
        <f>IF(AND(Sheet2!$K2561=$B$2,Sheet2!$L2561=1),Sheet2!$J2561+Sheet2!$M2561,IF(Sheet2!$K2561=$B$2,Sheet2!$M2561,0))</f>
        <v>0</v>
      </c>
    </row>
    <row r="2562" spans="14:15" x14ac:dyDescent="0.25">
      <c r="N2562">
        <f>IF(AND(Sheet2!$K2562=$B$1,Sheet2!$L2562=1),Sheet2!$I2562+Sheet2!$M2562,IF(Sheet2!$K2562=$B$1,Sheet2!$M2562,0))</f>
        <v>0</v>
      </c>
      <c r="O2562">
        <f>IF(AND(Sheet2!$K2562=$B$2,Sheet2!$L2562=1),Sheet2!$J2562+Sheet2!$M2562,IF(Sheet2!$K2562=$B$2,Sheet2!$M2562,0))</f>
        <v>0</v>
      </c>
    </row>
    <row r="2563" spans="14:15" x14ac:dyDescent="0.25">
      <c r="N2563">
        <f>IF(AND(Sheet2!$K2563=$B$1,Sheet2!$L2563=1),Sheet2!$I2563+Sheet2!$M2563,IF(Sheet2!$K2563=$B$1,Sheet2!$M2563,0))</f>
        <v>0</v>
      </c>
      <c r="O2563">
        <f>IF(AND(Sheet2!$K2563=$B$2,Sheet2!$L2563=1),Sheet2!$J2563+Sheet2!$M2563,IF(Sheet2!$K2563=$B$2,Sheet2!$M2563,0))</f>
        <v>0</v>
      </c>
    </row>
    <row r="2564" spans="14:15" x14ac:dyDescent="0.25">
      <c r="N2564">
        <f>IF(AND(Sheet2!$K2564=$B$1,Sheet2!$L2564=1),Sheet2!$I2564+Sheet2!$M2564,IF(Sheet2!$K2564=$B$1,Sheet2!$M2564,0))</f>
        <v>0</v>
      </c>
      <c r="O2564">
        <f>IF(AND(Sheet2!$K2564=$B$2,Sheet2!$L2564=1),Sheet2!$J2564+Sheet2!$M2564,IF(Sheet2!$K2564=$B$2,Sheet2!$M2564,0))</f>
        <v>0</v>
      </c>
    </row>
    <row r="2565" spans="14:15" x14ac:dyDescent="0.25">
      <c r="N2565">
        <f>IF(AND(Sheet2!$K2565=$B$1,Sheet2!$L2565=1),Sheet2!$I2565+Sheet2!$M2565,IF(Sheet2!$K2565=$B$1,Sheet2!$M2565,0))</f>
        <v>0</v>
      </c>
      <c r="O2565">
        <f>IF(AND(Sheet2!$K2565=$B$2,Sheet2!$L2565=1),Sheet2!$J2565+Sheet2!$M2565,IF(Sheet2!$K2565=$B$2,Sheet2!$M2565,0))</f>
        <v>0</v>
      </c>
    </row>
    <row r="2566" spans="14:15" x14ac:dyDescent="0.25">
      <c r="N2566">
        <f>IF(AND(Sheet2!$K2566=$B$1,Sheet2!$L2566=1),Sheet2!$I2566+Sheet2!$M2566,IF(Sheet2!$K2566=$B$1,Sheet2!$M2566,0))</f>
        <v>0</v>
      </c>
      <c r="O2566">
        <f>IF(AND(Sheet2!$K2566=$B$2,Sheet2!$L2566=1),Sheet2!$J2566+Sheet2!$M2566,IF(Sheet2!$K2566=$B$2,Sheet2!$M2566,0))</f>
        <v>0</v>
      </c>
    </row>
    <row r="2567" spans="14:15" x14ac:dyDescent="0.25">
      <c r="N2567">
        <f>IF(AND(Sheet2!$K2567=$B$1,Sheet2!$L2567=1),Sheet2!$I2567+Sheet2!$M2567,IF(Sheet2!$K2567=$B$1,Sheet2!$M2567,0))</f>
        <v>0</v>
      </c>
      <c r="O2567">
        <f>IF(AND(Sheet2!$K2567=$B$2,Sheet2!$L2567=1),Sheet2!$J2567+Sheet2!$M2567,IF(Sheet2!$K2567=$B$2,Sheet2!$M2567,0))</f>
        <v>0</v>
      </c>
    </row>
    <row r="2568" spans="14:15" x14ac:dyDescent="0.25">
      <c r="N2568">
        <f>IF(AND(Sheet2!$K2568=$B$1,Sheet2!$L2568=1),Sheet2!$I2568+Sheet2!$M2568,IF(Sheet2!$K2568=$B$1,Sheet2!$M2568,0))</f>
        <v>0</v>
      </c>
      <c r="O2568">
        <f>IF(AND(Sheet2!$K2568=$B$2,Sheet2!$L2568=1),Sheet2!$J2568+Sheet2!$M2568,IF(Sheet2!$K2568=$B$2,Sheet2!$M2568,0))</f>
        <v>0</v>
      </c>
    </row>
    <row r="2569" spans="14:15" x14ac:dyDescent="0.25">
      <c r="N2569">
        <f>IF(AND(Sheet2!$K2569=$B$1,Sheet2!$L2569=1),Sheet2!$I2569+Sheet2!$M2569,IF(Sheet2!$K2569=$B$1,Sheet2!$M2569,0))</f>
        <v>0</v>
      </c>
      <c r="O2569">
        <f>IF(AND(Sheet2!$K2569=$B$2,Sheet2!$L2569=1),Sheet2!$J2569+Sheet2!$M2569,IF(Sheet2!$K2569=$B$2,Sheet2!$M2569,0))</f>
        <v>0</v>
      </c>
    </row>
    <row r="2570" spans="14:15" x14ac:dyDescent="0.25">
      <c r="N2570">
        <f>IF(AND(Sheet2!$K2570=$B$1,Sheet2!$L2570=1),Sheet2!$I2570+Sheet2!$M2570,IF(Sheet2!$K2570=$B$1,Sheet2!$M2570,0))</f>
        <v>0</v>
      </c>
      <c r="O2570">
        <f>IF(AND(Sheet2!$K2570=$B$2,Sheet2!$L2570=1),Sheet2!$J2570+Sheet2!$M2570,IF(Sheet2!$K2570=$B$2,Sheet2!$M2570,0))</f>
        <v>0</v>
      </c>
    </row>
    <row r="2571" spans="14:15" x14ac:dyDescent="0.25">
      <c r="N2571">
        <f>IF(AND(Sheet2!$K2571=$B$1,Sheet2!$L2571=1),Sheet2!$I2571+Sheet2!$M2571,IF(Sheet2!$K2571=$B$1,Sheet2!$M2571,0))</f>
        <v>0</v>
      </c>
      <c r="O2571">
        <f>IF(AND(Sheet2!$K2571=$B$2,Sheet2!$L2571=1),Sheet2!$J2571+Sheet2!$M2571,IF(Sheet2!$K2571=$B$2,Sheet2!$M2571,0))</f>
        <v>0</v>
      </c>
    </row>
    <row r="2572" spans="14:15" x14ac:dyDescent="0.25">
      <c r="N2572">
        <f>IF(AND(Sheet2!$K2572=$B$1,Sheet2!$L2572=1),Sheet2!$I2572+Sheet2!$M2572,IF(Sheet2!$K2572=$B$1,Sheet2!$M2572,0))</f>
        <v>0</v>
      </c>
      <c r="O2572">
        <f>IF(AND(Sheet2!$K2572=$B$2,Sheet2!$L2572=1),Sheet2!$J2572+Sheet2!$M2572,IF(Sheet2!$K2572=$B$2,Sheet2!$M2572,0))</f>
        <v>0</v>
      </c>
    </row>
    <row r="2573" spans="14:15" x14ac:dyDescent="0.25">
      <c r="N2573">
        <f>IF(AND(Sheet2!$K2573=$B$1,Sheet2!$L2573=1),Sheet2!$I2573+Sheet2!$M2573,IF(Sheet2!$K2573=$B$1,Sheet2!$M2573,0))</f>
        <v>0</v>
      </c>
      <c r="O2573">
        <f>IF(AND(Sheet2!$K2573=$B$2,Sheet2!$L2573=1),Sheet2!$J2573+Sheet2!$M2573,IF(Sheet2!$K2573=$B$2,Sheet2!$M2573,0))</f>
        <v>0</v>
      </c>
    </row>
    <row r="2574" spans="14:15" x14ac:dyDescent="0.25">
      <c r="N2574">
        <f>IF(AND(Sheet2!$K2574=$B$1,Sheet2!$L2574=1),Sheet2!$I2574+Sheet2!$M2574,IF(Sheet2!$K2574=$B$1,Sheet2!$M2574,0))</f>
        <v>0</v>
      </c>
      <c r="O2574">
        <f>IF(AND(Sheet2!$K2574=$B$2,Sheet2!$L2574=1),Sheet2!$J2574+Sheet2!$M2574,IF(Sheet2!$K2574=$B$2,Sheet2!$M2574,0))</f>
        <v>0</v>
      </c>
    </row>
    <row r="2575" spans="14:15" x14ac:dyDescent="0.25">
      <c r="N2575">
        <f>IF(AND(Sheet2!$K2575=$B$1,Sheet2!$L2575=1),Sheet2!$I2575+Sheet2!$M2575,IF(Sheet2!$K2575=$B$1,Sheet2!$M2575,0))</f>
        <v>0</v>
      </c>
      <c r="O2575">
        <f>IF(AND(Sheet2!$K2575=$B$2,Sheet2!$L2575=1),Sheet2!$J2575+Sheet2!$M2575,IF(Sheet2!$K2575=$B$2,Sheet2!$M2575,0))</f>
        <v>0</v>
      </c>
    </row>
    <row r="2576" spans="14:15" x14ac:dyDescent="0.25">
      <c r="N2576">
        <f>IF(AND(Sheet2!$K2576=$B$1,Sheet2!$L2576=1),Sheet2!$I2576+Sheet2!$M2576,IF(Sheet2!$K2576=$B$1,Sheet2!$M2576,0))</f>
        <v>0</v>
      </c>
      <c r="O2576">
        <f>IF(AND(Sheet2!$K2576=$B$2,Sheet2!$L2576=1),Sheet2!$J2576+Sheet2!$M2576,IF(Sheet2!$K2576=$B$2,Sheet2!$M2576,0))</f>
        <v>0</v>
      </c>
    </row>
    <row r="2577" spans="14:15" x14ac:dyDescent="0.25">
      <c r="N2577">
        <f>IF(AND(Sheet2!$K2577=$B$1,Sheet2!$L2577=1),Sheet2!$I2577+Sheet2!$M2577,IF(Sheet2!$K2577=$B$1,Sheet2!$M2577,0))</f>
        <v>0</v>
      </c>
      <c r="O2577">
        <f>IF(AND(Sheet2!$K2577=$B$2,Sheet2!$L2577=1),Sheet2!$J2577+Sheet2!$M2577,IF(Sheet2!$K2577=$B$2,Sheet2!$M2577,0))</f>
        <v>0</v>
      </c>
    </row>
    <row r="2578" spans="14:15" x14ac:dyDescent="0.25">
      <c r="N2578">
        <f>IF(AND(Sheet2!$K2578=$B$1,Sheet2!$L2578=1),Sheet2!$I2578+Sheet2!$M2578,IF(Sheet2!$K2578=$B$1,Sheet2!$M2578,0))</f>
        <v>0</v>
      </c>
      <c r="O2578">
        <f>IF(AND(Sheet2!$K2578=$B$2,Sheet2!$L2578=1),Sheet2!$J2578+Sheet2!$M2578,IF(Sheet2!$K2578=$B$2,Sheet2!$M2578,0))</f>
        <v>0</v>
      </c>
    </row>
    <row r="2579" spans="14:15" x14ac:dyDescent="0.25">
      <c r="N2579">
        <f>IF(AND(Sheet2!$K2579=$B$1,Sheet2!$L2579=1),Sheet2!$I2579+Sheet2!$M2579,IF(Sheet2!$K2579=$B$1,Sheet2!$M2579,0))</f>
        <v>0</v>
      </c>
      <c r="O2579">
        <f>IF(AND(Sheet2!$K2579=$B$2,Sheet2!$L2579=1),Sheet2!$J2579+Sheet2!$M2579,IF(Sheet2!$K2579=$B$2,Sheet2!$M2579,0))</f>
        <v>0</v>
      </c>
    </row>
    <row r="2580" spans="14:15" x14ac:dyDescent="0.25">
      <c r="N2580">
        <f>IF(AND(Sheet2!$K2580=$B$1,Sheet2!$L2580=1),Sheet2!$I2580+Sheet2!$M2580,IF(Sheet2!$K2580=$B$1,Sheet2!$M2580,0))</f>
        <v>0</v>
      </c>
      <c r="O2580">
        <f>IF(AND(Sheet2!$K2580=$B$2,Sheet2!$L2580=1),Sheet2!$J2580+Sheet2!$M2580,IF(Sheet2!$K2580=$B$2,Sheet2!$M2580,0))</f>
        <v>0</v>
      </c>
    </row>
    <row r="2581" spans="14:15" x14ac:dyDescent="0.25">
      <c r="N2581">
        <f>IF(AND(Sheet2!$K2581=$B$1,Sheet2!$L2581=1),Sheet2!$I2581+Sheet2!$M2581,IF(Sheet2!$K2581=$B$1,Sheet2!$M2581,0))</f>
        <v>0</v>
      </c>
      <c r="O2581">
        <f>IF(AND(Sheet2!$K2581=$B$2,Sheet2!$L2581=1),Sheet2!$J2581+Sheet2!$M2581,IF(Sheet2!$K2581=$B$2,Sheet2!$M2581,0))</f>
        <v>0</v>
      </c>
    </row>
    <row r="2582" spans="14:15" x14ac:dyDescent="0.25">
      <c r="N2582">
        <f>IF(AND(Sheet2!$K2582=$B$1,Sheet2!$L2582=1),Sheet2!$I2582+Sheet2!$M2582,IF(Sheet2!$K2582=$B$1,Sheet2!$M2582,0))</f>
        <v>0</v>
      </c>
      <c r="O2582">
        <f>IF(AND(Sheet2!$K2582=$B$2,Sheet2!$L2582=1),Sheet2!$J2582+Sheet2!$M2582,IF(Sheet2!$K2582=$B$2,Sheet2!$M2582,0))</f>
        <v>0</v>
      </c>
    </row>
    <row r="2583" spans="14:15" x14ac:dyDescent="0.25">
      <c r="N2583">
        <f>IF(AND(Sheet2!$K2583=$B$1,Sheet2!$L2583=1),Sheet2!$I2583+Sheet2!$M2583,IF(Sheet2!$K2583=$B$1,Sheet2!$M2583,0))</f>
        <v>0</v>
      </c>
      <c r="O2583">
        <f>IF(AND(Sheet2!$K2583=$B$2,Sheet2!$L2583=1),Sheet2!$J2583+Sheet2!$M2583,IF(Sheet2!$K2583=$B$2,Sheet2!$M2583,0))</f>
        <v>0</v>
      </c>
    </row>
    <row r="2584" spans="14:15" x14ac:dyDescent="0.25">
      <c r="N2584">
        <f>IF(AND(Sheet2!$K2584=$B$1,Sheet2!$L2584=1),Sheet2!$I2584+Sheet2!$M2584,IF(Sheet2!$K2584=$B$1,Sheet2!$M2584,0))</f>
        <v>0</v>
      </c>
      <c r="O2584">
        <f>IF(AND(Sheet2!$K2584=$B$2,Sheet2!$L2584=1),Sheet2!$J2584+Sheet2!$M2584,IF(Sheet2!$K2584=$B$2,Sheet2!$M2584,0))</f>
        <v>0</v>
      </c>
    </row>
    <row r="2585" spans="14:15" x14ac:dyDescent="0.25">
      <c r="N2585">
        <f>IF(AND(Sheet2!$K2585=$B$1,Sheet2!$L2585=1),Sheet2!$I2585+Sheet2!$M2585,IF(Sheet2!$K2585=$B$1,Sheet2!$M2585,0))</f>
        <v>0</v>
      </c>
      <c r="O2585">
        <f>IF(AND(Sheet2!$K2585=$B$2,Sheet2!$L2585=1),Sheet2!$J2585+Sheet2!$M2585,IF(Sheet2!$K2585=$B$2,Sheet2!$M2585,0))</f>
        <v>0</v>
      </c>
    </row>
    <row r="2586" spans="14:15" x14ac:dyDescent="0.25">
      <c r="N2586">
        <f>IF(AND(Sheet2!$K2586=$B$1,Sheet2!$L2586=1),Sheet2!$I2586+Sheet2!$M2586,IF(Sheet2!$K2586=$B$1,Sheet2!$M2586,0))</f>
        <v>0</v>
      </c>
      <c r="O2586">
        <f>IF(AND(Sheet2!$K2586=$B$2,Sheet2!$L2586=1),Sheet2!$J2586+Sheet2!$M2586,IF(Sheet2!$K2586=$B$2,Sheet2!$M2586,0))</f>
        <v>0</v>
      </c>
    </row>
    <row r="2587" spans="14:15" x14ac:dyDescent="0.25">
      <c r="N2587">
        <f>IF(AND(Sheet2!$K2587=$B$1,Sheet2!$L2587=1),Sheet2!$I2587+Sheet2!$M2587,IF(Sheet2!$K2587=$B$1,Sheet2!$M2587,0))</f>
        <v>0</v>
      </c>
      <c r="O2587">
        <f>IF(AND(Sheet2!$K2587=$B$2,Sheet2!$L2587=1),Sheet2!$J2587+Sheet2!$M2587,IF(Sheet2!$K2587=$B$2,Sheet2!$M2587,0))</f>
        <v>0</v>
      </c>
    </row>
    <row r="2588" spans="14:15" x14ac:dyDescent="0.25">
      <c r="N2588">
        <f>IF(AND(Sheet2!$K2588=$B$1,Sheet2!$L2588=1),Sheet2!$I2588+Sheet2!$M2588,IF(Sheet2!$K2588=$B$1,Sheet2!$M2588,0))</f>
        <v>0</v>
      </c>
      <c r="O2588">
        <f>IF(AND(Sheet2!$K2588=$B$2,Sheet2!$L2588=1),Sheet2!$J2588+Sheet2!$M2588,IF(Sheet2!$K2588=$B$2,Sheet2!$M2588,0))</f>
        <v>0</v>
      </c>
    </row>
    <row r="2589" spans="14:15" x14ac:dyDescent="0.25">
      <c r="N2589">
        <f>IF(AND(Sheet2!$K2589=$B$1,Sheet2!$L2589=1),Sheet2!$I2589+Sheet2!$M2589,IF(Sheet2!$K2589=$B$1,Sheet2!$M2589,0))</f>
        <v>0</v>
      </c>
      <c r="O2589">
        <f>IF(AND(Sheet2!$K2589=$B$2,Sheet2!$L2589=1),Sheet2!$J2589+Sheet2!$M2589,IF(Sheet2!$K2589=$B$2,Sheet2!$M2589,0))</f>
        <v>0</v>
      </c>
    </row>
    <row r="2590" spans="14:15" x14ac:dyDescent="0.25">
      <c r="N2590">
        <f>IF(AND(Sheet2!$K2590=$B$1,Sheet2!$L2590=1),Sheet2!$I2590+Sheet2!$M2590,IF(Sheet2!$K2590=$B$1,Sheet2!$M2590,0))</f>
        <v>0</v>
      </c>
      <c r="O2590">
        <f>IF(AND(Sheet2!$K2590=$B$2,Sheet2!$L2590=1),Sheet2!$J2590+Sheet2!$M2590,IF(Sheet2!$K2590=$B$2,Sheet2!$M2590,0))</f>
        <v>0</v>
      </c>
    </row>
    <row r="2591" spans="14:15" x14ac:dyDescent="0.25">
      <c r="N2591">
        <f>IF(AND(Sheet2!$K2591=$B$1,Sheet2!$L2591=1),Sheet2!$I2591+Sheet2!$M2591,IF(Sheet2!$K2591=$B$1,Sheet2!$M2591,0))</f>
        <v>0</v>
      </c>
      <c r="O2591">
        <f>IF(AND(Sheet2!$K2591=$B$2,Sheet2!$L2591=1),Sheet2!$J2591+Sheet2!$M2591,IF(Sheet2!$K2591=$B$2,Sheet2!$M2591,0))</f>
        <v>0</v>
      </c>
    </row>
    <row r="2592" spans="14:15" x14ac:dyDescent="0.25">
      <c r="N2592">
        <f>IF(AND(Sheet2!$K2592=$B$1,Sheet2!$L2592=1),Sheet2!$I2592+Sheet2!$M2592,IF(Sheet2!$K2592=$B$1,Sheet2!$M2592,0))</f>
        <v>0</v>
      </c>
      <c r="O2592">
        <f>IF(AND(Sheet2!$K2592=$B$2,Sheet2!$L2592=1),Sheet2!$J2592+Sheet2!$M2592,IF(Sheet2!$K2592=$B$2,Sheet2!$M2592,0))</f>
        <v>0</v>
      </c>
    </row>
    <row r="2593" spans="14:15" x14ac:dyDescent="0.25">
      <c r="N2593">
        <f>IF(AND(Sheet2!$K2593=$B$1,Sheet2!$L2593=1),Sheet2!$I2593+Sheet2!$M2593,IF(Sheet2!$K2593=$B$1,Sheet2!$M2593,0))</f>
        <v>0</v>
      </c>
      <c r="O2593">
        <f>IF(AND(Sheet2!$K2593=$B$2,Sheet2!$L2593=1),Sheet2!$J2593+Sheet2!$M2593,IF(Sheet2!$K2593=$B$2,Sheet2!$M2593,0))</f>
        <v>0</v>
      </c>
    </row>
    <row r="2594" spans="14:15" x14ac:dyDescent="0.25">
      <c r="N2594">
        <f>IF(AND(Sheet2!$K2594=$B$1,Sheet2!$L2594=1),Sheet2!$I2594+Sheet2!$M2594,IF(Sheet2!$K2594=$B$1,Sheet2!$M2594,0))</f>
        <v>0</v>
      </c>
      <c r="O2594">
        <f>IF(AND(Sheet2!$K2594=$B$2,Sheet2!$L2594=1),Sheet2!$J2594+Sheet2!$M2594,IF(Sheet2!$K2594=$B$2,Sheet2!$M2594,0))</f>
        <v>0</v>
      </c>
    </row>
    <row r="2595" spans="14:15" x14ac:dyDescent="0.25">
      <c r="N2595">
        <f>IF(AND(Sheet2!$K2595=$B$1,Sheet2!$L2595=1),Sheet2!$I2595+Sheet2!$M2595,IF(Sheet2!$K2595=$B$1,Sheet2!$M2595,0))</f>
        <v>0</v>
      </c>
      <c r="O2595">
        <f>IF(AND(Sheet2!$K2595=$B$2,Sheet2!$L2595=1),Sheet2!$J2595+Sheet2!$M2595,IF(Sheet2!$K2595=$B$2,Sheet2!$M2595,0))</f>
        <v>0</v>
      </c>
    </row>
    <row r="2596" spans="14:15" x14ac:dyDescent="0.25">
      <c r="N2596">
        <f>IF(AND(Sheet2!$K2596=$B$1,Sheet2!$L2596=1),Sheet2!$I2596+Sheet2!$M2596,IF(Sheet2!$K2596=$B$1,Sheet2!$M2596,0))</f>
        <v>0</v>
      </c>
      <c r="O2596">
        <f>IF(AND(Sheet2!$K2596=$B$2,Sheet2!$L2596=1),Sheet2!$J2596+Sheet2!$M2596,IF(Sheet2!$K2596=$B$2,Sheet2!$M2596,0))</f>
        <v>0</v>
      </c>
    </row>
    <row r="2597" spans="14:15" x14ac:dyDescent="0.25">
      <c r="N2597">
        <f>IF(AND(Sheet2!$K2597=$B$1,Sheet2!$L2597=1),Sheet2!$I2597+Sheet2!$M2597,IF(Sheet2!$K2597=$B$1,Sheet2!$M2597,0))</f>
        <v>0</v>
      </c>
      <c r="O2597">
        <f>IF(AND(Sheet2!$K2597=$B$2,Sheet2!$L2597=1),Sheet2!$J2597+Sheet2!$M2597,IF(Sheet2!$K2597=$B$2,Sheet2!$M2597,0))</f>
        <v>0</v>
      </c>
    </row>
    <row r="2598" spans="14:15" x14ac:dyDescent="0.25">
      <c r="N2598">
        <f>IF(AND(Sheet2!$K2598=$B$1,Sheet2!$L2598=1),Sheet2!$I2598+Sheet2!$M2598,IF(Sheet2!$K2598=$B$1,Sheet2!$M2598,0))</f>
        <v>0</v>
      </c>
      <c r="O2598">
        <f>IF(AND(Sheet2!$K2598=$B$2,Sheet2!$L2598=1),Sheet2!$J2598+Sheet2!$M2598,IF(Sheet2!$K2598=$B$2,Sheet2!$M2598,0))</f>
        <v>0</v>
      </c>
    </row>
    <row r="2599" spans="14:15" x14ac:dyDescent="0.25">
      <c r="N2599">
        <f>IF(AND(Sheet2!$K2599=$B$1,Sheet2!$L2599=1),Sheet2!$I2599+Sheet2!$M2599,IF(Sheet2!$K2599=$B$1,Sheet2!$M2599,0))</f>
        <v>0</v>
      </c>
      <c r="O2599">
        <f>IF(AND(Sheet2!$K2599=$B$2,Sheet2!$L2599=1),Sheet2!$J2599+Sheet2!$M2599,IF(Sheet2!$K2599=$B$2,Sheet2!$M2599,0))</f>
        <v>0</v>
      </c>
    </row>
    <row r="2600" spans="14:15" x14ac:dyDescent="0.25">
      <c r="N2600">
        <f>IF(AND(Sheet2!$K2600=$B$1,Sheet2!$L2600=1),Sheet2!$I2600+Sheet2!$M2600,IF(Sheet2!$K2600=$B$1,Sheet2!$M2600,0))</f>
        <v>0</v>
      </c>
      <c r="O2600">
        <f>IF(AND(Sheet2!$K2600=$B$2,Sheet2!$L2600=1),Sheet2!$J2600+Sheet2!$M2600,IF(Sheet2!$K2600=$B$2,Sheet2!$M2600,0))</f>
        <v>0</v>
      </c>
    </row>
    <row r="2601" spans="14:15" x14ac:dyDescent="0.25">
      <c r="N2601">
        <f>IF(AND(Sheet2!$K2601=$B$1,Sheet2!$L2601=1),Sheet2!$I2601+Sheet2!$M2601,IF(Sheet2!$K2601=$B$1,Sheet2!$M2601,0))</f>
        <v>0</v>
      </c>
      <c r="O2601">
        <f>IF(AND(Sheet2!$K2601=$B$2,Sheet2!$L2601=1),Sheet2!$J2601+Sheet2!$M2601,IF(Sheet2!$K2601=$B$2,Sheet2!$M2601,0))</f>
        <v>0</v>
      </c>
    </row>
    <row r="2602" spans="14:15" x14ac:dyDescent="0.25">
      <c r="N2602">
        <f>IF(AND(Sheet2!$K2602=$B$1,Sheet2!$L2602=1),Sheet2!$I2602+Sheet2!$M2602,IF(Sheet2!$K2602=$B$1,Sheet2!$M2602,0))</f>
        <v>0</v>
      </c>
      <c r="O2602">
        <f>IF(AND(Sheet2!$K2602=$B$2,Sheet2!$L2602=1),Sheet2!$J2602+Sheet2!$M2602,IF(Sheet2!$K2602=$B$2,Sheet2!$M2602,0))</f>
        <v>0</v>
      </c>
    </row>
    <row r="2603" spans="14:15" x14ac:dyDescent="0.25">
      <c r="N2603">
        <f>IF(AND(Sheet2!$K2603=$B$1,Sheet2!$L2603=1),Sheet2!$I2603+Sheet2!$M2603,IF(Sheet2!$K2603=$B$1,Sheet2!$M2603,0))</f>
        <v>0</v>
      </c>
      <c r="O2603">
        <f>IF(AND(Sheet2!$K2603=$B$2,Sheet2!$L2603=1),Sheet2!$J2603+Sheet2!$M2603,IF(Sheet2!$K2603=$B$2,Sheet2!$M2603,0))</f>
        <v>0</v>
      </c>
    </row>
    <row r="2604" spans="14:15" x14ac:dyDescent="0.25">
      <c r="N2604">
        <f>IF(AND(Sheet2!$K2604=$B$1,Sheet2!$L2604=1),Sheet2!$I2604+Sheet2!$M2604,IF(Sheet2!$K2604=$B$1,Sheet2!$M2604,0))</f>
        <v>0</v>
      </c>
      <c r="O2604">
        <f>IF(AND(Sheet2!$K2604=$B$2,Sheet2!$L2604=1),Sheet2!$J2604+Sheet2!$M2604,IF(Sheet2!$K2604=$B$2,Sheet2!$M2604,0))</f>
        <v>0</v>
      </c>
    </row>
    <row r="2605" spans="14:15" x14ac:dyDescent="0.25">
      <c r="N2605">
        <f>IF(AND(Sheet2!$K2605=$B$1,Sheet2!$L2605=1),Sheet2!$I2605+Sheet2!$M2605,IF(Sheet2!$K2605=$B$1,Sheet2!$M2605,0))</f>
        <v>0</v>
      </c>
      <c r="O2605">
        <f>IF(AND(Sheet2!$K2605=$B$2,Sheet2!$L2605=1),Sheet2!$J2605+Sheet2!$M2605,IF(Sheet2!$K2605=$B$2,Sheet2!$M2605,0))</f>
        <v>0</v>
      </c>
    </row>
    <row r="2606" spans="14:15" x14ac:dyDescent="0.25">
      <c r="N2606">
        <f>IF(AND(Sheet2!$K2606=$B$1,Sheet2!$L2606=1),Sheet2!$I2606+Sheet2!$M2606,IF(Sheet2!$K2606=$B$1,Sheet2!$M2606,0))</f>
        <v>0</v>
      </c>
      <c r="O2606">
        <f>IF(AND(Sheet2!$K2606=$B$2,Sheet2!$L2606=1),Sheet2!$J2606+Sheet2!$M2606,IF(Sheet2!$K2606=$B$2,Sheet2!$M2606,0))</f>
        <v>0</v>
      </c>
    </row>
    <row r="2607" spans="14:15" x14ac:dyDescent="0.25">
      <c r="N2607">
        <f>IF(AND(Sheet2!$K2607=$B$1,Sheet2!$L2607=1),Sheet2!$I2607+Sheet2!$M2607,IF(Sheet2!$K2607=$B$1,Sheet2!$M2607,0))</f>
        <v>0</v>
      </c>
      <c r="O2607">
        <f>IF(AND(Sheet2!$K2607=$B$2,Sheet2!$L2607=1),Sheet2!$J2607+Sheet2!$M2607,IF(Sheet2!$K2607=$B$2,Sheet2!$M2607,0))</f>
        <v>0</v>
      </c>
    </row>
    <row r="2608" spans="14:15" x14ac:dyDescent="0.25">
      <c r="N2608">
        <f>IF(AND(Sheet2!$K2608=$B$1,Sheet2!$L2608=1),Sheet2!$I2608+Sheet2!$M2608,IF(Sheet2!$K2608=$B$1,Sheet2!$M2608,0))</f>
        <v>0</v>
      </c>
      <c r="O2608">
        <f>IF(AND(Sheet2!$K2608=$B$2,Sheet2!$L2608=1),Sheet2!$J2608+Sheet2!$M2608,IF(Sheet2!$K2608=$B$2,Sheet2!$M2608,0))</f>
        <v>0</v>
      </c>
    </row>
    <row r="2609" spans="14:15" x14ac:dyDescent="0.25">
      <c r="N2609">
        <f>IF(AND(Sheet2!$K2609=$B$1,Sheet2!$L2609=1),Sheet2!$I2609+Sheet2!$M2609,IF(Sheet2!$K2609=$B$1,Sheet2!$M2609,0))</f>
        <v>0</v>
      </c>
      <c r="O2609">
        <f>IF(AND(Sheet2!$K2609=$B$2,Sheet2!$L2609=1),Sheet2!$J2609+Sheet2!$M2609,IF(Sheet2!$K2609=$B$2,Sheet2!$M2609,0))</f>
        <v>0</v>
      </c>
    </row>
    <row r="2610" spans="14:15" x14ac:dyDescent="0.25">
      <c r="N2610">
        <f>IF(AND(Sheet2!$K2610=$B$1,Sheet2!$L2610=1),Sheet2!$I2610+Sheet2!$M2610,IF(Sheet2!$K2610=$B$1,Sheet2!$M2610,0))</f>
        <v>0</v>
      </c>
      <c r="O2610">
        <f>IF(AND(Sheet2!$K2610=$B$2,Sheet2!$L2610=1),Sheet2!$J2610+Sheet2!$M2610,IF(Sheet2!$K2610=$B$2,Sheet2!$M2610,0))</f>
        <v>0</v>
      </c>
    </row>
    <row r="2611" spans="14:15" x14ac:dyDescent="0.25">
      <c r="N2611">
        <f>IF(AND(Sheet2!$K2611=$B$1,Sheet2!$L2611=1),Sheet2!$I2611+Sheet2!$M2611,IF(Sheet2!$K2611=$B$1,Sheet2!$M2611,0))</f>
        <v>0</v>
      </c>
      <c r="O2611">
        <f>IF(AND(Sheet2!$K2611=$B$2,Sheet2!$L2611=1),Sheet2!$J2611+Sheet2!$M2611,IF(Sheet2!$K2611=$B$2,Sheet2!$M2611,0))</f>
        <v>0</v>
      </c>
    </row>
    <row r="2612" spans="14:15" x14ac:dyDescent="0.25">
      <c r="N2612">
        <f>IF(AND(Sheet2!$K2612=$B$1,Sheet2!$L2612=1),Sheet2!$I2612+Sheet2!$M2612,IF(Sheet2!$K2612=$B$1,Sheet2!$M2612,0))</f>
        <v>0</v>
      </c>
      <c r="O2612">
        <f>IF(AND(Sheet2!$K2612=$B$2,Sheet2!$L2612=1),Sheet2!$J2612+Sheet2!$M2612,IF(Sheet2!$K2612=$B$2,Sheet2!$M2612,0))</f>
        <v>0</v>
      </c>
    </row>
    <row r="2613" spans="14:15" x14ac:dyDescent="0.25">
      <c r="N2613">
        <f>IF(AND(Sheet2!$K2613=$B$1,Sheet2!$L2613=1),Sheet2!$I2613+Sheet2!$M2613,IF(Sheet2!$K2613=$B$1,Sheet2!$M2613,0))</f>
        <v>0</v>
      </c>
      <c r="O2613">
        <f>IF(AND(Sheet2!$K2613=$B$2,Sheet2!$L2613=1),Sheet2!$J2613+Sheet2!$M2613,IF(Sheet2!$K2613=$B$2,Sheet2!$M2613,0))</f>
        <v>0</v>
      </c>
    </row>
    <row r="2614" spans="14:15" x14ac:dyDescent="0.25">
      <c r="N2614">
        <f>IF(AND(Sheet2!$K2614=$B$1,Sheet2!$L2614=1),Sheet2!$I2614+Sheet2!$M2614,IF(Sheet2!$K2614=$B$1,Sheet2!$M2614,0))</f>
        <v>0</v>
      </c>
      <c r="O2614">
        <f>IF(AND(Sheet2!$K2614=$B$2,Sheet2!$L2614=1),Sheet2!$J2614+Sheet2!$M2614,IF(Sheet2!$K2614=$B$2,Sheet2!$M2614,0))</f>
        <v>0</v>
      </c>
    </row>
    <row r="2615" spans="14:15" x14ac:dyDescent="0.25">
      <c r="N2615">
        <f>IF(AND(Sheet2!$K2615=$B$1,Sheet2!$L2615=1),Sheet2!$I2615+Sheet2!$M2615,IF(Sheet2!$K2615=$B$1,Sheet2!$M2615,0))</f>
        <v>0</v>
      </c>
      <c r="O2615">
        <f>IF(AND(Sheet2!$K2615=$B$2,Sheet2!$L2615=1),Sheet2!$J2615+Sheet2!$M2615,IF(Sheet2!$K2615=$B$2,Sheet2!$M2615,0))</f>
        <v>0</v>
      </c>
    </row>
    <row r="2616" spans="14:15" x14ac:dyDescent="0.25">
      <c r="N2616">
        <f>IF(AND(Sheet2!$K2616=$B$1,Sheet2!$L2616=1),Sheet2!$I2616+Sheet2!$M2616,IF(Sheet2!$K2616=$B$1,Sheet2!$M2616,0))</f>
        <v>0</v>
      </c>
      <c r="O2616">
        <f>IF(AND(Sheet2!$K2616=$B$2,Sheet2!$L2616=1),Sheet2!$J2616+Sheet2!$M2616,IF(Sheet2!$K2616=$B$2,Sheet2!$M2616,0))</f>
        <v>0</v>
      </c>
    </row>
    <row r="2617" spans="14:15" x14ac:dyDescent="0.25">
      <c r="N2617">
        <f>IF(AND(Sheet2!$K2617=$B$1,Sheet2!$L2617=1),Sheet2!$I2617+Sheet2!$M2617,IF(Sheet2!$K2617=$B$1,Sheet2!$M2617,0))</f>
        <v>0</v>
      </c>
      <c r="O2617">
        <f>IF(AND(Sheet2!$K2617=$B$2,Sheet2!$L2617=1),Sheet2!$J2617+Sheet2!$M2617,IF(Sheet2!$K2617=$B$2,Sheet2!$M2617,0))</f>
        <v>0</v>
      </c>
    </row>
    <row r="2618" spans="14:15" x14ac:dyDescent="0.25">
      <c r="N2618">
        <f>IF(AND(Sheet2!$K2618=$B$1,Sheet2!$L2618=1),Sheet2!$I2618+Sheet2!$M2618,IF(Sheet2!$K2618=$B$1,Sheet2!$M2618,0))</f>
        <v>0</v>
      </c>
      <c r="O2618">
        <f>IF(AND(Sheet2!$K2618=$B$2,Sheet2!$L2618=1),Sheet2!$J2618+Sheet2!$M2618,IF(Sheet2!$K2618=$B$2,Sheet2!$M2618,0))</f>
        <v>0</v>
      </c>
    </row>
    <row r="2619" spans="14:15" x14ac:dyDescent="0.25">
      <c r="N2619">
        <f>IF(AND(Sheet2!$K2619=$B$1,Sheet2!$L2619=1),Sheet2!$I2619+Sheet2!$M2619,IF(Sheet2!$K2619=$B$1,Sheet2!$M2619,0))</f>
        <v>0</v>
      </c>
      <c r="O2619">
        <f>IF(AND(Sheet2!$K2619=$B$2,Sheet2!$L2619=1),Sheet2!$J2619+Sheet2!$M2619,IF(Sheet2!$K2619=$B$2,Sheet2!$M2619,0))</f>
        <v>0</v>
      </c>
    </row>
    <row r="2620" spans="14:15" x14ac:dyDescent="0.25">
      <c r="N2620">
        <f>IF(AND(Sheet2!$K2620=$B$1,Sheet2!$L2620=1),Sheet2!$I2620+Sheet2!$M2620,IF(Sheet2!$K2620=$B$1,Sheet2!$M2620,0))</f>
        <v>0</v>
      </c>
      <c r="O2620">
        <f>IF(AND(Sheet2!$K2620=$B$2,Sheet2!$L2620=1),Sheet2!$J2620+Sheet2!$M2620,IF(Sheet2!$K2620=$B$2,Sheet2!$M2620,0))</f>
        <v>0</v>
      </c>
    </row>
    <row r="2621" spans="14:15" x14ac:dyDescent="0.25">
      <c r="N2621">
        <f>IF(AND(Sheet2!$K2621=$B$1,Sheet2!$L2621=1),Sheet2!$I2621+Sheet2!$M2621,IF(Sheet2!$K2621=$B$1,Sheet2!$M2621,0))</f>
        <v>0</v>
      </c>
      <c r="O2621">
        <f>IF(AND(Sheet2!$K2621=$B$2,Sheet2!$L2621=1),Sheet2!$J2621+Sheet2!$M2621,IF(Sheet2!$K2621=$B$2,Sheet2!$M2621,0))</f>
        <v>0</v>
      </c>
    </row>
    <row r="2622" spans="14:15" x14ac:dyDescent="0.25">
      <c r="N2622">
        <f>IF(AND(Sheet2!$K2622=$B$1,Sheet2!$L2622=1),Sheet2!$I2622+Sheet2!$M2622,IF(Sheet2!$K2622=$B$1,Sheet2!$M2622,0))</f>
        <v>0</v>
      </c>
      <c r="O2622">
        <f>IF(AND(Sheet2!$K2622=$B$2,Sheet2!$L2622=1),Sheet2!$J2622+Sheet2!$M2622,IF(Sheet2!$K2622=$B$2,Sheet2!$M2622,0))</f>
        <v>0</v>
      </c>
    </row>
    <row r="2623" spans="14:15" x14ac:dyDescent="0.25">
      <c r="N2623">
        <f>IF(AND(Sheet2!$K2623=$B$1,Sheet2!$L2623=1),Sheet2!$I2623+Sheet2!$M2623,IF(Sheet2!$K2623=$B$1,Sheet2!$M2623,0))</f>
        <v>0</v>
      </c>
      <c r="O2623">
        <f>IF(AND(Sheet2!$K2623=$B$2,Sheet2!$L2623=1),Sheet2!$J2623+Sheet2!$M2623,IF(Sheet2!$K2623=$B$2,Sheet2!$M2623,0))</f>
        <v>0</v>
      </c>
    </row>
    <row r="2624" spans="14:15" x14ac:dyDescent="0.25">
      <c r="N2624">
        <f>IF(AND(Sheet2!$K2624=$B$1,Sheet2!$L2624=1),Sheet2!$I2624+Sheet2!$M2624,IF(Sheet2!$K2624=$B$1,Sheet2!$M2624,0))</f>
        <v>0</v>
      </c>
      <c r="O2624">
        <f>IF(AND(Sheet2!$K2624=$B$2,Sheet2!$L2624=1),Sheet2!$J2624+Sheet2!$M2624,IF(Sheet2!$K2624=$B$2,Sheet2!$M2624,0))</f>
        <v>0</v>
      </c>
    </row>
    <row r="2625" spans="14:15" x14ac:dyDescent="0.25">
      <c r="N2625">
        <f>IF(AND(Sheet2!$K2625=$B$1,Sheet2!$L2625=1),Sheet2!$I2625+Sheet2!$M2625,IF(Sheet2!$K2625=$B$1,Sheet2!$M2625,0))</f>
        <v>0</v>
      </c>
      <c r="O2625">
        <f>IF(AND(Sheet2!$K2625=$B$2,Sheet2!$L2625=1),Sheet2!$J2625+Sheet2!$M2625,IF(Sheet2!$K2625=$B$2,Sheet2!$M2625,0))</f>
        <v>0</v>
      </c>
    </row>
    <row r="2626" spans="14:15" x14ac:dyDescent="0.25">
      <c r="N2626">
        <f>IF(AND(Sheet2!$K2626=$B$1,Sheet2!$L2626=1),Sheet2!$I2626+Sheet2!$M2626,IF(Sheet2!$K2626=$B$1,Sheet2!$M2626,0))</f>
        <v>0</v>
      </c>
      <c r="O2626">
        <f>IF(AND(Sheet2!$K2626=$B$2,Sheet2!$L2626=1),Sheet2!$J2626+Sheet2!$M2626,IF(Sheet2!$K2626=$B$2,Sheet2!$M2626,0))</f>
        <v>0</v>
      </c>
    </row>
    <row r="2627" spans="14:15" x14ac:dyDescent="0.25">
      <c r="N2627">
        <f>IF(AND(Sheet2!$K2627=$B$1,Sheet2!$L2627=1),Sheet2!$I2627+Sheet2!$M2627,IF(Sheet2!$K2627=$B$1,Sheet2!$M2627,0))</f>
        <v>0</v>
      </c>
      <c r="O2627">
        <f>IF(AND(Sheet2!$K2627=$B$2,Sheet2!$L2627=1),Sheet2!$J2627+Sheet2!$M2627,IF(Sheet2!$K2627=$B$2,Sheet2!$M2627,0))</f>
        <v>0</v>
      </c>
    </row>
    <row r="2628" spans="14:15" x14ac:dyDescent="0.25">
      <c r="N2628">
        <f>IF(AND(Sheet2!$K2628=$B$1,Sheet2!$L2628=1),Sheet2!$I2628+Sheet2!$M2628,IF(Sheet2!$K2628=$B$1,Sheet2!$M2628,0))</f>
        <v>0</v>
      </c>
      <c r="O2628">
        <f>IF(AND(Sheet2!$K2628=$B$2,Sheet2!$L2628=1),Sheet2!$J2628+Sheet2!$M2628,IF(Sheet2!$K2628=$B$2,Sheet2!$M2628,0))</f>
        <v>0</v>
      </c>
    </row>
    <row r="2629" spans="14:15" x14ac:dyDescent="0.25">
      <c r="N2629">
        <f>IF(AND(Sheet2!$K2629=$B$1,Sheet2!$L2629=1),Sheet2!$I2629+Sheet2!$M2629,IF(Sheet2!$K2629=$B$1,Sheet2!$M2629,0))</f>
        <v>0</v>
      </c>
      <c r="O2629">
        <f>IF(AND(Sheet2!$K2629=$B$2,Sheet2!$L2629=1),Sheet2!$J2629+Sheet2!$M2629,IF(Sheet2!$K2629=$B$2,Sheet2!$M2629,0))</f>
        <v>0</v>
      </c>
    </row>
    <row r="2630" spans="14:15" x14ac:dyDescent="0.25">
      <c r="N2630">
        <f>IF(AND(Sheet2!$K2630=$B$1,Sheet2!$L2630=1),Sheet2!$I2630+Sheet2!$M2630,IF(Sheet2!$K2630=$B$1,Sheet2!$M2630,0))</f>
        <v>0</v>
      </c>
      <c r="O2630">
        <f>IF(AND(Sheet2!$K2630=$B$2,Sheet2!$L2630=1),Sheet2!$J2630+Sheet2!$M2630,IF(Sheet2!$K2630=$B$2,Sheet2!$M2630,0))</f>
        <v>0</v>
      </c>
    </row>
    <row r="2631" spans="14:15" x14ac:dyDescent="0.25">
      <c r="N2631">
        <f>IF(AND(Sheet2!$K2631=$B$1,Sheet2!$L2631=1),Sheet2!$I2631+Sheet2!$M2631,IF(Sheet2!$K2631=$B$1,Sheet2!$M2631,0))</f>
        <v>0</v>
      </c>
      <c r="O2631">
        <f>IF(AND(Sheet2!$K2631=$B$2,Sheet2!$L2631=1),Sheet2!$J2631+Sheet2!$M2631,IF(Sheet2!$K2631=$B$2,Sheet2!$M2631,0))</f>
        <v>0</v>
      </c>
    </row>
    <row r="2632" spans="14:15" x14ac:dyDescent="0.25">
      <c r="N2632">
        <f>IF(AND(Sheet2!$K2632=$B$1,Sheet2!$L2632=1),Sheet2!$I2632+Sheet2!$M2632,IF(Sheet2!$K2632=$B$1,Sheet2!$M2632,0))</f>
        <v>0</v>
      </c>
      <c r="O2632">
        <f>IF(AND(Sheet2!$K2632=$B$2,Sheet2!$L2632=1),Sheet2!$J2632+Sheet2!$M2632,IF(Sheet2!$K2632=$B$2,Sheet2!$M2632,0))</f>
        <v>0</v>
      </c>
    </row>
    <row r="2633" spans="14:15" x14ac:dyDescent="0.25">
      <c r="N2633">
        <f>IF(AND(Sheet2!$K2633=$B$1,Sheet2!$L2633=1),Sheet2!$I2633+Sheet2!$M2633,IF(Sheet2!$K2633=$B$1,Sheet2!$M2633,0))</f>
        <v>0</v>
      </c>
      <c r="O2633">
        <f>IF(AND(Sheet2!$K2633=$B$2,Sheet2!$L2633=1),Sheet2!$J2633+Sheet2!$M2633,IF(Sheet2!$K2633=$B$2,Sheet2!$M2633,0))</f>
        <v>0</v>
      </c>
    </row>
    <row r="2634" spans="14:15" x14ac:dyDescent="0.25">
      <c r="N2634">
        <f>IF(AND(Sheet2!$K2634=$B$1,Sheet2!$L2634=1),Sheet2!$I2634+Sheet2!$M2634,IF(Sheet2!$K2634=$B$1,Sheet2!$M2634,0))</f>
        <v>0</v>
      </c>
      <c r="O2634">
        <f>IF(AND(Sheet2!$K2634=$B$2,Sheet2!$L2634=1),Sheet2!$J2634+Sheet2!$M2634,IF(Sheet2!$K2634=$B$2,Sheet2!$M2634,0))</f>
        <v>0</v>
      </c>
    </row>
    <row r="2635" spans="14:15" x14ac:dyDescent="0.25">
      <c r="N2635">
        <f>IF(AND(Sheet2!$K2635=$B$1,Sheet2!$L2635=1),Sheet2!$I2635+Sheet2!$M2635,IF(Sheet2!$K2635=$B$1,Sheet2!$M2635,0))</f>
        <v>0</v>
      </c>
      <c r="O2635">
        <f>IF(AND(Sheet2!$K2635=$B$2,Sheet2!$L2635=1),Sheet2!$J2635+Sheet2!$M2635,IF(Sheet2!$K2635=$B$2,Sheet2!$M2635,0))</f>
        <v>0</v>
      </c>
    </row>
    <row r="2636" spans="14:15" x14ac:dyDescent="0.25">
      <c r="N2636">
        <f>IF(AND(Sheet2!$K2636=$B$1,Sheet2!$L2636=1),Sheet2!$I2636+Sheet2!$M2636,IF(Sheet2!$K2636=$B$1,Sheet2!$M2636,0))</f>
        <v>0</v>
      </c>
      <c r="O2636">
        <f>IF(AND(Sheet2!$K2636=$B$2,Sheet2!$L2636=1),Sheet2!$J2636+Sheet2!$M2636,IF(Sheet2!$K2636=$B$2,Sheet2!$M2636,0))</f>
        <v>0</v>
      </c>
    </row>
    <row r="2637" spans="14:15" x14ac:dyDescent="0.25">
      <c r="N2637">
        <f>IF(AND(Sheet2!$K2637=$B$1,Sheet2!$L2637=1),Sheet2!$I2637+Sheet2!$M2637,IF(Sheet2!$K2637=$B$1,Sheet2!$M2637,0))</f>
        <v>0</v>
      </c>
      <c r="O2637">
        <f>IF(AND(Sheet2!$K2637=$B$2,Sheet2!$L2637=1),Sheet2!$J2637+Sheet2!$M2637,IF(Sheet2!$K2637=$B$2,Sheet2!$M2637,0))</f>
        <v>0</v>
      </c>
    </row>
    <row r="2638" spans="14:15" x14ac:dyDescent="0.25">
      <c r="N2638">
        <f>IF(AND(Sheet2!$K2638=$B$1,Sheet2!$L2638=1),Sheet2!$I2638+Sheet2!$M2638,IF(Sheet2!$K2638=$B$1,Sheet2!$M2638,0))</f>
        <v>0</v>
      </c>
      <c r="O2638">
        <f>IF(AND(Sheet2!$K2638=$B$2,Sheet2!$L2638=1),Sheet2!$J2638+Sheet2!$M2638,IF(Sheet2!$K2638=$B$2,Sheet2!$M2638,0))</f>
        <v>0</v>
      </c>
    </row>
    <row r="2639" spans="14:15" x14ac:dyDescent="0.25">
      <c r="N2639">
        <f>IF(AND(Sheet2!$K2639=$B$1,Sheet2!$L2639=1),Sheet2!$I2639+Sheet2!$M2639,IF(Sheet2!$K2639=$B$1,Sheet2!$M2639,0))</f>
        <v>0</v>
      </c>
      <c r="O2639">
        <f>IF(AND(Sheet2!$K2639=$B$2,Sheet2!$L2639=1),Sheet2!$J2639+Sheet2!$M2639,IF(Sheet2!$K2639=$B$2,Sheet2!$M2639,0))</f>
        <v>0</v>
      </c>
    </row>
    <row r="2640" spans="14:15" x14ac:dyDescent="0.25">
      <c r="N2640">
        <f>IF(AND(Sheet2!$K2640=$B$1,Sheet2!$L2640=1),Sheet2!$I2640+Sheet2!$M2640,IF(Sheet2!$K2640=$B$1,Sheet2!$M2640,0))</f>
        <v>0</v>
      </c>
      <c r="O2640">
        <f>IF(AND(Sheet2!$K2640=$B$2,Sheet2!$L2640=1),Sheet2!$J2640+Sheet2!$M2640,IF(Sheet2!$K2640=$B$2,Sheet2!$M2640,0))</f>
        <v>0</v>
      </c>
    </row>
    <row r="2641" spans="14:15" x14ac:dyDescent="0.25">
      <c r="N2641">
        <f>IF(AND(Sheet2!$K2641=$B$1,Sheet2!$L2641=1),Sheet2!$I2641+Sheet2!$M2641,IF(Sheet2!$K2641=$B$1,Sheet2!$M2641,0))</f>
        <v>0</v>
      </c>
      <c r="O2641">
        <f>IF(AND(Sheet2!$K2641=$B$2,Sheet2!$L2641=1),Sheet2!$J2641+Sheet2!$M2641,IF(Sheet2!$K2641=$B$2,Sheet2!$M2641,0))</f>
        <v>0</v>
      </c>
    </row>
    <row r="2642" spans="14:15" x14ac:dyDescent="0.25">
      <c r="N2642">
        <f>IF(AND(Sheet2!$K2642=$B$1,Sheet2!$L2642=1),Sheet2!$I2642+Sheet2!$M2642,IF(Sheet2!$K2642=$B$1,Sheet2!$M2642,0))</f>
        <v>0</v>
      </c>
      <c r="O2642">
        <f>IF(AND(Sheet2!$K2642=$B$2,Sheet2!$L2642=1),Sheet2!$J2642+Sheet2!$M2642,IF(Sheet2!$K2642=$B$2,Sheet2!$M2642,0))</f>
        <v>0</v>
      </c>
    </row>
    <row r="2643" spans="14:15" x14ac:dyDescent="0.25">
      <c r="N2643">
        <f>IF(AND(Sheet2!$K2643=$B$1,Sheet2!$L2643=1),Sheet2!$I2643+Sheet2!$M2643,IF(Sheet2!$K2643=$B$1,Sheet2!$M2643,0))</f>
        <v>0</v>
      </c>
      <c r="O2643">
        <f>IF(AND(Sheet2!$K2643=$B$2,Sheet2!$L2643=1),Sheet2!$J2643+Sheet2!$M2643,IF(Sheet2!$K2643=$B$2,Sheet2!$M2643,0))</f>
        <v>0</v>
      </c>
    </row>
    <row r="2644" spans="14:15" x14ac:dyDescent="0.25">
      <c r="N2644">
        <f>IF(AND(Sheet2!$K2644=$B$1,Sheet2!$L2644=1),Sheet2!$I2644+Sheet2!$M2644,IF(Sheet2!$K2644=$B$1,Sheet2!$M2644,0))</f>
        <v>0</v>
      </c>
      <c r="O2644">
        <f>IF(AND(Sheet2!$K2644=$B$2,Sheet2!$L2644=1),Sheet2!$J2644+Sheet2!$M2644,IF(Sheet2!$K2644=$B$2,Sheet2!$M2644,0))</f>
        <v>0</v>
      </c>
    </row>
    <row r="2645" spans="14:15" x14ac:dyDescent="0.25">
      <c r="N2645">
        <f>IF(AND(Sheet2!$K2645=$B$1,Sheet2!$L2645=1),Sheet2!$I2645+Sheet2!$M2645,IF(Sheet2!$K2645=$B$1,Sheet2!$M2645,0))</f>
        <v>0</v>
      </c>
      <c r="O2645">
        <f>IF(AND(Sheet2!$K2645=$B$2,Sheet2!$L2645=1),Sheet2!$J2645+Sheet2!$M2645,IF(Sheet2!$K2645=$B$2,Sheet2!$M2645,0))</f>
        <v>0</v>
      </c>
    </row>
    <row r="2646" spans="14:15" x14ac:dyDescent="0.25">
      <c r="N2646">
        <f>IF(AND(Sheet2!$K2646=$B$1,Sheet2!$L2646=1),Sheet2!$I2646+Sheet2!$M2646,IF(Sheet2!$K2646=$B$1,Sheet2!$M2646,0))</f>
        <v>0</v>
      </c>
      <c r="O2646">
        <f>IF(AND(Sheet2!$K2646=$B$2,Sheet2!$L2646=1),Sheet2!$J2646+Sheet2!$M2646,IF(Sheet2!$K2646=$B$2,Sheet2!$M2646,0))</f>
        <v>0</v>
      </c>
    </row>
    <row r="2647" spans="14:15" x14ac:dyDescent="0.25">
      <c r="N2647">
        <f>IF(AND(Sheet2!$K2647=$B$1,Sheet2!$L2647=1),Sheet2!$I2647+Sheet2!$M2647,IF(Sheet2!$K2647=$B$1,Sheet2!$M2647,0))</f>
        <v>0</v>
      </c>
      <c r="O2647">
        <f>IF(AND(Sheet2!$K2647=$B$2,Sheet2!$L2647=1),Sheet2!$J2647+Sheet2!$M2647,IF(Sheet2!$K2647=$B$2,Sheet2!$M2647,0))</f>
        <v>0</v>
      </c>
    </row>
    <row r="2648" spans="14:15" x14ac:dyDescent="0.25">
      <c r="N2648">
        <f>IF(AND(Sheet2!$K2648=$B$1,Sheet2!$L2648=1),Sheet2!$I2648+Sheet2!$M2648,IF(Sheet2!$K2648=$B$1,Sheet2!$M2648,0))</f>
        <v>0</v>
      </c>
      <c r="O2648">
        <f>IF(AND(Sheet2!$K2648=$B$2,Sheet2!$L2648=1),Sheet2!$J2648+Sheet2!$M2648,IF(Sheet2!$K2648=$B$2,Sheet2!$M2648,0))</f>
        <v>0</v>
      </c>
    </row>
    <row r="2649" spans="14:15" x14ac:dyDescent="0.25">
      <c r="N2649">
        <f>IF(AND(Sheet2!$K2649=$B$1,Sheet2!$L2649=1),Sheet2!$I2649+Sheet2!$M2649,IF(Sheet2!$K2649=$B$1,Sheet2!$M2649,0))</f>
        <v>0</v>
      </c>
      <c r="O2649">
        <f>IF(AND(Sheet2!$K2649=$B$2,Sheet2!$L2649=1),Sheet2!$J2649+Sheet2!$M2649,IF(Sheet2!$K2649=$B$2,Sheet2!$M2649,0))</f>
        <v>0</v>
      </c>
    </row>
    <row r="2650" spans="14:15" x14ac:dyDescent="0.25">
      <c r="N2650">
        <f>IF(AND(Sheet2!$K2650=$B$1,Sheet2!$L2650=1),Sheet2!$I2650+Sheet2!$M2650,IF(Sheet2!$K2650=$B$1,Sheet2!$M2650,0))</f>
        <v>0</v>
      </c>
      <c r="O2650">
        <f>IF(AND(Sheet2!$K2650=$B$2,Sheet2!$L2650=1),Sheet2!$J2650+Sheet2!$M2650,IF(Sheet2!$K2650=$B$2,Sheet2!$M2650,0))</f>
        <v>0</v>
      </c>
    </row>
    <row r="2651" spans="14:15" x14ac:dyDescent="0.25">
      <c r="N2651">
        <f>IF(AND(Sheet2!$K2651=$B$1,Sheet2!$L2651=1),Sheet2!$I2651+Sheet2!$M2651,IF(Sheet2!$K2651=$B$1,Sheet2!$M2651,0))</f>
        <v>0</v>
      </c>
      <c r="O2651">
        <f>IF(AND(Sheet2!$K2651=$B$2,Sheet2!$L2651=1),Sheet2!$J2651+Sheet2!$M2651,IF(Sheet2!$K2651=$B$2,Sheet2!$M2651,0))</f>
        <v>0</v>
      </c>
    </row>
    <row r="2652" spans="14:15" x14ac:dyDescent="0.25">
      <c r="N2652">
        <f>IF(AND(Sheet2!$K2652=$B$1,Sheet2!$L2652=1),Sheet2!$I2652+Sheet2!$M2652,IF(Sheet2!$K2652=$B$1,Sheet2!$M2652,0))</f>
        <v>0</v>
      </c>
      <c r="O2652">
        <f>IF(AND(Sheet2!$K2652=$B$2,Sheet2!$L2652=1),Sheet2!$J2652+Sheet2!$M2652,IF(Sheet2!$K2652=$B$2,Sheet2!$M2652,0))</f>
        <v>0</v>
      </c>
    </row>
    <row r="2653" spans="14:15" x14ac:dyDescent="0.25">
      <c r="N2653">
        <f>IF(AND(Sheet2!$K2653=$B$1,Sheet2!$L2653=1),Sheet2!$I2653+Sheet2!$M2653,IF(Sheet2!$K2653=$B$1,Sheet2!$M2653,0))</f>
        <v>0</v>
      </c>
      <c r="O2653">
        <f>IF(AND(Sheet2!$K2653=$B$2,Sheet2!$L2653=1),Sheet2!$J2653+Sheet2!$M2653,IF(Sheet2!$K2653=$B$2,Sheet2!$M2653,0))</f>
        <v>0</v>
      </c>
    </row>
    <row r="2654" spans="14:15" x14ac:dyDescent="0.25">
      <c r="N2654">
        <f>IF(AND(Sheet2!$K2654=$B$1,Sheet2!$L2654=1),Sheet2!$I2654+Sheet2!$M2654,IF(Sheet2!$K2654=$B$1,Sheet2!$M2654,0))</f>
        <v>0</v>
      </c>
      <c r="O2654">
        <f>IF(AND(Sheet2!$K2654=$B$2,Sheet2!$L2654=1),Sheet2!$J2654+Sheet2!$M2654,IF(Sheet2!$K2654=$B$2,Sheet2!$M2654,0))</f>
        <v>0</v>
      </c>
    </row>
    <row r="2655" spans="14:15" x14ac:dyDescent="0.25">
      <c r="N2655">
        <f>IF(AND(Sheet2!$K2655=$B$1,Sheet2!$L2655=1),Sheet2!$I2655+Sheet2!$M2655,IF(Sheet2!$K2655=$B$1,Sheet2!$M2655,0))</f>
        <v>0</v>
      </c>
      <c r="O2655">
        <f>IF(AND(Sheet2!$K2655=$B$2,Sheet2!$L2655=1),Sheet2!$J2655+Sheet2!$M2655,IF(Sheet2!$K2655=$B$2,Sheet2!$M2655,0))</f>
        <v>0</v>
      </c>
    </row>
    <row r="2656" spans="14:15" x14ac:dyDescent="0.25">
      <c r="N2656">
        <f>IF(AND(Sheet2!$K2656=$B$1,Sheet2!$L2656=1),Sheet2!$I2656+Sheet2!$M2656,IF(Sheet2!$K2656=$B$1,Sheet2!$M2656,0))</f>
        <v>0</v>
      </c>
      <c r="O2656">
        <f>IF(AND(Sheet2!$K2656=$B$2,Sheet2!$L2656=1),Sheet2!$J2656+Sheet2!$M2656,IF(Sheet2!$K2656=$B$2,Sheet2!$M2656,0))</f>
        <v>0</v>
      </c>
    </row>
    <row r="2657" spans="14:15" x14ac:dyDescent="0.25">
      <c r="N2657">
        <f>IF(AND(Sheet2!$K2657=$B$1,Sheet2!$L2657=1),Sheet2!$I2657+Sheet2!$M2657,IF(Sheet2!$K2657=$B$1,Sheet2!$M2657,0))</f>
        <v>0</v>
      </c>
      <c r="O2657">
        <f>IF(AND(Sheet2!$K2657=$B$2,Sheet2!$L2657=1),Sheet2!$J2657+Sheet2!$M2657,IF(Sheet2!$K2657=$B$2,Sheet2!$M2657,0))</f>
        <v>0</v>
      </c>
    </row>
    <row r="2658" spans="14:15" x14ac:dyDescent="0.25">
      <c r="N2658">
        <f>IF(AND(Sheet2!$K2658=$B$1,Sheet2!$L2658=1),Sheet2!$I2658+Sheet2!$M2658,IF(Sheet2!$K2658=$B$1,Sheet2!$M2658,0))</f>
        <v>0</v>
      </c>
      <c r="O2658">
        <f>IF(AND(Sheet2!$K2658=$B$2,Sheet2!$L2658=1),Sheet2!$J2658+Sheet2!$M2658,IF(Sheet2!$K2658=$B$2,Sheet2!$M2658,0))</f>
        <v>0</v>
      </c>
    </row>
    <row r="2659" spans="14:15" x14ac:dyDescent="0.25">
      <c r="N2659">
        <f>IF(AND(Sheet2!$K2659=$B$1,Sheet2!$L2659=1),Sheet2!$I2659+Sheet2!$M2659,IF(Sheet2!$K2659=$B$1,Sheet2!$M2659,0))</f>
        <v>0</v>
      </c>
      <c r="O2659">
        <f>IF(AND(Sheet2!$K2659=$B$2,Sheet2!$L2659=1),Sheet2!$J2659+Sheet2!$M2659,IF(Sheet2!$K2659=$B$2,Sheet2!$M2659,0))</f>
        <v>0</v>
      </c>
    </row>
    <row r="2660" spans="14:15" x14ac:dyDescent="0.25">
      <c r="N2660">
        <f>IF(AND(Sheet2!$K2660=$B$1,Sheet2!$L2660=1),Sheet2!$I2660+Sheet2!$M2660,IF(Sheet2!$K2660=$B$1,Sheet2!$M2660,0))</f>
        <v>0</v>
      </c>
      <c r="O2660">
        <f>IF(AND(Sheet2!$K2660=$B$2,Sheet2!$L2660=1),Sheet2!$J2660+Sheet2!$M2660,IF(Sheet2!$K2660=$B$2,Sheet2!$M2660,0))</f>
        <v>0</v>
      </c>
    </row>
    <row r="2661" spans="14:15" x14ac:dyDescent="0.25">
      <c r="N2661">
        <f>IF(AND(Sheet2!$K2661=$B$1,Sheet2!$L2661=1),Sheet2!$I2661+Sheet2!$M2661,IF(Sheet2!$K2661=$B$1,Sheet2!$M2661,0))</f>
        <v>0</v>
      </c>
      <c r="O2661">
        <f>IF(AND(Sheet2!$K2661=$B$2,Sheet2!$L2661=1),Sheet2!$J2661+Sheet2!$M2661,IF(Sheet2!$K2661=$B$2,Sheet2!$M2661,0))</f>
        <v>0</v>
      </c>
    </row>
    <row r="2662" spans="14:15" x14ac:dyDescent="0.25">
      <c r="N2662">
        <f>IF(AND(Sheet2!$K2662=$B$1,Sheet2!$L2662=1),Sheet2!$I2662+Sheet2!$M2662,IF(Sheet2!$K2662=$B$1,Sheet2!$M2662,0))</f>
        <v>0</v>
      </c>
      <c r="O2662">
        <f>IF(AND(Sheet2!$K2662=$B$2,Sheet2!$L2662=1),Sheet2!$J2662+Sheet2!$M2662,IF(Sheet2!$K2662=$B$2,Sheet2!$M2662,0))</f>
        <v>0</v>
      </c>
    </row>
    <row r="2663" spans="14:15" x14ac:dyDescent="0.25">
      <c r="N2663">
        <f>IF(AND(Sheet2!$K2663=$B$1,Sheet2!$L2663=1),Sheet2!$I2663+Sheet2!$M2663,IF(Sheet2!$K2663=$B$1,Sheet2!$M2663,0))</f>
        <v>0</v>
      </c>
      <c r="O2663">
        <f>IF(AND(Sheet2!$K2663=$B$2,Sheet2!$L2663=1),Sheet2!$J2663+Sheet2!$M2663,IF(Sheet2!$K2663=$B$2,Sheet2!$M2663,0))</f>
        <v>0</v>
      </c>
    </row>
    <row r="2664" spans="14:15" x14ac:dyDescent="0.25">
      <c r="N2664">
        <f>IF(AND(Sheet2!$K2664=$B$1,Sheet2!$L2664=1),Sheet2!$I2664+Sheet2!$M2664,IF(Sheet2!$K2664=$B$1,Sheet2!$M2664,0))</f>
        <v>0</v>
      </c>
      <c r="O2664">
        <f>IF(AND(Sheet2!$K2664=$B$2,Sheet2!$L2664=1),Sheet2!$J2664+Sheet2!$M2664,IF(Sheet2!$K2664=$B$2,Sheet2!$M2664,0))</f>
        <v>0</v>
      </c>
    </row>
    <row r="2665" spans="14:15" x14ac:dyDescent="0.25">
      <c r="N2665">
        <f>IF(AND(Sheet2!$K2665=$B$1,Sheet2!$L2665=1),Sheet2!$I2665+Sheet2!$M2665,IF(Sheet2!$K2665=$B$1,Sheet2!$M2665,0))</f>
        <v>0</v>
      </c>
      <c r="O2665">
        <f>IF(AND(Sheet2!$K2665=$B$2,Sheet2!$L2665=1),Sheet2!$J2665+Sheet2!$M2665,IF(Sheet2!$K2665=$B$2,Sheet2!$M2665,0))</f>
        <v>0</v>
      </c>
    </row>
    <row r="2666" spans="14:15" x14ac:dyDescent="0.25">
      <c r="N2666">
        <f>IF(AND(Sheet2!$K2666=$B$1,Sheet2!$L2666=1),Sheet2!$I2666+Sheet2!$M2666,IF(Sheet2!$K2666=$B$1,Sheet2!$M2666,0))</f>
        <v>0</v>
      </c>
      <c r="O2666">
        <f>IF(AND(Sheet2!$K2666=$B$2,Sheet2!$L2666=1),Sheet2!$J2666+Sheet2!$M2666,IF(Sheet2!$K2666=$B$2,Sheet2!$M2666,0))</f>
        <v>0</v>
      </c>
    </row>
    <row r="2667" spans="14:15" x14ac:dyDescent="0.25">
      <c r="N2667">
        <f>IF(AND(Sheet2!$K2667=$B$1,Sheet2!$L2667=1),Sheet2!$I2667+Sheet2!$M2667,IF(Sheet2!$K2667=$B$1,Sheet2!$M2667,0))</f>
        <v>0</v>
      </c>
      <c r="O2667">
        <f>IF(AND(Sheet2!$K2667=$B$2,Sheet2!$L2667=1),Sheet2!$J2667+Sheet2!$M2667,IF(Sheet2!$K2667=$B$2,Sheet2!$M2667,0))</f>
        <v>0</v>
      </c>
    </row>
    <row r="2668" spans="14:15" x14ac:dyDescent="0.25">
      <c r="N2668">
        <f>IF(AND(Sheet2!$K2668=$B$1,Sheet2!$L2668=1),Sheet2!$I2668+Sheet2!$M2668,IF(Sheet2!$K2668=$B$1,Sheet2!$M2668,0))</f>
        <v>0</v>
      </c>
      <c r="O2668">
        <f>IF(AND(Sheet2!$K2668=$B$2,Sheet2!$L2668=1),Sheet2!$J2668+Sheet2!$M2668,IF(Sheet2!$K2668=$B$2,Sheet2!$M2668,0))</f>
        <v>0</v>
      </c>
    </row>
    <row r="2669" spans="14:15" x14ac:dyDescent="0.25">
      <c r="N2669">
        <f>IF(AND(Sheet2!$K2669=$B$1,Sheet2!$L2669=1),Sheet2!$I2669+Sheet2!$M2669,IF(Sheet2!$K2669=$B$1,Sheet2!$M2669,0))</f>
        <v>0</v>
      </c>
      <c r="O2669">
        <f>IF(AND(Sheet2!$K2669=$B$2,Sheet2!$L2669=1),Sheet2!$J2669+Sheet2!$M2669,IF(Sheet2!$K2669=$B$2,Sheet2!$M2669,0))</f>
        <v>0</v>
      </c>
    </row>
    <row r="2670" spans="14:15" x14ac:dyDescent="0.25">
      <c r="N2670">
        <f>IF(AND(Sheet2!$K2670=$B$1,Sheet2!$L2670=1),Sheet2!$I2670+Sheet2!$M2670,IF(Sheet2!$K2670=$B$1,Sheet2!$M2670,0))</f>
        <v>0</v>
      </c>
      <c r="O2670">
        <f>IF(AND(Sheet2!$K2670=$B$2,Sheet2!$L2670=1),Sheet2!$J2670+Sheet2!$M2670,IF(Sheet2!$K2670=$B$2,Sheet2!$M2670,0))</f>
        <v>0</v>
      </c>
    </row>
    <row r="2671" spans="14:15" x14ac:dyDescent="0.25">
      <c r="N2671">
        <f>IF(AND(Sheet2!$K2671=$B$1,Sheet2!$L2671=1),Sheet2!$I2671+Sheet2!$M2671,IF(Sheet2!$K2671=$B$1,Sheet2!$M2671,0))</f>
        <v>0</v>
      </c>
      <c r="O2671">
        <f>IF(AND(Sheet2!$K2671=$B$2,Sheet2!$L2671=1),Sheet2!$J2671+Sheet2!$M2671,IF(Sheet2!$K2671=$B$2,Sheet2!$M2671,0))</f>
        <v>0</v>
      </c>
    </row>
    <row r="2672" spans="14:15" x14ac:dyDescent="0.25">
      <c r="N2672">
        <f>IF(AND(Sheet2!$K2672=$B$1,Sheet2!$L2672=1),Sheet2!$I2672+Sheet2!$M2672,IF(Sheet2!$K2672=$B$1,Sheet2!$M2672,0))</f>
        <v>0</v>
      </c>
      <c r="O2672">
        <f>IF(AND(Sheet2!$K2672=$B$2,Sheet2!$L2672=1),Sheet2!$J2672+Sheet2!$M2672,IF(Sheet2!$K2672=$B$2,Sheet2!$M2672,0))</f>
        <v>0</v>
      </c>
    </row>
    <row r="2673" spans="14:15" x14ac:dyDescent="0.25">
      <c r="N2673">
        <f>IF(AND(Sheet2!$K2673=$B$1,Sheet2!$L2673=1),Sheet2!$I2673+Sheet2!$M2673,IF(Sheet2!$K2673=$B$1,Sheet2!$M2673,0))</f>
        <v>0</v>
      </c>
      <c r="O2673">
        <f>IF(AND(Sheet2!$K2673=$B$2,Sheet2!$L2673=1),Sheet2!$J2673+Sheet2!$M2673,IF(Sheet2!$K2673=$B$2,Sheet2!$M2673,0))</f>
        <v>0</v>
      </c>
    </row>
    <row r="2674" spans="14:15" x14ac:dyDescent="0.25">
      <c r="N2674">
        <f>IF(AND(Sheet2!$K2674=$B$1,Sheet2!$L2674=1),Sheet2!$I2674+Sheet2!$M2674,IF(Sheet2!$K2674=$B$1,Sheet2!$M2674,0))</f>
        <v>0</v>
      </c>
      <c r="O2674">
        <f>IF(AND(Sheet2!$K2674=$B$2,Sheet2!$L2674=1),Sheet2!$J2674+Sheet2!$M2674,IF(Sheet2!$K2674=$B$2,Sheet2!$M2674,0))</f>
        <v>0</v>
      </c>
    </row>
    <row r="2675" spans="14:15" x14ac:dyDescent="0.25">
      <c r="N2675">
        <f>IF(AND(Sheet2!$K2675=$B$1,Sheet2!$L2675=1),Sheet2!$I2675+Sheet2!$M2675,IF(Sheet2!$K2675=$B$1,Sheet2!$M2675,0))</f>
        <v>0</v>
      </c>
      <c r="O2675">
        <f>IF(AND(Sheet2!$K2675=$B$2,Sheet2!$L2675=1),Sheet2!$J2675+Sheet2!$M2675,IF(Sheet2!$K2675=$B$2,Sheet2!$M2675,0))</f>
        <v>0</v>
      </c>
    </row>
    <row r="2676" spans="14:15" x14ac:dyDescent="0.25">
      <c r="N2676">
        <f>IF(AND(Sheet2!$K2676=$B$1,Sheet2!$L2676=1),Sheet2!$I2676+Sheet2!$M2676,IF(Sheet2!$K2676=$B$1,Sheet2!$M2676,0))</f>
        <v>0</v>
      </c>
      <c r="O2676">
        <f>IF(AND(Sheet2!$K2676=$B$2,Sheet2!$L2676=1),Sheet2!$J2676+Sheet2!$M2676,IF(Sheet2!$K2676=$B$2,Sheet2!$M2676,0))</f>
        <v>0</v>
      </c>
    </row>
    <row r="2677" spans="14:15" x14ac:dyDescent="0.25">
      <c r="N2677">
        <f>IF(AND(Sheet2!$K2677=$B$1,Sheet2!$L2677=1),Sheet2!$I2677+Sheet2!$M2677,IF(Sheet2!$K2677=$B$1,Sheet2!$M2677,0))</f>
        <v>0</v>
      </c>
      <c r="O2677">
        <f>IF(AND(Sheet2!$K2677=$B$2,Sheet2!$L2677=1),Sheet2!$J2677+Sheet2!$M2677,IF(Sheet2!$K2677=$B$2,Sheet2!$M2677,0))</f>
        <v>0</v>
      </c>
    </row>
    <row r="2678" spans="14:15" x14ac:dyDescent="0.25">
      <c r="N2678">
        <f>IF(AND(Sheet2!$K2678=$B$1,Sheet2!$L2678=1),Sheet2!$I2678+Sheet2!$M2678,IF(Sheet2!$K2678=$B$1,Sheet2!$M2678,0))</f>
        <v>0</v>
      </c>
      <c r="O2678">
        <f>IF(AND(Sheet2!$K2678=$B$2,Sheet2!$L2678=1),Sheet2!$J2678+Sheet2!$M2678,IF(Sheet2!$K2678=$B$2,Sheet2!$M2678,0))</f>
        <v>0</v>
      </c>
    </row>
    <row r="2679" spans="14:15" x14ac:dyDescent="0.25">
      <c r="N2679">
        <f>IF(AND(Sheet2!$K2679=$B$1,Sheet2!$L2679=1),Sheet2!$I2679+Sheet2!$M2679,IF(Sheet2!$K2679=$B$1,Sheet2!$M2679,0))</f>
        <v>0</v>
      </c>
      <c r="O2679">
        <f>IF(AND(Sheet2!$K2679=$B$2,Sheet2!$L2679=1),Sheet2!$J2679+Sheet2!$M2679,IF(Sheet2!$K2679=$B$2,Sheet2!$M2679,0))</f>
        <v>0</v>
      </c>
    </row>
    <row r="2680" spans="14:15" x14ac:dyDescent="0.25">
      <c r="N2680">
        <f>IF(AND(Sheet2!$K2680=$B$1,Sheet2!$L2680=1),Sheet2!$I2680+Sheet2!$M2680,IF(Sheet2!$K2680=$B$1,Sheet2!$M2680,0))</f>
        <v>0</v>
      </c>
      <c r="O2680">
        <f>IF(AND(Sheet2!$K2680=$B$2,Sheet2!$L2680=1),Sheet2!$J2680+Sheet2!$M2680,IF(Sheet2!$K2680=$B$2,Sheet2!$M2680,0))</f>
        <v>0</v>
      </c>
    </row>
    <row r="2681" spans="14:15" x14ac:dyDescent="0.25">
      <c r="N2681">
        <f>IF(AND(Sheet2!$K2681=$B$1,Sheet2!$L2681=1),Sheet2!$I2681+Sheet2!$M2681,IF(Sheet2!$K2681=$B$1,Sheet2!$M2681,0))</f>
        <v>0</v>
      </c>
      <c r="O2681">
        <f>IF(AND(Sheet2!$K2681=$B$2,Sheet2!$L2681=1),Sheet2!$J2681+Sheet2!$M2681,IF(Sheet2!$K2681=$B$2,Sheet2!$M2681,0))</f>
        <v>0</v>
      </c>
    </row>
    <row r="2682" spans="14:15" x14ac:dyDescent="0.25">
      <c r="N2682">
        <f>IF(AND(Sheet2!$K2682=$B$1,Sheet2!$L2682=1),Sheet2!$I2682+Sheet2!$M2682,IF(Sheet2!$K2682=$B$1,Sheet2!$M2682,0))</f>
        <v>0</v>
      </c>
      <c r="O2682">
        <f>IF(AND(Sheet2!$K2682=$B$2,Sheet2!$L2682=1),Sheet2!$J2682+Sheet2!$M2682,IF(Sheet2!$K2682=$B$2,Sheet2!$M2682,0))</f>
        <v>0</v>
      </c>
    </row>
    <row r="2683" spans="14:15" x14ac:dyDescent="0.25">
      <c r="N2683">
        <f>IF(AND(Sheet2!$K2683=$B$1,Sheet2!$L2683=1),Sheet2!$I2683+Sheet2!$M2683,IF(Sheet2!$K2683=$B$1,Sheet2!$M2683,0))</f>
        <v>0</v>
      </c>
      <c r="O2683">
        <f>IF(AND(Sheet2!$K2683=$B$2,Sheet2!$L2683=1),Sheet2!$J2683+Sheet2!$M2683,IF(Sheet2!$K2683=$B$2,Sheet2!$M2683,0))</f>
        <v>0</v>
      </c>
    </row>
    <row r="2684" spans="14:15" x14ac:dyDescent="0.25">
      <c r="N2684">
        <f>IF(AND(Sheet2!$K2684=$B$1,Sheet2!$L2684=1),Sheet2!$I2684+Sheet2!$M2684,IF(Sheet2!$K2684=$B$1,Sheet2!$M2684,0))</f>
        <v>0</v>
      </c>
      <c r="O2684">
        <f>IF(AND(Sheet2!$K2684=$B$2,Sheet2!$L2684=1),Sheet2!$J2684+Sheet2!$M2684,IF(Sheet2!$K2684=$B$2,Sheet2!$M2684,0))</f>
        <v>0</v>
      </c>
    </row>
    <row r="2685" spans="14:15" x14ac:dyDescent="0.25">
      <c r="N2685">
        <f>IF(AND(Sheet2!$K2685=$B$1,Sheet2!$L2685=1),Sheet2!$I2685+Sheet2!$M2685,IF(Sheet2!$K2685=$B$1,Sheet2!$M2685,0))</f>
        <v>0</v>
      </c>
      <c r="O2685">
        <f>IF(AND(Sheet2!$K2685=$B$2,Sheet2!$L2685=1),Sheet2!$J2685+Sheet2!$M2685,IF(Sheet2!$K2685=$B$2,Sheet2!$M2685,0))</f>
        <v>0</v>
      </c>
    </row>
    <row r="2686" spans="14:15" x14ac:dyDescent="0.25">
      <c r="N2686">
        <f>IF(AND(Sheet2!$K2686=$B$1,Sheet2!$L2686=1),Sheet2!$I2686+Sheet2!$M2686,IF(Sheet2!$K2686=$B$1,Sheet2!$M2686,0))</f>
        <v>0</v>
      </c>
      <c r="O2686">
        <f>IF(AND(Sheet2!$K2686=$B$2,Sheet2!$L2686=1),Sheet2!$J2686+Sheet2!$M2686,IF(Sheet2!$K2686=$B$2,Sheet2!$M2686,0))</f>
        <v>0</v>
      </c>
    </row>
    <row r="2687" spans="14:15" x14ac:dyDescent="0.25">
      <c r="N2687">
        <f>IF(AND(Sheet2!$K2687=$B$1,Sheet2!$L2687=1),Sheet2!$I2687+Sheet2!$M2687,IF(Sheet2!$K2687=$B$1,Sheet2!$M2687,0))</f>
        <v>0</v>
      </c>
      <c r="O2687">
        <f>IF(AND(Sheet2!$K2687=$B$2,Sheet2!$L2687=1),Sheet2!$J2687+Sheet2!$M2687,IF(Sheet2!$K2687=$B$2,Sheet2!$M2687,0))</f>
        <v>0</v>
      </c>
    </row>
    <row r="2688" spans="14:15" x14ac:dyDescent="0.25">
      <c r="N2688">
        <f>IF(AND(Sheet2!$K2688=$B$1,Sheet2!$L2688=1),Sheet2!$I2688+Sheet2!$M2688,IF(Sheet2!$K2688=$B$1,Sheet2!$M2688,0))</f>
        <v>0</v>
      </c>
      <c r="O2688">
        <f>IF(AND(Sheet2!$K2688=$B$2,Sheet2!$L2688=1),Sheet2!$J2688+Sheet2!$M2688,IF(Sheet2!$K2688=$B$2,Sheet2!$M2688,0))</f>
        <v>0</v>
      </c>
    </row>
    <row r="2689" spans="14:15" x14ac:dyDescent="0.25">
      <c r="N2689">
        <f>IF(AND(Sheet2!$K2689=$B$1,Sheet2!$L2689=1),Sheet2!$I2689+Sheet2!$M2689,IF(Sheet2!$K2689=$B$1,Sheet2!$M2689,0))</f>
        <v>0</v>
      </c>
      <c r="O2689">
        <f>IF(AND(Sheet2!$K2689=$B$2,Sheet2!$L2689=1),Sheet2!$J2689+Sheet2!$M2689,IF(Sheet2!$K2689=$B$2,Sheet2!$M2689,0))</f>
        <v>0</v>
      </c>
    </row>
    <row r="2690" spans="14:15" x14ac:dyDescent="0.25">
      <c r="N2690">
        <f>IF(AND(Sheet2!$K2690=$B$1,Sheet2!$L2690=1),Sheet2!$I2690+Sheet2!$M2690,IF(Sheet2!$K2690=$B$1,Sheet2!$M2690,0))</f>
        <v>0</v>
      </c>
      <c r="O2690">
        <f>IF(AND(Sheet2!$K2690=$B$2,Sheet2!$L2690=1),Sheet2!$J2690+Sheet2!$M2690,IF(Sheet2!$K2690=$B$2,Sheet2!$M2690,0))</f>
        <v>0</v>
      </c>
    </row>
    <row r="2691" spans="14:15" x14ac:dyDescent="0.25">
      <c r="N2691">
        <f>IF(AND(Sheet2!$K2691=$B$1,Sheet2!$L2691=1),Sheet2!$I2691+Sheet2!$M2691,IF(Sheet2!$K2691=$B$1,Sheet2!$M2691,0))</f>
        <v>0</v>
      </c>
      <c r="O2691">
        <f>IF(AND(Sheet2!$K2691=$B$2,Sheet2!$L2691=1),Sheet2!$J2691+Sheet2!$M2691,IF(Sheet2!$K2691=$B$2,Sheet2!$M2691,0))</f>
        <v>0</v>
      </c>
    </row>
    <row r="2692" spans="14:15" x14ac:dyDescent="0.25">
      <c r="N2692">
        <f>IF(AND(Sheet2!$K2692=$B$1,Sheet2!$L2692=1),Sheet2!$I2692+Sheet2!$M2692,IF(Sheet2!$K2692=$B$1,Sheet2!$M2692,0))</f>
        <v>0</v>
      </c>
      <c r="O2692">
        <f>IF(AND(Sheet2!$K2692=$B$2,Sheet2!$L2692=1),Sheet2!$J2692+Sheet2!$M2692,IF(Sheet2!$K2692=$B$2,Sheet2!$M2692,0))</f>
        <v>0</v>
      </c>
    </row>
    <row r="2693" spans="14:15" x14ac:dyDescent="0.25">
      <c r="N2693">
        <f>IF(AND(Sheet2!$K2693=$B$1,Sheet2!$L2693=1),Sheet2!$I2693+Sheet2!$M2693,IF(Sheet2!$K2693=$B$1,Sheet2!$M2693,0))</f>
        <v>0</v>
      </c>
      <c r="O2693">
        <f>IF(AND(Sheet2!$K2693=$B$2,Sheet2!$L2693=1),Sheet2!$J2693+Sheet2!$M2693,IF(Sheet2!$K2693=$B$2,Sheet2!$M2693,0))</f>
        <v>0</v>
      </c>
    </row>
    <row r="2694" spans="14:15" x14ac:dyDescent="0.25">
      <c r="N2694">
        <f>IF(AND(Sheet2!$K2694=$B$1,Sheet2!$L2694=1),Sheet2!$I2694+Sheet2!$M2694,IF(Sheet2!$K2694=$B$1,Sheet2!$M2694,0))</f>
        <v>0</v>
      </c>
      <c r="O2694">
        <f>IF(AND(Sheet2!$K2694=$B$2,Sheet2!$L2694=1),Sheet2!$J2694+Sheet2!$M2694,IF(Sheet2!$K2694=$B$2,Sheet2!$M2694,0))</f>
        <v>0</v>
      </c>
    </row>
    <row r="2695" spans="14:15" x14ac:dyDescent="0.25">
      <c r="N2695">
        <f>IF(AND(Sheet2!$K2695=$B$1,Sheet2!$L2695=1),Sheet2!$I2695+Sheet2!$M2695,IF(Sheet2!$K2695=$B$1,Sheet2!$M2695,0))</f>
        <v>0</v>
      </c>
      <c r="O2695">
        <f>IF(AND(Sheet2!$K2695=$B$2,Sheet2!$L2695=1),Sheet2!$J2695+Sheet2!$M2695,IF(Sheet2!$K2695=$B$2,Sheet2!$M2695,0))</f>
        <v>0</v>
      </c>
    </row>
    <row r="2696" spans="14:15" x14ac:dyDescent="0.25">
      <c r="N2696">
        <f>IF(AND(Sheet2!$K2696=$B$1,Sheet2!$L2696=1),Sheet2!$I2696+Sheet2!$M2696,IF(Sheet2!$K2696=$B$1,Sheet2!$M2696,0))</f>
        <v>0</v>
      </c>
      <c r="O2696">
        <f>IF(AND(Sheet2!$K2696=$B$2,Sheet2!$L2696=1),Sheet2!$J2696+Sheet2!$M2696,IF(Sheet2!$K2696=$B$2,Sheet2!$M2696,0))</f>
        <v>0</v>
      </c>
    </row>
    <row r="2697" spans="14:15" x14ac:dyDescent="0.25">
      <c r="N2697">
        <f>IF(AND(Sheet2!$K2697=$B$1,Sheet2!$L2697=1),Sheet2!$I2697+Sheet2!$M2697,IF(Sheet2!$K2697=$B$1,Sheet2!$M2697,0))</f>
        <v>0</v>
      </c>
      <c r="O2697">
        <f>IF(AND(Sheet2!$K2697=$B$2,Sheet2!$L2697=1),Sheet2!$J2697+Sheet2!$M2697,IF(Sheet2!$K2697=$B$2,Sheet2!$M2697,0))</f>
        <v>0</v>
      </c>
    </row>
    <row r="2698" spans="14:15" x14ac:dyDescent="0.25">
      <c r="N2698">
        <f>IF(AND(Sheet2!$K2698=$B$1,Sheet2!$L2698=1),Sheet2!$I2698+Sheet2!$M2698,IF(Sheet2!$K2698=$B$1,Sheet2!$M2698,0))</f>
        <v>0</v>
      </c>
      <c r="O2698">
        <f>IF(AND(Sheet2!$K2698=$B$2,Sheet2!$L2698=1),Sheet2!$J2698+Sheet2!$M2698,IF(Sheet2!$K2698=$B$2,Sheet2!$M2698,0))</f>
        <v>0</v>
      </c>
    </row>
    <row r="2699" spans="14:15" x14ac:dyDescent="0.25">
      <c r="N2699">
        <f>IF(AND(Sheet2!$K2699=$B$1,Sheet2!$L2699=1),Sheet2!$I2699+Sheet2!$M2699,IF(Sheet2!$K2699=$B$1,Sheet2!$M2699,0))</f>
        <v>0</v>
      </c>
      <c r="O2699">
        <f>IF(AND(Sheet2!$K2699=$B$2,Sheet2!$L2699=1),Sheet2!$J2699+Sheet2!$M2699,IF(Sheet2!$K2699=$B$2,Sheet2!$M2699,0))</f>
        <v>0</v>
      </c>
    </row>
    <row r="2700" spans="14:15" x14ac:dyDescent="0.25">
      <c r="N2700">
        <f>IF(AND(Sheet2!$K2700=$B$1,Sheet2!$L2700=1),Sheet2!$I2700+Sheet2!$M2700,IF(Sheet2!$K2700=$B$1,Sheet2!$M2700,0))</f>
        <v>0</v>
      </c>
      <c r="O2700">
        <f>IF(AND(Sheet2!$K2700=$B$2,Sheet2!$L2700=1),Sheet2!$J2700+Sheet2!$M2700,IF(Sheet2!$K2700=$B$2,Sheet2!$M2700,0))</f>
        <v>0</v>
      </c>
    </row>
    <row r="2701" spans="14:15" x14ac:dyDescent="0.25">
      <c r="N2701">
        <f>IF(AND(Sheet2!$K2701=$B$1,Sheet2!$L2701=1),Sheet2!$I2701+Sheet2!$M2701,IF(Sheet2!$K2701=$B$1,Sheet2!$M2701,0))</f>
        <v>0</v>
      </c>
      <c r="O2701">
        <f>IF(AND(Sheet2!$K2701=$B$2,Sheet2!$L2701=1),Sheet2!$J2701+Sheet2!$M2701,IF(Sheet2!$K2701=$B$2,Sheet2!$M2701,0))</f>
        <v>0</v>
      </c>
    </row>
    <row r="2702" spans="14:15" x14ac:dyDescent="0.25">
      <c r="N2702">
        <f>IF(AND(Sheet2!$K2702=$B$1,Sheet2!$L2702=1),Sheet2!$I2702+Sheet2!$M2702,IF(Sheet2!$K2702=$B$1,Sheet2!$M2702,0))</f>
        <v>0</v>
      </c>
      <c r="O2702">
        <f>IF(AND(Sheet2!$K2702=$B$2,Sheet2!$L2702=1),Sheet2!$J2702+Sheet2!$M2702,IF(Sheet2!$K2702=$B$2,Sheet2!$M2702,0))</f>
        <v>0</v>
      </c>
    </row>
    <row r="2703" spans="14:15" x14ac:dyDescent="0.25">
      <c r="N2703">
        <f>IF(AND(Sheet2!$K2703=$B$1,Sheet2!$L2703=1),Sheet2!$I2703+Sheet2!$M2703,IF(Sheet2!$K2703=$B$1,Sheet2!$M2703,0))</f>
        <v>0</v>
      </c>
      <c r="O2703">
        <f>IF(AND(Sheet2!$K2703=$B$2,Sheet2!$L2703=1),Sheet2!$J2703+Sheet2!$M2703,IF(Sheet2!$K2703=$B$2,Sheet2!$M2703,0))</f>
        <v>0</v>
      </c>
    </row>
    <row r="2704" spans="14:15" x14ac:dyDescent="0.25">
      <c r="N2704">
        <f>IF(AND(Sheet2!$K2704=$B$1,Sheet2!$L2704=1),Sheet2!$I2704+Sheet2!$M2704,IF(Sheet2!$K2704=$B$1,Sheet2!$M2704,0))</f>
        <v>0</v>
      </c>
      <c r="O2704">
        <f>IF(AND(Sheet2!$K2704=$B$2,Sheet2!$L2704=1),Sheet2!$J2704+Sheet2!$M2704,IF(Sheet2!$K2704=$B$2,Sheet2!$M2704,0))</f>
        <v>0</v>
      </c>
    </row>
    <row r="2705" spans="14:15" x14ac:dyDescent="0.25">
      <c r="N2705">
        <f>IF(AND(Sheet2!$K2705=$B$1,Sheet2!$L2705=1),Sheet2!$I2705+Sheet2!$M2705,IF(Sheet2!$K2705=$B$1,Sheet2!$M2705,0))</f>
        <v>0</v>
      </c>
      <c r="O2705">
        <f>IF(AND(Sheet2!$K2705=$B$2,Sheet2!$L2705=1),Sheet2!$J2705+Sheet2!$M2705,IF(Sheet2!$K2705=$B$2,Sheet2!$M2705,0))</f>
        <v>0</v>
      </c>
    </row>
    <row r="2706" spans="14:15" x14ac:dyDescent="0.25">
      <c r="N2706">
        <f>IF(AND(Sheet2!$K2706=$B$1,Sheet2!$L2706=1),Sheet2!$I2706+Sheet2!$M2706,IF(Sheet2!$K2706=$B$1,Sheet2!$M2706,0))</f>
        <v>0</v>
      </c>
      <c r="O2706">
        <f>IF(AND(Sheet2!$K2706=$B$2,Sheet2!$L2706=1),Sheet2!$J2706+Sheet2!$M2706,IF(Sheet2!$K2706=$B$2,Sheet2!$M2706,0))</f>
        <v>0</v>
      </c>
    </row>
    <row r="2707" spans="14:15" x14ac:dyDescent="0.25">
      <c r="N2707">
        <f>IF(AND(Sheet2!$K2707=$B$1,Sheet2!$L2707=1),Sheet2!$I2707+Sheet2!$M2707,IF(Sheet2!$K2707=$B$1,Sheet2!$M2707,0))</f>
        <v>0</v>
      </c>
      <c r="O2707">
        <f>IF(AND(Sheet2!$K2707=$B$2,Sheet2!$L2707=1),Sheet2!$J2707+Sheet2!$M2707,IF(Sheet2!$K2707=$B$2,Sheet2!$M2707,0))</f>
        <v>0</v>
      </c>
    </row>
    <row r="2708" spans="14:15" x14ac:dyDescent="0.25">
      <c r="N2708">
        <f>IF(AND(Sheet2!$K2708=$B$1,Sheet2!$L2708=1),Sheet2!$I2708+Sheet2!$M2708,IF(Sheet2!$K2708=$B$1,Sheet2!$M2708,0))</f>
        <v>0</v>
      </c>
      <c r="O2708">
        <f>IF(AND(Sheet2!$K2708=$B$2,Sheet2!$L2708=1),Sheet2!$J2708+Sheet2!$M2708,IF(Sheet2!$K2708=$B$2,Sheet2!$M2708,0))</f>
        <v>0</v>
      </c>
    </row>
    <row r="2709" spans="14:15" x14ac:dyDescent="0.25">
      <c r="N2709">
        <f>IF(AND(Sheet2!$K2709=$B$1,Sheet2!$L2709=1),Sheet2!$I2709+Sheet2!$M2709,IF(Sheet2!$K2709=$B$1,Sheet2!$M2709,0))</f>
        <v>0</v>
      </c>
      <c r="O2709">
        <f>IF(AND(Sheet2!$K2709=$B$2,Sheet2!$L2709=1),Sheet2!$J2709+Sheet2!$M2709,IF(Sheet2!$K2709=$B$2,Sheet2!$M2709,0))</f>
        <v>0</v>
      </c>
    </row>
    <row r="2710" spans="14:15" x14ac:dyDescent="0.25">
      <c r="N2710">
        <f>IF(AND(Sheet2!$K2710=$B$1,Sheet2!$L2710=1),Sheet2!$I2710+Sheet2!$M2710,IF(Sheet2!$K2710=$B$1,Sheet2!$M2710,0))</f>
        <v>0</v>
      </c>
      <c r="O2710">
        <f>IF(AND(Sheet2!$K2710=$B$2,Sheet2!$L2710=1),Sheet2!$J2710+Sheet2!$M2710,IF(Sheet2!$K2710=$B$2,Sheet2!$M2710,0))</f>
        <v>0</v>
      </c>
    </row>
    <row r="2711" spans="14:15" x14ac:dyDescent="0.25">
      <c r="N2711">
        <f>IF(AND(Sheet2!$K2711=$B$1,Sheet2!$L2711=1),Sheet2!$I2711+Sheet2!$M2711,IF(Sheet2!$K2711=$B$1,Sheet2!$M2711,0))</f>
        <v>0</v>
      </c>
      <c r="O2711">
        <f>IF(AND(Sheet2!$K2711=$B$2,Sheet2!$L2711=1),Sheet2!$J2711+Sheet2!$M2711,IF(Sheet2!$K2711=$B$2,Sheet2!$M2711,0))</f>
        <v>0</v>
      </c>
    </row>
    <row r="2712" spans="14:15" x14ac:dyDescent="0.25">
      <c r="N2712">
        <f>IF(AND(Sheet2!$K2712=$B$1,Sheet2!$L2712=1),Sheet2!$I2712+Sheet2!$M2712,IF(Sheet2!$K2712=$B$1,Sheet2!$M2712,0))</f>
        <v>0</v>
      </c>
      <c r="O2712">
        <f>IF(AND(Sheet2!$K2712=$B$2,Sheet2!$L2712=1),Sheet2!$J2712+Sheet2!$M2712,IF(Sheet2!$K2712=$B$2,Sheet2!$M2712,0))</f>
        <v>0</v>
      </c>
    </row>
    <row r="2713" spans="14:15" x14ac:dyDescent="0.25">
      <c r="N2713">
        <f>IF(AND(Sheet2!$K2713=$B$1,Sheet2!$L2713=1),Sheet2!$I2713+Sheet2!$M2713,IF(Sheet2!$K2713=$B$1,Sheet2!$M2713,0))</f>
        <v>0</v>
      </c>
      <c r="O2713">
        <f>IF(AND(Sheet2!$K2713=$B$2,Sheet2!$L2713=1),Sheet2!$J2713+Sheet2!$M2713,IF(Sheet2!$K2713=$B$2,Sheet2!$M2713,0))</f>
        <v>0</v>
      </c>
    </row>
    <row r="2714" spans="14:15" x14ac:dyDescent="0.25">
      <c r="N2714">
        <f>IF(AND(Sheet2!$K2714=$B$1,Sheet2!$L2714=1),Sheet2!$I2714+Sheet2!$M2714,IF(Sheet2!$K2714=$B$1,Sheet2!$M2714,0))</f>
        <v>0</v>
      </c>
      <c r="O2714">
        <f>IF(AND(Sheet2!$K2714=$B$2,Sheet2!$L2714=1),Sheet2!$J2714+Sheet2!$M2714,IF(Sheet2!$K2714=$B$2,Sheet2!$M2714,0))</f>
        <v>0</v>
      </c>
    </row>
    <row r="2715" spans="14:15" x14ac:dyDescent="0.25">
      <c r="N2715">
        <f>IF(AND(Sheet2!$K2715=$B$1,Sheet2!$L2715=1),Sheet2!$I2715+Sheet2!$M2715,IF(Sheet2!$K2715=$B$1,Sheet2!$M2715,0))</f>
        <v>0</v>
      </c>
      <c r="O2715">
        <f>IF(AND(Sheet2!$K2715=$B$2,Sheet2!$L2715=1),Sheet2!$J2715+Sheet2!$M2715,IF(Sheet2!$K2715=$B$2,Sheet2!$M2715,0))</f>
        <v>0</v>
      </c>
    </row>
    <row r="2716" spans="14:15" x14ac:dyDescent="0.25">
      <c r="N2716">
        <f>IF(AND(Sheet2!$K2716=$B$1,Sheet2!$L2716=1),Sheet2!$I2716+Sheet2!$M2716,IF(Sheet2!$K2716=$B$1,Sheet2!$M2716,0))</f>
        <v>0</v>
      </c>
      <c r="O2716">
        <f>IF(AND(Sheet2!$K2716=$B$2,Sheet2!$L2716=1),Sheet2!$J2716+Sheet2!$M2716,IF(Sheet2!$K2716=$B$2,Sheet2!$M2716,0))</f>
        <v>0</v>
      </c>
    </row>
    <row r="2717" spans="14:15" x14ac:dyDescent="0.25">
      <c r="N2717">
        <f>IF(AND(Sheet2!$K2717=$B$1,Sheet2!$L2717=1),Sheet2!$I2717+Sheet2!$M2717,IF(Sheet2!$K2717=$B$1,Sheet2!$M2717,0))</f>
        <v>0</v>
      </c>
      <c r="O2717">
        <f>IF(AND(Sheet2!$K2717=$B$2,Sheet2!$L2717=1),Sheet2!$J2717+Sheet2!$M2717,IF(Sheet2!$K2717=$B$2,Sheet2!$M2717,0))</f>
        <v>0</v>
      </c>
    </row>
    <row r="2718" spans="14:15" x14ac:dyDescent="0.25">
      <c r="N2718">
        <f>IF(AND(Sheet2!$K2718=$B$1,Sheet2!$L2718=1),Sheet2!$I2718+Sheet2!$M2718,IF(Sheet2!$K2718=$B$1,Sheet2!$M2718,0))</f>
        <v>0</v>
      </c>
      <c r="O2718">
        <f>IF(AND(Sheet2!$K2718=$B$2,Sheet2!$L2718=1),Sheet2!$J2718+Sheet2!$M2718,IF(Sheet2!$K2718=$B$2,Sheet2!$M2718,0))</f>
        <v>0</v>
      </c>
    </row>
    <row r="2719" spans="14:15" x14ac:dyDescent="0.25">
      <c r="N2719">
        <f>IF(AND(Sheet2!$K2719=$B$1,Sheet2!$L2719=1),Sheet2!$I2719+Sheet2!$M2719,IF(Sheet2!$K2719=$B$1,Sheet2!$M2719,0))</f>
        <v>0</v>
      </c>
      <c r="O2719">
        <f>IF(AND(Sheet2!$K2719=$B$2,Sheet2!$L2719=1),Sheet2!$J2719+Sheet2!$M2719,IF(Sheet2!$K2719=$B$2,Sheet2!$M2719,0))</f>
        <v>0</v>
      </c>
    </row>
    <row r="2720" spans="14:15" x14ac:dyDescent="0.25">
      <c r="N2720">
        <f>IF(AND(Sheet2!$K2720=$B$1,Sheet2!$L2720=1),Sheet2!$I2720+Sheet2!$M2720,IF(Sheet2!$K2720=$B$1,Sheet2!$M2720,0))</f>
        <v>0</v>
      </c>
      <c r="O2720">
        <f>IF(AND(Sheet2!$K2720=$B$2,Sheet2!$L2720=1),Sheet2!$J2720+Sheet2!$M2720,IF(Sheet2!$K2720=$B$2,Sheet2!$M2720,0))</f>
        <v>0</v>
      </c>
    </row>
    <row r="2721" spans="14:15" x14ac:dyDescent="0.25">
      <c r="N2721">
        <f>IF(AND(Sheet2!$K2721=$B$1,Sheet2!$L2721=1),Sheet2!$I2721+Sheet2!$M2721,IF(Sheet2!$K2721=$B$1,Sheet2!$M2721,0))</f>
        <v>0</v>
      </c>
      <c r="O2721">
        <f>IF(AND(Sheet2!$K2721=$B$2,Sheet2!$L2721=1),Sheet2!$J2721+Sheet2!$M2721,IF(Sheet2!$K2721=$B$2,Sheet2!$M2721,0))</f>
        <v>0</v>
      </c>
    </row>
    <row r="2722" spans="14:15" x14ac:dyDescent="0.25">
      <c r="N2722">
        <f>IF(AND(Sheet2!$K2722=$B$1,Sheet2!$L2722=1),Sheet2!$I2722+Sheet2!$M2722,IF(Sheet2!$K2722=$B$1,Sheet2!$M2722,0))</f>
        <v>0</v>
      </c>
      <c r="O2722">
        <f>IF(AND(Sheet2!$K2722=$B$2,Sheet2!$L2722=1),Sheet2!$J2722+Sheet2!$M2722,IF(Sheet2!$K2722=$B$2,Sheet2!$M2722,0))</f>
        <v>0</v>
      </c>
    </row>
    <row r="2723" spans="14:15" x14ac:dyDescent="0.25">
      <c r="N2723">
        <f>IF(AND(Sheet2!$K2723=$B$1,Sheet2!$L2723=1),Sheet2!$I2723+Sheet2!$M2723,IF(Sheet2!$K2723=$B$1,Sheet2!$M2723,0))</f>
        <v>0</v>
      </c>
      <c r="O2723">
        <f>IF(AND(Sheet2!$K2723=$B$2,Sheet2!$L2723=1),Sheet2!$J2723+Sheet2!$M2723,IF(Sheet2!$K2723=$B$2,Sheet2!$M2723,0))</f>
        <v>0</v>
      </c>
    </row>
    <row r="2724" spans="14:15" x14ac:dyDescent="0.25">
      <c r="N2724">
        <f>IF(AND(Sheet2!$K2724=$B$1,Sheet2!$L2724=1),Sheet2!$I2724+Sheet2!$M2724,IF(Sheet2!$K2724=$B$1,Sheet2!$M2724,0))</f>
        <v>0</v>
      </c>
      <c r="O2724">
        <f>IF(AND(Sheet2!$K2724=$B$2,Sheet2!$L2724=1),Sheet2!$J2724+Sheet2!$M2724,IF(Sheet2!$K2724=$B$2,Sheet2!$M2724,0))</f>
        <v>0</v>
      </c>
    </row>
    <row r="2725" spans="14:15" x14ac:dyDescent="0.25">
      <c r="N2725">
        <f>IF(AND(Sheet2!$K2725=$B$1,Sheet2!$L2725=1),Sheet2!$I2725+Sheet2!$M2725,IF(Sheet2!$K2725=$B$1,Sheet2!$M2725,0))</f>
        <v>0</v>
      </c>
      <c r="O2725">
        <f>IF(AND(Sheet2!$K2725=$B$2,Sheet2!$L2725=1),Sheet2!$J2725+Sheet2!$M2725,IF(Sheet2!$K2725=$B$2,Sheet2!$M2725,0))</f>
        <v>0</v>
      </c>
    </row>
    <row r="2726" spans="14:15" x14ac:dyDescent="0.25">
      <c r="N2726">
        <f>IF(AND(Sheet2!$K2726=$B$1,Sheet2!$L2726=1),Sheet2!$I2726+Sheet2!$M2726,IF(Sheet2!$K2726=$B$1,Sheet2!$M2726,0))</f>
        <v>0</v>
      </c>
      <c r="O2726">
        <f>IF(AND(Sheet2!$K2726=$B$2,Sheet2!$L2726=1),Sheet2!$J2726+Sheet2!$M2726,IF(Sheet2!$K2726=$B$2,Sheet2!$M2726,0))</f>
        <v>0</v>
      </c>
    </row>
    <row r="2727" spans="14:15" x14ac:dyDescent="0.25">
      <c r="N2727">
        <f>IF(AND(Sheet2!$K2727=$B$1,Sheet2!$L2727=1),Sheet2!$I2727+Sheet2!$M2727,IF(Sheet2!$K2727=$B$1,Sheet2!$M2727,0))</f>
        <v>0</v>
      </c>
      <c r="O2727">
        <f>IF(AND(Sheet2!$K2727=$B$2,Sheet2!$L2727=1),Sheet2!$J2727+Sheet2!$M2727,IF(Sheet2!$K2727=$B$2,Sheet2!$M2727,0))</f>
        <v>0</v>
      </c>
    </row>
    <row r="2728" spans="14:15" x14ac:dyDescent="0.25">
      <c r="N2728">
        <f>IF(AND(Sheet2!$K2728=$B$1,Sheet2!$L2728=1),Sheet2!$I2728+Sheet2!$M2728,IF(Sheet2!$K2728=$B$1,Sheet2!$M2728,0))</f>
        <v>0</v>
      </c>
      <c r="O2728">
        <f>IF(AND(Sheet2!$K2728=$B$2,Sheet2!$L2728=1),Sheet2!$J2728+Sheet2!$M2728,IF(Sheet2!$K2728=$B$2,Sheet2!$M2728,0))</f>
        <v>0</v>
      </c>
    </row>
    <row r="2729" spans="14:15" x14ac:dyDescent="0.25">
      <c r="N2729">
        <f>IF(AND(Sheet2!$K2729=$B$1,Sheet2!$L2729=1),Sheet2!$I2729+Sheet2!$M2729,IF(Sheet2!$K2729=$B$1,Sheet2!$M2729,0))</f>
        <v>0</v>
      </c>
      <c r="O2729">
        <f>IF(AND(Sheet2!$K2729=$B$2,Sheet2!$L2729=1),Sheet2!$J2729+Sheet2!$M2729,IF(Sheet2!$K2729=$B$2,Sheet2!$M2729,0))</f>
        <v>0</v>
      </c>
    </row>
    <row r="2730" spans="14:15" x14ac:dyDescent="0.25">
      <c r="N2730">
        <f>IF(AND(Sheet2!$K2730=$B$1,Sheet2!$L2730=1),Sheet2!$I2730+Sheet2!$M2730,IF(Sheet2!$K2730=$B$1,Sheet2!$M2730,0))</f>
        <v>0</v>
      </c>
      <c r="O2730">
        <f>IF(AND(Sheet2!$K2730=$B$2,Sheet2!$L2730=1),Sheet2!$J2730+Sheet2!$M2730,IF(Sheet2!$K2730=$B$2,Sheet2!$M2730,0))</f>
        <v>0</v>
      </c>
    </row>
    <row r="2731" spans="14:15" x14ac:dyDescent="0.25">
      <c r="N2731">
        <f>IF(AND(Sheet2!$K2731=$B$1,Sheet2!$L2731=1),Sheet2!$I2731+Sheet2!$M2731,IF(Sheet2!$K2731=$B$1,Sheet2!$M2731,0))</f>
        <v>0</v>
      </c>
      <c r="O2731">
        <f>IF(AND(Sheet2!$K2731=$B$2,Sheet2!$L2731=1),Sheet2!$J2731+Sheet2!$M2731,IF(Sheet2!$K2731=$B$2,Sheet2!$M2731,0))</f>
        <v>0</v>
      </c>
    </row>
    <row r="2732" spans="14:15" x14ac:dyDescent="0.25">
      <c r="N2732">
        <f>IF(AND(Sheet2!$K2732=$B$1,Sheet2!$L2732=1),Sheet2!$I2732+Sheet2!$M2732,IF(Sheet2!$K2732=$B$1,Sheet2!$M2732,0))</f>
        <v>0</v>
      </c>
      <c r="O2732">
        <f>IF(AND(Sheet2!$K2732=$B$2,Sheet2!$L2732=1),Sheet2!$J2732+Sheet2!$M2732,IF(Sheet2!$K2732=$B$2,Sheet2!$M2732,0))</f>
        <v>0</v>
      </c>
    </row>
    <row r="2733" spans="14:15" x14ac:dyDescent="0.25">
      <c r="N2733">
        <f>IF(AND(Sheet2!$K2733=$B$1,Sheet2!$L2733=1),Sheet2!$I2733+Sheet2!$M2733,IF(Sheet2!$K2733=$B$1,Sheet2!$M2733,0))</f>
        <v>0</v>
      </c>
      <c r="O2733">
        <f>IF(AND(Sheet2!$K2733=$B$2,Sheet2!$L2733=1),Sheet2!$J2733+Sheet2!$M2733,IF(Sheet2!$K2733=$B$2,Sheet2!$M2733,0))</f>
        <v>0</v>
      </c>
    </row>
    <row r="2734" spans="14:15" x14ac:dyDescent="0.25">
      <c r="N2734">
        <f>IF(AND(Sheet2!$K2734=$B$1,Sheet2!$L2734=1),Sheet2!$I2734+Sheet2!$M2734,IF(Sheet2!$K2734=$B$1,Sheet2!$M2734,0))</f>
        <v>0</v>
      </c>
      <c r="O2734">
        <f>IF(AND(Sheet2!$K2734=$B$2,Sheet2!$L2734=1),Sheet2!$J2734+Sheet2!$M2734,IF(Sheet2!$K2734=$B$2,Sheet2!$M2734,0))</f>
        <v>0</v>
      </c>
    </row>
    <row r="2735" spans="14:15" x14ac:dyDescent="0.25">
      <c r="N2735">
        <f>IF(AND(Sheet2!$K2735=$B$1,Sheet2!$L2735=1),Sheet2!$I2735+Sheet2!$M2735,IF(Sheet2!$K2735=$B$1,Sheet2!$M2735,0))</f>
        <v>0</v>
      </c>
      <c r="O2735">
        <f>IF(AND(Sheet2!$K2735=$B$2,Sheet2!$L2735=1),Sheet2!$J2735+Sheet2!$M2735,IF(Sheet2!$K2735=$B$2,Sheet2!$M2735,0))</f>
        <v>0</v>
      </c>
    </row>
    <row r="2736" spans="14:15" x14ac:dyDescent="0.25">
      <c r="N2736">
        <f>IF(AND(Sheet2!$K2736=$B$1,Sheet2!$L2736=1),Sheet2!$I2736+Sheet2!$M2736,IF(Sheet2!$K2736=$B$1,Sheet2!$M2736,0))</f>
        <v>0</v>
      </c>
      <c r="O2736">
        <f>IF(AND(Sheet2!$K2736=$B$2,Sheet2!$L2736=1),Sheet2!$J2736+Sheet2!$M2736,IF(Sheet2!$K2736=$B$2,Sheet2!$M2736,0))</f>
        <v>0</v>
      </c>
    </row>
    <row r="2737" spans="14:15" x14ac:dyDescent="0.25">
      <c r="N2737">
        <f>IF(AND(Sheet2!$K2737=$B$1,Sheet2!$L2737=1),Sheet2!$I2737+Sheet2!$M2737,IF(Sheet2!$K2737=$B$1,Sheet2!$M2737,0))</f>
        <v>0</v>
      </c>
      <c r="O2737">
        <f>IF(AND(Sheet2!$K2737=$B$2,Sheet2!$L2737=1),Sheet2!$J2737+Sheet2!$M2737,IF(Sheet2!$K2737=$B$2,Sheet2!$M2737,0))</f>
        <v>0</v>
      </c>
    </row>
    <row r="2738" spans="14:15" x14ac:dyDescent="0.25">
      <c r="N2738">
        <f>IF(AND(Sheet2!$K2738=$B$1,Sheet2!$L2738=1),Sheet2!$I2738+Sheet2!$M2738,IF(Sheet2!$K2738=$B$1,Sheet2!$M2738,0))</f>
        <v>0</v>
      </c>
      <c r="O2738">
        <f>IF(AND(Sheet2!$K2738=$B$2,Sheet2!$L2738=1),Sheet2!$J2738+Sheet2!$M2738,IF(Sheet2!$K2738=$B$2,Sheet2!$M2738,0))</f>
        <v>0</v>
      </c>
    </row>
    <row r="2739" spans="14:15" x14ac:dyDescent="0.25">
      <c r="N2739">
        <f>IF(AND(Sheet2!$K2739=$B$1,Sheet2!$L2739=1),Sheet2!$I2739+Sheet2!$M2739,IF(Sheet2!$K2739=$B$1,Sheet2!$M2739,0))</f>
        <v>0</v>
      </c>
      <c r="O2739">
        <f>IF(AND(Sheet2!$K2739=$B$2,Sheet2!$L2739=1),Sheet2!$J2739+Sheet2!$M2739,IF(Sheet2!$K2739=$B$2,Sheet2!$M2739,0))</f>
        <v>0</v>
      </c>
    </row>
    <row r="2740" spans="14:15" x14ac:dyDescent="0.25">
      <c r="N2740">
        <f>IF(AND(Sheet2!$K2740=$B$1,Sheet2!$L2740=1),Sheet2!$I2740+Sheet2!$M2740,IF(Sheet2!$K2740=$B$1,Sheet2!$M2740,0))</f>
        <v>0</v>
      </c>
      <c r="O2740">
        <f>IF(AND(Sheet2!$K2740=$B$2,Sheet2!$L2740=1),Sheet2!$J2740+Sheet2!$M2740,IF(Sheet2!$K2740=$B$2,Sheet2!$M2740,0))</f>
        <v>0</v>
      </c>
    </row>
    <row r="2741" spans="14:15" x14ac:dyDescent="0.25">
      <c r="N2741">
        <f>IF(AND(Sheet2!$K2741=$B$1,Sheet2!$L2741=1),Sheet2!$I2741+Sheet2!$M2741,IF(Sheet2!$K2741=$B$1,Sheet2!$M2741,0))</f>
        <v>0</v>
      </c>
      <c r="O2741">
        <f>IF(AND(Sheet2!$K2741=$B$2,Sheet2!$L2741=1),Sheet2!$J2741+Sheet2!$M2741,IF(Sheet2!$K2741=$B$2,Sheet2!$M2741,0))</f>
        <v>0</v>
      </c>
    </row>
    <row r="2742" spans="14:15" x14ac:dyDescent="0.25">
      <c r="N2742">
        <f>IF(AND(Sheet2!$K2742=$B$1,Sheet2!$L2742=1),Sheet2!$I2742+Sheet2!$M2742,IF(Sheet2!$K2742=$B$1,Sheet2!$M2742,0))</f>
        <v>0</v>
      </c>
      <c r="O2742">
        <f>IF(AND(Sheet2!$K2742=$B$2,Sheet2!$L2742=1),Sheet2!$J2742+Sheet2!$M2742,IF(Sheet2!$K2742=$B$2,Sheet2!$M2742,0))</f>
        <v>0</v>
      </c>
    </row>
    <row r="2743" spans="14:15" x14ac:dyDescent="0.25">
      <c r="N2743">
        <f>IF(AND(Sheet2!$K2743=$B$1,Sheet2!$L2743=1),Sheet2!$I2743+Sheet2!$M2743,IF(Sheet2!$K2743=$B$1,Sheet2!$M2743,0))</f>
        <v>0</v>
      </c>
      <c r="O2743">
        <f>IF(AND(Sheet2!$K2743=$B$2,Sheet2!$L2743=1),Sheet2!$J2743+Sheet2!$M2743,IF(Sheet2!$K2743=$B$2,Sheet2!$M2743,0))</f>
        <v>0</v>
      </c>
    </row>
    <row r="2744" spans="14:15" x14ac:dyDescent="0.25">
      <c r="N2744">
        <f>IF(AND(Sheet2!$K2744=$B$1,Sheet2!$L2744=1),Sheet2!$I2744+Sheet2!$M2744,IF(Sheet2!$K2744=$B$1,Sheet2!$M2744,0))</f>
        <v>0</v>
      </c>
      <c r="O2744">
        <f>IF(AND(Sheet2!$K2744=$B$2,Sheet2!$L2744=1),Sheet2!$J2744+Sheet2!$M2744,IF(Sheet2!$K2744=$B$2,Sheet2!$M2744,0))</f>
        <v>0</v>
      </c>
    </row>
    <row r="2745" spans="14:15" x14ac:dyDescent="0.25">
      <c r="N2745">
        <f>IF(AND(Sheet2!$K2745=$B$1,Sheet2!$L2745=1),Sheet2!$I2745+Sheet2!$M2745,IF(Sheet2!$K2745=$B$1,Sheet2!$M2745,0))</f>
        <v>0</v>
      </c>
      <c r="O2745">
        <f>IF(AND(Sheet2!$K2745=$B$2,Sheet2!$L2745=1),Sheet2!$J2745+Sheet2!$M2745,IF(Sheet2!$K2745=$B$2,Sheet2!$M2745,0))</f>
        <v>0</v>
      </c>
    </row>
    <row r="2746" spans="14:15" x14ac:dyDescent="0.25">
      <c r="N2746">
        <f>IF(AND(Sheet2!$K2746=$B$1,Sheet2!$L2746=1),Sheet2!$I2746+Sheet2!$M2746,IF(Sheet2!$K2746=$B$1,Sheet2!$M2746,0))</f>
        <v>0</v>
      </c>
      <c r="O2746">
        <f>IF(AND(Sheet2!$K2746=$B$2,Sheet2!$L2746=1),Sheet2!$J2746+Sheet2!$M2746,IF(Sheet2!$K2746=$B$2,Sheet2!$M2746,0))</f>
        <v>0</v>
      </c>
    </row>
    <row r="2747" spans="14:15" x14ac:dyDescent="0.25">
      <c r="N2747">
        <f>IF(AND(Sheet2!$K2747=$B$1,Sheet2!$L2747=1),Sheet2!$I2747+Sheet2!$M2747,IF(Sheet2!$K2747=$B$1,Sheet2!$M2747,0))</f>
        <v>0</v>
      </c>
      <c r="O2747">
        <f>IF(AND(Sheet2!$K2747=$B$2,Sheet2!$L2747=1),Sheet2!$J2747+Sheet2!$M2747,IF(Sheet2!$K2747=$B$2,Sheet2!$M2747,0))</f>
        <v>0</v>
      </c>
    </row>
    <row r="2748" spans="14:15" x14ac:dyDescent="0.25">
      <c r="N2748">
        <f>IF(AND(Sheet2!$K2748=$B$1,Sheet2!$L2748=1),Sheet2!$I2748+Sheet2!$M2748,IF(Sheet2!$K2748=$B$1,Sheet2!$M2748,0))</f>
        <v>0</v>
      </c>
      <c r="O2748">
        <f>IF(AND(Sheet2!$K2748=$B$2,Sheet2!$L2748=1),Sheet2!$J2748+Sheet2!$M2748,IF(Sheet2!$K2748=$B$2,Sheet2!$M2748,0))</f>
        <v>0</v>
      </c>
    </row>
    <row r="2749" spans="14:15" x14ac:dyDescent="0.25">
      <c r="N2749">
        <f>IF(AND(Sheet2!$K2749=$B$1,Sheet2!$L2749=1),Sheet2!$I2749+Sheet2!$M2749,IF(Sheet2!$K2749=$B$1,Sheet2!$M2749,0))</f>
        <v>0</v>
      </c>
      <c r="O2749">
        <f>IF(AND(Sheet2!$K2749=$B$2,Sheet2!$L2749=1),Sheet2!$J2749+Sheet2!$M2749,IF(Sheet2!$K2749=$B$2,Sheet2!$M2749,0))</f>
        <v>0</v>
      </c>
    </row>
    <row r="2750" spans="14:15" x14ac:dyDescent="0.25">
      <c r="N2750">
        <f>IF(AND(Sheet2!$K2750=$B$1,Sheet2!$L2750=1),Sheet2!$I2750+Sheet2!$M2750,IF(Sheet2!$K2750=$B$1,Sheet2!$M2750,0))</f>
        <v>0</v>
      </c>
      <c r="O2750">
        <f>IF(AND(Sheet2!$K2750=$B$2,Sheet2!$L2750=1),Sheet2!$J2750+Sheet2!$M2750,IF(Sheet2!$K2750=$B$2,Sheet2!$M2750,0))</f>
        <v>0</v>
      </c>
    </row>
    <row r="2751" spans="14:15" x14ac:dyDescent="0.25">
      <c r="N2751">
        <f>IF(AND(Sheet2!$K2751=$B$1,Sheet2!$L2751=1),Sheet2!$I2751+Sheet2!$M2751,IF(Sheet2!$K2751=$B$1,Sheet2!$M2751,0))</f>
        <v>0</v>
      </c>
      <c r="O2751">
        <f>IF(AND(Sheet2!$K2751=$B$2,Sheet2!$L2751=1),Sheet2!$J2751+Sheet2!$M2751,IF(Sheet2!$K2751=$B$2,Sheet2!$M2751,0))</f>
        <v>0</v>
      </c>
    </row>
    <row r="2752" spans="14:15" x14ac:dyDescent="0.25">
      <c r="N2752">
        <f>IF(AND(Sheet2!$K2752=$B$1,Sheet2!$L2752=1),Sheet2!$I2752+Sheet2!$M2752,IF(Sheet2!$K2752=$B$1,Sheet2!$M2752,0))</f>
        <v>0</v>
      </c>
      <c r="O2752">
        <f>IF(AND(Sheet2!$K2752=$B$2,Sheet2!$L2752=1),Sheet2!$J2752+Sheet2!$M2752,IF(Sheet2!$K2752=$B$2,Sheet2!$M2752,0))</f>
        <v>0</v>
      </c>
    </row>
    <row r="2753" spans="14:15" x14ac:dyDescent="0.25">
      <c r="N2753">
        <f>IF(AND(Sheet2!$K2753=$B$1,Sheet2!$L2753=1),Sheet2!$I2753+Sheet2!$M2753,IF(Sheet2!$K2753=$B$1,Sheet2!$M2753,0))</f>
        <v>0</v>
      </c>
      <c r="O2753">
        <f>IF(AND(Sheet2!$K2753=$B$2,Sheet2!$L2753=1),Sheet2!$J2753+Sheet2!$M2753,IF(Sheet2!$K2753=$B$2,Sheet2!$M2753,0))</f>
        <v>0</v>
      </c>
    </row>
    <row r="2754" spans="14:15" x14ac:dyDescent="0.25">
      <c r="N2754">
        <f>IF(AND(Sheet2!$K2754=$B$1,Sheet2!$L2754=1),Sheet2!$I2754+Sheet2!$M2754,IF(Sheet2!$K2754=$B$1,Sheet2!$M2754,0))</f>
        <v>0</v>
      </c>
      <c r="O2754">
        <f>IF(AND(Sheet2!$K2754=$B$2,Sheet2!$L2754=1),Sheet2!$J2754+Sheet2!$M2754,IF(Sheet2!$K2754=$B$2,Sheet2!$M2754,0))</f>
        <v>0</v>
      </c>
    </row>
    <row r="2755" spans="14:15" x14ac:dyDescent="0.25">
      <c r="N2755">
        <f>IF(AND(Sheet2!$K2755=$B$1,Sheet2!$L2755=1),Sheet2!$I2755+Sheet2!$M2755,IF(Sheet2!$K2755=$B$1,Sheet2!$M2755,0))</f>
        <v>0</v>
      </c>
      <c r="O2755">
        <f>IF(AND(Sheet2!$K2755=$B$2,Sheet2!$L2755=1),Sheet2!$J2755+Sheet2!$M2755,IF(Sheet2!$K2755=$B$2,Sheet2!$M2755,0))</f>
        <v>0</v>
      </c>
    </row>
    <row r="2756" spans="14:15" x14ac:dyDescent="0.25">
      <c r="N2756">
        <f>IF(AND(Sheet2!$K2756=$B$1,Sheet2!$L2756=1),Sheet2!$I2756+Sheet2!$M2756,IF(Sheet2!$K2756=$B$1,Sheet2!$M2756,0))</f>
        <v>0</v>
      </c>
      <c r="O2756">
        <f>IF(AND(Sheet2!$K2756=$B$2,Sheet2!$L2756=1),Sheet2!$J2756+Sheet2!$M2756,IF(Sheet2!$K2756=$B$2,Sheet2!$M2756,0))</f>
        <v>0</v>
      </c>
    </row>
    <row r="2757" spans="14:15" x14ac:dyDescent="0.25">
      <c r="N2757">
        <f>IF(AND(Sheet2!$K2757=$B$1,Sheet2!$L2757=1),Sheet2!$I2757+Sheet2!$M2757,IF(Sheet2!$K2757=$B$1,Sheet2!$M2757,0))</f>
        <v>0</v>
      </c>
      <c r="O2757">
        <f>IF(AND(Sheet2!$K2757=$B$2,Sheet2!$L2757=1),Sheet2!$J2757+Sheet2!$M2757,IF(Sheet2!$K2757=$B$2,Sheet2!$M2757,0))</f>
        <v>0</v>
      </c>
    </row>
    <row r="2758" spans="14:15" x14ac:dyDescent="0.25">
      <c r="N2758">
        <f>IF(AND(Sheet2!$K2758=$B$1,Sheet2!$L2758=1),Sheet2!$I2758+Sheet2!$M2758,IF(Sheet2!$K2758=$B$1,Sheet2!$M2758,0))</f>
        <v>0</v>
      </c>
      <c r="O2758">
        <f>IF(AND(Sheet2!$K2758=$B$2,Sheet2!$L2758=1),Sheet2!$J2758+Sheet2!$M2758,IF(Sheet2!$K2758=$B$2,Sheet2!$M2758,0))</f>
        <v>0</v>
      </c>
    </row>
    <row r="2759" spans="14:15" x14ac:dyDescent="0.25">
      <c r="N2759">
        <f>IF(AND(Sheet2!$K2759=$B$1,Sheet2!$L2759=1),Sheet2!$I2759+Sheet2!$M2759,IF(Sheet2!$K2759=$B$1,Sheet2!$M2759,0))</f>
        <v>0</v>
      </c>
      <c r="O2759">
        <f>IF(AND(Sheet2!$K2759=$B$2,Sheet2!$L2759=1),Sheet2!$J2759+Sheet2!$M2759,IF(Sheet2!$K2759=$B$2,Sheet2!$M2759,0))</f>
        <v>0</v>
      </c>
    </row>
    <row r="2760" spans="14:15" x14ac:dyDescent="0.25">
      <c r="N2760">
        <f>IF(AND(Sheet2!$K2760=$B$1,Sheet2!$L2760=1),Sheet2!$I2760+Sheet2!$M2760,IF(Sheet2!$K2760=$B$1,Sheet2!$M2760,0))</f>
        <v>0</v>
      </c>
      <c r="O2760">
        <f>IF(AND(Sheet2!$K2760=$B$2,Sheet2!$L2760=1),Sheet2!$J2760+Sheet2!$M2760,IF(Sheet2!$K2760=$B$2,Sheet2!$M2760,0))</f>
        <v>0</v>
      </c>
    </row>
    <row r="2761" spans="14:15" x14ac:dyDescent="0.25">
      <c r="N2761">
        <f>IF(AND(Sheet2!$K2761=$B$1,Sheet2!$L2761=1),Sheet2!$I2761+Sheet2!$M2761,IF(Sheet2!$K2761=$B$1,Sheet2!$M2761,0))</f>
        <v>0</v>
      </c>
      <c r="O2761">
        <f>IF(AND(Sheet2!$K2761=$B$2,Sheet2!$L2761=1),Sheet2!$J2761+Sheet2!$M2761,IF(Sheet2!$K2761=$B$2,Sheet2!$M2761,0))</f>
        <v>0</v>
      </c>
    </row>
    <row r="2762" spans="14:15" x14ac:dyDescent="0.25">
      <c r="N2762">
        <f>IF(AND(Sheet2!$K2762=$B$1,Sheet2!$L2762=1),Sheet2!$I2762+Sheet2!$M2762,IF(Sheet2!$K2762=$B$1,Sheet2!$M2762,0))</f>
        <v>0</v>
      </c>
      <c r="O2762">
        <f>IF(AND(Sheet2!$K2762=$B$2,Sheet2!$L2762=1),Sheet2!$J2762+Sheet2!$M2762,IF(Sheet2!$K2762=$B$2,Sheet2!$M2762,0))</f>
        <v>0</v>
      </c>
    </row>
    <row r="2763" spans="14:15" x14ac:dyDescent="0.25">
      <c r="N2763">
        <f>IF(AND(Sheet2!$K2763=$B$1,Sheet2!$L2763=1),Sheet2!$I2763+Sheet2!$M2763,IF(Sheet2!$K2763=$B$1,Sheet2!$M2763,0))</f>
        <v>0</v>
      </c>
      <c r="O2763">
        <f>IF(AND(Sheet2!$K2763=$B$2,Sheet2!$L2763=1),Sheet2!$J2763+Sheet2!$M2763,IF(Sheet2!$K2763=$B$2,Sheet2!$M2763,0))</f>
        <v>0</v>
      </c>
    </row>
    <row r="2764" spans="14:15" x14ac:dyDescent="0.25">
      <c r="N2764">
        <f>IF(AND(Sheet2!$K2764=$B$1,Sheet2!$L2764=1),Sheet2!$I2764+Sheet2!$M2764,IF(Sheet2!$K2764=$B$1,Sheet2!$M2764,0))</f>
        <v>0</v>
      </c>
      <c r="O2764">
        <f>IF(AND(Sheet2!$K2764=$B$2,Sheet2!$L2764=1),Sheet2!$J2764+Sheet2!$M2764,IF(Sheet2!$K2764=$B$2,Sheet2!$M2764,0))</f>
        <v>0</v>
      </c>
    </row>
    <row r="2765" spans="14:15" x14ac:dyDescent="0.25">
      <c r="N2765">
        <f>IF(AND(Sheet2!$K2765=$B$1,Sheet2!$L2765=1),Sheet2!$I2765+Sheet2!$M2765,IF(Sheet2!$K2765=$B$1,Sheet2!$M2765,0))</f>
        <v>0</v>
      </c>
      <c r="O2765">
        <f>IF(AND(Sheet2!$K2765=$B$2,Sheet2!$L2765=1),Sheet2!$J2765+Sheet2!$M2765,IF(Sheet2!$K2765=$B$2,Sheet2!$M2765,0))</f>
        <v>0</v>
      </c>
    </row>
    <row r="2766" spans="14:15" x14ac:dyDescent="0.25">
      <c r="N2766">
        <f>IF(AND(Sheet2!$K2766=$B$1,Sheet2!$L2766=1),Sheet2!$I2766+Sheet2!$M2766,IF(Sheet2!$K2766=$B$1,Sheet2!$M2766,0))</f>
        <v>0</v>
      </c>
      <c r="O2766">
        <f>IF(AND(Sheet2!$K2766=$B$2,Sheet2!$L2766=1),Sheet2!$J2766+Sheet2!$M2766,IF(Sheet2!$K2766=$B$2,Sheet2!$M2766,0))</f>
        <v>0</v>
      </c>
    </row>
    <row r="2767" spans="14:15" x14ac:dyDescent="0.25">
      <c r="N2767">
        <f>IF(AND(Sheet2!$K2767=$B$1,Sheet2!$L2767=1),Sheet2!$I2767+Sheet2!$M2767,IF(Sheet2!$K2767=$B$1,Sheet2!$M2767,0))</f>
        <v>0</v>
      </c>
      <c r="O2767">
        <f>IF(AND(Sheet2!$K2767=$B$2,Sheet2!$L2767=1),Sheet2!$J2767+Sheet2!$M2767,IF(Sheet2!$K2767=$B$2,Sheet2!$M2767,0))</f>
        <v>0</v>
      </c>
    </row>
    <row r="2768" spans="14:15" x14ac:dyDescent="0.25">
      <c r="N2768">
        <f>IF(AND(Sheet2!$K2768=$B$1,Sheet2!$L2768=1),Sheet2!$I2768+Sheet2!$M2768,IF(Sheet2!$K2768=$B$1,Sheet2!$M2768,0))</f>
        <v>0</v>
      </c>
      <c r="O2768">
        <f>IF(AND(Sheet2!$K2768=$B$2,Sheet2!$L2768=1),Sheet2!$J2768+Sheet2!$M2768,IF(Sheet2!$K2768=$B$2,Sheet2!$M2768,0))</f>
        <v>0</v>
      </c>
    </row>
    <row r="2769" spans="14:15" x14ac:dyDescent="0.25">
      <c r="N2769">
        <f>IF(AND(Sheet2!$K2769=$B$1,Sheet2!$L2769=1),Sheet2!$I2769+Sheet2!$M2769,IF(Sheet2!$K2769=$B$1,Sheet2!$M2769,0))</f>
        <v>0</v>
      </c>
      <c r="O2769">
        <f>IF(AND(Sheet2!$K2769=$B$2,Sheet2!$L2769=1),Sheet2!$J2769+Sheet2!$M2769,IF(Sheet2!$K2769=$B$2,Sheet2!$M2769,0))</f>
        <v>0</v>
      </c>
    </row>
    <row r="2770" spans="14:15" x14ac:dyDescent="0.25">
      <c r="N2770">
        <f>IF(AND(Sheet2!$K2770=$B$1,Sheet2!$L2770=1),Sheet2!$I2770+Sheet2!$M2770,IF(Sheet2!$K2770=$B$1,Sheet2!$M2770,0))</f>
        <v>0</v>
      </c>
      <c r="O2770">
        <f>IF(AND(Sheet2!$K2770=$B$2,Sheet2!$L2770=1),Sheet2!$J2770+Sheet2!$M2770,IF(Sheet2!$K2770=$B$2,Sheet2!$M2770,0))</f>
        <v>0</v>
      </c>
    </row>
    <row r="2771" spans="14:15" x14ac:dyDescent="0.25">
      <c r="N2771">
        <f>IF(AND(Sheet2!$K2771=$B$1,Sheet2!$L2771=1),Sheet2!$I2771+Sheet2!$M2771,IF(Sheet2!$K2771=$B$1,Sheet2!$M2771,0))</f>
        <v>0</v>
      </c>
      <c r="O2771">
        <f>IF(AND(Sheet2!$K2771=$B$2,Sheet2!$L2771=1),Sheet2!$J2771+Sheet2!$M2771,IF(Sheet2!$K2771=$B$2,Sheet2!$M2771,0))</f>
        <v>0</v>
      </c>
    </row>
    <row r="2772" spans="14:15" x14ac:dyDescent="0.25">
      <c r="N2772">
        <f>IF(AND(Sheet2!$K2772=$B$1,Sheet2!$L2772=1),Sheet2!$I2772+Sheet2!$M2772,IF(Sheet2!$K2772=$B$1,Sheet2!$M2772,0))</f>
        <v>0</v>
      </c>
      <c r="O2772">
        <f>IF(AND(Sheet2!$K2772=$B$2,Sheet2!$L2772=1),Sheet2!$J2772+Sheet2!$M2772,IF(Sheet2!$K2772=$B$2,Sheet2!$M2772,0))</f>
        <v>0</v>
      </c>
    </row>
    <row r="2773" spans="14:15" x14ac:dyDescent="0.25">
      <c r="N2773">
        <f>IF(AND(Sheet2!$K2773=$B$1,Sheet2!$L2773=1),Sheet2!$I2773+Sheet2!$M2773,IF(Sheet2!$K2773=$B$1,Sheet2!$M2773,0))</f>
        <v>0</v>
      </c>
      <c r="O2773">
        <f>IF(AND(Sheet2!$K2773=$B$2,Sheet2!$L2773=1),Sheet2!$J2773+Sheet2!$M2773,IF(Sheet2!$K2773=$B$2,Sheet2!$M2773,0))</f>
        <v>0</v>
      </c>
    </row>
    <row r="2774" spans="14:15" x14ac:dyDescent="0.25">
      <c r="N2774">
        <f>IF(AND(Sheet2!$K2774=$B$1,Sheet2!$L2774=1),Sheet2!$I2774+Sheet2!$M2774,IF(Sheet2!$K2774=$B$1,Sheet2!$M2774,0))</f>
        <v>0</v>
      </c>
      <c r="O2774">
        <f>IF(AND(Sheet2!$K2774=$B$2,Sheet2!$L2774=1),Sheet2!$J2774+Sheet2!$M2774,IF(Sheet2!$K2774=$B$2,Sheet2!$M2774,0))</f>
        <v>0</v>
      </c>
    </row>
    <row r="2775" spans="14:15" x14ac:dyDescent="0.25">
      <c r="N2775">
        <f>IF(AND(Sheet2!$K2775=$B$1,Sheet2!$L2775=1),Sheet2!$I2775+Sheet2!$M2775,IF(Sheet2!$K2775=$B$1,Sheet2!$M2775,0))</f>
        <v>0</v>
      </c>
      <c r="O2775">
        <f>IF(AND(Sheet2!$K2775=$B$2,Sheet2!$L2775=1),Sheet2!$J2775+Sheet2!$M2775,IF(Sheet2!$K2775=$B$2,Sheet2!$M2775,0))</f>
        <v>0</v>
      </c>
    </row>
    <row r="2776" spans="14:15" x14ac:dyDescent="0.25">
      <c r="N2776">
        <f>IF(AND(Sheet2!$K2776=$B$1,Sheet2!$L2776=1),Sheet2!$I2776+Sheet2!$M2776,IF(Sheet2!$K2776=$B$1,Sheet2!$M2776,0))</f>
        <v>0</v>
      </c>
      <c r="O2776">
        <f>IF(AND(Sheet2!$K2776=$B$2,Sheet2!$L2776=1),Sheet2!$J2776+Sheet2!$M2776,IF(Sheet2!$K2776=$B$2,Sheet2!$M2776,0))</f>
        <v>0</v>
      </c>
    </row>
    <row r="2777" spans="14:15" x14ac:dyDescent="0.25">
      <c r="N2777">
        <f>IF(AND(Sheet2!$K2777=$B$1,Sheet2!$L2777=1),Sheet2!$I2777+Sheet2!$M2777,IF(Sheet2!$K2777=$B$1,Sheet2!$M2777,0))</f>
        <v>0</v>
      </c>
      <c r="O2777">
        <f>IF(AND(Sheet2!$K2777=$B$2,Sheet2!$L2777=1),Sheet2!$J2777+Sheet2!$M2777,IF(Sheet2!$K2777=$B$2,Sheet2!$M2777,0))</f>
        <v>0</v>
      </c>
    </row>
    <row r="2778" spans="14:15" x14ac:dyDescent="0.25">
      <c r="N2778">
        <f>IF(AND(Sheet2!$K2778=$B$1,Sheet2!$L2778=1),Sheet2!$I2778+Sheet2!$M2778,IF(Sheet2!$K2778=$B$1,Sheet2!$M2778,0))</f>
        <v>0</v>
      </c>
      <c r="O2778">
        <f>IF(AND(Sheet2!$K2778=$B$2,Sheet2!$L2778=1),Sheet2!$J2778+Sheet2!$M2778,IF(Sheet2!$K2778=$B$2,Sheet2!$M2778,0))</f>
        <v>0</v>
      </c>
    </row>
    <row r="2779" spans="14:15" x14ac:dyDescent="0.25">
      <c r="N2779">
        <f>IF(AND(Sheet2!$K2779=$B$1,Sheet2!$L2779=1),Sheet2!$I2779+Sheet2!$M2779,IF(Sheet2!$K2779=$B$1,Sheet2!$M2779,0))</f>
        <v>0</v>
      </c>
      <c r="O2779">
        <f>IF(AND(Sheet2!$K2779=$B$2,Sheet2!$L2779=1),Sheet2!$J2779+Sheet2!$M2779,IF(Sheet2!$K2779=$B$2,Sheet2!$M2779,0))</f>
        <v>0</v>
      </c>
    </row>
    <row r="2780" spans="14:15" x14ac:dyDescent="0.25">
      <c r="N2780">
        <f>IF(AND(Sheet2!$K2780=$B$1,Sheet2!$L2780=1),Sheet2!$I2780+Sheet2!$M2780,IF(Sheet2!$K2780=$B$1,Sheet2!$M2780,0))</f>
        <v>0</v>
      </c>
      <c r="O2780">
        <f>IF(AND(Sheet2!$K2780=$B$2,Sheet2!$L2780=1),Sheet2!$J2780+Sheet2!$M2780,IF(Sheet2!$K2780=$B$2,Sheet2!$M2780,0))</f>
        <v>0</v>
      </c>
    </row>
    <row r="2781" spans="14:15" x14ac:dyDescent="0.25">
      <c r="N2781">
        <f>IF(AND(Sheet2!$K2781=$B$1,Sheet2!$L2781=1),Sheet2!$I2781+Sheet2!$M2781,IF(Sheet2!$K2781=$B$1,Sheet2!$M2781,0))</f>
        <v>0</v>
      </c>
      <c r="O2781">
        <f>IF(AND(Sheet2!$K2781=$B$2,Sheet2!$L2781=1),Sheet2!$J2781+Sheet2!$M2781,IF(Sheet2!$K2781=$B$2,Sheet2!$M2781,0))</f>
        <v>0</v>
      </c>
    </row>
    <row r="2782" spans="14:15" x14ac:dyDescent="0.25">
      <c r="N2782">
        <f>IF(AND(Sheet2!$K2782=$B$1,Sheet2!$L2782=1),Sheet2!$I2782+Sheet2!$M2782,IF(Sheet2!$K2782=$B$1,Sheet2!$M2782,0))</f>
        <v>0</v>
      </c>
      <c r="O2782">
        <f>IF(AND(Sheet2!$K2782=$B$2,Sheet2!$L2782=1),Sheet2!$J2782+Sheet2!$M2782,IF(Sheet2!$K2782=$B$2,Sheet2!$M2782,0))</f>
        <v>0</v>
      </c>
    </row>
    <row r="2783" spans="14:15" x14ac:dyDescent="0.25">
      <c r="N2783">
        <f>IF(AND(Sheet2!$K2783=$B$1,Sheet2!$L2783=1),Sheet2!$I2783+Sheet2!$M2783,IF(Sheet2!$K2783=$B$1,Sheet2!$M2783,0))</f>
        <v>0</v>
      </c>
      <c r="O2783">
        <f>IF(AND(Sheet2!$K2783=$B$2,Sheet2!$L2783=1),Sheet2!$J2783+Sheet2!$M2783,IF(Sheet2!$K2783=$B$2,Sheet2!$M2783,0))</f>
        <v>0</v>
      </c>
    </row>
    <row r="2784" spans="14:15" x14ac:dyDescent="0.25">
      <c r="N2784">
        <f>IF(AND(Sheet2!$K2784=$B$1,Sheet2!$L2784=1),Sheet2!$I2784+Sheet2!$M2784,IF(Sheet2!$K2784=$B$1,Sheet2!$M2784,0))</f>
        <v>0</v>
      </c>
      <c r="O2784">
        <f>IF(AND(Sheet2!$K2784=$B$2,Sheet2!$L2784=1),Sheet2!$J2784+Sheet2!$M2784,IF(Sheet2!$K2784=$B$2,Sheet2!$M2784,0))</f>
        <v>0</v>
      </c>
    </row>
    <row r="2785" spans="14:15" x14ac:dyDescent="0.25">
      <c r="N2785">
        <f>IF(AND(Sheet2!$K2785=$B$1,Sheet2!$L2785=1),Sheet2!$I2785+Sheet2!$M2785,IF(Sheet2!$K2785=$B$1,Sheet2!$M2785,0))</f>
        <v>0</v>
      </c>
      <c r="O2785">
        <f>IF(AND(Sheet2!$K2785=$B$2,Sheet2!$L2785=1),Sheet2!$J2785+Sheet2!$M2785,IF(Sheet2!$K2785=$B$2,Sheet2!$M2785,0))</f>
        <v>0</v>
      </c>
    </row>
    <row r="2786" spans="14:15" x14ac:dyDescent="0.25">
      <c r="N2786">
        <f>IF(AND(Sheet2!$K2786=$B$1,Sheet2!$L2786=1),Sheet2!$I2786+Sheet2!$M2786,IF(Sheet2!$K2786=$B$1,Sheet2!$M2786,0))</f>
        <v>0</v>
      </c>
      <c r="O2786">
        <f>IF(AND(Sheet2!$K2786=$B$2,Sheet2!$L2786=1),Sheet2!$J2786+Sheet2!$M2786,IF(Sheet2!$K2786=$B$2,Sheet2!$M2786,0))</f>
        <v>0</v>
      </c>
    </row>
    <row r="2787" spans="14:15" x14ac:dyDescent="0.25">
      <c r="N2787">
        <f>IF(AND(Sheet2!$K2787=$B$1,Sheet2!$L2787=1),Sheet2!$I2787+Sheet2!$M2787,IF(Sheet2!$K2787=$B$1,Sheet2!$M2787,0))</f>
        <v>0</v>
      </c>
      <c r="O2787">
        <f>IF(AND(Sheet2!$K2787=$B$2,Sheet2!$L2787=1),Sheet2!$J2787+Sheet2!$M2787,IF(Sheet2!$K2787=$B$2,Sheet2!$M2787,0))</f>
        <v>0</v>
      </c>
    </row>
    <row r="2788" spans="14:15" x14ac:dyDescent="0.25">
      <c r="N2788">
        <f>IF(AND(Sheet2!$K2788=$B$1,Sheet2!$L2788=1),Sheet2!$I2788+Sheet2!$M2788,IF(Sheet2!$K2788=$B$1,Sheet2!$M2788,0))</f>
        <v>0</v>
      </c>
      <c r="O2788">
        <f>IF(AND(Sheet2!$K2788=$B$2,Sheet2!$L2788=1),Sheet2!$J2788+Sheet2!$M2788,IF(Sheet2!$K2788=$B$2,Sheet2!$M2788,0))</f>
        <v>0</v>
      </c>
    </row>
    <row r="2789" spans="14:15" x14ac:dyDescent="0.25">
      <c r="N2789">
        <f>IF(AND(Sheet2!$K2789=$B$1,Sheet2!$L2789=1),Sheet2!$I2789+Sheet2!$M2789,IF(Sheet2!$K2789=$B$1,Sheet2!$M2789,0))</f>
        <v>0</v>
      </c>
      <c r="O2789">
        <f>IF(AND(Sheet2!$K2789=$B$2,Sheet2!$L2789=1),Sheet2!$J2789+Sheet2!$M2789,IF(Sheet2!$K2789=$B$2,Sheet2!$M2789,0))</f>
        <v>0</v>
      </c>
    </row>
    <row r="2790" spans="14:15" x14ac:dyDescent="0.25">
      <c r="N2790">
        <f>IF(AND(Sheet2!$K2790=$B$1,Sheet2!$L2790=1),Sheet2!$I2790+Sheet2!$M2790,IF(Sheet2!$K2790=$B$1,Sheet2!$M2790,0))</f>
        <v>0</v>
      </c>
      <c r="O2790">
        <f>IF(AND(Sheet2!$K2790=$B$2,Sheet2!$L2790=1),Sheet2!$J2790+Sheet2!$M2790,IF(Sheet2!$K2790=$B$2,Sheet2!$M2790,0))</f>
        <v>0</v>
      </c>
    </row>
    <row r="2791" spans="14:15" x14ac:dyDescent="0.25">
      <c r="N2791">
        <f>IF(AND(Sheet2!$K2791=$B$1,Sheet2!$L2791=1),Sheet2!$I2791+Sheet2!$M2791,IF(Sheet2!$K2791=$B$1,Sheet2!$M2791,0))</f>
        <v>0</v>
      </c>
      <c r="O2791">
        <f>IF(AND(Sheet2!$K2791=$B$2,Sheet2!$L2791=1),Sheet2!$J2791+Sheet2!$M2791,IF(Sheet2!$K2791=$B$2,Sheet2!$M2791,0))</f>
        <v>0</v>
      </c>
    </row>
    <row r="2792" spans="14:15" x14ac:dyDescent="0.25">
      <c r="N2792">
        <f>IF(AND(Sheet2!$K2792=$B$1,Sheet2!$L2792=1),Sheet2!$I2792+Sheet2!$M2792,IF(Sheet2!$K2792=$B$1,Sheet2!$M2792,0))</f>
        <v>0</v>
      </c>
      <c r="O2792">
        <f>IF(AND(Sheet2!$K2792=$B$2,Sheet2!$L2792=1),Sheet2!$J2792+Sheet2!$M2792,IF(Sheet2!$K2792=$B$2,Sheet2!$M2792,0))</f>
        <v>0</v>
      </c>
    </row>
    <row r="2793" spans="14:15" x14ac:dyDescent="0.25">
      <c r="N2793">
        <f>IF(AND(Sheet2!$K2793=$B$1,Sheet2!$L2793=1),Sheet2!$I2793+Sheet2!$M2793,IF(Sheet2!$K2793=$B$1,Sheet2!$M2793,0))</f>
        <v>0</v>
      </c>
      <c r="O2793">
        <f>IF(AND(Sheet2!$K2793=$B$2,Sheet2!$L2793=1),Sheet2!$J2793+Sheet2!$M2793,IF(Sheet2!$K2793=$B$2,Sheet2!$M2793,0))</f>
        <v>0</v>
      </c>
    </row>
    <row r="2794" spans="14:15" x14ac:dyDescent="0.25">
      <c r="N2794">
        <f>IF(AND(Sheet2!$K2794=$B$1,Sheet2!$L2794=1),Sheet2!$I2794+Sheet2!$M2794,IF(Sheet2!$K2794=$B$1,Sheet2!$M2794,0))</f>
        <v>0</v>
      </c>
      <c r="O2794">
        <f>IF(AND(Sheet2!$K2794=$B$2,Sheet2!$L2794=1),Sheet2!$J2794+Sheet2!$M2794,IF(Sheet2!$K2794=$B$2,Sheet2!$M2794,0))</f>
        <v>0</v>
      </c>
    </row>
    <row r="2795" spans="14:15" x14ac:dyDescent="0.25">
      <c r="N2795">
        <f>IF(AND(Sheet2!$K2795=$B$1,Sheet2!$L2795=1),Sheet2!$I2795+Sheet2!$M2795,IF(Sheet2!$K2795=$B$1,Sheet2!$M2795,0))</f>
        <v>0</v>
      </c>
      <c r="O2795">
        <f>IF(AND(Sheet2!$K2795=$B$2,Sheet2!$L2795=1),Sheet2!$J2795+Sheet2!$M2795,IF(Sheet2!$K2795=$B$2,Sheet2!$M2795,0))</f>
        <v>0</v>
      </c>
    </row>
    <row r="2796" spans="14:15" x14ac:dyDescent="0.25">
      <c r="N2796">
        <f>IF(AND(Sheet2!$K2796=$B$1,Sheet2!$L2796=1),Sheet2!$I2796+Sheet2!$M2796,IF(Sheet2!$K2796=$B$1,Sheet2!$M2796,0))</f>
        <v>0</v>
      </c>
      <c r="O2796">
        <f>IF(AND(Sheet2!$K2796=$B$2,Sheet2!$L2796=1),Sheet2!$J2796+Sheet2!$M2796,IF(Sheet2!$K2796=$B$2,Sheet2!$M2796,0))</f>
        <v>0</v>
      </c>
    </row>
    <row r="2797" spans="14:15" x14ac:dyDescent="0.25">
      <c r="N2797">
        <f>IF(AND(Sheet2!$K2797=$B$1,Sheet2!$L2797=1),Sheet2!$I2797+Sheet2!$M2797,IF(Sheet2!$K2797=$B$1,Sheet2!$M2797,0))</f>
        <v>0</v>
      </c>
      <c r="O2797">
        <f>IF(AND(Sheet2!$K2797=$B$2,Sheet2!$L2797=1),Sheet2!$J2797+Sheet2!$M2797,IF(Sheet2!$K2797=$B$2,Sheet2!$M2797,0))</f>
        <v>0</v>
      </c>
    </row>
    <row r="2798" spans="14:15" x14ac:dyDescent="0.25">
      <c r="N2798">
        <f>IF(AND(Sheet2!$K2798=$B$1,Sheet2!$L2798=1),Sheet2!$I2798+Sheet2!$M2798,IF(Sheet2!$K2798=$B$1,Sheet2!$M2798,0))</f>
        <v>0</v>
      </c>
      <c r="O2798">
        <f>IF(AND(Sheet2!$K2798=$B$2,Sheet2!$L2798=1),Sheet2!$J2798+Sheet2!$M2798,IF(Sheet2!$K2798=$B$2,Sheet2!$M2798,0))</f>
        <v>0</v>
      </c>
    </row>
    <row r="2799" spans="14:15" x14ac:dyDescent="0.25">
      <c r="N2799">
        <f>IF(AND(Sheet2!$K2799=$B$1,Sheet2!$L2799=1),Sheet2!$I2799+Sheet2!$M2799,IF(Sheet2!$K2799=$B$1,Sheet2!$M2799,0))</f>
        <v>0</v>
      </c>
      <c r="O2799">
        <f>IF(AND(Sheet2!$K2799=$B$2,Sheet2!$L2799=1),Sheet2!$J2799+Sheet2!$M2799,IF(Sheet2!$K2799=$B$2,Sheet2!$M2799,0))</f>
        <v>0</v>
      </c>
    </row>
    <row r="2800" spans="14:15" x14ac:dyDescent="0.25">
      <c r="N2800">
        <f>IF(AND(Sheet2!$K2800=$B$1,Sheet2!$L2800=1),Sheet2!$I2800+Sheet2!$M2800,IF(Sheet2!$K2800=$B$1,Sheet2!$M2800,0))</f>
        <v>0</v>
      </c>
      <c r="O2800">
        <f>IF(AND(Sheet2!$K2800=$B$2,Sheet2!$L2800=1),Sheet2!$J2800+Sheet2!$M2800,IF(Sheet2!$K2800=$B$2,Sheet2!$M2800,0))</f>
        <v>0</v>
      </c>
    </row>
    <row r="2801" spans="14:15" x14ac:dyDescent="0.25">
      <c r="N2801">
        <f>IF(AND(Sheet2!$K2801=$B$1,Sheet2!$L2801=1),Sheet2!$I2801+Sheet2!$M2801,IF(Sheet2!$K2801=$B$1,Sheet2!$M2801,0))</f>
        <v>0</v>
      </c>
      <c r="O2801">
        <f>IF(AND(Sheet2!$K2801=$B$2,Sheet2!$L2801=1),Sheet2!$J2801+Sheet2!$M2801,IF(Sheet2!$K2801=$B$2,Sheet2!$M2801,0))</f>
        <v>0</v>
      </c>
    </row>
    <row r="2802" spans="14:15" x14ac:dyDescent="0.25">
      <c r="N2802">
        <f>IF(AND(Sheet2!$K2802=$B$1,Sheet2!$L2802=1),Sheet2!$I2802+Sheet2!$M2802,IF(Sheet2!$K2802=$B$1,Sheet2!$M2802,0))</f>
        <v>0</v>
      </c>
      <c r="O2802">
        <f>IF(AND(Sheet2!$K2802=$B$2,Sheet2!$L2802=1),Sheet2!$J2802+Sheet2!$M2802,IF(Sheet2!$K2802=$B$2,Sheet2!$M2802,0))</f>
        <v>0</v>
      </c>
    </row>
    <row r="2803" spans="14:15" x14ac:dyDescent="0.25">
      <c r="N2803">
        <f>IF(AND(Sheet2!$K2803=$B$1,Sheet2!$L2803=1),Sheet2!$I2803+Sheet2!$M2803,IF(Sheet2!$K2803=$B$1,Sheet2!$M2803,0))</f>
        <v>0</v>
      </c>
      <c r="O2803">
        <f>IF(AND(Sheet2!$K2803=$B$2,Sheet2!$L2803=1),Sheet2!$J2803+Sheet2!$M2803,IF(Sheet2!$K2803=$B$2,Sheet2!$M2803,0))</f>
        <v>0</v>
      </c>
    </row>
    <row r="2804" spans="14:15" x14ac:dyDescent="0.25">
      <c r="N2804">
        <f>IF(AND(Sheet2!$K2804=$B$1,Sheet2!$L2804=1),Sheet2!$I2804+Sheet2!$M2804,IF(Sheet2!$K2804=$B$1,Sheet2!$M2804,0))</f>
        <v>0</v>
      </c>
      <c r="O2804">
        <f>IF(AND(Sheet2!$K2804=$B$2,Sheet2!$L2804=1),Sheet2!$J2804+Sheet2!$M2804,IF(Sheet2!$K2804=$B$2,Sheet2!$M2804,0))</f>
        <v>0</v>
      </c>
    </row>
    <row r="2805" spans="14:15" x14ac:dyDescent="0.25">
      <c r="N2805">
        <f>IF(AND(Sheet2!$K2805=$B$1,Sheet2!$L2805=1),Sheet2!$I2805+Sheet2!$M2805,IF(Sheet2!$K2805=$B$1,Sheet2!$M2805,0))</f>
        <v>0</v>
      </c>
      <c r="O2805">
        <f>IF(AND(Sheet2!$K2805=$B$2,Sheet2!$L2805=1),Sheet2!$J2805+Sheet2!$M2805,IF(Sheet2!$K2805=$B$2,Sheet2!$M2805,0))</f>
        <v>0</v>
      </c>
    </row>
    <row r="2806" spans="14:15" x14ac:dyDescent="0.25">
      <c r="N2806">
        <f>IF(AND(Sheet2!$K2806=$B$1,Sheet2!$L2806=1),Sheet2!$I2806+Sheet2!$M2806,IF(Sheet2!$K2806=$B$1,Sheet2!$M2806,0))</f>
        <v>0</v>
      </c>
      <c r="O2806">
        <f>IF(AND(Sheet2!$K2806=$B$2,Sheet2!$L2806=1),Sheet2!$J2806+Sheet2!$M2806,IF(Sheet2!$K2806=$B$2,Sheet2!$M2806,0))</f>
        <v>0</v>
      </c>
    </row>
    <row r="2807" spans="14:15" x14ac:dyDescent="0.25">
      <c r="N2807">
        <f>IF(AND(Sheet2!$K2807=$B$1,Sheet2!$L2807=1),Sheet2!$I2807+Sheet2!$M2807,IF(Sheet2!$K2807=$B$1,Sheet2!$M2807,0))</f>
        <v>0</v>
      </c>
      <c r="O2807">
        <f>IF(AND(Sheet2!$K2807=$B$2,Sheet2!$L2807=1),Sheet2!$J2807+Sheet2!$M2807,IF(Sheet2!$K2807=$B$2,Sheet2!$M2807,0))</f>
        <v>0</v>
      </c>
    </row>
    <row r="2808" spans="14:15" x14ac:dyDescent="0.25">
      <c r="N2808">
        <f>IF(AND(Sheet2!$K2808=$B$1,Sheet2!$L2808=1),Sheet2!$I2808+Sheet2!$M2808,IF(Sheet2!$K2808=$B$1,Sheet2!$M2808,0))</f>
        <v>0</v>
      </c>
      <c r="O2808">
        <f>IF(AND(Sheet2!$K2808=$B$2,Sheet2!$L2808=1),Sheet2!$J2808+Sheet2!$M2808,IF(Sheet2!$K2808=$B$2,Sheet2!$M2808,0))</f>
        <v>0</v>
      </c>
    </row>
    <row r="2809" spans="14:15" x14ac:dyDescent="0.25">
      <c r="N2809">
        <f>IF(AND(Sheet2!$K2809=$B$1,Sheet2!$L2809=1),Sheet2!$I2809+Sheet2!$M2809,IF(Sheet2!$K2809=$B$1,Sheet2!$M2809,0))</f>
        <v>0</v>
      </c>
      <c r="O2809">
        <f>IF(AND(Sheet2!$K2809=$B$2,Sheet2!$L2809=1),Sheet2!$J2809+Sheet2!$M2809,IF(Sheet2!$K2809=$B$2,Sheet2!$M2809,0))</f>
        <v>0</v>
      </c>
    </row>
    <row r="2810" spans="14:15" x14ac:dyDescent="0.25">
      <c r="N2810">
        <f>IF(AND(Sheet2!$K2810=$B$1,Sheet2!$L2810=1),Sheet2!$I2810+Sheet2!$M2810,IF(Sheet2!$K2810=$B$1,Sheet2!$M2810,0))</f>
        <v>0</v>
      </c>
      <c r="O2810">
        <f>IF(AND(Sheet2!$K2810=$B$2,Sheet2!$L2810=1),Sheet2!$J2810+Sheet2!$M2810,IF(Sheet2!$K2810=$B$2,Sheet2!$M2810,0))</f>
        <v>0</v>
      </c>
    </row>
    <row r="2811" spans="14:15" x14ac:dyDescent="0.25">
      <c r="N2811">
        <f>IF(AND(Sheet2!$K2811=$B$1,Sheet2!$L2811=1),Sheet2!$I2811+Sheet2!$M2811,IF(Sheet2!$K2811=$B$1,Sheet2!$M2811,0))</f>
        <v>0</v>
      </c>
      <c r="O2811">
        <f>IF(AND(Sheet2!$K2811=$B$2,Sheet2!$L2811=1),Sheet2!$J2811+Sheet2!$M2811,IF(Sheet2!$K2811=$B$2,Sheet2!$M2811,0))</f>
        <v>0</v>
      </c>
    </row>
    <row r="2812" spans="14:15" x14ac:dyDescent="0.25">
      <c r="N2812">
        <f>IF(AND(Sheet2!$K2812=$B$1,Sheet2!$L2812=1),Sheet2!$I2812+Sheet2!$M2812,IF(Sheet2!$K2812=$B$1,Sheet2!$M2812,0))</f>
        <v>0</v>
      </c>
      <c r="O2812">
        <f>IF(AND(Sheet2!$K2812=$B$2,Sheet2!$L2812=1),Sheet2!$J2812+Sheet2!$M2812,IF(Sheet2!$K2812=$B$2,Sheet2!$M2812,0))</f>
        <v>0</v>
      </c>
    </row>
    <row r="2813" spans="14:15" x14ac:dyDescent="0.25">
      <c r="N2813">
        <f>IF(AND(Sheet2!$K2813=$B$1,Sheet2!$L2813=1),Sheet2!$I2813+Sheet2!$M2813,IF(Sheet2!$K2813=$B$1,Sheet2!$M2813,0))</f>
        <v>0</v>
      </c>
      <c r="O2813">
        <f>IF(AND(Sheet2!$K2813=$B$2,Sheet2!$L2813=1),Sheet2!$J2813+Sheet2!$M2813,IF(Sheet2!$K2813=$B$2,Sheet2!$M2813,0))</f>
        <v>0</v>
      </c>
    </row>
    <row r="2814" spans="14:15" x14ac:dyDescent="0.25">
      <c r="N2814">
        <f>IF(AND(Sheet2!$K2814=$B$1,Sheet2!$L2814=1),Sheet2!$I2814+Sheet2!$M2814,IF(Sheet2!$K2814=$B$1,Sheet2!$M2814,0))</f>
        <v>0</v>
      </c>
      <c r="O2814">
        <f>IF(AND(Sheet2!$K2814=$B$2,Sheet2!$L2814=1),Sheet2!$J2814+Sheet2!$M2814,IF(Sheet2!$K2814=$B$2,Sheet2!$M2814,0))</f>
        <v>0</v>
      </c>
    </row>
    <row r="2815" spans="14:15" x14ac:dyDescent="0.25">
      <c r="N2815">
        <f>IF(AND(Sheet2!$K2815=$B$1,Sheet2!$L2815=1),Sheet2!$I2815+Sheet2!$M2815,IF(Sheet2!$K2815=$B$1,Sheet2!$M2815,0))</f>
        <v>0</v>
      </c>
      <c r="O2815">
        <f>IF(AND(Sheet2!$K2815=$B$2,Sheet2!$L2815=1),Sheet2!$J2815+Sheet2!$M2815,IF(Sheet2!$K2815=$B$2,Sheet2!$M2815,0))</f>
        <v>0</v>
      </c>
    </row>
    <row r="2816" spans="14:15" x14ac:dyDescent="0.25">
      <c r="N2816">
        <f>IF(AND(Sheet2!$K2816=$B$1,Sheet2!$L2816=1),Sheet2!$I2816+Sheet2!$M2816,IF(Sheet2!$K2816=$B$1,Sheet2!$M2816,0))</f>
        <v>0</v>
      </c>
      <c r="O2816">
        <f>IF(AND(Sheet2!$K2816=$B$2,Sheet2!$L2816=1),Sheet2!$J2816+Sheet2!$M2816,IF(Sheet2!$K2816=$B$2,Sheet2!$M2816,0))</f>
        <v>0</v>
      </c>
    </row>
    <row r="2817" spans="14:15" x14ac:dyDescent="0.25">
      <c r="N2817">
        <f>IF(AND(Sheet2!$K2817=$B$1,Sheet2!$L2817=1),Sheet2!$I2817+Sheet2!$M2817,IF(Sheet2!$K2817=$B$1,Sheet2!$M2817,0))</f>
        <v>0</v>
      </c>
      <c r="O2817">
        <f>IF(AND(Sheet2!$K2817=$B$2,Sheet2!$L2817=1),Sheet2!$J2817+Sheet2!$M2817,IF(Sheet2!$K2817=$B$2,Sheet2!$M2817,0))</f>
        <v>0</v>
      </c>
    </row>
    <row r="2818" spans="14:15" x14ac:dyDescent="0.25">
      <c r="N2818">
        <f>IF(AND(Sheet2!$K2818=$B$1,Sheet2!$L2818=1),Sheet2!$I2818+Sheet2!$M2818,IF(Sheet2!$K2818=$B$1,Sheet2!$M2818,0))</f>
        <v>0</v>
      </c>
      <c r="O2818">
        <f>IF(AND(Sheet2!$K2818=$B$2,Sheet2!$L2818=1),Sheet2!$J2818+Sheet2!$M2818,IF(Sheet2!$K2818=$B$2,Sheet2!$M2818,0))</f>
        <v>0</v>
      </c>
    </row>
    <row r="2819" spans="14:15" x14ac:dyDescent="0.25">
      <c r="N2819">
        <f>IF(AND(Sheet2!$K2819=$B$1,Sheet2!$L2819=1),Sheet2!$I2819+Sheet2!$M2819,IF(Sheet2!$K2819=$B$1,Sheet2!$M2819,0))</f>
        <v>0</v>
      </c>
      <c r="O2819">
        <f>IF(AND(Sheet2!$K2819=$B$2,Sheet2!$L2819=1),Sheet2!$J2819+Sheet2!$M2819,IF(Sheet2!$K2819=$B$2,Sheet2!$M2819,0))</f>
        <v>0</v>
      </c>
    </row>
    <row r="2820" spans="14:15" x14ac:dyDescent="0.25">
      <c r="N2820">
        <f>IF(AND(Sheet2!$K2820=$B$1,Sheet2!$L2820=1),Sheet2!$I2820+Sheet2!$M2820,IF(Sheet2!$K2820=$B$1,Sheet2!$M2820,0))</f>
        <v>0</v>
      </c>
      <c r="O2820">
        <f>IF(AND(Sheet2!$K2820=$B$2,Sheet2!$L2820=1),Sheet2!$J2820+Sheet2!$M2820,IF(Sheet2!$K2820=$B$2,Sheet2!$M2820,0))</f>
        <v>0</v>
      </c>
    </row>
    <row r="2821" spans="14:15" x14ac:dyDescent="0.25">
      <c r="N2821">
        <f>IF(AND(Sheet2!$K2821=$B$1,Sheet2!$L2821=1),Sheet2!$I2821+Sheet2!$M2821,IF(Sheet2!$K2821=$B$1,Sheet2!$M2821,0))</f>
        <v>0</v>
      </c>
      <c r="O2821">
        <f>IF(AND(Sheet2!$K2821=$B$2,Sheet2!$L2821=1),Sheet2!$J2821+Sheet2!$M2821,IF(Sheet2!$K2821=$B$2,Sheet2!$M2821,0))</f>
        <v>0</v>
      </c>
    </row>
    <row r="2822" spans="14:15" x14ac:dyDescent="0.25">
      <c r="N2822">
        <f>IF(AND(Sheet2!$K2822=$B$1,Sheet2!$L2822=1),Sheet2!$I2822+Sheet2!$M2822,IF(Sheet2!$K2822=$B$1,Sheet2!$M2822,0))</f>
        <v>0</v>
      </c>
      <c r="O2822">
        <f>IF(AND(Sheet2!$K2822=$B$2,Sheet2!$L2822=1),Sheet2!$J2822+Sheet2!$M2822,IF(Sheet2!$K2822=$B$2,Sheet2!$M2822,0))</f>
        <v>0</v>
      </c>
    </row>
    <row r="2823" spans="14:15" x14ac:dyDescent="0.25">
      <c r="N2823">
        <f>IF(AND(Sheet2!$K2823=$B$1,Sheet2!$L2823=1),Sheet2!$I2823+Sheet2!$M2823,IF(Sheet2!$K2823=$B$1,Sheet2!$M2823,0))</f>
        <v>0</v>
      </c>
      <c r="O2823">
        <f>IF(AND(Sheet2!$K2823=$B$2,Sheet2!$L2823=1),Sheet2!$J2823+Sheet2!$M2823,IF(Sheet2!$K2823=$B$2,Sheet2!$M2823,0))</f>
        <v>0</v>
      </c>
    </row>
    <row r="2824" spans="14:15" x14ac:dyDescent="0.25">
      <c r="N2824">
        <f>IF(AND(Sheet2!$K2824=$B$1,Sheet2!$L2824=1),Sheet2!$I2824+Sheet2!$M2824,IF(Sheet2!$K2824=$B$1,Sheet2!$M2824,0))</f>
        <v>0</v>
      </c>
      <c r="O2824">
        <f>IF(AND(Sheet2!$K2824=$B$2,Sheet2!$L2824=1),Sheet2!$J2824+Sheet2!$M2824,IF(Sheet2!$K2824=$B$2,Sheet2!$M2824,0))</f>
        <v>0</v>
      </c>
    </row>
    <row r="2825" spans="14:15" x14ac:dyDescent="0.25">
      <c r="N2825">
        <f>IF(AND(Sheet2!$K2825=$B$1,Sheet2!$L2825=1),Sheet2!$I2825+Sheet2!$M2825,IF(Sheet2!$K2825=$B$1,Sheet2!$M2825,0))</f>
        <v>0</v>
      </c>
      <c r="O2825">
        <f>IF(AND(Sheet2!$K2825=$B$2,Sheet2!$L2825=1),Sheet2!$J2825+Sheet2!$M2825,IF(Sheet2!$K2825=$B$2,Sheet2!$M2825,0))</f>
        <v>0</v>
      </c>
    </row>
    <row r="2826" spans="14:15" x14ac:dyDescent="0.25">
      <c r="N2826">
        <f>IF(AND(Sheet2!$K2826=$B$1,Sheet2!$L2826=1),Sheet2!$I2826+Sheet2!$M2826,IF(Sheet2!$K2826=$B$1,Sheet2!$M2826,0))</f>
        <v>0</v>
      </c>
      <c r="O2826">
        <f>IF(AND(Sheet2!$K2826=$B$2,Sheet2!$L2826=1),Sheet2!$J2826+Sheet2!$M2826,IF(Sheet2!$K2826=$B$2,Sheet2!$M2826,0))</f>
        <v>0</v>
      </c>
    </row>
    <row r="2827" spans="14:15" x14ac:dyDescent="0.25">
      <c r="N2827">
        <f>IF(AND(Sheet2!$K2827=$B$1,Sheet2!$L2827=1),Sheet2!$I2827+Sheet2!$M2827,IF(Sheet2!$K2827=$B$1,Sheet2!$M2827,0))</f>
        <v>0</v>
      </c>
      <c r="O2827">
        <f>IF(AND(Sheet2!$K2827=$B$2,Sheet2!$L2827=1),Sheet2!$J2827+Sheet2!$M2827,IF(Sheet2!$K2827=$B$2,Sheet2!$M2827,0))</f>
        <v>0</v>
      </c>
    </row>
    <row r="2828" spans="14:15" x14ac:dyDescent="0.25">
      <c r="N2828">
        <f>IF(AND(Sheet2!$K2828=$B$1,Sheet2!$L2828=1),Sheet2!$I2828+Sheet2!$M2828,IF(Sheet2!$K2828=$B$1,Sheet2!$M2828,0))</f>
        <v>0</v>
      </c>
      <c r="O2828">
        <f>IF(AND(Sheet2!$K2828=$B$2,Sheet2!$L2828=1),Sheet2!$J2828+Sheet2!$M2828,IF(Sheet2!$K2828=$B$2,Sheet2!$M2828,0))</f>
        <v>0</v>
      </c>
    </row>
    <row r="2829" spans="14:15" x14ac:dyDescent="0.25">
      <c r="N2829">
        <f>IF(AND(Sheet2!$K2829=$B$1,Sheet2!$L2829=1),Sheet2!$I2829+Sheet2!$M2829,IF(Sheet2!$K2829=$B$1,Sheet2!$M2829,0))</f>
        <v>0</v>
      </c>
      <c r="O2829">
        <f>IF(AND(Sheet2!$K2829=$B$2,Sheet2!$L2829=1),Sheet2!$J2829+Sheet2!$M2829,IF(Sheet2!$K2829=$B$2,Sheet2!$M2829,0))</f>
        <v>0</v>
      </c>
    </row>
    <row r="2830" spans="14:15" x14ac:dyDescent="0.25">
      <c r="N2830">
        <f>IF(AND(Sheet2!$K2830=$B$1,Sheet2!$L2830=1),Sheet2!$I2830+Sheet2!$M2830,IF(Sheet2!$K2830=$B$1,Sheet2!$M2830,0))</f>
        <v>0</v>
      </c>
      <c r="O2830">
        <f>IF(AND(Sheet2!$K2830=$B$2,Sheet2!$L2830=1),Sheet2!$J2830+Sheet2!$M2830,IF(Sheet2!$K2830=$B$2,Sheet2!$M2830,0))</f>
        <v>0</v>
      </c>
    </row>
    <row r="2831" spans="14:15" x14ac:dyDescent="0.25">
      <c r="N2831">
        <f>IF(AND(Sheet2!$K2831=$B$1,Sheet2!$L2831=1),Sheet2!$I2831+Sheet2!$M2831,IF(Sheet2!$K2831=$B$1,Sheet2!$M2831,0))</f>
        <v>0</v>
      </c>
      <c r="O2831">
        <f>IF(AND(Sheet2!$K2831=$B$2,Sheet2!$L2831=1),Sheet2!$J2831+Sheet2!$M2831,IF(Sheet2!$K2831=$B$2,Sheet2!$M2831,0))</f>
        <v>0</v>
      </c>
    </row>
    <row r="2832" spans="14:15" x14ac:dyDescent="0.25">
      <c r="N2832">
        <f>IF(AND(Sheet2!$K2832=$B$1,Sheet2!$L2832=1),Sheet2!$I2832+Sheet2!$M2832,IF(Sheet2!$K2832=$B$1,Sheet2!$M2832,0))</f>
        <v>0</v>
      </c>
      <c r="O2832">
        <f>IF(AND(Sheet2!$K2832=$B$2,Sheet2!$L2832=1),Sheet2!$J2832+Sheet2!$M2832,IF(Sheet2!$K2832=$B$2,Sheet2!$M2832,0))</f>
        <v>0</v>
      </c>
    </row>
    <row r="2833" spans="14:15" x14ac:dyDescent="0.25">
      <c r="N2833">
        <f>IF(AND(Sheet2!$K2833=$B$1,Sheet2!$L2833=1),Sheet2!$I2833+Sheet2!$M2833,IF(Sheet2!$K2833=$B$1,Sheet2!$M2833,0))</f>
        <v>0</v>
      </c>
      <c r="O2833">
        <f>IF(AND(Sheet2!$K2833=$B$2,Sheet2!$L2833=1),Sheet2!$J2833+Sheet2!$M2833,IF(Sheet2!$K2833=$B$2,Sheet2!$M2833,0))</f>
        <v>0</v>
      </c>
    </row>
    <row r="2834" spans="14:15" x14ac:dyDescent="0.25">
      <c r="N2834">
        <f>IF(AND(Sheet2!$K2834=$B$1,Sheet2!$L2834=1),Sheet2!$I2834+Sheet2!$M2834,IF(Sheet2!$K2834=$B$1,Sheet2!$M2834,0))</f>
        <v>0</v>
      </c>
      <c r="O2834">
        <f>IF(AND(Sheet2!$K2834=$B$2,Sheet2!$L2834=1),Sheet2!$J2834+Sheet2!$M2834,IF(Sheet2!$K2834=$B$2,Sheet2!$M2834,0))</f>
        <v>0</v>
      </c>
    </row>
    <row r="2835" spans="14:15" x14ac:dyDescent="0.25">
      <c r="N2835">
        <f>IF(AND(Sheet2!$K2835=$B$1,Sheet2!$L2835=1),Sheet2!$I2835+Sheet2!$M2835,IF(Sheet2!$K2835=$B$1,Sheet2!$M2835,0))</f>
        <v>0</v>
      </c>
      <c r="O2835">
        <f>IF(AND(Sheet2!$K2835=$B$2,Sheet2!$L2835=1),Sheet2!$J2835+Sheet2!$M2835,IF(Sheet2!$K2835=$B$2,Sheet2!$M2835,0))</f>
        <v>0</v>
      </c>
    </row>
    <row r="2836" spans="14:15" x14ac:dyDescent="0.25">
      <c r="N2836">
        <f>IF(AND(Sheet2!$K2836=$B$1,Sheet2!$L2836=1),Sheet2!$I2836+Sheet2!$M2836,IF(Sheet2!$K2836=$B$1,Sheet2!$M2836,0))</f>
        <v>0</v>
      </c>
      <c r="O2836">
        <f>IF(AND(Sheet2!$K2836=$B$2,Sheet2!$L2836=1),Sheet2!$J2836+Sheet2!$M2836,IF(Sheet2!$K2836=$B$2,Sheet2!$M2836,0))</f>
        <v>0</v>
      </c>
    </row>
    <row r="2837" spans="14:15" x14ac:dyDescent="0.25">
      <c r="N2837">
        <f>IF(AND(Sheet2!$K2837=$B$1,Sheet2!$L2837=1),Sheet2!$I2837+Sheet2!$M2837,IF(Sheet2!$K2837=$B$1,Sheet2!$M2837,0))</f>
        <v>0</v>
      </c>
      <c r="O2837">
        <f>IF(AND(Sheet2!$K2837=$B$2,Sheet2!$L2837=1),Sheet2!$J2837+Sheet2!$M2837,IF(Sheet2!$K2837=$B$2,Sheet2!$M2837,0))</f>
        <v>0</v>
      </c>
    </row>
    <row r="2838" spans="14:15" x14ac:dyDescent="0.25">
      <c r="N2838">
        <f>IF(AND(Sheet2!$K2838=$B$1,Sheet2!$L2838=1),Sheet2!$I2838+Sheet2!$M2838,IF(Sheet2!$K2838=$B$1,Sheet2!$M2838,0))</f>
        <v>0</v>
      </c>
      <c r="O2838">
        <f>IF(AND(Sheet2!$K2838=$B$2,Sheet2!$L2838=1),Sheet2!$J2838+Sheet2!$M2838,IF(Sheet2!$K2838=$B$2,Sheet2!$M2838,0))</f>
        <v>0</v>
      </c>
    </row>
    <row r="2839" spans="14:15" x14ac:dyDescent="0.25">
      <c r="N2839">
        <f>IF(AND(Sheet2!$K2839=$B$1,Sheet2!$L2839=1),Sheet2!$I2839+Sheet2!$M2839,IF(Sheet2!$K2839=$B$1,Sheet2!$M2839,0))</f>
        <v>0</v>
      </c>
      <c r="O2839">
        <f>IF(AND(Sheet2!$K2839=$B$2,Sheet2!$L2839=1),Sheet2!$J2839+Sheet2!$M2839,IF(Sheet2!$K2839=$B$2,Sheet2!$M2839,0))</f>
        <v>0</v>
      </c>
    </row>
    <row r="2840" spans="14:15" x14ac:dyDescent="0.25">
      <c r="N2840">
        <f>IF(AND(Sheet2!$K2840=$B$1,Sheet2!$L2840=1),Sheet2!$I2840+Sheet2!$M2840,IF(Sheet2!$K2840=$B$1,Sheet2!$M2840,0))</f>
        <v>0</v>
      </c>
      <c r="O2840">
        <f>IF(AND(Sheet2!$K2840=$B$2,Sheet2!$L2840=1),Sheet2!$J2840+Sheet2!$M2840,IF(Sheet2!$K2840=$B$2,Sheet2!$M2840,0))</f>
        <v>0</v>
      </c>
    </row>
    <row r="2841" spans="14:15" x14ac:dyDescent="0.25">
      <c r="N2841">
        <f>IF(AND(Sheet2!$K2841=$B$1,Sheet2!$L2841=1),Sheet2!$I2841+Sheet2!$M2841,IF(Sheet2!$K2841=$B$1,Sheet2!$M2841,0))</f>
        <v>0</v>
      </c>
      <c r="O2841">
        <f>IF(AND(Sheet2!$K2841=$B$2,Sheet2!$L2841=1),Sheet2!$J2841+Sheet2!$M2841,IF(Sheet2!$K2841=$B$2,Sheet2!$M2841,0))</f>
        <v>0</v>
      </c>
    </row>
    <row r="2842" spans="14:15" x14ac:dyDescent="0.25">
      <c r="N2842">
        <f>IF(AND(Sheet2!$K2842=$B$1,Sheet2!$L2842=1),Sheet2!$I2842+Sheet2!$M2842,IF(Sheet2!$K2842=$B$1,Sheet2!$M2842,0))</f>
        <v>0</v>
      </c>
      <c r="O2842">
        <f>IF(AND(Sheet2!$K2842=$B$2,Sheet2!$L2842=1),Sheet2!$J2842+Sheet2!$M2842,IF(Sheet2!$K2842=$B$2,Sheet2!$M2842,0))</f>
        <v>0</v>
      </c>
    </row>
    <row r="2843" spans="14:15" x14ac:dyDescent="0.25">
      <c r="N2843">
        <f>IF(AND(Sheet2!$K2843=$B$1,Sheet2!$L2843=1),Sheet2!$I2843+Sheet2!$M2843,IF(Sheet2!$K2843=$B$1,Sheet2!$M2843,0))</f>
        <v>0</v>
      </c>
      <c r="O2843">
        <f>IF(AND(Sheet2!$K2843=$B$2,Sheet2!$L2843=1),Sheet2!$J2843+Sheet2!$M2843,IF(Sheet2!$K2843=$B$2,Sheet2!$M2843,0))</f>
        <v>0</v>
      </c>
    </row>
    <row r="2844" spans="14:15" x14ac:dyDescent="0.25">
      <c r="N2844">
        <f>IF(AND(Sheet2!$K2844=$B$1,Sheet2!$L2844=1),Sheet2!$I2844+Sheet2!$M2844,IF(Sheet2!$K2844=$B$1,Sheet2!$M2844,0))</f>
        <v>0</v>
      </c>
      <c r="O2844">
        <f>IF(AND(Sheet2!$K2844=$B$2,Sheet2!$L2844=1),Sheet2!$J2844+Sheet2!$M2844,IF(Sheet2!$K2844=$B$2,Sheet2!$M2844,0))</f>
        <v>0</v>
      </c>
    </row>
    <row r="2845" spans="14:15" x14ac:dyDescent="0.25">
      <c r="N2845">
        <f>IF(AND(Sheet2!$K2845=$B$1,Sheet2!$L2845=1),Sheet2!$I2845+Sheet2!$M2845,IF(Sheet2!$K2845=$B$1,Sheet2!$M2845,0))</f>
        <v>0</v>
      </c>
      <c r="O2845">
        <f>IF(AND(Sheet2!$K2845=$B$2,Sheet2!$L2845=1),Sheet2!$J2845+Sheet2!$M2845,IF(Sheet2!$K2845=$B$2,Sheet2!$M2845,0))</f>
        <v>0</v>
      </c>
    </row>
    <row r="2846" spans="14:15" x14ac:dyDescent="0.25">
      <c r="N2846">
        <f>IF(AND(Sheet2!$K2846=$B$1,Sheet2!$L2846=1),Sheet2!$I2846+Sheet2!$M2846,IF(Sheet2!$K2846=$B$1,Sheet2!$M2846,0))</f>
        <v>0</v>
      </c>
      <c r="O2846">
        <f>IF(AND(Sheet2!$K2846=$B$2,Sheet2!$L2846=1),Sheet2!$J2846+Sheet2!$M2846,IF(Sheet2!$K2846=$B$2,Sheet2!$M2846,0))</f>
        <v>0</v>
      </c>
    </row>
    <row r="2847" spans="14:15" x14ac:dyDescent="0.25">
      <c r="N2847">
        <f>IF(AND(Sheet2!$K2847=$B$1,Sheet2!$L2847=1),Sheet2!$I2847+Sheet2!$M2847,IF(Sheet2!$K2847=$B$1,Sheet2!$M2847,0))</f>
        <v>0</v>
      </c>
      <c r="O2847">
        <f>IF(AND(Sheet2!$K2847=$B$2,Sheet2!$L2847=1),Sheet2!$J2847+Sheet2!$M2847,IF(Sheet2!$K2847=$B$2,Sheet2!$M2847,0))</f>
        <v>0</v>
      </c>
    </row>
    <row r="2848" spans="14:15" x14ac:dyDescent="0.25">
      <c r="N2848">
        <f>IF(AND(Sheet2!$K2848=$B$1,Sheet2!$L2848=1),Sheet2!$I2848+Sheet2!$M2848,IF(Sheet2!$K2848=$B$1,Sheet2!$M2848,0))</f>
        <v>0</v>
      </c>
      <c r="O2848">
        <f>IF(AND(Sheet2!$K2848=$B$2,Sheet2!$L2848=1),Sheet2!$J2848+Sheet2!$M2848,IF(Sheet2!$K2848=$B$2,Sheet2!$M2848,0))</f>
        <v>0</v>
      </c>
    </row>
    <row r="2849" spans="14:15" x14ac:dyDescent="0.25">
      <c r="N2849">
        <f>IF(AND(Sheet2!$K2849=$B$1,Sheet2!$L2849=1),Sheet2!$I2849+Sheet2!$M2849,IF(Sheet2!$K2849=$B$1,Sheet2!$M2849,0))</f>
        <v>0</v>
      </c>
      <c r="O2849">
        <f>IF(AND(Sheet2!$K2849=$B$2,Sheet2!$L2849=1),Sheet2!$J2849+Sheet2!$M2849,IF(Sheet2!$K2849=$B$2,Sheet2!$M2849,0))</f>
        <v>0</v>
      </c>
    </row>
    <row r="2850" spans="14:15" x14ac:dyDescent="0.25">
      <c r="N2850">
        <f>IF(AND(Sheet2!$K2850=$B$1,Sheet2!$L2850=1),Sheet2!$I2850+Sheet2!$M2850,IF(Sheet2!$K2850=$B$1,Sheet2!$M2850,0))</f>
        <v>0</v>
      </c>
      <c r="O2850">
        <f>IF(AND(Sheet2!$K2850=$B$2,Sheet2!$L2850=1),Sheet2!$J2850+Sheet2!$M2850,IF(Sheet2!$K2850=$B$2,Sheet2!$M2850,0))</f>
        <v>0</v>
      </c>
    </row>
    <row r="2851" spans="14:15" x14ac:dyDescent="0.25">
      <c r="N2851">
        <f>IF(AND(Sheet2!$K2851=$B$1,Sheet2!$L2851=1),Sheet2!$I2851+Sheet2!$M2851,IF(Sheet2!$K2851=$B$1,Sheet2!$M2851,0))</f>
        <v>0</v>
      </c>
      <c r="O2851">
        <f>IF(AND(Sheet2!$K2851=$B$2,Sheet2!$L2851=1),Sheet2!$J2851+Sheet2!$M2851,IF(Sheet2!$K2851=$B$2,Sheet2!$M2851,0))</f>
        <v>0</v>
      </c>
    </row>
    <row r="2852" spans="14:15" x14ac:dyDescent="0.25">
      <c r="N2852">
        <f>IF(AND(Sheet2!$K2852=$B$1,Sheet2!$L2852=1),Sheet2!$I2852+Sheet2!$M2852,IF(Sheet2!$K2852=$B$1,Sheet2!$M2852,0))</f>
        <v>0</v>
      </c>
      <c r="O2852">
        <f>IF(AND(Sheet2!$K2852=$B$2,Sheet2!$L2852=1),Sheet2!$J2852+Sheet2!$M2852,IF(Sheet2!$K2852=$B$2,Sheet2!$M2852,0))</f>
        <v>0</v>
      </c>
    </row>
    <row r="2853" spans="14:15" x14ac:dyDescent="0.25">
      <c r="N2853">
        <f>IF(AND(Sheet2!$K2853=$B$1,Sheet2!$L2853=1),Sheet2!$I2853+Sheet2!$M2853,IF(Sheet2!$K2853=$B$1,Sheet2!$M2853,0))</f>
        <v>0</v>
      </c>
      <c r="O2853">
        <f>IF(AND(Sheet2!$K2853=$B$2,Sheet2!$L2853=1),Sheet2!$J2853+Sheet2!$M2853,IF(Sheet2!$K2853=$B$2,Sheet2!$M2853,0))</f>
        <v>0</v>
      </c>
    </row>
    <row r="2854" spans="14:15" x14ac:dyDescent="0.25">
      <c r="N2854">
        <f>IF(AND(Sheet2!$K2854=$B$1,Sheet2!$L2854=1),Sheet2!$I2854+Sheet2!$M2854,IF(Sheet2!$K2854=$B$1,Sheet2!$M2854,0))</f>
        <v>0</v>
      </c>
      <c r="O2854">
        <f>IF(AND(Sheet2!$K2854=$B$2,Sheet2!$L2854=1),Sheet2!$J2854+Sheet2!$M2854,IF(Sheet2!$K2854=$B$2,Sheet2!$M2854,0))</f>
        <v>0</v>
      </c>
    </row>
    <row r="2855" spans="14:15" x14ac:dyDescent="0.25">
      <c r="N2855">
        <f>IF(AND(Sheet2!$K2855=$B$1,Sheet2!$L2855=1),Sheet2!$I2855+Sheet2!$M2855,IF(Sheet2!$K2855=$B$1,Sheet2!$M2855,0))</f>
        <v>0</v>
      </c>
      <c r="O2855">
        <f>IF(AND(Sheet2!$K2855=$B$2,Sheet2!$L2855=1),Sheet2!$J2855+Sheet2!$M2855,IF(Sheet2!$K2855=$B$2,Sheet2!$M2855,0))</f>
        <v>0</v>
      </c>
    </row>
    <row r="2856" spans="14:15" x14ac:dyDescent="0.25">
      <c r="N2856">
        <f>IF(AND(Sheet2!$K2856=$B$1,Sheet2!$L2856=1),Sheet2!$I2856+Sheet2!$M2856,IF(Sheet2!$K2856=$B$1,Sheet2!$M2856,0))</f>
        <v>0</v>
      </c>
      <c r="O2856">
        <f>IF(AND(Sheet2!$K2856=$B$2,Sheet2!$L2856=1),Sheet2!$J2856+Sheet2!$M2856,IF(Sheet2!$K2856=$B$2,Sheet2!$M2856,0))</f>
        <v>0</v>
      </c>
    </row>
    <row r="2857" spans="14:15" x14ac:dyDescent="0.25">
      <c r="N2857">
        <f>IF(AND(Sheet2!$K2857=$B$1,Sheet2!$L2857=1),Sheet2!$I2857+Sheet2!$M2857,IF(Sheet2!$K2857=$B$1,Sheet2!$M2857,0))</f>
        <v>0</v>
      </c>
      <c r="O2857">
        <f>IF(AND(Sheet2!$K2857=$B$2,Sheet2!$L2857=1),Sheet2!$J2857+Sheet2!$M2857,IF(Sheet2!$K2857=$B$2,Sheet2!$M2857,0))</f>
        <v>0</v>
      </c>
    </row>
    <row r="2858" spans="14:15" x14ac:dyDescent="0.25">
      <c r="N2858">
        <f>IF(AND(Sheet2!$K2858=$B$1,Sheet2!$L2858=1),Sheet2!$I2858+Sheet2!$M2858,IF(Sheet2!$K2858=$B$1,Sheet2!$M2858,0))</f>
        <v>0</v>
      </c>
      <c r="O2858">
        <f>IF(AND(Sheet2!$K2858=$B$2,Sheet2!$L2858=1),Sheet2!$J2858+Sheet2!$M2858,IF(Sheet2!$K2858=$B$2,Sheet2!$M2858,0))</f>
        <v>0</v>
      </c>
    </row>
    <row r="2859" spans="14:15" x14ac:dyDescent="0.25">
      <c r="N2859">
        <f>IF(AND(Sheet2!$K2859=$B$1,Sheet2!$L2859=1),Sheet2!$I2859+Sheet2!$M2859,IF(Sheet2!$K2859=$B$1,Sheet2!$M2859,0))</f>
        <v>0</v>
      </c>
      <c r="O2859">
        <f>IF(AND(Sheet2!$K2859=$B$2,Sheet2!$L2859=1),Sheet2!$J2859+Sheet2!$M2859,IF(Sheet2!$K2859=$B$2,Sheet2!$M2859,0))</f>
        <v>0</v>
      </c>
    </row>
    <row r="2860" spans="14:15" x14ac:dyDescent="0.25">
      <c r="N2860">
        <f>IF(AND(Sheet2!$K2860=$B$1,Sheet2!$L2860=1),Sheet2!$I2860+Sheet2!$M2860,IF(Sheet2!$K2860=$B$1,Sheet2!$M2860,0))</f>
        <v>0</v>
      </c>
      <c r="O2860">
        <f>IF(AND(Sheet2!$K2860=$B$2,Sheet2!$L2860=1),Sheet2!$J2860+Sheet2!$M2860,IF(Sheet2!$K2860=$B$2,Sheet2!$M2860,0))</f>
        <v>0</v>
      </c>
    </row>
    <row r="2861" spans="14:15" x14ac:dyDescent="0.25">
      <c r="N2861">
        <f>IF(AND(Sheet2!$K2861=$B$1,Sheet2!$L2861=1),Sheet2!$I2861+Sheet2!$M2861,IF(Sheet2!$K2861=$B$1,Sheet2!$M2861,0))</f>
        <v>0</v>
      </c>
      <c r="O2861">
        <f>IF(AND(Sheet2!$K2861=$B$2,Sheet2!$L2861=1),Sheet2!$J2861+Sheet2!$M2861,IF(Sheet2!$K2861=$B$2,Sheet2!$M2861,0))</f>
        <v>0</v>
      </c>
    </row>
    <row r="2862" spans="14:15" x14ac:dyDescent="0.25">
      <c r="N2862">
        <f>IF(AND(Sheet2!$K2862=$B$1,Sheet2!$L2862=1),Sheet2!$I2862+Sheet2!$M2862,IF(Sheet2!$K2862=$B$1,Sheet2!$M2862,0))</f>
        <v>0</v>
      </c>
      <c r="O2862">
        <f>IF(AND(Sheet2!$K2862=$B$2,Sheet2!$L2862=1),Sheet2!$J2862+Sheet2!$M2862,IF(Sheet2!$K2862=$B$2,Sheet2!$M2862,0))</f>
        <v>0</v>
      </c>
    </row>
    <row r="2863" spans="14:15" x14ac:dyDescent="0.25">
      <c r="N2863">
        <f>IF(AND(Sheet2!$K2863=$B$1,Sheet2!$L2863=1),Sheet2!$I2863+Sheet2!$M2863,IF(Sheet2!$K2863=$B$1,Sheet2!$M2863,0))</f>
        <v>0</v>
      </c>
      <c r="O2863">
        <f>IF(AND(Sheet2!$K2863=$B$2,Sheet2!$L2863=1),Sheet2!$J2863+Sheet2!$M2863,IF(Sheet2!$K2863=$B$2,Sheet2!$M2863,0))</f>
        <v>0</v>
      </c>
    </row>
    <row r="2864" spans="14:15" x14ac:dyDescent="0.25">
      <c r="N2864">
        <f>IF(AND(Sheet2!$K2864=$B$1,Sheet2!$L2864=1),Sheet2!$I2864+Sheet2!$M2864,IF(Sheet2!$K2864=$B$1,Sheet2!$M2864,0))</f>
        <v>0</v>
      </c>
      <c r="O2864">
        <f>IF(AND(Sheet2!$K2864=$B$2,Sheet2!$L2864=1),Sheet2!$J2864+Sheet2!$M2864,IF(Sheet2!$K2864=$B$2,Sheet2!$M2864,0))</f>
        <v>0</v>
      </c>
    </row>
    <row r="2865" spans="14:15" x14ac:dyDescent="0.25">
      <c r="N2865">
        <f>IF(AND(Sheet2!$K2865=$B$1,Sheet2!$L2865=1),Sheet2!$I2865+Sheet2!$M2865,IF(Sheet2!$K2865=$B$1,Sheet2!$M2865,0))</f>
        <v>0</v>
      </c>
      <c r="O2865">
        <f>IF(AND(Sheet2!$K2865=$B$2,Sheet2!$L2865=1),Sheet2!$J2865+Sheet2!$M2865,IF(Sheet2!$K2865=$B$2,Sheet2!$M2865,0))</f>
        <v>0</v>
      </c>
    </row>
    <row r="2866" spans="14:15" x14ac:dyDescent="0.25">
      <c r="N2866">
        <f>IF(AND(Sheet2!$K2866=$B$1,Sheet2!$L2866=1),Sheet2!$I2866+Sheet2!$M2866,IF(Sheet2!$K2866=$B$1,Sheet2!$M2866,0))</f>
        <v>0</v>
      </c>
      <c r="O2866">
        <f>IF(AND(Sheet2!$K2866=$B$2,Sheet2!$L2866=1),Sheet2!$J2866+Sheet2!$M2866,IF(Sheet2!$K2866=$B$2,Sheet2!$M2866,0))</f>
        <v>0</v>
      </c>
    </row>
    <row r="2867" spans="14:15" x14ac:dyDescent="0.25">
      <c r="N2867">
        <f>IF(AND(Sheet2!$K2867=$B$1,Sheet2!$L2867=1),Sheet2!$I2867+Sheet2!$M2867,IF(Sheet2!$K2867=$B$1,Sheet2!$M2867,0))</f>
        <v>0</v>
      </c>
      <c r="O2867">
        <f>IF(AND(Sheet2!$K2867=$B$2,Sheet2!$L2867=1),Sheet2!$J2867+Sheet2!$M2867,IF(Sheet2!$K2867=$B$2,Sheet2!$M2867,0))</f>
        <v>0</v>
      </c>
    </row>
    <row r="2868" spans="14:15" x14ac:dyDescent="0.25">
      <c r="N2868">
        <f>IF(AND(Sheet2!$K2868=$B$1,Sheet2!$L2868=1),Sheet2!$I2868+Sheet2!$M2868,IF(Sheet2!$K2868=$B$1,Sheet2!$M2868,0))</f>
        <v>0</v>
      </c>
      <c r="O2868">
        <f>IF(AND(Sheet2!$K2868=$B$2,Sheet2!$L2868=1),Sheet2!$J2868+Sheet2!$M2868,IF(Sheet2!$K2868=$B$2,Sheet2!$M2868,0))</f>
        <v>0</v>
      </c>
    </row>
    <row r="2869" spans="14:15" x14ac:dyDescent="0.25">
      <c r="N2869">
        <f>IF(AND(Sheet2!$K2869=$B$1,Sheet2!$L2869=1),Sheet2!$I2869+Sheet2!$M2869,IF(Sheet2!$K2869=$B$1,Sheet2!$M2869,0))</f>
        <v>0</v>
      </c>
      <c r="O2869">
        <f>IF(AND(Sheet2!$K2869=$B$2,Sheet2!$L2869=1),Sheet2!$J2869+Sheet2!$M2869,IF(Sheet2!$K2869=$B$2,Sheet2!$M2869,0))</f>
        <v>0</v>
      </c>
    </row>
    <row r="2870" spans="14:15" x14ac:dyDescent="0.25">
      <c r="N2870">
        <f>IF(AND(Sheet2!$K2870=$B$1,Sheet2!$L2870=1),Sheet2!$I2870+Sheet2!$M2870,IF(Sheet2!$K2870=$B$1,Sheet2!$M2870,0))</f>
        <v>0</v>
      </c>
      <c r="O2870">
        <f>IF(AND(Sheet2!$K2870=$B$2,Sheet2!$L2870=1),Sheet2!$J2870+Sheet2!$M2870,IF(Sheet2!$K2870=$B$2,Sheet2!$M2870,0))</f>
        <v>0</v>
      </c>
    </row>
    <row r="2871" spans="14:15" x14ac:dyDescent="0.25">
      <c r="N2871">
        <f>IF(AND(Sheet2!$K2871=$B$1,Sheet2!$L2871=1),Sheet2!$I2871+Sheet2!$M2871,IF(Sheet2!$K2871=$B$1,Sheet2!$M2871,0))</f>
        <v>0</v>
      </c>
      <c r="O2871">
        <f>IF(AND(Sheet2!$K2871=$B$2,Sheet2!$L2871=1),Sheet2!$J2871+Sheet2!$M2871,IF(Sheet2!$K2871=$B$2,Sheet2!$M2871,0))</f>
        <v>0</v>
      </c>
    </row>
    <row r="2872" spans="14:15" x14ac:dyDescent="0.25">
      <c r="N2872">
        <f>IF(AND(Sheet2!$K2872=$B$1,Sheet2!$L2872=1),Sheet2!$I2872+Sheet2!$M2872,IF(Sheet2!$K2872=$B$1,Sheet2!$M2872,0))</f>
        <v>0</v>
      </c>
      <c r="O2872">
        <f>IF(AND(Sheet2!$K2872=$B$2,Sheet2!$L2872=1),Sheet2!$J2872+Sheet2!$M2872,IF(Sheet2!$K2872=$B$2,Sheet2!$M2872,0))</f>
        <v>0</v>
      </c>
    </row>
    <row r="2873" spans="14:15" x14ac:dyDescent="0.25">
      <c r="N2873">
        <f>IF(AND(Sheet2!$K2873=$B$1,Sheet2!$L2873=1),Sheet2!$I2873+Sheet2!$M2873,IF(Sheet2!$K2873=$B$1,Sheet2!$M2873,0))</f>
        <v>0</v>
      </c>
      <c r="O2873">
        <f>IF(AND(Sheet2!$K2873=$B$2,Sheet2!$L2873=1),Sheet2!$J2873+Sheet2!$M2873,IF(Sheet2!$K2873=$B$2,Sheet2!$M2873,0))</f>
        <v>0</v>
      </c>
    </row>
    <row r="2874" spans="14:15" x14ac:dyDescent="0.25">
      <c r="N2874">
        <f>IF(AND(Sheet2!$K2874=$B$1,Sheet2!$L2874=1),Sheet2!$I2874+Sheet2!$M2874,IF(Sheet2!$K2874=$B$1,Sheet2!$M2874,0))</f>
        <v>0</v>
      </c>
      <c r="O2874">
        <f>IF(AND(Sheet2!$K2874=$B$2,Sheet2!$L2874=1),Sheet2!$J2874+Sheet2!$M2874,IF(Sheet2!$K2874=$B$2,Sheet2!$M2874,0))</f>
        <v>0</v>
      </c>
    </row>
    <row r="2875" spans="14:15" x14ac:dyDescent="0.25">
      <c r="N2875">
        <f>IF(AND(Sheet2!$K2875=$B$1,Sheet2!$L2875=1),Sheet2!$I2875+Sheet2!$M2875,IF(Sheet2!$K2875=$B$1,Sheet2!$M2875,0))</f>
        <v>0</v>
      </c>
      <c r="O2875">
        <f>IF(AND(Sheet2!$K2875=$B$2,Sheet2!$L2875=1),Sheet2!$J2875+Sheet2!$M2875,IF(Sheet2!$K2875=$B$2,Sheet2!$M2875,0))</f>
        <v>0</v>
      </c>
    </row>
    <row r="2876" spans="14:15" x14ac:dyDescent="0.25">
      <c r="N2876">
        <f>IF(AND(Sheet2!$K2876=$B$1,Sheet2!$L2876=1),Sheet2!$I2876+Sheet2!$M2876,IF(Sheet2!$K2876=$B$1,Sheet2!$M2876,0))</f>
        <v>0</v>
      </c>
      <c r="O2876">
        <f>IF(AND(Sheet2!$K2876=$B$2,Sheet2!$L2876=1),Sheet2!$J2876+Sheet2!$M2876,IF(Sheet2!$K2876=$B$2,Sheet2!$M2876,0))</f>
        <v>0</v>
      </c>
    </row>
    <row r="2877" spans="14:15" x14ac:dyDescent="0.25">
      <c r="N2877">
        <f>IF(AND(Sheet2!$K2877=$B$1,Sheet2!$L2877=1),Sheet2!$I2877+Sheet2!$M2877,IF(Sheet2!$K2877=$B$1,Sheet2!$M2877,0))</f>
        <v>0</v>
      </c>
      <c r="O2877">
        <f>IF(AND(Sheet2!$K2877=$B$2,Sheet2!$L2877=1),Sheet2!$J2877+Sheet2!$M2877,IF(Sheet2!$K2877=$B$2,Sheet2!$M2877,0))</f>
        <v>0</v>
      </c>
    </row>
    <row r="2878" spans="14:15" x14ac:dyDescent="0.25">
      <c r="N2878">
        <f>IF(AND(Sheet2!$K2878=$B$1,Sheet2!$L2878=1),Sheet2!$I2878+Sheet2!$M2878,IF(Sheet2!$K2878=$B$1,Sheet2!$M2878,0))</f>
        <v>0</v>
      </c>
      <c r="O2878">
        <f>IF(AND(Sheet2!$K2878=$B$2,Sheet2!$L2878=1),Sheet2!$J2878+Sheet2!$M2878,IF(Sheet2!$K2878=$B$2,Sheet2!$M2878,0))</f>
        <v>0</v>
      </c>
    </row>
    <row r="2879" spans="14:15" x14ac:dyDescent="0.25">
      <c r="N2879">
        <f>IF(AND(Sheet2!$K2879=$B$1,Sheet2!$L2879=1),Sheet2!$I2879+Sheet2!$M2879,IF(Sheet2!$K2879=$B$1,Sheet2!$M2879,0))</f>
        <v>0</v>
      </c>
      <c r="O2879">
        <f>IF(AND(Sheet2!$K2879=$B$2,Sheet2!$L2879=1),Sheet2!$J2879+Sheet2!$M2879,IF(Sheet2!$K2879=$B$2,Sheet2!$M2879,0))</f>
        <v>0</v>
      </c>
    </row>
    <row r="2880" spans="14:15" x14ac:dyDescent="0.25">
      <c r="N2880">
        <f>IF(AND(Sheet2!$K2880=$B$1,Sheet2!$L2880=1),Sheet2!$I2880+Sheet2!$M2880,IF(Sheet2!$K2880=$B$1,Sheet2!$M2880,0))</f>
        <v>0</v>
      </c>
      <c r="O2880">
        <f>IF(AND(Sheet2!$K2880=$B$2,Sheet2!$L2880=1),Sheet2!$J2880+Sheet2!$M2880,IF(Sheet2!$K2880=$B$2,Sheet2!$M2880,0))</f>
        <v>0</v>
      </c>
    </row>
    <row r="2881" spans="14:15" x14ac:dyDescent="0.25">
      <c r="N2881">
        <f>IF(AND(Sheet2!$K2881=$B$1,Sheet2!$L2881=1),Sheet2!$I2881+Sheet2!$M2881,IF(Sheet2!$K2881=$B$1,Sheet2!$M2881,0))</f>
        <v>0</v>
      </c>
      <c r="O2881">
        <f>IF(AND(Sheet2!$K2881=$B$2,Sheet2!$L2881=1),Sheet2!$J2881+Sheet2!$M2881,IF(Sheet2!$K2881=$B$2,Sheet2!$M2881,0))</f>
        <v>0</v>
      </c>
    </row>
    <row r="2882" spans="14:15" x14ac:dyDescent="0.25">
      <c r="N2882">
        <f>IF(AND(Sheet2!$K2882=$B$1,Sheet2!$L2882=1),Sheet2!$I2882+Sheet2!$M2882,IF(Sheet2!$K2882=$B$1,Sheet2!$M2882,0))</f>
        <v>0</v>
      </c>
      <c r="O2882">
        <f>IF(AND(Sheet2!$K2882=$B$2,Sheet2!$L2882=1),Sheet2!$J2882+Sheet2!$M2882,IF(Sheet2!$K2882=$B$2,Sheet2!$M2882,0))</f>
        <v>0</v>
      </c>
    </row>
    <row r="2883" spans="14:15" x14ac:dyDescent="0.25">
      <c r="N2883">
        <f>IF(AND(Sheet2!$K2883=$B$1,Sheet2!$L2883=1),Sheet2!$I2883+Sheet2!$M2883,IF(Sheet2!$K2883=$B$1,Sheet2!$M2883,0))</f>
        <v>0</v>
      </c>
      <c r="O2883">
        <f>IF(AND(Sheet2!$K2883=$B$2,Sheet2!$L2883=1),Sheet2!$J2883+Sheet2!$M2883,IF(Sheet2!$K2883=$B$2,Sheet2!$M2883,0))</f>
        <v>0</v>
      </c>
    </row>
    <row r="2884" spans="14:15" x14ac:dyDescent="0.25">
      <c r="N2884">
        <f>IF(AND(Sheet2!$K2884=$B$1,Sheet2!$L2884=1),Sheet2!$I2884+Sheet2!$M2884,IF(Sheet2!$K2884=$B$1,Sheet2!$M2884,0))</f>
        <v>0</v>
      </c>
      <c r="O2884">
        <f>IF(AND(Sheet2!$K2884=$B$2,Sheet2!$L2884=1),Sheet2!$J2884+Sheet2!$M2884,IF(Sheet2!$K2884=$B$2,Sheet2!$M2884,0))</f>
        <v>0</v>
      </c>
    </row>
    <row r="2885" spans="14:15" x14ac:dyDescent="0.25">
      <c r="N2885">
        <f>IF(AND(Sheet2!$K2885=$B$1,Sheet2!$L2885=1),Sheet2!$I2885+Sheet2!$M2885,IF(Sheet2!$K2885=$B$1,Sheet2!$M2885,0))</f>
        <v>0</v>
      </c>
      <c r="O2885">
        <f>IF(AND(Sheet2!$K2885=$B$2,Sheet2!$L2885=1),Sheet2!$J2885+Sheet2!$M2885,IF(Sheet2!$K2885=$B$2,Sheet2!$M2885,0))</f>
        <v>0</v>
      </c>
    </row>
    <row r="2886" spans="14:15" x14ac:dyDescent="0.25">
      <c r="N2886">
        <f>IF(AND(Sheet2!$K2886=$B$1,Sheet2!$L2886=1),Sheet2!$I2886+Sheet2!$M2886,IF(Sheet2!$K2886=$B$1,Sheet2!$M2886,0))</f>
        <v>0</v>
      </c>
      <c r="O2886">
        <f>IF(AND(Sheet2!$K2886=$B$2,Sheet2!$L2886=1),Sheet2!$J2886+Sheet2!$M2886,IF(Sheet2!$K2886=$B$2,Sheet2!$M2886,0))</f>
        <v>0</v>
      </c>
    </row>
    <row r="2887" spans="14:15" x14ac:dyDescent="0.25">
      <c r="N2887">
        <f>IF(AND(Sheet2!$K2887=$B$1,Sheet2!$L2887=1),Sheet2!$I2887+Sheet2!$M2887,IF(Sheet2!$K2887=$B$1,Sheet2!$M2887,0))</f>
        <v>0</v>
      </c>
      <c r="O2887">
        <f>IF(AND(Sheet2!$K2887=$B$2,Sheet2!$L2887=1),Sheet2!$J2887+Sheet2!$M2887,IF(Sheet2!$K2887=$B$2,Sheet2!$M2887,0))</f>
        <v>0</v>
      </c>
    </row>
    <row r="2888" spans="14:15" x14ac:dyDescent="0.25">
      <c r="N2888">
        <f>IF(AND(Sheet2!$K2888=$B$1,Sheet2!$L2888=1),Sheet2!$I2888+Sheet2!$M2888,IF(Sheet2!$K2888=$B$1,Sheet2!$M2888,0))</f>
        <v>0</v>
      </c>
      <c r="O2888">
        <f>IF(AND(Sheet2!$K2888=$B$2,Sheet2!$L2888=1),Sheet2!$J2888+Sheet2!$M2888,IF(Sheet2!$K2888=$B$2,Sheet2!$M2888,0))</f>
        <v>0</v>
      </c>
    </row>
    <row r="2889" spans="14:15" x14ac:dyDescent="0.25">
      <c r="N2889">
        <f>IF(AND(Sheet2!$K2889=$B$1,Sheet2!$L2889=1),Sheet2!$I2889+Sheet2!$M2889,IF(Sheet2!$K2889=$B$1,Sheet2!$M2889,0))</f>
        <v>0</v>
      </c>
      <c r="O2889">
        <f>IF(AND(Sheet2!$K2889=$B$2,Sheet2!$L2889=1),Sheet2!$J2889+Sheet2!$M2889,IF(Sheet2!$K2889=$B$2,Sheet2!$M2889,0))</f>
        <v>0</v>
      </c>
    </row>
    <row r="2890" spans="14:15" x14ac:dyDescent="0.25">
      <c r="N2890">
        <f>IF(AND(Sheet2!$K2890=$B$1,Sheet2!$L2890=1),Sheet2!$I2890+Sheet2!$M2890,IF(Sheet2!$K2890=$B$1,Sheet2!$M2890,0))</f>
        <v>0</v>
      </c>
      <c r="O2890">
        <f>IF(AND(Sheet2!$K2890=$B$2,Sheet2!$L2890=1),Sheet2!$J2890+Sheet2!$M2890,IF(Sheet2!$K2890=$B$2,Sheet2!$M2890,0))</f>
        <v>0</v>
      </c>
    </row>
    <row r="2891" spans="14:15" x14ac:dyDescent="0.25">
      <c r="N2891">
        <f>IF(AND(Sheet2!$K2891=$B$1,Sheet2!$L2891=1),Sheet2!$I2891+Sheet2!$M2891,IF(Sheet2!$K2891=$B$1,Sheet2!$M2891,0))</f>
        <v>0</v>
      </c>
      <c r="O2891">
        <f>IF(AND(Sheet2!$K2891=$B$2,Sheet2!$L2891=1),Sheet2!$J2891+Sheet2!$M2891,IF(Sheet2!$K2891=$B$2,Sheet2!$M2891,0))</f>
        <v>0</v>
      </c>
    </row>
    <row r="2892" spans="14:15" x14ac:dyDescent="0.25">
      <c r="N2892">
        <f>IF(AND(Sheet2!$K2892=$B$1,Sheet2!$L2892=1),Sheet2!$I2892+Sheet2!$M2892,IF(Sheet2!$K2892=$B$1,Sheet2!$M2892,0))</f>
        <v>0</v>
      </c>
      <c r="O2892">
        <f>IF(AND(Sheet2!$K2892=$B$2,Sheet2!$L2892=1),Sheet2!$J2892+Sheet2!$M2892,IF(Sheet2!$K2892=$B$2,Sheet2!$M2892,0))</f>
        <v>0</v>
      </c>
    </row>
    <row r="2893" spans="14:15" x14ac:dyDescent="0.25">
      <c r="N2893">
        <f>IF(AND(Sheet2!$K2893=$B$1,Sheet2!$L2893=1),Sheet2!$I2893+Sheet2!$M2893,IF(Sheet2!$K2893=$B$1,Sheet2!$M2893,0))</f>
        <v>0</v>
      </c>
      <c r="O2893">
        <f>IF(AND(Sheet2!$K2893=$B$2,Sheet2!$L2893=1),Sheet2!$J2893+Sheet2!$M2893,IF(Sheet2!$K2893=$B$2,Sheet2!$M2893,0))</f>
        <v>0</v>
      </c>
    </row>
    <row r="2894" spans="14:15" x14ac:dyDescent="0.25">
      <c r="N2894">
        <f>IF(AND(Sheet2!$K2894=$B$1,Sheet2!$L2894=1),Sheet2!$I2894+Sheet2!$M2894,IF(Sheet2!$K2894=$B$1,Sheet2!$M2894,0))</f>
        <v>0</v>
      </c>
      <c r="O2894">
        <f>IF(AND(Sheet2!$K2894=$B$2,Sheet2!$L2894=1),Sheet2!$J2894+Sheet2!$M2894,IF(Sheet2!$K2894=$B$2,Sheet2!$M2894,0))</f>
        <v>0</v>
      </c>
    </row>
    <row r="2895" spans="14:15" x14ac:dyDescent="0.25">
      <c r="N2895">
        <f>IF(AND(Sheet2!$K2895=$B$1,Sheet2!$L2895=1),Sheet2!$I2895+Sheet2!$M2895,IF(Sheet2!$K2895=$B$1,Sheet2!$M2895,0))</f>
        <v>0</v>
      </c>
      <c r="O2895">
        <f>IF(AND(Sheet2!$K2895=$B$2,Sheet2!$L2895=1),Sheet2!$J2895+Sheet2!$M2895,IF(Sheet2!$K2895=$B$2,Sheet2!$M2895,0))</f>
        <v>0</v>
      </c>
    </row>
    <row r="2896" spans="14:15" x14ac:dyDescent="0.25">
      <c r="N2896">
        <f>IF(AND(Sheet2!$K2896=$B$1,Sheet2!$L2896=1),Sheet2!$I2896+Sheet2!$M2896,IF(Sheet2!$K2896=$B$1,Sheet2!$M2896,0))</f>
        <v>0</v>
      </c>
      <c r="O2896">
        <f>IF(AND(Sheet2!$K2896=$B$2,Sheet2!$L2896=1),Sheet2!$J2896+Sheet2!$M2896,IF(Sheet2!$K2896=$B$2,Sheet2!$M2896,0))</f>
        <v>0</v>
      </c>
    </row>
    <row r="2897" spans="14:15" x14ac:dyDescent="0.25">
      <c r="N2897">
        <f>IF(AND(Sheet2!$K2897=$B$1,Sheet2!$L2897=1),Sheet2!$I2897+Sheet2!$M2897,IF(Sheet2!$K2897=$B$1,Sheet2!$M2897,0))</f>
        <v>0</v>
      </c>
      <c r="O2897">
        <f>IF(AND(Sheet2!$K2897=$B$2,Sheet2!$L2897=1),Sheet2!$J2897+Sheet2!$M2897,IF(Sheet2!$K2897=$B$2,Sheet2!$M2897,0))</f>
        <v>0</v>
      </c>
    </row>
    <row r="2898" spans="14:15" x14ac:dyDescent="0.25">
      <c r="N2898">
        <f>IF(AND(Sheet2!$K2898=$B$1,Sheet2!$L2898=1),Sheet2!$I2898+Sheet2!$M2898,IF(Sheet2!$K2898=$B$1,Sheet2!$M2898,0))</f>
        <v>0</v>
      </c>
      <c r="O2898">
        <f>IF(AND(Sheet2!$K2898=$B$2,Sheet2!$L2898=1),Sheet2!$J2898+Sheet2!$M2898,IF(Sheet2!$K2898=$B$2,Sheet2!$M2898,0))</f>
        <v>0</v>
      </c>
    </row>
    <row r="2899" spans="14:15" x14ac:dyDescent="0.25">
      <c r="N2899">
        <f>IF(AND(Sheet2!$K2899=$B$1,Sheet2!$L2899=1),Sheet2!$I2899+Sheet2!$M2899,IF(Sheet2!$K2899=$B$1,Sheet2!$M2899,0))</f>
        <v>0</v>
      </c>
      <c r="O2899">
        <f>IF(AND(Sheet2!$K2899=$B$2,Sheet2!$L2899=1),Sheet2!$J2899+Sheet2!$M2899,IF(Sheet2!$K2899=$B$2,Sheet2!$M2899,0))</f>
        <v>0</v>
      </c>
    </row>
    <row r="2900" spans="14:15" x14ac:dyDescent="0.25">
      <c r="N2900">
        <f>IF(AND(Sheet2!$K2900=$B$1,Sheet2!$L2900=1),Sheet2!$I2900+Sheet2!$M2900,IF(Sheet2!$K2900=$B$1,Sheet2!$M2900,0))</f>
        <v>0</v>
      </c>
      <c r="O2900">
        <f>IF(AND(Sheet2!$K2900=$B$2,Sheet2!$L2900=1),Sheet2!$J2900+Sheet2!$M2900,IF(Sheet2!$K2900=$B$2,Sheet2!$M2900,0))</f>
        <v>0</v>
      </c>
    </row>
    <row r="2901" spans="14:15" x14ac:dyDescent="0.25">
      <c r="N2901">
        <f>IF(AND(Sheet2!$K2901=$B$1,Sheet2!$L2901=1),Sheet2!$I2901+Sheet2!$M2901,IF(Sheet2!$K2901=$B$1,Sheet2!$M2901,0))</f>
        <v>0</v>
      </c>
      <c r="O2901">
        <f>IF(AND(Sheet2!$K2901=$B$2,Sheet2!$L2901=1),Sheet2!$J2901+Sheet2!$M2901,IF(Sheet2!$K2901=$B$2,Sheet2!$M2901,0))</f>
        <v>0</v>
      </c>
    </row>
    <row r="2902" spans="14:15" x14ac:dyDescent="0.25">
      <c r="N2902">
        <f>IF(AND(Sheet2!$K2902=$B$1,Sheet2!$L2902=1),Sheet2!$I2902+Sheet2!$M2902,IF(Sheet2!$K2902=$B$1,Sheet2!$M2902,0))</f>
        <v>0</v>
      </c>
      <c r="O2902">
        <f>IF(AND(Sheet2!$K2902=$B$2,Sheet2!$L2902=1),Sheet2!$J2902+Sheet2!$M2902,IF(Sheet2!$K2902=$B$2,Sheet2!$M2902,0))</f>
        <v>0</v>
      </c>
    </row>
    <row r="2903" spans="14:15" x14ac:dyDescent="0.25">
      <c r="N2903">
        <f>IF(AND(Sheet2!$K2903=$B$1,Sheet2!$L2903=1),Sheet2!$I2903+Sheet2!$M2903,IF(Sheet2!$K2903=$B$1,Sheet2!$M2903,0))</f>
        <v>0</v>
      </c>
      <c r="O2903">
        <f>IF(AND(Sheet2!$K2903=$B$2,Sheet2!$L2903=1),Sheet2!$J2903+Sheet2!$M2903,IF(Sheet2!$K2903=$B$2,Sheet2!$M2903,0))</f>
        <v>0</v>
      </c>
    </row>
    <row r="2904" spans="14:15" x14ac:dyDescent="0.25">
      <c r="N2904">
        <f>IF(AND(Sheet2!$K2904=$B$1,Sheet2!$L2904=1),Sheet2!$I2904+Sheet2!$M2904,IF(Sheet2!$K2904=$B$1,Sheet2!$M2904,0))</f>
        <v>0</v>
      </c>
      <c r="O2904">
        <f>IF(AND(Sheet2!$K2904=$B$2,Sheet2!$L2904=1),Sheet2!$J2904+Sheet2!$M2904,IF(Sheet2!$K2904=$B$2,Sheet2!$M2904,0))</f>
        <v>0</v>
      </c>
    </row>
    <row r="2905" spans="14:15" x14ac:dyDescent="0.25">
      <c r="N2905">
        <f>IF(AND(Sheet2!$K2905=$B$1,Sheet2!$L2905=1),Sheet2!$I2905+Sheet2!$M2905,IF(Sheet2!$K2905=$B$1,Sheet2!$M2905,0))</f>
        <v>0</v>
      </c>
      <c r="O2905">
        <f>IF(AND(Sheet2!$K2905=$B$2,Sheet2!$L2905=1),Sheet2!$J2905+Sheet2!$M2905,IF(Sheet2!$K2905=$B$2,Sheet2!$M2905,0))</f>
        <v>0</v>
      </c>
    </row>
    <row r="2906" spans="14:15" x14ac:dyDescent="0.25">
      <c r="N2906">
        <f>IF(AND(Sheet2!$K2906=$B$1,Sheet2!$L2906=1),Sheet2!$I2906+Sheet2!$M2906,IF(Sheet2!$K2906=$B$1,Sheet2!$M2906,0))</f>
        <v>0</v>
      </c>
      <c r="O2906">
        <f>IF(AND(Sheet2!$K2906=$B$2,Sheet2!$L2906=1),Sheet2!$J2906+Sheet2!$M2906,IF(Sheet2!$K2906=$B$2,Sheet2!$M2906,0))</f>
        <v>0</v>
      </c>
    </row>
    <row r="2907" spans="14:15" x14ac:dyDescent="0.25">
      <c r="N2907">
        <f>IF(AND(Sheet2!$K2907=$B$1,Sheet2!$L2907=1),Sheet2!$I2907+Sheet2!$M2907,IF(Sheet2!$K2907=$B$1,Sheet2!$M2907,0))</f>
        <v>0</v>
      </c>
      <c r="O2907">
        <f>IF(AND(Sheet2!$K2907=$B$2,Sheet2!$L2907=1),Sheet2!$J2907+Sheet2!$M2907,IF(Sheet2!$K2907=$B$2,Sheet2!$M2907,0))</f>
        <v>0</v>
      </c>
    </row>
    <row r="2908" spans="14:15" x14ac:dyDescent="0.25">
      <c r="N2908">
        <f>IF(AND(Sheet2!$K2908=$B$1,Sheet2!$L2908=1),Sheet2!$I2908+Sheet2!$M2908,IF(Sheet2!$K2908=$B$1,Sheet2!$M2908,0))</f>
        <v>0</v>
      </c>
      <c r="O2908">
        <f>IF(AND(Sheet2!$K2908=$B$2,Sheet2!$L2908=1),Sheet2!$J2908+Sheet2!$M2908,IF(Sheet2!$K2908=$B$2,Sheet2!$M2908,0))</f>
        <v>0</v>
      </c>
    </row>
    <row r="2909" spans="14:15" x14ac:dyDescent="0.25">
      <c r="N2909">
        <f>IF(AND(Sheet2!$K2909=$B$1,Sheet2!$L2909=1),Sheet2!$I2909+Sheet2!$M2909,IF(Sheet2!$K2909=$B$1,Sheet2!$M2909,0))</f>
        <v>0</v>
      </c>
      <c r="O2909">
        <f>IF(AND(Sheet2!$K2909=$B$2,Sheet2!$L2909=1),Sheet2!$J2909+Sheet2!$M2909,IF(Sheet2!$K2909=$B$2,Sheet2!$M2909,0))</f>
        <v>0</v>
      </c>
    </row>
    <row r="2910" spans="14:15" x14ac:dyDescent="0.25">
      <c r="N2910">
        <f>IF(AND(Sheet2!$K2910=$B$1,Sheet2!$L2910=1),Sheet2!$I2910+Sheet2!$M2910,IF(Sheet2!$K2910=$B$1,Sheet2!$M2910,0))</f>
        <v>0</v>
      </c>
      <c r="O2910">
        <f>IF(AND(Sheet2!$K2910=$B$2,Sheet2!$L2910=1),Sheet2!$J2910+Sheet2!$M2910,IF(Sheet2!$K2910=$B$2,Sheet2!$M2910,0))</f>
        <v>0</v>
      </c>
    </row>
    <row r="2911" spans="14:15" x14ac:dyDescent="0.25">
      <c r="N2911">
        <f>IF(AND(Sheet2!$K2911=$B$1,Sheet2!$L2911=1),Sheet2!$I2911+Sheet2!$M2911,IF(Sheet2!$K2911=$B$1,Sheet2!$M2911,0))</f>
        <v>0</v>
      </c>
      <c r="O2911">
        <f>IF(AND(Sheet2!$K2911=$B$2,Sheet2!$L2911=1),Sheet2!$J2911+Sheet2!$M2911,IF(Sheet2!$K2911=$B$2,Sheet2!$M2911,0))</f>
        <v>0</v>
      </c>
    </row>
    <row r="2912" spans="14:15" x14ac:dyDescent="0.25">
      <c r="N2912">
        <f>IF(AND(Sheet2!$K2912=$B$1,Sheet2!$L2912=1),Sheet2!$I2912+Sheet2!$M2912,IF(Sheet2!$K2912=$B$1,Sheet2!$M2912,0))</f>
        <v>0</v>
      </c>
      <c r="O2912">
        <f>IF(AND(Sheet2!$K2912=$B$2,Sheet2!$L2912=1),Sheet2!$J2912+Sheet2!$M2912,IF(Sheet2!$K2912=$B$2,Sheet2!$M2912,0))</f>
        <v>0</v>
      </c>
    </row>
    <row r="2913" spans="14:15" x14ac:dyDescent="0.25">
      <c r="N2913">
        <f>IF(AND(Sheet2!$K2913=$B$1,Sheet2!$L2913=1),Sheet2!$I2913+Sheet2!$M2913,IF(Sheet2!$K2913=$B$1,Sheet2!$M2913,0))</f>
        <v>0</v>
      </c>
      <c r="O2913">
        <f>IF(AND(Sheet2!$K2913=$B$2,Sheet2!$L2913=1),Sheet2!$J2913+Sheet2!$M2913,IF(Sheet2!$K2913=$B$2,Sheet2!$M2913,0))</f>
        <v>0</v>
      </c>
    </row>
    <row r="2914" spans="14:15" x14ac:dyDescent="0.25">
      <c r="N2914">
        <f>IF(AND(Sheet2!$K2914=$B$1,Sheet2!$L2914=1),Sheet2!$I2914+Sheet2!$M2914,IF(Sheet2!$K2914=$B$1,Sheet2!$M2914,0))</f>
        <v>0</v>
      </c>
      <c r="O2914">
        <f>IF(AND(Sheet2!$K2914=$B$2,Sheet2!$L2914=1),Sheet2!$J2914+Sheet2!$M2914,IF(Sheet2!$K2914=$B$2,Sheet2!$M2914,0))</f>
        <v>0</v>
      </c>
    </row>
    <row r="2915" spans="14:15" x14ac:dyDescent="0.25">
      <c r="N2915">
        <f>IF(AND(Sheet2!$K2915=$B$1,Sheet2!$L2915=1),Sheet2!$I2915+Sheet2!$M2915,IF(Sheet2!$K2915=$B$1,Sheet2!$M2915,0))</f>
        <v>0</v>
      </c>
      <c r="O2915">
        <f>IF(AND(Sheet2!$K2915=$B$2,Sheet2!$L2915=1),Sheet2!$J2915+Sheet2!$M2915,IF(Sheet2!$K2915=$B$2,Sheet2!$M2915,0))</f>
        <v>0</v>
      </c>
    </row>
    <row r="2916" spans="14:15" x14ac:dyDescent="0.25">
      <c r="N2916">
        <f>IF(AND(Sheet2!$K2916=$B$1,Sheet2!$L2916=1),Sheet2!$I2916+Sheet2!$M2916,IF(Sheet2!$K2916=$B$1,Sheet2!$M2916,0))</f>
        <v>0</v>
      </c>
      <c r="O2916">
        <f>IF(AND(Sheet2!$K2916=$B$2,Sheet2!$L2916=1),Sheet2!$J2916+Sheet2!$M2916,IF(Sheet2!$K2916=$B$2,Sheet2!$M2916,0))</f>
        <v>0</v>
      </c>
    </row>
    <row r="2917" spans="14:15" x14ac:dyDescent="0.25">
      <c r="N2917">
        <f>IF(AND(Sheet2!$K2917=$B$1,Sheet2!$L2917=1),Sheet2!$I2917+Sheet2!$M2917,IF(Sheet2!$K2917=$B$1,Sheet2!$M2917,0))</f>
        <v>0</v>
      </c>
      <c r="O2917">
        <f>IF(AND(Sheet2!$K2917=$B$2,Sheet2!$L2917=1),Sheet2!$J2917+Sheet2!$M2917,IF(Sheet2!$K2917=$B$2,Sheet2!$M2917,0))</f>
        <v>0</v>
      </c>
    </row>
    <row r="2918" spans="14:15" x14ac:dyDescent="0.25">
      <c r="N2918">
        <f>IF(AND(Sheet2!$K2918=$B$1,Sheet2!$L2918=1),Sheet2!$I2918+Sheet2!$M2918,IF(Sheet2!$K2918=$B$1,Sheet2!$M2918,0))</f>
        <v>0</v>
      </c>
      <c r="O2918">
        <f>IF(AND(Sheet2!$K2918=$B$2,Sheet2!$L2918=1),Sheet2!$J2918+Sheet2!$M2918,IF(Sheet2!$K2918=$B$2,Sheet2!$M2918,0))</f>
        <v>0</v>
      </c>
    </row>
    <row r="2919" spans="14:15" x14ac:dyDescent="0.25">
      <c r="N2919">
        <f>IF(AND(Sheet2!$K2919=$B$1,Sheet2!$L2919=1),Sheet2!$I2919+Sheet2!$M2919,IF(Sheet2!$K2919=$B$1,Sheet2!$M2919,0))</f>
        <v>0</v>
      </c>
      <c r="O2919">
        <f>IF(AND(Sheet2!$K2919=$B$2,Sheet2!$L2919=1),Sheet2!$J2919+Sheet2!$M2919,IF(Sheet2!$K2919=$B$2,Sheet2!$M2919,0))</f>
        <v>0</v>
      </c>
    </row>
    <row r="2920" spans="14:15" x14ac:dyDescent="0.25">
      <c r="N2920">
        <f>IF(AND(Sheet2!$K2920=$B$1,Sheet2!$L2920=1),Sheet2!$I2920+Sheet2!$M2920,IF(Sheet2!$K2920=$B$1,Sheet2!$M2920,0))</f>
        <v>0</v>
      </c>
      <c r="O2920">
        <f>IF(AND(Sheet2!$K2920=$B$2,Sheet2!$L2920=1),Sheet2!$J2920+Sheet2!$M2920,IF(Sheet2!$K2920=$B$2,Sheet2!$M2920,0))</f>
        <v>0</v>
      </c>
    </row>
    <row r="2921" spans="14:15" x14ac:dyDescent="0.25">
      <c r="N2921">
        <f>IF(AND(Sheet2!$K2921=$B$1,Sheet2!$L2921=1),Sheet2!$I2921+Sheet2!$M2921,IF(Sheet2!$K2921=$B$1,Sheet2!$M2921,0))</f>
        <v>0</v>
      </c>
      <c r="O2921">
        <f>IF(AND(Sheet2!$K2921=$B$2,Sheet2!$L2921=1),Sheet2!$J2921+Sheet2!$M2921,IF(Sheet2!$K2921=$B$2,Sheet2!$M2921,0))</f>
        <v>0</v>
      </c>
    </row>
    <row r="2922" spans="14:15" x14ac:dyDescent="0.25">
      <c r="N2922">
        <f>IF(AND(Sheet2!$K2922=$B$1,Sheet2!$L2922=1),Sheet2!$I2922+Sheet2!$M2922,IF(Sheet2!$K2922=$B$1,Sheet2!$M2922,0))</f>
        <v>0</v>
      </c>
      <c r="O2922">
        <f>IF(AND(Sheet2!$K2922=$B$2,Sheet2!$L2922=1),Sheet2!$J2922+Sheet2!$M2922,IF(Sheet2!$K2922=$B$2,Sheet2!$M2922,0))</f>
        <v>0</v>
      </c>
    </row>
    <row r="2923" spans="14:15" x14ac:dyDescent="0.25">
      <c r="N2923">
        <f>IF(AND(Sheet2!$K2923=$B$1,Sheet2!$L2923=1),Sheet2!$I2923+Sheet2!$M2923,IF(Sheet2!$K2923=$B$1,Sheet2!$M2923,0))</f>
        <v>0</v>
      </c>
      <c r="O2923">
        <f>IF(AND(Sheet2!$K2923=$B$2,Sheet2!$L2923=1),Sheet2!$J2923+Sheet2!$M2923,IF(Sheet2!$K2923=$B$2,Sheet2!$M2923,0))</f>
        <v>0</v>
      </c>
    </row>
    <row r="2924" spans="14:15" x14ac:dyDescent="0.25">
      <c r="N2924">
        <f>IF(AND(Sheet2!$K2924=$B$1,Sheet2!$L2924=1),Sheet2!$I2924+Sheet2!$M2924,IF(Sheet2!$K2924=$B$1,Sheet2!$M2924,0))</f>
        <v>0</v>
      </c>
      <c r="O2924">
        <f>IF(AND(Sheet2!$K2924=$B$2,Sheet2!$L2924=1),Sheet2!$J2924+Sheet2!$M2924,IF(Sheet2!$K2924=$B$2,Sheet2!$M2924,0))</f>
        <v>0</v>
      </c>
    </row>
    <row r="2925" spans="14:15" x14ac:dyDescent="0.25">
      <c r="N2925">
        <f>IF(AND(Sheet2!$K2925=$B$1,Sheet2!$L2925=1),Sheet2!$I2925+Sheet2!$M2925,IF(Sheet2!$K2925=$B$1,Sheet2!$M2925,0))</f>
        <v>0</v>
      </c>
      <c r="O2925">
        <f>IF(AND(Sheet2!$K2925=$B$2,Sheet2!$L2925=1),Sheet2!$J2925+Sheet2!$M2925,IF(Sheet2!$K2925=$B$2,Sheet2!$M2925,0))</f>
        <v>0</v>
      </c>
    </row>
    <row r="2926" spans="14:15" x14ac:dyDescent="0.25">
      <c r="N2926">
        <f>IF(AND(Sheet2!$K2926=$B$1,Sheet2!$L2926=1),Sheet2!$I2926+Sheet2!$M2926,IF(Sheet2!$K2926=$B$1,Sheet2!$M2926,0))</f>
        <v>0</v>
      </c>
      <c r="O2926">
        <f>IF(AND(Sheet2!$K2926=$B$2,Sheet2!$L2926=1),Sheet2!$J2926+Sheet2!$M2926,IF(Sheet2!$K2926=$B$2,Sheet2!$M2926,0))</f>
        <v>0</v>
      </c>
    </row>
    <row r="2927" spans="14:15" x14ac:dyDescent="0.25">
      <c r="N2927">
        <f>IF(AND(Sheet2!$K2927=$B$1,Sheet2!$L2927=1),Sheet2!$I2927+Sheet2!$M2927,IF(Sheet2!$K2927=$B$1,Sheet2!$M2927,0))</f>
        <v>0</v>
      </c>
      <c r="O2927">
        <f>IF(AND(Sheet2!$K2927=$B$2,Sheet2!$L2927=1),Sheet2!$J2927+Sheet2!$M2927,IF(Sheet2!$K2927=$B$2,Sheet2!$M2927,0))</f>
        <v>0</v>
      </c>
    </row>
    <row r="2928" spans="14:15" x14ac:dyDescent="0.25">
      <c r="N2928">
        <f>IF(AND(Sheet2!$K2928=$B$1,Sheet2!$L2928=1),Sheet2!$I2928+Sheet2!$M2928,IF(Sheet2!$K2928=$B$1,Sheet2!$M2928,0))</f>
        <v>0</v>
      </c>
      <c r="O2928">
        <f>IF(AND(Sheet2!$K2928=$B$2,Sheet2!$L2928=1),Sheet2!$J2928+Sheet2!$M2928,IF(Sheet2!$K2928=$B$2,Sheet2!$M2928,0))</f>
        <v>0</v>
      </c>
    </row>
    <row r="2929" spans="14:15" x14ac:dyDescent="0.25">
      <c r="N2929">
        <f>IF(AND(Sheet2!$K2929=$B$1,Sheet2!$L2929=1),Sheet2!$I2929+Sheet2!$M2929,IF(Sheet2!$K2929=$B$1,Sheet2!$M2929,0))</f>
        <v>0</v>
      </c>
      <c r="O2929">
        <f>IF(AND(Sheet2!$K2929=$B$2,Sheet2!$L2929=1),Sheet2!$J2929+Sheet2!$M2929,IF(Sheet2!$K2929=$B$2,Sheet2!$M2929,0))</f>
        <v>0</v>
      </c>
    </row>
    <row r="2930" spans="14:15" x14ac:dyDescent="0.25">
      <c r="N2930">
        <f>IF(AND(Sheet2!$K2930=$B$1,Sheet2!$L2930=1),Sheet2!$I2930+Sheet2!$M2930,IF(Sheet2!$K2930=$B$1,Sheet2!$M2930,0))</f>
        <v>0</v>
      </c>
      <c r="O2930">
        <f>IF(AND(Sheet2!$K2930=$B$2,Sheet2!$L2930=1),Sheet2!$J2930+Sheet2!$M2930,IF(Sheet2!$K2930=$B$2,Sheet2!$M2930,0))</f>
        <v>0</v>
      </c>
    </row>
    <row r="2931" spans="14:15" x14ac:dyDescent="0.25">
      <c r="N2931">
        <f>IF(AND(Sheet2!$K2931=$B$1,Sheet2!$L2931=1),Sheet2!$I2931+Sheet2!$M2931,IF(Sheet2!$K2931=$B$1,Sheet2!$M2931,0))</f>
        <v>0</v>
      </c>
      <c r="O2931">
        <f>IF(AND(Sheet2!$K2931=$B$2,Sheet2!$L2931=1),Sheet2!$J2931+Sheet2!$M2931,IF(Sheet2!$K2931=$B$2,Sheet2!$M2931,0))</f>
        <v>0</v>
      </c>
    </row>
    <row r="2932" spans="14:15" x14ac:dyDescent="0.25">
      <c r="N2932">
        <f>IF(AND(Sheet2!$K2932=$B$1,Sheet2!$L2932=1),Sheet2!$I2932+Sheet2!$M2932,IF(Sheet2!$K2932=$B$1,Sheet2!$M2932,0))</f>
        <v>0</v>
      </c>
      <c r="O2932">
        <f>IF(AND(Sheet2!$K2932=$B$2,Sheet2!$L2932=1),Sheet2!$J2932+Sheet2!$M2932,IF(Sheet2!$K2932=$B$2,Sheet2!$M2932,0))</f>
        <v>0</v>
      </c>
    </row>
    <row r="2933" spans="14:15" x14ac:dyDescent="0.25">
      <c r="N2933">
        <f>IF(AND(Sheet2!$K2933=$B$1,Sheet2!$L2933=1),Sheet2!$I2933+Sheet2!$M2933,IF(Sheet2!$K2933=$B$1,Sheet2!$M2933,0))</f>
        <v>0</v>
      </c>
      <c r="O2933">
        <f>IF(AND(Sheet2!$K2933=$B$2,Sheet2!$L2933=1),Sheet2!$J2933+Sheet2!$M2933,IF(Sheet2!$K2933=$B$2,Sheet2!$M2933,0))</f>
        <v>0</v>
      </c>
    </row>
    <row r="2934" spans="14:15" x14ac:dyDescent="0.25">
      <c r="N2934">
        <f>IF(AND(Sheet2!$K2934=$B$1,Sheet2!$L2934=1),Sheet2!$I2934+Sheet2!$M2934,IF(Sheet2!$K2934=$B$1,Sheet2!$M2934,0))</f>
        <v>0</v>
      </c>
      <c r="O2934">
        <f>IF(AND(Sheet2!$K2934=$B$2,Sheet2!$L2934=1),Sheet2!$J2934+Sheet2!$M2934,IF(Sheet2!$K2934=$B$2,Sheet2!$M2934,0))</f>
        <v>0</v>
      </c>
    </row>
    <row r="2935" spans="14:15" x14ac:dyDescent="0.25">
      <c r="N2935">
        <f>IF(AND(Sheet2!$K2935=$B$1,Sheet2!$L2935=1),Sheet2!$I2935+Sheet2!$M2935,IF(Sheet2!$K2935=$B$1,Sheet2!$M2935,0))</f>
        <v>0</v>
      </c>
      <c r="O2935">
        <f>IF(AND(Sheet2!$K2935=$B$2,Sheet2!$L2935=1),Sheet2!$J2935+Sheet2!$M2935,IF(Sheet2!$K2935=$B$2,Sheet2!$M2935,0))</f>
        <v>0</v>
      </c>
    </row>
    <row r="2936" spans="14:15" x14ac:dyDescent="0.25">
      <c r="N2936">
        <f>IF(AND(Sheet2!$K2936=$B$1,Sheet2!$L2936=1),Sheet2!$I2936+Sheet2!$M2936,IF(Sheet2!$K2936=$B$1,Sheet2!$M2936,0))</f>
        <v>0</v>
      </c>
      <c r="O2936">
        <f>IF(AND(Sheet2!$K2936=$B$2,Sheet2!$L2936=1),Sheet2!$J2936+Sheet2!$M2936,IF(Sheet2!$K2936=$B$2,Sheet2!$M2936,0))</f>
        <v>0</v>
      </c>
    </row>
    <row r="2937" spans="14:15" x14ac:dyDescent="0.25">
      <c r="N2937">
        <f>IF(AND(Sheet2!$K2937=$B$1,Sheet2!$L2937=1),Sheet2!$I2937+Sheet2!$M2937,IF(Sheet2!$K2937=$B$1,Sheet2!$M2937,0))</f>
        <v>0</v>
      </c>
      <c r="O2937">
        <f>IF(AND(Sheet2!$K2937=$B$2,Sheet2!$L2937=1),Sheet2!$J2937+Sheet2!$M2937,IF(Sheet2!$K2937=$B$2,Sheet2!$M2937,0))</f>
        <v>0</v>
      </c>
    </row>
    <row r="2938" spans="14:15" x14ac:dyDescent="0.25">
      <c r="N2938">
        <f>IF(AND(Sheet2!$K2938=$B$1,Sheet2!$L2938=1),Sheet2!$I2938+Sheet2!$M2938,IF(Sheet2!$K2938=$B$1,Sheet2!$M2938,0))</f>
        <v>0</v>
      </c>
      <c r="O2938">
        <f>IF(AND(Sheet2!$K2938=$B$2,Sheet2!$L2938=1),Sheet2!$J2938+Sheet2!$M2938,IF(Sheet2!$K2938=$B$2,Sheet2!$M2938,0))</f>
        <v>0</v>
      </c>
    </row>
    <row r="2939" spans="14:15" x14ac:dyDescent="0.25">
      <c r="N2939">
        <f>IF(AND(Sheet2!$K2939=$B$1,Sheet2!$L2939=1),Sheet2!$I2939+Sheet2!$M2939,IF(Sheet2!$K2939=$B$1,Sheet2!$M2939,0))</f>
        <v>0</v>
      </c>
      <c r="O2939">
        <f>IF(AND(Sheet2!$K2939=$B$2,Sheet2!$L2939=1),Sheet2!$J2939+Sheet2!$M2939,IF(Sheet2!$K2939=$B$2,Sheet2!$M2939,0))</f>
        <v>0</v>
      </c>
    </row>
    <row r="2940" spans="14:15" x14ac:dyDescent="0.25">
      <c r="N2940">
        <f>IF(AND(Sheet2!$K2940=$B$1,Sheet2!$L2940=1),Sheet2!$I2940+Sheet2!$M2940,IF(Sheet2!$K2940=$B$1,Sheet2!$M2940,0))</f>
        <v>0</v>
      </c>
      <c r="O2940">
        <f>IF(AND(Sheet2!$K2940=$B$2,Sheet2!$L2940=1),Sheet2!$J2940+Sheet2!$M2940,IF(Sheet2!$K2940=$B$2,Sheet2!$M2940,0))</f>
        <v>0</v>
      </c>
    </row>
    <row r="2941" spans="14:15" x14ac:dyDescent="0.25">
      <c r="N2941">
        <f>IF(AND(Sheet2!$K2941=$B$1,Sheet2!$L2941=1),Sheet2!$I2941+Sheet2!$M2941,IF(Sheet2!$K2941=$B$1,Sheet2!$M2941,0))</f>
        <v>0</v>
      </c>
      <c r="O2941">
        <f>IF(AND(Sheet2!$K2941=$B$2,Sheet2!$L2941=1),Sheet2!$J2941+Sheet2!$M2941,IF(Sheet2!$K2941=$B$2,Sheet2!$M2941,0))</f>
        <v>0</v>
      </c>
    </row>
    <row r="2942" spans="14:15" x14ac:dyDescent="0.25">
      <c r="N2942">
        <f>IF(AND(Sheet2!$K2942=$B$1,Sheet2!$L2942=1),Sheet2!$I2942+Sheet2!$M2942,IF(Sheet2!$K2942=$B$1,Sheet2!$M2942,0))</f>
        <v>0</v>
      </c>
      <c r="O2942">
        <f>IF(AND(Sheet2!$K2942=$B$2,Sheet2!$L2942=1),Sheet2!$J2942+Sheet2!$M2942,IF(Sheet2!$K2942=$B$2,Sheet2!$M2942,0))</f>
        <v>0</v>
      </c>
    </row>
    <row r="2943" spans="14:15" x14ac:dyDescent="0.25">
      <c r="N2943">
        <f>IF(AND(Sheet2!$K2943=$B$1,Sheet2!$L2943=1),Sheet2!$I2943+Sheet2!$M2943,IF(Sheet2!$K2943=$B$1,Sheet2!$M2943,0))</f>
        <v>0</v>
      </c>
      <c r="O2943">
        <f>IF(AND(Sheet2!$K2943=$B$2,Sheet2!$L2943=1),Sheet2!$J2943+Sheet2!$M2943,IF(Sheet2!$K2943=$B$2,Sheet2!$M2943,0))</f>
        <v>0</v>
      </c>
    </row>
    <row r="2944" spans="14:15" x14ac:dyDescent="0.25">
      <c r="N2944">
        <f>IF(AND(Sheet2!$K2944=$B$1,Sheet2!$L2944=1),Sheet2!$I2944+Sheet2!$M2944,IF(Sheet2!$K2944=$B$1,Sheet2!$M2944,0))</f>
        <v>0</v>
      </c>
      <c r="O2944">
        <f>IF(AND(Sheet2!$K2944=$B$2,Sheet2!$L2944=1),Sheet2!$J2944+Sheet2!$M2944,IF(Sheet2!$K2944=$B$2,Sheet2!$M2944,0))</f>
        <v>0</v>
      </c>
    </row>
    <row r="2945" spans="14:15" x14ac:dyDescent="0.25">
      <c r="N2945">
        <f>IF(AND(Sheet2!$K2945=$B$1,Sheet2!$L2945=1),Sheet2!$I2945+Sheet2!$M2945,IF(Sheet2!$K2945=$B$1,Sheet2!$M2945,0))</f>
        <v>0</v>
      </c>
      <c r="O2945">
        <f>IF(AND(Sheet2!$K2945=$B$2,Sheet2!$L2945=1),Sheet2!$J2945+Sheet2!$M2945,IF(Sheet2!$K2945=$B$2,Sheet2!$M2945,0))</f>
        <v>0</v>
      </c>
    </row>
    <row r="2946" spans="14:15" x14ac:dyDescent="0.25">
      <c r="N2946">
        <f>IF(AND(Sheet2!$K2946=$B$1,Sheet2!$L2946=1),Sheet2!$I2946+Sheet2!$M2946,IF(Sheet2!$K2946=$B$1,Sheet2!$M2946,0))</f>
        <v>0</v>
      </c>
      <c r="O2946">
        <f>IF(AND(Sheet2!$K2946=$B$2,Sheet2!$L2946=1),Sheet2!$J2946+Sheet2!$M2946,IF(Sheet2!$K2946=$B$2,Sheet2!$M2946,0))</f>
        <v>0</v>
      </c>
    </row>
    <row r="2947" spans="14:15" x14ac:dyDescent="0.25">
      <c r="N2947">
        <f>IF(AND(Sheet2!$K2947=$B$1,Sheet2!$L2947=1),Sheet2!$I2947+Sheet2!$M2947,IF(Sheet2!$K2947=$B$1,Sheet2!$M2947,0))</f>
        <v>0</v>
      </c>
      <c r="O2947">
        <f>IF(AND(Sheet2!$K2947=$B$2,Sheet2!$L2947=1),Sheet2!$J2947+Sheet2!$M2947,IF(Sheet2!$K2947=$B$2,Sheet2!$M2947,0))</f>
        <v>0</v>
      </c>
    </row>
    <row r="2948" spans="14:15" x14ac:dyDescent="0.25">
      <c r="N2948">
        <f>IF(AND(Sheet2!$K2948=$B$1,Sheet2!$L2948=1),Sheet2!$I2948+Sheet2!$M2948,IF(Sheet2!$K2948=$B$1,Sheet2!$M2948,0))</f>
        <v>0</v>
      </c>
      <c r="O2948">
        <f>IF(AND(Sheet2!$K2948=$B$2,Sheet2!$L2948=1),Sheet2!$J2948+Sheet2!$M2948,IF(Sheet2!$K2948=$B$2,Sheet2!$M2948,0))</f>
        <v>0</v>
      </c>
    </row>
    <row r="2949" spans="14:15" x14ac:dyDescent="0.25">
      <c r="N2949">
        <f>IF(AND(Sheet2!$K2949=$B$1,Sheet2!$L2949=1),Sheet2!$I2949+Sheet2!$M2949,IF(Sheet2!$K2949=$B$1,Sheet2!$M2949,0))</f>
        <v>0</v>
      </c>
      <c r="O2949">
        <f>IF(AND(Sheet2!$K2949=$B$2,Sheet2!$L2949=1),Sheet2!$J2949+Sheet2!$M2949,IF(Sheet2!$K2949=$B$2,Sheet2!$M2949,0))</f>
        <v>0</v>
      </c>
    </row>
    <row r="2950" spans="14:15" x14ac:dyDescent="0.25">
      <c r="N2950">
        <f>IF(AND(Sheet2!$K2950=$B$1,Sheet2!$L2950=1),Sheet2!$I2950+Sheet2!$M2950,IF(Sheet2!$K2950=$B$1,Sheet2!$M2950,0))</f>
        <v>0</v>
      </c>
      <c r="O2950">
        <f>IF(AND(Sheet2!$K2950=$B$2,Sheet2!$L2950=1),Sheet2!$J2950+Sheet2!$M2950,IF(Sheet2!$K2950=$B$2,Sheet2!$M2950,0))</f>
        <v>0</v>
      </c>
    </row>
    <row r="2951" spans="14:15" x14ac:dyDescent="0.25">
      <c r="N2951">
        <f>IF(AND(Sheet2!$K2951=$B$1,Sheet2!$L2951=1),Sheet2!$I2951+Sheet2!$M2951,IF(Sheet2!$K2951=$B$1,Sheet2!$M2951,0))</f>
        <v>0</v>
      </c>
      <c r="O2951">
        <f>IF(AND(Sheet2!$K2951=$B$2,Sheet2!$L2951=1),Sheet2!$J2951+Sheet2!$M2951,IF(Sheet2!$K2951=$B$2,Sheet2!$M2951,0))</f>
        <v>0</v>
      </c>
    </row>
    <row r="2952" spans="14:15" x14ac:dyDescent="0.25">
      <c r="N2952">
        <f>IF(AND(Sheet2!$K2952=$B$1,Sheet2!$L2952=1),Sheet2!$I2952+Sheet2!$M2952,IF(Sheet2!$K2952=$B$1,Sheet2!$M2952,0))</f>
        <v>0</v>
      </c>
      <c r="O2952">
        <f>IF(AND(Sheet2!$K2952=$B$2,Sheet2!$L2952=1),Sheet2!$J2952+Sheet2!$M2952,IF(Sheet2!$K2952=$B$2,Sheet2!$M2952,0))</f>
        <v>0</v>
      </c>
    </row>
    <row r="2953" spans="14:15" x14ac:dyDescent="0.25">
      <c r="N2953">
        <f>IF(AND(Sheet2!$K2953=$B$1,Sheet2!$L2953=1),Sheet2!$I2953+Sheet2!$M2953,IF(Sheet2!$K2953=$B$1,Sheet2!$M2953,0))</f>
        <v>0</v>
      </c>
      <c r="O2953">
        <f>IF(AND(Sheet2!$K2953=$B$2,Sheet2!$L2953=1),Sheet2!$J2953+Sheet2!$M2953,IF(Sheet2!$K2953=$B$2,Sheet2!$M2953,0))</f>
        <v>0</v>
      </c>
    </row>
    <row r="2954" spans="14:15" x14ac:dyDescent="0.25">
      <c r="N2954">
        <f>IF(AND(Sheet2!$K2954=$B$1,Sheet2!$L2954=1),Sheet2!$I2954+Sheet2!$M2954,IF(Sheet2!$K2954=$B$1,Sheet2!$M2954,0))</f>
        <v>0</v>
      </c>
      <c r="O2954">
        <f>IF(AND(Sheet2!$K2954=$B$2,Sheet2!$L2954=1),Sheet2!$J2954+Sheet2!$M2954,IF(Sheet2!$K2954=$B$2,Sheet2!$M2954,0))</f>
        <v>0</v>
      </c>
    </row>
    <row r="2955" spans="14:15" x14ac:dyDescent="0.25">
      <c r="N2955">
        <f>IF(AND(Sheet2!$K2955=$B$1,Sheet2!$L2955=1),Sheet2!$I2955+Sheet2!$M2955,IF(Sheet2!$K2955=$B$1,Sheet2!$M2955,0))</f>
        <v>0</v>
      </c>
      <c r="O2955">
        <f>IF(AND(Sheet2!$K2955=$B$2,Sheet2!$L2955=1),Sheet2!$J2955+Sheet2!$M2955,IF(Sheet2!$K2955=$B$2,Sheet2!$M2955,0))</f>
        <v>0</v>
      </c>
    </row>
    <row r="2956" spans="14:15" x14ac:dyDescent="0.25">
      <c r="N2956">
        <f>IF(AND(Sheet2!$K2956=$B$1,Sheet2!$L2956=1),Sheet2!$I2956+Sheet2!$M2956,IF(Sheet2!$K2956=$B$1,Sheet2!$M2956,0))</f>
        <v>0</v>
      </c>
      <c r="O2956">
        <f>IF(AND(Sheet2!$K2956=$B$2,Sheet2!$L2956=1),Sheet2!$J2956+Sheet2!$M2956,IF(Sheet2!$K2956=$B$2,Sheet2!$M2956,0))</f>
        <v>0</v>
      </c>
    </row>
    <row r="2957" spans="14:15" x14ac:dyDescent="0.25">
      <c r="N2957">
        <f>IF(AND(Sheet2!$K2957=$B$1,Sheet2!$L2957=1),Sheet2!$I2957+Sheet2!$M2957,IF(Sheet2!$K2957=$B$1,Sheet2!$M2957,0))</f>
        <v>0</v>
      </c>
      <c r="O2957">
        <f>IF(AND(Sheet2!$K2957=$B$2,Sheet2!$L2957=1),Sheet2!$J2957+Sheet2!$M2957,IF(Sheet2!$K2957=$B$2,Sheet2!$M2957,0))</f>
        <v>0</v>
      </c>
    </row>
    <row r="2958" spans="14:15" x14ac:dyDescent="0.25">
      <c r="N2958">
        <f>IF(AND(Sheet2!$K2958=$B$1,Sheet2!$L2958=1),Sheet2!$I2958+Sheet2!$M2958,IF(Sheet2!$K2958=$B$1,Sheet2!$M2958,0))</f>
        <v>0</v>
      </c>
      <c r="O2958">
        <f>IF(AND(Sheet2!$K2958=$B$2,Sheet2!$L2958=1),Sheet2!$J2958+Sheet2!$M2958,IF(Sheet2!$K2958=$B$2,Sheet2!$M2958,0))</f>
        <v>0</v>
      </c>
    </row>
    <row r="2959" spans="14:15" x14ac:dyDescent="0.25">
      <c r="N2959">
        <f>IF(AND(Sheet2!$K2959=$B$1,Sheet2!$L2959=1),Sheet2!$I2959+Sheet2!$M2959,IF(Sheet2!$K2959=$B$1,Sheet2!$M2959,0))</f>
        <v>0</v>
      </c>
      <c r="O2959">
        <f>IF(AND(Sheet2!$K2959=$B$2,Sheet2!$L2959=1),Sheet2!$J2959+Sheet2!$M2959,IF(Sheet2!$K2959=$B$2,Sheet2!$M2959,0))</f>
        <v>0</v>
      </c>
    </row>
    <row r="2960" spans="14:15" x14ac:dyDescent="0.25">
      <c r="N2960">
        <f>IF(AND(Sheet2!$K2960=$B$1,Sheet2!$L2960=1),Sheet2!$I2960+Sheet2!$M2960,IF(Sheet2!$K2960=$B$1,Sheet2!$M2960,0))</f>
        <v>0</v>
      </c>
      <c r="O2960">
        <f>IF(AND(Sheet2!$K2960=$B$2,Sheet2!$L2960=1),Sheet2!$J2960+Sheet2!$M2960,IF(Sheet2!$K2960=$B$2,Sheet2!$M2960,0))</f>
        <v>0</v>
      </c>
    </row>
    <row r="2961" spans="14:15" x14ac:dyDescent="0.25">
      <c r="N2961">
        <f>IF(AND(Sheet2!$K2961=$B$1,Sheet2!$L2961=1),Sheet2!$I2961+Sheet2!$M2961,IF(Sheet2!$K2961=$B$1,Sheet2!$M2961,0))</f>
        <v>0</v>
      </c>
      <c r="O2961">
        <f>IF(AND(Sheet2!$K2961=$B$2,Sheet2!$L2961=1),Sheet2!$J2961+Sheet2!$M2961,IF(Sheet2!$K2961=$B$2,Sheet2!$M2961,0))</f>
        <v>0</v>
      </c>
    </row>
    <row r="2962" spans="14:15" x14ac:dyDescent="0.25">
      <c r="N2962">
        <f>IF(AND(Sheet2!$K2962=$B$1,Sheet2!$L2962=1),Sheet2!$I2962+Sheet2!$M2962,IF(Sheet2!$K2962=$B$1,Sheet2!$M2962,0))</f>
        <v>0</v>
      </c>
      <c r="O2962">
        <f>IF(AND(Sheet2!$K2962=$B$2,Sheet2!$L2962=1),Sheet2!$J2962+Sheet2!$M2962,IF(Sheet2!$K2962=$B$2,Sheet2!$M2962,0))</f>
        <v>0</v>
      </c>
    </row>
    <row r="2963" spans="14:15" x14ac:dyDescent="0.25">
      <c r="N2963">
        <f>IF(AND(Sheet2!$K2963=$B$1,Sheet2!$L2963=1),Sheet2!$I2963+Sheet2!$M2963,IF(Sheet2!$K2963=$B$1,Sheet2!$M2963,0))</f>
        <v>0</v>
      </c>
      <c r="O2963">
        <f>IF(AND(Sheet2!$K2963=$B$2,Sheet2!$L2963=1),Sheet2!$J2963+Sheet2!$M2963,IF(Sheet2!$K2963=$B$2,Sheet2!$M2963,0))</f>
        <v>0</v>
      </c>
    </row>
    <row r="2964" spans="14:15" x14ac:dyDescent="0.25">
      <c r="N2964">
        <f>IF(AND(Sheet2!$K2964=$B$1,Sheet2!$L2964=1),Sheet2!$I2964+Sheet2!$M2964,IF(Sheet2!$K2964=$B$1,Sheet2!$M2964,0))</f>
        <v>0</v>
      </c>
      <c r="O2964">
        <f>IF(AND(Sheet2!$K2964=$B$2,Sheet2!$L2964=1),Sheet2!$J2964+Sheet2!$M2964,IF(Sheet2!$K2964=$B$2,Sheet2!$M2964,0))</f>
        <v>0</v>
      </c>
    </row>
    <row r="2965" spans="14:15" x14ac:dyDescent="0.25">
      <c r="N2965">
        <f>IF(AND(Sheet2!$K2965=$B$1,Sheet2!$L2965=1),Sheet2!$I2965+Sheet2!$M2965,IF(Sheet2!$K2965=$B$1,Sheet2!$M2965,0))</f>
        <v>0</v>
      </c>
      <c r="O2965">
        <f>IF(AND(Sheet2!$K2965=$B$2,Sheet2!$L2965=1),Sheet2!$J2965+Sheet2!$M2965,IF(Sheet2!$K2965=$B$2,Sheet2!$M2965,0))</f>
        <v>0</v>
      </c>
    </row>
    <row r="2966" spans="14:15" x14ac:dyDescent="0.25">
      <c r="N2966">
        <f>IF(AND(Sheet2!$K2966=$B$1,Sheet2!$L2966=1),Sheet2!$I2966+Sheet2!$M2966,IF(Sheet2!$K2966=$B$1,Sheet2!$M2966,0))</f>
        <v>0</v>
      </c>
      <c r="O2966">
        <f>IF(AND(Sheet2!$K2966=$B$2,Sheet2!$L2966=1),Sheet2!$J2966+Sheet2!$M2966,IF(Sheet2!$K2966=$B$2,Sheet2!$M2966,0))</f>
        <v>0</v>
      </c>
    </row>
    <row r="2967" spans="14:15" x14ac:dyDescent="0.25">
      <c r="N2967">
        <f>IF(AND(Sheet2!$K2967=$B$1,Sheet2!$L2967=1),Sheet2!$I2967+Sheet2!$M2967,IF(Sheet2!$K2967=$B$1,Sheet2!$M2967,0))</f>
        <v>0</v>
      </c>
      <c r="O2967">
        <f>IF(AND(Sheet2!$K2967=$B$2,Sheet2!$L2967=1),Sheet2!$J2967+Sheet2!$M2967,IF(Sheet2!$K2967=$B$2,Sheet2!$M2967,0))</f>
        <v>0</v>
      </c>
    </row>
    <row r="2968" spans="14:15" x14ac:dyDescent="0.25">
      <c r="N2968">
        <f>IF(AND(Sheet2!$K2968=$B$1,Sheet2!$L2968=1),Sheet2!$I2968+Sheet2!$M2968,IF(Sheet2!$K2968=$B$1,Sheet2!$M2968,0))</f>
        <v>0</v>
      </c>
      <c r="O2968">
        <f>IF(AND(Sheet2!$K2968=$B$2,Sheet2!$L2968=1),Sheet2!$J2968+Sheet2!$M2968,IF(Sheet2!$K2968=$B$2,Sheet2!$M2968,0))</f>
        <v>0</v>
      </c>
    </row>
    <row r="2969" spans="14:15" x14ac:dyDescent="0.25">
      <c r="N2969">
        <f>IF(AND(Sheet2!$K2969=$B$1,Sheet2!$L2969=1),Sheet2!$I2969+Sheet2!$M2969,IF(Sheet2!$K2969=$B$1,Sheet2!$M2969,0))</f>
        <v>0</v>
      </c>
      <c r="O2969">
        <f>IF(AND(Sheet2!$K2969=$B$2,Sheet2!$L2969=1),Sheet2!$J2969+Sheet2!$M2969,IF(Sheet2!$K2969=$B$2,Sheet2!$M2969,0))</f>
        <v>0</v>
      </c>
    </row>
    <row r="2970" spans="14:15" x14ac:dyDescent="0.25">
      <c r="N2970">
        <f>IF(AND(Sheet2!$K2970=$B$1,Sheet2!$L2970=1),Sheet2!$I2970+Sheet2!$M2970,IF(Sheet2!$K2970=$B$1,Sheet2!$M2970,0))</f>
        <v>0</v>
      </c>
      <c r="O2970">
        <f>IF(AND(Sheet2!$K2970=$B$2,Sheet2!$L2970=1),Sheet2!$J2970+Sheet2!$M2970,IF(Sheet2!$K2970=$B$2,Sheet2!$M2970,0))</f>
        <v>0</v>
      </c>
    </row>
    <row r="2971" spans="14:15" x14ac:dyDescent="0.25">
      <c r="N2971">
        <f>IF(AND(Sheet2!$K2971=$B$1,Sheet2!$L2971=1),Sheet2!$I2971+Sheet2!$M2971,IF(Sheet2!$K2971=$B$1,Sheet2!$M2971,0))</f>
        <v>0</v>
      </c>
      <c r="O2971">
        <f>IF(AND(Sheet2!$K2971=$B$2,Sheet2!$L2971=1),Sheet2!$J2971+Sheet2!$M2971,IF(Sheet2!$K2971=$B$2,Sheet2!$M2971,0))</f>
        <v>0</v>
      </c>
    </row>
    <row r="2972" spans="14:15" x14ac:dyDescent="0.25">
      <c r="N2972">
        <f>IF(AND(Sheet2!$K2972=$B$1,Sheet2!$L2972=1),Sheet2!$I2972+Sheet2!$M2972,IF(Sheet2!$K2972=$B$1,Sheet2!$M2972,0))</f>
        <v>0</v>
      </c>
      <c r="O2972">
        <f>IF(AND(Sheet2!$K2972=$B$2,Sheet2!$L2972=1),Sheet2!$J2972+Sheet2!$M2972,IF(Sheet2!$K2972=$B$2,Sheet2!$M2972,0))</f>
        <v>0</v>
      </c>
    </row>
    <row r="2973" spans="14:15" x14ac:dyDescent="0.25">
      <c r="N2973">
        <f>IF(AND(Sheet2!$K2973=$B$1,Sheet2!$L2973=1),Sheet2!$I2973+Sheet2!$M2973,IF(Sheet2!$K2973=$B$1,Sheet2!$M2973,0))</f>
        <v>0</v>
      </c>
      <c r="O2973">
        <f>IF(AND(Sheet2!$K2973=$B$2,Sheet2!$L2973=1),Sheet2!$J2973+Sheet2!$M2973,IF(Sheet2!$K2973=$B$2,Sheet2!$M2973,0))</f>
        <v>0</v>
      </c>
    </row>
    <row r="2974" spans="14:15" x14ac:dyDescent="0.25">
      <c r="N2974">
        <f>IF(AND(Sheet2!$K2974=$B$1,Sheet2!$L2974=1),Sheet2!$I2974+Sheet2!$M2974,IF(Sheet2!$K2974=$B$1,Sheet2!$M2974,0))</f>
        <v>0</v>
      </c>
      <c r="O2974">
        <f>IF(AND(Sheet2!$K2974=$B$2,Sheet2!$L2974=1),Sheet2!$J2974+Sheet2!$M2974,IF(Sheet2!$K2974=$B$2,Sheet2!$M2974,0))</f>
        <v>0</v>
      </c>
    </row>
    <row r="2975" spans="14:15" x14ac:dyDescent="0.25">
      <c r="N2975">
        <f>IF(AND(Sheet2!$K2975=$B$1,Sheet2!$L2975=1),Sheet2!$I2975+Sheet2!$M2975,IF(Sheet2!$K2975=$B$1,Sheet2!$M2975,0))</f>
        <v>0</v>
      </c>
      <c r="O2975">
        <f>IF(AND(Sheet2!$K2975=$B$2,Sheet2!$L2975=1),Sheet2!$J2975+Sheet2!$M2975,IF(Sheet2!$K2975=$B$2,Sheet2!$M2975,0))</f>
        <v>0</v>
      </c>
    </row>
    <row r="2976" spans="14:15" x14ac:dyDescent="0.25">
      <c r="N2976">
        <f>IF(AND(Sheet2!$K2976=$B$1,Sheet2!$L2976=1),Sheet2!$I2976+Sheet2!$M2976,IF(Sheet2!$K2976=$B$1,Sheet2!$M2976,0))</f>
        <v>0</v>
      </c>
      <c r="O2976">
        <f>IF(AND(Sheet2!$K2976=$B$2,Sheet2!$L2976=1),Sheet2!$J2976+Sheet2!$M2976,IF(Sheet2!$K2976=$B$2,Sheet2!$M2976,0))</f>
        <v>0</v>
      </c>
    </row>
    <row r="2977" spans="14:15" x14ac:dyDescent="0.25">
      <c r="N2977">
        <f>IF(AND(Sheet2!$K2977=$B$1,Sheet2!$L2977=1),Sheet2!$I2977+Sheet2!$M2977,IF(Sheet2!$K2977=$B$1,Sheet2!$M2977,0))</f>
        <v>0</v>
      </c>
      <c r="O2977">
        <f>IF(AND(Sheet2!$K2977=$B$2,Sheet2!$L2977=1),Sheet2!$J2977+Sheet2!$M2977,IF(Sheet2!$K2977=$B$2,Sheet2!$M2977,0))</f>
        <v>0</v>
      </c>
    </row>
    <row r="2978" spans="14:15" x14ac:dyDescent="0.25">
      <c r="N2978">
        <f>IF(AND(Sheet2!$K2978=$B$1,Sheet2!$L2978=1),Sheet2!$I2978+Sheet2!$M2978,IF(Sheet2!$K2978=$B$1,Sheet2!$M2978,0))</f>
        <v>0</v>
      </c>
      <c r="O2978">
        <f>IF(AND(Sheet2!$K2978=$B$2,Sheet2!$L2978=1),Sheet2!$J2978+Sheet2!$M2978,IF(Sheet2!$K2978=$B$2,Sheet2!$M2978,0))</f>
        <v>0</v>
      </c>
    </row>
    <row r="2979" spans="14:15" x14ac:dyDescent="0.25">
      <c r="N2979">
        <f>IF(AND(Sheet2!$K2979=$B$1,Sheet2!$L2979=1),Sheet2!$I2979+Sheet2!$M2979,IF(Sheet2!$K2979=$B$1,Sheet2!$M2979,0))</f>
        <v>0</v>
      </c>
      <c r="O2979">
        <f>IF(AND(Sheet2!$K2979=$B$2,Sheet2!$L2979=1),Sheet2!$J2979+Sheet2!$M2979,IF(Sheet2!$K2979=$B$2,Sheet2!$M2979,0))</f>
        <v>0</v>
      </c>
    </row>
    <row r="2980" spans="14:15" x14ac:dyDescent="0.25">
      <c r="N2980">
        <f>IF(AND(Sheet2!$K2980=$B$1,Sheet2!$L2980=1),Sheet2!$I2980+Sheet2!$M2980,IF(Sheet2!$K2980=$B$1,Sheet2!$M2980,0))</f>
        <v>0</v>
      </c>
      <c r="O2980">
        <f>IF(AND(Sheet2!$K2980=$B$2,Sheet2!$L2980=1),Sheet2!$J2980+Sheet2!$M2980,IF(Sheet2!$K2980=$B$2,Sheet2!$M2980,0))</f>
        <v>0</v>
      </c>
    </row>
    <row r="2981" spans="14:15" x14ac:dyDescent="0.25">
      <c r="N2981">
        <f>IF(AND(Sheet2!$K2981=$B$1,Sheet2!$L2981=1),Sheet2!$I2981+Sheet2!$M2981,IF(Sheet2!$K2981=$B$1,Sheet2!$M2981,0))</f>
        <v>0</v>
      </c>
      <c r="O2981">
        <f>IF(AND(Sheet2!$K2981=$B$2,Sheet2!$L2981=1),Sheet2!$J2981+Sheet2!$M2981,IF(Sheet2!$K2981=$B$2,Sheet2!$M2981,0))</f>
        <v>0</v>
      </c>
    </row>
    <row r="2982" spans="14:15" x14ac:dyDescent="0.25">
      <c r="N2982">
        <f>IF(AND(Sheet2!$K2982=$B$1,Sheet2!$L2982=1),Sheet2!$I2982+Sheet2!$M2982,IF(Sheet2!$K2982=$B$1,Sheet2!$M2982,0))</f>
        <v>0</v>
      </c>
      <c r="O2982">
        <f>IF(AND(Sheet2!$K2982=$B$2,Sheet2!$L2982=1),Sheet2!$J2982+Sheet2!$M2982,IF(Sheet2!$K2982=$B$2,Sheet2!$M2982,0))</f>
        <v>0</v>
      </c>
    </row>
    <row r="2983" spans="14:15" x14ac:dyDescent="0.25">
      <c r="N2983">
        <f>IF(AND(Sheet2!$K2983=$B$1,Sheet2!$L2983=1),Sheet2!$I2983+Sheet2!$M2983,IF(Sheet2!$K2983=$B$1,Sheet2!$M2983,0))</f>
        <v>0</v>
      </c>
      <c r="O2983">
        <f>IF(AND(Sheet2!$K2983=$B$2,Sheet2!$L2983=1),Sheet2!$J2983+Sheet2!$M2983,IF(Sheet2!$K2983=$B$2,Sheet2!$M2983,0))</f>
        <v>0</v>
      </c>
    </row>
    <row r="2984" spans="14:15" x14ac:dyDescent="0.25">
      <c r="N2984">
        <f>IF(AND(Sheet2!$K2984=$B$1,Sheet2!$L2984=1),Sheet2!$I2984+Sheet2!$M2984,IF(Sheet2!$K2984=$B$1,Sheet2!$M2984,0))</f>
        <v>0</v>
      </c>
      <c r="O2984">
        <f>IF(AND(Sheet2!$K2984=$B$2,Sheet2!$L2984=1),Sheet2!$J2984+Sheet2!$M2984,IF(Sheet2!$K2984=$B$2,Sheet2!$M2984,0))</f>
        <v>0</v>
      </c>
    </row>
    <row r="2985" spans="14:15" x14ac:dyDescent="0.25">
      <c r="N2985">
        <f>IF(AND(Sheet2!$K2985=$B$1,Sheet2!$L2985=1),Sheet2!$I2985+Sheet2!$M2985,IF(Sheet2!$K2985=$B$1,Sheet2!$M2985,0))</f>
        <v>0</v>
      </c>
      <c r="O2985">
        <f>IF(AND(Sheet2!$K2985=$B$2,Sheet2!$L2985=1),Sheet2!$J2985+Sheet2!$M2985,IF(Sheet2!$K2985=$B$2,Sheet2!$M2985,0))</f>
        <v>0</v>
      </c>
    </row>
    <row r="2986" spans="14:15" x14ac:dyDescent="0.25">
      <c r="N2986">
        <f>IF(AND(Sheet2!$K2986=$B$1,Sheet2!$L2986=1),Sheet2!$I2986+Sheet2!$M2986,IF(Sheet2!$K2986=$B$1,Sheet2!$M2986,0))</f>
        <v>0</v>
      </c>
      <c r="O2986">
        <f>IF(AND(Sheet2!$K2986=$B$2,Sheet2!$L2986=1),Sheet2!$J2986+Sheet2!$M2986,IF(Sheet2!$K2986=$B$2,Sheet2!$M2986,0))</f>
        <v>0</v>
      </c>
    </row>
    <row r="2987" spans="14:15" x14ac:dyDescent="0.25">
      <c r="N2987">
        <f>IF(AND(Sheet2!$K2987=$B$1,Sheet2!$L2987=1),Sheet2!$I2987+Sheet2!$M2987,IF(Sheet2!$K2987=$B$1,Sheet2!$M2987,0))</f>
        <v>0</v>
      </c>
      <c r="O2987">
        <f>IF(AND(Sheet2!$K2987=$B$2,Sheet2!$L2987=1),Sheet2!$J2987+Sheet2!$M2987,IF(Sheet2!$K2987=$B$2,Sheet2!$M2987,0))</f>
        <v>0</v>
      </c>
    </row>
    <row r="2988" spans="14:15" x14ac:dyDescent="0.25">
      <c r="N2988">
        <f>IF(AND(Sheet2!$K2988=$B$1,Sheet2!$L2988=1),Sheet2!$I2988+Sheet2!$M2988,IF(Sheet2!$K2988=$B$1,Sheet2!$M2988,0))</f>
        <v>0</v>
      </c>
      <c r="O2988">
        <f>IF(AND(Sheet2!$K2988=$B$2,Sheet2!$L2988=1),Sheet2!$J2988+Sheet2!$M2988,IF(Sheet2!$K2988=$B$2,Sheet2!$M2988,0))</f>
        <v>0</v>
      </c>
    </row>
    <row r="2989" spans="14:15" x14ac:dyDescent="0.25">
      <c r="N2989">
        <f>IF(AND(Sheet2!$K2989=$B$1,Sheet2!$L2989=1),Sheet2!$I2989+Sheet2!$M2989,IF(Sheet2!$K2989=$B$1,Sheet2!$M2989,0))</f>
        <v>0</v>
      </c>
      <c r="O2989">
        <f>IF(AND(Sheet2!$K2989=$B$2,Sheet2!$L2989=1),Sheet2!$J2989+Sheet2!$M2989,IF(Sheet2!$K2989=$B$2,Sheet2!$M2989,0))</f>
        <v>0</v>
      </c>
    </row>
    <row r="2990" spans="14:15" x14ac:dyDescent="0.25">
      <c r="N2990">
        <f>IF(AND(Sheet2!$K2990=$B$1,Sheet2!$L2990=1),Sheet2!$I2990+Sheet2!$M2990,IF(Sheet2!$K2990=$B$1,Sheet2!$M2990,0))</f>
        <v>0</v>
      </c>
      <c r="O2990">
        <f>IF(AND(Sheet2!$K2990=$B$2,Sheet2!$L2990=1),Sheet2!$J2990+Sheet2!$M2990,IF(Sheet2!$K2990=$B$2,Sheet2!$M2990,0))</f>
        <v>0</v>
      </c>
    </row>
    <row r="2991" spans="14:15" x14ac:dyDescent="0.25">
      <c r="N2991">
        <f>IF(AND(Sheet2!$K2991=$B$1,Sheet2!$L2991=1),Sheet2!$I2991+Sheet2!$M2991,IF(Sheet2!$K2991=$B$1,Sheet2!$M2991,0))</f>
        <v>0</v>
      </c>
      <c r="O2991">
        <f>IF(AND(Sheet2!$K2991=$B$2,Sheet2!$L2991=1),Sheet2!$J2991+Sheet2!$M2991,IF(Sheet2!$K2991=$B$2,Sheet2!$M2991,0))</f>
        <v>0</v>
      </c>
    </row>
    <row r="2992" spans="14:15" x14ac:dyDescent="0.25">
      <c r="N2992">
        <f>IF(AND(Sheet2!$K2992=$B$1,Sheet2!$L2992=1),Sheet2!$I2992+Sheet2!$M2992,IF(Sheet2!$K2992=$B$1,Sheet2!$M2992,0))</f>
        <v>0</v>
      </c>
      <c r="O2992">
        <f>IF(AND(Sheet2!$K2992=$B$2,Sheet2!$L2992=1),Sheet2!$J2992+Sheet2!$M2992,IF(Sheet2!$K2992=$B$2,Sheet2!$M2992,0))</f>
        <v>0</v>
      </c>
    </row>
    <row r="2993" spans="14:15" x14ac:dyDescent="0.25">
      <c r="N2993">
        <f>IF(AND(Sheet2!$K2993=$B$1,Sheet2!$L2993=1),Sheet2!$I2993+Sheet2!$M2993,IF(Sheet2!$K2993=$B$1,Sheet2!$M2993,0))</f>
        <v>0</v>
      </c>
      <c r="O2993">
        <f>IF(AND(Sheet2!$K2993=$B$2,Sheet2!$L2993=1),Sheet2!$J2993+Sheet2!$M2993,IF(Sheet2!$K2993=$B$2,Sheet2!$M2993,0))</f>
        <v>0</v>
      </c>
    </row>
    <row r="2994" spans="14:15" x14ac:dyDescent="0.25">
      <c r="N2994">
        <f>IF(AND(Sheet2!$K2994=$B$1,Sheet2!$L2994=1),Sheet2!$I2994+Sheet2!$M2994,IF(Sheet2!$K2994=$B$1,Sheet2!$M2994,0))</f>
        <v>0</v>
      </c>
      <c r="O2994">
        <f>IF(AND(Sheet2!$K2994=$B$2,Sheet2!$L2994=1),Sheet2!$J2994+Sheet2!$M2994,IF(Sheet2!$K2994=$B$2,Sheet2!$M2994,0))</f>
        <v>0</v>
      </c>
    </row>
    <row r="2995" spans="14:15" x14ac:dyDescent="0.25">
      <c r="N2995">
        <f>IF(AND(Sheet2!$K2995=$B$1,Sheet2!$L2995=1),Sheet2!$I2995+Sheet2!$M2995,IF(Sheet2!$K2995=$B$1,Sheet2!$M2995,0))</f>
        <v>0</v>
      </c>
      <c r="O2995">
        <f>IF(AND(Sheet2!$K2995=$B$2,Sheet2!$L2995=1),Sheet2!$J2995+Sheet2!$M2995,IF(Sheet2!$K2995=$B$2,Sheet2!$M2995,0))</f>
        <v>0</v>
      </c>
    </row>
    <row r="2996" spans="14:15" x14ac:dyDescent="0.25">
      <c r="N2996">
        <f>IF(AND(Sheet2!$K2996=$B$1,Sheet2!$L2996=1),Sheet2!$I2996+Sheet2!$M2996,IF(Sheet2!$K2996=$B$1,Sheet2!$M2996,0))</f>
        <v>0</v>
      </c>
      <c r="O2996">
        <f>IF(AND(Sheet2!$K2996=$B$2,Sheet2!$L2996=1),Sheet2!$J2996+Sheet2!$M2996,IF(Sheet2!$K2996=$B$2,Sheet2!$M2996,0))</f>
        <v>0</v>
      </c>
    </row>
    <row r="2997" spans="14:15" x14ac:dyDescent="0.25">
      <c r="N2997">
        <f>IF(AND(Sheet2!$K2997=$B$1,Sheet2!$L2997=1),Sheet2!$I2997+Sheet2!$M2997,IF(Sheet2!$K2997=$B$1,Sheet2!$M2997,0))</f>
        <v>0</v>
      </c>
      <c r="O2997">
        <f>IF(AND(Sheet2!$K2997=$B$2,Sheet2!$L2997=1),Sheet2!$J2997+Sheet2!$M2997,IF(Sheet2!$K2997=$B$2,Sheet2!$M2997,0))</f>
        <v>0</v>
      </c>
    </row>
    <row r="2998" spans="14:15" x14ac:dyDescent="0.25">
      <c r="N2998">
        <f>IF(AND(Sheet2!$K2998=$B$1,Sheet2!$L2998=1),Sheet2!$I2998+Sheet2!$M2998,IF(Sheet2!$K2998=$B$1,Sheet2!$M2998,0))</f>
        <v>0</v>
      </c>
      <c r="O2998">
        <f>IF(AND(Sheet2!$K2998=$B$2,Sheet2!$L2998=1),Sheet2!$J2998+Sheet2!$M2998,IF(Sheet2!$K2998=$B$2,Sheet2!$M2998,0))</f>
        <v>0</v>
      </c>
    </row>
    <row r="2999" spans="14:15" x14ac:dyDescent="0.25">
      <c r="N2999">
        <f>IF(AND(Sheet2!$K2999=$B$1,Sheet2!$L2999=1),Sheet2!$I2999+Sheet2!$M2999,IF(Sheet2!$K2999=$B$1,Sheet2!$M2999,0))</f>
        <v>0</v>
      </c>
      <c r="O2999">
        <f>IF(AND(Sheet2!$K2999=$B$2,Sheet2!$L2999=1),Sheet2!$J2999+Sheet2!$M2999,IF(Sheet2!$K2999=$B$2,Sheet2!$M2999,0))</f>
        <v>0</v>
      </c>
    </row>
    <row r="3000" spans="14:15" x14ac:dyDescent="0.25">
      <c r="N3000">
        <f>IF(AND(Sheet2!$K3000=$B$1,Sheet2!$L3000=1),Sheet2!$I3000+Sheet2!$M3000,IF(Sheet2!$K3000=$B$1,Sheet2!$M3000,0))</f>
        <v>0</v>
      </c>
      <c r="O3000">
        <f>IF(AND(Sheet2!$K3000=$B$2,Sheet2!$L3000=1),Sheet2!$J3000+Sheet2!$M3000,IF(Sheet2!$K3000=$B$2,Sheet2!$M3000,0))</f>
        <v>0</v>
      </c>
    </row>
    <row r="3001" spans="14:15" x14ac:dyDescent="0.25">
      <c r="N3001">
        <f>IF(AND(Sheet2!$K3001=$B$1,Sheet2!$L3001=1),Sheet2!$I3001+Sheet2!$M3001,IF(Sheet2!$K3001=$B$1,Sheet2!$M3001,0))</f>
        <v>0</v>
      </c>
      <c r="O3001">
        <f>IF(AND(Sheet2!$K3001=$B$2,Sheet2!$L3001=1),Sheet2!$J3001+Sheet2!$M3001,IF(Sheet2!$K3001=$B$2,Sheet2!$M3001,0))</f>
        <v>0</v>
      </c>
    </row>
    <row r="3002" spans="14:15" x14ac:dyDescent="0.25">
      <c r="N3002">
        <f>IF(AND(Sheet2!$K3002=$B$1,Sheet2!$L3002=1),Sheet2!$I3002+Sheet2!$M3002,IF(Sheet2!$K3002=$B$1,Sheet2!$M3002,0))</f>
        <v>0</v>
      </c>
      <c r="O3002">
        <f>IF(AND(Sheet2!$K3002=$B$2,Sheet2!$L3002=1),Sheet2!$J3002+Sheet2!$M3002,IF(Sheet2!$K3002=$B$2,Sheet2!$M3002,0))</f>
        <v>0</v>
      </c>
    </row>
    <row r="3003" spans="14:15" x14ac:dyDescent="0.25">
      <c r="N3003">
        <f>IF(AND(Sheet2!$K3003=$B$1,Sheet2!$L3003=1),Sheet2!$I3003+Sheet2!$M3003,IF(Sheet2!$K3003=$B$1,Sheet2!$M3003,0))</f>
        <v>0</v>
      </c>
      <c r="O3003">
        <f>IF(AND(Sheet2!$K3003=$B$2,Sheet2!$L3003=1),Sheet2!$J3003+Sheet2!$M3003,IF(Sheet2!$K3003=$B$2,Sheet2!$M3003,0))</f>
        <v>0</v>
      </c>
    </row>
    <row r="3004" spans="14:15" x14ac:dyDescent="0.25">
      <c r="N3004">
        <f>IF(AND(Sheet2!$K3004=$B$1,Sheet2!$L3004=1),Sheet2!$I3004+Sheet2!$M3004,IF(Sheet2!$K3004=$B$1,Sheet2!$M3004,0))</f>
        <v>0</v>
      </c>
      <c r="O3004">
        <f>IF(AND(Sheet2!$K3004=$B$2,Sheet2!$L3004=1),Sheet2!$J3004+Sheet2!$M3004,IF(Sheet2!$K3004=$B$2,Sheet2!$M3004,0))</f>
        <v>0</v>
      </c>
    </row>
    <row r="3005" spans="14:15" x14ac:dyDescent="0.25">
      <c r="N3005">
        <f>IF(AND(Sheet2!$K3005=$B$1,Sheet2!$L3005=1),Sheet2!$I3005+Sheet2!$M3005,IF(Sheet2!$K3005=$B$1,Sheet2!$M3005,0))</f>
        <v>0</v>
      </c>
      <c r="O3005">
        <f>IF(AND(Sheet2!$K3005=$B$2,Sheet2!$L3005=1),Sheet2!$J3005+Sheet2!$M3005,IF(Sheet2!$K3005=$B$2,Sheet2!$M3005,0))</f>
        <v>0</v>
      </c>
    </row>
    <row r="3006" spans="14:15" x14ac:dyDescent="0.25">
      <c r="N3006">
        <f>IF(AND(Sheet2!$K3006=$B$1,Sheet2!$L3006=1),Sheet2!$I3006+Sheet2!$M3006,IF(Sheet2!$K3006=$B$1,Sheet2!$M3006,0))</f>
        <v>0</v>
      </c>
      <c r="O3006">
        <f>IF(AND(Sheet2!$K3006=$B$2,Sheet2!$L3006=1),Sheet2!$J3006+Sheet2!$M3006,IF(Sheet2!$K3006=$B$2,Sheet2!$M3006,0))</f>
        <v>0</v>
      </c>
    </row>
    <row r="3007" spans="14:15" x14ac:dyDescent="0.25">
      <c r="N3007">
        <f>IF(AND(Sheet2!$K3007=$B$1,Sheet2!$L3007=1),Sheet2!$I3007+Sheet2!$M3007,IF(Sheet2!$K3007=$B$1,Sheet2!$M3007,0))</f>
        <v>0</v>
      </c>
      <c r="O3007">
        <f>IF(AND(Sheet2!$K3007=$B$2,Sheet2!$L3007=1),Sheet2!$J3007+Sheet2!$M3007,IF(Sheet2!$K3007=$B$2,Sheet2!$M3007,0))</f>
        <v>0</v>
      </c>
    </row>
    <row r="3008" spans="14:15" x14ac:dyDescent="0.25">
      <c r="N3008">
        <f>IF(AND(Sheet2!$K3008=$B$1,Sheet2!$L3008=1),Sheet2!$I3008+Sheet2!$M3008,IF(Sheet2!$K3008=$B$1,Sheet2!$M3008,0))</f>
        <v>0</v>
      </c>
      <c r="O3008">
        <f>IF(AND(Sheet2!$K3008=$B$2,Sheet2!$L3008=1),Sheet2!$J3008+Sheet2!$M3008,IF(Sheet2!$K3008=$B$2,Sheet2!$M3008,0))</f>
        <v>0</v>
      </c>
    </row>
    <row r="3009" spans="14:15" x14ac:dyDescent="0.25">
      <c r="N3009">
        <f>IF(AND(Sheet2!$K3009=$B$1,Sheet2!$L3009=1),Sheet2!$I3009+Sheet2!$M3009,IF(Sheet2!$K3009=$B$1,Sheet2!$M3009,0))</f>
        <v>0</v>
      </c>
      <c r="O3009">
        <f>IF(AND(Sheet2!$K3009=$B$2,Sheet2!$L3009=1),Sheet2!$J3009+Sheet2!$M3009,IF(Sheet2!$K3009=$B$2,Sheet2!$M3009,0))</f>
        <v>0</v>
      </c>
    </row>
    <row r="3010" spans="14:15" x14ac:dyDescent="0.25">
      <c r="N3010">
        <f>IF(AND(Sheet2!$K3010=$B$1,Sheet2!$L3010=1),Sheet2!$I3010+Sheet2!$M3010,IF(Sheet2!$K3010=$B$1,Sheet2!$M3010,0))</f>
        <v>0</v>
      </c>
      <c r="O3010">
        <f>IF(AND(Sheet2!$K3010=$B$2,Sheet2!$L3010=1),Sheet2!$J3010+Sheet2!$M3010,IF(Sheet2!$K3010=$B$2,Sheet2!$M3010,0))</f>
        <v>0</v>
      </c>
    </row>
    <row r="3011" spans="14:15" x14ac:dyDescent="0.25">
      <c r="N3011">
        <f>IF(AND(Sheet2!$K3011=$B$1,Sheet2!$L3011=1),Sheet2!$I3011+Sheet2!$M3011,IF(Sheet2!$K3011=$B$1,Sheet2!$M3011,0))</f>
        <v>0</v>
      </c>
      <c r="O3011">
        <f>IF(AND(Sheet2!$K3011=$B$2,Sheet2!$L3011=1),Sheet2!$J3011+Sheet2!$M3011,IF(Sheet2!$K3011=$B$2,Sheet2!$M3011,0))</f>
        <v>0</v>
      </c>
    </row>
    <row r="3012" spans="14:15" x14ac:dyDescent="0.25">
      <c r="N3012">
        <f>IF(AND(Sheet2!$K3012=$B$1,Sheet2!$L3012=1),Sheet2!$I3012+Sheet2!$M3012,IF(Sheet2!$K3012=$B$1,Sheet2!$M3012,0))</f>
        <v>0</v>
      </c>
      <c r="O3012">
        <f>IF(AND(Sheet2!$K3012=$B$2,Sheet2!$L3012=1),Sheet2!$J3012+Sheet2!$M3012,IF(Sheet2!$K3012=$B$2,Sheet2!$M3012,0))</f>
        <v>0</v>
      </c>
    </row>
    <row r="3013" spans="14:15" x14ac:dyDescent="0.25">
      <c r="N3013">
        <f>IF(AND(Sheet2!$K3013=$B$1,Sheet2!$L3013=1),Sheet2!$I3013+Sheet2!$M3013,IF(Sheet2!$K3013=$B$1,Sheet2!$M3013,0))</f>
        <v>0</v>
      </c>
      <c r="O3013">
        <f>IF(AND(Sheet2!$K3013=$B$2,Sheet2!$L3013=1),Sheet2!$J3013+Sheet2!$M3013,IF(Sheet2!$K3013=$B$2,Sheet2!$M3013,0))</f>
        <v>0</v>
      </c>
    </row>
    <row r="3014" spans="14:15" x14ac:dyDescent="0.25">
      <c r="N3014">
        <f>IF(AND(Sheet2!$K3014=$B$1,Sheet2!$L3014=1),Sheet2!$I3014+Sheet2!$M3014,IF(Sheet2!$K3014=$B$1,Sheet2!$M3014,0))</f>
        <v>0</v>
      </c>
      <c r="O3014">
        <f>IF(AND(Sheet2!$K3014=$B$2,Sheet2!$L3014=1),Sheet2!$J3014+Sheet2!$M3014,IF(Sheet2!$K3014=$B$2,Sheet2!$M3014,0))</f>
        <v>0</v>
      </c>
    </row>
    <row r="3015" spans="14:15" x14ac:dyDescent="0.25">
      <c r="N3015">
        <f>IF(AND(Sheet2!$K3015=$B$1,Sheet2!$L3015=1),Sheet2!$I3015+Sheet2!$M3015,IF(Sheet2!$K3015=$B$1,Sheet2!$M3015,0))</f>
        <v>0</v>
      </c>
      <c r="O3015">
        <f>IF(AND(Sheet2!$K3015=$B$2,Sheet2!$L3015=1),Sheet2!$J3015+Sheet2!$M3015,IF(Sheet2!$K3015=$B$2,Sheet2!$M3015,0))</f>
        <v>0</v>
      </c>
    </row>
    <row r="3016" spans="14:15" x14ac:dyDescent="0.25">
      <c r="N3016">
        <f>IF(AND(Sheet2!$K3016=$B$1,Sheet2!$L3016=1),Sheet2!$I3016+Sheet2!$M3016,IF(Sheet2!$K3016=$B$1,Sheet2!$M3016,0))</f>
        <v>0</v>
      </c>
      <c r="O3016">
        <f>IF(AND(Sheet2!$K3016=$B$2,Sheet2!$L3016=1),Sheet2!$J3016+Sheet2!$M3016,IF(Sheet2!$K3016=$B$2,Sheet2!$M3016,0))</f>
        <v>0</v>
      </c>
    </row>
    <row r="3017" spans="14:15" x14ac:dyDescent="0.25">
      <c r="N3017">
        <f>IF(AND(Sheet2!$K3017=$B$1,Sheet2!$L3017=1),Sheet2!$I3017+Sheet2!$M3017,IF(Sheet2!$K3017=$B$1,Sheet2!$M3017,0))</f>
        <v>0</v>
      </c>
      <c r="O3017">
        <f>IF(AND(Sheet2!$K3017=$B$2,Sheet2!$L3017=1),Sheet2!$J3017+Sheet2!$M3017,IF(Sheet2!$K3017=$B$2,Sheet2!$M3017,0))</f>
        <v>0</v>
      </c>
    </row>
    <row r="3018" spans="14:15" x14ac:dyDescent="0.25">
      <c r="N3018">
        <f>IF(AND(Sheet2!$K3018=$B$1,Sheet2!$L3018=1),Sheet2!$I3018+Sheet2!$M3018,IF(Sheet2!$K3018=$B$1,Sheet2!$M3018,0))</f>
        <v>0</v>
      </c>
      <c r="O3018">
        <f>IF(AND(Sheet2!$K3018=$B$2,Sheet2!$L3018=1),Sheet2!$J3018+Sheet2!$M3018,IF(Sheet2!$K3018=$B$2,Sheet2!$M3018,0))</f>
        <v>0</v>
      </c>
    </row>
    <row r="3019" spans="14:15" x14ac:dyDescent="0.25">
      <c r="N3019">
        <f>IF(AND(Sheet2!$K3019=$B$1,Sheet2!$L3019=1),Sheet2!$I3019+Sheet2!$M3019,IF(Sheet2!$K3019=$B$1,Sheet2!$M3019,0))</f>
        <v>0</v>
      </c>
      <c r="O3019">
        <f>IF(AND(Sheet2!$K3019=$B$2,Sheet2!$L3019=1),Sheet2!$J3019+Sheet2!$M3019,IF(Sheet2!$K3019=$B$2,Sheet2!$M3019,0))</f>
        <v>0</v>
      </c>
    </row>
    <row r="3020" spans="14:15" x14ac:dyDescent="0.25">
      <c r="N3020">
        <f>IF(AND(Sheet2!$K3020=$B$1,Sheet2!$L3020=1),Sheet2!$I3020+Sheet2!$M3020,IF(Sheet2!$K3020=$B$1,Sheet2!$M3020,0))</f>
        <v>0</v>
      </c>
      <c r="O3020">
        <f>IF(AND(Sheet2!$K3020=$B$2,Sheet2!$L3020=1),Sheet2!$J3020+Sheet2!$M3020,IF(Sheet2!$K3020=$B$2,Sheet2!$M3020,0))</f>
        <v>0</v>
      </c>
    </row>
    <row r="3021" spans="14:15" x14ac:dyDescent="0.25">
      <c r="N3021">
        <f>IF(AND(Sheet2!$K3021=$B$1,Sheet2!$L3021=1),Sheet2!$I3021+Sheet2!$M3021,IF(Sheet2!$K3021=$B$1,Sheet2!$M3021,0))</f>
        <v>0</v>
      </c>
      <c r="O3021">
        <f>IF(AND(Sheet2!$K3021=$B$2,Sheet2!$L3021=1),Sheet2!$J3021+Sheet2!$M3021,IF(Sheet2!$K3021=$B$2,Sheet2!$M3021,0))</f>
        <v>0</v>
      </c>
    </row>
    <row r="3022" spans="14:15" x14ac:dyDescent="0.25">
      <c r="N3022">
        <f>IF(AND(Sheet2!$K3022=$B$1,Sheet2!$L3022=1),Sheet2!$I3022+Sheet2!$M3022,IF(Sheet2!$K3022=$B$1,Sheet2!$M3022,0))</f>
        <v>0</v>
      </c>
      <c r="O3022">
        <f>IF(AND(Sheet2!$K3022=$B$2,Sheet2!$L3022=1),Sheet2!$J3022+Sheet2!$M3022,IF(Sheet2!$K3022=$B$2,Sheet2!$M3022,0))</f>
        <v>0</v>
      </c>
    </row>
    <row r="3023" spans="14:15" x14ac:dyDescent="0.25">
      <c r="N3023">
        <f>IF(AND(Sheet2!$K3023=$B$1,Sheet2!$L3023=1),Sheet2!$I3023+Sheet2!$M3023,IF(Sheet2!$K3023=$B$1,Sheet2!$M3023,0))</f>
        <v>0</v>
      </c>
      <c r="O3023">
        <f>IF(AND(Sheet2!$K3023=$B$2,Sheet2!$L3023=1),Sheet2!$J3023+Sheet2!$M3023,IF(Sheet2!$K3023=$B$2,Sheet2!$M3023,0))</f>
        <v>0</v>
      </c>
    </row>
    <row r="3024" spans="14:15" x14ac:dyDescent="0.25">
      <c r="N3024">
        <f>IF(AND(Sheet2!$K3024=$B$1,Sheet2!$L3024=1),Sheet2!$I3024+Sheet2!$M3024,IF(Sheet2!$K3024=$B$1,Sheet2!$M3024,0))</f>
        <v>0</v>
      </c>
      <c r="O3024">
        <f>IF(AND(Sheet2!$K3024=$B$2,Sheet2!$L3024=1),Sheet2!$J3024+Sheet2!$M3024,IF(Sheet2!$K3024=$B$2,Sheet2!$M3024,0))</f>
        <v>0</v>
      </c>
    </row>
    <row r="3025" spans="14:15" x14ac:dyDescent="0.25">
      <c r="N3025">
        <f>IF(AND(Sheet2!$K3025=$B$1,Sheet2!$L3025=1),Sheet2!$I3025+Sheet2!$M3025,IF(Sheet2!$K3025=$B$1,Sheet2!$M3025,0))</f>
        <v>0</v>
      </c>
      <c r="O3025">
        <f>IF(AND(Sheet2!$K3025=$B$2,Sheet2!$L3025=1),Sheet2!$J3025+Sheet2!$M3025,IF(Sheet2!$K3025=$B$2,Sheet2!$M3025,0))</f>
        <v>0</v>
      </c>
    </row>
    <row r="3026" spans="14:15" x14ac:dyDescent="0.25">
      <c r="N3026">
        <f>IF(AND(Sheet2!$K3026=$B$1,Sheet2!$L3026=1),Sheet2!$I3026+Sheet2!$M3026,IF(Sheet2!$K3026=$B$1,Sheet2!$M3026,0))</f>
        <v>0</v>
      </c>
      <c r="O3026">
        <f>IF(AND(Sheet2!$K3026=$B$2,Sheet2!$L3026=1),Sheet2!$J3026+Sheet2!$M3026,IF(Sheet2!$K3026=$B$2,Sheet2!$M3026,0))</f>
        <v>0</v>
      </c>
    </row>
    <row r="3027" spans="14:15" x14ac:dyDescent="0.25">
      <c r="N3027">
        <f>IF(AND(Sheet2!$K3027=$B$1,Sheet2!$L3027=1),Sheet2!$I3027+Sheet2!$M3027,IF(Sheet2!$K3027=$B$1,Sheet2!$M3027,0))</f>
        <v>0</v>
      </c>
      <c r="O3027">
        <f>IF(AND(Sheet2!$K3027=$B$2,Sheet2!$L3027=1),Sheet2!$J3027+Sheet2!$M3027,IF(Sheet2!$K3027=$B$2,Sheet2!$M3027,0))</f>
        <v>0</v>
      </c>
    </row>
    <row r="3028" spans="14:15" x14ac:dyDescent="0.25">
      <c r="N3028">
        <f>IF(AND(Sheet2!$K3028=$B$1,Sheet2!$L3028=1),Sheet2!$I3028+Sheet2!$M3028,IF(Sheet2!$K3028=$B$1,Sheet2!$M3028,0))</f>
        <v>0</v>
      </c>
      <c r="O3028">
        <f>IF(AND(Sheet2!$K3028=$B$2,Sheet2!$L3028=1),Sheet2!$J3028+Sheet2!$M3028,IF(Sheet2!$K3028=$B$2,Sheet2!$M3028,0))</f>
        <v>0</v>
      </c>
    </row>
    <row r="3029" spans="14:15" x14ac:dyDescent="0.25">
      <c r="N3029">
        <f>IF(AND(Sheet2!$K3029=$B$1,Sheet2!$L3029=1),Sheet2!$I3029+Sheet2!$M3029,IF(Sheet2!$K3029=$B$1,Sheet2!$M3029,0))</f>
        <v>0</v>
      </c>
      <c r="O3029">
        <f>IF(AND(Sheet2!$K3029=$B$2,Sheet2!$L3029=1),Sheet2!$J3029+Sheet2!$M3029,IF(Sheet2!$K3029=$B$2,Sheet2!$M3029,0))</f>
        <v>0</v>
      </c>
    </row>
    <row r="3030" spans="14:15" x14ac:dyDescent="0.25">
      <c r="N3030">
        <f>IF(AND(Sheet2!$K3030=$B$1,Sheet2!$L3030=1),Sheet2!$I3030+Sheet2!$M3030,IF(Sheet2!$K3030=$B$1,Sheet2!$M3030,0))</f>
        <v>0</v>
      </c>
      <c r="O3030">
        <f>IF(AND(Sheet2!$K3030=$B$2,Sheet2!$L3030=1),Sheet2!$J3030+Sheet2!$M3030,IF(Sheet2!$K3030=$B$2,Sheet2!$M3030,0))</f>
        <v>0</v>
      </c>
    </row>
    <row r="3031" spans="14:15" x14ac:dyDescent="0.25">
      <c r="N3031">
        <f>IF(AND(Sheet2!$K3031=$B$1,Sheet2!$L3031=1),Sheet2!$I3031+Sheet2!$M3031,IF(Sheet2!$K3031=$B$1,Sheet2!$M3031,0))</f>
        <v>0</v>
      </c>
      <c r="O3031">
        <f>IF(AND(Sheet2!$K3031=$B$2,Sheet2!$L3031=1),Sheet2!$J3031+Sheet2!$M3031,IF(Sheet2!$K3031=$B$2,Sheet2!$M3031,0))</f>
        <v>0</v>
      </c>
    </row>
    <row r="3032" spans="14:15" x14ac:dyDescent="0.25">
      <c r="N3032">
        <f>IF(AND(Sheet2!$K3032=$B$1,Sheet2!$L3032=1),Sheet2!$I3032+Sheet2!$M3032,IF(Sheet2!$K3032=$B$1,Sheet2!$M3032,0))</f>
        <v>0</v>
      </c>
      <c r="O3032">
        <f>IF(AND(Sheet2!$K3032=$B$2,Sheet2!$L3032=1),Sheet2!$J3032+Sheet2!$M3032,IF(Sheet2!$K3032=$B$2,Sheet2!$M3032,0))</f>
        <v>0</v>
      </c>
    </row>
    <row r="3033" spans="14:15" x14ac:dyDescent="0.25">
      <c r="N3033">
        <f>IF(AND(Sheet2!$K3033=$B$1,Sheet2!$L3033=1),Sheet2!$I3033+Sheet2!$M3033,IF(Sheet2!$K3033=$B$1,Sheet2!$M3033,0))</f>
        <v>0</v>
      </c>
      <c r="O3033">
        <f>IF(AND(Sheet2!$K3033=$B$2,Sheet2!$L3033=1),Sheet2!$J3033+Sheet2!$M3033,IF(Sheet2!$K3033=$B$2,Sheet2!$M3033,0))</f>
        <v>0</v>
      </c>
    </row>
    <row r="3034" spans="14:15" x14ac:dyDescent="0.25">
      <c r="N3034">
        <f>IF(AND(Sheet2!$K3034=$B$1,Sheet2!$L3034=1),Sheet2!$I3034+Sheet2!$M3034,IF(Sheet2!$K3034=$B$1,Sheet2!$M3034,0))</f>
        <v>0</v>
      </c>
      <c r="O3034">
        <f>IF(AND(Sheet2!$K3034=$B$2,Sheet2!$L3034=1),Sheet2!$J3034+Sheet2!$M3034,IF(Sheet2!$K3034=$B$2,Sheet2!$M3034,0))</f>
        <v>0</v>
      </c>
    </row>
    <row r="3035" spans="14:15" x14ac:dyDescent="0.25">
      <c r="N3035">
        <f>IF(AND(Sheet2!$K3035=$B$1,Sheet2!$L3035=1),Sheet2!$I3035+Sheet2!$M3035,IF(Sheet2!$K3035=$B$1,Sheet2!$M3035,0))</f>
        <v>0</v>
      </c>
      <c r="O3035">
        <f>IF(AND(Sheet2!$K3035=$B$2,Sheet2!$L3035=1),Sheet2!$J3035+Sheet2!$M3035,IF(Sheet2!$K3035=$B$2,Sheet2!$M3035,0))</f>
        <v>0</v>
      </c>
    </row>
    <row r="3036" spans="14:15" x14ac:dyDescent="0.25">
      <c r="N3036">
        <f>IF(AND(Sheet2!$K3036=$B$1,Sheet2!$L3036=1),Sheet2!$I3036+Sheet2!$M3036,IF(Sheet2!$K3036=$B$1,Sheet2!$M3036,0))</f>
        <v>0</v>
      </c>
      <c r="O3036">
        <f>IF(AND(Sheet2!$K3036=$B$2,Sheet2!$L3036=1),Sheet2!$J3036+Sheet2!$M3036,IF(Sheet2!$K3036=$B$2,Sheet2!$M3036,0))</f>
        <v>0</v>
      </c>
    </row>
    <row r="3037" spans="14:15" x14ac:dyDescent="0.25">
      <c r="N3037">
        <f>IF(AND(Sheet2!$K3037=$B$1,Sheet2!$L3037=1),Sheet2!$I3037+Sheet2!$M3037,IF(Sheet2!$K3037=$B$1,Sheet2!$M3037,0))</f>
        <v>0</v>
      </c>
      <c r="O3037">
        <f>IF(AND(Sheet2!$K3037=$B$2,Sheet2!$L3037=1),Sheet2!$J3037+Sheet2!$M3037,IF(Sheet2!$K3037=$B$2,Sheet2!$M3037,0))</f>
        <v>0</v>
      </c>
    </row>
    <row r="3038" spans="14:15" x14ac:dyDescent="0.25">
      <c r="N3038">
        <f>IF(AND(Sheet2!$K3038=$B$1,Sheet2!$L3038=1),Sheet2!$I3038+Sheet2!$M3038,IF(Sheet2!$K3038=$B$1,Sheet2!$M3038,0))</f>
        <v>0</v>
      </c>
      <c r="O3038">
        <f>IF(AND(Sheet2!$K3038=$B$2,Sheet2!$L3038=1),Sheet2!$J3038+Sheet2!$M3038,IF(Sheet2!$K3038=$B$2,Sheet2!$M3038,0))</f>
        <v>0</v>
      </c>
    </row>
    <row r="3039" spans="14:15" x14ac:dyDescent="0.25">
      <c r="N3039">
        <f>IF(AND(Sheet2!$K3039=$B$1,Sheet2!$L3039=1),Sheet2!$I3039+Sheet2!$M3039,IF(Sheet2!$K3039=$B$1,Sheet2!$M3039,0))</f>
        <v>0</v>
      </c>
      <c r="O3039">
        <f>IF(AND(Sheet2!$K3039=$B$2,Sheet2!$L3039=1),Sheet2!$J3039+Sheet2!$M3039,IF(Sheet2!$K3039=$B$2,Sheet2!$M3039,0))</f>
        <v>0</v>
      </c>
    </row>
    <row r="3040" spans="14:15" x14ac:dyDescent="0.25">
      <c r="N3040">
        <f>IF(AND(Sheet2!$K3040=$B$1,Sheet2!$L3040=1),Sheet2!$I3040+Sheet2!$M3040,IF(Sheet2!$K3040=$B$1,Sheet2!$M3040,0))</f>
        <v>0</v>
      </c>
      <c r="O3040">
        <f>IF(AND(Sheet2!$K3040=$B$2,Sheet2!$L3040=1),Sheet2!$J3040+Sheet2!$M3040,IF(Sheet2!$K3040=$B$2,Sheet2!$M3040,0))</f>
        <v>0</v>
      </c>
    </row>
    <row r="3041" spans="14:15" x14ac:dyDescent="0.25">
      <c r="N3041">
        <f>IF(AND(Sheet2!$K3041=$B$1,Sheet2!$L3041=1),Sheet2!$I3041+Sheet2!$M3041,IF(Sheet2!$K3041=$B$1,Sheet2!$M3041,0))</f>
        <v>0</v>
      </c>
      <c r="O3041">
        <f>IF(AND(Sheet2!$K3041=$B$2,Sheet2!$L3041=1),Sheet2!$J3041+Sheet2!$M3041,IF(Sheet2!$K3041=$B$2,Sheet2!$M3041,0))</f>
        <v>0</v>
      </c>
    </row>
    <row r="3042" spans="14:15" x14ac:dyDescent="0.25">
      <c r="N3042">
        <f>IF(AND(Sheet2!$K3042=$B$1,Sheet2!$L3042=1),Sheet2!$I3042+Sheet2!$M3042,IF(Sheet2!$K3042=$B$1,Sheet2!$M3042,0))</f>
        <v>0</v>
      </c>
      <c r="O3042">
        <f>IF(AND(Sheet2!$K3042=$B$2,Sheet2!$L3042=1),Sheet2!$J3042+Sheet2!$M3042,IF(Sheet2!$K3042=$B$2,Sheet2!$M3042,0))</f>
        <v>0</v>
      </c>
    </row>
    <row r="3043" spans="14:15" x14ac:dyDescent="0.25">
      <c r="N3043">
        <f>IF(AND(Sheet2!$K3043=$B$1,Sheet2!$L3043=1),Sheet2!$I3043+Sheet2!$M3043,IF(Sheet2!$K3043=$B$1,Sheet2!$M3043,0))</f>
        <v>0</v>
      </c>
      <c r="O3043">
        <f>IF(AND(Sheet2!$K3043=$B$2,Sheet2!$L3043=1),Sheet2!$J3043+Sheet2!$M3043,IF(Sheet2!$K3043=$B$2,Sheet2!$M3043,0))</f>
        <v>0</v>
      </c>
    </row>
    <row r="3044" spans="14:15" x14ac:dyDescent="0.25">
      <c r="N3044">
        <f>IF(AND(Sheet2!$K3044=$B$1,Sheet2!$L3044=1),Sheet2!$I3044+Sheet2!$M3044,IF(Sheet2!$K3044=$B$1,Sheet2!$M3044,0))</f>
        <v>0</v>
      </c>
      <c r="O3044">
        <f>IF(AND(Sheet2!$K3044=$B$2,Sheet2!$L3044=1),Sheet2!$J3044+Sheet2!$M3044,IF(Sheet2!$K3044=$B$2,Sheet2!$M3044,0))</f>
        <v>0</v>
      </c>
    </row>
    <row r="3045" spans="14:15" x14ac:dyDescent="0.25">
      <c r="N3045">
        <f>IF(AND(Sheet2!$K3045=$B$1,Sheet2!$L3045=1),Sheet2!$I3045+Sheet2!$M3045,IF(Sheet2!$K3045=$B$1,Sheet2!$M3045,0))</f>
        <v>0</v>
      </c>
      <c r="O3045">
        <f>IF(AND(Sheet2!$K3045=$B$2,Sheet2!$L3045=1),Sheet2!$J3045+Sheet2!$M3045,IF(Sheet2!$K3045=$B$2,Sheet2!$M3045,0))</f>
        <v>0</v>
      </c>
    </row>
    <row r="3046" spans="14:15" x14ac:dyDescent="0.25">
      <c r="N3046">
        <f>IF(AND(Sheet2!$K3046=$B$1,Sheet2!$L3046=1),Sheet2!$I3046+Sheet2!$M3046,IF(Sheet2!$K3046=$B$1,Sheet2!$M3046,0))</f>
        <v>0</v>
      </c>
      <c r="O3046">
        <f>IF(AND(Sheet2!$K3046=$B$2,Sheet2!$L3046=1),Sheet2!$J3046+Sheet2!$M3046,IF(Sheet2!$K3046=$B$2,Sheet2!$M3046,0))</f>
        <v>0</v>
      </c>
    </row>
    <row r="3047" spans="14:15" x14ac:dyDescent="0.25">
      <c r="N3047">
        <f>IF(AND(Sheet2!$K3047=$B$1,Sheet2!$L3047=1),Sheet2!$I3047+Sheet2!$M3047,IF(Sheet2!$K3047=$B$1,Sheet2!$M3047,0))</f>
        <v>0</v>
      </c>
      <c r="O3047">
        <f>IF(AND(Sheet2!$K3047=$B$2,Sheet2!$L3047=1),Sheet2!$J3047+Sheet2!$M3047,IF(Sheet2!$K3047=$B$2,Sheet2!$M3047,0))</f>
        <v>0</v>
      </c>
    </row>
    <row r="3048" spans="14:15" x14ac:dyDescent="0.25">
      <c r="N3048">
        <f>IF(AND(Sheet2!$K3048=$B$1,Sheet2!$L3048=1),Sheet2!$I3048+Sheet2!$M3048,IF(Sheet2!$K3048=$B$1,Sheet2!$M3048,0))</f>
        <v>0</v>
      </c>
      <c r="O3048">
        <f>IF(AND(Sheet2!$K3048=$B$2,Sheet2!$L3048=1),Sheet2!$J3048+Sheet2!$M3048,IF(Sheet2!$K3048=$B$2,Sheet2!$M3048,0))</f>
        <v>0</v>
      </c>
    </row>
    <row r="3049" spans="14:15" x14ac:dyDescent="0.25">
      <c r="N3049">
        <f>IF(AND(Sheet2!$K3049=$B$1,Sheet2!$L3049=1),Sheet2!$I3049+Sheet2!$M3049,IF(Sheet2!$K3049=$B$1,Sheet2!$M3049,0))</f>
        <v>0</v>
      </c>
      <c r="O3049">
        <f>IF(AND(Sheet2!$K3049=$B$2,Sheet2!$L3049=1),Sheet2!$J3049+Sheet2!$M3049,IF(Sheet2!$K3049=$B$2,Sheet2!$M3049,0))</f>
        <v>0</v>
      </c>
    </row>
    <row r="3050" spans="14:15" x14ac:dyDescent="0.25">
      <c r="N3050">
        <f>IF(AND(Sheet2!$K3050=$B$1,Sheet2!$L3050=1),Sheet2!$I3050+Sheet2!$M3050,IF(Sheet2!$K3050=$B$1,Sheet2!$M3050,0))</f>
        <v>0</v>
      </c>
      <c r="O3050">
        <f>IF(AND(Sheet2!$K3050=$B$2,Sheet2!$L3050=1),Sheet2!$J3050+Sheet2!$M3050,IF(Sheet2!$K3050=$B$2,Sheet2!$M3050,0))</f>
        <v>0</v>
      </c>
    </row>
    <row r="3051" spans="14:15" x14ac:dyDescent="0.25">
      <c r="N3051">
        <f>IF(AND(Sheet2!$K3051=$B$1,Sheet2!$L3051=1),Sheet2!$I3051+Sheet2!$M3051,IF(Sheet2!$K3051=$B$1,Sheet2!$M3051,0))</f>
        <v>0</v>
      </c>
      <c r="O3051">
        <f>IF(AND(Sheet2!$K3051=$B$2,Sheet2!$L3051=1),Sheet2!$J3051+Sheet2!$M3051,IF(Sheet2!$K3051=$B$2,Sheet2!$M3051,0))</f>
        <v>0</v>
      </c>
    </row>
    <row r="3052" spans="14:15" x14ac:dyDescent="0.25">
      <c r="N3052">
        <f>IF(AND(Sheet2!$K3052=$B$1,Sheet2!$L3052=1),Sheet2!$I3052+Sheet2!$M3052,IF(Sheet2!$K3052=$B$1,Sheet2!$M3052,0))</f>
        <v>0</v>
      </c>
      <c r="O3052">
        <f>IF(AND(Sheet2!$K3052=$B$2,Sheet2!$L3052=1),Sheet2!$J3052+Sheet2!$M3052,IF(Sheet2!$K3052=$B$2,Sheet2!$M3052,0))</f>
        <v>0</v>
      </c>
    </row>
    <row r="3053" spans="14:15" x14ac:dyDescent="0.25">
      <c r="N3053">
        <f>IF(AND(Sheet2!$K3053=$B$1,Sheet2!$L3053=1),Sheet2!$I3053+Sheet2!$M3053,IF(Sheet2!$K3053=$B$1,Sheet2!$M3053,0))</f>
        <v>0</v>
      </c>
      <c r="O3053">
        <f>IF(AND(Sheet2!$K3053=$B$2,Sheet2!$L3053=1),Sheet2!$J3053+Sheet2!$M3053,IF(Sheet2!$K3053=$B$2,Sheet2!$M3053,0))</f>
        <v>0</v>
      </c>
    </row>
    <row r="3054" spans="14:15" x14ac:dyDescent="0.25">
      <c r="N3054">
        <f>IF(AND(Sheet2!$K3054=$B$1,Sheet2!$L3054=1),Sheet2!$I3054+Sheet2!$M3054,IF(Sheet2!$K3054=$B$1,Sheet2!$M3054,0))</f>
        <v>0</v>
      </c>
      <c r="O3054">
        <f>IF(AND(Sheet2!$K3054=$B$2,Sheet2!$L3054=1),Sheet2!$J3054+Sheet2!$M3054,IF(Sheet2!$K3054=$B$2,Sheet2!$M3054,0))</f>
        <v>0</v>
      </c>
    </row>
    <row r="3055" spans="14:15" x14ac:dyDescent="0.25">
      <c r="N3055">
        <f>IF(AND(Sheet2!$K3055=$B$1,Sheet2!$L3055=1),Sheet2!$I3055+Sheet2!$M3055,IF(Sheet2!$K3055=$B$1,Sheet2!$M3055,0))</f>
        <v>0</v>
      </c>
      <c r="O3055">
        <f>IF(AND(Sheet2!$K3055=$B$2,Sheet2!$L3055=1),Sheet2!$J3055+Sheet2!$M3055,IF(Sheet2!$K3055=$B$2,Sheet2!$M3055,0))</f>
        <v>0</v>
      </c>
    </row>
    <row r="3056" spans="14:15" x14ac:dyDescent="0.25">
      <c r="N3056">
        <f>IF(AND(Sheet2!$K3056=$B$1,Sheet2!$L3056=1),Sheet2!$I3056+Sheet2!$M3056,IF(Sheet2!$K3056=$B$1,Sheet2!$M3056,0))</f>
        <v>0</v>
      </c>
      <c r="O3056">
        <f>IF(AND(Sheet2!$K3056=$B$2,Sheet2!$L3056=1),Sheet2!$J3056+Sheet2!$M3056,IF(Sheet2!$K3056=$B$2,Sheet2!$M3056,0))</f>
        <v>0</v>
      </c>
    </row>
    <row r="3057" spans="14:15" x14ac:dyDescent="0.25">
      <c r="N3057">
        <f>IF(AND(Sheet2!$K3057=$B$1,Sheet2!$L3057=1),Sheet2!$I3057+Sheet2!$M3057,IF(Sheet2!$K3057=$B$1,Sheet2!$M3057,0))</f>
        <v>0</v>
      </c>
      <c r="O3057">
        <f>IF(AND(Sheet2!$K3057=$B$2,Sheet2!$L3057=1),Sheet2!$J3057+Sheet2!$M3057,IF(Sheet2!$K3057=$B$2,Sheet2!$M3057,0))</f>
        <v>0</v>
      </c>
    </row>
    <row r="3058" spans="14:15" x14ac:dyDescent="0.25">
      <c r="N3058">
        <f>IF(AND(Sheet2!$K3058=$B$1,Sheet2!$L3058=1),Sheet2!$I3058+Sheet2!$M3058,IF(Sheet2!$K3058=$B$1,Sheet2!$M3058,0))</f>
        <v>0</v>
      </c>
      <c r="O3058">
        <f>IF(AND(Sheet2!$K3058=$B$2,Sheet2!$L3058=1),Sheet2!$J3058+Sheet2!$M3058,IF(Sheet2!$K3058=$B$2,Sheet2!$M3058,0))</f>
        <v>0</v>
      </c>
    </row>
    <row r="3059" spans="14:15" x14ac:dyDescent="0.25">
      <c r="N3059">
        <f>IF(AND(Sheet2!$K3059=$B$1,Sheet2!$L3059=1),Sheet2!$I3059+Sheet2!$M3059,IF(Sheet2!$K3059=$B$1,Sheet2!$M3059,0))</f>
        <v>0</v>
      </c>
      <c r="O3059">
        <f>IF(AND(Sheet2!$K3059=$B$2,Sheet2!$L3059=1),Sheet2!$J3059+Sheet2!$M3059,IF(Sheet2!$K3059=$B$2,Sheet2!$M3059,0))</f>
        <v>0</v>
      </c>
    </row>
    <row r="3060" spans="14:15" x14ac:dyDescent="0.25">
      <c r="N3060">
        <f>IF(AND(Sheet2!$K3060=$B$1,Sheet2!$L3060=1),Sheet2!$I3060+Sheet2!$M3060,IF(Sheet2!$K3060=$B$1,Sheet2!$M3060,0))</f>
        <v>0</v>
      </c>
      <c r="O3060">
        <f>IF(AND(Sheet2!$K3060=$B$2,Sheet2!$L3060=1),Sheet2!$J3060+Sheet2!$M3060,IF(Sheet2!$K3060=$B$2,Sheet2!$M3060,0))</f>
        <v>0</v>
      </c>
    </row>
    <row r="3061" spans="14:15" x14ac:dyDescent="0.25">
      <c r="N3061">
        <f>IF(AND(Sheet2!$K3061=$B$1,Sheet2!$L3061=1),Sheet2!$I3061+Sheet2!$M3061,IF(Sheet2!$K3061=$B$1,Sheet2!$M3061,0))</f>
        <v>0</v>
      </c>
      <c r="O3061">
        <f>IF(AND(Sheet2!$K3061=$B$2,Sheet2!$L3061=1),Sheet2!$J3061+Sheet2!$M3061,IF(Sheet2!$K3061=$B$2,Sheet2!$M3061,0))</f>
        <v>0</v>
      </c>
    </row>
    <row r="3062" spans="14:15" x14ac:dyDescent="0.25">
      <c r="N3062">
        <f>IF(AND(Sheet2!$K3062=$B$1,Sheet2!$L3062=1),Sheet2!$I3062+Sheet2!$M3062,IF(Sheet2!$K3062=$B$1,Sheet2!$M3062,0))</f>
        <v>0</v>
      </c>
      <c r="O3062">
        <f>IF(AND(Sheet2!$K3062=$B$2,Sheet2!$L3062=1),Sheet2!$J3062+Sheet2!$M3062,IF(Sheet2!$K3062=$B$2,Sheet2!$M3062,0))</f>
        <v>0</v>
      </c>
    </row>
    <row r="3063" spans="14:15" x14ac:dyDescent="0.25">
      <c r="N3063">
        <f>IF(AND(Sheet2!$K3063=$B$1,Sheet2!$L3063=1),Sheet2!$I3063+Sheet2!$M3063,IF(Sheet2!$K3063=$B$1,Sheet2!$M3063,0))</f>
        <v>0</v>
      </c>
      <c r="O3063">
        <f>IF(AND(Sheet2!$K3063=$B$2,Sheet2!$L3063=1),Sheet2!$J3063+Sheet2!$M3063,IF(Sheet2!$K3063=$B$2,Sheet2!$M3063,0))</f>
        <v>0</v>
      </c>
    </row>
    <row r="3064" spans="14:15" x14ac:dyDescent="0.25">
      <c r="N3064">
        <f>IF(AND(Sheet2!$K3064=$B$1,Sheet2!$L3064=1),Sheet2!$I3064+Sheet2!$M3064,IF(Sheet2!$K3064=$B$1,Sheet2!$M3064,0))</f>
        <v>0</v>
      </c>
      <c r="O3064">
        <f>IF(AND(Sheet2!$K3064=$B$2,Sheet2!$L3064=1),Sheet2!$J3064+Sheet2!$M3064,IF(Sheet2!$K3064=$B$2,Sheet2!$M3064,0))</f>
        <v>0</v>
      </c>
    </row>
    <row r="3065" spans="14:15" x14ac:dyDescent="0.25">
      <c r="N3065">
        <f>IF(AND(Sheet2!$K3065=$B$1,Sheet2!$L3065=1),Sheet2!$I3065+Sheet2!$M3065,IF(Sheet2!$K3065=$B$1,Sheet2!$M3065,0))</f>
        <v>0</v>
      </c>
      <c r="O3065">
        <f>IF(AND(Sheet2!$K3065=$B$2,Sheet2!$L3065=1),Sheet2!$J3065+Sheet2!$M3065,IF(Sheet2!$K3065=$B$2,Sheet2!$M3065,0))</f>
        <v>0</v>
      </c>
    </row>
    <row r="3066" spans="14:15" x14ac:dyDescent="0.25">
      <c r="N3066">
        <f>IF(AND(Sheet2!$K3066=$B$1,Sheet2!$L3066=1),Sheet2!$I3066+Sheet2!$M3066,IF(Sheet2!$K3066=$B$1,Sheet2!$M3066,0))</f>
        <v>0</v>
      </c>
      <c r="O3066">
        <f>IF(AND(Sheet2!$K3066=$B$2,Sheet2!$L3066=1),Sheet2!$J3066+Sheet2!$M3066,IF(Sheet2!$K3066=$B$2,Sheet2!$M3066,0))</f>
        <v>0</v>
      </c>
    </row>
    <row r="3067" spans="14:15" x14ac:dyDescent="0.25">
      <c r="N3067">
        <f>IF(AND(Sheet2!$K3067=$B$1,Sheet2!$L3067=1),Sheet2!$I3067+Sheet2!$M3067,IF(Sheet2!$K3067=$B$1,Sheet2!$M3067,0))</f>
        <v>0</v>
      </c>
      <c r="O3067">
        <f>IF(AND(Sheet2!$K3067=$B$2,Sheet2!$L3067=1),Sheet2!$J3067+Sheet2!$M3067,IF(Sheet2!$K3067=$B$2,Sheet2!$M3067,0))</f>
        <v>0</v>
      </c>
    </row>
    <row r="3068" spans="14:15" x14ac:dyDescent="0.25">
      <c r="N3068">
        <f>IF(AND(Sheet2!$K3068=$B$1,Sheet2!$L3068=1),Sheet2!$I3068+Sheet2!$M3068,IF(Sheet2!$K3068=$B$1,Sheet2!$M3068,0))</f>
        <v>0</v>
      </c>
      <c r="O3068">
        <f>IF(AND(Sheet2!$K3068=$B$2,Sheet2!$L3068=1),Sheet2!$J3068+Sheet2!$M3068,IF(Sheet2!$K3068=$B$2,Sheet2!$M3068,0))</f>
        <v>0</v>
      </c>
    </row>
    <row r="3069" spans="14:15" x14ac:dyDescent="0.25">
      <c r="N3069">
        <f>IF(AND(Sheet2!$K3069=$B$1,Sheet2!$L3069=1),Sheet2!$I3069+Sheet2!$M3069,IF(Sheet2!$K3069=$B$1,Sheet2!$M3069,0))</f>
        <v>0</v>
      </c>
      <c r="O3069">
        <f>IF(AND(Sheet2!$K3069=$B$2,Sheet2!$L3069=1),Sheet2!$J3069+Sheet2!$M3069,IF(Sheet2!$K3069=$B$2,Sheet2!$M3069,0))</f>
        <v>0</v>
      </c>
    </row>
    <row r="3070" spans="14:15" x14ac:dyDescent="0.25">
      <c r="N3070">
        <f>IF(AND(Sheet2!$K3070=$B$1,Sheet2!$L3070=1),Sheet2!$I3070+Sheet2!$M3070,IF(Sheet2!$K3070=$B$1,Sheet2!$M3070,0))</f>
        <v>0</v>
      </c>
      <c r="O3070">
        <f>IF(AND(Sheet2!$K3070=$B$2,Sheet2!$L3070=1),Sheet2!$J3070+Sheet2!$M3070,IF(Sheet2!$K3070=$B$2,Sheet2!$M3070,0))</f>
        <v>0</v>
      </c>
    </row>
    <row r="3071" spans="14:15" x14ac:dyDescent="0.25">
      <c r="N3071">
        <f>IF(AND(Sheet2!$K3071=$B$1,Sheet2!$L3071=1),Sheet2!$I3071+Sheet2!$M3071,IF(Sheet2!$K3071=$B$1,Sheet2!$M3071,0))</f>
        <v>0</v>
      </c>
      <c r="O3071">
        <f>IF(AND(Sheet2!$K3071=$B$2,Sheet2!$L3071=1),Sheet2!$J3071+Sheet2!$M3071,IF(Sheet2!$K3071=$B$2,Sheet2!$M3071,0))</f>
        <v>0</v>
      </c>
    </row>
    <row r="3072" spans="14:15" x14ac:dyDescent="0.25">
      <c r="N3072">
        <f>IF(AND(Sheet2!$K3072=$B$1,Sheet2!$L3072=1),Sheet2!$I3072+Sheet2!$M3072,IF(Sheet2!$K3072=$B$1,Sheet2!$M3072,0))</f>
        <v>0</v>
      </c>
      <c r="O3072">
        <f>IF(AND(Sheet2!$K3072=$B$2,Sheet2!$L3072=1),Sheet2!$J3072+Sheet2!$M3072,IF(Sheet2!$K3072=$B$2,Sheet2!$M3072,0))</f>
        <v>0</v>
      </c>
    </row>
    <row r="3073" spans="14:15" x14ac:dyDescent="0.25">
      <c r="N3073">
        <f>IF(AND(Sheet2!$K3073=$B$1,Sheet2!$L3073=1),Sheet2!$I3073+Sheet2!$M3073,IF(Sheet2!$K3073=$B$1,Sheet2!$M3073,0))</f>
        <v>0</v>
      </c>
      <c r="O3073">
        <f>IF(AND(Sheet2!$K3073=$B$2,Sheet2!$L3073=1),Sheet2!$J3073+Sheet2!$M3073,IF(Sheet2!$K3073=$B$2,Sheet2!$M3073,0))</f>
        <v>0</v>
      </c>
    </row>
    <row r="3074" spans="14:15" x14ac:dyDescent="0.25">
      <c r="N3074">
        <f>IF(AND(Sheet2!$K3074=$B$1,Sheet2!$L3074=1),Sheet2!$I3074+Sheet2!$M3074,IF(Sheet2!$K3074=$B$1,Sheet2!$M3074,0))</f>
        <v>0</v>
      </c>
      <c r="O3074">
        <f>IF(AND(Sheet2!$K3074=$B$2,Sheet2!$L3074=1),Sheet2!$J3074+Sheet2!$M3074,IF(Sheet2!$K3074=$B$2,Sheet2!$M3074,0))</f>
        <v>0</v>
      </c>
    </row>
    <row r="3075" spans="14:15" x14ac:dyDescent="0.25">
      <c r="N3075">
        <f>IF(AND(Sheet2!$K3075=$B$1,Sheet2!$L3075=1),Sheet2!$I3075+Sheet2!$M3075,IF(Sheet2!$K3075=$B$1,Sheet2!$M3075,0))</f>
        <v>0</v>
      </c>
      <c r="O3075">
        <f>IF(AND(Sheet2!$K3075=$B$2,Sheet2!$L3075=1),Sheet2!$J3075+Sheet2!$M3075,IF(Sheet2!$K3075=$B$2,Sheet2!$M3075,0))</f>
        <v>0</v>
      </c>
    </row>
    <row r="3076" spans="14:15" x14ac:dyDescent="0.25">
      <c r="N3076">
        <f>IF(AND(Sheet2!$K3076=$B$1,Sheet2!$L3076=1),Sheet2!$I3076+Sheet2!$M3076,IF(Sheet2!$K3076=$B$1,Sheet2!$M3076,0))</f>
        <v>0</v>
      </c>
      <c r="O3076">
        <f>IF(AND(Sheet2!$K3076=$B$2,Sheet2!$L3076=1),Sheet2!$J3076+Sheet2!$M3076,IF(Sheet2!$K3076=$B$2,Sheet2!$M3076,0))</f>
        <v>0</v>
      </c>
    </row>
    <row r="3077" spans="14:15" x14ac:dyDescent="0.25">
      <c r="N3077">
        <f>IF(AND(Sheet2!$K3077=$B$1,Sheet2!$L3077=1),Sheet2!$I3077+Sheet2!$M3077,IF(Sheet2!$K3077=$B$1,Sheet2!$M3077,0))</f>
        <v>0</v>
      </c>
      <c r="O3077">
        <f>IF(AND(Sheet2!$K3077=$B$2,Sheet2!$L3077=1),Sheet2!$J3077+Sheet2!$M3077,IF(Sheet2!$K3077=$B$2,Sheet2!$M3077,0))</f>
        <v>0</v>
      </c>
    </row>
    <row r="3078" spans="14:15" x14ac:dyDescent="0.25">
      <c r="N3078">
        <f>IF(AND(Sheet2!$K3078=$B$1,Sheet2!$L3078=1),Sheet2!$I3078+Sheet2!$M3078,IF(Sheet2!$K3078=$B$1,Sheet2!$M3078,0))</f>
        <v>0</v>
      </c>
      <c r="O3078">
        <f>IF(AND(Sheet2!$K3078=$B$2,Sheet2!$L3078=1),Sheet2!$J3078+Sheet2!$M3078,IF(Sheet2!$K3078=$B$2,Sheet2!$M3078,0))</f>
        <v>0</v>
      </c>
    </row>
    <row r="3079" spans="14:15" x14ac:dyDescent="0.25">
      <c r="N3079">
        <f>IF(AND(Sheet2!$K3079=$B$1,Sheet2!$L3079=1),Sheet2!$I3079+Sheet2!$M3079,IF(Sheet2!$K3079=$B$1,Sheet2!$M3079,0))</f>
        <v>0</v>
      </c>
      <c r="O3079">
        <f>IF(AND(Sheet2!$K3079=$B$2,Sheet2!$L3079=1),Sheet2!$J3079+Sheet2!$M3079,IF(Sheet2!$K3079=$B$2,Sheet2!$M3079,0))</f>
        <v>0</v>
      </c>
    </row>
    <row r="3080" spans="14:15" x14ac:dyDescent="0.25">
      <c r="N3080">
        <f>IF(AND(Sheet2!$K3080=$B$1,Sheet2!$L3080=1),Sheet2!$I3080+Sheet2!$M3080,IF(Sheet2!$K3080=$B$1,Sheet2!$M3080,0))</f>
        <v>0</v>
      </c>
      <c r="O3080">
        <f>IF(AND(Sheet2!$K3080=$B$2,Sheet2!$L3080=1),Sheet2!$J3080+Sheet2!$M3080,IF(Sheet2!$K3080=$B$2,Sheet2!$M3080,0))</f>
        <v>0</v>
      </c>
    </row>
    <row r="3081" spans="14:15" x14ac:dyDescent="0.25">
      <c r="N3081">
        <f>IF(AND(Sheet2!$K3081=$B$1,Sheet2!$L3081=1),Sheet2!$I3081+Sheet2!$M3081,IF(Sheet2!$K3081=$B$1,Sheet2!$M3081,0))</f>
        <v>0</v>
      </c>
      <c r="O3081">
        <f>IF(AND(Sheet2!$K3081=$B$2,Sheet2!$L3081=1),Sheet2!$J3081+Sheet2!$M3081,IF(Sheet2!$K3081=$B$2,Sheet2!$M3081,0))</f>
        <v>0</v>
      </c>
    </row>
    <row r="3082" spans="14:15" x14ac:dyDescent="0.25">
      <c r="N3082">
        <f>IF(AND(Sheet2!$K3082=$B$1,Sheet2!$L3082=1),Sheet2!$I3082+Sheet2!$M3082,IF(Sheet2!$K3082=$B$1,Sheet2!$M3082,0))</f>
        <v>0</v>
      </c>
      <c r="O3082">
        <f>IF(AND(Sheet2!$K3082=$B$2,Sheet2!$L3082=1),Sheet2!$J3082+Sheet2!$M3082,IF(Sheet2!$K3082=$B$2,Sheet2!$M3082,0))</f>
        <v>0</v>
      </c>
    </row>
    <row r="3083" spans="14:15" x14ac:dyDescent="0.25">
      <c r="N3083">
        <f>IF(AND(Sheet2!$K3083=$B$1,Sheet2!$L3083=1),Sheet2!$I3083+Sheet2!$M3083,IF(Sheet2!$K3083=$B$1,Sheet2!$M3083,0))</f>
        <v>0</v>
      </c>
      <c r="O3083">
        <f>IF(AND(Sheet2!$K3083=$B$2,Sheet2!$L3083=1),Sheet2!$J3083+Sheet2!$M3083,IF(Sheet2!$K3083=$B$2,Sheet2!$M3083,0))</f>
        <v>0</v>
      </c>
    </row>
    <row r="3084" spans="14:15" x14ac:dyDescent="0.25">
      <c r="N3084">
        <f>IF(AND(Sheet2!$K3084=$B$1,Sheet2!$L3084=1),Sheet2!$I3084+Sheet2!$M3084,IF(Sheet2!$K3084=$B$1,Sheet2!$M3084,0))</f>
        <v>0</v>
      </c>
      <c r="O3084">
        <f>IF(AND(Sheet2!$K3084=$B$2,Sheet2!$L3084=1),Sheet2!$J3084+Sheet2!$M3084,IF(Sheet2!$K3084=$B$2,Sheet2!$M3084,0))</f>
        <v>0</v>
      </c>
    </row>
    <row r="3085" spans="14:15" x14ac:dyDescent="0.25">
      <c r="N3085">
        <f>IF(AND(Sheet2!$K3085=$B$1,Sheet2!$L3085=1),Sheet2!$I3085+Sheet2!$M3085,IF(Sheet2!$K3085=$B$1,Sheet2!$M3085,0))</f>
        <v>0</v>
      </c>
      <c r="O3085">
        <f>IF(AND(Sheet2!$K3085=$B$2,Sheet2!$L3085=1),Sheet2!$J3085+Sheet2!$M3085,IF(Sheet2!$K3085=$B$2,Sheet2!$M3085,0))</f>
        <v>0</v>
      </c>
    </row>
    <row r="3086" spans="14:15" x14ac:dyDescent="0.25">
      <c r="N3086">
        <f>IF(AND(Sheet2!$K3086=$B$1,Sheet2!$L3086=1),Sheet2!$I3086+Sheet2!$M3086,IF(Sheet2!$K3086=$B$1,Sheet2!$M3086,0))</f>
        <v>0</v>
      </c>
      <c r="O3086">
        <f>IF(AND(Sheet2!$K3086=$B$2,Sheet2!$L3086=1),Sheet2!$J3086+Sheet2!$M3086,IF(Sheet2!$K3086=$B$2,Sheet2!$M3086,0))</f>
        <v>0</v>
      </c>
    </row>
    <row r="3087" spans="14:15" x14ac:dyDescent="0.25">
      <c r="N3087">
        <f>IF(AND(Sheet2!$K3087=$B$1,Sheet2!$L3087=1),Sheet2!$I3087+Sheet2!$M3087,IF(Sheet2!$K3087=$B$1,Sheet2!$M3087,0))</f>
        <v>0</v>
      </c>
      <c r="O3087">
        <f>IF(AND(Sheet2!$K3087=$B$2,Sheet2!$L3087=1),Sheet2!$J3087+Sheet2!$M3087,IF(Sheet2!$K3087=$B$2,Sheet2!$M3087,0))</f>
        <v>0</v>
      </c>
    </row>
    <row r="3088" spans="14:15" x14ac:dyDescent="0.25">
      <c r="N3088">
        <f>IF(AND(Sheet2!$K3088=$B$1,Sheet2!$L3088=1),Sheet2!$I3088+Sheet2!$M3088,IF(Sheet2!$K3088=$B$1,Sheet2!$M3088,0))</f>
        <v>0</v>
      </c>
      <c r="O3088">
        <f>IF(AND(Sheet2!$K3088=$B$2,Sheet2!$L3088=1),Sheet2!$J3088+Sheet2!$M3088,IF(Sheet2!$K3088=$B$2,Sheet2!$M3088,0))</f>
        <v>0</v>
      </c>
    </row>
    <row r="3089" spans="14:15" x14ac:dyDescent="0.25">
      <c r="N3089">
        <f>IF(AND(Sheet2!$K3089=$B$1,Sheet2!$L3089=1),Sheet2!$I3089+Sheet2!$M3089,IF(Sheet2!$K3089=$B$1,Sheet2!$M3089,0))</f>
        <v>0</v>
      </c>
      <c r="O3089">
        <f>IF(AND(Sheet2!$K3089=$B$2,Sheet2!$L3089=1),Sheet2!$J3089+Sheet2!$M3089,IF(Sheet2!$K3089=$B$2,Sheet2!$M3089,0))</f>
        <v>0</v>
      </c>
    </row>
    <row r="3090" spans="14:15" x14ac:dyDescent="0.25">
      <c r="N3090">
        <f>IF(AND(Sheet2!$K3090=$B$1,Sheet2!$L3090=1),Sheet2!$I3090+Sheet2!$M3090,IF(Sheet2!$K3090=$B$1,Sheet2!$M3090,0))</f>
        <v>0</v>
      </c>
      <c r="O3090">
        <f>IF(AND(Sheet2!$K3090=$B$2,Sheet2!$L3090=1),Sheet2!$J3090+Sheet2!$M3090,IF(Sheet2!$K3090=$B$2,Sheet2!$M3090,0))</f>
        <v>0</v>
      </c>
    </row>
    <row r="3091" spans="14:15" x14ac:dyDescent="0.25">
      <c r="N3091">
        <f>IF(AND(Sheet2!$K3091=$B$1,Sheet2!$L3091=1),Sheet2!$I3091+Sheet2!$M3091,IF(Sheet2!$K3091=$B$1,Sheet2!$M3091,0))</f>
        <v>0</v>
      </c>
      <c r="O3091">
        <f>IF(AND(Sheet2!$K3091=$B$2,Sheet2!$L3091=1),Sheet2!$J3091+Sheet2!$M3091,IF(Sheet2!$K3091=$B$2,Sheet2!$M3091,0))</f>
        <v>0</v>
      </c>
    </row>
    <row r="3092" spans="14:15" x14ac:dyDescent="0.25">
      <c r="N3092">
        <f>IF(AND(Sheet2!$K3092=$B$1,Sheet2!$L3092=1),Sheet2!$I3092+Sheet2!$M3092,IF(Sheet2!$K3092=$B$1,Sheet2!$M3092,0))</f>
        <v>0</v>
      </c>
      <c r="O3092">
        <f>IF(AND(Sheet2!$K3092=$B$2,Sheet2!$L3092=1),Sheet2!$J3092+Sheet2!$M3092,IF(Sheet2!$K3092=$B$2,Sheet2!$M3092,0))</f>
        <v>0</v>
      </c>
    </row>
    <row r="3093" spans="14:15" x14ac:dyDescent="0.25">
      <c r="N3093">
        <f>IF(AND(Sheet2!$K3093=$B$1,Sheet2!$L3093=1),Sheet2!$I3093+Sheet2!$M3093,IF(Sheet2!$K3093=$B$1,Sheet2!$M3093,0))</f>
        <v>0</v>
      </c>
      <c r="O3093">
        <f>IF(AND(Sheet2!$K3093=$B$2,Sheet2!$L3093=1),Sheet2!$J3093+Sheet2!$M3093,IF(Sheet2!$K3093=$B$2,Sheet2!$M3093,0))</f>
        <v>0</v>
      </c>
    </row>
    <row r="3094" spans="14:15" x14ac:dyDescent="0.25">
      <c r="N3094">
        <f>IF(AND(Sheet2!$K3094=$B$1,Sheet2!$L3094=1),Sheet2!$I3094+Sheet2!$M3094,IF(Sheet2!$K3094=$B$1,Sheet2!$M3094,0))</f>
        <v>0</v>
      </c>
      <c r="O3094">
        <f>IF(AND(Sheet2!$K3094=$B$2,Sheet2!$L3094=1),Sheet2!$J3094+Sheet2!$M3094,IF(Sheet2!$K3094=$B$2,Sheet2!$M3094,0))</f>
        <v>0</v>
      </c>
    </row>
    <row r="3095" spans="14:15" x14ac:dyDescent="0.25">
      <c r="N3095">
        <f>IF(AND(Sheet2!$K3095=$B$1,Sheet2!$L3095=1),Sheet2!$I3095+Sheet2!$M3095,IF(Sheet2!$K3095=$B$1,Sheet2!$M3095,0))</f>
        <v>0</v>
      </c>
      <c r="O3095">
        <f>IF(AND(Sheet2!$K3095=$B$2,Sheet2!$L3095=1),Sheet2!$J3095+Sheet2!$M3095,IF(Sheet2!$K3095=$B$2,Sheet2!$M3095,0))</f>
        <v>0</v>
      </c>
    </row>
    <row r="3096" spans="14:15" x14ac:dyDescent="0.25">
      <c r="N3096">
        <f>IF(AND(Sheet2!$K3096=$B$1,Sheet2!$L3096=1),Sheet2!$I3096+Sheet2!$M3096,IF(Sheet2!$K3096=$B$1,Sheet2!$M3096,0))</f>
        <v>0</v>
      </c>
      <c r="O3096">
        <f>IF(AND(Sheet2!$K3096=$B$2,Sheet2!$L3096=1),Sheet2!$J3096+Sheet2!$M3096,IF(Sheet2!$K3096=$B$2,Sheet2!$M3096,0))</f>
        <v>0</v>
      </c>
    </row>
    <row r="3097" spans="14:15" x14ac:dyDescent="0.25">
      <c r="N3097">
        <f>IF(AND(Sheet2!$K3097=$B$1,Sheet2!$L3097=1),Sheet2!$I3097+Sheet2!$M3097,IF(Sheet2!$K3097=$B$1,Sheet2!$M3097,0))</f>
        <v>0</v>
      </c>
      <c r="O3097">
        <f>IF(AND(Sheet2!$K3097=$B$2,Sheet2!$L3097=1),Sheet2!$J3097+Sheet2!$M3097,IF(Sheet2!$K3097=$B$2,Sheet2!$M3097,0))</f>
        <v>0</v>
      </c>
    </row>
    <row r="3098" spans="14:15" x14ac:dyDescent="0.25">
      <c r="N3098">
        <f>IF(AND(Sheet2!$K3098=$B$1,Sheet2!$L3098=1),Sheet2!$I3098+Sheet2!$M3098,IF(Sheet2!$K3098=$B$1,Sheet2!$M3098,0))</f>
        <v>0</v>
      </c>
      <c r="O3098">
        <f>IF(AND(Sheet2!$K3098=$B$2,Sheet2!$L3098=1),Sheet2!$J3098+Sheet2!$M3098,IF(Sheet2!$K3098=$B$2,Sheet2!$M3098,0))</f>
        <v>0</v>
      </c>
    </row>
    <row r="3099" spans="14:15" x14ac:dyDescent="0.25">
      <c r="N3099">
        <f>IF(AND(Sheet2!$K3099=$B$1,Sheet2!$L3099=1),Sheet2!$I3099+Sheet2!$M3099,IF(Sheet2!$K3099=$B$1,Sheet2!$M3099,0))</f>
        <v>0</v>
      </c>
      <c r="O3099">
        <f>IF(AND(Sheet2!$K3099=$B$2,Sheet2!$L3099=1),Sheet2!$J3099+Sheet2!$M3099,IF(Sheet2!$K3099=$B$2,Sheet2!$M3099,0))</f>
        <v>0</v>
      </c>
    </row>
    <row r="3100" spans="14:15" x14ac:dyDescent="0.25">
      <c r="N3100">
        <f>IF(AND(Sheet2!$K3100=$B$1,Sheet2!$L3100=1),Sheet2!$I3100+Sheet2!$M3100,IF(Sheet2!$K3100=$B$1,Sheet2!$M3100,0))</f>
        <v>0</v>
      </c>
      <c r="O3100">
        <f>IF(AND(Sheet2!$K3100=$B$2,Sheet2!$L3100=1),Sheet2!$J3100+Sheet2!$M3100,IF(Sheet2!$K3100=$B$2,Sheet2!$M3100,0))</f>
        <v>0</v>
      </c>
    </row>
    <row r="3101" spans="14:15" x14ac:dyDescent="0.25">
      <c r="N3101">
        <f>IF(AND(Sheet2!$K3101=$B$1,Sheet2!$L3101=1),Sheet2!$I3101+Sheet2!$M3101,IF(Sheet2!$K3101=$B$1,Sheet2!$M3101,0))</f>
        <v>0</v>
      </c>
      <c r="O3101">
        <f>IF(AND(Sheet2!$K3101=$B$2,Sheet2!$L3101=1),Sheet2!$J3101+Sheet2!$M3101,IF(Sheet2!$K3101=$B$2,Sheet2!$M3101,0))</f>
        <v>0</v>
      </c>
    </row>
    <row r="3102" spans="14:15" x14ac:dyDescent="0.25">
      <c r="N3102">
        <f>IF(AND(Sheet2!$K3102=$B$1,Sheet2!$L3102=1),Sheet2!$I3102+Sheet2!$M3102,IF(Sheet2!$K3102=$B$1,Sheet2!$M3102,0))</f>
        <v>0</v>
      </c>
      <c r="O3102">
        <f>IF(AND(Sheet2!$K3102=$B$2,Sheet2!$L3102=1),Sheet2!$J3102+Sheet2!$M3102,IF(Sheet2!$K3102=$B$2,Sheet2!$M3102,0))</f>
        <v>0</v>
      </c>
    </row>
    <row r="3103" spans="14:15" x14ac:dyDescent="0.25">
      <c r="N3103">
        <f>IF(AND(Sheet2!$K3103=$B$1,Sheet2!$L3103=1),Sheet2!$I3103+Sheet2!$M3103,IF(Sheet2!$K3103=$B$1,Sheet2!$M3103,0))</f>
        <v>0</v>
      </c>
      <c r="O3103">
        <f>IF(AND(Sheet2!$K3103=$B$2,Sheet2!$L3103=1),Sheet2!$J3103+Sheet2!$M3103,IF(Sheet2!$K3103=$B$2,Sheet2!$M3103,0))</f>
        <v>0</v>
      </c>
    </row>
    <row r="3104" spans="14:15" x14ac:dyDescent="0.25">
      <c r="N3104">
        <f>IF(AND(Sheet2!$K3104=$B$1,Sheet2!$L3104=1),Sheet2!$I3104+Sheet2!$M3104,IF(Sheet2!$K3104=$B$1,Sheet2!$M3104,0))</f>
        <v>0</v>
      </c>
      <c r="O3104">
        <f>IF(AND(Sheet2!$K3104=$B$2,Sheet2!$L3104=1),Sheet2!$J3104+Sheet2!$M3104,IF(Sheet2!$K3104=$B$2,Sheet2!$M3104,0))</f>
        <v>0</v>
      </c>
    </row>
    <row r="3105" spans="14:15" x14ac:dyDescent="0.25">
      <c r="N3105">
        <f>IF(AND(Sheet2!$K3105=$B$1,Sheet2!$L3105=1),Sheet2!$I3105+Sheet2!$M3105,IF(Sheet2!$K3105=$B$1,Sheet2!$M3105,0))</f>
        <v>0</v>
      </c>
      <c r="O3105">
        <f>IF(AND(Sheet2!$K3105=$B$2,Sheet2!$L3105=1),Sheet2!$J3105+Sheet2!$M3105,IF(Sheet2!$K3105=$B$2,Sheet2!$M3105,0))</f>
        <v>0</v>
      </c>
    </row>
    <row r="3106" spans="14:15" x14ac:dyDescent="0.25">
      <c r="N3106">
        <f>IF(AND(Sheet2!$K3106=$B$1,Sheet2!$L3106=1),Sheet2!$I3106+Sheet2!$M3106,IF(Sheet2!$K3106=$B$1,Sheet2!$M3106,0))</f>
        <v>0</v>
      </c>
      <c r="O3106">
        <f>IF(AND(Sheet2!$K3106=$B$2,Sheet2!$L3106=1),Sheet2!$J3106+Sheet2!$M3106,IF(Sheet2!$K3106=$B$2,Sheet2!$M3106,0))</f>
        <v>0</v>
      </c>
    </row>
    <row r="3107" spans="14:15" x14ac:dyDescent="0.25">
      <c r="N3107">
        <f>IF(AND(Sheet2!$K3107=$B$1,Sheet2!$L3107=1),Sheet2!$I3107+Sheet2!$M3107,IF(Sheet2!$K3107=$B$1,Sheet2!$M3107,0))</f>
        <v>0</v>
      </c>
      <c r="O3107">
        <f>IF(AND(Sheet2!$K3107=$B$2,Sheet2!$L3107=1),Sheet2!$J3107+Sheet2!$M3107,IF(Sheet2!$K3107=$B$2,Sheet2!$M3107,0))</f>
        <v>0</v>
      </c>
    </row>
    <row r="3108" spans="14:15" x14ac:dyDescent="0.25">
      <c r="N3108">
        <f>IF(AND(Sheet2!$K3108=$B$1,Sheet2!$L3108=1),Sheet2!$I3108+Sheet2!$M3108,IF(Sheet2!$K3108=$B$1,Sheet2!$M3108,0))</f>
        <v>0</v>
      </c>
      <c r="O3108">
        <f>IF(AND(Sheet2!$K3108=$B$2,Sheet2!$L3108=1),Sheet2!$J3108+Sheet2!$M3108,IF(Sheet2!$K3108=$B$2,Sheet2!$M3108,0))</f>
        <v>0</v>
      </c>
    </row>
    <row r="3109" spans="14:15" x14ac:dyDescent="0.25">
      <c r="N3109">
        <f>IF(AND(Sheet2!$K3109=$B$1,Sheet2!$L3109=1),Sheet2!$I3109+Sheet2!$M3109,IF(Sheet2!$K3109=$B$1,Sheet2!$M3109,0))</f>
        <v>0</v>
      </c>
      <c r="O3109">
        <f>IF(AND(Sheet2!$K3109=$B$2,Sheet2!$L3109=1),Sheet2!$J3109+Sheet2!$M3109,IF(Sheet2!$K3109=$B$2,Sheet2!$M3109,0))</f>
        <v>0</v>
      </c>
    </row>
    <row r="3110" spans="14:15" x14ac:dyDescent="0.25">
      <c r="N3110">
        <f>IF(AND(Sheet2!$K3110=$B$1,Sheet2!$L3110=1),Sheet2!$I3110+Sheet2!$M3110,IF(Sheet2!$K3110=$B$1,Sheet2!$M3110,0))</f>
        <v>0</v>
      </c>
      <c r="O3110">
        <f>IF(AND(Sheet2!$K3110=$B$2,Sheet2!$L3110=1),Sheet2!$J3110+Sheet2!$M3110,IF(Sheet2!$K3110=$B$2,Sheet2!$M3110,0))</f>
        <v>0</v>
      </c>
    </row>
    <row r="3111" spans="14:15" x14ac:dyDescent="0.25">
      <c r="N3111">
        <f>IF(AND(Sheet2!$K3111=$B$1,Sheet2!$L3111=1),Sheet2!$I3111+Sheet2!$M3111,IF(Sheet2!$K3111=$B$1,Sheet2!$M3111,0))</f>
        <v>0</v>
      </c>
      <c r="O3111">
        <f>IF(AND(Sheet2!$K3111=$B$2,Sheet2!$L3111=1),Sheet2!$J3111+Sheet2!$M3111,IF(Sheet2!$K3111=$B$2,Sheet2!$M3111,0))</f>
        <v>0</v>
      </c>
    </row>
    <row r="3112" spans="14:15" x14ac:dyDescent="0.25">
      <c r="N3112">
        <f>IF(AND(Sheet2!$K3112=$B$1,Sheet2!$L3112=1),Sheet2!$I3112+Sheet2!$M3112,IF(Sheet2!$K3112=$B$1,Sheet2!$M3112,0))</f>
        <v>0</v>
      </c>
      <c r="O3112">
        <f>IF(AND(Sheet2!$K3112=$B$2,Sheet2!$L3112=1),Sheet2!$J3112+Sheet2!$M3112,IF(Sheet2!$K3112=$B$2,Sheet2!$M3112,0))</f>
        <v>0</v>
      </c>
    </row>
    <row r="3113" spans="14:15" x14ac:dyDescent="0.25">
      <c r="N3113">
        <f>IF(AND(Sheet2!$K3113=$B$1,Sheet2!$L3113=1),Sheet2!$I3113+Sheet2!$M3113,IF(Sheet2!$K3113=$B$1,Sheet2!$M3113,0))</f>
        <v>0</v>
      </c>
      <c r="O3113">
        <f>IF(AND(Sheet2!$K3113=$B$2,Sheet2!$L3113=1),Sheet2!$J3113+Sheet2!$M3113,IF(Sheet2!$K3113=$B$2,Sheet2!$M3113,0))</f>
        <v>0</v>
      </c>
    </row>
    <row r="3114" spans="14:15" x14ac:dyDescent="0.25">
      <c r="N3114">
        <f>IF(AND(Sheet2!$K3114=$B$1,Sheet2!$L3114=1),Sheet2!$I3114+Sheet2!$M3114,IF(Sheet2!$K3114=$B$1,Sheet2!$M3114,0))</f>
        <v>0</v>
      </c>
      <c r="O3114">
        <f>IF(AND(Sheet2!$K3114=$B$2,Sheet2!$L3114=1),Sheet2!$J3114+Sheet2!$M3114,IF(Sheet2!$K3114=$B$2,Sheet2!$M3114,0))</f>
        <v>0</v>
      </c>
    </row>
    <row r="3115" spans="14:15" x14ac:dyDescent="0.25">
      <c r="N3115">
        <f>IF(AND(Sheet2!$K3115=$B$1,Sheet2!$L3115=1),Sheet2!$I3115+Sheet2!$M3115,IF(Sheet2!$K3115=$B$1,Sheet2!$M3115,0))</f>
        <v>0</v>
      </c>
      <c r="O3115">
        <f>IF(AND(Sheet2!$K3115=$B$2,Sheet2!$L3115=1),Sheet2!$J3115+Sheet2!$M3115,IF(Sheet2!$K3115=$B$2,Sheet2!$M3115,0))</f>
        <v>0</v>
      </c>
    </row>
    <row r="3116" spans="14:15" x14ac:dyDescent="0.25">
      <c r="N3116">
        <f>IF(AND(Sheet2!$K3116=$B$1,Sheet2!$L3116=1),Sheet2!$I3116+Sheet2!$M3116,IF(Sheet2!$K3116=$B$1,Sheet2!$M3116,0))</f>
        <v>0</v>
      </c>
      <c r="O3116">
        <f>IF(AND(Sheet2!$K3116=$B$2,Sheet2!$L3116=1),Sheet2!$J3116+Sheet2!$M3116,IF(Sheet2!$K3116=$B$2,Sheet2!$M3116,0))</f>
        <v>0</v>
      </c>
    </row>
    <row r="3117" spans="14:15" x14ac:dyDescent="0.25">
      <c r="N3117">
        <f>IF(AND(Sheet2!$K3117=$B$1,Sheet2!$L3117=1),Sheet2!$I3117+Sheet2!$M3117,IF(Sheet2!$K3117=$B$1,Sheet2!$M3117,0))</f>
        <v>0</v>
      </c>
      <c r="O3117">
        <f>IF(AND(Sheet2!$K3117=$B$2,Sheet2!$L3117=1),Sheet2!$J3117+Sheet2!$M3117,IF(Sheet2!$K3117=$B$2,Sheet2!$M3117,0))</f>
        <v>0</v>
      </c>
    </row>
    <row r="3118" spans="14:15" x14ac:dyDescent="0.25">
      <c r="N3118">
        <f>IF(AND(Sheet2!$K3118=$B$1,Sheet2!$L3118=1),Sheet2!$I3118+Sheet2!$M3118,IF(Sheet2!$K3118=$B$1,Sheet2!$M3118,0))</f>
        <v>0</v>
      </c>
      <c r="O3118">
        <f>IF(AND(Sheet2!$K3118=$B$2,Sheet2!$L3118=1),Sheet2!$J3118+Sheet2!$M3118,IF(Sheet2!$K3118=$B$2,Sheet2!$M3118,0))</f>
        <v>0</v>
      </c>
    </row>
    <row r="3119" spans="14:15" x14ac:dyDescent="0.25">
      <c r="N3119">
        <f>IF(AND(Sheet2!$K3119=$B$1,Sheet2!$L3119=1),Sheet2!$I3119+Sheet2!$M3119,IF(Sheet2!$K3119=$B$1,Sheet2!$M3119,0))</f>
        <v>0</v>
      </c>
      <c r="O3119">
        <f>IF(AND(Sheet2!$K3119=$B$2,Sheet2!$L3119=1),Sheet2!$J3119+Sheet2!$M3119,IF(Sheet2!$K3119=$B$2,Sheet2!$M3119,0))</f>
        <v>0</v>
      </c>
    </row>
    <row r="3120" spans="14:15" x14ac:dyDescent="0.25">
      <c r="N3120">
        <f>IF(AND(Sheet2!$K3120=$B$1,Sheet2!$L3120=1),Sheet2!$I3120+Sheet2!$M3120,IF(Sheet2!$K3120=$B$1,Sheet2!$M3120,0))</f>
        <v>0</v>
      </c>
      <c r="O3120">
        <f>IF(AND(Sheet2!$K3120=$B$2,Sheet2!$L3120=1),Sheet2!$J3120+Sheet2!$M3120,IF(Sheet2!$K3120=$B$2,Sheet2!$M3120,0))</f>
        <v>0</v>
      </c>
    </row>
    <row r="3121" spans="14:15" x14ac:dyDescent="0.25">
      <c r="N3121">
        <f>IF(AND(Sheet2!$K3121=$B$1,Sheet2!$L3121=1),Sheet2!$I3121+Sheet2!$M3121,IF(Sheet2!$K3121=$B$1,Sheet2!$M3121,0))</f>
        <v>0</v>
      </c>
      <c r="O3121">
        <f>IF(AND(Sheet2!$K3121=$B$2,Sheet2!$L3121=1),Sheet2!$J3121+Sheet2!$M3121,IF(Sheet2!$K3121=$B$2,Sheet2!$M3121,0))</f>
        <v>0</v>
      </c>
    </row>
    <row r="3122" spans="14:15" x14ac:dyDescent="0.25">
      <c r="N3122">
        <f>IF(AND(Sheet2!$K3122=$B$1,Sheet2!$L3122=1),Sheet2!$I3122+Sheet2!$M3122,IF(Sheet2!$K3122=$B$1,Sheet2!$M3122,0))</f>
        <v>0</v>
      </c>
      <c r="O3122">
        <f>IF(AND(Sheet2!$K3122=$B$2,Sheet2!$L3122=1),Sheet2!$J3122+Sheet2!$M3122,IF(Sheet2!$K3122=$B$2,Sheet2!$M3122,0))</f>
        <v>0</v>
      </c>
    </row>
    <row r="3123" spans="14:15" x14ac:dyDescent="0.25">
      <c r="N3123">
        <f>IF(AND(Sheet2!$K3123=$B$1,Sheet2!$L3123=1),Sheet2!$I3123+Sheet2!$M3123,IF(Sheet2!$K3123=$B$1,Sheet2!$M3123,0))</f>
        <v>0</v>
      </c>
      <c r="O3123">
        <f>IF(AND(Sheet2!$K3123=$B$2,Sheet2!$L3123=1),Sheet2!$J3123+Sheet2!$M3123,IF(Sheet2!$K3123=$B$2,Sheet2!$M3123,0))</f>
        <v>0</v>
      </c>
    </row>
    <row r="3124" spans="14:15" x14ac:dyDescent="0.25">
      <c r="N3124">
        <f>IF(AND(Sheet2!$K3124=$B$1,Sheet2!$L3124=1),Sheet2!$I3124+Sheet2!$M3124,IF(Sheet2!$K3124=$B$1,Sheet2!$M3124,0))</f>
        <v>0</v>
      </c>
      <c r="O3124">
        <f>IF(AND(Sheet2!$K3124=$B$2,Sheet2!$L3124=1),Sheet2!$J3124+Sheet2!$M3124,IF(Sheet2!$K3124=$B$2,Sheet2!$M3124,0))</f>
        <v>0</v>
      </c>
    </row>
    <row r="3125" spans="14:15" x14ac:dyDescent="0.25">
      <c r="N3125">
        <f>IF(AND(Sheet2!$K3125=$B$1,Sheet2!$L3125=1),Sheet2!$I3125+Sheet2!$M3125,IF(Sheet2!$K3125=$B$1,Sheet2!$M3125,0))</f>
        <v>0</v>
      </c>
      <c r="O3125">
        <f>IF(AND(Sheet2!$K3125=$B$2,Sheet2!$L3125=1),Sheet2!$J3125+Sheet2!$M3125,IF(Sheet2!$K3125=$B$2,Sheet2!$M3125,0))</f>
        <v>0</v>
      </c>
    </row>
    <row r="3126" spans="14:15" x14ac:dyDescent="0.25">
      <c r="N3126">
        <f>IF(AND(Sheet2!$K3126=$B$1,Sheet2!$L3126=1),Sheet2!$I3126+Sheet2!$M3126,IF(Sheet2!$K3126=$B$1,Sheet2!$M3126,0))</f>
        <v>0</v>
      </c>
      <c r="O3126">
        <f>IF(AND(Sheet2!$K3126=$B$2,Sheet2!$L3126=1),Sheet2!$J3126+Sheet2!$M3126,IF(Sheet2!$K3126=$B$2,Sheet2!$M3126,0))</f>
        <v>0</v>
      </c>
    </row>
    <row r="3127" spans="14:15" x14ac:dyDescent="0.25">
      <c r="N3127">
        <f>IF(AND(Sheet2!$K3127=$B$1,Sheet2!$L3127=1),Sheet2!$I3127+Sheet2!$M3127,IF(Sheet2!$K3127=$B$1,Sheet2!$M3127,0))</f>
        <v>0</v>
      </c>
      <c r="O3127">
        <f>IF(AND(Sheet2!$K3127=$B$2,Sheet2!$L3127=1),Sheet2!$J3127+Sheet2!$M3127,IF(Sheet2!$K3127=$B$2,Sheet2!$M3127,0))</f>
        <v>0</v>
      </c>
    </row>
    <row r="3128" spans="14:15" x14ac:dyDescent="0.25">
      <c r="N3128">
        <f>IF(AND(Sheet2!$K3128=$B$1,Sheet2!$L3128=1),Sheet2!$I3128+Sheet2!$M3128,IF(Sheet2!$K3128=$B$1,Sheet2!$M3128,0))</f>
        <v>0</v>
      </c>
      <c r="O3128">
        <f>IF(AND(Sheet2!$K3128=$B$2,Sheet2!$L3128=1),Sheet2!$J3128+Sheet2!$M3128,IF(Sheet2!$K3128=$B$2,Sheet2!$M3128,0))</f>
        <v>0</v>
      </c>
    </row>
    <row r="3129" spans="14:15" x14ac:dyDescent="0.25">
      <c r="N3129">
        <f>IF(AND(Sheet2!$K3129=$B$1,Sheet2!$L3129=1),Sheet2!$I3129+Sheet2!$M3129,IF(Sheet2!$K3129=$B$1,Sheet2!$M3129,0))</f>
        <v>0</v>
      </c>
      <c r="O3129">
        <f>IF(AND(Sheet2!$K3129=$B$2,Sheet2!$L3129=1),Sheet2!$J3129+Sheet2!$M3129,IF(Sheet2!$K3129=$B$2,Sheet2!$M3129,0))</f>
        <v>0</v>
      </c>
    </row>
    <row r="3130" spans="14:15" x14ac:dyDescent="0.25">
      <c r="N3130">
        <f>IF(AND(Sheet2!$K3130=$B$1,Sheet2!$L3130=1),Sheet2!$I3130+Sheet2!$M3130,IF(Sheet2!$K3130=$B$1,Sheet2!$M3130,0))</f>
        <v>0</v>
      </c>
      <c r="O3130">
        <f>IF(AND(Sheet2!$K3130=$B$2,Sheet2!$L3130=1),Sheet2!$J3130+Sheet2!$M3130,IF(Sheet2!$K3130=$B$2,Sheet2!$M3130,0))</f>
        <v>0</v>
      </c>
    </row>
    <row r="3131" spans="14:15" x14ac:dyDescent="0.25">
      <c r="N3131">
        <f>IF(AND(Sheet2!$K3131=$B$1,Sheet2!$L3131=1),Sheet2!$I3131+Sheet2!$M3131,IF(Sheet2!$K3131=$B$1,Sheet2!$M3131,0))</f>
        <v>0</v>
      </c>
      <c r="O3131">
        <f>IF(AND(Sheet2!$K3131=$B$2,Sheet2!$L3131=1),Sheet2!$J3131+Sheet2!$M3131,IF(Sheet2!$K3131=$B$2,Sheet2!$M3131,0))</f>
        <v>0</v>
      </c>
    </row>
    <row r="3132" spans="14:15" x14ac:dyDescent="0.25">
      <c r="N3132">
        <f>IF(AND(Sheet2!$K3132=$B$1,Sheet2!$L3132=1),Sheet2!$I3132+Sheet2!$M3132,IF(Sheet2!$K3132=$B$1,Sheet2!$M3132,0))</f>
        <v>0</v>
      </c>
      <c r="O3132">
        <f>IF(AND(Sheet2!$K3132=$B$2,Sheet2!$L3132=1),Sheet2!$J3132+Sheet2!$M3132,IF(Sheet2!$K3132=$B$2,Sheet2!$M3132,0))</f>
        <v>0</v>
      </c>
    </row>
    <row r="3133" spans="14:15" x14ac:dyDescent="0.25">
      <c r="N3133">
        <f>IF(AND(Sheet2!$K3133=$B$1,Sheet2!$L3133=1),Sheet2!$I3133+Sheet2!$M3133,IF(Sheet2!$K3133=$B$1,Sheet2!$M3133,0))</f>
        <v>0</v>
      </c>
      <c r="O3133">
        <f>IF(AND(Sheet2!$K3133=$B$2,Sheet2!$L3133=1),Sheet2!$J3133+Sheet2!$M3133,IF(Sheet2!$K3133=$B$2,Sheet2!$M3133,0))</f>
        <v>0</v>
      </c>
    </row>
    <row r="3134" spans="14:15" x14ac:dyDescent="0.25">
      <c r="N3134">
        <f>IF(AND(Sheet2!$K3134=$B$1,Sheet2!$L3134=1),Sheet2!$I3134+Sheet2!$M3134,IF(Sheet2!$K3134=$B$1,Sheet2!$M3134,0))</f>
        <v>0</v>
      </c>
      <c r="O3134">
        <f>IF(AND(Sheet2!$K3134=$B$2,Sheet2!$L3134=1),Sheet2!$J3134+Sheet2!$M3134,IF(Sheet2!$K3134=$B$2,Sheet2!$M3134,0))</f>
        <v>0</v>
      </c>
    </row>
    <row r="3135" spans="14:15" x14ac:dyDescent="0.25">
      <c r="N3135">
        <f>IF(AND(Sheet2!$K3135=$B$1,Sheet2!$L3135=1),Sheet2!$I3135+Sheet2!$M3135,IF(Sheet2!$K3135=$B$1,Sheet2!$M3135,0))</f>
        <v>0</v>
      </c>
      <c r="O3135">
        <f>IF(AND(Sheet2!$K3135=$B$2,Sheet2!$L3135=1),Sheet2!$J3135+Sheet2!$M3135,IF(Sheet2!$K3135=$B$2,Sheet2!$M3135,0))</f>
        <v>0</v>
      </c>
    </row>
    <row r="3136" spans="14:15" x14ac:dyDescent="0.25">
      <c r="N3136">
        <f>IF(AND(Sheet2!$K3136=$B$1,Sheet2!$L3136=1),Sheet2!$I3136+Sheet2!$M3136,IF(Sheet2!$K3136=$B$1,Sheet2!$M3136,0))</f>
        <v>0</v>
      </c>
      <c r="O3136">
        <f>IF(AND(Sheet2!$K3136=$B$2,Sheet2!$L3136=1),Sheet2!$J3136+Sheet2!$M3136,IF(Sheet2!$K3136=$B$2,Sheet2!$M3136,0))</f>
        <v>0</v>
      </c>
    </row>
    <row r="3137" spans="14:15" x14ac:dyDescent="0.25">
      <c r="N3137">
        <f>IF(AND(Sheet2!$K3137=$B$1,Sheet2!$L3137=1),Sheet2!$I3137+Sheet2!$M3137,IF(Sheet2!$K3137=$B$1,Sheet2!$M3137,0))</f>
        <v>0</v>
      </c>
      <c r="O3137">
        <f>IF(AND(Sheet2!$K3137=$B$2,Sheet2!$L3137=1),Sheet2!$J3137+Sheet2!$M3137,IF(Sheet2!$K3137=$B$2,Sheet2!$M3137,0))</f>
        <v>0</v>
      </c>
    </row>
    <row r="3138" spans="14:15" x14ac:dyDescent="0.25">
      <c r="N3138">
        <f>IF(AND(Sheet2!$K3138=$B$1,Sheet2!$L3138=1),Sheet2!$I3138+Sheet2!$M3138,IF(Sheet2!$K3138=$B$1,Sheet2!$M3138,0))</f>
        <v>0</v>
      </c>
      <c r="O3138">
        <f>IF(AND(Sheet2!$K3138=$B$2,Sheet2!$L3138=1),Sheet2!$J3138+Sheet2!$M3138,IF(Sheet2!$K3138=$B$2,Sheet2!$M3138,0))</f>
        <v>0</v>
      </c>
    </row>
    <row r="3139" spans="14:15" x14ac:dyDescent="0.25">
      <c r="N3139">
        <f>IF(AND(Sheet2!$K3139=$B$1,Sheet2!$L3139=1),Sheet2!$I3139+Sheet2!$M3139,IF(Sheet2!$K3139=$B$1,Sheet2!$M3139,0))</f>
        <v>0</v>
      </c>
      <c r="O3139">
        <f>IF(AND(Sheet2!$K3139=$B$2,Sheet2!$L3139=1),Sheet2!$J3139+Sheet2!$M3139,IF(Sheet2!$K3139=$B$2,Sheet2!$M3139,0))</f>
        <v>0</v>
      </c>
    </row>
    <row r="3140" spans="14:15" x14ac:dyDescent="0.25">
      <c r="N3140">
        <f>IF(AND(Sheet2!$K3140=$B$1,Sheet2!$L3140=1),Sheet2!$I3140+Sheet2!$M3140,IF(Sheet2!$K3140=$B$1,Sheet2!$M3140,0))</f>
        <v>0</v>
      </c>
      <c r="O3140">
        <f>IF(AND(Sheet2!$K3140=$B$2,Sheet2!$L3140=1),Sheet2!$J3140+Sheet2!$M3140,IF(Sheet2!$K3140=$B$2,Sheet2!$M3140,0))</f>
        <v>0</v>
      </c>
    </row>
    <row r="3141" spans="14:15" x14ac:dyDescent="0.25">
      <c r="N3141">
        <f>IF(AND(Sheet2!$K3141=$B$1,Sheet2!$L3141=1),Sheet2!$I3141+Sheet2!$M3141,IF(Sheet2!$K3141=$B$1,Sheet2!$M3141,0))</f>
        <v>0</v>
      </c>
      <c r="O3141">
        <f>IF(AND(Sheet2!$K3141=$B$2,Sheet2!$L3141=1),Sheet2!$J3141+Sheet2!$M3141,IF(Sheet2!$K3141=$B$2,Sheet2!$M3141,0))</f>
        <v>0</v>
      </c>
    </row>
    <row r="3142" spans="14:15" x14ac:dyDescent="0.25">
      <c r="N3142">
        <f>IF(AND(Sheet2!$K3142=$B$1,Sheet2!$L3142=1),Sheet2!$I3142+Sheet2!$M3142,IF(Sheet2!$K3142=$B$1,Sheet2!$M3142,0))</f>
        <v>0</v>
      </c>
      <c r="O3142">
        <f>IF(AND(Sheet2!$K3142=$B$2,Sheet2!$L3142=1),Sheet2!$J3142+Sheet2!$M3142,IF(Sheet2!$K3142=$B$2,Sheet2!$M3142,0))</f>
        <v>0</v>
      </c>
    </row>
    <row r="3143" spans="14:15" x14ac:dyDescent="0.25">
      <c r="N3143">
        <f>IF(AND(Sheet2!$K3143=$B$1,Sheet2!$L3143=1),Sheet2!$I3143+Sheet2!$M3143,IF(Sheet2!$K3143=$B$1,Sheet2!$M3143,0))</f>
        <v>0</v>
      </c>
      <c r="O3143">
        <f>IF(AND(Sheet2!$K3143=$B$2,Sheet2!$L3143=1),Sheet2!$J3143+Sheet2!$M3143,IF(Sheet2!$K3143=$B$2,Sheet2!$M3143,0))</f>
        <v>0</v>
      </c>
    </row>
    <row r="3144" spans="14:15" x14ac:dyDescent="0.25">
      <c r="N3144">
        <f>IF(AND(Sheet2!$K3144=$B$1,Sheet2!$L3144=1),Sheet2!$I3144+Sheet2!$M3144,IF(Sheet2!$K3144=$B$1,Sheet2!$M3144,0))</f>
        <v>0</v>
      </c>
      <c r="O3144">
        <f>IF(AND(Sheet2!$K3144=$B$2,Sheet2!$L3144=1),Sheet2!$J3144+Sheet2!$M3144,IF(Sheet2!$K3144=$B$2,Sheet2!$M3144,0))</f>
        <v>0</v>
      </c>
    </row>
    <row r="3145" spans="14:15" x14ac:dyDescent="0.25">
      <c r="N3145">
        <f>IF(AND(Sheet2!$K3145=$B$1,Sheet2!$L3145=1),Sheet2!$I3145+Sheet2!$M3145,IF(Sheet2!$K3145=$B$1,Sheet2!$M3145,0))</f>
        <v>0</v>
      </c>
      <c r="O3145">
        <f>IF(AND(Sheet2!$K3145=$B$2,Sheet2!$L3145=1),Sheet2!$J3145+Sheet2!$M3145,IF(Sheet2!$K3145=$B$2,Sheet2!$M3145,0))</f>
        <v>0</v>
      </c>
    </row>
    <row r="3146" spans="14:15" x14ac:dyDescent="0.25">
      <c r="N3146">
        <f>IF(AND(Sheet2!$K3146=$B$1,Sheet2!$L3146=1),Sheet2!$I3146+Sheet2!$M3146,IF(Sheet2!$K3146=$B$1,Sheet2!$M3146,0))</f>
        <v>0</v>
      </c>
      <c r="O3146">
        <f>IF(AND(Sheet2!$K3146=$B$2,Sheet2!$L3146=1),Sheet2!$J3146+Sheet2!$M3146,IF(Sheet2!$K3146=$B$2,Sheet2!$M3146,0))</f>
        <v>0</v>
      </c>
    </row>
    <row r="3147" spans="14:15" x14ac:dyDescent="0.25">
      <c r="N3147">
        <f>IF(AND(Sheet2!$K3147=$B$1,Sheet2!$L3147=1),Sheet2!$I3147+Sheet2!$M3147,IF(Sheet2!$K3147=$B$1,Sheet2!$M3147,0))</f>
        <v>0</v>
      </c>
      <c r="O3147">
        <f>IF(AND(Sheet2!$K3147=$B$2,Sheet2!$L3147=1),Sheet2!$J3147+Sheet2!$M3147,IF(Sheet2!$K3147=$B$2,Sheet2!$M3147,0))</f>
        <v>0</v>
      </c>
    </row>
    <row r="3148" spans="14:15" x14ac:dyDescent="0.25">
      <c r="N3148">
        <f>IF(AND(Sheet2!$K3148=$B$1,Sheet2!$L3148=1),Sheet2!$I3148+Sheet2!$M3148,IF(Sheet2!$K3148=$B$1,Sheet2!$M3148,0))</f>
        <v>0</v>
      </c>
      <c r="O3148">
        <f>IF(AND(Sheet2!$K3148=$B$2,Sheet2!$L3148=1),Sheet2!$J3148+Sheet2!$M3148,IF(Sheet2!$K3148=$B$2,Sheet2!$M3148,0))</f>
        <v>0</v>
      </c>
    </row>
    <row r="3149" spans="14:15" x14ac:dyDescent="0.25">
      <c r="N3149">
        <f>IF(AND(Sheet2!$K3149=$B$1,Sheet2!$L3149=1),Sheet2!$I3149+Sheet2!$M3149,IF(Sheet2!$K3149=$B$1,Sheet2!$M3149,0))</f>
        <v>0</v>
      </c>
      <c r="O3149">
        <f>IF(AND(Sheet2!$K3149=$B$2,Sheet2!$L3149=1),Sheet2!$J3149+Sheet2!$M3149,IF(Sheet2!$K3149=$B$2,Sheet2!$M3149,0))</f>
        <v>0</v>
      </c>
    </row>
    <row r="3150" spans="14:15" x14ac:dyDescent="0.25">
      <c r="N3150">
        <f>IF(AND(Sheet2!$K3150=$B$1,Sheet2!$L3150=1),Sheet2!$I3150+Sheet2!$M3150,IF(Sheet2!$K3150=$B$1,Sheet2!$M3150,0))</f>
        <v>0</v>
      </c>
      <c r="O3150">
        <f>IF(AND(Sheet2!$K3150=$B$2,Sheet2!$L3150=1),Sheet2!$J3150+Sheet2!$M3150,IF(Sheet2!$K3150=$B$2,Sheet2!$M3150,0))</f>
        <v>0</v>
      </c>
    </row>
    <row r="3151" spans="14:15" x14ac:dyDescent="0.25">
      <c r="N3151">
        <f>IF(AND(Sheet2!$K3151=$B$1,Sheet2!$L3151=1),Sheet2!$I3151+Sheet2!$M3151,IF(Sheet2!$K3151=$B$1,Sheet2!$M3151,0))</f>
        <v>0</v>
      </c>
      <c r="O3151">
        <f>IF(AND(Sheet2!$K3151=$B$2,Sheet2!$L3151=1),Sheet2!$J3151+Sheet2!$M3151,IF(Sheet2!$K3151=$B$2,Sheet2!$M3151,0))</f>
        <v>0</v>
      </c>
    </row>
    <row r="3152" spans="14:15" x14ac:dyDescent="0.25">
      <c r="N3152">
        <f>IF(AND(Sheet2!$K3152=$B$1,Sheet2!$L3152=1),Sheet2!$I3152+Sheet2!$M3152,IF(Sheet2!$K3152=$B$1,Sheet2!$M3152,0))</f>
        <v>0</v>
      </c>
      <c r="O3152">
        <f>IF(AND(Sheet2!$K3152=$B$2,Sheet2!$L3152=1),Sheet2!$J3152+Sheet2!$M3152,IF(Sheet2!$K3152=$B$2,Sheet2!$M3152,0))</f>
        <v>0</v>
      </c>
    </row>
    <row r="3153" spans="14:15" x14ac:dyDescent="0.25">
      <c r="N3153">
        <f>IF(AND(Sheet2!$K3153=$B$1,Sheet2!$L3153=1),Sheet2!$I3153+Sheet2!$M3153,IF(Sheet2!$K3153=$B$1,Sheet2!$M3153,0))</f>
        <v>0</v>
      </c>
      <c r="O3153">
        <f>IF(AND(Sheet2!$K3153=$B$2,Sheet2!$L3153=1),Sheet2!$J3153+Sheet2!$M3153,IF(Sheet2!$K3153=$B$2,Sheet2!$M3153,0))</f>
        <v>0</v>
      </c>
    </row>
    <row r="3154" spans="14:15" x14ac:dyDescent="0.25">
      <c r="N3154">
        <f>IF(AND(Sheet2!$K3154=$B$1,Sheet2!$L3154=1),Sheet2!$I3154+Sheet2!$M3154,IF(Sheet2!$K3154=$B$1,Sheet2!$M3154,0))</f>
        <v>0</v>
      </c>
      <c r="O3154">
        <f>IF(AND(Sheet2!$K3154=$B$2,Sheet2!$L3154=1),Sheet2!$J3154+Sheet2!$M3154,IF(Sheet2!$K3154=$B$2,Sheet2!$M3154,0))</f>
        <v>0</v>
      </c>
    </row>
    <row r="3155" spans="14:15" x14ac:dyDescent="0.25">
      <c r="N3155">
        <f>IF(AND(Sheet2!$K3155=$B$1,Sheet2!$L3155=1),Sheet2!$I3155+Sheet2!$M3155,IF(Sheet2!$K3155=$B$1,Sheet2!$M3155,0))</f>
        <v>0</v>
      </c>
      <c r="O3155">
        <f>IF(AND(Sheet2!$K3155=$B$2,Sheet2!$L3155=1),Sheet2!$J3155+Sheet2!$M3155,IF(Sheet2!$K3155=$B$2,Sheet2!$M3155,0))</f>
        <v>0</v>
      </c>
    </row>
    <row r="3156" spans="14:15" x14ac:dyDescent="0.25">
      <c r="N3156">
        <f>IF(AND(Sheet2!$K3156=$B$1,Sheet2!$L3156=1),Sheet2!$I3156+Sheet2!$M3156,IF(Sheet2!$K3156=$B$1,Sheet2!$M3156,0))</f>
        <v>0</v>
      </c>
      <c r="O3156">
        <f>IF(AND(Sheet2!$K3156=$B$2,Sheet2!$L3156=1),Sheet2!$J3156+Sheet2!$M3156,IF(Sheet2!$K3156=$B$2,Sheet2!$M3156,0))</f>
        <v>0</v>
      </c>
    </row>
    <row r="3157" spans="14:15" x14ac:dyDescent="0.25">
      <c r="N3157">
        <f>IF(AND(Sheet2!$K3157=$B$1,Sheet2!$L3157=1),Sheet2!$I3157+Sheet2!$M3157,IF(Sheet2!$K3157=$B$1,Sheet2!$M3157,0))</f>
        <v>0</v>
      </c>
      <c r="O3157">
        <f>IF(AND(Sheet2!$K3157=$B$2,Sheet2!$L3157=1),Sheet2!$J3157+Sheet2!$M3157,IF(Sheet2!$K3157=$B$2,Sheet2!$M3157,0))</f>
        <v>0</v>
      </c>
    </row>
    <row r="3158" spans="14:15" x14ac:dyDescent="0.25">
      <c r="N3158">
        <f>IF(AND(Sheet2!$K3158=$B$1,Sheet2!$L3158=1),Sheet2!$I3158+Sheet2!$M3158,IF(Sheet2!$K3158=$B$1,Sheet2!$M3158,0))</f>
        <v>0</v>
      </c>
      <c r="O3158">
        <f>IF(AND(Sheet2!$K3158=$B$2,Sheet2!$L3158=1),Sheet2!$J3158+Sheet2!$M3158,IF(Sheet2!$K3158=$B$2,Sheet2!$M3158,0))</f>
        <v>0</v>
      </c>
    </row>
    <row r="3159" spans="14:15" x14ac:dyDescent="0.25">
      <c r="N3159">
        <f>IF(AND(Sheet2!$K3159=$B$1,Sheet2!$L3159=1),Sheet2!$I3159+Sheet2!$M3159,IF(Sheet2!$K3159=$B$1,Sheet2!$M3159,0))</f>
        <v>0</v>
      </c>
      <c r="O3159">
        <f>IF(AND(Sheet2!$K3159=$B$2,Sheet2!$L3159=1),Sheet2!$J3159+Sheet2!$M3159,IF(Sheet2!$K3159=$B$2,Sheet2!$M3159,0))</f>
        <v>0</v>
      </c>
    </row>
    <row r="3160" spans="14:15" x14ac:dyDescent="0.25">
      <c r="N3160">
        <f>IF(AND(Sheet2!$K3160=$B$1,Sheet2!$L3160=1),Sheet2!$I3160+Sheet2!$M3160,IF(Sheet2!$K3160=$B$1,Sheet2!$M3160,0))</f>
        <v>0</v>
      </c>
      <c r="O3160">
        <f>IF(AND(Sheet2!$K3160=$B$2,Sheet2!$L3160=1),Sheet2!$J3160+Sheet2!$M3160,IF(Sheet2!$K3160=$B$2,Sheet2!$M3160,0))</f>
        <v>0</v>
      </c>
    </row>
    <row r="3161" spans="14:15" x14ac:dyDescent="0.25">
      <c r="N3161">
        <f>IF(AND(Sheet2!$K3161=$B$1,Sheet2!$L3161=1),Sheet2!$I3161+Sheet2!$M3161,IF(Sheet2!$K3161=$B$1,Sheet2!$M3161,0))</f>
        <v>0</v>
      </c>
      <c r="O3161">
        <f>IF(AND(Sheet2!$K3161=$B$2,Sheet2!$L3161=1),Sheet2!$J3161+Sheet2!$M3161,IF(Sheet2!$K3161=$B$2,Sheet2!$M3161,0))</f>
        <v>0</v>
      </c>
    </row>
    <row r="3162" spans="14:15" x14ac:dyDescent="0.25">
      <c r="N3162">
        <f>IF(AND(Sheet2!$K3162=$B$1,Sheet2!$L3162=1),Sheet2!$I3162+Sheet2!$M3162,IF(Sheet2!$K3162=$B$1,Sheet2!$M3162,0))</f>
        <v>0</v>
      </c>
      <c r="O3162">
        <f>IF(AND(Sheet2!$K3162=$B$2,Sheet2!$L3162=1),Sheet2!$J3162+Sheet2!$M3162,IF(Sheet2!$K3162=$B$2,Sheet2!$M3162,0))</f>
        <v>0</v>
      </c>
    </row>
    <row r="3163" spans="14:15" x14ac:dyDescent="0.25">
      <c r="N3163">
        <f>IF(AND(Sheet2!$K3163=$B$1,Sheet2!$L3163=1),Sheet2!$I3163+Sheet2!$M3163,IF(Sheet2!$K3163=$B$1,Sheet2!$M3163,0))</f>
        <v>0</v>
      </c>
      <c r="O3163">
        <f>IF(AND(Sheet2!$K3163=$B$2,Sheet2!$L3163=1),Sheet2!$J3163+Sheet2!$M3163,IF(Sheet2!$K3163=$B$2,Sheet2!$M3163,0))</f>
        <v>0</v>
      </c>
    </row>
    <row r="3164" spans="14:15" x14ac:dyDescent="0.25">
      <c r="N3164">
        <f>IF(AND(Sheet2!$K3164=$B$1,Sheet2!$L3164=1),Sheet2!$I3164+Sheet2!$M3164,IF(Sheet2!$K3164=$B$1,Sheet2!$M3164,0))</f>
        <v>0</v>
      </c>
      <c r="O3164">
        <f>IF(AND(Sheet2!$K3164=$B$2,Sheet2!$L3164=1),Sheet2!$J3164+Sheet2!$M3164,IF(Sheet2!$K3164=$B$2,Sheet2!$M3164,0))</f>
        <v>0</v>
      </c>
    </row>
    <row r="3165" spans="14:15" x14ac:dyDescent="0.25">
      <c r="N3165">
        <f>IF(AND(Sheet2!$K3165=$B$1,Sheet2!$L3165=1),Sheet2!$I3165+Sheet2!$M3165,IF(Sheet2!$K3165=$B$1,Sheet2!$M3165,0))</f>
        <v>0</v>
      </c>
      <c r="O3165">
        <f>IF(AND(Sheet2!$K3165=$B$2,Sheet2!$L3165=1),Sheet2!$J3165+Sheet2!$M3165,IF(Sheet2!$K3165=$B$2,Sheet2!$M3165,0))</f>
        <v>0</v>
      </c>
    </row>
    <row r="3166" spans="14:15" x14ac:dyDescent="0.25">
      <c r="N3166">
        <f>IF(AND(Sheet2!$K3166=$B$1,Sheet2!$L3166=1),Sheet2!$I3166+Sheet2!$M3166,IF(Sheet2!$K3166=$B$1,Sheet2!$M3166,0))</f>
        <v>0</v>
      </c>
      <c r="O3166">
        <f>IF(AND(Sheet2!$K3166=$B$2,Sheet2!$L3166=1),Sheet2!$J3166+Sheet2!$M3166,IF(Sheet2!$K3166=$B$2,Sheet2!$M3166,0))</f>
        <v>0</v>
      </c>
    </row>
    <row r="3167" spans="14:15" x14ac:dyDescent="0.25">
      <c r="N3167">
        <f>IF(AND(Sheet2!$K3167=$B$1,Sheet2!$L3167=1),Sheet2!$I3167+Sheet2!$M3167,IF(Sheet2!$K3167=$B$1,Sheet2!$M3167,0))</f>
        <v>0</v>
      </c>
      <c r="O3167">
        <f>IF(AND(Sheet2!$K3167=$B$2,Sheet2!$L3167=1),Sheet2!$J3167+Sheet2!$M3167,IF(Sheet2!$K3167=$B$2,Sheet2!$M3167,0))</f>
        <v>0</v>
      </c>
    </row>
    <row r="3168" spans="14:15" x14ac:dyDescent="0.25">
      <c r="N3168">
        <f>IF(AND(Sheet2!$K3168=$B$1,Sheet2!$L3168=1),Sheet2!$I3168+Sheet2!$M3168,IF(Sheet2!$K3168=$B$1,Sheet2!$M3168,0))</f>
        <v>0</v>
      </c>
      <c r="O3168">
        <f>IF(AND(Sheet2!$K3168=$B$2,Sheet2!$L3168=1),Sheet2!$J3168+Sheet2!$M3168,IF(Sheet2!$K3168=$B$2,Sheet2!$M3168,0))</f>
        <v>0</v>
      </c>
    </row>
    <row r="3169" spans="14:15" x14ac:dyDescent="0.25">
      <c r="N3169">
        <f>IF(AND(Sheet2!$K3169=$B$1,Sheet2!$L3169=1),Sheet2!$I3169+Sheet2!$M3169,IF(Sheet2!$K3169=$B$1,Sheet2!$M3169,0))</f>
        <v>0</v>
      </c>
      <c r="O3169">
        <f>IF(AND(Sheet2!$K3169=$B$2,Sheet2!$L3169=1),Sheet2!$J3169+Sheet2!$M3169,IF(Sheet2!$K3169=$B$2,Sheet2!$M3169,0))</f>
        <v>0</v>
      </c>
    </row>
    <row r="3170" spans="14:15" x14ac:dyDescent="0.25">
      <c r="N3170">
        <f>IF(AND(Sheet2!$K3170=$B$1,Sheet2!$L3170=1),Sheet2!$I3170+Sheet2!$M3170,IF(Sheet2!$K3170=$B$1,Sheet2!$M3170,0))</f>
        <v>0</v>
      </c>
      <c r="O3170">
        <f>IF(AND(Sheet2!$K3170=$B$2,Sheet2!$L3170=1),Sheet2!$J3170+Sheet2!$M3170,IF(Sheet2!$K3170=$B$2,Sheet2!$M3170,0))</f>
        <v>0</v>
      </c>
    </row>
    <row r="3171" spans="14:15" x14ac:dyDescent="0.25">
      <c r="N3171">
        <f>IF(AND(Sheet2!$K3171=$B$1,Sheet2!$L3171=1),Sheet2!$I3171+Sheet2!$M3171,IF(Sheet2!$K3171=$B$1,Sheet2!$M3171,0))</f>
        <v>0</v>
      </c>
      <c r="O3171">
        <f>IF(AND(Sheet2!$K3171=$B$2,Sheet2!$L3171=1),Sheet2!$J3171+Sheet2!$M3171,IF(Sheet2!$K3171=$B$2,Sheet2!$M3171,0))</f>
        <v>0</v>
      </c>
    </row>
    <row r="3172" spans="14:15" x14ac:dyDescent="0.25">
      <c r="N3172">
        <f>IF(AND(Sheet2!$K3172=$B$1,Sheet2!$L3172=1),Sheet2!$I3172+Sheet2!$M3172,IF(Sheet2!$K3172=$B$1,Sheet2!$M3172,0))</f>
        <v>0</v>
      </c>
      <c r="O3172">
        <f>IF(AND(Sheet2!$K3172=$B$2,Sheet2!$L3172=1),Sheet2!$J3172+Sheet2!$M3172,IF(Sheet2!$K3172=$B$2,Sheet2!$M3172,0))</f>
        <v>0</v>
      </c>
    </row>
    <row r="3173" spans="14:15" x14ac:dyDescent="0.25">
      <c r="N3173">
        <f>IF(AND(Sheet2!$K3173=$B$1,Sheet2!$L3173=1),Sheet2!$I3173+Sheet2!$M3173,IF(Sheet2!$K3173=$B$1,Sheet2!$M3173,0))</f>
        <v>0</v>
      </c>
      <c r="O3173">
        <f>IF(AND(Sheet2!$K3173=$B$2,Sheet2!$L3173=1),Sheet2!$J3173+Sheet2!$M3173,IF(Sheet2!$K3173=$B$2,Sheet2!$M3173,0))</f>
        <v>0</v>
      </c>
    </row>
    <row r="3174" spans="14:15" x14ac:dyDescent="0.25">
      <c r="N3174">
        <f>IF(AND(Sheet2!$K3174=$B$1,Sheet2!$L3174=1),Sheet2!$I3174+Sheet2!$M3174,IF(Sheet2!$K3174=$B$1,Sheet2!$M3174,0))</f>
        <v>0</v>
      </c>
      <c r="O3174">
        <f>IF(AND(Sheet2!$K3174=$B$2,Sheet2!$L3174=1),Sheet2!$J3174+Sheet2!$M3174,IF(Sheet2!$K3174=$B$2,Sheet2!$M3174,0))</f>
        <v>0</v>
      </c>
    </row>
    <row r="3175" spans="14:15" x14ac:dyDescent="0.25">
      <c r="N3175">
        <f>IF(AND(Sheet2!$K3175=$B$1,Sheet2!$L3175=1),Sheet2!$I3175+Sheet2!$M3175,IF(Sheet2!$K3175=$B$1,Sheet2!$M3175,0))</f>
        <v>0</v>
      </c>
      <c r="O3175">
        <f>IF(AND(Sheet2!$K3175=$B$2,Sheet2!$L3175=1),Sheet2!$J3175+Sheet2!$M3175,IF(Sheet2!$K3175=$B$2,Sheet2!$M3175,0))</f>
        <v>0</v>
      </c>
    </row>
    <row r="3176" spans="14:15" x14ac:dyDescent="0.25">
      <c r="N3176">
        <f>IF(AND(Sheet2!$K3176=$B$1,Sheet2!$L3176=1),Sheet2!$I3176+Sheet2!$M3176,IF(Sheet2!$K3176=$B$1,Sheet2!$M3176,0))</f>
        <v>0</v>
      </c>
      <c r="O3176">
        <f>IF(AND(Sheet2!$K3176=$B$2,Sheet2!$L3176=1),Sheet2!$J3176+Sheet2!$M3176,IF(Sheet2!$K3176=$B$2,Sheet2!$M3176,0))</f>
        <v>0</v>
      </c>
    </row>
    <row r="3177" spans="14:15" x14ac:dyDescent="0.25">
      <c r="N3177">
        <f>IF(AND(Sheet2!$K3177=$B$1,Sheet2!$L3177=1),Sheet2!$I3177+Sheet2!$M3177,IF(Sheet2!$K3177=$B$1,Sheet2!$M3177,0))</f>
        <v>0</v>
      </c>
      <c r="O3177">
        <f>IF(AND(Sheet2!$K3177=$B$2,Sheet2!$L3177=1),Sheet2!$J3177+Sheet2!$M3177,IF(Sheet2!$K3177=$B$2,Sheet2!$M3177,0))</f>
        <v>0</v>
      </c>
    </row>
    <row r="3178" spans="14:15" x14ac:dyDescent="0.25">
      <c r="N3178">
        <f>IF(AND(Sheet2!$K3178=$B$1,Sheet2!$L3178=1),Sheet2!$I3178+Sheet2!$M3178,IF(Sheet2!$K3178=$B$1,Sheet2!$M3178,0))</f>
        <v>0</v>
      </c>
      <c r="O3178">
        <f>IF(AND(Sheet2!$K3178=$B$2,Sheet2!$L3178=1),Sheet2!$J3178+Sheet2!$M3178,IF(Sheet2!$K3178=$B$2,Sheet2!$M3178,0))</f>
        <v>0</v>
      </c>
    </row>
    <row r="3179" spans="14:15" x14ac:dyDescent="0.25">
      <c r="N3179">
        <f>IF(AND(Sheet2!$K3179=$B$1,Sheet2!$L3179=1),Sheet2!$I3179+Sheet2!$M3179,IF(Sheet2!$K3179=$B$1,Sheet2!$M3179,0))</f>
        <v>0</v>
      </c>
      <c r="O3179">
        <f>IF(AND(Sheet2!$K3179=$B$2,Sheet2!$L3179=1),Sheet2!$J3179+Sheet2!$M3179,IF(Sheet2!$K3179=$B$2,Sheet2!$M3179,0))</f>
        <v>0</v>
      </c>
    </row>
    <row r="3180" spans="14:15" x14ac:dyDescent="0.25">
      <c r="N3180">
        <f>IF(AND(Sheet2!$K3180=$B$1,Sheet2!$L3180=1),Sheet2!$I3180+Sheet2!$M3180,IF(Sheet2!$K3180=$B$1,Sheet2!$M3180,0))</f>
        <v>0</v>
      </c>
      <c r="O3180">
        <f>IF(AND(Sheet2!$K3180=$B$2,Sheet2!$L3180=1),Sheet2!$J3180+Sheet2!$M3180,IF(Sheet2!$K3180=$B$2,Sheet2!$M3180,0))</f>
        <v>0</v>
      </c>
    </row>
    <row r="3181" spans="14:15" x14ac:dyDescent="0.25">
      <c r="N3181">
        <f>IF(AND(Sheet2!$K3181=$B$1,Sheet2!$L3181=1),Sheet2!$I3181+Sheet2!$M3181,IF(Sheet2!$K3181=$B$1,Sheet2!$M3181,0))</f>
        <v>0</v>
      </c>
      <c r="O3181">
        <f>IF(AND(Sheet2!$K3181=$B$2,Sheet2!$L3181=1),Sheet2!$J3181+Sheet2!$M3181,IF(Sheet2!$K3181=$B$2,Sheet2!$M3181,0))</f>
        <v>0</v>
      </c>
    </row>
    <row r="3182" spans="14:15" x14ac:dyDescent="0.25">
      <c r="N3182">
        <f>IF(AND(Sheet2!$K3182=$B$1,Sheet2!$L3182=1),Sheet2!$I3182+Sheet2!$M3182,IF(Sheet2!$K3182=$B$1,Sheet2!$M3182,0))</f>
        <v>0</v>
      </c>
      <c r="O3182">
        <f>IF(AND(Sheet2!$K3182=$B$2,Sheet2!$L3182=1),Sheet2!$J3182+Sheet2!$M3182,IF(Sheet2!$K3182=$B$2,Sheet2!$M3182,0))</f>
        <v>0</v>
      </c>
    </row>
    <row r="3183" spans="14:15" x14ac:dyDescent="0.25">
      <c r="N3183">
        <f>IF(AND(Sheet2!$K3183=$B$1,Sheet2!$L3183=1),Sheet2!$I3183+Sheet2!$M3183,IF(Sheet2!$K3183=$B$1,Sheet2!$M3183,0))</f>
        <v>0</v>
      </c>
      <c r="O3183">
        <f>IF(AND(Sheet2!$K3183=$B$2,Sheet2!$L3183=1),Sheet2!$J3183+Sheet2!$M3183,IF(Sheet2!$K3183=$B$2,Sheet2!$M3183,0))</f>
        <v>0</v>
      </c>
    </row>
    <row r="3184" spans="14:15" x14ac:dyDescent="0.25">
      <c r="N3184">
        <f>IF(AND(Sheet2!$K3184=$B$1,Sheet2!$L3184=1),Sheet2!$I3184+Sheet2!$M3184,IF(Sheet2!$K3184=$B$1,Sheet2!$M3184,0))</f>
        <v>0</v>
      </c>
      <c r="O3184">
        <f>IF(AND(Sheet2!$K3184=$B$2,Sheet2!$L3184=1),Sheet2!$J3184+Sheet2!$M3184,IF(Sheet2!$K3184=$B$2,Sheet2!$M3184,0))</f>
        <v>0</v>
      </c>
    </row>
    <row r="3185" spans="14:15" x14ac:dyDescent="0.25">
      <c r="N3185">
        <f>IF(AND(Sheet2!$K3185=$B$1,Sheet2!$L3185=1),Sheet2!$I3185+Sheet2!$M3185,IF(Sheet2!$K3185=$B$1,Sheet2!$M3185,0))</f>
        <v>0</v>
      </c>
      <c r="O3185">
        <f>IF(AND(Sheet2!$K3185=$B$2,Sheet2!$L3185=1),Sheet2!$J3185+Sheet2!$M3185,IF(Sheet2!$K3185=$B$2,Sheet2!$M3185,0))</f>
        <v>0</v>
      </c>
    </row>
    <row r="3186" spans="14:15" x14ac:dyDescent="0.25">
      <c r="N3186">
        <f>IF(AND(Sheet2!$K3186=$B$1,Sheet2!$L3186=1),Sheet2!$I3186+Sheet2!$M3186,IF(Sheet2!$K3186=$B$1,Sheet2!$M3186,0))</f>
        <v>0</v>
      </c>
      <c r="O3186">
        <f>IF(AND(Sheet2!$K3186=$B$2,Sheet2!$L3186=1),Sheet2!$J3186+Sheet2!$M3186,IF(Sheet2!$K3186=$B$2,Sheet2!$M3186,0))</f>
        <v>0</v>
      </c>
    </row>
    <row r="3187" spans="14:15" x14ac:dyDescent="0.25">
      <c r="N3187">
        <f>IF(AND(Sheet2!$K3187=$B$1,Sheet2!$L3187=1),Sheet2!$I3187+Sheet2!$M3187,IF(Sheet2!$K3187=$B$1,Sheet2!$M3187,0))</f>
        <v>0</v>
      </c>
      <c r="O3187">
        <f>IF(AND(Sheet2!$K3187=$B$2,Sheet2!$L3187=1),Sheet2!$J3187+Sheet2!$M3187,IF(Sheet2!$K3187=$B$2,Sheet2!$M3187,0))</f>
        <v>0</v>
      </c>
    </row>
    <row r="3188" spans="14:15" x14ac:dyDescent="0.25">
      <c r="N3188">
        <f>IF(AND(Sheet2!$K3188=$B$1,Sheet2!$L3188=1),Sheet2!$I3188+Sheet2!$M3188,IF(Sheet2!$K3188=$B$1,Sheet2!$M3188,0))</f>
        <v>0</v>
      </c>
      <c r="O3188">
        <f>IF(AND(Sheet2!$K3188=$B$2,Sheet2!$L3188=1),Sheet2!$J3188+Sheet2!$M3188,IF(Sheet2!$K3188=$B$2,Sheet2!$M3188,0))</f>
        <v>0</v>
      </c>
    </row>
    <row r="3189" spans="14:15" x14ac:dyDescent="0.25">
      <c r="N3189">
        <f>IF(AND(Sheet2!$K3189=$B$1,Sheet2!$L3189=1),Sheet2!$I3189+Sheet2!$M3189,IF(Sheet2!$K3189=$B$1,Sheet2!$M3189,0))</f>
        <v>0</v>
      </c>
      <c r="O3189">
        <f>IF(AND(Sheet2!$K3189=$B$2,Sheet2!$L3189=1),Sheet2!$J3189+Sheet2!$M3189,IF(Sheet2!$K3189=$B$2,Sheet2!$M3189,0))</f>
        <v>0</v>
      </c>
    </row>
    <row r="3190" spans="14:15" x14ac:dyDescent="0.25">
      <c r="N3190">
        <f>IF(AND(Sheet2!$K3190=$B$1,Sheet2!$L3190=1),Sheet2!$I3190+Sheet2!$M3190,IF(Sheet2!$K3190=$B$1,Sheet2!$M3190,0))</f>
        <v>0</v>
      </c>
      <c r="O3190">
        <f>IF(AND(Sheet2!$K3190=$B$2,Sheet2!$L3190=1),Sheet2!$J3190+Sheet2!$M3190,IF(Sheet2!$K3190=$B$2,Sheet2!$M3190,0))</f>
        <v>0</v>
      </c>
    </row>
    <row r="3191" spans="14:15" x14ac:dyDescent="0.25">
      <c r="N3191">
        <f>IF(AND(Sheet2!$K3191=$B$1,Sheet2!$L3191=1),Sheet2!$I3191+Sheet2!$M3191,IF(Sheet2!$K3191=$B$1,Sheet2!$M3191,0))</f>
        <v>0</v>
      </c>
      <c r="O3191">
        <f>IF(AND(Sheet2!$K3191=$B$2,Sheet2!$L3191=1),Sheet2!$J3191+Sheet2!$M3191,IF(Sheet2!$K3191=$B$2,Sheet2!$M3191,0))</f>
        <v>0</v>
      </c>
    </row>
    <row r="3192" spans="14:15" x14ac:dyDescent="0.25">
      <c r="N3192">
        <f>IF(AND(Sheet2!$K3192=$B$1,Sheet2!$L3192=1),Sheet2!$I3192+Sheet2!$M3192,IF(Sheet2!$K3192=$B$1,Sheet2!$M3192,0))</f>
        <v>0</v>
      </c>
      <c r="O3192">
        <f>IF(AND(Sheet2!$K3192=$B$2,Sheet2!$L3192=1),Sheet2!$J3192+Sheet2!$M3192,IF(Sheet2!$K3192=$B$2,Sheet2!$M3192,0))</f>
        <v>0</v>
      </c>
    </row>
    <row r="3193" spans="14:15" x14ac:dyDescent="0.25">
      <c r="N3193">
        <f>IF(AND(Sheet2!$K3193=$B$1,Sheet2!$L3193=1),Sheet2!$I3193+Sheet2!$M3193,IF(Sheet2!$K3193=$B$1,Sheet2!$M3193,0))</f>
        <v>0</v>
      </c>
      <c r="O3193">
        <f>IF(AND(Sheet2!$K3193=$B$2,Sheet2!$L3193=1),Sheet2!$J3193+Sheet2!$M3193,IF(Sheet2!$K3193=$B$2,Sheet2!$M3193,0))</f>
        <v>0</v>
      </c>
    </row>
    <row r="3194" spans="14:15" x14ac:dyDescent="0.25">
      <c r="N3194">
        <f>IF(AND(Sheet2!$K3194=$B$1,Sheet2!$L3194=1),Sheet2!$I3194+Sheet2!$M3194,IF(Sheet2!$K3194=$B$1,Sheet2!$M3194,0))</f>
        <v>0</v>
      </c>
      <c r="O3194">
        <f>IF(AND(Sheet2!$K3194=$B$2,Sheet2!$L3194=1),Sheet2!$J3194+Sheet2!$M3194,IF(Sheet2!$K3194=$B$2,Sheet2!$M3194,0))</f>
        <v>0</v>
      </c>
    </row>
    <row r="3195" spans="14:15" x14ac:dyDescent="0.25">
      <c r="N3195">
        <f>IF(AND(Sheet2!$K3195=$B$1,Sheet2!$L3195=1),Sheet2!$I3195+Sheet2!$M3195,IF(Sheet2!$K3195=$B$1,Sheet2!$M3195,0))</f>
        <v>0</v>
      </c>
      <c r="O3195">
        <f>IF(AND(Sheet2!$K3195=$B$2,Sheet2!$L3195=1),Sheet2!$J3195+Sheet2!$M3195,IF(Sheet2!$K3195=$B$2,Sheet2!$M3195,0))</f>
        <v>0</v>
      </c>
    </row>
    <row r="3196" spans="14:15" x14ac:dyDescent="0.25">
      <c r="N3196">
        <f>IF(AND(Sheet2!$K3196=$B$1,Sheet2!$L3196=1),Sheet2!$I3196+Sheet2!$M3196,IF(Sheet2!$K3196=$B$1,Sheet2!$M3196,0))</f>
        <v>0</v>
      </c>
      <c r="O3196">
        <f>IF(AND(Sheet2!$K3196=$B$2,Sheet2!$L3196=1),Sheet2!$J3196+Sheet2!$M3196,IF(Sheet2!$K3196=$B$2,Sheet2!$M3196,0))</f>
        <v>0</v>
      </c>
    </row>
    <row r="3197" spans="14:15" x14ac:dyDescent="0.25">
      <c r="N3197">
        <f>IF(AND(Sheet2!$K3197=$B$1,Sheet2!$L3197=1),Sheet2!$I3197+Sheet2!$M3197,IF(Sheet2!$K3197=$B$1,Sheet2!$M3197,0))</f>
        <v>0</v>
      </c>
      <c r="O3197">
        <f>IF(AND(Sheet2!$K3197=$B$2,Sheet2!$L3197=1),Sheet2!$J3197+Sheet2!$M3197,IF(Sheet2!$K3197=$B$2,Sheet2!$M3197,0))</f>
        <v>0</v>
      </c>
    </row>
    <row r="3198" spans="14:15" x14ac:dyDescent="0.25">
      <c r="N3198">
        <f>IF(AND(Sheet2!$K3198=$B$1,Sheet2!$L3198=1),Sheet2!$I3198+Sheet2!$M3198,IF(Sheet2!$K3198=$B$1,Sheet2!$M3198,0))</f>
        <v>0</v>
      </c>
      <c r="O3198">
        <f>IF(AND(Sheet2!$K3198=$B$2,Sheet2!$L3198=1),Sheet2!$J3198+Sheet2!$M3198,IF(Sheet2!$K3198=$B$2,Sheet2!$M3198,0))</f>
        <v>0</v>
      </c>
    </row>
    <row r="3199" spans="14:15" x14ac:dyDescent="0.25">
      <c r="N3199">
        <f>IF(AND(Sheet2!$K3199=$B$1,Sheet2!$L3199=1),Sheet2!$I3199+Sheet2!$M3199,IF(Sheet2!$K3199=$B$1,Sheet2!$M3199,0))</f>
        <v>0</v>
      </c>
      <c r="O3199">
        <f>IF(AND(Sheet2!$K3199=$B$2,Sheet2!$L3199=1),Sheet2!$J3199+Sheet2!$M3199,IF(Sheet2!$K3199=$B$2,Sheet2!$M3199,0))</f>
        <v>0</v>
      </c>
    </row>
    <row r="3200" spans="14:15" x14ac:dyDescent="0.25">
      <c r="N3200">
        <f>IF(AND(Sheet2!$K3200=$B$1,Sheet2!$L3200=1),Sheet2!$I3200+Sheet2!$M3200,IF(Sheet2!$K3200=$B$1,Sheet2!$M3200,0))</f>
        <v>0</v>
      </c>
      <c r="O3200">
        <f>IF(AND(Sheet2!$K3200=$B$2,Sheet2!$L3200=1),Sheet2!$J3200+Sheet2!$M3200,IF(Sheet2!$K3200=$B$2,Sheet2!$M3200,0))</f>
        <v>0</v>
      </c>
    </row>
    <row r="3201" spans="14:15" x14ac:dyDescent="0.25">
      <c r="N3201">
        <f>IF(AND(Sheet2!$K3201=$B$1,Sheet2!$L3201=1),Sheet2!$I3201+Sheet2!$M3201,IF(Sheet2!$K3201=$B$1,Sheet2!$M3201,0))</f>
        <v>0</v>
      </c>
      <c r="O3201">
        <f>IF(AND(Sheet2!$K3201=$B$2,Sheet2!$L3201=1),Sheet2!$J3201+Sheet2!$M3201,IF(Sheet2!$K3201=$B$2,Sheet2!$M3201,0))</f>
        <v>0</v>
      </c>
    </row>
    <row r="3202" spans="14:15" x14ac:dyDescent="0.25">
      <c r="N3202">
        <f>IF(AND(Sheet2!$K3202=$B$1,Sheet2!$L3202=1),Sheet2!$I3202+Sheet2!$M3202,IF(Sheet2!$K3202=$B$1,Sheet2!$M3202,0))</f>
        <v>0</v>
      </c>
      <c r="O3202">
        <f>IF(AND(Sheet2!$K3202=$B$2,Sheet2!$L3202=1),Sheet2!$J3202+Sheet2!$M3202,IF(Sheet2!$K3202=$B$2,Sheet2!$M3202,0))</f>
        <v>0</v>
      </c>
    </row>
    <row r="3203" spans="14:15" x14ac:dyDescent="0.25">
      <c r="N3203">
        <f>IF(AND(Sheet2!$K3203=$B$1,Sheet2!$L3203=1),Sheet2!$I3203+Sheet2!$M3203,IF(Sheet2!$K3203=$B$1,Sheet2!$M3203,0))</f>
        <v>0</v>
      </c>
      <c r="O3203">
        <f>IF(AND(Sheet2!$K3203=$B$2,Sheet2!$L3203=1),Sheet2!$J3203+Sheet2!$M3203,IF(Sheet2!$K3203=$B$2,Sheet2!$M3203,0))</f>
        <v>0</v>
      </c>
    </row>
    <row r="3204" spans="14:15" x14ac:dyDescent="0.25">
      <c r="N3204">
        <f>IF(AND(Sheet2!$K3204=$B$1,Sheet2!$L3204=1),Sheet2!$I3204+Sheet2!$M3204,IF(Sheet2!$K3204=$B$1,Sheet2!$M3204,0))</f>
        <v>0</v>
      </c>
      <c r="O3204">
        <f>IF(AND(Sheet2!$K3204=$B$2,Sheet2!$L3204=1),Sheet2!$J3204+Sheet2!$M3204,IF(Sheet2!$K3204=$B$2,Sheet2!$M3204,0))</f>
        <v>0</v>
      </c>
    </row>
    <row r="3205" spans="14:15" x14ac:dyDescent="0.25">
      <c r="N3205">
        <f>IF(AND(Sheet2!$K3205=$B$1,Sheet2!$L3205=1),Sheet2!$I3205+Sheet2!$M3205,IF(Sheet2!$K3205=$B$1,Sheet2!$M3205,0))</f>
        <v>0</v>
      </c>
      <c r="O3205">
        <f>IF(AND(Sheet2!$K3205=$B$2,Sheet2!$L3205=1),Sheet2!$J3205+Sheet2!$M3205,IF(Sheet2!$K3205=$B$2,Sheet2!$M3205,0))</f>
        <v>0</v>
      </c>
    </row>
    <row r="3206" spans="14:15" x14ac:dyDescent="0.25">
      <c r="N3206">
        <f>IF(AND(Sheet2!$K3206=$B$1,Sheet2!$L3206=1),Sheet2!$I3206+Sheet2!$M3206,IF(Sheet2!$K3206=$B$1,Sheet2!$M3206,0))</f>
        <v>0</v>
      </c>
      <c r="O3206">
        <f>IF(AND(Sheet2!$K3206=$B$2,Sheet2!$L3206=1),Sheet2!$J3206+Sheet2!$M3206,IF(Sheet2!$K3206=$B$2,Sheet2!$M3206,0))</f>
        <v>0</v>
      </c>
    </row>
    <row r="3207" spans="14:15" x14ac:dyDescent="0.25">
      <c r="N3207">
        <f>IF(AND(Sheet2!$K3207=$B$1,Sheet2!$L3207=1),Sheet2!$I3207+Sheet2!$M3207,IF(Sheet2!$K3207=$B$1,Sheet2!$M3207,0))</f>
        <v>0</v>
      </c>
      <c r="O3207">
        <f>IF(AND(Sheet2!$K3207=$B$2,Sheet2!$L3207=1),Sheet2!$J3207+Sheet2!$M3207,IF(Sheet2!$K3207=$B$2,Sheet2!$M3207,0))</f>
        <v>0</v>
      </c>
    </row>
    <row r="3208" spans="14:15" x14ac:dyDescent="0.25">
      <c r="N3208">
        <f>IF(AND(Sheet2!$K3208=$B$1,Sheet2!$L3208=1),Sheet2!$I3208+Sheet2!$M3208,IF(Sheet2!$K3208=$B$1,Sheet2!$M3208,0))</f>
        <v>0</v>
      </c>
      <c r="O3208">
        <f>IF(AND(Sheet2!$K3208=$B$2,Sheet2!$L3208=1),Sheet2!$J3208+Sheet2!$M3208,IF(Sheet2!$K3208=$B$2,Sheet2!$M3208,0))</f>
        <v>0</v>
      </c>
    </row>
    <row r="3209" spans="14:15" x14ac:dyDescent="0.25">
      <c r="N3209">
        <f>IF(AND(Sheet2!$K3209=$B$1,Sheet2!$L3209=1),Sheet2!$I3209+Sheet2!$M3209,IF(Sheet2!$K3209=$B$1,Sheet2!$M3209,0))</f>
        <v>0</v>
      </c>
      <c r="O3209">
        <f>IF(AND(Sheet2!$K3209=$B$2,Sheet2!$L3209=1),Sheet2!$J3209+Sheet2!$M3209,IF(Sheet2!$K3209=$B$2,Sheet2!$M3209,0))</f>
        <v>0</v>
      </c>
    </row>
    <row r="3210" spans="14:15" x14ac:dyDescent="0.25">
      <c r="N3210">
        <f>IF(AND(Sheet2!$K3210=$B$1,Sheet2!$L3210=1),Sheet2!$I3210+Sheet2!$M3210,IF(Sheet2!$K3210=$B$1,Sheet2!$M3210,0))</f>
        <v>0</v>
      </c>
      <c r="O3210">
        <f>IF(AND(Sheet2!$K3210=$B$2,Sheet2!$L3210=1),Sheet2!$J3210+Sheet2!$M3210,IF(Sheet2!$K3210=$B$2,Sheet2!$M3210,0))</f>
        <v>0</v>
      </c>
    </row>
    <row r="3211" spans="14:15" x14ac:dyDescent="0.25">
      <c r="N3211">
        <f>IF(AND(Sheet2!$K3211=$B$1,Sheet2!$L3211=1),Sheet2!$I3211+Sheet2!$M3211,IF(Sheet2!$K3211=$B$1,Sheet2!$M3211,0))</f>
        <v>0</v>
      </c>
      <c r="O3211">
        <f>IF(AND(Sheet2!$K3211=$B$2,Sheet2!$L3211=1),Sheet2!$J3211+Sheet2!$M3211,IF(Sheet2!$K3211=$B$2,Sheet2!$M3211,0))</f>
        <v>0</v>
      </c>
    </row>
    <row r="3212" spans="14:15" x14ac:dyDescent="0.25">
      <c r="N3212">
        <f>IF(AND(Sheet2!$K3212=$B$1,Sheet2!$L3212=1),Sheet2!$I3212+Sheet2!$M3212,IF(Sheet2!$K3212=$B$1,Sheet2!$M3212,0))</f>
        <v>0</v>
      </c>
      <c r="O3212">
        <f>IF(AND(Sheet2!$K3212=$B$2,Sheet2!$L3212=1),Sheet2!$J3212+Sheet2!$M3212,IF(Sheet2!$K3212=$B$2,Sheet2!$M3212,0))</f>
        <v>0</v>
      </c>
    </row>
    <row r="3213" spans="14:15" x14ac:dyDescent="0.25">
      <c r="N3213">
        <f>IF(AND(Sheet2!$K3213=$B$1,Sheet2!$L3213=1),Sheet2!$I3213+Sheet2!$M3213,IF(Sheet2!$K3213=$B$1,Sheet2!$M3213,0))</f>
        <v>0</v>
      </c>
      <c r="O3213">
        <f>IF(AND(Sheet2!$K3213=$B$2,Sheet2!$L3213=1),Sheet2!$J3213+Sheet2!$M3213,IF(Sheet2!$K3213=$B$2,Sheet2!$M3213,0))</f>
        <v>0</v>
      </c>
    </row>
    <row r="3214" spans="14:15" x14ac:dyDescent="0.25">
      <c r="N3214">
        <f>IF(AND(Sheet2!$K3214=$B$1,Sheet2!$L3214=1),Sheet2!$I3214+Sheet2!$M3214,IF(Sheet2!$K3214=$B$1,Sheet2!$M3214,0))</f>
        <v>0</v>
      </c>
      <c r="O3214">
        <f>IF(AND(Sheet2!$K3214=$B$2,Sheet2!$L3214=1),Sheet2!$J3214+Sheet2!$M3214,IF(Sheet2!$K3214=$B$2,Sheet2!$M3214,0))</f>
        <v>0</v>
      </c>
    </row>
    <row r="3215" spans="14:15" x14ac:dyDescent="0.25">
      <c r="N3215">
        <f>IF(AND(Sheet2!$K3215=$B$1,Sheet2!$L3215=1),Sheet2!$I3215+Sheet2!$M3215,IF(Sheet2!$K3215=$B$1,Sheet2!$M3215,0))</f>
        <v>0</v>
      </c>
      <c r="O3215">
        <f>IF(AND(Sheet2!$K3215=$B$2,Sheet2!$L3215=1),Sheet2!$J3215+Sheet2!$M3215,IF(Sheet2!$K3215=$B$2,Sheet2!$M3215,0))</f>
        <v>0</v>
      </c>
    </row>
    <row r="3216" spans="14:15" x14ac:dyDescent="0.25">
      <c r="N3216">
        <f>IF(AND(Sheet2!$K3216=$B$1,Sheet2!$L3216=1),Sheet2!$I3216+Sheet2!$M3216,IF(Sheet2!$K3216=$B$1,Sheet2!$M3216,0))</f>
        <v>0</v>
      </c>
      <c r="O3216">
        <f>IF(AND(Sheet2!$K3216=$B$2,Sheet2!$L3216=1),Sheet2!$J3216+Sheet2!$M3216,IF(Sheet2!$K3216=$B$2,Sheet2!$M3216,0))</f>
        <v>0</v>
      </c>
    </row>
    <row r="3217" spans="14:15" x14ac:dyDescent="0.25">
      <c r="N3217">
        <f>IF(AND(Sheet2!$K3217=$B$1,Sheet2!$L3217=1),Sheet2!$I3217+Sheet2!$M3217,IF(Sheet2!$K3217=$B$1,Sheet2!$M3217,0))</f>
        <v>0</v>
      </c>
      <c r="O3217">
        <f>IF(AND(Sheet2!$K3217=$B$2,Sheet2!$L3217=1),Sheet2!$J3217+Sheet2!$M3217,IF(Sheet2!$K3217=$B$2,Sheet2!$M3217,0))</f>
        <v>0</v>
      </c>
    </row>
    <row r="3218" spans="14:15" x14ac:dyDescent="0.25">
      <c r="N3218">
        <f>IF(AND(Sheet2!$K3218=$B$1,Sheet2!$L3218=1),Sheet2!$I3218+Sheet2!$M3218,IF(Sheet2!$K3218=$B$1,Sheet2!$M3218,0))</f>
        <v>0</v>
      </c>
      <c r="O3218">
        <f>IF(AND(Sheet2!$K3218=$B$2,Sheet2!$L3218=1),Sheet2!$J3218+Sheet2!$M3218,IF(Sheet2!$K3218=$B$2,Sheet2!$M3218,0))</f>
        <v>0</v>
      </c>
    </row>
    <row r="3219" spans="14:15" x14ac:dyDescent="0.25">
      <c r="N3219">
        <f>IF(AND(Sheet2!$K3219=$B$1,Sheet2!$L3219=1),Sheet2!$I3219+Sheet2!$M3219,IF(Sheet2!$K3219=$B$1,Sheet2!$M3219,0))</f>
        <v>0</v>
      </c>
      <c r="O3219">
        <f>IF(AND(Sheet2!$K3219=$B$2,Sheet2!$L3219=1),Sheet2!$J3219+Sheet2!$M3219,IF(Sheet2!$K3219=$B$2,Sheet2!$M3219,0))</f>
        <v>0</v>
      </c>
    </row>
    <row r="3220" spans="14:15" x14ac:dyDescent="0.25">
      <c r="N3220">
        <f>IF(AND(Sheet2!$K3220=$B$1,Sheet2!$L3220=1),Sheet2!$I3220+Sheet2!$M3220,IF(Sheet2!$K3220=$B$1,Sheet2!$M3220,0))</f>
        <v>0</v>
      </c>
      <c r="O3220">
        <f>IF(AND(Sheet2!$K3220=$B$2,Sheet2!$L3220=1),Sheet2!$J3220+Sheet2!$M3220,IF(Sheet2!$K3220=$B$2,Sheet2!$M3220,0))</f>
        <v>0</v>
      </c>
    </row>
    <row r="3221" spans="14:15" x14ac:dyDescent="0.25">
      <c r="N3221">
        <f>IF(AND(Sheet2!$K3221=$B$1,Sheet2!$L3221=1),Sheet2!$I3221+Sheet2!$M3221,IF(Sheet2!$K3221=$B$1,Sheet2!$M3221,0))</f>
        <v>0</v>
      </c>
      <c r="O3221">
        <f>IF(AND(Sheet2!$K3221=$B$2,Sheet2!$L3221=1),Sheet2!$J3221+Sheet2!$M3221,IF(Sheet2!$K3221=$B$2,Sheet2!$M3221,0))</f>
        <v>0</v>
      </c>
    </row>
    <row r="3222" spans="14:15" x14ac:dyDescent="0.25">
      <c r="N3222">
        <f>IF(AND(Sheet2!$K3222=$B$1,Sheet2!$L3222=1),Sheet2!$I3222+Sheet2!$M3222,IF(Sheet2!$K3222=$B$1,Sheet2!$M3222,0))</f>
        <v>0</v>
      </c>
      <c r="O3222">
        <f>IF(AND(Sheet2!$K3222=$B$2,Sheet2!$L3222=1),Sheet2!$J3222+Sheet2!$M3222,IF(Sheet2!$K3222=$B$2,Sheet2!$M3222,0))</f>
        <v>0</v>
      </c>
    </row>
    <row r="3223" spans="14:15" x14ac:dyDescent="0.25">
      <c r="N3223">
        <f>IF(AND(Sheet2!$K3223=$B$1,Sheet2!$L3223=1),Sheet2!$I3223+Sheet2!$M3223,IF(Sheet2!$K3223=$B$1,Sheet2!$M3223,0))</f>
        <v>0</v>
      </c>
      <c r="O3223">
        <f>IF(AND(Sheet2!$K3223=$B$2,Sheet2!$L3223=1),Sheet2!$J3223+Sheet2!$M3223,IF(Sheet2!$K3223=$B$2,Sheet2!$M3223,0))</f>
        <v>0</v>
      </c>
    </row>
    <row r="3224" spans="14:15" x14ac:dyDescent="0.25">
      <c r="N3224">
        <f>IF(AND(Sheet2!$K3224=$B$1,Sheet2!$L3224=1),Sheet2!$I3224+Sheet2!$M3224,IF(Sheet2!$K3224=$B$1,Sheet2!$M3224,0))</f>
        <v>0</v>
      </c>
      <c r="O3224">
        <f>IF(AND(Sheet2!$K3224=$B$2,Sheet2!$L3224=1),Sheet2!$J3224+Sheet2!$M3224,IF(Sheet2!$K3224=$B$2,Sheet2!$M3224,0))</f>
        <v>0</v>
      </c>
    </row>
    <row r="3225" spans="14:15" x14ac:dyDescent="0.25">
      <c r="N3225">
        <f>IF(AND(Sheet2!$K3225=$B$1,Sheet2!$L3225=1),Sheet2!$I3225+Sheet2!$M3225,IF(Sheet2!$K3225=$B$1,Sheet2!$M3225,0))</f>
        <v>0</v>
      </c>
      <c r="O3225">
        <f>IF(AND(Sheet2!$K3225=$B$2,Sheet2!$L3225=1),Sheet2!$J3225+Sheet2!$M3225,IF(Sheet2!$K3225=$B$2,Sheet2!$M3225,0))</f>
        <v>0</v>
      </c>
    </row>
    <row r="3226" spans="14:15" x14ac:dyDescent="0.25">
      <c r="N3226">
        <f>IF(AND(Sheet2!$K3226=$B$1,Sheet2!$L3226=1),Sheet2!$I3226+Sheet2!$M3226,IF(Sheet2!$K3226=$B$1,Sheet2!$M3226,0))</f>
        <v>0</v>
      </c>
      <c r="O3226">
        <f>IF(AND(Sheet2!$K3226=$B$2,Sheet2!$L3226=1),Sheet2!$J3226+Sheet2!$M3226,IF(Sheet2!$K3226=$B$2,Sheet2!$M3226,0))</f>
        <v>0</v>
      </c>
    </row>
    <row r="3227" spans="14:15" x14ac:dyDescent="0.25">
      <c r="N3227">
        <f>IF(AND(Sheet2!$K3227=$B$1,Sheet2!$L3227=1),Sheet2!$I3227+Sheet2!$M3227,IF(Sheet2!$K3227=$B$1,Sheet2!$M3227,0))</f>
        <v>0</v>
      </c>
      <c r="O3227">
        <f>IF(AND(Sheet2!$K3227=$B$2,Sheet2!$L3227=1),Sheet2!$J3227+Sheet2!$M3227,IF(Sheet2!$K3227=$B$2,Sheet2!$M3227,0))</f>
        <v>0</v>
      </c>
    </row>
    <row r="3228" spans="14:15" x14ac:dyDescent="0.25">
      <c r="N3228">
        <f>IF(AND(Sheet2!$K3228=$B$1,Sheet2!$L3228=1),Sheet2!$I3228+Sheet2!$M3228,IF(Sheet2!$K3228=$B$1,Sheet2!$M3228,0))</f>
        <v>0</v>
      </c>
      <c r="O3228">
        <f>IF(AND(Sheet2!$K3228=$B$2,Sheet2!$L3228=1),Sheet2!$J3228+Sheet2!$M3228,IF(Sheet2!$K3228=$B$2,Sheet2!$M3228,0))</f>
        <v>0</v>
      </c>
    </row>
    <row r="3229" spans="14:15" x14ac:dyDescent="0.25">
      <c r="N3229">
        <f>IF(AND(Sheet2!$K3229=$B$1,Sheet2!$L3229=1),Sheet2!$I3229+Sheet2!$M3229,IF(Sheet2!$K3229=$B$1,Sheet2!$M3229,0))</f>
        <v>0</v>
      </c>
      <c r="O3229">
        <f>IF(AND(Sheet2!$K3229=$B$2,Sheet2!$L3229=1),Sheet2!$J3229+Sheet2!$M3229,IF(Sheet2!$K3229=$B$2,Sheet2!$M3229,0))</f>
        <v>0</v>
      </c>
    </row>
    <row r="3230" spans="14:15" x14ac:dyDescent="0.25">
      <c r="N3230">
        <f>IF(AND(Sheet2!$K3230=$B$1,Sheet2!$L3230=1),Sheet2!$I3230+Sheet2!$M3230,IF(Sheet2!$K3230=$B$1,Sheet2!$M3230,0))</f>
        <v>0</v>
      </c>
      <c r="O3230">
        <f>IF(AND(Sheet2!$K3230=$B$2,Sheet2!$L3230=1),Sheet2!$J3230+Sheet2!$M3230,IF(Sheet2!$K3230=$B$2,Sheet2!$M3230,0))</f>
        <v>0</v>
      </c>
    </row>
    <row r="3231" spans="14:15" x14ac:dyDescent="0.25">
      <c r="N3231">
        <f>IF(AND(Sheet2!$K3231=$B$1,Sheet2!$L3231=1),Sheet2!$I3231+Sheet2!$M3231,IF(Sheet2!$K3231=$B$1,Sheet2!$M3231,0))</f>
        <v>0</v>
      </c>
      <c r="O3231">
        <f>IF(AND(Sheet2!$K3231=$B$2,Sheet2!$L3231=1),Sheet2!$J3231+Sheet2!$M3231,IF(Sheet2!$K3231=$B$2,Sheet2!$M3231,0))</f>
        <v>0</v>
      </c>
    </row>
    <row r="3232" spans="14:15" x14ac:dyDescent="0.25">
      <c r="N3232">
        <f>IF(AND(Sheet2!$K3232=$B$1,Sheet2!$L3232=1),Sheet2!$I3232+Sheet2!$M3232,IF(Sheet2!$K3232=$B$1,Sheet2!$M3232,0))</f>
        <v>0</v>
      </c>
      <c r="O3232">
        <f>IF(AND(Sheet2!$K3232=$B$2,Sheet2!$L3232=1),Sheet2!$J3232+Sheet2!$M3232,IF(Sheet2!$K3232=$B$2,Sheet2!$M3232,0))</f>
        <v>0</v>
      </c>
    </row>
    <row r="3233" spans="14:15" x14ac:dyDescent="0.25">
      <c r="N3233">
        <f>IF(AND(Sheet2!$K3233=$B$1,Sheet2!$L3233=1),Sheet2!$I3233+Sheet2!$M3233,IF(Sheet2!$K3233=$B$1,Sheet2!$M3233,0))</f>
        <v>0</v>
      </c>
      <c r="O3233">
        <f>IF(AND(Sheet2!$K3233=$B$2,Sheet2!$L3233=1),Sheet2!$J3233+Sheet2!$M3233,IF(Sheet2!$K3233=$B$2,Sheet2!$M3233,0))</f>
        <v>0</v>
      </c>
    </row>
    <row r="3234" spans="14:15" x14ac:dyDescent="0.25">
      <c r="N3234">
        <f>IF(AND(Sheet2!$K3234=$B$1,Sheet2!$L3234=1),Sheet2!$I3234+Sheet2!$M3234,IF(Sheet2!$K3234=$B$1,Sheet2!$M3234,0))</f>
        <v>0</v>
      </c>
      <c r="O3234">
        <f>IF(AND(Sheet2!$K3234=$B$2,Sheet2!$L3234=1),Sheet2!$J3234+Sheet2!$M3234,IF(Sheet2!$K3234=$B$2,Sheet2!$M3234,0))</f>
        <v>0</v>
      </c>
    </row>
    <row r="3235" spans="14:15" x14ac:dyDescent="0.25">
      <c r="N3235">
        <f>IF(AND(Sheet2!$K3235=$B$1,Sheet2!$L3235=1),Sheet2!$I3235+Sheet2!$M3235,IF(Sheet2!$K3235=$B$1,Sheet2!$M3235,0))</f>
        <v>0</v>
      </c>
      <c r="O3235">
        <f>IF(AND(Sheet2!$K3235=$B$2,Sheet2!$L3235=1),Sheet2!$J3235+Sheet2!$M3235,IF(Sheet2!$K3235=$B$2,Sheet2!$M3235,0))</f>
        <v>0</v>
      </c>
    </row>
    <row r="3236" spans="14:15" x14ac:dyDescent="0.25">
      <c r="N3236">
        <f>IF(AND(Sheet2!$K3236=$B$1,Sheet2!$L3236=1),Sheet2!$I3236+Sheet2!$M3236,IF(Sheet2!$K3236=$B$1,Sheet2!$M3236,0))</f>
        <v>0</v>
      </c>
      <c r="O3236">
        <f>IF(AND(Sheet2!$K3236=$B$2,Sheet2!$L3236=1),Sheet2!$J3236+Sheet2!$M3236,IF(Sheet2!$K3236=$B$2,Sheet2!$M3236,0))</f>
        <v>0</v>
      </c>
    </row>
    <row r="3237" spans="14:15" x14ac:dyDescent="0.25">
      <c r="N3237">
        <f>IF(AND(Sheet2!$K3237=$B$1,Sheet2!$L3237=1),Sheet2!$I3237+Sheet2!$M3237,IF(Sheet2!$K3237=$B$1,Sheet2!$M3237,0))</f>
        <v>0</v>
      </c>
      <c r="O3237">
        <f>IF(AND(Sheet2!$K3237=$B$2,Sheet2!$L3237=1),Sheet2!$J3237+Sheet2!$M3237,IF(Sheet2!$K3237=$B$2,Sheet2!$M3237,0))</f>
        <v>0</v>
      </c>
    </row>
    <row r="3238" spans="14:15" x14ac:dyDescent="0.25">
      <c r="N3238">
        <f>IF(AND(Sheet2!$K3238=$B$1,Sheet2!$L3238=1),Sheet2!$I3238+Sheet2!$M3238,IF(Sheet2!$K3238=$B$1,Sheet2!$M3238,0))</f>
        <v>0</v>
      </c>
      <c r="O3238">
        <f>IF(AND(Sheet2!$K3238=$B$2,Sheet2!$L3238=1),Sheet2!$J3238+Sheet2!$M3238,IF(Sheet2!$K3238=$B$2,Sheet2!$M3238,0))</f>
        <v>0</v>
      </c>
    </row>
    <row r="3239" spans="14:15" x14ac:dyDescent="0.25">
      <c r="N3239">
        <f>IF(AND(Sheet2!$K3239=$B$1,Sheet2!$L3239=1),Sheet2!$I3239+Sheet2!$M3239,IF(Sheet2!$K3239=$B$1,Sheet2!$M3239,0))</f>
        <v>0</v>
      </c>
      <c r="O3239">
        <f>IF(AND(Sheet2!$K3239=$B$2,Sheet2!$L3239=1),Sheet2!$J3239+Sheet2!$M3239,IF(Sheet2!$K3239=$B$2,Sheet2!$M3239,0))</f>
        <v>0</v>
      </c>
    </row>
    <row r="3240" spans="14:15" x14ac:dyDescent="0.25">
      <c r="N3240">
        <f>IF(AND(Sheet2!$K3240=$B$1,Sheet2!$L3240=1),Sheet2!$I3240+Sheet2!$M3240,IF(Sheet2!$K3240=$B$1,Sheet2!$M3240,0))</f>
        <v>0</v>
      </c>
      <c r="O3240">
        <f>IF(AND(Sheet2!$K3240=$B$2,Sheet2!$L3240=1),Sheet2!$J3240+Sheet2!$M3240,IF(Sheet2!$K3240=$B$2,Sheet2!$M3240,0))</f>
        <v>0</v>
      </c>
    </row>
    <row r="3241" spans="14:15" x14ac:dyDescent="0.25">
      <c r="N3241">
        <f>IF(AND(Sheet2!$K3241=$B$1,Sheet2!$L3241=1),Sheet2!$I3241+Sheet2!$M3241,IF(Sheet2!$K3241=$B$1,Sheet2!$M3241,0))</f>
        <v>0</v>
      </c>
      <c r="O3241">
        <f>IF(AND(Sheet2!$K3241=$B$2,Sheet2!$L3241=1),Sheet2!$J3241+Sheet2!$M3241,IF(Sheet2!$K3241=$B$2,Sheet2!$M3241,0))</f>
        <v>0</v>
      </c>
    </row>
    <row r="3242" spans="14:15" x14ac:dyDescent="0.25">
      <c r="N3242">
        <f>IF(AND(Sheet2!$K3242=$B$1,Sheet2!$L3242=1),Sheet2!$I3242+Sheet2!$M3242,IF(Sheet2!$K3242=$B$1,Sheet2!$M3242,0))</f>
        <v>0</v>
      </c>
      <c r="O3242">
        <f>IF(AND(Sheet2!$K3242=$B$2,Sheet2!$L3242=1),Sheet2!$J3242+Sheet2!$M3242,IF(Sheet2!$K3242=$B$2,Sheet2!$M3242,0))</f>
        <v>0</v>
      </c>
    </row>
    <row r="3243" spans="14:15" x14ac:dyDescent="0.25">
      <c r="N3243">
        <f>IF(AND(Sheet2!$K3243=$B$1,Sheet2!$L3243=1),Sheet2!$I3243+Sheet2!$M3243,IF(Sheet2!$K3243=$B$1,Sheet2!$M3243,0))</f>
        <v>0</v>
      </c>
      <c r="O3243">
        <f>IF(AND(Sheet2!$K3243=$B$2,Sheet2!$L3243=1),Sheet2!$J3243+Sheet2!$M3243,IF(Sheet2!$K3243=$B$2,Sheet2!$M3243,0))</f>
        <v>0</v>
      </c>
    </row>
    <row r="3244" spans="14:15" x14ac:dyDescent="0.25">
      <c r="N3244">
        <f>IF(AND(Sheet2!$K3244=$B$1,Sheet2!$L3244=1),Sheet2!$I3244+Sheet2!$M3244,IF(Sheet2!$K3244=$B$1,Sheet2!$M3244,0))</f>
        <v>0</v>
      </c>
      <c r="O3244">
        <f>IF(AND(Sheet2!$K3244=$B$2,Sheet2!$L3244=1),Sheet2!$J3244+Sheet2!$M3244,IF(Sheet2!$K3244=$B$2,Sheet2!$M3244,0))</f>
        <v>0</v>
      </c>
    </row>
    <row r="3245" spans="14:15" x14ac:dyDescent="0.25">
      <c r="N3245">
        <f>IF(AND(Sheet2!$K3245=$B$1,Sheet2!$L3245=1),Sheet2!$I3245+Sheet2!$M3245,IF(Sheet2!$K3245=$B$1,Sheet2!$M3245,0))</f>
        <v>0</v>
      </c>
      <c r="O3245">
        <f>IF(AND(Sheet2!$K3245=$B$2,Sheet2!$L3245=1),Sheet2!$J3245+Sheet2!$M3245,IF(Sheet2!$K3245=$B$2,Sheet2!$M3245,0))</f>
        <v>0</v>
      </c>
    </row>
    <row r="3246" spans="14:15" x14ac:dyDescent="0.25">
      <c r="N3246">
        <f>IF(AND(Sheet2!$K3246=$B$1,Sheet2!$L3246=1),Sheet2!$I3246+Sheet2!$M3246,IF(Sheet2!$K3246=$B$1,Sheet2!$M3246,0))</f>
        <v>0</v>
      </c>
      <c r="O3246">
        <f>IF(AND(Sheet2!$K3246=$B$2,Sheet2!$L3246=1),Sheet2!$J3246+Sheet2!$M3246,IF(Sheet2!$K3246=$B$2,Sheet2!$M3246,0))</f>
        <v>0</v>
      </c>
    </row>
    <row r="3247" spans="14:15" x14ac:dyDescent="0.25">
      <c r="N3247">
        <f>IF(AND(Sheet2!$K3247=$B$1,Sheet2!$L3247=1),Sheet2!$I3247+Sheet2!$M3247,IF(Sheet2!$K3247=$B$1,Sheet2!$M3247,0))</f>
        <v>0</v>
      </c>
      <c r="O3247">
        <f>IF(AND(Sheet2!$K3247=$B$2,Sheet2!$L3247=1),Sheet2!$J3247+Sheet2!$M3247,IF(Sheet2!$K3247=$B$2,Sheet2!$M3247,0))</f>
        <v>0</v>
      </c>
    </row>
    <row r="3248" spans="14:15" x14ac:dyDescent="0.25">
      <c r="N3248">
        <f>IF(AND(Sheet2!$K3248=$B$1,Sheet2!$L3248=1),Sheet2!$I3248+Sheet2!$M3248,IF(Sheet2!$K3248=$B$1,Sheet2!$M3248,0))</f>
        <v>0</v>
      </c>
      <c r="O3248">
        <f>IF(AND(Sheet2!$K3248=$B$2,Sheet2!$L3248=1),Sheet2!$J3248+Sheet2!$M3248,IF(Sheet2!$K3248=$B$2,Sheet2!$M3248,0))</f>
        <v>0</v>
      </c>
    </row>
    <row r="3249" spans="14:15" x14ac:dyDescent="0.25">
      <c r="N3249">
        <f>IF(AND(Sheet2!$K3249=$B$1,Sheet2!$L3249=1),Sheet2!$I3249+Sheet2!$M3249,IF(Sheet2!$K3249=$B$1,Sheet2!$M3249,0))</f>
        <v>0</v>
      </c>
      <c r="O3249">
        <f>IF(AND(Sheet2!$K3249=$B$2,Sheet2!$L3249=1),Sheet2!$J3249+Sheet2!$M3249,IF(Sheet2!$K3249=$B$2,Sheet2!$M3249,0))</f>
        <v>0</v>
      </c>
    </row>
    <row r="3250" spans="14:15" x14ac:dyDescent="0.25">
      <c r="N3250">
        <f>IF(AND(Sheet2!$K3250=$B$1,Sheet2!$L3250=1),Sheet2!$I3250+Sheet2!$M3250,IF(Sheet2!$K3250=$B$1,Sheet2!$M3250,0))</f>
        <v>0</v>
      </c>
      <c r="O3250">
        <f>IF(AND(Sheet2!$K3250=$B$2,Sheet2!$L3250=1),Sheet2!$J3250+Sheet2!$M3250,IF(Sheet2!$K3250=$B$2,Sheet2!$M3250,0))</f>
        <v>0</v>
      </c>
    </row>
    <row r="3251" spans="14:15" x14ac:dyDescent="0.25">
      <c r="N3251">
        <f>IF(AND(Sheet2!$K3251=$B$1,Sheet2!$L3251=1),Sheet2!$I3251+Sheet2!$M3251,IF(Sheet2!$K3251=$B$1,Sheet2!$M3251,0))</f>
        <v>0</v>
      </c>
      <c r="O3251">
        <f>IF(AND(Sheet2!$K3251=$B$2,Sheet2!$L3251=1),Sheet2!$J3251+Sheet2!$M3251,IF(Sheet2!$K3251=$B$2,Sheet2!$M3251,0))</f>
        <v>0</v>
      </c>
    </row>
    <row r="3252" spans="14:15" x14ac:dyDescent="0.25">
      <c r="N3252">
        <f>IF(AND(Sheet2!$K3252=$B$1,Sheet2!$L3252=1),Sheet2!$I3252+Sheet2!$M3252,IF(Sheet2!$K3252=$B$1,Sheet2!$M3252,0))</f>
        <v>0</v>
      </c>
      <c r="O3252">
        <f>IF(AND(Sheet2!$K3252=$B$2,Sheet2!$L3252=1),Sheet2!$J3252+Sheet2!$M3252,IF(Sheet2!$K3252=$B$2,Sheet2!$M3252,0))</f>
        <v>0</v>
      </c>
    </row>
    <row r="3253" spans="14:15" x14ac:dyDescent="0.25">
      <c r="N3253">
        <f>IF(AND(Sheet2!$K3253=$B$1,Sheet2!$L3253=1),Sheet2!$I3253+Sheet2!$M3253,IF(Sheet2!$K3253=$B$1,Sheet2!$M3253,0))</f>
        <v>0</v>
      </c>
      <c r="O3253">
        <f>IF(AND(Sheet2!$K3253=$B$2,Sheet2!$L3253=1),Sheet2!$J3253+Sheet2!$M3253,IF(Sheet2!$K3253=$B$2,Sheet2!$M3253,0))</f>
        <v>0</v>
      </c>
    </row>
    <row r="3254" spans="14:15" x14ac:dyDescent="0.25">
      <c r="N3254">
        <f>IF(AND(Sheet2!$K3254=$B$1,Sheet2!$L3254=1),Sheet2!$I3254+Sheet2!$M3254,IF(Sheet2!$K3254=$B$1,Sheet2!$M3254,0))</f>
        <v>0</v>
      </c>
      <c r="O3254">
        <f>IF(AND(Sheet2!$K3254=$B$2,Sheet2!$L3254=1),Sheet2!$J3254+Sheet2!$M3254,IF(Sheet2!$K3254=$B$2,Sheet2!$M3254,0))</f>
        <v>0</v>
      </c>
    </row>
    <row r="3255" spans="14:15" x14ac:dyDescent="0.25">
      <c r="N3255">
        <f>IF(AND(Sheet2!$K3255=$B$1,Sheet2!$L3255=1),Sheet2!$I3255+Sheet2!$M3255,IF(Sheet2!$K3255=$B$1,Sheet2!$M3255,0))</f>
        <v>0</v>
      </c>
      <c r="O3255">
        <f>IF(AND(Sheet2!$K3255=$B$2,Sheet2!$L3255=1),Sheet2!$J3255+Sheet2!$M3255,IF(Sheet2!$K3255=$B$2,Sheet2!$M3255,0))</f>
        <v>0</v>
      </c>
    </row>
    <row r="3256" spans="14:15" x14ac:dyDescent="0.25">
      <c r="N3256">
        <f>IF(AND(Sheet2!$K3256=$B$1,Sheet2!$L3256=1),Sheet2!$I3256+Sheet2!$M3256,IF(Sheet2!$K3256=$B$1,Sheet2!$M3256,0))</f>
        <v>0</v>
      </c>
      <c r="O3256">
        <f>IF(AND(Sheet2!$K3256=$B$2,Sheet2!$L3256=1),Sheet2!$J3256+Sheet2!$M3256,IF(Sheet2!$K3256=$B$2,Sheet2!$M3256,0))</f>
        <v>0</v>
      </c>
    </row>
    <row r="3257" spans="14:15" x14ac:dyDescent="0.25">
      <c r="N3257">
        <f>IF(AND(Sheet2!$K3257=$B$1,Sheet2!$L3257=1),Sheet2!$I3257+Sheet2!$M3257,IF(Sheet2!$K3257=$B$1,Sheet2!$M3257,0))</f>
        <v>0</v>
      </c>
      <c r="O3257">
        <f>IF(AND(Sheet2!$K3257=$B$2,Sheet2!$L3257=1),Sheet2!$J3257+Sheet2!$M3257,IF(Sheet2!$K3257=$B$2,Sheet2!$M3257,0))</f>
        <v>0</v>
      </c>
    </row>
    <row r="3258" spans="14:15" x14ac:dyDescent="0.25">
      <c r="N3258">
        <f>IF(AND(Sheet2!$K3258=$B$1,Sheet2!$L3258=1),Sheet2!$I3258+Sheet2!$M3258,IF(Sheet2!$K3258=$B$1,Sheet2!$M3258,0))</f>
        <v>0</v>
      </c>
      <c r="O3258">
        <f>IF(AND(Sheet2!$K3258=$B$2,Sheet2!$L3258=1),Sheet2!$J3258+Sheet2!$M3258,IF(Sheet2!$K3258=$B$2,Sheet2!$M3258,0))</f>
        <v>0</v>
      </c>
    </row>
    <row r="3259" spans="14:15" x14ac:dyDescent="0.25">
      <c r="N3259">
        <f>IF(AND(Sheet2!$K3259=$B$1,Sheet2!$L3259=1),Sheet2!$I3259+Sheet2!$M3259,IF(Sheet2!$K3259=$B$1,Sheet2!$M3259,0))</f>
        <v>0</v>
      </c>
      <c r="O3259">
        <f>IF(AND(Sheet2!$K3259=$B$2,Sheet2!$L3259=1),Sheet2!$J3259+Sheet2!$M3259,IF(Sheet2!$K3259=$B$2,Sheet2!$M3259,0))</f>
        <v>0</v>
      </c>
    </row>
    <row r="3260" spans="14:15" x14ac:dyDescent="0.25">
      <c r="N3260">
        <f>IF(AND(Sheet2!$K3260=$B$1,Sheet2!$L3260=1),Sheet2!$I3260+Sheet2!$M3260,IF(Sheet2!$K3260=$B$1,Sheet2!$M3260,0))</f>
        <v>0</v>
      </c>
      <c r="O3260">
        <f>IF(AND(Sheet2!$K3260=$B$2,Sheet2!$L3260=1),Sheet2!$J3260+Sheet2!$M3260,IF(Sheet2!$K3260=$B$2,Sheet2!$M3260,0))</f>
        <v>0</v>
      </c>
    </row>
    <row r="3261" spans="14:15" x14ac:dyDescent="0.25">
      <c r="N3261">
        <f>IF(AND(Sheet2!$K3261=$B$1,Sheet2!$L3261=1),Sheet2!$I3261+Sheet2!$M3261,IF(Sheet2!$K3261=$B$1,Sheet2!$M3261,0))</f>
        <v>0</v>
      </c>
      <c r="O3261">
        <f>IF(AND(Sheet2!$K3261=$B$2,Sheet2!$L3261=1),Sheet2!$J3261+Sheet2!$M3261,IF(Sheet2!$K3261=$B$2,Sheet2!$M3261,0))</f>
        <v>0</v>
      </c>
    </row>
    <row r="3262" spans="14:15" x14ac:dyDescent="0.25">
      <c r="N3262">
        <f>IF(AND(Sheet2!$K3262=$B$1,Sheet2!$L3262=1),Sheet2!$I3262+Sheet2!$M3262,IF(Sheet2!$K3262=$B$1,Sheet2!$M3262,0))</f>
        <v>0</v>
      </c>
      <c r="O3262">
        <f>IF(AND(Sheet2!$K3262=$B$2,Sheet2!$L3262=1),Sheet2!$J3262+Sheet2!$M3262,IF(Sheet2!$K3262=$B$2,Sheet2!$M3262,0))</f>
        <v>0</v>
      </c>
    </row>
    <row r="3263" spans="14:15" x14ac:dyDescent="0.25">
      <c r="N3263">
        <f>IF(AND(Sheet2!$K3263=$B$1,Sheet2!$L3263=1),Sheet2!$I3263+Sheet2!$M3263,IF(Sheet2!$K3263=$B$1,Sheet2!$M3263,0))</f>
        <v>0</v>
      </c>
      <c r="O3263">
        <f>IF(AND(Sheet2!$K3263=$B$2,Sheet2!$L3263=1),Sheet2!$J3263+Sheet2!$M3263,IF(Sheet2!$K3263=$B$2,Sheet2!$M3263,0))</f>
        <v>0</v>
      </c>
    </row>
    <row r="3264" spans="14:15" x14ac:dyDescent="0.25">
      <c r="N3264">
        <f>IF(AND(Sheet2!$K3264=$B$1,Sheet2!$L3264=1),Sheet2!$I3264+Sheet2!$M3264,IF(Sheet2!$K3264=$B$1,Sheet2!$M3264,0))</f>
        <v>0</v>
      </c>
      <c r="O3264">
        <f>IF(AND(Sheet2!$K3264=$B$2,Sheet2!$L3264=1),Sheet2!$J3264+Sheet2!$M3264,IF(Sheet2!$K3264=$B$2,Sheet2!$M3264,0))</f>
        <v>0</v>
      </c>
    </row>
    <row r="3265" spans="14:15" x14ac:dyDescent="0.25">
      <c r="N3265">
        <f>IF(AND(Sheet2!$K3265=$B$1,Sheet2!$L3265=1),Sheet2!$I3265+Sheet2!$M3265,IF(Sheet2!$K3265=$B$1,Sheet2!$M3265,0))</f>
        <v>0</v>
      </c>
      <c r="O3265">
        <f>IF(AND(Sheet2!$K3265=$B$2,Sheet2!$L3265=1),Sheet2!$J3265+Sheet2!$M3265,IF(Sheet2!$K3265=$B$2,Sheet2!$M3265,0))</f>
        <v>0</v>
      </c>
    </row>
    <row r="3266" spans="14:15" x14ac:dyDescent="0.25">
      <c r="N3266">
        <f>IF(AND(Sheet2!$K3266=$B$1,Sheet2!$L3266=1),Sheet2!$I3266+Sheet2!$M3266,IF(Sheet2!$K3266=$B$1,Sheet2!$M3266,0))</f>
        <v>0</v>
      </c>
      <c r="O3266">
        <f>IF(AND(Sheet2!$K3266=$B$2,Sheet2!$L3266=1),Sheet2!$J3266+Sheet2!$M3266,IF(Sheet2!$K3266=$B$2,Sheet2!$M3266,0))</f>
        <v>0</v>
      </c>
    </row>
    <row r="3267" spans="14:15" x14ac:dyDescent="0.25">
      <c r="N3267">
        <f>IF(AND(Sheet2!$K3267=$B$1,Sheet2!$L3267=1),Sheet2!$I3267+Sheet2!$M3267,IF(Sheet2!$K3267=$B$1,Sheet2!$M3267,0))</f>
        <v>0</v>
      </c>
      <c r="O3267">
        <f>IF(AND(Sheet2!$K3267=$B$2,Sheet2!$L3267=1),Sheet2!$J3267+Sheet2!$M3267,IF(Sheet2!$K3267=$B$2,Sheet2!$M3267,0))</f>
        <v>0</v>
      </c>
    </row>
    <row r="3268" spans="14:15" x14ac:dyDescent="0.25">
      <c r="N3268">
        <f>IF(AND(Sheet2!$K3268=$B$1,Sheet2!$L3268=1),Sheet2!$I3268+Sheet2!$M3268,IF(Sheet2!$K3268=$B$1,Sheet2!$M3268,0))</f>
        <v>0</v>
      </c>
      <c r="O3268">
        <f>IF(AND(Sheet2!$K3268=$B$2,Sheet2!$L3268=1),Sheet2!$J3268+Sheet2!$M3268,IF(Sheet2!$K3268=$B$2,Sheet2!$M3268,0))</f>
        <v>0</v>
      </c>
    </row>
    <row r="3269" spans="14:15" x14ac:dyDescent="0.25">
      <c r="N3269">
        <f>IF(AND(Sheet2!$K3269=$B$1,Sheet2!$L3269=1),Sheet2!$I3269+Sheet2!$M3269,IF(Sheet2!$K3269=$B$1,Sheet2!$M3269,0))</f>
        <v>0</v>
      </c>
      <c r="O3269">
        <f>IF(AND(Sheet2!$K3269=$B$2,Sheet2!$L3269=1),Sheet2!$J3269+Sheet2!$M3269,IF(Sheet2!$K3269=$B$2,Sheet2!$M3269,0))</f>
        <v>0</v>
      </c>
    </row>
    <row r="3270" spans="14:15" x14ac:dyDescent="0.25">
      <c r="N3270">
        <f>IF(AND(Sheet2!$K3270=$B$1,Sheet2!$L3270=1),Sheet2!$I3270+Sheet2!$M3270,IF(Sheet2!$K3270=$B$1,Sheet2!$M3270,0))</f>
        <v>0</v>
      </c>
      <c r="O3270">
        <f>IF(AND(Sheet2!$K3270=$B$2,Sheet2!$L3270=1),Sheet2!$J3270+Sheet2!$M3270,IF(Sheet2!$K3270=$B$2,Sheet2!$M3270,0))</f>
        <v>0</v>
      </c>
    </row>
    <row r="3271" spans="14:15" x14ac:dyDescent="0.25">
      <c r="N3271">
        <f>IF(AND(Sheet2!$K3271=$B$1,Sheet2!$L3271=1),Sheet2!$I3271+Sheet2!$M3271,IF(Sheet2!$K3271=$B$1,Sheet2!$M3271,0))</f>
        <v>0</v>
      </c>
      <c r="O3271">
        <f>IF(AND(Sheet2!$K3271=$B$2,Sheet2!$L3271=1),Sheet2!$J3271+Sheet2!$M3271,IF(Sheet2!$K3271=$B$2,Sheet2!$M3271,0))</f>
        <v>0</v>
      </c>
    </row>
    <row r="3272" spans="14:15" x14ac:dyDescent="0.25">
      <c r="N3272">
        <f>IF(AND(Sheet2!$K3272=$B$1,Sheet2!$L3272=1),Sheet2!$I3272+Sheet2!$M3272,IF(Sheet2!$K3272=$B$1,Sheet2!$M3272,0))</f>
        <v>0</v>
      </c>
      <c r="O3272">
        <f>IF(AND(Sheet2!$K3272=$B$2,Sheet2!$L3272=1),Sheet2!$J3272+Sheet2!$M3272,IF(Sheet2!$K3272=$B$2,Sheet2!$M3272,0))</f>
        <v>0</v>
      </c>
    </row>
    <row r="3273" spans="14:15" x14ac:dyDescent="0.25">
      <c r="N3273">
        <f>IF(AND(Sheet2!$K3273=$B$1,Sheet2!$L3273=1),Sheet2!$I3273+Sheet2!$M3273,IF(Sheet2!$K3273=$B$1,Sheet2!$M3273,0))</f>
        <v>0</v>
      </c>
      <c r="O3273">
        <f>IF(AND(Sheet2!$K3273=$B$2,Sheet2!$L3273=1),Sheet2!$J3273+Sheet2!$M3273,IF(Sheet2!$K3273=$B$2,Sheet2!$M3273,0))</f>
        <v>0</v>
      </c>
    </row>
    <row r="3274" spans="14:15" x14ac:dyDescent="0.25">
      <c r="N3274">
        <f>IF(AND(Sheet2!$K3274=$B$1,Sheet2!$L3274=1),Sheet2!$I3274+Sheet2!$M3274,IF(Sheet2!$K3274=$B$1,Sheet2!$M3274,0))</f>
        <v>0</v>
      </c>
      <c r="O3274">
        <f>IF(AND(Sheet2!$K3274=$B$2,Sheet2!$L3274=1),Sheet2!$J3274+Sheet2!$M3274,IF(Sheet2!$K3274=$B$2,Sheet2!$M3274,0))</f>
        <v>0</v>
      </c>
    </row>
    <row r="3275" spans="14:15" x14ac:dyDescent="0.25">
      <c r="N3275">
        <f>IF(AND(Sheet2!$K3275=$B$1,Sheet2!$L3275=1),Sheet2!$I3275+Sheet2!$M3275,IF(Sheet2!$K3275=$B$1,Sheet2!$M3275,0))</f>
        <v>0</v>
      </c>
      <c r="O3275">
        <f>IF(AND(Sheet2!$K3275=$B$2,Sheet2!$L3275=1),Sheet2!$J3275+Sheet2!$M3275,IF(Sheet2!$K3275=$B$2,Sheet2!$M3275,0))</f>
        <v>0</v>
      </c>
    </row>
    <row r="3276" spans="14:15" x14ac:dyDescent="0.25">
      <c r="N3276">
        <f>IF(AND(Sheet2!$K3276=$B$1,Sheet2!$L3276=1),Sheet2!$I3276+Sheet2!$M3276,IF(Sheet2!$K3276=$B$1,Sheet2!$M3276,0))</f>
        <v>0</v>
      </c>
      <c r="O3276">
        <f>IF(AND(Sheet2!$K3276=$B$2,Sheet2!$L3276=1),Sheet2!$J3276+Sheet2!$M3276,IF(Sheet2!$K3276=$B$2,Sheet2!$M3276,0))</f>
        <v>0</v>
      </c>
    </row>
    <row r="3277" spans="14:15" x14ac:dyDescent="0.25">
      <c r="N3277">
        <f>IF(AND(Sheet2!$K3277=$B$1,Sheet2!$L3277=1),Sheet2!$I3277+Sheet2!$M3277,IF(Sheet2!$K3277=$B$1,Sheet2!$M3277,0))</f>
        <v>0</v>
      </c>
      <c r="O3277">
        <f>IF(AND(Sheet2!$K3277=$B$2,Sheet2!$L3277=1),Sheet2!$J3277+Sheet2!$M3277,IF(Sheet2!$K3277=$B$2,Sheet2!$M3277,0))</f>
        <v>0</v>
      </c>
    </row>
    <row r="3278" spans="14:15" x14ac:dyDescent="0.25">
      <c r="N3278">
        <f>IF(AND(Sheet2!$K3278=$B$1,Sheet2!$L3278=1),Sheet2!$I3278+Sheet2!$M3278,IF(Sheet2!$K3278=$B$1,Sheet2!$M3278,0))</f>
        <v>0</v>
      </c>
      <c r="O3278">
        <f>IF(AND(Sheet2!$K3278=$B$2,Sheet2!$L3278=1),Sheet2!$J3278+Sheet2!$M3278,IF(Sheet2!$K3278=$B$2,Sheet2!$M3278,0))</f>
        <v>0</v>
      </c>
    </row>
    <row r="3279" spans="14:15" x14ac:dyDescent="0.25">
      <c r="N3279">
        <f>IF(AND(Sheet2!$K3279=$B$1,Sheet2!$L3279=1),Sheet2!$I3279+Sheet2!$M3279,IF(Sheet2!$K3279=$B$1,Sheet2!$M3279,0))</f>
        <v>0</v>
      </c>
      <c r="O3279">
        <f>IF(AND(Sheet2!$K3279=$B$2,Sheet2!$L3279=1),Sheet2!$J3279+Sheet2!$M3279,IF(Sheet2!$K3279=$B$2,Sheet2!$M3279,0))</f>
        <v>0</v>
      </c>
    </row>
    <row r="3280" spans="14:15" x14ac:dyDescent="0.25">
      <c r="N3280">
        <f>IF(AND(Sheet2!$K3280=$B$1,Sheet2!$L3280=1),Sheet2!$I3280+Sheet2!$M3280,IF(Sheet2!$K3280=$B$1,Sheet2!$M3280,0))</f>
        <v>0</v>
      </c>
      <c r="O3280">
        <f>IF(AND(Sheet2!$K3280=$B$2,Sheet2!$L3280=1),Sheet2!$J3280+Sheet2!$M3280,IF(Sheet2!$K3280=$B$2,Sheet2!$M3280,0))</f>
        <v>0</v>
      </c>
    </row>
    <row r="3281" spans="14:15" x14ac:dyDescent="0.25">
      <c r="N3281">
        <f>IF(AND(Sheet2!$K3281=$B$1,Sheet2!$L3281=1),Sheet2!$I3281+Sheet2!$M3281,IF(Sheet2!$K3281=$B$1,Sheet2!$M3281,0))</f>
        <v>0</v>
      </c>
      <c r="O3281">
        <f>IF(AND(Sheet2!$K3281=$B$2,Sheet2!$L3281=1),Sheet2!$J3281+Sheet2!$M3281,IF(Sheet2!$K3281=$B$2,Sheet2!$M3281,0))</f>
        <v>0</v>
      </c>
    </row>
    <row r="3282" spans="14:15" x14ac:dyDescent="0.25">
      <c r="N3282">
        <f>IF(AND(Sheet2!$K3282=$B$1,Sheet2!$L3282=1),Sheet2!$I3282+Sheet2!$M3282,IF(Sheet2!$K3282=$B$1,Sheet2!$M3282,0))</f>
        <v>0</v>
      </c>
      <c r="O3282">
        <f>IF(AND(Sheet2!$K3282=$B$2,Sheet2!$L3282=1),Sheet2!$J3282+Sheet2!$M3282,IF(Sheet2!$K3282=$B$2,Sheet2!$M3282,0))</f>
        <v>0</v>
      </c>
    </row>
    <row r="3283" spans="14:15" x14ac:dyDescent="0.25">
      <c r="N3283">
        <f>IF(AND(Sheet2!$K3283=$B$1,Sheet2!$L3283=1),Sheet2!$I3283+Sheet2!$M3283,IF(Sheet2!$K3283=$B$1,Sheet2!$M3283,0))</f>
        <v>0</v>
      </c>
      <c r="O3283">
        <f>IF(AND(Sheet2!$K3283=$B$2,Sheet2!$L3283=1),Sheet2!$J3283+Sheet2!$M3283,IF(Sheet2!$K3283=$B$2,Sheet2!$M3283,0))</f>
        <v>0</v>
      </c>
    </row>
    <row r="3284" spans="14:15" x14ac:dyDescent="0.25">
      <c r="N3284">
        <f>IF(AND(Sheet2!$K3284=$B$1,Sheet2!$L3284=1),Sheet2!$I3284+Sheet2!$M3284,IF(Sheet2!$K3284=$B$1,Sheet2!$M3284,0))</f>
        <v>0</v>
      </c>
      <c r="O3284">
        <f>IF(AND(Sheet2!$K3284=$B$2,Sheet2!$L3284=1),Sheet2!$J3284+Sheet2!$M3284,IF(Sheet2!$K3284=$B$2,Sheet2!$M3284,0))</f>
        <v>0</v>
      </c>
    </row>
    <row r="3285" spans="14:15" x14ac:dyDescent="0.25">
      <c r="N3285">
        <f>IF(AND(Sheet2!$K3285=$B$1,Sheet2!$L3285=1),Sheet2!$I3285+Sheet2!$M3285,IF(Sheet2!$K3285=$B$1,Sheet2!$M3285,0))</f>
        <v>0</v>
      </c>
      <c r="O3285">
        <f>IF(AND(Sheet2!$K3285=$B$2,Sheet2!$L3285=1),Sheet2!$J3285+Sheet2!$M3285,IF(Sheet2!$K3285=$B$2,Sheet2!$M3285,0))</f>
        <v>0</v>
      </c>
    </row>
    <row r="3286" spans="14:15" x14ac:dyDescent="0.25">
      <c r="N3286">
        <f>IF(AND(Sheet2!$K3286=$B$1,Sheet2!$L3286=1),Sheet2!$I3286+Sheet2!$M3286,IF(Sheet2!$K3286=$B$1,Sheet2!$M3286,0))</f>
        <v>0</v>
      </c>
      <c r="O3286">
        <f>IF(AND(Sheet2!$K3286=$B$2,Sheet2!$L3286=1),Sheet2!$J3286+Sheet2!$M3286,IF(Sheet2!$K3286=$B$2,Sheet2!$M3286,0))</f>
        <v>0</v>
      </c>
    </row>
    <row r="3287" spans="14:15" x14ac:dyDescent="0.25">
      <c r="N3287">
        <f>IF(AND(Sheet2!$K3287=$B$1,Sheet2!$L3287=1),Sheet2!$I3287+Sheet2!$M3287,IF(Sheet2!$K3287=$B$1,Sheet2!$M3287,0))</f>
        <v>0</v>
      </c>
      <c r="O3287">
        <f>IF(AND(Sheet2!$K3287=$B$2,Sheet2!$L3287=1),Sheet2!$J3287+Sheet2!$M3287,IF(Sheet2!$K3287=$B$2,Sheet2!$M3287,0))</f>
        <v>0</v>
      </c>
    </row>
    <row r="3288" spans="14:15" x14ac:dyDescent="0.25">
      <c r="N3288">
        <f>IF(AND(Sheet2!$K3288=$B$1,Sheet2!$L3288=1),Sheet2!$I3288+Sheet2!$M3288,IF(Sheet2!$K3288=$B$1,Sheet2!$M3288,0))</f>
        <v>0</v>
      </c>
      <c r="O3288">
        <f>IF(AND(Sheet2!$K3288=$B$2,Sheet2!$L3288=1),Sheet2!$J3288+Sheet2!$M3288,IF(Sheet2!$K3288=$B$2,Sheet2!$M3288,0))</f>
        <v>0</v>
      </c>
    </row>
    <row r="3289" spans="14:15" x14ac:dyDescent="0.25">
      <c r="N3289">
        <f>IF(AND(Sheet2!$K3289=$B$1,Sheet2!$L3289=1),Sheet2!$I3289+Sheet2!$M3289,IF(Sheet2!$K3289=$B$1,Sheet2!$M3289,0))</f>
        <v>0</v>
      </c>
      <c r="O3289">
        <f>IF(AND(Sheet2!$K3289=$B$2,Sheet2!$L3289=1),Sheet2!$J3289+Sheet2!$M3289,IF(Sheet2!$K3289=$B$2,Sheet2!$M3289,0))</f>
        <v>0</v>
      </c>
    </row>
    <row r="3290" spans="14:15" x14ac:dyDescent="0.25">
      <c r="N3290">
        <f>IF(AND(Sheet2!$K3290=$B$1,Sheet2!$L3290=1),Sheet2!$I3290+Sheet2!$M3290,IF(Sheet2!$K3290=$B$1,Sheet2!$M3290,0))</f>
        <v>0</v>
      </c>
      <c r="O3290">
        <f>IF(AND(Sheet2!$K3290=$B$2,Sheet2!$L3290=1),Sheet2!$J3290+Sheet2!$M3290,IF(Sheet2!$K3290=$B$2,Sheet2!$M3290,0))</f>
        <v>0</v>
      </c>
    </row>
    <row r="3291" spans="14:15" x14ac:dyDescent="0.25">
      <c r="N3291">
        <f>IF(AND(Sheet2!$K3291=$B$1,Sheet2!$L3291=1),Sheet2!$I3291+Sheet2!$M3291,IF(Sheet2!$K3291=$B$1,Sheet2!$M3291,0))</f>
        <v>0</v>
      </c>
      <c r="O3291">
        <f>IF(AND(Sheet2!$K3291=$B$2,Sheet2!$L3291=1),Sheet2!$J3291+Sheet2!$M3291,IF(Sheet2!$K3291=$B$2,Sheet2!$M3291,0))</f>
        <v>0</v>
      </c>
    </row>
    <row r="3292" spans="14:15" x14ac:dyDescent="0.25">
      <c r="N3292">
        <f>IF(AND(Sheet2!$K3292=$B$1,Sheet2!$L3292=1),Sheet2!$I3292+Sheet2!$M3292,IF(Sheet2!$K3292=$B$1,Sheet2!$M3292,0))</f>
        <v>0</v>
      </c>
      <c r="O3292">
        <f>IF(AND(Sheet2!$K3292=$B$2,Sheet2!$L3292=1),Sheet2!$J3292+Sheet2!$M3292,IF(Sheet2!$K3292=$B$2,Sheet2!$M3292,0))</f>
        <v>0</v>
      </c>
    </row>
    <row r="3293" spans="14:15" x14ac:dyDescent="0.25">
      <c r="N3293">
        <f>IF(AND(Sheet2!$K3293=$B$1,Sheet2!$L3293=1),Sheet2!$I3293+Sheet2!$M3293,IF(Sheet2!$K3293=$B$1,Sheet2!$M3293,0))</f>
        <v>0</v>
      </c>
      <c r="O3293">
        <f>IF(AND(Sheet2!$K3293=$B$2,Sheet2!$L3293=1),Sheet2!$J3293+Sheet2!$M3293,IF(Sheet2!$K3293=$B$2,Sheet2!$M3293,0))</f>
        <v>0</v>
      </c>
    </row>
    <row r="3294" spans="14:15" x14ac:dyDescent="0.25">
      <c r="N3294">
        <f>IF(AND(Sheet2!$K3294=$B$1,Sheet2!$L3294=1),Sheet2!$I3294+Sheet2!$M3294,IF(Sheet2!$K3294=$B$1,Sheet2!$M3294,0))</f>
        <v>0</v>
      </c>
      <c r="O3294">
        <f>IF(AND(Sheet2!$K3294=$B$2,Sheet2!$L3294=1),Sheet2!$J3294+Sheet2!$M3294,IF(Sheet2!$K3294=$B$2,Sheet2!$M3294,0))</f>
        <v>0</v>
      </c>
    </row>
    <row r="3295" spans="14:15" x14ac:dyDescent="0.25">
      <c r="N3295">
        <f>IF(AND(Sheet2!$K3295=$B$1,Sheet2!$L3295=1),Sheet2!$I3295+Sheet2!$M3295,IF(Sheet2!$K3295=$B$1,Sheet2!$M3295,0))</f>
        <v>0</v>
      </c>
      <c r="O3295">
        <f>IF(AND(Sheet2!$K3295=$B$2,Sheet2!$L3295=1),Sheet2!$J3295+Sheet2!$M3295,IF(Sheet2!$K3295=$B$2,Sheet2!$M3295,0))</f>
        <v>0</v>
      </c>
    </row>
    <row r="3296" spans="14:15" x14ac:dyDescent="0.25">
      <c r="N3296">
        <f>IF(AND(Sheet2!$K3296=$B$1,Sheet2!$L3296=1),Sheet2!$I3296+Sheet2!$M3296,IF(Sheet2!$K3296=$B$1,Sheet2!$M3296,0))</f>
        <v>0</v>
      </c>
      <c r="O3296">
        <f>IF(AND(Sheet2!$K3296=$B$2,Sheet2!$L3296=1),Sheet2!$J3296+Sheet2!$M3296,IF(Sheet2!$K3296=$B$2,Sheet2!$M3296,0))</f>
        <v>0</v>
      </c>
    </row>
    <row r="3297" spans="14:15" x14ac:dyDescent="0.25">
      <c r="N3297">
        <f>IF(AND(Sheet2!$K3297=$B$1,Sheet2!$L3297=1),Sheet2!$I3297+Sheet2!$M3297,IF(Sheet2!$K3297=$B$1,Sheet2!$M3297,0))</f>
        <v>0</v>
      </c>
      <c r="O3297">
        <f>IF(AND(Sheet2!$K3297=$B$2,Sheet2!$L3297=1),Sheet2!$J3297+Sheet2!$M3297,IF(Sheet2!$K3297=$B$2,Sheet2!$M3297,0))</f>
        <v>0</v>
      </c>
    </row>
    <row r="3298" spans="14:15" x14ac:dyDescent="0.25">
      <c r="N3298">
        <f>IF(AND(Sheet2!$K3298=$B$1,Sheet2!$L3298=1),Sheet2!$I3298+Sheet2!$M3298,IF(Sheet2!$K3298=$B$1,Sheet2!$M3298,0))</f>
        <v>0</v>
      </c>
      <c r="O3298">
        <f>IF(AND(Sheet2!$K3298=$B$2,Sheet2!$L3298=1),Sheet2!$J3298+Sheet2!$M3298,IF(Sheet2!$K3298=$B$2,Sheet2!$M3298,0))</f>
        <v>0</v>
      </c>
    </row>
    <row r="3299" spans="14:15" x14ac:dyDescent="0.25">
      <c r="N3299">
        <f>IF(AND(Sheet2!$K3299=$B$1,Sheet2!$L3299=1),Sheet2!$I3299+Sheet2!$M3299,IF(Sheet2!$K3299=$B$1,Sheet2!$M3299,0))</f>
        <v>0</v>
      </c>
      <c r="O3299">
        <f>IF(AND(Sheet2!$K3299=$B$2,Sheet2!$L3299=1),Sheet2!$J3299+Sheet2!$M3299,IF(Sheet2!$K3299=$B$2,Sheet2!$M3299,0))</f>
        <v>0</v>
      </c>
    </row>
    <row r="3300" spans="14:15" x14ac:dyDescent="0.25">
      <c r="N3300">
        <f>IF(AND(Sheet2!$K3300=$B$1,Sheet2!$L3300=1),Sheet2!$I3300+Sheet2!$M3300,IF(Sheet2!$K3300=$B$1,Sheet2!$M3300,0))</f>
        <v>0</v>
      </c>
      <c r="O3300">
        <f>IF(AND(Sheet2!$K3300=$B$2,Sheet2!$L3300=1),Sheet2!$J3300+Sheet2!$M3300,IF(Sheet2!$K3300=$B$2,Sheet2!$M3300,0))</f>
        <v>0</v>
      </c>
    </row>
    <row r="3301" spans="14:15" x14ac:dyDescent="0.25">
      <c r="N3301">
        <f>IF(AND(Sheet2!$K3301=$B$1,Sheet2!$L3301=1),Sheet2!$I3301+Sheet2!$M3301,IF(Sheet2!$K3301=$B$1,Sheet2!$M3301,0))</f>
        <v>0</v>
      </c>
      <c r="O3301">
        <f>IF(AND(Sheet2!$K3301=$B$2,Sheet2!$L3301=1),Sheet2!$J3301+Sheet2!$M3301,IF(Sheet2!$K3301=$B$2,Sheet2!$M3301,0))</f>
        <v>0</v>
      </c>
    </row>
    <row r="3302" spans="14:15" x14ac:dyDescent="0.25">
      <c r="N3302">
        <f>IF(AND(Sheet2!$K3302=$B$1,Sheet2!$L3302=1),Sheet2!$I3302+Sheet2!$M3302,IF(Sheet2!$K3302=$B$1,Sheet2!$M3302,0))</f>
        <v>0</v>
      </c>
      <c r="O3302">
        <f>IF(AND(Sheet2!$K3302=$B$2,Sheet2!$L3302=1),Sheet2!$J3302+Sheet2!$M3302,IF(Sheet2!$K3302=$B$2,Sheet2!$M3302,0))</f>
        <v>0</v>
      </c>
    </row>
    <row r="3303" spans="14:15" x14ac:dyDescent="0.25">
      <c r="N3303">
        <f>IF(AND(Sheet2!$K3303=$B$1,Sheet2!$L3303=1),Sheet2!$I3303+Sheet2!$M3303,IF(Sheet2!$K3303=$B$1,Sheet2!$M3303,0))</f>
        <v>0</v>
      </c>
      <c r="O3303">
        <f>IF(AND(Sheet2!$K3303=$B$2,Sheet2!$L3303=1),Sheet2!$J3303+Sheet2!$M3303,IF(Sheet2!$K3303=$B$2,Sheet2!$M3303,0))</f>
        <v>0</v>
      </c>
    </row>
    <row r="3304" spans="14:15" x14ac:dyDescent="0.25">
      <c r="N3304">
        <f>IF(AND(Sheet2!$K3304=$B$1,Sheet2!$L3304=1),Sheet2!$I3304+Sheet2!$M3304,IF(Sheet2!$K3304=$B$1,Sheet2!$M3304,0))</f>
        <v>0</v>
      </c>
      <c r="O3304">
        <f>IF(AND(Sheet2!$K3304=$B$2,Sheet2!$L3304=1),Sheet2!$J3304+Sheet2!$M3304,IF(Sheet2!$K3304=$B$2,Sheet2!$M3304,0))</f>
        <v>0</v>
      </c>
    </row>
    <row r="3305" spans="14:15" x14ac:dyDescent="0.25">
      <c r="N3305">
        <f>IF(AND(Sheet2!$K3305=$B$1,Sheet2!$L3305=1),Sheet2!$I3305+Sheet2!$M3305,IF(Sheet2!$K3305=$B$1,Sheet2!$M3305,0))</f>
        <v>0</v>
      </c>
      <c r="O3305">
        <f>IF(AND(Sheet2!$K3305=$B$2,Sheet2!$L3305=1),Sheet2!$J3305+Sheet2!$M3305,IF(Sheet2!$K3305=$B$2,Sheet2!$M3305,0))</f>
        <v>0</v>
      </c>
    </row>
    <row r="3306" spans="14:15" x14ac:dyDescent="0.25">
      <c r="N3306">
        <f>IF(AND(Sheet2!$K3306=$B$1,Sheet2!$L3306=1),Sheet2!$I3306+Sheet2!$M3306,IF(Sheet2!$K3306=$B$1,Sheet2!$M3306,0))</f>
        <v>0</v>
      </c>
      <c r="O3306">
        <f>IF(AND(Sheet2!$K3306=$B$2,Sheet2!$L3306=1),Sheet2!$J3306+Sheet2!$M3306,IF(Sheet2!$K3306=$B$2,Sheet2!$M3306,0))</f>
        <v>0</v>
      </c>
    </row>
    <row r="3307" spans="14:15" x14ac:dyDescent="0.25">
      <c r="N3307">
        <f>IF(AND(Sheet2!$K3307=$B$1,Sheet2!$L3307=1),Sheet2!$I3307+Sheet2!$M3307,IF(Sheet2!$K3307=$B$1,Sheet2!$M3307,0))</f>
        <v>0</v>
      </c>
      <c r="O3307">
        <f>IF(AND(Sheet2!$K3307=$B$2,Sheet2!$L3307=1),Sheet2!$J3307+Sheet2!$M3307,IF(Sheet2!$K3307=$B$2,Sheet2!$M3307,0))</f>
        <v>0</v>
      </c>
    </row>
    <row r="3308" spans="14:15" x14ac:dyDescent="0.25">
      <c r="N3308">
        <f>IF(AND(Sheet2!$K3308=$B$1,Sheet2!$L3308=1),Sheet2!$I3308+Sheet2!$M3308,IF(Sheet2!$K3308=$B$1,Sheet2!$M3308,0))</f>
        <v>0</v>
      </c>
      <c r="O3308">
        <f>IF(AND(Sheet2!$K3308=$B$2,Sheet2!$L3308=1),Sheet2!$J3308+Sheet2!$M3308,IF(Sheet2!$K3308=$B$2,Sheet2!$M3308,0))</f>
        <v>0</v>
      </c>
    </row>
    <row r="3309" spans="14:15" x14ac:dyDescent="0.25">
      <c r="N3309">
        <f>IF(AND(Sheet2!$K3309=$B$1,Sheet2!$L3309=1),Sheet2!$I3309+Sheet2!$M3309,IF(Sheet2!$K3309=$B$1,Sheet2!$M3309,0))</f>
        <v>0</v>
      </c>
      <c r="O3309">
        <f>IF(AND(Sheet2!$K3309=$B$2,Sheet2!$L3309=1),Sheet2!$J3309+Sheet2!$M3309,IF(Sheet2!$K3309=$B$2,Sheet2!$M3309,0))</f>
        <v>0</v>
      </c>
    </row>
    <row r="3310" spans="14:15" x14ac:dyDescent="0.25">
      <c r="N3310">
        <f>IF(AND(Sheet2!$K3310=$B$1,Sheet2!$L3310=1),Sheet2!$I3310+Sheet2!$M3310,IF(Sheet2!$K3310=$B$1,Sheet2!$M3310,0))</f>
        <v>0</v>
      </c>
      <c r="O3310">
        <f>IF(AND(Sheet2!$K3310=$B$2,Sheet2!$L3310=1),Sheet2!$J3310+Sheet2!$M3310,IF(Sheet2!$K3310=$B$2,Sheet2!$M3310,0))</f>
        <v>0</v>
      </c>
    </row>
    <row r="3311" spans="14:15" x14ac:dyDescent="0.25">
      <c r="N3311">
        <f>IF(AND(Sheet2!$K3311=$B$1,Sheet2!$L3311=1),Sheet2!$I3311+Sheet2!$M3311,IF(Sheet2!$K3311=$B$1,Sheet2!$M3311,0))</f>
        <v>0</v>
      </c>
      <c r="O3311">
        <f>IF(AND(Sheet2!$K3311=$B$2,Sheet2!$L3311=1),Sheet2!$J3311+Sheet2!$M3311,IF(Sheet2!$K3311=$B$2,Sheet2!$M3311,0))</f>
        <v>0</v>
      </c>
    </row>
    <row r="3312" spans="14:15" x14ac:dyDescent="0.25">
      <c r="N3312">
        <f>IF(AND(Sheet2!$K3312=$B$1,Sheet2!$L3312=1),Sheet2!$I3312+Sheet2!$M3312,IF(Sheet2!$K3312=$B$1,Sheet2!$M3312,0))</f>
        <v>0</v>
      </c>
      <c r="O3312">
        <f>IF(AND(Sheet2!$K3312=$B$2,Sheet2!$L3312=1),Sheet2!$J3312+Sheet2!$M3312,IF(Sheet2!$K3312=$B$2,Sheet2!$M3312,0))</f>
        <v>0</v>
      </c>
    </row>
    <row r="3313" spans="14:15" x14ac:dyDescent="0.25">
      <c r="N3313">
        <f>IF(AND(Sheet2!$K3313=$B$1,Sheet2!$L3313=1),Sheet2!$I3313+Sheet2!$M3313,IF(Sheet2!$K3313=$B$1,Sheet2!$M3313,0))</f>
        <v>0</v>
      </c>
      <c r="O3313">
        <f>IF(AND(Sheet2!$K3313=$B$2,Sheet2!$L3313=1),Sheet2!$J3313+Sheet2!$M3313,IF(Sheet2!$K3313=$B$2,Sheet2!$M3313,0))</f>
        <v>0</v>
      </c>
    </row>
    <row r="3314" spans="14:15" x14ac:dyDescent="0.25">
      <c r="N3314">
        <f>IF(AND(Sheet2!$K3314=$B$1,Sheet2!$L3314=1),Sheet2!$I3314+Sheet2!$M3314,IF(Sheet2!$K3314=$B$1,Sheet2!$M3314,0))</f>
        <v>0</v>
      </c>
      <c r="O3314">
        <f>IF(AND(Sheet2!$K3314=$B$2,Sheet2!$L3314=1),Sheet2!$J3314+Sheet2!$M3314,IF(Sheet2!$K3314=$B$2,Sheet2!$M3314,0))</f>
        <v>0</v>
      </c>
    </row>
    <row r="3315" spans="14:15" x14ac:dyDescent="0.25">
      <c r="N3315">
        <f>IF(AND(Sheet2!$K3315=$B$1,Sheet2!$L3315=1),Sheet2!$I3315+Sheet2!$M3315,IF(Sheet2!$K3315=$B$1,Sheet2!$M3315,0))</f>
        <v>0</v>
      </c>
      <c r="O3315">
        <f>IF(AND(Sheet2!$K3315=$B$2,Sheet2!$L3315=1),Sheet2!$J3315+Sheet2!$M3315,IF(Sheet2!$K3315=$B$2,Sheet2!$M3315,0))</f>
        <v>0</v>
      </c>
    </row>
    <row r="3316" spans="14:15" x14ac:dyDescent="0.25">
      <c r="N3316">
        <f>IF(AND(Sheet2!$K3316=$B$1,Sheet2!$L3316=1),Sheet2!$I3316+Sheet2!$M3316,IF(Sheet2!$K3316=$B$1,Sheet2!$M3316,0))</f>
        <v>0</v>
      </c>
      <c r="O3316">
        <f>IF(AND(Sheet2!$K3316=$B$2,Sheet2!$L3316=1),Sheet2!$J3316+Sheet2!$M3316,IF(Sheet2!$K3316=$B$2,Sheet2!$M3316,0))</f>
        <v>0</v>
      </c>
    </row>
    <row r="3317" spans="14:15" x14ac:dyDescent="0.25">
      <c r="N3317">
        <f>IF(AND(Sheet2!$K3317=$B$1,Sheet2!$L3317=1),Sheet2!$I3317+Sheet2!$M3317,IF(Sheet2!$K3317=$B$1,Sheet2!$M3317,0))</f>
        <v>0</v>
      </c>
      <c r="O3317">
        <f>IF(AND(Sheet2!$K3317=$B$2,Sheet2!$L3317=1),Sheet2!$J3317+Sheet2!$M3317,IF(Sheet2!$K3317=$B$2,Sheet2!$M3317,0))</f>
        <v>0</v>
      </c>
    </row>
    <row r="3318" spans="14:15" x14ac:dyDescent="0.25">
      <c r="N3318">
        <f>IF(AND(Sheet2!$K3318=$B$1,Sheet2!$L3318=1),Sheet2!$I3318+Sheet2!$M3318,IF(Sheet2!$K3318=$B$1,Sheet2!$M3318,0))</f>
        <v>0</v>
      </c>
      <c r="O3318">
        <f>IF(AND(Sheet2!$K3318=$B$2,Sheet2!$L3318=1),Sheet2!$J3318+Sheet2!$M3318,IF(Sheet2!$K3318=$B$2,Sheet2!$M3318,0))</f>
        <v>0</v>
      </c>
    </row>
    <row r="3319" spans="14:15" x14ac:dyDescent="0.25">
      <c r="N3319">
        <f>IF(AND(Sheet2!$K3319=$B$1,Sheet2!$L3319=1),Sheet2!$I3319+Sheet2!$M3319,IF(Sheet2!$K3319=$B$1,Sheet2!$M3319,0))</f>
        <v>0</v>
      </c>
      <c r="O3319">
        <f>IF(AND(Sheet2!$K3319=$B$2,Sheet2!$L3319=1),Sheet2!$J3319+Sheet2!$M3319,IF(Sheet2!$K3319=$B$2,Sheet2!$M3319,0))</f>
        <v>0</v>
      </c>
    </row>
    <row r="3320" spans="14:15" x14ac:dyDescent="0.25">
      <c r="N3320">
        <f>IF(AND(Sheet2!$K3320=$B$1,Sheet2!$L3320=1),Sheet2!$I3320+Sheet2!$M3320,IF(Sheet2!$K3320=$B$1,Sheet2!$M3320,0))</f>
        <v>0</v>
      </c>
      <c r="O3320">
        <f>IF(AND(Sheet2!$K3320=$B$2,Sheet2!$L3320=1),Sheet2!$J3320+Sheet2!$M3320,IF(Sheet2!$K3320=$B$2,Sheet2!$M3320,0))</f>
        <v>0</v>
      </c>
    </row>
    <row r="3321" spans="14:15" x14ac:dyDescent="0.25">
      <c r="N3321">
        <f>IF(AND(Sheet2!$K3321=$B$1,Sheet2!$L3321=1),Sheet2!$I3321+Sheet2!$M3321,IF(Sheet2!$K3321=$B$1,Sheet2!$M3321,0))</f>
        <v>0</v>
      </c>
      <c r="O3321">
        <f>IF(AND(Sheet2!$K3321=$B$2,Sheet2!$L3321=1),Sheet2!$J3321+Sheet2!$M3321,IF(Sheet2!$K3321=$B$2,Sheet2!$M3321,0))</f>
        <v>0</v>
      </c>
    </row>
    <row r="3322" spans="14:15" x14ac:dyDescent="0.25">
      <c r="N3322">
        <f>IF(AND(Sheet2!$K3322=$B$1,Sheet2!$L3322=1),Sheet2!$I3322+Sheet2!$M3322,IF(Sheet2!$K3322=$B$1,Sheet2!$M3322,0))</f>
        <v>0</v>
      </c>
      <c r="O3322">
        <f>IF(AND(Sheet2!$K3322=$B$2,Sheet2!$L3322=1),Sheet2!$J3322+Sheet2!$M3322,IF(Sheet2!$K3322=$B$2,Sheet2!$M3322,0))</f>
        <v>0</v>
      </c>
    </row>
    <row r="3323" spans="14:15" x14ac:dyDescent="0.25">
      <c r="N3323">
        <f>IF(AND(Sheet2!$K3323=$B$1,Sheet2!$L3323=1),Sheet2!$I3323+Sheet2!$M3323,IF(Sheet2!$K3323=$B$1,Sheet2!$M3323,0))</f>
        <v>0</v>
      </c>
      <c r="O3323">
        <f>IF(AND(Sheet2!$K3323=$B$2,Sheet2!$L3323=1),Sheet2!$J3323+Sheet2!$M3323,IF(Sheet2!$K3323=$B$2,Sheet2!$M3323,0))</f>
        <v>0</v>
      </c>
    </row>
    <row r="3324" spans="14:15" x14ac:dyDescent="0.25">
      <c r="N3324">
        <f>IF(AND(Sheet2!$K3324=$B$1,Sheet2!$L3324=1),Sheet2!$I3324+Sheet2!$M3324,IF(Sheet2!$K3324=$B$1,Sheet2!$M3324,0))</f>
        <v>0</v>
      </c>
      <c r="O3324">
        <f>IF(AND(Sheet2!$K3324=$B$2,Sheet2!$L3324=1),Sheet2!$J3324+Sheet2!$M3324,IF(Sheet2!$K3324=$B$2,Sheet2!$M3324,0))</f>
        <v>0</v>
      </c>
    </row>
    <row r="3325" spans="14:15" x14ac:dyDescent="0.25">
      <c r="N3325">
        <f>IF(AND(Sheet2!$K3325=$B$1,Sheet2!$L3325=1),Sheet2!$I3325+Sheet2!$M3325,IF(Sheet2!$K3325=$B$1,Sheet2!$M3325,0))</f>
        <v>0</v>
      </c>
      <c r="O3325">
        <f>IF(AND(Sheet2!$K3325=$B$2,Sheet2!$L3325=1),Sheet2!$J3325+Sheet2!$M3325,IF(Sheet2!$K3325=$B$2,Sheet2!$M3325,0))</f>
        <v>0</v>
      </c>
    </row>
    <row r="3326" spans="14:15" x14ac:dyDescent="0.25">
      <c r="N3326">
        <f>IF(AND(Sheet2!$K3326=$B$1,Sheet2!$L3326=1),Sheet2!$I3326+Sheet2!$M3326,IF(Sheet2!$K3326=$B$1,Sheet2!$M3326,0))</f>
        <v>0</v>
      </c>
      <c r="O3326">
        <f>IF(AND(Sheet2!$K3326=$B$2,Sheet2!$L3326=1),Sheet2!$J3326+Sheet2!$M3326,IF(Sheet2!$K3326=$B$2,Sheet2!$M3326,0))</f>
        <v>0</v>
      </c>
    </row>
    <row r="3327" spans="14:15" x14ac:dyDescent="0.25">
      <c r="N3327">
        <f>IF(AND(Sheet2!$K3327=$B$1,Sheet2!$L3327=1),Sheet2!$I3327+Sheet2!$M3327,IF(Sheet2!$K3327=$B$1,Sheet2!$M3327,0))</f>
        <v>0</v>
      </c>
      <c r="O3327">
        <f>IF(AND(Sheet2!$K3327=$B$2,Sheet2!$L3327=1),Sheet2!$J3327+Sheet2!$M3327,IF(Sheet2!$K3327=$B$2,Sheet2!$M3327,0))</f>
        <v>0</v>
      </c>
    </row>
    <row r="3328" spans="14:15" x14ac:dyDescent="0.25">
      <c r="N3328">
        <f>IF(AND(Sheet2!$K3328=$B$1,Sheet2!$L3328=1),Sheet2!$I3328+Sheet2!$M3328,IF(Sheet2!$K3328=$B$1,Sheet2!$M3328,0))</f>
        <v>0</v>
      </c>
      <c r="O3328">
        <f>IF(AND(Sheet2!$K3328=$B$2,Sheet2!$L3328=1),Sheet2!$J3328+Sheet2!$M3328,IF(Sheet2!$K3328=$B$2,Sheet2!$M3328,0))</f>
        <v>0</v>
      </c>
    </row>
    <row r="3329" spans="14:15" x14ac:dyDescent="0.25">
      <c r="N3329">
        <f>IF(AND(Sheet2!$K3329=$B$1,Sheet2!$L3329=1),Sheet2!$I3329+Sheet2!$M3329,IF(Sheet2!$K3329=$B$1,Sheet2!$M3329,0))</f>
        <v>0</v>
      </c>
      <c r="O3329">
        <f>IF(AND(Sheet2!$K3329=$B$2,Sheet2!$L3329=1),Sheet2!$J3329+Sheet2!$M3329,IF(Sheet2!$K3329=$B$2,Sheet2!$M3329,0))</f>
        <v>0</v>
      </c>
    </row>
    <row r="3330" spans="14:15" x14ac:dyDescent="0.25">
      <c r="N3330">
        <f>IF(AND(Sheet2!$K3330=$B$1,Sheet2!$L3330=1),Sheet2!$I3330+Sheet2!$M3330,IF(Sheet2!$K3330=$B$1,Sheet2!$M3330,0))</f>
        <v>0</v>
      </c>
      <c r="O3330">
        <f>IF(AND(Sheet2!$K3330=$B$2,Sheet2!$L3330=1),Sheet2!$J3330+Sheet2!$M3330,IF(Sheet2!$K3330=$B$2,Sheet2!$M3330,0))</f>
        <v>0</v>
      </c>
    </row>
    <row r="3331" spans="14:15" x14ac:dyDescent="0.25">
      <c r="N3331">
        <f>IF(AND(Sheet2!$K3331=$B$1,Sheet2!$L3331=1),Sheet2!$I3331+Sheet2!$M3331,IF(Sheet2!$K3331=$B$1,Sheet2!$M3331,0))</f>
        <v>0</v>
      </c>
      <c r="O3331">
        <f>IF(AND(Sheet2!$K3331=$B$2,Sheet2!$L3331=1),Sheet2!$J3331+Sheet2!$M3331,IF(Sheet2!$K3331=$B$2,Sheet2!$M3331,0))</f>
        <v>0</v>
      </c>
    </row>
    <row r="3332" spans="14:15" x14ac:dyDescent="0.25">
      <c r="N3332">
        <f>IF(AND(Sheet2!$K3332=$B$1,Sheet2!$L3332=1),Sheet2!$I3332+Sheet2!$M3332,IF(Sheet2!$K3332=$B$1,Sheet2!$M3332,0))</f>
        <v>0</v>
      </c>
      <c r="O3332">
        <f>IF(AND(Sheet2!$K3332=$B$2,Sheet2!$L3332=1),Sheet2!$J3332+Sheet2!$M3332,IF(Sheet2!$K3332=$B$2,Sheet2!$M3332,0))</f>
        <v>0</v>
      </c>
    </row>
    <row r="3333" spans="14:15" x14ac:dyDescent="0.25">
      <c r="N3333">
        <f>IF(AND(Sheet2!$K3333=$B$1,Sheet2!$L3333=1),Sheet2!$I3333+Sheet2!$M3333,IF(Sheet2!$K3333=$B$1,Sheet2!$M3333,0))</f>
        <v>0</v>
      </c>
      <c r="O3333">
        <f>IF(AND(Sheet2!$K3333=$B$2,Sheet2!$L3333=1),Sheet2!$J3333+Sheet2!$M3333,IF(Sheet2!$K3333=$B$2,Sheet2!$M3333,0))</f>
        <v>0</v>
      </c>
    </row>
    <row r="3334" spans="14:15" x14ac:dyDescent="0.25">
      <c r="N3334">
        <f>IF(AND(Sheet2!$K3334=$B$1,Sheet2!$L3334=1),Sheet2!$I3334+Sheet2!$M3334,IF(Sheet2!$K3334=$B$1,Sheet2!$M3334,0))</f>
        <v>0</v>
      </c>
      <c r="O3334">
        <f>IF(AND(Sheet2!$K3334=$B$2,Sheet2!$L3334=1),Sheet2!$J3334+Sheet2!$M3334,IF(Sheet2!$K3334=$B$2,Sheet2!$M3334,0))</f>
        <v>0</v>
      </c>
    </row>
    <row r="3335" spans="14:15" x14ac:dyDescent="0.25">
      <c r="N3335">
        <f>IF(AND(Sheet2!$K3335=$B$1,Sheet2!$L3335=1),Sheet2!$I3335+Sheet2!$M3335,IF(Sheet2!$K3335=$B$1,Sheet2!$M3335,0))</f>
        <v>0</v>
      </c>
      <c r="O3335">
        <f>IF(AND(Sheet2!$K3335=$B$2,Sheet2!$L3335=1),Sheet2!$J3335+Sheet2!$M3335,IF(Sheet2!$K3335=$B$2,Sheet2!$M3335,0))</f>
        <v>0</v>
      </c>
    </row>
    <row r="3336" spans="14:15" x14ac:dyDescent="0.25">
      <c r="N3336">
        <f>IF(AND(Sheet2!$K3336=$B$1,Sheet2!$L3336=1),Sheet2!$I3336+Sheet2!$M3336,IF(Sheet2!$K3336=$B$1,Sheet2!$M3336,0))</f>
        <v>0</v>
      </c>
      <c r="O3336">
        <f>IF(AND(Sheet2!$K3336=$B$2,Sheet2!$L3336=1),Sheet2!$J3336+Sheet2!$M3336,IF(Sheet2!$K3336=$B$2,Sheet2!$M3336,0))</f>
        <v>0</v>
      </c>
    </row>
    <row r="3337" spans="14:15" x14ac:dyDescent="0.25">
      <c r="N3337">
        <f>IF(AND(Sheet2!$K3337=$B$1,Sheet2!$L3337=1),Sheet2!$I3337+Sheet2!$M3337,IF(Sheet2!$K3337=$B$1,Sheet2!$M3337,0))</f>
        <v>0</v>
      </c>
      <c r="O3337">
        <f>IF(AND(Sheet2!$K3337=$B$2,Sheet2!$L3337=1),Sheet2!$J3337+Sheet2!$M3337,IF(Sheet2!$K3337=$B$2,Sheet2!$M3337,0))</f>
        <v>0</v>
      </c>
    </row>
    <row r="3338" spans="14:15" x14ac:dyDescent="0.25">
      <c r="N3338">
        <f>IF(AND(Sheet2!$K3338=$B$1,Sheet2!$L3338=1),Sheet2!$I3338+Sheet2!$M3338,IF(Sheet2!$K3338=$B$1,Sheet2!$M3338,0))</f>
        <v>0</v>
      </c>
      <c r="O3338">
        <f>IF(AND(Sheet2!$K3338=$B$2,Sheet2!$L3338=1),Sheet2!$J3338+Sheet2!$M3338,IF(Sheet2!$K3338=$B$2,Sheet2!$M3338,0))</f>
        <v>0</v>
      </c>
    </row>
    <row r="3339" spans="14:15" x14ac:dyDescent="0.25">
      <c r="N3339">
        <f>IF(AND(Sheet2!$K3339=$B$1,Sheet2!$L3339=1),Sheet2!$I3339+Sheet2!$M3339,IF(Sheet2!$K3339=$B$1,Sheet2!$M3339,0))</f>
        <v>0</v>
      </c>
      <c r="O3339">
        <f>IF(AND(Sheet2!$K3339=$B$2,Sheet2!$L3339=1),Sheet2!$J3339+Sheet2!$M3339,IF(Sheet2!$K3339=$B$2,Sheet2!$M3339,0))</f>
        <v>0</v>
      </c>
    </row>
    <row r="3340" spans="14:15" x14ac:dyDescent="0.25">
      <c r="N3340">
        <f>IF(AND(Sheet2!$K3340=$B$1,Sheet2!$L3340=1),Sheet2!$I3340+Sheet2!$M3340,IF(Sheet2!$K3340=$B$1,Sheet2!$M3340,0))</f>
        <v>0</v>
      </c>
      <c r="O3340">
        <f>IF(AND(Sheet2!$K3340=$B$2,Sheet2!$L3340=1),Sheet2!$J3340+Sheet2!$M3340,IF(Sheet2!$K3340=$B$2,Sheet2!$M3340,0))</f>
        <v>0</v>
      </c>
    </row>
    <row r="3341" spans="14:15" x14ac:dyDescent="0.25">
      <c r="N3341">
        <f>IF(AND(Sheet2!$K3341=$B$1,Sheet2!$L3341=1),Sheet2!$I3341+Sheet2!$M3341,IF(Sheet2!$K3341=$B$1,Sheet2!$M3341,0))</f>
        <v>0</v>
      </c>
      <c r="O3341">
        <f>IF(AND(Sheet2!$K3341=$B$2,Sheet2!$L3341=1),Sheet2!$J3341+Sheet2!$M3341,IF(Sheet2!$K3341=$B$2,Sheet2!$M3341,0))</f>
        <v>0</v>
      </c>
    </row>
    <row r="3342" spans="14:15" x14ac:dyDescent="0.25">
      <c r="N3342">
        <f>IF(AND(Sheet2!$K3342=$B$1,Sheet2!$L3342=1),Sheet2!$I3342+Sheet2!$M3342,IF(Sheet2!$K3342=$B$1,Sheet2!$M3342,0))</f>
        <v>0</v>
      </c>
      <c r="O3342">
        <f>IF(AND(Sheet2!$K3342=$B$2,Sheet2!$L3342=1),Sheet2!$J3342+Sheet2!$M3342,IF(Sheet2!$K3342=$B$2,Sheet2!$M3342,0))</f>
        <v>0</v>
      </c>
    </row>
    <row r="3343" spans="14:15" x14ac:dyDescent="0.25">
      <c r="N3343">
        <f>IF(AND(Sheet2!$K3343=$B$1,Sheet2!$L3343=1),Sheet2!$I3343+Sheet2!$M3343,IF(Sheet2!$K3343=$B$1,Sheet2!$M3343,0))</f>
        <v>0</v>
      </c>
      <c r="O3343">
        <f>IF(AND(Sheet2!$K3343=$B$2,Sheet2!$L3343=1),Sheet2!$J3343+Sheet2!$M3343,IF(Sheet2!$K3343=$B$2,Sheet2!$M3343,0))</f>
        <v>0</v>
      </c>
    </row>
    <row r="3344" spans="14:15" x14ac:dyDescent="0.25">
      <c r="N3344">
        <f>IF(AND(Sheet2!$K3344=$B$1,Sheet2!$L3344=1),Sheet2!$I3344+Sheet2!$M3344,IF(Sheet2!$K3344=$B$1,Sheet2!$M3344,0))</f>
        <v>0</v>
      </c>
      <c r="O3344">
        <f>IF(AND(Sheet2!$K3344=$B$2,Sheet2!$L3344=1),Sheet2!$J3344+Sheet2!$M3344,IF(Sheet2!$K3344=$B$2,Sheet2!$M3344,0))</f>
        <v>0</v>
      </c>
    </row>
    <row r="3345" spans="14:15" x14ac:dyDescent="0.25">
      <c r="N3345">
        <f>IF(AND(Sheet2!$K3345=$B$1,Sheet2!$L3345=1),Sheet2!$I3345+Sheet2!$M3345,IF(Sheet2!$K3345=$B$1,Sheet2!$M3345,0))</f>
        <v>0</v>
      </c>
      <c r="O3345">
        <f>IF(AND(Sheet2!$K3345=$B$2,Sheet2!$L3345=1),Sheet2!$J3345+Sheet2!$M3345,IF(Sheet2!$K3345=$B$2,Sheet2!$M3345,0))</f>
        <v>0</v>
      </c>
    </row>
    <row r="3346" spans="14:15" x14ac:dyDescent="0.25">
      <c r="N3346">
        <f>IF(AND(Sheet2!$K3346=$B$1,Sheet2!$L3346=1),Sheet2!$I3346+Sheet2!$M3346,IF(Sheet2!$K3346=$B$1,Sheet2!$M3346,0))</f>
        <v>0</v>
      </c>
      <c r="O3346">
        <f>IF(AND(Sheet2!$K3346=$B$2,Sheet2!$L3346=1),Sheet2!$J3346+Sheet2!$M3346,IF(Sheet2!$K3346=$B$2,Sheet2!$M3346,0))</f>
        <v>0</v>
      </c>
    </row>
    <row r="3347" spans="14:15" x14ac:dyDescent="0.25">
      <c r="N3347">
        <f>IF(AND(Sheet2!$K3347=$B$1,Sheet2!$L3347=1),Sheet2!$I3347+Sheet2!$M3347,IF(Sheet2!$K3347=$B$1,Sheet2!$M3347,0))</f>
        <v>0</v>
      </c>
      <c r="O3347">
        <f>IF(AND(Sheet2!$K3347=$B$2,Sheet2!$L3347=1),Sheet2!$J3347+Sheet2!$M3347,IF(Sheet2!$K3347=$B$2,Sheet2!$M3347,0))</f>
        <v>0</v>
      </c>
    </row>
    <row r="3348" spans="14:15" x14ac:dyDescent="0.25">
      <c r="N3348">
        <f>IF(AND(Sheet2!$K3348=$B$1,Sheet2!$L3348=1),Sheet2!$I3348+Sheet2!$M3348,IF(Sheet2!$K3348=$B$1,Sheet2!$M3348,0))</f>
        <v>0</v>
      </c>
      <c r="O3348">
        <f>IF(AND(Sheet2!$K3348=$B$2,Sheet2!$L3348=1),Sheet2!$J3348+Sheet2!$M3348,IF(Sheet2!$K3348=$B$2,Sheet2!$M3348,0))</f>
        <v>0</v>
      </c>
    </row>
    <row r="3349" spans="14:15" x14ac:dyDescent="0.25">
      <c r="N3349">
        <f>IF(AND(Sheet2!$K3349=$B$1,Sheet2!$L3349=1),Sheet2!$I3349+Sheet2!$M3349,IF(Sheet2!$K3349=$B$1,Sheet2!$M3349,0))</f>
        <v>0</v>
      </c>
      <c r="O3349">
        <f>IF(AND(Sheet2!$K3349=$B$2,Sheet2!$L3349=1),Sheet2!$J3349+Sheet2!$M3349,IF(Sheet2!$K3349=$B$2,Sheet2!$M3349,0))</f>
        <v>0</v>
      </c>
    </row>
    <row r="3350" spans="14:15" x14ac:dyDescent="0.25">
      <c r="N3350">
        <f>IF(AND(Sheet2!$K3350=$B$1,Sheet2!$L3350=1),Sheet2!$I3350+Sheet2!$M3350,IF(Sheet2!$K3350=$B$1,Sheet2!$M3350,0))</f>
        <v>0</v>
      </c>
      <c r="O3350">
        <f>IF(AND(Sheet2!$K3350=$B$2,Sheet2!$L3350=1),Sheet2!$J3350+Sheet2!$M3350,IF(Sheet2!$K3350=$B$2,Sheet2!$M3350,0))</f>
        <v>0</v>
      </c>
    </row>
    <row r="3351" spans="14:15" x14ac:dyDescent="0.25">
      <c r="N3351">
        <f>IF(AND(Sheet2!$K3351=$B$1,Sheet2!$L3351=1),Sheet2!$I3351+Sheet2!$M3351,IF(Sheet2!$K3351=$B$1,Sheet2!$M3351,0))</f>
        <v>0</v>
      </c>
      <c r="O3351">
        <f>IF(AND(Sheet2!$K3351=$B$2,Sheet2!$L3351=1),Sheet2!$J3351+Sheet2!$M3351,IF(Sheet2!$K3351=$B$2,Sheet2!$M3351,0))</f>
        <v>0</v>
      </c>
    </row>
    <row r="3352" spans="14:15" x14ac:dyDescent="0.25">
      <c r="N3352">
        <f>IF(AND(Sheet2!$K3352=$B$1,Sheet2!$L3352=1),Sheet2!$I3352+Sheet2!$M3352,IF(Sheet2!$K3352=$B$1,Sheet2!$M3352,0))</f>
        <v>0</v>
      </c>
      <c r="O3352">
        <f>IF(AND(Sheet2!$K3352=$B$2,Sheet2!$L3352=1),Sheet2!$J3352+Sheet2!$M3352,IF(Sheet2!$K3352=$B$2,Sheet2!$M3352,0))</f>
        <v>0</v>
      </c>
    </row>
    <row r="3353" spans="14:15" x14ac:dyDescent="0.25">
      <c r="N3353">
        <f>IF(AND(Sheet2!$K3353=$B$1,Sheet2!$L3353=1),Sheet2!$I3353+Sheet2!$M3353,IF(Sheet2!$K3353=$B$1,Sheet2!$M3353,0))</f>
        <v>0</v>
      </c>
      <c r="O3353">
        <f>IF(AND(Sheet2!$K3353=$B$2,Sheet2!$L3353=1),Sheet2!$J3353+Sheet2!$M3353,IF(Sheet2!$K3353=$B$2,Sheet2!$M3353,0))</f>
        <v>0</v>
      </c>
    </row>
    <row r="3354" spans="14:15" x14ac:dyDescent="0.25">
      <c r="N3354">
        <f>IF(AND(Sheet2!$K3354=$B$1,Sheet2!$L3354=1),Sheet2!$I3354+Sheet2!$M3354,IF(Sheet2!$K3354=$B$1,Sheet2!$M3354,0))</f>
        <v>0</v>
      </c>
      <c r="O3354">
        <f>IF(AND(Sheet2!$K3354=$B$2,Sheet2!$L3354=1),Sheet2!$J3354+Sheet2!$M3354,IF(Sheet2!$K3354=$B$2,Sheet2!$M3354,0))</f>
        <v>0</v>
      </c>
    </row>
    <row r="3355" spans="14:15" x14ac:dyDescent="0.25">
      <c r="N3355">
        <f>IF(AND(Sheet2!$K3355=$B$1,Sheet2!$L3355=1),Sheet2!$I3355+Sheet2!$M3355,IF(Sheet2!$K3355=$B$1,Sheet2!$M3355,0))</f>
        <v>0</v>
      </c>
      <c r="O3355">
        <f>IF(AND(Sheet2!$K3355=$B$2,Sheet2!$L3355=1),Sheet2!$J3355+Sheet2!$M3355,IF(Sheet2!$K3355=$B$2,Sheet2!$M3355,0))</f>
        <v>0</v>
      </c>
    </row>
    <row r="3356" spans="14:15" x14ac:dyDescent="0.25">
      <c r="N3356">
        <f>IF(AND(Sheet2!$K3356=$B$1,Sheet2!$L3356=1),Sheet2!$I3356+Sheet2!$M3356,IF(Sheet2!$K3356=$B$1,Sheet2!$M3356,0))</f>
        <v>0</v>
      </c>
      <c r="O3356">
        <f>IF(AND(Sheet2!$K3356=$B$2,Sheet2!$L3356=1),Sheet2!$J3356+Sheet2!$M3356,IF(Sheet2!$K3356=$B$2,Sheet2!$M3356,0))</f>
        <v>0</v>
      </c>
    </row>
    <row r="3357" spans="14:15" x14ac:dyDescent="0.25">
      <c r="N3357">
        <f>IF(AND(Sheet2!$K3357=$B$1,Sheet2!$L3357=1),Sheet2!$I3357+Sheet2!$M3357,IF(Sheet2!$K3357=$B$1,Sheet2!$M3357,0))</f>
        <v>0</v>
      </c>
      <c r="O3357">
        <f>IF(AND(Sheet2!$K3357=$B$2,Sheet2!$L3357=1),Sheet2!$J3357+Sheet2!$M3357,IF(Sheet2!$K3357=$B$2,Sheet2!$M3357,0))</f>
        <v>0</v>
      </c>
    </row>
    <row r="3358" spans="14:15" x14ac:dyDescent="0.25">
      <c r="N3358">
        <f>IF(AND(Sheet2!$K3358=$B$1,Sheet2!$L3358=1),Sheet2!$I3358+Sheet2!$M3358,IF(Sheet2!$K3358=$B$1,Sheet2!$M3358,0))</f>
        <v>0</v>
      </c>
      <c r="O3358">
        <f>IF(AND(Sheet2!$K3358=$B$2,Sheet2!$L3358=1),Sheet2!$J3358+Sheet2!$M3358,IF(Sheet2!$K3358=$B$2,Sheet2!$M3358,0))</f>
        <v>0</v>
      </c>
    </row>
    <row r="3359" spans="14:15" x14ac:dyDescent="0.25">
      <c r="N3359">
        <f>IF(AND(Sheet2!$K3359=$B$1,Sheet2!$L3359=1),Sheet2!$I3359+Sheet2!$M3359,IF(Sheet2!$K3359=$B$1,Sheet2!$M3359,0))</f>
        <v>0</v>
      </c>
      <c r="O3359">
        <f>IF(AND(Sheet2!$K3359=$B$2,Sheet2!$L3359=1),Sheet2!$J3359+Sheet2!$M3359,IF(Sheet2!$K3359=$B$2,Sheet2!$M3359,0))</f>
        <v>0</v>
      </c>
    </row>
    <row r="3360" spans="14:15" x14ac:dyDescent="0.25">
      <c r="N3360">
        <f>IF(AND(Sheet2!$K3360=$B$1,Sheet2!$L3360=1),Sheet2!$I3360+Sheet2!$M3360,IF(Sheet2!$K3360=$B$1,Sheet2!$M3360,0))</f>
        <v>0</v>
      </c>
      <c r="O3360">
        <f>IF(AND(Sheet2!$K3360=$B$2,Sheet2!$L3360=1),Sheet2!$J3360+Sheet2!$M3360,IF(Sheet2!$K3360=$B$2,Sheet2!$M3360,0))</f>
        <v>0</v>
      </c>
    </row>
    <row r="3361" spans="14:15" x14ac:dyDescent="0.25">
      <c r="N3361">
        <f>IF(AND(Sheet2!$K3361=$B$1,Sheet2!$L3361=1),Sheet2!$I3361+Sheet2!$M3361,IF(Sheet2!$K3361=$B$1,Sheet2!$M3361,0))</f>
        <v>0</v>
      </c>
      <c r="O3361">
        <f>IF(AND(Sheet2!$K3361=$B$2,Sheet2!$L3361=1),Sheet2!$J3361+Sheet2!$M3361,IF(Sheet2!$K3361=$B$2,Sheet2!$M3361,0))</f>
        <v>0</v>
      </c>
    </row>
    <row r="3362" spans="14:15" x14ac:dyDescent="0.25">
      <c r="N3362">
        <f>IF(AND(Sheet2!$K3362=$B$1,Sheet2!$L3362=1),Sheet2!$I3362+Sheet2!$M3362,IF(Sheet2!$K3362=$B$1,Sheet2!$M3362,0))</f>
        <v>0</v>
      </c>
      <c r="O3362">
        <f>IF(AND(Sheet2!$K3362=$B$2,Sheet2!$L3362=1),Sheet2!$J3362+Sheet2!$M3362,IF(Sheet2!$K3362=$B$2,Sheet2!$M3362,0))</f>
        <v>0</v>
      </c>
    </row>
    <row r="3363" spans="14:15" x14ac:dyDescent="0.25">
      <c r="N3363">
        <f>IF(AND(Sheet2!$K3363=$B$1,Sheet2!$L3363=1),Sheet2!$I3363+Sheet2!$M3363,IF(Sheet2!$K3363=$B$1,Sheet2!$M3363,0))</f>
        <v>0</v>
      </c>
      <c r="O3363">
        <f>IF(AND(Sheet2!$K3363=$B$2,Sheet2!$L3363=1),Sheet2!$J3363+Sheet2!$M3363,IF(Sheet2!$K3363=$B$2,Sheet2!$M3363,0))</f>
        <v>0</v>
      </c>
    </row>
    <row r="3364" spans="14:15" x14ac:dyDescent="0.25">
      <c r="N3364">
        <f>IF(AND(Sheet2!$K3364=$B$1,Sheet2!$L3364=1),Sheet2!$I3364+Sheet2!$M3364,IF(Sheet2!$K3364=$B$1,Sheet2!$M3364,0))</f>
        <v>0</v>
      </c>
      <c r="O3364">
        <f>IF(AND(Sheet2!$K3364=$B$2,Sheet2!$L3364=1),Sheet2!$J3364+Sheet2!$M3364,IF(Sheet2!$K3364=$B$2,Sheet2!$M3364,0))</f>
        <v>0</v>
      </c>
    </row>
    <row r="3365" spans="14:15" x14ac:dyDescent="0.25">
      <c r="N3365">
        <f>IF(AND(Sheet2!$K3365=$B$1,Sheet2!$L3365=1),Sheet2!$I3365+Sheet2!$M3365,IF(Sheet2!$K3365=$B$1,Sheet2!$M3365,0))</f>
        <v>0</v>
      </c>
      <c r="O3365">
        <f>IF(AND(Sheet2!$K3365=$B$2,Sheet2!$L3365=1),Sheet2!$J3365+Sheet2!$M3365,IF(Sheet2!$K3365=$B$2,Sheet2!$M3365,0))</f>
        <v>0</v>
      </c>
    </row>
    <row r="3366" spans="14:15" x14ac:dyDescent="0.25">
      <c r="N3366">
        <f>IF(AND(Sheet2!$K3366=$B$1,Sheet2!$L3366=1),Sheet2!$I3366+Sheet2!$M3366,IF(Sheet2!$K3366=$B$1,Sheet2!$M3366,0))</f>
        <v>0</v>
      </c>
      <c r="O3366">
        <f>IF(AND(Sheet2!$K3366=$B$2,Sheet2!$L3366=1),Sheet2!$J3366+Sheet2!$M3366,IF(Sheet2!$K3366=$B$2,Sheet2!$M3366,0))</f>
        <v>0</v>
      </c>
    </row>
    <row r="3367" spans="14:15" x14ac:dyDescent="0.25">
      <c r="N3367">
        <f>IF(AND(Sheet2!$K3367=$B$1,Sheet2!$L3367=1),Sheet2!$I3367+Sheet2!$M3367,IF(Sheet2!$K3367=$B$1,Sheet2!$M3367,0))</f>
        <v>0</v>
      </c>
      <c r="O3367">
        <f>IF(AND(Sheet2!$K3367=$B$2,Sheet2!$L3367=1),Sheet2!$J3367+Sheet2!$M3367,IF(Sheet2!$K3367=$B$2,Sheet2!$M3367,0))</f>
        <v>0</v>
      </c>
    </row>
    <row r="3368" spans="14:15" x14ac:dyDescent="0.25">
      <c r="N3368">
        <f>IF(AND(Sheet2!$K3368=$B$1,Sheet2!$L3368=1),Sheet2!$I3368+Sheet2!$M3368,IF(Sheet2!$K3368=$B$1,Sheet2!$M3368,0))</f>
        <v>0</v>
      </c>
      <c r="O3368">
        <f>IF(AND(Sheet2!$K3368=$B$2,Sheet2!$L3368=1),Sheet2!$J3368+Sheet2!$M3368,IF(Sheet2!$K3368=$B$2,Sheet2!$M3368,0))</f>
        <v>0</v>
      </c>
    </row>
    <row r="3369" spans="14:15" x14ac:dyDescent="0.25">
      <c r="N3369">
        <f>IF(AND(Sheet2!$K3369=$B$1,Sheet2!$L3369=1),Sheet2!$I3369+Sheet2!$M3369,IF(Sheet2!$K3369=$B$1,Sheet2!$M3369,0))</f>
        <v>0</v>
      </c>
      <c r="O3369">
        <f>IF(AND(Sheet2!$K3369=$B$2,Sheet2!$L3369=1),Sheet2!$J3369+Sheet2!$M3369,IF(Sheet2!$K3369=$B$2,Sheet2!$M3369,0))</f>
        <v>0</v>
      </c>
    </row>
    <row r="3370" spans="14:15" x14ac:dyDescent="0.25">
      <c r="N3370">
        <f>IF(AND(Sheet2!$K3370=$B$1,Sheet2!$L3370=1),Sheet2!$I3370+Sheet2!$M3370,IF(Sheet2!$K3370=$B$1,Sheet2!$M3370,0))</f>
        <v>0</v>
      </c>
      <c r="O3370">
        <f>IF(AND(Sheet2!$K3370=$B$2,Sheet2!$L3370=1),Sheet2!$J3370+Sheet2!$M3370,IF(Sheet2!$K3370=$B$2,Sheet2!$M3370,0))</f>
        <v>0</v>
      </c>
    </row>
    <row r="3371" spans="14:15" x14ac:dyDescent="0.25">
      <c r="N3371">
        <f>IF(AND(Sheet2!$K3371=$B$1,Sheet2!$L3371=1),Sheet2!$I3371+Sheet2!$M3371,IF(Sheet2!$K3371=$B$1,Sheet2!$M3371,0))</f>
        <v>0</v>
      </c>
      <c r="O3371">
        <f>IF(AND(Sheet2!$K3371=$B$2,Sheet2!$L3371=1),Sheet2!$J3371+Sheet2!$M3371,IF(Sheet2!$K3371=$B$2,Sheet2!$M3371,0))</f>
        <v>0</v>
      </c>
    </row>
    <row r="3372" spans="14:15" x14ac:dyDescent="0.25">
      <c r="N3372">
        <f>IF(AND(Sheet2!$K3372=$B$1,Sheet2!$L3372=1),Sheet2!$I3372+Sheet2!$M3372,IF(Sheet2!$K3372=$B$1,Sheet2!$M3372,0))</f>
        <v>0</v>
      </c>
      <c r="O3372">
        <f>IF(AND(Sheet2!$K3372=$B$2,Sheet2!$L3372=1),Sheet2!$J3372+Sheet2!$M3372,IF(Sheet2!$K3372=$B$2,Sheet2!$M3372,0))</f>
        <v>0</v>
      </c>
    </row>
    <row r="3373" spans="14:15" x14ac:dyDescent="0.25">
      <c r="N3373">
        <f>IF(AND(Sheet2!$K3373=$B$1,Sheet2!$L3373=1),Sheet2!$I3373+Sheet2!$M3373,IF(Sheet2!$K3373=$B$1,Sheet2!$M3373,0))</f>
        <v>0</v>
      </c>
      <c r="O3373">
        <f>IF(AND(Sheet2!$K3373=$B$2,Sheet2!$L3373=1),Sheet2!$J3373+Sheet2!$M3373,IF(Sheet2!$K3373=$B$2,Sheet2!$M3373,0))</f>
        <v>0</v>
      </c>
    </row>
    <row r="3374" spans="14:15" x14ac:dyDescent="0.25">
      <c r="N3374">
        <f>IF(AND(Sheet2!$K3374=$B$1,Sheet2!$L3374=1),Sheet2!$I3374+Sheet2!$M3374,IF(Sheet2!$K3374=$B$1,Sheet2!$M3374,0))</f>
        <v>0</v>
      </c>
      <c r="O3374">
        <f>IF(AND(Sheet2!$K3374=$B$2,Sheet2!$L3374=1),Sheet2!$J3374+Sheet2!$M3374,IF(Sheet2!$K3374=$B$2,Sheet2!$M3374,0))</f>
        <v>0</v>
      </c>
    </row>
    <row r="3375" spans="14:15" x14ac:dyDescent="0.25">
      <c r="N3375">
        <f>IF(AND(Sheet2!$K3375=$B$1,Sheet2!$L3375=1),Sheet2!$I3375+Sheet2!$M3375,IF(Sheet2!$K3375=$B$1,Sheet2!$M3375,0))</f>
        <v>0</v>
      </c>
      <c r="O3375">
        <f>IF(AND(Sheet2!$K3375=$B$2,Sheet2!$L3375=1),Sheet2!$J3375+Sheet2!$M3375,IF(Sheet2!$K3375=$B$2,Sheet2!$M3375,0))</f>
        <v>0</v>
      </c>
    </row>
    <row r="3376" spans="14:15" x14ac:dyDescent="0.25">
      <c r="N3376">
        <f>IF(AND(Sheet2!$K3376=$B$1,Sheet2!$L3376=1),Sheet2!$I3376+Sheet2!$M3376,IF(Sheet2!$K3376=$B$1,Sheet2!$M3376,0))</f>
        <v>0</v>
      </c>
      <c r="O3376">
        <f>IF(AND(Sheet2!$K3376=$B$2,Sheet2!$L3376=1),Sheet2!$J3376+Sheet2!$M3376,IF(Sheet2!$K3376=$B$2,Sheet2!$M3376,0))</f>
        <v>0</v>
      </c>
    </row>
    <row r="3377" spans="14:15" x14ac:dyDescent="0.25">
      <c r="N3377">
        <f>IF(AND(Sheet2!$K3377=$B$1,Sheet2!$L3377=1),Sheet2!$I3377+Sheet2!$M3377,IF(Sheet2!$K3377=$B$1,Sheet2!$M3377,0))</f>
        <v>0</v>
      </c>
      <c r="O3377">
        <f>IF(AND(Sheet2!$K3377=$B$2,Sheet2!$L3377=1),Sheet2!$J3377+Sheet2!$M3377,IF(Sheet2!$K3377=$B$2,Sheet2!$M3377,0))</f>
        <v>0</v>
      </c>
    </row>
    <row r="3378" spans="14:15" x14ac:dyDescent="0.25">
      <c r="N3378">
        <f>IF(AND(Sheet2!$K3378=$B$1,Sheet2!$L3378=1),Sheet2!$I3378+Sheet2!$M3378,IF(Sheet2!$K3378=$B$1,Sheet2!$M3378,0))</f>
        <v>0</v>
      </c>
      <c r="O3378">
        <f>IF(AND(Sheet2!$K3378=$B$2,Sheet2!$L3378=1),Sheet2!$J3378+Sheet2!$M3378,IF(Sheet2!$K3378=$B$2,Sheet2!$M3378,0))</f>
        <v>0</v>
      </c>
    </row>
    <row r="3379" spans="14:15" x14ac:dyDescent="0.25">
      <c r="N3379">
        <f>IF(AND(Sheet2!$K3379=$B$1,Sheet2!$L3379=1),Sheet2!$I3379+Sheet2!$M3379,IF(Sheet2!$K3379=$B$1,Sheet2!$M3379,0))</f>
        <v>0</v>
      </c>
      <c r="O3379">
        <f>IF(AND(Sheet2!$K3379=$B$2,Sheet2!$L3379=1),Sheet2!$J3379+Sheet2!$M3379,IF(Sheet2!$K3379=$B$2,Sheet2!$M3379,0))</f>
        <v>0</v>
      </c>
    </row>
    <row r="3380" spans="14:15" x14ac:dyDescent="0.25">
      <c r="N3380">
        <f>IF(AND(Sheet2!$K3380=$B$1,Sheet2!$L3380=1),Sheet2!$I3380+Sheet2!$M3380,IF(Sheet2!$K3380=$B$1,Sheet2!$M3380,0))</f>
        <v>0</v>
      </c>
      <c r="O3380">
        <f>IF(AND(Sheet2!$K3380=$B$2,Sheet2!$L3380=1),Sheet2!$J3380+Sheet2!$M3380,IF(Sheet2!$K3380=$B$2,Sheet2!$M3380,0))</f>
        <v>0</v>
      </c>
    </row>
    <row r="3381" spans="14:15" x14ac:dyDescent="0.25">
      <c r="N3381">
        <f>IF(AND(Sheet2!$K3381=$B$1,Sheet2!$L3381=1),Sheet2!$I3381+Sheet2!$M3381,IF(Sheet2!$K3381=$B$1,Sheet2!$M3381,0))</f>
        <v>0</v>
      </c>
      <c r="O3381">
        <f>IF(AND(Sheet2!$K3381=$B$2,Sheet2!$L3381=1),Sheet2!$J3381+Sheet2!$M3381,IF(Sheet2!$K3381=$B$2,Sheet2!$M3381,0))</f>
        <v>0</v>
      </c>
    </row>
    <row r="3382" spans="14:15" x14ac:dyDescent="0.25">
      <c r="N3382">
        <f>IF(AND(Sheet2!$K3382=$B$1,Sheet2!$L3382=1),Sheet2!$I3382+Sheet2!$M3382,IF(Sheet2!$K3382=$B$1,Sheet2!$M3382,0))</f>
        <v>0</v>
      </c>
      <c r="O3382">
        <f>IF(AND(Sheet2!$K3382=$B$2,Sheet2!$L3382=1),Sheet2!$J3382+Sheet2!$M3382,IF(Sheet2!$K3382=$B$2,Sheet2!$M3382,0))</f>
        <v>0</v>
      </c>
    </row>
    <row r="3383" spans="14:15" x14ac:dyDescent="0.25">
      <c r="N3383">
        <f>IF(AND(Sheet2!$K3383=$B$1,Sheet2!$L3383=1),Sheet2!$I3383+Sheet2!$M3383,IF(Sheet2!$K3383=$B$1,Sheet2!$M3383,0))</f>
        <v>0</v>
      </c>
      <c r="O3383">
        <f>IF(AND(Sheet2!$K3383=$B$2,Sheet2!$L3383=1),Sheet2!$J3383+Sheet2!$M3383,IF(Sheet2!$K3383=$B$2,Sheet2!$M3383,0))</f>
        <v>0</v>
      </c>
    </row>
    <row r="3384" spans="14:15" x14ac:dyDescent="0.25">
      <c r="N3384">
        <f>IF(AND(Sheet2!$K3384=$B$1,Sheet2!$L3384=1),Sheet2!$I3384+Sheet2!$M3384,IF(Sheet2!$K3384=$B$1,Sheet2!$M3384,0))</f>
        <v>0</v>
      </c>
      <c r="O3384">
        <f>IF(AND(Sheet2!$K3384=$B$2,Sheet2!$L3384=1),Sheet2!$J3384+Sheet2!$M3384,IF(Sheet2!$K3384=$B$2,Sheet2!$M3384,0))</f>
        <v>0</v>
      </c>
    </row>
    <row r="3385" spans="14:15" x14ac:dyDescent="0.25">
      <c r="N3385">
        <f>IF(AND(Sheet2!$K3385=$B$1,Sheet2!$L3385=1),Sheet2!$I3385+Sheet2!$M3385,IF(Sheet2!$K3385=$B$1,Sheet2!$M3385,0))</f>
        <v>0</v>
      </c>
      <c r="O3385">
        <f>IF(AND(Sheet2!$K3385=$B$2,Sheet2!$L3385=1),Sheet2!$J3385+Sheet2!$M3385,IF(Sheet2!$K3385=$B$2,Sheet2!$M3385,0))</f>
        <v>0</v>
      </c>
    </row>
    <row r="3386" spans="14:15" x14ac:dyDescent="0.25">
      <c r="N3386">
        <f>IF(AND(Sheet2!$K3386=$B$1,Sheet2!$L3386=1),Sheet2!$I3386+Sheet2!$M3386,IF(Sheet2!$K3386=$B$1,Sheet2!$M3386,0))</f>
        <v>0</v>
      </c>
      <c r="O3386">
        <f>IF(AND(Sheet2!$K3386=$B$2,Sheet2!$L3386=1),Sheet2!$J3386+Sheet2!$M3386,IF(Sheet2!$K3386=$B$2,Sheet2!$M3386,0))</f>
        <v>0</v>
      </c>
    </row>
    <row r="3387" spans="14:15" x14ac:dyDescent="0.25">
      <c r="N3387">
        <f>IF(AND(Sheet2!$K3387=$B$1,Sheet2!$L3387=1),Sheet2!$I3387+Sheet2!$M3387,IF(Sheet2!$K3387=$B$1,Sheet2!$M3387,0))</f>
        <v>0</v>
      </c>
      <c r="O3387">
        <f>IF(AND(Sheet2!$K3387=$B$2,Sheet2!$L3387=1),Sheet2!$J3387+Sheet2!$M3387,IF(Sheet2!$K3387=$B$2,Sheet2!$M3387,0))</f>
        <v>0</v>
      </c>
    </row>
    <row r="3388" spans="14:15" x14ac:dyDescent="0.25">
      <c r="N3388">
        <f>IF(AND(Sheet2!$K3388=$B$1,Sheet2!$L3388=1),Sheet2!$I3388+Sheet2!$M3388,IF(Sheet2!$K3388=$B$1,Sheet2!$M3388,0))</f>
        <v>0</v>
      </c>
      <c r="O3388">
        <f>IF(AND(Sheet2!$K3388=$B$2,Sheet2!$L3388=1),Sheet2!$J3388+Sheet2!$M3388,IF(Sheet2!$K3388=$B$2,Sheet2!$M3388,0))</f>
        <v>0</v>
      </c>
    </row>
    <row r="3389" spans="14:15" x14ac:dyDescent="0.25">
      <c r="N3389">
        <f>IF(AND(Sheet2!$K3389=$B$1,Sheet2!$L3389=1),Sheet2!$I3389+Sheet2!$M3389,IF(Sheet2!$K3389=$B$1,Sheet2!$M3389,0))</f>
        <v>0</v>
      </c>
      <c r="O3389">
        <f>IF(AND(Sheet2!$K3389=$B$2,Sheet2!$L3389=1),Sheet2!$J3389+Sheet2!$M3389,IF(Sheet2!$K3389=$B$2,Sheet2!$M3389,0))</f>
        <v>0</v>
      </c>
    </row>
    <row r="3390" spans="14:15" x14ac:dyDescent="0.25">
      <c r="N3390">
        <f>IF(AND(Sheet2!$K3390=$B$1,Sheet2!$L3390=1),Sheet2!$I3390+Sheet2!$M3390,IF(Sheet2!$K3390=$B$1,Sheet2!$M3390,0))</f>
        <v>0</v>
      </c>
      <c r="O3390">
        <f>IF(AND(Sheet2!$K3390=$B$2,Sheet2!$L3390=1),Sheet2!$J3390+Sheet2!$M3390,IF(Sheet2!$K3390=$B$2,Sheet2!$M3390,0))</f>
        <v>0</v>
      </c>
    </row>
    <row r="3391" spans="14:15" x14ac:dyDescent="0.25">
      <c r="N3391">
        <f>IF(AND(Sheet2!$K3391=$B$1,Sheet2!$L3391=1),Sheet2!$I3391+Sheet2!$M3391,IF(Sheet2!$K3391=$B$1,Sheet2!$M3391,0))</f>
        <v>0</v>
      </c>
      <c r="O3391">
        <f>IF(AND(Sheet2!$K3391=$B$2,Sheet2!$L3391=1),Sheet2!$J3391+Sheet2!$M3391,IF(Sheet2!$K3391=$B$2,Sheet2!$M3391,0))</f>
        <v>0</v>
      </c>
    </row>
    <row r="3392" spans="14:15" x14ac:dyDescent="0.25">
      <c r="N3392">
        <f>IF(AND(Sheet2!$K3392=$B$1,Sheet2!$L3392=1),Sheet2!$I3392+Sheet2!$M3392,IF(Sheet2!$K3392=$B$1,Sheet2!$M3392,0))</f>
        <v>0</v>
      </c>
      <c r="O3392">
        <f>IF(AND(Sheet2!$K3392=$B$2,Sheet2!$L3392=1),Sheet2!$J3392+Sheet2!$M3392,IF(Sheet2!$K3392=$B$2,Sheet2!$M3392,0))</f>
        <v>0</v>
      </c>
    </row>
    <row r="3393" spans="14:15" x14ac:dyDescent="0.25">
      <c r="N3393">
        <f>IF(AND(Sheet2!$K3393=$B$1,Sheet2!$L3393=1),Sheet2!$I3393+Sheet2!$M3393,IF(Sheet2!$K3393=$B$1,Sheet2!$M3393,0))</f>
        <v>0</v>
      </c>
      <c r="O3393">
        <f>IF(AND(Sheet2!$K3393=$B$2,Sheet2!$L3393=1),Sheet2!$J3393+Sheet2!$M3393,IF(Sheet2!$K3393=$B$2,Sheet2!$M3393,0))</f>
        <v>0</v>
      </c>
    </row>
    <row r="3394" spans="14:15" x14ac:dyDescent="0.25">
      <c r="N3394">
        <f>IF(AND(Sheet2!$K3394=$B$1,Sheet2!$L3394=1),Sheet2!$I3394+Sheet2!$M3394,IF(Sheet2!$K3394=$B$1,Sheet2!$M3394,0))</f>
        <v>0</v>
      </c>
      <c r="O3394">
        <f>IF(AND(Sheet2!$K3394=$B$2,Sheet2!$L3394=1),Sheet2!$J3394+Sheet2!$M3394,IF(Sheet2!$K3394=$B$2,Sheet2!$M3394,0))</f>
        <v>0</v>
      </c>
    </row>
    <row r="3395" spans="14:15" x14ac:dyDescent="0.25">
      <c r="N3395">
        <f>IF(AND(Sheet2!$K3395=$B$1,Sheet2!$L3395=1),Sheet2!$I3395+Sheet2!$M3395,IF(Sheet2!$K3395=$B$1,Sheet2!$M3395,0))</f>
        <v>0</v>
      </c>
      <c r="O3395">
        <f>IF(AND(Sheet2!$K3395=$B$2,Sheet2!$L3395=1),Sheet2!$J3395+Sheet2!$M3395,IF(Sheet2!$K3395=$B$2,Sheet2!$M3395,0))</f>
        <v>0</v>
      </c>
    </row>
    <row r="3396" spans="14:15" x14ac:dyDescent="0.25">
      <c r="N3396">
        <f>IF(AND(Sheet2!$K3396=$B$1,Sheet2!$L3396=1),Sheet2!$I3396+Sheet2!$M3396,IF(Sheet2!$K3396=$B$1,Sheet2!$M3396,0))</f>
        <v>0</v>
      </c>
      <c r="O3396">
        <f>IF(AND(Sheet2!$K3396=$B$2,Sheet2!$L3396=1),Sheet2!$J3396+Sheet2!$M3396,IF(Sheet2!$K3396=$B$2,Sheet2!$M3396,0))</f>
        <v>0</v>
      </c>
    </row>
    <row r="3397" spans="14:15" x14ac:dyDescent="0.25">
      <c r="N3397">
        <f>IF(AND(Sheet2!$K3397=$B$1,Sheet2!$L3397=1),Sheet2!$I3397+Sheet2!$M3397,IF(Sheet2!$K3397=$B$1,Sheet2!$M3397,0))</f>
        <v>0</v>
      </c>
      <c r="O3397">
        <f>IF(AND(Sheet2!$K3397=$B$2,Sheet2!$L3397=1),Sheet2!$J3397+Sheet2!$M3397,IF(Sheet2!$K3397=$B$2,Sheet2!$M3397,0))</f>
        <v>0</v>
      </c>
    </row>
    <row r="3398" spans="14:15" x14ac:dyDescent="0.25">
      <c r="N3398">
        <f>IF(AND(Sheet2!$K3398=$B$1,Sheet2!$L3398=1),Sheet2!$I3398+Sheet2!$M3398,IF(Sheet2!$K3398=$B$1,Sheet2!$M3398,0))</f>
        <v>0</v>
      </c>
      <c r="O3398">
        <f>IF(AND(Sheet2!$K3398=$B$2,Sheet2!$L3398=1),Sheet2!$J3398+Sheet2!$M3398,IF(Sheet2!$K3398=$B$2,Sheet2!$M3398,0))</f>
        <v>0</v>
      </c>
    </row>
    <row r="3399" spans="14:15" x14ac:dyDescent="0.25">
      <c r="N3399">
        <f>IF(AND(Sheet2!$K3399=$B$1,Sheet2!$L3399=1),Sheet2!$I3399+Sheet2!$M3399,IF(Sheet2!$K3399=$B$1,Sheet2!$M3399,0))</f>
        <v>0</v>
      </c>
      <c r="O3399">
        <f>IF(AND(Sheet2!$K3399=$B$2,Sheet2!$L3399=1),Sheet2!$J3399+Sheet2!$M3399,IF(Sheet2!$K3399=$B$2,Sheet2!$M3399,0))</f>
        <v>0</v>
      </c>
    </row>
    <row r="3400" spans="14:15" x14ac:dyDescent="0.25">
      <c r="N3400">
        <f>IF(AND(Sheet2!$K3400=$B$1,Sheet2!$L3400=1),Sheet2!$I3400+Sheet2!$M3400,IF(Sheet2!$K3400=$B$1,Sheet2!$M3400,0))</f>
        <v>0</v>
      </c>
      <c r="O3400">
        <f>IF(AND(Sheet2!$K3400=$B$2,Sheet2!$L3400=1),Sheet2!$J3400+Sheet2!$M3400,IF(Sheet2!$K3400=$B$2,Sheet2!$M3400,0))</f>
        <v>0</v>
      </c>
    </row>
    <row r="3401" spans="14:15" x14ac:dyDescent="0.25">
      <c r="N3401">
        <f>IF(AND(Sheet2!$K3401=$B$1,Sheet2!$L3401=1),Sheet2!$I3401+Sheet2!$M3401,IF(Sheet2!$K3401=$B$1,Sheet2!$M3401,0))</f>
        <v>0</v>
      </c>
      <c r="O3401">
        <f>IF(AND(Sheet2!$K3401=$B$2,Sheet2!$L3401=1),Sheet2!$J3401+Sheet2!$M3401,IF(Sheet2!$K3401=$B$2,Sheet2!$M3401,0))</f>
        <v>0</v>
      </c>
    </row>
    <row r="3402" spans="14:15" x14ac:dyDescent="0.25">
      <c r="N3402">
        <f>IF(AND(Sheet2!$K3402=$B$1,Sheet2!$L3402=1),Sheet2!$I3402+Sheet2!$M3402,IF(Sheet2!$K3402=$B$1,Sheet2!$M3402,0))</f>
        <v>0</v>
      </c>
      <c r="O3402">
        <f>IF(AND(Sheet2!$K3402=$B$2,Sheet2!$L3402=1),Sheet2!$J3402+Sheet2!$M3402,IF(Sheet2!$K3402=$B$2,Sheet2!$M3402,0))</f>
        <v>0</v>
      </c>
    </row>
    <row r="3403" spans="14:15" x14ac:dyDescent="0.25">
      <c r="N3403">
        <f>IF(AND(Sheet2!$K3403=$B$1,Sheet2!$L3403=1),Sheet2!$I3403+Sheet2!$M3403,IF(Sheet2!$K3403=$B$1,Sheet2!$M3403,0))</f>
        <v>0</v>
      </c>
      <c r="O3403">
        <f>IF(AND(Sheet2!$K3403=$B$2,Sheet2!$L3403=1),Sheet2!$J3403+Sheet2!$M3403,IF(Sheet2!$K3403=$B$2,Sheet2!$M3403,0))</f>
        <v>0</v>
      </c>
    </row>
    <row r="3404" spans="14:15" x14ac:dyDescent="0.25">
      <c r="N3404">
        <f>IF(AND(Sheet2!$K3404=$B$1,Sheet2!$L3404=1),Sheet2!$I3404+Sheet2!$M3404,IF(Sheet2!$K3404=$B$1,Sheet2!$M3404,0))</f>
        <v>0</v>
      </c>
      <c r="O3404">
        <f>IF(AND(Sheet2!$K3404=$B$2,Sheet2!$L3404=1),Sheet2!$J3404+Sheet2!$M3404,IF(Sheet2!$K3404=$B$2,Sheet2!$M3404,0))</f>
        <v>0</v>
      </c>
    </row>
    <row r="3405" spans="14:15" x14ac:dyDescent="0.25">
      <c r="N3405">
        <f>IF(AND(Sheet2!$K3405=$B$1,Sheet2!$L3405=1),Sheet2!$I3405+Sheet2!$M3405,IF(Sheet2!$K3405=$B$1,Sheet2!$M3405,0))</f>
        <v>0</v>
      </c>
      <c r="O3405">
        <f>IF(AND(Sheet2!$K3405=$B$2,Sheet2!$L3405=1),Sheet2!$J3405+Sheet2!$M3405,IF(Sheet2!$K3405=$B$2,Sheet2!$M3405,0))</f>
        <v>0</v>
      </c>
    </row>
    <row r="3406" spans="14:15" x14ac:dyDescent="0.25">
      <c r="N3406">
        <f>IF(AND(Sheet2!$K3406=$B$1,Sheet2!$L3406=1),Sheet2!$I3406+Sheet2!$M3406,IF(Sheet2!$K3406=$B$1,Sheet2!$M3406,0))</f>
        <v>0</v>
      </c>
      <c r="O3406">
        <f>IF(AND(Sheet2!$K3406=$B$2,Sheet2!$L3406=1),Sheet2!$J3406+Sheet2!$M3406,IF(Sheet2!$K3406=$B$2,Sheet2!$M3406,0))</f>
        <v>0</v>
      </c>
    </row>
    <row r="3407" spans="14:15" x14ac:dyDescent="0.25">
      <c r="N3407">
        <f>IF(AND(Sheet2!$K3407=$B$1,Sheet2!$L3407=1),Sheet2!$I3407+Sheet2!$M3407,IF(Sheet2!$K3407=$B$1,Sheet2!$M3407,0))</f>
        <v>0</v>
      </c>
      <c r="O3407">
        <f>IF(AND(Sheet2!$K3407=$B$2,Sheet2!$L3407=1),Sheet2!$J3407+Sheet2!$M3407,IF(Sheet2!$K3407=$B$2,Sheet2!$M3407,0))</f>
        <v>0</v>
      </c>
    </row>
    <row r="3408" spans="14:15" x14ac:dyDescent="0.25">
      <c r="N3408">
        <f>IF(AND(Sheet2!$K3408=$B$1,Sheet2!$L3408=1),Sheet2!$I3408+Sheet2!$M3408,IF(Sheet2!$K3408=$B$1,Sheet2!$M3408,0))</f>
        <v>0</v>
      </c>
      <c r="O3408">
        <f>IF(AND(Sheet2!$K3408=$B$2,Sheet2!$L3408=1),Sheet2!$J3408+Sheet2!$M3408,IF(Sheet2!$K3408=$B$2,Sheet2!$M3408,0))</f>
        <v>0</v>
      </c>
    </row>
    <row r="3409" spans="14:15" x14ac:dyDescent="0.25">
      <c r="N3409">
        <f>IF(AND(Sheet2!$K3409=$B$1,Sheet2!$L3409=1),Sheet2!$I3409+Sheet2!$M3409,IF(Sheet2!$K3409=$B$1,Sheet2!$M3409,0))</f>
        <v>0</v>
      </c>
      <c r="O3409">
        <f>IF(AND(Sheet2!$K3409=$B$2,Sheet2!$L3409=1),Sheet2!$J3409+Sheet2!$M3409,IF(Sheet2!$K3409=$B$2,Sheet2!$M3409,0))</f>
        <v>0</v>
      </c>
    </row>
    <row r="3410" spans="14:15" x14ac:dyDescent="0.25">
      <c r="N3410">
        <f>IF(AND(Sheet2!$K3410=$B$1,Sheet2!$L3410=1),Sheet2!$I3410+Sheet2!$M3410,IF(Sheet2!$K3410=$B$1,Sheet2!$M3410,0))</f>
        <v>0</v>
      </c>
      <c r="O3410">
        <f>IF(AND(Sheet2!$K3410=$B$2,Sheet2!$L3410=1),Sheet2!$J3410+Sheet2!$M3410,IF(Sheet2!$K3410=$B$2,Sheet2!$M3410,0))</f>
        <v>0</v>
      </c>
    </row>
    <row r="3411" spans="14:15" x14ac:dyDescent="0.25">
      <c r="N3411">
        <f>IF(AND(Sheet2!$K3411=$B$1,Sheet2!$L3411=1),Sheet2!$I3411+Sheet2!$M3411,IF(Sheet2!$K3411=$B$1,Sheet2!$M3411,0))</f>
        <v>0</v>
      </c>
      <c r="O3411">
        <f>IF(AND(Sheet2!$K3411=$B$2,Sheet2!$L3411=1),Sheet2!$J3411+Sheet2!$M3411,IF(Sheet2!$K3411=$B$2,Sheet2!$M3411,0))</f>
        <v>0</v>
      </c>
    </row>
    <row r="3412" spans="14:15" x14ac:dyDescent="0.25">
      <c r="N3412">
        <f>IF(AND(Sheet2!$K3412=$B$1,Sheet2!$L3412=1),Sheet2!$I3412+Sheet2!$M3412,IF(Sheet2!$K3412=$B$1,Sheet2!$M3412,0))</f>
        <v>0</v>
      </c>
      <c r="O3412">
        <f>IF(AND(Sheet2!$K3412=$B$2,Sheet2!$L3412=1),Sheet2!$J3412+Sheet2!$M3412,IF(Sheet2!$K3412=$B$2,Sheet2!$M3412,0))</f>
        <v>0</v>
      </c>
    </row>
    <row r="3413" spans="14:15" x14ac:dyDescent="0.25">
      <c r="N3413">
        <f>IF(AND(Sheet2!$K3413=$B$1,Sheet2!$L3413=1),Sheet2!$I3413+Sheet2!$M3413,IF(Sheet2!$K3413=$B$1,Sheet2!$M3413,0))</f>
        <v>0</v>
      </c>
      <c r="O3413">
        <f>IF(AND(Sheet2!$K3413=$B$2,Sheet2!$L3413=1),Sheet2!$J3413+Sheet2!$M3413,IF(Sheet2!$K3413=$B$2,Sheet2!$M3413,0))</f>
        <v>0</v>
      </c>
    </row>
    <row r="3414" spans="14:15" x14ac:dyDescent="0.25">
      <c r="N3414">
        <f>IF(AND(Sheet2!$K3414=$B$1,Sheet2!$L3414=1),Sheet2!$I3414+Sheet2!$M3414,IF(Sheet2!$K3414=$B$1,Sheet2!$M3414,0))</f>
        <v>0</v>
      </c>
      <c r="O3414">
        <f>IF(AND(Sheet2!$K3414=$B$2,Sheet2!$L3414=1),Sheet2!$J3414+Sheet2!$M3414,IF(Sheet2!$K3414=$B$2,Sheet2!$M3414,0))</f>
        <v>0</v>
      </c>
    </row>
    <row r="3415" spans="14:15" x14ac:dyDescent="0.25">
      <c r="N3415">
        <f>IF(AND(Sheet2!$K3415=$B$1,Sheet2!$L3415=1),Sheet2!$I3415+Sheet2!$M3415,IF(Sheet2!$K3415=$B$1,Sheet2!$M3415,0))</f>
        <v>0</v>
      </c>
      <c r="O3415">
        <f>IF(AND(Sheet2!$K3415=$B$2,Sheet2!$L3415=1),Sheet2!$J3415+Sheet2!$M3415,IF(Sheet2!$K3415=$B$2,Sheet2!$M3415,0))</f>
        <v>0</v>
      </c>
    </row>
    <row r="3416" spans="14:15" x14ac:dyDescent="0.25">
      <c r="N3416">
        <f>IF(AND(Sheet2!$K3416=$B$1,Sheet2!$L3416=1),Sheet2!$I3416+Sheet2!$M3416,IF(Sheet2!$K3416=$B$1,Sheet2!$M3416,0))</f>
        <v>0</v>
      </c>
      <c r="O3416">
        <f>IF(AND(Sheet2!$K3416=$B$2,Sheet2!$L3416=1),Sheet2!$J3416+Sheet2!$M3416,IF(Sheet2!$K3416=$B$2,Sheet2!$M3416,0))</f>
        <v>0</v>
      </c>
    </row>
    <row r="3417" spans="14:15" x14ac:dyDescent="0.25">
      <c r="N3417">
        <f>IF(AND(Sheet2!$K3417=$B$1,Sheet2!$L3417=1),Sheet2!$I3417+Sheet2!$M3417,IF(Sheet2!$K3417=$B$1,Sheet2!$M3417,0))</f>
        <v>0</v>
      </c>
      <c r="O3417">
        <f>IF(AND(Sheet2!$K3417=$B$2,Sheet2!$L3417=1),Sheet2!$J3417+Sheet2!$M3417,IF(Sheet2!$K3417=$B$2,Sheet2!$M3417,0))</f>
        <v>0</v>
      </c>
    </row>
    <row r="3418" spans="14:15" x14ac:dyDescent="0.25">
      <c r="N3418">
        <f>IF(AND(Sheet2!$K3418=$B$1,Sheet2!$L3418=1),Sheet2!$I3418+Sheet2!$M3418,IF(Sheet2!$K3418=$B$1,Sheet2!$M3418,0))</f>
        <v>0</v>
      </c>
      <c r="O3418">
        <f>IF(AND(Sheet2!$K3418=$B$2,Sheet2!$L3418=1),Sheet2!$J3418+Sheet2!$M3418,IF(Sheet2!$K3418=$B$2,Sheet2!$M3418,0))</f>
        <v>0</v>
      </c>
    </row>
    <row r="3419" spans="14:15" x14ac:dyDescent="0.25">
      <c r="N3419">
        <f>IF(AND(Sheet2!$K3419=$B$1,Sheet2!$L3419=1),Sheet2!$I3419+Sheet2!$M3419,IF(Sheet2!$K3419=$B$1,Sheet2!$M3419,0))</f>
        <v>0</v>
      </c>
      <c r="O3419">
        <f>IF(AND(Sheet2!$K3419=$B$2,Sheet2!$L3419=1),Sheet2!$J3419+Sheet2!$M3419,IF(Sheet2!$K3419=$B$2,Sheet2!$M3419,0))</f>
        <v>0</v>
      </c>
    </row>
    <row r="3420" spans="14:15" x14ac:dyDescent="0.25">
      <c r="N3420">
        <f>IF(AND(Sheet2!$K3420=$B$1,Sheet2!$L3420=1),Sheet2!$I3420+Sheet2!$M3420,IF(Sheet2!$K3420=$B$1,Sheet2!$M3420,0))</f>
        <v>0</v>
      </c>
      <c r="O3420">
        <f>IF(AND(Sheet2!$K3420=$B$2,Sheet2!$L3420=1),Sheet2!$J3420+Sheet2!$M3420,IF(Sheet2!$K3420=$B$2,Sheet2!$M3420,0))</f>
        <v>0</v>
      </c>
    </row>
    <row r="3421" spans="14:15" x14ac:dyDescent="0.25">
      <c r="N3421">
        <f>IF(AND(Sheet2!$K3421=$B$1,Sheet2!$L3421=1),Sheet2!$I3421+Sheet2!$M3421,IF(Sheet2!$K3421=$B$1,Sheet2!$M3421,0))</f>
        <v>0</v>
      </c>
      <c r="O3421">
        <f>IF(AND(Sheet2!$K3421=$B$2,Sheet2!$L3421=1),Sheet2!$J3421+Sheet2!$M3421,IF(Sheet2!$K3421=$B$2,Sheet2!$M3421,0))</f>
        <v>0</v>
      </c>
    </row>
    <row r="3422" spans="14:15" x14ac:dyDescent="0.25">
      <c r="N3422">
        <f>IF(AND(Sheet2!$K3422=$B$1,Sheet2!$L3422=1),Sheet2!$I3422+Sheet2!$M3422,IF(Sheet2!$K3422=$B$1,Sheet2!$M3422,0))</f>
        <v>0</v>
      </c>
      <c r="O3422">
        <f>IF(AND(Sheet2!$K3422=$B$2,Sheet2!$L3422=1),Sheet2!$J3422+Sheet2!$M3422,IF(Sheet2!$K3422=$B$2,Sheet2!$M3422,0))</f>
        <v>0</v>
      </c>
    </row>
    <row r="3423" spans="14:15" x14ac:dyDescent="0.25">
      <c r="N3423">
        <f>IF(AND(Sheet2!$K3423=$B$1,Sheet2!$L3423=1),Sheet2!$I3423+Sheet2!$M3423,IF(Sheet2!$K3423=$B$1,Sheet2!$M3423,0))</f>
        <v>0</v>
      </c>
      <c r="O3423">
        <f>IF(AND(Sheet2!$K3423=$B$2,Sheet2!$L3423=1),Sheet2!$J3423+Sheet2!$M3423,IF(Sheet2!$K3423=$B$2,Sheet2!$M3423,0))</f>
        <v>0</v>
      </c>
    </row>
    <row r="3424" spans="14:15" x14ac:dyDescent="0.25">
      <c r="N3424">
        <f>IF(AND(Sheet2!$K3424=$B$1,Sheet2!$L3424=1),Sheet2!$I3424+Sheet2!$M3424,IF(Sheet2!$K3424=$B$1,Sheet2!$M3424,0))</f>
        <v>0</v>
      </c>
      <c r="O3424">
        <f>IF(AND(Sheet2!$K3424=$B$2,Sheet2!$L3424=1),Sheet2!$J3424+Sheet2!$M3424,IF(Sheet2!$K3424=$B$2,Sheet2!$M3424,0))</f>
        <v>0</v>
      </c>
    </row>
    <row r="3425" spans="14:15" x14ac:dyDescent="0.25">
      <c r="N3425">
        <f>IF(AND(Sheet2!$K3425=$B$1,Sheet2!$L3425=1),Sheet2!$I3425+Sheet2!$M3425,IF(Sheet2!$K3425=$B$1,Sheet2!$M3425,0))</f>
        <v>0</v>
      </c>
      <c r="O3425">
        <f>IF(AND(Sheet2!$K3425=$B$2,Sheet2!$L3425=1),Sheet2!$J3425+Sheet2!$M3425,IF(Sheet2!$K3425=$B$2,Sheet2!$M3425,0))</f>
        <v>0</v>
      </c>
    </row>
    <row r="3426" spans="14:15" x14ac:dyDescent="0.25">
      <c r="N3426">
        <f>IF(AND(Sheet2!$K3426=$B$1,Sheet2!$L3426=1),Sheet2!$I3426+Sheet2!$M3426,IF(Sheet2!$K3426=$B$1,Sheet2!$M3426,0))</f>
        <v>0</v>
      </c>
      <c r="O3426">
        <f>IF(AND(Sheet2!$K3426=$B$2,Sheet2!$L3426=1),Sheet2!$J3426+Sheet2!$M3426,IF(Sheet2!$K3426=$B$2,Sheet2!$M3426,0))</f>
        <v>0</v>
      </c>
    </row>
    <row r="3427" spans="14:15" x14ac:dyDescent="0.25">
      <c r="N3427">
        <f>IF(AND(Sheet2!$K3427=$B$1,Sheet2!$L3427=1),Sheet2!$I3427+Sheet2!$M3427,IF(Sheet2!$K3427=$B$1,Sheet2!$M3427,0))</f>
        <v>0</v>
      </c>
      <c r="O3427">
        <f>IF(AND(Sheet2!$K3427=$B$2,Sheet2!$L3427=1),Sheet2!$J3427+Sheet2!$M3427,IF(Sheet2!$K3427=$B$2,Sheet2!$M3427,0))</f>
        <v>0</v>
      </c>
    </row>
    <row r="3428" spans="14:15" x14ac:dyDescent="0.25">
      <c r="N3428">
        <f>IF(AND(Sheet2!$K3428=$B$1,Sheet2!$L3428=1),Sheet2!$I3428+Sheet2!$M3428,IF(Sheet2!$K3428=$B$1,Sheet2!$M3428,0))</f>
        <v>0</v>
      </c>
      <c r="O3428">
        <f>IF(AND(Sheet2!$K3428=$B$2,Sheet2!$L3428=1),Sheet2!$J3428+Sheet2!$M3428,IF(Sheet2!$K3428=$B$2,Sheet2!$M3428,0))</f>
        <v>0</v>
      </c>
    </row>
    <row r="3429" spans="14:15" x14ac:dyDescent="0.25">
      <c r="N3429">
        <f>IF(AND(Sheet2!$K3429=$B$1,Sheet2!$L3429=1),Sheet2!$I3429+Sheet2!$M3429,IF(Sheet2!$K3429=$B$1,Sheet2!$M3429,0))</f>
        <v>0</v>
      </c>
      <c r="O3429">
        <f>IF(AND(Sheet2!$K3429=$B$2,Sheet2!$L3429=1),Sheet2!$J3429+Sheet2!$M3429,IF(Sheet2!$K3429=$B$2,Sheet2!$M3429,0))</f>
        <v>0</v>
      </c>
    </row>
    <row r="3430" spans="14:15" x14ac:dyDescent="0.25">
      <c r="N3430">
        <f>IF(AND(Sheet2!$K3430=$B$1,Sheet2!$L3430=1),Sheet2!$I3430+Sheet2!$M3430,IF(Sheet2!$K3430=$B$1,Sheet2!$M3430,0))</f>
        <v>0</v>
      </c>
      <c r="O3430">
        <f>IF(AND(Sheet2!$K3430=$B$2,Sheet2!$L3430=1),Sheet2!$J3430+Sheet2!$M3430,IF(Sheet2!$K3430=$B$2,Sheet2!$M3430,0))</f>
        <v>0</v>
      </c>
    </row>
    <row r="3431" spans="14:15" x14ac:dyDescent="0.25">
      <c r="N3431">
        <f>IF(AND(Sheet2!$K3431=$B$1,Sheet2!$L3431=1),Sheet2!$I3431+Sheet2!$M3431,IF(Sheet2!$K3431=$B$1,Sheet2!$M3431,0))</f>
        <v>0</v>
      </c>
      <c r="O3431">
        <f>IF(AND(Sheet2!$K3431=$B$2,Sheet2!$L3431=1),Sheet2!$J3431+Sheet2!$M3431,IF(Sheet2!$K3431=$B$2,Sheet2!$M3431,0))</f>
        <v>0</v>
      </c>
    </row>
    <row r="3432" spans="14:15" x14ac:dyDescent="0.25">
      <c r="N3432">
        <f>IF(AND(Sheet2!$K3432=$B$1,Sheet2!$L3432=1),Sheet2!$I3432+Sheet2!$M3432,IF(Sheet2!$K3432=$B$1,Sheet2!$M3432,0))</f>
        <v>0</v>
      </c>
      <c r="O3432">
        <f>IF(AND(Sheet2!$K3432=$B$2,Sheet2!$L3432=1),Sheet2!$J3432+Sheet2!$M3432,IF(Sheet2!$K3432=$B$2,Sheet2!$M3432,0))</f>
        <v>0</v>
      </c>
    </row>
    <row r="3433" spans="14:15" x14ac:dyDescent="0.25">
      <c r="N3433">
        <f>IF(AND(Sheet2!$K3433=$B$1,Sheet2!$L3433=1),Sheet2!$I3433+Sheet2!$M3433,IF(Sheet2!$K3433=$B$1,Sheet2!$M3433,0))</f>
        <v>0</v>
      </c>
      <c r="O3433">
        <f>IF(AND(Sheet2!$K3433=$B$2,Sheet2!$L3433=1),Sheet2!$J3433+Sheet2!$M3433,IF(Sheet2!$K3433=$B$2,Sheet2!$M3433,0))</f>
        <v>0</v>
      </c>
    </row>
    <row r="3434" spans="14:15" x14ac:dyDescent="0.25">
      <c r="N3434">
        <f>IF(AND(Sheet2!$K3434=$B$1,Sheet2!$L3434=1),Sheet2!$I3434+Sheet2!$M3434,IF(Sheet2!$K3434=$B$1,Sheet2!$M3434,0))</f>
        <v>0</v>
      </c>
      <c r="O3434">
        <f>IF(AND(Sheet2!$K3434=$B$2,Sheet2!$L3434=1),Sheet2!$J3434+Sheet2!$M3434,IF(Sheet2!$K3434=$B$2,Sheet2!$M3434,0))</f>
        <v>0</v>
      </c>
    </row>
    <row r="3435" spans="14:15" x14ac:dyDescent="0.25">
      <c r="N3435">
        <f>IF(AND(Sheet2!$K3435=$B$1,Sheet2!$L3435=1),Sheet2!$I3435+Sheet2!$M3435,IF(Sheet2!$K3435=$B$1,Sheet2!$M3435,0))</f>
        <v>0</v>
      </c>
      <c r="O3435">
        <f>IF(AND(Sheet2!$K3435=$B$2,Sheet2!$L3435=1),Sheet2!$J3435+Sheet2!$M3435,IF(Sheet2!$K3435=$B$2,Sheet2!$M3435,0))</f>
        <v>0</v>
      </c>
    </row>
    <row r="3436" spans="14:15" x14ac:dyDescent="0.25">
      <c r="N3436">
        <f>IF(AND(Sheet2!$K3436=$B$1,Sheet2!$L3436=1),Sheet2!$I3436+Sheet2!$M3436,IF(Sheet2!$K3436=$B$1,Sheet2!$M3436,0))</f>
        <v>0</v>
      </c>
      <c r="O3436">
        <f>IF(AND(Sheet2!$K3436=$B$2,Sheet2!$L3436=1),Sheet2!$J3436+Sheet2!$M3436,IF(Sheet2!$K3436=$B$2,Sheet2!$M3436,0))</f>
        <v>0</v>
      </c>
    </row>
    <row r="3437" spans="14:15" x14ac:dyDescent="0.25">
      <c r="N3437">
        <f>IF(AND(Sheet2!$K3437=$B$1,Sheet2!$L3437=1),Sheet2!$I3437+Sheet2!$M3437,IF(Sheet2!$K3437=$B$1,Sheet2!$M3437,0))</f>
        <v>0</v>
      </c>
      <c r="O3437">
        <f>IF(AND(Sheet2!$K3437=$B$2,Sheet2!$L3437=1),Sheet2!$J3437+Sheet2!$M3437,IF(Sheet2!$K3437=$B$2,Sheet2!$M3437,0))</f>
        <v>0</v>
      </c>
    </row>
    <row r="3438" spans="14:15" x14ac:dyDescent="0.25">
      <c r="N3438">
        <f>IF(AND(Sheet2!$K3438=$B$1,Sheet2!$L3438=1),Sheet2!$I3438+Sheet2!$M3438,IF(Sheet2!$K3438=$B$1,Sheet2!$M3438,0))</f>
        <v>0</v>
      </c>
      <c r="O3438">
        <f>IF(AND(Sheet2!$K3438=$B$2,Sheet2!$L3438=1),Sheet2!$J3438+Sheet2!$M3438,IF(Sheet2!$K3438=$B$2,Sheet2!$M3438,0))</f>
        <v>0</v>
      </c>
    </row>
    <row r="3439" spans="14:15" x14ac:dyDescent="0.25">
      <c r="N3439">
        <f>IF(AND(Sheet2!$K3439=$B$1,Sheet2!$L3439=1),Sheet2!$I3439+Sheet2!$M3439,IF(Sheet2!$K3439=$B$1,Sheet2!$M3439,0))</f>
        <v>0</v>
      </c>
      <c r="O3439">
        <f>IF(AND(Sheet2!$K3439=$B$2,Sheet2!$L3439=1),Sheet2!$J3439+Sheet2!$M3439,IF(Sheet2!$K3439=$B$2,Sheet2!$M3439,0))</f>
        <v>0</v>
      </c>
    </row>
    <row r="3440" spans="14:15" x14ac:dyDescent="0.25">
      <c r="N3440">
        <f>IF(AND(Sheet2!$K3440=$B$1,Sheet2!$L3440=1),Sheet2!$I3440+Sheet2!$M3440,IF(Sheet2!$K3440=$B$1,Sheet2!$M3440,0))</f>
        <v>0</v>
      </c>
      <c r="O3440">
        <f>IF(AND(Sheet2!$K3440=$B$2,Sheet2!$L3440=1),Sheet2!$J3440+Sheet2!$M3440,IF(Sheet2!$K3440=$B$2,Sheet2!$M3440,0))</f>
        <v>0</v>
      </c>
    </row>
    <row r="3441" spans="14:15" x14ac:dyDescent="0.25">
      <c r="N3441">
        <f>IF(AND(Sheet2!$K3441=$B$1,Sheet2!$L3441=1),Sheet2!$I3441+Sheet2!$M3441,IF(Sheet2!$K3441=$B$1,Sheet2!$M3441,0))</f>
        <v>0</v>
      </c>
      <c r="O3441">
        <f>IF(AND(Sheet2!$K3441=$B$2,Sheet2!$L3441=1),Sheet2!$J3441+Sheet2!$M3441,IF(Sheet2!$K3441=$B$2,Sheet2!$M3441,0))</f>
        <v>0</v>
      </c>
    </row>
    <row r="3442" spans="14:15" x14ac:dyDescent="0.25">
      <c r="N3442">
        <f>IF(AND(Sheet2!$K3442=$B$1,Sheet2!$L3442=1),Sheet2!$I3442+Sheet2!$M3442,IF(Sheet2!$K3442=$B$1,Sheet2!$M3442,0))</f>
        <v>0</v>
      </c>
      <c r="O3442">
        <f>IF(AND(Sheet2!$K3442=$B$2,Sheet2!$L3442=1),Sheet2!$J3442+Sheet2!$M3442,IF(Sheet2!$K3442=$B$2,Sheet2!$M3442,0))</f>
        <v>0</v>
      </c>
    </row>
    <row r="3443" spans="14:15" x14ac:dyDescent="0.25">
      <c r="N3443">
        <f>IF(AND(Sheet2!$K3443=$B$1,Sheet2!$L3443=1),Sheet2!$I3443+Sheet2!$M3443,IF(Sheet2!$K3443=$B$1,Sheet2!$M3443,0))</f>
        <v>0</v>
      </c>
      <c r="O3443">
        <f>IF(AND(Sheet2!$K3443=$B$2,Sheet2!$L3443=1),Sheet2!$J3443+Sheet2!$M3443,IF(Sheet2!$K3443=$B$2,Sheet2!$M3443,0))</f>
        <v>0</v>
      </c>
    </row>
    <row r="3444" spans="14:15" x14ac:dyDescent="0.25">
      <c r="N3444">
        <f>IF(AND(Sheet2!$K3444=$B$1,Sheet2!$L3444=1),Sheet2!$I3444+Sheet2!$M3444,IF(Sheet2!$K3444=$B$1,Sheet2!$M3444,0))</f>
        <v>0</v>
      </c>
      <c r="O3444">
        <f>IF(AND(Sheet2!$K3444=$B$2,Sheet2!$L3444=1),Sheet2!$J3444+Sheet2!$M3444,IF(Sheet2!$K3444=$B$2,Sheet2!$M3444,0))</f>
        <v>0</v>
      </c>
    </row>
    <row r="3445" spans="14:15" x14ac:dyDescent="0.25">
      <c r="N3445">
        <f>IF(AND(Sheet2!$K3445=$B$1,Sheet2!$L3445=1),Sheet2!$I3445+Sheet2!$M3445,IF(Sheet2!$K3445=$B$1,Sheet2!$M3445,0))</f>
        <v>0</v>
      </c>
      <c r="O3445">
        <f>IF(AND(Sheet2!$K3445=$B$2,Sheet2!$L3445=1),Sheet2!$J3445+Sheet2!$M3445,IF(Sheet2!$K3445=$B$2,Sheet2!$M3445,0))</f>
        <v>0</v>
      </c>
    </row>
    <row r="3446" spans="14:15" x14ac:dyDescent="0.25">
      <c r="N3446">
        <f>IF(AND(Sheet2!$K3446=$B$1,Sheet2!$L3446=1),Sheet2!$I3446+Sheet2!$M3446,IF(Sheet2!$K3446=$B$1,Sheet2!$M3446,0))</f>
        <v>0</v>
      </c>
      <c r="O3446">
        <f>IF(AND(Sheet2!$K3446=$B$2,Sheet2!$L3446=1),Sheet2!$J3446+Sheet2!$M3446,IF(Sheet2!$K3446=$B$2,Sheet2!$M3446,0))</f>
        <v>0</v>
      </c>
    </row>
    <row r="3447" spans="14:15" x14ac:dyDescent="0.25">
      <c r="N3447">
        <f>IF(AND(Sheet2!$K3447=$B$1,Sheet2!$L3447=1),Sheet2!$I3447+Sheet2!$M3447,IF(Sheet2!$K3447=$B$1,Sheet2!$M3447,0))</f>
        <v>0</v>
      </c>
      <c r="O3447">
        <f>IF(AND(Sheet2!$K3447=$B$2,Sheet2!$L3447=1),Sheet2!$J3447+Sheet2!$M3447,IF(Sheet2!$K3447=$B$2,Sheet2!$M3447,0))</f>
        <v>0</v>
      </c>
    </row>
    <row r="3448" spans="14:15" x14ac:dyDescent="0.25">
      <c r="N3448">
        <f>IF(AND(Sheet2!$K3448=$B$1,Sheet2!$L3448=1),Sheet2!$I3448+Sheet2!$M3448,IF(Sheet2!$K3448=$B$1,Sheet2!$M3448,0))</f>
        <v>0</v>
      </c>
      <c r="O3448">
        <f>IF(AND(Sheet2!$K3448=$B$2,Sheet2!$L3448=1),Sheet2!$J3448+Sheet2!$M3448,IF(Sheet2!$K3448=$B$2,Sheet2!$M3448,0))</f>
        <v>0</v>
      </c>
    </row>
    <row r="3449" spans="14:15" x14ac:dyDescent="0.25">
      <c r="N3449">
        <f>IF(AND(Sheet2!$K3449=$B$1,Sheet2!$L3449=1),Sheet2!$I3449+Sheet2!$M3449,IF(Sheet2!$K3449=$B$1,Sheet2!$M3449,0))</f>
        <v>0</v>
      </c>
      <c r="O3449">
        <f>IF(AND(Sheet2!$K3449=$B$2,Sheet2!$L3449=1),Sheet2!$J3449+Sheet2!$M3449,IF(Sheet2!$K3449=$B$2,Sheet2!$M3449,0))</f>
        <v>0</v>
      </c>
    </row>
    <row r="3450" spans="14:15" x14ac:dyDescent="0.25">
      <c r="N3450">
        <f>IF(AND(Sheet2!$K3450=$B$1,Sheet2!$L3450=1),Sheet2!$I3450+Sheet2!$M3450,IF(Sheet2!$K3450=$B$1,Sheet2!$M3450,0))</f>
        <v>0</v>
      </c>
      <c r="O3450">
        <f>IF(AND(Sheet2!$K3450=$B$2,Sheet2!$L3450=1),Sheet2!$J3450+Sheet2!$M3450,IF(Sheet2!$K3450=$B$2,Sheet2!$M3450,0))</f>
        <v>0</v>
      </c>
    </row>
    <row r="3451" spans="14:15" x14ac:dyDescent="0.25">
      <c r="N3451">
        <f>IF(AND(Sheet2!$K3451=$B$1,Sheet2!$L3451=1),Sheet2!$I3451+Sheet2!$M3451,IF(Sheet2!$K3451=$B$1,Sheet2!$M3451,0))</f>
        <v>0</v>
      </c>
      <c r="O3451">
        <f>IF(AND(Sheet2!$K3451=$B$2,Sheet2!$L3451=1),Sheet2!$J3451+Sheet2!$M3451,IF(Sheet2!$K3451=$B$2,Sheet2!$M3451,0))</f>
        <v>0</v>
      </c>
    </row>
    <row r="3452" spans="14:15" x14ac:dyDescent="0.25">
      <c r="N3452">
        <f>IF(AND(Sheet2!$K3452=$B$1,Sheet2!$L3452=1),Sheet2!$I3452+Sheet2!$M3452,IF(Sheet2!$K3452=$B$1,Sheet2!$M3452,0))</f>
        <v>0</v>
      </c>
      <c r="O3452">
        <f>IF(AND(Sheet2!$K3452=$B$2,Sheet2!$L3452=1),Sheet2!$J3452+Sheet2!$M3452,IF(Sheet2!$K3452=$B$2,Sheet2!$M3452,0))</f>
        <v>0</v>
      </c>
    </row>
    <row r="3453" spans="14:15" x14ac:dyDescent="0.25">
      <c r="N3453">
        <f>IF(AND(Sheet2!$K3453=$B$1,Sheet2!$L3453=1),Sheet2!$I3453+Sheet2!$M3453,IF(Sheet2!$K3453=$B$1,Sheet2!$M3453,0))</f>
        <v>0</v>
      </c>
      <c r="O3453">
        <f>IF(AND(Sheet2!$K3453=$B$2,Sheet2!$L3453=1),Sheet2!$J3453+Sheet2!$M3453,IF(Sheet2!$K3453=$B$2,Sheet2!$M3453,0))</f>
        <v>0</v>
      </c>
    </row>
    <row r="3454" spans="14:15" x14ac:dyDescent="0.25">
      <c r="N3454">
        <f>IF(AND(Sheet2!$K3454=$B$1,Sheet2!$L3454=1),Sheet2!$I3454+Sheet2!$M3454,IF(Sheet2!$K3454=$B$1,Sheet2!$M3454,0))</f>
        <v>0</v>
      </c>
      <c r="O3454">
        <f>IF(AND(Sheet2!$K3454=$B$2,Sheet2!$L3454=1),Sheet2!$J3454+Sheet2!$M3454,IF(Sheet2!$K3454=$B$2,Sheet2!$M3454,0))</f>
        <v>0</v>
      </c>
    </row>
    <row r="3455" spans="14:15" x14ac:dyDescent="0.25">
      <c r="N3455">
        <f>IF(AND(Sheet2!$K3455=$B$1,Sheet2!$L3455=1),Sheet2!$I3455+Sheet2!$M3455,IF(Sheet2!$K3455=$B$1,Sheet2!$M3455,0))</f>
        <v>0</v>
      </c>
      <c r="O3455">
        <f>IF(AND(Sheet2!$K3455=$B$2,Sheet2!$L3455=1),Sheet2!$J3455+Sheet2!$M3455,IF(Sheet2!$K3455=$B$2,Sheet2!$M3455,0))</f>
        <v>0</v>
      </c>
    </row>
    <row r="3456" spans="14:15" x14ac:dyDescent="0.25">
      <c r="N3456">
        <f>IF(AND(Sheet2!$K3456=$B$1,Sheet2!$L3456=1),Sheet2!$I3456+Sheet2!$M3456,IF(Sheet2!$K3456=$B$1,Sheet2!$M3456,0))</f>
        <v>0</v>
      </c>
      <c r="O3456">
        <f>IF(AND(Sheet2!$K3456=$B$2,Sheet2!$L3456=1),Sheet2!$J3456+Sheet2!$M3456,IF(Sheet2!$K3456=$B$2,Sheet2!$M3456,0))</f>
        <v>0</v>
      </c>
    </row>
    <row r="3457" spans="14:15" x14ac:dyDescent="0.25">
      <c r="N3457">
        <f>IF(AND(Sheet2!$K3457=$B$1,Sheet2!$L3457=1),Sheet2!$I3457+Sheet2!$M3457,IF(Sheet2!$K3457=$B$1,Sheet2!$M3457,0))</f>
        <v>0</v>
      </c>
      <c r="O3457">
        <f>IF(AND(Sheet2!$K3457=$B$2,Sheet2!$L3457=1),Sheet2!$J3457+Sheet2!$M3457,IF(Sheet2!$K3457=$B$2,Sheet2!$M3457,0))</f>
        <v>0</v>
      </c>
    </row>
    <row r="3458" spans="14:15" x14ac:dyDescent="0.25">
      <c r="N3458">
        <f>IF(AND(Sheet2!$K3458=$B$1,Sheet2!$L3458=1),Sheet2!$I3458+Sheet2!$M3458,IF(Sheet2!$K3458=$B$1,Sheet2!$M3458,0))</f>
        <v>0</v>
      </c>
      <c r="O3458">
        <f>IF(AND(Sheet2!$K3458=$B$2,Sheet2!$L3458=1),Sheet2!$J3458+Sheet2!$M3458,IF(Sheet2!$K3458=$B$2,Sheet2!$M3458,0))</f>
        <v>0</v>
      </c>
    </row>
    <row r="3459" spans="14:15" x14ac:dyDescent="0.25">
      <c r="N3459">
        <f>IF(AND(Sheet2!$K3459=$B$1,Sheet2!$L3459=1),Sheet2!$I3459+Sheet2!$M3459,IF(Sheet2!$K3459=$B$1,Sheet2!$M3459,0))</f>
        <v>0</v>
      </c>
      <c r="O3459">
        <f>IF(AND(Sheet2!$K3459=$B$2,Sheet2!$L3459=1),Sheet2!$J3459+Sheet2!$M3459,IF(Sheet2!$K3459=$B$2,Sheet2!$M3459,0))</f>
        <v>0</v>
      </c>
    </row>
    <row r="3460" spans="14:15" x14ac:dyDescent="0.25">
      <c r="N3460">
        <f>IF(AND(Sheet2!$K3460=$B$1,Sheet2!$L3460=1),Sheet2!$I3460+Sheet2!$M3460,IF(Sheet2!$K3460=$B$1,Sheet2!$M3460,0))</f>
        <v>0</v>
      </c>
      <c r="O3460">
        <f>IF(AND(Sheet2!$K3460=$B$2,Sheet2!$L3460=1),Sheet2!$J3460+Sheet2!$M3460,IF(Sheet2!$K3460=$B$2,Sheet2!$M3460,0))</f>
        <v>0</v>
      </c>
    </row>
    <row r="3461" spans="14:15" x14ac:dyDescent="0.25">
      <c r="N3461">
        <f>IF(AND(Sheet2!$K3461=$B$1,Sheet2!$L3461=1),Sheet2!$I3461+Sheet2!$M3461,IF(Sheet2!$K3461=$B$1,Sheet2!$M3461,0))</f>
        <v>0</v>
      </c>
      <c r="O3461">
        <f>IF(AND(Sheet2!$K3461=$B$2,Sheet2!$L3461=1),Sheet2!$J3461+Sheet2!$M3461,IF(Sheet2!$K3461=$B$2,Sheet2!$M3461,0))</f>
        <v>0</v>
      </c>
    </row>
    <row r="3462" spans="14:15" x14ac:dyDescent="0.25">
      <c r="N3462">
        <f>IF(AND(Sheet2!$K3462=$B$1,Sheet2!$L3462=1),Sheet2!$I3462+Sheet2!$M3462,IF(Sheet2!$K3462=$B$1,Sheet2!$M3462,0))</f>
        <v>0</v>
      </c>
      <c r="O3462">
        <f>IF(AND(Sheet2!$K3462=$B$2,Sheet2!$L3462=1),Sheet2!$J3462+Sheet2!$M3462,IF(Sheet2!$K3462=$B$2,Sheet2!$M3462,0))</f>
        <v>0</v>
      </c>
    </row>
    <row r="3463" spans="14:15" x14ac:dyDescent="0.25">
      <c r="N3463">
        <f>IF(AND(Sheet2!$K3463=$B$1,Sheet2!$L3463=1),Sheet2!$I3463+Sheet2!$M3463,IF(Sheet2!$K3463=$B$1,Sheet2!$M3463,0))</f>
        <v>0</v>
      </c>
      <c r="O3463">
        <f>IF(AND(Sheet2!$K3463=$B$2,Sheet2!$L3463=1),Sheet2!$J3463+Sheet2!$M3463,IF(Sheet2!$K3463=$B$2,Sheet2!$M3463,0))</f>
        <v>0</v>
      </c>
    </row>
    <row r="3464" spans="14:15" x14ac:dyDescent="0.25">
      <c r="N3464">
        <f>IF(AND(Sheet2!$K3464=$B$1,Sheet2!$L3464=1),Sheet2!$I3464+Sheet2!$M3464,IF(Sheet2!$K3464=$B$1,Sheet2!$M3464,0))</f>
        <v>0</v>
      </c>
      <c r="O3464">
        <f>IF(AND(Sheet2!$K3464=$B$2,Sheet2!$L3464=1),Sheet2!$J3464+Sheet2!$M3464,IF(Sheet2!$K3464=$B$2,Sheet2!$M3464,0))</f>
        <v>0</v>
      </c>
    </row>
    <row r="3465" spans="14:15" x14ac:dyDescent="0.25">
      <c r="N3465">
        <f>IF(AND(Sheet2!$K3465=$B$1,Sheet2!$L3465=1),Sheet2!$I3465+Sheet2!$M3465,IF(Sheet2!$K3465=$B$1,Sheet2!$M3465,0))</f>
        <v>0</v>
      </c>
      <c r="O3465">
        <f>IF(AND(Sheet2!$K3465=$B$2,Sheet2!$L3465=1),Sheet2!$J3465+Sheet2!$M3465,IF(Sheet2!$K3465=$B$2,Sheet2!$M3465,0))</f>
        <v>0</v>
      </c>
    </row>
    <row r="3466" spans="14:15" x14ac:dyDescent="0.25">
      <c r="N3466">
        <f>IF(AND(Sheet2!$K3466=$B$1,Sheet2!$L3466=1),Sheet2!$I3466+Sheet2!$M3466,IF(Sheet2!$K3466=$B$1,Sheet2!$M3466,0))</f>
        <v>0</v>
      </c>
      <c r="O3466">
        <f>IF(AND(Sheet2!$K3466=$B$2,Sheet2!$L3466=1),Sheet2!$J3466+Sheet2!$M3466,IF(Sheet2!$K3466=$B$2,Sheet2!$M3466,0))</f>
        <v>0</v>
      </c>
    </row>
    <row r="3467" spans="14:15" x14ac:dyDescent="0.25">
      <c r="N3467">
        <f>IF(AND(Sheet2!$K3467=$B$1,Sheet2!$L3467=1),Sheet2!$I3467+Sheet2!$M3467,IF(Sheet2!$K3467=$B$1,Sheet2!$M3467,0))</f>
        <v>0</v>
      </c>
      <c r="O3467">
        <f>IF(AND(Sheet2!$K3467=$B$2,Sheet2!$L3467=1),Sheet2!$J3467+Sheet2!$M3467,IF(Sheet2!$K3467=$B$2,Sheet2!$M3467,0))</f>
        <v>0</v>
      </c>
    </row>
    <row r="3468" spans="14:15" x14ac:dyDescent="0.25">
      <c r="N3468">
        <f>IF(AND(Sheet2!$K3468=$B$1,Sheet2!$L3468=1),Sheet2!$I3468+Sheet2!$M3468,IF(Sheet2!$K3468=$B$1,Sheet2!$M3468,0))</f>
        <v>0</v>
      </c>
      <c r="O3468">
        <f>IF(AND(Sheet2!$K3468=$B$2,Sheet2!$L3468=1),Sheet2!$J3468+Sheet2!$M3468,IF(Sheet2!$K3468=$B$2,Sheet2!$M3468,0))</f>
        <v>0</v>
      </c>
    </row>
    <row r="3469" spans="14:15" x14ac:dyDescent="0.25">
      <c r="N3469">
        <f>IF(AND(Sheet2!$K3469=$B$1,Sheet2!$L3469=1),Sheet2!$I3469+Sheet2!$M3469,IF(Sheet2!$K3469=$B$1,Sheet2!$M3469,0))</f>
        <v>0</v>
      </c>
      <c r="O3469">
        <f>IF(AND(Sheet2!$K3469=$B$2,Sheet2!$L3469=1),Sheet2!$J3469+Sheet2!$M3469,IF(Sheet2!$K3469=$B$2,Sheet2!$M3469,0))</f>
        <v>0</v>
      </c>
    </row>
    <row r="3470" spans="14:15" x14ac:dyDescent="0.25">
      <c r="N3470">
        <f>IF(AND(Sheet2!$K3470=$B$1,Sheet2!$L3470=1),Sheet2!$I3470+Sheet2!$M3470,IF(Sheet2!$K3470=$B$1,Sheet2!$M3470,0))</f>
        <v>0</v>
      </c>
      <c r="O3470">
        <f>IF(AND(Sheet2!$K3470=$B$2,Sheet2!$L3470=1),Sheet2!$J3470+Sheet2!$M3470,IF(Sheet2!$K3470=$B$2,Sheet2!$M3470,0))</f>
        <v>0</v>
      </c>
    </row>
    <row r="3471" spans="14:15" x14ac:dyDescent="0.25">
      <c r="N3471">
        <f>IF(AND(Sheet2!$K3471=$B$1,Sheet2!$L3471=1),Sheet2!$I3471+Sheet2!$M3471,IF(Sheet2!$K3471=$B$1,Sheet2!$M3471,0))</f>
        <v>0</v>
      </c>
      <c r="O3471">
        <f>IF(AND(Sheet2!$K3471=$B$2,Sheet2!$L3471=1),Sheet2!$J3471+Sheet2!$M3471,IF(Sheet2!$K3471=$B$2,Sheet2!$M3471,0))</f>
        <v>0</v>
      </c>
    </row>
    <row r="3472" spans="14:15" x14ac:dyDescent="0.25">
      <c r="N3472">
        <f>IF(AND(Sheet2!$K3472=$B$1,Sheet2!$L3472=1),Sheet2!$I3472+Sheet2!$M3472,IF(Sheet2!$K3472=$B$1,Sheet2!$M3472,0))</f>
        <v>0</v>
      </c>
      <c r="O3472">
        <f>IF(AND(Sheet2!$K3472=$B$2,Sheet2!$L3472=1),Sheet2!$J3472+Sheet2!$M3472,IF(Sheet2!$K3472=$B$2,Sheet2!$M3472,0))</f>
        <v>0</v>
      </c>
    </row>
    <row r="3473" spans="14:15" x14ac:dyDescent="0.25">
      <c r="N3473">
        <f>IF(AND(Sheet2!$K3473=$B$1,Sheet2!$L3473=1),Sheet2!$I3473+Sheet2!$M3473,IF(Sheet2!$K3473=$B$1,Sheet2!$M3473,0))</f>
        <v>0</v>
      </c>
      <c r="O3473">
        <f>IF(AND(Sheet2!$K3473=$B$2,Sheet2!$L3473=1),Sheet2!$J3473+Sheet2!$M3473,IF(Sheet2!$K3473=$B$2,Sheet2!$M3473,0))</f>
        <v>0</v>
      </c>
    </row>
    <row r="3474" spans="14:15" x14ac:dyDescent="0.25">
      <c r="N3474">
        <f>IF(AND(Sheet2!$K3474=$B$1,Sheet2!$L3474=1),Sheet2!$I3474+Sheet2!$M3474,IF(Sheet2!$K3474=$B$1,Sheet2!$M3474,0))</f>
        <v>0</v>
      </c>
      <c r="O3474">
        <f>IF(AND(Sheet2!$K3474=$B$2,Sheet2!$L3474=1),Sheet2!$J3474+Sheet2!$M3474,IF(Sheet2!$K3474=$B$2,Sheet2!$M3474,0))</f>
        <v>0</v>
      </c>
    </row>
    <row r="3475" spans="14:15" x14ac:dyDescent="0.25">
      <c r="N3475">
        <f>IF(AND(Sheet2!$K3475=$B$1,Sheet2!$L3475=1),Sheet2!$I3475+Sheet2!$M3475,IF(Sheet2!$K3475=$B$1,Sheet2!$M3475,0))</f>
        <v>0</v>
      </c>
      <c r="O3475">
        <f>IF(AND(Sheet2!$K3475=$B$2,Sheet2!$L3475=1),Sheet2!$J3475+Sheet2!$M3475,IF(Sheet2!$K3475=$B$2,Sheet2!$M3475,0))</f>
        <v>0</v>
      </c>
    </row>
    <row r="3476" spans="14:15" x14ac:dyDescent="0.25">
      <c r="N3476">
        <f>IF(AND(Sheet2!$K3476=$B$1,Sheet2!$L3476=1),Sheet2!$I3476+Sheet2!$M3476,IF(Sheet2!$K3476=$B$1,Sheet2!$M3476,0))</f>
        <v>0</v>
      </c>
      <c r="O3476">
        <f>IF(AND(Sheet2!$K3476=$B$2,Sheet2!$L3476=1),Sheet2!$J3476+Sheet2!$M3476,IF(Sheet2!$K3476=$B$2,Sheet2!$M3476,0))</f>
        <v>0</v>
      </c>
    </row>
    <row r="3477" spans="14:15" x14ac:dyDescent="0.25">
      <c r="N3477">
        <f>IF(AND(Sheet2!$K3477=$B$1,Sheet2!$L3477=1),Sheet2!$I3477+Sheet2!$M3477,IF(Sheet2!$K3477=$B$1,Sheet2!$M3477,0))</f>
        <v>0</v>
      </c>
      <c r="O3477">
        <f>IF(AND(Sheet2!$K3477=$B$2,Sheet2!$L3477=1),Sheet2!$J3477+Sheet2!$M3477,IF(Sheet2!$K3477=$B$2,Sheet2!$M3477,0))</f>
        <v>0</v>
      </c>
    </row>
    <row r="3478" spans="14:15" x14ac:dyDescent="0.25">
      <c r="N3478">
        <f>IF(AND(Sheet2!$K3478=$B$1,Sheet2!$L3478=1),Sheet2!$I3478+Sheet2!$M3478,IF(Sheet2!$K3478=$B$1,Sheet2!$M3478,0))</f>
        <v>0</v>
      </c>
      <c r="O3478">
        <f>IF(AND(Sheet2!$K3478=$B$2,Sheet2!$L3478=1),Sheet2!$J3478+Sheet2!$M3478,IF(Sheet2!$K3478=$B$2,Sheet2!$M3478,0))</f>
        <v>0</v>
      </c>
    </row>
    <row r="3479" spans="14:15" x14ac:dyDescent="0.25">
      <c r="N3479">
        <f>IF(AND(Sheet2!$K3479=$B$1,Sheet2!$L3479=1),Sheet2!$I3479+Sheet2!$M3479,IF(Sheet2!$K3479=$B$1,Sheet2!$M3479,0))</f>
        <v>0</v>
      </c>
      <c r="O3479">
        <f>IF(AND(Sheet2!$K3479=$B$2,Sheet2!$L3479=1),Sheet2!$J3479+Sheet2!$M3479,IF(Sheet2!$K3479=$B$2,Sheet2!$M3479,0))</f>
        <v>0</v>
      </c>
    </row>
    <row r="3480" spans="14:15" x14ac:dyDescent="0.25">
      <c r="N3480">
        <f>IF(AND(Sheet2!$K3480=$B$1,Sheet2!$L3480=1),Sheet2!$I3480+Sheet2!$M3480,IF(Sheet2!$K3480=$B$1,Sheet2!$M3480,0))</f>
        <v>0</v>
      </c>
      <c r="O3480">
        <f>IF(AND(Sheet2!$K3480=$B$2,Sheet2!$L3480=1),Sheet2!$J3480+Sheet2!$M3480,IF(Sheet2!$K3480=$B$2,Sheet2!$M3480,0))</f>
        <v>0</v>
      </c>
    </row>
    <row r="3481" spans="14:15" x14ac:dyDescent="0.25">
      <c r="N3481">
        <f>IF(AND(Sheet2!$K3481=$B$1,Sheet2!$L3481=1),Sheet2!$I3481+Sheet2!$M3481,IF(Sheet2!$K3481=$B$1,Sheet2!$M3481,0))</f>
        <v>0</v>
      </c>
      <c r="O3481">
        <f>IF(AND(Sheet2!$K3481=$B$2,Sheet2!$L3481=1),Sheet2!$J3481+Sheet2!$M3481,IF(Sheet2!$K3481=$B$2,Sheet2!$M3481,0))</f>
        <v>0</v>
      </c>
    </row>
    <row r="3482" spans="14:15" x14ac:dyDescent="0.25">
      <c r="N3482">
        <f>IF(AND(Sheet2!$K3482=$B$1,Sheet2!$L3482=1),Sheet2!$I3482+Sheet2!$M3482,IF(Sheet2!$K3482=$B$1,Sheet2!$M3482,0))</f>
        <v>0</v>
      </c>
      <c r="O3482">
        <f>IF(AND(Sheet2!$K3482=$B$2,Sheet2!$L3482=1),Sheet2!$J3482+Sheet2!$M3482,IF(Sheet2!$K3482=$B$2,Sheet2!$M3482,0))</f>
        <v>0</v>
      </c>
    </row>
    <row r="3483" spans="14:15" x14ac:dyDescent="0.25">
      <c r="N3483">
        <f>IF(AND(Sheet2!$K3483=$B$1,Sheet2!$L3483=1),Sheet2!$I3483+Sheet2!$M3483,IF(Sheet2!$K3483=$B$1,Sheet2!$M3483,0))</f>
        <v>0</v>
      </c>
      <c r="O3483">
        <f>IF(AND(Sheet2!$K3483=$B$2,Sheet2!$L3483=1),Sheet2!$J3483+Sheet2!$M3483,IF(Sheet2!$K3483=$B$2,Sheet2!$M3483,0))</f>
        <v>0</v>
      </c>
    </row>
    <row r="3484" spans="14:15" x14ac:dyDescent="0.25">
      <c r="N3484">
        <f>IF(AND(Sheet2!$K3484=$B$1,Sheet2!$L3484=1),Sheet2!$I3484+Sheet2!$M3484,IF(Sheet2!$K3484=$B$1,Sheet2!$M3484,0))</f>
        <v>0</v>
      </c>
      <c r="O3484">
        <f>IF(AND(Sheet2!$K3484=$B$2,Sheet2!$L3484=1),Sheet2!$J3484+Sheet2!$M3484,IF(Sheet2!$K3484=$B$2,Sheet2!$M3484,0))</f>
        <v>0</v>
      </c>
    </row>
    <row r="3485" spans="14:15" x14ac:dyDescent="0.25">
      <c r="N3485">
        <f>IF(AND(Sheet2!$K3485=$B$1,Sheet2!$L3485=1),Sheet2!$I3485+Sheet2!$M3485,IF(Sheet2!$K3485=$B$1,Sheet2!$M3485,0))</f>
        <v>0</v>
      </c>
      <c r="O3485">
        <f>IF(AND(Sheet2!$K3485=$B$2,Sheet2!$L3485=1),Sheet2!$J3485+Sheet2!$M3485,IF(Sheet2!$K3485=$B$2,Sheet2!$M3485,0))</f>
        <v>0</v>
      </c>
    </row>
    <row r="3486" spans="14:15" x14ac:dyDescent="0.25">
      <c r="N3486">
        <f>IF(AND(Sheet2!$K3486=$B$1,Sheet2!$L3486=1),Sheet2!$I3486+Sheet2!$M3486,IF(Sheet2!$K3486=$B$1,Sheet2!$M3486,0))</f>
        <v>0</v>
      </c>
      <c r="O3486">
        <f>IF(AND(Sheet2!$K3486=$B$2,Sheet2!$L3486=1),Sheet2!$J3486+Sheet2!$M3486,IF(Sheet2!$K3486=$B$2,Sheet2!$M3486,0))</f>
        <v>0</v>
      </c>
    </row>
    <row r="3487" spans="14:15" x14ac:dyDescent="0.25">
      <c r="N3487">
        <f>IF(AND(Sheet2!$K3487=$B$1,Sheet2!$L3487=1),Sheet2!$I3487+Sheet2!$M3487,IF(Sheet2!$K3487=$B$1,Sheet2!$M3487,0))</f>
        <v>0</v>
      </c>
      <c r="O3487">
        <f>IF(AND(Sheet2!$K3487=$B$2,Sheet2!$L3487=1),Sheet2!$J3487+Sheet2!$M3487,IF(Sheet2!$K3487=$B$2,Sheet2!$M3487,0))</f>
        <v>0</v>
      </c>
    </row>
    <row r="3488" spans="14:15" x14ac:dyDescent="0.25">
      <c r="N3488">
        <f>IF(AND(Sheet2!$K3488=$B$1,Sheet2!$L3488=1),Sheet2!$I3488+Sheet2!$M3488,IF(Sheet2!$K3488=$B$1,Sheet2!$M3488,0))</f>
        <v>0</v>
      </c>
      <c r="O3488">
        <f>IF(AND(Sheet2!$K3488=$B$2,Sheet2!$L3488=1),Sheet2!$J3488+Sheet2!$M3488,IF(Sheet2!$K3488=$B$2,Sheet2!$M3488,0))</f>
        <v>0</v>
      </c>
    </row>
    <row r="3489" spans="14:15" x14ac:dyDescent="0.25">
      <c r="N3489">
        <f>IF(AND(Sheet2!$K3489=$B$1,Sheet2!$L3489=1),Sheet2!$I3489+Sheet2!$M3489,IF(Sheet2!$K3489=$B$1,Sheet2!$M3489,0))</f>
        <v>0</v>
      </c>
      <c r="O3489">
        <f>IF(AND(Sheet2!$K3489=$B$2,Sheet2!$L3489=1),Sheet2!$J3489+Sheet2!$M3489,IF(Sheet2!$K3489=$B$2,Sheet2!$M3489,0))</f>
        <v>0</v>
      </c>
    </row>
    <row r="3490" spans="14:15" x14ac:dyDescent="0.25">
      <c r="N3490">
        <f>IF(AND(Sheet2!$K3490=$B$1,Sheet2!$L3490=1),Sheet2!$I3490+Sheet2!$M3490,IF(Sheet2!$K3490=$B$1,Sheet2!$M3490,0))</f>
        <v>0</v>
      </c>
      <c r="O3490">
        <f>IF(AND(Sheet2!$K3490=$B$2,Sheet2!$L3490=1),Sheet2!$J3490+Sheet2!$M3490,IF(Sheet2!$K3490=$B$2,Sheet2!$M3490,0))</f>
        <v>0</v>
      </c>
    </row>
    <row r="3491" spans="14:15" x14ac:dyDescent="0.25">
      <c r="N3491">
        <f>IF(AND(Sheet2!$K3491=$B$1,Sheet2!$L3491=1),Sheet2!$I3491+Sheet2!$M3491,IF(Sheet2!$K3491=$B$1,Sheet2!$M3491,0))</f>
        <v>0</v>
      </c>
      <c r="O3491">
        <f>IF(AND(Sheet2!$K3491=$B$2,Sheet2!$L3491=1),Sheet2!$J3491+Sheet2!$M3491,IF(Sheet2!$K3491=$B$2,Sheet2!$M3491,0))</f>
        <v>0</v>
      </c>
    </row>
    <row r="3492" spans="14:15" x14ac:dyDescent="0.25">
      <c r="N3492">
        <f>IF(AND(Sheet2!$K3492=$B$1,Sheet2!$L3492=1),Sheet2!$I3492+Sheet2!$M3492,IF(Sheet2!$K3492=$B$1,Sheet2!$M3492,0))</f>
        <v>0</v>
      </c>
      <c r="O3492">
        <f>IF(AND(Sheet2!$K3492=$B$2,Sheet2!$L3492=1),Sheet2!$J3492+Sheet2!$M3492,IF(Sheet2!$K3492=$B$2,Sheet2!$M3492,0))</f>
        <v>0</v>
      </c>
    </row>
    <row r="3493" spans="14:15" x14ac:dyDescent="0.25">
      <c r="N3493">
        <f>IF(AND(Sheet2!$K3493=$B$1,Sheet2!$L3493=1),Sheet2!$I3493+Sheet2!$M3493,IF(Sheet2!$K3493=$B$1,Sheet2!$M3493,0))</f>
        <v>0</v>
      </c>
      <c r="O3493">
        <f>IF(AND(Sheet2!$K3493=$B$2,Sheet2!$L3493=1),Sheet2!$J3493+Sheet2!$M3493,IF(Sheet2!$K3493=$B$2,Sheet2!$M3493,0))</f>
        <v>0</v>
      </c>
    </row>
    <row r="3494" spans="14:15" x14ac:dyDescent="0.25">
      <c r="N3494">
        <f>IF(AND(Sheet2!$K3494=$B$1,Sheet2!$L3494=1),Sheet2!$I3494+Sheet2!$M3494,IF(Sheet2!$K3494=$B$1,Sheet2!$M3494,0))</f>
        <v>0</v>
      </c>
      <c r="O3494">
        <f>IF(AND(Sheet2!$K3494=$B$2,Sheet2!$L3494=1),Sheet2!$J3494+Sheet2!$M3494,IF(Sheet2!$K3494=$B$2,Sheet2!$M3494,0))</f>
        <v>0</v>
      </c>
    </row>
    <row r="3495" spans="14:15" x14ac:dyDescent="0.25">
      <c r="N3495">
        <f>IF(AND(Sheet2!$K3495=$B$1,Sheet2!$L3495=1),Sheet2!$I3495+Sheet2!$M3495,IF(Sheet2!$K3495=$B$1,Sheet2!$M3495,0))</f>
        <v>0</v>
      </c>
      <c r="O3495">
        <f>IF(AND(Sheet2!$K3495=$B$2,Sheet2!$L3495=1),Sheet2!$J3495+Sheet2!$M3495,IF(Sheet2!$K3495=$B$2,Sheet2!$M3495,0))</f>
        <v>0</v>
      </c>
    </row>
    <row r="3496" spans="14:15" x14ac:dyDescent="0.25">
      <c r="N3496">
        <f>IF(AND(Sheet2!$K3496=$B$1,Sheet2!$L3496=1),Sheet2!$I3496+Sheet2!$M3496,IF(Sheet2!$K3496=$B$1,Sheet2!$M3496,0))</f>
        <v>0</v>
      </c>
      <c r="O3496">
        <f>IF(AND(Sheet2!$K3496=$B$2,Sheet2!$L3496=1),Sheet2!$J3496+Sheet2!$M3496,IF(Sheet2!$K3496=$B$2,Sheet2!$M3496,0))</f>
        <v>0</v>
      </c>
    </row>
    <row r="3497" spans="14:15" x14ac:dyDescent="0.25">
      <c r="N3497">
        <f>IF(AND(Sheet2!$K3497=$B$1,Sheet2!$L3497=1),Sheet2!$I3497+Sheet2!$M3497,IF(Sheet2!$K3497=$B$1,Sheet2!$M3497,0))</f>
        <v>0</v>
      </c>
      <c r="O3497">
        <f>IF(AND(Sheet2!$K3497=$B$2,Sheet2!$L3497=1),Sheet2!$J3497+Sheet2!$M3497,IF(Sheet2!$K3497=$B$2,Sheet2!$M3497,0))</f>
        <v>0</v>
      </c>
    </row>
    <row r="3498" spans="14:15" x14ac:dyDescent="0.25">
      <c r="N3498">
        <f>IF(AND(Sheet2!$K3498=$B$1,Sheet2!$L3498=1),Sheet2!$I3498+Sheet2!$M3498,IF(Sheet2!$K3498=$B$1,Sheet2!$M3498,0))</f>
        <v>0</v>
      </c>
      <c r="O3498">
        <f>IF(AND(Sheet2!$K3498=$B$2,Sheet2!$L3498=1),Sheet2!$J3498+Sheet2!$M3498,IF(Sheet2!$K3498=$B$2,Sheet2!$M3498,0))</f>
        <v>0</v>
      </c>
    </row>
    <row r="3499" spans="14:15" x14ac:dyDescent="0.25">
      <c r="N3499">
        <f>IF(AND(Sheet2!$K3499=$B$1,Sheet2!$L3499=1),Sheet2!$I3499+Sheet2!$M3499,IF(Sheet2!$K3499=$B$1,Sheet2!$M3499,0))</f>
        <v>0</v>
      </c>
      <c r="O3499">
        <f>IF(AND(Sheet2!$K3499=$B$2,Sheet2!$L3499=1),Sheet2!$J3499+Sheet2!$M3499,IF(Sheet2!$K3499=$B$2,Sheet2!$M3499,0))</f>
        <v>0</v>
      </c>
    </row>
    <row r="3500" spans="14:15" x14ac:dyDescent="0.25">
      <c r="N3500">
        <f>IF(AND(Sheet2!$K3500=$B$1,Sheet2!$L3500=1),Sheet2!$I3500+Sheet2!$M3500,IF(Sheet2!$K3500=$B$1,Sheet2!$M3500,0))</f>
        <v>0</v>
      </c>
      <c r="O3500">
        <f>IF(AND(Sheet2!$K3500=$B$2,Sheet2!$L3500=1),Sheet2!$J3500+Sheet2!$M3500,IF(Sheet2!$K3500=$B$2,Sheet2!$M3500,0))</f>
        <v>0</v>
      </c>
    </row>
    <row r="3501" spans="14:15" x14ac:dyDescent="0.25">
      <c r="N3501">
        <f>IF(AND(Sheet2!$K3501=$B$1,Sheet2!$L3501=1),Sheet2!$I3501+Sheet2!$M3501,IF(Sheet2!$K3501=$B$1,Sheet2!$M3501,0))</f>
        <v>0</v>
      </c>
      <c r="O3501">
        <f>IF(AND(Sheet2!$K3501=$B$2,Sheet2!$L3501=1),Sheet2!$J3501+Sheet2!$M3501,IF(Sheet2!$K3501=$B$2,Sheet2!$M3501,0))</f>
        <v>0</v>
      </c>
    </row>
    <row r="3502" spans="14:15" x14ac:dyDescent="0.25">
      <c r="N3502">
        <f>IF(AND(Sheet2!$K3502=$B$1,Sheet2!$L3502=1),Sheet2!$I3502+Sheet2!$M3502,IF(Sheet2!$K3502=$B$1,Sheet2!$M3502,0))</f>
        <v>0</v>
      </c>
      <c r="O3502">
        <f>IF(AND(Sheet2!$K3502=$B$2,Sheet2!$L3502=1),Sheet2!$J3502+Sheet2!$M3502,IF(Sheet2!$K3502=$B$2,Sheet2!$M3502,0))</f>
        <v>0</v>
      </c>
    </row>
    <row r="3503" spans="14:15" x14ac:dyDescent="0.25">
      <c r="N3503">
        <f>IF(AND(Sheet2!$K3503=$B$1,Sheet2!$L3503=1),Sheet2!$I3503+Sheet2!$M3503,IF(Sheet2!$K3503=$B$1,Sheet2!$M3503,0))</f>
        <v>0</v>
      </c>
      <c r="O3503">
        <f>IF(AND(Sheet2!$K3503=$B$2,Sheet2!$L3503=1),Sheet2!$J3503+Sheet2!$M3503,IF(Sheet2!$K3503=$B$2,Sheet2!$M3503,0))</f>
        <v>0</v>
      </c>
    </row>
    <row r="3504" spans="14:15" x14ac:dyDescent="0.25">
      <c r="N3504">
        <f>IF(AND(Sheet2!$K3504=$B$1,Sheet2!$L3504=1),Sheet2!$I3504+Sheet2!$M3504,IF(Sheet2!$K3504=$B$1,Sheet2!$M3504,0))</f>
        <v>0</v>
      </c>
      <c r="O3504">
        <f>IF(AND(Sheet2!$K3504=$B$2,Sheet2!$L3504=1),Sheet2!$J3504+Sheet2!$M3504,IF(Sheet2!$K3504=$B$2,Sheet2!$M3504,0))</f>
        <v>0</v>
      </c>
    </row>
    <row r="3505" spans="14:15" x14ac:dyDescent="0.25">
      <c r="N3505">
        <f>IF(AND(Sheet2!$K3505=$B$1,Sheet2!$L3505=1),Sheet2!$I3505+Sheet2!$M3505,IF(Sheet2!$K3505=$B$1,Sheet2!$M3505,0))</f>
        <v>0</v>
      </c>
      <c r="O3505">
        <f>IF(AND(Sheet2!$K3505=$B$2,Sheet2!$L3505=1),Sheet2!$J3505+Sheet2!$M3505,IF(Sheet2!$K3505=$B$2,Sheet2!$M3505,0))</f>
        <v>0</v>
      </c>
    </row>
    <row r="3506" spans="14:15" x14ac:dyDescent="0.25">
      <c r="N3506">
        <f>IF(AND(Sheet2!$K3506=$B$1,Sheet2!$L3506=1),Sheet2!$I3506+Sheet2!$M3506,IF(Sheet2!$K3506=$B$1,Sheet2!$M3506,0))</f>
        <v>0</v>
      </c>
      <c r="O3506">
        <f>IF(AND(Sheet2!$K3506=$B$2,Sheet2!$L3506=1),Sheet2!$J3506+Sheet2!$M3506,IF(Sheet2!$K3506=$B$2,Sheet2!$M3506,0))</f>
        <v>0</v>
      </c>
    </row>
    <row r="3507" spans="14:15" x14ac:dyDescent="0.25">
      <c r="N3507">
        <f>IF(AND(Sheet2!$K3507=$B$1,Sheet2!$L3507=1),Sheet2!$I3507+Sheet2!$M3507,IF(Sheet2!$K3507=$B$1,Sheet2!$M3507,0))</f>
        <v>0</v>
      </c>
      <c r="O3507">
        <f>IF(AND(Sheet2!$K3507=$B$2,Sheet2!$L3507=1),Sheet2!$J3507+Sheet2!$M3507,IF(Sheet2!$K3507=$B$2,Sheet2!$M3507,0))</f>
        <v>0</v>
      </c>
    </row>
    <row r="3508" spans="14:15" x14ac:dyDescent="0.25">
      <c r="N3508">
        <f>IF(AND(Sheet2!$K3508=$B$1,Sheet2!$L3508=1),Sheet2!$I3508+Sheet2!$M3508,IF(Sheet2!$K3508=$B$1,Sheet2!$M3508,0))</f>
        <v>0</v>
      </c>
      <c r="O3508">
        <f>IF(AND(Sheet2!$K3508=$B$2,Sheet2!$L3508=1),Sheet2!$J3508+Sheet2!$M3508,IF(Sheet2!$K3508=$B$2,Sheet2!$M3508,0))</f>
        <v>0</v>
      </c>
    </row>
    <row r="3509" spans="14:15" x14ac:dyDescent="0.25">
      <c r="N3509">
        <f>IF(AND(Sheet2!$K3509=$B$1,Sheet2!$L3509=1),Sheet2!$I3509+Sheet2!$M3509,IF(Sheet2!$K3509=$B$1,Sheet2!$M3509,0))</f>
        <v>0</v>
      </c>
      <c r="O3509">
        <f>IF(AND(Sheet2!$K3509=$B$2,Sheet2!$L3509=1),Sheet2!$J3509+Sheet2!$M3509,IF(Sheet2!$K3509=$B$2,Sheet2!$M3509,0))</f>
        <v>0</v>
      </c>
    </row>
    <row r="3510" spans="14:15" x14ac:dyDescent="0.25">
      <c r="N3510">
        <f>IF(AND(Sheet2!$K3510=$B$1,Sheet2!$L3510=1),Sheet2!$I3510+Sheet2!$M3510,IF(Sheet2!$K3510=$B$1,Sheet2!$M3510,0))</f>
        <v>0</v>
      </c>
      <c r="O3510">
        <f>IF(AND(Sheet2!$K3510=$B$2,Sheet2!$L3510=1),Sheet2!$J3510+Sheet2!$M3510,IF(Sheet2!$K3510=$B$2,Sheet2!$M3510,0))</f>
        <v>0</v>
      </c>
    </row>
    <row r="3511" spans="14:15" x14ac:dyDescent="0.25">
      <c r="N3511">
        <f>IF(AND(Sheet2!$K3511=$B$1,Sheet2!$L3511=1),Sheet2!$I3511+Sheet2!$M3511,IF(Sheet2!$K3511=$B$1,Sheet2!$M3511,0))</f>
        <v>0</v>
      </c>
      <c r="O3511">
        <f>IF(AND(Sheet2!$K3511=$B$2,Sheet2!$L3511=1),Sheet2!$J3511+Sheet2!$M3511,IF(Sheet2!$K3511=$B$2,Sheet2!$M3511,0))</f>
        <v>0</v>
      </c>
    </row>
    <row r="3512" spans="14:15" x14ac:dyDescent="0.25">
      <c r="N3512">
        <f>IF(AND(Sheet2!$K3512=$B$1,Sheet2!$L3512=1),Sheet2!$I3512+Sheet2!$M3512,IF(Sheet2!$K3512=$B$1,Sheet2!$M3512,0))</f>
        <v>0</v>
      </c>
      <c r="O3512">
        <f>IF(AND(Sheet2!$K3512=$B$2,Sheet2!$L3512=1),Sheet2!$J3512+Sheet2!$M3512,IF(Sheet2!$K3512=$B$2,Sheet2!$M3512,0))</f>
        <v>0</v>
      </c>
    </row>
    <row r="3513" spans="14:15" x14ac:dyDescent="0.25">
      <c r="N3513">
        <f>IF(AND(Sheet2!$K3513=$B$1,Sheet2!$L3513=1),Sheet2!$I3513+Sheet2!$M3513,IF(Sheet2!$K3513=$B$1,Sheet2!$M3513,0))</f>
        <v>0</v>
      </c>
      <c r="O3513">
        <f>IF(AND(Sheet2!$K3513=$B$2,Sheet2!$L3513=1),Sheet2!$J3513+Sheet2!$M3513,IF(Sheet2!$K3513=$B$2,Sheet2!$M3513,0))</f>
        <v>0</v>
      </c>
    </row>
    <row r="3514" spans="14:15" x14ac:dyDescent="0.25">
      <c r="N3514">
        <f>IF(AND(Sheet2!$K3514=$B$1,Sheet2!$L3514=1),Sheet2!$I3514+Sheet2!$M3514,IF(Sheet2!$K3514=$B$1,Sheet2!$M3514,0))</f>
        <v>0</v>
      </c>
      <c r="O3514">
        <f>IF(AND(Sheet2!$K3514=$B$2,Sheet2!$L3514=1),Sheet2!$J3514+Sheet2!$M3514,IF(Sheet2!$K3514=$B$2,Sheet2!$M3514,0))</f>
        <v>0</v>
      </c>
    </row>
    <row r="3515" spans="14:15" x14ac:dyDescent="0.25">
      <c r="N3515">
        <f>IF(AND(Sheet2!$K3515=$B$1,Sheet2!$L3515=1),Sheet2!$I3515+Sheet2!$M3515,IF(Sheet2!$K3515=$B$1,Sheet2!$M3515,0))</f>
        <v>0</v>
      </c>
      <c r="O3515">
        <f>IF(AND(Sheet2!$K3515=$B$2,Sheet2!$L3515=1),Sheet2!$J3515+Sheet2!$M3515,IF(Sheet2!$K3515=$B$2,Sheet2!$M3515,0))</f>
        <v>0</v>
      </c>
    </row>
    <row r="3516" spans="14:15" x14ac:dyDescent="0.25">
      <c r="N3516">
        <f>IF(AND(Sheet2!$K3516=$B$1,Sheet2!$L3516=1),Sheet2!$I3516+Sheet2!$M3516,IF(Sheet2!$K3516=$B$1,Sheet2!$M3516,0))</f>
        <v>0</v>
      </c>
      <c r="O3516">
        <f>IF(AND(Sheet2!$K3516=$B$2,Sheet2!$L3516=1),Sheet2!$J3516+Sheet2!$M3516,IF(Sheet2!$K3516=$B$2,Sheet2!$M3516,0))</f>
        <v>0</v>
      </c>
    </row>
    <row r="3517" spans="14:15" x14ac:dyDescent="0.25">
      <c r="N3517">
        <f>IF(AND(Sheet2!$K3517=$B$1,Sheet2!$L3517=1),Sheet2!$I3517+Sheet2!$M3517,IF(Sheet2!$K3517=$B$1,Sheet2!$M3517,0))</f>
        <v>0</v>
      </c>
      <c r="O3517">
        <f>IF(AND(Sheet2!$K3517=$B$2,Sheet2!$L3517=1),Sheet2!$J3517+Sheet2!$M3517,IF(Sheet2!$K3517=$B$2,Sheet2!$M3517,0))</f>
        <v>0</v>
      </c>
    </row>
    <row r="3518" spans="14:15" x14ac:dyDescent="0.25">
      <c r="N3518">
        <f>IF(AND(Sheet2!$K3518=$B$1,Sheet2!$L3518=1),Sheet2!$I3518+Sheet2!$M3518,IF(Sheet2!$K3518=$B$1,Sheet2!$M3518,0))</f>
        <v>0</v>
      </c>
      <c r="O3518">
        <f>IF(AND(Sheet2!$K3518=$B$2,Sheet2!$L3518=1),Sheet2!$J3518+Sheet2!$M3518,IF(Sheet2!$K3518=$B$2,Sheet2!$M3518,0))</f>
        <v>0</v>
      </c>
    </row>
    <row r="3519" spans="14:15" x14ac:dyDescent="0.25">
      <c r="N3519">
        <f>IF(AND(Sheet2!$K3519=$B$1,Sheet2!$L3519=1),Sheet2!$I3519+Sheet2!$M3519,IF(Sheet2!$K3519=$B$1,Sheet2!$M3519,0))</f>
        <v>0</v>
      </c>
      <c r="O3519">
        <f>IF(AND(Sheet2!$K3519=$B$2,Sheet2!$L3519=1),Sheet2!$J3519+Sheet2!$M3519,IF(Sheet2!$K3519=$B$2,Sheet2!$M3519,0))</f>
        <v>0</v>
      </c>
    </row>
    <row r="3520" spans="14:15" x14ac:dyDescent="0.25">
      <c r="N3520">
        <f>IF(AND(Sheet2!$K3520=$B$1,Sheet2!$L3520=1),Sheet2!$I3520+Sheet2!$M3520,IF(Sheet2!$K3520=$B$1,Sheet2!$M3520,0))</f>
        <v>0</v>
      </c>
      <c r="O3520">
        <f>IF(AND(Sheet2!$K3520=$B$2,Sheet2!$L3520=1),Sheet2!$J3520+Sheet2!$M3520,IF(Sheet2!$K3520=$B$2,Sheet2!$M3520,0))</f>
        <v>0</v>
      </c>
    </row>
    <row r="3521" spans="14:15" x14ac:dyDescent="0.25">
      <c r="N3521">
        <f>IF(AND(Sheet2!$K3521=$B$1,Sheet2!$L3521=1),Sheet2!$I3521+Sheet2!$M3521,IF(Sheet2!$K3521=$B$1,Sheet2!$M3521,0))</f>
        <v>0</v>
      </c>
      <c r="O3521">
        <f>IF(AND(Sheet2!$K3521=$B$2,Sheet2!$L3521=1),Sheet2!$J3521+Sheet2!$M3521,IF(Sheet2!$K3521=$B$2,Sheet2!$M3521,0))</f>
        <v>0</v>
      </c>
    </row>
    <row r="3522" spans="14:15" x14ac:dyDescent="0.25">
      <c r="N3522">
        <f>IF(AND(Sheet2!$K3522=$B$1,Sheet2!$L3522=1),Sheet2!$I3522+Sheet2!$M3522,IF(Sheet2!$K3522=$B$1,Sheet2!$M3522,0))</f>
        <v>0</v>
      </c>
      <c r="O3522">
        <f>IF(AND(Sheet2!$K3522=$B$2,Sheet2!$L3522=1),Sheet2!$J3522+Sheet2!$M3522,IF(Sheet2!$K3522=$B$2,Sheet2!$M3522,0))</f>
        <v>0</v>
      </c>
    </row>
    <row r="3523" spans="14:15" x14ac:dyDescent="0.25">
      <c r="N3523">
        <f>IF(AND(Sheet2!$K3523=$B$1,Sheet2!$L3523=1),Sheet2!$I3523+Sheet2!$M3523,IF(Sheet2!$K3523=$B$1,Sheet2!$M3523,0))</f>
        <v>0</v>
      </c>
      <c r="O3523">
        <f>IF(AND(Sheet2!$K3523=$B$2,Sheet2!$L3523=1),Sheet2!$J3523+Sheet2!$M3523,IF(Sheet2!$K3523=$B$2,Sheet2!$M3523,0))</f>
        <v>0</v>
      </c>
    </row>
    <row r="3524" spans="14:15" x14ac:dyDescent="0.25">
      <c r="N3524">
        <f>IF(AND(Sheet2!$K3524=$B$1,Sheet2!$L3524=1),Sheet2!$I3524+Sheet2!$M3524,IF(Sheet2!$K3524=$B$1,Sheet2!$M3524,0))</f>
        <v>0</v>
      </c>
      <c r="O3524">
        <f>IF(AND(Sheet2!$K3524=$B$2,Sheet2!$L3524=1),Sheet2!$J3524+Sheet2!$M3524,IF(Sheet2!$K3524=$B$2,Sheet2!$M3524,0))</f>
        <v>0</v>
      </c>
    </row>
    <row r="3525" spans="14:15" x14ac:dyDescent="0.25">
      <c r="N3525">
        <f>IF(AND(Sheet2!$K3525=$B$1,Sheet2!$L3525=1),Sheet2!$I3525+Sheet2!$M3525,IF(Sheet2!$K3525=$B$1,Sheet2!$M3525,0))</f>
        <v>0</v>
      </c>
      <c r="O3525">
        <f>IF(AND(Sheet2!$K3525=$B$2,Sheet2!$L3525=1),Sheet2!$J3525+Sheet2!$M3525,IF(Sheet2!$K3525=$B$2,Sheet2!$M3525,0))</f>
        <v>0</v>
      </c>
    </row>
    <row r="3526" spans="14:15" x14ac:dyDescent="0.25">
      <c r="N3526">
        <f>IF(AND(Sheet2!$K3526=$B$1,Sheet2!$L3526=1),Sheet2!$I3526+Sheet2!$M3526,IF(Sheet2!$K3526=$B$1,Sheet2!$M3526,0))</f>
        <v>0</v>
      </c>
      <c r="O3526">
        <f>IF(AND(Sheet2!$K3526=$B$2,Sheet2!$L3526=1),Sheet2!$J3526+Sheet2!$M3526,IF(Sheet2!$K3526=$B$2,Sheet2!$M3526,0))</f>
        <v>0</v>
      </c>
    </row>
    <row r="3527" spans="14:15" x14ac:dyDescent="0.25">
      <c r="N3527">
        <f>IF(AND(Sheet2!$K3527=$B$1,Sheet2!$L3527=1),Sheet2!$I3527+Sheet2!$M3527,IF(Sheet2!$K3527=$B$1,Sheet2!$M3527,0))</f>
        <v>0</v>
      </c>
      <c r="O3527">
        <f>IF(AND(Sheet2!$K3527=$B$2,Sheet2!$L3527=1),Sheet2!$J3527+Sheet2!$M3527,IF(Sheet2!$K3527=$B$2,Sheet2!$M3527,0))</f>
        <v>0</v>
      </c>
    </row>
    <row r="3528" spans="14:15" x14ac:dyDescent="0.25">
      <c r="N3528">
        <f>IF(AND(Sheet2!$K3528=$B$1,Sheet2!$L3528=1),Sheet2!$I3528+Sheet2!$M3528,IF(Sheet2!$K3528=$B$1,Sheet2!$M3528,0))</f>
        <v>0</v>
      </c>
      <c r="O3528">
        <f>IF(AND(Sheet2!$K3528=$B$2,Sheet2!$L3528=1),Sheet2!$J3528+Sheet2!$M3528,IF(Sheet2!$K3528=$B$2,Sheet2!$M3528,0))</f>
        <v>0</v>
      </c>
    </row>
    <row r="3529" spans="14:15" x14ac:dyDescent="0.25">
      <c r="N3529">
        <f>IF(AND(Sheet2!$K3529=$B$1,Sheet2!$L3529=1),Sheet2!$I3529+Sheet2!$M3529,IF(Sheet2!$K3529=$B$1,Sheet2!$M3529,0))</f>
        <v>0</v>
      </c>
      <c r="O3529">
        <f>IF(AND(Sheet2!$K3529=$B$2,Sheet2!$L3529=1),Sheet2!$J3529+Sheet2!$M3529,IF(Sheet2!$K3529=$B$2,Sheet2!$M3529,0))</f>
        <v>0</v>
      </c>
    </row>
    <row r="3530" spans="14:15" x14ac:dyDescent="0.25">
      <c r="N3530">
        <f>IF(AND(Sheet2!$K3530=$B$1,Sheet2!$L3530=1),Sheet2!$I3530+Sheet2!$M3530,IF(Sheet2!$K3530=$B$1,Sheet2!$M3530,0))</f>
        <v>0</v>
      </c>
      <c r="O3530">
        <f>IF(AND(Sheet2!$K3530=$B$2,Sheet2!$L3530=1),Sheet2!$J3530+Sheet2!$M3530,IF(Sheet2!$K3530=$B$2,Sheet2!$M3530,0))</f>
        <v>0</v>
      </c>
    </row>
    <row r="3531" spans="14:15" x14ac:dyDescent="0.25">
      <c r="N3531">
        <f>IF(AND(Sheet2!$K3531=$B$1,Sheet2!$L3531=1),Sheet2!$I3531+Sheet2!$M3531,IF(Sheet2!$K3531=$B$1,Sheet2!$M3531,0))</f>
        <v>0</v>
      </c>
      <c r="O3531">
        <f>IF(AND(Sheet2!$K3531=$B$2,Sheet2!$L3531=1),Sheet2!$J3531+Sheet2!$M3531,IF(Sheet2!$K3531=$B$2,Sheet2!$M3531,0))</f>
        <v>0</v>
      </c>
    </row>
    <row r="3532" spans="14:15" x14ac:dyDescent="0.25">
      <c r="N3532">
        <f>IF(AND(Sheet2!$K3532=$B$1,Sheet2!$L3532=1),Sheet2!$I3532+Sheet2!$M3532,IF(Sheet2!$K3532=$B$1,Sheet2!$M3532,0))</f>
        <v>0</v>
      </c>
      <c r="O3532">
        <f>IF(AND(Sheet2!$K3532=$B$2,Sheet2!$L3532=1),Sheet2!$J3532+Sheet2!$M3532,IF(Sheet2!$K3532=$B$2,Sheet2!$M3532,0))</f>
        <v>0</v>
      </c>
    </row>
    <row r="3533" spans="14:15" x14ac:dyDescent="0.25">
      <c r="N3533">
        <f>IF(AND(Sheet2!$K3533=$B$1,Sheet2!$L3533=1),Sheet2!$I3533+Sheet2!$M3533,IF(Sheet2!$K3533=$B$1,Sheet2!$M3533,0))</f>
        <v>0</v>
      </c>
      <c r="O3533">
        <f>IF(AND(Sheet2!$K3533=$B$2,Sheet2!$L3533=1),Sheet2!$J3533+Sheet2!$M3533,IF(Sheet2!$K3533=$B$2,Sheet2!$M3533,0))</f>
        <v>0</v>
      </c>
    </row>
    <row r="3534" spans="14:15" x14ac:dyDescent="0.25">
      <c r="N3534">
        <f>IF(AND(Sheet2!$K3534=$B$1,Sheet2!$L3534=1),Sheet2!$I3534+Sheet2!$M3534,IF(Sheet2!$K3534=$B$1,Sheet2!$M3534,0))</f>
        <v>0</v>
      </c>
      <c r="O3534">
        <f>IF(AND(Sheet2!$K3534=$B$2,Sheet2!$L3534=1),Sheet2!$J3534+Sheet2!$M3534,IF(Sheet2!$K3534=$B$2,Sheet2!$M3534,0))</f>
        <v>0</v>
      </c>
    </row>
    <row r="3535" spans="14:15" x14ac:dyDescent="0.25">
      <c r="N3535">
        <f>IF(AND(Sheet2!$K3535=$B$1,Sheet2!$L3535=1),Sheet2!$I3535+Sheet2!$M3535,IF(Sheet2!$K3535=$B$1,Sheet2!$M3535,0))</f>
        <v>0</v>
      </c>
      <c r="O3535">
        <f>IF(AND(Sheet2!$K3535=$B$2,Sheet2!$L3535=1),Sheet2!$J3535+Sheet2!$M3535,IF(Sheet2!$K3535=$B$2,Sheet2!$M3535,0))</f>
        <v>0</v>
      </c>
    </row>
    <row r="3536" spans="14:15" x14ac:dyDescent="0.25">
      <c r="N3536">
        <f>IF(AND(Sheet2!$K3536=$B$1,Sheet2!$L3536=1),Sheet2!$I3536+Sheet2!$M3536,IF(Sheet2!$K3536=$B$1,Sheet2!$M3536,0))</f>
        <v>0</v>
      </c>
      <c r="O3536">
        <f>IF(AND(Sheet2!$K3536=$B$2,Sheet2!$L3536=1),Sheet2!$J3536+Sheet2!$M3536,IF(Sheet2!$K3536=$B$2,Sheet2!$M3536,0))</f>
        <v>0</v>
      </c>
    </row>
    <row r="3537" spans="14:15" x14ac:dyDescent="0.25">
      <c r="N3537">
        <f>IF(AND(Sheet2!$K3537=$B$1,Sheet2!$L3537=1),Sheet2!$I3537+Sheet2!$M3537,IF(Sheet2!$K3537=$B$1,Sheet2!$M3537,0))</f>
        <v>0</v>
      </c>
      <c r="O3537">
        <f>IF(AND(Sheet2!$K3537=$B$2,Sheet2!$L3537=1),Sheet2!$J3537+Sheet2!$M3537,IF(Sheet2!$K3537=$B$2,Sheet2!$M3537,0))</f>
        <v>0</v>
      </c>
    </row>
    <row r="3538" spans="14:15" x14ac:dyDescent="0.25">
      <c r="N3538">
        <f>IF(AND(Sheet2!$K3538=$B$1,Sheet2!$L3538=1),Sheet2!$I3538+Sheet2!$M3538,IF(Sheet2!$K3538=$B$1,Sheet2!$M3538,0))</f>
        <v>0</v>
      </c>
      <c r="O3538">
        <f>IF(AND(Sheet2!$K3538=$B$2,Sheet2!$L3538=1),Sheet2!$J3538+Sheet2!$M3538,IF(Sheet2!$K3538=$B$2,Sheet2!$M3538,0))</f>
        <v>0</v>
      </c>
    </row>
    <row r="3539" spans="14:15" x14ac:dyDescent="0.25">
      <c r="N3539">
        <f>IF(AND(Sheet2!$K3539=$B$1,Sheet2!$L3539=1),Sheet2!$I3539+Sheet2!$M3539,IF(Sheet2!$K3539=$B$1,Sheet2!$M3539,0))</f>
        <v>0</v>
      </c>
      <c r="O3539">
        <f>IF(AND(Sheet2!$K3539=$B$2,Sheet2!$L3539=1),Sheet2!$J3539+Sheet2!$M3539,IF(Sheet2!$K3539=$B$2,Sheet2!$M3539,0))</f>
        <v>0</v>
      </c>
    </row>
    <row r="3540" spans="14:15" x14ac:dyDescent="0.25">
      <c r="N3540">
        <f>IF(AND(Sheet2!$K3540=$B$1,Sheet2!$L3540=1),Sheet2!$I3540+Sheet2!$M3540,IF(Sheet2!$K3540=$B$1,Sheet2!$M3540,0))</f>
        <v>0</v>
      </c>
      <c r="O3540">
        <f>IF(AND(Sheet2!$K3540=$B$2,Sheet2!$L3540=1),Sheet2!$J3540+Sheet2!$M3540,IF(Sheet2!$K3540=$B$2,Sheet2!$M3540,0))</f>
        <v>0</v>
      </c>
    </row>
    <row r="3541" spans="14:15" x14ac:dyDescent="0.25">
      <c r="N3541">
        <f>IF(AND(Sheet2!$K3541=$B$1,Sheet2!$L3541=1),Sheet2!$I3541+Sheet2!$M3541,IF(Sheet2!$K3541=$B$1,Sheet2!$M3541,0))</f>
        <v>0</v>
      </c>
      <c r="O3541">
        <f>IF(AND(Sheet2!$K3541=$B$2,Sheet2!$L3541=1),Sheet2!$J3541+Sheet2!$M3541,IF(Sheet2!$K3541=$B$2,Sheet2!$M3541,0))</f>
        <v>0</v>
      </c>
    </row>
    <row r="3542" spans="14:15" x14ac:dyDescent="0.25">
      <c r="N3542">
        <f>IF(AND(Sheet2!$K3542=$B$1,Sheet2!$L3542=1),Sheet2!$I3542+Sheet2!$M3542,IF(Sheet2!$K3542=$B$1,Sheet2!$M3542,0))</f>
        <v>0</v>
      </c>
      <c r="O3542">
        <f>IF(AND(Sheet2!$K3542=$B$2,Sheet2!$L3542=1),Sheet2!$J3542+Sheet2!$M3542,IF(Sheet2!$K3542=$B$2,Sheet2!$M3542,0))</f>
        <v>0</v>
      </c>
    </row>
    <row r="3543" spans="14:15" x14ac:dyDescent="0.25">
      <c r="N3543">
        <f>IF(AND(Sheet2!$K3543=$B$1,Sheet2!$L3543=1),Sheet2!$I3543+Sheet2!$M3543,IF(Sheet2!$K3543=$B$1,Sheet2!$M3543,0))</f>
        <v>0</v>
      </c>
      <c r="O3543">
        <f>IF(AND(Sheet2!$K3543=$B$2,Sheet2!$L3543=1),Sheet2!$J3543+Sheet2!$M3543,IF(Sheet2!$K3543=$B$2,Sheet2!$M3543,0))</f>
        <v>0</v>
      </c>
    </row>
    <row r="3544" spans="14:15" x14ac:dyDescent="0.25">
      <c r="N3544">
        <f>IF(AND(Sheet2!$K3544=$B$1,Sheet2!$L3544=1),Sheet2!$I3544+Sheet2!$M3544,IF(Sheet2!$K3544=$B$1,Sheet2!$M3544,0))</f>
        <v>0</v>
      </c>
      <c r="O3544">
        <f>IF(AND(Sheet2!$K3544=$B$2,Sheet2!$L3544=1),Sheet2!$J3544+Sheet2!$M3544,IF(Sheet2!$K3544=$B$2,Sheet2!$M3544,0))</f>
        <v>0</v>
      </c>
    </row>
    <row r="3545" spans="14:15" x14ac:dyDescent="0.25">
      <c r="N3545">
        <f>IF(AND(Sheet2!$K3545=$B$1,Sheet2!$L3545=1),Sheet2!$I3545+Sheet2!$M3545,IF(Sheet2!$K3545=$B$1,Sheet2!$M3545,0))</f>
        <v>0</v>
      </c>
      <c r="O3545">
        <f>IF(AND(Sheet2!$K3545=$B$2,Sheet2!$L3545=1),Sheet2!$J3545+Sheet2!$M3545,IF(Sheet2!$K3545=$B$2,Sheet2!$M3545,0))</f>
        <v>0</v>
      </c>
    </row>
    <row r="3546" spans="14:15" x14ac:dyDescent="0.25">
      <c r="N3546">
        <f>IF(AND(Sheet2!$K3546=$B$1,Sheet2!$L3546=1),Sheet2!$I3546+Sheet2!$M3546,IF(Sheet2!$K3546=$B$1,Sheet2!$M3546,0))</f>
        <v>0</v>
      </c>
      <c r="O3546">
        <f>IF(AND(Sheet2!$K3546=$B$2,Sheet2!$L3546=1),Sheet2!$J3546+Sheet2!$M3546,IF(Sheet2!$K3546=$B$2,Sheet2!$M3546,0))</f>
        <v>0</v>
      </c>
    </row>
    <row r="3547" spans="14:15" x14ac:dyDescent="0.25">
      <c r="N3547">
        <f>IF(AND(Sheet2!$K3547=$B$1,Sheet2!$L3547=1),Sheet2!$I3547+Sheet2!$M3547,IF(Sheet2!$K3547=$B$1,Sheet2!$M3547,0))</f>
        <v>0</v>
      </c>
      <c r="O3547">
        <f>IF(AND(Sheet2!$K3547=$B$2,Sheet2!$L3547=1),Sheet2!$J3547+Sheet2!$M3547,IF(Sheet2!$K3547=$B$2,Sheet2!$M3547,0))</f>
        <v>0</v>
      </c>
    </row>
    <row r="3548" spans="14:15" x14ac:dyDescent="0.25">
      <c r="N3548">
        <f>IF(AND(Sheet2!$K3548=$B$1,Sheet2!$L3548=1),Sheet2!$I3548+Sheet2!$M3548,IF(Sheet2!$K3548=$B$1,Sheet2!$M3548,0))</f>
        <v>0</v>
      </c>
      <c r="O3548">
        <f>IF(AND(Sheet2!$K3548=$B$2,Sheet2!$L3548=1),Sheet2!$J3548+Sheet2!$M3548,IF(Sheet2!$K3548=$B$2,Sheet2!$M3548,0))</f>
        <v>0</v>
      </c>
    </row>
    <row r="3549" spans="14:15" x14ac:dyDescent="0.25">
      <c r="N3549">
        <f>IF(AND(Sheet2!$K3549=$B$1,Sheet2!$L3549=1),Sheet2!$I3549+Sheet2!$M3549,IF(Sheet2!$K3549=$B$1,Sheet2!$M3549,0))</f>
        <v>0</v>
      </c>
      <c r="O3549">
        <f>IF(AND(Sheet2!$K3549=$B$2,Sheet2!$L3549=1),Sheet2!$J3549+Sheet2!$M3549,IF(Sheet2!$K3549=$B$2,Sheet2!$M3549,0))</f>
        <v>0</v>
      </c>
    </row>
    <row r="3550" spans="14:15" x14ac:dyDescent="0.25">
      <c r="N3550">
        <f>IF(AND(Sheet2!$K3550=$B$1,Sheet2!$L3550=1),Sheet2!$I3550+Sheet2!$M3550,IF(Sheet2!$K3550=$B$1,Sheet2!$M3550,0))</f>
        <v>0</v>
      </c>
      <c r="O3550">
        <f>IF(AND(Sheet2!$K3550=$B$2,Sheet2!$L3550=1),Sheet2!$J3550+Sheet2!$M3550,IF(Sheet2!$K3550=$B$2,Sheet2!$M3550,0))</f>
        <v>0</v>
      </c>
    </row>
    <row r="3551" spans="14:15" x14ac:dyDescent="0.25">
      <c r="N3551">
        <f>IF(AND(Sheet2!$K3551=$B$1,Sheet2!$L3551=1),Sheet2!$I3551+Sheet2!$M3551,IF(Sheet2!$K3551=$B$1,Sheet2!$M3551,0))</f>
        <v>0</v>
      </c>
      <c r="O3551">
        <f>IF(AND(Sheet2!$K3551=$B$2,Sheet2!$L3551=1),Sheet2!$J3551+Sheet2!$M3551,IF(Sheet2!$K3551=$B$2,Sheet2!$M3551,0))</f>
        <v>0</v>
      </c>
    </row>
    <row r="3552" spans="14:15" x14ac:dyDescent="0.25">
      <c r="N3552">
        <f>IF(AND(Sheet2!$K3552=$B$1,Sheet2!$L3552=1),Sheet2!$I3552+Sheet2!$M3552,IF(Sheet2!$K3552=$B$1,Sheet2!$M3552,0))</f>
        <v>0</v>
      </c>
      <c r="O3552">
        <f>IF(AND(Sheet2!$K3552=$B$2,Sheet2!$L3552=1),Sheet2!$J3552+Sheet2!$M3552,IF(Sheet2!$K3552=$B$2,Sheet2!$M3552,0))</f>
        <v>0</v>
      </c>
    </row>
    <row r="3553" spans="14:15" x14ac:dyDescent="0.25">
      <c r="N3553">
        <f>IF(AND(Sheet2!$K3553=$B$1,Sheet2!$L3553=1),Sheet2!$I3553+Sheet2!$M3553,IF(Sheet2!$K3553=$B$1,Sheet2!$M3553,0))</f>
        <v>0</v>
      </c>
      <c r="O3553">
        <f>IF(AND(Sheet2!$K3553=$B$2,Sheet2!$L3553=1),Sheet2!$J3553+Sheet2!$M3553,IF(Sheet2!$K3553=$B$2,Sheet2!$M3553,0))</f>
        <v>0</v>
      </c>
    </row>
    <row r="3554" spans="14:15" x14ac:dyDescent="0.25">
      <c r="N3554">
        <f>IF(AND(Sheet2!$K3554=$B$1,Sheet2!$L3554=1),Sheet2!$I3554+Sheet2!$M3554,IF(Sheet2!$K3554=$B$1,Sheet2!$M3554,0))</f>
        <v>0</v>
      </c>
      <c r="O3554">
        <f>IF(AND(Sheet2!$K3554=$B$2,Sheet2!$L3554=1),Sheet2!$J3554+Sheet2!$M3554,IF(Sheet2!$K3554=$B$2,Sheet2!$M3554,0))</f>
        <v>0</v>
      </c>
    </row>
    <row r="3555" spans="14:15" x14ac:dyDescent="0.25">
      <c r="N3555">
        <f>IF(AND(Sheet2!$K3555=$B$1,Sheet2!$L3555=1),Sheet2!$I3555+Sheet2!$M3555,IF(Sheet2!$K3555=$B$1,Sheet2!$M3555,0))</f>
        <v>0</v>
      </c>
      <c r="O3555">
        <f>IF(AND(Sheet2!$K3555=$B$2,Sheet2!$L3555=1),Sheet2!$J3555+Sheet2!$M3555,IF(Sheet2!$K3555=$B$2,Sheet2!$M3555,0))</f>
        <v>0</v>
      </c>
    </row>
    <row r="3556" spans="14:15" x14ac:dyDescent="0.25">
      <c r="N3556">
        <f>IF(AND(Sheet2!$K3556=$B$1,Sheet2!$L3556=1),Sheet2!$I3556+Sheet2!$M3556,IF(Sheet2!$K3556=$B$1,Sheet2!$M3556,0))</f>
        <v>0</v>
      </c>
      <c r="O3556">
        <f>IF(AND(Sheet2!$K3556=$B$2,Sheet2!$L3556=1),Sheet2!$J3556+Sheet2!$M3556,IF(Sheet2!$K3556=$B$2,Sheet2!$M3556,0))</f>
        <v>0</v>
      </c>
    </row>
    <row r="3557" spans="14:15" x14ac:dyDescent="0.25">
      <c r="N3557">
        <f>IF(AND(Sheet2!$K3557=$B$1,Sheet2!$L3557=1),Sheet2!$I3557+Sheet2!$M3557,IF(Sheet2!$K3557=$B$1,Sheet2!$M3557,0))</f>
        <v>0</v>
      </c>
      <c r="O3557">
        <f>IF(AND(Sheet2!$K3557=$B$2,Sheet2!$L3557=1),Sheet2!$J3557+Sheet2!$M3557,IF(Sheet2!$K3557=$B$2,Sheet2!$M3557,0))</f>
        <v>0</v>
      </c>
    </row>
    <row r="3558" spans="14:15" x14ac:dyDescent="0.25">
      <c r="N3558">
        <f>IF(AND(Sheet2!$K3558=$B$1,Sheet2!$L3558=1),Sheet2!$I3558+Sheet2!$M3558,IF(Sheet2!$K3558=$B$1,Sheet2!$M3558,0))</f>
        <v>0</v>
      </c>
      <c r="O3558">
        <f>IF(AND(Sheet2!$K3558=$B$2,Sheet2!$L3558=1),Sheet2!$J3558+Sheet2!$M3558,IF(Sheet2!$K3558=$B$2,Sheet2!$M3558,0))</f>
        <v>0</v>
      </c>
    </row>
    <row r="3559" spans="14:15" x14ac:dyDescent="0.25">
      <c r="N3559">
        <f>IF(AND(Sheet2!$K3559=$B$1,Sheet2!$L3559=1),Sheet2!$I3559+Sheet2!$M3559,IF(Sheet2!$K3559=$B$1,Sheet2!$M3559,0))</f>
        <v>0</v>
      </c>
      <c r="O3559">
        <f>IF(AND(Sheet2!$K3559=$B$2,Sheet2!$L3559=1),Sheet2!$J3559+Sheet2!$M3559,IF(Sheet2!$K3559=$B$2,Sheet2!$M3559,0))</f>
        <v>0</v>
      </c>
    </row>
    <row r="3560" spans="14:15" x14ac:dyDescent="0.25">
      <c r="N3560">
        <f>IF(AND(Sheet2!$K3560=$B$1,Sheet2!$L3560=1),Sheet2!$I3560+Sheet2!$M3560,IF(Sheet2!$K3560=$B$1,Sheet2!$M3560,0))</f>
        <v>0</v>
      </c>
      <c r="O3560">
        <f>IF(AND(Sheet2!$K3560=$B$2,Sheet2!$L3560=1),Sheet2!$J3560+Sheet2!$M3560,IF(Sheet2!$K3560=$B$2,Sheet2!$M3560,0))</f>
        <v>0</v>
      </c>
    </row>
    <row r="3561" spans="14:15" x14ac:dyDescent="0.25">
      <c r="N3561">
        <f>IF(AND(Sheet2!$K3561=$B$1,Sheet2!$L3561=1),Sheet2!$I3561+Sheet2!$M3561,IF(Sheet2!$K3561=$B$1,Sheet2!$M3561,0))</f>
        <v>0</v>
      </c>
      <c r="O3561">
        <f>IF(AND(Sheet2!$K3561=$B$2,Sheet2!$L3561=1),Sheet2!$J3561+Sheet2!$M3561,IF(Sheet2!$K3561=$B$2,Sheet2!$M3561,0))</f>
        <v>0</v>
      </c>
    </row>
    <row r="3562" spans="14:15" x14ac:dyDescent="0.25">
      <c r="N3562">
        <f>IF(AND(Sheet2!$K3562=$B$1,Sheet2!$L3562=1),Sheet2!$I3562+Sheet2!$M3562,IF(Sheet2!$K3562=$B$1,Sheet2!$M3562,0))</f>
        <v>0</v>
      </c>
      <c r="O3562">
        <f>IF(AND(Sheet2!$K3562=$B$2,Sheet2!$L3562=1),Sheet2!$J3562+Sheet2!$M3562,IF(Sheet2!$K3562=$B$2,Sheet2!$M3562,0))</f>
        <v>0</v>
      </c>
    </row>
    <row r="3563" spans="14:15" x14ac:dyDescent="0.25">
      <c r="N3563">
        <f>IF(AND(Sheet2!$K3563=$B$1,Sheet2!$L3563=1),Sheet2!$I3563+Sheet2!$M3563,IF(Sheet2!$K3563=$B$1,Sheet2!$M3563,0))</f>
        <v>0</v>
      </c>
      <c r="O3563">
        <f>IF(AND(Sheet2!$K3563=$B$2,Sheet2!$L3563=1),Sheet2!$J3563+Sheet2!$M3563,IF(Sheet2!$K3563=$B$2,Sheet2!$M3563,0))</f>
        <v>0</v>
      </c>
    </row>
    <row r="3564" spans="14:15" x14ac:dyDescent="0.25">
      <c r="N3564">
        <f>IF(AND(Sheet2!$K3564=$B$1,Sheet2!$L3564=1),Sheet2!$I3564+Sheet2!$M3564,IF(Sheet2!$K3564=$B$1,Sheet2!$M3564,0))</f>
        <v>0</v>
      </c>
      <c r="O3564">
        <f>IF(AND(Sheet2!$K3564=$B$2,Sheet2!$L3564=1),Sheet2!$J3564+Sheet2!$M3564,IF(Sheet2!$K3564=$B$2,Sheet2!$M3564,0))</f>
        <v>0</v>
      </c>
    </row>
    <row r="3565" spans="14:15" x14ac:dyDescent="0.25">
      <c r="N3565">
        <f>IF(AND(Sheet2!$K3565=$B$1,Sheet2!$L3565=1),Sheet2!$I3565+Sheet2!$M3565,IF(Sheet2!$K3565=$B$1,Sheet2!$M3565,0))</f>
        <v>0</v>
      </c>
      <c r="O3565">
        <f>IF(AND(Sheet2!$K3565=$B$2,Sheet2!$L3565=1),Sheet2!$J3565+Sheet2!$M3565,IF(Sheet2!$K3565=$B$2,Sheet2!$M3565,0))</f>
        <v>0</v>
      </c>
    </row>
    <row r="3566" spans="14:15" x14ac:dyDescent="0.25">
      <c r="N3566">
        <f>IF(AND(Sheet2!$K3566=$B$1,Sheet2!$L3566=1),Sheet2!$I3566+Sheet2!$M3566,IF(Sheet2!$K3566=$B$1,Sheet2!$M3566,0))</f>
        <v>0</v>
      </c>
      <c r="O3566">
        <f>IF(AND(Sheet2!$K3566=$B$2,Sheet2!$L3566=1),Sheet2!$J3566+Sheet2!$M3566,IF(Sheet2!$K3566=$B$2,Sheet2!$M3566,0))</f>
        <v>0</v>
      </c>
    </row>
    <row r="3567" spans="14:15" x14ac:dyDescent="0.25">
      <c r="N3567">
        <f>IF(AND(Sheet2!$K3567=$B$1,Sheet2!$L3567=1),Sheet2!$I3567+Sheet2!$M3567,IF(Sheet2!$K3567=$B$1,Sheet2!$M3567,0))</f>
        <v>0</v>
      </c>
      <c r="O3567">
        <f>IF(AND(Sheet2!$K3567=$B$2,Sheet2!$L3567=1),Sheet2!$J3567+Sheet2!$M3567,IF(Sheet2!$K3567=$B$2,Sheet2!$M3567,0))</f>
        <v>0</v>
      </c>
    </row>
    <row r="3568" spans="14:15" x14ac:dyDescent="0.25">
      <c r="N3568">
        <f>IF(AND(Sheet2!$K3568=$B$1,Sheet2!$L3568=1),Sheet2!$I3568+Sheet2!$M3568,IF(Sheet2!$K3568=$B$1,Sheet2!$M3568,0))</f>
        <v>0</v>
      </c>
      <c r="O3568">
        <f>IF(AND(Sheet2!$K3568=$B$2,Sheet2!$L3568=1),Sheet2!$J3568+Sheet2!$M3568,IF(Sheet2!$K3568=$B$2,Sheet2!$M3568,0))</f>
        <v>0</v>
      </c>
    </row>
    <row r="3569" spans="14:15" x14ac:dyDescent="0.25">
      <c r="N3569">
        <f>IF(AND(Sheet2!$K3569=$B$1,Sheet2!$L3569=1),Sheet2!$I3569+Sheet2!$M3569,IF(Sheet2!$K3569=$B$1,Sheet2!$M3569,0))</f>
        <v>0</v>
      </c>
      <c r="O3569">
        <f>IF(AND(Sheet2!$K3569=$B$2,Sheet2!$L3569=1),Sheet2!$J3569+Sheet2!$M3569,IF(Sheet2!$K3569=$B$2,Sheet2!$M3569,0))</f>
        <v>0</v>
      </c>
    </row>
    <row r="3570" spans="14:15" x14ac:dyDescent="0.25">
      <c r="N3570">
        <f>IF(AND(Sheet2!$K3570=$B$1,Sheet2!$L3570=1),Sheet2!$I3570+Sheet2!$M3570,IF(Sheet2!$K3570=$B$1,Sheet2!$M3570,0))</f>
        <v>0</v>
      </c>
      <c r="O3570">
        <f>IF(AND(Sheet2!$K3570=$B$2,Sheet2!$L3570=1),Sheet2!$J3570+Sheet2!$M3570,IF(Sheet2!$K3570=$B$2,Sheet2!$M3570,0))</f>
        <v>0</v>
      </c>
    </row>
    <row r="3571" spans="14:15" x14ac:dyDescent="0.25">
      <c r="N3571">
        <f>IF(AND(Sheet2!$K3571=$B$1,Sheet2!$L3571=1),Sheet2!$I3571+Sheet2!$M3571,IF(Sheet2!$K3571=$B$1,Sheet2!$M3571,0))</f>
        <v>0</v>
      </c>
      <c r="O3571">
        <f>IF(AND(Sheet2!$K3571=$B$2,Sheet2!$L3571=1),Sheet2!$J3571+Sheet2!$M3571,IF(Sheet2!$K3571=$B$2,Sheet2!$M3571,0))</f>
        <v>0</v>
      </c>
    </row>
    <row r="3572" spans="14:15" x14ac:dyDescent="0.25">
      <c r="N3572">
        <f>IF(AND(Sheet2!$K3572=$B$1,Sheet2!$L3572=1),Sheet2!$I3572+Sheet2!$M3572,IF(Sheet2!$K3572=$B$1,Sheet2!$M3572,0))</f>
        <v>0</v>
      </c>
      <c r="O3572">
        <f>IF(AND(Sheet2!$K3572=$B$2,Sheet2!$L3572=1),Sheet2!$J3572+Sheet2!$M3572,IF(Sheet2!$K3572=$B$2,Sheet2!$M3572,0))</f>
        <v>0</v>
      </c>
    </row>
    <row r="3573" spans="14:15" x14ac:dyDescent="0.25">
      <c r="N3573">
        <f>IF(AND(Sheet2!$K3573=$B$1,Sheet2!$L3573=1),Sheet2!$I3573+Sheet2!$M3573,IF(Sheet2!$K3573=$B$1,Sheet2!$M3573,0))</f>
        <v>0</v>
      </c>
      <c r="O3573">
        <f>IF(AND(Sheet2!$K3573=$B$2,Sheet2!$L3573=1),Sheet2!$J3573+Sheet2!$M3573,IF(Sheet2!$K3573=$B$2,Sheet2!$M3573,0))</f>
        <v>0</v>
      </c>
    </row>
    <row r="3574" spans="14:15" x14ac:dyDescent="0.25">
      <c r="N3574">
        <f>IF(AND(Sheet2!$K3574=$B$1,Sheet2!$L3574=1),Sheet2!$I3574+Sheet2!$M3574,IF(Sheet2!$K3574=$B$1,Sheet2!$M3574,0))</f>
        <v>0</v>
      </c>
      <c r="O3574">
        <f>IF(AND(Sheet2!$K3574=$B$2,Sheet2!$L3574=1),Sheet2!$J3574+Sheet2!$M3574,IF(Sheet2!$K3574=$B$2,Sheet2!$M3574,0))</f>
        <v>0</v>
      </c>
    </row>
    <row r="3575" spans="14:15" x14ac:dyDescent="0.25">
      <c r="N3575">
        <f>IF(AND(Sheet2!$K3575=$B$1,Sheet2!$L3575=1),Sheet2!$I3575+Sheet2!$M3575,IF(Sheet2!$K3575=$B$1,Sheet2!$M3575,0))</f>
        <v>0</v>
      </c>
      <c r="O3575">
        <f>IF(AND(Sheet2!$K3575=$B$2,Sheet2!$L3575=1),Sheet2!$J3575+Sheet2!$M3575,IF(Sheet2!$K3575=$B$2,Sheet2!$M3575,0))</f>
        <v>0</v>
      </c>
    </row>
    <row r="3576" spans="14:15" x14ac:dyDescent="0.25">
      <c r="N3576">
        <f>IF(AND(Sheet2!$K3576=$B$1,Sheet2!$L3576=1),Sheet2!$I3576+Sheet2!$M3576,IF(Sheet2!$K3576=$B$1,Sheet2!$M3576,0))</f>
        <v>0</v>
      </c>
      <c r="O3576">
        <f>IF(AND(Sheet2!$K3576=$B$2,Sheet2!$L3576=1),Sheet2!$J3576+Sheet2!$M3576,IF(Sheet2!$K3576=$B$2,Sheet2!$M3576,0))</f>
        <v>0</v>
      </c>
    </row>
    <row r="3577" spans="14:15" x14ac:dyDescent="0.25">
      <c r="N3577">
        <f>IF(AND(Sheet2!$K3577=$B$1,Sheet2!$L3577=1),Sheet2!$I3577+Sheet2!$M3577,IF(Sheet2!$K3577=$B$1,Sheet2!$M3577,0))</f>
        <v>0</v>
      </c>
      <c r="O3577">
        <f>IF(AND(Sheet2!$K3577=$B$2,Sheet2!$L3577=1),Sheet2!$J3577+Sheet2!$M3577,IF(Sheet2!$K3577=$B$2,Sheet2!$M3577,0))</f>
        <v>0</v>
      </c>
    </row>
    <row r="3578" spans="14:15" x14ac:dyDescent="0.25">
      <c r="N3578">
        <f>IF(AND(Sheet2!$K3578=$B$1,Sheet2!$L3578=1),Sheet2!$I3578+Sheet2!$M3578,IF(Sheet2!$K3578=$B$1,Sheet2!$M3578,0))</f>
        <v>0</v>
      </c>
      <c r="O3578">
        <f>IF(AND(Sheet2!$K3578=$B$2,Sheet2!$L3578=1),Sheet2!$J3578+Sheet2!$M3578,IF(Sheet2!$K3578=$B$2,Sheet2!$M3578,0))</f>
        <v>0</v>
      </c>
    </row>
    <row r="3579" spans="14:15" x14ac:dyDescent="0.25">
      <c r="N3579">
        <f>IF(AND(Sheet2!$K3579=$B$1,Sheet2!$L3579=1),Sheet2!$I3579+Sheet2!$M3579,IF(Sheet2!$K3579=$B$1,Sheet2!$M3579,0))</f>
        <v>0</v>
      </c>
      <c r="O3579">
        <f>IF(AND(Sheet2!$K3579=$B$2,Sheet2!$L3579=1),Sheet2!$J3579+Sheet2!$M3579,IF(Sheet2!$K3579=$B$2,Sheet2!$M3579,0))</f>
        <v>0</v>
      </c>
    </row>
    <row r="3580" spans="14:15" x14ac:dyDescent="0.25">
      <c r="N3580">
        <f>IF(AND(Sheet2!$K3580=$B$1,Sheet2!$L3580=1),Sheet2!$I3580+Sheet2!$M3580,IF(Sheet2!$K3580=$B$1,Sheet2!$M3580,0))</f>
        <v>0</v>
      </c>
      <c r="O3580">
        <f>IF(AND(Sheet2!$K3580=$B$2,Sheet2!$L3580=1),Sheet2!$J3580+Sheet2!$M3580,IF(Sheet2!$K3580=$B$2,Sheet2!$M3580,0))</f>
        <v>0</v>
      </c>
    </row>
    <row r="3581" spans="14:15" x14ac:dyDescent="0.25">
      <c r="N3581">
        <f>IF(AND(Sheet2!$K3581=$B$1,Sheet2!$L3581=1),Sheet2!$I3581+Sheet2!$M3581,IF(Sheet2!$K3581=$B$1,Sheet2!$M3581,0))</f>
        <v>0</v>
      </c>
      <c r="O3581">
        <f>IF(AND(Sheet2!$K3581=$B$2,Sheet2!$L3581=1),Sheet2!$J3581+Sheet2!$M3581,IF(Sheet2!$K3581=$B$2,Sheet2!$M3581,0))</f>
        <v>0</v>
      </c>
    </row>
    <row r="3582" spans="14:15" x14ac:dyDescent="0.25">
      <c r="N3582">
        <f>IF(AND(Sheet2!$K3582=$B$1,Sheet2!$L3582=1),Sheet2!$I3582+Sheet2!$M3582,IF(Sheet2!$K3582=$B$1,Sheet2!$M3582,0))</f>
        <v>0</v>
      </c>
      <c r="O3582">
        <f>IF(AND(Sheet2!$K3582=$B$2,Sheet2!$L3582=1),Sheet2!$J3582+Sheet2!$M3582,IF(Sheet2!$K3582=$B$2,Sheet2!$M3582,0))</f>
        <v>0</v>
      </c>
    </row>
    <row r="3583" spans="14:15" x14ac:dyDescent="0.25">
      <c r="N3583">
        <f>IF(AND(Sheet2!$K3583=$B$1,Sheet2!$L3583=1),Sheet2!$I3583+Sheet2!$M3583,IF(Sheet2!$K3583=$B$1,Sheet2!$M3583,0))</f>
        <v>0</v>
      </c>
      <c r="O3583">
        <f>IF(AND(Sheet2!$K3583=$B$2,Sheet2!$L3583=1),Sheet2!$J3583+Sheet2!$M3583,IF(Sheet2!$K3583=$B$2,Sheet2!$M3583,0))</f>
        <v>0</v>
      </c>
    </row>
    <row r="3584" spans="14:15" x14ac:dyDescent="0.25">
      <c r="N3584">
        <f>IF(AND(Sheet2!$K3584=$B$1,Sheet2!$L3584=1),Sheet2!$I3584+Sheet2!$M3584,IF(Sheet2!$K3584=$B$1,Sheet2!$M3584,0))</f>
        <v>0</v>
      </c>
      <c r="O3584">
        <f>IF(AND(Sheet2!$K3584=$B$2,Sheet2!$L3584=1),Sheet2!$J3584+Sheet2!$M3584,IF(Sheet2!$K3584=$B$2,Sheet2!$M3584,0))</f>
        <v>0</v>
      </c>
    </row>
    <row r="3585" spans="14:15" x14ac:dyDescent="0.25">
      <c r="N3585">
        <f>IF(AND(Sheet2!$K3585=$B$1,Sheet2!$L3585=1),Sheet2!$I3585+Sheet2!$M3585,IF(Sheet2!$K3585=$B$1,Sheet2!$M3585,0))</f>
        <v>0</v>
      </c>
      <c r="O3585">
        <f>IF(AND(Sheet2!$K3585=$B$2,Sheet2!$L3585=1),Sheet2!$J3585+Sheet2!$M3585,IF(Sheet2!$K3585=$B$2,Sheet2!$M3585,0))</f>
        <v>0</v>
      </c>
    </row>
    <row r="3586" spans="14:15" x14ac:dyDescent="0.25">
      <c r="N3586">
        <f>IF(AND(Sheet2!$K3586=$B$1,Sheet2!$L3586=1),Sheet2!$I3586+Sheet2!$M3586,IF(Sheet2!$K3586=$B$1,Sheet2!$M3586,0))</f>
        <v>0</v>
      </c>
      <c r="O3586">
        <f>IF(AND(Sheet2!$K3586=$B$2,Sheet2!$L3586=1),Sheet2!$J3586+Sheet2!$M3586,IF(Sheet2!$K3586=$B$2,Sheet2!$M3586,0))</f>
        <v>0</v>
      </c>
    </row>
    <row r="3587" spans="14:15" x14ac:dyDescent="0.25">
      <c r="N3587">
        <f>IF(AND(Sheet2!$K3587=$B$1,Sheet2!$L3587=1),Sheet2!$I3587+Sheet2!$M3587,IF(Sheet2!$K3587=$B$1,Sheet2!$M3587,0))</f>
        <v>0</v>
      </c>
      <c r="O3587">
        <f>IF(AND(Sheet2!$K3587=$B$2,Sheet2!$L3587=1),Sheet2!$J3587+Sheet2!$M3587,IF(Sheet2!$K3587=$B$2,Sheet2!$M3587,0))</f>
        <v>0</v>
      </c>
    </row>
    <row r="3588" spans="14:15" x14ac:dyDescent="0.25">
      <c r="N3588">
        <f>IF(AND(Sheet2!$K3588=$B$1,Sheet2!$L3588=1),Sheet2!$I3588+Sheet2!$M3588,IF(Sheet2!$K3588=$B$1,Sheet2!$M3588,0))</f>
        <v>0</v>
      </c>
      <c r="O3588">
        <f>IF(AND(Sheet2!$K3588=$B$2,Sheet2!$L3588=1),Sheet2!$J3588+Sheet2!$M3588,IF(Sheet2!$K3588=$B$2,Sheet2!$M3588,0))</f>
        <v>0</v>
      </c>
    </row>
    <row r="3589" spans="14:15" x14ac:dyDescent="0.25">
      <c r="N3589">
        <f>IF(AND(Sheet2!$K3589=$B$1,Sheet2!$L3589=1),Sheet2!$I3589+Sheet2!$M3589,IF(Sheet2!$K3589=$B$1,Sheet2!$M3589,0))</f>
        <v>0</v>
      </c>
      <c r="O3589">
        <f>IF(AND(Sheet2!$K3589=$B$2,Sheet2!$L3589=1),Sheet2!$J3589+Sheet2!$M3589,IF(Sheet2!$K3589=$B$2,Sheet2!$M3589,0))</f>
        <v>0</v>
      </c>
    </row>
    <row r="3590" spans="14:15" x14ac:dyDescent="0.25">
      <c r="N3590">
        <f>IF(AND(Sheet2!$K3590=$B$1,Sheet2!$L3590=1),Sheet2!$I3590+Sheet2!$M3590,IF(Sheet2!$K3590=$B$1,Sheet2!$M3590,0))</f>
        <v>0</v>
      </c>
      <c r="O3590">
        <f>IF(AND(Sheet2!$K3590=$B$2,Sheet2!$L3590=1),Sheet2!$J3590+Sheet2!$M3590,IF(Sheet2!$K3590=$B$2,Sheet2!$M3590,0))</f>
        <v>0</v>
      </c>
    </row>
    <row r="3591" spans="14:15" x14ac:dyDescent="0.25">
      <c r="N3591">
        <f>IF(AND(Sheet2!$K3591=$B$1,Sheet2!$L3591=1),Sheet2!$I3591+Sheet2!$M3591,IF(Sheet2!$K3591=$B$1,Sheet2!$M3591,0))</f>
        <v>0</v>
      </c>
      <c r="O3591">
        <f>IF(AND(Sheet2!$K3591=$B$2,Sheet2!$L3591=1),Sheet2!$J3591+Sheet2!$M3591,IF(Sheet2!$K3591=$B$2,Sheet2!$M3591,0))</f>
        <v>0</v>
      </c>
    </row>
    <row r="3592" spans="14:15" x14ac:dyDescent="0.25">
      <c r="N3592">
        <f>IF(AND(Sheet2!$K3592=$B$1,Sheet2!$L3592=1),Sheet2!$I3592+Sheet2!$M3592,IF(Sheet2!$K3592=$B$1,Sheet2!$M3592,0))</f>
        <v>0</v>
      </c>
      <c r="O3592">
        <f>IF(AND(Sheet2!$K3592=$B$2,Sheet2!$L3592=1),Sheet2!$J3592+Sheet2!$M3592,IF(Sheet2!$K3592=$B$2,Sheet2!$M3592,0))</f>
        <v>0</v>
      </c>
    </row>
    <row r="3593" spans="14:15" x14ac:dyDescent="0.25">
      <c r="N3593">
        <f>IF(AND(Sheet2!$K3593=$B$1,Sheet2!$L3593=1),Sheet2!$I3593+Sheet2!$M3593,IF(Sheet2!$K3593=$B$1,Sheet2!$M3593,0))</f>
        <v>0</v>
      </c>
      <c r="O3593">
        <f>IF(AND(Sheet2!$K3593=$B$2,Sheet2!$L3593=1),Sheet2!$J3593+Sheet2!$M3593,IF(Sheet2!$K3593=$B$2,Sheet2!$M3593,0))</f>
        <v>0</v>
      </c>
    </row>
    <row r="3594" spans="14:15" x14ac:dyDescent="0.25">
      <c r="N3594">
        <f>IF(AND(Sheet2!$K3594=$B$1,Sheet2!$L3594=1),Sheet2!$I3594+Sheet2!$M3594,IF(Sheet2!$K3594=$B$1,Sheet2!$M3594,0))</f>
        <v>0</v>
      </c>
      <c r="O3594">
        <f>IF(AND(Sheet2!$K3594=$B$2,Sheet2!$L3594=1),Sheet2!$J3594+Sheet2!$M3594,IF(Sheet2!$K3594=$B$2,Sheet2!$M3594,0))</f>
        <v>0</v>
      </c>
    </row>
    <row r="3595" spans="14:15" x14ac:dyDescent="0.25">
      <c r="N3595">
        <f>IF(AND(Sheet2!$K3595=$B$1,Sheet2!$L3595=1),Sheet2!$I3595+Sheet2!$M3595,IF(Sheet2!$K3595=$B$1,Sheet2!$M3595,0))</f>
        <v>0</v>
      </c>
      <c r="O3595">
        <f>IF(AND(Sheet2!$K3595=$B$2,Sheet2!$L3595=1),Sheet2!$J3595+Sheet2!$M3595,IF(Sheet2!$K3595=$B$2,Sheet2!$M3595,0))</f>
        <v>0</v>
      </c>
    </row>
    <row r="3596" spans="14:15" x14ac:dyDescent="0.25">
      <c r="N3596">
        <f>IF(AND(Sheet2!$K3596=$B$1,Sheet2!$L3596=1),Sheet2!$I3596+Sheet2!$M3596,IF(Sheet2!$K3596=$B$1,Sheet2!$M3596,0))</f>
        <v>0</v>
      </c>
      <c r="O3596">
        <f>IF(AND(Sheet2!$K3596=$B$2,Sheet2!$L3596=1),Sheet2!$J3596+Sheet2!$M3596,IF(Sheet2!$K3596=$B$2,Sheet2!$M3596,0))</f>
        <v>0</v>
      </c>
    </row>
    <row r="3597" spans="14:15" x14ac:dyDescent="0.25">
      <c r="N3597">
        <f>IF(AND(Sheet2!$K3597=$B$1,Sheet2!$L3597=1),Sheet2!$I3597+Sheet2!$M3597,IF(Sheet2!$K3597=$B$1,Sheet2!$M3597,0))</f>
        <v>0</v>
      </c>
      <c r="O3597">
        <f>IF(AND(Sheet2!$K3597=$B$2,Sheet2!$L3597=1),Sheet2!$J3597+Sheet2!$M3597,IF(Sheet2!$K3597=$B$2,Sheet2!$M3597,0))</f>
        <v>0</v>
      </c>
    </row>
    <row r="3598" spans="14:15" x14ac:dyDescent="0.25">
      <c r="N3598">
        <f>IF(AND(Sheet2!$K3598=$B$1,Sheet2!$L3598=1),Sheet2!$I3598+Sheet2!$M3598,IF(Sheet2!$K3598=$B$1,Sheet2!$M3598,0))</f>
        <v>0</v>
      </c>
      <c r="O3598">
        <f>IF(AND(Sheet2!$K3598=$B$2,Sheet2!$L3598=1),Sheet2!$J3598+Sheet2!$M3598,IF(Sheet2!$K3598=$B$2,Sheet2!$M3598,0))</f>
        <v>0</v>
      </c>
    </row>
    <row r="3599" spans="14:15" x14ac:dyDescent="0.25">
      <c r="N3599">
        <f>IF(AND(Sheet2!$K3599=$B$1,Sheet2!$L3599=1),Sheet2!$I3599+Sheet2!$M3599,IF(Sheet2!$K3599=$B$1,Sheet2!$M3599,0))</f>
        <v>0</v>
      </c>
      <c r="O3599">
        <f>IF(AND(Sheet2!$K3599=$B$2,Sheet2!$L3599=1),Sheet2!$J3599+Sheet2!$M3599,IF(Sheet2!$K3599=$B$2,Sheet2!$M3599,0))</f>
        <v>0</v>
      </c>
    </row>
    <row r="3600" spans="14:15" x14ac:dyDescent="0.25">
      <c r="N3600">
        <f>IF(AND(Sheet2!$K3600=$B$1,Sheet2!$L3600=1),Sheet2!$I3600+Sheet2!$M3600,IF(Sheet2!$K3600=$B$1,Sheet2!$M3600,0))</f>
        <v>0</v>
      </c>
      <c r="O3600">
        <f>IF(AND(Sheet2!$K3600=$B$2,Sheet2!$L3600=1),Sheet2!$J3600+Sheet2!$M3600,IF(Sheet2!$K3600=$B$2,Sheet2!$M3600,0))</f>
        <v>0</v>
      </c>
    </row>
    <row r="3601" spans="14:15" x14ac:dyDescent="0.25">
      <c r="N3601">
        <f>IF(AND(Sheet2!$K3601=$B$1,Sheet2!$L3601=1),Sheet2!$I3601+Sheet2!$M3601,IF(Sheet2!$K3601=$B$1,Sheet2!$M3601,0))</f>
        <v>0</v>
      </c>
      <c r="O3601">
        <f>IF(AND(Sheet2!$K3601=$B$2,Sheet2!$L3601=1),Sheet2!$J3601+Sheet2!$M3601,IF(Sheet2!$K3601=$B$2,Sheet2!$M3601,0))</f>
        <v>0</v>
      </c>
    </row>
    <row r="3602" spans="14:15" x14ac:dyDescent="0.25">
      <c r="N3602">
        <f>IF(AND(Sheet2!$K3602=$B$1,Sheet2!$L3602=1),Sheet2!$I3602+Sheet2!$M3602,IF(Sheet2!$K3602=$B$1,Sheet2!$M3602,0))</f>
        <v>0</v>
      </c>
      <c r="O3602">
        <f>IF(AND(Sheet2!$K3602=$B$2,Sheet2!$L3602=1),Sheet2!$J3602+Sheet2!$M3602,IF(Sheet2!$K3602=$B$2,Sheet2!$M3602,0))</f>
        <v>0</v>
      </c>
    </row>
    <row r="3603" spans="14:15" x14ac:dyDescent="0.25">
      <c r="N3603">
        <f>IF(AND(Sheet2!$K3603=$B$1,Sheet2!$L3603=1),Sheet2!$I3603+Sheet2!$M3603,IF(Sheet2!$K3603=$B$1,Sheet2!$M3603,0))</f>
        <v>0</v>
      </c>
      <c r="O3603">
        <f>IF(AND(Sheet2!$K3603=$B$2,Sheet2!$L3603=1),Sheet2!$J3603+Sheet2!$M3603,IF(Sheet2!$K3603=$B$2,Sheet2!$M3603,0))</f>
        <v>0</v>
      </c>
    </row>
    <row r="3604" spans="14:15" x14ac:dyDescent="0.25">
      <c r="N3604">
        <f>IF(AND(Sheet2!$K3604=$B$1,Sheet2!$L3604=1),Sheet2!$I3604+Sheet2!$M3604,IF(Sheet2!$K3604=$B$1,Sheet2!$M3604,0))</f>
        <v>0</v>
      </c>
      <c r="O3604">
        <f>IF(AND(Sheet2!$K3604=$B$2,Sheet2!$L3604=1),Sheet2!$J3604+Sheet2!$M3604,IF(Sheet2!$K3604=$B$2,Sheet2!$M3604,0))</f>
        <v>0</v>
      </c>
    </row>
    <row r="3605" spans="14:15" x14ac:dyDescent="0.25">
      <c r="N3605">
        <f>IF(AND(Sheet2!$K3605=$B$1,Sheet2!$L3605=1),Sheet2!$I3605+Sheet2!$M3605,IF(Sheet2!$K3605=$B$1,Sheet2!$M3605,0))</f>
        <v>0</v>
      </c>
      <c r="O3605">
        <f>IF(AND(Sheet2!$K3605=$B$2,Sheet2!$L3605=1),Sheet2!$J3605+Sheet2!$M3605,IF(Sheet2!$K3605=$B$2,Sheet2!$M3605,0))</f>
        <v>0</v>
      </c>
    </row>
    <row r="3606" spans="14:15" x14ac:dyDescent="0.25">
      <c r="N3606">
        <f>IF(AND(Sheet2!$K3606=$B$1,Sheet2!$L3606=1),Sheet2!$I3606+Sheet2!$M3606,IF(Sheet2!$K3606=$B$1,Sheet2!$M3606,0))</f>
        <v>0</v>
      </c>
      <c r="O3606">
        <f>IF(AND(Sheet2!$K3606=$B$2,Sheet2!$L3606=1),Sheet2!$J3606+Sheet2!$M3606,IF(Sheet2!$K3606=$B$2,Sheet2!$M3606,0))</f>
        <v>0</v>
      </c>
    </row>
    <row r="3607" spans="14:15" x14ac:dyDescent="0.25">
      <c r="N3607">
        <f>IF(AND(Sheet2!$K3607=$B$1,Sheet2!$L3607=1),Sheet2!$I3607+Sheet2!$M3607,IF(Sheet2!$K3607=$B$1,Sheet2!$M3607,0))</f>
        <v>0</v>
      </c>
      <c r="O3607">
        <f>IF(AND(Sheet2!$K3607=$B$2,Sheet2!$L3607=1),Sheet2!$J3607+Sheet2!$M3607,IF(Sheet2!$K3607=$B$2,Sheet2!$M3607,0))</f>
        <v>0</v>
      </c>
    </row>
    <row r="3608" spans="14:15" x14ac:dyDescent="0.25">
      <c r="N3608">
        <f>IF(AND(Sheet2!$K3608=$B$1,Sheet2!$L3608=1),Sheet2!$I3608+Sheet2!$M3608,IF(Sheet2!$K3608=$B$1,Sheet2!$M3608,0))</f>
        <v>0</v>
      </c>
      <c r="O3608">
        <f>IF(AND(Sheet2!$K3608=$B$2,Sheet2!$L3608=1),Sheet2!$J3608+Sheet2!$M3608,IF(Sheet2!$K3608=$B$2,Sheet2!$M3608,0))</f>
        <v>0</v>
      </c>
    </row>
    <row r="3609" spans="14:15" x14ac:dyDescent="0.25">
      <c r="N3609">
        <f>IF(AND(Sheet2!$K3609=$B$1,Sheet2!$L3609=1),Sheet2!$I3609+Sheet2!$M3609,IF(Sheet2!$K3609=$B$1,Sheet2!$M3609,0))</f>
        <v>0</v>
      </c>
      <c r="O3609">
        <f>IF(AND(Sheet2!$K3609=$B$2,Sheet2!$L3609=1),Sheet2!$J3609+Sheet2!$M3609,IF(Sheet2!$K3609=$B$2,Sheet2!$M3609,0))</f>
        <v>0</v>
      </c>
    </row>
    <row r="3610" spans="14:15" x14ac:dyDescent="0.25">
      <c r="N3610">
        <f>IF(AND(Sheet2!$K3610=$B$1,Sheet2!$L3610=1),Sheet2!$I3610+Sheet2!$M3610,IF(Sheet2!$K3610=$B$1,Sheet2!$M3610,0))</f>
        <v>0</v>
      </c>
      <c r="O3610">
        <f>IF(AND(Sheet2!$K3610=$B$2,Sheet2!$L3610=1),Sheet2!$J3610+Sheet2!$M3610,IF(Sheet2!$K3610=$B$2,Sheet2!$M3610,0))</f>
        <v>0</v>
      </c>
    </row>
    <row r="3611" spans="14:15" x14ac:dyDescent="0.25">
      <c r="N3611">
        <f>IF(AND(Sheet2!$K3611=$B$1,Sheet2!$L3611=1),Sheet2!$I3611+Sheet2!$M3611,IF(Sheet2!$K3611=$B$1,Sheet2!$M3611,0))</f>
        <v>0</v>
      </c>
      <c r="O3611">
        <f>IF(AND(Sheet2!$K3611=$B$2,Sheet2!$L3611=1),Sheet2!$J3611+Sheet2!$M3611,IF(Sheet2!$K3611=$B$2,Sheet2!$M3611,0))</f>
        <v>0</v>
      </c>
    </row>
    <row r="3612" spans="14:15" x14ac:dyDescent="0.25">
      <c r="N3612">
        <f>IF(AND(Sheet2!$K3612=$B$1,Sheet2!$L3612=1),Sheet2!$I3612+Sheet2!$M3612,IF(Sheet2!$K3612=$B$1,Sheet2!$M3612,0))</f>
        <v>0</v>
      </c>
      <c r="O3612">
        <f>IF(AND(Sheet2!$K3612=$B$2,Sheet2!$L3612=1),Sheet2!$J3612+Sheet2!$M3612,IF(Sheet2!$K3612=$B$2,Sheet2!$M3612,0))</f>
        <v>0</v>
      </c>
    </row>
    <row r="3613" spans="14:15" x14ac:dyDescent="0.25">
      <c r="N3613">
        <f>IF(AND(Sheet2!$K3613=$B$1,Sheet2!$L3613=1),Sheet2!$I3613+Sheet2!$M3613,IF(Sheet2!$K3613=$B$1,Sheet2!$M3613,0))</f>
        <v>0</v>
      </c>
      <c r="O3613">
        <f>IF(AND(Sheet2!$K3613=$B$2,Sheet2!$L3613=1),Sheet2!$J3613+Sheet2!$M3613,IF(Sheet2!$K3613=$B$2,Sheet2!$M3613,0))</f>
        <v>0</v>
      </c>
    </row>
    <row r="3614" spans="14:15" x14ac:dyDescent="0.25">
      <c r="N3614">
        <f>IF(AND(Sheet2!$K3614=$B$1,Sheet2!$L3614=1),Sheet2!$I3614+Sheet2!$M3614,IF(Sheet2!$K3614=$B$1,Sheet2!$M3614,0))</f>
        <v>0</v>
      </c>
      <c r="O3614">
        <f>IF(AND(Sheet2!$K3614=$B$2,Sheet2!$L3614=1),Sheet2!$J3614+Sheet2!$M3614,IF(Sheet2!$K3614=$B$2,Sheet2!$M3614,0))</f>
        <v>0</v>
      </c>
    </row>
    <row r="3615" spans="14:15" x14ac:dyDescent="0.25">
      <c r="N3615">
        <f>IF(AND(Sheet2!$K3615=$B$1,Sheet2!$L3615=1),Sheet2!$I3615+Sheet2!$M3615,IF(Sheet2!$K3615=$B$1,Sheet2!$M3615,0))</f>
        <v>0</v>
      </c>
      <c r="O3615">
        <f>IF(AND(Sheet2!$K3615=$B$2,Sheet2!$L3615=1),Sheet2!$J3615+Sheet2!$M3615,IF(Sheet2!$K3615=$B$2,Sheet2!$M3615,0))</f>
        <v>0</v>
      </c>
    </row>
    <row r="3616" spans="14:15" x14ac:dyDescent="0.25">
      <c r="N3616">
        <f>IF(AND(Sheet2!$K3616=$B$1,Sheet2!$L3616=1),Sheet2!$I3616+Sheet2!$M3616,IF(Sheet2!$K3616=$B$1,Sheet2!$M3616,0))</f>
        <v>0</v>
      </c>
      <c r="O3616">
        <f>IF(AND(Sheet2!$K3616=$B$2,Sheet2!$L3616=1),Sheet2!$J3616+Sheet2!$M3616,IF(Sheet2!$K3616=$B$2,Sheet2!$M3616,0))</f>
        <v>0</v>
      </c>
    </row>
    <row r="3617" spans="14:15" x14ac:dyDescent="0.25">
      <c r="N3617">
        <f>IF(AND(Sheet2!$K3617=$B$1,Sheet2!$L3617=1),Sheet2!$I3617+Sheet2!$M3617,IF(Sheet2!$K3617=$B$1,Sheet2!$M3617,0))</f>
        <v>0</v>
      </c>
      <c r="O3617">
        <f>IF(AND(Sheet2!$K3617=$B$2,Sheet2!$L3617=1),Sheet2!$J3617+Sheet2!$M3617,IF(Sheet2!$K3617=$B$2,Sheet2!$M3617,0))</f>
        <v>0</v>
      </c>
    </row>
    <row r="3618" spans="14:15" x14ac:dyDescent="0.25">
      <c r="N3618">
        <f>IF(AND(Sheet2!$K3618=$B$1,Sheet2!$L3618=1),Sheet2!$I3618+Sheet2!$M3618,IF(Sheet2!$K3618=$B$1,Sheet2!$M3618,0))</f>
        <v>0</v>
      </c>
      <c r="O3618">
        <f>IF(AND(Sheet2!$K3618=$B$2,Sheet2!$L3618=1),Sheet2!$J3618+Sheet2!$M3618,IF(Sheet2!$K3618=$B$2,Sheet2!$M3618,0))</f>
        <v>0</v>
      </c>
    </row>
    <row r="3619" spans="14:15" x14ac:dyDescent="0.25">
      <c r="N3619">
        <f>IF(AND(Sheet2!$K3619=$B$1,Sheet2!$L3619=1),Sheet2!$I3619+Sheet2!$M3619,IF(Sheet2!$K3619=$B$1,Sheet2!$M3619,0))</f>
        <v>0</v>
      </c>
      <c r="O3619">
        <f>IF(AND(Sheet2!$K3619=$B$2,Sheet2!$L3619=1),Sheet2!$J3619+Sheet2!$M3619,IF(Sheet2!$K3619=$B$2,Sheet2!$M3619,0))</f>
        <v>0</v>
      </c>
    </row>
    <row r="3620" spans="14:15" x14ac:dyDescent="0.25">
      <c r="N3620">
        <f>IF(AND(Sheet2!$K3620=$B$1,Sheet2!$L3620=1),Sheet2!$I3620+Sheet2!$M3620,IF(Sheet2!$K3620=$B$1,Sheet2!$M3620,0))</f>
        <v>0</v>
      </c>
      <c r="O3620">
        <f>IF(AND(Sheet2!$K3620=$B$2,Sheet2!$L3620=1),Sheet2!$J3620+Sheet2!$M3620,IF(Sheet2!$K3620=$B$2,Sheet2!$M3620,0))</f>
        <v>0</v>
      </c>
    </row>
    <row r="3621" spans="14:15" x14ac:dyDescent="0.25">
      <c r="N3621">
        <f>IF(AND(Sheet2!$K3621=$B$1,Sheet2!$L3621=1),Sheet2!$I3621+Sheet2!$M3621,IF(Sheet2!$K3621=$B$1,Sheet2!$M3621,0))</f>
        <v>0</v>
      </c>
      <c r="O3621">
        <f>IF(AND(Sheet2!$K3621=$B$2,Sheet2!$L3621=1),Sheet2!$J3621+Sheet2!$M3621,IF(Sheet2!$K3621=$B$2,Sheet2!$M3621,0))</f>
        <v>0</v>
      </c>
    </row>
    <row r="3622" spans="14:15" x14ac:dyDescent="0.25">
      <c r="N3622">
        <f>IF(AND(Sheet2!$K3622=$B$1,Sheet2!$L3622=1),Sheet2!$I3622+Sheet2!$M3622,IF(Sheet2!$K3622=$B$1,Sheet2!$M3622,0))</f>
        <v>0</v>
      </c>
      <c r="O3622">
        <f>IF(AND(Sheet2!$K3622=$B$2,Sheet2!$L3622=1),Sheet2!$J3622+Sheet2!$M3622,IF(Sheet2!$K3622=$B$2,Sheet2!$M3622,0))</f>
        <v>0</v>
      </c>
    </row>
    <row r="3623" spans="14:15" x14ac:dyDescent="0.25">
      <c r="N3623">
        <f>IF(AND(Sheet2!$K3623=$B$1,Sheet2!$L3623=1),Sheet2!$I3623+Sheet2!$M3623,IF(Sheet2!$K3623=$B$1,Sheet2!$M3623,0))</f>
        <v>0</v>
      </c>
      <c r="O3623">
        <f>IF(AND(Sheet2!$K3623=$B$2,Sheet2!$L3623=1),Sheet2!$J3623+Sheet2!$M3623,IF(Sheet2!$K3623=$B$2,Sheet2!$M3623,0))</f>
        <v>0</v>
      </c>
    </row>
    <row r="3624" spans="14:15" x14ac:dyDescent="0.25">
      <c r="N3624">
        <f>IF(AND(Sheet2!$K3624=$B$1,Sheet2!$L3624=1),Sheet2!$I3624+Sheet2!$M3624,IF(Sheet2!$K3624=$B$1,Sheet2!$M3624,0))</f>
        <v>0</v>
      </c>
      <c r="O3624">
        <f>IF(AND(Sheet2!$K3624=$B$2,Sheet2!$L3624=1),Sheet2!$J3624+Sheet2!$M3624,IF(Sheet2!$K3624=$B$2,Sheet2!$M3624,0))</f>
        <v>0</v>
      </c>
    </row>
    <row r="3625" spans="14:15" x14ac:dyDescent="0.25">
      <c r="N3625">
        <f>IF(AND(Sheet2!$K3625=$B$1,Sheet2!$L3625=1),Sheet2!$I3625+Sheet2!$M3625,IF(Sheet2!$K3625=$B$1,Sheet2!$M3625,0))</f>
        <v>0</v>
      </c>
      <c r="O3625">
        <f>IF(AND(Sheet2!$K3625=$B$2,Sheet2!$L3625=1),Sheet2!$J3625+Sheet2!$M3625,IF(Sheet2!$K3625=$B$2,Sheet2!$M3625,0))</f>
        <v>0</v>
      </c>
    </row>
    <row r="3626" spans="14:15" x14ac:dyDescent="0.25">
      <c r="N3626">
        <f>IF(AND(Sheet2!$K3626=$B$1,Sheet2!$L3626=1),Sheet2!$I3626+Sheet2!$M3626,IF(Sheet2!$K3626=$B$1,Sheet2!$M3626,0))</f>
        <v>0</v>
      </c>
      <c r="O3626">
        <f>IF(AND(Sheet2!$K3626=$B$2,Sheet2!$L3626=1),Sheet2!$J3626+Sheet2!$M3626,IF(Sheet2!$K3626=$B$2,Sheet2!$M3626,0))</f>
        <v>0</v>
      </c>
    </row>
    <row r="3627" spans="14:15" x14ac:dyDescent="0.25">
      <c r="N3627">
        <f>IF(AND(Sheet2!$K3627=$B$1,Sheet2!$L3627=1),Sheet2!$I3627+Sheet2!$M3627,IF(Sheet2!$K3627=$B$1,Sheet2!$M3627,0))</f>
        <v>0</v>
      </c>
      <c r="O3627">
        <f>IF(AND(Sheet2!$K3627=$B$2,Sheet2!$L3627=1),Sheet2!$J3627+Sheet2!$M3627,IF(Sheet2!$K3627=$B$2,Sheet2!$M3627,0))</f>
        <v>0</v>
      </c>
    </row>
    <row r="3628" spans="14:15" x14ac:dyDescent="0.25">
      <c r="N3628">
        <f>IF(AND(Sheet2!$K3628=$B$1,Sheet2!$L3628=1),Sheet2!$I3628+Sheet2!$M3628,IF(Sheet2!$K3628=$B$1,Sheet2!$M3628,0))</f>
        <v>0</v>
      </c>
      <c r="O3628">
        <f>IF(AND(Sheet2!$K3628=$B$2,Sheet2!$L3628=1),Sheet2!$J3628+Sheet2!$M3628,IF(Sheet2!$K3628=$B$2,Sheet2!$M3628,0))</f>
        <v>0</v>
      </c>
    </row>
    <row r="3629" spans="14:15" x14ac:dyDescent="0.25">
      <c r="N3629">
        <f>IF(AND(Sheet2!$K3629=$B$1,Sheet2!$L3629=1),Sheet2!$I3629+Sheet2!$M3629,IF(Sheet2!$K3629=$B$1,Sheet2!$M3629,0))</f>
        <v>0</v>
      </c>
      <c r="O3629">
        <f>IF(AND(Sheet2!$K3629=$B$2,Sheet2!$L3629=1),Sheet2!$J3629+Sheet2!$M3629,IF(Sheet2!$K3629=$B$2,Sheet2!$M3629,0))</f>
        <v>0</v>
      </c>
    </row>
    <row r="3630" spans="14:15" x14ac:dyDescent="0.25">
      <c r="N3630">
        <f>IF(AND(Sheet2!$K3630=$B$1,Sheet2!$L3630=1),Sheet2!$I3630+Sheet2!$M3630,IF(Sheet2!$K3630=$B$1,Sheet2!$M3630,0))</f>
        <v>0</v>
      </c>
      <c r="O3630">
        <f>IF(AND(Sheet2!$K3630=$B$2,Sheet2!$L3630=1),Sheet2!$J3630+Sheet2!$M3630,IF(Sheet2!$K3630=$B$2,Sheet2!$M3630,0))</f>
        <v>0</v>
      </c>
    </row>
    <row r="3631" spans="14:15" x14ac:dyDescent="0.25">
      <c r="N3631">
        <f>IF(AND(Sheet2!$K3631=$B$1,Sheet2!$L3631=1),Sheet2!$I3631+Sheet2!$M3631,IF(Sheet2!$K3631=$B$1,Sheet2!$M3631,0))</f>
        <v>0</v>
      </c>
      <c r="O3631">
        <f>IF(AND(Sheet2!$K3631=$B$2,Sheet2!$L3631=1),Sheet2!$J3631+Sheet2!$M3631,IF(Sheet2!$K3631=$B$2,Sheet2!$M3631,0))</f>
        <v>0</v>
      </c>
    </row>
    <row r="3632" spans="14:15" x14ac:dyDescent="0.25">
      <c r="N3632">
        <f>IF(AND(Sheet2!$K3632=$B$1,Sheet2!$L3632=1),Sheet2!$I3632+Sheet2!$M3632,IF(Sheet2!$K3632=$B$1,Sheet2!$M3632,0))</f>
        <v>0</v>
      </c>
      <c r="O3632">
        <f>IF(AND(Sheet2!$K3632=$B$2,Sheet2!$L3632=1),Sheet2!$J3632+Sheet2!$M3632,IF(Sheet2!$K3632=$B$2,Sheet2!$M3632,0))</f>
        <v>0</v>
      </c>
    </row>
    <row r="3633" spans="14:15" x14ac:dyDescent="0.25">
      <c r="N3633">
        <f>IF(AND(Sheet2!$K3633=$B$1,Sheet2!$L3633=1),Sheet2!$I3633+Sheet2!$M3633,IF(Sheet2!$K3633=$B$1,Sheet2!$M3633,0))</f>
        <v>0</v>
      </c>
      <c r="O3633">
        <f>IF(AND(Sheet2!$K3633=$B$2,Sheet2!$L3633=1),Sheet2!$J3633+Sheet2!$M3633,IF(Sheet2!$K3633=$B$2,Sheet2!$M3633,0))</f>
        <v>0</v>
      </c>
    </row>
    <row r="3634" spans="14:15" x14ac:dyDescent="0.25">
      <c r="N3634">
        <f>IF(AND(Sheet2!$K3634=$B$1,Sheet2!$L3634=1),Sheet2!$I3634+Sheet2!$M3634,IF(Sheet2!$K3634=$B$1,Sheet2!$M3634,0))</f>
        <v>0</v>
      </c>
      <c r="O3634">
        <f>IF(AND(Sheet2!$K3634=$B$2,Sheet2!$L3634=1),Sheet2!$J3634+Sheet2!$M3634,IF(Sheet2!$K3634=$B$2,Sheet2!$M3634,0))</f>
        <v>0</v>
      </c>
    </row>
    <row r="3635" spans="14:15" x14ac:dyDescent="0.25">
      <c r="N3635">
        <f>IF(AND(Sheet2!$K3635=$B$1,Sheet2!$L3635=1),Sheet2!$I3635+Sheet2!$M3635,IF(Sheet2!$K3635=$B$1,Sheet2!$M3635,0))</f>
        <v>0</v>
      </c>
      <c r="O3635">
        <f>IF(AND(Sheet2!$K3635=$B$2,Sheet2!$L3635=1),Sheet2!$J3635+Sheet2!$M3635,IF(Sheet2!$K3635=$B$2,Sheet2!$M3635,0))</f>
        <v>0</v>
      </c>
    </row>
    <row r="3636" spans="14:15" x14ac:dyDescent="0.25">
      <c r="N3636">
        <f>IF(AND(Sheet2!$K3636=$B$1,Sheet2!$L3636=1),Sheet2!$I3636+Sheet2!$M3636,IF(Sheet2!$K3636=$B$1,Sheet2!$M3636,0))</f>
        <v>0</v>
      </c>
      <c r="O3636">
        <f>IF(AND(Sheet2!$K3636=$B$2,Sheet2!$L3636=1),Sheet2!$J3636+Sheet2!$M3636,IF(Sheet2!$K3636=$B$2,Sheet2!$M3636,0))</f>
        <v>0</v>
      </c>
    </row>
    <row r="3637" spans="14:15" x14ac:dyDescent="0.25">
      <c r="N3637">
        <f>IF(AND(Sheet2!$K3637=$B$1,Sheet2!$L3637=1),Sheet2!$I3637+Sheet2!$M3637,IF(Sheet2!$K3637=$B$1,Sheet2!$M3637,0))</f>
        <v>0</v>
      </c>
      <c r="O3637">
        <f>IF(AND(Sheet2!$K3637=$B$2,Sheet2!$L3637=1),Sheet2!$J3637+Sheet2!$M3637,IF(Sheet2!$K3637=$B$2,Sheet2!$M3637,0))</f>
        <v>0</v>
      </c>
    </row>
    <row r="3638" spans="14:15" x14ac:dyDescent="0.25">
      <c r="N3638">
        <f>IF(AND(Sheet2!$K3638=$B$1,Sheet2!$L3638=1),Sheet2!$I3638+Sheet2!$M3638,IF(Sheet2!$K3638=$B$1,Sheet2!$M3638,0))</f>
        <v>0</v>
      </c>
      <c r="O3638">
        <f>IF(AND(Sheet2!$K3638=$B$2,Sheet2!$L3638=1),Sheet2!$J3638+Sheet2!$M3638,IF(Sheet2!$K3638=$B$2,Sheet2!$M3638,0))</f>
        <v>0</v>
      </c>
    </row>
    <row r="3639" spans="14:15" x14ac:dyDescent="0.25">
      <c r="N3639">
        <f>IF(AND(Sheet2!$K3639=$B$1,Sheet2!$L3639=1),Sheet2!$I3639+Sheet2!$M3639,IF(Sheet2!$K3639=$B$1,Sheet2!$M3639,0))</f>
        <v>0</v>
      </c>
      <c r="O3639">
        <f>IF(AND(Sheet2!$K3639=$B$2,Sheet2!$L3639=1),Sheet2!$J3639+Sheet2!$M3639,IF(Sheet2!$K3639=$B$2,Sheet2!$M3639,0))</f>
        <v>0</v>
      </c>
    </row>
    <row r="3640" spans="14:15" x14ac:dyDescent="0.25">
      <c r="N3640">
        <f>IF(AND(Sheet2!$K3640=$B$1,Sheet2!$L3640=1),Sheet2!$I3640+Sheet2!$M3640,IF(Sheet2!$K3640=$B$1,Sheet2!$M3640,0))</f>
        <v>0</v>
      </c>
      <c r="O3640">
        <f>IF(AND(Sheet2!$K3640=$B$2,Sheet2!$L3640=1),Sheet2!$J3640+Sheet2!$M3640,IF(Sheet2!$K3640=$B$2,Sheet2!$M3640,0))</f>
        <v>0</v>
      </c>
    </row>
    <row r="3641" spans="14:15" x14ac:dyDescent="0.25">
      <c r="N3641">
        <f>IF(AND(Sheet2!$K3641=$B$1,Sheet2!$L3641=1),Sheet2!$I3641+Sheet2!$M3641,IF(Sheet2!$K3641=$B$1,Sheet2!$M3641,0))</f>
        <v>0</v>
      </c>
      <c r="O3641">
        <f>IF(AND(Sheet2!$K3641=$B$2,Sheet2!$L3641=1),Sheet2!$J3641+Sheet2!$M3641,IF(Sheet2!$K3641=$B$2,Sheet2!$M3641,0))</f>
        <v>0</v>
      </c>
    </row>
    <row r="3642" spans="14:15" x14ac:dyDescent="0.25">
      <c r="N3642">
        <f>IF(AND(Sheet2!$K3642=$B$1,Sheet2!$L3642=1),Sheet2!$I3642+Sheet2!$M3642,IF(Sheet2!$K3642=$B$1,Sheet2!$M3642,0))</f>
        <v>0</v>
      </c>
      <c r="O3642">
        <f>IF(AND(Sheet2!$K3642=$B$2,Sheet2!$L3642=1),Sheet2!$J3642+Sheet2!$M3642,IF(Sheet2!$K3642=$B$2,Sheet2!$M3642,0))</f>
        <v>0</v>
      </c>
    </row>
    <row r="3643" spans="14:15" x14ac:dyDescent="0.25">
      <c r="N3643">
        <f>IF(AND(Sheet2!$K3643=$B$1,Sheet2!$L3643=1),Sheet2!$I3643+Sheet2!$M3643,IF(Sheet2!$K3643=$B$1,Sheet2!$M3643,0))</f>
        <v>0</v>
      </c>
      <c r="O3643">
        <f>IF(AND(Sheet2!$K3643=$B$2,Sheet2!$L3643=1),Sheet2!$J3643+Sheet2!$M3643,IF(Sheet2!$K3643=$B$2,Sheet2!$M3643,0))</f>
        <v>0</v>
      </c>
    </row>
    <row r="3644" spans="14:15" x14ac:dyDescent="0.25">
      <c r="N3644">
        <f>IF(AND(Sheet2!$K3644=$B$1,Sheet2!$L3644=1),Sheet2!$I3644+Sheet2!$M3644,IF(Sheet2!$K3644=$B$1,Sheet2!$M3644,0))</f>
        <v>0</v>
      </c>
      <c r="O3644">
        <f>IF(AND(Sheet2!$K3644=$B$2,Sheet2!$L3644=1),Sheet2!$J3644+Sheet2!$M3644,IF(Sheet2!$K3644=$B$2,Sheet2!$M3644,0))</f>
        <v>0</v>
      </c>
    </row>
    <row r="3645" spans="14:15" x14ac:dyDescent="0.25">
      <c r="N3645">
        <f>IF(AND(Sheet2!$K3645=$B$1,Sheet2!$L3645=1),Sheet2!$I3645+Sheet2!$M3645,IF(Sheet2!$K3645=$B$1,Sheet2!$M3645,0))</f>
        <v>0</v>
      </c>
      <c r="O3645">
        <f>IF(AND(Sheet2!$K3645=$B$2,Sheet2!$L3645=1),Sheet2!$J3645+Sheet2!$M3645,IF(Sheet2!$K3645=$B$2,Sheet2!$M3645,0))</f>
        <v>0</v>
      </c>
    </row>
    <row r="3646" spans="14:15" x14ac:dyDescent="0.25">
      <c r="N3646">
        <f>IF(AND(Sheet2!$K3646=$B$1,Sheet2!$L3646=1),Sheet2!$I3646+Sheet2!$M3646,IF(Sheet2!$K3646=$B$1,Sheet2!$M3646,0))</f>
        <v>0</v>
      </c>
      <c r="O3646">
        <f>IF(AND(Sheet2!$K3646=$B$2,Sheet2!$L3646=1),Sheet2!$J3646+Sheet2!$M3646,IF(Sheet2!$K3646=$B$2,Sheet2!$M3646,0))</f>
        <v>0</v>
      </c>
    </row>
    <row r="3647" spans="14:15" x14ac:dyDescent="0.25">
      <c r="N3647">
        <f>IF(AND(Sheet2!$K3647=$B$1,Sheet2!$L3647=1),Sheet2!$I3647+Sheet2!$M3647,IF(Sheet2!$K3647=$B$1,Sheet2!$M3647,0))</f>
        <v>0</v>
      </c>
      <c r="O3647">
        <f>IF(AND(Sheet2!$K3647=$B$2,Sheet2!$L3647=1),Sheet2!$J3647+Sheet2!$M3647,IF(Sheet2!$K3647=$B$2,Sheet2!$M3647,0))</f>
        <v>0</v>
      </c>
    </row>
    <row r="3648" spans="14:15" x14ac:dyDescent="0.25">
      <c r="N3648">
        <f>IF(AND(Sheet2!$K3648=$B$1,Sheet2!$L3648=1),Sheet2!$I3648+Sheet2!$M3648,IF(Sheet2!$K3648=$B$1,Sheet2!$M3648,0))</f>
        <v>0</v>
      </c>
      <c r="O3648">
        <f>IF(AND(Sheet2!$K3648=$B$2,Sheet2!$L3648=1),Sheet2!$J3648+Sheet2!$M3648,IF(Sheet2!$K3648=$B$2,Sheet2!$M3648,0))</f>
        <v>0</v>
      </c>
    </row>
    <row r="3649" spans="14:15" x14ac:dyDescent="0.25">
      <c r="N3649">
        <f>IF(AND(Sheet2!$K3649=$B$1,Sheet2!$L3649=1),Sheet2!$I3649+Sheet2!$M3649,IF(Sheet2!$K3649=$B$1,Sheet2!$M3649,0))</f>
        <v>0</v>
      </c>
      <c r="O3649">
        <f>IF(AND(Sheet2!$K3649=$B$2,Sheet2!$L3649=1),Sheet2!$J3649+Sheet2!$M3649,IF(Sheet2!$K3649=$B$2,Sheet2!$M3649,0))</f>
        <v>0</v>
      </c>
    </row>
    <row r="3650" spans="14:15" x14ac:dyDescent="0.25">
      <c r="N3650">
        <f>IF(AND(Sheet2!$K3650=$B$1,Sheet2!$L3650=1),Sheet2!$I3650+Sheet2!$M3650,IF(Sheet2!$K3650=$B$1,Sheet2!$M3650,0))</f>
        <v>0</v>
      </c>
      <c r="O3650">
        <f>IF(AND(Sheet2!$K3650=$B$2,Sheet2!$L3650=1),Sheet2!$J3650+Sheet2!$M3650,IF(Sheet2!$K3650=$B$2,Sheet2!$M3650,0))</f>
        <v>0</v>
      </c>
    </row>
    <row r="3651" spans="14:15" x14ac:dyDescent="0.25">
      <c r="N3651">
        <f>IF(AND(Sheet2!$K3651=$B$1,Sheet2!$L3651=1),Sheet2!$I3651+Sheet2!$M3651,IF(Sheet2!$K3651=$B$1,Sheet2!$M3651,0))</f>
        <v>0</v>
      </c>
      <c r="O3651">
        <f>IF(AND(Sheet2!$K3651=$B$2,Sheet2!$L3651=1),Sheet2!$J3651+Sheet2!$M3651,IF(Sheet2!$K3651=$B$2,Sheet2!$M3651,0))</f>
        <v>0</v>
      </c>
    </row>
    <row r="3652" spans="14:15" x14ac:dyDescent="0.25">
      <c r="N3652">
        <f>IF(AND(Sheet2!$K3652=$B$1,Sheet2!$L3652=1),Sheet2!$I3652+Sheet2!$M3652,IF(Sheet2!$K3652=$B$1,Sheet2!$M3652,0))</f>
        <v>0</v>
      </c>
      <c r="O3652">
        <f>IF(AND(Sheet2!$K3652=$B$2,Sheet2!$L3652=1),Sheet2!$J3652+Sheet2!$M3652,IF(Sheet2!$K3652=$B$2,Sheet2!$M3652,0))</f>
        <v>0</v>
      </c>
    </row>
    <row r="3653" spans="14:15" x14ac:dyDescent="0.25">
      <c r="N3653">
        <f>IF(AND(Sheet2!$K3653=$B$1,Sheet2!$L3653=1),Sheet2!$I3653+Sheet2!$M3653,IF(Sheet2!$K3653=$B$1,Sheet2!$M3653,0))</f>
        <v>0</v>
      </c>
      <c r="O3653">
        <f>IF(AND(Sheet2!$K3653=$B$2,Sheet2!$L3653=1),Sheet2!$J3653+Sheet2!$M3653,IF(Sheet2!$K3653=$B$2,Sheet2!$M3653,0))</f>
        <v>0</v>
      </c>
    </row>
    <row r="3654" spans="14:15" x14ac:dyDescent="0.25">
      <c r="N3654">
        <f>IF(AND(Sheet2!$K3654=$B$1,Sheet2!$L3654=1),Sheet2!$I3654+Sheet2!$M3654,IF(Sheet2!$K3654=$B$1,Sheet2!$M3654,0))</f>
        <v>0</v>
      </c>
      <c r="O3654">
        <f>IF(AND(Sheet2!$K3654=$B$2,Sheet2!$L3654=1),Sheet2!$J3654+Sheet2!$M3654,IF(Sheet2!$K3654=$B$2,Sheet2!$M3654,0))</f>
        <v>0</v>
      </c>
    </row>
    <row r="3655" spans="14:15" x14ac:dyDescent="0.25">
      <c r="N3655">
        <f>IF(AND(Sheet2!$K3655=$B$1,Sheet2!$L3655=1),Sheet2!$I3655+Sheet2!$M3655,IF(Sheet2!$K3655=$B$1,Sheet2!$M3655,0))</f>
        <v>0</v>
      </c>
      <c r="O3655">
        <f>IF(AND(Sheet2!$K3655=$B$2,Sheet2!$L3655=1),Sheet2!$J3655+Sheet2!$M3655,IF(Sheet2!$K3655=$B$2,Sheet2!$M3655,0))</f>
        <v>0</v>
      </c>
    </row>
    <row r="3656" spans="14:15" x14ac:dyDescent="0.25">
      <c r="N3656">
        <f>IF(AND(Sheet2!$K3656=$B$1,Sheet2!$L3656=1),Sheet2!$I3656+Sheet2!$M3656,IF(Sheet2!$K3656=$B$1,Sheet2!$M3656,0))</f>
        <v>0</v>
      </c>
      <c r="O3656">
        <f>IF(AND(Sheet2!$K3656=$B$2,Sheet2!$L3656=1),Sheet2!$J3656+Sheet2!$M3656,IF(Sheet2!$K3656=$B$2,Sheet2!$M3656,0))</f>
        <v>0</v>
      </c>
    </row>
    <row r="3657" spans="14:15" x14ac:dyDescent="0.25">
      <c r="N3657">
        <f>IF(AND(Sheet2!$K3657=$B$1,Sheet2!$L3657=1),Sheet2!$I3657+Sheet2!$M3657,IF(Sheet2!$K3657=$B$1,Sheet2!$M3657,0))</f>
        <v>0</v>
      </c>
      <c r="O3657">
        <f>IF(AND(Sheet2!$K3657=$B$2,Sheet2!$L3657=1),Sheet2!$J3657+Sheet2!$M3657,IF(Sheet2!$K3657=$B$2,Sheet2!$M3657,0))</f>
        <v>0</v>
      </c>
    </row>
    <row r="3658" spans="14:15" x14ac:dyDescent="0.25">
      <c r="N3658">
        <f>IF(AND(Sheet2!$K3658=$B$1,Sheet2!$L3658=1),Sheet2!$I3658+Sheet2!$M3658,IF(Sheet2!$K3658=$B$1,Sheet2!$M3658,0))</f>
        <v>0</v>
      </c>
      <c r="O3658">
        <f>IF(AND(Sheet2!$K3658=$B$2,Sheet2!$L3658=1),Sheet2!$J3658+Sheet2!$M3658,IF(Sheet2!$K3658=$B$2,Sheet2!$M3658,0))</f>
        <v>0</v>
      </c>
    </row>
    <row r="3659" spans="14:15" x14ac:dyDescent="0.25">
      <c r="N3659">
        <f>IF(AND(Sheet2!$K3659=$B$1,Sheet2!$L3659=1),Sheet2!$I3659+Sheet2!$M3659,IF(Sheet2!$K3659=$B$1,Sheet2!$M3659,0))</f>
        <v>0</v>
      </c>
      <c r="O3659">
        <f>IF(AND(Sheet2!$K3659=$B$2,Sheet2!$L3659=1),Sheet2!$J3659+Sheet2!$M3659,IF(Sheet2!$K3659=$B$2,Sheet2!$M3659,0))</f>
        <v>0</v>
      </c>
    </row>
    <row r="3660" spans="14:15" x14ac:dyDescent="0.25">
      <c r="N3660">
        <f>IF(AND(Sheet2!$K3660=$B$1,Sheet2!$L3660=1),Sheet2!$I3660+Sheet2!$M3660,IF(Sheet2!$K3660=$B$1,Sheet2!$M3660,0))</f>
        <v>0</v>
      </c>
      <c r="O3660">
        <f>IF(AND(Sheet2!$K3660=$B$2,Sheet2!$L3660=1),Sheet2!$J3660+Sheet2!$M3660,IF(Sheet2!$K3660=$B$2,Sheet2!$M3660,0))</f>
        <v>0</v>
      </c>
    </row>
    <row r="3661" spans="14:15" x14ac:dyDescent="0.25">
      <c r="N3661">
        <f>IF(AND(Sheet2!$K3661=$B$1,Sheet2!$L3661=1),Sheet2!$I3661+Sheet2!$M3661,IF(Sheet2!$K3661=$B$1,Sheet2!$M3661,0))</f>
        <v>0</v>
      </c>
      <c r="O3661">
        <f>IF(AND(Sheet2!$K3661=$B$2,Sheet2!$L3661=1),Sheet2!$J3661+Sheet2!$M3661,IF(Sheet2!$K3661=$B$2,Sheet2!$M3661,0))</f>
        <v>0</v>
      </c>
    </row>
    <row r="3662" spans="14:15" x14ac:dyDescent="0.25">
      <c r="N3662">
        <f>IF(AND(Sheet2!$K3662=$B$1,Sheet2!$L3662=1),Sheet2!$I3662+Sheet2!$M3662,IF(Sheet2!$K3662=$B$1,Sheet2!$M3662,0))</f>
        <v>0</v>
      </c>
      <c r="O3662">
        <f>IF(AND(Sheet2!$K3662=$B$2,Sheet2!$L3662=1),Sheet2!$J3662+Sheet2!$M3662,IF(Sheet2!$K3662=$B$2,Sheet2!$M3662,0))</f>
        <v>0</v>
      </c>
    </row>
    <row r="3663" spans="14:15" x14ac:dyDescent="0.25">
      <c r="N3663">
        <f>IF(AND(Sheet2!$K3663=$B$1,Sheet2!$L3663=1),Sheet2!$I3663+Sheet2!$M3663,IF(Sheet2!$K3663=$B$1,Sheet2!$M3663,0))</f>
        <v>0</v>
      </c>
      <c r="O3663">
        <f>IF(AND(Sheet2!$K3663=$B$2,Sheet2!$L3663=1),Sheet2!$J3663+Sheet2!$M3663,IF(Sheet2!$K3663=$B$2,Sheet2!$M3663,0))</f>
        <v>0</v>
      </c>
    </row>
    <row r="3664" spans="14:15" x14ac:dyDescent="0.25">
      <c r="N3664">
        <f>IF(AND(Sheet2!$K3664=$B$1,Sheet2!$L3664=1),Sheet2!$I3664+Sheet2!$M3664,IF(Sheet2!$K3664=$B$1,Sheet2!$M3664,0))</f>
        <v>0</v>
      </c>
      <c r="O3664">
        <f>IF(AND(Sheet2!$K3664=$B$2,Sheet2!$L3664=1),Sheet2!$J3664+Sheet2!$M3664,IF(Sheet2!$K3664=$B$2,Sheet2!$M3664,0))</f>
        <v>0</v>
      </c>
    </row>
    <row r="3665" spans="14:15" x14ac:dyDescent="0.25">
      <c r="N3665">
        <f>IF(AND(Sheet2!$K3665=$B$1,Sheet2!$L3665=1),Sheet2!$I3665+Sheet2!$M3665,IF(Sheet2!$K3665=$B$1,Sheet2!$M3665,0))</f>
        <v>0</v>
      </c>
      <c r="O3665">
        <f>IF(AND(Sheet2!$K3665=$B$2,Sheet2!$L3665=1),Sheet2!$J3665+Sheet2!$M3665,IF(Sheet2!$K3665=$B$2,Sheet2!$M3665,0))</f>
        <v>0</v>
      </c>
    </row>
    <row r="3666" spans="14:15" x14ac:dyDescent="0.25">
      <c r="N3666">
        <f>IF(AND(Sheet2!$K3666=$B$1,Sheet2!$L3666=1),Sheet2!$I3666+Sheet2!$M3666,IF(Sheet2!$K3666=$B$1,Sheet2!$M3666,0))</f>
        <v>0</v>
      </c>
      <c r="O3666">
        <f>IF(AND(Sheet2!$K3666=$B$2,Sheet2!$L3666=1),Sheet2!$J3666+Sheet2!$M3666,IF(Sheet2!$K3666=$B$2,Sheet2!$M3666,0))</f>
        <v>0</v>
      </c>
    </row>
    <row r="3667" spans="14:15" x14ac:dyDescent="0.25">
      <c r="N3667">
        <f>IF(AND(Sheet2!$K3667=$B$1,Sheet2!$L3667=1),Sheet2!$I3667+Sheet2!$M3667,IF(Sheet2!$K3667=$B$1,Sheet2!$M3667,0))</f>
        <v>0</v>
      </c>
      <c r="O3667">
        <f>IF(AND(Sheet2!$K3667=$B$2,Sheet2!$L3667=1),Sheet2!$J3667+Sheet2!$M3667,IF(Sheet2!$K3667=$B$2,Sheet2!$M3667,0))</f>
        <v>0</v>
      </c>
    </row>
    <row r="3668" spans="14:15" x14ac:dyDescent="0.25">
      <c r="N3668">
        <f>IF(AND(Sheet2!$K3668=$B$1,Sheet2!$L3668=1),Sheet2!$I3668+Sheet2!$M3668,IF(Sheet2!$K3668=$B$1,Sheet2!$M3668,0))</f>
        <v>0</v>
      </c>
      <c r="O3668">
        <f>IF(AND(Sheet2!$K3668=$B$2,Sheet2!$L3668=1),Sheet2!$J3668+Sheet2!$M3668,IF(Sheet2!$K3668=$B$2,Sheet2!$M3668,0))</f>
        <v>0</v>
      </c>
    </row>
    <row r="3669" spans="14:15" x14ac:dyDescent="0.25">
      <c r="N3669">
        <f>IF(AND(Sheet2!$K3669=$B$1,Sheet2!$L3669=1),Sheet2!$I3669+Sheet2!$M3669,IF(Sheet2!$K3669=$B$1,Sheet2!$M3669,0))</f>
        <v>0</v>
      </c>
      <c r="O3669">
        <f>IF(AND(Sheet2!$K3669=$B$2,Sheet2!$L3669=1),Sheet2!$J3669+Sheet2!$M3669,IF(Sheet2!$K3669=$B$2,Sheet2!$M3669,0))</f>
        <v>0</v>
      </c>
    </row>
    <row r="3670" spans="14:15" x14ac:dyDescent="0.25">
      <c r="N3670">
        <f>IF(AND(Sheet2!$K3670=$B$1,Sheet2!$L3670=1),Sheet2!$I3670+Sheet2!$M3670,IF(Sheet2!$K3670=$B$1,Sheet2!$M3670,0))</f>
        <v>0</v>
      </c>
      <c r="O3670">
        <f>IF(AND(Sheet2!$K3670=$B$2,Sheet2!$L3670=1),Sheet2!$J3670+Sheet2!$M3670,IF(Sheet2!$K3670=$B$2,Sheet2!$M3670,0))</f>
        <v>0</v>
      </c>
    </row>
    <row r="3671" spans="14:15" x14ac:dyDescent="0.25">
      <c r="N3671">
        <f>IF(AND(Sheet2!$K3671=$B$1,Sheet2!$L3671=1),Sheet2!$I3671+Sheet2!$M3671,IF(Sheet2!$K3671=$B$1,Sheet2!$M3671,0))</f>
        <v>0</v>
      </c>
      <c r="O3671">
        <f>IF(AND(Sheet2!$K3671=$B$2,Sheet2!$L3671=1),Sheet2!$J3671+Sheet2!$M3671,IF(Sheet2!$K3671=$B$2,Sheet2!$M3671,0))</f>
        <v>0</v>
      </c>
    </row>
    <row r="3672" spans="14:15" x14ac:dyDescent="0.25">
      <c r="N3672">
        <f>IF(AND(Sheet2!$K3672=$B$1,Sheet2!$L3672=1),Sheet2!$I3672+Sheet2!$M3672,IF(Sheet2!$K3672=$B$1,Sheet2!$M3672,0))</f>
        <v>0</v>
      </c>
      <c r="O3672">
        <f>IF(AND(Sheet2!$K3672=$B$2,Sheet2!$L3672=1),Sheet2!$J3672+Sheet2!$M3672,IF(Sheet2!$K3672=$B$2,Sheet2!$M3672,0))</f>
        <v>0</v>
      </c>
    </row>
    <row r="3673" spans="14:15" x14ac:dyDescent="0.25">
      <c r="N3673">
        <f>IF(AND(Sheet2!$K3673=$B$1,Sheet2!$L3673=1),Sheet2!$I3673+Sheet2!$M3673,IF(Sheet2!$K3673=$B$1,Sheet2!$M3673,0))</f>
        <v>0</v>
      </c>
      <c r="O3673">
        <f>IF(AND(Sheet2!$K3673=$B$2,Sheet2!$L3673=1),Sheet2!$J3673+Sheet2!$M3673,IF(Sheet2!$K3673=$B$2,Sheet2!$M3673,0))</f>
        <v>0</v>
      </c>
    </row>
    <row r="3674" spans="14:15" x14ac:dyDescent="0.25">
      <c r="N3674">
        <f>IF(AND(Sheet2!$K3674=$B$1,Sheet2!$L3674=1),Sheet2!$I3674+Sheet2!$M3674,IF(Sheet2!$K3674=$B$1,Sheet2!$M3674,0))</f>
        <v>0</v>
      </c>
      <c r="O3674">
        <f>IF(AND(Sheet2!$K3674=$B$2,Sheet2!$L3674=1),Sheet2!$J3674+Sheet2!$M3674,IF(Sheet2!$K3674=$B$2,Sheet2!$M3674,0))</f>
        <v>0</v>
      </c>
    </row>
    <row r="3675" spans="14:15" x14ac:dyDescent="0.25">
      <c r="N3675">
        <f>IF(AND(Sheet2!$K3675=$B$1,Sheet2!$L3675=1),Sheet2!$I3675+Sheet2!$M3675,IF(Sheet2!$K3675=$B$1,Sheet2!$M3675,0))</f>
        <v>0</v>
      </c>
      <c r="O3675">
        <f>IF(AND(Sheet2!$K3675=$B$2,Sheet2!$L3675=1),Sheet2!$J3675+Sheet2!$M3675,IF(Sheet2!$K3675=$B$2,Sheet2!$M3675,0))</f>
        <v>0</v>
      </c>
    </row>
    <row r="3676" spans="14:15" x14ac:dyDescent="0.25">
      <c r="N3676">
        <f>IF(AND(Sheet2!$K3676=$B$1,Sheet2!$L3676=1),Sheet2!$I3676+Sheet2!$M3676,IF(Sheet2!$K3676=$B$1,Sheet2!$M3676,0))</f>
        <v>0</v>
      </c>
      <c r="O3676">
        <f>IF(AND(Sheet2!$K3676=$B$2,Sheet2!$L3676=1),Sheet2!$J3676+Sheet2!$M3676,IF(Sheet2!$K3676=$B$2,Sheet2!$M3676,0))</f>
        <v>0</v>
      </c>
    </row>
    <row r="3677" spans="14:15" x14ac:dyDescent="0.25">
      <c r="N3677">
        <f>IF(AND(Sheet2!$K3677=$B$1,Sheet2!$L3677=1),Sheet2!$I3677+Sheet2!$M3677,IF(Sheet2!$K3677=$B$1,Sheet2!$M3677,0))</f>
        <v>0</v>
      </c>
      <c r="O3677">
        <f>IF(AND(Sheet2!$K3677=$B$2,Sheet2!$L3677=1),Sheet2!$J3677+Sheet2!$M3677,IF(Sheet2!$K3677=$B$2,Sheet2!$M3677,0))</f>
        <v>0</v>
      </c>
    </row>
    <row r="3678" spans="14:15" x14ac:dyDescent="0.25">
      <c r="N3678">
        <f>IF(AND(Sheet2!$K3678=$B$1,Sheet2!$L3678=1),Sheet2!$I3678+Sheet2!$M3678,IF(Sheet2!$K3678=$B$1,Sheet2!$M3678,0))</f>
        <v>0</v>
      </c>
      <c r="O3678">
        <f>IF(AND(Sheet2!$K3678=$B$2,Sheet2!$L3678=1),Sheet2!$J3678+Sheet2!$M3678,IF(Sheet2!$K3678=$B$2,Sheet2!$M3678,0))</f>
        <v>0</v>
      </c>
    </row>
    <row r="3679" spans="14:15" x14ac:dyDescent="0.25">
      <c r="N3679">
        <f>IF(AND(Sheet2!$K3679=$B$1,Sheet2!$L3679=1),Sheet2!$I3679+Sheet2!$M3679,IF(Sheet2!$K3679=$B$1,Sheet2!$M3679,0))</f>
        <v>0</v>
      </c>
      <c r="O3679">
        <f>IF(AND(Sheet2!$K3679=$B$2,Sheet2!$L3679=1),Sheet2!$J3679+Sheet2!$M3679,IF(Sheet2!$K3679=$B$2,Sheet2!$M3679,0))</f>
        <v>0</v>
      </c>
    </row>
    <row r="3680" spans="14:15" x14ac:dyDescent="0.25">
      <c r="N3680">
        <f>IF(AND(Sheet2!$K3680=$B$1,Sheet2!$L3680=1),Sheet2!$I3680+Sheet2!$M3680,IF(Sheet2!$K3680=$B$1,Sheet2!$M3680,0))</f>
        <v>0</v>
      </c>
      <c r="O3680">
        <f>IF(AND(Sheet2!$K3680=$B$2,Sheet2!$L3680=1),Sheet2!$J3680+Sheet2!$M3680,IF(Sheet2!$K3680=$B$2,Sheet2!$M3680,0))</f>
        <v>0</v>
      </c>
    </row>
    <row r="3681" spans="14:15" x14ac:dyDescent="0.25">
      <c r="N3681">
        <f>IF(AND(Sheet2!$K3681=$B$1,Sheet2!$L3681=1),Sheet2!$I3681+Sheet2!$M3681,IF(Sheet2!$K3681=$B$1,Sheet2!$M3681,0))</f>
        <v>0</v>
      </c>
      <c r="O3681">
        <f>IF(AND(Sheet2!$K3681=$B$2,Sheet2!$L3681=1),Sheet2!$J3681+Sheet2!$M3681,IF(Sheet2!$K3681=$B$2,Sheet2!$M3681,0))</f>
        <v>0</v>
      </c>
    </row>
    <row r="3682" spans="14:15" x14ac:dyDescent="0.25">
      <c r="N3682">
        <f>IF(AND(Sheet2!$K3682=$B$1,Sheet2!$L3682=1),Sheet2!$I3682+Sheet2!$M3682,IF(Sheet2!$K3682=$B$1,Sheet2!$M3682,0))</f>
        <v>0</v>
      </c>
      <c r="O3682">
        <f>IF(AND(Sheet2!$K3682=$B$2,Sheet2!$L3682=1),Sheet2!$J3682+Sheet2!$M3682,IF(Sheet2!$K3682=$B$2,Sheet2!$M3682,0))</f>
        <v>0</v>
      </c>
    </row>
    <row r="3683" spans="14:15" x14ac:dyDescent="0.25">
      <c r="N3683">
        <f>IF(AND(Sheet2!$K3683=$B$1,Sheet2!$L3683=1),Sheet2!$I3683+Sheet2!$M3683,IF(Sheet2!$K3683=$B$1,Sheet2!$M3683,0))</f>
        <v>0</v>
      </c>
      <c r="O3683">
        <f>IF(AND(Sheet2!$K3683=$B$2,Sheet2!$L3683=1),Sheet2!$J3683+Sheet2!$M3683,IF(Sheet2!$K3683=$B$2,Sheet2!$M3683,0))</f>
        <v>0</v>
      </c>
    </row>
    <row r="3684" spans="14:15" x14ac:dyDescent="0.25">
      <c r="N3684">
        <f>IF(AND(Sheet2!$K3684=$B$1,Sheet2!$L3684=1),Sheet2!$I3684+Sheet2!$M3684,IF(Sheet2!$K3684=$B$1,Sheet2!$M3684,0))</f>
        <v>0</v>
      </c>
      <c r="O3684">
        <f>IF(AND(Sheet2!$K3684=$B$2,Sheet2!$L3684=1),Sheet2!$J3684+Sheet2!$M3684,IF(Sheet2!$K3684=$B$2,Sheet2!$M3684,0))</f>
        <v>0</v>
      </c>
    </row>
    <row r="3685" spans="14:15" x14ac:dyDescent="0.25">
      <c r="N3685">
        <f>IF(AND(Sheet2!$K3685=$B$1,Sheet2!$L3685=1),Sheet2!$I3685+Sheet2!$M3685,IF(Sheet2!$K3685=$B$1,Sheet2!$M3685,0))</f>
        <v>0</v>
      </c>
      <c r="O3685">
        <f>IF(AND(Sheet2!$K3685=$B$2,Sheet2!$L3685=1),Sheet2!$J3685+Sheet2!$M3685,IF(Sheet2!$K3685=$B$2,Sheet2!$M3685,0))</f>
        <v>0</v>
      </c>
    </row>
    <row r="3686" spans="14:15" x14ac:dyDescent="0.25">
      <c r="N3686">
        <f>IF(AND(Sheet2!$K3686=$B$1,Sheet2!$L3686=1),Sheet2!$I3686+Sheet2!$M3686,IF(Sheet2!$K3686=$B$1,Sheet2!$M3686,0))</f>
        <v>0</v>
      </c>
      <c r="O3686">
        <f>IF(AND(Sheet2!$K3686=$B$2,Sheet2!$L3686=1),Sheet2!$J3686+Sheet2!$M3686,IF(Sheet2!$K3686=$B$2,Sheet2!$M3686,0))</f>
        <v>0</v>
      </c>
    </row>
    <row r="3687" spans="14:15" x14ac:dyDescent="0.25">
      <c r="N3687">
        <f>IF(AND(Sheet2!$K3687=$B$1,Sheet2!$L3687=1),Sheet2!$I3687+Sheet2!$M3687,IF(Sheet2!$K3687=$B$1,Sheet2!$M3687,0))</f>
        <v>0</v>
      </c>
      <c r="O3687">
        <f>IF(AND(Sheet2!$K3687=$B$2,Sheet2!$L3687=1),Sheet2!$J3687+Sheet2!$M3687,IF(Sheet2!$K3687=$B$2,Sheet2!$M3687,0))</f>
        <v>0</v>
      </c>
    </row>
    <row r="3688" spans="14:15" x14ac:dyDescent="0.25">
      <c r="N3688">
        <f>IF(AND(Sheet2!$K3688=$B$1,Sheet2!$L3688=1),Sheet2!$I3688+Sheet2!$M3688,IF(Sheet2!$K3688=$B$1,Sheet2!$M3688,0))</f>
        <v>0</v>
      </c>
      <c r="O3688">
        <f>IF(AND(Sheet2!$K3688=$B$2,Sheet2!$L3688=1),Sheet2!$J3688+Sheet2!$M3688,IF(Sheet2!$K3688=$B$2,Sheet2!$M3688,0))</f>
        <v>0</v>
      </c>
    </row>
    <row r="3689" spans="14:15" x14ac:dyDescent="0.25">
      <c r="N3689">
        <f>IF(AND(Sheet2!$K3689=$B$1,Sheet2!$L3689=1),Sheet2!$I3689+Sheet2!$M3689,IF(Sheet2!$K3689=$B$1,Sheet2!$M3689,0))</f>
        <v>0</v>
      </c>
      <c r="O3689">
        <f>IF(AND(Sheet2!$K3689=$B$2,Sheet2!$L3689=1),Sheet2!$J3689+Sheet2!$M3689,IF(Sheet2!$K3689=$B$2,Sheet2!$M3689,0))</f>
        <v>0</v>
      </c>
    </row>
    <row r="3690" spans="14:15" x14ac:dyDescent="0.25">
      <c r="N3690">
        <f>IF(AND(Sheet2!$K3690=$B$1,Sheet2!$L3690=1),Sheet2!$I3690+Sheet2!$M3690,IF(Sheet2!$K3690=$B$1,Sheet2!$M3690,0))</f>
        <v>0</v>
      </c>
      <c r="O3690">
        <f>IF(AND(Sheet2!$K3690=$B$2,Sheet2!$L3690=1),Sheet2!$J3690+Sheet2!$M3690,IF(Sheet2!$K3690=$B$2,Sheet2!$M3690,0))</f>
        <v>0</v>
      </c>
    </row>
    <row r="3691" spans="14:15" x14ac:dyDescent="0.25">
      <c r="N3691">
        <f>IF(AND(Sheet2!$K3691=$B$1,Sheet2!$L3691=1),Sheet2!$I3691+Sheet2!$M3691,IF(Sheet2!$K3691=$B$1,Sheet2!$M3691,0))</f>
        <v>0</v>
      </c>
      <c r="O3691">
        <f>IF(AND(Sheet2!$K3691=$B$2,Sheet2!$L3691=1),Sheet2!$J3691+Sheet2!$M3691,IF(Sheet2!$K3691=$B$2,Sheet2!$M3691,0))</f>
        <v>0</v>
      </c>
    </row>
    <row r="3692" spans="14:15" x14ac:dyDescent="0.25">
      <c r="N3692">
        <f>IF(AND(Sheet2!$K3692=$B$1,Sheet2!$L3692=1),Sheet2!$I3692+Sheet2!$M3692,IF(Sheet2!$K3692=$B$1,Sheet2!$M3692,0))</f>
        <v>0</v>
      </c>
      <c r="O3692">
        <f>IF(AND(Sheet2!$K3692=$B$2,Sheet2!$L3692=1),Sheet2!$J3692+Sheet2!$M3692,IF(Sheet2!$K3692=$B$2,Sheet2!$M3692,0))</f>
        <v>0</v>
      </c>
    </row>
    <row r="3693" spans="14:15" x14ac:dyDescent="0.25">
      <c r="N3693">
        <f>IF(AND(Sheet2!$K3693=$B$1,Sheet2!$L3693=1),Sheet2!$I3693+Sheet2!$M3693,IF(Sheet2!$K3693=$B$1,Sheet2!$M3693,0))</f>
        <v>0</v>
      </c>
      <c r="O3693">
        <f>IF(AND(Sheet2!$K3693=$B$2,Sheet2!$L3693=1),Sheet2!$J3693+Sheet2!$M3693,IF(Sheet2!$K3693=$B$2,Sheet2!$M3693,0))</f>
        <v>0</v>
      </c>
    </row>
    <row r="3694" spans="14:15" x14ac:dyDescent="0.25">
      <c r="N3694">
        <f>IF(AND(Sheet2!$K3694=$B$1,Sheet2!$L3694=1),Sheet2!$I3694+Sheet2!$M3694,IF(Sheet2!$K3694=$B$1,Sheet2!$M3694,0))</f>
        <v>0</v>
      </c>
      <c r="O3694">
        <f>IF(AND(Sheet2!$K3694=$B$2,Sheet2!$L3694=1),Sheet2!$J3694+Sheet2!$M3694,IF(Sheet2!$K3694=$B$2,Sheet2!$M3694,0))</f>
        <v>0</v>
      </c>
    </row>
    <row r="3695" spans="14:15" x14ac:dyDescent="0.25">
      <c r="N3695">
        <f>IF(AND(Sheet2!$K3695=$B$1,Sheet2!$L3695=1),Sheet2!$I3695+Sheet2!$M3695,IF(Sheet2!$K3695=$B$1,Sheet2!$M3695,0))</f>
        <v>0</v>
      </c>
      <c r="O3695">
        <f>IF(AND(Sheet2!$K3695=$B$2,Sheet2!$L3695=1),Sheet2!$J3695+Sheet2!$M3695,IF(Sheet2!$K3695=$B$2,Sheet2!$M3695,0))</f>
        <v>0</v>
      </c>
    </row>
    <row r="3696" spans="14:15" x14ac:dyDescent="0.25">
      <c r="N3696">
        <f>IF(AND(Sheet2!$K3696=$B$1,Sheet2!$L3696=1),Sheet2!$I3696+Sheet2!$M3696,IF(Sheet2!$K3696=$B$1,Sheet2!$M3696,0))</f>
        <v>0</v>
      </c>
      <c r="O3696">
        <f>IF(AND(Sheet2!$K3696=$B$2,Sheet2!$L3696=1),Sheet2!$J3696+Sheet2!$M3696,IF(Sheet2!$K3696=$B$2,Sheet2!$M3696,0))</f>
        <v>0</v>
      </c>
    </row>
    <row r="3697" spans="14:15" x14ac:dyDescent="0.25">
      <c r="N3697">
        <f>IF(AND(Sheet2!$K3697=$B$1,Sheet2!$L3697=1),Sheet2!$I3697+Sheet2!$M3697,IF(Sheet2!$K3697=$B$1,Sheet2!$M3697,0))</f>
        <v>0</v>
      </c>
      <c r="O3697">
        <f>IF(AND(Sheet2!$K3697=$B$2,Sheet2!$L3697=1),Sheet2!$J3697+Sheet2!$M3697,IF(Sheet2!$K3697=$B$2,Sheet2!$M3697,0))</f>
        <v>0</v>
      </c>
    </row>
    <row r="3698" spans="14:15" x14ac:dyDescent="0.25">
      <c r="N3698">
        <f>IF(AND(Sheet2!$K3698=$B$1,Sheet2!$L3698=1),Sheet2!$I3698+Sheet2!$M3698,IF(Sheet2!$K3698=$B$1,Sheet2!$M3698,0))</f>
        <v>0</v>
      </c>
      <c r="O3698">
        <f>IF(AND(Sheet2!$K3698=$B$2,Sheet2!$L3698=1),Sheet2!$J3698+Sheet2!$M3698,IF(Sheet2!$K3698=$B$2,Sheet2!$M3698,0))</f>
        <v>0</v>
      </c>
    </row>
    <row r="3699" spans="14:15" x14ac:dyDescent="0.25">
      <c r="N3699">
        <f>IF(AND(Sheet2!$K3699=$B$1,Sheet2!$L3699=1),Sheet2!$I3699+Sheet2!$M3699,IF(Sheet2!$K3699=$B$1,Sheet2!$M3699,0))</f>
        <v>0</v>
      </c>
      <c r="O3699">
        <f>IF(AND(Sheet2!$K3699=$B$2,Sheet2!$L3699=1),Sheet2!$J3699+Sheet2!$M3699,IF(Sheet2!$K3699=$B$2,Sheet2!$M3699,0))</f>
        <v>0</v>
      </c>
    </row>
    <row r="3700" spans="14:15" x14ac:dyDescent="0.25">
      <c r="N3700">
        <f>IF(AND(Sheet2!$K3700=$B$1,Sheet2!$L3700=1),Sheet2!$I3700+Sheet2!$M3700,IF(Sheet2!$K3700=$B$1,Sheet2!$M3700,0))</f>
        <v>0</v>
      </c>
      <c r="O3700">
        <f>IF(AND(Sheet2!$K3700=$B$2,Sheet2!$L3700=1),Sheet2!$J3700+Sheet2!$M3700,IF(Sheet2!$K3700=$B$2,Sheet2!$M3700,0))</f>
        <v>0</v>
      </c>
    </row>
    <row r="3701" spans="14:15" x14ac:dyDescent="0.25">
      <c r="N3701">
        <f>IF(AND(Sheet2!$K3701=$B$1,Sheet2!$L3701=1),Sheet2!$I3701+Sheet2!$M3701,IF(Sheet2!$K3701=$B$1,Sheet2!$M3701,0))</f>
        <v>0</v>
      </c>
      <c r="O3701">
        <f>IF(AND(Sheet2!$K3701=$B$2,Sheet2!$L3701=1),Sheet2!$J3701+Sheet2!$M3701,IF(Sheet2!$K3701=$B$2,Sheet2!$M3701,0))</f>
        <v>0</v>
      </c>
    </row>
    <row r="3702" spans="14:15" x14ac:dyDescent="0.25">
      <c r="N3702">
        <f>IF(AND(Sheet2!$K3702=$B$1,Sheet2!$L3702=1),Sheet2!$I3702+Sheet2!$M3702,IF(Sheet2!$K3702=$B$1,Sheet2!$M3702,0))</f>
        <v>0</v>
      </c>
      <c r="O3702">
        <f>IF(AND(Sheet2!$K3702=$B$2,Sheet2!$L3702=1),Sheet2!$J3702+Sheet2!$M3702,IF(Sheet2!$K3702=$B$2,Sheet2!$M3702,0))</f>
        <v>0</v>
      </c>
    </row>
    <row r="3703" spans="14:15" x14ac:dyDescent="0.25">
      <c r="N3703">
        <f>IF(AND(Sheet2!$K3703=$B$1,Sheet2!$L3703=1),Sheet2!$I3703+Sheet2!$M3703,IF(Sheet2!$K3703=$B$1,Sheet2!$M3703,0))</f>
        <v>0</v>
      </c>
      <c r="O3703">
        <f>IF(AND(Sheet2!$K3703=$B$2,Sheet2!$L3703=1),Sheet2!$J3703+Sheet2!$M3703,IF(Sheet2!$K3703=$B$2,Sheet2!$M3703,0))</f>
        <v>0</v>
      </c>
    </row>
    <row r="3704" spans="14:15" x14ac:dyDescent="0.25">
      <c r="N3704">
        <f>IF(AND(Sheet2!$K3704=$B$1,Sheet2!$L3704=1),Sheet2!$I3704+Sheet2!$M3704,IF(Sheet2!$K3704=$B$1,Sheet2!$M3704,0))</f>
        <v>0</v>
      </c>
      <c r="O3704">
        <f>IF(AND(Sheet2!$K3704=$B$2,Sheet2!$L3704=1),Sheet2!$J3704+Sheet2!$M3704,IF(Sheet2!$K3704=$B$2,Sheet2!$M3704,0))</f>
        <v>0</v>
      </c>
    </row>
    <row r="3705" spans="14:15" x14ac:dyDescent="0.25">
      <c r="N3705">
        <f>IF(AND(Sheet2!$K3705=$B$1,Sheet2!$L3705=1),Sheet2!$I3705+Sheet2!$M3705,IF(Sheet2!$K3705=$B$1,Sheet2!$M3705,0))</f>
        <v>0</v>
      </c>
      <c r="O3705">
        <f>IF(AND(Sheet2!$K3705=$B$2,Sheet2!$L3705=1),Sheet2!$J3705+Sheet2!$M3705,IF(Sheet2!$K3705=$B$2,Sheet2!$M3705,0))</f>
        <v>0</v>
      </c>
    </row>
    <row r="3706" spans="14:15" x14ac:dyDescent="0.25">
      <c r="N3706">
        <f>IF(AND(Sheet2!$K3706=$B$1,Sheet2!$L3706=1),Sheet2!$I3706+Sheet2!$M3706,IF(Sheet2!$K3706=$B$1,Sheet2!$M3706,0))</f>
        <v>0</v>
      </c>
      <c r="O3706">
        <f>IF(AND(Sheet2!$K3706=$B$2,Sheet2!$L3706=1),Sheet2!$J3706+Sheet2!$M3706,IF(Sheet2!$K3706=$B$2,Sheet2!$M3706,0))</f>
        <v>0</v>
      </c>
    </row>
    <row r="3707" spans="14:15" x14ac:dyDescent="0.25">
      <c r="N3707">
        <f>IF(AND(Sheet2!$K3707=$B$1,Sheet2!$L3707=1),Sheet2!$I3707+Sheet2!$M3707,IF(Sheet2!$K3707=$B$1,Sheet2!$M3707,0))</f>
        <v>0</v>
      </c>
      <c r="O3707">
        <f>IF(AND(Sheet2!$K3707=$B$2,Sheet2!$L3707=1),Sheet2!$J3707+Sheet2!$M3707,IF(Sheet2!$K3707=$B$2,Sheet2!$M3707,0))</f>
        <v>0</v>
      </c>
    </row>
    <row r="3708" spans="14:15" x14ac:dyDescent="0.25">
      <c r="N3708">
        <f>IF(AND(Sheet2!$K3708=$B$1,Sheet2!$L3708=1),Sheet2!$I3708+Sheet2!$M3708,IF(Sheet2!$K3708=$B$1,Sheet2!$M3708,0))</f>
        <v>0</v>
      </c>
      <c r="O3708">
        <f>IF(AND(Sheet2!$K3708=$B$2,Sheet2!$L3708=1),Sheet2!$J3708+Sheet2!$M3708,IF(Sheet2!$K3708=$B$2,Sheet2!$M3708,0))</f>
        <v>0</v>
      </c>
    </row>
    <row r="3709" spans="14:15" x14ac:dyDescent="0.25">
      <c r="N3709">
        <f>IF(AND(Sheet2!$K3709=$B$1,Sheet2!$L3709=1),Sheet2!$I3709+Sheet2!$M3709,IF(Sheet2!$K3709=$B$1,Sheet2!$M3709,0))</f>
        <v>0</v>
      </c>
      <c r="O3709">
        <f>IF(AND(Sheet2!$K3709=$B$2,Sheet2!$L3709=1),Sheet2!$J3709+Sheet2!$M3709,IF(Sheet2!$K3709=$B$2,Sheet2!$M3709,0))</f>
        <v>0</v>
      </c>
    </row>
    <row r="3710" spans="14:15" x14ac:dyDescent="0.25">
      <c r="N3710">
        <f>IF(AND(Sheet2!$K3710=$B$1,Sheet2!$L3710=1),Sheet2!$I3710+Sheet2!$M3710,IF(Sheet2!$K3710=$B$1,Sheet2!$M3710,0))</f>
        <v>0</v>
      </c>
      <c r="O3710">
        <f>IF(AND(Sheet2!$K3710=$B$2,Sheet2!$L3710=1),Sheet2!$J3710+Sheet2!$M3710,IF(Sheet2!$K3710=$B$2,Sheet2!$M3710,0))</f>
        <v>0</v>
      </c>
    </row>
    <row r="3711" spans="14:15" x14ac:dyDescent="0.25">
      <c r="N3711">
        <f>IF(AND(Sheet2!$K3711=$B$1,Sheet2!$L3711=1),Sheet2!$I3711+Sheet2!$M3711,IF(Sheet2!$K3711=$B$1,Sheet2!$M3711,0))</f>
        <v>0</v>
      </c>
      <c r="O3711">
        <f>IF(AND(Sheet2!$K3711=$B$2,Sheet2!$L3711=1),Sheet2!$J3711+Sheet2!$M3711,IF(Sheet2!$K3711=$B$2,Sheet2!$M3711,0))</f>
        <v>0</v>
      </c>
    </row>
    <row r="3712" spans="14:15" x14ac:dyDescent="0.25">
      <c r="N3712">
        <f>IF(AND(Sheet2!$K3712=$B$1,Sheet2!$L3712=1),Sheet2!$I3712+Sheet2!$M3712,IF(Sheet2!$K3712=$B$1,Sheet2!$M3712,0))</f>
        <v>0</v>
      </c>
      <c r="O3712">
        <f>IF(AND(Sheet2!$K3712=$B$2,Sheet2!$L3712=1),Sheet2!$J3712+Sheet2!$M3712,IF(Sheet2!$K3712=$B$2,Sheet2!$M3712,0))</f>
        <v>0</v>
      </c>
    </row>
    <row r="3713" spans="14:15" x14ac:dyDescent="0.25">
      <c r="N3713">
        <f>IF(AND(Sheet2!$K3713=$B$1,Sheet2!$L3713=1),Sheet2!$I3713+Sheet2!$M3713,IF(Sheet2!$K3713=$B$1,Sheet2!$M3713,0))</f>
        <v>0</v>
      </c>
      <c r="O3713">
        <f>IF(AND(Sheet2!$K3713=$B$2,Sheet2!$L3713=1),Sheet2!$J3713+Sheet2!$M3713,IF(Sheet2!$K3713=$B$2,Sheet2!$M3713,0))</f>
        <v>0</v>
      </c>
    </row>
    <row r="3714" spans="14:15" x14ac:dyDescent="0.25">
      <c r="N3714">
        <f>IF(AND(Sheet2!$K3714=$B$1,Sheet2!$L3714=1),Sheet2!$I3714+Sheet2!$M3714,IF(Sheet2!$K3714=$B$1,Sheet2!$M3714,0))</f>
        <v>0</v>
      </c>
      <c r="O3714">
        <f>IF(AND(Sheet2!$K3714=$B$2,Sheet2!$L3714=1),Sheet2!$J3714+Sheet2!$M3714,IF(Sheet2!$K3714=$B$2,Sheet2!$M3714,0))</f>
        <v>0</v>
      </c>
    </row>
    <row r="3715" spans="14:15" x14ac:dyDescent="0.25">
      <c r="N3715">
        <f>IF(AND(Sheet2!$K3715=$B$1,Sheet2!$L3715=1),Sheet2!$I3715+Sheet2!$M3715,IF(Sheet2!$K3715=$B$1,Sheet2!$M3715,0))</f>
        <v>0</v>
      </c>
      <c r="O3715">
        <f>IF(AND(Sheet2!$K3715=$B$2,Sheet2!$L3715=1),Sheet2!$J3715+Sheet2!$M3715,IF(Sheet2!$K3715=$B$2,Sheet2!$M3715,0))</f>
        <v>0</v>
      </c>
    </row>
    <row r="3716" spans="14:15" x14ac:dyDescent="0.25">
      <c r="N3716">
        <f>IF(AND(Sheet2!$K3716=$B$1,Sheet2!$L3716=1),Sheet2!$I3716+Sheet2!$M3716,IF(Sheet2!$K3716=$B$1,Sheet2!$M3716,0))</f>
        <v>0</v>
      </c>
      <c r="O3716">
        <f>IF(AND(Sheet2!$K3716=$B$2,Sheet2!$L3716=1),Sheet2!$J3716+Sheet2!$M3716,IF(Sheet2!$K3716=$B$2,Sheet2!$M3716,0))</f>
        <v>0</v>
      </c>
    </row>
    <row r="3717" spans="14:15" x14ac:dyDescent="0.25">
      <c r="N3717">
        <f>IF(AND(Sheet2!$K3717=$B$1,Sheet2!$L3717=1),Sheet2!$I3717+Sheet2!$M3717,IF(Sheet2!$K3717=$B$1,Sheet2!$M3717,0))</f>
        <v>0</v>
      </c>
      <c r="O3717">
        <f>IF(AND(Sheet2!$K3717=$B$2,Sheet2!$L3717=1),Sheet2!$J3717+Sheet2!$M3717,IF(Sheet2!$K3717=$B$2,Sheet2!$M3717,0))</f>
        <v>0</v>
      </c>
    </row>
    <row r="3718" spans="14:15" x14ac:dyDescent="0.25">
      <c r="N3718">
        <f>IF(AND(Sheet2!$K3718=$B$1,Sheet2!$L3718=1),Sheet2!$I3718+Sheet2!$M3718,IF(Sheet2!$K3718=$B$1,Sheet2!$M3718,0))</f>
        <v>0</v>
      </c>
      <c r="O3718">
        <f>IF(AND(Sheet2!$K3718=$B$2,Sheet2!$L3718=1),Sheet2!$J3718+Sheet2!$M3718,IF(Sheet2!$K3718=$B$2,Sheet2!$M3718,0))</f>
        <v>0</v>
      </c>
    </row>
    <row r="3719" spans="14:15" x14ac:dyDescent="0.25">
      <c r="N3719">
        <f>IF(AND(Sheet2!$K3719=$B$1,Sheet2!$L3719=1),Sheet2!$I3719+Sheet2!$M3719,IF(Sheet2!$K3719=$B$1,Sheet2!$M3719,0))</f>
        <v>0</v>
      </c>
      <c r="O3719">
        <f>IF(AND(Sheet2!$K3719=$B$2,Sheet2!$L3719=1),Sheet2!$J3719+Sheet2!$M3719,IF(Sheet2!$K3719=$B$2,Sheet2!$M3719,0))</f>
        <v>0</v>
      </c>
    </row>
    <row r="3720" spans="14:15" x14ac:dyDescent="0.25">
      <c r="N3720">
        <f>IF(AND(Sheet2!$K3720=$B$1,Sheet2!$L3720=1),Sheet2!$I3720+Sheet2!$M3720,IF(Sheet2!$K3720=$B$1,Sheet2!$M3720,0))</f>
        <v>0</v>
      </c>
      <c r="O3720">
        <f>IF(AND(Sheet2!$K3720=$B$2,Sheet2!$L3720=1),Sheet2!$J3720+Sheet2!$M3720,IF(Sheet2!$K3720=$B$2,Sheet2!$M3720,0))</f>
        <v>0</v>
      </c>
    </row>
    <row r="3721" spans="14:15" x14ac:dyDescent="0.25">
      <c r="N3721">
        <f>IF(AND(Sheet2!$K3721=$B$1,Sheet2!$L3721=1),Sheet2!$I3721+Sheet2!$M3721,IF(Sheet2!$K3721=$B$1,Sheet2!$M3721,0))</f>
        <v>0</v>
      </c>
      <c r="O3721">
        <f>IF(AND(Sheet2!$K3721=$B$2,Sheet2!$L3721=1),Sheet2!$J3721+Sheet2!$M3721,IF(Sheet2!$K3721=$B$2,Sheet2!$M3721,0))</f>
        <v>0</v>
      </c>
    </row>
    <row r="3722" spans="14:15" x14ac:dyDescent="0.25">
      <c r="N3722">
        <f>IF(AND(Sheet2!$K3722=$B$1,Sheet2!$L3722=1),Sheet2!$I3722+Sheet2!$M3722,IF(Sheet2!$K3722=$B$1,Sheet2!$M3722,0))</f>
        <v>0</v>
      </c>
      <c r="O3722">
        <f>IF(AND(Sheet2!$K3722=$B$2,Sheet2!$L3722=1),Sheet2!$J3722+Sheet2!$M3722,IF(Sheet2!$K3722=$B$2,Sheet2!$M3722,0))</f>
        <v>0</v>
      </c>
    </row>
    <row r="3723" spans="14:15" x14ac:dyDescent="0.25">
      <c r="N3723">
        <f>IF(AND(Sheet2!$K3723=$B$1,Sheet2!$L3723=1),Sheet2!$I3723+Sheet2!$M3723,IF(Sheet2!$K3723=$B$1,Sheet2!$M3723,0))</f>
        <v>0</v>
      </c>
      <c r="O3723">
        <f>IF(AND(Sheet2!$K3723=$B$2,Sheet2!$L3723=1),Sheet2!$J3723+Sheet2!$M3723,IF(Sheet2!$K3723=$B$2,Sheet2!$M3723,0))</f>
        <v>0</v>
      </c>
    </row>
    <row r="3724" spans="14:15" x14ac:dyDescent="0.25">
      <c r="N3724">
        <f>IF(AND(Sheet2!$K3724=$B$1,Sheet2!$L3724=1),Sheet2!$I3724+Sheet2!$M3724,IF(Sheet2!$K3724=$B$1,Sheet2!$M3724,0))</f>
        <v>0</v>
      </c>
      <c r="O3724">
        <f>IF(AND(Sheet2!$K3724=$B$2,Sheet2!$L3724=1),Sheet2!$J3724+Sheet2!$M3724,IF(Sheet2!$K3724=$B$2,Sheet2!$M3724,0))</f>
        <v>0</v>
      </c>
    </row>
    <row r="3725" spans="14:15" x14ac:dyDescent="0.25">
      <c r="N3725">
        <f>IF(AND(Sheet2!$K3725=$B$1,Sheet2!$L3725=1),Sheet2!$I3725+Sheet2!$M3725,IF(Sheet2!$K3725=$B$1,Sheet2!$M3725,0))</f>
        <v>0</v>
      </c>
      <c r="O3725">
        <f>IF(AND(Sheet2!$K3725=$B$2,Sheet2!$L3725=1),Sheet2!$J3725+Sheet2!$M3725,IF(Sheet2!$K3725=$B$2,Sheet2!$M3725,0))</f>
        <v>0</v>
      </c>
    </row>
    <row r="3726" spans="14:15" x14ac:dyDescent="0.25">
      <c r="N3726">
        <f>IF(AND(Sheet2!$K3726=$B$1,Sheet2!$L3726=1),Sheet2!$I3726+Sheet2!$M3726,IF(Sheet2!$K3726=$B$1,Sheet2!$M3726,0))</f>
        <v>0</v>
      </c>
      <c r="O3726">
        <f>IF(AND(Sheet2!$K3726=$B$2,Sheet2!$L3726=1),Sheet2!$J3726+Sheet2!$M3726,IF(Sheet2!$K3726=$B$2,Sheet2!$M3726,0))</f>
        <v>0</v>
      </c>
    </row>
    <row r="3727" spans="14:15" x14ac:dyDescent="0.25">
      <c r="N3727">
        <f>IF(AND(Sheet2!$K3727=$B$1,Sheet2!$L3727=1),Sheet2!$I3727+Sheet2!$M3727,IF(Sheet2!$K3727=$B$1,Sheet2!$M3727,0))</f>
        <v>0</v>
      </c>
      <c r="O3727">
        <f>IF(AND(Sheet2!$K3727=$B$2,Sheet2!$L3727=1),Sheet2!$J3727+Sheet2!$M3727,IF(Sheet2!$K3727=$B$2,Sheet2!$M3727,0))</f>
        <v>0</v>
      </c>
    </row>
    <row r="3728" spans="14:15" x14ac:dyDescent="0.25">
      <c r="N3728">
        <f>IF(AND(Sheet2!$K3728=$B$1,Sheet2!$L3728=1),Sheet2!$I3728+Sheet2!$M3728,IF(Sheet2!$K3728=$B$1,Sheet2!$M3728,0))</f>
        <v>0</v>
      </c>
      <c r="O3728">
        <f>IF(AND(Sheet2!$K3728=$B$2,Sheet2!$L3728=1),Sheet2!$J3728+Sheet2!$M3728,IF(Sheet2!$K3728=$B$2,Sheet2!$M3728,0))</f>
        <v>0</v>
      </c>
    </row>
    <row r="3729" spans="14:15" x14ac:dyDescent="0.25">
      <c r="N3729">
        <f>IF(AND(Sheet2!$K3729=$B$1,Sheet2!$L3729=1),Sheet2!$I3729+Sheet2!$M3729,IF(Sheet2!$K3729=$B$1,Sheet2!$M3729,0))</f>
        <v>0</v>
      </c>
      <c r="O3729">
        <f>IF(AND(Sheet2!$K3729=$B$2,Sheet2!$L3729=1),Sheet2!$J3729+Sheet2!$M3729,IF(Sheet2!$K3729=$B$2,Sheet2!$M3729,0))</f>
        <v>0</v>
      </c>
    </row>
    <row r="3730" spans="14:15" x14ac:dyDescent="0.25">
      <c r="N3730">
        <f>IF(AND(Sheet2!$K3730=$B$1,Sheet2!$L3730=1),Sheet2!$I3730+Sheet2!$M3730,IF(Sheet2!$K3730=$B$1,Sheet2!$M3730,0))</f>
        <v>0</v>
      </c>
      <c r="O3730">
        <f>IF(AND(Sheet2!$K3730=$B$2,Sheet2!$L3730=1),Sheet2!$J3730+Sheet2!$M3730,IF(Sheet2!$K3730=$B$2,Sheet2!$M3730,0))</f>
        <v>0</v>
      </c>
    </row>
    <row r="3731" spans="14:15" x14ac:dyDescent="0.25">
      <c r="N3731">
        <f>IF(AND(Sheet2!$K3731=$B$1,Sheet2!$L3731=1),Sheet2!$I3731+Sheet2!$M3731,IF(Sheet2!$K3731=$B$1,Sheet2!$M3731,0))</f>
        <v>0</v>
      </c>
      <c r="O3731">
        <f>IF(AND(Sheet2!$K3731=$B$2,Sheet2!$L3731=1),Sheet2!$J3731+Sheet2!$M3731,IF(Sheet2!$K3731=$B$2,Sheet2!$M3731,0))</f>
        <v>0</v>
      </c>
    </row>
    <row r="3732" spans="14:15" x14ac:dyDescent="0.25">
      <c r="N3732">
        <f>IF(AND(Sheet2!$K3732=$B$1,Sheet2!$L3732=1),Sheet2!$I3732+Sheet2!$M3732,IF(Sheet2!$K3732=$B$1,Sheet2!$M3732,0))</f>
        <v>0</v>
      </c>
      <c r="O3732">
        <f>IF(AND(Sheet2!$K3732=$B$2,Sheet2!$L3732=1),Sheet2!$J3732+Sheet2!$M3732,IF(Sheet2!$K3732=$B$2,Sheet2!$M3732,0))</f>
        <v>0</v>
      </c>
    </row>
    <row r="3733" spans="14:15" x14ac:dyDescent="0.25">
      <c r="N3733">
        <f>IF(AND(Sheet2!$K3733=$B$1,Sheet2!$L3733=1),Sheet2!$I3733+Sheet2!$M3733,IF(Sheet2!$K3733=$B$1,Sheet2!$M3733,0))</f>
        <v>0</v>
      </c>
      <c r="O3733">
        <f>IF(AND(Sheet2!$K3733=$B$2,Sheet2!$L3733=1),Sheet2!$J3733+Sheet2!$M3733,IF(Sheet2!$K3733=$B$2,Sheet2!$M3733,0))</f>
        <v>0</v>
      </c>
    </row>
    <row r="3734" spans="14:15" x14ac:dyDescent="0.25">
      <c r="N3734">
        <f>IF(AND(Sheet2!$K3734=$B$1,Sheet2!$L3734=1),Sheet2!$I3734+Sheet2!$M3734,IF(Sheet2!$K3734=$B$1,Sheet2!$M3734,0))</f>
        <v>0</v>
      </c>
      <c r="O3734">
        <f>IF(AND(Sheet2!$K3734=$B$2,Sheet2!$L3734=1),Sheet2!$J3734+Sheet2!$M3734,IF(Sheet2!$K3734=$B$2,Sheet2!$M3734,0))</f>
        <v>0</v>
      </c>
    </row>
    <row r="3735" spans="14:15" x14ac:dyDescent="0.25">
      <c r="N3735">
        <f>IF(AND(Sheet2!$K3735=$B$1,Sheet2!$L3735=1),Sheet2!$I3735+Sheet2!$M3735,IF(Sheet2!$K3735=$B$1,Sheet2!$M3735,0))</f>
        <v>0</v>
      </c>
      <c r="O3735">
        <f>IF(AND(Sheet2!$K3735=$B$2,Sheet2!$L3735=1),Sheet2!$J3735+Sheet2!$M3735,IF(Sheet2!$K3735=$B$2,Sheet2!$M3735,0))</f>
        <v>0</v>
      </c>
    </row>
    <row r="3736" spans="14:15" x14ac:dyDescent="0.25">
      <c r="N3736">
        <f>IF(AND(Sheet2!$K3736=$B$1,Sheet2!$L3736=1),Sheet2!$I3736+Sheet2!$M3736,IF(Sheet2!$K3736=$B$1,Sheet2!$M3736,0))</f>
        <v>0</v>
      </c>
      <c r="O3736">
        <f>IF(AND(Sheet2!$K3736=$B$2,Sheet2!$L3736=1),Sheet2!$J3736+Sheet2!$M3736,IF(Sheet2!$K3736=$B$2,Sheet2!$M3736,0))</f>
        <v>0</v>
      </c>
    </row>
    <row r="3737" spans="14:15" x14ac:dyDescent="0.25">
      <c r="N3737">
        <f>IF(AND(Sheet2!$K3737=$B$1,Sheet2!$L3737=1),Sheet2!$I3737+Sheet2!$M3737,IF(Sheet2!$K3737=$B$1,Sheet2!$M3737,0))</f>
        <v>0</v>
      </c>
      <c r="O3737">
        <f>IF(AND(Sheet2!$K3737=$B$2,Sheet2!$L3737=1),Sheet2!$J3737+Sheet2!$M3737,IF(Sheet2!$K3737=$B$2,Sheet2!$M3737,0))</f>
        <v>0</v>
      </c>
    </row>
    <row r="3738" spans="14:15" x14ac:dyDescent="0.25">
      <c r="N3738">
        <f>IF(AND(Sheet2!$K3738=$B$1,Sheet2!$L3738=1),Sheet2!$I3738+Sheet2!$M3738,IF(Sheet2!$K3738=$B$1,Sheet2!$M3738,0))</f>
        <v>0</v>
      </c>
      <c r="O3738">
        <f>IF(AND(Sheet2!$K3738=$B$2,Sheet2!$L3738=1),Sheet2!$J3738+Sheet2!$M3738,IF(Sheet2!$K3738=$B$2,Sheet2!$M3738,0))</f>
        <v>0</v>
      </c>
    </row>
    <row r="3739" spans="14:15" x14ac:dyDescent="0.25">
      <c r="N3739">
        <f>IF(AND(Sheet2!$K3739=$B$1,Sheet2!$L3739=1),Sheet2!$I3739+Sheet2!$M3739,IF(Sheet2!$K3739=$B$1,Sheet2!$M3739,0))</f>
        <v>0</v>
      </c>
      <c r="O3739">
        <f>IF(AND(Sheet2!$K3739=$B$2,Sheet2!$L3739=1),Sheet2!$J3739+Sheet2!$M3739,IF(Sheet2!$K3739=$B$2,Sheet2!$M3739,0))</f>
        <v>0</v>
      </c>
    </row>
    <row r="3740" spans="14:15" x14ac:dyDescent="0.25">
      <c r="N3740">
        <f>IF(AND(Sheet2!$K3740=$B$1,Sheet2!$L3740=1),Sheet2!$I3740+Sheet2!$M3740,IF(Sheet2!$K3740=$B$1,Sheet2!$M3740,0))</f>
        <v>0</v>
      </c>
      <c r="O3740">
        <f>IF(AND(Sheet2!$K3740=$B$2,Sheet2!$L3740=1),Sheet2!$J3740+Sheet2!$M3740,IF(Sheet2!$K3740=$B$2,Sheet2!$M3740,0))</f>
        <v>0</v>
      </c>
    </row>
    <row r="3741" spans="14:15" x14ac:dyDescent="0.25">
      <c r="N3741">
        <f>IF(AND(Sheet2!$K3741=$B$1,Sheet2!$L3741=1),Sheet2!$I3741+Sheet2!$M3741,IF(Sheet2!$K3741=$B$1,Sheet2!$M3741,0))</f>
        <v>0</v>
      </c>
      <c r="O3741">
        <f>IF(AND(Sheet2!$K3741=$B$2,Sheet2!$L3741=1),Sheet2!$J3741+Sheet2!$M3741,IF(Sheet2!$K3741=$B$2,Sheet2!$M3741,0))</f>
        <v>0</v>
      </c>
    </row>
    <row r="3742" spans="14:15" x14ac:dyDescent="0.25">
      <c r="N3742">
        <f>IF(AND(Sheet2!$K3742=$B$1,Sheet2!$L3742=1),Sheet2!$I3742+Sheet2!$M3742,IF(Sheet2!$K3742=$B$1,Sheet2!$M3742,0))</f>
        <v>0</v>
      </c>
      <c r="O3742">
        <f>IF(AND(Sheet2!$K3742=$B$2,Sheet2!$L3742=1),Sheet2!$J3742+Sheet2!$M3742,IF(Sheet2!$K3742=$B$2,Sheet2!$M3742,0))</f>
        <v>0</v>
      </c>
    </row>
    <row r="3743" spans="14:15" x14ac:dyDescent="0.25">
      <c r="N3743">
        <f>IF(AND(Sheet2!$K3743=$B$1,Sheet2!$L3743=1),Sheet2!$I3743+Sheet2!$M3743,IF(Sheet2!$K3743=$B$1,Sheet2!$M3743,0))</f>
        <v>0</v>
      </c>
      <c r="O3743">
        <f>IF(AND(Sheet2!$K3743=$B$2,Sheet2!$L3743=1),Sheet2!$J3743+Sheet2!$M3743,IF(Sheet2!$K3743=$B$2,Sheet2!$M3743,0))</f>
        <v>0</v>
      </c>
    </row>
    <row r="3744" spans="14:15" x14ac:dyDescent="0.25">
      <c r="N3744">
        <f>IF(AND(Sheet2!$K3744=$B$1,Sheet2!$L3744=1),Sheet2!$I3744+Sheet2!$M3744,IF(Sheet2!$K3744=$B$1,Sheet2!$M3744,0))</f>
        <v>0</v>
      </c>
      <c r="O3744">
        <f>IF(AND(Sheet2!$K3744=$B$2,Sheet2!$L3744=1),Sheet2!$J3744+Sheet2!$M3744,IF(Sheet2!$K3744=$B$2,Sheet2!$M3744,0))</f>
        <v>0</v>
      </c>
    </row>
    <row r="3745" spans="14:15" x14ac:dyDescent="0.25">
      <c r="N3745">
        <f>IF(AND(Sheet2!$K3745=$B$1,Sheet2!$L3745=1),Sheet2!$I3745+Sheet2!$M3745,IF(Sheet2!$K3745=$B$1,Sheet2!$M3745,0))</f>
        <v>0</v>
      </c>
      <c r="O3745">
        <f>IF(AND(Sheet2!$K3745=$B$2,Sheet2!$L3745=1),Sheet2!$J3745+Sheet2!$M3745,IF(Sheet2!$K3745=$B$2,Sheet2!$M3745,0))</f>
        <v>0</v>
      </c>
    </row>
    <row r="3746" spans="14:15" x14ac:dyDescent="0.25">
      <c r="N3746">
        <f>IF(AND(Sheet2!$K3746=$B$1,Sheet2!$L3746=1),Sheet2!$I3746+Sheet2!$M3746,IF(Sheet2!$K3746=$B$1,Sheet2!$M3746,0))</f>
        <v>0</v>
      </c>
      <c r="O3746">
        <f>IF(AND(Sheet2!$K3746=$B$2,Sheet2!$L3746=1),Sheet2!$J3746+Sheet2!$M3746,IF(Sheet2!$K3746=$B$2,Sheet2!$M3746,0))</f>
        <v>0</v>
      </c>
    </row>
    <row r="3747" spans="14:15" x14ac:dyDescent="0.25">
      <c r="N3747">
        <f>IF(AND(Sheet2!$K3747=$B$1,Sheet2!$L3747=1),Sheet2!$I3747+Sheet2!$M3747,IF(Sheet2!$K3747=$B$1,Sheet2!$M3747,0))</f>
        <v>0</v>
      </c>
      <c r="O3747">
        <f>IF(AND(Sheet2!$K3747=$B$2,Sheet2!$L3747=1),Sheet2!$J3747+Sheet2!$M3747,IF(Sheet2!$K3747=$B$2,Sheet2!$M3747,0))</f>
        <v>0</v>
      </c>
    </row>
    <row r="3748" spans="14:15" x14ac:dyDescent="0.25">
      <c r="N3748">
        <f>IF(AND(Sheet2!$K3748=$B$1,Sheet2!$L3748=1),Sheet2!$I3748+Sheet2!$M3748,IF(Sheet2!$K3748=$B$1,Sheet2!$M3748,0))</f>
        <v>0</v>
      </c>
      <c r="O3748">
        <f>IF(AND(Sheet2!$K3748=$B$2,Sheet2!$L3748=1),Sheet2!$J3748+Sheet2!$M3748,IF(Sheet2!$K3748=$B$2,Sheet2!$M3748,0))</f>
        <v>0</v>
      </c>
    </row>
    <row r="3749" spans="14:15" x14ac:dyDescent="0.25">
      <c r="N3749">
        <f>IF(AND(Sheet2!$K3749=$B$1,Sheet2!$L3749=1),Sheet2!$I3749+Sheet2!$M3749,IF(Sheet2!$K3749=$B$1,Sheet2!$M3749,0))</f>
        <v>0</v>
      </c>
      <c r="O3749">
        <f>IF(AND(Sheet2!$K3749=$B$2,Sheet2!$L3749=1),Sheet2!$J3749+Sheet2!$M3749,IF(Sheet2!$K3749=$B$2,Sheet2!$M3749,0))</f>
        <v>0</v>
      </c>
    </row>
    <row r="3750" spans="14:15" x14ac:dyDescent="0.25">
      <c r="N3750">
        <f>IF(AND(Sheet2!$K3750=$B$1,Sheet2!$L3750=1),Sheet2!$I3750+Sheet2!$M3750,IF(Sheet2!$K3750=$B$1,Sheet2!$M3750,0))</f>
        <v>0</v>
      </c>
      <c r="O3750">
        <f>IF(AND(Sheet2!$K3750=$B$2,Sheet2!$L3750=1),Sheet2!$J3750+Sheet2!$M3750,IF(Sheet2!$K3750=$B$2,Sheet2!$M3750,0))</f>
        <v>0</v>
      </c>
    </row>
    <row r="3751" spans="14:15" x14ac:dyDescent="0.25">
      <c r="N3751">
        <f>IF(AND(Sheet2!$K3751=$B$1,Sheet2!$L3751=1),Sheet2!$I3751+Sheet2!$M3751,IF(Sheet2!$K3751=$B$1,Sheet2!$M3751,0))</f>
        <v>0</v>
      </c>
      <c r="O3751">
        <f>IF(AND(Sheet2!$K3751=$B$2,Sheet2!$L3751=1),Sheet2!$J3751+Sheet2!$M3751,IF(Sheet2!$K3751=$B$2,Sheet2!$M3751,0))</f>
        <v>0</v>
      </c>
    </row>
    <row r="3752" spans="14:15" x14ac:dyDescent="0.25">
      <c r="N3752">
        <f>IF(AND(Sheet2!$K3752=$B$1,Sheet2!$L3752=1),Sheet2!$I3752+Sheet2!$M3752,IF(Sheet2!$K3752=$B$1,Sheet2!$M3752,0))</f>
        <v>0</v>
      </c>
      <c r="O3752">
        <f>IF(AND(Sheet2!$K3752=$B$2,Sheet2!$L3752=1),Sheet2!$J3752+Sheet2!$M3752,IF(Sheet2!$K3752=$B$2,Sheet2!$M3752,0))</f>
        <v>0</v>
      </c>
    </row>
    <row r="3753" spans="14:15" x14ac:dyDescent="0.25">
      <c r="N3753">
        <f>IF(AND(Sheet2!$K3753=$B$1,Sheet2!$L3753=1),Sheet2!$I3753+Sheet2!$M3753,IF(Sheet2!$K3753=$B$1,Sheet2!$M3753,0))</f>
        <v>0</v>
      </c>
      <c r="O3753">
        <f>IF(AND(Sheet2!$K3753=$B$2,Sheet2!$L3753=1),Sheet2!$J3753+Sheet2!$M3753,IF(Sheet2!$K3753=$B$2,Sheet2!$M3753,0))</f>
        <v>0</v>
      </c>
    </row>
    <row r="3754" spans="14:15" x14ac:dyDescent="0.25">
      <c r="N3754">
        <f>IF(AND(Sheet2!$K3754=$B$1,Sheet2!$L3754=1),Sheet2!$I3754+Sheet2!$M3754,IF(Sheet2!$K3754=$B$1,Sheet2!$M3754,0))</f>
        <v>0</v>
      </c>
      <c r="O3754">
        <f>IF(AND(Sheet2!$K3754=$B$2,Sheet2!$L3754=1),Sheet2!$J3754+Sheet2!$M3754,IF(Sheet2!$K3754=$B$2,Sheet2!$M3754,0))</f>
        <v>0</v>
      </c>
    </row>
    <row r="3755" spans="14:15" x14ac:dyDescent="0.25">
      <c r="N3755">
        <f>IF(AND(Sheet2!$K3755=$B$1,Sheet2!$L3755=1),Sheet2!$I3755+Sheet2!$M3755,IF(Sheet2!$K3755=$B$1,Sheet2!$M3755,0))</f>
        <v>0</v>
      </c>
      <c r="O3755">
        <f>IF(AND(Sheet2!$K3755=$B$2,Sheet2!$L3755=1),Sheet2!$J3755+Sheet2!$M3755,IF(Sheet2!$K3755=$B$2,Sheet2!$M3755,0))</f>
        <v>0</v>
      </c>
    </row>
    <row r="3756" spans="14:15" x14ac:dyDescent="0.25">
      <c r="N3756">
        <f>IF(AND(Sheet2!$K3756=$B$1,Sheet2!$L3756=1),Sheet2!$I3756+Sheet2!$M3756,IF(Sheet2!$K3756=$B$1,Sheet2!$M3756,0))</f>
        <v>0</v>
      </c>
      <c r="O3756">
        <f>IF(AND(Sheet2!$K3756=$B$2,Sheet2!$L3756=1),Sheet2!$J3756+Sheet2!$M3756,IF(Sheet2!$K3756=$B$2,Sheet2!$M3756,0))</f>
        <v>0</v>
      </c>
    </row>
    <row r="3757" spans="14:15" x14ac:dyDescent="0.25">
      <c r="N3757">
        <f>IF(AND(Sheet2!$K3757=$B$1,Sheet2!$L3757=1),Sheet2!$I3757+Sheet2!$M3757,IF(Sheet2!$K3757=$B$1,Sheet2!$M3757,0))</f>
        <v>0</v>
      </c>
      <c r="O3757">
        <f>IF(AND(Sheet2!$K3757=$B$2,Sheet2!$L3757=1),Sheet2!$J3757+Sheet2!$M3757,IF(Sheet2!$K3757=$B$2,Sheet2!$M3757,0))</f>
        <v>0</v>
      </c>
    </row>
    <row r="3758" spans="14:15" x14ac:dyDescent="0.25">
      <c r="N3758">
        <f>IF(AND(Sheet2!$K3758=$B$1,Sheet2!$L3758=1),Sheet2!$I3758+Sheet2!$M3758,IF(Sheet2!$K3758=$B$1,Sheet2!$M3758,0))</f>
        <v>0</v>
      </c>
      <c r="O3758">
        <f>IF(AND(Sheet2!$K3758=$B$2,Sheet2!$L3758=1),Sheet2!$J3758+Sheet2!$M3758,IF(Sheet2!$K3758=$B$2,Sheet2!$M3758,0))</f>
        <v>0</v>
      </c>
    </row>
    <row r="3759" spans="14:15" x14ac:dyDescent="0.25">
      <c r="N3759">
        <f>IF(AND(Sheet2!$K3759=$B$1,Sheet2!$L3759=1),Sheet2!$I3759+Sheet2!$M3759,IF(Sheet2!$K3759=$B$1,Sheet2!$M3759,0))</f>
        <v>0</v>
      </c>
      <c r="O3759">
        <f>IF(AND(Sheet2!$K3759=$B$2,Sheet2!$L3759=1),Sheet2!$J3759+Sheet2!$M3759,IF(Sheet2!$K3759=$B$2,Sheet2!$M3759,0))</f>
        <v>0</v>
      </c>
    </row>
    <row r="3760" spans="14:15" x14ac:dyDescent="0.25">
      <c r="N3760">
        <f>IF(AND(Sheet2!$K3760=$B$1,Sheet2!$L3760=1),Sheet2!$I3760+Sheet2!$M3760,IF(Sheet2!$K3760=$B$1,Sheet2!$M3760,0))</f>
        <v>0</v>
      </c>
      <c r="O3760">
        <f>IF(AND(Sheet2!$K3760=$B$2,Sheet2!$L3760=1),Sheet2!$J3760+Sheet2!$M3760,IF(Sheet2!$K3760=$B$2,Sheet2!$M3760,0))</f>
        <v>0</v>
      </c>
    </row>
    <row r="3761" spans="14:15" x14ac:dyDescent="0.25">
      <c r="N3761">
        <f>IF(AND(Sheet2!$K3761=$B$1,Sheet2!$L3761=1),Sheet2!$I3761+Sheet2!$M3761,IF(Sheet2!$K3761=$B$1,Sheet2!$M3761,0))</f>
        <v>0</v>
      </c>
      <c r="O3761">
        <f>IF(AND(Sheet2!$K3761=$B$2,Sheet2!$L3761=1),Sheet2!$J3761+Sheet2!$M3761,IF(Sheet2!$K3761=$B$2,Sheet2!$M3761,0))</f>
        <v>0</v>
      </c>
    </row>
    <row r="3762" spans="14:15" x14ac:dyDescent="0.25">
      <c r="N3762">
        <f>IF(AND(Sheet2!$K3762=$B$1,Sheet2!$L3762=1),Sheet2!$I3762+Sheet2!$M3762,IF(Sheet2!$K3762=$B$1,Sheet2!$M3762,0))</f>
        <v>0</v>
      </c>
      <c r="O3762">
        <f>IF(AND(Sheet2!$K3762=$B$2,Sheet2!$L3762=1),Sheet2!$J3762+Sheet2!$M3762,IF(Sheet2!$K3762=$B$2,Sheet2!$M3762,0))</f>
        <v>0</v>
      </c>
    </row>
    <row r="3763" spans="14:15" x14ac:dyDescent="0.25">
      <c r="N3763">
        <f>IF(AND(Sheet2!$K3763=$B$1,Sheet2!$L3763=1),Sheet2!$I3763+Sheet2!$M3763,IF(Sheet2!$K3763=$B$1,Sheet2!$M3763,0))</f>
        <v>0</v>
      </c>
      <c r="O3763">
        <f>IF(AND(Sheet2!$K3763=$B$2,Sheet2!$L3763=1),Sheet2!$J3763+Sheet2!$M3763,IF(Sheet2!$K3763=$B$2,Sheet2!$M3763,0))</f>
        <v>0</v>
      </c>
    </row>
    <row r="3764" spans="14:15" x14ac:dyDescent="0.25">
      <c r="N3764">
        <f>IF(AND(Sheet2!$K3764=$B$1,Sheet2!$L3764=1),Sheet2!$I3764+Sheet2!$M3764,IF(Sheet2!$K3764=$B$1,Sheet2!$M3764,0))</f>
        <v>0</v>
      </c>
      <c r="O3764">
        <f>IF(AND(Sheet2!$K3764=$B$2,Sheet2!$L3764=1),Sheet2!$J3764+Sheet2!$M3764,IF(Sheet2!$K3764=$B$2,Sheet2!$M3764,0))</f>
        <v>0</v>
      </c>
    </row>
    <row r="3765" spans="14:15" x14ac:dyDescent="0.25">
      <c r="N3765">
        <f>IF(AND(Sheet2!$K3765=$B$1,Sheet2!$L3765=1),Sheet2!$I3765+Sheet2!$M3765,IF(Sheet2!$K3765=$B$1,Sheet2!$M3765,0))</f>
        <v>0</v>
      </c>
      <c r="O3765">
        <f>IF(AND(Sheet2!$K3765=$B$2,Sheet2!$L3765=1),Sheet2!$J3765+Sheet2!$M3765,IF(Sheet2!$K3765=$B$2,Sheet2!$M3765,0))</f>
        <v>0</v>
      </c>
    </row>
    <row r="3766" spans="14:15" x14ac:dyDescent="0.25">
      <c r="N3766">
        <f>IF(AND(Sheet2!$K3766=$B$1,Sheet2!$L3766=1),Sheet2!$I3766+Sheet2!$M3766,IF(Sheet2!$K3766=$B$1,Sheet2!$M3766,0))</f>
        <v>0</v>
      </c>
      <c r="O3766">
        <f>IF(AND(Sheet2!$K3766=$B$2,Sheet2!$L3766=1),Sheet2!$J3766+Sheet2!$M3766,IF(Sheet2!$K3766=$B$2,Sheet2!$M3766,0))</f>
        <v>0</v>
      </c>
    </row>
    <row r="3767" spans="14:15" x14ac:dyDescent="0.25">
      <c r="N3767">
        <f>IF(AND(Sheet2!$K3767=$B$1,Sheet2!$L3767=1),Sheet2!$I3767+Sheet2!$M3767,IF(Sheet2!$K3767=$B$1,Sheet2!$M3767,0))</f>
        <v>0</v>
      </c>
      <c r="O3767">
        <f>IF(AND(Sheet2!$K3767=$B$2,Sheet2!$L3767=1),Sheet2!$J3767+Sheet2!$M3767,IF(Sheet2!$K3767=$B$2,Sheet2!$M3767,0))</f>
        <v>0</v>
      </c>
    </row>
    <row r="3768" spans="14:15" x14ac:dyDescent="0.25">
      <c r="N3768">
        <f>IF(AND(Sheet2!$K3768=$B$1,Sheet2!$L3768=1),Sheet2!$I3768+Sheet2!$M3768,IF(Sheet2!$K3768=$B$1,Sheet2!$M3768,0))</f>
        <v>0</v>
      </c>
      <c r="O3768">
        <f>IF(AND(Sheet2!$K3768=$B$2,Sheet2!$L3768=1),Sheet2!$J3768+Sheet2!$M3768,IF(Sheet2!$K3768=$B$2,Sheet2!$M3768,0))</f>
        <v>0</v>
      </c>
    </row>
    <row r="3769" spans="14:15" x14ac:dyDescent="0.25">
      <c r="N3769">
        <f>IF(AND(Sheet2!$K3769=$B$1,Sheet2!$L3769=1),Sheet2!$I3769+Sheet2!$M3769,IF(Sheet2!$K3769=$B$1,Sheet2!$M3769,0))</f>
        <v>0</v>
      </c>
      <c r="O3769">
        <f>IF(AND(Sheet2!$K3769=$B$2,Sheet2!$L3769=1),Sheet2!$J3769+Sheet2!$M3769,IF(Sheet2!$K3769=$B$2,Sheet2!$M3769,0))</f>
        <v>0</v>
      </c>
    </row>
    <row r="3770" spans="14:15" x14ac:dyDescent="0.25">
      <c r="N3770">
        <f>IF(AND(Sheet2!$K3770=$B$1,Sheet2!$L3770=1),Sheet2!$I3770+Sheet2!$M3770,IF(Sheet2!$K3770=$B$1,Sheet2!$M3770,0))</f>
        <v>0</v>
      </c>
      <c r="O3770">
        <f>IF(AND(Sheet2!$K3770=$B$2,Sheet2!$L3770=1),Sheet2!$J3770+Sheet2!$M3770,IF(Sheet2!$K3770=$B$2,Sheet2!$M3770,0))</f>
        <v>0</v>
      </c>
    </row>
    <row r="3771" spans="14:15" x14ac:dyDescent="0.25">
      <c r="N3771">
        <f>IF(AND(Sheet2!$K3771=$B$1,Sheet2!$L3771=1),Sheet2!$I3771+Sheet2!$M3771,IF(Sheet2!$K3771=$B$1,Sheet2!$M3771,0))</f>
        <v>0</v>
      </c>
      <c r="O3771">
        <f>IF(AND(Sheet2!$K3771=$B$2,Sheet2!$L3771=1),Sheet2!$J3771+Sheet2!$M3771,IF(Sheet2!$K3771=$B$2,Sheet2!$M3771,0))</f>
        <v>0</v>
      </c>
    </row>
    <row r="3772" spans="14:15" x14ac:dyDescent="0.25">
      <c r="N3772">
        <f>IF(AND(Sheet2!$K3772=$B$1,Sheet2!$L3772=1),Sheet2!$I3772+Sheet2!$M3772,IF(Sheet2!$K3772=$B$1,Sheet2!$M3772,0))</f>
        <v>0</v>
      </c>
      <c r="O3772">
        <f>IF(AND(Sheet2!$K3772=$B$2,Sheet2!$L3772=1),Sheet2!$J3772+Sheet2!$M3772,IF(Sheet2!$K3772=$B$2,Sheet2!$M3772,0))</f>
        <v>0</v>
      </c>
    </row>
    <row r="3773" spans="14:15" x14ac:dyDescent="0.25">
      <c r="N3773">
        <f>IF(AND(Sheet2!$K3773=$B$1,Sheet2!$L3773=1),Sheet2!$I3773+Sheet2!$M3773,IF(Sheet2!$K3773=$B$1,Sheet2!$M3773,0))</f>
        <v>0</v>
      </c>
      <c r="O3773">
        <f>IF(AND(Sheet2!$K3773=$B$2,Sheet2!$L3773=1),Sheet2!$J3773+Sheet2!$M3773,IF(Sheet2!$K3773=$B$2,Sheet2!$M3773,0))</f>
        <v>0</v>
      </c>
    </row>
    <row r="3774" spans="14:15" x14ac:dyDescent="0.25">
      <c r="N3774">
        <f>IF(AND(Sheet2!$K3774=$B$1,Sheet2!$L3774=1),Sheet2!$I3774+Sheet2!$M3774,IF(Sheet2!$K3774=$B$1,Sheet2!$M3774,0))</f>
        <v>0</v>
      </c>
      <c r="O3774">
        <f>IF(AND(Sheet2!$K3774=$B$2,Sheet2!$L3774=1),Sheet2!$J3774+Sheet2!$M3774,IF(Sheet2!$K3774=$B$2,Sheet2!$M3774,0))</f>
        <v>0</v>
      </c>
    </row>
    <row r="3775" spans="14:15" x14ac:dyDescent="0.25">
      <c r="N3775">
        <f>IF(AND(Sheet2!$K3775=$B$1,Sheet2!$L3775=1),Sheet2!$I3775+Sheet2!$M3775,IF(Sheet2!$K3775=$B$1,Sheet2!$M3775,0))</f>
        <v>0</v>
      </c>
      <c r="O3775">
        <f>IF(AND(Sheet2!$K3775=$B$2,Sheet2!$L3775=1),Sheet2!$J3775+Sheet2!$M3775,IF(Sheet2!$K3775=$B$2,Sheet2!$M3775,0))</f>
        <v>0</v>
      </c>
    </row>
    <row r="3776" spans="14:15" x14ac:dyDescent="0.25">
      <c r="N3776">
        <f>IF(AND(Sheet2!$K3776=$B$1,Sheet2!$L3776=1),Sheet2!$I3776+Sheet2!$M3776,IF(Sheet2!$K3776=$B$1,Sheet2!$M3776,0))</f>
        <v>0</v>
      </c>
      <c r="O3776">
        <f>IF(AND(Sheet2!$K3776=$B$2,Sheet2!$L3776=1),Sheet2!$J3776+Sheet2!$M3776,IF(Sheet2!$K3776=$B$2,Sheet2!$M3776,0))</f>
        <v>0</v>
      </c>
    </row>
    <row r="3777" spans="14:15" x14ac:dyDescent="0.25">
      <c r="N3777">
        <f>IF(AND(Sheet2!$K3777=$B$1,Sheet2!$L3777=1),Sheet2!$I3777+Sheet2!$M3777,IF(Sheet2!$K3777=$B$1,Sheet2!$M3777,0))</f>
        <v>0</v>
      </c>
      <c r="O3777">
        <f>IF(AND(Sheet2!$K3777=$B$2,Sheet2!$L3777=1),Sheet2!$J3777+Sheet2!$M3777,IF(Sheet2!$K3777=$B$2,Sheet2!$M3777,0))</f>
        <v>0</v>
      </c>
    </row>
    <row r="3778" spans="14:15" x14ac:dyDescent="0.25">
      <c r="N3778">
        <f>IF(AND(Sheet2!$K3778=$B$1,Sheet2!$L3778=1),Sheet2!$I3778+Sheet2!$M3778,IF(Sheet2!$K3778=$B$1,Sheet2!$M3778,0))</f>
        <v>0</v>
      </c>
      <c r="O3778">
        <f>IF(AND(Sheet2!$K3778=$B$2,Sheet2!$L3778=1),Sheet2!$J3778+Sheet2!$M3778,IF(Sheet2!$K3778=$B$2,Sheet2!$M3778,0))</f>
        <v>0</v>
      </c>
    </row>
    <row r="3779" spans="14:15" x14ac:dyDescent="0.25">
      <c r="N3779">
        <f>IF(AND(Sheet2!$K3779=$B$1,Sheet2!$L3779=1),Sheet2!$I3779+Sheet2!$M3779,IF(Sheet2!$K3779=$B$1,Sheet2!$M3779,0))</f>
        <v>0</v>
      </c>
      <c r="O3779">
        <f>IF(AND(Sheet2!$K3779=$B$2,Sheet2!$L3779=1),Sheet2!$J3779+Sheet2!$M3779,IF(Sheet2!$K3779=$B$2,Sheet2!$M3779,0))</f>
        <v>0</v>
      </c>
    </row>
    <row r="3780" spans="14:15" x14ac:dyDescent="0.25">
      <c r="N3780">
        <f>IF(AND(Sheet2!$K3780=$B$1,Sheet2!$L3780=1),Sheet2!$I3780+Sheet2!$M3780,IF(Sheet2!$K3780=$B$1,Sheet2!$M3780,0))</f>
        <v>0</v>
      </c>
      <c r="O3780">
        <f>IF(AND(Sheet2!$K3780=$B$2,Sheet2!$L3780=1),Sheet2!$J3780+Sheet2!$M3780,IF(Sheet2!$K3780=$B$2,Sheet2!$M3780,0))</f>
        <v>0</v>
      </c>
    </row>
    <row r="3781" spans="14:15" x14ac:dyDescent="0.25">
      <c r="N3781">
        <f>IF(AND(Sheet2!$K3781=$B$1,Sheet2!$L3781=1),Sheet2!$I3781+Sheet2!$M3781,IF(Sheet2!$K3781=$B$1,Sheet2!$M3781,0))</f>
        <v>0</v>
      </c>
      <c r="O3781">
        <f>IF(AND(Sheet2!$K3781=$B$2,Sheet2!$L3781=1),Sheet2!$J3781+Sheet2!$M3781,IF(Sheet2!$K3781=$B$2,Sheet2!$M3781,0))</f>
        <v>0</v>
      </c>
    </row>
    <row r="3782" spans="14:15" x14ac:dyDescent="0.25">
      <c r="N3782">
        <f>IF(AND(Sheet2!$K3782=$B$1,Sheet2!$L3782=1),Sheet2!$I3782+Sheet2!$M3782,IF(Sheet2!$K3782=$B$1,Sheet2!$M3782,0))</f>
        <v>0</v>
      </c>
      <c r="O3782">
        <f>IF(AND(Sheet2!$K3782=$B$2,Sheet2!$L3782=1),Sheet2!$J3782+Sheet2!$M3782,IF(Sheet2!$K3782=$B$2,Sheet2!$M3782,0))</f>
        <v>0</v>
      </c>
    </row>
    <row r="3783" spans="14:15" x14ac:dyDescent="0.25">
      <c r="N3783">
        <f>IF(AND(Sheet2!$K3783=$B$1,Sheet2!$L3783=1),Sheet2!$I3783+Sheet2!$M3783,IF(Sheet2!$K3783=$B$1,Sheet2!$M3783,0))</f>
        <v>0</v>
      </c>
      <c r="O3783">
        <f>IF(AND(Sheet2!$K3783=$B$2,Sheet2!$L3783=1),Sheet2!$J3783+Sheet2!$M3783,IF(Sheet2!$K3783=$B$2,Sheet2!$M3783,0))</f>
        <v>0</v>
      </c>
    </row>
    <row r="3784" spans="14:15" x14ac:dyDescent="0.25">
      <c r="N3784">
        <f>IF(AND(Sheet2!$K3784=$B$1,Sheet2!$L3784=1),Sheet2!$I3784+Sheet2!$M3784,IF(Sheet2!$K3784=$B$1,Sheet2!$M3784,0))</f>
        <v>0</v>
      </c>
      <c r="O3784">
        <f>IF(AND(Sheet2!$K3784=$B$2,Sheet2!$L3784=1),Sheet2!$J3784+Sheet2!$M3784,IF(Sheet2!$K3784=$B$2,Sheet2!$M3784,0))</f>
        <v>0</v>
      </c>
    </row>
    <row r="3785" spans="14:15" x14ac:dyDescent="0.25">
      <c r="N3785">
        <f>IF(AND(Sheet2!$K3785=$B$1,Sheet2!$L3785=1),Sheet2!$I3785+Sheet2!$M3785,IF(Sheet2!$K3785=$B$1,Sheet2!$M3785,0))</f>
        <v>0</v>
      </c>
      <c r="O3785">
        <f>IF(AND(Sheet2!$K3785=$B$2,Sheet2!$L3785=1),Sheet2!$J3785+Sheet2!$M3785,IF(Sheet2!$K3785=$B$2,Sheet2!$M3785,0))</f>
        <v>0</v>
      </c>
    </row>
    <row r="3786" spans="14:15" x14ac:dyDescent="0.25">
      <c r="N3786">
        <f>IF(AND(Sheet2!$K3786=$B$1,Sheet2!$L3786=1),Sheet2!$I3786+Sheet2!$M3786,IF(Sheet2!$K3786=$B$1,Sheet2!$M3786,0))</f>
        <v>0</v>
      </c>
      <c r="O3786">
        <f>IF(AND(Sheet2!$K3786=$B$2,Sheet2!$L3786=1),Sheet2!$J3786+Sheet2!$M3786,IF(Sheet2!$K3786=$B$2,Sheet2!$M3786,0))</f>
        <v>0</v>
      </c>
    </row>
    <row r="3787" spans="14:15" x14ac:dyDescent="0.25">
      <c r="N3787">
        <f>IF(AND(Sheet2!$K3787=$B$1,Sheet2!$L3787=1),Sheet2!$I3787+Sheet2!$M3787,IF(Sheet2!$K3787=$B$1,Sheet2!$M3787,0))</f>
        <v>0</v>
      </c>
      <c r="O3787">
        <f>IF(AND(Sheet2!$K3787=$B$2,Sheet2!$L3787=1),Sheet2!$J3787+Sheet2!$M3787,IF(Sheet2!$K3787=$B$2,Sheet2!$M3787,0))</f>
        <v>0</v>
      </c>
    </row>
    <row r="3788" spans="14:15" x14ac:dyDescent="0.25">
      <c r="N3788">
        <f>IF(AND(Sheet2!$K3788=$B$1,Sheet2!$L3788=1),Sheet2!$I3788+Sheet2!$M3788,IF(Sheet2!$K3788=$B$1,Sheet2!$M3788,0))</f>
        <v>0</v>
      </c>
      <c r="O3788">
        <f>IF(AND(Sheet2!$K3788=$B$2,Sheet2!$L3788=1),Sheet2!$J3788+Sheet2!$M3788,IF(Sheet2!$K3788=$B$2,Sheet2!$M3788,0))</f>
        <v>0</v>
      </c>
    </row>
    <row r="3789" spans="14:15" x14ac:dyDescent="0.25">
      <c r="N3789">
        <f>IF(AND(Sheet2!$K3789=$B$1,Sheet2!$L3789=1),Sheet2!$I3789+Sheet2!$M3789,IF(Sheet2!$K3789=$B$1,Sheet2!$M3789,0))</f>
        <v>0</v>
      </c>
      <c r="O3789">
        <f>IF(AND(Sheet2!$K3789=$B$2,Sheet2!$L3789=1),Sheet2!$J3789+Sheet2!$M3789,IF(Sheet2!$K3789=$B$2,Sheet2!$M3789,0))</f>
        <v>0</v>
      </c>
    </row>
    <row r="3790" spans="14:15" x14ac:dyDescent="0.25">
      <c r="N3790">
        <f>IF(AND(Sheet2!$K3790=$B$1,Sheet2!$L3790=1),Sheet2!$I3790+Sheet2!$M3790,IF(Sheet2!$K3790=$B$1,Sheet2!$M3790,0))</f>
        <v>0</v>
      </c>
      <c r="O3790">
        <f>IF(AND(Sheet2!$K3790=$B$2,Sheet2!$L3790=1),Sheet2!$J3790+Sheet2!$M3790,IF(Sheet2!$K3790=$B$2,Sheet2!$M3790,0))</f>
        <v>0</v>
      </c>
    </row>
    <row r="3791" spans="14:15" x14ac:dyDescent="0.25">
      <c r="N3791">
        <f>IF(AND(Sheet2!$K3791=$B$1,Sheet2!$L3791=1),Sheet2!$I3791+Sheet2!$M3791,IF(Sheet2!$K3791=$B$1,Sheet2!$M3791,0))</f>
        <v>0</v>
      </c>
      <c r="O3791">
        <f>IF(AND(Sheet2!$K3791=$B$2,Sheet2!$L3791=1),Sheet2!$J3791+Sheet2!$M3791,IF(Sheet2!$K3791=$B$2,Sheet2!$M3791,0))</f>
        <v>0</v>
      </c>
    </row>
    <row r="3792" spans="14:15" x14ac:dyDescent="0.25">
      <c r="N3792">
        <f>IF(AND(Sheet2!$K3792=$B$1,Sheet2!$L3792=1),Sheet2!$I3792+Sheet2!$M3792,IF(Sheet2!$K3792=$B$1,Sheet2!$M3792,0))</f>
        <v>0</v>
      </c>
      <c r="O3792">
        <f>IF(AND(Sheet2!$K3792=$B$2,Sheet2!$L3792=1),Sheet2!$J3792+Sheet2!$M3792,IF(Sheet2!$K3792=$B$2,Sheet2!$M3792,0))</f>
        <v>0</v>
      </c>
    </row>
    <row r="3793" spans="14:15" x14ac:dyDescent="0.25">
      <c r="N3793">
        <f>IF(AND(Sheet2!$K3793=$B$1,Sheet2!$L3793=1),Sheet2!$I3793+Sheet2!$M3793,IF(Sheet2!$K3793=$B$1,Sheet2!$M3793,0))</f>
        <v>0</v>
      </c>
      <c r="O3793">
        <f>IF(AND(Sheet2!$K3793=$B$2,Sheet2!$L3793=1),Sheet2!$J3793+Sheet2!$M3793,IF(Sheet2!$K3793=$B$2,Sheet2!$M3793,0))</f>
        <v>0</v>
      </c>
    </row>
    <row r="3794" spans="14:15" x14ac:dyDescent="0.25">
      <c r="N3794">
        <f>IF(AND(Sheet2!$K3794=$B$1,Sheet2!$L3794=1),Sheet2!$I3794+Sheet2!$M3794,IF(Sheet2!$K3794=$B$1,Sheet2!$M3794,0))</f>
        <v>0</v>
      </c>
      <c r="O3794">
        <f>IF(AND(Sheet2!$K3794=$B$2,Sheet2!$L3794=1),Sheet2!$J3794+Sheet2!$M3794,IF(Sheet2!$K3794=$B$2,Sheet2!$M3794,0))</f>
        <v>0</v>
      </c>
    </row>
    <row r="3795" spans="14:15" x14ac:dyDescent="0.25">
      <c r="N3795">
        <f>IF(AND(Sheet2!$K3795=$B$1,Sheet2!$L3795=1),Sheet2!$I3795+Sheet2!$M3795,IF(Sheet2!$K3795=$B$1,Sheet2!$M3795,0))</f>
        <v>0</v>
      </c>
      <c r="O3795">
        <f>IF(AND(Sheet2!$K3795=$B$2,Sheet2!$L3795=1),Sheet2!$J3795+Sheet2!$M3795,IF(Sheet2!$K3795=$B$2,Sheet2!$M3795,0))</f>
        <v>0</v>
      </c>
    </row>
    <row r="3796" spans="14:15" x14ac:dyDescent="0.25">
      <c r="N3796">
        <f>IF(AND(Sheet2!$K3796=$B$1,Sheet2!$L3796=1),Sheet2!$I3796+Sheet2!$M3796,IF(Sheet2!$K3796=$B$1,Sheet2!$M3796,0))</f>
        <v>0</v>
      </c>
      <c r="O3796">
        <f>IF(AND(Sheet2!$K3796=$B$2,Sheet2!$L3796=1),Sheet2!$J3796+Sheet2!$M3796,IF(Sheet2!$K3796=$B$2,Sheet2!$M3796,0))</f>
        <v>0</v>
      </c>
    </row>
    <row r="3797" spans="14:15" x14ac:dyDescent="0.25">
      <c r="N3797">
        <f>IF(AND(Sheet2!$K3797=$B$1,Sheet2!$L3797=1),Sheet2!$I3797+Sheet2!$M3797,IF(Sheet2!$K3797=$B$1,Sheet2!$M3797,0))</f>
        <v>0</v>
      </c>
      <c r="O3797">
        <f>IF(AND(Sheet2!$K3797=$B$2,Sheet2!$L3797=1),Sheet2!$J3797+Sheet2!$M3797,IF(Sheet2!$K3797=$B$2,Sheet2!$M3797,0))</f>
        <v>0</v>
      </c>
    </row>
    <row r="3798" spans="14:15" x14ac:dyDescent="0.25">
      <c r="N3798">
        <f>IF(AND(Sheet2!$K3798=$B$1,Sheet2!$L3798=1),Sheet2!$I3798+Sheet2!$M3798,IF(Sheet2!$K3798=$B$1,Sheet2!$M3798,0))</f>
        <v>0</v>
      </c>
      <c r="O3798">
        <f>IF(AND(Sheet2!$K3798=$B$2,Sheet2!$L3798=1),Sheet2!$J3798+Sheet2!$M3798,IF(Sheet2!$K3798=$B$2,Sheet2!$M3798,0))</f>
        <v>0</v>
      </c>
    </row>
    <row r="3799" spans="14:15" x14ac:dyDescent="0.25">
      <c r="N3799">
        <f>IF(AND(Sheet2!$K3799=$B$1,Sheet2!$L3799=1),Sheet2!$I3799+Sheet2!$M3799,IF(Sheet2!$K3799=$B$1,Sheet2!$M3799,0))</f>
        <v>0</v>
      </c>
      <c r="O3799">
        <f>IF(AND(Sheet2!$K3799=$B$2,Sheet2!$L3799=1),Sheet2!$J3799+Sheet2!$M3799,IF(Sheet2!$K3799=$B$2,Sheet2!$M3799,0))</f>
        <v>0</v>
      </c>
    </row>
    <row r="3800" spans="14:15" x14ac:dyDescent="0.25">
      <c r="N3800">
        <f>IF(AND(Sheet2!$K3800=$B$1,Sheet2!$L3800=1),Sheet2!$I3800+Sheet2!$M3800,IF(Sheet2!$K3800=$B$1,Sheet2!$M3800,0))</f>
        <v>0</v>
      </c>
      <c r="O3800">
        <f>IF(AND(Sheet2!$K3800=$B$2,Sheet2!$L3800=1),Sheet2!$J3800+Sheet2!$M3800,IF(Sheet2!$K3800=$B$2,Sheet2!$M3800,0))</f>
        <v>0</v>
      </c>
    </row>
    <row r="3801" spans="14:15" x14ac:dyDescent="0.25">
      <c r="N3801">
        <f>IF(AND(Sheet2!$K3801=$B$1,Sheet2!$L3801=1),Sheet2!$I3801+Sheet2!$M3801,IF(Sheet2!$K3801=$B$1,Sheet2!$M3801,0))</f>
        <v>0</v>
      </c>
      <c r="O3801">
        <f>IF(AND(Sheet2!$K3801=$B$2,Sheet2!$L3801=1),Sheet2!$J3801+Sheet2!$M3801,IF(Sheet2!$K3801=$B$2,Sheet2!$M3801,0))</f>
        <v>0</v>
      </c>
    </row>
    <row r="3802" spans="14:15" x14ac:dyDescent="0.25">
      <c r="N3802">
        <f>IF(AND(Sheet2!$K3802=$B$1,Sheet2!$L3802=1),Sheet2!$I3802+Sheet2!$M3802,IF(Sheet2!$K3802=$B$1,Sheet2!$M3802,0))</f>
        <v>0</v>
      </c>
      <c r="O3802">
        <f>IF(AND(Sheet2!$K3802=$B$2,Sheet2!$L3802=1),Sheet2!$J3802+Sheet2!$M3802,IF(Sheet2!$K3802=$B$2,Sheet2!$M3802,0))</f>
        <v>0</v>
      </c>
    </row>
    <row r="3803" spans="14:15" x14ac:dyDescent="0.25">
      <c r="N3803">
        <f>IF(AND(Sheet2!$K3803=$B$1,Sheet2!$L3803=1),Sheet2!$I3803+Sheet2!$M3803,IF(Sheet2!$K3803=$B$1,Sheet2!$M3803,0))</f>
        <v>0</v>
      </c>
      <c r="O3803">
        <f>IF(AND(Sheet2!$K3803=$B$2,Sheet2!$L3803=1),Sheet2!$J3803+Sheet2!$M3803,IF(Sheet2!$K3803=$B$2,Sheet2!$M3803,0))</f>
        <v>0</v>
      </c>
    </row>
    <row r="3804" spans="14:15" x14ac:dyDescent="0.25">
      <c r="N3804">
        <f>IF(AND(Sheet2!$K3804=$B$1,Sheet2!$L3804=1),Sheet2!$I3804+Sheet2!$M3804,IF(Sheet2!$K3804=$B$1,Sheet2!$M3804,0))</f>
        <v>0</v>
      </c>
      <c r="O3804">
        <f>IF(AND(Sheet2!$K3804=$B$2,Sheet2!$L3804=1),Sheet2!$J3804+Sheet2!$M3804,IF(Sheet2!$K3804=$B$2,Sheet2!$M3804,0))</f>
        <v>0</v>
      </c>
    </row>
    <row r="3805" spans="14:15" x14ac:dyDescent="0.25">
      <c r="N3805">
        <f>IF(AND(Sheet2!$K3805=$B$1,Sheet2!$L3805=1),Sheet2!$I3805+Sheet2!$M3805,IF(Sheet2!$K3805=$B$1,Sheet2!$M3805,0))</f>
        <v>0</v>
      </c>
      <c r="O3805">
        <f>IF(AND(Sheet2!$K3805=$B$2,Sheet2!$L3805=1),Sheet2!$J3805+Sheet2!$M3805,IF(Sheet2!$K3805=$B$2,Sheet2!$M3805,0))</f>
        <v>0</v>
      </c>
    </row>
    <row r="3806" spans="14:15" x14ac:dyDescent="0.25">
      <c r="N3806">
        <f>IF(AND(Sheet2!$K3806=$B$1,Sheet2!$L3806=1),Sheet2!$I3806+Sheet2!$M3806,IF(Sheet2!$K3806=$B$1,Sheet2!$M3806,0))</f>
        <v>0</v>
      </c>
      <c r="O3806">
        <f>IF(AND(Sheet2!$K3806=$B$2,Sheet2!$L3806=1),Sheet2!$J3806+Sheet2!$M3806,IF(Sheet2!$K3806=$B$2,Sheet2!$M3806,0))</f>
        <v>0</v>
      </c>
    </row>
    <row r="3807" spans="14:15" x14ac:dyDescent="0.25">
      <c r="N3807">
        <f>IF(AND(Sheet2!$K3807=$B$1,Sheet2!$L3807=1),Sheet2!$I3807+Sheet2!$M3807,IF(Sheet2!$K3807=$B$1,Sheet2!$M3807,0))</f>
        <v>0</v>
      </c>
      <c r="O3807">
        <f>IF(AND(Sheet2!$K3807=$B$2,Sheet2!$L3807=1),Sheet2!$J3807+Sheet2!$M3807,IF(Sheet2!$K3807=$B$2,Sheet2!$M3807,0))</f>
        <v>0</v>
      </c>
    </row>
    <row r="3808" spans="14:15" x14ac:dyDescent="0.25">
      <c r="N3808">
        <f>IF(AND(Sheet2!$K3808=$B$1,Sheet2!$L3808=1),Sheet2!$I3808+Sheet2!$M3808,IF(Sheet2!$K3808=$B$1,Sheet2!$M3808,0))</f>
        <v>0</v>
      </c>
      <c r="O3808">
        <f>IF(AND(Sheet2!$K3808=$B$2,Sheet2!$L3808=1),Sheet2!$J3808+Sheet2!$M3808,IF(Sheet2!$K3808=$B$2,Sheet2!$M3808,0))</f>
        <v>0</v>
      </c>
    </row>
    <row r="3809" spans="14:15" x14ac:dyDescent="0.25">
      <c r="N3809">
        <f>IF(AND(Sheet2!$K3809=$B$1,Sheet2!$L3809=1),Sheet2!$I3809+Sheet2!$M3809,IF(Sheet2!$K3809=$B$1,Sheet2!$M3809,0))</f>
        <v>0</v>
      </c>
      <c r="O3809">
        <f>IF(AND(Sheet2!$K3809=$B$2,Sheet2!$L3809=1),Sheet2!$J3809+Sheet2!$M3809,IF(Sheet2!$K3809=$B$2,Sheet2!$M3809,0))</f>
        <v>0</v>
      </c>
    </row>
    <row r="3810" spans="14:15" x14ac:dyDescent="0.25">
      <c r="N3810">
        <f>IF(AND(Sheet2!$K3810=$B$1,Sheet2!$L3810=1),Sheet2!$I3810+Sheet2!$M3810,IF(Sheet2!$K3810=$B$1,Sheet2!$M3810,0))</f>
        <v>0</v>
      </c>
      <c r="O3810">
        <f>IF(AND(Sheet2!$K3810=$B$2,Sheet2!$L3810=1),Sheet2!$J3810+Sheet2!$M3810,IF(Sheet2!$K3810=$B$2,Sheet2!$M3810,0))</f>
        <v>0</v>
      </c>
    </row>
    <row r="3811" spans="14:15" x14ac:dyDescent="0.25">
      <c r="N3811">
        <f>IF(AND(Sheet2!$K3811=$B$1,Sheet2!$L3811=1),Sheet2!$I3811+Sheet2!$M3811,IF(Sheet2!$K3811=$B$1,Sheet2!$M3811,0))</f>
        <v>0</v>
      </c>
      <c r="O3811">
        <f>IF(AND(Sheet2!$K3811=$B$2,Sheet2!$L3811=1),Sheet2!$J3811+Sheet2!$M3811,IF(Sheet2!$K3811=$B$2,Sheet2!$M3811,0))</f>
        <v>0</v>
      </c>
    </row>
    <row r="3812" spans="14:15" x14ac:dyDescent="0.25">
      <c r="N3812">
        <f>IF(AND(Sheet2!$K3812=$B$1,Sheet2!$L3812=1),Sheet2!$I3812+Sheet2!$M3812,IF(Sheet2!$K3812=$B$1,Sheet2!$M3812,0))</f>
        <v>0</v>
      </c>
      <c r="O3812">
        <f>IF(AND(Sheet2!$K3812=$B$2,Sheet2!$L3812=1),Sheet2!$J3812+Sheet2!$M3812,IF(Sheet2!$K3812=$B$2,Sheet2!$M3812,0))</f>
        <v>0</v>
      </c>
    </row>
    <row r="3813" spans="14:15" x14ac:dyDescent="0.25">
      <c r="N3813">
        <f>IF(AND(Sheet2!$K3813=$B$1,Sheet2!$L3813=1),Sheet2!$I3813+Sheet2!$M3813,IF(Sheet2!$K3813=$B$1,Sheet2!$M3813,0))</f>
        <v>0</v>
      </c>
      <c r="O3813">
        <f>IF(AND(Sheet2!$K3813=$B$2,Sheet2!$L3813=1),Sheet2!$J3813+Sheet2!$M3813,IF(Sheet2!$K3813=$B$2,Sheet2!$M3813,0))</f>
        <v>0</v>
      </c>
    </row>
    <row r="3814" spans="14:15" x14ac:dyDescent="0.25">
      <c r="N3814">
        <f>IF(AND(Sheet2!$K3814=$B$1,Sheet2!$L3814=1),Sheet2!$I3814+Sheet2!$M3814,IF(Sheet2!$K3814=$B$1,Sheet2!$M3814,0))</f>
        <v>0</v>
      </c>
      <c r="O3814">
        <f>IF(AND(Sheet2!$K3814=$B$2,Sheet2!$L3814=1),Sheet2!$J3814+Sheet2!$M3814,IF(Sheet2!$K3814=$B$2,Sheet2!$M3814,0))</f>
        <v>0</v>
      </c>
    </row>
    <row r="3815" spans="14:15" x14ac:dyDescent="0.25">
      <c r="N3815">
        <f>IF(AND(Sheet2!$K3815=$B$1,Sheet2!$L3815=1),Sheet2!$I3815+Sheet2!$M3815,IF(Sheet2!$K3815=$B$1,Sheet2!$M3815,0))</f>
        <v>0</v>
      </c>
      <c r="O3815">
        <f>IF(AND(Sheet2!$K3815=$B$2,Sheet2!$L3815=1),Sheet2!$J3815+Sheet2!$M3815,IF(Sheet2!$K3815=$B$2,Sheet2!$M3815,0))</f>
        <v>0</v>
      </c>
    </row>
    <row r="3816" spans="14:15" x14ac:dyDescent="0.25">
      <c r="N3816">
        <f>IF(AND(Sheet2!$K3816=$B$1,Sheet2!$L3816=1),Sheet2!$I3816+Sheet2!$M3816,IF(Sheet2!$K3816=$B$1,Sheet2!$M3816,0))</f>
        <v>0</v>
      </c>
      <c r="O3816">
        <f>IF(AND(Sheet2!$K3816=$B$2,Sheet2!$L3816=1),Sheet2!$J3816+Sheet2!$M3816,IF(Sheet2!$K3816=$B$2,Sheet2!$M3816,0))</f>
        <v>0</v>
      </c>
    </row>
    <row r="3817" spans="14:15" x14ac:dyDescent="0.25">
      <c r="N3817">
        <f>IF(AND(Sheet2!$K3817=$B$1,Sheet2!$L3817=1),Sheet2!$I3817+Sheet2!$M3817,IF(Sheet2!$K3817=$B$1,Sheet2!$M3817,0))</f>
        <v>0</v>
      </c>
      <c r="O3817">
        <f>IF(AND(Sheet2!$K3817=$B$2,Sheet2!$L3817=1),Sheet2!$J3817+Sheet2!$M3817,IF(Sheet2!$K3817=$B$2,Sheet2!$M3817,0))</f>
        <v>0</v>
      </c>
    </row>
    <row r="3818" spans="14:15" x14ac:dyDescent="0.25">
      <c r="N3818">
        <f>IF(AND(Sheet2!$K3818=$B$1,Sheet2!$L3818=1),Sheet2!$I3818+Sheet2!$M3818,IF(Sheet2!$K3818=$B$1,Sheet2!$M3818,0))</f>
        <v>0</v>
      </c>
      <c r="O3818">
        <f>IF(AND(Sheet2!$K3818=$B$2,Sheet2!$L3818=1),Sheet2!$J3818+Sheet2!$M3818,IF(Sheet2!$K3818=$B$2,Sheet2!$M3818,0))</f>
        <v>0</v>
      </c>
    </row>
    <row r="3819" spans="14:15" x14ac:dyDescent="0.25">
      <c r="N3819">
        <f>IF(AND(Sheet2!$K3819=$B$1,Sheet2!$L3819=1),Sheet2!$I3819+Sheet2!$M3819,IF(Sheet2!$K3819=$B$1,Sheet2!$M3819,0))</f>
        <v>0</v>
      </c>
      <c r="O3819">
        <f>IF(AND(Sheet2!$K3819=$B$2,Sheet2!$L3819=1),Sheet2!$J3819+Sheet2!$M3819,IF(Sheet2!$K3819=$B$2,Sheet2!$M3819,0))</f>
        <v>0</v>
      </c>
    </row>
    <row r="3820" spans="14:15" x14ac:dyDescent="0.25">
      <c r="N3820">
        <f>IF(AND(Sheet2!$K3820=$B$1,Sheet2!$L3820=1),Sheet2!$I3820+Sheet2!$M3820,IF(Sheet2!$K3820=$B$1,Sheet2!$M3820,0))</f>
        <v>0</v>
      </c>
      <c r="O3820">
        <f>IF(AND(Sheet2!$K3820=$B$2,Sheet2!$L3820=1),Sheet2!$J3820+Sheet2!$M3820,IF(Sheet2!$K3820=$B$2,Sheet2!$M3820,0))</f>
        <v>0</v>
      </c>
    </row>
    <row r="3821" spans="14:15" x14ac:dyDescent="0.25">
      <c r="N3821">
        <f>IF(AND(Sheet2!$K3821=$B$1,Sheet2!$L3821=1),Sheet2!$I3821+Sheet2!$M3821,IF(Sheet2!$K3821=$B$1,Sheet2!$M3821,0))</f>
        <v>0</v>
      </c>
      <c r="O3821">
        <f>IF(AND(Sheet2!$K3821=$B$2,Sheet2!$L3821=1),Sheet2!$J3821+Sheet2!$M3821,IF(Sheet2!$K3821=$B$2,Sheet2!$M3821,0))</f>
        <v>0</v>
      </c>
    </row>
    <row r="3822" spans="14:15" x14ac:dyDescent="0.25">
      <c r="N3822">
        <f>IF(AND(Sheet2!$K3822=$B$1,Sheet2!$L3822=1),Sheet2!$I3822+Sheet2!$M3822,IF(Sheet2!$K3822=$B$1,Sheet2!$M3822,0))</f>
        <v>0</v>
      </c>
      <c r="O3822">
        <f>IF(AND(Sheet2!$K3822=$B$2,Sheet2!$L3822=1),Sheet2!$J3822+Sheet2!$M3822,IF(Sheet2!$K3822=$B$2,Sheet2!$M3822,0))</f>
        <v>0</v>
      </c>
    </row>
    <row r="3823" spans="14:15" x14ac:dyDescent="0.25">
      <c r="N3823">
        <f>IF(AND(Sheet2!$K3823=$B$1,Sheet2!$L3823=1),Sheet2!$I3823+Sheet2!$M3823,IF(Sheet2!$K3823=$B$1,Sheet2!$M3823,0))</f>
        <v>0</v>
      </c>
      <c r="O3823">
        <f>IF(AND(Sheet2!$K3823=$B$2,Sheet2!$L3823=1),Sheet2!$J3823+Sheet2!$M3823,IF(Sheet2!$K3823=$B$2,Sheet2!$M3823,0))</f>
        <v>0</v>
      </c>
    </row>
    <row r="3824" spans="14:15" x14ac:dyDescent="0.25">
      <c r="N3824">
        <f>IF(AND(Sheet2!$K3824=$B$1,Sheet2!$L3824=1),Sheet2!$I3824+Sheet2!$M3824,IF(Sheet2!$K3824=$B$1,Sheet2!$M3824,0))</f>
        <v>0</v>
      </c>
      <c r="O3824">
        <f>IF(AND(Sheet2!$K3824=$B$2,Sheet2!$L3824=1),Sheet2!$J3824+Sheet2!$M3824,IF(Sheet2!$K3824=$B$2,Sheet2!$M3824,0))</f>
        <v>0</v>
      </c>
    </row>
    <row r="3825" spans="14:15" x14ac:dyDescent="0.25">
      <c r="N3825">
        <f>IF(AND(Sheet2!$K3825=$B$1,Sheet2!$L3825=1),Sheet2!$I3825+Sheet2!$M3825,IF(Sheet2!$K3825=$B$1,Sheet2!$M3825,0))</f>
        <v>0</v>
      </c>
      <c r="O3825">
        <f>IF(AND(Sheet2!$K3825=$B$2,Sheet2!$L3825=1),Sheet2!$J3825+Sheet2!$M3825,IF(Sheet2!$K3825=$B$2,Sheet2!$M3825,0))</f>
        <v>0</v>
      </c>
    </row>
    <row r="3826" spans="14:15" x14ac:dyDescent="0.25">
      <c r="N3826">
        <f>IF(AND(Sheet2!$K3826=$B$1,Sheet2!$L3826=1),Sheet2!$I3826+Sheet2!$M3826,IF(Sheet2!$K3826=$B$1,Sheet2!$M3826,0))</f>
        <v>0</v>
      </c>
      <c r="O3826">
        <f>IF(AND(Sheet2!$K3826=$B$2,Sheet2!$L3826=1),Sheet2!$J3826+Sheet2!$M3826,IF(Sheet2!$K3826=$B$2,Sheet2!$M3826,0))</f>
        <v>0</v>
      </c>
    </row>
    <row r="3827" spans="14:15" x14ac:dyDescent="0.25">
      <c r="N3827">
        <f>IF(AND(Sheet2!$K3827=$B$1,Sheet2!$L3827=1),Sheet2!$I3827+Sheet2!$M3827,IF(Sheet2!$K3827=$B$1,Sheet2!$M3827,0))</f>
        <v>0</v>
      </c>
      <c r="O3827">
        <f>IF(AND(Sheet2!$K3827=$B$2,Sheet2!$L3827=1),Sheet2!$J3827+Sheet2!$M3827,IF(Sheet2!$K3827=$B$2,Sheet2!$M3827,0))</f>
        <v>0</v>
      </c>
    </row>
    <row r="3828" spans="14:15" x14ac:dyDescent="0.25">
      <c r="N3828">
        <f>IF(AND(Sheet2!$K3828=$B$1,Sheet2!$L3828=1),Sheet2!$I3828+Sheet2!$M3828,IF(Sheet2!$K3828=$B$1,Sheet2!$M3828,0))</f>
        <v>0</v>
      </c>
      <c r="O3828">
        <f>IF(AND(Sheet2!$K3828=$B$2,Sheet2!$L3828=1),Sheet2!$J3828+Sheet2!$M3828,IF(Sheet2!$K3828=$B$2,Sheet2!$M3828,0))</f>
        <v>0</v>
      </c>
    </row>
    <row r="3829" spans="14:15" x14ac:dyDescent="0.25">
      <c r="N3829">
        <f>IF(AND(Sheet2!$K3829=$B$1,Sheet2!$L3829=1),Sheet2!$I3829+Sheet2!$M3829,IF(Sheet2!$K3829=$B$1,Sheet2!$M3829,0))</f>
        <v>0</v>
      </c>
      <c r="O3829">
        <f>IF(AND(Sheet2!$K3829=$B$2,Sheet2!$L3829=1),Sheet2!$J3829+Sheet2!$M3829,IF(Sheet2!$K3829=$B$2,Sheet2!$M3829,0))</f>
        <v>0</v>
      </c>
    </row>
    <row r="3830" spans="14:15" x14ac:dyDescent="0.25">
      <c r="N3830">
        <f>IF(AND(Sheet2!$K3830=$B$1,Sheet2!$L3830=1),Sheet2!$I3830+Sheet2!$M3830,IF(Sheet2!$K3830=$B$1,Sheet2!$M3830,0))</f>
        <v>0</v>
      </c>
      <c r="O3830">
        <f>IF(AND(Sheet2!$K3830=$B$2,Sheet2!$L3830=1),Sheet2!$J3830+Sheet2!$M3830,IF(Sheet2!$K3830=$B$2,Sheet2!$M3830,0))</f>
        <v>0</v>
      </c>
    </row>
    <row r="3831" spans="14:15" x14ac:dyDescent="0.25">
      <c r="N3831">
        <f>IF(AND(Sheet2!$K3831=$B$1,Sheet2!$L3831=1),Sheet2!$I3831+Sheet2!$M3831,IF(Sheet2!$K3831=$B$1,Sheet2!$M3831,0))</f>
        <v>0</v>
      </c>
      <c r="O3831">
        <f>IF(AND(Sheet2!$K3831=$B$2,Sheet2!$L3831=1),Sheet2!$J3831+Sheet2!$M3831,IF(Sheet2!$K3831=$B$2,Sheet2!$M3831,0))</f>
        <v>0</v>
      </c>
    </row>
    <row r="3832" spans="14:15" x14ac:dyDescent="0.25">
      <c r="N3832">
        <f>IF(AND(Sheet2!$K3832=$B$1,Sheet2!$L3832=1),Sheet2!$I3832+Sheet2!$M3832,IF(Sheet2!$K3832=$B$1,Sheet2!$M3832,0))</f>
        <v>0</v>
      </c>
      <c r="O3832">
        <f>IF(AND(Sheet2!$K3832=$B$2,Sheet2!$L3832=1),Sheet2!$J3832+Sheet2!$M3832,IF(Sheet2!$K3832=$B$2,Sheet2!$M3832,0))</f>
        <v>0</v>
      </c>
    </row>
    <row r="3833" spans="14:15" x14ac:dyDescent="0.25">
      <c r="N3833">
        <f>IF(AND(Sheet2!$K3833=$B$1,Sheet2!$L3833=1),Sheet2!$I3833+Sheet2!$M3833,IF(Sheet2!$K3833=$B$1,Sheet2!$M3833,0))</f>
        <v>0</v>
      </c>
      <c r="O3833">
        <f>IF(AND(Sheet2!$K3833=$B$2,Sheet2!$L3833=1),Sheet2!$J3833+Sheet2!$M3833,IF(Sheet2!$K3833=$B$2,Sheet2!$M3833,0))</f>
        <v>0</v>
      </c>
    </row>
    <row r="3834" spans="14:15" x14ac:dyDescent="0.25">
      <c r="N3834">
        <f>IF(AND(Sheet2!$K3834=$B$1,Sheet2!$L3834=1),Sheet2!$I3834+Sheet2!$M3834,IF(Sheet2!$K3834=$B$1,Sheet2!$M3834,0))</f>
        <v>0</v>
      </c>
      <c r="O3834">
        <f>IF(AND(Sheet2!$K3834=$B$2,Sheet2!$L3834=1),Sheet2!$J3834+Sheet2!$M3834,IF(Sheet2!$K3834=$B$2,Sheet2!$M3834,0))</f>
        <v>0</v>
      </c>
    </row>
    <row r="3835" spans="14:15" x14ac:dyDescent="0.25">
      <c r="N3835">
        <f>IF(AND(Sheet2!$K3835=$B$1,Sheet2!$L3835=1),Sheet2!$I3835+Sheet2!$M3835,IF(Sheet2!$K3835=$B$1,Sheet2!$M3835,0))</f>
        <v>0</v>
      </c>
      <c r="O3835">
        <f>IF(AND(Sheet2!$K3835=$B$2,Sheet2!$L3835=1),Sheet2!$J3835+Sheet2!$M3835,IF(Sheet2!$K3835=$B$2,Sheet2!$M3835,0))</f>
        <v>0</v>
      </c>
    </row>
    <row r="3836" spans="14:15" x14ac:dyDescent="0.25">
      <c r="N3836">
        <f>IF(AND(Sheet2!$K3836=$B$1,Sheet2!$L3836=1),Sheet2!$I3836+Sheet2!$M3836,IF(Sheet2!$K3836=$B$1,Sheet2!$M3836,0))</f>
        <v>0</v>
      </c>
      <c r="O3836">
        <f>IF(AND(Sheet2!$K3836=$B$2,Sheet2!$L3836=1),Sheet2!$J3836+Sheet2!$M3836,IF(Sheet2!$K3836=$B$2,Sheet2!$M3836,0))</f>
        <v>0</v>
      </c>
    </row>
    <row r="3837" spans="14:15" x14ac:dyDescent="0.25">
      <c r="N3837">
        <f>IF(AND(Sheet2!$K3837=$B$1,Sheet2!$L3837=1),Sheet2!$I3837+Sheet2!$M3837,IF(Sheet2!$K3837=$B$1,Sheet2!$M3837,0))</f>
        <v>0</v>
      </c>
      <c r="O3837">
        <f>IF(AND(Sheet2!$K3837=$B$2,Sheet2!$L3837=1),Sheet2!$J3837+Sheet2!$M3837,IF(Sheet2!$K3837=$B$2,Sheet2!$M3837,0))</f>
        <v>0</v>
      </c>
    </row>
    <row r="3838" spans="14:15" x14ac:dyDescent="0.25">
      <c r="N3838">
        <f>IF(AND(Sheet2!$K3838=$B$1,Sheet2!$L3838=1),Sheet2!$I3838+Sheet2!$M3838,IF(Sheet2!$K3838=$B$1,Sheet2!$M3838,0))</f>
        <v>0</v>
      </c>
      <c r="O3838">
        <f>IF(AND(Sheet2!$K3838=$B$2,Sheet2!$L3838=1),Sheet2!$J3838+Sheet2!$M3838,IF(Sheet2!$K3838=$B$2,Sheet2!$M3838,0))</f>
        <v>0</v>
      </c>
    </row>
    <row r="3839" spans="14:15" x14ac:dyDescent="0.25">
      <c r="N3839">
        <f>IF(AND(Sheet2!$K3839=$B$1,Sheet2!$L3839=1),Sheet2!$I3839+Sheet2!$M3839,IF(Sheet2!$K3839=$B$1,Sheet2!$M3839,0))</f>
        <v>0</v>
      </c>
      <c r="O3839">
        <f>IF(AND(Sheet2!$K3839=$B$2,Sheet2!$L3839=1),Sheet2!$J3839+Sheet2!$M3839,IF(Sheet2!$K3839=$B$2,Sheet2!$M3839,0))</f>
        <v>0</v>
      </c>
    </row>
    <row r="3840" spans="14:15" x14ac:dyDescent="0.25">
      <c r="N3840">
        <f>IF(AND(Sheet2!$K3840=$B$1,Sheet2!$L3840=1),Sheet2!$I3840+Sheet2!$M3840,IF(Sheet2!$K3840=$B$1,Sheet2!$M3840,0))</f>
        <v>0</v>
      </c>
      <c r="O3840">
        <f>IF(AND(Sheet2!$K3840=$B$2,Sheet2!$L3840=1),Sheet2!$J3840+Sheet2!$M3840,IF(Sheet2!$K3840=$B$2,Sheet2!$M3840,0))</f>
        <v>0</v>
      </c>
    </row>
    <row r="3841" spans="14:15" x14ac:dyDescent="0.25">
      <c r="N3841">
        <f>IF(AND(Sheet2!$K3841=$B$1,Sheet2!$L3841=1),Sheet2!$I3841+Sheet2!$M3841,IF(Sheet2!$K3841=$B$1,Sheet2!$M3841,0))</f>
        <v>0</v>
      </c>
      <c r="O3841">
        <f>IF(AND(Sheet2!$K3841=$B$2,Sheet2!$L3841=1),Sheet2!$J3841+Sheet2!$M3841,IF(Sheet2!$K3841=$B$2,Sheet2!$M3841,0))</f>
        <v>0</v>
      </c>
    </row>
    <row r="3842" spans="14:15" x14ac:dyDescent="0.25">
      <c r="N3842">
        <f>IF(AND(Sheet2!$K3842=$B$1,Sheet2!$L3842=1),Sheet2!$I3842+Sheet2!$M3842,IF(Sheet2!$K3842=$B$1,Sheet2!$M3842,0))</f>
        <v>0</v>
      </c>
      <c r="O3842">
        <f>IF(AND(Sheet2!$K3842=$B$2,Sheet2!$L3842=1),Sheet2!$J3842+Sheet2!$M3842,IF(Sheet2!$K3842=$B$2,Sheet2!$M3842,0))</f>
        <v>0</v>
      </c>
    </row>
    <row r="3843" spans="14:15" x14ac:dyDescent="0.25">
      <c r="N3843">
        <f>IF(AND(Sheet2!$K3843=$B$1,Sheet2!$L3843=1),Sheet2!$I3843+Sheet2!$M3843,IF(Sheet2!$K3843=$B$1,Sheet2!$M3843,0))</f>
        <v>0</v>
      </c>
      <c r="O3843">
        <f>IF(AND(Sheet2!$K3843=$B$2,Sheet2!$L3843=1),Sheet2!$J3843+Sheet2!$M3843,IF(Sheet2!$K3843=$B$2,Sheet2!$M3843,0))</f>
        <v>0</v>
      </c>
    </row>
    <row r="3844" spans="14:15" x14ac:dyDescent="0.25">
      <c r="N3844">
        <f>IF(AND(Sheet2!$K3844=$B$1,Sheet2!$L3844=1),Sheet2!$I3844+Sheet2!$M3844,IF(Sheet2!$K3844=$B$1,Sheet2!$M3844,0))</f>
        <v>0</v>
      </c>
      <c r="O3844">
        <f>IF(AND(Sheet2!$K3844=$B$2,Sheet2!$L3844=1),Sheet2!$J3844+Sheet2!$M3844,IF(Sheet2!$K3844=$B$2,Sheet2!$M3844,0))</f>
        <v>0</v>
      </c>
    </row>
    <row r="3845" spans="14:15" x14ac:dyDescent="0.25">
      <c r="N3845">
        <f>IF(AND(Sheet2!$K3845=$B$1,Sheet2!$L3845=1),Sheet2!$I3845+Sheet2!$M3845,IF(Sheet2!$K3845=$B$1,Sheet2!$M3845,0))</f>
        <v>0</v>
      </c>
      <c r="O3845">
        <f>IF(AND(Sheet2!$K3845=$B$2,Sheet2!$L3845=1),Sheet2!$J3845+Sheet2!$M3845,IF(Sheet2!$K3845=$B$2,Sheet2!$M3845,0))</f>
        <v>0</v>
      </c>
    </row>
    <row r="3846" spans="14:15" x14ac:dyDescent="0.25">
      <c r="N3846">
        <f>IF(AND(Sheet2!$K3846=$B$1,Sheet2!$L3846=1),Sheet2!$I3846+Sheet2!$M3846,IF(Sheet2!$K3846=$B$1,Sheet2!$M3846,0))</f>
        <v>0</v>
      </c>
      <c r="O3846">
        <f>IF(AND(Sheet2!$K3846=$B$2,Sheet2!$L3846=1),Sheet2!$J3846+Sheet2!$M3846,IF(Sheet2!$K3846=$B$2,Sheet2!$M3846,0))</f>
        <v>0</v>
      </c>
    </row>
    <row r="3847" spans="14:15" x14ac:dyDescent="0.25">
      <c r="N3847">
        <f>IF(AND(Sheet2!$K3847=$B$1,Sheet2!$L3847=1),Sheet2!$I3847+Sheet2!$M3847,IF(Sheet2!$K3847=$B$1,Sheet2!$M3847,0))</f>
        <v>0</v>
      </c>
      <c r="O3847">
        <f>IF(AND(Sheet2!$K3847=$B$2,Sheet2!$L3847=1),Sheet2!$J3847+Sheet2!$M3847,IF(Sheet2!$K3847=$B$2,Sheet2!$M3847,0))</f>
        <v>0</v>
      </c>
    </row>
    <row r="3848" spans="14:15" x14ac:dyDescent="0.25">
      <c r="N3848">
        <f>IF(AND(Sheet2!$K3848=$B$1,Sheet2!$L3848=1),Sheet2!$I3848+Sheet2!$M3848,IF(Sheet2!$K3848=$B$1,Sheet2!$M3848,0))</f>
        <v>0</v>
      </c>
      <c r="O3848">
        <f>IF(AND(Sheet2!$K3848=$B$2,Sheet2!$L3848=1),Sheet2!$J3848+Sheet2!$M3848,IF(Sheet2!$K3848=$B$2,Sheet2!$M3848,0))</f>
        <v>0</v>
      </c>
    </row>
    <row r="3849" spans="14:15" x14ac:dyDescent="0.25">
      <c r="N3849">
        <f>IF(AND(Sheet2!$K3849=$B$1,Sheet2!$L3849=1),Sheet2!$I3849+Sheet2!$M3849,IF(Sheet2!$K3849=$B$1,Sheet2!$M3849,0))</f>
        <v>0</v>
      </c>
      <c r="O3849">
        <f>IF(AND(Sheet2!$K3849=$B$2,Sheet2!$L3849=1),Sheet2!$J3849+Sheet2!$M3849,IF(Sheet2!$K3849=$B$2,Sheet2!$M3849,0))</f>
        <v>0</v>
      </c>
    </row>
    <row r="3850" spans="14:15" x14ac:dyDescent="0.25">
      <c r="N3850">
        <f>IF(AND(Sheet2!$K3850=$B$1,Sheet2!$L3850=1),Sheet2!$I3850+Sheet2!$M3850,IF(Sheet2!$K3850=$B$1,Sheet2!$M3850,0))</f>
        <v>0</v>
      </c>
      <c r="O3850">
        <f>IF(AND(Sheet2!$K3850=$B$2,Sheet2!$L3850=1),Sheet2!$J3850+Sheet2!$M3850,IF(Sheet2!$K3850=$B$2,Sheet2!$M3850,0))</f>
        <v>0</v>
      </c>
    </row>
    <row r="3851" spans="14:15" x14ac:dyDescent="0.25">
      <c r="N3851">
        <f>IF(AND(Sheet2!$K3851=$B$1,Sheet2!$L3851=1),Sheet2!$I3851+Sheet2!$M3851,IF(Sheet2!$K3851=$B$1,Sheet2!$M3851,0))</f>
        <v>0</v>
      </c>
      <c r="O3851">
        <f>IF(AND(Sheet2!$K3851=$B$2,Sheet2!$L3851=1),Sheet2!$J3851+Sheet2!$M3851,IF(Sheet2!$K3851=$B$2,Sheet2!$M3851,0))</f>
        <v>0</v>
      </c>
    </row>
    <row r="3852" spans="14:15" x14ac:dyDescent="0.25">
      <c r="N3852">
        <f>IF(AND(Sheet2!$K3852=$B$1,Sheet2!$L3852=1),Sheet2!$I3852+Sheet2!$M3852,IF(Sheet2!$K3852=$B$1,Sheet2!$M3852,0))</f>
        <v>0</v>
      </c>
      <c r="O3852">
        <f>IF(AND(Sheet2!$K3852=$B$2,Sheet2!$L3852=1),Sheet2!$J3852+Sheet2!$M3852,IF(Sheet2!$K3852=$B$2,Sheet2!$M3852,0))</f>
        <v>0</v>
      </c>
    </row>
    <row r="3853" spans="14:15" x14ac:dyDescent="0.25">
      <c r="N3853">
        <f>IF(AND(Sheet2!$K3853=$B$1,Sheet2!$L3853=1),Sheet2!$I3853+Sheet2!$M3853,IF(Sheet2!$K3853=$B$1,Sheet2!$M3853,0))</f>
        <v>0</v>
      </c>
      <c r="O3853">
        <f>IF(AND(Sheet2!$K3853=$B$2,Sheet2!$L3853=1),Sheet2!$J3853+Sheet2!$M3853,IF(Sheet2!$K3853=$B$2,Sheet2!$M3853,0))</f>
        <v>0</v>
      </c>
    </row>
    <row r="3854" spans="14:15" x14ac:dyDescent="0.25">
      <c r="N3854">
        <f>IF(AND(Sheet2!$K3854=$B$1,Sheet2!$L3854=1),Sheet2!$I3854+Sheet2!$M3854,IF(Sheet2!$K3854=$B$1,Sheet2!$M3854,0))</f>
        <v>0</v>
      </c>
      <c r="O3854">
        <f>IF(AND(Sheet2!$K3854=$B$2,Sheet2!$L3854=1),Sheet2!$J3854+Sheet2!$M3854,IF(Sheet2!$K3854=$B$2,Sheet2!$M3854,0))</f>
        <v>0</v>
      </c>
    </row>
    <row r="3855" spans="14:15" x14ac:dyDescent="0.25">
      <c r="N3855">
        <f>IF(AND(Sheet2!$K3855=$B$1,Sheet2!$L3855=1),Sheet2!$I3855+Sheet2!$M3855,IF(Sheet2!$K3855=$B$1,Sheet2!$M3855,0))</f>
        <v>0</v>
      </c>
      <c r="O3855">
        <f>IF(AND(Sheet2!$K3855=$B$2,Sheet2!$L3855=1),Sheet2!$J3855+Sheet2!$M3855,IF(Sheet2!$K3855=$B$2,Sheet2!$M3855,0))</f>
        <v>0</v>
      </c>
    </row>
    <row r="3856" spans="14:15" x14ac:dyDescent="0.25">
      <c r="N3856">
        <f>IF(AND(Sheet2!$K3856=$B$1,Sheet2!$L3856=1),Sheet2!$I3856+Sheet2!$M3856,IF(Sheet2!$K3856=$B$1,Sheet2!$M3856,0))</f>
        <v>0</v>
      </c>
      <c r="O3856">
        <f>IF(AND(Sheet2!$K3856=$B$2,Sheet2!$L3856=1),Sheet2!$J3856+Sheet2!$M3856,IF(Sheet2!$K3856=$B$2,Sheet2!$M3856,0))</f>
        <v>0</v>
      </c>
    </row>
    <row r="3857" spans="14:15" x14ac:dyDescent="0.25">
      <c r="N3857">
        <f>IF(AND(Sheet2!$K3857=$B$1,Sheet2!$L3857=1),Sheet2!$I3857+Sheet2!$M3857,IF(Sheet2!$K3857=$B$1,Sheet2!$M3857,0))</f>
        <v>0</v>
      </c>
      <c r="O3857">
        <f>IF(AND(Sheet2!$K3857=$B$2,Sheet2!$L3857=1),Sheet2!$J3857+Sheet2!$M3857,IF(Sheet2!$K3857=$B$2,Sheet2!$M3857,0))</f>
        <v>0</v>
      </c>
    </row>
    <row r="3858" spans="14:15" x14ac:dyDescent="0.25">
      <c r="N3858">
        <f>IF(AND(Sheet2!$K3858=$B$1,Sheet2!$L3858=1),Sheet2!$I3858+Sheet2!$M3858,IF(Sheet2!$K3858=$B$1,Sheet2!$M3858,0))</f>
        <v>0</v>
      </c>
      <c r="O3858">
        <f>IF(AND(Sheet2!$K3858=$B$2,Sheet2!$L3858=1),Sheet2!$J3858+Sheet2!$M3858,IF(Sheet2!$K3858=$B$2,Sheet2!$M3858,0))</f>
        <v>0</v>
      </c>
    </row>
    <row r="3859" spans="14:15" x14ac:dyDescent="0.25">
      <c r="N3859">
        <f>IF(AND(Sheet2!$K3859=$B$1,Sheet2!$L3859=1),Sheet2!$I3859+Sheet2!$M3859,IF(Sheet2!$K3859=$B$1,Sheet2!$M3859,0))</f>
        <v>0</v>
      </c>
      <c r="O3859">
        <f>IF(AND(Sheet2!$K3859=$B$2,Sheet2!$L3859=1),Sheet2!$J3859+Sheet2!$M3859,IF(Sheet2!$K3859=$B$2,Sheet2!$M3859,0))</f>
        <v>0</v>
      </c>
    </row>
    <row r="3860" spans="14:15" x14ac:dyDescent="0.25">
      <c r="N3860">
        <f>IF(AND(Sheet2!$K3860=$B$1,Sheet2!$L3860=1),Sheet2!$I3860+Sheet2!$M3860,IF(Sheet2!$K3860=$B$1,Sheet2!$M3860,0))</f>
        <v>0</v>
      </c>
      <c r="O3860">
        <f>IF(AND(Sheet2!$K3860=$B$2,Sheet2!$L3860=1),Sheet2!$J3860+Sheet2!$M3860,IF(Sheet2!$K3860=$B$2,Sheet2!$M3860,0))</f>
        <v>0</v>
      </c>
    </row>
    <row r="3861" spans="14:15" x14ac:dyDescent="0.25">
      <c r="N3861">
        <f>IF(AND(Sheet2!$K3861=$B$1,Sheet2!$L3861=1),Sheet2!$I3861+Sheet2!$M3861,IF(Sheet2!$K3861=$B$1,Sheet2!$M3861,0))</f>
        <v>0</v>
      </c>
      <c r="O3861">
        <f>IF(AND(Sheet2!$K3861=$B$2,Sheet2!$L3861=1),Sheet2!$J3861+Sheet2!$M3861,IF(Sheet2!$K3861=$B$2,Sheet2!$M3861,0))</f>
        <v>0</v>
      </c>
    </row>
    <row r="3862" spans="14:15" x14ac:dyDescent="0.25">
      <c r="N3862">
        <f>IF(AND(Sheet2!$K3862=$B$1,Sheet2!$L3862=1),Sheet2!$I3862+Sheet2!$M3862,IF(Sheet2!$K3862=$B$1,Sheet2!$M3862,0))</f>
        <v>0</v>
      </c>
      <c r="O3862">
        <f>IF(AND(Sheet2!$K3862=$B$2,Sheet2!$L3862=1),Sheet2!$J3862+Sheet2!$M3862,IF(Sheet2!$K3862=$B$2,Sheet2!$M3862,0))</f>
        <v>0</v>
      </c>
    </row>
    <row r="3863" spans="14:15" x14ac:dyDescent="0.25">
      <c r="N3863">
        <f>IF(AND(Sheet2!$K3863=$B$1,Sheet2!$L3863=1),Sheet2!$I3863+Sheet2!$M3863,IF(Sheet2!$K3863=$B$1,Sheet2!$M3863,0))</f>
        <v>0</v>
      </c>
      <c r="O3863">
        <f>IF(AND(Sheet2!$K3863=$B$2,Sheet2!$L3863=1),Sheet2!$J3863+Sheet2!$M3863,IF(Sheet2!$K3863=$B$2,Sheet2!$M3863,0))</f>
        <v>0</v>
      </c>
    </row>
    <row r="3864" spans="14:15" x14ac:dyDescent="0.25">
      <c r="N3864">
        <f>IF(AND(Sheet2!$K3864=$B$1,Sheet2!$L3864=1),Sheet2!$I3864+Sheet2!$M3864,IF(Sheet2!$K3864=$B$1,Sheet2!$M3864,0))</f>
        <v>0</v>
      </c>
      <c r="O3864">
        <f>IF(AND(Sheet2!$K3864=$B$2,Sheet2!$L3864=1),Sheet2!$J3864+Sheet2!$M3864,IF(Sheet2!$K3864=$B$2,Sheet2!$M3864,0))</f>
        <v>0</v>
      </c>
    </row>
    <row r="3865" spans="14:15" x14ac:dyDescent="0.25">
      <c r="N3865">
        <f>IF(AND(Sheet2!$K3865=$B$1,Sheet2!$L3865=1),Sheet2!$I3865+Sheet2!$M3865,IF(Sheet2!$K3865=$B$1,Sheet2!$M3865,0))</f>
        <v>0</v>
      </c>
      <c r="O3865">
        <f>IF(AND(Sheet2!$K3865=$B$2,Sheet2!$L3865=1),Sheet2!$J3865+Sheet2!$M3865,IF(Sheet2!$K3865=$B$2,Sheet2!$M3865,0))</f>
        <v>0</v>
      </c>
    </row>
    <row r="3866" spans="14:15" x14ac:dyDescent="0.25">
      <c r="N3866">
        <f>IF(AND(Sheet2!$K3866=$B$1,Sheet2!$L3866=1),Sheet2!$I3866+Sheet2!$M3866,IF(Sheet2!$K3866=$B$1,Sheet2!$M3866,0))</f>
        <v>0</v>
      </c>
      <c r="O3866">
        <f>IF(AND(Sheet2!$K3866=$B$2,Sheet2!$L3866=1),Sheet2!$J3866+Sheet2!$M3866,IF(Sheet2!$K3866=$B$2,Sheet2!$M3866,0))</f>
        <v>0</v>
      </c>
    </row>
    <row r="3867" spans="14:15" x14ac:dyDescent="0.25">
      <c r="N3867">
        <f>IF(AND(Sheet2!$K3867=$B$1,Sheet2!$L3867=1),Sheet2!$I3867+Sheet2!$M3867,IF(Sheet2!$K3867=$B$1,Sheet2!$M3867,0))</f>
        <v>0</v>
      </c>
      <c r="O3867">
        <f>IF(AND(Sheet2!$K3867=$B$2,Sheet2!$L3867=1),Sheet2!$J3867+Sheet2!$M3867,IF(Sheet2!$K3867=$B$2,Sheet2!$M3867,0))</f>
        <v>0</v>
      </c>
    </row>
    <row r="3868" spans="14:15" x14ac:dyDescent="0.25">
      <c r="N3868">
        <f>IF(AND(Sheet2!$K3868=$B$1,Sheet2!$L3868=1),Sheet2!$I3868+Sheet2!$M3868,IF(Sheet2!$K3868=$B$1,Sheet2!$M3868,0))</f>
        <v>0</v>
      </c>
      <c r="O3868">
        <f>IF(AND(Sheet2!$K3868=$B$2,Sheet2!$L3868=1),Sheet2!$J3868+Sheet2!$M3868,IF(Sheet2!$K3868=$B$2,Sheet2!$M3868,0))</f>
        <v>0</v>
      </c>
    </row>
    <row r="3869" spans="14:15" x14ac:dyDescent="0.25">
      <c r="N3869">
        <f>IF(AND(Sheet2!$K3869=$B$1,Sheet2!$L3869=1),Sheet2!$I3869+Sheet2!$M3869,IF(Sheet2!$K3869=$B$1,Sheet2!$M3869,0))</f>
        <v>0</v>
      </c>
      <c r="O3869">
        <f>IF(AND(Sheet2!$K3869=$B$2,Sheet2!$L3869=1),Sheet2!$J3869+Sheet2!$M3869,IF(Sheet2!$K3869=$B$2,Sheet2!$M3869,0))</f>
        <v>0</v>
      </c>
    </row>
    <row r="3870" spans="14:15" x14ac:dyDescent="0.25">
      <c r="N3870">
        <f>IF(AND(Sheet2!$K3870=$B$1,Sheet2!$L3870=1),Sheet2!$I3870+Sheet2!$M3870,IF(Sheet2!$K3870=$B$1,Sheet2!$M3870,0))</f>
        <v>0</v>
      </c>
      <c r="O3870">
        <f>IF(AND(Sheet2!$K3870=$B$2,Sheet2!$L3870=1),Sheet2!$J3870+Sheet2!$M3870,IF(Sheet2!$K3870=$B$2,Sheet2!$M3870,0))</f>
        <v>0</v>
      </c>
    </row>
    <row r="3871" spans="14:15" x14ac:dyDescent="0.25">
      <c r="N3871">
        <f>IF(AND(Sheet2!$K3871=$B$1,Sheet2!$L3871=1),Sheet2!$I3871+Sheet2!$M3871,IF(Sheet2!$K3871=$B$1,Sheet2!$M3871,0))</f>
        <v>0</v>
      </c>
      <c r="O3871">
        <f>IF(AND(Sheet2!$K3871=$B$2,Sheet2!$L3871=1),Sheet2!$J3871+Sheet2!$M3871,IF(Sheet2!$K3871=$B$2,Sheet2!$M3871,0))</f>
        <v>0</v>
      </c>
    </row>
    <row r="3872" spans="14:15" x14ac:dyDescent="0.25">
      <c r="N3872">
        <f>IF(AND(Sheet2!$K3872=$B$1,Sheet2!$L3872=1),Sheet2!$I3872+Sheet2!$M3872,IF(Sheet2!$K3872=$B$1,Sheet2!$M3872,0))</f>
        <v>0</v>
      </c>
      <c r="O3872">
        <f>IF(AND(Sheet2!$K3872=$B$2,Sheet2!$L3872=1),Sheet2!$J3872+Sheet2!$M3872,IF(Sheet2!$K3872=$B$2,Sheet2!$M3872,0))</f>
        <v>0</v>
      </c>
    </row>
    <row r="3873" spans="14:15" x14ac:dyDescent="0.25">
      <c r="N3873">
        <f>IF(AND(Sheet2!$K3873=$B$1,Sheet2!$L3873=1),Sheet2!$I3873+Sheet2!$M3873,IF(Sheet2!$K3873=$B$1,Sheet2!$M3873,0))</f>
        <v>0</v>
      </c>
      <c r="O3873">
        <f>IF(AND(Sheet2!$K3873=$B$2,Sheet2!$L3873=1),Sheet2!$J3873+Sheet2!$M3873,IF(Sheet2!$K3873=$B$2,Sheet2!$M3873,0))</f>
        <v>0</v>
      </c>
    </row>
    <row r="3874" spans="14:15" x14ac:dyDescent="0.25">
      <c r="N3874">
        <f>IF(AND(Sheet2!$K3874=$B$1,Sheet2!$L3874=1),Sheet2!$I3874+Sheet2!$M3874,IF(Sheet2!$K3874=$B$1,Sheet2!$M3874,0))</f>
        <v>0</v>
      </c>
      <c r="O3874">
        <f>IF(AND(Sheet2!$K3874=$B$2,Sheet2!$L3874=1),Sheet2!$J3874+Sheet2!$M3874,IF(Sheet2!$K3874=$B$2,Sheet2!$M3874,0))</f>
        <v>0</v>
      </c>
    </row>
    <row r="3875" spans="14:15" x14ac:dyDescent="0.25">
      <c r="N3875">
        <f>IF(AND(Sheet2!$K3875=$B$1,Sheet2!$L3875=1),Sheet2!$I3875+Sheet2!$M3875,IF(Sheet2!$K3875=$B$1,Sheet2!$M3875,0))</f>
        <v>0</v>
      </c>
      <c r="O3875">
        <f>IF(AND(Sheet2!$K3875=$B$2,Sheet2!$L3875=1),Sheet2!$J3875+Sheet2!$M3875,IF(Sheet2!$K3875=$B$2,Sheet2!$M3875,0))</f>
        <v>0</v>
      </c>
    </row>
    <row r="3876" spans="14:15" x14ac:dyDescent="0.25">
      <c r="N3876">
        <f>IF(AND(Sheet2!$K3876=$B$1,Sheet2!$L3876=1),Sheet2!$I3876+Sheet2!$M3876,IF(Sheet2!$K3876=$B$1,Sheet2!$M3876,0))</f>
        <v>0</v>
      </c>
      <c r="O3876">
        <f>IF(AND(Sheet2!$K3876=$B$2,Sheet2!$L3876=1),Sheet2!$J3876+Sheet2!$M3876,IF(Sheet2!$K3876=$B$2,Sheet2!$M3876,0))</f>
        <v>0</v>
      </c>
    </row>
    <row r="3877" spans="14:15" x14ac:dyDescent="0.25">
      <c r="N3877">
        <f>IF(AND(Sheet2!$K3877=$B$1,Sheet2!$L3877=1),Sheet2!$I3877+Sheet2!$M3877,IF(Sheet2!$K3877=$B$1,Sheet2!$M3877,0))</f>
        <v>0</v>
      </c>
      <c r="O3877">
        <f>IF(AND(Sheet2!$K3877=$B$2,Sheet2!$L3877=1),Sheet2!$J3877+Sheet2!$M3877,IF(Sheet2!$K3877=$B$2,Sheet2!$M3877,0))</f>
        <v>0</v>
      </c>
    </row>
    <row r="3878" spans="14:15" x14ac:dyDescent="0.25">
      <c r="N3878">
        <f>IF(AND(Sheet2!$K3878=$B$1,Sheet2!$L3878=1),Sheet2!$I3878+Sheet2!$M3878,IF(Sheet2!$K3878=$B$1,Sheet2!$M3878,0))</f>
        <v>0</v>
      </c>
      <c r="O3878">
        <f>IF(AND(Sheet2!$K3878=$B$2,Sheet2!$L3878=1),Sheet2!$J3878+Sheet2!$M3878,IF(Sheet2!$K3878=$B$2,Sheet2!$M3878,0))</f>
        <v>0</v>
      </c>
    </row>
    <row r="3879" spans="14:15" x14ac:dyDescent="0.25">
      <c r="N3879">
        <f>IF(AND(Sheet2!$K3879=$B$1,Sheet2!$L3879=1),Sheet2!$I3879+Sheet2!$M3879,IF(Sheet2!$K3879=$B$1,Sheet2!$M3879,0))</f>
        <v>0</v>
      </c>
      <c r="O3879">
        <f>IF(AND(Sheet2!$K3879=$B$2,Sheet2!$L3879=1),Sheet2!$J3879+Sheet2!$M3879,IF(Sheet2!$K3879=$B$2,Sheet2!$M3879,0))</f>
        <v>0</v>
      </c>
    </row>
    <row r="3880" spans="14:15" x14ac:dyDescent="0.25">
      <c r="N3880">
        <f>IF(AND(Sheet2!$K3880=$B$1,Sheet2!$L3880=1),Sheet2!$I3880+Sheet2!$M3880,IF(Sheet2!$K3880=$B$1,Sheet2!$M3880,0))</f>
        <v>0</v>
      </c>
      <c r="O3880">
        <f>IF(AND(Sheet2!$K3880=$B$2,Sheet2!$L3880=1),Sheet2!$J3880+Sheet2!$M3880,IF(Sheet2!$K3880=$B$2,Sheet2!$M3880,0))</f>
        <v>0</v>
      </c>
    </row>
    <row r="3881" spans="14:15" x14ac:dyDescent="0.25">
      <c r="N3881">
        <f>IF(AND(Sheet2!$K3881=$B$1,Sheet2!$L3881=1),Sheet2!$I3881+Sheet2!$M3881,IF(Sheet2!$K3881=$B$1,Sheet2!$M3881,0))</f>
        <v>0</v>
      </c>
      <c r="O3881">
        <f>IF(AND(Sheet2!$K3881=$B$2,Sheet2!$L3881=1),Sheet2!$J3881+Sheet2!$M3881,IF(Sheet2!$K3881=$B$2,Sheet2!$M3881,0))</f>
        <v>0</v>
      </c>
    </row>
    <row r="3882" spans="14:15" x14ac:dyDescent="0.25">
      <c r="N3882">
        <f>IF(AND(Sheet2!$K3882=$B$1,Sheet2!$L3882=1),Sheet2!$I3882+Sheet2!$M3882,IF(Sheet2!$K3882=$B$1,Sheet2!$M3882,0))</f>
        <v>0</v>
      </c>
      <c r="O3882">
        <f>IF(AND(Sheet2!$K3882=$B$2,Sheet2!$L3882=1),Sheet2!$J3882+Sheet2!$M3882,IF(Sheet2!$K3882=$B$2,Sheet2!$M3882,0))</f>
        <v>0</v>
      </c>
    </row>
    <row r="3883" spans="14:15" x14ac:dyDescent="0.25">
      <c r="N3883">
        <f>IF(AND(Sheet2!$K3883=$B$1,Sheet2!$L3883=1),Sheet2!$I3883+Sheet2!$M3883,IF(Sheet2!$K3883=$B$1,Sheet2!$M3883,0))</f>
        <v>0</v>
      </c>
      <c r="O3883">
        <f>IF(AND(Sheet2!$K3883=$B$2,Sheet2!$L3883=1),Sheet2!$J3883+Sheet2!$M3883,IF(Sheet2!$K3883=$B$2,Sheet2!$M3883,0))</f>
        <v>0</v>
      </c>
    </row>
    <row r="3884" spans="14:15" x14ac:dyDescent="0.25">
      <c r="N3884">
        <f>IF(AND(Sheet2!$K3884=$B$1,Sheet2!$L3884=1),Sheet2!$I3884+Sheet2!$M3884,IF(Sheet2!$K3884=$B$1,Sheet2!$M3884,0))</f>
        <v>0</v>
      </c>
      <c r="O3884">
        <f>IF(AND(Sheet2!$K3884=$B$2,Sheet2!$L3884=1),Sheet2!$J3884+Sheet2!$M3884,IF(Sheet2!$K3884=$B$2,Sheet2!$M3884,0))</f>
        <v>0</v>
      </c>
    </row>
    <row r="3885" spans="14:15" x14ac:dyDescent="0.25">
      <c r="N3885">
        <f>IF(AND(Sheet2!$K3885=$B$1,Sheet2!$L3885=1),Sheet2!$I3885+Sheet2!$M3885,IF(Sheet2!$K3885=$B$1,Sheet2!$M3885,0))</f>
        <v>0</v>
      </c>
      <c r="O3885">
        <f>IF(AND(Sheet2!$K3885=$B$2,Sheet2!$L3885=1),Sheet2!$J3885+Sheet2!$M3885,IF(Sheet2!$K3885=$B$2,Sheet2!$M3885,0))</f>
        <v>0</v>
      </c>
    </row>
    <row r="3886" spans="14:15" x14ac:dyDescent="0.25">
      <c r="N3886">
        <f>IF(AND(Sheet2!$K3886=$B$1,Sheet2!$L3886=1),Sheet2!$I3886+Sheet2!$M3886,IF(Sheet2!$K3886=$B$1,Sheet2!$M3886,0))</f>
        <v>0</v>
      </c>
      <c r="O3886">
        <f>IF(AND(Sheet2!$K3886=$B$2,Sheet2!$L3886=1),Sheet2!$J3886+Sheet2!$M3886,IF(Sheet2!$K3886=$B$2,Sheet2!$M3886,0))</f>
        <v>0</v>
      </c>
    </row>
    <row r="3887" spans="14:15" x14ac:dyDescent="0.25">
      <c r="N3887">
        <f>IF(AND(Sheet2!$K3887=$B$1,Sheet2!$L3887=1),Sheet2!$I3887+Sheet2!$M3887,IF(Sheet2!$K3887=$B$1,Sheet2!$M3887,0))</f>
        <v>0</v>
      </c>
      <c r="O3887">
        <f>IF(AND(Sheet2!$K3887=$B$2,Sheet2!$L3887=1),Sheet2!$J3887+Sheet2!$M3887,IF(Sheet2!$K3887=$B$2,Sheet2!$M3887,0))</f>
        <v>0</v>
      </c>
    </row>
    <row r="3888" spans="14:15" x14ac:dyDescent="0.25">
      <c r="N3888">
        <f>IF(AND(Sheet2!$K3888=$B$1,Sheet2!$L3888=1),Sheet2!$I3888+Sheet2!$M3888,IF(Sheet2!$K3888=$B$1,Sheet2!$M3888,0))</f>
        <v>0</v>
      </c>
      <c r="O3888">
        <f>IF(AND(Sheet2!$K3888=$B$2,Sheet2!$L3888=1),Sheet2!$J3888+Sheet2!$M3888,IF(Sheet2!$K3888=$B$2,Sheet2!$M3888,0))</f>
        <v>0</v>
      </c>
    </row>
    <row r="3889" spans="14:15" x14ac:dyDescent="0.25">
      <c r="N3889">
        <f>IF(AND(Sheet2!$K3889=$B$1,Sheet2!$L3889=1),Sheet2!$I3889+Sheet2!$M3889,IF(Sheet2!$K3889=$B$1,Sheet2!$M3889,0))</f>
        <v>0</v>
      </c>
      <c r="O3889">
        <f>IF(AND(Sheet2!$K3889=$B$2,Sheet2!$L3889=1),Sheet2!$J3889+Sheet2!$M3889,IF(Sheet2!$K3889=$B$2,Sheet2!$M3889,0))</f>
        <v>0</v>
      </c>
    </row>
    <row r="3890" spans="14:15" x14ac:dyDescent="0.25">
      <c r="N3890">
        <f>IF(AND(Sheet2!$K3890=$B$1,Sheet2!$L3890=1),Sheet2!$I3890+Sheet2!$M3890,IF(Sheet2!$K3890=$B$1,Sheet2!$M3890,0))</f>
        <v>0</v>
      </c>
      <c r="O3890">
        <f>IF(AND(Sheet2!$K3890=$B$2,Sheet2!$L3890=1),Sheet2!$J3890+Sheet2!$M3890,IF(Sheet2!$K3890=$B$2,Sheet2!$M3890,0))</f>
        <v>0</v>
      </c>
    </row>
    <row r="3891" spans="14:15" x14ac:dyDescent="0.25">
      <c r="N3891">
        <f>IF(AND(Sheet2!$K3891=$B$1,Sheet2!$L3891=1),Sheet2!$I3891+Sheet2!$M3891,IF(Sheet2!$K3891=$B$1,Sheet2!$M3891,0))</f>
        <v>0</v>
      </c>
      <c r="O3891">
        <f>IF(AND(Sheet2!$K3891=$B$2,Sheet2!$L3891=1),Sheet2!$J3891+Sheet2!$M3891,IF(Sheet2!$K3891=$B$2,Sheet2!$M3891,0))</f>
        <v>0</v>
      </c>
    </row>
    <row r="3892" spans="14:15" x14ac:dyDescent="0.25">
      <c r="N3892">
        <f>IF(AND(Sheet2!$K3892=$B$1,Sheet2!$L3892=1),Sheet2!$I3892+Sheet2!$M3892,IF(Sheet2!$K3892=$B$1,Sheet2!$M3892,0))</f>
        <v>0</v>
      </c>
      <c r="O3892">
        <f>IF(AND(Sheet2!$K3892=$B$2,Sheet2!$L3892=1),Sheet2!$J3892+Sheet2!$M3892,IF(Sheet2!$K3892=$B$2,Sheet2!$M3892,0))</f>
        <v>0</v>
      </c>
    </row>
    <row r="3893" spans="14:15" x14ac:dyDescent="0.25">
      <c r="N3893">
        <f>IF(AND(Sheet2!$K3893=$B$1,Sheet2!$L3893=1),Sheet2!$I3893+Sheet2!$M3893,IF(Sheet2!$K3893=$B$1,Sheet2!$M3893,0))</f>
        <v>0</v>
      </c>
      <c r="O3893">
        <f>IF(AND(Sheet2!$K3893=$B$2,Sheet2!$L3893=1),Sheet2!$J3893+Sheet2!$M3893,IF(Sheet2!$K3893=$B$2,Sheet2!$M3893,0))</f>
        <v>0</v>
      </c>
    </row>
    <row r="3894" spans="14:15" x14ac:dyDescent="0.25">
      <c r="N3894">
        <f>IF(AND(Sheet2!$K3894=$B$1,Sheet2!$L3894=1),Sheet2!$I3894+Sheet2!$M3894,IF(Sheet2!$K3894=$B$1,Sheet2!$M3894,0))</f>
        <v>0</v>
      </c>
      <c r="O3894">
        <f>IF(AND(Sheet2!$K3894=$B$2,Sheet2!$L3894=1),Sheet2!$J3894+Sheet2!$M3894,IF(Sheet2!$K3894=$B$2,Sheet2!$M3894,0))</f>
        <v>0</v>
      </c>
    </row>
    <row r="3895" spans="14:15" x14ac:dyDescent="0.25">
      <c r="N3895">
        <f>IF(AND(Sheet2!$K3895=$B$1,Sheet2!$L3895=1),Sheet2!$I3895+Sheet2!$M3895,IF(Sheet2!$K3895=$B$1,Sheet2!$M3895,0))</f>
        <v>0</v>
      </c>
      <c r="O3895">
        <f>IF(AND(Sheet2!$K3895=$B$2,Sheet2!$L3895=1),Sheet2!$J3895+Sheet2!$M3895,IF(Sheet2!$K3895=$B$2,Sheet2!$M3895,0))</f>
        <v>0</v>
      </c>
    </row>
    <row r="3896" spans="14:15" x14ac:dyDescent="0.25">
      <c r="N3896">
        <f>IF(AND(Sheet2!$K3896=$B$1,Sheet2!$L3896=1),Sheet2!$I3896+Sheet2!$M3896,IF(Sheet2!$K3896=$B$1,Sheet2!$M3896,0))</f>
        <v>0</v>
      </c>
      <c r="O3896">
        <f>IF(AND(Sheet2!$K3896=$B$2,Sheet2!$L3896=1),Sheet2!$J3896+Sheet2!$M3896,IF(Sheet2!$K3896=$B$2,Sheet2!$M3896,0))</f>
        <v>0</v>
      </c>
    </row>
    <row r="3897" spans="14:15" x14ac:dyDescent="0.25">
      <c r="N3897">
        <f>IF(AND(Sheet2!$K3897=$B$1,Sheet2!$L3897=1),Sheet2!$I3897+Sheet2!$M3897,IF(Sheet2!$K3897=$B$1,Sheet2!$M3897,0))</f>
        <v>0</v>
      </c>
      <c r="O3897">
        <f>IF(AND(Sheet2!$K3897=$B$2,Sheet2!$L3897=1),Sheet2!$J3897+Sheet2!$M3897,IF(Sheet2!$K3897=$B$2,Sheet2!$M3897,0))</f>
        <v>0</v>
      </c>
    </row>
    <row r="3898" spans="14:15" x14ac:dyDescent="0.25">
      <c r="N3898">
        <f>IF(AND(Sheet2!$K3898=$B$1,Sheet2!$L3898=1),Sheet2!$I3898+Sheet2!$M3898,IF(Sheet2!$K3898=$B$1,Sheet2!$M3898,0))</f>
        <v>0</v>
      </c>
      <c r="O3898">
        <f>IF(AND(Sheet2!$K3898=$B$2,Sheet2!$L3898=1),Sheet2!$J3898+Sheet2!$M3898,IF(Sheet2!$K3898=$B$2,Sheet2!$M3898,0))</f>
        <v>0</v>
      </c>
    </row>
    <row r="3899" spans="14:15" x14ac:dyDescent="0.25">
      <c r="N3899">
        <f>IF(AND(Sheet2!$K3899=$B$1,Sheet2!$L3899=1),Sheet2!$I3899+Sheet2!$M3899,IF(Sheet2!$K3899=$B$1,Sheet2!$M3899,0))</f>
        <v>0</v>
      </c>
      <c r="O3899">
        <f>IF(AND(Sheet2!$K3899=$B$2,Sheet2!$L3899=1),Sheet2!$J3899+Sheet2!$M3899,IF(Sheet2!$K3899=$B$2,Sheet2!$M3899,0))</f>
        <v>0</v>
      </c>
    </row>
    <row r="3900" spans="14:15" x14ac:dyDescent="0.25">
      <c r="N3900">
        <f>IF(AND(Sheet2!$K3900=$B$1,Sheet2!$L3900=1),Sheet2!$I3900+Sheet2!$M3900,IF(Sheet2!$K3900=$B$1,Sheet2!$M3900,0))</f>
        <v>0</v>
      </c>
      <c r="O3900">
        <f>IF(AND(Sheet2!$K3900=$B$2,Sheet2!$L3900=1),Sheet2!$J3900+Sheet2!$M3900,IF(Sheet2!$K3900=$B$2,Sheet2!$M3900,0))</f>
        <v>0</v>
      </c>
    </row>
    <row r="3901" spans="14:15" x14ac:dyDescent="0.25">
      <c r="N3901">
        <f>IF(AND(Sheet2!$K3901=$B$1,Sheet2!$L3901=1),Sheet2!$I3901+Sheet2!$M3901,IF(Sheet2!$K3901=$B$1,Sheet2!$M3901,0))</f>
        <v>0</v>
      </c>
      <c r="O3901">
        <f>IF(AND(Sheet2!$K3901=$B$2,Sheet2!$L3901=1),Sheet2!$J3901+Sheet2!$M3901,IF(Sheet2!$K3901=$B$2,Sheet2!$M3901,0))</f>
        <v>0</v>
      </c>
    </row>
    <row r="3902" spans="14:15" x14ac:dyDescent="0.25">
      <c r="N3902">
        <f>IF(AND(Sheet2!$K3902=$B$1,Sheet2!$L3902=1),Sheet2!$I3902+Sheet2!$M3902,IF(Sheet2!$K3902=$B$1,Sheet2!$M3902,0))</f>
        <v>0</v>
      </c>
      <c r="O3902">
        <f>IF(AND(Sheet2!$K3902=$B$2,Sheet2!$L3902=1),Sheet2!$J3902+Sheet2!$M3902,IF(Sheet2!$K3902=$B$2,Sheet2!$M3902,0))</f>
        <v>0</v>
      </c>
    </row>
    <row r="3903" spans="14:15" x14ac:dyDescent="0.25">
      <c r="N3903">
        <f>IF(AND(Sheet2!$K3903=$B$1,Sheet2!$L3903=1),Sheet2!$I3903+Sheet2!$M3903,IF(Sheet2!$K3903=$B$1,Sheet2!$M3903,0))</f>
        <v>0</v>
      </c>
      <c r="O3903">
        <f>IF(AND(Sheet2!$K3903=$B$2,Sheet2!$L3903=1),Sheet2!$J3903+Sheet2!$M3903,IF(Sheet2!$K3903=$B$2,Sheet2!$M3903,0))</f>
        <v>0</v>
      </c>
    </row>
    <row r="3904" spans="14:15" x14ac:dyDescent="0.25">
      <c r="N3904">
        <f>IF(AND(Sheet2!$K3904=$B$1,Sheet2!$L3904=1),Sheet2!$I3904+Sheet2!$M3904,IF(Sheet2!$K3904=$B$1,Sheet2!$M3904,0))</f>
        <v>0</v>
      </c>
      <c r="O3904">
        <f>IF(AND(Sheet2!$K3904=$B$2,Sheet2!$L3904=1),Sheet2!$J3904+Sheet2!$M3904,IF(Sheet2!$K3904=$B$2,Sheet2!$M3904,0))</f>
        <v>0</v>
      </c>
    </row>
    <row r="3905" spans="14:15" x14ac:dyDescent="0.25">
      <c r="N3905">
        <f>IF(AND(Sheet2!$K3905=$B$1,Sheet2!$L3905=1),Sheet2!$I3905+Sheet2!$M3905,IF(Sheet2!$K3905=$B$1,Sheet2!$M3905,0))</f>
        <v>0</v>
      </c>
      <c r="O3905">
        <f>IF(AND(Sheet2!$K3905=$B$2,Sheet2!$L3905=1),Sheet2!$J3905+Sheet2!$M3905,IF(Sheet2!$K3905=$B$2,Sheet2!$M3905,0))</f>
        <v>0</v>
      </c>
    </row>
    <row r="3906" spans="14:15" x14ac:dyDescent="0.25">
      <c r="N3906">
        <f>IF(AND(Sheet2!$K3906=$B$1,Sheet2!$L3906=1),Sheet2!$I3906+Sheet2!$M3906,IF(Sheet2!$K3906=$B$1,Sheet2!$M3906,0))</f>
        <v>0</v>
      </c>
      <c r="O3906">
        <f>IF(AND(Sheet2!$K3906=$B$2,Sheet2!$L3906=1),Sheet2!$J3906+Sheet2!$M3906,IF(Sheet2!$K3906=$B$2,Sheet2!$M3906,0))</f>
        <v>0</v>
      </c>
    </row>
    <row r="3907" spans="14:15" x14ac:dyDescent="0.25">
      <c r="N3907">
        <f>IF(AND(Sheet2!$K3907=$B$1,Sheet2!$L3907=1),Sheet2!$I3907+Sheet2!$M3907,IF(Sheet2!$K3907=$B$1,Sheet2!$M3907,0))</f>
        <v>0</v>
      </c>
      <c r="O3907">
        <f>IF(AND(Sheet2!$K3907=$B$2,Sheet2!$L3907=1),Sheet2!$J3907+Sheet2!$M3907,IF(Sheet2!$K3907=$B$2,Sheet2!$M3907,0))</f>
        <v>0</v>
      </c>
    </row>
    <row r="3908" spans="14:15" x14ac:dyDescent="0.25">
      <c r="N3908">
        <f>IF(AND(Sheet2!$K3908=$B$1,Sheet2!$L3908=1),Sheet2!$I3908+Sheet2!$M3908,IF(Sheet2!$K3908=$B$1,Sheet2!$M3908,0))</f>
        <v>0</v>
      </c>
      <c r="O3908">
        <f>IF(AND(Sheet2!$K3908=$B$2,Sheet2!$L3908=1),Sheet2!$J3908+Sheet2!$M3908,IF(Sheet2!$K3908=$B$2,Sheet2!$M3908,0))</f>
        <v>0</v>
      </c>
    </row>
    <row r="3909" spans="14:15" x14ac:dyDescent="0.25">
      <c r="N3909">
        <f>IF(AND(Sheet2!$K3909=$B$1,Sheet2!$L3909=1),Sheet2!$I3909+Sheet2!$M3909,IF(Sheet2!$K3909=$B$1,Sheet2!$M3909,0))</f>
        <v>0</v>
      </c>
      <c r="O3909">
        <f>IF(AND(Sheet2!$K3909=$B$2,Sheet2!$L3909=1),Sheet2!$J3909+Sheet2!$M3909,IF(Sheet2!$K3909=$B$2,Sheet2!$M3909,0))</f>
        <v>0</v>
      </c>
    </row>
    <row r="3910" spans="14:15" x14ac:dyDescent="0.25">
      <c r="N3910">
        <f>IF(AND(Sheet2!$K3910=$B$1,Sheet2!$L3910=1),Sheet2!$I3910+Sheet2!$M3910,IF(Sheet2!$K3910=$B$1,Sheet2!$M3910,0))</f>
        <v>0</v>
      </c>
      <c r="O3910">
        <f>IF(AND(Sheet2!$K3910=$B$2,Sheet2!$L3910=1),Sheet2!$J3910+Sheet2!$M3910,IF(Sheet2!$K3910=$B$2,Sheet2!$M3910,0))</f>
        <v>0</v>
      </c>
    </row>
    <row r="3911" spans="14:15" x14ac:dyDescent="0.25">
      <c r="N3911">
        <f>IF(AND(Sheet2!$K3911=$B$1,Sheet2!$L3911=1),Sheet2!$I3911+Sheet2!$M3911,IF(Sheet2!$K3911=$B$1,Sheet2!$M3911,0))</f>
        <v>0</v>
      </c>
      <c r="O3911">
        <f>IF(AND(Sheet2!$K3911=$B$2,Sheet2!$L3911=1),Sheet2!$J3911+Sheet2!$M3911,IF(Sheet2!$K3911=$B$2,Sheet2!$M3911,0))</f>
        <v>0</v>
      </c>
    </row>
    <row r="3912" spans="14:15" x14ac:dyDescent="0.25">
      <c r="N3912">
        <f>IF(AND(Sheet2!$K3912=$B$1,Sheet2!$L3912=1),Sheet2!$I3912+Sheet2!$M3912,IF(Sheet2!$K3912=$B$1,Sheet2!$M3912,0))</f>
        <v>0</v>
      </c>
      <c r="O3912">
        <f>IF(AND(Sheet2!$K3912=$B$2,Sheet2!$L3912=1),Sheet2!$J3912+Sheet2!$M3912,IF(Sheet2!$K3912=$B$2,Sheet2!$M3912,0))</f>
        <v>0</v>
      </c>
    </row>
    <row r="3913" spans="14:15" x14ac:dyDescent="0.25">
      <c r="N3913">
        <f>IF(AND(Sheet2!$K3913=$B$1,Sheet2!$L3913=1),Sheet2!$I3913+Sheet2!$M3913,IF(Sheet2!$K3913=$B$1,Sheet2!$M3913,0))</f>
        <v>0</v>
      </c>
      <c r="O3913">
        <f>IF(AND(Sheet2!$K3913=$B$2,Sheet2!$L3913=1),Sheet2!$J3913+Sheet2!$M3913,IF(Sheet2!$K3913=$B$2,Sheet2!$M3913,0))</f>
        <v>0</v>
      </c>
    </row>
    <row r="3914" spans="14:15" x14ac:dyDescent="0.25">
      <c r="N3914">
        <f>IF(AND(Sheet2!$K3914=$B$1,Sheet2!$L3914=1),Sheet2!$I3914+Sheet2!$M3914,IF(Sheet2!$K3914=$B$1,Sheet2!$M3914,0))</f>
        <v>0</v>
      </c>
      <c r="O3914">
        <f>IF(AND(Sheet2!$K3914=$B$2,Sheet2!$L3914=1),Sheet2!$J3914+Sheet2!$M3914,IF(Sheet2!$K3914=$B$2,Sheet2!$M3914,0))</f>
        <v>0</v>
      </c>
    </row>
    <row r="3915" spans="14:15" x14ac:dyDescent="0.25">
      <c r="N3915">
        <f>IF(AND(Sheet2!$K3915=$B$1,Sheet2!$L3915=1),Sheet2!$I3915+Sheet2!$M3915,IF(Sheet2!$K3915=$B$1,Sheet2!$M3915,0))</f>
        <v>0</v>
      </c>
      <c r="O3915">
        <f>IF(AND(Sheet2!$K3915=$B$2,Sheet2!$L3915=1),Sheet2!$J3915+Sheet2!$M3915,IF(Sheet2!$K3915=$B$2,Sheet2!$M3915,0))</f>
        <v>0</v>
      </c>
    </row>
    <row r="3916" spans="14:15" x14ac:dyDescent="0.25">
      <c r="N3916">
        <f>IF(AND(Sheet2!$K3916=$B$1,Sheet2!$L3916=1),Sheet2!$I3916+Sheet2!$M3916,IF(Sheet2!$K3916=$B$1,Sheet2!$M3916,0))</f>
        <v>0</v>
      </c>
      <c r="O3916">
        <f>IF(AND(Sheet2!$K3916=$B$2,Sheet2!$L3916=1),Sheet2!$J3916+Sheet2!$M3916,IF(Sheet2!$K3916=$B$2,Sheet2!$M3916,0))</f>
        <v>0</v>
      </c>
    </row>
    <row r="3917" spans="14:15" x14ac:dyDescent="0.25">
      <c r="N3917">
        <f>IF(AND(Sheet2!$K3917=$B$1,Sheet2!$L3917=1),Sheet2!$I3917+Sheet2!$M3917,IF(Sheet2!$K3917=$B$1,Sheet2!$M3917,0))</f>
        <v>0</v>
      </c>
      <c r="O3917">
        <f>IF(AND(Sheet2!$K3917=$B$2,Sheet2!$L3917=1),Sheet2!$J3917+Sheet2!$M3917,IF(Sheet2!$K3917=$B$2,Sheet2!$M3917,0))</f>
        <v>0</v>
      </c>
    </row>
    <row r="3918" spans="14:15" x14ac:dyDescent="0.25">
      <c r="N3918">
        <f>IF(AND(Sheet2!$K3918=$B$1,Sheet2!$L3918=1),Sheet2!$I3918+Sheet2!$M3918,IF(Sheet2!$K3918=$B$1,Sheet2!$M3918,0))</f>
        <v>0</v>
      </c>
      <c r="O3918">
        <f>IF(AND(Sheet2!$K3918=$B$2,Sheet2!$L3918=1),Sheet2!$J3918+Sheet2!$M3918,IF(Sheet2!$K3918=$B$2,Sheet2!$M3918,0))</f>
        <v>0</v>
      </c>
    </row>
    <row r="3919" spans="14:15" x14ac:dyDescent="0.25">
      <c r="N3919">
        <f>IF(AND(Sheet2!$K3919=$B$1,Sheet2!$L3919=1),Sheet2!$I3919+Sheet2!$M3919,IF(Sheet2!$K3919=$B$1,Sheet2!$M3919,0))</f>
        <v>0</v>
      </c>
      <c r="O3919">
        <f>IF(AND(Sheet2!$K3919=$B$2,Sheet2!$L3919=1),Sheet2!$J3919+Sheet2!$M3919,IF(Sheet2!$K3919=$B$2,Sheet2!$M3919,0))</f>
        <v>0</v>
      </c>
    </row>
    <row r="3920" spans="14:15" x14ac:dyDescent="0.25">
      <c r="N3920">
        <f>IF(AND(Sheet2!$K3920=$B$1,Sheet2!$L3920=1),Sheet2!$I3920+Sheet2!$M3920,IF(Sheet2!$K3920=$B$1,Sheet2!$M3920,0))</f>
        <v>0</v>
      </c>
      <c r="O3920">
        <f>IF(AND(Sheet2!$K3920=$B$2,Sheet2!$L3920=1),Sheet2!$J3920+Sheet2!$M3920,IF(Sheet2!$K3920=$B$2,Sheet2!$M3920,0))</f>
        <v>0</v>
      </c>
    </row>
    <row r="3921" spans="14:15" x14ac:dyDescent="0.25">
      <c r="N3921">
        <f>IF(AND(Sheet2!$K3921=$B$1,Sheet2!$L3921=1),Sheet2!$I3921+Sheet2!$M3921,IF(Sheet2!$K3921=$B$1,Sheet2!$M3921,0))</f>
        <v>0</v>
      </c>
      <c r="O3921">
        <f>IF(AND(Sheet2!$K3921=$B$2,Sheet2!$L3921=1),Sheet2!$J3921+Sheet2!$M3921,IF(Sheet2!$K3921=$B$2,Sheet2!$M3921,0))</f>
        <v>0</v>
      </c>
    </row>
    <row r="3922" spans="14:15" x14ac:dyDescent="0.25">
      <c r="N3922">
        <f>IF(AND(Sheet2!$K3922=$B$1,Sheet2!$L3922=1),Sheet2!$I3922+Sheet2!$M3922,IF(Sheet2!$K3922=$B$1,Sheet2!$M3922,0))</f>
        <v>0</v>
      </c>
      <c r="O3922">
        <f>IF(AND(Sheet2!$K3922=$B$2,Sheet2!$L3922=1),Sheet2!$J3922+Sheet2!$M3922,IF(Sheet2!$K3922=$B$2,Sheet2!$M3922,0))</f>
        <v>0</v>
      </c>
    </row>
    <row r="3923" spans="14:15" x14ac:dyDescent="0.25">
      <c r="N3923">
        <f>IF(AND(Sheet2!$K3923=$B$1,Sheet2!$L3923=1),Sheet2!$I3923+Sheet2!$M3923,IF(Sheet2!$K3923=$B$1,Sheet2!$M3923,0))</f>
        <v>0</v>
      </c>
      <c r="O3923">
        <f>IF(AND(Sheet2!$K3923=$B$2,Sheet2!$L3923=1),Sheet2!$J3923+Sheet2!$M3923,IF(Sheet2!$K3923=$B$2,Sheet2!$M3923,0))</f>
        <v>0</v>
      </c>
    </row>
    <row r="3924" spans="14:15" x14ac:dyDescent="0.25">
      <c r="N3924">
        <f>IF(AND(Sheet2!$K3924=$B$1,Sheet2!$L3924=1),Sheet2!$I3924+Sheet2!$M3924,IF(Sheet2!$K3924=$B$1,Sheet2!$M3924,0))</f>
        <v>0</v>
      </c>
      <c r="O3924">
        <f>IF(AND(Sheet2!$K3924=$B$2,Sheet2!$L3924=1),Sheet2!$J3924+Sheet2!$M3924,IF(Sheet2!$K3924=$B$2,Sheet2!$M3924,0))</f>
        <v>0</v>
      </c>
    </row>
    <row r="3925" spans="14:15" x14ac:dyDescent="0.25">
      <c r="N3925">
        <f>IF(AND(Sheet2!$K3925=$B$1,Sheet2!$L3925=1),Sheet2!$I3925+Sheet2!$M3925,IF(Sheet2!$K3925=$B$1,Sheet2!$M3925,0))</f>
        <v>0</v>
      </c>
      <c r="O3925">
        <f>IF(AND(Sheet2!$K3925=$B$2,Sheet2!$L3925=1),Sheet2!$J3925+Sheet2!$M3925,IF(Sheet2!$K3925=$B$2,Sheet2!$M3925,0))</f>
        <v>0</v>
      </c>
    </row>
    <row r="3926" spans="14:15" x14ac:dyDescent="0.25">
      <c r="N3926">
        <f>IF(AND(Sheet2!$K3926=$B$1,Sheet2!$L3926=1),Sheet2!$I3926+Sheet2!$M3926,IF(Sheet2!$K3926=$B$1,Sheet2!$M3926,0))</f>
        <v>0</v>
      </c>
      <c r="O3926">
        <f>IF(AND(Sheet2!$K3926=$B$2,Sheet2!$L3926=1),Sheet2!$J3926+Sheet2!$M3926,IF(Sheet2!$K3926=$B$2,Sheet2!$M3926,0))</f>
        <v>0</v>
      </c>
    </row>
    <row r="3927" spans="14:15" x14ac:dyDescent="0.25">
      <c r="N3927">
        <f>IF(AND(Sheet2!$K3927=$B$1,Sheet2!$L3927=1),Sheet2!$I3927+Sheet2!$M3927,IF(Sheet2!$K3927=$B$1,Sheet2!$M3927,0))</f>
        <v>0</v>
      </c>
      <c r="O3927">
        <f>IF(AND(Sheet2!$K3927=$B$2,Sheet2!$L3927=1),Sheet2!$J3927+Sheet2!$M3927,IF(Sheet2!$K3927=$B$2,Sheet2!$M3927,0))</f>
        <v>0</v>
      </c>
    </row>
    <row r="3928" spans="14:15" x14ac:dyDescent="0.25">
      <c r="N3928">
        <f>IF(AND(Sheet2!$K3928=$B$1,Sheet2!$L3928=1),Sheet2!$I3928+Sheet2!$M3928,IF(Sheet2!$K3928=$B$1,Sheet2!$M3928,0))</f>
        <v>0</v>
      </c>
      <c r="O3928">
        <f>IF(AND(Sheet2!$K3928=$B$2,Sheet2!$L3928=1),Sheet2!$J3928+Sheet2!$M3928,IF(Sheet2!$K3928=$B$2,Sheet2!$M3928,0))</f>
        <v>0</v>
      </c>
    </row>
    <row r="3929" spans="14:15" x14ac:dyDescent="0.25">
      <c r="N3929">
        <f>IF(AND(Sheet2!$K3929=$B$1,Sheet2!$L3929=1),Sheet2!$I3929+Sheet2!$M3929,IF(Sheet2!$K3929=$B$1,Sheet2!$M3929,0))</f>
        <v>0</v>
      </c>
      <c r="O3929">
        <f>IF(AND(Sheet2!$K3929=$B$2,Sheet2!$L3929=1),Sheet2!$J3929+Sheet2!$M3929,IF(Sheet2!$K3929=$B$2,Sheet2!$M3929,0))</f>
        <v>0</v>
      </c>
    </row>
    <row r="3930" spans="14:15" x14ac:dyDescent="0.25">
      <c r="N3930">
        <f>IF(AND(Sheet2!$K3930=$B$1,Sheet2!$L3930=1),Sheet2!$I3930+Sheet2!$M3930,IF(Sheet2!$K3930=$B$1,Sheet2!$M3930,0))</f>
        <v>0</v>
      </c>
      <c r="O3930">
        <f>IF(AND(Sheet2!$K3930=$B$2,Sheet2!$L3930=1),Sheet2!$J3930+Sheet2!$M3930,IF(Sheet2!$K3930=$B$2,Sheet2!$M3930,0))</f>
        <v>0</v>
      </c>
    </row>
    <row r="3931" spans="14:15" x14ac:dyDescent="0.25">
      <c r="N3931">
        <f>IF(AND(Sheet2!$K3931=$B$1,Sheet2!$L3931=1),Sheet2!$I3931+Sheet2!$M3931,IF(Sheet2!$K3931=$B$1,Sheet2!$M3931,0))</f>
        <v>0</v>
      </c>
      <c r="O3931">
        <f>IF(AND(Sheet2!$K3931=$B$2,Sheet2!$L3931=1),Sheet2!$J3931+Sheet2!$M3931,IF(Sheet2!$K3931=$B$2,Sheet2!$M3931,0))</f>
        <v>0</v>
      </c>
    </row>
    <row r="3932" spans="14:15" x14ac:dyDescent="0.25">
      <c r="N3932">
        <f>IF(AND(Sheet2!$K3932=$B$1,Sheet2!$L3932=1),Sheet2!$I3932+Sheet2!$M3932,IF(Sheet2!$K3932=$B$1,Sheet2!$M3932,0))</f>
        <v>0</v>
      </c>
      <c r="O3932">
        <f>IF(AND(Sheet2!$K3932=$B$2,Sheet2!$L3932=1),Sheet2!$J3932+Sheet2!$M3932,IF(Sheet2!$K3932=$B$2,Sheet2!$M3932,0))</f>
        <v>0</v>
      </c>
    </row>
    <row r="3933" spans="14:15" x14ac:dyDescent="0.25">
      <c r="N3933">
        <f>IF(AND(Sheet2!$K3933=$B$1,Sheet2!$L3933=1),Sheet2!$I3933+Sheet2!$M3933,IF(Sheet2!$K3933=$B$1,Sheet2!$M3933,0))</f>
        <v>0</v>
      </c>
      <c r="O3933">
        <f>IF(AND(Sheet2!$K3933=$B$2,Sheet2!$L3933=1),Sheet2!$J3933+Sheet2!$M3933,IF(Sheet2!$K3933=$B$2,Sheet2!$M3933,0))</f>
        <v>0</v>
      </c>
    </row>
    <row r="3934" spans="14:15" x14ac:dyDescent="0.25">
      <c r="N3934">
        <f>IF(AND(Sheet2!$K3934=$B$1,Sheet2!$L3934=1),Sheet2!$I3934+Sheet2!$M3934,IF(Sheet2!$K3934=$B$1,Sheet2!$M3934,0))</f>
        <v>0</v>
      </c>
      <c r="O3934">
        <f>IF(AND(Sheet2!$K3934=$B$2,Sheet2!$L3934=1),Sheet2!$J3934+Sheet2!$M3934,IF(Sheet2!$K3934=$B$2,Sheet2!$M3934,0))</f>
        <v>0</v>
      </c>
    </row>
    <row r="3935" spans="14:15" x14ac:dyDescent="0.25">
      <c r="N3935">
        <f>IF(AND(Sheet2!$K3935=$B$1,Sheet2!$L3935=1),Sheet2!$I3935+Sheet2!$M3935,IF(Sheet2!$K3935=$B$1,Sheet2!$M3935,0))</f>
        <v>0</v>
      </c>
      <c r="O3935">
        <f>IF(AND(Sheet2!$K3935=$B$2,Sheet2!$L3935=1),Sheet2!$J3935+Sheet2!$M3935,IF(Sheet2!$K3935=$B$2,Sheet2!$M3935,0))</f>
        <v>0</v>
      </c>
    </row>
    <row r="3936" spans="14:15" x14ac:dyDescent="0.25">
      <c r="N3936">
        <f>IF(AND(Sheet2!$K3936=$B$1,Sheet2!$L3936=1),Sheet2!$I3936+Sheet2!$M3936,IF(Sheet2!$K3936=$B$1,Sheet2!$M3936,0))</f>
        <v>0</v>
      </c>
      <c r="O3936">
        <f>IF(AND(Sheet2!$K3936=$B$2,Sheet2!$L3936=1),Sheet2!$J3936+Sheet2!$M3936,IF(Sheet2!$K3936=$B$2,Sheet2!$M3936,0))</f>
        <v>0</v>
      </c>
    </row>
    <row r="3937" spans="14:15" x14ac:dyDescent="0.25">
      <c r="N3937">
        <f>IF(AND(Sheet2!$K3937=$B$1,Sheet2!$L3937=1),Sheet2!$I3937+Sheet2!$M3937,IF(Sheet2!$K3937=$B$1,Sheet2!$M3937,0))</f>
        <v>0</v>
      </c>
      <c r="O3937">
        <f>IF(AND(Sheet2!$K3937=$B$2,Sheet2!$L3937=1),Sheet2!$J3937+Sheet2!$M3937,IF(Sheet2!$K3937=$B$2,Sheet2!$M3937,0))</f>
        <v>0</v>
      </c>
    </row>
    <row r="3938" spans="14:15" x14ac:dyDescent="0.25">
      <c r="N3938">
        <f>IF(AND(Sheet2!$K3938=$B$1,Sheet2!$L3938=1),Sheet2!$I3938+Sheet2!$M3938,IF(Sheet2!$K3938=$B$1,Sheet2!$M3938,0))</f>
        <v>0</v>
      </c>
      <c r="O3938">
        <f>IF(AND(Sheet2!$K3938=$B$2,Sheet2!$L3938=1),Sheet2!$J3938+Sheet2!$M3938,IF(Sheet2!$K3938=$B$2,Sheet2!$M3938,0))</f>
        <v>0</v>
      </c>
    </row>
    <row r="3939" spans="14:15" x14ac:dyDescent="0.25">
      <c r="N3939">
        <f>IF(AND(Sheet2!$K3939=$B$1,Sheet2!$L3939=1),Sheet2!$I3939+Sheet2!$M3939,IF(Sheet2!$K3939=$B$1,Sheet2!$M3939,0))</f>
        <v>0</v>
      </c>
      <c r="O3939">
        <f>IF(AND(Sheet2!$K3939=$B$2,Sheet2!$L3939=1),Sheet2!$J3939+Sheet2!$M3939,IF(Sheet2!$K3939=$B$2,Sheet2!$M3939,0))</f>
        <v>0</v>
      </c>
    </row>
    <row r="3940" spans="14:15" x14ac:dyDescent="0.25">
      <c r="N3940">
        <f>IF(AND(Sheet2!$K3940=$B$1,Sheet2!$L3940=1),Sheet2!$I3940+Sheet2!$M3940,IF(Sheet2!$K3940=$B$1,Sheet2!$M3940,0))</f>
        <v>0</v>
      </c>
      <c r="O3940">
        <f>IF(AND(Sheet2!$K3940=$B$2,Sheet2!$L3940=1),Sheet2!$J3940+Sheet2!$M3940,IF(Sheet2!$K3940=$B$2,Sheet2!$M3940,0))</f>
        <v>0</v>
      </c>
    </row>
    <row r="3941" spans="14:15" x14ac:dyDescent="0.25">
      <c r="N3941">
        <f>IF(AND(Sheet2!$K3941=$B$1,Sheet2!$L3941=1),Sheet2!$I3941+Sheet2!$M3941,IF(Sheet2!$K3941=$B$1,Sheet2!$M3941,0))</f>
        <v>0</v>
      </c>
      <c r="O3941">
        <f>IF(AND(Sheet2!$K3941=$B$2,Sheet2!$L3941=1),Sheet2!$J3941+Sheet2!$M3941,IF(Sheet2!$K3941=$B$2,Sheet2!$M3941,0))</f>
        <v>0</v>
      </c>
    </row>
    <row r="3942" spans="14:15" x14ac:dyDescent="0.25">
      <c r="N3942">
        <f>IF(AND(Sheet2!$K3942=$B$1,Sheet2!$L3942=1),Sheet2!$I3942+Sheet2!$M3942,IF(Sheet2!$K3942=$B$1,Sheet2!$M3942,0))</f>
        <v>0</v>
      </c>
      <c r="O3942">
        <f>IF(AND(Sheet2!$K3942=$B$2,Sheet2!$L3942=1),Sheet2!$J3942+Sheet2!$M3942,IF(Sheet2!$K3942=$B$2,Sheet2!$M3942,0))</f>
        <v>0</v>
      </c>
    </row>
    <row r="3943" spans="14:15" x14ac:dyDescent="0.25">
      <c r="N3943">
        <f>IF(AND(Sheet2!$K3943=$B$1,Sheet2!$L3943=1),Sheet2!$I3943+Sheet2!$M3943,IF(Sheet2!$K3943=$B$1,Sheet2!$M3943,0))</f>
        <v>0</v>
      </c>
      <c r="O3943">
        <f>IF(AND(Sheet2!$K3943=$B$2,Sheet2!$L3943=1),Sheet2!$J3943+Sheet2!$M3943,IF(Sheet2!$K3943=$B$2,Sheet2!$M3943,0))</f>
        <v>0</v>
      </c>
    </row>
    <row r="3944" spans="14:15" x14ac:dyDescent="0.25">
      <c r="N3944">
        <f>IF(AND(Sheet2!$K3944=$B$1,Sheet2!$L3944=1),Sheet2!$I3944+Sheet2!$M3944,IF(Sheet2!$K3944=$B$1,Sheet2!$M3944,0))</f>
        <v>0</v>
      </c>
      <c r="O3944">
        <f>IF(AND(Sheet2!$K3944=$B$2,Sheet2!$L3944=1),Sheet2!$J3944+Sheet2!$M3944,IF(Sheet2!$K3944=$B$2,Sheet2!$M3944,0))</f>
        <v>0</v>
      </c>
    </row>
    <row r="3945" spans="14:15" x14ac:dyDescent="0.25">
      <c r="N3945">
        <f>IF(AND(Sheet2!$K3945=$B$1,Sheet2!$L3945=1),Sheet2!$I3945+Sheet2!$M3945,IF(Sheet2!$K3945=$B$1,Sheet2!$M3945,0))</f>
        <v>0</v>
      </c>
      <c r="O3945">
        <f>IF(AND(Sheet2!$K3945=$B$2,Sheet2!$L3945=1),Sheet2!$J3945+Sheet2!$M3945,IF(Sheet2!$K3945=$B$2,Sheet2!$M3945,0))</f>
        <v>0</v>
      </c>
    </row>
    <row r="3946" spans="14:15" x14ac:dyDescent="0.25">
      <c r="N3946">
        <f>IF(AND(Sheet2!$K3946=$B$1,Sheet2!$L3946=1),Sheet2!$I3946+Sheet2!$M3946,IF(Sheet2!$K3946=$B$1,Sheet2!$M3946,0))</f>
        <v>0</v>
      </c>
      <c r="O3946">
        <f>IF(AND(Sheet2!$K3946=$B$2,Sheet2!$L3946=1),Sheet2!$J3946+Sheet2!$M3946,IF(Sheet2!$K3946=$B$2,Sheet2!$M3946,0))</f>
        <v>0</v>
      </c>
    </row>
    <row r="3947" spans="14:15" x14ac:dyDescent="0.25">
      <c r="N3947">
        <f>IF(AND(Sheet2!$K3947=$B$1,Sheet2!$L3947=1),Sheet2!$I3947+Sheet2!$M3947,IF(Sheet2!$K3947=$B$1,Sheet2!$M3947,0))</f>
        <v>0</v>
      </c>
      <c r="O3947">
        <f>IF(AND(Sheet2!$K3947=$B$2,Sheet2!$L3947=1),Sheet2!$J3947+Sheet2!$M3947,IF(Sheet2!$K3947=$B$2,Sheet2!$M3947,0))</f>
        <v>0</v>
      </c>
    </row>
    <row r="3948" spans="14:15" x14ac:dyDescent="0.25">
      <c r="N3948">
        <f>IF(AND(Sheet2!$K3948=$B$1,Sheet2!$L3948=1),Sheet2!$I3948+Sheet2!$M3948,IF(Sheet2!$K3948=$B$1,Sheet2!$M3948,0))</f>
        <v>0</v>
      </c>
      <c r="O3948">
        <f>IF(AND(Sheet2!$K3948=$B$2,Sheet2!$L3948=1),Sheet2!$J3948+Sheet2!$M3948,IF(Sheet2!$K3948=$B$2,Sheet2!$M3948,0))</f>
        <v>0</v>
      </c>
    </row>
    <row r="3949" spans="14:15" x14ac:dyDescent="0.25">
      <c r="N3949">
        <f>IF(AND(Sheet2!$K3949=$B$1,Sheet2!$L3949=1),Sheet2!$I3949+Sheet2!$M3949,IF(Sheet2!$K3949=$B$1,Sheet2!$M3949,0))</f>
        <v>0</v>
      </c>
      <c r="O3949">
        <f>IF(AND(Sheet2!$K3949=$B$2,Sheet2!$L3949=1),Sheet2!$J3949+Sheet2!$M3949,IF(Sheet2!$K3949=$B$2,Sheet2!$M3949,0))</f>
        <v>0</v>
      </c>
    </row>
    <row r="3950" spans="14:15" x14ac:dyDescent="0.25">
      <c r="N3950">
        <f>IF(AND(Sheet2!$K3950=$B$1,Sheet2!$L3950=1),Sheet2!$I3950+Sheet2!$M3950,IF(Sheet2!$K3950=$B$1,Sheet2!$M3950,0))</f>
        <v>0</v>
      </c>
      <c r="O3950">
        <f>IF(AND(Sheet2!$K3950=$B$2,Sheet2!$L3950=1),Sheet2!$J3950+Sheet2!$M3950,IF(Sheet2!$K3950=$B$2,Sheet2!$M3950,0))</f>
        <v>0</v>
      </c>
    </row>
    <row r="3951" spans="14:15" x14ac:dyDescent="0.25">
      <c r="N3951">
        <f>IF(AND(Sheet2!$K3951=$B$1,Sheet2!$L3951=1),Sheet2!$I3951+Sheet2!$M3951,IF(Sheet2!$K3951=$B$1,Sheet2!$M3951,0))</f>
        <v>0</v>
      </c>
      <c r="O3951">
        <f>IF(AND(Sheet2!$K3951=$B$2,Sheet2!$L3951=1),Sheet2!$J3951+Sheet2!$M3951,IF(Sheet2!$K3951=$B$2,Sheet2!$M3951,0))</f>
        <v>0</v>
      </c>
    </row>
    <row r="3952" spans="14:15" x14ac:dyDescent="0.25">
      <c r="N3952">
        <f>IF(AND(Sheet2!$K3952=$B$1,Sheet2!$L3952=1),Sheet2!$I3952+Sheet2!$M3952,IF(Sheet2!$K3952=$B$1,Sheet2!$M3952,0))</f>
        <v>0</v>
      </c>
      <c r="O3952">
        <f>IF(AND(Sheet2!$K3952=$B$2,Sheet2!$L3952=1),Sheet2!$J3952+Sheet2!$M3952,IF(Sheet2!$K3952=$B$2,Sheet2!$M3952,0))</f>
        <v>0</v>
      </c>
    </row>
    <row r="3953" spans="14:15" x14ac:dyDescent="0.25">
      <c r="N3953">
        <f>IF(AND(Sheet2!$K3953=$B$1,Sheet2!$L3953=1),Sheet2!$I3953+Sheet2!$M3953,IF(Sheet2!$K3953=$B$1,Sheet2!$M3953,0))</f>
        <v>0</v>
      </c>
      <c r="O3953">
        <f>IF(AND(Sheet2!$K3953=$B$2,Sheet2!$L3953=1),Sheet2!$J3953+Sheet2!$M3953,IF(Sheet2!$K3953=$B$2,Sheet2!$M3953,0))</f>
        <v>0</v>
      </c>
    </row>
    <row r="3954" spans="14:15" x14ac:dyDescent="0.25">
      <c r="N3954">
        <f>IF(AND(Sheet2!$K3954=$B$1,Sheet2!$L3954=1),Sheet2!$I3954+Sheet2!$M3954,IF(Sheet2!$K3954=$B$1,Sheet2!$M3954,0))</f>
        <v>0</v>
      </c>
      <c r="O3954">
        <f>IF(AND(Sheet2!$K3954=$B$2,Sheet2!$L3954=1),Sheet2!$J3954+Sheet2!$M3954,IF(Sheet2!$K3954=$B$2,Sheet2!$M3954,0))</f>
        <v>0</v>
      </c>
    </row>
    <row r="3955" spans="14:15" x14ac:dyDescent="0.25">
      <c r="N3955">
        <f>IF(AND(Sheet2!$K3955=$B$1,Sheet2!$L3955=1),Sheet2!$I3955+Sheet2!$M3955,IF(Sheet2!$K3955=$B$1,Sheet2!$M3955,0))</f>
        <v>0</v>
      </c>
      <c r="O3955">
        <f>IF(AND(Sheet2!$K3955=$B$2,Sheet2!$L3955=1),Sheet2!$J3955+Sheet2!$M3955,IF(Sheet2!$K3955=$B$2,Sheet2!$M3955,0))</f>
        <v>0</v>
      </c>
    </row>
    <row r="3956" spans="14:15" x14ac:dyDescent="0.25">
      <c r="N3956">
        <f>IF(AND(Sheet2!$K3956=$B$1,Sheet2!$L3956=1),Sheet2!$I3956+Sheet2!$M3956,IF(Sheet2!$K3956=$B$1,Sheet2!$M3956,0))</f>
        <v>0</v>
      </c>
      <c r="O3956">
        <f>IF(AND(Sheet2!$K3956=$B$2,Sheet2!$L3956=1),Sheet2!$J3956+Sheet2!$M3956,IF(Sheet2!$K3956=$B$2,Sheet2!$M3956,0))</f>
        <v>0</v>
      </c>
    </row>
    <row r="3957" spans="14:15" x14ac:dyDescent="0.25">
      <c r="N3957">
        <f>IF(AND(Sheet2!$K3957=$B$1,Sheet2!$L3957=1),Sheet2!$I3957+Sheet2!$M3957,IF(Sheet2!$K3957=$B$1,Sheet2!$M3957,0))</f>
        <v>0</v>
      </c>
      <c r="O3957">
        <f>IF(AND(Sheet2!$K3957=$B$2,Sheet2!$L3957=1),Sheet2!$J3957+Sheet2!$M3957,IF(Sheet2!$K3957=$B$2,Sheet2!$M3957,0))</f>
        <v>0</v>
      </c>
    </row>
    <row r="3958" spans="14:15" x14ac:dyDescent="0.25">
      <c r="N3958">
        <f>IF(AND(Sheet2!$K3958=$B$1,Sheet2!$L3958=1),Sheet2!$I3958+Sheet2!$M3958,IF(Sheet2!$K3958=$B$1,Sheet2!$M3958,0))</f>
        <v>0</v>
      </c>
      <c r="O3958">
        <f>IF(AND(Sheet2!$K3958=$B$2,Sheet2!$L3958=1),Sheet2!$J3958+Sheet2!$M3958,IF(Sheet2!$K3958=$B$2,Sheet2!$M3958,0))</f>
        <v>0</v>
      </c>
    </row>
    <row r="3959" spans="14:15" x14ac:dyDescent="0.25">
      <c r="N3959">
        <f>IF(AND(Sheet2!$K3959=$B$1,Sheet2!$L3959=1),Sheet2!$I3959+Sheet2!$M3959,IF(Sheet2!$K3959=$B$1,Sheet2!$M3959,0))</f>
        <v>0</v>
      </c>
      <c r="O3959">
        <f>IF(AND(Sheet2!$K3959=$B$2,Sheet2!$L3959=1),Sheet2!$J3959+Sheet2!$M3959,IF(Sheet2!$K3959=$B$2,Sheet2!$M3959,0))</f>
        <v>0</v>
      </c>
    </row>
    <row r="3960" spans="14:15" x14ac:dyDescent="0.25">
      <c r="N3960">
        <f>IF(AND(Sheet2!$K3960=$B$1,Sheet2!$L3960=1),Sheet2!$I3960+Sheet2!$M3960,IF(Sheet2!$K3960=$B$1,Sheet2!$M3960,0))</f>
        <v>0</v>
      </c>
      <c r="O3960">
        <f>IF(AND(Sheet2!$K3960=$B$2,Sheet2!$L3960=1),Sheet2!$J3960+Sheet2!$M3960,IF(Sheet2!$K3960=$B$2,Sheet2!$M3960,0))</f>
        <v>0</v>
      </c>
    </row>
    <row r="3961" spans="14:15" x14ac:dyDescent="0.25">
      <c r="N3961">
        <f>IF(AND(Sheet2!$K3961=$B$1,Sheet2!$L3961=1),Sheet2!$I3961+Sheet2!$M3961,IF(Sheet2!$K3961=$B$1,Sheet2!$M3961,0))</f>
        <v>0</v>
      </c>
      <c r="O3961">
        <f>IF(AND(Sheet2!$K3961=$B$2,Sheet2!$L3961=1),Sheet2!$J3961+Sheet2!$M3961,IF(Sheet2!$K3961=$B$2,Sheet2!$M3961,0))</f>
        <v>0</v>
      </c>
    </row>
    <row r="3962" spans="14:15" x14ac:dyDescent="0.25">
      <c r="N3962">
        <f>IF(AND(Sheet2!$K3962=$B$1,Sheet2!$L3962=1),Sheet2!$I3962+Sheet2!$M3962,IF(Sheet2!$K3962=$B$1,Sheet2!$M3962,0))</f>
        <v>0</v>
      </c>
      <c r="O3962">
        <f>IF(AND(Sheet2!$K3962=$B$2,Sheet2!$L3962=1),Sheet2!$J3962+Sheet2!$M3962,IF(Sheet2!$K3962=$B$2,Sheet2!$M3962,0))</f>
        <v>0</v>
      </c>
    </row>
    <row r="3963" spans="14:15" x14ac:dyDescent="0.25">
      <c r="N3963">
        <f>IF(AND(Sheet2!$K3963=$B$1,Sheet2!$L3963=1),Sheet2!$I3963+Sheet2!$M3963,IF(Sheet2!$K3963=$B$1,Sheet2!$M3963,0))</f>
        <v>0</v>
      </c>
      <c r="O3963">
        <f>IF(AND(Sheet2!$K3963=$B$2,Sheet2!$L3963=1),Sheet2!$J3963+Sheet2!$M3963,IF(Sheet2!$K3963=$B$2,Sheet2!$M3963,0))</f>
        <v>0</v>
      </c>
    </row>
    <row r="3964" spans="14:15" x14ac:dyDescent="0.25">
      <c r="N3964">
        <f>IF(AND(Sheet2!$K3964=$B$1,Sheet2!$L3964=1),Sheet2!$I3964+Sheet2!$M3964,IF(Sheet2!$K3964=$B$1,Sheet2!$M3964,0))</f>
        <v>0</v>
      </c>
      <c r="O3964">
        <f>IF(AND(Sheet2!$K3964=$B$2,Sheet2!$L3964=1),Sheet2!$J3964+Sheet2!$M3964,IF(Sheet2!$K3964=$B$2,Sheet2!$M3964,0))</f>
        <v>0</v>
      </c>
    </row>
    <row r="3965" spans="14:15" x14ac:dyDescent="0.25">
      <c r="N3965">
        <f>IF(AND(Sheet2!$K3965=$B$1,Sheet2!$L3965=1),Sheet2!$I3965+Sheet2!$M3965,IF(Sheet2!$K3965=$B$1,Sheet2!$M3965,0))</f>
        <v>0</v>
      </c>
      <c r="O3965">
        <f>IF(AND(Sheet2!$K3965=$B$2,Sheet2!$L3965=1),Sheet2!$J3965+Sheet2!$M3965,IF(Sheet2!$K3965=$B$2,Sheet2!$M3965,0))</f>
        <v>0</v>
      </c>
    </row>
    <row r="3966" spans="14:15" x14ac:dyDescent="0.25">
      <c r="N3966">
        <f>IF(AND(Sheet2!$K3966=$B$1,Sheet2!$L3966=1),Sheet2!$I3966+Sheet2!$M3966,IF(Sheet2!$K3966=$B$1,Sheet2!$M3966,0))</f>
        <v>0</v>
      </c>
      <c r="O3966">
        <f>IF(AND(Sheet2!$K3966=$B$2,Sheet2!$L3966=1),Sheet2!$J3966+Sheet2!$M3966,IF(Sheet2!$K3966=$B$2,Sheet2!$M3966,0))</f>
        <v>0</v>
      </c>
    </row>
    <row r="3967" spans="14:15" x14ac:dyDescent="0.25">
      <c r="N3967">
        <f>IF(AND(Sheet2!$K3967=$B$1,Sheet2!$L3967=1),Sheet2!$I3967+Sheet2!$M3967,IF(Sheet2!$K3967=$B$1,Sheet2!$M3967,0))</f>
        <v>0</v>
      </c>
      <c r="O3967">
        <f>IF(AND(Sheet2!$K3967=$B$2,Sheet2!$L3967=1),Sheet2!$J3967+Sheet2!$M3967,IF(Sheet2!$K3967=$B$2,Sheet2!$M3967,0))</f>
        <v>0</v>
      </c>
    </row>
    <row r="3968" spans="14:15" x14ac:dyDescent="0.25">
      <c r="N3968">
        <f>IF(AND(Sheet2!$K3968=$B$1,Sheet2!$L3968=1),Sheet2!$I3968+Sheet2!$M3968,IF(Sheet2!$K3968=$B$1,Sheet2!$M3968,0))</f>
        <v>0</v>
      </c>
      <c r="O3968">
        <f>IF(AND(Sheet2!$K3968=$B$2,Sheet2!$L3968=1),Sheet2!$J3968+Sheet2!$M3968,IF(Sheet2!$K3968=$B$2,Sheet2!$M3968,0))</f>
        <v>0</v>
      </c>
    </row>
    <row r="3969" spans="14:15" x14ac:dyDescent="0.25">
      <c r="N3969">
        <f>IF(AND(Sheet2!$K3969=$B$1,Sheet2!$L3969=1),Sheet2!$I3969+Sheet2!$M3969,IF(Sheet2!$K3969=$B$1,Sheet2!$M3969,0))</f>
        <v>0</v>
      </c>
      <c r="O3969">
        <f>IF(AND(Sheet2!$K3969=$B$2,Sheet2!$L3969=1),Sheet2!$J3969+Sheet2!$M3969,IF(Sheet2!$K3969=$B$2,Sheet2!$M3969,0))</f>
        <v>0</v>
      </c>
    </row>
    <row r="3970" spans="14:15" x14ac:dyDescent="0.25">
      <c r="N3970">
        <f>IF(AND(Sheet2!$K3970=$B$1,Sheet2!$L3970=1),Sheet2!$I3970+Sheet2!$M3970,IF(Sheet2!$K3970=$B$1,Sheet2!$M3970,0))</f>
        <v>0</v>
      </c>
      <c r="O3970">
        <f>IF(AND(Sheet2!$K3970=$B$2,Sheet2!$L3970=1),Sheet2!$J3970+Sheet2!$M3970,IF(Sheet2!$K3970=$B$2,Sheet2!$M3970,0))</f>
        <v>0</v>
      </c>
    </row>
    <row r="3971" spans="14:15" x14ac:dyDescent="0.25">
      <c r="N3971">
        <f>IF(AND(Sheet2!$K3971=$B$1,Sheet2!$L3971=1),Sheet2!$I3971+Sheet2!$M3971,IF(Sheet2!$K3971=$B$1,Sheet2!$M3971,0))</f>
        <v>0</v>
      </c>
      <c r="O3971">
        <f>IF(AND(Sheet2!$K3971=$B$2,Sheet2!$L3971=1),Sheet2!$J3971+Sheet2!$M3971,IF(Sheet2!$K3971=$B$2,Sheet2!$M3971,0))</f>
        <v>0</v>
      </c>
    </row>
    <row r="3972" spans="14:15" x14ac:dyDescent="0.25">
      <c r="N3972">
        <f>IF(AND(Sheet2!$K3972=$B$1,Sheet2!$L3972=1),Sheet2!$I3972+Sheet2!$M3972,IF(Sheet2!$K3972=$B$1,Sheet2!$M3972,0))</f>
        <v>0</v>
      </c>
      <c r="O3972">
        <f>IF(AND(Sheet2!$K3972=$B$2,Sheet2!$L3972=1),Sheet2!$J3972+Sheet2!$M3972,IF(Sheet2!$K3972=$B$2,Sheet2!$M3972,0))</f>
        <v>0</v>
      </c>
    </row>
    <row r="3973" spans="14:15" x14ac:dyDescent="0.25">
      <c r="N3973">
        <f>IF(AND(Sheet2!$K3973=$B$1,Sheet2!$L3973=1),Sheet2!$I3973+Sheet2!$M3973,IF(Sheet2!$K3973=$B$1,Sheet2!$M3973,0))</f>
        <v>0</v>
      </c>
      <c r="O3973">
        <f>IF(AND(Sheet2!$K3973=$B$2,Sheet2!$L3973=1),Sheet2!$J3973+Sheet2!$M3973,IF(Sheet2!$K3973=$B$2,Sheet2!$M3973,0))</f>
        <v>0</v>
      </c>
    </row>
    <row r="3974" spans="14:15" x14ac:dyDescent="0.25">
      <c r="N3974">
        <f>IF(AND(Sheet2!$K3974=$B$1,Sheet2!$L3974=1),Sheet2!$I3974+Sheet2!$M3974,IF(Sheet2!$K3974=$B$1,Sheet2!$M3974,0))</f>
        <v>0</v>
      </c>
      <c r="O3974">
        <f>IF(AND(Sheet2!$K3974=$B$2,Sheet2!$L3974=1),Sheet2!$J3974+Sheet2!$M3974,IF(Sheet2!$K3974=$B$2,Sheet2!$M3974,0))</f>
        <v>0</v>
      </c>
    </row>
    <row r="3975" spans="14:15" x14ac:dyDescent="0.25">
      <c r="N3975">
        <f>IF(AND(Sheet2!$K3975=$B$1,Sheet2!$L3975=1),Sheet2!$I3975+Sheet2!$M3975,IF(Sheet2!$K3975=$B$1,Sheet2!$M3975,0))</f>
        <v>0</v>
      </c>
      <c r="O3975">
        <f>IF(AND(Sheet2!$K3975=$B$2,Sheet2!$L3975=1),Sheet2!$J3975+Sheet2!$M3975,IF(Sheet2!$K3975=$B$2,Sheet2!$M3975,0))</f>
        <v>0</v>
      </c>
    </row>
    <row r="3976" spans="14:15" x14ac:dyDescent="0.25">
      <c r="N3976">
        <f>IF(AND(Sheet2!$K3976=$B$1,Sheet2!$L3976=1),Sheet2!$I3976+Sheet2!$M3976,IF(Sheet2!$K3976=$B$1,Sheet2!$M3976,0))</f>
        <v>0</v>
      </c>
      <c r="O3976">
        <f>IF(AND(Sheet2!$K3976=$B$2,Sheet2!$L3976=1),Sheet2!$J3976+Sheet2!$M3976,IF(Sheet2!$K3976=$B$2,Sheet2!$M3976,0))</f>
        <v>0</v>
      </c>
    </row>
    <row r="3977" spans="14:15" x14ac:dyDescent="0.25">
      <c r="N3977">
        <f>IF(AND(Sheet2!$K3977=$B$1,Sheet2!$L3977=1),Sheet2!$I3977+Sheet2!$M3977,IF(Sheet2!$K3977=$B$1,Sheet2!$M3977,0))</f>
        <v>0</v>
      </c>
      <c r="O3977">
        <f>IF(AND(Sheet2!$K3977=$B$2,Sheet2!$L3977=1),Sheet2!$J3977+Sheet2!$M3977,IF(Sheet2!$K3977=$B$2,Sheet2!$M3977,0))</f>
        <v>0</v>
      </c>
    </row>
    <row r="3978" spans="14:15" x14ac:dyDescent="0.25">
      <c r="N3978">
        <f>IF(AND(Sheet2!$K3978=$B$1,Sheet2!$L3978=1),Sheet2!$I3978+Sheet2!$M3978,IF(Sheet2!$K3978=$B$1,Sheet2!$M3978,0))</f>
        <v>0</v>
      </c>
      <c r="O3978">
        <f>IF(AND(Sheet2!$K3978=$B$2,Sheet2!$L3978=1),Sheet2!$J3978+Sheet2!$M3978,IF(Sheet2!$K3978=$B$2,Sheet2!$M3978,0))</f>
        <v>0</v>
      </c>
    </row>
    <row r="3979" spans="14:15" x14ac:dyDescent="0.25">
      <c r="N3979">
        <f>IF(AND(Sheet2!$K3979=$B$1,Sheet2!$L3979=1),Sheet2!$I3979+Sheet2!$M3979,IF(Sheet2!$K3979=$B$1,Sheet2!$M3979,0))</f>
        <v>0</v>
      </c>
      <c r="O3979">
        <f>IF(AND(Sheet2!$K3979=$B$2,Sheet2!$L3979=1),Sheet2!$J3979+Sheet2!$M3979,IF(Sheet2!$K3979=$B$2,Sheet2!$M3979,0))</f>
        <v>0</v>
      </c>
    </row>
    <row r="3980" spans="14:15" x14ac:dyDescent="0.25">
      <c r="N3980">
        <f>IF(AND(Sheet2!$K3980=$B$1,Sheet2!$L3980=1),Sheet2!$I3980+Sheet2!$M3980,IF(Sheet2!$K3980=$B$1,Sheet2!$M3980,0))</f>
        <v>0</v>
      </c>
      <c r="O3980">
        <f>IF(AND(Sheet2!$K3980=$B$2,Sheet2!$L3980=1),Sheet2!$J3980+Sheet2!$M3980,IF(Sheet2!$K3980=$B$2,Sheet2!$M3980,0))</f>
        <v>0</v>
      </c>
    </row>
    <row r="3981" spans="14:15" x14ac:dyDescent="0.25">
      <c r="N3981">
        <f>IF(AND(Sheet2!$K3981=$B$1,Sheet2!$L3981=1),Sheet2!$I3981+Sheet2!$M3981,IF(Sheet2!$K3981=$B$1,Sheet2!$M3981,0))</f>
        <v>0</v>
      </c>
      <c r="O3981">
        <f>IF(AND(Sheet2!$K3981=$B$2,Sheet2!$L3981=1),Sheet2!$J3981+Sheet2!$M3981,IF(Sheet2!$K3981=$B$2,Sheet2!$M3981,0))</f>
        <v>0</v>
      </c>
    </row>
    <row r="3982" spans="14:15" x14ac:dyDescent="0.25">
      <c r="N3982">
        <f>IF(AND(Sheet2!$K3982=$B$1,Sheet2!$L3982=1),Sheet2!$I3982+Sheet2!$M3982,IF(Sheet2!$K3982=$B$1,Sheet2!$M3982,0))</f>
        <v>0</v>
      </c>
      <c r="O3982">
        <f>IF(AND(Sheet2!$K3982=$B$2,Sheet2!$L3982=1),Sheet2!$J3982+Sheet2!$M3982,IF(Sheet2!$K3982=$B$2,Sheet2!$M3982,0))</f>
        <v>0</v>
      </c>
    </row>
    <row r="3983" spans="14:15" x14ac:dyDescent="0.25">
      <c r="N3983">
        <f>IF(AND(Sheet2!$K3983=$B$1,Sheet2!$L3983=1),Sheet2!$I3983+Sheet2!$M3983,IF(Sheet2!$K3983=$B$1,Sheet2!$M3983,0))</f>
        <v>0</v>
      </c>
      <c r="O3983">
        <f>IF(AND(Sheet2!$K3983=$B$2,Sheet2!$L3983=1),Sheet2!$J3983+Sheet2!$M3983,IF(Sheet2!$K3983=$B$2,Sheet2!$M3983,0))</f>
        <v>0</v>
      </c>
    </row>
    <row r="3984" spans="14:15" x14ac:dyDescent="0.25">
      <c r="N3984">
        <f>IF(AND(Sheet2!$K3984=$B$1,Sheet2!$L3984=1),Sheet2!$I3984+Sheet2!$M3984,IF(Sheet2!$K3984=$B$1,Sheet2!$M3984,0))</f>
        <v>0</v>
      </c>
      <c r="O3984">
        <f>IF(AND(Sheet2!$K3984=$B$2,Sheet2!$L3984=1),Sheet2!$J3984+Sheet2!$M3984,IF(Sheet2!$K3984=$B$2,Sheet2!$M3984,0))</f>
        <v>0</v>
      </c>
    </row>
    <row r="3985" spans="14:15" x14ac:dyDescent="0.25">
      <c r="N3985">
        <f>IF(AND(Sheet2!$K3985=$B$1,Sheet2!$L3985=1),Sheet2!$I3985+Sheet2!$M3985,IF(Sheet2!$K3985=$B$1,Sheet2!$M3985,0))</f>
        <v>0</v>
      </c>
      <c r="O3985">
        <f>IF(AND(Sheet2!$K3985=$B$2,Sheet2!$L3985=1),Sheet2!$J3985+Sheet2!$M3985,IF(Sheet2!$K3985=$B$2,Sheet2!$M3985,0))</f>
        <v>0</v>
      </c>
    </row>
    <row r="3986" spans="14:15" x14ac:dyDescent="0.25">
      <c r="N3986">
        <f>IF(AND(Sheet2!$K3986=$B$1,Sheet2!$L3986=1),Sheet2!$I3986+Sheet2!$M3986,IF(Sheet2!$K3986=$B$1,Sheet2!$M3986,0))</f>
        <v>0</v>
      </c>
      <c r="O3986">
        <f>IF(AND(Sheet2!$K3986=$B$2,Sheet2!$L3986=1),Sheet2!$J3986+Sheet2!$M3986,IF(Sheet2!$K3986=$B$2,Sheet2!$M3986,0))</f>
        <v>0</v>
      </c>
    </row>
    <row r="3987" spans="14:15" x14ac:dyDescent="0.25">
      <c r="N3987">
        <f>IF(AND(Sheet2!$K3987=$B$1,Sheet2!$L3987=1),Sheet2!$I3987+Sheet2!$M3987,IF(Sheet2!$K3987=$B$1,Sheet2!$M3987,0))</f>
        <v>0</v>
      </c>
      <c r="O3987">
        <f>IF(AND(Sheet2!$K3987=$B$2,Sheet2!$L3987=1),Sheet2!$J3987+Sheet2!$M3987,IF(Sheet2!$K3987=$B$2,Sheet2!$M3987,0))</f>
        <v>0</v>
      </c>
    </row>
    <row r="3988" spans="14:15" x14ac:dyDescent="0.25">
      <c r="N3988">
        <f>IF(AND(Sheet2!$K3988=$B$1,Sheet2!$L3988=1),Sheet2!$I3988+Sheet2!$M3988,IF(Sheet2!$K3988=$B$1,Sheet2!$M3988,0))</f>
        <v>0</v>
      </c>
      <c r="O3988">
        <f>IF(AND(Sheet2!$K3988=$B$2,Sheet2!$L3988=1),Sheet2!$J3988+Sheet2!$M3988,IF(Sheet2!$K3988=$B$2,Sheet2!$M3988,0))</f>
        <v>0</v>
      </c>
    </row>
    <row r="3989" spans="14:15" x14ac:dyDescent="0.25">
      <c r="N3989">
        <f>IF(AND(Sheet2!$K3989=$B$1,Sheet2!$L3989=1),Sheet2!$I3989+Sheet2!$M3989,IF(Sheet2!$K3989=$B$1,Sheet2!$M3989,0))</f>
        <v>0</v>
      </c>
      <c r="O3989">
        <f>IF(AND(Sheet2!$K3989=$B$2,Sheet2!$L3989=1),Sheet2!$J3989+Sheet2!$M3989,IF(Sheet2!$K3989=$B$2,Sheet2!$M3989,0))</f>
        <v>0</v>
      </c>
    </row>
    <row r="3990" spans="14:15" x14ac:dyDescent="0.25">
      <c r="N3990">
        <f>IF(AND(Sheet2!$K3990=$B$1,Sheet2!$L3990=1),Sheet2!$I3990+Sheet2!$M3990,IF(Sheet2!$K3990=$B$1,Sheet2!$M3990,0))</f>
        <v>0</v>
      </c>
      <c r="O3990">
        <f>IF(AND(Sheet2!$K3990=$B$2,Sheet2!$L3990=1),Sheet2!$J3990+Sheet2!$M3990,IF(Sheet2!$K3990=$B$2,Sheet2!$M3990,0))</f>
        <v>0</v>
      </c>
    </row>
    <row r="3991" spans="14:15" x14ac:dyDescent="0.25">
      <c r="N3991">
        <f>IF(AND(Sheet2!$K3991=$B$1,Sheet2!$L3991=1),Sheet2!$I3991+Sheet2!$M3991,IF(Sheet2!$K3991=$B$1,Sheet2!$M3991,0))</f>
        <v>0</v>
      </c>
      <c r="O3991">
        <f>IF(AND(Sheet2!$K3991=$B$2,Sheet2!$L3991=1),Sheet2!$J3991+Sheet2!$M3991,IF(Sheet2!$K3991=$B$2,Sheet2!$M3991,0))</f>
        <v>0</v>
      </c>
    </row>
    <row r="3992" spans="14:15" x14ac:dyDescent="0.25">
      <c r="N3992">
        <f>IF(AND(Sheet2!$K3992=$B$1,Sheet2!$L3992=1),Sheet2!$I3992+Sheet2!$M3992,IF(Sheet2!$K3992=$B$1,Sheet2!$M3992,0))</f>
        <v>0</v>
      </c>
      <c r="O3992">
        <f>IF(AND(Sheet2!$K3992=$B$2,Sheet2!$L3992=1),Sheet2!$J3992+Sheet2!$M3992,IF(Sheet2!$K3992=$B$2,Sheet2!$M3992,0))</f>
        <v>0</v>
      </c>
    </row>
    <row r="3993" spans="14:15" x14ac:dyDescent="0.25">
      <c r="N3993">
        <f>IF(AND(Sheet2!$K3993=$B$1,Sheet2!$L3993=1),Sheet2!$I3993+Sheet2!$M3993,IF(Sheet2!$K3993=$B$1,Sheet2!$M3993,0))</f>
        <v>0</v>
      </c>
      <c r="O3993">
        <f>IF(AND(Sheet2!$K3993=$B$2,Sheet2!$L3993=1),Sheet2!$J3993+Sheet2!$M3993,IF(Sheet2!$K3993=$B$2,Sheet2!$M3993,0))</f>
        <v>0</v>
      </c>
    </row>
    <row r="3994" spans="14:15" x14ac:dyDescent="0.25">
      <c r="N3994">
        <f>IF(AND(Sheet2!$K3994=$B$1,Sheet2!$L3994=1),Sheet2!$I3994+Sheet2!$M3994,IF(Sheet2!$K3994=$B$1,Sheet2!$M3994,0))</f>
        <v>0</v>
      </c>
      <c r="O3994">
        <f>IF(AND(Sheet2!$K3994=$B$2,Sheet2!$L3994=1),Sheet2!$J3994+Sheet2!$M3994,IF(Sheet2!$K3994=$B$2,Sheet2!$M3994,0))</f>
        <v>0</v>
      </c>
    </row>
    <row r="3995" spans="14:15" x14ac:dyDescent="0.25">
      <c r="N3995">
        <f>IF(AND(Sheet2!$K3995=$B$1,Sheet2!$L3995=1),Sheet2!$I3995+Sheet2!$M3995,IF(Sheet2!$K3995=$B$1,Sheet2!$M3995,0))</f>
        <v>0</v>
      </c>
      <c r="O3995">
        <f>IF(AND(Sheet2!$K3995=$B$2,Sheet2!$L3995=1),Sheet2!$J3995+Sheet2!$M3995,IF(Sheet2!$K3995=$B$2,Sheet2!$M3995,0))</f>
        <v>0</v>
      </c>
    </row>
    <row r="3996" spans="14:15" x14ac:dyDescent="0.25">
      <c r="N3996">
        <f>IF(AND(Sheet2!$K3996=$B$1,Sheet2!$L3996=1),Sheet2!$I3996+Sheet2!$M3996,IF(Sheet2!$K3996=$B$1,Sheet2!$M3996,0))</f>
        <v>0</v>
      </c>
      <c r="O3996">
        <f>IF(AND(Sheet2!$K3996=$B$2,Sheet2!$L3996=1),Sheet2!$J3996+Sheet2!$M3996,IF(Sheet2!$K3996=$B$2,Sheet2!$M3996,0))</f>
        <v>0</v>
      </c>
    </row>
    <row r="3997" spans="14:15" x14ac:dyDescent="0.25">
      <c r="N3997">
        <f>IF(AND(Sheet2!$K3997=$B$1,Sheet2!$L3997=1),Sheet2!$I3997+Sheet2!$M3997,IF(Sheet2!$K3997=$B$1,Sheet2!$M3997,0))</f>
        <v>0</v>
      </c>
      <c r="O3997">
        <f>IF(AND(Sheet2!$K3997=$B$2,Sheet2!$L3997=1),Sheet2!$J3997+Sheet2!$M3997,IF(Sheet2!$K3997=$B$2,Sheet2!$M3997,0))</f>
        <v>0</v>
      </c>
    </row>
    <row r="3998" spans="14:15" x14ac:dyDescent="0.25">
      <c r="N3998">
        <f>IF(AND(Sheet2!$K3998=$B$1,Sheet2!$L3998=1),Sheet2!$I3998+Sheet2!$M3998,IF(Sheet2!$K3998=$B$1,Sheet2!$M3998,0))</f>
        <v>0</v>
      </c>
      <c r="O3998">
        <f>IF(AND(Sheet2!$K3998=$B$2,Sheet2!$L3998=1),Sheet2!$J3998+Sheet2!$M3998,IF(Sheet2!$K3998=$B$2,Sheet2!$M3998,0))</f>
        <v>0</v>
      </c>
    </row>
    <row r="3999" spans="14:15" x14ac:dyDescent="0.25">
      <c r="N3999">
        <f>IF(AND(Sheet2!$K3999=$B$1,Sheet2!$L3999=1),Sheet2!$I3999+Sheet2!$M3999,IF(Sheet2!$K3999=$B$1,Sheet2!$M3999,0))</f>
        <v>0</v>
      </c>
      <c r="O3999">
        <f>IF(AND(Sheet2!$K3999=$B$2,Sheet2!$L3999=1),Sheet2!$J3999+Sheet2!$M3999,IF(Sheet2!$K3999=$B$2,Sheet2!$M3999,0))</f>
        <v>0</v>
      </c>
    </row>
    <row r="4000" spans="14:15" x14ac:dyDescent="0.25">
      <c r="N4000">
        <f>IF(AND(Sheet2!$K4000=$B$1,Sheet2!$L4000=1),Sheet2!$I4000+Sheet2!$M4000,IF(Sheet2!$K4000=$B$1,Sheet2!$M4000,0))</f>
        <v>0</v>
      </c>
      <c r="O4000">
        <f>IF(AND(Sheet2!$K4000=$B$2,Sheet2!$L4000=1),Sheet2!$J4000+Sheet2!$M4000,IF(Sheet2!$K4000=$B$2,Sheet2!$M4000,0))</f>
        <v>0</v>
      </c>
    </row>
    <row r="4001" spans="14:15" x14ac:dyDescent="0.25">
      <c r="N4001">
        <f>IF(AND(Sheet2!$K4001=$B$1,Sheet2!$L4001=1),Sheet2!$I4001+Sheet2!$M4001,IF(Sheet2!$K4001=$B$1,Sheet2!$M4001,0))</f>
        <v>0</v>
      </c>
      <c r="O4001">
        <f>IF(AND(Sheet2!$K4001=$B$2,Sheet2!$L4001=1),Sheet2!$J4001+Sheet2!$M4001,IF(Sheet2!$K4001=$B$2,Sheet2!$M4001,0))</f>
        <v>0</v>
      </c>
    </row>
    <row r="4002" spans="14:15" x14ac:dyDescent="0.25">
      <c r="N4002">
        <f>IF(AND(Sheet2!$K4002=$B$1,Sheet2!$L4002=1),Sheet2!$I4002+Sheet2!$M4002,IF(Sheet2!$K4002=$B$1,Sheet2!$M4002,0))</f>
        <v>0</v>
      </c>
      <c r="O4002">
        <f>IF(AND(Sheet2!$K4002=$B$2,Sheet2!$L4002=1),Sheet2!$J4002+Sheet2!$M4002,IF(Sheet2!$K4002=$B$2,Sheet2!$M4002,0))</f>
        <v>0</v>
      </c>
    </row>
    <row r="4003" spans="14:15" x14ac:dyDescent="0.25">
      <c r="N4003">
        <f>IF(AND(Sheet2!$K4003=$B$1,Sheet2!$L4003=1),Sheet2!$I4003+Sheet2!$M4003,IF(Sheet2!$K4003=$B$1,Sheet2!$M4003,0))</f>
        <v>0</v>
      </c>
      <c r="O4003">
        <f>IF(AND(Sheet2!$K4003=$B$2,Sheet2!$L4003=1),Sheet2!$J4003+Sheet2!$M4003,IF(Sheet2!$K4003=$B$2,Sheet2!$M4003,0))</f>
        <v>0</v>
      </c>
    </row>
    <row r="4004" spans="14:15" x14ac:dyDescent="0.25">
      <c r="N4004">
        <f>IF(AND(Sheet2!$K4004=$B$1,Sheet2!$L4004=1),Sheet2!$I4004+Sheet2!$M4004,IF(Sheet2!$K4004=$B$1,Sheet2!$M4004,0))</f>
        <v>0</v>
      </c>
      <c r="O4004">
        <f>IF(AND(Sheet2!$K4004=$B$2,Sheet2!$L4004=1),Sheet2!$J4004+Sheet2!$M4004,IF(Sheet2!$K4004=$B$2,Sheet2!$M4004,0))</f>
        <v>0</v>
      </c>
    </row>
    <row r="4005" spans="14:15" x14ac:dyDescent="0.25">
      <c r="N4005">
        <f>IF(AND(Sheet2!$K4005=$B$1,Sheet2!$L4005=1),Sheet2!$I4005+Sheet2!$M4005,IF(Sheet2!$K4005=$B$1,Sheet2!$M4005,0))</f>
        <v>0</v>
      </c>
      <c r="O4005">
        <f>IF(AND(Sheet2!$K4005=$B$2,Sheet2!$L4005=1),Sheet2!$J4005+Sheet2!$M4005,IF(Sheet2!$K4005=$B$2,Sheet2!$M4005,0))</f>
        <v>0</v>
      </c>
    </row>
    <row r="4006" spans="14:15" x14ac:dyDescent="0.25">
      <c r="N4006">
        <f>IF(AND(Sheet2!$K4006=$B$1,Sheet2!$L4006=1),Sheet2!$I4006+Sheet2!$M4006,IF(Sheet2!$K4006=$B$1,Sheet2!$M4006,0))</f>
        <v>0</v>
      </c>
      <c r="O4006">
        <f>IF(AND(Sheet2!$K4006=$B$2,Sheet2!$L4006=1),Sheet2!$J4006+Sheet2!$M4006,IF(Sheet2!$K4006=$B$2,Sheet2!$M4006,0))</f>
        <v>0</v>
      </c>
    </row>
    <row r="4007" spans="14:15" x14ac:dyDescent="0.25">
      <c r="N4007">
        <f>IF(AND(Sheet2!$K4007=$B$1,Sheet2!$L4007=1),Sheet2!$I4007+Sheet2!$M4007,IF(Sheet2!$K4007=$B$1,Sheet2!$M4007,0))</f>
        <v>0</v>
      </c>
      <c r="O4007">
        <f>IF(AND(Sheet2!$K4007=$B$2,Sheet2!$L4007=1),Sheet2!$J4007+Sheet2!$M4007,IF(Sheet2!$K4007=$B$2,Sheet2!$M4007,0))</f>
        <v>0</v>
      </c>
    </row>
    <row r="4008" spans="14:15" x14ac:dyDescent="0.25">
      <c r="N4008">
        <f>IF(AND(Sheet2!$K4008=$B$1,Sheet2!$L4008=1),Sheet2!$I4008+Sheet2!$M4008,IF(Sheet2!$K4008=$B$1,Sheet2!$M4008,0))</f>
        <v>0</v>
      </c>
      <c r="O4008">
        <f>IF(AND(Sheet2!$K4008=$B$2,Sheet2!$L4008=1),Sheet2!$J4008+Sheet2!$M4008,IF(Sheet2!$K4008=$B$2,Sheet2!$M4008,0))</f>
        <v>0</v>
      </c>
    </row>
    <row r="4009" spans="14:15" x14ac:dyDescent="0.25">
      <c r="N4009">
        <f>IF(AND(Sheet2!$K4009=$B$1,Sheet2!$L4009=1),Sheet2!$I4009+Sheet2!$M4009,IF(Sheet2!$K4009=$B$1,Sheet2!$M4009,0))</f>
        <v>0</v>
      </c>
      <c r="O4009">
        <f>IF(AND(Sheet2!$K4009=$B$2,Sheet2!$L4009=1),Sheet2!$J4009+Sheet2!$M4009,IF(Sheet2!$K4009=$B$2,Sheet2!$M4009,0))</f>
        <v>0</v>
      </c>
    </row>
    <row r="4010" spans="14:15" x14ac:dyDescent="0.25">
      <c r="N4010">
        <f>IF(AND(Sheet2!$K4010=$B$1,Sheet2!$L4010=1),Sheet2!$I4010+Sheet2!$M4010,IF(Sheet2!$K4010=$B$1,Sheet2!$M4010,0))</f>
        <v>0</v>
      </c>
      <c r="O4010">
        <f>IF(AND(Sheet2!$K4010=$B$2,Sheet2!$L4010=1),Sheet2!$J4010+Sheet2!$M4010,IF(Sheet2!$K4010=$B$2,Sheet2!$M4010,0))</f>
        <v>0</v>
      </c>
    </row>
    <row r="4011" spans="14:15" x14ac:dyDescent="0.25">
      <c r="N4011">
        <f>IF(AND(Sheet2!$K4011=$B$1,Sheet2!$L4011=1),Sheet2!$I4011+Sheet2!$M4011,IF(Sheet2!$K4011=$B$1,Sheet2!$M4011,0))</f>
        <v>0</v>
      </c>
      <c r="O4011">
        <f>IF(AND(Sheet2!$K4011=$B$2,Sheet2!$L4011=1),Sheet2!$J4011+Sheet2!$M4011,IF(Sheet2!$K4011=$B$2,Sheet2!$M4011,0))</f>
        <v>0</v>
      </c>
    </row>
    <row r="4012" spans="14:15" x14ac:dyDescent="0.25">
      <c r="N4012">
        <f>IF(AND(Sheet2!$K4012=$B$1,Sheet2!$L4012=1),Sheet2!$I4012+Sheet2!$M4012,IF(Sheet2!$K4012=$B$1,Sheet2!$M4012,0))</f>
        <v>0</v>
      </c>
      <c r="O4012">
        <f>IF(AND(Sheet2!$K4012=$B$2,Sheet2!$L4012=1),Sheet2!$J4012+Sheet2!$M4012,IF(Sheet2!$K4012=$B$2,Sheet2!$M4012,0))</f>
        <v>0</v>
      </c>
    </row>
    <row r="4013" spans="14:15" x14ac:dyDescent="0.25">
      <c r="N4013">
        <f>IF(AND(Sheet2!$K4013=$B$1,Sheet2!$L4013=1),Sheet2!$I4013+Sheet2!$M4013,IF(Sheet2!$K4013=$B$1,Sheet2!$M4013,0))</f>
        <v>0</v>
      </c>
      <c r="O4013">
        <f>IF(AND(Sheet2!$K4013=$B$2,Sheet2!$L4013=1),Sheet2!$J4013+Sheet2!$M4013,IF(Sheet2!$K4013=$B$2,Sheet2!$M4013,0))</f>
        <v>0</v>
      </c>
    </row>
    <row r="4014" spans="14:15" x14ac:dyDescent="0.25">
      <c r="N4014">
        <f>IF(AND(Sheet2!$K4014=$B$1,Sheet2!$L4014=1),Sheet2!$I4014+Sheet2!$M4014,IF(Sheet2!$K4014=$B$1,Sheet2!$M4014,0))</f>
        <v>0</v>
      </c>
      <c r="O4014">
        <f>IF(AND(Sheet2!$K4014=$B$2,Sheet2!$L4014=1),Sheet2!$J4014+Sheet2!$M4014,IF(Sheet2!$K4014=$B$2,Sheet2!$M4014,0))</f>
        <v>0</v>
      </c>
    </row>
    <row r="4015" spans="14:15" x14ac:dyDescent="0.25">
      <c r="N4015">
        <f>IF(AND(Sheet2!$K4015=$B$1,Sheet2!$L4015=1),Sheet2!$I4015+Sheet2!$M4015,IF(Sheet2!$K4015=$B$1,Sheet2!$M4015,0))</f>
        <v>0</v>
      </c>
      <c r="O4015">
        <f>IF(AND(Sheet2!$K4015=$B$2,Sheet2!$L4015=1),Sheet2!$J4015+Sheet2!$M4015,IF(Sheet2!$K4015=$B$2,Sheet2!$M4015,0))</f>
        <v>0</v>
      </c>
    </row>
    <row r="4016" spans="14:15" x14ac:dyDescent="0.25">
      <c r="N4016">
        <f>IF(AND(Sheet2!$K4016=$B$1,Sheet2!$L4016=1),Sheet2!$I4016+Sheet2!$M4016,IF(Sheet2!$K4016=$B$1,Sheet2!$M4016,0))</f>
        <v>0</v>
      </c>
      <c r="O4016">
        <f>IF(AND(Sheet2!$K4016=$B$2,Sheet2!$L4016=1),Sheet2!$J4016+Sheet2!$M4016,IF(Sheet2!$K4016=$B$2,Sheet2!$M4016,0))</f>
        <v>0</v>
      </c>
    </row>
    <row r="4017" spans="14:15" x14ac:dyDescent="0.25">
      <c r="N4017">
        <f>IF(AND(Sheet2!$K4017=$B$1,Sheet2!$L4017=1),Sheet2!$I4017+Sheet2!$M4017,IF(Sheet2!$K4017=$B$1,Sheet2!$M4017,0))</f>
        <v>0</v>
      </c>
      <c r="O4017">
        <f>IF(AND(Sheet2!$K4017=$B$2,Sheet2!$L4017=1),Sheet2!$J4017+Sheet2!$M4017,IF(Sheet2!$K4017=$B$2,Sheet2!$M4017,0))</f>
        <v>0</v>
      </c>
    </row>
    <row r="4018" spans="14:15" x14ac:dyDescent="0.25">
      <c r="N4018">
        <f>IF(AND(Sheet2!$K4018=$B$1,Sheet2!$L4018=1),Sheet2!$I4018+Sheet2!$M4018,IF(Sheet2!$K4018=$B$1,Sheet2!$M4018,0))</f>
        <v>0</v>
      </c>
      <c r="O4018">
        <f>IF(AND(Sheet2!$K4018=$B$2,Sheet2!$L4018=1),Sheet2!$J4018+Sheet2!$M4018,IF(Sheet2!$K4018=$B$2,Sheet2!$M4018,0))</f>
        <v>0</v>
      </c>
    </row>
    <row r="4019" spans="14:15" x14ac:dyDescent="0.25">
      <c r="N4019">
        <f>IF(AND(Sheet2!$K4019=$B$1,Sheet2!$L4019=1),Sheet2!$I4019+Sheet2!$M4019,IF(Sheet2!$K4019=$B$1,Sheet2!$M4019,0))</f>
        <v>0</v>
      </c>
      <c r="O4019">
        <f>IF(AND(Sheet2!$K4019=$B$2,Sheet2!$L4019=1),Sheet2!$J4019+Sheet2!$M4019,IF(Sheet2!$K4019=$B$2,Sheet2!$M4019,0))</f>
        <v>0</v>
      </c>
    </row>
    <row r="4020" spans="14:15" x14ac:dyDescent="0.25">
      <c r="N4020">
        <f>IF(AND(Sheet2!$K4020=$B$1,Sheet2!$L4020=1),Sheet2!$I4020+Sheet2!$M4020,IF(Sheet2!$K4020=$B$1,Sheet2!$M4020,0))</f>
        <v>0</v>
      </c>
      <c r="O4020">
        <f>IF(AND(Sheet2!$K4020=$B$2,Sheet2!$L4020=1),Sheet2!$J4020+Sheet2!$M4020,IF(Sheet2!$K4020=$B$2,Sheet2!$M4020,0))</f>
        <v>0</v>
      </c>
    </row>
    <row r="4021" spans="14:15" x14ac:dyDescent="0.25">
      <c r="N4021">
        <f>IF(AND(Sheet2!$K4021=$B$1,Sheet2!$L4021=1),Sheet2!$I4021+Sheet2!$M4021,IF(Sheet2!$K4021=$B$1,Sheet2!$M4021,0))</f>
        <v>0</v>
      </c>
      <c r="O4021">
        <f>IF(AND(Sheet2!$K4021=$B$2,Sheet2!$L4021=1),Sheet2!$J4021+Sheet2!$M4021,IF(Sheet2!$K4021=$B$2,Sheet2!$M4021,0))</f>
        <v>0</v>
      </c>
    </row>
    <row r="4022" spans="14:15" x14ac:dyDescent="0.25">
      <c r="N4022">
        <f>IF(AND(Sheet2!$K4022=$B$1,Sheet2!$L4022=1),Sheet2!$I4022+Sheet2!$M4022,IF(Sheet2!$K4022=$B$1,Sheet2!$M4022,0))</f>
        <v>0</v>
      </c>
      <c r="O4022">
        <f>IF(AND(Sheet2!$K4022=$B$2,Sheet2!$L4022=1),Sheet2!$J4022+Sheet2!$M4022,IF(Sheet2!$K4022=$B$2,Sheet2!$M4022,0))</f>
        <v>0</v>
      </c>
    </row>
    <row r="4023" spans="14:15" x14ac:dyDescent="0.25">
      <c r="N4023">
        <f>IF(AND(Sheet2!$K4023=$B$1,Sheet2!$L4023=1),Sheet2!$I4023+Sheet2!$M4023,IF(Sheet2!$K4023=$B$1,Sheet2!$M4023,0))</f>
        <v>0</v>
      </c>
      <c r="O4023">
        <f>IF(AND(Sheet2!$K4023=$B$2,Sheet2!$L4023=1),Sheet2!$J4023+Sheet2!$M4023,IF(Sheet2!$K4023=$B$2,Sheet2!$M4023,0))</f>
        <v>0</v>
      </c>
    </row>
    <row r="4024" spans="14:15" x14ac:dyDescent="0.25">
      <c r="N4024">
        <f>IF(AND(Sheet2!$K4024=$B$1,Sheet2!$L4024=1),Sheet2!$I4024+Sheet2!$M4024,IF(Sheet2!$K4024=$B$1,Sheet2!$M4024,0))</f>
        <v>0</v>
      </c>
      <c r="O4024">
        <f>IF(AND(Sheet2!$K4024=$B$2,Sheet2!$L4024=1),Sheet2!$J4024+Sheet2!$M4024,IF(Sheet2!$K4024=$B$2,Sheet2!$M4024,0))</f>
        <v>0</v>
      </c>
    </row>
    <row r="4025" spans="14:15" x14ac:dyDescent="0.25">
      <c r="N4025">
        <f>IF(AND(Sheet2!$K4025=$B$1,Sheet2!$L4025=1),Sheet2!$I4025+Sheet2!$M4025,IF(Sheet2!$K4025=$B$1,Sheet2!$M4025,0))</f>
        <v>0</v>
      </c>
      <c r="O4025">
        <f>IF(AND(Sheet2!$K4025=$B$2,Sheet2!$L4025=1),Sheet2!$J4025+Sheet2!$M4025,IF(Sheet2!$K4025=$B$2,Sheet2!$M4025,0))</f>
        <v>0</v>
      </c>
    </row>
    <row r="4026" spans="14:15" x14ac:dyDescent="0.25">
      <c r="N4026">
        <f>IF(AND(Sheet2!$K4026=$B$1,Sheet2!$L4026=1),Sheet2!$I4026+Sheet2!$M4026,IF(Sheet2!$K4026=$B$1,Sheet2!$M4026,0))</f>
        <v>0</v>
      </c>
      <c r="O4026">
        <f>IF(AND(Sheet2!$K4026=$B$2,Sheet2!$L4026=1),Sheet2!$J4026+Sheet2!$M4026,IF(Sheet2!$K4026=$B$2,Sheet2!$M4026,0))</f>
        <v>0</v>
      </c>
    </row>
    <row r="4027" spans="14:15" x14ac:dyDescent="0.25">
      <c r="N4027">
        <f>IF(AND(Sheet2!$K4027=$B$1,Sheet2!$L4027=1),Sheet2!$I4027+Sheet2!$M4027,IF(Sheet2!$K4027=$B$1,Sheet2!$M4027,0))</f>
        <v>0</v>
      </c>
      <c r="O4027">
        <f>IF(AND(Sheet2!$K4027=$B$2,Sheet2!$L4027=1),Sheet2!$J4027+Sheet2!$M4027,IF(Sheet2!$K4027=$B$2,Sheet2!$M4027,0))</f>
        <v>0</v>
      </c>
    </row>
    <row r="4028" spans="14:15" x14ac:dyDescent="0.25">
      <c r="N4028">
        <f>IF(AND(Sheet2!$K4028=$B$1,Sheet2!$L4028=1),Sheet2!$I4028+Sheet2!$M4028,IF(Sheet2!$K4028=$B$1,Sheet2!$M4028,0))</f>
        <v>0</v>
      </c>
      <c r="O4028">
        <f>IF(AND(Sheet2!$K4028=$B$2,Sheet2!$L4028=1),Sheet2!$J4028+Sheet2!$M4028,IF(Sheet2!$K4028=$B$2,Sheet2!$M4028,0))</f>
        <v>0</v>
      </c>
    </row>
    <row r="4029" spans="14:15" x14ac:dyDescent="0.25">
      <c r="N4029">
        <f>IF(AND(Sheet2!$K4029=$B$1,Sheet2!$L4029=1),Sheet2!$I4029+Sheet2!$M4029,IF(Sheet2!$K4029=$B$1,Sheet2!$M4029,0))</f>
        <v>0</v>
      </c>
      <c r="O4029">
        <f>IF(AND(Sheet2!$K4029=$B$2,Sheet2!$L4029=1),Sheet2!$J4029+Sheet2!$M4029,IF(Sheet2!$K4029=$B$2,Sheet2!$M4029,0))</f>
        <v>0</v>
      </c>
    </row>
    <row r="4030" spans="14:15" x14ac:dyDescent="0.25">
      <c r="N4030">
        <f>IF(AND(Sheet2!$K4030=$B$1,Sheet2!$L4030=1),Sheet2!$I4030+Sheet2!$M4030,IF(Sheet2!$K4030=$B$1,Sheet2!$M4030,0))</f>
        <v>0</v>
      </c>
      <c r="O4030">
        <f>IF(AND(Sheet2!$K4030=$B$2,Sheet2!$L4030=1),Sheet2!$J4030+Sheet2!$M4030,IF(Sheet2!$K4030=$B$2,Sheet2!$M4030,0))</f>
        <v>0</v>
      </c>
    </row>
    <row r="4031" spans="14:15" x14ac:dyDescent="0.25">
      <c r="N4031">
        <f>IF(AND(Sheet2!$K4031=$B$1,Sheet2!$L4031=1),Sheet2!$I4031+Sheet2!$M4031,IF(Sheet2!$K4031=$B$1,Sheet2!$M4031,0))</f>
        <v>0</v>
      </c>
      <c r="O4031">
        <f>IF(AND(Sheet2!$K4031=$B$2,Sheet2!$L4031=1),Sheet2!$J4031+Sheet2!$M4031,IF(Sheet2!$K4031=$B$2,Sheet2!$M4031,0))</f>
        <v>0</v>
      </c>
    </row>
    <row r="4032" spans="14:15" x14ac:dyDescent="0.25">
      <c r="N4032">
        <f>IF(AND(Sheet2!$K4032=$B$1,Sheet2!$L4032=1),Sheet2!$I4032+Sheet2!$M4032,IF(Sheet2!$K4032=$B$1,Sheet2!$M4032,0))</f>
        <v>0</v>
      </c>
      <c r="O4032">
        <f>IF(AND(Sheet2!$K4032=$B$2,Sheet2!$L4032=1),Sheet2!$J4032+Sheet2!$M4032,IF(Sheet2!$K4032=$B$2,Sheet2!$M4032,0))</f>
        <v>0</v>
      </c>
    </row>
    <row r="4033" spans="14:15" x14ac:dyDescent="0.25">
      <c r="N4033">
        <f>IF(AND(Sheet2!$K4033=$B$1,Sheet2!$L4033=1),Sheet2!$I4033+Sheet2!$M4033,IF(Sheet2!$K4033=$B$1,Sheet2!$M4033,0))</f>
        <v>0</v>
      </c>
      <c r="O4033">
        <f>IF(AND(Sheet2!$K4033=$B$2,Sheet2!$L4033=1),Sheet2!$J4033+Sheet2!$M4033,IF(Sheet2!$K4033=$B$2,Sheet2!$M4033,0))</f>
        <v>0</v>
      </c>
    </row>
    <row r="4034" spans="14:15" x14ac:dyDescent="0.25">
      <c r="N4034">
        <f>IF(AND(Sheet2!$K4034=$B$1,Sheet2!$L4034=1),Sheet2!$I4034+Sheet2!$M4034,IF(Sheet2!$K4034=$B$1,Sheet2!$M4034,0))</f>
        <v>0</v>
      </c>
      <c r="O4034">
        <f>IF(AND(Sheet2!$K4034=$B$2,Sheet2!$L4034=1),Sheet2!$J4034+Sheet2!$M4034,IF(Sheet2!$K4034=$B$2,Sheet2!$M4034,0))</f>
        <v>0</v>
      </c>
    </row>
    <row r="4035" spans="14:15" x14ac:dyDescent="0.25">
      <c r="N4035">
        <f>IF(AND(Sheet2!$K4035=$B$1,Sheet2!$L4035=1),Sheet2!$I4035+Sheet2!$M4035,IF(Sheet2!$K4035=$B$1,Sheet2!$M4035,0))</f>
        <v>0</v>
      </c>
      <c r="O4035">
        <f>IF(AND(Sheet2!$K4035=$B$2,Sheet2!$L4035=1),Sheet2!$J4035+Sheet2!$M4035,IF(Sheet2!$K4035=$B$2,Sheet2!$M4035,0))</f>
        <v>0</v>
      </c>
    </row>
    <row r="4036" spans="14:15" x14ac:dyDescent="0.25">
      <c r="N4036">
        <f>IF(AND(Sheet2!$K4036=$B$1,Sheet2!$L4036=1),Sheet2!$I4036+Sheet2!$M4036,IF(Sheet2!$K4036=$B$1,Sheet2!$M4036,0))</f>
        <v>0</v>
      </c>
      <c r="O4036">
        <f>IF(AND(Sheet2!$K4036=$B$2,Sheet2!$L4036=1),Sheet2!$J4036+Sheet2!$M4036,IF(Sheet2!$K4036=$B$2,Sheet2!$M4036,0))</f>
        <v>0</v>
      </c>
    </row>
    <row r="4037" spans="14:15" x14ac:dyDescent="0.25">
      <c r="N4037">
        <f>IF(AND(Sheet2!$K4037=$B$1,Sheet2!$L4037=1),Sheet2!$I4037+Sheet2!$M4037,IF(Sheet2!$K4037=$B$1,Sheet2!$M4037,0))</f>
        <v>0</v>
      </c>
      <c r="O4037">
        <f>IF(AND(Sheet2!$K4037=$B$2,Sheet2!$L4037=1),Sheet2!$J4037+Sheet2!$M4037,IF(Sheet2!$K4037=$B$2,Sheet2!$M4037,0))</f>
        <v>0</v>
      </c>
    </row>
    <row r="4038" spans="14:15" x14ac:dyDescent="0.25">
      <c r="N4038">
        <f>IF(AND(Sheet2!$K4038=$B$1,Sheet2!$L4038=1),Sheet2!$I4038+Sheet2!$M4038,IF(Sheet2!$K4038=$B$1,Sheet2!$M4038,0))</f>
        <v>0</v>
      </c>
      <c r="O4038">
        <f>IF(AND(Sheet2!$K4038=$B$2,Sheet2!$L4038=1),Sheet2!$J4038+Sheet2!$M4038,IF(Sheet2!$K4038=$B$2,Sheet2!$M4038,0))</f>
        <v>0</v>
      </c>
    </row>
    <row r="4039" spans="14:15" x14ac:dyDescent="0.25">
      <c r="N4039">
        <f>IF(AND(Sheet2!$K4039=$B$1,Sheet2!$L4039=1),Sheet2!$I4039+Sheet2!$M4039,IF(Sheet2!$K4039=$B$1,Sheet2!$M4039,0))</f>
        <v>0</v>
      </c>
      <c r="O4039">
        <f>IF(AND(Sheet2!$K4039=$B$2,Sheet2!$L4039=1),Sheet2!$J4039+Sheet2!$M4039,IF(Sheet2!$K4039=$B$2,Sheet2!$M4039,0))</f>
        <v>0</v>
      </c>
    </row>
    <row r="4040" spans="14:15" x14ac:dyDescent="0.25">
      <c r="N4040">
        <f>IF(AND(Sheet2!$K4040=$B$1,Sheet2!$L4040=1),Sheet2!$I4040+Sheet2!$M4040,IF(Sheet2!$K4040=$B$1,Sheet2!$M4040,0))</f>
        <v>0</v>
      </c>
      <c r="O4040">
        <f>IF(AND(Sheet2!$K4040=$B$2,Sheet2!$L4040=1),Sheet2!$J4040+Sheet2!$M4040,IF(Sheet2!$K4040=$B$2,Sheet2!$M4040,0))</f>
        <v>0</v>
      </c>
    </row>
    <row r="4041" spans="14:15" x14ac:dyDescent="0.25">
      <c r="N4041">
        <f>IF(AND(Sheet2!$K4041=$B$1,Sheet2!$L4041=1),Sheet2!$I4041+Sheet2!$M4041,IF(Sheet2!$K4041=$B$1,Sheet2!$M4041,0))</f>
        <v>0</v>
      </c>
      <c r="O4041">
        <f>IF(AND(Sheet2!$K4041=$B$2,Sheet2!$L4041=1),Sheet2!$J4041+Sheet2!$M4041,IF(Sheet2!$K4041=$B$2,Sheet2!$M4041,0))</f>
        <v>0</v>
      </c>
    </row>
    <row r="4042" spans="14:15" x14ac:dyDescent="0.25">
      <c r="N4042">
        <f>IF(AND(Sheet2!$K4042=$B$1,Sheet2!$L4042=1),Sheet2!$I4042+Sheet2!$M4042,IF(Sheet2!$K4042=$B$1,Sheet2!$M4042,0))</f>
        <v>0</v>
      </c>
      <c r="O4042">
        <f>IF(AND(Sheet2!$K4042=$B$2,Sheet2!$L4042=1),Sheet2!$J4042+Sheet2!$M4042,IF(Sheet2!$K4042=$B$2,Sheet2!$M4042,0))</f>
        <v>0</v>
      </c>
    </row>
    <row r="4043" spans="14:15" x14ac:dyDescent="0.25">
      <c r="N4043">
        <f>IF(AND(Sheet2!$K4043=$B$1,Sheet2!$L4043=1),Sheet2!$I4043+Sheet2!$M4043,IF(Sheet2!$K4043=$B$1,Sheet2!$M4043,0))</f>
        <v>0</v>
      </c>
      <c r="O4043">
        <f>IF(AND(Sheet2!$K4043=$B$2,Sheet2!$L4043=1),Sheet2!$J4043+Sheet2!$M4043,IF(Sheet2!$K4043=$B$2,Sheet2!$M4043,0))</f>
        <v>0</v>
      </c>
    </row>
    <row r="4044" spans="14:15" x14ac:dyDescent="0.25">
      <c r="N4044">
        <f>IF(AND(Sheet2!$K4044=$B$1,Sheet2!$L4044=1),Sheet2!$I4044+Sheet2!$M4044,IF(Sheet2!$K4044=$B$1,Sheet2!$M4044,0))</f>
        <v>0</v>
      </c>
      <c r="O4044">
        <f>IF(AND(Sheet2!$K4044=$B$2,Sheet2!$L4044=1),Sheet2!$J4044+Sheet2!$M4044,IF(Sheet2!$K4044=$B$2,Sheet2!$M4044,0))</f>
        <v>0</v>
      </c>
    </row>
    <row r="4045" spans="14:15" x14ac:dyDescent="0.25">
      <c r="N4045">
        <f>IF(AND(Sheet2!$K4045=$B$1,Sheet2!$L4045=1),Sheet2!$I4045+Sheet2!$M4045,IF(Sheet2!$K4045=$B$1,Sheet2!$M4045,0))</f>
        <v>0</v>
      </c>
      <c r="O4045">
        <f>IF(AND(Sheet2!$K4045=$B$2,Sheet2!$L4045=1),Sheet2!$J4045+Sheet2!$M4045,IF(Sheet2!$K4045=$B$2,Sheet2!$M4045,0))</f>
        <v>0</v>
      </c>
    </row>
    <row r="4046" spans="14:15" x14ac:dyDescent="0.25">
      <c r="N4046">
        <f>IF(AND(Sheet2!$K4046=$B$1,Sheet2!$L4046=1),Sheet2!$I4046+Sheet2!$M4046,IF(Sheet2!$K4046=$B$1,Sheet2!$M4046,0))</f>
        <v>0</v>
      </c>
      <c r="O4046">
        <f>IF(AND(Sheet2!$K4046=$B$2,Sheet2!$L4046=1),Sheet2!$J4046+Sheet2!$M4046,IF(Sheet2!$K4046=$B$2,Sheet2!$M4046,0))</f>
        <v>0</v>
      </c>
    </row>
    <row r="4047" spans="14:15" x14ac:dyDescent="0.25">
      <c r="N4047">
        <f>IF(AND(Sheet2!$K4047=$B$1,Sheet2!$L4047=1),Sheet2!$I4047+Sheet2!$M4047,IF(Sheet2!$K4047=$B$1,Sheet2!$M4047,0))</f>
        <v>0</v>
      </c>
      <c r="O4047">
        <f>IF(AND(Sheet2!$K4047=$B$2,Sheet2!$L4047=1),Sheet2!$J4047+Sheet2!$M4047,IF(Sheet2!$K4047=$B$2,Sheet2!$M4047,0))</f>
        <v>0</v>
      </c>
    </row>
    <row r="4048" spans="14:15" x14ac:dyDescent="0.25">
      <c r="N4048">
        <f>IF(AND(Sheet2!$K4048=$B$1,Sheet2!$L4048=1),Sheet2!$I4048+Sheet2!$M4048,IF(Sheet2!$K4048=$B$1,Sheet2!$M4048,0))</f>
        <v>0</v>
      </c>
      <c r="O4048">
        <f>IF(AND(Sheet2!$K4048=$B$2,Sheet2!$L4048=1),Sheet2!$J4048+Sheet2!$M4048,IF(Sheet2!$K4048=$B$2,Sheet2!$M4048,0))</f>
        <v>0</v>
      </c>
    </row>
    <row r="4049" spans="14:15" x14ac:dyDescent="0.25">
      <c r="N4049">
        <f>IF(AND(Sheet2!$K4049=$B$1,Sheet2!$L4049=1),Sheet2!$I4049+Sheet2!$M4049,IF(Sheet2!$K4049=$B$1,Sheet2!$M4049,0))</f>
        <v>0</v>
      </c>
      <c r="O4049">
        <f>IF(AND(Sheet2!$K4049=$B$2,Sheet2!$L4049=1),Sheet2!$J4049+Sheet2!$M4049,IF(Sheet2!$K4049=$B$2,Sheet2!$M4049,0))</f>
        <v>0</v>
      </c>
    </row>
    <row r="4050" spans="14:15" x14ac:dyDescent="0.25">
      <c r="N4050">
        <f>IF(AND(Sheet2!$K4050=$B$1,Sheet2!$L4050=1),Sheet2!$I4050+Sheet2!$M4050,IF(Sheet2!$K4050=$B$1,Sheet2!$M4050,0))</f>
        <v>0</v>
      </c>
      <c r="O4050">
        <f>IF(AND(Sheet2!$K4050=$B$2,Sheet2!$L4050=1),Sheet2!$J4050+Sheet2!$M4050,IF(Sheet2!$K4050=$B$2,Sheet2!$M4050,0))</f>
        <v>0</v>
      </c>
    </row>
    <row r="4051" spans="14:15" x14ac:dyDescent="0.25">
      <c r="N4051">
        <f>IF(AND(Sheet2!$K4051=$B$1,Sheet2!$L4051=1),Sheet2!$I4051+Sheet2!$M4051,IF(Sheet2!$K4051=$B$1,Sheet2!$M4051,0))</f>
        <v>0</v>
      </c>
      <c r="O4051">
        <f>IF(AND(Sheet2!$K4051=$B$2,Sheet2!$L4051=1),Sheet2!$J4051+Sheet2!$M4051,IF(Sheet2!$K4051=$B$2,Sheet2!$M4051,0))</f>
        <v>0</v>
      </c>
    </row>
    <row r="4052" spans="14:15" x14ac:dyDescent="0.25">
      <c r="N4052">
        <f>IF(AND(Sheet2!$K4052=$B$1,Sheet2!$L4052=1),Sheet2!$I4052+Sheet2!$M4052,IF(Sheet2!$K4052=$B$1,Sheet2!$M4052,0))</f>
        <v>0</v>
      </c>
      <c r="O4052">
        <f>IF(AND(Sheet2!$K4052=$B$2,Sheet2!$L4052=1),Sheet2!$J4052+Sheet2!$M4052,IF(Sheet2!$K4052=$B$2,Sheet2!$M4052,0))</f>
        <v>0</v>
      </c>
    </row>
    <row r="4053" spans="14:15" x14ac:dyDescent="0.25">
      <c r="N4053">
        <f>IF(AND(Sheet2!$K4053=$B$1,Sheet2!$L4053=1),Sheet2!$I4053+Sheet2!$M4053,IF(Sheet2!$K4053=$B$1,Sheet2!$M4053,0))</f>
        <v>0</v>
      </c>
      <c r="O4053">
        <f>IF(AND(Sheet2!$K4053=$B$2,Sheet2!$L4053=1),Sheet2!$J4053+Sheet2!$M4053,IF(Sheet2!$K4053=$B$2,Sheet2!$M4053,0))</f>
        <v>0</v>
      </c>
    </row>
    <row r="4054" spans="14:15" x14ac:dyDescent="0.25">
      <c r="N4054">
        <f>IF(AND(Sheet2!$K4054=$B$1,Sheet2!$L4054=1),Sheet2!$I4054+Sheet2!$M4054,IF(Sheet2!$K4054=$B$1,Sheet2!$M4054,0))</f>
        <v>0</v>
      </c>
      <c r="O4054">
        <f>IF(AND(Sheet2!$K4054=$B$2,Sheet2!$L4054=1),Sheet2!$J4054+Sheet2!$M4054,IF(Sheet2!$K4054=$B$2,Sheet2!$M4054,0))</f>
        <v>0</v>
      </c>
    </row>
    <row r="4055" spans="14:15" x14ac:dyDescent="0.25">
      <c r="N4055">
        <f>IF(AND(Sheet2!$K4055=$B$1,Sheet2!$L4055=1),Sheet2!$I4055+Sheet2!$M4055,IF(Sheet2!$K4055=$B$1,Sheet2!$M4055,0))</f>
        <v>0</v>
      </c>
      <c r="O4055">
        <f>IF(AND(Sheet2!$K4055=$B$2,Sheet2!$L4055=1),Sheet2!$J4055+Sheet2!$M4055,IF(Sheet2!$K4055=$B$2,Sheet2!$M4055,0))</f>
        <v>0</v>
      </c>
    </row>
    <row r="4056" spans="14:15" x14ac:dyDescent="0.25">
      <c r="N4056">
        <f>IF(AND(Sheet2!$K4056=$B$1,Sheet2!$L4056=1),Sheet2!$I4056+Sheet2!$M4056,IF(Sheet2!$K4056=$B$1,Sheet2!$M4056,0))</f>
        <v>0</v>
      </c>
      <c r="O4056">
        <f>IF(AND(Sheet2!$K4056=$B$2,Sheet2!$L4056=1),Sheet2!$J4056+Sheet2!$M4056,IF(Sheet2!$K4056=$B$2,Sheet2!$M4056,0))</f>
        <v>0</v>
      </c>
    </row>
    <row r="4057" spans="14:15" x14ac:dyDescent="0.25">
      <c r="N4057">
        <f>IF(AND(Sheet2!$K4057=$B$1,Sheet2!$L4057=1),Sheet2!$I4057+Sheet2!$M4057,IF(Sheet2!$K4057=$B$1,Sheet2!$M4057,0))</f>
        <v>0</v>
      </c>
      <c r="O4057">
        <f>IF(AND(Sheet2!$K4057=$B$2,Sheet2!$L4057=1),Sheet2!$J4057+Sheet2!$M4057,IF(Sheet2!$K4057=$B$2,Sheet2!$M4057,0))</f>
        <v>0</v>
      </c>
    </row>
    <row r="4058" spans="14:15" x14ac:dyDescent="0.25">
      <c r="N4058">
        <f>IF(AND(Sheet2!$K4058=$B$1,Sheet2!$L4058=1),Sheet2!$I4058+Sheet2!$M4058,IF(Sheet2!$K4058=$B$1,Sheet2!$M4058,0))</f>
        <v>0</v>
      </c>
      <c r="O4058">
        <f>IF(AND(Sheet2!$K4058=$B$2,Sheet2!$L4058=1),Sheet2!$J4058+Sheet2!$M4058,IF(Sheet2!$K4058=$B$2,Sheet2!$M4058,0))</f>
        <v>0</v>
      </c>
    </row>
    <row r="4059" spans="14:15" x14ac:dyDescent="0.25">
      <c r="N4059">
        <f>IF(AND(Sheet2!$K4059=$B$1,Sheet2!$L4059=1),Sheet2!$I4059+Sheet2!$M4059,IF(Sheet2!$K4059=$B$1,Sheet2!$M4059,0))</f>
        <v>0</v>
      </c>
      <c r="O4059">
        <f>IF(AND(Sheet2!$K4059=$B$2,Sheet2!$L4059=1),Sheet2!$J4059+Sheet2!$M4059,IF(Sheet2!$K4059=$B$2,Sheet2!$M4059,0))</f>
        <v>0</v>
      </c>
    </row>
    <row r="4060" spans="14:15" x14ac:dyDescent="0.25">
      <c r="N4060">
        <f>IF(AND(Sheet2!$K4060=$B$1,Sheet2!$L4060=1),Sheet2!$I4060+Sheet2!$M4060,IF(Sheet2!$K4060=$B$1,Sheet2!$M4060,0))</f>
        <v>0</v>
      </c>
      <c r="O4060">
        <f>IF(AND(Sheet2!$K4060=$B$2,Sheet2!$L4060=1),Sheet2!$J4060+Sheet2!$M4060,IF(Sheet2!$K4060=$B$2,Sheet2!$M4060,0))</f>
        <v>0</v>
      </c>
    </row>
    <row r="4061" spans="14:15" x14ac:dyDescent="0.25">
      <c r="N4061">
        <f>IF(AND(Sheet2!$K4061=$B$1,Sheet2!$L4061=1),Sheet2!$I4061+Sheet2!$M4061,IF(Sheet2!$K4061=$B$1,Sheet2!$M4061,0))</f>
        <v>0</v>
      </c>
      <c r="O4061">
        <f>IF(AND(Sheet2!$K4061=$B$2,Sheet2!$L4061=1),Sheet2!$J4061+Sheet2!$M4061,IF(Sheet2!$K4061=$B$2,Sheet2!$M4061,0))</f>
        <v>0</v>
      </c>
    </row>
    <row r="4062" spans="14:15" x14ac:dyDescent="0.25">
      <c r="N4062">
        <f>IF(AND(Sheet2!$K4062=$B$1,Sheet2!$L4062=1),Sheet2!$I4062+Sheet2!$M4062,IF(Sheet2!$K4062=$B$1,Sheet2!$M4062,0))</f>
        <v>0</v>
      </c>
      <c r="O4062">
        <f>IF(AND(Sheet2!$K4062=$B$2,Sheet2!$L4062=1),Sheet2!$J4062+Sheet2!$M4062,IF(Sheet2!$K4062=$B$2,Sheet2!$M4062,0))</f>
        <v>0</v>
      </c>
    </row>
    <row r="4063" spans="14:15" x14ac:dyDescent="0.25">
      <c r="N4063">
        <f>IF(AND(Sheet2!$K4063=$B$1,Sheet2!$L4063=1),Sheet2!$I4063+Sheet2!$M4063,IF(Sheet2!$K4063=$B$1,Sheet2!$M4063,0))</f>
        <v>0</v>
      </c>
      <c r="O4063">
        <f>IF(AND(Sheet2!$K4063=$B$2,Sheet2!$L4063=1),Sheet2!$J4063+Sheet2!$M4063,IF(Sheet2!$K4063=$B$2,Sheet2!$M4063,0))</f>
        <v>0</v>
      </c>
    </row>
    <row r="4064" spans="14:15" x14ac:dyDescent="0.25">
      <c r="N4064">
        <f>IF(AND(Sheet2!$K4064=$B$1,Sheet2!$L4064=1),Sheet2!$I4064+Sheet2!$M4064,IF(Sheet2!$K4064=$B$1,Sheet2!$M4064,0))</f>
        <v>0</v>
      </c>
      <c r="O4064">
        <f>IF(AND(Sheet2!$K4064=$B$2,Sheet2!$L4064=1),Sheet2!$J4064+Sheet2!$M4064,IF(Sheet2!$K4064=$B$2,Sheet2!$M4064,0))</f>
        <v>0</v>
      </c>
    </row>
    <row r="4065" spans="14:15" x14ac:dyDescent="0.25">
      <c r="N4065">
        <f>IF(AND(Sheet2!$K4065=$B$1,Sheet2!$L4065=1),Sheet2!$I4065+Sheet2!$M4065,IF(Sheet2!$K4065=$B$1,Sheet2!$M4065,0))</f>
        <v>0</v>
      </c>
      <c r="O4065">
        <f>IF(AND(Sheet2!$K4065=$B$2,Sheet2!$L4065=1),Sheet2!$J4065+Sheet2!$M4065,IF(Sheet2!$K4065=$B$2,Sheet2!$M4065,0))</f>
        <v>0</v>
      </c>
    </row>
    <row r="4066" spans="14:15" x14ac:dyDescent="0.25">
      <c r="N4066">
        <f>IF(AND(Sheet2!$K4066=$B$1,Sheet2!$L4066=1),Sheet2!$I4066+Sheet2!$M4066,IF(Sheet2!$K4066=$B$1,Sheet2!$M4066,0))</f>
        <v>0</v>
      </c>
      <c r="O4066">
        <f>IF(AND(Sheet2!$K4066=$B$2,Sheet2!$L4066=1),Sheet2!$J4066+Sheet2!$M4066,IF(Sheet2!$K4066=$B$2,Sheet2!$M4066,0))</f>
        <v>0</v>
      </c>
    </row>
    <row r="4067" spans="14:15" x14ac:dyDescent="0.25">
      <c r="N4067">
        <f>IF(AND(Sheet2!$K4067=$B$1,Sheet2!$L4067=1),Sheet2!$I4067+Sheet2!$M4067,IF(Sheet2!$K4067=$B$1,Sheet2!$M4067,0))</f>
        <v>0</v>
      </c>
      <c r="O4067">
        <f>IF(AND(Sheet2!$K4067=$B$2,Sheet2!$L4067=1),Sheet2!$J4067+Sheet2!$M4067,IF(Sheet2!$K4067=$B$2,Sheet2!$M4067,0))</f>
        <v>0</v>
      </c>
    </row>
    <row r="4068" spans="14:15" x14ac:dyDescent="0.25">
      <c r="N4068">
        <f>IF(AND(Sheet2!$K4068=$B$1,Sheet2!$L4068=1),Sheet2!$I4068+Sheet2!$M4068,IF(Sheet2!$K4068=$B$1,Sheet2!$M4068,0))</f>
        <v>0</v>
      </c>
      <c r="O4068">
        <f>IF(AND(Sheet2!$K4068=$B$2,Sheet2!$L4068=1),Sheet2!$J4068+Sheet2!$M4068,IF(Sheet2!$K4068=$B$2,Sheet2!$M4068,0))</f>
        <v>0</v>
      </c>
    </row>
    <row r="4069" spans="14:15" x14ac:dyDescent="0.25">
      <c r="N4069">
        <f>IF(AND(Sheet2!$K4069=$B$1,Sheet2!$L4069=1),Sheet2!$I4069+Sheet2!$M4069,IF(Sheet2!$K4069=$B$1,Sheet2!$M4069,0))</f>
        <v>0</v>
      </c>
      <c r="O4069">
        <f>IF(AND(Sheet2!$K4069=$B$2,Sheet2!$L4069=1),Sheet2!$J4069+Sheet2!$M4069,IF(Sheet2!$K4069=$B$2,Sheet2!$M4069,0))</f>
        <v>0</v>
      </c>
    </row>
    <row r="4070" spans="14:15" x14ac:dyDescent="0.25">
      <c r="N4070">
        <f>IF(AND(Sheet2!$K4070=$B$1,Sheet2!$L4070=1),Sheet2!$I4070+Sheet2!$M4070,IF(Sheet2!$K4070=$B$1,Sheet2!$M4070,0))</f>
        <v>0</v>
      </c>
      <c r="O4070">
        <f>IF(AND(Sheet2!$K4070=$B$2,Sheet2!$L4070=1),Sheet2!$J4070+Sheet2!$M4070,IF(Sheet2!$K4070=$B$2,Sheet2!$M4070,0))</f>
        <v>0</v>
      </c>
    </row>
    <row r="4071" spans="14:15" x14ac:dyDescent="0.25">
      <c r="N4071">
        <f>IF(AND(Sheet2!$K4071=$B$1,Sheet2!$L4071=1),Sheet2!$I4071+Sheet2!$M4071,IF(Sheet2!$K4071=$B$1,Sheet2!$M4071,0))</f>
        <v>0</v>
      </c>
      <c r="O4071">
        <f>IF(AND(Sheet2!$K4071=$B$2,Sheet2!$L4071=1),Sheet2!$J4071+Sheet2!$M4071,IF(Sheet2!$K4071=$B$2,Sheet2!$M4071,0))</f>
        <v>0</v>
      </c>
    </row>
    <row r="4072" spans="14:15" x14ac:dyDescent="0.25">
      <c r="N4072">
        <f>IF(AND(Sheet2!$K4072=$B$1,Sheet2!$L4072=1),Sheet2!$I4072+Sheet2!$M4072,IF(Sheet2!$K4072=$B$1,Sheet2!$M4072,0))</f>
        <v>0</v>
      </c>
      <c r="O4072">
        <f>IF(AND(Sheet2!$K4072=$B$2,Sheet2!$L4072=1),Sheet2!$J4072+Sheet2!$M4072,IF(Sheet2!$K4072=$B$2,Sheet2!$M4072,0))</f>
        <v>0</v>
      </c>
    </row>
    <row r="4073" spans="14:15" x14ac:dyDescent="0.25">
      <c r="N4073">
        <f>IF(AND(Sheet2!$K4073=$B$1,Sheet2!$L4073=1),Sheet2!$I4073+Sheet2!$M4073,IF(Sheet2!$K4073=$B$1,Sheet2!$M4073,0))</f>
        <v>0</v>
      </c>
      <c r="O4073">
        <f>IF(AND(Sheet2!$K4073=$B$2,Sheet2!$L4073=1),Sheet2!$J4073+Sheet2!$M4073,IF(Sheet2!$K4073=$B$2,Sheet2!$M4073,0))</f>
        <v>0</v>
      </c>
    </row>
    <row r="4074" spans="14:15" x14ac:dyDescent="0.25">
      <c r="N4074">
        <f>IF(AND(Sheet2!$K4074=$B$1,Sheet2!$L4074=1),Sheet2!$I4074+Sheet2!$M4074,IF(Sheet2!$K4074=$B$1,Sheet2!$M4074,0))</f>
        <v>0</v>
      </c>
      <c r="O4074">
        <f>IF(AND(Sheet2!$K4074=$B$2,Sheet2!$L4074=1),Sheet2!$J4074+Sheet2!$M4074,IF(Sheet2!$K4074=$B$2,Sheet2!$M4074,0))</f>
        <v>0</v>
      </c>
    </row>
    <row r="4075" spans="14:15" x14ac:dyDescent="0.25">
      <c r="N4075">
        <f>IF(AND(Sheet2!$K4075=$B$1,Sheet2!$L4075=1),Sheet2!$I4075+Sheet2!$M4075,IF(Sheet2!$K4075=$B$1,Sheet2!$M4075,0))</f>
        <v>0</v>
      </c>
      <c r="O4075">
        <f>IF(AND(Sheet2!$K4075=$B$2,Sheet2!$L4075=1),Sheet2!$J4075+Sheet2!$M4075,IF(Sheet2!$K4075=$B$2,Sheet2!$M4075,0))</f>
        <v>0</v>
      </c>
    </row>
    <row r="4076" spans="14:15" x14ac:dyDescent="0.25">
      <c r="N4076">
        <f>IF(AND(Sheet2!$K4076=$B$1,Sheet2!$L4076=1),Sheet2!$I4076+Sheet2!$M4076,IF(Sheet2!$K4076=$B$1,Sheet2!$M4076,0))</f>
        <v>0</v>
      </c>
      <c r="O4076">
        <f>IF(AND(Sheet2!$K4076=$B$2,Sheet2!$L4076=1),Sheet2!$J4076+Sheet2!$M4076,IF(Sheet2!$K4076=$B$2,Sheet2!$M4076,0))</f>
        <v>0</v>
      </c>
    </row>
    <row r="4077" spans="14:15" x14ac:dyDescent="0.25">
      <c r="N4077">
        <f>IF(AND(Sheet2!$K4077=$B$1,Sheet2!$L4077=1),Sheet2!$I4077+Sheet2!$M4077,IF(Sheet2!$K4077=$B$1,Sheet2!$M4077,0))</f>
        <v>0</v>
      </c>
      <c r="O4077">
        <f>IF(AND(Sheet2!$K4077=$B$2,Sheet2!$L4077=1),Sheet2!$J4077+Sheet2!$M4077,IF(Sheet2!$K4077=$B$2,Sheet2!$M4077,0))</f>
        <v>0</v>
      </c>
    </row>
    <row r="4078" spans="14:15" x14ac:dyDescent="0.25">
      <c r="N4078">
        <f>IF(AND(Sheet2!$K4078=$B$1,Sheet2!$L4078=1),Sheet2!$I4078+Sheet2!$M4078,IF(Sheet2!$K4078=$B$1,Sheet2!$M4078,0))</f>
        <v>0</v>
      </c>
      <c r="O4078">
        <f>IF(AND(Sheet2!$K4078=$B$2,Sheet2!$L4078=1),Sheet2!$J4078+Sheet2!$M4078,IF(Sheet2!$K4078=$B$2,Sheet2!$M4078,0))</f>
        <v>0</v>
      </c>
    </row>
    <row r="4079" spans="14:15" x14ac:dyDescent="0.25">
      <c r="N4079">
        <f>IF(AND(Sheet2!$K4079=$B$1,Sheet2!$L4079=1),Sheet2!$I4079+Sheet2!$M4079,IF(Sheet2!$K4079=$B$1,Sheet2!$M4079,0))</f>
        <v>0</v>
      </c>
      <c r="O4079">
        <f>IF(AND(Sheet2!$K4079=$B$2,Sheet2!$L4079=1),Sheet2!$J4079+Sheet2!$M4079,IF(Sheet2!$K4079=$B$2,Sheet2!$M4079,0))</f>
        <v>0</v>
      </c>
    </row>
    <row r="4080" spans="14:15" x14ac:dyDescent="0.25">
      <c r="N4080">
        <f>IF(AND(Sheet2!$K4080=$B$1,Sheet2!$L4080=1),Sheet2!$I4080+Sheet2!$M4080,IF(Sheet2!$K4080=$B$1,Sheet2!$M4080,0))</f>
        <v>0</v>
      </c>
      <c r="O4080">
        <f>IF(AND(Sheet2!$K4080=$B$2,Sheet2!$L4080=1),Sheet2!$J4080+Sheet2!$M4080,IF(Sheet2!$K4080=$B$2,Sheet2!$M4080,0))</f>
        <v>0</v>
      </c>
    </row>
    <row r="4081" spans="14:15" x14ac:dyDescent="0.25">
      <c r="N4081">
        <f>IF(AND(Sheet2!$K4081=$B$1,Sheet2!$L4081=1),Sheet2!$I4081+Sheet2!$M4081,IF(Sheet2!$K4081=$B$1,Sheet2!$M4081,0))</f>
        <v>0</v>
      </c>
      <c r="O4081">
        <f>IF(AND(Sheet2!$K4081=$B$2,Sheet2!$L4081=1),Sheet2!$J4081+Sheet2!$M4081,IF(Sheet2!$K4081=$B$2,Sheet2!$M4081,0))</f>
        <v>0</v>
      </c>
    </row>
    <row r="4082" spans="14:15" x14ac:dyDescent="0.25">
      <c r="N4082">
        <f>IF(AND(Sheet2!$K4082=$B$1,Sheet2!$L4082=1),Sheet2!$I4082+Sheet2!$M4082,IF(Sheet2!$K4082=$B$1,Sheet2!$M4082,0))</f>
        <v>0</v>
      </c>
      <c r="O4082">
        <f>IF(AND(Sheet2!$K4082=$B$2,Sheet2!$L4082=1),Sheet2!$J4082+Sheet2!$M4082,IF(Sheet2!$K4082=$B$2,Sheet2!$M4082,0))</f>
        <v>0</v>
      </c>
    </row>
    <row r="4083" spans="14:15" x14ac:dyDescent="0.25">
      <c r="N4083">
        <f>IF(AND(Sheet2!$K4083=$B$1,Sheet2!$L4083=1),Sheet2!$I4083+Sheet2!$M4083,IF(Sheet2!$K4083=$B$1,Sheet2!$M4083,0))</f>
        <v>0</v>
      </c>
      <c r="O4083">
        <f>IF(AND(Sheet2!$K4083=$B$2,Sheet2!$L4083=1),Sheet2!$J4083+Sheet2!$M4083,IF(Sheet2!$K4083=$B$2,Sheet2!$M4083,0))</f>
        <v>0</v>
      </c>
    </row>
    <row r="4084" spans="14:15" x14ac:dyDescent="0.25">
      <c r="N4084">
        <f>IF(AND(Sheet2!$K4084=$B$1,Sheet2!$L4084=1),Sheet2!$I4084+Sheet2!$M4084,IF(Sheet2!$K4084=$B$1,Sheet2!$M4084,0))</f>
        <v>0</v>
      </c>
      <c r="O4084">
        <f>IF(AND(Sheet2!$K4084=$B$2,Sheet2!$L4084=1),Sheet2!$J4084+Sheet2!$M4084,IF(Sheet2!$K4084=$B$2,Sheet2!$M4084,0))</f>
        <v>0</v>
      </c>
    </row>
    <row r="4085" spans="14:15" x14ac:dyDescent="0.25">
      <c r="N4085">
        <f>IF(AND(Sheet2!$K4085=$B$1,Sheet2!$L4085=1),Sheet2!$I4085+Sheet2!$M4085,IF(Sheet2!$K4085=$B$1,Sheet2!$M4085,0))</f>
        <v>0</v>
      </c>
      <c r="O4085">
        <f>IF(AND(Sheet2!$K4085=$B$2,Sheet2!$L4085=1),Sheet2!$J4085+Sheet2!$M4085,IF(Sheet2!$K4085=$B$2,Sheet2!$M4085,0))</f>
        <v>0</v>
      </c>
    </row>
    <row r="4086" spans="14:15" x14ac:dyDescent="0.25">
      <c r="N4086">
        <f>IF(AND(Sheet2!$K4086=$B$1,Sheet2!$L4086=1),Sheet2!$I4086+Sheet2!$M4086,IF(Sheet2!$K4086=$B$1,Sheet2!$M4086,0))</f>
        <v>0</v>
      </c>
      <c r="O4086">
        <f>IF(AND(Sheet2!$K4086=$B$2,Sheet2!$L4086=1),Sheet2!$J4086+Sheet2!$M4086,IF(Sheet2!$K4086=$B$2,Sheet2!$M4086,0))</f>
        <v>0</v>
      </c>
    </row>
    <row r="4087" spans="14:15" x14ac:dyDescent="0.25">
      <c r="N4087">
        <f>IF(AND(Sheet2!$K4087=$B$1,Sheet2!$L4087=1),Sheet2!$I4087+Sheet2!$M4087,IF(Sheet2!$K4087=$B$1,Sheet2!$M4087,0))</f>
        <v>0</v>
      </c>
      <c r="O4087">
        <f>IF(AND(Sheet2!$K4087=$B$2,Sheet2!$L4087=1),Sheet2!$J4087+Sheet2!$M4087,IF(Sheet2!$K4087=$B$2,Sheet2!$M4087,0))</f>
        <v>0</v>
      </c>
    </row>
    <row r="4088" spans="14:15" x14ac:dyDescent="0.25">
      <c r="N4088">
        <f>IF(AND(Sheet2!$K4088=$B$1,Sheet2!$L4088=1),Sheet2!$I4088+Sheet2!$M4088,IF(Sheet2!$K4088=$B$1,Sheet2!$M4088,0))</f>
        <v>0</v>
      </c>
      <c r="O4088">
        <f>IF(AND(Sheet2!$K4088=$B$2,Sheet2!$L4088=1),Sheet2!$J4088+Sheet2!$M4088,IF(Sheet2!$K4088=$B$2,Sheet2!$M4088,0))</f>
        <v>0</v>
      </c>
    </row>
    <row r="4089" spans="14:15" x14ac:dyDescent="0.25">
      <c r="N4089">
        <f>IF(AND(Sheet2!$K4089=$B$1,Sheet2!$L4089=1),Sheet2!$I4089+Sheet2!$M4089,IF(Sheet2!$K4089=$B$1,Sheet2!$M4089,0))</f>
        <v>0</v>
      </c>
      <c r="O4089">
        <f>IF(AND(Sheet2!$K4089=$B$2,Sheet2!$L4089=1),Sheet2!$J4089+Sheet2!$M4089,IF(Sheet2!$K4089=$B$2,Sheet2!$M4089,0))</f>
        <v>0</v>
      </c>
    </row>
    <row r="4090" spans="14:15" x14ac:dyDescent="0.25">
      <c r="N4090">
        <f>IF(AND(Sheet2!$K4090=$B$1,Sheet2!$L4090=1),Sheet2!$I4090+Sheet2!$M4090,IF(Sheet2!$K4090=$B$1,Sheet2!$M4090,0))</f>
        <v>0</v>
      </c>
      <c r="O4090">
        <f>IF(AND(Sheet2!$K4090=$B$2,Sheet2!$L4090=1),Sheet2!$J4090+Sheet2!$M4090,IF(Sheet2!$K4090=$B$2,Sheet2!$M4090,0))</f>
        <v>0</v>
      </c>
    </row>
    <row r="4091" spans="14:15" x14ac:dyDescent="0.25">
      <c r="N4091">
        <f>IF(AND(Sheet2!$K4091=$B$1,Sheet2!$L4091=1),Sheet2!$I4091+Sheet2!$M4091,IF(Sheet2!$K4091=$B$1,Sheet2!$M4091,0))</f>
        <v>0</v>
      </c>
      <c r="O4091">
        <f>IF(AND(Sheet2!$K4091=$B$2,Sheet2!$L4091=1),Sheet2!$J4091+Sheet2!$M4091,IF(Sheet2!$K4091=$B$2,Sheet2!$M4091,0))</f>
        <v>0</v>
      </c>
    </row>
    <row r="4092" spans="14:15" x14ac:dyDescent="0.25">
      <c r="N4092">
        <f>IF(AND(Sheet2!$K4092=$B$1,Sheet2!$L4092=1),Sheet2!$I4092+Sheet2!$M4092,IF(Sheet2!$K4092=$B$1,Sheet2!$M4092,0))</f>
        <v>0</v>
      </c>
      <c r="O4092">
        <f>IF(AND(Sheet2!$K4092=$B$2,Sheet2!$L4092=1),Sheet2!$J4092+Sheet2!$M4092,IF(Sheet2!$K4092=$B$2,Sheet2!$M4092,0))</f>
        <v>0</v>
      </c>
    </row>
    <row r="4093" spans="14:15" x14ac:dyDescent="0.25">
      <c r="N4093">
        <f>IF(AND(Sheet2!$K4093=$B$1,Sheet2!$L4093=1),Sheet2!$I4093+Sheet2!$M4093,IF(Sheet2!$K4093=$B$1,Sheet2!$M4093,0))</f>
        <v>0</v>
      </c>
      <c r="O4093">
        <f>IF(AND(Sheet2!$K4093=$B$2,Sheet2!$L4093=1),Sheet2!$J4093+Sheet2!$M4093,IF(Sheet2!$K4093=$B$2,Sheet2!$M4093,0))</f>
        <v>0</v>
      </c>
    </row>
    <row r="4094" spans="14:15" x14ac:dyDescent="0.25">
      <c r="N4094">
        <f>IF(AND(Sheet2!$K4094=$B$1,Sheet2!$L4094=1),Sheet2!$I4094+Sheet2!$M4094,IF(Sheet2!$K4094=$B$1,Sheet2!$M4094,0))</f>
        <v>0</v>
      </c>
      <c r="O4094">
        <f>IF(AND(Sheet2!$K4094=$B$2,Sheet2!$L4094=1),Sheet2!$J4094+Sheet2!$M4094,IF(Sheet2!$K4094=$B$2,Sheet2!$M4094,0))</f>
        <v>0</v>
      </c>
    </row>
    <row r="4095" spans="14:15" x14ac:dyDescent="0.25">
      <c r="N4095">
        <f>IF(AND(Sheet2!$K4095=$B$1,Sheet2!$L4095=1),Sheet2!$I4095+Sheet2!$M4095,IF(Sheet2!$K4095=$B$1,Sheet2!$M4095,0))</f>
        <v>0</v>
      </c>
      <c r="O4095">
        <f>IF(AND(Sheet2!$K4095=$B$2,Sheet2!$L4095=1),Sheet2!$J4095+Sheet2!$M4095,IF(Sheet2!$K4095=$B$2,Sheet2!$M4095,0))</f>
        <v>0</v>
      </c>
    </row>
    <row r="4096" spans="14:15" x14ac:dyDescent="0.25">
      <c r="N4096">
        <f>IF(AND(Sheet2!$K4096=$B$1,Sheet2!$L4096=1),Sheet2!$I4096+Sheet2!$M4096,IF(Sheet2!$K4096=$B$1,Sheet2!$M4096,0))</f>
        <v>0</v>
      </c>
      <c r="O4096">
        <f>IF(AND(Sheet2!$K4096=$B$2,Sheet2!$L4096=1),Sheet2!$J4096+Sheet2!$M4096,IF(Sheet2!$K4096=$B$2,Sheet2!$M4096,0))</f>
        <v>0</v>
      </c>
    </row>
    <row r="4097" spans="14:15" x14ac:dyDescent="0.25">
      <c r="N4097">
        <f>IF(AND(Sheet2!$K4097=$B$1,Sheet2!$L4097=1),Sheet2!$I4097+Sheet2!$M4097,IF(Sheet2!$K4097=$B$1,Sheet2!$M4097,0))</f>
        <v>0</v>
      </c>
      <c r="O4097">
        <f>IF(AND(Sheet2!$K4097=$B$2,Sheet2!$L4097=1),Sheet2!$J4097+Sheet2!$M4097,IF(Sheet2!$K4097=$B$2,Sheet2!$M4097,0))</f>
        <v>0</v>
      </c>
    </row>
    <row r="4098" spans="14:15" x14ac:dyDescent="0.25">
      <c r="N4098">
        <f>IF(AND(Sheet2!$K4098=$B$1,Sheet2!$L4098=1),Sheet2!$I4098+Sheet2!$M4098,IF(Sheet2!$K4098=$B$1,Sheet2!$M4098,0))</f>
        <v>0</v>
      </c>
      <c r="O4098">
        <f>IF(AND(Sheet2!$K4098=$B$2,Sheet2!$L4098=1),Sheet2!$J4098+Sheet2!$M4098,IF(Sheet2!$K4098=$B$2,Sheet2!$M4098,0))</f>
        <v>0</v>
      </c>
    </row>
    <row r="4099" spans="14:15" x14ac:dyDescent="0.25">
      <c r="N4099">
        <f>IF(AND(Sheet2!$K4099=$B$1,Sheet2!$L4099=1),Sheet2!$I4099+Sheet2!$M4099,IF(Sheet2!$K4099=$B$1,Sheet2!$M4099,0))</f>
        <v>0</v>
      </c>
      <c r="O4099">
        <f>IF(AND(Sheet2!$K4099=$B$2,Sheet2!$L4099=1),Sheet2!$J4099+Sheet2!$M4099,IF(Sheet2!$K4099=$B$2,Sheet2!$M4099,0))</f>
        <v>0</v>
      </c>
    </row>
    <row r="4100" spans="14:15" x14ac:dyDescent="0.25">
      <c r="N4100">
        <f>IF(AND(Sheet2!$K4100=$B$1,Sheet2!$L4100=1),Sheet2!$I4100+Sheet2!$M4100,IF(Sheet2!$K4100=$B$1,Sheet2!$M4100,0))</f>
        <v>0</v>
      </c>
      <c r="O4100">
        <f>IF(AND(Sheet2!$K4100=$B$2,Sheet2!$L4100=1),Sheet2!$J4100+Sheet2!$M4100,IF(Sheet2!$K4100=$B$2,Sheet2!$M4100,0))</f>
        <v>0</v>
      </c>
    </row>
    <row r="4101" spans="14:15" x14ac:dyDescent="0.25">
      <c r="N4101">
        <f>IF(AND(Sheet2!$K4101=$B$1,Sheet2!$L4101=1),Sheet2!$I4101+Sheet2!$M4101,IF(Sheet2!$K4101=$B$1,Sheet2!$M4101,0))</f>
        <v>0</v>
      </c>
      <c r="O4101">
        <f>IF(AND(Sheet2!$K4101=$B$2,Sheet2!$L4101=1),Sheet2!$J4101+Sheet2!$M4101,IF(Sheet2!$K4101=$B$2,Sheet2!$M4101,0))</f>
        <v>0</v>
      </c>
    </row>
    <row r="4102" spans="14:15" x14ac:dyDescent="0.25">
      <c r="N4102">
        <f>IF(AND(Sheet2!$K4102=$B$1,Sheet2!$L4102=1),Sheet2!$I4102+Sheet2!$M4102,IF(Sheet2!$K4102=$B$1,Sheet2!$M4102,0))</f>
        <v>0</v>
      </c>
      <c r="O4102">
        <f>IF(AND(Sheet2!$K4102=$B$2,Sheet2!$L4102=1),Sheet2!$J4102+Sheet2!$M4102,IF(Sheet2!$K4102=$B$2,Sheet2!$M4102,0))</f>
        <v>0</v>
      </c>
    </row>
    <row r="4103" spans="14:15" x14ac:dyDescent="0.25">
      <c r="N4103">
        <f>IF(AND(Sheet2!$K4103=$B$1,Sheet2!$L4103=1),Sheet2!$I4103+Sheet2!$M4103,IF(Sheet2!$K4103=$B$1,Sheet2!$M4103,0))</f>
        <v>0</v>
      </c>
      <c r="O4103">
        <f>IF(AND(Sheet2!$K4103=$B$2,Sheet2!$L4103=1),Sheet2!$J4103+Sheet2!$M4103,IF(Sheet2!$K4103=$B$2,Sheet2!$M4103,0))</f>
        <v>0</v>
      </c>
    </row>
    <row r="4104" spans="14:15" x14ac:dyDescent="0.25">
      <c r="N4104">
        <f>IF(AND(Sheet2!$K4104=$B$1,Sheet2!$L4104=1),Sheet2!$I4104+Sheet2!$M4104,IF(Sheet2!$K4104=$B$1,Sheet2!$M4104,0))</f>
        <v>0</v>
      </c>
      <c r="O4104">
        <f>IF(AND(Sheet2!$K4104=$B$2,Sheet2!$L4104=1),Sheet2!$J4104+Sheet2!$M4104,IF(Sheet2!$K4104=$B$2,Sheet2!$M4104,0))</f>
        <v>0</v>
      </c>
    </row>
    <row r="4105" spans="14:15" x14ac:dyDescent="0.25">
      <c r="N4105">
        <f>IF(AND(Sheet2!$K4105=$B$1,Sheet2!$L4105=1),Sheet2!$I4105+Sheet2!$M4105,IF(Sheet2!$K4105=$B$1,Sheet2!$M4105,0))</f>
        <v>0</v>
      </c>
      <c r="O4105">
        <f>IF(AND(Sheet2!$K4105=$B$2,Sheet2!$L4105=1),Sheet2!$J4105+Sheet2!$M4105,IF(Sheet2!$K4105=$B$2,Sheet2!$M4105,0))</f>
        <v>0</v>
      </c>
    </row>
    <row r="4106" spans="14:15" x14ac:dyDescent="0.25">
      <c r="N4106">
        <f>IF(AND(Sheet2!$K4106=$B$1,Sheet2!$L4106=1),Sheet2!$I4106+Sheet2!$M4106,IF(Sheet2!$K4106=$B$1,Sheet2!$M4106,0))</f>
        <v>0</v>
      </c>
      <c r="O4106">
        <f>IF(AND(Sheet2!$K4106=$B$2,Sheet2!$L4106=1),Sheet2!$J4106+Sheet2!$M4106,IF(Sheet2!$K4106=$B$2,Sheet2!$M4106,0))</f>
        <v>0</v>
      </c>
    </row>
    <row r="4107" spans="14:15" x14ac:dyDescent="0.25">
      <c r="N4107">
        <f>IF(AND(Sheet2!$K4107=$B$1,Sheet2!$L4107=1),Sheet2!$I4107+Sheet2!$M4107,IF(Sheet2!$K4107=$B$1,Sheet2!$M4107,0))</f>
        <v>0</v>
      </c>
      <c r="O4107">
        <f>IF(AND(Sheet2!$K4107=$B$2,Sheet2!$L4107=1),Sheet2!$J4107+Sheet2!$M4107,IF(Sheet2!$K4107=$B$2,Sheet2!$M4107,0))</f>
        <v>0</v>
      </c>
    </row>
    <row r="4108" spans="14:15" x14ac:dyDescent="0.25">
      <c r="N4108">
        <f>IF(AND(Sheet2!$K4108=$B$1,Sheet2!$L4108=1),Sheet2!$I4108+Sheet2!$M4108,IF(Sheet2!$K4108=$B$1,Sheet2!$M4108,0))</f>
        <v>0</v>
      </c>
      <c r="O4108">
        <f>IF(AND(Sheet2!$K4108=$B$2,Sheet2!$L4108=1),Sheet2!$J4108+Sheet2!$M4108,IF(Sheet2!$K4108=$B$2,Sheet2!$M4108,0))</f>
        <v>0</v>
      </c>
    </row>
    <row r="4109" spans="14:15" x14ac:dyDescent="0.25">
      <c r="N4109">
        <f>IF(AND(Sheet2!$K4109=$B$1,Sheet2!$L4109=1),Sheet2!$I4109+Sheet2!$M4109,IF(Sheet2!$K4109=$B$1,Sheet2!$M4109,0))</f>
        <v>0</v>
      </c>
      <c r="O4109">
        <f>IF(AND(Sheet2!$K4109=$B$2,Sheet2!$L4109=1),Sheet2!$J4109+Sheet2!$M4109,IF(Sheet2!$K4109=$B$2,Sheet2!$M4109,0))</f>
        <v>0</v>
      </c>
    </row>
    <row r="4110" spans="14:15" x14ac:dyDescent="0.25">
      <c r="N4110">
        <f>IF(AND(Sheet2!$K4110=$B$1,Sheet2!$L4110=1),Sheet2!$I4110+Sheet2!$M4110,IF(Sheet2!$K4110=$B$1,Sheet2!$M4110,0))</f>
        <v>0</v>
      </c>
      <c r="O4110">
        <f>IF(AND(Sheet2!$K4110=$B$2,Sheet2!$L4110=1),Sheet2!$J4110+Sheet2!$M4110,IF(Sheet2!$K4110=$B$2,Sheet2!$M4110,0))</f>
        <v>0</v>
      </c>
    </row>
    <row r="4111" spans="14:15" x14ac:dyDescent="0.25">
      <c r="N4111">
        <f>IF(AND(Sheet2!$K4111=$B$1,Sheet2!$L4111=1),Sheet2!$I4111+Sheet2!$M4111,IF(Sheet2!$K4111=$B$1,Sheet2!$M4111,0))</f>
        <v>0</v>
      </c>
      <c r="O4111">
        <f>IF(AND(Sheet2!$K4111=$B$2,Sheet2!$L4111=1),Sheet2!$J4111+Sheet2!$M4111,IF(Sheet2!$K4111=$B$2,Sheet2!$M4111,0))</f>
        <v>0</v>
      </c>
    </row>
    <row r="4112" spans="14:15" x14ac:dyDescent="0.25">
      <c r="N4112">
        <f>IF(AND(Sheet2!$K4112=$B$1,Sheet2!$L4112=1),Sheet2!$I4112+Sheet2!$M4112,IF(Sheet2!$K4112=$B$1,Sheet2!$M4112,0))</f>
        <v>0</v>
      </c>
      <c r="O4112">
        <f>IF(AND(Sheet2!$K4112=$B$2,Sheet2!$L4112=1),Sheet2!$J4112+Sheet2!$M4112,IF(Sheet2!$K4112=$B$2,Sheet2!$M4112,0))</f>
        <v>0</v>
      </c>
    </row>
    <row r="4113" spans="14:15" x14ac:dyDescent="0.25">
      <c r="N4113">
        <f>IF(AND(Sheet2!$K4113=$B$1,Sheet2!$L4113=1),Sheet2!$I4113+Sheet2!$M4113,IF(Sheet2!$K4113=$B$1,Sheet2!$M4113,0))</f>
        <v>0</v>
      </c>
      <c r="O4113">
        <f>IF(AND(Sheet2!$K4113=$B$2,Sheet2!$L4113=1),Sheet2!$J4113+Sheet2!$M4113,IF(Sheet2!$K4113=$B$2,Sheet2!$M4113,0))</f>
        <v>0</v>
      </c>
    </row>
    <row r="4114" spans="14:15" x14ac:dyDescent="0.25">
      <c r="N4114">
        <f>IF(AND(Sheet2!$K4114=$B$1,Sheet2!$L4114=1),Sheet2!$I4114+Sheet2!$M4114,IF(Sheet2!$K4114=$B$1,Sheet2!$M4114,0))</f>
        <v>0</v>
      </c>
      <c r="O4114">
        <f>IF(AND(Sheet2!$K4114=$B$2,Sheet2!$L4114=1),Sheet2!$J4114+Sheet2!$M4114,IF(Sheet2!$K4114=$B$2,Sheet2!$M4114,0))</f>
        <v>0</v>
      </c>
    </row>
    <row r="4115" spans="14:15" x14ac:dyDescent="0.25">
      <c r="N4115">
        <f>IF(AND(Sheet2!$K4115=$B$1,Sheet2!$L4115=1),Sheet2!$I4115+Sheet2!$M4115,IF(Sheet2!$K4115=$B$1,Sheet2!$M4115,0))</f>
        <v>0</v>
      </c>
      <c r="O4115">
        <f>IF(AND(Sheet2!$K4115=$B$2,Sheet2!$L4115=1),Sheet2!$J4115+Sheet2!$M4115,IF(Sheet2!$K4115=$B$2,Sheet2!$M4115,0))</f>
        <v>0</v>
      </c>
    </row>
    <row r="4116" spans="14:15" x14ac:dyDescent="0.25">
      <c r="N4116">
        <f>IF(AND(Sheet2!$K4116=$B$1,Sheet2!$L4116=1),Sheet2!$I4116+Sheet2!$M4116,IF(Sheet2!$K4116=$B$1,Sheet2!$M4116,0))</f>
        <v>0</v>
      </c>
      <c r="O4116">
        <f>IF(AND(Sheet2!$K4116=$B$2,Sheet2!$L4116=1),Sheet2!$J4116+Sheet2!$M4116,IF(Sheet2!$K4116=$B$2,Sheet2!$M4116,0))</f>
        <v>0</v>
      </c>
    </row>
    <row r="4117" spans="14:15" x14ac:dyDescent="0.25">
      <c r="N4117">
        <f>IF(AND(Sheet2!$K4117=$B$1,Sheet2!$L4117=1),Sheet2!$I4117+Sheet2!$M4117,IF(Sheet2!$K4117=$B$1,Sheet2!$M4117,0))</f>
        <v>0</v>
      </c>
      <c r="O4117">
        <f>IF(AND(Sheet2!$K4117=$B$2,Sheet2!$L4117=1),Sheet2!$J4117+Sheet2!$M4117,IF(Sheet2!$K4117=$B$2,Sheet2!$M4117,0))</f>
        <v>0</v>
      </c>
    </row>
    <row r="4118" spans="14:15" x14ac:dyDescent="0.25">
      <c r="N4118">
        <f>IF(AND(Sheet2!$K4118=$B$1,Sheet2!$L4118=1),Sheet2!$I4118+Sheet2!$M4118,IF(Sheet2!$K4118=$B$1,Sheet2!$M4118,0))</f>
        <v>0</v>
      </c>
      <c r="O4118">
        <f>IF(AND(Sheet2!$K4118=$B$2,Sheet2!$L4118=1),Sheet2!$J4118+Sheet2!$M4118,IF(Sheet2!$K4118=$B$2,Sheet2!$M4118,0))</f>
        <v>0</v>
      </c>
    </row>
    <row r="4119" spans="14:15" x14ac:dyDescent="0.25">
      <c r="N4119">
        <f>IF(AND(Sheet2!$K4119=$B$1,Sheet2!$L4119=1),Sheet2!$I4119+Sheet2!$M4119,IF(Sheet2!$K4119=$B$1,Sheet2!$M4119,0))</f>
        <v>0</v>
      </c>
      <c r="O4119">
        <f>IF(AND(Sheet2!$K4119=$B$2,Sheet2!$L4119=1),Sheet2!$J4119+Sheet2!$M4119,IF(Sheet2!$K4119=$B$2,Sheet2!$M4119,0))</f>
        <v>0</v>
      </c>
    </row>
    <row r="4120" spans="14:15" x14ac:dyDescent="0.25">
      <c r="N4120">
        <f>IF(AND(Sheet2!$K4120=$B$1,Sheet2!$L4120=1),Sheet2!$I4120+Sheet2!$M4120,IF(Sheet2!$K4120=$B$1,Sheet2!$M4120,0))</f>
        <v>0</v>
      </c>
      <c r="O4120">
        <f>IF(AND(Sheet2!$K4120=$B$2,Sheet2!$L4120=1),Sheet2!$J4120+Sheet2!$M4120,IF(Sheet2!$K4120=$B$2,Sheet2!$M4120,0))</f>
        <v>0</v>
      </c>
    </row>
    <row r="4121" spans="14:15" x14ac:dyDescent="0.25">
      <c r="N4121">
        <f>IF(AND(Sheet2!$K4121=$B$1,Sheet2!$L4121=1),Sheet2!$I4121+Sheet2!$M4121,IF(Sheet2!$K4121=$B$1,Sheet2!$M4121,0))</f>
        <v>0</v>
      </c>
      <c r="O4121">
        <f>IF(AND(Sheet2!$K4121=$B$2,Sheet2!$L4121=1),Sheet2!$J4121+Sheet2!$M4121,IF(Sheet2!$K4121=$B$2,Sheet2!$M4121,0))</f>
        <v>0</v>
      </c>
    </row>
    <row r="4122" spans="14:15" x14ac:dyDescent="0.25">
      <c r="N4122">
        <f>IF(AND(Sheet2!$K4122=$B$1,Sheet2!$L4122=1),Sheet2!$I4122+Sheet2!$M4122,IF(Sheet2!$K4122=$B$1,Sheet2!$M4122,0))</f>
        <v>0</v>
      </c>
      <c r="O4122">
        <f>IF(AND(Sheet2!$K4122=$B$2,Sheet2!$L4122=1),Sheet2!$J4122+Sheet2!$M4122,IF(Sheet2!$K4122=$B$2,Sheet2!$M4122,0))</f>
        <v>0</v>
      </c>
    </row>
    <row r="4123" spans="14:15" x14ac:dyDescent="0.25">
      <c r="N4123">
        <f>IF(AND(Sheet2!$K4123=$B$1,Sheet2!$L4123=1),Sheet2!$I4123+Sheet2!$M4123,IF(Sheet2!$K4123=$B$1,Sheet2!$M4123,0))</f>
        <v>0</v>
      </c>
      <c r="O4123">
        <f>IF(AND(Sheet2!$K4123=$B$2,Sheet2!$L4123=1),Sheet2!$J4123+Sheet2!$M4123,IF(Sheet2!$K4123=$B$2,Sheet2!$M4123,0))</f>
        <v>0</v>
      </c>
    </row>
    <row r="4124" spans="14:15" x14ac:dyDescent="0.25">
      <c r="N4124">
        <f>IF(AND(Sheet2!$K4124=$B$1,Sheet2!$L4124=1),Sheet2!$I4124+Sheet2!$M4124,IF(Sheet2!$K4124=$B$1,Sheet2!$M4124,0))</f>
        <v>0</v>
      </c>
      <c r="O4124">
        <f>IF(AND(Sheet2!$K4124=$B$2,Sheet2!$L4124=1),Sheet2!$J4124+Sheet2!$M4124,IF(Sheet2!$K4124=$B$2,Sheet2!$M4124,0))</f>
        <v>0</v>
      </c>
    </row>
    <row r="4125" spans="14:15" x14ac:dyDescent="0.25">
      <c r="N4125">
        <f>IF(AND(Sheet2!$K4125=$B$1,Sheet2!$L4125=1),Sheet2!$I4125+Sheet2!$M4125,IF(Sheet2!$K4125=$B$1,Sheet2!$M4125,0))</f>
        <v>0</v>
      </c>
      <c r="O4125">
        <f>IF(AND(Sheet2!$K4125=$B$2,Sheet2!$L4125=1),Sheet2!$J4125+Sheet2!$M4125,IF(Sheet2!$K4125=$B$2,Sheet2!$M4125,0))</f>
        <v>0</v>
      </c>
    </row>
    <row r="4126" spans="14:15" x14ac:dyDescent="0.25">
      <c r="N4126">
        <f>IF(AND(Sheet2!$K4126=$B$1,Sheet2!$L4126=1),Sheet2!$I4126+Sheet2!$M4126,IF(Sheet2!$K4126=$B$1,Sheet2!$M4126,0))</f>
        <v>0</v>
      </c>
      <c r="O4126">
        <f>IF(AND(Sheet2!$K4126=$B$2,Sheet2!$L4126=1),Sheet2!$J4126+Sheet2!$M4126,IF(Sheet2!$K4126=$B$2,Sheet2!$M4126,0))</f>
        <v>0</v>
      </c>
    </row>
    <row r="4127" spans="14:15" x14ac:dyDescent="0.25">
      <c r="N4127">
        <f>IF(AND(Sheet2!$K4127=$B$1,Sheet2!$L4127=1),Sheet2!$I4127+Sheet2!$M4127,IF(Sheet2!$K4127=$B$1,Sheet2!$M4127,0))</f>
        <v>0</v>
      </c>
      <c r="O4127">
        <f>IF(AND(Sheet2!$K4127=$B$2,Sheet2!$L4127=1),Sheet2!$J4127+Sheet2!$M4127,IF(Sheet2!$K4127=$B$2,Sheet2!$M4127,0))</f>
        <v>0</v>
      </c>
    </row>
    <row r="4128" spans="14:15" x14ac:dyDescent="0.25">
      <c r="N4128">
        <f>IF(AND(Sheet2!$K4128=$B$1,Sheet2!$L4128=1),Sheet2!$I4128+Sheet2!$M4128,IF(Sheet2!$K4128=$B$1,Sheet2!$M4128,0))</f>
        <v>0</v>
      </c>
      <c r="O4128">
        <f>IF(AND(Sheet2!$K4128=$B$2,Sheet2!$L4128=1),Sheet2!$J4128+Sheet2!$M4128,IF(Sheet2!$K4128=$B$2,Sheet2!$M4128,0))</f>
        <v>0</v>
      </c>
    </row>
    <row r="4129" spans="14:15" x14ac:dyDescent="0.25">
      <c r="N4129">
        <f>IF(AND(Sheet2!$K4129=$B$1,Sheet2!$L4129=1),Sheet2!$I4129+Sheet2!$M4129,IF(Sheet2!$K4129=$B$1,Sheet2!$M4129,0))</f>
        <v>0</v>
      </c>
      <c r="O4129">
        <f>IF(AND(Sheet2!$K4129=$B$2,Sheet2!$L4129=1),Sheet2!$J4129+Sheet2!$M4129,IF(Sheet2!$K4129=$B$2,Sheet2!$M4129,0))</f>
        <v>0</v>
      </c>
    </row>
    <row r="4130" spans="14:15" x14ac:dyDescent="0.25">
      <c r="N4130">
        <f>IF(AND(Sheet2!$K4130=$B$1,Sheet2!$L4130=1),Sheet2!$I4130+Sheet2!$M4130,IF(Sheet2!$K4130=$B$1,Sheet2!$M4130,0))</f>
        <v>0</v>
      </c>
      <c r="O4130">
        <f>IF(AND(Sheet2!$K4130=$B$2,Sheet2!$L4130=1),Sheet2!$J4130+Sheet2!$M4130,IF(Sheet2!$K4130=$B$2,Sheet2!$M4130,0))</f>
        <v>0</v>
      </c>
    </row>
    <row r="4131" spans="14:15" x14ac:dyDescent="0.25">
      <c r="N4131">
        <f>IF(AND(Sheet2!$K4131=$B$1,Sheet2!$L4131=1),Sheet2!$I4131+Sheet2!$M4131,IF(Sheet2!$K4131=$B$1,Sheet2!$M4131,0))</f>
        <v>0</v>
      </c>
      <c r="O4131">
        <f>IF(AND(Sheet2!$K4131=$B$2,Sheet2!$L4131=1),Sheet2!$J4131+Sheet2!$M4131,IF(Sheet2!$K4131=$B$2,Sheet2!$M4131,0))</f>
        <v>0</v>
      </c>
    </row>
    <row r="4132" spans="14:15" x14ac:dyDescent="0.25">
      <c r="N4132">
        <f>IF(AND(Sheet2!$K4132=$B$1,Sheet2!$L4132=1),Sheet2!$I4132+Sheet2!$M4132,IF(Sheet2!$K4132=$B$1,Sheet2!$M4132,0))</f>
        <v>0</v>
      </c>
      <c r="O4132">
        <f>IF(AND(Sheet2!$K4132=$B$2,Sheet2!$L4132=1),Sheet2!$J4132+Sheet2!$M4132,IF(Sheet2!$K4132=$B$2,Sheet2!$M4132,0))</f>
        <v>0</v>
      </c>
    </row>
    <row r="4133" spans="14:15" x14ac:dyDescent="0.25">
      <c r="N4133">
        <f>IF(AND(Sheet2!$K4133=$B$1,Sheet2!$L4133=1),Sheet2!$I4133+Sheet2!$M4133,IF(Sheet2!$K4133=$B$1,Sheet2!$M4133,0))</f>
        <v>0</v>
      </c>
      <c r="O4133">
        <f>IF(AND(Sheet2!$K4133=$B$2,Sheet2!$L4133=1),Sheet2!$J4133+Sheet2!$M4133,IF(Sheet2!$K4133=$B$2,Sheet2!$M4133,0))</f>
        <v>0</v>
      </c>
    </row>
    <row r="4134" spans="14:15" x14ac:dyDescent="0.25">
      <c r="N4134">
        <f>IF(AND(Sheet2!$K4134=$B$1,Sheet2!$L4134=1),Sheet2!$I4134+Sheet2!$M4134,IF(Sheet2!$K4134=$B$1,Sheet2!$M4134,0))</f>
        <v>0</v>
      </c>
      <c r="O4134">
        <f>IF(AND(Sheet2!$K4134=$B$2,Sheet2!$L4134=1),Sheet2!$J4134+Sheet2!$M4134,IF(Sheet2!$K4134=$B$2,Sheet2!$M4134,0))</f>
        <v>0</v>
      </c>
    </row>
    <row r="4135" spans="14:15" x14ac:dyDescent="0.25">
      <c r="N4135">
        <f>IF(AND(Sheet2!$K4135=$B$1,Sheet2!$L4135=1),Sheet2!$I4135+Sheet2!$M4135,IF(Sheet2!$K4135=$B$1,Sheet2!$M4135,0))</f>
        <v>0</v>
      </c>
      <c r="O4135">
        <f>IF(AND(Sheet2!$K4135=$B$2,Sheet2!$L4135=1),Sheet2!$J4135+Sheet2!$M4135,IF(Sheet2!$K4135=$B$2,Sheet2!$M4135,0))</f>
        <v>0</v>
      </c>
    </row>
    <row r="4136" spans="14:15" x14ac:dyDescent="0.25">
      <c r="N4136">
        <f>IF(AND(Sheet2!$K4136=$B$1,Sheet2!$L4136=1),Sheet2!$I4136+Sheet2!$M4136,IF(Sheet2!$K4136=$B$1,Sheet2!$M4136,0))</f>
        <v>0</v>
      </c>
      <c r="O4136">
        <f>IF(AND(Sheet2!$K4136=$B$2,Sheet2!$L4136=1),Sheet2!$J4136+Sheet2!$M4136,IF(Sheet2!$K4136=$B$2,Sheet2!$M4136,0))</f>
        <v>0</v>
      </c>
    </row>
    <row r="4137" spans="14:15" x14ac:dyDescent="0.25">
      <c r="N4137">
        <f>IF(AND(Sheet2!$K4137=$B$1,Sheet2!$L4137=1),Sheet2!$I4137+Sheet2!$M4137,IF(Sheet2!$K4137=$B$1,Sheet2!$M4137,0))</f>
        <v>0</v>
      </c>
      <c r="O4137">
        <f>IF(AND(Sheet2!$K4137=$B$2,Sheet2!$L4137=1),Sheet2!$J4137+Sheet2!$M4137,IF(Sheet2!$K4137=$B$2,Sheet2!$M4137,0))</f>
        <v>0</v>
      </c>
    </row>
    <row r="4138" spans="14:15" x14ac:dyDescent="0.25">
      <c r="N4138">
        <f>IF(AND(Sheet2!$K4138=$B$1,Sheet2!$L4138=1),Sheet2!$I4138+Sheet2!$M4138,IF(Sheet2!$K4138=$B$1,Sheet2!$M4138,0))</f>
        <v>0</v>
      </c>
      <c r="O4138">
        <f>IF(AND(Sheet2!$K4138=$B$2,Sheet2!$L4138=1),Sheet2!$J4138+Sheet2!$M4138,IF(Sheet2!$K4138=$B$2,Sheet2!$M4138,0))</f>
        <v>0</v>
      </c>
    </row>
    <row r="4139" spans="14:15" x14ac:dyDescent="0.25">
      <c r="N4139">
        <f>IF(AND(Sheet2!$K4139=$B$1,Sheet2!$L4139=1),Sheet2!$I4139+Sheet2!$M4139,IF(Sheet2!$K4139=$B$1,Sheet2!$M4139,0))</f>
        <v>0</v>
      </c>
      <c r="O4139">
        <f>IF(AND(Sheet2!$K4139=$B$2,Sheet2!$L4139=1),Sheet2!$J4139+Sheet2!$M4139,IF(Sheet2!$K4139=$B$2,Sheet2!$M4139,0))</f>
        <v>0</v>
      </c>
    </row>
    <row r="4140" spans="14:15" x14ac:dyDescent="0.25">
      <c r="N4140">
        <f>IF(AND(Sheet2!$K4140=$B$1,Sheet2!$L4140=1),Sheet2!$I4140+Sheet2!$M4140,IF(Sheet2!$K4140=$B$1,Sheet2!$M4140,0))</f>
        <v>0</v>
      </c>
      <c r="O4140">
        <f>IF(AND(Sheet2!$K4140=$B$2,Sheet2!$L4140=1),Sheet2!$J4140+Sheet2!$M4140,IF(Sheet2!$K4140=$B$2,Sheet2!$M4140,0))</f>
        <v>0</v>
      </c>
    </row>
    <row r="4141" spans="14:15" x14ac:dyDescent="0.25">
      <c r="N4141">
        <f>IF(AND(Sheet2!$K4141=$B$1,Sheet2!$L4141=1),Sheet2!$I4141+Sheet2!$M4141,IF(Sheet2!$K4141=$B$1,Sheet2!$M4141,0))</f>
        <v>0</v>
      </c>
      <c r="O4141">
        <f>IF(AND(Sheet2!$K4141=$B$2,Sheet2!$L4141=1),Sheet2!$J4141+Sheet2!$M4141,IF(Sheet2!$K4141=$B$2,Sheet2!$M4141,0))</f>
        <v>0</v>
      </c>
    </row>
    <row r="4142" spans="14:15" x14ac:dyDescent="0.25">
      <c r="N4142">
        <f>IF(AND(Sheet2!$K4142=$B$1,Sheet2!$L4142=1),Sheet2!$I4142+Sheet2!$M4142,IF(Sheet2!$K4142=$B$1,Sheet2!$M4142,0))</f>
        <v>0</v>
      </c>
      <c r="O4142">
        <f>IF(AND(Sheet2!$K4142=$B$2,Sheet2!$L4142=1),Sheet2!$J4142+Sheet2!$M4142,IF(Sheet2!$K4142=$B$2,Sheet2!$M4142,0))</f>
        <v>0</v>
      </c>
    </row>
    <row r="4143" spans="14:15" x14ac:dyDescent="0.25">
      <c r="N4143">
        <f>IF(AND(Sheet2!$K4143=$B$1,Sheet2!$L4143=1),Sheet2!$I4143+Sheet2!$M4143,IF(Sheet2!$K4143=$B$1,Sheet2!$M4143,0))</f>
        <v>0</v>
      </c>
      <c r="O4143">
        <f>IF(AND(Sheet2!$K4143=$B$2,Sheet2!$L4143=1),Sheet2!$J4143+Sheet2!$M4143,IF(Sheet2!$K4143=$B$2,Sheet2!$M4143,0))</f>
        <v>0</v>
      </c>
    </row>
    <row r="4144" spans="14:15" x14ac:dyDescent="0.25">
      <c r="N4144">
        <f>IF(AND(Sheet2!$K4144=$B$1,Sheet2!$L4144=1),Sheet2!$I4144+Sheet2!$M4144,IF(Sheet2!$K4144=$B$1,Sheet2!$M4144,0))</f>
        <v>0</v>
      </c>
      <c r="O4144">
        <f>IF(AND(Sheet2!$K4144=$B$2,Sheet2!$L4144=1),Sheet2!$J4144+Sheet2!$M4144,IF(Sheet2!$K4144=$B$2,Sheet2!$M4144,0))</f>
        <v>0</v>
      </c>
    </row>
    <row r="4145" spans="14:15" x14ac:dyDescent="0.25">
      <c r="N4145">
        <f>IF(AND(Sheet2!$K4145=$B$1,Sheet2!$L4145=1),Sheet2!$I4145+Sheet2!$M4145,IF(Sheet2!$K4145=$B$1,Sheet2!$M4145,0))</f>
        <v>0</v>
      </c>
      <c r="O4145">
        <f>IF(AND(Sheet2!$K4145=$B$2,Sheet2!$L4145=1),Sheet2!$J4145+Sheet2!$M4145,IF(Sheet2!$K4145=$B$2,Sheet2!$M4145,0))</f>
        <v>0</v>
      </c>
    </row>
    <row r="4146" spans="14:15" x14ac:dyDescent="0.25">
      <c r="N4146">
        <f>IF(AND(Sheet2!$K4146=$B$1,Sheet2!$L4146=1),Sheet2!$I4146+Sheet2!$M4146,IF(Sheet2!$K4146=$B$1,Sheet2!$M4146,0))</f>
        <v>0</v>
      </c>
      <c r="O4146">
        <f>IF(AND(Sheet2!$K4146=$B$2,Sheet2!$L4146=1),Sheet2!$J4146+Sheet2!$M4146,IF(Sheet2!$K4146=$B$2,Sheet2!$M4146,0))</f>
        <v>0</v>
      </c>
    </row>
    <row r="4147" spans="14:15" x14ac:dyDescent="0.25">
      <c r="N4147">
        <f>IF(AND(Sheet2!$K4147=$B$1,Sheet2!$L4147=1),Sheet2!$I4147+Sheet2!$M4147,IF(Sheet2!$K4147=$B$1,Sheet2!$M4147,0))</f>
        <v>0</v>
      </c>
      <c r="O4147">
        <f>IF(AND(Sheet2!$K4147=$B$2,Sheet2!$L4147=1),Sheet2!$J4147+Sheet2!$M4147,IF(Sheet2!$K4147=$B$2,Sheet2!$M4147,0))</f>
        <v>0</v>
      </c>
    </row>
    <row r="4148" spans="14:15" x14ac:dyDescent="0.25">
      <c r="N4148">
        <f>IF(AND(Sheet2!$K4148=$B$1,Sheet2!$L4148=1),Sheet2!$I4148+Sheet2!$M4148,IF(Sheet2!$K4148=$B$1,Sheet2!$M4148,0))</f>
        <v>0</v>
      </c>
      <c r="O4148">
        <f>IF(AND(Sheet2!$K4148=$B$2,Sheet2!$L4148=1),Sheet2!$J4148+Sheet2!$M4148,IF(Sheet2!$K4148=$B$2,Sheet2!$M4148,0))</f>
        <v>0</v>
      </c>
    </row>
    <row r="4149" spans="14:15" x14ac:dyDescent="0.25">
      <c r="N4149">
        <f>IF(AND(Sheet2!$K4149=$B$1,Sheet2!$L4149=1),Sheet2!$I4149+Sheet2!$M4149,IF(Sheet2!$K4149=$B$1,Sheet2!$M4149,0))</f>
        <v>0</v>
      </c>
      <c r="O4149">
        <f>IF(AND(Sheet2!$K4149=$B$2,Sheet2!$L4149=1),Sheet2!$J4149+Sheet2!$M4149,IF(Sheet2!$K4149=$B$2,Sheet2!$M4149,0))</f>
        <v>0</v>
      </c>
    </row>
    <row r="4150" spans="14:15" x14ac:dyDescent="0.25">
      <c r="N4150">
        <f>IF(AND(Sheet2!$K4150=$B$1,Sheet2!$L4150=1),Sheet2!$I4150+Sheet2!$M4150,IF(Sheet2!$K4150=$B$1,Sheet2!$M4150,0))</f>
        <v>0</v>
      </c>
      <c r="O4150">
        <f>IF(AND(Sheet2!$K4150=$B$2,Sheet2!$L4150=1),Sheet2!$J4150+Sheet2!$M4150,IF(Sheet2!$K4150=$B$2,Sheet2!$M4150,0))</f>
        <v>0</v>
      </c>
    </row>
    <row r="4151" spans="14:15" x14ac:dyDescent="0.25">
      <c r="N4151">
        <f>IF(AND(Sheet2!$K4151=$B$1,Sheet2!$L4151=1),Sheet2!$I4151+Sheet2!$M4151,IF(Sheet2!$K4151=$B$1,Sheet2!$M4151,0))</f>
        <v>0</v>
      </c>
      <c r="O4151">
        <f>IF(AND(Sheet2!$K4151=$B$2,Sheet2!$L4151=1),Sheet2!$J4151+Sheet2!$M4151,IF(Sheet2!$K4151=$B$2,Sheet2!$M4151,0))</f>
        <v>0</v>
      </c>
    </row>
    <row r="4152" spans="14:15" x14ac:dyDescent="0.25">
      <c r="N4152">
        <f>IF(AND(Sheet2!$K4152=$B$1,Sheet2!$L4152=1),Sheet2!$I4152+Sheet2!$M4152,IF(Sheet2!$K4152=$B$1,Sheet2!$M4152,0))</f>
        <v>0</v>
      </c>
      <c r="O4152">
        <f>IF(AND(Sheet2!$K4152=$B$2,Sheet2!$L4152=1),Sheet2!$J4152+Sheet2!$M4152,IF(Sheet2!$K4152=$B$2,Sheet2!$M4152,0))</f>
        <v>0</v>
      </c>
    </row>
    <row r="4153" spans="14:15" x14ac:dyDescent="0.25">
      <c r="N4153">
        <f>IF(AND(Sheet2!$K4153=$B$1,Sheet2!$L4153=1),Sheet2!$I4153+Sheet2!$M4153,IF(Sheet2!$K4153=$B$1,Sheet2!$M4153,0))</f>
        <v>0</v>
      </c>
      <c r="O4153">
        <f>IF(AND(Sheet2!$K4153=$B$2,Sheet2!$L4153=1),Sheet2!$J4153+Sheet2!$M4153,IF(Sheet2!$K4153=$B$2,Sheet2!$M4153,0))</f>
        <v>0</v>
      </c>
    </row>
    <row r="4154" spans="14:15" x14ac:dyDescent="0.25">
      <c r="N4154">
        <f>IF(AND(Sheet2!$K4154=$B$1,Sheet2!$L4154=1),Sheet2!$I4154+Sheet2!$M4154,IF(Sheet2!$K4154=$B$1,Sheet2!$M4154,0))</f>
        <v>0</v>
      </c>
      <c r="O4154">
        <f>IF(AND(Sheet2!$K4154=$B$2,Sheet2!$L4154=1),Sheet2!$J4154+Sheet2!$M4154,IF(Sheet2!$K4154=$B$2,Sheet2!$M4154,0))</f>
        <v>0</v>
      </c>
    </row>
    <row r="4155" spans="14:15" x14ac:dyDescent="0.25">
      <c r="N4155">
        <f>IF(AND(Sheet2!$K4155=$B$1,Sheet2!$L4155=1),Sheet2!$I4155+Sheet2!$M4155,IF(Sheet2!$K4155=$B$1,Sheet2!$M4155,0))</f>
        <v>0</v>
      </c>
      <c r="O4155">
        <f>IF(AND(Sheet2!$K4155=$B$2,Sheet2!$L4155=1),Sheet2!$J4155+Sheet2!$M4155,IF(Sheet2!$K4155=$B$2,Sheet2!$M4155,0))</f>
        <v>0</v>
      </c>
    </row>
    <row r="4156" spans="14:15" x14ac:dyDescent="0.25">
      <c r="N4156">
        <f>IF(AND(Sheet2!$K4156=$B$1,Sheet2!$L4156=1),Sheet2!$I4156+Sheet2!$M4156,IF(Sheet2!$K4156=$B$1,Sheet2!$M4156,0))</f>
        <v>0</v>
      </c>
      <c r="O4156">
        <f>IF(AND(Sheet2!$K4156=$B$2,Sheet2!$L4156=1),Sheet2!$J4156+Sheet2!$M4156,IF(Sheet2!$K4156=$B$2,Sheet2!$M4156,0))</f>
        <v>0</v>
      </c>
    </row>
    <row r="4157" spans="14:15" x14ac:dyDescent="0.25">
      <c r="N4157">
        <f>IF(AND(Sheet2!$K4157=$B$1,Sheet2!$L4157=1),Sheet2!$I4157+Sheet2!$M4157,IF(Sheet2!$K4157=$B$1,Sheet2!$M4157,0))</f>
        <v>0</v>
      </c>
      <c r="O4157">
        <f>IF(AND(Sheet2!$K4157=$B$2,Sheet2!$L4157=1),Sheet2!$J4157+Sheet2!$M4157,IF(Sheet2!$K4157=$B$2,Sheet2!$M4157,0))</f>
        <v>0</v>
      </c>
    </row>
    <row r="4158" spans="14:15" x14ac:dyDescent="0.25">
      <c r="N4158">
        <f>IF(AND(Sheet2!$K4158=$B$1,Sheet2!$L4158=1),Sheet2!$I4158+Sheet2!$M4158,IF(Sheet2!$K4158=$B$1,Sheet2!$M4158,0))</f>
        <v>0</v>
      </c>
      <c r="O4158">
        <f>IF(AND(Sheet2!$K4158=$B$2,Sheet2!$L4158=1),Sheet2!$J4158+Sheet2!$M4158,IF(Sheet2!$K4158=$B$2,Sheet2!$M4158,0))</f>
        <v>0</v>
      </c>
    </row>
    <row r="4159" spans="14:15" x14ac:dyDescent="0.25">
      <c r="N4159">
        <f>IF(AND(Sheet2!$K4159=$B$1,Sheet2!$L4159=1),Sheet2!$I4159+Sheet2!$M4159,IF(Sheet2!$K4159=$B$1,Sheet2!$M4159,0))</f>
        <v>0</v>
      </c>
      <c r="O4159">
        <f>IF(AND(Sheet2!$K4159=$B$2,Sheet2!$L4159=1),Sheet2!$J4159+Sheet2!$M4159,IF(Sheet2!$K4159=$B$2,Sheet2!$M4159,0))</f>
        <v>0</v>
      </c>
    </row>
    <row r="4160" spans="14:15" x14ac:dyDescent="0.25">
      <c r="N4160">
        <f>IF(AND(Sheet2!$K4160=$B$1,Sheet2!$L4160=1),Sheet2!$I4160+Sheet2!$M4160,IF(Sheet2!$K4160=$B$1,Sheet2!$M4160,0))</f>
        <v>0</v>
      </c>
      <c r="O4160">
        <f>IF(AND(Sheet2!$K4160=$B$2,Sheet2!$L4160=1),Sheet2!$J4160+Sheet2!$M4160,IF(Sheet2!$K4160=$B$2,Sheet2!$M4160,0))</f>
        <v>0</v>
      </c>
    </row>
    <row r="4161" spans="14:15" x14ac:dyDescent="0.25">
      <c r="N4161">
        <f>IF(AND(Sheet2!$K4161=$B$1,Sheet2!$L4161=1),Sheet2!$I4161+Sheet2!$M4161,IF(Sheet2!$K4161=$B$1,Sheet2!$M4161,0))</f>
        <v>0</v>
      </c>
      <c r="O4161">
        <f>IF(AND(Sheet2!$K4161=$B$2,Sheet2!$L4161=1),Sheet2!$J4161+Sheet2!$M4161,IF(Sheet2!$K4161=$B$2,Sheet2!$M4161,0))</f>
        <v>0</v>
      </c>
    </row>
    <row r="4162" spans="14:15" x14ac:dyDescent="0.25">
      <c r="N4162">
        <f>IF(AND(Sheet2!$K4162=$B$1,Sheet2!$L4162=1),Sheet2!$I4162+Sheet2!$M4162,IF(Sheet2!$K4162=$B$1,Sheet2!$M4162,0))</f>
        <v>0</v>
      </c>
      <c r="O4162">
        <f>IF(AND(Sheet2!$K4162=$B$2,Sheet2!$L4162=1),Sheet2!$J4162+Sheet2!$M4162,IF(Sheet2!$K4162=$B$2,Sheet2!$M4162,0))</f>
        <v>0</v>
      </c>
    </row>
    <row r="4163" spans="14:15" x14ac:dyDescent="0.25">
      <c r="N4163">
        <f>IF(AND(Sheet2!$K4163=$B$1,Sheet2!$L4163=1),Sheet2!$I4163+Sheet2!$M4163,IF(Sheet2!$K4163=$B$1,Sheet2!$M4163,0))</f>
        <v>0</v>
      </c>
      <c r="O4163">
        <f>IF(AND(Sheet2!$K4163=$B$2,Sheet2!$L4163=1),Sheet2!$J4163+Sheet2!$M4163,IF(Sheet2!$K4163=$B$2,Sheet2!$M4163,0))</f>
        <v>0</v>
      </c>
    </row>
    <row r="4164" spans="14:15" x14ac:dyDescent="0.25">
      <c r="N4164">
        <f>IF(AND(Sheet2!$K4164=$B$1,Sheet2!$L4164=1),Sheet2!$I4164+Sheet2!$M4164,IF(Sheet2!$K4164=$B$1,Sheet2!$M4164,0))</f>
        <v>0</v>
      </c>
      <c r="O4164">
        <f>IF(AND(Sheet2!$K4164=$B$2,Sheet2!$L4164=1),Sheet2!$J4164+Sheet2!$M4164,IF(Sheet2!$K4164=$B$2,Sheet2!$M4164,0))</f>
        <v>0</v>
      </c>
    </row>
    <row r="4165" spans="14:15" x14ac:dyDescent="0.25">
      <c r="N4165">
        <f>IF(AND(Sheet2!$K4165=$B$1,Sheet2!$L4165=1),Sheet2!$I4165+Sheet2!$M4165,IF(Sheet2!$K4165=$B$1,Sheet2!$M4165,0))</f>
        <v>0</v>
      </c>
      <c r="O4165">
        <f>IF(AND(Sheet2!$K4165=$B$2,Sheet2!$L4165=1),Sheet2!$J4165+Sheet2!$M4165,IF(Sheet2!$K4165=$B$2,Sheet2!$M4165,0))</f>
        <v>0</v>
      </c>
    </row>
    <row r="4166" spans="14:15" x14ac:dyDescent="0.25">
      <c r="N4166">
        <f>IF(AND(Sheet2!$K4166=$B$1,Sheet2!$L4166=1),Sheet2!$I4166+Sheet2!$M4166,IF(Sheet2!$K4166=$B$1,Sheet2!$M4166,0))</f>
        <v>0</v>
      </c>
      <c r="O4166">
        <f>IF(AND(Sheet2!$K4166=$B$2,Sheet2!$L4166=1),Sheet2!$J4166+Sheet2!$M4166,IF(Sheet2!$K4166=$B$2,Sheet2!$M4166,0))</f>
        <v>0</v>
      </c>
    </row>
    <row r="4167" spans="14:15" x14ac:dyDescent="0.25">
      <c r="N4167">
        <f>IF(AND(Sheet2!$K4167=$B$1,Sheet2!$L4167=1),Sheet2!$I4167+Sheet2!$M4167,IF(Sheet2!$K4167=$B$1,Sheet2!$M4167,0))</f>
        <v>0</v>
      </c>
      <c r="O4167">
        <f>IF(AND(Sheet2!$K4167=$B$2,Sheet2!$L4167=1),Sheet2!$J4167+Sheet2!$M4167,IF(Sheet2!$K4167=$B$2,Sheet2!$M4167,0))</f>
        <v>0</v>
      </c>
    </row>
    <row r="4168" spans="14:15" x14ac:dyDescent="0.25">
      <c r="N4168">
        <f>IF(AND(Sheet2!$K4168=$B$1,Sheet2!$L4168=1),Sheet2!$I4168+Sheet2!$M4168,IF(Sheet2!$K4168=$B$1,Sheet2!$M4168,0))</f>
        <v>0</v>
      </c>
      <c r="O4168">
        <f>IF(AND(Sheet2!$K4168=$B$2,Sheet2!$L4168=1),Sheet2!$J4168+Sheet2!$M4168,IF(Sheet2!$K4168=$B$2,Sheet2!$M4168,0))</f>
        <v>0</v>
      </c>
    </row>
    <row r="4169" spans="14:15" x14ac:dyDescent="0.25">
      <c r="N4169">
        <f>IF(AND(Sheet2!$K4169=$B$1,Sheet2!$L4169=1),Sheet2!$I4169+Sheet2!$M4169,IF(Sheet2!$K4169=$B$1,Sheet2!$M4169,0))</f>
        <v>0</v>
      </c>
      <c r="O4169">
        <f>IF(AND(Sheet2!$K4169=$B$2,Sheet2!$L4169=1),Sheet2!$J4169+Sheet2!$M4169,IF(Sheet2!$K4169=$B$2,Sheet2!$M4169,0))</f>
        <v>0</v>
      </c>
    </row>
    <row r="4170" spans="14:15" x14ac:dyDescent="0.25">
      <c r="N4170">
        <f>IF(AND(Sheet2!$K4170=$B$1,Sheet2!$L4170=1),Sheet2!$I4170+Sheet2!$M4170,IF(Sheet2!$K4170=$B$1,Sheet2!$M4170,0))</f>
        <v>0</v>
      </c>
      <c r="O4170">
        <f>IF(AND(Sheet2!$K4170=$B$2,Sheet2!$L4170=1),Sheet2!$J4170+Sheet2!$M4170,IF(Sheet2!$K4170=$B$2,Sheet2!$M4170,0))</f>
        <v>0</v>
      </c>
    </row>
    <row r="4171" spans="14:15" x14ac:dyDescent="0.25">
      <c r="N4171">
        <f>IF(AND(Sheet2!$K4171=$B$1,Sheet2!$L4171=1),Sheet2!$I4171+Sheet2!$M4171,IF(Sheet2!$K4171=$B$1,Sheet2!$M4171,0))</f>
        <v>0</v>
      </c>
      <c r="O4171">
        <f>IF(AND(Sheet2!$K4171=$B$2,Sheet2!$L4171=1),Sheet2!$J4171+Sheet2!$M4171,IF(Sheet2!$K4171=$B$2,Sheet2!$M4171,0))</f>
        <v>0</v>
      </c>
    </row>
    <row r="4172" spans="14:15" x14ac:dyDescent="0.25">
      <c r="N4172">
        <f>IF(AND(Sheet2!$K4172=$B$1,Sheet2!$L4172=1),Sheet2!$I4172+Sheet2!$M4172,IF(Sheet2!$K4172=$B$1,Sheet2!$M4172,0))</f>
        <v>0</v>
      </c>
      <c r="O4172">
        <f>IF(AND(Sheet2!$K4172=$B$2,Sheet2!$L4172=1),Sheet2!$J4172+Sheet2!$M4172,IF(Sheet2!$K4172=$B$2,Sheet2!$M4172,0))</f>
        <v>0</v>
      </c>
    </row>
    <row r="4173" spans="14:15" x14ac:dyDescent="0.25">
      <c r="N4173">
        <f>IF(AND(Sheet2!$K4173=$B$1,Sheet2!$L4173=1),Sheet2!$I4173+Sheet2!$M4173,IF(Sheet2!$K4173=$B$1,Sheet2!$M4173,0))</f>
        <v>0</v>
      </c>
      <c r="O4173">
        <f>IF(AND(Sheet2!$K4173=$B$2,Sheet2!$L4173=1),Sheet2!$J4173+Sheet2!$M4173,IF(Sheet2!$K4173=$B$2,Sheet2!$M4173,0))</f>
        <v>0</v>
      </c>
    </row>
    <row r="4174" spans="14:15" x14ac:dyDescent="0.25">
      <c r="N4174">
        <f>IF(AND(Sheet2!$K4174=$B$1,Sheet2!$L4174=1),Sheet2!$I4174+Sheet2!$M4174,IF(Sheet2!$K4174=$B$1,Sheet2!$M4174,0))</f>
        <v>0</v>
      </c>
      <c r="O4174">
        <f>IF(AND(Sheet2!$K4174=$B$2,Sheet2!$L4174=1),Sheet2!$J4174+Sheet2!$M4174,IF(Sheet2!$K4174=$B$2,Sheet2!$M4174,0))</f>
        <v>0</v>
      </c>
    </row>
    <row r="4175" spans="14:15" x14ac:dyDescent="0.25">
      <c r="N4175">
        <f>IF(AND(Sheet2!$K4175=$B$1,Sheet2!$L4175=1),Sheet2!$I4175+Sheet2!$M4175,IF(Sheet2!$K4175=$B$1,Sheet2!$M4175,0))</f>
        <v>0</v>
      </c>
      <c r="O4175">
        <f>IF(AND(Sheet2!$K4175=$B$2,Sheet2!$L4175=1),Sheet2!$J4175+Sheet2!$M4175,IF(Sheet2!$K4175=$B$2,Sheet2!$M4175,0))</f>
        <v>0</v>
      </c>
    </row>
    <row r="4176" spans="14:15" x14ac:dyDescent="0.25">
      <c r="N4176">
        <f>IF(AND(Sheet2!$K4176=$B$1,Sheet2!$L4176=1),Sheet2!$I4176+Sheet2!$M4176,IF(Sheet2!$K4176=$B$1,Sheet2!$M4176,0))</f>
        <v>0</v>
      </c>
      <c r="O4176">
        <f>IF(AND(Sheet2!$K4176=$B$2,Sheet2!$L4176=1),Sheet2!$J4176+Sheet2!$M4176,IF(Sheet2!$K4176=$B$2,Sheet2!$M4176,0))</f>
        <v>0</v>
      </c>
    </row>
    <row r="4177" spans="14:15" x14ac:dyDescent="0.25">
      <c r="N4177">
        <f>IF(AND(Sheet2!$K4177=$B$1,Sheet2!$L4177=1),Sheet2!$I4177+Sheet2!$M4177,IF(Sheet2!$K4177=$B$1,Sheet2!$M4177,0))</f>
        <v>0</v>
      </c>
      <c r="O4177">
        <f>IF(AND(Sheet2!$K4177=$B$2,Sheet2!$L4177=1),Sheet2!$J4177+Sheet2!$M4177,IF(Sheet2!$K4177=$B$2,Sheet2!$M4177,0))</f>
        <v>0</v>
      </c>
    </row>
    <row r="4178" spans="14:15" x14ac:dyDescent="0.25">
      <c r="N4178">
        <f>IF(AND(Sheet2!$K4178=$B$1,Sheet2!$L4178=1),Sheet2!$I4178+Sheet2!$M4178,IF(Sheet2!$K4178=$B$1,Sheet2!$M4178,0))</f>
        <v>0</v>
      </c>
      <c r="O4178">
        <f>IF(AND(Sheet2!$K4178=$B$2,Sheet2!$L4178=1),Sheet2!$J4178+Sheet2!$M4178,IF(Sheet2!$K4178=$B$2,Sheet2!$M4178,0))</f>
        <v>0</v>
      </c>
    </row>
    <row r="4179" spans="14:15" x14ac:dyDescent="0.25">
      <c r="N4179">
        <f>IF(AND(Sheet2!$K4179=$B$1,Sheet2!$L4179=1),Sheet2!$I4179+Sheet2!$M4179,IF(Sheet2!$K4179=$B$1,Sheet2!$M4179,0))</f>
        <v>0</v>
      </c>
      <c r="O4179">
        <f>IF(AND(Sheet2!$K4179=$B$2,Sheet2!$L4179=1),Sheet2!$J4179+Sheet2!$M4179,IF(Sheet2!$K4179=$B$2,Sheet2!$M4179,0))</f>
        <v>0</v>
      </c>
    </row>
    <row r="4180" spans="14:15" x14ac:dyDescent="0.25">
      <c r="N4180">
        <f>IF(AND(Sheet2!$K4180=$B$1,Sheet2!$L4180=1),Sheet2!$I4180+Sheet2!$M4180,IF(Sheet2!$K4180=$B$1,Sheet2!$M4180,0))</f>
        <v>0</v>
      </c>
      <c r="O4180">
        <f>IF(AND(Sheet2!$K4180=$B$2,Sheet2!$L4180=1),Sheet2!$J4180+Sheet2!$M4180,IF(Sheet2!$K4180=$B$2,Sheet2!$M4180,0))</f>
        <v>0</v>
      </c>
    </row>
    <row r="4181" spans="14:15" x14ac:dyDescent="0.25">
      <c r="N4181">
        <f>IF(AND(Sheet2!$K4181=$B$1,Sheet2!$L4181=1),Sheet2!$I4181+Sheet2!$M4181,IF(Sheet2!$K4181=$B$1,Sheet2!$M4181,0))</f>
        <v>0</v>
      </c>
      <c r="O4181">
        <f>IF(AND(Sheet2!$K4181=$B$2,Sheet2!$L4181=1),Sheet2!$J4181+Sheet2!$M4181,IF(Sheet2!$K4181=$B$2,Sheet2!$M4181,0))</f>
        <v>0</v>
      </c>
    </row>
    <row r="4182" spans="14:15" x14ac:dyDescent="0.25">
      <c r="N4182">
        <f>IF(AND(Sheet2!$K4182=$B$1,Sheet2!$L4182=1),Sheet2!$I4182+Sheet2!$M4182,IF(Sheet2!$K4182=$B$1,Sheet2!$M4182,0))</f>
        <v>0</v>
      </c>
      <c r="O4182">
        <f>IF(AND(Sheet2!$K4182=$B$2,Sheet2!$L4182=1),Sheet2!$J4182+Sheet2!$M4182,IF(Sheet2!$K4182=$B$2,Sheet2!$M4182,0))</f>
        <v>0</v>
      </c>
    </row>
    <row r="4183" spans="14:15" x14ac:dyDescent="0.25">
      <c r="N4183">
        <f>IF(AND(Sheet2!$K4183=$B$1,Sheet2!$L4183=1),Sheet2!$I4183+Sheet2!$M4183,IF(Sheet2!$K4183=$B$1,Sheet2!$M4183,0))</f>
        <v>0</v>
      </c>
      <c r="O4183">
        <f>IF(AND(Sheet2!$K4183=$B$2,Sheet2!$L4183=1),Sheet2!$J4183+Sheet2!$M4183,IF(Sheet2!$K4183=$B$2,Sheet2!$M4183,0))</f>
        <v>0</v>
      </c>
    </row>
    <row r="4184" spans="14:15" x14ac:dyDescent="0.25">
      <c r="N4184">
        <f>IF(AND(Sheet2!$K4184=$B$1,Sheet2!$L4184=1),Sheet2!$I4184+Sheet2!$M4184,IF(Sheet2!$K4184=$B$1,Sheet2!$M4184,0))</f>
        <v>0</v>
      </c>
      <c r="O4184">
        <f>IF(AND(Sheet2!$K4184=$B$2,Sheet2!$L4184=1),Sheet2!$J4184+Sheet2!$M4184,IF(Sheet2!$K4184=$B$2,Sheet2!$M4184,0))</f>
        <v>0</v>
      </c>
    </row>
    <row r="4185" spans="14:15" x14ac:dyDescent="0.25">
      <c r="N4185">
        <f>IF(AND(Sheet2!$K4185=$B$1,Sheet2!$L4185=1),Sheet2!$I4185+Sheet2!$M4185,IF(Sheet2!$K4185=$B$1,Sheet2!$M4185,0))</f>
        <v>0</v>
      </c>
      <c r="O4185">
        <f>IF(AND(Sheet2!$K4185=$B$2,Sheet2!$L4185=1),Sheet2!$J4185+Sheet2!$M4185,IF(Sheet2!$K4185=$B$2,Sheet2!$M4185,0))</f>
        <v>0</v>
      </c>
    </row>
    <row r="4186" spans="14:15" x14ac:dyDescent="0.25">
      <c r="N4186">
        <f>IF(AND(Sheet2!$K4186=$B$1,Sheet2!$L4186=1),Sheet2!$I4186+Sheet2!$M4186,IF(Sheet2!$K4186=$B$1,Sheet2!$M4186,0))</f>
        <v>0</v>
      </c>
      <c r="O4186">
        <f>IF(AND(Sheet2!$K4186=$B$2,Sheet2!$L4186=1),Sheet2!$J4186+Sheet2!$M4186,IF(Sheet2!$K4186=$B$2,Sheet2!$M4186,0))</f>
        <v>0</v>
      </c>
    </row>
    <row r="4187" spans="14:15" x14ac:dyDescent="0.25">
      <c r="N4187">
        <f>IF(AND(Sheet2!$K4187=$B$1,Sheet2!$L4187=1),Sheet2!$I4187+Sheet2!$M4187,IF(Sheet2!$K4187=$B$1,Sheet2!$M4187,0))</f>
        <v>0</v>
      </c>
      <c r="O4187">
        <f>IF(AND(Sheet2!$K4187=$B$2,Sheet2!$L4187=1),Sheet2!$J4187+Sheet2!$M4187,IF(Sheet2!$K4187=$B$2,Sheet2!$M4187,0))</f>
        <v>0</v>
      </c>
    </row>
    <row r="4188" spans="14:15" x14ac:dyDescent="0.25">
      <c r="N4188">
        <f>IF(AND(Sheet2!$K4188=$B$1,Sheet2!$L4188=1),Sheet2!$I4188+Sheet2!$M4188,IF(Sheet2!$K4188=$B$1,Sheet2!$M4188,0))</f>
        <v>0</v>
      </c>
      <c r="O4188">
        <f>IF(AND(Sheet2!$K4188=$B$2,Sheet2!$L4188=1),Sheet2!$J4188+Sheet2!$M4188,IF(Sheet2!$K4188=$B$2,Sheet2!$M4188,0))</f>
        <v>0</v>
      </c>
    </row>
    <row r="4189" spans="14:15" x14ac:dyDescent="0.25">
      <c r="N4189">
        <f>IF(AND(Sheet2!$K4189=$B$1,Sheet2!$L4189=1),Sheet2!$I4189+Sheet2!$M4189,IF(Sheet2!$K4189=$B$1,Sheet2!$M4189,0))</f>
        <v>0</v>
      </c>
      <c r="O4189">
        <f>IF(AND(Sheet2!$K4189=$B$2,Sheet2!$L4189=1),Sheet2!$J4189+Sheet2!$M4189,IF(Sheet2!$K4189=$B$2,Sheet2!$M4189,0))</f>
        <v>0</v>
      </c>
    </row>
    <row r="4190" spans="14:15" x14ac:dyDescent="0.25">
      <c r="N4190">
        <f>IF(AND(Sheet2!$K4190=$B$1,Sheet2!$L4190=1),Sheet2!$I4190+Sheet2!$M4190,IF(Sheet2!$K4190=$B$1,Sheet2!$M4190,0))</f>
        <v>0</v>
      </c>
      <c r="O4190">
        <f>IF(AND(Sheet2!$K4190=$B$2,Sheet2!$L4190=1),Sheet2!$J4190+Sheet2!$M4190,IF(Sheet2!$K4190=$B$2,Sheet2!$M4190,0))</f>
        <v>0</v>
      </c>
    </row>
    <row r="4191" spans="14:15" x14ac:dyDescent="0.25">
      <c r="N4191">
        <f>IF(AND(Sheet2!$K4191=$B$1,Sheet2!$L4191=1),Sheet2!$I4191+Sheet2!$M4191,IF(Sheet2!$K4191=$B$1,Sheet2!$M4191,0))</f>
        <v>0</v>
      </c>
      <c r="O4191">
        <f>IF(AND(Sheet2!$K4191=$B$2,Sheet2!$L4191=1),Sheet2!$J4191+Sheet2!$M4191,IF(Sheet2!$K4191=$B$2,Sheet2!$M4191,0))</f>
        <v>0</v>
      </c>
    </row>
    <row r="4192" spans="14:15" x14ac:dyDescent="0.25">
      <c r="N4192">
        <f>IF(AND(Sheet2!$K4192=$B$1,Sheet2!$L4192=1),Sheet2!$I4192+Sheet2!$M4192,IF(Sheet2!$K4192=$B$1,Sheet2!$M4192,0))</f>
        <v>0</v>
      </c>
      <c r="O4192">
        <f>IF(AND(Sheet2!$K4192=$B$2,Sheet2!$L4192=1),Sheet2!$J4192+Sheet2!$M4192,IF(Sheet2!$K4192=$B$2,Sheet2!$M4192,0))</f>
        <v>0</v>
      </c>
    </row>
    <row r="4193" spans="14:15" x14ac:dyDescent="0.25">
      <c r="N4193">
        <f>IF(AND(Sheet2!$K4193=$B$1,Sheet2!$L4193=1),Sheet2!$I4193+Sheet2!$M4193,IF(Sheet2!$K4193=$B$1,Sheet2!$M4193,0))</f>
        <v>0</v>
      </c>
      <c r="O4193">
        <f>IF(AND(Sheet2!$K4193=$B$2,Sheet2!$L4193=1),Sheet2!$J4193+Sheet2!$M4193,IF(Sheet2!$K4193=$B$2,Sheet2!$M4193,0))</f>
        <v>0</v>
      </c>
    </row>
    <row r="4194" spans="14:15" x14ac:dyDescent="0.25">
      <c r="N4194">
        <f>IF(AND(Sheet2!$K4194=$B$1,Sheet2!$L4194=1),Sheet2!$I4194+Sheet2!$M4194,IF(Sheet2!$K4194=$B$1,Sheet2!$M4194,0))</f>
        <v>0</v>
      </c>
      <c r="O4194">
        <f>IF(AND(Sheet2!$K4194=$B$2,Sheet2!$L4194=1),Sheet2!$J4194+Sheet2!$M4194,IF(Sheet2!$K4194=$B$2,Sheet2!$M4194,0))</f>
        <v>0</v>
      </c>
    </row>
    <row r="4195" spans="14:15" x14ac:dyDescent="0.25">
      <c r="N4195">
        <f>IF(AND(Sheet2!$K4195=$B$1,Sheet2!$L4195=1),Sheet2!$I4195+Sheet2!$M4195,IF(Sheet2!$K4195=$B$1,Sheet2!$M4195,0))</f>
        <v>0</v>
      </c>
      <c r="O4195">
        <f>IF(AND(Sheet2!$K4195=$B$2,Sheet2!$L4195=1),Sheet2!$J4195+Sheet2!$M4195,IF(Sheet2!$K4195=$B$2,Sheet2!$M4195,0))</f>
        <v>0</v>
      </c>
    </row>
    <row r="4196" spans="14:15" x14ac:dyDescent="0.25">
      <c r="N4196">
        <f>IF(AND(Sheet2!$K4196=$B$1,Sheet2!$L4196=1),Sheet2!$I4196+Sheet2!$M4196,IF(Sheet2!$K4196=$B$1,Sheet2!$M4196,0))</f>
        <v>0</v>
      </c>
      <c r="O4196">
        <f>IF(AND(Sheet2!$K4196=$B$2,Sheet2!$L4196=1),Sheet2!$J4196+Sheet2!$M4196,IF(Sheet2!$K4196=$B$2,Sheet2!$M4196,0))</f>
        <v>0</v>
      </c>
    </row>
    <row r="4197" spans="14:15" x14ac:dyDescent="0.25">
      <c r="N4197">
        <f>IF(AND(Sheet2!$K4197=$B$1,Sheet2!$L4197=1),Sheet2!$I4197+Sheet2!$M4197,IF(Sheet2!$K4197=$B$1,Sheet2!$M4197,0))</f>
        <v>0</v>
      </c>
      <c r="O4197">
        <f>IF(AND(Sheet2!$K4197=$B$2,Sheet2!$L4197=1),Sheet2!$J4197+Sheet2!$M4197,IF(Sheet2!$K4197=$B$2,Sheet2!$M4197,0))</f>
        <v>0</v>
      </c>
    </row>
    <row r="4198" spans="14:15" x14ac:dyDescent="0.25">
      <c r="N4198">
        <f>IF(AND(Sheet2!$K4198=$B$1,Sheet2!$L4198=1),Sheet2!$I4198+Sheet2!$M4198,IF(Sheet2!$K4198=$B$1,Sheet2!$M4198,0))</f>
        <v>0</v>
      </c>
      <c r="O4198">
        <f>IF(AND(Sheet2!$K4198=$B$2,Sheet2!$L4198=1),Sheet2!$J4198+Sheet2!$M4198,IF(Sheet2!$K4198=$B$2,Sheet2!$M4198,0))</f>
        <v>0</v>
      </c>
    </row>
    <row r="4199" spans="14:15" x14ac:dyDescent="0.25">
      <c r="N4199">
        <f>IF(AND(Sheet2!$K4199=$B$1,Sheet2!$L4199=1),Sheet2!$I4199+Sheet2!$M4199,IF(Sheet2!$K4199=$B$1,Sheet2!$M4199,0))</f>
        <v>0</v>
      </c>
      <c r="O4199">
        <f>IF(AND(Sheet2!$K4199=$B$2,Sheet2!$L4199=1),Sheet2!$J4199+Sheet2!$M4199,IF(Sheet2!$K4199=$B$2,Sheet2!$M4199,0))</f>
        <v>0</v>
      </c>
    </row>
    <row r="4200" spans="14:15" x14ac:dyDescent="0.25">
      <c r="N4200">
        <f>IF(AND(Sheet2!$K4200=$B$1,Sheet2!$L4200=1),Sheet2!$I4200+Sheet2!$M4200,IF(Sheet2!$K4200=$B$1,Sheet2!$M4200,0))</f>
        <v>0</v>
      </c>
      <c r="O4200">
        <f>IF(AND(Sheet2!$K4200=$B$2,Sheet2!$L4200=1),Sheet2!$J4200+Sheet2!$M4200,IF(Sheet2!$K4200=$B$2,Sheet2!$M4200,0))</f>
        <v>0</v>
      </c>
    </row>
    <row r="4201" spans="14:15" x14ac:dyDescent="0.25">
      <c r="N4201">
        <f>IF(AND(Sheet2!$K4201=$B$1,Sheet2!$L4201=1),Sheet2!$I4201+Sheet2!$M4201,IF(Sheet2!$K4201=$B$1,Sheet2!$M4201,0))</f>
        <v>0</v>
      </c>
      <c r="O4201">
        <f>IF(AND(Sheet2!$K4201=$B$2,Sheet2!$L4201=1),Sheet2!$J4201+Sheet2!$M4201,IF(Sheet2!$K4201=$B$2,Sheet2!$M4201,0))</f>
        <v>0</v>
      </c>
    </row>
    <row r="4202" spans="14:15" x14ac:dyDescent="0.25">
      <c r="N4202">
        <f>IF(AND(Sheet2!$K4202=$B$1,Sheet2!$L4202=1),Sheet2!$I4202+Sheet2!$M4202,IF(Sheet2!$K4202=$B$1,Sheet2!$M4202,0))</f>
        <v>0</v>
      </c>
      <c r="O4202">
        <f>IF(AND(Sheet2!$K4202=$B$2,Sheet2!$L4202=1),Sheet2!$J4202+Sheet2!$M4202,IF(Sheet2!$K4202=$B$2,Sheet2!$M4202,0))</f>
        <v>0</v>
      </c>
    </row>
    <row r="4203" spans="14:15" x14ac:dyDescent="0.25">
      <c r="N4203">
        <f>IF(AND(Sheet2!$K4203=$B$1,Sheet2!$L4203=1),Sheet2!$I4203+Sheet2!$M4203,IF(Sheet2!$K4203=$B$1,Sheet2!$M4203,0))</f>
        <v>0</v>
      </c>
      <c r="O4203">
        <f>IF(AND(Sheet2!$K4203=$B$2,Sheet2!$L4203=1),Sheet2!$J4203+Sheet2!$M4203,IF(Sheet2!$K4203=$B$2,Sheet2!$M4203,0))</f>
        <v>0</v>
      </c>
    </row>
    <row r="4204" spans="14:15" x14ac:dyDescent="0.25">
      <c r="N4204">
        <f>IF(AND(Sheet2!$K4204=$B$1,Sheet2!$L4204=1),Sheet2!$I4204+Sheet2!$M4204,IF(Sheet2!$K4204=$B$1,Sheet2!$M4204,0))</f>
        <v>0</v>
      </c>
      <c r="O4204">
        <f>IF(AND(Sheet2!$K4204=$B$2,Sheet2!$L4204=1),Sheet2!$J4204+Sheet2!$M4204,IF(Sheet2!$K4204=$B$2,Sheet2!$M4204,0))</f>
        <v>0</v>
      </c>
    </row>
    <row r="4205" spans="14:15" x14ac:dyDescent="0.25">
      <c r="N4205">
        <f>IF(AND(Sheet2!$K4205=$B$1,Sheet2!$L4205=1),Sheet2!$I4205+Sheet2!$M4205,IF(Sheet2!$K4205=$B$1,Sheet2!$M4205,0))</f>
        <v>0</v>
      </c>
      <c r="O4205">
        <f>IF(AND(Sheet2!$K4205=$B$2,Sheet2!$L4205=1),Sheet2!$J4205+Sheet2!$M4205,IF(Sheet2!$K4205=$B$2,Sheet2!$M4205,0))</f>
        <v>0</v>
      </c>
    </row>
    <row r="4206" spans="14:15" x14ac:dyDescent="0.25">
      <c r="N4206">
        <f>IF(AND(Sheet2!$K4206=$B$1,Sheet2!$L4206=1),Sheet2!$I4206+Sheet2!$M4206,IF(Sheet2!$K4206=$B$1,Sheet2!$M4206,0))</f>
        <v>0</v>
      </c>
      <c r="O4206">
        <f>IF(AND(Sheet2!$K4206=$B$2,Sheet2!$L4206=1),Sheet2!$J4206+Sheet2!$M4206,IF(Sheet2!$K4206=$B$2,Sheet2!$M4206,0))</f>
        <v>0</v>
      </c>
    </row>
    <row r="4207" spans="14:15" x14ac:dyDescent="0.25">
      <c r="N4207">
        <f>IF(AND(Sheet2!$K4207=$B$1,Sheet2!$L4207=1),Sheet2!$I4207+Sheet2!$M4207,IF(Sheet2!$K4207=$B$1,Sheet2!$M4207,0))</f>
        <v>0</v>
      </c>
      <c r="O4207">
        <f>IF(AND(Sheet2!$K4207=$B$2,Sheet2!$L4207=1),Sheet2!$J4207+Sheet2!$M4207,IF(Sheet2!$K4207=$B$2,Sheet2!$M4207,0))</f>
        <v>0</v>
      </c>
    </row>
    <row r="4208" spans="14:15" x14ac:dyDescent="0.25">
      <c r="N4208">
        <f>IF(AND(Sheet2!$K4208=$B$1,Sheet2!$L4208=1),Sheet2!$I4208+Sheet2!$M4208,IF(Sheet2!$K4208=$B$1,Sheet2!$M4208,0))</f>
        <v>0</v>
      </c>
      <c r="O4208">
        <f>IF(AND(Sheet2!$K4208=$B$2,Sheet2!$L4208=1),Sheet2!$J4208+Sheet2!$M4208,IF(Sheet2!$K4208=$B$2,Sheet2!$M4208,0))</f>
        <v>0</v>
      </c>
    </row>
    <row r="4209" spans="14:15" x14ac:dyDescent="0.25">
      <c r="N4209">
        <f>IF(AND(Sheet2!$K4209=$B$1,Sheet2!$L4209=1),Sheet2!$I4209+Sheet2!$M4209,IF(Sheet2!$K4209=$B$1,Sheet2!$M4209,0))</f>
        <v>0</v>
      </c>
      <c r="O4209">
        <f>IF(AND(Sheet2!$K4209=$B$2,Sheet2!$L4209=1),Sheet2!$J4209+Sheet2!$M4209,IF(Sheet2!$K4209=$B$2,Sheet2!$M4209,0))</f>
        <v>0</v>
      </c>
    </row>
    <row r="4210" spans="14:15" x14ac:dyDescent="0.25">
      <c r="N4210">
        <f>IF(AND(Sheet2!$K4210=$B$1,Sheet2!$L4210=1),Sheet2!$I4210+Sheet2!$M4210,IF(Sheet2!$K4210=$B$1,Sheet2!$M4210,0))</f>
        <v>0</v>
      </c>
      <c r="O4210">
        <f>IF(AND(Sheet2!$K4210=$B$2,Sheet2!$L4210=1),Sheet2!$J4210+Sheet2!$M4210,IF(Sheet2!$K4210=$B$2,Sheet2!$M4210,0))</f>
        <v>0</v>
      </c>
    </row>
    <row r="4211" spans="14:15" x14ac:dyDescent="0.25">
      <c r="N4211">
        <f>IF(AND(Sheet2!$K4211=$B$1,Sheet2!$L4211=1),Sheet2!$I4211+Sheet2!$M4211,IF(Sheet2!$K4211=$B$1,Sheet2!$M4211,0))</f>
        <v>0</v>
      </c>
      <c r="O4211">
        <f>IF(AND(Sheet2!$K4211=$B$2,Sheet2!$L4211=1),Sheet2!$J4211+Sheet2!$M4211,IF(Sheet2!$K4211=$B$2,Sheet2!$M4211,0))</f>
        <v>0</v>
      </c>
    </row>
    <row r="4212" spans="14:15" x14ac:dyDescent="0.25">
      <c r="N4212">
        <f>IF(AND(Sheet2!$K4212=$B$1,Sheet2!$L4212=1),Sheet2!$I4212+Sheet2!$M4212,IF(Sheet2!$K4212=$B$1,Sheet2!$M4212,0))</f>
        <v>0</v>
      </c>
      <c r="O4212">
        <f>IF(AND(Sheet2!$K4212=$B$2,Sheet2!$L4212=1),Sheet2!$J4212+Sheet2!$M4212,IF(Sheet2!$K4212=$B$2,Sheet2!$M4212,0))</f>
        <v>0</v>
      </c>
    </row>
    <row r="4213" spans="14:15" x14ac:dyDescent="0.25">
      <c r="N4213">
        <f>IF(AND(Sheet2!$K4213=$B$1,Sheet2!$L4213=1),Sheet2!$I4213+Sheet2!$M4213,IF(Sheet2!$K4213=$B$1,Sheet2!$M4213,0))</f>
        <v>0</v>
      </c>
      <c r="O4213">
        <f>IF(AND(Sheet2!$K4213=$B$2,Sheet2!$L4213=1),Sheet2!$J4213+Sheet2!$M4213,IF(Sheet2!$K4213=$B$2,Sheet2!$M4213,0))</f>
        <v>0</v>
      </c>
    </row>
    <row r="4214" spans="14:15" x14ac:dyDescent="0.25">
      <c r="N4214">
        <f>IF(AND(Sheet2!$K4214=$B$1,Sheet2!$L4214=1),Sheet2!$I4214+Sheet2!$M4214,IF(Sheet2!$K4214=$B$1,Sheet2!$M4214,0))</f>
        <v>0</v>
      </c>
      <c r="O4214">
        <f>IF(AND(Sheet2!$K4214=$B$2,Sheet2!$L4214=1),Sheet2!$J4214+Sheet2!$M4214,IF(Sheet2!$K4214=$B$2,Sheet2!$M4214,0))</f>
        <v>0</v>
      </c>
    </row>
    <row r="4215" spans="14:15" x14ac:dyDescent="0.25">
      <c r="N4215">
        <f>IF(AND(Sheet2!$K4215=$B$1,Sheet2!$L4215=1),Sheet2!$I4215+Sheet2!$M4215,IF(Sheet2!$K4215=$B$1,Sheet2!$M4215,0))</f>
        <v>0</v>
      </c>
      <c r="O4215">
        <f>IF(AND(Sheet2!$K4215=$B$2,Sheet2!$L4215=1),Sheet2!$J4215+Sheet2!$M4215,IF(Sheet2!$K4215=$B$2,Sheet2!$M4215,0))</f>
        <v>0</v>
      </c>
    </row>
    <row r="4216" spans="14:15" x14ac:dyDescent="0.25">
      <c r="N4216">
        <f>IF(AND(Sheet2!$K4216=$B$1,Sheet2!$L4216=1),Sheet2!$I4216+Sheet2!$M4216,IF(Sheet2!$K4216=$B$1,Sheet2!$M4216,0))</f>
        <v>0</v>
      </c>
      <c r="O4216">
        <f>IF(AND(Sheet2!$K4216=$B$2,Sheet2!$L4216=1),Sheet2!$J4216+Sheet2!$M4216,IF(Sheet2!$K4216=$B$2,Sheet2!$M4216,0))</f>
        <v>0</v>
      </c>
    </row>
    <row r="4217" spans="14:15" x14ac:dyDescent="0.25">
      <c r="N4217">
        <f>IF(AND(Sheet2!$K4217=$B$1,Sheet2!$L4217=1),Sheet2!$I4217+Sheet2!$M4217,IF(Sheet2!$K4217=$B$1,Sheet2!$M4217,0))</f>
        <v>0</v>
      </c>
      <c r="O4217">
        <f>IF(AND(Sheet2!$K4217=$B$2,Sheet2!$L4217=1),Sheet2!$J4217+Sheet2!$M4217,IF(Sheet2!$K4217=$B$2,Sheet2!$M4217,0))</f>
        <v>0</v>
      </c>
    </row>
    <row r="4218" spans="14:15" x14ac:dyDescent="0.25">
      <c r="N4218">
        <f>IF(AND(Sheet2!$K4218=$B$1,Sheet2!$L4218=1),Sheet2!$I4218+Sheet2!$M4218,IF(Sheet2!$K4218=$B$1,Sheet2!$M4218,0))</f>
        <v>0</v>
      </c>
      <c r="O4218">
        <f>IF(AND(Sheet2!$K4218=$B$2,Sheet2!$L4218=1),Sheet2!$J4218+Sheet2!$M4218,IF(Sheet2!$K4218=$B$2,Sheet2!$M4218,0))</f>
        <v>0</v>
      </c>
    </row>
    <row r="4219" spans="14:15" x14ac:dyDescent="0.25">
      <c r="N4219">
        <f>IF(AND(Sheet2!$K4219=$B$1,Sheet2!$L4219=1),Sheet2!$I4219+Sheet2!$M4219,IF(Sheet2!$K4219=$B$1,Sheet2!$M4219,0))</f>
        <v>0</v>
      </c>
      <c r="O4219">
        <f>IF(AND(Sheet2!$K4219=$B$2,Sheet2!$L4219=1),Sheet2!$J4219+Sheet2!$M4219,IF(Sheet2!$K4219=$B$2,Sheet2!$M4219,0))</f>
        <v>0</v>
      </c>
    </row>
    <row r="4220" spans="14:15" x14ac:dyDescent="0.25">
      <c r="N4220">
        <f>IF(AND(Sheet2!$K4220=$B$1,Sheet2!$L4220=1),Sheet2!$I4220+Sheet2!$M4220,IF(Sheet2!$K4220=$B$1,Sheet2!$M4220,0))</f>
        <v>0</v>
      </c>
      <c r="O4220">
        <f>IF(AND(Sheet2!$K4220=$B$2,Sheet2!$L4220=1),Sheet2!$J4220+Sheet2!$M4220,IF(Sheet2!$K4220=$B$2,Sheet2!$M4220,0))</f>
        <v>0</v>
      </c>
    </row>
    <row r="4221" spans="14:15" x14ac:dyDescent="0.25">
      <c r="N4221">
        <f>IF(AND(Sheet2!$K4221=$B$1,Sheet2!$L4221=1),Sheet2!$I4221+Sheet2!$M4221,IF(Sheet2!$K4221=$B$1,Sheet2!$M4221,0))</f>
        <v>0</v>
      </c>
      <c r="O4221">
        <f>IF(AND(Sheet2!$K4221=$B$2,Sheet2!$L4221=1),Sheet2!$J4221+Sheet2!$M4221,IF(Sheet2!$K4221=$B$2,Sheet2!$M4221,0))</f>
        <v>0</v>
      </c>
    </row>
    <row r="4222" spans="14:15" x14ac:dyDescent="0.25">
      <c r="N4222">
        <f>IF(AND(Sheet2!$K4222=$B$1,Sheet2!$L4222=1),Sheet2!$I4222+Sheet2!$M4222,IF(Sheet2!$K4222=$B$1,Sheet2!$M4222,0))</f>
        <v>0</v>
      </c>
      <c r="O4222">
        <f>IF(AND(Sheet2!$K4222=$B$2,Sheet2!$L4222=1),Sheet2!$J4222+Sheet2!$M4222,IF(Sheet2!$K4222=$B$2,Sheet2!$M4222,0))</f>
        <v>0</v>
      </c>
    </row>
    <row r="4223" spans="14:15" x14ac:dyDescent="0.25">
      <c r="N4223">
        <f>IF(AND(Sheet2!$K4223=$B$1,Sheet2!$L4223=1),Sheet2!$I4223+Sheet2!$M4223,IF(Sheet2!$K4223=$B$1,Sheet2!$M4223,0))</f>
        <v>0</v>
      </c>
      <c r="O4223">
        <f>IF(AND(Sheet2!$K4223=$B$2,Sheet2!$L4223=1),Sheet2!$J4223+Sheet2!$M4223,IF(Sheet2!$K4223=$B$2,Sheet2!$M4223,0))</f>
        <v>0</v>
      </c>
    </row>
    <row r="4224" spans="14:15" x14ac:dyDescent="0.25">
      <c r="N4224">
        <f>IF(AND(Sheet2!$K4224=$B$1,Sheet2!$L4224=1),Sheet2!$I4224+Sheet2!$M4224,IF(Sheet2!$K4224=$B$1,Sheet2!$M4224,0))</f>
        <v>0</v>
      </c>
      <c r="O4224">
        <f>IF(AND(Sheet2!$K4224=$B$2,Sheet2!$L4224=1),Sheet2!$J4224+Sheet2!$M4224,IF(Sheet2!$K4224=$B$2,Sheet2!$M4224,0))</f>
        <v>0</v>
      </c>
    </row>
    <row r="4225" spans="14:15" x14ac:dyDescent="0.25">
      <c r="N4225">
        <f>IF(AND(Sheet2!$K4225=$B$1,Sheet2!$L4225=1),Sheet2!$I4225+Sheet2!$M4225,IF(Sheet2!$K4225=$B$1,Sheet2!$M4225,0))</f>
        <v>0</v>
      </c>
      <c r="O4225">
        <f>IF(AND(Sheet2!$K4225=$B$2,Sheet2!$L4225=1),Sheet2!$J4225+Sheet2!$M4225,IF(Sheet2!$K4225=$B$2,Sheet2!$M4225,0))</f>
        <v>0</v>
      </c>
    </row>
    <row r="4226" spans="14:15" x14ac:dyDescent="0.25">
      <c r="N4226">
        <f>IF(AND(Sheet2!$K4226=$B$1,Sheet2!$L4226=1),Sheet2!$I4226+Sheet2!$M4226,IF(Sheet2!$K4226=$B$1,Sheet2!$M4226,0))</f>
        <v>0</v>
      </c>
      <c r="O4226">
        <f>IF(AND(Sheet2!$K4226=$B$2,Sheet2!$L4226=1),Sheet2!$J4226+Sheet2!$M4226,IF(Sheet2!$K4226=$B$2,Sheet2!$M4226,0))</f>
        <v>0</v>
      </c>
    </row>
    <row r="4227" spans="14:15" x14ac:dyDescent="0.25">
      <c r="N4227">
        <f>IF(AND(Sheet2!$K4227=$B$1,Sheet2!$L4227=1),Sheet2!$I4227+Sheet2!$M4227,IF(Sheet2!$K4227=$B$1,Sheet2!$M4227,0))</f>
        <v>0</v>
      </c>
      <c r="O4227">
        <f>IF(AND(Sheet2!$K4227=$B$2,Sheet2!$L4227=1),Sheet2!$J4227+Sheet2!$M4227,IF(Sheet2!$K4227=$B$2,Sheet2!$M4227,0))</f>
        <v>0</v>
      </c>
    </row>
    <row r="4228" spans="14:15" x14ac:dyDescent="0.25">
      <c r="N4228">
        <f>IF(AND(Sheet2!$K4228=$B$1,Sheet2!$L4228=1),Sheet2!$I4228+Sheet2!$M4228,IF(Sheet2!$K4228=$B$1,Sheet2!$M4228,0))</f>
        <v>0</v>
      </c>
      <c r="O4228">
        <f>IF(AND(Sheet2!$K4228=$B$2,Sheet2!$L4228=1),Sheet2!$J4228+Sheet2!$M4228,IF(Sheet2!$K4228=$B$2,Sheet2!$M4228,0))</f>
        <v>0</v>
      </c>
    </row>
    <row r="4229" spans="14:15" x14ac:dyDescent="0.25">
      <c r="N4229">
        <f>IF(AND(Sheet2!$K4229=$B$1,Sheet2!$L4229=1),Sheet2!$I4229+Sheet2!$M4229,IF(Sheet2!$K4229=$B$1,Sheet2!$M4229,0))</f>
        <v>0</v>
      </c>
      <c r="O4229">
        <f>IF(AND(Sheet2!$K4229=$B$2,Sheet2!$L4229=1),Sheet2!$J4229+Sheet2!$M4229,IF(Sheet2!$K4229=$B$2,Sheet2!$M4229,0))</f>
        <v>0</v>
      </c>
    </row>
    <row r="4230" spans="14:15" x14ac:dyDescent="0.25">
      <c r="N4230">
        <f>IF(AND(Sheet2!$K4230=$B$1,Sheet2!$L4230=1),Sheet2!$I4230+Sheet2!$M4230,IF(Sheet2!$K4230=$B$1,Sheet2!$M4230,0))</f>
        <v>0</v>
      </c>
      <c r="O4230">
        <f>IF(AND(Sheet2!$K4230=$B$2,Sheet2!$L4230=1),Sheet2!$J4230+Sheet2!$M4230,IF(Sheet2!$K4230=$B$2,Sheet2!$M4230,0))</f>
        <v>0</v>
      </c>
    </row>
    <row r="4231" spans="14:15" x14ac:dyDescent="0.25">
      <c r="N4231">
        <f>IF(AND(Sheet2!$K4231=$B$1,Sheet2!$L4231=1),Sheet2!$I4231+Sheet2!$M4231,IF(Sheet2!$K4231=$B$1,Sheet2!$M4231,0))</f>
        <v>0</v>
      </c>
      <c r="O4231">
        <f>IF(AND(Sheet2!$K4231=$B$2,Sheet2!$L4231=1),Sheet2!$J4231+Sheet2!$M4231,IF(Sheet2!$K4231=$B$2,Sheet2!$M4231,0))</f>
        <v>0</v>
      </c>
    </row>
    <row r="4232" spans="14:15" x14ac:dyDescent="0.25">
      <c r="N4232">
        <f>IF(AND(Sheet2!$K4232=$B$1,Sheet2!$L4232=1),Sheet2!$I4232+Sheet2!$M4232,IF(Sheet2!$K4232=$B$1,Sheet2!$M4232,0))</f>
        <v>0</v>
      </c>
      <c r="O4232">
        <f>IF(AND(Sheet2!$K4232=$B$2,Sheet2!$L4232=1),Sheet2!$J4232+Sheet2!$M4232,IF(Sheet2!$K4232=$B$2,Sheet2!$M4232,0))</f>
        <v>0</v>
      </c>
    </row>
    <row r="4233" spans="14:15" x14ac:dyDescent="0.25">
      <c r="N4233">
        <f>IF(AND(Sheet2!$K4233=$B$1,Sheet2!$L4233=1),Sheet2!$I4233+Sheet2!$M4233,IF(Sheet2!$K4233=$B$1,Sheet2!$M4233,0))</f>
        <v>0</v>
      </c>
      <c r="O4233">
        <f>IF(AND(Sheet2!$K4233=$B$2,Sheet2!$L4233=1),Sheet2!$J4233+Sheet2!$M4233,IF(Sheet2!$K4233=$B$2,Sheet2!$M4233,0))</f>
        <v>0</v>
      </c>
    </row>
    <row r="4234" spans="14:15" x14ac:dyDescent="0.25">
      <c r="N4234">
        <f>IF(AND(Sheet2!$K4234=$B$1,Sheet2!$L4234=1),Sheet2!$I4234+Sheet2!$M4234,IF(Sheet2!$K4234=$B$1,Sheet2!$M4234,0))</f>
        <v>0</v>
      </c>
      <c r="O4234">
        <f>IF(AND(Sheet2!$K4234=$B$2,Sheet2!$L4234=1),Sheet2!$J4234+Sheet2!$M4234,IF(Sheet2!$K4234=$B$2,Sheet2!$M4234,0))</f>
        <v>0</v>
      </c>
    </row>
    <row r="4235" spans="14:15" x14ac:dyDescent="0.25">
      <c r="N4235">
        <f>IF(AND(Sheet2!$K4235=$B$1,Sheet2!$L4235=1),Sheet2!$I4235+Sheet2!$M4235,IF(Sheet2!$K4235=$B$1,Sheet2!$M4235,0))</f>
        <v>0</v>
      </c>
      <c r="O4235">
        <f>IF(AND(Sheet2!$K4235=$B$2,Sheet2!$L4235=1),Sheet2!$J4235+Sheet2!$M4235,IF(Sheet2!$K4235=$B$2,Sheet2!$M4235,0))</f>
        <v>0</v>
      </c>
    </row>
    <row r="4236" spans="14:15" x14ac:dyDescent="0.25">
      <c r="N4236">
        <f>IF(AND(Sheet2!$K4236=$B$1,Sheet2!$L4236=1),Sheet2!$I4236+Sheet2!$M4236,IF(Sheet2!$K4236=$B$1,Sheet2!$M4236,0))</f>
        <v>0</v>
      </c>
      <c r="O4236">
        <f>IF(AND(Sheet2!$K4236=$B$2,Sheet2!$L4236=1),Sheet2!$J4236+Sheet2!$M4236,IF(Sheet2!$K4236=$B$2,Sheet2!$M4236,0))</f>
        <v>0</v>
      </c>
    </row>
    <row r="4237" spans="14:15" x14ac:dyDescent="0.25">
      <c r="N4237">
        <f>IF(AND(Sheet2!$K4237=$B$1,Sheet2!$L4237=1),Sheet2!$I4237+Sheet2!$M4237,IF(Sheet2!$K4237=$B$1,Sheet2!$M4237,0))</f>
        <v>0</v>
      </c>
      <c r="O4237">
        <f>IF(AND(Sheet2!$K4237=$B$2,Sheet2!$L4237=1),Sheet2!$J4237+Sheet2!$M4237,IF(Sheet2!$K4237=$B$2,Sheet2!$M4237,0))</f>
        <v>0</v>
      </c>
    </row>
    <row r="4238" spans="14:15" x14ac:dyDescent="0.25">
      <c r="N4238">
        <f>IF(AND(Sheet2!$K4238=$B$1,Sheet2!$L4238=1),Sheet2!$I4238+Sheet2!$M4238,IF(Sheet2!$K4238=$B$1,Sheet2!$M4238,0))</f>
        <v>0</v>
      </c>
      <c r="O4238">
        <f>IF(AND(Sheet2!$K4238=$B$2,Sheet2!$L4238=1),Sheet2!$J4238+Sheet2!$M4238,IF(Sheet2!$K4238=$B$2,Sheet2!$M4238,0))</f>
        <v>0</v>
      </c>
    </row>
    <row r="4239" spans="14:15" x14ac:dyDescent="0.25">
      <c r="N4239">
        <f>IF(AND(Sheet2!$K4239=$B$1,Sheet2!$L4239=1),Sheet2!$I4239+Sheet2!$M4239,IF(Sheet2!$K4239=$B$1,Sheet2!$M4239,0))</f>
        <v>0</v>
      </c>
      <c r="O4239">
        <f>IF(AND(Sheet2!$K4239=$B$2,Sheet2!$L4239=1),Sheet2!$J4239+Sheet2!$M4239,IF(Sheet2!$K4239=$B$2,Sheet2!$M4239,0))</f>
        <v>0</v>
      </c>
    </row>
    <row r="4240" spans="14:15" x14ac:dyDescent="0.25">
      <c r="N4240">
        <f>IF(AND(Sheet2!$K4240=$B$1,Sheet2!$L4240=1),Sheet2!$I4240+Sheet2!$M4240,IF(Sheet2!$K4240=$B$1,Sheet2!$M4240,0))</f>
        <v>0</v>
      </c>
      <c r="O4240">
        <f>IF(AND(Sheet2!$K4240=$B$2,Sheet2!$L4240=1),Sheet2!$J4240+Sheet2!$M4240,IF(Sheet2!$K4240=$B$2,Sheet2!$M4240,0))</f>
        <v>0</v>
      </c>
    </row>
    <row r="4241" spans="14:15" x14ac:dyDescent="0.25">
      <c r="N4241">
        <f>IF(AND(Sheet2!$K4241=$B$1,Sheet2!$L4241=1),Sheet2!$I4241+Sheet2!$M4241,IF(Sheet2!$K4241=$B$1,Sheet2!$M4241,0))</f>
        <v>0</v>
      </c>
      <c r="O4241">
        <f>IF(AND(Sheet2!$K4241=$B$2,Sheet2!$L4241=1),Sheet2!$J4241+Sheet2!$M4241,IF(Sheet2!$K4241=$B$2,Sheet2!$M4241,0))</f>
        <v>0</v>
      </c>
    </row>
    <row r="4242" spans="14:15" x14ac:dyDescent="0.25">
      <c r="N4242">
        <f>IF(AND(Sheet2!$K4242=$B$1,Sheet2!$L4242=1),Sheet2!$I4242+Sheet2!$M4242,IF(Sheet2!$K4242=$B$1,Sheet2!$M4242,0))</f>
        <v>0</v>
      </c>
      <c r="O4242">
        <f>IF(AND(Sheet2!$K4242=$B$2,Sheet2!$L4242=1),Sheet2!$J4242+Sheet2!$M4242,IF(Sheet2!$K4242=$B$2,Sheet2!$M4242,0))</f>
        <v>0</v>
      </c>
    </row>
    <row r="4243" spans="14:15" x14ac:dyDescent="0.25">
      <c r="N4243">
        <f>IF(AND(Sheet2!$K4243=$B$1,Sheet2!$L4243=1),Sheet2!$I4243+Sheet2!$M4243,IF(Sheet2!$K4243=$B$1,Sheet2!$M4243,0))</f>
        <v>0</v>
      </c>
      <c r="O4243">
        <f>IF(AND(Sheet2!$K4243=$B$2,Sheet2!$L4243=1),Sheet2!$J4243+Sheet2!$M4243,IF(Sheet2!$K4243=$B$2,Sheet2!$M4243,0))</f>
        <v>0</v>
      </c>
    </row>
    <row r="4244" spans="14:15" x14ac:dyDescent="0.25">
      <c r="N4244">
        <f>IF(AND(Sheet2!$K4244=$B$1,Sheet2!$L4244=1),Sheet2!$I4244+Sheet2!$M4244,IF(Sheet2!$K4244=$B$1,Sheet2!$M4244,0))</f>
        <v>0</v>
      </c>
      <c r="O4244">
        <f>IF(AND(Sheet2!$K4244=$B$2,Sheet2!$L4244=1),Sheet2!$J4244+Sheet2!$M4244,IF(Sheet2!$K4244=$B$2,Sheet2!$M4244,0))</f>
        <v>0</v>
      </c>
    </row>
    <row r="4245" spans="14:15" x14ac:dyDescent="0.25">
      <c r="N4245">
        <f>IF(AND(Sheet2!$K4245=$B$1,Sheet2!$L4245=1),Sheet2!$I4245+Sheet2!$M4245,IF(Sheet2!$K4245=$B$1,Sheet2!$M4245,0))</f>
        <v>0</v>
      </c>
      <c r="O4245">
        <f>IF(AND(Sheet2!$K4245=$B$2,Sheet2!$L4245=1),Sheet2!$J4245+Sheet2!$M4245,IF(Sheet2!$K4245=$B$2,Sheet2!$M4245,0))</f>
        <v>0</v>
      </c>
    </row>
    <row r="4246" spans="14:15" x14ac:dyDescent="0.25">
      <c r="N4246">
        <f>IF(AND(Sheet2!$K4246=$B$1,Sheet2!$L4246=1),Sheet2!$I4246+Sheet2!$M4246,IF(Sheet2!$K4246=$B$1,Sheet2!$M4246,0))</f>
        <v>0</v>
      </c>
      <c r="O4246">
        <f>IF(AND(Sheet2!$K4246=$B$2,Sheet2!$L4246=1),Sheet2!$J4246+Sheet2!$M4246,IF(Sheet2!$K4246=$B$2,Sheet2!$M4246,0))</f>
        <v>0</v>
      </c>
    </row>
    <row r="4247" spans="14:15" x14ac:dyDescent="0.25">
      <c r="N4247">
        <f>IF(AND(Sheet2!$K4247=$B$1,Sheet2!$L4247=1),Sheet2!$I4247+Sheet2!$M4247,IF(Sheet2!$K4247=$B$1,Sheet2!$M4247,0))</f>
        <v>0</v>
      </c>
      <c r="O4247">
        <f>IF(AND(Sheet2!$K4247=$B$2,Sheet2!$L4247=1),Sheet2!$J4247+Sheet2!$M4247,IF(Sheet2!$K4247=$B$2,Sheet2!$M4247,0))</f>
        <v>0</v>
      </c>
    </row>
    <row r="4248" spans="14:15" x14ac:dyDescent="0.25">
      <c r="N4248">
        <f>IF(AND(Sheet2!$K4248=$B$1,Sheet2!$L4248=1),Sheet2!$I4248+Sheet2!$M4248,IF(Sheet2!$K4248=$B$1,Sheet2!$M4248,0))</f>
        <v>0</v>
      </c>
      <c r="O4248">
        <f>IF(AND(Sheet2!$K4248=$B$2,Sheet2!$L4248=1),Sheet2!$J4248+Sheet2!$M4248,IF(Sheet2!$K4248=$B$2,Sheet2!$M4248,0))</f>
        <v>0</v>
      </c>
    </row>
    <row r="4249" spans="14:15" x14ac:dyDescent="0.25">
      <c r="N4249">
        <f>IF(AND(Sheet2!$K4249=$B$1,Sheet2!$L4249=1),Sheet2!$I4249+Sheet2!$M4249,IF(Sheet2!$K4249=$B$1,Sheet2!$M4249,0))</f>
        <v>0</v>
      </c>
      <c r="O4249">
        <f>IF(AND(Sheet2!$K4249=$B$2,Sheet2!$L4249=1),Sheet2!$J4249+Sheet2!$M4249,IF(Sheet2!$K4249=$B$2,Sheet2!$M4249,0))</f>
        <v>0</v>
      </c>
    </row>
    <row r="4250" spans="14:15" x14ac:dyDescent="0.25">
      <c r="N4250">
        <f>IF(AND(Sheet2!$K4250=$B$1,Sheet2!$L4250=1),Sheet2!$I4250+Sheet2!$M4250,IF(Sheet2!$K4250=$B$1,Sheet2!$M4250,0))</f>
        <v>0</v>
      </c>
      <c r="O4250">
        <f>IF(AND(Sheet2!$K4250=$B$2,Sheet2!$L4250=1),Sheet2!$J4250+Sheet2!$M4250,IF(Sheet2!$K4250=$B$2,Sheet2!$M4250,0))</f>
        <v>0</v>
      </c>
    </row>
    <row r="4251" spans="14:15" x14ac:dyDescent="0.25">
      <c r="N4251">
        <f>IF(AND(Sheet2!$K4251=$B$1,Sheet2!$L4251=1),Sheet2!$I4251+Sheet2!$M4251,IF(Sheet2!$K4251=$B$1,Sheet2!$M4251,0))</f>
        <v>0</v>
      </c>
      <c r="O4251">
        <f>IF(AND(Sheet2!$K4251=$B$2,Sheet2!$L4251=1),Sheet2!$J4251+Sheet2!$M4251,IF(Sheet2!$K4251=$B$2,Sheet2!$M4251,0))</f>
        <v>0</v>
      </c>
    </row>
    <row r="4252" spans="14:15" x14ac:dyDescent="0.25">
      <c r="N4252">
        <f>IF(AND(Sheet2!$K4252=$B$1,Sheet2!$L4252=1),Sheet2!$I4252+Sheet2!$M4252,IF(Sheet2!$K4252=$B$1,Sheet2!$M4252,0))</f>
        <v>0</v>
      </c>
      <c r="O4252">
        <f>IF(AND(Sheet2!$K4252=$B$2,Sheet2!$L4252=1),Sheet2!$J4252+Sheet2!$M4252,IF(Sheet2!$K4252=$B$2,Sheet2!$M4252,0))</f>
        <v>0</v>
      </c>
    </row>
    <row r="4253" spans="14:15" x14ac:dyDescent="0.25">
      <c r="N4253">
        <f>IF(AND(Sheet2!$K4253=$B$1,Sheet2!$L4253=1),Sheet2!$I4253+Sheet2!$M4253,IF(Sheet2!$K4253=$B$1,Sheet2!$M4253,0))</f>
        <v>0</v>
      </c>
      <c r="O4253">
        <f>IF(AND(Sheet2!$K4253=$B$2,Sheet2!$L4253=1),Sheet2!$J4253+Sheet2!$M4253,IF(Sheet2!$K4253=$B$2,Sheet2!$M4253,0))</f>
        <v>0</v>
      </c>
    </row>
    <row r="4254" spans="14:15" x14ac:dyDescent="0.25">
      <c r="N4254">
        <f>IF(AND(Sheet2!$K4254=$B$1,Sheet2!$L4254=1),Sheet2!$I4254+Sheet2!$M4254,IF(Sheet2!$K4254=$B$1,Sheet2!$M4254,0))</f>
        <v>0</v>
      </c>
      <c r="O4254">
        <f>IF(AND(Sheet2!$K4254=$B$2,Sheet2!$L4254=1),Sheet2!$J4254+Sheet2!$M4254,IF(Sheet2!$K4254=$B$2,Sheet2!$M4254,0))</f>
        <v>0</v>
      </c>
    </row>
    <row r="4255" spans="14:15" x14ac:dyDescent="0.25">
      <c r="N4255">
        <f>IF(AND(Sheet2!$K4255=$B$1,Sheet2!$L4255=1),Sheet2!$I4255+Sheet2!$M4255,IF(Sheet2!$K4255=$B$1,Sheet2!$M4255,0))</f>
        <v>0</v>
      </c>
      <c r="O4255">
        <f>IF(AND(Sheet2!$K4255=$B$2,Sheet2!$L4255=1),Sheet2!$J4255+Sheet2!$M4255,IF(Sheet2!$K4255=$B$2,Sheet2!$M4255,0))</f>
        <v>0</v>
      </c>
    </row>
    <row r="4256" spans="14:15" x14ac:dyDescent="0.25">
      <c r="N4256">
        <f>IF(AND(Sheet2!$K4256=$B$1,Sheet2!$L4256=1),Sheet2!$I4256+Sheet2!$M4256,IF(Sheet2!$K4256=$B$1,Sheet2!$M4256,0))</f>
        <v>0</v>
      </c>
      <c r="O4256">
        <f>IF(AND(Sheet2!$K4256=$B$2,Sheet2!$L4256=1),Sheet2!$J4256+Sheet2!$M4256,IF(Sheet2!$K4256=$B$2,Sheet2!$M4256,0))</f>
        <v>0</v>
      </c>
    </row>
    <row r="4257" spans="14:15" x14ac:dyDescent="0.25">
      <c r="N4257">
        <f>IF(AND(Sheet2!$K4257=$B$1,Sheet2!$L4257=1),Sheet2!$I4257+Sheet2!$M4257,IF(Sheet2!$K4257=$B$1,Sheet2!$M4257,0))</f>
        <v>0</v>
      </c>
      <c r="O4257">
        <f>IF(AND(Sheet2!$K4257=$B$2,Sheet2!$L4257=1),Sheet2!$J4257+Sheet2!$M4257,IF(Sheet2!$K4257=$B$2,Sheet2!$M4257,0))</f>
        <v>0</v>
      </c>
    </row>
    <row r="4258" spans="14:15" x14ac:dyDescent="0.25">
      <c r="N4258">
        <f>IF(AND(Sheet2!$K4258=$B$1,Sheet2!$L4258=1),Sheet2!$I4258+Sheet2!$M4258,IF(Sheet2!$K4258=$B$1,Sheet2!$M4258,0))</f>
        <v>0</v>
      </c>
      <c r="O4258">
        <f>IF(AND(Sheet2!$K4258=$B$2,Sheet2!$L4258=1),Sheet2!$J4258+Sheet2!$M4258,IF(Sheet2!$K4258=$B$2,Sheet2!$M4258,0))</f>
        <v>0</v>
      </c>
    </row>
    <row r="4259" spans="14:15" x14ac:dyDescent="0.25">
      <c r="N4259">
        <f>IF(AND(Sheet2!$K4259=$B$1,Sheet2!$L4259=1),Sheet2!$I4259+Sheet2!$M4259,IF(Sheet2!$K4259=$B$1,Sheet2!$M4259,0))</f>
        <v>0</v>
      </c>
      <c r="O4259">
        <f>IF(AND(Sheet2!$K4259=$B$2,Sheet2!$L4259=1),Sheet2!$J4259+Sheet2!$M4259,IF(Sheet2!$K4259=$B$2,Sheet2!$M4259,0))</f>
        <v>0</v>
      </c>
    </row>
    <row r="4260" spans="14:15" x14ac:dyDescent="0.25">
      <c r="N4260">
        <f>IF(AND(Sheet2!$K4260=$B$1,Sheet2!$L4260=1),Sheet2!$I4260+Sheet2!$M4260,IF(Sheet2!$K4260=$B$1,Sheet2!$M4260,0))</f>
        <v>0</v>
      </c>
      <c r="O4260">
        <f>IF(AND(Sheet2!$K4260=$B$2,Sheet2!$L4260=1),Sheet2!$J4260+Sheet2!$M4260,IF(Sheet2!$K4260=$B$2,Sheet2!$M4260,0))</f>
        <v>0</v>
      </c>
    </row>
    <row r="4261" spans="14:15" x14ac:dyDescent="0.25">
      <c r="N4261">
        <f>IF(AND(Sheet2!$K4261=$B$1,Sheet2!$L4261=1),Sheet2!$I4261+Sheet2!$M4261,IF(Sheet2!$K4261=$B$1,Sheet2!$M4261,0))</f>
        <v>0</v>
      </c>
      <c r="O4261">
        <f>IF(AND(Sheet2!$K4261=$B$2,Sheet2!$L4261=1),Sheet2!$J4261+Sheet2!$M4261,IF(Sheet2!$K4261=$B$2,Sheet2!$M4261,0))</f>
        <v>0</v>
      </c>
    </row>
    <row r="4262" spans="14:15" x14ac:dyDescent="0.25">
      <c r="N4262">
        <f>IF(AND(Sheet2!$K4262=$B$1,Sheet2!$L4262=1),Sheet2!$I4262+Sheet2!$M4262,IF(Sheet2!$K4262=$B$1,Sheet2!$M4262,0))</f>
        <v>0</v>
      </c>
      <c r="O4262">
        <f>IF(AND(Sheet2!$K4262=$B$2,Sheet2!$L4262=1),Sheet2!$J4262+Sheet2!$M4262,IF(Sheet2!$K4262=$B$2,Sheet2!$M4262,0))</f>
        <v>0</v>
      </c>
    </row>
    <row r="4263" spans="14:15" x14ac:dyDescent="0.25">
      <c r="N4263">
        <f>IF(AND(Sheet2!$K4263=$B$1,Sheet2!$L4263=1),Sheet2!$I4263+Sheet2!$M4263,IF(Sheet2!$K4263=$B$1,Sheet2!$M4263,0))</f>
        <v>0</v>
      </c>
      <c r="O4263">
        <f>IF(AND(Sheet2!$K4263=$B$2,Sheet2!$L4263=1),Sheet2!$J4263+Sheet2!$M4263,IF(Sheet2!$K4263=$B$2,Sheet2!$M4263,0))</f>
        <v>0</v>
      </c>
    </row>
    <row r="4264" spans="14:15" x14ac:dyDescent="0.25">
      <c r="N4264">
        <f>IF(AND(Sheet2!$K4264=$B$1,Sheet2!$L4264=1),Sheet2!$I4264+Sheet2!$M4264,IF(Sheet2!$K4264=$B$1,Sheet2!$M4264,0))</f>
        <v>0</v>
      </c>
      <c r="O4264">
        <f>IF(AND(Sheet2!$K4264=$B$2,Sheet2!$L4264=1),Sheet2!$J4264+Sheet2!$M4264,IF(Sheet2!$K4264=$B$2,Sheet2!$M4264,0))</f>
        <v>0</v>
      </c>
    </row>
    <row r="4265" spans="14:15" x14ac:dyDescent="0.25">
      <c r="N4265">
        <f>IF(AND(Sheet2!$K4265=$B$1,Sheet2!$L4265=1),Sheet2!$I4265+Sheet2!$M4265,IF(Sheet2!$K4265=$B$1,Sheet2!$M4265,0))</f>
        <v>0</v>
      </c>
      <c r="O4265">
        <f>IF(AND(Sheet2!$K4265=$B$2,Sheet2!$L4265=1),Sheet2!$J4265+Sheet2!$M4265,IF(Sheet2!$K4265=$B$2,Sheet2!$M4265,0))</f>
        <v>0</v>
      </c>
    </row>
    <row r="4266" spans="14:15" x14ac:dyDescent="0.25">
      <c r="N4266">
        <f>IF(AND(Sheet2!$K4266=$B$1,Sheet2!$L4266=1),Sheet2!$I4266+Sheet2!$M4266,IF(Sheet2!$K4266=$B$1,Sheet2!$M4266,0))</f>
        <v>0</v>
      </c>
      <c r="O4266">
        <f>IF(AND(Sheet2!$K4266=$B$2,Sheet2!$L4266=1),Sheet2!$J4266+Sheet2!$M4266,IF(Sheet2!$K4266=$B$2,Sheet2!$M4266,0))</f>
        <v>0</v>
      </c>
    </row>
    <row r="4267" spans="14:15" x14ac:dyDescent="0.25">
      <c r="N4267">
        <f>IF(AND(Sheet2!$K4267=$B$1,Sheet2!$L4267=1),Sheet2!$I4267+Sheet2!$M4267,IF(Sheet2!$K4267=$B$1,Sheet2!$M4267,0))</f>
        <v>0</v>
      </c>
      <c r="O4267">
        <f>IF(AND(Sheet2!$K4267=$B$2,Sheet2!$L4267=1),Sheet2!$J4267+Sheet2!$M4267,IF(Sheet2!$K4267=$B$2,Sheet2!$M4267,0))</f>
        <v>0</v>
      </c>
    </row>
    <row r="4268" spans="14:15" x14ac:dyDescent="0.25">
      <c r="N4268">
        <f>IF(AND(Sheet2!$K4268=$B$1,Sheet2!$L4268=1),Sheet2!$I4268+Sheet2!$M4268,IF(Sheet2!$K4268=$B$1,Sheet2!$M4268,0))</f>
        <v>0</v>
      </c>
      <c r="O4268">
        <f>IF(AND(Sheet2!$K4268=$B$2,Sheet2!$L4268=1),Sheet2!$J4268+Sheet2!$M4268,IF(Sheet2!$K4268=$B$2,Sheet2!$M4268,0))</f>
        <v>0</v>
      </c>
    </row>
    <row r="4269" spans="14:15" x14ac:dyDescent="0.25">
      <c r="N4269">
        <f>IF(AND(Sheet2!$K4269=$B$1,Sheet2!$L4269=1),Sheet2!$I4269+Sheet2!$M4269,IF(Sheet2!$K4269=$B$1,Sheet2!$M4269,0))</f>
        <v>0</v>
      </c>
      <c r="O4269">
        <f>IF(AND(Sheet2!$K4269=$B$2,Sheet2!$L4269=1),Sheet2!$J4269+Sheet2!$M4269,IF(Sheet2!$K4269=$B$2,Sheet2!$M4269,0))</f>
        <v>0</v>
      </c>
    </row>
    <row r="4270" spans="14:15" x14ac:dyDescent="0.25">
      <c r="N4270">
        <f>IF(AND(Sheet2!$K4270=$B$1,Sheet2!$L4270=1),Sheet2!$I4270+Sheet2!$M4270,IF(Sheet2!$K4270=$B$1,Sheet2!$M4270,0))</f>
        <v>0</v>
      </c>
      <c r="O4270">
        <f>IF(AND(Sheet2!$K4270=$B$2,Sheet2!$L4270=1),Sheet2!$J4270+Sheet2!$M4270,IF(Sheet2!$K4270=$B$2,Sheet2!$M4270,0))</f>
        <v>0</v>
      </c>
    </row>
    <row r="4271" spans="14:15" x14ac:dyDescent="0.25">
      <c r="N4271">
        <f>IF(AND(Sheet2!$K4271=$B$1,Sheet2!$L4271=1),Sheet2!$I4271+Sheet2!$M4271,IF(Sheet2!$K4271=$B$1,Sheet2!$M4271,0))</f>
        <v>0</v>
      </c>
      <c r="O4271">
        <f>IF(AND(Sheet2!$K4271=$B$2,Sheet2!$L4271=1),Sheet2!$J4271+Sheet2!$M4271,IF(Sheet2!$K4271=$B$2,Sheet2!$M4271,0))</f>
        <v>0</v>
      </c>
    </row>
    <row r="4272" spans="14:15" x14ac:dyDescent="0.25">
      <c r="N4272">
        <f>IF(AND(Sheet2!$K4272=$B$1,Sheet2!$L4272=1),Sheet2!$I4272+Sheet2!$M4272,IF(Sheet2!$K4272=$B$1,Sheet2!$M4272,0))</f>
        <v>0</v>
      </c>
      <c r="O4272">
        <f>IF(AND(Sheet2!$K4272=$B$2,Sheet2!$L4272=1),Sheet2!$J4272+Sheet2!$M4272,IF(Sheet2!$K4272=$B$2,Sheet2!$M4272,0))</f>
        <v>0</v>
      </c>
    </row>
    <row r="4273" spans="14:15" x14ac:dyDescent="0.25">
      <c r="N4273">
        <f>IF(AND(Sheet2!$K4273=$B$1,Sheet2!$L4273=1),Sheet2!$I4273+Sheet2!$M4273,IF(Sheet2!$K4273=$B$1,Sheet2!$M4273,0))</f>
        <v>0</v>
      </c>
      <c r="O4273">
        <f>IF(AND(Sheet2!$K4273=$B$2,Sheet2!$L4273=1),Sheet2!$J4273+Sheet2!$M4273,IF(Sheet2!$K4273=$B$2,Sheet2!$M4273,0))</f>
        <v>0</v>
      </c>
    </row>
    <row r="4274" spans="14:15" x14ac:dyDescent="0.25">
      <c r="N4274">
        <f>IF(AND(Sheet2!$K4274=$B$1,Sheet2!$L4274=1),Sheet2!$I4274+Sheet2!$M4274,IF(Sheet2!$K4274=$B$1,Sheet2!$M4274,0))</f>
        <v>0</v>
      </c>
      <c r="O4274">
        <f>IF(AND(Sheet2!$K4274=$B$2,Sheet2!$L4274=1),Sheet2!$J4274+Sheet2!$M4274,IF(Sheet2!$K4274=$B$2,Sheet2!$M4274,0))</f>
        <v>0</v>
      </c>
    </row>
    <row r="4275" spans="14:15" x14ac:dyDescent="0.25">
      <c r="N4275">
        <f>IF(AND(Sheet2!$K4275=$B$1,Sheet2!$L4275=1),Sheet2!$I4275+Sheet2!$M4275,IF(Sheet2!$K4275=$B$1,Sheet2!$M4275,0))</f>
        <v>0</v>
      </c>
      <c r="O4275">
        <f>IF(AND(Sheet2!$K4275=$B$2,Sheet2!$L4275=1),Sheet2!$J4275+Sheet2!$M4275,IF(Sheet2!$K4275=$B$2,Sheet2!$M4275,0))</f>
        <v>0</v>
      </c>
    </row>
    <row r="4276" spans="14:15" x14ac:dyDescent="0.25">
      <c r="N4276">
        <f>IF(AND(Sheet2!$K4276=$B$1,Sheet2!$L4276=1),Sheet2!$I4276+Sheet2!$M4276,IF(Sheet2!$K4276=$B$1,Sheet2!$M4276,0))</f>
        <v>0</v>
      </c>
      <c r="O4276">
        <f>IF(AND(Sheet2!$K4276=$B$2,Sheet2!$L4276=1),Sheet2!$J4276+Sheet2!$M4276,IF(Sheet2!$K4276=$B$2,Sheet2!$M4276,0))</f>
        <v>0</v>
      </c>
    </row>
    <row r="4277" spans="14:15" x14ac:dyDescent="0.25">
      <c r="N4277">
        <f>IF(AND(Sheet2!$K4277=$B$1,Sheet2!$L4277=1),Sheet2!$I4277+Sheet2!$M4277,IF(Sheet2!$K4277=$B$1,Sheet2!$M4277,0))</f>
        <v>0</v>
      </c>
      <c r="O4277">
        <f>IF(AND(Sheet2!$K4277=$B$2,Sheet2!$L4277=1),Sheet2!$J4277+Sheet2!$M4277,IF(Sheet2!$K4277=$B$2,Sheet2!$M4277,0))</f>
        <v>0</v>
      </c>
    </row>
    <row r="4278" spans="14:15" x14ac:dyDescent="0.25">
      <c r="N4278">
        <f>IF(AND(Sheet2!$K4278=$B$1,Sheet2!$L4278=1),Sheet2!$I4278+Sheet2!$M4278,IF(Sheet2!$K4278=$B$1,Sheet2!$M4278,0))</f>
        <v>0</v>
      </c>
      <c r="O4278">
        <f>IF(AND(Sheet2!$K4278=$B$2,Sheet2!$L4278=1),Sheet2!$J4278+Sheet2!$M4278,IF(Sheet2!$K4278=$B$2,Sheet2!$M4278,0))</f>
        <v>0</v>
      </c>
    </row>
    <row r="4279" spans="14:15" x14ac:dyDescent="0.25">
      <c r="N4279">
        <f>IF(AND(Sheet2!$K4279=$B$1,Sheet2!$L4279=1),Sheet2!$I4279+Sheet2!$M4279,IF(Sheet2!$K4279=$B$1,Sheet2!$M4279,0))</f>
        <v>0</v>
      </c>
      <c r="O4279">
        <f>IF(AND(Sheet2!$K4279=$B$2,Sheet2!$L4279=1),Sheet2!$J4279+Sheet2!$M4279,IF(Sheet2!$K4279=$B$2,Sheet2!$M4279,0))</f>
        <v>0</v>
      </c>
    </row>
    <row r="4280" spans="14:15" x14ac:dyDescent="0.25">
      <c r="N4280">
        <f>IF(AND(Sheet2!$K4280=$B$1,Sheet2!$L4280=1),Sheet2!$I4280+Sheet2!$M4280,IF(Sheet2!$K4280=$B$1,Sheet2!$M4280,0))</f>
        <v>0</v>
      </c>
      <c r="O4280">
        <f>IF(AND(Sheet2!$K4280=$B$2,Sheet2!$L4280=1),Sheet2!$J4280+Sheet2!$M4280,IF(Sheet2!$K4280=$B$2,Sheet2!$M4280,0))</f>
        <v>0</v>
      </c>
    </row>
    <row r="4281" spans="14:15" x14ac:dyDescent="0.25">
      <c r="N4281">
        <f>IF(AND(Sheet2!$K4281=$B$1,Sheet2!$L4281=1),Sheet2!$I4281+Sheet2!$M4281,IF(Sheet2!$K4281=$B$1,Sheet2!$M4281,0))</f>
        <v>0</v>
      </c>
      <c r="O4281">
        <f>IF(AND(Sheet2!$K4281=$B$2,Sheet2!$L4281=1),Sheet2!$J4281+Sheet2!$M4281,IF(Sheet2!$K4281=$B$2,Sheet2!$M4281,0))</f>
        <v>0</v>
      </c>
    </row>
    <row r="4282" spans="14:15" x14ac:dyDescent="0.25">
      <c r="N4282">
        <f>IF(AND(Sheet2!$K4282=$B$1,Sheet2!$L4282=1),Sheet2!$I4282+Sheet2!$M4282,IF(Sheet2!$K4282=$B$1,Sheet2!$M4282,0))</f>
        <v>0</v>
      </c>
      <c r="O4282">
        <f>IF(AND(Sheet2!$K4282=$B$2,Sheet2!$L4282=1),Sheet2!$J4282+Sheet2!$M4282,IF(Sheet2!$K4282=$B$2,Sheet2!$M4282,0))</f>
        <v>0</v>
      </c>
    </row>
    <row r="4283" spans="14:15" x14ac:dyDescent="0.25">
      <c r="N4283">
        <f>IF(AND(Sheet2!$K4283=$B$1,Sheet2!$L4283=1),Sheet2!$I4283+Sheet2!$M4283,IF(Sheet2!$K4283=$B$1,Sheet2!$M4283,0))</f>
        <v>0</v>
      </c>
      <c r="O4283">
        <f>IF(AND(Sheet2!$K4283=$B$2,Sheet2!$L4283=1),Sheet2!$J4283+Sheet2!$M4283,IF(Sheet2!$K4283=$B$2,Sheet2!$M4283,0))</f>
        <v>0</v>
      </c>
    </row>
    <row r="4284" spans="14:15" x14ac:dyDescent="0.25">
      <c r="N4284">
        <f>IF(AND(Sheet2!$K4284=$B$1,Sheet2!$L4284=1),Sheet2!$I4284+Sheet2!$M4284,IF(Sheet2!$K4284=$B$1,Sheet2!$M4284,0))</f>
        <v>0</v>
      </c>
      <c r="O4284">
        <f>IF(AND(Sheet2!$K4284=$B$2,Sheet2!$L4284=1),Sheet2!$J4284+Sheet2!$M4284,IF(Sheet2!$K4284=$B$2,Sheet2!$M4284,0))</f>
        <v>0</v>
      </c>
    </row>
    <row r="4285" spans="14:15" x14ac:dyDescent="0.25">
      <c r="N4285">
        <f>IF(AND(Sheet2!$K4285=$B$1,Sheet2!$L4285=1),Sheet2!$I4285+Sheet2!$M4285,IF(Sheet2!$K4285=$B$1,Sheet2!$M4285,0))</f>
        <v>0</v>
      </c>
      <c r="O4285">
        <f>IF(AND(Sheet2!$K4285=$B$2,Sheet2!$L4285=1),Sheet2!$J4285+Sheet2!$M4285,IF(Sheet2!$K4285=$B$2,Sheet2!$M4285,0))</f>
        <v>0</v>
      </c>
    </row>
    <row r="4286" spans="14:15" x14ac:dyDescent="0.25">
      <c r="N4286">
        <f>IF(AND(Sheet2!$K4286=$B$1,Sheet2!$L4286=1),Sheet2!$I4286+Sheet2!$M4286,IF(Sheet2!$K4286=$B$1,Sheet2!$M4286,0))</f>
        <v>0</v>
      </c>
      <c r="O4286">
        <f>IF(AND(Sheet2!$K4286=$B$2,Sheet2!$L4286=1),Sheet2!$J4286+Sheet2!$M4286,IF(Sheet2!$K4286=$B$2,Sheet2!$M4286,0))</f>
        <v>0</v>
      </c>
    </row>
    <row r="4287" spans="14:15" x14ac:dyDescent="0.25">
      <c r="N4287">
        <f>IF(AND(Sheet2!$K4287=$B$1,Sheet2!$L4287=1),Sheet2!$I4287+Sheet2!$M4287,IF(Sheet2!$K4287=$B$1,Sheet2!$M4287,0))</f>
        <v>0</v>
      </c>
      <c r="O4287">
        <f>IF(AND(Sheet2!$K4287=$B$2,Sheet2!$L4287=1),Sheet2!$J4287+Sheet2!$M4287,IF(Sheet2!$K4287=$B$2,Sheet2!$M4287,0))</f>
        <v>0</v>
      </c>
    </row>
    <row r="4288" spans="14:15" x14ac:dyDescent="0.25">
      <c r="N4288">
        <f>IF(AND(Sheet2!$K4288=$B$1,Sheet2!$L4288=1),Sheet2!$I4288+Sheet2!$M4288,IF(Sheet2!$K4288=$B$1,Sheet2!$M4288,0))</f>
        <v>0</v>
      </c>
      <c r="O4288">
        <f>IF(AND(Sheet2!$K4288=$B$2,Sheet2!$L4288=1),Sheet2!$J4288+Sheet2!$M4288,IF(Sheet2!$K4288=$B$2,Sheet2!$M4288,0))</f>
        <v>0</v>
      </c>
    </row>
    <row r="4289" spans="14:15" x14ac:dyDescent="0.25">
      <c r="N4289">
        <f>IF(AND(Sheet2!$K4289=$B$1,Sheet2!$L4289=1),Sheet2!$I4289+Sheet2!$M4289,IF(Sheet2!$K4289=$B$1,Sheet2!$M4289,0))</f>
        <v>0</v>
      </c>
      <c r="O4289">
        <f>IF(AND(Sheet2!$K4289=$B$2,Sheet2!$L4289=1),Sheet2!$J4289+Sheet2!$M4289,IF(Sheet2!$K4289=$B$2,Sheet2!$M4289,0))</f>
        <v>0</v>
      </c>
    </row>
    <row r="4290" spans="14:15" x14ac:dyDescent="0.25">
      <c r="N4290">
        <f>IF(AND(Sheet2!$K4290=$B$1,Sheet2!$L4290=1),Sheet2!$I4290+Sheet2!$M4290,IF(Sheet2!$K4290=$B$1,Sheet2!$M4290,0))</f>
        <v>0</v>
      </c>
      <c r="O4290">
        <f>IF(AND(Sheet2!$K4290=$B$2,Sheet2!$L4290=1),Sheet2!$J4290+Sheet2!$M4290,IF(Sheet2!$K4290=$B$2,Sheet2!$M4290,0))</f>
        <v>0</v>
      </c>
    </row>
    <row r="4291" spans="14:15" x14ac:dyDescent="0.25">
      <c r="N4291">
        <f>IF(AND(Sheet2!$K4291=$B$1,Sheet2!$L4291=1),Sheet2!$I4291+Sheet2!$M4291,IF(Sheet2!$K4291=$B$1,Sheet2!$M4291,0))</f>
        <v>0</v>
      </c>
      <c r="O4291">
        <f>IF(AND(Sheet2!$K4291=$B$2,Sheet2!$L4291=1),Sheet2!$J4291+Sheet2!$M4291,IF(Sheet2!$K4291=$B$2,Sheet2!$M4291,0))</f>
        <v>0</v>
      </c>
    </row>
    <row r="4292" spans="14:15" x14ac:dyDescent="0.25">
      <c r="N4292">
        <f>IF(AND(Sheet2!$K4292=$B$1,Sheet2!$L4292=1),Sheet2!$I4292+Sheet2!$M4292,IF(Sheet2!$K4292=$B$1,Sheet2!$M4292,0))</f>
        <v>0</v>
      </c>
      <c r="O4292">
        <f>IF(AND(Sheet2!$K4292=$B$2,Sheet2!$L4292=1),Sheet2!$J4292+Sheet2!$M4292,IF(Sheet2!$K4292=$B$2,Sheet2!$M4292,0))</f>
        <v>0</v>
      </c>
    </row>
    <row r="4293" spans="14:15" x14ac:dyDescent="0.25">
      <c r="N4293">
        <f>IF(AND(Sheet2!$K4293=$B$1,Sheet2!$L4293=1),Sheet2!$I4293+Sheet2!$M4293,IF(Sheet2!$K4293=$B$1,Sheet2!$M4293,0))</f>
        <v>0</v>
      </c>
      <c r="O4293">
        <f>IF(AND(Sheet2!$K4293=$B$2,Sheet2!$L4293=1),Sheet2!$J4293+Sheet2!$M4293,IF(Sheet2!$K4293=$B$2,Sheet2!$M4293,0))</f>
        <v>0</v>
      </c>
    </row>
    <row r="4294" spans="14:15" x14ac:dyDescent="0.25">
      <c r="N4294">
        <f>IF(AND(Sheet2!$K4294=$B$1,Sheet2!$L4294=1),Sheet2!$I4294+Sheet2!$M4294,IF(Sheet2!$K4294=$B$1,Sheet2!$M4294,0))</f>
        <v>0</v>
      </c>
      <c r="O4294">
        <f>IF(AND(Sheet2!$K4294=$B$2,Sheet2!$L4294=1),Sheet2!$J4294+Sheet2!$M4294,IF(Sheet2!$K4294=$B$2,Sheet2!$M4294,0))</f>
        <v>0</v>
      </c>
    </row>
    <row r="4295" spans="14:15" x14ac:dyDescent="0.25">
      <c r="N4295">
        <f>IF(AND(Sheet2!$K4295=$B$1,Sheet2!$L4295=1),Sheet2!$I4295+Sheet2!$M4295,IF(Sheet2!$K4295=$B$1,Sheet2!$M4295,0))</f>
        <v>0</v>
      </c>
      <c r="O4295">
        <f>IF(AND(Sheet2!$K4295=$B$2,Sheet2!$L4295=1),Sheet2!$J4295+Sheet2!$M4295,IF(Sheet2!$K4295=$B$2,Sheet2!$M4295,0))</f>
        <v>0</v>
      </c>
    </row>
    <row r="4296" spans="14:15" x14ac:dyDescent="0.25">
      <c r="N4296">
        <f>IF(AND(Sheet2!$K4296=$B$1,Sheet2!$L4296=1),Sheet2!$I4296+Sheet2!$M4296,IF(Sheet2!$K4296=$B$1,Sheet2!$M4296,0))</f>
        <v>0</v>
      </c>
      <c r="O4296">
        <f>IF(AND(Sheet2!$K4296=$B$2,Sheet2!$L4296=1),Sheet2!$J4296+Sheet2!$M4296,IF(Sheet2!$K4296=$B$2,Sheet2!$M4296,0))</f>
        <v>0</v>
      </c>
    </row>
    <row r="4297" spans="14:15" x14ac:dyDescent="0.25">
      <c r="N4297">
        <f>IF(AND(Sheet2!$K4297=$B$1,Sheet2!$L4297=1),Sheet2!$I4297+Sheet2!$M4297,IF(Sheet2!$K4297=$B$1,Sheet2!$M4297,0))</f>
        <v>0</v>
      </c>
      <c r="O4297">
        <f>IF(AND(Sheet2!$K4297=$B$2,Sheet2!$L4297=1),Sheet2!$J4297+Sheet2!$M4297,IF(Sheet2!$K4297=$B$2,Sheet2!$M4297,0))</f>
        <v>0</v>
      </c>
    </row>
    <row r="4298" spans="14:15" x14ac:dyDescent="0.25">
      <c r="N4298">
        <f>IF(AND(Sheet2!$K4298=$B$1,Sheet2!$L4298=1),Sheet2!$I4298+Sheet2!$M4298,IF(Sheet2!$K4298=$B$1,Sheet2!$M4298,0))</f>
        <v>0</v>
      </c>
      <c r="O4298">
        <f>IF(AND(Sheet2!$K4298=$B$2,Sheet2!$L4298=1),Sheet2!$J4298+Sheet2!$M4298,IF(Sheet2!$K4298=$B$2,Sheet2!$M4298,0))</f>
        <v>0</v>
      </c>
    </row>
    <row r="4299" spans="14:15" x14ac:dyDescent="0.25">
      <c r="N4299">
        <f>IF(AND(Sheet2!$K4299=$B$1,Sheet2!$L4299=1),Sheet2!$I4299+Sheet2!$M4299,IF(Sheet2!$K4299=$B$1,Sheet2!$M4299,0))</f>
        <v>0</v>
      </c>
      <c r="O4299">
        <f>IF(AND(Sheet2!$K4299=$B$2,Sheet2!$L4299=1),Sheet2!$J4299+Sheet2!$M4299,IF(Sheet2!$K4299=$B$2,Sheet2!$M4299,0))</f>
        <v>0</v>
      </c>
    </row>
    <row r="4300" spans="14:15" x14ac:dyDescent="0.25">
      <c r="N4300">
        <f>IF(AND(Sheet2!$K4300=$B$1,Sheet2!$L4300=1),Sheet2!$I4300+Sheet2!$M4300,IF(Sheet2!$K4300=$B$1,Sheet2!$M4300,0))</f>
        <v>0</v>
      </c>
      <c r="O4300">
        <f>IF(AND(Sheet2!$K4300=$B$2,Sheet2!$L4300=1),Sheet2!$J4300+Sheet2!$M4300,IF(Sheet2!$K4300=$B$2,Sheet2!$M4300,0))</f>
        <v>0</v>
      </c>
    </row>
    <row r="4301" spans="14:15" x14ac:dyDescent="0.25">
      <c r="N4301">
        <f>IF(AND(Sheet2!$K4301=$B$1,Sheet2!$L4301=1),Sheet2!$I4301+Sheet2!$M4301,IF(Sheet2!$K4301=$B$1,Sheet2!$M4301,0))</f>
        <v>0</v>
      </c>
      <c r="O4301">
        <f>IF(AND(Sheet2!$K4301=$B$2,Sheet2!$L4301=1),Sheet2!$J4301+Sheet2!$M4301,IF(Sheet2!$K4301=$B$2,Sheet2!$M4301,0))</f>
        <v>0</v>
      </c>
    </row>
    <row r="4302" spans="14:15" x14ac:dyDescent="0.25">
      <c r="N4302">
        <f>IF(AND(Sheet2!$K4302=$B$1,Sheet2!$L4302=1),Sheet2!$I4302+Sheet2!$M4302,IF(Sheet2!$K4302=$B$1,Sheet2!$M4302,0))</f>
        <v>0</v>
      </c>
      <c r="O4302">
        <f>IF(AND(Sheet2!$K4302=$B$2,Sheet2!$L4302=1),Sheet2!$J4302+Sheet2!$M4302,IF(Sheet2!$K4302=$B$2,Sheet2!$M4302,0))</f>
        <v>0</v>
      </c>
    </row>
    <row r="4303" spans="14:15" x14ac:dyDescent="0.25">
      <c r="N4303">
        <f>IF(AND(Sheet2!$K4303=$B$1,Sheet2!$L4303=1),Sheet2!$I4303+Sheet2!$M4303,IF(Sheet2!$K4303=$B$1,Sheet2!$M4303,0))</f>
        <v>0</v>
      </c>
      <c r="O4303">
        <f>IF(AND(Sheet2!$K4303=$B$2,Sheet2!$L4303=1),Sheet2!$J4303+Sheet2!$M4303,IF(Sheet2!$K4303=$B$2,Sheet2!$M4303,0))</f>
        <v>0</v>
      </c>
    </row>
    <row r="4304" spans="14:15" x14ac:dyDescent="0.25">
      <c r="N4304">
        <f>IF(AND(Sheet2!$K4304=$B$1,Sheet2!$L4304=1),Sheet2!$I4304+Sheet2!$M4304,IF(Sheet2!$K4304=$B$1,Sheet2!$M4304,0))</f>
        <v>0</v>
      </c>
      <c r="O4304">
        <f>IF(AND(Sheet2!$K4304=$B$2,Sheet2!$L4304=1),Sheet2!$J4304+Sheet2!$M4304,IF(Sheet2!$K4304=$B$2,Sheet2!$M4304,0))</f>
        <v>0</v>
      </c>
    </row>
    <row r="4305" spans="14:15" x14ac:dyDescent="0.25">
      <c r="N4305">
        <f>IF(AND(Sheet2!$K4305=$B$1,Sheet2!$L4305=1),Sheet2!$I4305+Sheet2!$M4305,IF(Sheet2!$K4305=$B$1,Sheet2!$M4305,0))</f>
        <v>0</v>
      </c>
      <c r="O4305">
        <f>IF(AND(Sheet2!$K4305=$B$2,Sheet2!$L4305=1),Sheet2!$J4305+Sheet2!$M4305,IF(Sheet2!$K4305=$B$2,Sheet2!$M4305,0))</f>
        <v>0</v>
      </c>
    </row>
    <row r="4306" spans="14:15" x14ac:dyDescent="0.25">
      <c r="N4306">
        <f>IF(AND(Sheet2!$K4306=$B$1,Sheet2!$L4306=1),Sheet2!$I4306+Sheet2!$M4306,IF(Sheet2!$K4306=$B$1,Sheet2!$M4306,0))</f>
        <v>0</v>
      </c>
      <c r="O4306">
        <f>IF(AND(Sheet2!$K4306=$B$2,Sheet2!$L4306=1),Sheet2!$J4306+Sheet2!$M4306,IF(Sheet2!$K4306=$B$2,Sheet2!$M4306,0))</f>
        <v>0</v>
      </c>
    </row>
    <row r="4307" spans="14:15" x14ac:dyDescent="0.25">
      <c r="N4307">
        <f>IF(AND(Sheet2!$K4307=$B$1,Sheet2!$L4307=1),Sheet2!$I4307+Sheet2!$M4307,IF(Sheet2!$K4307=$B$1,Sheet2!$M4307,0))</f>
        <v>0</v>
      </c>
      <c r="O4307">
        <f>IF(AND(Sheet2!$K4307=$B$2,Sheet2!$L4307=1),Sheet2!$J4307+Sheet2!$M4307,IF(Sheet2!$K4307=$B$2,Sheet2!$M4307,0))</f>
        <v>0</v>
      </c>
    </row>
    <row r="4308" spans="14:15" x14ac:dyDescent="0.25">
      <c r="N4308">
        <f>IF(AND(Sheet2!$K4308=$B$1,Sheet2!$L4308=1),Sheet2!$I4308+Sheet2!$M4308,IF(Sheet2!$K4308=$B$1,Sheet2!$M4308,0))</f>
        <v>0</v>
      </c>
      <c r="O4308">
        <f>IF(AND(Sheet2!$K4308=$B$2,Sheet2!$L4308=1),Sheet2!$J4308+Sheet2!$M4308,IF(Sheet2!$K4308=$B$2,Sheet2!$M4308,0))</f>
        <v>0</v>
      </c>
    </row>
    <row r="4309" spans="14:15" x14ac:dyDescent="0.25">
      <c r="N4309">
        <f>IF(AND(Sheet2!$K4309=$B$1,Sheet2!$L4309=1),Sheet2!$I4309+Sheet2!$M4309,IF(Sheet2!$K4309=$B$1,Sheet2!$M4309,0))</f>
        <v>0</v>
      </c>
      <c r="O4309">
        <f>IF(AND(Sheet2!$K4309=$B$2,Sheet2!$L4309=1),Sheet2!$J4309+Sheet2!$M4309,IF(Sheet2!$K4309=$B$2,Sheet2!$M4309,0))</f>
        <v>0</v>
      </c>
    </row>
    <row r="4310" spans="14:15" x14ac:dyDescent="0.25">
      <c r="N4310">
        <f>IF(AND(Sheet2!$K4310=$B$1,Sheet2!$L4310=1),Sheet2!$I4310+Sheet2!$M4310,IF(Sheet2!$K4310=$B$1,Sheet2!$M4310,0))</f>
        <v>0</v>
      </c>
      <c r="O4310">
        <f>IF(AND(Sheet2!$K4310=$B$2,Sheet2!$L4310=1),Sheet2!$J4310+Sheet2!$M4310,IF(Sheet2!$K4310=$B$2,Sheet2!$M4310,0))</f>
        <v>0</v>
      </c>
    </row>
    <row r="4311" spans="14:15" x14ac:dyDescent="0.25">
      <c r="N4311">
        <f>IF(AND(Sheet2!$K4311=$B$1,Sheet2!$L4311=1),Sheet2!$I4311+Sheet2!$M4311,IF(Sheet2!$K4311=$B$1,Sheet2!$M4311,0))</f>
        <v>0</v>
      </c>
      <c r="O4311">
        <f>IF(AND(Sheet2!$K4311=$B$2,Sheet2!$L4311=1),Sheet2!$J4311+Sheet2!$M4311,IF(Sheet2!$K4311=$B$2,Sheet2!$M4311,0))</f>
        <v>0</v>
      </c>
    </row>
    <row r="4312" spans="14:15" x14ac:dyDescent="0.25">
      <c r="N4312">
        <f>IF(AND(Sheet2!$K4312=$B$1,Sheet2!$L4312=1),Sheet2!$I4312+Sheet2!$M4312,IF(Sheet2!$K4312=$B$1,Sheet2!$M4312,0))</f>
        <v>0</v>
      </c>
      <c r="O4312">
        <f>IF(AND(Sheet2!$K4312=$B$2,Sheet2!$L4312=1),Sheet2!$J4312+Sheet2!$M4312,IF(Sheet2!$K4312=$B$2,Sheet2!$M4312,0))</f>
        <v>0</v>
      </c>
    </row>
    <row r="4313" spans="14:15" x14ac:dyDescent="0.25">
      <c r="N4313">
        <f>IF(AND(Sheet2!$K4313=$B$1,Sheet2!$L4313=1),Sheet2!$I4313+Sheet2!$M4313,IF(Sheet2!$K4313=$B$1,Sheet2!$M4313,0))</f>
        <v>0</v>
      </c>
      <c r="O4313">
        <f>IF(AND(Sheet2!$K4313=$B$2,Sheet2!$L4313=1),Sheet2!$J4313+Sheet2!$M4313,IF(Sheet2!$K4313=$B$2,Sheet2!$M4313,0))</f>
        <v>0</v>
      </c>
    </row>
    <row r="4314" spans="14:15" x14ac:dyDescent="0.25">
      <c r="N4314">
        <f>IF(AND(Sheet2!$K4314=$B$1,Sheet2!$L4314=1),Sheet2!$I4314+Sheet2!$M4314,IF(Sheet2!$K4314=$B$1,Sheet2!$M4314,0))</f>
        <v>0</v>
      </c>
      <c r="O4314">
        <f>IF(AND(Sheet2!$K4314=$B$2,Sheet2!$L4314=1),Sheet2!$J4314+Sheet2!$M4314,IF(Sheet2!$K4314=$B$2,Sheet2!$M4314,0))</f>
        <v>0</v>
      </c>
    </row>
    <row r="4315" spans="14:15" x14ac:dyDescent="0.25">
      <c r="N4315">
        <f>IF(AND(Sheet2!$K4315=$B$1,Sheet2!$L4315=1),Sheet2!$I4315+Sheet2!$M4315,IF(Sheet2!$K4315=$B$1,Sheet2!$M4315,0))</f>
        <v>0</v>
      </c>
      <c r="O4315">
        <f>IF(AND(Sheet2!$K4315=$B$2,Sheet2!$L4315=1),Sheet2!$J4315+Sheet2!$M4315,IF(Sheet2!$K4315=$B$2,Sheet2!$M4315,0))</f>
        <v>0</v>
      </c>
    </row>
    <row r="4316" spans="14:15" x14ac:dyDescent="0.25">
      <c r="N4316">
        <f>IF(AND(Sheet2!$K4316=$B$1,Sheet2!$L4316=1),Sheet2!$I4316+Sheet2!$M4316,IF(Sheet2!$K4316=$B$1,Sheet2!$M4316,0))</f>
        <v>0</v>
      </c>
      <c r="O4316">
        <f>IF(AND(Sheet2!$K4316=$B$2,Sheet2!$L4316=1),Sheet2!$J4316+Sheet2!$M4316,IF(Sheet2!$K4316=$B$2,Sheet2!$M4316,0))</f>
        <v>0</v>
      </c>
    </row>
    <row r="4317" spans="14:15" x14ac:dyDescent="0.25">
      <c r="N4317">
        <f>IF(AND(Sheet2!$K4317=$B$1,Sheet2!$L4317=1),Sheet2!$I4317+Sheet2!$M4317,IF(Sheet2!$K4317=$B$1,Sheet2!$M4317,0))</f>
        <v>0</v>
      </c>
      <c r="O4317">
        <f>IF(AND(Sheet2!$K4317=$B$2,Sheet2!$L4317=1),Sheet2!$J4317+Sheet2!$M4317,IF(Sheet2!$K4317=$B$2,Sheet2!$M4317,0))</f>
        <v>0</v>
      </c>
    </row>
    <row r="4318" spans="14:15" x14ac:dyDescent="0.25">
      <c r="N4318">
        <f>IF(AND(Sheet2!$K4318=$B$1,Sheet2!$L4318=1),Sheet2!$I4318+Sheet2!$M4318,IF(Sheet2!$K4318=$B$1,Sheet2!$M4318,0))</f>
        <v>0</v>
      </c>
      <c r="O4318">
        <f>IF(AND(Sheet2!$K4318=$B$2,Sheet2!$L4318=1),Sheet2!$J4318+Sheet2!$M4318,IF(Sheet2!$K4318=$B$2,Sheet2!$M4318,0))</f>
        <v>0</v>
      </c>
    </row>
    <row r="4319" spans="14:15" x14ac:dyDescent="0.25">
      <c r="N4319">
        <f>IF(AND(Sheet2!$K4319=$B$1,Sheet2!$L4319=1),Sheet2!$I4319+Sheet2!$M4319,IF(Sheet2!$K4319=$B$1,Sheet2!$M4319,0))</f>
        <v>0</v>
      </c>
      <c r="O4319">
        <f>IF(AND(Sheet2!$K4319=$B$2,Sheet2!$L4319=1),Sheet2!$J4319+Sheet2!$M4319,IF(Sheet2!$K4319=$B$2,Sheet2!$M4319,0))</f>
        <v>0</v>
      </c>
    </row>
    <row r="4320" spans="14:15" x14ac:dyDescent="0.25">
      <c r="N4320">
        <f>IF(AND(Sheet2!$K4320=$B$1,Sheet2!$L4320=1),Sheet2!$I4320+Sheet2!$M4320,IF(Sheet2!$K4320=$B$1,Sheet2!$M4320,0))</f>
        <v>0</v>
      </c>
      <c r="O4320">
        <f>IF(AND(Sheet2!$K4320=$B$2,Sheet2!$L4320=1),Sheet2!$J4320+Sheet2!$M4320,IF(Sheet2!$K4320=$B$2,Sheet2!$M4320,0))</f>
        <v>0</v>
      </c>
    </row>
    <row r="4321" spans="14:15" x14ac:dyDescent="0.25">
      <c r="N4321">
        <f>IF(AND(Sheet2!$K4321=$B$1,Sheet2!$L4321=1),Sheet2!$I4321+Sheet2!$M4321,IF(Sheet2!$K4321=$B$1,Sheet2!$M4321,0))</f>
        <v>0</v>
      </c>
      <c r="O4321">
        <f>IF(AND(Sheet2!$K4321=$B$2,Sheet2!$L4321=1),Sheet2!$J4321+Sheet2!$M4321,IF(Sheet2!$K4321=$B$2,Sheet2!$M4321,0))</f>
        <v>0</v>
      </c>
    </row>
    <row r="4322" spans="14:15" x14ac:dyDescent="0.25">
      <c r="N4322">
        <f>IF(AND(Sheet2!$K4322=$B$1,Sheet2!$L4322=1),Sheet2!$I4322+Sheet2!$M4322,IF(Sheet2!$K4322=$B$1,Sheet2!$M4322,0))</f>
        <v>0</v>
      </c>
      <c r="O4322">
        <f>IF(AND(Sheet2!$K4322=$B$2,Sheet2!$L4322=1),Sheet2!$J4322+Sheet2!$M4322,IF(Sheet2!$K4322=$B$2,Sheet2!$M4322,0))</f>
        <v>0</v>
      </c>
    </row>
    <row r="4323" spans="14:15" x14ac:dyDescent="0.25">
      <c r="N4323">
        <f>IF(AND(Sheet2!$K4323=$B$1,Sheet2!$L4323=1),Sheet2!$I4323+Sheet2!$M4323,IF(Sheet2!$K4323=$B$1,Sheet2!$M4323,0))</f>
        <v>0</v>
      </c>
      <c r="O4323">
        <f>IF(AND(Sheet2!$K4323=$B$2,Sheet2!$L4323=1),Sheet2!$J4323+Sheet2!$M4323,IF(Sheet2!$K4323=$B$2,Sheet2!$M4323,0))</f>
        <v>0</v>
      </c>
    </row>
    <row r="4324" spans="14:15" x14ac:dyDescent="0.25">
      <c r="N4324">
        <f>IF(AND(Sheet2!$K4324=$B$1,Sheet2!$L4324=1),Sheet2!$I4324+Sheet2!$M4324,IF(Sheet2!$K4324=$B$1,Sheet2!$M4324,0))</f>
        <v>0</v>
      </c>
      <c r="O4324">
        <f>IF(AND(Sheet2!$K4324=$B$2,Sheet2!$L4324=1),Sheet2!$J4324+Sheet2!$M4324,IF(Sheet2!$K4324=$B$2,Sheet2!$M4324,0))</f>
        <v>0</v>
      </c>
    </row>
    <row r="4325" spans="14:15" x14ac:dyDescent="0.25">
      <c r="N4325">
        <f>IF(AND(Sheet2!$K4325=$B$1,Sheet2!$L4325=1),Sheet2!$I4325+Sheet2!$M4325,IF(Sheet2!$K4325=$B$1,Sheet2!$M4325,0))</f>
        <v>0</v>
      </c>
      <c r="O4325">
        <f>IF(AND(Sheet2!$K4325=$B$2,Sheet2!$L4325=1),Sheet2!$J4325+Sheet2!$M4325,IF(Sheet2!$K4325=$B$2,Sheet2!$M4325,0))</f>
        <v>0</v>
      </c>
    </row>
    <row r="4326" spans="14:15" x14ac:dyDescent="0.25">
      <c r="N4326">
        <f>IF(AND(Sheet2!$K4326=$B$1,Sheet2!$L4326=1),Sheet2!$I4326+Sheet2!$M4326,IF(Sheet2!$K4326=$B$1,Sheet2!$M4326,0))</f>
        <v>0</v>
      </c>
      <c r="O4326">
        <f>IF(AND(Sheet2!$K4326=$B$2,Sheet2!$L4326=1),Sheet2!$J4326+Sheet2!$M4326,IF(Sheet2!$K4326=$B$2,Sheet2!$M4326,0))</f>
        <v>0</v>
      </c>
    </row>
    <row r="4327" spans="14:15" x14ac:dyDescent="0.25">
      <c r="N4327">
        <f>IF(AND(Sheet2!$K4327=$B$1,Sheet2!$L4327=1),Sheet2!$I4327+Sheet2!$M4327,IF(Sheet2!$K4327=$B$1,Sheet2!$M4327,0))</f>
        <v>0</v>
      </c>
      <c r="O4327">
        <f>IF(AND(Sheet2!$K4327=$B$2,Sheet2!$L4327=1),Sheet2!$J4327+Sheet2!$M4327,IF(Sheet2!$K4327=$B$2,Sheet2!$M4327,0))</f>
        <v>0</v>
      </c>
    </row>
    <row r="4328" spans="14:15" x14ac:dyDescent="0.25">
      <c r="N4328">
        <f>IF(AND(Sheet2!$K4328=$B$1,Sheet2!$L4328=1),Sheet2!$I4328+Sheet2!$M4328,IF(Sheet2!$K4328=$B$1,Sheet2!$M4328,0))</f>
        <v>0</v>
      </c>
      <c r="O4328">
        <f>IF(AND(Sheet2!$K4328=$B$2,Sheet2!$L4328=1),Sheet2!$J4328+Sheet2!$M4328,IF(Sheet2!$K4328=$B$2,Sheet2!$M4328,0))</f>
        <v>0</v>
      </c>
    </row>
    <row r="4329" spans="14:15" x14ac:dyDescent="0.25">
      <c r="N4329">
        <f>IF(AND(Sheet2!$K4329=$B$1,Sheet2!$L4329=1),Sheet2!$I4329+Sheet2!$M4329,IF(Sheet2!$K4329=$B$1,Sheet2!$M4329,0))</f>
        <v>0</v>
      </c>
      <c r="O4329">
        <f>IF(AND(Sheet2!$K4329=$B$2,Sheet2!$L4329=1),Sheet2!$J4329+Sheet2!$M4329,IF(Sheet2!$K4329=$B$2,Sheet2!$M4329,0))</f>
        <v>0</v>
      </c>
    </row>
    <row r="4330" spans="14:15" x14ac:dyDescent="0.25">
      <c r="N4330">
        <f>IF(AND(Sheet2!$K4330=$B$1,Sheet2!$L4330=1),Sheet2!$I4330+Sheet2!$M4330,IF(Sheet2!$K4330=$B$1,Sheet2!$M4330,0))</f>
        <v>0</v>
      </c>
      <c r="O4330">
        <f>IF(AND(Sheet2!$K4330=$B$2,Sheet2!$L4330=1),Sheet2!$J4330+Sheet2!$M4330,IF(Sheet2!$K4330=$B$2,Sheet2!$M4330,0))</f>
        <v>0</v>
      </c>
    </row>
    <row r="4331" spans="14:15" x14ac:dyDescent="0.25">
      <c r="N4331">
        <f>IF(AND(Sheet2!$K4331=$B$1,Sheet2!$L4331=1),Sheet2!$I4331+Sheet2!$M4331,IF(Sheet2!$K4331=$B$1,Sheet2!$M4331,0))</f>
        <v>0</v>
      </c>
      <c r="O4331">
        <f>IF(AND(Sheet2!$K4331=$B$2,Sheet2!$L4331=1),Sheet2!$J4331+Sheet2!$M4331,IF(Sheet2!$K4331=$B$2,Sheet2!$M4331,0))</f>
        <v>0</v>
      </c>
    </row>
    <row r="4332" spans="14:15" x14ac:dyDescent="0.25">
      <c r="N4332">
        <f>IF(AND(Sheet2!$K4332=$B$1,Sheet2!$L4332=1),Sheet2!$I4332+Sheet2!$M4332,IF(Sheet2!$K4332=$B$1,Sheet2!$M4332,0))</f>
        <v>0</v>
      </c>
      <c r="O4332">
        <f>IF(AND(Sheet2!$K4332=$B$2,Sheet2!$L4332=1),Sheet2!$J4332+Sheet2!$M4332,IF(Sheet2!$K4332=$B$2,Sheet2!$M4332,0))</f>
        <v>0</v>
      </c>
    </row>
    <row r="4333" spans="14:15" x14ac:dyDescent="0.25">
      <c r="N4333">
        <f>IF(AND(Sheet2!$K4333=$B$1,Sheet2!$L4333=1),Sheet2!$I4333+Sheet2!$M4333,IF(Sheet2!$K4333=$B$1,Sheet2!$M4333,0))</f>
        <v>0</v>
      </c>
      <c r="O4333">
        <f>IF(AND(Sheet2!$K4333=$B$2,Sheet2!$L4333=1),Sheet2!$J4333+Sheet2!$M4333,IF(Sheet2!$K4333=$B$2,Sheet2!$M4333,0))</f>
        <v>0</v>
      </c>
    </row>
    <row r="4334" spans="14:15" x14ac:dyDescent="0.25">
      <c r="N4334">
        <f>IF(AND(Sheet2!$K4334=$B$1,Sheet2!$L4334=1),Sheet2!$I4334+Sheet2!$M4334,IF(Sheet2!$K4334=$B$1,Sheet2!$M4334,0))</f>
        <v>0</v>
      </c>
      <c r="O4334">
        <f>IF(AND(Sheet2!$K4334=$B$2,Sheet2!$L4334=1),Sheet2!$J4334+Sheet2!$M4334,IF(Sheet2!$K4334=$B$2,Sheet2!$M4334,0))</f>
        <v>0</v>
      </c>
    </row>
    <row r="4335" spans="14:15" x14ac:dyDescent="0.25">
      <c r="N4335">
        <f>IF(AND(Sheet2!$K4335=$B$1,Sheet2!$L4335=1),Sheet2!$I4335+Sheet2!$M4335,IF(Sheet2!$K4335=$B$1,Sheet2!$M4335,0))</f>
        <v>0</v>
      </c>
      <c r="O4335">
        <f>IF(AND(Sheet2!$K4335=$B$2,Sheet2!$L4335=1),Sheet2!$J4335+Sheet2!$M4335,IF(Sheet2!$K4335=$B$2,Sheet2!$M4335,0))</f>
        <v>0</v>
      </c>
    </row>
    <row r="4336" spans="14:15" x14ac:dyDescent="0.25">
      <c r="N4336">
        <f>IF(AND(Sheet2!$K4336=$B$1,Sheet2!$L4336=1),Sheet2!$I4336+Sheet2!$M4336,IF(Sheet2!$K4336=$B$1,Sheet2!$M4336,0))</f>
        <v>0</v>
      </c>
      <c r="O4336">
        <f>IF(AND(Sheet2!$K4336=$B$2,Sheet2!$L4336=1),Sheet2!$J4336+Sheet2!$M4336,IF(Sheet2!$K4336=$B$2,Sheet2!$M4336,0))</f>
        <v>0</v>
      </c>
    </row>
    <row r="4337" spans="14:15" x14ac:dyDescent="0.25">
      <c r="N4337">
        <f>IF(AND(Sheet2!$K4337=$B$1,Sheet2!$L4337=1),Sheet2!$I4337+Sheet2!$M4337,IF(Sheet2!$K4337=$B$1,Sheet2!$M4337,0))</f>
        <v>0</v>
      </c>
      <c r="O4337">
        <f>IF(AND(Sheet2!$K4337=$B$2,Sheet2!$L4337=1),Sheet2!$J4337+Sheet2!$M4337,IF(Sheet2!$K4337=$B$2,Sheet2!$M4337,0))</f>
        <v>0</v>
      </c>
    </row>
    <row r="4338" spans="14:15" x14ac:dyDescent="0.25">
      <c r="N4338">
        <f>IF(AND(Sheet2!$K4338=$B$1,Sheet2!$L4338=1),Sheet2!$I4338+Sheet2!$M4338,IF(Sheet2!$K4338=$B$1,Sheet2!$M4338,0))</f>
        <v>0</v>
      </c>
      <c r="O4338">
        <f>IF(AND(Sheet2!$K4338=$B$2,Sheet2!$L4338=1),Sheet2!$J4338+Sheet2!$M4338,IF(Sheet2!$K4338=$B$2,Sheet2!$M4338,0))</f>
        <v>0</v>
      </c>
    </row>
    <row r="4339" spans="14:15" x14ac:dyDescent="0.25">
      <c r="N4339">
        <f>IF(AND(Sheet2!$K4339=$B$1,Sheet2!$L4339=1),Sheet2!$I4339+Sheet2!$M4339,IF(Sheet2!$K4339=$B$1,Sheet2!$M4339,0))</f>
        <v>0</v>
      </c>
      <c r="O4339">
        <f>IF(AND(Sheet2!$K4339=$B$2,Sheet2!$L4339=1),Sheet2!$J4339+Sheet2!$M4339,IF(Sheet2!$K4339=$B$2,Sheet2!$M4339,0))</f>
        <v>0</v>
      </c>
    </row>
    <row r="4340" spans="14:15" x14ac:dyDescent="0.25">
      <c r="N4340">
        <f>IF(AND(Sheet2!$K4340=$B$1,Sheet2!$L4340=1),Sheet2!$I4340+Sheet2!$M4340,IF(Sheet2!$K4340=$B$1,Sheet2!$M4340,0))</f>
        <v>0</v>
      </c>
      <c r="O4340">
        <f>IF(AND(Sheet2!$K4340=$B$2,Sheet2!$L4340=1),Sheet2!$J4340+Sheet2!$M4340,IF(Sheet2!$K4340=$B$2,Sheet2!$M4340,0))</f>
        <v>0</v>
      </c>
    </row>
    <row r="4341" spans="14:15" x14ac:dyDescent="0.25">
      <c r="N4341">
        <f>IF(AND(Sheet2!$K4341=$B$1,Sheet2!$L4341=1),Sheet2!$I4341+Sheet2!$M4341,IF(Sheet2!$K4341=$B$1,Sheet2!$M4341,0))</f>
        <v>0</v>
      </c>
      <c r="O4341">
        <f>IF(AND(Sheet2!$K4341=$B$2,Sheet2!$L4341=1),Sheet2!$J4341+Sheet2!$M4341,IF(Sheet2!$K4341=$B$2,Sheet2!$M4341,0))</f>
        <v>0</v>
      </c>
    </row>
    <row r="4342" spans="14:15" x14ac:dyDescent="0.25">
      <c r="N4342">
        <f>IF(AND(Sheet2!$K4342=$B$1,Sheet2!$L4342=1),Sheet2!$I4342+Sheet2!$M4342,IF(Sheet2!$K4342=$B$1,Sheet2!$M4342,0))</f>
        <v>0</v>
      </c>
      <c r="O4342">
        <f>IF(AND(Sheet2!$K4342=$B$2,Sheet2!$L4342=1),Sheet2!$J4342+Sheet2!$M4342,IF(Sheet2!$K4342=$B$2,Sheet2!$M4342,0))</f>
        <v>0</v>
      </c>
    </row>
    <row r="4343" spans="14:15" x14ac:dyDescent="0.25">
      <c r="N4343">
        <f>IF(AND(Sheet2!$K4343=$B$1,Sheet2!$L4343=1),Sheet2!$I4343+Sheet2!$M4343,IF(Sheet2!$K4343=$B$1,Sheet2!$M4343,0))</f>
        <v>0</v>
      </c>
      <c r="O4343">
        <f>IF(AND(Sheet2!$K4343=$B$2,Sheet2!$L4343=1),Sheet2!$J4343+Sheet2!$M4343,IF(Sheet2!$K4343=$B$2,Sheet2!$M4343,0))</f>
        <v>0</v>
      </c>
    </row>
    <row r="4344" spans="14:15" x14ac:dyDescent="0.25">
      <c r="N4344">
        <f>IF(AND(Sheet2!$K4344=$B$1,Sheet2!$L4344=1),Sheet2!$I4344+Sheet2!$M4344,IF(Sheet2!$K4344=$B$1,Sheet2!$M4344,0))</f>
        <v>0</v>
      </c>
      <c r="O4344">
        <f>IF(AND(Sheet2!$K4344=$B$2,Sheet2!$L4344=1),Sheet2!$J4344+Sheet2!$M4344,IF(Sheet2!$K4344=$B$2,Sheet2!$M4344,0))</f>
        <v>0</v>
      </c>
    </row>
    <row r="4345" spans="14:15" x14ac:dyDescent="0.25">
      <c r="N4345">
        <f>IF(AND(Sheet2!$K4345=$B$1,Sheet2!$L4345=1),Sheet2!$I4345+Sheet2!$M4345,IF(Sheet2!$K4345=$B$1,Sheet2!$M4345,0))</f>
        <v>0</v>
      </c>
      <c r="O4345">
        <f>IF(AND(Sheet2!$K4345=$B$2,Sheet2!$L4345=1),Sheet2!$J4345+Sheet2!$M4345,IF(Sheet2!$K4345=$B$2,Sheet2!$M4345,0))</f>
        <v>0</v>
      </c>
    </row>
    <row r="4346" spans="14:15" x14ac:dyDescent="0.25">
      <c r="N4346">
        <f>IF(AND(Sheet2!$K4346=$B$1,Sheet2!$L4346=1),Sheet2!$I4346+Sheet2!$M4346,IF(Sheet2!$K4346=$B$1,Sheet2!$M4346,0))</f>
        <v>0</v>
      </c>
      <c r="O4346">
        <f>IF(AND(Sheet2!$K4346=$B$2,Sheet2!$L4346=1),Sheet2!$J4346+Sheet2!$M4346,IF(Sheet2!$K4346=$B$2,Sheet2!$M4346,0))</f>
        <v>0</v>
      </c>
    </row>
    <row r="4347" spans="14:15" x14ac:dyDescent="0.25">
      <c r="N4347">
        <f>IF(AND(Sheet2!$K4347=$B$1,Sheet2!$L4347=1),Sheet2!$I4347+Sheet2!$M4347,IF(Sheet2!$K4347=$B$1,Sheet2!$M4347,0))</f>
        <v>0</v>
      </c>
      <c r="O4347">
        <f>IF(AND(Sheet2!$K4347=$B$2,Sheet2!$L4347=1),Sheet2!$J4347+Sheet2!$M4347,IF(Sheet2!$K4347=$B$2,Sheet2!$M4347,0))</f>
        <v>0</v>
      </c>
    </row>
    <row r="4348" spans="14:15" x14ac:dyDescent="0.25">
      <c r="N4348">
        <f>IF(AND(Sheet2!$K4348=$B$1,Sheet2!$L4348=1),Sheet2!$I4348+Sheet2!$M4348,IF(Sheet2!$K4348=$B$1,Sheet2!$M4348,0))</f>
        <v>0</v>
      </c>
      <c r="O4348">
        <f>IF(AND(Sheet2!$K4348=$B$2,Sheet2!$L4348=1),Sheet2!$J4348+Sheet2!$M4348,IF(Sheet2!$K4348=$B$2,Sheet2!$M4348,0))</f>
        <v>0</v>
      </c>
    </row>
    <row r="4349" spans="14:15" x14ac:dyDescent="0.25">
      <c r="N4349">
        <f>IF(AND(Sheet2!$K4349=$B$1,Sheet2!$L4349=1),Sheet2!$I4349+Sheet2!$M4349,IF(Sheet2!$K4349=$B$1,Sheet2!$M4349,0))</f>
        <v>0</v>
      </c>
      <c r="O4349">
        <f>IF(AND(Sheet2!$K4349=$B$2,Sheet2!$L4349=1),Sheet2!$J4349+Sheet2!$M4349,IF(Sheet2!$K4349=$B$2,Sheet2!$M4349,0))</f>
        <v>0</v>
      </c>
    </row>
    <row r="4350" spans="14:15" x14ac:dyDescent="0.25">
      <c r="N4350">
        <f>IF(AND(Sheet2!$K4350=$B$1,Sheet2!$L4350=1),Sheet2!$I4350+Sheet2!$M4350,IF(Sheet2!$K4350=$B$1,Sheet2!$M4350,0))</f>
        <v>0</v>
      </c>
      <c r="O4350">
        <f>IF(AND(Sheet2!$K4350=$B$2,Sheet2!$L4350=1),Sheet2!$J4350+Sheet2!$M4350,IF(Sheet2!$K4350=$B$2,Sheet2!$M4350,0))</f>
        <v>0</v>
      </c>
    </row>
    <row r="4351" spans="14:15" x14ac:dyDescent="0.25">
      <c r="N4351">
        <f>IF(AND(Sheet2!$K4351=$B$1,Sheet2!$L4351=1),Sheet2!$I4351+Sheet2!$M4351,IF(Sheet2!$K4351=$B$1,Sheet2!$M4351,0))</f>
        <v>0</v>
      </c>
      <c r="O4351">
        <f>IF(AND(Sheet2!$K4351=$B$2,Sheet2!$L4351=1),Sheet2!$J4351+Sheet2!$M4351,IF(Sheet2!$K4351=$B$2,Sheet2!$M4351,0))</f>
        <v>0</v>
      </c>
    </row>
    <row r="4352" spans="14:15" x14ac:dyDescent="0.25">
      <c r="N4352">
        <f>IF(AND(Sheet2!$K4352=$B$1,Sheet2!$L4352=1),Sheet2!$I4352+Sheet2!$M4352,IF(Sheet2!$K4352=$B$1,Sheet2!$M4352,0))</f>
        <v>0</v>
      </c>
      <c r="O4352">
        <f>IF(AND(Sheet2!$K4352=$B$2,Sheet2!$L4352=1),Sheet2!$J4352+Sheet2!$M4352,IF(Sheet2!$K4352=$B$2,Sheet2!$M4352,0))</f>
        <v>0</v>
      </c>
    </row>
    <row r="4353" spans="14:15" x14ac:dyDescent="0.25">
      <c r="N4353">
        <f>IF(AND(Sheet2!$K4353=$B$1,Sheet2!$L4353=1),Sheet2!$I4353+Sheet2!$M4353,IF(Sheet2!$K4353=$B$1,Sheet2!$M4353,0))</f>
        <v>0</v>
      </c>
      <c r="O4353">
        <f>IF(AND(Sheet2!$K4353=$B$2,Sheet2!$L4353=1),Sheet2!$J4353+Sheet2!$M4353,IF(Sheet2!$K4353=$B$2,Sheet2!$M4353,0))</f>
        <v>0</v>
      </c>
    </row>
    <row r="4354" spans="14:15" x14ac:dyDescent="0.25">
      <c r="N4354">
        <f>IF(AND(Sheet2!$K4354=$B$1,Sheet2!$L4354=1),Sheet2!$I4354+Sheet2!$M4354,IF(Sheet2!$K4354=$B$1,Sheet2!$M4354,0))</f>
        <v>0</v>
      </c>
      <c r="O4354">
        <f>IF(AND(Sheet2!$K4354=$B$2,Sheet2!$L4354=1),Sheet2!$J4354+Sheet2!$M4354,IF(Sheet2!$K4354=$B$2,Sheet2!$M4354,0))</f>
        <v>0</v>
      </c>
    </row>
    <row r="4355" spans="14:15" x14ac:dyDescent="0.25">
      <c r="N4355">
        <f>IF(AND(Sheet2!$K4355=$B$1,Sheet2!$L4355=1),Sheet2!$I4355+Sheet2!$M4355,IF(Sheet2!$K4355=$B$1,Sheet2!$M4355,0))</f>
        <v>0</v>
      </c>
      <c r="O4355">
        <f>IF(AND(Sheet2!$K4355=$B$2,Sheet2!$L4355=1),Sheet2!$J4355+Sheet2!$M4355,IF(Sheet2!$K4355=$B$2,Sheet2!$M4355,0))</f>
        <v>0</v>
      </c>
    </row>
    <row r="4356" spans="14:15" x14ac:dyDescent="0.25">
      <c r="N4356">
        <f>IF(AND(Sheet2!$K4356=$B$1,Sheet2!$L4356=1),Sheet2!$I4356+Sheet2!$M4356,IF(Sheet2!$K4356=$B$1,Sheet2!$M4356,0))</f>
        <v>0</v>
      </c>
      <c r="O4356">
        <f>IF(AND(Sheet2!$K4356=$B$2,Sheet2!$L4356=1),Sheet2!$J4356+Sheet2!$M4356,IF(Sheet2!$K4356=$B$2,Sheet2!$M4356,0))</f>
        <v>0</v>
      </c>
    </row>
    <row r="4357" spans="14:15" x14ac:dyDescent="0.25">
      <c r="N4357">
        <f>IF(AND(Sheet2!$K4357=$B$1,Sheet2!$L4357=1),Sheet2!$I4357+Sheet2!$M4357,IF(Sheet2!$K4357=$B$1,Sheet2!$M4357,0))</f>
        <v>0</v>
      </c>
      <c r="O4357">
        <f>IF(AND(Sheet2!$K4357=$B$2,Sheet2!$L4357=1),Sheet2!$J4357+Sheet2!$M4357,IF(Sheet2!$K4357=$B$2,Sheet2!$M4357,0))</f>
        <v>0</v>
      </c>
    </row>
    <row r="4358" spans="14:15" x14ac:dyDescent="0.25">
      <c r="N4358">
        <f>IF(AND(Sheet2!$K4358=$B$1,Sheet2!$L4358=1),Sheet2!$I4358+Sheet2!$M4358,IF(Sheet2!$K4358=$B$1,Sheet2!$M4358,0))</f>
        <v>0</v>
      </c>
      <c r="O4358">
        <f>IF(AND(Sheet2!$K4358=$B$2,Sheet2!$L4358=1),Sheet2!$J4358+Sheet2!$M4358,IF(Sheet2!$K4358=$B$2,Sheet2!$M4358,0))</f>
        <v>0</v>
      </c>
    </row>
    <row r="4359" spans="14:15" x14ac:dyDescent="0.25">
      <c r="N4359">
        <f>IF(AND(Sheet2!$K4359=$B$1,Sheet2!$L4359=1),Sheet2!$I4359+Sheet2!$M4359,IF(Sheet2!$K4359=$B$1,Sheet2!$M4359,0))</f>
        <v>0</v>
      </c>
      <c r="O4359">
        <f>IF(AND(Sheet2!$K4359=$B$2,Sheet2!$L4359=1),Sheet2!$J4359+Sheet2!$M4359,IF(Sheet2!$K4359=$B$2,Sheet2!$M4359,0))</f>
        <v>0</v>
      </c>
    </row>
    <row r="4360" spans="14:15" x14ac:dyDescent="0.25">
      <c r="N4360">
        <f>IF(AND(Sheet2!$K4360=$B$1,Sheet2!$L4360=1),Sheet2!$I4360+Sheet2!$M4360,IF(Sheet2!$K4360=$B$1,Sheet2!$M4360,0))</f>
        <v>0</v>
      </c>
      <c r="O4360">
        <f>IF(AND(Sheet2!$K4360=$B$2,Sheet2!$L4360=1),Sheet2!$J4360+Sheet2!$M4360,IF(Sheet2!$K4360=$B$2,Sheet2!$M4360,0))</f>
        <v>0</v>
      </c>
    </row>
    <row r="4361" spans="14:15" x14ac:dyDescent="0.25">
      <c r="N4361">
        <f>IF(AND(Sheet2!$K4361=$B$1,Sheet2!$L4361=1),Sheet2!$I4361+Sheet2!$M4361,IF(Sheet2!$K4361=$B$1,Sheet2!$M4361,0))</f>
        <v>0</v>
      </c>
      <c r="O4361">
        <f>IF(AND(Sheet2!$K4361=$B$2,Sheet2!$L4361=1),Sheet2!$J4361+Sheet2!$M4361,IF(Sheet2!$K4361=$B$2,Sheet2!$M4361,0))</f>
        <v>0</v>
      </c>
    </row>
    <row r="4362" spans="14:15" x14ac:dyDescent="0.25">
      <c r="N4362">
        <f>IF(AND(Sheet2!$K4362=$B$1,Sheet2!$L4362=1),Sheet2!$I4362+Sheet2!$M4362,IF(Sheet2!$K4362=$B$1,Sheet2!$M4362,0))</f>
        <v>0</v>
      </c>
      <c r="O4362">
        <f>IF(AND(Sheet2!$K4362=$B$2,Sheet2!$L4362=1),Sheet2!$J4362+Sheet2!$M4362,IF(Sheet2!$K4362=$B$2,Sheet2!$M4362,0))</f>
        <v>0</v>
      </c>
    </row>
    <row r="4363" spans="14:15" x14ac:dyDescent="0.25">
      <c r="N4363">
        <f>IF(AND(Sheet2!$K4363=$B$1,Sheet2!$L4363=1),Sheet2!$I4363+Sheet2!$M4363,IF(Sheet2!$K4363=$B$1,Sheet2!$M4363,0))</f>
        <v>0</v>
      </c>
      <c r="O4363">
        <f>IF(AND(Sheet2!$K4363=$B$2,Sheet2!$L4363=1),Sheet2!$J4363+Sheet2!$M4363,IF(Sheet2!$K4363=$B$2,Sheet2!$M4363,0))</f>
        <v>0</v>
      </c>
    </row>
    <row r="4364" spans="14:15" x14ac:dyDescent="0.25">
      <c r="N4364">
        <f>IF(AND(Sheet2!$K4364=$B$1,Sheet2!$L4364=1),Sheet2!$I4364+Sheet2!$M4364,IF(Sheet2!$K4364=$B$1,Sheet2!$M4364,0))</f>
        <v>0</v>
      </c>
      <c r="O4364">
        <f>IF(AND(Sheet2!$K4364=$B$2,Sheet2!$L4364=1),Sheet2!$J4364+Sheet2!$M4364,IF(Sheet2!$K4364=$B$2,Sheet2!$M4364,0))</f>
        <v>0</v>
      </c>
    </row>
    <row r="4365" spans="14:15" x14ac:dyDescent="0.25">
      <c r="N4365">
        <f>IF(AND(Sheet2!$K4365=$B$1,Sheet2!$L4365=1),Sheet2!$I4365+Sheet2!$M4365,IF(Sheet2!$K4365=$B$1,Sheet2!$M4365,0))</f>
        <v>0</v>
      </c>
      <c r="O4365">
        <f>IF(AND(Sheet2!$K4365=$B$2,Sheet2!$L4365=1),Sheet2!$J4365+Sheet2!$M4365,IF(Sheet2!$K4365=$B$2,Sheet2!$M4365,0))</f>
        <v>0</v>
      </c>
    </row>
    <row r="4366" spans="14:15" x14ac:dyDescent="0.25">
      <c r="N4366">
        <f>IF(AND(Sheet2!$K4366=$B$1,Sheet2!$L4366=1),Sheet2!$I4366+Sheet2!$M4366,IF(Sheet2!$K4366=$B$1,Sheet2!$M4366,0))</f>
        <v>0</v>
      </c>
      <c r="O4366">
        <f>IF(AND(Sheet2!$K4366=$B$2,Sheet2!$L4366=1),Sheet2!$J4366+Sheet2!$M4366,IF(Sheet2!$K4366=$B$2,Sheet2!$M4366,0))</f>
        <v>0</v>
      </c>
    </row>
    <row r="4367" spans="14:15" x14ac:dyDescent="0.25">
      <c r="N4367">
        <f>IF(AND(Sheet2!$K4367=$B$1,Sheet2!$L4367=1),Sheet2!$I4367+Sheet2!$M4367,IF(Sheet2!$K4367=$B$1,Sheet2!$M4367,0))</f>
        <v>0</v>
      </c>
      <c r="O4367">
        <f>IF(AND(Sheet2!$K4367=$B$2,Sheet2!$L4367=1),Sheet2!$J4367+Sheet2!$M4367,IF(Sheet2!$K4367=$B$2,Sheet2!$M4367,0))</f>
        <v>0</v>
      </c>
    </row>
    <row r="4368" spans="14:15" x14ac:dyDescent="0.25">
      <c r="N4368">
        <f>IF(AND(Sheet2!$K4368=$B$1,Sheet2!$L4368=1),Sheet2!$I4368+Sheet2!$M4368,IF(Sheet2!$K4368=$B$1,Sheet2!$M4368,0))</f>
        <v>0</v>
      </c>
      <c r="O4368">
        <f>IF(AND(Sheet2!$K4368=$B$2,Sheet2!$L4368=1),Sheet2!$J4368+Sheet2!$M4368,IF(Sheet2!$K4368=$B$2,Sheet2!$M4368,0))</f>
        <v>0</v>
      </c>
    </row>
    <row r="4369" spans="14:15" x14ac:dyDescent="0.25">
      <c r="N4369">
        <f>IF(AND(Sheet2!$K4369=$B$1,Sheet2!$L4369=1),Sheet2!$I4369+Sheet2!$M4369,IF(Sheet2!$K4369=$B$1,Sheet2!$M4369,0))</f>
        <v>0</v>
      </c>
      <c r="O4369">
        <f>IF(AND(Sheet2!$K4369=$B$2,Sheet2!$L4369=1),Sheet2!$J4369+Sheet2!$M4369,IF(Sheet2!$K4369=$B$2,Sheet2!$M4369,0))</f>
        <v>0</v>
      </c>
    </row>
    <row r="4370" spans="14:15" x14ac:dyDescent="0.25">
      <c r="N4370">
        <f>IF(AND(Sheet2!$K4370=$B$1,Sheet2!$L4370=1),Sheet2!$I4370+Sheet2!$M4370,IF(Sheet2!$K4370=$B$1,Sheet2!$M4370,0))</f>
        <v>0</v>
      </c>
      <c r="O4370">
        <f>IF(AND(Sheet2!$K4370=$B$2,Sheet2!$L4370=1),Sheet2!$J4370+Sheet2!$M4370,IF(Sheet2!$K4370=$B$2,Sheet2!$M4370,0))</f>
        <v>0</v>
      </c>
    </row>
    <row r="4371" spans="14:15" x14ac:dyDescent="0.25">
      <c r="N4371">
        <f>IF(AND(Sheet2!$K4371=$B$1,Sheet2!$L4371=1),Sheet2!$I4371+Sheet2!$M4371,IF(Sheet2!$K4371=$B$1,Sheet2!$M4371,0))</f>
        <v>0</v>
      </c>
      <c r="O4371">
        <f>IF(AND(Sheet2!$K4371=$B$2,Sheet2!$L4371=1),Sheet2!$J4371+Sheet2!$M4371,IF(Sheet2!$K4371=$B$2,Sheet2!$M4371,0))</f>
        <v>0</v>
      </c>
    </row>
    <row r="4372" spans="14:15" x14ac:dyDescent="0.25">
      <c r="N4372">
        <f>IF(AND(Sheet2!$K4372=$B$1,Sheet2!$L4372=1),Sheet2!$I4372+Sheet2!$M4372,IF(Sheet2!$K4372=$B$1,Sheet2!$M4372,0))</f>
        <v>0</v>
      </c>
      <c r="O4372">
        <f>IF(AND(Sheet2!$K4372=$B$2,Sheet2!$L4372=1),Sheet2!$J4372+Sheet2!$M4372,IF(Sheet2!$K4372=$B$2,Sheet2!$M4372,0))</f>
        <v>0</v>
      </c>
    </row>
    <row r="4373" spans="14:15" x14ac:dyDescent="0.25">
      <c r="N4373">
        <f>IF(AND(Sheet2!$K4373=$B$1,Sheet2!$L4373=1),Sheet2!$I4373+Sheet2!$M4373,IF(Sheet2!$K4373=$B$1,Sheet2!$M4373,0))</f>
        <v>0</v>
      </c>
      <c r="O4373">
        <f>IF(AND(Sheet2!$K4373=$B$2,Sheet2!$L4373=1),Sheet2!$J4373+Sheet2!$M4373,IF(Sheet2!$K4373=$B$2,Sheet2!$M4373,0))</f>
        <v>0</v>
      </c>
    </row>
    <row r="4374" spans="14:15" x14ac:dyDescent="0.25">
      <c r="N4374">
        <f>IF(AND(Sheet2!$K4374=$B$1,Sheet2!$L4374=1),Sheet2!$I4374+Sheet2!$M4374,IF(Sheet2!$K4374=$B$1,Sheet2!$M4374,0))</f>
        <v>0</v>
      </c>
      <c r="O4374">
        <f>IF(AND(Sheet2!$K4374=$B$2,Sheet2!$L4374=1),Sheet2!$J4374+Sheet2!$M4374,IF(Sheet2!$K4374=$B$2,Sheet2!$M4374,0))</f>
        <v>0</v>
      </c>
    </row>
    <row r="4375" spans="14:15" x14ac:dyDescent="0.25">
      <c r="N4375">
        <f>IF(AND(Sheet2!$K4375=$B$1,Sheet2!$L4375=1),Sheet2!$I4375+Sheet2!$M4375,IF(Sheet2!$K4375=$B$1,Sheet2!$M4375,0))</f>
        <v>0</v>
      </c>
      <c r="O4375">
        <f>IF(AND(Sheet2!$K4375=$B$2,Sheet2!$L4375=1),Sheet2!$J4375+Sheet2!$M4375,IF(Sheet2!$K4375=$B$2,Sheet2!$M4375,0))</f>
        <v>0</v>
      </c>
    </row>
    <row r="4376" spans="14:15" x14ac:dyDescent="0.25">
      <c r="N4376">
        <f>IF(AND(Sheet2!$K4376=$B$1,Sheet2!$L4376=1),Sheet2!$I4376+Sheet2!$M4376,IF(Sheet2!$K4376=$B$1,Sheet2!$M4376,0))</f>
        <v>0</v>
      </c>
      <c r="O4376">
        <f>IF(AND(Sheet2!$K4376=$B$2,Sheet2!$L4376=1),Sheet2!$J4376+Sheet2!$M4376,IF(Sheet2!$K4376=$B$2,Sheet2!$M4376,0))</f>
        <v>0</v>
      </c>
    </row>
    <row r="4377" spans="14:15" x14ac:dyDescent="0.25">
      <c r="N4377">
        <f>IF(AND(Sheet2!$K4377=$B$1,Sheet2!$L4377=1),Sheet2!$I4377+Sheet2!$M4377,IF(Sheet2!$K4377=$B$1,Sheet2!$M4377,0))</f>
        <v>0</v>
      </c>
      <c r="O4377">
        <f>IF(AND(Sheet2!$K4377=$B$2,Sheet2!$L4377=1),Sheet2!$J4377+Sheet2!$M4377,IF(Sheet2!$K4377=$B$2,Sheet2!$M4377,0))</f>
        <v>0</v>
      </c>
    </row>
    <row r="4378" spans="14:15" x14ac:dyDescent="0.25">
      <c r="N4378">
        <f>IF(AND(Sheet2!$K4378=$B$1,Sheet2!$L4378=1),Sheet2!$I4378+Sheet2!$M4378,IF(Sheet2!$K4378=$B$1,Sheet2!$M4378,0))</f>
        <v>0</v>
      </c>
      <c r="O4378">
        <f>IF(AND(Sheet2!$K4378=$B$2,Sheet2!$L4378=1),Sheet2!$J4378+Sheet2!$M4378,IF(Sheet2!$K4378=$B$2,Sheet2!$M4378,0))</f>
        <v>0</v>
      </c>
    </row>
    <row r="4379" spans="14:15" x14ac:dyDescent="0.25">
      <c r="N4379">
        <f>IF(AND(Sheet2!$K4379=$B$1,Sheet2!$L4379=1),Sheet2!$I4379+Sheet2!$M4379,IF(Sheet2!$K4379=$B$1,Sheet2!$M4379,0))</f>
        <v>0</v>
      </c>
      <c r="O4379">
        <f>IF(AND(Sheet2!$K4379=$B$2,Sheet2!$L4379=1),Sheet2!$J4379+Sheet2!$M4379,IF(Sheet2!$K4379=$B$2,Sheet2!$M4379,0))</f>
        <v>0</v>
      </c>
    </row>
    <row r="4380" spans="14:15" x14ac:dyDescent="0.25">
      <c r="N4380">
        <f>IF(AND(Sheet2!$K4380=$B$1,Sheet2!$L4380=1),Sheet2!$I4380+Sheet2!$M4380,IF(Sheet2!$K4380=$B$1,Sheet2!$M4380,0))</f>
        <v>0</v>
      </c>
      <c r="O4380">
        <f>IF(AND(Sheet2!$K4380=$B$2,Sheet2!$L4380=1),Sheet2!$J4380+Sheet2!$M4380,IF(Sheet2!$K4380=$B$2,Sheet2!$M4380,0))</f>
        <v>0</v>
      </c>
    </row>
    <row r="4381" spans="14:15" x14ac:dyDescent="0.25">
      <c r="N4381">
        <f>IF(AND(Sheet2!$K4381=$B$1,Sheet2!$L4381=1),Sheet2!$I4381+Sheet2!$M4381,IF(Sheet2!$K4381=$B$1,Sheet2!$M4381,0))</f>
        <v>0</v>
      </c>
      <c r="O4381">
        <f>IF(AND(Sheet2!$K4381=$B$2,Sheet2!$L4381=1),Sheet2!$J4381+Sheet2!$M4381,IF(Sheet2!$K4381=$B$2,Sheet2!$M4381,0))</f>
        <v>0</v>
      </c>
    </row>
    <row r="4382" spans="14:15" x14ac:dyDescent="0.25">
      <c r="N4382">
        <f>IF(AND(Sheet2!$K4382=$B$1,Sheet2!$L4382=1),Sheet2!$I4382+Sheet2!$M4382,IF(Sheet2!$K4382=$B$1,Sheet2!$M4382,0))</f>
        <v>0</v>
      </c>
      <c r="O4382">
        <f>IF(AND(Sheet2!$K4382=$B$2,Sheet2!$L4382=1),Sheet2!$J4382+Sheet2!$M4382,IF(Sheet2!$K4382=$B$2,Sheet2!$M4382,0))</f>
        <v>0</v>
      </c>
    </row>
    <row r="4383" spans="14:15" x14ac:dyDescent="0.25">
      <c r="N4383">
        <f>IF(AND(Sheet2!$K4383=$B$1,Sheet2!$L4383=1),Sheet2!$I4383+Sheet2!$M4383,IF(Sheet2!$K4383=$B$1,Sheet2!$M4383,0))</f>
        <v>0</v>
      </c>
      <c r="O4383">
        <f>IF(AND(Sheet2!$K4383=$B$2,Sheet2!$L4383=1),Sheet2!$J4383+Sheet2!$M4383,IF(Sheet2!$K4383=$B$2,Sheet2!$M4383,0))</f>
        <v>0</v>
      </c>
    </row>
    <row r="4384" spans="14:15" x14ac:dyDescent="0.25">
      <c r="N4384">
        <f>IF(AND(Sheet2!$K4384=$B$1,Sheet2!$L4384=1),Sheet2!$I4384+Sheet2!$M4384,IF(Sheet2!$K4384=$B$1,Sheet2!$M4384,0))</f>
        <v>0</v>
      </c>
      <c r="O4384">
        <f>IF(AND(Sheet2!$K4384=$B$2,Sheet2!$L4384=1),Sheet2!$J4384+Sheet2!$M4384,IF(Sheet2!$K4384=$B$2,Sheet2!$M4384,0))</f>
        <v>0</v>
      </c>
    </row>
    <row r="4385" spans="14:15" x14ac:dyDescent="0.25">
      <c r="N4385">
        <f>IF(AND(Sheet2!$K4385=$B$1,Sheet2!$L4385=1),Sheet2!$I4385+Sheet2!$M4385,IF(Sheet2!$K4385=$B$1,Sheet2!$M4385,0))</f>
        <v>0</v>
      </c>
      <c r="O4385">
        <f>IF(AND(Sheet2!$K4385=$B$2,Sheet2!$L4385=1),Sheet2!$J4385+Sheet2!$M4385,IF(Sheet2!$K4385=$B$2,Sheet2!$M4385,0))</f>
        <v>0</v>
      </c>
    </row>
    <row r="4386" spans="14:15" x14ac:dyDescent="0.25">
      <c r="N4386">
        <f>IF(AND(Sheet2!$K4386=$B$1,Sheet2!$L4386=1),Sheet2!$I4386+Sheet2!$M4386,IF(Sheet2!$K4386=$B$1,Sheet2!$M4386,0))</f>
        <v>0</v>
      </c>
      <c r="O4386">
        <f>IF(AND(Sheet2!$K4386=$B$2,Sheet2!$L4386=1),Sheet2!$J4386+Sheet2!$M4386,IF(Sheet2!$K4386=$B$2,Sheet2!$M4386,0))</f>
        <v>0</v>
      </c>
    </row>
    <row r="4387" spans="14:15" x14ac:dyDescent="0.25">
      <c r="N4387">
        <f>IF(AND(Sheet2!$K4387=$B$1,Sheet2!$L4387=1),Sheet2!$I4387+Sheet2!$M4387,IF(Sheet2!$K4387=$B$1,Sheet2!$M4387,0))</f>
        <v>0</v>
      </c>
      <c r="O4387">
        <f>IF(AND(Sheet2!$K4387=$B$2,Sheet2!$L4387=1),Sheet2!$J4387+Sheet2!$M4387,IF(Sheet2!$K4387=$B$2,Sheet2!$M4387,0))</f>
        <v>0</v>
      </c>
    </row>
    <row r="4388" spans="14:15" x14ac:dyDescent="0.25">
      <c r="N4388">
        <f>IF(AND(Sheet2!$K4388=$B$1,Sheet2!$L4388=1),Sheet2!$I4388+Sheet2!$M4388,IF(Sheet2!$K4388=$B$1,Sheet2!$M4388,0))</f>
        <v>0</v>
      </c>
      <c r="O4388">
        <f>IF(AND(Sheet2!$K4388=$B$2,Sheet2!$L4388=1),Sheet2!$J4388+Sheet2!$M4388,IF(Sheet2!$K4388=$B$2,Sheet2!$M4388,0))</f>
        <v>0</v>
      </c>
    </row>
    <row r="4389" spans="14:15" x14ac:dyDescent="0.25">
      <c r="N4389">
        <f>IF(AND(Sheet2!$K4389=$B$1,Sheet2!$L4389=1),Sheet2!$I4389+Sheet2!$M4389,IF(Sheet2!$K4389=$B$1,Sheet2!$M4389,0))</f>
        <v>0</v>
      </c>
      <c r="O4389">
        <f>IF(AND(Sheet2!$K4389=$B$2,Sheet2!$L4389=1),Sheet2!$J4389+Sheet2!$M4389,IF(Sheet2!$K4389=$B$2,Sheet2!$M4389,0))</f>
        <v>0</v>
      </c>
    </row>
    <row r="4390" spans="14:15" x14ac:dyDescent="0.25">
      <c r="N4390">
        <f>IF(AND(Sheet2!$K4390=$B$1,Sheet2!$L4390=1),Sheet2!$I4390+Sheet2!$M4390,IF(Sheet2!$K4390=$B$1,Sheet2!$M4390,0))</f>
        <v>0</v>
      </c>
      <c r="O4390">
        <f>IF(AND(Sheet2!$K4390=$B$2,Sheet2!$L4390=1),Sheet2!$J4390+Sheet2!$M4390,IF(Sheet2!$K4390=$B$2,Sheet2!$M4390,0))</f>
        <v>0</v>
      </c>
    </row>
    <row r="4391" spans="14:15" x14ac:dyDescent="0.25">
      <c r="N4391">
        <f>IF(AND(Sheet2!$K4391=$B$1,Sheet2!$L4391=1),Sheet2!$I4391+Sheet2!$M4391,IF(Sheet2!$K4391=$B$1,Sheet2!$M4391,0))</f>
        <v>0</v>
      </c>
      <c r="O4391">
        <f>IF(AND(Sheet2!$K4391=$B$2,Sheet2!$L4391=1),Sheet2!$J4391+Sheet2!$M4391,IF(Sheet2!$K4391=$B$2,Sheet2!$M4391,0))</f>
        <v>0</v>
      </c>
    </row>
    <row r="4392" spans="14:15" x14ac:dyDescent="0.25">
      <c r="N4392">
        <f>IF(AND(Sheet2!$K4392=$B$1,Sheet2!$L4392=1),Sheet2!$I4392+Sheet2!$M4392,IF(Sheet2!$K4392=$B$1,Sheet2!$M4392,0))</f>
        <v>0</v>
      </c>
      <c r="O4392">
        <f>IF(AND(Sheet2!$K4392=$B$2,Sheet2!$L4392=1),Sheet2!$J4392+Sheet2!$M4392,IF(Sheet2!$K4392=$B$2,Sheet2!$M4392,0))</f>
        <v>0</v>
      </c>
    </row>
    <row r="4393" spans="14:15" x14ac:dyDescent="0.25">
      <c r="N4393">
        <f>IF(AND(Sheet2!$K4393=$B$1,Sheet2!$L4393=1),Sheet2!$I4393+Sheet2!$M4393,IF(Sheet2!$K4393=$B$1,Sheet2!$M4393,0))</f>
        <v>0</v>
      </c>
      <c r="O4393">
        <f>IF(AND(Sheet2!$K4393=$B$2,Sheet2!$L4393=1),Sheet2!$J4393+Sheet2!$M4393,IF(Sheet2!$K4393=$B$2,Sheet2!$M4393,0))</f>
        <v>0</v>
      </c>
    </row>
    <row r="4394" spans="14:15" x14ac:dyDescent="0.25">
      <c r="N4394">
        <f>IF(AND(Sheet2!$K4394=$B$1,Sheet2!$L4394=1),Sheet2!$I4394+Sheet2!$M4394,IF(Sheet2!$K4394=$B$1,Sheet2!$M4394,0))</f>
        <v>0</v>
      </c>
      <c r="O4394">
        <f>IF(AND(Sheet2!$K4394=$B$2,Sheet2!$L4394=1),Sheet2!$J4394+Sheet2!$M4394,IF(Sheet2!$K4394=$B$2,Sheet2!$M4394,0))</f>
        <v>0</v>
      </c>
    </row>
    <row r="4395" spans="14:15" x14ac:dyDescent="0.25">
      <c r="N4395">
        <f>IF(AND(Sheet2!$K4395=$B$1,Sheet2!$L4395=1),Sheet2!$I4395+Sheet2!$M4395,IF(Sheet2!$K4395=$B$1,Sheet2!$M4395,0))</f>
        <v>0</v>
      </c>
      <c r="O4395">
        <f>IF(AND(Sheet2!$K4395=$B$2,Sheet2!$L4395=1),Sheet2!$J4395+Sheet2!$M4395,IF(Sheet2!$K4395=$B$2,Sheet2!$M4395,0))</f>
        <v>0</v>
      </c>
    </row>
    <row r="4396" spans="14:15" x14ac:dyDescent="0.25">
      <c r="N4396">
        <f>IF(AND(Sheet2!$K4396=$B$1,Sheet2!$L4396=1),Sheet2!$I4396+Sheet2!$M4396,IF(Sheet2!$K4396=$B$1,Sheet2!$M4396,0))</f>
        <v>0</v>
      </c>
      <c r="O4396">
        <f>IF(AND(Sheet2!$K4396=$B$2,Sheet2!$L4396=1),Sheet2!$J4396+Sheet2!$M4396,IF(Sheet2!$K4396=$B$2,Sheet2!$M4396,0))</f>
        <v>0</v>
      </c>
    </row>
    <row r="4397" spans="14:15" x14ac:dyDescent="0.25">
      <c r="N4397">
        <f>IF(AND(Sheet2!$K4397=$B$1,Sheet2!$L4397=1),Sheet2!$I4397+Sheet2!$M4397,IF(Sheet2!$K4397=$B$1,Sheet2!$M4397,0))</f>
        <v>0</v>
      </c>
      <c r="O4397">
        <f>IF(AND(Sheet2!$K4397=$B$2,Sheet2!$L4397=1),Sheet2!$J4397+Sheet2!$M4397,IF(Sheet2!$K4397=$B$2,Sheet2!$M4397,0))</f>
        <v>0</v>
      </c>
    </row>
    <row r="4398" spans="14:15" x14ac:dyDescent="0.25">
      <c r="N4398">
        <f>IF(AND(Sheet2!$K4398=$B$1,Sheet2!$L4398=1),Sheet2!$I4398+Sheet2!$M4398,IF(Sheet2!$K4398=$B$1,Sheet2!$M4398,0))</f>
        <v>0</v>
      </c>
      <c r="O4398">
        <f>IF(AND(Sheet2!$K4398=$B$2,Sheet2!$L4398=1),Sheet2!$J4398+Sheet2!$M4398,IF(Sheet2!$K4398=$B$2,Sheet2!$M4398,0))</f>
        <v>0</v>
      </c>
    </row>
    <row r="4399" spans="14:15" x14ac:dyDescent="0.25">
      <c r="N4399">
        <f>IF(AND(Sheet2!$K4399=$B$1,Sheet2!$L4399=1),Sheet2!$I4399+Sheet2!$M4399,IF(Sheet2!$K4399=$B$1,Sheet2!$M4399,0))</f>
        <v>0</v>
      </c>
      <c r="O4399">
        <f>IF(AND(Sheet2!$K4399=$B$2,Sheet2!$L4399=1),Sheet2!$J4399+Sheet2!$M4399,IF(Sheet2!$K4399=$B$2,Sheet2!$M4399,0))</f>
        <v>0</v>
      </c>
    </row>
    <row r="4400" spans="14:15" x14ac:dyDescent="0.25">
      <c r="N4400">
        <f>IF(AND(Sheet2!$K4400=$B$1,Sheet2!$L4400=1),Sheet2!$I4400+Sheet2!$M4400,IF(Sheet2!$K4400=$B$1,Sheet2!$M4400,0))</f>
        <v>0</v>
      </c>
      <c r="O4400">
        <f>IF(AND(Sheet2!$K4400=$B$2,Sheet2!$L4400=1),Sheet2!$J4400+Sheet2!$M4400,IF(Sheet2!$K4400=$B$2,Sheet2!$M4400,0))</f>
        <v>0</v>
      </c>
    </row>
    <row r="4401" spans="14:15" x14ac:dyDescent="0.25">
      <c r="N4401">
        <f>IF(AND(Sheet2!$K4401=$B$1,Sheet2!$L4401=1),Sheet2!$I4401+Sheet2!$M4401,IF(Sheet2!$K4401=$B$1,Sheet2!$M4401,0))</f>
        <v>0</v>
      </c>
      <c r="O4401">
        <f>IF(AND(Sheet2!$K4401=$B$2,Sheet2!$L4401=1),Sheet2!$J4401+Sheet2!$M4401,IF(Sheet2!$K4401=$B$2,Sheet2!$M4401,0))</f>
        <v>0</v>
      </c>
    </row>
    <row r="4402" spans="14:15" x14ac:dyDescent="0.25">
      <c r="N4402">
        <f>IF(AND(Sheet2!$K4402=$B$1,Sheet2!$L4402=1),Sheet2!$I4402+Sheet2!$M4402,IF(Sheet2!$K4402=$B$1,Sheet2!$M4402,0))</f>
        <v>0</v>
      </c>
      <c r="O4402">
        <f>IF(AND(Sheet2!$K4402=$B$2,Sheet2!$L4402=1),Sheet2!$J4402+Sheet2!$M4402,IF(Sheet2!$K4402=$B$2,Sheet2!$M4402,0))</f>
        <v>0</v>
      </c>
    </row>
    <row r="4403" spans="14:15" x14ac:dyDescent="0.25">
      <c r="N4403">
        <f>IF(AND(Sheet2!$K4403=$B$1,Sheet2!$L4403=1),Sheet2!$I4403+Sheet2!$M4403,IF(Sheet2!$K4403=$B$1,Sheet2!$M4403,0))</f>
        <v>0</v>
      </c>
      <c r="O4403">
        <f>IF(AND(Sheet2!$K4403=$B$2,Sheet2!$L4403=1),Sheet2!$J4403+Sheet2!$M4403,IF(Sheet2!$K4403=$B$2,Sheet2!$M4403,0))</f>
        <v>0</v>
      </c>
    </row>
    <row r="4404" spans="14:15" x14ac:dyDescent="0.25">
      <c r="N4404">
        <f>IF(AND(Sheet2!$K4404=$B$1,Sheet2!$L4404=1),Sheet2!$I4404+Sheet2!$M4404,IF(Sheet2!$K4404=$B$1,Sheet2!$M4404,0))</f>
        <v>0</v>
      </c>
      <c r="O4404">
        <f>IF(AND(Sheet2!$K4404=$B$2,Sheet2!$L4404=1),Sheet2!$J4404+Sheet2!$M4404,IF(Sheet2!$K4404=$B$2,Sheet2!$M4404,0))</f>
        <v>0</v>
      </c>
    </row>
    <row r="4405" spans="14:15" x14ac:dyDescent="0.25">
      <c r="N4405">
        <f>IF(AND(Sheet2!$K4405=$B$1,Sheet2!$L4405=1),Sheet2!$I4405+Sheet2!$M4405,IF(Sheet2!$K4405=$B$1,Sheet2!$M4405,0))</f>
        <v>0</v>
      </c>
      <c r="O4405">
        <f>IF(AND(Sheet2!$K4405=$B$2,Sheet2!$L4405=1),Sheet2!$J4405+Sheet2!$M4405,IF(Sheet2!$K4405=$B$2,Sheet2!$M4405,0))</f>
        <v>0</v>
      </c>
    </row>
    <row r="4406" spans="14:15" x14ac:dyDescent="0.25">
      <c r="N4406">
        <f>IF(AND(Sheet2!$K4406=$B$1,Sheet2!$L4406=1),Sheet2!$I4406+Sheet2!$M4406,IF(Sheet2!$K4406=$B$1,Sheet2!$M4406,0))</f>
        <v>0</v>
      </c>
      <c r="O4406">
        <f>IF(AND(Sheet2!$K4406=$B$2,Sheet2!$L4406=1),Sheet2!$J4406+Sheet2!$M4406,IF(Sheet2!$K4406=$B$2,Sheet2!$M4406,0))</f>
        <v>0</v>
      </c>
    </row>
    <row r="4407" spans="14:15" x14ac:dyDescent="0.25">
      <c r="N4407">
        <f>IF(AND(Sheet2!$K4407=$B$1,Sheet2!$L4407=1),Sheet2!$I4407+Sheet2!$M4407,IF(Sheet2!$K4407=$B$1,Sheet2!$M4407,0))</f>
        <v>0</v>
      </c>
      <c r="O4407">
        <f>IF(AND(Sheet2!$K4407=$B$2,Sheet2!$L4407=1),Sheet2!$J4407+Sheet2!$M4407,IF(Sheet2!$K4407=$B$2,Sheet2!$M4407,0))</f>
        <v>0</v>
      </c>
    </row>
    <row r="4408" spans="14:15" x14ac:dyDescent="0.25">
      <c r="N4408">
        <f>IF(AND(Sheet2!$K4408=$B$1,Sheet2!$L4408=1),Sheet2!$I4408+Sheet2!$M4408,IF(Sheet2!$K4408=$B$1,Sheet2!$M4408,0))</f>
        <v>0</v>
      </c>
      <c r="O4408">
        <f>IF(AND(Sheet2!$K4408=$B$2,Sheet2!$L4408=1),Sheet2!$J4408+Sheet2!$M4408,IF(Sheet2!$K4408=$B$2,Sheet2!$M4408,0))</f>
        <v>0</v>
      </c>
    </row>
    <row r="4409" spans="14:15" x14ac:dyDescent="0.25">
      <c r="N4409">
        <f>IF(AND(Sheet2!$K4409=$B$1,Sheet2!$L4409=1),Sheet2!$I4409+Sheet2!$M4409,IF(Sheet2!$K4409=$B$1,Sheet2!$M4409,0))</f>
        <v>0</v>
      </c>
      <c r="O4409">
        <f>IF(AND(Sheet2!$K4409=$B$2,Sheet2!$L4409=1),Sheet2!$J4409+Sheet2!$M4409,IF(Sheet2!$K4409=$B$2,Sheet2!$M4409,0))</f>
        <v>0</v>
      </c>
    </row>
    <row r="4410" spans="14:15" x14ac:dyDescent="0.25">
      <c r="N4410">
        <f>IF(AND(Sheet2!$K4410=$B$1,Sheet2!$L4410=1),Sheet2!$I4410+Sheet2!$M4410,IF(Sheet2!$K4410=$B$1,Sheet2!$M4410,0))</f>
        <v>0</v>
      </c>
      <c r="O4410">
        <f>IF(AND(Sheet2!$K4410=$B$2,Sheet2!$L4410=1),Sheet2!$J4410+Sheet2!$M4410,IF(Sheet2!$K4410=$B$2,Sheet2!$M4410,0))</f>
        <v>0</v>
      </c>
    </row>
    <row r="4411" spans="14:15" x14ac:dyDescent="0.25">
      <c r="N4411">
        <f>IF(AND(Sheet2!$K4411=$B$1,Sheet2!$L4411=1),Sheet2!$I4411+Sheet2!$M4411,IF(Sheet2!$K4411=$B$1,Sheet2!$M4411,0))</f>
        <v>0</v>
      </c>
      <c r="O4411">
        <f>IF(AND(Sheet2!$K4411=$B$2,Sheet2!$L4411=1),Sheet2!$J4411+Sheet2!$M4411,IF(Sheet2!$K4411=$B$2,Sheet2!$M4411,0))</f>
        <v>0</v>
      </c>
    </row>
    <row r="4412" spans="14:15" x14ac:dyDescent="0.25">
      <c r="N4412">
        <f>IF(AND(Sheet2!$K4412=$B$1,Sheet2!$L4412=1),Sheet2!$I4412+Sheet2!$M4412,IF(Sheet2!$K4412=$B$1,Sheet2!$M4412,0))</f>
        <v>0</v>
      </c>
      <c r="O4412">
        <f>IF(AND(Sheet2!$K4412=$B$2,Sheet2!$L4412=1),Sheet2!$J4412+Sheet2!$M4412,IF(Sheet2!$K4412=$B$2,Sheet2!$M4412,0))</f>
        <v>0</v>
      </c>
    </row>
    <row r="4413" spans="14:15" x14ac:dyDescent="0.25">
      <c r="N4413">
        <f>IF(AND(Sheet2!$K4413=$B$1,Sheet2!$L4413=1),Sheet2!$I4413+Sheet2!$M4413,IF(Sheet2!$K4413=$B$1,Sheet2!$M4413,0))</f>
        <v>0</v>
      </c>
      <c r="O4413">
        <f>IF(AND(Sheet2!$K4413=$B$2,Sheet2!$L4413=1),Sheet2!$J4413+Sheet2!$M4413,IF(Sheet2!$K4413=$B$2,Sheet2!$M4413,0))</f>
        <v>0</v>
      </c>
    </row>
    <row r="4414" spans="14:15" x14ac:dyDescent="0.25">
      <c r="N4414">
        <f>IF(AND(Sheet2!$K4414=$B$1,Sheet2!$L4414=1),Sheet2!$I4414+Sheet2!$M4414,IF(Sheet2!$K4414=$B$1,Sheet2!$M4414,0))</f>
        <v>0</v>
      </c>
      <c r="O4414">
        <f>IF(AND(Sheet2!$K4414=$B$2,Sheet2!$L4414=1),Sheet2!$J4414+Sheet2!$M4414,IF(Sheet2!$K4414=$B$2,Sheet2!$M4414,0))</f>
        <v>0</v>
      </c>
    </row>
    <row r="4415" spans="14:15" x14ac:dyDescent="0.25">
      <c r="N4415">
        <f>IF(AND(Sheet2!$K4415=$B$1,Sheet2!$L4415=1),Sheet2!$I4415+Sheet2!$M4415,IF(Sheet2!$K4415=$B$1,Sheet2!$M4415,0))</f>
        <v>0</v>
      </c>
      <c r="O4415">
        <f>IF(AND(Sheet2!$K4415=$B$2,Sheet2!$L4415=1),Sheet2!$J4415+Sheet2!$M4415,IF(Sheet2!$K4415=$B$2,Sheet2!$M4415,0))</f>
        <v>0</v>
      </c>
    </row>
    <row r="4416" spans="14:15" x14ac:dyDescent="0.25">
      <c r="N4416">
        <f>IF(AND(Sheet2!$K4416=$B$1,Sheet2!$L4416=1),Sheet2!$I4416+Sheet2!$M4416,IF(Sheet2!$K4416=$B$1,Sheet2!$M4416,0))</f>
        <v>0</v>
      </c>
      <c r="O4416">
        <f>IF(AND(Sheet2!$K4416=$B$2,Sheet2!$L4416=1),Sheet2!$J4416+Sheet2!$M4416,IF(Sheet2!$K4416=$B$2,Sheet2!$M4416,0))</f>
        <v>0</v>
      </c>
    </row>
    <row r="4417" spans="14:15" x14ac:dyDescent="0.25">
      <c r="N4417">
        <f>IF(AND(Sheet2!$K4417=$B$1,Sheet2!$L4417=1),Sheet2!$I4417+Sheet2!$M4417,IF(Sheet2!$K4417=$B$1,Sheet2!$M4417,0))</f>
        <v>0</v>
      </c>
      <c r="O4417">
        <f>IF(AND(Sheet2!$K4417=$B$2,Sheet2!$L4417=1),Sheet2!$J4417+Sheet2!$M4417,IF(Sheet2!$K4417=$B$2,Sheet2!$M4417,0))</f>
        <v>0</v>
      </c>
    </row>
    <row r="4418" spans="14:15" x14ac:dyDescent="0.25">
      <c r="N4418">
        <f>IF(AND(Sheet2!$K4418=$B$1,Sheet2!$L4418=1),Sheet2!$I4418+Sheet2!$M4418,IF(Sheet2!$K4418=$B$1,Sheet2!$M4418,0))</f>
        <v>0</v>
      </c>
      <c r="O4418">
        <f>IF(AND(Sheet2!$K4418=$B$2,Sheet2!$L4418=1),Sheet2!$J4418+Sheet2!$M4418,IF(Sheet2!$K4418=$B$2,Sheet2!$M4418,0))</f>
        <v>0</v>
      </c>
    </row>
    <row r="4419" spans="14:15" x14ac:dyDescent="0.25">
      <c r="N4419">
        <f>IF(AND(Sheet2!$K4419=$B$1,Sheet2!$L4419=1),Sheet2!$I4419+Sheet2!$M4419,IF(Sheet2!$K4419=$B$1,Sheet2!$M4419,0))</f>
        <v>0</v>
      </c>
      <c r="O4419">
        <f>IF(AND(Sheet2!$K4419=$B$2,Sheet2!$L4419=1),Sheet2!$J4419+Sheet2!$M4419,IF(Sheet2!$K4419=$B$2,Sheet2!$M4419,0))</f>
        <v>0</v>
      </c>
    </row>
    <row r="4420" spans="14:15" x14ac:dyDescent="0.25">
      <c r="N4420">
        <f>IF(AND(Sheet2!$K4420=$B$1,Sheet2!$L4420=1),Sheet2!$I4420+Sheet2!$M4420,IF(Sheet2!$K4420=$B$1,Sheet2!$M4420,0))</f>
        <v>0</v>
      </c>
      <c r="O4420">
        <f>IF(AND(Sheet2!$K4420=$B$2,Sheet2!$L4420=1),Sheet2!$J4420+Sheet2!$M4420,IF(Sheet2!$K4420=$B$2,Sheet2!$M4420,0))</f>
        <v>0</v>
      </c>
    </row>
    <row r="4421" spans="14:15" x14ac:dyDescent="0.25">
      <c r="N4421">
        <f>IF(AND(Sheet2!$K4421=$B$1,Sheet2!$L4421=1),Sheet2!$I4421+Sheet2!$M4421,IF(Sheet2!$K4421=$B$1,Sheet2!$M4421,0))</f>
        <v>0</v>
      </c>
      <c r="O4421">
        <f>IF(AND(Sheet2!$K4421=$B$2,Sheet2!$L4421=1),Sheet2!$J4421+Sheet2!$M4421,IF(Sheet2!$K4421=$B$2,Sheet2!$M4421,0))</f>
        <v>0</v>
      </c>
    </row>
    <row r="4422" spans="14:15" x14ac:dyDescent="0.25">
      <c r="N4422">
        <f>IF(AND(Sheet2!$K4422=$B$1,Sheet2!$L4422=1),Sheet2!$I4422+Sheet2!$M4422,IF(Sheet2!$K4422=$B$1,Sheet2!$M4422,0))</f>
        <v>0</v>
      </c>
      <c r="O4422">
        <f>IF(AND(Sheet2!$K4422=$B$2,Sheet2!$L4422=1),Sheet2!$J4422+Sheet2!$M4422,IF(Sheet2!$K4422=$B$2,Sheet2!$M4422,0))</f>
        <v>0</v>
      </c>
    </row>
    <row r="4423" spans="14:15" x14ac:dyDescent="0.25">
      <c r="N4423">
        <f>IF(AND(Sheet2!$K4423=$B$1,Sheet2!$L4423=1),Sheet2!$I4423+Sheet2!$M4423,IF(Sheet2!$K4423=$B$1,Sheet2!$M4423,0))</f>
        <v>0</v>
      </c>
      <c r="O4423">
        <f>IF(AND(Sheet2!$K4423=$B$2,Sheet2!$L4423=1),Sheet2!$J4423+Sheet2!$M4423,IF(Sheet2!$K4423=$B$2,Sheet2!$M4423,0))</f>
        <v>0</v>
      </c>
    </row>
    <row r="4424" spans="14:15" x14ac:dyDescent="0.25">
      <c r="N4424">
        <f>IF(AND(Sheet2!$K4424=$B$1,Sheet2!$L4424=1),Sheet2!$I4424+Sheet2!$M4424,IF(Sheet2!$K4424=$B$1,Sheet2!$M4424,0))</f>
        <v>0</v>
      </c>
      <c r="O4424">
        <f>IF(AND(Sheet2!$K4424=$B$2,Sheet2!$L4424=1),Sheet2!$J4424+Sheet2!$M4424,IF(Sheet2!$K4424=$B$2,Sheet2!$M4424,0))</f>
        <v>0</v>
      </c>
    </row>
    <row r="4425" spans="14:15" x14ac:dyDescent="0.25">
      <c r="N4425">
        <f>IF(AND(Sheet2!$K4425=$B$1,Sheet2!$L4425=1),Sheet2!$I4425+Sheet2!$M4425,IF(Sheet2!$K4425=$B$1,Sheet2!$M4425,0))</f>
        <v>0</v>
      </c>
      <c r="O4425">
        <f>IF(AND(Sheet2!$K4425=$B$2,Sheet2!$L4425=1),Sheet2!$J4425+Sheet2!$M4425,IF(Sheet2!$K4425=$B$2,Sheet2!$M4425,0))</f>
        <v>0</v>
      </c>
    </row>
    <row r="4426" spans="14:15" x14ac:dyDescent="0.25">
      <c r="N4426">
        <f>IF(AND(Sheet2!$K4426=$B$1,Sheet2!$L4426=1),Sheet2!$I4426+Sheet2!$M4426,IF(Sheet2!$K4426=$B$1,Sheet2!$M4426,0))</f>
        <v>0</v>
      </c>
      <c r="O4426">
        <f>IF(AND(Sheet2!$K4426=$B$2,Sheet2!$L4426=1),Sheet2!$J4426+Sheet2!$M4426,IF(Sheet2!$K4426=$B$2,Sheet2!$M4426,0))</f>
        <v>0</v>
      </c>
    </row>
    <row r="4427" spans="14:15" x14ac:dyDescent="0.25">
      <c r="N4427">
        <f>IF(AND(Sheet2!$K4427=$B$1,Sheet2!$L4427=1),Sheet2!$I4427+Sheet2!$M4427,IF(Sheet2!$K4427=$B$1,Sheet2!$M4427,0))</f>
        <v>0</v>
      </c>
      <c r="O4427">
        <f>IF(AND(Sheet2!$K4427=$B$2,Sheet2!$L4427=1),Sheet2!$J4427+Sheet2!$M4427,IF(Sheet2!$K4427=$B$2,Sheet2!$M4427,0))</f>
        <v>0</v>
      </c>
    </row>
    <row r="4428" spans="14:15" x14ac:dyDescent="0.25">
      <c r="N4428">
        <f>IF(AND(Sheet2!$K4428=$B$1,Sheet2!$L4428=1),Sheet2!$I4428+Sheet2!$M4428,IF(Sheet2!$K4428=$B$1,Sheet2!$M4428,0))</f>
        <v>0</v>
      </c>
      <c r="O4428">
        <f>IF(AND(Sheet2!$K4428=$B$2,Sheet2!$L4428=1),Sheet2!$J4428+Sheet2!$M4428,IF(Sheet2!$K4428=$B$2,Sheet2!$M4428,0))</f>
        <v>0</v>
      </c>
    </row>
    <row r="4429" spans="14:15" x14ac:dyDescent="0.25">
      <c r="N4429">
        <f>IF(AND(Sheet2!$K4429=$B$1,Sheet2!$L4429=1),Sheet2!$I4429+Sheet2!$M4429,IF(Sheet2!$K4429=$B$1,Sheet2!$M4429,0))</f>
        <v>0</v>
      </c>
      <c r="O4429">
        <f>IF(AND(Sheet2!$K4429=$B$2,Sheet2!$L4429=1),Sheet2!$J4429+Sheet2!$M4429,IF(Sheet2!$K4429=$B$2,Sheet2!$M4429,0))</f>
        <v>0</v>
      </c>
    </row>
    <row r="4430" spans="14:15" x14ac:dyDescent="0.25">
      <c r="N4430">
        <f>IF(AND(Sheet2!$K4430=$B$1,Sheet2!$L4430=1),Sheet2!$I4430+Sheet2!$M4430,IF(Sheet2!$K4430=$B$1,Sheet2!$M4430,0))</f>
        <v>0</v>
      </c>
      <c r="O4430">
        <f>IF(AND(Sheet2!$K4430=$B$2,Sheet2!$L4430=1),Sheet2!$J4430+Sheet2!$M4430,IF(Sheet2!$K4430=$B$2,Sheet2!$M4430,0))</f>
        <v>0</v>
      </c>
    </row>
    <row r="4431" spans="14:15" x14ac:dyDescent="0.25">
      <c r="N4431">
        <f>IF(AND(Sheet2!$K4431=$B$1,Sheet2!$L4431=1),Sheet2!$I4431+Sheet2!$M4431,IF(Sheet2!$K4431=$B$1,Sheet2!$M4431,0))</f>
        <v>0</v>
      </c>
      <c r="O4431">
        <f>IF(AND(Sheet2!$K4431=$B$2,Sheet2!$L4431=1),Sheet2!$J4431+Sheet2!$M4431,IF(Sheet2!$K4431=$B$2,Sheet2!$M4431,0))</f>
        <v>0</v>
      </c>
    </row>
    <row r="4432" spans="14:15" x14ac:dyDescent="0.25">
      <c r="N4432">
        <f>IF(AND(Sheet2!$K4432=$B$1,Sheet2!$L4432=1),Sheet2!$I4432+Sheet2!$M4432,IF(Sheet2!$K4432=$B$1,Sheet2!$M4432,0))</f>
        <v>0</v>
      </c>
      <c r="O4432">
        <f>IF(AND(Sheet2!$K4432=$B$2,Sheet2!$L4432=1),Sheet2!$J4432+Sheet2!$M4432,IF(Sheet2!$K4432=$B$2,Sheet2!$M4432,0))</f>
        <v>0</v>
      </c>
    </row>
    <row r="4433" spans="14:15" x14ac:dyDescent="0.25">
      <c r="N4433">
        <f>IF(AND(Sheet2!$K4433=$B$1,Sheet2!$L4433=1),Sheet2!$I4433+Sheet2!$M4433,IF(Sheet2!$K4433=$B$1,Sheet2!$M4433,0))</f>
        <v>0</v>
      </c>
      <c r="O4433">
        <f>IF(AND(Sheet2!$K4433=$B$2,Sheet2!$L4433=1),Sheet2!$J4433+Sheet2!$M4433,IF(Sheet2!$K4433=$B$2,Sheet2!$M4433,0))</f>
        <v>0</v>
      </c>
    </row>
    <row r="4434" spans="14:15" x14ac:dyDescent="0.25">
      <c r="N4434">
        <f>IF(AND(Sheet2!$K4434=$B$1,Sheet2!$L4434=1),Sheet2!$I4434+Sheet2!$M4434,IF(Sheet2!$K4434=$B$1,Sheet2!$M4434,0))</f>
        <v>0</v>
      </c>
      <c r="O4434">
        <f>IF(AND(Sheet2!$K4434=$B$2,Sheet2!$L4434=1),Sheet2!$J4434+Sheet2!$M4434,IF(Sheet2!$K4434=$B$2,Sheet2!$M4434,0))</f>
        <v>0</v>
      </c>
    </row>
    <row r="4435" spans="14:15" x14ac:dyDescent="0.25">
      <c r="N4435">
        <f>IF(AND(Sheet2!$K4435=$B$1,Sheet2!$L4435=1),Sheet2!$I4435+Sheet2!$M4435,IF(Sheet2!$K4435=$B$1,Sheet2!$M4435,0))</f>
        <v>0</v>
      </c>
      <c r="O4435">
        <f>IF(AND(Sheet2!$K4435=$B$2,Sheet2!$L4435=1),Sheet2!$J4435+Sheet2!$M4435,IF(Sheet2!$K4435=$B$2,Sheet2!$M4435,0))</f>
        <v>0</v>
      </c>
    </row>
    <row r="4436" spans="14:15" x14ac:dyDescent="0.25">
      <c r="N4436">
        <f>IF(AND(Sheet2!$K4436=$B$1,Sheet2!$L4436=1),Sheet2!$I4436+Sheet2!$M4436,IF(Sheet2!$K4436=$B$1,Sheet2!$M4436,0))</f>
        <v>0</v>
      </c>
      <c r="O4436">
        <f>IF(AND(Sheet2!$K4436=$B$2,Sheet2!$L4436=1),Sheet2!$J4436+Sheet2!$M4436,IF(Sheet2!$K4436=$B$2,Sheet2!$M4436,0))</f>
        <v>0</v>
      </c>
    </row>
    <row r="4437" spans="14:15" x14ac:dyDescent="0.25">
      <c r="N4437">
        <f>IF(AND(Sheet2!$K4437=$B$1,Sheet2!$L4437=1),Sheet2!$I4437+Sheet2!$M4437,IF(Sheet2!$K4437=$B$1,Sheet2!$M4437,0))</f>
        <v>0</v>
      </c>
      <c r="O4437">
        <f>IF(AND(Sheet2!$K4437=$B$2,Sheet2!$L4437=1),Sheet2!$J4437+Sheet2!$M4437,IF(Sheet2!$K4437=$B$2,Sheet2!$M4437,0))</f>
        <v>0</v>
      </c>
    </row>
    <row r="4438" spans="14:15" x14ac:dyDescent="0.25">
      <c r="N4438">
        <f>IF(AND(Sheet2!$K4438=$B$1,Sheet2!$L4438=1),Sheet2!$I4438+Sheet2!$M4438,IF(Sheet2!$K4438=$B$1,Sheet2!$M4438,0))</f>
        <v>0</v>
      </c>
      <c r="O4438">
        <f>IF(AND(Sheet2!$K4438=$B$2,Sheet2!$L4438=1),Sheet2!$J4438+Sheet2!$M4438,IF(Sheet2!$K4438=$B$2,Sheet2!$M4438,0))</f>
        <v>0</v>
      </c>
    </row>
    <row r="4439" spans="14:15" x14ac:dyDescent="0.25">
      <c r="N4439">
        <f>IF(AND(Sheet2!$K4439=$B$1,Sheet2!$L4439=1),Sheet2!$I4439+Sheet2!$M4439,IF(Sheet2!$K4439=$B$1,Sheet2!$M4439,0))</f>
        <v>0</v>
      </c>
      <c r="O4439">
        <f>IF(AND(Sheet2!$K4439=$B$2,Sheet2!$L4439=1),Sheet2!$J4439+Sheet2!$M4439,IF(Sheet2!$K4439=$B$2,Sheet2!$M4439,0))</f>
        <v>0</v>
      </c>
    </row>
    <row r="4440" spans="14:15" x14ac:dyDescent="0.25">
      <c r="N4440">
        <f>IF(AND(Sheet2!$K4440=$B$1,Sheet2!$L4440=1),Sheet2!$I4440+Sheet2!$M4440,IF(Sheet2!$K4440=$B$1,Sheet2!$M4440,0))</f>
        <v>0</v>
      </c>
      <c r="O4440">
        <f>IF(AND(Sheet2!$K4440=$B$2,Sheet2!$L4440=1),Sheet2!$J4440+Sheet2!$M4440,IF(Sheet2!$K4440=$B$2,Sheet2!$M4440,0))</f>
        <v>0</v>
      </c>
    </row>
    <row r="4441" spans="14:15" x14ac:dyDescent="0.25">
      <c r="N4441">
        <f>IF(AND(Sheet2!$K4441=$B$1,Sheet2!$L4441=1),Sheet2!$I4441+Sheet2!$M4441,IF(Sheet2!$K4441=$B$1,Sheet2!$M4441,0))</f>
        <v>0</v>
      </c>
      <c r="O4441">
        <f>IF(AND(Sheet2!$K4441=$B$2,Sheet2!$L4441=1),Sheet2!$J4441+Sheet2!$M4441,IF(Sheet2!$K4441=$B$2,Sheet2!$M4441,0))</f>
        <v>0</v>
      </c>
    </row>
    <row r="4442" spans="14:15" x14ac:dyDescent="0.25">
      <c r="N4442">
        <f>IF(AND(Sheet2!$K4442=$B$1,Sheet2!$L4442=1),Sheet2!$I4442+Sheet2!$M4442,IF(Sheet2!$K4442=$B$1,Sheet2!$M4442,0))</f>
        <v>0</v>
      </c>
      <c r="O4442">
        <f>IF(AND(Sheet2!$K4442=$B$2,Sheet2!$L4442=1),Sheet2!$J4442+Sheet2!$M4442,IF(Sheet2!$K4442=$B$2,Sheet2!$M4442,0))</f>
        <v>0</v>
      </c>
    </row>
    <row r="4443" spans="14:15" x14ac:dyDescent="0.25">
      <c r="N4443">
        <f>IF(AND(Sheet2!$K4443=$B$1,Sheet2!$L4443=1),Sheet2!$I4443+Sheet2!$M4443,IF(Sheet2!$K4443=$B$1,Sheet2!$M4443,0))</f>
        <v>0</v>
      </c>
      <c r="O4443">
        <f>IF(AND(Sheet2!$K4443=$B$2,Sheet2!$L4443=1),Sheet2!$J4443+Sheet2!$M4443,IF(Sheet2!$K4443=$B$2,Sheet2!$M4443,0))</f>
        <v>0</v>
      </c>
    </row>
    <row r="4444" spans="14:15" x14ac:dyDescent="0.25">
      <c r="N4444">
        <f>IF(AND(Sheet2!$K4444=$B$1,Sheet2!$L4444=1),Sheet2!$I4444+Sheet2!$M4444,IF(Sheet2!$K4444=$B$1,Sheet2!$M4444,0))</f>
        <v>0</v>
      </c>
      <c r="O4444">
        <f>IF(AND(Sheet2!$K4444=$B$2,Sheet2!$L4444=1),Sheet2!$J4444+Sheet2!$M4444,IF(Sheet2!$K4444=$B$2,Sheet2!$M4444,0))</f>
        <v>0</v>
      </c>
    </row>
    <row r="4445" spans="14:15" x14ac:dyDescent="0.25">
      <c r="N4445">
        <f>IF(AND(Sheet2!$K4445=$B$1,Sheet2!$L4445=1),Sheet2!$I4445+Sheet2!$M4445,IF(Sheet2!$K4445=$B$1,Sheet2!$M4445,0))</f>
        <v>0</v>
      </c>
      <c r="O4445">
        <f>IF(AND(Sheet2!$K4445=$B$2,Sheet2!$L4445=1),Sheet2!$J4445+Sheet2!$M4445,IF(Sheet2!$K4445=$B$2,Sheet2!$M4445,0))</f>
        <v>0</v>
      </c>
    </row>
    <row r="4446" spans="14:15" x14ac:dyDescent="0.25">
      <c r="N4446">
        <f>IF(AND(Sheet2!$K4446=$B$1,Sheet2!$L4446=1),Sheet2!$I4446+Sheet2!$M4446,IF(Sheet2!$K4446=$B$1,Sheet2!$M4446,0))</f>
        <v>0</v>
      </c>
      <c r="O4446">
        <f>IF(AND(Sheet2!$K4446=$B$2,Sheet2!$L4446=1),Sheet2!$J4446+Sheet2!$M4446,IF(Sheet2!$K4446=$B$2,Sheet2!$M4446,0))</f>
        <v>0</v>
      </c>
    </row>
    <row r="4447" spans="14:15" x14ac:dyDescent="0.25">
      <c r="N4447">
        <f>IF(AND(Sheet2!$K4447=$B$1,Sheet2!$L4447=1),Sheet2!$I4447+Sheet2!$M4447,IF(Sheet2!$K4447=$B$1,Sheet2!$M4447,0))</f>
        <v>0</v>
      </c>
      <c r="O4447">
        <f>IF(AND(Sheet2!$K4447=$B$2,Sheet2!$L4447=1),Sheet2!$J4447+Sheet2!$M4447,IF(Sheet2!$K4447=$B$2,Sheet2!$M4447,0))</f>
        <v>0</v>
      </c>
    </row>
    <row r="4448" spans="14:15" x14ac:dyDescent="0.25">
      <c r="N4448">
        <f>IF(AND(Sheet2!$K4448=$B$1,Sheet2!$L4448=1),Sheet2!$I4448+Sheet2!$M4448,IF(Sheet2!$K4448=$B$1,Sheet2!$M4448,0))</f>
        <v>0</v>
      </c>
      <c r="O4448">
        <f>IF(AND(Sheet2!$K4448=$B$2,Sheet2!$L4448=1),Sheet2!$J4448+Sheet2!$M4448,IF(Sheet2!$K4448=$B$2,Sheet2!$M4448,0))</f>
        <v>0</v>
      </c>
    </row>
    <row r="4449" spans="14:15" x14ac:dyDescent="0.25">
      <c r="N4449">
        <f>IF(AND(Sheet2!$K4449=$B$1,Sheet2!$L4449=1),Sheet2!$I4449+Sheet2!$M4449,IF(Sheet2!$K4449=$B$1,Sheet2!$M4449,0))</f>
        <v>0</v>
      </c>
      <c r="O4449">
        <f>IF(AND(Sheet2!$K4449=$B$2,Sheet2!$L4449=1),Sheet2!$J4449+Sheet2!$M4449,IF(Sheet2!$K4449=$B$2,Sheet2!$M4449,0))</f>
        <v>0</v>
      </c>
    </row>
    <row r="4450" spans="14:15" x14ac:dyDescent="0.25">
      <c r="N4450">
        <f>IF(AND(Sheet2!$K4450=$B$1,Sheet2!$L4450=1),Sheet2!$I4450+Sheet2!$M4450,IF(Sheet2!$K4450=$B$1,Sheet2!$M4450,0))</f>
        <v>0</v>
      </c>
      <c r="O4450">
        <f>IF(AND(Sheet2!$K4450=$B$2,Sheet2!$L4450=1),Sheet2!$J4450+Sheet2!$M4450,IF(Sheet2!$K4450=$B$2,Sheet2!$M4450,0))</f>
        <v>0</v>
      </c>
    </row>
    <row r="4451" spans="14:15" x14ac:dyDescent="0.25">
      <c r="N4451">
        <f>IF(AND(Sheet2!$K4451=$B$1,Sheet2!$L4451=1),Sheet2!$I4451+Sheet2!$M4451,IF(Sheet2!$K4451=$B$1,Sheet2!$M4451,0))</f>
        <v>0</v>
      </c>
      <c r="O4451">
        <f>IF(AND(Sheet2!$K4451=$B$2,Sheet2!$L4451=1),Sheet2!$J4451+Sheet2!$M4451,IF(Sheet2!$K4451=$B$2,Sheet2!$M4451,0))</f>
        <v>0</v>
      </c>
    </row>
    <row r="4452" spans="14:15" x14ac:dyDescent="0.25">
      <c r="N4452">
        <f>IF(AND(Sheet2!$K4452=$B$1,Sheet2!$L4452=1),Sheet2!$I4452+Sheet2!$M4452,IF(Sheet2!$K4452=$B$1,Sheet2!$M4452,0))</f>
        <v>0</v>
      </c>
      <c r="O4452">
        <f>IF(AND(Sheet2!$K4452=$B$2,Sheet2!$L4452=1),Sheet2!$J4452+Sheet2!$M4452,IF(Sheet2!$K4452=$B$2,Sheet2!$M4452,0))</f>
        <v>0</v>
      </c>
    </row>
    <row r="4453" spans="14:15" x14ac:dyDescent="0.25">
      <c r="N4453">
        <f>IF(AND(Sheet2!$K4453=$B$1,Sheet2!$L4453=1),Sheet2!$I4453+Sheet2!$M4453,IF(Sheet2!$K4453=$B$1,Sheet2!$M4453,0))</f>
        <v>0</v>
      </c>
      <c r="O4453">
        <f>IF(AND(Sheet2!$K4453=$B$2,Sheet2!$L4453=1),Sheet2!$J4453+Sheet2!$M4453,IF(Sheet2!$K4453=$B$2,Sheet2!$M4453,0))</f>
        <v>0</v>
      </c>
    </row>
    <row r="4454" spans="14:15" x14ac:dyDescent="0.25">
      <c r="N4454">
        <f>IF(AND(Sheet2!$K4454=$B$1,Sheet2!$L4454=1),Sheet2!$I4454+Sheet2!$M4454,IF(Sheet2!$K4454=$B$1,Sheet2!$M4454,0))</f>
        <v>0</v>
      </c>
      <c r="O4454">
        <f>IF(AND(Sheet2!$K4454=$B$2,Sheet2!$L4454=1),Sheet2!$J4454+Sheet2!$M4454,IF(Sheet2!$K4454=$B$2,Sheet2!$M4454,0))</f>
        <v>0</v>
      </c>
    </row>
    <row r="4455" spans="14:15" x14ac:dyDescent="0.25">
      <c r="N4455">
        <f>IF(AND(Sheet2!$K4455=$B$1,Sheet2!$L4455=1),Sheet2!$I4455+Sheet2!$M4455,IF(Sheet2!$K4455=$B$1,Sheet2!$M4455,0))</f>
        <v>0</v>
      </c>
      <c r="O4455">
        <f>IF(AND(Sheet2!$K4455=$B$2,Sheet2!$L4455=1),Sheet2!$J4455+Sheet2!$M4455,IF(Sheet2!$K4455=$B$2,Sheet2!$M4455,0))</f>
        <v>0</v>
      </c>
    </row>
    <row r="4456" spans="14:15" x14ac:dyDescent="0.25">
      <c r="N4456">
        <f>IF(AND(Sheet2!$K4456=$B$1,Sheet2!$L4456=1),Sheet2!$I4456+Sheet2!$M4456,IF(Sheet2!$K4456=$B$1,Sheet2!$M4456,0))</f>
        <v>0</v>
      </c>
      <c r="O4456">
        <f>IF(AND(Sheet2!$K4456=$B$2,Sheet2!$L4456=1),Sheet2!$J4456+Sheet2!$M4456,IF(Sheet2!$K4456=$B$2,Sheet2!$M4456,0))</f>
        <v>0</v>
      </c>
    </row>
    <row r="4457" spans="14:15" x14ac:dyDescent="0.25">
      <c r="N4457">
        <f>IF(AND(Sheet2!$K4457=$B$1,Sheet2!$L4457=1),Sheet2!$I4457+Sheet2!$M4457,IF(Sheet2!$K4457=$B$1,Sheet2!$M4457,0))</f>
        <v>0</v>
      </c>
      <c r="O4457">
        <f>IF(AND(Sheet2!$K4457=$B$2,Sheet2!$L4457=1),Sheet2!$J4457+Sheet2!$M4457,IF(Sheet2!$K4457=$B$2,Sheet2!$M4457,0))</f>
        <v>0</v>
      </c>
    </row>
    <row r="4458" spans="14:15" x14ac:dyDescent="0.25">
      <c r="N4458">
        <f>IF(AND(Sheet2!$K4458=$B$1,Sheet2!$L4458=1),Sheet2!$I4458+Sheet2!$M4458,IF(Sheet2!$K4458=$B$1,Sheet2!$M4458,0))</f>
        <v>0</v>
      </c>
      <c r="O4458">
        <f>IF(AND(Sheet2!$K4458=$B$2,Sheet2!$L4458=1),Sheet2!$J4458+Sheet2!$M4458,IF(Sheet2!$K4458=$B$2,Sheet2!$M4458,0))</f>
        <v>0</v>
      </c>
    </row>
    <row r="4459" spans="14:15" x14ac:dyDescent="0.25">
      <c r="N4459">
        <f>IF(AND(Sheet2!$K4459=$B$1,Sheet2!$L4459=1),Sheet2!$I4459+Sheet2!$M4459,IF(Sheet2!$K4459=$B$1,Sheet2!$M4459,0))</f>
        <v>0</v>
      </c>
      <c r="O4459">
        <f>IF(AND(Sheet2!$K4459=$B$2,Sheet2!$L4459=1),Sheet2!$J4459+Sheet2!$M4459,IF(Sheet2!$K4459=$B$2,Sheet2!$M4459,0))</f>
        <v>0</v>
      </c>
    </row>
    <row r="4460" spans="14:15" x14ac:dyDescent="0.25">
      <c r="N4460">
        <f>IF(AND(Sheet2!$K4460=$B$1,Sheet2!$L4460=1),Sheet2!$I4460+Sheet2!$M4460,IF(Sheet2!$K4460=$B$1,Sheet2!$M4460,0))</f>
        <v>0</v>
      </c>
      <c r="O4460">
        <f>IF(AND(Sheet2!$K4460=$B$2,Sheet2!$L4460=1),Sheet2!$J4460+Sheet2!$M4460,IF(Sheet2!$K4460=$B$2,Sheet2!$M4460,0))</f>
        <v>0</v>
      </c>
    </row>
    <row r="4461" spans="14:15" x14ac:dyDescent="0.25">
      <c r="N4461">
        <f>IF(AND(Sheet2!$K4461=$B$1,Sheet2!$L4461=1),Sheet2!$I4461+Sheet2!$M4461,IF(Sheet2!$K4461=$B$1,Sheet2!$M4461,0))</f>
        <v>0</v>
      </c>
      <c r="O4461">
        <f>IF(AND(Sheet2!$K4461=$B$2,Sheet2!$L4461=1),Sheet2!$J4461+Sheet2!$M4461,IF(Sheet2!$K4461=$B$2,Sheet2!$M4461,0))</f>
        <v>0</v>
      </c>
    </row>
    <row r="4462" spans="14:15" x14ac:dyDescent="0.25">
      <c r="N4462">
        <f>IF(AND(Sheet2!$K4462=$B$1,Sheet2!$L4462=1),Sheet2!$I4462+Sheet2!$M4462,IF(Sheet2!$K4462=$B$1,Sheet2!$M4462,0))</f>
        <v>0</v>
      </c>
      <c r="O4462">
        <f>IF(AND(Sheet2!$K4462=$B$2,Sheet2!$L4462=1),Sheet2!$J4462+Sheet2!$M4462,IF(Sheet2!$K4462=$B$2,Sheet2!$M4462,0))</f>
        <v>0</v>
      </c>
    </row>
    <row r="4463" spans="14:15" x14ac:dyDescent="0.25">
      <c r="N4463">
        <f>IF(AND(Sheet2!$K4463=$B$1,Sheet2!$L4463=1),Sheet2!$I4463+Sheet2!$M4463,IF(Sheet2!$K4463=$B$1,Sheet2!$M4463,0))</f>
        <v>0</v>
      </c>
      <c r="O4463">
        <f>IF(AND(Sheet2!$K4463=$B$2,Sheet2!$L4463=1),Sheet2!$J4463+Sheet2!$M4463,IF(Sheet2!$K4463=$B$2,Sheet2!$M4463,0))</f>
        <v>0</v>
      </c>
    </row>
    <row r="4464" spans="14:15" x14ac:dyDescent="0.25">
      <c r="N4464">
        <f>IF(AND(Sheet2!$K4464=$B$1,Sheet2!$L4464=1),Sheet2!$I4464+Sheet2!$M4464,IF(Sheet2!$K4464=$B$1,Sheet2!$M4464,0))</f>
        <v>0</v>
      </c>
      <c r="O4464">
        <f>IF(AND(Sheet2!$K4464=$B$2,Sheet2!$L4464=1),Sheet2!$J4464+Sheet2!$M4464,IF(Sheet2!$K4464=$B$2,Sheet2!$M4464,0))</f>
        <v>0</v>
      </c>
    </row>
    <row r="4465" spans="14:15" x14ac:dyDescent="0.25">
      <c r="N4465">
        <f>IF(AND(Sheet2!$K4465=$B$1,Sheet2!$L4465=1),Sheet2!$I4465+Sheet2!$M4465,IF(Sheet2!$K4465=$B$1,Sheet2!$M4465,0))</f>
        <v>0</v>
      </c>
      <c r="O4465">
        <f>IF(AND(Sheet2!$K4465=$B$2,Sheet2!$L4465=1),Sheet2!$J4465+Sheet2!$M4465,IF(Sheet2!$K4465=$B$2,Sheet2!$M4465,0))</f>
        <v>0</v>
      </c>
    </row>
    <row r="4466" spans="14:15" x14ac:dyDescent="0.25">
      <c r="N4466">
        <f>IF(AND(Sheet2!$K4466=$B$1,Sheet2!$L4466=1),Sheet2!$I4466+Sheet2!$M4466,IF(Sheet2!$K4466=$B$1,Sheet2!$M4466,0))</f>
        <v>0</v>
      </c>
      <c r="O4466">
        <f>IF(AND(Sheet2!$K4466=$B$2,Sheet2!$L4466=1),Sheet2!$J4466+Sheet2!$M4466,IF(Sheet2!$K4466=$B$2,Sheet2!$M4466,0))</f>
        <v>0</v>
      </c>
    </row>
    <row r="4467" spans="14:15" x14ac:dyDescent="0.25">
      <c r="N4467">
        <f>IF(AND(Sheet2!$K4467=$B$1,Sheet2!$L4467=1),Sheet2!$I4467+Sheet2!$M4467,IF(Sheet2!$K4467=$B$1,Sheet2!$M4467,0))</f>
        <v>0</v>
      </c>
      <c r="O4467">
        <f>IF(AND(Sheet2!$K4467=$B$2,Sheet2!$L4467=1),Sheet2!$J4467+Sheet2!$M4467,IF(Sheet2!$K4467=$B$2,Sheet2!$M4467,0))</f>
        <v>0</v>
      </c>
    </row>
    <row r="4468" spans="14:15" x14ac:dyDescent="0.25">
      <c r="N4468">
        <f>IF(AND(Sheet2!$K4468=$B$1,Sheet2!$L4468=1),Sheet2!$I4468+Sheet2!$M4468,IF(Sheet2!$K4468=$B$1,Sheet2!$M4468,0))</f>
        <v>0</v>
      </c>
      <c r="O4468">
        <f>IF(AND(Sheet2!$K4468=$B$2,Sheet2!$L4468=1),Sheet2!$J4468+Sheet2!$M4468,IF(Sheet2!$K4468=$B$2,Sheet2!$M4468,0))</f>
        <v>0</v>
      </c>
    </row>
    <row r="4469" spans="14:15" x14ac:dyDescent="0.25">
      <c r="N4469">
        <f>IF(AND(Sheet2!$K4469=$B$1,Sheet2!$L4469=1),Sheet2!$I4469+Sheet2!$M4469,IF(Sheet2!$K4469=$B$1,Sheet2!$M4469,0))</f>
        <v>0</v>
      </c>
      <c r="O4469">
        <f>IF(AND(Sheet2!$K4469=$B$2,Sheet2!$L4469=1),Sheet2!$J4469+Sheet2!$M4469,IF(Sheet2!$K4469=$B$2,Sheet2!$M4469,0))</f>
        <v>0</v>
      </c>
    </row>
    <row r="4470" spans="14:15" x14ac:dyDescent="0.25">
      <c r="N4470">
        <f>IF(AND(Sheet2!$K4470=$B$1,Sheet2!$L4470=1),Sheet2!$I4470+Sheet2!$M4470,IF(Sheet2!$K4470=$B$1,Sheet2!$M4470,0))</f>
        <v>0</v>
      </c>
      <c r="O4470">
        <f>IF(AND(Sheet2!$K4470=$B$2,Sheet2!$L4470=1),Sheet2!$J4470+Sheet2!$M4470,IF(Sheet2!$K4470=$B$2,Sheet2!$M4470,0))</f>
        <v>0</v>
      </c>
    </row>
    <row r="4471" spans="14:15" x14ac:dyDescent="0.25">
      <c r="N4471">
        <f>IF(AND(Sheet2!$K4471=$B$1,Sheet2!$L4471=1),Sheet2!$I4471+Sheet2!$M4471,IF(Sheet2!$K4471=$B$1,Sheet2!$M4471,0))</f>
        <v>0</v>
      </c>
      <c r="O4471">
        <f>IF(AND(Sheet2!$K4471=$B$2,Sheet2!$L4471=1),Sheet2!$J4471+Sheet2!$M4471,IF(Sheet2!$K4471=$B$2,Sheet2!$M4471,0))</f>
        <v>0</v>
      </c>
    </row>
    <row r="4472" spans="14:15" x14ac:dyDescent="0.25">
      <c r="N4472">
        <f>IF(AND(Sheet2!$K4472=$B$1,Sheet2!$L4472=1),Sheet2!$I4472+Sheet2!$M4472,IF(Sheet2!$K4472=$B$1,Sheet2!$M4472,0))</f>
        <v>0</v>
      </c>
      <c r="O4472">
        <f>IF(AND(Sheet2!$K4472=$B$2,Sheet2!$L4472=1),Sheet2!$J4472+Sheet2!$M4472,IF(Sheet2!$K4472=$B$2,Sheet2!$M4472,0))</f>
        <v>0</v>
      </c>
    </row>
    <row r="4473" spans="14:15" x14ac:dyDescent="0.25">
      <c r="N4473">
        <f>IF(AND(Sheet2!$K4473=$B$1,Sheet2!$L4473=1),Sheet2!$I4473+Sheet2!$M4473,IF(Sheet2!$K4473=$B$1,Sheet2!$M4473,0))</f>
        <v>0</v>
      </c>
      <c r="O4473">
        <f>IF(AND(Sheet2!$K4473=$B$2,Sheet2!$L4473=1),Sheet2!$J4473+Sheet2!$M4473,IF(Sheet2!$K4473=$B$2,Sheet2!$M4473,0))</f>
        <v>0</v>
      </c>
    </row>
    <row r="4474" spans="14:15" x14ac:dyDescent="0.25">
      <c r="N4474">
        <f>IF(AND(Sheet2!$K4474=$B$1,Sheet2!$L4474=1),Sheet2!$I4474+Sheet2!$M4474,IF(Sheet2!$K4474=$B$1,Sheet2!$M4474,0))</f>
        <v>0</v>
      </c>
      <c r="O4474">
        <f>IF(AND(Sheet2!$K4474=$B$2,Sheet2!$L4474=1),Sheet2!$J4474+Sheet2!$M4474,IF(Sheet2!$K4474=$B$2,Sheet2!$M4474,0))</f>
        <v>0</v>
      </c>
    </row>
    <row r="4475" spans="14:15" x14ac:dyDescent="0.25">
      <c r="N4475">
        <f>IF(AND(Sheet2!$K4475=$B$1,Sheet2!$L4475=1),Sheet2!$I4475+Sheet2!$M4475,IF(Sheet2!$K4475=$B$1,Sheet2!$M4475,0))</f>
        <v>0</v>
      </c>
      <c r="O4475">
        <f>IF(AND(Sheet2!$K4475=$B$2,Sheet2!$L4475=1),Sheet2!$J4475+Sheet2!$M4475,IF(Sheet2!$K4475=$B$2,Sheet2!$M4475,0))</f>
        <v>0</v>
      </c>
    </row>
    <row r="4476" spans="14:15" x14ac:dyDescent="0.25">
      <c r="N4476">
        <f>IF(AND(Sheet2!$K4476=$B$1,Sheet2!$L4476=1),Sheet2!$I4476+Sheet2!$M4476,IF(Sheet2!$K4476=$B$1,Sheet2!$M4476,0))</f>
        <v>0</v>
      </c>
      <c r="O4476">
        <f>IF(AND(Sheet2!$K4476=$B$2,Sheet2!$L4476=1),Sheet2!$J4476+Sheet2!$M4476,IF(Sheet2!$K4476=$B$2,Sheet2!$M4476,0))</f>
        <v>0</v>
      </c>
    </row>
    <row r="4477" spans="14:15" x14ac:dyDescent="0.25">
      <c r="N4477">
        <f>IF(AND(Sheet2!$K4477=$B$1,Sheet2!$L4477=1),Sheet2!$I4477+Sheet2!$M4477,IF(Sheet2!$K4477=$B$1,Sheet2!$M4477,0))</f>
        <v>0</v>
      </c>
      <c r="O4477">
        <f>IF(AND(Sheet2!$K4477=$B$2,Sheet2!$L4477=1),Sheet2!$J4477+Sheet2!$M4477,IF(Sheet2!$K4477=$B$2,Sheet2!$M4477,0))</f>
        <v>0</v>
      </c>
    </row>
    <row r="4478" spans="14:15" x14ac:dyDescent="0.25">
      <c r="N4478">
        <f>IF(AND(Sheet2!$K4478=$B$1,Sheet2!$L4478=1),Sheet2!$I4478+Sheet2!$M4478,IF(Sheet2!$K4478=$B$1,Sheet2!$M4478,0))</f>
        <v>0</v>
      </c>
      <c r="O4478">
        <f>IF(AND(Sheet2!$K4478=$B$2,Sheet2!$L4478=1),Sheet2!$J4478+Sheet2!$M4478,IF(Sheet2!$K4478=$B$2,Sheet2!$M4478,0))</f>
        <v>0</v>
      </c>
    </row>
    <row r="4479" spans="14:15" x14ac:dyDescent="0.25">
      <c r="N4479">
        <f>IF(AND(Sheet2!$K4479=$B$1,Sheet2!$L4479=1),Sheet2!$I4479+Sheet2!$M4479,IF(Sheet2!$K4479=$B$1,Sheet2!$M4479,0))</f>
        <v>0</v>
      </c>
      <c r="O4479">
        <f>IF(AND(Sheet2!$K4479=$B$2,Sheet2!$L4479=1),Sheet2!$J4479+Sheet2!$M4479,IF(Sheet2!$K4479=$B$2,Sheet2!$M4479,0))</f>
        <v>0</v>
      </c>
    </row>
    <row r="4480" spans="14:15" x14ac:dyDescent="0.25">
      <c r="N4480">
        <f>IF(AND(Sheet2!$K4480=$B$1,Sheet2!$L4480=1),Sheet2!$I4480+Sheet2!$M4480,IF(Sheet2!$K4480=$B$1,Sheet2!$M4480,0))</f>
        <v>0</v>
      </c>
      <c r="O4480">
        <f>IF(AND(Sheet2!$K4480=$B$2,Sheet2!$L4480=1),Sheet2!$J4480+Sheet2!$M4480,IF(Sheet2!$K4480=$B$2,Sheet2!$M4480,0))</f>
        <v>0</v>
      </c>
    </row>
    <row r="4481" spans="14:15" x14ac:dyDescent="0.25">
      <c r="N4481">
        <f>IF(AND(Sheet2!$K4481=$B$1,Sheet2!$L4481=1),Sheet2!$I4481+Sheet2!$M4481,IF(Sheet2!$K4481=$B$1,Sheet2!$M4481,0))</f>
        <v>0</v>
      </c>
      <c r="O4481">
        <f>IF(AND(Sheet2!$K4481=$B$2,Sheet2!$L4481=1),Sheet2!$J4481+Sheet2!$M4481,IF(Sheet2!$K4481=$B$2,Sheet2!$M4481,0))</f>
        <v>0</v>
      </c>
    </row>
    <row r="4482" spans="14:15" x14ac:dyDescent="0.25">
      <c r="N4482">
        <f>IF(AND(Sheet2!$K4482=$B$1,Sheet2!$L4482=1),Sheet2!$I4482+Sheet2!$M4482,IF(Sheet2!$K4482=$B$1,Sheet2!$M4482,0))</f>
        <v>0</v>
      </c>
      <c r="O4482">
        <f>IF(AND(Sheet2!$K4482=$B$2,Sheet2!$L4482=1),Sheet2!$J4482+Sheet2!$M4482,IF(Sheet2!$K4482=$B$2,Sheet2!$M4482,0))</f>
        <v>0</v>
      </c>
    </row>
    <row r="4483" spans="14:15" x14ac:dyDescent="0.25">
      <c r="N4483">
        <f>IF(AND(Sheet2!$K4483=$B$1,Sheet2!$L4483=1),Sheet2!$I4483+Sheet2!$M4483,IF(Sheet2!$K4483=$B$1,Sheet2!$M4483,0))</f>
        <v>0</v>
      </c>
      <c r="O4483">
        <f>IF(AND(Sheet2!$K4483=$B$2,Sheet2!$L4483=1),Sheet2!$J4483+Sheet2!$M4483,IF(Sheet2!$K4483=$B$2,Sheet2!$M4483,0))</f>
        <v>0</v>
      </c>
    </row>
    <row r="4484" spans="14:15" x14ac:dyDescent="0.25">
      <c r="N4484">
        <f>IF(AND(Sheet2!$K4484=$B$1,Sheet2!$L4484=1),Sheet2!$I4484+Sheet2!$M4484,IF(Sheet2!$K4484=$B$1,Sheet2!$M4484,0))</f>
        <v>0</v>
      </c>
      <c r="O4484">
        <f>IF(AND(Sheet2!$K4484=$B$2,Sheet2!$L4484=1),Sheet2!$J4484+Sheet2!$M4484,IF(Sheet2!$K4484=$B$2,Sheet2!$M4484,0))</f>
        <v>0</v>
      </c>
    </row>
    <row r="4485" spans="14:15" x14ac:dyDescent="0.25">
      <c r="N4485">
        <f>IF(AND(Sheet2!$K4485=$B$1,Sheet2!$L4485=1),Sheet2!$I4485+Sheet2!$M4485,IF(Sheet2!$K4485=$B$1,Sheet2!$M4485,0))</f>
        <v>0</v>
      </c>
      <c r="O4485">
        <f>IF(AND(Sheet2!$K4485=$B$2,Sheet2!$L4485=1),Sheet2!$J4485+Sheet2!$M4485,IF(Sheet2!$K4485=$B$2,Sheet2!$M4485,0))</f>
        <v>0</v>
      </c>
    </row>
    <row r="4486" spans="14:15" x14ac:dyDescent="0.25">
      <c r="N4486">
        <f>IF(AND(Sheet2!$K4486=$B$1,Sheet2!$L4486=1),Sheet2!$I4486+Sheet2!$M4486,IF(Sheet2!$K4486=$B$1,Sheet2!$M4486,0))</f>
        <v>0</v>
      </c>
      <c r="O4486">
        <f>IF(AND(Sheet2!$K4486=$B$2,Sheet2!$L4486=1),Sheet2!$J4486+Sheet2!$M4486,IF(Sheet2!$K4486=$B$2,Sheet2!$M4486,0))</f>
        <v>0</v>
      </c>
    </row>
    <row r="4487" spans="14:15" x14ac:dyDescent="0.25">
      <c r="N4487">
        <f>IF(AND(Sheet2!$K4487=$B$1,Sheet2!$L4487=1),Sheet2!$I4487+Sheet2!$M4487,IF(Sheet2!$K4487=$B$1,Sheet2!$M4487,0))</f>
        <v>0</v>
      </c>
      <c r="O4487">
        <f>IF(AND(Sheet2!$K4487=$B$2,Sheet2!$L4487=1),Sheet2!$J4487+Sheet2!$M4487,IF(Sheet2!$K4487=$B$2,Sheet2!$M4487,0))</f>
        <v>0</v>
      </c>
    </row>
    <row r="4488" spans="14:15" x14ac:dyDescent="0.25">
      <c r="N4488">
        <f>IF(AND(Sheet2!$K4488=$B$1,Sheet2!$L4488=1),Sheet2!$I4488+Sheet2!$M4488,IF(Sheet2!$K4488=$B$1,Sheet2!$M4488,0))</f>
        <v>0</v>
      </c>
      <c r="O4488">
        <f>IF(AND(Sheet2!$K4488=$B$2,Sheet2!$L4488=1),Sheet2!$J4488+Sheet2!$M4488,IF(Sheet2!$K4488=$B$2,Sheet2!$M4488,0))</f>
        <v>0</v>
      </c>
    </row>
    <row r="4489" spans="14:15" x14ac:dyDescent="0.25">
      <c r="N4489">
        <f>IF(AND(Sheet2!$K4489=$B$1,Sheet2!$L4489=1),Sheet2!$I4489+Sheet2!$M4489,IF(Sheet2!$K4489=$B$1,Sheet2!$M4489,0))</f>
        <v>0</v>
      </c>
      <c r="O4489">
        <f>IF(AND(Sheet2!$K4489=$B$2,Sheet2!$L4489=1),Sheet2!$J4489+Sheet2!$M4489,IF(Sheet2!$K4489=$B$2,Sheet2!$M4489,0))</f>
        <v>0</v>
      </c>
    </row>
    <row r="4490" spans="14:15" x14ac:dyDescent="0.25">
      <c r="N4490">
        <f>IF(AND(Sheet2!$K4490=$B$1,Sheet2!$L4490=1),Sheet2!$I4490+Sheet2!$M4490,IF(Sheet2!$K4490=$B$1,Sheet2!$M4490,0))</f>
        <v>0</v>
      </c>
      <c r="O4490">
        <f>IF(AND(Sheet2!$K4490=$B$2,Sheet2!$L4490=1),Sheet2!$J4490+Sheet2!$M4490,IF(Sheet2!$K4490=$B$2,Sheet2!$M4490,0))</f>
        <v>0</v>
      </c>
    </row>
    <row r="4491" spans="14:15" x14ac:dyDescent="0.25">
      <c r="N4491">
        <f>IF(AND(Sheet2!$K4491=$B$1,Sheet2!$L4491=1),Sheet2!$I4491+Sheet2!$M4491,IF(Sheet2!$K4491=$B$1,Sheet2!$M4491,0))</f>
        <v>0</v>
      </c>
      <c r="O4491">
        <f>IF(AND(Sheet2!$K4491=$B$2,Sheet2!$L4491=1),Sheet2!$J4491+Sheet2!$M4491,IF(Sheet2!$K4491=$B$2,Sheet2!$M4491,0))</f>
        <v>0</v>
      </c>
    </row>
    <row r="4492" spans="14:15" x14ac:dyDescent="0.25">
      <c r="N4492">
        <f>IF(AND(Sheet2!$K4492=$B$1,Sheet2!$L4492=1),Sheet2!$I4492+Sheet2!$M4492,IF(Sheet2!$K4492=$B$1,Sheet2!$M4492,0))</f>
        <v>0</v>
      </c>
      <c r="O4492">
        <f>IF(AND(Sheet2!$K4492=$B$2,Sheet2!$L4492=1),Sheet2!$J4492+Sheet2!$M4492,IF(Sheet2!$K4492=$B$2,Sheet2!$M4492,0))</f>
        <v>0</v>
      </c>
    </row>
    <row r="4493" spans="14:15" x14ac:dyDescent="0.25">
      <c r="N4493">
        <f>IF(AND(Sheet2!$K4493=$B$1,Sheet2!$L4493=1),Sheet2!$I4493+Sheet2!$M4493,IF(Sheet2!$K4493=$B$1,Sheet2!$M4493,0))</f>
        <v>0</v>
      </c>
      <c r="O4493">
        <f>IF(AND(Sheet2!$K4493=$B$2,Sheet2!$L4493=1),Sheet2!$J4493+Sheet2!$M4493,IF(Sheet2!$K4493=$B$2,Sheet2!$M4493,0))</f>
        <v>0</v>
      </c>
    </row>
    <row r="4494" spans="14:15" x14ac:dyDescent="0.25">
      <c r="N4494">
        <f>IF(AND(Sheet2!$K4494=$B$1,Sheet2!$L4494=1),Sheet2!$I4494+Sheet2!$M4494,IF(Sheet2!$K4494=$B$1,Sheet2!$M4494,0))</f>
        <v>0</v>
      </c>
      <c r="O4494">
        <f>IF(AND(Sheet2!$K4494=$B$2,Sheet2!$L4494=1),Sheet2!$J4494+Sheet2!$M4494,IF(Sheet2!$K4494=$B$2,Sheet2!$M4494,0))</f>
        <v>0</v>
      </c>
    </row>
    <row r="4495" spans="14:15" x14ac:dyDescent="0.25">
      <c r="N4495">
        <f>IF(AND(Sheet2!$K4495=$B$1,Sheet2!$L4495=1),Sheet2!$I4495+Sheet2!$M4495,IF(Sheet2!$K4495=$B$1,Sheet2!$M4495,0))</f>
        <v>0</v>
      </c>
      <c r="O4495">
        <f>IF(AND(Sheet2!$K4495=$B$2,Sheet2!$L4495=1),Sheet2!$J4495+Sheet2!$M4495,IF(Sheet2!$K4495=$B$2,Sheet2!$M4495,0))</f>
        <v>0</v>
      </c>
    </row>
    <row r="4496" spans="14:15" x14ac:dyDescent="0.25">
      <c r="N4496">
        <f>IF(AND(Sheet2!$K4496=$B$1,Sheet2!$L4496=1),Sheet2!$I4496+Sheet2!$M4496,IF(Sheet2!$K4496=$B$1,Sheet2!$M4496,0))</f>
        <v>0</v>
      </c>
      <c r="O4496">
        <f>IF(AND(Sheet2!$K4496=$B$2,Sheet2!$L4496=1),Sheet2!$J4496+Sheet2!$M4496,IF(Sheet2!$K4496=$B$2,Sheet2!$M4496,0))</f>
        <v>0</v>
      </c>
    </row>
    <row r="4497" spans="14:15" x14ac:dyDescent="0.25">
      <c r="N4497">
        <f>IF(AND(Sheet2!$K4497=$B$1,Sheet2!$L4497=1),Sheet2!$I4497+Sheet2!$M4497,IF(Sheet2!$K4497=$B$1,Sheet2!$M4497,0))</f>
        <v>0</v>
      </c>
      <c r="O4497">
        <f>IF(AND(Sheet2!$K4497=$B$2,Sheet2!$L4497=1),Sheet2!$J4497+Sheet2!$M4497,IF(Sheet2!$K4497=$B$2,Sheet2!$M4497,0))</f>
        <v>0</v>
      </c>
    </row>
    <row r="4498" spans="14:15" x14ac:dyDescent="0.25">
      <c r="N4498">
        <f>IF(AND(Sheet2!$K4498=$B$1,Sheet2!$L4498=1),Sheet2!$I4498+Sheet2!$M4498,IF(Sheet2!$K4498=$B$1,Sheet2!$M4498,0))</f>
        <v>0</v>
      </c>
      <c r="O4498">
        <f>IF(AND(Sheet2!$K4498=$B$2,Sheet2!$L4498=1),Sheet2!$J4498+Sheet2!$M4498,IF(Sheet2!$K4498=$B$2,Sheet2!$M4498,0))</f>
        <v>0</v>
      </c>
    </row>
    <row r="4499" spans="14:15" x14ac:dyDescent="0.25">
      <c r="N4499">
        <f>IF(AND(Sheet2!$K4499=$B$1,Sheet2!$L4499=1),Sheet2!$I4499+Sheet2!$M4499,IF(Sheet2!$K4499=$B$1,Sheet2!$M4499,0))</f>
        <v>0</v>
      </c>
      <c r="O4499">
        <f>IF(AND(Sheet2!$K4499=$B$2,Sheet2!$L4499=1),Sheet2!$J4499+Sheet2!$M4499,IF(Sheet2!$K4499=$B$2,Sheet2!$M4499,0))</f>
        <v>0</v>
      </c>
    </row>
    <row r="4500" spans="14:15" x14ac:dyDescent="0.25">
      <c r="N4500">
        <f>IF(AND(Sheet2!$K4500=$B$1,Sheet2!$L4500=1),Sheet2!$I4500+Sheet2!$M4500,IF(Sheet2!$K4500=$B$1,Sheet2!$M4500,0))</f>
        <v>0</v>
      </c>
      <c r="O4500">
        <f>IF(AND(Sheet2!$K4500=$B$2,Sheet2!$L4500=1),Sheet2!$J4500+Sheet2!$M4500,IF(Sheet2!$K4500=$B$2,Sheet2!$M4500,0))</f>
        <v>0</v>
      </c>
    </row>
    <row r="4501" spans="14:15" x14ac:dyDescent="0.25">
      <c r="N4501">
        <f>IF(AND(Sheet2!$K4501=$B$1,Sheet2!$L4501=1),Sheet2!$I4501+Sheet2!$M4501,IF(Sheet2!$K4501=$B$1,Sheet2!$M4501,0))</f>
        <v>0</v>
      </c>
      <c r="O4501">
        <f>IF(AND(Sheet2!$K4501=$B$2,Sheet2!$L4501=1),Sheet2!$J4501+Sheet2!$M4501,IF(Sheet2!$K4501=$B$2,Sheet2!$M4501,0))</f>
        <v>0</v>
      </c>
    </row>
    <row r="4502" spans="14:15" x14ac:dyDescent="0.25">
      <c r="N4502">
        <f>IF(AND(Sheet2!$K4502=$B$1,Sheet2!$L4502=1),Sheet2!$I4502+Sheet2!$M4502,IF(Sheet2!$K4502=$B$1,Sheet2!$M4502,0))</f>
        <v>0</v>
      </c>
      <c r="O4502">
        <f>IF(AND(Sheet2!$K4502=$B$2,Sheet2!$L4502=1),Sheet2!$J4502+Sheet2!$M4502,IF(Sheet2!$K4502=$B$2,Sheet2!$M4502,0))</f>
        <v>0</v>
      </c>
    </row>
    <row r="4503" spans="14:15" x14ac:dyDescent="0.25">
      <c r="N4503">
        <f>IF(AND(Sheet2!$K4503=$B$1,Sheet2!$L4503=1),Sheet2!$I4503+Sheet2!$M4503,IF(Sheet2!$K4503=$B$1,Sheet2!$M4503,0))</f>
        <v>0</v>
      </c>
      <c r="O4503">
        <f>IF(AND(Sheet2!$K4503=$B$2,Sheet2!$L4503=1),Sheet2!$J4503+Sheet2!$M4503,IF(Sheet2!$K4503=$B$2,Sheet2!$M4503,0))</f>
        <v>0</v>
      </c>
    </row>
    <row r="4504" spans="14:15" x14ac:dyDescent="0.25">
      <c r="N4504">
        <f>IF(AND(Sheet2!$K4504=$B$1,Sheet2!$L4504=1),Sheet2!$I4504+Sheet2!$M4504,IF(Sheet2!$K4504=$B$1,Sheet2!$M4504,0))</f>
        <v>0</v>
      </c>
      <c r="O4504">
        <f>IF(AND(Sheet2!$K4504=$B$2,Sheet2!$L4504=1),Sheet2!$J4504+Sheet2!$M4504,IF(Sheet2!$K4504=$B$2,Sheet2!$M4504,0))</f>
        <v>0</v>
      </c>
    </row>
    <row r="4505" spans="14:15" x14ac:dyDescent="0.25">
      <c r="N4505">
        <f>IF(AND(Sheet2!$K4505=$B$1,Sheet2!$L4505=1),Sheet2!$I4505+Sheet2!$M4505,IF(Sheet2!$K4505=$B$1,Sheet2!$M4505,0))</f>
        <v>0</v>
      </c>
      <c r="O4505">
        <f>IF(AND(Sheet2!$K4505=$B$2,Sheet2!$L4505=1),Sheet2!$J4505+Sheet2!$M4505,IF(Sheet2!$K4505=$B$2,Sheet2!$M4505,0))</f>
        <v>0</v>
      </c>
    </row>
    <row r="4506" spans="14:15" x14ac:dyDescent="0.25">
      <c r="N4506">
        <f>IF(AND(Sheet2!$K4506=$B$1,Sheet2!$L4506=1),Sheet2!$I4506+Sheet2!$M4506,IF(Sheet2!$K4506=$B$1,Sheet2!$M4506,0))</f>
        <v>0</v>
      </c>
      <c r="O4506">
        <f>IF(AND(Sheet2!$K4506=$B$2,Sheet2!$L4506=1),Sheet2!$J4506+Sheet2!$M4506,IF(Sheet2!$K4506=$B$2,Sheet2!$M4506,0))</f>
        <v>0</v>
      </c>
    </row>
    <row r="4507" spans="14:15" x14ac:dyDescent="0.25">
      <c r="N4507">
        <f>IF(AND(Sheet2!$K4507=$B$1,Sheet2!$L4507=1),Sheet2!$I4507+Sheet2!$M4507,IF(Sheet2!$K4507=$B$1,Sheet2!$M4507,0))</f>
        <v>0</v>
      </c>
      <c r="O4507">
        <f>IF(AND(Sheet2!$K4507=$B$2,Sheet2!$L4507=1),Sheet2!$J4507+Sheet2!$M4507,IF(Sheet2!$K4507=$B$2,Sheet2!$M4507,0))</f>
        <v>0</v>
      </c>
    </row>
    <row r="4508" spans="14:15" x14ac:dyDescent="0.25">
      <c r="N4508">
        <f>IF(AND(Sheet2!$K4508=$B$1,Sheet2!$L4508=1),Sheet2!$I4508+Sheet2!$M4508,IF(Sheet2!$K4508=$B$1,Sheet2!$M4508,0))</f>
        <v>0</v>
      </c>
      <c r="O4508">
        <f>IF(AND(Sheet2!$K4508=$B$2,Sheet2!$L4508=1),Sheet2!$J4508+Sheet2!$M4508,IF(Sheet2!$K4508=$B$2,Sheet2!$M4508,0))</f>
        <v>0</v>
      </c>
    </row>
    <row r="4509" spans="14:15" x14ac:dyDescent="0.25">
      <c r="N4509">
        <f>IF(AND(Sheet2!$K4509=$B$1,Sheet2!$L4509=1),Sheet2!$I4509+Sheet2!$M4509,IF(Sheet2!$K4509=$B$1,Sheet2!$M4509,0))</f>
        <v>0</v>
      </c>
      <c r="O4509">
        <f>IF(AND(Sheet2!$K4509=$B$2,Sheet2!$L4509=1),Sheet2!$J4509+Sheet2!$M4509,IF(Sheet2!$K4509=$B$2,Sheet2!$M4509,0))</f>
        <v>0</v>
      </c>
    </row>
    <row r="4510" spans="14:15" x14ac:dyDescent="0.25">
      <c r="N4510">
        <f>IF(AND(Sheet2!$K4510=$B$1,Sheet2!$L4510=1),Sheet2!$I4510+Sheet2!$M4510,IF(Sheet2!$K4510=$B$1,Sheet2!$M4510,0))</f>
        <v>0</v>
      </c>
      <c r="O4510">
        <f>IF(AND(Sheet2!$K4510=$B$2,Sheet2!$L4510=1),Sheet2!$J4510+Sheet2!$M4510,IF(Sheet2!$K4510=$B$2,Sheet2!$M4510,0))</f>
        <v>0</v>
      </c>
    </row>
    <row r="4511" spans="14:15" x14ac:dyDescent="0.25">
      <c r="N4511">
        <f>IF(AND(Sheet2!$K4511=$B$1,Sheet2!$L4511=1),Sheet2!$I4511+Sheet2!$M4511,IF(Sheet2!$K4511=$B$1,Sheet2!$M4511,0))</f>
        <v>0</v>
      </c>
      <c r="O4511">
        <f>IF(AND(Sheet2!$K4511=$B$2,Sheet2!$L4511=1),Sheet2!$J4511+Sheet2!$M4511,IF(Sheet2!$K4511=$B$2,Sheet2!$M4511,0))</f>
        <v>0</v>
      </c>
    </row>
    <row r="4512" spans="14:15" x14ac:dyDescent="0.25">
      <c r="N4512">
        <f>IF(AND(Sheet2!$K4512=$B$1,Sheet2!$L4512=1),Sheet2!$I4512+Sheet2!$M4512,IF(Sheet2!$K4512=$B$1,Sheet2!$M4512,0))</f>
        <v>0</v>
      </c>
      <c r="O4512">
        <f>IF(AND(Sheet2!$K4512=$B$2,Sheet2!$L4512=1),Sheet2!$J4512+Sheet2!$M4512,IF(Sheet2!$K4512=$B$2,Sheet2!$M4512,0))</f>
        <v>0</v>
      </c>
    </row>
    <row r="4513" spans="14:15" x14ac:dyDescent="0.25">
      <c r="N4513">
        <f>IF(AND(Sheet2!$K4513=$B$1,Sheet2!$L4513=1),Sheet2!$I4513+Sheet2!$M4513,IF(Sheet2!$K4513=$B$1,Sheet2!$M4513,0))</f>
        <v>0</v>
      </c>
      <c r="O4513">
        <f>IF(AND(Sheet2!$K4513=$B$2,Sheet2!$L4513=1),Sheet2!$J4513+Sheet2!$M4513,IF(Sheet2!$K4513=$B$2,Sheet2!$M4513,0))</f>
        <v>0</v>
      </c>
    </row>
    <row r="4514" spans="14:15" x14ac:dyDescent="0.25">
      <c r="N4514">
        <f>IF(AND(Sheet2!$K4514=$B$1,Sheet2!$L4514=1),Sheet2!$I4514+Sheet2!$M4514,IF(Sheet2!$K4514=$B$1,Sheet2!$M4514,0))</f>
        <v>0</v>
      </c>
      <c r="O4514">
        <f>IF(AND(Sheet2!$K4514=$B$2,Sheet2!$L4514=1),Sheet2!$J4514+Sheet2!$M4514,IF(Sheet2!$K4514=$B$2,Sheet2!$M4514,0))</f>
        <v>0</v>
      </c>
    </row>
    <row r="4515" spans="14:15" x14ac:dyDescent="0.25">
      <c r="N4515">
        <f>IF(AND(Sheet2!$K4515=$B$1,Sheet2!$L4515=1),Sheet2!$I4515+Sheet2!$M4515,IF(Sheet2!$K4515=$B$1,Sheet2!$M4515,0))</f>
        <v>0</v>
      </c>
      <c r="O4515">
        <f>IF(AND(Sheet2!$K4515=$B$2,Sheet2!$L4515=1),Sheet2!$J4515+Sheet2!$M4515,IF(Sheet2!$K4515=$B$2,Sheet2!$M4515,0))</f>
        <v>0</v>
      </c>
    </row>
    <row r="4516" spans="14:15" x14ac:dyDescent="0.25">
      <c r="N4516">
        <f>IF(AND(Sheet2!$K4516=$B$1,Sheet2!$L4516=1),Sheet2!$I4516+Sheet2!$M4516,IF(Sheet2!$K4516=$B$1,Sheet2!$M4516,0))</f>
        <v>0</v>
      </c>
      <c r="O4516">
        <f>IF(AND(Sheet2!$K4516=$B$2,Sheet2!$L4516=1),Sheet2!$J4516+Sheet2!$M4516,IF(Sheet2!$K4516=$B$2,Sheet2!$M4516,0))</f>
        <v>0</v>
      </c>
    </row>
    <row r="4517" spans="14:15" x14ac:dyDescent="0.25">
      <c r="N4517">
        <f>IF(AND(Sheet2!$K4517=$B$1,Sheet2!$L4517=1),Sheet2!$I4517+Sheet2!$M4517,IF(Sheet2!$K4517=$B$1,Sheet2!$M4517,0))</f>
        <v>0</v>
      </c>
      <c r="O4517">
        <f>IF(AND(Sheet2!$K4517=$B$2,Sheet2!$L4517=1),Sheet2!$J4517+Sheet2!$M4517,IF(Sheet2!$K4517=$B$2,Sheet2!$M4517,0))</f>
        <v>0</v>
      </c>
    </row>
    <row r="4518" spans="14:15" x14ac:dyDescent="0.25">
      <c r="N4518">
        <f>IF(AND(Sheet2!$K4518=$B$1,Sheet2!$L4518=1),Sheet2!$I4518+Sheet2!$M4518,IF(Sheet2!$K4518=$B$1,Sheet2!$M4518,0))</f>
        <v>0</v>
      </c>
      <c r="O4518">
        <f>IF(AND(Sheet2!$K4518=$B$2,Sheet2!$L4518=1),Sheet2!$J4518+Sheet2!$M4518,IF(Sheet2!$K4518=$B$2,Sheet2!$M4518,0))</f>
        <v>0</v>
      </c>
    </row>
    <row r="4519" spans="14:15" x14ac:dyDescent="0.25">
      <c r="N4519">
        <f>IF(AND(Sheet2!$K4519=$B$1,Sheet2!$L4519=1),Sheet2!$I4519+Sheet2!$M4519,IF(Sheet2!$K4519=$B$1,Sheet2!$M4519,0))</f>
        <v>0</v>
      </c>
      <c r="O4519">
        <f>IF(AND(Sheet2!$K4519=$B$2,Sheet2!$L4519=1),Sheet2!$J4519+Sheet2!$M4519,IF(Sheet2!$K4519=$B$2,Sheet2!$M4519,0))</f>
        <v>0</v>
      </c>
    </row>
    <row r="4520" spans="14:15" x14ac:dyDescent="0.25">
      <c r="N4520">
        <f>IF(AND(Sheet2!$K4520=$B$1,Sheet2!$L4520=1),Sheet2!$I4520+Sheet2!$M4520,IF(Sheet2!$K4520=$B$1,Sheet2!$M4520,0))</f>
        <v>0</v>
      </c>
      <c r="O4520">
        <f>IF(AND(Sheet2!$K4520=$B$2,Sheet2!$L4520=1),Sheet2!$J4520+Sheet2!$M4520,IF(Sheet2!$K4520=$B$2,Sheet2!$M4520,0))</f>
        <v>0</v>
      </c>
    </row>
    <row r="4521" spans="14:15" x14ac:dyDescent="0.25">
      <c r="N4521">
        <f>IF(AND(Sheet2!$K4521=$B$1,Sheet2!$L4521=1),Sheet2!$I4521+Sheet2!$M4521,IF(Sheet2!$K4521=$B$1,Sheet2!$M4521,0))</f>
        <v>0</v>
      </c>
      <c r="O4521">
        <f>IF(AND(Sheet2!$K4521=$B$2,Sheet2!$L4521=1),Sheet2!$J4521+Sheet2!$M4521,IF(Sheet2!$K4521=$B$2,Sheet2!$M4521,0))</f>
        <v>0</v>
      </c>
    </row>
    <row r="4522" spans="14:15" x14ac:dyDescent="0.25">
      <c r="N4522">
        <f>IF(AND(Sheet2!$K4522=$B$1,Sheet2!$L4522=1),Sheet2!$I4522+Sheet2!$M4522,IF(Sheet2!$K4522=$B$1,Sheet2!$M4522,0))</f>
        <v>0</v>
      </c>
      <c r="O4522">
        <f>IF(AND(Sheet2!$K4522=$B$2,Sheet2!$L4522=1),Sheet2!$J4522+Sheet2!$M4522,IF(Sheet2!$K4522=$B$2,Sheet2!$M4522,0))</f>
        <v>0</v>
      </c>
    </row>
    <row r="4523" spans="14:15" x14ac:dyDescent="0.25">
      <c r="N4523">
        <f>IF(AND(Sheet2!$K4523=$B$1,Sheet2!$L4523=1),Sheet2!$I4523+Sheet2!$M4523,IF(Sheet2!$K4523=$B$1,Sheet2!$M4523,0))</f>
        <v>0</v>
      </c>
      <c r="O4523">
        <f>IF(AND(Sheet2!$K4523=$B$2,Sheet2!$L4523=1),Sheet2!$J4523+Sheet2!$M4523,IF(Sheet2!$K4523=$B$2,Sheet2!$M4523,0))</f>
        <v>0</v>
      </c>
    </row>
    <row r="4524" spans="14:15" x14ac:dyDescent="0.25">
      <c r="N4524">
        <f>IF(AND(Sheet2!$K4524=$B$1,Sheet2!$L4524=1),Sheet2!$I4524+Sheet2!$M4524,IF(Sheet2!$K4524=$B$1,Sheet2!$M4524,0))</f>
        <v>0</v>
      </c>
      <c r="O4524">
        <f>IF(AND(Sheet2!$K4524=$B$2,Sheet2!$L4524=1),Sheet2!$J4524+Sheet2!$M4524,IF(Sheet2!$K4524=$B$2,Sheet2!$M4524,0))</f>
        <v>0</v>
      </c>
    </row>
    <row r="4525" spans="14:15" x14ac:dyDescent="0.25">
      <c r="N4525">
        <f>IF(AND(Sheet2!$K4525=$B$1,Sheet2!$L4525=1),Sheet2!$I4525+Sheet2!$M4525,IF(Sheet2!$K4525=$B$1,Sheet2!$M4525,0))</f>
        <v>0</v>
      </c>
      <c r="O4525">
        <f>IF(AND(Sheet2!$K4525=$B$2,Sheet2!$L4525=1),Sheet2!$J4525+Sheet2!$M4525,IF(Sheet2!$K4525=$B$2,Sheet2!$M4525,0))</f>
        <v>0</v>
      </c>
    </row>
    <row r="4526" spans="14:15" x14ac:dyDescent="0.25">
      <c r="N4526">
        <f>IF(AND(Sheet2!$K4526=$B$1,Sheet2!$L4526=1),Sheet2!$I4526+Sheet2!$M4526,IF(Sheet2!$K4526=$B$1,Sheet2!$M4526,0))</f>
        <v>0</v>
      </c>
      <c r="O4526">
        <f>IF(AND(Sheet2!$K4526=$B$2,Sheet2!$L4526=1),Sheet2!$J4526+Sheet2!$M4526,IF(Sheet2!$K4526=$B$2,Sheet2!$M4526,0))</f>
        <v>0</v>
      </c>
    </row>
    <row r="4527" spans="14:15" x14ac:dyDescent="0.25">
      <c r="N4527">
        <f>IF(AND(Sheet2!$K4527=$B$1,Sheet2!$L4527=1),Sheet2!$I4527+Sheet2!$M4527,IF(Sheet2!$K4527=$B$1,Sheet2!$M4527,0))</f>
        <v>0</v>
      </c>
      <c r="O4527">
        <f>IF(AND(Sheet2!$K4527=$B$2,Sheet2!$L4527=1),Sheet2!$J4527+Sheet2!$M4527,IF(Sheet2!$K4527=$B$2,Sheet2!$M4527,0))</f>
        <v>0</v>
      </c>
    </row>
    <row r="4528" spans="14:15" x14ac:dyDescent="0.25">
      <c r="N4528">
        <f>IF(AND(Sheet2!$K4528=$B$1,Sheet2!$L4528=1),Sheet2!$I4528+Sheet2!$M4528,IF(Sheet2!$K4528=$B$1,Sheet2!$M4528,0))</f>
        <v>0</v>
      </c>
      <c r="O4528">
        <f>IF(AND(Sheet2!$K4528=$B$2,Sheet2!$L4528=1),Sheet2!$J4528+Sheet2!$M4528,IF(Sheet2!$K4528=$B$2,Sheet2!$M4528,0))</f>
        <v>0</v>
      </c>
    </row>
    <row r="4529" spans="14:15" x14ac:dyDescent="0.25">
      <c r="N4529">
        <f>IF(AND(Sheet2!$K4529=$B$1,Sheet2!$L4529=1),Sheet2!$I4529+Sheet2!$M4529,IF(Sheet2!$K4529=$B$1,Sheet2!$M4529,0))</f>
        <v>0</v>
      </c>
      <c r="O4529">
        <f>IF(AND(Sheet2!$K4529=$B$2,Sheet2!$L4529=1),Sheet2!$J4529+Sheet2!$M4529,IF(Sheet2!$K4529=$B$2,Sheet2!$M4529,0))</f>
        <v>0</v>
      </c>
    </row>
    <row r="4530" spans="14:15" x14ac:dyDescent="0.25">
      <c r="N4530">
        <f>IF(AND(Sheet2!$K4530=$B$1,Sheet2!$L4530=1),Sheet2!$I4530+Sheet2!$M4530,IF(Sheet2!$K4530=$B$1,Sheet2!$M4530,0))</f>
        <v>0</v>
      </c>
      <c r="O4530">
        <f>IF(AND(Sheet2!$K4530=$B$2,Sheet2!$L4530=1),Sheet2!$J4530+Sheet2!$M4530,IF(Sheet2!$K4530=$B$2,Sheet2!$M4530,0))</f>
        <v>0</v>
      </c>
    </row>
    <row r="4531" spans="14:15" x14ac:dyDescent="0.25">
      <c r="N4531">
        <f>IF(AND(Sheet2!$K4531=$B$1,Sheet2!$L4531=1),Sheet2!$I4531+Sheet2!$M4531,IF(Sheet2!$K4531=$B$1,Sheet2!$M4531,0))</f>
        <v>0</v>
      </c>
      <c r="O4531">
        <f>IF(AND(Sheet2!$K4531=$B$2,Sheet2!$L4531=1),Sheet2!$J4531+Sheet2!$M4531,IF(Sheet2!$K4531=$B$2,Sheet2!$M4531,0))</f>
        <v>0</v>
      </c>
    </row>
    <row r="4532" spans="14:15" x14ac:dyDescent="0.25">
      <c r="N4532">
        <f>IF(AND(Sheet2!$K4532=$B$1,Sheet2!$L4532=1),Sheet2!$I4532+Sheet2!$M4532,IF(Sheet2!$K4532=$B$1,Sheet2!$M4532,0))</f>
        <v>0</v>
      </c>
      <c r="O4532">
        <f>IF(AND(Sheet2!$K4532=$B$2,Sheet2!$L4532=1),Sheet2!$J4532+Sheet2!$M4532,IF(Sheet2!$K4532=$B$2,Sheet2!$M4532,0))</f>
        <v>0</v>
      </c>
    </row>
    <row r="4533" spans="14:15" x14ac:dyDescent="0.25">
      <c r="N4533">
        <f>IF(AND(Sheet2!$K4533=$B$1,Sheet2!$L4533=1),Sheet2!$I4533+Sheet2!$M4533,IF(Sheet2!$K4533=$B$1,Sheet2!$M4533,0))</f>
        <v>0</v>
      </c>
      <c r="O4533">
        <f>IF(AND(Sheet2!$K4533=$B$2,Sheet2!$L4533=1),Sheet2!$J4533+Sheet2!$M4533,IF(Sheet2!$K4533=$B$2,Sheet2!$M4533,0))</f>
        <v>0</v>
      </c>
    </row>
    <row r="4534" spans="14:15" x14ac:dyDescent="0.25">
      <c r="N4534">
        <f>IF(AND(Sheet2!$K4534=$B$1,Sheet2!$L4534=1),Sheet2!$I4534+Sheet2!$M4534,IF(Sheet2!$K4534=$B$1,Sheet2!$M4534,0))</f>
        <v>0</v>
      </c>
      <c r="O4534">
        <f>IF(AND(Sheet2!$K4534=$B$2,Sheet2!$L4534=1),Sheet2!$J4534+Sheet2!$M4534,IF(Sheet2!$K4534=$B$2,Sheet2!$M4534,0))</f>
        <v>0</v>
      </c>
    </row>
    <row r="4535" spans="14:15" x14ac:dyDescent="0.25">
      <c r="N4535">
        <f>IF(AND(Sheet2!$K4535=$B$1,Sheet2!$L4535=1),Sheet2!$I4535+Sheet2!$M4535,IF(Sheet2!$K4535=$B$1,Sheet2!$M4535,0))</f>
        <v>0</v>
      </c>
      <c r="O4535">
        <f>IF(AND(Sheet2!$K4535=$B$2,Sheet2!$L4535=1),Sheet2!$J4535+Sheet2!$M4535,IF(Sheet2!$K4535=$B$2,Sheet2!$M4535,0))</f>
        <v>0</v>
      </c>
    </row>
    <row r="4536" spans="14:15" x14ac:dyDescent="0.25">
      <c r="N4536">
        <f>IF(AND(Sheet2!$K4536=$B$1,Sheet2!$L4536=1),Sheet2!$I4536+Sheet2!$M4536,IF(Sheet2!$K4536=$B$1,Sheet2!$M4536,0))</f>
        <v>0</v>
      </c>
      <c r="O4536">
        <f>IF(AND(Sheet2!$K4536=$B$2,Sheet2!$L4536=1),Sheet2!$J4536+Sheet2!$M4536,IF(Sheet2!$K4536=$B$2,Sheet2!$M4536,0))</f>
        <v>0</v>
      </c>
    </row>
    <row r="4537" spans="14:15" x14ac:dyDescent="0.25">
      <c r="N4537">
        <f>IF(AND(Sheet2!$K4537=$B$1,Sheet2!$L4537=1),Sheet2!$I4537+Sheet2!$M4537,IF(Sheet2!$K4537=$B$1,Sheet2!$M4537,0))</f>
        <v>0</v>
      </c>
      <c r="O4537">
        <f>IF(AND(Sheet2!$K4537=$B$2,Sheet2!$L4537=1),Sheet2!$J4537+Sheet2!$M4537,IF(Sheet2!$K4537=$B$2,Sheet2!$M4537,0))</f>
        <v>0</v>
      </c>
    </row>
    <row r="4538" spans="14:15" x14ac:dyDescent="0.25">
      <c r="N4538">
        <f>IF(AND(Sheet2!$K4538=$B$1,Sheet2!$L4538=1),Sheet2!$I4538+Sheet2!$M4538,IF(Sheet2!$K4538=$B$1,Sheet2!$M4538,0))</f>
        <v>0</v>
      </c>
      <c r="O4538">
        <f>IF(AND(Sheet2!$K4538=$B$2,Sheet2!$L4538=1),Sheet2!$J4538+Sheet2!$M4538,IF(Sheet2!$K4538=$B$2,Sheet2!$M4538,0))</f>
        <v>0</v>
      </c>
    </row>
    <row r="4539" spans="14:15" x14ac:dyDescent="0.25">
      <c r="N4539">
        <f>IF(AND(Sheet2!$K4539=$B$1,Sheet2!$L4539=1),Sheet2!$I4539+Sheet2!$M4539,IF(Sheet2!$K4539=$B$1,Sheet2!$M4539,0))</f>
        <v>0</v>
      </c>
      <c r="O4539">
        <f>IF(AND(Sheet2!$K4539=$B$2,Sheet2!$L4539=1),Sheet2!$J4539+Sheet2!$M4539,IF(Sheet2!$K4539=$B$2,Sheet2!$M4539,0))</f>
        <v>0</v>
      </c>
    </row>
    <row r="4540" spans="14:15" x14ac:dyDescent="0.25">
      <c r="N4540">
        <f>IF(AND(Sheet2!$K4540=$B$1,Sheet2!$L4540=1),Sheet2!$I4540+Sheet2!$M4540,IF(Sheet2!$K4540=$B$1,Sheet2!$M4540,0))</f>
        <v>0</v>
      </c>
      <c r="O4540">
        <f>IF(AND(Sheet2!$K4540=$B$2,Sheet2!$L4540=1),Sheet2!$J4540+Sheet2!$M4540,IF(Sheet2!$K4540=$B$2,Sheet2!$M4540,0))</f>
        <v>0</v>
      </c>
    </row>
    <row r="4541" spans="14:15" x14ac:dyDescent="0.25">
      <c r="N4541">
        <f>IF(AND(Sheet2!$K4541=$B$1,Sheet2!$L4541=1),Sheet2!$I4541+Sheet2!$M4541,IF(Sheet2!$K4541=$B$1,Sheet2!$M4541,0))</f>
        <v>0</v>
      </c>
      <c r="O4541">
        <f>IF(AND(Sheet2!$K4541=$B$2,Sheet2!$L4541=1),Sheet2!$J4541+Sheet2!$M4541,IF(Sheet2!$K4541=$B$2,Sheet2!$M4541,0))</f>
        <v>0</v>
      </c>
    </row>
    <row r="4542" spans="14:15" x14ac:dyDescent="0.25">
      <c r="N4542">
        <f>IF(AND(Sheet2!$K4542=$B$1,Sheet2!$L4542=1),Sheet2!$I4542+Sheet2!$M4542,IF(Sheet2!$K4542=$B$1,Sheet2!$M4542,0))</f>
        <v>0</v>
      </c>
      <c r="O4542">
        <f>IF(AND(Sheet2!$K4542=$B$2,Sheet2!$L4542=1),Sheet2!$J4542+Sheet2!$M4542,IF(Sheet2!$K4542=$B$2,Sheet2!$M4542,0))</f>
        <v>0</v>
      </c>
    </row>
    <row r="4543" spans="14:15" x14ac:dyDescent="0.25">
      <c r="N4543">
        <f>IF(AND(Sheet2!$K4543=$B$1,Sheet2!$L4543=1),Sheet2!$I4543+Sheet2!$M4543,IF(Sheet2!$K4543=$B$1,Sheet2!$M4543,0))</f>
        <v>0</v>
      </c>
      <c r="O4543">
        <f>IF(AND(Sheet2!$K4543=$B$2,Sheet2!$L4543=1),Sheet2!$J4543+Sheet2!$M4543,IF(Sheet2!$K4543=$B$2,Sheet2!$M4543,0))</f>
        <v>0</v>
      </c>
    </row>
    <row r="4544" spans="14:15" x14ac:dyDescent="0.25">
      <c r="N4544">
        <f>IF(AND(Sheet2!$K4544=$B$1,Sheet2!$L4544=1),Sheet2!$I4544+Sheet2!$M4544,IF(Sheet2!$K4544=$B$1,Sheet2!$M4544,0))</f>
        <v>0</v>
      </c>
      <c r="O4544">
        <f>IF(AND(Sheet2!$K4544=$B$2,Sheet2!$L4544=1),Sheet2!$J4544+Sheet2!$M4544,IF(Sheet2!$K4544=$B$2,Sheet2!$M4544,0))</f>
        <v>0</v>
      </c>
    </row>
    <row r="4545" spans="14:15" x14ac:dyDescent="0.25">
      <c r="N4545">
        <f>IF(AND(Sheet2!$K4545=$B$1,Sheet2!$L4545=1),Sheet2!$I4545+Sheet2!$M4545,IF(Sheet2!$K4545=$B$1,Sheet2!$M4545,0))</f>
        <v>0</v>
      </c>
      <c r="O4545">
        <f>IF(AND(Sheet2!$K4545=$B$2,Sheet2!$L4545=1),Sheet2!$J4545+Sheet2!$M4545,IF(Sheet2!$K4545=$B$2,Sheet2!$M4545,0))</f>
        <v>0</v>
      </c>
    </row>
    <row r="4546" spans="14:15" x14ac:dyDescent="0.25">
      <c r="N4546">
        <f>IF(AND(Sheet2!$K4546=$B$1,Sheet2!$L4546=1),Sheet2!$I4546+Sheet2!$M4546,IF(Sheet2!$K4546=$B$1,Sheet2!$M4546,0))</f>
        <v>0</v>
      </c>
      <c r="O4546">
        <f>IF(AND(Sheet2!$K4546=$B$2,Sheet2!$L4546=1),Sheet2!$J4546+Sheet2!$M4546,IF(Sheet2!$K4546=$B$2,Sheet2!$M4546,0))</f>
        <v>0</v>
      </c>
    </row>
    <row r="4547" spans="14:15" x14ac:dyDescent="0.25">
      <c r="N4547">
        <f>IF(AND(Sheet2!$K4547=$B$1,Sheet2!$L4547=1),Sheet2!$I4547+Sheet2!$M4547,IF(Sheet2!$K4547=$B$1,Sheet2!$M4547,0))</f>
        <v>0</v>
      </c>
      <c r="O4547">
        <f>IF(AND(Sheet2!$K4547=$B$2,Sheet2!$L4547=1),Sheet2!$J4547+Sheet2!$M4547,IF(Sheet2!$K4547=$B$2,Sheet2!$M4547,0))</f>
        <v>0</v>
      </c>
    </row>
    <row r="4548" spans="14:15" x14ac:dyDescent="0.25">
      <c r="N4548">
        <f>IF(AND(Sheet2!$K4548=$B$1,Sheet2!$L4548=1),Sheet2!$I4548+Sheet2!$M4548,IF(Sheet2!$K4548=$B$1,Sheet2!$M4548,0))</f>
        <v>0</v>
      </c>
      <c r="O4548">
        <f>IF(AND(Sheet2!$K4548=$B$2,Sheet2!$L4548=1),Sheet2!$J4548+Sheet2!$M4548,IF(Sheet2!$K4548=$B$2,Sheet2!$M4548,0))</f>
        <v>0</v>
      </c>
    </row>
    <row r="4549" spans="14:15" x14ac:dyDescent="0.25">
      <c r="N4549">
        <f>IF(AND(Sheet2!$K4549=$B$1,Sheet2!$L4549=1),Sheet2!$I4549+Sheet2!$M4549,IF(Sheet2!$K4549=$B$1,Sheet2!$M4549,0))</f>
        <v>0</v>
      </c>
      <c r="O4549">
        <f>IF(AND(Sheet2!$K4549=$B$2,Sheet2!$L4549=1),Sheet2!$J4549+Sheet2!$M4549,IF(Sheet2!$K4549=$B$2,Sheet2!$M4549,0))</f>
        <v>0</v>
      </c>
    </row>
    <row r="4550" spans="14:15" x14ac:dyDescent="0.25">
      <c r="N4550">
        <f>IF(AND(Sheet2!$K4550=$B$1,Sheet2!$L4550=1),Sheet2!$I4550+Sheet2!$M4550,IF(Sheet2!$K4550=$B$1,Sheet2!$M4550,0))</f>
        <v>0</v>
      </c>
      <c r="O4550">
        <f>IF(AND(Sheet2!$K4550=$B$2,Sheet2!$L4550=1),Sheet2!$J4550+Sheet2!$M4550,IF(Sheet2!$K4550=$B$2,Sheet2!$M4550,0))</f>
        <v>0</v>
      </c>
    </row>
    <row r="4551" spans="14:15" x14ac:dyDescent="0.25">
      <c r="N4551">
        <f>IF(AND(Sheet2!$K4551=$B$1,Sheet2!$L4551=1),Sheet2!$I4551+Sheet2!$M4551,IF(Sheet2!$K4551=$B$1,Sheet2!$M4551,0))</f>
        <v>0</v>
      </c>
      <c r="O4551">
        <f>IF(AND(Sheet2!$K4551=$B$2,Sheet2!$L4551=1),Sheet2!$J4551+Sheet2!$M4551,IF(Sheet2!$K4551=$B$2,Sheet2!$M4551,0))</f>
        <v>0</v>
      </c>
    </row>
    <row r="4552" spans="14:15" x14ac:dyDescent="0.25">
      <c r="N4552">
        <f>IF(AND(Sheet2!$K4552=$B$1,Sheet2!$L4552=1),Sheet2!$I4552+Sheet2!$M4552,IF(Sheet2!$K4552=$B$1,Sheet2!$M4552,0))</f>
        <v>0</v>
      </c>
      <c r="O4552">
        <f>IF(AND(Sheet2!$K4552=$B$2,Sheet2!$L4552=1),Sheet2!$J4552+Sheet2!$M4552,IF(Sheet2!$K4552=$B$2,Sheet2!$M4552,0))</f>
        <v>0</v>
      </c>
    </row>
    <row r="4553" spans="14:15" x14ac:dyDescent="0.25">
      <c r="N4553">
        <f>IF(AND(Sheet2!$K4553=$B$1,Sheet2!$L4553=1),Sheet2!$I4553+Sheet2!$M4553,IF(Sheet2!$K4553=$B$1,Sheet2!$M4553,0))</f>
        <v>0</v>
      </c>
      <c r="O4553">
        <f>IF(AND(Sheet2!$K4553=$B$2,Sheet2!$L4553=1),Sheet2!$J4553+Sheet2!$M4553,IF(Sheet2!$K4553=$B$2,Sheet2!$M4553,0))</f>
        <v>0</v>
      </c>
    </row>
    <row r="4554" spans="14:15" x14ac:dyDescent="0.25">
      <c r="N4554">
        <f>IF(AND(Sheet2!$K4554=$B$1,Sheet2!$L4554=1),Sheet2!$I4554+Sheet2!$M4554,IF(Sheet2!$K4554=$B$1,Sheet2!$M4554,0))</f>
        <v>0</v>
      </c>
      <c r="O4554">
        <f>IF(AND(Sheet2!$K4554=$B$2,Sheet2!$L4554=1),Sheet2!$J4554+Sheet2!$M4554,IF(Sheet2!$K4554=$B$2,Sheet2!$M4554,0))</f>
        <v>0</v>
      </c>
    </row>
    <row r="4555" spans="14:15" x14ac:dyDescent="0.25">
      <c r="N4555">
        <f>IF(AND(Sheet2!$K4555=$B$1,Sheet2!$L4555=1),Sheet2!$I4555+Sheet2!$M4555,IF(Sheet2!$K4555=$B$1,Sheet2!$M4555,0))</f>
        <v>0</v>
      </c>
      <c r="O4555">
        <f>IF(AND(Sheet2!$K4555=$B$2,Sheet2!$L4555=1),Sheet2!$J4555+Sheet2!$M4555,IF(Sheet2!$K4555=$B$2,Sheet2!$M4555,0))</f>
        <v>0</v>
      </c>
    </row>
    <row r="4556" spans="14:15" x14ac:dyDescent="0.25">
      <c r="N4556">
        <f>IF(AND(Sheet2!$K4556=$B$1,Sheet2!$L4556=1),Sheet2!$I4556+Sheet2!$M4556,IF(Sheet2!$K4556=$B$1,Sheet2!$M4556,0))</f>
        <v>0</v>
      </c>
      <c r="O4556">
        <f>IF(AND(Sheet2!$K4556=$B$2,Sheet2!$L4556=1),Sheet2!$J4556+Sheet2!$M4556,IF(Sheet2!$K4556=$B$2,Sheet2!$M4556,0))</f>
        <v>0</v>
      </c>
    </row>
    <row r="4557" spans="14:15" x14ac:dyDescent="0.25">
      <c r="N4557">
        <f>IF(AND(Sheet2!$K4557=$B$1,Sheet2!$L4557=1),Sheet2!$I4557+Sheet2!$M4557,IF(Sheet2!$K4557=$B$1,Sheet2!$M4557,0))</f>
        <v>0</v>
      </c>
      <c r="O4557">
        <f>IF(AND(Sheet2!$K4557=$B$2,Sheet2!$L4557=1),Sheet2!$J4557+Sheet2!$M4557,IF(Sheet2!$K4557=$B$2,Sheet2!$M4557,0))</f>
        <v>0</v>
      </c>
    </row>
    <row r="4558" spans="14:15" x14ac:dyDescent="0.25">
      <c r="N4558">
        <f>IF(AND(Sheet2!$K4558=$B$1,Sheet2!$L4558=1),Sheet2!$I4558+Sheet2!$M4558,IF(Sheet2!$K4558=$B$1,Sheet2!$M4558,0))</f>
        <v>0</v>
      </c>
      <c r="O4558">
        <f>IF(AND(Sheet2!$K4558=$B$2,Sheet2!$L4558=1),Sheet2!$J4558+Sheet2!$M4558,IF(Sheet2!$K4558=$B$2,Sheet2!$M4558,0))</f>
        <v>0</v>
      </c>
    </row>
    <row r="4559" spans="14:15" x14ac:dyDescent="0.25">
      <c r="N4559">
        <f>IF(AND(Sheet2!$K4559=$B$1,Sheet2!$L4559=1),Sheet2!$I4559+Sheet2!$M4559,IF(Sheet2!$K4559=$B$1,Sheet2!$M4559,0))</f>
        <v>0</v>
      </c>
      <c r="O4559">
        <f>IF(AND(Sheet2!$K4559=$B$2,Sheet2!$L4559=1),Sheet2!$J4559+Sheet2!$M4559,IF(Sheet2!$K4559=$B$2,Sheet2!$M4559,0))</f>
        <v>0</v>
      </c>
    </row>
    <row r="4560" spans="14:15" x14ac:dyDescent="0.25">
      <c r="N4560">
        <f>IF(AND(Sheet2!$K4560=$B$1,Sheet2!$L4560=1),Sheet2!$I4560+Sheet2!$M4560,IF(Sheet2!$K4560=$B$1,Sheet2!$M4560,0))</f>
        <v>0</v>
      </c>
      <c r="O4560">
        <f>IF(AND(Sheet2!$K4560=$B$2,Sheet2!$L4560=1),Sheet2!$J4560+Sheet2!$M4560,IF(Sheet2!$K4560=$B$2,Sheet2!$M4560,0))</f>
        <v>0</v>
      </c>
    </row>
    <row r="4561" spans="14:15" x14ac:dyDescent="0.25">
      <c r="N4561">
        <f>IF(AND(Sheet2!$K4561=$B$1,Sheet2!$L4561=1),Sheet2!$I4561+Sheet2!$M4561,IF(Sheet2!$K4561=$B$1,Sheet2!$M4561,0))</f>
        <v>0</v>
      </c>
      <c r="O4561">
        <f>IF(AND(Sheet2!$K4561=$B$2,Sheet2!$L4561=1),Sheet2!$J4561+Sheet2!$M4561,IF(Sheet2!$K4561=$B$2,Sheet2!$M4561,0))</f>
        <v>0</v>
      </c>
    </row>
    <row r="4562" spans="14:15" x14ac:dyDescent="0.25">
      <c r="N4562">
        <f>IF(AND(Sheet2!$K4562=$B$1,Sheet2!$L4562=1),Sheet2!$I4562+Sheet2!$M4562,IF(Sheet2!$K4562=$B$1,Sheet2!$M4562,0))</f>
        <v>0</v>
      </c>
      <c r="O4562">
        <f>IF(AND(Sheet2!$K4562=$B$2,Sheet2!$L4562=1),Sheet2!$J4562+Sheet2!$M4562,IF(Sheet2!$K4562=$B$2,Sheet2!$M4562,0))</f>
        <v>0</v>
      </c>
    </row>
    <row r="4563" spans="14:15" x14ac:dyDescent="0.25">
      <c r="N4563">
        <f>IF(AND(Sheet2!$K4563=$B$1,Sheet2!$L4563=1),Sheet2!$I4563+Sheet2!$M4563,IF(Sheet2!$K4563=$B$1,Sheet2!$M4563,0))</f>
        <v>0</v>
      </c>
      <c r="O4563">
        <f>IF(AND(Sheet2!$K4563=$B$2,Sheet2!$L4563=1),Sheet2!$J4563+Sheet2!$M4563,IF(Sheet2!$K4563=$B$2,Sheet2!$M4563,0))</f>
        <v>0</v>
      </c>
    </row>
    <row r="4564" spans="14:15" x14ac:dyDescent="0.25">
      <c r="N4564">
        <f>IF(AND(Sheet2!$K4564=$B$1,Sheet2!$L4564=1),Sheet2!$I4564+Sheet2!$M4564,IF(Sheet2!$K4564=$B$1,Sheet2!$M4564,0))</f>
        <v>0</v>
      </c>
      <c r="O4564">
        <f>IF(AND(Sheet2!$K4564=$B$2,Sheet2!$L4564=1),Sheet2!$J4564+Sheet2!$M4564,IF(Sheet2!$K4564=$B$2,Sheet2!$M4564,0))</f>
        <v>0</v>
      </c>
    </row>
    <row r="4565" spans="14:15" x14ac:dyDescent="0.25">
      <c r="N4565">
        <f>IF(AND(Sheet2!$K4565=$B$1,Sheet2!$L4565=1),Sheet2!$I4565+Sheet2!$M4565,IF(Sheet2!$K4565=$B$1,Sheet2!$M4565,0))</f>
        <v>0</v>
      </c>
      <c r="O4565">
        <f>IF(AND(Sheet2!$K4565=$B$2,Sheet2!$L4565=1),Sheet2!$J4565+Sheet2!$M4565,IF(Sheet2!$K4565=$B$2,Sheet2!$M4565,0))</f>
        <v>0</v>
      </c>
    </row>
    <row r="4566" spans="14:15" x14ac:dyDescent="0.25">
      <c r="N4566">
        <f>IF(AND(Sheet2!$K4566=$B$1,Sheet2!$L4566=1),Sheet2!$I4566+Sheet2!$M4566,IF(Sheet2!$K4566=$B$1,Sheet2!$M4566,0))</f>
        <v>0</v>
      </c>
      <c r="O4566">
        <f>IF(AND(Sheet2!$K4566=$B$2,Sheet2!$L4566=1),Sheet2!$J4566+Sheet2!$M4566,IF(Sheet2!$K4566=$B$2,Sheet2!$M4566,0))</f>
        <v>0</v>
      </c>
    </row>
    <row r="4567" spans="14:15" x14ac:dyDescent="0.25">
      <c r="N4567">
        <f>IF(AND(Sheet2!$K4567=$B$1,Sheet2!$L4567=1),Sheet2!$I4567+Sheet2!$M4567,IF(Sheet2!$K4567=$B$1,Sheet2!$M4567,0))</f>
        <v>0</v>
      </c>
      <c r="O4567">
        <f>IF(AND(Sheet2!$K4567=$B$2,Sheet2!$L4567=1),Sheet2!$J4567+Sheet2!$M4567,IF(Sheet2!$K4567=$B$2,Sheet2!$M4567,0))</f>
        <v>0</v>
      </c>
    </row>
    <row r="4568" spans="14:15" x14ac:dyDescent="0.25">
      <c r="N4568">
        <f>IF(AND(Sheet2!$K4568=$B$1,Sheet2!$L4568=1),Sheet2!$I4568+Sheet2!$M4568,IF(Sheet2!$K4568=$B$1,Sheet2!$M4568,0))</f>
        <v>0</v>
      </c>
      <c r="O4568">
        <f>IF(AND(Sheet2!$K4568=$B$2,Sheet2!$L4568=1),Sheet2!$J4568+Sheet2!$M4568,IF(Sheet2!$K4568=$B$2,Sheet2!$M4568,0))</f>
        <v>0</v>
      </c>
    </row>
    <row r="4569" spans="14:15" x14ac:dyDescent="0.25">
      <c r="N4569">
        <f>IF(AND(Sheet2!$K4569=$B$1,Sheet2!$L4569=1),Sheet2!$I4569+Sheet2!$M4569,IF(Sheet2!$K4569=$B$1,Sheet2!$M4569,0))</f>
        <v>0</v>
      </c>
      <c r="O4569">
        <f>IF(AND(Sheet2!$K4569=$B$2,Sheet2!$L4569=1),Sheet2!$J4569+Sheet2!$M4569,IF(Sheet2!$K4569=$B$2,Sheet2!$M4569,0))</f>
        <v>0</v>
      </c>
    </row>
    <row r="4570" spans="14:15" x14ac:dyDescent="0.25">
      <c r="N4570">
        <f>IF(AND(Sheet2!$K4570=$B$1,Sheet2!$L4570=1),Sheet2!$I4570+Sheet2!$M4570,IF(Sheet2!$K4570=$B$1,Sheet2!$M4570,0))</f>
        <v>0</v>
      </c>
      <c r="O4570">
        <f>IF(AND(Sheet2!$K4570=$B$2,Sheet2!$L4570=1),Sheet2!$J4570+Sheet2!$M4570,IF(Sheet2!$K4570=$B$2,Sheet2!$M4570,0))</f>
        <v>0</v>
      </c>
    </row>
    <row r="4571" spans="14:15" x14ac:dyDescent="0.25">
      <c r="N4571">
        <f>IF(AND(Sheet2!$K4571=$B$1,Sheet2!$L4571=1),Sheet2!$I4571+Sheet2!$M4571,IF(Sheet2!$K4571=$B$1,Sheet2!$M4571,0))</f>
        <v>0</v>
      </c>
      <c r="O4571">
        <f>IF(AND(Sheet2!$K4571=$B$2,Sheet2!$L4571=1),Sheet2!$J4571+Sheet2!$M4571,IF(Sheet2!$K4571=$B$2,Sheet2!$M4571,0))</f>
        <v>0</v>
      </c>
    </row>
    <row r="4572" spans="14:15" x14ac:dyDescent="0.25">
      <c r="N4572">
        <f>IF(AND(Sheet2!$K4572=$B$1,Sheet2!$L4572=1),Sheet2!$I4572+Sheet2!$M4572,IF(Sheet2!$K4572=$B$1,Sheet2!$M4572,0))</f>
        <v>0</v>
      </c>
      <c r="O4572">
        <f>IF(AND(Sheet2!$K4572=$B$2,Sheet2!$L4572=1),Sheet2!$J4572+Sheet2!$M4572,IF(Sheet2!$K4572=$B$2,Sheet2!$M4572,0))</f>
        <v>0</v>
      </c>
    </row>
    <row r="4573" spans="14:15" x14ac:dyDescent="0.25">
      <c r="N4573">
        <f>IF(AND(Sheet2!$K4573=$B$1,Sheet2!$L4573=1),Sheet2!$I4573+Sheet2!$M4573,IF(Sheet2!$K4573=$B$1,Sheet2!$M4573,0))</f>
        <v>0</v>
      </c>
      <c r="O4573">
        <f>IF(AND(Sheet2!$K4573=$B$2,Sheet2!$L4573=1),Sheet2!$J4573+Sheet2!$M4573,IF(Sheet2!$K4573=$B$2,Sheet2!$M4573,0))</f>
        <v>0</v>
      </c>
    </row>
    <row r="4574" spans="14:15" x14ac:dyDescent="0.25">
      <c r="N4574">
        <f>IF(AND(Sheet2!$K4574=$B$1,Sheet2!$L4574=1),Sheet2!$I4574+Sheet2!$M4574,IF(Sheet2!$K4574=$B$1,Sheet2!$M4574,0))</f>
        <v>0</v>
      </c>
      <c r="O4574">
        <f>IF(AND(Sheet2!$K4574=$B$2,Sheet2!$L4574=1),Sheet2!$J4574+Sheet2!$M4574,IF(Sheet2!$K4574=$B$2,Sheet2!$M4574,0))</f>
        <v>0</v>
      </c>
    </row>
    <row r="4575" spans="14:15" x14ac:dyDescent="0.25">
      <c r="N4575">
        <f>IF(AND(Sheet2!$K4575=$B$1,Sheet2!$L4575=1),Sheet2!$I4575+Sheet2!$M4575,IF(Sheet2!$K4575=$B$1,Sheet2!$M4575,0))</f>
        <v>0</v>
      </c>
      <c r="O4575">
        <f>IF(AND(Sheet2!$K4575=$B$2,Sheet2!$L4575=1),Sheet2!$J4575+Sheet2!$M4575,IF(Sheet2!$K4575=$B$2,Sheet2!$M4575,0))</f>
        <v>0</v>
      </c>
    </row>
    <row r="4576" spans="14:15" x14ac:dyDescent="0.25">
      <c r="N4576">
        <f>IF(AND(Sheet2!$K4576=$B$1,Sheet2!$L4576=1),Sheet2!$I4576+Sheet2!$M4576,IF(Sheet2!$K4576=$B$1,Sheet2!$M4576,0))</f>
        <v>0</v>
      </c>
      <c r="O4576">
        <f>IF(AND(Sheet2!$K4576=$B$2,Sheet2!$L4576=1),Sheet2!$J4576+Sheet2!$M4576,IF(Sheet2!$K4576=$B$2,Sheet2!$M4576,0))</f>
        <v>0</v>
      </c>
    </row>
    <row r="4577" spans="14:15" x14ac:dyDescent="0.25">
      <c r="N4577">
        <f>IF(AND(Sheet2!$K4577=$B$1,Sheet2!$L4577=1),Sheet2!$I4577+Sheet2!$M4577,IF(Sheet2!$K4577=$B$1,Sheet2!$M4577,0))</f>
        <v>0</v>
      </c>
      <c r="O4577">
        <f>IF(AND(Sheet2!$K4577=$B$2,Sheet2!$L4577=1),Sheet2!$J4577+Sheet2!$M4577,IF(Sheet2!$K4577=$B$2,Sheet2!$M4577,0))</f>
        <v>0</v>
      </c>
    </row>
    <row r="4578" spans="14:15" x14ac:dyDescent="0.25">
      <c r="N4578">
        <f>IF(AND(Sheet2!$K4578=$B$1,Sheet2!$L4578=1),Sheet2!$I4578+Sheet2!$M4578,IF(Sheet2!$K4578=$B$1,Sheet2!$M4578,0))</f>
        <v>0</v>
      </c>
      <c r="O4578">
        <f>IF(AND(Sheet2!$K4578=$B$2,Sheet2!$L4578=1),Sheet2!$J4578+Sheet2!$M4578,IF(Sheet2!$K4578=$B$2,Sheet2!$M4578,0))</f>
        <v>0</v>
      </c>
    </row>
    <row r="4579" spans="14:15" x14ac:dyDescent="0.25">
      <c r="N4579">
        <f>IF(AND(Sheet2!$K4579=$B$1,Sheet2!$L4579=1),Sheet2!$I4579+Sheet2!$M4579,IF(Sheet2!$K4579=$B$1,Sheet2!$M4579,0))</f>
        <v>0</v>
      </c>
      <c r="O4579">
        <f>IF(AND(Sheet2!$K4579=$B$2,Sheet2!$L4579=1),Sheet2!$J4579+Sheet2!$M4579,IF(Sheet2!$K4579=$B$2,Sheet2!$M4579,0))</f>
        <v>0</v>
      </c>
    </row>
    <row r="4580" spans="14:15" x14ac:dyDescent="0.25">
      <c r="N4580">
        <f>IF(AND(Sheet2!$K4580=$B$1,Sheet2!$L4580=1),Sheet2!$I4580+Sheet2!$M4580,IF(Sheet2!$K4580=$B$1,Sheet2!$M4580,0))</f>
        <v>0</v>
      </c>
      <c r="O4580">
        <f>IF(AND(Sheet2!$K4580=$B$2,Sheet2!$L4580=1),Sheet2!$J4580+Sheet2!$M4580,IF(Sheet2!$K4580=$B$2,Sheet2!$M4580,0))</f>
        <v>0</v>
      </c>
    </row>
    <row r="4581" spans="14:15" x14ac:dyDescent="0.25">
      <c r="N4581">
        <f>IF(AND(Sheet2!$K4581=$B$1,Sheet2!$L4581=1),Sheet2!$I4581+Sheet2!$M4581,IF(Sheet2!$K4581=$B$1,Sheet2!$M4581,0))</f>
        <v>0</v>
      </c>
      <c r="O4581">
        <f>IF(AND(Sheet2!$K4581=$B$2,Sheet2!$L4581=1),Sheet2!$J4581+Sheet2!$M4581,IF(Sheet2!$K4581=$B$2,Sheet2!$M4581,0))</f>
        <v>0</v>
      </c>
    </row>
    <row r="4582" spans="14:15" x14ac:dyDescent="0.25">
      <c r="N4582">
        <f>IF(AND(Sheet2!$K4582=$B$1,Sheet2!$L4582=1),Sheet2!$I4582+Sheet2!$M4582,IF(Sheet2!$K4582=$B$1,Sheet2!$M4582,0))</f>
        <v>0</v>
      </c>
      <c r="O4582">
        <f>IF(AND(Sheet2!$K4582=$B$2,Sheet2!$L4582=1),Sheet2!$J4582+Sheet2!$M4582,IF(Sheet2!$K4582=$B$2,Sheet2!$M4582,0))</f>
        <v>0</v>
      </c>
    </row>
    <row r="4583" spans="14:15" x14ac:dyDescent="0.25">
      <c r="N4583">
        <f>IF(AND(Sheet2!$K4583=$B$1,Sheet2!$L4583=1),Sheet2!$I4583+Sheet2!$M4583,IF(Sheet2!$K4583=$B$1,Sheet2!$M4583,0))</f>
        <v>0</v>
      </c>
      <c r="O4583">
        <f>IF(AND(Sheet2!$K4583=$B$2,Sheet2!$L4583=1),Sheet2!$J4583+Sheet2!$M4583,IF(Sheet2!$K4583=$B$2,Sheet2!$M4583,0))</f>
        <v>0</v>
      </c>
    </row>
    <row r="4584" spans="14:15" x14ac:dyDescent="0.25">
      <c r="N4584">
        <f>IF(AND(Sheet2!$K4584=$B$1,Sheet2!$L4584=1),Sheet2!$I4584+Sheet2!$M4584,IF(Sheet2!$K4584=$B$1,Sheet2!$M4584,0))</f>
        <v>0</v>
      </c>
      <c r="O4584">
        <f>IF(AND(Sheet2!$K4584=$B$2,Sheet2!$L4584=1),Sheet2!$J4584+Sheet2!$M4584,IF(Sheet2!$K4584=$B$2,Sheet2!$M4584,0))</f>
        <v>0</v>
      </c>
    </row>
    <row r="4585" spans="14:15" x14ac:dyDescent="0.25">
      <c r="N4585">
        <f>IF(AND(Sheet2!$K4585=$B$1,Sheet2!$L4585=1),Sheet2!$I4585+Sheet2!$M4585,IF(Sheet2!$K4585=$B$1,Sheet2!$M4585,0))</f>
        <v>0</v>
      </c>
      <c r="O4585">
        <f>IF(AND(Sheet2!$K4585=$B$2,Sheet2!$L4585=1),Sheet2!$J4585+Sheet2!$M4585,IF(Sheet2!$K4585=$B$2,Sheet2!$M4585,0))</f>
        <v>0</v>
      </c>
    </row>
    <row r="4586" spans="14:15" x14ac:dyDescent="0.25">
      <c r="N4586">
        <f>IF(AND(Sheet2!$K4586=$B$1,Sheet2!$L4586=1),Sheet2!$I4586+Sheet2!$M4586,IF(Sheet2!$K4586=$B$1,Sheet2!$M4586,0))</f>
        <v>0</v>
      </c>
      <c r="O4586">
        <f>IF(AND(Sheet2!$K4586=$B$2,Sheet2!$L4586=1),Sheet2!$J4586+Sheet2!$M4586,IF(Sheet2!$K4586=$B$2,Sheet2!$M4586,0))</f>
        <v>0</v>
      </c>
    </row>
    <row r="4587" spans="14:15" x14ac:dyDescent="0.25">
      <c r="N4587">
        <f>IF(AND(Sheet2!$K4587=$B$1,Sheet2!$L4587=1),Sheet2!$I4587+Sheet2!$M4587,IF(Sheet2!$K4587=$B$1,Sheet2!$M4587,0))</f>
        <v>0</v>
      </c>
      <c r="O4587">
        <f>IF(AND(Sheet2!$K4587=$B$2,Sheet2!$L4587=1),Sheet2!$J4587+Sheet2!$M4587,IF(Sheet2!$K4587=$B$2,Sheet2!$M4587,0))</f>
        <v>0</v>
      </c>
    </row>
    <row r="4588" spans="14:15" x14ac:dyDescent="0.25">
      <c r="N4588">
        <f>IF(AND(Sheet2!$K4588=$B$1,Sheet2!$L4588=1),Sheet2!$I4588+Sheet2!$M4588,IF(Sheet2!$K4588=$B$1,Sheet2!$M4588,0))</f>
        <v>0</v>
      </c>
      <c r="O4588">
        <f>IF(AND(Sheet2!$K4588=$B$2,Sheet2!$L4588=1),Sheet2!$J4588+Sheet2!$M4588,IF(Sheet2!$K4588=$B$2,Sheet2!$M4588,0))</f>
        <v>0</v>
      </c>
    </row>
    <row r="4589" spans="14:15" x14ac:dyDescent="0.25">
      <c r="N4589">
        <f>IF(AND(Sheet2!$K4589=$B$1,Sheet2!$L4589=1),Sheet2!$I4589+Sheet2!$M4589,IF(Sheet2!$K4589=$B$1,Sheet2!$M4589,0))</f>
        <v>0</v>
      </c>
      <c r="O4589">
        <f>IF(AND(Sheet2!$K4589=$B$2,Sheet2!$L4589=1),Sheet2!$J4589+Sheet2!$M4589,IF(Sheet2!$K4589=$B$2,Sheet2!$M4589,0))</f>
        <v>0</v>
      </c>
    </row>
    <row r="4590" spans="14:15" x14ac:dyDescent="0.25">
      <c r="N4590">
        <f>IF(AND(Sheet2!$K4590=$B$1,Sheet2!$L4590=1),Sheet2!$I4590+Sheet2!$M4590,IF(Sheet2!$K4590=$B$1,Sheet2!$M4590,0))</f>
        <v>0</v>
      </c>
      <c r="O4590">
        <f>IF(AND(Sheet2!$K4590=$B$2,Sheet2!$L4590=1),Sheet2!$J4590+Sheet2!$M4590,IF(Sheet2!$K4590=$B$2,Sheet2!$M4590,0))</f>
        <v>0</v>
      </c>
    </row>
    <row r="4591" spans="14:15" x14ac:dyDescent="0.25">
      <c r="N4591">
        <f>IF(AND(Sheet2!$K4591=$B$1,Sheet2!$L4591=1),Sheet2!$I4591+Sheet2!$M4591,IF(Sheet2!$K4591=$B$1,Sheet2!$M4591,0))</f>
        <v>0</v>
      </c>
      <c r="O4591">
        <f>IF(AND(Sheet2!$K4591=$B$2,Sheet2!$L4591=1),Sheet2!$J4591+Sheet2!$M4591,IF(Sheet2!$K4591=$B$2,Sheet2!$M4591,0))</f>
        <v>0</v>
      </c>
    </row>
    <row r="4592" spans="14:15" x14ac:dyDescent="0.25">
      <c r="N4592">
        <f>IF(AND(Sheet2!$K4592=$B$1,Sheet2!$L4592=1),Sheet2!$I4592+Sheet2!$M4592,IF(Sheet2!$K4592=$B$1,Sheet2!$M4592,0))</f>
        <v>0</v>
      </c>
      <c r="O4592">
        <f>IF(AND(Sheet2!$K4592=$B$2,Sheet2!$L4592=1),Sheet2!$J4592+Sheet2!$M4592,IF(Sheet2!$K4592=$B$2,Sheet2!$M4592,0))</f>
        <v>0</v>
      </c>
    </row>
    <row r="4593" spans="14:15" x14ac:dyDescent="0.25">
      <c r="N4593">
        <f>IF(AND(Sheet2!$K4593=$B$1,Sheet2!$L4593=1),Sheet2!$I4593+Sheet2!$M4593,IF(Sheet2!$K4593=$B$1,Sheet2!$M4593,0))</f>
        <v>0</v>
      </c>
      <c r="O4593">
        <f>IF(AND(Sheet2!$K4593=$B$2,Sheet2!$L4593=1),Sheet2!$J4593+Sheet2!$M4593,IF(Sheet2!$K4593=$B$2,Sheet2!$M4593,0))</f>
        <v>0</v>
      </c>
    </row>
    <row r="4594" spans="14:15" x14ac:dyDescent="0.25">
      <c r="N4594">
        <f>IF(AND(Sheet2!$K4594=$B$1,Sheet2!$L4594=1),Sheet2!$I4594+Sheet2!$M4594,IF(Sheet2!$K4594=$B$1,Sheet2!$M4594,0))</f>
        <v>0</v>
      </c>
      <c r="O4594">
        <f>IF(AND(Sheet2!$K4594=$B$2,Sheet2!$L4594=1),Sheet2!$J4594+Sheet2!$M4594,IF(Sheet2!$K4594=$B$2,Sheet2!$M4594,0))</f>
        <v>0</v>
      </c>
    </row>
    <row r="4595" spans="14:15" x14ac:dyDescent="0.25">
      <c r="N4595">
        <f>IF(AND(Sheet2!$K4595=$B$1,Sheet2!$L4595=1),Sheet2!$I4595+Sheet2!$M4595,IF(Sheet2!$K4595=$B$1,Sheet2!$M4595,0))</f>
        <v>0</v>
      </c>
      <c r="O4595">
        <f>IF(AND(Sheet2!$K4595=$B$2,Sheet2!$L4595=1),Sheet2!$J4595+Sheet2!$M4595,IF(Sheet2!$K4595=$B$2,Sheet2!$M4595,0))</f>
        <v>0</v>
      </c>
    </row>
    <row r="4596" spans="14:15" x14ac:dyDescent="0.25">
      <c r="N4596">
        <f>IF(AND(Sheet2!$K4596=$B$1,Sheet2!$L4596=1),Sheet2!$I4596+Sheet2!$M4596,IF(Sheet2!$K4596=$B$1,Sheet2!$M4596,0))</f>
        <v>0</v>
      </c>
      <c r="O4596">
        <f>IF(AND(Sheet2!$K4596=$B$2,Sheet2!$L4596=1),Sheet2!$J4596+Sheet2!$M4596,IF(Sheet2!$K4596=$B$2,Sheet2!$M4596,0))</f>
        <v>0</v>
      </c>
    </row>
    <row r="4597" spans="14:15" x14ac:dyDescent="0.25">
      <c r="N4597">
        <f>IF(AND(Sheet2!$K4597=$B$1,Sheet2!$L4597=1),Sheet2!$I4597+Sheet2!$M4597,IF(Sheet2!$K4597=$B$1,Sheet2!$M4597,0))</f>
        <v>0</v>
      </c>
      <c r="O4597">
        <f>IF(AND(Sheet2!$K4597=$B$2,Sheet2!$L4597=1),Sheet2!$J4597+Sheet2!$M4597,IF(Sheet2!$K4597=$B$2,Sheet2!$M4597,0))</f>
        <v>0</v>
      </c>
    </row>
    <row r="4598" spans="14:15" x14ac:dyDescent="0.25">
      <c r="N4598">
        <f>IF(AND(Sheet2!$K4598=$B$1,Sheet2!$L4598=1),Sheet2!$I4598+Sheet2!$M4598,IF(Sheet2!$K4598=$B$1,Sheet2!$M4598,0))</f>
        <v>0</v>
      </c>
      <c r="O4598">
        <f>IF(AND(Sheet2!$K4598=$B$2,Sheet2!$L4598=1),Sheet2!$J4598+Sheet2!$M4598,IF(Sheet2!$K4598=$B$2,Sheet2!$M4598,0))</f>
        <v>0</v>
      </c>
    </row>
    <row r="4599" spans="14:15" x14ac:dyDescent="0.25">
      <c r="N4599">
        <f>IF(AND(Sheet2!$K4599=$B$1,Sheet2!$L4599=1),Sheet2!$I4599+Sheet2!$M4599,IF(Sheet2!$K4599=$B$1,Sheet2!$M4599,0))</f>
        <v>0</v>
      </c>
      <c r="O4599">
        <f>IF(AND(Sheet2!$K4599=$B$2,Sheet2!$L4599=1),Sheet2!$J4599+Sheet2!$M4599,IF(Sheet2!$K4599=$B$2,Sheet2!$M4599,0))</f>
        <v>0</v>
      </c>
    </row>
    <row r="4600" spans="14:15" x14ac:dyDescent="0.25">
      <c r="N4600">
        <f>IF(AND(Sheet2!$K4600=$B$1,Sheet2!$L4600=1),Sheet2!$I4600+Sheet2!$M4600,IF(Sheet2!$K4600=$B$1,Sheet2!$M4600,0))</f>
        <v>0</v>
      </c>
      <c r="O4600">
        <f>IF(AND(Sheet2!$K4600=$B$2,Sheet2!$L4600=1),Sheet2!$J4600+Sheet2!$M4600,IF(Sheet2!$K4600=$B$2,Sheet2!$M4600,0))</f>
        <v>0</v>
      </c>
    </row>
    <row r="4601" spans="14:15" x14ac:dyDescent="0.25">
      <c r="N4601">
        <f>IF(AND(Sheet2!$K4601=$B$1,Sheet2!$L4601=1),Sheet2!$I4601+Sheet2!$M4601,IF(Sheet2!$K4601=$B$1,Sheet2!$M4601,0))</f>
        <v>0</v>
      </c>
      <c r="O4601">
        <f>IF(AND(Sheet2!$K4601=$B$2,Sheet2!$L4601=1),Sheet2!$J4601+Sheet2!$M4601,IF(Sheet2!$K4601=$B$2,Sheet2!$M4601,0))</f>
        <v>0</v>
      </c>
    </row>
    <row r="4602" spans="14:15" x14ac:dyDescent="0.25">
      <c r="N4602">
        <f>IF(AND(Sheet2!$K4602=$B$1,Sheet2!$L4602=1),Sheet2!$I4602+Sheet2!$M4602,IF(Sheet2!$K4602=$B$1,Sheet2!$M4602,0))</f>
        <v>0</v>
      </c>
      <c r="O4602">
        <f>IF(AND(Sheet2!$K4602=$B$2,Sheet2!$L4602=1),Sheet2!$J4602+Sheet2!$M4602,IF(Sheet2!$K4602=$B$2,Sheet2!$M4602,0))</f>
        <v>0</v>
      </c>
    </row>
    <row r="4603" spans="14:15" x14ac:dyDescent="0.25">
      <c r="N4603">
        <f>IF(AND(Sheet2!$K4603=$B$1,Sheet2!$L4603=1),Sheet2!$I4603+Sheet2!$M4603,IF(Sheet2!$K4603=$B$1,Sheet2!$M4603,0))</f>
        <v>0</v>
      </c>
      <c r="O4603">
        <f>IF(AND(Sheet2!$K4603=$B$2,Sheet2!$L4603=1),Sheet2!$J4603+Sheet2!$M4603,IF(Sheet2!$K4603=$B$2,Sheet2!$M4603,0))</f>
        <v>0</v>
      </c>
    </row>
    <row r="4604" spans="14:15" x14ac:dyDescent="0.25">
      <c r="N4604">
        <f>IF(AND(Sheet2!$K4604=$B$1,Sheet2!$L4604=1),Sheet2!$I4604+Sheet2!$M4604,IF(Sheet2!$K4604=$B$1,Sheet2!$M4604,0))</f>
        <v>0</v>
      </c>
      <c r="O4604">
        <f>IF(AND(Sheet2!$K4604=$B$2,Sheet2!$L4604=1),Sheet2!$J4604+Sheet2!$M4604,IF(Sheet2!$K4604=$B$2,Sheet2!$M4604,0))</f>
        <v>0</v>
      </c>
    </row>
    <row r="4605" spans="14:15" x14ac:dyDescent="0.25">
      <c r="N4605">
        <f>IF(AND(Sheet2!$K4605=$B$1,Sheet2!$L4605=1),Sheet2!$I4605+Sheet2!$M4605,IF(Sheet2!$K4605=$B$1,Sheet2!$M4605,0))</f>
        <v>0</v>
      </c>
      <c r="O4605">
        <f>IF(AND(Sheet2!$K4605=$B$2,Sheet2!$L4605=1),Sheet2!$J4605+Sheet2!$M4605,IF(Sheet2!$K4605=$B$2,Sheet2!$M4605,0))</f>
        <v>0</v>
      </c>
    </row>
    <row r="4606" spans="14:15" x14ac:dyDescent="0.25">
      <c r="N4606">
        <f>IF(AND(Sheet2!$K4606=$B$1,Sheet2!$L4606=1),Sheet2!$I4606+Sheet2!$M4606,IF(Sheet2!$K4606=$B$1,Sheet2!$M4606,0))</f>
        <v>0</v>
      </c>
      <c r="O4606">
        <f>IF(AND(Sheet2!$K4606=$B$2,Sheet2!$L4606=1),Sheet2!$J4606+Sheet2!$M4606,IF(Sheet2!$K4606=$B$2,Sheet2!$M4606,0))</f>
        <v>0</v>
      </c>
    </row>
    <row r="4607" spans="14:15" x14ac:dyDescent="0.25">
      <c r="N4607">
        <f>IF(AND(Sheet2!$K4607=$B$1,Sheet2!$L4607=1),Sheet2!$I4607+Sheet2!$M4607,IF(Sheet2!$K4607=$B$1,Sheet2!$M4607,0))</f>
        <v>0</v>
      </c>
      <c r="O4607">
        <f>IF(AND(Sheet2!$K4607=$B$2,Sheet2!$L4607=1),Sheet2!$J4607+Sheet2!$M4607,IF(Sheet2!$K4607=$B$2,Sheet2!$M4607,0))</f>
        <v>0</v>
      </c>
    </row>
    <row r="4608" spans="14:15" x14ac:dyDescent="0.25">
      <c r="N4608">
        <f>IF(AND(Sheet2!$K4608=$B$1,Sheet2!$L4608=1),Sheet2!$I4608+Sheet2!$M4608,IF(Sheet2!$K4608=$B$1,Sheet2!$M4608,0))</f>
        <v>0</v>
      </c>
      <c r="O4608">
        <f>IF(AND(Sheet2!$K4608=$B$2,Sheet2!$L4608=1),Sheet2!$J4608+Sheet2!$M4608,IF(Sheet2!$K4608=$B$2,Sheet2!$M4608,0))</f>
        <v>0</v>
      </c>
    </row>
    <row r="4609" spans="14:15" x14ac:dyDescent="0.25">
      <c r="N4609">
        <f>IF(AND(Sheet2!$K4609=$B$1,Sheet2!$L4609=1),Sheet2!$I4609+Sheet2!$M4609,IF(Sheet2!$K4609=$B$1,Sheet2!$M4609,0))</f>
        <v>0</v>
      </c>
      <c r="O4609">
        <f>IF(AND(Sheet2!$K4609=$B$2,Sheet2!$L4609=1),Sheet2!$J4609+Sheet2!$M4609,IF(Sheet2!$K4609=$B$2,Sheet2!$M4609,0))</f>
        <v>0</v>
      </c>
    </row>
    <row r="4610" spans="14:15" x14ac:dyDescent="0.25">
      <c r="N4610">
        <f>IF(AND(Sheet2!$K4610=$B$1,Sheet2!$L4610=1),Sheet2!$I4610+Sheet2!$M4610,IF(Sheet2!$K4610=$B$1,Sheet2!$M4610,0))</f>
        <v>0</v>
      </c>
      <c r="O4610">
        <f>IF(AND(Sheet2!$K4610=$B$2,Sheet2!$L4610=1),Sheet2!$J4610+Sheet2!$M4610,IF(Sheet2!$K4610=$B$2,Sheet2!$M4610,0))</f>
        <v>0</v>
      </c>
    </row>
    <row r="4611" spans="14:15" x14ac:dyDescent="0.25">
      <c r="N4611">
        <f>IF(AND(Sheet2!$K4611=$B$1,Sheet2!$L4611=1),Sheet2!$I4611+Sheet2!$M4611,IF(Sheet2!$K4611=$B$1,Sheet2!$M4611,0))</f>
        <v>0</v>
      </c>
      <c r="O4611">
        <f>IF(AND(Sheet2!$K4611=$B$2,Sheet2!$L4611=1),Sheet2!$J4611+Sheet2!$M4611,IF(Sheet2!$K4611=$B$2,Sheet2!$M4611,0))</f>
        <v>0</v>
      </c>
    </row>
    <row r="4612" spans="14:15" x14ac:dyDescent="0.25">
      <c r="N4612">
        <f>IF(AND(Sheet2!$K4612=$B$1,Sheet2!$L4612=1),Sheet2!$I4612+Sheet2!$M4612,IF(Sheet2!$K4612=$B$1,Sheet2!$M4612,0))</f>
        <v>0</v>
      </c>
      <c r="O4612">
        <f>IF(AND(Sheet2!$K4612=$B$2,Sheet2!$L4612=1),Sheet2!$J4612+Sheet2!$M4612,IF(Sheet2!$K4612=$B$2,Sheet2!$M4612,0))</f>
        <v>0</v>
      </c>
    </row>
    <row r="4613" spans="14:15" x14ac:dyDescent="0.25">
      <c r="N4613">
        <f>IF(AND(Sheet2!$K4613=$B$1,Sheet2!$L4613=1),Sheet2!$I4613+Sheet2!$M4613,IF(Sheet2!$K4613=$B$1,Sheet2!$M4613,0))</f>
        <v>0</v>
      </c>
      <c r="O4613">
        <f>IF(AND(Sheet2!$K4613=$B$2,Sheet2!$L4613=1),Sheet2!$J4613+Sheet2!$M4613,IF(Sheet2!$K4613=$B$2,Sheet2!$M4613,0))</f>
        <v>0</v>
      </c>
    </row>
    <row r="4614" spans="14:15" x14ac:dyDescent="0.25">
      <c r="N4614">
        <f>IF(AND(Sheet2!$K4614=$B$1,Sheet2!$L4614=1),Sheet2!$I4614+Sheet2!$M4614,IF(Sheet2!$K4614=$B$1,Sheet2!$M4614,0))</f>
        <v>0</v>
      </c>
      <c r="O4614">
        <f>IF(AND(Sheet2!$K4614=$B$2,Sheet2!$L4614=1),Sheet2!$J4614+Sheet2!$M4614,IF(Sheet2!$K4614=$B$2,Sheet2!$M4614,0))</f>
        <v>0</v>
      </c>
    </row>
    <row r="4615" spans="14:15" x14ac:dyDescent="0.25">
      <c r="N4615">
        <f>IF(AND(Sheet2!$K4615=$B$1,Sheet2!$L4615=1),Sheet2!$I4615+Sheet2!$M4615,IF(Sheet2!$K4615=$B$1,Sheet2!$M4615,0))</f>
        <v>0</v>
      </c>
      <c r="O4615">
        <f>IF(AND(Sheet2!$K4615=$B$2,Sheet2!$L4615=1),Sheet2!$J4615+Sheet2!$M4615,IF(Sheet2!$K4615=$B$2,Sheet2!$M4615,0))</f>
        <v>0</v>
      </c>
    </row>
    <row r="4616" spans="14:15" x14ac:dyDescent="0.25">
      <c r="N4616">
        <f>IF(AND(Sheet2!$K4616=$B$1,Sheet2!$L4616=1),Sheet2!$I4616+Sheet2!$M4616,IF(Sheet2!$K4616=$B$1,Sheet2!$M4616,0))</f>
        <v>0</v>
      </c>
      <c r="O4616">
        <f>IF(AND(Sheet2!$K4616=$B$2,Sheet2!$L4616=1),Sheet2!$J4616+Sheet2!$M4616,IF(Sheet2!$K4616=$B$2,Sheet2!$M4616,0))</f>
        <v>0</v>
      </c>
    </row>
    <row r="4617" spans="14:15" x14ac:dyDescent="0.25">
      <c r="N4617">
        <f>IF(AND(Sheet2!$K4617=$B$1,Sheet2!$L4617=1),Sheet2!$I4617+Sheet2!$M4617,IF(Sheet2!$K4617=$B$1,Sheet2!$M4617,0))</f>
        <v>0</v>
      </c>
      <c r="O4617">
        <f>IF(AND(Sheet2!$K4617=$B$2,Sheet2!$L4617=1),Sheet2!$J4617+Sheet2!$M4617,IF(Sheet2!$K4617=$B$2,Sheet2!$M4617,0))</f>
        <v>0</v>
      </c>
    </row>
    <row r="4618" spans="14:15" x14ac:dyDescent="0.25">
      <c r="N4618">
        <f>IF(AND(Sheet2!$K4618=$B$1,Sheet2!$L4618=1),Sheet2!$I4618+Sheet2!$M4618,IF(Sheet2!$K4618=$B$1,Sheet2!$M4618,0))</f>
        <v>0</v>
      </c>
      <c r="O4618">
        <f>IF(AND(Sheet2!$K4618=$B$2,Sheet2!$L4618=1),Sheet2!$J4618+Sheet2!$M4618,IF(Sheet2!$K4618=$B$2,Sheet2!$M4618,0))</f>
        <v>0</v>
      </c>
    </row>
    <row r="4619" spans="14:15" x14ac:dyDescent="0.25">
      <c r="N4619">
        <f>IF(AND(Sheet2!$K4619=$B$1,Sheet2!$L4619=1),Sheet2!$I4619+Sheet2!$M4619,IF(Sheet2!$K4619=$B$1,Sheet2!$M4619,0))</f>
        <v>0</v>
      </c>
      <c r="O4619">
        <f>IF(AND(Sheet2!$K4619=$B$2,Sheet2!$L4619=1),Sheet2!$J4619+Sheet2!$M4619,IF(Sheet2!$K4619=$B$2,Sheet2!$M4619,0))</f>
        <v>0</v>
      </c>
    </row>
    <row r="4620" spans="14:15" x14ac:dyDescent="0.25">
      <c r="N4620">
        <f>IF(AND(Sheet2!$K4620=$B$1,Sheet2!$L4620=1),Sheet2!$I4620+Sheet2!$M4620,IF(Sheet2!$K4620=$B$1,Sheet2!$M4620,0))</f>
        <v>0</v>
      </c>
      <c r="O4620">
        <f>IF(AND(Sheet2!$K4620=$B$2,Sheet2!$L4620=1),Sheet2!$J4620+Sheet2!$M4620,IF(Sheet2!$K4620=$B$2,Sheet2!$M4620,0))</f>
        <v>0</v>
      </c>
    </row>
    <row r="4621" spans="14:15" x14ac:dyDescent="0.25">
      <c r="N4621">
        <f>IF(AND(Sheet2!$K4621=$B$1,Sheet2!$L4621=1),Sheet2!$I4621+Sheet2!$M4621,IF(Sheet2!$K4621=$B$1,Sheet2!$M4621,0))</f>
        <v>0</v>
      </c>
      <c r="O4621">
        <f>IF(AND(Sheet2!$K4621=$B$2,Sheet2!$L4621=1),Sheet2!$J4621+Sheet2!$M4621,IF(Sheet2!$K4621=$B$2,Sheet2!$M4621,0))</f>
        <v>0</v>
      </c>
    </row>
    <row r="4622" spans="14:15" x14ac:dyDescent="0.25">
      <c r="N4622">
        <f>IF(AND(Sheet2!$K4622=$B$1,Sheet2!$L4622=1),Sheet2!$I4622+Sheet2!$M4622,IF(Sheet2!$K4622=$B$1,Sheet2!$M4622,0))</f>
        <v>0</v>
      </c>
      <c r="O4622">
        <f>IF(AND(Sheet2!$K4622=$B$2,Sheet2!$L4622=1),Sheet2!$J4622+Sheet2!$M4622,IF(Sheet2!$K4622=$B$2,Sheet2!$M4622,0))</f>
        <v>0</v>
      </c>
    </row>
    <row r="4623" spans="14:15" x14ac:dyDescent="0.25">
      <c r="N4623">
        <f>IF(AND(Sheet2!$K4623=$B$1,Sheet2!$L4623=1),Sheet2!$I4623+Sheet2!$M4623,IF(Sheet2!$K4623=$B$1,Sheet2!$M4623,0))</f>
        <v>0</v>
      </c>
      <c r="O4623">
        <f>IF(AND(Sheet2!$K4623=$B$2,Sheet2!$L4623=1),Sheet2!$J4623+Sheet2!$M4623,IF(Sheet2!$K4623=$B$2,Sheet2!$M4623,0))</f>
        <v>0</v>
      </c>
    </row>
    <row r="4624" spans="14:15" x14ac:dyDescent="0.25">
      <c r="N4624">
        <f>IF(AND(Sheet2!$K4624=$B$1,Sheet2!$L4624=1),Sheet2!$I4624+Sheet2!$M4624,IF(Sheet2!$K4624=$B$1,Sheet2!$M4624,0))</f>
        <v>0</v>
      </c>
      <c r="O4624">
        <f>IF(AND(Sheet2!$K4624=$B$2,Sheet2!$L4624=1),Sheet2!$J4624+Sheet2!$M4624,IF(Sheet2!$K4624=$B$2,Sheet2!$M4624,0))</f>
        <v>0</v>
      </c>
    </row>
    <row r="4625" spans="14:15" x14ac:dyDescent="0.25">
      <c r="N4625">
        <f>IF(AND(Sheet2!$K4625=$B$1,Sheet2!$L4625=1),Sheet2!$I4625+Sheet2!$M4625,IF(Sheet2!$K4625=$B$1,Sheet2!$M4625,0))</f>
        <v>0</v>
      </c>
      <c r="O4625">
        <f>IF(AND(Sheet2!$K4625=$B$2,Sheet2!$L4625=1),Sheet2!$J4625+Sheet2!$M4625,IF(Sheet2!$K4625=$B$2,Sheet2!$M4625,0))</f>
        <v>0</v>
      </c>
    </row>
    <row r="4626" spans="14:15" x14ac:dyDescent="0.25">
      <c r="N4626">
        <f>IF(AND(Sheet2!$K4626=$B$1,Sheet2!$L4626=1),Sheet2!$I4626+Sheet2!$M4626,IF(Sheet2!$K4626=$B$1,Sheet2!$M4626,0))</f>
        <v>0</v>
      </c>
      <c r="O4626">
        <f>IF(AND(Sheet2!$K4626=$B$2,Sheet2!$L4626=1),Sheet2!$J4626+Sheet2!$M4626,IF(Sheet2!$K4626=$B$2,Sheet2!$M4626,0))</f>
        <v>0</v>
      </c>
    </row>
    <row r="4627" spans="14:15" x14ac:dyDescent="0.25">
      <c r="N4627">
        <f>IF(AND(Sheet2!$K4627=$B$1,Sheet2!$L4627=1),Sheet2!$I4627+Sheet2!$M4627,IF(Sheet2!$K4627=$B$1,Sheet2!$M4627,0))</f>
        <v>0</v>
      </c>
      <c r="O4627">
        <f>IF(AND(Sheet2!$K4627=$B$2,Sheet2!$L4627=1),Sheet2!$J4627+Sheet2!$M4627,IF(Sheet2!$K4627=$B$2,Sheet2!$M4627,0))</f>
        <v>0</v>
      </c>
    </row>
    <row r="4628" spans="14:15" x14ac:dyDescent="0.25">
      <c r="N4628">
        <f>IF(AND(Sheet2!$K4628=$B$1,Sheet2!$L4628=1),Sheet2!$I4628+Sheet2!$M4628,IF(Sheet2!$K4628=$B$1,Sheet2!$M4628,0))</f>
        <v>0</v>
      </c>
      <c r="O4628">
        <f>IF(AND(Sheet2!$K4628=$B$2,Sheet2!$L4628=1),Sheet2!$J4628+Sheet2!$M4628,IF(Sheet2!$K4628=$B$2,Sheet2!$M4628,0))</f>
        <v>0</v>
      </c>
    </row>
    <row r="4629" spans="14:15" x14ac:dyDescent="0.25">
      <c r="N4629">
        <f>IF(AND(Sheet2!$K4629=$B$1,Sheet2!$L4629=1),Sheet2!$I4629+Sheet2!$M4629,IF(Sheet2!$K4629=$B$1,Sheet2!$M4629,0))</f>
        <v>0</v>
      </c>
      <c r="O4629">
        <f>IF(AND(Sheet2!$K4629=$B$2,Sheet2!$L4629=1),Sheet2!$J4629+Sheet2!$M4629,IF(Sheet2!$K4629=$B$2,Sheet2!$M4629,0))</f>
        <v>0</v>
      </c>
    </row>
    <row r="4630" spans="14:15" x14ac:dyDescent="0.25">
      <c r="N4630">
        <f>IF(AND(Sheet2!$K4630=$B$1,Sheet2!$L4630=1),Sheet2!$I4630+Sheet2!$M4630,IF(Sheet2!$K4630=$B$1,Sheet2!$M4630,0))</f>
        <v>0</v>
      </c>
      <c r="O4630">
        <f>IF(AND(Sheet2!$K4630=$B$2,Sheet2!$L4630=1),Sheet2!$J4630+Sheet2!$M4630,IF(Sheet2!$K4630=$B$2,Sheet2!$M4630,0))</f>
        <v>0</v>
      </c>
    </row>
    <row r="4631" spans="14:15" x14ac:dyDescent="0.25">
      <c r="N4631">
        <f>IF(AND(Sheet2!$K4631=$B$1,Sheet2!$L4631=1),Sheet2!$I4631+Sheet2!$M4631,IF(Sheet2!$K4631=$B$1,Sheet2!$M4631,0))</f>
        <v>0</v>
      </c>
      <c r="O4631">
        <f>IF(AND(Sheet2!$K4631=$B$2,Sheet2!$L4631=1),Sheet2!$J4631+Sheet2!$M4631,IF(Sheet2!$K4631=$B$2,Sheet2!$M4631,0))</f>
        <v>0</v>
      </c>
    </row>
    <row r="4632" spans="14:15" x14ac:dyDescent="0.25">
      <c r="N4632">
        <f>IF(AND(Sheet2!$K4632=$B$1,Sheet2!$L4632=1),Sheet2!$I4632+Sheet2!$M4632,IF(Sheet2!$K4632=$B$1,Sheet2!$M4632,0))</f>
        <v>0</v>
      </c>
      <c r="O4632">
        <f>IF(AND(Sheet2!$K4632=$B$2,Sheet2!$L4632=1),Sheet2!$J4632+Sheet2!$M4632,IF(Sheet2!$K4632=$B$2,Sheet2!$M4632,0))</f>
        <v>0</v>
      </c>
    </row>
    <row r="4633" spans="14:15" x14ac:dyDescent="0.25">
      <c r="N4633">
        <f>IF(AND(Sheet2!$K4633=$B$1,Sheet2!$L4633=1),Sheet2!$I4633+Sheet2!$M4633,IF(Sheet2!$K4633=$B$1,Sheet2!$M4633,0))</f>
        <v>0</v>
      </c>
      <c r="O4633">
        <f>IF(AND(Sheet2!$K4633=$B$2,Sheet2!$L4633=1),Sheet2!$J4633+Sheet2!$M4633,IF(Sheet2!$K4633=$B$2,Sheet2!$M4633,0))</f>
        <v>0</v>
      </c>
    </row>
    <row r="4634" spans="14:15" x14ac:dyDescent="0.25">
      <c r="N4634">
        <f>IF(AND(Sheet2!$K4634=$B$1,Sheet2!$L4634=1),Sheet2!$I4634+Sheet2!$M4634,IF(Sheet2!$K4634=$B$1,Sheet2!$M4634,0))</f>
        <v>0</v>
      </c>
      <c r="O4634">
        <f>IF(AND(Sheet2!$K4634=$B$2,Sheet2!$L4634=1),Sheet2!$J4634+Sheet2!$M4634,IF(Sheet2!$K4634=$B$2,Sheet2!$M4634,0))</f>
        <v>0</v>
      </c>
    </row>
    <row r="4635" spans="14:15" x14ac:dyDescent="0.25">
      <c r="N4635">
        <f>IF(AND(Sheet2!$K4635=$B$1,Sheet2!$L4635=1),Sheet2!$I4635+Sheet2!$M4635,IF(Sheet2!$K4635=$B$1,Sheet2!$M4635,0))</f>
        <v>0</v>
      </c>
      <c r="O4635">
        <f>IF(AND(Sheet2!$K4635=$B$2,Sheet2!$L4635=1),Sheet2!$J4635+Sheet2!$M4635,IF(Sheet2!$K4635=$B$2,Sheet2!$M4635,0))</f>
        <v>0</v>
      </c>
    </row>
    <row r="4636" spans="14:15" x14ac:dyDescent="0.25">
      <c r="N4636">
        <f>IF(AND(Sheet2!$K4636=$B$1,Sheet2!$L4636=1),Sheet2!$I4636+Sheet2!$M4636,IF(Sheet2!$K4636=$B$1,Sheet2!$M4636,0))</f>
        <v>0</v>
      </c>
      <c r="O4636">
        <f>IF(AND(Sheet2!$K4636=$B$2,Sheet2!$L4636=1),Sheet2!$J4636+Sheet2!$M4636,IF(Sheet2!$K4636=$B$2,Sheet2!$M4636,0))</f>
        <v>0</v>
      </c>
    </row>
    <row r="4637" spans="14:15" x14ac:dyDescent="0.25">
      <c r="N4637">
        <f>IF(AND(Sheet2!$K4637=$B$1,Sheet2!$L4637=1),Sheet2!$I4637+Sheet2!$M4637,IF(Sheet2!$K4637=$B$1,Sheet2!$M4637,0))</f>
        <v>0</v>
      </c>
      <c r="O4637">
        <f>IF(AND(Sheet2!$K4637=$B$2,Sheet2!$L4637=1),Sheet2!$J4637+Sheet2!$M4637,IF(Sheet2!$K4637=$B$2,Sheet2!$M4637,0))</f>
        <v>0</v>
      </c>
    </row>
    <row r="4638" spans="14:15" x14ac:dyDescent="0.25">
      <c r="N4638">
        <f>IF(AND(Sheet2!$K4638=$B$1,Sheet2!$L4638=1),Sheet2!$I4638+Sheet2!$M4638,IF(Sheet2!$K4638=$B$1,Sheet2!$M4638,0))</f>
        <v>0</v>
      </c>
      <c r="O4638">
        <f>IF(AND(Sheet2!$K4638=$B$2,Sheet2!$L4638=1),Sheet2!$J4638+Sheet2!$M4638,IF(Sheet2!$K4638=$B$2,Sheet2!$M4638,0))</f>
        <v>0</v>
      </c>
    </row>
    <row r="4639" spans="14:15" x14ac:dyDescent="0.25">
      <c r="N4639">
        <f>IF(AND(Sheet2!$K4639=$B$1,Sheet2!$L4639=1),Sheet2!$I4639+Sheet2!$M4639,IF(Sheet2!$K4639=$B$1,Sheet2!$M4639,0))</f>
        <v>0</v>
      </c>
      <c r="O4639">
        <f>IF(AND(Sheet2!$K4639=$B$2,Sheet2!$L4639=1),Sheet2!$J4639+Sheet2!$M4639,IF(Sheet2!$K4639=$B$2,Sheet2!$M4639,0))</f>
        <v>0</v>
      </c>
    </row>
    <row r="4640" spans="14:15" x14ac:dyDescent="0.25">
      <c r="N4640">
        <f>IF(AND(Sheet2!$K4640=$B$1,Sheet2!$L4640=1),Sheet2!$I4640+Sheet2!$M4640,IF(Sheet2!$K4640=$B$1,Sheet2!$M4640,0))</f>
        <v>0</v>
      </c>
      <c r="O4640">
        <f>IF(AND(Sheet2!$K4640=$B$2,Sheet2!$L4640=1),Sheet2!$J4640+Sheet2!$M4640,IF(Sheet2!$K4640=$B$2,Sheet2!$M4640,0))</f>
        <v>0</v>
      </c>
    </row>
    <row r="4641" spans="14:15" x14ac:dyDescent="0.25">
      <c r="N4641">
        <f>IF(AND(Sheet2!$K4641=$B$1,Sheet2!$L4641=1),Sheet2!$I4641+Sheet2!$M4641,IF(Sheet2!$K4641=$B$1,Sheet2!$M4641,0))</f>
        <v>0</v>
      </c>
      <c r="O4641">
        <f>IF(AND(Sheet2!$K4641=$B$2,Sheet2!$L4641=1),Sheet2!$J4641+Sheet2!$M4641,IF(Sheet2!$K4641=$B$2,Sheet2!$M4641,0))</f>
        <v>0</v>
      </c>
    </row>
    <row r="4642" spans="14:15" x14ac:dyDescent="0.25">
      <c r="N4642">
        <f>IF(AND(Sheet2!$K4642=$B$1,Sheet2!$L4642=1),Sheet2!$I4642+Sheet2!$M4642,IF(Sheet2!$K4642=$B$1,Sheet2!$M4642,0))</f>
        <v>0</v>
      </c>
      <c r="O4642">
        <f>IF(AND(Sheet2!$K4642=$B$2,Sheet2!$L4642=1),Sheet2!$J4642+Sheet2!$M4642,IF(Sheet2!$K4642=$B$2,Sheet2!$M4642,0))</f>
        <v>0</v>
      </c>
    </row>
    <row r="4643" spans="14:15" x14ac:dyDescent="0.25">
      <c r="N4643">
        <f>IF(AND(Sheet2!$K4643=$B$1,Sheet2!$L4643=1),Sheet2!$I4643+Sheet2!$M4643,IF(Sheet2!$K4643=$B$1,Sheet2!$M4643,0))</f>
        <v>0</v>
      </c>
      <c r="O4643">
        <f>IF(AND(Sheet2!$K4643=$B$2,Sheet2!$L4643=1),Sheet2!$J4643+Sheet2!$M4643,IF(Sheet2!$K4643=$B$2,Sheet2!$M4643,0))</f>
        <v>0</v>
      </c>
    </row>
    <row r="4644" spans="14:15" x14ac:dyDescent="0.25">
      <c r="N4644">
        <f>IF(AND(Sheet2!$K4644=$B$1,Sheet2!$L4644=1),Sheet2!$I4644+Sheet2!$M4644,IF(Sheet2!$K4644=$B$1,Sheet2!$M4644,0))</f>
        <v>0</v>
      </c>
      <c r="O4644">
        <f>IF(AND(Sheet2!$K4644=$B$2,Sheet2!$L4644=1),Sheet2!$J4644+Sheet2!$M4644,IF(Sheet2!$K4644=$B$2,Sheet2!$M4644,0))</f>
        <v>0</v>
      </c>
    </row>
    <row r="4645" spans="14:15" x14ac:dyDescent="0.25">
      <c r="N4645">
        <f>IF(AND(Sheet2!$K4645=$B$1,Sheet2!$L4645=1),Sheet2!$I4645+Sheet2!$M4645,IF(Sheet2!$K4645=$B$1,Sheet2!$M4645,0))</f>
        <v>0</v>
      </c>
      <c r="O4645">
        <f>IF(AND(Sheet2!$K4645=$B$2,Sheet2!$L4645=1),Sheet2!$J4645+Sheet2!$M4645,IF(Sheet2!$K4645=$B$2,Sheet2!$M4645,0))</f>
        <v>0</v>
      </c>
    </row>
    <row r="4646" spans="14:15" x14ac:dyDescent="0.25">
      <c r="N4646">
        <f>IF(AND(Sheet2!$K4646=$B$1,Sheet2!$L4646=1),Sheet2!$I4646+Sheet2!$M4646,IF(Sheet2!$K4646=$B$1,Sheet2!$M4646,0))</f>
        <v>0</v>
      </c>
      <c r="O4646">
        <f>IF(AND(Sheet2!$K4646=$B$2,Sheet2!$L4646=1),Sheet2!$J4646+Sheet2!$M4646,IF(Sheet2!$K4646=$B$2,Sheet2!$M4646,0))</f>
        <v>0</v>
      </c>
    </row>
    <row r="4647" spans="14:15" x14ac:dyDescent="0.25">
      <c r="N4647">
        <f>IF(AND(Sheet2!$K4647=$B$1,Sheet2!$L4647=1),Sheet2!$I4647+Sheet2!$M4647,IF(Sheet2!$K4647=$B$1,Sheet2!$M4647,0))</f>
        <v>0</v>
      </c>
      <c r="O4647">
        <f>IF(AND(Sheet2!$K4647=$B$2,Sheet2!$L4647=1),Sheet2!$J4647+Sheet2!$M4647,IF(Sheet2!$K4647=$B$2,Sheet2!$M4647,0))</f>
        <v>0</v>
      </c>
    </row>
    <row r="4648" spans="14:15" x14ac:dyDescent="0.25">
      <c r="N4648">
        <f>IF(AND(Sheet2!$K4648=$B$1,Sheet2!$L4648=1),Sheet2!$I4648+Sheet2!$M4648,IF(Sheet2!$K4648=$B$1,Sheet2!$M4648,0))</f>
        <v>0</v>
      </c>
      <c r="O4648">
        <f>IF(AND(Sheet2!$K4648=$B$2,Sheet2!$L4648=1),Sheet2!$J4648+Sheet2!$M4648,IF(Sheet2!$K4648=$B$2,Sheet2!$M4648,0))</f>
        <v>0</v>
      </c>
    </row>
    <row r="4649" spans="14:15" x14ac:dyDescent="0.25">
      <c r="N4649">
        <f>IF(AND(Sheet2!$K4649=$B$1,Sheet2!$L4649=1),Sheet2!$I4649+Sheet2!$M4649,IF(Sheet2!$K4649=$B$1,Sheet2!$M4649,0))</f>
        <v>0</v>
      </c>
      <c r="O4649">
        <f>IF(AND(Sheet2!$K4649=$B$2,Sheet2!$L4649=1),Sheet2!$J4649+Sheet2!$M4649,IF(Sheet2!$K4649=$B$2,Sheet2!$M4649,0))</f>
        <v>0</v>
      </c>
    </row>
    <row r="4650" spans="14:15" x14ac:dyDescent="0.25">
      <c r="N4650">
        <f>IF(AND(Sheet2!$K4650=$B$1,Sheet2!$L4650=1),Sheet2!$I4650+Sheet2!$M4650,IF(Sheet2!$K4650=$B$1,Sheet2!$M4650,0))</f>
        <v>0</v>
      </c>
      <c r="O4650">
        <f>IF(AND(Sheet2!$K4650=$B$2,Sheet2!$L4650=1),Sheet2!$J4650+Sheet2!$M4650,IF(Sheet2!$K4650=$B$2,Sheet2!$M4650,0))</f>
        <v>0</v>
      </c>
    </row>
    <row r="4651" spans="14:15" x14ac:dyDescent="0.25">
      <c r="N4651">
        <f>IF(AND(Sheet2!$K4651=$B$1,Sheet2!$L4651=1),Sheet2!$I4651+Sheet2!$M4651,IF(Sheet2!$K4651=$B$1,Sheet2!$M4651,0))</f>
        <v>0</v>
      </c>
      <c r="O4651">
        <f>IF(AND(Sheet2!$K4651=$B$2,Sheet2!$L4651=1),Sheet2!$J4651+Sheet2!$M4651,IF(Sheet2!$K4651=$B$2,Sheet2!$M4651,0))</f>
        <v>0</v>
      </c>
    </row>
    <row r="4652" spans="14:15" x14ac:dyDescent="0.25">
      <c r="N4652">
        <f>IF(AND(Sheet2!$K4652=$B$1,Sheet2!$L4652=1),Sheet2!$I4652+Sheet2!$M4652,IF(Sheet2!$K4652=$B$1,Sheet2!$M4652,0))</f>
        <v>0</v>
      </c>
      <c r="O4652">
        <f>IF(AND(Sheet2!$K4652=$B$2,Sheet2!$L4652=1),Sheet2!$J4652+Sheet2!$M4652,IF(Sheet2!$K4652=$B$2,Sheet2!$M4652,0))</f>
        <v>0</v>
      </c>
    </row>
    <row r="4653" spans="14:15" x14ac:dyDescent="0.25">
      <c r="N4653">
        <f>IF(AND(Sheet2!$K4653=$B$1,Sheet2!$L4653=1),Sheet2!$I4653+Sheet2!$M4653,IF(Sheet2!$K4653=$B$1,Sheet2!$M4653,0))</f>
        <v>0</v>
      </c>
      <c r="O4653">
        <f>IF(AND(Sheet2!$K4653=$B$2,Sheet2!$L4653=1),Sheet2!$J4653+Sheet2!$M4653,IF(Sheet2!$K4653=$B$2,Sheet2!$M4653,0))</f>
        <v>0</v>
      </c>
    </row>
    <row r="4654" spans="14:15" x14ac:dyDescent="0.25">
      <c r="N4654">
        <f>IF(AND(Sheet2!$K4654=$B$1,Sheet2!$L4654=1),Sheet2!$I4654+Sheet2!$M4654,IF(Sheet2!$K4654=$B$1,Sheet2!$M4654,0))</f>
        <v>0</v>
      </c>
      <c r="O4654">
        <f>IF(AND(Sheet2!$K4654=$B$2,Sheet2!$L4654=1),Sheet2!$J4654+Sheet2!$M4654,IF(Sheet2!$K4654=$B$2,Sheet2!$M4654,0))</f>
        <v>0</v>
      </c>
    </row>
    <row r="4655" spans="14:15" x14ac:dyDescent="0.25">
      <c r="N4655">
        <f>IF(AND(Sheet2!$K4655=$B$1,Sheet2!$L4655=1),Sheet2!$I4655+Sheet2!$M4655,IF(Sheet2!$K4655=$B$1,Sheet2!$M4655,0))</f>
        <v>0</v>
      </c>
      <c r="O4655">
        <f>IF(AND(Sheet2!$K4655=$B$2,Sheet2!$L4655=1),Sheet2!$J4655+Sheet2!$M4655,IF(Sheet2!$K4655=$B$2,Sheet2!$M4655,0))</f>
        <v>0</v>
      </c>
    </row>
    <row r="4656" spans="14:15" x14ac:dyDescent="0.25">
      <c r="N4656">
        <f>IF(AND(Sheet2!$K4656=$B$1,Sheet2!$L4656=1),Sheet2!$I4656+Sheet2!$M4656,IF(Sheet2!$K4656=$B$1,Sheet2!$M4656,0))</f>
        <v>0</v>
      </c>
      <c r="O4656">
        <f>IF(AND(Sheet2!$K4656=$B$2,Sheet2!$L4656=1),Sheet2!$J4656+Sheet2!$M4656,IF(Sheet2!$K4656=$B$2,Sheet2!$M4656,0))</f>
        <v>0</v>
      </c>
    </row>
    <row r="4657" spans="14:15" x14ac:dyDescent="0.25">
      <c r="N4657">
        <f>IF(AND(Sheet2!$K4657=$B$1,Sheet2!$L4657=1),Sheet2!$I4657+Sheet2!$M4657,IF(Sheet2!$K4657=$B$1,Sheet2!$M4657,0))</f>
        <v>0</v>
      </c>
      <c r="O4657">
        <f>IF(AND(Sheet2!$K4657=$B$2,Sheet2!$L4657=1),Sheet2!$J4657+Sheet2!$M4657,IF(Sheet2!$K4657=$B$2,Sheet2!$M4657,0))</f>
        <v>0</v>
      </c>
    </row>
    <row r="4658" spans="14:15" x14ac:dyDescent="0.25">
      <c r="N4658">
        <f>IF(AND(Sheet2!$K4658=$B$1,Sheet2!$L4658=1),Sheet2!$I4658+Sheet2!$M4658,IF(Sheet2!$K4658=$B$1,Sheet2!$M4658,0))</f>
        <v>0</v>
      </c>
      <c r="O4658">
        <f>IF(AND(Sheet2!$K4658=$B$2,Sheet2!$L4658=1),Sheet2!$J4658+Sheet2!$M4658,IF(Sheet2!$K4658=$B$2,Sheet2!$M4658,0))</f>
        <v>0</v>
      </c>
    </row>
    <row r="4659" spans="14:15" x14ac:dyDescent="0.25">
      <c r="N4659">
        <f>IF(AND(Sheet2!$K4659=$B$1,Sheet2!$L4659=1),Sheet2!$I4659+Sheet2!$M4659,IF(Sheet2!$K4659=$B$1,Sheet2!$M4659,0))</f>
        <v>0</v>
      </c>
      <c r="O4659">
        <f>IF(AND(Sheet2!$K4659=$B$2,Sheet2!$L4659=1),Sheet2!$J4659+Sheet2!$M4659,IF(Sheet2!$K4659=$B$2,Sheet2!$M4659,0))</f>
        <v>0</v>
      </c>
    </row>
    <row r="4660" spans="14:15" x14ac:dyDescent="0.25">
      <c r="N4660">
        <f>IF(AND(Sheet2!$K4660=$B$1,Sheet2!$L4660=1),Sheet2!$I4660+Sheet2!$M4660,IF(Sheet2!$K4660=$B$1,Sheet2!$M4660,0))</f>
        <v>0</v>
      </c>
      <c r="O4660">
        <f>IF(AND(Sheet2!$K4660=$B$2,Sheet2!$L4660=1),Sheet2!$J4660+Sheet2!$M4660,IF(Sheet2!$K4660=$B$2,Sheet2!$M4660,0))</f>
        <v>0</v>
      </c>
    </row>
    <row r="4661" spans="14:15" x14ac:dyDescent="0.25">
      <c r="N4661">
        <f>IF(AND(Sheet2!$K4661=$B$1,Sheet2!$L4661=1),Sheet2!$I4661+Sheet2!$M4661,IF(Sheet2!$K4661=$B$1,Sheet2!$M4661,0))</f>
        <v>0</v>
      </c>
      <c r="O4661">
        <f>IF(AND(Sheet2!$K4661=$B$2,Sheet2!$L4661=1),Sheet2!$J4661+Sheet2!$M4661,IF(Sheet2!$K4661=$B$2,Sheet2!$M4661,0))</f>
        <v>0</v>
      </c>
    </row>
    <row r="4662" spans="14:15" x14ac:dyDescent="0.25">
      <c r="N4662">
        <f>IF(AND(Sheet2!$K4662=$B$1,Sheet2!$L4662=1),Sheet2!$I4662+Sheet2!$M4662,IF(Sheet2!$K4662=$B$1,Sheet2!$M4662,0))</f>
        <v>0</v>
      </c>
      <c r="O4662">
        <f>IF(AND(Sheet2!$K4662=$B$2,Sheet2!$L4662=1),Sheet2!$J4662+Sheet2!$M4662,IF(Sheet2!$K4662=$B$2,Sheet2!$M4662,0))</f>
        <v>0</v>
      </c>
    </row>
    <row r="4663" spans="14:15" x14ac:dyDescent="0.25">
      <c r="N4663">
        <f>IF(AND(Sheet2!$K4663=$B$1,Sheet2!$L4663=1),Sheet2!$I4663+Sheet2!$M4663,IF(Sheet2!$K4663=$B$1,Sheet2!$M4663,0))</f>
        <v>0</v>
      </c>
      <c r="O4663">
        <f>IF(AND(Sheet2!$K4663=$B$2,Sheet2!$L4663=1),Sheet2!$J4663+Sheet2!$M4663,IF(Sheet2!$K4663=$B$2,Sheet2!$M4663,0))</f>
        <v>0</v>
      </c>
    </row>
    <row r="4664" spans="14:15" x14ac:dyDescent="0.25">
      <c r="N4664">
        <f>IF(AND(Sheet2!$K4664=$B$1,Sheet2!$L4664=1),Sheet2!$I4664+Sheet2!$M4664,IF(Sheet2!$K4664=$B$1,Sheet2!$M4664,0))</f>
        <v>0</v>
      </c>
      <c r="O4664">
        <f>IF(AND(Sheet2!$K4664=$B$2,Sheet2!$L4664=1),Sheet2!$J4664+Sheet2!$M4664,IF(Sheet2!$K4664=$B$2,Sheet2!$M4664,0))</f>
        <v>0</v>
      </c>
    </row>
    <row r="4665" spans="14:15" x14ac:dyDescent="0.25">
      <c r="N4665">
        <f>IF(AND(Sheet2!$K4665=$B$1,Sheet2!$L4665=1),Sheet2!$I4665+Sheet2!$M4665,IF(Sheet2!$K4665=$B$1,Sheet2!$M4665,0))</f>
        <v>0</v>
      </c>
      <c r="O4665">
        <f>IF(AND(Sheet2!$K4665=$B$2,Sheet2!$L4665=1),Sheet2!$J4665+Sheet2!$M4665,IF(Sheet2!$K4665=$B$2,Sheet2!$M4665,0))</f>
        <v>0</v>
      </c>
    </row>
    <row r="4666" spans="14:15" x14ac:dyDescent="0.25">
      <c r="N4666">
        <f>IF(AND(Sheet2!$K4666=$B$1,Sheet2!$L4666=1),Sheet2!$I4666+Sheet2!$M4666,IF(Sheet2!$K4666=$B$1,Sheet2!$M4666,0))</f>
        <v>0</v>
      </c>
      <c r="O4666">
        <f>IF(AND(Sheet2!$K4666=$B$2,Sheet2!$L4666=1),Sheet2!$J4666+Sheet2!$M4666,IF(Sheet2!$K4666=$B$2,Sheet2!$M4666,0))</f>
        <v>0</v>
      </c>
    </row>
    <row r="4667" spans="14:15" x14ac:dyDescent="0.25">
      <c r="N4667">
        <f>IF(AND(Sheet2!$K4667=$B$1,Sheet2!$L4667=1),Sheet2!$I4667+Sheet2!$M4667,IF(Sheet2!$K4667=$B$1,Sheet2!$M4667,0))</f>
        <v>0</v>
      </c>
      <c r="O4667">
        <f>IF(AND(Sheet2!$K4667=$B$2,Sheet2!$L4667=1),Sheet2!$J4667+Sheet2!$M4667,IF(Sheet2!$K4667=$B$2,Sheet2!$M4667,0))</f>
        <v>0</v>
      </c>
    </row>
    <row r="4668" spans="14:15" x14ac:dyDescent="0.25">
      <c r="N4668">
        <f>IF(AND(Sheet2!$K4668=$B$1,Sheet2!$L4668=1),Sheet2!$I4668+Sheet2!$M4668,IF(Sheet2!$K4668=$B$1,Sheet2!$M4668,0))</f>
        <v>0</v>
      </c>
      <c r="O4668">
        <f>IF(AND(Sheet2!$K4668=$B$2,Sheet2!$L4668=1),Sheet2!$J4668+Sheet2!$M4668,IF(Sheet2!$K4668=$B$2,Sheet2!$M4668,0))</f>
        <v>0</v>
      </c>
    </row>
    <row r="4669" spans="14:15" x14ac:dyDescent="0.25">
      <c r="N4669">
        <f>IF(AND(Sheet2!$K4669=$B$1,Sheet2!$L4669=1),Sheet2!$I4669+Sheet2!$M4669,IF(Sheet2!$K4669=$B$1,Sheet2!$M4669,0))</f>
        <v>0</v>
      </c>
      <c r="O4669">
        <f>IF(AND(Sheet2!$K4669=$B$2,Sheet2!$L4669=1),Sheet2!$J4669+Sheet2!$M4669,IF(Sheet2!$K4669=$B$2,Sheet2!$M4669,0))</f>
        <v>0</v>
      </c>
    </row>
    <row r="4670" spans="14:15" x14ac:dyDescent="0.25">
      <c r="N4670">
        <f>IF(AND(Sheet2!$K4670=$B$1,Sheet2!$L4670=1),Sheet2!$I4670+Sheet2!$M4670,IF(Sheet2!$K4670=$B$1,Sheet2!$M4670,0))</f>
        <v>0</v>
      </c>
      <c r="O4670">
        <f>IF(AND(Sheet2!$K4670=$B$2,Sheet2!$L4670=1),Sheet2!$J4670+Sheet2!$M4670,IF(Sheet2!$K4670=$B$2,Sheet2!$M4670,0))</f>
        <v>0</v>
      </c>
    </row>
    <row r="4671" spans="14:15" x14ac:dyDescent="0.25">
      <c r="N4671">
        <f>IF(AND(Sheet2!$K4671=$B$1,Sheet2!$L4671=1),Sheet2!$I4671+Sheet2!$M4671,IF(Sheet2!$K4671=$B$1,Sheet2!$M4671,0))</f>
        <v>0</v>
      </c>
      <c r="O4671">
        <f>IF(AND(Sheet2!$K4671=$B$2,Sheet2!$L4671=1),Sheet2!$J4671+Sheet2!$M4671,IF(Sheet2!$K4671=$B$2,Sheet2!$M4671,0))</f>
        <v>0</v>
      </c>
    </row>
    <row r="4672" spans="14:15" x14ac:dyDescent="0.25">
      <c r="N4672">
        <f>IF(AND(Sheet2!$K4672=$B$1,Sheet2!$L4672=1),Sheet2!$I4672+Sheet2!$M4672,IF(Sheet2!$K4672=$B$1,Sheet2!$M4672,0))</f>
        <v>0</v>
      </c>
      <c r="O4672">
        <f>IF(AND(Sheet2!$K4672=$B$2,Sheet2!$L4672=1),Sheet2!$J4672+Sheet2!$M4672,IF(Sheet2!$K4672=$B$2,Sheet2!$M4672,0))</f>
        <v>0</v>
      </c>
    </row>
    <row r="4673" spans="14:15" x14ac:dyDescent="0.25">
      <c r="N4673">
        <f>IF(AND(Sheet2!$K4673=$B$1,Sheet2!$L4673=1),Sheet2!$I4673+Sheet2!$M4673,IF(Sheet2!$K4673=$B$1,Sheet2!$M4673,0))</f>
        <v>0</v>
      </c>
      <c r="O4673">
        <f>IF(AND(Sheet2!$K4673=$B$2,Sheet2!$L4673=1),Sheet2!$J4673+Sheet2!$M4673,IF(Sheet2!$K4673=$B$2,Sheet2!$M4673,0))</f>
        <v>0</v>
      </c>
    </row>
    <row r="4674" spans="14:15" x14ac:dyDescent="0.25">
      <c r="N4674">
        <f>IF(AND(Sheet2!$K4674=$B$1,Sheet2!$L4674=1),Sheet2!$I4674+Sheet2!$M4674,IF(Sheet2!$K4674=$B$1,Sheet2!$M4674,0))</f>
        <v>0</v>
      </c>
      <c r="O4674">
        <f>IF(AND(Sheet2!$K4674=$B$2,Sheet2!$L4674=1),Sheet2!$J4674+Sheet2!$M4674,IF(Sheet2!$K4674=$B$2,Sheet2!$M4674,0))</f>
        <v>0</v>
      </c>
    </row>
    <row r="4675" spans="14:15" x14ac:dyDescent="0.25">
      <c r="N4675">
        <f>IF(AND(Sheet2!$K4675=$B$1,Sheet2!$L4675=1),Sheet2!$I4675+Sheet2!$M4675,IF(Sheet2!$K4675=$B$1,Sheet2!$M4675,0))</f>
        <v>0</v>
      </c>
      <c r="O4675">
        <f>IF(AND(Sheet2!$K4675=$B$2,Sheet2!$L4675=1),Sheet2!$J4675+Sheet2!$M4675,IF(Sheet2!$K4675=$B$2,Sheet2!$M4675,0))</f>
        <v>0</v>
      </c>
    </row>
    <row r="4676" spans="14:15" x14ac:dyDescent="0.25">
      <c r="N4676">
        <f>IF(AND(Sheet2!$K4676=$B$1,Sheet2!$L4676=1),Sheet2!$I4676+Sheet2!$M4676,IF(Sheet2!$K4676=$B$1,Sheet2!$M4676,0))</f>
        <v>0</v>
      </c>
      <c r="O4676">
        <f>IF(AND(Sheet2!$K4676=$B$2,Sheet2!$L4676=1),Sheet2!$J4676+Sheet2!$M4676,IF(Sheet2!$K4676=$B$2,Sheet2!$M4676,0))</f>
        <v>0</v>
      </c>
    </row>
    <row r="4677" spans="14:15" x14ac:dyDescent="0.25">
      <c r="N4677">
        <f>IF(AND(Sheet2!$K4677=$B$1,Sheet2!$L4677=1),Sheet2!$I4677+Sheet2!$M4677,IF(Sheet2!$K4677=$B$1,Sheet2!$M4677,0))</f>
        <v>0</v>
      </c>
      <c r="O4677">
        <f>IF(AND(Sheet2!$K4677=$B$2,Sheet2!$L4677=1),Sheet2!$J4677+Sheet2!$M4677,IF(Sheet2!$K4677=$B$2,Sheet2!$M4677,0))</f>
        <v>0</v>
      </c>
    </row>
    <row r="4678" spans="14:15" x14ac:dyDescent="0.25">
      <c r="N4678">
        <f>IF(AND(Sheet2!$K4678=$B$1,Sheet2!$L4678=1),Sheet2!$I4678+Sheet2!$M4678,IF(Sheet2!$K4678=$B$1,Sheet2!$M4678,0))</f>
        <v>0</v>
      </c>
      <c r="O4678">
        <f>IF(AND(Sheet2!$K4678=$B$2,Sheet2!$L4678=1),Sheet2!$J4678+Sheet2!$M4678,IF(Sheet2!$K4678=$B$2,Sheet2!$M4678,0))</f>
        <v>0</v>
      </c>
    </row>
    <row r="4679" spans="14:15" x14ac:dyDescent="0.25">
      <c r="N4679">
        <f>IF(AND(Sheet2!$K4679=$B$1,Sheet2!$L4679=1),Sheet2!$I4679+Sheet2!$M4679,IF(Sheet2!$K4679=$B$1,Sheet2!$M4679,0))</f>
        <v>0</v>
      </c>
      <c r="O4679">
        <f>IF(AND(Sheet2!$K4679=$B$2,Sheet2!$L4679=1),Sheet2!$J4679+Sheet2!$M4679,IF(Sheet2!$K4679=$B$2,Sheet2!$M4679,0))</f>
        <v>0</v>
      </c>
    </row>
    <row r="4680" spans="14:15" x14ac:dyDescent="0.25">
      <c r="N4680">
        <f>IF(AND(Sheet2!$K4680=$B$1,Sheet2!$L4680=1),Sheet2!$I4680+Sheet2!$M4680,IF(Sheet2!$K4680=$B$1,Sheet2!$M4680,0))</f>
        <v>0</v>
      </c>
      <c r="O4680">
        <f>IF(AND(Sheet2!$K4680=$B$2,Sheet2!$L4680=1),Sheet2!$J4680+Sheet2!$M4680,IF(Sheet2!$K4680=$B$2,Sheet2!$M4680,0))</f>
        <v>0</v>
      </c>
    </row>
    <row r="4681" spans="14:15" x14ac:dyDescent="0.25">
      <c r="N4681">
        <f>IF(AND(Sheet2!$K4681=$B$1,Sheet2!$L4681=1),Sheet2!$I4681+Sheet2!$M4681,IF(Sheet2!$K4681=$B$1,Sheet2!$M4681,0))</f>
        <v>0</v>
      </c>
      <c r="O4681">
        <f>IF(AND(Sheet2!$K4681=$B$2,Sheet2!$L4681=1),Sheet2!$J4681+Sheet2!$M4681,IF(Sheet2!$K4681=$B$2,Sheet2!$M4681,0))</f>
        <v>0</v>
      </c>
    </row>
    <row r="4682" spans="14:15" x14ac:dyDescent="0.25">
      <c r="N4682">
        <f>IF(AND(Sheet2!$K4682=$B$1,Sheet2!$L4682=1),Sheet2!$I4682+Sheet2!$M4682,IF(Sheet2!$K4682=$B$1,Sheet2!$M4682,0))</f>
        <v>0</v>
      </c>
      <c r="O4682">
        <f>IF(AND(Sheet2!$K4682=$B$2,Sheet2!$L4682=1),Sheet2!$J4682+Sheet2!$M4682,IF(Sheet2!$K4682=$B$2,Sheet2!$M4682,0))</f>
        <v>0</v>
      </c>
    </row>
    <row r="4683" spans="14:15" x14ac:dyDescent="0.25">
      <c r="N4683">
        <f>IF(AND(Sheet2!$K4683=$B$1,Sheet2!$L4683=1),Sheet2!$I4683+Sheet2!$M4683,IF(Sheet2!$K4683=$B$1,Sheet2!$M4683,0))</f>
        <v>0</v>
      </c>
      <c r="O4683">
        <f>IF(AND(Sheet2!$K4683=$B$2,Sheet2!$L4683=1),Sheet2!$J4683+Sheet2!$M4683,IF(Sheet2!$K4683=$B$2,Sheet2!$M4683,0))</f>
        <v>0</v>
      </c>
    </row>
    <row r="4684" spans="14:15" x14ac:dyDescent="0.25">
      <c r="N4684">
        <f>IF(AND(Sheet2!$K4684=$B$1,Sheet2!$L4684=1),Sheet2!$I4684+Sheet2!$M4684,IF(Sheet2!$K4684=$B$1,Sheet2!$M4684,0))</f>
        <v>0</v>
      </c>
      <c r="O4684">
        <f>IF(AND(Sheet2!$K4684=$B$2,Sheet2!$L4684=1),Sheet2!$J4684+Sheet2!$M4684,IF(Sheet2!$K4684=$B$2,Sheet2!$M4684,0))</f>
        <v>0</v>
      </c>
    </row>
    <row r="4685" spans="14:15" x14ac:dyDescent="0.25">
      <c r="N4685">
        <f>IF(AND(Sheet2!$K4685=$B$1,Sheet2!$L4685=1),Sheet2!$I4685+Sheet2!$M4685,IF(Sheet2!$K4685=$B$1,Sheet2!$M4685,0))</f>
        <v>0</v>
      </c>
      <c r="O4685">
        <f>IF(AND(Sheet2!$K4685=$B$2,Sheet2!$L4685=1),Sheet2!$J4685+Sheet2!$M4685,IF(Sheet2!$K4685=$B$2,Sheet2!$M4685,0))</f>
        <v>0</v>
      </c>
    </row>
    <row r="4686" spans="14:15" x14ac:dyDescent="0.25">
      <c r="N4686">
        <f>IF(AND(Sheet2!$K4686=$B$1,Sheet2!$L4686=1),Sheet2!$I4686+Sheet2!$M4686,IF(Sheet2!$K4686=$B$1,Sheet2!$M4686,0))</f>
        <v>0</v>
      </c>
      <c r="O4686">
        <f>IF(AND(Sheet2!$K4686=$B$2,Sheet2!$L4686=1),Sheet2!$J4686+Sheet2!$M4686,IF(Sheet2!$K4686=$B$2,Sheet2!$M4686,0))</f>
        <v>0</v>
      </c>
    </row>
    <row r="4687" spans="14:15" x14ac:dyDescent="0.25">
      <c r="N4687">
        <f>IF(AND(Sheet2!$K4687=$B$1,Sheet2!$L4687=1),Sheet2!$I4687+Sheet2!$M4687,IF(Sheet2!$K4687=$B$1,Sheet2!$M4687,0))</f>
        <v>0</v>
      </c>
      <c r="O4687">
        <f>IF(AND(Sheet2!$K4687=$B$2,Sheet2!$L4687=1),Sheet2!$J4687+Sheet2!$M4687,IF(Sheet2!$K4687=$B$2,Sheet2!$M4687,0))</f>
        <v>0</v>
      </c>
    </row>
    <row r="4688" spans="14:15" x14ac:dyDescent="0.25">
      <c r="N4688">
        <f>IF(AND(Sheet2!$K4688=$B$1,Sheet2!$L4688=1),Sheet2!$I4688+Sheet2!$M4688,IF(Sheet2!$K4688=$B$1,Sheet2!$M4688,0))</f>
        <v>0</v>
      </c>
      <c r="O4688">
        <f>IF(AND(Sheet2!$K4688=$B$2,Sheet2!$L4688=1),Sheet2!$J4688+Sheet2!$M4688,IF(Sheet2!$K4688=$B$2,Sheet2!$M4688,0))</f>
        <v>0</v>
      </c>
    </row>
    <row r="4689" spans="14:15" x14ac:dyDescent="0.25">
      <c r="N4689">
        <f>IF(AND(Sheet2!$K4689=$B$1,Sheet2!$L4689=1),Sheet2!$I4689+Sheet2!$M4689,IF(Sheet2!$K4689=$B$1,Sheet2!$M4689,0))</f>
        <v>0</v>
      </c>
      <c r="O4689">
        <f>IF(AND(Sheet2!$K4689=$B$2,Sheet2!$L4689=1),Sheet2!$J4689+Sheet2!$M4689,IF(Sheet2!$K4689=$B$2,Sheet2!$M4689,0))</f>
        <v>0</v>
      </c>
    </row>
    <row r="4690" spans="14:15" x14ac:dyDescent="0.25">
      <c r="N4690">
        <f>IF(AND(Sheet2!$K4690=$B$1,Sheet2!$L4690=1),Sheet2!$I4690+Sheet2!$M4690,IF(Sheet2!$K4690=$B$1,Sheet2!$M4690,0))</f>
        <v>0</v>
      </c>
      <c r="O4690">
        <f>IF(AND(Sheet2!$K4690=$B$2,Sheet2!$L4690=1),Sheet2!$J4690+Sheet2!$M4690,IF(Sheet2!$K4690=$B$2,Sheet2!$M4690,0))</f>
        <v>0</v>
      </c>
    </row>
    <row r="4691" spans="14:15" x14ac:dyDescent="0.25">
      <c r="N4691">
        <f>IF(AND(Sheet2!$K4691=$B$1,Sheet2!$L4691=1),Sheet2!$I4691+Sheet2!$M4691,IF(Sheet2!$K4691=$B$1,Sheet2!$M4691,0))</f>
        <v>0</v>
      </c>
      <c r="O4691">
        <f>IF(AND(Sheet2!$K4691=$B$2,Sheet2!$L4691=1),Sheet2!$J4691+Sheet2!$M4691,IF(Sheet2!$K4691=$B$2,Sheet2!$M4691,0))</f>
        <v>0</v>
      </c>
    </row>
    <row r="4692" spans="14:15" x14ac:dyDescent="0.25">
      <c r="N4692">
        <f>IF(AND(Sheet2!$K4692=$B$1,Sheet2!$L4692=1),Sheet2!$I4692+Sheet2!$M4692,IF(Sheet2!$K4692=$B$1,Sheet2!$M4692,0))</f>
        <v>0</v>
      </c>
      <c r="O4692">
        <f>IF(AND(Sheet2!$K4692=$B$2,Sheet2!$L4692=1),Sheet2!$J4692+Sheet2!$M4692,IF(Sheet2!$K4692=$B$2,Sheet2!$M4692,0))</f>
        <v>0</v>
      </c>
    </row>
    <row r="4693" spans="14:15" x14ac:dyDescent="0.25">
      <c r="N4693">
        <f>IF(AND(Sheet2!$K4693=$B$1,Sheet2!$L4693=1),Sheet2!$I4693+Sheet2!$M4693,IF(Sheet2!$K4693=$B$1,Sheet2!$M4693,0))</f>
        <v>0</v>
      </c>
      <c r="O4693">
        <f>IF(AND(Sheet2!$K4693=$B$2,Sheet2!$L4693=1),Sheet2!$J4693+Sheet2!$M4693,IF(Sheet2!$K4693=$B$2,Sheet2!$M4693,0))</f>
        <v>0</v>
      </c>
    </row>
    <row r="4694" spans="14:15" x14ac:dyDescent="0.25">
      <c r="N4694">
        <f>IF(AND(Sheet2!$K4694=$B$1,Sheet2!$L4694=1),Sheet2!$I4694+Sheet2!$M4694,IF(Sheet2!$K4694=$B$1,Sheet2!$M4694,0))</f>
        <v>0</v>
      </c>
      <c r="O4694">
        <f>IF(AND(Sheet2!$K4694=$B$2,Sheet2!$L4694=1),Sheet2!$J4694+Sheet2!$M4694,IF(Sheet2!$K4694=$B$2,Sheet2!$M4694,0))</f>
        <v>0</v>
      </c>
    </row>
    <row r="4695" spans="14:15" x14ac:dyDescent="0.25">
      <c r="N4695">
        <f>IF(AND(Sheet2!$K4695=$B$1,Sheet2!$L4695=1),Sheet2!$I4695+Sheet2!$M4695,IF(Sheet2!$K4695=$B$1,Sheet2!$M4695,0))</f>
        <v>0</v>
      </c>
      <c r="O4695">
        <f>IF(AND(Sheet2!$K4695=$B$2,Sheet2!$L4695=1),Sheet2!$J4695+Sheet2!$M4695,IF(Sheet2!$K4695=$B$2,Sheet2!$M4695,0))</f>
        <v>0</v>
      </c>
    </row>
    <row r="4696" spans="14:15" x14ac:dyDescent="0.25">
      <c r="N4696">
        <f>IF(AND(Sheet2!$K4696=$B$1,Sheet2!$L4696=1),Sheet2!$I4696+Sheet2!$M4696,IF(Sheet2!$K4696=$B$1,Sheet2!$M4696,0))</f>
        <v>0</v>
      </c>
      <c r="O4696">
        <f>IF(AND(Sheet2!$K4696=$B$2,Sheet2!$L4696=1),Sheet2!$J4696+Sheet2!$M4696,IF(Sheet2!$K4696=$B$2,Sheet2!$M4696,0))</f>
        <v>0</v>
      </c>
    </row>
    <row r="4697" spans="14:15" x14ac:dyDescent="0.25">
      <c r="N4697">
        <f>IF(AND(Sheet2!$K4697=$B$1,Sheet2!$L4697=1),Sheet2!$I4697+Sheet2!$M4697,IF(Sheet2!$K4697=$B$1,Sheet2!$M4697,0))</f>
        <v>0</v>
      </c>
      <c r="O4697">
        <f>IF(AND(Sheet2!$K4697=$B$2,Sheet2!$L4697=1),Sheet2!$J4697+Sheet2!$M4697,IF(Sheet2!$K4697=$B$2,Sheet2!$M4697,0))</f>
        <v>0</v>
      </c>
    </row>
    <row r="4698" spans="14:15" x14ac:dyDescent="0.25">
      <c r="N4698">
        <f>IF(AND(Sheet2!$K4698=$B$1,Sheet2!$L4698=1),Sheet2!$I4698+Sheet2!$M4698,IF(Sheet2!$K4698=$B$1,Sheet2!$M4698,0))</f>
        <v>0</v>
      </c>
      <c r="O4698">
        <f>IF(AND(Sheet2!$K4698=$B$2,Sheet2!$L4698=1),Sheet2!$J4698+Sheet2!$M4698,IF(Sheet2!$K4698=$B$2,Sheet2!$M4698,0))</f>
        <v>0</v>
      </c>
    </row>
    <row r="4699" spans="14:15" x14ac:dyDescent="0.25">
      <c r="N4699">
        <f>IF(AND(Sheet2!$K4699=$B$1,Sheet2!$L4699=1),Sheet2!$I4699+Sheet2!$M4699,IF(Sheet2!$K4699=$B$1,Sheet2!$M4699,0))</f>
        <v>0</v>
      </c>
      <c r="O4699">
        <f>IF(AND(Sheet2!$K4699=$B$2,Sheet2!$L4699=1),Sheet2!$J4699+Sheet2!$M4699,IF(Sheet2!$K4699=$B$2,Sheet2!$M4699,0))</f>
        <v>0</v>
      </c>
    </row>
    <row r="4700" spans="14:15" x14ac:dyDescent="0.25">
      <c r="N4700">
        <f>IF(AND(Sheet2!$K4700=$B$1,Sheet2!$L4700=1),Sheet2!$I4700+Sheet2!$M4700,IF(Sheet2!$K4700=$B$1,Sheet2!$M4700,0))</f>
        <v>0</v>
      </c>
      <c r="O4700">
        <f>IF(AND(Sheet2!$K4700=$B$2,Sheet2!$L4700=1),Sheet2!$J4700+Sheet2!$M4700,IF(Sheet2!$K4700=$B$2,Sheet2!$M4700,0))</f>
        <v>0</v>
      </c>
    </row>
    <row r="4701" spans="14:15" x14ac:dyDescent="0.25">
      <c r="N4701">
        <f>IF(AND(Sheet2!$K4701=$B$1,Sheet2!$L4701=1),Sheet2!$I4701+Sheet2!$M4701,IF(Sheet2!$K4701=$B$1,Sheet2!$M4701,0))</f>
        <v>0</v>
      </c>
      <c r="O4701">
        <f>IF(AND(Sheet2!$K4701=$B$2,Sheet2!$L4701=1),Sheet2!$J4701+Sheet2!$M4701,IF(Sheet2!$K4701=$B$2,Sheet2!$M4701,0))</f>
        <v>0</v>
      </c>
    </row>
    <row r="4702" spans="14:15" x14ac:dyDescent="0.25">
      <c r="N4702">
        <f>IF(AND(Sheet2!$K4702=$B$1,Sheet2!$L4702=1),Sheet2!$I4702+Sheet2!$M4702,IF(Sheet2!$K4702=$B$1,Sheet2!$M4702,0))</f>
        <v>0</v>
      </c>
      <c r="O4702">
        <f>IF(AND(Sheet2!$K4702=$B$2,Sheet2!$L4702=1),Sheet2!$J4702+Sheet2!$M4702,IF(Sheet2!$K4702=$B$2,Sheet2!$M4702,0))</f>
        <v>0</v>
      </c>
    </row>
    <row r="4703" spans="14:15" x14ac:dyDescent="0.25">
      <c r="N4703">
        <f>IF(AND(Sheet2!$K4703=$B$1,Sheet2!$L4703=1),Sheet2!$I4703+Sheet2!$M4703,IF(Sheet2!$K4703=$B$1,Sheet2!$M4703,0))</f>
        <v>0</v>
      </c>
      <c r="O4703">
        <f>IF(AND(Sheet2!$K4703=$B$2,Sheet2!$L4703=1),Sheet2!$J4703+Sheet2!$M4703,IF(Sheet2!$K4703=$B$2,Sheet2!$M4703,0))</f>
        <v>0</v>
      </c>
    </row>
    <row r="4704" spans="14:15" x14ac:dyDescent="0.25">
      <c r="N4704">
        <f>IF(AND(Sheet2!$K4704=$B$1,Sheet2!$L4704=1),Sheet2!$I4704+Sheet2!$M4704,IF(Sheet2!$K4704=$B$1,Sheet2!$M4704,0))</f>
        <v>0</v>
      </c>
      <c r="O4704">
        <f>IF(AND(Sheet2!$K4704=$B$2,Sheet2!$L4704=1),Sheet2!$J4704+Sheet2!$M4704,IF(Sheet2!$K4704=$B$2,Sheet2!$M4704,0))</f>
        <v>0</v>
      </c>
    </row>
    <row r="4705" spans="14:15" x14ac:dyDescent="0.25">
      <c r="N4705">
        <f>IF(AND(Sheet2!$K4705=$B$1,Sheet2!$L4705=1),Sheet2!$I4705+Sheet2!$M4705,IF(Sheet2!$K4705=$B$1,Sheet2!$M4705,0))</f>
        <v>0</v>
      </c>
      <c r="O4705">
        <f>IF(AND(Sheet2!$K4705=$B$2,Sheet2!$L4705=1),Sheet2!$J4705+Sheet2!$M4705,IF(Sheet2!$K4705=$B$2,Sheet2!$M4705,0))</f>
        <v>0</v>
      </c>
    </row>
    <row r="4706" spans="14:15" x14ac:dyDescent="0.25">
      <c r="N4706">
        <f>IF(AND(Sheet2!$K4706=$B$1,Sheet2!$L4706=1),Sheet2!$I4706+Sheet2!$M4706,IF(Sheet2!$K4706=$B$1,Sheet2!$M4706,0))</f>
        <v>0</v>
      </c>
      <c r="O4706">
        <f>IF(AND(Sheet2!$K4706=$B$2,Sheet2!$L4706=1),Sheet2!$J4706+Sheet2!$M4706,IF(Sheet2!$K4706=$B$2,Sheet2!$M4706,0))</f>
        <v>0</v>
      </c>
    </row>
    <row r="4707" spans="14:15" x14ac:dyDescent="0.25">
      <c r="N4707">
        <f>IF(AND(Sheet2!$K4707=$B$1,Sheet2!$L4707=1),Sheet2!$I4707+Sheet2!$M4707,IF(Sheet2!$K4707=$B$1,Sheet2!$M4707,0))</f>
        <v>0</v>
      </c>
      <c r="O4707">
        <f>IF(AND(Sheet2!$K4707=$B$2,Sheet2!$L4707=1),Sheet2!$J4707+Sheet2!$M4707,IF(Sheet2!$K4707=$B$2,Sheet2!$M4707,0))</f>
        <v>0</v>
      </c>
    </row>
    <row r="4708" spans="14:15" x14ac:dyDescent="0.25">
      <c r="N4708">
        <f>IF(AND(Sheet2!$K4708=$B$1,Sheet2!$L4708=1),Sheet2!$I4708+Sheet2!$M4708,IF(Sheet2!$K4708=$B$1,Sheet2!$M4708,0))</f>
        <v>0</v>
      </c>
      <c r="O4708">
        <f>IF(AND(Sheet2!$K4708=$B$2,Sheet2!$L4708=1),Sheet2!$J4708+Sheet2!$M4708,IF(Sheet2!$K4708=$B$2,Sheet2!$M4708,0))</f>
        <v>0</v>
      </c>
    </row>
    <row r="4709" spans="14:15" x14ac:dyDescent="0.25">
      <c r="N4709">
        <f>IF(AND(Sheet2!$K4709=$B$1,Sheet2!$L4709=1),Sheet2!$I4709+Sheet2!$M4709,IF(Sheet2!$K4709=$B$1,Sheet2!$M4709,0))</f>
        <v>0</v>
      </c>
      <c r="O4709">
        <f>IF(AND(Sheet2!$K4709=$B$2,Sheet2!$L4709=1),Sheet2!$J4709+Sheet2!$M4709,IF(Sheet2!$K4709=$B$2,Sheet2!$M4709,0))</f>
        <v>0</v>
      </c>
    </row>
    <row r="4710" spans="14:15" x14ac:dyDescent="0.25">
      <c r="N4710">
        <f>IF(AND(Sheet2!$K4710=$B$1,Sheet2!$L4710=1),Sheet2!$I4710+Sheet2!$M4710,IF(Sheet2!$K4710=$B$1,Sheet2!$M4710,0))</f>
        <v>0</v>
      </c>
      <c r="O4710">
        <f>IF(AND(Sheet2!$K4710=$B$2,Sheet2!$L4710=1),Sheet2!$J4710+Sheet2!$M4710,IF(Sheet2!$K4710=$B$2,Sheet2!$M4710,0))</f>
        <v>0</v>
      </c>
    </row>
    <row r="4711" spans="14:15" x14ac:dyDescent="0.25">
      <c r="N4711">
        <f>IF(AND(Sheet2!$K4711=$B$1,Sheet2!$L4711=1),Sheet2!$I4711+Sheet2!$M4711,IF(Sheet2!$K4711=$B$1,Sheet2!$M4711,0))</f>
        <v>0</v>
      </c>
      <c r="O4711">
        <f>IF(AND(Sheet2!$K4711=$B$2,Sheet2!$L4711=1),Sheet2!$J4711+Sheet2!$M4711,IF(Sheet2!$K4711=$B$2,Sheet2!$M4711,0))</f>
        <v>0</v>
      </c>
    </row>
    <row r="4712" spans="14:15" x14ac:dyDescent="0.25">
      <c r="N4712">
        <f>IF(AND(Sheet2!$K4712=$B$1,Sheet2!$L4712=1),Sheet2!$I4712+Sheet2!$M4712,IF(Sheet2!$K4712=$B$1,Sheet2!$M4712,0))</f>
        <v>0</v>
      </c>
      <c r="O4712">
        <f>IF(AND(Sheet2!$K4712=$B$2,Sheet2!$L4712=1),Sheet2!$J4712+Sheet2!$M4712,IF(Sheet2!$K4712=$B$2,Sheet2!$M4712,0))</f>
        <v>0</v>
      </c>
    </row>
    <row r="4713" spans="14:15" x14ac:dyDescent="0.25">
      <c r="N4713">
        <f>IF(AND(Sheet2!$K4713=$B$1,Sheet2!$L4713=1),Sheet2!$I4713+Sheet2!$M4713,IF(Sheet2!$K4713=$B$1,Sheet2!$M4713,0))</f>
        <v>0</v>
      </c>
      <c r="O4713">
        <f>IF(AND(Sheet2!$K4713=$B$2,Sheet2!$L4713=1),Sheet2!$J4713+Sheet2!$M4713,IF(Sheet2!$K4713=$B$2,Sheet2!$M4713,0))</f>
        <v>0</v>
      </c>
    </row>
    <row r="4714" spans="14:15" x14ac:dyDescent="0.25">
      <c r="N4714">
        <f>IF(AND(Sheet2!$K4714=$B$1,Sheet2!$L4714=1),Sheet2!$I4714+Sheet2!$M4714,IF(Sheet2!$K4714=$B$1,Sheet2!$M4714,0))</f>
        <v>0</v>
      </c>
      <c r="O4714">
        <f>IF(AND(Sheet2!$K4714=$B$2,Sheet2!$L4714=1),Sheet2!$J4714+Sheet2!$M4714,IF(Sheet2!$K4714=$B$2,Sheet2!$M4714,0))</f>
        <v>0</v>
      </c>
    </row>
    <row r="4715" spans="14:15" x14ac:dyDescent="0.25">
      <c r="N4715">
        <f>IF(AND(Sheet2!$K4715=$B$1,Sheet2!$L4715=1),Sheet2!$I4715+Sheet2!$M4715,IF(Sheet2!$K4715=$B$1,Sheet2!$M4715,0))</f>
        <v>0</v>
      </c>
      <c r="O4715">
        <f>IF(AND(Sheet2!$K4715=$B$2,Sheet2!$L4715=1),Sheet2!$J4715+Sheet2!$M4715,IF(Sheet2!$K4715=$B$2,Sheet2!$M4715,0))</f>
        <v>0</v>
      </c>
    </row>
    <row r="4716" spans="14:15" x14ac:dyDescent="0.25">
      <c r="N4716">
        <f>IF(AND(Sheet2!$K4716=$B$1,Sheet2!$L4716=1),Sheet2!$I4716+Sheet2!$M4716,IF(Sheet2!$K4716=$B$1,Sheet2!$M4716,0))</f>
        <v>0</v>
      </c>
      <c r="O4716">
        <f>IF(AND(Sheet2!$K4716=$B$2,Sheet2!$L4716=1),Sheet2!$J4716+Sheet2!$M4716,IF(Sheet2!$K4716=$B$2,Sheet2!$M4716,0))</f>
        <v>0</v>
      </c>
    </row>
    <row r="4717" spans="14:15" x14ac:dyDescent="0.25">
      <c r="N4717">
        <f>IF(AND(Sheet2!$K4717=$B$1,Sheet2!$L4717=1),Sheet2!$I4717+Sheet2!$M4717,IF(Sheet2!$K4717=$B$1,Sheet2!$M4717,0))</f>
        <v>0</v>
      </c>
      <c r="O4717">
        <f>IF(AND(Sheet2!$K4717=$B$2,Sheet2!$L4717=1),Sheet2!$J4717+Sheet2!$M4717,IF(Sheet2!$K4717=$B$2,Sheet2!$M4717,0))</f>
        <v>0</v>
      </c>
    </row>
    <row r="4718" spans="14:15" x14ac:dyDescent="0.25">
      <c r="N4718">
        <f>IF(AND(Sheet2!$K4718=$B$1,Sheet2!$L4718=1),Sheet2!$I4718+Sheet2!$M4718,IF(Sheet2!$K4718=$B$1,Sheet2!$M4718,0))</f>
        <v>0</v>
      </c>
      <c r="O4718">
        <f>IF(AND(Sheet2!$K4718=$B$2,Sheet2!$L4718=1),Sheet2!$J4718+Sheet2!$M4718,IF(Sheet2!$K4718=$B$2,Sheet2!$M4718,0))</f>
        <v>0</v>
      </c>
    </row>
    <row r="4719" spans="14:15" x14ac:dyDescent="0.25">
      <c r="N4719">
        <f>IF(AND(Sheet2!$K4719=$B$1,Sheet2!$L4719=1),Sheet2!$I4719+Sheet2!$M4719,IF(Sheet2!$K4719=$B$1,Sheet2!$M4719,0))</f>
        <v>0</v>
      </c>
      <c r="O4719">
        <f>IF(AND(Sheet2!$K4719=$B$2,Sheet2!$L4719=1),Sheet2!$J4719+Sheet2!$M4719,IF(Sheet2!$K4719=$B$2,Sheet2!$M4719,0))</f>
        <v>0</v>
      </c>
    </row>
    <row r="4720" spans="14:15" x14ac:dyDescent="0.25">
      <c r="N4720">
        <f>IF(AND(Sheet2!$K4720=$B$1,Sheet2!$L4720=1),Sheet2!$I4720+Sheet2!$M4720,IF(Sheet2!$K4720=$B$1,Sheet2!$M4720,0))</f>
        <v>0</v>
      </c>
      <c r="O4720">
        <f>IF(AND(Sheet2!$K4720=$B$2,Sheet2!$L4720=1),Sheet2!$J4720+Sheet2!$M4720,IF(Sheet2!$K4720=$B$2,Sheet2!$M4720,0))</f>
        <v>0</v>
      </c>
    </row>
    <row r="4721" spans="14:15" x14ac:dyDescent="0.25">
      <c r="N4721">
        <f>IF(AND(Sheet2!$K4721=$B$1,Sheet2!$L4721=1),Sheet2!$I4721+Sheet2!$M4721,IF(Sheet2!$K4721=$B$1,Sheet2!$M4721,0))</f>
        <v>0</v>
      </c>
      <c r="O4721">
        <f>IF(AND(Sheet2!$K4721=$B$2,Sheet2!$L4721=1),Sheet2!$J4721+Sheet2!$M4721,IF(Sheet2!$K4721=$B$2,Sheet2!$M4721,0))</f>
        <v>0</v>
      </c>
    </row>
    <row r="4722" spans="14:15" x14ac:dyDescent="0.25">
      <c r="N4722">
        <f>IF(AND(Sheet2!$K4722=$B$1,Sheet2!$L4722=1),Sheet2!$I4722+Sheet2!$M4722,IF(Sheet2!$K4722=$B$1,Sheet2!$M4722,0))</f>
        <v>0</v>
      </c>
      <c r="O4722">
        <f>IF(AND(Sheet2!$K4722=$B$2,Sheet2!$L4722=1),Sheet2!$J4722+Sheet2!$M4722,IF(Sheet2!$K4722=$B$2,Sheet2!$M4722,0))</f>
        <v>0</v>
      </c>
    </row>
    <row r="4723" spans="14:15" x14ac:dyDescent="0.25">
      <c r="N4723">
        <f>IF(AND(Sheet2!$K4723=$B$1,Sheet2!$L4723=1),Sheet2!$I4723+Sheet2!$M4723,IF(Sheet2!$K4723=$B$1,Sheet2!$M4723,0))</f>
        <v>0</v>
      </c>
      <c r="O4723">
        <f>IF(AND(Sheet2!$K4723=$B$2,Sheet2!$L4723=1),Sheet2!$J4723+Sheet2!$M4723,IF(Sheet2!$K4723=$B$2,Sheet2!$M4723,0))</f>
        <v>0</v>
      </c>
    </row>
    <row r="4724" spans="14:15" x14ac:dyDescent="0.25">
      <c r="N4724">
        <f>IF(AND(Sheet2!$K4724=$B$1,Sheet2!$L4724=1),Sheet2!$I4724+Sheet2!$M4724,IF(Sheet2!$K4724=$B$1,Sheet2!$M4724,0))</f>
        <v>0</v>
      </c>
      <c r="O4724">
        <f>IF(AND(Sheet2!$K4724=$B$2,Sheet2!$L4724=1),Sheet2!$J4724+Sheet2!$M4724,IF(Sheet2!$K4724=$B$2,Sheet2!$M4724,0))</f>
        <v>0</v>
      </c>
    </row>
    <row r="4725" spans="14:15" x14ac:dyDescent="0.25">
      <c r="N4725">
        <f>IF(AND(Sheet2!$K4725=$B$1,Sheet2!$L4725=1),Sheet2!$I4725+Sheet2!$M4725,IF(Sheet2!$K4725=$B$1,Sheet2!$M4725,0))</f>
        <v>0</v>
      </c>
      <c r="O4725">
        <f>IF(AND(Sheet2!$K4725=$B$2,Sheet2!$L4725=1),Sheet2!$J4725+Sheet2!$M4725,IF(Sheet2!$K4725=$B$2,Sheet2!$M4725,0))</f>
        <v>0</v>
      </c>
    </row>
    <row r="4726" spans="14:15" x14ac:dyDescent="0.25">
      <c r="N4726">
        <f>IF(AND(Sheet2!$K4726=$B$1,Sheet2!$L4726=1),Sheet2!$I4726+Sheet2!$M4726,IF(Sheet2!$K4726=$B$1,Sheet2!$M4726,0))</f>
        <v>0</v>
      </c>
      <c r="O4726">
        <f>IF(AND(Sheet2!$K4726=$B$2,Sheet2!$L4726=1),Sheet2!$J4726+Sheet2!$M4726,IF(Sheet2!$K4726=$B$2,Sheet2!$M4726,0))</f>
        <v>0</v>
      </c>
    </row>
    <row r="4727" spans="14:15" x14ac:dyDescent="0.25">
      <c r="N4727">
        <f>IF(AND(Sheet2!$K4727=$B$1,Sheet2!$L4727=1),Sheet2!$I4727+Sheet2!$M4727,IF(Sheet2!$K4727=$B$1,Sheet2!$M4727,0))</f>
        <v>0</v>
      </c>
      <c r="O4727">
        <f>IF(AND(Sheet2!$K4727=$B$2,Sheet2!$L4727=1),Sheet2!$J4727+Sheet2!$M4727,IF(Sheet2!$K4727=$B$2,Sheet2!$M4727,0))</f>
        <v>0</v>
      </c>
    </row>
    <row r="4728" spans="14:15" x14ac:dyDescent="0.25">
      <c r="N4728">
        <f>IF(AND(Sheet2!$K4728=$B$1,Sheet2!$L4728=1),Sheet2!$I4728+Sheet2!$M4728,IF(Sheet2!$K4728=$B$1,Sheet2!$M4728,0))</f>
        <v>0</v>
      </c>
      <c r="O4728">
        <f>IF(AND(Sheet2!$K4728=$B$2,Sheet2!$L4728=1),Sheet2!$J4728+Sheet2!$M4728,IF(Sheet2!$K4728=$B$2,Sheet2!$M4728,0))</f>
        <v>0</v>
      </c>
    </row>
    <row r="4729" spans="14:15" x14ac:dyDescent="0.25">
      <c r="N4729">
        <f>IF(AND(Sheet2!$K4729=$B$1,Sheet2!$L4729=1),Sheet2!$I4729+Sheet2!$M4729,IF(Sheet2!$K4729=$B$1,Sheet2!$M4729,0))</f>
        <v>0</v>
      </c>
      <c r="O4729">
        <f>IF(AND(Sheet2!$K4729=$B$2,Sheet2!$L4729=1),Sheet2!$J4729+Sheet2!$M4729,IF(Sheet2!$K4729=$B$2,Sheet2!$M4729,0))</f>
        <v>0</v>
      </c>
    </row>
    <row r="4730" spans="14:15" x14ac:dyDescent="0.25">
      <c r="N4730">
        <f>IF(AND(Sheet2!$K4730=$B$1,Sheet2!$L4730=1),Sheet2!$I4730+Sheet2!$M4730,IF(Sheet2!$K4730=$B$1,Sheet2!$M4730,0))</f>
        <v>0</v>
      </c>
      <c r="O4730">
        <f>IF(AND(Sheet2!$K4730=$B$2,Sheet2!$L4730=1),Sheet2!$J4730+Sheet2!$M4730,IF(Sheet2!$K4730=$B$2,Sheet2!$M4730,0))</f>
        <v>0</v>
      </c>
    </row>
    <row r="4731" spans="14:15" x14ac:dyDescent="0.25">
      <c r="N4731">
        <f>IF(AND(Sheet2!$K4731=$B$1,Sheet2!$L4731=1),Sheet2!$I4731+Sheet2!$M4731,IF(Sheet2!$K4731=$B$1,Sheet2!$M4731,0))</f>
        <v>0</v>
      </c>
      <c r="O4731">
        <f>IF(AND(Sheet2!$K4731=$B$2,Sheet2!$L4731=1),Sheet2!$J4731+Sheet2!$M4731,IF(Sheet2!$K4731=$B$2,Sheet2!$M4731,0))</f>
        <v>0</v>
      </c>
    </row>
    <row r="4732" spans="14:15" x14ac:dyDescent="0.25">
      <c r="N4732">
        <f>IF(AND(Sheet2!$K4732=$B$1,Sheet2!$L4732=1),Sheet2!$I4732+Sheet2!$M4732,IF(Sheet2!$K4732=$B$1,Sheet2!$M4732,0))</f>
        <v>0</v>
      </c>
      <c r="O4732">
        <f>IF(AND(Sheet2!$K4732=$B$2,Sheet2!$L4732=1),Sheet2!$J4732+Sheet2!$M4732,IF(Sheet2!$K4732=$B$2,Sheet2!$M4732,0))</f>
        <v>0</v>
      </c>
    </row>
    <row r="4733" spans="14:15" x14ac:dyDescent="0.25">
      <c r="N4733">
        <f>IF(AND(Sheet2!$K4733=$B$1,Sheet2!$L4733=1),Sheet2!$I4733+Sheet2!$M4733,IF(Sheet2!$K4733=$B$1,Sheet2!$M4733,0))</f>
        <v>0</v>
      </c>
      <c r="O4733">
        <f>IF(AND(Sheet2!$K4733=$B$2,Sheet2!$L4733=1),Sheet2!$J4733+Sheet2!$M4733,IF(Sheet2!$K4733=$B$2,Sheet2!$M4733,0))</f>
        <v>0</v>
      </c>
    </row>
    <row r="4734" spans="14:15" x14ac:dyDescent="0.25">
      <c r="N4734">
        <f>IF(AND(Sheet2!$K4734=$B$1,Sheet2!$L4734=1),Sheet2!$I4734+Sheet2!$M4734,IF(Sheet2!$K4734=$B$1,Sheet2!$M4734,0))</f>
        <v>0</v>
      </c>
      <c r="O4734">
        <f>IF(AND(Sheet2!$K4734=$B$2,Sheet2!$L4734=1),Sheet2!$J4734+Sheet2!$M4734,IF(Sheet2!$K4734=$B$2,Sheet2!$M4734,0))</f>
        <v>0</v>
      </c>
    </row>
    <row r="4735" spans="14:15" x14ac:dyDescent="0.25">
      <c r="N4735">
        <f>IF(AND(Sheet2!$K4735=$B$1,Sheet2!$L4735=1),Sheet2!$I4735+Sheet2!$M4735,IF(Sheet2!$K4735=$B$1,Sheet2!$M4735,0))</f>
        <v>0</v>
      </c>
      <c r="O4735">
        <f>IF(AND(Sheet2!$K4735=$B$2,Sheet2!$L4735=1),Sheet2!$J4735+Sheet2!$M4735,IF(Sheet2!$K4735=$B$2,Sheet2!$M4735,0))</f>
        <v>0</v>
      </c>
    </row>
    <row r="4736" spans="14:15" x14ac:dyDescent="0.25">
      <c r="N4736">
        <f>IF(AND(Sheet2!$K4736=$B$1,Sheet2!$L4736=1),Sheet2!$I4736+Sheet2!$M4736,IF(Sheet2!$K4736=$B$1,Sheet2!$M4736,0))</f>
        <v>0</v>
      </c>
      <c r="O4736">
        <f>IF(AND(Sheet2!$K4736=$B$2,Sheet2!$L4736=1),Sheet2!$J4736+Sheet2!$M4736,IF(Sheet2!$K4736=$B$2,Sheet2!$M4736,0))</f>
        <v>0</v>
      </c>
    </row>
    <row r="4737" spans="14:15" x14ac:dyDescent="0.25">
      <c r="N4737">
        <f>IF(AND(Sheet2!$K4737=$B$1,Sheet2!$L4737=1),Sheet2!$I4737+Sheet2!$M4737,IF(Sheet2!$K4737=$B$1,Sheet2!$M4737,0))</f>
        <v>0</v>
      </c>
      <c r="O4737">
        <f>IF(AND(Sheet2!$K4737=$B$2,Sheet2!$L4737=1),Sheet2!$J4737+Sheet2!$M4737,IF(Sheet2!$K4737=$B$2,Sheet2!$M4737,0))</f>
        <v>0</v>
      </c>
    </row>
    <row r="4738" spans="14:15" x14ac:dyDescent="0.25">
      <c r="N4738">
        <f>IF(AND(Sheet2!$K4738=$B$1,Sheet2!$L4738=1),Sheet2!$I4738+Sheet2!$M4738,IF(Sheet2!$K4738=$B$1,Sheet2!$M4738,0))</f>
        <v>0</v>
      </c>
      <c r="O4738">
        <f>IF(AND(Sheet2!$K4738=$B$2,Sheet2!$L4738=1),Sheet2!$J4738+Sheet2!$M4738,IF(Sheet2!$K4738=$B$2,Sheet2!$M4738,0))</f>
        <v>0</v>
      </c>
    </row>
    <row r="4739" spans="14:15" x14ac:dyDescent="0.25">
      <c r="N4739">
        <f>IF(AND(Sheet2!$K4739=$B$1,Sheet2!$L4739=1),Sheet2!$I4739+Sheet2!$M4739,IF(Sheet2!$K4739=$B$1,Sheet2!$M4739,0))</f>
        <v>0</v>
      </c>
      <c r="O4739">
        <f>IF(AND(Sheet2!$K4739=$B$2,Sheet2!$L4739=1),Sheet2!$J4739+Sheet2!$M4739,IF(Sheet2!$K4739=$B$2,Sheet2!$M4739,0))</f>
        <v>0</v>
      </c>
    </row>
    <row r="4740" spans="14:15" x14ac:dyDescent="0.25">
      <c r="N4740">
        <f>IF(AND(Sheet2!$K4740=$B$1,Sheet2!$L4740=1),Sheet2!$I4740+Sheet2!$M4740,IF(Sheet2!$K4740=$B$1,Sheet2!$M4740,0))</f>
        <v>0</v>
      </c>
      <c r="O4740">
        <f>IF(AND(Sheet2!$K4740=$B$2,Sheet2!$L4740=1),Sheet2!$J4740+Sheet2!$M4740,IF(Sheet2!$K4740=$B$2,Sheet2!$M4740,0))</f>
        <v>0</v>
      </c>
    </row>
    <row r="4741" spans="14:15" x14ac:dyDescent="0.25">
      <c r="N4741">
        <f>IF(AND(Sheet2!$K4741=$B$1,Sheet2!$L4741=1),Sheet2!$I4741+Sheet2!$M4741,IF(Sheet2!$K4741=$B$1,Sheet2!$M4741,0))</f>
        <v>0</v>
      </c>
      <c r="O4741">
        <f>IF(AND(Sheet2!$K4741=$B$2,Sheet2!$L4741=1),Sheet2!$J4741+Sheet2!$M4741,IF(Sheet2!$K4741=$B$2,Sheet2!$M4741,0))</f>
        <v>0</v>
      </c>
    </row>
    <row r="4742" spans="14:15" x14ac:dyDescent="0.25">
      <c r="N4742">
        <f>IF(AND(Sheet2!$K4742=$B$1,Sheet2!$L4742=1),Sheet2!$I4742+Sheet2!$M4742,IF(Sheet2!$K4742=$B$1,Sheet2!$M4742,0))</f>
        <v>0</v>
      </c>
      <c r="O4742">
        <f>IF(AND(Sheet2!$K4742=$B$2,Sheet2!$L4742=1),Sheet2!$J4742+Sheet2!$M4742,IF(Sheet2!$K4742=$B$2,Sheet2!$M4742,0))</f>
        <v>0</v>
      </c>
    </row>
    <row r="4743" spans="14:15" x14ac:dyDescent="0.25">
      <c r="N4743">
        <f>IF(AND(Sheet2!$K4743=$B$1,Sheet2!$L4743=1),Sheet2!$I4743+Sheet2!$M4743,IF(Sheet2!$K4743=$B$1,Sheet2!$M4743,0))</f>
        <v>0</v>
      </c>
      <c r="O4743">
        <f>IF(AND(Sheet2!$K4743=$B$2,Sheet2!$L4743=1),Sheet2!$J4743+Sheet2!$M4743,IF(Sheet2!$K4743=$B$2,Sheet2!$M4743,0))</f>
        <v>0</v>
      </c>
    </row>
    <row r="4744" spans="14:15" x14ac:dyDescent="0.25">
      <c r="N4744">
        <f>IF(AND(Sheet2!$K4744=$B$1,Sheet2!$L4744=1),Sheet2!$I4744+Sheet2!$M4744,IF(Sheet2!$K4744=$B$1,Sheet2!$M4744,0))</f>
        <v>0</v>
      </c>
      <c r="O4744">
        <f>IF(AND(Sheet2!$K4744=$B$2,Sheet2!$L4744=1),Sheet2!$J4744+Sheet2!$M4744,IF(Sheet2!$K4744=$B$2,Sheet2!$M4744,0))</f>
        <v>0</v>
      </c>
    </row>
    <row r="4745" spans="14:15" x14ac:dyDescent="0.25">
      <c r="N4745">
        <f>IF(AND(Sheet2!$K4745=$B$1,Sheet2!$L4745=1),Sheet2!$I4745+Sheet2!$M4745,IF(Sheet2!$K4745=$B$1,Sheet2!$M4745,0))</f>
        <v>0</v>
      </c>
      <c r="O4745">
        <f>IF(AND(Sheet2!$K4745=$B$2,Sheet2!$L4745=1),Sheet2!$J4745+Sheet2!$M4745,IF(Sheet2!$K4745=$B$2,Sheet2!$M4745,0))</f>
        <v>0</v>
      </c>
    </row>
    <row r="4746" spans="14:15" x14ac:dyDescent="0.25">
      <c r="N4746">
        <f>IF(AND(Sheet2!$K4746=$B$1,Sheet2!$L4746=1),Sheet2!$I4746+Sheet2!$M4746,IF(Sheet2!$K4746=$B$1,Sheet2!$M4746,0))</f>
        <v>0</v>
      </c>
      <c r="O4746">
        <f>IF(AND(Sheet2!$K4746=$B$2,Sheet2!$L4746=1),Sheet2!$J4746+Sheet2!$M4746,IF(Sheet2!$K4746=$B$2,Sheet2!$M4746,0))</f>
        <v>0</v>
      </c>
    </row>
    <row r="4747" spans="14:15" x14ac:dyDescent="0.25">
      <c r="N4747">
        <f>IF(AND(Sheet2!$K4747=$B$1,Sheet2!$L4747=1),Sheet2!$I4747+Sheet2!$M4747,IF(Sheet2!$K4747=$B$1,Sheet2!$M4747,0))</f>
        <v>0</v>
      </c>
      <c r="O4747">
        <f>IF(AND(Sheet2!$K4747=$B$2,Sheet2!$L4747=1),Sheet2!$J4747+Sheet2!$M4747,IF(Sheet2!$K4747=$B$2,Sheet2!$M4747,0))</f>
        <v>0</v>
      </c>
    </row>
    <row r="4748" spans="14:15" x14ac:dyDescent="0.25">
      <c r="N4748">
        <f>IF(AND(Sheet2!$K4748=$B$1,Sheet2!$L4748=1),Sheet2!$I4748+Sheet2!$M4748,IF(Sheet2!$K4748=$B$1,Sheet2!$M4748,0))</f>
        <v>0</v>
      </c>
      <c r="O4748">
        <f>IF(AND(Sheet2!$K4748=$B$2,Sheet2!$L4748=1),Sheet2!$J4748+Sheet2!$M4748,IF(Sheet2!$K4748=$B$2,Sheet2!$M4748,0))</f>
        <v>0</v>
      </c>
    </row>
    <row r="4749" spans="14:15" x14ac:dyDescent="0.25">
      <c r="N4749">
        <f>IF(AND(Sheet2!$K4749=$B$1,Sheet2!$L4749=1),Sheet2!$I4749+Sheet2!$M4749,IF(Sheet2!$K4749=$B$1,Sheet2!$M4749,0))</f>
        <v>0</v>
      </c>
      <c r="O4749">
        <f>IF(AND(Sheet2!$K4749=$B$2,Sheet2!$L4749=1),Sheet2!$J4749+Sheet2!$M4749,IF(Sheet2!$K4749=$B$2,Sheet2!$M4749,0))</f>
        <v>0</v>
      </c>
    </row>
    <row r="4750" spans="14:15" x14ac:dyDescent="0.25">
      <c r="N4750">
        <f>IF(AND(Sheet2!$K4750=$B$1,Sheet2!$L4750=1),Sheet2!$I4750+Sheet2!$M4750,IF(Sheet2!$K4750=$B$1,Sheet2!$M4750,0))</f>
        <v>0</v>
      </c>
      <c r="O4750">
        <f>IF(AND(Sheet2!$K4750=$B$2,Sheet2!$L4750=1),Sheet2!$J4750+Sheet2!$M4750,IF(Sheet2!$K4750=$B$2,Sheet2!$M4750,0))</f>
        <v>0</v>
      </c>
    </row>
    <row r="4751" spans="14:15" x14ac:dyDescent="0.25">
      <c r="N4751">
        <f>IF(AND(Sheet2!$K4751=$B$1,Sheet2!$L4751=1),Sheet2!$I4751+Sheet2!$M4751,IF(Sheet2!$K4751=$B$1,Sheet2!$M4751,0))</f>
        <v>0</v>
      </c>
      <c r="O4751">
        <f>IF(AND(Sheet2!$K4751=$B$2,Sheet2!$L4751=1),Sheet2!$J4751+Sheet2!$M4751,IF(Sheet2!$K4751=$B$2,Sheet2!$M4751,0))</f>
        <v>0</v>
      </c>
    </row>
    <row r="4752" spans="14:15" x14ac:dyDescent="0.25">
      <c r="N4752">
        <f>IF(AND(Sheet2!$K4752=$B$1,Sheet2!$L4752=1),Sheet2!$I4752+Sheet2!$M4752,IF(Sheet2!$K4752=$B$1,Sheet2!$M4752,0))</f>
        <v>0</v>
      </c>
      <c r="O4752">
        <f>IF(AND(Sheet2!$K4752=$B$2,Sheet2!$L4752=1),Sheet2!$J4752+Sheet2!$M4752,IF(Sheet2!$K4752=$B$2,Sheet2!$M4752,0))</f>
        <v>0</v>
      </c>
    </row>
    <row r="4753" spans="14:15" x14ac:dyDescent="0.25">
      <c r="N4753">
        <f>IF(AND(Sheet2!$K4753=$B$1,Sheet2!$L4753=1),Sheet2!$I4753+Sheet2!$M4753,IF(Sheet2!$K4753=$B$1,Sheet2!$M4753,0))</f>
        <v>0</v>
      </c>
      <c r="O4753">
        <f>IF(AND(Sheet2!$K4753=$B$2,Sheet2!$L4753=1),Sheet2!$J4753+Sheet2!$M4753,IF(Sheet2!$K4753=$B$2,Sheet2!$M4753,0))</f>
        <v>0</v>
      </c>
    </row>
    <row r="4754" spans="14:15" x14ac:dyDescent="0.25">
      <c r="N4754">
        <f>IF(AND(Sheet2!$K4754=$B$1,Sheet2!$L4754=1),Sheet2!$I4754+Sheet2!$M4754,IF(Sheet2!$K4754=$B$1,Sheet2!$M4754,0))</f>
        <v>0</v>
      </c>
      <c r="O4754">
        <f>IF(AND(Sheet2!$K4754=$B$2,Sheet2!$L4754=1),Sheet2!$J4754+Sheet2!$M4754,IF(Sheet2!$K4754=$B$2,Sheet2!$M4754,0))</f>
        <v>0</v>
      </c>
    </row>
    <row r="4755" spans="14:15" x14ac:dyDescent="0.25">
      <c r="N4755">
        <f>IF(AND(Sheet2!$K4755=$B$1,Sheet2!$L4755=1),Sheet2!$I4755+Sheet2!$M4755,IF(Sheet2!$K4755=$B$1,Sheet2!$M4755,0))</f>
        <v>0</v>
      </c>
      <c r="O4755">
        <f>IF(AND(Sheet2!$K4755=$B$2,Sheet2!$L4755=1),Sheet2!$J4755+Sheet2!$M4755,IF(Sheet2!$K4755=$B$2,Sheet2!$M4755,0))</f>
        <v>0</v>
      </c>
    </row>
    <row r="4756" spans="14:15" x14ac:dyDescent="0.25">
      <c r="N4756">
        <f>IF(AND(Sheet2!$K4756=$B$1,Sheet2!$L4756=1),Sheet2!$I4756+Sheet2!$M4756,IF(Sheet2!$K4756=$B$1,Sheet2!$M4756,0))</f>
        <v>0</v>
      </c>
      <c r="O4756">
        <f>IF(AND(Sheet2!$K4756=$B$2,Sheet2!$L4756=1),Sheet2!$J4756+Sheet2!$M4756,IF(Sheet2!$K4756=$B$2,Sheet2!$M4756,0))</f>
        <v>0</v>
      </c>
    </row>
    <row r="4757" spans="14:15" x14ac:dyDescent="0.25">
      <c r="N4757">
        <f>IF(AND(Sheet2!$K4757=$B$1,Sheet2!$L4757=1),Sheet2!$I4757+Sheet2!$M4757,IF(Sheet2!$K4757=$B$1,Sheet2!$M4757,0))</f>
        <v>0</v>
      </c>
      <c r="O4757">
        <f>IF(AND(Sheet2!$K4757=$B$2,Sheet2!$L4757=1),Sheet2!$J4757+Sheet2!$M4757,IF(Sheet2!$K4757=$B$2,Sheet2!$M4757,0))</f>
        <v>0</v>
      </c>
    </row>
    <row r="4758" spans="14:15" x14ac:dyDescent="0.25">
      <c r="N4758">
        <f>IF(AND(Sheet2!$K4758=$B$1,Sheet2!$L4758=1),Sheet2!$I4758+Sheet2!$M4758,IF(Sheet2!$K4758=$B$1,Sheet2!$M4758,0))</f>
        <v>0</v>
      </c>
      <c r="O4758">
        <f>IF(AND(Sheet2!$K4758=$B$2,Sheet2!$L4758=1),Sheet2!$J4758+Sheet2!$M4758,IF(Sheet2!$K4758=$B$2,Sheet2!$M4758,0))</f>
        <v>0</v>
      </c>
    </row>
    <row r="4759" spans="14:15" x14ac:dyDescent="0.25">
      <c r="N4759">
        <f>IF(AND(Sheet2!$K4759=$B$1,Sheet2!$L4759=1),Sheet2!$I4759+Sheet2!$M4759,IF(Sheet2!$K4759=$B$1,Sheet2!$M4759,0))</f>
        <v>0</v>
      </c>
      <c r="O4759">
        <f>IF(AND(Sheet2!$K4759=$B$2,Sheet2!$L4759=1),Sheet2!$J4759+Sheet2!$M4759,IF(Sheet2!$K4759=$B$2,Sheet2!$M4759,0))</f>
        <v>0</v>
      </c>
    </row>
    <row r="4760" spans="14:15" x14ac:dyDescent="0.25">
      <c r="N4760">
        <f>IF(AND(Sheet2!$K4760=$B$1,Sheet2!$L4760=1),Sheet2!$I4760+Sheet2!$M4760,IF(Sheet2!$K4760=$B$1,Sheet2!$M4760,0))</f>
        <v>0</v>
      </c>
      <c r="O4760">
        <f>IF(AND(Sheet2!$K4760=$B$2,Sheet2!$L4760=1),Sheet2!$J4760+Sheet2!$M4760,IF(Sheet2!$K4760=$B$2,Sheet2!$M4760,0))</f>
        <v>0</v>
      </c>
    </row>
    <row r="4761" spans="14:15" x14ac:dyDescent="0.25">
      <c r="N4761">
        <f>IF(AND(Sheet2!$K4761=$B$1,Sheet2!$L4761=1),Sheet2!$I4761+Sheet2!$M4761,IF(Sheet2!$K4761=$B$1,Sheet2!$M4761,0))</f>
        <v>0</v>
      </c>
      <c r="O4761">
        <f>IF(AND(Sheet2!$K4761=$B$2,Sheet2!$L4761=1),Sheet2!$J4761+Sheet2!$M4761,IF(Sheet2!$K4761=$B$2,Sheet2!$M4761,0))</f>
        <v>0</v>
      </c>
    </row>
    <row r="4762" spans="14:15" x14ac:dyDescent="0.25">
      <c r="N4762">
        <f>IF(AND(Sheet2!$K4762=$B$1,Sheet2!$L4762=1),Sheet2!$I4762+Sheet2!$M4762,IF(Sheet2!$K4762=$B$1,Sheet2!$M4762,0))</f>
        <v>0</v>
      </c>
      <c r="O4762">
        <f>IF(AND(Sheet2!$K4762=$B$2,Sheet2!$L4762=1),Sheet2!$J4762+Sheet2!$M4762,IF(Sheet2!$K4762=$B$2,Sheet2!$M4762,0))</f>
        <v>0</v>
      </c>
    </row>
    <row r="4763" spans="14:15" x14ac:dyDescent="0.25">
      <c r="N4763">
        <f>IF(AND(Sheet2!$K4763=$B$1,Sheet2!$L4763=1),Sheet2!$I4763+Sheet2!$M4763,IF(Sheet2!$K4763=$B$1,Sheet2!$M4763,0))</f>
        <v>0</v>
      </c>
      <c r="O4763">
        <f>IF(AND(Sheet2!$K4763=$B$2,Sheet2!$L4763=1),Sheet2!$J4763+Sheet2!$M4763,IF(Sheet2!$K4763=$B$2,Sheet2!$M4763,0))</f>
        <v>0</v>
      </c>
    </row>
    <row r="4764" spans="14:15" x14ac:dyDescent="0.25">
      <c r="N4764">
        <f>IF(AND(Sheet2!$K4764=$B$1,Sheet2!$L4764=1),Sheet2!$I4764+Sheet2!$M4764,IF(Sheet2!$K4764=$B$1,Sheet2!$M4764,0))</f>
        <v>0</v>
      </c>
      <c r="O4764">
        <f>IF(AND(Sheet2!$K4764=$B$2,Sheet2!$L4764=1),Sheet2!$J4764+Sheet2!$M4764,IF(Sheet2!$K4764=$B$2,Sheet2!$M4764,0))</f>
        <v>0</v>
      </c>
    </row>
    <row r="4765" spans="14:15" x14ac:dyDescent="0.25">
      <c r="N4765">
        <f>IF(AND(Sheet2!$K4765=$B$1,Sheet2!$L4765=1),Sheet2!$I4765+Sheet2!$M4765,IF(Sheet2!$K4765=$B$1,Sheet2!$M4765,0))</f>
        <v>0</v>
      </c>
      <c r="O4765">
        <f>IF(AND(Sheet2!$K4765=$B$2,Sheet2!$L4765=1),Sheet2!$J4765+Sheet2!$M4765,IF(Sheet2!$K4765=$B$2,Sheet2!$M4765,0))</f>
        <v>0</v>
      </c>
    </row>
    <row r="4766" spans="14:15" x14ac:dyDescent="0.25">
      <c r="N4766">
        <f>IF(AND(Sheet2!$K4766=$B$1,Sheet2!$L4766=1),Sheet2!$I4766+Sheet2!$M4766,IF(Sheet2!$K4766=$B$1,Sheet2!$M4766,0))</f>
        <v>0</v>
      </c>
      <c r="O4766">
        <f>IF(AND(Sheet2!$K4766=$B$2,Sheet2!$L4766=1),Sheet2!$J4766+Sheet2!$M4766,IF(Sheet2!$K4766=$B$2,Sheet2!$M4766,0))</f>
        <v>0</v>
      </c>
    </row>
    <row r="4767" spans="14:15" x14ac:dyDescent="0.25">
      <c r="N4767">
        <f>IF(AND(Sheet2!$K4767=$B$1,Sheet2!$L4767=1),Sheet2!$I4767+Sheet2!$M4767,IF(Sheet2!$K4767=$B$1,Sheet2!$M4767,0))</f>
        <v>0</v>
      </c>
      <c r="O4767">
        <f>IF(AND(Sheet2!$K4767=$B$2,Sheet2!$L4767=1),Sheet2!$J4767+Sheet2!$M4767,IF(Sheet2!$K4767=$B$2,Sheet2!$M4767,0))</f>
        <v>0</v>
      </c>
    </row>
    <row r="4768" spans="14:15" x14ac:dyDescent="0.25">
      <c r="N4768">
        <f>IF(AND(Sheet2!$K4768=$B$1,Sheet2!$L4768=1),Sheet2!$I4768+Sheet2!$M4768,IF(Sheet2!$K4768=$B$1,Sheet2!$M4768,0))</f>
        <v>0</v>
      </c>
      <c r="O4768">
        <f>IF(AND(Sheet2!$K4768=$B$2,Sheet2!$L4768=1),Sheet2!$J4768+Sheet2!$M4768,IF(Sheet2!$K4768=$B$2,Sheet2!$M4768,0))</f>
        <v>0</v>
      </c>
    </row>
    <row r="4769" spans="14:15" x14ac:dyDescent="0.25">
      <c r="N4769">
        <f>IF(AND(Sheet2!$K4769=$B$1,Sheet2!$L4769=1),Sheet2!$I4769+Sheet2!$M4769,IF(Sheet2!$K4769=$B$1,Sheet2!$M4769,0))</f>
        <v>0</v>
      </c>
      <c r="O4769">
        <f>IF(AND(Sheet2!$K4769=$B$2,Sheet2!$L4769=1),Sheet2!$J4769+Sheet2!$M4769,IF(Sheet2!$K4769=$B$2,Sheet2!$M4769,0))</f>
        <v>0</v>
      </c>
    </row>
    <row r="4770" spans="14:15" x14ac:dyDescent="0.25">
      <c r="N4770">
        <f>IF(AND(Sheet2!$K4770=$B$1,Sheet2!$L4770=1),Sheet2!$I4770+Sheet2!$M4770,IF(Sheet2!$K4770=$B$1,Sheet2!$M4770,0))</f>
        <v>0</v>
      </c>
      <c r="O4770">
        <f>IF(AND(Sheet2!$K4770=$B$2,Sheet2!$L4770=1),Sheet2!$J4770+Sheet2!$M4770,IF(Sheet2!$K4770=$B$2,Sheet2!$M4770,0))</f>
        <v>0</v>
      </c>
    </row>
    <row r="4771" spans="14:15" x14ac:dyDescent="0.25">
      <c r="N4771">
        <f>IF(AND(Sheet2!$K4771=$B$1,Sheet2!$L4771=1),Sheet2!$I4771+Sheet2!$M4771,IF(Sheet2!$K4771=$B$1,Sheet2!$M4771,0))</f>
        <v>0</v>
      </c>
      <c r="O4771">
        <f>IF(AND(Sheet2!$K4771=$B$2,Sheet2!$L4771=1),Sheet2!$J4771+Sheet2!$M4771,IF(Sheet2!$K4771=$B$2,Sheet2!$M4771,0))</f>
        <v>0</v>
      </c>
    </row>
    <row r="4772" spans="14:15" x14ac:dyDescent="0.25">
      <c r="N4772">
        <f>IF(AND(Sheet2!$K4772=$B$1,Sheet2!$L4772=1),Sheet2!$I4772+Sheet2!$M4772,IF(Sheet2!$K4772=$B$1,Sheet2!$M4772,0))</f>
        <v>0</v>
      </c>
      <c r="O4772">
        <f>IF(AND(Sheet2!$K4772=$B$2,Sheet2!$L4772=1),Sheet2!$J4772+Sheet2!$M4772,IF(Sheet2!$K4772=$B$2,Sheet2!$M4772,0))</f>
        <v>0</v>
      </c>
    </row>
    <row r="4773" spans="14:15" x14ac:dyDescent="0.25">
      <c r="N4773">
        <f>IF(AND(Sheet2!$K4773=$B$1,Sheet2!$L4773=1),Sheet2!$I4773+Sheet2!$M4773,IF(Sheet2!$K4773=$B$1,Sheet2!$M4773,0))</f>
        <v>0</v>
      </c>
      <c r="O4773">
        <f>IF(AND(Sheet2!$K4773=$B$2,Sheet2!$L4773=1),Sheet2!$J4773+Sheet2!$M4773,IF(Sheet2!$K4773=$B$2,Sheet2!$M4773,0))</f>
        <v>0</v>
      </c>
    </row>
    <row r="4774" spans="14:15" x14ac:dyDescent="0.25">
      <c r="N4774">
        <f>IF(AND(Sheet2!$K4774=$B$1,Sheet2!$L4774=1),Sheet2!$I4774+Sheet2!$M4774,IF(Sheet2!$K4774=$B$1,Sheet2!$M4774,0))</f>
        <v>0</v>
      </c>
      <c r="O4774">
        <f>IF(AND(Sheet2!$K4774=$B$2,Sheet2!$L4774=1),Sheet2!$J4774+Sheet2!$M4774,IF(Sheet2!$K4774=$B$2,Sheet2!$M4774,0))</f>
        <v>0</v>
      </c>
    </row>
    <row r="4775" spans="14:15" x14ac:dyDescent="0.25">
      <c r="N4775">
        <f>IF(AND(Sheet2!$K4775=$B$1,Sheet2!$L4775=1),Sheet2!$I4775+Sheet2!$M4775,IF(Sheet2!$K4775=$B$1,Sheet2!$M4775,0))</f>
        <v>0</v>
      </c>
      <c r="O4775">
        <f>IF(AND(Sheet2!$K4775=$B$2,Sheet2!$L4775=1),Sheet2!$J4775+Sheet2!$M4775,IF(Sheet2!$K4775=$B$2,Sheet2!$M4775,0))</f>
        <v>0</v>
      </c>
    </row>
    <row r="4776" spans="14:15" x14ac:dyDescent="0.25">
      <c r="N4776">
        <f>IF(AND(Sheet2!$K4776=$B$1,Sheet2!$L4776=1),Sheet2!$I4776+Sheet2!$M4776,IF(Sheet2!$K4776=$B$1,Sheet2!$M4776,0))</f>
        <v>0</v>
      </c>
      <c r="O4776">
        <f>IF(AND(Sheet2!$K4776=$B$2,Sheet2!$L4776=1),Sheet2!$J4776+Sheet2!$M4776,IF(Sheet2!$K4776=$B$2,Sheet2!$M4776,0))</f>
        <v>0</v>
      </c>
    </row>
    <row r="4777" spans="14:15" x14ac:dyDescent="0.25">
      <c r="N4777">
        <f>IF(AND(Sheet2!$K4777=$B$1,Sheet2!$L4777=1),Sheet2!$I4777+Sheet2!$M4777,IF(Sheet2!$K4777=$B$1,Sheet2!$M4777,0))</f>
        <v>0</v>
      </c>
      <c r="O4777">
        <f>IF(AND(Sheet2!$K4777=$B$2,Sheet2!$L4777=1),Sheet2!$J4777+Sheet2!$M4777,IF(Sheet2!$K4777=$B$2,Sheet2!$M4777,0))</f>
        <v>0</v>
      </c>
    </row>
    <row r="4778" spans="14:15" x14ac:dyDescent="0.25">
      <c r="N4778">
        <f>IF(AND(Sheet2!$K4778=$B$1,Sheet2!$L4778=1),Sheet2!$I4778+Sheet2!$M4778,IF(Sheet2!$K4778=$B$1,Sheet2!$M4778,0))</f>
        <v>0</v>
      </c>
      <c r="O4778">
        <f>IF(AND(Sheet2!$K4778=$B$2,Sheet2!$L4778=1),Sheet2!$J4778+Sheet2!$M4778,IF(Sheet2!$K4778=$B$2,Sheet2!$M4778,0))</f>
        <v>0</v>
      </c>
    </row>
    <row r="4779" spans="14:15" x14ac:dyDescent="0.25">
      <c r="N4779">
        <f>IF(AND(Sheet2!$K4779=$B$1,Sheet2!$L4779=1),Sheet2!$I4779+Sheet2!$M4779,IF(Sheet2!$K4779=$B$1,Sheet2!$M4779,0))</f>
        <v>0</v>
      </c>
      <c r="O4779">
        <f>IF(AND(Sheet2!$K4779=$B$2,Sheet2!$L4779=1),Sheet2!$J4779+Sheet2!$M4779,IF(Sheet2!$K4779=$B$2,Sheet2!$M4779,0))</f>
        <v>0</v>
      </c>
    </row>
    <row r="4780" spans="14:15" x14ac:dyDescent="0.25">
      <c r="N4780">
        <f>IF(AND(Sheet2!$K4780=$B$1,Sheet2!$L4780=1),Sheet2!$I4780+Sheet2!$M4780,IF(Sheet2!$K4780=$B$1,Sheet2!$M4780,0))</f>
        <v>0</v>
      </c>
      <c r="O4780">
        <f>IF(AND(Sheet2!$K4780=$B$2,Sheet2!$L4780=1),Sheet2!$J4780+Sheet2!$M4780,IF(Sheet2!$K4780=$B$2,Sheet2!$M4780,0))</f>
        <v>0</v>
      </c>
    </row>
    <row r="4781" spans="14:15" x14ac:dyDescent="0.25">
      <c r="N4781">
        <f>IF(AND(Sheet2!$K4781=$B$1,Sheet2!$L4781=1),Sheet2!$I4781+Sheet2!$M4781,IF(Sheet2!$K4781=$B$1,Sheet2!$M4781,0))</f>
        <v>0</v>
      </c>
      <c r="O4781">
        <f>IF(AND(Sheet2!$K4781=$B$2,Sheet2!$L4781=1),Sheet2!$J4781+Sheet2!$M4781,IF(Sheet2!$K4781=$B$2,Sheet2!$M4781,0))</f>
        <v>0</v>
      </c>
    </row>
    <row r="4782" spans="14:15" x14ac:dyDescent="0.25">
      <c r="N4782">
        <f>IF(AND(Sheet2!$K4782=$B$1,Sheet2!$L4782=1),Sheet2!$I4782+Sheet2!$M4782,IF(Sheet2!$K4782=$B$1,Sheet2!$M4782,0))</f>
        <v>0</v>
      </c>
      <c r="O4782">
        <f>IF(AND(Sheet2!$K4782=$B$2,Sheet2!$L4782=1),Sheet2!$J4782+Sheet2!$M4782,IF(Sheet2!$K4782=$B$2,Sheet2!$M4782,0))</f>
        <v>0</v>
      </c>
    </row>
    <row r="4783" spans="14:15" x14ac:dyDescent="0.25">
      <c r="N4783">
        <f>IF(AND(Sheet2!$K4783=$B$1,Sheet2!$L4783=1),Sheet2!$I4783+Sheet2!$M4783,IF(Sheet2!$K4783=$B$1,Sheet2!$M4783,0))</f>
        <v>0</v>
      </c>
      <c r="O4783">
        <f>IF(AND(Sheet2!$K4783=$B$2,Sheet2!$L4783=1),Sheet2!$J4783+Sheet2!$M4783,IF(Sheet2!$K4783=$B$2,Sheet2!$M4783,0))</f>
        <v>0</v>
      </c>
    </row>
    <row r="4784" spans="14:15" x14ac:dyDescent="0.25">
      <c r="N4784">
        <f>IF(AND(Sheet2!$K4784=$B$1,Sheet2!$L4784=1),Sheet2!$I4784+Sheet2!$M4784,IF(Sheet2!$K4784=$B$1,Sheet2!$M4784,0))</f>
        <v>0</v>
      </c>
      <c r="O4784">
        <f>IF(AND(Sheet2!$K4784=$B$2,Sheet2!$L4784=1),Sheet2!$J4784+Sheet2!$M4784,IF(Sheet2!$K4784=$B$2,Sheet2!$M4784,0))</f>
        <v>0</v>
      </c>
    </row>
    <row r="4785" spans="14:15" x14ac:dyDescent="0.25">
      <c r="N4785">
        <f>IF(AND(Sheet2!$K4785=$B$1,Sheet2!$L4785=1),Sheet2!$I4785+Sheet2!$M4785,IF(Sheet2!$K4785=$B$1,Sheet2!$M4785,0))</f>
        <v>0</v>
      </c>
      <c r="O4785">
        <f>IF(AND(Sheet2!$K4785=$B$2,Sheet2!$L4785=1),Sheet2!$J4785+Sheet2!$M4785,IF(Sheet2!$K4785=$B$2,Sheet2!$M4785,0))</f>
        <v>0</v>
      </c>
    </row>
    <row r="4786" spans="14:15" x14ac:dyDescent="0.25">
      <c r="N4786">
        <f>IF(AND(Sheet2!$K4786=$B$1,Sheet2!$L4786=1),Sheet2!$I4786+Sheet2!$M4786,IF(Sheet2!$K4786=$B$1,Sheet2!$M4786,0))</f>
        <v>0</v>
      </c>
      <c r="O4786">
        <f>IF(AND(Sheet2!$K4786=$B$2,Sheet2!$L4786=1),Sheet2!$J4786+Sheet2!$M4786,IF(Sheet2!$K4786=$B$2,Sheet2!$M4786,0))</f>
        <v>0</v>
      </c>
    </row>
    <row r="4787" spans="14:15" x14ac:dyDescent="0.25">
      <c r="N4787">
        <f>IF(AND(Sheet2!$K4787=$B$1,Sheet2!$L4787=1),Sheet2!$I4787+Sheet2!$M4787,IF(Sheet2!$K4787=$B$1,Sheet2!$M4787,0))</f>
        <v>0</v>
      </c>
      <c r="O4787">
        <f>IF(AND(Sheet2!$K4787=$B$2,Sheet2!$L4787=1),Sheet2!$J4787+Sheet2!$M4787,IF(Sheet2!$K4787=$B$2,Sheet2!$M4787,0))</f>
        <v>0</v>
      </c>
    </row>
    <row r="4788" spans="14:15" x14ac:dyDescent="0.25">
      <c r="N4788">
        <f>IF(AND(Sheet2!$K4788=$B$1,Sheet2!$L4788=1),Sheet2!$I4788+Sheet2!$M4788,IF(Sheet2!$K4788=$B$1,Sheet2!$M4788,0))</f>
        <v>0</v>
      </c>
      <c r="O4788">
        <f>IF(AND(Sheet2!$K4788=$B$2,Sheet2!$L4788=1),Sheet2!$J4788+Sheet2!$M4788,IF(Sheet2!$K4788=$B$2,Sheet2!$M4788,0))</f>
        <v>0</v>
      </c>
    </row>
    <row r="4789" spans="14:15" x14ac:dyDescent="0.25">
      <c r="N4789">
        <f>IF(AND(Sheet2!$K4789=$B$1,Sheet2!$L4789=1),Sheet2!$I4789+Sheet2!$M4789,IF(Sheet2!$K4789=$B$1,Sheet2!$M4789,0))</f>
        <v>0</v>
      </c>
      <c r="O4789">
        <f>IF(AND(Sheet2!$K4789=$B$2,Sheet2!$L4789=1),Sheet2!$J4789+Sheet2!$M4789,IF(Sheet2!$K4789=$B$2,Sheet2!$M4789,0))</f>
        <v>0</v>
      </c>
    </row>
    <row r="4790" spans="14:15" x14ac:dyDescent="0.25">
      <c r="N4790">
        <f>IF(AND(Sheet2!$K4790=$B$1,Sheet2!$L4790=1),Sheet2!$I4790+Sheet2!$M4790,IF(Sheet2!$K4790=$B$1,Sheet2!$M4790,0))</f>
        <v>0</v>
      </c>
      <c r="O4790">
        <f>IF(AND(Sheet2!$K4790=$B$2,Sheet2!$L4790=1),Sheet2!$J4790+Sheet2!$M4790,IF(Sheet2!$K4790=$B$2,Sheet2!$M4790,0))</f>
        <v>0</v>
      </c>
    </row>
    <row r="4791" spans="14:15" x14ac:dyDescent="0.25">
      <c r="N4791">
        <f>IF(AND(Sheet2!$K4791=$B$1,Sheet2!$L4791=1),Sheet2!$I4791+Sheet2!$M4791,IF(Sheet2!$K4791=$B$1,Sheet2!$M4791,0))</f>
        <v>0</v>
      </c>
      <c r="O4791">
        <f>IF(AND(Sheet2!$K4791=$B$2,Sheet2!$L4791=1),Sheet2!$J4791+Sheet2!$M4791,IF(Sheet2!$K4791=$B$2,Sheet2!$M4791,0))</f>
        <v>0</v>
      </c>
    </row>
    <row r="4792" spans="14:15" x14ac:dyDescent="0.25">
      <c r="N4792">
        <f>IF(AND(Sheet2!$K4792=$B$1,Sheet2!$L4792=1),Sheet2!$I4792+Sheet2!$M4792,IF(Sheet2!$K4792=$B$1,Sheet2!$M4792,0))</f>
        <v>0</v>
      </c>
      <c r="O4792">
        <f>IF(AND(Sheet2!$K4792=$B$2,Sheet2!$L4792=1),Sheet2!$J4792+Sheet2!$M4792,IF(Sheet2!$K4792=$B$2,Sheet2!$M4792,0))</f>
        <v>0</v>
      </c>
    </row>
    <row r="4793" spans="14:15" x14ac:dyDescent="0.25">
      <c r="N4793">
        <f>IF(AND(Sheet2!$K4793=$B$1,Sheet2!$L4793=1),Sheet2!$I4793+Sheet2!$M4793,IF(Sheet2!$K4793=$B$1,Sheet2!$M4793,0))</f>
        <v>0</v>
      </c>
      <c r="O4793">
        <f>IF(AND(Sheet2!$K4793=$B$2,Sheet2!$L4793=1),Sheet2!$J4793+Sheet2!$M4793,IF(Sheet2!$K4793=$B$2,Sheet2!$M4793,0))</f>
        <v>0</v>
      </c>
    </row>
    <row r="4794" spans="14:15" x14ac:dyDescent="0.25">
      <c r="N4794">
        <f>IF(AND(Sheet2!$K4794=$B$1,Sheet2!$L4794=1),Sheet2!$I4794+Sheet2!$M4794,IF(Sheet2!$K4794=$B$1,Sheet2!$M4794,0))</f>
        <v>0</v>
      </c>
      <c r="O4794">
        <f>IF(AND(Sheet2!$K4794=$B$2,Sheet2!$L4794=1),Sheet2!$J4794+Sheet2!$M4794,IF(Sheet2!$K4794=$B$2,Sheet2!$M4794,0))</f>
        <v>0</v>
      </c>
    </row>
    <row r="4795" spans="14:15" x14ac:dyDescent="0.25">
      <c r="N4795">
        <f>IF(AND(Sheet2!$K4795=$B$1,Sheet2!$L4795=1),Sheet2!$I4795+Sheet2!$M4795,IF(Sheet2!$K4795=$B$1,Sheet2!$M4795,0))</f>
        <v>0</v>
      </c>
      <c r="O4795">
        <f>IF(AND(Sheet2!$K4795=$B$2,Sheet2!$L4795=1),Sheet2!$J4795+Sheet2!$M4795,IF(Sheet2!$K4795=$B$2,Sheet2!$M4795,0))</f>
        <v>0</v>
      </c>
    </row>
    <row r="4796" spans="14:15" x14ac:dyDescent="0.25">
      <c r="N4796">
        <f>IF(AND(Sheet2!$K4796=$B$1,Sheet2!$L4796=1),Sheet2!$I4796+Sheet2!$M4796,IF(Sheet2!$K4796=$B$1,Sheet2!$M4796,0))</f>
        <v>0</v>
      </c>
      <c r="O4796">
        <f>IF(AND(Sheet2!$K4796=$B$2,Sheet2!$L4796=1),Sheet2!$J4796+Sheet2!$M4796,IF(Sheet2!$K4796=$B$2,Sheet2!$M4796,0))</f>
        <v>0</v>
      </c>
    </row>
    <row r="4797" spans="14:15" x14ac:dyDescent="0.25">
      <c r="N4797">
        <f>IF(AND(Sheet2!$K4797=$B$1,Sheet2!$L4797=1),Sheet2!$I4797+Sheet2!$M4797,IF(Sheet2!$K4797=$B$1,Sheet2!$M4797,0))</f>
        <v>0</v>
      </c>
      <c r="O4797">
        <f>IF(AND(Sheet2!$K4797=$B$2,Sheet2!$L4797=1),Sheet2!$J4797+Sheet2!$M4797,IF(Sheet2!$K4797=$B$2,Sheet2!$M4797,0))</f>
        <v>0</v>
      </c>
    </row>
    <row r="4798" spans="14:15" x14ac:dyDescent="0.25">
      <c r="N4798">
        <f>IF(AND(Sheet2!$K4798=$B$1,Sheet2!$L4798=1),Sheet2!$I4798+Sheet2!$M4798,IF(Sheet2!$K4798=$B$1,Sheet2!$M4798,0))</f>
        <v>0</v>
      </c>
      <c r="O4798">
        <f>IF(AND(Sheet2!$K4798=$B$2,Sheet2!$L4798=1),Sheet2!$J4798+Sheet2!$M4798,IF(Sheet2!$K4798=$B$2,Sheet2!$M4798,0))</f>
        <v>0</v>
      </c>
    </row>
    <row r="4799" spans="14:15" x14ac:dyDescent="0.25">
      <c r="N4799">
        <f>IF(AND(Sheet2!$K4799=$B$1,Sheet2!$L4799=1),Sheet2!$I4799+Sheet2!$M4799,IF(Sheet2!$K4799=$B$1,Sheet2!$M4799,0))</f>
        <v>0</v>
      </c>
      <c r="O4799">
        <f>IF(AND(Sheet2!$K4799=$B$2,Sheet2!$L4799=1),Sheet2!$J4799+Sheet2!$M4799,IF(Sheet2!$K4799=$B$2,Sheet2!$M4799,0))</f>
        <v>0</v>
      </c>
    </row>
    <row r="4800" spans="14:15" x14ac:dyDescent="0.25">
      <c r="N4800">
        <f>IF(AND(Sheet2!$K4800=$B$1,Sheet2!$L4800=1),Sheet2!$I4800+Sheet2!$M4800,IF(Sheet2!$K4800=$B$1,Sheet2!$M4800,0))</f>
        <v>0</v>
      </c>
      <c r="O4800">
        <f>IF(AND(Sheet2!$K4800=$B$2,Sheet2!$L4800=1),Sheet2!$J4800+Sheet2!$M4800,IF(Sheet2!$K4800=$B$2,Sheet2!$M4800,0))</f>
        <v>0</v>
      </c>
    </row>
    <row r="4801" spans="14:15" x14ac:dyDescent="0.25">
      <c r="N4801">
        <f>IF(AND(Sheet2!$K4801=$B$1,Sheet2!$L4801=1),Sheet2!$I4801+Sheet2!$M4801,IF(Sheet2!$K4801=$B$1,Sheet2!$M4801,0))</f>
        <v>0</v>
      </c>
      <c r="O4801">
        <f>IF(AND(Sheet2!$K4801=$B$2,Sheet2!$L4801=1),Sheet2!$J4801+Sheet2!$M4801,IF(Sheet2!$K4801=$B$2,Sheet2!$M4801,0))</f>
        <v>0</v>
      </c>
    </row>
    <row r="4802" spans="14:15" x14ac:dyDescent="0.25">
      <c r="N4802">
        <f>IF(AND(Sheet2!$K4802=$B$1,Sheet2!$L4802=1),Sheet2!$I4802+Sheet2!$M4802,IF(Sheet2!$K4802=$B$1,Sheet2!$M4802,0))</f>
        <v>0</v>
      </c>
      <c r="O4802">
        <f>IF(AND(Sheet2!$K4802=$B$2,Sheet2!$L4802=1),Sheet2!$J4802+Sheet2!$M4802,IF(Sheet2!$K4802=$B$2,Sheet2!$M4802,0))</f>
        <v>0</v>
      </c>
    </row>
    <row r="4803" spans="14:15" x14ac:dyDescent="0.25">
      <c r="N4803">
        <f>IF(AND(Sheet2!$K4803=$B$1,Sheet2!$L4803=1),Sheet2!$I4803+Sheet2!$M4803,IF(Sheet2!$K4803=$B$1,Sheet2!$M4803,0))</f>
        <v>0</v>
      </c>
      <c r="O4803">
        <f>IF(AND(Sheet2!$K4803=$B$2,Sheet2!$L4803=1),Sheet2!$J4803+Sheet2!$M4803,IF(Sheet2!$K4803=$B$2,Sheet2!$M4803,0))</f>
        <v>0</v>
      </c>
    </row>
    <row r="4804" spans="14:15" x14ac:dyDescent="0.25">
      <c r="N4804">
        <f>IF(AND(Sheet2!$K4804=$B$1,Sheet2!$L4804=1),Sheet2!$I4804+Sheet2!$M4804,IF(Sheet2!$K4804=$B$1,Sheet2!$M4804,0))</f>
        <v>0</v>
      </c>
      <c r="O4804">
        <f>IF(AND(Sheet2!$K4804=$B$2,Sheet2!$L4804=1),Sheet2!$J4804+Sheet2!$M4804,IF(Sheet2!$K4804=$B$2,Sheet2!$M4804,0))</f>
        <v>0</v>
      </c>
    </row>
    <row r="4805" spans="14:15" x14ac:dyDescent="0.25">
      <c r="N4805">
        <f>IF(AND(Sheet2!$K4805=$B$1,Sheet2!$L4805=1),Sheet2!$I4805+Sheet2!$M4805,IF(Sheet2!$K4805=$B$1,Sheet2!$M4805,0))</f>
        <v>0</v>
      </c>
      <c r="O4805">
        <f>IF(AND(Sheet2!$K4805=$B$2,Sheet2!$L4805=1),Sheet2!$J4805+Sheet2!$M4805,IF(Sheet2!$K4805=$B$2,Sheet2!$M4805,0))</f>
        <v>0</v>
      </c>
    </row>
    <row r="4806" spans="14:15" x14ac:dyDescent="0.25">
      <c r="N4806">
        <f>IF(AND(Sheet2!$K4806=$B$1,Sheet2!$L4806=1),Sheet2!$I4806+Sheet2!$M4806,IF(Sheet2!$K4806=$B$1,Sheet2!$M4806,0))</f>
        <v>0</v>
      </c>
      <c r="O4806">
        <f>IF(AND(Sheet2!$K4806=$B$2,Sheet2!$L4806=1),Sheet2!$J4806+Sheet2!$M4806,IF(Sheet2!$K4806=$B$2,Sheet2!$M4806,0))</f>
        <v>0</v>
      </c>
    </row>
    <row r="4807" spans="14:15" x14ac:dyDescent="0.25">
      <c r="N4807">
        <f>IF(AND(Sheet2!$K4807=$B$1,Sheet2!$L4807=1),Sheet2!$I4807+Sheet2!$M4807,IF(Sheet2!$K4807=$B$1,Sheet2!$M4807,0))</f>
        <v>0</v>
      </c>
      <c r="O4807">
        <f>IF(AND(Sheet2!$K4807=$B$2,Sheet2!$L4807=1),Sheet2!$J4807+Sheet2!$M4807,IF(Sheet2!$K4807=$B$2,Sheet2!$M4807,0))</f>
        <v>0</v>
      </c>
    </row>
    <row r="4808" spans="14:15" x14ac:dyDescent="0.25">
      <c r="N4808">
        <f>IF(AND(Sheet2!$K4808=$B$1,Sheet2!$L4808=1),Sheet2!$I4808+Sheet2!$M4808,IF(Sheet2!$K4808=$B$1,Sheet2!$M4808,0))</f>
        <v>0</v>
      </c>
      <c r="O4808">
        <f>IF(AND(Sheet2!$K4808=$B$2,Sheet2!$L4808=1),Sheet2!$J4808+Sheet2!$M4808,IF(Sheet2!$K4808=$B$2,Sheet2!$M4808,0))</f>
        <v>0</v>
      </c>
    </row>
    <row r="4809" spans="14:15" x14ac:dyDescent="0.25">
      <c r="N4809">
        <f>IF(AND(Sheet2!$K4809=$B$1,Sheet2!$L4809=1),Sheet2!$I4809+Sheet2!$M4809,IF(Sheet2!$K4809=$B$1,Sheet2!$M4809,0))</f>
        <v>0</v>
      </c>
      <c r="O4809">
        <f>IF(AND(Sheet2!$K4809=$B$2,Sheet2!$L4809=1),Sheet2!$J4809+Sheet2!$M4809,IF(Sheet2!$K4809=$B$2,Sheet2!$M4809,0))</f>
        <v>0</v>
      </c>
    </row>
    <row r="4810" spans="14:15" x14ac:dyDescent="0.25">
      <c r="N4810">
        <f>IF(AND(Sheet2!$K4810=$B$1,Sheet2!$L4810=1),Sheet2!$I4810+Sheet2!$M4810,IF(Sheet2!$K4810=$B$1,Sheet2!$M4810,0))</f>
        <v>0</v>
      </c>
      <c r="O4810">
        <f>IF(AND(Sheet2!$K4810=$B$2,Sheet2!$L4810=1),Sheet2!$J4810+Sheet2!$M4810,IF(Sheet2!$K4810=$B$2,Sheet2!$M4810,0))</f>
        <v>0</v>
      </c>
    </row>
    <row r="4811" spans="14:15" x14ac:dyDescent="0.25">
      <c r="N4811">
        <f>IF(AND(Sheet2!$K4811=$B$1,Sheet2!$L4811=1),Sheet2!$I4811+Sheet2!$M4811,IF(Sheet2!$K4811=$B$1,Sheet2!$M4811,0))</f>
        <v>0</v>
      </c>
      <c r="O4811">
        <f>IF(AND(Sheet2!$K4811=$B$2,Sheet2!$L4811=1),Sheet2!$J4811+Sheet2!$M4811,IF(Sheet2!$K4811=$B$2,Sheet2!$M4811,0))</f>
        <v>0</v>
      </c>
    </row>
    <row r="4812" spans="14:15" x14ac:dyDescent="0.25">
      <c r="N4812">
        <f>IF(AND(Sheet2!$K4812=$B$1,Sheet2!$L4812=1),Sheet2!$I4812+Sheet2!$M4812,IF(Sheet2!$K4812=$B$1,Sheet2!$M4812,0))</f>
        <v>0</v>
      </c>
      <c r="O4812">
        <f>IF(AND(Sheet2!$K4812=$B$2,Sheet2!$L4812=1),Sheet2!$J4812+Sheet2!$M4812,IF(Sheet2!$K4812=$B$2,Sheet2!$M4812,0))</f>
        <v>0</v>
      </c>
    </row>
    <row r="4813" spans="14:15" x14ac:dyDescent="0.25">
      <c r="N4813">
        <f>IF(AND(Sheet2!$K4813=$B$1,Sheet2!$L4813=1),Sheet2!$I4813+Sheet2!$M4813,IF(Sheet2!$K4813=$B$1,Sheet2!$M4813,0))</f>
        <v>0</v>
      </c>
      <c r="O4813">
        <f>IF(AND(Sheet2!$K4813=$B$2,Sheet2!$L4813=1),Sheet2!$J4813+Sheet2!$M4813,IF(Sheet2!$K4813=$B$2,Sheet2!$M4813,0))</f>
        <v>0</v>
      </c>
    </row>
    <row r="4814" spans="14:15" x14ac:dyDescent="0.25">
      <c r="N4814">
        <f>IF(AND(Sheet2!$K4814=$B$1,Sheet2!$L4814=1),Sheet2!$I4814+Sheet2!$M4814,IF(Sheet2!$K4814=$B$1,Sheet2!$M4814,0))</f>
        <v>0</v>
      </c>
      <c r="O4814">
        <f>IF(AND(Sheet2!$K4814=$B$2,Sheet2!$L4814=1),Sheet2!$J4814+Sheet2!$M4814,IF(Sheet2!$K4814=$B$2,Sheet2!$M4814,0))</f>
        <v>0</v>
      </c>
    </row>
    <row r="4815" spans="14:15" x14ac:dyDescent="0.25">
      <c r="N4815">
        <f>IF(AND(Sheet2!$K4815=$B$1,Sheet2!$L4815=1),Sheet2!$I4815+Sheet2!$M4815,IF(Sheet2!$K4815=$B$1,Sheet2!$M4815,0))</f>
        <v>0</v>
      </c>
      <c r="O4815">
        <f>IF(AND(Sheet2!$K4815=$B$2,Sheet2!$L4815=1),Sheet2!$J4815+Sheet2!$M4815,IF(Sheet2!$K4815=$B$2,Sheet2!$M4815,0))</f>
        <v>0</v>
      </c>
    </row>
    <row r="4816" spans="14:15" x14ac:dyDescent="0.25">
      <c r="N4816">
        <f>IF(AND(Sheet2!$K4816=$B$1,Sheet2!$L4816=1),Sheet2!$I4816+Sheet2!$M4816,IF(Sheet2!$K4816=$B$1,Sheet2!$M4816,0))</f>
        <v>0</v>
      </c>
      <c r="O4816">
        <f>IF(AND(Sheet2!$K4816=$B$2,Sheet2!$L4816=1),Sheet2!$J4816+Sheet2!$M4816,IF(Sheet2!$K4816=$B$2,Sheet2!$M4816,0))</f>
        <v>0</v>
      </c>
    </row>
    <row r="4817" spans="14:15" x14ac:dyDescent="0.25">
      <c r="N4817">
        <f>IF(AND(Sheet2!$K4817=$B$1,Sheet2!$L4817=1),Sheet2!$I4817+Sheet2!$M4817,IF(Sheet2!$K4817=$B$1,Sheet2!$M4817,0))</f>
        <v>0</v>
      </c>
      <c r="O4817">
        <f>IF(AND(Sheet2!$K4817=$B$2,Sheet2!$L4817=1),Sheet2!$J4817+Sheet2!$M4817,IF(Sheet2!$K4817=$B$2,Sheet2!$M4817,0))</f>
        <v>0</v>
      </c>
    </row>
    <row r="4818" spans="14:15" x14ac:dyDescent="0.25">
      <c r="N4818">
        <f>IF(AND(Sheet2!$K4818=$B$1,Sheet2!$L4818=1),Sheet2!$I4818+Sheet2!$M4818,IF(Sheet2!$K4818=$B$1,Sheet2!$M4818,0))</f>
        <v>0</v>
      </c>
      <c r="O4818">
        <f>IF(AND(Sheet2!$K4818=$B$2,Sheet2!$L4818=1),Sheet2!$J4818+Sheet2!$M4818,IF(Sheet2!$K4818=$B$2,Sheet2!$M4818,0))</f>
        <v>0</v>
      </c>
    </row>
    <row r="4819" spans="14:15" x14ac:dyDescent="0.25">
      <c r="N4819">
        <f>IF(AND(Sheet2!$K4819=$B$1,Sheet2!$L4819=1),Sheet2!$I4819+Sheet2!$M4819,IF(Sheet2!$K4819=$B$1,Sheet2!$M4819,0))</f>
        <v>0</v>
      </c>
      <c r="O4819">
        <f>IF(AND(Sheet2!$K4819=$B$2,Sheet2!$L4819=1),Sheet2!$J4819+Sheet2!$M4819,IF(Sheet2!$K4819=$B$2,Sheet2!$M4819,0))</f>
        <v>0</v>
      </c>
    </row>
    <row r="4820" spans="14:15" x14ac:dyDescent="0.25">
      <c r="N4820">
        <f>IF(AND(Sheet2!$K4820=$B$1,Sheet2!$L4820=1),Sheet2!$I4820+Sheet2!$M4820,IF(Sheet2!$K4820=$B$1,Sheet2!$M4820,0))</f>
        <v>0</v>
      </c>
      <c r="O4820">
        <f>IF(AND(Sheet2!$K4820=$B$2,Sheet2!$L4820=1),Sheet2!$J4820+Sheet2!$M4820,IF(Sheet2!$K4820=$B$2,Sheet2!$M4820,0))</f>
        <v>0</v>
      </c>
    </row>
    <row r="4821" spans="14:15" x14ac:dyDescent="0.25">
      <c r="N4821">
        <f>IF(AND(Sheet2!$K4821=$B$1,Sheet2!$L4821=1),Sheet2!$I4821+Sheet2!$M4821,IF(Sheet2!$K4821=$B$1,Sheet2!$M4821,0))</f>
        <v>0</v>
      </c>
      <c r="O4821">
        <f>IF(AND(Sheet2!$K4821=$B$2,Sheet2!$L4821=1),Sheet2!$J4821+Sheet2!$M4821,IF(Sheet2!$K4821=$B$2,Sheet2!$M4821,0))</f>
        <v>0</v>
      </c>
    </row>
    <row r="4822" spans="14:15" x14ac:dyDescent="0.25">
      <c r="N4822">
        <f>IF(AND(Sheet2!$K4822=$B$1,Sheet2!$L4822=1),Sheet2!$I4822+Sheet2!$M4822,IF(Sheet2!$K4822=$B$1,Sheet2!$M4822,0))</f>
        <v>0</v>
      </c>
      <c r="O4822">
        <f>IF(AND(Sheet2!$K4822=$B$2,Sheet2!$L4822=1),Sheet2!$J4822+Sheet2!$M4822,IF(Sheet2!$K4822=$B$2,Sheet2!$M4822,0))</f>
        <v>0</v>
      </c>
    </row>
    <row r="4823" spans="14:15" x14ac:dyDescent="0.25">
      <c r="N4823">
        <f>IF(AND(Sheet2!$K4823=$B$1,Sheet2!$L4823=1),Sheet2!$I4823+Sheet2!$M4823,IF(Sheet2!$K4823=$B$1,Sheet2!$M4823,0))</f>
        <v>0</v>
      </c>
      <c r="O4823">
        <f>IF(AND(Sheet2!$K4823=$B$2,Sheet2!$L4823=1),Sheet2!$J4823+Sheet2!$M4823,IF(Sheet2!$K4823=$B$2,Sheet2!$M4823,0))</f>
        <v>0</v>
      </c>
    </row>
    <row r="4824" spans="14:15" x14ac:dyDescent="0.25">
      <c r="N4824">
        <f>IF(AND(Sheet2!$K4824=$B$1,Sheet2!$L4824=1),Sheet2!$I4824+Sheet2!$M4824,IF(Sheet2!$K4824=$B$1,Sheet2!$M4824,0))</f>
        <v>0</v>
      </c>
      <c r="O4824">
        <f>IF(AND(Sheet2!$K4824=$B$2,Sheet2!$L4824=1),Sheet2!$J4824+Sheet2!$M4824,IF(Sheet2!$K4824=$B$2,Sheet2!$M4824,0))</f>
        <v>0</v>
      </c>
    </row>
    <row r="4825" spans="14:15" x14ac:dyDescent="0.25">
      <c r="N4825">
        <f>IF(AND(Sheet2!$K4825=$B$1,Sheet2!$L4825=1),Sheet2!$I4825+Sheet2!$M4825,IF(Sheet2!$K4825=$B$1,Sheet2!$M4825,0))</f>
        <v>0</v>
      </c>
      <c r="O4825">
        <f>IF(AND(Sheet2!$K4825=$B$2,Sheet2!$L4825=1),Sheet2!$J4825+Sheet2!$M4825,IF(Sheet2!$K4825=$B$2,Sheet2!$M4825,0))</f>
        <v>0</v>
      </c>
    </row>
    <row r="4826" spans="14:15" x14ac:dyDescent="0.25">
      <c r="N4826">
        <f>IF(AND(Sheet2!$K4826=$B$1,Sheet2!$L4826=1),Sheet2!$I4826+Sheet2!$M4826,IF(Sheet2!$K4826=$B$1,Sheet2!$M4826,0))</f>
        <v>0</v>
      </c>
      <c r="O4826">
        <f>IF(AND(Sheet2!$K4826=$B$2,Sheet2!$L4826=1),Sheet2!$J4826+Sheet2!$M4826,IF(Sheet2!$K4826=$B$2,Sheet2!$M4826,0))</f>
        <v>0</v>
      </c>
    </row>
    <row r="4827" spans="14:15" x14ac:dyDescent="0.25">
      <c r="N4827">
        <f>IF(AND(Sheet2!$K4827=$B$1,Sheet2!$L4827=1),Sheet2!$I4827+Sheet2!$M4827,IF(Sheet2!$K4827=$B$1,Sheet2!$M4827,0))</f>
        <v>0</v>
      </c>
      <c r="O4827">
        <f>IF(AND(Sheet2!$K4827=$B$2,Sheet2!$L4827=1),Sheet2!$J4827+Sheet2!$M4827,IF(Sheet2!$K4827=$B$2,Sheet2!$M4827,0))</f>
        <v>0</v>
      </c>
    </row>
    <row r="4828" spans="14:15" x14ac:dyDescent="0.25">
      <c r="N4828">
        <f>IF(AND(Sheet2!$K4828=$B$1,Sheet2!$L4828=1),Sheet2!$I4828+Sheet2!$M4828,IF(Sheet2!$K4828=$B$1,Sheet2!$M4828,0))</f>
        <v>0</v>
      </c>
      <c r="O4828">
        <f>IF(AND(Sheet2!$K4828=$B$2,Sheet2!$L4828=1),Sheet2!$J4828+Sheet2!$M4828,IF(Sheet2!$K4828=$B$2,Sheet2!$M4828,0))</f>
        <v>0</v>
      </c>
    </row>
    <row r="4829" spans="14:15" x14ac:dyDescent="0.25">
      <c r="N4829">
        <f>IF(AND(Sheet2!$K4829=$B$1,Sheet2!$L4829=1),Sheet2!$I4829+Sheet2!$M4829,IF(Sheet2!$K4829=$B$1,Sheet2!$M4829,0))</f>
        <v>0</v>
      </c>
      <c r="O4829">
        <f>IF(AND(Sheet2!$K4829=$B$2,Sheet2!$L4829=1),Sheet2!$J4829+Sheet2!$M4829,IF(Sheet2!$K4829=$B$2,Sheet2!$M4829,0))</f>
        <v>0</v>
      </c>
    </row>
    <row r="4830" spans="14:15" x14ac:dyDescent="0.25">
      <c r="N4830">
        <f>IF(AND(Sheet2!$K4830=$B$1,Sheet2!$L4830=1),Sheet2!$I4830+Sheet2!$M4830,IF(Sheet2!$K4830=$B$1,Sheet2!$M4830,0))</f>
        <v>0</v>
      </c>
      <c r="O4830">
        <f>IF(AND(Sheet2!$K4830=$B$2,Sheet2!$L4830=1),Sheet2!$J4830+Sheet2!$M4830,IF(Sheet2!$K4830=$B$2,Sheet2!$M4830,0))</f>
        <v>0</v>
      </c>
    </row>
    <row r="4831" spans="14:15" x14ac:dyDescent="0.25">
      <c r="N4831">
        <f>IF(AND(Sheet2!$K4831=$B$1,Sheet2!$L4831=1),Sheet2!$I4831+Sheet2!$M4831,IF(Sheet2!$K4831=$B$1,Sheet2!$M4831,0))</f>
        <v>0</v>
      </c>
      <c r="O4831">
        <f>IF(AND(Sheet2!$K4831=$B$2,Sheet2!$L4831=1),Sheet2!$J4831+Sheet2!$M4831,IF(Sheet2!$K4831=$B$2,Sheet2!$M4831,0))</f>
        <v>0</v>
      </c>
    </row>
    <row r="4832" spans="14:15" x14ac:dyDescent="0.25">
      <c r="N4832">
        <f>IF(AND(Sheet2!$K4832=$B$1,Sheet2!$L4832=1),Sheet2!$I4832+Sheet2!$M4832,IF(Sheet2!$K4832=$B$1,Sheet2!$M4832,0))</f>
        <v>0</v>
      </c>
      <c r="O4832">
        <f>IF(AND(Sheet2!$K4832=$B$2,Sheet2!$L4832=1),Sheet2!$J4832+Sheet2!$M4832,IF(Sheet2!$K4832=$B$2,Sheet2!$M4832,0))</f>
        <v>0</v>
      </c>
    </row>
    <row r="4833" spans="14:15" x14ac:dyDescent="0.25">
      <c r="N4833">
        <f>IF(AND(Sheet2!$K4833=$B$1,Sheet2!$L4833=1),Sheet2!$I4833+Sheet2!$M4833,IF(Sheet2!$K4833=$B$1,Sheet2!$M4833,0))</f>
        <v>0</v>
      </c>
      <c r="O4833">
        <f>IF(AND(Sheet2!$K4833=$B$2,Sheet2!$L4833=1),Sheet2!$J4833+Sheet2!$M4833,IF(Sheet2!$K4833=$B$2,Sheet2!$M4833,0))</f>
        <v>0</v>
      </c>
    </row>
    <row r="4834" spans="14:15" x14ac:dyDescent="0.25">
      <c r="N4834">
        <f>IF(AND(Sheet2!$K4834=$B$1,Sheet2!$L4834=1),Sheet2!$I4834+Sheet2!$M4834,IF(Sheet2!$K4834=$B$1,Sheet2!$M4834,0))</f>
        <v>0</v>
      </c>
      <c r="O4834">
        <f>IF(AND(Sheet2!$K4834=$B$2,Sheet2!$L4834=1),Sheet2!$J4834+Sheet2!$M4834,IF(Sheet2!$K4834=$B$2,Sheet2!$M4834,0))</f>
        <v>0</v>
      </c>
    </row>
    <row r="4835" spans="14:15" x14ac:dyDescent="0.25">
      <c r="N4835">
        <f>IF(AND(Sheet2!$K4835=$B$1,Sheet2!$L4835=1),Sheet2!$I4835+Sheet2!$M4835,IF(Sheet2!$K4835=$B$1,Sheet2!$M4835,0))</f>
        <v>0</v>
      </c>
      <c r="O4835">
        <f>IF(AND(Sheet2!$K4835=$B$2,Sheet2!$L4835=1),Sheet2!$J4835+Sheet2!$M4835,IF(Sheet2!$K4835=$B$2,Sheet2!$M4835,0))</f>
        <v>0</v>
      </c>
    </row>
    <row r="4836" spans="14:15" x14ac:dyDescent="0.25">
      <c r="N4836">
        <f>IF(AND(Sheet2!$K4836=$B$1,Sheet2!$L4836=1),Sheet2!$I4836+Sheet2!$M4836,IF(Sheet2!$K4836=$B$1,Sheet2!$M4836,0))</f>
        <v>0</v>
      </c>
      <c r="O4836">
        <f>IF(AND(Sheet2!$K4836=$B$2,Sheet2!$L4836=1),Sheet2!$J4836+Sheet2!$M4836,IF(Sheet2!$K4836=$B$2,Sheet2!$M4836,0))</f>
        <v>0</v>
      </c>
    </row>
    <row r="4837" spans="14:15" x14ac:dyDescent="0.25">
      <c r="N4837">
        <f>IF(AND(Sheet2!$K4837=$B$1,Sheet2!$L4837=1),Sheet2!$I4837+Sheet2!$M4837,IF(Sheet2!$K4837=$B$1,Sheet2!$M4837,0))</f>
        <v>0</v>
      </c>
      <c r="O4837">
        <f>IF(AND(Sheet2!$K4837=$B$2,Sheet2!$L4837=1),Sheet2!$J4837+Sheet2!$M4837,IF(Sheet2!$K4837=$B$2,Sheet2!$M4837,0))</f>
        <v>0</v>
      </c>
    </row>
    <row r="4838" spans="14:15" x14ac:dyDescent="0.25">
      <c r="N4838">
        <f>IF(AND(Sheet2!$K4838=$B$1,Sheet2!$L4838=1),Sheet2!$I4838+Sheet2!$M4838,IF(Sheet2!$K4838=$B$1,Sheet2!$M4838,0))</f>
        <v>0</v>
      </c>
      <c r="O4838">
        <f>IF(AND(Sheet2!$K4838=$B$2,Sheet2!$L4838=1),Sheet2!$J4838+Sheet2!$M4838,IF(Sheet2!$K4838=$B$2,Sheet2!$M4838,0))</f>
        <v>0</v>
      </c>
    </row>
    <row r="4839" spans="14:15" x14ac:dyDescent="0.25">
      <c r="N4839">
        <f>IF(AND(Sheet2!$K4839=$B$1,Sheet2!$L4839=1),Sheet2!$I4839+Sheet2!$M4839,IF(Sheet2!$K4839=$B$1,Sheet2!$M4839,0))</f>
        <v>0</v>
      </c>
      <c r="O4839">
        <f>IF(AND(Sheet2!$K4839=$B$2,Sheet2!$L4839=1),Sheet2!$J4839+Sheet2!$M4839,IF(Sheet2!$K4839=$B$2,Sheet2!$M4839,0))</f>
        <v>0</v>
      </c>
    </row>
    <row r="4840" spans="14:15" x14ac:dyDescent="0.25">
      <c r="N4840">
        <f>IF(AND(Sheet2!$K4840=$B$1,Sheet2!$L4840=1),Sheet2!$I4840+Sheet2!$M4840,IF(Sheet2!$K4840=$B$1,Sheet2!$M4840,0))</f>
        <v>0</v>
      </c>
      <c r="O4840">
        <f>IF(AND(Sheet2!$K4840=$B$2,Sheet2!$L4840=1),Sheet2!$J4840+Sheet2!$M4840,IF(Sheet2!$K4840=$B$2,Sheet2!$M4840,0))</f>
        <v>0</v>
      </c>
    </row>
    <row r="4841" spans="14:15" x14ac:dyDescent="0.25">
      <c r="N4841">
        <f>IF(AND(Sheet2!$K4841=$B$1,Sheet2!$L4841=1),Sheet2!$I4841+Sheet2!$M4841,IF(Sheet2!$K4841=$B$1,Sheet2!$M4841,0))</f>
        <v>0</v>
      </c>
      <c r="O4841">
        <f>IF(AND(Sheet2!$K4841=$B$2,Sheet2!$L4841=1),Sheet2!$J4841+Sheet2!$M4841,IF(Sheet2!$K4841=$B$2,Sheet2!$M4841,0))</f>
        <v>0</v>
      </c>
    </row>
    <row r="4842" spans="14:15" x14ac:dyDescent="0.25">
      <c r="N4842">
        <f>IF(AND(Sheet2!$K4842=$B$1,Sheet2!$L4842=1),Sheet2!$I4842+Sheet2!$M4842,IF(Sheet2!$K4842=$B$1,Sheet2!$M4842,0))</f>
        <v>0</v>
      </c>
      <c r="O4842">
        <f>IF(AND(Sheet2!$K4842=$B$2,Sheet2!$L4842=1),Sheet2!$J4842+Sheet2!$M4842,IF(Sheet2!$K4842=$B$2,Sheet2!$M4842,0))</f>
        <v>0</v>
      </c>
    </row>
    <row r="4843" spans="14:15" x14ac:dyDescent="0.25">
      <c r="N4843">
        <f>IF(AND(Sheet2!$K4843=$B$1,Sheet2!$L4843=1),Sheet2!$I4843+Sheet2!$M4843,IF(Sheet2!$K4843=$B$1,Sheet2!$M4843,0))</f>
        <v>0</v>
      </c>
      <c r="O4843">
        <f>IF(AND(Sheet2!$K4843=$B$2,Sheet2!$L4843=1),Sheet2!$J4843+Sheet2!$M4843,IF(Sheet2!$K4843=$B$2,Sheet2!$M4843,0))</f>
        <v>0</v>
      </c>
    </row>
    <row r="4844" spans="14:15" x14ac:dyDescent="0.25">
      <c r="N4844">
        <f>IF(AND(Sheet2!$K4844=$B$1,Sheet2!$L4844=1),Sheet2!$I4844+Sheet2!$M4844,IF(Sheet2!$K4844=$B$1,Sheet2!$M4844,0))</f>
        <v>0</v>
      </c>
      <c r="O4844">
        <f>IF(AND(Sheet2!$K4844=$B$2,Sheet2!$L4844=1),Sheet2!$J4844+Sheet2!$M4844,IF(Sheet2!$K4844=$B$2,Sheet2!$M4844,0))</f>
        <v>0</v>
      </c>
    </row>
    <row r="4845" spans="14:15" x14ac:dyDescent="0.25">
      <c r="N4845">
        <f>IF(AND(Sheet2!$K4845=$B$1,Sheet2!$L4845=1),Sheet2!$I4845+Sheet2!$M4845,IF(Sheet2!$K4845=$B$1,Sheet2!$M4845,0))</f>
        <v>0</v>
      </c>
      <c r="O4845">
        <f>IF(AND(Sheet2!$K4845=$B$2,Sheet2!$L4845=1),Sheet2!$J4845+Sheet2!$M4845,IF(Sheet2!$K4845=$B$2,Sheet2!$M4845,0))</f>
        <v>0</v>
      </c>
    </row>
    <row r="4846" spans="14:15" x14ac:dyDescent="0.25">
      <c r="N4846">
        <f>IF(AND(Sheet2!$K4846=$B$1,Sheet2!$L4846=1),Sheet2!$I4846+Sheet2!$M4846,IF(Sheet2!$K4846=$B$1,Sheet2!$M4846,0))</f>
        <v>0</v>
      </c>
      <c r="O4846">
        <f>IF(AND(Sheet2!$K4846=$B$2,Sheet2!$L4846=1),Sheet2!$J4846+Sheet2!$M4846,IF(Sheet2!$K4846=$B$2,Sheet2!$M4846,0))</f>
        <v>0</v>
      </c>
    </row>
    <row r="4847" spans="14:15" x14ac:dyDescent="0.25">
      <c r="N4847">
        <f>IF(AND(Sheet2!$K4847=$B$1,Sheet2!$L4847=1),Sheet2!$I4847+Sheet2!$M4847,IF(Sheet2!$K4847=$B$1,Sheet2!$M4847,0))</f>
        <v>0</v>
      </c>
      <c r="O4847">
        <f>IF(AND(Sheet2!$K4847=$B$2,Sheet2!$L4847=1),Sheet2!$J4847+Sheet2!$M4847,IF(Sheet2!$K4847=$B$2,Sheet2!$M4847,0))</f>
        <v>0</v>
      </c>
    </row>
    <row r="4848" spans="14:15" x14ac:dyDescent="0.25">
      <c r="N4848">
        <f>IF(AND(Sheet2!$K4848=$B$1,Sheet2!$L4848=1),Sheet2!$I4848+Sheet2!$M4848,IF(Sheet2!$K4848=$B$1,Sheet2!$M4848,0))</f>
        <v>0</v>
      </c>
      <c r="O4848">
        <f>IF(AND(Sheet2!$K4848=$B$2,Sheet2!$L4848=1),Sheet2!$J4848+Sheet2!$M4848,IF(Sheet2!$K4848=$B$2,Sheet2!$M4848,0))</f>
        <v>0</v>
      </c>
    </row>
    <row r="4849" spans="14:15" x14ac:dyDescent="0.25">
      <c r="N4849">
        <f>IF(AND(Sheet2!$K4849=$B$1,Sheet2!$L4849=1),Sheet2!$I4849+Sheet2!$M4849,IF(Sheet2!$K4849=$B$1,Sheet2!$M4849,0))</f>
        <v>0</v>
      </c>
      <c r="O4849">
        <f>IF(AND(Sheet2!$K4849=$B$2,Sheet2!$L4849=1),Sheet2!$J4849+Sheet2!$M4849,IF(Sheet2!$K4849=$B$2,Sheet2!$M4849,0))</f>
        <v>0</v>
      </c>
    </row>
    <row r="4850" spans="14:15" x14ac:dyDescent="0.25">
      <c r="N4850">
        <f>IF(AND(Sheet2!$K4850=$B$1,Sheet2!$L4850=1),Sheet2!$I4850+Sheet2!$M4850,IF(Sheet2!$K4850=$B$1,Sheet2!$M4850,0))</f>
        <v>0</v>
      </c>
      <c r="O4850">
        <f>IF(AND(Sheet2!$K4850=$B$2,Sheet2!$L4850=1),Sheet2!$J4850+Sheet2!$M4850,IF(Sheet2!$K4850=$B$2,Sheet2!$M4850,0))</f>
        <v>0</v>
      </c>
    </row>
    <row r="4851" spans="14:15" x14ac:dyDescent="0.25">
      <c r="N4851">
        <f>IF(AND(Sheet2!$K4851=$B$1,Sheet2!$L4851=1),Sheet2!$I4851+Sheet2!$M4851,IF(Sheet2!$K4851=$B$1,Sheet2!$M4851,0))</f>
        <v>0</v>
      </c>
      <c r="O4851">
        <f>IF(AND(Sheet2!$K4851=$B$2,Sheet2!$L4851=1),Sheet2!$J4851+Sheet2!$M4851,IF(Sheet2!$K4851=$B$2,Sheet2!$M4851,0))</f>
        <v>0</v>
      </c>
    </row>
    <row r="4852" spans="14:15" x14ac:dyDescent="0.25">
      <c r="N4852">
        <f>IF(AND(Sheet2!$K4852=$B$1,Sheet2!$L4852=1),Sheet2!$I4852+Sheet2!$M4852,IF(Sheet2!$K4852=$B$1,Sheet2!$M4852,0))</f>
        <v>0</v>
      </c>
      <c r="O4852">
        <f>IF(AND(Sheet2!$K4852=$B$2,Sheet2!$L4852=1),Sheet2!$J4852+Sheet2!$M4852,IF(Sheet2!$K4852=$B$2,Sheet2!$M4852,0))</f>
        <v>0</v>
      </c>
    </row>
    <row r="4853" spans="14:15" x14ac:dyDescent="0.25">
      <c r="N4853">
        <f>IF(AND(Sheet2!$K4853=$B$1,Sheet2!$L4853=1),Sheet2!$I4853+Sheet2!$M4853,IF(Sheet2!$K4853=$B$1,Sheet2!$M4853,0))</f>
        <v>0</v>
      </c>
      <c r="O4853">
        <f>IF(AND(Sheet2!$K4853=$B$2,Sheet2!$L4853=1),Sheet2!$J4853+Sheet2!$M4853,IF(Sheet2!$K4853=$B$2,Sheet2!$M4853,0))</f>
        <v>0</v>
      </c>
    </row>
    <row r="4854" spans="14:15" x14ac:dyDescent="0.25">
      <c r="N4854">
        <f>IF(AND(Sheet2!$K4854=$B$1,Sheet2!$L4854=1),Sheet2!$I4854+Sheet2!$M4854,IF(Sheet2!$K4854=$B$1,Sheet2!$M4854,0))</f>
        <v>0</v>
      </c>
      <c r="O4854">
        <f>IF(AND(Sheet2!$K4854=$B$2,Sheet2!$L4854=1),Sheet2!$J4854+Sheet2!$M4854,IF(Sheet2!$K4854=$B$2,Sheet2!$M4854,0))</f>
        <v>0</v>
      </c>
    </row>
    <row r="4855" spans="14:15" x14ac:dyDescent="0.25">
      <c r="N4855">
        <f>IF(AND(Sheet2!$K4855=$B$1,Sheet2!$L4855=1),Sheet2!$I4855+Sheet2!$M4855,IF(Sheet2!$K4855=$B$1,Sheet2!$M4855,0))</f>
        <v>0</v>
      </c>
      <c r="O4855">
        <f>IF(AND(Sheet2!$K4855=$B$2,Sheet2!$L4855=1),Sheet2!$J4855+Sheet2!$M4855,IF(Sheet2!$K4855=$B$2,Sheet2!$M4855,0))</f>
        <v>0</v>
      </c>
    </row>
    <row r="4856" spans="14:15" x14ac:dyDescent="0.25">
      <c r="N4856">
        <f>IF(AND(Sheet2!$K4856=$B$1,Sheet2!$L4856=1),Sheet2!$I4856+Sheet2!$M4856,IF(Sheet2!$K4856=$B$1,Sheet2!$M4856,0))</f>
        <v>0</v>
      </c>
      <c r="O4856">
        <f>IF(AND(Sheet2!$K4856=$B$2,Sheet2!$L4856=1),Sheet2!$J4856+Sheet2!$M4856,IF(Sheet2!$K4856=$B$2,Sheet2!$M4856,0))</f>
        <v>0</v>
      </c>
    </row>
    <row r="4857" spans="14:15" x14ac:dyDescent="0.25">
      <c r="N4857">
        <f>IF(AND(Sheet2!$K4857=$B$1,Sheet2!$L4857=1),Sheet2!$I4857+Sheet2!$M4857,IF(Sheet2!$K4857=$B$1,Sheet2!$M4857,0))</f>
        <v>0</v>
      </c>
      <c r="O4857">
        <f>IF(AND(Sheet2!$K4857=$B$2,Sheet2!$L4857=1),Sheet2!$J4857+Sheet2!$M4857,IF(Sheet2!$K4857=$B$2,Sheet2!$M4857,0))</f>
        <v>0</v>
      </c>
    </row>
    <row r="4858" spans="14:15" x14ac:dyDescent="0.25">
      <c r="N4858">
        <f>IF(AND(Sheet2!$K4858=$B$1,Sheet2!$L4858=1),Sheet2!$I4858+Sheet2!$M4858,IF(Sheet2!$K4858=$B$1,Sheet2!$M4858,0))</f>
        <v>0</v>
      </c>
      <c r="O4858">
        <f>IF(AND(Sheet2!$K4858=$B$2,Sheet2!$L4858=1),Sheet2!$J4858+Sheet2!$M4858,IF(Sheet2!$K4858=$B$2,Sheet2!$M4858,0))</f>
        <v>0</v>
      </c>
    </row>
    <row r="4859" spans="14:15" x14ac:dyDescent="0.25">
      <c r="N4859">
        <f>IF(AND(Sheet2!$K4859=$B$1,Sheet2!$L4859=1),Sheet2!$I4859+Sheet2!$M4859,IF(Sheet2!$K4859=$B$1,Sheet2!$M4859,0))</f>
        <v>0</v>
      </c>
      <c r="O4859">
        <f>IF(AND(Sheet2!$K4859=$B$2,Sheet2!$L4859=1),Sheet2!$J4859+Sheet2!$M4859,IF(Sheet2!$K4859=$B$2,Sheet2!$M4859,0))</f>
        <v>0</v>
      </c>
    </row>
    <row r="4860" spans="14:15" x14ac:dyDescent="0.25">
      <c r="N4860">
        <f>IF(AND(Sheet2!$K4860=$B$1,Sheet2!$L4860=1),Sheet2!$I4860+Sheet2!$M4860,IF(Sheet2!$K4860=$B$1,Sheet2!$M4860,0))</f>
        <v>0</v>
      </c>
      <c r="O4860">
        <f>IF(AND(Sheet2!$K4860=$B$2,Sheet2!$L4860=1),Sheet2!$J4860+Sheet2!$M4860,IF(Sheet2!$K4860=$B$2,Sheet2!$M4860,0))</f>
        <v>0</v>
      </c>
    </row>
    <row r="4861" spans="14:15" x14ac:dyDescent="0.25">
      <c r="N4861">
        <f>IF(AND(Sheet2!$K4861=$B$1,Sheet2!$L4861=1),Sheet2!$I4861+Sheet2!$M4861,IF(Sheet2!$K4861=$B$1,Sheet2!$M4861,0))</f>
        <v>0</v>
      </c>
      <c r="O4861">
        <f>IF(AND(Sheet2!$K4861=$B$2,Sheet2!$L4861=1),Sheet2!$J4861+Sheet2!$M4861,IF(Sheet2!$K4861=$B$2,Sheet2!$M4861,0))</f>
        <v>0</v>
      </c>
    </row>
    <row r="4862" spans="14:15" x14ac:dyDescent="0.25">
      <c r="N4862">
        <f>IF(AND(Sheet2!$K4862=$B$1,Sheet2!$L4862=1),Sheet2!$I4862+Sheet2!$M4862,IF(Sheet2!$K4862=$B$1,Sheet2!$M4862,0))</f>
        <v>0</v>
      </c>
      <c r="O4862">
        <f>IF(AND(Sheet2!$K4862=$B$2,Sheet2!$L4862=1),Sheet2!$J4862+Sheet2!$M4862,IF(Sheet2!$K4862=$B$2,Sheet2!$M4862,0))</f>
        <v>0</v>
      </c>
    </row>
    <row r="4863" spans="14:15" x14ac:dyDescent="0.25">
      <c r="N4863">
        <f>IF(AND(Sheet2!$K4863=$B$1,Sheet2!$L4863=1),Sheet2!$I4863+Sheet2!$M4863,IF(Sheet2!$K4863=$B$1,Sheet2!$M4863,0))</f>
        <v>0</v>
      </c>
      <c r="O4863">
        <f>IF(AND(Sheet2!$K4863=$B$2,Sheet2!$L4863=1),Sheet2!$J4863+Sheet2!$M4863,IF(Sheet2!$K4863=$B$2,Sheet2!$M4863,0))</f>
        <v>0</v>
      </c>
    </row>
    <row r="4864" spans="14:15" x14ac:dyDescent="0.25">
      <c r="N4864">
        <f>IF(AND(Sheet2!$K4864=$B$1,Sheet2!$L4864=1),Sheet2!$I4864+Sheet2!$M4864,IF(Sheet2!$K4864=$B$1,Sheet2!$M4864,0))</f>
        <v>0</v>
      </c>
      <c r="O4864">
        <f>IF(AND(Sheet2!$K4864=$B$2,Sheet2!$L4864=1),Sheet2!$J4864+Sheet2!$M4864,IF(Sheet2!$K4864=$B$2,Sheet2!$M4864,0))</f>
        <v>0</v>
      </c>
    </row>
    <row r="4865" spans="14:15" x14ac:dyDescent="0.25">
      <c r="N4865">
        <f>IF(AND(Sheet2!$K4865=$B$1,Sheet2!$L4865=1),Sheet2!$I4865+Sheet2!$M4865,IF(Sheet2!$K4865=$B$1,Sheet2!$M4865,0))</f>
        <v>0</v>
      </c>
      <c r="O4865">
        <f>IF(AND(Sheet2!$K4865=$B$2,Sheet2!$L4865=1),Sheet2!$J4865+Sheet2!$M4865,IF(Sheet2!$K4865=$B$2,Sheet2!$M4865,0))</f>
        <v>0</v>
      </c>
    </row>
    <row r="4866" spans="14:15" x14ac:dyDescent="0.25">
      <c r="N4866">
        <f>IF(AND(Sheet2!$K4866=$B$1,Sheet2!$L4866=1),Sheet2!$I4866+Sheet2!$M4866,IF(Sheet2!$K4866=$B$1,Sheet2!$M4866,0))</f>
        <v>0</v>
      </c>
      <c r="O4866">
        <f>IF(AND(Sheet2!$K4866=$B$2,Sheet2!$L4866=1),Sheet2!$J4866+Sheet2!$M4866,IF(Sheet2!$K4866=$B$2,Sheet2!$M4866,0))</f>
        <v>0</v>
      </c>
    </row>
    <row r="4867" spans="14:15" x14ac:dyDescent="0.25">
      <c r="N4867">
        <f>IF(AND(Sheet2!$K4867=$B$1,Sheet2!$L4867=1),Sheet2!$I4867+Sheet2!$M4867,IF(Sheet2!$K4867=$B$1,Sheet2!$M4867,0))</f>
        <v>0</v>
      </c>
      <c r="O4867">
        <f>IF(AND(Sheet2!$K4867=$B$2,Sheet2!$L4867=1),Sheet2!$J4867+Sheet2!$M4867,IF(Sheet2!$K4867=$B$2,Sheet2!$M4867,0))</f>
        <v>0</v>
      </c>
    </row>
    <row r="4868" spans="14:15" x14ac:dyDescent="0.25">
      <c r="N4868">
        <f>IF(AND(Sheet2!$K4868=$B$1,Sheet2!$L4868=1),Sheet2!$I4868+Sheet2!$M4868,IF(Sheet2!$K4868=$B$1,Sheet2!$M4868,0))</f>
        <v>0</v>
      </c>
      <c r="O4868">
        <f>IF(AND(Sheet2!$K4868=$B$2,Sheet2!$L4868=1),Sheet2!$J4868+Sheet2!$M4868,IF(Sheet2!$K4868=$B$2,Sheet2!$M4868,0))</f>
        <v>0</v>
      </c>
    </row>
    <row r="4869" spans="14:15" x14ac:dyDescent="0.25">
      <c r="N4869">
        <f>IF(AND(Sheet2!$K4869=$B$1,Sheet2!$L4869=1),Sheet2!$I4869+Sheet2!$M4869,IF(Sheet2!$K4869=$B$1,Sheet2!$M4869,0))</f>
        <v>0</v>
      </c>
      <c r="O4869">
        <f>IF(AND(Sheet2!$K4869=$B$2,Sheet2!$L4869=1),Sheet2!$J4869+Sheet2!$M4869,IF(Sheet2!$K4869=$B$2,Sheet2!$M4869,0))</f>
        <v>0</v>
      </c>
    </row>
    <row r="4870" spans="14:15" x14ac:dyDescent="0.25">
      <c r="N4870">
        <f>IF(AND(Sheet2!$K4870=$B$1,Sheet2!$L4870=1),Sheet2!$I4870+Sheet2!$M4870,IF(Sheet2!$K4870=$B$1,Sheet2!$M4870,0))</f>
        <v>0</v>
      </c>
      <c r="O4870">
        <f>IF(AND(Sheet2!$K4870=$B$2,Sheet2!$L4870=1),Sheet2!$J4870+Sheet2!$M4870,IF(Sheet2!$K4870=$B$2,Sheet2!$M4870,0))</f>
        <v>0</v>
      </c>
    </row>
    <row r="4871" spans="14:15" x14ac:dyDescent="0.25">
      <c r="N4871">
        <f>IF(AND(Sheet2!$K4871=$B$1,Sheet2!$L4871=1),Sheet2!$I4871+Sheet2!$M4871,IF(Sheet2!$K4871=$B$1,Sheet2!$M4871,0))</f>
        <v>0</v>
      </c>
      <c r="O4871">
        <f>IF(AND(Sheet2!$K4871=$B$2,Sheet2!$L4871=1),Sheet2!$J4871+Sheet2!$M4871,IF(Sheet2!$K4871=$B$2,Sheet2!$M4871,0))</f>
        <v>0</v>
      </c>
    </row>
    <row r="4872" spans="14:15" x14ac:dyDescent="0.25">
      <c r="N4872">
        <f>IF(AND(Sheet2!$K4872=$B$1,Sheet2!$L4872=1),Sheet2!$I4872+Sheet2!$M4872,IF(Sheet2!$K4872=$B$1,Sheet2!$M4872,0))</f>
        <v>0</v>
      </c>
      <c r="O4872">
        <f>IF(AND(Sheet2!$K4872=$B$2,Sheet2!$L4872=1),Sheet2!$J4872+Sheet2!$M4872,IF(Sheet2!$K4872=$B$2,Sheet2!$M4872,0))</f>
        <v>0</v>
      </c>
    </row>
    <row r="4873" spans="14:15" x14ac:dyDescent="0.25">
      <c r="N4873">
        <f>IF(AND(Sheet2!$K4873=$B$1,Sheet2!$L4873=1),Sheet2!$I4873+Sheet2!$M4873,IF(Sheet2!$K4873=$B$1,Sheet2!$M4873,0))</f>
        <v>0</v>
      </c>
      <c r="O4873">
        <f>IF(AND(Sheet2!$K4873=$B$2,Sheet2!$L4873=1),Sheet2!$J4873+Sheet2!$M4873,IF(Sheet2!$K4873=$B$2,Sheet2!$M4873,0))</f>
        <v>0</v>
      </c>
    </row>
    <row r="4874" spans="14:15" x14ac:dyDescent="0.25">
      <c r="N4874">
        <f>IF(AND(Sheet2!$K4874=$B$1,Sheet2!$L4874=1),Sheet2!$I4874+Sheet2!$M4874,IF(Sheet2!$K4874=$B$1,Sheet2!$M4874,0))</f>
        <v>0</v>
      </c>
      <c r="O4874">
        <f>IF(AND(Sheet2!$K4874=$B$2,Sheet2!$L4874=1),Sheet2!$J4874+Sheet2!$M4874,IF(Sheet2!$K4874=$B$2,Sheet2!$M4874,0))</f>
        <v>0</v>
      </c>
    </row>
    <row r="4875" spans="14:15" x14ac:dyDescent="0.25">
      <c r="N4875">
        <f>IF(AND(Sheet2!$K4875=$B$1,Sheet2!$L4875=1),Sheet2!$I4875+Sheet2!$M4875,IF(Sheet2!$K4875=$B$1,Sheet2!$M4875,0))</f>
        <v>0</v>
      </c>
      <c r="O4875">
        <f>IF(AND(Sheet2!$K4875=$B$2,Sheet2!$L4875=1),Sheet2!$J4875+Sheet2!$M4875,IF(Sheet2!$K4875=$B$2,Sheet2!$M4875,0))</f>
        <v>0</v>
      </c>
    </row>
    <row r="4876" spans="14:15" x14ac:dyDescent="0.25">
      <c r="N4876">
        <f>IF(AND(Sheet2!$K4876=$B$1,Sheet2!$L4876=1),Sheet2!$I4876+Sheet2!$M4876,IF(Sheet2!$K4876=$B$1,Sheet2!$M4876,0))</f>
        <v>0</v>
      </c>
      <c r="O4876">
        <f>IF(AND(Sheet2!$K4876=$B$2,Sheet2!$L4876=1),Sheet2!$J4876+Sheet2!$M4876,IF(Sheet2!$K4876=$B$2,Sheet2!$M4876,0))</f>
        <v>0</v>
      </c>
    </row>
    <row r="4877" spans="14:15" x14ac:dyDescent="0.25">
      <c r="N4877">
        <f>IF(AND(Sheet2!$K4877=$B$1,Sheet2!$L4877=1),Sheet2!$I4877+Sheet2!$M4877,IF(Sheet2!$K4877=$B$1,Sheet2!$M4877,0))</f>
        <v>0</v>
      </c>
      <c r="O4877">
        <f>IF(AND(Sheet2!$K4877=$B$2,Sheet2!$L4877=1),Sheet2!$J4877+Sheet2!$M4877,IF(Sheet2!$K4877=$B$2,Sheet2!$M4877,0))</f>
        <v>0</v>
      </c>
    </row>
    <row r="4878" spans="14:15" x14ac:dyDescent="0.25">
      <c r="N4878">
        <f>IF(AND(Sheet2!$K4878=$B$1,Sheet2!$L4878=1),Sheet2!$I4878+Sheet2!$M4878,IF(Sheet2!$K4878=$B$1,Sheet2!$M4878,0))</f>
        <v>0</v>
      </c>
      <c r="O4878">
        <f>IF(AND(Sheet2!$K4878=$B$2,Sheet2!$L4878=1),Sheet2!$J4878+Sheet2!$M4878,IF(Sheet2!$K4878=$B$2,Sheet2!$M4878,0))</f>
        <v>0</v>
      </c>
    </row>
    <row r="4879" spans="14:15" x14ac:dyDescent="0.25">
      <c r="N4879">
        <f>IF(AND(Sheet2!$K4879=$B$1,Sheet2!$L4879=1),Sheet2!$I4879+Sheet2!$M4879,IF(Sheet2!$K4879=$B$1,Sheet2!$M4879,0))</f>
        <v>0</v>
      </c>
      <c r="O4879">
        <f>IF(AND(Sheet2!$K4879=$B$2,Sheet2!$L4879=1),Sheet2!$J4879+Sheet2!$M4879,IF(Sheet2!$K4879=$B$2,Sheet2!$M4879,0))</f>
        <v>0</v>
      </c>
    </row>
    <row r="4880" spans="14:15" x14ac:dyDescent="0.25">
      <c r="N4880">
        <f>IF(AND(Sheet2!$K4880=$B$1,Sheet2!$L4880=1),Sheet2!$I4880+Sheet2!$M4880,IF(Sheet2!$K4880=$B$1,Sheet2!$M4880,0))</f>
        <v>0</v>
      </c>
      <c r="O4880">
        <f>IF(AND(Sheet2!$K4880=$B$2,Sheet2!$L4880=1),Sheet2!$J4880+Sheet2!$M4880,IF(Sheet2!$K4880=$B$2,Sheet2!$M4880,0))</f>
        <v>0</v>
      </c>
    </row>
    <row r="4881" spans="14:15" x14ac:dyDescent="0.25">
      <c r="N4881">
        <f>IF(AND(Sheet2!$K4881=$B$1,Sheet2!$L4881=1),Sheet2!$I4881+Sheet2!$M4881,IF(Sheet2!$K4881=$B$1,Sheet2!$M4881,0))</f>
        <v>0</v>
      </c>
      <c r="O4881">
        <f>IF(AND(Sheet2!$K4881=$B$2,Sheet2!$L4881=1),Sheet2!$J4881+Sheet2!$M4881,IF(Sheet2!$K4881=$B$2,Sheet2!$M4881,0))</f>
        <v>0</v>
      </c>
    </row>
    <row r="4882" spans="14:15" x14ac:dyDescent="0.25">
      <c r="N4882">
        <f>IF(AND(Sheet2!$K4882=$B$1,Sheet2!$L4882=1),Sheet2!$I4882+Sheet2!$M4882,IF(Sheet2!$K4882=$B$1,Sheet2!$M4882,0))</f>
        <v>0</v>
      </c>
      <c r="O4882">
        <f>IF(AND(Sheet2!$K4882=$B$2,Sheet2!$L4882=1),Sheet2!$J4882+Sheet2!$M4882,IF(Sheet2!$K4882=$B$2,Sheet2!$M4882,0))</f>
        <v>0</v>
      </c>
    </row>
    <row r="4883" spans="14:15" x14ac:dyDescent="0.25">
      <c r="N4883">
        <f>IF(AND(Sheet2!$K4883=$B$1,Sheet2!$L4883=1),Sheet2!$I4883+Sheet2!$M4883,IF(Sheet2!$K4883=$B$1,Sheet2!$M4883,0))</f>
        <v>0</v>
      </c>
      <c r="O4883">
        <f>IF(AND(Sheet2!$K4883=$B$2,Sheet2!$L4883=1),Sheet2!$J4883+Sheet2!$M4883,IF(Sheet2!$K4883=$B$2,Sheet2!$M4883,0))</f>
        <v>0</v>
      </c>
    </row>
    <row r="4884" spans="14:15" x14ac:dyDescent="0.25">
      <c r="N4884">
        <f>IF(AND(Sheet2!$K4884=$B$1,Sheet2!$L4884=1),Sheet2!$I4884+Sheet2!$M4884,IF(Sheet2!$K4884=$B$1,Sheet2!$M4884,0))</f>
        <v>0</v>
      </c>
      <c r="O4884">
        <f>IF(AND(Sheet2!$K4884=$B$2,Sheet2!$L4884=1),Sheet2!$J4884+Sheet2!$M4884,IF(Sheet2!$K4884=$B$2,Sheet2!$M4884,0))</f>
        <v>0</v>
      </c>
    </row>
    <row r="4885" spans="14:15" x14ac:dyDescent="0.25">
      <c r="N4885">
        <f>IF(AND(Sheet2!$K4885=$B$1,Sheet2!$L4885=1),Sheet2!$I4885+Sheet2!$M4885,IF(Sheet2!$K4885=$B$1,Sheet2!$M4885,0))</f>
        <v>0</v>
      </c>
      <c r="O4885">
        <f>IF(AND(Sheet2!$K4885=$B$2,Sheet2!$L4885=1),Sheet2!$J4885+Sheet2!$M4885,IF(Sheet2!$K4885=$B$2,Sheet2!$M4885,0))</f>
        <v>0</v>
      </c>
    </row>
    <row r="4886" spans="14:15" x14ac:dyDescent="0.25">
      <c r="N4886">
        <f>IF(AND(Sheet2!$K4886=$B$1,Sheet2!$L4886=1),Sheet2!$I4886+Sheet2!$M4886,IF(Sheet2!$K4886=$B$1,Sheet2!$M4886,0))</f>
        <v>0</v>
      </c>
      <c r="O4886">
        <f>IF(AND(Sheet2!$K4886=$B$2,Sheet2!$L4886=1),Sheet2!$J4886+Sheet2!$M4886,IF(Sheet2!$K4886=$B$2,Sheet2!$M4886,0))</f>
        <v>0</v>
      </c>
    </row>
    <row r="4887" spans="14:15" x14ac:dyDescent="0.25">
      <c r="N4887">
        <f>IF(AND(Sheet2!$K4887=$B$1,Sheet2!$L4887=1),Sheet2!$I4887+Sheet2!$M4887,IF(Sheet2!$K4887=$B$1,Sheet2!$M4887,0))</f>
        <v>0</v>
      </c>
      <c r="O4887">
        <f>IF(AND(Sheet2!$K4887=$B$2,Sheet2!$L4887=1),Sheet2!$J4887+Sheet2!$M4887,IF(Sheet2!$K4887=$B$2,Sheet2!$M4887,0))</f>
        <v>0</v>
      </c>
    </row>
    <row r="4888" spans="14:15" x14ac:dyDescent="0.25">
      <c r="N4888">
        <f>IF(AND(Sheet2!$K4888=$B$1,Sheet2!$L4888=1),Sheet2!$I4888+Sheet2!$M4888,IF(Sheet2!$K4888=$B$1,Sheet2!$M4888,0))</f>
        <v>0</v>
      </c>
      <c r="O4888">
        <f>IF(AND(Sheet2!$K4888=$B$2,Sheet2!$L4888=1),Sheet2!$J4888+Sheet2!$M4888,IF(Sheet2!$K4888=$B$2,Sheet2!$M4888,0))</f>
        <v>0</v>
      </c>
    </row>
    <row r="4889" spans="14:15" x14ac:dyDescent="0.25">
      <c r="N4889">
        <f>IF(AND(Sheet2!$K4889=$B$1,Sheet2!$L4889=1),Sheet2!$I4889+Sheet2!$M4889,IF(Sheet2!$K4889=$B$1,Sheet2!$M4889,0))</f>
        <v>0</v>
      </c>
      <c r="O4889">
        <f>IF(AND(Sheet2!$K4889=$B$2,Sheet2!$L4889=1),Sheet2!$J4889+Sheet2!$M4889,IF(Sheet2!$K4889=$B$2,Sheet2!$M4889,0))</f>
        <v>0</v>
      </c>
    </row>
    <row r="4890" spans="14:15" x14ac:dyDescent="0.25">
      <c r="N4890">
        <f>IF(AND(Sheet2!$K4890=$B$1,Sheet2!$L4890=1),Sheet2!$I4890+Sheet2!$M4890,IF(Sheet2!$K4890=$B$1,Sheet2!$M4890,0))</f>
        <v>0</v>
      </c>
      <c r="O4890">
        <f>IF(AND(Sheet2!$K4890=$B$2,Sheet2!$L4890=1),Sheet2!$J4890+Sheet2!$M4890,IF(Sheet2!$K4890=$B$2,Sheet2!$M4890,0))</f>
        <v>0</v>
      </c>
    </row>
    <row r="4891" spans="14:15" x14ac:dyDescent="0.25">
      <c r="N4891">
        <f>IF(AND(Sheet2!$K4891=$B$1,Sheet2!$L4891=1),Sheet2!$I4891+Sheet2!$M4891,IF(Sheet2!$K4891=$B$1,Sheet2!$M4891,0))</f>
        <v>0</v>
      </c>
      <c r="O4891">
        <f>IF(AND(Sheet2!$K4891=$B$2,Sheet2!$L4891=1),Sheet2!$J4891+Sheet2!$M4891,IF(Sheet2!$K4891=$B$2,Sheet2!$M4891,0))</f>
        <v>0</v>
      </c>
    </row>
    <row r="4892" spans="14:15" x14ac:dyDescent="0.25">
      <c r="N4892">
        <f>IF(AND(Sheet2!$K4892=$B$1,Sheet2!$L4892=1),Sheet2!$I4892+Sheet2!$M4892,IF(Sheet2!$K4892=$B$1,Sheet2!$M4892,0))</f>
        <v>0</v>
      </c>
      <c r="O4892">
        <f>IF(AND(Sheet2!$K4892=$B$2,Sheet2!$L4892=1),Sheet2!$J4892+Sheet2!$M4892,IF(Sheet2!$K4892=$B$2,Sheet2!$M4892,0))</f>
        <v>0</v>
      </c>
    </row>
    <row r="4893" spans="14:15" x14ac:dyDescent="0.25">
      <c r="N4893">
        <f>IF(AND(Sheet2!$K4893=$B$1,Sheet2!$L4893=1),Sheet2!$I4893+Sheet2!$M4893,IF(Sheet2!$K4893=$B$1,Sheet2!$M4893,0))</f>
        <v>0</v>
      </c>
      <c r="O4893">
        <f>IF(AND(Sheet2!$K4893=$B$2,Sheet2!$L4893=1),Sheet2!$J4893+Sheet2!$M4893,IF(Sheet2!$K4893=$B$2,Sheet2!$M4893,0))</f>
        <v>0</v>
      </c>
    </row>
    <row r="4894" spans="14:15" x14ac:dyDescent="0.25">
      <c r="N4894">
        <f>IF(AND(Sheet2!$K4894=$B$1,Sheet2!$L4894=1),Sheet2!$I4894+Sheet2!$M4894,IF(Sheet2!$K4894=$B$1,Sheet2!$M4894,0))</f>
        <v>0</v>
      </c>
      <c r="O4894">
        <f>IF(AND(Sheet2!$K4894=$B$2,Sheet2!$L4894=1),Sheet2!$J4894+Sheet2!$M4894,IF(Sheet2!$K4894=$B$2,Sheet2!$M4894,0))</f>
        <v>0</v>
      </c>
    </row>
    <row r="4895" spans="14:15" x14ac:dyDescent="0.25">
      <c r="N4895">
        <f>IF(AND(Sheet2!$K4895=$B$1,Sheet2!$L4895=1),Sheet2!$I4895+Sheet2!$M4895,IF(Sheet2!$K4895=$B$1,Sheet2!$M4895,0))</f>
        <v>0</v>
      </c>
      <c r="O4895">
        <f>IF(AND(Sheet2!$K4895=$B$2,Sheet2!$L4895=1),Sheet2!$J4895+Sheet2!$M4895,IF(Sheet2!$K4895=$B$2,Sheet2!$M4895,0))</f>
        <v>0</v>
      </c>
    </row>
    <row r="4896" spans="14:15" x14ac:dyDescent="0.25">
      <c r="N4896">
        <f>IF(AND(Sheet2!$K4896=$B$1,Sheet2!$L4896=1),Sheet2!$I4896+Sheet2!$M4896,IF(Sheet2!$K4896=$B$1,Sheet2!$M4896,0))</f>
        <v>0</v>
      </c>
      <c r="O4896">
        <f>IF(AND(Sheet2!$K4896=$B$2,Sheet2!$L4896=1),Sheet2!$J4896+Sheet2!$M4896,IF(Sheet2!$K4896=$B$2,Sheet2!$M4896,0))</f>
        <v>0</v>
      </c>
    </row>
    <row r="4897" spans="14:15" x14ac:dyDescent="0.25">
      <c r="N4897">
        <f>IF(AND(Sheet2!$K4897=$B$1,Sheet2!$L4897=1),Sheet2!$I4897+Sheet2!$M4897,IF(Sheet2!$K4897=$B$1,Sheet2!$M4897,0))</f>
        <v>0</v>
      </c>
      <c r="O4897">
        <f>IF(AND(Sheet2!$K4897=$B$2,Sheet2!$L4897=1),Sheet2!$J4897+Sheet2!$M4897,IF(Sheet2!$K4897=$B$2,Sheet2!$M4897,0))</f>
        <v>0</v>
      </c>
    </row>
    <row r="4898" spans="14:15" x14ac:dyDescent="0.25">
      <c r="N4898">
        <f>IF(AND(Sheet2!$K4898=$B$1,Sheet2!$L4898=1),Sheet2!$I4898+Sheet2!$M4898,IF(Sheet2!$K4898=$B$1,Sheet2!$M4898,0))</f>
        <v>0</v>
      </c>
      <c r="O4898">
        <f>IF(AND(Sheet2!$K4898=$B$2,Sheet2!$L4898=1),Sheet2!$J4898+Sheet2!$M4898,IF(Sheet2!$K4898=$B$2,Sheet2!$M4898,0))</f>
        <v>0</v>
      </c>
    </row>
    <row r="4899" spans="14:15" x14ac:dyDescent="0.25">
      <c r="N4899">
        <f>IF(AND(Sheet2!$K4899=$B$1,Sheet2!$L4899=1),Sheet2!$I4899+Sheet2!$M4899,IF(Sheet2!$K4899=$B$1,Sheet2!$M4899,0))</f>
        <v>0</v>
      </c>
      <c r="O4899">
        <f>IF(AND(Sheet2!$K4899=$B$2,Sheet2!$L4899=1),Sheet2!$J4899+Sheet2!$M4899,IF(Sheet2!$K4899=$B$2,Sheet2!$M4899,0))</f>
        <v>0</v>
      </c>
    </row>
    <row r="4900" spans="14:15" x14ac:dyDescent="0.25">
      <c r="N4900">
        <f>IF(AND(Sheet2!$K4900=$B$1,Sheet2!$L4900=1),Sheet2!$I4900+Sheet2!$M4900,IF(Sheet2!$K4900=$B$1,Sheet2!$M4900,0))</f>
        <v>0</v>
      </c>
      <c r="O4900">
        <f>IF(AND(Sheet2!$K4900=$B$2,Sheet2!$L4900=1),Sheet2!$J4900+Sheet2!$M4900,IF(Sheet2!$K4900=$B$2,Sheet2!$M4900,0))</f>
        <v>0</v>
      </c>
    </row>
    <row r="4901" spans="14:15" x14ac:dyDescent="0.25">
      <c r="N4901">
        <f>IF(AND(Sheet2!$K4901=$B$1,Sheet2!$L4901=1),Sheet2!$I4901+Sheet2!$M4901,IF(Sheet2!$K4901=$B$1,Sheet2!$M4901,0))</f>
        <v>0</v>
      </c>
      <c r="O4901">
        <f>IF(AND(Sheet2!$K4901=$B$2,Sheet2!$L4901=1),Sheet2!$J4901+Sheet2!$M4901,IF(Sheet2!$K4901=$B$2,Sheet2!$M4901,0))</f>
        <v>0</v>
      </c>
    </row>
    <row r="4902" spans="14:15" x14ac:dyDescent="0.25">
      <c r="N4902">
        <f>IF(AND(Sheet2!$K4902=$B$1,Sheet2!$L4902=1),Sheet2!$I4902+Sheet2!$M4902,IF(Sheet2!$K4902=$B$1,Sheet2!$M4902,0))</f>
        <v>0</v>
      </c>
      <c r="O4902">
        <f>IF(AND(Sheet2!$K4902=$B$2,Sheet2!$L4902=1),Sheet2!$J4902+Sheet2!$M4902,IF(Sheet2!$K4902=$B$2,Sheet2!$M4902,0))</f>
        <v>0</v>
      </c>
    </row>
    <row r="4903" spans="14:15" x14ac:dyDescent="0.25">
      <c r="N4903">
        <f>IF(AND(Sheet2!$K4903=$B$1,Sheet2!$L4903=1),Sheet2!$I4903+Sheet2!$M4903,IF(Sheet2!$K4903=$B$1,Sheet2!$M4903,0))</f>
        <v>0</v>
      </c>
      <c r="O4903">
        <f>IF(AND(Sheet2!$K4903=$B$2,Sheet2!$L4903=1),Sheet2!$J4903+Sheet2!$M4903,IF(Sheet2!$K4903=$B$2,Sheet2!$M4903,0))</f>
        <v>0</v>
      </c>
    </row>
    <row r="4904" spans="14:15" x14ac:dyDescent="0.25">
      <c r="N4904">
        <f>IF(AND(Sheet2!$K4904=$B$1,Sheet2!$L4904=1),Sheet2!$I4904+Sheet2!$M4904,IF(Sheet2!$K4904=$B$1,Sheet2!$M4904,0))</f>
        <v>0</v>
      </c>
      <c r="O4904">
        <f>IF(AND(Sheet2!$K4904=$B$2,Sheet2!$L4904=1),Sheet2!$J4904+Sheet2!$M4904,IF(Sheet2!$K4904=$B$2,Sheet2!$M4904,0))</f>
        <v>0</v>
      </c>
    </row>
    <row r="4905" spans="14:15" x14ac:dyDescent="0.25">
      <c r="N4905">
        <f>IF(AND(Sheet2!$K4905=$B$1,Sheet2!$L4905=1),Sheet2!$I4905+Sheet2!$M4905,IF(Sheet2!$K4905=$B$1,Sheet2!$M4905,0))</f>
        <v>0</v>
      </c>
      <c r="O4905">
        <f>IF(AND(Sheet2!$K4905=$B$2,Sheet2!$L4905=1),Sheet2!$J4905+Sheet2!$M4905,IF(Sheet2!$K4905=$B$2,Sheet2!$M4905,0))</f>
        <v>0</v>
      </c>
    </row>
    <row r="4906" spans="14:15" x14ac:dyDescent="0.25">
      <c r="N4906">
        <f>IF(AND(Sheet2!$K4906=$B$1,Sheet2!$L4906=1),Sheet2!$I4906+Sheet2!$M4906,IF(Sheet2!$K4906=$B$1,Sheet2!$M4906,0))</f>
        <v>0</v>
      </c>
      <c r="O4906">
        <f>IF(AND(Sheet2!$K4906=$B$2,Sheet2!$L4906=1),Sheet2!$J4906+Sheet2!$M4906,IF(Sheet2!$K4906=$B$2,Sheet2!$M4906,0))</f>
        <v>0</v>
      </c>
    </row>
    <row r="4907" spans="14:15" x14ac:dyDescent="0.25">
      <c r="N4907">
        <f>IF(AND(Sheet2!$K4907=$B$1,Sheet2!$L4907=1),Sheet2!$I4907+Sheet2!$M4907,IF(Sheet2!$K4907=$B$1,Sheet2!$M4907,0))</f>
        <v>0</v>
      </c>
      <c r="O4907">
        <f>IF(AND(Sheet2!$K4907=$B$2,Sheet2!$L4907=1),Sheet2!$J4907+Sheet2!$M4907,IF(Sheet2!$K4907=$B$2,Sheet2!$M4907,0))</f>
        <v>0</v>
      </c>
    </row>
    <row r="4908" spans="14:15" x14ac:dyDescent="0.25">
      <c r="N4908">
        <f>IF(AND(Sheet2!$K4908=$B$1,Sheet2!$L4908=1),Sheet2!$I4908+Sheet2!$M4908,IF(Sheet2!$K4908=$B$1,Sheet2!$M4908,0))</f>
        <v>0</v>
      </c>
      <c r="O4908">
        <f>IF(AND(Sheet2!$K4908=$B$2,Sheet2!$L4908=1),Sheet2!$J4908+Sheet2!$M4908,IF(Sheet2!$K4908=$B$2,Sheet2!$M4908,0))</f>
        <v>0</v>
      </c>
    </row>
    <row r="4909" spans="14:15" x14ac:dyDescent="0.25">
      <c r="N4909">
        <f>IF(AND(Sheet2!$K4909=$B$1,Sheet2!$L4909=1),Sheet2!$I4909+Sheet2!$M4909,IF(Sheet2!$K4909=$B$1,Sheet2!$M4909,0))</f>
        <v>0</v>
      </c>
      <c r="O4909">
        <f>IF(AND(Sheet2!$K4909=$B$2,Sheet2!$L4909=1),Sheet2!$J4909+Sheet2!$M4909,IF(Sheet2!$K4909=$B$2,Sheet2!$M4909,0))</f>
        <v>0</v>
      </c>
    </row>
    <row r="4910" spans="14:15" x14ac:dyDescent="0.25">
      <c r="N4910">
        <f>IF(AND(Sheet2!$K4910=$B$1,Sheet2!$L4910=1),Sheet2!$I4910+Sheet2!$M4910,IF(Sheet2!$K4910=$B$1,Sheet2!$M4910,0))</f>
        <v>0</v>
      </c>
      <c r="O4910">
        <f>IF(AND(Sheet2!$K4910=$B$2,Sheet2!$L4910=1),Sheet2!$J4910+Sheet2!$M4910,IF(Sheet2!$K4910=$B$2,Sheet2!$M4910,0))</f>
        <v>0</v>
      </c>
    </row>
    <row r="4911" spans="14:15" x14ac:dyDescent="0.25">
      <c r="N4911">
        <f>IF(AND(Sheet2!$K4911=$B$1,Sheet2!$L4911=1),Sheet2!$I4911+Sheet2!$M4911,IF(Sheet2!$K4911=$B$1,Sheet2!$M4911,0))</f>
        <v>0</v>
      </c>
      <c r="O4911">
        <f>IF(AND(Sheet2!$K4911=$B$2,Sheet2!$L4911=1),Sheet2!$J4911+Sheet2!$M4911,IF(Sheet2!$K4911=$B$2,Sheet2!$M4911,0))</f>
        <v>0</v>
      </c>
    </row>
    <row r="4912" spans="14:15" x14ac:dyDescent="0.25">
      <c r="N4912">
        <f>IF(AND(Sheet2!$K4912=$B$1,Sheet2!$L4912=1),Sheet2!$I4912+Sheet2!$M4912,IF(Sheet2!$K4912=$B$1,Sheet2!$M4912,0))</f>
        <v>0</v>
      </c>
      <c r="O4912">
        <f>IF(AND(Sheet2!$K4912=$B$2,Sheet2!$L4912=1),Sheet2!$J4912+Sheet2!$M4912,IF(Sheet2!$K4912=$B$2,Sheet2!$M4912,0))</f>
        <v>0</v>
      </c>
    </row>
    <row r="4913" spans="14:15" x14ac:dyDescent="0.25">
      <c r="N4913">
        <f>IF(AND(Sheet2!$K4913=$B$1,Sheet2!$L4913=1),Sheet2!$I4913+Sheet2!$M4913,IF(Sheet2!$K4913=$B$1,Sheet2!$M4913,0))</f>
        <v>0</v>
      </c>
      <c r="O4913">
        <f>IF(AND(Sheet2!$K4913=$B$2,Sheet2!$L4913=1),Sheet2!$J4913+Sheet2!$M4913,IF(Sheet2!$K4913=$B$2,Sheet2!$M4913,0))</f>
        <v>0</v>
      </c>
    </row>
    <row r="4914" spans="14:15" x14ac:dyDescent="0.25">
      <c r="N4914">
        <f>IF(AND(Sheet2!$K4914=$B$1,Sheet2!$L4914=1),Sheet2!$I4914+Sheet2!$M4914,IF(Sheet2!$K4914=$B$1,Sheet2!$M4914,0))</f>
        <v>0</v>
      </c>
      <c r="O4914">
        <f>IF(AND(Sheet2!$K4914=$B$2,Sheet2!$L4914=1),Sheet2!$J4914+Sheet2!$M4914,IF(Sheet2!$K4914=$B$2,Sheet2!$M4914,0))</f>
        <v>0</v>
      </c>
    </row>
    <row r="4915" spans="14:15" x14ac:dyDescent="0.25">
      <c r="N4915">
        <f>IF(AND(Sheet2!$K4915=$B$1,Sheet2!$L4915=1),Sheet2!$I4915+Sheet2!$M4915,IF(Sheet2!$K4915=$B$1,Sheet2!$M4915,0))</f>
        <v>0</v>
      </c>
      <c r="O4915">
        <f>IF(AND(Sheet2!$K4915=$B$2,Sheet2!$L4915=1),Sheet2!$J4915+Sheet2!$M4915,IF(Sheet2!$K4915=$B$2,Sheet2!$M4915,0))</f>
        <v>0</v>
      </c>
    </row>
    <row r="4916" spans="14:15" x14ac:dyDescent="0.25">
      <c r="N4916">
        <f>IF(AND(Sheet2!$K4916=$B$1,Sheet2!$L4916=1),Sheet2!$I4916+Sheet2!$M4916,IF(Sheet2!$K4916=$B$1,Sheet2!$M4916,0))</f>
        <v>0</v>
      </c>
      <c r="O4916">
        <f>IF(AND(Sheet2!$K4916=$B$2,Sheet2!$L4916=1),Sheet2!$J4916+Sheet2!$M4916,IF(Sheet2!$K4916=$B$2,Sheet2!$M4916,0))</f>
        <v>0</v>
      </c>
    </row>
    <row r="4917" spans="14:15" x14ac:dyDescent="0.25">
      <c r="N4917">
        <f>IF(AND(Sheet2!$K4917=$B$1,Sheet2!$L4917=1),Sheet2!$I4917+Sheet2!$M4917,IF(Sheet2!$K4917=$B$1,Sheet2!$M4917,0))</f>
        <v>0</v>
      </c>
      <c r="O4917">
        <f>IF(AND(Sheet2!$K4917=$B$2,Sheet2!$L4917=1),Sheet2!$J4917+Sheet2!$M4917,IF(Sheet2!$K4917=$B$2,Sheet2!$M4917,0))</f>
        <v>0</v>
      </c>
    </row>
    <row r="4918" spans="14:15" x14ac:dyDescent="0.25">
      <c r="N4918">
        <f>IF(AND(Sheet2!$K4918=$B$1,Sheet2!$L4918=1),Sheet2!$I4918+Sheet2!$M4918,IF(Sheet2!$K4918=$B$1,Sheet2!$M4918,0))</f>
        <v>0</v>
      </c>
      <c r="O4918">
        <f>IF(AND(Sheet2!$K4918=$B$2,Sheet2!$L4918=1),Sheet2!$J4918+Sheet2!$M4918,IF(Sheet2!$K4918=$B$2,Sheet2!$M4918,0))</f>
        <v>0</v>
      </c>
    </row>
    <row r="4919" spans="14:15" x14ac:dyDescent="0.25">
      <c r="N4919">
        <f>IF(AND(Sheet2!$K4919=$B$1,Sheet2!$L4919=1),Sheet2!$I4919+Sheet2!$M4919,IF(Sheet2!$K4919=$B$1,Sheet2!$M4919,0))</f>
        <v>0</v>
      </c>
      <c r="O4919">
        <f>IF(AND(Sheet2!$K4919=$B$2,Sheet2!$L4919=1),Sheet2!$J4919+Sheet2!$M4919,IF(Sheet2!$K4919=$B$2,Sheet2!$M4919,0))</f>
        <v>0</v>
      </c>
    </row>
    <row r="4920" spans="14:15" x14ac:dyDescent="0.25">
      <c r="N4920">
        <f>IF(AND(Sheet2!$K4920=$B$1,Sheet2!$L4920=1),Sheet2!$I4920+Sheet2!$M4920,IF(Sheet2!$K4920=$B$1,Sheet2!$M4920,0))</f>
        <v>0</v>
      </c>
      <c r="O4920">
        <f>IF(AND(Sheet2!$K4920=$B$2,Sheet2!$L4920=1),Sheet2!$J4920+Sheet2!$M4920,IF(Sheet2!$K4920=$B$2,Sheet2!$M4920,0))</f>
        <v>0</v>
      </c>
    </row>
    <row r="4921" spans="14:15" x14ac:dyDescent="0.25">
      <c r="N4921">
        <f>IF(AND(Sheet2!$K4921=$B$1,Sheet2!$L4921=1),Sheet2!$I4921+Sheet2!$M4921,IF(Sheet2!$K4921=$B$1,Sheet2!$M4921,0))</f>
        <v>0</v>
      </c>
      <c r="O4921">
        <f>IF(AND(Sheet2!$K4921=$B$2,Sheet2!$L4921=1),Sheet2!$J4921+Sheet2!$M4921,IF(Sheet2!$K4921=$B$2,Sheet2!$M4921,0))</f>
        <v>0</v>
      </c>
    </row>
    <row r="4922" spans="14:15" x14ac:dyDescent="0.25">
      <c r="N4922">
        <f>IF(AND(Sheet2!$K4922=$B$1,Sheet2!$L4922=1),Sheet2!$I4922+Sheet2!$M4922,IF(Sheet2!$K4922=$B$1,Sheet2!$M4922,0))</f>
        <v>0</v>
      </c>
      <c r="O4922">
        <f>IF(AND(Sheet2!$K4922=$B$2,Sheet2!$L4922=1),Sheet2!$J4922+Sheet2!$M4922,IF(Sheet2!$K4922=$B$2,Sheet2!$M4922,0))</f>
        <v>0</v>
      </c>
    </row>
    <row r="4923" spans="14:15" x14ac:dyDescent="0.25">
      <c r="N4923">
        <f>IF(AND(Sheet2!$K4923=$B$1,Sheet2!$L4923=1),Sheet2!$I4923+Sheet2!$M4923,IF(Sheet2!$K4923=$B$1,Sheet2!$M4923,0))</f>
        <v>0</v>
      </c>
      <c r="O4923">
        <f>IF(AND(Sheet2!$K4923=$B$2,Sheet2!$L4923=1),Sheet2!$J4923+Sheet2!$M4923,IF(Sheet2!$K4923=$B$2,Sheet2!$M4923,0))</f>
        <v>0</v>
      </c>
    </row>
    <row r="4924" spans="14:15" x14ac:dyDescent="0.25">
      <c r="N4924">
        <f>IF(AND(Sheet2!$K4924=$B$1,Sheet2!$L4924=1),Sheet2!$I4924+Sheet2!$M4924,IF(Sheet2!$K4924=$B$1,Sheet2!$M4924,0))</f>
        <v>0</v>
      </c>
      <c r="O4924">
        <f>IF(AND(Sheet2!$K4924=$B$2,Sheet2!$L4924=1),Sheet2!$J4924+Sheet2!$M4924,IF(Sheet2!$K4924=$B$2,Sheet2!$M4924,0))</f>
        <v>0</v>
      </c>
    </row>
    <row r="4925" spans="14:15" x14ac:dyDescent="0.25">
      <c r="N4925">
        <f>IF(AND(Sheet2!$K4925=$B$1,Sheet2!$L4925=1),Sheet2!$I4925+Sheet2!$M4925,IF(Sheet2!$K4925=$B$1,Sheet2!$M4925,0))</f>
        <v>0</v>
      </c>
      <c r="O4925">
        <f>IF(AND(Sheet2!$K4925=$B$2,Sheet2!$L4925=1),Sheet2!$J4925+Sheet2!$M4925,IF(Sheet2!$K4925=$B$2,Sheet2!$M4925,0))</f>
        <v>0</v>
      </c>
    </row>
    <row r="4926" spans="14:15" x14ac:dyDescent="0.25">
      <c r="N4926">
        <f>IF(AND(Sheet2!$K4926=$B$1,Sheet2!$L4926=1),Sheet2!$I4926+Sheet2!$M4926,IF(Sheet2!$K4926=$B$1,Sheet2!$M4926,0))</f>
        <v>0</v>
      </c>
      <c r="O4926">
        <f>IF(AND(Sheet2!$K4926=$B$2,Sheet2!$L4926=1),Sheet2!$J4926+Sheet2!$M4926,IF(Sheet2!$K4926=$B$2,Sheet2!$M4926,0))</f>
        <v>0</v>
      </c>
    </row>
    <row r="4927" spans="14:15" x14ac:dyDescent="0.25">
      <c r="N4927">
        <f>IF(AND(Sheet2!$K4927=$B$1,Sheet2!$L4927=1),Sheet2!$I4927+Sheet2!$M4927,IF(Sheet2!$K4927=$B$1,Sheet2!$M4927,0))</f>
        <v>0</v>
      </c>
      <c r="O4927">
        <f>IF(AND(Sheet2!$K4927=$B$2,Sheet2!$L4927=1),Sheet2!$J4927+Sheet2!$M4927,IF(Sheet2!$K4927=$B$2,Sheet2!$M4927,0))</f>
        <v>0</v>
      </c>
    </row>
    <row r="4928" spans="14:15" x14ac:dyDescent="0.25">
      <c r="N4928">
        <f>IF(AND(Sheet2!$K4928=$B$1,Sheet2!$L4928=1),Sheet2!$I4928+Sheet2!$M4928,IF(Sheet2!$K4928=$B$1,Sheet2!$M4928,0))</f>
        <v>0</v>
      </c>
      <c r="O4928">
        <f>IF(AND(Sheet2!$K4928=$B$2,Sheet2!$L4928=1),Sheet2!$J4928+Sheet2!$M4928,IF(Sheet2!$K4928=$B$2,Sheet2!$M4928,0))</f>
        <v>0</v>
      </c>
    </row>
    <row r="4929" spans="14:15" x14ac:dyDescent="0.25">
      <c r="N4929">
        <f>IF(AND(Sheet2!$K4929=$B$1,Sheet2!$L4929=1),Sheet2!$I4929+Sheet2!$M4929,IF(Sheet2!$K4929=$B$1,Sheet2!$M4929,0))</f>
        <v>0</v>
      </c>
      <c r="O4929">
        <f>IF(AND(Sheet2!$K4929=$B$2,Sheet2!$L4929=1),Sheet2!$J4929+Sheet2!$M4929,IF(Sheet2!$K4929=$B$2,Sheet2!$M4929,0))</f>
        <v>0</v>
      </c>
    </row>
    <row r="4930" spans="14:15" x14ac:dyDescent="0.25">
      <c r="N4930">
        <f>IF(AND(Sheet2!$K4930=$B$1,Sheet2!$L4930=1),Sheet2!$I4930+Sheet2!$M4930,IF(Sheet2!$K4930=$B$1,Sheet2!$M4930,0))</f>
        <v>0</v>
      </c>
      <c r="O4930">
        <f>IF(AND(Sheet2!$K4930=$B$2,Sheet2!$L4930=1),Sheet2!$J4930+Sheet2!$M4930,IF(Sheet2!$K4930=$B$2,Sheet2!$M4930,0))</f>
        <v>0</v>
      </c>
    </row>
    <row r="4931" spans="14:15" x14ac:dyDescent="0.25">
      <c r="N4931">
        <f>IF(AND(Sheet2!$K4931=$B$1,Sheet2!$L4931=1),Sheet2!$I4931+Sheet2!$M4931,IF(Sheet2!$K4931=$B$1,Sheet2!$M4931,0))</f>
        <v>0</v>
      </c>
      <c r="O4931">
        <f>IF(AND(Sheet2!$K4931=$B$2,Sheet2!$L4931=1),Sheet2!$J4931+Sheet2!$M4931,IF(Sheet2!$K4931=$B$2,Sheet2!$M4931,0))</f>
        <v>0</v>
      </c>
    </row>
    <row r="4932" spans="14:15" x14ac:dyDescent="0.25">
      <c r="N4932">
        <f>IF(AND(Sheet2!$K4932=$B$1,Sheet2!$L4932=1),Sheet2!$I4932+Sheet2!$M4932,IF(Sheet2!$K4932=$B$1,Sheet2!$M4932,0))</f>
        <v>0</v>
      </c>
      <c r="O4932">
        <f>IF(AND(Sheet2!$K4932=$B$2,Sheet2!$L4932=1),Sheet2!$J4932+Sheet2!$M4932,IF(Sheet2!$K4932=$B$2,Sheet2!$M4932,0))</f>
        <v>0</v>
      </c>
    </row>
    <row r="4933" spans="14:15" x14ac:dyDescent="0.25">
      <c r="N4933">
        <f>IF(AND(Sheet2!$K4933=$B$1,Sheet2!$L4933=1),Sheet2!$I4933+Sheet2!$M4933,IF(Sheet2!$K4933=$B$1,Sheet2!$M4933,0))</f>
        <v>0</v>
      </c>
      <c r="O4933">
        <f>IF(AND(Sheet2!$K4933=$B$2,Sheet2!$L4933=1),Sheet2!$J4933+Sheet2!$M4933,IF(Sheet2!$K4933=$B$2,Sheet2!$M4933,0))</f>
        <v>0</v>
      </c>
    </row>
    <row r="4934" spans="14:15" x14ac:dyDescent="0.25">
      <c r="N4934">
        <f>IF(AND(Sheet2!$K4934=$B$1,Sheet2!$L4934=1),Sheet2!$I4934+Sheet2!$M4934,IF(Sheet2!$K4934=$B$1,Sheet2!$M4934,0))</f>
        <v>0</v>
      </c>
      <c r="O4934">
        <f>IF(AND(Sheet2!$K4934=$B$2,Sheet2!$L4934=1),Sheet2!$J4934+Sheet2!$M4934,IF(Sheet2!$K4934=$B$2,Sheet2!$M4934,0))</f>
        <v>0</v>
      </c>
    </row>
    <row r="4935" spans="14:15" x14ac:dyDescent="0.25">
      <c r="N4935">
        <f>IF(AND(Sheet2!$K4935=$B$1,Sheet2!$L4935=1),Sheet2!$I4935+Sheet2!$M4935,IF(Sheet2!$K4935=$B$1,Sheet2!$M4935,0))</f>
        <v>0</v>
      </c>
      <c r="O4935">
        <f>IF(AND(Sheet2!$K4935=$B$2,Sheet2!$L4935=1),Sheet2!$J4935+Sheet2!$M4935,IF(Sheet2!$K4935=$B$2,Sheet2!$M4935,0))</f>
        <v>0</v>
      </c>
    </row>
    <row r="4936" spans="14:15" x14ac:dyDescent="0.25">
      <c r="N4936">
        <f>IF(AND(Sheet2!$K4936=$B$1,Sheet2!$L4936=1),Sheet2!$I4936+Sheet2!$M4936,IF(Sheet2!$K4936=$B$1,Sheet2!$M4936,0))</f>
        <v>0</v>
      </c>
      <c r="O4936">
        <f>IF(AND(Sheet2!$K4936=$B$2,Sheet2!$L4936=1),Sheet2!$J4936+Sheet2!$M4936,IF(Sheet2!$K4936=$B$2,Sheet2!$M4936,0))</f>
        <v>0</v>
      </c>
    </row>
    <row r="4937" spans="14:15" x14ac:dyDescent="0.25">
      <c r="N4937">
        <f>IF(AND(Sheet2!$K4937=$B$1,Sheet2!$L4937=1),Sheet2!$I4937+Sheet2!$M4937,IF(Sheet2!$K4937=$B$1,Sheet2!$M4937,0))</f>
        <v>0</v>
      </c>
      <c r="O4937">
        <f>IF(AND(Sheet2!$K4937=$B$2,Sheet2!$L4937=1),Sheet2!$J4937+Sheet2!$M4937,IF(Sheet2!$K4937=$B$2,Sheet2!$M4937,0))</f>
        <v>0</v>
      </c>
    </row>
    <row r="4938" spans="14:15" x14ac:dyDescent="0.25">
      <c r="N4938">
        <f>IF(AND(Sheet2!$K4938=$B$1,Sheet2!$L4938=1),Sheet2!$I4938+Sheet2!$M4938,IF(Sheet2!$K4938=$B$1,Sheet2!$M4938,0))</f>
        <v>0</v>
      </c>
      <c r="O4938">
        <f>IF(AND(Sheet2!$K4938=$B$2,Sheet2!$L4938=1),Sheet2!$J4938+Sheet2!$M4938,IF(Sheet2!$K4938=$B$2,Sheet2!$M4938,0))</f>
        <v>0</v>
      </c>
    </row>
    <row r="4939" spans="14:15" x14ac:dyDescent="0.25">
      <c r="N4939">
        <f>IF(AND(Sheet2!$K4939=$B$1,Sheet2!$L4939=1),Sheet2!$I4939+Sheet2!$M4939,IF(Sheet2!$K4939=$B$1,Sheet2!$M4939,0))</f>
        <v>0</v>
      </c>
      <c r="O4939">
        <f>IF(AND(Sheet2!$K4939=$B$2,Sheet2!$L4939=1),Sheet2!$J4939+Sheet2!$M4939,IF(Sheet2!$K4939=$B$2,Sheet2!$M4939,0))</f>
        <v>0</v>
      </c>
    </row>
    <row r="4940" spans="14:15" x14ac:dyDescent="0.25">
      <c r="N4940">
        <f>IF(AND(Sheet2!$K4940=$B$1,Sheet2!$L4940=1),Sheet2!$I4940+Sheet2!$M4940,IF(Sheet2!$K4940=$B$1,Sheet2!$M4940,0))</f>
        <v>0</v>
      </c>
      <c r="O4940">
        <f>IF(AND(Sheet2!$K4940=$B$2,Sheet2!$L4940=1),Sheet2!$J4940+Sheet2!$M4940,IF(Sheet2!$K4940=$B$2,Sheet2!$M4940,0))</f>
        <v>0</v>
      </c>
    </row>
    <row r="4941" spans="14:15" x14ac:dyDescent="0.25">
      <c r="N4941">
        <f>IF(AND(Sheet2!$K4941=$B$1,Sheet2!$L4941=1),Sheet2!$I4941+Sheet2!$M4941,IF(Sheet2!$K4941=$B$1,Sheet2!$M4941,0))</f>
        <v>0</v>
      </c>
      <c r="O4941">
        <f>IF(AND(Sheet2!$K4941=$B$2,Sheet2!$L4941=1),Sheet2!$J4941+Sheet2!$M4941,IF(Sheet2!$K4941=$B$2,Sheet2!$M4941,0))</f>
        <v>0</v>
      </c>
    </row>
    <row r="4942" spans="14:15" x14ac:dyDescent="0.25">
      <c r="N4942">
        <f>IF(AND(Sheet2!$K4942=$B$1,Sheet2!$L4942=1),Sheet2!$I4942+Sheet2!$M4942,IF(Sheet2!$K4942=$B$1,Sheet2!$M4942,0))</f>
        <v>0</v>
      </c>
      <c r="O4942">
        <f>IF(AND(Sheet2!$K4942=$B$2,Sheet2!$L4942=1),Sheet2!$J4942+Sheet2!$M4942,IF(Sheet2!$K4942=$B$2,Sheet2!$M4942,0))</f>
        <v>0</v>
      </c>
    </row>
    <row r="4943" spans="14:15" x14ac:dyDescent="0.25">
      <c r="N4943">
        <f>IF(AND(Sheet2!$K4943=$B$1,Sheet2!$L4943=1),Sheet2!$I4943+Sheet2!$M4943,IF(Sheet2!$K4943=$B$1,Sheet2!$M4943,0))</f>
        <v>0</v>
      </c>
      <c r="O4943">
        <f>IF(AND(Sheet2!$K4943=$B$2,Sheet2!$L4943=1),Sheet2!$J4943+Sheet2!$M4943,IF(Sheet2!$K4943=$B$2,Sheet2!$M4943,0))</f>
        <v>0</v>
      </c>
    </row>
    <row r="4944" spans="14:15" x14ac:dyDescent="0.25">
      <c r="N4944">
        <f>IF(AND(Sheet2!$K4944=$B$1,Sheet2!$L4944=1),Sheet2!$I4944+Sheet2!$M4944,IF(Sheet2!$K4944=$B$1,Sheet2!$M4944,0))</f>
        <v>0</v>
      </c>
      <c r="O4944">
        <f>IF(AND(Sheet2!$K4944=$B$2,Sheet2!$L4944=1),Sheet2!$J4944+Sheet2!$M4944,IF(Sheet2!$K4944=$B$2,Sheet2!$M4944,0))</f>
        <v>0</v>
      </c>
    </row>
    <row r="4945" spans="14:15" x14ac:dyDescent="0.25">
      <c r="N4945">
        <f>IF(AND(Sheet2!$K4945=$B$1,Sheet2!$L4945=1),Sheet2!$I4945+Sheet2!$M4945,IF(Sheet2!$K4945=$B$1,Sheet2!$M4945,0))</f>
        <v>0</v>
      </c>
      <c r="O4945">
        <f>IF(AND(Sheet2!$K4945=$B$2,Sheet2!$L4945=1),Sheet2!$J4945+Sheet2!$M4945,IF(Sheet2!$K4945=$B$2,Sheet2!$M4945,0))</f>
        <v>0</v>
      </c>
    </row>
    <row r="4946" spans="14:15" x14ac:dyDescent="0.25">
      <c r="N4946">
        <f>IF(AND(Sheet2!$K4946=$B$1,Sheet2!$L4946=1),Sheet2!$I4946+Sheet2!$M4946,IF(Sheet2!$K4946=$B$1,Sheet2!$M4946,0))</f>
        <v>0</v>
      </c>
      <c r="O4946">
        <f>IF(AND(Sheet2!$K4946=$B$2,Sheet2!$L4946=1),Sheet2!$J4946+Sheet2!$M4946,IF(Sheet2!$K4946=$B$2,Sheet2!$M4946,0))</f>
        <v>0</v>
      </c>
    </row>
    <row r="4947" spans="14:15" x14ac:dyDescent="0.25">
      <c r="N4947">
        <f>IF(AND(Sheet2!$K4947=$B$1,Sheet2!$L4947=1),Sheet2!$I4947+Sheet2!$M4947,IF(Sheet2!$K4947=$B$1,Sheet2!$M4947,0))</f>
        <v>0</v>
      </c>
      <c r="O4947">
        <f>IF(AND(Sheet2!$K4947=$B$2,Sheet2!$L4947=1),Sheet2!$J4947+Sheet2!$M4947,IF(Sheet2!$K4947=$B$2,Sheet2!$M4947,0))</f>
        <v>0</v>
      </c>
    </row>
    <row r="4948" spans="14:15" x14ac:dyDescent="0.25">
      <c r="N4948">
        <f>IF(AND(Sheet2!$K4948=$B$1,Sheet2!$L4948=1),Sheet2!$I4948+Sheet2!$M4948,IF(Sheet2!$K4948=$B$1,Sheet2!$M4948,0))</f>
        <v>0</v>
      </c>
      <c r="O4948">
        <f>IF(AND(Sheet2!$K4948=$B$2,Sheet2!$L4948=1),Sheet2!$J4948+Sheet2!$M4948,IF(Sheet2!$K4948=$B$2,Sheet2!$M4948,0))</f>
        <v>0</v>
      </c>
    </row>
    <row r="4949" spans="14:15" x14ac:dyDescent="0.25">
      <c r="N4949">
        <f>IF(AND(Sheet2!$K4949=$B$1,Sheet2!$L4949=1),Sheet2!$I4949+Sheet2!$M4949,IF(Sheet2!$K4949=$B$1,Sheet2!$M4949,0))</f>
        <v>0</v>
      </c>
      <c r="O4949">
        <f>IF(AND(Sheet2!$K4949=$B$2,Sheet2!$L4949=1),Sheet2!$J4949+Sheet2!$M4949,IF(Sheet2!$K4949=$B$2,Sheet2!$M4949,0))</f>
        <v>0</v>
      </c>
    </row>
    <row r="4950" spans="14:15" x14ac:dyDescent="0.25">
      <c r="N4950">
        <f>IF(AND(Sheet2!$K4950=$B$1,Sheet2!$L4950=1),Sheet2!$I4950+Sheet2!$M4950,IF(Sheet2!$K4950=$B$1,Sheet2!$M4950,0))</f>
        <v>0</v>
      </c>
      <c r="O4950">
        <f>IF(AND(Sheet2!$K4950=$B$2,Sheet2!$L4950=1),Sheet2!$J4950+Sheet2!$M4950,IF(Sheet2!$K4950=$B$2,Sheet2!$M4950,0))</f>
        <v>0</v>
      </c>
    </row>
    <row r="4951" spans="14:15" x14ac:dyDescent="0.25">
      <c r="N4951">
        <f>IF(AND(Sheet2!$K4951=$B$1,Sheet2!$L4951=1),Sheet2!$I4951+Sheet2!$M4951,IF(Sheet2!$K4951=$B$1,Sheet2!$M4951,0))</f>
        <v>0</v>
      </c>
      <c r="O4951">
        <f>IF(AND(Sheet2!$K4951=$B$2,Sheet2!$L4951=1),Sheet2!$J4951+Sheet2!$M4951,IF(Sheet2!$K4951=$B$2,Sheet2!$M4951,0))</f>
        <v>0</v>
      </c>
    </row>
    <row r="4952" spans="14:15" x14ac:dyDescent="0.25">
      <c r="N4952">
        <f>IF(AND(Sheet2!$K4952=$B$1,Sheet2!$L4952=1),Sheet2!$I4952+Sheet2!$M4952,IF(Sheet2!$K4952=$B$1,Sheet2!$M4952,0))</f>
        <v>0</v>
      </c>
      <c r="O4952">
        <f>IF(AND(Sheet2!$K4952=$B$2,Sheet2!$L4952=1),Sheet2!$J4952+Sheet2!$M4952,IF(Sheet2!$K4952=$B$2,Sheet2!$M4952,0))</f>
        <v>0</v>
      </c>
    </row>
    <row r="4953" spans="14:15" x14ac:dyDescent="0.25">
      <c r="N4953">
        <f>IF(AND(Sheet2!$K4953=$B$1,Sheet2!$L4953=1),Sheet2!$I4953+Sheet2!$M4953,IF(Sheet2!$K4953=$B$1,Sheet2!$M4953,0))</f>
        <v>0</v>
      </c>
      <c r="O4953">
        <f>IF(AND(Sheet2!$K4953=$B$2,Sheet2!$L4953=1),Sheet2!$J4953+Sheet2!$M4953,IF(Sheet2!$K4953=$B$2,Sheet2!$M4953,0))</f>
        <v>0</v>
      </c>
    </row>
    <row r="4954" spans="14:15" x14ac:dyDescent="0.25">
      <c r="N4954">
        <f>IF(AND(Sheet2!$K4954=$B$1,Sheet2!$L4954=1),Sheet2!$I4954+Sheet2!$M4954,IF(Sheet2!$K4954=$B$1,Sheet2!$M4954,0))</f>
        <v>0</v>
      </c>
      <c r="O4954">
        <f>IF(AND(Sheet2!$K4954=$B$2,Sheet2!$L4954=1),Sheet2!$J4954+Sheet2!$M4954,IF(Sheet2!$K4954=$B$2,Sheet2!$M4954,0))</f>
        <v>0</v>
      </c>
    </row>
    <row r="4955" spans="14:15" x14ac:dyDescent="0.25">
      <c r="N4955">
        <f>IF(AND(Sheet2!$K4955=$B$1,Sheet2!$L4955=1),Sheet2!$I4955+Sheet2!$M4955,IF(Sheet2!$K4955=$B$1,Sheet2!$M4955,0))</f>
        <v>0</v>
      </c>
      <c r="O4955">
        <f>IF(AND(Sheet2!$K4955=$B$2,Sheet2!$L4955=1),Sheet2!$J4955+Sheet2!$M4955,IF(Sheet2!$K4955=$B$2,Sheet2!$M4955,0))</f>
        <v>0</v>
      </c>
    </row>
    <row r="4956" spans="14:15" x14ac:dyDescent="0.25">
      <c r="N4956">
        <f>IF(AND(Sheet2!$K4956=$B$1,Sheet2!$L4956=1),Sheet2!$I4956+Sheet2!$M4956,IF(Sheet2!$K4956=$B$1,Sheet2!$M4956,0))</f>
        <v>0</v>
      </c>
      <c r="O4956">
        <f>IF(AND(Sheet2!$K4956=$B$2,Sheet2!$L4956=1),Sheet2!$J4956+Sheet2!$M4956,IF(Sheet2!$K4956=$B$2,Sheet2!$M4956,0))</f>
        <v>0</v>
      </c>
    </row>
    <row r="4957" spans="14:15" x14ac:dyDescent="0.25">
      <c r="N4957">
        <f>IF(AND(Sheet2!$K4957=$B$1,Sheet2!$L4957=1),Sheet2!$I4957+Sheet2!$M4957,IF(Sheet2!$K4957=$B$1,Sheet2!$M4957,0))</f>
        <v>0</v>
      </c>
      <c r="O4957">
        <f>IF(AND(Sheet2!$K4957=$B$2,Sheet2!$L4957=1),Sheet2!$J4957+Sheet2!$M4957,IF(Sheet2!$K4957=$B$2,Sheet2!$M4957,0))</f>
        <v>0</v>
      </c>
    </row>
    <row r="4958" spans="14:15" x14ac:dyDescent="0.25">
      <c r="N4958">
        <f>IF(AND(Sheet2!$K4958=$B$1,Sheet2!$L4958=1),Sheet2!$I4958+Sheet2!$M4958,IF(Sheet2!$K4958=$B$1,Sheet2!$M4958,0))</f>
        <v>0</v>
      </c>
      <c r="O4958">
        <f>IF(AND(Sheet2!$K4958=$B$2,Sheet2!$L4958=1),Sheet2!$J4958+Sheet2!$M4958,IF(Sheet2!$K4958=$B$2,Sheet2!$M4958,0))</f>
        <v>0</v>
      </c>
    </row>
    <row r="4959" spans="14:15" x14ac:dyDescent="0.25">
      <c r="N4959">
        <f>IF(AND(Sheet2!$K4959=$B$1,Sheet2!$L4959=1),Sheet2!$I4959+Sheet2!$M4959,IF(Sheet2!$K4959=$B$1,Sheet2!$M4959,0))</f>
        <v>0</v>
      </c>
      <c r="O4959">
        <f>IF(AND(Sheet2!$K4959=$B$2,Sheet2!$L4959=1),Sheet2!$J4959+Sheet2!$M4959,IF(Sheet2!$K4959=$B$2,Sheet2!$M4959,0))</f>
        <v>0</v>
      </c>
    </row>
    <row r="4960" spans="14:15" x14ac:dyDescent="0.25">
      <c r="N4960">
        <f>IF(AND(Sheet2!$K4960=$B$1,Sheet2!$L4960=1),Sheet2!$I4960+Sheet2!$M4960,IF(Sheet2!$K4960=$B$1,Sheet2!$M4960,0))</f>
        <v>0</v>
      </c>
      <c r="O4960">
        <f>IF(AND(Sheet2!$K4960=$B$2,Sheet2!$L4960=1),Sheet2!$J4960+Sheet2!$M4960,IF(Sheet2!$K4960=$B$2,Sheet2!$M4960,0))</f>
        <v>0</v>
      </c>
    </row>
    <row r="4961" spans="14:15" x14ac:dyDescent="0.25">
      <c r="N4961">
        <f>IF(AND(Sheet2!$K4961=$B$1,Sheet2!$L4961=1),Sheet2!$I4961+Sheet2!$M4961,IF(Sheet2!$K4961=$B$1,Sheet2!$M4961,0))</f>
        <v>0</v>
      </c>
      <c r="O4961">
        <f>IF(AND(Sheet2!$K4961=$B$2,Sheet2!$L4961=1),Sheet2!$J4961+Sheet2!$M4961,IF(Sheet2!$K4961=$B$2,Sheet2!$M4961,0))</f>
        <v>0</v>
      </c>
    </row>
    <row r="4962" spans="14:15" x14ac:dyDescent="0.25">
      <c r="N4962">
        <f>IF(AND(Sheet2!$K4962=$B$1,Sheet2!$L4962=1),Sheet2!$I4962+Sheet2!$M4962,IF(Sheet2!$K4962=$B$1,Sheet2!$M4962,0))</f>
        <v>0</v>
      </c>
      <c r="O4962">
        <f>IF(AND(Sheet2!$K4962=$B$2,Sheet2!$L4962=1),Sheet2!$J4962+Sheet2!$M4962,IF(Sheet2!$K4962=$B$2,Sheet2!$M4962,0))</f>
        <v>0</v>
      </c>
    </row>
    <row r="4963" spans="14:15" x14ac:dyDescent="0.25">
      <c r="N4963">
        <f>IF(AND(Sheet2!$K4963=$B$1,Sheet2!$L4963=1),Sheet2!$I4963+Sheet2!$M4963,IF(Sheet2!$K4963=$B$1,Sheet2!$M4963,0))</f>
        <v>0</v>
      </c>
      <c r="O4963">
        <f>IF(AND(Sheet2!$K4963=$B$2,Sheet2!$L4963=1),Sheet2!$J4963+Sheet2!$M4963,IF(Sheet2!$K4963=$B$2,Sheet2!$M4963,0))</f>
        <v>0</v>
      </c>
    </row>
    <row r="4964" spans="14:15" x14ac:dyDescent="0.25">
      <c r="N4964">
        <f>IF(AND(Sheet2!$K4964=$B$1,Sheet2!$L4964=1),Sheet2!$I4964+Sheet2!$M4964,IF(Sheet2!$K4964=$B$1,Sheet2!$M4964,0))</f>
        <v>0</v>
      </c>
      <c r="O4964">
        <f>IF(AND(Sheet2!$K4964=$B$2,Sheet2!$L4964=1),Sheet2!$J4964+Sheet2!$M4964,IF(Sheet2!$K4964=$B$2,Sheet2!$M4964,0))</f>
        <v>0</v>
      </c>
    </row>
    <row r="4965" spans="14:15" x14ac:dyDescent="0.25">
      <c r="N4965">
        <f>IF(AND(Sheet2!$K4965=$B$1,Sheet2!$L4965=1),Sheet2!$I4965+Sheet2!$M4965,IF(Sheet2!$K4965=$B$1,Sheet2!$M4965,0))</f>
        <v>0</v>
      </c>
      <c r="O4965">
        <f>IF(AND(Sheet2!$K4965=$B$2,Sheet2!$L4965=1),Sheet2!$J4965+Sheet2!$M4965,IF(Sheet2!$K4965=$B$2,Sheet2!$M4965,0))</f>
        <v>0</v>
      </c>
    </row>
    <row r="4966" spans="14:15" x14ac:dyDescent="0.25">
      <c r="N4966">
        <f>IF(AND(Sheet2!$K4966=$B$1,Sheet2!$L4966=1),Sheet2!$I4966+Sheet2!$M4966,IF(Sheet2!$K4966=$B$1,Sheet2!$M4966,0))</f>
        <v>0</v>
      </c>
      <c r="O4966">
        <f>IF(AND(Sheet2!$K4966=$B$2,Sheet2!$L4966=1),Sheet2!$J4966+Sheet2!$M4966,IF(Sheet2!$K4966=$B$2,Sheet2!$M4966,0))</f>
        <v>0</v>
      </c>
    </row>
    <row r="4967" spans="14:15" x14ac:dyDescent="0.25">
      <c r="N4967">
        <f>IF(AND(Sheet2!$K4967=$B$1,Sheet2!$L4967=1),Sheet2!$I4967+Sheet2!$M4967,IF(Sheet2!$K4967=$B$1,Sheet2!$M4967,0))</f>
        <v>0</v>
      </c>
      <c r="O4967">
        <f>IF(AND(Sheet2!$K4967=$B$2,Sheet2!$L4967=1),Sheet2!$J4967+Sheet2!$M4967,IF(Sheet2!$K4967=$B$2,Sheet2!$M4967,0))</f>
        <v>0</v>
      </c>
    </row>
    <row r="4968" spans="14:15" x14ac:dyDescent="0.25">
      <c r="N4968">
        <f>IF(AND(Sheet2!$K4968=$B$1,Sheet2!$L4968=1),Sheet2!$I4968+Sheet2!$M4968,IF(Sheet2!$K4968=$B$1,Sheet2!$M4968,0))</f>
        <v>0</v>
      </c>
      <c r="O4968">
        <f>IF(AND(Sheet2!$K4968=$B$2,Sheet2!$L4968=1),Sheet2!$J4968+Sheet2!$M4968,IF(Sheet2!$K4968=$B$2,Sheet2!$M4968,0))</f>
        <v>0</v>
      </c>
    </row>
    <row r="4969" spans="14:15" x14ac:dyDescent="0.25">
      <c r="N4969">
        <f>IF(AND(Sheet2!$K4969=$B$1,Sheet2!$L4969=1),Sheet2!$I4969+Sheet2!$M4969,IF(Sheet2!$K4969=$B$1,Sheet2!$M4969,0))</f>
        <v>0</v>
      </c>
      <c r="O4969">
        <f>IF(AND(Sheet2!$K4969=$B$2,Sheet2!$L4969=1),Sheet2!$J4969+Sheet2!$M4969,IF(Sheet2!$K4969=$B$2,Sheet2!$M4969,0))</f>
        <v>0</v>
      </c>
    </row>
    <row r="4970" spans="14:15" x14ac:dyDescent="0.25">
      <c r="N4970">
        <f>IF(AND(Sheet2!$K4970=$B$1,Sheet2!$L4970=1),Sheet2!$I4970+Sheet2!$M4970,IF(Sheet2!$K4970=$B$1,Sheet2!$M4970,0))</f>
        <v>0</v>
      </c>
      <c r="O4970">
        <f>IF(AND(Sheet2!$K4970=$B$2,Sheet2!$L4970=1),Sheet2!$J4970+Sheet2!$M4970,IF(Sheet2!$K4970=$B$2,Sheet2!$M4970,0))</f>
        <v>0</v>
      </c>
    </row>
    <row r="4971" spans="14:15" x14ac:dyDescent="0.25">
      <c r="N4971">
        <f>IF(AND(Sheet2!$K4971=$B$1,Sheet2!$L4971=1),Sheet2!$I4971+Sheet2!$M4971,IF(Sheet2!$K4971=$B$1,Sheet2!$M4971,0))</f>
        <v>0</v>
      </c>
      <c r="O4971">
        <f>IF(AND(Sheet2!$K4971=$B$2,Sheet2!$L4971=1),Sheet2!$J4971+Sheet2!$M4971,IF(Sheet2!$K4971=$B$2,Sheet2!$M4971,0))</f>
        <v>0</v>
      </c>
    </row>
    <row r="4972" spans="14:15" x14ac:dyDescent="0.25">
      <c r="N4972">
        <f>IF(AND(Sheet2!$K4972=$B$1,Sheet2!$L4972=1),Sheet2!$I4972+Sheet2!$M4972,IF(Sheet2!$K4972=$B$1,Sheet2!$M4972,0))</f>
        <v>0</v>
      </c>
      <c r="O4972">
        <f>IF(AND(Sheet2!$K4972=$B$2,Sheet2!$L4972=1),Sheet2!$J4972+Sheet2!$M4972,IF(Sheet2!$K4972=$B$2,Sheet2!$M4972,0))</f>
        <v>0</v>
      </c>
    </row>
    <row r="4973" spans="14:15" x14ac:dyDescent="0.25">
      <c r="N4973">
        <f>IF(AND(Sheet2!$K4973=$B$1,Sheet2!$L4973=1),Sheet2!$I4973+Sheet2!$M4973,IF(Sheet2!$K4973=$B$1,Sheet2!$M4973,0))</f>
        <v>0</v>
      </c>
      <c r="O4973">
        <f>IF(AND(Sheet2!$K4973=$B$2,Sheet2!$L4973=1),Sheet2!$J4973+Sheet2!$M4973,IF(Sheet2!$K4973=$B$2,Sheet2!$M4973,0))</f>
        <v>0</v>
      </c>
    </row>
    <row r="4974" spans="14:15" x14ac:dyDescent="0.25">
      <c r="N4974">
        <f>IF(AND(Sheet2!$K4974=$B$1,Sheet2!$L4974=1),Sheet2!$I4974+Sheet2!$M4974,IF(Sheet2!$K4974=$B$1,Sheet2!$M4974,0))</f>
        <v>0</v>
      </c>
      <c r="O4974">
        <f>IF(AND(Sheet2!$K4974=$B$2,Sheet2!$L4974=1),Sheet2!$J4974+Sheet2!$M4974,IF(Sheet2!$K4974=$B$2,Sheet2!$M4974,0))</f>
        <v>0</v>
      </c>
    </row>
    <row r="4975" spans="14:15" x14ac:dyDescent="0.25">
      <c r="N4975">
        <f>IF(AND(Sheet2!$K4975=$B$1,Sheet2!$L4975=1),Sheet2!$I4975+Sheet2!$M4975,IF(Sheet2!$K4975=$B$1,Sheet2!$M4975,0))</f>
        <v>0</v>
      </c>
      <c r="O4975">
        <f>IF(AND(Sheet2!$K4975=$B$2,Sheet2!$L4975=1),Sheet2!$J4975+Sheet2!$M4975,IF(Sheet2!$K4975=$B$2,Sheet2!$M4975,0))</f>
        <v>0</v>
      </c>
    </row>
    <row r="4976" spans="14:15" x14ac:dyDescent="0.25">
      <c r="N4976">
        <f>IF(AND(Sheet2!$K4976=$B$1,Sheet2!$L4976=1),Sheet2!$I4976+Sheet2!$M4976,IF(Sheet2!$K4976=$B$1,Sheet2!$M4976,0))</f>
        <v>0</v>
      </c>
      <c r="O4976">
        <f>IF(AND(Sheet2!$K4976=$B$2,Sheet2!$L4976=1),Sheet2!$J4976+Sheet2!$M4976,IF(Sheet2!$K4976=$B$2,Sheet2!$M4976,0))</f>
        <v>0</v>
      </c>
    </row>
    <row r="4977" spans="14:15" x14ac:dyDescent="0.25">
      <c r="N4977">
        <f>IF(AND(Sheet2!$K4977=$B$1,Sheet2!$L4977=1),Sheet2!$I4977+Sheet2!$M4977,IF(Sheet2!$K4977=$B$1,Sheet2!$M4977,0))</f>
        <v>0</v>
      </c>
      <c r="O4977">
        <f>IF(AND(Sheet2!$K4977=$B$2,Sheet2!$L4977=1),Sheet2!$J4977+Sheet2!$M4977,IF(Sheet2!$K4977=$B$2,Sheet2!$M4977,0))</f>
        <v>0</v>
      </c>
    </row>
    <row r="4978" spans="14:15" x14ac:dyDescent="0.25">
      <c r="N4978">
        <f>IF(AND(Sheet2!$K4978=$B$1,Sheet2!$L4978=1),Sheet2!$I4978+Sheet2!$M4978,IF(Sheet2!$K4978=$B$1,Sheet2!$M4978,0))</f>
        <v>0</v>
      </c>
      <c r="O4978">
        <f>IF(AND(Sheet2!$K4978=$B$2,Sheet2!$L4978=1),Sheet2!$J4978+Sheet2!$M4978,IF(Sheet2!$K4978=$B$2,Sheet2!$M4978,0))</f>
        <v>0</v>
      </c>
    </row>
    <row r="4979" spans="14:15" x14ac:dyDescent="0.25">
      <c r="N4979">
        <f>IF(AND(Sheet2!$K4979=$B$1,Sheet2!$L4979=1),Sheet2!$I4979+Sheet2!$M4979,IF(Sheet2!$K4979=$B$1,Sheet2!$M4979,0))</f>
        <v>0</v>
      </c>
      <c r="O4979">
        <f>IF(AND(Sheet2!$K4979=$B$2,Sheet2!$L4979=1),Sheet2!$J4979+Sheet2!$M4979,IF(Sheet2!$K4979=$B$2,Sheet2!$M4979,0))</f>
        <v>0</v>
      </c>
    </row>
    <row r="4980" spans="14:15" x14ac:dyDescent="0.25">
      <c r="N4980">
        <f>IF(AND(Sheet2!$K4980=$B$1,Sheet2!$L4980=1),Sheet2!$I4980+Sheet2!$M4980,IF(Sheet2!$K4980=$B$1,Sheet2!$M4980,0))</f>
        <v>0</v>
      </c>
      <c r="O4980">
        <f>IF(AND(Sheet2!$K4980=$B$2,Sheet2!$L4980=1),Sheet2!$J4980+Sheet2!$M4980,IF(Sheet2!$K4980=$B$2,Sheet2!$M4980,0))</f>
        <v>0</v>
      </c>
    </row>
    <row r="4981" spans="14:15" x14ac:dyDescent="0.25">
      <c r="N4981">
        <f>IF(AND(Sheet2!$K4981=$B$1,Sheet2!$L4981=1),Sheet2!$I4981+Sheet2!$M4981,IF(Sheet2!$K4981=$B$1,Sheet2!$M4981,0))</f>
        <v>0</v>
      </c>
      <c r="O4981">
        <f>IF(AND(Sheet2!$K4981=$B$2,Sheet2!$L4981=1),Sheet2!$J4981+Sheet2!$M4981,IF(Sheet2!$K4981=$B$2,Sheet2!$M4981,0))</f>
        <v>0</v>
      </c>
    </row>
    <row r="4982" spans="14:15" x14ac:dyDescent="0.25">
      <c r="N4982">
        <f>IF(AND(Sheet2!$K4982=$B$1,Sheet2!$L4982=1),Sheet2!$I4982+Sheet2!$M4982,IF(Sheet2!$K4982=$B$1,Sheet2!$M4982,0))</f>
        <v>0</v>
      </c>
      <c r="O4982">
        <f>IF(AND(Sheet2!$K4982=$B$2,Sheet2!$L4982=1),Sheet2!$J4982+Sheet2!$M4982,IF(Sheet2!$K4982=$B$2,Sheet2!$M4982,0))</f>
        <v>0</v>
      </c>
    </row>
    <row r="4983" spans="14:15" x14ac:dyDescent="0.25">
      <c r="N4983">
        <f>IF(AND(Sheet2!$K4983=$B$1,Sheet2!$L4983=1),Sheet2!$I4983+Sheet2!$M4983,IF(Sheet2!$K4983=$B$1,Sheet2!$M4983,0))</f>
        <v>0</v>
      </c>
      <c r="O4983">
        <f>IF(AND(Sheet2!$K4983=$B$2,Sheet2!$L4983=1),Sheet2!$J4983+Sheet2!$M4983,IF(Sheet2!$K4983=$B$2,Sheet2!$M4983,0))</f>
        <v>0</v>
      </c>
    </row>
    <row r="4984" spans="14:15" x14ac:dyDescent="0.25">
      <c r="N4984">
        <f>IF(AND(Sheet2!$K4984=$B$1,Sheet2!$L4984=1),Sheet2!$I4984+Sheet2!$M4984,IF(Sheet2!$K4984=$B$1,Sheet2!$M4984,0))</f>
        <v>0</v>
      </c>
      <c r="O4984">
        <f>IF(AND(Sheet2!$K4984=$B$2,Sheet2!$L4984=1),Sheet2!$J4984+Sheet2!$M4984,IF(Sheet2!$K4984=$B$2,Sheet2!$M4984,0))</f>
        <v>0</v>
      </c>
    </row>
    <row r="4985" spans="14:15" x14ac:dyDescent="0.25">
      <c r="N4985">
        <f>IF(AND(Sheet2!$K4985=$B$1,Sheet2!$L4985=1),Sheet2!$I4985+Sheet2!$M4985,IF(Sheet2!$K4985=$B$1,Sheet2!$M4985,0))</f>
        <v>0</v>
      </c>
      <c r="O4985">
        <f>IF(AND(Sheet2!$K4985=$B$2,Sheet2!$L4985=1),Sheet2!$J4985+Sheet2!$M4985,IF(Sheet2!$K4985=$B$2,Sheet2!$M4985,0))</f>
        <v>0</v>
      </c>
    </row>
    <row r="4986" spans="14:15" x14ac:dyDescent="0.25">
      <c r="N4986">
        <f>IF(AND(Sheet2!$K4986=$B$1,Sheet2!$L4986=1),Sheet2!$I4986+Sheet2!$M4986,IF(Sheet2!$K4986=$B$1,Sheet2!$M4986,0))</f>
        <v>0</v>
      </c>
      <c r="O4986">
        <f>IF(AND(Sheet2!$K4986=$B$2,Sheet2!$L4986=1),Sheet2!$J4986+Sheet2!$M4986,IF(Sheet2!$K4986=$B$2,Sheet2!$M4986,0))</f>
        <v>0</v>
      </c>
    </row>
    <row r="4987" spans="14:15" x14ac:dyDescent="0.25">
      <c r="N4987">
        <f>IF(AND(Sheet2!$K4987=$B$1,Sheet2!$L4987=1),Sheet2!$I4987+Sheet2!$M4987,IF(Sheet2!$K4987=$B$1,Sheet2!$M4987,0))</f>
        <v>0</v>
      </c>
      <c r="O4987">
        <f>IF(AND(Sheet2!$K4987=$B$2,Sheet2!$L4987=1),Sheet2!$J4987+Sheet2!$M4987,IF(Sheet2!$K4987=$B$2,Sheet2!$M4987,0))</f>
        <v>0</v>
      </c>
    </row>
    <row r="4988" spans="14:15" x14ac:dyDescent="0.25">
      <c r="N4988">
        <f>IF(AND(Sheet2!$K4988=$B$1,Sheet2!$L4988=1),Sheet2!$I4988+Sheet2!$M4988,IF(Sheet2!$K4988=$B$1,Sheet2!$M4988,0))</f>
        <v>0</v>
      </c>
      <c r="O4988">
        <f>IF(AND(Sheet2!$K4988=$B$2,Sheet2!$L4988=1),Sheet2!$J4988+Sheet2!$M4988,IF(Sheet2!$K4988=$B$2,Sheet2!$M4988,0))</f>
        <v>0</v>
      </c>
    </row>
    <row r="4989" spans="14:15" x14ac:dyDescent="0.25">
      <c r="N4989">
        <f>IF(AND(Sheet2!$K4989=$B$1,Sheet2!$L4989=1),Sheet2!$I4989+Sheet2!$M4989,IF(Sheet2!$K4989=$B$1,Sheet2!$M4989,0))</f>
        <v>0</v>
      </c>
      <c r="O4989">
        <f>IF(AND(Sheet2!$K4989=$B$2,Sheet2!$L4989=1),Sheet2!$J4989+Sheet2!$M4989,IF(Sheet2!$K4989=$B$2,Sheet2!$M4989,0))</f>
        <v>0</v>
      </c>
    </row>
    <row r="4990" spans="14:15" x14ac:dyDescent="0.25">
      <c r="N4990">
        <f>IF(AND(Sheet2!$K4990=$B$1,Sheet2!$L4990=1),Sheet2!$I4990+Sheet2!$M4990,IF(Sheet2!$K4990=$B$1,Sheet2!$M4990,0))</f>
        <v>0</v>
      </c>
      <c r="O4990">
        <f>IF(AND(Sheet2!$K4990=$B$2,Sheet2!$L4990=1),Sheet2!$J4990+Sheet2!$M4990,IF(Sheet2!$K4990=$B$2,Sheet2!$M4990,0))</f>
        <v>0</v>
      </c>
    </row>
    <row r="4991" spans="14:15" x14ac:dyDescent="0.25">
      <c r="N4991">
        <f>IF(AND(Sheet2!$K4991=$B$1,Sheet2!$L4991=1),Sheet2!$I4991+Sheet2!$M4991,IF(Sheet2!$K4991=$B$1,Sheet2!$M4991,0))</f>
        <v>0</v>
      </c>
      <c r="O4991">
        <f>IF(AND(Sheet2!$K4991=$B$2,Sheet2!$L4991=1),Sheet2!$J4991+Sheet2!$M4991,IF(Sheet2!$K4991=$B$2,Sheet2!$M4991,0))</f>
        <v>0</v>
      </c>
    </row>
    <row r="4992" spans="14:15" x14ac:dyDescent="0.25">
      <c r="N4992">
        <f>IF(AND(Sheet2!$K4992=$B$1,Sheet2!$L4992=1),Sheet2!$I4992+Sheet2!$M4992,IF(Sheet2!$K4992=$B$1,Sheet2!$M4992,0))</f>
        <v>0</v>
      </c>
      <c r="O4992">
        <f>IF(AND(Sheet2!$K4992=$B$2,Sheet2!$L4992=1),Sheet2!$J4992+Sheet2!$M4992,IF(Sheet2!$K4992=$B$2,Sheet2!$M4992,0))</f>
        <v>0</v>
      </c>
    </row>
    <row r="4993" spans="14:15" x14ac:dyDescent="0.25">
      <c r="N4993">
        <f>IF(AND(Sheet2!$K4993=$B$1,Sheet2!$L4993=1),Sheet2!$I4993+Sheet2!$M4993,IF(Sheet2!$K4993=$B$1,Sheet2!$M4993,0))</f>
        <v>0</v>
      </c>
      <c r="O4993">
        <f>IF(AND(Sheet2!$K4993=$B$2,Sheet2!$L4993=1),Sheet2!$J4993+Sheet2!$M4993,IF(Sheet2!$K4993=$B$2,Sheet2!$M4993,0))</f>
        <v>0</v>
      </c>
    </row>
    <row r="4994" spans="14:15" x14ac:dyDescent="0.25">
      <c r="N4994">
        <f>IF(AND(Sheet2!$K4994=$B$1,Sheet2!$L4994=1),Sheet2!$I4994+Sheet2!$M4994,IF(Sheet2!$K4994=$B$1,Sheet2!$M4994,0))</f>
        <v>0</v>
      </c>
      <c r="O4994">
        <f>IF(AND(Sheet2!$K4994=$B$2,Sheet2!$L4994=1),Sheet2!$J4994+Sheet2!$M4994,IF(Sheet2!$K4994=$B$2,Sheet2!$M4994,0))</f>
        <v>0</v>
      </c>
    </row>
    <row r="4995" spans="14:15" x14ac:dyDescent="0.25">
      <c r="N4995">
        <f>IF(AND(Sheet2!$K4995=$B$1,Sheet2!$L4995=1),Sheet2!$I4995+Sheet2!$M4995,IF(Sheet2!$K4995=$B$1,Sheet2!$M4995,0))</f>
        <v>0</v>
      </c>
      <c r="O4995">
        <f>IF(AND(Sheet2!$K4995=$B$2,Sheet2!$L4995=1),Sheet2!$J4995+Sheet2!$M4995,IF(Sheet2!$K4995=$B$2,Sheet2!$M4995,0))</f>
        <v>0</v>
      </c>
    </row>
    <row r="4996" spans="14:15" x14ac:dyDescent="0.25">
      <c r="N4996">
        <f>IF(AND(Sheet2!$K4996=$B$1,Sheet2!$L4996=1),Sheet2!$I4996+Sheet2!$M4996,IF(Sheet2!$K4996=$B$1,Sheet2!$M4996,0))</f>
        <v>0</v>
      </c>
      <c r="O4996">
        <f>IF(AND(Sheet2!$K4996=$B$2,Sheet2!$L4996=1),Sheet2!$J4996+Sheet2!$M4996,IF(Sheet2!$K4996=$B$2,Sheet2!$M4996,0))</f>
        <v>0</v>
      </c>
    </row>
    <row r="4997" spans="14:15" x14ac:dyDescent="0.25">
      <c r="N4997">
        <f>IF(AND(Sheet2!$K4997=$B$1,Sheet2!$L4997=1),Sheet2!$I4997+Sheet2!$M4997,IF(Sheet2!$K4997=$B$1,Sheet2!$M4997,0))</f>
        <v>0</v>
      </c>
      <c r="O4997">
        <f>IF(AND(Sheet2!$K4997=$B$2,Sheet2!$L4997=1),Sheet2!$J4997+Sheet2!$M4997,IF(Sheet2!$K4997=$B$2,Sheet2!$M4997,0))</f>
        <v>0</v>
      </c>
    </row>
    <row r="4998" spans="14:15" x14ac:dyDescent="0.25">
      <c r="N4998">
        <f>IF(AND(Sheet2!$K4998=$B$1,Sheet2!$L4998=1),Sheet2!$I4998+Sheet2!$M4998,IF(Sheet2!$K4998=$B$1,Sheet2!$M4998,0))</f>
        <v>0</v>
      </c>
      <c r="O4998">
        <f>IF(AND(Sheet2!$K4998=$B$2,Sheet2!$L4998=1),Sheet2!$J4998+Sheet2!$M4998,IF(Sheet2!$K4998=$B$2,Sheet2!$M4998,0))</f>
        <v>0</v>
      </c>
    </row>
    <row r="4999" spans="14:15" x14ac:dyDescent="0.25">
      <c r="N4999">
        <f>IF(AND(Sheet2!$K4999=$B$1,Sheet2!$L4999=1),Sheet2!$I4999+Sheet2!$M4999,IF(Sheet2!$K4999=$B$1,Sheet2!$M4999,0))</f>
        <v>0</v>
      </c>
      <c r="O4999">
        <f>IF(AND(Sheet2!$K4999=$B$2,Sheet2!$L4999=1),Sheet2!$J4999+Sheet2!$M4999,IF(Sheet2!$K4999=$B$2,Sheet2!$M4999,0))</f>
        <v>0</v>
      </c>
    </row>
    <row r="5000" spans="14:15" x14ac:dyDescent="0.25">
      <c r="N5000">
        <f>IF(AND(Sheet2!$K5000=$B$1,Sheet2!$L5000=1),Sheet2!$I5000+Sheet2!$M5000,IF(Sheet2!$K5000=$B$1,Sheet2!$M5000,0))</f>
        <v>0</v>
      </c>
      <c r="O5000">
        <f>IF(AND(Sheet2!$K5000=$B$2,Sheet2!$L5000=1),Sheet2!$J5000+Sheet2!$M5000,IF(Sheet2!$K5000=$B$2,Sheet2!$M5000,0))</f>
        <v>0</v>
      </c>
    </row>
    <row r="5001" spans="14:15" x14ac:dyDescent="0.25">
      <c r="N5001">
        <f>IF(AND(Sheet2!$K5001=$B$1,Sheet2!$L5001=1),Sheet2!$I5001+Sheet2!$M5001,IF(Sheet2!$K5001=$B$1,Sheet2!$M5001,0))</f>
        <v>0</v>
      </c>
      <c r="O5001">
        <f>IF(AND(Sheet2!$K5001=$B$2,Sheet2!$L5001=1),Sheet2!$J5001+Sheet2!$M5001,IF(Sheet2!$K5001=$B$2,Sheet2!$M5001,0))</f>
        <v>0</v>
      </c>
    </row>
    <row r="5002" spans="14:15" x14ac:dyDescent="0.25">
      <c r="N5002">
        <f>IF(AND(Sheet2!$K5002=$B$1,Sheet2!$L5002=1),Sheet2!$I5002+Sheet2!$M5002,IF(Sheet2!$K5002=$B$1,Sheet2!$M5002,0))</f>
        <v>0</v>
      </c>
      <c r="O5002">
        <f>IF(AND(Sheet2!$K5002=$B$2,Sheet2!$L5002=1),Sheet2!$J5002+Sheet2!$M5002,IF(Sheet2!$K5002=$B$2,Sheet2!$M5002,0))</f>
        <v>0</v>
      </c>
    </row>
    <row r="5003" spans="14:15" x14ac:dyDescent="0.25">
      <c r="N5003">
        <f>IF(AND(Sheet2!$K5003=$B$1,Sheet2!$L5003=1),Sheet2!$I5003+Sheet2!$M5003,IF(Sheet2!$K5003=$B$1,Sheet2!$M5003,0))</f>
        <v>0</v>
      </c>
      <c r="O5003">
        <f>IF(AND(Sheet2!$K5003=$B$2,Sheet2!$L5003=1),Sheet2!$J5003+Sheet2!$M5003,IF(Sheet2!$K5003=$B$2,Sheet2!$M5003,0))</f>
        <v>0</v>
      </c>
    </row>
    <row r="5004" spans="14:15" x14ac:dyDescent="0.25">
      <c r="N5004">
        <f>IF(AND(Sheet2!$K5004=$B$1,Sheet2!$L5004=1),Sheet2!$I5004+Sheet2!$M5004,IF(Sheet2!$K5004=$B$1,Sheet2!$M5004,0))</f>
        <v>0</v>
      </c>
      <c r="O5004">
        <f>IF(AND(Sheet2!$K5004=$B$2,Sheet2!$L5004=1),Sheet2!$J5004+Sheet2!$M5004,IF(Sheet2!$K5004=$B$2,Sheet2!$M5004,0))</f>
        <v>0</v>
      </c>
    </row>
    <row r="5005" spans="14:15" x14ac:dyDescent="0.25">
      <c r="N5005">
        <f>IF(AND(Sheet2!$K5005=$B$1,Sheet2!$L5005=1),Sheet2!$I5005+Sheet2!$M5005,IF(Sheet2!$K5005=$B$1,Sheet2!$M5005,0))</f>
        <v>0</v>
      </c>
      <c r="O5005">
        <f>IF(AND(Sheet2!$K5005=$B$2,Sheet2!$L5005=1),Sheet2!$J5005+Sheet2!$M5005,IF(Sheet2!$K5005=$B$2,Sheet2!$M5005,0))</f>
        <v>0</v>
      </c>
    </row>
    <row r="5006" spans="14:15" x14ac:dyDescent="0.25">
      <c r="N5006">
        <f>IF(AND(Sheet2!$K5006=$B$1,Sheet2!$L5006=1),Sheet2!$I5006+Sheet2!$M5006,IF(Sheet2!$K5006=$B$1,Sheet2!$M5006,0))</f>
        <v>0</v>
      </c>
      <c r="O5006">
        <f>IF(AND(Sheet2!$K5006=$B$2,Sheet2!$L5006=1),Sheet2!$J5006+Sheet2!$M5006,IF(Sheet2!$K5006=$B$2,Sheet2!$M5006,0))</f>
        <v>0</v>
      </c>
    </row>
    <row r="5007" spans="14:15" x14ac:dyDescent="0.25">
      <c r="N5007">
        <f>IF(AND(Sheet2!$K5007=$B$1,Sheet2!$L5007=1),Sheet2!$I5007+Sheet2!$M5007,IF(Sheet2!$K5007=$B$1,Sheet2!$M5007,0))</f>
        <v>0</v>
      </c>
      <c r="O5007">
        <f>IF(AND(Sheet2!$K5007=$B$2,Sheet2!$L5007=1),Sheet2!$J5007+Sheet2!$M5007,IF(Sheet2!$K5007=$B$2,Sheet2!$M5007,0))</f>
        <v>0</v>
      </c>
    </row>
    <row r="5008" spans="14:15" x14ac:dyDescent="0.25">
      <c r="N5008">
        <f>IF(AND(Sheet2!$K5008=$B$1,Sheet2!$L5008=1),Sheet2!$I5008+Sheet2!$M5008,IF(Sheet2!$K5008=$B$1,Sheet2!$M5008,0))</f>
        <v>0</v>
      </c>
      <c r="O5008">
        <f>IF(AND(Sheet2!$K5008=$B$2,Sheet2!$L5008=1),Sheet2!$J5008+Sheet2!$M5008,IF(Sheet2!$K5008=$B$2,Sheet2!$M5008,0))</f>
        <v>0</v>
      </c>
    </row>
    <row r="5009" spans="14:15" x14ac:dyDescent="0.25">
      <c r="N5009">
        <f>IF(AND(Sheet2!$K5009=$B$1,Sheet2!$L5009=1),Sheet2!$I5009+Sheet2!$M5009,IF(Sheet2!$K5009=$B$1,Sheet2!$M5009,0))</f>
        <v>0</v>
      </c>
      <c r="O5009">
        <f>IF(AND(Sheet2!$K5009=$B$2,Sheet2!$L5009=1),Sheet2!$J5009+Sheet2!$M5009,IF(Sheet2!$K5009=$B$2,Sheet2!$M5009,0))</f>
        <v>0</v>
      </c>
    </row>
    <row r="5010" spans="14:15" x14ac:dyDescent="0.25">
      <c r="N5010">
        <f>IF(AND(Sheet2!$K5010=$B$1,Sheet2!$L5010=1),Sheet2!$I5010+Sheet2!$M5010,IF(Sheet2!$K5010=$B$1,Sheet2!$M5010,0))</f>
        <v>0</v>
      </c>
      <c r="O5010">
        <f>IF(AND(Sheet2!$K5010=$B$2,Sheet2!$L5010=1),Sheet2!$J5010+Sheet2!$M5010,IF(Sheet2!$K5010=$B$2,Sheet2!$M5010,0))</f>
        <v>0</v>
      </c>
    </row>
    <row r="5011" spans="14:15" x14ac:dyDescent="0.25">
      <c r="N5011">
        <f>IF(AND(Sheet2!$K5011=$B$1,Sheet2!$L5011=1),Sheet2!$I5011+Sheet2!$M5011,IF(Sheet2!$K5011=$B$1,Sheet2!$M5011,0))</f>
        <v>0</v>
      </c>
      <c r="O5011">
        <f>IF(AND(Sheet2!$K5011=$B$2,Sheet2!$L5011=1),Sheet2!$J5011+Sheet2!$M5011,IF(Sheet2!$K5011=$B$2,Sheet2!$M5011,0))</f>
        <v>0</v>
      </c>
    </row>
    <row r="5012" spans="14:15" x14ac:dyDescent="0.25">
      <c r="N5012">
        <f>IF(AND(Sheet2!$K5012=$B$1,Sheet2!$L5012=1),Sheet2!$I5012+Sheet2!$M5012,IF(Sheet2!$K5012=$B$1,Sheet2!$M5012,0))</f>
        <v>0</v>
      </c>
      <c r="O5012">
        <f>IF(AND(Sheet2!$K5012=$B$2,Sheet2!$L5012=1),Sheet2!$J5012+Sheet2!$M5012,IF(Sheet2!$K5012=$B$2,Sheet2!$M5012,0))</f>
        <v>0</v>
      </c>
    </row>
    <row r="5013" spans="14:15" x14ac:dyDescent="0.25">
      <c r="N5013">
        <f>IF(AND(Sheet2!$K5013=$B$1,Sheet2!$L5013=1),Sheet2!$I5013+Sheet2!$M5013,IF(Sheet2!$K5013=$B$1,Sheet2!$M5013,0))</f>
        <v>0</v>
      </c>
      <c r="O5013">
        <f>IF(AND(Sheet2!$K5013=$B$2,Sheet2!$L5013=1),Sheet2!$J5013+Sheet2!$M5013,IF(Sheet2!$K5013=$B$2,Sheet2!$M5013,0))</f>
        <v>0</v>
      </c>
    </row>
    <row r="5014" spans="14:15" x14ac:dyDescent="0.25">
      <c r="N5014">
        <f>IF(AND(Sheet2!$K5014=$B$1,Sheet2!$L5014=1),Sheet2!$I5014+Sheet2!$M5014,IF(Sheet2!$K5014=$B$1,Sheet2!$M5014,0))</f>
        <v>0</v>
      </c>
      <c r="O5014">
        <f>IF(AND(Sheet2!$K5014=$B$2,Sheet2!$L5014=1),Sheet2!$J5014+Sheet2!$M5014,IF(Sheet2!$K5014=$B$2,Sheet2!$M5014,0))</f>
        <v>0</v>
      </c>
    </row>
    <row r="5015" spans="14:15" x14ac:dyDescent="0.25">
      <c r="N5015">
        <f>IF(AND(Sheet2!$K5015=$B$1,Sheet2!$L5015=1),Sheet2!$I5015+Sheet2!$M5015,IF(Sheet2!$K5015=$B$1,Sheet2!$M5015,0))</f>
        <v>0</v>
      </c>
      <c r="O5015">
        <f>IF(AND(Sheet2!$K5015=$B$2,Sheet2!$L5015=1),Sheet2!$J5015+Sheet2!$M5015,IF(Sheet2!$K5015=$B$2,Sheet2!$M5015,0))</f>
        <v>0</v>
      </c>
    </row>
    <row r="5016" spans="14:15" x14ac:dyDescent="0.25">
      <c r="N5016">
        <f>IF(AND(Sheet2!$K5016=$B$1,Sheet2!$L5016=1),Sheet2!$I5016+Sheet2!$M5016,IF(Sheet2!$K5016=$B$1,Sheet2!$M5016,0))</f>
        <v>0</v>
      </c>
      <c r="O5016">
        <f>IF(AND(Sheet2!$K5016=$B$2,Sheet2!$L5016=1),Sheet2!$J5016+Sheet2!$M5016,IF(Sheet2!$K5016=$B$2,Sheet2!$M5016,0))</f>
        <v>0</v>
      </c>
    </row>
    <row r="5017" spans="14:15" x14ac:dyDescent="0.25">
      <c r="N5017">
        <f>IF(AND(Sheet2!$K5017=$B$1,Sheet2!$L5017=1),Sheet2!$I5017+Sheet2!$M5017,IF(Sheet2!$K5017=$B$1,Sheet2!$M5017,0))</f>
        <v>0</v>
      </c>
      <c r="O5017">
        <f>IF(AND(Sheet2!$K5017=$B$2,Sheet2!$L5017=1),Sheet2!$J5017+Sheet2!$M5017,IF(Sheet2!$K5017=$B$2,Sheet2!$M5017,0))</f>
        <v>0</v>
      </c>
    </row>
    <row r="5018" spans="14:15" x14ac:dyDescent="0.25">
      <c r="N5018">
        <f>IF(AND(Sheet2!$K5018=$B$1,Sheet2!$L5018=1),Sheet2!$I5018+Sheet2!$M5018,IF(Sheet2!$K5018=$B$1,Sheet2!$M5018,0))</f>
        <v>0</v>
      </c>
      <c r="O5018">
        <f>IF(AND(Sheet2!$K5018=$B$2,Sheet2!$L5018=1),Sheet2!$J5018+Sheet2!$M5018,IF(Sheet2!$K5018=$B$2,Sheet2!$M5018,0))</f>
        <v>0</v>
      </c>
    </row>
    <row r="5019" spans="14:15" x14ac:dyDescent="0.25">
      <c r="N5019">
        <f>IF(AND(Sheet2!$K5019=$B$1,Sheet2!$L5019=1),Sheet2!$I5019+Sheet2!$M5019,IF(Sheet2!$K5019=$B$1,Sheet2!$M5019,0))</f>
        <v>0</v>
      </c>
      <c r="O5019">
        <f>IF(AND(Sheet2!$K5019=$B$2,Sheet2!$L5019=1),Sheet2!$J5019+Sheet2!$M5019,IF(Sheet2!$K5019=$B$2,Sheet2!$M5019,0))</f>
        <v>0</v>
      </c>
    </row>
    <row r="5020" spans="14:15" x14ac:dyDescent="0.25">
      <c r="N5020">
        <f>IF(AND(Sheet2!$K5020=$B$1,Sheet2!$L5020=1),Sheet2!$I5020+Sheet2!$M5020,IF(Sheet2!$K5020=$B$1,Sheet2!$M5020,0))</f>
        <v>0</v>
      </c>
      <c r="O5020">
        <f>IF(AND(Sheet2!$K5020=$B$2,Sheet2!$L5020=1),Sheet2!$J5020+Sheet2!$M5020,IF(Sheet2!$K5020=$B$2,Sheet2!$M5020,0))</f>
        <v>0</v>
      </c>
    </row>
    <row r="5021" spans="14:15" x14ac:dyDescent="0.25">
      <c r="N5021">
        <f>IF(AND(Sheet2!$K5021=$B$1,Sheet2!$L5021=1),Sheet2!$I5021+Sheet2!$M5021,IF(Sheet2!$K5021=$B$1,Sheet2!$M5021,0))</f>
        <v>0</v>
      </c>
      <c r="O5021">
        <f>IF(AND(Sheet2!$K5021=$B$2,Sheet2!$L5021=1),Sheet2!$J5021+Sheet2!$M5021,IF(Sheet2!$K5021=$B$2,Sheet2!$M5021,0))</f>
        <v>0</v>
      </c>
    </row>
    <row r="5022" spans="14:15" x14ac:dyDescent="0.25">
      <c r="N5022">
        <f>IF(AND(Sheet2!$K5022=$B$1,Sheet2!$L5022=1),Sheet2!$I5022+Sheet2!$M5022,IF(Sheet2!$K5022=$B$1,Sheet2!$M5022,0))</f>
        <v>0</v>
      </c>
      <c r="O5022">
        <f>IF(AND(Sheet2!$K5022=$B$2,Sheet2!$L5022=1),Sheet2!$J5022+Sheet2!$M5022,IF(Sheet2!$K5022=$B$2,Sheet2!$M5022,0))</f>
        <v>0</v>
      </c>
    </row>
    <row r="5023" spans="14:15" x14ac:dyDescent="0.25">
      <c r="N5023">
        <f>IF(AND(Sheet2!$K5023=$B$1,Sheet2!$L5023=1),Sheet2!$I5023+Sheet2!$M5023,IF(Sheet2!$K5023=$B$1,Sheet2!$M5023,0))</f>
        <v>0</v>
      </c>
      <c r="O5023">
        <f>IF(AND(Sheet2!$K5023=$B$2,Sheet2!$L5023=1),Sheet2!$J5023+Sheet2!$M5023,IF(Sheet2!$K5023=$B$2,Sheet2!$M5023,0))</f>
        <v>0</v>
      </c>
    </row>
    <row r="5024" spans="14:15" x14ac:dyDescent="0.25">
      <c r="N5024">
        <f>IF(AND(Sheet2!$K5024=$B$1,Sheet2!$L5024=1),Sheet2!$I5024+Sheet2!$M5024,IF(Sheet2!$K5024=$B$1,Sheet2!$M5024,0))</f>
        <v>0</v>
      </c>
      <c r="O5024">
        <f>IF(AND(Sheet2!$K5024=$B$2,Sheet2!$L5024=1),Sheet2!$J5024+Sheet2!$M5024,IF(Sheet2!$K5024=$B$2,Sheet2!$M5024,0))</f>
        <v>0</v>
      </c>
    </row>
    <row r="5025" spans="14:15" x14ac:dyDescent="0.25">
      <c r="N5025">
        <f>IF(AND(Sheet2!$K5025=$B$1,Sheet2!$L5025=1),Sheet2!$I5025+Sheet2!$M5025,IF(Sheet2!$K5025=$B$1,Sheet2!$M5025,0))</f>
        <v>0</v>
      </c>
      <c r="O5025">
        <f>IF(AND(Sheet2!$K5025=$B$2,Sheet2!$L5025=1),Sheet2!$J5025+Sheet2!$M5025,IF(Sheet2!$K5025=$B$2,Sheet2!$M5025,0))</f>
        <v>0</v>
      </c>
    </row>
    <row r="5026" spans="14:15" x14ac:dyDescent="0.25">
      <c r="N5026">
        <f>IF(AND(Sheet2!$K5026=$B$1,Sheet2!$L5026=1),Sheet2!$I5026+Sheet2!$M5026,IF(Sheet2!$K5026=$B$1,Sheet2!$M5026,0))</f>
        <v>0</v>
      </c>
      <c r="O5026">
        <f>IF(AND(Sheet2!$K5026=$B$2,Sheet2!$L5026=1),Sheet2!$J5026+Sheet2!$M5026,IF(Sheet2!$K5026=$B$2,Sheet2!$M5026,0))</f>
        <v>0</v>
      </c>
    </row>
    <row r="5027" spans="14:15" x14ac:dyDescent="0.25">
      <c r="N5027">
        <f>IF(AND(Sheet2!$K5027=$B$1,Sheet2!$L5027=1),Sheet2!$I5027+Sheet2!$M5027,IF(Sheet2!$K5027=$B$1,Sheet2!$M5027,0))</f>
        <v>0</v>
      </c>
      <c r="O5027">
        <f>IF(AND(Sheet2!$K5027=$B$2,Sheet2!$L5027=1),Sheet2!$J5027+Sheet2!$M5027,IF(Sheet2!$K5027=$B$2,Sheet2!$M5027,0))</f>
        <v>0</v>
      </c>
    </row>
    <row r="5028" spans="14:15" x14ac:dyDescent="0.25">
      <c r="N5028">
        <f>IF(AND(Sheet2!$K5028=$B$1,Sheet2!$L5028=1),Sheet2!$I5028+Sheet2!$M5028,IF(Sheet2!$K5028=$B$1,Sheet2!$M5028,0))</f>
        <v>0</v>
      </c>
      <c r="O5028">
        <f>IF(AND(Sheet2!$K5028=$B$2,Sheet2!$L5028=1),Sheet2!$J5028+Sheet2!$M5028,IF(Sheet2!$K5028=$B$2,Sheet2!$M5028,0))</f>
        <v>0</v>
      </c>
    </row>
    <row r="5029" spans="14:15" x14ac:dyDescent="0.25">
      <c r="N5029">
        <f>IF(AND(Sheet2!$K5029=$B$1,Sheet2!$L5029=1),Sheet2!$I5029+Sheet2!$M5029,IF(Sheet2!$K5029=$B$1,Sheet2!$M5029,0))</f>
        <v>0</v>
      </c>
      <c r="O5029">
        <f>IF(AND(Sheet2!$K5029=$B$2,Sheet2!$L5029=1),Sheet2!$J5029+Sheet2!$M5029,IF(Sheet2!$K5029=$B$2,Sheet2!$M5029,0))</f>
        <v>0</v>
      </c>
    </row>
    <row r="5030" spans="14:15" x14ac:dyDescent="0.25">
      <c r="N5030">
        <f>IF(AND(Sheet2!$K5030=$B$1,Sheet2!$L5030=1),Sheet2!$I5030+Sheet2!$M5030,IF(Sheet2!$K5030=$B$1,Sheet2!$M5030,0))</f>
        <v>0</v>
      </c>
      <c r="O5030">
        <f>IF(AND(Sheet2!$K5030=$B$2,Sheet2!$L5030=1),Sheet2!$J5030+Sheet2!$M5030,IF(Sheet2!$K5030=$B$2,Sheet2!$M5030,0))</f>
        <v>0</v>
      </c>
    </row>
    <row r="5031" spans="14:15" x14ac:dyDescent="0.25">
      <c r="N5031">
        <f>IF(AND(Sheet2!$K5031=$B$1,Sheet2!$L5031=1),Sheet2!$I5031+Sheet2!$M5031,IF(Sheet2!$K5031=$B$1,Sheet2!$M5031,0))</f>
        <v>0</v>
      </c>
      <c r="O5031">
        <f>IF(AND(Sheet2!$K5031=$B$2,Sheet2!$L5031=1),Sheet2!$J5031+Sheet2!$M5031,IF(Sheet2!$K5031=$B$2,Sheet2!$M5031,0))</f>
        <v>0</v>
      </c>
    </row>
    <row r="5032" spans="14:15" x14ac:dyDescent="0.25">
      <c r="N5032">
        <f>IF(AND(Sheet2!$K5032=$B$1,Sheet2!$L5032=1),Sheet2!$I5032+Sheet2!$M5032,IF(Sheet2!$K5032=$B$1,Sheet2!$M5032,0))</f>
        <v>0</v>
      </c>
      <c r="O5032">
        <f>IF(AND(Sheet2!$K5032=$B$2,Sheet2!$L5032=1),Sheet2!$J5032+Sheet2!$M5032,IF(Sheet2!$K5032=$B$2,Sheet2!$M5032,0))</f>
        <v>0</v>
      </c>
    </row>
    <row r="5033" spans="14:15" x14ac:dyDescent="0.25">
      <c r="N5033">
        <f>IF(AND(Sheet2!$K5033=$B$1,Sheet2!$L5033=1),Sheet2!$I5033+Sheet2!$M5033,IF(Sheet2!$K5033=$B$1,Sheet2!$M5033,0))</f>
        <v>0</v>
      </c>
      <c r="O5033">
        <f>IF(AND(Sheet2!$K5033=$B$2,Sheet2!$L5033=1),Sheet2!$J5033+Sheet2!$M5033,IF(Sheet2!$K5033=$B$2,Sheet2!$M5033,0))</f>
        <v>0</v>
      </c>
    </row>
    <row r="5034" spans="14:15" x14ac:dyDescent="0.25">
      <c r="N5034">
        <f>IF(AND(Sheet2!$K5034=$B$1,Sheet2!$L5034=1),Sheet2!$I5034+Sheet2!$M5034,IF(Sheet2!$K5034=$B$1,Sheet2!$M5034,0))</f>
        <v>0</v>
      </c>
      <c r="O5034">
        <f>IF(AND(Sheet2!$K5034=$B$2,Sheet2!$L5034=1),Sheet2!$J5034+Sheet2!$M5034,IF(Sheet2!$K5034=$B$2,Sheet2!$M5034,0))</f>
        <v>0</v>
      </c>
    </row>
    <row r="5035" spans="14:15" x14ac:dyDescent="0.25">
      <c r="N5035">
        <f>IF(AND(Sheet2!$K5035=$B$1,Sheet2!$L5035=1),Sheet2!$I5035+Sheet2!$M5035,IF(Sheet2!$K5035=$B$1,Sheet2!$M5035,0))</f>
        <v>0</v>
      </c>
      <c r="O5035">
        <f>IF(AND(Sheet2!$K5035=$B$2,Sheet2!$L5035=1),Sheet2!$J5035+Sheet2!$M5035,IF(Sheet2!$K5035=$B$2,Sheet2!$M5035,0))</f>
        <v>0</v>
      </c>
    </row>
    <row r="5036" spans="14:15" x14ac:dyDescent="0.25">
      <c r="N5036">
        <f>IF(AND(Sheet2!$K5036=$B$1,Sheet2!$L5036=1),Sheet2!$I5036+Sheet2!$M5036,IF(Sheet2!$K5036=$B$1,Sheet2!$M5036,0))</f>
        <v>0</v>
      </c>
      <c r="O5036">
        <f>IF(AND(Sheet2!$K5036=$B$2,Sheet2!$L5036=1),Sheet2!$J5036+Sheet2!$M5036,IF(Sheet2!$K5036=$B$2,Sheet2!$M5036,0))</f>
        <v>0</v>
      </c>
    </row>
    <row r="5037" spans="14:15" x14ac:dyDescent="0.25">
      <c r="N5037">
        <f>IF(AND(Sheet2!$K5037=$B$1,Sheet2!$L5037=1),Sheet2!$I5037+Sheet2!$M5037,IF(Sheet2!$K5037=$B$1,Sheet2!$M5037,0))</f>
        <v>0</v>
      </c>
      <c r="O5037">
        <f>IF(AND(Sheet2!$K5037=$B$2,Sheet2!$L5037=1),Sheet2!$J5037+Sheet2!$M5037,IF(Sheet2!$K5037=$B$2,Sheet2!$M5037,0))</f>
        <v>0</v>
      </c>
    </row>
    <row r="5038" spans="14:15" x14ac:dyDescent="0.25">
      <c r="N5038">
        <f>IF(AND(Sheet2!$K5038=$B$1,Sheet2!$L5038=1),Sheet2!$I5038+Sheet2!$M5038,IF(Sheet2!$K5038=$B$1,Sheet2!$M5038,0))</f>
        <v>0</v>
      </c>
      <c r="O5038">
        <f>IF(AND(Sheet2!$K5038=$B$2,Sheet2!$L5038=1),Sheet2!$J5038+Sheet2!$M5038,IF(Sheet2!$K5038=$B$2,Sheet2!$M5038,0))</f>
        <v>0</v>
      </c>
    </row>
    <row r="5039" spans="14:15" x14ac:dyDescent="0.25">
      <c r="N5039">
        <f>IF(AND(Sheet2!$K5039=$B$1,Sheet2!$L5039=1),Sheet2!$I5039+Sheet2!$M5039,IF(Sheet2!$K5039=$B$1,Sheet2!$M5039,0))</f>
        <v>0</v>
      </c>
      <c r="O5039">
        <f>IF(AND(Sheet2!$K5039=$B$2,Sheet2!$L5039=1),Sheet2!$J5039+Sheet2!$M5039,IF(Sheet2!$K5039=$B$2,Sheet2!$M5039,0))</f>
        <v>0</v>
      </c>
    </row>
    <row r="5040" spans="14:15" x14ac:dyDescent="0.25">
      <c r="N5040">
        <f>IF(AND(Sheet2!$K5040=$B$1,Sheet2!$L5040=1),Sheet2!$I5040+Sheet2!$M5040,IF(Sheet2!$K5040=$B$1,Sheet2!$M5040,0))</f>
        <v>0</v>
      </c>
      <c r="O5040">
        <f>IF(AND(Sheet2!$K5040=$B$2,Sheet2!$L5040=1),Sheet2!$J5040+Sheet2!$M5040,IF(Sheet2!$K5040=$B$2,Sheet2!$M5040,0))</f>
        <v>0</v>
      </c>
    </row>
    <row r="5041" spans="14:15" x14ac:dyDescent="0.25">
      <c r="N5041">
        <f>IF(AND(Sheet2!$K5041=$B$1,Sheet2!$L5041=1),Sheet2!$I5041+Sheet2!$M5041,IF(Sheet2!$K5041=$B$1,Sheet2!$M5041,0))</f>
        <v>0</v>
      </c>
      <c r="O5041">
        <f>IF(AND(Sheet2!$K5041=$B$2,Sheet2!$L5041=1),Sheet2!$J5041+Sheet2!$M5041,IF(Sheet2!$K5041=$B$2,Sheet2!$M5041,0))</f>
        <v>0</v>
      </c>
    </row>
    <row r="5042" spans="14:15" x14ac:dyDescent="0.25">
      <c r="N5042">
        <f>IF(AND(Sheet2!$K5042=$B$1,Sheet2!$L5042=1),Sheet2!$I5042+Sheet2!$M5042,IF(Sheet2!$K5042=$B$1,Sheet2!$M5042,0))</f>
        <v>0</v>
      </c>
      <c r="O5042">
        <f>IF(AND(Sheet2!$K5042=$B$2,Sheet2!$L5042=1),Sheet2!$J5042+Sheet2!$M5042,IF(Sheet2!$K5042=$B$2,Sheet2!$M5042,0))</f>
        <v>0</v>
      </c>
    </row>
    <row r="5043" spans="14:15" x14ac:dyDescent="0.25">
      <c r="N5043">
        <f>IF(AND(Sheet2!$K5043=$B$1,Sheet2!$L5043=1),Sheet2!$I5043+Sheet2!$M5043,IF(Sheet2!$K5043=$B$1,Sheet2!$M5043,0))</f>
        <v>0</v>
      </c>
      <c r="O5043">
        <f>IF(AND(Sheet2!$K5043=$B$2,Sheet2!$L5043=1),Sheet2!$J5043+Sheet2!$M5043,IF(Sheet2!$K5043=$B$2,Sheet2!$M5043,0))</f>
        <v>0</v>
      </c>
    </row>
    <row r="5044" spans="14:15" x14ac:dyDescent="0.25">
      <c r="N5044">
        <f>IF(AND(Sheet2!$K5044=$B$1,Sheet2!$L5044=1),Sheet2!$I5044+Sheet2!$M5044,IF(Sheet2!$K5044=$B$1,Sheet2!$M5044,0))</f>
        <v>0</v>
      </c>
      <c r="O5044">
        <f>IF(AND(Sheet2!$K5044=$B$2,Sheet2!$L5044=1),Sheet2!$J5044+Sheet2!$M5044,IF(Sheet2!$K5044=$B$2,Sheet2!$M5044,0))</f>
        <v>0</v>
      </c>
    </row>
    <row r="5045" spans="14:15" x14ac:dyDescent="0.25">
      <c r="N5045">
        <f>IF(AND(Sheet2!$K5045=$B$1,Sheet2!$L5045=1),Sheet2!$I5045+Sheet2!$M5045,IF(Sheet2!$K5045=$B$1,Sheet2!$M5045,0))</f>
        <v>0</v>
      </c>
      <c r="O5045">
        <f>IF(AND(Sheet2!$K5045=$B$2,Sheet2!$L5045=1),Sheet2!$J5045+Sheet2!$M5045,IF(Sheet2!$K5045=$B$2,Sheet2!$M5045,0))</f>
        <v>0</v>
      </c>
    </row>
    <row r="5046" spans="14:15" x14ac:dyDescent="0.25">
      <c r="N5046">
        <f>IF(AND(Sheet2!$K5046=$B$1,Sheet2!$L5046=1),Sheet2!$I5046+Sheet2!$M5046,IF(Sheet2!$K5046=$B$1,Sheet2!$M5046,0))</f>
        <v>0</v>
      </c>
      <c r="O5046">
        <f>IF(AND(Sheet2!$K5046=$B$2,Sheet2!$L5046=1),Sheet2!$J5046+Sheet2!$M5046,IF(Sheet2!$K5046=$B$2,Sheet2!$M5046,0))</f>
        <v>0</v>
      </c>
    </row>
    <row r="5047" spans="14:15" x14ac:dyDescent="0.25">
      <c r="N5047">
        <f>IF(AND(Sheet2!$K5047=$B$1,Sheet2!$L5047=1),Sheet2!$I5047+Sheet2!$M5047,IF(Sheet2!$K5047=$B$1,Sheet2!$M5047,0))</f>
        <v>0</v>
      </c>
      <c r="O5047">
        <f>IF(AND(Sheet2!$K5047=$B$2,Sheet2!$L5047=1),Sheet2!$J5047+Sheet2!$M5047,IF(Sheet2!$K5047=$B$2,Sheet2!$M5047,0))</f>
        <v>0</v>
      </c>
    </row>
    <row r="5048" spans="14:15" x14ac:dyDescent="0.25">
      <c r="N5048">
        <f>IF(AND(Sheet2!$K5048=$B$1,Sheet2!$L5048=1),Sheet2!$I5048+Sheet2!$M5048,IF(Sheet2!$K5048=$B$1,Sheet2!$M5048,0))</f>
        <v>0</v>
      </c>
      <c r="O5048">
        <f>IF(AND(Sheet2!$K5048=$B$2,Sheet2!$L5048=1),Sheet2!$J5048+Sheet2!$M5048,IF(Sheet2!$K5048=$B$2,Sheet2!$M5048,0))</f>
        <v>0</v>
      </c>
    </row>
    <row r="5049" spans="14:15" x14ac:dyDescent="0.25">
      <c r="N5049">
        <f>IF(AND(Sheet2!$K5049=$B$1,Sheet2!$L5049=1),Sheet2!$I5049+Sheet2!$M5049,IF(Sheet2!$K5049=$B$1,Sheet2!$M5049,0))</f>
        <v>0</v>
      </c>
      <c r="O5049">
        <f>IF(AND(Sheet2!$K5049=$B$2,Sheet2!$L5049=1),Sheet2!$J5049+Sheet2!$M5049,IF(Sheet2!$K5049=$B$2,Sheet2!$M5049,0))</f>
        <v>0</v>
      </c>
    </row>
    <row r="5050" spans="14:15" x14ac:dyDescent="0.25">
      <c r="N5050">
        <f>IF(AND(Sheet2!$K5050=$B$1,Sheet2!$L5050=1),Sheet2!$I5050+Sheet2!$M5050,IF(Sheet2!$K5050=$B$1,Sheet2!$M5050,0))</f>
        <v>0</v>
      </c>
      <c r="O5050">
        <f>IF(AND(Sheet2!$K5050=$B$2,Sheet2!$L5050=1),Sheet2!$J5050+Sheet2!$M5050,IF(Sheet2!$K5050=$B$2,Sheet2!$M5050,0))</f>
        <v>0</v>
      </c>
    </row>
    <row r="5051" spans="14:15" x14ac:dyDescent="0.25">
      <c r="N5051">
        <f>IF(AND(Sheet2!$K5051=$B$1,Sheet2!$L5051=1),Sheet2!$I5051+Sheet2!$M5051,IF(Sheet2!$K5051=$B$1,Sheet2!$M5051,0))</f>
        <v>0</v>
      </c>
      <c r="O5051">
        <f>IF(AND(Sheet2!$K5051=$B$2,Sheet2!$L5051=1),Sheet2!$J5051+Sheet2!$M5051,IF(Sheet2!$K5051=$B$2,Sheet2!$M5051,0))</f>
        <v>0</v>
      </c>
    </row>
    <row r="5052" spans="14:15" x14ac:dyDescent="0.25">
      <c r="N5052">
        <f>IF(AND(Sheet2!$K5052=$B$1,Sheet2!$L5052=1),Sheet2!$I5052+Sheet2!$M5052,IF(Sheet2!$K5052=$B$1,Sheet2!$M5052,0))</f>
        <v>0</v>
      </c>
      <c r="O5052">
        <f>IF(AND(Sheet2!$K5052=$B$2,Sheet2!$L5052=1),Sheet2!$J5052+Sheet2!$M5052,IF(Sheet2!$K5052=$B$2,Sheet2!$M5052,0))</f>
        <v>0</v>
      </c>
    </row>
    <row r="5053" spans="14:15" x14ac:dyDescent="0.25">
      <c r="N5053">
        <f>IF(AND(Sheet2!$K5053=$B$1,Sheet2!$L5053=1),Sheet2!$I5053+Sheet2!$M5053,IF(Sheet2!$K5053=$B$1,Sheet2!$M5053,0))</f>
        <v>0</v>
      </c>
      <c r="O5053">
        <f>IF(AND(Sheet2!$K5053=$B$2,Sheet2!$L5053=1),Sheet2!$J5053+Sheet2!$M5053,IF(Sheet2!$K5053=$B$2,Sheet2!$M5053,0))</f>
        <v>0</v>
      </c>
    </row>
    <row r="5054" spans="14:15" x14ac:dyDescent="0.25">
      <c r="N5054">
        <f>IF(AND(Sheet2!$K5054=$B$1,Sheet2!$L5054=1),Sheet2!$I5054+Sheet2!$M5054,IF(Sheet2!$K5054=$B$1,Sheet2!$M5054,0))</f>
        <v>0</v>
      </c>
      <c r="O5054">
        <f>IF(AND(Sheet2!$K5054=$B$2,Sheet2!$L5054=1),Sheet2!$J5054+Sheet2!$M5054,IF(Sheet2!$K5054=$B$2,Sheet2!$M5054,0))</f>
        <v>0</v>
      </c>
    </row>
    <row r="5055" spans="14:15" x14ac:dyDescent="0.25">
      <c r="N5055">
        <f>IF(AND(Sheet2!$K5055=$B$1,Sheet2!$L5055=1),Sheet2!$I5055+Sheet2!$M5055,IF(Sheet2!$K5055=$B$1,Sheet2!$M5055,0))</f>
        <v>0</v>
      </c>
      <c r="O5055">
        <f>IF(AND(Sheet2!$K5055=$B$2,Sheet2!$L5055=1),Sheet2!$J5055+Sheet2!$M5055,IF(Sheet2!$K5055=$B$2,Sheet2!$M5055,0))</f>
        <v>0</v>
      </c>
    </row>
    <row r="5056" spans="14:15" x14ac:dyDescent="0.25">
      <c r="N5056">
        <f>IF(AND(Sheet2!$K5056=$B$1,Sheet2!$L5056=1),Sheet2!$I5056+Sheet2!$M5056,IF(Sheet2!$K5056=$B$1,Sheet2!$M5056,0))</f>
        <v>0</v>
      </c>
      <c r="O5056">
        <f>IF(AND(Sheet2!$K5056=$B$2,Sheet2!$L5056=1),Sheet2!$J5056+Sheet2!$M5056,IF(Sheet2!$K5056=$B$2,Sheet2!$M5056,0))</f>
        <v>0</v>
      </c>
    </row>
    <row r="5057" spans="14:15" x14ac:dyDescent="0.25">
      <c r="N5057">
        <f>IF(AND(Sheet2!$K5057=$B$1,Sheet2!$L5057=1),Sheet2!$I5057+Sheet2!$M5057,IF(Sheet2!$K5057=$B$1,Sheet2!$M5057,0))</f>
        <v>0</v>
      </c>
      <c r="O5057">
        <f>IF(AND(Sheet2!$K5057=$B$2,Sheet2!$L5057=1),Sheet2!$J5057+Sheet2!$M5057,IF(Sheet2!$K5057=$B$2,Sheet2!$M5057,0))</f>
        <v>0</v>
      </c>
    </row>
    <row r="5058" spans="14:15" x14ac:dyDescent="0.25">
      <c r="N5058">
        <f>IF(AND(Sheet2!$K5058=$B$1,Sheet2!$L5058=1),Sheet2!$I5058+Sheet2!$M5058,IF(Sheet2!$K5058=$B$1,Sheet2!$M5058,0))</f>
        <v>0</v>
      </c>
      <c r="O5058">
        <f>IF(AND(Sheet2!$K5058=$B$2,Sheet2!$L5058=1),Sheet2!$J5058+Sheet2!$M5058,IF(Sheet2!$K5058=$B$2,Sheet2!$M5058,0))</f>
        <v>0</v>
      </c>
    </row>
    <row r="5059" spans="14:15" x14ac:dyDescent="0.25">
      <c r="N5059">
        <f>IF(AND(Sheet2!$K5059=$B$1,Sheet2!$L5059=1),Sheet2!$I5059+Sheet2!$M5059,IF(Sheet2!$K5059=$B$1,Sheet2!$M5059,0))</f>
        <v>0</v>
      </c>
      <c r="O5059">
        <f>IF(AND(Sheet2!$K5059=$B$2,Sheet2!$L5059=1),Sheet2!$J5059+Sheet2!$M5059,IF(Sheet2!$K5059=$B$2,Sheet2!$M5059,0))</f>
        <v>0</v>
      </c>
    </row>
    <row r="5060" spans="14:15" x14ac:dyDescent="0.25">
      <c r="N5060">
        <f>IF(AND(Sheet2!$K5060=$B$1,Sheet2!$L5060=1),Sheet2!$I5060+Sheet2!$M5060,IF(Sheet2!$K5060=$B$1,Sheet2!$M5060,0))</f>
        <v>0</v>
      </c>
      <c r="O5060">
        <f>IF(AND(Sheet2!$K5060=$B$2,Sheet2!$L5060=1),Sheet2!$J5060+Sheet2!$M5060,IF(Sheet2!$K5060=$B$2,Sheet2!$M5060,0))</f>
        <v>0</v>
      </c>
    </row>
    <row r="5061" spans="14:15" x14ac:dyDescent="0.25">
      <c r="N5061">
        <f>IF(AND(Sheet2!$K5061=$B$1,Sheet2!$L5061=1),Sheet2!$I5061+Sheet2!$M5061,IF(Sheet2!$K5061=$B$1,Sheet2!$M5061,0))</f>
        <v>0</v>
      </c>
      <c r="O5061">
        <f>IF(AND(Sheet2!$K5061=$B$2,Sheet2!$L5061=1),Sheet2!$J5061+Sheet2!$M5061,IF(Sheet2!$K5061=$B$2,Sheet2!$M5061,0))</f>
        <v>0</v>
      </c>
    </row>
    <row r="5062" spans="14:15" x14ac:dyDescent="0.25">
      <c r="N5062">
        <f>IF(AND(Sheet2!$K5062=$B$1,Sheet2!$L5062=1),Sheet2!$I5062+Sheet2!$M5062,IF(Sheet2!$K5062=$B$1,Sheet2!$M5062,0))</f>
        <v>0</v>
      </c>
      <c r="O5062">
        <f>IF(AND(Sheet2!$K5062=$B$2,Sheet2!$L5062=1),Sheet2!$J5062+Sheet2!$M5062,IF(Sheet2!$K5062=$B$2,Sheet2!$M5062,0))</f>
        <v>0</v>
      </c>
    </row>
    <row r="5063" spans="14:15" x14ac:dyDescent="0.25">
      <c r="N5063">
        <f>IF(AND(Sheet2!$K5063=$B$1,Sheet2!$L5063=1),Sheet2!$I5063+Sheet2!$M5063,IF(Sheet2!$K5063=$B$1,Sheet2!$M5063,0))</f>
        <v>0</v>
      </c>
      <c r="O5063">
        <f>IF(AND(Sheet2!$K5063=$B$2,Sheet2!$L5063=1),Sheet2!$J5063+Sheet2!$M5063,IF(Sheet2!$K5063=$B$2,Sheet2!$M5063,0))</f>
        <v>0</v>
      </c>
    </row>
    <row r="5064" spans="14:15" x14ac:dyDescent="0.25">
      <c r="N5064">
        <f>IF(AND(Sheet2!$K5064=$B$1,Sheet2!$L5064=1),Sheet2!$I5064+Sheet2!$M5064,IF(Sheet2!$K5064=$B$1,Sheet2!$M5064,0))</f>
        <v>0</v>
      </c>
      <c r="O5064">
        <f>IF(AND(Sheet2!$K5064=$B$2,Sheet2!$L5064=1),Sheet2!$J5064+Sheet2!$M5064,IF(Sheet2!$K5064=$B$2,Sheet2!$M5064,0))</f>
        <v>0</v>
      </c>
    </row>
    <row r="5065" spans="14:15" x14ac:dyDescent="0.25">
      <c r="N5065">
        <f>IF(AND(Sheet2!$K5065=$B$1,Sheet2!$L5065=1),Sheet2!$I5065+Sheet2!$M5065,IF(Sheet2!$K5065=$B$1,Sheet2!$M5065,0))</f>
        <v>0</v>
      </c>
      <c r="O5065">
        <f>IF(AND(Sheet2!$K5065=$B$2,Sheet2!$L5065=1),Sheet2!$J5065+Sheet2!$M5065,IF(Sheet2!$K5065=$B$2,Sheet2!$M5065,0))</f>
        <v>0</v>
      </c>
    </row>
    <row r="5066" spans="14:15" x14ac:dyDescent="0.25">
      <c r="N5066">
        <f>IF(AND(Sheet2!$K5066=$B$1,Sheet2!$L5066=1),Sheet2!$I5066+Sheet2!$M5066,IF(Sheet2!$K5066=$B$1,Sheet2!$M5066,0))</f>
        <v>0</v>
      </c>
      <c r="O5066">
        <f>IF(AND(Sheet2!$K5066=$B$2,Sheet2!$L5066=1),Sheet2!$J5066+Sheet2!$M5066,IF(Sheet2!$K5066=$B$2,Sheet2!$M5066,0))</f>
        <v>0</v>
      </c>
    </row>
    <row r="5067" spans="14:15" x14ac:dyDescent="0.25">
      <c r="N5067">
        <f>IF(AND(Sheet2!$K5067=$B$1,Sheet2!$L5067=1),Sheet2!$I5067+Sheet2!$M5067,IF(Sheet2!$K5067=$B$1,Sheet2!$M5067,0))</f>
        <v>0</v>
      </c>
      <c r="O5067">
        <f>IF(AND(Sheet2!$K5067=$B$2,Sheet2!$L5067=1),Sheet2!$J5067+Sheet2!$M5067,IF(Sheet2!$K5067=$B$2,Sheet2!$M5067,0))</f>
        <v>0</v>
      </c>
    </row>
    <row r="5068" spans="14:15" x14ac:dyDescent="0.25">
      <c r="N5068">
        <f>IF(AND(Sheet2!$K5068=$B$1,Sheet2!$L5068=1),Sheet2!$I5068+Sheet2!$M5068,IF(Sheet2!$K5068=$B$1,Sheet2!$M5068,0))</f>
        <v>0</v>
      </c>
      <c r="O5068">
        <f>IF(AND(Sheet2!$K5068=$B$2,Sheet2!$L5068=1),Sheet2!$J5068+Sheet2!$M5068,IF(Sheet2!$K5068=$B$2,Sheet2!$M5068,0))</f>
        <v>0</v>
      </c>
    </row>
    <row r="5069" spans="14:15" x14ac:dyDescent="0.25">
      <c r="N5069">
        <f>IF(AND(Sheet2!$K5069=$B$1,Sheet2!$L5069=1),Sheet2!$I5069+Sheet2!$M5069,IF(Sheet2!$K5069=$B$1,Sheet2!$M5069,0))</f>
        <v>0</v>
      </c>
      <c r="O5069">
        <f>IF(AND(Sheet2!$K5069=$B$2,Sheet2!$L5069=1),Sheet2!$J5069+Sheet2!$M5069,IF(Sheet2!$K5069=$B$2,Sheet2!$M5069,0))</f>
        <v>0</v>
      </c>
    </row>
    <row r="5070" spans="14:15" x14ac:dyDescent="0.25">
      <c r="N5070">
        <f>IF(AND(Sheet2!$K5070=$B$1,Sheet2!$L5070=1),Sheet2!$I5070+Sheet2!$M5070,IF(Sheet2!$K5070=$B$1,Sheet2!$M5070,0))</f>
        <v>0</v>
      </c>
      <c r="O5070">
        <f>IF(AND(Sheet2!$K5070=$B$2,Sheet2!$L5070=1),Sheet2!$J5070+Sheet2!$M5070,IF(Sheet2!$K5070=$B$2,Sheet2!$M5070,0))</f>
        <v>0</v>
      </c>
    </row>
    <row r="5071" spans="14:15" x14ac:dyDescent="0.25">
      <c r="N5071">
        <f>IF(AND(Sheet2!$K5071=$B$1,Sheet2!$L5071=1),Sheet2!$I5071+Sheet2!$M5071,IF(Sheet2!$K5071=$B$1,Sheet2!$M5071,0))</f>
        <v>0</v>
      </c>
      <c r="O5071">
        <f>IF(AND(Sheet2!$K5071=$B$2,Sheet2!$L5071=1),Sheet2!$J5071+Sheet2!$M5071,IF(Sheet2!$K5071=$B$2,Sheet2!$M5071,0))</f>
        <v>0</v>
      </c>
    </row>
    <row r="5072" spans="14:15" x14ac:dyDescent="0.25">
      <c r="N5072">
        <f>IF(AND(Sheet2!$K5072=$B$1,Sheet2!$L5072=1),Sheet2!$I5072+Sheet2!$M5072,IF(Sheet2!$K5072=$B$1,Sheet2!$M5072,0))</f>
        <v>0</v>
      </c>
      <c r="O5072">
        <f>IF(AND(Sheet2!$K5072=$B$2,Sheet2!$L5072=1),Sheet2!$J5072+Sheet2!$M5072,IF(Sheet2!$K5072=$B$2,Sheet2!$M5072,0))</f>
        <v>0</v>
      </c>
    </row>
    <row r="5073" spans="14:15" x14ac:dyDescent="0.25">
      <c r="N5073">
        <f>IF(AND(Sheet2!$K5073=$B$1,Sheet2!$L5073=1),Sheet2!$I5073+Sheet2!$M5073,IF(Sheet2!$K5073=$B$1,Sheet2!$M5073,0))</f>
        <v>0</v>
      </c>
      <c r="O5073">
        <f>IF(AND(Sheet2!$K5073=$B$2,Sheet2!$L5073=1),Sheet2!$J5073+Sheet2!$M5073,IF(Sheet2!$K5073=$B$2,Sheet2!$M5073,0))</f>
        <v>0</v>
      </c>
    </row>
    <row r="5074" spans="14:15" x14ac:dyDescent="0.25">
      <c r="N5074">
        <f>IF(AND(Sheet2!$K5074=$B$1,Sheet2!$L5074=1),Sheet2!$I5074+Sheet2!$M5074,IF(Sheet2!$K5074=$B$1,Sheet2!$M5074,0))</f>
        <v>0</v>
      </c>
      <c r="O5074">
        <f>IF(AND(Sheet2!$K5074=$B$2,Sheet2!$L5074=1),Sheet2!$J5074+Sheet2!$M5074,IF(Sheet2!$K5074=$B$2,Sheet2!$M5074,0))</f>
        <v>0</v>
      </c>
    </row>
    <row r="5075" spans="14:15" x14ac:dyDescent="0.25">
      <c r="N5075">
        <f>IF(AND(Sheet2!$K5075=$B$1,Sheet2!$L5075=1),Sheet2!$I5075+Sheet2!$M5075,IF(Sheet2!$K5075=$B$1,Sheet2!$M5075,0))</f>
        <v>0</v>
      </c>
      <c r="O5075">
        <f>IF(AND(Sheet2!$K5075=$B$2,Sheet2!$L5075=1),Sheet2!$J5075+Sheet2!$M5075,IF(Sheet2!$K5075=$B$2,Sheet2!$M5075,0))</f>
        <v>0</v>
      </c>
    </row>
    <row r="5076" spans="14:15" x14ac:dyDescent="0.25">
      <c r="N5076">
        <f>IF(AND(Sheet2!$K5076=$B$1,Sheet2!$L5076=1),Sheet2!$I5076+Sheet2!$M5076,IF(Sheet2!$K5076=$B$1,Sheet2!$M5076,0))</f>
        <v>0</v>
      </c>
      <c r="O5076">
        <f>IF(AND(Sheet2!$K5076=$B$2,Sheet2!$L5076=1),Sheet2!$J5076+Sheet2!$M5076,IF(Sheet2!$K5076=$B$2,Sheet2!$M5076,0))</f>
        <v>0</v>
      </c>
    </row>
    <row r="5077" spans="14:15" x14ac:dyDescent="0.25">
      <c r="N5077">
        <f>IF(AND(Sheet2!$K5077=$B$1,Sheet2!$L5077=1),Sheet2!$I5077+Sheet2!$M5077,IF(Sheet2!$K5077=$B$1,Sheet2!$M5077,0))</f>
        <v>0</v>
      </c>
      <c r="O5077">
        <f>IF(AND(Sheet2!$K5077=$B$2,Sheet2!$L5077=1),Sheet2!$J5077+Sheet2!$M5077,IF(Sheet2!$K5077=$B$2,Sheet2!$M5077,0))</f>
        <v>0</v>
      </c>
    </row>
    <row r="5078" spans="14:15" x14ac:dyDescent="0.25">
      <c r="N5078">
        <f>IF(AND(Sheet2!$K5078=$B$1,Sheet2!$L5078=1),Sheet2!$I5078+Sheet2!$M5078,IF(Sheet2!$K5078=$B$1,Sheet2!$M5078,0))</f>
        <v>0</v>
      </c>
      <c r="O5078">
        <f>IF(AND(Sheet2!$K5078=$B$2,Sheet2!$L5078=1),Sheet2!$J5078+Sheet2!$M5078,IF(Sheet2!$K5078=$B$2,Sheet2!$M5078,0))</f>
        <v>0</v>
      </c>
    </row>
    <row r="5079" spans="14:15" x14ac:dyDescent="0.25">
      <c r="N5079">
        <f>IF(AND(Sheet2!$K5079=$B$1,Sheet2!$L5079=1),Sheet2!$I5079+Sheet2!$M5079,IF(Sheet2!$K5079=$B$1,Sheet2!$M5079,0))</f>
        <v>0</v>
      </c>
      <c r="O5079">
        <f>IF(AND(Sheet2!$K5079=$B$2,Sheet2!$L5079=1),Sheet2!$J5079+Sheet2!$M5079,IF(Sheet2!$K5079=$B$2,Sheet2!$M5079,0))</f>
        <v>0</v>
      </c>
    </row>
    <row r="5080" spans="14:15" x14ac:dyDescent="0.25">
      <c r="N5080">
        <f>IF(AND(Sheet2!$K5080=$B$1,Sheet2!$L5080=1),Sheet2!$I5080+Sheet2!$M5080,IF(Sheet2!$K5080=$B$1,Sheet2!$M5080,0))</f>
        <v>0</v>
      </c>
      <c r="O5080">
        <f>IF(AND(Sheet2!$K5080=$B$2,Sheet2!$L5080=1),Sheet2!$J5080+Sheet2!$M5080,IF(Sheet2!$K5080=$B$2,Sheet2!$M5080,0))</f>
        <v>0</v>
      </c>
    </row>
    <row r="5081" spans="14:15" x14ac:dyDescent="0.25">
      <c r="N5081">
        <f>IF(AND(Sheet2!$K5081=$B$1,Sheet2!$L5081=1),Sheet2!$I5081+Sheet2!$M5081,IF(Sheet2!$K5081=$B$1,Sheet2!$M5081,0))</f>
        <v>0</v>
      </c>
      <c r="O5081">
        <f>IF(AND(Sheet2!$K5081=$B$2,Sheet2!$L5081=1),Sheet2!$J5081+Sheet2!$M5081,IF(Sheet2!$K5081=$B$2,Sheet2!$M5081,0))</f>
        <v>0</v>
      </c>
    </row>
    <row r="5082" spans="14:15" x14ac:dyDescent="0.25">
      <c r="N5082">
        <f>IF(AND(Sheet2!$K5082=$B$1,Sheet2!$L5082=1),Sheet2!$I5082+Sheet2!$M5082,IF(Sheet2!$K5082=$B$1,Sheet2!$M5082,0))</f>
        <v>0</v>
      </c>
      <c r="O5082">
        <f>IF(AND(Sheet2!$K5082=$B$2,Sheet2!$L5082=1),Sheet2!$J5082+Sheet2!$M5082,IF(Sheet2!$K5082=$B$2,Sheet2!$M5082,0))</f>
        <v>0</v>
      </c>
    </row>
    <row r="5083" spans="14:15" x14ac:dyDescent="0.25">
      <c r="N5083">
        <f>IF(AND(Sheet2!$K5083=$B$1,Sheet2!$L5083=1),Sheet2!$I5083+Sheet2!$M5083,IF(Sheet2!$K5083=$B$1,Sheet2!$M5083,0))</f>
        <v>0</v>
      </c>
      <c r="O5083">
        <f>IF(AND(Sheet2!$K5083=$B$2,Sheet2!$L5083=1),Sheet2!$J5083+Sheet2!$M5083,IF(Sheet2!$K5083=$B$2,Sheet2!$M5083,0))</f>
        <v>0</v>
      </c>
    </row>
    <row r="5084" spans="14:15" x14ac:dyDescent="0.25">
      <c r="N5084">
        <f>IF(AND(Sheet2!$K5084=$B$1,Sheet2!$L5084=1),Sheet2!$I5084+Sheet2!$M5084,IF(Sheet2!$K5084=$B$1,Sheet2!$M5084,0))</f>
        <v>0</v>
      </c>
      <c r="O5084">
        <f>IF(AND(Sheet2!$K5084=$B$2,Sheet2!$L5084=1),Sheet2!$J5084+Sheet2!$M5084,IF(Sheet2!$K5084=$B$2,Sheet2!$M5084,0))</f>
        <v>0</v>
      </c>
    </row>
    <row r="5085" spans="14:15" x14ac:dyDescent="0.25">
      <c r="N5085">
        <f>IF(AND(Sheet2!$K5085=$B$1,Sheet2!$L5085=1),Sheet2!$I5085+Sheet2!$M5085,IF(Sheet2!$K5085=$B$1,Sheet2!$M5085,0))</f>
        <v>0</v>
      </c>
      <c r="O5085">
        <f>IF(AND(Sheet2!$K5085=$B$2,Sheet2!$L5085=1),Sheet2!$J5085+Sheet2!$M5085,IF(Sheet2!$K5085=$B$2,Sheet2!$M5085,0))</f>
        <v>0</v>
      </c>
    </row>
    <row r="5086" spans="14:15" x14ac:dyDescent="0.25">
      <c r="N5086">
        <f>IF(AND(Sheet2!$K5086=$B$1,Sheet2!$L5086=1),Sheet2!$I5086+Sheet2!$M5086,IF(Sheet2!$K5086=$B$1,Sheet2!$M5086,0))</f>
        <v>0</v>
      </c>
      <c r="O5086">
        <f>IF(AND(Sheet2!$K5086=$B$2,Sheet2!$L5086=1),Sheet2!$J5086+Sheet2!$M5086,IF(Sheet2!$K5086=$B$2,Sheet2!$M5086,0))</f>
        <v>0</v>
      </c>
    </row>
    <row r="5087" spans="14:15" x14ac:dyDescent="0.25">
      <c r="N5087">
        <f>IF(AND(Sheet2!$K5087=$B$1,Sheet2!$L5087=1),Sheet2!$I5087+Sheet2!$M5087,IF(Sheet2!$K5087=$B$1,Sheet2!$M5087,0))</f>
        <v>0</v>
      </c>
      <c r="O5087">
        <f>IF(AND(Sheet2!$K5087=$B$2,Sheet2!$L5087=1),Sheet2!$J5087+Sheet2!$M5087,IF(Sheet2!$K5087=$B$2,Sheet2!$M5087,0))</f>
        <v>0</v>
      </c>
    </row>
    <row r="5088" spans="14:15" x14ac:dyDescent="0.25">
      <c r="N5088">
        <f>IF(AND(Sheet2!$K5088=$B$1,Sheet2!$L5088=1),Sheet2!$I5088+Sheet2!$M5088,IF(Sheet2!$K5088=$B$1,Sheet2!$M5088,0))</f>
        <v>0</v>
      </c>
      <c r="O5088">
        <f>IF(AND(Sheet2!$K5088=$B$2,Sheet2!$L5088=1),Sheet2!$J5088+Sheet2!$M5088,IF(Sheet2!$K5088=$B$2,Sheet2!$M5088,0))</f>
        <v>0</v>
      </c>
    </row>
    <row r="5089" spans="14:15" x14ac:dyDescent="0.25">
      <c r="N5089">
        <f>IF(AND(Sheet2!$K5089=$B$1,Sheet2!$L5089=1),Sheet2!$I5089+Sheet2!$M5089,IF(Sheet2!$K5089=$B$1,Sheet2!$M5089,0))</f>
        <v>0</v>
      </c>
      <c r="O5089">
        <f>IF(AND(Sheet2!$K5089=$B$2,Sheet2!$L5089=1),Sheet2!$J5089+Sheet2!$M5089,IF(Sheet2!$K5089=$B$2,Sheet2!$M5089,0))</f>
        <v>0</v>
      </c>
    </row>
    <row r="5090" spans="14:15" x14ac:dyDescent="0.25">
      <c r="N5090">
        <f>IF(AND(Sheet2!$K5090=$B$1,Sheet2!$L5090=1),Sheet2!$I5090+Sheet2!$M5090,IF(Sheet2!$K5090=$B$1,Sheet2!$M5090,0))</f>
        <v>0</v>
      </c>
      <c r="O5090">
        <f>IF(AND(Sheet2!$K5090=$B$2,Sheet2!$L5090=1),Sheet2!$J5090+Sheet2!$M5090,IF(Sheet2!$K5090=$B$2,Sheet2!$M5090,0))</f>
        <v>0</v>
      </c>
    </row>
    <row r="5091" spans="14:15" x14ac:dyDescent="0.25">
      <c r="N5091">
        <f>IF(AND(Sheet2!$K5091=$B$1,Sheet2!$L5091=1),Sheet2!$I5091+Sheet2!$M5091,IF(Sheet2!$K5091=$B$1,Sheet2!$M5091,0))</f>
        <v>0</v>
      </c>
      <c r="O5091">
        <f>IF(AND(Sheet2!$K5091=$B$2,Sheet2!$L5091=1),Sheet2!$J5091+Sheet2!$M5091,IF(Sheet2!$K5091=$B$2,Sheet2!$M5091,0))</f>
        <v>0</v>
      </c>
    </row>
    <row r="5092" spans="14:15" x14ac:dyDescent="0.25">
      <c r="N5092">
        <f>IF(AND(Sheet2!$K5092=$B$1,Sheet2!$L5092=1),Sheet2!$I5092+Sheet2!$M5092,IF(Sheet2!$K5092=$B$1,Sheet2!$M5092,0))</f>
        <v>0</v>
      </c>
      <c r="O5092">
        <f>IF(AND(Sheet2!$K5092=$B$2,Sheet2!$L5092=1),Sheet2!$J5092+Sheet2!$M5092,IF(Sheet2!$K5092=$B$2,Sheet2!$M5092,0))</f>
        <v>0</v>
      </c>
    </row>
    <row r="5093" spans="14:15" x14ac:dyDescent="0.25">
      <c r="N5093">
        <f>IF(AND(Sheet2!$K5093=$B$1,Sheet2!$L5093=1),Sheet2!$I5093+Sheet2!$M5093,IF(Sheet2!$K5093=$B$1,Sheet2!$M5093,0))</f>
        <v>0</v>
      </c>
      <c r="O5093">
        <f>IF(AND(Sheet2!$K5093=$B$2,Sheet2!$L5093=1),Sheet2!$J5093+Sheet2!$M5093,IF(Sheet2!$K5093=$B$2,Sheet2!$M5093,0))</f>
        <v>0</v>
      </c>
    </row>
    <row r="5094" spans="14:15" x14ac:dyDescent="0.25">
      <c r="N5094">
        <f>IF(AND(Sheet2!$K5094=$B$1,Sheet2!$L5094=1),Sheet2!$I5094+Sheet2!$M5094,IF(Sheet2!$K5094=$B$1,Sheet2!$M5094,0))</f>
        <v>0</v>
      </c>
      <c r="O5094">
        <f>IF(AND(Sheet2!$K5094=$B$2,Sheet2!$L5094=1),Sheet2!$J5094+Sheet2!$M5094,IF(Sheet2!$K5094=$B$2,Sheet2!$M5094,0))</f>
        <v>0</v>
      </c>
    </row>
    <row r="5095" spans="14:15" x14ac:dyDescent="0.25">
      <c r="N5095">
        <f>IF(AND(Sheet2!$K5095=$B$1,Sheet2!$L5095=1),Sheet2!$I5095+Sheet2!$M5095,IF(Sheet2!$K5095=$B$1,Sheet2!$M5095,0))</f>
        <v>0</v>
      </c>
      <c r="O5095">
        <f>IF(AND(Sheet2!$K5095=$B$2,Sheet2!$L5095=1),Sheet2!$J5095+Sheet2!$M5095,IF(Sheet2!$K5095=$B$2,Sheet2!$M5095,0))</f>
        <v>0</v>
      </c>
    </row>
    <row r="5096" spans="14:15" x14ac:dyDescent="0.25">
      <c r="N5096">
        <f>IF(AND(Sheet2!$K5096=$B$1,Sheet2!$L5096=1),Sheet2!$I5096+Sheet2!$M5096,IF(Sheet2!$K5096=$B$1,Sheet2!$M5096,0))</f>
        <v>0</v>
      </c>
      <c r="O5096">
        <f>IF(AND(Sheet2!$K5096=$B$2,Sheet2!$L5096=1),Sheet2!$J5096+Sheet2!$M5096,IF(Sheet2!$K5096=$B$2,Sheet2!$M5096,0))</f>
        <v>0</v>
      </c>
    </row>
    <row r="5097" spans="14:15" x14ac:dyDescent="0.25">
      <c r="N5097">
        <f>IF(AND(Sheet2!$K5097=$B$1,Sheet2!$L5097=1),Sheet2!$I5097+Sheet2!$M5097,IF(Sheet2!$K5097=$B$1,Sheet2!$M5097,0))</f>
        <v>0</v>
      </c>
      <c r="O5097">
        <f>IF(AND(Sheet2!$K5097=$B$2,Sheet2!$L5097=1),Sheet2!$J5097+Sheet2!$M5097,IF(Sheet2!$K5097=$B$2,Sheet2!$M5097,0))</f>
        <v>0</v>
      </c>
    </row>
    <row r="5098" spans="14:15" x14ac:dyDescent="0.25">
      <c r="N5098">
        <f>IF(AND(Sheet2!$K5098=$B$1,Sheet2!$L5098=1),Sheet2!$I5098+Sheet2!$M5098,IF(Sheet2!$K5098=$B$1,Sheet2!$M5098,0))</f>
        <v>0</v>
      </c>
      <c r="O5098">
        <f>IF(AND(Sheet2!$K5098=$B$2,Sheet2!$L5098=1),Sheet2!$J5098+Sheet2!$M5098,IF(Sheet2!$K5098=$B$2,Sheet2!$M5098,0))</f>
        <v>0</v>
      </c>
    </row>
    <row r="5099" spans="14:15" x14ac:dyDescent="0.25">
      <c r="N5099">
        <f>IF(AND(Sheet2!$K5099=$B$1,Sheet2!$L5099=1),Sheet2!$I5099+Sheet2!$M5099,IF(Sheet2!$K5099=$B$1,Sheet2!$M5099,0))</f>
        <v>0</v>
      </c>
      <c r="O5099">
        <f>IF(AND(Sheet2!$K5099=$B$2,Sheet2!$L5099=1),Sheet2!$J5099+Sheet2!$M5099,IF(Sheet2!$K5099=$B$2,Sheet2!$M5099,0))</f>
        <v>0</v>
      </c>
    </row>
    <row r="5100" spans="14:15" x14ac:dyDescent="0.25">
      <c r="N5100">
        <f>IF(AND(Sheet2!$K5100=$B$1,Sheet2!$L5100=1),Sheet2!$I5100+Sheet2!$M5100,IF(Sheet2!$K5100=$B$1,Sheet2!$M5100,0))</f>
        <v>0</v>
      </c>
      <c r="O5100">
        <f>IF(AND(Sheet2!$K5100=$B$2,Sheet2!$L5100=1),Sheet2!$J5100+Sheet2!$M5100,IF(Sheet2!$K5100=$B$2,Sheet2!$M5100,0))</f>
        <v>0</v>
      </c>
    </row>
    <row r="5101" spans="14:15" x14ac:dyDescent="0.25">
      <c r="N5101">
        <f>IF(AND(Sheet2!$K5101=$B$1,Sheet2!$L5101=1),Sheet2!$I5101+Sheet2!$M5101,IF(Sheet2!$K5101=$B$1,Sheet2!$M5101,0))</f>
        <v>0</v>
      </c>
      <c r="O5101">
        <f>IF(AND(Sheet2!$K5101=$B$2,Sheet2!$L5101=1),Sheet2!$J5101+Sheet2!$M5101,IF(Sheet2!$K5101=$B$2,Sheet2!$M5101,0))</f>
        <v>0</v>
      </c>
    </row>
    <row r="5102" spans="14:15" x14ac:dyDescent="0.25">
      <c r="N5102">
        <f>IF(AND(Sheet2!$K5102=$B$1,Sheet2!$L5102=1),Sheet2!$I5102+Sheet2!$M5102,IF(Sheet2!$K5102=$B$1,Sheet2!$M5102,0))</f>
        <v>0</v>
      </c>
      <c r="O5102">
        <f>IF(AND(Sheet2!$K5102=$B$2,Sheet2!$L5102=1),Sheet2!$J5102+Sheet2!$M5102,IF(Sheet2!$K5102=$B$2,Sheet2!$M5102,0))</f>
        <v>0</v>
      </c>
    </row>
    <row r="5103" spans="14:15" x14ac:dyDescent="0.25">
      <c r="N5103">
        <f>IF(AND(Sheet2!$K5103=$B$1,Sheet2!$L5103=1),Sheet2!$I5103+Sheet2!$M5103,IF(Sheet2!$K5103=$B$1,Sheet2!$M5103,0))</f>
        <v>0</v>
      </c>
      <c r="O5103">
        <f>IF(AND(Sheet2!$K5103=$B$2,Sheet2!$L5103=1),Sheet2!$J5103+Sheet2!$M5103,IF(Sheet2!$K5103=$B$2,Sheet2!$M5103,0))</f>
        <v>0</v>
      </c>
    </row>
    <row r="5104" spans="14:15" x14ac:dyDescent="0.25">
      <c r="N5104">
        <f>IF(AND(Sheet2!$K5104=$B$1,Sheet2!$L5104=1),Sheet2!$I5104+Sheet2!$M5104,IF(Sheet2!$K5104=$B$1,Sheet2!$M5104,0))</f>
        <v>0</v>
      </c>
      <c r="O5104">
        <f>IF(AND(Sheet2!$K5104=$B$2,Sheet2!$L5104=1),Sheet2!$J5104+Sheet2!$M5104,IF(Sheet2!$K5104=$B$2,Sheet2!$M5104,0))</f>
        <v>0</v>
      </c>
    </row>
    <row r="5105" spans="14:15" x14ac:dyDescent="0.25">
      <c r="N5105">
        <f>IF(AND(Sheet2!$K5105=$B$1,Sheet2!$L5105=1),Sheet2!$I5105+Sheet2!$M5105,IF(Sheet2!$K5105=$B$1,Sheet2!$M5105,0))</f>
        <v>0</v>
      </c>
      <c r="O5105">
        <f>IF(AND(Sheet2!$K5105=$B$2,Sheet2!$L5105=1),Sheet2!$J5105+Sheet2!$M5105,IF(Sheet2!$K5105=$B$2,Sheet2!$M5105,0))</f>
        <v>0</v>
      </c>
    </row>
    <row r="5106" spans="14:15" x14ac:dyDescent="0.25">
      <c r="N5106">
        <f>IF(AND(Sheet2!$K5106=$B$1,Sheet2!$L5106=1),Sheet2!$I5106+Sheet2!$M5106,IF(Sheet2!$K5106=$B$1,Sheet2!$M5106,0))</f>
        <v>0</v>
      </c>
      <c r="O5106">
        <f>IF(AND(Sheet2!$K5106=$B$2,Sheet2!$L5106=1),Sheet2!$J5106+Sheet2!$M5106,IF(Sheet2!$K5106=$B$2,Sheet2!$M5106,0))</f>
        <v>0</v>
      </c>
    </row>
    <row r="5107" spans="14:15" x14ac:dyDescent="0.25">
      <c r="N5107">
        <f>IF(AND(Sheet2!$K5107=$B$1,Sheet2!$L5107=1),Sheet2!$I5107+Sheet2!$M5107,IF(Sheet2!$K5107=$B$1,Sheet2!$M5107,0))</f>
        <v>0</v>
      </c>
      <c r="O5107">
        <f>IF(AND(Sheet2!$K5107=$B$2,Sheet2!$L5107=1),Sheet2!$J5107+Sheet2!$M5107,IF(Sheet2!$K5107=$B$2,Sheet2!$M5107,0))</f>
        <v>0</v>
      </c>
    </row>
    <row r="5108" spans="14:15" x14ac:dyDescent="0.25">
      <c r="N5108">
        <f>IF(AND(Sheet2!$K5108=$B$1,Sheet2!$L5108=1),Sheet2!$I5108+Sheet2!$M5108,IF(Sheet2!$K5108=$B$1,Sheet2!$M5108,0))</f>
        <v>0</v>
      </c>
      <c r="O5108">
        <f>IF(AND(Sheet2!$K5108=$B$2,Sheet2!$L5108=1),Sheet2!$J5108+Sheet2!$M5108,IF(Sheet2!$K5108=$B$2,Sheet2!$M5108,0))</f>
        <v>0</v>
      </c>
    </row>
    <row r="5109" spans="14:15" x14ac:dyDescent="0.25">
      <c r="N5109">
        <f>IF(AND(Sheet2!$K5109=$B$1,Sheet2!$L5109=1),Sheet2!$I5109+Sheet2!$M5109,IF(Sheet2!$K5109=$B$1,Sheet2!$M5109,0))</f>
        <v>0</v>
      </c>
      <c r="O5109">
        <f>IF(AND(Sheet2!$K5109=$B$2,Sheet2!$L5109=1),Sheet2!$J5109+Sheet2!$M5109,IF(Sheet2!$K5109=$B$2,Sheet2!$M5109,0))</f>
        <v>0</v>
      </c>
    </row>
    <row r="5110" spans="14:15" x14ac:dyDescent="0.25">
      <c r="N5110">
        <f>IF(AND(Sheet2!$K5110=$B$1,Sheet2!$L5110=1),Sheet2!$I5110+Sheet2!$M5110,IF(Sheet2!$K5110=$B$1,Sheet2!$M5110,0))</f>
        <v>0</v>
      </c>
      <c r="O5110">
        <f>IF(AND(Sheet2!$K5110=$B$2,Sheet2!$L5110=1),Sheet2!$J5110+Sheet2!$M5110,IF(Sheet2!$K5110=$B$2,Sheet2!$M5110,0))</f>
        <v>0</v>
      </c>
    </row>
    <row r="5111" spans="14:15" x14ac:dyDescent="0.25">
      <c r="N5111">
        <f>IF(AND(Sheet2!$K5111=$B$1,Sheet2!$L5111=1),Sheet2!$I5111+Sheet2!$M5111,IF(Sheet2!$K5111=$B$1,Sheet2!$M5111,0))</f>
        <v>0</v>
      </c>
      <c r="O5111">
        <f>IF(AND(Sheet2!$K5111=$B$2,Sheet2!$L5111=1),Sheet2!$J5111+Sheet2!$M5111,IF(Sheet2!$K5111=$B$2,Sheet2!$M5111,0))</f>
        <v>0</v>
      </c>
    </row>
    <row r="5112" spans="14:15" x14ac:dyDescent="0.25">
      <c r="N5112">
        <f>IF(AND(Sheet2!$K5112=$B$1,Sheet2!$L5112=1),Sheet2!$I5112+Sheet2!$M5112,IF(Sheet2!$K5112=$B$1,Sheet2!$M5112,0))</f>
        <v>0</v>
      </c>
      <c r="O5112">
        <f>IF(AND(Sheet2!$K5112=$B$2,Sheet2!$L5112=1),Sheet2!$J5112+Sheet2!$M5112,IF(Sheet2!$K5112=$B$2,Sheet2!$M5112,0))</f>
        <v>0</v>
      </c>
    </row>
    <row r="5113" spans="14:15" x14ac:dyDescent="0.25">
      <c r="N5113">
        <f>IF(AND(Sheet2!$K5113=$B$1,Sheet2!$L5113=1),Sheet2!$I5113+Sheet2!$M5113,IF(Sheet2!$K5113=$B$1,Sheet2!$M5113,0))</f>
        <v>0</v>
      </c>
      <c r="O5113">
        <f>IF(AND(Sheet2!$K5113=$B$2,Sheet2!$L5113=1),Sheet2!$J5113+Sheet2!$M5113,IF(Sheet2!$K5113=$B$2,Sheet2!$M5113,0))</f>
        <v>0</v>
      </c>
    </row>
    <row r="5114" spans="14:15" x14ac:dyDescent="0.25">
      <c r="N5114">
        <f>IF(AND(Sheet2!$K5114=$B$1,Sheet2!$L5114=1),Sheet2!$I5114+Sheet2!$M5114,IF(Sheet2!$K5114=$B$1,Sheet2!$M5114,0))</f>
        <v>0</v>
      </c>
      <c r="O5114">
        <f>IF(AND(Sheet2!$K5114=$B$2,Sheet2!$L5114=1),Sheet2!$J5114+Sheet2!$M5114,IF(Sheet2!$K5114=$B$2,Sheet2!$M5114,0))</f>
        <v>0</v>
      </c>
    </row>
    <row r="5115" spans="14:15" x14ac:dyDescent="0.25">
      <c r="N5115">
        <f>IF(AND(Sheet2!$K5115=$B$1,Sheet2!$L5115=1),Sheet2!$I5115+Sheet2!$M5115,IF(Sheet2!$K5115=$B$1,Sheet2!$M5115,0))</f>
        <v>0</v>
      </c>
      <c r="O5115">
        <f>IF(AND(Sheet2!$K5115=$B$2,Sheet2!$L5115=1),Sheet2!$J5115+Sheet2!$M5115,IF(Sheet2!$K5115=$B$2,Sheet2!$M5115,0))</f>
        <v>0</v>
      </c>
    </row>
    <row r="5116" spans="14:15" x14ac:dyDescent="0.25">
      <c r="N5116">
        <f>IF(AND(Sheet2!$K5116=$B$1,Sheet2!$L5116=1),Sheet2!$I5116+Sheet2!$M5116,IF(Sheet2!$K5116=$B$1,Sheet2!$M5116,0))</f>
        <v>0</v>
      </c>
      <c r="O5116">
        <f>IF(AND(Sheet2!$K5116=$B$2,Sheet2!$L5116=1),Sheet2!$J5116+Sheet2!$M5116,IF(Sheet2!$K5116=$B$2,Sheet2!$M5116,0))</f>
        <v>0</v>
      </c>
    </row>
    <row r="5117" spans="14:15" x14ac:dyDescent="0.25">
      <c r="N5117">
        <f>IF(AND(Sheet2!$K5117=$B$1,Sheet2!$L5117=1),Sheet2!$I5117+Sheet2!$M5117,IF(Sheet2!$K5117=$B$1,Sheet2!$M5117,0))</f>
        <v>0</v>
      </c>
      <c r="O5117">
        <f>IF(AND(Sheet2!$K5117=$B$2,Sheet2!$L5117=1),Sheet2!$J5117+Sheet2!$M5117,IF(Sheet2!$K5117=$B$2,Sheet2!$M5117,0))</f>
        <v>0</v>
      </c>
    </row>
    <row r="5118" spans="14:15" x14ac:dyDescent="0.25">
      <c r="N5118">
        <f>IF(AND(Sheet2!$K5118=$B$1,Sheet2!$L5118=1),Sheet2!$I5118+Sheet2!$M5118,IF(Sheet2!$K5118=$B$1,Sheet2!$M5118,0))</f>
        <v>0</v>
      </c>
      <c r="O5118">
        <f>IF(AND(Sheet2!$K5118=$B$2,Sheet2!$L5118=1),Sheet2!$J5118+Sheet2!$M5118,IF(Sheet2!$K5118=$B$2,Sheet2!$M5118,0))</f>
        <v>0</v>
      </c>
    </row>
    <row r="5119" spans="14:15" x14ac:dyDescent="0.25">
      <c r="N5119">
        <f>IF(AND(Sheet2!$K5119=$B$1,Sheet2!$L5119=1),Sheet2!$I5119+Sheet2!$M5119,IF(Sheet2!$K5119=$B$1,Sheet2!$M5119,0))</f>
        <v>0</v>
      </c>
      <c r="O5119">
        <f>IF(AND(Sheet2!$K5119=$B$2,Sheet2!$L5119=1),Sheet2!$J5119+Sheet2!$M5119,IF(Sheet2!$K5119=$B$2,Sheet2!$M5119,0))</f>
        <v>0</v>
      </c>
    </row>
    <row r="5120" spans="14:15" x14ac:dyDescent="0.25">
      <c r="N5120">
        <f>IF(AND(Sheet2!$K5120=$B$1,Sheet2!$L5120=1),Sheet2!$I5120+Sheet2!$M5120,IF(Sheet2!$K5120=$B$1,Sheet2!$M5120,0))</f>
        <v>0</v>
      </c>
      <c r="O5120">
        <f>IF(AND(Sheet2!$K5120=$B$2,Sheet2!$L5120=1),Sheet2!$J5120+Sheet2!$M5120,IF(Sheet2!$K5120=$B$2,Sheet2!$M5120,0))</f>
        <v>0</v>
      </c>
    </row>
    <row r="5121" spans="14:15" x14ac:dyDescent="0.25">
      <c r="N5121">
        <f>IF(AND(Sheet2!$K5121=$B$1,Sheet2!$L5121=1),Sheet2!$I5121+Sheet2!$M5121,IF(Sheet2!$K5121=$B$1,Sheet2!$M5121,0))</f>
        <v>0</v>
      </c>
      <c r="O5121">
        <f>IF(AND(Sheet2!$K5121=$B$2,Sheet2!$L5121=1),Sheet2!$J5121+Sheet2!$M5121,IF(Sheet2!$K5121=$B$2,Sheet2!$M5121,0))</f>
        <v>0</v>
      </c>
    </row>
    <row r="5122" spans="14:15" x14ac:dyDescent="0.25">
      <c r="N5122">
        <f>IF(AND(Sheet2!$K5122=$B$1,Sheet2!$L5122=1),Sheet2!$I5122+Sheet2!$M5122,IF(Sheet2!$K5122=$B$1,Sheet2!$M5122,0))</f>
        <v>0</v>
      </c>
      <c r="O5122">
        <f>IF(AND(Sheet2!$K5122=$B$2,Sheet2!$L5122=1),Sheet2!$J5122+Sheet2!$M5122,IF(Sheet2!$K5122=$B$2,Sheet2!$M5122,0))</f>
        <v>0</v>
      </c>
    </row>
    <row r="5123" spans="14:15" x14ac:dyDescent="0.25">
      <c r="N5123">
        <f>IF(AND(Sheet2!$K5123=$B$1,Sheet2!$L5123=1),Sheet2!$I5123+Sheet2!$M5123,IF(Sheet2!$K5123=$B$1,Sheet2!$M5123,0))</f>
        <v>0</v>
      </c>
      <c r="O5123">
        <f>IF(AND(Sheet2!$K5123=$B$2,Sheet2!$L5123=1),Sheet2!$J5123+Sheet2!$M5123,IF(Sheet2!$K5123=$B$2,Sheet2!$M5123,0))</f>
        <v>0</v>
      </c>
    </row>
    <row r="5124" spans="14:15" x14ac:dyDescent="0.25">
      <c r="N5124">
        <f>IF(AND(Sheet2!$K5124=$B$1,Sheet2!$L5124=1),Sheet2!$I5124+Sheet2!$M5124,IF(Sheet2!$K5124=$B$1,Sheet2!$M5124,0))</f>
        <v>0</v>
      </c>
      <c r="O5124">
        <f>IF(AND(Sheet2!$K5124=$B$2,Sheet2!$L5124=1),Sheet2!$J5124+Sheet2!$M5124,IF(Sheet2!$K5124=$B$2,Sheet2!$M5124,0))</f>
        <v>0</v>
      </c>
    </row>
    <row r="5125" spans="14:15" x14ac:dyDescent="0.25">
      <c r="N5125">
        <f>IF(AND(Sheet2!$K5125=$B$1,Sheet2!$L5125=1),Sheet2!$I5125+Sheet2!$M5125,IF(Sheet2!$K5125=$B$1,Sheet2!$M5125,0))</f>
        <v>0</v>
      </c>
      <c r="O5125">
        <f>IF(AND(Sheet2!$K5125=$B$2,Sheet2!$L5125=1),Sheet2!$J5125+Sheet2!$M5125,IF(Sheet2!$K5125=$B$2,Sheet2!$M5125,0))</f>
        <v>0</v>
      </c>
    </row>
    <row r="5126" spans="14:15" x14ac:dyDescent="0.25">
      <c r="N5126">
        <f>IF(AND(Sheet2!$K5126=$B$1,Sheet2!$L5126=1),Sheet2!$I5126+Sheet2!$M5126,IF(Sheet2!$K5126=$B$1,Sheet2!$M5126,0))</f>
        <v>0</v>
      </c>
      <c r="O5126">
        <f>IF(AND(Sheet2!$K5126=$B$2,Sheet2!$L5126=1),Sheet2!$J5126+Sheet2!$M5126,IF(Sheet2!$K5126=$B$2,Sheet2!$M5126,0))</f>
        <v>0</v>
      </c>
    </row>
    <row r="5127" spans="14:15" x14ac:dyDescent="0.25">
      <c r="N5127">
        <f>IF(AND(Sheet2!$K5127=$B$1,Sheet2!$L5127=1),Sheet2!$I5127+Sheet2!$M5127,IF(Sheet2!$K5127=$B$1,Sheet2!$M5127,0))</f>
        <v>0</v>
      </c>
      <c r="O5127">
        <f>IF(AND(Sheet2!$K5127=$B$2,Sheet2!$L5127=1),Sheet2!$J5127+Sheet2!$M5127,IF(Sheet2!$K5127=$B$2,Sheet2!$M5127,0))</f>
        <v>0</v>
      </c>
    </row>
    <row r="5128" spans="14:15" x14ac:dyDescent="0.25">
      <c r="N5128">
        <f>IF(AND(Sheet2!$K5128=$B$1,Sheet2!$L5128=1),Sheet2!$I5128+Sheet2!$M5128,IF(Sheet2!$K5128=$B$1,Sheet2!$M5128,0))</f>
        <v>0</v>
      </c>
      <c r="O5128">
        <f>IF(AND(Sheet2!$K5128=$B$2,Sheet2!$L5128=1),Sheet2!$J5128+Sheet2!$M5128,IF(Sheet2!$K5128=$B$2,Sheet2!$M5128,0))</f>
        <v>0</v>
      </c>
    </row>
    <row r="5129" spans="14:15" x14ac:dyDescent="0.25">
      <c r="N5129">
        <f>IF(AND(Sheet2!$K5129=$B$1,Sheet2!$L5129=1),Sheet2!$I5129+Sheet2!$M5129,IF(Sheet2!$K5129=$B$1,Sheet2!$M5129,0))</f>
        <v>0</v>
      </c>
      <c r="O5129">
        <f>IF(AND(Sheet2!$K5129=$B$2,Sheet2!$L5129=1),Sheet2!$J5129+Sheet2!$M5129,IF(Sheet2!$K5129=$B$2,Sheet2!$M5129,0))</f>
        <v>0</v>
      </c>
    </row>
    <row r="5130" spans="14:15" x14ac:dyDescent="0.25">
      <c r="N5130">
        <f>IF(AND(Sheet2!$K5130=$B$1,Sheet2!$L5130=1),Sheet2!$I5130+Sheet2!$M5130,IF(Sheet2!$K5130=$B$1,Sheet2!$M5130,0))</f>
        <v>0</v>
      </c>
      <c r="O5130">
        <f>IF(AND(Sheet2!$K5130=$B$2,Sheet2!$L5130=1),Sheet2!$J5130+Sheet2!$M5130,IF(Sheet2!$K5130=$B$2,Sheet2!$M5130,0))</f>
        <v>0</v>
      </c>
    </row>
    <row r="5131" spans="14:15" x14ac:dyDescent="0.25">
      <c r="N5131">
        <f>IF(AND(Sheet2!$K5131=$B$1,Sheet2!$L5131=1),Sheet2!$I5131+Sheet2!$M5131,IF(Sheet2!$K5131=$B$1,Sheet2!$M5131,0))</f>
        <v>0</v>
      </c>
      <c r="O5131">
        <f>IF(AND(Sheet2!$K5131=$B$2,Sheet2!$L5131=1),Sheet2!$J5131+Sheet2!$M5131,IF(Sheet2!$K5131=$B$2,Sheet2!$M5131,0))</f>
        <v>0</v>
      </c>
    </row>
    <row r="5132" spans="14:15" x14ac:dyDescent="0.25">
      <c r="N5132">
        <f>IF(AND(Sheet2!$K5132=$B$1,Sheet2!$L5132=1),Sheet2!$I5132+Sheet2!$M5132,IF(Sheet2!$K5132=$B$1,Sheet2!$M5132,0))</f>
        <v>0</v>
      </c>
      <c r="O5132">
        <f>IF(AND(Sheet2!$K5132=$B$2,Sheet2!$L5132=1),Sheet2!$J5132+Sheet2!$M5132,IF(Sheet2!$K5132=$B$2,Sheet2!$M5132,0))</f>
        <v>0</v>
      </c>
    </row>
    <row r="5133" spans="14:15" x14ac:dyDescent="0.25">
      <c r="N5133">
        <f>IF(AND(Sheet2!$K5133=$B$1,Sheet2!$L5133=1),Sheet2!$I5133+Sheet2!$M5133,IF(Sheet2!$K5133=$B$1,Sheet2!$M5133,0))</f>
        <v>0</v>
      </c>
      <c r="O5133">
        <f>IF(AND(Sheet2!$K5133=$B$2,Sheet2!$L5133=1),Sheet2!$J5133+Sheet2!$M5133,IF(Sheet2!$K5133=$B$2,Sheet2!$M5133,0))</f>
        <v>0</v>
      </c>
    </row>
    <row r="5134" spans="14:15" x14ac:dyDescent="0.25">
      <c r="N5134">
        <f>IF(AND(Sheet2!$K5134=$B$1,Sheet2!$L5134=1),Sheet2!$I5134+Sheet2!$M5134,IF(Sheet2!$K5134=$B$1,Sheet2!$M5134,0))</f>
        <v>0</v>
      </c>
      <c r="O5134">
        <f>IF(AND(Sheet2!$K5134=$B$2,Sheet2!$L5134=1),Sheet2!$J5134+Sheet2!$M5134,IF(Sheet2!$K5134=$B$2,Sheet2!$M5134,0))</f>
        <v>0</v>
      </c>
    </row>
    <row r="5135" spans="14:15" x14ac:dyDescent="0.25">
      <c r="N5135">
        <f>IF(AND(Sheet2!$K5135=$B$1,Sheet2!$L5135=1),Sheet2!$I5135+Sheet2!$M5135,IF(Sheet2!$K5135=$B$1,Sheet2!$M5135,0))</f>
        <v>0</v>
      </c>
      <c r="O5135">
        <f>IF(AND(Sheet2!$K5135=$B$2,Sheet2!$L5135=1),Sheet2!$J5135+Sheet2!$M5135,IF(Sheet2!$K5135=$B$2,Sheet2!$M5135,0))</f>
        <v>0</v>
      </c>
    </row>
    <row r="5136" spans="14:15" x14ac:dyDescent="0.25">
      <c r="N5136">
        <f>IF(AND(Sheet2!$K5136=$B$1,Sheet2!$L5136=1),Sheet2!$I5136+Sheet2!$M5136,IF(Sheet2!$K5136=$B$1,Sheet2!$M5136,0))</f>
        <v>0</v>
      </c>
      <c r="O5136">
        <f>IF(AND(Sheet2!$K5136=$B$2,Sheet2!$L5136=1),Sheet2!$J5136+Sheet2!$M5136,IF(Sheet2!$K5136=$B$2,Sheet2!$M5136,0))</f>
        <v>0</v>
      </c>
    </row>
    <row r="5137" spans="14:15" x14ac:dyDescent="0.25">
      <c r="N5137">
        <f>IF(AND(Sheet2!$K5137=$B$1,Sheet2!$L5137=1),Sheet2!$I5137+Sheet2!$M5137,IF(Sheet2!$K5137=$B$1,Sheet2!$M5137,0))</f>
        <v>0</v>
      </c>
      <c r="O5137">
        <f>IF(AND(Sheet2!$K5137=$B$2,Sheet2!$L5137=1),Sheet2!$J5137+Sheet2!$M5137,IF(Sheet2!$K5137=$B$2,Sheet2!$M5137,0))</f>
        <v>0</v>
      </c>
    </row>
    <row r="5138" spans="14:15" x14ac:dyDescent="0.25">
      <c r="N5138">
        <f>IF(AND(Sheet2!$K5138=$B$1,Sheet2!$L5138=1),Sheet2!$I5138+Sheet2!$M5138,IF(Sheet2!$K5138=$B$1,Sheet2!$M5138,0))</f>
        <v>0</v>
      </c>
      <c r="O5138">
        <f>IF(AND(Sheet2!$K5138=$B$2,Sheet2!$L5138=1),Sheet2!$J5138+Sheet2!$M5138,IF(Sheet2!$K5138=$B$2,Sheet2!$M5138,0))</f>
        <v>0</v>
      </c>
    </row>
    <row r="5139" spans="14:15" x14ac:dyDescent="0.25">
      <c r="N5139">
        <f>IF(AND(Sheet2!$K5139=$B$1,Sheet2!$L5139=1),Sheet2!$I5139+Sheet2!$M5139,IF(Sheet2!$K5139=$B$1,Sheet2!$M5139,0))</f>
        <v>0</v>
      </c>
      <c r="O5139">
        <f>IF(AND(Sheet2!$K5139=$B$2,Sheet2!$L5139=1),Sheet2!$J5139+Sheet2!$M5139,IF(Sheet2!$K5139=$B$2,Sheet2!$M5139,0))</f>
        <v>0</v>
      </c>
    </row>
    <row r="5140" spans="14:15" x14ac:dyDescent="0.25">
      <c r="N5140">
        <f>IF(AND(Sheet2!$K5140=$B$1,Sheet2!$L5140=1),Sheet2!$I5140+Sheet2!$M5140,IF(Sheet2!$K5140=$B$1,Sheet2!$M5140,0))</f>
        <v>0</v>
      </c>
      <c r="O5140">
        <f>IF(AND(Sheet2!$K5140=$B$2,Sheet2!$L5140=1),Sheet2!$J5140+Sheet2!$M5140,IF(Sheet2!$K5140=$B$2,Sheet2!$M5140,0))</f>
        <v>0</v>
      </c>
    </row>
    <row r="5141" spans="14:15" x14ac:dyDescent="0.25">
      <c r="N5141">
        <f>IF(AND(Sheet2!$K5141=$B$1,Sheet2!$L5141=1),Sheet2!$I5141+Sheet2!$M5141,IF(Sheet2!$K5141=$B$1,Sheet2!$M5141,0))</f>
        <v>0</v>
      </c>
      <c r="O5141">
        <f>IF(AND(Sheet2!$K5141=$B$2,Sheet2!$L5141=1),Sheet2!$J5141+Sheet2!$M5141,IF(Sheet2!$K5141=$B$2,Sheet2!$M5141,0))</f>
        <v>0</v>
      </c>
    </row>
    <row r="5142" spans="14:15" x14ac:dyDescent="0.25">
      <c r="N5142">
        <f>IF(AND(Sheet2!$K5142=$B$1,Sheet2!$L5142=1),Sheet2!$I5142+Sheet2!$M5142,IF(Sheet2!$K5142=$B$1,Sheet2!$M5142,0))</f>
        <v>0</v>
      </c>
      <c r="O5142">
        <f>IF(AND(Sheet2!$K5142=$B$2,Sheet2!$L5142=1),Sheet2!$J5142+Sheet2!$M5142,IF(Sheet2!$K5142=$B$2,Sheet2!$M5142,0))</f>
        <v>0</v>
      </c>
    </row>
    <row r="5143" spans="14:15" x14ac:dyDescent="0.25">
      <c r="N5143">
        <f>IF(AND(Sheet2!$K5143=$B$1,Sheet2!$L5143=1),Sheet2!$I5143+Sheet2!$M5143,IF(Sheet2!$K5143=$B$1,Sheet2!$M5143,0))</f>
        <v>0</v>
      </c>
      <c r="O5143">
        <f>IF(AND(Sheet2!$K5143=$B$2,Sheet2!$L5143=1),Sheet2!$J5143+Sheet2!$M5143,IF(Sheet2!$K5143=$B$2,Sheet2!$M5143,0))</f>
        <v>0</v>
      </c>
    </row>
    <row r="5144" spans="14:15" x14ac:dyDescent="0.25">
      <c r="N5144">
        <f>IF(AND(Sheet2!$K5144=$B$1,Sheet2!$L5144=1),Sheet2!$I5144+Sheet2!$M5144,IF(Sheet2!$K5144=$B$1,Sheet2!$M5144,0))</f>
        <v>0</v>
      </c>
      <c r="O5144">
        <f>IF(AND(Sheet2!$K5144=$B$2,Sheet2!$L5144=1),Sheet2!$J5144+Sheet2!$M5144,IF(Sheet2!$K5144=$B$2,Sheet2!$M5144,0))</f>
        <v>0</v>
      </c>
    </row>
    <row r="5145" spans="14:15" x14ac:dyDescent="0.25">
      <c r="N5145">
        <f>IF(AND(Sheet2!$K5145=$B$1,Sheet2!$L5145=1),Sheet2!$I5145+Sheet2!$M5145,IF(Sheet2!$K5145=$B$1,Sheet2!$M5145,0))</f>
        <v>0</v>
      </c>
      <c r="O5145">
        <f>IF(AND(Sheet2!$K5145=$B$2,Sheet2!$L5145=1),Sheet2!$J5145+Sheet2!$M5145,IF(Sheet2!$K5145=$B$2,Sheet2!$M5145,0))</f>
        <v>0</v>
      </c>
    </row>
    <row r="5146" spans="14:15" x14ac:dyDescent="0.25">
      <c r="N5146">
        <f>IF(AND(Sheet2!$K5146=$B$1,Sheet2!$L5146=1),Sheet2!$I5146+Sheet2!$M5146,IF(Sheet2!$K5146=$B$1,Sheet2!$M5146,0))</f>
        <v>0</v>
      </c>
      <c r="O5146">
        <f>IF(AND(Sheet2!$K5146=$B$2,Sheet2!$L5146=1),Sheet2!$J5146+Sheet2!$M5146,IF(Sheet2!$K5146=$B$2,Sheet2!$M5146,0))</f>
        <v>0</v>
      </c>
    </row>
    <row r="5147" spans="14:15" x14ac:dyDescent="0.25">
      <c r="N5147">
        <f>IF(AND(Sheet2!$K5147=$B$1,Sheet2!$L5147=1),Sheet2!$I5147+Sheet2!$M5147,IF(Sheet2!$K5147=$B$1,Sheet2!$M5147,0))</f>
        <v>0</v>
      </c>
      <c r="O5147">
        <f>IF(AND(Sheet2!$K5147=$B$2,Sheet2!$L5147=1),Sheet2!$J5147+Sheet2!$M5147,IF(Sheet2!$K5147=$B$2,Sheet2!$M5147,0))</f>
        <v>0</v>
      </c>
    </row>
    <row r="5148" spans="14:15" x14ac:dyDescent="0.25">
      <c r="N5148">
        <f>IF(AND(Sheet2!$K5148=$B$1,Sheet2!$L5148=1),Sheet2!$I5148+Sheet2!$M5148,IF(Sheet2!$K5148=$B$1,Sheet2!$M5148,0))</f>
        <v>0</v>
      </c>
      <c r="O5148">
        <f>IF(AND(Sheet2!$K5148=$B$2,Sheet2!$L5148=1),Sheet2!$J5148+Sheet2!$M5148,IF(Sheet2!$K5148=$B$2,Sheet2!$M5148,0))</f>
        <v>0</v>
      </c>
    </row>
    <row r="5149" spans="14:15" x14ac:dyDescent="0.25">
      <c r="N5149">
        <f>IF(AND(Sheet2!$K5149=$B$1,Sheet2!$L5149=1),Sheet2!$I5149+Sheet2!$M5149,IF(Sheet2!$K5149=$B$1,Sheet2!$M5149,0))</f>
        <v>0</v>
      </c>
      <c r="O5149">
        <f>IF(AND(Sheet2!$K5149=$B$2,Sheet2!$L5149=1),Sheet2!$J5149+Sheet2!$M5149,IF(Sheet2!$K5149=$B$2,Sheet2!$M5149,0))</f>
        <v>0</v>
      </c>
    </row>
    <row r="5150" spans="14:15" x14ac:dyDescent="0.25">
      <c r="N5150">
        <f>IF(AND(Sheet2!$K5150=$B$1,Sheet2!$L5150=1),Sheet2!$I5150+Sheet2!$M5150,IF(Sheet2!$K5150=$B$1,Sheet2!$M5150,0))</f>
        <v>0</v>
      </c>
      <c r="O5150">
        <f>IF(AND(Sheet2!$K5150=$B$2,Sheet2!$L5150=1),Sheet2!$J5150+Sheet2!$M5150,IF(Sheet2!$K5150=$B$2,Sheet2!$M5150,0))</f>
        <v>0</v>
      </c>
    </row>
    <row r="5151" spans="14:15" x14ac:dyDescent="0.25">
      <c r="N5151">
        <f>IF(AND(Sheet2!$K5151=$B$1,Sheet2!$L5151=1),Sheet2!$I5151+Sheet2!$M5151,IF(Sheet2!$K5151=$B$1,Sheet2!$M5151,0))</f>
        <v>0</v>
      </c>
      <c r="O5151">
        <f>IF(AND(Sheet2!$K5151=$B$2,Sheet2!$L5151=1),Sheet2!$J5151+Sheet2!$M5151,IF(Sheet2!$K5151=$B$2,Sheet2!$M5151,0))</f>
        <v>0</v>
      </c>
    </row>
    <row r="5152" spans="14:15" x14ac:dyDescent="0.25">
      <c r="N5152">
        <f>IF(AND(Sheet2!$K5152=$B$1,Sheet2!$L5152=1),Sheet2!$I5152+Sheet2!$M5152,IF(Sheet2!$K5152=$B$1,Sheet2!$M5152,0))</f>
        <v>0</v>
      </c>
      <c r="O5152">
        <f>IF(AND(Sheet2!$K5152=$B$2,Sheet2!$L5152=1),Sheet2!$J5152+Sheet2!$M5152,IF(Sheet2!$K5152=$B$2,Sheet2!$M5152,0))</f>
        <v>0</v>
      </c>
    </row>
    <row r="5153" spans="14:15" x14ac:dyDescent="0.25">
      <c r="N5153">
        <f>IF(AND(Sheet2!$K5153=$B$1,Sheet2!$L5153=1),Sheet2!$I5153+Sheet2!$M5153,IF(Sheet2!$K5153=$B$1,Sheet2!$M5153,0))</f>
        <v>0</v>
      </c>
      <c r="O5153">
        <f>IF(AND(Sheet2!$K5153=$B$2,Sheet2!$L5153=1),Sheet2!$J5153+Sheet2!$M5153,IF(Sheet2!$K5153=$B$2,Sheet2!$M5153,0))</f>
        <v>0</v>
      </c>
    </row>
    <row r="5154" spans="14:15" x14ac:dyDescent="0.25">
      <c r="N5154">
        <f>IF(AND(Sheet2!$K5154=$B$1,Sheet2!$L5154=1),Sheet2!$I5154+Sheet2!$M5154,IF(Sheet2!$K5154=$B$1,Sheet2!$M5154,0))</f>
        <v>0</v>
      </c>
      <c r="O5154">
        <f>IF(AND(Sheet2!$K5154=$B$2,Sheet2!$L5154=1),Sheet2!$J5154+Sheet2!$M5154,IF(Sheet2!$K5154=$B$2,Sheet2!$M5154,0))</f>
        <v>0</v>
      </c>
    </row>
    <row r="5155" spans="14:15" x14ac:dyDescent="0.25">
      <c r="N5155">
        <f>IF(AND(Sheet2!$K5155=$B$1,Sheet2!$L5155=1),Sheet2!$I5155+Sheet2!$M5155,IF(Sheet2!$K5155=$B$1,Sheet2!$M5155,0))</f>
        <v>0</v>
      </c>
      <c r="O5155">
        <f>IF(AND(Sheet2!$K5155=$B$2,Sheet2!$L5155=1),Sheet2!$J5155+Sheet2!$M5155,IF(Sheet2!$K5155=$B$2,Sheet2!$M5155,0))</f>
        <v>0</v>
      </c>
    </row>
    <row r="5156" spans="14:15" x14ac:dyDescent="0.25">
      <c r="N5156">
        <f>IF(AND(Sheet2!$K5156=$B$1,Sheet2!$L5156=1),Sheet2!$I5156+Sheet2!$M5156,IF(Sheet2!$K5156=$B$1,Sheet2!$M5156,0))</f>
        <v>0</v>
      </c>
      <c r="O5156">
        <f>IF(AND(Sheet2!$K5156=$B$2,Sheet2!$L5156=1),Sheet2!$J5156+Sheet2!$M5156,IF(Sheet2!$K5156=$B$2,Sheet2!$M5156,0))</f>
        <v>0</v>
      </c>
    </row>
    <row r="5157" spans="14:15" x14ac:dyDescent="0.25">
      <c r="N5157">
        <f>IF(AND(Sheet2!$K5157=$B$1,Sheet2!$L5157=1),Sheet2!$I5157+Sheet2!$M5157,IF(Sheet2!$K5157=$B$1,Sheet2!$M5157,0))</f>
        <v>0</v>
      </c>
      <c r="O5157">
        <f>IF(AND(Sheet2!$K5157=$B$2,Sheet2!$L5157=1),Sheet2!$J5157+Sheet2!$M5157,IF(Sheet2!$K5157=$B$2,Sheet2!$M5157,0))</f>
        <v>0</v>
      </c>
    </row>
    <row r="5158" spans="14:15" x14ac:dyDescent="0.25">
      <c r="N5158">
        <f>IF(AND(Sheet2!$K5158=$B$1,Sheet2!$L5158=1),Sheet2!$I5158+Sheet2!$M5158,IF(Sheet2!$K5158=$B$1,Sheet2!$M5158,0))</f>
        <v>0</v>
      </c>
      <c r="O5158">
        <f>IF(AND(Sheet2!$K5158=$B$2,Sheet2!$L5158=1),Sheet2!$J5158+Sheet2!$M5158,IF(Sheet2!$K5158=$B$2,Sheet2!$M5158,0))</f>
        <v>0</v>
      </c>
    </row>
    <row r="5159" spans="14:15" x14ac:dyDescent="0.25">
      <c r="N5159">
        <f>IF(AND(Sheet2!$K5159=$B$1,Sheet2!$L5159=1),Sheet2!$I5159+Sheet2!$M5159,IF(Sheet2!$K5159=$B$1,Sheet2!$M5159,0))</f>
        <v>0</v>
      </c>
      <c r="O5159">
        <f>IF(AND(Sheet2!$K5159=$B$2,Sheet2!$L5159=1),Sheet2!$J5159+Sheet2!$M5159,IF(Sheet2!$K5159=$B$2,Sheet2!$M5159,0))</f>
        <v>0</v>
      </c>
    </row>
    <row r="5160" spans="14:15" x14ac:dyDescent="0.25">
      <c r="N5160">
        <f>IF(AND(Sheet2!$K5160=$B$1,Sheet2!$L5160=1),Sheet2!$I5160+Sheet2!$M5160,IF(Sheet2!$K5160=$B$1,Sheet2!$M5160,0))</f>
        <v>0</v>
      </c>
      <c r="O5160">
        <f>IF(AND(Sheet2!$K5160=$B$2,Sheet2!$L5160=1),Sheet2!$J5160+Sheet2!$M5160,IF(Sheet2!$K5160=$B$2,Sheet2!$M5160,0))</f>
        <v>0</v>
      </c>
    </row>
    <row r="5161" spans="14:15" x14ac:dyDescent="0.25">
      <c r="N5161">
        <f>IF(AND(Sheet2!$K5161=$B$1,Sheet2!$L5161=1),Sheet2!$I5161+Sheet2!$M5161,IF(Sheet2!$K5161=$B$1,Sheet2!$M5161,0))</f>
        <v>0</v>
      </c>
      <c r="O5161">
        <f>IF(AND(Sheet2!$K5161=$B$2,Sheet2!$L5161=1),Sheet2!$J5161+Sheet2!$M5161,IF(Sheet2!$K5161=$B$2,Sheet2!$M5161,0))</f>
        <v>0</v>
      </c>
    </row>
    <row r="5162" spans="14:15" x14ac:dyDescent="0.25">
      <c r="N5162">
        <f>IF(AND(Sheet2!$K5162=$B$1,Sheet2!$L5162=1),Sheet2!$I5162+Sheet2!$M5162,IF(Sheet2!$K5162=$B$1,Sheet2!$M5162,0))</f>
        <v>0</v>
      </c>
      <c r="O5162">
        <f>IF(AND(Sheet2!$K5162=$B$2,Sheet2!$L5162=1),Sheet2!$J5162+Sheet2!$M5162,IF(Sheet2!$K5162=$B$2,Sheet2!$M5162,0))</f>
        <v>0</v>
      </c>
    </row>
    <row r="5163" spans="14:15" x14ac:dyDescent="0.25">
      <c r="N5163">
        <f>IF(AND(Sheet2!$K5163=$B$1,Sheet2!$L5163=1),Sheet2!$I5163+Sheet2!$M5163,IF(Sheet2!$K5163=$B$1,Sheet2!$M5163,0))</f>
        <v>0</v>
      </c>
      <c r="O5163">
        <f>IF(AND(Sheet2!$K5163=$B$2,Sheet2!$L5163=1),Sheet2!$J5163+Sheet2!$M5163,IF(Sheet2!$K5163=$B$2,Sheet2!$M5163,0))</f>
        <v>0</v>
      </c>
    </row>
    <row r="5164" spans="14:15" x14ac:dyDescent="0.25">
      <c r="N5164">
        <f>IF(AND(Sheet2!$K5164=$B$1,Sheet2!$L5164=1),Sheet2!$I5164+Sheet2!$M5164,IF(Sheet2!$K5164=$B$1,Sheet2!$M5164,0))</f>
        <v>0</v>
      </c>
      <c r="O5164">
        <f>IF(AND(Sheet2!$K5164=$B$2,Sheet2!$L5164=1),Sheet2!$J5164+Sheet2!$M5164,IF(Sheet2!$K5164=$B$2,Sheet2!$M5164,0))</f>
        <v>0</v>
      </c>
    </row>
    <row r="5165" spans="14:15" x14ac:dyDescent="0.25">
      <c r="N5165">
        <f>IF(AND(Sheet2!$K5165=$B$1,Sheet2!$L5165=1),Sheet2!$I5165+Sheet2!$M5165,IF(Sheet2!$K5165=$B$1,Sheet2!$M5165,0))</f>
        <v>0</v>
      </c>
      <c r="O5165">
        <f>IF(AND(Sheet2!$K5165=$B$2,Sheet2!$L5165=1),Sheet2!$J5165+Sheet2!$M5165,IF(Sheet2!$K5165=$B$2,Sheet2!$M5165,0))</f>
        <v>0</v>
      </c>
    </row>
    <row r="5166" spans="14:15" x14ac:dyDescent="0.25">
      <c r="N5166">
        <f>IF(AND(Sheet2!$K5166=$B$1,Sheet2!$L5166=1),Sheet2!$I5166+Sheet2!$M5166,IF(Sheet2!$K5166=$B$1,Sheet2!$M5166,0))</f>
        <v>0</v>
      </c>
      <c r="O5166">
        <f>IF(AND(Sheet2!$K5166=$B$2,Sheet2!$L5166=1),Sheet2!$J5166+Sheet2!$M5166,IF(Sheet2!$K5166=$B$2,Sheet2!$M5166,0))</f>
        <v>0</v>
      </c>
    </row>
    <row r="5167" spans="14:15" x14ac:dyDescent="0.25">
      <c r="N5167">
        <f>IF(AND(Sheet2!$K5167=$B$1,Sheet2!$L5167=1),Sheet2!$I5167+Sheet2!$M5167,IF(Sheet2!$K5167=$B$1,Sheet2!$M5167,0))</f>
        <v>0</v>
      </c>
      <c r="O5167">
        <f>IF(AND(Sheet2!$K5167=$B$2,Sheet2!$L5167=1),Sheet2!$J5167+Sheet2!$M5167,IF(Sheet2!$K5167=$B$2,Sheet2!$M5167,0))</f>
        <v>0</v>
      </c>
    </row>
    <row r="5168" spans="14:15" x14ac:dyDescent="0.25">
      <c r="N5168">
        <f>IF(AND(Sheet2!$K5168=$B$1,Sheet2!$L5168=1),Sheet2!$I5168+Sheet2!$M5168,IF(Sheet2!$K5168=$B$1,Sheet2!$M5168,0))</f>
        <v>0</v>
      </c>
      <c r="O5168">
        <f>IF(AND(Sheet2!$K5168=$B$2,Sheet2!$L5168=1),Sheet2!$J5168+Sheet2!$M5168,IF(Sheet2!$K5168=$B$2,Sheet2!$M5168,0))</f>
        <v>0</v>
      </c>
    </row>
    <row r="5169" spans="14:15" x14ac:dyDescent="0.25">
      <c r="N5169">
        <f>IF(AND(Sheet2!$K5169=$B$1,Sheet2!$L5169=1),Sheet2!$I5169+Sheet2!$M5169,IF(Sheet2!$K5169=$B$1,Sheet2!$M5169,0))</f>
        <v>0</v>
      </c>
      <c r="O5169">
        <f>IF(AND(Sheet2!$K5169=$B$2,Sheet2!$L5169=1),Sheet2!$J5169+Sheet2!$M5169,IF(Sheet2!$K5169=$B$2,Sheet2!$M5169,0))</f>
        <v>0</v>
      </c>
    </row>
    <row r="5170" spans="14:15" x14ac:dyDescent="0.25">
      <c r="N5170">
        <f>IF(AND(Sheet2!$K5170=$B$1,Sheet2!$L5170=1),Sheet2!$I5170+Sheet2!$M5170,IF(Sheet2!$K5170=$B$1,Sheet2!$M5170,0))</f>
        <v>0</v>
      </c>
      <c r="O5170">
        <f>IF(AND(Sheet2!$K5170=$B$2,Sheet2!$L5170=1),Sheet2!$J5170+Sheet2!$M5170,IF(Sheet2!$K5170=$B$2,Sheet2!$M5170,0))</f>
        <v>0</v>
      </c>
    </row>
    <row r="5171" spans="14:15" x14ac:dyDescent="0.25">
      <c r="N5171">
        <f>IF(AND(Sheet2!$K5171=$B$1,Sheet2!$L5171=1),Sheet2!$I5171+Sheet2!$M5171,IF(Sheet2!$K5171=$B$1,Sheet2!$M5171,0))</f>
        <v>0</v>
      </c>
      <c r="O5171">
        <f>IF(AND(Sheet2!$K5171=$B$2,Sheet2!$L5171=1),Sheet2!$J5171+Sheet2!$M5171,IF(Sheet2!$K5171=$B$2,Sheet2!$M5171,0))</f>
        <v>0</v>
      </c>
    </row>
    <row r="5172" spans="14:15" x14ac:dyDescent="0.25">
      <c r="N5172">
        <f>IF(AND(Sheet2!$K5172=$B$1,Sheet2!$L5172=1),Sheet2!$I5172+Sheet2!$M5172,IF(Sheet2!$K5172=$B$1,Sheet2!$M5172,0))</f>
        <v>0</v>
      </c>
      <c r="O5172">
        <f>IF(AND(Sheet2!$K5172=$B$2,Sheet2!$L5172=1),Sheet2!$J5172+Sheet2!$M5172,IF(Sheet2!$K5172=$B$2,Sheet2!$M5172,0))</f>
        <v>0</v>
      </c>
    </row>
    <row r="5173" spans="14:15" x14ac:dyDescent="0.25">
      <c r="N5173">
        <f>IF(AND(Sheet2!$K5173=$B$1,Sheet2!$L5173=1),Sheet2!$I5173+Sheet2!$M5173,IF(Sheet2!$K5173=$B$1,Sheet2!$M5173,0))</f>
        <v>0</v>
      </c>
      <c r="O5173">
        <f>IF(AND(Sheet2!$K5173=$B$2,Sheet2!$L5173=1),Sheet2!$J5173+Sheet2!$M5173,IF(Sheet2!$K5173=$B$2,Sheet2!$M5173,0))</f>
        <v>0</v>
      </c>
    </row>
    <row r="5174" spans="14:15" x14ac:dyDescent="0.25">
      <c r="N5174">
        <f>IF(AND(Sheet2!$K5174=$B$1,Sheet2!$L5174=1),Sheet2!$I5174+Sheet2!$M5174,IF(Sheet2!$K5174=$B$1,Sheet2!$M5174,0))</f>
        <v>0</v>
      </c>
      <c r="O5174">
        <f>IF(AND(Sheet2!$K5174=$B$2,Sheet2!$L5174=1),Sheet2!$J5174+Sheet2!$M5174,IF(Sheet2!$K5174=$B$2,Sheet2!$M5174,0))</f>
        <v>0</v>
      </c>
    </row>
    <row r="5175" spans="14:15" x14ac:dyDescent="0.25">
      <c r="N5175">
        <f>IF(AND(Sheet2!$K5175=$B$1,Sheet2!$L5175=1),Sheet2!$I5175+Sheet2!$M5175,IF(Sheet2!$K5175=$B$1,Sheet2!$M5175,0))</f>
        <v>0</v>
      </c>
      <c r="O5175">
        <f>IF(AND(Sheet2!$K5175=$B$2,Sheet2!$L5175=1),Sheet2!$J5175+Sheet2!$M5175,IF(Sheet2!$K5175=$B$2,Sheet2!$M5175,0))</f>
        <v>0</v>
      </c>
    </row>
    <row r="5176" spans="14:15" x14ac:dyDescent="0.25">
      <c r="N5176">
        <f>IF(AND(Sheet2!$K5176=$B$1,Sheet2!$L5176=1),Sheet2!$I5176+Sheet2!$M5176,IF(Sheet2!$K5176=$B$1,Sheet2!$M5176,0))</f>
        <v>0</v>
      </c>
      <c r="O5176">
        <f>IF(AND(Sheet2!$K5176=$B$2,Sheet2!$L5176=1),Sheet2!$J5176+Sheet2!$M5176,IF(Sheet2!$K5176=$B$2,Sheet2!$M5176,0))</f>
        <v>0</v>
      </c>
    </row>
    <row r="5177" spans="14:15" x14ac:dyDescent="0.25">
      <c r="N5177">
        <f>IF(AND(Sheet2!$K5177=$B$1,Sheet2!$L5177=1),Sheet2!$I5177+Sheet2!$M5177,IF(Sheet2!$K5177=$B$1,Sheet2!$M5177,0))</f>
        <v>0</v>
      </c>
      <c r="O5177">
        <f>IF(AND(Sheet2!$K5177=$B$2,Sheet2!$L5177=1),Sheet2!$J5177+Sheet2!$M5177,IF(Sheet2!$K5177=$B$2,Sheet2!$M5177,0))</f>
        <v>0</v>
      </c>
    </row>
    <row r="5178" spans="14:15" x14ac:dyDescent="0.25">
      <c r="N5178">
        <f>IF(AND(Sheet2!$K5178=$B$1,Sheet2!$L5178=1),Sheet2!$I5178+Sheet2!$M5178,IF(Sheet2!$K5178=$B$1,Sheet2!$M5178,0))</f>
        <v>0</v>
      </c>
      <c r="O5178">
        <f>IF(AND(Sheet2!$K5178=$B$2,Sheet2!$L5178=1),Sheet2!$J5178+Sheet2!$M5178,IF(Sheet2!$K5178=$B$2,Sheet2!$M5178,0))</f>
        <v>0</v>
      </c>
    </row>
    <row r="5179" spans="14:15" x14ac:dyDescent="0.25">
      <c r="N5179">
        <f>IF(AND(Sheet2!$K5179=$B$1,Sheet2!$L5179=1),Sheet2!$I5179+Sheet2!$M5179,IF(Sheet2!$K5179=$B$1,Sheet2!$M5179,0))</f>
        <v>0</v>
      </c>
      <c r="O5179">
        <f>IF(AND(Sheet2!$K5179=$B$2,Sheet2!$L5179=1),Sheet2!$J5179+Sheet2!$M5179,IF(Sheet2!$K5179=$B$2,Sheet2!$M5179,0))</f>
        <v>0</v>
      </c>
    </row>
    <row r="5180" spans="14:15" x14ac:dyDescent="0.25">
      <c r="N5180">
        <f>IF(AND(Sheet2!$K5180=$B$1,Sheet2!$L5180=1),Sheet2!$I5180+Sheet2!$M5180,IF(Sheet2!$K5180=$B$1,Sheet2!$M5180,0))</f>
        <v>0</v>
      </c>
      <c r="O5180">
        <f>IF(AND(Sheet2!$K5180=$B$2,Sheet2!$L5180=1),Sheet2!$J5180+Sheet2!$M5180,IF(Sheet2!$K5180=$B$2,Sheet2!$M5180,0))</f>
        <v>0</v>
      </c>
    </row>
    <row r="5181" spans="14:15" x14ac:dyDescent="0.25">
      <c r="N5181">
        <f>IF(AND(Sheet2!$K5181=$B$1,Sheet2!$L5181=1),Sheet2!$I5181+Sheet2!$M5181,IF(Sheet2!$K5181=$B$1,Sheet2!$M5181,0))</f>
        <v>0</v>
      </c>
      <c r="O5181">
        <f>IF(AND(Sheet2!$K5181=$B$2,Sheet2!$L5181=1),Sheet2!$J5181+Sheet2!$M5181,IF(Sheet2!$K5181=$B$2,Sheet2!$M5181,0))</f>
        <v>0</v>
      </c>
    </row>
    <row r="5182" spans="14:15" x14ac:dyDescent="0.25">
      <c r="N5182">
        <f>IF(AND(Sheet2!$K5182=$B$1,Sheet2!$L5182=1),Sheet2!$I5182+Sheet2!$M5182,IF(Sheet2!$K5182=$B$1,Sheet2!$M5182,0))</f>
        <v>0</v>
      </c>
      <c r="O5182">
        <f>IF(AND(Sheet2!$K5182=$B$2,Sheet2!$L5182=1),Sheet2!$J5182+Sheet2!$M5182,IF(Sheet2!$K5182=$B$2,Sheet2!$M5182,0))</f>
        <v>0</v>
      </c>
    </row>
    <row r="5183" spans="14:15" x14ac:dyDescent="0.25">
      <c r="N5183">
        <f>IF(AND(Sheet2!$K5183=$B$1,Sheet2!$L5183=1),Sheet2!$I5183+Sheet2!$M5183,IF(Sheet2!$K5183=$B$1,Sheet2!$M5183,0))</f>
        <v>0</v>
      </c>
      <c r="O5183">
        <f>IF(AND(Sheet2!$K5183=$B$2,Sheet2!$L5183=1),Sheet2!$J5183+Sheet2!$M5183,IF(Sheet2!$K5183=$B$2,Sheet2!$M5183,0))</f>
        <v>0</v>
      </c>
    </row>
    <row r="5184" spans="14:15" x14ac:dyDescent="0.25">
      <c r="N5184">
        <f>IF(AND(Sheet2!$K5184=$B$1,Sheet2!$L5184=1),Sheet2!$I5184+Sheet2!$M5184,IF(Sheet2!$K5184=$B$1,Sheet2!$M5184,0))</f>
        <v>0</v>
      </c>
      <c r="O5184">
        <f>IF(AND(Sheet2!$K5184=$B$2,Sheet2!$L5184=1),Sheet2!$J5184+Sheet2!$M5184,IF(Sheet2!$K5184=$B$2,Sheet2!$M5184,0))</f>
        <v>0</v>
      </c>
    </row>
    <row r="5185" spans="14:15" x14ac:dyDescent="0.25">
      <c r="N5185">
        <f>IF(AND(Sheet2!$K5185=$B$1,Sheet2!$L5185=1),Sheet2!$I5185+Sheet2!$M5185,IF(Sheet2!$K5185=$B$1,Sheet2!$M5185,0))</f>
        <v>0</v>
      </c>
      <c r="O5185">
        <f>IF(AND(Sheet2!$K5185=$B$2,Sheet2!$L5185=1),Sheet2!$J5185+Sheet2!$M5185,IF(Sheet2!$K5185=$B$2,Sheet2!$M5185,0))</f>
        <v>0</v>
      </c>
    </row>
    <row r="5186" spans="14:15" x14ac:dyDescent="0.25">
      <c r="N5186">
        <f>IF(AND(Sheet2!$K5186=$B$1,Sheet2!$L5186=1),Sheet2!$I5186+Sheet2!$M5186,IF(Sheet2!$K5186=$B$1,Sheet2!$M5186,0))</f>
        <v>0</v>
      </c>
      <c r="O5186">
        <f>IF(AND(Sheet2!$K5186=$B$2,Sheet2!$L5186=1),Sheet2!$J5186+Sheet2!$M5186,IF(Sheet2!$K5186=$B$2,Sheet2!$M5186,0))</f>
        <v>0</v>
      </c>
    </row>
    <row r="5187" spans="14:15" x14ac:dyDescent="0.25">
      <c r="N5187">
        <f>IF(AND(Sheet2!$K5187=$B$1,Sheet2!$L5187=1),Sheet2!$I5187+Sheet2!$M5187,IF(Sheet2!$K5187=$B$1,Sheet2!$M5187,0))</f>
        <v>0</v>
      </c>
      <c r="O5187">
        <f>IF(AND(Sheet2!$K5187=$B$2,Sheet2!$L5187=1),Sheet2!$J5187+Sheet2!$M5187,IF(Sheet2!$K5187=$B$2,Sheet2!$M5187,0))</f>
        <v>0</v>
      </c>
    </row>
    <row r="5188" spans="14:15" x14ac:dyDescent="0.25">
      <c r="N5188">
        <f>IF(AND(Sheet2!$K5188=$B$1,Sheet2!$L5188=1),Sheet2!$I5188+Sheet2!$M5188,IF(Sheet2!$K5188=$B$1,Sheet2!$M5188,0))</f>
        <v>0</v>
      </c>
      <c r="O5188">
        <f>IF(AND(Sheet2!$K5188=$B$2,Sheet2!$L5188=1),Sheet2!$J5188+Sheet2!$M5188,IF(Sheet2!$K5188=$B$2,Sheet2!$M5188,0))</f>
        <v>0</v>
      </c>
    </row>
    <row r="5189" spans="14:15" x14ac:dyDescent="0.25">
      <c r="N5189">
        <f>IF(AND(Sheet2!$K5189=$B$1,Sheet2!$L5189=1),Sheet2!$I5189+Sheet2!$M5189,IF(Sheet2!$K5189=$B$1,Sheet2!$M5189,0))</f>
        <v>0</v>
      </c>
      <c r="O5189">
        <f>IF(AND(Sheet2!$K5189=$B$2,Sheet2!$L5189=1),Sheet2!$J5189+Sheet2!$M5189,IF(Sheet2!$K5189=$B$2,Sheet2!$M5189,0))</f>
        <v>0</v>
      </c>
    </row>
    <row r="5190" spans="14:15" x14ac:dyDescent="0.25">
      <c r="N5190">
        <f>IF(AND(Sheet2!$K5190=$B$1,Sheet2!$L5190=1),Sheet2!$I5190+Sheet2!$M5190,IF(Sheet2!$K5190=$B$1,Sheet2!$M5190,0))</f>
        <v>0</v>
      </c>
      <c r="O5190">
        <f>IF(AND(Sheet2!$K5190=$B$2,Sheet2!$L5190=1),Sheet2!$J5190+Sheet2!$M5190,IF(Sheet2!$K5190=$B$2,Sheet2!$M5190,0))</f>
        <v>0</v>
      </c>
    </row>
    <row r="5191" spans="14:15" x14ac:dyDescent="0.25">
      <c r="N5191">
        <f>IF(AND(Sheet2!$K5191=$B$1,Sheet2!$L5191=1),Sheet2!$I5191+Sheet2!$M5191,IF(Sheet2!$K5191=$B$1,Sheet2!$M5191,0))</f>
        <v>0</v>
      </c>
      <c r="O5191">
        <f>IF(AND(Sheet2!$K5191=$B$2,Sheet2!$L5191=1),Sheet2!$J5191+Sheet2!$M5191,IF(Sheet2!$K5191=$B$2,Sheet2!$M5191,0))</f>
        <v>0</v>
      </c>
    </row>
    <row r="5192" spans="14:15" x14ac:dyDescent="0.25">
      <c r="N5192">
        <f>IF(AND(Sheet2!$K5192=$B$1,Sheet2!$L5192=1),Sheet2!$I5192+Sheet2!$M5192,IF(Sheet2!$K5192=$B$1,Sheet2!$M5192,0))</f>
        <v>0</v>
      </c>
      <c r="O5192">
        <f>IF(AND(Sheet2!$K5192=$B$2,Sheet2!$L5192=1),Sheet2!$J5192+Sheet2!$M5192,IF(Sheet2!$K5192=$B$2,Sheet2!$M5192,0))</f>
        <v>0</v>
      </c>
    </row>
    <row r="5193" spans="14:15" x14ac:dyDescent="0.25">
      <c r="N5193">
        <f>IF(AND(Sheet2!$K5193=$B$1,Sheet2!$L5193=1),Sheet2!$I5193+Sheet2!$M5193,IF(Sheet2!$K5193=$B$1,Sheet2!$M5193,0))</f>
        <v>0</v>
      </c>
      <c r="O5193">
        <f>IF(AND(Sheet2!$K5193=$B$2,Sheet2!$L5193=1),Sheet2!$J5193+Sheet2!$M5193,IF(Sheet2!$K5193=$B$2,Sheet2!$M5193,0))</f>
        <v>0</v>
      </c>
    </row>
    <row r="5194" spans="14:15" x14ac:dyDescent="0.25">
      <c r="N5194">
        <f>IF(AND(Sheet2!$K5194=$B$1,Sheet2!$L5194=1),Sheet2!$I5194+Sheet2!$M5194,IF(Sheet2!$K5194=$B$1,Sheet2!$M5194,0))</f>
        <v>0</v>
      </c>
      <c r="O5194">
        <f>IF(AND(Sheet2!$K5194=$B$2,Sheet2!$L5194=1),Sheet2!$J5194+Sheet2!$M5194,IF(Sheet2!$K5194=$B$2,Sheet2!$M5194,0))</f>
        <v>0</v>
      </c>
    </row>
    <row r="5195" spans="14:15" x14ac:dyDescent="0.25">
      <c r="N5195">
        <f>IF(AND(Sheet2!$K5195=$B$1,Sheet2!$L5195=1),Sheet2!$I5195+Sheet2!$M5195,IF(Sheet2!$K5195=$B$1,Sheet2!$M5195,0))</f>
        <v>0</v>
      </c>
      <c r="O5195">
        <f>IF(AND(Sheet2!$K5195=$B$2,Sheet2!$L5195=1),Sheet2!$J5195+Sheet2!$M5195,IF(Sheet2!$K5195=$B$2,Sheet2!$M5195,0))</f>
        <v>0</v>
      </c>
    </row>
    <row r="5196" spans="14:15" x14ac:dyDescent="0.25">
      <c r="N5196">
        <f>IF(AND(Sheet2!$K5196=$B$1,Sheet2!$L5196=1),Sheet2!$I5196+Sheet2!$M5196,IF(Sheet2!$K5196=$B$1,Sheet2!$M5196,0))</f>
        <v>0</v>
      </c>
      <c r="O5196">
        <f>IF(AND(Sheet2!$K5196=$B$2,Sheet2!$L5196=1),Sheet2!$J5196+Sheet2!$M5196,IF(Sheet2!$K5196=$B$2,Sheet2!$M5196,0))</f>
        <v>0</v>
      </c>
    </row>
    <row r="5197" spans="14:15" x14ac:dyDescent="0.25">
      <c r="N5197">
        <f>IF(AND(Sheet2!$K5197=$B$1,Sheet2!$L5197=1),Sheet2!$I5197+Sheet2!$M5197,IF(Sheet2!$K5197=$B$1,Sheet2!$M5197,0))</f>
        <v>0</v>
      </c>
      <c r="O5197">
        <f>IF(AND(Sheet2!$K5197=$B$2,Sheet2!$L5197=1),Sheet2!$J5197+Sheet2!$M5197,IF(Sheet2!$K5197=$B$2,Sheet2!$M5197,0))</f>
        <v>0</v>
      </c>
    </row>
    <row r="5198" spans="14:15" x14ac:dyDescent="0.25">
      <c r="N5198">
        <f>IF(AND(Sheet2!$K5198=$B$1,Sheet2!$L5198=1),Sheet2!$I5198+Sheet2!$M5198,IF(Sheet2!$K5198=$B$1,Sheet2!$M5198,0))</f>
        <v>0</v>
      </c>
      <c r="O5198">
        <f>IF(AND(Sheet2!$K5198=$B$2,Sheet2!$L5198=1),Sheet2!$J5198+Sheet2!$M5198,IF(Sheet2!$K5198=$B$2,Sheet2!$M5198,0))</f>
        <v>0</v>
      </c>
    </row>
    <row r="5199" spans="14:15" x14ac:dyDescent="0.25">
      <c r="N5199">
        <f>IF(AND(Sheet2!$K5199=$B$1,Sheet2!$L5199=1),Sheet2!$I5199+Sheet2!$M5199,IF(Sheet2!$K5199=$B$1,Sheet2!$M5199,0))</f>
        <v>0</v>
      </c>
      <c r="O5199">
        <f>IF(AND(Sheet2!$K5199=$B$2,Sheet2!$L5199=1),Sheet2!$J5199+Sheet2!$M5199,IF(Sheet2!$K5199=$B$2,Sheet2!$M5199,0))</f>
        <v>0</v>
      </c>
    </row>
    <row r="5200" spans="14:15" x14ac:dyDescent="0.25">
      <c r="N5200">
        <f>IF(AND(Sheet2!$K5200=$B$1,Sheet2!$L5200=1),Sheet2!$I5200+Sheet2!$M5200,IF(Sheet2!$K5200=$B$1,Sheet2!$M5200,0))</f>
        <v>0</v>
      </c>
      <c r="O5200">
        <f>IF(AND(Sheet2!$K5200=$B$2,Sheet2!$L5200=1),Sheet2!$J5200+Sheet2!$M5200,IF(Sheet2!$K5200=$B$2,Sheet2!$M5200,0))</f>
        <v>0</v>
      </c>
    </row>
    <row r="5201" spans="14:15" x14ac:dyDescent="0.25">
      <c r="N5201">
        <f>IF(AND(Sheet2!$K5201=$B$1,Sheet2!$L5201=1),Sheet2!$I5201+Sheet2!$M5201,IF(Sheet2!$K5201=$B$1,Sheet2!$M5201,0))</f>
        <v>0</v>
      </c>
      <c r="O5201">
        <f>IF(AND(Sheet2!$K5201=$B$2,Sheet2!$L5201=1),Sheet2!$J5201+Sheet2!$M5201,IF(Sheet2!$K5201=$B$2,Sheet2!$M5201,0))</f>
        <v>0</v>
      </c>
    </row>
    <row r="5202" spans="14:15" x14ac:dyDescent="0.25">
      <c r="N5202">
        <f>IF(AND(Sheet2!$K5202=$B$1,Sheet2!$L5202=1),Sheet2!$I5202+Sheet2!$M5202,IF(Sheet2!$K5202=$B$1,Sheet2!$M5202,0))</f>
        <v>0</v>
      </c>
      <c r="O5202">
        <f>IF(AND(Sheet2!$K5202=$B$2,Sheet2!$L5202=1),Sheet2!$J5202+Sheet2!$M5202,IF(Sheet2!$K5202=$B$2,Sheet2!$M5202,0))</f>
        <v>0</v>
      </c>
    </row>
    <row r="5203" spans="14:15" x14ac:dyDescent="0.25">
      <c r="N5203">
        <f>IF(AND(Sheet2!$K5203=$B$1,Sheet2!$L5203=1),Sheet2!$I5203+Sheet2!$M5203,IF(Sheet2!$K5203=$B$1,Sheet2!$M5203,0))</f>
        <v>0</v>
      </c>
      <c r="O5203">
        <f>IF(AND(Sheet2!$K5203=$B$2,Sheet2!$L5203=1),Sheet2!$J5203+Sheet2!$M5203,IF(Sheet2!$K5203=$B$2,Sheet2!$M5203,0))</f>
        <v>0</v>
      </c>
    </row>
    <row r="5204" spans="14:15" x14ac:dyDescent="0.25">
      <c r="N5204">
        <f>IF(AND(Sheet2!$K5204=$B$1,Sheet2!$L5204=1),Sheet2!$I5204+Sheet2!$M5204,IF(Sheet2!$K5204=$B$1,Sheet2!$M5204,0))</f>
        <v>0</v>
      </c>
      <c r="O5204">
        <f>IF(AND(Sheet2!$K5204=$B$2,Sheet2!$L5204=1),Sheet2!$J5204+Sheet2!$M5204,IF(Sheet2!$K5204=$B$2,Sheet2!$M5204,0))</f>
        <v>0</v>
      </c>
    </row>
    <row r="5205" spans="14:15" x14ac:dyDescent="0.25">
      <c r="N5205">
        <f>IF(AND(Sheet2!$K5205=$B$1,Sheet2!$L5205=1),Sheet2!$I5205+Sheet2!$M5205,IF(Sheet2!$K5205=$B$1,Sheet2!$M5205,0))</f>
        <v>0</v>
      </c>
      <c r="O5205">
        <f>IF(AND(Sheet2!$K5205=$B$2,Sheet2!$L5205=1),Sheet2!$J5205+Sheet2!$M5205,IF(Sheet2!$K5205=$B$2,Sheet2!$M5205,0))</f>
        <v>0</v>
      </c>
    </row>
    <row r="5206" spans="14:15" x14ac:dyDescent="0.25">
      <c r="N5206">
        <f>IF(AND(Sheet2!$K5206=$B$1,Sheet2!$L5206=1),Sheet2!$I5206+Sheet2!$M5206,IF(Sheet2!$K5206=$B$1,Sheet2!$M5206,0))</f>
        <v>0</v>
      </c>
      <c r="O5206">
        <f>IF(AND(Sheet2!$K5206=$B$2,Sheet2!$L5206=1),Sheet2!$J5206+Sheet2!$M5206,IF(Sheet2!$K5206=$B$2,Sheet2!$M5206,0))</f>
        <v>0</v>
      </c>
    </row>
    <row r="5207" spans="14:15" x14ac:dyDescent="0.25">
      <c r="N5207">
        <f>IF(AND(Sheet2!$K5207=$B$1,Sheet2!$L5207=1),Sheet2!$I5207+Sheet2!$M5207,IF(Sheet2!$K5207=$B$1,Sheet2!$M5207,0))</f>
        <v>0</v>
      </c>
      <c r="O5207">
        <f>IF(AND(Sheet2!$K5207=$B$2,Sheet2!$L5207=1),Sheet2!$J5207+Sheet2!$M5207,IF(Sheet2!$K5207=$B$2,Sheet2!$M5207,0))</f>
        <v>0</v>
      </c>
    </row>
    <row r="5208" spans="14:15" x14ac:dyDescent="0.25">
      <c r="N5208">
        <f>IF(AND(Sheet2!$K5208=$B$1,Sheet2!$L5208=1),Sheet2!$I5208+Sheet2!$M5208,IF(Sheet2!$K5208=$B$1,Sheet2!$M5208,0))</f>
        <v>0</v>
      </c>
      <c r="O5208">
        <f>IF(AND(Sheet2!$K5208=$B$2,Sheet2!$L5208=1),Sheet2!$J5208+Sheet2!$M5208,IF(Sheet2!$K5208=$B$2,Sheet2!$M5208,0))</f>
        <v>0</v>
      </c>
    </row>
    <row r="5209" spans="14:15" x14ac:dyDescent="0.25">
      <c r="N5209">
        <f>IF(AND(Sheet2!$K5209=$B$1,Sheet2!$L5209=1),Sheet2!$I5209+Sheet2!$M5209,IF(Sheet2!$K5209=$B$1,Sheet2!$M5209,0))</f>
        <v>0</v>
      </c>
      <c r="O5209">
        <f>IF(AND(Sheet2!$K5209=$B$2,Sheet2!$L5209=1),Sheet2!$J5209+Sheet2!$M5209,IF(Sheet2!$K5209=$B$2,Sheet2!$M5209,0))</f>
        <v>0</v>
      </c>
    </row>
    <row r="5210" spans="14:15" x14ac:dyDescent="0.25">
      <c r="N5210">
        <f>IF(AND(Sheet2!$K5210=$B$1,Sheet2!$L5210=1),Sheet2!$I5210+Sheet2!$M5210,IF(Sheet2!$K5210=$B$1,Sheet2!$M5210,0))</f>
        <v>0</v>
      </c>
      <c r="O5210">
        <f>IF(AND(Sheet2!$K5210=$B$2,Sheet2!$L5210=1),Sheet2!$J5210+Sheet2!$M5210,IF(Sheet2!$K5210=$B$2,Sheet2!$M5210,0))</f>
        <v>0</v>
      </c>
    </row>
    <row r="5211" spans="14:15" x14ac:dyDescent="0.25">
      <c r="N5211">
        <f>IF(AND(Sheet2!$K5211=$B$1,Sheet2!$L5211=1),Sheet2!$I5211+Sheet2!$M5211,IF(Sheet2!$K5211=$B$1,Sheet2!$M5211,0))</f>
        <v>0</v>
      </c>
      <c r="O5211">
        <f>IF(AND(Sheet2!$K5211=$B$2,Sheet2!$L5211=1),Sheet2!$J5211+Sheet2!$M5211,IF(Sheet2!$K5211=$B$2,Sheet2!$M5211,0))</f>
        <v>0</v>
      </c>
    </row>
    <row r="5212" spans="14:15" x14ac:dyDescent="0.25">
      <c r="N5212">
        <f>IF(AND(Sheet2!$K5212=$B$1,Sheet2!$L5212=1),Sheet2!$I5212+Sheet2!$M5212,IF(Sheet2!$K5212=$B$1,Sheet2!$M5212,0))</f>
        <v>0</v>
      </c>
      <c r="O5212">
        <f>IF(AND(Sheet2!$K5212=$B$2,Sheet2!$L5212=1),Sheet2!$J5212+Sheet2!$M5212,IF(Sheet2!$K5212=$B$2,Sheet2!$M5212,0))</f>
        <v>0</v>
      </c>
    </row>
    <row r="5213" spans="14:15" x14ac:dyDescent="0.25">
      <c r="N5213">
        <f>IF(AND(Sheet2!$K5213=$B$1,Sheet2!$L5213=1),Sheet2!$I5213+Sheet2!$M5213,IF(Sheet2!$K5213=$B$1,Sheet2!$M5213,0))</f>
        <v>0</v>
      </c>
      <c r="O5213">
        <f>IF(AND(Sheet2!$K5213=$B$2,Sheet2!$L5213=1),Sheet2!$J5213+Sheet2!$M5213,IF(Sheet2!$K5213=$B$2,Sheet2!$M5213,0))</f>
        <v>0</v>
      </c>
    </row>
    <row r="5214" spans="14:15" x14ac:dyDescent="0.25">
      <c r="N5214">
        <f>IF(AND(Sheet2!$K5214=$B$1,Sheet2!$L5214=1),Sheet2!$I5214+Sheet2!$M5214,IF(Sheet2!$K5214=$B$1,Sheet2!$M5214,0))</f>
        <v>0</v>
      </c>
      <c r="O5214">
        <f>IF(AND(Sheet2!$K5214=$B$2,Sheet2!$L5214=1),Sheet2!$J5214+Sheet2!$M5214,IF(Sheet2!$K5214=$B$2,Sheet2!$M5214,0))</f>
        <v>0</v>
      </c>
    </row>
    <row r="5215" spans="14:15" x14ac:dyDescent="0.25">
      <c r="N5215">
        <f>IF(AND(Sheet2!$K5215=$B$1,Sheet2!$L5215=1),Sheet2!$I5215+Sheet2!$M5215,IF(Sheet2!$K5215=$B$1,Sheet2!$M5215,0))</f>
        <v>0</v>
      </c>
      <c r="O5215">
        <f>IF(AND(Sheet2!$K5215=$B$2,Sheet2!$L5215=1),Sheet2!$J5215+Sheet2!$M5215,IF(Sheet2!$K5215=$B$2,Sheet2!$M5215,0))</f>
        <v>0</v>
      </c>
    </row>
    <row r="5216" spans="14:15" x14ac:dyDescent="0.25">
      <c r="N5216">
        <f>IF(AND(Sheet2!$K5216=$B$1,Sheet2!$L5216=1),Sheet2!$I5216+Sheet2!$M5216,IF(Sheet2!$K5216=$B$1,Sheet2!$M5216,0))</f>
        <v>0</v>
      </c>
      <c r="O5216">
        <f>IF(AND(Sheet2!$K5216=$B$2,Sheet2!$L5216=1),Sheet2!$J5216+Sheet2!$M5216,IF(Sheet2!$K5216=$B$2,Sheet2!$M5216,0))</f>
        <v>0</v>
      </c>
    </row>
    <row r="5217" spans="14:15" x14ac:dyDescent="0.25">
      <c r="N5217">
        <f>IF(AND(Sheet2!$K5217=$B$1,Sheet2!$L5217=1),Sheet2!$I5217+Sheet2!$M5217,IF(Sheet2!$K5217=$B$1,Sheet2!$M5217,0))</f>
        <v>0</v>
      </c>
      <c r="O5217">
        <f>IF(AND(Sheet2!$K5217=$B$2,Sheet2!$L5217=1),Sheet2!$J5217+Sheet2!$M5217,IF(Sheet2!$K5217=$B$2,Sheet2!$M5217,0))</f>
        <v>0</v>
      </c>
    </row>
    <row r="5218" spans="14:15" x14ac:dyDescent="0.25">
      <c r="N5218">
        <f>IF(AND(Sheet2!$K5218=$B$1,Sheet2!$L5218=1),Sheet2!$I5218+Sheet2!$M5218,IF(Sheet2!$K5218=$B$1,Sheet2!$M5218,0))</f>
        <v>0</v>
      </c>
      <c r="O5218">
        <f>IF(AND(Sheet2!$K5218=$B$2,Sheet2!$L5218=1),Sheet2!$J5218+Sheet2!$M5218,IF(Sheet2!$K5218=$B$2,Sheet2!$M5218,0))</f>
        <v>0</v>
      </c>
    </row>
    <row r="5219" spans="14:15" x14ac:dyDescent="0.25">
      <c r="N5219">
        <f>IF(AND(Sheet2!$K5219=$B$1,Sheet2!$L5219=1),Sheet2!$I5219+Sheet2!$M5219,IF(Sheet2!$K5219=$B$1,Sheet2!$M5219,0))</f>
        <v>0</v>
      </c>
      <c r="O5219">
        <f>IF(AND(Sheet2!$K5219=$B$2,Sheet2!$L5219=1),Sheet2!$J5219+Sheet2!$M5219,IF(Sheet2!$K5219=$B$2,Sheet2!$M5219,0))</f>
        <v>0</v>
      </c>
    </row>
    <row r="5220" spans="14:15" x14ac:dyDescent="0.25">
      <c r="N5220">
        <f>IF(AND(Sheet2!$K5220=$B$1,Sheet2!$L5220=1),Sheet2!$I5220+Sheet2!$M5220,IF(Sheet2!$K5220=$B$1,Sheet2!$M5220,0))</f>
        <v>0</v>
      </c>
      <c r="O5220">
        <f>IF(AND(Sheet2!$K5220=$B$2,Sheet2!$L5220=1),Sheet2!$J5220+Sheet2!$M5220,IF(Sheet2!$K5220=$B$2,Sheet2!$M5220,0))</f>
        <v>0</v>
      </c>
    </row>
    <row r="5221" spans="14:15" x14ac:dyDescent="0.25">
      <c r="N5221">
        <f>IF(AND(Sheet2!$K5221=$B$1,Sheet2!$L5221=1),Sheet2!$I5221+Sheet2!$M5221,IF(Sheet2!$K5221=$B$1,Sheet2!$M5221,0))</f>
        <v>0</v>
      </c>
      <c r="O5221">
        <f>IF(AND(Sheet2!$K5221=$B$2,Sheet2!$L5221=1),Sheet2!$J5221+Sheet2!$M5221,IF(Sheet2!$K5221=$B$2,Sheet2!$M5221,0))</f>
        <v>0</v>
      </c>
    </row>
    <row r="5222" spans="14:15" x14ac:dyDescent="0.25">
      <c r="N5222">
        <f>IF(AND(Sheet2!$K5222=$B$1,Sheet2!$L5222=1),Sheet2!$I5222+Sheet2!$M5222,IF(Sheet2!$K5222=$B$1,Sheet2!$M5222,0))</f>
        <v>0</v>
      </c>
      <c r="O5222">
        <f>IF(AND(Sheet2!$K5222=$B$2,Sheet2!$L5222=1),Sheet2!$J5222+Sheet2!$M5222,IF(Sheet2!$K5222=$B$2,Sheet2!$M5222,0))</f>
        <v>0</v>
      </c>
    </row>
    <row r="5223" spans="14:15" x14ac:dyDescent="0.25">
      <c r="N5223">
        <f>IF(AND(Sheet2!$K5223=$B$1,Sheet2!$L5223=1),Sheet2!$I5223+Sheet2!$M5223,IF(Sheet2!$K5223=$B$1,Sheet2!$M5223,0))</f>
        <v>0</v>
      </c>
      <c r="O5223">
        <f>IF(AND(Sheet2!$K5223=$B$2,Sheet2!$L5223=1),Sheet2!$J5223+Sheet2!$M5223,IF(Sheet2!$K5223=$B$2,Sheet2!$M5223,0))</f>
        <v>0</v>
      </c>
    </row>
    <row r="5224" spans="14:15" x14ac:dyDescent="0.25">
      <c r="N5224">
        <f>IF(AND(Sheet2!$K5224=$B$1,Sheet2!$L5224=1),Sheet2!$I5224+Sheet2!$M5224,IF(Sheet2!$K5224=$B$1,Sheet2!$M5224,0))</f>
        <v>0</v>
      </c>
      <c r="O5224">
        <f>IF(AND(Sheet2!$K5224=$B$2,Sheet2!$L5224=1),Sheet2!$J5224+Sheet2!$M5224,IF(Sheet2!$K5224=$B$2,Sheet2!$M5224,0))</f>
        <v>0</v>
      </c>
    </row>
    <row r="5225" spans="14:15" x14ac:dyDescent="0.25">
      <c r="N5225">
        <f>IF(AND(Sheet2!$K5225=$B$1,Sheet2!$L5225=1),Sheet2!$I5225+Sheet2!$M5225,IF(Sheet2!$K5225=$B$1,Sheet2!$M5225,0))</f>
        <v>0</v>
      </c>
      <c r="O5225">
        <f>IF(AND(Sheet2!$K5225=$B$2,Sheet2!$L5225=1),Sheet2!$J5225+Sheet2!$M5225,IF(Sheet2!$K5225=$B$2,Sheet2!$M5225,0))</f>
        <v>0</v>
      </c>
    </row>
    <row r="5226" spans="14:15" x14ac:dyDescent="0.25">
      <c r="N5226">
        <f>IF(AND(Sheet2!$K5226=$B$1,Sheet2!$L5226=1),Sheet2!$I5226+Sheet2!$M5226,IF(Sheet2!$K5226=$B$1,Sheet2!$M5226,0))</f>
        <v>0</v>
      </c>
      <c r="O5226">
        <f>IF(AND(Sheet2!$K5226=$B$2,Sheet2!$L5226=1),Sheet2!$J5226+Sheet2!$M5226,IF(Sheet2!$K5226=$B$2,Sheet2!$M5226,0))</f>
        <v>0</v>
      </c>
    </row>
    <row r="5227" spans="14:15" x14ac:dyDescent="0.25">
      <c r="N5227">
        <f>IF(AND(Sheet2!$K5227=$B$1,Sheet2!$L5227=1),Sheet2!$I5227+Sheet2!$M5227,IF(Sheet2!$K5227=$B$1,Sheet2!$M5227,0))</f>
        <v>0</v>
      </c>
      <c r="O5227">
        <f>IF(AND(Sheet2!$K5227=$B$2,Sheet2!$L5227=1),Sheet2!$J5227+Sheet2!$M5227,IF(Sheet2!$K5227=$B$2,Sheet2!$M5227,0))</f>
        <v>0</v>
      </c>
    </row>
    <row r="5228" spans="14:15" x14ac:dyDescent="0.25">
      <c r="N5228">
        <f>IF(AND(Sheet2!$K5228=$B$1,Sheet2!$L5228=1),Sheet2!$I5228+Sheet2!$M5228,IF(Sheet2!$K5228=$B$1,Sheet2!$M5228,0))</f>
        <v>0</v>
      </c>
      <c r="O5228">
        <f>IF(AND(Sheet2!$K5228=$B$2,Sheet2!$L5228=1),Sheet2!$J5228+Sheet2!$M5228,IF(Sheet2!$K5228=$B$2,Sheet2!$M5228,0))</f>
        <v>0</v>
      </c>
    </row>
    <row r="5229" spans="14:15" x14ac:dyDescent="0.25">
      <c r="N5229">
        <f>IF(AND(Sheet2!$K5229=$B$1,Sheet2!$L5229=1),Sheet2!$I5229+Sheet2!$M5229,IF(Sheet2!$K5229=$B$1,Sheet2!$M5229,0))</f>
        <v>0</v>
      </c>
      <c r="O5229">
        <f>IF(AND(Sheet2!$K5229=$B$2,Sheet2!$L5229=1),Sheet2!$J5229+Sheet2!$M5229,IF(Sheet2!$K5229=$B$2,Sheet2!$M5229,0))</f>
        <v>0</v>
      </c>
    </row>
    <row r="5230" spans="14:15" x14ac:dyDescent="0.25">
      <c r="N5230">
        <f>IF(AND(Sheet2!$K5230=$B$1,Sheet2!$L5230=1),Sheet2!$I5230+Sheet2!$M5230,IF(Sheet2!$K5230=$B$1,Sheet2!$M5230,0))</f>
        <v>0</v>
      </c>
      <c r="O5230">
        <f>IF(AND(Sheet2!$K5230=$B$2,Sheet2!$L5230=1),Sheet2!$J5230+Sheet2!$M5230,IF(Sheet2!$K5230=$B$2,Sheet2!$M5230,0))</f>
        <v>0</v>
      </c>
    </row>
    <row r="5231" spans="14:15" x14ac:dyDescent="0.25">
      <c r="N5231">
        <f>IF(AND(Sheet2!$K5231=$B$1,Sheet2!$L5231=1),Sheet2!$I5231+Sheet2!$M5231,IF(Sheet2!$K5231=$B$1,Sheet2!$M5231,0))</f>
        <v>0</v>
      </c>
      <c r="O5231">
        <f>IF(AND(Sheet2!$K5231=$B$2,Sheet2!$L5231=1),Sheet2!$J5231+Sheet2!$M5231,IF(Sheet2!$K5231=$B$2,Sheet2!$M5231,0))</f>
        <v>0</v>
      </c>
    </row>
    <row r="5232" spans="14:15" x14ac:dyDescent="0.25">
      <c r="N5232">
        <f>IF(AND(Sheet2!$K5232=$B$1,Sheet2!$L5232=1),Sheet2!$I5232+Sheet2!$M5232,IF(Sheet2!$K5232=$B$1,Sheet2!$M5232,0))</f>
        <v>0</v>
      </c>
      <c r="O5232">
        <f>IF(AND(Sheet2!$K5232=$B$2,Sheet2!$L5232=1),Sheet2!$J5232+Sheet2!$M5232,IF(Sheet2!$K5232=$B$2,Sheet2!$M5232,0))</f>
        <v>0</v>
      </c>
    </row>
    <row r="5233" spans="14:15" x14ac:dyDescent="0.25">
      <c r="N5233">
        <f>IF(AND(Sheet2!$K5233=$B$1,Sheet2!$L5233=1),Sheet2!$I5233+Sheet2!$M5233,IF(Sheet2!$K5233=$B$1,Sheet2!$M5233,0))</f>
        <v>0</v>
      </c>
      <c r="O5233">
        <f>IF(AND(Sheet2!$K5233=$B$2,Sheet2!$L5233=1),Sheet2!$J5233+Sheet2!$M5233,IF(Sheet2!$K5233=$B$2,Sheet2!$M5233,0))</f>
        <v>0</v>
      </c>
    </row>
    <row r="5234" spans="14:15" x14ac:dyDescent="0.25">
      <c r="N5234">
        <f>IF(AND(Sheet2!$K5234=$B$1,Sheet2!$L5234=1),Sheet2!$I5234+Sheet2!$M5234,IF(Sheet2!$K5234=$B$1,Sheet2!$M5234,0))</f>
        <v>0</v>
      </c>
      <c r="O5234">
        <f>IF(AND(Sheet2!$K5234=$B$2,Sheet2!$L5234=1),Sheet2!$J5234+Sheet2!$M5234,IF(Sheet2!$K5234=$B$2,Sheet2!$M5234,0))</f>
        <v>0</v>
      </c>
    </row>
    <row r="5235" spans="14:15" x14ac:dyDescent="0.25">
      <c r="N5235">
        <f>IF(AND(Sheet2!$K5235=$B$1,Sheet2!$L5235=1),Sheet2!$I5235+Sheet2!$M5235,IF(Sheet2!$K5235=$B$1,Sheet2!$M5235,0))</f>
        <v>0</v>
      </c>
      <c r="O5235">
        <f>IF(AND(Sheet2!$K5235=$B$2,Sheet2!$L5235=1),Sheet2!$J5235+Sheet2!$M5235,IF(Sheet2!$K5235=$B$2,Sheet2!$M5235,0))</f>
        <v>0</v>
      </c>
    </row>
    <row r="5236" spans="14:15" x14ac:dyDescent="0.25">
      <c r="N5236">
        <f>IF(AND(Sheet2!$K5236=$B$1,Sheet2!$L5236=1),Sheet2!$I5236+Sheet2!$M5236,IF(Sheet2!$K5236=$B$1,Sheet2!$M5236,0))</f>
        <v>0</v>
      </c>
      <c r="O5236">
        <f>IF(AND(Sheet2!$K5236=$B$2,Sheet2!$L5236=1),Sheet2!$J5236+Sheet2!$M5236,IF(Sheet2!$K5236=$B$2,Sheet2!$M5236,0))</f>
        <v>0</v>
      </c>
    </row>
    <row r="5237" spans="14:15" x14ac:dyDescent="0.25">
      <c r="N5237">
        <f>IF(AND(Sheet2!$K5237=$B$1,Sheet2!$L5237=1),Sheet2!$I5237+Sheet2!$M5237,IF(Sheet2!$K5237=$B$1,Sheet2!$M5237,0))</f>
        <v>0</v>
      </c>
      <c r="O5237">
        <f>IF(AND(Sheet2!$K5237=$B$2,Sheet2!$L5237=1),Sheet2!$J5237+Sheet2!$M5237,IF(Sheet2!$K5237=$B$2,Sheet2!$M5237,0))</f>
        <v>0</v>
      </c>
    </row>
    <row r="5238" spans="14:15" x14ac:dyDescent="0.25">
      <c r="N5238">
        <f>IF(AND(Sheet2!$K5238=$B$1,Sheet2!$L5238=1),Sheet2!$I5238+Sheet2!$M5238,IF(Sheet2!$K5238=$B$1,Sheet2!$M5238,0))</f>
        <v>0</v>
      </c>
      <c r="O5238">
        <f>IF(AND(Sheet2!$K5238=$B$2,Sheet2!$L5238=1),Sheet2!$J5238+Sheet2!$M5238,IF(Sheet2!$K5238=$B$2,Sheet2!$M5238,0))</f>
        <v>0</v>
      </c>
    </row>
    <row r="5239" spans="14:15" x14ac:dyDescent="0.25">
      <c r="N5239">
        <f>IF(AND(Sheet2!$K5239=$B$1,Sheet2!$L5239=1),Sheet2!$I5239+Sheet2!$M5239,IF(Sheet2!$K5239=$B$1,Sheet2!$M5239,0))</f>
        <v>0</v>
      </c>
      <c r="O5239">
        <f>IF(AND(Sheet2!$K5239=$B$2,Sheet2!$L5239=1),Sheet2!$J5239+Sheet2!$M5239,IF(Sheet2!$K5239=$B$2,Sheet2!$M5239,0))</f>
        <v>0</v>
      </c>
    </row>
    <row r="5240" spans="14:15" x14ac:dyDescent="0.25">
      <c r="N5240">
        <f>IF(AND(Sheet2!$K5240=$B$1,Sheet2!$L5240=1),Sheet2!$I5240+Sheet2!$M5240,IF(Sheet2!$K5240=$B$1,Sheet2!$M5240,0))</f>
        <v>0</v>
      </c>
      <c r="O5240">
        <f>IF(AND(Sheet2!$K5240=$B$2,Sheet2!$L5240=1),Sheet2!$J5240+Sheet2!$M5240,IF(Sheet2!$K5240=$B$2,Sheet2!$M5240,0))</f>
        <v>0</v>
      </c>
    </row>
    <row r="5241" spans="14:15" x14ac:dyDescent="0.25">
      <c r="N5241">
        <f>IF(AND(Sheet2!$K5241=$B$1,Sheet2!$L5241=1),Sheet2!$I5241+Sheet2!$M5241,IF(Sheet2!$K5241=$B$1,Sheet2!$M5241,0))</f>
        <v>0</v>
      </c>
      <c r="O5241">
        <f>IF(AND(Sheet2!$K5241=$B$2,Sheet2!$L5241=1),Sheet2!$J5241+Sheet2!$M5241,IF(Sheet2!$K5241=$B$2,Sheet2!$M5241,0))</f>
        <v>0</v>
      </c>
    </row>
    <row r="5242" spans="14:15" x14ac:dyDescent="0.25">
      <c r="N5242">
        <f>IF(AND(Sheet2!$K5242=$B$1,Sheet2!$L5242=1),Sheet2!$I5242+Sheet2!$M5242,IF(Sheet2!$K5242=$B$1,Sheet2!$M5242,0))</f>
        <v>0</v>
      </c>
      <c r="O5242">
        <f>IF(AND(Sheet2!$K5242=$B$2,Sheet2!$L5242=1),Sheet2!$J5242+Sheet2!$M5242,IF(Sheet2!$K5242=$B$2,Sheet2!$M5242,0))</f>
        <v>0</v>
      </c>
    </row>
    <row r="5243" spans="14:15" x14ac:dyDescent="0.25">
      <c r="N5243">
        <f>IF(AND(Sheet2!$K5243=$B$1,Sheet2!$L5243=1),Sheet2!$I5243+Sheet2!$M5243,IF(Sheet2!$K5243=$B$1,Sheet2!$M5243,0))</f>
        <v>0</v>
      </c>
      <c r="O5243">
        <f>IF(AND(Sheet2!$K5243=$B$2,Sheet2!$L5243=1),Sheet2!$J5243+Sheet2!$M5243,IF(Sheet2!$K5243=$B$2,Sheet2!$M5243,0))</f>
        <v>0</v>
      </c>
    </row>
    <row r="5244" spans="14:15" x14ac:dyDescent="0.25">
      <c r="N5244">
        <f>IF(AND(Sheet2!$K5244=$B$1,Sheet2!$L5244=1),Sheet2!$I5244+Sheet2!$M5244,IF(Sheet2!$K5244=$B$1,Sheet2!$M5244,0))</f>
        <v>0</v>
      </c>
      <c r="O5244">
        <f>IF(AND(Sheet2!$K5244=$B$2,Sheet2!$L5244=1),Sheet2!$J5244+Sheet2!$M5244,IF(Sheet2!$K5244=$B$2,Sheet2!$M5244,0))</f>
        <v>0</v>
      </c>
    </row>
    <row r="5245" spans="14:15" x14ac:dyDescent="0.25">
      <c r="N5245">
        <f>IF(AND(Sheet2!$K5245=$B$1,Sheet2!$L5245=1),Sheet2!$I5245+Sheet2!$M5245,IF(Sheet2!$K5245=$B$1,Sheet2!$M5245,0))</f>
        <v>0</v>
      </c>
      <c r="O5245">
        <f>IF(AND(Sheet2!$K5245=$B$2,Sheet2!$L5245=1),Sheet2!$J5245+Sheet2!$M5245,IF(Sheet2!$K5245=$B$2,Sheet2!$M5245,0))</f>
        <v>0</v>
      </c>
    </row>
    <row r="5246" spans="14:15" x14ac:dyDescent="0.25">
      <c r="N5246">
        <f>IF(AND(Sheet2!$K5246=$B$1,Sheet2!$L5246=1),Sheet2!$I5246+Sheet2!$M5246,IF(Sheet2!$K5246=$B$1,Sheet2!$M5246,0))</f>
        <v>0</v>
      </c>
      <c r="O5246">
        <f>IF(AND(Sheet2!$K5246=$B$2,Sheet2!$L5246=1),Sheet2!$J5246+Sheet2!$M5246,IF(Sheet2!$K5246=$B$2,Sheet2!$M5246,0))</f>
        <v>0</v>
      </c>
    </row>
    <row r="5247" spans="14:15" x14ac:dyDescent="0.25">
      <c r="N5247">
        <f>IF(AND(Sheet2!$K5247=$B$1,Sheet2!$L5247=1),Sheet2!$I5247+Sheet2!$M5247,IF(Sheet2!$K5247=$B$1,Sheet2!$M5247,0))</f>
        <v>0</v>
      </c>
      <c r="O5247">
        <f>IF(AND(Sheet2!$K5247=$B$2,Sheet2!$L5247=1),Sheet2!$J5247+Sheet2!$M5247,IF(Sheet2!$K5247=$B$2,Sheet2!$M5247,0))</f>
        <v>0</v>
      </c>
    </row>
    <row r="5248" spans="14:15" x14ac:dyDescent="0.25">
      <c r="N5248">
        <f>IF(AND(Sheet2!$K5248=$B$1,Sheet2!$L5248=1),Sheet2!$I5248+Sheet2!$M5248,IF(Sheet2!$K5248=$B$1,Sheet2!$M5248,0))</f>
        <v>0</v>
      </c>
      <c r="O5248">
        <f>IF(AND(Sheet2!$K5248=$B$2,Sheet2!$L5248=1),Sheet2!$J5248+Sheet2!$M5248,IF(Sheet2!$K5248=$B$2,Sheet2!$M5248,0))</f>
        <v>0</v>
      </c>
    </row>
    <row r="5249" spans="14:15" x14ac:dyDescent="0.25">
      <c r="N5249">
        <f>IF(AND(Sheet2!$K5249=$B$1,Sheet2!$L5249=1),Sheet2!$I5249+Sheet2!$M5249,IF(Sheet2!$K5249=$B$1,Sheet2!$M5249,0))</f>
        <v>0</v>
      </c>
      <c r="O5249">
        <f>IF(AND(Sheet2!$K5249=$B$2,Sheet2!$L5249=1),Sheet2!$J5249+Sheet2!$M5249,IF(Sheet2!$K5249=$B$2,Sheet2!$M5249,0))</f>
        <v>0</v>
      </c>
    </row>
    <row r="5250" spans="14:15" x14ac:dyDescent="0.25">
      <c r="N5250">
        <f>IF(AND(Sheet2!$K5250=$B$1,Sheet2!$L5250=1),Sheet2!$I5250+Sheet2!$M5250,IF(Sheet2!$K5250=$B$1,Sheet2!$M5250,0))</f>
        <v>0</v>
      </c>
      <c r="O5250">
        <f>IF(AND(Sheet2!$K5250=$B$2,Sheet2!$L5250=1),Sheet2!$J5250+Sheet2!$M5250,IF(Sheet2!$K5250=$B$2,Sheet2!$M5250,0))</f>
        <v>0</v>
      </c>
    </row>
    <row r="5251" spans="14:15" x14ac:dyDescent="0.25">
      <c r="N5251">
        <f>IF(AND(Sheet2!$K5251=$B$1,Sheet2!$L5251=1),Sheet2!$I5251+Sheet2!$M5251,IF(Sheet2!$K5251=$B$1,Sheet2!$M5251,0))</f>
        <v>0</v>
      </c>
      <c r="O5251">
        <f>IF(AND(Sheet2!$K5251=$B$2,Sheet2!$L5251=1),Sheet2!$J5251+Sheet2!$M5251,IF(Sheet2!$K5251=$B$2,Sheet2!$M5251,0))</f>
        <v>0</v>
      </c>
    </row>
    <row r="5252" spans="14:15" x14ac:dyDescent="0.25">
      <c r="N5252">
        <f>IF(AND(Sheet2!$K5252=$B$1,Sheet2!$L5252=1),Sheet2!$I5252+Sheet2!$M5252,IF(Sheet2!$K5252=$B$1,Sheet2!$M5252,0))</f>
        <v>0</v>
      </c>
      <c r="O5252">
        <f>IF(AND(Sheet2!$K5252=$B$2,Sheet2!$L5252=1),Sheet2!$J5252+Sheet2!$M5252,IF(Sheet2!$K5252=$B$2,Sheet2!$M5252,0))</f>
        <v>0</v>
      </c>
    </row>
    <row r="5253" spans="14:15" x14ac:dyDescent="0.25">
      <c r="N5253">
        <f>IF(AND(Sheet2!$K5253=$B$1,Sheet2!$L5253=1),Sheet2!$I5253+Sheet2!$M5253,IF(Sheet2!$K5253=$B$1,Sheet2!$M5253,0))</f>
        <v>0</v>
      </c>
      <c r="O5253">
        <f>IF(AND(Sheet2!$K5253=$B$2,Sheet2!$L5253=1),Sheet2!$J5253+Sheet2!$M5253,IF(Sheet2!$K5253=$B$2,Sheet2!$M5253,0))</f>
        <v>0</v>
      </c>
    </row>
    <row r="5254" spans="14:15" x14ac:dyDescent="0.25">
      <c r="N5254">
        <f>IF(AND(Sheet2!$K5254=$B$1,Sheet2!$L5254=1),Sheet2!$I5254+Sheet2!$M5254,IF(Sheet2!$K5254=$B$1,Sheet2!$M5254,0))</f>
        <v>0</v>
      </c>
      <c r="O5254">
        <f>IF(AND(Sheet2!$K5254=$B$2,Sheet2!$L5254=1),Sheet2!$J5254+Sheet2!$M5254,IF(Sheet2!$K5254=$B$2,Sheet2!$M5254,0))</f>
        <v>0</v>
      </c>
    </row>
    <row r="5255" spans="14:15" x14ac:dyDescent="0.25">
      <c r="N5255">
        <f>IF(AND(Sheet2!$K5255=$B$1,Sheet2!$L5255=1),Sheet2!$I5255+Sheet2!$M5255,IF(Sheet2!$K5255=$B$1,Sheet2!$M5255,0))</f>
        <v>0</v>
      </c>
      <c r="O5255">
        <f>IF(AND(Sheet2!$K5255=$B$2,Sheet2!$L5255=1),Sheet2!$J5255+Sheet2!$M5255,IF(Sheet2!$K5255=$B$2,Sheet2!$M5255,0))</f>
        <v>0</v>
      </c>
    </row>
    <row r="5256" spans="14:15" x14ac:dyDescent="0.25">
      <c r="N5256">
        <f>IF(AND(Sheet2!$K5256=$B$1,Sheet2!$L5256=1),Sheet2!$I5256+Sheet2!$M5256,IF(Sheet2!$K5256=$B$1,Sheet2!$M5256,0))</f>
        <v>0</v>
      </c>
      <c r="O5256">
        <f>IF(AND(Sheet2!$K5256=$B$2,Sheet2!$L5256=1),Sheet2!$J5256+Sheet2!$M5256,IF(Sheet2!$K5256=$B$2,Sheet2!$M5256,0))</f>
        <v>0</v>
      </c>
    </row>
    <row r="5257" spans="14:15" x14ac:dyDescent="0.25">
      <c r="N5257">
        <f>IF(AND(Sheet2!$K5257=$B$1,Sheet2!$L5257=1),Sheet2!$I5257+Sheet2!$M5257,IF(Sheet2!$K5257=$B$1,Sheet2!$M5257,0))</f>
        <v>0</v>
      </c>
      <c r="O5257">
        <f>IF(AND(Sheet2!$K5257=$B$2,Sheet2!$L5257=1),Sheet2!$J5257+Sheet2!$M5257,IF(Sheet2!$K5257=$B$2,Sheet2!$M5257,0))</f>
        <v>0</v>
      </c>
    </row>
    <row r="5258" spans="14:15" x14ac:dyDescent="0.25">
      <c r="N5258">
        <f>IF(AND(Sheet2!$K5258=$B$1,Sheet2!$L5258=1),Sheet2!$I5258+Sheet2!$M5258,IF(Sheet2!$K5258=$B$1,Sheet2!$M5258,0))</f>
        <v>0</v>
      </c>
      <c r="O5258">
        <f>IF(AND(Sheet2!$K5258=$B$2,Sheet2!$L5258=1),Sheet2!$J5258+Sheet2!$M5258,IF(Sheet2!$K5258=$B$2,Sheet2!$M5258,0))</f>
        <v>0</v>
      </c>
    </row>
    <row r="5259" spans="14:15" x14ac:dyDescent="0.25">
      <c r="N5259">
        <f>IF(AND(Sheet2!$K5259=$B$1,Sheet2!$L5259=1),Sheet2!$I5259+Sheet2!$M5259,IF(Sheet2!$K5259=$B$1,Sheet2!$M5259,0))</f>
        <v>0</v>
      </c>
      <c r="O5259">
        <f>IF(AND(Sheet2!$K5259=$B$2,Sheet2!$L5259=1),Sheet2!$J5259+Sheet2!$M5259,IF(Sheet2!$K5259=$B$2,Sheet2!$M5259,0))</f>
        <v>0</v>
      </c>
    </row>
    <row r="5260" spans="14:15" x14ac:dyDescent="0.25">
      <c r="N5260">
        <f>IF(AND(Sheet2!$K5260=$B$1,Sheet2!$L5260=1),Sheet2!$I5260+Sheet2!$M5260,IF(Sheet2!$K5260=$B$1,Sheet2!$M5260,0))</f>
        <v>0</v>
      </c>
      <c r="O5260">
        <f>IF(AND(Sheet2!$K5260=$B$2,Sheet2!$L5260=1),Sheet2!$J5260+Sheet2!$M5260,IF(Sheet2!$K5260=$B$2,Sheet2!$M5260,0))</f>
        <v>0</v>
      </c>
    </row>
    <row r="5261" spans="14:15" x14ac:dyDescent="0.25">
      <c r="N5261">
        <f>IF(AND(Sheet2!$K5261=$B$1,Sheet2!$L5261=1),Sheet2!$I5261+Sheet2!$M5261,IF(Sheet2!$K5261=$B$1,Sheet2!$M5261,0))</f>
        <v>0</v>
      </c>
      <c r="O5261">
        <f>IF(AND(Sheet2!$K5261=$B$2,Sheet2!$L5261=1),Sheet2!$J5261+Sheet2!$M5261,IF(Sheet2!$K5261=$B$2,Sheet2!$M5261,0))</f>
        <v>0</v>
      </c>
    </row>
    <row r="5262" spans="14:15" x14ac:dyDescent="0.25">
      <c r="N5262">
        <f>IF(AND(Sheet2!$K5262=$B$1,Sheet2!$L5262=1),Sheet2!$I5262+Sheet2!$M5262,IF(Sheet2!$K5262=$B$1,Sheet2!$M5262,0))</f>
        <v>0</v>
      </c>
      <c r="O5262">
        <f>IF(AND(Sheet2!$K5262=$B$2,Sheet2!$L5262=1),Sheet2!$J5262+Sheet2!$M5262,IF(Sheet2!$K5262=$B$2,Sheet2!$M5262,0))</f>
        <v>0</v>
      </c>
    </row>
    <row r="5263" spans="14:15" x14ac:dyDescent="0.25">
      <c r="N5263">
        <f>IF(AND(Sheet2!$K5263=$B$1,Sheet2!$L5263=1),Sheet2!$I5263+Sheet2!$M5263,IF(Sheet2!$K5263=$B$1,Sheet2!$M5263,0))</f>
        <v>0</v>
      </c>
      <c r="O5263">
        <f>IF(AND(Sheet2!$K5263=$B$2,Sheet2!$L5263=1),Sheet2!$J5263+Sheet2!$M5263,IF(Sheet2!$K5263=$B$2,Sheet2!$M5263,0))</f>
        <v>0</v>
      </c>
    </row>
    <row r="5264" spans="14:15" x14ac:dyDescent="0.25">
      <c r="N5264">
        <f>IF(AND(Sheet2!$K5264=$B$1,Sheet2!$L5264=1),Sheet2!$I5264+Sheet2!$M5264,IF(Sheet2!$K5264=$B$1,Sheet2!$M5264,0))</f>
        <v>0</v>
      </c>
      <c r="O5264">
        <f>IF(AND(Sheet2!$K5264=$B$2,Sheet2!$L5264=1),Sheet2!$J5264+Sheet2!$M5264,IF(Sheet2!$K5264=$B$2,Sheet2!$M5264,0))</f>
        <v>0</v>
      </c>
    </row>
    <row r="5265" spans="14:15" x14ac:dyDescent="0.25">
      <c r="N5265">
        <f>IF(AND(Sheet2!$K5265=$B$1,Sheet2!$L5265=1),Sheet2!$I5265+Sheet2!$M5265,IF(Sheet2!$K5265=$B$1,Sheet2!$M5265,0))</f>
        <v>0</v>
      </c>
      <c r="O5265">
        <f>IF(AND(Sheet2!$K5265=$B$2,Sheet2!$L5265=1),Sheet2!$J5265+Sheet2!$M5265,IF(Sheet2!$K5265=$B$2,Sheet2!$M5265,0))</f>
        <v>0</v>
      </c>
    </row>
    <row r="5266" spans="14:15" x14ac:dyDescent="0.25">
      <c r="N5266">
        <f>IF(AND(Sheet2!$K5266=$B$1,Sheet2!$L5266=1),Sheet2!$I5266+Sheet2!$M5266,IF(Sheet2!$K5266=$B$1,Sheet2!$M5266,0))</f>
        <v>0</v>
      </c>
      <c r="O5266">
        <f>IF(AND(Sheet2!$K5266=$B$2,Sheet2!$L5266=1),Sheet2!$J5266+Sheet2!$M5266,IF(Sheet2!$K5266=$B$2,Sheet2!$M5266,0))</f>
        <v>0</v>
      </c>
    </row>
    <row r="5267" spans="14:15" x14ac:dyDescent="0.25">
      <c r="N5267">
        <f>IF(AND(Sheet2!$K5267=$B$1,Sheet2!$L5267=1),Sheet2!$I5267+Sheet2!$M5267,IF(Sheet2!$K5267=$B$1,Sheet2!$M5267,0))</f>
        <v>0</v>
      </c>
      <c r="O5267">
        <f>IF(AND(Sheet2!$K5267=$B$2,Sheet2!$L5267=1),Sheet2!$J5267+Sheet2!$M5267,IF(Sheet2!$K5267=$B$2,Sheet2!$M5267,0))</f>
        <v>0</v>
      </c>
    </row>
    <row r="5268" spans="14:15" x14ac:dyDescent="0.25">
      <c r="N5268">
        <f>IF(AND(Sheet2!$K5268=$B$1,Sheet2!$L5268=1),Sheet2!$I5268+Sheet2!$M5268,IF(Sheet2!$K5268=$B$1,Sheet2!$M5268,0))</f>
        <v>0</v>
      </c>
      <c r="O5268">
        <f>IF(AND(Sheet2!$K5268=$B$2,Sheet2!$L5268=1),Sheet2!$J5268+Sheet2!$M5268,IF(Sheet2!$K5268=$B$2,Sheet2!$M5268,0))</f>
        <v>0</v>
      </c>
    </row>
    <row r="5269" spans="14:15" x14ac:dyDescent="0.25">
      <c r="N5269">
        <f>IF(AND(Sheet2!$K5269=$B$1,Sheet2!$L5269=1),Sheet2!$I5269+Sheet2!$M5269,IF(Sheet2!$K5269=$B$1,Sheet2!$M5269,0))</f>
        <v>0</v>
      </c>
      <c r="O5269">
        <f>IF(AND(Sheet2!$K5269=$B$2,Sheet2!$L5269=1),Sheet2!$J5269+Sheet2!$M5269,IF(Sheet2!$K5269=$B$2,Sheet2!$M5269,0))</f>
        <v>0</v>
      </c>
    </row>
    <row r="5270" spans="14:15" x14ac:dyDescent="0.25">
      <c r="N5270">
        <f>IF(AND(Sheet2!$K5270=$B$1,Sheet2!$L5270=1),Sheet2!$I5270+Sheet2!$M5270,IF(Sheet2!$K5270=$B$1,Sheet2!$M5270,0))</f>
        <v>0</v>
      </c>
      <c r="O5270">
        <f>IF(AND(Sheet2!$K5270=$B$2,Sheet2!$L5270=1),Sheet2!$J5270+Sheet2!$M5270,IF(Sheet2!$K5270=$B$2,Sheet2!$M5270,0))</f>
        <v>0</v>
      </c>
    </row>
    <row r="5271" spans="14:15" x14ac:dyDescent="0.25">
      <c r="N5271">
        <f>IF(AND(Sheet2!$K5271=$B$1,Sheet2!$L5271=1),Sheet2!$I5271+Sheet2!$M5271,IF(Sheet2!$K5271=$B$1,Sheet2!$M5271,0))</f>
        <v>0</v>
      </c>
      <c r="O5271">
        <f>IF(AND(Sheet2!$K5271=$B$2,Sheet2!$L5271=1),Sheet2!$J5271+Sheet2!$M5271,IF(Sheet2!$K5271=$B$2,Sheet2!$M5271,0))</f>
        <v>0</v>
      </c>
    </row>
    <row r="5272" spans="14:15" x14ac:dyDescent="0.25">
      <c r="N5272">
        <f>IF(AND(Sheet2!$K5272=$B$1,Sheet2!$L5272=1),Sheet2!$I5272+Sheet2!$M5272,IF(Sheet2!$K5272=$B$1,Sheet2!$M5272,0))</f>
        <v>0</v>
      </c>
      <c r="O5272">
        <f>IF(AND(Sheet2!$K5272=$B$2,Sheet2!$L5272=1),Sheet2!$J5272+Sheet2!$M5272,IF(Sheet2!$K5272=$B$2,Sheet2!$M5272,0))</f>
        <v>0</v>
      </c>
    </row>
    <row r="5273" spans="14:15" x14ac:dyDescent="0.25">
      <c r="N5273">
        <f>IF(AND(Sheet2!$K5273=$B$1,Sheet2!$L5273=1),Sheet2!$I5273+Sheet2!$M5273,IF(Sheet2!$K5273=$B$1,Sheet2!$M5273,0))</f>
        <v>0</v>
      </c>
      <c r="O5273">
        <f>IF(AND(Sheet2!$K5273=$B$2,Sheet2!$L5273=1),Sheet2!$J5273+Sheet2!$M5273,IF(Sheet2!$K5273=$B$2,Sheet2!$M5273,0))</f>
        <v>0</v>
      </c>
    </row>
    <row r="5274" spans="14:15" x14ac:dyDescent="0.25">
      <c r="N5274">
        <f>IF(AND(Sheet2!$K5274=$B$1,Sheet2!$L5274=1),Sheet2!$I5274+Sheet2!$M5274,IF(Sheet2!$K5274=$B$1,Sheet2!$M5274,0))</f>
        <v>0</v>
      </c>
      <c r="O5274">
        <f>IF(AND(Sheet2!$K5274=$B$2,Sheet2!$L5274=1),Sheet2!$J5274+Sheet2!$M5274,IF(Sheet2!$K5274=$B$2,Sheet2!$M5274,0))</f>
        <v>0</v>
      </c>
    </row>
    <row r="5275" spans="14:15" x14ac:dyDescent="0.25">
      <c r="N5275">
        <f>IF(AND(Sheet2!$K5275=$B$1,Sheet2!$L5275=1),Sheet2!$I5275+Sheet2!$M5275,IF(Sheet2!$K5275=$B$1,Sheet2!$M5275,0))</f>
        <v>0</v>
      </c>
      <c r="O5275">
        <f>IF(AND(Sheet2!$K5275=$B$2,Sheet2!$L5275=1),Sheet2!$J5275+Sheet2!$M5275,IF(Sheet2!$K5275=$B$2,Sheet2!$M5275,0))</f>
        <v>0</v>
      </c>
    </row>
    <row r="5276" spans="14:15" x14ac:dyDescent="0.25">
      <c r="N5276">
        <f>IF(AND(Sheet2!$K5276=$B$1,Sheet2!$L5276=1),Sheet2!$I5276+Sheet2!$M5276,IF(Sheet2!$K5276=$B$1,Sheet2!$M5276,0))</f>
        <v>0</v>
      </c>
      <c r="O5276">
        <f>IF(AND(Sheet2!$K5276=$B$2,Sheet2!$L5276=1),Sheet2!$J5276+Sheet2!$M5276,IF(Sheet2!$K5276=$B$2,Sheet2!$M5276,0))</f>
        <v>0</v>
      </c>
    </row>
    <row r="5277" spans="14:15" x14ac:dyDescent="0.25">
      <c r="N5277">
        <f>IF(AND(Sheet2!$K5277=$B$1,Sheet2!$L5277=1),Sheet2!$I5277+Sheet2!$M5277,IF(Sheet2!$K5277=$B$1,Sheet2!$M5277,0))</f>
        <v>0</v>
      </c>
      <c r="O5277">
        <f>IF(AND(Sheet2!$K5277=$B$2,Sheet2!$L5277=1),Sheet2!$J5277+Sheet2!$M5277,IF(Sheet2!$K5277=$B$2,Sheet2!$M5277,0))</f>
        <v>0</v>
      </c>
    </row>
    <row r="5278" spans="14:15" x14ac:dyDescent="0.25">
      <c r="N5278">
        <f>IF(AND(Sheet2!$K5278=$B$1,Sheet2!$L5278=1),Sheet2!$I5278+Sheet2!$M5278,IF(Sheet2!$K5278=$B$1,Sheet2!$M5278,0))</f>
        <v>0</v>
      </c>
      <c r="O5278">
        <f>IF(AND(Sheet2!$K5278=$B$2,Sheet2!$L5278=1),Sheet2!$J5278+Sheet2!$M5278,IF(Sheet2!$K5278=$B$2,Sheet2!$M5278,0))</f>
        <v>0</v>
      </c>
    </row>
    <row r="5279" spans="14:15" x14ac:dyDescent="0.25">
      <c r="N5279">
        <f>IF(AND(Sheet2!$K5279=$B$1,Sheet2!$L5279=1),Sheet2!$I5279+Sheet2!$M5279,IF(Sheet2!$K5279=$B$1,Sheet2!$M5279,0))</f>
        <v>0</v>
      </c>
      <c r="O5279">
        <f>IF(AND(Sheet2!$K5279=$B$2,Sheet2!$L5279=1),Sheet2!$J5279+Sheet2!$M5279,IF(Sheet2!$K5279=$B$2,Sheet2!$M5279,0))</f>
        <v>0</v>
      </c>
    </row>
    <row r="5280" spans="14:15" x14ac:dyDescent="0.25">
      <c r="N5280">
        <f>IF(AND(Sheet2!$K5280=$B$1,Sheet2!$L5280=1),Sheet2!$I5280+Sheet2!$M5280,IF(Sheet2!$K5280=$B$1,Sheet2!$M5280,0))</f>
        <v>0</v>
      </c>
      <c r="O5280">
        <f>IF(AND(Sheet2!$K5280=$B$2,Sheet2!$L5280=1),Sheet2!$J5280+Sheet2!$M5280,IF(Sheet2!$K5280=$B$2,Sheet2!$M5280,0))</f>
        <v>0</v>
      </c>
    </row>
    <row r="5281" spans="14:15" x14ac:dyDescent="0.25">
      <c r="N5281">
        <f>IF(AND(Sheet2!$K5281=$B$1,Sheet2!$L5281=1),Sheet2!$I5281+Sheet2!$M5281,IF(Sheet2!$K5281=$B$1,Sheet2!$M5281,0))</f>
        <v>0</v>
      </c>
      <c r="O5281">
        <f>IF(AND(Sheet2!$K5281=$B$2,Sheet2!$L5281=1),Sheet2!$J5281+Sheet2!$M5281,IF(Sheet2!$K5281=$B$2,Sheet2!$M5281,0))</f>
        <v>0</v>
      </c>
    </row>
    <row r="5282" spans="14:15" x14ac:dyDescent="0.25">
      <c r="N5282">
        <f>IF(AND(Sheet2!$K5282=$B$1,Sheet2!$L5282=1),Sheet2!$I5282+Sheet2!$M5282,IF(Sheet2!$K5282=$B$1,Sheet2!$M5282,0))</f>
        <v>0</v>
      </c>
      <c r="O5282">
        <f>IF(AND(Sheet2!$K5282=$B$2,Sheet2!$L5282=1),Sheet2!$J5282+Sheet2!$M5282,IF(Sheet2!$K5282=$B$2,Sheet2!$M5282,0))</f>
        <v>0</v>
      </c>
    </row>
    <row r="5283" spans="14:15" x14ac:dyDescent="0.25">
      <c r="N5283">
        <f>IF(AND(Sheet2!$K5283=$B$1,Sheet2!$L5283=1),Sheet2!$I5283+Sheet2!$M5283,IF(Sheet2!$K5283=$B$1,Sheet2!$M5283,0))</f>
        <v>0</v>
      </c>
      <c r="O5283">
        <f>IF(AND(Sheet2!$K5283=$B$2,Sheet2!$L5283=1),Sheet2!$J5283+Sheet2!$M5283,IF(Sheet2!$K5283=$B$2,Sheet2!$M5283,0))</f>
        <v>0</v>
      </c>
    </row>
    <row r="5284" spans="14:15" x14ac:dyDescent="0.25">
      <c r="N5284">
        <f>IF(AND(Sheet2!$K5284=$B$1,Sheet2!$L5284=1),Sheet2!$I5284+Sheet2!$M5284,IF(Sheet2!$K5284=$B$1,Sheet2!$M5284,0))</f>
        <v>0</v>
      </c>
      <c r="O5284">
        <f>IF(AND(Sheet2!$K5284=$B$2,Sheet2!$L5284=1),Sheet2!$J5284+Sheet2!$M5284,IF(Sheet2!$K5284=$B$2,Sheet2!$M5284,0))</f>
        <v>0</v>
      </c>
    </row>
    <row r="5285" spans="14:15" x14ac:dyDescent="0.25">
      <c r="N5285">
        <f>IF(AND(Sheet2!$K5285=$B$1,Sheet2!$L5285=1),Sheet2!$I5285+Sheet2!$M5285,IF(Sheet2!$K5285=$B$1,Sheet2!$M5285,0))</f>
        <v>0</v>
      </c>
      <c r="O5285">
        <f>IF(AND(Sheet2!$K5285=$B$2,Sheet2!$L5285=1),Sheet2!$J5285+Sheet2!$M5285,IF(Sheet2!$K5285=$B$2,Sheet2!$M5285,0))</f>
        <v>0</v>
      </c>
    </row>
    <row r="5286" spans="14:15" x14ac:dyDescent="0.25">
      <c r="N5286">
        <f>IF(AND(Sheet2!$K5286=$B$1,Sheet2!$L5286=1),Sheet2!$I5286+Sheet2!$M5286,IF(Sheet2!$K5286=$B$1,Sheet2!$M5286,0))</f>
        <v>0</v>
      </c>
      <c r="O5286">
        <f>IF(AND(Sheet2!$K5286=$B$2,Sheet2!$L5286=1),Sheet2!$J5286+Sheet2!$M5286,IF(Sheet2!$K5286=$B$2,Sheet2!$M5286,0))</f>
        <v>0</v>
      </c>
    </row>
    <row r="5287" spans="14:15" x14ac:dyDescent="0.25">
      <c r="N5287">
        <f>IF(AND(Sheet2!$K5287=$B$1,Sheet2!$L5287=1),Sheet2!$I5287+Sheet2!$M5287,IF(Sheet2!$K5287=$B$1,Sheet2!$M5287,0))</f>
        <v>0</v>
      </c>
      <c r="O5287">
        <f>IF(AND(Sheet2!$K5287=$B$2,Sheet2!$L5287=1),Sheet2!$J5287+Sheet2!$M5287,IF(Sheet2!$K5287=$B$2,Sheet2!$M5287,0))</f>
        <v>0</v>
      </c>
    </row>
    <row r="5288" spans="14:15" x14ac:dyDescent="0.25">
      <c r="N5288">
        <f>IF(AND(Sheet2!$K5288=$B$1,Sheet2!$L5288=1),Sheet2!$I5288+Sheet2!$M5288,IF(Sheet2!$K5288=$B$1,Sheet2!$M5288,0))</f>
        <v>0</v>
      </c>
      <c r="O5288">
        <f>IF(AND(Sheet2!$K5288=$B$2,Sheet2!$L5288=1),Sheet2!$J5288+Sheet2!$M5288,IF(Sheet2!$K5288=$B$2,Sheet2!$M5288,0))</f>
        <v>0</v>
      </c>
    </row>
    <row r="5289" spans="14:15" x14ac:dyDescent="0.25">
      <c r="N5289">
        <f>IF(AND(Sheet2!$K5289=$B$1,Sheet2!$L5289=1),Sheet2!$I5289+Sheet2!$M5289,IF(Sheet2!$K5289=$B$1,Sheet2!$M5289,0))</f>
        <v>0</v>
      </c>
      <c r="O5289">
        <f>IF(AND(Sheet2!$K5289=$B$2,Sheet2!$L5289=1),Sheet2!$J5289+Sheet2!$M5289,IF(Sheet2!$K5289=$B$2,Sheet2!$M5289,0))</f>
        <v>0</v>
      </c>
    </row>
    <row r="5290" spans="14:15" x14ac:dyDescent="0.25">
      <c r="N5290">
        <f>IF(AND(Sheet2!$K5290=$B$1,Sheet2!$L5290=1),Sheet2!$I5290+Sheet2!$M5290,IF(Sheet2!$K5290=$B$1,Sheet2!$M5290,0))</f>
        <v>0</v>
      </c>
      <c r="O5290">
        <f>IF(AND(Sheet2!$K5290=$B$2,Sheet2!$L5290=1),Sheet2!$J5290+Sheet2!$M5290,IF(Sheet2!$K5290=$B$2,Sheet2!$M5290,0))</f>
        <v>0</v>
      </c>
    </row>
    <row r="5291" spans="14:15" x14ac:dyDescent="0.25">
      <c r="N5291">
        <f>IF(AND(Sheet2!$K5291=$B$1,Sheet2!$L5291=1),Sheet2!$I5291+Sheet2!$M5291,IF(Sheet2!$K5291=$B$1,Sheet2!$M5291,0))</f>
        <v>0</v>
      </c>
      <c r="O5291">
        <f>IF(AND(Sheet2!$K5291=$B$2,Sheet2!$L5291=1),Sheet2!$J5291+Sheet2!$M5291,IF(Sheet2!$K5291=$B$2,Sheet2!$M5291,0))</f>
        <v>0</v>
      </c>
    </row>
    <row r="5292" spans="14:15" x14ac:dyDescent="0.25">
      <c r="N5292">
        <f>IF(AND(Sheet2!$K5292=$B$1,Sheet2!$L5292=1),Sheet2!$I5292+Sheet2!$M5292,IF(Sheet2!$K5292=$B$1,Sheet2!$M5292,0))</f>
        <v>0</v>
      </c>
      <c r="O5292">
        <f>IF(AND(Sheet2!$K5292=$B$2,Sheet2!$L5292=1),Sheet2!$J5292+Sheet2!$M5292,IF(Sheet2!$K5292=$B$2,Sheet2!$M5292,0))</f>
        <v>0</v>
      </c>
    </row>
    <row r="5293" spans="14:15" x14ac:dyDescent="0.25">
      <c r="N5293">
        <f>IF(AND(Sheet2!$K5293=$B$1,Sheet2!$L5293=1),Sheet2!$I5293+Sheet2!$M5293,IF(Sheet2!$K5293=$B$1,Sheet2!$M5293,0))</f>
        <v>0</v>
      </c>
      <c r="O5293">
        <f>IF(AND(Sheet2!$K5293=$B$2,Sheet2!$L5293=1),Sheet2!$J5293+Sheet2!$M5293,IF(Sheet2!$K5293=$B$2,Sheet2!$M5293,0))</f>
        <v>0</v>
      </c>
    </row>
    <row r="5294" spans="14:15" x14ac:dyDescent="0.25">
      <c r="N5294">
        <f>IF(AND(Sheet2!$K5294=$B$1,Sheet2!$L5294=1),Sheet2!$I5294+Sheet2!$M5294,IF(Sheet2!$K5294=$B$1,Sheet2!$M5294,0))</f>
        <v>0</v>
      </c>
      <c r="O5294">
        <f>IF(AND(Sheet2!$K5294=$B$2,Sheet2!$L5294=1),Sheet2!$J5294+Sheet2!$M5294,IF(Sheet2!$K5294=$B$2,Sheet2!$M5294,0))</f>
        <v>0</v>
      </c>
    </row>
    <row r="5295" spans="14:15" x14ac:dyDescent="0.25">
      <c r="N5295">
        <f>IF(AND(Sheet2!$K5295=$B$1,Sheet2!$L5295=1),Sheet2!$I5295+Sheet2!$M5295,IF(Sheet2!$K5295=$B$1,Sheet2!$M5295,0))</f>
        <v>0</v>
      </c>
      <c r="O5295">
        <f>IF(AND(Sheet2!$K5295=$B$2,Sheet2!$L5295=1),Sheet2!$J5295+Sheet2!$M5295,IF(Sheet2!$K5295=$B$2,Sheet2!$M5295,0))</f>
        <v>0</v>
      </c>
    </row>
    <row r="5296" spans="14:15" x14ac:dyDescent="0.25">
      <c r="N5296">
        <f>IF(AND(Sheet2!$K5296=$B$1,Sheet2!$L5296=1),Sheet2!$I5296+Sheet2!$M5296,IF(Sheet2!$K5296=$B$1,Sheet2!$M5296,0))</f>
        <v>0</v>
      </c>
      <c r="O5296">
        <f>IF(AND(Sheet2!$K5296=$B$2,Sheet2!$L5296=1),Sheet2!$J5296+Sheet2!$M5296,IF(Sheet2!$K5296=$B$2,Sheet2!$M5296,0))</f>
        <v>0</v>
      </c>
    </row>
    <row r="5297" spans="14:15" x14ac:dyDescent="0.25">
      <c r="N5297">
        <f>IF(AND(Sheet2!$K5297=$B$1,Sheet2!$L5297=1),Sheet2!$I5297+Sheet2!$M5297,IF(Sheet2!$K5297=$B$1,Sheet2!$M5297,0))</f>
        <v>0</v>
      </c>
      <c r="O5297">
        <f>IF(AND(Sheet2!$K5297=$B$2,Sheet2!$L5297=1),Sheet2!$J5297+Sheet2!$M5297,IF(Sheet2!$K5297=$B$2,Sheet2!$M5297,0))</f>
        <v>0</v>
      </c>
    </row>
    <row r="5298" spans="14:15" x14ac:dyDescent="0.25">
      <c r="N5298">
        <f>IF(AND(Sheet2!$K5298=$B$1,Sheet2!$L5298=1),Sheet2!$I5298+Sheet2!$M5298,IF(Sheet2!$K5298=$B$1,Sheet2!$M5298,0))</f>
        <v>0</v>
      </c>
      <c r="O5298">
        <f>IF(AND(Sheet2!$K5298=$B$2,Sheet2!$L5298=1),Sheet2!$J5298+Sheet2!$M5298,IF(Sheet2!$K5298=$B$2,Sheet2!$M5298,0))</f>
        <v>0</v>
      </c>
    </row>
    <row r="5299" spans="14:15" x14ac:dyDescent="0.25">
      <c r="N5299">
        <f>IF(AND(Sheet2!$K5299=$B$1,Sheet2!$L5299=1),Sheet2!$I5299+Sheet2!$M5299,IF(Sheet2!$K5299=$B$1,Sheet2!$M5299,0))</f>
        <v>0</v>
      </c>
      <c r="O5299">
        <f>IF(AND(Sheet2!$K5299=$B$2,Sheet2!$L5299=1),Sheet2!$J5299+Sheet2!$M5299,IF(Sheet2!$K5299=$B$2,Sheet2!$M5299,0))</f>
        <v>0</v>
      </c>
    </row>
    <row r="5300" spans="14:15" x14ac:dyDescent="0.25">
      <c r="N5300">
        <f>IF(AND(Sheet2!$K5300=$B$1,Sheet2!$L5300=1),Sheet2!$I5300+Sheet2!$M5300,IF(Sheet2!$K5300=$B$1,Sheet2!$M5300,0))</f>
        <v>0</v>
      </c>
      <c r="O5300">
        <f>IF(AND(Sheet2!$K5300=$B$2,Sheet2!$L5300=1),Sheet2!$J5300+Sheet2!$M5300,IF(Sheet2!$K5300=$B$2,Sheet2!$M5300,0))</f>
        <v>0</v>
      </c>
    </row>
    <row r="5301" spans="14:15" x14ac:dyDescent="0.25">
      <c r="N5301">
        <f>IF(AND(Sheet2!$K5301=$B$1,Sheet2!$L5301=1),Sheet2!$I5301+Sheet2!$M5301,IF(Sheet2!$K5301=$B$1,Sheet2!$M5301,0))</f>
        <v>0</v>
      </c>
      <c r="O5301">
        <f>IF(AND(Sheet2!$K5301=$B$2,Sheet2!$L5301=1),Sheet2!$J5301+Sheet2!$M5301,IF(Sheet2!$K5301=$B$2,Sheet2!$M5301,0))</f>
        <v>0</v>
      </c>
    </row>
    <row r="5302" spans="14:15" x14ac:dyDescent="0.25">
      <c r="N5302">
        <f>IF(AND(Sheet2!$K5302=$B$1,Sheet2!$L5302=1),Sheet2!$I5302+Sheet2!$M5302,IF(Sheet2!$K5302=$B$1,Sheet2!$M5302,0))</f>
        <v>0</v>
      </c>
      <c r="O5302">
        <f>IF(AND(Sheet2!$K5302=$B$2,Sheet2!$L5302=1),Sheet2!$J5302+Sheet2!$M5302,IF(Sheet2!$K5302=$B$2,Sheet2!$M5302,0))</f>
        <v>0</v>
      </c>
    </row>
    <row r="5303" spans="14:15" x14ac:dyDescent="0.25">
      <c r="N5303">
        <f>IF(AND(Sheet2!$K5303=$B$1,Sheet2!$L5303=1),Sheet2!$I5303+Sheet2!$M5303,IF(Sheet2!$K5303=$B$1,Sheet2!$M5303,0))</f>
        <v>0</v>
      </c>
      <c r="O5303">
        <f>IF(AND(Sheet2!$K5303=$B$2,Sheet2!$L5303=1),Sheet2!$J5303+Sheet2!$M5303,IF(Sheet2!$K5303=$B$2,Sheet2!$M5303,0))</f>
        <v>0</v>
      </c>
    </row>
    <row r="5304" spans="14:15" x14ac:dyDescent="0.25">
      <c r="N5304">
        <f>IF(AND(Sheet2!$K5304=$B$1,Sheet2!$L5304=1),Sheet2!$I5304+Sheet2!$M5304,IF(Sheet2!$K5304=$B$1,Sheet2!$M5304,0))</f>
        <v>0</v>
      </c>
      <c r="O5304">
        <f>IF(AND(Sheet2!$K5304=$B$2,Sheet2!$L5304=1),Sheet2!$J5304+Sheet2!$M5304,IF(Sheet2!$K5304=$B$2,Sheet2!$M5304,0))</f>
        <v>0</v>
      </c>
    </row>
    <row r="5305" spans="14:15" x14ac:dyDescent="0.25">
      <c r="N5305">
        <f>IF(AND(Sheet2!$K5305=$B$1,Sheet2!$L5305=1),Sheet2!$I5305+Sheet2!$M5305,IF(Sheet2!$K5305=$B$1,Sheet2!$M5305,0))</f>
        <v>0</v>
      </c>
      <c r="O5305">
        <f>IF(AND(Sheet2!$K5305=$B$2,Sheet2!$L5305=1),Sheet2!$J5305+Sheet2!$M5305,IF(Sheet2!$K5305=$B$2,Sheet2!$M5305,0))</f>
        <v>0</v>
      </c>
    </row>
    <row r="5306" spans="14:15" x14ac:dyDescent="0.25">
      <c r="N5306">
        <f>IF(AND(Sheet2!$K5306=$B$1,Sheet2!$L5306=1),Sheet2!$I5306+Sheet2!$M5306,IF(Sheet2!$K5306=$B$1,Sheet2!$M5306,0))</f>
        <v>0</v>
      </c>
      <c r="O5306">
        <f>IF(AND(Sheet2!$K5306=$B$2,Sheet2!$L5306=1),Sheet2!$J5306+Sheet2!$M5306,IF(Sheet2!$K5306=$B$2,Sheet2!$M5306,0))</f>
        <v>0</v>
      </c>
    </row>
    <row r="5307" spans="14:15" x14ac:dyDescent="0.25">
      <c r="N5307">
        <f>IF(AND(Sheet2!$K5307=$B$1,Sheet2!$L5307=1),Sheet2!$I5307+Sheet2!$M5307,IF(Sheet2!$K5307=$B$1,Sheet2!$M5307,0))</f>
        <v>0</v>
      </c>
      <c r="O5307">
        <f>IF(AND(Sheet2!$K5307=$B$2,Sheet2!$L5307=1),Sheet2!$J5307+Sheet2!$M5307,IF(Sheet2!$K5307=$B$2,Sheet2!$M5307,0))</f>
        <v>0</v>
      </c>
    </row>
    <row r="5308" spans="14:15" x14ac:dyDescent="0.25">
      <c r="N5308">
        <f>IF(AND(Sheet2!$K5308=$B$1,Sheet2!$L5308=1),Sheet2!$I5308+Sheet2!$M5308,IF(Sheet2!$K5308=$B$1,Sheet2!$M5308,0))</f>
        <v>0</v>
      </c>
      <c r="O5308">
        <f>IF(AND(Sheet2!$K5308=$B$2,Sheet2!$L5308=1),Sheet2!$J5308+Sheet2!$M5308,IF(Sheet2!$K5308=$B$2,Sheet2!$M5308,0))</f>
        <v>0</v>
      </c>
    </row>
    <row r="5309" spans="14:15" x14ac:dyDescent="0.25">
      <c r="N5309">
        <f>IF(AND(Sheet2!$K5309=$B$1,Sheet2!$L5309=1),Sheet2!$I5309+Sheet2!$M5309,IF(Sheet2!$K5309=$B$1,Sheet2!$M5309,0))</f>
        <v>0</v>
      </c>
      <c r="O5309">
        <f>IF(AND(Sheet2!$K5309=$B$2,Sheet2!$L5309=1),Sheet2!$J5309+Sheet2!$M5309,IF(Sheet2!$K5309=$B$2,Sheet2!$M5309,0))</f>
        <v>0</v>
      </c>
    </row>
    <row r="5310" spans="14:15" x14ac:dyDescent="0.25">
      <c r="N5310">
        <f>IF(AND(Sheet2!$K5310=$B$1,Sheet2!$L5310=1),Sheet2!$I5310+Sheet2!$M5310,IF(Sheet2!$K5310=$B$1,Sheet2!$M5310,0))</f>
        <v>0</v>
      </c>
      <c r="O5310">
        <f>IF(AND(Sheet2!$K5310=$B$2,Sheet2!$L5310=1),Sheet2!$J5310+Sheet2!$M5310,IF(Sheet2!$K5310=$B$2,Sheet2!$M5310,0))</f>
        <v>0</v>
      </c>
    </row>
    <row r="5311" spans="14:15" x14ac:dyDescent="0.25">
      <c r="N5311">
        <f>IF(AND(Sheet2!$K5311=$B$1,Sheet2!$L5311=1),Sheet2!$I5311+Sheet2!$M5311,IF(Sheet2!$K5311=$B$1,Sheet2!$M5311,0))</f>
        <v>0</v>
      </c>
      <c r="O5311">
        <f>IF(AND(Sheet2!$K5311=$B$2,Sheet2!$L5311=1),Sheet2!$J5311+Sheet2!$M5311,IF(Sheet2!$K5311=$B$2,Sheet2!$M5311,0))</f>
        <v>0</v>
      </c>
    </row>
    <row r="5312" spans="14:15" x14ac:dyDescent="0.25">
      <c r="N5312">
        <f>IF(AND(Sheet2!$K5312=$B$1,Sheet2!$L5312=1),Sheet2!$I5312+Sheet2!$M5312,IF(Sheet2!$K5312=$B$1,Sheet2!$M5312,0))</f>
        <v>0</v>
      </c>
      <c r="O5312">
        <f>IF(AND(Sheet2!$K5312=$B$2,Sheet2!$L5312=1),Sheet2!$J5312+Sheet2!$M5312,IF(Sheet2!$K5312=$B$2,Sheet2!$M5312,0))</f>
        <v>0</v>
      </c>
    </row>
    <row r="5313" spans="14:15" x14ac:dyDescent="0.25">
      <c r="N5313">
        <f>IF(AND(Sheet2!$K5313=$B$1,Sheet2!$L5313=1),Sheet2!$I5313+Sheet2!$M5313,IF(Sheet2!$K5313=$B$1,Sheet2!$M5313,0))</f>
        <v>0</v>
      </c>
      <c r="O5313">
        <f>IF(AND(Sheet2!$K5313=$B$2,Sheet2!$L5313=1),Sheet2!$J5313+Sheet2!$M5313,IF(Sheet2!$K5313=$B$2,Sheet2!$M5313,0))</f>
        <v>0</v>
      </c>
    </row>
    <row r="5314" spans="14:15" x14ac:dyDescent="0.25">
      <c r="N5314">
        <f>IF(AND(Sheet2!$K5314=$B$1,Sheet2!$L5314=1),Sheet2!$I5314+Sheet2!$M5314,IF(Sheet2!$K5314=$B$1,Sheet2!$M5314,0))</f>
        <v>0</v>
      </c>
      <c r="O5314">
        <f>IF(AND(Sheet2!$K5314=$B$2,Sheet2!$L5314=1),Sheet2!$J5314+Sheet2!$M5314,IF(Sheet2!$K5314=$B$2,Sheet2!$M5314,0))</f>
        <v>0</v>
      </c>
    </row>
    <row r="5315" spans="14:15" x14ac:dyDescent="0.25">
      <c r="N5315">
        <f>IF(AND(Sheet2!$K5315=$B$1,Sheet2!$L5315=1),Sheet2!$I5315+Sheet2!$M5315,IF(Sheet2!$K5315=$B$1,Sheet2!$M5315,0))</f>
        <v>0</v>
      </c>
      <c r="O5315">
        <f>IF(AND(Sheet2!$K5315=$B$2,Sheet2!$L5315=1),Sheet2!$J5315+Sheet2!$M5315,IF(Sheet2!$K5315=$B$2,Sheet2!$M5315,0))</f>
        <v>0</v>
      </c>
    </row>
    <row r="5316" spans="14:15" x14ac:dyDescent="0.25">
      <c r="N5316">
        <f>IF(AND(Sheet2!$K5316=$B$1,Sheet2!$L5316=1),Sheet2!$I5316+Sheet2!$M5316,IF(Sheet2!$K5316=$B$1,Sheet2!$M5316,0))</f>
        <v>0</v>
      </c>
      <c r="O5316">
        <f>IF(AND(Sheet2!$K5316=$B$2,Sheet2!$L5316=1),Sheet2!$J5316+Sheet2!$M5316,IF(Sheet2!$K5316=$B$2,Sheet2!$M5316,0))</f>
        <v>0</v>
      </c>
    </row>
    <row r="5317" spans="14:15" x14ac:dyDescent="0.25">
      <c r="N5317">
        <f>IF(AND(Sheet2!$K5317=$B$1,Sheet2!$L5317=1),Sheet2!$I5317+Sheet2!$M5317,IF(Sheet2!$K5317=$B$1,Sheet2!$M5317,0))</f>
        <v>0</v>
      </c>
      <c r="O5317">
        <f>IF(AND(Sheet2!$K5317=$B$2,Sheet2!$L5317=1),Sheet2!$J5317+Sheet2!$M5317,IF(Sheet2!$K5317=$B$2,Sheet2!$M5317,0))</f>
        <v>0</v>
      </c>
    </row>
    <row r="5318" spans="14:15" x14ac:dyDescent="0.25">
      <c r="N5318">
        <f>IF(AND(Sheet2!$K5318=$B$1,Sheet2!$L5318=1),Sheet2!$I5318+Sheet2!$M5318,IF(Sheet2!$K5318=$B$1,Sheet2!$M5318,0))</f>
        <v>0</v>
      </c>
      <c r="O5318">
        <f>IF(AND(Sheet2!$K5318=$B$2,Sheet2!$L5318=1),Sheet2!$J5318+Sheet2!$M5318,IF(Sheet2!$K5318=$B$2,Sheet2!$M5318,0))</f>
        <v>0</v>
      </c>
    </row>
    <row r="5319" spans="14:15" x14ac:dyDescent="0.25">
      <c r="N5319">
        <f>IF(AND(Sheet2!$K5319=$B$1,Sheet2!$L5319=1),Sheet2!$I5319+Sheet2!$M5319,IF(Sheet2!$K5319=$B$1,Sheet2!$M5319,0))</f>
        <v>0</v>
      </c>
      <c r="O5319">
        <f>IF(AND(Sheet2!$K5319=$B$2,Sheet2!$L5319=1),Sheet2!$J5319+Sheet2!$M5319,IF(Sheet2!$K5319=$B$2,Sheet2!$M5319,0))</f>
        <v>0</v>
      </c>
    </row>
    <row r="5320" spans="14:15" x14ac:dyDescent="0.25">
      <c r="N5320">
        <f>IF(AND(Sheet2!$K5320=$B$1,Sheet2!$L5320=1),Sheet2!$I5320+Sheet2!$M5320,IF(Sheet2!$K5320=$B$1,Sheet2!$M5320,0))</f>
        <v>0</v>
      </c>
      <c r="O5320">
        <f>IF(AND(Sheet2!$K5320=$B$2,Sheet2!$L5320=1),Sheet2!$J5320+Sheet2!$M5320,IF(Sheet2!$K5320=$B$2,Sheet2!$M5320,0))</f>
        <v>0</v>
      </c>
    </row>
    <row r="5321" spans="14:15" x14ac:dyDescent="0.25">
      <c r="N5321">
        <f>IF(AND(Sheet2!$K5321=$B$1,Sheet2!$L5321=1),Sheet2!$I5321+Sheet2!$M5321,IF(Sheet2!$K5321=$B$1,Sheet2!$M5321,0))</f>
        <v>0</v>
      </c>
      <c r="O5321">
        <f>IF(AND(Sheet2!$K5321=$B$2,Sheet2!$L5321=1),Sheet2!$J5321+Sheet2!$M5321,IF(Sheet2!$K5321=$B$2,Sheet2!$M5321,0))</f>
        <v>0</v>
      </c>
    </row>
    <row r="5322" spans="14:15" x14ac:dyDescent="0.25">
      <c r="N5322">
        <f>IF(AND(Sheet2!$K5322=$B$1,Sheet2!$L5322=1),Sheet2!$I5322+Sheet2!$M5322,IF(Sheet2!$K5322=$B$1,Sheet2!$M5322,0))</f>
        <v>0</v>
      </c>
      <c r="O5322">
        <f>IF(AND(Sheet2!$K5322=$B$2,Sheet2!$L5322=1),Sheet2!$J5322+Sheet2!$M5322,IF(Sheet2!$K5322=$B$2,Sheet2!$M5322,0))</f>
        <v>0</v>
      </c>
    </row>
    <row r="5323" spans="14:15" x14ac:dyDescent="0.25">
      <c r="N5323">
        <f>IF(AND(Sheet2!$K5323=$B$1,Sheet2!$L5323=1),Sheet2!$I5323+Sheet2!$M5323,IF(Sheet2!$K5323=$B$1,Sheet2!$M5323,0))</f>
        <v>0</v>
      </c>
      <c r="O5323">
        <f>IF(AND(Sheet2!$K5323=$B$2,Sheet2!$L5323=1),Sheet2!$J5323+Sheet2!$M5323,IF(Sheet2!$K5323=$B$2,Sheet2!$M5323,0))</f>
        <v>0</v>
      </c>
    </row>
    <row r="5324" spans="14:15" x14ac:dyDescent="0.25">
      <c r="N5324">
        <f>IF(AND(Sheet2!$K5324=$B$1,Sheet2!$L5324=1),Sheet2!$I5324+Sheet2!$M5324,IF(Sheet2!$K5324=$B$1,Sheet2!$M5324,0))</f>
        <v>0</v>
      </c>
      <c r="O5324">
        <f>IF(AND(Sheet2!$K5324=$B$2,Sheet2!$L5324=1),Sheet2!$J5324+Sheet2!$M5324,IF(Sheet2!$K5324=$B$2,Sheet2!$M5324,0))</f>
        <v>0</v>
      </c>
    </row>
    <row r="5325" spans="14:15" x14ac:dyDescent="0.25">
      <c r="N5325">
        <f>IF(AND(Sheet2!$K5325=$B$1,Sheet2!$L5325=1),Sheet2!$I5325+Sheet2!$M5325,IF(Sheet2!$K5325=$B$1,Sheet2!$M5325,0))</f>
        <v>0</v>
      </c>
      <c r="O5325">
        <f>IF(AND(Sheet2!$K5325=$B$2,Sheet2!$L5325=1),Sheet2!$J5325+Sheet2!$M5325,IF(Sheet2!$K5325=$B$2,Sheet2!$M5325,0))</f>
        <v>0</v>
      </c>
    </row>
    <row r="5326" spans="14:15" x14ac:dyDescent="0.25">
      <c r="N5326">
        <f>IF(AND(Sheet2!$K5326=$B$1,Sheet2!$L5326=1),Sheet2!$I5326+Sheet2!$M5326,IF(Sheet2!$K5326=$B$1,Sheet2!$M5326,0))</f>
        <v>0</v>
      </c>
      <c r="O5326">
        <f>IF(AND(Sheet2!$K5326=$B$2,Sheet2!$L5326=1),Sheet2!$J5326+Sheet2!$M5326,IF(Sheet2!$K5326=$B$2,Sheet2!$M5326,0))</f>
        <v>0</v>
      </c>
    </row>
    <row r="5327" spans="14:15" x14ac:dyDescent="0.25">
      <c r="N5327">
        <f>IF(AND(Sheet2!$K5327=$B$1,Sheet2!$L5327=1),Sheet2!$I5327+Sheet2!$M5327,IF(Sheet2!$K5327=$B$1,Sheet2!$M5327,0))</f>
        <v>0</v>
      </c>
      <c r="O5327">
        <f>IF(AND(Sheet2!$K5327=$B$2,Sheet2!$L5327=1),Sheet2!$J5327+Sheet2!$M5327,IF(Sheet2!$K5327=$B$2,Sheet2!$M5327,0))</f>
        <v>0</v>
      </c>
    </row>
    <row r="5328" spans="14:15" x14ac:dyDescent="0.25">
      <c r="N5328">
        <f>IF(AND(Sheet2!$K5328=$B$1,Sheet2!$L5328=1),Sheet2!$I5328+Sheet2!$M5328,IF(Sheet2!$K5328=$B$1,Sheet2!$M5328,0))</f>
        <v>0</v>
      </c>
      <c r="O5328">
        <f>IF(AND(Sheet2!$K5328=$B$2,Sheet2!$L5328=1),Sheet2!$J5328+Sheet2!$M5328,IF(Sheet2!$K5328=$B$2,Sheet2!$M5328,0))</f>
        <v>0</v>
      </c>
    </row>
    <row r="5329" spans="14:15" x14ac:dyDescent="0.25">
      <c r="N5329">
        <f>IF(AND(Sheet2!$K5329=$B$1,Sheet2!$L5329=1),Sheet2!$I5329+Sheet2!$M5329,IF(Sheet2!$K5329=$B$1,Sheet2!$M5329,0))</f>
        <v>0</v>
      </c>
      <c r="O5329">
        <f>IF(AND(Sheet2!$K5329=$B$2,Sheet2!$L5329=1),Sheet2!$J5329+Sheet2!$M5329,IF(Sheet2!$K5329=$B$2,Sheet2!$M5329,0))</f>
        <v>0</v>
      </c>
    </row>
    <row r="5330" spans="14:15" x14ac:dyDescent="0.25">
      <c r="N5330">
        <f>IF(AND(Sheet2!$K5330=$B$1,Sheet2!$L5330=1),Sheet2!$I5330+Sheet2!$M5330,IF(Sheet2!$K5330=$B$1,Sheet2!$M5330,0))</f>
        <v>0</v>
      </c>
      <c r="O5330">
        <f>IF(AND(Sheet2!$K5330=$B$2,Sheet2!$L5330=1),Sheet2!$J5330+Sheet2!$M5330,IF(Sheet2!$K5330=$B$2,Sheet2!$M5330,0))</f>
        <v>0</v>
      </c>
    </row>
    <row r="5331" spans="14:15" x14ac:dyDescent="0.25">
      <c r="N5331">
        <f>IF(AND(Sheet2!$K5331=$B$1,Sheet2!$L5331=1),Sheet2!$I5331+Sheet2!$M5331,IF(Sheet2!$K5331=$B$1,Sheet2!$M5331,0))</f>
        <v>0</v>
      </c>
      <c r="O5331">
        <f>IF(AND(Sheet2!$K5331=$B$2,Sheet2!$L5331=1),Sheet2!$J5331+Sheet2!$M5331,IF(Sheet2!$K5331=$B$2,Sheet2!$M5331,0))</f>
        <v>0</v>
      </c>
    </row>
    <row r="5332" spans="14:15" x14ac:dyDescent="0.25">
      <c r="N5332">
        <f>IF(AND(Sheet2!$K5332=$B$1,Sheet2!$L5332=1),Sheet2!$I5332+Sheet2!$M5332,IF(Sheet2!$K5332=$B$1,Sheet2!$M5332,0))</f>
        <v>0</v>
      </c>
      <c r="O5332">
        <f>IF(AND(Sheet2!$K5332=$B$2,Sheet2!$L5332=1),Sheet2!$J5332+Sheet2!$M5332,IF(Sheet2!$K5332=$B$2,Sheet2!$M5332,0))</f>
        <v>0</v>
      </c>
    </row>
    <row r="5333" spans="14:15" x14ac:dyDescent="0.25">
      <c r="N5333">
        <f>IF(AND(Sheet2!$K5333=$B$1,Sheet2!$L5333=1),Sheet2!$I5333+Sheet2!$M5333,IF(Sheet2!$K5333=$B$1,Sheet2!$M5333,0))</f>
        <v>0</v>
      </c>
      <c r="O5333">
        <f>IF(AND(Sheet2!$K5333=$B$2,Sheet2!$L5333=1),Sheet2!$J5333+Sheet2!$M5333,IF(Sheet2!$K5333=$B$2,Sheet2!$M5333,0))</f>
        <v>0</v>
      </c>
    </row>
    <row r="5334" spans="14:15" x14ac:dyDescent="0.25">
      <c r="N5334">
        <f>IF(AND(Sheet2!$K5334=$B$1,Sheet2!$L5334=1),Sheet2!$I5334+Sheet2!$M5334,IF(Sheet2!$K5334=$B$1,Sheet2!$M5334,0))</f>
        <v>0</v>
      </c>
      <c r="O5334">
        <f>IF(AND(Sheet2!$K5334=$B$2,Sheet2!$L5334=1),Sheet2!$J5334+Sheet2!$M5334,IF(Sheet2!$K5334=$B$2,Sheet2!$M5334,0))</f>
        <v>0</v>
      </c>
    </row>
    <row r="5335" spans="14:15" x14ac:dyDescent="0.25">
      <c r="N5335">
        <f>IF(AND(Sheet2!$K5335=$B$1,Sheet2!$L5335=1),Sheet2!$I5335+Sheet2!$M5335,IF(Sheet2!$K5335=$B$1,Sheet2!$M5335,0))</f>
        <v>0</v>
      </c>
      <c r="O5335">
        <f>IF(AND(Sheet2!$K5335=$B$2,Sheet2!$L5335=1),Sheet2!$J5335+Sheet2!$M5335,IF(Sheet2!$K5335=$B$2,Sheet2!$M5335,0))</f>
        <v>0</v>
      </c>
    </row>
    <row r="5336" spans="14:15" x14ac:dyDescent="0.25">
      <c r="N5336">
        <f>IF(AND(Sheet2!$K5336=$B$1,Sheet2!$L5336=1),Sheet2!$I5336+Sheet2!$M5336,IF(Sheet2!$K5336=$B$1,Sheet2!$M5336,0))</f>
        <v>0</v>
      </c>
      <c r="O5336">
        <f>IF(AND(Sheet2!$K5336=$B$2,Sheet2!$L5336=1),Sheet2!$J5336+Sheet2!$M5336,IF(Sheet2!$K5336=$B$2,Sheet2!$M5336,0))</f>
        <v>0</v>
      </c>
    </row>
    <row r="5337" spans="14:15" x14ac:dyDescent="0.25">
      <c r="N5337">
        <f>IF(AND(Sheet2!$K5337=$B$1,Sheet2!$L5337=1),Sheet2!$I5337+Sheet2!$M5337,IF(Sheet2!$K5337=$B$1,Sheet2!$M5337,0))</f>
        <v>0</v>
      </c>
      <c r="O5337">
        <f>IF(AND(Sheet2!$K5337=$B$2,Sheet2!$L5337=1),Sheet2!$J5337+Sheet2!$M5337,IF(Sheet2!$K5337=$B$2,Sheet2!$M5337,0))</f>
        <v>0</v>
      </c>
    </row>
    <row r="5338" spans="14:15" x14ac:dyDescent="0.25">
      <c r="N5338">
        <f>IF(AND(Sheet2!$K5338=$B$1,Sheet2!$L5338=1),Sheet2!$I5338+Sheet2!$M5338,IF(Sheet2!$K5338=$B$1,Sheet2!$M5338,0))</f>
        <v>0</v>
      </c>
      <c r="O5338">
        <f>IF(AND(Sheet2!$K5338=$B$2,Sheet2!$L5338=1),Sheet2!$J5338+Sheet2!$M5338,IF(Sheet2!$K5338=$B$2,Sheet2!$M5338,0))</f>
        <v>0</v>
      </c>
    </row>
    <row r="5339" spans="14:15" x14ac:dyDescent="0.25">
      <c r="N5339">
        <f>IF(AND(Sheet2!$K5339=$B$1,Sheet2!$L5339=1),Sheet2!$I5339+Sheet2!$M5339,IF(Sheet2!$K5339=$B$1,Sheet2!$M5339,0))</f>
        <v>0</v>
      </c>
      <c r="O5339">
        <f>IF(AND(Sheet2!$K5339=$B$2,Sheet2!$L5339=1),Sheet2!$J5339+Sheet2!$M5339,IF(Sheet2!$K5339=$B$2,Sheet2!$M5339,0))</f>
        <v>0</v>
      </c>
    </row>
    <row r="5340" spans="14:15" x14ac:dyDescent="0.25">
      <c r="N5340">
        <f>IF(AND(Sheet2!$K5340=$B$1,Sheet2!$L5340=1),Sheet2!$I5340+Sheet2!$M5340,IF(Sheet2!$K5340=$B$1,Sheet2!$M5340,0))</f>
        <v>0</v>
      </c>
      <c r="O5340">
        <f>IF(AND(Sheet2!$K5340=$B$2,Sheet2!$L5340=1),Sheet2!$J5340+Sheet2!$M5340,IF(Sheet2!$K5340=$B$2,Sheet2!$M5340,0))</f>
        <v>0</v>
      </c>
    </row>
    <row r="5341" spans="14:15" x14ac:dyDescent="0.25">
      <c r="N5341">
        <f>IF(AND(Sheet2!$K5341=$B$1,Sheet2!$L5341=1),Sheet2!$I5341+Sheet2!$M5341,IF(Sheet2!$K5341=$B$1,Sheet2!$M5341,0))</f>
        <v>0</v>
      </c>
      <c r="O5341">
        <f>IF(AND(Sheet2!$K5341=$B$2,Sheet2!$L5341=1),Sheet2!$J5341+Sheet2!$M5341,IF(Sheet2!$K5341=$B$2,Sheet2!$M5341,0))</f>
        <v>0</v>
      </c>
    </row>
    <row r="5342" spans="14:15" x14ac:dyDescent="0.25">
      <c r="N5342">
        <f>IF(AND(Sheet2!$K5342=$B$1,Sheet2!$L5342=1),Sheet2!$I5342+Sheet2!$M5342,IF(Sheet2!$K5342=$B$1,Sheet2!$M5342,0))</f>
        <v>0</v>
      </c>
      <c r="O5342">
        <f>IF(AND(Sheet2!$K5342=$B$2,Sheet2!$L5342=1),Sheet2!$J5342+Sheet2!$M5342,IF(Sheet2!$K5342=$B$2,Sheet2!$M5342,0))</f>
        <v>0</v>
      </c>
    </row>
    <row r="5343" spans="14:15" x14ac:dyDescent="0.25">
      <c r="N5343">
        <f>IF(AND(Sheet2!$K5343=$B$1,Sheet2!$L5343=1),Sheet2!$I5343+Sheet2!$M5343,IF(Sheet2!$K5343=$B$1,Sheet2!$M5343,0))</f>
        <v>0</v>
      </c>
      <c r="O5343">
        <f>IF(AND(Sheet2!$K5343=$B$2,Sheet2!$L5343=1),Sheet2!$J5343+Sheet2!$M5343,IF(Sheet2!$K5343=$B$2,Sheet2!$M5343,0))</f>
        <v>0</v>
      </c>
    </row>
    <row r="5344" spans="14:15" x14ac:dyDescent="0.25">
      <c r="N5344">
        <f>IF(AND(Sheet2!$K5344=$B$1,Sheet2!$L5344=1),Sheet2!$I5344+Sheet2!$M5344,IF(Sheet2!$K5344=$B$1,Sheet2!$M5344,0))</f>
        <v>0</v>
      </c>
      <c r="O5344">
        <f>IF(AND(Sheet2!$K5344=$B$2,Sheet2!$L5344=1),Sheet2!$J5344+Sheet2!$M5344,IF(Sheet2!$K5344=$B$2,Sheet2!$M5344,0))</f>
        <v>0</v>
      </c>
    </row>
    <row r="5345" spans="14:15" x14ac:dyDescent="0.25">
      <c r="N5345">
        <f>IF(AND(Sheet2!$K5345=$B$1,Sheet2!$L5345=1),Sheet2!$I5345+Sheet2!$M5345,IF(Sheet2!$K5345=$B$1,Sheet2!$M5345,0))</f>
        <v>0</v>
      </c>
      <c r="O5345">
        <f>IF(AND(Sheet2!$K5345=$B$2,Sheet2!$L5345=1),Sheet2!$J5345+Sheet2!$M5345,IF(Sheet2!$K5345=$B$2,Sheet2!$M5345,0))</f>
        <v>0</v>
      </c>
    </row>
    <row r="5346" spans="14:15" x14ac:dyDescent="0.25">
      <c r="N5346">
        <f>IF(AND(Sheet2!$K5346=$B$1,Sheet2!$L5346=1),Sheet2!$I5346+Sheet2!$M5346,IF(Sheet2!$K5346=$B$1,Sheet2!$M5346,0))</f>
        <v>0</v>
      </c>
      <c r="O5346">
        <f>IF(AND(Sheet2!$K5346=$B$2,Sheet2!$L5346=1),Sheet2!$J5346+Sheet2!$M5346,IF(Sheet2!$K5346=$B$2,Sheet2!$M5346,0))</f>
        <v>0</v>
      </c>
    </row>
    <row r="5347" spans="14:15" x14ac:dyDescent="0.25">
      <c r="N5347">
        <f>IF(AND(Sheet2!$K5347=$B$1,Sheet2!$L5347=1),Sheet2!$I5347+Sheet2!$M5347,IF(Sheet2!$K5347=$B$1,Sheet2!$M5347,0))</f>
        <v>0</v>
      </c>
      <c r="O5347">
        <f>IF(AND(Sheet2!$K5347=$B$2,Sheet2!$L5347=1),Sheet2!$J5347+Sheet2!$M5347,IF(Sheet2!$K5347=$B$2,Sheet2!$M5347,0))</f>
        <v>0</v>
      </c>
    </row>
    <row r="5348" spans="14:15" x14ac:dyDescent="0.25">
      <c r="N5348">
        <f>IF(AND(Sheet2!$K5348=$B$1,Sheet2!$L5348=1),Sheet2!$I5348+Sheet2!$M5348,IF(Sheet2!$K5348=$B$1,Sheet2!$M5348,0))</f>
        <v>0</v>
      </c>
      <c r="O5348">
        <f>IF(AND(Sheet2!$K5348=$B$2,Sheet2!$L5348=1),Sheet2!$J5348+Sheet2!$M5348,IF(Sheet2!$K5348=$B$2,Sheet2!$M5348,0))</f>
        <v>0</v>
      </c>
    </row>
    <row r="5349" spans="14:15" x14ac:dyDescent="0.25">
      <c r="N5349">
        <f>IF(AND(Sheet2!$K5349=$B$1,Sheet2!$L5349=1),Sheet2!$I5349+Sheet2!$M5349,IF(Sheet2!$K5349=$B$1,Sheet2!$M5349,0))</f>
        <v>0</v>
      </c>
      <c r="O5349">
        <f>IF(AND(Sheet2!$K5349=$B$2,Sheet2!$L5349=1),Sheet2!$J5349+Sheet2!$M5349,IF(Sheet2!$K5349=$B$2,Sheet2!$M5349,0))</f>
        <v>0</v>
      </c>
    </row>
    <row r="5350" spans="14:15" x14ac:dyDescent="0.25">
      <c r="N5350">
        <f>IF(AND(Sheet2!$K5350=$B$1,Sheet2!$L5350=1),Sheet2!$I5350+Sheet2!$M5350,IF(Sheet2!$K5350=$B$1,Sheet2!$M5350,0))</f>
        <v>0</v>
      </c>
      <c r="O5350">
        <f>IF(AND(Sheet2!$K5350=$B$2,Sheet2!$L5350=1),Sheet2!$J5350+Sheet2!$M5350,IF(Sheet2!$K5350=$B$2,Sheet2!$M5350,0))</f>
        <v>0</v>
      </c>
    </row>
    <row r="5351" spans="14:15" x14ac:dyDescent="0.25">
      <c r="N5351">
        <f>IF(AND(Sheet2!$K5351=$B$1,Sheet2!$L5351=1),Sheet2!$I5351+Sheet2!$M5351,IF(Sheet2!$K5351=$B$1,Sheet2!$M5351,0))</f>
        <v>0</v>
      </c>
      <c r="O5351">
        <f>IF(AND(Sheet2!$K5351=$B$2,Sheet2!$L5351=1),Sheet2!$J5351+Sheet2!$M5351,IF(Sheet2!$K5351=$B$2,Sheet2!$M5351,0))</f>
        <v>0</v>
      </c>
    </row>
    <row r="5352" spans="14:15" x14ac:dyDescent="0.25">
      <c r="N5352">
        <f>IF(AND(Sheet2!$K5352=$B$1,Sheet2!$L5352=1),Sheet2!$I5352+Sheet2!$M5352,IF(Sheet2!$K5352=$B$1,Sheet2!$M5352,0))</f>
        <v>0</v>
      </c>
      <c r="O5352">
        <f>IF(AND(Sheet2!$K5352=$B$2,Sheet2!$L5352=1),Sheet2!$J5352+Sheet2!$M5352,IF(Sheet2!$K5352=$B$2,Sheet2!$M5352,0))</f>
        <v>0</v>
      </c>
    </row>
    <row r="5353" spans="14:15" x14ac:dyDescent="0.25">
      <c r="N5353">
        <f>IF(AND(Sheet2!$K5353=$B$1,Sheet2!$L5353=1),Sheet2!$I5353+Sheet2!$M5353,IF(Sheet2!$K5353=$B$1,Sheet2!$M5353,0))</f>
        <v>0</v>
      </c>
      <c r="O5353">
        <f>IF(AND(Sheet2!$K5353=$B$2,Sheet2!$L5353=1),Sheet2!$J5353+Sheet2!$M5353,IF(Sheet2!$K5353=$B$2,Sheet2!$M5353,0))</f>
        <v>0</v>
      </c>
    </row>
    <row r="5354" spans="14:15" x14ac:dyDescent="0.25">
      <c r="N5354">
        <f>IF(AND(Sheet2!$K5354=$B$1,Sheet2!$L5354=1),Sheet2!$I5354+Sheet2!$M5354,IF(Sheet2!$K5354=$B$1,Sheet2!$M5354,0))</f>
        <v>0</v>
      </c>
      <c r="O5354">
        <f>IF(AND(Sheet2!$K5354=$B$2,Sheet2!$L5354=1),Sheet2!$J5354+Sheet2!$M5354,IF(Sheet2!$K5354=$B$2,Sheet2!$M5354,0))</f>
        <v>0</v>
      </c>
    </row>
    <row r="5355" spans="14:15" x14ac:dyDescent="0.25">
      <c r="N5355">
        <f>IF(AND(Sheet2!$K5355=$B$1,Sheet2!$L5355=1),Sheet2!$I5355+Sheet2!$M5355,IF(Sheet2!$K5355=$B$1,Sheet2!$M5355,0))</f>
        <v>0</v>
      </c>
      <c r="O5355">
        <f>IF(AND(Sheet2!$K5355=$B$2,Sheet2!$L5355=1),Sheet2!$J5355+Sheet2!$M5355,IF(Sheet2!$K5355=$B$2,Sheet2!$M5355,0))</f>
        <v>0</v>
      </c>
    </row>
    <row r="5356" spans="14:15" x14ac:dyDescent="0.25">
      <c r="N5356">
        <f>IF(AND(Sheet2!$K5356=$B$1,Sheet2!$L5356=1),Sheet2!$I5356+Sheet2!$M5356,IF(Sheet2!$K5356=$B$1,Sheet2!$M5356,0))</f>
        <v>0</v>
      </c>
      <c r="O5356">
        <f>IF(AND(Sheet2!$K5356=$B$2,Sheet2!$L5356=1),Sheet2!$J5356+Sheet2!$M5356,IF(Sheet2!$K5356=$B$2,Sheet2!$M5356,0))</f>
        <v>0</v>
      </c>
    </row>
    <row r="5357" spans="14:15" x14ac:dyDescent="0.25">
      <c r="N5357">
        <f>IF(AND(Sheet2!$K5357=$B$1,Sheet2!$L5357=1),Sheet2!$I5357+Sheet2!$M5357,IF(Sheet2!$K5357=$B$1,Sheet2!$M5357,0))</f>
        <v>0</v>
      </c>
      <c r="O5357">
        <f>IF(AND(Sheet2!$K5357=$B$2,Sheet2!$L5357=1),Sheet2!$J5357+Sheet2!$M5357,IF(Sheet2!$K5357=$B$2,Sheet2!$M5357,0))</f>
        <v>0</v>
      </c>
    </row>
    <row r="5358" spans="14:15" x14ac:dyDescent="0.25">
      <c r="N5358">
        <f>IF(AND(Sheet2!$K5358=$B$1,Sheet2!$L5358=1),Sheet2!$I5358+Sheet2!$M5358,IF(Sheet2!$K5358=$B$1,Sheet2!$M5358,0))</f>
        <v>0</v>
      </c>
      <c r="O5358">
        <f>IF(AND(Sheet2!$K5358=$B$2,Sheet2!$L5358=1),Sheet2!$J5358+Sheet2!$M5358,IF(Sheet2!$K5358=$B$2,Sheet2!$M5358,0))</f>
        <v>0</v>
      </c>
    </row>
    <row r="5359" spans="14:15" x14ac:dyDescent="0.25">
      <c r="N5359">
        <f>IF(AND(Sheet2!$K5359=$B$1,Sheet2!$L5359=1),Sheet2!$I5359+Sheet2!$M5359,IF(Sheet2!$K5359=$B$1,Sheet2!$M5359,0))</f>
        <v>0</v>
      </c>
      <c r="O5359">
        <f>IF(AND(Sheet2!$K5359=$B$2,Sheet2!$L5359=1),Sheet2!$J5359+Sheet2!$M5359,IF(Sheet2!$K5359=$B$2,Sheet2!$M5359,0))</f>
        <v>0</v>
      </c>
    </row>
    <row r="5360" spans="14:15" x14ac:dyDescent="0.25">
      <c r="N5360">
        <f>IF(AND(Sheet2!$K5360=$B$1,Sheet2!$L5360=1),Sheet2!$I5360+Sheet2!$M5360,IF(Sheet2!$K5360=$B$1,Sheet2!$M5360,0))</f>
        <v>0</v>
      </c>
      <c r="O5360">
        <f>IF(AND(Sheet2!$K5360=$B$2,Sheet2!$L5360=1),Sheet2!$J5360+Sheet2!$M5360,IF(Sheet2!$K5360=$B$2,Sheet2!$M5360,0))</f>
        <v>0</v>
      </c>
    </row>
    <row r="5361" spans="14:15" x14ac:dyDescent="0.25">
      <c r="N5361">
        <f>IF(AND(Sheet2!$K5361=$B$1,Sheet2!$L5361=1),Sheet2!$I5361+Sheet2!$M5361,IF(Sheet2!$K5361=$B$1,Sheet2!$M5361,0))</f>
        <v>0</v>
      </c>
      <c r="O5361">
        <f>IF(AND(Sheet2!$K5361=$B$2,Sheet2!$L5361=1),Sheet2!$J5361+Sheet2!$M5361,IF(Sheet2!$K5361=$B$2,Sheet2!$M5361,0))</f>
        <v>0</v>
      </c>
    </row>
    <row r="5362" spans="14:15" x14ac:dyDescent="0.25">
      <c r="N5362">
        <f>IF(AND(Sheet2!$K5362=$B$1,Sheet2!$L5362=1),Sheet2!$I5362+Sheet2!$M5362,IF(Sheet2!$K5362=$B$1,Sheet2!$M5362,0))</f>
        <v>0</v>
      </c>
      <c r="O5362">
        <f>IF(AND(Sheet2!$K5362=$B$2,Sheet2!$L5362=1),Sheet2!$J5362+Sheet2!$M5362,IF(Sheet2!$K5362=$B$2,Sheet2!$M5362,0))</f>
        <v>0</v>
      </c>
    </row>
    <row r="5363" spans="14:15" x14ac:dyDescent="0.25">
      <c r="N5363">
        <f>IF(AND(Sheet2!$K5363=$B$1,Sheet2!$L5363=1),Sheet2!$I5363+Sheet2!$M5363,IF(Sheet2!$K5363=$B$1,Sheet2!$M5363,0))</f>
        <v>0</v>
      </c>
      <c r="O5363">
        <f>IF(AND(Sheet2!$K5363=$B$2,Sheet2!$L5363=1),Sheet2!$J5363+Sheet2!$M5363,IF(Sheet2!$K5363=$B$2,Sheet2!$M5363,0))</f>
        <v>0</v>
      </c>
    </row>
    <row r="5364" spans="14:15" x14ac:dyDescent="0.25">
      <c r="N5364">
        <f>IF(AND(Sheet2!$K5364=$B$1,Sheet2!$L5364=1),Sheet2!$I5364+Sheet2!$M5364,IF(Sheet2!$K5364=$B$1,Sheet2!$M5364,0))</f>
        <v>0</v>
      </c>
      <c r="O5364">
        <f>IF(AND(Sheet2!$K5364=$B$2,Sheet2!$L5364=1),Sheet2!$J5364+Sheet2!$M5364,IF(Sheet2!$K5364=$B$2,Sheet2!$M5364,0))</f>
        <v>0</v>
      </c>
    </row>
    <row r="5365" spans="14:15" x14ac:dyDescent="0.25">
      <c r="N5365">
        <f>IF(AND(Sheet2!$K5365=$B$1,Sheet2!$L5365=1),Sheet2!$I5365+Sheet2!$M5365,IF(Sheet2!$K5365=$B$1,Sheet2!$M5365,0))</f>
        <v>0</v>
      </c>
      <c r="O5365">
        <f>IF(AND(Sheet2!$K5365=$B$2,Sheet2!$L5365=1),Sheet2!$J5365+Sheet2!$M5365,IF(Sheet2!$K5365=$B$2,Sheet2!$M5365,0))</f>
        <v>0</v>
      </c>
    </row>
    <row r="5366" spans="14:15" x14ac:dyDescent="0.25">
      <c r="N5366">
        <f>IF(AND(Sheet2!$K5366=$B$1,Sheet2!$L5366=1),Sheet2!$I5366+Sheet2!$M5366,IF(Sheet2!$K5366=$B$1,Sheet2!$M5366,0))</f>
        <v>0</v>
      </c>
      <c r="O5366">
        <f>IF(AND(Sheet2!$K5366=$B$2,Sheet2!$L5366=1),Sheet2!$J5366+Sheet2!$M5366,IF(Sheet2!$K5366=$B$2,Sheet2!$M5366,0))</f>
        <v>0</v>
      </c>
    </row>
    <row r="5367" spans="14:15" x14ac:dyDescent="0.25">
      <c r="N5367">
        <f>IF(AND(Sheet2!$K5367=$B$1,Sheet2!$L5367=1),Sheet2!$I5367+Sheet2!$M5367,IF(Sheet2!$K5367=$B$1,Sheet2!$M5367,0))</f>
        <v>0</v>
      </c>
      <c r="O5367">
        <f>IF(AND(Sheet2!$K5367=$B$2,Sheet2!$L5367=1),Sheet2!$J5367+Sheet2!$M5367,IF(Sheet2!$K5367=$B$2,Sheet2!$M5367,0))</f>
        <v>0</v>
      </c>
    </row>
    <row r="5368" spans="14:15" x14ac:dyDescent="0.25">
      <c r="N5368">
        <f>IF(AND(Sheet2!$K5368=$B$1,Sheet2!$L5368=1),Sheet2!$I5368+Sheet2!$M5368,IF(Sheet2!$K5368=$B$1,Sheet2!$M5368,0))</f>
        <v>0</v>
      </c>
      <c r="O5368">
        <f>IF(AND(Sheet2!$K5368=$B$2,Sheet2!$L5368=1),Sheet2!$J5368+Sheet2!$M5368,IF(Sheet2!$K5368=$B$2,Sheet2!$M5368,0))</f>
        <v>0</v>
      </c>
    </row>
    <row r="5369" spans="14:15" x14ac:dyDescent="0.25">
      <c r="N5369">
        <f>IF(AND(Sheet2!$K5369=$B$1,Sheet2!$L5369=1),Sheet2!$I5369+Sheet2!$M5369,IF(Sheet2!$K5369=$B$1,Sheet2!$M5369,0))</f>
        <v>0</v>
      </c>
      <c r="O5369">
        <f>IF(AND(Sheet2!$K5369=$B$2,Sheet2!$L5369=1),Sheet2!$J5369+Sheet2!$M5369,IF(Sheet2!$K5369=$B$2,Sheet2!$M5369,0))</f>
        <v>0</v>
      </c>
    </row>
    <row r="5370" spans="14:15" x14ac:dyDescent="0.25">
      <c r="N5370">
        <f>IF(AND(Sheet2!$K5370=$B$1,Sheet2!$L5370=1),Sheet2!$I5370+Sheet2!$M5370,IF(Sheet2!$K5370=$B$1,Sheet2!$M5370,0))</f>
        <v>0</v>
      </c>
      <c r="O5370">
        <f>IF(AND(Sheet2!$K5370=$B$2,Sheet2!$L5370=1),Sheet2!$J5370+Sheet2!$M5370,IF(Sheet2!$K5370=$B$2,Sheet2!$M5370,0))</f>
        <v>0</v>
      </c>
    </row>
    <row r="5371" spans="14:15" x14ac:dyDescent="0.25">
      <c r="N5371">
        <f>IF(AND(Sheet2!$K5371=$B$1,Sheet2!$L5371=1),Sheet2!$I5371+Sheet2!$M5371,IF(Sheet2!$K5371=$B$1,Sheet2!$M5371,0))</f>
        <v>0</v>
      </c>
      <c r="O5371">
        <f>IF(AND(Sheet2!$K5371=$B$2,Sheet2!$L5371=1),Sheet2!$J5371+Sheet2!$M5371,IF(Sheet2!$K5371=$B$2,Sheet2!$M5371,0))</f>
        <v>0</v>
      </c>
    </row>
    <row r="5372" spans="14:15" x14ac:dyDescent="0.25">
      <c r="N5372">
        <f>IF(AND(Sheet2!$K5372=$B$1,Sheet2!$L5372=1),Sheet2!$I5372+Sheet2!$M5372,IF(Sheet2!$K5372=$B$1,Sheet2!$M5372,0))</f>
        <v>0</v>
      </c>
      <c r="O5372">
        <f>IF(AND(Sheet2!$K5372=$B$2,Sheet2!$L5372=1),Sheet2!$J5372+Sheet2!$M5372,IF(Sheet2!$K5372=$B$2,Sheet2!$M5372,0))</f>
        <v>0</v>
      </c>
    </row>
    <row r="5373" spans="14:15" x14ac:dyDescent="0.25">
      <c r="N5373">
        <f>IF(AND(Sheet2!$K5373=$B$1,Sheet2!$L5373=1),Sheet2!$I5373+Sheet2!$M5373,IF(Sheet2!$K5373=$B$1,Sheet2!$M5373,0))</f>
        <v>0</v>
      </c>
      <c r="O5373">
        <f>IF(AND(Sheet2!$K5373=$B$2,Sheet2!$L5373=1),Sheet2!$J5373+Sheet2!$M5373,IF(Sheet2!$K5373=$B$2,Sheet2!$M5373,0))</f>
        <v>0</v>
      </c>
    </row>
    <row r="5374" spans="14:15" x14ac:dyDescent="0.25">
      <c r="N5374">
        <f>IF(AND(Sheet2!$K5374=$B$1,Sheet2!$L5374=1),Sheet2!$I5374+Sheet2!$M5374,IF(Sheet2!$K5374=$B$1,Sheet2!$M5374,0))</f>
        <v>0</v>
      </c>
      <c r="O5374">
        <f>IF(AND(Sheet2!$K5374=$B$2,Sheet2!$L5374=1),Sheet2!$J5374+Sheet2!$M5374,IF(Sheet2!$K5374=$B$2,Sheet2!$M5374,0))</f>
        <v>0</v>
      </c>
    </row>
    <row r="5375" spans="14:15" x14ac:dyDescent="0.25">
      <c r="N5375">
        <f>IF(AND(Sheet2!$K5375=$B$1,Sheet2!$L5375=1),Sheet2!$I5375+Sheet2!$M5375,IF(Sheet2!$K5375=$B$1,Sheet2!$M5375,0))</f>
        <v>0</v>
      </c>
      <c r="O5375">
        <f>IF(AND(Sheet2!$K5375=$B$2,Sheet2!$L5375=1),Sheet2!$J5375+Sheet2!$M5375,IF(Sheet2!$K5375=$B$2,Sheet2!$M5375,0))</f>
        <v>0</v>
      </c>
    </row>
    <row r="5376" spans="14:15" x14ac:dyDescent="0.25">
      <c r="N5376">
        <f>IF(AND(Sheet2!$K5376=$B$1,Sheet2!$L5376=1),Sheet2!$I5376+Sheet2!$M5376,IF(Sheet2!$K5376=$B$1,Sheet2!$M5376,0))</f>
        <v>0</v>
      </c>
      <c r="O5376">
        <f>IF(AND(Sheet2!$K5376=$B$2,Sheet2!$L5376=1),Sheet2!$J5376+Sheet2!$M5376,IF(Sheet2!$K5376=$B$2,Sheet2!$M5376,0))</f>
        <v>0</v>
      </c>
    </row>
    <row r="5377" spans="14:15" x14ac:dyDescent="0.25">
      <c r="N5377">
        <f>IF(AND(Sheet2!$K5377=$B$1,Sheet2!$L5377=1),Sheet2!$I5377+Sheet2!$M5377,IF(Sheet2!$K5377=$B$1,Sheet2!$M5377,0))</f>
        <v>0</v>
      </c>
      <c r="O5377">
        <f>IF(AND(Sheet2!$K5377=$B$2,Sheet2!$L5377=1),Sheet2!$J5377+Sheet2!$M5377,IF(Sheet2!$K5377=$B$2,Sheet2!$M5377,0))</f>
        <v>0</v>
      </c>
    </row>
    <row r="5378" spans="14:15" x14ac:dyDescent="0.25">
      <c r="N5378">
        <f>IF(AND(Sheet2!$K5378=$B$1,Sheet2!$L5378=1),Sheet2!$I5378+Sheet2!$M5378,IF(Sheet2!$K5378=$B$1,Sheet2!$M5378,0))</f>
        <v>0</v>
      </c>
      <c r="O5378">
        <f>IF(AND(Sheet2!$K5378=$B$2,Sheet2!$L5378=1),Sheet2!$J5378+Sheet2!$M5378,IF(Sheet2!$K5378=$B$2,Sheet2!$M5378,0))</f>
        <v>0</v>
      </c>
    </row>
    <row r="5379" spans="14:15" x14ac:dyDescent="0.25">
      <c r="N5379">
        <f>IF(AND(Sheet2!$K5379=$B$1,Sheet2!$L5379=1),Sheet2!$I5379+Sheet2!$M5379,IF(Sheet2!$K5379=$B$1,Sheet2!$M5379,0))</f>
        <v>0</v>
      </c>
      <c r="O5379">
        <f>IF(AND(Sheet2!$K5379=$B$2,Sheet2!$L5379=1),Sheet2!$J5379+Sheet2!$M5379,IF(Sheet2!$K5379=$B$2,Sheet2!$M5379,0))</f>
        <v>0</v>
      </c>
    </row>
    <row r="5380" spans="14:15" x14ac:dyDescent="0.25">
      <c r="N5380">
        <f>IF(AND(Sheet2!$K5380=$B$1,Sheet2!$L5380=1),Sheet2!$I5380+Sheet2!$M5380,IF(Sheet2!$K5380=$B$1,Sheet2!$M5380,0))</f>
        <v>0</v>
      </c>
      <c r="O5380">
        <f>IF(AND(Sheet2!$K5380=$B$2,Sheet2!$L5380=1),Sheet2!$J5380+Sheet2!$M5380,IF(Sheet2!$K5380=$B$2,Sheet2!$M5380,0))</f>
        <v>0</v>
      </c>
    </row>
    <row r="5381" spans="14:15" x14ac:dyDescent="0.25">
      <c r="N5381">
        <f>IF(AND(Sheet2!$K5381=$B$1,Sheet2!$L5381=1),Sheet2!$I5381+Sheet2!$M5381,IF(Sheet2!$K5381=$B$1,Sheet2!$M5381,0))</f>
        <v>0</v>
      </c>
      <c r="O5381">
        <f>IF(AND(Sheet2!$K5381=$B$2,Sheet2!$L5381=1),Sheet2!$J5381+Sheet2!$M5381,IF(Sheet2!$K5381=$B$2,Sheet2!$M5381,0))</f>
        <v>0</v>
      </c>
    </row>
    <row r="5382" spans="14:15" x14ac:dyDescent="0.25">
      <c r="N5382">
        <f>IF(AND(Sheet2!$K5382=$B$1,Sheet2!$L5382=1),Sheet2!$I5382+Sheet2!$M5382,IF(Sheet2!$K5382=$B$1,Sheet2!$M5382,0))</f>
        <v>0</v>
      </c>
      <c r="O5382">
        <f>IF(AND(Sheet2!$K5382=$B$2,Sheet2!$L5382=1),Sheet2!$J5382+Sheet2!$M5382,IF(Sheet2!$K5382=$B$2,Sheet2!$M5382,0))</f>
        <v>0</v>
      </c>
    </row>
    <row r="5383" spans="14:15" x14ac:dyDescent="0.25">
      <c r="N5383">
        <f>IF(AND(Sheet2!$K5383=$B$1,Sheet2!$L5383=1),Sheet2!$I5383+Sheet2!$M5383,IF(Sheet2!$K5383=$B$1,Sheet2!$M5383,0))</f>
        <v>0</v>
      </c>
      <c r="O5383">
        <f>IF(AND(Sheet2!$K5383=$B$2,Sheet2!$L5383=1),Sheet2!$J5383+Sheet2!$M5383,IF(Sheet2!$K5383=$B$2,Sheet2!$M5383,0))</f>
        <v>0</v>
      </c>
    </row>
    <row r="5384" spans="14:15" x14ac:dyDescent="0.25">
      <c r="N5384">
        <f>IF(AND(Sheet2!$K5384=$B$1,Sheet2!$L5384=1),Sheet2!$I5384+Sheet2!$M5384,IF(Sheet2!$K5384=$B$1,Sheet2!$M5384,0))</f>
        <v>0</v>
      </c>
      <c r="O5384">
        <f>IF(AND(Sheet2!$K5384=$B$2,Sheet2!$L5384=1),Sheet2!$J5384+Sheet2!$M5384,IF(Sheet2!$K5384=$B$2,Sheet2!$M5384,0))</f>
        <v>0</v>
      </c>
    </row>
    <row r="5385" spans="14:15" x14ac:dyDescent="0.25">
      <c r="N5385">
        <f>IF(AND(Sheet2!$K5385=$B$1,Sheet2!$L5385=1),Sheet2!$I5385+Sheet2!$M5385,IF(Sheet2!$K5385=$B$1,Sheet2!$M5385,0))</f>
        <v>0</v>
      </c>
      <c r="O5385">
        <f>IF(AND(Sheet2!$K5385=$B$2,Sheet2!$L5385=1),Sheet2!$J5385+Sheet2!$M5385,IF(Sheet2!$K5385=$B$2,Sheet2!$M5385,0))</f>
        <v>0</v>
      </c>
    </row>
    <row r="5386" spans="14:15" x14ac:dyDescent="0.25">
      <c r="N5386">
        <f>IF(AND(Sheet2!$K5386=$B$1,Sheet2!$L5386=1),Sheet2!$I5386+Sheet2!$M5386,IF(Sheet2!$K5386=$B$1,Sheet2!$M5386,0))</f>
        <v>0</v>
      </c>
      <c r="O5386">
        <f>IF(AND(Sheet2!$K5386=$B$2,Sheet2!$L5386=1),Sheet2!$J5386+Sheet2!$M5386,IF(Sheet2!$K5386=$B$2,Sheet2!$M5386,0))</f>
        <v>0</v>
      </c>
    </row>
    <row r="5387" spans="14:15" x14ac:dyDescent="0.25">
      <c r="N5387">
        <f>IF(AND(Sheet2!$K5387=$B$1,Sheet2!$L5387=1),Sheet2!$I5387+Sheet2!$M5387,IF(Sheet2!$K5387=$B$1,Sheet2!$M5387,0))</f>
        <v>0</v>
      </c>
      <c r="O5387">
        <f>IF(AND(Sheet2!$K5387=$B$2,Sheet2!$L5387=1),Sheet2!$J5387+Sheet2!$M5387,IF(Sheet2!$K5387=$B$2,Sheet2!$M5387,0))</f>
        <v>0</v>
      </c>
    </row>
    <row r="5388" spans="14:15" x14ac:dyDescent="0.25">
      <c r="N5388">
        <f>IF(AND(Sheet2!$K5388=$B$1,Sheet2!$L5388=1),Sheet2!$I5388+Sheet2!$M5388,IF(Sheet2!$K5388=$B$1,Sheet2!$M5388,0))</f>
        <v>0</v>
      </c>
      <c r="O5388">
        <f>IF(AND(Sheet2!$K5388=$B$2,Sheet2!$L5388=1),Sheet2!$J5388+Sheet2!$M5388,IF(Sheet2!$K5388=$B$2,Sheet2!$M5388,0))</f>
        <v>0</v>
      </c>
    </row>
    <row r="5389" spans="14:15" x14ac:dyDescent="0.25">
      <c r="N5389">
        <f>IF(AND(Sheet2!$K5389=$B$1,Sheet2!$L5389=1),Sheet2!$I5389+Sheet2!$M5389,IF(Sheet2!$K5389=$B$1,Sheet2!$M5389,0))</f>
        <v>0</v>
      </c>
      <c r="O5389">
        <f>IF(AND(Sheet2!$K5389=$B$2,Sheet2!$L5389=1),Sheet2!$J5389+Sheet2!$M5389,IF(Sheet2!$K5389=$B$2,Sheet2!$M5389,0))</f>
        <v>0</v>
      </c>
    </row>
    <row r="5390" spans="14:15" x14ac:dyDescent="0.25">
      <c r="N5390">
        <f>IF(AND(Sheet2!$K5390=$B$1,Sheet2!$L5390=1),Sheet2!$I5390+Sheet2!$M5390,IF(Sheet2!$K5390=$B$1,Sheet2!$M5390,0))</f>
        <v>0</v>
      </c>
      <c r="O5390">
        <f>IF(AND(Sheet2!$K5390=$B$2,Sheet2!$L5390=1),Sheet2!$J5390+Sheet2!$M5390,IF(Sheet2!$K5390=$B$2,Sheet2!$M5390,0))</f>
        <v>0</v>
      </c>
    </row>
    <row r="5391" spans="14:15" x14ac:dyDescent="0.25">
      <c r="N5391">
        <f>IF(AND(Sheet2!$K5391=$B$1,Sheet2!$L5391=1),Sheet2!$I5391+Sheet2!$M5391,IF(Sheet2!$K5391=$B$1,Sheet2!$M5391,0))</f>
        <v>0</v>
      </c>
      <c r="O5391">
        <f>IF(AND(Sheet2!$K5391=$B$2,Sheet2!$L5391=1),Sheet2!$J5391+Sheet2!$M5391,IF(Sheet2!$K5391=$B$2,Sheet2!$M5391,0))</f>
        <v>0</v>
      </c>
    </row>
    <row r="5392" spans="14:15" x14ac:dyDescent="0.25">
      <c r="N5392">
        <f>IF(AND(Sheet2!$K5392=$B$1,Sheet2!$L5392=1),Sheet2!$I5392+Sheet2!$M5392,IF(Sheet2!$K5392=$B$1,Sheet2!$M5392,0))</f>
        <v>0</v>
      </c>
      <c r="O5392">
        <f>IF(AND(Sheet2!$K5392=$B$2,Sheet2!$L5392=1),Sheet2!$J5392+Sheet2!$M5392,IF(Sheet2!$K5392=$B$2,Sheet2!$M5392,0))</f>
        <v>0</v>
      </c>
    </row>
    <row r="5393" spans="14:15" x14ac:dyDescent="0.25">
      <c r="N5393">
        <f>IF(AND(Sheet2!$K5393=$B$1,Sheet2!$L5393=1),Sheet2!$I5393+Sheet2!$M5393,IF(Sheet2!$K5393=$B$1,Sheet2!$M5393,0))</f>
        <v>0</v>
      </c>
      <c r="O5393">
        <f>IF(AND(Sheet2!$K5393=$B$2,Sheet2!$L5393=1),Sheet2!$J5393+Sheet2!$M5393,IF(Sheet2!$K5393=$B$2,Sheet2!$M5393,0))</f>
        <v>0</v>
      </c>
    </row>
    <row r="5394" spans="14:15" x14ac:dyDescent="0.25">
      <c r="N5394">
        <f>IF(AND(Sheet2!$K5394=$B$1,Sheet2!$L5394=1),Sheet2!$I5394+Sheet2!$M5394,IF(Sheet2!$K5394=$B$1,Sheet2!$M5394,0))</f>
        <v>0</v>
      </c>
      <c r="O5394">
        <f>IF(AND(Sheet2!$K5394=$B$2,Sheet2!$L5394=1),Sheet2!$J5394+Sheet2!$M5394,IF(Sheet2!$K5394=$B$2,Sheet2!$M5394,0))</f>
        <v>0</v>
      </c>
    </row>
    <row r="5395" spans="14:15" x14ac:dyDescent="0.25">
      <c r="N5395">
        <f>IF(AND(Sheet2!$K5395=$B$1,Sheet2!$L5395=1),Sheet2!$I5395+Sheet2!$M5395,IF(Sheet2!$K5395=$B$1,Sheet2!$M5395,0))</f>
        <v>0</v>
      </c>
      <c r="O5395">
        <f>IF(AND(Sheet2!$K5395=$B$2,Sheet2!$L5395=1),Sheet2!$J5395+Sheet2!$M5395,IF(Sheet2!$K5395=$B$2,Sheet2!$M5395,0))</f>
        <v>0</v>
      </c>
    </row>
    <row r="5396" spans="14:15" x14ac:dyDescent="0.25">
      <c r="N5396">
        <f>IF(AND(Sheet2!$K5396=$B$1,Sheet2!$L5396=1),Sheet2!$I5396+Sheet2!$M5396,IF(Sheet2!$K5396=$B$1,Sheet2!$M5396,0))</f>
        <v>0</v>
      </c>
      <c r="O5396">
        <f>IF(AND(Sheet2!$K5396=$B$2,Sheet2!$L5396=1),Sheet2!$J5396+Sheet2!$M5396,IF(Sheet2!$K5396=$B$2,Sheet2!$M5396,0))</f>
        <v>0</v>
      </c>
    </row>
    <row r="5397" spans="14:15" x14ac:dyDescent="0.25">
      <c r="N5397">
        <f>IF(AND(Sheet2!$K5397=$B$1,Sheet2!$L5397=1),Sheet2!$I5397+Sheet2!$M5397,IF(Sheet2!$K5397=$B$1,Sheet2!$M5397,0))</f>
        <v>0</v>
      </c>
      <c r="O5397">
        <f>IF(AND(Sheet2!$K5397=$B$2,Sheet2!$L5397=1),Sheet2!$J5397+Sheet2!$M5397,IF(Sheet2!$K5397=$B$2,Sheet2!$M5397,0))</f>
        <v>0</v>
      </c>
    </row>
    <row r="5398" spans="14:15" x14ac:dyDescent="0.25">
      <c r="N5398">
        <f>IF(AND(Sheet2!$K5398=$B$1,Sheet2!$L5398=1),Sheet2!$I5398+Sheet2!$M5398,IF(Sheet2!$K5398=$B$1,Sheet2!$M5398,0))</f>
        <v>0</v>
      </c>
      <c r="O5398">
        <f>IF(AND(Sheet2!$K5398=$B$2,Sheet2!$L5398=1),Sheet2!$J5398+Sheet2!$M5398,IF(Sheet2!$K5398=$B$2,Sheet2!$M5398,0))</f>
        <v>0</v>
      </c>
    </row>
    <row r="5399" spans="14:15" x14ac:dyDescent="0.25">
      <c r="N5399">
        <f>IF(AND(Sheet2!$K5399=$B$1,Sheet2!$L5399=1),Sheet2!$I5399+Sheet2!$M5399,IF(Sheet2!$K5399=$B$1,Sheet2!$M5399,0))</f>
        <v>0</v>
      </c>
      <c r="O5399">
        <f>IF(AND(Sheet2!$K5399=$B$2,Sheet2!$L5399=1),Sheet2!$J5399+Sheet2!$M5399,IF(Sheet2!$K5399=$B$2,Sheet2!$M5399,0))</f>
        <v>0</v>
      </c>
    </row>
    <row r="5400" spans="14:15" x14ac:dyDescent="0.25">
      <c r="N5400">
        <f>IF(AND(Sheet2!$K5400=$B$1,Sheet2!$L5400=1),Sheet2!$I5400+Sheet2!$M5400,IF(Sheet2!$K5400=$B$1,Sheet2!$M5400,0))</f>
        <v>0</v>
      </c>
      <c r="O5400">
        <f>IF(AND(Sheet2!$K5400=$B$2,Sheet2!$L5400=1),Sheet2!$J5400+Sheet2!$M5400,IF(Sheet2!$K5400=$B$2,Sheet2!$M5400,0))</f>
        <v>0</v>
      </c>
    </row>
    <row r="5401" spans="14:15" x14ac:dyDescent="0.25">
      <c r="N5401">
        <f>IF(AND(Sheet2!$K5401=$B$1,Sheet2!$L5401=1),Sheet2!$I5401+Sheet2!$M5401,IF(Sheet2!$K5401=$B$1,Sheet2!$M5401,0))</f>
        <v>0</v>
      </c>
      <c r="O5401">
        <f>IF(AND(Sheet2!$K5401=$B$2,Sheet2!$L5401=1),Sheet2!$J5401+Sheet2!$M5401,IF(Sheet2!$K5401=$B$2,Sheet2!$M5401,0))</f>
        <v>0</v>
      </c>
    </row>
    <row r="5402" spans="14:15" x14ac:dyDescent="0.25">
      <c r="N5402">
        <f>IF(AND(Sheet2!$K5402=$B$1,Sheet2!$L5402=1),Sheet2!$I5402+Sheet2!$M5402,IF(Sheet2!$K5402=$B$1,Sheet2!$M5402,0))</f>
        <v>0</v>
      </c>
      <c r="O5402">
        <f>IF(AND(Sheet2!$K5402=$B$2,Sheet2!$L5402=1),Sheet2!$J5402+Sheet2!$M5402,IF(Sheet2!$K5402=$B$2,Sheet2!$M5402,0))</f>
        <v>0</v>
      </c>
    </row>
    <row r="5403" spans="14:15" x14ac:dyDescent="0.25">
      <c r="N5403">
        <f>IF(AND(Sheet2!$K5403=$B$1,Sheet2!$L5403=1),Sheet2!$I5403+Sheet2!$M5403,IF(Sheet2!$K5403=$B$1,Sheet2!$M5403,0))</f>
        <v>0</v>
      </c>
      <c r="O5403">
        <f>IF(AND(Sheet2!$K5403=$B$2,Sheet2!$L5403=1),Sheet2!$J5403+Sheet2!$M5403,IF(Sheet2!$K5403=$B$2,Sheet2!$M5403,0))</f>
        <v>0</v>
      </c>
    </row>
    <row r="5404" spans="14:15" x14ac:dyDescent="0.25">
      <c r="N5404">
        <f>IF(AND(Sheet2!$K5404=$B$1,Sheet2!$L5404=1),Sheet2!$I5404+Sheet2!$M5404,IF(Sheet2!$K5404=$B$1,Sheet2!$M5404,0))</f>
        <v>0</v>
      </c>
      <c r="O5404">
        <f>IF(AND(Sheet2!$K5404=$B$2,Sheet2!$L5404=1),Sheet2!$J5404+Sheet2!$M5404,IF(Sheet2!$K5404=$B$2,Sheet2!$M5404,0))</f>
        <v>0</v>
      </c>
    </row>
    <row r="5405" spans="14:15" x14ac:dyDescent="0.25">
      <c r="N5405">
        <f>IF(AND(Sheet2!$K5405=$B$1,Sheet2!$L5405=1),Sheet2!$I5405+Sheet2!$M5405,IF(Sheet2!$K5405=$B$1,Sheet2!$M5405,0))</f>
        <v>0</v>
      </c>
      <c r="O5405">
        <f>IF(AND(Sheet2!$K5405=$B$2,Sheet2!$L5405=1),Sheet2!$J5405+Sheet2!$M5405,IF(Sheet2!$K5405=$B$2,Sheet2!$M5405,0))</f>
        <v>0</v>
      </c>
    </row>
    <row r="5406" spans="14:15" x14ac:dyDescent="0.25">
      <c r="N5406">
        <f>IF(AND(Sheet2!$K5406=$B$1,Sheet2!$L5406=1),Sheet2!$I5406+Sheet2!$M5406,IF(Sheet2!$K5406=$B$1,Sheet2!$M5406,0))</f>
        <v>0</v>
      </c>
      <c r="O5406">
        <f>IF(AND(Sheet2!$K5406=$B$2,Sheet2!$L5406=1),Sheet2!$J5406+Sheet2!$M5406,IF(Sheet2!$K5406=$B$2,Sheet2!$M5406,0))</f>
        <v>0</v>
      </c>
    </row>
    <row r="5407" spans="14:15" x14ac:dyDescent="0.25">
      <c r="N5407">
        <f>IF(AND(Sheet2!$K5407=$B$1,Sheet2!$L5407=1),Sheet2!$I5407+Sheet2!$M5407,IF(Sheet2!$K5407=$B$1,Sheet2!$M5407,0))</f>
        <v>0</v>
      </c>
      <c r="O5407">
        <f>IF(AND(Sheet2!$K5407=$B$2,Sheet2!$L5407=1),Sheet2!$J5407+Sheet2!$M5407,IF(Sheet2!$K5407=$B$2,Sheet2!$M5407,0))</f>
        <v>0</v>
      </c>
    </row>
    <row r="5408" spans="14:15" x14ac:dyDescent="0.25">
      <c r="N5408">
        <f>IF(AND(Sheet2!$K5408=$B$1,Sheet2!$L5408=1),Sheet2!$I5408+Sheet2!$M5408,IF(Sheet2!$K5408=$B$1,Sheet2!$M5408,0))</f>
        <v>0</v>
      </c>
      <c r="O5408">
        <f>IF(AND(Sheet2!$K5408=$B$2,Sheet2!$L5408=1),Sheet2!$J5408+Sheet2!$M5408,IF(Sheet2!$K5408=$B$2,Sheet2!$M5408,0))</f>
        <v>0</v>
      </c>
    </row>
    <row r="5409" spans="14:15" x14ac:dyDescent="0.25">
      <c r="N5409">
        <f>IF(AND(Sheet2!$K5409=$B$1,Sheet2!$L5409=1),Sheet2!$I5409+Sheet2!$M5409,IF(Sheet2!$K5409=$B$1,Sheet2!$M5409,0))</f>
        <v>0</v>
      </c>
      <c r="O5409">
        <f>IF(AND(Sheet2!$K5409=$B$2,Sheet2!$L5409=1),Sheet2!$J5409+Sheet2!$M5409,IF(Sheet2!$K5409=$B$2,Sheet2!$M5409,0))</f>
        <v>0</v>
      </c>
    </row>
    <row r="5410" spans="14:15" x14ac:dyDescent="0.25">
      <c r="N5410">
        <f>IF(AND(Sheet2!$K5410=$B$1,Sheet2!$L5410=1),Sheet2!$I5410+Sheet2!$M5410,IF(Sheet2!$K5410=$B$1,Sheet2!$M5410,0))</f>
        <v>0</v>
      </c>
      <c r="O5410">
        <f>IF(AND(Sheet2!$K5410=$B$2,Sheet2!$L5410=1),Sheet2!$J5410+Sheet2!$M5410,IF(Sheet2!$K5410=$B$2,Sheet2!$M5410,0))</f>
        <v>0</v>
      </c>
    </row>
    <row r="5411" spans="14:15" x14ac:dyDescent="0.25">
      <c r="N5411">
        <f>IF(AND(Sheet2!$K5411=$B$1,Sheet2!$L5411=1),Sheet2!$I5411+Sheet2!$M5411,IF(Sheet2!$K5411=$B$1,Sheet2!$M5411,0))</f>
        <v>0</v>
      </c>
      <c r="O5411">
        <f>IF(AND(Sheet2!$K5411=$B$2,Sheet2!$L5411=1),Sheet2!$J5411+Sheet2!$M5411,IF(Sheet2!$K5411=$B$2,Sheet2!$M5411,0))</f>
        <v>0</v>
      </c>
    </row>
    <row r="5412" spans="14:15" x14ac:dyDescent="0.25">
      <c r="N5412">
        <f>IF(AND(Sheet2!$K5412=$B$1,Sheet2!$L5412=1),Sheet2!$I5412+Sheet2!$M5412,IF(Sheet2!$K5412=$B$1,Sheet2!$M5412,0))</f>
        <v>0</v>
      </c>
      <c r="O5412">
        <f>IF(AND(Sheet2!$K5412=$B$2,Sheet2!$L5412=1),Sheet2!$J5412+Sheet2!$M5412,IF(Sheet2!$K5412=$B$2,Sheet2!$M5412,0))</f>
        <v>0</v>
      </c>
    </row>
    <row r="5413" spans="14:15" x14ac:dyDescent="0.25">
      <c r="N5413">
        <f>IF(AND(Sheet2!$K5413=$B$1,Sheet2!$L5413=1),Sheet2!$I5413+Sheet2!$M5413,IF(Sheet2!$K5413=$B$1,Sheet2!$M5413,0))</f>
        <v>0</v>
      </c>
      <c r="O5413">
        <f>IF(AND(Sheet2!$K5413=$B$2,Sheet2!$L5413=1),Sheet2!$J5413+Sheet2!$M5413,IF(Sheet2!$K5413=$B$2,Sheet2!$M5413,0))</f>
        <v>0</v>
      </c>
    </row>
    <row r="5414" spans="14:15" x14ac:dyDescent="0.25">
      <c r="N5414">
        <f>IF(AND(Sheet2!$K5414=$B$1,Sheet2!$L5414=1),Sheet2!$I5414+Sheet2!$M5414,IF(Sheet2!$K5414=$B$1,Sheet2!$M5414,0))</f>
        <v>0</v>
      </c>
      <c r="O5414">
        <f>IF(AND(Sheet2!$K5414=$B$2,Sheet2!$L5414=1),Sheet2!$J5414+Sheet2!$M5414,IF(Sheet2!$K5414=$B$2,Sheet2!$M5414,0))</f>
        <v>0</v>
      </c>
    </row>
    <row r="5415" spans="14:15" x14ac:dyDescent="0.25">
      <c r="N5415">
        <f>IF(AND(Sheet2!$K5415=$B$1,Sheet2!$L5415=1),Sheet2!$I5415+Sheet2!$M5415,IF(Sheet2!$K5415=$B$1,Sheet2!$M5415,0))</f>
        <v>0</v>
      </c>
      <c r="O5415">
        <f>IF(AND(Sheet2!$K5415=$B$2,Sheet2!$L5415=1),Sheet2!$J5415+Sheet2!$M5415,IF(Sheet2!$K5415=$B$2,Sheet2!$M5415,0))</f>
        <v>0</v>
      </c>
    </row>
    <row r="5416" spans="14:15" x14ac:dyDescent="0.25">
      <c r="N5416">
        <f>IF(AND(Sheet2!$K5416=$B$1,Sheet2!$L5416=1),Sheet2!$I5416+Sheet2!$M5416,IF(Sheet2!$K5416=$B$1,Sheet2!$M5416,0))</f>
        <v>0</v>
      </c>
      <c r="O5416">
        <f>IF(AND(Sheet2!$K5416=$B$2,Sheet2!$L5416=1),Sheet2!$J5416+Sheet2!$M5416,IF(Sheet2!$K5416=$B$2,Sheet2!$M5416,0))</f>
        <v>0</v>
      </c>
    </row>
    <row r="5417" spans="14:15" x14ac:dyDescent="0.25">
      <c r="N5417">
        <f>IF(AND(Sheet2!$K5417=$B$1,Sheet2!$L5417=1),Sheet2!$I5417+Sheet2!$M5417,IF(Sheet2!$K5417=$B$1,Sheet2!$M5417,0))</f>
        <v>0</v>
      </c>
      <c r="O5417">
        <f>IF(AND(Sheet2!$K5417=$B$2,Sheet2!$L5417=1),Sheet2!$J5417+Sheet2!$M5417,IF(Sheet2!$K5417=$B$2,Sheet2!$M5417,0))</f>
        <v>0</v>
      </c>
    </row>
    <row r="5418" spans="14:15" x14ac:dyDescent="0.25">
      <c r="N5418">
        <f>IF(AND(Sheet2!$K5418=$B$1,Sheet2!$L5418=1),Sheet2!$I5418+Sheet2!$M5418,IF(Sheet2!$K5418=$B$1,Sheet2!$M5418,0))</f>
        <v>0</v>
      </c>
      <c r="O5418">
        <f>IF(AND(Sheet2!$K5418=$B$2,Sheet2!$L5418=1),Sheet2!$J5418+Sheet2!$M5418,IF(Sheet2!$K5418=$B$2,Sheet2!$M5418,0))</f>
        <v>0</v>
      </c>
    </row>
    <row r="5419" spans="14:15" x14ac:dyDescent="0.25">
      <c r="N5419">
        <f>IF(AND(Sheet2!$K5419=$B$1,Sheet2!$L5419=1),Sheet2!$I5419+Sheet2!$M5419,IF(Sheet2!$K5419=$B$1,Sheet2!$M5419,0))</f>
        <v>0</v>
      </c>
      <c r="O5419">
        <f>IF(AND(Sheet2!$K5419=$B$2,Sheet2!$L5419=1),Sheet2!$J5419+Sheet2!$M5419,IF(Sheet2!$K5419=$B$2,Sheet2!$M5419,0))</f>
        <v>0</v>
      </c>
    </row>
    <row r="5420" spans="14:15" x14ac:dyDescent="0.25">
      <c r="N5420">
        <f>IF(AND(Sheet2!$K5420=$B$1,Sheet2!$L5420=1),Sheet2!$I5420+Sheet2!$M5420,IF(Sheet2!$K5420=$B$1,Sheet2!$M5420,0))</f>
        <v>0</v>
      </c>
      <c r="O5420">
        <f>IF(AND(Sheet2!$K5420=$B$2,Sheet2!$L5420=1),Sheet2!$J5420+Sheet2!$M5420,IF(Sheet2!$K5420=$B$2,Sheet2!$M5420,0))</f>
        <v>0</v>
      </c>
    </row>
    <row r="5421" spans="14:15" x14ac:dyDescent="0.25">
      <c r="N5421">
        <f>IF(AND(Sheet2!$K5421=$B$1,Sheet2!$L5421=1),Sheet2!$I5421+Sheet2!$M5421,IF(Sheet2!$K5421=$B$1,Sheet2!$M5421,0))</f>
        <v>0</v>
      </c>
      <c r="O5421">
        <f>IF(AND(Sheet2!$K5421=$B$2,Sheet2!$L5421=1),Sheet2!$J5421+Sheet2!$M5421,IF(Sheet2!$K5421=$B$2,Sheet2!$M5421,0))</f>
        <v>0</v>
      </c>
    </row>
    <row r="5422" spans="14:15" x14ac:dyDescent="0.25">
      <c r="N5422">
        <f>IF(AND(Sheet2!$K5422=$B$1,Sheet2!$L5422=1),Sheet2!$I5422+Sheet2!$M5422,IF(Sheet2!$K5422=$B$1,Sheet2!$M5422,0))</f>
        <v>0</v>
      </c>
      <c r="O5422">
        <f>IF(AND(Sheet2!$K5422=$B$2,Sheet2!$L5422=1),Sheet2!$J5422+Sheet2!$M5422,IF(Sheet2!$K5422=$B$2,Sheet2!$M5422,0))</f>
        <v>0</v>
      </c>
    </row>
    <row r="5423" spans="14:15" x14ac:dyDescent="0.25">
      <c r="N5423">
        <f>IF(AND(Sheet2!$K5423=$B$1,Sheet2!$L5423=1),Sheet2!$I5423+Sheet2!$M5423,IF(Sheet2!$K5423=$B$1,Sheet2!$M5423,0))</f>
        <v>0</v>
      </c>
      <c r="O5423">
        <f>IF(AND(Sheet2!$K5423=$B$2,Sheet2!$L5423=1),Sheet2!$J5423+Sheet2!$M5423,IF(Sheet2!$K5423=$B$2,Sheet2!$M5423,0))</f>
        <v>0</v>
      </c>
    </row>
    <row r="5424" spans="14:15" x14ac:dyDescent="0.25">
      <c r="N5424">
        <f>IF(AND(Sheet2!$K5424=$B$1,Sheet2!$L5424=1),Sheet2!$I5424+Sheet2!$M5424,IF(Sheet2!$K5424=$B$1,Sheet2!$M5424,0))</f>
        <v>0</v>
      </c>
      <c r="O5424">
        <f>IF(AND(Sheet2!$K5424=$B$2,Sheet2!$L5424=1),Sheet2!$J5424+Sheet2!$M5424,IF(Sheet2!$K5424=$B$2,Sheet2!$M5424,0))</f>
        <v>0</v>
      </c>
    </row>
    <row r="5425" spans="14:15" x14ac:dyDescent="0.25">
      <c r="N5425">
        <f>IF(AND(Sheet2!$K5425=$B$1,Sheet2!$L5425=1),Sheet2!$I5425+Sheet2!$M5425,IF(Sheet2!$K5425=$B$1,Sheet2!$M5425,0))</f>
        <v>0</v>
      </c>
      <c r="O5425">
        <f>IF(AND(Sheet2!$K5425=$B$2,Sheet2!$L5425=1),Sheet2!$J5425+Sheet2!$M5425,IF(Sheet2!$K5425=$B$2,Sheet2!$M5425,0))</f>
        <v>0</v>
      </c>
    </row>
    <row r="5426" spans="14:15" x14ac:dyDescent="0.25">
      <c r="N5426">
        <f>IF(AND(Sheet2!$K5426=$B$1,Sheet2!$L5426=1),Sheet2!$I5426+Sheet2!$M5426,IF(Sheet2!$K5426=$B$1,Sheet2!$M5426,0))</f>
        <v>0</v>
      </c>
      <c r="O5426">
        <f>IF(AND(Sheet2!$K5426=$B$2,Sheet2!$L5426=1),Sheet2!$J5426+Sheet2!$M5426,IF(Sheet2!$K5426=$B$2,Sheet2!$M5426,0))</f>
        <v>0</v>
      </c>
    </row>
    <row r="5427" spans="14:15" x14ac:dyDescent="0.25">
      <c r="N5427">
        <f>IF(AND(Sheet2!$K5427=$B$1,Sheet2!$L5427=1),Sheet2!$I5427+Sheet2!$M5427,IF(Sheet2!$K5427=$B$1,Sheet2!$M5427,0))</f>
        <v>0</v>
      </c>
      <c r="O5427">
        <f>IF(AND(Sheet2!$K5427=$B$2,Sheet2!$L5427=1),Sheet2!$J5427+Sheet2!$M5427,IF(Sheet2!$K5427=$B$2,Sheet2!$M5427,0))</f>
        <v>0</v>
      </c>
    </row>
    <row r="5428" spans="14:15" x14ac:dyDescent="0.25">
      <c r="N5428">
        <f>IF(AND(Sheet2!$K5428=$B$1,Sheet2!$L5428=1),Sheet2!$I5428+Sheet2!$M5428,IF(Sheet2!$K5428=$B$1,Sheet2!$M5428,0))</f>
        <v>0</v>
      </c>
      <c r="O5428">
        <f>IF(AND(Sheet2!$K5428=$B$2,Sheet2!$L5428=1),Sheet2!$J5428+Sheet2!$M5428,IF(Sheet2!$K5428=$B$2,Sheet2!$M5428,0))</f>
        <v>0</v>
      </c>
    </row>
    <row r="5429" spans="14:15" x14ac:dyDescent="0.25">
      <c r="N5429">
        <f>IF(AND(Sheet2!$K5429=$B$1,Sheet2!$L5429=1),Sheet2!$I5429+Sheet2!$M5429,IF(Sheet2!$K5429=$B$1,Sheet2!$M5429,0))</f>
        <v>0</v>
      </c>
      <c r="O5429">
        <f>IF(AND(Sheet2!$K5429=$B$2,Sheet2!$L5429=1),Sheet2!$J5429+Sheet2!$M5429,IF(Sheet2!$K5429=$B$2,Sheet2!$M5429,0))</f>
        <v>0</v>
      </c>
    </row>
    <row r="5430" spans="14:15" x14ac:dyDescent="0.25">
      <c r="N5430">
        <f>IF(AND(Sheet2!$K5430=$B$1,Sheet2!$L5430=1),Sheet2!$I5430+Sheet2!$M5430,IF(Sheet2!$K5430=$B$1,Sheet2!$M5430,0))</f>
        <v>0</v>
      </c>
      <c r="O5430">
        <f>IF(AND(Sheet2!$K5430=$B$2,Sheet2!$L5430=1),Sheet2!$J5430+Sheet2!$M5430,IF(Sheet2!$K5430=$B$2,Sheet2!$M5430,0))</f>
        <v>0</v>
      </c>
    </row>
    <row r="5431" spans="14:15" x14ac:dyDescent="0.25">
      <c r="N5431">
        <f>IF(AND(Sheet2!$K5431=$B$1,Sheet2!$L5431=1),Sheet2!$I5431+Sheet2!$M5431,IF(Sheet2!$K5431=$B$1,Sheet2!$M5431,0))</f>
        <v>0</v>
      </c>
      <c r="O5431">
        <f>IF(AND(Sheet2!$K5431=$B$2,Sheet2!$L5431=1),Sheet2!$J5431+Sheet2!$M5431,IF(Sheet2!$K5431=$B$2,Sheet2!$M5431,0))</f>
        <v>0</v>
      </c>
    </row>
    <row r="5432" spans="14:15" x14ac:dyDescent="0.25">
      <c r="N5432">
        <f>IF(AND(Sheet2!$K5432=$B$1,Sheet2!$L5432=1),Sheet2!$I5432+Sheet2!$M5432,IF(Sheet2!$K5432=$B$1,Sheet2!$M5432,0))</f>
        <v>0</v>
      </c>
      <c r="O5432">
        <f>IF(AND(Sheet2!$K5432=$B$2,Sheet2!$L5432=1),Sheet2!$J5432+Sheet2!$M5432,IF(Sheet2!$K5432=$B$2,Sheet2!$M5432,0))</f>
        <v>0</v>
      </c>
    </row>
    <row r="5433" spans="14:15" x14ac:dyDescent="0.25">
      <c r="N5433">
        <f>IF(AND(Sheet2!$K5433=$B$1,Sheet2!$L5433=1),Sheet2!$I5433+Sheet2!$M5433,IF(Sheet2!$K5433=$B$1,Sheet2!$M5433,0))</f>
        <v>0</v>
      </c>
      <c r="O5433">
        <f>IF(AND(Sheet2!$K5433=$B$2,Sheet2!$L5433=1),Sheet2!$J5433+Sheet2!$M5433,IF(Sheet2!$K5433=$B$2,Sheet2!$M5433,0))</f>
        <v>0</v>
      </c>
    </row>
    <row r="5434" spans="14:15" x14ac:dyDescent="0.25">
      <c r="N5434">
        <f>IF(AND(Sheet2!$K5434=$B$1,Sheet2!$L5434=1),Sheet2!$I5434+Sheet2!$M5434,IF(Sheet2!$K5434=$B$1,Sheet2!$M5434,0))</f>
        <v>0</v>
      </c>
      <c r="O5434">
        <f>IF(AND(Sheet2!$K5434=$B$2,Sheet2!$L5434=1),Sheet2!$J5434+Sheet2!$M5434,IF(Sheet2!$K5434=$B$2,Sheet2!$M5434,0))</f>
        <v>0</v>
      </c>
    </row>
    <row r="5435" spans="14:15" x14ac:dyDescent="0.25">
      <c r="N5435">
        <f>IF(AND(Sheet2!$K5435=$B$1,Sheet2!$L5435=1),Sheet2!$I5435+Sheet2!$M5435,IF(Sheet2!$K5435=$B$1,Sheet2!$M5435,0))</f>
        <v>0</v>
      </c>
      <c r="O5435">
        <f>IF(AND(Sheet2!$K5435=$B$2,Sheet2!$L5435=1),Sheet2!$J5435+Sheet2!$M5435,IF(Sheet2!$K5435=$B$2,Sheet2!$M5435,0))</f>
        <v>0</v>
      </c>
    </row>
    <row r="5436" spans="14:15" x14ac:dyDescent="0.25">
      <c r="N5436">
        <f>IF(AND(Sheet2!$K5436=$B$1,Sheet2!$L5436=1),Sheet2!$I5436+Sheet2!$M5436,IF(Sheet2!$K5436=$B$1,Sheet2!$M5436,0))</f>
        <v>0</v>
      </c>
      <c r="O5436">
        <f>IF(AND(Sheet2!$K5436=$B$2,Sheet2!$L5436=1),Sheet2!$J5436+Sheet2!$M5436,IF(Sheet2!$K5436=$B$2,Sheet2!$M5436,0))</f>
        <v>0</v>
      </c>
    </row>
    <row r="5437" spans="14:15" x14ac:dyDescent="0.25">
      <c r="N5437">
        <f>IF(AND(Sheet2!$K5437=$B$1,Sheet2!$L5437=1),Sheet2!$I5437+Sheet2!$M5437,IF(Sheet2!$K5437=$B$1,Sheet2!$M5437,0))</f>
        <v>0</v>
      </c>
      <c r="O5437">
        <f>IF(AND(Sheet2!$K5437=$B$2,Sheet2!$L5437=1),Sheet2!$J5437+Sheet2!$M5437,IF(Sheet2!$K5437=$B$2,Sheet2!$M5437,0))</f>
        <v>0</v>
      </c>
    </row>
    <row r="5438" spans="14:15" x14ac:dyDescent="0.25">
      <c r="N5438">
        <f>IF(AND(Sheet2!$K5438=$B$1,Sheet2!$L5438=1),Sheet2!$I5438+Sheet2!$M5438,IF(Sheet2!$K5438=$B$1,Sheet2!$M5438,0))</f>
        <v>0</v>
      </c>
      <c r="O5438">
        <f>IF(AND(Sheet2!$K5438=$B$2,Sheet2!$L5438=1),Sheet2!$J5438+Sheet2!$M5438,IF(Sheet2!$K5438=$B$2,Sheet2!$M5438,0))</f>
        <v>0</v>
      </c>
    </row>
    <row r="5439" spans="14:15" x14ac:dyDescent="0.25">
      <c r="N5439">
        <f>IF(AND(Sheet2!$K5439=$B$1,Sheet2!$L5439=1),Sheet2!$I5439+Sheet2!$M5439,IF(Sheet2!$K5439=$B$1,Sheet2!$M5439,0))</f>
        <v>0</v>
      </c>
      <c r="O5439">
        <f>IF(AND(Sheet2!$K5439=$B$2,Sheet2!$L5439=1),Sheet2!$J5439+Sheet2!$M5439,IF(Sheet2!$K5439=$B$2,Sheet2!$M5439,0))</f>
        <v>0</v>
      </c>
    </row>
    <row r="5440" spans="14:15" x14ac:dyDescent="0.25">
      <c r="N5440">
        <f>IF(AND(Sheet2!$K5440=$B$1,Sheet2!$L5440=1),Sheet2!$I5440+Sheet2!$M5440,IF(Sheet2!$K5440=$B$1,Sheet2!$M5440,0))</f>
        <v>0</v>
      </c>
      <c r="O5440">
        <f>IF(AND(Sheet2!$K5440=$B$2,Sheet2!$L5440=1),Sheet2!$J5440+Sheet2!$M5440,IF(Sheet2!$K5440=$B$2,Sheet2!$M5440,0))</f>
        <v>0</v>
      </c>
    </row>
    <row r="5441" spans="14:15" x14ac:dyDescent="0.25">
      <c r="N5441">
        <f>IF(AND(Sheet2!$K5441=$B$1,Sheet2!$L5441=1),Sheet2!$I5441+Sheet2!$M5441,IF(Sheet2!$K5441=$B$1,Sheet2!$M5441,0))</f>
        <v>0</v>
      </c>
      <c r="O5441">
        <f>IF(AND(Sheet2!$K5441=$B$2,Sheet2!$L5441=1),Sheet2!$J5441+Sheet2!$M5441,IF(Sheet2!$K5441=$B$2,Sheet2!$M5441,0))</f>
        <v>0</v>
      </c>
    </row>
    <row r="5442" spans="14:15" x14ac:dyDescent="0.25">
      <c r="N5442">
        <f>IF(AND(Sheet2!$K5442=$B$1,Sheet2!$L5442=1),Sheet2!$I5442+Sheet2!$M5442,IF(Sheet2!$K5442=$B$1,Sheet2!$M5442,0))</f>
        <v>0</v>
      </c>
      <c r="O5442">
        <f>IF(AND(Sheet2!$K5442=$B$2,Sheet2!$L5442=1),Sheet2!$J5442+Sheet2!$M5442,IF(Sheet2!$K5442=$B$2,Sheet2!$M5442,0))</f>
        <v>0</v>
      </c>
    </row>
    <row r="5443" spans="14:15" x14ac:dyDescent="0.25">
      <c r="N5443">
        <f>IF(AND(Sheet2!$K5443=$B$1,Sheet2!$L5443=1),Sheet2!$I5443+Sheet2!$M5443,IF(Sheet2!$K5443=$B$1,Sheet2!$M5443,0))</f>
        <v>0</v>
      </c>
      <c r="O5443">
        <f>IF(AND(Sheet2!$K5443=$B$2,Sheet2!$L5443=1),Sheet2!$J5443+Sheet2!$M5443,IF(Sheet2!$K5443=$B$2,Sheet2!$M5443,0))</f>
        <v>0</v>
      </c>
    </row>
    <row r="5444" spans="14:15" x14ac:dyDescent="0.25">
      <c r="N5444">
        <f>IF(AND(Sheet2!$K5444=$B$1,Sheet2!$L5444=1),Sheet2!$I5444+Sheet2!$M5444,IF(Sheet2!$K5444=$B$1,Sheet2!$M5444,0))</f>
        <v>0</v>
      </c>
      <c r="O5444">
        <f>IF(AND(Sheet2!$K5444=$B$2,Sheet2!$L5444=1),Sheet2!$J5444+Sheet2!$M5444,IF(Sheet2!$K5444=$B$2,Sheet2!$M5444,0))</f>
        <v>0</v>
      </c>
    </row>
    <row r="5445" spans="14:15" x14ac:dyDescent="0.25">
      <c r="N5445">
        <f>IF(AND(Sheet2!$K5445=$B$1,Sheet2!$L5445=1),Sheet2!$I5445+Sheet2!$M5445,IF(Sheet2!$K5445=$B$1,Sheet2!$M5445,0))</f>
        <v>0</v>
      </c>
      <c r="O5445">
        <f>IF(AND(Sheet2!$K5445=$B$2,Sheet2!$L5445=1),Sheet2!$J5445+Sheet2!$M5445,IF(Sheet2!$K5445=$B$2,Sheet2!$M5445,0))</f>
        <v>0</v>
      </c>
    </row>
    <row r="5446" spans="14:15" x14ac:dyDescent="0.25">
      <c r="N5446">
        <f>IF(AND(Sheet2!$K5446=$B$1,Sheet2!$L5446=1),Sheet2!$I5446+Sheet2!$M5446,IF(Sheet2!$K5446=$B$1,Sheet2!$M5446,0))</f>
        <v>0</v>
      </c>
      <c r="O5446">
        <f>IF(AND(Sheet2!$K5446=$B$2,Sheet2!$L5446=1),Sheet2!$J5446+Sheet2!$M5446,IF(Sheet2!$K5446=$B$2,Sheet2!$M5446,0))</f>
        <v>0</v>
      </c>
    </row>
    <row r="5447" spans="14:15" x14ac:dyDescent="0.25">
      <c r="N5447">
        <f>IF(AND(Sheet2!$K5447=$B$1,Sheet2!$L5447=1),Sheet2!$I5447+Sheet2!$M5447,IF(Sheet2!$K5447=$B$1,Sheet2!$M5447,0))</f>
        <v>0</v>
      </c>
      <c r="O5447">
        <f>IF(AND(Sheet2!$K5447=$B$2,Sheet2!$L5447=1),Sheet2!$J5447+Sheet2!$M5447,IF(Sheet2!$K5447=$B$2,Sheet2!$M5447,0))</f>
        <v>0</v>
      </c>
    </row>
    <row r="5448" spans="14:15" x14ac:dyDescent="0.25">
      <c r="N5448">
        <f>IF(AND(Sheet2!$K5448=$B$1,Sheet2!$L5448=1),Sheet2!$I5448+Sheet2!$M5448,IF(Sheet2!$K5448=$B$1,Sheet2!$M5448,0))</f>
        <v>0</v>
      </c>
      <c r="O5448">
        <f>IF(AND(Sheet2!$K5448=$B$2,Sheet2!$L5448=1),Sheet2!$J5448+Sheet2!$M5448,IF(Sheet2!$K5448=$B$2,Sheet2!$M5448,0))</f>
        <v>0</v>
      </c>
    </row>
    <row r="5449" spans="14:15" x14ac:dyDescent="0.25">
      <c r="N5449">
        <f>IF(AND(Sheet2!$K5449=$B$1,Sheet2!$L5449=1),Sheet2!$I5449+Sheet2!$M5449,IF(Sheet2!$K5449=$B$1,Sheet2!$M5449,0))</f>
        <v>0</v>
      </c>
      <c r="O5449">
        <f>IF(AND(Sheet2!$K5449=$B$2,Sheet2!$L5449=1),Sheet2!$J5449+Sheet2!$M5449,IF(Sheet2!$K5449=$B$2,Sheet2!$M5449,0))</f>
        <v>0</v>
      </c>
    </row>
    <row r="5450" spans="14:15" x14ac:dyDescent="0.25">
      <c r="N5450">
        <f>IF(AND(Sheet2!$K5450=$B$1,Sheet2!$L5450=1),Sheet2!$I5450+Sheet2!$M5450,IF(Sheet2!$K5450=$B$1,Sheet2!$M5450,0))</f>
        <v>0</v>
      </c>
      <c r="O5450">
        <f>IF(AND(Sheet2!$K5450=$B$2,Sheet2!$L5450=1),Sheet2!$J5450+Sheet2!$M5450,IF(Sheet2!$K5450=$B$2,Sheet2!$M5450,0))</f>
        <v>0</v>
      </c>
    </row>
    <row r="5451" spans="14:15" x14ac:dyDescent="0.25">
      <c r="N5451">
        <f>IF(AND(Sheet2!$K5451=$B$1,Sheet2!$L5451=1),Sheet2!$I5451+Sheet2!$M5451,IF(Sheet2!$K5451=$B$1,Sheet2!$M5451,0))</f>
        <v>0</v>
      </c>
      <c r="O5451">
        <f>IF(AND(Sheet2!$K5451=$B$2,Sheet2!$L5451=1),Sheet2!$J5451+Sheet2!$M5451,IF(Sheet2!$K5451=$B$2,Sheet2!$M5451,0))</f>
        <v>0</v>
      </c>
    </row>
    <row r="5452" spans="14:15" x14ac:dyDescent="0.25">
      <c r="N5452">
        <f>IF(AND(Sheet2!$K5452=$B$1,Sheet2!$L5452=1),Sheet2!$I5452+Sheet2!$M5452,IF(Sheet2!$K5452=$B$1,Sheet2!$M5452,0))</f>
        <v>0</v>
      </c>
      <c r="O5452">
        <f>IF(AND(Sheet2!$K5452=$B$2,Sheet2!$L5452=1),Sheet2!$J5452+Sheet2!$M5452,IF(Sheet2!$K5452=$B$2,Sheet2!$M5452,0))</f>
        <v>0</v>
      </c>
    </row>
    <row r="5453" spans="14:15" x14ac:dyDescent="0.25">
      <c r="N5453">
        <f>IF(AND(Sheet2!$K5453=$B$1,Sheet2!$L5453=1),Sheet2!$I5453+Sheet2!$M5453,IF(Sheet2!$K5453=$B$1,Sheet2!$M5453,0))</f>
        <v>0</v>
      </c>
      <c r="O5453">
        <f>IF(AND(Sheet2!$K5453=$B$2,Sheet2!$L5453=1),Sheet2!$J5453+Sheet2!$M5453,IF(Sheet2!$K5453=$B$2,Sheet2!$M5453,0))</f>
        <v>0</v>
      </c>
    </row>
    <row r="5454" spans="14:15" x14ac:dyDescent="0.25">
      <c r="N5454">
        <f>IF(AND(Sheet2!$K5454=$B$1,Sheet2!$L5454=1),Sheet2!$I5454+Sheet2!$M5454,IF(Sheet2!$K5454=$B$1,Sheet2!$M5454,0))</f>
        <v>0</v>
      </c>
      <c r="O5454">
        <f>IF(AND(Sheet2!$K5454=$B$2,Sheet2!$L5454=1),Sheet2!$J5454+Sheet2!$M5454,IF(Sheet2!$K5454=$B$2,Sheet2!$M5454,0))</f>
        <v>0</v>
      </c>
    </row>
    <row r="5455" spans="14:15" x14ac:dyDescent="0.25">
      <c r="N5455">
        <f>IF(AND(Sheet2!$K5455=$B$1,Sheet2!$L5455=1),Sheet2!$I5455+Sheet2!$M5455,IF(Sheet2!$K5455=$B$1,Sheet2!$M5455,0))</f>
        <v>0</v>
      </c>
      <c r="O5455">
        <f>IF(AND(Sheet2!$K5455=$B$2,Sheet2!$L5455=1),Sheet2!$J5455+Sheet2!$M5455,IF(Sheet2!$K5455=$B$2,Sheet2!$M5455,0))</f>
        <v>0</v>
      </c>
    </row>
    <row r="5456" spans="14:15" x14ac:dyDescent="0.25">
      <c r="N5456">
        <f>IF(AND(Sheet2!$K5456=$B$1,Sheet2!$L5456=1),Sheet2!$I5456+Sheet2!$M5456,IF(Sheet2!$K5456=$B$1,Sheet2!$M5456,0))</f>
        <v>0</v>
      </c>
      <c r="O5456">
        <f>IF(AND(Sheet2!$K5456=$B$2,Sheet2!$L5456=1),Sheet2!$J5456+Sheet2!$M5456,IF(Sheet2!$K5456=$B$2,Sheet2!$M5456,0))</f>
        <v>0</v>
      </c>
    </row>
    <row r="5457" spans="14:15" x14ac:dyDescent="0.25">
      <c r="N5457">
        <f>IF(AND(Sheet2!$K5457=$B$1,Sheet2!$L5457=1),Sheet2!$I5457+Sheet2!$M5457,IF(Sheet2!$K5457=$B$1,Sheet2!$M5457,0))</f>
        <v>0</v>
      </c>
      <c r="O5457">
        <f>IF(AND(Sheet2!$K5457=$B$2,Sheet2!$L5457=1),Sheet2!$J5457+Sheet2!$M5457,IF(Sheet2!$K5457=$B$2,Sheet2!$M5457,0))</f>
        <v>0</v>
      </c>
    </row>
    <row r="5458" spans="14:15" x14ac:dyDescent="0.25">
      <c r="N5458">
        <f>IF(AND(Sheet2!$K5458=$B$1,Sheet2!$L5458=1),Sheet2!$I5458+Sheet2!$M5458,IF(Sheet2!$K5458=$B$1,Sheet2!$M5458,0))</f>
        <v>0</v>
      </c>
      <c r="O5458">
        <f>IF(AND(Sheet2!$K5458=$B$2,Sheet2!$L5458=1),Sheet2!$J5458+Sheet2!$M5458,IF(Sheet2!$K5458=$B$2,Sheet2!$M5458,0))</f>
        <v>0</v>
      </c>
    </row>
    <row r="5459" spans="14:15" x14ac:dyDescent="0.25">
      <c r="N5459">
        <f>IF(AND(Sheet2!$K5459=$B$1,Sheet2!$L5459=1),Sheet2!$I5459+Sheet2!$M5459,IF(Sheet2!$K5459=$B$1,Sheet2!$M5459,0))</f>
        <v>0</v>
      </c>
      <c r="O5459">
        <f>IF(AND(Sheet2!$K5459=$B$2,Sheet2!$L5459=1),Sheet2!$J5459+Sheet2!$M5459,IF(Sheet2!$K5459=$B$2,Sheet2!$M5459,0))</f>
        <v>0</v>
      </c>
    </row>
    <row r="5460" spans="14:15" x14ac:dyDescent="0.25">
      <c r="N5460">
        <f>IF(AND(Sheet2!$K5460=$B$1,Sheet2!$L5460=1),Sheet2!$I5460+Sheet2!$M5460,IF(Sheet2!$K5460=$B$1,Sheet2!$M5460,0))</f>
        <v>0</v>
      </c>
      <c r="O5460">
        <f>IF(AND(Sheet2!$K5460=$B$2,Sheet2!$L5460=1),Sheet2!$J5460+Sheet2!$M5460,IF(Sheet2!$K5460=$B$2,Sheet2!$M5460,0))</f>
        <v>0</v>
      </c>
    </row>
    <row r="5461" spans="14:15" x14ac:dyDescent="0.25">
      <c r="N5461">
        <f>IF(AND(Sheet2!$K5461=$B$1,Sheet2!$L5461=1),Sheet2!$I5461+Sheet2!$M5461,IF(Sheet2!$K5461=$B$1,Sheet2!$M5461,0))</f>
        <v>0</v>
      </c>
      <c r="O5461">
        <f>IF(AND(Sheet2!$K5461=$B$2,Sheet2!$L5461=1),Sheet2!$J5461+Sheet2!$M5461,IF(Sheet2!$K5461=$B$2,Sheet2!$M5461,0))</f>
        <v>0</v>
      </c>
    </row>
    <row r="5462" spans="14:15" x14ac:dyDescent="0.25">
      <c r="N5462">
        <f>IF(AND(Sheet2!$K5462=$B$1,Sheet2!$L5462=1),Sheet2!$I5462+Sheet2!$M5462,IF(Sheet2!$K5462=$B$1,Sheet2!$M5462,0))</f>
        <v>0</v>
      </c>
      <c r="O5462">
        <f>IF(AND(Sheet2!$K5462=$B$2,Sheet2!$L5462=1),Sheet2!$J5462+Sheet2!$M5462,IF(Sheet2!$K5462=$B$2,Sheet2!$M5462,0))</f>
        <v>0</v>
      </c>
    </row>
    <row r="5463" spans="14:15" x14ac:dyDescent="0.25">
      <c r="N5463">
        <f>IF(AND(Sheet2!$K5463=$B$1,Sheet2!$L5463=1),Sheet2!$I5463+Sheet2!$M5463,IF(Sheet2!$K5463=$B$1,Sheet2!$M5463,0))</f>
        <v>0</v>
      </c>
      <c r="O5463">
        <f>IF(AND(Sheet2!$K5463=$B$2,Sheet2!$L5463=1),Sheet2!$J5463+Sheet2!$M5463,IF(Sheet2!$K5463=$B$2,Sheet2!$M5463,0))</f>
        <v>0</v>
      </c>
    </row>
    <row r="5464" spans="14:15" x14ac:dyDescent="0.25">
      <c r="N5464">
        <f>IF(AND(Sheet2!$K5464=$B$1,Sheet2!$L5464=1),Sheet2!$I5464+Sheet2!$M5464,IF(Sheet2!$K5464=$B$1,Sheet2!$M5464,0))</f>
        <v>0</v>
      </c>
      <c r="O5464">
        <f>IF(AND(Sheet2!$K5464=$B$2,Sheet2!$L5464=1),Sheet2!$J5464+Sheet2!$M5464,IF(Sheet2!$K5464=$B$2,Sheet2!$M5464,0))</f>
        <v>0</v>
      </c>
    </row>
    <row r="5465" spans="14:15" x14ac:dyDescent="0.25">
      <c r="N5465">
        <f>IF(AND(Sheet2!$K5465=$B$1,Sheet2!$L5465=1),Sheet2!$I5465+Sheet2!$M5465,IF(Sheet2!$K5465=$B$1,Sheet2!$M5465,0))</f>
        <v>0</v>
      </c>
      <c r="O5465">
        <f>IF(AND(Sheet2!$K5465=$B$2,Sheet2!$L5465=1),Sheet2!$J5465+Sheet2!$M5465,IF(Sheet2!$K5465=$B$2,Sheet2!$M5465,0))</f>
        <v>0</v>
      </c>
    </row>
    <row r="5466" spans="14:15" x14ac:dyDescent="0.25">
      <c r="N5466">
        <f>IF(AND(Sheet2!$K5466=$B$1,Sheet2!$L5466=1),Sheet2!$I5466+Sheet2!$M5466,IF(Sheet2!$K5466=$B$1,Sheet2!$M5466,0))</f>
        <v>0</v>
      </c>
      <c r="O5466">
        <f>IF(AND(Sheet2!$K5466=$B$2,Sheet2!$L5466=1),Sheet2!$J5466+Sheet2!$M5466,IF(Sheet2!$K5466=$B$2,Sheet2!$M5466,0))</f>
        <v>0</v>
      </c>
    </row>
    <row r="5467" spans="14:15" x14ac:dyDescent="0.25">
      <c r="N5467">
        <f>IF(AND(Sheet2!$K5467=$B$1,Sheet2!$L5467=1),Sheet2!$I5467+Sheet2!$M5467,IF(Sheet2!$K5467=$B$1,Sheet2!$M5467,0))</f>
        <v>0</v>
      </c>
      <c r="O5467">
        <f>IF(AND(Sheet2!$K5467=$B$2,Sheet2!$L5467=1),Sheet2!$J5467+Sheet2!$M5467,IF(Sheet2!$K5467=$B$2,Sheet2!$M5467,0))</f>
        <v>0</v>
      </c>
    </row>
    <row r="5468" spans="14:15" x14ac:dyDescent="0.25">
      <c r="N5468">
        <f>IF(AND(Sheet2!$K5468=$B$1,Sheet2!$L5468=1),Sheet2!$I5468+Sheet2!$M5468,IF(Sheet2!$K5468=$B$1,Sheet2!$M5468,0))</f>
        <v>0</v>
      </c>
      <c r="O5468">
        <f>IF(AND(Sheet2!$K5468=$B$2,Sheet2!$L5468=1),Sheet2!$J5468+Sheet2!$M5468,IF(Sheet2!$K5468=$B$2,Sheet2!$M5468,0))</f>
        <v>0</v>
      </c>
    </row>
    <row r="5469" spans="14:15" x14ac:dyDescent="0.25">
      <c r="N5469">
        <f>IF(AND(Sheet2!$K5469=$B$1,Sheet2!$L5469=1),Sheet2!$I5469+Sheet2!$M5469,IF(Sheet2!$K5469=$B$1,Sheet2!$M5469,0))</f>
        <v>0</v>
      </c>
      <c r="O5469">
        <f>IF(AND(Sheet2!$K5469=$B$2,Sheet2!$L5469=1),Sheet2!$J5469+Sheet2!$M5469,IF(Sheet2!$K5469=$B$2,Sheet2!$M5469,0))</f>
        <v>0</v>
      </c>
    </row>
    <row r="5470" spans="14:15" x14ac:dyDescent="0.25">
      <c r="N5470">
        <f>IF(AND(Sheet2!$K5470=$B$1,Sheet2!$L5470=1),Sheet2!$I5470+Sheet2!$M5470,IF(Sheet2!$K5470=$B$1,Sheet2!$M5470,0))</f>
        <v>0</v>
      </c>
      <c r="O5470">
        <f>IF(AND(Sheet2!$K5470=$B$2,Sheet2!$L5470=1),Sheet2!$J5470+Sheet2!$M5470,IF(Sheet2!$K5470=$B$2,Sheet2!$M5470,0))</f>
        <v>0</v>
      </c>
    </row>
    <row r="5471" spans="14:15" x14ac:dyDescent="0.25">
      <c r="N5471">
        <f>IF(AND(Sheet2!$K5471=$B$1,Sheet2!$L5471=1),Sheet2!$I5471+Sheet2!$M5471,IF(Sheet2!$K5471=$B$1,Sheet2!$M5471,0))</f>
        <v>0</v>
      </c>
      <c r="O5471">
        <f>IF(AND(Sheet2!$K5471=$B$2,Sheet2!$L5471=1),Sheet2!$J5471+Sheet2!$M5471,IF(Sheet2!$K5471=$B$2,Sheet2!$M5471,0))</f>
        <v>0</v>
      </c>
    </row>
    <row r="5472" spans="14:15" x14ac:dyDescent="0.25">
      <c r="N5472">
        <f>IF(AND(Sheet2!$K5472=$B$1,Sheet2!$L5472=1),Sheet2!$I5472+Sheet2!$M5472,IF(Sheet2!$K5472=$B$1,Sheet2!$M5472,0))</f>
        <v>0</v>
      </c>
      <c r="O5472">
        <f>IF(AND(Sheet2!$K5472=$B$2,Sheet2!$L5472=1),Sheet2!$J5472+Sheet2!$M5472,IF(Sheet2!$K5472=$B$2,Sheet2!$M5472,0))</f>
        <v>0</v>
      </c>
    </row>
    <row r="5473" spans="14:15" x14ac:dyDescent="0.25">
      <c r="N5473">
        <f>IF(AND(Sheet2!$K5473=$B$1,Sheet2!$L5473=1),Sheet2!$I5473+Sheet2!$M5473,IF(Sheet2!$K5473=$B$1,Sheet2!$M5473,0))</f>
        <v>0</v>
      </c>
      <c r="O5473">
        <f>IF(AND(Sheet2!$K5473=$B$2,Sheet2!$L5473=1),Sheet2!$J5473+Sheet2!$M5473,IF(Sheet2!$K5473=$B$2,Sheet2!$M5473,0))</f>
        <v>0</v>
      </c>
    </row>
    <row r="5474" spans="14:15" x14ac:dyDescent="0.25">
      <c r="N5474">
        <f>IF(AND(Sheet2!$K5474=$B$1,Sheet2!$L5474=1),Sheet2!$I5474+Sheet2!$M5474,IF(Sheet2!$K5474=$B$1,Sheet2!$M5474,0))</f>
        <v>0</v>
      </c>
      <c r="O5474">
        <f>IF(AND(Sheet2!$K5474=$B$2,Sheet2!$L5474=1),Sheet2!$J5474+Sheet2!$M5474,IF(Sheet2!$K5474=$B$2,Sheet2!$M5474,0))</f>
        <v>0</v>
      </c>
    </row>
    <row r="5475" spans="14:15" x14ac:dyDescent="0.25">
      <c r="N5475">
        <f>IF(AND(Sheet2!$K5475=$B$1,Sheet2!$L5475=1),Sheet2!$I5475+Sheet2!$M5475,IF(Sheet2!$K5475=$B$1,Sheet2!$M5475,0))</f>
        <v>0</v>
      </c>
      <c r="O5475">
        <f>IF(AND(Sheet2!$K5475=$B$2,Sheet2!$L5475=1),Sheet2!$J5475+Sheet2!$M5475,IF(Sheet2!$K5475=$B$2,Sheet2!$M5475,0))</f>
        <v>0</v>
      </c>
    </row>
    <row r="5476" spans="14:15" x14ac:dyDescent="0.25">
      <c r="N5476">
        <f>IF(AND(Sheet2!$K5476=$B$1,Sheet2!$L5476=1),Sheet2!$I5476+Sheet2!$M5476,IF(Sheet2!$K5476=$B$1,Sheet2!$M5476,0))</f>
        <v>0</v>
      </c>
      <c r="O5476">
        <f>IF(AND(Sheet2!$K5476=$B$2,Sheet2!$L5476=1),Sheet2!$J5476+Sheet2!$M5476,IF(Sheet2!$K5476=$B$2,Sheet2!$M5476,0))</f>
        <v>0</v>
      </c>
    </row>
    <row r="5477" spans="14:15" x14ac:dyDescent="0.25">
      <c r="N5477">
        <f>IF(AND(Sheet2!$K5477=$B$1,Sheet2!$L5477=1),Sheet2!$I5477+Sheet2!$M5477,IF(Sheet2!$K5477=$B$1,Sheet2!$M5477,0))</f>
        <v>0</v>
      </c>
      <c r="O5477">
        <f>IF(AND(Sheet2!$K5477=$B$2,Sheet2!$L5477=1),Sheet2!$J5477+Sheet2!$M5477,IF(Sheet2!$K5477=$B$2,Sheet2!$M5477,0))</f>
        <v>0</v>
      </c>
    </row>
    <row r="5478" spans="14:15" x14ac:dyDescent="0.25">
      <c r="N5478">
        <f>IF(AND(Sheet2!$K5478=$B$1,Sheet2!$L5478=1),Sheet2!$I5478+Sheet2!$M5478,IF(Sheet2!$K5478=$B$1,Sheet2!$M5478,0))</f>
        <v>0</v>
      </c>
      <c r="O5478">
        <f>IF(AND(Sheet2!$K5478=$B$2,Sheet2!$L5478=1),Sheet2!$J5478+Sheet2!$M5478,IF(Sheet2!$K5478=$B$2,Sheet2!$M5478,0))</f>
        <v>0</v>
      </c>
    </row>
    <row r="5479" spans="14:15" x14ac:dyDescent="0.25">
      <c r="N5479">
        <f>IF(AND(Sheet2!$K5479=$B$1,Sheet2!$L5479=1),Sheet2!$I5479+Sheet2!$M5479,IF(Sheet2!$K5479=$B$1,Sheet2!$M5479,0))</f>
        <v>0</v>
      </c>
      <c r="O5479">
        <f>IF(AND(Sheet2!$K5479=$B$2,Sheet2!$L5479=1),Sheet2!$J5479+Sheet2!$M5479,IF(Sheet2!$K5479=$B$2,Sheet2!$M5479,0))</f>
        <v>0</v>
      </c>
    </row>
    <row r="5480" spans="14:15" x14ac:dyDescent="0.25">
      <c r="N5480">
        <f>IF(AND(Sheet2!$K5480=$B$1,Sheet2!$L5480=1),Sheet2!$I5480+Sheet2!$M5480,IF(Sheet2!$K5480=$B$1,Sheet2!$M5480,0))</f>
        <v>0</v>
      </c>
      <c r="O5480">
        <f>IF(AND(Sheet2!$K5480=$B$2,Sheet2!$L5480=1),Sheet2!$J5480+Sheet2!$M5480,IF(Sheet2!$K5480=$B$2,Sheet2!$M5480,0))</f>
        <v>0</v>
      </c>
    </row>
    <row r="5481" spans="14:15" x14ac:dyDescent="0.25">
      <c r="N5481">
        <f>IF(AND(Sheet2!$K5481=$B$1,Sheet2!$L5481=1),Sheet2!$I5481+Sheet2!$M5481,IF(Sheet2!$K5481=$B$1,Sheet2!$M5481,0))</f>
        <v>0</v>
      </c>
      <c r="O5481">
        <f>IF(AND(Sheet2!$K5481=$B$2,Sheet2!$L5481=1),Sheet2!$J5481+Sheet2!$M5481,IF(Sheet2!$K5481=$B$2,Sheet2!$M5481,0))</f>
        <v>0</v>
      </c>
    </row>
    <row r="5482" spans="14:15" x14ac:dyDescent="0.25">
      <c r="N5482">
        <f>IF(AND(Sheet2!$K5482=$B$1,Sheet2!$L5482=1),Sheet2!$I5482+Sheet2!$M5482,IF(Sheet2!$K5482=$B$1,Sheet2!$M5482,0))</f>
        <v>0</v>
      </c>
      <c r="O5482">
        <f>IF(AND(Sheet2!$K5482=$B$2,Sheet2!$L5482=1),Sheet2!$J5482+Sheet2!$M5482,IF(Sheet2!$K5482=$B$2,Sheet2!$M5482,0))</f>
        <v>0</v>
      </c>
    </row>
    <row r="5483" spans="14:15" x14ac:dyDescent="0.25">
      <c r="N5483">
        <f>IF(AND(Sheet2!$K5483=$B$1,Sheet2!$L5483=1),Sheet2!$I5483+Sheet2!$M5483,IF(Sheet2!$K5483=$B$1,Sheet2!$M5483,0))</f>
        <v>0</v>
      </c>
      <c r="O5483">
        <f>IF(AND(Sheet2!$K5483=$B$2,Sheet2!$L5483=1),Sheet2!$J5483+Sheet2!$M5483,IF(Sheet2!$K5483=$B$2,Sheet2!$M5483,0))</f>
        <v>0</v>
      </c>
    </row>
    <row r="5484" spans="14:15" x14ac:dyDescent="0.25">
      <c r="N5484">
        <f>IF(AND(Sheet2!$K5484=$B$1,Sheet2!$L5484=1),Sheet2!$I5484+Sheet2!$M5484,IF(Sheet2!$K5484=$B$1,Sheet2!$M5484,0))</f>
        <v>0</v>
      </c>
      <c r="O5484">
        <f>IF(AND(Sheet2!$K5484=$B$2,Sheet2!$L5484=1),Sheet2!$J5484+Sheet2!$M5484,IF(Sheet2!$K5484=$B$2,Sheet2!$M5484,0))</f>
        <v>0</v>
      </c>
    </row>
    <row r="5485" spans="14:15" x14ac:dyDescent="0.25">
      <c r="N5485">
        <f>IF(AND(Sheet2!$K5485=$B$1,Sheet2!$L5485=1),Sheet2!$I5485+Sheet2!$M5485,IF(Sheet2!$K5485=$B$1,Sheet2!$M5485,0))</f>
        <v>0</v>
      </c>
      <c r="O5485">
        <f>IF(AND(Sheet2!$K5485=$B$2,Sheet2!$L5485=1),Sheet2!$J5485+Sheet2!$M5485,IF(Sheet2!$K5485=$B$2,Sheet2!$M5485,0))</f>
        <v>0</v>
      </c>
    </row>
    <row r="5486" spans="14:15" x14ac:dyDescent="0.25">
      <c r="N5486">
        <f>IF(AND(Sheet2!$K5486=$B$1,Sheet2!$L5486=1),Sheet2!$I5486+Sheet2!$M5486,IF(Sheet2!$K5486=$B$1,Sheet2!$M5486,0))</f>
        <v>0</v>
      </c>
      <c r="O5486">
        <f>IF(AND(Sheet2!$K5486=$B$2,Sheet2!$L5486=1),Sheet2!$J5486+Sheet2!$M5486,IF(Sheet2!$K5486=$B$2,Sheet2!$M5486,0))</f>
        <v>0</v>
      </c>
    </row>
    <row r="5487" spans="14:15" x14ac:dyDescent="0.25">
      <c r="N5487">
        <f>IF(AND(Sheet2!$K5487=$B$1,Sheet2!$L5487=1),Sheet2!$I5487+Sheet2!$M5487,IF(Sheet2!$K5487=$B$1,Sheet2!$M5487,0))</f>
        <v>0</v>
      </c>
      <c r="O5487">
        <f>IF(AND(Sheet2!$K5487=$B$2,Sheet2!$L5487=1),Sheet2!$J5487+Sheet2!$M5487,IF(Sheet2!$K5487=$B$2,Sheet2!$M5487,0))</f>
        <v>0</v>
      </c>
    </row>
    <row r="5488" spans="14:15" x14ac:dyDescent="0.25">
      <c r="N5488">
        <f>IF(AND(Sheet2!$K5488=$B$1,Sheet2!$L5488=1),Sheet2!$I5488+Sheet2!$M5488,IF(Sheet2!$K5488=$B$1,Sheet2!$M5488,0))</f>
        <v>0</v>
      </c>
      <c r="O5488">
        <f>IF(AND(Sheet2!$K5488=$B$2,Sheet2!$L5488=1),Sheet2!$J5488+Sheet2!$M5488,IF(Sheet2!$K5488=$B$2,Sheet2!$M5488,0))</f>
        <v>0</v>
      </c>
    </row>
    <row r="5489" spans="14:15" x14ac:dyDescent="0.25">
      <c r="N5489">
        <f>IF(AND(Sheet2!$K5489=$B$1,Sheet2!$L5489=1),Sheet2!$I5489+Sheet2!$M5489,IF(Sheet2!$K5489=$B$1,Sheet2!$M5489,0))</f>
        <v>0</v>
      </c>
      <c r="O5489">
        <f>IF(AND(Sheet2!$K5489=$B$2,Sheet2!$L5489=1),Sheet2!$J5489+Sheet2!$M5489,IF(Sheet2!$K5489=$B$2,Sheet2!$M5489,0))</f>
        <v>0</v>
      </c>
    </row>
    <row r="5490" spans="14:15" x14ac:dyDescent="0.25">
      <c r="N5490">
        <f>IF(AND(Sheet2!$K5490=$B$1,Sheet2!$L5490=1),Sheet2!$I5490+Sheet2!$M5490,IF(Sheet2!$K5490=$B$1,Sheet2!$M5490,0))</f>
        <v>0</v>
      </c>
      <c r="O5490">
        <f>IF(AND(Sheet2!$K5490=$B$2,Sheet2!$L5490=1),Sheet2!$J5490+Sheet2!$M5490,IF(Sheet2!$K5490=$B$2,Sheet2!$M5490,0))</f>
        <v>0</v>
      </c>
    </row>
    <row r="5491" spans="14:15" x14ac:dyDescent="0.25">
      <c r="N5491">
        <f>IF(AND(Sheet2!$K5491=$B$1,Sheet2!$L5491=1),Sheet2!$I5491+Sheet2!$M5491,IF(Sheet2!$K5491=$B$1,Sheet2!$M5491,0))</f>
        <v>0</v>
      </c>
      <c r="O5491">
        <f>IF(AND(Sheet2!$K5491=$B$2,Sheet2!$L5491=1),Sheet2!$J5491+Sheet2!$M5491,IF(Sheet2!$K5491=$B$2,Sheet2!$M5491,0))</f>
        <v>0</v>
      </c>
    </row>
    <row r="5492" spans="14:15" x14ac:dyDescent="0.25">
      <c r="N5492">
        <f>IF(AND(Sheet2!$K5492=$B$1,Sheet2!$L5492=1),Sheet2!$I5492+Sheet2!$M5492,IF(Sheet2!$K5492=$B$1,Sheet2!$M5492,0))</f>
        <v>0</v>
      </c>
      <c r="O5492">
        <f>IF(AND(Sheet2!$K5492=$B$2,Sheet2!$L5492=1),Sheet2!$J5492+Sheet2!$M5492,IF(Sheet2!$K5492=$B$2,Sheet2!$M5492,0))</f>
        <v>0</v>
      </c>
    </row>
    <row r="5493" spans="14:15" x14ac:dyDescent="0.25">
      <c r="N5493">
        <f>IF(AND(Sheet2!$K5493=$B$1,Sheet2!$L5493=1),Sheet2!$I5493+Sheet2!$M5493,IF(Sheet2!$K5493=$B$1,Sheet2!$M5493,0))</f>
        <v>0</v>
      </c>
      <c r="O5493">
        <f>IF(AND(Sheet2!$K5493=$B$2,Sheet2!$L5493=1),Sheet2!$J5493+Sheet2!$M5493,IF(Sheet2!$K5493=$B$2,Sheet2!$M5493,0))</f>
        <v>0</v>
      </c>
    </row>
    <row r="5494" spans="14:15" x14ac:dyDescent="0.25">
      <c r="N5494">
        <f>IF(AND(Sheet2!$K5494=$B$1,Sheet2!$L5494=1),Sheet2!$I5494+Sheet2!$M5494,IF(Sheet2!$K5494=$B$1,Sheet2!$M5494,0))</f>
        <v>0</v>
      </c>
      <c r="O5494">
        <f>IF(AND(Sheet2!$K5494=$B$2,Sheet2!$L5494=1),Sheet2!$J5494+Sheet2!$M5494,IF(Sheet2!$K5494=$B$2,Sheet2!$M5494,0))</f>
        <v>0</v>
      </c>
    </row>
    <row r="5495" spans="14:15" x14ac:dyDescent="0.25">
      <c r="N5495">
        <f>IF(AND(Sheet2!$K5495=$B$1,Sheet2!$L5495=1),Sheet2!$I5495+Sheet2!$M5495,IF(Sheet2!$K5495=$B$1,Sheet2!$M5495,0))</f>
        <v>0</v>
      </c>
      <c r="O5495">
        <f>IF(AND(Sheet2!$K5495=$B$2,Sheet2!$L5495=1),Sheet2!$J5495+Sheet2!$M5495,IF(Sheet2!$K5495=$B$2,Sheet2!$M5495,0))</f>
        <v>0</v>
      </c>
    </row>
    <row r="5496" spans="14:15" x14ac:dyDescent="0.25">
      <c r="N5496">
        <f>IF(AND(Sheet2!$K5496=$B$1,Sheet2!$L5496=1),Sheet2!$I5496+Sheet2!$M5496,IF(Sheet2!$K5496=$B$1,Sheet2!$M5496,0))</f>
        <v>0</v>
      </c>
      <c r="O5496">
        <f>IF(AND(Sheet2!$K5496=$B$2,Sheet2!$L5496=1),Sheet2!$J5496+Sheet2!$M5496,IF(Sheet2!$K5496=$B$2,Sheet2!$M5496,0))</f>
        <v>0</v>
      </c>
    </row>
    <row r="5497" spans="14:15" x14ac:dyDescent="0.25">
      <c r="N5497">
        <f>IF(AND(Sheet2!$K5497=$B$1,Sheet2!$L5497=1),Sheet2!$I5497+Sheet2!$M5497,IF(Sheet2!$K5497=$B$1,Sheet2!$M5497,0))</f>
        <v>0</v>
      </c>
      <c r="O5497">
        <f>IF(AND(Sheet2!$K5497=$B$2,Sheet2!$L5497=1),Sheet2!$J5497+Sheet2!$M5497,IF(Sheet2!$K5497=$B$2,Sheet2!$M5497,0))</f>
        <v>0</v>
      </c>
    </row>
    <row r="5498" spans="14:15" x14ac:dyDescent="0.25">
      <c r="N5498">
        <f>IF(AND(Sheet2!$K5498=$B$1,Sheet2!$L5498=1),Sheet2!$I5498+Sheet2!$M5498,IF(Sheet2!$K5498=$B$1,Sheet2!$M5498,0))</f>
        <v>0</v>
      </c>
      <c r="O5498">
        <f>IF(AND(Sheet2!$K5498=$B$2,Sheet2!$L5498=1),Sheet2!$J5498+Sheet2!$M5498,IF(Sheet2!$K5498=$B$2,Sheet2!$M5498,0))</f>
        <v>0</v>
      </c>
    </row>
    <row r="5499" spans="14:15" x14ac:dyDescent="0.25">
      <c r="N5499">
        <f>IF(AND(Sheet2!$K5499=$B$1,Sheet2!$L5499=1),Sheet2!$I5499+Sheet2!$M5499,IF(Sheet2!$K5499=$B$1,Sheet2!$M5499,0))</f>
        <v>0</v>
      </c>
      <c r="O5499">
        <f>IF(AND(Sheet2!$K5499=$B$2,Sheet2!$L5499=1),Sheet2!$J5499+Sheet2!$M5499,IF(Sheet2!$K5499=$B$2,Sheet2!$M5499,0))</f>
        <v>0</v>
      </c>
    </row>
    <row r="5500" spans="14:15" x14ac:dyDescent="0.25">
      <c r="N5500">
        <f>IF(AND(Sheet2!$K5500=$B$1,Sheet2!$L5500=1),Sheet2!$I5500+Sheet2!$M5500,IF(Sheet2!$K5500=$B$1,Sheet2!$M5500,0))</f>
        <v>0</v>
      </c>
      <c r="O5500">
        <f>IF(AND(Sheet2!$K5500=$B$2,Sheet2!$L5500=1),Sheet2!$J5500+Sheet2!$M5500,IF(Sheet2!$K5500=$B$2,Sheet2!$M5500,0))</f>
        <v>0</v>
      </c>
    </row>
    <row r="5501" spans="14:15" x14ac:dyDescent="0.25">
      <c r="N5501">
        <f>IF(AND(Sheet2!$K5501=$B$1,Sheet2!$L5501=1),Sheet2!$I5501+Sheet2!$M5501,IF(Sheet2!$K5501=$B$1,Sheet2!$M5501,0))</f>
        <v>0</v>
      </c>
      <c r="O5501">
        <f>IF(AND(Sheet2!$K5501=$B$2,Sheet2!$L5501=1),Sheet2!$J5501+Sheet2!$M5501,IF(Sheet2!$K5501=$B$2,Sheet2!$M5501,0))</f>
        <v>0</v>
      </c>
    </row>
    <row r="5502" spans="14:15" x14ac:dyDescent="0.25">
      <c r="N5502">
        <f>IF(AND(Sheet2!$K5502=$B$1,Sheet2!$L5502=1),Sheet2!$I5502+Sheet2!$M5502,IF(Sheet2!$K5502=$B$1,Sheet2!$M5502,0))</f>
        <v>0</v>
      </c>
      <c r="O5502">
        <f>IF(AND(Sheet2!$K5502=$B$2,Sheet2!$L5502=1),Sheet2!$J5502+Sheet2!$M5502,IF(Sheet2!$K5502=$B$2,Sheet2!$M5502,0))</f>
        <v>0</v>
      </c>
    </row>
    <row r="5503" spans="14:15" x14ac:dyDescent="0.25">
      <c r="N5503">
        <f>IF(AND(Sheet2!$K5503=$B$1,Sheet2!$L5503=1),Sheet2!$I5503+Sheet2!$M5503,IF(Sheet2!$K5503=$B$1,Sheet2!$M5503,0))</f>
        <v>0</v>
      </c>
      <c r="O5503">
        <f>IF(AND(Sheet2!$K5503=$B$2,Sheet2!$L5503=1),Sheet2!$J5503+Sheet2!$M5503,IF(Sheet2!$K5503=$B$2,Sheet2!$M5503,0))</f>
        <v>0</v>
      </c>
    </row>
    <row r="5504" spans="14:15" x14ac:dyDescent="0.25">
      <c r="N5504">
        <f>IF(AND(Sheet2!$K5504=$B$1,Sheet2!$L5504=1),Sheet2!$I5504+Sheet2!$M5504,IF(Sheet2!$K5504=$B$1,Sheet2!$M5504,0))</f>
        <v>0</v>
      </c>
      <c r="O5504">
        <f>IF(AND(Sheet2!$K5504=$B$2,Sheet2!$L5504=1),Sheet2!$J5504+Sheet2!$M5504,IF(Sheet2!$K5504=$B$2,Sheet2!$M5504,0))</f>
        <v>0</v>
      </c>
    </row>
    <row r="5505" spans="14:15" x14ac:dyDescent="0.25">
      <c r="N5505">
        <f>IF(AND(Sheet2!$K5505=$B$1,Sheet2!$L5505=1),Sheet2!$I5505+Sheet2!$M5505,IF(Sheet2!$K5505=$B$1,Sheet2!$M5505,0))</f>
        <v>0</v>
      </c>
      <c r="O5505">
        <f>IF(AND(Sheet2!$K5505=$B$2,Sheet2!$L5505=1),Sheet2!$J5505+Sheet2!$M5505,IF(Sheet2!$K5505=$B$2,Sheet2!$M5505,0))</f>
        <v>0</v>
      </c>
    </row>
    <row r="5506" spans="14:15" x14ac:dyDescent="0.25">
      <c r="N5506">
        <f>IF(AND(Sheet2!$K5506=$B$1,Sheet2!$L5506=1),Sheet2!$I5506+Sheet2!$M5506,IF(Sheet2!$K5506=$B$1,Sheet2!$M5506,0))</f>
        <v>0</v>
      </c>
      <c r="O5506">
        <f>IF(AND(Sheet2!$K5506=$B$2,Sheet2!$L5506=1),Sheet2!$J5506+Sheet2!$M5506,IF(Sheet2!$K5506=$B$2,Sheet2!$M5506,0))</f>
        <v>0</v>
      </c>
    </row>
    <row r="5507" spans="14:15" x14ac:dyDescent="0.25">
      <c r="N5507">
        <f>IF(AND(Sheet2!$K5507=$B$1,Sheet2!$L5507=1),Sheet2!$I5507+Sheet2!$M5507,IF(Sheet2!$K5507=$B$1,Sheet2!$M5507,0))</f>
        <v>0</v>
      </c>
      <c r="O5507">
        <f>IF(AND(Sheet2!$K5507=$B$2,Sheet2!$L5507=1),Sheet2!$J5507+Sheet2!$M5507,IF(Sheet2!$K5507=$B$2,Sheet2!$M5507,0))</f>
        <v>0</v>
      </c>
    </row>
    <row r="5508" spans="14:15" x14ac:dyDescent="0.25">
      <c r="N5508">
        <f>IF(AND(Sheet2!$K5508=$B$1,Sheet2!$L5508=1),Sheet2!$I5508+Sheet2!$M5508,IF(Sheet2!$K5508=$B$1,Sheet2!$M5508,0))</f>
        <v>0</v>
      </c>
      <c r="O5508">
        <f>IF(AND(Sheet2!$K5508=$B$2,Sheet2!$L5508=1),Sheet2!$J5508+Sheet2!$M5508,IF(Sheet2!$K5508=$B$2,Sheet2!$M5508,0))</f>
        <v>0</v>
      </c>
    </row>
    <row r="5509" spans="14:15" x14ac:dyDescent="0.25">
      <c r="N5509">
        <f>IF(AND(Sheet2!$K5509=$B$1,Sheet2!$L5509=1),Sheet2!$I5509+Sheet2!$M5509,IF(Sheet2!$K5509=$B$1,Sheet2!$M5509,0))</f>
        <v>0</v>
      </c>
      <c r="O5509">
        <f>IF(AND(Sheet2!$K5509=$B$2,Sheet2!$L5509=1),Sheet2!$J5509+Sheet2!$M5509,IF(Sheet2!$K5509=$B$2,Sheet2!$M5509,0))</f>
        <v>0</v>
      </c>
    </row>
    <row r="5510" spans="14:15" x14ac:dyDescent="0.25">
      <c r="N5510">
        <f>IF(AND(Sheet2!$K5510=$B$1,Sheet2!$L5510=1),Sheet2!$I5510+Sheet2!$M5510,IF(Sheet2!$K5510=$B$1,Sheet2!$M5510,0))</f>
        <v>0</v>
      </c>
      <c r="O5510">
        <f>IF(AND(Sheet2!$K5510=$B$2,Sheet2!$L5510=1),Sheet2!$J5510+Sheet2!$M5510,IF(Sheet2!$K5510=$B$2,Sheet2!$M5510,0))</f>
        <v>0</v>
      </c>
    </row>
    <row r="5511" spans="14:15" x14ac:dyDescent="0.25">
      <c r="N5511">
        <f>IF(AND(Sheet2!$K5511=$B$1,Sheet2!$L5511=1),Sheet2!$I5511+Sheet2!$M5511,IF(Sheet2!$K5511=$B$1,Sheet2!$M5511,0))</f>
        <v>0</v>
      </c>
      <c r="O5511">
        <f>IF(AND(Sheet2!$K5511=$B$2,Sheet2!$L5511=1),Sheet2!$J5511+Sheet2!$M5511,IF(Sheet2!$K5511=$B$2,Sheet2!$M5511,0))</f>
        <v>0</v>
      </c>
    </row>
    <row r="5512" spans="14:15" x14ac:dyDescent="0.25">
      <c r="N5512">
        <f>IF(AND(Sheet2!$K5512=$B$1,Sheet2!$L5512=1),Sheet2!$I5512+Sheet2!$M5512,IF(Sheet2!$K5512=$B$1,Sheet2!$M5512,0))</f>
        <v>0</v>
      </c>
      <c r="O5512">
        <f>IF(AND(Sheet2!$K5512=$B$2,Sheet2!$L5512=1),Sheet2!$J5512+Sheet2!$M5512,IF(Sheet2!$K5512=$B$2,Sheet2!$M5512,0))</f>
        <v>0</v>
      </c>
    </row>
    <row r="5513" spans="14:15" x14ac:dyDescent="0.25">
      <c r="N5513">
        <f>IF(AND(Sheet2!$K5513=$B$1,Sheet2!$L5513=1),Sheet2!$I5513+Sheet2!$M5513,IF(Sheet2!$K5513=$B$1,Sheet2!$M5513,0))</f>
        <v>0</v>
      </c>
      <c r="O5513">
        <f>IF(AND(Sheet2!$K5513=$B$2,Sheet2!$L5513=1),Sheet2!$J5513+Sheet2!$M5513,IF(Sheet2!$K5513=$B$2,Sheet2!$M5513,0))</f>
        <v>0</v>
      </c>
    </row>
    <row r="5514" spans="14:15" x14ac:dyDescent="0.25">
      <c r="N5514">
        <f>IF(AND(Sheet2!$K5514=$B$1,Sheet2!$L5514=1),Sheet2!$I5514+Sheet2!$M5514,IF(Sheet2!$K5514=$B$1,Sheet2!$M5514,0))</f>
        <v>0</v>
      </c>
      <c r="O5514">
        <f>IF(AND(Sheet2!$K5514=$B$2,Sheet2!$L5514=1),Sheet2!$J5514+Sheet2!$M5514,IF(Sheet2!$K5514=$B$2,Sheet2!$M5514,0))</f>
        <v>0</v>
      </c>
    </row>
    <row r="5515" spans="14:15" x14ac:dyDescent="0.25">
      <c r="N5515">
        <f>IF(AND(Sheet2!$K5515=$B$1,Sheet2!$L5515=1),Sheet2!$I5515+Sheet2!$M5515,IF(Sheet2!$K5515=$B$1,Sheet2!$M5515,0))</f>
        <v>0</v>
      </c>
      <c r="O5515">
        <f>IF(AND(Sheet2!$K5515=$B$2,Sheet2!$L5515=1),Sheet2!$J5515+Sheet2!$M5515,IF(Sheet2!$K5515=$B$2,Sheet2!$M5515,0))</f>
        <v>0</v>
      </c>
    </row>
    <row r="5516" spans="14:15" x14ac:dyDescent="0.25">
      <c r="N5516">
        <f>IF(AND(Sheet2!$K5516=$B$1,Sheet2!$L5516=1),Sheet2!$I5516+Sheet2!$M5516,IF(Sheet2!$K5516=$B$1,Sheet2!$M5516,0))</f>
        <v>0</v>
      </c>
      <c r="O5516">
        <f>IF(AND(Sheet2!$K5516=$B$2,Sheet2!$L5516=1),Sheet2!$J5516+Sheet2!$M5516,IF(Sheet2!$K5516=$B$2,Sheet2!$M5516,0))</f>
        <v>0</v>
      </c>
    </row>
    <row r="5517" spans="14:15" x14ac:dyDescent="0.25">
      <c r="N5517">
        <f>IF(AND(Sheet2!$K5517=$B$1,Sheet2!$L5517=1),Sheet2!$I5517+Sheet2!$M5517,IF(Sheet2!$K5517=$B$1,Sheet2!$M5517,0))</f>
        <v>0</v>
      </c>
      <c r="O5517">
        <f>IF(AND(Sheet2!$K5517=$B$2,Sheet2!$L5517=1),Sheet2!$J5517+Sheet2!$M5517,IF(Sheet2!$K5517=$B$2,Sheet2!$M5517,0))</f>
        <v>0</v>
      </c>
    </row>
    <row r="5518" spans="14:15" x14ac:dyDescent="0.25">
      <c r="N5518">
        <f>IF(AND(Sheet2!$K5518=$B$1,Sheet2!$L5518=1),Sheet2!$I5518+Sheet2!$M5518,IF(Sheet2!$K5518=$B$1,Sheet2!$M5518,0))</f>
        <v>0</v>
      </c>
      <c r="O5518">
        <f>IF(AND(Sheet2!$K5518=$B$2,Sheet2!$L5518=1),Sheet2!$J5518+Sheet2!$M5518,IF(Sheet2!$K5518=$B$2,Sheet2!$M5518,0))</f>
        <v>0</v>
      </c>
    </row>
    <row r="5519" spans="14:15" x14ac:dyDescent="0.25">
      <c r="N5519">
        <f>IF(AND(Sheet2!$K5519=$B$1,Sheet2!$L5519=1),Sheet2!$I5519+Sheet2!$M5519,IF(Sheet2!$K5519=$B$1,Sheet2!$M5519,0))</f>
        <v>0</v>
      </c>
      <c r="O5519">
        <f>IF(AND(Sheet2!$K5519=$B$2,Sheet2!$L5519=1),Sheet2!$J5519+Sheet2!$M5519,IF(Sheet2!$K5519=$B$2,Sheet2!$M5519,0))</f>
        <v>0</v>
      </c>
    </row>
    <row r="5520" spans="14:15" x14ac:dyDescent="0.25">
      <c r="N5520">
        <f>IF(AND(Sheet2!$K5520=$B$1,Sheet2!$L5520=1),Sheet2!$I5520+Sheet2!$M5520,IF(Sheet2!$K5520=$B$1,Sheet2!$M5520,0))</f>
        <v>0</v>
      </c>
      <c r="O5520">
        <f>IF(AND(Sheet2!$K5520=$B$2,Sheet2!$L5520=1),Sheet2!$J5520+Sheet2!$M5520,IF(Sheet2!$K5520=$B$2,Sheet2!$M5520,0))</f>
        <v>0</v>
      </c>
    </row>
    <row r="5521" spans="14:15" x14ac:dyDescent="0.25">
      <c r="N5521">
        <f>IF(AND(Sheet2!$K5521=$B$1,Sheet2!$L5521=1),Sheet2!$I5521+Sheet2!$M5521,IF(Sheet2!$K5521=$B$1,Sheet2!$M5521,0))</f>
        <v>0</v>
      </c>
      <c r="O5521">
        <f>IF(AND(Sheet2!$K5521=$B$2,Sheet2!$L5521=1),Sheet2!$J5521+Sheet2!$M5521,IF(Sheet2!$K5521=$B$2,Sheet2!$M5521,0))</f>
        <v>0</v>
      </c>
    </row>
    <row r="5522" spans="14:15" x14ac:dyDescent="0.25">
      <c r="N5522">
        <f>IF(AND(Sheet2!$K5522=$B$1,Sheet2!$L5522=1),Sheet2!$I5522+Sheet2!$M5522,IF(Sheet2!$K5522=$B$1,Sheet2!$M5522,0))</f>
        <v>0</v>
      </c>
      <c r="O5522">
        <f>IF(AND(Sheet2!$K5522=$B$2,Sheet2!$L5522=1),Sheet2!$J5522+Sheet2!$M5522,IF(Sheet2!$K5522=$B$2,Sheet2!$M5522,0))</f>
        <v>0</v>
      </c>
    </row>
    <row r="5523" spans="14:15" x14ac:dyDescent="0.25">
      <c r="N5523">
        <f>IF(AND(Sheet2!$K5523=$B$1,Sheet2!$L5523=1),Sheet2!$I5523+Sheet2!$M5523,IF(Sheet2!$K5523=$B$1,Sheet2!$M5523,0))</f>
        <v>0</v>
      </c>
      <c r="O5523">
        <f>IF(AND(Sheet2!$K5523=$B$2,Sheet2!$L5523=1),Sheet2!$J5523+Sheet2!$M5523,IF(Sheet2!$K5523=$B$2,Sheet2!$M5523,0))</f>
        <v>0</v>
      </c>
    </row>
    <row r="5524" spans="14:15" x14ac:dyDescent="0.25">
      <c r="N5524">
        <f>IF(AND(Sheet2!$K5524=$B$1,Sheet2!$L5524=1),Sheet2!$I5524+Sheet2!$M5524,IF(Sheet2!$K5524=$B$1,Sheet2!$M5524,0))</f>
        <v>0</v>
      </c>
      <c r="O5524">
        <f>IF(AND(Sheet2!$K5524=$B$2,Sheet2!$L5524=1),Sheet2!$J5524+Sheet2!$M5524,IF(Sheet2!$K5524=$B$2,Sheet2!$M5524,0))</f>
        <v>0</v>
      </c>
    </row>
    <row r="5525" spans="14:15" x14ac:dyDescent="0.25">
      <c r="N5525">
        <f>IF(AND(Sheet2!$K5525=$B$1,Sheet2!$L5525=1),Sheet2!$I5525+Sheet2!$M5525,IF(Sheet2!$K5525=$B$1,Sheet2!$M5525,0))</f>
        <v>0</v>
      </c>
      <c r="O5525">
        <f>IF(AND(Sheet2!$K5525=$B$2,Sheet2!$L5525=1),Sheet2!$J5525+Sheet2!$M5525,IF(Sheet2!$K5525=$B$2,Sheet2!$M5525,0))</f>
        <v>0</v>
      </c>
    </row>
    <row r="5526" spans="14:15" x14ac:dyDescent="0.25">
      <c r="N5526">
        <f>IF(AND(Sheet2!$K5526=$B$1,Sheet2!$L5526=1),Sheet2!$I5526+Sheet2!$M5526,IF(Sheet2!$K5526=$B$1,Sheet2!$M5526,0))</f>
        <v>0</v>
      </c>
      <c r="O5526">
        <f>IF(AND(Sheet2!$K5526=$B$2,Sheet2!$L5526=1),Sheet2!$J5526+Sheet2!$M5526,IF(Sheet2!$K5526=$B$2,Sheet2!$M5526,0))</f>
        <v>0</v>
      </c>
    </row>
    <row r="5527" spans="14:15" x14ac:dyDescent="0.25">
      <c r="N5527">
        <f>IF(AND(Sheet2!$K5527=$B$1,Sheet2!$L5527=1),Sheet2!$I5527+Sheet2!$M5527,IF(Sheet2!$K5527=$B$1,Sheet2!$M5527,0))</f>
        <v>0</v>
      </c>
      <c r="O5527">
        <f>IF(AND(Sheet2!$K5527=$B$2,Sheet2!$L5527=1),Sheet2!$J5527+Sheet2!$M5527,IF(Sheet2!$K5527=$B$2,Sheet2!$M5527,0))</f>
        <v>0</v>
      </c>
    </row>
    <row r="5528" spans="14:15" x14ac:dyDescent="0.25">
      <c r="N5528">
        <f>IF(AND(Sheet2!$K5528=$B$1,Sheet2!$L5528=1),Sheet2!$I5528+Sheet2!$M5528,IF(Sheet2!$K5528=$B$1,Sheet2!$M5528,0))</f>
        <v>0</v>
      </c>
      <c r="O5528">
        <f>IF(AND(Sheet2!$K5528=$B$2,Sheet2!$L5528=1),Sheet2!$J5528+Sheet2!$M5528,IF(Sheet2!$K5528=$B$2,Sheet2!$M5528,0))</f>
        <v>0</v>
      </c>
    </row>
    <row r="5529" spans="14:15" x14ac:dyDescent="0.25">
      <c r="N5529">
        <f>IF(AND(Sheet2!$K5529=$B$1,Sheet2!$L5529=1),Sheet2!$I5529+Sheet2!$M5529,IF(Sheet2!$K5529=$B$1,Sheet2!$M5529,0))</f>
        <v>0</v>
      </c>
      <c r="O5529">
        <f>IF(AND(Sheet2!$K5529=$B$2,Sheet2!$L5529=1),Sheet2!$J5529+Sheet2!$M5529,IF(Sheet2!$K5529=$B$2,Sheet2!$M5529,0))</f>
        <v>0</v>
      </c>
    </row>
    <row r="5530" spans="14:15" x14ac:dyDescent="0.25">
      <c r="N5530">
        <f>IF(AND(Sheet2!$K5530=$B$1,Sheet2!$L5530=1),Sheet2!$I5530+Sheet2!$M5530,IF(Sheet2!$K5530=$B$1,Sheet2!$M5530,0))</f>
        <v>0</v>
      </c>
      <c r="O5530">
        <f>IF(AND(Sheet2!$K5530=$B$2,Sheet2!$L5530=1),Sheet2!$J5530+Sheet2!$M5530,IF(Sheet2!$K5530=$B$2,Sheet2!$M5530,0))</f>
        <v>0</v>
      </c>
    </row>
    <row r="5531" spans="14:15" x14ac:dyDescent="0.25">
      <c r="N5531">
        <f>IF(AND(Sheet2!$K5531=$B$1,Sheet2!$L5531=1),Sheet2!$I5531+Sheet2!$M5531,IF(Sheet2!$K5531=$B$1,Sheet2!$M5531,0))</f>
        <v>0</v>
      </c>
      <c r="O5531">
        <f>IF(AND(Sheet2!$K5531=$B$2,Sheet2!$L5531=1),Sheet2!$J5531+Sheet2!$M5531,IF(Sheet2!$K5531=$B$2,Sheet2!$M5531,0))</f>
        <v>0</v>
      </c>
    </row>
    <row r="5532" spans="14:15" x14ac:dyDescent="0.25">
      <c r="N5532">
        <f>IF(AND(Sheet2!$K5532=$B$1,Sheet2!$L5532=1),Sheet2!$I5532+Sheet2!$M5532,IF(Sheet2!$K5532=$B$1,Sheet2!$M5532,0))</f>
        <v>0</v>
      </c>
      <c r="O5532">
        <f>IF(AND(Sheet2!$K5532=$B$2,Sheet2!$L5532=1),Sheet2!$J5532+Sheet2!$M5532,IF(Sheet2!$K5532=$B$2,Sheet2!$M5532,0))</f>
        <v>0</v>
      </c>
    </row>
    <row r="5533" spans="14:15" x14ac:dyDescent="0.25">
      <c r="N5533">
        <f>IF(AND(Sheet2!$K5533=$B$1,Sheet2!$L5533=1),Sheet2!$I5533+Sheet2!$M5533,IF(Sheet2!$K5533=$B$1,Sheet2!$M5533,0))</f>
        <v>0</v>
      </c>
      <c r="O5533">
        <f>IF(AND(Sheet2!$K5533=$B$2,Sheet2!$L5533=1),Sheet2!$J5533+Sheet2!$M5533,IF(Sheet2!$K5533=$B$2,Sheet2!$M5533,0))</f>
        <v>0</v>
      </c>
    </row>
    <row r="5534" spans="14:15" x14ac:dyDescent="0.25">
      <c r="N5534">
        <f>IF(AND(Sheet2!$K5534=$B$1,Sheet2!$L5534=1),Sheet2!$I5534+Sheet2!$M5534,IF(Sheet2!$K5534=$B$1,Sheet2!$M5534,0))</f>
        <v>0</v>
      </c>
      <c r="O5534">
        <f>IF(AND(Sheet2!$K5534=$B$2,Sheet2!$L5534=1),Sheet2!$J5534+Sheet2!$M5534,IF(Sheet2!$K5534=$B$2,Sheet2!$M5534,0))</f>
        <v>0</v>
      </c>
    </row>
    <row r="5535" spans="14:15" x14ac:dyDescent="0.25">
      <c r="N5535">
        <f>IF(AND(Sheet2!$K5535=$B$1,Sheet2!$L5535=1),Sheet2!$I5535+Sheet2!$M5535,IF(Sheet2!$K5535=$B$1,Sheet2!$M5535,0))</f>
        <v>0</v>
      </c>
      <c r="O5535">
        <f>IF(AND(Sheet2!$K5535=$B$2,Sheet2!$L5535=1),Sheet2!$J5535+Sheet2!$M5535,IF(Sheet2!$K5535=$B$2,Sheet2!$M5535,0))</f>
        <v>0</v>
      </c>
    </row>
    <row r="5536" spans="14:15" x14ac:dyDescent="0.25">
      <c r="N5536">
        <f>IF(AND(Sheet2!$K5536=$B$1,Sheet2!$L5536=1),Sheet2!$I5536+Sheet2!$M5536,IF(Sheet2!$K5536=$B$1,Sheet2!$M5536,0))</f>
        <v>0</v>
      </c>
      <c r="O5536">
        <f>IF(AND(Sheet2!$K5536=$B$2,Sheet2!$L5536=1),Sheet2!$J5536+Sheet2!$M5536,IF(Sheet2!$K5536=$B$2,Sheet2!$M5536,0))</f>
        <v>0</v>
      </c>
    </row>
    <row r="5537" spans="14:15" x14ac:dyDescent="0.25">
      <c r="N5537">
        <f>IF(AND(Sheet2!$K5537=$B$1,Sheet2!$L5537=1),Sheet2!$I5537+Sheet2!$M5537,IF(Sheet2!$K5537=$B$1,Sheet2!$M5537,0))</f>
        <v>0</v>
      </c>
      <c r="O5537">
        <f>IF(AND(Sheet2!$K5537=$B$2,Sheet2!$L5537=1),Sheet2!$J5537+Sheet2!$M5537,IF(Sheet2!$K5537=$B$2,Sheet2!$M5537,0))</f>
        <v>0</v>
      </c>
    </row>
    <row r="5538" spans="14:15" x14ac:dyDescent="0.25">
      <c r="N5538">
        <f>IF(AND(Sheet2!$K5538=$B$1,Sheet2!$L5538=1),Sheet2!$I5538+Sheet2!$M5538,IF(Sheet2!$K5538=$B$1,Sheet2!$M5538,0))</f>
        <v>0</v>
      </c>
      <c r="O5538">
        <f>IF(AND(Sheet2!$K5538=$B$2,Sheet2!$L5538=1),Sheet2!$J5538+Sheet2!$M5538,IF(Sheet2!$K5538=$B$2,Sheet2!$M5538,0))</f>
        <v>0</v>
      </c>
    </row>
    <row r="5539" spans="14:15" x14ac:dyDescent="0.25">
      <c r="N5539">
        <f>IF(AND(Sheet2!$K5539=$B$1,Sheet2!$L5539=1),Sheet2!$I5539+Sheet2!$M5539,IF(Sheet2!$K5539=$B$1,Sheet2!$M5539,0))</f>
        <v>0</v>
      </c>
      <c r="O5539">
        <f>IF(AND(Sheet2!$K5539=$B$2,Sheet2!$L5539=1),Sheet2!$J5539+Sheet2!$M5539,IF(Sheet2!$K5539=$B$2,Sheet2!$M5539,0))</f>
        <v>0</v>
      </c>
    </row>
    <row r="5540" spans="14:15" x14ac:dyDescent="0.25">
      <c r="N5540">
        <f>IF(AND(Sheet2!$K5540=$B$1,Sheet2!$L5540=1),Sheet2!$I5540+Sheet2!$M5540,IF(Sheet2!$K5540=$B$1,Sheet2!$M5540,0))</f>
        <v>0</v>
      </c>
      <c r="O5540">
        <f>IF(AND(Sheet2!$K5540=$B$2,Sheet2!$L5540=1),Sheet2!$J5540+Sheet2!$M5540,IF(Sheet2!$K5540=$B$2,Sheet2!$M5540,0))</f>
        <v>0</v>
      </c>
    </row>
    <row r="5541" spans="14:15" x14ac:dyDescent="0.25">
      <c r="N5541">
        <f>IF(AND(Sheet2!$K5541=$B$1,Sheet2!$L5541=1),Sheet2!$I5541+Sheet2!$M5541,IF(Sheet2!$K5541=$B$1,Sheet2!$M5541,0))</f>
        <v>0</v>
      </c>
      <c r="O5541">
        <f>IF(AND(Sheet2!$K5541=$B$2,Sheet2!$L5541=1),Sheet2!$J5541+Sheet2!$M5541,IF(Sheet2!$K5541=$B$2,Sheet2!$M5541,0))</f>
        <v>0</v>
      </c>
    </row>
    <row r="5542" spans="14:15" x14ac:dyDescent="0.25">
      <c r="N5542">
        <f>IF(AND(Sheet2!$K5542=$B$1,Sheet2!$L5542=1),Sheet2!$I5542+Sheet2!$M5542,IF(Sheet2!$K5542=$B$1,Sheet2!$M5542,0))</f>
        <v>0</v>
      </c>
      <c r="O5542">
        <f>IF(AND(Sheet2!$K5542=$B$2,Sheet2!$L5542=1),Sheet2!$J5542+Sheet2!$M5542,IF(Sheet2!$K5542=$B$2,Sheet2!$M5542,0))</f>
        <v>0</v>
      </c>
    </row>
    <row r="5543" spans="14:15" x14ac:dyDescent="0.25">
      <c r="N5543">
        <f>IF(AND(Sheet2!$K5543=$B$1,Sheet2!$L5543=1),Sheet2!$I5543+Sheet2!$M5543,IF(Sheet2!$K5543=$B$1,Sheet2!$M5543,0))</f>
        <v>0</v>
      </c>
      <c r="O5543">
        <f>IF(AND(Sheet2!$K5543=$B$2,Sheet2!$L5543=1),Sheet2!$J5543+Sheet2!$M5543,IF(Sheet2!$K5543=$B$2,Sheet2!$M5543,0))</f>
        <v>0</v>
      </c>
    </row>
    <row r="5544" spans="14:15" x14ac:dyDescent="0.25">
      <c r="N5544">
        <f>IF(AND(Sheet2!$K5544=$B$1,Sheet2!$L5544=1),Sheet2!$I5544+Sheet2!$M5544,IF(Sheet2!$K5544=$B$1,Sheet2!$M5544,0))</f>
        <v>0</v>
      </c>
      <c r="O5544">
        <f>IF(AND(Sheet2!$K5544=$B$2,Sheet2!$L5544=1),Sheet2!$J5544+Sheet2!$M5544,IF(Sheet2!$K5544=$B$2,Sheet2!$M5544,0))</f>
        <v>0</v>
      </c>
    </row>
    <row r="5545" spans="14:15" x14ac:dyDescent="0.25">
      <c r="N5545">
        <f>IF(AND(Sheet2!$K5545=$B$1,Sheet2!$L5545=1),Sheet2!$I5545+Sheet2!$M5545,IF(Sheet2!$K5545=$B$1,Sheet2!$M5545,0))</f>
        <v>0</v>
      </c>
      <c r="O5545">
        <f>IF(AND(Sheet2!$K5545=$B$2,Sheet2!$L5545=1),Sheet2!$J5545+Sheet2!$M5545,IF(Sheet2!$K5545=$B$2,Sheet2!$M5545,0))</f>
        <v>0</v>
      </c>
    </row>
    <row r="5546" spans="14:15" x14ac:dyDescent="0.25">
      <c r="N5546">
        <f>IF(AND(Sheet2!$K5546=$B$1,Sheet2!$L5546=1),Sheet2!$I5546+Sheet2!$M5546,IF(Sheet2!$K5546=$B$1,Sheet2!$M5546,0))</f>
        <v>0</v>
      </c>
      <c r="O5546">
        <f>IF(AND(Sheet2!$K5546=$B$2,Sheet2!$L5546=1),Sheet2!$J5546+Sheet2!$M5546,IF(Sheet2!$K5546=$B$2,Sheet2!$M5546,0))</f>
        <v>0</v>
      </c>
    </row>
    <row r="5547" spans="14:15" x14ac:dyDescent="0.25">
      <c r="N5547">
        <f>IF(AND(Sheet2!$K5547=$B$1,Sheet2!$L5547=1),Sheet2!$I5547+Sheet2!$M5547,IF(Sheet2!$K5547=$B$1,Sheet2!$M5547,0))</f>
        <v>0</v>
      </c>
      <c r="O5547">
        <f>IF(AND(Sheet2!$K5547=$B$2,Sheet2!$L5547=1),Sheet2!$J5547+Sheet2!$M5547,IF(Sheet2!$K5547=$B$2,Sheet2!$M5547,0))</f>
        <v>0</v>
      </c>
    </row>
    <row r="5548" spans="14:15" x14ac:dyDescent="0.25">
      <c r="N5548">
        <f>IF(AND(Sheet2!$K5548=$B$1,Sheet2!$L5548=1),Sheet2!$I5548+Sheet2!$M5548,IF(Sheet2!$K5548=$B$1,Sheet2!$M5548,0))</f>
        <v>0</v>
      </c>
      <c r="O5548">
        <f>IF(AND(Sheet2!$K5548=$B$2,Sheet2!$L5548=1),Sheet2!$J5548+Sheet2!$M5548,IF(Sheet2!$K5548=$B$2,Sheet2!$M5548,0))</f>
        <v>0</v>
      </c>
    </row>
    <row r="5549" spans="14:15" x14ac:dyDescent="0.25">
      <c r="N5549">
        <f>IF(AND(Sheet2!$K5549=$B$1,Sheet2!$L5549=1),Sheet2!$I5549+Sheet2!$M5549,IF(Sheet2!$K5549=$B$1,Sheet2!$M5549,0))</f>
        <v>0</v>
      </c>
      <c r="O5549">
        <f>IF(AND(Sheet2!$K5549=$B$2,Sheet2!$L5549=1),Sheet2!$J5549+Sheet2!$M5549,IF(Sheet2!$K5549=$B$2,Sheet2!$M5549,0))</f>
        <v>0</v>
      </c>
    </row>
    <row r="5550" spans="14:15" x14ac:dyDescent="0.25">
      <c r="N5550">
        <f>IF(AND(Sheet2!$K5550=$B$1,Sheet2!$L5550=1),Sheet2!$I5550+Sheet2!$M5550,IF(Sheet2!$K5550=$B$1,Sheet2!$M5550,0))</f>
        <v>0</v>
      </c>
      <c r="O5550">
        <f>IF(AND(Sheet2!$K5550=$B$2,Sheet2!$L5550=1),Sheet2!$J5550+Sheet2!$M5550,IF(Sheet2!$K5550=$B$2,Sheet2!$M5550,0))</f>
        <v>0</v>
      </c>
    </row>
    <row r="5551" spans="14:15" x14ac:dyDescent="0.25">
      <c r="N5551">
        <f>IF(AND(Sheet2!$K5551=$B$1,Sheet2!$L5551=1),Sheet2!$I5551+Sheet2!$M5551,IF(Sheet2!$K5551=$B$1,Sheet2!$M5551,0))</f>
        <v>0</v>
      </c>
      <c r="O5551">
        <f>IF(AND(Sheet2!$K5551=$B$2,Sheet2!$L5551=1),Sheet2!$J5551+Sheet2!$M5551,IF(Sheet2!$K5551=$B$2,Sheet2!$M5551,0))</f>
        <v>0</v>
      </c>
    </row>
    <row r="5552" spans="14:15" x14ac:dyDescent="0.25">
      <c r="N5552">
        <f>IF(AND(Sheet2!$K5552=$B$1,Sheet2!$L5552=1),Sheet2!$I5552+Sheet2!$M5552,IF(Sheet2!$K5552=$B$1,Sheet2!$M5552,0))</f>
        <v>0</v>
      </c>
      <c r="O5552">
        <f>IF(AND(Sheet2!$K5552=$B$2,Sheet2!$L5552=1),Sheet2!$J5552+Sheet2!$M5552,IF(Sheet2!$K5552=$B$2,Sheet2!$M5552,0))</f>
        <v>0</v>
      </c>
    </row>
    <row r="5553" spans="14:15" x14ac:dyDescent="0.25">
      <c r="N5553">
        <f>IF(AND(Sheet2!$K5553=$B$1,Sheet2!$L5553=1),Sheet2!$I5553+Sheet2!$M5553,IF(Sheet2!$K5553=$B$1,Sheet2!$M5553,0))</f>
        <v>0</v>
      </c>
      <c r="O5553">
        <f>IF(AND(Sheet2!$K5553=$B$2,Sheet2!$L5553=1),Sheet2!$J5553+Sheet2!$M5553,IF(Sheet2!$K5553=$B$2,Sheet2!$M5553,0))</f>
        <v>0</v>
      </c>
    </row>
    <row r="5554" spans="14:15" x14ac:dyDescent="0.25">
      <c r="N5554">
        <f>IF(AND(Sheet2!$K5554=$B$1,Sheet2!$L5554=1),Sheet2!$I5554+Sheet2!$M5554,IF(Sheet2!$K5554=$B$1,Sheet2!$M5554,0))</f>
        <v>0</v>
      </c>
      <c r="O5554">
        <f>IF(AND(Sheet2!$K5554=$B$2,Sheet2!$L5554=1),Sheet2!$J5554+Sheet2!$M5554,IF(Sheet2!$K5554=$B$2,Sheet2!$M5554,0))</f>
        <v>0</v>
      </c>
    </row>
    <row r="5555" spans="14:15" x14ac:dyDescent="0.25">
      <c r="N5555">
        <f>IF(AND(Sheet2!$K5555=$B$1,Sheet2!$L5555=1),Sheet2!$I5555+Sheet2!$M5555,IF(Sheet2!$K5555=$B$1,Sheet2!$M5555,0))</f>
        <v>0</v>
      </c>
      <c r="O5555">
        <f>IF(AND(Sheet2!$K5555=$B$2,Sheet2!$L5555=1),Sheet2!$J5555+Sheet2!$M5555,IF(Sheet2!$K5555=$B$2,Sheet2!$M5555,0))</f>
        <v>0</v>
      </c>
    </row>
    <row r="5556" spans="14:15" x14ac:dyDescent="0.25">
      <c r="N5556">
        <f>IF(AND(Sheet2!$K5556=$B$1,Sheet2!$L5556=1),Sheet2!$I5556+Sheet2!$M5556,IF(Sheet2!$K5556=$B$1,Sheet2!$M5556,0))</f>
        <v>0</v>
      </c>
      <c r="O5556">
        <f>IF(AND(Sheet2!$K5556=$B$2,Sheet2!$L5556=1),Sheet2!$J5556+Sheet2!$M5556,IF(Sheet2!$K5556=$B$2,Sheet2!$M5556,0))</f>
        <v>0</v>
      </c>
    </row>
    <row r="5557" spans="14:15" x14ac:dyDescent="0.25">
      <c r="N5557">
        <f>IF(AND(Sheet2!$K5557=$B$1,Sheet2!$L5557=1),Sheet2!$I5557+Sheet2!$M5557,IF(Sheet2!$K5557=$B$1,Sheet2!$M5557,0))</f>
        <v>0</v>
      </c>
      <c r="O5557">
        <f>IF(AND(Sheet2!$K5557=$B$2,Sheet2!$L5557=1),Sheet2!$J5557+Sheet2!$M5557,IF(Sheet2!$K5557=$B$2,Sheet2!$M5557,0))</f>
        <v>0</v>
      </c>
    </row>
    <row r="5558" spans="14:15" x14ac:dyDescent="0.25">
      <c r="N5558">
        <f>IF(AND(Sheet2!$K5558=$B$1,Sheet2!$L5558=1),Sheet2!$I5558+Sheet2!$M5558,IF(Sheet2!$K5558=$B$1,Sheet2!$M5558,0))</f>
        <v>0</v>
      </c>
      <c r="O5558">
        <f>IF(AND(Sheet2!$K5558=$B$2,Sheet2!$L5558=1),Sheet2!$J5558+Sheet2!$M5558,IF(Sheet2!$K5558=$B$2,Sheet2!$M5558,0))</f>
        <v>0</v>
      </c>
    </row>
    <row r="5559" spans="14:15" x14ac:dyDescent="0.25">
      <c r="N5559">
        <f>IF(AND(Sheet2!$K5559=$B$1,Sheet2!$L5559=1),Sheet2!$I5559+Sheet2!$M5559,IF(Sheet2!$K5559=$B$1,Sheet2!$M5559,0))</f>
        <v>0</v>
      </c>
      <c r="O5559">
        <f>IF(AND(Sheet2!$K5559=$B$2,Sheet2!$L5559=1),Sheet2!$J5559+Sheet2!$M5559,IF(Sheet2!$K5559=$B$2,Sheet2!$M5559,0))</f>
        <v>0</v>
      </c>
    </row>
    <row r="5560" spans="14:15" x14ac:dyDescent="0.25">
      <c r="N5560">
        <f>IF(AND(Sheet2!$K5560=$B$1,Sheet2!$L5560=1),Sheet2!$I5560+Sheet2!$M5560,IF(Sheet2!$K5560=$B$1,Sheet2!$M5560,0))</f>
        <v>0</v>
      </c>
      <c r="O5560">
        <f>IF(AND(Sheet2!$K5560=$B$2,Sheet2!$L5560=1),Sheet2!$J5560+Sheet2!$M5560,IF(Sheet2!$K5560=$B$2,Sheet2!$M5560,0))</f>
        <v>0</v>
      </c>
    </row>
    <row r="5561" spans="14:15" x14ac:dyDescent="0.25">
      <c r="N5561">
        <f>IF(AND(Sheet2!$K5561=$B$1,Sheet2!$L5561=1),Sheet2!$I5561+Sheet2!$M5561,IF(Sheet2!$K5561=$B$1,Sheet2!$M5561,0))</f>
        <v>0</v>
      </c>
      <c r="O5561">
        <f>IF(AND(Sheet2!$K5561=$B$2,Sheet2!$L5561=1),Sheet2!$J5561+Sheet2!$M5561,IF(Sheet2!$K5561=$B$2,Sheet2!$M5561,0))</f>
        <v>0</v>
      </c>
    </row>
    <row r="5562" spans="14:15" x14ac:dyDescent="0.25">
      <c r="N5562">
        <f>IF(AND(Sheet2!$K5562=$B$1,Sheet2!$L5562=1),Sheet2!$I5562+Sheet2!$M5562,IF(Sheet2!$K5562=$B$1,Sheet2!$M5562,0))</f>
        <v>0</v>
      </c>
      <c r="O5562">
        <f>IF(AND(Sheet2!$K5562=$B$2,Sheet2!$L5562=1),Sheet2!$J5562+Sheet2!$M5562,IF(Sheet2!$K5562=$B$2,Sheet2!$M5562,0))</f>
        <v>0</v>
      </c>
    </row>
    <row r="5563" spans="14:15" x14ac:dyDescent="0.25">
      <c r="N5563">
        <f>IF(AND(Sheet2!$K5563=$B$1,Sheet2!$L5563=1),Sheet2!$I5563+Sheet2!$M5563,IF(Sheet2!$K5563=$B$1,Sheet2!$M5563,0))</f>
        <v>0</v>
      </c>
      <c r="O5563">
        <f>IF(AND(Sheet2!$K5563=$B$2,Sheet2!$L5563=1),Sheet2!$J5563+Sheet2!$M5563,IF(Sheet2!$K5563=$B$2,Sheet2!$M5563,0))</f>
        <v>0</v>
      </c>
    </row>
    <row r="5564" spans="14:15" x14ac:dyDescent="0.25">
      <c r="N5564">
        <f>IF(AND(Sheet2!$K5564=$B$1,Sheet2!$L5564=1),Sheet2!$I5564+Sheet2!$M5564,IF(Sheet2!$K5564=$B$1,Sheet2!$M5564,0))</f>
        <v>0</v>
      </c>
      <c r="O5564">
        <f>IF(AND(Sheet2!$K5564=$B$2,Sheet2!$L5564=1),Sheet2!$J5564+Sheet2!$M5564,IF(Sheet2!$K5564=$B$2,Sheet2!$M5564,0))</f>
        <v>0</v>
      </c>
    </row>
    <row r="5565" spans="14:15" x14ac:dyDescent="0.25">
      <c r="N5565">
        <f>IF(AND(Sheet2!$K5565=$B$1,Sheet2!$L5565=1),Sheet2!$I5565+Sheet2!$M5565,IF(Sheet2!$K5565=$B$1,Sheet2!$M5565,0))</f>
        <v>0</v>
      </c>
      <c r="O5565">
        <f>IF(AND(Sheet2!$K5565=$B$2,Sheet2!$L5565=1),Sheet2!$J5565+Sheet2!$M5565,IF(Sheet2!$K5565=$B$2,Sheet2!$M5565,0))</f>
        <v>0</v>
      </c>
    </row>
    <row r="5566" spans="14:15" x14ac:dyDescent="0.25">
      <c r="N5566">
        <f>IF(AND(Sheet2!$K5566=$B$1,Sheet2!$L5566=1),Sheet2!$I5566+Sheet2!$M5566,IF(Sheet2!$K5566=$B$1,Sheet2!$M5566,0))</f>
        <v>0</v>
      </c>
      <c r="O5566">
        <f>IF(AND(Sheet2!$K5566=$B$2,Sheet2!$L5566=1),Sheet2!$J5566+Sheet2!$M5566,IF(Sheet2!$K5566=$B$2,Sheet2!$M5566,0))</f>
        <v>0</v>
      </c>
    </row>
    <row r="5567" spans="14:15" x14ac:dyDescent="0.25">
      <c r="N5567">
        <f>IF(AND(Sheet2!$K5567=$B$1,Sheet2!$L5567=1),Sheet2!$I5567+Sheet2!$M5567,IF(Sheet2!$K5567=$B$1,Sheet2!$M5567,0))</f>
        <v>0</v>
      </c>
      <c r="O5567">
        <f>IF(AND(Sheet2!$K5567=$B$2,Sheet2!$L5567=1),Sheet2!$J5567+Sheet2!$M5567,IF(Sheet2!$K5567=$B$2,Sheet2!$M5567,0))</f>
        <v>0</v>
      </c>
    </row>
    <row r="5568" spans="14:15" x14ac:dyDescent="0.25">
      <c r="N5568">
        <f>IF(AND(Sheet2!$K5568=$B$1,Sheet2!$L5568=1),Sheet2!$I5568+Sheet2!$M5568,IF(Sheet2!$K5568=$B$1,Sheet2!$M5568,0))</f>
        <v>0</v>
      </c>
      <c r="O5568">
        <f>IF(AND(Sheet2!$K5568=$B$2,Sheet2!$L5568=1),Sheet2!$J5568+Sheet2!$M5568,IF(Sheet2!$K5568=$B$2,Sheet2!$M5568,0))</f>
        <v>0</v>
      </c>
    </row>
    <row r="5569" spans="14:15" x14ac:dyDescent="0.25">
      <c r="N5569">
        <f>IF(AND(Sheet2!$K5569=$B$1,Sheet2!$L5569=1),Sheet2!$I5569+Sheet2!$M5569,IF(Sheet2!$K5569=$B$1,Sheet2!$M5569,0))</f>
        <v>0</v>
      </c>
      <c r="O5569">
        <f>IF(AND(Sheet2!$K5569=$B$2,Sheet2!$L5569=1),Sheet2!$J5569+Sheet2!$M5569,IF(Sheet2!$K5569=$B$2,Sheet2!$M5569,0))</f>
        <v>0</v>
      </c>
    </row>
    <row r="5570" spans="14:15" x14ac:dyDescent="0.25">
      <c r="N5570">
        <f>IF(AND(Sheet2!$K5570=$B$1,Sheet2!$L5570=1),Sheet2!$I5570+Sheet2!$M5570,IF(Sheet2!$K5570=$B$1,Sheet2!$M5570,0))</f>
        <v>0</v>
      </c>
      <c r="O5570">
        <f>IF(AND(Sheet2!$K5570=$B$2,Sheet2!$L5570=1),Sheet2!$J5570+Sheet2!$M5570,IF(Sheet2!$K5570=$B$2,Sheet2!$M5570,0))</f>
        <v>0</v>
      </c>
    </row>
    <row r="5571" spans="14:15" x14ac:dyDescent="0.25">
      <c r="N5571">
        <f>IF(AND(Sheet2!$K5571=$B$1,Sheet2!$L5571=1),Sheet2!$I5571+Sheet2!$M5571,IF(Sheet2!$K5571=$B$1,Sheet2!$M5571,0))</f>
        <v>0</v>
      </c>
      <c r="O5571">
        <f>IF(AND(Sheet2!$K5571=$B$2,Sheet2!$L5571=1),Sheet2!$J5571+Sheet2!$M5571,IF(Sheet2!$K5571=$B$2,Sheet2!$M5571,0))</f>
        <v>0</v>
      </c>
    </row>
    <row r="5572" spans="14:15" x14ac:dyDescent="0.25">
      <c r="N5572">
        <f>IF(AND(Sheet2!$K5572=$B$1,Sheet2!$L5572=1),Sheet2!$I5572+Sheet2!$M5572,IF(Sheet2!$K5572=$B$1,Sheet2!$M5572,0))</f>
        <v>0</v>
      </c>
      <c r="O5572">
        <f>IF(AND(Sheet2!$K5572=$B$2,Sheet2!$L5572=1),Sheet2!$J5572+Sheet2!$M5572,IF(Sheet2!$K5572=$B$2,Sheet2!$M5572,0))</f>
        <v>0</v>
      </c>
    </row>
    <row r="5573" spans="14:15" x14ac:dyDescent="0.25">
      <c r="N5573">
        <f>IF(AND(Sheet2!$K5573=$B$1,Sheet2!$L5573=1),Sheet2!$I5573+Sheet2!$M5573,IF(Sheet2!$K5573=$B$1,Sheet2!$M5573,0))</f>
        <v>0</v>
      </c>
      <c r="O5573">
        <f>IF(AND(Sheet2!$K5573=$B$2,Sheet2!$L5573=1),Sheet2!$J5573+Sheet2!$M5573,IF(Sheet2!$K5573=$B$2,Sheet2!$M5573,0))</f>
        <v>0</v>
      </c>
    </row>
    <row r="5574" spans="14:15" x14ac:dyDescent="0.25">
      <c r="N5574">
        <f>IF(AND(Sheet2!$K5574=$B$1,Sheet2!$L5574=1),Sheet2!$I5574+Sheet2!$M5574,IF(Sheet2!$K5574=$B$1,Sheet2!$M5574,0))</f>
        <v>0</v>
      </c>
      <c r="O5574">
        <f>IF(AND(Sheet2!$K5574=$B$2,Sheet2!$L5574=1),Sheet2!$J5574+Sheet2!$M5574,IF(Sheet2!$K5574=$B$2,Sheet2!$M5574,0))</f>
        <v>0</v>
      </c>
    </row>
    <row r="5575" spans="14:15" x14ac:dyDescent="0.25">
      <c r="N5575">
        <f>IF(AND(Sheet2!$K5575=$B$1,Sheet2!$L5575=1),Sheet2!$I5575+Sheet2!$M5575,IF(Sheet2!$K5575=$B$1,Sheet2!$M5575,0))</f>
        <v>0</v>
      </c>
      <c r="O5575">
        <f>IF(AND(Sheet2!$K5575=$B$2,Sheet2!$L5575=1),Sheet2!$J5575+Sheet2!$M5575,IF(Sheet2!$K5575=$B$2,Sheet2!$M5575,0))</f>
        <v>0</v>
      </c>
    </row>
    <row r="5576" spans="14:15" x14ac:dyDescent="0.25">
      <c r="N5576">
        <f>IF(AND(Sheet2!$K5576=$B$1,Sheet2!$L5576=1),Sheet2!$I5576+Sheet2!$M5576,IF(Sheet2!$K5576=$B$1,Sheet2!$M5576,0))</f>
        <v>0</v>
      </c>
      <c r="O5576">
        <f>IF(AND(Sheet2!$K5576=$B$2,Sheet2!$L5576=1),Sheet2!$J5576+Sheet2!$M5576,IF(Sheet2!$K5576=$B$2,Sheet2!$M5576,0))</f>
        <v>0</v>
      </c>
    </row>
    <row r="5577" spans="14:15" x14ac:dyDescent="0.25">
      <c r="N5577">
        <f>IF(AND(Sheet2!$K5577=$B$1,Sheet2!$L5577=1),Sheet2!$I5577+Sheet2!$M5577,IF(Sheet2!$K5577=$B$1,Sheet2!$M5577,0))</f>
        <v>0</v>
      </c>
      <c r="O5577">
        <f>IF(AND(Sheet2!$K5577=$B$2,Sheet2!$L5577=1),Sheet2!$J5577+Sheet2!$M5577,IF(Sheet2!$K5577=$B$2,Sheet2!$M5577,0))</f>
        <v>0</v>
      </c>
    </row>
    <row r="5578" spans="14:15" x14ac:dyDescent="0.25">
      <c r="N5578">
        <f>IF(AND(Sheet2!$K5578=$B$1,Sheet2!$L5578=1),Sheet2!$I5578+Sheet2!$M5578,IF(Sheet2!$K5578=$B$1,Sheet2!$M5578,0))</f>
        <v>0</v>
      </c>
      <c r="O5578">
        <f>IF(AND(Sheet2!$K5578=$B$2,Sheet2!$L5578=1),Sheet2!$J5578+Sheet2!$M5578,IF(Sheet2!$K5578=$B$2,Sheet2!$M5578,0))</f>
        <v>0</v>
      </c>
    </row>
    <row r="5579" spans="14:15" x14ac:dyDescent="0.25">
      <c r="N5579">
        <f>IF(AND(Sheet2!$K5579=$B$1,Sheet2!$L5579=1),Sheet2!$I5579+Sheet2!$M5579,IF(Sheet2!$K5579=$B$1,Sheet2!$M5579,0))</f>
        <v>0</v>
      </c>
      <c r="O5579">
        <f>IF(AND(Sheet2!$K5579=$B$2,Sheet2!$L5579=1),Sheet2!$J5579+Sheet2!$M5579,IF(Sheet2!$K5579=$B$2,Sheet2!$M5579,0))</f>
        <v>0</v>
      </c>
    </row>
    <row r="5580" spans="14:15" x14ac:dyDescent="0.25">
      <c r="N5580">
        <f>IF(AND(Sheet2!$K5580=$B$1,Sheet2!$L5580=1),Sheet2!$I5580+Sheet2!$M5580,IF(Sheet2!$K5580=$B$1,Sheet2!$M5580,0))</f>
        <v>0</v>
      </c>
      <c r="O5580">
        <f>IF(AND(Sheet2!$K5580=$B$2,Sheet2!$L5580=1),Sheet2!$J5580+Sheet2!$M5580,IF(Sheet2!$K5580=$B$2,Sheet2!$M5580,0))</f>
        <v>0</v>
      </c>
    </row>
    <row r="5581" spans="14:15" x14ac:dyDescent="0.25">
      <c r="N5581">
        <f>IF(AND(Sheet2!$K5581=$B$1,Sheet2!$L5581=1),Sheet2!$I5581+Sheet2!$M5581,IF(Sheet2!$K5581=$B$1,Sheet2!$M5581,0))</f>
        <v>0</v>
      </c>
      <c r="O5581">
        <f>IF(AND(Sheet2!$K5581=$B$2,Sheet2!$L5581=1),Sheet2!$J5581+Sheet2!$M5581,IF(Sheet2!$K5581=$B$2,Sheet2!$M5581,0))</f>
        <v>0</v>
      </c>
    </row>
    <row r="5582" spans="14:15" x14ac:dyDescent="0.25">
      <c r="N5582">
        <f>IF(AND(Sheet2!$K5582=$B$1,Sheet2!$L5582=1),Sheet2!$I5582+Sheet2!$M5582,IF(Sheet2!$K5582=$B$1,Sheet2!$M5582,0))</f>
        <v>0</v>
      </c>
      <c r="O5582">
        <f>IF(AND(Sheet2!$K5582=$B$2,Sheet2!$L5582=1),Sheet2!$J5582+Sheet2!$M5582,IF(Sheet2!$K5582=$B$2,Sheet2!$M5582,0))</f>
        <v>0</v>
      </c>
    </row>
    <row r="5583" spans="14:15" x14ac:dyDescent="0.25">
      <c r="N5583">
        <f>IF(AND(Sheet2!$K5583=$B$1,Sheet2!$L5583=1),Sheet2!$I5583+Sheet2!$M5583,IF(Sheet2!$K5583=$B$1,Sheet2!$M5583,0))</f>
        <v>0</v>
      </c>
      <c r="O5583">
        <f>IF(AND(Sheet2!$K5583=$B$2,Sheet2!$L5583=1),Sheet2!$J5583+Sheet2!$M5583,IF(Sheet2!$K5583=$B$2,Sheet2!$M5583,0))</f>
        <v>0</v>
      </c>
    </row>
    <row r="5584" spans="14:15" x14ac:dyDescent="0.25">
      <c r="N5584">
        <f>IF(AND(Sheet2!$K5584=$B$1,Sheet2!$L5584=1),Sheet2!$I5584+Sheet2!$M5584,IF(Sheet2!$K5584=$B$1,Sheet2!$M5584,0))</f>
        <v>0</v>
      </c>
      <c r="O5584">
        <f>IF(AND(Sheet2!$K5584=$B$2,Sheet2!$L5584=1),Sheet2!$J5584+Sheet2!$M5584,IF(Sheet2!$K5584=$B$2,Sheet2!$M5584,0))</f>
        <v>0</v>
      </c>
    </row>
    <row r="5585" spans="14:15" x14ac:dyDescent="0.25">
      <c r="N5585">
        <f>IF(AND(Sheet2!$K5585=$B$1,Sheet2!$L5585=1),Sheet2!$I5585+Sheet2!$M5585,IF(Sheet2!$K5585=$B$1,Sheet2!$M5585,0))</f>
        <v>0</v>
      </c>
      <c r="O5585">
        <f>IF(AND(Sheet2!$K5585=$B$2,Sheet2!$L5585=1),Sheet2!$J5585+Sheet2!$M5585,IF(Sheet2!$K5585=$B$2,Sheet2!$M5585,0))</f>
        <v>0</v>
      </c>
    </row>
    <row r="5586" spans="14:15" x14ac:dyDescent="0.25">
      <c r="N5586">
        <f>IF(AND(Sheet2!$K5586=$B$1,Sheet2!$L5586=1),Sheet2!$I5586+Sheet2!$M5586,IF(Sheet2!$K5586=$B$1,Sheet2!$M5586,0))</f>
        <v>0</v>
      </c>
      <c r="O5586">
        <f>IF(AND(Sheet2!$K5586=$B$2,Sheet2!$L5586=1),Sheet2!$J5586+Sheet2!$M5586,IF(Sheet2!$K5586=$B$2,Sheet2!$M5586,0))</f>
        <v>0</v>
      </c>
    </row>
    <row r="5587" spans="14:15" x14ac:dyDescent="0.25">
      <c r="N5587">
        <f>IF(AND(Sheet2!$K5587=$B$1,Sheet2!$L5587=1),Sheet2!$I5587+Sheet2!$M5587,IF(Sheet2!$K5587=$B$1,Sheet2!$M5587,0))</f>
        <v>0</v>
      </c>
      <c r="O5587">
        <f>IF(AND(Sheet2!$K5587=$B$2,Sheet2!$L5587=1),Sheet2!$J5587+Sheet2!$M5587,IF(Sheet2!$K5587=$B$2,Sheet2!$M5587,0))</f>
        <v>0</v>
      </c>
    </row>
    <row r="5588" spans="14:15" x14ac:dyDescent="0.25">
      <c r="N5588">
        <f>IF(AND(Sheet2!$K5588=$B$1,Sheet2!$L5588=1),Sheet2!$I5588+Sheet2!$M5588,IF(Sheet2!$K5588=$B$1,Sheet2!$M5588,0))</f>
        <v>0</v>
      </c>
      <c r="O5588">
        <f>IF(AND(Sheet2!$K5588=$B$2,Sheet2!$L5588=1),Sheet2!$J5588+Sheet2!$M5588,IF(Sheet2!$K5588=$B$2,Sheet2!$M5588,0))</f>
        <v>0</v>
      </c>
    </row>
    <row r="5589" spans="14:15" x14ac:dyDescent="0.25">
      <c r="N5589">
        <f>IF(AND(Sheet2!$K5589=$B$1,Sheet2!$L5589=1),Sheet2!$I5589+Sheet2!$M5589,IF(Sheet2!$K5589=$B$1,Sheet2!$M5589,0))</f>
        <v>0</v>
      </c>
      <c r="O5589">
        <f>IF(AND(Sheet2!$K5589=$B$2,Sheet2!$L5589=1),Sheet2!$J5589+Sheet2!$M5589,IF(Sheet2!$K5589=$B$2,Sheet2!$M5589,0))</f>
        <v>0</v>
      </c>
    </row>
    <row r="5590" spans="14:15" x14ac:dyDescent="0.25">
      <c r="N5590">
        <f>IF(AND(Sheet2!$K5590=$B$1,Sheet2!$L5590=1),Sheet2!$I5590+Sheet2!$M5590,IF(Sheet2!$K5590=$B$1,Sheet2!$M5590,0))</f>
        <v>0</v>
      </c>
      <c r="O5590">
        <f>IF(AND(Sheet2!$K5590=$B$2,Sheet2!$L5590=1),Sheet2!$J5590+Sheet2!$M5590,IF(Sheet2!$K5590=$B$2,Sheet2!$M5590,0))</f>
        <v>0</v>
      </c>
    </row>
    <row r="5591" spans="14:15" x14ac:dyDescent="0.25">
      <c r="N5591">
        <f>IF(AND(Sheet2!$K5591=$B$1,Sheet2!$L5591=1),Sheet2!$I5591+Sheet2!$M5591,IF(Sheet2!$K5591=$B$1,Sheet2!$M5591,0))</f>
        <v>0</v>
      </c>
      <c r="O5591">
        <f>IF(AND(Sheet2!$K5591=$B$2,Sheet2!$L5591=1),Sheet2!$J5591+Sheet2!$M5591,IF(Sheet2!$K5591=$B$2,Sheet2!$M5591,0))</f>
        <v>0</v>
      </c>
    </row>
    <row r="5592" spans="14:15" x14ac:dyDescent="0.25">
      <c r="N5592">
        <f>IF(AND(Sheet2!$K5592=$B$1,Sheet2!$L5592=1),Sheet2!$I5592+Sheet2!$M5592,IF(Sheet2!$K5592=$B$1,Sheet2!$M5592,0))</f>
        <v>0</v>
      </c>
      <c r="O5592">
        <f>IF(AND(Sheet2!$K5592=$B$2,Sheet2!$L5592=1),Sheet2!$J5592+Sheet2!$M5592,IF(Sheet2!$K5592=$B$2,Sheet2!$M5592,0))</f>
        <v>0</v>
      </c>
    </row>
    <row r="5593" spans="14:15" x14ac:dyDescent="0.25">
      <c r="N5593">
        <f>IF(AND(Sheet2!$K5593=$B$1,Sheet2!$L5593=1),Sheet2!$I5593+Sheet2!$M5593,IF(Sheet2!$K5593=$B$1,Sheet2!$M5593,0))</f>
        <v>0</v>
      </c>
      <c r="O5593">
        <f>IF(AND(Sheet2!$K5593=$B$2,Sheet2!$L5593=1),Sheet2!$J5593+Sheet2!$M5593,IF(Sheet2!$K5593=$B$2,Sheet2!$M5593,0))</f>
        <v>0</v>
      </c>
    </row>
    <row r="5594" spans="14:15" x14ac:dyDescent="0.25">
      <c r="N5594">
        <f>IF(AND(Sheet2!$K5594=$B$1,Sheet2!$L5594=1),Sheet2!$I5594+Sheet2!$M5594,IF(Sheet2!$K5594=$B$1,Sheet2!$M5594,0))</f>
        <v>0</v>
      </c>
      <c r="O5594">
        <f>IF(AND(Sheet2!$K5594=$B$2,Sheet2!$L5594=1),Sheet2!$J5594+Sheet2!$M5594,IF(Sheet2!$K5594=$B$2,Sheet2!$M5594,0))</f>
        <v>0</v>
      </c>
    </row>
    <row r="5595" spans="14:15" x14ac:dyDescent="0.25">
      <c r="N5595">
        <f>IF(AND(Sheet2!$K5595=$B$1,Sheet2!$L5595=1),Sheet2!$I5595+Sheet2!$M5595,IF(Sheet2!$K5595=$B$1,Sheet2!$M5595,0))</f>
        <v>0</v>
      </c>
      <c r="O5595">
        <f>IF(AND(Sheet2!$K5595=$B$2,Sheet2!$L5595=1),Sheet2!$J5595+Sheet2!$M5595,IF(Sheet2!$K5595=$B$2,Sheet2!$M5595,0))</f>
        <v>0</v>
      </c>
    </row>
    <row r="5596" spans="14:15" x14ac:dyDescent="0.25">
      <c r="N5596">
        <f>IF(AND(Sheet2!$K5596=$B$1,Sheet2!$L5596=1),Sheet2!$I5596+Sheet2!$M5596,IF(Sheet2!$K5596=$B$1,Sheet2!$M5596,0))</f>
        <v>0</v>
      </c>
      <c r="O5596">
        <f>IF(AND(Sheet2!$K5596=$B$2,Sheet2!$L5596=1),Sheet2!$J5596+Sheet2!$M5596,IF(Sheet2!$K5596=$B$2,Sheet2!$M5596,0))</f>
        <v>0</v>
      </c>
    </row>
    <row r="5597" spans="14:15" x14ac:dyDescent="0.25">
      <c r="N5597">
        <f>IF(AND(Sheet2!$K5597=$B$1,Sheet2!$L5597=1),Sheet2!$I5597+Sheet2!$M5597,IF(Sheet2!$K5597=$B$1,Sheet2!$M5597,0))</f>
        <v>0</v>
      </c>
      <c r="O5597">
        <f>IF(AND(Sheet2!$K5597=$B$2,Sheet2!$L5597=1),Sheet2!$J5597+Sheet2!$M5597,IF(Sheet2!$K5597=$B$2,Sheet2!$M5597,0))</f>
        <v>0</v>
      </c>
    </row>
    <row r="5598" spans="14:15" x14ac:dyDescent="0.25">
      <c r="N5598">
        <f>IF(AND(Sheet2!$K5598=$B$1,Sheet2!$L5598=1),Sheet2!$I5598+Sheet2!$M5598,IF(Sheet2!$K5598=$B$1,Sheet2!$M5598,0))</f>
        <v>0</v>
      </c>
      <c r="O5598">
        <f>IF(AND(Sheet2!$K5598=$B$2,Sheet2!$L5598=1),Sheet2!$J5598+Sheet2!$M5598,IF(Sheet2!$K5598=$B$2,Sheet2!$M5598,0))</f>
        <v>0</v>
      </c>
    </row>
    <row r="5599" spans="14:15" x14ac:dyDescent="0.25">
      <c r="N5599">
        <f>IF(AND(Sheet2!$K5599=$B$1,Sheet2!$L5599=1),Sheet2!$I5599+Sheet2!$M5599,IF(Sheet2!$K5599=$B$1,Sheet2!$M5599,0))</f>
        <v>0</v>
      </c>
      <c r="O5599">
        <f>IF(AND(Sheet2!$K5599=$B$2,Sheet2!$L5599=1),Sheet2!$J5599+Sheet2!$M5599,IF(Sheet2!$K5599=$B$2,Sheet2!$M5599,0))</f>
        <v>0</v>
      </c>
    </row>
    <row r="5600" spans="14:15" x14ac:dyDescent="0.25">
      <c r="N5600">
        <f>IF(AND(Sheet2!$K5600=$B$1,Sheet2!$L5600=1),Sheet2!$I5600+Sheet2!$M5600,IF(Sheet2!$K5600=$B$1,Sheet2!$M5600,0))</f>
        <v>0</v>
      </c>
      <c r="O5600">
        <f>IF(AND(Sheet2!$K5600=$B$2,Sheet2!$L5600=1),Sheet2!$J5600+Sheet2!$M5600,IF(Sheet2!$K5600=$B$2,Sheet2!$M5600,0))</f>
        <v>0</v>
      </c>
    </row>
    <row r="5601" spans="14:15" x14ac:dyDescent="0.25">
      <c r="N5601">
        <f>IF(AND(Sheet2!$K5601=$B$1,Sheet2!$L5601=1),Sheet2!$I5601+Sheet2!$M5601,IF(Sheet2!$K5601=$B$1,Sheet2!$M5601,0))</f>
        <v>0</v>
      </c>
      <c r="O5601">
        <f>IF(AND(Sheet2!$K5601=$B$2,Sheet2!$L5601=1),Sheet2!$J5601+Sheet2!$M5601,IF(Sheet2!$K5601=$B$2,Sheet2!$M5601,0))</f>
        <v>0</v>
      </c>
    </row>
    <row r="5602" spans="14:15" x14ac:dyDescent="0.25">
      <c r="N5602">
        <f>IF(AND(Sheet2!$K5602=$B$1,Sheet2!$L5602=1),Sheet2!$I5602+Sheet2!$M5602,IF(Sheet2!$K5602=$B$1,Sheet2!$M5602,0))</f>
        <v>0</v>
      </c>
      <c r="O5602">
        <f>IF(AND(Sheet2!$K5602=$B$2,Sheet2!$L5602=1),Sheet2!$J5602+Sheet2!$M5602,IF(Sheet2!$K5602=$B$2,Sheet2!$M5602,0))</f>
        <v>0</v>
      </c>
    </row>
    <row r="5603" spans="14:15" x14ac:dyDescent="0.25">
      <c r="N5603">
        <f>IF(AND(Sheet2!$K5603=$B$1,Sheet2!$L5603=1),Sheet2!$I5603+Sheet2!$M5603,IF(Sheet2!$K5603=$B$1,Sheet2!$M5603,0))</f>
        <v>0</v>
      </c>
      <c r="O5603">
        <f>IF(AND(Sheet2!$K5603=$B$2,Sheet2!$L5603=1),Sheet2!$J5603+Sheet2!$M5603,IF(Sheet2!$K5603=$B$2,Sheet2!$M5603,0))</f>
        <v>0</v>
      </c>
    </row>
    <row r="5604" spans="14:15" x14ac:dyDescent="0.25">
      <c r="N5604">
        <f>IF(AND(Sheet2!$K5604=$B$1,Sheet2!$L5604=1),Sheet2!$I5604+Sheet2!$M5604,IF(Sheet2!$K5604=$B$1,Sheet2!$M5604,0))</f>
        <v>0</v>
      </c>
      <c r="O5604">
        <f>IF(AND(Sheet2!$K5604=$B$2,Sheet2!$L5604=1),Sheet2!$J5604+Sheet2!$M5604,IF(Sheet2!$K5604=$B$2,Sheet2!$M5604,0))</f>
        <v>0</v>
      </c>
    </row>
    <row r="5605" spans="14:15" x14ac:dyDescent="0.25">
      <c r="N5605">
        <f>IF(AND(Sheet2!$K5605=$B$1,Sheet2!$L5605=1),Sheet2!$I5605+Sheet2!$M5605,IF(Sheet2!$K5605=$B$1,Sheet2!$M5605,0))</f>
        <v>0</v>
      </c>
      <c r="O5605">
        <f>IF(AND(Sheet2!$K5605=$B$2,Sheet2!$L5605=1),Sheet2!$J5605+Sheet2!$M5605,IF(Sheet2!$K5605=$B$2,Sheet2!$M5605,0))</f>
        <v>0</v>
      </c>
    </row>
    <row r="5606" spans="14:15" x14ac:dyDescent="0.25">
      <c r="N5606">
        <f>IF(AND(Sheet2!$K5606=$B$1,Sheet2!$L5606=1),Sheet2!$I5606+Sheet2!$M5606,IF(Sheet2!$K5606=$B$1,Sheet2!$M5606,0))</f>
        <v>0</v>
      </c>
      <c r="O5606">
        <f>IF(AND(Sheet2!$K5606=$B$2,Sheet2!$L5606=1),Sheet2!$J5606+Sheet2!$M5606,IF(Sheet2!$K5606=$B$2,Sheet2!$M5606,0))</f>
        <v>0</v>
      </c>
    </row>
    <row r="5607" spans="14:15" x14ac:dyDescent="0.25">
      <c r="N5607">
        <f>IF(AND(Sheet2!$K5607=$B$1,Sheet2!$L5607=1),Sheet2!$I5607+Sheet2!$M5607,IF(Sheet2!$K5607=$B$1,Sheet2!$M5607,0))</f>
        <v>0</v>
      </c>
      <c r="O5607">
        <f>IF(AND(Sheet2!$K5607=$B$2,Sheet2!$L5607=1),Sheet2!$J5607+Sheet2!$M5607,IF(Sheet2!$K5607=$B$2,Sheet2!$M5607,0))</f>
        <v>0</v>
      </c>
    </row>
    <row r="5608" spans="14:15" x14ac:dyDescent="0.25">
      <c r="N5608">
        <f>IF(AND(Sheet2!$K5608=$B$1,Sheet2!$L5608=1),Sheet2!$I5608+Sheet2!$M5608,IF(Sheet2!$K5608=$B$1,Sheet2!$M5608,0))</f>
        <v>0</v>
      </c>
      <c r="O5608">
        <f>IF(AND(Sheet2!$K5608=$B$2,Sheet2!$L5608=1),Sheet2!$J5608+Sheet2!$M5608,IF(Sheet2!$K5608=$B$2,Sheet2!$M5608,0))</f>
        <v>0</v>
      </c>
    </row>
    <row r="5609" spans="14:15" x14ac:dyDescent="0.25">
      <c r="N5609">
        <f>IF(AND(Sheet2!$K5609=$B$1,Sheet2!$L5609=1),Sheet2!$I5609+Sheet2!$M5609,IF(Sheet2!$K5609=$B$1,Sheet2!$M5609,0))</f>
        <v>0</v>
      </c>
      <c r="O5609">
        <f>IF(AND(Sheet2!$K5609=$B$2,Sheet2!$L5609=1),Sheet2!$J5609+Sheet2!$M5609,IF(Sheet2!$K5609=$B$2,Sheet2!$M5609,0))</f>
        <v>0</v>
      </c>
    </row>
    <row r="5610" spans="14:15" x14ac:dyDescent="0.25">
      <c r="N5610">
        <f>IF(AND(Sheet2!$K5610=$B$1,Sheet2!$L5610=1),Sheet2!$I5610+Sheet2!$M5610,IF(Sheet2!$K5610=$B$1,Sheet2!$M5610,0))</f>
        <v>0</v>
      </c>
      <c r="O5610">
        <f>IF(AND(Sheet2!$K5610=$B$2,Sheet2!$L5610=1),Sheet2!$J5610+Sheet2!$M5610,IF(Sheet2!$K5610=$B$2,Sheet2!$M5610,0))</f>
        <v>0</v>
      </c>
    </row>
    <row r="5611" spans="14:15" x14ac:dyDescent="0.25">
      <c r="N5611">
        <f>IF(AND(Sheet2!$K5611=$B$1,Sheet2!$L5611=1),Sheet2!$I5611+Sheet2!$M5611,IF(Sheet2!$K5611=$B$1,Sheet2!$M5611,0))</f>
        <v>0</v>
      </c>
      <c r="O5611">
        <f>IF(AND(Sheet2!$K5611=$B$2,Sheet2!$L5611=1),Sheet2!$J5611+Sheet2!$M5611,IF(Sheet2!$K5611=$B$2,Sheet2!$M5611,0))</f>
        <v>0</v>
      </c>
    </row>
    <row r="5612" spans="14:15" x14ac:dyDescent="0.25">
      <c r="N5612">
        <f>IF(AND(Sheet2!$K5612=$B$1,Sheet2!$L5612=1),Sheet2!$I5612+Sheet2!$M5612,IF(Sheet2!$K5612=$B$1,Sheet2!$M5612,0))</f>
        <v>0</v>
      </c>
      <c r="O5612">
        <f>IF(AND(Sheet2!$K5612=$B$2,Sheet2!$L5612=1),Sheet2!$J5612+Sheet2!$M5612,IF(Sheet2!$K5612=$B$2,Sheet2!$M5612,0))</f>
        <v>0</v>
      </c>
    </row>
    <row r="5613" spans="14:15" x14ac:dyDescent="0.25">
      <c r="N5613">
        <f>IF(AND(Sheet2!$K5613=$B$1,Sheet2!$L5613=1),Sheet2!$I5613+Sheet2!$M5613,IF(Sheet2!$K5613=$B$1,Sheet2!$M5613,0))</f>
        <v>0</v>
      </c>
      <c r="O5613">
        <f>IF(AND(Sheet2!$K5613=$B$2,Sheet2!$L5613=1),Sheet2!$J5613+Sheet2!$M5613,IF(Sheet2!$K5613=$B$2,Sheet2!$M5613,0))</f>
        <v>0</v>
      </c>
    </row>
    <row r="5614" spans="14:15" x14ac:dyDescent="0.25">
      <c r="N5614">
        <f>IF(AND(Sheet2!$K5614=$B$1,Sheet2!$L5614=1),Sheet2!$I5614+Sheet2!$M5614,IF(Sheet2!$K5614=$B$1,Sheet2!$M5614,0))</f>
        <v>0</v>
      </c>
      <c r="O5614">
        <f>IF(AND(Sheet2!$K5614=$B$2,Sheet2!$L5614=1),Sheet2!$J5614+Sheet2!$M5614,IF(Sheet2!$K5614=$B$2,Sheet2!$M5614,0))</f>
        <v>0</v>
      </c>
    </row>
    <row r="5615" spans="14:15" x14ac:dyDescent="0.25">
      <c r="N5615">
        <f>IF(AND(Sheet2!$K5615=$B$1,Sheet2!$L5615=1),Sheet2!$I5615+Sheet2!$M5615,IF(Sheet2!$K5615=$B$1,Sheet2!$M5615,0))</f>
        <v>0</v>
      </c>
      <c r="O5615">
        <f>IF(AND(Sheet2!$K5615=$B$2,Sheet2!$L5615=1),Sheet2!$J5615+Sheet2!$M5615,IF(Sheet2!$K5615=$B$2,Sheet2!$M5615,0))</f>
        <v>0</v>
      </c>
    </row>
    <row r="5616" spans="14:15" x14ac:dyDescent="0.25">
      <c r="N5616">
        <f>IF(AND(Sheet2!$K5616=$B$1,Sheet2!$L5616=1),Sheet2!$I5616+Sheet2!$M5616,IF(Sheet2!$K5616=$B$1,Sheet2!$M5616,0))</f>
        <v>0</v>
      </c>
      <c r="O5616">
        <f>IF(AND(Sheet2!$K5616=$B$2,Sheet2!$L5616=1),Sheet2!$J5616+Sheet2!$M5616,IF(Sheet2!$K5616=$B$2,Sheet2!$M5616,0))</f>
        <v>0</v>
      </c>
    </row>
    <row r="5617" spans="14:15" x14ac:dyDescent="0.25">
      <c r="N5617">
        <f>IF(AND(Sheet2!$K5617=$B$1,Sheet2!$L5617=1),Sheet2!$I5617+Sheet2!$M5617,IF(Sheet2!$K5617=$B$1,Sheet2!$M5617,0))</f>
        <v>0</v>
      </c>
      <c r="O5617">
        <f>IF(AND(Sheet2!$K5617=$B$2,Sheet2!$L5617=1),Sheet2!$J5617+Sheet2!$M5617,IF(Sheet2!$K5617=$B$2,Sheet2!$M5617,0))</f>
        <v>0</v>
      </c>
    </row>
    <row r="5618" spans="14:15" x14ac:dyDescent="0.25">
      <c r="N5618">
        <f>IF(AND(Sheet2!$K5618=$B$1,Sheet2!$L5618=1),Sheet2!$I5618+Sheet2!$M5618,IF(Sheet2!$K5618=$B$1,Sheet2!$M5618,0))</f>
        <v>0</v>
      </c>
      <c r="O5618">
        <f>IF(AND(Sheet2!$K5618=$B$2,Sheet2!$L5618=1),Sheet2!$J5618+Sheet2!$M5618,IF(Sheet2!$K5618=$B$2,Sheet2!$M5618,0))</f>
        <v>0</v>
      </c>
    </row>
    <row r="5619" spans="14:15" x14ac:dyDescent="0.25">
      <c r="N5619">
        <f>IF(AND(Sheet2!$K5619=$B$1,Sheet2!$L5619=1),Sheet2!$I5619+Sheet2!$M5619,IF(Sheet2!$K5619=$B$1,Sheet2!$M5619,0))</f>
        <v>0</v>
      </c>
      <c r="O5619">
        <f>IF(AND(Sheet2!$K5619=$B$2,Sheet2!$L5619=1),Sheet2!$J5619+Sheet2!$M5619,IF(Sheet2!$K5619=$B$2,Sheet2!$M5619,0))</f>
        <v>0</v>
      </c>
    </row>
    <row r="5620" spans="14:15" x14ac:dyDescent="0.25">
      <c r="N5620">
        <f>IF(AND(Sheet2!$K5620=$B$1,Sheet2!$L5620=1),Sheet2!$I5620+Sheet2!$M5620,IF(Sheet2!$K5620=$B$1,Sheet2!$M5620,0))</f>
        <v>0</v>
      </c>
      <c r="O5620">
        <f>IF(AND(Sheet2!$K5620=$B$2,Sheet2!$L5620=1),Sheet2!$J5620+Sheet2!$M5620,IF(Sheet2!$K5620=$B$2,Sheet2!$M5620,0))</f>
        <v>0</v>
      </c>
    </row>
    <row r="5621" spans="14:15" x14ac:dyDescent="0.25">
      <c r="N5621">
        <f>IF(AND(Sheet2!$K5621=$B$1,Sheet2!$L5621=1),Sheet2!$I5621+Sheet2!$M5621,IF(Sheet2!$K5621=$B$1,Sheet2!$M5621,0))</f>
        <v>0</v>
      </c>
      <c r="O5621">
        <f>IF(AND(Sheet2!$K5621=$B$2,Sheet2!$L5621=1),Sheet2!$J5621+Sheet2!$M5621,IF(Sheet2!$K5621=$B$2,Sheet2!$M5621,0))</f>
        <v>0</v>
      </c>
    </row>
    <row r="5622" spans="14:15" x14ac:dyDescent="0.25">
      <c r="N5622">
        <f>IF(AND(Sheet2!$K5622=$B$1,Sheet2!$L5622=1),Sheet2!$I5622+Sheet2!$M5622,IF(Sheet2!$K5622=$B$1,Sheet2!$M5622,0))</f>
        <v>0</v>
      </c>
      <c r="O5622">
        <f>IF(AND(Sheet2!$K5622=$B$2,Sheet2!$L5622=1),Sheet2!$J5622+Sheet2!$M5622,IF(Sheet2!$K5622=$B$2,Sheet2!$M5622,0))</f>
        <v>0</v>
      </c>
    </row>
    <row r="5623" spans="14:15" x14ac:dyDescent="0.25">
      <c r="N5623">
        <f>IF(AND(Sheet2!$K5623=$B$1,Sheet2!$L5623=1),Sheet2!$I5623+Sheet2!$M5623,IF(Sheet2!$K5623=$B$1,Sheet2!$M5623,0))</f>
        <v>0</v>
      </c>
      <c r="O5623">
        <f>IF(AND(Sheet2!$K5623=$B$2,Sheet2!$L5623=1),Sheet2!$J5623+Sheet2!$M5623,IF(Sheet2!$K5623=$B$2,Sheet2!$M5623,0))</f>
        <v>0</v>
      </c>
    </row>
    <row r="5624" spans="14:15" x14ac:dyDescent="0.25">
      <c r="N5624">
        <f>IF(AND(Sheet2!$K5624=$B$1,Sheet2!$L5624=1),Sheet2!$I5624+Sheet2!$M5624,IF(Sheet2!$K5624=$B$1,Sheet2!$M5624,0))</f>
        <v>0</v>
      </c>
      <c r="O5624">
        <f>IF(AND(Sheet2!$K5624=$B$2,Sheet2!$L5624=1),Sheet2!$J5624+Sheet2!$M5624,IF(Sheet2!$K5624=$B$2,Sheet2!$M5624,0))</f>
        <v>0</v>
      </c>
    </row>
    <row r="5625" spans="14:15" x14ac:dyDescent="0.25">
      <c r="N5625">
        <f>IF(AND(Sheet2!$K5625=$B$1,Sheet2!$L5625=1),Sheet2!$I5625+Sheet2!$M5625,IF(Sheet2!$K5625=$B$1,Sheet2!$M5625,0))</f>
        <v>0</v>
      </c>
      <c r="O5625">
        <f>IF(AND(Sheet2!$K5625=$B$2,Sheet2!$L5625=1),Sheet2!$J5625+Sheet2!$M5625,IF(Sheet2!$K5625=$B$2,Sheet2!$M5625,0))</f>
        <v>0</v>
      </c>
    </row>
    <row r="5626" spans="14:15" x14ac:dyDescent="0.25">
      <c r="N5626">
        <f>IF(AND(Sheet2!$K5626=$B$1,Sheet2!$L5626=1),Sheet2!$I5626+Sheet2!$M5626,IF(Sheet2!$K5626=$B$1,Sheet2!$M5626,0))</f>
        <v>0</v>
      </c>
      <c r="O5626">
        <f>IF(AND(Sheet2!$K5626=$B$2,Sheet2!$L5626=1),Sheet2!$J5626+Sheet2!$M5626,IF(Sheet2!$K5626=$B$2,Sheet2!$M5626,0))</f>
        <v>0</v>
      </c>
    </row>
    <row r="5627" spans="14:15" x14ac:dyDescent="0.25">
      <c r="N5627">
        <f>IF(AND(Sheet2!$K5627=$B$1,Sheet2!$L5627=1),Sheet2!$I5627+Sheet2!$M5627,IF(Sheet2!$K5627=$B$1,Sheet2!$M5627,0))</f>
        <v>0</v>
      </c>
      <c r="O5627">
        <f>IF(AND(Sheet2!$K5627=$B$2,Sheet2!$L5627=1),Sheet2!$J5627+Sheet2!$M5627,IF(Sheet2!$K5627=$B$2,Sheet2!$M5627,0))</f>
        <v>0</v>
      </c>
    </row>
    <row r="5628" spans="14:15" x14ac:dyDescent="0.25">
      <c r="N5628">
        <f>IF(AND(Sheet2!$K5628=$B$1,Sheet2!$L5628=1),Sheet2!$I5628+Sheet2!$M5628,IF(Sheet2!$K5628=$B$1,Sheet2!$M5628,0))</f>
        <v>0</v>
      </c>
      <c r="O5628">
        <f>IF(AND(Sheet2!$K5628=$B$2,Sheet2!$L5628=1),Sheet2!$J5628+Sheet2!$M5628,IF(Sheet2!$K5628=$B$2,Sheet2!$M5628,0))</f>
        <v>0</v>
      </c>
    </row>
    <row r="5629" spans="14:15" x14ac:dyDescent="0.25">
      <c r="N5629">
        <f>IF(AND(Sheet2!$K5629=$B$1,Sheet2!$L5629=1),Sheet2!$I5629+Sheet2!$M5629,IF(Sheet2!$K5629=$B$1,Sheet2!$M5629,0))</f>
        <v>0</v>
      </c>
      <c r="O5629">
        <f>IF(AND(Sheet2!$K5629=$B$2,Sheet2!$L5629=1),Sheet2!$J5629+Sheet2!$M5629,IF(Sheet2!$K5629=$B$2,Sheet2!$M5629,0))</f>
        <v>0</v>
      </c>
    </row>
    <row r="5630" spans="14:15" x14ac:dyDescent="0.25">
      <c r="N5630">
        <f>IF(AND(Sheet2!$K5630=$B$1,Sheet2!$L5630=1),Sheet2!$I5630+Sheet2!$M5630,IF(Sheet2!$K5630=$B$1,Sheet2!$M5630,0))</f>
        <v>0</v>
      </c>
      <c r="O5630">
        <f>IF(AND(Sheet2!$K5630=$B$2,Sheet2!$L5630=1),Sheet2!$J5630+Sheet2!$M5630,IF(Sheet2!$K5630=$B$2,Sheet2!$M5630,0))</f>
        <v>0</v>
      </c>
    </row>
    <row r="5631" spans="14:15" x14ac:dyDescent="0.25">
      <c r="N5631">
        <f>IF(AND(Sheet2!$K5631=$B$1,Sheet2!$L5631=1),Sheet2!$I5631+Sheet2!$M5631,IF(Sheet2!$K5631=$B$1,Sheet2!$M5631,0))</f>
        <v>0</v>
      </c>
      <c r="O5631">
        <f>IF(AND(Sheet2!$K5631=$B$2,Sheet2!$L5631=1),Sheet2!$J5631+Sheet2!$M5631,IF(Sheet2!$K5631=$B$2,Sheet2!$M5631,0))</f>
        <v>0</v>
      </c>
    </row>
    <row r="5632" spans="14:15" x14ac:dyDescent="0.25">
      <c r="N5632">
        <f>IF(AND(Sheet2!$K5632=$B$1,Sheet2!$L5632=1),Sheet2!$I5632+Sheet2!$M5632,IF(Sheet2!$K5632=$B$1,Sheet2!$M5632,0))</f>
        <v>0</v>
      </c>
      <c r="O5632">
        <f>IF(AND(Sheet2!$K5632=$B$2,Sheet2!$L5632=1),Sheet2!$J5632+Sheet2!$M5632,IF(Sheet2!$K5632=$B$2,Sheet2!$M5632,0))</f>
        <v>0</v>
      </c>
    </row>
    <row r="5633" spans="14:15" x14ac:dyDescent="0.25">
      <c r="N5633">
        <f>IF(AND(Sheet2!$K5633=$B$1,Sheet2!$L5633=1),Sheet2!$I5633+Sheet2!$M5633,IF(Sheet2!$K5633=$B$1,Sheet2!$M5633,0))</f>
        <v>0</v>
      </c>
      <c r="O5633">
        <f>IF(AND(Sheet2!$K5633=$B$2,Sheet2!$L5633=1),Sheet2!$J5633+Sheet2!$M5633,IF(Sheet2!$K5633=$B$2,Sheet2!$M5633,0))</f>
        <v>0</v>
      </c>
    </row>
    <row r="5634" spans="14:15" x14ac:dyDescent="0.25">
      <c r="N5634">
        <f>IF(AND(Sheet2!$K5634=$B$1,Sheet2!$L5634=1),Sheet2!$I5634+Sheet2!$M5634,IF(Sheet2!$K5634=$B$1,Sheet2!$M5634,0))</f>
        <v>0</v>
      </c>
      <c r="O5634">
        <f>IF(AND(Sheet2!$K5634=$B$2,Sheet2!$L5634=1),Sheet2!$J5634+Sheet2!$M5634,IF(Sheet2!$K5634=$B$2,Sheet2!$M5634,0))</f>
        <v>0</v>
      </c>
    </row>
    <row r="5635" spans="14:15" x14ac:dyDescent="0.25">
      <c r="N5635">
        <f>IF(AND(Sheet2!$K5635=$B$1,Sheet2!$L5635=1),Sheet2!$I5635+Sheet2!$M5635,IF(Sheet2!$K5635=$B$1,Sheet2!$M5635,0))</f>
        <v>0</v>
      </c>
      <c r="O5635">
        <f>IF(AND(Sheet2!$K5635=$B$2,Sheet2!$L5635=1),Sheet2!$J5635+Sheet2!$M5635,IF(Sheet2!$K5635=$B$2,Sheet2!$M5635,0))</f>
        <v>0</v>
      </c>
    </row>
    <row r="5636" spans="14:15" x14ac:dyDescent="0.25">
      <c r="N5636">
        <f>IF(AND(Sheet2!$K5636=$B$1,Sheet2!$L5636=1),Sheet2!$I5636+Sheet2!$M5636,IF(Sheet2!$K5636=$B$1,Sheet2!$M5636,0))</f>
        <v>0</v>
      </c>
      <c r="O5636">
        <f>IF(AND(Sheet2!$K5636=$B$2,Sheet2!$L5636=1),Sheet2!$J5636+Sheet2!$M5636,IF(Sheet2!$K5636=$B$2,Sheet2!$M5636,0))</f>
        <v>0</v>
      </c>
    </row>
    <row r="5637" spans="14:15" x14ac:dyDescent="0.25">
      <c r="N5637">
        <f>IF(AND(Sheet2!$K5637=$B$1,Sheet2!$L5637=1),Sheet2!$I5637+Sheet2!$M5637,IF(Sheet2!$K5637=$B$1,Sheet2!$M5637,0))</f>
        <v>0</v>
      </c>
      <c r="O5637">
        <f>IF(AND(Sheet2!$K5637=$B$2,Sheet2!$L5637=1),Sheet2!$J5637+Sheet2!$M5637,IF(Sheet2!$K5637=$B$2,Sheet2!$M5637,0))</f>
        <v>0</v>
      </c>
    </row>
    <row r="5638" spans="14:15" x14ac:dyDescent="0.25">
      <c r="N5638">
        <f>IF(AND(Sheet2!$K5638=$B$1,Sheet2!$L5638=1),Sheet2!$I5638+Sheet2!$M5638,IF(Sheet2!$K5638=$B$1,Sheet2!$M5638,0))</f>
        <v>0</v>
      </c>
      <c r="O5638">
        <f>IF(AND(Sheet2!$K5638=$B$2,Sheet2!$L5638=1),Sheet2!$J5638+Sheet2!$M5638,IF(Sheet2!$K5638=$B$2,Sheet2!$M5638,0))</f>
        <v>0</v>
      </c>
    </row>
    <row r="5639" spans="14:15" x14ac:dyDescent="0.25">
      <c r="N5639">
        <f>IF(AND(Sheet2!$K5639=$B$1,Sheet2!$L5639=1),Sheet2!$I5639+Sheet2!$M5639,IF(Sheet2!$K5639=$B$1,Sheet2!$M5639,0))</f>
        <v>0</v>
      </c>
      <c r="O5639">
        <f>IF(AND(Sheet2!$K5639=$B$2,Sheet2!$L5639=1),Sheet2!$J5639+Sheet2!$M5639,IF(Sheet2!$K5639=$B$2,Sheet2!$M5639,0))</f>
        <v>0</v>
      </c>
    </row>
    <row r="5640" spans="14:15" x14ac:dyDescent="0.25">
      <c r="N5640">
        <f>IF(AND(Sheet2!$K5640=$B$1,Sheet2!$L5640=1),Sheet2!$I5640+Sheet2!$M5640,IF(Sheet2!$K5640=$B$1,Sheet2!$M5640,0))</f>
        <v>0</v>
      </c>
      <c r="O5640">
        <f>IF(AND(Sheet2!$K5640=$B$2,Sheet2!$L5640=1),Sheet2!$J5640+Sheet2!$M5640,IF(Sheet2!$K5640=$B$2,Sheet2!$M5640,0))</f>
        <v>0</v>
      </c>
    </row>
    <row r="5641" spans="14:15" x14ac:dyDescent="0.25">
      <c r="N5641">
        <f>IF(AND(Sheet2!$K5641=$B$1,Sheet2!$L5641=1),Sheet2!$I5641+Sheet2!$M5641,IF(Sheet2!$K5641=$B$1,Sheet2!$M5641,0))</f>
        <v>0</v>
      </c>
      <c r="O5641">
        <f>IF(AND(Sheet2!$K5641=$B$2,Sheet2!$L5641=1),Sheet2!$J5641+Sheet2!$M5641,IF(Sheet2!$K5641=$B$2,Sheet2!$M5641,0))</f>
        <v>0</v>
      </c>
    </row>
    <row r="5642" spans="14:15" x14ac:dyDescent="0.25">
      <c r="N5642">
        <f>IF(AND(Sheet2!$K5642=$B$1,Sheet2!$L5642=1),Sheet2!$I5642+Sheet2!$M5642,IF(Sheet2!$K5642=$B$1,Sheet2!$M5642,0))</f>
        <v>0</v>
      </c>
      <c r="O5642">
        <f>IF(AND(Sheet2!$K5642=$B$2,Sheet2!$L5642=1),Sheet2!$J5642+Sheet2!$M5642,IF(Sheet2!$K5642=$B$2,Sheet2!$M5642,0))</f>
        <v>0</v>
      </c>
    </row>
    <row r="5643" spans="14:15" x14ac:dyDescent="0.25">
      <c r="N5643">
        <f>IF(AND(Sheet2!$K5643=$B$1,Sheet2!$L5643=1),Sheet2!$I5643+Sheet2!$M5643,IF(Sheet2!$K5643=$B$1,Sheet2!$M5643,0))</f>
        <v>0</v>
      </c>
      <c r="O5643">
        <f>IF(AND(Sheet2!$K5643=$B$2,Sheet2!$L5643=1),Sheet2!$J5643+Sheet2!$M5643,IF(Sheet2!$K5643=$B$2,Sheet2!$M5643,0))</f>
        <v>0</v>
      </c>
    </row>
    <row r="5644" spans="14:15" x14ac:dyDescent="0.25">
      <c r="N5644">
        <f>IF(AND(Sheet2!$K5644=$B$1,Sheet2!$L5644=1),Sheet2!$I5644+Sheet2!$M5644,IF(Sheet2!$K5644=$B$1,Sheet2!$M5644,0))</f>
        <v>0</v>
      </c>
      <c r="O5644">
        <f>IF(AND(Sheet2!$K5644=$B$2,Sheet2!$L5644=1),Sheet2!$J5644+Sheet2!$M5644,IF(Sheet2!$K5644=$B$2,Sheet2!$M5644,0))</f>
        <v>0</v>
      </c>
    </row>
    <row r="5645" spans="14:15" x14ac:dyDescent="0.25">
      <c r="N5645">
        <f>IF(AND(Sheet2!$K5645=$B$1,Sheet2!$L5645=1),Sheet2!$I5645+Sheet2!$M5645,IF(Sheet2!$K5645=$B$1,Sheet2!$M5645,0))</f>
        <v>0</v>
      </c>
      <c r="O5645">
        <f>IF(AND(Sheet2!$K5645=$B$2,Sheet2!$L5645=1),Sheet2!$J5645+Sheet2!$M5645,IF(Sheet2!$K5645=$B$2,Sheet2!$M5645,0))</f>
        <v>0</v>
      </c>
    </row>
    <row r="5646" spans="14:15" x14ac:dyDescent="0.25">
      <c r="N5646">
        <f>IF(AND(Sheet2!$K5646=$B$1,Sheet2!$L5646=1),Sheet2!$I5646+Sheet2!$M5646,IF(Sheet2!$K5646=$B$1,Sheet2!$M5646,0))</f>
        <v>0</v>
      </c>
      <c r="O5646">
        <f>IF(AND(Sheet2!$K5646=$B$2,Sheet2!$L5646=1),Sheet2!$J5646+Sheet2!$M5646,IF(Sheet2!$K5646=$B$2,Sheet2!$M5646,0))</f>
        <v>0</v>
      </c>
    </row>
    <row r="5647" spans="14:15" x14ac:dyDescent="0.25">
      <c r="N5647">
        <f>IF(AND(Sheet2!$K5647=$B$1,Sheet2!$L5647=1),Sheet2!$I5647+Sheet2!$M5647,IF(Sheet2!$K5647=$B$1,Sheet2!$M5647,0))</f>
        <v>0</v>
      </c>
      <c r="O5647">
        <f>IF(AND(Sheet2!$K5647=$B$2,Sheet2!$L5647=1),Sheet2!$J5647+Sheet2!$M5647,IF(Sheet2!$K5647=$B$2,Sheet2!$M5647,0))</f>
        <v>0</v>
      </c>
    </row>
    <row r="5648" spans="14:15" x14ac:dyDescent="0.25">
      <c r="N5648">
        <f>IF(AND(Sheet2!$K5648=$B$1,Sheet2!$L5648=1),Sheet2!$I5648+Sheet2!$M5648,IF(Sheet2!$K5648=$B$1,Sheet2!$M5648,0))</f>
        <v>0</v>
      </c>
      <c r="O5648">
        <f>IF(AND(Sheet2!$K5648=$B$2,Sheet2!$L5648=1),Sheet2!$J5648+Sheet2!$M5648,IF(Sheet2!$K5648=$B$2,Sheet2!$M5648,0))</f>
        <v>0</v>
      </c>
    </row>
    <row r="5649" spans="14:15" x14ac:dyDescent="0.25">
      <c r="N5649">
        <f>IF(AND(Sheet2!$K5649=$B$1,Sheet2!$L5649=1),Sheet2!$I5649+Sheet2!$M5649,IF(Sheet2!$K5649=$B$1,Sheet2!$M5649,0))</f>
        <v>0</v>
      </c>
      <c r="O5649">
        <f>IF(AND(Sheet2!$K5649=$B$2,Sheet2!$L5649=1),Sheet2!$J5649+Sheet2!$M5649,IF(Sheet2!$K5649=$B$2,Sheet2!$M5649,0))</f>
        <v>0</v>
      </c>
    </row>
    <row r="5650" spans="14:15" x14ac:dyDescent="0.25">
      <c r="N5650">
        <f>IF(AND(Sheet2!$K5650=$B$1,Sheet2!$L5650=1),Sheet2!$I5650+Sheet2!$M5650,IF(Sheet2!$K5650=$B$1,Sheet2!$M5650,0))</f>
        <v>0</v>
      </c>
      <c r="O5650">
        <f>IF(AND(Sheet2!$K5650=$B$2,Sheet2!$L5650=1),Sheet2!$J5650+Sheet2!$M5650,IF(Sheet2!$K5650=$B$2,Sheet2!$M5650,0))</f>
        <v>0</v>
      </c>
    </row>
    <row r="5651" spans="14:15" x14ac:dyDescent="0.25">
      <c r="N5651">
        <f>IF(AND(Sheet2!$K5651=$B$1,Sheet2!$L5651=1),Sheet2!$I5651+Sheet2!$M5651,IF(Sheet2!$K5651=$B$1,Sheet2!$M5651,0))</f>
        <v>0</v>
      </c>
      <c r="O5651">
        <f>IF(AND(Sheet2!$K5651=$B$2,Sheet2!$L5651=1),Sheet2!$J5651+Sheet2!$M5651,IF(Sheet2!$K5651=$B$2,Sheet2!$M5651,0))</f>
        <v>0</v>
      </c>
    </row>
    <row r="5652" spans="14:15" x14ac:dyDescent="0.25">
      <c r="N5652">
        <f>IF(AND(Sheet2!$K5652=$B$1,Sheet2!$L5652=1),Sheet2!$I5652+Sheet2!$M5652,IF(Sheet2!$K5652=$B$1,Sheet2!$M5652,0))</f>
        <v>0</v>
      </c>
      <c r="O5652">
        <f>IF(AND(Sheet2!$K5652=$B$2,Sheet2!$L5652=1),Sheet2!$J5652+Sheet2!$M5652,IF(Sheet2!$K5652=$B$2,Sheet2!$M5652,0))</f>
        <v>0</v>
      </c>
    </row>
    <row r="5653" spans="14:15" x14ac:dyDescent="0.25">
      <c r="N5653">
        <f>IF(AND(Sheet2!$K5653=$B$1,Sheet2!$L5653=1),Sheet2!$I5653+Sheet2!$M5653,IF(Sheet2!$K5653=$B$1,Sheet2!$M5653,0))</f>
        <v>0</v>
      </c>
      <c r="O5653">
        <f>IF(AND(Sheet2!$K5653=$B$2,Sheet2!$L5653=1),Sheet2!$J5653+Sheet2!$M5653,IF(Sheet2!$K5653=$B$2,Sheet2!$M5653,0))</f>
        <v>0</v>
      </c>
    </row>
    <row r="5654" spans="14:15" x14ac:dyDescent="0.25">
      <c r="N5654">
        <f>IF(AND(Sheet2!$K5654=$B$1,Sheet2!$L5654=1),Sheet2!$I5654+Sheet2!$M5654,IF(Sheet2!$K5654=$B$1,Sheet2!$M5654,0))</f>
        <v>0</v>
      </c>
      <c r="O5654">
        <f>IF(AND(Sheet2!$K5654=$B$2,Sheet2!$L5654=1),Sheet2!$J5654+Sheet2!$M5654,IF(Sheet2!$K5654=$B$2,Sheet2!$M5654,0))</f>
        <v>0</v>
      </c>
    </row>
    <row r="5655" spans="14:15" x14ac:dyDescent="0.25">
      <c r="N5655">
        <f>IF(AND(Sheet2!$K5655=$B$1,Sheet2!$L5655=1),Sheet2!$I5655+Sheet2!$M5655,IF(Sheet2!$K5655=$B$1,Sheet2!$M5655,0))</f>
        <v>0</v>
      </c>
      <c r="O5655">
        <f>IF(AND(Sheet2!$K5655=$B$2,Sheet2!$L5655=1),Sheet2!$J5655+Sheet2!$M5655,IF(Sheet2!$K5655=$B$2,Sheet2!$M5655,0))</f>
        <v>0</v>
      </c>
    </row>
    <row r="5656" spans="14:15" x14ac:dyDescent="0.25">
      <c r="N5656">
        <f>IF(AND(Sheet2!$K5656=$B$1,Sheet2!$L5656=1),Sheet2!$I5656+Sheet2!$M5656,IF(Sheet2!$K5656=$B$1,Sheet2!$M5656,0))</f>
        <v>0</v>
      </c>
      <c r="O5656">
        <f>IF(AND(Sheet2!$K5656=$B$2,Sheet2!$L5656=1),Sheet2!$J5656+Sheet2!$M5656,IF(Sheet2!$K5656=$B$2,Sheet2!$M5656,0))</f>
        <v>0</v>
      </c>
    </row>
    <row r="5657" spans="14:15" x14ac:dyDescent="0.25">
      <c r="N5657">
        <f>IF(AND(Sheet2!$K5657=$B$1,Sheet2!$L5657=1),Sheet2!$I5657+Sheet2!$M5657,IF(Sheet2!$K5657=$B$1,Sheet2!$M5657,0))</f>
        <v>0</v>
      </c>
      <c r="O5657">
        <f>IF(AND(Sheet2!$K5657=$B$2,Sheet2!$L5657=1),Sheet2!$J5657+Sheet2!$M5657,IF(Sheet2!$K5657=$B$2,Sheet2!$M5657,0))</f>
        <v>0</v>
      </c>
    </row>
    <row r="5658" spans="14:15" x14ac:dyDescent="0.25">
      <c r="N5658">
        <f>IF(AND(Sheet2!$K5658=$B$1,Sheet2!$L5658=1),Sheet2!$I5658+Sheet2!$M5658,IF(Sheet2!$K5658=$B$1,Sheet2!$M5658,0))</f>
        <v>0</v>
      </c>
      <c r="O5658">
        <f>IF(AND(Sheet2!$K5658=$B$2,Sheet2!$L5658=1),Sheet2!$J5658+Sheet2!$M5658,IF(Sheet2!$K5658=$B$2,Sheet2!$M5658,0))</f>
        <v>0</v>
      </c>
    </row>
    <row r="5659" spans="14:15" x14ac:dyDescent="0.25">
      <c r="N5659">
        <f>IF(AND(Sheet2!$K5659=$B$1,Sheet2!$L5659=1),Sheet2!$I5659+Sheet2!$M5659,IF(Sheet2!$K5659=$B$1,Sheet2!$M5659,0))</f>
        <v>0</v>
      </c>
      <c r="O5659">
        <f>IF(AND(Sheet2!$K5659=$B$2,Sheet2!$L5659=1),Sheet2!$J5659+Sheet2!$M5659,IF(Sheet2!$K5659=$B$2,Sheet2!$M5659,0))</f>
        <v>0</v>
      </c>
    </row>
    <row r="5660" spans="14:15" x14ac:dyDescent="0.25">
      <c r="N5660">
        <f>IF(AND(Sheet2!$K5660=$B$1,Sheet2!$L5660=1),Sheet2!$I5660+Sheet2!$M5660,IF(Sheet2!$K5660=$B$1,Sheet2!$M5660,0))</f>
        <v>0</v>
      </c>
      <c r="O5660">
        <f>IF(AND(Sheet2!$K5660=$B$2,Sheet2!$L5660=1),Sheet2!$J5660+Sheet2!$M5660,IF(Sheet2!$K5660=$B$2,Sheet2!$M5660,0))</f>
        <v>0</v>
      </c>
    </row>
    <row r="5661" spans="14:15" x14ac:dyDescent="0.25">
      <c r="N5661">
        <f>IF(AND(Sheet2!$K5661=$B$1,Sheet2!$L5661=1),Sheet2!$I5661+Sheet2!$M5661,IF(Sheet2!$K5661=$B$1,Sheet2!$M5661,0))</f>
        <v>0</v>
      </c>
      <c r="O5661">
        <f>IF(AND(Sheet2!$K5661=$B$2,Sheet2!$L5661=1),Sheet2!$J5661+Sheet2!$M5661,IF(Sheet2!$K5661=$B$2,Sheet2!$M5661,0))</f>
        <v>0</v>
      </c>
    </row>
    <row r="5662" spans="14:15" x14ac:dyDescent="0.25">
      <c r="N5662">
        <f>IF(AND(Sheet2!$K5662=$B$1,Sheet2!$L5662=1),Sheet2!$I5662+Sheet2!$M5662,IF(Sheet2!$K5662=$B$1,Sheet2!$M5662,0))</f>
        <v>0</v>
      </c>
      <c r="O5662">
        <f>IF(AND(Sheet2!$K5662=$B$2,Sheet2!$L5662=1),Sheet2!$J5662+Sheet2!$M5662,IF(Sheet2!$K5662=$B$2,Sheet2!$M5662,0))</f>
        <v>0</v>
      </c>
    </row>
    <row r="5663" spans="14:15" x14ac:dyDescent="0.25">
      <c r="N5663">
        <f>IF(AND(Sheet2!$K5663=$B$1,Sheet2!$L5663=1),Sheet2!$I5663+Sheet2!$M5663,IF(Sheet2!$K5663=$B$1,Sheet2!$M5663,0))</f>
        <v>0</v>
      </c>
      <c r="O5663">
        <f>IF(AND(Sheet2!$K5663=$B$2,Sheet2!$L5663=1),Sheet2!$J5663+Sheet2!$M5663,IF(Sheet2!$K5663=$B$2,Sheet2!$M5663,0))</f>
        <v>0</v>
      </c>
    </row>
    <row r="5664" spans="14:15" x14ac:dyDescent="0.25">
      <c r="N5664">
        <f>IF(AND(Sheet2!$K5664=$B$1,Sheet2!$L5664=1),Sheet2!$I5664+Sheet2!$M5664,IF(Sheet2!$K5664=$B$1,Sheet2!$M5664,0))</f>
        <v>0</v>
      </c>
      <c r="O5664">
        <f>IF(AND(Sheet2!$K5664=$B$2,Sheet2!$L5664=1),Sheet2!$J5664+Sheet2!$M5664,IF(Sheet2!$K5664=$B$2,Sheet2!$M5664,0))</f>
        <v>0</v>
      </c>
    </row>
    <row r="5665" spans="14:15" x14ac:dyDescent="0.25">
      <c r="N5665">
        <f>IF(AND(Sheet2!$K5665=$B$1,Sheet2!$L5665=1),Sheet2!$I5665+Sheet2!$M5665,IF(Sheet2!$K5665=$B$1,Sheet2!$M5665,0))</f>
        <v>0</v>
      </c>
      <c r="O5665">
        <f>IF(AND(Sheet2!$K5665=$B$2,Sheet2!$L5665=1),Sheet2!$J5665+Sheet2!$M5665,IF(Sheet2!$K5665=$B$2,Sheet2!$M5665,0))</f>
        <v>0</v>
      </c>
    </row>
    <row r="5666" spans="14:15" x14ac:dyDescent="0.25">
      <c r="N5666">
        <f>IF(AND(Sheet2!$K5666=$B$1,Sheet2!$L5666=1),Sheet2!$I5666+Sheet2!$M5666,IF(Sheet2!$K5666=$B$1,Sheet2!$M5666,0))</f>
        <v>0</v>
      </c>
      <c r="O5666">
        <f>IF(AND(Sheet2!$K5666=$B$2,Sheet2!$L5666=1),Sheet2!$J5666+Sheet2!$M5666,IF(Sheet2!$K5666=$B$2,Sheet2!$M5666,0))</f>
        <v>0</v>
      </c>
    </row>
    <row r="5667" spans="14:15" x14ac:dyDescent="0.25">
      <c r="N5667">
        <f>IF(AND(Sheet2!$K5667=$B$1,Sheet2!$L5667=1),Sheet2!$I5667+Sheet2!$M5667,IF(Sheet2!$K5667=$B$1,Sheet2!$M5667,0))</f>
        <v>0</v>
      </c>
      <c r="O5667">
        <f>IF(AND(Sheet2!$K5667=$B$2,Sheet2!$L5667=1),Sheet2!$J5667+Sheet2!$M5667,IF(Sheet2!$K5667=$B$2,Sheet2!$M5667,0))</f>
        <v>0</v>
      </c>
    </row>
    <row r="5668" spans="14:15" x14ac:dyDescent="0.25">
      <c r="N5668">
        <f>IF(AND(Sheet2!$K5668=$B$1,Sheet2!$L5668=1),Sheet2!$I5668+Sheet2!$M5668,IF(Sheet2!$K5668=$B$1,Sheet2!$M5668,0))</f>
        <v>0</v>
      </c>
      <c r="O5668">
        <f>IF(AND(Sheet2!$K5668=$B$2,Sheet2!$L5668=1),Sheet2!$J5668+Sheet2!$M5668,IF(Sheet2!$K5668=$B$2,Sheet2!$M5668,0))</f>
        <v>0</v>
      </c>
    </row>
    <row r="5669" spans="14:15" x14ac:dyDescent="0.25">
      <c r="N5669">
        <f>IF(AND(Sheet2!$K5669=$B$1,Sheet2!$L5669=1),Sheet2!$I5669+Sheet2!$M5669,IF(Sheet2!$K5669=$B$1,Sheet2!$M5669,0))</f>
        <v>0</v>
      </c>
      <c r="O5669">
        <f>IF(AND(Sheet2!$K5669=$B$2,Sheet2!$L5669=1),Sheet2!$J5669+Sheet2!$M5669,IF(Sheet2!$K5669=$B$2,Sheet2!$M5669,0))</f>
        <v>0</v>
      </c>
    </row>
    <row r="5670" spans="14:15" x14ac:dyDescent="0.25">
      <c r="N5670">
        <f>IF(AND(Sheet2!$K5670=$B$1,Sheet2!$L5670=1),Sheet2!$I5670+Sheet2!$M5670,IF(Sheet2!$K5670=$B$1,Sheet2!$M5670,0))</f>
        <v>0</v>
      </c>
      <c r="O5670">
        <f>IF(AND(Sheet2!$K5670=$B$2,Sheet2!$L5670=1),Sheet2!$J5670+Sheet2!$M5670,IF(Sheet2!$K5670=$B$2,Sheet2!$M5670,0))</f>
        <v>0</v>
      </c>
    </row>
    <row r="5671" spans="14:15" x14ac:dyDescent="0.25">
      <c r="N5671">
        <f>IF(AND(Sheet2!$K5671=$B$1,Sheet2!$L5671=1),Sheet2!$I5671+Sheet2!$M5671,IF(Sheet2!$K5671=$B$1,Sheet2!$M5671,0))</f>
        <v>0</v>
      </c>
      <c r="O5671">
        <f>IF(AND(Sheet2!$K5671=$B$2,Sheet2!$L5671=1),Sheet2!$J5671+Sheet2!$M5671,IF(Sheet2!$K5671=$B$2,Sheet2!$M5671,0))</f>
        <v>0</v>
      </c>
    </row>
    <row r="5672" spans="14:15" x14ac:dyDescent="0.25">
      <c r="N5672">
        <f>IF(AND(Sheet2!$K5672=$B$1,Sheet2!$L5672=1),Sheet2!$I5672+Sheet2!$M5672,IF(Sheet2!$K5672=$B$1,Sheet2!$M5672,0))</f>
        <v>0</v>
      </c>
      <c r="O5672">
        <f>IF(AND(Sheet2!$K5672=$B$2,Sheet2!$L5672=1),Sheet2!$J5672+Sheet2!$M5672,IF(Sheet2!$K5672=$B$2,Sheet2!$M5672,0))</f>
        <v>0</v>
      </c>
    </row>
    <row r="5673" spans="14:15" x14ac:dyDescent="0.25">
      <c r="N5673">
        <f>IF(AND(Sheet2!$K5673=$B$1,Sheet2!$L5673=1),Sheet2!$I5673+Sheet2!$M5673,IF(Sheet2!$K5673=$B$1,Sheet2!$M5673,0))</f>
        <v>0</v>
      </c>
      <c r="O5673">
        <f>IF(AND(Sheet2!$K5673=$B$2,Sheet2!$L5673=1),Sheet2!$J5673+Sheet2!$M5673,IF(Sheet2!$K5673=$B$2,Sheet2!$M5673,0))</f>
        <v>0</v>
      </c>
    </row>
    <row r="5674" spans="14:15" x14ac:dyDescent="0.25">
      <c r="N5674">
        <f>IF(AND(Sheet2!$K5674=$B$1,Sheet2!$L5674=1),Sheet2!$I5674+Sheet2!$M5674,IF(Sheet2!$K5674=$B$1,Sheet2!$M5674,0))</f>
        <v>0</v>
      </c>
      <c r="O5674">
        <f>IF(AND(Sheet2!$K5674=$B$2,Sheet2!$L5674=1),Sheet2!$J5674+Sheet2!$M5674,IF(Sheet2!$K5674=$B$2,Sheet2!$M5674,0))</f>
        <v>0</v>
      </c>
    </row>
    <row r="5675" spans="14:15" x14ac:dyDescent="0.25">
      <c r="N5675">
        <f>IF(AND(Sheet2!$K5675=$B$1,Sheet2!$L5675=1),Sheet2!$I5675+Sheet2!$M5675,IF(Sheet2!$K5675=$B$1,Sheet2!$M5675,0))</f>
        <v>0</v>
      </c>
      <c r="O5675">
        <f>IF(AND(Sheet2!$K5675=$B$2,Sheet2!$L5675=1),Sheet2!$J5675+Sheet2!$M5675,IF(Sheet2!$K5675=$B$2,Sheet2!$M5675,0))</f>
        <v>0</v>
      </c>
    </row>
    <row r="5676" spans="14:15" x14ac:dyDescent="0.25">
      <c r="N5676">
        <f>IF(AND(Sheet2!$K5676=$B$1,Sheet2!$L5676=1),Sheet2!$I5676+Sheet2!$M5676,IF(Sheet2!$K5676=$B$1,Sheet2!$M5676,0))</f>
        <v>0</v>
      </c>
      <c r="O5676">
        <f>IF(AND(Sheet2!$K5676=$B$2,Sheet2!$L5676=1),Sheet2!$J5676+Sheet2!$M5676,IF(Sheet2!$K5676=$B$2,Sheet2!$M5676,0))</f>
        <v>0</v>
      </c>
    </row>
    <row r="5677" spans="14:15" x14ac:dyDescent="0.25">
      <c r="N5677">
        <f>IF(AND(Sheet2!$K5677=$B$1,Sheet2!$L5677=1),Sheet2!$I5677+Sheet2!$M5677,IF(Sheet2!$K5677=$B$1,Sheet2!$M5677,0))</f>
        <v>0</v>
      </c>
      <c r="O5677">
        <f>IF(AND(Sheet2!$K5677=$B$2,Sheet2!$L5677=1),Sheet2!$J5677+Sheet2!$M5677,IF(Sheet2!$K5677=$B$2,Sheet2!$M5677,0))</f>
        <v>0</v>
      </c>
    </row>
    <row r="5678" spans="14:15" x14ac:dyDescent="0.25">
      <c r="N5678">
        <f>IF(AND(Sheet2!$K5678=$B$1,Sheet2!$L5678=1),Sheet2!$I5678+Sheet2!$M5678,IF(Sheet2!$K5678=$B$1,Sheet2!$M5678,0))</f>
        <v>0</v>
      </c>
      <c r="O5678">
        <f>IF(AND(Sheet2!$K5678=$B$2,Sheet2!$L5678=1),Sheet2!$J5678+Sheet2!$M5678,IF(Sheet2!$K5678=$B$2,Sheet2!$M5678,0))</f>
        <v>0</v>
      </c>
    </row>
    <row r="5679" spans="14:15" x14ac:dyDescent="0.25">
      <c r="N5679">
        <f>IF(AND(Sheet2!$K5679=$B$1,Sheet2!$L5679=1),Sheet2!$I5679+Sheet2!$M5679,IF(Sheet2!$K5679=$B$1,Sheet2!$M5679,0))</f>
        <v>0</v>
      </c>
      <c r="O5679">
        <f>IF(AND(Sheet2!$K5679=$B$2,Sheet2!$L5679=1),Sheet2!$J5679+Sheet2!$M5679,IF(Sheet2!$K5679=$B$2,Sheet2!$M5679,0))</f>
        <v>0</v>
      </c>
    </row>
    <row r="5680" spans="14:15" x14ac:dyDescent="0.25">
      <c r="N5680">
        <f>IF(AND(Sheet2!$K5680=$B$1,Sheet2!$L5680=1),Sheet2!$I5680+Sheet2!$M5680,IF(Sheet2!$K5680=$B$1,Sheet2!$M5680,0))</f>
        <v>0</v>
      </c>
      <c r="O5680">
        <f>IF(AND(Sheet2!$K5680=$B$2,Sheet2!$L5680=1),Sheet2!$J5680+Sheet2!$M5680,IF(Sheet2!$K5680=$B$2,Sheet2!$M5680,0))</f>
        <v>0</v>
      </c>
    </row>
    <row r="5681" spans="14:15" x14ac:dyDescent="0.25">
      <c r="N5681">
        <f>IF(AND(Sheet2!$K5681=$B$1,Sheet2!$L5681=1),Sheet2!$I5681+Sheet2!$M5681,IF(Sheet2!$K5681=$B$1,Sheet2!$M5681,0))</f>
        <v>0</v>
      </c>
      <c r="O5681">
        <f>IF(AND(Sheet2!$K5681=$B$2,Sheet2!$L5681=1),Sheet2!$J5681+Sheet2!$M5681,IF(Sheet2!$K5681=$B$2,Sheet2!$M5681,0))</f>
        <v>0</v>
      </c>
    </row>
    <row r="5682" spans="14:15" x14ac:dyDescent="0.25">
      <c r="N5682">
        <f>IF(AND(Sheet2!$K5682=$B$1,Sheet2!$L5682=1),Sheet2!$I5682+Sheet2!$M5682,IF(Sheet2!$K5682=$B$1,Sheet2!$M5682,0))</f>
        <v>0</v>
      </c>
      <c r="O5682">
        <f>IF(AND(Sheet2!$K5682=$B$2,Sheet2!$L5682=1),Sheet2!$J5682+Sheet2!$M5682,IF(Sheet2!$K5682=$B$2,Sheet2!$M5682,0))</f>
        <v>0</v>
      </c>
    </row>
    <row r="5683" spans="14:15" x14ac:dyDescent="0.25">
      <c r="N5683">
        <f>IF(AND(Sheet2!$K5683=$B$1,Sheet2!$L5683=1),Sheet2!$I5683+Sheet2!$M5683,IF(Sheet2!$K5683=$B$1,Sheet2!$M5683,0))</f>
        <v>0</v>
      </c>
      <c r="O5683">
        <f>IF(AND(Sheet2!$K5683=$B$2,Sheet2!$L5683=1),Sheet2!$J5683+Sheet2!$M5683,IF(Sheet2!$K5683=$B$2,Sheet2!$M5683,0))</f>
        <v>0</v>
      </c>
    </row>
    <row r="5684" spans="14:15" x14ac:dyDescent="0.25">
      <c r="N5684">
        <f>IF(AND(Sheet2!$K5684=$B$1,Sheet2!$L5684=1),Sheet2!$I5684+Sheet2!$M5684,IF(Sheet2!$K5684=$B$1,Sheet2!$M5684,0))</f>
        <v>0</v>
      </c>
      <c r="O5684">
        <f>IF(AND(Sheet2!$K5684=$B$2,Sheet2!$L5684=1),Sheet2!$J5684+Sheet2!$M5684,IF(Sheet2!$K5684=$B$2,Sheet2!$M5684,0))</f>
        <v>0</v>
      </c>
    </row>
    <row r="5685" spans="14:15" x14ac:dyDescent="0.25">
      <c r="N5685">
        <f>IF(AND(Sheet2!$K5685=$B$1,Sheet2!$L5685=1),Sheet2!$I5685+Sheet2!$M5685,IF(Sheet2!$K5685=$B$1,Sheet2!$M5685,0))</f>
        <v>0</v>
      </c>
      <c r="O5685">
        <f>IF(AND(Sheet2!$K5685=$B$2,Sheet2!$L5685=1),Sheet2!$J5685+Sheet2!$M5685,IF(Sheet2!$K5685=$B$2,Sheet2!$M5685,0))</f>
        <v>0</v>
      </c>
    </row>
    <row r="5686" spans="14:15" x14ac:dyDescent="0.25">
      <c r="N5686">
        <f>IF(AND(Sheet2!$K5686=$B$1,Sheet2!$L5686=1),Sheet2!$I5686+Sheet2!$M5686,IF(Sheet2!$K5686=$B$1,Sheet2!$M5686,0))</f>
        <v>0</v>
      </c>
      <c r="O5686">
        <f>IF(AND(Sheet2!$K5686=$B$2,Sheet2!$L5686=1),Sheet2!$J5686+Sheet2!$M5686,IF(Sheet2!$K5686=$B$2,Sheet2!$M5686,0))</f>
        <v>0</v>
      </c>
    </row>
    <row r="5687" spans="14:15" x14ac:dyDescent="0.25">
      <c r="N5687">
        <f>IF(AND(Sheet2!$K5687=$B$1,Sheet2!$L5687=1),Sheet2!$I5687+Sheet2!$M5687,IF(Sheet2!$K5687=$B$1,Sheet2!$M5687,0))</f>
        <v>0</v>
      </c>
      <c r="O5687">
        <f>IF(AND(Sheet2!$K5687=$B$2,Sheet2!$L5687=1),Sheet2!$J5687+Sheet2!$M5687,IF(Sheet2!$K5687=$B$2,Sheet2!$M5687,0))</f>
        <v>0</v>
      </c>
    </row>
    <row r="5688" spans="14:15" x14ac:dyDescent="0.25">
      <c r="N5688">
        <f>IF(AND(Sheet2!$K5688=$B$1,Sheet2!$L5688=1),Sheet2!$I5688+Sheet2!$M5688,IF(Sheet2!$K5688=$B$1,Sheet2!$M5688,0))</f>
        <v>0</v>
      </c>
      <c r="O5688">
        <f>IF(AND(Sheet2!$K5688=$B$2,Sheet2!$L5688=1),Sheet2!$J5688+Sheet2!$M5688,IF(Sheet2!$K5688=$B$2,Sheet2!$M5688,0))</f>
        <v>0</v>
      </c>
    </row>
    <row r="5689" spans="14:15" x14ac:dyDescent="0.25">
      <c r="N5689">
        <f>IF(AND(Sheet2!$K5689=$B$1,Sheet2!$L5689=1),Sheet2!$I5689+Sheet2!$M5689,IF(Sheet2!$K5689=$B$1,Sheet2!$M5689,0))</f>
        <v>0</v>
      </c>
      <c r="O5689">
        <f>IF(AND(Sheet2!$K5689=$B$2,Sheet2!$L5689=1),Sheet2!$J5689+Sheet2!$M5689,IF(Sheet2!$K5689=$B$2,Sheet2!$M5689,0))</f>
        <v>0</v>
      </c>
    </row>
    <row r="5690" spans="14:15" x14ac:dyDescent="0.25">
      <c r="N5690">
        <f>IF(AND(Sheet2!$K5690=$B$1,Sheet2!$L5690=1),Sheet2!$I5690+Sheet2!$M5690,IF(Sheet2!$K5690=$B$1,Sheet2!$M5690,0))</f>
        <v>0</v>
      </c>
      <c r="O5690">
        <f>IF(AND(Sheet2!$K5690=$B$2,Sheet2!$L5690=1),Sheet2!$J5690+Sheet2!$M5690,IF(Sheet2!$K5690=$B$2,Sheet2!$M5690,0))</f>
        <v>0</v>
      </c>
    </row>
    <row r="5691" spans="14:15" x14ac:dyDescent="0.25">
      <c r="N5691">
        <f>IF(AND(Sheet2!$K5691=$B$1,Sheet2!$L5691=1),Sheet2!$I5691+Sheet2!$M5691,IF(Sheet2!$K5691=$B$1,Sheet2!$M5691,0))</f>
        <v>0</v>
      </c>
      <c r="O5691">
        <f>IF(AND(Sheet2!$K5691=$B$2,Sheet2!$L5691=1),Sheet2!$J5691+Sheet2!$M5691,IF(Sheet2!$K5691=$B$2,Sheet2!$M5691,0))</f>
        <v>0</v>
      </c>
    </row>
    <row r="5692" spans="14:15" x14ac:dyDescent="0.25">
      <c r="N5692">
        <f>IF(AND(Sheet2!$K5692=$B$1,Sheet2!$L5692=1),Sheet2!$I5692+Sheet2!$M5692,IF(Sheet2!$K5692=$B$1,Sheet2!$M5692,0))</f>
        <v>0</v>
      </c>
      <c r="O5692">
        <f>IF(AND(Sheet2!$K5692=$B$2,Sheet2!$L5692=1),Sheet2!$J5692+Sheet2!$M5692,IF(Sheet2!$K5692=$B$2,Sheet2!$M5692,0))</f>
        <v>0</v>
      </c>
    </row>
    <row r="5693" spans="14:15" x14ac:dyDescent="0.25">
      <c r="N5693">
        <f>IF(AND(Sheet2!$K5693=$B$1,Sheet2!$L5693=1),Sheet2!$I5693+Sheet2!$M5693,IF(Sheet2!$K5693=$B$1,Sheet2!$M5693,0))</f>
        <v>0</v>
      </c>
      <c r="O5693">
        <f>IF(AND(Sheet2!$K5693=$B$2,Sheet2!$L5693=1),Sheet2!$J5693+Sheet2!$M5693,IF(Sheet2!$K5693=$B$2,Sheet2!$M5693,0))</f>
        <v>0</v>
      </c>
    </row>
    <row r="5694" spans="14:15" x14ac:dyDescent="0.25">
      <c r="N5694">
        <f>IF(AND(Sheet2!$K5694=$B$1,Sheet2!$L5694=1),Sheet2!$I5694+Sheet2!$M5694,IF(Sheet2!$K5694=$B$1,Sheet2!$M5694,0))</f>
        <v>0</v>
      </c>
      <c r="O5694">
        <f>IF(AND(Sheet2!$K5694=$B$2,Sheet2!$L5694=1),Sheet2!$J5694+Sheet2!$M5694,IF(Sheet2!$K5694=$B$2,Sheet2!$M5694,0))</f>
        <v>0</v>
      </c>
    </row>
    <row r="5695" spans="14:15" x14ac:dyDescent="0.25">
      <c r="N5695">
        <f>IF(AND(Sheet2!$K5695=$B$1,Sheet2!$L5695=1),Sheet2!$I5695+Sheet2!$M5695,IF(Sheet2!$K5695=$B$1,Sheet2!$M5695,0))</f>
        <v>0</v>
      </c>
      <c r="O5695">
        <f>IF(AND(Sheet2!$K5695=$B$2,Sheet2!$L5695=1),Sheet2!$J5695+Sheet2!$M5695,IF(Sheet2!$K5695=$B$2,Sheet2!$M5695,0))</f>
        <v>0</v>
      </c>
    </row>
    <row r="5696" spans="14:15" x14ac:dyDescent="0.25">
      <c r="N5696">
        <f>IF(AND(Sheet2!$K5696=$B$1,Sheet2!$L5696=1),Sheet2!$I5696+Sheet2!$M5696,IF(Sheet2!$K5696=$B$1,Sheet2!$M5696,0))</f>
        <v>0</v>
      </c>
      <c r="O5696">
        <f>IF(AND(Sheet2!$K5696=$B$2,Sheet2!$L5696=1),Sheet2!$J5696+Sheet2!$M5696,IF(Sheet2!$K5696=$B$2,Sheet2!$M5696,0))</f>
        <v>0</v>
      </c>
    </row>
    <row r="5697" spans="14:15" x14ac:dyDescent="0.25">
      <c r="N5697">
        <f>IF(AND(Sheet2!$K5697=$B$1,Sheet2!$L5697=1),Sheet2!$I5697+Sheet2!$M5697,IF(Sheet2!$K5697=$B$1,Sheet2!$M5697,0))</f>
        <v>0</v>
      </c>
      <c r="O5697">
        <f>IF(AND(Sheet2!$K5697=$B$2,Sheet2!$L5697=1),Sheet2!$J5697+Sheet2!$M5697,IF(Sheet2!$K5697=$B$2,Sheet2!$M5697,0))</f>
        <v>0</v>
      </c>
    </row>
    <row r="5698" spans="14:15" x14ac:dyDescent="0.25">
      <c r="N5698">
        <f>IF(AND(Sheet2!$K5698=$B$1,Sheet2!$L5698=1),Sheet2!$I5698+Sheet2!$M5698,IF(Sheet2!$K5698=$B$1,Sheet2!$M5698,0))</f>
        <v>0</v>
      </c>
      <c r="O5698">
        <f>IF(AND(Sheet2!$K5698=$B$2,Sheet2!$L5698=1),Sheet2!$J5698+Sheet2!$M5698,IF(Sheet2!$K5698=$B$2,Sheet2!$M5698,0))</f>
        <v>0</v>
      </c>
    </row>
    <row r="5699" spans="14:15" x14ac:dyDescent="0.25">
      <c r="N5699">
        <f>IF(AND(Sheet2!$K5699=$B$1,Sheet2!$L5699=1),Sheet2!$I5699+Sheet2!$M5699,IF(Sheet2!$K5699=$B$1,Sheet2!$M5699,0))</f>
        <v>0</v>
      </c>
      <c r="O5699">
        <f>IF(AND(Sheet2!$K5699=$B$2,Sheet2!$L5699=1),Sheet2!$J5699+Sheet2!$M5699,IF(Sheet2!$K5699=$B$2,Sheet2!$M5699,0))</f>
        <v>0</v>
      </c>
    </row>
    <row r="5700" spans="14:15" x14ac:dyDescent="0.25">
      <c r="N5700">
        <f>IF(AND(Sheet2!$K5700=$B$1,Sheet2!$L5700=1),Sheet2!$I5700+Sheet2!$M5700,IF(Sheet2!$K5700=$B$1,Sheet2!$M5700,0))</f>
        <v>0</v>
      </c>
      <c r="O5700">
        <f>IF(AND(Sheet2!$K5700=$B$2,Sheet2!$L5700=1),Sheet2!$J5700+Sheet2!$M5700,IF(Sheet2!$K5700=$B$2,Sheet2!$M5700,0))</f>
        <v>0</v>
      </c>
    </row>
    <row r="5701" spans="14:15" x14ac:dyDescent="0.25">
      <c r="N5701">
        <f>IF(AND(Sheet2!$K5701=$B$1,Sheet2!$L5701=1),Sheet2!$I5701+Sheet2!$M5701,IF(Sheet2!$K5701=$B$1,Sheet2!$M5701,0))</f>
        <v>0</v>
      </c>
      <c r="O5701">
        <f>IF(AND(Sheet2!$K5701=$B$2,Sheet2!$L5701=1),Sheet2!$J5701+Sheet2!$M5701,IF(Sheet2!$K5701=$B$2,Sheet2!$M5701,0))</f>
        <v>0</v>
      </c>
    </row>
    <row r="5702" spans="14:15" x14ac:dyDescent="0.25">
      <c r="N5702">
        <f>IF(AND(Sheet2!$K5702=$B$1,Sheet2!$L5702=1),Sheet2!$I5702+Sheet2!$M5702,IF(Sheet2!$K5702=$B$1,Sheet2!$M5702,0))</f>
        <v>0</v>
      </c>
      <c r="O5702">
        <f>IF(AND(Sheet2!$K5702=$B$2,Sheet2!$L5702=1),Sheet2!$J5702+Sheet2!$M5702,IF(Sheet2!$K5702=$B$2,Sheet2!$M5702,0))</f>
        <v>0</v>
      </c>
    </row>
    <row r="5703" spans="14:15" x14ac:dyDescent="0.25">
      <c r="N5703">
        <f>IF(AND(Sheet2!$K5703=$B$1,Sheet2!$L5703=1),Sheet2!$I5703+Sheet2!$M5703,IF(Sheet2!$K5703=$B$1,Sheet2!$M5703,0))</f>
        <v>0</v>
      </c>
      <c r="O5703">
        <f>IF(AND(Sheet2!$K5703=$B$2,Sheet2!$L5703=1),Sheet2!$J5703+Sheet2!$M5703,IF(Sheet2!$K5703=$B$2,Sheet2!$M5703,0))</f>
        <v>0</v>
      </c>
    </row>
    <row r="5704" spans="14:15" x14ac:dyDescent="0.25">
      <c r="N5704">
        <f>IF(AND(Sheet2!$K5704=$B$1,Sheet2!$L5704=1),Sheet2!$I5704+Sheet2!$M5704,IF(Sheet2!$K5704=$B$1,Sheet2!$M5704,0))</f>
        <v>0</v>
      </c>
      <c r="O5704">
        <f>IF(AND(Sheet2!$K5704=$B$2,Sheet2!$L5704=1),Sheet2!$J5704+Sheet2!$M5704,IF(Sheet2!$K5704=$B$2,Sheet2!$M5704,0))</f>
        <v>0</v>
      </c>
    </row>
    <row r="5705" spans="14:15" x14ac:dyDescent="0.25">
      <c r="N5705">
        <f>IF(AND(Sheet2!$K5705=$B$1,Sheet2!$L5705=1),Sheet2!$I5705+Sheet2!$M5705,IF(Sheet2!$K5705=$B$1,Sheet2!$M5705,0))</f>
        <v>0</v>
      </c>
      <c r="O5705">
        <f>IF(AND(Sheet2!$K5705=$B$2,Sheet2!$L5705=1),Sheet2!$J5705+Sheet2!$M5705,IF(Sheet2!$K5705=$B$2,Sheet2!$M5705,0))</f>
        <v>0</v>
      </c>
    </row>
    <row r="5706" spans="14:15" x14ac:dyDescent="0.25">
      <c r="N5706">
        <f>IF(AND(Sheet2!$K5706=$B$1,Sheet2!$L5706=1),Sheet2!$I5706+Sheet2!$M5706,IF(Sheet2!$K5706=$B$1,Sheet2!$M5706,0))</f>
        <v>0</v>
      </c>
      <c r="O5706">
        <f>IF(AND(Sheet2!$K5706=$B$2,Sheet2!$L5706=1),Sheet2!$J5706+Sheet2!$M5706,IF(Sheet2!$K5706=$B$2,Sheet2!$M5706,0))</f>
        <v>0</v>
      </c>
    </row>
    <row r="5707" spans="14:15" x14ac:dyDescent="0.25">
      <c r="N5707">
        <f>IF(AND(Sheet2!$K5707=$B$1,Sheet2!$L5707=1),Sheet2!$I5707+Sheet2!$M5707,IF(Sheet2!$K5707=$B$1,Sheet2!$M5707,0))</f>
        <v>0</v>
      </c>
      <c r="O5707">
        <f>IF(AND(Sheet2!$K5707=$B$2,Sheet2!$L5707=1),Sheet2!$J5707+Sheet2!$M5707,IF(Sheet2!$K5707=$B$2,Sheet2!$M5707,0))</f>
        <v>0</v>
      </c>
    </row>
    <row r="5708" spans="14:15" x14ac:dyDescent="0.25">
      <c r="N5708">
        <f>IF(AND(Sheet2!$K5708=$B$1,Sheet2!$L5708=1),Sheet2!$I5708+Sheet2!$M5708,IF(Sheet2!$K5708=$B$1,Sheet2!$M5708,0))</f>
        <v>0</v>
      </c>
      <c r="O5708">
        <f>IF(AND(Sheet2!$K5708=$B$2,Sheet2!$L5708=1),Sheet2!$J5708+Sheet2!$M5708,IF(Sheet2!$K5708=$B$2,Sheet2!$M5708,0))</f>
        <v>0</v>
      </c>
    </row>
    <row r="5709" spans="14:15" x14ac:dyDescent="0.25">
      <c r="N5709">
        <f>IF(AND(Sheet2!$K5709=$B$1,Sheet2!$L5709=1),Sheet2!$I5709+Sheet2!$M5709,IF(Sheet2!$K5709=$B$1,Sheet2!$M5709,0))</f>
        <v>0</v>
      </c>
      <c r="O5709">
        <f>IF(AND(Sheet2!$K5709=$B$2,Sheet2!$L5709=1),Sheet2!$J5709+Sheet2!$M5709,IF(Sheet2!$K5709=$B$2,Sheet2!$M5709,0))</f>
        <v>0</v>
      </c>
    </row>
    <row r="5710" spans="14:15" x14ac:dyDescent="0.25">
      <c r="N5710">
        <f>IF(AND(Sheet2!$K5710=$B$1,Sheet2!$L5710=1),Sheet2!$I5710+Sheet2!$M5710,IF(Sheet2!$K5710=$B$1,Sheet2!$M5710,0))</f>
        <v>0</v>
      </c>
      <c r="O5710">
        <f>IF(AND(Sheet2!$K5710=$B$2,Sheet2!$L5710=1),Sheet2!$J5710+Sheet2!$M5710,IF(Sheet2!$K5710=$B$2,Sheet2!$M5710,0))</f>
        <v>0</v>
      </c>
    </row>
    <row r="5711" spans="14:15" x14ac:dyDescent="0.25">
      <c r="N5711">
        <f>IF(AND(Sheet2!$K5711=$B$1,Sheet2!$L5711=1),Sheet2!$I5711+Sheet2!$M5711,IF(Sheet2!$K5711=$B$1,Sheet2!$M5711,0))</f>
        <v>0</v>
      </c>
      <c r="O5711">
        <f>IF(AND(Sheet2!$K5711=$B$2,Sheet2!$L5711=1),Sheet2!$J5711+Sheet2!$M5711,IF(Sheet2!$K5711=$B$2,Sheet2!$M5711,0))</f>
        <v>0</v>
      </c>
    </row>
    <row r="5712" spans="14:15" x14ac:dyDescent="0.25">
      <c r="N5712">
        <f>IF(AND(Sheet2!$K5712=$B$1,Sheet2!$L5712=1),Sheet2!$I5712+Sheet2!$M5712,IF(Sheet2!$K5712=$B$1,Sheet2!$M5712,0))</f>
        <v>0</v>
      </c>
      <c r="O5712">
        <f>IF(AND(Sheet2!$K5712=$B$2,Sheet2!$L5712=1),Sheet2!$J5712+Sheet2!$M5712,IF(Sheet2!$K5712=$B$2,Sheet2!$M5712,0))</f>
        <v>0</v>
      </c>
    </row>
    <row r="5713" spans="14:15" x14ac:dyDescent="0.25">
      <c r="N5713">
        <f>IF(AND(Sheet2!$K5713=$B$1,Sheet2!$L5713=1),Sheet2!$I5713+Sheet2!$M5713,IF(Sheet2!$K5713=$B$1,Sheet2!$M5713,0))</f>
        <v>0</v>
      </c>
      <c r="O5713">
        <f>IF(AND(Sheet2!$K5713=$B$2,Sheet2!$L5713=1),Sheet2!$J5713+Sheet2!$M5713,IF(Sheet2!$K5713=$B$2,Sheet2!$M5713,0))</f>
        <v>0</v>
      </c>
    </row>
    <row r="5714" spans="14:15" x14ac:dyDescent="0.25">
      <c r="N5714">
        <f>IF(AND(Sheet2!$K5714=$B$1,Sheet2!$L5714=1),Sheet2!$I5714+Sheet2!$M5714,IF(Sheet2!$K5714=$B$1,Sheet2!$M5714,0))</f>
        <v>0</v>
      </c>
      <c r="O5714">
        <f>IF(AND(Sheet2!$K5714=$B$2,Sheet2!$L5714=1),Sheet2!$J5714+Sheet2!$M5714,IF(Sheet2!$K5714=$B$2,Sheet2!$M5714,0))</f>
        <v>0</v>
      </c>
    </row>
    <row r="5715" spans="14:15" x14ac:dyDescent="0.25">
      <c r="N5715">
        <f>IF(AND(Sheet2!$K5715=$B$1,Sheet2!$L5715=1),Sheet2!$I5715+Sheet2!$M5715,IF(Sheet2!$K5715=$B$1,Sheet2!$M5715,0))</f>
        <v>0</v>
      </c>
      <c r="O5715">
        <f>IF(AND(Sheet2!$K5715=$B$2,Sheet2!$L5715=1),Sheet2!$J5715+Sheet2!$M5715,IF(Sheet2!$K5715=$B$2,Sheet2!$M5715,0))</f>
        <v>0</v>
      </c>
    </row>
    <row r="5716" spans="14:15" x14ac:dyDescent="0.25">
      <c r="N5716">
        <f>IF(AND(Sheet2!$K5716=$B$1,Sheet2!$L5716=1),Sheet2!$I5716+Sheet2!$M5716,IF(Sheet2!$K5716=$B$1,Sheet2!$M5716,0))</f>
        <v>0</v>
      </c>
      <c r="O5716">
        <f>IF(AND(Sheet2!$K5716=$B$2,Sheet2!$L5716=1),Sheet2!$J5716+Sheet2!$M5716,IF(Sheet2!$K5716=$B$2,Sheet2!$M5716,0))</f>
        <v>0</v>
      </c>
    </row>
    <row r="5717" spans="14:15" x14ac:dyDescent="0.25">
      <c r="N5717">
        <f>IF(AND(Sheet2!$K5717=$B$1,Sheet2!$L5717=1),Sheet2!$I5717+Sheet2!$M5717,IF(Sheet2!$K5717=$B$1,Sheet2!$M5717,0))</f>
        <v>0</v>
      </c>
      <c r="O5717">
        <f>IF(AND(Sheet2!$K5717=$B$2,Sheet2!$L5717=1),Sheet2!$J5717+Sheet2!$M5717,IF(Sheet2!$K5717=$B$2,Sheet2!$M5717,0))</f>
        <v>0</v>
      </c>
    </row>
    <row r="5718" spans="14:15" x14ac:dyDescent="0.25">
      <c r="N5718">
        <f>IF(AND(Sheet2!$K5718=$B$1,Sheet2!$L5718=1),Sheet2!$I5718+Sheet2!$M5718,IF(Sheet2!$K5718=$B$1,Sheet2!$M5718,0))</f>
        <v>0</v>
      </c>
      <c r="O5718">
        <f>IF(AND(Sheet2!$K5718=$B$2,Sheet2!$L5718=1),Sheet2!$J5718+Sheet2!$M5718,IF(Sheet2!$K5718=$B$2,Sheet2!$M5718,0))</f>
        <v>0</v>
      </c>
    </row>
    <row r="5719" spans="14:15" x14ac:dyDescent="0.25">
      <c r="N5719">
        <f>IF(AND(Sheet2!$K5719=$B$1,Sheet2!$L5719=1),Sheet2!$I5719+Sheet2!$M5719,IF(Sheet2!$K5719=$B$1,Sheet2!$M5719,0))</f>
        <v>0</v>
      </c>
      <c r="O5719">
        <f>IF(AND(Sheet2!$K5719=$B$2,Sheet2!$L5719=1),Sheet2!$J5719+Sheet2!$M5719,IF(Sheet2!$K5719=$B$2,Sheet2!$M5719,0))</f>
        <v>0</v>
      </c>
    </row>
    <row r="5720" spans="14:15" x14ac:dyDescent="0.25">
      <c r="N5720">
        <f>IF(AND(Sheet2!$K5720=$B$1,Sheet2!$L5720=1),Sheet2!$I5720+Sheet2!$M5720,IF(Sheet2!$K5720=$B$1,Sheet2!$M5720,0))</f>
        <v>0</v>
      </c>
      <c r="O5720">
        <f>IF(AND(Sheet2!$K5720=$B$2,Sheet2!$L5720=1),Sheet2!$J5720+Sheet2!$M5720,IF(Sheet2!$K5720=$B$2,Sheet2!$M5720,0))</f>
        <v>0</v>
      </c>
    </row>
    <row r="5721" spans="14:15" x14ac:dyDescent="0.25">
      <c r="N5721">
        <f>IF(AND(Sheet2!$K5721=$B$1,Sheet2!$L5721=1),Sheet2!$I5721+Sheet2!$M5721,IF(Sheet2!$K5721=$B$1,Sheet2!$M5721,0))</f>
        <v>0</v>
      </c>
      <c r="O5721">
        <f>IF(AND(Sheet2!$K5721=$B$2,Sheet2!$L5721=1),Sheet2!$J5721+Sheet2!$M5721,IF(Sheet2!$K5721=$B$2,Sheet2!$M5721,0))</f>
        <v>0</v>
      </c>
    </row>
    <row r="5722" spans="14:15" x14ac:dyDescent="0.25">
      <c r="N5722">
        <f>IF(AND(Sheet2!$K5722=$B$1,Sheet2!$L5722=1),Sheet2!$I5722+Sheet2!$M5722,IF(Sheet2!$K5722=$B$1,Sheet2!$M5722,0))</f>
        <v>0</v>
      </c>
      <c r="O5722">
        <f>IF(AND(Sheet2!$K5722=$B$2,Sheet2!$L5722=1),Sheet2!$J5722+Sheet2!$M5722,IF(Sheet2!$K5722=$B$2,Sheet2!$M5722,0))</f>
        <v>0</v>
      </c>
    </row>
    <row r="5723" spans="14:15" x14ac:dyDescent="0.25">
      <c r="N5723">
        <f>IF(AND(Sheet2!$K5723=$B$1,Sheet2!$L5723=1),Sheet2!$I5723+Sheet2!$M5723,IF(Sheet2!$K5723=$B$1,Sheet2!$M5723,0))</f>
        <v>0</v>
      </c>
      <c r="O5723">
        <f>IF(AND(Sheet2!$K5723=$B$2,Sheet2!$L5723=1),Sheet2!$J5723+Sheet2!$M5723,IF(Sheet2!$K5723=$B$2,Sheet2!$M5723,0))</f>
        <v>0</v>
      </c>
    </row>
    <row r="5724" spans="14:15" x14ac:dyDescent="0.25">
      <c r="N5724">
        <f>IF(AND(Sheet2!$K5724=$B$1,Sheet2!$L5724=1),Sheet2!$I5724+Sheet2!$M5724,IF(Sheet2!$K5724=$B$1,Sheet2!$M5724,0))</f>
        <v>0</v>
      </c>
      <c r="O5724">
        <f>IF(AND(Sheet2!$K5724=$B$2,Sheet2!$L5724=1),Sheet2!$J5724+Sheet2!$M5724,IF(Sheet2!$K5724=$B$2,Sheet2!$M5724,0))</f>
        <v>0</v>
      </c>
    </row>
    <row r="5725" spans="14:15" x14ac:dyDescent="0.25">
      <c r="N5725">
        <f>IF(AND(Sheet2!$K5725=$B$1,Sheet2!$L5725=1),Sheet2!$I5725+Sheet2!$M5725,IF(Sheet2!$K5725=$B$1,Sheet2!$M5725,0))</f>
        <v>0</v>
      </c>
      <c r="O5725">
        <f>IF(AND(Sheet2!$K5725=$B$2,Sheet2!$L5725=1),Sheet2!$J5725+Sheet2!$M5725,IF(Sheet2!$K5725=$B$2,Sheet2!$M5725,0))</f>
        <v>0</v>
      </c>
    </row>
    <row r="5726" spans="14:15" x14ac:dyDescent="0.25">
      <c r="N5726">
        <f>IF(AND(Sheet2!$K5726=$B$1,Sheet2!$L5726=1),Sheet2!$I5726+Sheet2!$M5726,IF(Sheet2!$K5726=$B$1,Sheet2!$M5726,0))</f>
        <v>0</v>
      </c>
      <c r="O5726">
        <f>IF(AND(Sheet2!$K5726=$B$2,Sheet2!$L5726=1),Sheet2!$J5726+Sheet2!$M5726,IF(Sheet2!$K5726=$B$2,Sheet2!$M5726,0))</f>
        <v>0</v>
      </c>
    </row>
    <row r="5727" spans="14:15" x14ac:dyDescent="0.25">
      <c r="N5727">
        <f>IF(AND(Sheet2!$K5727=$B$1,Sheet2!$L5727=1),Sheet2!$I5727+Sheet2!$M5727,IF(Sheet2!$K5727=$B$1,Sheet2!$M5727,0))</f>
        <v>0</v>
      </c>
      <c r="O5727">
        <f>IF(AND(Sheet2!$K5727=$B$2,Sheet2!$L5727=1),Sheet2!$J5727+Sheet2!$M5727,IF(Sheet2!$K5727=$B$2,Sheet2!$M5727,0))</f>
        <v>0</v>
      </c>
    </row>
    <row r="5728" spans="14:15" x14ac:dyDescent="0.25">
      <c r="N5728">
        <f>IF(AND(Sheet2!$K5728=$B$1,Sheet2!$L5728=1),Sheet2!$I5728+Sheet2!$M5728,IF(Sheet2!$K5728=$B$1,Sheet2!$M5728,0))</f>
        <v>0</v>
      </c>
      <c r="O5728">
        <f>IF(AND(Sheet2!$K5728=$B$2,Sheet2!$L5728=1),Sheet2!$J5728+Sheet2!$M5728,IF(Sheet2!$K5728=$B$2,Sheet2!$M5728,0))</f>
        <v>0</v>
      </c>
    </row>
    <row r="5729" spans="14:15" x14ac:dyDescent="0.25">
      <c r="N5729">
        <f>IF(AND(Sheet2!$K5729=$B$1,Sheet2!$L5729=1),Sheet2!$I5729+Sheet2!$M5729,IF(Sheet2!$K5729=$B$1,Sheet2!$M5729,0))</f>
        <v>0</v>
      </c>
      <c r="O5729">
        <f>IF(AND(Sheet2!$K5729=$B$2,Sheet2!$L5729=1),Sheet2!$J5729+Sheet2!$M5729,IF(Sheet2!$K5729=$B$2,Sheet2!$M5729,0))</f>
        <v>0</v>
      </c>
    </row>
    <row r="5730" spans="14:15" x14ac:dyDescent="0.25">
      <c r="N5730">
        <f>IF(AND(Sheet2!$K5730=$B$1,Sheet2!$L5730=1),Sheet2!$I5730+Sheet2!$M5730,IF(Sheet2!$K5730=$B$1,Sheet2!$M5730,0))</f>
        <v>0</v>
      </c>
      <c r="O5730">
        <f>IF(AND(Sheet2!$K5730=$B$2,Sheet2!$L5730=1),Sheet2!$J5730+Sheet2!$M5730,IF(Sheet2!$K5730=$B$2,Sheet2!$M5730,0))</f>
        <v>0</v>
      </c>
    </row>
    <row r="5731" spans="14:15" x14ac:dyDescent="0.25">
      <c r="N5731">
        <f>IF(AND(Sheet2!$K5731=$B$1,Sheet2!$L5731=1),Sheet2!$I5731+Sheet2!$M5731,IF(Sheet2!$K5731=$B$1,Sheet2!$M5731,0))</f>
        <v>0</v>
      </c>
      <c r="O5731">
        <f>IF(AND(Sheet2!$K5731=$B$2,Sheet2!$L5731=1),Sheet2!$J5731+Sheet2!$M5731,IF(Sheet2!$K5731=$B$2,Sheet2!$M5731,0))</f>
        <v>0</v>
      </c>
    </row>
    <row r="5732" spans="14:15" x14ac:dyDescent="0.25">
      <c r="N5732">
        <f>IF(AND(Sheet2!$K5732=$B$1,Sheet2!$L5732=1),Sheet2!$I5732+Sheet2!$M5732,IF(Sheet2!$K5732=$B$1,Sheet2!$M5732,0))</f>
        <v>0</v>
      </c>
      <c r="O5732">
        <f>IF(AND(Sheet2!$K5732=$B$2,Sheet2!$L5732=1),Sheet2!$J5732+Sheet2!$M5732,IF(Sheet2!$K5732=$B$2,Sheet2!$M5732,0))</f>
        <v>0</v>
      </c>
    </row>
    <row r="5733" spans="14:15" x14ac:dyDescent="0.25">
      <c r="N5733">
        <f>IF(AND(Sheet2!$K5733=$B$1,Sheet2!$L5733=1),Sheet2!$I5733+Sheet2!$M5733,IF(Sheet2!$K5733=$B$1,Sheet2!$M5733,0))</f>
        <v>0</v>
      </c>
      <c r="O5733">
        <f>IF(AND(Sheet2!$K5733=$B$2,Sheet2!$L5733=1),Sheet2!$J5733+Sheet2!$M5733,IF(Sheet2!$K5733=$B$2,Sheet2!$M5733,0))</f>
        <v>0</v>
      </c>
    </row>
    <row r="5734" spans="14:15" x14ac:dyDescent="0.25">
      <c r="N5734">
        <f>IF(AND(Sheet2!$K5734=$B$1,Sheet2!$L5734=1),Sheet2!$I5734+Sheet2!$M5734,IF(Sheet2!$K5734=$B$1,Sheet2!$M5734,0))</f>
        <v>0</v>
      </c>
      <c r="O5734">
        <f>IF(AND(Sheet2!$K5734=$B$2,Sheet2!$L5734=1),Sheet2!$J5734+Sheet2!$M5734,IF(Sheet2!$K5734=$B$2,Sheet2!$M5734,0))</f>
        <v>0</v>
      </c>
    </row>
    <row r="5735" spans="14:15" x14ac:dyDescent="0.25">
      <c r="N5735">
        <f>IF(AND(Sheet2!$K5735=$B$1,Sheet2!$L5735=1),Sheet2!$I5735+Sheet2!$M5735,IF(Sheet2!$K5735=$B$1,Sheet2!$M5735,0))</f>
        <v>0</v>
      </c>
      <c r="O5735">
        <f>IF(AND(Sheet2!$K5735=$B$2,Sheet2!$L5735=1),Sheet2!$J5735+Sheet2!$M5735,IF(Sheet2!$K5735=$B$2,Sheet2!$M5735,0))</f>
        <v>0</v>
      </c>
    </row>
    <row r="5736" spans="14:15" x14ac:dyDescent="0.25">
      <c r="N5736">
        <f>IF(AND(Sheet2!$K5736=$B$1,Sheet2!$L5736=1),Sheet2!$I5736+Sheet2!$M5736,IF(Sheet2!$K5736=$B$1,Sheet2!$M5736,0))</f>
        <v>0</v>
      </c>
      <c r="O5736">
        <f>IF(AND(Sheet2!$K5736=$B$2,Sheet2!$L5736=1),Sheet2!$J5736+Sheet2!$M5736,IF(Sheet2!$K5736=$B$2,Sheet2!$M5736,0))</f>
        <v>0</v>
      </c>
    </row>
    <row r="5737" spans="14:15" x14ac:dyDescent="0.25">
      <c r="N5737">
        <f>IF(AND(Sheet2!$K5737=$B$1,Sheet2!$L5737=1),Sheet2!$I5737+Sheet2!$M5737,IF(Sheet2!$K5737=$B$1,Sheet2!$M5737,0))</f>
        <v>0</v>
      </c>
      <c r="O5737">
        <f>IF(AND(Sheet2!$K5737=$B$2,Sheet2!$L5737=1),Sheet2!$J5737+Sheet2!$M5737,IF(Sheet2!$K5737=$B$2,Sheet2!$M5737,0))</f>
        <v>0</v>
      </c>
    </row>
    <row r="5738" spans="14:15" x14ac:dyDescent="0.25">
      <c r="N5738">
        <f>IF(AND(Sheet2!$K5738=$B$1,Sheet2!$L5738=1),Sheet2!$I5738+Sheet2!$M5738,IF(Sheet2!$K5738=$B$1,Sheet2!$M5738,0))</f>
        <v>0</v>
      </c>
      <c r="O5738">
        <f>IF(AND(Sheet2!$K5738=$B$2,Sheet2!$L5738=1),Sheet2!$J5738+Sheet2!$M5738,IF(Sheet2!$K5738=$B$2,Sheet2!$M5738,0))</f>
        <v>0</v>
      </c>
    </row>
    <row r="5739" spans="14:15" x14ac:dyDescent="0.25">
      <c r="N5739">
        <f>IF(AND(Sheet2!$K5739=$B$1,Sheet2!$L5739=1),Sheet2!$I5739+Sheet2!$M5739,IF(Sheet2!$K5739=$B$1,Sheet2!$M5739,0))</f>
        <v>0</v>
      </c>
      <c r="O5739">
        <f>IF(AND(Sheet2!$K5739=$B$2,Sheet2!$L5739=1),Sheet2!$J5739+Sheet2!$M5739,IF(Sheet2!$K5739=$B$2,Sheet2!$M5739,0))</f>
        <v>0</v>
      </c>
    </row>
    <row r="5740" spans="14:15" x14ac:dyDescent="0.25">
      <c r="N5740">
        <f>IF(AND(Sheet2!$K5740=$B$1,Sheet2!$L5740=1),Sheet2!$I5740+Sheet2!$M5740,IF(Sheet2!$K5740=$B$1,Sheet2!$M5740,0))</f>
        <v>0</v>
      </c>
      <c r="O5740">
        <f>IF(AND(Sheet2!$K5740=$B$2,Sheet2!$L5740=1),Sheet2!$J5740+Sheet2!$M5740,IF(Sheet2!$K5740=$B$2,Sheet2!$M5740,0))</f>
        <v>0</v>
      </c>
    </row>
    <row r="5741" spans="14:15" x14ac:dyDescent="0.25">
      <c r="N5741">
        <f>IF(AND(Sheet2!$K5741=$B$1,Sheet2!$L5741=1),Sheet2!$I5741+Sheet2!$M5741,IF(Sheet2!$K5741=$B$1,Sheet2!$M5741,0))</f>
        <v>0</v>
      </c>
      <c r="O5741">
        <f>IF(AND(Sheet2!$K5741=$B$2,Sheet2!$L5741=1),Sheet2!$J5741+Sheet2!$M5741,IF(Sheet2!$K5741=$B$2,Sheet2!$M5741,0))</f>
        <v>0</v>
      </c>
    </row>
    <row r="5742" spans="14:15" x14ac:dyDescent="0.25">
      <c r="N5742">
        <f>IF(AND(Sheet2!$K5742=$B$1,Sheet2!$L5742=1),Sheet2!$I5742+Sheet2!$M5742,IF(Sheet2!$K5742=$B$1,Sheet2!$M5742,0))</f>
        <v>0</v>
      </c>
      <c r="O5742">
        <f>IF(AND(Sheet2!$K5742=$B$2,Sheet2!$L5742=1),Sheet2!$J5742+Sheet2!$M5742,IF(Sheet2!$K5742=$B$2,Sheet2!$M5742,0))</f>
        <v>0</v>
      </c>
    </row>
    <row r="5743" spans="14:15" x14ac:dyDescent="0.25">
      <c r="N5743">
        <f>IF(AND(Sheet2!$K5743=$B$1,Sheet2!$L5743=1),Sheet2!$I5743+Sheet2!$M5743,IF(Sheet2!$K5743=$B$1,Sheet2!$M5743,0))</f>
        <v>0</v>
      </c>
      <c r="O5743">
        <f>IF(AND(Sheet2!$K5743=$B$2,Sheet2!$L5743=1),Sheet2!$J5743+Sheet2!$M5743,IF(Sheet2!$K5743=$B$2,Sheet2!$M5743,0))</f>
        <v>0</v>
      </c>
    </row>
    <row r="5744" spans="14:15" x14ac:dyDescent="0.25">
      <c r="N5744">
        <f>IF(AND(Sheet2!$K5744=$B$1,Sheet2!$L5744=1),Sheet2!$I5744+Sheet2!$M5744,IF(Sheet2!$K5744=$B$1,Sheet2!$M5744,0))</f>
        <v>0</v>
      </c>
      <c r="O5744">
        <f>IF(AND(Sheet2!$K5744=$B$2,Sheet2!$L5744=1),Sheet2!$J5744+Sheet2!$M5744,IF(Sheet2!$K5744=$B$2,Sheet2!$M5744,0))</f>
        <v>0</v>
      </c>
    </row>
    <row r="5745" spans="14:15" x14ac:dyDescent="0.25">
      <c r="N5745">
        <f>IF(AND(Sheet2!$K5745=$B$1,Sheet2!$L5745=1),Sheet2!$I5745+Sheet2!$M5745,IF(Sheet2!$K5745=$B$1,Sheet2!$M5745,0))</f>
        <v>0</v>
      </c>
      <c r="O5745">
        <f>IF(AND(Sheet2!$K5745=$B$2,Sheet2!$L5745=1),Sheet2!$J5745+Sheet2!$M5745,IF(Sheet2!$K5745=$B$2,Sheet2!$M5745,0))</f>
        <v>0</v>
      </c>
    </row>
    <row r="5746" spans="14:15" x14ac:dyDescent="0.25">
      <c r="N5746">
        <f>IF(AND(Sheet2!$K5746=$B$1,Sheet2!$L5746=1),Sheet2!$I5746+Sheet2!$M5746,IF(Sheet2!$K5746=$B$1,Sheet2!$M5746,0))</f>
        <v>0</v>
      </c>
      <c r="O5746">
        <f>IF(AND(Sheet2!$K5746=$B$2,Sheet2!$L5746=1),Sheet2!$J5746+Sheet2!$M5746,IF(Sheet2!$K5746=$B$2,Sheet2!$M5746,0))</f>
        <v>0</v>
      </c>
    </row>
    <row r="5747" spans="14:15" x14ac:dyDescent="0.25">
      <c r="N5747">
        <f>IF(AND(Sheet2!$K5747=$B$1,Sheet2!$L5747=1),Sheet2!$I5747+Sheet2!$M5747,IF(Sheet2!$K5747=$B$1,Sheet2!$M5747,0))</f>
        <v>0</v>
      </c>
      <c r="O5747">
        <f>IF(AND(Sheet2!$K5747=$B$2,Sheet2!$L5747=1),Sheet2!$J5747+Sheet2!$M5747,IF(Sheet2!$K5747=$B$2,Sheet2!$M5747,0))</f>
        <v>0</v>
      </c>
    </row>
    <row r="5748" spans="14:15" x14ac:dyDescent="0.25">
      <c r="N5748">
        <f>IF(AND(Sheet2!$K5748=$B$1,Sheet2!$L5748=1),Sheet2!$I5748+Sheet2!$M5748,IF(Sheet2!$K5748=$B$1,Sheet2!$M5748,0))</f>
        <v>0</v>
      </c>
      <c r="O5748">
        <f>IF(AND(Sheet2!$K5748=$B$2,Sheet2!$L5748=1),Sheet2!$J5748+Sheet2!$M5748,IF(Sheet2!$K5748=$B$2,Sheet2!$M5748,0))</f>
        <v>0</v>
      </c>
    </row>
    <row r="5749" spans="14:15" x14ac:dyDescent="0.25">
      <c r="N5749">
        <f>IF(AND(Sheet2!$K5749=$B$1,Sheet2!$L5749=1),Sheet2!$I5749+Sheet2!$M5749,IF(Sheet2!$K5749=$B$1,Sheet2!$M5749,0))</f>
        <v>0</v>
      </c>
      <c r="O5749">
        <f>IF(AND(Sheet2!$K5749=$B$2,Sheet2!$L5749=1),Sheet2!$J5749+Sheet2!$M5749,IF(Sheet2!$K5749=$B$2,Sheet2!$M5749,0))</f>
        <v>0</v>
      </c>
    </row>
    <row r="5750" spans="14:15" x14ac:dyDescent="0.25">
      <c r="N5750">
        <f>IF(AND(Sheet2!$K5750=$B$1,Sheet2!$L5750=1),Sheet2!$I5750+Sheet2!$M5750,IF(Sheet2!$K5750=$B$1,Sheet2!$M5750,0))</f>
        <v>0</v>
      </c>
      <c r="O5750">
        <f>IF(AND(Sheet2!$K5750=$B$2,Sheet2!$L5750=1),Sheet2!$J5750+Sheet2!$M5750,IF(Sheet2!$K5750=$B$2,Sheet2!$M5750,0))</f>
        <v>0</v>
      </c>
    </row>
    <row r="5751" spans="14:15" x14ac:dyDescent="0.25">
      <c r="N5751" s="38">
        <f>IF(AND(Sheet2!$K5751=$B$1,Sheet2!$L5751=1),Sheet2!$I5751+Sheet2!$M5751,IF(Sheet2!$K5751=$B$1,Sheet2!$M5751,0))</f>
        <v>0</v>
      </c>
      <c r="O5751" s="38">
        <f>IF(AND(Sheet2!$K5751=$B$2,Sheet2!$L5751=1),Sheet2!$J5751+Sheet2!$M5751,IF(Sheet2!$K5751=$B$2,Sheet2!$M5751,0))</f>
        <v>0</v>
      </c>
    </row>
    <row r="5752" spans="14:15" x14ac:dyDescent="0.25">
      <c r="N5752" s="38">
        <f>IF(AND(Sheet2!$K5752=$B$1,Sheet2!$L5752=1),Sheet2!$I5752+Sheet2!$M5752,IF(Sheet2!$K5752=$B$1,Sheet2!$M5752,0))</f>
        <v>0</v>
      </c>
      <c r="O5752" s="38">
        <f>IF(AND(Sheet2!$K5752=$B$2,Sheet2!$L5752=1),Sheet2!$J5752+Sheet2!$M5752,IF(Sheet2!$K5752=$B$2,Sheet2!$M5752,0))</f>
        <v>0</v>
      </c>
    </row>
    <row r="5753" spans="14:15" x14ac:dyDescent="0.25">
      <c r="N5753" s="38">
        <f>IF(AND(Sheet2!$K5753=$B$1,Sheet2!$L5753=1),Sheet2!$I5753+Sheet2!$M5753,IF(Sheet2!$K5753=$B$1,Sheet2!$M5753,0))</f>
        <v>0</v>
      </c>
      <c r="O5753" s="38">
        <f>IF(AND(Sheet2!$K5753=$B$2,Sheet2!$L5753=1),Sheet2!$J5753+Sheet2!$M5753,IF(Sheet2!$K5753=$B$2,Sheet2!$M5753,0))</f>
        <v>0</v>
      </c>
    </row>
    <row r="5754" spans="14:15" x14ac:dyDescent="0.25">
      <c r="N5754" s="38">
        <f>IF(AND(Sheet2!$K5754=$B$1,Sheet2!$L5754=1),Sheet2!$I5754+Sheet2!$M5754,IF(Sheet2!$K5754=$B$1,Sheet2!$M5754,0))</f>
        <v>0</v>
      </c>
      <c r="O5754" s="38">
        <f>IF(AND(Sheet2!$K5754=$B$2,Sheet2!$L5754=1),Sheet2!$J5754+Sheet2!$M5754,IF(Sheet2!$K5754=$B$2,Sheet2!$M5754,0))</f>
        <v>0</v>
      </c>
    </row>
    <row r="5755" spans="14:15" x14ac:dyDescent="0.25">
      <c r="N5755" s="38">
        <f>IF(AND(Sheet2!$K5755=$B$1,Sheet2!$L5755=1),Sheet2!$I5755+Sheet2!$M5755,IF(Sheet2!$K5755=$B$1,Sheet2!$M5755,0))</f>
        <v>0</v>
      </c>
      <c r="O5755" s="38">
        <f>IF(AND(Sheet2!$K5755=$B$2,Sheet2!$L5755=1),Sheet2!$J5755+Sheet2!$M5755,IF(Sheet2!$K5755=$B$2,Sheet2!$M5755,0))</f>
        <v>0</v>
      </c>
    </row>
    <row r="5756" spans="14:15" x14ac:dyDescent="0.25">
      <c r="N5756" s="38">
        <f>IF(AND(Sheet2!$K5756=$B$1,Sheet2!$L5756=1),Sheet2!$I5756+Sheet2!$M5756,IF(Sheet2!$K5756=$B$1,Sheet2!$M5756,0))</f>
        <v>0</v>
      </c>
      <c r="O5756" s="38">
        <f>IF(AND(Sheet2!$K5756=$B$2,Sheet2!$L5756=1),Sheet2!$J5756+Sheet2!$M5756,IF(Sheet2!$K5756=$B$2,Sheet2!$M5756,0))</f>
        <v>0</v>
      </c>
    </row>
    <row r="5757" spans="14:15" x14ac:dyDescent="0.25">
      <c r="N5757" s="38">
        <f>IF(AND(Sheet2!$K5757=$B$1,Sheet2!$L5757=1),Sheet2!$I5757+Sheet2!$M5757,IF(Sheet2!$K5757=$B$1,Sheet2!$M5757,0))</f>
        <v>0</v>
      </c>
      <c r="O5757" s="38">
        <f>IF(AND(Sheet2!$K5757=$B$2,Sheet2!$L5757=1),Sheet2!$J5757+Sheet2!$M5757,IF(Sheet2!$K5757=$B$2,Sheet2!$M5757,0))</f>
        <v>0</v>
      </c>
    </row>
    <row r="5758" spans="14:15" x14ac:dyDescent="0.25">
      <c r="N5758" s="38">
        <f>IF(AND(Sheet2!$K5758=$B$1,Sheet2!$L5758=1),Sheet2!$I5758+Sheet2!$M5758,IF(Sheet2!$K5758=$B$1,Sheet2!$M5758,0))</f>
        <v>0</v>
      </c>
      <c r="O5758" s="38">
        <f>IF(AND(Sheet2!$K5758=$B$2,Sheet2!$L5758=1),Sheet2!$J5758+Sheet2!$M5758,IF(Sheet2!$K5758=$B$2,Sheet2!$M5758,0))</f>
        <v>0</v>
      </c>
    </row>
    <row r="5759" spans="14:15" x14ac:dyDescent="0.25">
      <c r="N5759" s="38">
        <f>IF(AND(Sheet2!$K5759=$B$1,Sheet2!$L5759=1),Sheet2!$I5759+Sheet2!$M5759,IF(Sheet2!$K5759=$B$1,Sheet2!$M5759,0))</f>
        <v>0</v>
      </c>
      <c r="O5759" s="38">
        <f>IF(AND(Sheet2!$K5759=$B$2,Sheet2!$L5759=1),Sheet2!$J5759+Sheet2!$M5759,IF(Sheet2!$K5759=$B$2,Sheet2!$M5759,0))</f>
        <v>0</v>
      </c>
    </row>
    <row r="5760" spans="14:15" x14ac:dyDescent="0.25">
      <c r="N5760" s="38">
        <f>IF(AND(Sheet2!$K5760=$B$1,Sheet2!$L5760=1),Sheet2!$I5760+Sheet2!$M5760,IF(Sheet2!$K5760=$B$1,Sheet2!$M5760,0))</f>
        <v>0</v>
      </c>
      <c r="O5760" s="38">
        <f>IF(AND(Sheet2!$K5760=$B$2,Sheet2!$L5760=1),Sheet2!$J5760+Sheet2!$M5760,IF(Sheet2!$K5760=$B$2,Sheet2!$M5760,0))</f>
        <v>0</v>
      </c>
    </row>
    <row r="5761" spans="14:15" x14ac:dyDescent="0.25">
      <c r="N5761" s="38">
        <f>IF(AND(Sheet2!$K5761=$B$1,Sheet2!$L5761=1),Sheet2!$I5761+Sheet2!$M5761,IF(Sheet2!$K5761=$B$1,Sheet2!$M5761,0))</f>
        <v>0</v>
      </c>
      <c r="O5761" s="38">
        <f>IF(AND(Sheet2!$K5761=$B$2,Sheet2!$L5761=1),Sheet2!$J5761+Sheet2!$M5761,IF(Sheet2!$K5761=$B$2,Sheet2!$M5761,0))</f>
        <v>0</v>
      </c>
    </row>
    <row r="5762" spans="14:15" x14ac:dyDescent="0.25">
      <c r="N5762" s="38">
        <f>IF(AND(Sheet2!$K5762=$B$1,Sheet2!$L5762=1),Sheet2!$I5762+Sheet2!$M5762,IF(Sheet2!$K5762=$B$1,Sheet2!$M5762,0))</f>
        <v>0</v>
      </c>
      <c r="O5762" s="38">
        <f>IF(AND(Sheet2!$K5762=$B$2,Sheet2!$L5762=1),Sheet2!$J5762+Sheet2!$M5762,IF(Sheet2!$K5762=$B$2,Sheet2!$M5762,0))</f>
        <v>0</v>
      </c>
    </row>
    <row r="5763" spans="14:15" x14ac:dyDescent="0.25">
      <c r="N5763" s="38">
        <f>IF(AND(Sheet2!$K5763=$B$1,Sheet2!$L5763=1),Sheet2!$I5763+Sheet2!$M5763,IF(Sheet2!$K5763=$B$1,Sheet2!$M5763,0))</f>
        <v>0</v>
      </c>
      <c r="O5763" s="38">
        <f>IF(AND(Sheet2!$K5763=$B$2,Sheet2!$L5763=1),Sheet2!$J5763+Sheet2!$M5763,IF(Sheet2!$K5763=$B$2,Sheet2!$M5763,0))</f>
        <v>0</v>
      </c>
    </row>
    <row r="5764" spans="14:15" x14ac:dyDescent="0.25">
      <c r="N5764" s="38">
        <f>IF(AND(Sheet2!$K5764=$B$1,Sheet2!$L5764=1),Sheet2!$I5764+Sheet2!$M5764,IF(Sheet2!$K5764=$B$1,Sheet2!$M5764,0))</f>
        <v>0</v>
      </c>
      <c r="O5764" s="38">
        <f>IF(AND(Sheet2!$K5764=$B$2,Sheet2!$L5764=1),Sheet2!$J5764+Sheet2!$M5764,IF(Sheet2!$K5764=$B$2,Sheet2!$M5764,0))</f>
        <v>0</v>
      </c>
    </row>
    <row r="5765" spans="14:15" x14ac:dyDescent="0.25">
      <c r="N5765" s="38">
        <f>IF(AND(Sheet2!$K5765=$B$1,Sheet2!$L5765=1),Sheet2!$I5765+Sheet2!$M5765,IF(Sheet2!$K5765=$B$1,Sheet2!$M5765,0))</f>
        <v>0</v>
      </c>
      <c r="O5765" s="38">
        <f>IF(AND(Sheet2!$K5765=$B$2,Sheet2!$L5765=1),Sheet2!$J5765+Sheet2!$M5765,IF(Sheet2!$K5765=$B$2,Sheet2!$M5765,0))</f>
        <v>0</v>
      </c>
    </row>
    <row r="5766" spans="14:15" x14ac:dyDescent="0.25">
      <c r="N5766" s="38">
        <f>IF(AND(Sheet2!$K5766=$B$1,Sheet2!$L5766=1),Sheet2!$I5766+Sheet2!$M5766,IF(Sheet2!$K5766=$B$1,Sheet2!$M5766,0))</f>
        <v>0</v>
      </c>
      <c r="O5766" s="38">
        <f>IF(AND(Sheet2!$K5766=$B$2,Sheet2!$L5766=1),Sheet2!$J5766+Sheet2!$M5766,IF(Sheet2!$K5766=$B$2,Sheet2!$M5766,0))</f>
        <v>0</v>
      </c>
    </row>
    <row r="5767" spans="14:15" x14ac:dyDescent="0.25">
      <c r="N5767" s="38">
        <f>IF(AND(Sheet2!$K5767=$B$1,Sheet2!$L5767=1),Sheet2!$I5767+Sheet2!$M5767,IF(Sheet2!$K5767=$B$1,Sheet2!$M5767,0))</f>
        <v>0</v>
      </c>
      <c r="O5767" s="38">
        <f>IF(AND(Sheet2!$K5767=$B$2,Sheet2!$L5767=1),Sheet2!$J5767+Sheet2!$M5767,IF(Sheet2!$K5767=$B$2,Sheet2!$M5767,0))</f>
        <v>0</v>
      </c>
    </row>
    <row r="5768" spans="14:15" x14ac:dyDescent="0.25">
      <c r="N5768" s="38">
        <f>IF(AND(Sheet2!$K5768=$B$1,Sheet2!$L5768=1),Sheet2!$I5768+Sheet2!$M5768,IF(Sheet2!$K5768=$B$1,Sheet2!$M5768,0))</f>
        <v>0</v>
      </c>
      <c r="O5768" s="38">
        <f>IF(AND(Sheet2!$K5768=$B$2,Sheet2!$L5768=1),Sheet2!$J5768+Sheet2!$M5768,IF(Sheet2!$K5768=$B$2,Sheet2!$M5768,0))</f>
        <v>0</v>
      </c>
    </row>
    <row r="5769" spans="14:15" x14ac:dyDescent="0.25">
      <c r="N5769" s="38">
        <f>IF(AND(Sheet2!$K5769=$B$1,Sheet2!$L5769=1),Sheet2!$I5769+Sheet2!$M5769,IF(Sheet2!$K5769=$B$1,Sheet2!$M5769,0))</f>
        <v>0</v>
      </c>
      <c r="O5769" s="38">
        <f>IF(AND(Sheet2!$K5769=$B$2,Sheet2!$L5769=1),Sheet2!$J5769+Sheet2!$M5769,IF(Sheet2!$K5769=$B$2,Sheet2!$M5769,0))</f>
        <v>0</v>
      </c>
    </row>
    <row r="5770" spans="14:15" x14ac:dyDescent="0.25">
      <c r="N5770" s="38">
        <f>IF(AND(Sheet2!$K5770=$B$1,Sheet2!$L5770=1),Sheet2!$I5770+Sheet2!$M5770,IF(Sheet2!$K5770=$B$1,Sheet2!$M5770,0))</f>
        <v>0</v>
      </c>
      <c r="O5770" s="38">
        <f>IF(AND(Sheet2!$K5770=$B$2,Sheet2!$L5770=1),Sheet2!$J5770+Sheet2!$M5770,IF(Sheet2!$K5770=$B$2,Sheet2!$M5770,0))</f>
        <v>0</v>
      </c>
    </row>
    <row r="5771" spans="14:15" x14ac:dyDescent="0.25">
      <c r="N5771" s="38">
        <f>IF(AND(Sheet2!$K5771=$B$1,Sheet2!$L5771=1),Sheet2!$I5771+Sheet2!$M5771,IF(Sheet2!$K5771=$B$1,Sheet2!$M5771,0))</f>
        <v>0</v>
      </c>
      <c r="O5771" s="38">
        <f>IF(AND(Sheet2!$K5771=$B$2,Sheet2!$L5771=1),Sheet2!$J5771+Sheet2!$M5771,IF(Sheet2!$K5771=$B$2,Sheet2!$M5771,0))</f>
        <v>0</v>
      </c>
    </row>
    <row r="5772" spans="14:15" x14ac:dyDescent="0.25">
      <c r="N5772" s="38">
        <f>IF(AND(Sheet2!$K5772=$B$1,Sheet2!$L5772=1),Sheet2!$I5772+Sheet2!$M5772,IF(Sheet2!$K5772=$B$1,Sheet2!$M5772,0))</f>
        <v>0</v>
      </c>
      <c r="O5772" s="38">
        <f>IF(AND(Sheet2!$K5772=$B$2,Sheet2!$L5772=1),Sheet2!$J5772+Sheet2!$M5772,IF(Sheet2!$K5772=$B$2,Sheet2!$M5772,0))</f>
        <v>0</v>
      </c>
    </row>
    <row r="5773" spans="14:15" x14ac:dyDescent="0.25">
      <c r="N5773" s="38">
        <f>IF(AND(Sheet2!$K5773=$B$1,Sheet2!$L5773=1),Sheet2!$I5773+Sheet2!$M5773,IF(Sheet2!$K5773=$B$1,Sheet2!$M5773,0))</f>
        <v>0</v>
      </c>
      <c r="O5773" s="38">
        <f>IF(AND(Sheet2!$K5773=$B$2,Sheet2!$L5773=1),Sheet2!$J5773+Sheet2!$M5773,IF(Sheet2!$K5773=$B$2,Sheet2!$M5773,0))</f>
        <v>0</v>
      </c>
    </row>
    <row r="5774" spans="14:15" x14ac:dyDescent="0.25">
      <c r="N5774" s="38">
        <f>IF(AND(Sheet2!$K5774=$B$1,Sheet2!$L5774=1),Sheet2!$I5774+Sheet2!$M5774,IF(Sheet2!$K5774=$B$1,Sheet2!$M5774,0))</f>
        <v>0</v>
      </c>
      <c r="O5774" s="38">
        <f>IF(AND(Sheet2!$K5774=$B$2,Sheet2!$L5774=1),Sheet2!$J5774+Sheet2!$M5774,IF(Sheet2!$K5774=$B$2,Sheet2!$M5774,0))</f>
        <v>0</v>
      </c>
    </row>
    <row r="5775" spans="14:15" x14ac:dyDescent="0.25">
      <c r="N5775" s="38">
        <f>IF(AND(Sheet2!$K5775=$B$1,Sheet2!$L5775=1),Sheet2!$I5775+Sheet2!$M5775,IF(Sheet2!$K5775=$B$1,Sheet2!$M5775,0))</f>
        <v>0</v>
      </c>
      <c r="O5775" s="38">
        <f>IF(AND(Sheet2!$K5775=$B$2,Sheet2!$L5775=1),Sheet2!$J5775+Sheet2!$M5775,IF(Sheet2!$K5775=$B$2,Sheet2!$M5775,0))</f>
        <v>0</v>
      </c>
    </row>
    <row r="5776" spans="14:15" x14ac:dyDescent="0.25">
      <c r="N5776" s="38">
        <f>IF(AND(Sheet2!$K5776=$B$1,Sheet2!$L5776=1),Sheet2!$I5776+Sheet2!$M5776,IF(Sheet2!$K5776=$B$1,Sheet2!$M5776,0))</f>
        <v>0</v>
      </c>
      <c r="O5776" s="38">
        <f>IF(AND(Sheet2!$K5776=$B$2,Sheet2!$L5776=1),Sheet2!$J5776+Sheet2!$M5776,IF(Sheet2!$K5776=$B$2,Sheet2!$M5776,0))</f>
        <v>0</v>
      </c>
    </row>
    <row r="5777" spans="14:15" x14ac:dyDescent="0.25">
      <c r="N5777" s="38">
        <f>IF(AND(Sheet2!$K5777=$B$1,Sheet2!$L5777=1),Sheet2!$I5777+Sheet2!$M5777,IF(Sheet2!$K5777=$B$1,Sheet2!$M5777,0))</f>
        <v>0</v>
      </c>
      <c r="O5777" s="38">
        <f>IF(AND(Sheet2!$K5777=$B$2,Sheet2!$L5777=1),Sheet2!$J5777+Sheet2!$M5777,IF(Sheet2!$K5777=$B$2,Sheet2!$M5777,0))</f>
        <v>0</v>
      </c>
    </row>
    <row r="5778" spans="14:15" x14ac:dyDescent="0.25">
      <c r="N5778" s="38">
        <f>IF(AND(Sheet2!$K5778=$B$1,Sheet2!$L5778=1),Sheet2!$I5778+Sheet2!$M5778,IF(Sheet2!$K5778=$B$1,Sheet2!$M5778,0))</f>
        <v>0</v>
      </c>
      <c r="O5778" s="38">
        <f>IF(AND(Sheet2!$K5778=$B$2,Sheet2!$L5778=1),Sheet2!$J5778+Sheet2!$M5778,IF(Sheet2!$K5778=$B$2,Sheet2!$M5778,0))</f>
        <v>0</v>
      </c>
    </row>
    <row r="5779" spans="14:15" x14ac:dyDescent="0.25">
      <c r="N5779" s="38">
        <f>IF(AND(Sheet2!$K5779=$B$1,Sheet2!$L5779=1),Sheet2!$I5779+Sheet2!$M5779,IF(Sheet2!$K5779=$B$1,Sheet2!$M5779,0))</f>
        <v>0</v>
      </c>
      <c r="O5779" s="38">
        <f>IF(AND(Sheet2!$K5779=$B$2,Sheet2!$L5779=1),Sheet2!$J5779+Sheet2!$M5779,IF(Sheet2!$K5779=$B$2,Sheet2!$M5779,0))</f>
        <v>0</v>
      </c>
    </row>
    <row r="5780" spans="14:15" x14ac:dyDescent="0.25">
      <c r="N5780" s="38">
        <f>IF(AND(Sheet2!$K5780=$B$1,Sheet2!$L5780=1),Sheet2!$I5780+Sheet2!$M5780,IF(Sheet2!$K5780=$B$1,Sheet2!$M5780,0))</f>
        <v>0</v>
      </c>
      <c r="O5780" s="38">
        <f>IF(AND(Sheet2!$K5780=$B$2,Sheet2!$L5780=1),Sheet2!$J5780+Sheet2!$M5780,IF(Sheet2!$K5780=$B$2,Sheet2!$M5780,0))</f>
        <v>0</v>
      </c>
    </row>
    <row r="5781" spans="14:15" x14ac:dyDescent="0.25">
      <c r="N5781" s="38">
        <f>IF(AND(Sheet2!$K5781=$B$1,Sheet2!$L5781=1),Sheet2!$I5781+Sheet2!$M5781,IF(Sheet2!$K5781=$B$1,Sheet2!$M5781,0))</f>
        <v>0</v>
      </c>
      <c r="O5781" s="38">
        <f>IF(AND(Sheet2!$K5781=$B$2,Sheet2!$L5781=1),Sheet2!$J5781+Sheet2!$M5781,IF(Sheet2!$K5781=$B$2,Sheet2!$M5781,0))</f>
        <v>0</v>
      </c>
    </row>
    <row r="5782" spans="14:15" x14ac:dyDescent="0.25">
      <c r="N5782" s="38">
        <f>IF(AND(Sheet2!$K5782=$B$1,Sheet2!$L5782=1),Sheet2!$I5782+Sheet2!$M5782,IF(Sheet2!$K5782=$B$1,Sheet2!$M5782,0))</f>
        <v>0</v>
      </c>
      <c r="O5782" s="38">
        <f>IF(AND(Sheet2!$K5782=$B$2,Sheet2!$L5782=1),Sheet2!$J5782+Sheet2!$M5782,IF(Sheet2!$K5782=$B$2,Sheet2!$M5782,0))</f>
        <v>0</v>
      </c>
    </row>
    <row r="5783" spans="14:15" x14ac:dyDescent="0.25">
      <c r="N5783" s="38">
        <f>IF(AND(Sheet2!$K5783=$B$1,Sheet2!$L5783=1),Sheet2!$I5783+Sheet2!$M5783,IF(Sheet2!$K5783=$B$1,Sheet2!$M5783,0))</f>
        <v>0</v>
      </c>
      <c r="O5783" s="38">
        <f>IF(AND(Sheet2!$K5783=$B$2,Sheet2!$L5783=1),Sheet2!$J5783+Sheet2!$M5783,IF(Sheet2!$K5783=$B$2,Sheet2!$M5783,0))</f>
        <v>0</v>
      </c>
    </row>
    <row r="5784" spans="14:15" x14ac:dyDescent="0.25">
      <c r="N5784" s="38">
        <f>IF(AND(Sheet2!$K5784=$B$1,Sheet2!$L5784=1),Sheet2!$I5784+Sheet2!$M5784,IF(Sheet2!$K5784=$B$1,Sheet2!$M5784,0))</f>
        <v>0</v>
      </c>
      <c r="O5784" s="38">
        <f>IF(AND(Sheet2!$K5784=$B$2,Sheet2!$L5784=1),Sheet2!$J5784+Sheet2!$M5784,IF(Sheet2!$K5784=$B$2,Sheet2!$M5784,0))</f>
        <v>0</v>
      </c>
    </row>
    <row r="5785" spans="14:15" x14ac:dyDescent="0.25">
      <c r="N5785" s="38">
        <f>IF(AND(Sheet2!$K5785=$B$1,Sheet2!$L5785=1),Sheet2!$I5785+Sheet2!$M5785,IF(Sheet2!$K5785=$B$1,Sheet2!$M5785,0))</f>
        <v>0</v>
      </c>
      <c r="O5785" s="38">
        <f>IF(AND(Sheet2!$K5785=$B$2,Sheet2!$L5785=1),Sheet2!$J5785+Sheet2!$M5785,IF(Sheet2!$K5785=$B$2,Sheet2!$M5785,0))</f>
        <v>0</v>
      </c>
    </row>
    <row r="5786" spans="14:15" x14ac:dyDescent="0.25">
      <c r="N5786" s="38">
        <f>IF(AND(Sheet2!$K5786=$B$1,Sheet2!$L5786=1),Sheet2!$I5786+Sheet2!$M5786,IF(Sheet2!$K5786=$B$1,Sheet2!$M5786,0))</f>
        <v>0</v>
      </c>
      <c r="O5786" s="38">
        <f>IF(AND(Sheet2!$K5786=$B$2,Sheet2!$L5786=1),Sheet2!$J5786+Sheet2!$M5786,IF(Sheet2!$K5786=$B$2,Sheet2!$M5786,0))</f>
        <v>0</v>
      </c>
    </row>
    <row r="5787" spans="14:15" x14ac:dyDescent="0.25">
      <c r="N5787" s="38">
        <f>IF(AND(Sheet2!$K5787=$B$1,Sheet2!$L5787=1),Sheet2!$I5787+Sheet2!$M5787,IF(Sheet2!$K5787=$B$1,Sheet2!$M5787,0))</f>
        <v>0</v>
      </c>
      <c r="O5787" s="38">
        <f>IF(AND(Sheet2!$K5787=$B$2,Sheet2!$L5787=1),Sheet2!$J5787+Sheet2!$M5787,IF(Sheet2!$K5787=$B$2,Sheet2!$M5787,0))</f>
        <v>0</v>
      </c>
    </row>
    <row r="5788" spans="14:15" x14ac:dyDescent="0.25">
      <c r="N5788" s="38">
        <f>IF(AND(Sheet2!$K5788=$B$1,Sheet2!$L5788=1),Sheet2!$I5788+Sheet2!$M5788,IF(Sheet2!$K5788=$B$1,Sheet2!$M5788,0))</f>
        <v>0</v>
      </c>
      <c r="O5788" s="38">
        <f>IF(AND(Sheet2!$K5788=$B$2,Sheet2!$L5788=1),Sheet2!$J5788+Sheet2!$M5788,IF(Sheet2!$K5788=$B$2,Sheet2!$M5788,0))</f>
        <v>0</v>
      </c>
    </row>
    <row r="5789" spans="14:15" x14ac:dyDescent="0.25">
      <c r="N5789" s="38">
        <f>IF(AND(Sheet2!$K5789=$B$1,Sheet2!$L5789=1),Sheet2!$I5789+Sheet2!$M5789,IF(Sheet2!$K5789=$B$1,Sheet2!$M5789,0))</f>
        <v>0</v>
      </c>
      <c r="O5789" s="38">
        <f>IF(AND(Sheet2!$K5789=$B$2,Sheet2!$L5789=1),Sheet2!$J5789+Sheet2!$M5789,IF(Sheet2!$K5789=$B$2,Sheet2!$M5789,0))</f>
        <v>0</v>
      </c>
    </row>
    <row r="5790" spans="14:15" x14ac:dyDescent="0.25">
      <c r="N5790" s="38">
        <f>IF(AND(Sheet2!$K5790=$B$1,Sheet2!$L5790=1),Sheet2!$I5790+Sheet2!$M5790,IF(Sheet2!$K5790=$B$1,Sheet2!$M5790,0))</f>
        <v>0</v>
      </c>
      <c r="O5790" s="38">
        <f>IF(AND(Sheet2!$K5790=$B$2,Sheet2!$L5790=1),Sheet2!$J5790+Sheet2!$M5790,IF(Sheet2!$K5790=$B$2,Sheet2!$M5790,0))</f>
        <v>0</v>
      </c>
    </row>
    <row r="5791" spans="14:15" x14ac:dyDescent="0.25">
      <c r="N5791" s="38">
        <f>IF(AND(Sheet2!$K5791=$B$1,Sheet2!$L5791=1),Sheet2!$I5791+Sheet2!$M5791,IF(Sheet2!$K5791=$B$1,Sheet2!$M5791,0))</f>
        <v>0</v>
      </c>
      <c r="O5791" s="38">
        <f>IF(AND(Sheet2!$K5791=$B$2,Sheet2!$L5791=1),Sheet2!$J5791+Sheet2!$M5791,IF(Sheet2!$K5791=$B$2,Sheet2!$M5791,0))</f>
        <v>0</v>
      </c>
    </row>
    <row r="5792" spans="14:15" x14ac:dyDescent="0.25">
      <c r="N5792" s="38">
        <f>IF(AND(Sheet2!$K5792=$B$1,Sheet2!$L5792=1),Sheet2!$I5792+Sheet2!$M5792,IF(Sheet2!$K5792=$B$1,Sheet2!$M5792,0))</f>
        <v>0</v>
      </c>
      <c r="O5792" s="38">
        <f>IF(AND(Sheet2!$K5792=$B$2,Sheet2!$L5792=1),Sheet2!$J5792+Sheet2!$M5792,IF(Sheet2!$K5792=$B$2,Sheet2!$M5792,0))</f>
        <v>0</v>
      </c>
    </row>
    <row r="5793" spans="14:15" x14ac:dyDescent="0.25">
      <c r="N5793" s="38">
        <f>IF(AND(Sheet2!$K5793=$B$1,Sheet2!$L5793=1),Sheet2!$I5793+Sheet2!$M5793,IF(Sheet2!$K5793=$B$1,Sheet2!$M5793,0))</f>
        <v>0</v>
      </c>
      <c r="O5793" s="38">
        <f>IF(AND(Sheet2!$K5793=$B$2,Sheet2!$L5793=1),Sheet2!$J5793+Sheet2!$M5793,IF(Sheet2!$K5793=$B$2,Sheet2!$M5793,0))</f>
        <v>0</v>
      </c>
    </row>
    <row r="5794" spans="14:15" x14ac:dyDescent="0.25">
      <c r="N5794" s="38">
        <f>IF(AND(Sheet2!$K5794=$B$1,Sheet2!$L5794=1),Sheet2!$I5794+Sheet2!$M5794,IF(Sheet2!$K5794=$B$1,Sheet2!$M5794,0))</f>
        <v>0</v>
      </c>
      <c r="O5794" s="38">
        <f>IF(AND(Sheet2!$K5794=$B$2,Sheet2!$L5794=1),Sheet2!$J5794+Sheet2!$M5794,IF(Sheet2!$K5794=$B$2,Sheet2!$M5794,0))</f>
        <v>0</v>
      </c>
    </row>
    <row r="5795" spans="14:15" x14ac:dyDescent="0.25">
      <c r="N5795" s="38">
        <f>IF(AND(Sheet2!$K5795=$B$1,Sheet2!$L5795=1),Sheet2!$I5795+Sheet2!$M5795,IF(Sheet2!$K5795=$B$1,Sheet2!$M5795,0))</f>
        <v>0</v>
      </c>
      <c r="O5795" s="38">
        <f>IF(AND(Sheet2!$K5795=$B$2,Sheet2!$L5795=1),Sheet2!$J5795+Sheet2!$M5795,IF(Sheet2!$K5795=$B$2,Sheet2!$M5795,0))</f>
        <v>0</v>
      </c>
    </row>
    <row r="5796" spans="14:15" x14ac:dyDescent="0.25">
      <c r="N5796" s="38">
        <f>IF(AND(Sheet2!$K5796=$B$1,Sheet2!$L5796=1),Sheet2!$I5796+Sheet2!$M5796,IF(Sheet2!$K5796=$B$1,Sheet2!$M5796,0))</f>
        <v>0</v>
      </c>
      <c r="O5796" s="38">
        <f>IF(AND(Sheet2!$K5796=$B$2,Sheet2!$L5796=1),Sheet2!$J5796+Sheet2!$M5796,IF(Sheet2!$K5796=$B$2,Sheet2!$M5796,0))</f>
        <v>0</v>
      </c>
    </row>
    <row r="5797" spans="14:15" x14ac:dyDescent="0.25">
      <c r="N5797" s="38">
        <f>IF(AND(Sheet2!$K5797=$B$1,Sheet2!$L5797=1),Sheet2!$I5797+Sheet2!$M5797,IF(Sheet2!$K5797=$B$1,Sheet2!$M5797,0))</f>
        <v>0</v>
      </c>
      <c r="O5797" s="38">
        <f>IF(AND(Sheet2!$K5797=$B$2,Sheet2!$L5797=1),Sheet2!$J5797+Sheet2!$M5797,IF(Sheet2!$K5797=$B$2,Sheet2!$M5797,0))</f>
        <v>0</v>
      </c>
    </row>
    <row r="5798" spans="14:15" x14ac:dyDescent="0.25">
      <c r="N5798" s="38">
        <f>IF(AND(Sheet2!$K5798=$B$1,Sheet2!$L5798=1),Sheet2!$I5798+Sheet2!$M5798,IF(Sheet2!$K5798=$B$1,Sheet2!$M5798,0))</f>
        <v>0</v>
      </c>
      <c r="O5798" s="38">
        <f>IF(AND(Sheet2!$K5798=$B$2,Sheet2!$L5798=1),Sheet2!$J5798+Sheet2!$M5798,IF(Sheet2!$K5798=$B$2,Sheet2!$M5798,0))</f>
        <v>0</v>
      </c>
    </row>
    <row r="5799" spans="14:15" x14ac:dyDescent="0.25">
      <c r="N5799" s="38">
        <f>IF(AND(Sheet2!$K5799=$B$1,Sheet2!$L5799=1),Sheet2!$I5799+Sheet2!$M5799,IF(Sheet2!$K5799=$B$1,Sheet2!$M5799,0))</f>
        <v>0</v>
      </c>
      <c r="O5799" s="38">
        <f>IF(AND(Sheet2!$K5799=$B$2,Sheet2!$L5799=1),Sheet2!$J5799+Sheet2!$M5799,IF(Sheet2!$K5799=$B$2,Sheet2!$M5799,0))</f>
        <v>0</v>
      </c>
    </row>
    <row r="5800" spans="14:15" x14ac:dyDescent="0.25">
      <c r="N5800" s="38">
        <f>IF(AND(Sheet2!$K5800=$B$1,Sheet2!$L5800=1),Sheet2!$I5800+Sheet2!$M5800,IF(Sheet2!$K5800=$B$1,Sheet2!$M5800,0))</f>
        <v>0</v>
      </c>
      <c r="O5800" s="38">
        <f>IF(AND(Sheet2!$K5800=$B$2,Sheet2!$L5800=1),Sheet2!$J5800+Sheet2!$M5800,IF(Sheet2!$K5800=$B$2,Sheet2!$M5800,0))</f>
        <v>0</v>
      </c>
    </row>
    <row r="5801" spans="14:15" x14ac:dyDescent="0.25">
      <c r="N5801" s="38">
        <f>IF(AND(Sheet2!$K5801=$B$1,Sheet2!$L5801=1),Sheet2!$I5801+Sheet2!$M5801,IF(Sheet2!$K5801=$B$1,Sheet2!$M5801,0))</f>
        <v>0</v>
      </c>
      <c r="O5801" s="38">
        <f>IF(AND(Sheet2!$K5801=$B$2,Sheet2!$L5801=1),Sheet2!$J5801+Sheet2!$M5801,IF(Sheet2!$K5801=$B$2,Sheet2!$M5801,0))</f>
        <v>0</v>
      </c>
    </row>
    <row r="5802" spans="14:15" x14ac:dyDescent="0.25">
      <c r="N5802" s="38">
        <f>IF(AND(Sheet2!$K5802=$B$1,Sheet2!$L5802=1),Sheet2!$I5802+Sheet2!$M5802,IF(Sheet2!$K5802=$B$1,Sheet2!$M5802,0))</f>
        <v>0</v>
      </c>
      <c r="O5802" s="38">
        <f>IF(AND(Sheet2!$K5802=$B$2,Sheet2!$L5802=1),Sheet2!$J5802+Sheet2!$M5802,IF(Sheet2!$K5802=$B$2,Sheet2!$M5802,0))</f>
        <v>0</v>
      </c>
    </row>
    <row r="5803" spans="14:15" x14ac:dyDescent="0.25">
      <c r="N5803" s="38">
        <f>IF(AND(Sheet2!$K5803=$B$1,Sheet2!$L5803=1),Sheet2!$I5803+Sheet2!$M5803,IF(Sheet2!$K5803=$B$1,Sheet2!$M5803,0))</f>
        <v>0</v>
      </c>
      <c r="O5803" s="38">
        <f>IF(AND(Sheet2!$K5803=$B$2,Sheet2!$L5803=1),Sheet2!$J5803+Sheet2!$M5803,IF(Sheet2!$K5803=$B$2,Sheet2!$M5803,0))</f>
        <v>0</v>
      </c>
    </row>
    <row r="5804" spans="14:15" x14ac:dyDescent="0.25">
      <c r="N5804" s="38">
        <f>IF(AND(Sheet2!$K5804=$B$1,Sheet2!$L5804=1),Sheet2!$I5804+Sheet2!$M5804,IF(Sheet2!$K5804=$B$1,Sheet2!$M5804,0))</f>
        <v>0</v>
      </c>
      <c r="O5804" s="38">
        <f>IF(AND(Sheet2!$K5804=$B$2,Sheet2!$L5804=1),Sheet2!$J5804+Sheet2!$M5804,IF(Sheet2!$K5804=$B$2,Sheet2!$M5804,0))</f>
        <v>0</v>
      </c>
    </row>
    <row r="5805" spans="14:15" x14ac:dyDescent="0.25">
      <c r="N5805" s="38">
        <f>IF(AND(Sheet2!$K5805=$B$1,Sheet2!$L5805=1),Sheet2!$I5805+Sheet2!$M5805,IF(Sheet2!$K5805=$B$1,Sheet2!$M5805,0))</f>
        <v>0</v>
      </c>
      <c r="O5805" s="38">
        <f>IF(AND(Sheet2!$K5805=$B$2,Sheet2!$L5805=1),Sheet2!$J5805+Sheet2!$M5805,IF(Sheet2!$K5805=$B$2,Sheet2!$M5805,0))</f>
        <v>0</v>
      </c>
    </row>
    <row r="5806" spans="14:15" x14ac:dyDescent="0.25">
      <c r="N5806" s="38">
        <f>IF(AND(Sheet2!$K5806=$B$1,Sheet2!$L5806=1),Sheet2!$I5806+Sheet2!$M5806,IF(Sheet2!$K5806=$B$1,Sheet2!$M5806,0))</f>
        <v>0</v>
      </c>
      <c r="O5806" s="38">
        <f>IF(AND(Sheet2!$K5806=$B$2,Sheet2!$L5806=1),Sheet2!$J5806+Sheet2!$M5806,IF(Sheet2!$K5806=$B$2,Sheet2!$M5806,0))</f>
        <v>0</v>
      </c>
    </row>
    <row r="5807" spans="14:15" x14ac:dyDescent="0.25">
      <c r="N5807" s="38">
        <f>IF(AND(Sheet2!$K5807=$B$1,Sheet2!$L5807=1),Sheet2!$I5807+Sheet2!$M5807,IF(Sheet2!$K5807=$B$1,Sheet2!$M5807,0))</f>
        <v>0</v>
      </c>
      <c r="O5807" s="38">
        <f>IF(AND(Sheet2!$K5807=$B$2,Sheet2!$L5807=1),Sheet2!$J5807+Sheet2!$M5807,IF(Sheet2!$K5807=$B$2,Sheet2!$M5807,0))</f>
        <v>0</v>
      </c>
    </row>
    <row r="5808" spans="14:15" x14ac:dyDescent="0.25">
      <c r="N5808" s="38">
        <f>IF(AND(Sheet2!$K5808=$B$1,Sheet2!$L5808=1),Sheet2!$I5808+Sheet2!$M5808,IF(Sheet2!$K5808=$B$1,Sheet2!$M5808,0))</f>
        <v>0</v>
      </c>
      <c r="O5808" s="38">
        <f>IF(AND(Sheet2!$K5808=$B$2,Sheet2!$L5808=1),Sheet2!$J5808+Sheet2!$M5808,IF(Sheet2!$K5808=$B$2,Sheet2!$M5808,0))</f>
        <v>0</v>
      </c>
    </row>
    <row r="5809" spans="14:15" x14ac:dyDescent="0.25">
      <c r="N5809" s="38">
        <f>IF(AND(Sheet2!$K5809=$B$1,Sheet2!$L5809=1),Sheet2!$I5809+Sheet2!$M5809,IF(Sheet2!$K5809=$B$1,Sheet2!$M5809,0))</f>
        <v>0</v>
      </c>
      <c r="O5809" s="38">
        <f>IF(AND(Sheet2!$K5809=$B$2,Sheet2!$L5809=1),Sheet2!$J5809+Sheet2!$M5809,IF(Sheet2!$K5809=$B$2,Sheet2!$M5809,0))</f>
        <v>0</v>
      </c>
    </row>
    <row r="5810" spans="14:15" x14ac:dyDescent="0.25">
      <c r="N5810" s="38">
        <f>IF(AND(Sheet2!$K5810=$B$1,Sheet2!$L5810=1),Sheet2!$I5810+Sheet2!$M5810,IF(Sheet2!$K5810=$B$1,Sheet2!$M5810,0))</f>
        <v>0</v>
      </c>
      <c r="O5810" s="38">
        <f>IF(AND(Sheet2!$K5810=$B$2,Sheet2!$L5810=1),Sheet2!$J5810+Sheet2!$M5810,IF(Sheet2!$K5810=$B$2,Sheet2!$M5810,0))</f>
        <v>0</v>
      </c>
    </row>
    <row r="5811" spans="14:15" x14ac:dyDescent="0.25">
      <c r="N5811" s="38">
        <f>IF(AND(Sheet2!$K5811=$B$1,Sheet2!$L5811=1),Sheet2!$I5811+Sheet2!$M5811,IF(Sheet2!$K5811=$B$1,Sheet2!$M5811,0))</f>
        <v>0</v>
      </c>
      <c r="O5811" s="38">
        <f>IF(AND(Sheet2!$K5811=$B$2,Sheet2!$L5811=1),Sheet2!$J5811+Sheet2!$M5811,IF(Sheet2!$K5811=$B$2,Sheet2!$M5811,0))</f>
        <v>0</v>
      </c>
    </row>
    <row r="5812" spans="14:15" x14ac:dyDescent="0.25">
      <c r="N5812" s="38">
        <f>IF(AND(Sheet2!$K5812=$B$1,Sheet2!$L5812=1),Sheet2!$I5812+Sheet2!$M5812,IF(Sheet2!$K5812=$B$1,Sheet2!$M5812,0))</f>
        <v>0</v>
      </c>
      <c r="O5812" s="38">
        <f>IF(AND(Sheet2!$K5812=$B$2,Sheet2!$L5812=1),Sheet2!$J5812+Sheet2!$M5812,IF(Sheet2!$K5812=$B$2,Sheet2!$M5812,0))</f>
        <v>0</v>
      </c>
    </row>
    <row r="5813" spans="14:15" x14ac:dyDescent="0.25">
      <c r="N5813" s="38">
        <f>IF(AND(Sheet2!$K5813=$B$1,Sheet2!$L5813=1),Sheet2!$I5813+Sheet2!$M5813,IF(Sheet2!$K5813=$B$1,Sheet2!$M5813,0))</f>
        <v>0</v>
      </c>
      <c r="O5813" s="38">
        <f>IF(AND(Sheet2!$K5813=$B$2,Sheet2!$L5813=1),Sheet2!$J5813+Sheet2!$M5813,IF(Sheet2!$K5813=$B$2,Sheet2!$M5813,0))</f>
        <v>0</v>
      </c>
    </row>
    <row r="5814" spans="14:15" x14ac:dyDescent="0.25">
      <c r="N5814" s="38">
        <f>IF(AND(Sheet2!$K5814=$B$1,Sheet2!$L5814=1),Sheet2!$I5814+Sheet2!$M5814,IF(Sheet2!$K5814=$B$1,Sheet2!$M5814,0))</f>
        <v>0</v>
      </c>
      <c r="O5814" s="38">
        <f>IF(AND(Sheet2!$K5814=$B$2,Sheet2!$L5814=1),Sheet2!$J5814+Sheet2!$M5814,IF(Sheet2!$K5814=$B$2,Sheet2!$M5814,0))</f>
        <v>0</v>
      </c>
    </row>
    <row r="5815" spans="14:15" x14ac:dyDescent="0.25">
      <c r="N5815" s="38">
        <f>IF(AND(Sheet2!$K5815=$B$1,Sheet2!$L5815=1),Sheet2!$I5815+Sheet2!$M5815,IF(Sheet2!$K5815=$B$1,Sheet2!$M5815,0))</f>
        <v>0</v>
      </c>
      <c r="O5815" s="38">
        <f>IF(AND(Sheet2!$K5815=$B$2,Sheet2!$L5815=1),Sheet2!$J5815+Sheet2!$M5815,IF(Sheet2!$K5815=$B$2,Sheet2!$M5815,0))</f>
        <v>0</v>
      </c>
    </row>
    <row r="5816" spans="14:15" x14ac:dyDescent="0.25">
      <c r="N5816" s="38">
        <f>IF(AND(Sheet2!$K5816=$B$1,Sheet2!$L5816=1),Sheet2!$I5816+Sheet2!$M5816,IF(Sheet2!$K5816=$B$1,Sheet2!$M5816,0))</f>
        <v>0</v>
      </c>
      <c r="O5816" s="38">
        <f>IF(AND(Sheet2!$K5816=$B$2,Sheet2!$L5816=1),Sheet2!$J5816+Sheet2!$M5816,IF(Sheet2!$K5816=$B$2,Sheet2!$M5816,0))</f>
        <v>0</v>
      </c>
    </row>
    <row r="5817" spans="14:15" x14ac:dyDescent="0.25">
      <c r="N5817" s="38">
        <f>IF(AND(Sheet2!$K5817=$B$1,Sheet2!$L5817=1),Sheet2!$I5817+Sheet2!$M5817,IF(Sheet2!$K5817=$B$1,Sheet2!$M5817,0))</f>
        <v>0</v>
      </c>
      <c r="O5817" s="38">
        <f>IF(AND(Sheet2!$K5817=$B$2,Sheet2!$L5817=1),Sheet2!$J5817+Sheet2!$M5817,IF(Sheet2!$K5817=$B$2,Sheet2!$M5817,0))</f>
        <v>0</v>
      </c>
    </row>
    <row r="5818" spans="14:15" x14ac:dyDescent="0.25">
      <c r="N5818" s="38">
        <f>IF(AND(Sheet2!$K5818=$B$1,Sheet2!$L5818=1),Sheet2!$I5818+Sheet2!$M5818,IF(Sheet2!$K5818=$B$1,Sheet2!$M5818,0))</f>
        <v>0</v>
      </c>
      <c r="O5818" s="38">
        <f>IF(AND(Sheet2!$K5818=$B$2,Sheet2!$L5818=1),Sheet2!$J5818+Sheet2!$M5818,IF(Sheet2!$K5818=$B$2,Sheet2!$M5818,0))</f>
        <v>0</v>
      </c>
    </row>
    <row r="5819" spans="14:15" x14ac:dyDescent="0.25">
      <c r="N5819" s="38">
        <f>IF(AND(Sheet2!$K5819=$B$1,Sheet2!$L5819=1),Sheet2!$I5819+Sheet2!$M5819,IF(Sheet2!$K5819=$B$1,Sheet2!$M5819,0))</f>
        <v>0</v>
      </c>
      <c r="O5819" s="38">
        <f>IF(AND(Sheet2!$K5819=$B$2,Sheet2!$L5819=1),Sheet2!$J5819+Sheet2!$M5819,IF(Sheet2!$K5819=$B$2,Sheet2!$M5819,0))</f>
        <v>0</v>
      </c>
    </row>
    <row r="5820" spans="14:15" x14ac:dyDescent="0.25">
      <c r="N5820" s="38">
        <f>IF(AND(Sheet2!$K5820=$B$1,Sheet2!$L5820=1),Sheet2!$I5820+Sheet2!$M5820,IF(Sheet2!$K5820=$B$1,Sheet2!$M5820,0))</f>
        <v>0</v>
      </c>
      <c r="O5820" s="38">
        <f>IF(AND(Sheet2!$K5820=$B$2,Sheet2!$L5820=1),Sheet2!$J5820+Sheet2!$M5820,IF(Sheet2!$K5820=$B$2,Sheet2!$M5820,0))</f>
        <v>0</v>
      </c>
    </row>
    <row r="5821" spans="14:15" x14ac:dyDescent="0.25">
      <c r="N5821" s="38">
        <f>IF(AND(Sheet2!$K5821=$B$1,Sheet2!$L5821=1),Sheet2!$I5821+Sheet2!$M5821,IF(Sheet2!$K5821=$B$1,Sheet2!$M5821,0))</f>
        <v>0</v>
      </c>
      <c r="O5821" s="38">
        <f>IF(AND(Sheet2!$K5821=$B$2,Sheet2!$L5821=1),Sheet2!$J5821+Sheet2!$M5821,IF(Sheet2!$K5821=$B$2,Sheet2!$M5821,0))</f>
        <v>0</v>
      </c>
    </row>
    <row r="5822" spans="14:15" x14ac:dyDescent="0.25">
      <c r="N5822" s="38">
        <f>IF(AND(Sheet2!$K5822=$B$1,Sheet2!$L5822=1),Sheet2!$I5822+Sheet2!$M5822,IF(Sheet2!$K5822=$B$1,Sheet2!$M5822,0))</f>
        <v>0</v>
      </c>
      <c r="O5822" s="38">
        <f>IF(AND(Sheet2!$K5822=$B$2,Sheet2!$L5822=1),Sheet2!$J5822+Sheet2!$M5822,IF(Sheet2!$K5822=$B$2,Sheet2!$M5822,0))</f>
        <v>0</v>
      </c>
    </row>
    <row r="5823" spans="14:15" x14ac:dyDescent="0.25">
      <c r="N5823" s="38">
        <f>IF(AND(Sheet2!$K5823=$B$1,Sheet2!$L5823=1),Sheet2!$I5823+Sheet2!$M5823,IF(Sheet2!$K5823=$B$1,Sheet2!$M5823,0))</f>
        <v>0</v>
      </c>
      <c r="O5823" s="38">
        <f>IF(AND(Sheet2!$K5823=$B$2,Sheet2!$L5823=1),Sheet2!$J5823+Sheet2!$M5823,IF(Sheet2!$K5823=$B$2,Sheet2!$M5823,0))</f>
        <v>0</v>
      </c>
    </row>
    <row r="5824" spans="14:15" x14ac:dyDescent="0.25">
      <c r="N5824" s="38">
        <f>IF(AND(Sheet2!$K5824=$B$1,Sheet2!$L5824=1),Sheet2!$I5824+Sheet2!$M5824,IF(Sheet2!$K5824=$B$1,Sheet2!$M5824,0))</f>
        <v>0</v>
      </c>
      <c r="O5824" s="38">
        <f>IF(AND(Sheet2!$K5824=$B$2,Sheet2!$L5824=1),Sheet2!$J5824+Sheet2!$M5824,IF(Sheet2!$K5824=$B$2,Sheet2!$M5824,0))</f>
        <v>0</v>
      </c>
    </row>
    <row r="5825" spans="14:15" x14ac:dyDescent="0.25">
      <c r="N5825" s="38">
        <f>IF(AND(Sheet2!$K5825=$B$1,Sheet2!$L5825=1),Sheet2!$I5825+Sheet2!$M5825,IF(Sheet2!$K5825=$B$1,Sheet2!$M5825,0))</f>
        <v>0</v>
      </c>
      <c r="O5825" s="38">
        <f>IF(AND(Sheet2!$K5825=$B$2,Sheet2!$L5825=1),Sheet2!$J5825+Sheet2!$M5825,IF(Sheet2!$K5825=$B$2,Sheet2!$M5825,0))</f>
        <v>0</v>
      </c>
    </row>
    <row r="5826" spans="14:15" x14ac:dyDescent="0.25">
      <c r="N5826" s="38">
        <f>IF(AND(Sheet2!$K5826=$B$1,Sheet2!$L5826=1),Sheet2!$I5826+Sheet2!$M5826,IF(Sheet2!$K5826=$B$1,Sheet2!$M5826,0))</f>
        <v>0</v>
      </c>
      <c r="O5826" s="38">
        <f>IF(AND(Sheet2!$K5826=$B$2,Sheet2!$L5826=1),Sheet2!$J5826+Sheet2!$M5826,IF(Sheet2!$K5826=$B$2,Sheet2!$M5826,0))</f>
        <v>0</v>
      </c>
    </row>
    <row r="5827" spans="14:15" x14ac:dyDescent="0.25">
      <c r="N5827" s="38">
        <f>IF(AND(Sheet2!$K5827=$B$1,Sheet2!$L5827=1),Sheet2!$I5827+Sheet2!$M5827,IF(Sheet2!$K5827=$B$1,Sheet2!$M5827,0))</f>
        <v>0</v>
      </c>
      <c r="O5827" s="38">
        <f>IF(AND(Sheet2!$K5827=$B$2,Sheet2!$L5827=1),Sheet2!$J5827+Sheet2!$M5827,IF(Sheet2!$K5827=$B$2,Sheet2!$M5827,0))</f>
        <v>0</v>
      </c>
    </row>
    <row r="5828" spans="14:15" x14ac:dyDescent="0.25">
      <c r="N5828" s="38">
        <f>IF(AND(Sheet2!$K5828=$B$1,Sheet2!$L5828=1),Sheet2!$I5828+Sheet2!$M5828,IF(Sheet2!$K5828=$B$1,Sheet2!$M5828,0))</f>
        <v>0</v>
      </c>
      <c r="O5828" s="38">
        <f>IF(AND(Sheet2!$K5828=$B$2,Sheet2!$L5828=1),Sheet2!$J5828+Sheet2!$M5828,IF(Sheet2!$K5828=$B$2,Sheet2!$M5828,0))</f>
        <v>0</v>
      </c>
    </row>
    <row r="5829" spans="14:15" x14ac:dyDescent="0.25">
      <c r="N5829" s="38">
        <f>IF(AND(Sheet2!$K5829=$B$1,Sheet2!$L5829=1),Sheet2!$I5829+Sheet2!$M5829,IF(Sheet2!$K5829=$B$1,Sheet2!$M5829,0))</f>
        <v>0</v>
      </c>
      <c r="O5829" s="38">
        <f>IF(AND(Sheet2!$K5829=$B$2,Sheet2!$L5829=1),Sheet2!$J5829+Sheet2!$M5829,IF(Sheet2!$K5829=$B$2,Sheet2!$M5829,0))</f>
        <v>0</v>
      </c>
    </row>
    <row r="5830" spans="14:15" x14ac:dyDescent="0.25">
      <c r="N5830" s="38">
        <f>IF(AND(Sheet2!$K5830=$B$1,Sheet2!$L5830=1),Sheet2!$I5830+Sheet2!$M5830,IF(Sheet2!$K5830=$B$1,Sheet2!$M5830,0))</f>
        <v>0</v>
      </c>
      <c r="O5830" s="38">
        <f>IF(AND(Sheet2!$K5830=$B$2,Sheet2!$L5830=1),Sheet2!$J5830+Sheet2!$M5830,IF(Sheet2!$K5830=$B$2,Sheet2!$M5830,0))</f>
        <v>0</v>
      </c>
    </row>
    <row r="5831" spans="14:15" x14ac:dyDescent="0.25">
      <c r="N5831" s="38">
        <f>IF(AND(Sheet2!$K5831=$B$1,Sheet2!$L5831=1),Sheet2!$I5831+Sheet2!$M5831,IF(Sheet2!$K5831=$B$1,Sheet2!$M5831,0))</f>
        <v>0</v>
      </c>
      <c r="O5831" s="38">
        <f>IF(AND(Sheet2!$K5831=$B$2,Sheet2!$L5831=1),Sheet2!$J5831+Sheet2!$M5831,IF(Sheet2!$K5831=$B$2,Sheet2!$M5831,0))</f>
        <v>0</v>
      </c>
    </row>
    <row r="5832" spans="14:15" x14ac:dyDescent="0.25">
      <c r="N5832" s="38">
        <f>IF(AND(Sheet2!$K5832=$B$1,Sheet2!$L5832=1),Sheet2!$I5832+Sheet2!$M5832,IF(Sheet2!$K5832=$B$1,Sheet2!$M5832,0))</f>
        <v>0</v>
      </c>
      <c r="O5832" s="38">
        <f>IF(AND(Sheet2!$K5832=$B$2,Sheet2!$L5832=1),Sheet2!$J5832+Sheet2!$M5832,IF(Sheet2!$K5832=$B$2,Sheet2!$M5832,0))</f>
        <v>0</v>
      </c>
    </row>
    <row r="5833" spans="14:15" x14ac:dyDescent="0.25">
      <c r="N5833" s="38">
        <f>IF(AND(Sheet2!$K5833=$B$1,Sheet2!$L5833=1),Sheet2!$I5833+Sheet2!$M5833,IF(Sheet2!$K5833=$B$1,Sheet2!$M5833,0))</f>
        <v>0</v>
      </c>
      <c r="O5833" s="38">
        <f>IF(AND(Sheet2!$K5833=$B$2,Sheet2!$L5833=1),Sheet2!$J5833+Sheet2!$M5833,IF(Sheet2!$K5833=$B$2,Sheet2!$M5833,0))</f>
        <v>0</v>
      </c>
    </row>
    <row r="5834" spans="14:15" x14ac:dyDescent="0.25">
      <c r="N5834" s="38">
        <f>IF(AND(Sheet2!$K5834=$B$1,Sheet2!$L5834=1),Sheet2!$I5834+Sheet2!$M5834,IF(Sheet2!$K5834=$B$1,Sheet2!$M5834,0))</f>
        <v>0</v>
      </c>
      <c r="O5834" s="38">
        <f>IF(AND(Sheet2!$K5834=$B$2,Sheet2!$L5834=1),Sheet2!$J5834+Sheet2!$M5834,IF(Sheet2!$K5834=$B$2,Sheet2!$M5834,0))</f>
        <v>0</v>
      </c>
    </row>
    <row r="5835" spans="14:15" x14ac:dyDescent="0.25">
      <c r="N5835" s="38">
        <f>IF(AND(Sheet2!$K5835=$B$1,Sheet2!$L5835=1),Sheet2!$I5835+Sheet2!$M5835,IF(Sheet2!$K5835=$B$1,Sheet2!$M5835,0))</f>
        <v>0</v>
      </c>
      <c r="O5835" s="38">
        <f>IF(AND(Sheet2!$K5835=$B$2,Sheet2!$L5835=1),Sheet2!$J5835+Sheet2!$M5835,IF(Sheet2!$K5835=$B$2,Sheet2!$M5835,0))</f>
        <v>0</v>
      </c>
    </row>
    <row r="5836" spans="14:15" x14ac:dyDescent="0.25">
      <c r="N5836" s="38">
        <f>IF(AND(Sheet2!$K5836=$B$1,Sheet2!$L5836=1),Sheet2!$I5836+Sheet2!$M5836,IF(Sheet2!$K5836=$B$1,Sheet2!$M5836,0))</f>
        <v>0</v>
      </c>
      <c r="O5836" s="38">
        <f>IF(AND(Sheet2!$K5836=$B$2,Sheet2!$L5836=1),Sheet2!$J5836+Sheet2!$M5836,IF(Sheet2!$K5836=$B$2,Sheet2!$M5836,0))</f>
        <v>0</v>
      </c>
    </row>
    <row r="5837" spans="14:15" x14ac:dyDescent="0.25">
      <c r="N5837" s="38">
        <f>IF(AND(Sheet2!$K5837=$B$1,Sheet2!$L5837=1),Sheet2!$I5837+Sheet2!$M5837,IF(Sheet2!$K5837=$B$1,Sheet2!$M5837,0))</f>
        <v>0</v>
      </c>
      <c r="O5837" s="38">
        <f>IF(AND(Sheet2!$K5837=$B$2,Sheet2!$L5837=1),Sheet2!$J5837+Sheet2!$M5837,IF(Sheet2!$K5837=$B$2,Sheet2!$M5837,0))</f>
        <v>0</v>
      </c>
    </row>
    <row r="5838" spans="14:15" x14ac:dyDescent="0.25">
      <c r="N5838" s="38">
        <f>IF(AND(Sheet2!$K5838=$B$1,Sheet2!$L5838=1),Sheet2!$I5838+Sheet2!$M5838,IF(Sheet2!$K5838=$B$1,Sheet2!$M5838,0))</f>
        <v>0</v>
      </c>
      <c r="O5838" s="38">
        <f>IF(AND(Sheet2!$K5838=$B$2,Sheet2!$L5838=1),Sheet2!$J5838+Sheet2!$M5838,IF(Sheet2!$K5838=$B$2,Sheet2!$M5838,0))</f>
        <v>0</v>
      </c>
    </row>
    <row r="5839" spans="14:15" x14ac:dyDescent="0.25">
      <c r="N5839" s="38">
        <f>IF(AND(Sheet2!$K5839=$B$1,Sheet2!$L5839=1),Sheet2!$I5839+Sheet2!$M5839,IF(Sheet2!$K5839=$B$1,Sheet2!$M5839,0))</f>
        <v>0</v>
      </c>
      <c r="O5839" s="38">
        <f>IF(AND(Sheet2!$K5839=$B$2,Sheet2!$L5839=1),Sheet2!$J5839+Sheet2!$M5839,IF(Sheet2!$K5839=$B$2,Sheet2!$M5839,0))</f>
        <v>0</v>
      </c>
    </row>
    <row r="5840" spans="14:15" x14ac:dyDescent="0.25">
      <c r="N5840" s="38">
        <f>IF(AND(Sheet2!$K5840=$B$1,Sheet2!$L5840=1),Sheet2!$I5840+Sheet2!$M5840,IF(Sheet2!$K5840=$B$1,Sheet2!$M5840,0))</f>
        <v>0</v>
      </c>
      <c r="O5840" s="38">
        <f>IF(AND(Sheet2!$K5840=$B$2,Sheet2!$L5840=1),Sheet2!$J5840+Sheet2!$M5840,IF(Sheet2!$K5840=$B$2,Sheet2!$M5840,0))</f>
        <v>0</v>
      </c>
    </row>
    <row r="5841" spans="14:15" x14ac:dyDescent="0.25">
      <c r="N5841" s="38">
        <f>IF(AND(Sheet2!$K5841=$B$1,Sheet2!$L5841=1),Sheet2!$I5841+Sheet2!$M5841,IF(Sheet2!$K5841=$B$1,Sheet2!$M5841,0))</f>
        <v>0</v>
      </c>
      <c r="O5841" s="38">
        <f>IF(AND(Sheet2!$K5841=$B$2,Sheet2!$L5841=1),Sheet2!$J5841+Sheet2!$M5841,IF(Sheet2!$K5841=$B$2,Sheet2!$M5841,0))</f>
        <v>0</v>
      </c>
    </row>
    <row r="5842" spans="14:15" x14ac:dyDescent="0.25">
      <c r="N5842" s="38">
        <f>IF(AND(Sheet2!$K5842=$B$1,Sheet2!$L5842=1),Sheet2!$I5842+Sheet2!$M5842,IF(Sheet2!$K5842=$B$1,Sheet2!$M5842,0))</f>
        <v>0</v>
      </c>
      <c r="O5842" s="38">
        <f>IF(AND(Sheet2!$K5842=$B$2,Sheet2!$L5842=1),Sheet2!$J5842+Sheet2!$M5842,IF(Sheet2!$K5842=$B$2,Sheet2!$M5842,0))</f>
        <v>0</v>
      </c>
    </row>
    <row r="5843" spans="14:15" x14ac:dyDescent="0.25">
      <c r="N5843" s="38">
        <f>IF(AND(Sheet2!$K5843=$B$1,Sheet2!$L5843=1),Sheet2!$I5843+Sheet2!$M5843,IF(Sheet2!$K5843=$B$1,Sheet2!$M5843,0))</f>
        <v>0</v>
      </c>
      <c r="O5843" s="38">
        <f>IF(AND(Sheet2!$K5843=$B$2,Sheet2!$L5843=1),Sheet2!$J5843+Sheet2!$M5843,IF(Sheet2!$K5843=$B$2,Sheet2!$M5843,0))</f>
        <v>0</v>
      </c>
    </row>
    <row r="5844" spans="14:15" x14ac:dyDescent="0.25">
      <c r="N5844" s="38">
        <f>IF(AND(Sheet2!$K5844=$B$1,Sheet2!$L5844=1),Sheet2!$I5844+Sheet2!$M5844,IF(Sheet2!$K5844=$B$1,Sheet2!$M5844,0))</f>
        <v>0</v>
      </c>
      <c r="O5844" s="38">
        <f>IF(AND(Sheet2!$K5844=$B$2,Sheet2!$L5844=1),Sheet2!$J5844+Sheet2!$M5844,IF(Sheet2!$K5844=$B$2,Sheet2!$M5844,0))</f>
        <v>0</v>
      </c>
    </row>
    <row r="5845" spans="14:15" x14ac:dyDescent="0.25">
      <c r="N5845" s="38">
        <f>IF(AND(Sheet2!$K5845=$B$1,Sheet2!$L5845=1),Sheet2!$I5845+Sheet2!$M5845,IF(Sheet2!$K5845=$B$1,Sheet2!$M5845,0))</f>
        <v>0</v>
      </c>
      <c r="O5845" s="38">
        <f>IF(AND(Sheet2!$K5845=$B$2,Sheet2!$L5845=1),Sheet2!$J5845+Sheet2!$M5845,IF(Sheet2!$K5845=$B$2,Sheet2!$M5845,0))</f>
        <v>0</v>
      </c>
    </row>
    <row r="5846" spans="14:15" x14ac:dyDescent="0.25">
      <c r="N5846" s="38">
        <f>IF(AND(Sheet2!$K5846=$B$1,Sheet2!$L5846=1),Sheet2!$I5846+Sheet2!$M5846,IF(Sheet2!$K5846=$B$1,Sheet2!$M5846,0))</f>
        <v>0</v>
      </c>
      <c r="O5846" s="38">
        <f>IF(AND(Sheet2!$K5846=$B$2,Sheet2!$L5846=1),Sheet2!$J5846+Sheet2!$M5846,IF(Sheet2!$K5846=$B$2,Sheet2!$M5846,0))</f>
        <v>0</v>
      </c>
    </row>
    <row r="5847" spans="14:15" x14ac:dyDescent="0.25">
      <c r="N5847" s="38">
        <f>IF(AND(Sheet2!$K5847=$B$1,Sheet2!$L5847=1),Sheet2!$I5847+Sheet2!$M5847,IF(Sheet2!$K5847=$B$1,Sheet2!$M5847,0))</f>
        <v>0</v>
      </c>
      <c r="O5847" s="38">
        <f>IF(AND(Sheet2!$K5847=$B$2,Sheet2!$L5847=1),Sheet2!$J5847+Sheet2!$M5847,IF(Sheet2!$K5847=$B$2,Sheet2!$M5847,0))</f>
        <v>0</v>
      </c>
    </row>
    <row r="5848" spans="14:15" x14ac:dyDescent="0.25">
      <c r="N5848" s="38">
        <f>IF(AND(Sheet2!$K5848=$B$1,Sheet2!$L5848=1),Sheet2!$I5848+Sheet2!$M5848,IF(Sheet2!$K5848=$B$1,Sheet2!$M5848,0))</f>
        <v>0</v>
      </c>
      <c r="O5848" s="38">
        <f>IF(AND(Sheet2!$K5848=$B$2,Sheet2!$L5848=1),Sheet2!$J5848+Sheet2!$M5848,IF(Sheet2!$K5848=$B$2,Sheet2!$M5848,0))</f>
        <v>0</v>
      </c>
    </row>
    <row r="5849" spans="14:15" x14ac:dyDescent="0.25">
      <c r="N5849" s="38">
        <f>IF(AND(Sheet2!$K5849=$B$1,Sheet2!$L5849=1),Sheet2!$I5849+Sheet2!$M5849,IF(Sheet2!$K5849=$B$1,Sheet2!$M5849,0))</f>
        <v>0</v>
      </c>
      <c r="O5849" s="38">
        <f>IF(AND(Sheet2!$K5849=$B$2,Sheet2!$L5849=1),Sheet2!$J5849+Sheet2!$M5849,IF(Sheet2!$K5849=$B$2,Sheet2!$M5849,0))</f>
        <v>0</v>
      </c>
    </row>
    <row r="5850" spans="14:15" x14ac:dyDescent="0.25">
      <c r="N5850" s="38">
        <f>IF(AND(Sheet2!$K5850=$B$1,Sheet2!$L5850=1),Sheet2!$I5850+Sheet2!$M5850,IF(Sheet2!$K5850=$B$1,Sheet2!$M5850,0))</f>
        <v>0</v>
      </c>
      <c r="O5850" s="38">
        <f>IF(AND(Sheet2!$K5850=$B$2,Sheet2!$L5850=1),Sheet2!$J5850+Sheet2!$M5850,IF(Sheet2!$K5850=$B$2,Sheet2!$M5850,0))</f>
        <v>0</v>
      </c>
    </row>
    <row r="5851" spans="14:15" x14ac:dyDescent="0.25">
      <c r="N5851" s="38">
        <f>IF(AND(Sheet2!$K5851=$B$1,Sheet2!$L5851=1),Sheet2!$I5851+Sheet2!$M5851,IF(Sheet2!$K5851=$B$1,Sheet2!$M5851,0))</f>
        <v>0</v>
      </c>
      <c r="O5851" s="38">
        <f>IF(AND(Sheet2!$K5851=$B$2,Sheet2!$L5851=1),Sheet2!$J5851+Sheet2!$M5851,IF(Sheet2!$K5851=$B$2,Sheet2!$M5851,0))</f>
        <v>0</v>
      </c>
    </row>
    <row r="5852" spans="14:15" x14ac:dyDescent="0.25">
      <c r="N5852" s="38">
        <f>IF(AND(Sheet2!$K5852=$B$1,Sheet2!$L5852=1),Sheet2!$I5852+Sheet2!$M5852,IF(Sheet2!$K5852=$B$1,Sheet2!$M5852,0))</f>
        <v>0</v>
      </c>
      <c r="O5852" s="38">
        <f>IF(AND(Sheet2!$K5852=$B$2,Sheet2!$L5852=1),Sheet2!$J5852+Sheet2!$M5852,IF(Sheet2!$K5852=$B$2,Sheet2!$M5852,0))</f>
        <v>0</v>
      </c>
    </row>
    <row r="5853" spans="14:15" x14ac:dyDescent="0.25">
      <c r="N5853" s="38">
        <f>IF(AND(Sheet2!$K5853=$B$1,Sheet2!$L5853=1),Sheet2!$I5853+Sheet2!$M5853,IF(Sheet2!$K5853=$B$1,Sheet2!$M5853,0))</f>
        <v>0</v>
      </c>
      <c r="O5853" s="38">
        <f>IF(AND(Sheet2!$K5853=$B$2,Sheet2!$L5853=1),Sheet2!$J5853+Sheet2!$M5853,IF(Sheet2!$K5853=$B$2,Sheet2!$M5853,0))</f>
        <v>0</v>
      </c>
    </row>
    <row r="5854" spans="14:15" x14ac:dyDescent="0.25">
      <c r="N5854" s="38">
        <f>IF(AND(Sheet2!$K5854=$B$1,Sheet2!$L5854=1),Sheet2!$I5854+Sheet2!$M5854,IF(Sheet2!$K5854=$B$1,Sheet2!$M5854,0))</f>
        <v>0</v>
      </c>
      <c r="O5854" s="38">
        <f>IF(AND(Sheet2!$K5854=$B$2,Sheet2!$L5854=1),Sheet2!$J5854+Sheet2!$M5854,IF(Sheet2!$K5854=$B$2,Sheet2!$M5854,0))</f>
        <v>0</v>
      </c>
    </row>
    <row r="5855" spans="14:15" x14ac:dyDescent="0.25">
      <c r="N5855" s="38">
        <f>IF(AND(Sheet2!$K5855=$B$1,Sheet2!$L5855=1),Sheet2!$I5855+Sheet2!$M5855,IF(Sheet2!$K5855=$B$1,Sheet2!$M5855,0))</f>
        <v>0</v>
      </c>
      <c r="O5855" s="38">
        <f>IF(AND(Sheet2!$K5855=$B$2,Sheet2!$L5855=1),Sheet2!$J5855+Sheet2!$M5855,IF(Sheet2!$K5855=$B$2,Sheet2!$M5855,0))</f>
        <v>0</v>
      </c>
    </row>
    <row r="5856" spans="14:15" x14ac:dyDescent="0.25">
      <c r="N5856" s="38">
        <f>IF(AND(Sheet2!$K5856=$B$1,Sheet2!$L5856=1),Sheet2!$I5856+Sheet2!$M5856,IF(Sheet2!$K5856=$B$1,Sheet2!$M5856,0))</f>
        <v>0</v>
      </c>
      <c r="O5856" s="38">
        <f>IF(AND(Sheet2!$K5856=$B$2,Sheet2!$L5856=1),Sheet2!$J5856+Sheet2!$M5856,IF(Sheet2!$K5856=$B$2,Sheet2!$M5856,0))</f>
        <v>0</v>
      </c>
    </row>
    <row r="5857" spans="14:15" x14ac:dyDescent="0.25">
      <c r="N5857" s="38">
        <f>IF(AND(Sheet2!$K5857=$B$1,Sheet2!$L5857=1),Sheet2!$I5857+Sheet2!$M5857,IF(Sheet2!$K5857=$B$1,Sheet2!$M5857,0))</f>
        <v>0</v>
      </c>
      <c r="O5857" s="38">
        <f>IF(AND(Sheet2!$K5857=$B$2,Sheet2!$L5857=1),Sheet2!$J5857+Sheet2!$M5857,IF(Sheet2!$K5857=$B$2,Sheet2!$M5857,0))</f>
        <v>0</v>
      </c>
    </row>
    <row r="5858" spans="14:15" x14ac:dyDescent="0.25">
      <c r="N5858" s="38">
        <f>IF(AND(Sheet2!$K5858=$B$1,Sheet2!$L5858=1),Sheet2!$I5858+Sheet2!$M5858,IF(Sheet2!$K5858=$B$1,Sheet2!$M5858,0))</f>
        <v>0</v>
      </c>
      <c r="O5858" s="38">
        <f>IF(AND(Sheet2!$K5858=$B$2,Sheet2!$L5858=1),Sheet2!$J5858+Sheet2!$M5858,IF(Sheet2!$K5858=$B$2,Sheet2!$M5858,0))</f>
        <v>0</v>
      </c>
    </row>
    <row r="5859" spans="14:15" x14ac:dyDescent="0.25">
      <c r="N5859" s="38">
        <f>IF(AND(Sheet2!$K5859=$B$1,Sheet2!$L5859=1),Sheet2!$I5859+Sheet2!$M5859,IF(Sheet2!$K5859=$B$1,Sheet2!$M5859,0))</f>
        <v>0</v>
      </c>
      <c r="O5859" s="38">
        <f>IF(AND(Sheet2!$K5859=$B$2,Sheet2!$L5859=1),Sheet2!$J5859+Sheet2!$M5859,IF(Sheet2!$K5859=$B$2,Sheet2!$M5859,0))</f>
        <v>0</v>
      </c>
    </row>
    <row r="5860" spans="14:15" x14ac:dyDescent="0.25">
      <c r="N5860" s="38">
        <f>IF(AND(Sheet2!$K5860=$B$1,Sheet2!$L5860=1),Sheet2!$I5860+Sheet2!$M5860,IF(Sheet2!$K5860=$B$1,Sheet2!$M5860,0))</f>
        <v>0</v>
      </c>
      <c r="O5860" s="38">
        <f>IF(AND(Sheet2!$K5860=$B$2,Sheet2!$L5860=1),Sheet2!$J5860+Sheet2!$M5860,IF(Sheet2!$K5860=$B$2,Sheet2!$M5860,0))</f>
        <v>0</v>
      </c>
    </row>
    <row r="5861" spans="14:15" x14ac:dyDescent="0.25">
      <c r="N5861" s="38">
        <f>IF(AND(Sheet2!$K5861=$B$1,Sheet2!$L5861=1),Sheet2!$I5861+Sheet2!$M5861,IF(Sheet2!$K5861=$B$1,Sheet2!$M5861,0))</f>
        <v>0</v>
      </c>
      <c r="O5861" s="38">
        <f>IF(AND(Sheet2!$K5861=$B$2,Sheet2!$L5861=1),Sheet2!$J5861+Sheet2!$M5861,IF(Sheet2!$K5861=$B$2,Sheet2!$M5861,0))</f>
        <v>0</v>
      </c>
    </row>
    <row r="5862" spans="14:15" x14ac:dyDescent="0.25">
      <c r="N5862" s="38">
        <f>IF(AND(Sheet2!$K5862=$B$1,Sheet2!$L5862=1),Sheet2!$I5862+Sheet2!$M5862,IF(Sheet2!$K5862=$B$1,Sheet2!$M5862,0))</f>
        <v>0</v>
      </c>
      <c r="O5862" s="38">
        <f>IF(AND(Sheet2!$K5862=$B$2,Sheet2!$L5862=1),Sheet2!$J5862+Sheet2!$M5862,IF(Sheet2!$K5862=$B$2,Sheet2!$M5862,0))</f>
        <v>0</v>
      </c>
    </row>
    <row r="5863" spans="14:15" x14ac:dyDescent="0.25">
      <c r="N5863" s="38">
        <f>IF(AND(Sheet2!$K5863=$B$1,Sheet2!$L5863=1),Sheet2!$I5863+Sheet2!$M5863,IF(Sheet2!$K5863=$B$1,Sheet2!$M5863,0))</f>
        <v>0</v>
      </c>
      <c r="O5863" s="38">
        <f>IF(AND(Sheet2!$K5863=$B$2,Sheet2!$L5863=1),Sheet2!$J5863+Sheet2!$M5863,IF(Sheet2!$K5863=$B$2,Sheet2!$M5863,0))</f>
        <v>0</v>
      </c>
    </row>
    <row r="5864" spans="14:15" x14ac:dyDescent="0.25">
      <c r="N5864" s="38">
        <f>IF(AND(Sheet2!$K5864=$B$1,Sheet2!$L5864=1),Sheet2!$I5864+Sheet2!$M5864,IF(Sheet2!$K5864=$B$1,Sheet2!$M5864,0))</f>
        <v>0</v>
      </c>
      <c r="O5864" s="38">
        <f>IF(AND(Sheet2!$K5864=$B$2,Sheet2!$L5864=1),Sheet2!$J5864+Sheet2!$M5864,IF(Sheet2!$K5864=$B$2,Sheet2!$M5864,0))</f>
        <v>0</v>
      </c>
    </row>
    <row r="5865" spans="14:15" x14ac:dyDescent="0.25">
      <c r="N5865" s="38">
        <f>IF(AND(Sheet2!$K5865=$B$1,Sheet2!$L5865=1),Sheet2!$I5865+Sheet2!$M5865,IF(Sheet2!$K5865=$B$1,Sheet2!$M5865,0))</f>
        <v>0</v>
      </c>
      <c r="O5865" s="38">
        <f>IF(AND(Sheet2!$K5865=$B$2,Sheet2!$L5865=1),Sheet2!$J5865+Sheet2!$M5865,IF(Sheet2!$K5865=$B$2,Sheet2!$M5865,0))</f>
        <v>0</v>
      </c>
    </row>
    <row r="5866" spans="14:15" x14ac:dyDescent="0.25">
      <c r="N5866" s="38">
        <f>IF(AND(Sheet2!$K5866=$B$1,Sheet2!$L5866=1),Sheet2!$I5866+Sheet2!$M5866,IF(Sheet2!$K5866=$B$1,Sheet2!$M5866,0))</f>
        <v>0</v>
      </c>
      <c r="O5866" s="38">
        <f>IF(AND(Sheet2!$K5866=$B$2,Sheet2!$L5866=1),Sheet2!$J5866+Sheet2!$M5866,IF(Sheet2!$K5866=$B$2,Sheet2!$M5866,0))</f>
        <v>0</v>
      </c>
    </row>
    <row r="5867" spans="14:15" x14ac:dyDescent="0.25">
      <c r="N5867" s="38">
        <f>IF(AND(Sheet2!$K5867=$B$1,Sheet2!$L5867=1),Sheet2!$I5867+Sheet2!$M5867,IF(Sheet2!$K5867=$B$1,Sheet2!$M5867,0))</f>
        <v>0</v>
      </c>
      <c r="O5867" s="38">
        <f>IF(AND(Sheet2!$K5867=$B$2,Sheet2!$L5867=1),Sheet2!$J5867+Sheet2!$M5867,IF(Sheet2!$K5867=$B$2,Sheet2!$M5867,0))</f>
        <v>0</v>
      </c>
    </row>
    <row r="5868" spans="14:15" x14ac:dyDescent="0.25">
      <c r="N5868" s="38">
        <f>IF(AND(Sheet2!$K5868=$B$1,Sheet2!$L5868=1),Sheet2!$I5868+Sheet2!$M5868,IF(Sheet2!$K5868=$B$1,Sheet2!$M5868,0))</f>
        <v>0</v>
      </c>
      <c r="O5868" s="38">
        <f>IF(AND(Sheet2!$K5868=$B$2,Sheet2!$L5868=1),Sheet2!$J5868+Sheet2!$M5868,IF(Sheet2!$K5868=$B$2,Sheet2!$M5868,0))</f>
        <v>0</v>
      </c>
    </row>
    <row r="5869" spans="14:15" x14ac:dyDescent="0.25">
      <c r="N5869" s="38">
        <f>IF(AND(Sheet2!$K5869=$B$1,Sheet2!$L5869=1),Sheet2!$I5869+Sheet2!$M5869,IF(Sheet2!$K5869=$B$1,Sheet2!$M5869,0))</f>
        <v>0</v>
      </c>
      <c r="O5869" s="38">
        <f>IF(AND(Sheet2!$K5869=$B$2,Sheet2!$L5869=1),Sheet2!$J5869+Sheet2!$M5869,IF(Sheet2!$K5869=$B$2,Sheet2!$M5869,0))</f>
        <v>0</v>
      </c>
    </row>
    <row r="5870" spans="14:15" x14ac:dyDescent="0.25">
      <c r="N5870" s="38">
        <f>IF(AND(Sheet2!$K5870=$B$1,Sheet2!$L5870=1),Sheet2!$I5870+Sheet2!$M5870,IF(Sheet2!$K5870=$B$1,Sheet2!$M5870,0))</f>
        <v>0</v>
      </c>
      <c r="O5870" s="38">
        <f>IF(AND(Sheet2!$K5870=$B$2,Sheet2!$L5870=1),Sheet2!$J5870+Sheet2!$M5870,IF(Sheet2!$K5870=$B$2,Sheet2!$M5870,0))</f>
        <v>0</v>
      </c>
    </row>
    <row r="5871" spans="14:15" x14ac:dyDescent="0.25">
      <c r="N5871" s="38">
        <f>IF(AND(Sheet2!$K5871=$B$1,Sheet2!$L5871=1),Sheet2!$I5871+Sheet2!$M5871,IF(Sheet2!$K5871=$B$1,Sheet2!$M5871,0))</f>
        <v>0</v>
      </c>
      <c r="O5871" s="38">
        <f>IF(AND(Sheet2!$K5871=$B$2,Sheet2!$L5871=1),Sheet2!$J5871+Sheet2!$M5871,IF(Sheet2!$K5871=$B$2,Sheet2!$M5871,0))</f>
        <v>0</v>
      </c>
    </row>
    <row r="5872" spans="14:15" x14ac:dyDescent="0.25">
      <c r="N5872" s="38">
        <f>IF(AND(Sheet2!$K5872=$B$1,Sheet2!$L5872=1),Sheet2!$I5872+Sheet2!$M5872,IF(Sheet2!$K5872=$B$1,Sheet2!$M5872,0))</f>
        <v>0</v>
      </c>
      <c r="O5872" s="38">
        <f>IF(AND(Sheet2!$K5872=$B$2,Sheet2!$L5872=1),Sheet2!$J5872+Sheet2!$M5872,IF(Sheet2!$K5872=$B$2,Sheet2!$M5872,0))</f>
        <v>0</v>
      </c>
    </row>
    <row r="5873" spans="14:15" x14ac:dyDescent="0.25">
      <c r="N5873" s="38">
        <f>IF(AND(Sheet2!$K5873=$B$1,Sheet2!$L5873=1),Sheet2!$I5873+Sheet2!$M5873,IF(Sheet2!$K5873=$B$1,Sheet2!$M5873,0))</f>
        <v>0</v>
      </c>
      <c r="O5873" s="38">
        <f>IF(AND(Sheet2!$K5873=$B$2,Sheet2!$L5873=1),Sheet2!$J5873+Sheet2!$M5873,IF(Sheet2!$K5873=$B$2,Sheet2!$M5873,0))</f>
        <v>0</v>
      </c>
    </row>
    <row r="5874" spans="14:15" x14ac:dyDescent="0.25">
      <c r="N5874" s="38">
        <f>IF(AND(Sheet2!$K5874=$B$1,Sheet2!$L5874=1),Sheet2!$I5874+Sheet2!$M5874,IF(Sheet2!$K5874=$B$1,Sheet2!$M5874,0))</f>
        <v>0</v>
      </c>
      <c r="O5874" s="38">
        <f>IF(AND(Sheet2!$K5874=$B$2,Sheet2!$L5874=1),Sheet2!$J5874+Sheet2!$M5874,IF(Sheet2!$K5874=$B$2,Sheet2!$M5874,0))</f>
        <v>0</v>
      </c>
    </row>
    <row r="5875" spans="14:15" x14ac:dyDescent="0.25">
      <c r="N5875" s="38">
        <f>IF(AND(Sheet2!$K5875=$B$1,Sheet2!$L5875=1),Sheet2!$I5875+Sheet2!$M5875,IF(Sheet2!$K5875=$B$1,Sheet2!$M5875,0))</f>
        <v>0</v>
      </c>
      <c r="O5875" s="38">
        <f>IF(AND(Sheet2!$K5875=$B$2,Sheet2!$L5875=1),Sheet2!$J5875+Sheet2!$M5875,IF(Sheet2!$K5875=$B$2,Sheet2!$M5875,0))</f>
        <v>0</v>
      </c>
    </row>
    <row r="5876" spans="14:15" x14ac:dyDescent="0.25">
      <c r="N5876" s="38">
        <f>IF(AND(Sheet2!$K5876=$B$1,Sheet2!$L5876=1),Sheet2!$I5876+Sheet2!$M5876,IF(Sheet2!$K5876=$B$1,Sheet2!$M5876,0))</f>
        <v>0</v>
      </c>
      <c r="O5876" s="38">
        <f>IF(AND(Sheet2!$K5876=$B$2,Sheet2!$L5876=1),Sheet2!$J5876+Sheet2!$M5876,IF(Sheet2!$K5876=$B$2,Sheet2!$M5876,0))</f>
        <v>0</v>
      </c>
    </row>
    <row r="5877" spans="14:15" x14ac:dyDescent="0.25">
      <c r="N5877" s="38">
        <f>IF(AND(Sheet2!$K5877=$B$1,Sheet2!$L5877=1),Sheet2!$I5877+Sheet2!$M5877,IF(Sheet2!$K5877=$B$1,Sheet2!$M5877,0))</f>
        <v>0</v>
      </c>
      <c r="O5877" s="38">
        <f>IF(AND(Sheet2!$K5877=$B$2,Sheet2!$L5877=1),Sheet2!$J5877+Sheet2!$M5877,IF(Sheet2!$K5877=$B$2,Sheet2!$M5877,0))</f>
        <v>0</v>
      </c>
    </row>
    <row r="5878" spans="14:15" x14ac:dyDescent="0.25">
      <c r="N5878" s="38">
        <f>IF(AND(Sheet2!$K5878=$B$1,Sheet2!$L5878=1),Sheet2!$I5878+Sheet2!$M5878,IF(Sheet2!$K5878=$B$1,Sheet2!$M5878,0))</f>
        <v>0</v>
      </c>
      <c r="O5878" s="38">
        <f>IF(AND(Sheet2!$K5878=$B$2,Sheet2!$L5878=1),Sheet2!$J5878+Sheet2!$M5878,IF(Sheet2!$K5878=$B$2,Sheet2!$M5878,0))</f>
        <v>0</v>
      </c>
    </row>
    <row r="5879" spans="14:15" x14ac:dyDescent="0.25">
      <c r="N5879" s="38">
        <f>IF(AND(Sheet2!$K5879=$B$1,Sheet2!$L5879=1),Sheet2!$I5879+Sheet2!$M5879,IF(Sheet2!$K5879=$B$1,Sheet2!$M5879,0))</f>
        <v>0</v>
      </c>
      <c r="O5879" s="38">
        <f>IF(AND(Sheet2!$K5879=$B$2,Sheet2!$L5879=1),Sheet2!$J5879+Sheet2!$M5879,IF(Sheet2!$K5879=$B$2,Sheet2!$M5879,0))</f>
        <v>0</v>
      </c>
    </row>
    <row r="5880" spans="14:15" x14ac:dyDescent="0.25">
      <c r="N5880" s="38">
        <f>IF(AND(Sheet2!$K5880=$B$1,Sheet2!$L5880=1),Sheet2!$I5880+Sheet2!$M5880,IF(Sheet2!$K5880=$B$1,Sheet2!$M5880,0))</f>
        <v>0</v>
      </c>
      <c r="O5880" s="38">
        <f>IF(AND(Sheet2!$K5880=$B$2,Sheet2!$L5880=1),Sheet2!$J5880+Sheet2!$M5880,IF(Sheet2!$K5880=$B$2,Sheet2!$M5880,0))</f>
        <v>0</v>
      </c>
    </row>
    <row r="5881" spans="14:15" x14ac:dyDescent="0.25">
      <c r="N5881" s="38">
        <f>IF(AND(Sheet2!$K5881=$B$1,Sheet2!$L5881=1),Sheet2!$I5881+Sheet2!$M5881,IF(Sheet2!$K5881=$B$1,Sheet2!$M5881,0))</f>
        <v>0</v>
      </c>
      <c r="O5881" s="38">
        <f>IF(AND(Sheet2!$K5881=$B$2,Sheet2!$L5881=1),Sheet2!$J5881+Sheet2!$M5881,IF(Sheet2!$K5881=$B$2,Sheet2!$M5881,0))</f>
        <v>0</v>
      </c>
    </row>
    <row r="5882" spans="14:15" x14ac:dyDescent="0.25">
      <c r="N5882" s="38">
        <f>IF(AND(Sheet2!$K5882=$B$1,Sheet2!$L5882=1),Sheet2!$I5882+Sheet2!$M5882,IF(Sheet2!$K5882=$B$1,Sheet2!$M5882,0))</f>
        <v>0</v>
      </c>
      <c r="O5882" s="38">
        <f>IF(AND(Sheet2!$K5882=$B$2,Sheet2!$L5882=1),Sheet2!$J5882+Sheet2!$M5882,IF(Sheet2!$K5882=$B$2,Sheet2!$M5882,0))</f>
        <v>0</v>
      </c>
    </row>
    <row r="5883" spans="14:15" x14ac:dyDescent="0.25">
      <c r="N5883" s="38">
        <f>IF(AND(Sheet2!$K5883=$B$1,Sheet2!$L5883=1),Sheet2!$I5883+Sheet2!$M5883,IF(Sheet2!$K5883=$B$1,Sheet2!$M5883,0))</f>
        <v>0</v>
      </c>
      <c r="O5883" s="38">
        <f>IF(AND(Sheet2!$K5883=$B$2,Sheet2!$L5883=1),Sheet2!$J5883+Sheet2!$M5883,IF(Sheet2!$K5883=$B$2,Sheet2!$M5883,0))</f>
        <v>0</v>
      </c>
    </row>
    <row r="5884" spans="14:15" x14ac:dyDescent="0.25">
      <c r="N5884" s="38">
        <f>IF(AND(Sheet2!$K5884=$B$1,Sheet2!$L5884=1),Sheet2!$I5884+Sheet2!$M5884,IF(Sheet2!$K5884=$B$1,Sheet2!$M5884,0))</f>
        <v>0</v>
      </c>
      <c r="O5884" s="38">
        <f>IF(AND(Sheet2!$K5884=$B$2,Sheet2!$L5884=1),Sheet2!$J5884+Sheet2!$M5884,IF(Sheet2!$K5884=$B$2,Sheet2!$M5884,0))</f>
        <v>0</v>
      </c>
    </row>
    <row r="5885" spans="14:15" x14ac:dyDescent="0.25">
      <c r="N5885" s="38">
        <f>IF(AND(Sheet2!$K5885=$B$1,Sheet2!$L5885=1),Sheet2!$I5885+Sheet2!$M5885,IF(Sheet2!$K5885=$B$1,Sheet2!$M5885,0))</f>
        <v>0</v>
      </c>
      <c r="O5885" s="38">
        <f>IF(AND(Sheet2!$K5885=$B$2,Sheet2!$L5885=1),Sheet2!$J5885+Sheet2!$M5885,IF(Sheet2!$K5885=$B$2,Sheet2!$M5885,0))</f>
        <v>0</v>
      </c>
    </row>
    <row r="5886" spans="14:15" x14ac:dyDescent="0.25">
      <c r="N5886" s="38">
        <f>IF(AND(Sheet2!$K5886=$B$1,Sheet2!$L5886=1),Sheet2!$I5886+Sheet2!$M5886,IF(Sheet2!$K5886=$B$1,Sheet2!$M5886,0))</f>
        <v>0</v>
      </c>
      <c r="O5886" s="38">
        <f>IF(AND(Sheet2!$K5886=$B$2,Sheet2!$L5886=1),Sheet2!$J5886+Sheet2!$M5886,IF(Sheet2!$K5886=$B$2,Sheet2!$M5886,0))</f>
        <v>0</v>
      </c>
    </row>
    <row r="5887" spans="14:15" x14ac:dyDescent="0.25">
      <c r="N5887" s="38">
        <f>IF(AND(Sheet2!$K5887=$B$1,Sheet2!$L5887=1),Sheet2!$I5887+Sheet2!$M5887,IF(Sheet2!$K5887=$B$1,Sheet2!$M5887,0))</f>
        <v>0</v>
      </c>
      <c r="O5887" s="38">
        <f>IF(AND(Sheet2!$K5887=$B$2,Sheet2!$L5887=1),Sheet2!$J5887+Sheet2!$M5887,IF(Sheet2!$K5887=$B$2,Sheet2!$M5887,0))</f>
        <v>0</v>
      </c>
    </row>
    <row r="5888" spans="14:15" x14ac:dyDescent="0.25">
      <c r="N5888" s="38">
        <f>IF(AND(Sheet2!$K5888=$B$1,Sheet2!$L5888=1),Sheet2!$I5888+Sheet2!$M5888,IF(Sheet2!$K5888=$B$1,Sheet2!$M5888,0))</f>
        <v>0</v>
      </c>
      <c r="O5888" s="38">
        <f>IF(AND(Sheet2!$K5888=$B$2,Sheet2!$L5888=1),Sheet2!$J5888+Sheet2!$M5888,IF(Sheet2!$K5888=$B$2,Sheet2!$M5888,0))</f>
        <v>0</v>
      </c>
    </row>
    <row r="5889" spans="14:15" x14ac:dyDescent="0.25">
      <c r="N5889" s="38">
        <f>IF(AND(Sheet2!$K5889=$B$1,Sheet2!$L5889=1),Sheet2!$I5889+Sheet2!$M5889,IF(Sheet2!$K5889=$B$1,Sheet2!$M5889,0))</f>
        <v>0</v>
      </c>
      <c r="O5889" s="38">
        <f>IF(AND(Sheet2!$K5889=$B$2,Sheet2!$L5889=1),Sheet2!$J5889+Sheet2!$M5889,IF(Sheet2!$K5889=$B$2,Sheet2!$M5889,0))</f>
        <v>0</v>
      </c>
    </row>
    <row r="5890" spans="14:15" x14ac:dyDescent="0.25">
      <c r="N5890" s="38">
        <f>IF(AND(Sheet2!$K5890=$B$1,Sheet2!$L5890=1),Sheet2!$I5890+Sheet2!$M5890,IF(Sheet2!$K5890=$B$1,Sheet2!$M5890,0))</f>
        <v>0</v>
      </c>
      <c r="O5890" s="38">
        <f>IF(AND(Sheet2!$K5890=$B$2,Sheet2!$L5890=1),Sheet2!$J5890+Sheet2!$M5890,IF(Sheet2!$K5890=$B$2,Sheet2!$M5890,0))</f>
        <v>0</v>
      </c>
    </row>
    <row r="5891" spans="14:15" x14ac:dyDescent="0.25">
      <c r="N5891" s="38">
        <f>IF(AND(Sheet2!$K5891=$B$1,Sheet2!$L5891=1),Sheet2!$I5891+Sheet2!$M5891,IF(Sheet2!$K5891=$B$1,Sheet2!$M5891,0))</f>
        <v>0</v>
      </c>
      <c r="O5891" s="38">
        <f>IF(AND(Sheet2!$K5891=$B$2,Sheet2!$L5891=1),Sheet2!$J5891+Sheet2!$M5891,IF(Sheet2!$K5891=$B$2,Sheet2!$M5891,0))</f>
        <v>0</v>
      </c>
    </row>
    <row r="5892" spans="14:15" x14ac:dyDescent="0.25">
      <c r="N5892" s="38">
        <f>IF(AND(Sheet2!$K5892=$B$1,Sheet2!$L5892=1),Sheet2!$I5892+Sheet2!$M5892,IF(Sheet2!$K5892=$B$1,Sheet2!$M5892,0))</f>
        <v>0</v>
      </c>
      <c r="O5892" s="38">
        <f>IF(AND(Sheet2!$K5892=$B$2,Sheet2!$L5892=1),Sheet2!$J5892+Sheet2!$M5892,IF(Sheet2!$K5892=$B$2,Sheet2!$M5892,0))</f>
        <v>0</v>
      </c>
    </row>
    <row r="5893" spans="14:15" x14ac:dyDescent="0.25">
      <c r="N5893" s="38">
        <f>IF(AND(Sheet2!$K5893=$B$1,Sheet2!$L5893=1),Sheet2!$I5893+Sheet2!$M5893,IF(Sheet2!$K5893=$B$1,Sheet2!$M5893,0))</f>
        <v>0</v>
      </c>
      <c r="O5893" s="38">
        <f>IF(AND(Sheet2!$K5893=$B$2,Sheet2!$L5893=1),Sheet2!$J5893+Sheet2!$M5893,IF(Sheet2!$K5893=$B$2,Sheet2!$M5893,0))</f>
        <v>0</v>
      </c>
    </row>
    <row r="5894" spans="14:15" x14ac:dyDescent="0.25">
      <c r="N5894" s="38">
        <f>IF(AND(Sheet2!$K5894=$B$1,Sheet2!$L5894=1),Sheet2!$I5894+Sheet2!$M5894,IF(Sheet2!$K5894=$B$1,Sheet2!$M5894,0))</f>
        <v>0</v>
      </c>
      <c r="O5894" s="38">
        <f>IF(AND(Sheet2!$K5894=$B$2,Sheet2!$L5894=1),Sheet2!$J5894+Sheet2!$M5894,IF(Sheet2!$K5894=$B$2,Sheet2!$M5894,0))</f>
        <v>0</v>
      </c>
    </row>
    <row r="5895" spans="14:15" x14ac:dyDescent="0.25">
      <c r="N5895" s="38">
        <f>IF(AND(Sheet2!$K5895=$B$1,Sheet2!$L5895=1),Sheet2!$I5895+Sheet2!$M5895,IF(Sheet2!$K5895=$B$1,Sheet2!$M5895,0))</f>
        <v>0</v>
      </c>
      <c r="O5895" s="38">
        <f>IF(AND(Sheet2!$K5895=$B$2,Sheet2!$L5895=1),Sheet2!$J5895+Sheet2!$M5895,IF(Sheet2!$K5895=$B$2,Sheet2!$M5895,0))</f>
        <v>0</v>
      </c>
    </row>
    <row r="5896" spans="14:15" x14ac:dyDescent="0.25">
      <c r="N5896" s="38">
        <f>IF(AND(Sheet2!$K5896=$B$1,Sheet2!$L5896=1),Sheet2!$I5896+Sheet2!$M5896,IF(Sheet2!$K5896=$B$1,Sheet2!$M5896,0))</f>
        <v>0</v>
      </c>
      <c r="O5896" s="38">
        <f>IF(AND(Sheet2!$K5896=$B$2,Sheet2!$L5896=1),Sheet2!$J5896+Sheet2!$M5896,IF(Sheet2!$K5896=$B$2,Sheet2!$M5896,0))</f>
        <v>0</v>
      </c>
    </row>
    <row r="5897" spans="14:15" x14ac:dyDescent="0.25">
      <c r="N5897" s="38">
        <f>IF(AND(Sheet2!$K5897=$B$1,Sheet2!$L5897=1),Sheet2!$I5897+Sheet2!$M5897,IF(Sheet2!$K5897=$B$1,Sheet2!$M5897,0))</f>
        <v>0</v>
      </c>
      <c r="O5897" s="38">
        <f>IF(AND(Sheet2!$K5897=$B$2,Sheet2!$L5897=1),Sheet2!$J5897+Sheet2!$M5897,IF(Sheet2!$K5897=$B$2,Sheet2!$M5897,0))</f>
        <v>0</v>
      </c>
    </row>
    <row r="5898" spans="14:15" x14ac:dyDescent="0.25">
      <c r="N5898" s="38">
        <f>IF(AND(Sheet2!$K5898=$B$1,Sheet2!$L5898=1),Sheet2!$I5898+Sheet2!$M5898,IF(Sheet2!$K5898=$B$1,Sheet2!$M5898,0))</f>
        <v>0</v>
      </c>
      <c r="O5898" s="38">
        <f>IF(AND(Sheet2!$K5898=$B$2,Sheet2!$L5898=1),Sheet2!$J5898+Sheet2!$M5898,IF(Sheet2!$K5898=$B$2,Sheet2!$M5898,0))</f>
        <v>0</v>
      </c>
    </row>
    <row r="5899" spans="14:15" x14ac:dyDescent="0.25">
      <c r="N5899" s="38">
        <f>IF(AND(Sheet2!$K5899=$B$1,Sheet2!$L5899=1),Sheet2!$I5899+Sheet2!$M5899,IF(Sheet2!$K5899=$B$1,Sheet2!$M5899,0))</f>
        <v>0</v>
      </c>
      <c r="O5899" s="38">
        <f>IF(AND(Sheet2!$K5899=$B$2,Sheet2!$L5899=1),Sheet2!$J5899+Sheet2!$M5899,IF(Sheet2!$K5899=$B$2,Sheet2!$M5899,0))</f>
        <v>0</v>
      </c>
    </row>
    <row r="5900" spans="14:15" x14ac:dyDescent="0.25">
      <c r="N5900" s="38">
        <f>IF(AND(Sheet2!$K5900=$B$1,Sheet2!$L5900=1),Sheet2!$I5900+Sheet2!$M5900,IF(Sheet2!$K5900=$B$1,Sheet2!$M5900,0))</f>
        <v>0</v>
      </c>
      <c r="O5900" s="38">
        <f>IF(AND(Sheet2!$K5900=$B$2,Sheet2!$L5900=1),Sheet2!$J5900+Sheet2!$M5900,IF(Sheet2!$K5900=$B$2,Sheet2!$M5900,0))</f>
        <v>0</v>
      </c>
    </row>
    <row r="5901" spans="14:15" x14ac:dyDescent="0.25">
      <c r="N5901" s="38">
        <f>IF(AND(Sheet2!$K5901=$B$1,Sheet2!$L5901=1),Sheet2!$I5901+Sheet2!$M5901,IF(Sheet2!$K5901=$B$1,Sheet2!$M5901,0))</f>
        <v>0</v>
      </c>
      <c r="O5901" s="38">
        <f>IF(AND(Sheet2!$K5901=$B$2,Sheet2!$L5901=1),Sheet2!$J5901+Sheet2!$M5901,IF(Sheet2!$K5901=$B$2,Sheet2!$M5901,0))</f>
        <v>0</v>
      </c>
    </row>
    <row r="5902" spans="14:15" x14ac:dyDescent="0.25">
      <c r="N5902" s="38">
        <f>IF(AND(Sheet2!$K5902=$B$1,Sheet2!$L5902=1),Sheet2!$I5902+Sheet2!$M5902,IF(Sheet2!$K5902=$B$1,Sheet2!$M5902,0))</f>
        <v>0</v>
      </c>
      <c r="O5902" s="38">
        <f>IF(AND(Sheet2!$K5902=$B$2,Sheet2!$L5902=1),Sheet2!$J5902+Sheet2!$M5902,IF(Sheet2!$K5902=$B$2,Sheet2!$M5902,0))</f>
        <v>0</v>
      </c>
    </row>
    <row r="5903" spans="14:15" x14ac:dyDescent="0.25">
      <c r="N5903" s="38">
        <f>IF(AND(Sheet2!$K5903=$B$1,Sheet2!$L5903=1),Sheet2!$I5903+Sheet2!$M5903,IF(Sheet2!$K5903=$B$1,Sheet2!$M5903,0))</f>
        <v>0</v>
      </c>
      <c r="O5903" s="38">
        <f>IF(AND(Sheet2!$K5903=$B$2,Sheet2!$L5903=1),Sheet2!$J5903+Sheet2!$M5903,IF(Sheet2!$K5903=$B$2,Sheet2!$M5903,0))</f>
        <v>0</v>
      </c>
    </row>
    <row r="5904" spans="14:15" x14ac:dyDescent="0.25">
      <c r="N5904" s="38">
        <f>IF(AND(Sheet2!$K5904=$B$1,Sheet2!$L5904=1),Sheet2!$I5904+Sheet2!$M5904,IF(Sheet2!$K5904=$B$1,Sheet2!$M5904,0))</f>
        <v>0</v>
      </c>
      <c r="O5904" s="38">
        <f>IF(AND(Sheet2!$K5904=$B$2,Sheet2!$L5904=1),Sheet2!$J5904+Sheet2!$M5904,IF(Sheet2!$K5904=$B$2,Sheet2!$M5904,0))</f>
        <v>0</v>
      </c>
    </row>
    <row r="5905" spans="14:15" x14ac:dyDescent="0.25">
      <c r="N5905" s="38">
        <f>IF(AND(Sheet2!$K5905=$B$1,Sheet2!$L5905=1),Sheet2!$I5905+Sheet2!$M5905,IF(Sheet2!$K5905=$B$1,Sheet2!$M5905,0))</f>
        <v>0</v>
      </c>
      <c r="O5905" s="38">
        <f>IF(AND(Sheet2!$K5905=$B$2,Sheet2!$L5905=1),Sheet2!$J5905+Sheet2!$M5905,IF(Sheet2!$K5905=$B$2,Sheet2!$M5905,0))</f>
        <v>0</v>
      </c>
    </row>
    <row r="5906" spans="14:15" x14ac:dyDescent="0.25">
      <c r="N5906" s="38">
        <f>IF(AND(Sheet2!$K5906=$B$1,Sheet2!$L5906=1),Sheet2!$I5906+Sheet2!$M5906,IF(Sheet2!$K5906=$B$1,Sheet2!$M5906,0))</f>
        <v>0</v>
      </c>
      <c r="O5906" s="38">
        <f>IF(AND(Sheet2!$K5906=$B$2,Sheet2!$L5906=1),Sheet2!$J5906+Sheet2!$M5906,IF(Sheet2!$K5906=$B$2,Sheet2!$M5906,0))</f>
        <v>0</v>
      </c>
    </row>
    <row r="5907" spans="14:15" x14ac:dyDescent="0.25">
      <c r="N5907" s="38">
        <f>IF(AND(Sheet2!$K5907=$B$1,Sheet2!$L5907=1),Sheet2!$I5907+Sheet2!$M5907,IF(Sheet2!$K5907=$B$1,Sheet2!$M5907,0))</f>
        <v>0</v>
      </c>
      <c r="O5907" s="38">
        <f>IF(AND(Sheet2!$K5907=$B$2,Sheet2!$L5907=1),Sheet2!$J5907+Sheet2!$M5907,IF(Sheet2!$K5907=$B$2,Sheet2!$M5907,0))</f>
        <v>0</v>
      </c>
    </row>
    <row r="5908" spans="14:15" x14ac:dyDescent="0.25">
      <c r="N5908" s="38">
        <f>IF(AND(Sheet2!$K5908=$B$1,Sheet2!$L5908=1),Sheet2!$I5908+Sheet2!$M5908,IF(Sheet2!$K5908=$B$1,Sheet2!$M5908,0))</f>
        <v>0</v>
      </c>
      <c r="O5908" s="38">
        <f>IF(AND(Sheet2!$K5908=$B$2,Sheet2!$L5908=1),Sheet2!$J5908+Sheet2!$M5908,IF(Sheet2!$K5908=$B$2,Sheet2!$M5908,0))</f>
        <v>0</v>
      </c>
    </row>
    <row r="5909" spans="14:15" x14ac:dyDescent="0.25">
      <c r="N5909" s="38">
        <f>IF(AND(Sheet2!$K5909=$B$1,Sheet2!$L5909=1),Sheet2!$I5909+Sheet2!$M5909,IF(Sheet2!$K5909=$B$1,Sheet2!$M5909,0))</f>
        <v>0</v>
      </c>
      <c r="O5909" s="38">
        <f>IF(AND(Sheet2!$K5909=$B$2,Sheet2!$L5909=1),Sheet2!$J5909+Sheet2!$M5909,IF(Sheet2!$K5909=$B$2,Sheet2!$M5909,0))</f>
        <v>0</v>
      </c>
    </row>
    <row r="5910" spans="14:15" x14ac:dyDescent="0.25">
      <c r="N5910" s="38">
        <f>IF(AND(Sheet2!$K5910=$B$1,Sheet2!$L5910=1),Sheet2!$I5910+Sheet2!$M5910,IF(Sheet2!$K5910=$B$1,Sheet2!$M5910,0))</f>
        <v>0</v>
      </c>
      <c r="O5910" s="38">
        <f>IF(AND(Sheet2!$K5910=$B$2,Sheet2!$L5910=1),Sheet2!$J5910+Sheet2!$M5910,IF(Sheet2!$K5910=$B$2,Sheet2!$M5910,0))</f>
        <v>0</v>
      </c>
    </row>
    <row r="5911" spans="14:15" x14ac:dyDescent="0.25">
      <c r="N5911" s="38">
        <f>IF(AND(Sheet2!$K5911=$B$1,Sheet2!$L5911=1),Sheet2!$I5911+Sheet2!$M5911,IF(Sheet2!$K5911=$B$1,Sheet2!$M5911,0))</f>
        <v>0</v>
      </c>
      <c r="O5911" s="38">
        <f>IF(AND(Sheet2!$K5911=$B$2,Sheet2!$L5911=1),Sheet2!$J5911+Sheet2!$M5911,IF(Sheet2!$K5911=$B$2,Sheet2!$M5911,0))</f>
        <v>0</v>
      </c>
    </row>
    <row r="5912" spans="14:15" x14ac:dyDescent="0.25">
      <c r="N5912" s="38">
        <f>IF(AND(Sheet2!$K5912=$B$1,Sheet2!$L5912=1),Sheet2!$I5912+Sheet2!$M5912,IF(Sheet2!$K5912=$B$1,Sheet2!$M5912,0))</f>
        <v>0</v>
      </c>
      <c r="O5912" s="38">
        <f>IF(AND(Sheet2!$K5912=$B$2,Sheet2!$L5912=1),Sheet2!$J5912+Sheet2!$M5912,IF(Sheet2!$K5912=$B$2,Sheet2!$M5912,0))</f>
        <v>0</v>
      </c>
    </row>
    <row r="5913" spans="14:15" x14ac:dyDescent="0.25">
      <c r="N5913" s="38">
        <f>IF(AND(Sheet2!$K5913=$B$1,Sheet2!$L5913=1),Sheet2!$I5913+Sheet2!$M5913,IF(Sheet2!$K5913=$B$1,Sheet2!$M5913,0))</f>
        <v>0</v>
      </c>
      <c r="O5913" s="38">
        <f>IF(AND(Sheet2!$K5913=$B$2,Sheet2!$L5913=1),Sheet2!$J5913+Sheet2!$M5913,IF(Sheet2!$K5913=$B$2,Sheet2!$M5913,0))</f>
        <v>0</v>
      </c>
    </row>
    <row r="5914" spans="14:15" x14ac:dyDescent="0.25">
      <c r="N5914" s="38">
        <f>IF(AND(Sheet2!$K5914=$B$1,Sheet2!$L5914=1),Sheet2!$I5914+Sheet2!$M5914,IF(Sheet2!$K5914=$B$1,Sheet2!$M5914,0))</f>
        <v>0</v>
      </c>
      <c r="O5914" s="38">
        <f>IF(AND(Sheet2!$K5914=$B$2,Sheet2!$L5914=1),Sheet2!$J5914+Sheet2!$M5914,IF(Sheet2!$K5914=$B$2,Sheet2!$M5914,0))</f>
        <v>0</v>
      </c>
    </row>
    <row r="5915" spans="14:15" x14ac:dyDescent="0.25">
      <c r="N5915" s="38">
        <f>IF(AND(Sheet2!$K5915=$B$1,Sheet2!$L5915=1),Sheet2!$I5915+Sheet2!$M5915,IF(Sheet2!$K5915=$B$1,Sheet2!$M5915,0))</f>
        <v>0</v>
      </c>
      <c r="O5915" s="38">
        <f>IF(AND(Sheet2!$K5915=$B$2,Sheet2!$L5915=1),Sheet2!$J5915+Sheet2!$M5915,IF(Sheet2!$K5915=$B$2,Sheet2!$M5915,0))</f>
        <v>0</v>
      </c>
    </row>
    <row r="5916" spans="14:15" x14ac:dyDescent="0.25">
      <c r="N5916" s="38">
        <f>IF(AND(Sheet2!$K5916=$B$1,Sheet2!$L5916=1),Sheet2!$I5916+Sheet2!$M5916,IF(Sheet2!$K5916=$B$1,Sheet2!$M5916,0))</f>
        <v>0</v>
      </c>
      <c r="O5916" s="38">
        <f>IF(AND(Sheet2!$K5916=$B$2,Sheet2!$L5916=1),Sheet2!$J5916+Sheet2!$M5916,IF(Sheet2!$K5916=$B$2,Sheet2!$M5916,0))</f>
        <v>0</v>
      </c>
    </row>
    <row r="5917" spans="14:15" x14ac:dyDescent="0.25">
      <c r="N5917" s="38">
        <f>IF(AND(Sheet2!$K5917=$B$1,Sheet2!$L5917=1),Sheet2!$I5917+Sheet2!$M5917,IF(Sheet2!$K5917=$B$1,Sheet2!$M5917,0))</f>
        <v>0</v>
      </c>
      <c r="O5917" s="38">
        <f>IF(AND(Sheet2!$K5917=$B$2,Sheet2!$L5917=1),Sheet2!$J5917+Sheet2!$M5917,IF(Sheet2!$K5917=$B$2,Sheet2!$M5917,0))</f>
        <v>0</v>
      </c>
    </row>
    <row r="5918" spans="14:15" x14ac:dyDescent="0.25">
      <c r="N5918" s="38">
        <f>IF(AND(Sheet2!$K5918=$B$1,Sheet2!$L5918=1),Sheet2!$I5918+Sheet2!$M5918,IF(Sheet2!$K5918=$B$1,Sheet2!$M5918,0))</f>
        <v>0</v>
      </c>
      <c r="O5918" s="38">
        <f>IF(AND(Sheet2!$K5918=$B$2,Sheet2!$L5918=1),Sheet2!$J5918+Sheet2!$M5918,IF(Sheet2!$K5918=$B$2,Sheet2!$M5918,0))</f>
        <v>0</v>
      </c>
    </row>
    <row r="5919" spans="14:15" x14ac:dyDescent="0.25">
      <c r="N5919" s="38">
        <f>IF(AND(Sheet2!$K5919=$B$1,Sheet2!$L5919=1),Sheet2!$I5919+Sheet2!$M5919,IF(Sheet2!$K5919=$B$1,Sheet2!$M5919,0))</f>
        <v>0</v>
      </c>
      <c r="O5919" s="38">
        <f>IF(AND(Sheet2!$K5919=$B$2,Sheet2!$L5919=1),Sheet2!$J5919+Sheet2!$M5919,IF(Sheet2!$K5919=$B$2,Sheet2!$M5919,0))</f>
        <v>0</v>
      </c>
    </row>
    <row r="5920" spans="14:15" x14ac:dyDescent="0.25">
      <c r="N5920" s="38">
        <f>IF(AND(Sheet2!$K5920=$B$1,Sheet2!$L5920=1),Sheet2!$I5920+Sheet2!$M5920,IF(Sheet2!$K5920=$B$1,Sheet2!$M5920,0))</f>
        <v>0</v>
      </c>
      <c r="O5920" s="38">
        <f>IF(AND(Sheet2!$K5920=$B$2,Sheet2!$L5920=1),Sheet2!$J5920+Sheet2!$M5920,IF(Sheet2!$K5920=$B$2,Sheet2!$M5920,0))</f>
        <v>0</v>
      </c>
    </row>
    <row r="5921" spans="14:15" x14ac:dyDescent="0.25">
      <c r="N5921" s="38">
        <f>IF(AND(Sheet2!$K5921=$B$1,Sheet2!$L5921=1),Sheet2!$I5921+Sheet2!$M5921,IF(Sheet2!$K5921=$B$1,Sheet2!$M5921,0))</f>
        <v>0</v>
      </c>
      <c r="O5921" s="38">
        <f>IF(AND(Sheet2!$K5921=$B$2,Sheet2!$L5921=1),Sheet2!$J5921+Sheet2!$M5921,IF(Sheet2!$K5921=$B$2,Sheet2!$M5921,0))</f>
        <v>0</v>
      </c>
    </row>
    <row r="5922" spans="14:15" x14ac:dyDescent="0.25">
      <c r="N5922" s="38">
        <f>IF(AND(Sheet2!$K5922=$B$1,Sheet2!$L5922=1),Sheet2!$I5922+Sheet2!$M5922,IF(Sheet2!$K5922=$B$1,Sheet2!$M5922,0))</f>
        <v>0</v>
      </c>
      <c r="O5922" s="38">
        <f>IF(AND(Sheet2!$K5922=$B$2,Sheet2!$L5922=1),Sheet2!$J5922+Sheet2!$M5922,IF(Sheet2!$K5922=$B$2,Sheet2!$M5922,0))</f>
        <v>0</v>
      </c>
    </row>
    <row r="5923" spans="14:15" x14ac:dyDescent="0.25">
      <c r="N5923" s="38">
        <f>IF(AND(Sheet2!$K5923=$B$1,Sheet2!$L5923=1),Sheet2!$I5923+Sheet2!$M5923,IF(Sheet2!$K5923=$B$1,Sheet2!$M5923,0))</f>
        <v>0</v>
      </c>
      <c r="O5923" s="38">
        <f>IF(AND(Sheet2!$K5923=$B$2,Sheet2!$L5923=1),Sheet2!$J5923+Sheet2!$M5923,IF(Sheet2!$K5923=$B$2,Sheet2!$M5923,0))</f>
        <v>0</v>
      </c>
    </row>
    <row r="5924" spans="14:15" x14ac:dyDescent="0.25">
      <c r="N5924" s="38">
        <f>IF(AND(Sheet2!$K5924=$B$1,Sheet2!$L5924=1),Sheet2!$I5924+Sheet2!$M5924,IF(Sheet2!$K5924=$B$1,Sheet2!$M5924,0))</f>
        <v>0</v>
      </c>
      <c r="O5924" s="38">
        <f>IF(AND(Sheet2!$K5924=$B$2,Sheet2!$L5924=1),Sheet2!$J5924+Sheet2!$M5924,IF(Sheet2!$K5924=$B$2,Sheet2!$M5924,0))</f>
        <v>0</v>
      </c>
    </row>
    <row r="5925" spans="14:15" x14ac:dyDescent="0.25">
      <c r="N5925" s="38">
        <f>IF(AND(Sheet2!$K5925=$B$1,Sheet2!$L5925=1),Sheet2!$I5925+Sheet2!$M5925,IF(Sheet2!$K5925=$B$1,Sheet2!$M5925,0))</f>
        <v>0</v>
      </c>
      <c r="O5925" s="38">
        <f>IF(AND(Sheet2!$K5925=$B$2,Sheet2!$L5925=1),Sheet2!$J5925+Sheet2!$M5925,IF(Sheet2!$K5925=$B$2,Sheet2!$M5925,0))</f>
        <v>0</v>
      </c>
    </row>
    <row r="5926" spans="14:15" x14ac:dyDescent="0.25">
      <c r="N5926" s="38">
        <f>IF(AND(Sheet2!$K5926=$B$1,Sheet2!$L5926=1),Sheet2!$I5926+Sheet2!$M5926,IF(Sheet2!$K5926=$B$1,Sheet2!$M5926,0))</f>
        <v>0</v>
      </c>
      <c r="O5926" s="38">
        <f>IF(AND(Sheet2!$K5926=$B$2,Sheet2!$L5926=1),Sheet2!$J5926+Sheet2!$M5926,IF(Sheet2!$K5926=$B$2,Sheet2!$M5926,0))</f>
        <v>0</v>
      </c>
    </row>
    <row r="5927" spans="14:15" x14ac:dyDescent="0.25">
      <c r="N5927" s="38">
        <f>IF(AND(Sheet2!$K5927=$B$1,Sheet2!$L5927=1),Sheet2!$I5927+Sheet2!$M5927,IF(Sheet2!$K5927=$B$1,Sheet2!$M5927,0))</f>
        <v>0</v>
      </c>
      <c r="O5927" s="38">
        <f>IF(AND(Sheet2!$K5927=$B$2,Sheet2!$L5927=1),Sheet2!$J5927+Sheet2!$M5927,IF(Sheet2!$K5927=$B$2,Sheet2!$M5927,0))</f>
        <v>0</v>
      </c>
    </row>
    <row r="5928" spans="14:15" x14ac:dyDescent="0.25">
      <c r="N5928" s="38">
        <f>IF(AND(Sheet2!$K5928=$B$1,Sheet2!$L5928=1),Sheet2!$I5928+Sheet2!$M5928,IF(Sheet2!$K5928=$B$1,Sheet2!$M5928,0))</f>
        <v>0</v>
      </c>
      <c r="O5928" s="38">
        <f>IF(AND(Sheet2!$K5928=$B$2,Sheet2!$L5928=1),Sheet2!$J5928+Sheet2!$M5928,IF(Sheet2!$K5928=$B$2,Sheet2!$M5928,0))</f>
        <v>0</v>
      </c>
    </row>
    <row r="5929" spans="14:15" x14ac:dyDescent="0.25">
      <c r="N5929" s="38">
        <f>IF(AND(Sheet2!$K5929=$B$1,Sheet2!$L5929=1),Sheet2!$I5929+Sheet2!$M5929,IF(Sheet2!$K5929=$B$1,Sheet2!$M5929,0))</f>
        <v>0</v>
      </c>
      <c r="O5929" s="38">
        <f>IF(AND(Sheet2!$K5929=$B$2,Sheet2!$L5929=1),Sheet2!$J5929+Sheet2!$M5929,IF(Sheet2!$K5929=$B$2,Sheet2!$M5929,0))</f>
        <v>0</v>
      </c>
    </row>
    <row r="5930" spans="14:15" x14ac:dyDescent="0.25">
      <c r="N5930" s="38">
        <f>IF(AND(Sheet2!$K5930=$B$1,Sheet2!$L5930=1),Sheet2!$I5930+Sheet2!$M5930,IF(Sheet2!$K5930=$B$1,Sheet2!$M5930,0))</f>
        <v>0</v>
      </c>
      <c r="O5930" s="38">
        <f>IF(AND(Sheet2!$K5930=$B$2,Sheet2!$L5930=1),Sheet2!$J5930+Sheet2!$M5930,IF(Sheet2!$K5930=$B$2,Sheet2!$M5930,0))</f>
        <v>0</v>
      </c>
    </row>
    <row r="5931" spans="14:15" x14ac:dyDescent="0.25">
      <c r="N5931" s="38">
        <f>IF(AND(Sheet2!$K5931=$B$1,Sheet2!$L5931=1),Sheet2!$I5931+Sheet2!$M5931,IF(Sheet2!$K5931=$B$1,Sheet2!$M5931,0))</f>
        <v>0</v>
      </c>
      <c r="O5931" s="38">
        <f>IF(AND(Sheet2!$K5931=$B$2,Sheet2!$L5931=1),Sheet2!$J5931+Sheet2!$M5931,IF(Sheet2!$K5931=$B$2,Sheet2!$M5931,0))</f>
        <v>0</v>
      </c>
    </row>
    <row r="5932" spans="14:15" x14ac:dyDescent="0.25">
      <c r="N5932" s="38">
        <f>IF(AND(Sheet2!$K5932=$B$1,Sheet2!$L5932=1),Sheet2!$I5932+Sheet2!$M5932,IF(Sheet2!$K5932=$B$1,Sheet2!$M5932,0))</f>
        <v>0</v>
      </c>
      <c r="O5932" s="38">
        <f>IF(AND(Sheet2!$K5932=$B$2,Sheet2!$L5932=1),Sheet2!$J5932+Sheet2!$M5932,IF(Sheet2!$K5932=$B$2,Sheet2!$M5932,0))</f>
        <v>0</v>
      </c>
    </row>
    <row r="5933" spans="14:15" x14ac:dyDescent="0.25">
      <c r="N5933" s="38">
        <f>IF(AND(Sheet2!$K5933=$B$1,Sheet2!$L5933=1),Sheet2!$I5933+Sheet2!$M5933,IF(Sheet2!$K5933=$B$1,Sheet2!$M5933,0))</f>
        <v>0</v>
      </c>
      <c r="O5933" s="38">
        <f>IF(AND(Sheet2!$K5933=$B$2,Sheet2!$L5933=1),Sheet2!$J5933+Sheet2!$M5933,IF(Sheet2!$K5933=$B$2,Sheet2!$M5933,0))</f>
        <v>0</v>
      </c>
    </row>
    <row r="5934" spans="14:15" x14ac:dyDescent="0.25">
      <c r="N5934" s="38">
        <f>IF(AND(Sheet2!$K5934=$B$1,Sheet2!$L5934=1),Sheet2!$I5934+Sheet2!$M5934,IF(Sheet2!$K5934=$B$1,Sheet2!$M5934,0))</f>
        <v>0</v>
      </c>
      <c r="O5934" s="38">
        <f>IF(AND(Sheet2!$K5934=$B$2,Sheet2!$L5934=1),Sheet2!$J5934+Sheet2!$M5934,IF(Sheet2!$K5934=$B$2,Sheet2!$M5934,0))</f>
        <v>0</v>
      </c>
    </row>
    <row r="5935" spans="14:15" x14ac:dyDescent="0.25">
      <c r="N5935" s="38">
        <f>IF(AND(Sheet2!$K5935=$B$1,Sheet2!$L5935=1),Sheet2!$I5935+Sheet2!$M5935,IF(Sheet2!$K5935=$B$1,Sheet2!$M5935,0))</f>
        <v>0</v>
      </c>
      <c r="O5935" s="38">
        <f>IF(AND(Sheet2!$K5935=$B$2,Sheet2!$L5935=1),Sheet2!$J5935+Sheet2!$M5935,IF(Sheet2!$K5935=$B$2,Sheet2!$M5935,0))</f>
        <v>0</v>
      </c>
    </row>
    <row r="5936" spans="14:15" x14ac:dyDescent="0.25">
      <c r="N5936" s="38">
        <f>IF(AND(Sheet2!$K5936=$B$1,Sheet2!$L5936=1),Sheet2!$I5936+Sheet2!$M5936,IF(Sheet2!$K5936=$B$1,Sheet2!$M5936,0))</f>
        <v>0</v>
      </c>
      <c r="O5936" s="38">
        <f>IF(AND(Sheet2!$K5936=$B$2,Sheet2!$L5936=1),Sheet2!$J5936+Sheet2!$M5936,IF(Sheet2!$K5936=$B$2,Sheet2!$M5936,0))</f>
        <v>0</v>
      </c>
    </row>
    <row r="5937" spans="14:15" x14ac:dyDescent="0.25">
      <c r="N5937" s="38">
        <f>IF(AND(Sheet2!$K5937=$B$1,Sheet2!$L5937=1),Sheet2!$I5937+Sheet2!$M5937,IF(Sheet2!$K5937=$B$1,Sheet2!$M5937,0))</f>
        <v>0</v>
      </c>
      <c r="O5937" s="38">
        <f>IF(AND(Sheet2!$K5937=$B$2,Sheet2!$L5937=1),Sheet2!$J5937+Sheet2!$M5937,IF(Sheet2!$K5937=$B$2,Sheet2!$M5937,0))</f>
        <v>0</v>
      </c>
    </row>
    <row r="5938" spans="14:15" x14ac:dyDescent="0.25">
      <c r="N5938" s="38">
        <f>IF(AND(Sheet2!$K5938=$B$1,Sheet2!$L5938=1),Sheet2!$I5938+Sheet2!$M5938,IF(Sheet2!$K5938=$B$1,Sheet2!$M5938,0))</f>
        <v>0</v>
      </c>
      <c r="O5938" s="38">
        <f>IF(AND(Sheet2!$K5938=$B$2,Sheet2!$L5938=1),Sheet2!$J5938+Sheet2!$M5938,IF(Sheet2!$K5938=$B$2,Sheet2!$M5938,0))</f>
        <v>0</v>
      </c>
    </row>
    <row r="5939" spans="14:15" x14ac:dyDescent="0.25">
      <c r="N5939" s="38">
        <f>IF(AND(Sheet2!$K5939=$B$1,Sheet2!$L5939=1),Sheet2!$I5939+Sheet2!$M5939,IF(Sheet2!$K5939=$B$1,Sheet2!$M5939,0))</f>
        <v>0</v>
      </c>
      <c r="O5939" s="38">
        <f>IF(AND(Sheet2!$K5939=$B$2,Sheet2!$L5939=1),Sheet2!$J5939+Sheet2!$M5939,IF(Sheet2!$K5939=$B$2,Sheet2!$M5939,0))</f>
        <v>0</v>
      </c>
    </row>
    <row r="5940" spans="14:15" x14ac:dyDescent="0.25">
      <c r="N5940" s="38">
        <f>IF(AND(Sheet2!$K5940=$B$1,Sheet2!$L5940=1),Sheet2!$I5940+Sheet2!$M5940,IF(Sheet2!$K5940=$B$1,Sheet2!$M5940,0))</f>
        <v>0</v>
      </c>
      <c r="O5940" s="38">
        <f>IF(AND(Sheet2!$K5940=$B$2,Sheet2!$L5940=1),Sheet2!$J5940+Sheet2!$M5940,IF(Sheet2!$K5940=$B$2,Sheet2!$M5940,0))</f>
        <v>0</v>
      </c>
    </row>
    <row r="5941" spans="14:15" x14ac:dyDescent="0.25">
      <c r="N5941" s="38">
        <f>IF(AND(Sheet2!$K5941=$B$1,Sheet2!$L5941=1),Sheet2!$I5941+Sheet2!$M5941,IF(Sheet2!$K5941=$B$1,Sheet2!$M5941,0))</f>
        <v>0</v>
      </c>
      <c r="O5941" s="38">
        <f>IF(AND(Sheet2!$K5941=$B$2,Sheet2!$L5941=1),Sheet2!$J5941+Sheet2!$M5941,IF(Sheet2!$K5941=$B$2,Sheet2!$M5941,0))</f>
        <v>0</v>
      </c>
    </row>
    <row r="5942" spans="14:15" x14ac:dyDescent="0.25">
      <c r="N5942" s="38">
        <f>IF(AND(Sheet2!$K5942=$B$1,Sheet2!$L5942=1),Sheet2!$I5942+Sheet2!$M5942,IF(Sheet2!$K5942=$B$1,Sheet2!$M5942,0))</f>
        <v>0</v>
      </c>
      <c r="O5942" s="38">
        <f>IF(AND(Sheet2!$K5942=$B$2,Sheet2!$L5942=1),Sheet2!$J5942+Sheet2!$M5942,IF(Sheet2!$K5942=$B$2,Sheet2!$M5942,0))</f>
        <v>0</v>
      </c>
    </row>
    <row r="5943" spans="14:15" x14ac:dyDescent="0.25">
      <c r="N5943" s="38">
        <f>IF(AND(Sheet2!$K5943=$B$1,Sheet2!$L5943=1),Sheet2!$I5943+Sheet2!$M5943,IF(Sheet2!$K5943=$B$1,Sheet2!$M5943,0))</f>
        <v>0</v>
      </c>
      <c r="O5943" s="38">
        <f>IF(AND(Sheet2!$K5943=$B$2,Sheet2!$L5943=1),Sheet2!$J5943+Sheet2!$M5943,IF(Sheet2!$K5943=$B$2,Sheet2!$M5943,0))</f>
        <v>0</v>
      </c>
    </row>
    <row r="5944" spans="14:15" x14ac:dyDescent="0.25">
      <c r="N5944" s="38">
        <f>IF(AND(Sheet2!$K5944=$B$1,Sheet2!$L5944=1),Sheet2!$I5944+Sheet2!$M5944,IF(Sheet2!$K5944=$B$1,Sheet2!$M5944,0))</f>
        <v>0</v>
      </c>
      <c r="O5944" s="38">
        <f>IF(AND(Sheet2!$K5944=$B$2,Sheet2!$L5944=1),Sheet2!$J5944+Sheet2!$M5944,IF(Sheet2!$K5944=$B$2,Sheet2!$M5944,0))</f>
        <v>0</v>
      </c>
    </row>
    <row r="5945" spans="14:15" x14ac:dyDescent="0.25">
      <c r="N5945" s="38">
        <f>IF(AND(Sheet2!$K5945=$B$1,Sheet2!$L5945=1),Sheet2!$I5945+Sheet2!$M5945,IF(Sheet2!$K5945=$B$1,Sheet2!$M5945,0))</f>
        <v>0</v>
      </c>
      <c r="O5945" s="38">
        <f>IF(AND(Sheet2!$K5945=$B$2,Sheet2!$L5945=1),Sheet2!$J5945+Sheet2!$M5945,IF(Sheet2!$K5945=$B$2,Sheet2!$M5945,0))</f>
        <v>0</v>
      </c>
    </row>
    <row r="5946" spans="14:15" x14ac:dyDescent="0.25">
      <c r="N5946" s="38">
        <f>IF(AND(Sheet2!$K5946=$B$1,Sheet2!$L5946=1),Sheet2!$I5946+Sheet2!$M5946,IF(Sheet2!$K5946=$B$1,Sheet2!$M5946,0))</f>
        <v>0</v>
      </c>
      <c r="O5946" s="38">
        <f>IF(AND(Sheet2!$K5946=$B$2,Sheet2!$L5946=1),Sheet2!$J5946+Sheet2!$M5946,IF(Sheet2!$K5946=$B$2,Sheet2!$M5946,0))</f>
        <v>0</v>
      </c>
    </row>
    <row r="5947" spans="14:15" x14ac:dyDescent="0.25">
      <c r="N5947" s="38">
        <f>IF(AND(Sheet2!$K5947=$B$1,Sheet2!$L5947=1),Sheet2!$I5947+Sheet2!$M5947,IF(Sheet2!$K5947=$B$1,Sheet2!$M5947,0))</f>
        <v>0</v>
      </c>
      <c r="O5947" s="38">
        <f>IF(AND(Sheet2!$K5947=$B$2,Sheet2!$L5947=1),Sheet2!$J5947+Sheet2!$M5947,IF(Sheet2!$K5947=$B$2,Sheet2!$M5947,0))</f>
        <v>0</v>
      </c>
    </row>
    <row r="5948" spans="14:15" x14ac:dyDescent="0.25">
      <c r="N5948" s="38">
        <f>IF(AND(Sheet2!$K5948=$B$1,Sheet2!$L5948=1),Sheet2!$I5948+Sheet2!$M5948,IF(Sheet2!$K5948=$B$1,Sheet2!$M5948,0))</f>
        <v>0</v>
      </c>
      <c r="O5948" s="38">
        <f>IF(AND(Sheet2!$K5948=$B$2,Sheet2!$L5948=1),Sheet2!$J5948+Sheet2!$M5948,IF(Sheet2!$K5948=$B$2,Sheet2!$M5948,0))</f>
        <v>0</v>
      </c>
    </row>
    <row r="5949" spans="14:15" x14ac:dyDescent="0.25">
      <c r="N5949" s="38">
        <f>IF(AND(Sheet2!$K5949=$B$1,Sheet2!$L5949=1),Sheet2!$I5949+Sheet2!$M5949,IF(Sheet2!$K5949=$B$1,Sheet2!$M5949,0))</f>
        <v>0</v>
      </c>
      <c r="O5949" s="38">
        <f>IF(AND(Sheet2!$K5949=$B$2,Sheet2!$L5949=1),Sheet2!$J5949+Sheet2!$M5949,IF(Sheet2!$K5949=$B$2,Sheet2!$M5949,0))</f>
        <v>0</v>
      </c>
    </row>
    <row r="5950" spans="14:15" x14ac:dyDescent="0.25">
      <c r="N5950" s="38">
        <f>IF(AND(Sheet2!$K5950=$B$1,Sheet2!$L5950=1),Sheet2!$I5950+Sheet2!$M5950,IF(Sheet2!$K5950=$B$1,Sheet2!$M5950,0))</f>
        <v>0</v>
      </c>
      <c r="O5950" s="38">
        <f>IF(AND(Sheet2!$K5950=$B$2,Sheet2!$L5950=1),Sheet2!$J5950+Sheet2!$M5950,IF(Sheet2!$K5950=$B$2,Sheet2!$M5950,0))</f>
        <v>0</v>
      </c>
    </row>
    <row r="5951" spans="14:15" x14ac:dyDescent="0.25">
      <c r="N5951" s="38">
        <f>IF(AND(Sheet2!$K5951=$B$1,Sheet2!$L5951=1),Sheet2!$I5951+Sheet2!$M5951,IF(Sheet2!$K5951=$B$1,Sheet2!$M5951,0))</f>
        <v>0</v>
      </c>
      <c r="O5951" s="38">
        <f>IF(AND(Sheet2!$K5951=$B$2,Sheet2!$L5951=1),Sheet2!$J5951+Sheet2!$M5951,IF(Sheet2!$K5951=$B$2,Sheet2!$M5951,0))</f>
        <v>0</v>
      </c>
    </row>
    <row r="5952" spans="14:15" x14ac:dyDescent="0.25">
      <c r="N5952" s="38">
        <f>IF(AND(Sheet2!$K5952=$B$1,Sheet2!$L5952=1),Sheet2!$I5952+Sheet2!$M5952,IF(Sheet2!$K5952=$B$1,Sheet2!$M5952,0))</f>
        <v>0</v>
      </c>
      <c r="O5952" s="38">
        <f>IF(AND(Sheet2!$K5952=$B$2,Sheet2!$L5952=1),Sheet2!$J5952+Sheet2!$M5952,IF(Sheet2!$K5952=$B$2,Sheet2!$M5952,0))</f>
        <v>0</v>
      </c>
    </row>
    <row r="5953" spans="14:15" x14ac:dyDescent="0.25">
      <c r="N5953" s="38">
        <f>IF(AND(Sheet2!$K5953=$B$1,Sheet2!$L5953=1),Sheet2!$I5953+Sheet2!$M5953,IF(Sheet2!$K5953=$B$1,Sheet2!$M5953,0))</f>
        <v>0</v>
      </c>
      <c r="O5953" s="38">
        <f>IF(AND(Sheet2!$K5953=$B$2,Sheet2!$L5953=1),Sheet2!$J5953+Sheet2!$M5953,IF(Sheet2!$K5953=$B$2,Sheet2!$M5953,0))</f>
        <v>0</v>
      </c>
    </row>
    <row r="5954" spans="14:15" x14ac:dyDescent="0.25">
      <c r="N5954" s="38">
        <f>IF(AND(Sheet2!$K5954=$B$1,Sheet2!$L5954=1),Sheet2!$I5954+Sheet2!$M5954,IF(Sheet2!$K5954=$B$1,Sheet2!$M5954,0))</f>
        <v>0</v>
      </c>
      <c r="O5954" s="38">
        <f>IF(AND(Sheet2!$K5954=$B$2,Sheet2!$L5954=1),Sheet2!$J5954+Sheet2!$M5954,IF(Sheet2!$K5954=$B$2,Sheet2!$M5954,0))</f>
        <v>0</v>
      </c>
    </row>
    <row r="5955" spans="14:15" x14ac:dyDescent="0.25">
      <c r="N5955" s="38">
        <f>IF(AND(Sheet2!$K5955=$B$1,Sheet2!$L5955=1),Sheet2!$I5955+Sheet2!$M5955,IF(Sheet2!$K5955=$B$1,Sheet2!$M5955,0))</f>
        <v>0</v>
      </c>
      <c r="O5955" s="38">
        <f>IF(AND(Sheet2!$K5955=$B$2,Sheet2!$L5955=1),Sheet2!$J5955+Sheet2!$M5955,IF(Sheet2!$K5955=$B$2,Sheet2!$M5955,0))</f>
        <v>0</v>
      </c>
    </row>
    <row r="5956" spans="14:15" x14ac:dyDescent="0.25">
      <c r="N5956" s="38">
        <f>IF(AND(Sheet2!$K5956=$B$1,Sheet2!$L5956=1),Sheet2!$I5956+Sheet2!$M5956,IF(Sheet2!$K5956=$B$1,Sheet2!$M5956,0))</f>
        <v>0</v>
      </c>
      <c r="O5956" s="38">
        <f>IF(AND(Sheet2!$K5956=$B$2,Sheet2!$L5956=1),Sheet2!$J5956+Sheet2!$M5956,IF(Sheet2!$K5956=$B$2,Sheet2!$M5956,0))</f>
        <v>0</v>
      </c>
    </row>
    <row r="5957" spans="14:15" x14ac:dyDescent="0.25">
      <c r="N5957" s="38">
        <f>IF(AND(Sheet2!$K5957=$B$1,Sheet2!$L5957=1),Sheet2!$I5957+Sheet2!$M5957,IF(Sheet2!$K5957=$B$1,Sheet2!$M5957,0))</f>
        <v>0</v>
      </c>
      <c r="O5957" s="38">
        <f>IF(AND(Sheet2!$K5957=$B$2,Sheet2!$L5957=1),Sheet2!$J5957+Sheet2!$M5957,IF(Sheet2!$K5957=$B$2,Sheet2!$M5957,0))</f>
        <v>0</v>
      </c>
    </row>
    <row r="5958" spans="14:15" x14ac:dyDescent="0.25">
      <c r="N5958" s="38">
        <f>IF(AND(Sheet2!$K5958=$B$1,Sheet2!$L5958=1),Sheet2!$I5958+Sheet2!$M5958,IF(Sheet2!$K5958=$B$1,Sheet2!$M5958,0))</f>
        <v>0</v>
      </c>
      <c r="O5958" s="38">
        <f>IF(AND(Sheet2!$K5958=$B$2,Sheet2!$L5958=1),Sheet2!$J5958+Sheet2!$M5958,IF(Sheet2!$K5958=$B$2,Sheet2!$M5958,0))</f>
        <v>0</v>
      </c>
    </row>
    <row r="5959" spans="14:15" x14ac:dyDescent="0.25">
      <c r="N5959" s="38">
        <f>IF(AND(Sheet2!$K5959=$B$1,Sheet2!$L5959=1),Sheet2!$I5959+Sheet2!$M5959,IF(Sheet2!$K5959=$B$1,Sheet2!$M5959,0))</f>
        <v>0</v>
      </c>
      <c r="O5959" s="38">
        <f>IF(AND(Sheet2!$K5959=$B$2,Sheet2!$L5959=1),Sheet2!$J5959+Sheet2!$M5959,IF(Sheet2!$K5959=$B$2,Sheet2!$M5959,0))</f>
        <v>0</v>
      </c>
    </row>
    <row r="5960" spans="14:15" x14ac:dyDescent="0.25">
      <c r="N5960" s="38">
        <f>IF(AND(Sheet2!$K5960=$B$1,Sheet2!$L5960=1),Sheet2!$I5960+Sheet2!$M5960,IF(Sheet2!$K5960=$B$1,Sheet2!$M5960,0))</f>
        <v>0</v>
      </c>
      <c r="O5960" s="38">
        <f>IF(AND(Sheet2!$K5960=$B$2,Sheet2!$L5960=1),Sheet2!$J5960+Sheet2!$M5960,IF(Sheet2!$K5960=$B$2,Sheet2!$M5960,0))</f>
        <v>0</v>
      </c>
    </row>
    <row r="5961" spans="14:15" x14ac:dyDescent="0.25">
      <c r="N5961" s="38">
        <f>IF(AND(Sheet2!$K5961=$B$1,Sheet2!$L5961=1),Sheet2!$I5961+Sheet2!$M5961,IF(Sheet2!$K5961=$B$1,Sheet2!$M5961,0))</f>
        <v>0</v>
      </c>
      <c r="O5961" s="38">
        <f>IF(AND(Sheet2!$K5961=$B$2,Sheet2!$L5961=1),Sheet2!$J5961+Sheet2!$M5961,IF(Sheet2!$K5961=$B$2,Sheet2!$M5961,0))</f>
        <v>0</v>
      </c>
    </row>
    <row r="5962" spans="14:15" x14ac:dyDescent="0.25">
      <c r="N5962" s="38">
        <f>IF(AND(Sheet2!$K5962=$B$1,Sheet2!$L5962=1),Sheet2!$I5962+Sheet2!$M5962,IF(Sheet2!$K5962=$B$1,Sheet2!$M5962,0))</f>
        <v>0</v>
      </c>
      <c r="O5962" s="38">
        <f>IF(AND(Sheet2!$K5962=$B$2,Sheet2!$L5962=1),Sheet2!$J5962+Sheet2!$M5962,IF(Sheet2!$K5962=$B$2,Sheet2!$M5962,0))</f>
        <v>0</v>
      </c>
    </row>
    <row r="5963" spans="14:15" x14ac:dyDescent="0.25">
      <c r="N5963" s="38">
        <f>IF(AND(Sheet2!$K5963=$B$1,Sheet2!$L5963=1),Sheet2!$I5963+Sheet2!$M5963,IF(Sheet2!$K5963=$B$1,Sheet2!$M5963,0))</f>
        <v>0</v>
      </c>
      <c r="O5963" s="38">
        <f>IF(AND(Sheet2!$K5963=$B$2,Sheet2!$L5963=1),Sheet2!$J5963+Sheet2!$M5963,IF(Sheet2!$K5963=$B$2,Sheet2!$M5963,0))</f>
        <v>0</v>
      </c>
    </row>
    <row r="5964" spans="14:15" x14ac:dyDescent="0.25">
      <c r="N5964" s="38">
        <f>IF(AND(Sheet2!$K5964=$B$1,Sheet2!$L5964=1),Sheet2!$I5964+Sheet2!$M5964,IF(Sheet2!$K5964=$B$1,Sheet2!$M5964,0))</f>
        <v>0</v>
      </c>
      <c r="O5964" s="38">
        <f>IF(AND(Sheet2!$K5964=$B$2,Sheet2!$L5964=1),Sheet2!$J5964+Sheet2!$M5964,IF(Sheet2!$K5964=$B$2,Sheet2!$M5964,0))</f>
        <v>0</v>
      </c>
    </row>
    <row r="5965" spans="14:15" x14ac:dyDescent="0.25">
      <c r="N5965" s="38">
        <f>IF(AND(Sheet2!$K5965=$B$1,Sheet2!$L5965=1),Sheet2!$I5965+Sheet2!$M5965,IF(Sheet2!$K5965=$B$1,Sheet2!$M5965,0))</f>
        <v>0</v>
      </c>
      <c r="O5965" s="38">
        <f>IF(AND(Sheet2!$K5965=$B$2,Sheet2!$L5965=1),Sheet2!$J5965+Sheet2!$M5965,IF(Sheet2!$K5965=$B$2,Sheet2!$M5965,0))</f>
        <v>0</v>
      </c>
    </row>
    <row r="5966" spans="14:15" x14ac:dyDescent="0.25">
      <c r="N5966" s="38">
        <f>IF(AND(Sheet2!$K5966=$B$1,Sheet2!$L5966=1),Sheet2!$I5966+Sheet2!$M5966,IF(Sheet2!$K5966=$B$1,Sheet2!$M5966,0))</f>
        <v>0</v>
      </c>
      <c r="O5966" s="38">
        <f>IF(AND(Sheet2!$K5966=$B$2,Sheet2!$L5966=1),Sheet2!$J5966+Sheet2!$M5966,IF(Sheet2!$K5966=$B$2,Sheet2!$M5966,0))</f>
        <v>0</v>
      </c>
    </row>
    <row r="5967" spans="14:15" x14ac:dyDescent="0.25">
      <c r="N5967" s="38">
        <f>IF(AND(Sheet2!$K5967=$B$1,Sheet2!$L5967=1),Sheet2!$I5967+Sheet2!$M5967,IF(Sheet2!$K5967=$B$1,Sheet2!$M5967,0))</f>
        <v>0</v>
      </c>
      <c r="O5967" s="38">
        <f>IF(AND(Sheet2!$K5967=$B$2,Sheet2!$L5967=1),Sheet2!$J5967+Sheet2!$M5967,IF(Sheet2!$K5967=$B$2,Sheet2!$M5967,0))</f>
        <v>0</v>
      </c>
    </row>
    <row r="5968" spans="14:15" x14ac:dyDescent="0.25">
      <c r="N5968" s="38">
        <f>IF(AND(Sheet2!$K5968=$B$1,Sheet2!$L5968=1),Sheet2!$I5968+Sheet2!$M5968,IF(Sheet2!$K5968=$B$1,Sheet2!$M5968,0))</f>
        <v>0</v>
      </c>
      <c r="O5968" s="38">
        <f>IF(AND(Sheet2!$K5968=$B$2,Sheet2!$L5968=1),Sheet2!$J5968+Sheet2!$M5968,IF(Sheet2!$K5968=$B$2,Sheet2!$M5968,0))</f>
        <v>0</v>
      </c>
    </row>
    <row r="5969" spans="14:15" x14ac:dyDescent="0.25">
      <c r="N5969" s="38">
        <f>IF(AND(Sheet2!$K5969=$B$1,Sheet2!$L5969=1),Sheet2!$I5969+Sheet2!$M5969,IF(Sheet2!$K5969=$B$1,Sheet2!$M5969,0))</f>
        <v>0</v>
      </c>
      <c r="O5969" s="38">
        <f>IF(AND(Sheet2!$K5969=$B$2,Sheet2!$L5969=1),Sheet2!$J5969+Sheet2!$M5969,IF(Sheet2!$K5969=$B$2,Sheet2!$M5969,0))</f>
        <v>0</v>
      </c>
    </row>
    <row r="5970" spans="14:15" x14ac:dyDescent="0.25">
      <c r="N5970" s="38">
        <f>IF(AND(Sheet2!$K5970=$B$1,Sheet2!$L5970=1),Sheet2!$I5970+Sheet2!$M5970,IF(Sheet2!$K5970=$B$1,Sheet2!$M5970,0))</f>
        <v>0</v>
      </c>
      <c r="O5970" s="38">
        <f>IF(AND(Sheet2!$K5970=$B$2,Sheet2!$L5970=1),Sheet2!$J5970+Sheet2!$M5970,IF(Sheet2!$K5970=$B$2,Sheet2!$M5970,0))</f>
        <v>0</v>
      </c>
    </row>
    <row r="5971" spans="14:15" x14ac:dyDescent="0.25">
      <c r="N5971" s="38">
        <f>IF(AND(Sheet2!$K5971=$B$1,Sheet2!$L5971=1),Sheet2!$I5971+Sheet2!$M5971,IF(Sheet2!$K5971=$B$1,Sheet2!$M5971,0))</f>
        <v>0</v>
      </c>
      <c r="O5971" s="38">
        <f>IF(AND(Sheet2!$K5971=$B$2,Sheet2!$L5971=1),Sheet2!$J5971+Sheet2!$M5971,IF(Sheet2!$K5971=$B$2,Sheet2!$M5971,0))</f>
        <v>0</v>
      </c>
    </row>
    <row r="5972" spans="14:15" x14ac:dyDescent="0.25">
      <c r="N5972" s="38">
        <f>IF(AND(Sheet2!$K5972=$B$1,Sheet2!$L5972=1),Sheet2!$I5972+Sheet2!$M5972,IF(Sheet2!$K5972=$B$1,Sheet2!$M5972,0))</f>
        <v>0</v>
      </c>
      <c r="O5972" s="38">
        <f>IF(AND(Sheet2!$K5972=$B$2,Sheet2!$L5972=1),Sheet2!$J5972+Sheet2!$M5972,IF(Sheet2!$K5972=$B$2,Sheet2!$M5972,0))</f>
        <v>0</v>
      </c>
    </row>
    <row r="5973" spans="14:15" x14ac:dyDescent="0.25">
      <c r="N5973" s="38">
        <f>IF(AND(Sheet2!$K5973=$B$1,Sheet2!$L5973=1),Sheet2!$I5973+Sheet2!$M5973,IF(Sheet2!$K5973=$B$1,Sheet2!$M5973,0))</f>
        <v>0</v>
      </c>
      <c r="O5973" s="38">
        <f>IF(AND(Sheet2!$K5973=$B$2,Sheet2!$L5973=1),Sheet2!$J5973+Sheet2!$M5973,IF(Sheet2!$K5973=$B$2,Sheet2!$M5973,0))</f>
        <v>0</v>
      </c>
    </row>
    <row r="5974" spans="14:15" x14ac:dyDescent="0.25">
      <c r="N5974" s="38">
        <f>IF(AND(Sheet2!$K5974=$B$1,Sheet2!$L5974=1),Sheet2!$I5974+Sheet2!$M5974,IF(Sheet2!$K5974=$B$1,Sheet2!$M5974,0))</f>
        <v>0</v>
      </c>
      <c r="O5974" s="38">
        <f>IF(AND(Sheet2!$K5974=$B$2,Sheet2!$L5974=1),Sheet2!$J5974+Sheet2!$M5974,IF(Sheet2!$K5974=$B$2,Sheet2!$M5974,0))</f>
        <v>0</v>
      </c>
    </row>
    <row r="5975" spans="14:15" x14ac:dyDescent="0.25">
      <c r="N5975" s="38">
        <f>IF(AND(Sheet2!$K5975=$B$1,Sheet2!$L5975=1),Sheet2!$I5975+Sheet2!$M5975,IF(Sheet2!$K5975=$B$1,Sheet2!$M5975,0))</f>
        <v>0</v>
      </c>
      <c r="O5975" s="38">
        <f>IF(AND(Sheet2!$K5975=$B$2,Sheet2!$L5975=1),Sheet2!$J5975+Sheet2!$M5975,IF(Sheet2!$K5975=$B$2,Sheet2!$M5975,0))</f>
        <v>0</v>
      </c>
    </row>
    <row r="5976" spans="14:15" x14ac:dyDescent="0.25">
      <c r="N5976" s="38">
        <f>IF(AND(Sheet2!$K5976=$B$1,Sheet2!$L5976=1),Sheet2!$I5976+Sheet2!$M5976,IF(Sheet2!$K5976=$B$1,Sheet2!$M5976,0))</f>
        <v>0</v>
      </c>
      <c r="O5976" s="38">
        <f>IF(AND(Sheet2!$K5976=$B$2,Sheet2!$L5976=1),Sheet2!$J5976+Sheet2!$M5976,IF(Sheet2!$K5976=$B$2,Sheet2!$M5976,0))</f>
        <v>0</v>
      </c>
    </row>
    <row r="5977" spans="14:15" x14ac:dyDescent="0.25">
      <c r="N5977" s="38">
        <f>IF(AND(Sheet2!$K5977=$B$1,Sheet2!$L5977=1),Sheet2!$I5977+Sheet2!$M5977,IF(Sheet2!$K5977=$B$1,Sheet2!$M5977,0))</f>
        <v>0</v>
      </c>
      <c r="O5977" s="38">
        <f>IF(AND(Sheet2!$K5977=$B$2,Sheet2!$L5977=1),Sheet2!$J5977+Sheet2!$M5977,IF(Sheet2!$K5977=$B$2,Sheet2!$M5977,0))</f>
        <v>0</v>
      </c>
    </row>
    <row r="5978" spans="14:15" x14ac:dyDescent="0.25">
      <c r="N5978" s="38">
        <f>IF(AND(Sheet2!$K5978=$B$1,Sheet2!$L5978=1),Sheet2!$I5978+Sheet2!$M5978,IF(Sheet2!$K5978=$B$1,Sheet2!$M5978,0))</f>
        <v>0</v>
      </c>
      <c r="O5978" s="38">
        <f>IF(AND(Sheet2!$K5978=$B$2,Sheet2!$L5978=1),Sheet2!$J5978+Sheet2!$M5978,IF(Sheet2!$K5978=$B$2,Sheet2!$M5978,0))</f>
        <v>0</v>
      </c>
    </row>
    <row r="5979" spans="14:15" x14ac:dyDescent="0.25">
      <c r="N5979" s="38">
        <f>IF(AND(Sheet2!$K5979=$B$1,Sheet2!$L5979=1),Sheet2!$I5979+Sheet2!$M5979,IF(Sheet2!$K5979=$B$1,Sheet2!$M5979,0))</f>
        <v>0</v>
      </c>
      <c r="O5979" s="38">
        <f>IF(AND(Sheet2!$K5979=$B$2,Sheet2!$L5979=1),Sheet2!$J5979+Sheet2!$M5979,IF(Sheet2!$K5979=$B$2,Sheet2!$M5979,0))</f>
        <v>0</v>
      </c>
    </row>
    <row r="5980" spans="14:15" x14ac:dyDescent="0.25">
      <c r="N5980" s="38">
        <f>IF(AND(Sheet2!$K5980=$B$1,Sheet2!$L5980=1),Sheet2!$I5980+Sheet2!$M5980,IF(Sheet2!$K5980=$B$1,Sheet2!$M5980,0))</f>
        <v>0</v>
      </c>
      <c r="O5980" s="38">
        <f>IF(AND(Sheet2!$K5980=$B$2,Sheet2!$L5980=1),Sheet2!$J5980+Sheet2!$M5980,IF(Sheet2!$K5980=$B$2,Sheet2!$M5980,0))</f>
        <v>0</v>
      </c>
    </row>
    <row r="5981" spans="14:15" x14ac:dyDescent="0.25">
      <c r="N5981" s="38">
        <f>IF(AND(Sheet2!$K5981=$B$1,Sheet2!$L5981=1),Sheet2!$I5981+Sheet2!$M5981,IF(Sheet2!$K5981=$B$1,Sheet2!$M5981,0))</f>
        <v>0</v>
      </c>
      <c r="O5981" s="38">
        <f>IF(AND(Sheet2!$K5981=$B$2,Sheet2!$L5981=1),Sheet2!$J5981+Sheet2!$M5981,IF(Sheet2!$K5981=$B$2,Sheet2!$M5981,0))</f>
        <v>0</v>
      </c>
    </row>
    <row r="5982" spans="14:15" x14ac:dyDescent="0.25">
      <c r="N5982" s="38">
        <f>IF(AND(Sheet2!$K5982=$B$1,Sheet2!$L5982=1),Sheet2!$I5982+Sheet2!$M5982,IF(Sheet2!$K5982=$B$1,Sheet2!$M5982,0))</f>
        <v>0</v>
      </c>
      <c r="O5982" s="38">
        <f>IF(AND(Sheet2!$K5982=$B$2,Sheet2!$L5982=1),Sheet2!$J5982+Sheet2!$M5982,IF(Sheet2!$K5982=$B$2,Sheet2!$M5982,0))</f>
        <v>0</v>
      </c>
    </row>
    <row r="5983" spans="14:15" x14ac:dyDescent="0.25">
      <c r="N5983" s="38">
        <f>IF(AND(Sheet2!$K5983=$B$1,Sheet2!$L5983=1),Sheet2!$I5983+Sheet2!$M5983,IF(Sheet2!$K5983=$B$1,Sheet2!$M5983,0))</f>
        <v>0</v>
      </c>
      <c r="O5983" s="38">
        <f>IF(AND(Sheet2!$K5983=$B$2,Sheet2!$L5983=1),Sheet2!$J5983+Sheet2!$M5983,IF(Sheet2!$K5983=$B$2,Sheet2!$M5983,0))</f>
        <v>0</v>
      </c>
    </row>
    <row r="5984" spans="14:15" x14ac:dyDescent="0.25">
      <c r="N5984" s="38">
        <f>IF(AND(Sheet2!$K5984=$B$1,Sheet2!$L5984=1),Sheet2!$I5984+Sheet2!$M5984,IF(Sheet2!$K5984=$B$1,Sheet2!$M5984,0))</f>
        <v>0</v>
      </c>
      <c r="O5984" s="38">
        <f>IF(AND(Sheet2!$K5984=$B$2,Sheet2!$L5984=1),Sheet2!$J5984+Sheet2!$M5984,IF(Sheet2!$K5984=$B$2,Sheet2!$M5984,0))</f>
        <v>0</v>
      </c>
    </row>
    <row r="5985" spans="14:15" x14ac:dyDescent="0.25">
      <c r="N5985" s="38">
        <f>IF(AND(Sheet2!$K5985=$B$1,Sheet2!$L5985=1),Sheet2!$I5985+Sheet2!$M5985,IF(Sheet2!$K5985=$B$1,Sheet2!$M5985,0))</f>
        <v>0</v>
      </c>
      <c r="O5985" s="38">
        <f>IF(AND(Sheet2!$K5985=$B$2,Sheet2!$L5985=1),Sheet2!$J5985+Sheet2!$M5985,IF(Sheet2!$K5985=$B$2,Sheet2!$M5985,0))</f>
        <v>0</v>
      </c>
    </row>
    <row r="5986" spans="14:15" x14ac:dyDescent="0.25">
      <c r="N5986" s="38">
        <f>IF(AND(Sheet2!$K5986=$B$1,Sheet2!$L5986=1),Sheet2!$I5986+Sheet2!$M5986,IF(Sheet2!$K5986=$B$1,Sheet2!$M5986,0))</f>
        <v>0</v>
      </c>
      <c r="O5986" s="38">
        <f>IF(AND(Sheet2!$K5986=$B$2,Sheet2!$L5986=1),Sheet2!$J5986+Sheet2!$M5986,IF(Sheet2!$K5986=$B$2,Sheet2!$M5986,0))</f>
        <v>0</v>
      </c>
    </row>
    <row r="5987" spans="14:15" x14ac:dyDescent="0.25">
      <c r="N5987" s="38">
        <f>IF(AND(Sheet2!$K5987=$B$1,Sheet2!$L5987=1),Sheet2!$I5987+Sheet2!$M5987,IF(Sheet2!$K5987=$B$1,Sheet2!$M5987,0))</f>
        <v>0</v>
      </c>
      <c r="O5987" s="38">
        <f>IF(AND(Sheet2!$K5987=$B$2,Sheet2!$L5987=1),Sheet2!$J5987+Sheet2!$M5987,IF(Sheet2!$K5987=$B$2,Sheet2!$M5987,0))</f>
        <v>0</v>
      </c>
    </row>
    <row r="5988" spans="14:15" x14ac:dyDescent="0.25">
      <c r="N5988" s="38">
        <f>IF(AND(Sheet2!$K5988=$B$1,Sheet2!$L5988=1),Sheet2!$I5988+Sheet2!$M5988,IF(Sheet2!$K5988=$B$1,Sheet2!$M5988,0))</f>
        <v>0</v>
      </c>
      <c r="O5988" s="38">
        <f>IF(AND(Sheet2!$K5988=$B$2,Sheet2!$L5988=1),Sheet2!$J5988+Sheet2!$M5988,IF(Sheet2!$K5988=$B$2,Sheet2!$M5988,0))</f>
        <v>0</v>
      </c>
    </row>
    <row r="5989" spans="14:15" x14ac:dyDescent="0.25">
      <c r="N5989" s="38">
        <f>IF(AND(Sheet2!$K5989=$B$1,Sheet2!$L5989=1),Sheet2!$I5989+Sheet2!$M5989,IF(Sheet2!$K5989=$B$1,Sheet2!$M5989,0))</f>
        <v>0</v>
      </c>
      <c r="O5989" s="38">
        <f>IF(AND(Sheet2!$K5989=$B$2,Sheet2!$L5989=1),Sheet2!$J5989+Sheet2!$M5989,IF(Sheet2!$K5989=$B$2,Sheet2!$M5989,0))</f>
        <v>0</v>
      </c>
    </row>
    <row r="5990" spans="14:15" x14ac:dyDescent="0.25">
      <c r="N5990" s="38">
        <f>IF(AND(Sheet2!$K5990=$B$1,Sheet2!$L5990=1),Sheet2!$I5990+Sheet2!$M5990,IF(Sheet2!$K5990=$B$1,Sheet2!$M5990,0))</f>
        <v>0</v>
      </c>
      <c r="O5990" s="38">
        <f>IF(AND(Sheet2!$K5990=$B$2,Sheet2!$L5990=1),Sheet2!$J5990+Sheet2!$M5990,IF(Sheet2!$K5990=$B$2,Sheet2!$M5990,0))</f>
        <v>0</v>
      </c>
    </row>
    <row r="5991" spans="14:15" x14ac:dyDescent="0.25">
      <c r="N5991" s="38">
        <f>IF(AND(Sheet2!$K5991=$B$1,Sheet2!$L5991=1),Sheet2!$I5991+Sheet2!$M5991,IF(Sheet2!$K5991=$B$1,Sheet2!$M5991,0))</f>
        <v>0</v>
      </c>
      <c r="O5991" s="38">
        <f>IF(AND(Sheet2!$K5991=$B$2,Sheet2!$L5991=1),Sheet2!$J5991+Sheet2!$M5991,IF(Sheet2!$K5991=$B$2,Sheet2!$M5991,0))</f>
        <v>0</v>
      </c>
    </row>
    <row r="5992" spans="14:15" x14ac:dyDescent="0.25">
      <c r="N5992" s="38">
        <f>IF(AND(Sheet2!$K5992=$B$1,Sheet2!$L5992=1),Sheet2!$I5992+Sheet2!$M5992,IF(Sheet2!$K5992=$B$1,Sheet2!$M5992,0))</f>
        <v>0</v>
      </c>
      <c r="O5992" s="38">
        <f>IF(AND(Sheet2!$K5992=$B$2,Sheet2!$L5992=1),Sheet2!$J5992+Sheet2!$M5992,IF(Sheet2!$K5992=$B$2,Sheet2!$M5992,0))</f>
        <v>0</v>
      </c>
    </row>
    <row r="5993" spans="14:15" x14ac:dyDescent="0.25">
      <c r="N5993" s="38">
        <f>IF(AND(Sheet2!$K5993=$B$1,Sheet2!$L5993=1),Sheet2!$I5993+Sheet2!$M5993,IF(Sheet2!$K5993=$B$1,Sheet2!$M5993,0))</f>
        <v>0</v>
      </c>
      <c r="O5993" s="38">
        <f>IF(AND(Sheet2!$K5993=$B$2,Sheet2!$L5993=1),Sheet2!$J5993+Sheet2!$M5993,IF(Sheet2!$K5993=$B$2,Sheet2!$M5993,0))</f>
        <v>0</v>
      </c>
    </row>
    <row r="5994" spans="14:15" x14ac:dyDescent="0.25">
      <c r="N5994" s="38">
        <f>IF(AND(Sheet2!$K5994=$B$1,Sheet2!$L5994=1),Sheet2!$I5994+Sheet2!$M5994,IF(Sheet2!$K5994=$B$1,Sheet2!$M5994,0))</f>
        <v>0</v>
      </c>
      <c r="O5994" s="38">
        <f>IF(AND(Sheet2!$K5994=$B$2,Sheet2!$L5994=1),Sheet2!$J5994+Sheet2!$M5994,IF(Sheet2!$K5994=$B$2,Sheet2!$M5994,0))</f>
        <v>0</v>
      </c>
    </row>
    <row r="5995" spans="14:15" x14ac:dyDescent="0.25">
      <c r="N5995" s="38">
        <f>IF(AND(Sheet2!$K5995=$B$1,Sheet2!$L5995=1),Sheet2!$I5995+Sheet2!$M5995,IF(Sheet2!$K5995=$B$1,Sheet2!$M5995,0))</f>
        <v>0</v>
      </c>
      <c r="O5995" s="38">
        <f>IF(AND(Sheet2!$K5995=$B$2,Sheet2!$L5995=1),Sheet2!$J5995+Sheet2!$M5995,IF(Sheet2!$K5995=$B$2,Sheet2!$M5995,0))</f>
        <v>0</v>
      </c>
    </row>
    <row r="5996" spans="14:15" x14ac:dyDescent="0.25">
      <c r="N5996" s="38">
        <f>IF(AND(Sheet2!$K5996=$B$1,Sheet2!$L5996=1),Sheet2!$I5996+Sheet2!$M5996,IF(Sheet2!$K5996=$B$1,Sheet2!$M5996,0))</f>
        <v>0</v>
      </c>
      <c r="O5996" s="38">
        <f>IF(AND(Sheet2!$K5996=$B$2,Sheet2!$L5996=1),Sheet2!$J5996+Sheet2!$M5996,IF(Sheet2!$K5996=$B$2,Sheet2!$M5996,0))</f>
        <v>0</v>
      </c>
    </row>
    <row r="5997" spans="14:15" x14ac:dyDescent="0.25">
      <c r="N5997" s="38">
        <f>IF(AND(Sheet2!$K5997=$B$1,Sheet2!$L5997=1),Sheet2!$I5997+Sheet2!$M5997,IF(Sheet2!$K5997=$B$1,Sheet2!$M5997,0))</f>
        <v>0</v>
      </c>
      <c r="O5997" s="38">
        <f>IF(AND(Sheet2!$K5997=$B$2,Sheet2!$L5997=1),Sheet2!$J5997+Sheet2!$M5997,IF(Sheet2!$K5997=$B$2,Sheet2!$M5997,0))</f>
        <v>0</v>
      </c>
    </row>
    <row r="5998" spans="14:15" x14ac:dyDescent="0.25">
      <c r="N5998" s="38">
        <f>IF(AND(Sheet2!$K5998=$B$1,Sheet2!$L5998=1),Sheet2!$I5998+Sheet2!$M5998,IF(Sheet2!$K5998=$B$1,Sheet2!$M5998,0))</f>
        <v>0</v>
      </c>
      <c r="O5998" s="38">
        <f>IF(AND(Sheet2!$K5998=$B$2,Sheet2!$L5998=1),Sheet2!$J5998+Sheet2!$M5998,IF(Sheet2!$K5998=$B$2,Sheet2!$M5998,0))</f>
        <v>0</v>
      </c>
    </row>
    <row r="5999" spans="14:15" x14ac:dyDescent="0.25">
      <c r="N5999" s="38">
        <f>IF(AND(Sheet2!$K5999=$B$1,Sheet2!$L5999=1),Sheet2!$I5999+Sheet2!$M5999,IF(Sheet2!$K5999=$B$1,Sheet2!$M5999,0))</f>
        <v>0</v>
      </c>
      <c r="O5999" s="38">
        <f>IF(AND(Sheet2!$K5999=$B$2,Sheet2!$L5999=1),Sheet2!$J5999+Sheet2!$M5999,IF(Sheet2!$K5999=$B$2,Sheet2!$M5999,0))</f>
        <v>0</v>
      </c>
    </row>
    <row r="6000" spans="14:15" x14ac:dyDescent="0.25">
      <c r="N6000" s="38">
        <f>IF(AND(Sheet2!$K6000=$B$1,Sheet2!$L6000=1),Sheet2!$I6000+Sheet2!$M6000,IF(Sheet2!$K6000=$B$1,Sheet2!$M6000,0))</f>
        <v>0</v>
      </c>
      <c r="O6000" s="38">
        <f>IF(AND(Sheet2!$K6000=$B$2,Sheet2!$L6000=1),Sheet2!$J6000+Sheet2!$M6000,IF(Sheet2!$K6000=$B$2,Sheet2!$M6000,0))</f>
        <v>0</v>
      </c>
    </row>
    <row r="6001" spans="14:15" x14ac:dyDescent="0.25">
      <c r="N6001" s="38">
        <f>IF(AND(Sheet2!$K6001=$B$1,Sheet2!$L6001=1),Sheet2!$I6001+Sheet2!$M6001,IF(Sheet2!$K6001=$B$1,Sheet2!$M6001,0))</f>
        <v>0</v>
      </c>
      <c r="O6001" s="38">
        <f>IF(AND(Sheet2!$K6001=$B$2,Sheet2!$L6001=1),Sheet2!$J6001+Sheet2!$M6001,IF(Sheet2!$K6001=$B$2,Sheet2!$M6001,0))</f>
        <v>0</v>
      </c>
    </row>
    <row r="6002" spans="14:15" x14ac:dyDescent="0.25">
      <c r="N6002" s="38">
        <f>IF(AND(Sheet2!$K6002=$B$1,Sheet2!$L6002=1),Sheet2!$I6002+Sheet2!$M6002,IF(Sheet2!$K6002=$B$1,Sheet2!$M6002,0))</f>
        <v>0</v>
      </c>
      <c r="O6002" s="38">
        <f>IF(AND(Sheet2!$K6002=$B$2,Sheet2!$L6002=1),Sheet2!$J6002+Sheet2!$M6002,IF(Sheet2!$K6002=$B$2,Sheet2!$M6002,0))</f>
        <v>0</v>
      </c>
    </row>
    <row r="6003" spans="14:15" x14ac:dyDescent="0.25">
      <c r="N6003" s="38">
        <f>IF(AND(Sheet2!$K6003=$B$1,Sheet2!$L6003=1),Sheet2!$I6003+Sheet2!$M6003,IF(Sheet2!$K6003=$B$1,Sheet2!$M6003,0))</f>
        <v>0</v>
      </c>
      <c r="O6003" s="38">
        <f>IF(AND(Sheet2!$K6003=$B$2,Sheet2!$L6003=1),Sheet2!$J6003+Sheet2!$M6003,IF(Sheet2!$K6003=$B$2,Sheet2!$M6003,0))</f>
        <v>0</v>
      </c>
    </row>
    <row r="6004" spans="14:15" x14ac:dyDescent="0.25">
      <c r="N6004" s="38">
        <f>IF(AND(Sheet2!$K6004=$B$1,Sheet2!$L6004=1),Sheet2!$I6004+Sheet2!$M6004,IF(Sheet2!$K6004=$B$1,Sheet2!$M6004,0))</f>
        <v>0</v>
      </c>
      <c r="O6004" s="38">
        <f>IF(AND(Sheet2!$K6004=$B$2,Sheet2!$L6004=1),Sheet2!$J6004+Sheet2!$M6004,IF(Sheet2!$K6004=$B$2,Sheet2!$M6004,0))</f>
        <v>0</v>
      </c>
    </row>
    <row r="6005" spans="14:15" x14ac:dyDescent="0.25">
      <c r="N6005" s="38">
        <f>IF(AND(Sheet2!$K6005=$B$1,Sheet2!$L6005=1),Sheet2!$I6005+Sheet2!$M6005,IF(Sheet2!$K6005=$B$1,Sheet2!$M6005,0))</f>
        <v>0</v>
      </c>
      <c r="O6005" s="38">
        <f>IF(AND(Sheet2!$K6005=$B$2,Sheet2!$L6005=1),Sheet2!$J6005+Sheet2!$M6005,IF(Sheet2!$K6005=$B$2,Sheet2!$M6005,0))</f>
        <v>0</v>
      </c>
    </row>
    <row r="6006" spans="14:15" x14ac:dyDescent="0.25">
      <c r="N6006" s="38">
        <f>IF(AND(Sheet2!$K6006=$B$1,Sheet2!$L6006=1),Sheet2!$I6006+Sheet2!$M6006,IF(Sheet2!$K6006=$B$1,Sheet2!$M6006,0))</f>
        <v>0</v>
      </c>
      <c r="O6006" s="38">
        <f>IF(AND(Sheet2!$K6006=$B$2,Sheet2!$L6006=1),Sheet2!$J6006+Sheet2!$M6006,IF(Sheet2!$K6006=$B$2,Sheet2!$M6006,0))</f>
        <v>0</v>
      </c>
    </row>
    <row r="6007" spans="14:15" x14ac:dyDescent="0.25">
      <c r="N6007" s="38">
        <f>IF(AND(Sheet2!$K6007=$B$1,Sheet2!$L6007=1),Sheet2!$I6007+Sheet2!$M6007,IF(Sheet2!$K6007=$B$1,Sheet2!$M6007,0))</f>
        <v>0</v>
      </c>
      <c r="O6007" s="38">
        <f>IF(AND(Sheet2!$K6007=$B$2,Sheet2!$L6007=1),Sheet2!$J6007+Sheet2!$M6007,IF(Sheet2!$K6007=$B$2,Sheet2!$M6007,0))</f>
        <v>0</v>
      </c>
    </row>
    <row r="6008" spans="14:15" x14ac:dyDescent="0.25">
      <c r="N6008" s="38">
        <f>IF(AND(Sheet2!$K6008=$B$1,Sheet2!$L6008=1),Sheet2!$I6008+Sheet2!$M6008,IF(Sheet2!$K6008=$B$1,Sheet2!$M6008,0))</f>
        <v>0</v>
      </c>
      <c r="O6008" s="38">
        <f>IF(AND(Sheet2!$K6008=$B$2,Sheet2!$L6008=1),Sheet2!$J6008+Sheet2!$M6008,IF(Sheet2!$K6008=$B$2,Sheet2!$M6008,0))</f>
        <v>0</v>
      </c>
    </row>
    <row r="6009" spans="14:15" x14ac:dyDescent="0.25">
      <c r="N6009" s="38">
        <f>IF(AND(Sheet2!$K6009=$B$1,Sheet2!$L6009=1),Sheet2!$I6009+Sheet2!$M6009,IF(Sheet2!$K6009=$B$1,Sheet2!$M6009,0))</f>
        <v>0</v>
      </c>
      <c r="O6009" s="38">
        <f>IF(AND(Sheet2!$K6009=$B$2,Sheet2!$L6009=1),Sheet2!$J6009+Sheet2!$M6009,IF(Sheet2!$K6009=$B$2,Sheet2!$M6009,0))</f>
        <v>0</v>
      </c>
    </row>
    <row r="6010" spans="14:15" x14ac:dyDescent="0.25">
      <c r="N6010" s="38">
        <f>IF(AND(Sheet2!$K6010=$B$1,Sheet2!$L6010=1),Sheet2!$I6010+Sheet2!$M6010,IF(Sheet2!$K6010=$B$1,Sheet2!$M6010,0))</f>
        <v>0</v>
      </c>
      <c r="O6010" s="38">
        <f>IF(AND(Sheet2!$K6010=$B$2,Sheet2!$L6010=1),Sheet2!$J6010+Sheet2!$M6010,IF(Sheet2!$K6010=$B$2,Sheet2!$M6010,0))</f>
        <v>0</v>
      </c>
    </row>
    <row r="6011" spans="14:15" x14ac:dyDescent="0.25">
      <c r="N6011" s="38">
        <f>IF(AND(Sheet2!$K6011=$B$1,Sheet2!$L6011=1),Sheet2!$I6011+Sheet2!$M6011,IF(Sheet2!$K6011=$B$1,Sheet2!$M6011,0))</f>
        <v>0</v>
      </c>
      <c r="O6011" s="38">
        <f>IF(AND(Sheet2!$K6011=$B$2,Sheet2!$L6011=1),Sheet2!$J6011+Sheet2!$M6011,IF(Sheet2!$K6011=$B$2,Sheet2!$M6011,0))</f>
        <v>0</v>
      </c>
    </row>
    <row r="6012" spans="14:15" x14ac:dyDescent="0.25">
      <c r="N6012" s="38">
        <f>IF(AND(Sheet2!$K6012=$B$1,Sheet2!$L6012=1),Sheet2!$I6012+Sheet2!$M6012,IF(Sheet2!$K6012=$B$1,Sheet2!$M6012,0))</f>
        <v>0</v>
      </c>
      <c r="O6012" s="38">
        <f>IF(AND(Sheet2!$K6012=$B$2,Sheet2!$L6012=1),Sheet2!$J6012+Sheet2!$M6012,IF(Sheet2!$K6012=$B$2,Sheet2!$M6012,0))</f>
        <v>0</v>
      </c>
    </row>
    <row r="6013" spans="14:15" x14ac:dyDescent="0.25">
      <c r="N6013" s="38">
        <f>IF(AND(Sheet2!$K6013=$B$1,Sheet2!$L6013=1),Sheet2!$I6013+Sheet2!$M6013,IF(Sheet2!$K6013=$B$1,Sheet2!$M6013,0))</f>
        <v>0</v>
      </c>
      <c r="O6013" s="38">
        <f>IF(AND(Sheet2!$K6013=$B$2,Sheet2!$L6013=1),Sheet2!$J6013+Sheet2!$M6013,IF(Sheet2!$K6013=$B$2,Sheet2!$M6013,0))</f>
        <v>0</v>
      </c>
    </row>
    <row r="6014" spans="14:15" x14ac:dyDescent="0.25">
      <c r="N6014" s="38">
        <f>IF(AND(Sheet2!$K6014=$B$1,Sheet2!$L6014=1),Sheet2!$I6014+Sheet2!$M6014,IF(Sheet2!$K6014=$B$1,Sheet2!$M6014,0))</f>
        <v>0</v>
      </c>
      <c r="O6014" s="38">
        <f>IF(AND(Sheet2!$K6014=$B$2,Sheet2!$L6014=1),Sheet2!$J6014+Sheet2!$M6014,IF(Sheet2!$K6014=$B$2,Sheet2!$M6014,0))</f>
        <v>0</v>
      </c>
    </row>
    <row r="6015" spans="14:15" x14ac:dyDescent="0.25">
      <c r="N6015" s="38">
        <f>IF(AND(Sheet2!$K6015=$B$1,Sheet2!$L6015=1),Sheet2!$I6015+Sheet2!$M6015,IF(Sheet2!$K6015=$B$1,Sheet2!$M6015,0))</f>
        <v>0</v>
      </c>
      <c r="O6015" s="38">
        <f>IF(AND(Sheet2!$K6015=$B$2,Sheet2!$L6015=1),Sheet2!$J6015+Sheet2!$M6015,IF(Sheet2!$K6015=$B$2,Sheet2!$M6015,0))</f>
        <v>0</v>
      </c>
    </row>
    <row r="6016" spans="14:15" x14ac:dyDescent="0.25">
      <c r="N6016" s="38">
        <f>IF(AND(Sheet2!$K6016=$B$1,Sheet2!$L6016=1),Sheet2!$I6016+Sheet2!$M6016,IF(Sheet2!$K6016=$B$1,Sheet2!$M6016,0))</f>
        <v>0</v>
      </c>
      <c r="O6016" s="38">
        <f>IF(AND(Sheet2!$K6016=$B$2,Sheet2!$L6016=1),Sheet2!$J6016+Sheet2!$M6016,IF(Sheet2!$K6016=$B$2,Sheet2!$M6016,0))</f>
        <v>0</v>
      </c>
    </row>
    <row r="6017" spans="14:15" x14ac:dyDescent="0.25">
      <c r="N6017" s="38">
        <f>IF(AND(Sheet2!$K6017=$B$1,Sheet2!$L6017=1),Sheet2!$I6017+Sheet2!$M6017,IF(Sheet2!$K6017=$B$1,Sheet2!$M6017,0))</f>
        <v>0</v>
      </c>
      <c r="O6017" s="38">
        <f>IF(AND(Sheet2!$K6017=$B$2,Sheet2!$L6017=1),Sheet2!$J6017+Sheet2!$M6017,IF(Sheet2!$K6017=$B$2,Sheet2!$M6017,0))</f>
        <v>0</v>
      </c>
    </row>
    <row r="6018" spans="14:15" x14ac:dyDescent="0.25">
      <c r="N6018" s="38">
        <f>IF(AND(Sheet2!$K6018=$B$1,Sheet2!$L6018=1),Sheet2!$I6018+Sheet2!$M6018,IF(Sheet2!$K6018=$B$1,Sheet2!$M6018,0))</f>
        <v>0</v>
      </c>
      <c r="O6018" s="38">
        <f>IF(AND(Sheet2!$K6018=$B$2,Sheet2!$L6018=1),Sheet2!$J6018+Sheet2!$M6018,IF(Sheet2!$K6018=$B$2,Sheet2!$M6018,0))</f>
        <v>0</v>
      </c>
    </row>
    <row r="6019" spans="14:15" x14ac:dyDescent="0.25">
      <c r="N6019" s="38">
        <f>IF(AND(Sheet2!$K6019=$B$1,Sheet2!$L6019=1),Sheet2!$I6019+Sheet2!$M6019,IF(Sheet2!$K6019=$B$1,Sheet2!$M6019,0))</f>
        <v>0</v>
      </c>
      <c r="O6019" s="38">
        <f>IF(AND(Sheet2!$K6019=$B$2,Sheet2!$L6019=1),Sheet2!$J6019+Sheet2!$M6019,IF(Sheet2!$K6019=$B$2,Sheet2!$M6019,0))</f>
        <v>0</v>
      </c>
    </row>
    <row r="6020" spans="14:15" x14ac:dyDescent="0.25">
      <c r="N6020" s="38">
        <f>IF(AND(Sheet2!$K6020=$B$1,Sheet2!$L6020=1),Sheet2!$I6020+Sheet2!$M6020,IF(Sheet2!$K6020=$B$1,Sheet2!$M6020,0))</f>
        <v>0</v>
      </c>
      <c r="O6020" s="38">
        <f>IF(AND(Sheet2!$K6020=$B$2,Sheet2!$L6020=1),Sheet2!$J6020+Sheet2!$M6020,IF(Sheet2!$K6020=$B$2,Sheet2!$M6020,0))</f>
        <v>0</v>
      </c>
    </row>
    <row r="6021" spans="14:15" x14ac:dyDescent="0.25">
      <c r="N6021" s="38">
        <f>IF(AND(Sheet2!$K6021=$B$1,Sheet2!$L6021=1),Sheet2!$I6021+Sheet2!$M6021,IF(Sheet2!$K6021=$B$1,Sheet2!$M6021,0))</f>
        <v>0</v>
      </c>
      <c r="O6021" s="38">
        <f>IF(AND(Sheet2!$K6021=$B$2,Sheet2!$L6021=1),Sheet2!$J6021+Sheet2!$M6021,IF(Sheet2!$K6021=$B$2,Sheet2!$M6021,0))</f>
        <v>0</v>
      </c>
    </row>
    <row r="6022" spans="14:15" x14ac:dyDescent="0.25">
      <c r="N6022" s="38">
        <f>IF(AND(Sheet2!$K6022=$B$1,Sheet2!$L6022=1),Sheet2!$I6022+Sheet2!$M6022,IF(Sheet2!$K6022=$B$1,Sheet2!$M6022,0))</f>
        <v>0</v>
      </c>
      <c r="O6022" s="38">
        <f>IF(AND(Sheet2!$K6022=$B$2,Sheet2!$L6022=1),Sheet2!$J6022+Sheet2!$M6022,IF(Sheet2!$K6022=$B$2,Sheet2!$M6022,0))</f>
        <v>0</v>
      </c>
    </row>
    <row r="6023" spans="14:15" x14ac:dyDescent="0.25">
      <c r="N6023" s="38">
        <f>IF(AND(Sheet2!$K6023=$B$1,Sheet2!$L6023=1),Sheet2!$I6023+Sheet2!$M6023,IF(Sheet2!$K6023=$B$1,Sheet2!$M6023,0))</f>
        <v>0</v>
      </c>
      <c r="O6023" s="38">
        <f>IF(AND(Sheet2!$K6023=$B$2,Sheet2!$L6023=1),Sheet2!$J6023+Sheet2!$M6023,IF(Sheet2!$K6023=$B$2,Sheet2!$M6023,0))</f>
        <v>0</v>
      </c>
    </row>
    <row r="6024" spans="14:15" x14ac:dyDescent="0.25">
      <c r="N6024" s="38">
        <f>IF(AND(Sheet2!$K6024=$B$1,Sheet2!$L6024=1),Sheet2!$I6024+Sheet2!$M6024,IF(Sheet2!$K6024=$B$1,Sheet2!$M6024,0))</f>
        <v>0</v>
      </c>
      <c r="O6024" s="38">
        <f>IF(AND(Sheet2!$K6024=$B$2,Sheet2!$L6024=1),Sheet2!$J6024+Sheet2!$M6024,IF(Sheet2!$K6024=$B$2,Sheet2!$M6024,0))</f>
        <v>0</v>
      </c>
    </row>
    <row r="6025" spans="14:15" x14ac:dyDescent="0.25">
      <c r="N6025" s="38">
        <f>IF(AND(Sheet2!$K6025=$B$1,Sheet2!$L6025=1),Sheet2!$I6025+Sheet2!$M6025,IF(Sheet2!$K6025=$B$1,Sheet2!$M6025,0))</f>
        <v>0</v>
      </c>
      <c r="O6025" s="38">
        <f>IF(AND(Sheet2!$K6025=$B$2,Sheet2!$L6025=1),Sheet2!$J6025+Sheet2!$M6025,IF(Sheet2!$K6025=$B$2,Sheet2!$M6025,0))</f>
        <v>0</v>
      </c>
    </row>
    <row r="6026" spans="14:15" x14ac:dyDescent="0.25">
      <c r="N6026" s="38">
        <f>IF(AND(Sheet2!$K6026=$B$1,Sheet2!$L6026=1),Sheet2!$I6026+Sheet2!$M6026,IF(Sheet2!$K6026=$B$1,Sheet2!$M6026,0))</f>
        <v>0</v>
      </c>
      <c r="O6026" s="38">
        <f>IF(AND(Sheet2!$K6026=$B$2,Sheet2!$L6026=1),Sheet2!$J6026+Sheet2!$M6026,IF(Sheet2!$K6026=$B$2,Sheet2!$M6026,0))</f>
        <v>0</v>
      </c>
    </row>
    <row r="6027" spans="14:15" x14ac:dyDescent="0.25">
      <c r="N6027" s="38">
        <f>IF(AND(Sheet2!$K6027=$B$1,Sheet2!$L6027=1),Sheet2!$I6027+Sheet2!$M6027,IF(Sheet2!$K6027=$B$1,Sheet2!$M6027,0))</f>
        <v>0</v>
      </c>
      <c r="O6027" s="38">
        <f>IF(AND(Sheet2!$K6027=$B$2,Sheet2!$L6027=1),Sheet2!$J6027+Sheet2!$M6027,IF(Sheet2!$K6027=$B$2,Sheet2!$M6027,0))</f>
        <v>0</v>
      </c>
    </row>
    <row r="6028" spans="14:15" x14ac:dyDescent="0.25">
      <c r="N6028" s="38">
        <f>IF(AND(Sheet2!$K6028=$B$1,Sheet2!$L6028=1),Sheet2!$I6028+Sheet2!$M6028,IF(Sheet2!$K6028=$B$1,Sheet2!$M6028,0))</f>
        <v>0</v>
      </c>
      <c r="O6028" s="38">
        <f>IF(AND(Sheet2!$K6028=$B$2,Sheet2!$L6028=1),Sheet2!$J6028+Sheet2!$M6028,IF(Sheet2!$K6028=$B$2,Sheet2!$M6028,0))</f>
        <v>0</v>
      </c>
    </row>
    <row r="6029" spans="14:15" x14ac:dyDescent="0.25">
      <c r="N6029" s="38">
        <f>IF(AND(Sheet2!$K6029=$B$1,Sheet2!$L6029=1),Sheet2!$I6029+Sheet2!$M6029,IF(Sheet2!$K6029=$B$1,Sheet2!$M6029,0))</f>
        <v>0</v>
      </c>
      <c r="O6029" s="38">
        <f>IF(AND(Sheet2!$K6029=$B$2,Sheet2!$L6029=1),Sheet2!$J6029+Sheet2!$M6029,IF(Sheet2!$K6029=$B$2,Sheet2!$M6029,0))</f>
        <v>0</v>
      </c>
    </row>
    <row r="6030" spans="14:15" x14ac:dyDescent="0.25">
      <c r="N6030" s="38">
        <f>IF(AND(Sheet2!$K6030=$B$1,Sheet2!$L6030=1),Sheet2!$I6030+Sheet2!$M6030,IF(Sheet2!$K6030=$B$1,Sheet2!$M6030,0))</f>
        <v>0</v>
      </c>
      <c r="O6030" s="38">
        <f>IF(AND(Sheet2!$K6030=$B$2,Sheet2!$L6030=1),Sheet2!$J6030+Sheet2!$M6030,IF(Sheet2!$K6030=$B$2,Sheet2!$M6030,0))</f>
        <v>0</v>
      </c>
    </row>
    <row r="6031" spans="14:15" x14ac:dyDescent="0.25">
      <c r="N6031" s="38">
        <f>IF(AND(Sheet2!$K6031=$B$1,Sheet2!$L6031=1),Sheet2!$I6031+Sheet2!$M6031,IF(Sheet2!$K6031=$B$1,Sheet2!$M6031,0))</f>
        <v>0</v>
      </c>
      <c r="O6031" s="38">
        <f>IF(AND(Sheet2!$K6031=$B$2,Sheet2!$L6031=1),Sheet2!$J6031+Sheet2!$M6031,IF(Sheet2!$K6031=$B$2,Sheet2!$M6031,0))</f>
        <v>0</v>
      </c>
    </row>
    <row r="6032" spans="14:15" x14ac:dyDescent="0.25">
      <c r="N6032" s="38">
        <f>IF(AND(Sheet2!$K6032=$B$1,Sheet2!$L6032=1),Sheet2!$I6032+Sheet2!$M6032,IF(Sheet2!$K6032=$B$1,Sheet2!$M6032,0))</f>
        <v>0</v>
      </c>
      <c r="O6032" s="38">
        <f>IF(AND(Sheet2!$K6032=$B$2,Sheet2!$L6032=1),Sheet2!$J6032+Sheet2!$M6032,IF(Sheet2!$K6032=$B$2,Sheet2!$M6032,0))</f>
        <v>0</v>
      </c>
    </row>
    <row r="6033" spans="14:15" x14ac:dyDescent="0.25">
      <c r="N6033" s="38">
        <f>IF(AND(Sheet2!$K6033=$B$1,Sheet2!$L6033=1),Sheet2!$I6033+Sheet2!$M6033,IF(Sheet2!$K6033=$B$1,Sheet2!$M6033,0))</f>
        <v>0</v>
      </c>
      <c r="O6033" s="38">
        <f>IF(AND(Sheet2!$K6033=$B$2,Sheet2!$L6033=1),Sheet2!$J6033+Sheet2!$M6033,IF(Sheet2!$K6033=$B$2,Sheet2!$M6033,0))</f>
        <v>0</v>
      </c>
    </row>
    <row r="6034" spans="14:15" x14ac:dyDescent="0.25">
      <c r="N6034" s="38">
        <f>IF(AND(Sheet2!$K6034=$B$1,Sheet2!$L6034=1),Sheet2!$I6034+Sheet2!$M6034,IF(Sheet2!$K6034=$B$1,Sheet2!$M6034,0))</f>
        <v>0</v>
      </c>
      <c r="O6034" s="38">
        <f>IF(AND(Sheet2!$K6034=$B$2,Sheet2!$L6034=1),Sheet2!$J6034+Sheet2!$M6034,IF(Sheet2!$K6034=$B$2,Sheet2!$M6034,0))</f>
        <v>0</v>
      </c>
    </row>
    <row r="6035" spans="14:15" x14ac:dyDescent="0.25">
      <c r="N6035" s="38">
        <f>IF(AND(Sheet2!$K6035=$B$1,Sheet2!$L6035=1),Sheet2!$I6035+Sheet2!$M6035,IF(Sheet2!$K6035=$B$1,Sheet2!$M6035,0))</f>
        <v>0</v>
      </c>
      <c r="O6035" s="38">
        <f>IF(AND(Sheet2!$K6035=$B$2,Sheet2!$L6035=1),Sheet2!$J6035+Sheet2!$M6035,IF(Sheet2!$K6035=$B$2,Sheet2!$M6035,0))</f>
        <v>0</v>
      </c>
    </row>
    <row r="6036" spans="14:15" x14ac:dyDescent="0.25">
      <c r="N6036" s="38">
        <f>IF(AND(Sheet2!$K6036=$B$1,Sheet2!$L6036=1),Sheet2!$I6036+Sheet2!$M6036,IF(Sheet2!$K6036=$B$1,Sheet2!$M6036,0))</f>
        <v>0</v>
      </c>
      <c r="O6036" s="38">
        <f>IF(AND(Sheet2!$K6036=$B$2,Sheet2!$L6036=1),Sheet2!$J6036+Sheet2!$M6036,IF(Sheet2!$K6036=$B$2,Sheet2!$M6036,0))</f>
        <v>0</v>
      </c>
    </row>
    <row r="6037" spans="14:15" x14ac:dyDescent="0.25">
      <c r="N6037" s="38">
        <f>IF(AND(Sheet2!$K6037=$B$1,Sheet2!$L6037=1),Sheet2!$I6037+Sheet2!$M6037,IF(Sheet2!$K6037=$B$1,Sheet2!$M6037,0))</f>
        <v>0</v>
      </c>
      <c r="O6037" s="38">
        <f>IF(AND(Sheet2!$K6037=$B$2,Sheet2!$L6037=1),Sheet2!$J6037+Sheet2!$M6037,IF(Sheet2!$K6037=$B$2,Sheet2!$M6037,0))</f>
        <v>0</v>
      </c>
    </row>
    <row r="6038" spans="14:15" x14ac:dyDescent="0.25">
      <c r="N6038" s="38">
        <f>IF(AND(Sheet2!$K6038=$B$1,Sheet2!$L6038=1),Sheet2!$I6038+Sheet2!$M6038,IF(Sheet2!$K6038=$B$1,Sheet2!$M6038,0))</f>
        <v>0</v>
      </c>
      <c r="O6038" s="38">
        <f>IF(AND(Sheet2!$K6038=$B$2,Sheet2!$L6038=1),Sheet2!$J6038+Sheet2!$M6038,IF(Sheet2!$K6038=$B$2,Sheet2!$M6038,0))</f>
        <v>0</v>
      </c>
    </row>
    <row r="6039" spans="14:15" x14ac:dyDescent="0.25">
      <c r="N6039" s="38">
        <f>IF(AND(Sheet2!$K6039=$B$1,Sheet2!$L6039=1),Sheet2!$I6039+Sheet2!$M6039,IF(Sheet2!$K6039=$B$1,Sheet2!$M6039,0))</f>
        <v>0</v>
      </c>
      <c r="O6039" s="38">
        <f>IF(AND(Sheet2!$K6039=$B$2,Sheet2!$L6039=1),Sheet2!$J6039+Sheet2!$M6039,IF(Sheet2!$K6039=$B$2,Sheet2!$M6039,0))</f>
        <v>0</v>
      </c>
    </row>
    <row r="6040" spans="14:15" x14ac:dyDescent="0.25">
      <c r="N6040" s="38">
        <f>IF(AND(Sheet2!$K6040=$B$1,Sheet2!$L6040=1),Sheet2!$I6040+Sheet2!$M6040,IF(Sheet2!$K6040=$B$1,Sheet2!$M6040,0))</f>
        <v>0</v>
      </c>
      <c r="O6040" s="38">
        <f>IF(AND(Sheet2!$K6040=$B$2,Sheet2!$L6040=1),Sheet2!$J6040+Sheet2!$M6040,IF(Sheet2!$K6040=$B$2,Sheet2!$M6040,0))</f>
        <v>0</v>
      </c>
    </row>
    <row r="6041" spans="14:15" x14ac:dyDescent="0.25">
      <c r="N6041" s="38">
        <f>IF(AND(Sheet2!$K6041=$B$1,Sheet2!$L6041=1),Sheet2!$I6041+Sheet2!$M6041,IF(Sheet2!$K6041=$B$1,Sheet2!$M6041,0))</f>
        <v>0</v>
      </c>
      <c r="O6041" s="38">
        <f>IF(AND(Sheet2!$K6041=$B$2,Sheet2!$L6041=1),Sheet2!$J6041+Sheet2!$M6041,IF(Sheet2!$K6041=$B$2,Sheet2!$M6041,0))</f>
        <v>0</v>
      </c>
    </row>
    <row r="6042" spans="14:15" x14ac:dyDescent="0.25">
      <c r="N6042" s="38">
        <f>IF(AND(Sheet2!$K6042=$B$1,Sheet2!$L6042=1),Sheet2!$I6042+Sheet2!$M6042,IF(Sheet2!$K6042=$B$1,Sheet2!$M6042,0))</f>
        <v>0</v>
      </c>
      <c r="O6042" s="38">
        <f>IF(AND(Sheet2!$K6042=$B$2,Sheet2!$L6042=1),Sheet2!$J6042+Sheet2!$M6042,IF(Sheet2!$K6042=$B$2,Sheet2!$M6042,0))</f>
        <v>0</v>
      </c>
    </row>
    <row r="6043" spans="14:15" x14ac:dyDescent="0.25">
      <c r="N6043" s="38">
        <f>IF(AND(Sheet2!$K6043=$B$1,Sheet2!$L6043=1),Sheet2!$I6043+Sheet2!$M6043,IF(Sheet2!$K6043=$B$1,Sheet2!$M6043,0))</f>
        <v>0</v>
      </c>
      <c r="O6043" s="38">
        <f>IF(AND(Sheet2!$K6043=$B$2,Sheet2!$L6043=1),Sheet2!$J6043+Sheet2!$M6043,IF(Sheet2!$K6043=$B$2,Sheet2!$M6043,0))</f>
        <v>0</v>
      </c>
    </row>
    <row r="6044" spans="14:15" x14ac:dyDescent="0.25">
      <c r="N6044" s="38">
        <f>IF(AND(Sheet2!$K6044=$B$1,Sheet2!$L6044=1),Sheet2!$I6044+Sheet2!$M6044,IF(Sheet2!$K6044=$B$1,Sheet2!$M6044,0))</f>
        <v>0</v>
      </c>
      <c r="O6044" s="38">
        <f>IF(AND(Sheet2!$K6044=$B$2,Sheet2!$L6044=1),Sheet2!$J6044+Sheet2!$M6044,IF(Sheet2!$K6044=$B$2,Sheet2!$M6044,0))</f>
        <v>0</v>
      </c>
    </row>
    <row r="6045" spans="14:15" x14ac:dyDescent="0.25">
      <c r="N6045" s="38">
        <f>IF(AND(Sheet2!$K6045=$B$1,Sheet2!$L6045=1),Sheet2!$I6045+Sheet2!$M6045,IF(Sheet2!$K6045=$B$1,Sheet2!$M6045,0))</f>
        <v>0</v>
      </c>
      <c r="O6045" s="38">
        <f>IF(AND(Sheet2!$K6045=$B$2,Sheet2!$L6045=1),Sheet2!$J6045+Sheet2!$M6045,IF(Sheet2!$K6045=$B$2,Sheet2!$M6045,0))</f>
        <v>0</v>
      </c>
    </row>
    <row r="6046" spans="14:15" x14ac:dyDescent="0.25">
      <c r="N6046" s="38">
        <f>IF(AND(Sheet2!$K6046=$B$1,Sheet2!$L6046=1),Sheet2!$I6046+Sheet2!$M6046,IF(Sheet2!$K6046=$B$1,Sheet2!$M6046,0))</f>
        <v>0</v>
      </c>
      <c r="O6046" s="38">
        <f>IF(AND(Sheet2!$K6046=$B$2,Sheet2!$L6046=1),Sheet2!$J6046+Sheet2!$M6046,IF(Sheet2!$K6046=$B$2,Sheet2!$M6046,0))</f>
        <v>0</v>
      </c>
    </row>
    <row r="6047" spans="14:15" x14ac:dyDescent="0.25">
      <c r="N6047" s="38">
        <f>IF(AND(Sheet2!$K6047=$B$1,Sheet2!$L6047=1),Sheet2!$I6047+Sheet2!$M6047,IF(Sheet2!$K6047=$B$1,Sheet2!$M6047,0))</f>
        <v>0</v>
      </c>
      <c r="O6047" s="38">
        <f>IF(AND(Sheet2!$K6047=$B$2,Sheet2!$L6047=1),Sheet2!$J6047+Sheet2!$M6047,IF(Sheet2!$K6047=$B$2,Sheet2!$M6047,0))</f>
        <v>0</v>
      </c>
    </row>
    <row r="6048" spans="14:15" x14ac:dyDescent="0.25">
      <c r="N6048" s="38">
        <f>IF(AND(Sheet2!$K6048=$B$1,Sheet2!$L6048=1),Sheet2!$I6048+Sheet2!$M6048,IF(Sheet2!$K6048=$B$1,Sheet2!$M6048,0))</f>
        <v>0</v>
      </c>
      <c r="O6048" s="38">
        <f>IF(AND(Sheet2!$K6048=$B$2,Sheet2!$L6048=1),Sheet2!$J6048+Sheet2!$M6048,IF(Sheet2!$K6048=$B$2,Sheet2!$M6048,0))</f>
        <v>0</v>
      </c>
    </row>
    <row r="6049" spans="14:15" x14ac:dyDescent="0.25">
      <c r="N6049" s="38">
        <f>IF(AND(Sheet2!$K6049=$B$1,Sheet2!$L6049=1),Sheet2!$I6049+Sheet2!$M6049,IF(Sheet2!$K6049=$B$1,Sheet2!$M6049,0))</f>
        <v>0</v>
      </c>
      <c r="O6049" s="38">
        <f>IF(AND(Sheet2!$K6049=$B$2,Sheet2!$L6049=1),Sheet2!$J6049+Sheet2!$M6049,IF(Sheet2!$K6049=$B$2,Sheet2!$M6049,0))</f>
        <v>0</v>
      </c>
    </row>
    <row r="6050" spans="14:15" x14ac:dyDescent="0.25">
      <c r="N6050" s="38">
        <f>IF(AND(Sheet2!$K6050=$B$1,Sheet2!$L6050=1),Sheet2!$I6050+Sheet2!$M6050,IF(Sheet2!$K6050=$B$1,Sheet2!$M6050,0))</f>
        <v>0</v>
      </c>
      <c r="O6050" s="38">
        <f>IF(AND(Sheet2!$K6050=$B$2,Sheet2!$L6050=1),Sheet2!$J6050+Sheet2!$M6050,IF(Sheet2!$K6050=$B$2,Sheet2!$M6050,0))</f>
        <v>0</v>
      </c>
    </row>
    <row r="6051" spans="14:15" x14ac:dyDescent="0.25">
      <c r="N6051" s="38">
        <f>IF(AND(Sheet2!$K6051=$B$1,Sheet2!$L6051=1),Sheet2!$I6051+Sheet2!$M6051,IF(Sheet2!$K6051=$B$1,Sheet2!$M6051,0))</f>
        <v>0</v>
      </c>
      <c r="O6051" s="38">
        <f>IF(AND(Sheet2!$K6051=$B$2,Sheet2!$L6051=1),Sheet2!$J6051+Sheet2!$M6051,IF(Sheet2!$K6051=$B$2,Sheet2!$M6051,0))</f>
        <v>0</v>
      </c>
    </row>
    <row r="6052" spans="14:15" x14ac:dyDescent="0.25">
      <c r="N6052" s="38">
        <f>IF(AND(Sheet2!$K6052=$B$1,Sheet2!$L6052=1),Sheet2!$I6052+Sheet2!$M6052,IF(Sheet2!$K6052=$B$1,Sheet2!$M6052,0))</f>
        <v>0</v>
      </c>
      <c r="O6052" s="38">
        <f>IF(AND(Sheet2!$K6052=$B$2,Sheet2!$L6052=1),Sheet2!$J6052+Sheet2!$M6052,IF(Sheet2!$K6052=$B$2,Sheet2!$M6052,0))</f>
        <v>0</v>
      </c>
    </row>
    <row r="6053" spans="14:15" x14ac:dyDescent="0.25">
      <c r="N6053" s="38">
        <f>IF(AND(Sheet2!$K6053=$B$1,Sheet2!$L6053=1),Sheet2!$I6053+Sheet2!$M6053,IF(Sheet2!$K6053=$B$1,Sheet2!$M6053,0))</f>
        <v>0</v>
      </c>
      <c r="O6053" s="38">
        <f>IF(AND(Sheet2!$K6053=$B$2,Sheet2!$L6053=1),Sheet2!$J6053+Sheet2!$M6053,IF(Sheet2!$K6053=$B$2,Sheet2!$M6053,0))</f>
        <v>0</v>
      </c>
    </row>
    <row r="6054" spans="14:15" x14ac:dyDescent="0.25">
      <c r="N6054" s="38">
        <f>IF(AND(Sheet2!$K6054=$B$1,Sheet2!$L6054=1),Sheet2!$I6054+Sheet2!$M6054,IF(Sheet2!$K6054=$B$1,Sheet2!$M6054,0))</f>
        <v>0</v>
      </c>
      <c r="O6054" s="38">
        <f>IF(AND(Sheet2!$K6054=$B$2,Sheet2!$L6054=1),Sheet2!$J6054+Sheet2!$M6054,IF(Sheet2!$K6054=$B$2,Sheet2!$M6054,0))</f>
        <v>0</v>
      </c>
    </row>
    <row r="6055" spans="14:15" x14ac:dyDescent="0.25">
      <c r="N6055" s="38">
        <f>IF(AND(Sheet2!$K6055=$B$1,Sheet2!$L6055=1),Sheet2!$I6055+Sheet2!$M6055,IF(Sheet2!$K6055=$B$1,Sheet2!$M6055,0))</f>
        <v>0</v>
      </c>
      <c r="O6055" s="38">
        <f>IF(AND(Sheet2!$K6055=$B$2,Sheet2!$L6055=1),Sheet2!$J6055+Sheet2!$M6055,IF(Sheet2!$K6055=$B$2,Sheet2!$M6055,0))</f>
        <v>0</v>
      </c>
    </row>
    <row r="6056" spans="14:15" x14ac:dyDescent="0.25">
      <c r="N6056" s="38">
        <f>IF(AND(Sheet2!$K6056=$B$1,Sheet2!$L6056=1),Sheet2!$I6056+Sheet2!$M6056,IF(Sheet2!$K6056=$B$1,Sheet2!$M6056,0))</f>
        <v>0</v>
      </c>
      <c r="O6056" s="38">
        <f>IF(AND(Sheet2!$K6056=$B$2,Sheet2!$L6056=1),Sheet2!$J6056+Sheet2!$M6056,IF(Sheet2!$K6056=$B$2,Sheet2!$M6056,0))</f>
        <v>0</v>
      </c>
    </row>
    <row r="6057" spans="14:15" x14ac:dyDescent="0.25">
      <c r="N6057" s="38">
        <f>IF(AND(Sheet2!$K6057=$B$1,Sheet2!$L6057=1),Sheet2!$I6057+Sheet2!$M6057,IF(Sheet2!$K6057=$B$1,Sheet2!$M6057,0))</f>
        <v>0</v>
      </c>
      <c r="O6057" s="38">
        <f>IF(AND(Sheet2!$K6057=$B$2,Sheet2!$L6057=1),Sheet2!$J6057+Sheet2!$M6057,IF(Sheet2!$K6057=$B$2,Sheet2!$M6057,0))</f>
        <v>0</v>
      </c>
    </row>
    <row r="6058" spans="14:15" x14ac:dyDescent="0.25">
      <c r="N6058" s="38">
        <f>IF(AND(Sheet2!$K6058=$B$1,Sheet2!$L6058=1),Sheet2!$I6058+Sheet2!$M6058,IF(Sheet2!$K6058=$B$1,Sheet2!$M6058,0))</f>
        <v>0</v>
      </c>
      <c r="O6058" s="38">
        <f>IF(AND(Sheet2!$K6058=$B$2,Sheet2!$L6058=1),Sheet2!$J6058+Sheet2!$M6058,IF(Sheet2!$K6058=$B$2,Sheet2!$M6058,0))</f>
        <v>0</v>
      </c>
    </row>
    <row r="6059" spans="14:15" x14ac:dyDescent="0.25">
      <c r="N6059" s="38">
        <f>IF(AND(Sheet2!$K6059=$B$1,Sheet2!$L6059=1),Sheet2!$I6059+Sheet2!$M6059,IF(Sheet2!$K6059=$B$1,Sheet2!$M6059,0))</f>
        <v>0</v>
      </c>
      <c r="O6059" s="38">
        <f>IF(AND(Sheet2!$K6059=$B$2,Sheet2!$L6059=1),Sheet2!$J6059+Sheet2!$M6059,IF(Sheet2!$K6059=$B$2,Sheet2!$M6059,0))</f>
        <v>0</v>
      </c>
    </row>
    <row r="6060" spans="14:15" x14ac:dyDescent="0.25">
      <c r="N6060" s="38">
        <f>IF(AND(Sheet2!$K6060=$B$1,Sheet2!$L6060=1),Sheet2!$I6060+Sheet2!$M6060,IF(Sheet2!$K6060=$B$1,Sheet2!$M6060,0))</f>
        <v>0</v>
      </c>
      <c r="O6060" s="38">
        <f>IF(AND(Sheet2!$K6060=$B$2,Sheet2!$L6060=1),Sheet2!$J6060+Sheet2!$M6060,IF(Sheet2!$K6060=$B$2,Sheet2!$M6060,0))</f>
        <v>0</v>
      </c>
    </row>
    <row r="6061" spans="14:15" x14ac:dyDescent="0.25">
      <c r="N6061" s="38">
        <f>IF(AND(Sheet2!$K6061=$B$1,Sheet2!$L6061=1),Sheet2!$I6061+Sheet2!$M6061,IF(Sheet2!$K6061=$B$1,Sheet2!$M6061,0))</f>
        <v>0</v>
      </c>
      <c r="O6061" s="38">
        <f>IF(AND(Sheet2!$K6061=$B$2,Sheet2!$L6061=1),Sheet2!$J6061+Sheet2!$M6061,IF(Sheet2!$K6061=$B$2,Sheet2!$M6061,0))</f>
        <v>0</v>
      </c>
    </row>
    <row r="6062" spans="14:15" x14ac:dyDescent="0.25">
      <c r="N6062" s="38">
        <f>IF(AND(Sheet2!$K6062=$B$1,Sheet2!$L6062=1),Sheet2!$I6062+Sheet2!$M6062,IF(Sheet2!$K6062=$B$1,Sheet2!$M6062,0))</f>
        <v>0</v>
      </c>
      <c r="O6062" s="38">
        <f>IF(AND(Sheet2!$K6062=$B$2,Sheet2!$L6062=1),Sheet2!$J6062+Sheet2!$M6062,IF(Sheet2!$K6062=$B$2,Sheet2!$M6062,0))</f>
        <v>0</v>
      </c>
    </row>
    <row r="6063" spans="14:15" x14ac:dyDescent="0.25">
      <c r="N6063" s="38">
        <f>IF(AND(Sheet2!$K6063=$B$1,Sheet2!$L6063=1),Sheet2!$I6063+Sheet2!$M6063,IF(Sheet2!$K6063=$B$1,Sheet2!$M6063,0))</f>
        <v>0</v>
      </c>
      <c r="O6063" s="38">
        <f>IF(AND(Sheet2!$K6063=$B$2,Sheet2!$L6063=1),Sheet2!$J6063+Sheet2!$M6063,IF(Sheet2!$K6063=$B$2,Sheet2!$M6063,0))</f>
        <v>0</v>
      </c>
    </row>
    <row r="6064" spans="14:15" x14ac:dyDescent="0.25">
      <c r="N6064" s="38">
        <f>IF(AND(Sheet2!$K6064=$B$1,Sheet2!$L6064=1),Sheet2!$I6064+Sheet2!$M6064,IF(Sheet2!$K6064=$B$1,Sheet2!$M6064,0))</f>
        <v>0</v>
      </c>
      <c r="O6064" s="38">
        <f>IF(AND(Sheet2!$K6064=$B$2,Sheet2!$L6064=1),Sheet2!$J6064+Sheet2!$M6064,IF(Sheet2!$K6064=$B$2,Sheet2!$M6064,0))</f>
        <v>0</v>
      </c>
    </row>
    <row r="6065" spans="14:15" x14ac:dyDescent="0.25">
      <c r="N6065" s="38">
        <f>IF(AND(Sheet2!$K6065=$B$1,Sheet2!$L6065=1),Sheet2!$I6065+Sheet2!$M6065,IF(Sheet2!$K6065=$B$1,Sheet2!$M6065,0))</f>
        <v>0</v>
      </c>
      <c r="O6065" s="38">
        <f>IF(AND(Sheet2!$K6065=$B$2,Sheet2!$L6065=1),Sheet2!$J6065+Sheet2!$M6065,IF(Sheet2!$K6065=$B$2,Sheet2!$M6065,0))</f>
        <v>0</v>
      </c>
    </row>
    <row r="6066" spans="14:15" x14ac:dyDescent="0.25">
      <c r="N6066" s="38">
        <f>IF(AND(Sheet2!$K6066=$B$1,Sheet2!$L6066=1),Sheet2!$I6066+Sheet2!$M6066,IF(Sheet2!$K6066=$B$1,Sheet2!$M6066,0))</f>
        <v>0</v>
      </c>
      <c r="O6066" s="38">
        <f>IF(AND(Sheet2!$K6066=$B$2,Sheet2!$L6066=1),Sheet2!$J6066+Sheet2!$M6066,IF(Sheet2!$K6066=$B$2,Sheet2!$M6066,0))</f>
        <v>0</v>
      </c>
    </row>
    <row r="6067" spans="14:15" x14ac:dyDescent="0.25">
      <c r="N6067" s="38">
        <f>IF(AND(Sheet2!$K6067=$B$1,Sheet2!$L6067=1),Sheet2!$I6067+Sheet2!$M6067,IF(Sheet2!$K6067=$B$1,Sheet2!$M6067,0))</f>
        <v>0</v>
      </c>
      <c r="O6067" s="38">
        <f>IF(AND(Sheet2!$K6067=$B$2,Sheet2!$L6067=1),Sheet2!$J6067+Sheet2!$M6067,IF(Sheet2!$K6067=$B$2,Sheet2!$M6067,0))</f>
        <v>0</v>
      </c>
    </row>
    <row r="6068" spans="14:15" x14ac:dyDescent="0.25">
      <c r="N6068" s="38">
        <f>IF(AND(Sheet2!$K6068=$B$1,Sheet2!$L6068=1),Sheet2!$I6068+Sheet2!$M6068,IF(Sheet2!$K6068=$B$1,Sheet2!$M6068,0))</f>
        <v>0</v>
      </c>
      <c r="O6068" s="38">
        <f>IF(AND(Sheet2!$K6068=$B$2,Sheet2!$L6068=1),Sheet2!$J6068+Sheet2!$M6068,IF(Sheet2!$K6068=$B$2,Sheet2!$M6068,0))</f>
        <v>0</v>
      </c>
    </row>
    <row r="6069" spans="14:15" x14ac:dyDescent="0.25">
      <c r="N6069" s="38">
        <f>IF(AND(Sheet2!$K6069=$B$1,Sheet2!$L6069=1),Sheet2!$I6069+Sheet2!$M6069,IF(Sheet2!$K6069=$B$1,Sheet2!$M6069,0))</f>
        <v>0</v>
      </c>
      <c r="O6069" s="38">
        <f>IF(AND(Sheet2!$K6069=$B$2,Sheet2!$L6069=1),Sheet2!$J6069+Sheet2!$M6069,IF(Sheet2!$K6069=$B$2,Sheet2!$M6069,0))</f>
        <v>0</v>
      </c>
    </row>
    <row r="6070" spans="14:15" x14ac:dyDescent="0.25">
      <c r="N6070" s="38">
        <f>IF(AND(Sheet2!$K6070=$B$1,Sheet2!$L6070=1),Sheet2!$I6070+Sheet2!$M6070,IF(Sheet2!$K6070=$B$1,Sheet2!$M6070,0))</f>
        <v>0</v>
      </c>
      <c r="O6070" s="38">
        <f>IF(AND(Sheet2!$K6070=$B$2,Sheet2!$L6070=1),Sheet2!$J6070+Sheet2!$M6070,IF(Sheet2!$K6070=$B$2,Sheet2!$M6070,0))</f>
        <v>0</v>
      </c>
    </row>
    <row r="6071" spans="14:15" x14ac:dyDescent="0.25">
      <c r="N6071" s="38">
        <f>IF(AND(Sheet2!$K6071=$B$1,Sheet2!$L6071=1),Sheet2!$I6071+Sheet2!$M6071,IF(Sheet2!$K6071=$B$1,Sheet2!$M6071,0))</f>
        <v>0</v>
      </c>
      <c r="O6071" s="38">
        <f>IF(AND(Sheet2!$K6071=$B$2,Sheet2!$L6071=1),Sheet2!$J6071+Sheet2!$M6071,IF(Sheet2!$K6071=$B$2,Sheet2!$M6071,0))</f>
        <v>0</v>
      </c>
    </row>
    <row r="6072" spans="14:15" x14ac:dyDescent="0.25">
      <c r="N6072" s="38">
        <f>IF(AND(Sheet2!$K6072=$B$1,Sheet2!$L6072=1),Sheet2!$I6072+Sheet2!$M6072,IF(Sheet2!$K6072=$B$1,Sheet2!$M6072,0))</f>
        <v>0</v>
      </c>
      <c r="O6072" s="38">
        <f>IF(AND(Sheet2!$K6072=$B$2,Sheet2!$L6072=1),Sheet2!$J6072+Sheet2!$M6072,IF(Sheet2!$K6072=$B$2,Sheet2!$M6072,0))</f>
        <v>0</v>
      </c>
    </row>
    <row r="6073" spans="14:15" x14ac:dyDescent="0.25">
      <c r="N6073" s="38">
        <f>IF(AND(Sheet2!$K6073=$B$1,Sheet2!$L6073=1),Sheet2!$I6073+Sheet2!$M6073,IF(Sheet2!$K6073=$B$1,Sheet2!$M6073,0))</f>
        <v>0</v>
      </c>
      <c r="O6073" s="38">
        <f>IF(AND(Sheet2!$K6073=$B$2,Sheet2!$L6073=1),Sheet2!$J6073+Sheet2!$M6073,IF(Sheet2!$K6073=$B$2,Sheet2!$M6073,0))</f>
        <v>0</v>
      </c>
    </row>
    <row r="6074" spans="14:15" x14ac:dyDescent="0.25">
      <c r="N6074" s="38">
        <f>IF(AND(Sheet2!$K6074=$B$1,Sheet2!$L6074=1),Sheet2!$I6074+Sheet2!$M6074,IF(Sheet2!$K6074=$B$1,Sheet2!$M6074,0))</f>
        <v>0</v>
      </c>
      <c r="O6074" s="38">
        <f>IF(AND(Sheet2!$K6074=$B$2,Sheet2!$L6074=1),Sheet2!$J6074+Sheet2!$M6074,IF(Sheet2!$K6074=$B$2,Sheet2!$M6074,0))</f>
        <v>0</v>
      </c>
    </row>
    <row r="6075" spans="14:15" x14ac:dyDescent="0.25">
      <c r="N6075" s="38">
        <f>IF(AND(Sheet2!$K6075=$B$1,Sheet2!$L6075=1),Sheet2!$I6075+Sheet2!$M6075,IF(Sheet2!$K6075=$B$1,Sheet2!$M6075,0))</f>
        <v>0</v>
      </c>
      <c r="O6075" s="38">
        <f>IF(AND(Sheet2!$K6075=$B$2,Sheet2!$L6075=1),Sheet2!$J6075+Sheet2!$M6075,IF(Sheet2!$K6075=$B$2,Sheet2!$M6075,0))</f>
        <v>0</v>
      </c>
    </row>
    <row r="6076" spans="14:15" x14ac:dyDescent="0.25">
      <c r="N6076" s="38">
        <f>IF(AND(Sheet2!$K6076=$B$1,Sheet2!$L6076=1),Sheet2!$I6076+Sheet2!$M6076,IF(Sheet2!$K6076=$B$1,Sheet2!$M6076,0))</f>
        <v>0</v>
      </c>
      <c r="O6076" s="38">
        <f>IF(AND(Sheet2!$K6076=$B$2,Sheet2!$L6076=1),Sheet2!$J6076+Sheet2!$M6076,IF(Sheet2!$K6076=$B$2,Sheet2!$M6076,0))</f>
        <v>0</v>
      </c>
    </row>
    <row r="6077" spans="14:15" x14ac:dyDescent="0.25">
      <c r="N6077" s="38">
        <f>IF(AND(Sheet2!$K6077=$B$1,Sheet2!$L6077=1),Sheet2!$I6077+Sheet2!$M6077,IF(Sheet2!$K6077=$B$1,Sheet2!$M6077,0))</f>
        <v>0</v>
      </c>
      <c r="O6077" s="38">
        <f>IF(AND(Sheet2!$K6077=$B$2,Sheet2!$L6077=1),Sheet2!$J6077+Sheet2!$M6077,IF(Sheet2!$K6077=$B$2,Sheet2!$M6077,0))</f>
        <v>0</v>
      </c>
    </row>
    <row r="6078" spans="14:15" x14ac:dyDescent="0.25">
      <c r="N6078" s="38">
        <f>IF(AND(Sheet2!$K6078=$B$1,Sheet2!$L6078=1),Sheet2!$I6078+Sheet2!$M6078,IF(Sheet2!$K6078=$B$1,Sheet2!$M6078,0))</f>
        <v>0</v>
      </c>
      <c r="O6078" s="38">
        <f>IF(AND(Sheet2!$K6078=$B$2,Sheet2!$L6078=1),Sheet2!$J6078+Sheet2!$M6078,IF(Sheet2!$K6078=$B$2,Sheet2!$M6078,0))</f>
        <v>0</v>
      </c>
    </row>
    <row r="6079" spans="14:15" x14ac:dyDescent="0.25">
      <c r="N6079" s="38">
        <f>IF(AND(Sheet2!$K6079=$B$1,Sheet2!$L6079=1),Sheet2!$I6079+Sheet2!$M6079,IF(Sheet2!$K6079=$B$1,Sheet2!$M6079,0))</f>
        <v>0</v>
      </c>
      <c r="O6079" s="38">
        <f>IF(AND(Sheet2!$K6079=$B$2,Sheet2!$L6079=1),Sheet2!$J6079+Sheet2!$M6079,IF(Sheet2!$K6079=$B$2,Sheet2!$M6079,0))</f>
        <v>0</v>
      </c>
    </row>
    <row r="6080" spans="14:15" x14ac:dyDescent="0.25">
      <c r="N6080" s="38">
        <f>IF(AND(Sheet2!$K6080=$B$1,Sheet2!$L6080=1),Sheet2!$I6080+Sheet2!$M6080,IF(Sheet2!$K6080=$B$1,Sheet2!$M6080,0))</f>
        <v>0</v>
      </c>
      <c r="O6080" s="38">
        <f>IF(AND(Sheet2!$K6080=$B$2,Sheet2!$L6080=1),Sheet2!$J6080+Sheet2!$M6080,IF(Sheet2!$K6080=$B$2,Sheet2!$M6080,0))</f>
        <v>0</v>
      </c>
    </row>
    <row r="6081" spans="14:15" x14ac:dyDescent="0.25">
      <c r="N6081" s="38">
        <f>IF(AND(Sheet2!$K6081=$B$1,Sheet2!$L6081=1),Sheet2!$I6081+Sheet2!$M6081,IF(Sheet2!$K6081=$B$1,Sheet2!$M6081,0))</f>
        <v>0</v>
      </c>
      <c r="O6081" s="38">
        <f>IF(AND(Sheet2!$K6081=$B$2,Sheet2!$L6081=1),Sheet2!$J6081+Sheet2!$M6081,IF(Sheet2!$K6081=$B$2,Sheet2!$M6081,0))</f>
        <v>0</v>
      </c>
    </row>
    <row r="6082" spans="14:15" x14ac:dyDescent="0.25">
      <c r="N6082" s="38">
        <f>IF(AND(Sheet2!$K6082=$B$1,Sheet2!$L6082=1),Sheet2!$I6082+Sheet2!$M6082,IF(Sheet2!$K6082=$B$1,Sheet2!$M6082,0))</f>
        <v>0</v>
      </c>
      <c r="O6082" s="38">
        <f>IF(AND(Sheet2!$K6082=$B$2,Sheet2!$L6082=1),Sheet2!$J6082+Sheet2!$M6082,IF(Sheet2!$K6082=$B$2,Sheet2!$M6082,0))</f>
        <v>0</v>
      </c>
    </row>
    <row r="6083" spans="14:15" x14ac:dyDescent="0.25">
      <c r="N6083" s="38">
        <f>IF(AND(Sheet2!$K6083=$B$1,Sheet2!$L6083=1),Sheet2!$I6083+Sheet2!$M6083,IF(Sheet2!$K6083=$B$1,Sheet2!$M6083,0))</f>
        <v>0</v>
      </c>
      <c r="O6083" s="38">
        <f>IF(AND(Sheet2!$K6083=$B$2,Sheet2!$L6083=1),Sheet2!$J6083+Sheet2!$M6083,IF(Sheet2!$K6083=$B$2,Sheet2!$M6083,0))</f>
        <v>0</v>
      </c>
    </row>
    <row r="6084" spans="14:15" x14ac:dyDescent="0.25">
      <c r="N6084" s="38">
        <f>IF(AND(Sheet2!$K6084=$B$1,Sheet2!$L6084=1),Sheet2!$I6084+Sheet2!$M6084,IF(Sheet2!$K6084=$B$1,Sheet2!$M6084,0))</f>
        <v>0</v>
      </c>
      <c r="O6084" s="38">
        <f>IF(AND(Sheet2!$K6084=$B$2,Sheet2!$L6084=1),Sheet2!$J6084+Sheet2!$M6084,IF(Sheet2!$K6084=$B$2,Sheet2!$M6084,0))</f>
        <v>0</v>
      </c>
    </row>
    <row r="6085" spans="14:15" x14ac:dyDescent="0.25">
      <c r="N6085" s="38">
        <f>IF(AND(Sheet2!$K6085=$B$1,Sheet2!$L6085=1),Sheet2!$I6085+Sheet2!$M6085,IF(Sheet2!$K6085=$B$1,Sheet2!$M6085,0))</f>
        <v>0</v>
      </c>
      <c r="O6085" s="38">
        <f>IF(AND(Sheet2!$K6085=$B$2,Sheet2!$L6085=1),Sheet2!$J6085+Sheet2!$M6085,IF(Sheet2!$K6085=$B$2,Sheet2!$M6085,0))</f>
        <v>0</v>
      </c>
    </row>
    <row r="6086" spans="14:15" x14ac:dyDescent="0.25">
      <c r="N6086" s="38">
        <f>IF(AND(Sheet2!$K6086=$B$1,Sheet2!$L6086=1),Sheet2!$I6086+Sheet2!$M6086,IF(Sheet2!$K6086=$B$1,Sheet2!$M6086,0))</f>
        <v>0</v>
      </c>
      <c r="O6086" s="38">
        <f>IF(AND(Sheet2!$K6086=$B$2,Sheet2!$L6086=1),Sheet2!$J6086+Sheet2!$M6086,IF(Sheet2!$K6086=$B$2,Sheet2!$M6086,0))</f>
        <v>0</v>
      </c>
    </row>
    <row r="6087" spans="14:15" x14ac:dyDescent="0.25">
      <c r="N6087" s="38">
        <f>IF(AND(Sheet2!$K6087=$B$1,Sheet2!$L6087=1),Sheet2!$I6087+Sheet2!$M6087,IF(Sheet2!$K6087=$B$1,Sheet2!$M6087,0))</f>
        <v>0</v>
      </c>
      <c r="O6087" s="38">
        <f>IF(AND(Sheet2!$K6087=$B$2,Sheet2!$L6087=1),Sheet2!$J6087+Sheet2!$M6087,IF(Sheet2!$K6087=$B$2,Sheet2!$M6087,0))</f>
        <v>0</v>
      </c>
    </row>
    <row r="6088" spans="14:15" x14ac:dyDescent="0.25">
      <c r="N6088" s="38">
        <f>IF(AND(Sheet2!$K6088=$B$1,Sheet2!$L6088=1),Sheet2!$I6088+Sheet2!$M6088,IF(Sheet2!$K6088=$B$1,Sheet2!$M6088,0))</f>
        <v>0</v>
      </c>
      <c r="O6088" s="38">
        <f>IF(AND(Sheet2!$K6088=$B$2,Sheet2!$L6088=1),Sheet2!$J6088+Sheet2!$M6088,IF(Sheet2!$K6088=$B$2,Sheet2!$M6088,0))</f>
        <v>0</v>
      </c>
    </row>
    <row r="6089" spans="14:15" x14ac:dyDescent="0.25">
      <c r="N6089" s="38">
        <f>IF(AND(Sheet2!$K6089=$B$1,Sheet2!$L6089=1),Sheet2!$I6089+Sheet2!$M6089,IF(Sheet2!$K6089=$B$1,Sheet2!$M6089,0))</f>
        <v>0</v>
      </c>
      <c r="O6089" s="38">
        <f>IF(AND(Sheet2!$K6089=$B$2,Sheet2!$L6089=1),Sheet2!$J6089+Sheet2!$M6089,IF(Sheet2!$K6089=$B$2,Sheet2!$M6089,0))</f>
        <v>0</v>
      </c>
    </row>
    <row r="6090" spans="14:15" x14ac:dyDescent="0.25">
      <c r="N6090" s="38">
        <f>IF(AND(Sheet2!$K6090=$B$1,Sheet2!$L6090=1),Sheet2!$I6090+Sheet2!$M6090,IF(Sheet2!$K6090=$B$1,Sheet2!$M6090,0))</f>
        <v>0</v>
      </c>
      <c r="O6090" s="38">
        <f>IF(AND(Sheet2!$K6090=$B$2,Sheet2!$L6090=1),Sheet2!$J6090+Sheet2!$M6090,IF(Sheet2!$K6090=$B$2,Sheet2!$M6090,0))</f>
        <v>0</v>
      </c>
    </row>
    <row r="6091" spans="14:15" x14ac:dyDescent="0.25">
      <c r="N6091" s="38">
        <f>IF(AND(Sheet2!$K6091=$B$1,Sheet2!$L6091=1),Sheet2!$I6091+Sheet2!$M6091,IF(Sheet2!$K6091=$B$1,Sheet2!$M6091,0))</f>
        <v>0</v>
      </c>
      <c r="O6091" s="38">
        <f>IF(AND(Sheet2!$K6091=$B$2,Sheet2!$L6091=1),Sheet2!$J6091+Sheet2!$M6091,IF(Sheet2!$K6091=$B$2,Sheet2!$M6091,0))</f>
        <v>0</v>
      </c>
    </row>
    <row r="6092" spans="14:15" x14ac:dyDescent="0.25">
      <c r="N6092" s="38">
        <f>IF(AND(Sheet2!$K6092=$B$1,Sheet2!$L6092=1),Sheet2!$I6092+Sheet2!$M6092,IF(Sheet2!$K6092=$B$1,Sheet2!$M6092,0))</f>
        <v>0</v>
      </c>
      <c r="O6092" s="38">
        <f>IF(AND(Sheet2!$K6092=$B$2,Sheet2!$L6092=1),Sheet2!$J6092+Sheet2!$M6092,IF(Sheet2!$K6092=$B$2,Sheet2!$M6092,0))</f>
        <v>0</v>
      </c>
    </row>
    <row r="6093" spans="14:15" x14ac:dyDescent="0.25">
      <c r="N6093" s="38">
        <f>IF(AND(Sheet2!$K6093=$B$1,Sheet2!$L6093=1),Sheet2!$I6093+Sheet2!$M6093,IF(Sheet2!$K6093=$B$1,Sheet2!$M6093,0))</f>
        <v>0</v>
      </c>
      <c r="O6093" s="38">
        <f>IF(AND(Sheet2!$K6093=$B$2,Sheet2!$L6093=1),Sheet2!$J6093+Sheet2!$M6093,IF(Sheet2!$K6093=$B$2,Sheet2!$M6093,0))</f>
        <v>0</v>
      </c>
    </row>
    <row r="6094" spans="14:15" x14ac:dyDescent="0.25">
      <c r="N6094" s="38">
        <f>IF(AND(Sheet2!$K6094=$B$1,Sheet2!$L6094=1),Sheet2!$I6094+Sheet2!$M6094,IF(Sheet2!$K6094=$B$1,Sheet2!$M6094,0))</f>
        <v>0</v>
      </c>
      <c r="O6094" s="38">
        <f>IF(AND(Sheet2!$K6094=$B$2,Sheet2!$L6094=1),Sheet2!$J6094+Sheet2!$M6094,IF(Sheet2!$K6094=$B$2,Sheet2!$M6094,0))</f>
        <v>0</v>
      </c>
    </row>
    <row r="6095" spans="14:15" x14ac:dyDescent="0.25">
      <c r="N6095" s="38">
        <f>IF(AND(Sheet2!$K6095=$B$1,Sheet2!$L6095=1),Sheet2!$I6095+Sheet2!$M6095,IF(Sheet2!$K6095=$B$1,Sheet2!$M6095,0))</f>
        <v>0</v>
      </c>
      <c r="O6095" s="38">
        <f>IF(AND(Sheet2!$K6095=$B$2,Sheet2!$L6095=1),Sheet2!$J6095+Sheet2!$M6095,IF(Sheet2!$K6095=$B$2,Sheet2!$M6095,0))</f>
        <v>0</v>
      </c>
    </row>
    <row r="6096" spans="14:15" x14ac:dyDescent="0.25">
      <c r="N6096" s="38">
        <f>IF(AND(Sheet2!$K6096=$B$1,Sheet2!$L6096=1),Sheet2!$I6096+Sheet2!$M6096,IF(Sheet2!$K6096=$B$1,Sheet2!$M6096,0))</f>
        <v>0</v>
      </c>
      <c r="O6096" s="38">
        <f>IF(AND(Sheet2!$K6096=$B$2,Sheet2!$L6096=1),Sheet2!$J6096+Sheet2!$M6096,IF(Sheet2!$K6096=$B$2,Sheet2!$M6096,0))</f>
        <v>0</v>
      </c>
    </row>
    <row r="6097" spans="14:15" x14ac:dyDescent="0.25">
      <c r="N6097" s="38">
        <f>IF(AND(Sheet2!$K6097=$B$1,Sheet2!$L6097=1),Sheet2!$I6097+Sheet2!$M6097,IF(Sheet2!$K6097=$B$1,Sheet2!$M6097,0))</f>
        <v>0</v>
      </c>
      <c r="O6097" s="38">
        <f>IF(AND(Sheet2!$K6097=$B$2,Sheet2!$L6097=1),Sheet2!$J6097+Sheet2!$M6097,IF(Sheet2!$K6097=$B$2,Sheet2!$M6097,0))</f>
        <v>0</v>
      </c>
    </row>
    <row r="6098" spans="14:15" x14ac:dyDescent="0.25">
      <c r="N6098" s="38">
        <f>IF(AND(Sheet2!$K6098=$B$1,Sheet2!$L6098=1),Sheet2!$I6098+Sheet2!$M6098,IF(Sheet2!$K6098=$B$1,Sheet2!$M6098,0))</f>
        <v>0</v>
      </c>
      <c r="O6098" s="38">
        <f>IF(AND(Sheet2!$K6098=$B$2,Sheet2!$L6098=1),Sheet2!$J6098+Sheet2!$M6098,IF(Sheet2!$K6098=$B$2,Sheet2!$M6098,0))</f>
        <v>0</v>
      </c>
    </row>
    <row r="6099" spans="14:15" x14ac:dyDescent="0.25">
      <c r="N6099" s="38">
        <f>IF(AND(Sheet2!$K6099=$B$1,Sheet2!$L6099=1),Sheet2!$I6099+Sheet2!$M6099,IF(Sheet2!$K6099=$B$1,Sheet2!$M6099,0))</f>
        <v>0</v>
      </c>
      <c r="O6099" s="38">
        <f>IF(AND(Sheet2!$K6099=$B$2,Sheet2!$L6099=1),Sheet2!$J6099+Sheet2!$M6099,IF(Sheet2!$K6099=$B$2,Sheet2!$M6099,0))</f>
        <v>0</v>
      </c>
    </row>
    <row r="6100" spans="14:15" x14ac:dyDescent="0.25">
      <c r="N6100" s="38">
        <f>IF(AND(Sheet2!$K6100=$B$1,Sheet2!$L6100=1),Sheet2!$I6100+Sheet2!$M6100,IF(Sheet2!$K6100=$B$1,Sheet2!$M6100,0))</f>
        <v>0</v>
      </c>
      <c r="O6100" s="38">
        <f>IF(AND(Sheet2!$K6100=$B$2,Sheet2!$L6100=1),Sheet2!$J6100+Sheet2!$M6100,IF(Sheet2!$K6100=$B$2,Sheet2!$M6100,0))</f>
        <v>0</v>
      </c>
    </row>
    <row r="6101" spans="14:15" x14ac:dyDescent="0.25">
      <c r="N6101" s="38">
        <f>IF(AND(Sheet2!$K6101=$B$1,Sheet2!$L6101=1),Sheet2!$I6101+Sheet2!$M6101,IF(Sheet2!$K6101=$B$1,Sheet2!$M6101,0))</f>
        <v>0</v>
      </c>
      <c r="O6101" s="38">
        <f>IF(AND(Sheet2!$K6101=$B$2,Sheet2!$L6101=1),Sheet2!$J6101+Sheet2!$M6101,IF(Sheet2!$K6101=$B$2,Sheet2!$M6101,0))</f>
        <v>0</v>
      </c>
    </row>
    <row r="6102" spans="14:15" x14ac:dyDescent="0.25">
      <c r="N6102" s="38">
        <f>IF(AND(Sheet2!$K6102=$B$1,Sheet2!$L6102=1),Sheet2!$I6102+Sheet2!$M6102,IF(Sheet2!$K6102=$B$1,Sheet2!$M6102,0))</f>
        <v>0</v>
      </c>
      <c r="O6102" s="38">
        <f>IF(AND(Sheet2!$K6102=$B$2,Sheet2!$L6102=1),Sheet2!$J6102+Sheet2!$M6102,IF(Sheet2!$K6102=$B$2,Sheet2!$M6102,0))</f>
        <v>0</v>
      </c>
    </row>
    <row r="6103" spans="14:15" x14ac:dyDescent="0.25">
      <c r="N6103" s="38">
        <f>IF(AND(Sheet2!$K6103=$B$1,Sheet2!$L6103=1),Sheet2!$I6103+Sheet2!$M6103,IF(Sheet2!$K6103=$B$1,Sheet2!$M6103,0))</f>
        <v>0</v>
      </c>
      <c r="O6103" s="38">
        <f>IF(AND(Sheet2!$K6103=$B$2,Sheet2!$L6103=1),Sheet2!$J6103+Sheet2!$M6103,IF(Sheet2!$K6103=$B$2,Sheet2!$M6103,0))</f>
        <v>0</v>
      </c>
    </row>
    <row r="6104" spans="14:15" x14ac:dyDescent="0.25">
      <c r="N6104" s="38">
        <f>IF(AND(Sheet2!$K6104=$B$1,Sheet2!$L6104=1),Sheet2!$I6104+Sheet2!$M6104,IF(Sheet2!$K6104=$B$1,Sheet2!$M6104,0))</f>
        <v>0</v>
      </c>
      <c r="O6104" s="38">
        <f>IF(AND(Sheet2!$K6104=$B$2,Sheet2!$L6104=1),Sheet2!$J6104+Sheet2!$M6104,IF(Sheet2!$K6104=$B$2,Sheet2!$M6104,0))</f>
        <v>0</v>
      </c>
    </row>
    <row r="6105" spans="14:15" x14ac:dyDescent="0.25">
      <c r="N6105" s="38">
        <f>IF(AND(Sheet2!$K6105=$B$1,Sheet2!$L6105=1),Sheet2!$I6105+Sheet2!$M6105,IF(Sheet2!$K6105=$B$1,Sheet2!$M6105,0))</f>
        <v>0</v>
      </c>
      <c r="O6105" s="38">
        <f>IF(AND(Sheet2!$K6105=$B$2,Sheet2!$L6105=1),Sheet2!$J6105+Sheet2!$M6105,IF(Sheet2!$K6105=$B$2,Sheet2!$M6105,0))</f>
        <v>0</v>
      </c>
    </row>
    <row r="6106" spans="14:15" x14ac:dyDescent="0.25">
      <c r="N6106" s="38">
        <f>IF(AND(Sheet2!$K6106=$B$1,Sheet2!$L6106=1),Sheet2!$I6106+Sheet2!$M6106,IF(Sheet2!$K6106=$B$1,Sheet2!$M6106,0))</f>
        <v>0</v>
      </c>
      <c r="O6106" s="38">
        <f>IF(AND(Sheet2!$K6106=$B$2,Sheet2!$L6106=1),Sheet2!$J6106+Sheet2!$M6106,IF(Sheet2!$K6106=$B$2,Sheet2!$M6106,0))</f>
        <v>0</v>
      </c>
    </row>
    <row r="6107" spans="14:15" x14ac:dyDescent="0.25">
      <c r="N6107" s="38">
        <f>IF(AND(Sheet2!$K6107=$B$1,Sheet2!$L6107=1),Sheet2!$I6107+Sheet2!$M6107,IF(Sheet2!$K6107=$B$1,Sheet2!$M6107,0))</f>
        <v>0</v>
      </c>
      <c r="O6107" s="38">
        <f>IF(AND(Sheet2!$K6107=$B$2,Sheet2!$L6107=1),Sheet2!$J6107+Sheet2!$M6107,IF(Sheet2!$K6107=$B$2,Sheet2!$M6107,0))</f>
        <v>0</v>
      </c>
    </row>
    <row r="6108" spans="14:15" x14ac:dyDescent="0.25">
      <c r="N6108" s="38">
        <f>IF(AND(Sheet2!$K6108=$B$1,Sheet2!$L6108=1),Sheet2!$I6108+Sheet2!$M6108,IF(Sheet2!$K6108=$B$1,Sheet2!$M6108,0))</f>
        <v>0</v>
      </c>
      <c r="O6108" s="38">
        <f>IF(AND(Sheet2!$K6108=$B$2,Sheet2!$L6108=1),Sheet2!$J6108+Sheet2!$M6108,IF(Sheet2!$K6108=$B$2,Sheet2!$M6108,0))</f>
        <v>0</v>
      </c>
    </row>
    <row r="6109" spans="14:15" x14ac:dyDescent="0.25">
      <c r="N6109" s="38">
        <f>IF(AND(Sheet2!$K6109=$B$1,Sheet2!$L6109=1),Sheet2!$I6109+Sheet2!$M6109,IF(Sheet2!$K6109=$B$1,Sheet2!$M6109,0))</f>
        <v>0</v>
      </c>
      <c r="O6109" s="38">
        <f>IF(AND(Sheet2!$K6109=$B$2,Sheet2!$L6109=1),Sheet2!$J6109+Sheet2!$M6109,IF(Sheet2!$K6109=$B$2,Sheet2!$M6109,0))</f>
        <v>0</v>
      </c>
    </row>
    <row r="6110" spans="14:15" x14ac:dyDescent="0.25">
      <c r="N6110" s="38">
        <f>IF(AND(Sheet2!$K6110=$B$1,Sheet2!$L6110=1),Sheet2!$I6110+Sheet2!$M6110,IF(Sheet2!$K6110=$B$1,Sheet2!$M6110,0))</f>
        <v>0</v>
      </c>
      <c r="O6110" s="38">
        <f>IF(AND(Sheet2!$K6110=$B$2,Sheet2!$L6110=1),Sheet2!$J6110+Sheet2!$M6110,IF(Sheet2!$K6110=$B$2,Sheet2!$M6110,0))</f>
        <v>0</v>
      </c>
    </row>
    <row r="6111" spans="14:15" x14ac:dyDescent="0.25">
      <c r="N6111" s="38">
        <f>IF(AND(Sheet2!$K6111=$B$1,Sheet2!$L6111=1),Sheet2!$I6111+Sheet2!$M6111,IF(Sheet2!$K6111=$B$1,Sheet2!$M6111,0))</f>
        <v>0</v>
      </c>
      <c r="O6111" s="38">
        <f>IF(AND(Sheet2!$K6111=$B$2,Sheet2!$L6111=1),Sheet2!$J6111+Sheet2!$M6111,IF(Sheet2!$K6111=$B$2,Sheet2!$M6111,0))</f>
        <v>0</v>
      </c>
    </row>
    <row r="6112" spans="14:15" x14ac:dyDescent="0.25">
      <c r="N6112" s="38">
        <f>IF(AND(Sheet2!$K6112=$B$1,Sheet2!$L6112=1),Sheet2!$I6112+Sheet2!$M6112,IF(Sheet2!$K6112=$B$1,Sheet2!$M6112,0))</f>
        <v>0</v>
      </c>
      <c r="O6112" s="38">
        <f>IF(AND(Sheet2!$K6112=$B$2,Sheet2!$L6112=1),Sheet2!$J6112+Sheet2!$M6112,IF(Sheet2!$K6112=$B$2,Sheet2!$M6112,0))</f>
        <v>0</v>
      </c>
    </row>
    <row r="6113" spans="14:15" x14ac:dyDescent="0.25">
      <c r="N6113" s="38">
        <f>IF(AND(Sheet2!$K6113=$B$1,Sheet2!$L6113=1),Sheet2!$I6113+Sheet2!$M6113,IF(Sheet2!$K6113=$B$1,Sheet2!$M6113,0))</f>
        <v>0</v>
      </c>
      <c r="O6113" s="38">
        <f>IF(AND(Sheet2!$K6113=$B$2,Sheet2!$L6113=1),Sheet2!$J6113+Sheet2!$M6113,IF(Sheet2!$K6113=$B$2,Sheet2!$M6113,0))</f>
        <v>0</v>
      </c>
    </row>
    <row r="6114" spans="14:15" x14ac:dyDescent="0.25">
      <c r="N6114" s="38">
        <f>IF(AND(Sheet2!$K6114=$B$1,Sheet2!$L6114=1),Sheet2!$I6114+Sheet2!$M6114,IF(Sheet2!$K6114=$B$1,Sheet2!$M6114,0))</f>
        <v>0</v>
      </c>
      <c r="O6114" s="38">
        <f>IF(AND(Sheet2!$K6114=$B$2,Sheet2!$L6114=1),Sheet2!$J6114+Sheet2!$M6114,IF(Sheet2!$K6114=$B$2,Sheet2!$M6114,0))</f>
        <v>0</v>
      </c>
    </row>
    <row r="6115" spans="14:15" x14ac:dyDescent="0.25">
      <c r="N6115" s="38">
        <f>IF(AND(Sheet2!$K6115=$B$1,Sheet2!$L6115=1),Sheet2!$I6115+Sheet2!$M6115,IF(Sheet2!$K6115=$B$1,Sheet2!$M6115,0))</f>
        <v>0</v>
      </c>
      <c r="O6115" s="38">
        <f>IF(AND(Sheet2!$K6115=$B$2,Sheet2!$L6115=1),Sheet2!$J6115+Sheet2!$M6115,IF(Sheet2!$K6115=$B$2,Sheet2!$M6115,0))</f>
        <v>0</v>
      </c>
    </row>
    <row r="6116" spans="14:15" x14ac:dyDescent="0.25">
      <c r="N6116" s="38">
        <f>IF(AND(Sheet2!$K6116=$B$1,Sheet2!$L6116=1),Sheet2!$I6116+Sheet2!$M6116,IF(Sheet2!$K6116=$B$1,Sheet2!$M6116,0))</f>
        <v>0</v>
      </c>
      <c r="O6116" s="38">
        <f>IF(AND(Sheet2!$K6116=$B$2,Sheet2!$L6116=1),Sheet2!$J6116+Sheet2!$M6116,IF(Sheet2!$K6116=$B$2,Sheet2!$M6116,0))</f>
        <v>0</v>
      </c>
    </row>
    <row r="6117" spans="14:15" x14ac:dyDescent="0.25">
      <c r="N6117" s="38">
        <f>IF(AND(Sheet2!$K6117=$B$1,Sheet2!$L6117=1),Sheet2!$I6117+Sheet2!$M6117,IF(Sheet2!$K6117=$B$1,Sheet2!$M6117,0))</f>
        <v>0</v>
      </c>
      <c r="O6117" s="38">
        <f>IF(AND(Sheet2!$K6117=$B$2,Sheet2!$L6117=1),Sheet2!$J6117+Sheet2!$M6117,IF(Sheet2!$K6117=$B$2,Sheet2!$M6117,0))</f>
        <v>0</v>
      </c>
    </row>
    <row r="6118" spans="14:15" x14ac:dyDescent="0.25">
      <c r="N6118" s="38">
        <f>IF(AND(Sheet2!$K6118=$B$1,Sheet2!$L6118=1),Sheet2!$I6118+Sheet2!$M6118,IF(Sheet2!$K6118=$B$1,Sheet2!$M6118,0))</f>
        <v>0</v>
      </c>
      <c r="O6118" s="38">
        <f>IF(AND(Sheet2!$K6118=$B$2,Sheet2!$L6118=1),Sheet2!$J6118+Sheet2!$M6118,IF(Sheet2!$K6118=$B$2,Sheet2!$M6118,0))</f>
        <v>0</v>
      </c>
    </row>
    <row r="6119" spans="14:15" x14ac:dyDescent="0.25">
      <c r="N6119" s="38">
        <f>IF(AND(Sheet2!$K6119=$B$1,Sheet2!$L6119=1),Sheet2!$I6119+Sheet2!$M6119,IF(Sheet2!$K6119=$B$1,Sheet2!$M6119,0))</f>
        <v>0</v>
      </c>
      <c r="O6119" s="38">
        <f>IF(AND(Sheet2!$K6119=$B$2,Sheet2!$L6119=1),Sheet2!$J6119+Sheet2!$M6119,IF(Sheet2!$K6119=$B$2,Sheet2!$M6119,0))</f>
        <v>0</v>
      </c>
    </row>
    <row r="6120" spans="14:15" x14ac:dyDescent="0.25">
      <c r="N6120" s="38">
        <f>IF(AND(Sheet2!$K6120=$B$1,Sheet2!$L6120=1),Sheet2!$I6120+Sheet2!$M6120,IF(Sheet2!$K6120=$B$1,Sheet2!$M6120,0))</f>
        <v>0</v>
      </c>
      <c r="O6120" s="38">
        <f>IF(AND(Sheet2!$K6120=$B$2,Sheet2!$L6120=1),Sheet2!$J6120+Sheet2!$M6120,IF(Sheet2!$K6120=$B$2,Sheet2!$M6120,0))</f>
        <v>0</v>
      </c>
    </row>
    <row r="6121" spans="14:15" x14ac:dyDescent="0.25">
      <c r="N6121" s="38">
        <f>IF(AND(Sheet2!$K6121=$B$1,Sheet2!$L6121=1),Sheet2!$I6121+Sheet2!$M6121,IF(Sheet2!$K6121=$B$1,Sheet2!$M6121,0))</f>
        <v>0</v>
      </c>
      <c r="O6121" s="38">
        <f>IF(AND(Sheet2!$K6121=$B$2,Sheet2!$L6121=1),Sheet2!$J6121+Sheet2!$M6121,IF(Sheet2!$K6121=$B$2,Sheet2!$M6121,0))</f>
        <v>0</v>
      </c>
    </row>
    <row r="6122" spans="14:15" x14ac:dyDescent="0.25">
      <c r="N6122" s="38">
        <f>IF(AND(Sheet2!$K6122=$B$1,Sheet2!$L6122=1),Sheet2!$I6122+Sheet2!$M6122,IF(Sheet2!$K6122=$B$1,Sheet2!$M6122,0))</f>
        <v>0</v>
      </c>
      <c r="O6122" s="38">
        <f>IF(AND(Sheet2!$K6122=$B$2,Sheet2!$L6122=1),Sheet2!$J6122+Sheet2!$M6122,IF(Sheet2!$K6122=$B$2,Sheet2!$M6122,0))</f>
        <v>0</v>
      </c>
    </row>
    <row r="6123" spans="14:15" x14ac:dyDescent="0.25">
      <c r="N6123" s="38">
        <f>IF(AND(Sheet2!$K6123=$B$1,Sheet2!$L6123=1),Sheet2!$I6123+Sheet2!$M6123,IF(Sheet2!$K6123=$B$1,Sheet2!$M6123,0))</f>
        <v>0</v>
      </c>
      <c r="O6123" s="38">
        <f>IF(AND(Sheet2!$K6123=$B$2,Sheet2!$L6123=1),Sheet2!$J6123+Sheet2!$M6123,IF(Sheet2!$K6123=$B$2,Sheet2!$M6123,0))</f>
        <v>0</v>
      </c>
    </row>
    <row r="6124" spans="14:15" x14ac:dyDescent="0.25">
      <c r="N6124" s="38">
        <f>IF(AND(Sheet2!$K6124=$B$1,Sheet2!$L6124=1),Sheet2!$I6124+Sheet2!$M6124,IF(Sheet2!$K6124=$B$1,Sheet2!$M6124,0))</f>
        <v>0</v>
      </c>
      <c r="O6124" s="38">
        <f>IF(AND(Sheet2!$K6124=$B$2,Sheet2!$L6124=1),Sheet2!$J6124+Sheet2!$M6124,IF(Sheet2!$K6124=$B$2,Sheet2!$M6124,0))</f>
        <v>0</v>
      </c>
    </row>
    <row r="6125" spans="14:15" x14ac:dyDescent="0.25">
      <c r="N6125" s="38">
        <f>IF(AND(Sheet2!$K6125=$B$1,Sheet2!$L6125=1),Sheet2!$I6125+Sheet2!$M6125,IF(Sheet2!$K6125=$B$1,Sheet2!$M6125,0))</f>
        <v>0</v>
      </c>
      <c r="O6125" s="38">
        <f>IF(AND(Sheet2!$K6125=$B$2,Sheet2!$L6125=1),Sheet2!$J6125+Sheet2!$M6125,IF(Sheet2!$K6125=$B$2,Sheet2!$M6125,0))</f>
        <v>0</v>
      </c>
    </row>
    <row r="6126" spans="14:15" x14ac:dyDescent="0.25">
      <c r="N6126" s="38">
        <f>IF(AND(Sheet2!$K6126=$B$1,Sheet2!$L6126=1),Sheet2!$I6126+Sheet2!$M6126,IF(Sheet2!$K6126=$B$1,Sheet2!$M6126,0))</f>
        <v>0</v>
      </c>
      <c r="O6126" s="38">
        <f>IF(AND(Sheet2!$K6126=$B$2,Sheet2!$L6126=1),Sheet2!$J6126+Sheet2!$M6126,IF(Sheet2!$K6126=$B$2,Sheet2!$M6126,0))</f>
        <v>0</v>
      </c>
    </row>
    <row r="6127" spans="14:15" x14ac:dyDescent="0.25">
      <c r="N6127" s="38">
        <f>IF(AND(Sheet2!$K6127=$B$1,Sheet2!$L6127=1),Sheet2!$I6127+Sheet2!$M6127,IF(Sheet2!$K6127=$B$1,Sheet2!$M6127,0))</f>
        <v>0</v>
      </c>
      <c r="O6127" s="38">
        <f>IF(AND(Sheet2!$K6127=$B$2,Sheet2!$L6127=1),Sheet2!$J6127+Sheet2!$M6127,IF(Sheet2!$K6127=$B$2,Sheet2!$M6127,0))</f>
        <v>0</v>
      </c>
    </row>
    <row r="6128" spans="14:15" x14ac:dyDescent="0.25">
      <c r="N6128" s="38">
        <f>IF(AND(Sheet2!$K6128=$B$1,Sheet2!$L6128=1),Sheet2!$I6128+Sheet2!$M6128,IF(Sheet2!$K6128=$B$1,Sheet2!$M6128,0))</f>
        <v>0</v>
      </c>
      <c r="O6128" s="38">
        <f>IF(AND(Sheet2!$K6128=$B$2,Sheet2!$L6128=1),Sheet2!$J6128+Sheet2!$M6128,IF(Sheet2!$K6128=$B$2,Sheet2!$M6128,0))</f>
        <v>0</v>
      </c>
    </row>
    <row r="6129" spans="14:15" x14ac:dyDescent="0.25">
      <c r="N6129" s="38">
        <f>IF(AND(Sheet2!$K6129=$B$1,Sheet2!$L6129=1),Sheet2!$I6129+Sheet2!$M6129,IF(Sheet2!$K6129=$B$1,Sheet2!$M6129,0))</f>
        <v>0</v>
      </c>
      <c r="O6129" s="38">
        <f>IF(AND(Sheet2!$K6129=$B$2,Sheet2!$L6129=1),Sheet2!$J6129+Sheet2!$M6129,IF(Sheet2!$K6129=$B$2,Sheet2!$M6129,0))</f>
        <v>0</v>
      </c>
    </row>
    <row r="6130" spans="14:15" x14ac:dyDescent="0.25">
      <c r="N6130" s="38">
        <f>IF(AND(Sheet2!$K6130=$B$1,Sheet2!$L6130=1),Sheet2!$I6130+Sheet2!$M6130,IF(Sheet2!$K6130=$B$1,Sheet2!$M6130,0))</f>
        <v>0</v>
      </c>
      <c r="O6130" s="38">
        <f>IF(AND(Sheet2!$K6130=$B$2,Sheet2!$L6130=1),Sheet2!$J6130+Sheet2!$M6130,IF(Sheet2!$K6130=$B$2,Sheet2!$M6130,0))</f>
        <v>0</v>
      </c>
    </row>
    <row r="6131" spans="14:15" x14ac:dyDescent="0.25">
      <c r="N6131" s="38">
        <f>IF(AND(Sheet2!$K6131=$B$1,Sheet2!$L6131=1),Sheet2!$I6131+Sheet2!$M6131,IF(Sheet2!$K6131=$B$1,Sheet2!$M6131,0))</f>
        <v>0</v>
      </c>
      <c r="O6131" s="38">
        <f>IF(AND(Sheet2!$K6131=$B$2,Sheet2!$L6131=1),Sheet2!$J6131+Sheet2!$M6131,IF(Sheet2!$K6131=$B$2,Sheet2!$M6131,0))</f>
        <v>0</v>
      </c>
    </row>
    <row r="6132" spans="14:15" x14ac:dyDescent="0.25">
      <c r="N6132" s="38">
        <f>IF(AND(Sheet2!$K6132=$B$1,Sheet2!$L6132=1),Sheet2!$I6132+Sheet2!$M6132,IF(Sheet2!$K6132=$B$1,Sheet2!$M6132,0))</f>
        <v>0</v>
      </c>
      <c r="O6132" s="38">
        <f>IF(AND(Sheet2!$K6132=$B$2,Sheet2!$L6132=1),Sheet2!$J6132+Sheet2!$M6132,IF(Sheet2!$K6132=$B$2,Sheet2!$M6132,0))</f>
        <v>0</v>
      </c>
    </row>
    <row r="6133" spans="14:15" x14ac:dyDescent="0.25">
      <c r="N6133" s="38">
        <f>IF(AND(Sheet2!$K6133=$B$1,Sheet2!$L6133=1),Sheet2!$I6133+Sheet2!$M6133,IF(Sheet2!$K6133=$B$1,Sheet2!$M6133,0))</f>
        <v>0</v>
      </c>
      <c r="O6133" s="38">
        <f>IF(AND(Sheet2!$K6133=$B$2,Sheet2!$L6133=1),Sheet2!$J6133+Sheet2!$M6133,IF(Sheet2!$K6133=$B$2,Sheet2!$M6133,0))</f>
        <v>0</v>
      </c>
    </row>
    <row r="6134" spans="14:15" x14ac:dyDescent="0.25">
      <c r="N6134" s="38">
        <f>IF(AND(Sheet2!$K6134=$B$1,Sheet2!$L6134=1),Sheet2!$I6134+Sheet2!$M6134,IF(Sheet2!$K6134=$B$1,Sheet2!$M6134,0))</f>
        <v>0</v>
      </c>
      <c r="O6134" s="38">
        <f>IF(AND(Sheet2!$K6134=$B$2,Sheet2!$L6134=1),Sheet2!$J6134+Sheet2!$M6134,IF(Sheet2!$K6134=$B$2,Sheet2!$M6134,0))</f>
        <v>0</v>
      </c>
    </row>
    <row r="6135" spans="14:15" x14ac:dyDescent="0.25">
      <c r="N6135" s="38">
        <f>IF(AND(Sheet2!$K6135=$B$1,Sheet2!$L6135=1),Sheet2!$I6135+Sheet2!$M6135,IF(Sheet2!$K6135=$B$1,Sheet2!$M6135,0))</f>
        <v>0</v>
      </c>
      <c r="O6135" s="38">
        <f>IF(AND(Sheet2!$K6135=$B$2,Sheet2!$L6135=1),Sheet2!$J6135+Sheet2!$M6135,IF(Sheet2!$K6135=$B$2,Sheet2!$M6135,0))</f>
        <v>0</v>
      </c>
    </row>
    <row r="6136" spans="14:15" x14ac:dyDescent="0.25">
      <c r="N6136" s="38">
        <f>IF(AND(Sheet2!$K6136=$B$1,Sheet2!$L6136=1),Sheet2!$I6136+Sheet2!$M6136,IF(Sheet2!$K6136=$B$1,Sheet2!$M6136,0))</f>
        <v>0</v>
      </c>
      <c r="O6136" s="38">
        <f>IF(AND(Sheet2!$K6136=$B$2,Sheet2!$L6136=1),Sheet2!$J6136+Sheet2!$M6136,IF(Sheet2!$K6136=$B$2,Sheet2!$M6136,0))</f>
        <v>0</v>
      </c>
    </row>
    <row r="6137" spans="14:15" x14ac:dyDescent="0.25">
      <c r="N6137" s="38">
        <f>IF(AND(Sheet2!$K6137=$B$1,Sheet2!$L6137=1),Sheet2!$I6137+Sheet2!$M6137,IF(Sheet2!$K6137=$B$1,Sheet2!$M6137,0))</f>
        <v>0</v>
      </c>
      <c r="O6137" s="38">
        <f>IF(AND(Sheet2!$K6137=$B$2,Sheet2!$L6137=1),Sheet2!$J6137+Sheet2!$M6137,IF(Sheet2!$K6137=$B$2,Sheet2!$M6137,0))</f>
        <v>0</v>
      </c>
    </row>
    <row r="6138" spans="14:15" x14ac:dyDescent="0.25">
      <c r="N6138" s="38">
        <f>IF(AND(Sheet2!$K6138=$B$1,Sheet2!$L6138=1),Sheet2!$I6138+Sheet2!$M6138,IF(Sheet2!$K6138=$B$1,Sheet2!$M6138,0))</f>
        <v>0</v>
      </c>
      <c r="O6138" s="38">
        <f>IF(AND(Sheet2!$K6138=$B$2,Sheet2!$L6138=1),Sheet2!$J6138+Sheet2!$M6138,IF(Sheet2!$K6138=$B$2,Sheet2!$M6138,0))</f>
        <v>0</v>
      </c>
    </row>
    <row r="6139" spans="14:15" x14ac:dyDescent="0.25">
      <c r="N6139" s="38">
        <f>IF(AND(Sheet2!$K6139=$B$1,Sheet2!$L6139=1),Sheet2!$I6139+Sheet2!$M6139,IF(Sheet2!$K6139=$B$1,Sheet2!$M6139,0))</f>
        <v>0</v>
      </c>
      <c r="O6139" s="38">
        <f>IF(AND(Sheet2!$K6139=$B$2,Sheet2!$L6139=1),Sheet2!$J6139+Sheet2!$M6139,IF(Sheet2!$K6139=$B$2,Sheet2!$M6139,0))</f>
        <v>0</v>
      </c>
    </row>
    <row r="6140" spans="14:15" x14ac:dyDescent="0.25">
      <c r="N6140" s="38">
        <f>IF(AND(Sheet2!$K6140=$B$1,Sheet2!$L6140=1),Sheet2!$I6140+Sheet2!$M6140,IF(Sheet2!$K6140=$B$1,Sheet2!$M6140,0))</f>
        <v>0</v>
      </c>
      <c r="O6140" s="38">
        <f>IF(AND(Sheet2!$K6140=$B$2,Sheet2!$L6140=1),Sheet2!$J6140+Sheet2!$M6140,IF(Sheet2!$K6140=$B$2,Sheet2!$M6140,0))</f>
        <v>0</v>
      </c>
    </row>
    <row r="6141" spans="14:15" x14ac:dyDescent="0.25">
      <c r="N6141" s="38">
        <f>IF(AND(Sheet2!$K6141=$B$1,Sheet2!$L6141=1),Sheet2!$I6141+Sheet2!$M6141,IF(Sheet2!$K6141=$B$1,Sheet2!$M6141,0))</f>
        <v>0</v>
      </c>
      <c r="O6141" s="38">
        <f>IF(AND(Sheet2!$K6141=$B$2,Sheet2!$L6141=1),Sheet2!$J6141+Sheet2!$M6141,IF(Sheet2!$K6141=$B$2,Sheet2!$M6141,0))</f>
        <v>0</v>
      </c>
    </row>
    <row r="6142" spans="14:15" x14ac:dyDescent="0.25">
      <c r="N6142" s="38">
        <f>IF(AND(Sheet2!$K6142=$B$1,Sheet2!$L6142=1),Sheet2!$I6142+Sheet2!$M6142,IF(Sheet2!$K6142=$B$1,Sheet2!$M6142,0))</f>
        <v>0</v>
      </c>
      <c r="O6142" s="38">
        <f>IF(AND(Sheet2!$K6142=$B$2,Sheet2!$L6142=1),Sheet2!$J6142+Sheet2!$M6142,IF(Sheet2!$K6142=$B$2,Sheet2!$M6142,0))</f>
        <v>0</v>
      </c>
    </row>
    <row r="6143" spans="14:15" x14ac:dyDescent="0.25">
      <c r="N6143" s="38">
        <f>IF(AND(Sheet2!$K6143=$B$1,Sheet2!$L6143=1),Sheet2!$I6143+Sheet2!$M6143,IF(Sheet2!$K6143=$B$1,Sheet2!$M6143,0))</f>
        <v>0</v>
      </c>
      <c r="O6143" s="38">
        <f>IF(AND(Sheet2!$K6143=$B$2,Sheet2!$L6143=1),Sheet2!$J6143+Sheet2!$M6143,IF(Sheet2!$K6143=$B$2,Sheet2!$M6143,0))</f>
        <v>0</v>
      </c>
    </row>
    <row r="6144" spans="14:15" x14ac:dyDescent="0.25">
      <c r="N6144" s="38">
        <f>IF(AND(Sheet2!$K6144=$B$1,Sheet2!$L6144=1),Sheet2!$I6144+Sheet2!$M6144,IF(Sheet2!$K6144=$B$1,Sheet2!$M6144,0))</f>
        <v>0</v>
      </c>
      <c r="O6144" s="38">
        <f>IF(AND(Sheet2!$K6144=$B$2,Sheet2!$L6144=1),Sheet2!$J6144+Sheet2!$M6144,IF(Sheet2!$K6144=$B$2,Sheet2!$M6144,0))</f>
        <v>0</v>
      </c>
    </row>
    <row r="6145" spans="14:15" x14ac:dyDescent="0.25">
      <c r="N6145" s="38">
        <f>IF(AND(Sheet2!$K6145=$B$1,Sheet2!$L6145=1),Sheet2!$I6145+Sheet2!$M6145,IF(Sheet2!$K6145=$B$1,Sheet2!$M6145,0))</f>
        <v>0</v>
      </c>
      <c r="O6145" s="38">
        <f>IF(AND(Sheet2!$K6145=$B$2,Sheet2!$L6145=1),Sheet2!$J6145+Sheet2!$M6145,IF(Sheet2!$K6145=$B$2,Sheet2!$M6145,0))</f>
        <v>0</v>
      </c>
    </row>
    <row r="6146" spans="14:15" x14ac:dyDescent="0.25">
      <c r="N6146" s="38">
        <f>IF(AND(Sheet2!$K6146=$B$1,Sheet2!$L6146=1),Sheet2!$I6146+Sheet2!$M6146,IF(Sheet2!$K6146=$B$1,Sheet2!$M6146,0))</f>
        <v>0</v>
      </c>
      <c r="O6146" s="38">
        <f>IF(AND(Sheet2!$K6146=$B$2,Sheet2!$L6146=1),Sheet2!$J6146+Sheet2!$M6146,IF(Sheet2!$K6146=$B$2,Sheet2!$M6146,0))</f>
        <v>0</v>
      </c>
    </row>
    <row r="6147" spans="14:15" x14ac:dyDescent="0.25">
      <c r="N6147" s="38">
        <f>IF(AND(Sheet2!$K6147=$B$1,Sheet2!$L6147=1),Sheet2!$I6147+Sheet2!$M6147,IF(Sheet2!$K6147=$B$1,Sheet2!$M6147,0))</f>
        <v>0</v>
      </c>
      <c r="O6147" s="38">
        <f>IF(AND(Sheet2!$K6147=$B$2,Sheet2!$L6147=1),Sheet2!$J6147+Sheet2!$M6147,IF(Sheet2!$K6147=$B$2,Sheet2!$M6147,0))</f>
        <v>0</v>
      </c>
    </row>
    <row r="6148" spans="14:15" x14ac:dyDescent="0.25">
      <c r="N6148" s="38">
        <f>IF(AND(Sheet2!$K6148=$B$1,Sheet2!$L6148=1),Sheet2!$I6148+Sheet2!$M6148,IF(Sheet2!$K6148=$B$1,Sheet2!$M6148,0))</f>
        <v>0</v>
      </c>
      <c r="O6148" s="38">
        <f>IF(AND(Sheet2!$K6148=$B$2,Sheet2!$L6148=1),Sheet2!$J6148+Sheet2!$M6148,IF(Sheet2!$K6148=$B$2,Sheet2!$M6148,0))</f>
        <v>0</v>
      </c>
    </row>
    <row r="6149" spans="14:15" x14ac:dyDescent="0.25">
      <c r="N6149" s="38">
        <f>IF(AND(Sheet2!$K6149=$B$1,Sheet2!$L6149=1),Sheet2!$I6149+Sheet2!$M6149,IF(Sheet2!$K6149=$B$1,Sheet2!$M6149,0))</f>
        <v>0</v>
      </c>
      <c r="O6149" s="38">
        <f>IF(AND(Sheet2!$K6149=$B$2,Sheet2!$L6149=1),Sheet2!$J6149+Sheet2!$M6149,IF(Sheet2!$K6149=$B$2,Sheet2!$M6149,0))</f>
        <v>0</v>
      </c>
    </row>
    <row r="6150" spans="14:15" x14ac:dyDescent="0.25">
      <c r="N6150" s="38">
        <f>IF(AND(Sheet2!$K6150=$B$1,Sheet2!$L6150=1),Sheet2!$I6150+Sheet2!$M6150,IF(Sheet2!$K6150=$B$1,Sheet2!$M6150,0))</f>
        <v>0</v>
      </c>
      <c r="O6150" s="38">
        <f>IF(AND(Sheet2!$K6150=$B$2,Sheet2!$L6150=1),Sheet2!$J6150+Sheet2!$M6150,IF(Sheet2!$K6150=$B$2,Sheet2!$M6150,0))</f>
        <v>0</v>
      </c>
    </row>
    <row r="6151" spans="14:15" x14ac:dyDescent="0.25">
      <c r="N6151" s="38">
        <f>IF(AND(Sheet2!$K6151=$B$1,Sheet2!$L6151=1),Sheet2!$I6151+Sheet2!$M6151,IF(Sheet2!$K6151=$B$1,Sheet2!$M6151,0))</f>
        <v>0</v>
      </c>
      <c r="O6151" s="38">
        <f>IF(AND(Sheet2!$K6151=$B$2,Sheet2!$L6151=1),Sheet2!$J6151+Sheet2!$M6151,IF(Sheet2!$K6151=$B$2,Sheet2!$M6151,0))</f>
        <v>0</v>
      </c>
    </row>
    <row r="6152" spans="14:15" x14ac:dyDescent="0.25">
      <c r="N6152" s="38">
        <f>IF(AND(Sheet2!$K6152=$B$1,Sheet2!$L6152=1),Sheet2!$I6152+Sheet2!$M6152,IF(Sheet2!$K6152=$B$1,Sheet2!$M6152,0))</f>
        <v>0</v>
      </c>
      <c r="O6152" s="38">
        <f>IF(AND(Sheet2!$K6152=$B$2,Sheet2!$L6152=1),Sheet2!$J6152+Sheet2!$M6152,IF(Sheet2!$K6152=$B$2,Sheet2!$M6152,0))</f>
        <v>0</v>
      </c>
    </row>
    <row r="6153" spans="14:15" x14ac:dyDescent="0.25">
      <c r="N6153" s="38">
        <f>IF(AND(Sheet2!$K6153=$B$1,Sheet2!$L6153=1),Sheet2!$I6153+Sheet2!$M6153,IF(Sheet2!$K6153=$B$1,Sheet2!$M6153,0))</f>
        <v>0</v>
      </c>
      <c r="O6153" s="38">
        <f>IF(AND(Sheet2!$K6153=$B$2,Sheet2!$L6153=1),Sheet2!$J6153+Sheet2!$M6153,IF(Sheet2!$K6153=$B$2,Sheet2!$M6153,0))</f>
        <v>0</v>
      </c>
    </row>
    <row r="6154" spans="14:15" x14ac:dyDescent="0.25">
      <c r="N6154" s="38">
        <f>IF(AND(Sheet2!$K6154=$B$1,Sheet2!$L6154=1),Sheet2!$I6154+Sheet2!$M6154,IF(Sheet2!$K6154=$B$1,Sheet2!$M6154,0))</f>
        <v>0</v>
      </c>
      <c r="O6154" s="38">
        <f>IF(AND(Sheet2!$K6154=$B$2,Sheet2!$L6154=1),Sheet2!$J6154+Sheet2!$M6154,IF(Sheet2!$K6154=$B$2,Sheet2!$M6154,0))</f>
        <v>0</v>
      </c>
    </row>
    <row r="6155" spans="14:15" x14ac:dyDescent="0.25">
      <c r="N6155" s="38">
        <f>IF(AND(Sheet2!$K6155=$B$1,Sheet2!$L6155=1),Sheet2!$I6155+Sheet2!$M6155,IF(Sheet2!$K6155=$B$1,Sheet2!$M6155,0))</f>
        <v>0</v>
      </c>
      <c r="O6155" s="38">
        <f>IF(AND(Sheet2!$K6155=$B$2,Sheet2!$L6155=1),Sheet2!$J6155+Sheet2!$M6155,IF(Sheet2!$K6155=$B$2,Sheet2!$M6155,0))</f>
        <v>0</v>
      </c>
    </row>
    <row r="6156" spans="14:15" x14ac:dyDescent="0.25">
      <c r="N6156" s="38">
        <f>IF(AND(Sheet2!$K6156=$B$1,Sheet2!$L6156=1),Sheet2!$I6156+Sheet2!$M6156,IF(Sheet2!$K6156=$B$1,Sheet2!$M6156,0))</f>
        <v>0</v>
      </c>
      <c r="O6156" s="38">
        <f>IF(AND(Sheet2!$K6156=$B$2,Sheet2!$L6156=1),Sheet2!$J6156+Sheet2!$M6156,IF(Sheet2!$K6156=$B$2,Sheet2!$M6156,0))</f>
        <v>0</v>
      </c>
    </row>
    <row r="6157" spans="14:15" x14ac:dyDescent="0.25">
      <c r="N6157" s="38">
        <f>IF(AND(Sheet2!$K6157=$B$1,Sheet2!$L6157=1),Sheet2!$I6157+Sheet2!$M6157,IF(Sheet2!$K6157=$B$1,Sheet2!$M6157,0))</f>
        <v>0</v>
      </c>
      <c r="O6157" s="38">
        <f>IF(AND(Sheet2!$K6157=$B$2,Sheet2!$L6157=1),Sheet2!$J6157+Sheet2!$M6157,IF(Sheet2!$K6157=$B$2,Sheet2!$M6157,0))</f>
        <v>0</v>
      </c>
    </row>
    <row r="6158" spans="14:15" x14ac:dyDescent="0.25">
      <c r="N6158" s="38">
        <f>IF(AND(Sheet2!$K6158=$B$1,Sheet2!$L6158=1),Sheet2!$I6158+Sheet2!$M6158,IF(Sheet2!$K6158=$B$1,Sheet2!$M6158,0))</f>
        <v>0</v>
      </c>
      <c r="O6158" s="38">
        <f>IF(AND(Sheet2!$K6158=$B$2,Sheet2!$L6158=1),Sheet2!$J6158+Sheet2!$M6158,IF(Sheet2!$K6158=$B$2,Sheet2!$M6158,0))</f>
        <v>0</v>
      </c>
    </row>
    <row r="6159" spans="14:15" x14ac:dyDescent="0.25">
      <c r="N6159" s="38">
        <f>IF(AND(Sheet2!$K6159=$B$1,Sheet2!$L6159=1),Sheet2!$I6159+Sheet2!$M6159,IF(Sheet2!$K6159=$B$1,Sheet2!$M6159,0))</f>
        <v>0</v>
      </c>
      <c r="O6159" s="38">
        <f>IF(AND(Sheet2!$K6159=$B$2,Sheet2!$L6159=1),Sheet2!$J6159+Sheet2!$M6159,IF(Sheet2!$K6159=$B$2,Sheet2!$M6159,0))</f>
        <v>0</v>
      </c>
    </row>
    <row r="6160" spans="14:15" x14ac:dyDescent="0.25">
      <c r="N6160" s="38">
        <f>IF(AND(Sheet2!$K6160=$B$1,Sheet2!$L6160=1),Sheet2!$I6160+Sheet2!$M6160,IF(Sheet2!$K6160=$B$1,Sheet2!$M6160,0))</f>
        <v>0</v>
      </c>
      <c r="O6160" s="38">
        <f>IF(AND(Sheet2!$K6160=$B$2,Sheet2!$L6160=1),Sheet2!$J6160+Sheet2!$M6160,IF(Sheet2!$K6160=$B$2,Sheet2!$M6160,0))</f>
        <v>0</v>
      </c>
    </row>
    <row r="6161" spans="14:15" x14ac:dyDescent="0.25">
      <c r="N6161" s="38">
        <f>IF(AND(Sheet2!$K6161=$B$1,Sheet2!$L6161=1),Sheet2!$I6161+Sheet2!$M6161,IF(Sheet2!$K6161=$B$1,Sheet2!$M6161,0))</f>
        <v>0</v>
      </c>
      <c r="O6161" s="38">
        <f>IF(AND(Sheet2!$K6161=$B$2,Sheet2!$L6161=1),Sheet2!$J6161+Sheet2!$M6161,IF(Sheet2!$K6161=$B$2,Sheet2!$M6161,0))</f>
        <v>0</v>
      </c>
    </row>
    <row r="6162" spans="14:15" x14ac:dyDescent="0.25">
      <c r="N6162" s="38">
        <f>IF(AND(Sheet2!$K6162=$B$1,Sheet2!$L6162=1),Sheet2!$I6162+Sheet2!$M6162,IF(Sheet2!$K6162=$B$1,Sheet2!$M6162,0))</f>
        <v>0</v>
      </c>
      <c r="O6162" s="38">
        <f>IF(AND(Sheet2!$K6162=$B$2,Sheet2!$L6162=1),Sheet2!$J6162+Sheet2!$M6162,IF(Sheet2!$K6162=$B$2,Sheet2!$M6162,0))</f>
        <v>0</v>
      </c>
    </row>
    <row r="6163" spans="14:15" x14ac:dyDescent="0.25">
      <c r="N6163" s="38">
        <f>IF(AND(Sheet2!$K6163=$B$1,Sheet2!$L6163=1),Sheet2!$I6163+Sheet2!$M6163,IF(Sheet2!$K6163=$B$1,Sheet2!$M6163,0))</f>
        <v>0</v>
      </c>
      <c r="O6163" s="38">
        <f>IF(AND(Sheet2!$K6163=$B$2,Sheet2!$L6163=1),Sheet2!$J6163+Sheet2!$M6163,IF(Sheet2!$K6163=$B$2,Sheet2!$M6163,0))</f>
        <v>0</v>
      </c>
    </row>
    <row r="6164" spans="14:15" x14ac:dyDescent="0.25">
      <c r="N6164" s="38">
        <f>IF(AND(Sheet2!$K6164=$B$1,Sheet2!$L6164=1),Sheet2!$I6164+Sheet2!$M6164,IF(Sheet2!$K6164=$B$1,Sheet2!$M6164,0))</f>
        <v>0</v>
      </c>
      <c r="O6164" s="38">
        <f>IF(AND(Sheet2!$K6164=$B$2,Sheet2!$L6164=1),Sheet2!$J6164+Sheet2!$M6164,IF(Sheet2!$K6164=$B$2,Sheet2!$M6164,0))</f>
        <v>0</v>
      </c>
    </row>
    <row r="6165" spans="14:15" x14ac:dyDescent="0.25">
      <c r="N6165" s="38">
        <f>IF(AND(Sheet2!$K6165=$B$1,Sheet2!$L6165=1),Sheet2!$I6165+Sheet2!$M6165,IF(Sheet2!$K6165=$B$1,Sheet2!$M6165,0))</f>
        <v>0</v>
      </c>
      <c r="O6165" s="38">
        <f>IF(AND(Sheet2!$K6165=$B$2,Sheet2!$L6165=1),Sheet2!$J6165+Sheet2!$M6165,IF(Sheet2!$K6165=$B$2,Sheet2!$M6165,0))</f>
        <v>0</v>
      </c>
    </row>
    <row r="6166" spans="14:15" x14ac:dyDescent="0.25">
      <c r="N6166" s="38">
        <f>IF(AND(Sheet2!$K6166=$B$1,Sheet2!$L6166=1),Sheet2!$I6166+Sheet2!$M6166,IF(Sheet2!$K6166=$B$1,Sheet2!$M6166,0))</f>
        <v>0</v>
      </c>
      <c r="O6166" s="38">
        <f>IF(AND(Sheet2!$K6166=$B$2,Sheet2!$L6166=1),Sheet2!$J6166+Sheet2!$M6166,IF(Sheet2!$K6166=$B$2,Sheet2!$M6166,0))</f>
        <v>0</v>
      </c>
    </row>
    <row r="6167" spans="14:15" x14ac:dyDescent="0.25">
      <c r="N6167" s="38">
        <f>IF(AND(Sheet2!$K6167=$B$1,Sheet2!$L6167=1),Sheet2!$I6167+Sheet2!$M6167,IF(Sheet2!$K6167=$B$1,Sheet2!$M6167,0))</f>
        <v>0</v>
      </c>
      <c r="O6167" s="38">
        <f>IF(AND(Sheet2!$K6167=$B$2,Sheet2!$L6167=1),Sheet2!$J6167+Sheet2!$M6167,IF(Sheet2!$K6167=$B$2,Sheet2!$M6167,0))</f>
        <v>0</v>
      </c>
    </row>
    <row r="6168" spans="14:15" x14ac:dyDescent="0.25">
      <c r="N6168" s="38">
        <f>IF(AND(Sheet2!$K6168=$B$1,Sheet2!$L6168=1),Sheet2!$I6168+Sheet2!$M6168,IF(Sheet2!$K6168=$B$1,Sheet2!$M6168,0))</f>
        <v>0</v>
      </c>
      <c r="O6168" s="38">
        <f>IF(AND(Sheet2!$K6168=$B$2,Sheet2!$L6168=1),Sheet2!$J6168+Sheet2!$M6168,IF(Sheet2!$K6168=$B$2,Sheet2!$M6168,0))</f>
        <v>0</v>
      </c>
    </row>
    <row r="6169" spans="14:15" x14ac:dyDescent="0.25">
      <c r="N6169" s="38">
        <f>IF(AND(Sheet2!$K6169=$B$1,Sheet2!$L6169=1),Sheet2!$I6169+Sheet2!$M6169,IF(Sheet2!$K6169=$B$1,Sheet2!$M6169,0))</f>
        <v>0</v>
      </c>
      <c r="O6169" s="38">
        <f>IF(AND(Sheet2!$K6169=$B$2,Sheet2!$L6169=1),Sheet2!$J6169+Sheet2!$M6169,IF(Sheet2!$K6169=$B$2,Sheet2!$M6169,0))</f>
        <v>0</v>
      </c>
    </row>
    <row r="6170" spans="14:15" x14ac:dyDescent="0.25">
      <c r="N6170" s="38">
        <f>IF(AND(Sheet2!$K6170=$B$1,Sheet2!$L6170=1),Sheet2!$I6170+Sheet2!$M6170,IF(Sheet2!$K6170=$B$1,Sheet2!$M6170,0))</f>
        <v>0</v>
      </c>
      <c r="O6170" s="38">
        <f>IF(AND(Sheet2!$K6170=$B$2,Sheet2!$L6170=1),Sheet2!$J6170+Sheet2!$M6170,IF(Sheet2!$K6170=$B$2,Sheet2!$M6170,0))</f>
        <v>0</v>
      </c>
    </row>
    <row r="6171" spans="14:15" x14ac:dyDescent="0.25">
      <c r="N6171" s="38">
        <f>IF(AND(Sheet2!$K6171=$B$1,Sheet2!$L6171=1),Sheet2!$I6171+Sheet2!$M6171,IF(Sheet2!$K6171=$B$1,Sheet2!$M6171,0))</f>
        <v>0</v>
      </c>
      <c r="O6171" s="38">
        <f>IF(AND(Sheet2!$K6171=$B$2,Sheet2!$L6171=1),Sheet2!$J6171+Sheet2!$M6171,IF(Sheet2!$K6171=$B$2,Sheet2!$M6171,0))</f>
        <v>0</v>
      </c>
    </row>
    <row r="6172" spans="14:15" x14ac:dyDescent="0.25">
      <c r="N6172" s="38">
        <f>IF(AND(Sheet2!$K6172=$B$1,Sheet2!$L6172=1),Sheet2!$I6172+Sheet2!$M6172,IF(Sheet2!$K6172=$B$1,Sheet2!$M6172,0))</f>
        <v>0</v>
      </c>
      <c r="O6172" s="38">
        <f>IF(AND(Sheet2!$K6172=$B$2,Sheet2!$L6172=1),Sheet2!$J6172+Sheet2!$M6172,IF(Sheet2!$K6172=$B$2,Sheet2!$M6172,0))</f>
        <v>0</v>
      </c>
    </row>
    <row r="6173" spans="14:15" x14ac:dyDescent="0.25">
      <c r="N6173" s="38">
        <f>IF(AND(Sheet2!$K6173=$B$1,Sheet2!$L6173=1),Sheet2!$I6173+Sheet2!$M6173,IF(Sheet2!$K6173=$B$1,Sheet2!$M6173,0))</f>
        <v>0</v>
      </c>
      <c r="O6173" s="38">
        <f>IF(AND(Sheet2!$K6173=$B$2,Sheet2!$L6173=1),Sheet2!$J6173+Sheet2!$M6173,IF(Sheet2!$K6173=$B$2,Sheet2!$M6173,0))</f>
        <v>0</v>
      </c>
    </row>
    <row r="6174" spans="14:15" x14ac:dyDescent="0.25">
      <c r="N6174" s="38">
        <f>IF(AND(Sheet2!$K6174=$B$1,Sheet2!$L6174=1),Sheet2!$I6174+Sheet2!$M6174,IF(Sheet2!$K6174=$B$1,Sheet2!$M6174,0))</f>
        <v>0</v>
      </c>
      <c r="O6174" s="38">
        <f>IF(AND(Sheet2!$K6174=$B$2,Sheet2!$L6174=1),Sheet2!$J6174+Sheet2!$M6174,IF(Sheet2!$K6174=$B$2,Sheet2!$M6174,0))</f>
        <v>0</v>
      </c>
    </row>
    <row r="6175" spans="14:15" x14ac:dyDescent="0.25">
      <c r="N6175" s="38">
        <f>IF(AND(Sheet2!$K6175=$B$1,Sheet2!$L6175=1),Sheet2!$I6175+Sheet2!$M6175,IF(Sheet2!$K6175=$B$1,Sheet2!$M6175,0))</f>
        <v>0</v>
      </c>
      <c r="O6175" s="38">
        <f>IF(AND(Sheet2!$K6175=$B$2,Sheet2!$L6175=1),Sheet2!$J6175+Sheet2!$M6175,IF(Sheet2!$K6175=$B$2,Sheet2!$M6175,0))</f>
        <v>0</v>
      </c>
    </row>
    <row r="6176" spans="14:15" x14ac:dyDescent="0.25">
      <c r="N6176" s="38">
        <f>IF(AND(Sheet2!$K6176=$B$1,Sheet2!$L6176=1),Sheet2!$I6176+Sheet2!$M6176,IF(Sheet2!$K6176=$B$1,Sheet2!$M6176,0))</f>
        <v>0</v>
      </c>
      <c r="O6176" s="38">
        <f>IF(AND(Sheet2!$K6176=$B$2,Sheet2!$L6176=1),Sheet2!$J6176+Sheet2!$M6176,IF(Sheet2!$K6176=$B$2,Sheet2!$M6176,0))</f>
        <v>0</v>
      </c>
    </row>
    <row r="6177" spans="14:15" x14ac:dyDescent="0.25">
      <c r="N6177" s="38">
        <f>IF(AND(Sheet2!$K6177=$B$1,Sheet2!$L6177=1),Sheet2!$I6177+Sheet2!$M6177,IF(Sheet2!$K6177=$B$1,Sheet2!$M6177,0))</f>
        <v>0</v>
      </c>
      <c r="O6177" s="38">
        <f>IF(AND(Sheet2!$K6177=$B$2,Sheet2!$L6177=1),Sheet2!$J6177+Sheet2!$M6177,IF(Sheet2!$K6177=$B$2,Sheet2!$M6177,0))</f>
        <v>0</v>
      </c>
    </row>
    <row r="6178" spans="14:15" x14ac:dyDescent="0.25">
      <c r="N6178" s="38">
        <f>IF(AND(Sheet2!$K6178=$B$1,Sheet2!$L6178=1),Sheet2!$I6178+Sheet2!$M6178,IF(Sheet2!$K6178=$B$1,Sheet2!$M6178,0))</f>
        <v>0</v>
      </c>
      <c r="O6178" s="38">
        <f>IF(AND(Sheet2!$K6178=$B$2,Sheet2!$L6178=1),Sheet2!$J6178+Sheet2!$M6178,IF(Sheet2!$K6178=$B$2,Sheet2!$M6178,0))</f>
        <v>0</v>
      </c>
    </row>
    <row r="6179" spans="14:15" x14ac:dyDescent="0.25">
      <c r="N6179" s="38">
        <f>IF(AND(Sheet2!$K6179=$B$1,Sheet2!$L6179=1),Sheet2!$I6179+Sheet2!$M6179,IF(Sheet2!$K6179=$B$1,Sheet2!$M6179,0))</f>
        <v>0</v>
      </c>
      <c r="O6179" s="38">
        <f>IF(AND(Sheet2!$K6179=$B$2,Sheet2!$L6179=1),Sheet2!$J6179+Sheet2!$M6179,IF(Sheet2!$K6179=$B$2,Sheet2!$M6179,0))</f>
        <v>0</v>
      </c>
    </row>
    <row r="6180" spans="14:15" x14ac:dyDescent="0.25">
      <c r="N6180" s="38">
        <f>IF(AND(Sheet2!$K6180=$B$1,Sheet2!$L6180=1),Sheet2!$I6180+Sheet2!$M6180,IF(Sheet2!$K6180=$B$1,Sheet2!$M6180,0))</f>
        <v>0</v>
      </c>
      <c r="O6180" s="38">
        <f>IF(AND(Sheet2!$K6180=$B$2,Sheet2!$L6180=1),Sheet2!$J6180+Sheet2!$M6180,IF(Sheet2!$K6180=$B$2,Sheet2!$M6180,0))</f>
        <v>0</v>
      </c>
    </row>
    <row r="6181" spans="14:15" x14ac:dyDescent="0.25">
      <c r="N6181" s="38">
        <f>IF(AND(Sheet2!$K6181=$B$1,Sheet2!$L6181=1),Sheet2!$I6181+Sheet2!$M6181,IF(Sheet2!$K6181=$B$1,Sheet2!$M6181,0))</f>
        <v>0</v>
      </c>
      <c r="O6181" s="38">
        <f>IF(AND(Sheet2!$K6181=$B$2,Sheet2!$L6181=1),Sheet2!$J6181+Sheet2!$M6181,IF(Sheet2!$K6181=$B$2,Sheet2!$M6181,0))</f>
        <v>0</v>
      </c>
    </row>
    <row r="6182" spans="14:15" x14ac:dyDescent="0.25">
      <c r="N6182" s="38">
        <f>IF(AND(Sheet2!$K6182=$B$1,Sheet2!$L6182=1),Sheet2!$I6182+Sheet2!$M6182,IF(Sheet2!$K6182=$B$1,Sheet2!$M6182,0))</f>
        <v>0</v>
      </c>
      <c r="O6182" s="38">
        <f>IF(AND(Sheet2!$K6182=$B$2,Sheet2!$L6182=1),Sheet2!$J6182+Sheet2!$M6182,IF(Sheet2!$K6182=$B$2,Sheet2!$M6182,0))</f>
        <v>0</v>
      </c>
    </row>
    <row r="6183" spans="14:15" x14ac:dyDescent="0.25">
      <c r="N6183" s="38">
        <f>IF(AND(Sheet2!$K6183=$B$1,Sheet2!$L6183=1),Sheet2!$I6183+Sheet2!$M6183,IF(Sheet2!$K6183=$B$1,Sheet2!$M6183,0))</f>
        <v>0</v>
      </c>
      <c r="O6183" s="38">
        <f>IF(AND(Sheet2!$K6183=$B$2,Sheet2!$L6183=1),Sheet2!$J6183+Sheet2!$M6183,IF(Sheet2!$K6183=$B$2,Sheet2!$M6183,0))</f>
        <v>0</v>
      </c>
    </row>
    <row r="6184" spans="14:15" x14ac:dyDescent="0.25">
      <c r="N6184" s="38">
        <f>IF(AND(Sheet2!$K6184=$B$1,Sheet2!$L6184=1),Sheet2!$I6184+Sheet2!$M6184,IF(Sheet2!$K6184=$B$1,Sheet2!$M6184,0))</f>
        <v>0</v>
      </c>
      <c r="O6184" s="38">
        <f>IF(AND(Sheet2!$K6184=$B$2,Sheet2!$L6184=1),Sheet2!$J6184+Sheet2!$M6184,IF(Sheet2!$K6184=$B$2,Sheet2!$M6184,0))</f>
        <v>0</v>
      </c>
    </row>
    <row r="6185" spans="14:15" x14ac:dyDescent="0.25">
      <c r="N6185" s="38">
        <f>IF(AND(Sheet2!$K6185=$B$1,Sheet2!$L6185=1),Sheet2!$I6185+Sheet2!$M6185,IF(Sheet2!$K6185=$B$1,Sheet2!$M6185,0))</f>
        <v>0</v>
      </c>
      <c r="O6185" s="38">
        <f>IF(AND(Sheet2!$K6185=$B$2,Sheet2!$L6185=1),Sheet2!$J6185+Sheet2!$M6185,IF(Sheet2!$K6185=$B$2,Sheet2!$M6185,0))</f>
        <v>0</v>
      </c>
    </row>
    <row r="6186" spans="14:15" x14ac:dyDescent="0.25">
      <c r="N6186" s="38">
        <f>IF(AND(Sheet2!$K6186=$B$1,Sheet2!$L6186=1),Sheet2!$I6186+Sheet2!$M6186,IF(Sheet2!$K6186=$B$1,Sheet2!$M6186,0))</f>
        <v>0</v>
      </c>
      <c r="O6186" s="38">
        <f>IF(AND(Sheet2!$K6186=$B$2,Sheet2!$L6186=1),Sheet2!$J6186+Sheet2!$M6186,IF(Sheet2!$K6186=$B$2,Sheet2!$M6186,0))</f>
        <v>0</v>
      </c>
    </row>
    <row r="6187" spans="14:15" x14ac:dyDescent="0.25">
      <c r="N6187" s="38">
        <f>IF(AND(Sheet2!$K6187=$B$1,Sheet2!$L6187=1),Sheet2!$I6187+Sheet2!$M6187,IF(Sheet2!$K6187=$B$1,Sheet2!$M6187,0))</f>
        <v>0</v>
      </c>
      <c r="O6187" s="38">
        <f>IF(AND(Sheet2!$K6187=$B$2,Sheet2!$L6187=1),Sheet2!$J6187+Sheet2!$M6187,IF(Sheet2!$K6187=$B$2,Sheet2!$M6187,0))</f>
        <v>0</v>
      </c>
    </row>
    <row r="6188" spans="14:15" x14ac:dyDescent="0.25">
      <c r="N6188" s="38">
        <f>IF(AND(Sheet2!$K6188=$B$1,Sheet2!$L6188=1),Sheet2!$I6188+Sheet2!$M6188,IF(Sheet2!$K6188=$B$1,Sheet2!$M6188,0))</f>
        <v>0</v>
      </c>
      <c r="O6188" s="38">
        <f>IF(AND(Sheet2!$K6188=$B$2,Sheet2!$L6188=1),Sheet2!$J6188+Sheet2!$M6188,IF(Sheet2!$K6188=$B$2,Sheet2!$M6188,0))</f>
        <v>0</v>
      </c>
    </row>
    <row r="6189" spans="14:15" x14ac:dyDescent="0.25">
      <c r="N6189" s="38">
        <f>IF(AND(Sheet2!$K6189=$B$1,Sheet2!$L6189=1),Sheet2!$I6189+Sheet2!$M6189,IF(Sheet2!$K6189=$B$1,Sheet2!$M6189,0))</f>
        <v>0</v>
      </c>
      <c r="O6189" s="38">
        <f>IF(AND(Sheet2!$K6189=$B$2,Sheet2!$L6189=1),Sheet2!$J6189+Sheet2!$M6189,IF(Sheet2!$K6189=$B$2,Sheet2!$M6189,0))</f>
        <v>0</v>
      </c>
    </row>
    <row r="6190" spans="14:15" x14ac:dyDescent="0.25">
      <c r="N6190" s="38">
        <f>IF(AND(Sheet2!$K6190=$B$1,Sheet2!$L6190=1),Sheet2!$I6190+Sheet2!$M6190,IF(Sheet2!$K6190=$B$1,Sheet2!$M6190,0))</f>
        <v>0</v>
      </c>
      <c r="O6190" s="38">
        <f>IF(AND(Sheet2!$K6190=$B$2,Sheet2!$L6190=1),Sheet2!$J6190+Sheet2!$M6190,IF(Sheet2!$K6190=$B$2,Sheet2!$M6190,0))</f>
        <v>0</v>
      </c>
    </row>
    <row r="6191" spans="14:15" x14ac:dyDescent="0.25">
      <c r="N6191" s="38">
        <f>IF(AND(Sheet2!$K6191=$B$1,Sheet2!$L6191=1),Sheet2!$I6191+Sheet2!$M6191,IF(Sheet2!$K6191=$B$1,Sheet2!$M6191,0))</f>
        <v>0</v>
      </c>
      <c r="O6191" s="38">
        <f>IF(AND(Sheet2!$K6191=$B$2,Sheet2!$L6191=1),Sheet2!$J6191+Sheet2!$M6191,IF(Sheet2!$K6191=$B$2,Sheet2!$M6191,0))</f>
        <v>0</v>
      </c>
    </row>
    <row r="6192" spans="14:15" x14ac:dyDescent="0.25">
      <c r="N6192" s="38">
        <f>IF(AND(Sheet2!$K6192=$B$1,Sheet2!$L6192=1),Sheet2!$I6192+Sheet2!$M6192,IF(Sheet2!$K6192=$B$1,Sheet2!$M6192,0))</f>
        <v>0</v>
      </c>
      <c r="O6192" s="38">
        <f>IF(AND(Sheet2!$K6192=$B$2,Sheet2!$L6192=1),Sheet2!$J6192+Sheet2!$M6192,IF(Sheet2!$K6192=$B$2,Sheet2!$M6192,0))</f>
        <v>0</v>
      </c>
    </row>
    <row r="6193" spans="14:15" x14ac:dyDescent="0.25">
      <c r="N6193" s="38">
        <f>IF(AND(Sheet2!$K6193=$B$1,Sheet2!$L6193=1),Sheet2!$I6193+Sheet2!$M6193,IF(Sheet2!$K6193=$B$1,Sheet2!$M6193,0))</f>
        <v>0</v>
      </c>
      <c r="O6193" s="38">
        <f>IF(AND(Sheet2!$K6193=$B$2,Sheet2!$L6193=1),Sheet2!$J6193+Sheet2!$M6193,IF(Sheet2!$K6193=$B$2,Sheet2!$M6193,0))</f>
        <v>0</v>
      </c>
    </row>
    <row r="6194" spans="14:15" x14ac:dyDescent="0.25">
      <c r="N6194" s="38">
        <f>IF(AND(Sheet2!$K6194=$B$1,Sheet2!$L6194=1),Sheet2!$I6194+Sheet2!$M6194,IF(Sheet2!$K6194=$B$1,Sheet2!$M6194,0))</f>
        <v>0</v>
      </c>
      <c r="O6194" s="38">
        <f>IF(AND(Sheet2!$K6194=$B$2,Sheet2!$L6194=1),Sheet2!$J6194+Sheet2!$M6194,IF(Sheet2!$K6194=$B$2,Sheet2!$M6194,0))</f>
        <v>0</v>
      </c>
    </row>
    <row r="6195" spans="14:15" x14ac:dyDescent="0.25">
      <c r="N6195" s="38">
        <f>IF(AND(Sheet2!$K6195=$B$1,Sheet2!$L6195=1),Sheet2!$I6195+Sheet2!$M6195,IF(Sheet2!$K6195=$B$1,Sheet2!$M6195,0))</f>
        <v>0</v>
      </c>
      <c r="O6195" s="38">
        <f>IF(AND(Sheet2!$K6195=$B$2,Sheet2!$L6195=1),Sheet2!$J6195+Sheet2!$M6195,IF(Sheet2!$K6195=$B$2,Sheet2!$M6195,0))</f>
        <v>0</v>
      </c>
    </row>
    <row r="6196" spans="14:15" x14ac:dyDescent="0.25">
      <c r="N6196" s="38">
        <f>IF(AND(Sheet2!$K6196=$B$1,Sheet2!$L6196=1),Sheet2!$I6196+Sheet2!$M6196,IF(Sheet2!$K6196=$B$1,Sheet2!$M6196,0))</f>
        <v>0</v>
      </c>
      <c r="O6196" s="38">
        <f>IF(AND(Sheet2!$K6196=$B$2,Sheet2!$L6196=1),Sheet2!$J6196+Sheet2!$M6196,IF(Sheet2!$K6196=$B$2,Sheet2!$M6196,0))</f>
        <v>0</v>
      </c>
    </row>
    <row r="6197" spans="14:15" x14ac:dyDescent="0.25">
      <c r="N6197" s="38">
        <f>IF(AND(Sheet2!$K6197=$B$1,Sheet2!$L6197=1),Sheet2!$I6197+Sheet2!$M6197,IF(Sheet2!$K6197=$B$1,Sheet2!$M6197,0))</f>
        <v>0</v>
      </c>
      <c r="O6197" s="38">
        <f>IF(AND(Sheet2!$K6197=$B$2,Sheet2!$L6197=1),Sheet2!$J6197+Sheet2!$M6197,IF(Sheet2!$K6197=$B$2,Sheet2!$M6197,0))</f>
        <v>0</v>
      </c>
    </row>
    <row r="6198" spans="14:15" x14ac:dyDescent="0.25">
      <c r="N6198" s="38">
        <f>IF(AND(Sheet2!$K6198=$B$1,Sheet2!$L6198=1),Sheet2!$I6198+Sheet2!$M6198,IF(Sheet2!$K6198=$B$1,Sheet2!$M6198,0))</f>
        <v>0</v>
      </c>
      <c r="O6198" s="38">
        <f>IF(AND(Sheet2!$K6198=$B$2,Sheet2!$L6198=1),Sheet2!$J6198+Sheet2!$M6198,IF(Sheet2!$K6198=$B$2,Sheet2!$M6198,0))</f>
        <v>0</v>
      </c>
    </row>
    <row r="6199" spans="14:15" x14ac:dyDescent="0.25">
      <c r="N6199" s="38">
        <f>IF(AND(Sheet2!$K6199=$B$1,Sheet2!$L6199=1),Sheet2!$I6199+Sheet2!$M6199,IF(Sheet2!$K6199=$B$1,Sheet2!$M6199,0))</f>
        <v>0</v>
      </c>
      <c r="O6199" s="38">
        <f>IF(AND(Sheet2!$K6199=$B$2,Sheet2!$L6199=1),Sheet2!$J6199+Sheet2!$M6199,IF(Sheet2!$K6199=$B$2,Sheet2!$M6199,0))</f>
        <v>0</v>
      </c>
    </row>
    <row r="6200" spans="14:15" x14ac:dyDescent="0.25">
      <c r="N6200" s="38">
        <f>IF(AND(Sheet2!$K6200=$B$1,Sheet2!$L6200=1),Sheet2!$I6200+Sheet2!$M6200,IF(Sheet2!$K6200=$B$1,Sheet2!$M6200,0))</f>
        <v>0</v>
      </c>
      <c r="O6200" s="38">
        <f>IF(AND(Sheet2!$K6200=$B$2,Sheet2!$L6200=1),Sheet2!$J6200+Sheet2!$M6200,IF(Sheet2!$K6200=$B$2,Sheet2!$M6200,0))</f>
        <v>0</v>
      </c>
    </row>
    <row r="6201" spans="14:15" x14ac:dyDescent="0.25">
      <c r="N6201" s="38">
        <f>IF(AND(Sheet2!$K6201=$B$1,Sheet2!$L6201=1),Sheet2!$I6201+Sheet2!$M6201,IF(Sheet2!$K6201=$B$1,Sheet2!$M6201,0))</f>
        <v>0</v>
      </c>
      <c r="O6201" s="38">
        <f>IF(AND(Sheet2!$K6201=$B$2,Sheet2!$L6201=1),Sheet2!$J6201+Sheet2!$M6201,IF(Sheet2!$K6201=$B$2,Sheet2!$M6201,0))</f>
        <v>0</v>
      </c>
    </row>
    <row r="6202" spans="14:15" x14ac:dyDescent="0.25">
      <c r="N6202" s="38">
        <f>IF(AND(Sheet2!$K6202=$B$1,Sheet2!$L6202=1),Sheet2!$I6202+Sheet2!$M6202,IF(Sheet2!$K6202=$B$1,Sheet2!$M6202,0))</f>
        <v>0</v>
      </c>
      <c r="O6202" s="38">
        <f>IF(AND(Sheet2!$K6202=$B$2,Sheet2!$L6202=1),Sheet2!$J6202+Sheet2!$M6202,IF(Sheet2!$K6202=$B$2,Sheet2!$M6202,0))</f>
        <v>0</v>
      </c>
    </row>
    <row r="6203" spans="14:15" x14ac:dyDescent="0.25">
      <c r="N6203" s="38">
        <f>IF(AND(Sheet2!$K6203=$B$1,Sheet2!$L6203=1),Sheet2!$I6203+Sheet2!$M6203,IF(Sheet2!$K6203=$B$1,Sheet2!$M6203,0))</f>
        <v>0</v>
      </c>
      <c r="O6203" s="38">
        <f>IF(AND(Sheet2!$K6203=$B$2,Sheet2!$L6203=1),Sheet2!$J6203+Sheet2!$M6203,IF(Sheet2!$K6203=$B$2,Sheet2!$M6203,0))</f>
        <v>0</v>
      </c>
    </row>
    <row r="6204" spans="14:15" x14ac:dyDescent="0.25">
      <c r="N6204" s="38">
        <f>IF(AND(Sheet2!$K6204=$B$1,Sheet2!$L6204=1),Sheet2!$I6204+Sheet2!$M6204,IF(Sheet2!$K6204=$B$1,Sheet2!$M6204,0))</f>
        <v>0</v>
      </c>
      <c r="O6204" s="38">
        <f>IF(AND(Sheet2!$K6204=$B$2,Sheet2!$L6204=1),Sheet2!$J6204+Sheet2!$M6204,IF(Sheet2!$K6204=$B$2,Sheet2!$M6204,0))</f>
        <v>0</v>
      </c>
    </row>
    <row r="6205" spans="14:15" x14ac:dyDescent="0.25">
      <c r="N6205" s="38">
        <f>IF(AND(Sheet2!$K6205=$B$1,Sheet2!$L6205=1),Sheet2!$I6205+Sheet2!$M6205,IF(Sheet2!$K6205=$B$1,Sheet2!$M6205,0))</f>
        <v>0</v>
      </c>
      <c r="O6205" s="38">
        <f>IF(AND(Sheet2!$K6205=$B$2,Sheet2!$L6205=1),Sheet2!$J6205+Sheet2!$M6205,IF(Sheet2!$K6205=$B$2,Sheet2!$M6205,0))</f>
        <v>0</v>
      </c>
    </row>
    <row r="6206" spans="14:15" x14ac:dyDescent="0.25">
      <c r="N6206" s="38">
        <f>IF(AND(Sheet2!$K6206=$B$1,Sheet2!$L6206=1),Sheet2!$I6206+Sheet2!$M6206,IF(Sheet2!$K6206=$B$1,Sheet2!$M6206,0))</f>
        <v>0</v>
      </c>
      <c r="O6206" s="38">
        <f>IF(AND(Sheet2!$K6206=$B$2,Sheet2!$L6206=1),Sheet2!$J6206+Sheet2!$M6206,IF(Sheet2!$K6206=$B$2,Sheet2!$M6206,0))</f>
        <v>0</v>
      </c>
    </row>
    <row r="6207" spans="14:15" x14ac:dyDescent="0.25">
      <c r="N6207" s="38">
        <f>IF(AND(Sheet2!$K6207=$B$1,Sheet2!$L6207=1),Sheet2!$I6207+Sheet2!$M6207,IF(Sheet2!$K6207=$B$1,Sheet2!$M6207,0))</f>
        <v>0</v>
      </c>
      <c r="O6207" s="38">
        <f>IF(AND(Sheet2!$K6207=$B$2,Sheet2!$L6207=1),Sheet2!$J6207+Sheet2!$M6207,IF(Sheet2!$K6207=$B$2,Sheet2!$M6207,0))</f>
        <v>0</v>
      </c>
    </row>
    <row r="6208" spans="14:15" x14ac:dyDescent="0.25">
      <c r="N6208" s="38">
        <f>IF(AND(Sheet2!$K6208=$B$1,Sheet2!$L6208=1),Sheet2!$I6208+Sheet2!$M6208,IF(Sheet2!$K6208=$B$1,Sheet2!$M6208,0))</f>
        <v>0</v>
      </c>
      <c r="O6208" s="38">
        <f>IF(AND(Sheet2!$K6208=$B$2,Sheet2!$L6208=1),Sheet2!$J6208+Sheet2!$M6208,IF(Sheet2!$K6208=$B$2,Sheet2!$M6208,0))</f>
        <v>0</v>
      </c>
    </row>
    <row r="6209" spans="14:15" x14ac:dyDescent="0.25">
      <c r="N6209" s="38">
        <f>IF(AND(Sheet2!$K6209=$B$1,Sheet2!$L6209=1),Sheet2!$I6209+Sheet2!$M6209,IF(Sheet2!$K6209=$B$1,Sheet2!$M6209,0))</f>
        <v>0</v>
      </c>
      <c r="O6209" s="38">
        <f>IF(AND(Sheet2!$K6209=$B$2,Sheet2!$L6209=1),Sheet2!$J6209+Sheet2!$M6209,IF(Sheet2!$K6209=$B$2,Sheet2!$M6209,0))</f>
        <v>0</v>
      </c>
    </row>
    <row r="6210" spans="14:15" x14ac:dyDescent="0.25">
      <c r="N6210" s="38">
        <f>IF(AND(Sheet2!$K6210=$B$1,Sheet2!$L6210=1),Sheet2!$I6210+Sheet2!$M6210,IF(Sheet2!$K6210=$B$1,Sheet2!$M6210,0))</f>
        <v>0</v>
      </c>
      <c r="O6210" s="38">
        <f>IF(AND(Sheet2!$K6210=$B$2,Sheet2!$L6210=1),Sheet2!$J6210+Sheet2!$M6210,IF(Sheet2!$K6210=$B$2,Sheet2!$M6210,0))</f>
        <v>0</v>
      </c>
    </row>
    <row r="6211" spans="14:15" x14ac:dyDescent="0.25">
      <c r="N6211" s="38">
        <f>IF(AND(Sheet2!$K6211=$B$1,Sheet2!$L6211=1),Sheet2!$I6211+Sheet2!$M6211,IF(Sheet2!$K6211=$B$1,Sheet2!$M6211,0))</f>
        <v>0</v>
      </c>
      <c r="O6211" s="38">
        <f>IF(AND(Sheet2!$K6211=$B$2,Sheet2!$L6211=1),Sheet2!$J6211+Sheet2!$M6211,IF(Sheet2!$K6211=$B$2,Sheet2!$M6211,0))</f>
        <v>0</v>
      </c>
    </row>
    <row r="6212" spans="14:15" x14ac:dyDescent="0.25">
      <c r="N6212" s="38">
        <f>IF(AND(Sheet2!$K6212=$B$1,Sheet2!$L6212=1),Sheet2!$I6212+Sheet2!$M6212,IF(Sheet2!$K6212=$B$1,Sheet2!$M6212,0))</f>
        <v>0</v>
      </c>
      <c r="O6212" s="38">
        <f>IF(AND(Sheet2!$K6212=$B$2,Sheet2!$L6212=1),Sheet2!$J6212+Sheet2!$M6212,IF(Sheet2!$K6212=$B$2,Sheet2!$M6212,0))</f>
        <v>0</v>
      </c>
    </row>
    <row r="6213" spans="14:15" x14ac:dyDescent="0.25">
      <c r="N6213" s="38">
        <f>IF(AND(Sheet2!$K6213=$B$1,Sheet2!$L6213=1),Sheet2!$I6213+Sheet2!$M6213,IF(Sheet2!$K6213=$B$1,Sheet2!$M6213,0))</f>
        <v>0</v>
      </c>
      <c r="O6213" s="38">
        <f>IF(AND(Sheet2!$K6213=$B$2,Sheet2!$L6213=1),Sheet2!$J6213+Sheet2!$M6213,IF(Sheet2!$K6213=$B$2,Sheet2!$M6213,0))</f>
        <v>0</v>
      </c>
    </row>
    <row r="6214" spans="14:15" x14ac:dyDescent="0.25">
      <c r="N6214" s="38">
        <f>IF(AND(Sheet2!$K6214=$B$1,Sheet2!$L6214=1),Sheet2!$I6214+Sheet2!$M6214,IF(Sheet2!$K6214=$B$1,Sheet2!$M6214,0))</f>
        <v>0</v>
      </c>
      <c r="O6214" s="38">
        <f>IF(AND(Sheet2!$K6214=$B$2,Sheet2!$L6214=1),Sheet2!$J6214+Sheet2!$M6214,IF(Sheet2!$K6214=$B$2,Sheet2!$M6214,0))</f>
        <v>0</v>
      </c>
    </row>
    <row r="6215" spans="14:15" x14ac:dyDescent="0.25">
      <c r="N6215" s="38">
        <f>IF(AND(Sheet2!$K6215=$B$1,Sheet2!$L6215=1),Sheet2!$I6215+Sheet2!$M6215,IF(Sheet2!$K6215=$B$1,Sheet2!$M6215,0))</f>
        <v>0</v>
      </c>
      <c r="O6215" s="38">
        <f>IF(AND(Sheet2!$K6215=$B$2,Sheet2!$L6215=1),Sheet2!$J6215+Sheet2!$M6215,IF(Sheet2!$K6215=$B$2,Sheet2!$M6215,0))</f>
        <v>0</v>
      </c>
    </row>
    <row r="6216" spans="14:15" x14ac:dyDescent="0.25">
      <c r="N6216" s="38">
        <f>IF(AND(Sheet2!$K6216=$B$1,Sheet2!$L6216=1),Sheet2!$I6216+Sheet2!$M6216,IF(Sheet2!$K6216=$B$1,Sheet2!$M6216,0))</f>
        <v>0</v>
      </c>
      <c r="O6216" s="38">
        <f>IF(AND(Sheet2!$K6216=$B$2,Sheet2!$L6216=1),Sheet2!$J6216+Sheet2!$M6216,IF(Sheet2!$K6216=$B$2,Sheet2!$M6216,0))</f>
        <v>0</v>
      </c>
    </row>
    <row r="6217" spans="14:15" x14ac:dyDescent="0.25">
      <c r="N6217" s="38">
        <f>IF(AND(Sheet2!$K6217=$B$1,Sheet2!$L6217=1),Sheet2!$I6217+Sheet2!$M6217,IF(Sheet2!$K6217=$B$1,Sheet2!$M6217,0))</f>
        <v>0</v>
      </c>
      <c r="O6217" s="38">
        <f>IF(AND(Sheet2!$K6217=$B$2,Sheet2!$L6217=1),Sheet2!$J6217+Sheet2!$M6217,IF(Sheet2!$K6217=$B$2,Sheet2!$M6217,0))</f>
        <v>0</v>
      </c>
    </row>
    <row r="6218" spans="14:15" x14ac:dyDescent="0.25">
      <c r="N6218" s="38">
        <f>IF(AND(Sheet2!$K6218=$B$1,Sheet2!$L6218=1),Sheet2!$I6218+Sheet2!$M6218,IF(Sheet2!$K6218=$B$1,Sheet2!$M6218,0))</f>
        <v>0</v>
      </c>
      <c r="O6218" s="38">
        <f>IF(AND(Sheet2!$K6218=$B$2,Sheet2!$L6218=1),Sheet2!$J6218+Sheet2!$M6218,IF(Sheet2!$K6218=$B$2,Sheet2!$M6218,0))</f>
        <v>0</v>
      </c>
    </row>
    <row r="6219" spans="14:15" x14ac:dyDescent="0.25">
      <c r="N6219" s="38">
        <f>IF(AND(Sheet2!$K6219=$B$1,Sheet2!$L6219=1),Sheet2!$I6219+Sheet2!$M6219,IF(Sheet2!$K6219=$B$1,Sheet2!$M6219,0))</f>
        <v>0</v>
      </c>
      <c r="O6219" s="38">
        <f>IF(AND(Sheet2!$K6219=$B$2,Sheet2!$L6219=1),Sheet2!$J6219+Sheet2!$M6219,IF(Sheet2!$K6219=$B$2,Sheet2!$M6219,0))</f>
        <v>0</v>
      </c>
    </row>
    <row r="6220" spans="14:15" x14ac:dyDescent="0.25">
      <c r="N6220" s="38">
        <f>IF(AND(Sheet2!$K6220=$B$1,Sheet2!$L6220=1),Sheet2!$I6220+Sheet2!$M6220,IF(Sheet2!$K6220=$B$1,Sheet2!$M6220,0))</f>
        <v>0</v>
      </c>
      <c r="O6220" s="38">
        <f>IF(AND(Sheet2!$K6220=$B$2,Sheet2!$L6220=1),Sheet2!$J6220+Sheet2!$M6220,IF(Sheet2!$K6220=$B$2,Sheet2!$M6220,0))</f>
        <v>0</v>
      </c>
    </row>
    <row r="6221" spans="14:15" x14ac:dyDescent="0.25">
      <c r="N6221" s="38">
        <f>IF(AND(Sheet2!$K6221=$B$1,Sheet2!$L6221=1),Sheet2!$I6221+Sheet2!$M6221,IF(Sheet2!$K6221=$B$1,Sheet2!$M6221,0))</f>
        <v>0</v>
      </c>
      <c r="O6221" s="38">
        <f>IF(AND(Sheet2!$K6221=$B$2,Sheet2!$L6221=1),Sheet2!$J6221+Sheet2!$M6221,IF(Sheet2!$K6221=$B$2,Sheet2!$M6221,0))</f>
        <v>0</v>
      </c>
    </row>
    <row r="6222" spans="14:15" x14ac:dyDescent="0.25">
      <c r="N6222" s="38">
        <f>IF(AND(Sheet2!$K6222=$B$1,Sheet2!$L6222=1),Sheet2!$I6222+Sheet2!$M6222,IF(Sheet2!$K6222=$B$1,Sheet2!$M6222,0))</f>
        <v>0</v>
      </c>
      <c r="O6222" s="38">
        <f>IF(AND(Sheet2!$K6222=$B$2,Sheet2!$L6222=1),Sheet2!$J6222+Sheet2!$M6222,IF(Sheet2!$K6222=$B$2,Sheet2!$M6222,0))</f>
        <v>0</v>
      </c>
    </row>
    <row r="6223" spans="14:15" x14ac:dyDescent="0.25">
      <c r="N6223" s="38">
        <f>IF(AND(Sheet2!$K6223=$B$1,Sheet2!$L6223=1),Sheet2!$I6223+Sheet2!$M6223,IF(Sheet2!$K6223=$B$1,Sheet2!$M6223,0))</f>
        <v>0</v>
      </c>
      <c r="O6223" s="38">
        <f>IF(AND(Sheet2!$K6223=$B$2,Sheet2!$L6223=1),Sheet2!$J6223+Sheet2!$M6223,IF(Sheet2!$K6223=$B$2,Sheet2!$M6223,0))</f>
        <v>0</v>
      </c>
    </row>
    <row r="6224" spans="14:15" x14ac:dyDescent="0.25">
      <c r="N6224" s="38">
        <f>IF(AND(Sheet2!$K6224=$B$1,Sheet2!$L6224=1),Sheet2!$I6224+Sheet2!$M6224,IF(Sheet2!$K6224=$B$1,Sheet2!$M6224,0))</f>
        <v>0</v>
      </c>
      <c r="O6224" s="38">
        <f>IF(AND(Sheet2!$K6224=$B$2,Sheet2!$L6224=1),Sheet2!$J6224+Sheet2!$M6224,IF(Sheet2!$K6224=$B$2,Sheet2!$M6224,0))</f>
        <v>0</v>
      </c>
    </row>
    <row r="6225" spans="14:15" x14ac:dyDescent="0.25">
      <c r="N6225" s="38">
        <f>IF(AND(Sheet2!$K6225=$B$1,Sheet2!$L6225=1),Sheet2!$I6225+Sheet2!$M6225,IF(Sheet2!$K6225=$B$1,Sheet2!$M6225,0))</f>
        <v>0</v>
      </c>
      <c r="O6225" s="38">
        <f>IF(AND(Sheet2!$K6225=$B$2,Sheet2!$L6225=1),Sheet2!$J6225+Sheet2!$M6225,IF(Sheet2!$K6225=$B$2,Sheet2!$M6225,0))</f>
        <v>0</v>
      </c>
    </row>
    <row r="6226" spans="14:15" x14ac:dyDescent="0.25">
      <c r="N6226" s="38">
        <f>IF(AND(Sheet2!$K6226=$B$1,Sheet2!$L6226=1),Sheet2!$I6226+Sheet2!$M6226,IF(Sheet2!$K6226=$B$1,Sheet2!$M6226,0))</f>
        <v>0</v>
      </c>
      <c r="O6226" s="38">
        <f>IF(AND(Sheet2!$K6226=$B$2,Sheet2!$L6226=1),Sheet2!$J6226+Sheet2!$M6226,IF(Sheet2!$K6226=$B$2,Sheet2!$M6226,0))</f>
        <v>0</v>
      </c>
    </row>
    <row r="6227" spans="14:15" x14ac:dyDescent="0.25">
      <c r="N6227" s="38">
        <f>IF(AND(Sheet2!$K6227=$B$1,Sheet2!$L6227=1),Sheet2!$I6227+Sheet2!$M6227,IF(Sheet2!$K6227=$B$1,Sheet2!$M6227,0))</f>
        <v>0</v>
      </c>
      <c r="O6227" s="38">
        <f>IF(AND(Sheet2!$K6227=$B$2,Sheet2!$L6227=1),Sheet2!$J6227+Sheet2!$M6227,IF(Sheet2!$K6227=$B$2,Sheet2!$M6227,0))</f>
        <v>0</v>
      </c>
    </row>
    <row r="6228" spans="14:15" x14ac:dyDescent="0.25">
      <c r="N6228" s="38">
        <f>IF(AND(Sheet2!$K6228=$B$1,Sheet2!$L6228=1),Sheet2!$I6228+Sheet2!$M6228,IF(Sheet2!$K6228=$B$1,Sheet2!$M6228,0))</f>
        <v>0</v>
      </c>
      <c r="O6228" s="38">
        <f>IF(AND(Sheet2!$K6228=$B$2,Sheet2!$L6228=1),Sheet2!$J6228+Sheet2!$M6228,IF(Sheet2!$K6228=$B$2,Sheet2!$M6228,0))</f>
        <v>0</v>
      </c>
    </row>
    <row r="6229" spans="14:15" x14ac:dyDescent="0.25">
      <c r="N6229" s="38">
        <f>IF(AND(Sheet2!$K6229=$B$1,Sheet2!$L6229=1),Sheet2!$I6229+Sheet2!$M6229,IF(Sheet2!$K6229=$B$1,Sheet2!$M6229,0))</f>
        <v>0</v>
      </c>
      <c r="O6229" s="38">
        <f>IF(AND(Sheet2!$K6229=$B$2,Sheet2!$L6229=1),Sheet2!$J6229+Sheet2!$M6229,IF(Sheet2!$K6229=$B$2,Sheet2!$M6229,0))</f>
        <v>0</v>
      </c>
    </row>
    <row r="6230" spans="14:15" x14ac:dyDescent="0.25">
      <c r="N6230" s="38">
        <f>IF(AND(Sheet2!$K6230=$B$1,Sheet2!$L6230=1),Sheet2!$I6230+Sheet2!$M6230,IF(Sheet2!$K6230=$B$1,Sheet2!$M6230,0))</f>
        <v>0</v>
      </c>
      <c r="O6230" s="38">
        <f>IF(AND(Sheet2!$K6230=$B$2,Sheet2!$L6230=1),Sheet2!$J6230+Sheet2!$M6230,IF(Sheet2!$K6230=$B$2,Sheet2!$M6230,0))</f>
        <v>0</v>
      </c>
    </row>
    <row r="6231" spans="14:15" x14ac:dyDescent="0.25">
      <c r="N6231" s="38">
        <f>IF(AND(Sheet2!$K6231=$B$1,Sheet2!$L6231=1),Sheet2!$I6231+Sheet2!$M6231,IF(Sheet2!$K6231=$B$1,Sheet2!$M6231,0))</f>
        <v>0</v>
      </c>
      <c r="O6231" s="38">
        <f>IF(AND(Sheet2!$K6231=$B$2,Sheet2!$L6231=1),Sheet2!$J6231+Sheet2!$M6231,IF(Sheet2!$K6231=$B$2,Sheet2!$M6231,0))</f>
        <v>0</v>
      </c>
    </row>
    <row r="6232" spans="14:15" x14ac:dyDescent="0.25">
      <c r="N6232" s="38">
        <f>IF(AND(Sheet2!$K6232=$B$1,Sheet2!$L6232=1),Sheet2!$I6232+Sheet2!$M6232,IF(Sheet2!$K6232=$B$1,Sheet2!$M6232,0))</f>
        <v>0</v>
      </c>
      <c r="O6232" s="38">
        <f>IF(AND(Sheet2!$K6232=$B$2,Sheet2!$L6232=1),Sheet2!$J6232+Sheet2!$M6232,IF(Sheet2!$K6232=$B$2,Sheet2!$M6232,0))</f>
        <v>0</v>
      </c>
    </row>
    <row r="6233" spans="14:15" x14ac:dyDescent="0.25">
      <c r="N6233" s="38">
        <f>IF(AND(Sheet2!$K6233=$B$1,Sheet2!$L6233=1),Sheet2!$I6233+Sheet2!$M6233,IF(Sheet2!$K6233=$B$1,Sheet2!$M6233,0))</f>
        <v>0</v>
      </c>
      <c r="O6233" s="38">
        <f>IF(AND(Sheet2!$K6233=$B$2,Sheet2!$L6233=1),Sheet2!$J6233+Sheet2!$M6233,IF(Sheet2!$K6233=$B$2,Sheet2!$M6233,0))</f>
        <v>0</v>
      </c>
    </row>
    <row r="6234" spans="14:15" x14ac:dyDescent="0.25">
      <c r="N6234" s="38">
        <f>IF(AND(Sheet2!$K6234=$B$1,Sheet2!$L6234=1),Sheet2!$I6234+Sheet2!$M6234,IF(Sheet2!$K6234=$B$1,Sheet2!$M6234,0))</f>
        <v>0</v>
      </c>
      <c r="O6234" s="38">
        <f>IF(AND(Sheet2!$K6234=$B$2,Sheet2!$L6234=1),Sheet2!$J6234+Sheet2!$M6234,IF(Sheet2!$K6234=$B$2,Sheet2!$M6234,0))</f>
        <v>0</v>
      </c>
    </row>
    <row r="6235" spans="14:15" x14ac:dyDescent="0.25">
      <c r="N6235" s="38">
        <f>IF(AND(Sheet2!$K6235=$B$1,Sheet2!$L6235=1),Sheet2!$I6235+Sheet2!$M6235,IF(Sheet2!$K6235=$B$1,Sheet2!$M6235,0))</f>
        <v>0</v>
      </c>
      <c r="O6235" s="38">
        <f>IF(AND(Sheet2!$K6235=$B$2,Sheet2!$L6235=1),Sheet2!$J6235+Sheet2!$M6235,IF(Sheet2!$K6235=$B$2,Sheet2!$M6235,0))</f>
        <v>0</v>
      </c>
    </row>
    <row r="6236" spans="14:15" x14ac:dyDescent="0.25">
      <c r="N6236" s="38">
        <f>IF(AND(Sheet2!$K6236=$B$1,Sheet2!$L6236=1),Sheet2!$I6236+Sheet2!$M6236,IF(Sheet2!$K6236=$B$1,Sheet2!$M6236,0))</f>
        <v>0</v>
      </c>
      <c r="O6236" s="38">
        <f>IF(AND(Sheet2!$K6236=$B$2,Sheet2!$L6236=1),Sheet2!$J6236+Sheet2!$M6236,IF(Sheet2!$K6236=$B$2,Sheet2!$M6236,0))</f>
        <v>0</v>
      </c>
    </row>
    <row r="6237" spans="14:15" x14ac:dyDescent="0.25">
      <c r="N6237" s="38">
        <f>IF(AND(Sheet2!$K6237=$B$1,Sheet2!$L6237=1),Sheet2!$I6237+Sheet2!$M6237,IF(Sheet2!$K6237=$B$1,Sheet2!$M6237,0))</f>
        <v>0</v>
      </c>
      <c r="O6237" s="38">
        <f>IF(AND(Sheet2!$K6237=$B$2,Sheet2!$L6237=1),Sheet2!$J6237+Sheet2!$M6237,IF(Sheet2!$K6237=$B$2,Sheet2!$M6237,0))</f>
        <v>0</v>
      </c>
    </row>
    <row r="6238" spans="14:15" x14ac:dyDescent="0.25">
      <c r="N6238" s="38">
        <f>IF(AND(Sheet2!$K6238=$B$1,Sheet2!$L6238=1),Sheet2!$I6238+Sheet2!$M6238,IF(Sheet2!$K6238=$B$1,Sheet2!$M6238,0))</f>
        <v>0</v>
      </c>
      <c r="O6238" s="38">
        <f>IF(AND(Sheet2!$K6238=$B$2,Sheet2!$L6238=1),Sheet2!$J6238+Sheet2!$M6238,IF(Sheet2!$K6238=$B$2,Sheet2!$M6238,0))</f>
        <v>0</v>
      </c>
    </row>
    <row r="6239" spans="14:15" x14ac:dyDescent="0.25">
      <c r="N6239" s="38">
        <f>IF(AND(Sheet2!$K6239=$B$1,Sheet2!$L6239=1),Sheet2!$I6239+Sheet2!$M6239,IF(Sheet2!$K6239=$B$1,Sheet2!$M6239,0))</f>
        <v>0</v>
      </c>
      <c r="O6239" s="38">
        <f>IF(AND(Sheet2!$K6239=$B$2,Sheet2!$L6239=1),Sheet2!$J6239+Sheet2!$M6239,IF(Sheet2!$K6239=$B$2,Sheet2!$M6239,0))</f>
        <v>0</v>
      </c>
    </row>
    <row r="6240" spans="14:15" x14ac:dyDescent="0.25">
      <c r="N6240" s="38">
        <f>IF(AND(Sheet2!$K6240=$B$1,Sheet2!$L6240=1),Sheet2!$I6240+Sheet2!$M6240,IF(Sheet2!$K6240=$B$1,Sheet2!$M6240,0))</f>
        <v>0</v>
      </c>
      <c r="O6240" s="38">
        <f>IF(AND(Sheet2!$K6240=$B$2,Sheet2!$L6240=1),Sheet2!$J6240+Sheet2!$M6240,IF(Sheet2!$K6240=$B$2,Sheet2!$M6240,0))</f>
        <v>0</v>
      </c>
    </row>
    <row r="6241" spans="14:15" x14ac:dyDescent="0.25">
      <c r="N6241" s="38">
        <f>IF(AND(Sheet2!$K6241=$B$1,Sheet2!$L6241=1),Sheet2!$I6241+Sheet2!$M6241,IF(Sheet2!$K6241=$B$1,Sheet2!$M6241,0))</f>
        <v>0</v>
      </c>
      <c r="O6241" s="38">
        <f>IF(AND(Sheet2!$K6241=$B$2,Sheet2!$L6241=1),Sheet2!$J6241+Sheet2!$M6241,IF(Sheet2!$K6241=$B$2,Sheet2!$M6241,0))</f>
        <v>0</v>
      </c>
    </row>
    <row r="6242" spans="14:15" x14ac:dyDescent="0.25">
      <c r="N6242" s="38">
        <f>IF(AND(Sheet2!$K6242=$B$1,Sheet2!$L6242=1),Sheet2!$I6242+Sheet2!$M6242,IF(Sheet2!$K6242=$B$1,Sheet2!$M6242,0))</f>
        <v>0</v>
      </c>
      <c r="O6242" s="38">
        <f>IF(AND(Sheet2!$K6242=$B$2,Sheet2!$L6242=1),Sheet2!$J6242+Sheet2!$M6242,IF(Sheet2!$K6242=$B$2,Sheet2!$M6242,0))</f>
        <v>0</v>
      </c>
    </row>
    <row r="6243" spans="14:15" x14ac:dyDescent="0.25">
      <c r="N6243" s="38">
        <f>IF(AND(Sheet2!$K6243=$B$1,Sheet2!$L6243=1),Sheet2!$I6243+Sheet2!$M6243,IF(Sheet2!$K6243=$B$1,Sheet2!$M6243,0))</f>
        <v>0</v>
      </c>
      <c r="O6243" s="38">
        <f>IF(AND(Sheet2!$K6243=$B$2,Sheet2!$L6243=1),Sheet2!$J6243+Sheet2!$M6243,IF(Sheet2!$K6243=$B$2,Sheet2!$M6243,0))</f>
        <v>0</v>
      </c>
    </row>
    <row r="6244" spans="14:15" x14ac:dyDescent="0.25">
      <c r="N6244" s="38">
        <f>IF(AND(Sheet2!$K6244=$B$1,Sheet2!$L6244=1),Sheet2!$I6244+Sheet2!$M6244,IF(Sheet2!$K6244=$B$1,Sheet2!$M6244,0))</f>
        <v>0</v>
      </c>
      <c r="O6244" s="38">
        <f>IF(AND(Sheet2!$K6244=$B$2,Sheet2!$L6244=1),Sheet2!$J6244+Sheet2!$M6244,IF(Sheet2!$K6244=$B$2,Sheet2!$M6244,0))</f>
        <v>0</v>
      </c>
    </row>
    <row r="6245" spans="14:15" x14ac:dyDescent="0.25">
      <c r="N6245" s="38">
        <f>IF(AND(Sheet2!$K6245=$B$1,Sheet2!$L6245=1),Sheet2!$I6245+Sheet2!$M6245,IF(Sheet2!$K6245=$B$1,Sheet2!$M6245,0))</f>
        <v>0</v>
      </c>
      <c r="O6245" s="38">
        <f>IF(AND(Sheet2!$K6245=$B$2,Sheet2!$L6245=1),Sheet2!$J6245+Sheet2!$M6245,IF(Sheet2!$K6245=$B$2,Sheet2!$M6245,0))</f>
        <v>0</v>
      </c>
    </row>
    <row r="6246" spans="14:15" x14ac:dyDescent="0.25">
      <c r="N6246" s="38">
        <f>IF(AND(Sheet2!$K6246=$B$1,Sheet2!$L6246=1),Sheet2!$I6246+Sheet2!$M6246,IF(Sheet2!$K6246=$B$1,Sheet2!$M6246,0))</f>
        <v>0</v>
      </c>
      <c r="O6246" s="38">
        <f>IF(AND(Sheet2!$K6246=$B$2,Sheet2!$L6246=1),Sheet2!$J6246+Sheet2!$M6246,IF(Sheet2!$K6246=$B$2,Sheet2!$M6246,0))</f>
        <v>0</v>
      </c>
    </row>
    <row r="6247" spans="14:15" x14ac:dyDescent="0.25">
      <c r="N6247" s="38">
        <f>IF(AND(Sheet2!$K6247=$B$1,Sheet2!$L6247=1),Sheet2!$I6247+Sheet2!$M6247,IF(Sheet2!$K6247=$B$1,Sheet2!$M6247,0))</f>
        <v>0</v>
      </c>
      <c r="O6247" s="38">
        <f>IF(AND(Sheet2!$K6247=$B$2,Sheet2!$L6247=1),Sheet2!$J6247+Sheet2!$M6247,IF(Sheet2!$K6247=$B$2,Sheet2!$M6247,0))</f>
        <v>0</v>
      </c>
    </row>
    <row r="6248" spans="14:15" x14ac:dyDescent="0.25">
      <c r="N6248" s="38">
        <f>IF(AND(Sheet2!$K6248=$B$1,Sheet2!$L6248=1),Sheet2!$I6248+Sheet2!$M6248,IF(Sheet2!$K6248=$B$1,Sheet2!$M6248,0))</f>
        <v>0</v>
      </c>
      <c r="O6248" s="38">
        <f>IF(AND(Sheet2!$K6248=$B$2,Sheet2!$L6248=1),Sheet2!$J6248+Sheet2!$M6248,IF(Sheet2!$K6248=$B$2,Sheet2!$M6248,0))</f>
        <v>0</v>
      </c>
    </row>
    <row r="6249" spans="14:15" x14ac:dyDescent="0.25">
      <c r="N6249" s="38">
        <f>IF(AND(Sheet2!$K6249=$B$1,Sheet2!$L6249=1),Sheet2!$I6249+Sheet2!$M6249,IF(Sheet2!$K6249=$B$1,Sheet2!$M6249,0))</f>
        <v>0</v>
      </c>
      <c r="O6249" s="38">
        <f>IF(AND(Sheet2!$K6249=$B$2,Sheet2!$L6249=1),Sheet2!$J6249+Sheet2!$M6249,IF(Sheet2!$K6249=$B$2,Sheet2!$M6249,0))</f>
        <v>0</v>
      </c>
    </row>
    <row r="6250" spans="14:15" x14ac:dyDescent="0.25">
      <c r="N6250" s="38">
        <f>IF(AND(Sheet2!$K6250=$B$1,Sheet2!$L6250=1),Sheet2!$I6250+Sheet2!$M6250,IF(Sheet2!$K6250=$B$1,Sheet2!$M6250,0))</f>
        <v>0</v>
      </c>
      <c r="O6250" s="38">
        <f>IF(AND(Sheet2!$K6250=$B$2,Sheet2!$L6250=1),Sheet2!$J6250+Sheet2!$M6250,IF(Sheet2!$K6250=$B$2,Sheet2!$M6250,0))</f>
        <v>0</v>
      </c>
    </row>
    <row r="6251" spans="14:15" x14ac:dyDescent="0.25">
      <c r="N6251" s="38">
        <f>IF(AND(Sheet2!$K6251=$B$1,Sheet2!$L6251=1),Sheet2!$I6251+Sheet2!$M6251,IF(Sheet2!$K6251=$B$1,Sheet2!$M6251,0))</f>
        <v>0</v>
      </c>
      <c r="O6251" s="38">
        <f>IF(AND(Sheet2!$K6251=$B$2,Sheet2!$L6251=1),Sheet2!$J6251+Sheet2!$M6251,IF(Sheet2!$K6251=$B$2,Sheet2!$M6251,0))</f>
        <v>0</v>
      </c>
    </row>
    <row r="6252" spans="14:15" x14ac:dyDescent="0.25">
      <c r="N6252" s="38">
        <f>IF(AND(Sheet2!$K6252=$B$1,Sheet2!$L6252=1),Sheet2!$I6252+Sheet2!$M6252,IF(Sheet2!$K6252=$B$1,Sheet2!$M6252,0))</f>
        <v>0</v>
      </c>
      <c r="O6252" s="38">
        <f>IF(AND(Sheet2!$K6252=$B$2,Sheet2!$L6252=1),Sheet2!$J6252+Sheet2!$M6252,IF(Sheet2!$K6252=$B$2,Sheet2!$M6252,0))</f>
        <v>0</v>
      </c>
    </row>
    <row r="6253" spans="14:15" x14ac:dyDescent="0.25">
      <c r="N6253" s="38">
        <f>IF(AND(Sheet2!$K6253=$B$1,Sheet2!$L6253=1),Sheet2!$I6253+Sheet2!$M6253,IF(Sheet2!$K6253=$B$1,Sheet2!$M6253,0))</f>
        <v>0</v>
      </c>
      <c r="O6253" s="38">
        <f>IF(AND(Sheet2!$K6253=$B$2,Sheet2!$L6253=1),Sheet2!$J6253+Sheet2!$M6253,IF(Sheet2!$K6253=$B$2,Sheet2!$M6253,0))</f>
        <v>0</v>
      </c>
    </row>
    <row r="6254" spans="14:15" x14ac:dyDescent="0.25">
      <c r="N6254" s="38">
        <f>IF(AND(Sheet2!$K6254=$B$1,Sheet2!$L6254=1),Sheet2!$I6254+Sheet2!$M6254,IF(Sheet2!$K6254=$B$1,Sheet2!$M6254,0))</f>
        <v>0</v>
      </c>
      <c r="O6254" s="38">
        <f>IF(AND(Sheet2!$K6254=$B$2,Sheet2!$L6254=1),Sheet2!$J6254+Sheet2!$M6254,IF(Sheet2!$K6254=$B$2,Sheet2!$M6254,0))</f>
        <v>0</v>
      </c>
    </row>
    <row r="6255" spans="14:15" x14ac:dyDescent="0.25">
      <c r="N6255" s="38">
        <f>IF(AND(Sheet2!$K6255=$B$1,Sheet2!$L6255=1),Sheet2!$I6255+Sheet2!$M6255,IF(Sheet2!$K6255=$B$1,Sheet2!$M6255,0))</f>
        <v>0</v>
      </c>
      <c r="O6255" s="38">
        <f>IF(AND(Sheet2!$K6255=$B$2,Sheet2!$L6255=1),Sheet2!$J6255+Sheet2!$M6255,IF(Sheet2!$K6255=$B$2,Sheet2!$M6255,0))</f>
        <v>0</v>
      </c>
    </row>
    <row r="6256" spans="14:15" x14ac:dyDescent="0.25">
      <c r="N6256" s="38">
        <f>IF(AND(Sheet2!$K6256=$B$1,Sheet2!$L6256=1),Sheet2!$I6256+Sheet2!$M6256,IF(Sheet2!$K6256=$B$1,Sheet2!$M6256,0))</f>
        <v>0</v>
      </c>
      <c r="O6256" s="38">
        <f>IF(AND(Sheet2!$K6256=$B$2,Sheet2!$L6256=1),Sheet2!$J6256+Sheet2!$M6256,IF(Sheet2!$K6256=$B$2,Sheet2!$M6256,0))</f>
        <v>0</v>
      </c>
    </row>
    <row r="6257" spans="14:15" x14ac:dyDescent="0.25">
      <c r="N6257" s="38">
        <f>IF(AND(Sheet2!$K6257=$B$1,Sheet2!$L6257=1),Sheet2!$I6257+Sheet2!$M6257,IF(Sheet2!$K6257=$B$1,Sheet2!$M6257,0))</f>
        <v>0</v>
      </c>
      <c r="O6257" s="38">
        <f>IF(AND(Sheet2!$K6257=$B$2,Sheet2!$L6257=1),Sheet2!$J6257+Sheet2!$M6257,IF(Sheet2!$K6257=$B$2,Sheet2!$M6257,0))</f>
        <v>0</v>
      </c>
    </row>
    <row r="6258" spans="14:15" x14ac:dyDescent="0.25">
      <c r="N6258" s="38">
        <f>IF(AND(Sheet2!$K6258=$B$1,Sheet2!$L6258=1),Sheet2!$I6258+Sheet2!$M6258,IF(Sheet2!$K6258=$B$1,Sheet2!$M6258,0))</f>
        <v>0</v>
      </c>
      <c r="O6258" s="38">
        <f>IF(AND(Sheet2!$K6258=$B$2,Sheet2!$L6258=1),Sheet2!$J6258+Sheet2!$M6258,IF(Sheet2!$K6258=$B$2,Sheet2!$M6258,0))</f>
        <v>0</v>
      </c>
    </row>
    <row r="6259" spans="14:15" x14ac:dyDescent="0.25">
      <c r="N6259" s="38">
        <f>IF(AND(Sheet2!$K6259=$B$1,Sheet2!$L6259=1),Sheet2!$I6259+Sheet2!$M6259,IF(Sheet2!$K6259=$B$1,Sheet2!$M6259,0))</f>
        <v>0</v>
      </c>
      <c r="O6259" s="38">
        <f>IF(AND(Sheet2!$K6259=$B$2,Sheet2!$L6259=1),Sheet2!$J6259+Sheet2!$M6259,IF(Sheet2!$K6259=$B$2,Sheet2!$M6259,0))</f>
        <v>0</v>
      </c>
    </row>
    <row r="6260" spans="14:15" x14ac:dyDescent="0.25">
      <c r="N6260" s="38">
        <f>IF(AND(Sheet2!$K6260=$B$1,Sheet2!$L6260=1),Sheet2!$I6260+Sheet2!$M6260,IF(Sheet2!$K6260=$B$1,Sheet2!$M6260,0))</f>
        <v>0</v>
      </c>
      <c r="O6260" s="38">
        <f>IF(AND(Sheet2!$K6260=$B$2,Sheet2!$L6260=1),Sheet2!$J6260+Sheet2!$M6260,IF(Sheet2!$K6260=$B$2,Sheet2!$M6260,0))</f>
        <v>0</v>
      </c>
    </row>
    <row r="6261" spans="14:15" x14ac:dyDescent="0.25">
      <c r="N6261" s="38">
        <f>IF(AND(Sheet2!$K6261=$B$1,Sheet2!$L6261=1),Sheet2!$I6261+Sheet2!$M6261,IF(Sheet2!$K6261=$B$1,Sheet2!$M6261,0))</f>
        <v>0</v>
      </c>
      <c r="O6261" s="38">
        <f>IF(AND(Sheet2!$K6261=$B$2,Sheet2!$L6261=1),Sheet2!$J6261+Sheet2!$M6261,IF(Sheet2!$K6261=$B$2,Sheet2!$M6261,0))</f>
        <v>0</v>
      </c>
    </row>
    <row r="6262" spans="14:15" x14ac:dyDescent="0.25">
      <c r="N6262" s="38">
        <f>IF(AND(Sheet2!$K6262=$B$1,Sheet2!$L6262=1),Sheet2!$I6262+Sheet2!$M6262,IF(Sheet2!$K6262=$B$1,Sheet2!$M6262,0))</f>
        <v>0</v>
      </c>
      <c r="O6262" s="38">
        <f>IF(AND(Sheet2!$K6262=$B$2,Sheet2!$L6262=1),Sheet2!$J6262+Sheet2!$M6262,IF(Sheet2!$K6262=$B$2,Sheet2!$M6262,0))</f>
        <v>0</v>
      </c>
    </row>
    <row r="6263" spans="14:15" x14ac:dyDescent="0.25">
      <c r="N6263" s="38">
        <f>IF(AND(Sheet2!$K6263=$B$1,Sheet2!$L6263=1),Sheet2!$I6263+Sheet2!$M6263,IF(Sheet2!$K6263=$B$1,Sheet2!$M6263,0))</f>
        <v>0</v>
      </c>
      <c r="O6263" s="38">
        <f>IF(AND(Sheet2!$K6263=$B$2,Sheet2!$L6263=1),Sheet2!$J6263+Sheet2!$M6263,IF(Sheet2!$K6263=$B$2,Sheet2!$M6263,0))</f>
        <v>0</v>
      </c>
    </row>
    <row r="6264" spans="14:15" x14ac:dyDescent="0.25">
      <c r="N6264" s="38">
        <f>IF(AND(Sheet2!$K6264=$B$1,Sheet2!$L6264=1),Sheet2!$I6264+Sheet2!$M6264,IF(Sheet2!$K6264=$B$1,Sheet2!$M6264,0))</f>
        <v>0</v>
      </c>
      <c r="O6264" s="38">
        <f>IF(AND(Sheet2!$K6264=$B$2,Sheet2!$L6264=1),Sheet2!$J6264+Sheet2!$M6264,IF(Sheet2!$K6264=$B$2,Sheet2!$M6264,0))</f>
        <v>0</v>
      </c>
    </row>
    <row r="6265" spans="14:15" x14ac:dyDescent="0.25">
      <c r="N6265" s="38">
        <f>IF(AND(Sheet2!$K6265=$B$1,Sheet2!$L6265=1),Sheet2!$I6265+Sheet2!$M6265,IF(Sheet2!$K6265=$B$1,Sheet2!$M6265,0))</f>
        <v>0</v>
      </c>
      <c r="O6265" s="38">
        <f>IF(AND(Sheet2!$K6265=$B$2,Sheet2!$L6265=1),Sheet2!$J6265+Sheet2!$M6265,IF(Sheet2!$K6265=$B$2,Sheet2!$M6265,0))</f>
        <v>0</v>
      </c>
    </row>
    <row r="6266" spans="14:15" x14ac:dyDescent="0.25">
      <c r="N6266" s="38">
        <f>IF(AND(Sheet2!$K6266=$B$1,Sheet2!$L6266=1),Sheet2!$I6266+Sheet2!$M6266,IF(Sheet2!$K6266=$B$1,Sheet2!$M6266,0))</f>
        <v>0</v>
      </c>
      <c r="O6266" s="38">
        <f>IF(AND(Sheet2!$K6266=$B$2,Sheet2!$L6266=1),Sheet2!$J6266+Sheet2!$M6266,IF(Sheet2!$K6266=$B$2,Sheet2!$M6266,0))</f>
        <v>0</v>
      </c>
    </row>
    <row r="6267" spans="14:15" x14ac:dyDescent="0.25">
      <c r="N6267" s="38">
        <f>IF(AND(Sheet2!$K6267=$B$1,Sheet2!$L6267=1),Sheet2!$I6267+Sheet2!$M6267,IF(Sheet2!$K6267=$B$1,Sheet2!$M6267,0))</f>
        <v>0</v>
      </c>
      <c r="O6267" s="38">
        <f>IF(AND(Sheet2!$K6267=$B$2,Sheet2!$L6267=1),Sheet2!$J6267+Sheet2!$M6267,IF(Sheet2!$K6267=$B$2,Sheet2!$M6267,0))</f>
        <v>0</v>
      </c>
    </row>
    <row r="6268" spans="14:15" x14ac:dyDescent="0.25">
      <c r="N6268" s="38">
        <f>IF(AND(Sheet2!$K6268=$B$1,Sheet2!$L6268=1),Sheet2!$I6268+Sheet2!$M6268,IF(Sheet2!$K6268=$B$1,Sheet2!$M6268,0))</f>
        <v>0</v>
      </c>
      <c r="O6268" s="38">
        <f>IF(AND(Sheet2!$K6268=$B$2,Sheet2!$L6268=1),Sheet2!$J6268+Sheet2!$M6268,IF(Sheet2!$K6268=$B$2,Sheet2!$M6268,0))</f>
        <v>0</v>
      </c>
    </row>
    <row r="6269" spans="14:15" x14ac:dyDescent="0.25">
      <c r="N6269" s="38">
        <f>IF(AND(Sheet2!$K6269=$B$1,Sheet2!$L6269=1),Sheet2!$I6269+Sheet2!$M6269,IF(Sheet2!$K6269=$B$1,Sheet2!$M6269,0))</f>
        <v>0</v>
      </c>
      <c r="O6269" s="38">
        <f>IF(AND(Sheet2!$K6269=$B$2,Sheet2!$L6269=1),Sheet2!$J6269+Sheet2!$M6269,IF(Sheet2!$K6269=$B$2,Sheet2!$M6269,0))</f>
        <v>0</v>
      </c>
    </row>
    <row r="6270" spans="14:15" x14ac:dyDescent="0.25">
      <c r="N6270" s="38">
        <f>IF(AND(Sheet2!$K6270=$B$1,Sheet2!$L6270=1),Sheet2!$I6270+Sheet2!$M6270,IF(Sheet2!$K6270=$B$1,Sheet2!$M6270,0))</f>
        <v>0</v>
      </c>
      <c r="O6270" s="38">
        <f>IF(AND(Sheet2!$K6270=$B$2,Sheet2!$L6270=1),Sheet2!$J6270+Sheet2!$M6270,IF(Sheet2!$K6270=$B$2,Sheet2!$M6270,0))</f>
        <v>0</v>
      </c>
    </row>
    <row r="6271" spans="14:15" x14ac:dyDescent="0.25">
      <c r="N6271" s="38">
        <f>IF(AND(Sheet2!$K6271=$B$1,Sheet2!$L6271=1),Sheet2!$I6271+Sheet2!$M6271,IF(Sheet2!$K6271=$B$1,Sheet2!$M6271,0))</f>
        <v>0</v>
      </c>
      <c r="O6271" s="38">
        <f>IF(AND(Sheet2!$K6271=$B$2,Sheet2!$L6271=1),Sheet2!$J6271+Sheet2!$M6271,IF(Sheet2!$K6271=$B$2,Sheet2!$M6271,0))</f>
        <v>0</v>
      </c>
    </row>
    <row r="6272" spans="14:15" x14ac:dyDescent="0.25">
      <c r="N6272" s="38">
        <f>IF(AND(Sheet2!$K6272=$B$1,Sheet2!$L6272=1),Sheet2!$I6272+Sheet2!$M6272,IF(Sheet2!$K6272=$B$1,Sheet2!$M6272,0))</f>
        <v>0</v>
      </c>
      <c r="O6272" s="38">
        <f>IF(AND(Sheet2!$K6272=$B$2,Sheet2!$L6272=1),Sheet2!$J6272+Sheet2!$M6272,IF(Sheet2!$K6272=$B$2,Sheet2!$M6272,0))</f>
        <v>0</v>
      </c>
    </row>
    <row r="6273" spans="14:15" x14ac:dyDescent="0.25">
      <c r="N6273" s="38">
        <f>IF(AND(Sheet2!$K6273=$B$1,Sheet2!$L6273=1),Sheet2!$I6273+Sheet2!$M6273,IF(Sheet2!$K6273=$B$1,Sheet2!$M6273,0))</f>
        <v>0</v>
      </c>
      <c r="O6273" s="38">
        <f>IF(AND(Sheet2!$K6273=$B$2,Sheet2!$L6273=1),Sheet2!$J6273+Sheet2!$M6273,IF(Sheet2!$K6273=$B$2,Sheet2!$M6273,0))</f>
        <v>0</v>
      </c>
    </row>
    <row r="6274" spans="14:15" x14ac:dyDescent="0.25">
      <c r="N6274" s="38">
        <f>IF(AND(Sheet2!$K6274=$B$1,Sheet2!$L6274=1),Sheet2!$I6274+Sheet2!$M6274,IF(Sheet2!$K6274=$B$1,Sheet2!$M6274,0))</f>
        <v>0</v>
      </c>
      <c r="O6274" s="38">
        <f>IF(AND(Sheet2!$K6274=$B$2,Sheet2!$L6274=1),Sheet2!$J6274+Sheet2!$M6274,IF(Sheet2!$K6274=$B$2,Sheet2!$M6274,0))</f>
        <v>0</v>
      </c>
    </row>
    <row r="6275" spans="14:15" x14ac:dyDescent="0.25">
      <c r="N6275" s="38">
        <f>IF(AND(Sheet2!$K6275=$B$1,Sheet2!$L6275=1),Sheet2!$I6275+Sheet2!$M6275,IF(Sheet2!$K6275=$B$1,Sheet2!$M6275,0))</f>
        <v>0</v>
      </c>
      <c r="O6275" s="38">
        <f>IF(AND(Sheet2!$K6275=$B$2,Sheet2!$L6275=1),Sheet2!$J6275+Sheet2!$M6275,IF(Sheet2!$K6275=$B$2,Sheet2!$M6275,0))</f>
        <v>0</v>
      </c>
    </row>
    <row r="6276" spans="14:15" x14ac:dyDescent="0.25">
      <c r="N6276" s="38">
        <f>IF(AND(Sheet2!$K6276=$B$1,Sheet2!$L6276=1),Sheet2!$I6276+Sheet2!$M6276,IF(Sheet2!$K6276=$B$1,Sheet2!$M6276,0))</f>
        <v>0</v>
      </c>
      <c r="O6276" s="38">
        <f>IF(AND(Sheet2!$K6276=$B$2,Sheet2!$L6276=1),Sheet2!$J6276+Sheet2!$M6276,IF(Sheet2!$K6276=$B$2,Sheet2!$M6276,0))</f>
        <v>0</v>
      </c>
    </row>
    <row r="6277" spans="14:15" x14ac:dyDescent="0.25">
      <c r="N6277" s="38">
        <f>IF(AND(Sheet2!$K6277=$B$1,Sheet2!$L6277=1),Sheet2!$I6277+Sheet2!$M6277,IF(Sheet2!$K6277=$B$1,Sheet2!$M6277,0))</f>
        <v>0</v>
      </c>
      <c r="O6277" s="38">
        <f>IF(AND(Sheet2!$K6277=$B$2,Sheet2!$L6277=1),Sheet2!$J6277+Sheet2!$M6277,IF(Sheet2!$K6277=$B$2,Sheet2!$M6277,0))</f>
        <v>0</v>
      </c>
    </row>
    <row r="6278" spans="14:15" x14ac:dyDescent="0.25">
      <c r="N6278" s="38">
        <f>IF(AND(Sheet2!$K6278=$B$1,Sheet2!$L6278=1),Sheet2!$I6278+Sheet2!$M6278,IF(Sheet2!$K6278=$B$1,Sheet2!$M6278,0))</f>
        <v>0</v>
      </c>
      <c r="O6278" s="38">
        <f>IF(AND(Sheet2!$K6278=$B$2,Sheet2!$L6278=1),Sheet2!$J6278+Sheet2!$M6278,IF(Sheet2!$K6278=$B$2,Sheet2!$M6278,0))</f>
        <v>0</v>
      </c>
    </row>
    <row r="6279" spans="14:15" x14ac:dyDescent="0.25">
      <c r="N6279" s="38">
        <f>IF(AND(Sheet2!$K6279=$B$1,Sheet2!$L6279=1),Sheet2!$I6279+Sheet2!$M6279,IF(Sheet2!$K6279=$B$1,Sheet2!$M6279,0))</f>
        <v>0</v>
      </c>
      <c r="O6279" s="38">
        <f>IF(AND(Sheet2!$K6279=$B$2,Sheet2!$L6279=1),Sheet2!$J6279+Sheet2!$M6279,IF(Sheet2!$K6279=$B$2,Sheet2!$M6279,0))</f>
        <v>0</v>
      </c>
    </row>
    <row r="6280" spans="14:15" x14ac:dyDescent="0.25">
      <c r="N6280" s="38">
        <f>IF(AND(Sheet2!$K6280=$B$1,Sheet2!$L6280=1),Sheet2!$I6280+Sheet2!$M6280,IF(Sheet2!$K6280=$B$1,Sheet2!$M6280,0))</f>
        <v>0</v>
      </c>
      <c r="O6280" s="38">
        <f>IF(AND(Sheet2!$K6280=$B$2,Sheet2!$L6280=1),Sheet2!$J6280+Sheet2!$M6280,IF(Sheet2!$K6280=$B$2,Sheet2!$M6280,0))</f>
        <v>0</v>
      </c>
    </row>
    <row r="6281" spans="14:15" x14ac:dyDescent="0.25">
      <c r="N6281" s="38">
        <f>IF(AND(Sheet2!$K6281=$B$1,Sheet2!$L6281=1),Sheet2!$I6281+Sheet2!$M6281,IF(Sheet2!$K6281=$B$1,Sheet2!$M6281,0))</f>
        <v>0</v>
      </c>
      <c r="O6281" s="38">
        <f>IF(AND(Sheet2!$K6281=$B$2,Sheet2!$L6281=1),Sheet2!$J6281+Sheet2!$M6281,IF(Sheet2!$K6281=$B$2,Sheet2!$M6281,0))</f>
        <v>0</v>
      </c>
    </row>
    <row r="6282" spans="14:15" x14ac:dyDescent="0.25">
      <c r="N6282" s="38">
        <f>IF(AND(Sheet2!$K6282=$B$1,Sheet2!$L6282=1),Sheet2!$I6282+Sheet2!$M6282,IF(Sheet2!$K6282=$B$1,Sheet2!$M6282,0))</f>
        <v>0</v>
      </c>
      <c r="O6282" s="38">
        <f>IF(AND(Sheet2!$K6282=$B$2,Sheet2!$L6282=1),Sheet2!$J6282+Sheet2!$M6282,IF(Sheet2!$K6282=$B$2,Sheet2!$M6282,0))</f>
        <v>0</v>
      </c>
    </row>
    <row r="6283" spans="14:15" x14ac:dyDescent="0.25">
      <c r="N6283" s="38">
        <f>IF(AND(Sheet2!$K6283=$B$1,Sheet2!$L6283=1),Sheet2!$I6283+Sheet2!$M6283,IF(Sheet2!$K6283=$B$1,Sheet2!$M6283,0))</f>
        <v>0</v>
      </c>
      <c r="O6283" s="38">
        <f>IF(AND(Sheet2!$K6283=$B$2,Sheet2!$L6283=1),Sheet2!$J6283+Sheet2!$M6283,IF(Sheet2!$K6283=$B$2,Sheet2!$M6283,0))</f>
        <v>0</v>
      </c>
    </row>
    <row r="6284" spans="14:15" x14ac:dyDescent="0.25">
      <c r="N6284" s="38">
        <f>IF(AND(Sheet2!$K6284=$B$1,Sheet2!$L6284=1),Sheet2!$I6284+Sheet2!$M6284,IF(Sheet2!$K6284=$B$1,Sheet2!$M6284,0))</f>
        <v>0</v>
      </c>
      <c r="O6284" s="38">
        <f>IF(AND(Sheet2!$K6284=$B$2,Sheet2!$L6284=1),Sheet2!$J6284+Sheet2!$M6284,IF(Sheet2!$K6284=$B$2,Sheet2!$M6284,0))</f>
        <v>0</v>
      </c>
    </row>
    <row r="6285" spans="14:15" x14ac:dyDescent="0.25">
      <c r="N6285" s="38">
        <f>IF(AND(Sheet2!$K6285=$B$1,Sheet2!$L6285=1),Sheet2!$I6285+Sheet2!$M6285,IF(Sheet2!$K6285=$B$1,Sheet2!$M6285,0))</f>
        <v>0</v>
      </c>
      <c r="O6285" s="38">
        <f>IF(AND(Sheet2!$K6285=$B$2,Sheet2!$L6285=1),Sheet2!$J6285+Sheet2!$M6285,IF(Sheet2!$K6285=$B$2,Sheet2!$M6285,0))</f>
        <v>0</v>
      </c>
    </row>
    <row r="6286" spans="14:15" x14ac:dyDescent="0.25">
      <c r="N6286" s="38">
        <f>IF(AND(Sheet2!$K6286=$B$1,Sheet2!$L6286=1),Sheet2!$I6286+Sheet2!$M6286,IF(Sheet2!$K6286=$B$1,Sheet2!$M6286,0))</f>
        <v>0</v>
      </c>
      <c r="O6286" s="38">
        <f>IF(AND(Sheet2!$K6286=$B$2,Sheet2!$L6286=1),Sheet2!$J6286+Sheet2!$M6286,IF(Sheet2!$K6286=$B$2,Sheet2!$M6286,0))</f>
        <v>0</v>
      </c>
    </row>
    <row r="6287" spans="14:15" x14ac:dyDescent="0.25">
      <c r="N6287" s="38">
        <f>IF(AND(Sheet2!$K6287=$B$1,Sheet2!$L6287=1),Sheet2!$I6287+Sheet2!$M6287,IF(Sheet2!$K6287=$B$1,Sheet2!$M6287,0))</f>
        <v>0</v>
      </c>
      <c r="O6287" s="38">
        <f>IF(AND(Sheet2!$K6287=$B$2,Sheet2!$L6287=1),Sheet2!$J6287+Sheet2!$M6287,IF(Sheet2!$K6287=$B$2,Sheet2!$M6287,0))</f>
        <v>0</v>
      </c>
    </row>
    <row r="6288" spans="14:15" x14ac:dyDescent="0.25">
      <c r="N6288" s="38">
        <f>IF(AND(Sheet2!$K6288=$B$1,Sheet2!$L6288=1),Sheet2!$I6288+Sheet2!$M6288,IF(Sheet2!$K6288=$B$1,Sheet2!$M6288,0))</f>
        <v>0</v>
      </c>
      <c r="O6288" s="38">
        <f>IF(AND(Sheet2!$K6288=$B$2,Sheet2!$L6288=1),Sheet2!$J6288+Sheet2!$M6288,IF(Sheet2!$K6288=$B$2,Sheet2!$M6288,0))</f>
        <v>0</v>
      </c>
    </row>
    <row r="6289" spans="14:15" x14ac:dyDescent="0.25">
      <c r="N6289" s="38">
        <f>IF(AND(Sheet2!$K6289=$B$1,Sheet2!$L6289=1),Sheet2!$I6289+Sheet2!$M6289,IF(Sheet2!$K6289=$B$1,Sheet2!$M6289,0))</f>
        <v>0</v>
      </c>
      <c r="O6289" s="38">
        <f>IF(AND(Sheet2!$K6289=$B$2,Sheet2!$L6289=1),Sheet2!$J6289+Sheet2!$M6289,IF(Sheet2!$K6289=$B$2,Sheet2!$M6289,0))</f>
        <v>0</v>
      </c>
    </row>
    <row r="6290" spans="14:15" x14ac:dyDescent="0.25">
      <c r="N6290" s="38">
        <f>IF(AND(Sheet2!$K6290=$B$1,Sheet2!$L6290=1),Sheet2!$I6290+Sheet2!$M6290,IF(Sheet2!$K6290=$B$1,Sheet2!$M6290,0))</f>
        <v>0</v>
      </c>
      <c r="O6290" s="38">
        <f>IF(AND(Sheet2!$K6290=$B$2,Sheet2!$L6290=1),Sheet2!$J6290+Sheet2!$M6290,IF(Sheet2!$K6290=$B$2,Sheet2!$M6290,0))</f>
        <v>0</v>
      </c>
    </row>
    <row r="6291" spans="14:15" x14ac:dyDescent="0.25">
      <c r="N6291" s="38">
        <f>IF(AND(Sheet2!$K6291=$B$1,Sheet2!$L6291=1),Sheet2!$I6291+Sheet2!$M6291,IF(Sheet2!$K6291=$B$1,Sheet2!$M6291,0))</f>
        <v>0</v>
      </c>
      <c r="O6291" s="38">
        <f>IF(AND(Sheet2!$K6291=$B$2,Sheet2!$L6291=1),Sheet2!$J6291+Sheet2!$M6291,IF(Sheet2!$K6291=$B$2,Sheet2!$M6291,0))</f>
        <v>0</v>
      </c>
    </row>
    <row r="6292" spans="14:15" x14ac:dyDescent="0.25">
      <c r="N6292" s="38">
        <f>IF(AND(Sheet2!$K6292=$B$1,Sheet2!$L6292=1),Sheet2!$I6292+Sheet2!$M6292,IF(Sheet2!$K6292=$B$1,Sheet2!$M6292,0))</f>
        <v>0</v>
      </c>
      <c r="O6292" s="38">
        <f>IF(AND(Sheet2!$K6292=$B$2,Sheet2!$L6292=1),Sheet2!$J6292+Sheet2!$M6292,IF(Sheet2!$K6292=$B$2,Sheet2!$M6292,0))</f>
        <v>0</v>
      </c>
    </row>
    <row r="6293" spans="14:15" x14ac:dyDescent="0.25">
      <c r="N6293" s="38">
        <f>IF(AND(Sheet2!$K6293=$B$1,Sheet2!$L6293=1),Sheet2!$I6293+Sheet2!$M6293,IF(Sheet2!$K6293=$B$1,Sheet2!$M6293,0))</f>
        <v>0</v>
      </c>
      <c r="O6293" s="38">
        <f>IF(AND(Sheet2!$K6293=$B$2,Sheet2!$L6293=1),Sheet2!$J6293+Sheet2!$M6293,IF(Sheet2!$K6293=$B$2,Sheet2!$M6293,0))</f>
        <v>0</v>
      </c>
    </row>
    <row r="6294" spans="14:15" x14ac:dyDescent="0.25">
      <c r="N6294" s="38">
        <f>IF(AND(Sheet2!$K6294=$B$1,Sheet2!$L6294=1),Sheet2!$I6294+Sheet2!$M6294,IF(Sheet2!$K6294=$B$1,Sheet2!$M6294,0))</f>
        <v>0</v>
      </c>
      <c r="O6294" s="38">
        <f>IF(AND(Sheet2!$K6294=$B$2,Sheet2!$L6294=1),Sheet2!$J6294+Sheet2!$M6294,IF(Sheet2!$K6294=$B$2,Sheet2!$M6294,0))</f>
        <v>0</v>
      </c>
    </row>
    <row r="6295" spans="14:15" x14ac:dyDescent="0.25">
      <c r="N6295" s="38">
        <f>IF(AND(Sheet2!$K6295=$B$1,Sheet2!$L6295=1),Sheet2!$I6295+Sheet2!$M6295,IF(Sheet2!$K6295=$B$1,Sheet2!$M6295,0))</f>
        <v>0</v>
      </c>
      <c r="O6295" s="38">
        <f>IF(AND(Sheet2!$K6295=$B$2,Sheet2!$L6295=1),Sheet2!$J6295+Sheet2!$M6295,IF(Sheet2!$K6295=$B$2,Sheet2!$M6295,0))</f>
        <v>0</v>
      </c>
    </row>
    <row r="6296" spans="14:15" x14ac:dyDescent="0.25">
      <c r="N6296" s="38">
        <f>IF(AND(Sheet2!$K6296=$B$1,Sheet2!$L6296=1),Sheet2!$I6296+Sheet2!$M6296,IF(Sheet2!$K6296=$B$1,Sheet2!$M6296,0))</f>
        <v>0</v>
      </c>
      <c r="O6296" s="38">
        <f>IF(AND(Sheet2!$K6296=$B$2,Sheet2!$L6296=1),Sheet2!$J6296+Sheet2!$M6296,IF(Sheet2!$K6296=$B$2,Sheet2!$M6296,0))</f>
        <v>0</v>
      </c>
    </row>
    <row r="6297" spans="14:15" x14ac:dyDescent="0.25">
      <c r="N6297" s="38">
        <f>IF(AND(Sheet2!$K6297=$B$1,Sheet2!$L6297=1),Sheet2!$I6297+Sheet2!$M6297,IF(Sheet2!$K6297=$B$1,Sheet2!$M6297,0))</f>
        <v>0</v>
      </c>
      <c r="O6297" s="38">
        <f>IF(AND(Sheet2!$K6297=$B$2,Sheet2!$L6297=1),Sheet2!$J6297+Sheet2!$M6297,IF(Sheet2!$K6297=$B$2,Sheet2!$M6297,0))</f>
        <v>0</v>
      </c>
    </row>
    <row r="6298" spans="14:15" x14ac:dyDescent="0.25">
      <c r="N6298" s="38">
        <f>IF(AND(Sheet2!$K6298=$B$1,Sheet2!$L6298=1),Sheet2!$I6298+Sheet2!$M6298,IF(Sheet2!$K6298=$B$1,Sheet2!$M6298,0))</f>
        <v>0</v>
      </c>
      <c r="O6298" s="38">
        <f>IF(AND(Sheet2!$K6298=$B$2,Sheet2!$L6298=1),Sheet2!$J6298+Sheet2!$M6298,IF(Sheet2!$K6298=$B$2,Sheet2!$M6298,0))</f>
        <v>0</v>
      </c>
    </row>
    <row r="6299" spans="14:15" x14ac:dyDescent="0.25">
      <c r="N6299" s="38">
        <f>IF(AND(Sheet2!$K6299=$B$1,Sheet2!$L6299=1),Sheet2!$I6299+Sheet2!$M6299,IF(Sheet2!$K6299=$B$1,Sheet2!$M6299,0))</f>
        <v>0</v>
      </c>
      <c r="O6299" s="38">
        <f>IF(AND(Sheet2!$K6299=$B$2,Sheet2!$L6299=1),Sheet2!$J6299+Sheet2!$M6299,IF(Sheet2!$K6299=$B$2,Sheet2!$M6299,0))</f>
        <v>0</v>
      </c>
    </row>
    <row r="6300" spans="14:15" x14ac:dyDescent="0.25">
      <c r="N6300" s="38">
        <f>IF(AND(Sheet2!$K6300=$B$1,Sheet2!$L6300=1),Sheet2!$I6300+Sheet2!$M6300,IF(Sheet2!$K6300=$B$1,Sheet2!$M6300,0))</f>
        <v>0</v>
      </c>
      <c r="O6300" s="38">
        <f>IF(AND(Sheet2!$K6300=$B$2,Sheet2!$L6300=1),Sheet2!$J6300+Sheet2!$M6300,IF(Sheet2!$K6300=$B$2,Sheet2!$M6300,0))</f>
        <v>0</v>
      </c>
    </row>
    <row r="6301" spans="14:15" x14ac:dyDescent="0.25">
      <c r="N6301" s="38">
        <f>IF(AND(Sheet2!$K6301=$B$1,Sheet2!$L6301=1),Sheet2!$I6301+Sheet2!$M6301,IF(Sheet2!$K6301=$B$1,Sheet2!$M6301,0))</f>
        <v>0</v>
      </c>
      <c r="O6301" s="38">
        <f>IF(AND(Sheet2!$K6301=$B$2,Sheet2!$L6301=1),Sheet2!$J6301+Sheet2!$M6301,IF(Sheet2!$K6301=$B$2,Sheet2!$M6301,0))</f>
        <v>0</v>
      </c>
    </row>
    <row r="6302" spans="14:15" x14ac:dyDescent="0.25">
      <c r="N6302" s="38">
        <f>IF(AND(Sheet2!$K6302=$B$1,Sheet2!$L6302=1),Sheet2!$I6302+Sheet2!$M6302,IF(Sheet2!$K6302=$B$1,Sheet2!$M6302,0))</f>
        <v>0</v>
      </c>
      <c r="O6302" s="38">
        <f>IF(AND(Sheet2!$K6302=$B$2,Sheet2!$L6302=1),Sheet2!$J6302+Sheet2!$M6302,IF(Sheet2!$K6302=$B$2,Sheet2!$M6302,0))</f>
        <v>0</v>
      </c>
    </row>
    <row r="6303" spans="14:15" x14ac:dyDescent="0.25">
      <c r="N6303" s="38">
        <f>IF(AND(Sheet2!$K6303=$B$1,Sheet2!$L6303=1),Sheet2!$I6303+Sheet2!$M6303,IF(Sheet2!$K6303=$B$1,Sheet2!$M6303,0))</f>
        <v>0</v>
      </c>
      <c r="O6303" s="38">
        <f>IF(AND(Sheet2!$K6303=$B$2,Sheet2!$L6303=1),Sheet2!$J6303+Sheet2!$M6303,IF(Sheet2!$K6303=$B$2,Sheet2!$M6303,0))</f>
        <v>0</v>
      </c>
    </row>
    <row r="6304" spans="14:15" x14ac:dyDescent="0.25">
      <c r="N6304" s="38">
        <f>IF(AND(Sheet2!$K6304=$B$1,Sheet2!$L6304=1),Sheet2!$I6304+Sheet2!$M6304,IF(Sheet2!$K6304=$B$1,Sheet2!$M6304,0))</f>
        <v>0</v>
      </c>
      <c r="O6304" s="38">
        <f>IF(AND(Sheet2!$K6304=$B$2,Sheet2!$L6304=1),Sheet2!$J6304+Sheet2!$M6304,IF(Sheet2!$K6304=$B$2,Sheet2!$M6304,0))</f>
        <v>0</v>
      </c>
    </row>
    <row r="6305" spans="14:15" x14ac:dyDescent="0.25">
      <c r="N6305" s="38">
        <f>IF(AND(Sheet2!$K6305=$B$1,Sheet2!$L6305=1),Sheet2!$I6305+Sheet2!$M6305,IF(Sheet2!$K6305=$B$1,Sheet2!$M6305,0))</f>
        <v>0</v>
      </c>
      <c r="O6305" s="38">
        <f>IF(AND(Sheet2!$K6305=$B$2,Sheet2!$L6305=1),Sheet2!$J6305+Sheet2!$M6305,IF(Sheet2!$K6305=$B$2,Sheet2!$M6305,0))</f>
        <v>0</v>
      </c>
    </row>
    <row r="6306" spans="14:15" x14ac:dyDescent="0.25">
      <c r="N6306" s="38">
        <f>IF(AND(Sheet2!$K6306=$B$1,Sheet2!$L6306=1),Sheet2!$I6306+Sheet2!$M6306,IF(Sheet2!$K6306=$B$1,Sheet2!$M6306,0))</f>
        <v>0</v>
      </c>
      <c r="O6306" s="38">
        <f>IF(AND(Sheet2!$K6306=$B$2,Sheet2!$L6306=1),Sheet2!$J6306+Sheet2!$M6306,IF(Sheet2!$K6306=$B$2,Sheet2!$M6306,0))</f>
        <v>0</v>
      </c>
    </row>
    <row r="6307" spans="14:15" x14ac:dyDescent="0.25">
      <c r="N6307" s="38">
        <f>IF(AND(Sheet2!$K6307=$B$1,Sheet2!$L6307=1),Sheet2!$I6307+Sheet2!$M6307,IF(Sheet2!$K6307=$B$1,Sheet2!$M6307,0))</f>
        <v>0</v>
      </c>
      <c r="O6307" s="38">
        <f>IF(AND(Sheet2!$K6307=$B$2,Sheet2!$L6307=1),Sheet2!$J6307+Sheet2!$M6307,IF(Sheet2!$K6307=$B$2,Sheet2!$M6307,0))</f>
        <v>0</v>
      </c>
    </row>
    <row r="6308" spans="14:15" x14ac:dyDescent="0.25">
      <c r="N6308" s="38">
        <f>IF(AND(Sheet2!$K6308=$B$1,Sheet2!$L6308=1),Sheet2!$I6308+Sheet2!$M6308,IF(Sheet2!$K6308=$B$1,Sheet2!$M6308,0))</f>
        <v>0</v>
      </c>
      <c r="O6308" s="38">
        <f>IF(AND(Sheet2!$K6308=$B$2,Sheet2!$L6308=1),Sheet2!$J6308+Sheet2!$M6308,IF(Sheet2!$K6308=$B$2,Sheet2!$M6308,0))</f>
        <v>0</v>
      </c>
    </row>
    <row r="6309" spans="14:15" x14ac:dyDescent="0.25">
      <c r="N6309" s="38">
        <f>IF(AND(Sheet2!$K6309=$B$1,Sheet2!$L6309=1),Sheet2!$I6309+Sheet2!$M6309,IF(Sheet2!$K6309=$B$1,Sheet2!$M6309,0))</f>
        <v>0</v>
      </c>
      <c r="O6309" s="38">
        <f>IF(AND(Sheet2!$K6309=$B$2,Sheet2!$L6309=1),Sheet2!$J6309+Sheet2!$M6309,IF(Sheet2!$K6309=$B$2,Sheet2!$M6309,0))</f>
        <v>0</v>
      </c>
    </row>
    <row r="6310" spans="14:15" x14ac:dyDescent="0.25">
      <c r="N6310" s="38">
        <f>IF(AND(Sheet2!$K6310=$B$1,Sheet2!$L6310=1),Sheet2!$I6310+Sheet2!$M6310,IF(Sheet2!$K6310=$B$1,Sheet2!$M6310,0))</f>
        <v>0</v>
      </c>
      <c r="O6310" s="38">
        <f>IF(AND(Sheet2!$K6310=$B$2,Sheet2!$L6310=1),Sheet2!$J6310+Sheet2!$M6310,IF(Sheet2!$K6310=$B$2,Sheet2!$M6310,0))</f>
        <v>0</v>
      </c>
    </row>
    <row r="6311" spans="14:15" x14ac:dyDescent="0.25">
      <c r="N6311" s="38">
        <f>IF(AND(Sheet2!$K6311=$B$1,Sheet2!$L6311=1),Sheet2!$I6311+Sheet2!$M6311,IF(Sheet2!$K6311=$B$1,Sheet2!$M6311,0))</f>
        <v>0</v>
      </c>
      <c r="O6311" s="38">
        <f>IF(AND(Sheet2!$K6311=$B$2,Sheet2!$L6311=1),Sheet2!$J6311+Sheet2!$M6311,IF(Sheet2!$K6311=$B$2,Sheet2!$M6311,0))</f>
        <v>0</v>
      </c>
    </row>
    <row r="6312" spans="14:15" x14ac:dyDescent="0.25">
      <c r="N6312" s="38">
        <f>IF(AND(Sheet2!$K6312=$B$1,Sheet2!$L6312=1),Sheet2!$I6312+Sheet2!$M6312,IF(Sheet2!$K6312=$B$1,Sheet2!$M6312,0))</f>
        <v>0</v>
      </c>
      <c r="O6312" s="38">
        <f>IF(AND(Sheet2!$K6312=$B$2,Sheet2!$L6312=1),Sheet2!$J6312+Sheet2!$M6312,IF(Sheet2!$K6312=$B$2,Sheet2!$M6312,0))</f>
        <v>0</v>
      </c>
    </row>
    <row r="6313" spans="14:15" x14ac:dyDescent="0.25">
      <c r="N6313" s="38">
        <f>IF(AND(Sheet2!$K6313=$B$1,Sheet2!$L6313=1),Sheet2!$I6313+Sheet2!$M6313,IF(Sheet2!$K6313=$B$1,Sheet2!$M6313,0))</f>
        <v>0</v>
      </c>
      <c r="O6313" s="38">
        <f>IF(AND(Sheet2!$K6313=$B$2,Sheet2!$L6313=1),Sheet2!$J6313+Sheet2!$M6313,IF(Sheet2!$K6313=$B$2,Sheet2!$M6313,0))</f>
        <v>0</v>
      </c>
    </row>
    <row r="6314" spans="14:15" x14ac:dyDescent="0.25">
      <c r="N6314" s="38">
        <f>IF(AND(Sheet2!$K6314=$B$1,Sheet2!$L6314=1),Sheet2!$I6314+Sheet2!$M6314,IF(Sheet2!$K6314=$B$1,Sheet2!$M6314,0))</f>
        <v>0</v>
      </c>
      <c r="O6314" s="38">
        <f>IF(AND(Sheet2!$K6314=$B$2,Sheet2!$L6314=1),Sheet2!$J6314+Sheet2!$M6314,IF(Sheet2!$K6314=$B$2,Sheet2!$M6314,0))</f>
        <v>0</v>
      </c>
    </row>
    <row r="6315" spans="14:15" x14ac:dyDescent="0.25">
      <c r="N6315" s="38">
        <f>IF(AND(Sheet2!$K6315=$B$1,Sheet2!$L6315=1),Sheet2!$I6315+Sheet2!$M6315,IF(Sheet2!$K6315=$B$1,Sheet2!$M6315,0))</f>
        <v>0</v>
      </c>
      <c r="O6315" s="38">
        <f>IF(AND(Sheet2!$K6315=$B$2,Sheet2!$L6315=1),Sheet2!$J6315+Sheet2!$M6315,IF(Sheet2!$K6315=$B$2,Sheet2!$M6315,0))</f>
        <v>0</v>
      </c>
    </row>
    <row r="6316" spans="14:15" x14ac:dyDescent="0.25">
      <c r="N6316" s="38">
        <f>IF(AND(Sheet2!$K6316=$B$1,Sheet2!$L6316=1),Sheet2!$I6316+Sheet2!$M6316,IF(Sheet2!$K6316=$B$1,Sheet2!$M6316,0))</f>
        <v>0</v>
      </c>
      <c r="O6316" s="38">
        <f>IF(AND(Sheet2!$K6316=$B$2,Sheet2!$L6316=1),Sheet2!$J6316+Sheet2!$M6316,IF(Sheet2!$K6316=$B$2,Sheet2!$M6316,0))</f>
        <v>0</v>
      </c>
    </row>
    <row r="6317" spans="14:15" x14ac:dyDescent="0.25">
      <c r="N6317" s="38">
        <f>IF(AND(Sheet2!$K6317=$B$1,Sheet2!$L6317=1),Sheet2!$I6317+Sheet2!$M6317,IF(Sheet2!$K6317=$B$1,Sheet2!$M6317,0))</f>
        <v>0</v>
      </c>
      <c r="O6317" s="38">
        <f>IF(AND(Sheet2!$K6317=$B$2,Sheet2!$L6317=1),Sheet2!$J6317+Sheet2!$M6317,IF(Sheet2!$K6317=$B$2,Sheet2!$M6317,0))</f>
        <v>0</v>
      </c>
    </row>
    <row r="6318" spans="14:15" x14ac:dyDescent="0.25">
      <c r="N6318" s="38">
        <f>IF(AND(Sheet2!$K6318=$B$1,Sheet2!$L6318=1),Sheet2!$I6318+Sheet2!$M6318,IF(Sheet2!$K6318=$B$1,Sheet2!$M6318,0))</f>
        <v>0</v>
      </c>
      <c r="O6318" s="38">
        <f>IF(AND(Sheet2!$K6318=$B$2,Sheet2!$L6318=1),Sheet2!$J6318+Sheet2!$M6318,IF(Sheet2!$K6318=$B$2,Sheet2!$M6318,0))</f>
        <v>0</v>
      </c>
    </row>
    <row r="6319" spans="14:15" x14ac:dyDescent="0.25">
      <c r="N6319" s="38">
        <f>IF(AND(Sheet2!$K6319=$B$1,Sheet2!$L6319=1),Sheet2!$I6319+Sheet2!$M6319,IF(Sheet2!$K6319=$B$1,Sheet2!$M6319,0))</f>
        <v>0</v>
      </c>
      <c r="O6319" s="38">
        <f>IF(AND(Sheet2!$K6319=$B$2,Sheet2!$L6319=1),Sheet2!$J6319+Sheet2!$M6319,IF(Sheet2!$K6319=$B$2,Sheet2!$M6319,0))</f>
        <v>0</v>
      </c>
    </row>
    <row r="6320" spans="14:15" x14ac:dyDescent="0.25">
      <c r="N6320" s="38">
        <f>IF(AND(Sheet2!$K6320=$B$1,Sheet2!$L6320=1),Sheet2!$I6320+Sheet2!$M6320,IF(Sheet2!$K6320=$B$1,Sheet2!$M6320,0))</f>
        <v>0</v>
      </c>
      <c r="O6320" s="38">
        <f>IF(AND(Sheet2!$K6320=$B$2,Sheet2!$L6320=1),Sheet2!$J6320+Sheet2!$M6320,IF(Sheet2!$K6320=$B$2,Sheet2!$M6320,0))</f>
        <v>0</v>
      </c>
    </row>
    <row r="6321" spans="14:15" x14ac:dyDescent="0.25">
      <c r="N6321" s="38">
        <f>IF(AND(Sheet2!$K6321=$B$1,Sheet2!$L6321=1),Sheet2!$I6321+Sheet2!$M6321,IF(Sheet2!$K6321=$B$1,Sheet2!$M6321,0))</f>
        <v>0</v>
      </c>
      <c r="O6321" s="38">
        <f>IF(AND(Sheet2!$K6321=$B$2,Sheet2!$L6321=1),Sheet2!$J6321+Sheet2!$M6321,IF(Sheet2!$K6321=$B$2,Sheet2!$M6321,0))</f>
        <v>0</v>
      </c>
    </row>
    <row r="6322" spans="14:15" x14ac:dyDescent="0.25">
      <c r="N6322" s="38">
        <f>IF(AND(Sheet2!$K6322=$B$1,Sheet2!$L6322=1),Sheet2!$I6322+Sheet2!$M6322,IF(Sheet2!$K6322=$B$1,Sheet2!$M6322,0))</f>
        <v>0</v>
      </c>
      <c r="O6322" s="38">
        <f>IF(AND(Sheet2!$K6322=$B$2,Sheet2!$L6322=1),Sheet2!$J6322+Sheet2!$M6322,IF(Sheet2!$K6322=$B$2,Sheet2!$M6322,0))</f>
        <v>0</v>
      </c>
    </row>
    <row r="6323" spans="14:15" x14ac:dyDescent="0.25">
      <c r="N6323" s="38">
        <f>IF(AND(Sheet2!$K6323=$B$1,Sheet2!$L6323=1),Sheet2!$I6323+Sheet2!$M6323,IF(Sheet2!$K6323=$B$1,Sheet2!$M6323,0))</f>
        <v>0</v>
      </c>
      <c r="O6323" s="38">
        <f>IF(AND(Sheet2!$K6323=$B$2,Sheet2!$L6323=1),Sheet2!$J6323+Sheet2!$M6323,IF(Sheet2!$K6323=$B$2,Sheet2!$M6323,0))</f>
        <v>0</v>
      </c>
    </row>
    <row r="6324" spans="14:15" x14ac:dyDescent="0.25">
      <c r="N6324" s="38">
        <f>IF(AND(Sheet2!$K6324=$B$1,Sheet2!$L6324=1),Sheet2!$I6324+Sheet2!$M6324,IF(Sheet2!$K6324=$B$1,Sheet2!$M6324,0))</f>
        <v>0</v>
      </c>
      <c r="O6324" s="38">
        <f>IF(AND(Sheet2!$K6324=$B$2,Sheet2!$L6324=1),Sheet2!$J6324+Sheet2!$M6324,IF(Sheet2!$K6324=$B$2,Sheet2!$M6324,0))</f>
        <v>0</v>
      </c>
    </row>
    <row r="6325" spans="14:15" x14ac:dyDescent="0.25">
      <c r="N6325" s="38">
        <f>IF(AND(Sheet2!$K6325=$B$1,Sheet2!$L6325=1),Sheet2!$I6325+Sheet2!$M6325,IF(Sheet2!$K6325=$B$1,Sheet2!$M6325,0))</f>
        <v>0</v>
      </c>
      <c r="O6325" s="38">
        <f>IF(AND(Sheet2!$K6325=$B$2,Sheet2!$L6325=1),Sheet2!$J6325+Sheet2!$M6325,IF(Sheet2!$K6325=$B$2,Sheet2!$M6325,0))</f>
        <v>0</v>
      </c>
    </row>
    <row r="6326" spans="14:15" x14ac:dyDescent="0.25">
      <c r="N6326" s="38">
        <f>IF(AND(Sheet2!$K6326=$B$1,Sheet2!$L6326=1),Sheet2!$I6326+Sheet2!$M6326,IF(Sheet2!$K6326=$B$1,Sheet2!$M6326,0))</f>
        <v>0</v>
      </c>
      <c r="O6326" s="38">
        <f>IF(AND(Sheet2!$K6326=$B$2,Sheet2!$L6326=1),Sheet2!$J6326+Sheet2!$M6326,IF(Sheet2!$K6326=$B$2,Sheet2!$M6326,0))</f>
        <v>0</v>
      </c>
    </row>
    <row r="6327" spans="14:15" x14ac:dyDescent="0.25">
      <c r="N6327" s="38">
        <f>IF(AND(Sheet2!$K6327=$B$1,Sheet2!$L6327=1),Sheet2!$I6327+Sheet2!$M6327,IF(Sheet2!$K6327=$B$1,Sheet2!$M6327,0))</f>
        <v>0</v>
      </c>
      <c r="O6327" s="38">
        <f>IF(AND(Sheet2!$K6327=$B$2,Sheet2!$L6327=1),Sheet2!$J6327+Sheet2!$M6327,IF(Sheet2!$K6327=$B$2,Sheet2!$M6327,0))</f>
        <v>0</v>
      </c>
    </row>
    <row r="6328" spans="14:15" x14ac:dyDescent="0.25">
      <c r="N6328" s="38">
        <f>IF(AND(Sheet2!$K6328=$B$1,Sheet2!$L6328=1),Sheet2!$I6328+Sheet2!$M6328,IF(Sheet2!$K6328=$B$1,Sheet2!$M6328,0))</f>
        <v>0</v>
      </c>
      <c r="O6328" s="38">
        <f>IF(AND(Sheet2!$K6328=$B$2,Sheet2!$L6328=1),Sheet2!$J6328+Sheet2!$M6328,IF(Sheet2!$K6328=$B$2,Sheet2!$M6328,0))</f>
        <v>0</v>
      </c>
    </row>
    <row r="6329" spans="14:15" x14ac:dyDescent="0.25">
      <c r="N6329" s="38">
        <f>IF(AND(Sheet2!$K6329=$B$1,Sheet2!$L6329=1),Sheet2!$I6329+Sheet2!$M6329,IF(Sheet2!$K6329=$B$1,Sheet2!$M6329,0))</f>
        <v>0</v>
      </c>
      <c r="O6329" s="38">
        <f>IF(AND(Sheet2!$K6329=$B$2,Sheet2!$L6329=1),Sheet2!$J6329+Sheet2!$M6329,IF(Sheet2!$K6329=$B$2,Sheet2!$M6329,0))</f>
        <v>0</v>
      </c>
    </row>
    <row r="6330" spans="14:15" x14ac:dyDescent="0.25">
      <c r="N6330" s="38">
        <f>IF(AND(Sheet2!$K6330=$B$1,Sheet2!$L6330=1),Sheet2!$I6330+Sheet2!$M6330,IF(Sheet2!$K6330=$B$1,Sheet2!$M6330,0))</f>
        <v>0</v>
      </c>
      <c r="O6330" s="38">
        <f>IF(AND(Sheet2!$K6330=$B$2,Sheet2!$L6330=1),Sheet2!$J6330+Sheet2!$M6330,IF(Sheet2!$K6330=$B$2,Sheet2!$M6330,0))</f>
        <v>0</v>
      </c>
    </row>
    <row r="6331" spans="14:15" x14ac:dyDescent="0.25">
      <c r="N6331" s="38">
        <f>IF(AND(Sheet2!$K6331=$B$1,Sheet2!$L6331=1),Sheet2!$I6331+Sheet2!$M6331,IF(Sheet2!$K6331=$B$1,Sheet2!$M6331,0))</f>
        <v>0</v>
      </c>
      <c r="O6331" s="38">
        <f>IF(AND(Sheet2!$K6331=$B$2,Sheet2!$L6331=1),Sheet2!$J6331+Sheet2!$M6331,IF(Sheet2!$K6331=$B$2,Sheet2!$M6331,0))</f>
        <v>0</v>
      </c>
    </row>
    <row r="6332" spans="14:15" x14ac:dyDescent="0.25">
      <c r="N6332" s="38">
        <f>IF(AND(Sheet2!$K6332=$B$1,Sheet2!$L6332=1),Sheet2!$I6332+Sheet2!$M6332,IF(Sheet2!$K6332=$B$1,Sheet2!$M6332,0))</f>
        <v>0</v>
      </c>
      <c r="O6332" s="38">
        <f>IF(AND(Sheet2!$K6332=$B$2,Sheet2!$L6332=1),Sheet2!$J6332+Sheet2!$M6332,IF(Sheet2!$K6332=$B$2,Sheet2!$M6332,0))</f>
        <v>0</v>
      </c>
    </row>
    <row r="6333" spans="14:15" x14ac:dyDescent="0.25">
      <c r="N6333" s="38">
        <f>IF(AND(Sheet2!$K6333=$B$1,Sheet2!$L6333=1),Sheet2!$I6333+Sheet2!$M6333,IF(Sheet2!$K6333=$B$1,Sheet2!$M6333,0))</f>
        <v>0</v>
      </c>
      <c r="O6333" s="38">
        <f>IF(AND(Sheet2!$K6333=$B$2,Sheet2!$L6333=1),Sheet2!$J6333+Sheet2!$M6333,IF(Sheet2!$K6333=$B$2,Sheet2!$M6333,0))</f>
        <v>0</v>
      </c>
    </row>
    <row r="6334" spans="14:15" x14ac:dyDescent="0.25">
      <c r="N6334" s="38">
        <f>IF(AND(Sheet2!$K6334=$B$1,Sheet2!$L6334=1),Sheet2!$I6334+Sheet2!$M6334,IF(Sheet2!$K6334=$B$1,Sheet2!$M6334,0))</f>
        <v>0</v>
      </c>
      <c r="O6334" s="38">
        <f>IF(AND(Sheet2!$K6334=$B$2,Sheet2!$L6334=1),Sheet2!$J6334+Sheet2!$M6334,IF(Sheet2!$K6334=$B$2,Sheet2!$M6334,0))</f>
        <v>0</v>
      </c>
    </row>
    <row r="6335" spans="14:15" x14ac:dyDescent="0.25">
      <c r="N6335" s="38">
        <f>IF(AND(Sheet2!$K6335=$B$1,Sheet2!$L6335=1),Sheet2!$I6335+Sheet2!$M6335,IF(Sheet2!$K6335=$B$1,Sheet2!$M6335,0))</f>
        <v>0</v>
      </c>
      <c r="O6335" s="38">
        <f>IF(AND(Sheet2!$K6335=$B$2,Sheet2!$L6335=1),Sheet2!$J6335+Sheet2!$M6335,IF(Sheet2!$K6335=$B$2,Sheet2!$M6335,0))</f>
        <v>0</v>
      </c>
    </row>
    <row r="6336" spans="14:15" x14ac:dyDescent="0.25">
      <c r="N6336" s="38">
        <f>IF(AND(Sheet2!$K6336=$B$1,Sheet2!$L6336=1),Sheet2!$I6336+Sheet2!$M6336,IF(Sheet2!$K6336=$B$1,Sheet2!$M6336,0))</f>
        <v>0</v>
      </c>
      <c r="O6336" s="38">
        <f>IF(AND(Sheet2!$K6336=$B$2,Sheet2!$L6336=1),Sheet2!$J6336+Sheet2!$M6336,IF(Sheet2!$K6336=$B$2,Sheet2!$M6336,0))</f>
        <v>0</v>
      </c>
    </row>
    <row r="6337" spans="14:15" x14ac:dyDescent="0.25">
      <c r="N6337" s="38">
        <f>IF(AND(Sheet2!$K6337=$B$1,Sheet2!$L6337=1),Sheet2!$I6337+Sheet2!$M6337,IF(Sheet2!$K6337=$B$1,Sheet2!$M6337,0))</f>
        <v>0</v>
      </c>
      <c r="O6337" s="38">
        <f>IF(AND(Sheet2!$K6337=$B$2,Sheet2!$L6337=1),Sheet2!$J6337+Sheet2!$M6337,IF(Sheet2!$K6337=$B$2,Sheet2!$M6337,0))</f>
        <v>0</v>
      </c>
    </row>
    <row r="6338" spans="14:15" x14ac:dyDescent="0.25">
      <c r="N6338" s="38">
        <f>IF(AND(Sheet2!$K6338=$B$1,Sheet2!$L6338=1),Sheet2!$I6338+Sheet2!$M6338,IF(Sheet2!$K6338=$B$1,Sheet2!$M6338,0))</f>
        <v>0</v>
      </c>
      <c r="O6338" s="38">
        <f>IF(AND(Sheet2!$K6338=$B$2,Sheet2!$L6338=1),Sheet2!$J6338+Sheet2!$M6338,IF(Sheet2!$K6338=$B$2,Sheet2!$M6338,0))</f>
        <v>0</v>
      </c>
    </row>
    <row r="6339" spans="14:15" x14ac:dyDescent="0.25">
      <c r="N6339" s="38">
        <f>IF(AND(Sheet2!$K6339=$B$1,Sheet2!$L6339=1),Sheet2!$I6339+Sheet2!$M6339,IF(Sheet2!$K6339=$B$1,Sheet2!$M6339,0))</f>
        <v>0</v>
      </c>
      <c r="O6339" s="38">
        <f>IF(AND(Sheet2!$K6339=$B$2,Sheet2!$L6339=1),Sheet2!$J6339+Sheet2!$M6339,IF(Sheet2!$K6339=$B$2,Sheet2!$M6339,0))</f>
        <v>0</v>
      </c>
    </row>
    <row r="6340" spans="14:15" x14ac:dyDescent="0.25">
      <c r="N6340" s="38">
        <f>IF(AND(Sheet2!$K6340=$B$1,Sheet2!$L6340=1),Sheet2!$I6340+Sheet2!$M6340,IF(Sheet2!$K6340=$B$1,Sheet2!$M6340,0))</f>
        <v>0</v>
      </c>
      <c r="O6340" s="38">
        <f>IF(AND(Sheet2!$K6340=$B$2,Sheet2!$L6340=1),Sheet2!$J6340+Sheet2!$M6340,IF(Sheet2!$K6340=$B$2,Sheet2!$M6340,0))</f>
        <v>0</v>
      </c>
    </row>
    <row r="6341" spans="14:15" x14ac:dyDescent="0.25">
      <c r="N6341" s="38">
        <f>IF(AND(Sheet2!$K6341=$B$1,Sheet2!$L6341=1),Sheet2!$I6341+Sheet2!$M6341,IF(Sheet2!$K6341=$B$1,Sheet2!$M6341,0))</f>
        <v>0</v>
      </c>
      <c r="O6341" s="38">
        <f>IF(AND(Sheet2!$K6341=$B$2,Sheet2!$L6341=1),Sheet2!$J6341+Sheet2!$M6341,IF(Sheet2!$K6341=$B$2,Sheet2!$M6341,0))</f>
        <v>0</v>
      </c>
    </row>
    <row r="6342" spans="14:15" x14ac:dyDescent="0.25">
      <c r="N6342" s="38">
        <f>IF(AND(Sheet2!$K6342=$B$1,Sheet2!$L6342=1),Sheet2!$I6342+Sheet2!$M6342,IF(Sheet2!$K6342=$B$1,Sheet2!$M6342,0))</f>
        <v>0</v>
      </c>
      <c r="O6342" s="38">
        <f>IF(AND(Sheet2!$K6342=$B$2,Sheet2!$L6342=1),Sheet2!$J6342+Sheet2!$M6342,IF(Sheet2!$K6342=$B$2,Sheet2!$M6342,0))</f>
        <v>0</v>
      </c>
    </row>
    <row r="6343" spans="14:15" x14ac:dyDescent="0.25">
      <c r="N6343" s="38">
        <f>IF(AND(Sheet2!$K6343=$B$1,Sheet2!$L6343=1),Sheet2!$I6343+Sheet2!$M6343,IF(Sheet2!$K6343=$B$1,Sheet2!$M6343,0))</f>
        <v>0</v>
      </c>
      <c r="O6343" s="38">
        <f>IF(AND(Sheet2!$K6343=$B$2,Sheet2!$L6343=1),Sheet2!$J6343+Sheet2!$M6343,IF(Sheet2!$K6343=$B$2,Sheet2!$M6343,0))</f>
        <v>0</v>
      </c>
    </row>
    <row r="6344" spans="14:15" x14ac:dyDescent="0.25">
      <c r="N6344" s="38">
        <f>IF(AND(Sheet2!$K6344=$B$1,Sheet2!$L6344=1),Sheet2!$I6344+Sheet2!$M6344,IF(Sheet2!$K6344=$B$1,Sheet2!$M6344,0))</f>
        <v>0</v>
      </c>
      <c r="O6344" s="38">
        <f>IF(AND(Sheet2!$K6344=$B$2,Sheet2!$L6344=1),Sheet2!$J6344+Sheet2!$M6344,IF(Sheet2!$K6344=$B$2,Sheet2!$M6344,0))</f>
        <v>0</v>
      </c>
    </row>
    <row r="6345" spans="14:15" x14ac:dyDescent="0.25">
      <c r="N6345" s="38">
        <f>IF(AND(Sheet2!$K6345=$B$1,Sheet2!$L6345=1),Sheet2!$I6345+Sheet2!$M6345,IF(Sheet2!$K6345=$B$1,Sheet2!$M6345,0))</f>
        <v>0</v>
      </c>
      <c r="O6345" s="38">
        <f>IF(AND(Sheet2!$K6345=$B$2,Sheet2!$L6345=1),Sheet2!$J6345+Sheet2!$M6345,IF(Sheet2!$K6345=$B$2,Sheet2!$M6345,0))</f>
        <v>0</v>
      </c>
    </row>
    <row r="6346" spans="14:15" x14ac:dyDescent="0.25">
      <c r="N6346" s="38">
        <f>IF(AND(Sheet2!$K6346=$B$1,Sheet2!$L6346=1),Sheet2!$I6346+Sheet2!$M6346,IF(Sheet2!$K6346=$B$1,Sheet2!$M6346,0))</f>
        <v>0</v>
      </c>
      <c r="O6346" s="38">
        <f>IF(AND(Sheet2!$K6346=$B$2,Sheet2!$L6346=1),Sheet2!$J6346+Sheet2!$M6346,IF(Sheet2!$K6346=$B$2,Sheet2!$M6346,0))</f>
        <v>0</v>
      </c>
    </row>
    <row r="6347" spans="14:15" x14ac:dyDescent="0.25">
      <c r="N6347" s="38">
        <f>IF(AND(Sheet2!$K6347=$B$1,Sheet2!$L6347=1),Sheet2!$I6347+Sheet2!$M6347,IF(Sheet2!$K6347=$B$1,Sheet2!$M6347,0))</f>
        <v>0</v>
      </c>
      <c r="O6347" s="38">
        <f>IF(AND(Sheet2!$K6347=$B$2,Sheet2!$L6347=1),Sheet2!$J6347+Sheet2!$M6347,IF(Sheet2!$K6347=$B$2,Sheet2!$M6347,0))</f>
        <v>0</v>
      </c>
    </row>
    <row r="6348" spans="14:15" x14ac:dyDescent="0.25">
      <c r="N6348" s="38">
        <f>IF(AND(Sheet2!$K6348=$B$1,Sheet2!$L6348=1),Sheet2!$I6348+Sheet2!$M6348,IF(Sheet2!$K6348=$B$1,Sheet2!$M6348,0))</f>
        <v>0</v>
      </c>
      <c r="O6348" s="38">
        <f>IF(AND(Sheet2!$K6348=$B$2,Sheet2!$L6348=1),Sheet2!$J6348+Sheet2!$M6348,IF(Sheet2!$K6348=$B$2,Sheet2!$M6348,0))</f>
        <v>0</v>
      </c>
    </row>
    <row r="6349" spans="14:15" x14ac:dyDescent="0.25">
      <c r="N6349" s="38">
        <f>IF(AND(Sheet2!$K6349=$B$1,Sheet2!$L6349=1),Sheet2!$I6349+Sheet2!$M6349,IF(Sheet2!$K6349=$B$1,Sheet2!$M6349,0))</f>
        <v>0</v>
      </c>
      <c r="O6349" s="38">
        <f>IF(AND(Sheet2!$K6349=$B$2,Sheet2!$L6349=1),Sheet2!$J6349+Sheet2!$M6349,IF(Sheet2!$K6349=$B$2,Sheet2!$M6349,0))</f>
        <v>0</v>
      </c>
    </row>
    <row r="6350" spans="14:15" x14ac:dyDescent="0.25">
      <c r="N6350" s="38">
        <f>IF(AND(Sheet2!$K6350=$B$1,Sheet2!$L6350=1),Sheet2!$I6350+Sheet2!$M6350,IF(Sheet2!$K6350=$B$1,Sheet2!$M6350,0))</f>
        <v>0</v>
      </c>
      <c r="O6350" s="38">
        <f>IF(AND(Sheet2!$K6350=$B$2,Sheet2!$L6350=1),Sheet2!$J6350+Sheet2!$M6350,IF(Sheet2!$K6350=$B$2,Sheet2!$M6350,0))</f>
        <v>0</v>
      </c>
    </row>
    <row r="6351" spans="14:15" x14ac:dyDescent="0.25">
      <c r="N6351" s="38">
        <f>IF(AND(Sheet2!$K6351=$B$1,Sheet2!$L6351=1),Sheet2!$I6351+Sheet2!$M6351,IF(Sheet2!$K6351=$B$1,Sheet2!$M6351,0))</f>
        <v>0</v>
      </c>
      <c r="O6351" s="38">
        <f>IF(AND(Sheet2!$K6351=$B$2,Sheet2!$L6351=1),Sheet2!$J6351+Sheet2!$M6351,IF(Sheet2!$K6351=$B$2,Sheet2!$M6351,0))</f>
        <v>0</v>
      </c>
    </row>
    <row r="6352" spans="14:15" x14ac:dyDescent="0.25">
      <c r="N6352" s="38">
        <f>IF(AND(Sheet2!$K6352=$B$1,Sheet2!$L6352=1),Sheet2!$I6352+Sheet2!$M6352,IF(Sheet2!$K6352=$B$1,Sheet2!$M6352,0))</f>
        <v>0</v>
      </c>
      <c r="O6352" s="38">
        <f>IF(AND(Sheet2!$K6352=$B$2,Sheet2!$L6352=1),Sheet2!$J6352+Sheet2!$M6352,IF(Sheet2!$K6352=$B$2,Sheet2!$M6352,0))</f>
        <v>0</v>
      </c>
    </row>
    <row r="6353" spans="14:15" x14ac:dyDescent="0.25">
      <c r="N6353" s="38">
        <f>IF(AND(Sheet2!$K6353=$B$1,Sheet2!$L6353=1),Sheet2!$I6353+Sheet2!$M6353,IF(Sheet2!$K6353=$B$1,Sheet2!$M6353,0))</f>
        <v>0</v>
      </c>
      <c r="O6353" s="38">
        <f>IF(AND(Sheet2!$K6353=$B$2,Sheet2!$L6353=1),Sheet2!$J6353+Sheet2!$M6353,IF(Sheet2!$K6353=$B$2,Sheet2!$M6353,0))</f>
        <v>0</v>
      </c>
    </row>
    <row r="6354" spans="14:15" x14ac:dyDescent="0.25">
      <c r="N6354" s="38">
        <f>IF(AND(Sheet2!$K6354=$B$1,Sheet2!$L6354=1),Sheet2!$I6354+Sheet2!$M6354,IF(Sheet2!$K6354=$B$1,Sheet2!$M6354,0))</f>
        <v>0</v>
      </c>
      <c r="O6354" s="38">
        <f>IF(AND(Sheet2!$K6354=$B$2,Sheet2!$L6354=1),Sheet2!$J6354+Sheet2!$M6354,IF(Sheet2!$K6354=$B$2,Sheet2!$M6354,0))</f>
        <v>0</v>
      </c>
    </row>
    <row r="6355" spans="14:15" x14ac:dyDescent="0.25">
      <c r="N6355" s="38">
        <f>IF(AND(Sheet2!$K6355=$B$1,Sheet2!$L6355=1),Sheet2!$I6355+Sheet2!$M6355,IF(Sheet2!$K6355=$B$1,Sheet2!$M6355,0))</f>
        <v>0</v>
      </c>
      <c r="O6355" s="38">
        <f>IF(AND(Sheet2!$K6355=$B$2,Sheet2!$L6355=1),Sheet2!$J6355+Sheet2!$M6355,IF(Sheet2!$K6355=$B$2,Sheet2!$M6355,0))</f>
        <v>0</v>
      </c>
    </row>
    <row r="6356" spans="14:15" x14ac:dyDescent="0.25">
      <c r="N6356" s="38">
        <f>IF(AND(Sheet2!$K6356=$B$1,Sheet2!$L6356=1),Sheet2!$I6356+Sheet2!$M6356,IF(Sheet2!$K6356=$B$1,Sheet2!$M6356,0))</f>
        <v>0</v>
      </c>
      <c r="O6356" s="38">
        <f>IF(AND(Sheet2!$K6356=$B$2,Sheet2!$L6356=1),Sheet2!$J6356+Sheet2!$M6356,IF(Sheet2!$K6356=$B$2,Sheet2!$M6356,0))</f>
        <v>0</v>
      </c>
    </row>
    <row r="6357" spans="14:15" x14ac:dyDescent="0.25">
      <c r="N6357" s="38">
        <f>IF(AND(Sheet2!$K6357=$B$1,Sheet2!$L6357=1),Sheet2!$I6357+Sheet2!$M6357,IF(Sheet2!$K6357=$B$1,Sheet2!$M6357,0))</f>
        <v>0</v>
      </c>
      <c r="O6357" s="38">
        <f>IF(AND(Sheet2!$K6357=$B$2,Sheet2!$L6357=1),Sheet2!$J6357+Sheet2!$M6357,IF(Sheet2!$K6357=$B$2,Sheet2!$M6357,0))</f>
        <v>0</v>
      </c>
    </row>
    <row r="6358" spans="14:15" x14ac:dyDescent="0.25">
      <c r="N6358" s="38">
        <f>IF(AND(Sheet2!$K6358=$B$1,Sheet2!$L6358=1),Sheet2!$I6358+Sheet2!$M6358,IF(Sheet2!$K6358=$B$1,Sheet2!$M6358,0))</f>
        <v>0</v>
      </c>
      <c r="O6358" s="38">
        <f>IF(AND(Sheet2!$K6358=$B$2,Sheet2!$L6358=1),Sheet2!$J6358+Sheet2!$M6358,IF(Sheet2!$K6358=$B$2,Sheet2!$M6358,0))</f>
        <v>0</v>
      </c>
    </row>
    <row r="6359" spans="14:15" x14ac:dyDescent="0.25">
      <c r="N6359" s="38">
        <f>IF(AND(Sheet2!$K6359=$B$1,Sheet2!$L6359=1),Sheet2!$I6359+Sheet2!$M6359,IF(Sheet2!$K6359=$B$1,Sheet2!$M6359,0))</f>
        <v>0</v>
      </c>
      <c r="O6359" s="38">
        <f>IF(AND(Sheet2!$K6359=$B$2,Sheet2!$L6359=1),Sheet2!$J6359+Sheet2!$M6359,IF(Sheet2!$K6359=$B$2,Sheet2!$M6359,0))</f>
        <v>0</v>
      </c>
    </row>
    <row r="6360" spans="14:15" x14ac:dyDescent="0.25">
      <c r="N6360" s="38">
        <f>IF(AND(Sheet2!$K6360=$B$1,Sheet2!$L6360=1),Sheet2!$I6360+Sheet2!$M6360,IF(Sheet2!$K6360=$B$1,Sheet2!$M6360,0))</f>
        <v>0</v>
      </c>
      <c r="O6360" s="38">
        <f>IF(AND(Sheet2!$K6360=$B$2,Sheet2!$L6360=1),Sheet2!$J6360+Sheet2!$M6360,IF(Sheet2!$K6360=$B$2,Sheet2!$M6360,0))</f>
        <v>0</v>
      </c>
    </row>
    <row r="6361" spans="14:15" x14ac:dyDescent="0.25">
      <c r="N6361" s="38">
        <f>IF(AND(Sheet2!$K6361=$B$1,Sheet2!$L6361=1),Sheet2!$I6361+Sheet2!$M6361,IF(Sheet2!$K6361=$B$1,Sheet2!$M6361,0))</f>
        <v>0</v>
      </c>
      <c r="O6361" s="38">
        <f>IF(AND(Sheet2!$K6361=$B$2,Sheet2!$L6361=1),Sheet2!$J6361+Sheet2!$M6361,IF(Sheet2!$K6361=$B$2,Sheet2!$M6361,0))</f>
        <v>0</v>
      </c>
    </row>
    <row r="6362" spans="14:15" x14ac:dyDescent="0.25">
      <c r="N6362" s="38">
        <f>IF(AND(Sheet2!$K6362=$B$1,Sheet2!$L6362=1),Sheet2!$I6362+Sheet2!$M6362,IF(Sheet2!$K6362=$B$1,Sheet2!$M6362,0))</f>
        <v>0</v>
      </c>
      <c r="O6362" s="38">
        <f>IF(AND(Sheet2!$K6362=$B$2,Sheet2!$L6362=1),Sheet2!$J6362+Sheet2!$M6362,IF(Sheet2!$K6362=$B$2,Sheet2!$M6362,0))</f>
        <v>0</v>
      </c>
    </row>
    <row r="6363" spans="14:15" x14ac:dyDescent="0.25">
      <c r="N6363" s="38">
        <f>IF(AND(Sheet2!$K6363=$B$1,Sheet2!$L6363=1),Sheet2!$I6363+Sheet2!$M6363,IF(Sheet2!$K6363=$B$1,Sheet2!$M6363,0))</f>
        <v>0</v>
      </c>
      <c r="O6363" s="38">
        <f>IF(AND(Sheet2!$K6363=$B$2,Sheet2!$L6363=1),Sheet2!$J6363+Sheet2!$M6363,IF(Sheet2!$K6363=$B$2,Sheet2!$M6363,0))</f>
        <v>0</v>
      </c>
    </row>
    <row r="6364" spans="14:15" x14ac:dyDescent="0.25">
      <c r="N6364" s="38">
        <f>IF(AND(Sheet2!$K6364=$B$1,Sheet2!$L6364=1),Sheet2!$I6364+Sheet2!$M6364,IF(Sheet2!$K6364=$B$1,Sheet2!$M6364,0))</f>
        <v>0</v>
      </c>
      <c r="O6364" s="38">
        <f>IF(AND(Sheet2!$K6364=$B$2,Sheet2!$L6364=1),Sheet2!$J6364+Sheet2!$M6364,IF(Sheet2!$K6364=$B$2,Sheet2!$M6364,0))</f>
        <v>0</v>
      </c>
    </row>
    <row r="6365" spans="14:15" x14ac:dyDescent="0.25">
      <c r="N6365" s="38">
        <f>IF(AND(Sheet2!$K6365=$B$1,Sheet2!$L6365=1),Sheet2!$I6365+Sheet2!$M6365,IF(Sheet2!$K6365=$B$1,Sheet2!$M6365,0))</f>
        <v>0</v>
      </c>
      <c r="O6365" s="38">
        <f>IF(AND(Sheet2!$K6365=$B$2,Sheet2!$L6365=1),Sheet2!$J6365+Sheet2!$M6365,IF(Sheet2!$K6365=$B$2,Sheet2!$M6365,0))</f>
        <v>0</v>
      </c>
    </row>
    <row r="6366" spans="14:15" x14ac:dyDescent="0.25">
      <c r="N6366" s="38">
        <f>IF(AND(Sheet2!$K6366=$B$1,Sheet2!$L6366=1),Sheet2!$I6366+Sheet2!$M6366,IF(Sheet2!$K6366=$B$1,Sheet2!$M6366,0))</f>
        <v>0</v>
      </c>
      <c r="O6366" s="38">
        <f>IF(AND(Sheet2!$K6366=$B$2,Sheet2!$L6366=1),Sheet2!$J6366+Sheet2!$M6366,IF(Sheet2!$K6366=$B$2,Sheet2!$M6366,0))</f>
        <v>0</v>
      </c>
    </row>
    <row r="6367" spans="14:15" x14ac:dyDescent="0.25">
      <c r="N6367" s="38">
        <f>IF(AND(Sheet2!$K6367=$B$1,Sheet2!$L6367=1),Sheet2!$I6367+Sheet2!$M6367,IF(Sheet2!$K6367=$B$1,Sheet2!$M6367,0))</f>
        <v>0</v>
      </c>
      <c r="O6367" s="38">
        <f>IF(AND(Sheet2!$K6367=$B$2,Sheet2!$L6367=1),Sheet2!$J6367+Sheet2!$M6367,IF(Sheet2!$K6367=$B$2,Sheet2!$M6367,0))</f>
        <v>0</v>
      </c>
    </row>
    <row r="6368" spans="14:15" x14ac:dyDescent="0.25">
      <c r="N6368" s="38">
        <f>IF(AND(Sheet2!$K6368=$B$1,Sheet2!$L6368=1),Sheet2!$I6368+Sheet2!$M6368,IF(Sheet2!$K6368=$B$1,Sheet2!$M6368,0))</f>
        <v>0</v>
      </c>
      <c r="O6368" s="38">
        <f>IF(AND(Sheet2!$K6368=$B$2,Sheet2!$L6368=1),Sheet2!$J6368+Sheet2!$M6368,IF(Sheet2!$K6368=$B$2,Sheet2!$M6368,0))</f>
        <v>0</v>
      </c>
    </row>
    <row r="6369" spans="14:15" x14ac:dyDescent="0.25">
      <c r="N6369" s="38">
        <f>IF(AND(Sheet2!$K6369=$B$1,Sheet2!$L6369=1),Sheet2!$I6369+Sheet2!$M6369,IF(Sheet2!$K6369=$B$1,Sheet2!$M6369,0))</f>
        <v>0</v>
      </c>
      <c r="O6369" s="38">
        <f>IF(AND(Sheet2!$K6369=$B$2,Sheet2!$L6369=1),Sheet2!$J6369+Sheet2!$M6369,IF(Sheet2!$K6369=$B$2,Sheet2!$M6369,0))</f>
        <v>0</v>
      </c>
    </row>
    <row r="6370" spans="14:15" x14ac:dyDescent="0.25">
      <c r="N6370" s="38">
        <f>IF(AND(Sheet2!$K6370=$B$1,Sheet2!$L6370=1),Sheet2!$I6370+Sheet2!$M6370,IF(Sheet2!$K6370=$B$1,Sheet2!$M6370,0))</f>
        <v>0</v>
      </c>
      <c r="O6370" s="38">
        <f>IF(AND(Sheet2!$K6370=$B$2,Sheet2!$L6370=1),Sheet2!$J6370+Sheet2!$M6370,IF(Sheet2!$K6370=$B$2,Sheet2!$M6370,0))</f>
        <v>0</v>
      </c>
    </row>
    <row r="6371" spans="14:15" x14ac:dyDescent="0.25">
      <c r="N6371" s="38">
        <f>IF(AND(Sheet2!$K6371=$B$1,Sheet2!$L6371=1),Sheet2!$I6371+Sheet2!$M6371,IF(Sheet2!$K6371=$B$1,Sheet2!$M6371,0))</f>
        <v>0</v>
      </c>
      <c r="O6371" s="38">
        <f>IF(AND(Sheet2!$K6371=$B$2,Sheet2!$L6371=1),Sheet2!$J6371+Sheet2!$M6371,IF(Sheet2!$K6371=$B$2,Sheet2!$M6371,0))</f>
        <v>0</v>
      </c>
    </row>
    <row r="6372" spans="14:15" x14ac:dyDescent="0.25">
      <c r="N6372" s="38">
        <f>IF(AND(Sheet2!$K6372=$B$1,Sheet2!$L6372=1),Sheet2!$I6372+Sheet2!$M6372,IF(Sheet2!$K6372=$B$1,Sheet2!$M6372,0))</f>
        <v>0</v>
      </c>
      <c r="O6372" s="38">
        <f>IF(AND(Sheet2!$K6372=$B$2,Sheet2!$L6372=1),Sheet2!$J6372+Sheet2!$M6372,IF(Sheet2!$K6372=$B$2,Sheet2!$M6372,0))</f>
        <v>0</v>
      </c>
    </row>
    <row r="6373" spans="14:15" x14ac:dyDescent="0.25">
      <c r="N6373" s="38">
        <f>IF(AND(Sheet2!$K6373=$B$1,Sheet2!$L6373=1),Sheet2!$I6373+Sheet2!$M6373,IF(Sheet2!$K6373=$B$1,Sheet2!$M6373,0))</f>
        <v>0</v>
      </c>
      <c r="O6373" s="38">
        <f>IF(AND(Sheet2!$K6373=$B$2,Sheet2!$L6373=1),Sheet2!$J6373+Sheet2!$M6373,IF(Sheet2!$K6373=$B$2,Sheet2!$M6373,0))</f>
        <v>0</v>
      </c>
    </row>
    <row r="6374" spans="14:15" x14ac:dyDescent="0.25">
      <c r="N6374" s="38">
        <f>IF(AND(Sheet2!$K6374=$B$1,Sheet2!$L6374=1),Sheet2!$I6374+Sheet2!$M6374,IF(Sheet2!$K6374=$B$1,Sheet2!$M6374,0))</f>
        <v>0</v>
      </c>
      <c r="O6374" s="38">
        <f>IF(AND(Sheet2!$K6374=$B$2,Sheet2!$L6374=1),Sheet2!$J6374+Sheet2!$M6374,IF(Sheet2!$K6374=$B$2,Sheet2!$M6374,0))</f>
        <v>0</v>
      </c>
    </row>
    <row r="6375" spans="14:15" x14ac:dyDescent="0.25">
      <c r="N6375" s="38">
        <f>IF(AND(Sheet2!$K6375=$B$1,Sheet2!$L6375=1),Sheet2!$I6375+Sheet2!$M6375,IF(Sheet2!$K6375=$B$1,Sheet2!$M6375,0))</f>
        <v>0</v>
      </c>
      <c r="O6375" s="38">
        <f>IF(AND(Sheet2!$K6375=$B$2,Sheet2!$L6375=1),Sheet2!$J6375+Sheet2!$M6375,IF(Sheet2!$K6375=$B$2,Sheet2!$M6375,0))</f>
        <v>0</v>
      </c>
    </row>
    <row r="6376" spans="14:15" x14ac:dyDescent="0.25">
      <c r="N6376" s="38">
        <f>IF(AND(Sheet2!$K6376=$B$1,Sheet2!$L6376=1),Sheet2!$I6376+Sheet2!$M6376,IF(Sheet2!$K6376=$B$1,Sheet2!$M6376,0))</f>
        <v>0</v>
      </c>
      <c r="O6376" s="38">
        <f>IF(AND(Sheet2!$K6376=$B$2,Sheet2!$L6376=1),Sheet2!$J6376+Sheet2!$M6376,IF(Sheet2!$K6376=$B$2,Sheet2!$M6376,0))</f>
        <v>0</v>
      </c>
    </row>
    <row r="6377" spans="14:15" x14ac:dyDescent="0.25">
      <c r="N6377" s="38">
        <f>IF(AND(Sheet2!$K6377=$B$1,Sheet2!$L6377=1),Sheet2!$I6377+Sheet2!$M6377,IF(Sheet2!$K6377=$B$1,Sheet2!$M6377,0))</f>
        <v>0</v>
      </c>
      <c r="O6377" s="38">
        <f>IF(AND(Sheet2!$K6377=$B$2,Sheet2!$L6377=1),Sheet2!$J6377+Sheet2!$M6377,IF(Sheet2!$K6377=$B$2,Sheet2!$M6377,0))</f>
        <v>0</v>
      </c>
    </row>
    <row r="6378" spans="14:15" x14ac:dyDescent="0.25">
      <c r="N6378" s="38">
        <f>IF(AND(Sheet2!$K6378=$B$1,Sheet2!$L6378=1),Sheet2!$I6378+Sheet2!$M6378,IF(Sheet2!$K6378=$B$1,Sheet2!$M6378,0))</f>
        <v>0</v>
      </c>
      <c r="O6378" s="38">
        <f>IF(AND(Sheet2!$K6378=$B$2,Sheet2!$L6378=1),Sheet2!$J6378+Sheet2!$M6378,IF(Sheet2!$K6378=$B$2,Sheet2!$M6378,0))</f>
        <v>0</v>
      </c>
    </row>
    <row r="6379" spans="14:15" x14ac:dyDescent="0.25">
      <c r="N6379" s="38">
        <f>IF(AND(Sheet2!$K6379=$B$1,Sheet2!$L6379=1),Sheet2!$I6379+Sheet2!$M6379,IF(Sheet2!$K6379=$B$1,Sheet2!$M6379,0))</f>
        <v>0</v>
      </c>
      <c r="O6379" s="38">
        <f>IF(AND(Sheet2!$K6379=$B$2,Sheet2!$L6379=1),Sheet2!$J6379+Sheet2!$M6379,IF(Sheet2!$K6379=$B$2,Sheet2!$M6379,0))</f>
        <v>0</v>
      </c>
    </row>
    <row r="6380" spans="14:15" x14ac:dyDescent="0.25">
      <c r="N6380" s="38">
        <f>IF(AND(Sheet2!$K6380=$B$1,Sheet2!$L6380=1),Sheet2!$I6380+Sheet2!$M6380,IF(Sheet2!$K6380=$B$1,Sheet2!$M6380,0))</f>
        <v>0</v>
      </c>
      <c r="O6380" s="38">
        <f>IF(AND(Sheet2!$K6380=$B$2,Sheet2!$L6380=1),Sheet2!$J6380+Sheet2!$M6380,IF(Sheet2!$K6380=$B$2,Sheet2!$M6380,0))</f>
        <v>0</v>
      </c>
    </row>
    <row r="6381" spans="14:15" x14ac:dyDescent="0.25">
      <c r="N6381" s="38">
        <f>IF(AND(Sheet2!$K6381=$B$1,Sheet2!$L6381=1),Sheet2!$I6381+Sheet2!$M6381,IF(Sheet2!$K6381=$B$1,Sheet2!$M6381,0))</f>
        <v>0</v>
      </c>
      <c r="O6381" s="38">
        <f>IF(AND(Sheet2!$K6381=$B$2,Sheet2!$L6381=1),Sheet2!$J6381+Sheet2!$M6381,IF(Sheet2!$K6381=$B$2,Sheet2!$M6381,0))</f>
        <v>0</v>
      </c>
    </row>
    <row r="6382" spans="14:15" x14ac:dyDescent="0.25">
      <c r="N6382" s="38">
        <f>IF(AND(Sheet2!$K6382=$B$1,Sheet2!$L6382=1),Sheet2!$I6382+Sheet2!$M6382,IF(Sheet2!$K6382=$B$1,Sheet2!$M6382,0))</f>
        <v>0</v>
      </c>
      <c r="O6382" s="38">
        <f>IF(AND(Sheet2!$K6382=$B$2,Sheet2!$L6382=1),Sheet2!$J6382+Sheet2!$M6382,IF(Sheet2!$K6382=$B$2,Sheet2!$M6382,0))</f>
        <v>0</v>
      </c>
    </row>
    <row r="6383" spans="14:15" x14ac:dyDescent="0.25">
      <c r="N6383" s="38">
        <f>IF(AND(Sheet2!$K6383=$B$1,Sheet2!$L6383=1),Sheet2!$I6383+Sheet2!$M6383,IF(Sheet2!$K6383=$B$1,Sheet2!$M6383,0))</f>
        <v>0</v>
      </c>
      <c r="O6383" s="38">
        <f>IF(AND(Sheet2!$K6383=$B$2,Sheet2!$L6383=1),Sheet2!$J6383+Sheet2!$M6383,IF(Sheet2!$K6383=$B$2,Sheet2!$M6383,0))</f>
        <v>0</v>
      </c>
    </row>
    <row r="6384" spans="14:15" x14ac:dyDescent="0.25">
      <c r="N6384" s="38">
        <f>IF(AND(Sheet2!$K6384=$B$1,Sheet2!$L6384=1),Sheet2!$I6384+Sheet2!$M6384,IF(Sheet2!$K6384=$B$1,Sheet2!$M6384,0))</f>
        <v>0</v>
      </c>
      <c r="O6384" s="38">
        <f>IF(AND(Sheet2!$K6384=$B$2,Sheet2!$L6384=1),Sheet2!$J6384+Sheet2!$M6384,IF(Sheet2!$K6384=$B$2,Sheet2!$M6384,0))</f>
        <v>0</v>
      </c>
    </row>
    <row r="6385" spans="14:15" x14ac:dyDescent="0.25">
      <c r="N6385" s="38">
        <f>IF(AND(Sheet2!$K6385=$B$1,Sheet2!$L6385=1),Sheet2!$I6385+Sheet2!$M6385,IF(Sheet2!$K6385=$B$1,Sheet2!$M6385,0))</f>
        <v>0</v>
      </c>
      <c r="O6385" s="38">
        <f>IF(AND(Sheet2!$K6385=$B$2,Sheet2!$L6385=1),Sheet2!$J6385+Sheet2!$M6385,IF(Sheet2!$K6385=$B$2,Sheet2!$M6385,0))</f>
        <v>0</v>
      </c>
    </row>
    <row r="6386" spans="14:15" x14ac:dyDescent="0.25">
      <c r="N6386" s="38">
        <f>IF(AND(Sheet2!$K6386=$B$1,Sheet2!$L6386=1),Sheet2!$I6386+Sheet2!$M6386,IF(Sheet2!$K6386=$B$1,Sheet2!$M6386,0))</f>
        <v>0</v>
      </c>
      <c r="O6386" s="38">
        <f>IF(AND(Sheet2!$K6386=$B$2,Sheet2!$L6386=1),Sheet2!$J6386+Sheet2!$M6386,IF(Sheet2!$K6386=$B$2,Sheet2!$M6386,0))</f>
        <v>0</v>
      </c>
    </row>
    <row r="6387" spans="14:15" x14ac:dyDescent="0.25">
      <c r="N6387" s="38">
        <f>IF(AND(Sheet2!$K6387=$B$1,Sheet2!$L6387=1),Sheet2!$I6387+Sheet2!$M6387,IF(Sheet2!$K6387=$B$1,Sheet2!$M6387,0))</f>
        <v>0</v>
      </c>
      <c r="O6387" s="38">
        <f>IF(AND(Sheet2!$K6387=$B$2,Sheet2!$L6387=1),Sheet2!$J6387+Sheet2!$M6387,IF(Sheet2!$K6387=$B$2,Sheet2!$M6387,0))</f>
        <v>0</v>
      </c>
    </row>
    <row r="6388" spans="14:15" x14ac:dyDescent="0.25">
      <c r="N6388" s="38">
        <f>IF(AND(Sheet2!$K6388=$B$1,Sheet2!$L6388=1),Sheet2!$I6388+Sheet2!$M6388,IF(Sheet2!$K6388=$B$1,Sheet2!$M6388,0))</f>
        <v>0</v>
      </c>
      <c r="O6388" s="38">
        <f>IF(AND(Sheet2!$K6388=$B$2,Sheet2!$L6388=1),Sheet2!$J6388+Sheet2!$M6388,IF(Sheet2!$K6388=$B$2,Sheet2!$M6388,0))</f>
        <v>0</v>
      </c>
    </row>
    <row r="6389" spans="14:15" x14ac:dyDescent="0.25">
      <c r="N6389" s="38">
        <f>IF(AND(Sheet2!$K6389=$B$1,Sheet2!$L6389=1),Sheet2!$I6389+Sheet2!$M6389,IF(Sheet2!$K6389=$B$1,Sheet2!$M6389,0))</f>
        <v>0</v>
      </c>
      <c r="O6389" s="38">
        <f>IF(AND(Sheet2!$K6389=$B$2,Sheet2!$L6389=1),Sheet2!$J6389+Sheet2!$M6389,IF(Sheet2!$K6389=$B$2,Sheet2!$M6389,0))</f>
        <v>0</v>
      </c>
    </row>
    <row r="6390" spans="14:15" x14ac:dyDescent="0.25">
      <c r="N6390" s="38">
        <f>IF(AND(Sheet2!$K6390=$B$1,Sheet2!$L6390=1),Sheet2!$I6390+Sheet2!$M6390,IF(Sheet2!$K6390=$B$1,Sheet2!$M6390,0))</f>
        <v>0</v>
      </c>
      <c r="O6390" s="38">
        <f>IF(AND(Sheet2!$K6390=$B$2,Sheet2!$L6390=1),Sheet2!$J6390+Sheet2!$M6390,IF(Sheet2!$K6390=$B$2,Sheet2!$M6390,0))</f>
        <v>0</v>
      </c>
    </row>
    <row r="6391" spans="14:15" x14ac:dyDescent="0.25">
      <c r="N6391" s="38">
        <f>IF(AND(Sheet2!$K6391=$B$1,Sheet2!$L6391=1),Sheet2!$I6391+Sheet2!$M6391,IF(Sheet2!$K6391=$B$1,Sheet2!$M6391,0))</f>
        <v>0</v>
      </c>
      <c r="O6391" s="38">
        <f>IF(AND(Sheet2!$K6391=$B$2,Sheet2!$L6391=1),Sheet2!$J6391+Sheet2!$M6391,IF(Sheet2!$K6391=$B$2,Sheet2!$M6391,0))</f>
        <v>0</v>
      </c>
    </row>
    <row r="6392" spans="14:15" x14ac:dyDescent="0.25">
      <c r="N6392" s="38">
        <f>IF(AND(Sheet2!$K6392=$B$1,Sheet2!$L6392=1),Sheet2!$I6392+Sheet2!$M6392,IF(Sheet2!$K6392=$B$1,Sheet2!$M6392,0))</f>
        <v>0</v>
      </c>
      <c r="O6392" s="38">
        <f>IF(AND(Sheet2!$K6392=$B$2,Sheet2!$L6392=1),Sheet2!$J6392+Sheet2!$M6392,IF(Sheet2!$K6392=$B$2,Sheet2!$M6392,0))</f>
        <v>0</v>
      </c>
    </row>
    <row r="6393" spans="14:15" x14ac:dyDescent="0.25">
      <c r="N6393" s="38">
        <f>IF(AND(Sheet2!$K6393=$B$1,Sheet2!$L6393=1),Sheet2!$I6393+Sheet2!$M6393,IF(Sheet2!$K6393=$B$1,Sheet2!$M6393,0))</f>
        <v>0</v>
      </c>
      <c r="O6393" s="38">
        <f>IF(AND(Sheet2!$K6393=$B$2,Sheet2!$L6393=1),Sheet2!$J6393+Sheet2!$M6393,IF(Sheet2!$K6393=$B$2,Sheet2!$M6393,0))</f>
        <v>0</v>
      </c>
    </row>
    <row r="6394" spans="14:15" x14ac:dyDescent="0.25">
      <c r="N6394" s="38">
        <f>IF(AND(Sheet2!$K6394=$B$1,Sheet2!$L6394=1),Sheet2!$I6394+Sheet2!$M6394,IF(Sheet2!$K6394=$B$1,Sheet2!$M6394,0))</f>
        <v>0</v>
      </c>
      <c r="O6394" s="38">
        <f>IF(AND(Sheet2!$K6394=$B$2,Sheet2!$L6394=1),Sheet2!$J6394+Sheet2!$M6394,IF(Sheet2!$K6394=$B$2,Sheet2!$M6394,0))</f>
        <v>0</v>
      </c>
    </row>
    <row r="6395" spans="14:15" x14ac:dyDescent="0.25">
      <c r="N6395" s="38">
        <f>IF(AND(Sheet2!$K6395=$B$1,Sheet2!$L6395=1),Sheet2!$I6395+Sheet2!$M6395,IF(Sheet2!$K6395=$B$1,Sheet2!$M6395,0))</f>
        <v>0</v>
      </c>
      <c r="O6395" s="38">
        <f>IF(AND(Sheet2!$K6395=$B$2,Sheet2!$L6395=1),Sheet2!$J6395+Sheet2!$M6395,IF(Sheet2!$K6395=$B$2,Sheet2!$M6395,0))</f>
        <v>0</v>
      </c>
    </row>
    <row r="6396" spans="14:15" x14ac:dyDescent="0.25">
      <c r="N6396" s="38">
        <f>IF(AND(Sheet2!$K6396=$B$1,Sheet2!$L6396=1),Sheet2!$I6396+Sheet2!$M6396,IF(Sheet2!$K6396=$B$1,Sheet2!$M6396,0))</f>
        <v>0</v>
      </c>
      <c r="O6396" s="38">
        <f>IF(AND(Sheet2!$K6396=$B$2,Sheet2!$L6396=1),Sheet2!$J6396+Sheet2!$M6396,IF(Sheet2!$K6396=$B$2,Sheet2!$M6396,0))</f>
        <v>0</v>
      </c>
    </row>
    <row r="6397" spans="14:15" x14ac:dyDescent="0.25">
      <c r="N6397" s="38">
        <f>IF(AND(Sheet2!$K6397=$B$1,Sheet2!$L6397=1),Sheet2!$I6397+Sheet2!$M6397,IF(Sheet2!$K6397=$B$1,Sheet2!$M6397,0))</f>
        <v>0</v>
      </c>
      <c r="O6397" s="38">
        <f>IF(AND(Sheet2!$K6397=$B$2,Sheet2!$L6397=1),Sheet2!$J6397+Sheet2!$M6397,IF(Sheet2!$K6397=$B$2,Sheet2!$M6397,0))</f>
        <v>0</v>
      </c>
    </row>
    <row r="6398" spans="14:15" x14ac:dyDescent="0.25">
      <c r="N6398" s="38">
        <f>IF(AND(Sheet2!$K6398=$B$1,Sheet2!$L6398=1),Sheet2!$I6398+Sheet2!$M6398,IF(Sheet2!$K6398=$B$1,Sheet2!$M6398,0))</f>
        <v>0</v>
      </c>
      <c r="O6398" s="38">
        <f>IF(AND(Sheet2!$K6398=$B$2,Sheet2!$L6398=1),Sheet2!$J6398+Sheet2!$M6398,IF(Sheet2!$K6398=$B$2,Sheet2!$M6398,0))</f>
        <v>0</v>
      </c>
    </row>
    <row r="6399" spans="14:15" x14ac:dyDescent="0.25">
      <c r="N6399" s="38">
        <f>IF(AND(Sheet2!$K6399=$B$1,Sheet2!$L6399=1),Sheet2!$I6399+Sheet2!$M6399,IF(Sheet2!$K6399=$B$1,Sheet2!$M6399,0))</f>
        <v>0</v>
      </c>
      <c r="O6399" s="38">
        <f>IF(AND(Sheet2!$K6399=$B$2,Sheet2!$L6399=1),Sheet2!$J6399+Sheet2!$M6399,IF(Sheet2!$K6399=$B$2,Sheet2!$M6399,0))</f>
        <v>0</v>
      </c>
    </row>
    <row r="6400" spans="14:15" x14ac:dyDescent="0.25">
      <c r="N6400" s="38">
        <f>IF(AND(Sheet2!$K6400=$B$1,Sheet2!$L6400=1),Sheet2!$I6400+Sheet2!$M6400,IF(Sheet2!$K6400=$B$1,Sheet2!$M6400,0))</f>
        <v>0</v>
      </c>
      <c r="O6400" s="38">
        <f>IF(AND(Sheet2!$K6400=$B$2,Sheet2!$L6400=1),Sheet2!$J6400+Sheet2!$M6400,IF(Sheet2!$K6400=$B$2,Sheet2!$M6400,0))</f>
        <v>0</v>
      </c>
    </row>
    <row r="6401" spans="14:15" x14ac:dyDescent="0.25">
      <c r="N6401" s="38">
        <f>IF(AND(Sheet2!$K6401=$B$1,Sheet2!$L6401=1),Sheet2!$I6401+Sheet2!$M6401,IF(Sheet2!$K6401=$B$1,Sheet2!$M6401,0))</f>
        <v>0</v>
      </c>
      <c r="O6401" s="38">
        <f>IF(AND(Sheet2!$K6401=$B$2,Sheet2!$L6401=1),Sheet2!$J6401+Sheet2!$M6401,IF(Sheet2!$K6401=$B$2,Sheet2!$M6401,0))</f>
        <v>0</v>
      </c>
    </row>
    <row r="6402" spans="14:15" x14ac:dyDescent="0.25">
      <c r="N6402" s="38">
        <f>IF(AND(Sheet2!$K6402=$B$1,Sheet2!$L6402=1),Sheet2!$I6402+Sheet2!$M6402,IF(Sheet2!$K6402=$B$1,Sheet2!$M6402,0))</f>
        <v>0</v>
      </c>
      <c r="O6402" s="38">
        <f>IF(AND(Sheet2!$K6402=$B$2,Sheet2!$L6402=1),Sheet2!$J6402+Sheet2!$M6402,IF(Sheet2!$K6402=$B$2,Sheet2!$M6402,0))</f>
        <v>0</v>
      </c>
    </row>
    <row r="6403" spans="14:15" x14ac:dyDescent="0.25">
      <c r="N6403" s="38">
        <f>IF(AND(Sheet2!$K6403=$B$1,Sheet2!$L6403=1),Sheet2!$I6403+Sheet2!$M6403,IF(Sheet2!$K6403=$B$1,Sheet2!$M6403,0))</f>
        <v>0</v>
      </c>
      <c r="O6403" s="38">
        <f>IF(AND(Sheet2!$K6403=$B$2,Sheet2!$L6403=1),Sheet2!$J6403+Sheet2!$M6403,IF(Sheet2!$K6403=$B$2,Sheet2!$M6403,0))</f>
        <v>0</v>
      </c>
    </row>
    <row r="6404" spans="14:15" x14ac:dyDescent="0.25">
      <c r="N6404" s="38">
        <f>IF(AND(Sheet2!$K6404=$B$1,Sheet2!$L6404=1),Sheet2!$I6404+Sheet2!$M6404,IF(Sheet2!$K6404=$B$1,Sheet2!$M6404,0))</f>
        <v>0</v>
      </c>
      <c r="O6404" s="38">
        <f>IF(AND(Sheet2!$K6404=$B$2,Sheet2!$L6404=1),Sheet2!$J6404+Sheet2!$M6404,IF(Sheet2!$K6404=$B$2,Sheet2!$M6404,0))</f>
        <v>0</v>
      </c>
    </row>
    <row r="6405" spans="14:15" x14ac:dyDescent="0.25">
      <c r="N6405" s="38">
        <f>IF(AND(Sheet2!$K6405=$B$1,Sheet2!$L6405=1),Sheet2!$I6405+Sheet2!$M6405,IF(Sheet2!$K6405=$B$1,Sheet2!$M6405,0))</f>
        <v>0</v>
      </c>
      <c r="O6405" s="38">
        <f>IF(AND(Sheet2!$K6405=$B$2,Sheet2!$L6405=1),Sheet2!$J6405+Sheet2!$M6405,IF(Sheet2!$K6405=$B$2,Sheet2!$M6405,0))</f>
        <v>0</v>
      </c>
    </row>
    <row r="6406" spans="14:15" x14ac:dyDescent="0.25">
      <c r="N6406" s="38">
        <f>IF(AND(Sheet2!$K6406=$B$1,Sheet2!$L6406=1),Sheet2!$I6406+Sheet2!$M6406,IF(Sheet2!$K6406=$B$1,Sheet2!$M6406,0))</f>
        <v>0</v>
      </c>
      <c r="O6406" s="38">
        <f>IF(AND(Sheet2!$K6406=$B$2,Sheet2!$L6406=1),Sheet2!$J6406+Sheet2!$M6406,IF(Sheet2!$K6406=$B$2,Sheet2!$M6406,0))</f>
        <v>0</v>
      </c>
    </row>
    <row r="6407" spans="14:15" x14ac:dyDescent="0.25">
      <c r="N6407" s="38">
        <f>IF(AND(Sheet2!$K6407=$B$1,Sheet2!$L6407=1),Sheet2!$I6407+Sheet2!$M6407,IF(Sheet2!$K6407=$B$1,Sheet2!$M6407,0))</f>
        <v>0</v>
      </c>
      <c r="O6407" s="38">
        <f>IF(AND(Sheet2!$K6407=$B$2,Sheet2!$L6407=1),Sheet2!$J6407+Sheet2!$M6407,IF(Sheet2!$K6407=$B$2,Sheet2!$M6407,0))</f>
        <v>0</v>
      </c>
    </row>
    <row r="6408" spans="14:15" x14ac:dyDescent="0.25">
      <c r="N6408" s="38">
        <f>IF(AND(Sheet2!$K6408=$B$1,Sheet2!$L6408=1),Sheet2!$I6408+Sheet2!$M6408,IF(Sheet2!$K6408=$B$1,Sheet2!$M6408,0))</f>
        <v>0</v>
      </c>
      <c r="O6408" s="38">
        <f>IF(AND(Sheet2!$K6408=$B$2,Sheet2!$L6408=1),Sheet2!$J6408+Sheet2!$M6408,IF(Sheet2!$K6408=$B$2,Sheet2!$M6408,0))</f>
        <v>0</v>
      </c>
    </row>
    <row r="6409" spans="14:15" x14ac:dyDescent="0.25">
      <c r="N6409" s="38">
        <f>IF(AND(Sheet2!$K6409=$B$1,Sheet2!$L6409=1),Sheet2!$I6409+Sheet2!$M6409,IF(Sheet2!$K6409=$B$1,Sheet2!$M6409,0))</f>
        <v>0</v>
      </c>
      <c r="O6409" s="38">
        <f>IF(AND(Sheet2!$K6409=$B$2,Sheet2!$L6409=1),Sheet2!$J6409+Sheet2!$M6409,IF(Sheet2!$K6409=$B$2,Sheet2!$M6409,0))</f>
        <v>0</v>
      </c>
    </row>
    <row r="6410" spans="14:15" x14ac:dyDescent="0.25">
      <c r="N6410" s="38">
        <f>IF(AND(Sheet2!$K6410=$B$1,Sheet2!$L6410=1),Sheet2!$I6410+Sheet2!$M6410,IF(Sheet2!$K6410=$B$1,Sheet2!$M6410,0))</f>
        <v>0</v>
      </c>
      <c r="O6410" s="38">
        <f>IF(AND(Sheet2!$K6410=$B$2,Sheet2!$L6410=1),Sheet2!$J6410+Sheet2!$M6410,IF(Sheet2!$K6410=$B$2,Sheet2!$M6410,0))</f>
        <v>0</v>
      </c>
    </row>
    <row r="6411" spans="14:15" x14ac:dyDescent="0.25">
      <c r="N6411" s="38">
        <f>IF(AND(Sheet2!$K6411=$B$1,Sheet2!$L6411=1),Sheet2!$I6411+Sheet2!$M6411,IF(Sheet2!$K6411=$B$1,Sheet2!$M6411,0))</f>
        <v>0</v>
      </c>
      <c r="O6411" s="38">
        <f>IF(AND(Sheet2!$K6411=$B$2,Sheet2!$L6411=1),Sheet2!$J6411+Sheet2!$M6411,IF(Sheet2!$K6411=$B$2,Sheet2!$M6411,0))</f>
        <v>0</v>
      </c>
    </row>
    <row r="6412" spans="14:15" x14ac:dyDescent="0.25">
      <c r="N6412" s="38">
        <f>IF(AND(Sheet2!$K6412=$B$1,Sheet2!$L6412=1),Sheet2!$I6412+Sheet2!$M6412,IF(Sheet2!$K6412=$B$1,Sheet2!$M6412,0))</f>
        <v>0</v>
      </c>
      <c r="O6412" s="38">
        <f>IF(AND(Sheet2!$K6412=$B$2,Sheet2!$L6412=1),Sheet2!$J6412+Sheet2!$M6412,IF(Sheet2!$K6412=$B$2,Sheet2!$M6412,0))</f>
        <v>0</v>
      </c>
    </row>
    <row r="6413" spans="14:15" x14ac:dyDescent="0.25">
      <c r="N6413" s="38">
        <f>IF(AND(Sheet2!$K6413=$B$1,Sheet2!$L6413=1),Sheet2!$I6413+Sheet2!$M6413,IF(Sheet2!$K6413=$B$1,Sheet2!$M6413,0))</f>
        <v>0</v>
      </c>
      <c r="O6413" s="38">
        <f>IF(AND(Sheet2!$K6413=$B$2,Sheet2!$L6413=1),Sheet2!$J6413+Sheet2!$M6413,IF(Sheet2!$K6413=$B$2,Sheet2!$M6413,0))</f>
        <v>0</v>
      </c>
    </row>
    <row r="6414" spans="14:15" x14ac:dyDescent="0.25">
      <c r="N6414" s="38">
        <f>IF(AND(Sheet2!$K6414=$B$1,Sheet2!$L6414=1),Sheet2!$I6414+Sheet2!$M6414,IF(Sheet2!$K6414=$B$1,Sheet2!$M6414,0))</f>
        <v>0</v>
      </c>
      <c r="O6414" s="38">
        <f>IF(AND(Sheet2!$K6414=$B$2,Sheet2!$L6414=1),Sheet2!$J6414+Sheet2!$M6414,IF(Sheet2!$K6414=$B$2,Sheet2!$M6414,0))</f>
        <v>0</v>
      </c>
    </row>
    <row r="6415" spans="14:15" x14ac:dyDescent="0.25">
      <c r="N6415" s="38">
        <f>IF(AND(Sheet2!$K6415=$B$1,Sheet2!$L6415=1),Sheet2!$I6415+Sheet2!$M6415,IF(Sheet2!$K6415=$B$1,Sheet2!$M6415,0))</f>
        <v>0</v>
      </c>
      <c r="O6415" s="38">
        <f>IF(AND(Sheet2!$K6415=$B$2,Sheet2!$L6415=1),Sheet2!$J6415+Sheet2!$M6415,IF(Sheet2!$K6415=$B$2,Sheet2!$M6415,0))</f>
        <v>0</v>
      </c>
    </row>
    <row r="6416" spans="14:15" x14ac:dyDescent="0.25">
      <c r="N6416" s="38">
        <f>IF(AND(Sheet2!$K6416=$B$1,Sheet2!$L6416=1),Sheet2!$I6416+Sheet2!$M6416,IF(Sheet2!$K6416=$B$1,Sheet2!$M6416,0))</f>
        <v>0</v>
      </c>
      <c r="O6416" s="38">
        <f>IF(AND(Sheet2!$K6416=$B$2,Sheet2!$L6416=1),Sheet2!$J6416+Sheet2!$M6416,IF(Sheet2!$K6416=$B$2,Sheet2!$M6416,0))</f>
        <v>0</v>
      </c>
    </row>
    <row r="6417" spans="14:15" x14ac:dyDescent="0.25">
      <c r="N6417" s="38">
        <f>IF(AND(Sheet2!$K6417=$B$1,Sheet2!$L6417=1),Sheet2!$I6417+Sheet2!$M6417,IF(Sheet2!$K6417=$B$1,Sheet2!$M6417,0))</f>
        <v>0</v>
      </c>
      <c r="O6417" s="38">
        <f>IF(AND(Sheet2!$K6417=$B$2,Sheet2!$L6417=1),Sheet2!$J6417+Sheet2!$M6417,IF(Sheet2!$K6417=$B$2,Sheet2!$M6417,0))</f>
        <v>0</v>
      </c>
    </row>
    <row r="6418" spans="14:15" x14ac:dyDescent="0.25">
      <c r="N6418" s="38">
        <f>IF(AND(Sheet2!$K6418=$B$1,Sheet2!$L6418=1),Sheet2!$I6418+Sheet2!$M6418,IF(Sheet2!$K6418=$B$1,Sheet2!$M6418,0))</f>
        <v>0</v>
      </c>
      <c r="O6418" s="38">
        <f>IF(AND(Sheet2!$K6418=$B$2,Sheet2!$L6418=1),Sheet2!$J6418+Sheet2!$M6418,IF(Sheet2!$K6418=$B$2,Sheet2!$M6418,0))</f>
        <v>0</v>
      </c>
    </row>
    <row r="6419" spans="14:15" x14ac:dyDescent="0.25">
      <c r="N6419" s="38">
        <f>IF(AND(Sheet2!$K6419=$B$1,Sheet2!$L6419=1),Sheet2!$I6419+Sheet2!$M6419,IF(Sheet2!$K6419=$B$1,Sheet2!$M6419,0))</f>
        <v>0</v>
      </c>
      <c r="O6419" s="38">
        <f>IF(AND(Sheet2!$K6419=$B$2,Sheet2!$L6419=1),Sheet2!$J6419+Sheet2!$M6419,IF(Sheet2!$K6419=$B$2,Sheet2!$M6419,0))</f>
        <v>0</v>
      </c>
    </row>
    <row r="6420" spans="14:15" x14ac:dyDescent="0.25">
      <c r="N6420" s="38">
        <f>IF(AND(Sheet2!$K6420=$B$1,Sheet2!$L6420=1),Sheet2!$I6420+Sheet2!$M6420,IF(Sheet2!$K6420=$B$1,Sheet2!$M6420,0))</f>
        <v>0</v>
      </c>
      <c r="O6420" s="38">
        <f>IF(AND(Sheet2!$K6420=$B$2,Sheet2!$L6420=1),Sheet2!$J6420+Sheet2!$M6420,IF(Sheet2!$K6420=$B$2,Sheet2!$M6420,0))</f>
        <v>0</v>
      </c>
    </row>
    <row r="6421" spans="14:15" x14ac:dyDescent="0.25">
      <c r="N6421" s="38">
        <f>IF(AND(Sheet2!$K6421=$B$1,Sheet2!$L6421=1),Sheet2!$I6421+Sheet2!$M6421,IF(Sheet2!$K6421=$B$1,Sheet2!$M6421,0))</f>
        <v>0</v>
      </c>
      <c r="O6421" s="38">
        <f>IF(AND(Sheet2!$K6421=$B$2,Sheet2!$L6421=1),Sheet2!$J6421+Sheet2!$M6421,IF(Sheet2!$K6421=$B$2,Sheet2!$M6421,0))</f>
        <v>0</v>
      </c>
    </row>
    <row r="6422" spans="14:15" x14ac:dyDescent="0.25">
      <c r="N6422" s="38">
        <f>IF(AND(Sheet2!$K6422=$B$1,Sheet2!$L6422=1),Sheet2!$I6422+Sheet2!$M6422,IF(Sheet2!$K6422=$B$1,Sheet2!$M6422,0))</f>
        <v>0</v>
      </c>
      <c r="O6422" s="38">
        <f>IF(AND(Sheet2!$K6422=$B$2,Sheet2!$L6422=1),Sheet2!$J6422+Sheet2!$M6422,IF(Sheet2!$K6422=$B$2,Sheet2!$M6422,0))</f>
        <v>0</v>
      </c>
    </row>
    <row r="6423" spans="14:15" x14ac:dyDescent="0.25">
      <c r="N6423" s="38">
        <f>IF(AND(Sheet2!$K6423=$B$1,Sheet2!$L6423=1),Sheet2!$I6423+Sheet2!$M6423,IF(Sheet2!$K6423=$B$1,Sheet2!$M6423,0))</f>
        <v>0</v>
      </c>
      <c r="O6423" s="38">
        <f>IF(AND(Sheet2!$K6423=$B$2,Sheet2!$L6423=1),Sheet2!$J6423+Sheet2!$M6423,IF(Sheet2!$K6423=$B$2,Sheet2!$M6423,0))</f>
        <v>0</v>
      </c>
    </row>
    <row r="6424" spans="14:15" x14ac:dyDescent="0.25">
      <c r="N6424" s="38">
        <f>IF(AND(Sheet2!$K6424=$B$1,Sheet2!$L6424=1),Sheet2!$I6424+Sheet2!$M6424,IF(Sheet2!$K6424=$B$1,Sheet2!$M6424,0))</f>
        <v>0</v>
      </c>
      <c r="O6424" s="38">
        <f>IF(AND(Sheet2!$K6424=$B$2,Sheet2!$L6424=1),Sheet2!$J6424+Sheet2!$M6424,IF(Sheet2!$K6424=$B$2,Sheet2!$M6424,0))</f>
        <v>0</v>
      </c>
    </row>
    <row r="6425" spans="14:15" x14ac:dyDescent="0.25">
      <c r="N6425" s="38">
        <f>IF(AND(Sheet2!$K6425=$B$1,Sheet2!$L6425=1),Sheet2!$I6425+Sheet2!$M6425,IF(Sheet2!$K6425=$B$1,Sheet2!$M6425,0))</f>
        <v>0</v>
      </c>
      <c r="O6425" s="38">
        <f>IF(AND(Sheet2!$K6425=$B$2,Sheet2!$L6425=1),Sheet2!$J6425+Sheet2!$M6425,IF(Sheet2!$K6425=$B$2,Sheet2!$M6425,0))</f>
        <v>0</v>
      </c>
    </row>
    <row r="6426" spans="14:15" x14ac:dyDescent="0.25">
      <c r="N6426" s="38">
        <f>IF(AND(Sheet2!$K6426=$B$1,Sheet2!$L6426=1),Sheet2!$I6426+Sheet2!$M6426,IF(Sheet2!$K6426=$B$1,Sheet2!$M6426,0))</f>
        <v>0</v>
      </c>
      <c r="O6426" s="38">
        <f>IF(AND(Sheet2!$K6426=$B$2,Sheet2!$L6426=1),Sheet2!$J6426+Sheet2!$M6426,IF(Sheet2!$K6426=$B$2,Sheet2!$M6426,0))</f>
        <v>0</v>
      </c>
    </row>
    <row r="6427" spans="14:15" x14ac:dyDescent="0.25">
      <c r="N6427" s="38">
        <f>IF(AND(Sheet2!$K6427=$B$1,Sheet2!$L6427=1),Sheet2!$I6427+Sheet2!$M6427,IF(Sheet2!$K6427=$B$1,Sheet2!$M6427,0))</f>
        <v>0</v>
      </c>
      <c r="O6427" s="38">
        <f>IF(AND(Sheet2!$K6427=$B$2,Sheet2!$L6427=1),Sheet2!$J6427+Sheet2!$M6427,IF(Sheet2!$K6427=$B$2,Sheet2!$M6427,0))</f>
        <v>0</v>
      </c>
    </row>
    <row r="6428" spans="14:15" x14ac:dyDescent="0.25">
      <c r="N6428" s="38">
        <f>IF(AND(Sheet2!$K6428=$B$1,Sheet2!$L6428=1),Sheet2!$I6428+Sheet2!$M6428,IF(Sheet2!$K6428=$B$1,Sheet2!$M6428,0))</f>
        <v>0</v>
      </c>
      <c r="O6428" s="38">
        <f>IF(AND(Sheet2!$K6428=$B$2,Sheet2!$L6428=1),Sheet2!$J6428+Sheet2!$M6428,IF(Sheet2!$K6428=$B$2,Sheet2!$M6428,0))</f>
        <v>0</v>
      </c>
    </row>
    <row r="6429" spans="14:15" x14ac:dyDescent="0.25">
      <c r="N6429" s="38">
        <f>IF(AND(Sheet2!$K6429=$B$1,Sheet2!$L6429=1),Sheet2!$I6429+Sheet2!$M6429,IF(Sheet2!$K6429=$B$1,Sheet2!$M6429,0))</f>
        <v>0</v>
      </c>
      <c r="O6429" s="38">
        <f>IF(AND(Sheet2!$K6429=$B$2,Sheet2!$L6429=1),Sheet2!$J6429+Sheet2!$M6429,IF(Sheet2!$K6429=$B$2,Sheet2!$M6429,0))</f>
        <v>0</v>
      </c>
    </row>
    <row r="6430" spans="14:15" x14ac:dyDescent="0.25">
      <c r="N6430" s="38">
        <f>IF(AND(Sheet2!$K6430=$B$1,Sheet2!$L6430=1),Sheet2!$I6430+Sheet2!$M6430,IF(Sheet2!$K6430=$B$1,Sheet2!$M6430,0))</f>
        <v>0</v>
      </c>
      <c r="O6430" s="38">
        <f>IF(AND(Sheet2!$K6430=$B$2,Sheet2!$L6430=1),Sheet2!$J6430+Sheet2!$M6430,IF(Sheet2!$K6430=$B$2,Sheet2!$M6430,0))</f>
        <v>0</v>
      </c>
    </row>
    <row r="6431" spans="14:15" x14ac:dyDescent="0.25">
      <c r="N6431" s="38">
        <f>IF(AND(Sheet2!$K6431=$B$1,Sheet2!$L6431=1),Sheet2!$I6431+Sheet2!$M6431,IF(Sheet2!$K6431=$B$1,Sheet2!$M6431,0))</f>
        <v>0</v>
      </c>
      <c r="O6431" s="38">
        <f>IF(AND(Sheet2!$K6431=$B$2,Sheet2!$L6431=1),Sheet2!$J6431+Sheet2!$M6431,IF(Sheet2!$K6431=$B$2,Sheet2!$M6431,0))</f>
        <v>0</v>
      </c>
    </row>
    <row r="6432" spans="14:15" x14ac:dyDescent="0.25">
      <c r="N6432" s="38">
        <f>IF(AND(Sheet2!$K6432=$B$1,Sheet2!$L6432=1),Sheet2!$I6432+Sheet2!$M6432,IF(Sheet2!$K6432=$B$1,Sheet2!$M6432,0))</f>
        <v>0</v>
      </c>
      <c r="O6432" s="38">
        <f>IF(AND(Sheet2!$K6432=$B$2,Sheet2!$L6432=1),Sheet2!$J6432+Sheet2!$M6432,IF(Sheet2!$K6432=$B$2,Sheet2!$M6432,0))</f>
        <v>0</v>
      </c>
    </row>
    <row r="6433" spans="14:15" x14ac:dyDescent="0.25">
      <c r="N6433" s="38">
        <f>IF(AND(Sheet2!$K6433=$B$1,Sheet2!$L6433=1),Sheet2!$I6433+Sheet2!$M6433,IF(Sheet2!$K6433=$B$1,Sheet2!$M6433,0))</f>
        <v>0</v>
      </c>
      <c r="O6433" s="38">
        <f>IF(AND(Sheet2!$K6433=$B$2,Sheet2!$L6433=1),Sheet2!$J6433+Sheet2!$M6433,IF(Sheet2!$K6433=$B$2,Sheet2!$M6433,0))</f>
        <v>0</v>
      </c>
    </row>
    <row r="6434" spans="14:15" x14ac:dyDescent="0.25">
      <c r="N6434" s="38">
        <f>IF(AND(Sheet2!$K6434=$B$1,Sheet2!$L6434=1),Sheet2!$I6434+Sheet2!$M6434,IF(Sheet2!$K6434=$B$1,Sheet2!$M6434,0))</f>
        <v>0</v>
      </c>
      <c r="O6434" s="38">
        <f>IF(AND(Sheet2!$K6434=$B$2,Sheet2!$L6434=1),Sheet2!$J6434+Sheet2!$M6434,IF(Sheet2!$K6434=$B$2,Sheet2!$M6434,0))</f>
        <v>0</v>
      </c>
    </row>
    <row r="6435" spans="14:15" x14ac:dyDescent="0.25">
      <c r="N6435" s="38">
        <f>IF(AND(Sheet2!$K6435=$B$1,Sheet2!$L6435=1),Sheet2!$I6435+Sheet2!$M6435,IF(Sheet2!$K6435=$B$1,Sheet2!$M6435,0))</f>
        <v>0</v>
      </c>
      <c r="O6435" s="38">
        <f>IF(AND(Sheet2!$K6435=$B$2,Sheet2!$L6435=1),Sheet2!$J6435+Sheet2!$M6435,IF(Sheet2!$K6435=$B$2,Sheet2!$M6435,0))</f>
        <v>0</v>
      </c>
    </row>
    <row r="6436" spans="14:15" x14ac:dyDescent="0.25">
      <c r="N6436" s="38">
        <f>IF(AND(Sheet2!$K6436=$B$1,Sheet2!$L6436=1),Sheet2!$I6436+Sheet2!$M6436,IF(Sheet2!$K6436=$B$1,Sheet2!$M6436,0))</f>
        <v>0</v>
      </c>
      <c r="O6436" s="38">
        <f>IF(AND(Sheet2!$K6436=$B$2,Sheet2!$L6436=1),Sheet2!$J6436+Sheet2!$M6436,IF(Sheet2!$K6436=$B$2,Sheet2!$M6436,0))</f>
        <v>0</v>
      </c>
    </row>
    <row r="6437" spans="14:15" x14ac:dyDescent="0.25">
      <c r="N6437" s="38">
        <f>IF(AND(Sheet2!$K6437=$B$1,Sheet2!$L6437=1),Sheet2!$I6437+Sheet2!$M6437,IF(Sheet2!$K6437=$B$1,Sheet2!$M6437,0))</f>
        <v>0</v>
      </c>
      <c r="O6437" s="38">
        <f>IF(AND(Sheet2!$K6437=$B$2,Sheet2!$L6437=1),Sheet2!$J6437+Sheet2!$M6437,IF(Sheet2!$K6437=$B$2,Sheet2!$M6437,0))</f>
        <v>0</v>
      </c>
    </row>
    <row r="6438" spans="14:15" x14ac:dyDescent="0.25">
      <c r="N6438" s="38">
        <f>IF(AND(Sheet2!$K6438=$B$1,Sheet2!$L6438=1),Sheet2!$I6438+Sheet2!$M6438,IF(Sheet2!$K6438=$B$1,Sheet2!$M6438,0))</f>
        <v>0</v>
      </c>
      <c r="O6438" s="38">
        <f>IF(AND(Sheet2!$K6438=$B$2,Sheet2!$L6438=1),Sheet2!$J6438+Sheet2!$M6438,IF(Sheet2!$K6438=$B$2,Sheet2!$M6438,0))</f>
        <v>0</v>
      </c>
    </row>
    <row r="6439" spans="14:15" x14ac:dyDescent="0.25">
      <c r="N6439" s="38">
        <f>IF(AND(Sheet2!$K6439=$B$1,Sheet2!$L6439=1),Sheet2!$I6439+Sheet2!$M6439,IF(Sheet2!$K6439=$B$1,Sheet2!$M6439,0))</f>
        <v>0</v>
      </c>
      <c r="O6439" s="38">
        <f>IF(AND(Sheet2!$K6439=$B$2,Sheet2!$L6439=1),Sheet2!$J6439+Sheet2!$M6439,IF(Sheet2!$K6439=$B$2,Sheet2!$M6439,0))</f>
        <v>0</v>
      </c>
    </row>
    <row r="6440" spans="14:15" x14ac:dyDescent="0.25">
      <c r="N6440" s="38">
        <f>IF(AND(Sheet2!$K6440=$B$1,Sheet2!$L6440=1),Sheet2!$I6440+Sheet2!$M6440,IF(Sheet2!$K6440=$B$1,Sheet2!$M6440,0))</f>
        <v>0</v>
      </c>
      <c r="O6440" s="38">
        <f>IF(AND(Sheet2!$K6440=$B$2,Sheet2!$L6440=1),Sheet2!$J6440+Sheet2!$M6440,IF(Sheet2!$K6440=$B$2,Sheet2!$M6440,0))</f>
        <v>0</v>
      </c>
    </row>
    <row r="6441" spans="14:15" x14ac:dyDescent="0.25">
      <c r="N6441" s="38">
        <f>IF(AND(Sheet2!$K6441=$B$1,Sheet2!$L6441=1),Sheet2!$I6441+Sheet2!$M6441,IF(Sheet2!$K6441=$B$1,Sheet2!$M6441,0))</f>
        <v>0</v>
      </c>
      <c r="O6441" s="38">
        <f>IF(AND(Sheet2!$K6441=$B$2,Sheet2!$L6441=1),Sheet2!$J6441+Sheet2!$M6441,IF(Sheet2!$K6441=$B$2,Sheet2!$M6441,0))</f>
        <v>0</v>
      </c>
    </row>
    <row r="6442" spans="14:15" x14ac:dyDescent="0.25">
      <c r="N6442" s="38">
        <f>IF(AND(Sheet2!$K6442=$B$1,Sheet2!$L6442=1),Sheet2!$I6442+Sheet2!$M6442,IF(Sheet2!$K6442=$B$1,Sheet2!$M6442,0))</f>
        <v>0</v>
      </c>
      <c r="O6442" s="38">
        <f>IF(AND(Sheet2!$K6442=$B$2,Sheet2!$L6442=1),Sheet2!$J6442+Sheet2!$M6442,IF(Sheet2!$K6442=$B$2,Sheet2!$M6442,0))</f>
        <v>0</v>
      </c>
    </row>
    <row r="6443" spans="14:15" x14ac:dyDescent="0.25">
      <c r="N6443" s="38">
        <f>IF(AND(Sheet2!$K6443=$B$1,Sheet2!$L6443=1),Sheet2!$I6443+Sheet2!$M6443,IF(Sheet2!$K6443=$B$1,Sheet2!$M6443,0))</f>
        <v>0</v>
      </c>
      <c r="O6443" s="38">
        <f>IF(AND(Sheet2!$K6443=$B$2,Sheet2!$L6443=1),Sheet2!$J6443+Sheet2!$M6443,IF(Sheet2!$K6443=$B$2,Sheet2!$M6443,0))</f>
        <v>0</v>
      </c>
    </row>
    <row r="6444" spans="14:15" x14ac:dyDescent="0.25">
      <c r="N6444" s="38">
        <f>IF(AND(Sheet2!$K6444=$B$1,Sheet2!$L6444=1),Sheet2!$I6444+Sheet2!$M6444,IF(Sheet2!$K6444=$B$1,Sheet2!$M6444,0))</f>
        <v>0</v>
      </c>
      <c r="O6444" s="38">
        <f>IF(AND(Sheet2!$K6444=$B$2,Sheet2!$L6444=1),Sheet2!$J6444+Sheet2!$M6444,IF(Sheet2!$K6444=$B$2,Sheet2!$M6444,0))</f>
        <v>0</v>
      </c>
    </row>
    <row r="6445" spans="14:15" x14ac:dyDescent="0.25">
      <c r="N6445" s="38">
        <f>IF(AND(Sheet2!$K6445=$B$1,Sheet2!$L6445=1),Sheet2!$I6445+Sheet2!$M6445,IF(Sheet2!$K6445=$B$1,Sheet2!$M6445,0))</f>
        <v>0</v>
      </c>
      <c r="O6445" s="38">
        <f>IF(AND(Sheet2!$K6445=$B$2,Sheet2!$L6445=1),Sheet2!$J6445+Sheet2!$M6445,IF(Sheet2!$K6445=$B$2,Sheet2!$M6445,0))</f>
        <v>0</v>
      </c>
    </row>
    <row r="6446" spans="14:15" x14ac:dyDescent="0.25">
      <c r="N6446" s="38">
        <f>IF(AND(Sheet2!$K6446=$B$1,Sheet2!$L6446=1),Sheet2!$I6446+Sheet2!$M6446,IF(Sheet2!$K6446=$B$1,Sheet2!$M6446,0))</f>
        <v>0</v>
      </c>
      <c r="O6446" s="38">
        <f>IF(AND(Sheet2!$K6446=$B$2,Sheet2!$L6446=1),Sheet2!$J6446+Sheet2!$M6446,IF(Sheet2!$K6446=$B$2,Sheet2!$M6446,0))</f>
        <v>0</v>
      </c>
    </row>
    <row r="6447" spans="14:15" x14ac:dyDescent="0.25">
      <c r="N6447" s="38">
        <f>IF(AND(Sheet2!$K6447=$B$1,Sheet2!$L6447=1),Sheet2!$I6447+Sheet2!$M6447,IF(Sheet2!$K6447=$B$1,Sheet2!$M6447,0))</f>
        <v>0</v>
      </c>
      <c r="O6447" s="38">
        <f>IF(AND(Sheet2!$K6447=$B$2,Sheet2!$L6447=1),Sheet2!$J6447+Sheet2!$M6447,IF(Sheet2!$K6447=$B$2,Sheet2!$M6447,0))</f>
        <v>0</v>
      </c>
    </row>
    <row r="6448" spans="14:15" x14ac:dyDescent="0.25">
      <c r="N6448" s="38">
        <f>IF(AND(Sheet2!$K6448=$B$1,Sheet2!$L6448=1),Sheet2!$I6448+Sheet2!$M6448,IF(Sheet2!$K6448=$B$1,Sheet2!$M6448,0))</f>
        <v>0</v>
      </c>
      <c r="O6448" s="38">
        <f>IF(AND(Sheet2!$K6448=$B$2,Sheet2!$L6448=1),Sheet2!$J6448+Sheet2!$M6448,IF(Sheet2!$K6448=$B$2,Sheet2!$M6448,0))</f>
        <v>0</v>
      </c>
    </row>
    <row r="6449" spans="14:15" x14ac:dyDescent="0.25">
      <c r="N6449" s="38">
        <f>IF(AND(Sheet2!$K6449=$B$1,Sheet2!$L6449=1),Sheet2!$I6449+Sheet2!$M6449,IF(Sheet2!$K6449=$B$1,Sheet2!$M6449,0))</f>
        <v>0</v>
      </c>
      <c r="O6449" s="38">
        <f>IF(AND(Sheet2!$K6449=$B$2,Sheet2!$L6449=1),Sheet2!$J6449+Sheet2!$M6449,IF(Sheet2!$K6449=$B$2,Sheet2!$M6449,0))</f>
        <v>0</v>
      </c>
    </row>
    <row r="6450" spans="14:15" x14ac:dyDescent="0.25">
      <c r="N6450" s="38">
        <f>IF(AND(Sheet2!$K6450=$B$1,Sheet2!$L6450=1),Sheet2!$I6450+Sheet2!$M6450,IF(Sheet2!$K6450=$B$1,Sheet2!$M6450,0))</f>
        <v>0</v>
      </c>
      <c r="O6450" s="38">
        <f>IF(AND(Sheet2!$K6450=$B$2,Sheet2!$L6450=1),Sheet2!$J6450+Sheet2!$M6450,IF(Sheet2!$K6450=$B$2,Sheet2!$M6450,0))</f>
        <v>0</v>
      </c>
    </row>
    <row r="6451" spans="14:15" x14ac:dyDescent="0.25">
      <c r="N6451" s="38">
        <f>IF(AND(Sheet2!$K6451=$B$1,Sheet2!$L6451=1),Sheet2!$I6451+Sheet2!$M6451,IF(Sheet2!$K6451=$B$1,Sheet2!$M6451,0))</f>
        <v>0</v>
      </c>
      <c r="O6451" s="38">
        <f>IF(AND(Sheet2!$K6451=$B$2,Sheet2!$L6451=1),Sheet2!$J6451+Sheet2!$M6451,IF(Sheet2!$K6451=$B$2,Sheet2!$M6451,0))</f>
        <v>0</v>
      </c>
    </row>
    <row r="6452" spans="14:15" x14ac:dyDescent="0.25">
      <c r="N6452" s="38">
        <f>IF(AND(Sheet2!$K6452=$B$1,Sheet2!$L6452=1),Sheet2!$I6452+Sheet2!$M6452,IF(Sheet2!$K6452=$B$1,Sheet2!$M6452,0))</f>
        <v>0</v>
      </c>
      <c r="O6452" s="38">
        <f>IF(AND(Sheet2!$K6452=$B$2,Sheet2!$L6452=1),Sheet2!$J6452+Sheet2!$M6452,IF(Sheet2!$K6452=$B$2,Sheet2!$M6452,0))</f>
        <v>0</v>
      </c>
    </row>
    <row r="6453" spans="14:15" x14ac:dyDescent="0.25">
      <c r="N6453" s="38">
        <f>IF(AND(Sheet2!$K6453=$B$1,Sheet2!$L6453=1),Sheet2!$I6453+Sheet2!$M6453,IF(Sheet2!$K6453=$B$1,Sheet2!$M6453,0))</f>
        <v>0</v>
      </c>
      <c r="O6453" s="38">
        <f>IF(AND(Sheet2!$K6453=$B$2,Sheet2!$L6453=1),Sheet2!$J6453+Sheet2!$M6453,IF(Sheet2!$K6453=$B$2,Sheet2!$M6453,0))</f>
        <v>0</v>
      </c>
    </row>
    <row r="6454" spans="14:15" x14ac:dyDescent="0.25">
      <c r="N6454" s="38">
        <f>IF(AND(Sheet2!$K6454=$B$1,Sheet2!$L6454=1),Sheet2!$I6454+Sheet2!$M6454,IF(Sheet2!$K6454=$B$1,Sheet2!$M6454,0))</f>
        <v>0</v>
      </c>
      <c r="O6454" s="38">
        <f>IF(AND(Sheet2!$K6454=$B$2,Sheet2!$L6454=1),Sheet2!$J6454+Sheet2!$M6454,IF(Sheet2!$K6454=$B$2,Sheet2!$M6454,0))</f>
        <v>0</v>
      </c>
    </row>
    <row r="6455" spans="14:15" x14ac:dyDescent="0.25">
      <c r="N6455" s="38">
        <f>IF(AND(Sheet2!$K6455=$B$1,Sheet2!$L6455=1),Sheet2!$I6455+Sheet2!$M6455,IF(Sheet2!$K6455=$B$1,Sheet2!$M6455,0))</f>
        <v>0</v>
      </c>
      <c r="O6455" s="38">
        <f>IF(AND(Sheet2!$K6455=$B$2,Sheet2!$L6455=1),Sheet2!$J6455+Sheet2!$M6455,IF(Sheet2!$K6455=$B$2,Sheet2!$M6455,0))</f>
        <v>0</v>
      </c>
    </row>
    <row r="6456" spans="14:15" x14ac:dyDescent="0.25">
      <c r="N6456" s="38">
        <f>IF(AND(Sheet2!$K6456=$B$1,Sheet2!$L6456=1),Sheet2!$I6456+Sheet2!$M6456,IF(Sheet2!$K6456=$B$1,Sheet2!$M6456,0))</f>
        <v>0</v>
      </c>
      <c r="O6456" s="38">
        <f>IF(AND(Sheet2!$K6456=$B$2,Sheet2!$L6456=1),Sheet2!$J6456+Sheet2!$M6456,IF(Sheet2!$K6456=$B$2,Sheet2!$M6456,0))</f>
        <v>0</v>
      </c>
    </row>
    <row r="6457" spans="14:15" x14ac:dyDescent="0.25">
      <c r="N6457" s="38">
        <f>IF(AND(Sheet2!$K6457=$B$1,Sheet2!$L6457=1),Sheet2!$I6457+Sheet2!$M6457,IF(Sheet2!$K6457=$B$1,Sheet2!$M6457,0))</f>
        <v>0</v>
      </c>
      <c r="O6457" s="38">
        <f>IF(AND(Sheet2!$K6457=$B$2,Sheet2!$L6457=1),Sheet2!$J6457+Sheet2!$M6457,IF(Sheet2!$K6457=$B$2,Sheet2!$M6457,0))</f>
        <v>0</v>
      </c>
    </row>
    <row r="6458" spans="14:15" x14ac:dyDescent="0.25">
      <c r="N6458" s="38">
        <f>IF(AND(Sheet2!$K6458=$B$1,Sheet2!$L6458=1),Sheet2!$I6458+Sheet2!$M6458,IF(Sheet2!$K6458=$B$1,Sheet2!$M6458,0))</f>
        <v>0</v>
      </c>
      <c r="O6458" s="38">
        <f>IF(AND(Sheet2!$K6458=$B$2,Sheet2!$L6458=1),Sheet2!$J6458+Sheet2!$M6458,IF(Sheet2!$K6458=$B$2,Sheet2!$M6458,0))</f>
        <v>0</v>
      </c>
    </row>
    <row r="6459" spans="14:15" x14ac:dyDescent="0.25">
      <c r="N6459" s="38">
        <f>IF(AND(Sheet2!$K6459=$B$1,Sheet2!$L6459=1),Sheet2!$I6459+Sheet2!$M6459,IF(Sheet2!$K6459=$B$1,Sheet2!$M6459,0))</f>
        <v>0</v>
      </c>
      <c r="O6459" s="38">
        <f>IF(AND(Sheet2!$K6459=$B$2,Sheet2!$L6459=1),Sheet2!$J6459+Sheet2!$M6459,IF(Sheet2!$K6459=$B$2,Sheet2!$M6459,0))</f>
        <v>0</v>
      </c>
    </row>
    <row r="6460" spans="14:15" x14ac:dyDescent="0.25">
      <c r="N6460" s="38">
        <f>IF(AND(Sheet2!$K6460=$B$1,Sheet2!$L6460=1),Sheet2!$I6460+Sheet2!$M6460,IF(Sheet2!$K6460=$B$1,Sheet2!$M6460,0))</f>
        <v>0</v>
      </c>
      <c r="O6460" s="38">
        <f>IF(AND(Sheet2!$K6460=$B$2,Sheet2!$L6460=1),Sheet2!$J6460+Sheet2!$M6460,IF(Sheet2!$K6460=$B$2,Sheet2!$M6460,0))</f>
        <v>0</v>
      </c>
    </row>
    <row r="6461" spans="14:15" x14ac:dyDescent="0.25">
      <c r="N6461" s="38">
        <f>IF(AND(Sheet2!$K6461=$B$1,Sheet2!$L6461=1),Sheet2!$I6461+Sheet2!$M6461,IF(Sheet2!$K6461=$B$1,Sheet2!$M6461,0))</f>
        <v>0</v>
      </c>
      <c r="O6461" s="38">
        <f>IF(AND(Sheet2!$K6461=$B$2,Sheet2!$L6461=1),Sheet2!$J6461+Sheet2!$M6461,IF(Sheet2!$K6461=$B$2,Sheet2!$M6461,0))</f>
        <v>0</v>
      </c>
    </row>
    <row r="6462" spans="14:15" x14ac:dyDescent="0.25">
      <c r="N6462" s="38">
        <f>IF(AND(Sheet2!$K6462=$B$1,Sheet2!$L6462=1),Sheet2!$I6462+Sheet2!$M6462,IF(Sheet2!$K6462=$B$1,Sheet2!$M6462,0))</f>
        <v>0</v>
      </c>
      <c r="O6462" s="38">
        <f>IF(AND(Sheet2!$K6462=$B$2,Sheet2!$L6462=1),Sheet2!$J6462+Sheet2!$M6462,IF(Sheet2!$K6462=$B$2,Sheet2!$M6462,0))</f>
        <v>0</v>
      </c>
    </row>
    <row r="6463" spans="14:15" x14ac:dyDescent="0.25">
      <c r="N6463" s="38">
        <f>IF(AND(Sheet2!$K6463=$B$1,Sheet2!$L6463=1),Sheet2!$I6463+Sheet2!$M6463,IF(Sheet2!$K6463=$B$1,Sheet2!$M6463,0))</f>
        <v>0</v>
      </c>
      <c r="O6463" s="38">
        <f>IF(AND(Sheet2!$K6463=$B$2,Sheet2!$L6463=1),Sheet2!$J6463+Sheet2!$M6463,IF(Sheet2!$K6463=$B$2,Sheet2!$M6463,0))</f>
        <v>0</v>
      </c>
    </row>
    <row r="6464" spans="14:15" x14ac:dyDescent="0.25">
      <c r="N6464" s="38">
        <f>IF(AND(Sheet2!$K6464=$B$1,Sheet2!$L6464=1),Sheet2!$I6464+Sheet2!$M6464,IF(Sheet2!$K6464=$B$1,Sheet2!$M6464,0))</f>
        <v>0</v>
      </c>
      <c r="O6464" s="38">
        <f>IF(AND(Sheet2!$K6464=$B$2,Sheet2!$L6464=1),Sheet2!$J6464+Sheet2!$M6464,IF(Sheet2!$K6464=$B$2,Sheet2!$M6464,0))</f>
        <v>0</v>
      </c>
    </row>
    <row r="6465" spans="14:15" x14ac:dyDescent="0.25">
      <c r="N6465" s="38">
        <f>IF(AND(Sheet2!$K6465=$B$1,Sheet2!$L6465=1),Sheet2!$I6465+Sheet2!$M6465,IF(Sheet2!$K6465=$B$1,Sheet2!$M6465,0))</f>
        <v>0</v>
      </c>
      <c r="O6465" s="38">
        <f>IF(AND(Sheet2!$K6465=$B$2,Sheet2!$L6465=1),Sheet2!$J6465+Sheet2!$M6465,IF(Sheet2!$K6465=$B$2,Sheet2!$M6465,0))</f>
        <v>0</v>
      </c>
    </row>
    <row r="6466" spans="14:15" x14ac:dyDescent="0.25">
      <c r="N6466" s="38">
        <f>IF(AND(Sheet2!$K6466=$B$1,Sheet2!$L6466=1),Sheet2!$I6466+Sheet2!$M6466,IF(Sheet2!$K6466=$B$1,Sheet2!$M6466,0))</f>
        <v>0</v>
      </c>
      <c r="O6466" s="38">
        <f>IF(AND(Sheet2!$K6466=$B$2,Sheet2!$L6466=1),Sheet2!$J6466+Sheet2!$M6466,IF(Sheet2!$K6466=$B$2,Sheet2!$M6466,0))</f>
        <v>0</v>
      </c>
    </row>
    <row r="6467" spans="14:15" x14ac:dyDescent="0.25">
      <c r="N6467" s="38">
        <f>IF(AND(Sheet2!$K6467=$B$1,Sheet2!$L6467=1),Sheet2!$I6467+Sheet2!$M6467,IF(Sheet2!$K6467=$B$1,Sheet2!$M6467,0))</f>
        <v>0</v>
      </c>
      <c r="O6467" s="38">
        <f>IF(AND(Sheet2!$K6467=$B$2,Sheet2!$L6467=1),Sheet2!$J6467+Sheet2!$M6467,IF(Sheet2!$K6467=$B$2,Sheet2!$M6467,0))</f>
        <v>0</v>
      </c>
    </row>
    <row r="6468" spans="14:15" x14ac:dyDescent="0.25">
      <c r="N6468" s="38">
        <f>IF(AND(Sheet2!$K6468=$B$1,Sheet2!$L6468=1),Sheet2!$I6468+Sheet2!$M6468,IF(Sheet2!$K6468=$B$1,Sheet2!$M6468,0))</f>
        <v>0</v>
      </c>
      <c r="O6468" s="38">
        <f>IF(AND(Sheet2!$K6468=$B$2,Sheet2!$L6468=1),Sheet2!$J6468+Sheet2!$M6468,IF(Sheet2!$K6468=$B$2,Sheet2!$M6468,0))</f>
        <v>0</v>
      </c>
    </row>
    <row r="6469" spans="14:15" x14ac:dyDescent="0.25">
      <c r="N6469" s="38">
        <f>IF(AND(Sheet2!$K6469=$B$1,Sheet2!$L6469=1),Sheet2!$I6469+Sheet2!$M6469,IF(Sheet2!$K6469=$B$1,Sheet2!$M6469,0))</f>
        <v>0</v>
      </c>
      <c r="O6469" s="38">
        <f>IF(AND(Sheet2!$K6469=$B$2,Sheet2!$L6469=1),Sheet2!$J6469+Sheet2!$M6469,IF(Sheet2!$K6469=$B$2,Sheet2!$M6469,0))</f>
        <v>0</v>
      </c>
    </row>
    <row r="6470" spans="14:15" x14ac:dyDescent="0.25">
      <c r="N6470" s="38">
        <f>IF(AND(Sheet2!$K6470=$B$1,Sheet2!$L6470=1),Sheet2!$I6470+Sheet2!$M6470,IF(Sheet2!$K6470=$B$1,Sheet2!$M6470,0))</f>
        <v>0</v>
      </c>
      <c r="O6470" s="38">
        <f>IF(AND(Sheet2!$K6470=$B$2,Sheet2!$L6470=1),Sheet2!$J6470+Sheet2!$M6470,IF(Sheet2!$K6470=$B$2,Sheet2!$M6470,0))</f>
        <v>0</v>
      </c>
    </row>
    <row r="6471" spans="14:15" x14ac:dyDescent="0.25">
      <c r="N6471" s="38">
        <f>IF(AND(Sheet2!$K6471=$B$1,Sheet2!$L6471=1),Sheet2!$I6471+Sheet2!$M6471,IF(Sheet2!$K6471=$B$1,Sheet2!$M6471,0))</f>
        <v>0</v>
      </c>
      <c r="O6471" s="38">
        <f>IF(AND(Sheet2!$K6471=$B$2,Sheet2!$L6471=1),Sheet2!$J6471+Sheet2!$M6471,IF(Sheet2!$K6471=$B$2,Sheet2!$M6471,0))</f>
        <v>0</v>
      </c>
    </row>
    <row r="6472" spans="14:15" x14ac:dyDescent="0.25">
      <c r="N6472" s="38">
        <f>IF(AND(Sheet2!$K6472=$B$1,Sheet2!$L6472=1),Sheet2!$I6472+Sheet2!$M6472,IF(Sheet2!$K6472=$B$1,Sheet2!$M6472,0))</f>
        <v>0</v>
      </c>
      <c r="O6472" s="38">
        <f>IF(AND(Sheet2!$K6472=$B$2,Sheet2!$L6472=1),Sheet2!$J6472+Sheet2!$M6472,IF(Sheet2!$K6472=$B$2,Sheet2!$M6472,0))</f>
        <v>0</v>
      </c>
    </row>
    <row r="6473" spans="14:15" x14ac:dyDescent="0.25">
      <c r="N6473" s="38">
        <f>IF(AND(Sheet2!$K6473=$B$1,Sheet2!$L6473=1),Sheet2!$I6473+Sheet2!$M6473,IF(Sheet2!$K6473=$B$1,Sheet2!$M6473,0))</f>
        <v>0</v>
      </c>
      <c r="O6473" s="38">
        <f>IF(AND(Sheet2!$K6473=$B$2,Sheet2!$L6473=1),Sheet2!$J6473+Sheet2!$M6473,IF(Sheet2!$K6473=$B$2,Sheet2!$M6473,0))</f>
        <v>0</v>
      </c>
    </row>
    <row r="6474" spans="14:15" x14ac:dyDescent="0.25">
      <c r="N6474" s="38">
        <f>IF(AND(Sheet2!$K6474=$B$1,Sheet2!$L6474=1),Sheet2!$I6474+Sheet2!$M6474,IF(Sheet2!$K6474=$B$1,Sheet2!$M6474,0))</f>
        <v>0</v>
      </c>
      <c r="O6474" s="38">
        <f>IF(AND(Sheet2!$K6474=$B$2,Sheet2!$L6474=1),Sheet2!$J6474+Sheet2!$M6474,IF(Sheet2!$K6474=$B$2,Sheet2!$M6474,0))</f>
        <v>0</v>
      </c>
    </row>
    <row r="6475" spans="14:15" x14ac:dyDescent="0.25">
      <c r="N6475" s="38">
        <f>IF(AND(Sheet2!$K6475=$B$1,Sheet2!$L6475=1),Sheet2!$I6475+Sheet2!$M6475,IF(Sheet2!$K6475=$B$1,Sheet2!$M6475,0))</f>
        <v>0</v>
      </c>
      <c r="O6475" s="38">
        <f>IF(AND(Sheet2!$K6475=$B$2,Sheet2!$L6475=1),Sheet2!$J6475+Sheet2!$M6475,IF(Sheet2!$K6475=$B$2,Sheet2!$M6475,0))</f>
        <v>0</v>
      </c>
    </row>
    <row r="6476" spans="14:15" x14ac:dyDescent="0.25">
      <c r="N6476" s="38">
        <f>IF(AND(Sheet2!$K6476=$B$1,Sheet2!$L6476=1),Sheet2!$I6476+Sheet2!$M6476,IF(Sheet2!$K6476=$B$1,Sheet2!$M6476,0))</f>
        <v>0</v>
      </c>
      <c r="O6476" s="38">
        <f>IF(AND(Sheet2!$K6476=$B$2,Sheet2!$L6476=1),Sheet2!$J6476+Sheet2!$M6476,IF(Sheet2!$K6476=$B$2,Sheet2!$M6476,0))</f>
        <v>0</v>
      </c>
    </row>
    <row r="6477" spans="14:15" x14ac:dyDescent="0.25">
      <c r="N6477" s="38">
        <f>IF(AND(Sheet2!$K6477=$B$1,Sheet2!$L6477=1),Sheet2!$I6477+Sheet2!$M6477,IF(Sheet2!$K6477=$B$1,Sheet2!$M6477,0))</f>
        <v>0</v>
      </c>
      <c r="O6477" s="38">
        <f>IF(AND(Sheet2!$K6477=$B$2,Sheet2!$L6477=1),Sheet2!$J6477+Sheet2!$M6477,IF(Sheet2!$K6477=$B$2,Sheet2!$M6477,0))</f>
        <v>0</v>
      </c>
    </row>
    <row r="6478" spans="14:15" x14ac:dyDescent="0.25">
      <c r="N6478" s="38">
        <f>IF(AND(Sheet2!$K6478=$B$1,Sheet2!$L6478=1),Sheet2!$I6478+Sheet2!$M6478,IF(Sheet2!$K6478=$B$1,Sheet2!$M6478,0))</f>
        <v>0</v>
      </c>
      <c r="O6478" s="38">
        <f>IF(AND(Sheet2!$K6478=$B$2,Sheet2!$L6478=1),Sheet2!$J6478+Sheet2!$M6478,IF(Sheet2!$K6478=$B$2,Sheet2!$M6478,0))</f>
        <v>0</v>
      </c>
    </row>
    <row r="6479" spans="14:15" x14ac:dyDescent="0.25">
      <c r="N6479" s="38">
        <f>IF(AND(Sheet2!$K6479=$B$1,Sheet2!$L6479=1),Sheet2!$I6479+Sheet2!$M6479,IF(Sheet2!$K6479=$B$1,Sheet2!$M6479,0))</f>
        <v>0</v>
      </c>
      <c r="O6479" s="38">
        <f>IF(AND(Sheet2!$K6479=$B$2,Sheet2!$L6479=1),Sheet2!$J6479+Sheet2!$M6479,IF(Sheet2!$K6479=$B$2,Sheet2!$M6479,0))</f>
        <v>0</v>
      </c>
    </row>
    <row r="6480" spans="14:15" x14ac:dyDescent="0.25">
      <c r="N6480" s="38">
        <f>IF(AND(Sheet2!$K6480=$B$1,Sheet2!$L6480=1),Sheet2!$I6480+Sheet2!$M6480,IF(Sheet2!$K6480=$B$1,Sheet2!$M6480,0))</f>
        <v>0</v>
      </c>
      <c r="O6480" s="38">
        <f>IF(AND(Sheet2!$K6480=$B$2,Sheet2!$L6480=1),Sheet2!$J6480+Sheet2!$M6480,IF(Sheet2!$K6480=$B$2,Sheet2!$M6480,0))</f>
        <v>0</v>
      </c>
    </row>
    <row r="6481" spans="14:15" x14ac:dyDescent="0.25">
      <c r="N6481" s="38">
        <f>IF(AND(Sheet2!$K6481=$B$1,Sheet2!$L6481=1),Sheet2!$I6481+Sheet2!$M6481,IF(Sheet2!$K6481=$B$1,Sheet2!$M6481,0))</f>
        <v>0</v>
      </c>
      <c r="O6481" s="38">
        <f>IF(AND(Sheet2!$K6481=$B$2,Sheet2!$L6481=1),Sheet2!$J6481+Sheet2!$M6481,IF(Sheet2!$K6481=$B$2,Sheet2!$M6481,0))</f>
        <v>0</v>
      </c>
    </row>
    <row r="6482" spans="14:15" x14ac:dyDescent="0.25">
      <c r="N6482" s="38">
        <f>IF(AND(Sheet2!$K6482=$B$1,Sheet2!$L6482=1),Sheet2!$I6482+Sheet2!$M6482,IF(Sheet2!$K6482=$B$1,Sheet2!$M6482,0))</f>
        <v>0</v>
      </c>
      <c r="O6482" s="38">
        <f>IF(AND(Sheet2!$K6482=$B$2,Sheet2!$L6482=1),Sheet2!$J6482+Sheet2!$M6482,IF(Sheet2!$K6482=$B$2,Sheet2!$M6482,0))</f>
        <v>0</v>
      </c>
    </row>
    <row r="6483" spans="14:15" x14ac:dyDescent="0.25">
      <c r="N6483" s="38">
        <f>IF(AND(Sheet2!$K6483=$B$1,Sheet2!$L6483=1),Sheet2!$I6483+Sheet2!$M6483,IF(Sheet2!$K6483=$B$1,Sheet2!$M6483,0))</f>
        <v>0</v>
      </c>
      <c r="O6483" s="38">
        <f>IF(AND(Sheet2!$K6483=$B$2,Sheet2!$L6483=1),Sheet2!$J6483+Sheet2!$M6483,IF(Sheet2!$K6483=$B$2,Sheet2!$M6483,0))</f>
        <v>0</v>
      </c>
    </row>
    <row r="6484" spans="14:15" x14ac:dyDescent="0.25">
      <c r="N6484" s="38">
        <f>IF(AND(Sheet2!$K6484=$B$1,Sheet2!$L6484=1),Sheet2!$I6484+Sheet2!$M6484,IF(Sheet2!$K6484=$B$1,Sheet2!$M6484,0))</f>
        <v>0</v>
      </c>
      <c r="O6484" s="38">
        <f>IF(AND(Sheet2!$K6484=$B$2,Sheet2!$L6484=1),Sheet2!$J6484+Sheet2!$M6484,IF(Sheet2!$K6484=$B$2,Sheet2!$M6484,0))</f>
        <v>0</v>
      </c>
    </row>
    <row r="6485" spans="14:15" x14ac:dyDescent="0.25">
      <c r="N6485" s="38">
        <f>IF(AND(Sheet2!$K6485=$B$1,Sheet2!$L6485=1),Sheet2!$I6485+Sheet2!$M6485,IF(Sheet2!$K6485=$B$1,Sheet2!$M6485,0))</f>
        <v>0</v>
      </c>
      <c r="O6485" s="38">
        <f>IF(AND(Sheet2!$K6485=$B$2,Sheet2!$L6485=1),Sheet2!$J6485+Sheet2!$M6485,IF(Sheet2!$K6485=$B$2,Sheet2!$M6485,0))</f>
        <v>0</v>
      </c>
    </row>
    <row r="6486" spans="14:15" x14ac:dyDescent="0.25">
      <c r="N6486" s="38">
        <f>IF(AND(Sheet2!$K6486=$B$1,Sheet2!$L6486=1),Sheet2!$I6486+Sheet2!$M6486,IF(Sheet2!$K6486=$B$1,Sheet2!$M6486,0))</f>
        <v>0</v>
      </c>
      <c r="O6486" s="38">
        <f>IF(AND(Sheet2!$K6486=$B$2,Sheet2!$L6486=1),Sheet2!$J6486+Sheet2!$M6486,IF(Sheet2!$K6486=$B$2,Sheet2!$M6486,0))</f>
        <v>0</v>
      </c>
    </row>
    <row r="6487" spans="14:15" x14ac:dyDescent="0.25">
      <c r="N6487" s="38">
        <f>IF(AND(Sheet2!$K6487=$B$1,Sheet2!$L6487=1),Sheet2!$I6487+Sheet2!$M6487,IF(Sheet2!$K6487=$B$1,Sheet2!$M6487,0))</f>
        <v>0</v>
      </c>
      <c r="O6487" s="38">
        <f>IF(AND(Sheet2!$K6487=$B$2,Sheet2!$L6487=1),Sheet2!$J6487+Sheet2!$M6487,IF(Sheet2!$K6487=$B$2,Sheet2!$M6487,0))</f>
        <v>0</v>
      </c>
    </row>
    <row r="6488" spans="14:15" x14ac:dyDescent="0.25">
      <c r="N6488" s="38">
        <f>IF(AND(Sheet2!$K6488=$B$1,Sheet2!$L6488=1),Sheet2!$I6488+Sheet2!$M6488,IF(Sheet2!$K6488=$B$1,Sheet2!$M6488,0))</f>
        <v>0</v>
      </c>
      <c r="O6488" s="38">
        <f>IF(AND(Sheet2!$K6488=$B$2,Sheet2!$L6488=1),Sheet2!$J6488+Sheet2!$M6488,IF(Sheet2!$K6488=$B$2,Sheet2!$M6488,0))</f>
        <v>0</v>
      </c>
    </row>
    <row r="6489" spans="14:15" x14ac:dyDescent="0.25">
      <c r="N6489" s="38">
        <f>IF(AND(Sheet2!$K6489=$B$1,Sheet2!$L6489=1),Sheet2!$I6489+Sheet2!$M6489,IF(Sheet2!$K6489=$B$1,Sheet2!$M6489,0))</f>
        <v>0</v>
      </c>
      <c r="O6489" s="38">
        <f>IF(AND(Sheet2!$K6489=$B$2,Sheet2!$L6489=1),Sheet2!$J6489+Sheet2!$M6489,IF(Sheet2!$K6489=$B$2,Sheet2!$M6489,0))</f>
        <v>0</v>
      </c>
    </row>
    <row r="6490" spans="14:15" x14ac:dyDescent="0.25">
      <c r="N6490" s="38">
        <f>IF(AND(Sheet2!$K6490=$B$1,Sheet2!$L6490=1),Sheet2!$I6490+Sheet2!$M6490,IF(Sheet2!$K6490=$B$1,Sheet2!$M6490,0))</f>
        <v>0</v>
      </c>
      <c r="O6490" s="38">
        <f>IF(AND(Sheet2!$K6490=$B$2,Sheet2!$L6490=1),Sheet2!$J6490+Sheet2!$M6490,IF(Sheet2!$K6490=$B$2,Sheet2!$M6490,0))</f>
        <v>0</v>
      </c>
    </row>
    <row r="6491" spans="14:15" x14ac:dyDescent="0.25">
      <c r="N6491" s="38">
        <f>IF(AND(Sheet2!$K6491=$B$1,Sheet2!$L6491=1),Sheet2!$I6491+Sheet2!$M6491,IF(Sheet2!$K6491=$B$1,Sheet2!$M6491,0))</f>
        <v>0</v>
      </c>
      <c r="O6491" s="38">
        <f>IF(AND(Sheet2!$K6491=$B$2,Sheet2!$L6491=1),Sheet2!$J6491+Sheet2!$M6491,IF(Sheet2!$K6491=$B$2,Sheet2!$M6491,0))</f>
        <v>0</v>
      </c>
    </row>
    <row r="6492" spans="14:15" x14ac:dyDescent="0.25">
      <c r="N6492" s="38">
        <f>IF(AND(Sheet2!$K6492=$B$1,Sheet2!$L6492=1),Sheet2!$I6492+Sheet2!$M6492,IF(Sheet2!$K6492=$B$1,Sheet2!$M6492,0))</f>
        <v>0</v>
      </c>
      <c r="O6492" s="38">
        <f>IF(AND(Sheet2!$K6492=$B$2,Sheet2!$L6492=1),Sheet2!$J6492+Sheet2!$M6492,IF(Sheet2!$K6492=$B$2,Sheet2!$M6492,0))</f>
        <v>0</v>
      </c>
    </row>
    <row r="6493" spans="14:15" x14ac:dyDescent="0.25">
      <c r="N6493" s="38">
        <f>IF(AND(Sheet2!$K6493=$B$1,Sheet2!$L6493=1),Sheet2!$I6493+Sheet2!$M6493,IF(Sheet2!$K6493=$B$1,Sheet2!$M6493,0))</f>
        <v>0</v>
      </c>
      <c r="O6493" s="38">
        <f>IF(AND(Sheet2!$K6493=$B$2,Sheet2!$L6493=1),Sheet2!$J6493+Sheet2!$M6493,IF(Sheet2!$K6493=$B$2,Sheet2!$M6493,0))</f>
        <v>0</v>
      </c>
    </row>
    <row r="6494" spans="14:15" x14ac:dyDescent="0.25">
      <c r="N6494" s="38">
        <f>IF(AND(Sheet2!$K6494=$B$1,Sheet2!$L6494=1),Sheet2!$I6494+Sheet2!$M6494,IF(Sheet2!$K6494=$B$1,Sheet2!$M6494,0))</f>
        <v>0</v>
      </c>
      <c r="O6494" s="38">
        <f>IF(AND(Sheet2!$K6494=$B$2,Sheet2!$L6494=1),Sheet2!$J6494+Sheet2!$M6494,IF(Sheet2!$K6494=$B$2,Sheet2!$M6494,0))</f>
        <v>0</v>
      </c>
    </row>
    <row r="6495" spans="14:15" x14ac:dyDescent="0.25">
      <c r="N6495" s="38">
        <f>IF(AND(Sheet2!$K6495=$B$1,Sheet2!$L6495=1),Sheet2!$I6495+Sheet2!$M6495,IF(Sheet2!$K6495=$B$1,Sheet2!$M6495,0))</f>
        <v>0</v>
      </c>
      <c r="O6495" s="38">
        <f>IF(AND(Sheet2!$K6495=$B$2,Sheet2!$L6495=1),Sheet2!$J6495+Sheet2!$M6495,IF(Sheet2!$K6495=$B$2,Sheet2!$M6495,0))</f>
        <v>0</v>
      </c>
    </row>
    <row r="6496" spans="14:15" x14ac:dyDescent="0.25">
      <c r="N6496" s="38">
        <f>IF(AND(Sheet2!$K6496=$B$1,Sheet2!$L6496=1),Sheet2!$I6496+Sheet2!$M6496,IF(Sheet2!$K6496=$B$1,Sheet2!$M6496,0))</f>
        <v>0</v>
      </c>
      <c r="O6496" s="38">
        <f>IF(AND(Sheet2!$K6496=$B$2,Sheet2!$L6496=1),Sheet2!$J6496+Sheet2!$M6496,IF(Sheet2!$K6496=$B$2,Sheet2!$M6496,0))</f>
        <v>0</v>
      </c>
    </row>
    <row r="6497" spans="14:15" x14ac:dyDescent="0.25">
      <c r="N6497" s="38">
        <f>IF(AND(Sheet2!$K6497=$B$1,Sheet2!$L6497=1),Sheet2!$I6497+Sheet2!$M6497,IF(Sheet2!$K6497=$B$1,Sheet2!$M6497,0))</f>
        <v>0</v>
      </c>
      <c r="O6497" s="38">
        <f>IF(AND(Sheet2!$K6497=$B$2,Sheet2!$L6497=1),Sheet2!$J6497+Sheet2!$M6497,IF(Sheet2!$K6497=$B$2,Sheet2!$M6497,0))</f>
        <v>0</v>
      </c>
    </row>
    <row r="6498" spans="14:15" x14ac:dyDescent="0.25">
      <c r="N6498" s="38">
        <f>IF(AND(Sheet2!$K6498=$B$1,Sheet2!$L6498=1),Sheet2!$I6498+Sheet2!$M6498,IF(Sheet2!$K6498=$B$1,Sheet2!$M6498,0))</f>
        <v>0</v>
      </c>
      <c r="O6498" s="38">
        <f>IF(AND(Sheet2!$K6498=$B$2,Sheet2!$L6498=1),Sheet2!$J6498+Sheet2!$M6498,IF(Sheet2!$K6498=$B$2,Sheet2!$M6498,0))</f>
        <v>0</v>
      </c>
    </row>
    <row r="6499" spans="14:15" x14ac:dyDescent="0.25">
      <c r="N6499" s="38">
        <f>IF(AND(Sheet2!$K6499=$B$1,Sheet2!$L6499=1),Sheet2!$I6499+Sheet2!$M6499,IF(Sheet2!$K6499=$B$1,Sheet2!$M6499,0))</f>
        <v>0</v>
      </c>
      <c r="O6499" s="38">
        <f>IF(AND(Sheet2!$K6499=$B$2,Sheet2!$L6499=1),Sheet2!$J6499+Sheet2!$M6499,IF(Sheet2!$K6499=$B$2,Sheet2!$M6499,0))</f>
        <v>0</v>
      </c>
    </row>
    <row r="6500" spans="14:15" x14ac:dyDescent="0.25">
      <c r="N6500" s="38">
        <f>IF(AND(Sheet2!$K6500=$B$1,Sheet2!$L6500=1),Sheet2!$I6500+Sheet2!$M6500,IF(Sheet2!$K6500=$B$1,Sheet2!$M6500,0))</f>
        <v>0</v>
      </c>
      <c r="O6500" s="38">
        <f>IF(AND(Sheet2!$K6500=$B$2,Sheet2!$L6500=1),Sheet2!$J6500+Sheet2!$M6500,IF(Sheet2!$K6500=$B$2,Sheet2!$M6500,0))</f>
        <v>0</v>
      </c>
    </row>
    <row r="6501" spans="14:15" x14ac:dyDescent="0.25">
      <c r="N6501" s="38">
        <f>IF(AND(Sheet2!$K6501=$B$1,Sheet2!$L6501=1),Sheet2!$I6501+Sheet2!$M6501,IF(Sheet2!$K6501=$B$1,Sheet2!$M6501,0))</f>
        <v>0</v>
      </c>
      <c r="O6501" s="38">
        <f>IF(AND(Sheet2!$K6501=$B$2,Sheet2!$L6501=1),Sheet2!$J6501+Sheet2!$M6501,IF(Sheet2!$K6501=$B$2,Sheet2!$M6501,0))</f>
        <v>0</v>
      </c>
    </row>
    <row r="6502" spans="14:15" x14ac:dyDescent="0.25">
      <c r="N6502" s="38">
        <f>IF(AND(Sheet2!$K6502=$B$1,Sheet2!$L6502=1),Sheet2!$I6502+Sheet2!$M6502,IF(Sheet2!$K6502=$B$1,Sheet2!$M6502,0))</f>
        <v>0</v>
      </c>
      <c r="O6502" s="38">
        <f>IF(AND(Sheet2!$K6502=$B$2,Sheet2!$L6502=1),Sheet2!$J6502+Sheet2!$M6502,IF(Sheet2!$K6502=$B$2,Sheet2!$M6502,0))</f>
        <v>0</v>
      </c>
    </row>
    <row r="6503" spans="14:15" x14ac:dyDescent="0.25">
      <c r="N6503" s="38">
        <f>IF(AND(Sheet2!$K6503=$B$1,Sheet2!$L6503=1),Sheet2!$I6503+Sheet2!$M6503,IF(Sheet2!$K6503=$B$1,Sheet2!$M6503,0))</f>
        <v>0</v>
      </c>
      <c r="O6503" s="38">
        <f>IF(AND(Sheet2!$K6503=$B$2,Sheet2!$L6503=1),Sheet2!$J6503+Sheet2!$M6503,IF(Sheet2!$K6503=$B$2,Sheet2!$M6503,0))</f>
        <v>0</v>
      </c>
    </row>
    <row r="6504" spans="14:15" x14ac:dyDescent="0.25">
      <c r="N6504" s="38">
        <f>IF(AND(Sheet2!$K6504=$B$1,Sheet2!$L6504=1),Sheet2!$I6504+Sheet2!$M6504,IF(Sheet2!$K6504=$B$1,Sheet2!$M6504,0))</f>
        <v>0</v>
      </c>
      <c r="O6504" s="38">
        <f>IF(AND(Sheet2!$K6504=$B$2,Sheet2!$L6504=1),Sheet2!$J6504+Sheet2!$M6504,IF(Sheet2!$K6504=$B$2,Sheet2!$M6504,0))</f>
        <v>0</v>
      </c>
    </row>
    <row r="6505" spans="14:15" x14ac:dyDescent="0.25">
      <c r="N6505" s="38">
        <f>IF(AND(Sheet2!$K6505=$B$1,Sheet2!$L6505=1),Sheet2!$I6505+Sheet2!$M6505,IF(Sheet2!$K6505=$B$1,Sheet2!$M6505,0))</f>
        <v>0</v>
      </c>
      <c r="O6505" s="38">
        <f>IF(AND(Sheet2!$K6505=$B$2,Sheet2!$L6505=1),Sheet2!$J6505+Sheet2!$M6505,IF(Sheet2!$K6505=$B$2,Sheet2!$M6505,0))</f>
        <v>0</v>
      </c>
    </row>
    <row r="6506" spans="14:15" x14ac:dyDescent="0.25">
      <c r="N6506" s="38">
        <f>IF(AND(Sheet2!$K6506=$B$1,Sheet2!$L6506=1),Sheet2!$I6506+Sheet2!$M6506,IF(Sheet2!$K6506=$B$1,Sheet2!$M6506,0))</f>
        <v>0</v>
      </c>
      <c r="O6506" s="38">
        <f>IF(AND(Sheet2!$K6506=$B$2,Sheet2!$L6506=1),Sheet2!$J6506+Sheet2!$M6506,IF(Sheet2!$K6506=$B$2,Sheet2!$M6506,0))</f>
        <v>0</v>
      </c>
    </row>
    <row r="6507" spans="14:15" x14ac:dyDescent="0.25">
      <c r="N6507" s="38">
        <f>IF(AND(Sheet2!$K6507=$B$1,Sheet2!$L6507=1),Sheet2!$I6507+Sheet2!$M6507,IF(Sheet2!$K6507=$B$1,Sheet2!$M6507,0))</f>
        <v>0</v>
      </c>
      <c r="O6507" s="38">
        <f>IF(AND(Sheet2!$K6507=$B$2,Sheet2!$L6507=1),Sheet2!$J6507+Sheet2!$M6507,IF(Sheet2!$K6507=$B$2,Sheet2!$M6507,0))</f>
        <v>0</v>
      </c>
    </row>
    <row r="6508" spans="14:15" x14ac:dyDescent="0.25">
      <c r="N6508" s="38">
        <f>IF(AND(Sheet2!$K6508=$B$1,Sheet2!$L6508=1),Sheet2!$I6508+Sheet2!$M6508,IF(Sheet2!$K6508=$B$1,Sheet2!$M6508,0))</f>
        <v>0</v>
      </c>
      <c r="O6508" s="38">
        <f>IF(AND(Sheet2!$K6508=$B$2,Sheet2!$L6508=1),Sheet2!$J6508+Sheet2!$M6508,IF(Sheet2!$K6508=$B$2,Sheet2!$M6508,0))</f>
        <v>0</v>
      </c>
    </row>
    <row r="6509" spans="14:15" x14ac:dyDescent="0.25">
      <c r="N6509" s="38">
        <f>IF(AND(Sheet2!$K6509=$B$1,Sheet2!$L6509=1),Sheet2!$I6509+Sheet2!$M6509,IF(Sheet2!$K6509=$B$1,Sheet2!$M6509,0))</f>
        <v>0</v>
      </c>
      <c r="O6509" s="38">
        <f>IF(AND(Sheet2!$K6509=$B$2,Sheet2!$L6509=1),Sheet2!$J6509+Sheet2!$M6509,IF(Sheet2!$K6509=$B$2,Sheet2!$M6509,0))</f>
        <v>0</v>
      </c>
    </row>
    <row r="6510" spans="14:15" x14ac:dyDescent="0.25">
      <c r="N6510" s="38">
        <f>IF(AND(Sheet2!$K6510=$B$1,Sheet2!$L6510=1),Sheet2!$I6510+Sheet2!$M6510,IF(Sheet2!$K6510=$B$1,Sheet2!$M6510,0))</f>
        <v>0</v>
      </c>
      <c r="O6510" s="38">
        <f>IF(AND(Sheet2!$K6510=$B$2,Sheet2!$L6510=1),Sheet2!$J6510+Sheet2!$M6510,IF(Sheet2!$K6510=$B$2,Sheet2!$M6510,0))</f>
        <v>0</v>
      </c>
    </row>
    <row r="6511" spans="14:15" x14ac:dyDescent="0.25">
      <c r="N6511" s="38">
        <f>IF(AND(Sheet2!$K6511=$B$1,Sheet2!$L6511=1),Sheet2!$I6511+Sheet2!$M6511,IF(Sheet2!$K6511=$B$1,Sheet2!$M6511,0))</f>
        <v>0</v>
      </c>
      <c r="O6511" s="38">
        <f>IF(AND(Sheet2!$K6511=$B$2,Sheet2!$L6511=1),Sheet2!$J6511+Sheet2!$M6511,IF(Sheet2!$K6511=$B$2,Sheet2!$M6511,0))</f>
        <v>0</v>
      </c>
    </row>
    <row r="6512" spans="14:15" x14ac:dyDescent="0.25">
      <c r="N6512" s="38">
        <f>IF(AND(Sheet2!$K6512=$B$1,Sheet2!$L6512=1),Sheet2!$I6512+Sheet2!$M6512,IF(Sheet2!$K6512=$B$1,Sheet2!$M6512,0))</f>
        <v>0</v>
      </c>
      <c r="O6512" s="38">
        <f>IF(AND(Sheet2!$K6512=$B$2,Sheet2!$L6512=1),Sheet2!$J6512+Sheet2!$M6512,IF(Sheet2!$K6512=$B$2,Sheet2!$M6512,0))</f>
        <v>0</v>
      </c>
    </row>
    <row r="6513" spans="14:15" x14ac:dyDescent="0.25">
      <c r="N6513" s="38">
        <f>IF(AND(Sheet2!$K6513=$B$1,Sheet2!$L6513=1),Sheet2!$I6513+Sheet2!$M6513,IF(Sheet2!$K6513=$B$1,Sheet2!$M6513,0))</f>
        <v>0</v>
      </c>
      <c r="O6513" s="38">
        <f>IF(AND(Sheet2!$K6513=$B$2,Sheet2!$L6513=1),Sheet2!$J6513+Sheet2!$M6513,IF(Sheet2!$K6513=$B$2,Sheet2!$M6513,0))</f>
        <v>0</v>
      </c>
    </row>
    <row r="6514" spans="14:15" x14ac:dyDescent="0.25">
      <c r="N6514" s="38">
        <f>IF(AND(Sheet2!$K6514=$B$1,Sheet2!$L6514=1),Sheet2!$I6514+Sheet2!$M6514,IF(Sheet2!$K6514=$B$1,Sheet2!$M6514,0))</f>
        <v>0</v>
      </c>
      <c r="O6514" s="38">
        <f>IF(AND(Sheet2!$K6514=$B$2,Sheet2!$L6514=1),Sheet2!$J6514+Sheet2!$M6514,IF(Sheet2!$K6514=$B$2,Sheet2!$M6514,0))</f>
        <v>0</v>
      </c>
    </row>
    <row r="6515" spans="14:15" x14ac:dyDescent="0.25">
      <c r="N6515" s="38">
        <f>IF(AND(Sheet2!$K6515=$B$1,Sheet2!$L6515=1),Sheet2!$I6515+Sheet2!$M6515,IF(Sheet2!$K6515=$B$1,Sheet2!$M6515,0))</f>
        <v>0</v>
      </c>
      <c r="O6515" s="38">
        <f>IF(AND(Sheet2!$K6515=$B$2,Sheet2!$L6515=1),Sheet2!$J6515+Sheet2!$M6515,IF(Sheet2!$K6515=$B$2,Sheet2!$M6515,0))</f>
        <v>0</v>
      </c>
    </row>
    <row r="6516" spans="14:15" x14ac:dyDescent="0.25">
      <c r="N6516" s="38">
        <f>IF(AND(Sheet2!$K6516=$B$1,Sheet2!$L6516=1),Sheet2!$I6516+Sheet2!$M6516,IF(Sheet2!$K6516=$B$1,Sheet2!$M6516,0))</f>
        <v>0</v>
      </c>
      <c r="O6516" s="38">
        <f>IF(AND(Sheet2!$K6516=$B$2,Sheet2!$L6516=1),Sheet2!$J6516+Sheet2!$M6516,IF(Sheet2!$K6516=$B$2,Sheet2!$M6516,0))</f>
        <v>0</v>
      </c>
    </row>
    <row r="6517" spans="14:15" x14ac:dyDescent="0.25">
      <c r="N6517" s="38">
        <f>IF(AND(Sheet2!$K6517=$B$1,Sheet2!$L6517=1),Sheet2!$I6517+Sheet2!$M6517,IF(Sheet2!$K6517=$B$1,Sheet2!$M6517,0))</f>
        <v>0</v>
      </c>
      <c r="O6517" s="38">
        <f>IF(AND(Sheet2!$K6517=$B$2,Sheet2!$L6517=1),Sheet2!$J6517+Sheet2!$M6517,IF(Sheet2!$K6517=$B$2,Sheet2!$M6517,0))</f>
        <v>0</v>
      </c>
    </row>
    <row r="6518" spans="14:15" x14ac:dyDescent="0.25">
      <c r="N6518" s="38">
        <f>IF(AND(Sheet2!$K6518=$B$1,Sheet2!$L6518=1),Sheet2!$I6518+Sheet2!$M6518,IF(Sheet2!$K6518=$B$1,Sheet2!$M6518,0))</f>
        <v>0</v>
      </c>
      <c r="O6518" s="38">
        <f>IF(AND(Sheet2!$K6518=$B$2,Sheet2!$L6518=1),Sheet2!$J6518+Sheet2!$M6518,IF(Sheet2!$K6518=$B$2,Sheet2!$M6518,0))</f>
        <v>0</v>
      </c>
    </row>
    <row r="6519" spans="14:15" x14ac:dyDescent="0.25">
      <c r="N6519" s="38">
        <f>IF(AND(Sheet2!$K6519=$B$1,Sheet2!$L6519=1),Sheet2!$I6519+Sheet2!$M6519,IF(Sheet2!$K6519=$B$1,Sheet2!$M6519,0))</f>
        <v>0</v>
      </c>
      <c r="O6519" s="38">
        <f>IF(AND(Sheet2!$K6519=$B$2,Sheet2!$L6519=1),Sheet2!$J6519+Sheet2!$M6519,IF(Sheet2!$K6519=$B$2,Sheet2!$M6519,0))</f>
        <v>0</v>
      </c>
    </row>
    <row r="6520" spans="14:15" x14ac:dyDescent="0.25">
      <c r="N6520" s="38">
        <f>IF(AND(Sheet2!$K6520=$B$1,Sheet2!$L6520=1),Sheet2!$I6520+Sheet2!$M6520,IF(Sheet2!$K6520=$B$1,Sheet2!$M6520,0))</f>
        <v>0</v>
      </c>
      <c r="O6520" s="38">
        <f>IF(AND(Sheet2!$K6520=$B$2,Sheet2!$L6520=1),Sheet2!$J6520+Sheet2!$M6520,IF(Sheet2!$K6520=$B$2,Sheet2!$M6520,0))</f>
        <v>0</v>
      </c>
    </row>
    <row r="6521" spans="14:15" x14ac:dyDescent="0.25">
      <c r="N6521" s="38">
        <f>IF(AND(Sheet2!$K6521=$B$1,Sheet2!$L6521=1),Sheet2!$I6521+Sheet2!$M6521,IF(Sheet2!$K6521=$B$1,Sheet2!$M6521,0))</f>
        <v>0</v>
      </c>
      <c r="O6521" s="38">
        <f>IF(AND(Sheet2!$K6521=$B$2,Sheet2!$L6521=1),Sheet2!$J6521+Sheet2!$M6521,IF(Sheet2!$K6521=$B$2,Sheet2!$M6521,0))</f>
        <v>0</v>
      </c>
    </row>
    <row r="6522" spans="14:15" x14ac:dyDescent="0.25">
      <c r="N6522" s="38">
        <f>IF(AND(Sheet2!$K6522=$B$1,Sheet2!$L6522=1),Sheet2!$I6522+Sheet2!$M6522,IF(Sheet2!$K6522=$B$1,Sheet2!$M6522,0))</f>
        <v>0</v>
      </c>
      <c r="O6522" s="38">
        <f>IF(AND(Sheet2!$K6522=$B$2,Sheet2!$L6522=1),Sheet2!$J6522+Sheet2!$M6522,IF(Sheet2!$K6522=$B$2,Sheet2!$M6522,0))</f>
        <v>0</v>
      </c>
    </row>
    <row r="6523" spans="14:15" x14ac:dyDescent="0.25">
      <c r="N6523" s="38">
        <f>IF(AND(Sheet2!$K6523=$B$1,Sheet2!$L6523=1),Sheet2!$I6523+Sheet2!$M6523,IF(Sheet2!$K6523=$B$1,Sheet2!$M6523,0))</f>
        <v>0</v>
      </c>
      <c r="O6523" s="38">
        <f>IF(AND(Sheet2!$K6523=$B$2,Sheet2!$L6523=1),Sheet2!$J6523+Sheet2!$M6523,IF(Sheet2!$K6523=$B$2,Sheet2!$M6523,0))</f>
        <v>0</v>
      </c>
    </row>
    <row r="6524" spans="14:15" x14ac:dyDescent="0.25">
      <c r="N6524" s="38">
        <f>IF(AND(Sheet2!$K6524=$B$1,Sheet2!$L6524=1),Sheet2!$I6524+Sheet2!$M6524,IF(Sheet2!$K6524=$B$1,Sheet2!$M6524,0))</f>
        <v>0</v>
      </c>
      <c r="O6524" s="38">
        <f>IF(AND(Sheet2!$K6524=$B$2,Sheet2!$L6524=1),Sheet2!$J6524+Sheet2!$M6524,IF(Sheet2!$K6524=$B$2,Sheet2!$M6524,0))</f>
        <v>0</v>
      </c>
    </row>
    <row r="6525" spans="14:15" x14ac:dyDescent="0.25">
      <c r="N6525" s="38">
        <f>IF(AND(Sheet2!$K6525=$B$1,Sheet2!$L6525=1),Sheet2!$I6525+Sheet2!$M6525,IF(Sheet2!$K6525=$B$1,Sheet2!$M6525,0))</f>
        <v>0</v>
      </c>
      <c r="O6525" s="38">
        <f>IF(AND(Sheet2!$K6525=$B$2,Sheet2!$L6525=1),Sheet2!$J6525+Sheet2!$M6525,IF(Sheet2!$K6525=$B$2,Sheet2!$M6525,0))</f>
        <v>0</v>
      </c>
    </row>
    <row r="6526" spans="14:15" x14ac:dyDescent="0.25">
      <c r="N6526" s="38">
        <f>IF(AND(Sheet2!$K6526=$B$1,Sheet2!$L6526=1),Sheet2!$I6526+Sheet2!$M6526,IF(Sheet2!$K6526=$B$1,Sheet2!$M6526,0))</f>
        <v>0</v>
      </c>
      <c r="O6526" s="38">
        <f>IF(AND(Sheet2!$K6526=$B$2,Sheet2!$L6526=1),Sheet2!$J6526+Sheet2!$M6526,IF(Sheet2!$K6526=$B$2,Sheet2!$M6526,0))</f>
        <v>0</v>
      </c>
    </row>
    <row r="6527" spans="14:15" x14ac:dyDescent="0.25">
      <c r="N6527" s="38">
        <f>IF(AND(Sheet2!$K6527=$B$1,Sheet2!$L6527=1),Sheet2!$I6527+Sheet2!$M6527,IF(Sheet2!$K6527=$B$1,Sheet2!$M6527,0))</f>
        <v>0</v>
      </c>
      <c r="O6527" s="38">
        <f>IF(AND(Sheet2!$K6527=$B$2,Sheet2!$L6527=1),Sheet2!$J6527+Sheet2!$M6527,IF(Sheet2!$K6527=$B$2,Sheet2!$M6527,0))</f>
        <v>0</v>
      </c>
    </row>
    <row r="6528" spans="14:15" x14ac:dyDescent="0.25">
      <c r="N6528" s="38">
        <f>IF(AND(Sheet2!$K6528=$B$1,Sheet2!$L6528=1),Sheet2!$I6528+Sheet2!$M6528,IF(Sheet2!$K6528=$B$1,Sheet2!$M6528,0))</f>
        <v>0</v>
      </c>
      <c r="O6528" s="38">
        <f>IF(AND(Sheet2!$K6528=$B$2,Sheet2!$L6528=1),Sheet2!$J6528+Sheet2!$M6528,IF(Sheet2!$K6528=$B$2,Sheet2!$M6528,0))</f>
        <v>0</v>
      </c>
    </row>
    <row r="6529" spans="14:15" x14ac:dyDescent="0.25">
      <c r="N6529" s="38">
        <f>IF(AND(Sheet2!$K6529=$B$1,Sheet2!$L6529=1),Sheet2!$I6529+Sheet2!$M6529,IF(Sheet2!$K6529=$B$1,Sheet2!$M6529,0))</f>
        <v>0</v>
      </c>
      <c r="O6529" s="38">
        <f>IF(AND(Sheet2!$K6529=$B$2,Sheet2!$L6529=1),Sheet2!$J6529+Sheet2!$M6529,IF(Sheet2!$K6529=$B$2,Sheet2!$M6529,0))</f>
        <v>0</v>
      </c>
    </row>
    <row r="6530" spans="14:15" x14ac:dyDescent="0.25">
      <c r="N6530" s="38">
        <f>IF(AND(Sheet2!$K6530=$B$1,Sheet2!$L6530=1),Sheet2!$I6530+Sheet2!$M6530,IF(Sheet2!$K6530=$B$1,Sheet2!$M6530,0))</f>
        <v>0</v>
      </c>
      <c r="O6530" s="38">
        <f>IF(AND(Sheet2!$K6530=$B$2,Sheet2!$L6530=1),Sheet2!$J6530+Sheet2!$M6530,IF(Sheet2!$K6530=$B$2,Sheet2!$M6530,0))</f>
        <v>0</v>
      </c>
    </row>
    <row r="6531" spans="14:15" x14ac:dyDescent="0.25">
      <c r="N6531" s="38">
        <f>IF(AND(Sheet2!$K6531=$B$1,Sheet2!$L6531=1),Sheet2!$I6531+Sheet2!$M6531,IF(Sheet2!$K6531=$B$1,Sheet2!$M6531,0))</f>
        <v>0</v>
      </c>
      <c r="O6531" s="38">
        <f>IF(AND(Sheet2!$K6531=$B$2,Sheet2!$L6531=1),Sheet2!$J6531+Sheet2!$M6531,IF(Sheet2!$K6531=$B$2,Sheet2!$M6531,0))</f>
        <v>0</v>
      </c>
    </row>
    <row r="6532" spans="14:15" x14ac:dyDescent="0.25">
      <c r="N6532" s="38">
        <f>IF(AND(Sheet2!$K6532=$B$1,Sheet2!$L6532=1),Sheet2!$I6532+Sheet2!$M6532,IF(Sheet2!$K6532=$B$1,Sheet2!$M6532,0))</f>
        <v>0</v>
      </c>
      <c r="O6532" s="38">
        <f>IF(AND(Sheet2!$K6532=$B$2,Sheet2!$L6532=1),Sheet2!$J6532+Sheet2!$M6532,IF(Sheet2!$K6532=$B$2,Sheet2!$M6532,0))</f>
        <v>0</v>
      </c>
    </row>
    <row r="6533" spans="14:15" x14ac:dyDescent="0.25">
      <c r="N6533" s="38">
        <f>IF(AND(Sheet2!$K6533=$B$1,Sheet2!$L6533=1),Sheet2!$I6533+Sheet2!$M6533,IF(Sheet2!$K6533=$B$1,Sheet2!$M6533,0))</f>
        <v>0</v>
      </c>
      <c r="O6533" s="38">
        <f>IF(AND(Sheet2!$K6533=$B$2,Sheet2!$L6533=1),Sheet2!$J6533+Sheet2!$M6533,IF(Sheet2!$K6533=$B$2,Sheet2!$M6533,0))</f>
        <v>0</v>
      </c>
    </row>
    <row r="6534" spans="14:15" x14ac:dyDescent="0.25">
      <c r="N6534" s="38">
        <f>IF(AND(Sheet2!$K6534=$B$1,Sheet2!$L6534=1),Sheet2!$I6534+Sheet2!$M6534,IF(Sheet2!$K6534=$B$1,Sheet2!$M6534,0))</f>
        <v>0</v>
      </c>
      <c r="O6534" s="38">
        <f>IF(AND(Sheet2!$K6534=$B$2,Sheet2!$L6534=1),Sheet2!$J6534+Sheet2!$M6534,IF(Sheet2!$K6534=$B$2,Sheet2!$M6534,0))</f>
        <v>0</v>
      </c>
    </row>
    <row r="6535" spans="14:15" x14ac:dyDescent="0.25">
      <c r="N6535" s="38">
        <f>IF(AND(Sheet2!$K6535=$B$1,Sheet2!$L6535=1),Sheet2!$I6535+Sheet2!$M6535,IF(Sheet2!$K6535=$B$1,Sheet2!$M6535,0))</f>
        <v>0</v>
      </c>
      <c r="O6535" s="38">
        <f>IF(AND(Sheet2!$K6535=$B$2,Sheet2!$L6535=1),Sheet2!$J6535+Sheet2!$M6535,IF(Sheet2!$K6535=$B$2,Sheet2!$M6535,0))</f>
        <v>0</v>
      </c>
    </row>
    <row r="6536" spans="14:15" x14ac:dyDescent="0.25">
      <c r="N6536" s="38">
        <f>IF(AND(Sheet2!$K6536=$B$1,Sheet2!$L6536=1),Sheet2!$I6536+Sheet2!$M6536,IF(Sheet2!$K6536=$B$1,Sheet2!$M6536,0))</f>
        <v>0</v>
      </c>
      <c r="O6536" s="38">
        <f>IF(AND(Sheet2!$K6536=$B$2,Sheet2!$L6536=1),Sheet2!$J6536+Sheet2!$M6536,IF(Sheet2!$K6536=$B$2,Sheet2!$M6536,0))</f>
        <v>0</v>
      </c>
    </row>
    <row r="6537" spans="14:15" x14ac:dyDescent="0.25">
      <c r="N6537" s="38">
        <f>IF(AND(Sheet2!$K6537=$B$1,Sheet2!$L6537=1),Sheet2!$I6537+Sheet2!$M6537,IF(Sheet2!$K6537=$B$1,Sheet2!$M6537,0))</f>
        <v>0</v>
      </c>
      <c r="O6537" s="38">
        <f>IF(AND(Sheet2!$K6537=$B$2,Sheet2!$L6537=1),Sheet2!$J6537+Sheet2!$M6537,IF(Sheet2!$K6537=$B$2,Sheet2!$M6537,0))</f>
        <v>0</v>
      </c>
    </row>
    <row r="6538" spans="14:15" x14ac:dyDescent="0.25">
      <c r="N6538" s="38">
        <f>IF(AND(Sheet2!$K6538=$B$1,Sheet2!$L6538=1),Sheet2!$I6538+Sheet2!$M6538,IF(Sheet2!$K6538=$B$1,Sheet2!$M6538,0))</f>
        <v>0</v>
      </c>
      <c r="O6538" s="38">
        <f>IF(AND(Sheet2!$K6538=$B$2,Sheet2!$L6538=1),Sheet2!$J6538+Sheet2!$M6538,IF(Sheet2!$K6538=$B$2,Sheet2!$M6538,0))</f>
        <v>0</v>
      </c>
    </row>
    <row r="6539" spans="14:15" x14ac:dyDescent="0.25">
      <c r="N6539" s="38">
        <f>IF(AND(Sheet2!$K6539=$B$1,Sheet2!$L6539=1),Sheet2!$I6539+Sheet2!$M6539,IF(Sheet2!$K6539=$B$1,Sheet2!$M6539,0))</f>
        <v>0</v>
      </c>
      <c r="O6539" s="38">
        <f>IF(AND(Sheet2!$K6539=$B$2,Sheet2!$L6539=1),Sheet2!$J6539+Sheet2!$M6539,IF(Sheet2!$K6539=$B$2,Sheet2!$M6539,0))</f>
        <v>0</v>
      </c>
    </row>
    <row r="6540" spans="14:15" x14ac:dyDescent="0.25">
      <c r="N6540" s="38">
        <f>IF(AND(Sheet2!$K6540=$B$1,Sheet2!$L6540=1),Sheet2!$I6540+Sheet2!$M6540,IF(Sheet2!$K6540=$B$1,Sheet2!$M6540,0))</f>
        <v>0</v>
      </c>
      <c r="O6540" s="38">
        <f>IF(AND(Sheet2!$K6540=$B$2,Sheet2!$L6540=1),Sheet2!$J6540+Sheet2!$M6540,IF(Sheet2!$K6540=$B$2,Sheet2!$M6540,0))</f>
        <v>0</v>
      </c>
    </row>
    <row r="6541" spans="14:15" x14ac:dyDescent="0.25">
      <c r="N6541" s="38">
        <f>IF(AND(Sheet2!$K6541=$B$1,Sheet2!$L6541=1),Sheet2!$I6541+Sheet2!$M6541,IF(Sheet2!$K6541=$B$1,Sheet2!$M6541,0))</f>
        <v>0</v>
      </c>
      <c r="O6541" s="38">
        <f>IF(AND(Sheet2!$K6541=$B$2,Sheet2!$L6541=1),Sheet2!$J6541+Sheet2!$M6541,IF(Sheet2!$K6541=$B$2,Sheet2!$M6541,0))</f>
        <v>0</v>
      </c>
    </row>
    <row r="6542" spans="14:15" x14ac:dyDescent="0.25">
      <c r="N6542" s="38">
        <f>IF(AND(Sheet2!$K6542=$B$1,Sheet2!$L6542=1),Sheet2!$I6542+Sheet2!$M6542,IF(Sheet2!$K6542=$B$1,Sheet2!$M6542,0))</f>
        <v>0</v>
      </c>
      <c r="O6542" s="38">
        <f>IF(AND(Sheet2!$K6542=$B$2,Sheet2!$L6542=1),Sheet2!$J6542+Sheet2!$M6542,IF(Sheet2!$K6542=$B$2,Sheet2!$M6542,0))</f>
        <v>0</v>
      </c>
    </row>
    <row r="6543" spans="14:15" x14ac:dyDescent="0.25">
      <c r="N6543" s="38">
        <f>IF(AND(Sheet2!$K6543=$B$1,Sheet2!$L6543=1),Sheet2!$I6543+Sheet2!$M6543,IF(Sheet2!$K6543=$B$1,Sheet2!$M6543,0))</f>
        <v>0</v>
      </c>
      <c r="O6543" s="38">
        <f>IF(AND(Sheet2!$K6543=$B$2,Sheet2!$L6543=1),Sheet2!$J6543+Sheet2!$M6543,IF(Sheet2!$K6543=$B$2,Sheet2!$M6543,0))</f>
        <v>0</v>
      </c>
    </row>
    <row r="6544" spans="14:15" x14ac:dyDescent="0.25">
      <c r="N6544" s="38">
        <f>IF(AND(Sheet2!$K6544=$B$1,Sheet2!$L6544=1),Sheet2!$I6544+Sheet2!$M6544,IF(Sheet2!$K6544=$B$1,Sheet2!$M6544,0))</f>
        <v>0</v>
      </c>
      <c r="O6544" s="38">
        <f>IF(AND(Sheet2!$K6544=$B$2,Sheet2!$L6544=1),Sheet2!$J6544+Sheet2!$M6544,IF(Sheet2!$K6544=$B$2,Sheet2!$M6544,0))</f>
        <v>0</v>
      </c>
    </row>
    <row r="6545" spans="14:15" x14ac:dyDescent="0.25">
      <c r="N6545" s="38">
        <f>IF(AND(Sheet2!$K6545=$B$1,Sheet2!$L6545=1),Sheet2!$I6545+Sheet2!$M6545,IF(Sheet2!$K6545=$B$1,Sheet2!$M6545,0))</f>
        <v>0</v>
      </c>
      <c r="O6545" s="38">
        <f>IF(AND(Sheet2!$K6545=$B$2,Sheet2!$L6545=1),Sheet2!$J6545+Sheet2!$M6545,IF(Sheet2!$K6545=$B$2,Sheet2!$M6545,0))</f>
        <v>0</v>
      </c>
    </row>
    <row r="6546" spans="14:15" x14ac:dyDescent="0.25">
      <c r="N6546" s="38">
        <f>IF(AND(Sheet2!$K6546=$B$1,Sheet2!$L6546=1),Sheet2!$I6546+Sheet2!$M6546,IF(Sheet2!$K6546=$B$1,Sheet2!$M6546,0))</f>
        <v>0</v>
      </c>
      <c r="O6546" s="38">
        <f>IF(AND(Sheet2!$K6546=$B$2,Sheet2!$L6546=1),Sheet2!$J6546+Sheet2!$M6546,IF(Sheet2!$K6546=$B$2,Sheet2!$M6546,0))</f>
        <v>0</v>
      </c>
    </row>
    <row r="6547" spans="14:15" x14ac:dyDescent="0.25">
      <c r="N6547" s="38">
        <f>IF(AND(Sheet2!$K6547=$B$1,Sheet2!$L6547=1),Sheet2!$I6547+Sheet2!$M6547,IF(Sheet2!$K6547=$B$1,Sheet2!$M6547,0))</f>
        <v>0</v>
      </c>
      <c r="O6547" s="38">
        <f>IF(AND(Sheet2!$K6547=$B$2,Sheet2!$L6547=1),Sheet2!$J6547+Sheet2!$M6547,IF(Sheet2!$K6547=$B$2,Sheet2!$M6547,0))</f>
        <v>0</v>
      </c>
    </row>
    <row r="6548" spans="14:15" x14ac:dyDescent="0.25">
      <c r="N6548" s="38">
        <f>IF(AND(Sheet2!$K6548=$B$1,Sheet2!$L6548=1),Sheet2!$I6548+Sheet2!$M6548,IF(Sheet2!$K6548=$B$1,Sheet2!$M6548,0))</f>
        <v>0</v>
      </c>
      <c r="O6548" s="38">
        <f>IF(AND(Sheet2!$K6548=$B$2,Sheet2!$L6548=1),Sheet2!$J6548+Sheet2!$M6548,IF(Sheet2!$K6548=$B$2,Sheet2!$M6548,0))</f>
        <v>0</v>
      </c>
    </row>
    <row r="6549" spans="14:15" x14ac:dyDescent="0.25">
      <c r="N6549" s="38">
        <f>IF(AND(Sheet2!$K6549=$B$1,Sheet2!$L6549=1),Sheet2!$I6549+Sheet2!$M6549,IF(Sheet2!$K6549=$B$1,Sheet2!$M6549,0))</f>
        <v>0</v>
      </c>
      <c r="O6549" s="38">
        <f>IF(AND(Sheet2!$K6549=$B$2,Sheet2!$L6549=1),Sheet2!$J6549+Sheet2!$M6549,IF(Sheet2!$K6549=$B$2,Sheet2!$M6549,0))</f>
        <v>0</v>
      </c>
    </row>
    <row r="6550" spans="14:15" x14ac:dyDescent="0.25">
      <c r="N6550" s="38">
        <f>IF(AND(Sheet2!$K6550=$B$1,Sheet2!$L6550=1),Sheet2!$I6550+Sheet2!$M6550,IF(Sheet2!$K6550=$B$1,Sheet2!$M6550,0))</f>
        <v>0</v>
      </c>
      <c r="O6550" s="38">
        <f>IF(AND(Sheet2!$K6550=$B$2,Sheet2!$L6550=1),Sheet2!$J6550+Sheet2!$M6550,IF(Sheet2!$K6550=$B$2,Sheet2!$M6550,0))</f>
        <v>0</v>
      </c>
    </row>
    <row r="6551" spans="14:15" x14ac:dyDescent="0.25">
      <c r="N6551" s="38">
        <f>IF(AND(Sheet2!$K6551=$B$1,Sheet2!$L6551=1),Sheet2!$I6551+Sheet2!$M6551,IF(Sheet2!$K6551=$B$1,Sheet2!$M6551,0))</f>
        <v>0</v>
      </c>
      <c r="O6551" s="38">
        <f>IF(AND(Sheet2!$K6551=$B$2,Sheet2!$L6551=1),Sheet2!$J6551+Sheet2!$M6551,IF(Sheet2!$K6551=$B$2,Sheet2!$M6551,0))</f>
        <v>0</v>
      </c>
    </row>
    <row r="6552" spans="14:15" x14ac:dyDescent="0.25">
      <c r="N6552" s="38">
        <f>IF(AND(Sheet2!$K6552=$B$1,Sheet2!$L6552=1),Sheet2!$I6552+Sheet2!$M6552,IF(Sheet2!$K6552=$B$1,Sheet2!$M6552,0))</f>
        <v>0</v>
      </c>
      <c r="O6552" s="38">
        <f>IF(AND(Sheet2!$K6552=$B$2,Sheet2!$L6552=1),Sheet2!$J6552+Sheet2!$M6552,IF(Sheet2!$K6552=$B$2,Sheet2!$M6552,0))</f>
        <v>0</v>
      </c>
    </row>
    <row r="6553" spans="14:15" x14ac:dyDescent="0.25">
      <c r="N6553" s="38">
        <f>IF(AND(Sheet2!$K6553=$B$1,Sheet2!$L6553=1),Sheet2!$I6553+Sheet2!$M6553,IF(Sheet2!$K6553=$B$1,Sheet2!$M6553,0))</f>
        <v>0</v>
      </c>
      <c r="O6553" s="38">
        <f>IF(AND(Sheet2!$K6553=$B$2,Sheet2!$L6553=1),Sheet2!$J6553+Sheet2!$M6553,IF(Sheet2!$K6553=$B$2,Sheet2!$M6553,0))</f>
        <v>0</v>
      </c>
    </row>
    <row r="6554" spans="14:15" x14ac:dyDescent="0.25">
      <c r="N6554" s="38">
        <f>IF(AND(Sheet2!$K6554=$B$1,Sheet2!$L6554=1),Sheet2!$I6554+Sheet2!$M6554,IF(Sheet2!$K6554=$B$1,Sheet2!$M6554,0))</f>
        <v>0</v>
      </c>
      <c r="O6554" s="38">
        <f>IF(AND(Sheet2!$K6554=$B$2,Sheet2!$L6554=1),Sheet2!$J6554+Sheet2!$M6554,IF(Sheet2!$K6554=$B$2,Sheet2!$M6554,0))</f>
        <v>0</v>
      </c>
    </row>
    <row r="6555" spans="14:15" x14ac:dyDescent="0.25">
      <c r="N6555" s="38">
        <f>IF(AND(Sheet2!$K6555=$B$1,Sheet2!$L6555=1),Sheet2!$I6555+Sheet2!$M6555,IF(Sheet2!$K6555=$B$1,Sheet2!$M6555,0))</f>
        <v>0</v>
      </c>
      <c r="O6555" s="38">
        <f>IF(AND(Sheet2!$K6555=$B$2,Sheet2!$L6555=1),Sheet2!$J6555+Sheet2!$M6555,IF(Sheet2!$K6555=$B$2,Sheet2!$M6555,0))</f>
        <v>0</v>
      </c>
    </row>
    <row r="6556" spans="14:15" x14ac:dyDescent="0.25">
      <c r="N6556" s="38">
        <f>IF(AND(Sheet2!$K6556=$B$1,Sheet2!$L6556=1),Sheet2!$I6556+Sheet2!$M6556,IF(Sheet2!$K6556=$B$1,Sheet2!$M6556,0))</f>
        <v>0</v>
      </c>
      <c r="O6556" s="38">
        <f>IF(AND(Sheet2!$K6556=$B$2,Sheet2!$L6556=1),Sheet2!$J6556+Sheet2!$M6556,IF(Sheet2!$K6556=$B$2,Sheet2!$M6556,0))</f>
        <v>0</v>
      </c>
    </row>
    <row r="6557" spans="14:15" x14ac:dyDescent="0.25">
      <c r="N6557" s="38">
        <f>IF(AND(Sheet2!$K6557=$B$1,Sheet2!$L6557=1),Sheet2!$I6557+Sheet2!$M6557,IF(Sheet2!$K6557=$B$1,Sheet2!$M6557,0))</f>
        <v>0</v>
      </c>
      <c r="O6557" s="38">
        <f>IF(AND(Sheet2!$K6557=$B$2,Sheet2!$L6557=1),Sheet2!$J6557+Sheet2!$M6557,IF(Sheet2!$K6557=$B$2,Sheet2!$M6557,0))</f>
        <v>0</v>
      </c>
    </row>
    <row r="6558" spans="14:15" x14ac:dyDescent="0.25">
      <c r="N6558" s="38">
        <f>IF(AND(Sheet2!$K6558=$B$1,Sheet2!$L6558=1),Sheet2!$I6558+Sheet2!$M6558,IF(Sheet2!$K6558=$B$1,Sheet2!$M6558,0))</f>
        <v>0</v>
      </c>
      <c r="O6558" s="38">
        <f>IF(AND(Sheet2!$K6558=$B$2,Sheet2!$L6558=1),Sheet2!$J6558+Sheet2!$M6558,IF(Sheet2!$K6558=$B$2,Sheet2!$M6558,0))</f>
        <v>0</v>
      </c>
    </row>
    <row r="6559" spans="14:15" x14ac:dyDescent="0.25">
      <c r="N6559" s="38">
        <f>IF(AND(Sheet2!$K6559=$B$1,Sheet2!$L6559=1),Sheet2!$I6559+Sheet2!$M6559,IF(Sheet2!$K6559=$B$1,Sheet2!$M6559,0))</f>
        <v>0</v>
      </c>
      <c r="O6559" s="38">
        <f>IF(AND(Sheet2!$K6559=$B$2,Sheet2!$L6559=1),Sheet2!$J6559+Sheet2!$M6559,IF(Sheet2!$K6559=$B$2,Sheet2!$M6559,0))</f>
        <v>0</v>
      </c>
    </row>
    <row r="6560" spans="14:15" x14ac:dyDescent="0.25">
      <c r="N6560" s="38">
        <f>IF(AND(Sheet2!$K6560=$B$1,Sheet2!$L6560=1),Sheet2!$I6560+Sheet2!$M6560,IF(Sheet2!$K6560=$B$1,Sheet2!$M6560,0))</f>
        <v>0</v>
      </c>
      <c r="O6560" s="38">
        <f>IF(AND(Sheet2!$K6560=$B$2,Sheet2!$L6560=1),Sheet2!$J6560+Sheet2!$M6560,IF(Sheet2!$K6560=$B$2,Sheet2!$M6560,0))</f>
        <v>0</v>
      </c>
    </row>
    <row r="6561" spans="14:15" x14ac:dyDescent="0.25">
      <c r="N6561" s="38">
        <f>IF(AND(Sheet2!$K6561=$B$1,Sheet2!$L6561=1),Sheet2!$I6561+Sheet2!$M6561,IF(Sheet2!$K6561=$B$1,Sheet2!$M6561,0))</f>
        <v>0</v>
      </c>
      <c r="O6561" s="38">
        <f>IF(AND(Sheet2!$K6561=$B$2,Sheet2!$L6561=1),Sheet2!$J6561+Sheet2!$M6561,IF(Sheet2!$K6561=$B$2,Sheet2!$M6561,0))</f>
        <v>0</v>
      </c>
    </row>
    <row r="6562" spans="14:15" x14ac:dyDescent="0.25">
      <c r="N6562" s="38">
        <f>IF(AND(Sheet2!$K6562=$B$1,Sheet2!$L6562=1),Sheet2!$I6562+Sheet2!$M6562,IF(Sheet2!$K6562=$B$1,Sheet2!$M6562,0))</f>
        <v>0</v>
      </c>
      <c r="O6562" s="38">
        <f>IF(AND(Sheet2!$K6562=$B$2,Sheet2!$L6562=1),Sheet2!$J6562+Sheet2!$M6562,IF(Sheet2!$K6562=$B$2,Sheet2!$M6562,0))</f>
        <v>0</v>
      </c>
    </row>
    <row r="6563" spans="14:15" x14ac:dyDescent="0.25">
      <c r="N6563" s="38">
        <f>IF(AND(Sheet2!$K6563=$B$1,Sheet2!$L6563=1),Sheet2!$I6563+Sheet2!$M6563,IF(Sheet2!$K6563=$B$1,Sheet2!$M6563,0))</f>
        <v>0</v>
      </c>
      <c r="O6563" s="38">
        <f>IF(AND(Sheet2!$K6563=$B$2,Sheet2!$L6563=1),Sheet2!$J6563+Sheet2!$M6563,IF(Sheet2!$K6563=$B$2,Sheet2!$M6563,0))</f>
        <v>0</v>
      </c>
    </row>
    <row r="6564" spans="14:15" x14ac:dyDescent="0.25">
      <c r="N6564" s="38">
        <f>IF(AND(Sheet2!$K6564=$B$1,Sheet2!$L6564=1),Sheet2!$I6564+Sheet2!$M6564,IF(Sheet2!$K6564=$B$1,Sheet2!$M6564,0))</f>
        <v>0</v>
      </c>
      <c r="O6564" s="38">
        <f>IF(AND(Sheet2!$K6564=$B$2,Sheet2!$L6564=1),Sheet2!$J6564+Sheet2!$M6564,IF(Sheet2!$K6564=$B$2,Sheet2!$M6564,0))</f>
        <v>0</v>
      </c>
    </row>
    <row r="6565" spans="14:15" x14ac:dyDescent="0.25">
      <c r="N6565" s="38">
        <f>IF(AND(Sheet2!$K6565=$B$1,Sheet2!$L6565=1),Sheet2!$I6565+Sheet2!$M6565,IF(Sheet2!$K6565=$B$1,Sheet2!$M6565,0))</f>
        <v>0</v>
      </c>
      <c r="O6565" s="38">
        <f>IF(AND(Sheet2!$K6565=$B$2,Sheet2!$L6565=1),Sheet2!$J6565+Sheet2!$M6565,IF(Sheet2!$K6565=$B$2,Sheet2!$M6565,0))</f>
        <v>0</v>
      </c>
    </row>
    <row r="6566" spans="14:15" x14ac:dyDescent="0.25">
      <c r="N6566" s="38">
        <f>IF(AND(Sheet2!$K6566=$B$1,Sheet2!$L6566=1),Sheet2!$I6566+Sheet2!$M6566,IF(Sheet2!$K6566=$B$1,Sheet2!$M6566,0))</f>
        <v>0</v>
      </c>
      <c r="O6566" s="38">
        <f>IF(AND(Sheet2!$K6566=$B$2,Sheet2!$L6566=1),Sheet2!$J6566+Sheet2!$M6566,IF(Sheet2!$K6566=$B$2,Sheet2!$M6566,0))</f>
        <v>0</v>
      </c>
    </row>
    <row r="6567" spans="14:15" x14ac:dyDescent="0.25">
      <c r="N6567" s="38">
        <f>IF(AND(Sheet2!$K6567=$B$1,Sheet2!$L6567=1),Sheet2!$I6567+Sheet2!$M6567,IF(Sheet2!$K6567=$B$1,Sheet2!$M6567,0))</f>
        <v>0</v>
      </c>
      <c r="O6567" s="38">
        <f>IF(AND(Sheet2!$K6567=$B$2,Sheet2!$L6567=1),Sheet2!$J6567+Sheet2!$M6567,IF(Sheet2!$K6567=$B$2,Sheet2!$M6567,0))</f>
        <v>0</v>
      </c>
    </row>
    <row r="6568" spans="14:15" x14ac:dyDescent="0.25">
      <c r="N6568" s="38">
        <f>IF(AND(Sheet2!$K6568=$B$1,Sheet2!$L6568=1),Sheet2!$I6568+Sheet2!$M6568,IF(Sheet2!$K6568=$B$1,Sheet2!$M6568,0))</f>
        <v>0</v>
      </c>
      <c r="O6568" s="38">
        <f>IF(AND(Sheet2!$K6568=$B$2,Sheet2!$L6568=1),Sheet2!$J6568+Sheet2!$M6568,IF(Sheet2!$K6568=$B$2,Sheet2!$M6568,0))</f>
        <v>0</v>
      </c>
    </row>
    <row r="6569" spans="14:15" x14ac:dyDescent="0.25">
      <c r="N6569" s="38">
        <f>IF(AND(Sheet2!$K6569=$B$1,Sheet2!$L6569=1),Sheet2!$I6569+Sheet2!$M6569,IF(Sheet2!$K6569=$B$1,Sheet2!$M6569,0))</f>
        <v>0</v>
      </c>
      <c r="O6569" s="38">
        <f>IF(AND(Sheet2!$K6569=$B$2,Sheet2!$L6569=1),Sheet2!$J6569+Sheet2!$M6569,IF(Sheet2!$K6569=$B$2,Sheet2!$M6569,0))</f>
        <v>0</v>
      </c>
    </row>
    <row r="6570" spans="14:15" x14ac:dyDescent="0.25">
      <c r="N6570" s="38">
        <f>IF(AND(Sheet2!$K6570=$B$1,Sheet2!$L6570=1),Sheet2!$I6570+Sheet2!$M6570,IF(Sheet2!$K6570=$B$1,Sheet2!$M6570,0))</f>
        <v>0</v>
      </c>
      <c r="O6570" s="38">
        <f>IF(AND(Sheet2!$K6570=$B$2,Sheet2!$L6570=1),Sheet2!$J6570+Sheet2!$M6570,IF(Sheet2!$K6570=$B$2,Sheet2!$M6570,0))</f>
        <v>0</v>
      </c>
    </row>
    <row r="6571" spans="14:15" x14ac:dyDescent="0.25">
      <c r="N6571" s="38">
        <f>IF(AND(Sheet2!$K6571=$B$1,Sheet2!$L6571=1),Sheet2!$I6571+Sheet2!$M6571,IF(Sheet2!$K6571=$B$1,Sheet2!$M6571,0))</f>
        <v>0</v>
      </c>
      <c r="O6571" s="38">
        <f>IF(AND(Sheet2!$K6571=$B$2,Sheet2!$L6571=1),Sheet2!$J6571+Sheet2!$M6571,IF(Sheet2!$K6571=$B$2,Sheet2!$M6571,0))</f>
        <v>0</v>
      </c>
    </row>
    <row r="6572" spans="14:15" x14ac:dyDescent="0.25">
      <c r="N6572" s="38">
        <f>IF(AND(Sheet2!$K6572=$B$1,Sheet2!$L6572=1),Sheet2!$I6572+Sheet2!$M6572,IF(Sheet2!$K6572=$B$1,Sheet2!$M6572,0))</f>
        <v>0</v>
      </c>
      <c r="O6572" s="38">
        <f>IF(AND(Sheet2!$K6572=$B$2,Sheet2!$L6572=1),Sheet2!$J6572+Sheet2!$M6572,IF(Sheet2!$K6572=$B$2,Sheet2!$M6572,0))</f>
        <v>0</v>
      </c>
    </row>
    <row r="6573" spans="14:15" x14ac:dyDescent="0.25">
      <c r="N6573" s="38">
        <f>IF(AND(Sheet2!$K6573=$B$1,Sheet2!$L6573=1),Sheet2!$I6573+Sheet2!$M6573,IF(Sheet2!$K6573=$B$1,Sheet2!$M6573,0))</f>
        <v>0</v>
      </c>
      <c r="O6573" s="38">
        <f>IF(AND(Sheet2!$K6573=$B$2,Sheet2!$L6573=1),Sheet2!$J6573+Sheet2!$M6573,IF(Sheet2!$K6573=$B$2,Sheet2!$M6573,0))</f>
        <v>0</v>
      </c>
    </row>
    <row r="6574" spans="14:15" x14ac:dyDescent="0.25">
      <c r="N6574" s="38">
        <f>IF(AND(Sheet2!$K6574=$B$1,Sheet2!$L6574=1),Sheet2!$I6574+Sheet2!$M6574,IF(Sheet2!$K6574=$B$1,Sheet2!$M6574,0))</f>
        <v>0</v>
      </c>
      <c r="O6574" s="38">
        <f>IF(AND(Sheet2!$K6574=$B$2,Sheet2!$L6574=1),Sheet2!$J6574+Sheet2!$M6574,IF(Sheet2!$K6574=$B$2,Sheet2!$M6574,0))</f>
        <v>0</v>
      </c>
    </row>
    <row r="6575" spans="14:15" x14ac:dyDescent="0.25">
      <c r="N6575" s="38">
        <f>IF(AND(Sheet2!$K6575=$B$1,Sheet2!$L6575=1),Sheet2!$I6575+Sheet2!$M6575,IF(Sheet2!$K6575=$B$1,Sheet2!$M6575,0))</f>
        <v>0</v>
      </c>
      <c r="O6575" s="38">
        <f>IF(AND(Sheet2!$K6575=$B$2,Sheet2!$L6575=1),Sheet2!$J6575+Sheet2!$M6575,IF(Sheet2!$K6575=$B$2,Sheet2!$M6575,0))</f>
        <v>0</v>
      </c>
    </row>
    <row r="6576" spans="14:15" x14ac:dyDescent="0.25">
      <c r="N6576" s="38">
        <f>IF(AND(Sheet2!$K6576=$B$1,Sheet2!$L6576=1),Sheet2!$I6576+Sheet2!$M6576,IF(Sheet2!$K6576=$B$1,Sheet2!$M6576,0))</f>
        <v>0</v>
      </c>
      <c r="O6576" s="38">
        <f>IF(AND(Sheet2!$K6576=$B$2,Sheet2!$L6576=1),Sheet2!$J6576+Sheet2!$M6576,IF(Sheet2!$K6576=$B$2,Sheet2!$M6576,0))</f>
        <v>0</v>
      </c>
    </row>
    <row r="6577" spans="14:15" x14ac:dyDescent="0.25">
      <c r="N6577" s="38">
        <f>IF(AND(Sheet2!$K6577=$B$1,Sheet2!$L6577=1),Sheet2!$I6577+Sheet2!$M6577,IF(Sheet2!$K6577=$B$1,Sheet2!$M6577,0))</f>
        <v>0</v>
      </c>
      <c r="O6577" s="38">
        <f>IF(AND(Sheet2!$K6577=$B$2,Sheet2!$L6577=1),Sheet2!$J6577+Sheet2!$M6577,IF(Sheet2!$K6577=$B$2,Sheet2!$M6577,0))</f>
        <v>0</v>
      </c>
    </row>
    <row r="6578" spans="14:15" x14ac:dyDescent="0.25">
      <c r="N6578" s="38">
        <f>IF(AND(Sheet2!$K6578=$B$1,Sheet2!$L6578=1),Sheet2!$I6578+Sheet2!$M6578,IF(Sheet2!$K6578=$B$1,Sheet2!$M6578,0))</f>
        <v>0</v>
      </c>
      <c r="O6578" s="38">
        <f>IF(AND(Sheet2!$K6578=$B$2,Sheet2!$L6578=1),Sheet2!$J6578+Sheet2!$M6578,IF(Sheet2!$K6578=$B$2,Sheet2!$M6578,0))</f>
        <v>0</v>
      </c>
    </row>
    <row r="6579" spans="14:15" x14ac:dyDescent="0.25">
      <c r="N6579" s="38">
        <f>IF(AND(Sheet2!$K6579=$B$1,Sheet2!$L6579=1),Sheet2!$I6579+Sheet2!$M6579,IF(Sheet2!$K6579=$B$1,Sheet2!$M6579,0))</f>
        <v>0</v>
      </c>
      <c r="O6579" s="38">
        <f>IF(AND(Sheet2!$K6579=$B$2,Sheet2!$L6579=1),Sheet2!$J6579+Sheet2!$M6579,IF(Sheet2!$K6579=$B$2,Sheet2!$M6579,0))</f>
        <v>0</v>
      </c>
    </row>
    <row r="6580" spans="14:15" x14ac:dyDescent="0.25">
      <c r="N6580" s="38">
        <f>IF(AND(Sheet2!$K6580=$B$1,Sheet2!$L6580=1),Sheet2!$I6580+Sheet2!$M6580,IF(Sheet2!$K6580=$B$1,Sheet2!$M6580,0))</f>
        <v>0</v>
      </c>
      <c r="O6580" s="38">
        <f>IF(AND(Sheet2!$K6580=$B$2,Sheet2!$L6580=1),Sheet2!$J6580+Sheet2!$M6580,IF(Sheet2!$K6580=$B$2,Sheet2!$M6580,0))</f>
        <v>0</v>
      </c>
    </row>
    <row r="6581" spans="14:15" x14ac:dyDescent="0.25">
      <c r="N6581" s="38">
        <f>IF(AND(Sheet2!$K6581=$B$1,Sheet2!$L6581=1),Sheet2!$I6581+Sheet2!$M6581,IF(Sheet2!$K6581=$B$1,Sheet2!$M6581,0))</f>
        <v>0</v>
      </c>
      <c r="O6581" s="38">
        <f>IF(AND(Sheet2!$K6581=$B$2,Sheet2!$L6581=1),Sheet2!$J6581+Sheet2!$M6581,IF(Sheet2!$K6581=$B$2,Sheet2!$M6581,0))</f>
        <v>0</v>
      </c>
    </row>
    <row r="6582" spans="14:15" x14ac:dyDescent="0.25">
      <c r="N6582" s="38">
        <f>IF(AND(Sheet2!$K6582=$B$1,Sheet2!$L6582=1),Sheet2!$I6582+Sheet2!$M6582,IF(Sheet2!$K6582=$B$1,Sheet2!$M6582,0))</f>
        <v>0</v>
      </c>
      <c r="O6582" s="38">
        <f>IF(AND(Sheet2!$K6582=$B$2,Sheet2!$L6582=1),Sheet2!$J6582+Sheet2!$M6582,IF(Sheet2!$K6582=$B$2,Sheet2!$M6582,0))</f>
        <v>0</v>
      </c>
    </row>
    <row r="6583" spans="14:15" x14ac:dyDescent="0.25">
      <c r="N6583" s="38">
        <f>IF(AND(Sheet2!$K6583=$B$1,Sheet2!$L6583=1),Sheet2!$I6583+Sheet2!$M6583,IF(Sheet2!$K6583=$B$1,Sheet2!$M6583,0))</f>
        <v>0</v>
      </c>
      <c r="O6583" s="38">
        <f>IF(AND(Sheet2!$K6583=$B$2,Sheet2!$L6583=1),Sheet2!$J6583+Sheet2!$M6583,IF(Sheet2!$K6583=$B$2,Sheet2!$M6583,0))</f>
        <v>0</v>
      </c>
    </row>
    <row r="6584" spans="14:15" x14ac:dyDescent="0.25">
      <c r="N6584" s="38">
        <f>IF(AND(Sheet2!$K6584=$B$1,Sheet2!$L6584=1),Sheet2!$I6584+Sheet2!$M6584,IF(Sheet2!$K6584=$B$1,Sheet2!$M6584,0))</f>
        <v>0</v>
      </c>
      <c r="O6584" s="38">
        <f>IF(AND(Sheet2!$K6584=$B$2,Sheet2!$L6584=1),Sheet2!$J6584+Sheet2!$M6584,IF(Sheet2!$K6584=$B$2,Sheet2!$M6584,0))</f>
        <v>0</v>
      </c>
    </row>
    <row r="6585" spans="14:15" x14ac:dyDescent="0.25">
      <c r="N6585" s="38">
        <f>IF(AND(Sheet2!$K6585=$B$1,Sheet2!$L6585=1),Sheet2!$I6585+Sheet2!$M6585,IF(Sheet2!$K6585=$B$1,Sheet2!$M6585,0))</f>
        <v>0</v>
      </c>
      <c r="O6585" s="38">
        <f>IF(AND(Sheet2!$K6585=$B$2,Sheet2!$L6585=1),Sheet2!$J6585+Sheet2!$M6585,IF(Sheet2!$K6585=$B$2,Sheet2!$M6585,0))</f>
        <v>0</v>
      </c>
    </row>
    <row r="6586" spans="14:15" x14ac:dyDescent="0.25">
      <c r="N6586" s="38">
        <f>IF(AND(Sheet2!$K6586=$B$1,Sheet2!$L6586=1),Sheet2!$I6586+Sheet2!$M6586,IF(Sheet2!$K6586=$B$1,Sheet2!$M6586,0))</f>
        <v>0</v>
      </c>
      <c r="O6586" s="38">
        <f>IF(AND(Sheet2!$K6586=$B$2,Sheet2!$L6586=1),Sheet2!$J6586+Sheet2!$M6586,IF(Sheet2!$K6586=$B$2,Sheet2!$M6586,0))</f>
        <v>0</v>
      </c>
    </row>
    <row r="6587" spans="14:15" x14ac:dyDescent="0.25">
      <c r="N6587" s="38">
        <f>IF(AND(Sheet2!$K6587=$B$1,Sheet2!$L6587=1),Sheet2!$I6587+Sheet2!$M6587,IF(Sheet2!$K6587=$B$1,Sheet2!$M6587,0))</f>
        <v>0</v>
      </c>
      <c r="O6587" s="38">
        <f>IF(AND(Sheet2!$K6587=$B$2,Sheet2!$L6587=1),Sheet2!$J6587+Sheet2!$M6587,IF(Sheet2!$K6587=$B$2,Sheet2!$M6587,0))</f>
        <v>0</v>
      </c>
    </row>
    <row r="6588" spans="14:15" x14ac:dyDescent="0.25">
      <c r="N6588" s="38">
        <f>IF(AND(Sheet2!$K6588=$B$1,Sheet2!$L6588=1),Sheet2!$I6588+Sheet2!$M6588,IF(Sheet2!$K6588=$B$1,Sheet2!$M6588,0))</f>
        <v>0</v>
      </c>
      <c r="O6588" s="38">
        <f>IF(AND(Sheet2!$K6588=$B$2,Sheet2!$L6588=1),Sheet2!$J6588+Sheet2!$M6588,IF(Sheet2!$K6588=$B$2,Sheet2!$M6588,0))</f>
        <v>0</v>
      </c>
    </row>
    <row r="6589" spans="14:15" x14ac:dyDescent="0.25">
      <c r="N6589" s="38">
        <f>IF(AND(Sheet2!$K6589=$B$1,Sheet2!$L6589=1),Sheet2!$I6589+Sheet2!$M6589,IF(Sheet2!$K6589=$B$1,Sheet2!$M6589,0))</f>
        <v>0</v>
      </c>
      <c r="O6589" s="38">
        <f>IF(AND(Sheet2!$K6589=$B$2,Sheet2!$L6589=1),Sheet2!$J6589+Sheet2!$M6589,IF(Sheet2!$K6589=$B$2,Sheet2!$M6589,0))</f>
        <v>0</v>
      </c>
    </row>
    <row r="6590" spans="14:15" x14ac:dyDescent="0.25">
      <c r="N6590" s="38">
        <f>IF(AND(Sheet2!$K6590=$B$1,Sheet2!$L6590=1),Sheet2!$I6590+Sheet2!$M6590,IF(Sheet2!$K6590=$B$1,Sheet2!$M6590,0))</f>
        <v>0</v>
      </c>
      <c r="O6590" s="38">
        <f>IF(AND(Sheet2!$K6590=$B$2,Sheet2!$L6590=1),Sheet2!$J6590+Sheet2!$M6590,IF(Sheet2!$K6590=$B$2,Sheet2!$M6590,0))</f>
        <v>0</v>
      </c>
    </row>
    <row r="6591" spans="14:15" x14ac:dyDescent="0.25">
      <c r="N6591" s="38">
        <f>IF(AND(Sheet2!$K6591=$B$1,Sheet2!$L6591=1),Sheet2!$I6591+Sheet2!$M6591,IF(Sheet2!$K6591=$B$1,Sheet2!$M6591,0))</f>
        <v>0</v>
      </c>
      <c r="O6591" s="38">
        <f>IF(AND(Sheet2!$K6591=$B$2,Sheet2!$L6591=1),Sheet2!$J6591+Sheet2!$M6591,IF(Sheet2!$K6591=$B$2,Sheet2!$M6591,0))</f>
        <v>0</v>
      </c>
    </row>
    <row r="6592" spans="14:15" x14ac:dyDescent="0.25">
      <c r="N6592" s="38">
        <f>IF(AND(Sheet2!$K6592=$B$1,Sheet2!$L6592=1),Sheet2!$I6592+Sheet2!$M6592,IF(Sheet2!$K6592=$B$1,Sheet2!$M6592,0))</f>
        <v>0</v>
      </c>
      <c r="O6592" s="38">
        <f>IF(AND(Sheet2!$K6592=$B$2,Sheet2!$L6592=1),Sheet2!$J6592+Sheet2!$M6592,IF(Sheet2!$K6592=$B$2,Sheet2!$M6592,0))</f>
        <v>0</v>
      </c>
    </row>
    <row r="6593" spans="14:15" x14ac:dyDescent="0.25">
      <c r="N6593" s="38">
        <f>IF(AND(Sheet2!$K6593=$B$1,Sheet2!$L6593=1),Sheet2!$I6593+Sheet2!$M6593,IF(Sheet2!$K6593=$B$1,Sheet2!$M6593,0))</f>
        <v>0</v>
      </c>
      <c r="O6593" s="38">
        <f>IF(AND(Sheet2!$K6593=$B$2,Sheet2!$L6593=1),Sheet2!$J6593+Sheet2!$M6593,IF(Sheet2!$K6593=$B$2,Sheet2!$M6593,0))</f>
        <v>0</v>
      </c>
    </row>
    <row r="6594" spans="14:15" x14ac:dyDescent="0.25">
      <c r="N6594" s="38">
        <f>IF(AND(Sheet2!$K6594=$B$1,Sheet2!$L6594=1),Sheet2!$I6594+Sheet2!$M6594,IF(Sheet2!$K6594=$B$1,Sheet2!$M6594,0))</f>
        <v>0</v>
      </c>
      <c r="O6594" s="38">
        <f>IF(AND(Sheet2!$K6594=$B$2,Sheet2!$L6594=1),Sheet2!$J6594+Sheet2!$M6594,IF(Sheet2!$K6594=$B$2,Sheet2!$M6594,0))</f>
        <v>0</v>
      </c>
    </row>
    <row r="6595" spans="14:15" x14ac:dyDescent="0.25">
      <c r="N6595" s="38">
        <f>IF(AND(Sheet2!$K6595=$B$1,Sheet2!$L6595=1),Sheet2!$I6595+Sheet2!$M6595,IF(Sheet2!$K6595=$B$1,Sheet2!$M6595,0))</f>
        <v>0</v>
      </c>
      <c r="O6595" s="38">
        <f>IF(AND(Sheet2!$K6595=$B$2,Sheet2!$L6595=1),Sheet2!$J6595+Sheet2!$M6595,IF(Sheet2!$K6595=$B$2,Sheet2!$M6595,0))</f>
        <v>0</v>
      </c>
    </row>
    <row r="6596" spans="14:15" x14ac:dyDescent="0.25">
      <c r="N6596" s="38">
        <f>IF(AND(Sheet2!$K6596=$B$1,Sheet2!$L6596=1),Sheet2!$I6596+Sheet2!$M6596,IF(Sheet2!$K6596=$B$1,Sheet2!$M6596,0))</f>
        <v>0</v>
      </c>
      <c r="O6596" s="38">
        <f>IF(AND(Sheet2!$K6596=$B$2,Sheet2!$L6596=1),Sheet2!$J6596+Sheet2!$M6596,IF(Sheet2!$K6596=$B$2,Sheet2!$M6596,0))</f>
        <v>0</v>
      </c>
    </row>
    <row r="6597" spans="14:15" x14ac:dyDescent="0.25">
      <c r="N6597" s="38">
        <f>IF(AND(Sheet2!$K6597=$B$1,Sheet2!$L6597=1),Sheet2!$I6597+Sheet2!$M6597,IF(Sheet2!$K6597=$B$1,Sheet2!$M6597,0))</f>
        <v>0</v>
      </c>
      <c r="O6597" s="38">
        <f>IF(AND(Sheet2!$K6597=$B$2,Sheet2!$L6597=1),Sheet2!$J6597+Sheet2!$M6597,IF(Sheet2!$K6597=$B$2,Sheet2!$M6597,0))</f>
        <v>0</v>
      </c>
    </row>
    <row r="6598" spans="14:15" x14ac:dyDescent="0.25">
      <c r="N6598" s="38">
        <f>IF(AND(Sheet2!$K6598=$B$1,Sheet2!$L6598=1),Sheet2!$I6598+Sheet2!$M6598,IF(Sheet2!$K6598=$B$1,Sheet2!$M6598,0))</f>
        <v>0</v>
      </c>
      <c r="O6598" s="38">
        <f>IF(AND(Sheet2!$K6598=$B$2,Sheet2!$L6598=1),Sheet2!$J6598+Sheet2!$M6598,IF(Sheet2!$K6598=$B$2,Sheet2!$M6598,0))</f>
        <v>0</v>
      </c>
    </row>
    <row r="6599" spans="14:15" x14ac:dyDescent="0.25">
      <c r="N6599" s="38">
        <f>IF(AND(Sheet2!$K6599=$B$1,Sheet2!$L6599=1),Sheet2!$I6599+Sheet2!$M6599,IF(Sheet2!$K6599=$B$1,Sheet2!$M6599,0))</f>
        <v>0</v>
      </c>
      <c r="O6599" s="38">
        <f>IF(AND(Sheet2!$K6599=$B$2,Sheet2!$L6599=1),Sheet2!$J6599+Sheet2!$M6599,IF(Sheet2!$K6599=$B$2,Sheet2!$M6599,0))</f>
        <v>0</v>
      </c>
    </row>
    <row r="6600" spans="14:15" x14ac:dyDescent="0.25">
      <c r="N6600" s="38">
        <f>IF(AND(Sheet2!$K6600=$B$1,Sheet2!$L6600=1),Sheet2!$I6600+Sheet2!$M6600,IF(Sheet2!$K6600=$B$1,Sheet2!$M6600,0))</f>
        <v>0</v>
      </c>
      <c r="O6600" s="38">
        <f>IF(AND(Sheet2!$K6600=$B$2,Sheet2!$L6600=1),Sheet2!$J6600+Sheet2!$M6600,IF(Sheet2!$K6600=$B$2,Sheet2!$M6600,0))</f>
        <v>0</v>
      </c>
    </row>
    <row r="6601" spans="14:15" x14ac:dyDescent="0.25">
      <c r="N6601" s="38">
        <f>IF(AND(Sheet2!$K6601=$B$1,Sheet2!$L6601=1),Sheet2!$I6601+Sheet2!$M6601,IF(Sheet2!$K6601=$B$1,Sheet2!$M6601,0))</f>
        <v>0</v>
      </c>
      <c r="O6601" s="38">
        <f>IF(AND(Sheet2!$K6601=$B$2,Sheet2!$L6601=1),Sheet2!$J6601+Sheet2!$M6601,IF(Sheet2!$K6601=$B$2,Sheet2!$M6601,0))</f>
        <v>0</v>
      </c>
    </row>
    <row r="6602" spans="14:15" x14ac:dyDescent="0.25">
      <c r="N6602" s="38">
        <f>IF(AND(Sheet2!$K6602=$B$1,Sheet2!$L6602=1),Sheet2!$I6602+Sheet2!$M6602,IF(Sheet2!$K6602=$B$1,Sheet2!$M6602,0))</f>
        <v>0</v>
      </c>
      <c r="O6602" s="38">
        <f>IF(AND(Sheet2!$K6602=$B$2,Sheet2!$L6602=1),Sheet2!$J6602+Sheet2!$M6602,IF(Sheet2!$K6602=$B$2,Sheet2!$M6602,0))</f>
        <v>0</v>
      </c>
    </row>
    <row r="6603" spans="14:15" x14ac:dyDescent="0.25">
      <c r="N6603" s="38">
        <f>IF(AND(Sheet2!$K6603=$B$1,Sheet2!$L6603=1),Sheet2!$I6603+Sheet2!$M6603,IF(Sheet2!$K6603=$B$1,Sheet2!$M6603,0))</f>
        <v>0</v>
      </c>
      <c r="O6603" s="38">
        <f>IF(AND(Sheet2!$K6603=$B$2,Sheet2!$L6603=1),Sheet2!$J6603+Sheet2!$M6603,IF(Sheet2!$K6603=$B$2,Sheet2!$M6603,0))</f>
        <v>0</v>
      </c>
    </row>
    <row r="6604" spans="14:15" x14ac:dyDescent="0.25">
      <c r="N6604" s="38">
        <f>IF(AND(Sheet2!$K6604=$B$1,Sheet2!$L6604=1),Sheet2!$I6604+Sheet2!$M6604,IF(Sheet2!$K6604=$B$1,Sheet2!$M6604,0))</f>
        <v>0</v>
      </c>
      <c r="O6604" s="38">
        <f>IF(AND(Sheet2!$K6604=$B$2,Sheet2!$L6604=1),Sheet2!$J6604+Sheet2!$M6604,IF(Sheet2!$K6604=$B$2,Sheet2!$M6604,0))</f>
        <v>0</v>
      </c>
    </row>
    <row r="6605" spans="14:15" x14ac:dyDescent="0.25">
      <c r="N6605" s="38">
        <f>IF(AND(Sheet2!$K6605=$B$1,Sheet2!$L6605=1),Sheet2!$I6605+Sheet2!$M6605,IF(Sheet2!$K6605=$B$1,Sheet2!$M6605,0))</f>
        <v>0</v>
      </c>
      <c r="O6605" s="38">
        <f>IF(AND(Sheet2!$K6605=$B$2,Sheet2!$L6605=1),Sheet2!$J6605+Sheet2!$M6605,IF(Sheet2!$K6605=$B$2,Sheet2!$M6605,0))</f>
        <v>0</v>
      </c>
    </row>
    <row r="6606" spans="14:15" x14ac:dyDescent="0.25">
      <c r="N6606" s="38">
        <f>IF(AND(Sheet2!$K6606=$B$1,Sheet2!$L6606=1),Sheet2!$I6606+Sheet2!$M6606,IF(Sheet2!$K6606=$B$1,Sheet2!$M6606,0))</f>
        <v>0</v>
      </c>
      <c r="O6606" s="38">
        <f>IF(AND(Sheet2!$K6606=$B$2,Sheet2!$L6606=1),Sheet2!$J6606+Sheet2!$M6606,IF(Sheet2!$K6606=$B$2,Sheet2!$M6606,0))</f>
        <v>0</v>
      </c>
    </row>
    <row r="6607" spans="14:15" x14ac:dyDescent="0.25">
      <c r="N6607" s="38">
        <f>IF(AND(Sheet2!$K6607=$B$1,Sheet2!$L6607=1),Sheet2!$I6607+Sheet2!$M6607,IF(Sheet2!$K6607=$B$1,Sheet2!$M6607,0))</f>
        <v>0</v>
      </c>
      <c r="O6607" s="38">
        <f>IF(AND(Sheet2!$K6607=$B$2,Sheet2!$L6607=1),Sheet2!$J6607+Sheet2!$M6607,IF(Sheet2!$K6607=$B$2,Sheet2!$M6607,0))</f>
        <v>0</v>
      </c>
    </row>
    <row r="6608" spans="14:15" x14ac:dyDescent="0.25">
      <c r="N6608" s="38">
        <f>IF(AND(Sheet2!$K6608=$B$1,Sheet2!$L6608=1),Sheet2!$I6608+Sheet2!$M6608,IF(Sheet2!$K6608=$B$1,Sheet2!$M6608,0))</f>
        <v>0</v>
      </c>
      <c r="O6608" s="38">
        <f>IF(AND(Sheet2!$K6608=$B$2,Sheet2!$L6608=1),Sheet2!$J6608+Sheet2!$M6608,IF(Sheet2!$K6608=$B$2,Sheet2!$M6608,0))</f>
        <v>0</v>
      </c>
    </row>
    <row r="6609" spans="14:15" x14ac:dyDescent="0.25">
      <c r="N6609" s="38">
        <f>IF(AND(Sheet2!$K6609=$B$1,Sheet2!$L6609=1),Sheet2!$I6609+Sheet2!$M6609,IF(Sheet2!$K6609=$B$1,Sheet2!$M6609,0))</f>
        <v>0</v>
      </c>
      <c r="O6609" s="38">
        <f>IF(AND(Sheet2!$K6609=$B$2,Sheet2!$L6609=1),Sheet2!$J6609+Sheet2!$M6609,IF(Sheet2!$K6609=$B$2,Sheet2!$M6609,0))</f>
        <v>0</v>
      </c>
    </row>
    <row r="6610" spans="14:15" x14ac:dyDescent="0.25">
      <c r="N6610" s="38">
        <f>IF(AND(Sheet2!$K6610=$B$1,Sheet2!$L6610=1),Sheet2!$I6610+Sheet2!$M6610,IF(Sheet2!$K6610=$B$1,Sheet2!$M6610,0))</f>
        <v>0</v>
      </c>
      <c r="O6610" s="38">
        <f>IF(AND(Sheet2!$K6610=$B$2,Sheet2!$L6610=1),Sheet2!$J6610+Sheet2!$M6610,IF(Sheet2!$K6610=$B$2,Sheet2!$M6610,0))</f>
        <v>0</v>
      </c>
    </row>
    <row r="6611" spans="14:15" x14ac:dyDescent="0.25">
      <c r="N6611" s="38">
        <f>IF(AND(Sheet2!$K6611=$B$1,Sheet2!$L6611=1),Sheet2!$I6611+Sheet2!$M6611,IF(Sheet2!$K6611=$B$1,Sheet2!$M6611,0))</f>
        <v>0</v>
      </c>
      <c r="O6611" s="38">
        <f>IF(AND(Sheet2!$K6611=$B$2,Sheet2!$L6611=1),Sheet2!$J6611+Sheet2!$M6611,IF(Sheet2!$K6611=$B$2,Sheet2!$M6611,0))</f>
        <v>0</v>
      </c>
    </row>
    <row r="6612" spans="14:15" x14ac:dyDescent="0.25">
      <c r="N6612" s="38">
        <f>IF(AND(Sheet2!$K6612=$B$1,Sheet2!$L6612=1),Sheet2!$I6612+Sheet2!$M6612,IF(Sheet2!$K6612=$B$1,Sheet2!$M6612,0))</f>
        <v>0</v>
      </c>
      <c r="O6612" s="38">
        <f>IF(AND(Sheet2!$K6612=$B$2,Sheet2!$L6612=1),Sheet2!$J6612+Sheet2!$M6612,IF(Sheet2!$K6612=$B$2,Sheet2!$M6612,0))</f>
        <v>0</v>
      </c>
    </row>
    <row r="6613" spans="14:15" x14ac:dyDescent="0.25">
      <c r="N6613" s="38">
        <f>IF(AND(Sheet2!$K6613=$B$1,Sheet2!$L6613=1),Sheet2!$I6613+Sheet2!$M6613,IF(Sheet2!$K6613=$B$1,Sheet2!$M6613,0))</f>
        <v>0</v>
      </c>
      <c r="O6613" s="38">
        <f>IF(AND(Sheet2!$K6613=$B$2,Sheet2!$L6613=1),Sheet2!$J6613+Sheet2!$M6613,IF(Sheet2!$K6613=$B$2,Sheet2!$M6613,0))</f>
        <v>0</v>
      </c>
    </row>
    <row r="6614" spans="14:15" x14ac:dyDescent="0.25">
      <c r="N6614" s="38">
        <f>IF(AND(Sheet2!$K6614=$B$1,Sheet2!$L6614=1),Sheet2!$I6614+Sheet2!$M6614,IF(Sheet2!$K6614=$B$1,Sheet2!$M6614,0))</f>
        <v>0</v>
      </c>
      <c r="O6614" s="38">
        <f>IF(AND(Sheet2!$K6614=$B$2,Sheet2!$L6614=1),Sheet2!$J6614+Sheet2!$M6614,IF(Sheet2!$K6614=$B$2,Sheet2!$M6614,0))</f>
        <v>0</v>
      </c>
    </row>
    <row r="6615" spans="14:15" x14ac:dyDescent="0.25">
      <c r="N6615" s="38">
        <f>IF(AND(Sheet2!$K6615=$B$1,Sheet2!$L6615=1),Sheet2!$I6615+Sheet2!$M6615,IF(Sheet2!$K6615=$B$1,Sheet2!$M6615,0))</f>
        <v>0</v>
      </c>
      <c r="O6615" s="38">
        <f>IF(AND(Sheet2!$K6615=$B$2,Sheet2!$L6615=1),Sheet2!$J6615+Sheet2!$M6615,IF(Sheet2!$K6615=$B$2,Sheet2!$M6615,0))</f>
        <v>0</v>
      </c>
    </row>
    <row r="6616" spans="14:15" x14ac:dyDescent="0.25">
      <c r="N6616" s="38">
        <f>IF(AND(Sheet2!$K6616=$B$1,Sheet2!$L6616=1),Sheet2!$I6616+Sheet2!$M6616,IF(Sheet2!$K6616=$B$1,Sheet2!$M6616,0))</f>
        <v>0</v>
      </c>
      <c r="O6616" s="38">
        <f>IF(AND(Sheet2!$K6616=$B$2,Sheet2!$L6616=1),Sheet2!$J6616+Sheet2!$M6616,IF(Sheet2!$K6616=$B$2,Sheet2!$M6616,0))</f>
        <v>0</v>
      </c>
    </row>
    <row r="6617" spans="14:15" x14ac:dyDescent="0.25">
      <c r="N6617" s="38">
        <f>IF(AND(Sheet2!$K6617=$B$1,Sheet2!$L6617=1),Sheet2!$I6617+Sheet2!$M6617,IF(Sheet2!$K6617=$B$1,Sheet2!$M6617,0))</f>
        <v>0</v>
      </c>
      <c r="O6617" s="38">
        <f>IF(AND(Sheet2!$K6617=$B$2,Sheet2!$L6617=1),Sheet2!$J6617+Sheet2!$M6617,IF(Sheet2!$K6617=$B$2,Sheet2!$M6617,0))</f>
        <v>0</v>
      </c>
    </row>
    <row r="6618" spans="14:15" x14ac:dyDescent="0.25">
      <c r="N6618" s="38">
        <f>IF(AND(Sheet2!$K6618=$B$1,Sheet2!$L6618=1),Sheet2!$I6618+Sheet2!$M6618,IF(Sheet2!$K6618=$B$1,Sheet2!$M6618,0))</f>
        <v>0</v>
      </c>
      <c r="O6618" s="38">
        <f>IF(AND(Sheet2!$K6618=$B$2,Sheet2!$L6618=1),Sheet2!$J6618+Sheet2!$M6618,IF(Sheet2!$K6618=$B$2,Sheet2!$M6618,0))</f>
        <v>0</v>
      </c>
    </row>
    <row r="6619" spans="14:15" x14ac:dyDescent="0.25">
      <c r="N6619" s="38">
        <f>IF(AND(Sheet2!$K6619=$B$1,Sheet2!$L6619=1),Sheet2!$I6619+Sheet2!$M6619,IF(Sheet2!$K6619=$B$1,Sheet2!$M6619,0))</f>
        <v>0</v>
      </c>
      <c r="O6619" s="38">
        <f>IF(AND(Sheet2!$K6619=$B$2,Sheet2!$L6619=1),Sheet2!$J6619+Sheet2!$M6619,IF(Sheet2!$K6619=$B$2,Sheet2!$M6619,0))</f>
        <v>0</v>
      </c>
    </row>
    <row r="6620" spans="14:15" x14ac:dyDescent="0.25">
      <c r="N6620" s="38">
        <f>IF(AND(Sheet2!$K6620=$B$1,Sheet2!$L6620=1),Sheet2!$I6620+Sheet2!$M6620,IF(Sheet2!$K6620=$B$1,Sheet2!$M6620,0))</f>
        <v>0</v>
      </c>
      <c r="O6620" s="38">
        <f>IF(AND(Sheet2!$K6620=$B$2,Sheet2!$L6620=1),Sheet2!$J6620+Sheet2!$M6620,IF(Sheet2!$K6620=$B$2,Sheet2!$M6620,0))</f>
        <v>0</v>
      </c>
    </row>
    <row r="6621" spans="14:15" x14ac:dyDescent="0.25">
      <c r="N6621" s="38">
        <f>IF(AND(Sheet2!$K6621=$B$1,Sheet2!$L6621=1),Sheet2!$I6621+Sheet2!$M6621,IF(Sheet2!$K6621=$B$1,Sheet2!$M6621,0))</f>
        <v>0</v>
      </c>
      <c r="O6621" s="38">
        <f>IF(AND(Sheet2!$K6621=$B$2,Sheet2!$L6621=1),Sheet2!$J6621+Sheet2!$M6621,IF(Sheet2!$K6621=$B$2,Sheet2!$M6621,0))</f>
        <v>0</v>
      </c>
    </row>
    <row r="6622" spans="14:15" x14ac:dyDescent="0.25">
      <c r="N6622" s="38">
        <f>IF(AND(Sheet2!$K6622=$B$1,Sheet2!$L6622=1),Sheet2!$I6622+Sheet2!$M6622,IF(Sheet2!$K6622=$B$1,Sheet2!$M6622,0))</f>
        <v>0</v>
      </c>
      <c r="O6622" s="38">
        <f>IF(AND(Sheet2!$K6622=$B$2,Sheet2!$L6622=1),Sheet2!$J6622+Sheet2!$M6622,IF(Sheet2!$K6622=$B$2,Sheet2!$M6622,0))</f>
        <v>0</v>
      </c>
    </row>
    <row r="6623" spans="14:15" x14ac:dyDescent="0.25">
      <c r="N6623" s="38">
        <f>IF(AND(Sheet2!$K6623=$B$1,Sheet2!$L6623=1),Sheet2!$I6623+Sheet2!$M6623,IF(Sheet2!$K6623=$B$1,Sheet2!$M6623,0))</f>
        <v>0</v>
      </c>
      <c r="O6623" s="38">
        <f>IF(AND(Sheet2!$K6623=$B$2,Sheet2!$L6623=1),Sheet2!$J6623+Sheet2!$M6623,IF(Sheet2!$K6623=$B$2,Sheet2!$M6623,0))</f>
        <v>0</v>
      </c>
    </row>
    <row r="6624" spans="14:15" x14ac:dyDescent="0.25">
      <c r="N6624" s="38">
        <f>IF(AND(Sheet2!$K6624=$B$1,Sheet2!$L6624=1),Sheet2!$I6624+Sheet2!$M6624,IF(Sheet2!$K6624=$B$1,Sheet2!$M6624,0))</f>
        <v>0</v>
      </c>
      <c r="O6624" s="38">
        <f>IF(AND(Sheet2!$K6624=$B$2,Sheet2!$L6624=1),Sheet2!$J6624+Sheet2!$M6624,IF(Sheet2!$K6624=$B$2,Sheet2!$M6624,0))</f>
        <v>0</v>
      </c>
    </row>
    <row r="6625" spans="14:15" x14ac:dyDescent="0.25">
      <c r="N6625" s="38">
        <f>IF(AND(Sheet2!$K6625=$B$1,Sheet2!$L6625=1),Sheet2!$I6625+Sheet2!$M6625,IF(Sheet2!$K6625=$B$1,Sheet2!$M6625,0))</f>
        <v>0</v>
      </c>
      <c r="O6625" s="38">
        <f>IF(AND(Sheet2!$K6625=$B$2,Sheet2!$L6625=1),Sheet2!$J6625+Sheet2!$M6625,IF(Sheet2!$K6625=$B$2,Sheet2!$M6625,0))</f>
        <v>0</v>
      </c>
    </row>
    <row r="6626" spans="14:15" x14ac:dyDescent="0.25">
      <c r="N6626" s="38">
        <f>IF(AND(Sheet2!$K6626=$B$1,Sheet2!$L6626=1),Sheet2!$I6626+Sheet2!$M6626,IF(Sheet2!$K6626=$B$1,Sheet2!$M6626,0))</f>
        <v>0</v>
      </c>
      <c r="O6626" s="38">
        <f>IF(AND(Sheet2!$K6626=$B$2,Sheet2!$L6626=1),Sheet2!$J6626+Sheet2!$M6626,IF(Sheet2!$K6626=$B$2,Sheet2!$M6626,0))</f>
        <v>0</v>
      </c>
    </row>
    <row r="6627" spans="14:15" x14ac:dyDescent="0.25">
      <c r="N6627" s="38">
        <f>IF(AND(Sheet2!$K6627=$B$1,Sheet2!$L6627=1),Sheet2!$I6627+Sheet2!$M6627,IF(Sheet2!$K6627=$B$1,Sheet2!$M6627,0))</f>
        <v>0</v>
      </c>
      <c r="O6627" s="38">
        <f>IF(AND(Sheet2!$K6627=$B$2,Sheet2!$L6627=1),Sheet2!$J6627+Sheet2!$M6627,IF(Sheet2!$K6627=$B$2,Sheet2!$M6627,0))</f>
        <v>0</v>
      </c>
    </row>
    <row r="6628" spans="14:15" x14ac:dyDescent="0.25">
      <c r="N6628" s="38">
        <f>IF(AND(Sheet2!$K6628=$B$1,Sheet2!$L6628=1),Sheet2!$I6628+Sheet2!$M6628,IF(Sheet2!$K6628=$B$1,Sheet2!$M6628,0))</f>
        <v>0</v>
      </c>
      <c r="O6628" s="38">
        <f>IF(AND(Sheet2!$K6628=$B$2,Sheet2!$L6628=1),Sheet2!$J6628+Sheet2!$M6628,IF(Sheet2!$K6628=$B$2,Sheet2!$M6628,0))</f>
        <v>0</v>
      </c>
    </row>
    <row r="6629" spans="14:15" x14ac:dyDescent="0.25">
      <c r="N6629" s="38">
        <f>IF(AND(Sheet2!$K6629=$B$1,Sheet2!$L6629=1),Sheet2!$I6629+Sheet2!$M6629,IF(Sheet2!$K6629=$B$1,Sheet2!$M6629,0))</f>
        <v>0</v>
      </c>
      <c r="O6629" s="38">
        <f>IF(AND(Sheet2!$K6629=$B$2,Sheet2!$L6629=1),Sheet2!$J6629+Sheet2!$M6629,IF(Sheet2!$K6629=$B$2,Sheet2!$M6629,0))</f>
        <v>0</v>
      </c>
    </row>
    <row r="6630" spans="14:15" x14ac:dyDescent="0.25">
      <c r="N6630" s="38">
        <f>IF(AND(Sheet2!$K6630=$B$1,Sheet2!$L6630=1),Sheet2!$I6630+Sheet2!$M6630,IF(Sheet2!$K6630=$B$1,Sheet2!$M6630,0))</f>
        <v>0</v>
      </c>
      <c r="O6630" s="38">
        <f>IF(AND(Sheet2!$K6630=$B$2,Sheet2!$L6630=1),Sheet2!$J6630+Sheet2!$M6630,IF(Sheet2!$K6630=$B$2,Sheet2!$M6630,0))</f>
        <v>0</v>
      </c>
    </row>
    <row r="6631" spans="14:15" x14ac:dyDescent="0.25">
      <c r="N6631" s="38">
        <f>IF(AND(Sheet2!$K6631=$B$1,Sheet2!$L6631=1),Sheet2!$I6631+Sheet2!$M6631,IF(Sheet2!$K6631=$B$1,Sheet2!$M6631,0))</f>
        <v>0</v>
      </c>
      <c r="O6631" s="38">
        <f>IF(AND(Sheet2!$K6631=$B$2,Sheet2!$L6631=1),Sheet2!$J6631+Sheet2!$M6631,IF(Sheet2!$K6631=$B$2,Sheet2!$M6631,0))</f>
        <v>0</v>
      </c>
    </row>
    <row r="6632" spans="14:15" x14ac:dyDescent="0.25">
      <c r="N6632" s="38">
        <f>IF(AND(Sheet2!$K6632=$B$1,Sheet2!$L6632=1),Sheet2!$I6632+Sheet2!$M6632,IF(Sheet2!$K6632=$B$1,Sheet2!$M6632,0))</f>
        <v>0</v>
      </c>
      <c r="O6632" s="38">
        <f>IF(AND(Sheet2!$K6632=$B$2,Sheet2!$L6632=1),Sheet2!$J6632+Sheet2!$M6632,IF(Sheet2!$K6632=$B$2,Sheet2!$M6632,0))</f>
        <v>0</v>
      </c>
    </row>
    <row r="6633" spans="14:15" x14ac:dyDescent="0.25">
      <c r="N6633" s="38">
        <f>IF(AND(Sheet2!$K6633=$B$1,Sheet2!$L6633=1),Sheet2!$I6633+Sheet2!$M6633,IF(Sheet2!$K6633=$B$1,Sheet2!$M6633,0))</f>
        <v>0</v>
      </c>
      <c r="O6633" s="38">
        <f>IF(AND(Sheet2!$K6633=$B$2,Sheet2!$L6633=1),Sheet2!$J6633+Sheet2!$M6633,IF(Sheet2!$K6633=$B$2,Sheet2!$M6633,0))</f>
        <v>0</v>
      </c>
    </row>
    <row r="6634" spans="14:15" x14ac:dyDescent="0.25">
      <c r="N6634" s="38">
        <f>IF(AND(Sheet2!$K6634=$B$1,Sheet2!$L6634=1),Sheet2!$I6634+Sheet2!$M6634,IF(Sheet2!$K6634=$B$1,Sheet2!$M6634,0))</f>
        <v>0</v>
      </c>
      <c r="O6634" s="38">
        <f>IF(AND(Sheet2!$K6634=$B$2,Sheet2!$L6634=1),Sheet2!$J6634+Sheet2!$M6634,IF(Sheet2!$K6634=$B$2,Sheet2!$M6634,0))</f>
        <v>0</v>
      </c>
    </row>
    <row r="6635" spans="14:15" x14ac:dyDescent="0.25">
      <c r="N6635" s="38">
        <f>IF(AND(Sheet2!$K6635=$B$1,Sheet2!$L6635=1),Sheet2!$I6635+Sheet2!$M6635,IF(Sheet2!$K6635=$B$1,Sheet2!$M6635,0))</f>
        <v>0</v>
      </c>
      <c r="O6635" s="38">
        <f>IF(AND(Sheet2!$K6635=$B$2,Sheet2!$L6635=1),Sheet2!$J6635+Sheet2!$M6635,IF(Sheet2!$K6635=$B$2,Sheet2!$M6635,0))</f>
        <v>0</v>
      </c>
    </row>
    <row r="6636" spans="14:15" x14ac:dyDescent="0.25">
      <c r="N6636" s="38">
        <f>IF(AND(Sheet2!$K6636=$B$1,Sheet2!$L6636=1),Sheet2!$I6636+Sheet2!$M6636,IF(Sheet2!$K6636=$B$1,Sheet2!$M6636,0))</f>
        <v>0</v>
      </c>
      <c r="O6636" s="38">
        <f>IF(AND(Sheet2!$K6636=$B$2,Sheet2!$L6636=1),Sheet2!$J6636+Sheet2!$M6636,IF(Sheet2!$K6636=$B$2,Sheet2!$M6636,0))</f>
        <v>0</v>
      </c>
    </row>
    <row r="6637" spans="14:15" x14ac:dyDescent="0.25">
      <c r="N6637" s="38">
        <f>IF(AND(Sheet2!$K6637=$B$1,Sheet2!$L6637=1),Sheet2!$I6637+Sheet2!$M6637,IF(Sheet2!$K6637=$B$1,Sheet2!$M6637,0))</f>
        <v>0</v>
      </c>
      <c r="O6637" s="38">
        <f>IF(AND(Sheet2!$K6637=$B$2,Sheet2!$L6637=1),Sheet2!$J6637+Sheet2!$M6637,IF(Sheet2!$K6637=$B$2,Sheet2!$M6637,0))</f>
        <v>0</v>
      </c>
    </row>
    <row r="6638" spans="14:15" x14ac:dyDescent="0.25">
      <c r="N6638" s="38">
        <f>IF(AND(Sheet2!$K6638=$B$1,Sheet2!$L6638=1),Sheet2!$I6638+Sheet2!$M6638,IF(Sheet2!$K6638=$B$1,Sheet2!$M6638,0))</f>
        <v>0</v>
      </c>
      <c r="O6638" s="38">
        <f>IF(AND(Sheet2!$K6638=$B$2,Sheet2!$L6638=1),Sheet2!$J6638+Sheet2!$M6638,IF(Sheet2!$K6638=$B$2,Sheet2!$M6638,0))</f>
        <v>0</v>
      </c>
    </row>
    <row r="6639" spans="14:15" x14ac:dyDescent="0.25">
      <c r="N6639" s="38">
        <f>IF(AND(Sheet2!$K6639=$B$1,Sheet2!$L6639=1),Sheet2!$I6639+Sheet2!$M6639,IF(Sheet2!$K6639=$B$1,Sheet2!$M6639,0))</f>
        <v>0</v>
      </c>
      <c r="O6639" s="38">
        <f>IF(AND(Sheet2!$K6639=$B$2,Sheet2!$L6639=1),Sheet2!$J6639+Sheet2!$M6639,IF(Sheet2!$K6639=$B$2,Sheet2!$M6639,0))</f>
        <v>0</v>
      </c>
    </row>
    <row r="6640" spans="14:15" x14ac:dyDescent="0.25">
      <c r="N6640" s="38">
        <f>IF(AND(Sheet2!$K6640=$B$1,Sheet2!$L6640=1),Sheet2!$I6640+Sheet2!$M6640,IF(Sheet2!$K6640=$B$1,Sheet2!$M6640,0))</f>
        <v>0</v>
      </c>
      <c r="O6640" s="38">
        <f>IF(AND(Sheet2!$K6640=$B$2,Sheet2!$L6640=1),Sheet2!$J6640+Sheet2!$M6640,IF(Sheet2!$K6640=$B$2,Sheet2!$M6640,0))</f>
        <v>0</v>
      </c>
    </row>
    <row r="6641" spans="14:15" x14ac:dyDescent="0.25">
      <c r="N6641" s="38">
        <f>IF(AND(Sheet2!$K6641=$B$1,Sheet2!$L6641=1),Sheet2!$I6641+Sheet2!$M6641,IF(Sheet2!$K6641=$B$1,Sheet2!$M6641,0))</f>
        <v>0</v>
      </c>
      <c r="O6641" s="38">
        <f>IF(AND(Sheet2!$K6641=$B$2,Sheet2!$L6641=1),Sheet2!$J6641+Sheet2!$M6641,IF(Sheet2!$K6641=$B$2,Sheet2!$M6641,0))</f>
        <v>0</v>
      </c>
    </row>
    <row r="6642" spans="14:15" x14ac:dyDescent="0.25">
      <c r="N6642" s="38">
        <f>IF(AND(Sheet2!$K6642=$B$1,Sheet2!$L6642=1),Sheet2!$I6642+Sheet2!$M6642,IF(Sheet2!$K6642=$B$1,Sheet2!$M6642,0))</f>
        <v>0</v>
      </c>
      <c r="O6642" s="38">
        <f>IF(AND(Sheet2!$K6642=$B$2,Sheet2!$L6642=1),Sheet2!$J6642+Sheet2!$M6642,IF(Sheet2!$K6642=$B$2,Sheet2!$M6642,0))</f>
        <v>0</v>
      </c>
    </row>
    <row r="6643" spans="14:15" x14ac:dyDescent="0.25">
      <c r="N6643" s="38">
        <f>IF(AND(Sheet2!$K6643=$B$1,Sheet2!$L6643=1),Sheet2!$I6643+Sheet2!$M6643,IF(Sheet2!$K6643=$B$1,Sheet2!$M6643,0))</f>
        <v>0</v>
      </c>
      <c r="O6643" s="38">
        <f>IF(AND(Sheet2!$K6643=$B$2,Sheet2!$L6643=1),Sheet2!$J6643+Sheet2!$M6643,IF(Sheet2!$K6643=$B$2,Sheet2!$M6643,0))</f>
        <v>0</v>
      </c>
    </row>
    <row r="6644" spans="14:15" x14ac:dyDescent="0.25">
      <c r="N6644" s="38">
        <f>IF(AND(Sheet2!$K6644=$B$1,Sheet2!$L6644=1),Sheet2!$I6644+Sheet2!$M6644,IF(Sheet2!$K6644=$B$1,Sheet2!$M6644,0))</f>
        <v>0</v>
      </c>
      <c r="O6644" s="38">
        <f>IF(AND(Sheet2!$K6644=$B$2,Sheet2!$L6644=1),Sheet2!$J6644+Sheet2!$M6644,IF(Sheet2!$K6644=$B$2,Sheet2!$M6644,0))</f>
        <v>0</v>
      </c>
    </row>
    <row r="6645" spans="14:15" x14ac:dyDescent="0.25">
      <c r="N6645" s="38">
        <f>IF(AND(Sheet2!$K6645=$B$1,Sheet2!$L6645=1),Sheet2!$I6645+Sheet2!$M6645,IF(Sheet2!$K6645=$B$1,Sheet2!$M6645,0))</f>
        <v>0</v>
      </c>
      <c r="O6645" s="38">
        <f>IF(AND(Sheet2!$K6645=$B$2,Sheet2!$L6645=1),Sheet2!$J6645+Sheet2!$M6645,IF(Sheet2!$K6645=$B$2,Sheet2!$M6645,0))</f>
        <v>0</v>
      </c>
    </row>
    <row r="6646" spans="14:15" x14ac:dyDescent="0.25">
      <c r="N6646" s="38">
        <f>IF(AND(Sheet2!$K6646=$B$1,Sheet2!$L6646=1),Sheet2!$I6646+Sheet2!$M6646,IF(Sheet2!$K6646=$B$1,Sheet2!$M6646,0))</f>
        <v>0</v>
      </c>
      <c r="O6646" s="38">
        <f>IF(AND(Sheet2!$K6646=$B$2,Sheet2!$L6646=1),Sheet2!$J6646+Sheet2!$M6646,IF(Sheet2!$K6646=$B$2,Sheet2!$M6646,0))</f>
        <v>0</v>
      </c>
    </row>
    <row r="6647" spans="14:15" x14ac:dyDescent="0.25">
      <c r="N6647" s="38">
        <f>IF(AND(Sheet2!$K6647=$B$1,Sheet2!$L6647=1),Sheet2!$I6647+Sheet2!$M6647,IF(Sheet2!$K6647=$B$1,Sheet2!$M6647,0))</f>
        <v>0</v>
      </c>
      <c r="O6647" s="38">
        <f>IF(AND(Sheet2!$K6647=$B$2,Sheet2!$L6647=1),Sheet2!$J6647+Sheet2!$M6647,IF(Sheet2!$K6647=$B$2,Sheet2!$M6647,0))</f>
        <v>0</v>
      </c>
    </row>
    <row r="6648" spans="14:15" x14ac:dyDescent="0.25">
      <c r="N6648" s="38">
        <f>IF(AND(Sheet2!$K6648=$B$1,Sheet2!$L6648=1),Sheet2!$I6648+Sheet2!$M6648,IF(Sheet2!$K6648=$B$1,Sheet2!$M6648,0))</f>
        <v>0</v>
      </c>
      <c r="O6648" s="38">
        <f>IF(AND(Sheet2!$K6648=$B$2,Sheet2!$L6648=1),Sheet2!$J6648+Sheet2!$M6648,IF(Sheet2!$K6648=$B$2,Sheet2!$M6648,0))</f>
        <v>0</v>
      </c>
    </row>
    <row r="6649" spans="14:15" x14ac:dyDescent="0.25">
      <c r="N6649" s="38">
        <f>IF(AND(Sheet2!$K6649=$B$1,Sheet2!$L6649=1),Sheet2!$I6649+Sheet2!$M6649,IF(Sheet2!$K6649=$B$1,Sheet2!$M6649,0))</f>
        <v>0</v>
      </c>
      <c r="O6649" s="38">
        <f>IF(AND(Sheet2!$K6649=$B$2,Sheet2!$L6649=1),Sheet2!$J6649+Sheet2!$M6649,IF(Sheet2!$K6649=$B$2,Sheet2!$M6649,0))</f>
        <v>0</v>
      </c>
    </row>
    <row r="6650" spans="14:15" x14ac:dyDescent="0.25">
      <c r="N6650" s="38">
        <f>IF(AND(Sheet2!$K6650=$B$1,Sheet2!$L6650=1),Sheet2!$I6650+Sheet2!$M6650,IF(Sheet2!$K6650=$B$1,Sheet2!$M6650,0))</f>
        <v>0</v>
      </c>
      <c r="O6650" s="38">
        <f>IF(AND(Sheet2!$K6650=$B$2,Sheet2!$L6650=1),Sheet2!$J6650+Sheet2!$M6650,IF(Sheet2!$K6650=$B$2,Sheet2!$M6650,0))</f>
        <v>0</v>
      </c>
    </row>
    <row r="6651" spans="14:15" x14ac:dyDescent="0.25">
      <c r="N6651" s="38">
        <f>IF(AND(Sheet2!$K6651=$B$1,Sheet2!$L6651=1),Sheet2!$I6651+Sheet2!$M6651,IF(Sheet2!$K6651=$B$1,Sheet2!$M6651,0))</f>
        <v>0</v>
      </c>
      <c r="O6651" s="38">
        <f>IF(AND(Sheet2!$K6651=$B$2,Sheet2!$L6651=1),Sheet2!$J6651+Sheet2!$M6651,IF(Sheet2!$K6651=$B$2,Sheet2!$M6651,0))</f>
        <v>0</v>
      </c>
    </row>
    <row r="6652" spans="14:15" x14ac:dyDescent="0.25">
      <c r="N6652" s="38">
        <f>IF(AND(Sheet2!$K6652=$B$1,Sheet2!$L6652=1),Sheet2!$I6652+Sheet2!$M6652,IF(Sheet2!$K6652=$B$1,Sheet2!$M6652,0))</f>
        <v>0</v>
      </c>
      <c r="O6652" s="38">
        <f>IF(AND(Sheet2!$K6652=$B$2,Sheet2!$L6652=1),Sheet2!$J6652+Sheet2!$M6652,IF(Sheet2!$K6652=$B$2,Sheet2!$M6652,0))</f>
        <v>0</v>
      </c>
    </row>
    <row r="6653" spans="14:15" x14ac:dyDescent="0.25">
      <c r="N6653" s="38">
        <f>IF(AND(Sheet2!$K6653=$B$1,Sheet2!$L6653=1),Sheet2!$I6653+Sheet2!$M6653,IF(Sheet2!$K6653=$B$1,Sheet2!$M6653,0))</f>
        <v>0</v>
      </c>
      <c r="O6653" s="38">
        <f>IF(AND(Sheet2!$K6653=$B$2,Sheet2!$L6653=1),Sheet2!$J6653+Sheet2!$M6653,IF(Sheet2!$K6653=$B$2,Sheet2!$M6653,0))</f>
        <v>0</v>
      </c>
    </row>
    <row r="6654" spans="14:15" x14ac:dyDescent="0.25">
      <c r="N6654" s="38">
        <f>IF(AND(Sheet2!$K6654=$B$1,Sheet2!$L6654=1),Sheet2!$I6654+Sheet2!$M6654,IF(Sheet2!$K6654=$B$1,Sheet2!$M6654,0))</f>
        <v>0</v>
      </c>
      <c r="O6654" s="38">
        <f>IF(AND(Sheet2!$K6654=$B$2,Sheet2!$L6654=1),Sheet2!$J6654+Sheet2!$M6654,IF(Sheet2!$K6654=$B$2,Sheet2!$M6654,0))</f>
        <v>0</v>
      </c>
    </row>
    <row r="6655" spans="14:15" x14ac:dyDescent="0.25">
      <c r="N6655" s="38">
        <f>IF(AND(Sheet2!$K6655=$B$1,Sheet2!$L6655=1),Sheet2!$I6655+Sheet2!$M6655,IF(Sheet2!$K6655=$B$1,Sheet2!$M6655,0))</f>
        <v>0</v>
      </c>
      <c r="O6655" s="38">
        <f>IF(AND(Sheet2!$K6655=$B$2,Sheet2!$L6655=1),Sheet2!$J6655+Sheet2!$M6655,IF(Sheet2!$K6655=$B$2,Sheet2!$M6655,0))</f>
        <v>0</v>
      </c>
    </row>
    <row r="6656" spans="14:15" x14ac:dyDescent="0.25">
      <c r="N6656" s="38">
        <f>IF(AND(Sheet2!$K6656=$B$1,Sheet2!$L6656=1),Sheet2!$I6656+Sheet2!$M6656,IF(Sheet2!$K6656=$B$1,Sheet2!$M6656,0))</f>
        <v>0</v>
      </c>
      <c r="O6656" s="38">
        <f>IF(AND(Sheet2!$K6656=$B$2,Sheet2!$L6656=1),Sheet2!$J6656+Sheet2!$M6656,IF(Sheet2!$K6656=$B$2,Sheet2!$M6656,0))</f>
        <v>0</v>
      </c>
    </row>
    <row r="6657" spans="14:15" x14ac:dyDescent="0.25">
      <c r="N6657" s="38">
        <f>IF(AND(Sheet2!$K6657=$B$1,Sheet2!$L6657=1),Sheet2!$I6657+Sheet2!$M6657,IF(Sheet2!$K6657=$B$1,Sheet2!$M6657,0))</f>
        <v>0</v>
      </c>
      <c r="O6657" s="38">
        <f>IF(AND(Sheet2!$K6657=$B$2,Sheet2!$L6657=1),Sheet2!$J6657+Sheet2!$M6657,IF(Sheet2!$K6657=$B$2,Sheet2!$M6657,0))</f>
        <v>0</v>
      </c>
    </row>
    <row r="6658" spans="14:15" x14ac:dyDescent="0.25">
      <c r="N6658" s="38">
        <f>IF(AND(Sheet2!$K6658=$B$1,Sheet2!$L6658=1),Sheet2!$I6658+Sheet2!$M6658,IF(Sheet2!$K6658=$B$1,Sheet2!$M6658,0))</f>
        <v>0</v>
      </c>
      <c r="O6658" s="38">
        <f>IF(AND(Sheet2!$K6658=$B$2,Sheet2!$L6658=1),Sheet2!$J6658+Sheet2!$M6658,IF(Sheet2!$K6658=$B$2,Sheet2!$M6658,0))</f>
        <v>0</v>
      </c>
    </row>
    <row r="6659" spans="14:15" x14ac:dyDescent="0.25">
      <c r="N6659" s="38">
        <f>IF(AND(Sheet2!$K6659=$B$1,Sheet2!$L6659=1),Sheet2!$I6659+Sheet2!$M6659,IF(Sheet2!$K6659=$B$1,Sheet2!$M6659,0))</f>
        <v>0</v>
      </c>
      <c r="O6659" s="38">
        <f>IF(AND(Sheet2!$K6659=$B$2,Sheet2!$L6659=1),Sheet2!$J6659+Sheet2!$M6659,IF(Sheet2!$K6659=$B$2,Sheet2!$M6659,0))</f>
        <v>0</v>
      </c>
    </row>
    <row r="6660" spans="14:15" x14ac:dyDescent="0.25">
      <c r="N6660" s="38">
        <f>IF(AND(Sheet2!$K6660=$B$1,Sheet2!$L6660=1),Sheet2!$I6660+Sheet2!$M6660,IF(Sheet2!$K6660=$B$1,Sheet2!$M6660,0))</f>
        <v>0</v>
      </c>
      <c r="O6660" s="38">
        <f>IF(AND(Sheet2!$K6660=$B$2,Sheet2!$L6660=1),Sheet2!$J6660+Sheet2!$M6660,IF(Sheet2!$K6660=$B$2,Sheet2!$M6660,0))</f>
        <v>0</v>
      </c>
    </row>
    <row r="6661" spans="14:15" x14ac:dyDescent="0.25">
      <c r="N6661" s="38">
        <f>IF(AND(Sheet2!$K6661=$B$1,Sheet2!$L6661=1),Sheet2!$I6661+Sheet2!$M6661,IF(Sheet2!$K6661=$B$1,Sheet2!$M6661,0))</f>
        <v>0</v>
      </c>
      <c r="O6661" s="38">
        <f>IF(AND(Sheet2!$K6661=$B$2,Sheet2!$L6661=1),Sheet2!$J6661+Sheet2!$M6661,IF(Sheet2!$K6661=$B$2,Sheet2!$M6661,0))</f>
        <v>0</v>
      </c>
    </row>
    <row r="6662" spans="14:15" x14ac:dyDescent="0.25">
      <c r="N6662" s="38">
        <f>IF(AND(Sheet2!$K6662=$B$1,Sheet2!$L6662=1),Sheet2!$I6662+Sheet2!$M6662,IF(Sheet2!$K6662=$B$1,Sheet2!$M6662,0))</f>
        <v>0</v>
      </c>
      <c r="O6662" s="38">
        <f>IF(AND(Sheet2!$K6662=$B$2,Sheet2!$L6662=1),Sheet2!$J6662+Sheet2!$M6662,IF(Sheet2!$K6662=$B$2,Sheet2!$M6662,0))</f>
        <v>0</v>
      </c>
    </row>
    <row r="6663" spans="14:15" x14ac:dyDescent="0.25">
      <c r="N6663" s="38">
        <f>IF(AND(Sheet2!$K6663=$B$1,Sheet2!$L6663=1),Sheet2!$I6663+Sheet2!$M6663,IF(Sheet2!$K6663=$B$1,Sheet2!$M6663,0))</f>
        <v>0</v>
      </c>
      <c r="O6663" s="38">
        <f>IF(AND(Sheet2!$K6663=$B$2,Sheet2!$L6663=1),Sheet2!$J6663+Sheet2!$M6663,IF(Sheet2!$K6663=$B$2,Sheet2!$M6663,0))</f>
        <v>0</v>
      </c>
    </row>
    <row r="6664" spans="14:15" x14ac:dyDescent="0.25">
      <c r="N6664" s="38">
        <f>IF(AND(Sheet2!$K6664=$B$1,Sheet2!$L6664=1),Sheet2!$I6664+Sheet2!$M6664,IF(Sheet2!$K6664=$B$1,Sheet2!$M6664,0))</f>
        <v>0</v>
      </c>
      <c r="O6664" s="38">
        <f>IF(AND(Sheet2!$K6664=$B$2,Sheet2!$L6664=1),Sheet2!$J6664+Sheet2!$M6664,IF(Sheet2!$K6664=$B$2,Sheet2!$M6664,0))</f>
        <v>0</v>
      </c>
    </row>
    <row r="6665" spans="14:15" x14ac:dyDescent="0.25">
      <c r="N6665" s="38">
        <f>IF(AND(Sheet2!$K6665=$B$1,Sheet2!$L6665=1),Sheet2!$I6665+Sheet2!$M6665,IF(Sheet2!$K6665=$B$1,Sheet2!$M6665,0))</f>
        <v>0</v>
      </c>
      <c r="O6665" s="38">
        <f>IF(AND(Sheet2!$K6665=$B$2,Sheet2!$L6665=1),Sheet2!$J6665+Sheet2!$M6665,IF(Sheet2!$K6665=$B$2,Sheet2!$M6665,0))</f>
        <v>0</v>
      </c>
    </row>
    <row r="6666" spans="14:15" x14ac:dyDescent="0.25">
      <c r="N6666" s="38">
        <f>IF(AND(Sheet2!$K6666=$B$1,Sheet2!$L6666=1),Sheet2!$I6666+Sheet2!$M6666,IF(Sheet2!$K6666=$B$1,Sheet2!$M6666,0))</f>
        <v>0</v>
      </c>
      <c r="O6666" s="38">
        <f>IF(AND(Sheet2!$K6666=$B$2,Sheet2!$L6666=1),Sheet2!$J6666+Sheet2!$M6666,IF(Sheet2!$K6666=$B$2,Sheet2!$M6666,0))</f>
        <v>0</v>
      </c>
    </row>
    <row r="6667" spans="14:15" x14ac:dyDescent="0.25">
      <c r="N6667" s="38">
        <f>IF(AND(Sheet2!$K6667=$B$1,Sheet2!$L6667=1),Sheet2!$I6667+Sheet2!$M6667,IF(Sheet2!$K6667=$B$1,Sheet2!$M6667,0))</f>
        <v>0</v>
      </c>
      <c r="O6667" s="38">
        <f>IF(AND(Sheet2!$K6667=$B$2,Sheet2!$L6667=1),Sheet2!$J6667+Sheet2!$M6667,IF(Sheet2!$K6667=$B$2,Sheet2!$M6667,0))</f>
        <v>0</v>
      </c>
    </row>
    <row r="6668" spans="14:15" x14ac:dyDescent="0.25">
      <c r="N6668" s="38">
        <f>IF(AND(Sheet2!$K6668=$B$1,Sheet2!$L6668=1),Sheet2!$I6668+Sheet2!$M6668,IF(Sheet2!$K6668=$B$1,Sheet2!$M6668,0))</f>
        <v>0</v>
      </c>
      <c r="O6668" s="38">
        <f>IF(AND(Sheet2!$K6668=$B$2,Sheet2!$L6668=1),Sheet2!$J6668+Sheet2!$M6668,IF(Sheet2!$K6668=$B$2,Sheet2!$M6668,0))</f>
        <v>0</v>
      </c>
    </row>
    <row r="6669" spans="14:15" x14ac:dyDescent="0.25">
      <c r="N6669" s="38">
        <f>IF(AND(Sheet2!$K6669=$B$1,Sheet2!$L6669=1),Sheet2!$I6669+Sheet2!$M6669,IF(Sheet2!$K6669=$B$1,Sheet2!$M6669,0))</f>
        <v>0</v>
      </c>
      <c r="O6669" s="38">
        <f>IF(AND(Sheet2!$K6669=$B$2,Sheet2!$L6669=1),Sheet2!$J6669+Sheet2!$M6669,IF(Sheet2!$K6669=$B$2,Sheet2!$M6669,0))</f>
        <v>0</v>
      </c>
    </row>
    <row r="6670" spans="14:15" x14ac:dyDescent="0.25">
      <c r="N6670" s="38">
        <f>IF(AND(Sheet2!$K6670=$B$1,Sheet2!$L6670=1),Sheet2!$I6670+Sheet2!$M6670,IF(Sheet2!$K6670=$B$1,Sheet2!$M6670,0))</f>
        <v>0</v>
      </c>
      <c r="O6670" s="38">
        <f>IF(AND(Sheet2!$K6670=$B$2,Sheet2!$L6670=1),Sheet2!$J6670+Sheet2!$M6670,IF(Sheet2!$K6670=$B$2,Sheet2!$M6670,0))</f>
        <v>0</v>
      </c>
    </row>
    <row r="6671" spans="14:15" x14ac:dyDescent="0.25">
      <c r="N6671" s="38">
        <f>IF(AND(Sheet2!$K6671=$B$1,Sheet2!$L6671=1),Sheet2!$I6671+Sheet2!$M6671,IF(Sheet2!$K6671=$B$1,Sheet2!$M6671,0))</f>
        <v>0</v>
      </c>
      <c r="O6671" s="38">
        <f>IF(AND(Sheet2!$K6671=$B$2,Sheet2!$L6671=1),Sheet2!$J6671+Sheet2!$M6671,IF(Sheet2!$K6671=$B$2,Sheet2!$M6671,0))</f>
        <v>0</v>
      </c>
    </row>
    <row r="6672" spans="14:15" x14ac:dyDescent="0.25">
      <c r="N6672" s="38">
        <f>IF(AND(Sheet2!$K6672=$B$1,Sheet2!$L6672=1),Sheet2!$I6672+Sheet2!$M6672,IF(Sheet2!$K6672=$B$1,Sheet2!$M6672,0))</f>
        <v>0</v>
      </c>
      <c r="O6672" s="38">
        <f>IF(AND(Sheet2!$K6672=$B$2,Sheet2!$L6672=1),Sheet2!$J6672+Sheet2!$M6672,IF(Sheet2!$K6672=$B$2,Sheet2!$M6672,0))</f>
        <v>0</v>
      </c>
    </row>
    <row r="6673" spans="14:15" x14ac:dyDescent="0.25">
      <c r="N6673" s="38">
        <f>IF(AND(Sheet2!$K6673=$B$1,Sheet2!$L6673=1),Sheet2!$I6673+Sheet2!$M6673,IF(Sheet2!$K6673=$B$1,Sheet2!$M6673,0))</f>
        <v>0</v>
      </c>
      <c r="O6673" s="38">
        <f>IF(AND(Sheet2!$K6673=$B$2,Sheet2!$L6673=1),Sheet2!$J6673+Sheet2!$M6673,IF(Sheet2!$K6673=$B$2,Sheet2!$M6673,0))</f>
        <v>0</v>
      </c>
    </row>
    <row r="6674" spans="14:15" x14ac:dyDescent="0.25">
      <c r="N6674" s="38">
        <f>IF(AND(Sheet2!$K6674=$B$1,Sheet2!$L6674=1),Sheet2!$I6674+Sheet2!$M6674,IF(Sheet2!$K6674=$B$1,Sheet2!$M6674,0))</f>
        <v>0</v>
      </c>
      <c r="O6674" s="38">
        <f>IF(AND(Sheet2!$K6674=$B$2,Sheet2!$L6674=1),Sheet2!$J6674+Sheet2!$M6674,IF(Sheet2!$K6674=$B$2,Sheet2!$M6674,0))</f>
        <v>0</v>
      </c>
    </row>
    <row r="6675" spans="14:15" x14ac:dyDescent="0.25">
      <c r="N6675" s="38">
        <f>IF(AND(Sheet2!$K6675=$B$1,Sheet2!$L6675=1),Sheet2!$I6675+Sheet2!$M6675,IF(Sheet2!$K6675=$B$1,Sheet2!$M6675,0))</f>
        <v>0</v>
      </c>
      <c r="O6675" s="38">
        <f>IF(AND(Sheet2!$K6675=$B$2,Sheet2!$L6675=1),Sheet2!$J6675+Sheet2!$M6675,IF(Sheet2!$K6675=$B$2,Sheet2!$M6675,0))</f>
        <v>0</v>
      </c>
    </row>
    <row r="6676" spans="14:15" x14ac:dyDescent="0.25">
      <c r="N6676" s="38">
        <f>IF(AND(Sheet2!$K6676=$B$1,Sheet2!$L6676=1),Sheet2!$I6676+Sheet2!$M6676,IF(Sheet2!$K6676=$B$1,Sheet2!$M6676,0))</f>
        <v>0</v>
      </c>
      <c r="O6676" s="38">
        <f>IF(AND(Sheet2!$K6676=$B$2,Sheet2!$L6676=1),Sheet2!$J6676+Sheet2!$M6676,IF(Sheet2!$K6676=$B$2,Sheet2!$M6676,0))</f>
        <v>0</v>
      </c>
    </row>
    <row r="6677" spans="14:15" x14ac:dyDescent="0.25">
      <c r="N6677" s="38">
        <f>IF(AND(Sheet2!$K6677=$B$1,Sheet2!$L6677=1),Sheet2!$I6677+Sheet2!$M6677,IF(Sheet2!$K6677=$B$1,Sheet2!$M6677,0))</f>
        <v>0</v>
      </c>
      <c r="O6677" s="38">
        <f>IF(AND(Sheet2!$K6677=$B$2,Sheet2!$L6677=1),Sheet2!$J6677+Sheet2!$M6677,IF(Sheet2!$K6677=$B$2,Sheet2!$M6677,0))</f>
        <v>0</v>
      </c>
    </row>
    <row r="6678" spans="14:15" x14ac:dyDescent="0.25">
      <c r="N6678" s="38">
        <f>IF(AND(Sheet2!$K6678=$B$1,Sheet2!$L6678=1),Sheet2!$I6678+Sheet2!$M6678,IF(Sheet2!$K6678=$B$1,Sheet2!$M6678,0))</f>
        <v>0</v>
      </c>
      <c r="O6678" s="38">
        <f>IF(AND(Sheet2!$K6678=$B$2,Sheet2!$L6678=1),Sheet2!$J6678+Sheet2!$M6678,IF(Sheet2!$K6678=$B$2,Sheet2!$M6678,0))</f>
        <v>0</v>
      </c>
    </row>
    <row r="6679" spans="14:15" x14ac:dyDescent="0.25">
      <c r="N6679" s="38">
        <f>IF(AND(Sheet2!$K6679=$B$1,Sheet2!$L6679=1),Sheet2!$I6679+Sheet2!$M6679,IF(Sheet2!$K6679=$B$1,Sheet2!$M6679,0))</f>
        <v>0</v>
      </c>
      <c r="O6679" s="38">
        <f>IF(AND(Sheet2!$K6679=$B$2,Sheet2!$L6679=1),Sheet2!$J6679+Sheet2!$M6679,IF(Sheet2!$K6679=$B$2,Sheet2!$M6679,0))</f>
        <v>0</v>
      </c>
    </row>
    <row r="6680" spans="14:15" x14ac:dyDescent="0.25">
      <c r="N6680" s="38">
        <f>IF(AND(Sheet2!$K6680=$B$1,Sheet2!$L6680=1),Sheet2!$I6680+Sheet2!$M6680,IF(Sheet2!$K6680=$B$1,Sheet2!$M6680,0))</f>
        <v>0</v>
      </c>
      <c r="O6680" s="38">
        <f>IF(AND(Sheet2!$K6680=$B$2,Sheet2!$L6680=1),Sheet2!$J6680+Sheet2!$M6680,IF(Sheet2!$K6680=$B$2,Sheet2!$M6680,0))</f>
        <v>0</v>
      </c>
    </row>
    <row r="6681" spans="14:15" x14ac:dyDescent="0.25">
      <c r="N6681" s="38">
        <f>IF(AND(Sheet2!$K6681=$B$1,Sheet2!$L6681=1),Sheet2!$I6681+Sheet2!$M6681,IF(Sheet2!$K6681=$B$1,Sheet2!$M6681,0))</f>
        <v>0</v>
      </c>
      <c r="O6681" s="38">
        <f>IF(AND(Sheet2!$K6681=$B$2,Sheet2!$L6681=1),Sheet2!$J6681+Sheet2!$M6681,IF(Sheet2!$K6681=$B$2,Sheet2!$M6681,0))</f>
        <v>0</v>
      </c>
    </row>
    <row r="6682" spans="14:15" x14ac:dyDescent="0.25">
      <c r="N6682" s="38">
        <f>IF(AND(Sheet2!$K6682=$B$1,Sheet2!$L6682=1),Sheet2!$I6682+Sheet2!$M6682,IF(Sheet2!$K6682=$B$1,Sheet2!$M6682,0))</f>
        <v>0</v>
      </c>
      <c r="O6682" s="38">
        <f>IF(AND(Sheet2!$K6682=$B$2,Sheet2!$L6682=1),Sheet2!$J6682+Sheet2!$M6682,IF(Sheet2!$K6682=$B$2,Sheet2!$M6682,0))</f>
        <v>0</v>
      </c>
    </row>
    <row r="6683" spans="14:15" x14ac:dyDescent="0.25">
      <c r="N6683" s="38">
        <f>IF(AND(Sheet2!$K6683=$B$1,Sheet2!$L6683=1),Sheet2!$I6683+Sheet2!$M6683,IF(Sheet2!$K6683=$B$1,Sheet2!$M6683,0))</f>
        <v>0</v>
      </c>
      <c r="O6683" s="38">
        <f>IF(AND(Sheet2!$K6683=$B$2,Sheet2!$L6683=1),Sheet2!$J6683+Sheet2!$M6683,IF(Sheet2!$K6683=$B$2,Sheet2!$M6683,0))</f>
        <v>0</v>
      </c>
    </row>
    <row r="6684" spans="14:15" x14ac:dyDescent="0.25">
      <c r="N6684" s="38">
        <f>IF(AND(Sheet2!$K6684=$B$1,Sheet2!$L6684=1),Sheet2!$I6684+Sheet2!$M6684,IF(Sheet2!$K6684=$B$1,Sheet2!$M6684,0))</f>
        <v>0</v>
      </c>
      <c r="O6684" s="38">
        <f>IF(AND(Sheet2!$K6684=$B$2,Sheet2!$L6684=1),Sheet2!$J6684+Sheet2!$M6684,IF(Sheet2!$K6684=$B$2,Sheet2!$M6684,0))</f>
        <v>0</v>
      </c>
    </row>
    <row r="6685" spans="14:15" x14ac:dyDescent="0.25">
      <c r="N6685" s="38">
        <f>IF(AND(Sheet2!$K6685=$B$1,Sheet2!$L6685=1),Sheet2!$I6685+Sheet2!$M6685,IF(Sheet2!$K6685=$B$1,Sheet2!$M6685,0))</f>
        <v>0</v>
      </c>
      <c r="O6685" s="38">
        <f>IF(AND(Sheet2!$K6685=$B$2,Sheet2!$L6685=1),Sheet2!$J6685+Sheet2!$M6685,IF(Sheet2!$K6685=$B$2,Sheet2!$M6685,0))</f>
        <v>0</v>
      </c>
    </row>
    <row r="6686" spans="14:15" x14ac:dyDescent="0.25">
      <c r="N6686" s="38">
        <f>IF(AND(Sheet2!$K6686=$B$1,Sheet2!$L6686=1),Sheet2!$I6686+Sheet2!$M6686,IF(Sheet2!$K6686=$B$1,Sheet2!$M6686,0))</f>
        <v>0</v>
      </c>
      <c r="O6686" s="38">
        <f>IF(AND(Sheet2!$K6686=$B$2,Sheet2!$L6686=1),Sheet2!$J6686+Sheet2!$M6686,IF(Sheet2!$K6686=$B$2,Sheet2!$M6686,0))</f>
        <v>0</v>
      </c>
    </row>
    <row r="6687" spans="14:15" x14ac:dyDescent="0.25">
      <c r="N6687" s="38">
        <f>IF(AND(Sheet2!$K6687=$B$1,Sheet2!$L6687=1),Sheet2!$I6687+Sheet2!$M6687,IF(Sheet2!$K6687=$B$1,Sheet2!$M6687,0))</f>
        <v>0</v>
      </c>
      <c r="O6687" s="38">
        <f>IF(AND(Sheet2!$K6687=$B$2,Sheet2!$L6687=1),Sheet2!$J6687+Sheet2!$M6687,IF(Sheet2!$K6687=$B$2,Sheet2!$M6687,0))</f>
        <v>0</v>
      </c>
    </row>
    <row r="6688" spans="14:15" x14ac:dyDescent="0.25">
      <c r="N6688" s="38">
        <f>IF(AND(Sheet2!$K6688=$B$1,Sheet2!$L6688=1),Sheet2!$I6688+Sheet2!$M6688,IF(Sheet2!$K6688=$B$1,Sheet2!$M6688,0))</f>
        <v>0</v>
      </c>
      <c r="O6688" s="38">
        <f>IF(AND(Sheet2!$K6688=$B$2,Sheet2!$L6688=1),Sheet2!$J6688+Sheet2!$M6688,IF(Sheet2!$K6688=$B$2,Sheet2!$M6688,0))</f>
        <v>0</v>
      </c>
    </row>
    <row r="6689" spans="14:15" x14ac:dyDescent="0.25">
      <c r="N6689" s="38">
        <f>IF(AND(Sheet2!$K6689=$B$1,Sheet2!$L6689=1),Sheet2!$I6689+Sheet2!$M6689,IF(Sheet2!$K6689=$B$1,Sheet2!$M6689,0))</f>
        <v>0</v>
      </c>
      <c r="O6689" s="38">
        <f>IF(AND(Sheet2!$K6689=$B$2,Sheet2!$L6689=1),Sheet2!$J6689+Sheet2!$M6689,IF(Sheet2!$K6689=$B$2,Sheet2!$M6689,0))</f>
        <v>0</v>
      </c>
    </row>
    <row r="6690" spans="14:15" x14ac:dyDescent="0.25">
      <c r="N6690" s="38">
        <f>IF(AND(Sheet2!$K6690=$B$1,Sheet2!$L6690=1),Sheet2!$I6690+Sheet2!$M6690,IF(Sheet2!$K6690=$B$1,Sheet2!$M6690,0))</f>
        <v>0</v>
      </c>
      <c r="O6690" s="38">
        <f>IF(AND(Sheet2!$K6690=$B$2,Sheet2!$L6690=1),Sheet2!$J6690+Sheet2!$M6690,IF(Sheet2!$K6690=$B$2,Sheet2!$M6690,0))</f>
        <v>0</v>
      </c>
    </row>
    <row r="6691" spans="14:15" x14ac:dyDescent="0.25">
      <c r="N6691" s="38">
        <f>IF(AND(Sheet2!$K6691=$B$1,Sheet2!$L6691=1),Sheet2!$I6691+Sheet2!$M6691,IF(Sheet2!$K6691=$B$1,Sheet2!$M6691,0))</f>
        <v>0</v>
      </c>
      <c r="O6691" s="38">
        <f>IF(AND(Sheet2!$K6691=$B$2,Sheet2!$L6691=1),Sheet2!$J6691+Sheet2!$M6691,IF(Sheet2!$K6691=$B$2,Sheet2!$M6691,0))</f>
        <v>0</v>
      </c>
    </row>
    <row r="6692" spans="14:15" x14ac:dyDescent="0.25">
      <c r="N6692" s="38">
        <f>IF(AND(Sheet2!$K6692=$B$1,Sheet2!$L6692=1),Sheet2!$I6692+Sheet2!$M6692,IF(Sheet2!$K6692=$B$1,Sheet2!$M6692,0))</f>
        <v>0</v>
      </c>
      <c r="O6692" s="38">
        <f>IF(AND(Sheet2!$K6692=$B$2,Sheet2!$L6692=1),Sheet2!$J6692+Sheet2!$M6692,IF(Sheet2!$K6692=$B$2,Sheet2!$M6692,0))</f>
        <v>0</v>
      </c>
    </row>
    <row r="6693" spans="14:15" x14ac:dyDescent="0.25">
      <c r="N6693" s="38">
        <f>IF(AND(Sheet2!$K6693=$B$1,Sheet2!$L6693=1),Sheet2!$I6693+Sheet2!$M6693,IF(Sheet2!$K6693=$B$1,Sheet2!$M6693,0))</f>
        <v>0</v>
      </c>
      <c r="O6693" s="38">
        <f>IF(AND(Sheet2!$K6693=$B$2,Sheet2!$L6693=1),Sheet2!$J6693+Sheet2!$M6693,IF(Sheet2!$K6693=$B$2,Sheet2!$M6693,0))</f>
        <v>0</v>
      </c>
    </row>
    <row r="6694" spans="14:15" x14ac:dyDescent="0.25">
      <c r="N6694" s="38">
        <f>IF(AND(Sheet2!$K6694=$B$1,Sheet2!$L6694=1),Sheet2!$I6694+Sheet2!$M6694,IF(Sheet2!$K6694=$B$1,Sheet2!$M6694,0))</f>
        <v>0</v>
      </c>
      <c r="O6694" s="38">
        <f>IF(AND(Sheet2!$K6694=$B$2,Sheet2!$L6694=1),Sheet2!$J6694+Sheet2!$M6694,IF(Sheet2!$K6694=$B$2,Sheet2!$M6694,0))</f>
        <v>0</v>
      </c>
    </row>
    <row r="6695" spans="14:15" x14ac:dyDescent="0.25">
      <c r="N6695" s="38">
        <f>IF(AND(Sheet2!$K6695=$B$1,Sheet2!$L6695=1),Sheet2!$I6695+Sheet2!$M6695,IF(Sheet2!$K6695=$B$1,Sheet2!$M6695,0))</f>
        <v>0</v>
      </c>
      <c r="O6695" s="38">
        <f>IF(AND(Sheet2!$K6695=$B$2,Sheet2!$L6695=1),Sheet2!$J6695+Sheet2!$M6695,IF(Sheet2!$K6695=$B$2,Sheet2!$M6695,0))</f>
        <v>0</v>
      </c>
    </row>
    <row r="6696" spans="14:15" x14ac:dyDescent="0.25">
      <c r="N6696" s="38">
        <f>IF(AND(Sheet2!$K6696=$B$1,Sheet2!$L6696=1),Sheet2!$I6696+Sheet2!$M6696,IF(Sheet2!$K6696=$B$1,Sheet2!$M6696,0))</f>
        <v>0</v>
      </c>
      <c r="O6696" s="38">
        <f>IF(AND(Sheet2!$K6696=$B$2,Sheet2!$L6696=1),Sheet2!$J6696+Sheet2!$M6696,IF(Sheet2!$K6696=$B$2,Sheet2!$M6696,0))</f>
        <v>0</v>
      </c>
    </row>
    <row r="6697" spans="14:15" x14ac:dyDescent="0.25">
      <c r="N6697" s="38">
        <f>IF(AND(Sheet2!$K6697=$B$1,Sheet2!$L6697=1),Sheet2!$I6697+Sheet2!$M6697,IF(Sheet2!$K6697=$B$1,Sheet2!$M6697,0))</f>
        <v>0</v>
      </c>
      <c r="O6697" s="38">
        <f>IF(AND(Sheet2!$K6697=$B$2,Sheet2!$L6697=1),Sheet2!$J6697+Sheet2!$M6697,IF(Sheet2!$K6697=$B$2,Sheet2!$M6697,0))</f>
        <v>0</v>
      </c>
    </row>
    <row r="6698" spans="14:15" x14ac:dyDescent="0.25">
      <c r="N6698" s="38">
        <f>IF(AND(Sheet2!$K6698=$B$1,Sheet2!$L6698=1),Sheet2!$I6698+Sheet2!$M6698,IF(Sheet2!$K6698=$B$1,Sheet2!$M6698,0))</f>
        <v>0</v>
      </c>
      <c r="O6698" s="38">
        <f>IF(AND(Sheet2!$K6698=$B$2,Sheet2!$L6698=1),Sheet2!$J6698+Sheet2!$M6698,IF(Sheet2!$K6698=$B$2,Sheet2!$M6698,0))</f>
        <v>0</v>
      </c>
    </row>
    <row r="6699" spans="14:15" x14ac:dyDescent="0.25">
      <c r="N6699" s="38">
        <f>IF(AND(Sheet2!$K6699=$B$1,Sheet2!$L6699=1),Sheet2!$I6699+Sheet2!$M6699,IF(Sheet2!$K6699=$B$1,Sheet2!$M6699,0))</f>
        <v>0</v>
      </c>
      <c r="O6699" s="38">
        <f>IF(AND(Sheet2!$K6699=$B$2,Sheet2!$L6699=1),Sheet2!$J6699+Sheet2!$M6699,IF(Sheet2!$K6699=$B$2,Sheet2!$M6699,0))</f>
        <v>0</v>
      </c>
    </row>
    <row r="6700" spans="14:15" x14ac:dyDescent="0.25">
      <c r="N6700" s="38">
        <f>IF(AND(Sheet2!$K6700=$B$1,Sheet2!$L6700=1),Sheet2!$I6700+Sheet2!$M6700,IF(Sheet2!$K6700=$B$1,Sheet2!$M6700,0))</f>
        <v>0</v>
      </c>
      <c r="O6700" s="38">
        <f>IF(AND(Sheet2!$K6700=$B$2,Sheet2!$L6700=1),Sheet2!$J6700+Sheet2!$M6700,IF(Sheet2!$K6700=$B$2,Sheet2!$M6700,0))</f>
        <v>0</v>
      </c>
    </row>
    <row r="6701" spans="14:15" x14ac:dyDescent="0.25">
      <c r="N6701" s="38">
        <f>IF(AND(Sheet2!$K6701=$B$1,Sheet2!$L6701=1),Sheet2!$I6701+Sheet2!$M6701,IF(Sheet2!$K6701=$B$1,Sheet2!$M6701,0))</f>
        <v>0</v>
      </c>
      <c r="O6701" s="38">
        <f>IF(AND(Sheet2!$K6701=$B$2,Sheet2!$L6701=1),Sheet2!$J6701+Sheet2!$M6701,IF(Sheet2!$K6701=$B$2,Sheet2!$M6701,0))</f>
        <v>0</v>
      </c>
    </row>
    <row r="6702" spans="14:15" x14ac:dyDescent="0.25">
      <c r="N6702" s="38">
        <f>IF(AND(Sheet2!$K6702=$B$1,Sheet2!$L6702=1),Sheet2!$I6702+Sheet2!$M6702,IF(Sheet2!$K6702=$B$1,Sheet2!$M6702,0))</f>
        <v>0</v>
      </c>
      <c r="O6702" s="38">
        <f>IF(AND(Sheet2!$K6702=$B$2,Sheet2!$L6702=1),Sheet2!$J6702+Sheet2!$M6702,IF(Sheet2!$K6702=$B$2,Sheet2!$M6702,0))</f>
        <v>0</v>
      </c>
    </row>
    <row r="6703" spans="14:15" x14ac:dyDescent="0.25">
      <c r="N6703" s="38">
        <f>IF(AND(Sheet2!$K6703=$B$1,Sheet2!$L6703=1),Sheet2!$I6703+Sheet2!$M6703,IF(Sheet2!$K6703=$B$1,Sheet2!$M6703,0))</f>
        <v>0</v>
      </c>
      <c r="O6703" s="38">
        <f>IF(AND(Sheet2!$K6703=$B$2,Sheet2!$L6703=1),Sheet2!$J6703+Sheet2!$M6703,IF(Sheet2!$K6703=$B$2,Sheet2!$M6703,0))</f>
        <v>0</v>
      </c>
    </row>
    <row r="6704" spans="14:15" x14ac:dyDescent="0.25">
      <c r="N6704" s="38">
        <f>IF(AND(Sheet2!$K6704=$B$1,Sheet2!$L6704=1),Sheet2!$I6704+Sheet2!$M6704,IF(Sheet2!$K6704=$B$1,Sheet2!$M6704,0))</f>
        <v>0</v>
      </c>
      <c r="O6704" s="38">
        <f>IF(AND(Sheet2!$K6704=$B$2,Sheet2!$L6704=1),Sheet2!$J6704+Sheet2!$M6704,IF(Sheet2!$K6704=$B$2,Sheet2!$M6704,0))</f>
        <v>0</v>
      </c>
    </row>
    <row r="6705" spans="14:15" x14ac:dyDescent="0.25">
      <c r="N6705" s="38">
        <f>IF(AND(Sheet2!$K6705=$B$1,Sheet2!$L6705=1),Sheet2!$I6705+Sheet2!$M6705,IF(Sheet2!$K6705=$B$1,Sheet2!$M6705,0))</f>
        <v>0</v>
      </c>
      <c r="O6705" s="38">
        <f>IF(AND(Sheet2!$K6705=$B$2,Sheet2!$L6705=1),Sheet2!$J6705+Sheet2!$M6705,IF(Sheet2!$K6705=$B$2,Sheet2!$M6705,0))</f>
        <v>0</v>
      </c>
    </row>
    <row r="6706" spans="14:15" x14ac:dyDescent="0.25">
      <c r="N6706" s="38">
        <f>IF(AND(Sheet2!$K6706=$B$1,Sheet2!$L6706=1),Sheet2!$I6706+Sheet2!$M6706,IF(Sheet2!$K6706=$B$1,Sheet2!$M6706,0))</f>
        <v>0</v>
      </c>
      <c r="O6706" s="38">
        <f>IF(AND(Sheet2!$K6706=$B$2,Sheet2!$L6706=1),Sheet2!$J6706+Sheet2!$M6706,IF(Sheet2!$K6706=$B$2,Sheet2!$M6706,0))</f>
        <v>0</v>
      </c>
    </row>
    <row r="6707" spans="14:15" x14ac:dyDescent="0.25">
      <c r="N6707" s="38">
        <f>IF(AND(Sheet2!$K6707=$B$1,Sheet2!$L6707=1),Sheet2!$I6707+Sheet2!$M6707,IF(Sheet2!$K6707=$B$1,Sheet2!$M6707,0))</f>
        <v>0</v>
      </c>
      <c r="O6707" s="38">
        <f>IF(AND(Sheet2!$K6707=$B$2,Sheet2!$L6707=1),Sheet2!$J6707+Sheet2!$M6707,IF(Sheet2!$K6707=$B$2,Sheet2!$M6707,0))</f>
        <v>0</v>
      </c>
    </row>
    <row r="6708" spans="14:15" x14ac:dyDescent="0.25">
      <c r="N6708" s="38">
        <f>IF(AND(Sheet2!$K6708=$B$1,Sheet2!$L6708=1),Sheet2!$I6708+Sheet2!$M6708,IF(Sheet2!$K6708=$B$1,Sheet2!$M6708,0))</f>
        <v>0</v>
      </c>
      <c r="O6708" s="38">
        <f>IF(AND(Sheet2!$K6708=$B$2,Sheet2!$L6708=1),Sheet2!$J6708+Sheet2!$M6708,IF(Sheet2!$K6708=$B$2,Sheet2!$M6708,0))</f>
        <v>0</v>
      </c>
    </row>
    <row r="6709" spans="14:15" x14ac:dyDescent="0.25">
      <c r="N6709" s="38">
        <f>IF(AND(Sheet2!$K6709=$B$1,Sheet2!$L6709=1),Sheet2!$I6709+Sheet2!$M6709,IF(Sheet2!$K6709=$B$1,Sheet2!$M6709,0))</f>
        <v>0</v>
      </c>
      <c r="O6709" s="38">
        <f>IF(AND(Sheet2!$K6709=$B$2,Sheet2!$L6709=1),Sheet2!$J6709+Sheet2!$M6709,IF(Sheet2!$K6709=$B$2,Sheet2!$M6709,0))</f>
        <v>0</v>
      </c>
    </row>
    <row r="6710" spans="14:15" x14ac:dyDescent="0.25">
      <c r="N6710" s="38">
        <f>IF(AND(Sheet2!$K6710=$B$1,Sheet2!$L6710=1),Sheet2!$I6710+Sheet2!$M6710,IF(Sheet2!$K6710=$B$1,Sheet2!$M6710,0))</f>
        <v>0</v>
      </c>
      <c r="O6710" s="38">
        <f>IF(AND(Sheet2!$K6710=$B$2,Sheet2!$L6710=1),Sheet2!$J6710+Sheet2!$M6710,IF(Sheet2!$K6710=$B$2,Sheet2!$M6710,0))</f>
        <v>0</v>
      </c>
    </row>
    <row r="6711" spans="14:15" x14ac:dyDescent="0.25">
      <c r="N6711" s="38">
        <f>IF(AND(Sheet2!$K6711=$B$1,Sheet2!$L6711=1),Sheet2!$I6711+Sheet2!$M6711,IF(Sheet2!$K6711=$B$1,Sheet2!$M6711,0))</f>
        <v>0</v>
      </c>
      <c r="O6711" s="38">
        <f>IF(AND(Sheet2!$K6711=$B$2,Sheet2!$L6711=1),Sheet2!$J6711+Sheet2!$M6711,IF(Sheet2!$K6711=$B$2,Sheet2!$M6711,0))</f>
        <v>0</v>
      </c>
    </row>
    <row r="6712" spans="14:15" x14ac:dyDescent="0.25">
      <c r="N6712" s="38">
        <f>IF(AND(Sheet2!$K6712=$B$1,Sheet2!$L6712=1),Sheet2!$I6712+Sheet2!$M6712,IF(Sheet2!$K6712=$B$1,Sheet2!$M6712,0))</f>
        <v>0</v>
      </c>
      <c r="O6712" s="38">
        <f>IF(AND(Sheet2!$K6712=$B$2,Sheet2!$L6712=1),Sheet2!$J6712+Sheet2!$M6712,IF(Sheet2!$K6712=$B$2,Sheet2!$M6712,0))</f>
        <v>0</v>
      </c>
    </row>
    <row r="6713" spans="14:15" x14ac:dyDescent="0.25">
      <c r="N6713" s="38">
        <f>IF(AND(Sheet2!$K6713=$B$1,Sheet2!$L6713=1),Sheet2!$I6713+Sheet2!$M6713,IF(Sheet2!$K6713=$B$1,Sheet2!$M6713,0))</f>
        <v>0</v>
      </c>
      <c r="O6713" s="38">
        <f>IF(AND(Sheet2!$K6713=$B$2,Sheet2!$L6713=1),Sheet2!$J6713+Sheet2!$M6713,IF(Sheet2!$K6713=$B$2,Sheet2!$M6713,0))</f>
        <v>0</v>
      </c>
    </row>
    <row r="6714" spans="14:15" x14ac:dyDescent="0.25">
      <c r="N6714" s="38">
        <f>IF(AND(Sheet2!$K6714=$B$1,Sheet2!$L6714=1),Sheet2!$I6714+Sheet2!$M6714,IF(Sheet2!$K6714=$B$1,Sheet2!$M6714,0))</f>
        <v>0</v>
      </c>
      <c r="O6714" s="38">
        <f>IF(AND(Sheet2!$K6714=$B$2,Sheet2!$L6714=1),Sheet2!$J6714+Sheet2!$M6714,IF(Sheet2!$K6714=$B$2,Sheet2!$M6714,0))</f>
        <v>0</v>
      </c>
    </row>
    <row r="6715" spans="14:15" x14ac:dyDescent="0.25">
      <c r="N6715" s="38">
        <f>IF(AND(Sheet2!$K6715=$B$1,Sheet2!$L6715=1),Sheet2!$I6715+Sheet2!$M6715,IF(Sheet2!$K6715=$B$1,Sheet2!$M6715,0))</f>
        <v>0</v>
      </c>
      <c r="O6715" s="38">
        <f>IF(AND(Sheet2!$K6715=$B$2,Sheet2!$L6715=1),Sheet2!$J6715+Sheet2!$M6715,IF(Sheet2!$K6715=$B$2,Sheet2!$M6715,0))</f>
        <v>0</v>
      </c>
    </row>
    <row r="6716" spans="14:15" x14ac:dyDescent="0.25">
      <c r="N6716" s="38">
        <f>IF(AND(Sheet2!$K6716=$B$1,Sheet2!$L6716=1),Sheet2!$I6716+Sheet2!$M6716,IF(Sheet2!$K6716=$B$1,Sheet2!$M6716,0))</f>
        <v>0</v>
      </c>
      <c r="O6716" s="38">
        <f>IF(AND(Sheet2!$K6716=$B$2,Sheet2!$L6716=1),Sheet2!$J6716+Sheet2!$M6716,IF(Sheet2!$K6716=$B$2,Sheet2!$M6716,0))</f>
        <v>0</v>
      </c>
    </row>
    <row r="6717" spans="14:15" x14ac:dyDescent="0.25">
      <c r="N6717" s="38">
        <f>IF(AND(Sheet2!$K6717=$B$1,Sheet2!$L6717=1),Sheet2!$I6717+Sheet2!$M6717,IF(Sheet2!$K6717=$B$1,Sheet2!$M6717,0))</f>
        <v>0</v>
      </c>
      <c r="O6717" s="38">
        <f>IF(AND(Sheet2!$K6717=$B$2,Sheet2!$L6717=1),Sheet2!$J6717+Sheet2!$M6717,IF(Sheet2!$K6717=$B$2,Sheet2!$M6717,0))</f>
        <v>0</v>
      </c>
    </row>
    <row r="6718" spans="14:15" x14ac:dyDescent="0.25">
      <c r="N6718" s="38">
        <f>IF(AND(Sheet2!$K6718=$B$1,Sheet2!$L6718=1),Sheet2!$I6718+Sheet2!$M6718,IF(Sheet2!$K6718=$B$1,Sheet2!$M6718,0))</f>
        <v>0</v>
      </c>
      <c r="O6718" s="38">
        <f>IF(AND(Sheet2!$K6718=$B$2,Sheet2!$L6718=1),Sheet2!$J6718+Sheet2!$M6718,IF(Sheet2!$K6718=$B$2,Sheet2!$M6718,0))</f>
        <v>0</v>
      </c>
    </row>
    <row r="6719" spans="14:15" x14ac:dyDescent="0.25">
      <c r="N6719" s="38">
        <f>IF(AND(Sheet2!$K6719=$B$1,Sheet2!$L6719=1),Sheet2!$I6719+Sheet2!$M6719,IF(Sheet2!$K6719=$B$1,Sheet2!$M6719,0))</f>
        <v>0</v>
      </c>
      <c r="O6719" s="38">
        <f>IF(AND(Sheet2!$K6719=$B$2,Sheet2!$L6719=1),Sheet2!$J6719+Sheet2!$M6719,IF(Sheet2!$K6719=$B$2,Sheet2!$M6719,0))</f>
        <v>0</v>
      </c>
    </row>
    <row r="6720" spans="14:15" x14ac:dyDescent="0.25">
      <c r="N6720" s="38">
        <f>IF(AND(Sheet2!$K6720=$B$1,Sheet2!$L6720=1),Sheet2!$I6720+Sheet2!$M6720,IF(Sheet2!$K6720=$B$1,Sheet2!$M6720,0))</f>
        <v>0</v>
      </c>
      <c r="O6720" s="38">
        <f>IF(AND(Sheet2!$K6720=$B$2,Sheet2!$L6720=1),Sheet2!$J6720+Sheet2!$M6720,IF(Sheet2!$K6720=$B$2,Sheet2!$M6720,0))</f>
        <v>0</v>
      </c>
    </row>
    <row r="6721" spans="14:15" x14ac:dyDescent="0.25">
      <c r="N6721" s="38">
        <f>IF(AND(Sheet2!$K6721=$B$1,Sheet2!$L6721=1),Sheet2!$I6721+Sheet2!$M6721,IF(Sheet2!$K6721=$B$1,Sheet2!$M6721,0))</f>
        <v>0</v>
      </c>
      <c r="O6721" s="38">
        <f>IF(AND(Sheet2!$K6721=$B$2,Sheet2!$L6721=1),Sheet2!$J6721+Sheet2!$M6721,IF(Sheet2!$K6721=$B$2,Sheet2!$M6721,0))</f>
        <v>0</v>
      </c>
    </row>
    <row r="6722" spans="14:15" x14ac:dyDescent="0.25">
      <c r="N6722" s="38">
        <f>IF(AND(Sheet2!$K6722=$B$1,Sheet2!$L6722=1),Sheet2!$I6722+Sheet2!$M6722,IF(Sheet2!$K6722=$B$1,Sheet2!$M6722,0))</f>
        <v>0</v>
      </c>
      <c r="O6722" s="38">
        <f>IF(AND(Sheet2!$K6722=$B$2,Sheet2!$L6722=1),Sheet2!$J6722+Sheet2!$M6722,IF(Sheet2!$K6722=$B$2,Sheet2!$M6722,0))</f>
        <v>0</v>
      </c>
    </row>
    <row r="6723" spans="14:15" x14ac:dyDescent="0.25">
      <c r="N6723" s="38">
        <f>IF(AND(Sheet2!$K6723=$B$1,Sheet2!$L6723=1),Sheet2!$I6723+Sheet2!$M6723,IF(Sheet2!$K6723=$B$1,Sheet2!$M6723,0))</f>
        <v>0</v>
      </c>
      <c r="O6723" s="38">
        <f>IF(AND(Sheet2!$K6723=$B$2,Sheet2!$L6723=1),Sheet2!$J6723+Sheet2!$M6723,IF(Sheet2!$K6723=$B$2,Sheet2!$M6723,0))</f>
        <v>0</v>
      </c>
    </row>
    <row r="6724" spans="14:15" x14ac:dyDescent="0.25">
      <c r="N6724" s="38">
        <f>IF(AND(Sheet2!$K6724=$B$1,Sheet2!$L6724=1),Sheet2!$I6724+Sheet2!$M6724,IF(Sheet2!$K6724=$B$1,Sheet2!$M6724,0))</f>
        <v>0</v>
      </c>
      <c r="O6724" s="38">
        <f>IF(AND(Sheet2!$K6724=$B$2,Sheet2!$L6724=1),Sheet2!$J6724+Sheet2!$M6724,IF(Sheet2!$K6724=$B$2,Sheet2!$M6724,0))</f>
        <v>0</v>
      </c>
    </row>
    <row r="6725" spans="14:15" x14ac:dyDescent="0.25">
      <c r="N6725" s="38">
        <f>IF(AND(Sheet2!$K6725=$B$1,Sheet2!$L6725=1),Sheet2!$I6725+Sheet2!$M6725,IF(Sheet2!$K6725=$B$1,Sheet2!$M6725,0))</f>
        <v>0</v>
      </c>
      <c r="O6725" s="38">
        <f>IF(AND(Sheet2!$K6725=$B$2,Sheet2!$L6725=1),Sheet2!$J6725+Sheet2!$M6725,IF(Sheet2!$K6725=$B$2,Sheet2!$M6725,0))</f>
        <v>0</v>
      </c>
    </row>
    <row r="6726" spans="14:15" x14ac:dyDescent="0.25">
      <c r="N6726" s="38">
        <f>IF(AND(Sheet2!$K6726=$B$1,Sheet2!$L6726=1),Sheet2!$I6726+Sheet2!$M6726,IF(Sheet2!$K6726=$B$1,Sheet2!$M6726,0))</f>
        <v>0</v>
      </c>
      <c r="O6726" s="38">
        <f>IF(AND(Sheet2!$K6726=$B$2,Sheet2!$L6726=1),Sheet2!$J6726+Sheet2!$M6726,IF(Sheet2!$K6726=$B$2,Sheet2!$M6726,0))</f>
        <v>0</v>
      </c>
    </row>
    <row r="6727" spans="14:15" x14ac:dyDescent="0.25">
      <c r="N6727" s="38">
        <f>IF(AND(Sheet2!$K6727=$B$1,Sheet2!$L6727=1),Sheet2!$I6727+Sheet2!$M6727,IF(Sheet2!$K6727=$B$1,Sheet2!$M6727,0))</f>
        <v>0</v>
      </c>
      <c r="O6727" s="38">
        <f>IF(AND(Sheet2!$K6727=$B$2,Sheet2!$L6727=1),Sheet2!$J6727+Sheet2!$M6727,IF(Sheet2!$K6727=$B$2,Sheet2!$M6727,0))</f>
        <v>0</v>
      </c>
    </row>
    <row r="6728" spans="14:15" x14ac:dyDescent="0.25">
      <c r="N6728" s="38">
        <f>IF(AND(Sheet2!$K6728=$B$1,Sheet2!$L6728=1),Sheet2!$I6728+Sheet2!$M6728,IF(Sheet2!$K6728=$B$1,Sheet2!$M6728,0))</f>
        <v>0</v>
      </c>
      <c r="O6728" s="38">
        <f>IF(AND(Sheet2!$K6728=$B$2,Sheet2!$L6728=1),Sheet2!$J6728+Sheet2!$M6728,IF(Sheet2!$K6728=$B$2,Sheet2!$M6728,0))</f>
        <v>0</v>
      </c>
    </row>
    <row r="6729" spans="14:15" x14ac:dyDescent="0.25">
      <c r="N6729" s="38">
        <f>IF(AND(Sheet2!$K6729=$B$1,Sheet2!$L6729=1),Sheet2!$I6729+Sheet2!$M6729,IF(Sheet2!$K6729=$B$1,Sheet2!$M6729,0))</f>
        <v>0</v>
      </c>
      <c r="O6729" s="38">
        <f>IF(AND(Sheet2!$K6729=$B$2,Sheet2!$L6729=1),Sheet2!$J6729+Sheet2!$M6729,IF(Sheet2!$K6729=$B$2,Sheet2!$M6729,0))</f>
        <v>0</v>
      </c>
    </row>
    <row r="6730" spans="14:15" x14ac:dyDescent="0.25">
      <c r="N6730" s="38">
        <f>IF(AND(Sheet2!$K6730=$B$1,Sheet2!$L6730=1),Sheet2!$I6730+Sheet2!$M6730,IF(Sheet2!$K6730=$B$1,Sheet2!$M6730,0))</f>
        <v>0</v>
      </c>
      <c r="O6730" s="38">
        <f>IF(AND(Sheet2!$K6730=$B$2,Sheet2!$L6730=1),Sheet2!$J6730+Sheet2!$M6730,IF(Sheet2!$K6730=$B$2,Sheet2!$M6730,0))</f>
        <v>0</v>
      </c>
    </row>
    <row r="6731" spans="14:15" x14ac:dyDescent="0.25">
      <c r="N6731" s="38">
        <f>IF(AND(Sheet2!$K6731=$B$1,Sheet2!$L6731=1),Sheet2!$I6731+Sheet2!$M6731,IF(Sheet2!$K6731=$B$1,Sheet2!$M6731,0))</f>
        <v>0</v>
      </c>
      <c r="O6731" s="38">
        <f>IF(AND(Sheet2!$K6731=$B$2,Sheet2!$L6731=1),Sheet2!$J6731+Sheet2!$M6731,IF(Sheet2!$K6731=$B$2,Sheet2!$M6731,0))</f>
        <v>0</v>
      </c>
    </row>
    <row r="6732" spans="14:15" x14ac:dyDescent="0.25">
      <c r="N6732" s="38">
        <f>IF(AND(Sheet2!$K6732=$B$1,Sheet2!$L6732=1),Sheet2!$I6732+Sheet2!$M6732,IF(Sheet2!$K6732=$B$1,Sheet2!$M6732,0))</f>
        <v>0</v>
      </c>
      <c r="O6732" s="38">
        <f>IF(AND(Sheet2!$K6732=$B$2,Sheet2!$L6732=1),Sheet2!$J6732+Sheet2!$M6732,IF(Sheet2!$K6732=$B$2,Sheet2!$M6732,0))</f>
        <v>0</v>
      </c>
    </row>
    <row r="6733" spans="14:15" x14ac:dyDescent="0.25">
      <c r="N6733" s="38">
        <f>IF(AND(Sheet2!$K6733=$B$1,Sheet2!$L6733=1),Sheet2!$I6733+Sheet2!$M6733,IF(Sheet2!$K6733=$B$1,Sheet2!$M6733,0))</f>
        <v>0</v>
      </c>
      <c r="O6733" s="38">
        <f>IF(AND(Sheet2!$K6733=$B$2,Sheet2!$L6733=1),Sheet2!$J6733+Sheet2!$M6733,IF(Sheet2!$K6733=$B$2,Sheet2!$M6733,0))</f>
        <v>0</v>
      </c>
    </row>
    <row r="6734" spans="14:15" x14ac:dyDescent="0.25">
      <c r="N6734" s="38">
        <f>IF(AND(Sheet2!$K6734=$B$1,Sheet2!$L6734=1),Sheet2!$I6734+Sheet2!$M6734,IF(Sheet2!$K6734=$B$1,Sheet2!$M6734,0))</f>
        <v>0</v>
      </c>
      <c r="O6734" s="38">
        <f>IF(AND(Sheet2!$K6734=$B$2,Sheet2!$L6734=1),Sheet2!$J6734+Sheet2!$M6734,IF(Sheet2!$K6734=$B$2,Sheet2!$M6734,0))</f>
        <v>0</v>
      </c>
    </row>
    <row r="6735" spans="14:15" x14ac:dyDescent="0.25">
      <c r="N6735" s="38">
        <f>IF(AND(Sheet2!$K6735=$B$1,Sheet2!$L6735=1),Sheet2!$I6735+Sheet2!$M6735,IF(Sheet2!$K6735=$B$1,Sheet2!$M6735,0))</f>
        <v>0</v>
      </c>
      <c r="O6735" s="38">
        <f>IF(AND(Sheet2!$K6735=$B$2,Sheet2!$L6735=1),Sheet2!$J6735+Sheet2!$M6735,IF(Sheet2!$K6735=$B$2,Sheet2!$M6735,0))</f>
        <v>0</v>
      </c>
    </row>
    <row r="6736" spans="14:15" x14ac:dyDescent="0.25">
      <c r="N6736" s="38">
        <f>IF(AND(Sheet2!$K6736=$B$1,Sheet2!$L6736=1),Sheet2!$I6736+Sheet2!$M6736,IF(Sheet2!$K6736=$B$1,Sheet2!$M6736,0))</f>
        <v>0</v>
      </c>
      <c r="O6736" s="38">
        <f>IF(AND(Sheet2!$K6736=$B$2,Sheet2!$L6736=1),Sheet2!$J6736+Sheet2!$M6736,IF(Sheet2!$K6736=$B$2,Sheet2!$M6736,0))</f>
        <v>0</v>
      </c>
    </row>
    <row r="6737" spans="14:15" x14ac:dyDescent="0.25">
      <c r="N6737" s="38">
        <f>IF(AND(Sheet2!$K6737=$B$1,Sheet2!$L6737=1),Sheet2!$I6737+Sheet2!$M6737,IF(Sheet2!$K6737=$B$1,Sheet2!$M6737,0))</f>
        <v>0</v>
      </c>
      <c r="O6737" s="38">
        <f>IF(AND(Sheet2!$K6737=$B$2,Sheet2!$L6737=1),Sheet2!$J6737+Sheet2!$M6737,IF(Sheet2!$K6737=$B$2,Sheet2!$M6737,0))</f>
        <v>0</v>
      </c>
    </row>
    <row r="6738" spans="14:15" x14ac:dyDescent="0.25">
      <c r="N6738" s="38">
        <f>IF(AND(Sheet2!$K6738=$B$1,Sheet2!$L6738=1),Sheet2!$I6738+Sheet2!$M6738,IF(Sheet2!$K6738=$B$1,Sheet2!$M6738,0))</f>
        <v>0</v>
      </c>
      <c r="O6738" s="38">
        <f>IF(AND(Sheet2!$K6738=$B$2,Sheet2!$L6738=1),Sheet2!$J6738+Sheet2!$M6738,IF(Sheet2!$K6738=$B$2,Sheet2!$M6738,0))</f>
        <v>0</v>
      </c>
    </row>
    <row r="6739" spans="14:15" x14ac:dyDescent="0.25">
      <c r="N6739" s="38">
        <f>IF(AND(Sheet2!$K6739=$B$1,Sheet2!$L6739=1),Sheet2!$I6739+Sheet2!$M6739,IF(Sheet2!$K6739=$B$1,Sheet2!$M6739,0))</f>
        <v>0</v>
      </c>
      <c r="O6739" s="38">
        <f>IF(AND(Sheet2!$K6739=$B$2,Sheet2!$L6739=1),Sheet2!$J6739+Sheet2!$M6739,IF(Sheet2!$K6739=$B$2,Sheet2!$M6739,0))</f>
        <v>0</v>
      </c>
    </row>
    <row r="6740" spans="14:15" x14ac:dyDescent="0.25">
      <c r="N6740" s="38">
        <f>IF(AND(Sheet2!$K6740=$B$1,Sheet2!$L6740=1),Sheet2!$I6740+Sheet2!$M6740,IF(Sheet2!$K6740=$B$1,Sheet2!$M6740,0))</f>
        <v>0</v>
      </c>
      <c r="O6740" s="38">
        <f>IF(AND(Sheet2!$K6740=$B$2,Sheet2!$L6740=1),Sheet2!$J6740+Sheet2!$M6740,IF(Sheet2!$K6740=$B$2,Sheet2!$M6740,0))</f>
        <v>0</v>
      </c>
    </row>
    <row r="6741" spans="14:15" x14ac:dyDescent="0.25">
      <c r="N6741" s="38">
        <f>IF(AND(Sheet2!$K6741=$B$1,Sheet2!$L6741=1),Sheet2!$I6741+Sheet2!$M6741,IF(Sheet2!$K6741=$B$1,Sheet2!$M6741,0))</f>
        <v>0</v>
      </c>
      <c r="O6741" s="38">
        <f>IF(AND(Sheet2!$K6741=$B$2,Sheet2!$L6741=1),Sheet2!$J6741+Sheet2!$M6741,IF(Sheet2!$K6741=$B$2,Sheet2!$M6741,0))</f>
        <v>0</v>
      </c>
    </row>
    <row r="6742" spans="14:15" x14ac:dyDescent="0.25">
      <c r="N6742" s="38">
        <f>IF(AND(Sheet2!$K6742=$B$1,Sheet2!$L6742=1),Sheet2!$I6742+Sheet2!$M6742,IF(Sheet2!$K6742=$B$1,Sheet2!$M6742,0))</f>
        <v>0</v>
      </c>
      <c r="O6742" s="38">
        <f>IF(AND(Sheet2!$K6742=$B$2,Sheet2!$L6742=1),Sheet2!$J6742+Sheet2!$M6742,IF(Sheet2!$K6742=$B$2,Sheet2!$M6742,0))</f>
        <v>0</v>
      </c>
    </row>
    <row r="6743" spans="14:15" x14ac:dyDescent="0.25">
      <c r="N6743" s="38">
        <f>IF(AND(Sheet2!$K6743=$B$1,Sheet2!$L6743=1),Sheet2!$I6743+Sheet2!$M6743,IF(Sheet2!$K6743=$B$1,Sheet2!$M6743,0))</f>
        <v>0</v>
      </c>
      <c r="O6743" s="38">
        <f>IF(AND(Sheet2!$K6743=$B$2,Sheet2!$L6743=1),Sheet2!$J6743+Sheet2!$M6743,IF(Sheet2!$K6743=$B$2,Sheet2!$M6743,0))</f>
        <v>0</v>
      </c>
    </row>
    <row r="6744" spans="14:15" x14ac:dyDescent="0.25">
      <c r="N6744" s="38">
        <f>IF(AND(Sheet2!$K6744=$B$1,Sheet2!$L6744=1),Sheet2!$I6744+Sheet2!$M6744,IF(Sheet2!$K6744=$B$1,Sheet2!$M6744,0))</f>
        <v>0</v>
      </c>
      <c r="O6744" s="38">
        <f>IF(AND(Sheet2!$K6744=$B$2,Sheet2!$L6744=1),Sheet2!$J6744+Sheet2!$M6744,IF(Sheet2!$K6744=$B$2,Sheet2!$M6744,0))</f>
        <v>0</v>
      </c>
    </row>
    <row r="6745" spans="14:15" x14ac:dyDescent="0.25">
      <c r="N6745" s="38">
        <f>IF(AND(Sheet2!$K6745=$B$1,Sheet2!$L6745=1),Sheet2!$I6745+Sheet2!$M6745,IF(Sheet2!$K6745=$B$1,Sheet2!$M6745,0))</f>
        <v>0</v>
      </c>
      <c r="O6745" s="38">
        <f>IF(AND(Sheet2!$K6745=$B$2,Sheet2!$L6745=1),Sheet2!$J6745+Sheet2!$M6745,IF(Sheet2!$K6745=$B$2,Sheet2!$M6745,0))</f>
        <v>0</v>
      </c>
    </row>
    <row r="6746" spans="14:15" x14ac:dyDescent="0.25">
      <c r="N6746" s="38">
        <f>IF(AND(Sheet2!$K6746=$B$1,Sheet2!$L6746=1),Sheet2!$I6746+Sheet2!$M6746,IF(Sheet2!$K6746=$B$1,Sheet2!$M6746,0))</f>
        <v>0</v>
      </c>
      <c r="O6746" s="38">
        <f>IF(AND(Sheet2!$K6746=$B$2,Sheet2!$L6746=1),Sheet2!$J6746+Sheet2!$M6746,IF(Sheet2!$K6746=$B$2,Sheet2!$M6746,0))</f>
        <v>0</v>
      </c>
    </row>
    <row r="6747" spans="14:15" x14ac:dyDescent="0.25">
      <c r="N6747" s="38">
        <f>IF(AND(Sheet2!$K6747=$B$1,Sheet2!$L6747=1),Sheet2!$I6747+Sheet2!$M6747,IF(Sheet2!$K6747=$B$1,Sheet2!$M6747,0))</f>
        <v>0</v>
      </c>
      <c r="O6747" s="38">
        <f>IF(AND(Sheet2!$K6747=$B$2,Sheet2!$L6747=1),Sheet2!$J6747+Sheet2!$M6747,IF(Sheet2!$K6747=$B$2,Sheet2!$M6747,0))</f>
        <v>0</v>
      </c>
    </row>
    <row r="6748" spans="14:15" x14ac:dyDescent="0.25">
      <c r="N6748" s="38">
        <f>IF(AND(Sheet2!$K6748=$B$1,Sheet2!$L6748=1),Sheet2!$I6748+Sheet2!$M6748,IF(Sheet2!$K6748=$B$1,Sheet2!$M6748,0))</f>
        <v>0</v>
      </c>
      <c r="O6748" s="38">
        <f>IF(AND(Sheet2!$K6748=$B$2,Sheet2!$L6748=1),Sheet2!$J6748+Sheet2!$M6748,IF(Sheet2!$K6748=$B$2,Sheet2!$M6748,0))</f>
        <v>0</v>
      </c>
    </row>
    <row r="6749" spans="14:15" x14ac:dyDescent="0.25">
      <c r="N6749" s="38">
        <f>IF(AND(Sheet2!$K6749=$B$1,Sheet2!$L6749=1),Sheet2!$I6749+Sheet2!$M6749,IF(Sheet2!$K6749=$B$1,Sheet2!$M6749,0))</f>
        <v>0</v>
      </c>
      <c r="O6749" s="38">
        <f>IF(AND(Sheet2!$K6749=$B$2,Sheet2!$L6749=1),Sheet2!$J6749+Sheet2!$M6749,IF(Sheet2!$K6749=$B$2,Sheet2!$M6749,0))</f>
        <v>0</v>
      </c>
    </row>
    <row r="6750" spans="14:15" x14ac:dyDescent="0.25">
      <c r="N6750" s="38">
        <f>IF(AND(Sheet2!$K6750=$B$1,Sheet2!$L6750=1),Sheet2!$I6750+Sheet2!$M6750,IF(Sheet2!$K6750=$B$1,Sheet2!$M6750,0))</f>
        <v>0</v>
      </c>
      <c r="O6750" s="38">
        <f>IF(AND(Sheet2!$K6750=$B$2,Sheet2!$L6750=1),Sheet2!$J6750+Sheet2!$M6750,IF(Sheet2!$K6750=$B$2,Sheet2!$M6750,0))</f>
        <v>0</v>
      </c>
    </row>
    <row r="6751" spans="14:15" x14ac:dyDescent="0.25">
      <c r="N6751" s="38">
        <f>IF(AND(Sheet2!$K6751=$B$1,Sheet2!$L6751=1),Sheet2!$I6751+Sheet2!$M6751,IF(Sheet2!$K6751=$B$1,Sheet2!$M6751,0))</f>
        <v>0</v>
      </c>
      <c r="O6751" s="38">
        <f>IF(AND(Sheet2!$K6751=$B$2,Sheet2!$L6751=1),Sheet2!$J6751+Sheet2!$M6751,IF(Sheet2!$K6751=$B$2,Sheet2!$M6751,0))</f>
        <v>0</v>
      </c>
    </row>
    <row r="6752" spans="14:15" x14ac:dyDescent="0.25">
      <c r="N6752" s="38">
        <f>IF(AND(Sheet2!$K6752=$B$1,Sheet2!$L6752=1),Sheet2!$I6752+Sheet2!$M6752,IF(Sheet2!$K6752=$B$1,Sheet2!$M6752,0))</f>
        <v>0</v>
      </c>
      <c r="O6752" s="38">
        <f>IF(AND(Sheet2!$K6752=$B$2,Sheet2!$L6752=1),Sheet2!$J6752+Sheet2!$M6752,IF(Sheet2!$K6752=$B$2,Sheet2!$M6752,0))</f>
        <v>0</v>
      </c>
    </row>
    <row r="6753" spans="14:15" x14ac:dyDescent="0.25">
      <c r="N6753" s="38">
        <f>IF(AND(Sheet2!$K6753=$B$1,Sheet2!$L6753=1),Sheet2!$I6753+Sheet2!$M6753,IF(Sheet2!$K6753=$B$1,Sheet2!$M6753,0))</f>
        <v>0</v>
      </c>
      <c r="O6753" s="38">
        <f>IF(AND(Sheet2!$K6753=$B$2,Sheet2!$L6753=1),Sheet2!$J6753+Sheet2!$M6753,IF(Sheet2!$K6753=$B$2,Sheet2!$M6753,0))</f>
        <v>0</v>
      </c>
    </row>
    <row r="6754" spans="14:15" x14ac:dyDescent="0.25">
      <c r="N6754" s="38">
        <f>IF(AND(Sheet2!$K6754=$B$1,Sheet2!$L6754=1),Sheet2!$I6754+Sheet2!$M6754,IF(Sheet2!$K6754=$B$1,Sheet2!$M6754,0))</f>
        <v>0</v>
      </c>
      <c r="O6754" s="38">
        <f>IF(AND(Sheet2!$K6754=$B$2,Sheet2!$L6754=1),Sheet2!$J6754+Sheet2!$M6754,IF(Sheet2!$K6754=$B$2,Sheet2!$M6754,0))</f>
        <v>0</v>
      </c>
    </row>
    <row r="6755" spans="14:15" x14ac:dyDescent="0.25">
      <c r="N6755" s="38">
        <f>IF(AND(Sheet2!$K6755=$B$1,Sheet2!$L6755=1),Sheet2!$I6755+Sheet2!$M6755,IF(Sheet2!$K6755=$B$1,Sheet2!$M6755,0))</f>
        <v>0</v>
      </c>
      <c r="O6755" s="38">
        <f>IF(AND(Sheet2!$K6755=$B$2,Sheet2!$L6755=1),Sheet2!$J6755+Sheet2!$M6755,IF(Sheet2!$K6755=$B$2,Sheet2!$M6755,0))</f>
        <v>0</v>
      </c>
    </row>
    <row r="6756" spans="14:15" x14ac:dyDescent="0.25">
      <c r="N6756" s="38">
        <f>IF(AND(Sheet2!$K6756=$B$1,Sheet2!$L6756=1),Sheet2!$I6756+Sheet2!$M6756,IF(Sheet2!$K6756=$B$1,Sheet2!$M6756,0))</f>
        <v>0</v>
      </c>
      <c r="O6756" s="38">
        <f>IF(AND(Sheet2!$K6756=$B$2,Sheet2!$L6756=1),Sheet2!$J6756+Sheet2!$M6756,IF(Sheet2!$K6756=$B$2,Sheet2!$M6756,0))</f>
        <v>0</v>
      </c>
    </row>
    <row r="6757" spans="14:15" x14ac:dyDescent="0.25">
      <c r="N6757" s="38">
        <f>IF(AND(Sheet2!$K6757=$B$1,Sheet2!$L6757=1),Sheet2!$I6757+Sheet2!$M6757,IF(Sheet2!$K6757=$B$1,Sheet2!$M6757,0))</f>
        <v>0</v>
      </c>
      <c r="O6757" s="38">
        <f>IF(AND(Sheet2!$K6757=$B$2,Sheet2!$L6757=1),Sheet2!$J6757+Sheet2!$M6757,IF(Sheet2!$K6757=$B$2,Sheet2!$M6757,0))</f>
        <v>0</v>
      </c>
    </row>
    <row r="6758" spans="14:15" x14ac:dyDescent="0.25">
      <c r="N6758" s="38">
        <f>IF(AND(Sheet2!$K6758=$B$1,Sheet2!$L6758=1),Sheet2!$I6758+Sheet2!$M6758,IF(Sheet2!$K6758=$B$1,Sheet2!$M6758,0))</f>
        <v>0</v>
      </c>
      <c r="O6758" s="38">
        <f>IF(AND(Sheet2!$K6758=$B$2,Sheet2!$L6758=1),Sheet2!$J6758+Sheet2!$M6758,IF(Sheet2!$K6758=$B$2,Sheet2!$M6758,0))</f>
        <v>0</v>
      </c>
    </row>
    <row r="6759" spans="14:15" x14ac:dyDescent="0.25">
      <c r="N6759" s="38">
        <f>IF(AND(Sheet2!$K6759=$B$1,Sheet2!$L6759=1),Sheet2!$I6759+Sheet2!$M6759,IF(Sheet2!$K6759=$B$1,Sheet2!$M6759,0))</f>
        <v>0</v>
      </c>
      <c r="O6759" s="38">
        <f>IF(AND(Sheet2!$K6759=$B$2,Sheet2!$L6759=1),Sheet2!$J6759+Sheet2!$M6759,IF(Sheet2!$K6759=$B$2,Sheet2!$M6759,0))</f>
        <v>0</v>
      </c>
    </row>
    <row r="6760" spans="14:15" x14ac:dyDescent="0.25">
      <c r="N6760" s="38">
        <f>IF(AND(Sheet2!$K6760=$B$1,Sheet2!$L6760=1),Sheet2!$I6760+Sheet2!$M6760,IF(Sheet2!$K6760=$B$1,Sheet2!$M6760,0))</f>
        <v>0</v>
      </c>
      <c r="O6760" s="38">
        <f>IF(AND(Sheet2!$K6760=$B$2,Sheet2!$L6760=1),Sheet2!$J6760+Sheet2!$M6760,IF(Sheet2!$K6760=$B$2,Sheet2!$M6760,0))</f>
        <v>0</v>
      </c>
    </row>
    <row r="6761" spans="14:15" x14ac:dyDescent="0.25">
      <c r="N6761" s="38">
        <f>IF(AND(Sheet2!$K6761=$B$1,Sheet2!$L6761=1),Sheet2!$I6761+Sheet2!$M6761,IF(Sheet2!$K6761=$B$1,Sheet2!$M6761,0))</f>
        <v>0</v>
      </c>
      <c r="O6761" s="38">
        <f>IF(AND(Sheet2!$K6761=$B$2,Sheet2!$L6761=1),Sheet2!$J6761+Sheet2!$M6761,IF(Sheet2!$K6761=$B$2,Sheet2!$M6761,0))</f>
        <v>0</v>
      </c>
    </row>
    <row r="6762" spans="14:15" x14ac:dyDescent="0.25">
      <c r="N6762" s="38">
        <f>IF(AND(Sheet2!$K6762=$B$1,Sheet2!$L6762=1),Sheet2!$I6762+Sheet2!$M6762,IF(Sheet2!$K6762=$B$1,Sheet2!$M6762,0))</f>
        <v>0</v>
      </c>
      <c r="O6762" s="38">
        <f>IF(AND(Sheet2!$K6762=$B$2,Sheet2!$L6762=1),Sheet2!$J6762+Sheet2!$M6762,IF(Sheet2!$K6762=$B$2,Sheet2!$M6762,0))</f>
        <v>0</v>
      </c>
    </row>
    <row r="6763" spans="14:15" x14ac:dyDescent="0.25">
      <c r="N6763" s="38">
        <f>IF(AND(Sheet2!$K6763=$B$1,Sheet2!$L6763=1),Sheet2!$I6763+Sheet2!$M6763,IF(Sheet2!$K6763=$B$1,Sheet2!$M6763,0))</f>
        <v>0</v>
      </c>
      <c r="O6763" s="38">
        <f>IF(AND(Sheet2!$K6763=$B$2,Sheet2!$L6763=1),Sheet2!$J6763+Sheet2!$M6763,IF(Sheet2!$K6763=$B$2,Sheet2!$M6763,0))</f>
        <v>0</v>
      </c>
    </row>
    <row r="6764" spans="14:15" x14ac:dyDescent="0.25">
      <c r="N6764" s="38">
        <f>IF(AND(Sheet2!$K6764=$B$1,Sheet2!$L6764=1),Sheet2!$I6764+Sheet2!$M6764,IF(Sheet2!$K6764=$B$1,Sheet2!$M6764,0))</f>
        <v>0</v>
      </c>
      <c r="O6764" s="38">
        <f>IF(AND(Sheet2!$K6764=$B$2,Sheet2!$L6764=1),Sheet2!$J6764+Sheet2!$M6764,IF(Sheet2!$K6764=$B$2,Sheet2!$M6764,0))</f>
        <v>0</v>
      </c>
    </row>
    <row r="6765" spans="14:15" x14ac:dyDescent="0.25">
      <c r="N6765" s="38">
        <f>IF(AND(Sheet2!$K6765=$B$1,Sheet2!$L6765=1),Sheet2!$I6765+Sheet2!$M6765,IF(Sheet2!$K6765=$B$1,Sheet2!$M6765,0))</f>
        <v>0</v>
      </c>
      <c r="O6765" s="38">
        <f>IF(AND(Sheet2!$K6765=$B$2,Sheet2!$L6765=1),Sheet2!$J6765+Sheet2!$M6765,IF(Sheet2!$K6765=$B$2,Sheet2!$M6765,0))</f>
        <v>0</v>
      </c>
    </row>
    <row r="6766" spans="14:15" x14ac:dyDescent="0.25">
      <c r="N6766" s="38">
        <f>IF(AND(Sheet2!$K6766=$B$1,Sheet2!$L6766=1),Sheet2!$I6766+Sheet2!$M6766,IF(Sheet2!$K6766=$B$1,Sheet2!$M6766,0))</f>
        <v>0</v>
      </c>
      <c r="O6766" s="38">
        <f>IF(AND(Sheet2!$K6766=$B$2,Sheet2!$L6766=1),Sheet2!$J6766+Sheet2!$M6766,IF(Sheet2!$K6766=$B$2,Sheet2!$M6766,0))</f>
        <v>0</v>
      </c>
    </row>
    <row r="6767" spans="14:15" x14ac:dyDescent="0.25">
      <c r="N6767" s="38">
        <f>IF(AND(Sheet2!$K6767=$B$1,Sheet2!$L6767=1),Sheet2!$I6767+Sheet2!$M6767,IF(Sheet2!$K6767=$B$1,Sheet2!$M6767,0))</f>
        <v>0</v>
      </c>
      <c r="O6767" s="38">
        <f>IF(AND(Sheet2!$K6767=$B$2,Sheet2!$L6767=1),Sheet2!$J6767+Sheet2!$M6767,IF(Sheet2!$K6767=$B$2,Sheet2!$M6767,0))</f>
        <v>0</v>
      </c>
    </row>
    <row r="6768" spans="14:15" x14ac:dyDescent="0.25">
      <c r="N6768" s="38">
        <f>IF(AND(Sheet2!$K6768=$B$1,Sheet2!$L6768=1),Sheet2!$I6768+Sheet2!$M6768,IF(Sheet2!$K6768=$B$1,Sheet2!$M6768,0))</f>
        <v>0</v>
      </c>
      <c r="O6768" s="38">
        <f>IF(AND(Sheet2!$K6768=$B$2,Sheet2!$L6768=1),Sheet2!$J6768+Sheet2!$M6768,IF(Sheet2!$K6768=$B$2,Sheet2!$M6768,0))</f>
        <v>0</v>
      </c>
    </row>
    <row r="6769" spans="14:15" x14ac:dyDescent="0.25">
      <c r="N6769" s="38">
        <f>IF(AND(Sheet2!$K6769=$B$1,Sheet2!$L6769=1),Sheet2!$I6769+Sheet2!$M6769,IF(Sheet2!$K6769=$B$1,Sheet2!$M6769,0))</f>
        <v>0</v>
      </c>
      <c r="O6769" s="38">
        <f>IF(AND(Sheet2!$K6769=$B$2,Sheet2!$L6769=1),Sheet2!$J6769+Sheet2!$M6769,IF(Sheet2!$K6769=$B$2,Sheet2!$M6769,0))</f>
        <v>0</v>
      </c>
    </row>
    <row r="6770" spans="14:15" x14ac:dyDescent="0.25">
      <c r="N6770" s="38">
        <f>IF(AND(Sheet2!$K6770=$B$1,Sheet2!$L6770=1),Sheet2!$I6770+Sheet2!$M6770,IF(Sheet2!$K6770=$B$1,Sheet2!$M6770,0))</f>
        <v>0</v>
      </c>
      <c r="O6770" s="38">
        <f>IF(AND(Sheet2!$K6770=$B$2,Sheet2!$L6770=1),Sheet2!$J6770+Sheet2!$M6770,IF(Sheet2!$K6770=$B$2,Sheet2!$M6770,0))</f>
        <v>0</v>
      </c>
    </row>
    <row r="6771" spans="14:15" x14ac:dyDescent="0.25">
      <c r="N6771" s="38">
        <f>IF(AND(Sheet2!$K6771=$B$1,Sheet2!$L6771=1),Sheet2!$I6771+Sheet2!$M6771,IF(Sheet2!$K6771=$B$1,Sheet2!$M6771,0))</f>
        <v>0</v>
      </c>
      <c r="O6771" s="38">
        <f>IF(AND(Sheet2!$K6771=$B$2,Sheet2!$L6771=1),Sheet2!$J6771+Sheet2!$M6771,IF(Sheet2!$K6771=$B$2,Sheet2!$M6771,0))</f>
        <v>0</v>
      </c>
    </row>
    <row r="6772" spans="14:15" x14ac:dyDescent="0.25">
      <c r="N6772" s="38">
        <f>IF(AND(Sheet2!$K6772=$B$1,Sheet2!$L6772=1),Sheet2!$I6772+Sheet2!$M6772,IF(Sheet2!$K6772=$B$1,Sheet2!$M6772,0))</f>
        <v>0</v>
      </c>
      <c r="O6772" s="38">
        <f>IF(AND(Sheet2!$K6772=$B$2,Sheet2!$L6772=1),Sheet2!$J6772+Sheet2!$M6772,IF(Sheet2!$K6772=$B$2,Sheet2!$M6772,0))</f>
        <v>0</v>
      </c>
    </row>
    <row r="6773" spans="14:15" x14ac:dyDescent="0.25">
      <c r="N6773" s="38">
        <f>IF(AND(Sheet2!$K6773=$B$1,Sheet2!$L6773=1),Sheet2!$I6773+Sheet2!$M6773,IF(Sheet2!$K6773=$B$1,Sheet2!$M6773,0))</f>
        <v>0</v>
      </c>
      <c r="O6773" s="38">
        <f>IF(AND(Sheet2!$K6773=$B$2,Sheet2!$L6773=1),Sheet2!$J6773+Sheet2!$M6773,IF(Sheet2!$K6773=$B$2,Sheet2!$M6773,0))</f>
        <v>0</v>
      </c>
    </row>
    <row r="6774" spans="14:15" x14ac:dyDescent="0.25">
      <c r="N6774" s="38">
        <f>IF(AND(Sheet2!$K6774=$B$1,Sheet2!$L6774=1),Sheet2!$I6774+Sheet2!$M6774,IF(Sheet2!$K6774=$B$1,Sheet2!$M6774,0))</f>
        <v>0</v>
      </c>
      <c r="O6774" s="38">
        <f>IF(AND(Sheet2!$K6774=$B$2,Sheet2!$L6774=1),Sheet2!$J6774+Sheet2!$M6774,IF(Sheet2!$K6774=$B$2,Sheet2!$M6774,0))</f>
        <v>0</v>
      </c>
    </row>
    <row r="6775" spans="14:15" x14ac:dyDescent="0.25">
      <c r="N6775" s="38">
        <f>IF(AND(Sheet2!$K6775=$B$1,Sheet2!$L6775=1),Sheet2!$I6775+Sheet2!$M6775,IF(Sheet2!$K6775=$B$1,Sheet2!$M6775,0))</f>
        <v>0</v>
      </c>
      <c r="O6775" s="38">
        <f>IF(AND(Sheet2!$K6775=$B$2,Sheet2!$L6775=1),Sheet2!$J6775+Sheet2!$M6775,IF(Sheet2!$K6775=$B$2,Sheet2!$M6775,0))</f>
        <v>0</v>
      </c>
    </row>
    <row r="6776" spans="14:15" x14ac:dyDescent="0.25">
      <c r="N6776" s="38">
        <f>IF(AND(Sheet2!$K6776=$B$1,Sheet2!$L6776=1),Sheet2!$I6776+Sheet2!$M6776,IF(Sheet2!$K6776=$B$1,Sheet2!$M6776,0))</f>
        <v>0</v>
      </c>
      <c r="O6776" s="38">
        <f>IF(AND(Sheet2!$K6776=$B$2,Sheet2!$L6776=1),Sheet2!$J6776+Sheet2!$M6776,IF(Sheet2!$K6776=$B$2,Sheet2!$M6776,0))</f>
        <v>0</v>
      </c>
    </row>
    <row r="6777" spans="14:15" x14ac:dyDescent="0.25">
      <c r="N6777" s="38">
        <f>IF(AND(Sheet2!$K6777=$B$1,Sheet2!$L6777=1),Sheet2!$I6777+Sheet2!$M6777,IF(Sheet2!$K6777=$B$1,Sheet2!$M6777,0))</f>
        <v>0</v>
      </c>
      <c r="O6777" s="38">
        <f>IF(AND(Sheet2!$K6777=$B$2,Sheet2!$L6777=1),Sheet2!$J6777+Sheet2!$M6777,IF(Sheet2!$K6777=$B$2,Sheet2!$M6777,0))</f>
        <v>0</v>
      </c>
    </row>
    <row r="6778" spans="14:15" x14ac:dyDescent="0.25">
      <c r="N6778" s="38">
        <f>IF(AND(Sheet2!$K6778=$B$1,Sheet2!$L6778=1),Sheet2!$I6778+Sheet2!$M6778,IF(Sheet2!$K6778=$B$1,Sheet2!$M6778,0))</f>
        <v>0</v>
      </c>
      <c r="O6778" s="38">
        <f>IF(AND(Sheet2!$K6778=$B$2,Sheet2!$L6778=1),Sheet2!$J6778+Sheet2!$M6778,IF(Sheet2!$K6778=$B$2,Sheet2!$M6778,0))</f>
        <v>0</v>
      </c>
    </row>
    <row r="6779" spans="14:15" x14ac:dyDescent="0.25">
      <c r="N6779" s="38">
        <f>IF(AND(Sheet2!$K6779=$B$1,Sheet2!$L6779=1),Sheet2!$I6779+Sheet2!$M6779,IF(Sheet2!$K6779=$B$1,Sheet2!$M6779,0))</f>
        <v>0</v>
      </c>
      <c r="O6779" s="38">
        <f>IF(AND(Sheet2!$K6779=$B$2,Sheet2!$L6779=1),Sheet2!$J6779+Sheet2!$M6779,IF(Sheet2!$K6779=$B$2,Sheet2!$M6779,0))</f>
        <v>0</v>
      </c>
    </row>
    <row r="6780" spans="14:15" x14ac:dyDescent="0.25">
      <c r="N6780" s="38">
        <f>IF(AND(Sheet2!$K6780=$B$1,Sheet2!$L6780=1),Sheet2!$I6780+Sheet2!$M6780,IF(Sheet2!$K6780=$B$1,Sheet2!$M6780,0))</f>
        <v>0</v>
      </c>
      <c r="O6780" s="38">
        <f>IF(AND(Sheet2!$K6780=$B$2,Sheet2!$L6780=1),Sheet2!$J6780+Sheet2!$M6780,IF(Sheet2!$K6780=$B$2,Sheet2!$M6780,0))</f>
        <v>0</v>
      </c>
    </row>
    <row r="6781" spans="14:15" x14ac:dyDescent="0.25">
      <c r="N6781" s="38">
        <f>IF(AND(Sheet2!$K6781=$B$1,Sheet2!$L6781=1),Sheet2!$I6781+Sheet2!$M6781,IF(Sheet2!$K6781=$B$1,Sheet2!$M6781,0))</f>
        <v>0</v>
      </c>
      <c r="O6781" s="38">
        <f>IF(AND(Sheet2!$K6781=$B$2,Sheet2!$L6781=1),Sheet2!$J6781+Sheet2!$M6781,IF(Sheet2!$K6781=$B$2,Sheet2!$M6781,0))</f>
        <v>0</v>
      </c>
    </row>
    <row r="6782" spans="14:15" x14ac:dyDescent="0.25">
      <c r="N6782" s="38">
        <f>IF(AND(Sheet2!$K6782=$B$1,Sheet2!$L6782=1),Sheet2!$I6782+Sheet2!$M6782,IF(Sheet2!$K6782=$B$1,Sheet2!$M6782,0))</f>
        <v>0</v>
      </c>
      <c r="O6782" s="38">
        <f>IF(AND(Sheet2!$K6782=$B$2,Sheet2!$L6782=1),Sheet2!$J6782+Sheet2!$M6782,IF(Sheet2!$K6782=$B$2,Sheet2!$M6782,0))</f>
        <v>0</v>
      </c>
    </row>
    <row r="6783" spans="14:15" x14ac:dyDescent="0.25">
      <c r="N6783" s="38">
        <f>IF(AND(Sheet2!$K6783=$B$1,Sheet2!$L6783=1),Sheet2!$I6783+Sheet2!$M6783,IF(Sheet2!$K6783=$B$1,Sheet2!$M6783,0))</f>
        <v>0</v>
      </c>
      <c r="O6783" s="38">
        <f>IF(AND(Sheet2!$K6783=$B$2,Sheet2!$L6783=1),Sheet2!$J6783+Sheet2!$M6783,IF(Sheet2!$K6783=$B$2,Sheet2!$M6783,0))</f>
        <v>0</v>
      </c>
    </row>
    <row r="6784" spans="14:15" x14ac:dyDescent="0.25">
      <c r="N6784" s="38">
        <f>IF(AND(Sheet2!$K6784=$B$1,Sheet2!$L6784=1),Sheet2!$I6784+Sheet2!$M6784,IF(Sheet2!$K6784=$B$1,Sheet2!$M6784,0))</f>
        <v>0</v>
      </c>
      <c r="O6784" s="38">
        <f>IF(AND(Sheet2!$K6784=$B$2,Sheet2!$L6784=1),Sheet2!$J6784+Sheet2!$M6784,IF(Sheet2!$K6784=$B$2,Sheet2!$M6784,0))</f>
        <v>0</v>
      </c>
    </row>
    <row r="6785" spans="14:15" x14ac:dyDescent="0.25">
      <c r="N6785" s="38">
        <f>IF(AND(Sheet2!$K6785=$B$1,Sheet2!$L6785=1),Sheet2!$I6785+Sheet2!$M6785,IF(Sheet2!$K6785=$B$1,Sheet2!$M6785,0))</f>
        <v>0</v>
      </c>
      <c r="O6785" s="38">
        <f>IF(AND(Sheet2!$K6785=$B$2,Sheet2!$L6785=1),Sheet2!$J6785+Sheet2!$M6785,IF(Sheet2!$K6785=$B$2,Sheet2!$M6785,0))</f>
        <v>0</v>
      </c>
    </row>
    <row r="6786" spans="14:15" x14ac:dyDescent="0.25">
      <c r="N6786" s="38">
        <f>IF(AND(Sheet2!$K6786=$B$1,Sheet2!$L6786=1),Sheet2!$I6786+Sheet2!$M6786,IF(Sheet2!$K6786=$B$1,Sheet2!$M6786,0))</f>
        <v>0</v>
      </c>
      <c r="O6786" s="38">
        <f>IF(AND(Sheet2!$K6786=$B$2,Sheet2!$L6786=1),Sheet2!$J6786+Sheet2!$M6786,IF(Sheet2!$K6786=$B$2,Sheet2!$M6786,0))</f>
        <v>0</v>
      </c>
    </row>
    <row r="6787" spans="14:15" x14ac:dyDescent="0.25">
      <c r="N6787" s="38">
        <f>IF(AND(Sheet2!$K6787=$B$1,Sheet2!$L6787=1),Sheet2!$I6787+Sheet2!$M6787,IF(Sheet2!$K6787=$B$1,Sheet2!$M6787,0))</f>
        <v>0</v>
      </c>
      <c r="O6787" s="38">
        <f>IF(AND(Sheet2!$K6787=$B$2,Sheet2!$L6787=1),Sheet2!$J6787+Sheet2!$M6787,IF(Sheet2!$K6787=$B$2,Sheet2!$M6787,0))</f>
        <v>0</v>
      </c>
    </row>
    <row r="6788" spans="14:15" x14ac:dyDescent="0.25">
      <c r="N6788" s="38">
        <f>IF(AND(Sheet2!$K6788=$B$1,Sheet2!$L6788=1),Sheet2!$I6788+Sheet2!$M6788,IF(Sheet2!$K6788=$B$1,Sheet2!$M6788,0))</f>
        <v>0</v>
      </c>
      <c r="O6788" s="38">
        <f>IF(AND(Sheet2!$K6788=$B$2,Sheet2!$L6788=1),Sheet2!$J6788+Sheet2!$M6788,IF(Sheet2!$K6788=$B$2,Sheet2!$M6788,0))</f>
        <v>0</v>
      </c>
    </row>
    <row r="6789" spans="14:15" x14ac:dyDescent="0.25">
      <c r="N6789" s="38">
        <f>IF(AND(Sheet2!$K6789=$B$1,Sheet2!$L6789=1),Sheet2!$I6789+Sheet2!$M6789,IF(Sheet2!$K6789=$B$1,Sheet2!$M6789,0))</f>
        <v>0</v>
      </c>
      <c r="O6789" s="38">
        <f>IF(AND(Sheet2!$K6789=$B$2,Sheet2!$L6789=1),Sheet2!$J6789+Sheet2!$M6789,IF(Sheet2!$K6789=$B$2,Sheet2!$M6789,0))</f>
        <v>0</v>
      </c>
    </row>
    <row r="6790" spans="14:15" x14ac:dyDescent="0.25">
      <c r="N6790" s="38">
        <f>IF(AND(Sheet2!$K6790=$B$1,Sheet2!$L6790=1),Sheet2!$I6790+Sheet2!$M6790,IF(Sheet2!$K6790=$B$1,Sheet2!$M6790,0))</f>
        <v>0</v>
      </c>
      <c r="O6790" s="38">
        <f>IF(AND(Sheet2!$K6790=$B$2,Sheet2!$L6790=1),Sheet2!$J6790+Sheet2!$M6790,IF(Sheet2!$K6790=$B$2,Sheet2!$M6790,0))</f>
        <v>0</v>
      </c>
    </row>
    <row r="6791" spans="14:15" x14ac:dyDescent="0.25">
      <c r="N6791" s="38">
        <f>IF(AND(Sheet2!$K6791=$B$1,Sheet2!$L6791=1),Sheet2!$I6791+Sheet2!$M6791,IF(Sheet2!$K6791=$B$1,Sheet2!$M6791,0))</f>
        <v>0</v>
      </c>
      <c r="O6791" s="38">
        <f>IF(AND(Sheet2!$K6791=$B$2,Sheet2!$L6791=1),Sheet2!$J6791+Sheet2!$M6791,IF(Sheet2!$K6791=$B$2,Sheet2!$M6791,0))</f>
        <v>0</v>
      </c>
    </row>
    <row r="6792" spans="14:15" x14ac:dyDescent="0.25">
      <c r="N6792" s="38">
        <f>IF(AND(Sheet2!$K6792=$B$1,Sheet2!$L6792=1),Sheet2!$I6792+Sheet2!$M6792,IF(Sheet2!$K6792=$B$1,Sheet2!$M6792,0))</f>
        <v>0</v>
      </c>
      <c r="O6792" s="38">
        <f>IF(AND(Sheet2!$K6792=$B$2,Sheet2!$L6792=1),Sheet2!$J6792+Sheet2!$M6792,IF(Sheet2!$K6792=$B$2,Sheet2!$M6792,0))</f>
        <v>0</v>
      </c>
    </row>
    <row r="6793" spans="14:15" x14ac:dyDescent="0.25">
      <c r="N6793" s="38">
        <f>IF(AND(Sheet2!$K6793=$B$1,Sheet2!$L6793=1),Sheet2!$I6793+Sheet2!$M6793,IF(Sheet2!$K6793=$B$1,Sheet2!$M6793,0))</f>
        <v>0</v>
      </c>
      <c r="O6793" s="38">
        <f>IF(AND(Sheet2!$K6793=$B$2,Sheet2!$L6793=1),Sheet2!$J6793+Sheet2!$M6793,IF(Sheet2!$K6793=$B$2,Sheet2!$M6793,0))</f>
        <v>0</v>
      </c>
    </row>
    <row r="6794" spans="14:15" x14ac:dyDescent="0.25">
      <c r="N6794" s="38">
        <f>IF(AND(Sheet2!$K6794=$B$1,Sheet2!$L6794=1),Sheet2!$I6794+Sheet2!$M6794,IF(Sheet2!$K6794=$B$1,Sheet2!$M6794,0))</f>
        <v>0</v>
      </c>
      <c r="O6794" s="38">
        <f>IF(AND(Sheet2!$K6794=$B$2,Sheet2!$L6794=1),Sheet2!$J6794+Sheet2!$M6794,IF(Sheet2!$K6794=$B$2,Sheet2!$M6794,0))</f>
        <v>0</v>
      </c>
    </row>
    <row r="6795" spans="14:15" x14ac:dyDescent="0.25">
      <c r="N6795" s="38">
        <f>IF(AND(Sheet2!$K6795=$B$1,Sheet2!$L6795=1),Sheet2!$I6795+Sheet2!$M6795,IF(Sheet2!$K6795=$B$1,Sheet2!$M6795,0))</f>
        <v>0</v>
      </c>
      <c r="O6795" s="38">
        <f>IF(AND(Sheet2!$K6795=$B$2,Sheet2!$L6795=1),Sheet2!$J6795+Sheet2!$M6795,IF(Sheet2!$K6795=$B$2,Sheet2!$M6795,0))</f>
        <v>0</v>
      </c>
    </row>
    <row r="6796" spans="14:15" x14ac:dyDescent="0.25">
      <c r="N6796" s="38">
        <f>IF(AND(Sheet2!$K6796=$B$1,Sheet2!$L6796=1),Sheet2!$I6796+Sheet2!$M6796,IF(Sheet2!$K6796=$B$1,Sheet2!$M6796,0))</f>
        <v>0</v>
      </c>
      <c r="O6796" s="38">
        <f>IF(AND(Sheet2!$K6796=$B$2,Sheet2!$L6796=1),Sheet2!$J6796+Sheet2!$M6796,IF(Sheet2!$K6796=$B$2,Sheet2!$M6796,0))</f>
        <v>0</v>
      </c>
    </row>
    <row r="6797" spans="14:15" x14ac:dyDescent="0.25">
      <c r="N6797" s="38">
        <f>IF(AND(Sheet2!$K6797=$B$1,Sheet2!$L6797=1),Sheet2!$I6797+Sheet2!$M6797,IF(Sheet2!$K6797=$B$1,Sheet2!$M6797,0))</f>
        <v>0</v>
      </c>
      <c r="O6797" s="38">
        <f>IF(AND(Sheet2!$K6797=$B$2,Sheet2!$L6797=1),Sheet2!$J6797+Sheet2!$M6797,IF(Sheet2!$K6797=$B$2,Sheet2!$M6797,0))</f>
        <v>0</v>
      </c>
    </row>
    <row r="6798" spans="14:15" x14ac:dyDescent="0.25">
      <c r="N6798" s="38">
        <f>IF(AND(Sheet2!$K6798=$B$1,Sheet2!$L6798=1),Sheet2!$I6798+Sheet2!$M6798,IF(Sheet2!$K6798=$B$1,Sheet2!$M6798,0))</f>
        <v>0</v>
      </c>
      <c r="O6798" s="38">
        <f>IF(AND(Sheet2!$K6798=$B$2,Sheet2!$L6798=1),Sheet2!$J6798+Sheet2!$M6798,IF(Sheet2!$K6798=$B$2,Sheet2!$M6798,0))</f>
        <v>0</v>
      </c>
    </row>
    <row r="6799" spans="14:15" x14ac:dyDescent="0.25">
      <c r="N6799" s="38">
        <f>IF(AND(Sheet2!$K6799=$B$1,Sheet2!$L6799=1),Sheet2!$I6799+Sheet2!$M6799,IF(Sheet2!$K6799=$B$1,Sheet2!$M6799,0))</f>
        <v>0</v>
      </c>
      <c r="O6799" s="38">
        <f>IF(AND(Sheet2!$K6799=$B$2,Sheet2!$L6799=1),Sheet2!$J6799+Sheet2!$M6799,IF(Sheet2!$K6799=$B$2,Sheet2!$M6799,0))</f>
        <v>0</v>
      </c>
    </row>
    <row r="6800" spans="14:15" x14ac:dyDescent="0.25">
      <c r="N6800" s="38">
        <f>IF(AND(Sheet2!$K6800=$B$1,Sheet2!$L6800=1),Sheet2!$I6800+Sheet2!$M6800,IF(Sheet2!$K6800=$B$1,Sheet2!$M6800,0))</f>
        <v>0</v>
      </c>
      <c r="O6800" s="38">
        <f>IF(AND(Sheet2!$K6800=$B$2,Sheet2!$L6800=1),Sheet2!$J6800+Sheet2!$M6800,IF(Sheet2!$K6800=$B$2,Sheet2!$M6800,0))</f>
        <v>0</v>
      </c>
    </row>
    <row r="6801" spans="14:15" x14ac:dyDescent="0.25">
      <c r="N6801" s="38">
        <f>IF(AND(Sheet2!$K6801=$B$1,Sheet2!$L6801=1),Sheet2!$I6801+Sheet2!$M6801,IF(Sheet2!$K6801=$B$1,Sheet2!$M6801,0))</f>
        <v>0</v>
      </c>
      <c r="O6801" s="38">
        <f>IF(AND(Sheet2!$K6801=$B$2,Sheet2!$L6801=1),Sheet2!$J6801+Sheet2!$M6801,IF(Sheet2!$K6801=$B$2,Sheet2!$M6801,0))</f>
        <v>0</v>
      </c>
    </row>
    <row r="6802" spans="14:15" x14ac:dyDescent="0.25">
      <c r="N6802" s="38">
        <f>IF(AND(Sheet2!$K6802=$B$1,Sheet2!$L6802=1),Sheet2!$I6802+Sheet2!$M6802,IF(Sheet2!$K6802=$B$1,Sheet2!$M6802,0))</f>
        <v>0</v>
      </c>
      <c r="O6802" s="38">
        <f>IF(AND(Sheet2!$K6802=$B$2,Sheet2!$L6802=1),Sheet2!$J6802+Sheet2!$M6802,IF(Sheet2!$K6802=$B$2,Sheet2!$M6802,0))</f>
        <v>0</v>
      </c>
    </row>
    <row r="6803" spans="14:15" x14ac:dyDescent="0.25">
      <c r="N6803" s="38">
        <f>IF(AND(Sheet2!$K6803=$B$1,Sheet2!$L6803=1),Sheet2!$I6803+Sheet2!$M6803,IF(Sheet2!$K6803=$B$1,Sheet2!$M6803,0))</f>
        <v>0</v>
      </c>
      <c r="O6803" s="38">
        <f>IF(AND(Sheet2!$K6803=$B$2,Sheet2!$L6803=1),Sheet2!$J6803+Sheet2!$M6803,IF(Sheet2!$K6803=$B$2,Sheet2!$M6803,0))</f>
        <v>0</v>
      </c>
    </row>
    <row r="6804" spans="14:15" x14ac:dyDescent="0.25">
      <c r="N6804" s="38">
        <f>IF(AND(Sheet2!$K6804=$B$1,Sheet2!$L6804=1),Sheet2!$I6804+Sheet2!$M6804,IF(Sheet2!$K6804=$B$1,Sheet2!$M6804,0))</f>
        <v>0</v>
      </c>
      <c r="O6804" s="38">
        <f>IF(AND(Sheet2!$K6804=$B$2,Sheet2!$L6804=1),Sheet2!$J6804+Sheet2!$M6804,IF(Sheet2!$K6804=$B$2,Sheet2!$M6804,0))</f>
        <v>0</v>
      </c>
    </row>
    <row r="6805" spans="14:15" x14ac:dyDescent="0.25">
      <c r="N6805" s="38">
        <f>IF(AND(Sheet2!$K6805=$B$1,Sheet2!$L6805=1),Sheet2!$I6805+Sheet2!$M6805,IF(Sheet2!$K6805=$B$1,Sheet2!$M6805,0))</f>
        <v>0</v>
      </c>
      <c r="O6805" s="38">
        <f>IF(AND(Sheet2!$K6805=$B$2,Sheet2!$L6805=1),Sheet2!$J6805+Sheet2!$M6805,IF(Sheet2!$K6805=$B$2,Sheet2!$M6805,0))</f>
        <v>0</v>
      </c>
    </row>
    <row r="6806" spans="14:15" x14ac:dyDescent="0.25">
      <c r="N6806" s="38">
        <f>IF(AND(Sheet2!$K6806=$B$1,Sheet2!$L6806=1),Sheet2!$I6806+Sheet2!$M6806,IF(Sheet2!$K6806=$B$1,Sheet2!$M6806,0))</f>
        <v>0</v>
      </c>
      <c r="O6806" s="38">
        <f>IF(AND(Sheet2!$K6806=$B$2,Sheet2!$L6806=1),Sheet2!$J6806+Sheet2!$M6806,IF(Sheet2!$K6806=$B$2,Sheet2!$M6806,0))</f>
        <v>0</v>
      </c>
    </row>
    <row r="6807" spans="14:15" x14ac:dyDescent="0.25">
      <c r="N6807" s="38">
        <f>IF(AND(Sheet2!$K6807=$B$1,Sheet2!$L6807=1),Sheet2!$I6807+Sheet2!$M6807,IF(Sheet2!$K6807=$B$1,Sheet2!$M6807,0))</f>
        <v>0</v>
      </c>
      <c r="O6807" s="38">
        <f>IF(AND(Sheet2!$K6807=$B$2,Sheet2!$L6807=1),Sheet2!$J6807+Sheet2!$M6807,IF(Sheet2!$K6807=$B$2,Sheet2!$M6807,0))</f>
        <v>0</v>
      </c>
    </row>
    <row r="6808" spans="14:15" x14ac:dyDescent="0.25">
      <c r="N6808" s="38">
        <f>IF(AND(Sheet2!$K6808=$B$1,Sheet2!$L6808=1),Sheet2!$I6808+Sheet2!$M6808,IF(Sheet2!$K6808=$B$1,Sheet2!$M6808,0))</f>
        <v>0</v>
      </c>
      <c r="O6808" s="38">
        <f>IF(AND(Sheet2!$K6808=$B$2,Sheet2!$L6808=1),Sheet2!$J6808+Sheet2!$M6808,IF(Sheet2!$K6808=$B$2,Sheet2!$M6808,0))</f>
        <v>0</v>
      </c>
    </row>
    <row r="6809" spans="14:15" x14ac:dyDescent="0.25">
      <c r="N6809" s="38">
        <f>IF(AND(Sheet2!$K6809=$B$1,Sheet2!$L6809=1),Sheet2!$I6809+Sheet2!$M6809,IF(Sheet2!$K6809=$B$1,Sheet2!$M6809,0))</f>
        <v>0</v>
      </c>
      <c r="O6809" s="38">
        <f>IF(AND(Sheet2!$K6809=$B$2,Sheet2!$L6809=1),Sheet2!$J6809+Sheet2!$M6809,IF(Sheet2!$K6809=$B$2,Sheet2!$M6809,0))</f>
        <v>0</v>
      </c>
    </row>
    <row r="6810" spans="14:15" x14ac:dyDescent="0.25">
      <c r="N6810" s="38">
        <f>IF(AND(Sheet2!$K6810=$B$1,Sheet2!$L6810=1),Sheet2!$I6810+Sheet2!$M6810,IF(Sheet2!$K6810=$B$1,Sheet2!$M6810,0))</f>
        <v>0</v>
      </c>
      <c r="O6810" s="38">
        <f>IF(AND(Sheet2!$K6810=$B$2,Sheet2!$L6810=1),Sheet2!$J6810+Sheet2!$M6810,IF(Sheet2!$K6810=$B$2,Sheet2!$M6810,0))</f>
        <v>0</v>
      </c>
    </row>
    <row r="6811" spans="14:15" x14ac:dyDescent="0.25">
      <c r="N6811" s="38">
        <f>IF(AND(Sheet2!$K6811=$B$1,Sheet2!$L6811=1),Sheet2!$I6811+Sheet2!$M6811,IF(Sheet2!$K6811=$B$1,Sheet2!$M6811,0))</f>
        <v>0</v>
      </c>
      <c r="O6811" s="38">
        <f>IF(AND(Sheet2!$K6811=$B$2,Sheet2!$L6811=1),Sheet2!$J6811+Sheet2!$M6811,IF(Sheet2!$K6811=$B$2,Sheet2!$M6811,0))</f>
        <v>0</v>
      </c>
    </row>
    <row r="6812" spans="14:15" x14ac:dyDescent="0.25">
      <c r="N6812" s="38">
        <f>IF(AND(Sheet2!$K6812=$B$1,Sheet2!$L6812=1),Sheet2!$I6812+Sheet2!$M6812,IF(Sheet2!$K6812=$B$1,Sheet2!$M6812,0))</f>
        <v>0</v>
      </c>
      <c r="O6812" s="38">
        <f>IF(AND(Sheet2!$K6812=$B$2,Sheet2!$L6812=1),Sheet2!$J6812+Sheet2!$M6812,IF(Sheet2!$K6812=$B$2,Sheet2!$M6812,0))</f>
        <v>0</v>
      </c>
    </row>
    <row r="6813" spans="14:15" x14ac:dyDescent="0.25">
      <c r="N6813" s="38">
        <f>IF(AND(Sheet2!$K6813=$B$1,Sheet2!$L6813=1),Sheet2!$I6813+Sheet2!$M6813,IF(Sheet2!$K6813=$B$1,Sheet2!$M6813,0))</f>
        <v>0</v>
      </c>
      <c r="O6813" s="38">
        <f>IF(AND(Sheet2!$K6813=$B$2,Sheet2!$L6813=1),Sheet2!$J6813+Sheet2!$M6813,IF(Sheet2!$K6813=$B$2,Sheet2!$M6813,0))</f>
        <v>0</v>
      </c>
    </row>
    <row r="6814" spans="14:15" x14ac:dyDescent="0.25">
      <c r="N6814" s="38">
        <f>IF(AND(Sheet2!$K6814=$B$1,Sheet2!$L6814=1),Sheet2!$I6814+Sheet2!$M6814,IF(Sheet2!$K6814=$B$1,Sheet2!$M6814,0))</f>
        <v>0</v>
      </c>
      <c r="O6814" s="38">
        <f>IF(AND(Sheet2!$K6814=$B$2,Sheet2!$L6814=1),Sheet2!$J6814+Sheet2!$M6814,IF(Sheet2!$K6814=$B$2,Sheet2!$M6814,0))</f>
        <v>0</v>
      </c>
    </row>
    <row r="6815" spans="14:15" x14ac:dyDescent="0.25">
      <c r="N6815" s="38">
        <f>IF(AND(Sheet2!$K6815=$B$1,Sheet2!$L6815=1),Sheet2!$I6815+Sheet2!$M6815,IF(Sheet2!$K6815=$B$1,Sheet2!$M6815,0))</f>
        <v>0</v>
      </c>
      <c r="O6815" s="38">
        <f>IF(AND(Sheet2!$K6815=$B$2,Sheet2!$L6815=1),Sheet2!$J6815+Sheet2!$M6815,IF(Sheet2!$K6815=$B$2,Sheet2!$M6815,0))</f>
        <v>0</v>
      </c>
    </row>
    <row r="6816" spans="14:15" x14ac:dyDescent="0.25">
      <c r="N6816" s="38">
        <f>IF(AND(Sheet2!$K6816=$B$1,Sheet2!$L6816=1),Sheet2!$I6816+Sheet2!$M6816,IF(Sheet2!$K6816=$B$1,Sheet2!$M6816,0))</f>
        <v>0</v>
      </c>
      <c r="O6816" s="38">
        <f>IF(AND(Sheet2!$K6816=$B$2,Sheet2!$L6816=1),Sheet2!$J6816+Sheet2!$M6816,IF(Sheet2!$K6816=$B$2,Sheet2!$M6816,0))</f>
        <v>0</v>
      </c>
    </row>
    <row r="6817" spans="14:15" x14ac:dyDescent="0.25">
      <c r="N6817" s="38">
        <f>IF(AND(Sheet2!$K6817=$B$1,Sheet2!$L6817=1),Sheet2!$I6817+Sheet2!$M6817,IF(Sheet2!$K6817=$B$1,Sheet2!$M6817,0))</f>
        <v>0</v>
      </c>
      <c r="O6817" s="38">
        <f>IF(AND(Sheet2!$K6817=$B$2,Sheet2!$L6817=1),Sheet2!$J6817+Sheet2!$M6817,IF(Sheet2!$K6817=$B$2,Sheet2!$M6817,0))</f>
        <v>0</v>
      </c>
    </row>
    <row r="6818" spans="14:15" x14ac:dyDescent="0.25">
      <c r="N6818" s="38">
        <f>IF(AND(Sheet2!$K6818=$B$1,Sheet2!$L6818=1),Sheet2!$I6818+Sheet2!$M6818,IF(Sheet2!$K6818=$B$1,Sheet2!$M6818,0))</f>
        <v>0</v>
      </c>
      <c r="O6818" s="38">
        <f>IF(AND(Sheet2!$K6818=$B$2,Sheet2!$L6818=1),Sheet2!$J6818+Sheet2!$M6818,IF(Sheet2!$K6818=$B$2,Sheet2!$M6818,0))</f>
        <v>0</v>
      </c>
    </row>
    <row r="6819" spans="14:15" x14ac:dyDescent="0.25">
      <c r="N6819" s="38">
        <f>IF(AND(Sheet2!$K6819=$B$1,Sheet2!$L6819=1),Sheet2!$I6819+Sheet2!$M6819,IF(Sheet2!$K6819=$B$1,Sheet2!$M6819,0))</f>
        <v>0</v>
      </c>
      <c r="O6819" s="38">
        <f>IF(AND(Sheet2!$K6819=$B$2,Sheet2!$L6819=1),Sheet2!$J6819+Sheet2!$M6819,IF(Sheet2!$K6819=$B$2,Sheet2!$M6819,0))</f>
        <v>0</v>
      </c>
    </row>
    <row r="6820" spans="14:15" x14ac:dyDescent="0.25">
      <c r="N6820" s="38">
        <f>IF(AND(Sheet2!$K6820=$B$1,Sheet2!$L6820=1),Sheet2!$I6820+Sheet2!$M6820,IF(Sheet2!$K6820=$B$1,Sheet2!$M6820,0))</f>
        <v>0</v>
      </c>
      <c r="O6820" s="38">
        <f>IF(AND(Sheet2!$K6820=$B$2,Sheet2!$L6820=1),Sheet2!$J6820+Sheet2!$M6820,IF(Sheet2!$K6820=$B$2,Sheet2!$M6820,0))</f>
        <v>0</v>
      </c>
    </row>
    <row r="6821" spans="14:15" x14ac:dyDescent="0.25">
      <c r="N6821" s="38">
        <f>IF(AND(Sheet2!$K6821=$B$1,Sheet2!$L6821=1),Sheet2!$I6821+Sheet2!$M6821,IF(Sheet2!$K6821=$B$1,Sheet2!$M6821,0))</f>
        <v>0</v>
      </c>
      <c r="O6821" s="38">
        <f>IF(AND(Sheet2!$K6821=$B$2,Sheet2!$L6821=1),Sheet2!$J6821+Sheet2!$M6821,IF(Sheet2!$K6821=$B$2,Sheet2!$M6821,0))</f>
        <v>0</v>
      </c>
    </row>
    <row r="6822" spans="14:15" x14ac:dyDescent="0.25">
      <c r="N6822" s="38">
        <f>IF(AND(Sheet2!$K6822=$B$1,Sheet2!$L6822=1),Sheet2!$I6822+Sheet2!$M6822,IF(Sheet2!$K6822=$B$1,Sheet2!$M6822,0))</f>
        <v>0</v>
      </c>
      <c r="O6822" s="38">
        <f>IF(AND(Sheet2!$K6822=$B$2,Sheet2!$L6822=1),Sheet2!$J6822+Sheet2!$M6822,IF(Sheet2!$K6822=$B$2,Sheet2!$M6822,0))</f>
        <v>0</v>
      </c>
    </row>
    <row r="6823" spans="14:15" x14ac:dyDescent="0.25">
      <c r="N6823" s="38">
        <f>IF(AND(Sheet2!$K6823=$B$1,Sheet2!$L6823=1),Sheet2!$I6823+Sheet2!$M6823,IF(Sheet2!$K6823=$B$1,Sheet2!$M6823,0))</f>
        <v>0</v>
      </c>
      <c r="O6823" s="38">
        <f>IF(AND(Sheet2!$K6823=$B$2,Sheet2!$L6823=1),Sheet2!$J6823+Sheet2!$M6823,IF(Sheet2!$K6823=$B$2,Sheet2!$M6823,0))</f>
        <v>0</v>
      </c>
    </row>
    <row r="6824" spans="14:15" x14ac:dyDescent="0.25">
      <c r="N6824" s="38">
        <f>IF(AND(Sheet2!$K6824=$B$1,Sheet2!$L6824=1),Sheet2!$I6824+Sheet2!$M6824,IF(Sheet2!$K6824=$B$1,Sheet2!$M6824,0))</f>
        <v>0</v>
      </c>
      <c r="O6824" s="38">
        <f>IF(AND(Sheet2!$K6824=$B$2,Sheet2!$L6824=1),Sheet2!$J6824+Sheet2!$M6824,IF(Sheet2!$K6824=$B$2,Sheet2!$M6824,0))</f>
        <v>0</v>
      </c>
    </row>
    <row r="6825" spans="14:15" x14ac:dyDescent="0.25">
      <c r="N6825" s="38">
        <f>IF(AND(Sheet2!$K6825=$B$1,Sheet2!$L6825=1),Sheet2!$I6825+Sheet2!$M6825,IF(Sheet2!$K6825=$B$1,Sheet2!$M6825,0))</f>
        <v>0</v>
      </c>
      <c r="O6825" s="38">
        <f>IF(AND(Sheet2!$K6825=$B$2,Sheet2!$L6825=1),Sheet2!$J6825+Sheet2!$M6825,IF(Sheet2!$K6825=$B$2,Sheet2!$M6825,0))</f>
        <v>0</v>
      </c>
    </row>
    <row r="6826" spans="14:15" x14ac:dyDescent="0.25">
      <c r="N6826" s="38">
        <f>IF(AND(Sheet2!$K6826=$B$1,Sheet2!$L6826=1),Sheet2!$I6826+Sheet2!$M6826,IF(Sheet2!$K6826=$B$1,Sheet2!$M6826,0))</f>
        <v>0</v>
      </c>
      <c r="O6826" s="38">
        <f>IF(AND(Sheet2!$K6826=$B$2,Sheet2!$L6826=1),Sheet2!$J6826+Sheet2!$M6826,IF(Sheet2!$K6826=$B$2,Sheet2!$M6826,0))</f>
        <v>0</v>
      </c>
    </row>
    <row r="6827" spans="14:15" x14ac:dyDescent="0.25">
      <c r="N6827" s="38">
        <f>IF(AND(Sheet2!$K6827=$B$1,Sheet2!$L6827=1),Sheet2!$I6827+Sheet2!$M6827,IF(Sheet2!$K6827=$B$1,Sheet2!$M6827,0))</f>
        <v>0</v>
      </c>
      <c r="O6827" s="38">
        <f>IF(AND(Sheet2!$K6827=$B$2,Sheet2!$L6827=1),Sheet2!$J6827+Sheet2!$M6827,IF(Sheet2!$K6827=$B$2,Sheet2!$M6827,0))</f>
        <v>0</v>
      </c>
    </row>
    <row r="6828" spans="14:15" x14ac:dyDescent="0.25">
      <c r="N6828" s="38">
        <f>IF(AND(Sheet2!$K6828=$B$1,Sheet2!$L6828=1),Sheet2!$I6828+Sheet2!$M6828,IF(Sheet2!$K6828=$B$1,Sheet2!$M6828,0))</f>
        <v>0</v>
      </c>
      <c r="O6828" s="38">
        <f>IF(AND(Sheet2!$K6828=$B$2,Sheet2!$L6828=1),Sheet2!$J6828+Sheet2!$M6828,IF(Sheet2!$K6828=$B$2,Sheet2!$M6828,0))</f>
        <v>0</v>
      </c>
    </row>
    <row r="6829" spans="14:15" x14ac:dyDescent="0.25">
      <c r="N6829" s="38">
        <f>IF(AND(Sheet2!$K6829=$B$1,Sheet2!$L6829=1),Sheet2!$I6829+Sheet2!$M6829,IF(Sheet2!$K6829=$B$1,Sheet2!$M6829,0))</f>
        <v>0</v>
      </c>
      <c r="O6829" s="38">
        <f>IF(AND(Sheet2!$K6829=$B$2,Sheet2!$L6829=1),Sheet2!$J6829+Sheet2!$M6829,IF(Sheet2!$K6829=$B$2,Sheet2!$M6829,0))</f>
        <v>0</v>
      </c>
    </row>
    <row r="6830" spans="14:15" x14ac:dyDescent="0.25">
      <c r="N6830" s="38">
        <f>IF(AND(Sheet2!$K6830=$B$1,Sheet2!$L6830=1),Sheet2!$I6830+Sheet2!$M6830,IF(Sheet2!$K6830=$B$1,Sheet2!$M6830,0))</f>
        <v>0</v>
      </c>
      <c r="O6830" s="38">
        <f>IF(AND(Sheet2!$K6830=$B$2,Sheet2!$L6830=1),Sheet2!$J6830+Sheet2!$M6830,IF(Sheet2!$K6830=$B$2,Sheet2!$M6830,0))</f>
        <v>0</v>
      </c>
    </row>
    <row r="6831" spans="14:15" x14ac:dyDescent="0.25">
      <c r="N6831" s="38">
        <f>IF(AND(Sheet2!$K6831=$B$1,Sheet2!$L6831=1),Sheet2!$I6831+Sheet2!$M6831,IF(Sheet2!$K6831=$B$1,Sheet2!$M6831,0))</f>
        <v>0</v>
      </c>
      <c r="O6831" s="38">
        <f>IF(AND(Sheet2!$K6831=$B$2,Sheet2!$L6831=1),Sheet2!$J6831+Sheet2!$M6831,IF(Sheet2!$K6831=$B$2,Sheet2!$M6831,0))</f>
        <v>0</v>
      </c>
    </row>
    <row r="6832" spans="14:15" x14ac:dyDescent="0.25">
      <c r="N6832" s="38">
        <f>IF(AND(Sheet2!$K6832=$B$1,Sheet2!$L6832=1),Sheet2!$I6832+Sheet2!$M6832,IF(Sheet2!$K6832=$B$1,Sheet2!$M6832,0))</f>
        <v>0</v>
      </c>
      <c r="O6832" s="38">
        <f>IF(AND(Sheet2!$K6832=$B$2,Sheet2!$L6832=1),Sheet2!$J6832+Sheet2!$M6832,IF(Sheet2!$K6832=$B$2,Sheet2!$M6832,0))</f>
        <v>0</v>
      </c>
    </row>
    <row r="6833" spans="14:15" x14ac:dyDescent="0.25">
      <c r="N6833" s="38">
        <f>IF(AND(Sheet2!$K6833=$B$1,Sheet2!$L6833=1),Sheet2!$I6833+Sheet2!$M6833,IF(Sheet2!$K6833=$B$1,Sheet2!$M6833,0))</f>
        <v>0</v>
      </c>
      <c r="O6833" s="38">
        <f>IF(AND(Sheet2!$K6833=$B$2,Sheet2!$L6833=1),Sheet2!$J6833+Sheet2!$M6833,IF(Sheet2!$K6833=$B$2,Sheet2!$M6833,0))</f>
        <v>0</v>
      </c>
    </row>
    <row r="6834" spans="14:15" x14ac:dyDescent="0.25">
      <c r="N6834" s="38">
        <f>IF(AND(Sheet2!$K6834=$B$1,Sheet2!$L6834=1),Sheet2!$I6834+Sheet2!$M6834,IF(Sheet2!$K6834=$B$1,Sheet2!$M6834,0))</f>
        <v>0</v>
      </c>
      <c r="O6834" s="38">
        <f>IF(AND(Sheet2!$K6834=$B$2,Sheet2!$L6834=1),Sheet2!$J6834+Sheet2!$M6834,IF(Sheet2!$K6834=$B$2,Sheet2!$M6834,0))</f>
        <v>0</v>
      </c>
    </row>
    <row r="6835" spans="14:15" x14ac:dyDescent="0.25">
      <c r="N6835" s="38">
        <f>IF(AND(Sheet2!$K6835=$B$1,Sheet2!$L6835=1),Sheet2!$I6835+Sheet2!$M6835,IF(Sheet2!$K6835=$B$1,Sheet2!$M6835,0))</f>
        <v>0</v>
      </c>
      <c r="O6835" s="38">
        <f>IF(AND(Sheet2!$K6835=$B$2,Sheet2!$L6835=1),Sheet2!$J6835+Sheet2!$M6835,IF(Sheet2!$K6835=$B$2,Sheet2!$M6835,0))</f>
        <v>0</v>
      </c>
    </row>
    <row r="6836" spans="14:15" x14ac:dyDescent="0.25">
      <c r="N6836" s="38">
        <f>IF(AND(Sheet2!$K6836=$B$1,Sheet2!$L6836=1),Sheet2!$I6836+Sheet2!$M6836,IF(Sheet2!$K6836=$B$1,Sheet2!$M6836,0))</f>
        <v>0</v>
      </c>
      <c r="O6836" s="38">
        <f>IF(AND(Sheet2!$K6836=$B$2,Sheet2!$L6836=1),Sheet2!$J6836+Sheet2!$M6836,IF(Sheet2!$K6836=$B$2,Sheet2!$M6836,0))</f>
        <v>0</v>
      </c>
    </row>
    <row r="6837" spans="14:15" x14ac:dyDescent="0.25">
      <c r="N6837" s="38">
        <f>IF(AND(Sheet2!$K6837=$B$1,Sheet2!$L6837=1),Sheet2!$I6837+Sheet2!$M6837,IF(Sheet2!$K6837=$B$1,Sheet2!$M6837,0))</f>
        <v>0</v>
      </c>
      <c r="O6837" s="38">
        <f>IF(AND(Sheet2!$K6837=$B$2,Sheet2!$L6837=1),Sheet2!$J6837+Sheet2!$M6837,IF(Sheet2!$K6837=$B$2,Sheet2!$M6837,0))</f>
        <v>0</v>
      </c>
    </row>
    <row r="6838" spans="14:15" x14ac:dyDescent="0.25">
      <c r="N6838" s="38">
        <f>IF(AND(Sheet2!$K6838=$B$1,Sheet2!$L6838=1),Sheet2!$I6838+Sheet2!$M6838,IF(Sheet2!$K6838=$B$1,Sheet2!$M6838,0))</f>
        <v>0</v>
      </c>
      <c r="O6838" s="38">
        <f>IF(AND(Sheet2!$K6838=$B$2,Sheet2!$L6838=1),Sheet2!$J6838+Sheet2!$M6838,IF(Sheet2!$K6838=$B$2,Sheet2!$M6838,0))</f>
        <v>0</v>
      </c>
    </row>
    <row r="6839" spans="14:15" x14ac:dyDescent="0.25">
      <c r="N6839" s="38">
        <f>IF(AND(Sheet2!$K6839=$B$1,Sheet2!$L6839=1),Sheet2!$I6839+Sheet2!$M6839,IF(Sheet2!$K6839=$B$1,Sheet2!$M6839,0))</f>
        <v>0</v>
      </c>
      <c r="O6839" s="38">
        <f>IF(AND(Sheet2!$K6839=$B$2,Sheet2!$L6839=1),Sheet2!$J6839+Sheet2!$M6839,IF(Sheet2!$K6839=$B$2,Sheet2!$M6839,0))</f>
        <v>0</v>
      </c>
    </row>
    <row r="6840" spans="14:15" x14ac:dyDescent="0.25">
      <c r="N6840" s="38">
        <f>IF(AND(Sheet2!$K6840=$B$1,Sheet2!$L6840=1),Sheet2!$I6840+Sheet2!$M6840,IF(Sheet2!$K6840=$B$1,Sheet2!$M6840,0))</f>
        <v>0</v>
      </c>
      <c r="O6840" s="38">
        <f>IF(AND(Sheet2!$K6840=$B$2,Sheet2!$L6840=1),Sheet2!$J6840+Sheet2!$M6840,IF(Sheet2!$K6840=$B$2,Sheet2!$M6840,0))</f>
        <v>0</v>
      </c>
    </row>
    <row r="6841" spans="14:15" x14ac:dyDescent="0.25">
      <c r="N6841" s="38">
        <f>IF(AND(Sheet2!$K6841=$B$1,Sheet2!$L6841=1),Sheet2!$I6841+Sheet2!$M6841,IF(Sheet2!$K6841=$B$1,Sheet2!$M6841,0))</f>
        <v>0</v>
      </c>
      <c r="O6841" s="38">
        <f>IF(AND(Sheet2!$K6841=$B$2,Sheet2!$L6841=1),Sheet2!$J6841+Sheet2!$M6841,IF(Sheet2!$K6841=$B$2,Sheet2!$M6841,0))</f>
        <v>0</v>
      </c>
    </row>
    <row r="6842" spans="14:15" x14ac:dyDescent="0.25">
      <c r="N6842" s="38">
        <f>IF(AND(Sheet2!$K6842=$B$1,Sheet2!$L6842=1),Sheet2!$I6842+Sheet2!$M6842,IF(Sheet2!$K6842=$B$1,Sheet2!$M6842,0))</f>
        <v>0</v>
      </c>
      <c r="O6842" s="38">
        <f>IF(AND(Sheet2!$K6842=$B$2,Sheet2!$L6842=1),Sheet2!$J6842+Sheet2!$M6842,IF(Sheet2!$K6842=$B$2,Sheet2!$M6842,0))</f>
        <v>0</v>
      </c>
    </row>
    <row r="6843" spans="14:15" x14ac:dyDescent="0.25">
      <c r="N6843" s="38">
        <f>IF(AND(Sheet2!$K6843=$B$1,Sheet2!$L6843=1),Sheet2!$I6843+Sheet2!$M6843,IF(Sheet2!$K6843=$B$1,Sheet2!$M6843,0))</f>
        <v>0</v>
      </c>
      <c r="O6843" s="38">
        <f>IF(AND(Sheet2!$K6843=$B$2,Sheet2!$L6843=1),Sheet2!$J6843+Sheet2!$M6843,IF(Sheet2!$K6843=$B$2,Sheet2!$M6843,0))</f>
        <v>0</v>
      </c>
    </row>
    <row r="6844" spans="14:15" x14ac:dyDescent="0.25">
      <c r="N6844" s="38">
        <f>IF(AND(Sheet2!$K6844=$B$1,Sheet2!$L6844=1),Sheet2!$I6844+Sheet2!$M6844,IF(Sheet2!$K6844=$B$1,Sheet2!$M6844,0))</f>
        <v>0</v>
      </c>
      <c r="O6844" s="38">
        <f>IF(AND(Sheet2!$K6844=$B$2,Sheet2!$L6844=1),Sheet2!$J6844+Sheet2!$M6844,IF(Sheet2!$K6844=$B$2,Sheet2!$M6844,0))</f>
        <v>0</v>
      </c>
    </row>
    <row r="6845" spans="14:15" x14ac:dyDescent="0.25">
      <c r="N6845" s="38">
        <f>IF(AND(Sheet2!$K6845=$B$1,Sheet2!$L6845=1),Sheet2!$I6845+Sheet2!$M6845,IF(Sheet2!$K6845=$B$1,Sheet2!$M6845,0))</f>
        <v>0</v>
      </c>
      <c r="O6845" s="38">
        <f>IF(AND(Sheet2!$K6845=$B$2,Sheet2!$L6845=1),Sheet2!$J6845+Sheet2!$M6845,IF(Sheet2!$K6845=$B$2,Sheet2!$M6845,0))</f>
        <v>0</v>
      </c>
    </row>
    <row r="6846" spans="14:15" x14ac:dyDescent="0.25">
      <c r="N6846" s="38">
        <f>IF(AND(Sheet2!$K6846=$B$1,Sheet2!$L6846=1),Sheet2!$I6846+Sheet2!$M6846,IF(Sheet2!$K6846=$B$1,Sheet2!$M6846,0))</f>
        <v>0</v>
      </c>
      <c r="O6846" s="38">
        <f>IF(AND(Sheet2!$K6846=$B$2,Sheet2!$L6846=1),Sheet2!$J6846+Sheet2!$M6846,IF(Sheet2!$K6846=$B$2,Sheet2!$M6846,0))</f>
        <v>0</v>
      </c>
    </row>
    <row r="6847" spans="14:15" x14ac:dyDescent="0.25">
      <c r="N6847" s="38">
        <f>IF(AND(Sheet2!$K6847=$B$1,Sheet2!$L6847=1),Sheet2!$I6847+Sheet2!$M6847,IF(Sheet2!$K6847=$B$1,Sheet2!$M6847,0))</f>
        <v>0</v>
      </c>
      <c r="O6847" s="38">
        <f>IF(AND(Sheet2!$K6847=$B$2,Sheet2!$L6847=1),Sheet2!$J6847+Sheet2!$M6847,IF(Sheet2!$K6847=$B$2,Sheet2!$M6847,0))</f>
        <v>0</v>
      </c>
    </row>
    <row r="6848" spans="14:15" x14ac:dyDescent="0.25">
      <c r="N6848" s="38">
        <f>IF(AND(Sheet2!$K6848=$B$1,Sheet2!$L6848=1),Sheet2!$I6848+Sheet2!$M6848,IF(Sheet2!$K6848=$B$1,Sheet2!$M6848,0))</f>
        <v>0</v>
      </c>
      <c r="O6848" s="38">
        <f>IF(AND(Sheet2!$K6848=$B$2,Sheet2!$L6848=1),Sheet2!$J6848+Sheet2!$M6848,IF(Sheet2!$K6848=$B$2,Sheet2!$M6848,0))</f>
        <v>0</v>
      </c>
    </row>
    <row r="6849" spans="14:15" x14ac:dyDescent="0.25">
      <c r="N6849" s="38">
        <f>IF(AND(Sheet2!$K6849=$B$1,Sheet2!$L6849=1),Sheet2!$I6849+Sheet2!$M6849,IF(Sheet2!$K6849=$B$1,Sheet2!$M6849,0))</f>
        <v>0</v>
      </c>
      <c r="O6849" s="38">
        <f>IF(AND(Sheet2!$K6849=$B$2,Sheet2!$L6849=1),Sheet2!$J6849+Sheet2!$M6849,IF(Sheet2!$K6849=$B$2,Sheet2!$M6849,0))</f>
        <v>0</v>
      </c>
    </row>
    <row r="6850" spans="14:15" x14ac:dyDescent="0.25">
      <c r="N6850" s="38">
        <f>IF(AND(Sheet2!$K6850=$B$1,Sheet2!$L6850=1),Sheet2!$I6850+Sheet2!$M6850,IF(Sheet2!$K6850=$B$1,Sheet2!$M6850,0))</f>
        <v>0</v>
      </c>
      <c r="O6850" s="38">
        <f>IF(AND(Sheet2!$K6850=$B$2,Sheet2!$L6850=1),Sheet2!$J6850+Sheet2!$M6850,IF(Sheet2!$K6850=$B$2,Sheet2!$M6850,0))</f>
        <v>0</v>
      </c>
    </row>
    <row r="6851" spans="14:15" x14ac:dyDescent="0.25">
      <c r="N6851" s="38">
        <f>IF(AND(Sheet2!$K6851=$B$1,Sheet2!$L6851=1),Sheet2!$I6851+Sheet2!$M6851,IF(Sheet2!$K6851=$B$1,Sheet2!$M6851,0))</f>
        <v>0</v>
      </c>
      <c r="O6851" s="38">
        <f>IF(AND(Sheet2!$K6851=$B$2,Sheet2!$L6851=1),Sheet2!$J6851+Sheet2!$M6851,IF(Sheet2!$K6851=$B$2,Sheet2!$M6851,0))</f>
        <v>0</v>
      </c>
    </row>
    <row r="6852" spans="14:15" x14ac:dyDescent="0.25">
      <c r="N6852" s="38">
        <f>IF(AND(Sheet2!$K6852=$B$1,Sheet2!$L6852=1),Sheet2!$I6852+Sheet2!$M6852,IF(Sheet2!$K6852=$B$1,Sheet2!$M6852,0))</f>
        <v>0</v>
      </c>
      <c r="O6852" s="38">
        <f>IF(AND(Sheet2!$K6852=$B$2,Sheet2!$L6852=1),Sheet2!$J6852+Sheet2!$M6852,IF(Sheet2!$K6852=$B$2,Sheet2!$M6852,0))</f>
        <v>0</v>
      </c>
    </row>
    <row r="6853" spans="14:15" x14ac:dyDescent="0.25">
      <c r="N6853" s="38">
        <f>IF(AND(Sheet2!$K6853=$B$1,Sheet2!$L6853=1),Sheet2!$I6853+Sheet2!$M6853,IF(Sheet2!$K6853=$B$1,Sheet2!$M6853,0))</f>
        <v>0</v>
      </c>
      <c r="O6853" s="38">
        <f>IF(AND(Sheet2!$K6853=$B$2,Sheet2!$L6853=1),Sheet2!$J6853+Sheet2!$M6853,IF(Sheet2!$K6853=$B$2,Sheet2!$M6853,0))</f>
        <v>0</v>
      </c>
    </row>
    <row r="6854" spans="14:15" x14ac:dyDescent="0.25">
      <c r="N6854" s="38">
        <f>IF(AND(Sheet2!$K6854=$B$1,Sheet2!$L6854=1),Sheet2!$I6854+Sheet2!$M6854,IF(Sheet2!$K6854=$B$1,Sheet2!$M6854,0))</f>
        <v>0</v>
      </c>
      <c r="O6854" s="38">
        <f>IF(AND(Sheet2!$K6854=$B$2,Sheet2!$L6854=1),Sheet2!$J6854+Sheet2!$M6854,IF(Sheet2!$K6854=$B$2,Sheet2!$M6854,0))</f>
        <v>0</v>
      </c>
    </row>
    <row r="6855" spans="14:15" x14ac:dyDescent="0.25">
      <c r="N6855" s="38">
        <f>IF(AND(Sheet2!$K6855=$B$1,Sheet2!$L6855=1),Sheet2!$I6855+Sheet2!$M6855,IF(Sheet2!$K6855=$B$1,Sheet2!$M6855,0))</f>
        <v>0</v>
      </c>
      <c r="O6855" s="38">
        <f>IF(AND(Sheet2!$K6855=$B$2,Sheet2!$L6855=1),Sheet2!$J6855+Sheet2!$M6855,IF(Sheet2!$K6855=$B$2,Sheet2!$M6855,0))</f>
        <v>0</v>
      </c>
    </row>
    <row r="6856" spans="14:15" x14ac:dyDescent="0.25">
      <c r="N6856" s="38">
        <f>IF(AND(Sheet2!$K6856=$B$1,Sheet2!$L6856=1),Sheet2!$I6856+Sheet2!$M6856,IF(Sheet2!$K6856=$B$1,Sheet2!$M6856,0))</f>
        <v>0</v>
      </c>
      <c r="O6856" s="38">
        <f>IF(AND(Sheet2!$K6856=$B$2,Sheet2!$L6856=1),Sheet2!$J6856+Sheet2!$M6856,IF(Sheet2!$K6856=$B$2,Sheet2!$M6856,0))</f>
        <v>0</v>
      </c>
    </row>
    <row r="6857" spans="14:15" x14ac:dyDescent="0.25">
      <c r="N6857" s="38">
        <f>IF(AND(Sheet2!$K6857=$B$1,Sheet2!$L6857=1),Sheet2!$I6857+Sheet2!$M6857,IF(Sheet2!$K6857=$B$1,Sheet2!$M6857,0))</f>
        <v>0</v>
      </c>
      <c r="O6857" s="38">
        <f>IF(AND(Sheet2!$K6857=$B$2,Sheet2!$L6857=1),Sheet2!$J6857+Sheet2!$M6857,IF(Sheet2!$K6857=$B$2,Sheet2!$M6857,0))</f>
        <v>0</v>
      </c>
    </row>
    <row r="6858" spans="14:15" x14ac:dyDescent="0.25">
      <c r="N6858" s="38">
        <f>IF(AND(Sheet2!$K6858=$B$1,Sheet2!$L6858=1),Sheet2!$I6858+Sheet2!$M6858,IF(Sheet2!$K6858=$B$1,Sheet2!$M6858,0))</f>
        <v>0</v>
      </c>
      <c r="O6858" s="38">
        <f>IF(AND(Sheet2!$K6858=$B$2,Sheet2!$L6858=1),Sheet2!$J6858+Sheet2!$M6858,IF(Sheet2!$K6858=$B$2,Sheet2!$M6858,0))</f>
        <v>0</v>
      </c>
    </row>
    <row r="6859" spans="14:15" x14ac:dyDescent="0.25">
      <c r="N6859" s="38">
        <f>IF(AND(Sheet2!$K6859=$B$1,Sheet2!$L6859=1),Sheet2!$I6859+Sheet2!$M6859,IF(Sheet2!$K6859=$B$1,Sheet2!$M6859,0))</f>
        <v>0</v>
      </c>
      <c r="O6859" s="38">
        <f>IF(AND(Sheet2!$K6859=$B$2,Sheet2!$L6859=1),Sheet2!$J6859+Sheet2!$M6859,IF(Sheet2!$K6859=$B$2,Sheet2!$M6859,0))</f>
        <v>0</v>
      </c>
    </row>
    <row r="6860" spans="14:15" x14ac:dyDescent="0.25">
      <c r="N6860" s="38">
        <f>IF(AND(Sheet2!$K6860=$B$1,Sheet2!$L6860=1),Sheet2!$I6860+Sheet2!$M6860,IF(Sheet2!$K6860=$B$1,Sheet2!$M6860,0))</f>
        <v>0</v>
      </c>
      <c r="O6860" s="38">
        <f>IF(AND(Sheet2!$K6860=$B$2,Sheet2!$L6860=1),Sheet2!$J6860+Sheet2!$M6860,IF(Sheet2!$K6860=$B$2,Sheet2!$M6860,0))</f>
        <v>0</v>
      </c>
    </row>
    <row r="6861" spans="14:15" x14ac:dyDescent="0.25">
      <c r="N6861" s="38">
        <f>IF(AND(Sheet2!$K6861=$B$1,Sheet2!$L6861=1),Sheet2!$I6861+Sheet2!$M6861,IF(Sheet2!$K6861=$B$1,Sheet2!$M6861,0))</f>
        <v>0</v>
      </c>
      <c r="O6861" s="38">
        <f>IF(AND(Sheet2!$K6861=$B$2,Sheet2!$L6861=1),Sheet2!$J6861+Sheet2!$M6861,IF(Sheet2!$K6861=$B$2,Sheet2!$M6861,0))</f>
        <v>0</v>
      </c>
    </row>
    <row r="6862" spans="14:15" x14ac:dyDescent="0.25">
      <c r="N6862" s="38">
        <f>IF(AND(Sheet2!$K6862=$B$1,Sheet2!$L6862=1),Sheet2!$I6862+Sheet2!$M6862,IF(Sheet2!$K6862=$B$1,Sheet2!$M6862,0))</f>
        <v>0</v>
      </c>
      <c r="O6862" s="38">
        <f>IF(AND(Sheet2!$K6862=$B$2,Sheet2!$L6862=1),Sheet2!$J6862+Sheet2!$M6862,IF(Sheet2!$K6862=$B$2,Sheet2!$M6862,0))</f>
        <v>0</v>
      </c>
    </row>
    <row r="6863" spans="14:15" x14ac:dyDescent="0.25">
      <c r="N6863" s="38">
        <f>IF(AND(Sheet2!$K6863=$B$1,Sheet2!$L6863=1),Sheet2!$I6863+Sheet2!$M6863,IF(Sheet2!$K6863=$B$1,Sheet2!$M6863,0))</f>
        <v>0</v>
      </c>
      <c r="O6863" s="38">
        <f>IF(AND(Sheet2!$K6863=$B$2,Sheet2!$L6863=1),Sheet2!$J6863+Sheet2!$M6863,IF(Sheet2!$K6863=$B$2,Sheet2!$M6863,0))</f>
        <v>0</v>
      </c>
    </row>
    <row r="6864" spans="14:15" x14ac:dyDescent="0.25">
      <c r="N6864" s="38">
        <f>IF(AND(Sheet2!$K6864=$B$1,Sheet2!$L6864=1),Sheet2!$I6864+Sheet2!$M6864,IF(Sheet2!$K6864=$B$1,Sheet2!$M6864,0))</f>
        <v>0</v>
      </c>
      <c r="O6864" s="38">
        <f>IF(AND(Sheet2!$K6864=$B$2,Sheet2!$L6864=1),Sheet2!$J6864+Sheet2!$M6864,IF(Sheet2!$K6864=$B$2,Sheet2!$M6864,0))</f>
        <v>0</v>
      </c>
    </row>
    <row r="6865" spans="14:15" x14ac:dyDescent="0.25">
      <c r="N6865" s="38">
        <f>IF(AND(Sheet2!$K6865=$B$1,Sheet2!$L6865=1),Sheet2!$I6865+Sheet2!$M6865,IF(Sheet2!$K6865=$B$1,Sheet2!$M6865,0))</f>
        <v>0</v>
      </c>
      <c r="O6865" s="38">
        <f>IF(AND(Sheet2!$K6865=$B$2,Sheet2!$L6865=1),Sheet2!$J6865+Sheet2!$M6865,IF(Sheet2!$K6865=$B$2,Sheet2!$M6865,0))</f>
        <v>0</v>
      </c>
    </row>
    <row r="6866" spans="14:15" x14ac:dyDescent="0.25">
      <c r="N6866" s="38">
        <f>IF(AND(Sheet2!$K6866=$B$1,Sheet2!$L6866=1),Sheet2!$I6866+Sheet2!$M6866,IF(Sheet2!$K6866=$B$1,Sheet2!$M6866,0))</f>
        <v>0</v>
      </c>
      <c r="O6866" s="38">
        <f>IF(AND(Sheet2!$K6866=$B$2,Sheet2!$L6866=1),Sheet2!$J6866+Sheet2!$M6866,IF(Sheet2!$K6866=$B$2,Sheet2!$M6866,0))</f>
        <v>0</v>
      </c>
    </row>
    <row r="6867" spans="14:15" x14ac:dyDescent="0.25">
      <c r="N6867" s="38">
        <f>IF(AND(Sheet2!$K6867=$B$1,Sheet2!$L6867=1),Sheet2!$I6867+Sheet2!$M6867,IF(Sheet2!$K6867=$B$1,Sheet2!$M6867,0))</f>
        <v>0</v>
      </c>
      <c r="O6867" s="38">
        <f>IF(AND(Sheet2!$K6867=$B$2,Sheet2!$L6867=1),Sheet2!$J6867+Sheet2!$M6867,IF(Sheet2!$K6867=$B$2,Sheet2!$M6867,0))</f>
        <v>0</v>
      </c>
    </row>
    <row r="6868" spans="14:15" x14ac:dyDescent="0.25">
      <c r="N6868" s="38">
        <f>IF(AND(Sheet2!$K6868=$B$1,Sheet2!$L6868=1),Sheet2!$I6868+Sheet2!$M6868,IF(Sheet2!$K6868=$B$1,Sheet2!$M6868,0))</f>
        <v>0</v>
      </c>
      <c r="O6868" s="38">
        <f>IF(AND(Sheet2!$K6868=$B$2,Sheet2!$L6868=1),Sheet2!$J6868+Sheet2!$M6868,IF(Sheet2!$K6868=$B$2,Sheet2!$M6868,0))</f>
        <v>0</v>
      </c>
    </row>
    <row r="6869" spans="14:15" x14ac:dyDescent="0.25">
      <c r="N6869" s="38">
        <f>IF(AND(Sheet2!$K6869=$B$1,Sheet2!$L6869=1),Sheet2!$I6869+Sheet2!$M6869,IF(Sheet2!$K6869=$B$1,Sheet2!$M6869,0))</f>
        <v>0</v>
      </c>
      <c r="O6869" s="38">
        <f>IF(AND(Sheet2!$K6869=$B$2,Sheet2!$L6869=1),Sheet2!$J6869+Sheet2!$M6869,IF(Sheet2!$K6869=$B$2,Sheet2!$M6869,0))</f>
        <v>0</v>
      </c>
    </row>
    <row r="6870" spans="14:15" x14ac:dyDescent="0.25">
      <c r="N6870" s="38">
        <f>IF(AND(Sheet2!$K6870=$B$1,Sheet2!$L6870=1),Sheet2!$I6870+Sheet2!$M6870,IF(Sheet2!$K6870=$B$1,Sheet2!$M6870,0))</f>
        <v>0</v>
      </c>
      <c r="O6870" s="38">
        <f>IF(AND(Sheet2!$K6870=$B$2,Sheet2!$L6870=1),Sheet2!$J6870+Sheet2!$M6870,IF(Sheet2!$K6870=$B$2,Sheet2!$M6870,0))</f>
        <v>0</v>
      </c>
    </row>
    <row r="6871" spans="14:15" x14ac:dyDescent="0.25">
      <c r="N6871" s="38">
        <f>IF(AND(Sheet2!$K6871=$B$1,Sheet2!$L6871=1),Sheet2!$I6871+Sheet2!$M6871,IF(Sheet2!$K6871=$B$1,Sheet2!$M6871,0))</f>
        <v>0</v>
      </c>
      <c r="O6871" s="38">
        <f>IF(AND(Sheet2!$K6871=$B$2,Sheet2!$L6871=1),Sheet2!$J6871+Sheet2!$M6871,IF(Sheet2!$K6871=$B$2,Sheet2!$M6871,0))</f>
        <v>0</v>
      </c>
    </row>
    <row r="6872" spans="14:15" x14ac:dyDescent="0.25">
      <c r="N6872" s="38">
        <f>IF(AND(Sheet2!$K6872=$B$1,Sheet2!$L6872=1),Sheet2!$I6872+Sheet2!$M6872,IF(Sheet2!$K6872=$B$1,Sheet2!$M6872,0))</f>
        <v>0</v>
      </c>
      <c r="O6872" s="38">
        <f>IF(AND(Sheet2!$K6872=$B$2,Sheet2!$L6872=1),Sheet2!$J6872+Sheet2!$M6872,IF(Sheet2!$K6872=$B$2,Sheet2!$M6872,0))</f>
        <v>0</v>
      </c>
    </row>
    <row r="6873" spans="14:15" x14ac:dyDescent="0.25">
      <c r="N6873" s="38">
        <f>IF(AND(Sheet2!$K6873=$B$1,Sheet2!$L6873=1),Sheet2!$I6873+Sheet2!$M6873,IF(Sheet2!$K6873=$B$1,Sheet2!$M6873,0))</f>
        <v>0</v>
      </c>
      <c r="O6873" s="38">
        <f>IF(AND(Sheet2!$K6873=$B$2,Sheet2!$L6873=1),Sheet2!$J6873+Sheet2!$M6873,IF(Sheet2!$K6873=$B$2,Sheet2!$M6873,0))</f>
        <v>0</v>
      </c>
    </row>
    <row r="6874" spans="14:15" x14ac:dyDescent="0.25">
      <c r="N6874" s="38">
        <f>IF(AND(Sheet2!$K6874=$B$1,Sheet2!$L6874=1),Sheet2!$I6874+Sheet2!$M6874,IF(Sheet2!$K6874=$B$1,Sheet2!$M6874,0))</f>
        <v>0</v>
      </c>
      <c r="O6874" s="38">
        <f>IF(AND(Sheet2!$K6874=$B$2,Sheet2!$L6874=1),Sheet2!$J6874+Sheet2!$M6874,IF(Sheet2!$K6874=$B$2,Sheet2!$M6874,0))</f>
        <v>0</v>
      </c>
    </row>
    <row r="6875" spans="14:15" x14ac:dyDescent="0.25">
      <c r="N6875" s="38">
        <f>IF(AND(Sheet2!$K6875=$B$1,Sheet2!$L6875=1),Sheet2!$I6875+Sheet2!$M6875,IF(Sheet2!$K6875=$B$1,Sheet2!$M6875,0))</f>
        <v>0</v>
      </c>
      <c r="O6875" s="38">
        <f>IF(AND(Sheet2!$K6875=$B$2,Sheet2!$L6875=1),Sheet2!$J6875+Sheet2!$M6875,IF(Sheet2!$K6875=$B$2,Sheet2!$M6875,0))</f>
        <v>0</v>
      </c>
    </row>
    <row r="6876" spans="14:15" x14ac:dyDescent="0.25">
      <c r="N6876" s="38">
        <f>IF(AND(Sheet2!$K6876=$B$1,Sheet2!$L6876=1),Sheet2!$I6876+Sheet2!$M6876,IF(Sheet2!$K6876=$B$1,Sheet2!$M6876,0))</f>
        <v>0</v>
      </c>
      <c r="O6876" s="38">
        <f>IF(AND(Sheet2!$K6876=$B$2,Sheet2!$L6876=1),Sheet2!$J6876+Sheet2!$M6876,IF(Sheet2!$K6876=$B$2,Sheet2!$M6876,0))</f>
        <v>0</v>
      </c>
    </row>
    <row r="6877" spans="14:15" x14ac:dyDescent="0.25">
      <c r="N6877" s="38">
        <f>IF(AND(Sheet2!$K6877=$B$1,Sheet2!$L6877=1),Sheet2!$I6877+Sheet2!$M6877,IF(Sheet2!$K6877=$B$1,Sheet2!$M6877,0))</f>
        <v>0</v>
      </c>
      <c r="O6877" s="38">
        <f>IF(AND(Sheet2!$K6877=$B$2,Sheet2!$L6877=1),Sheet2!$J6877+Sheet2!$M6877,IF(Sheet2!$K6877=$B$2,Sheet2!$M6877,0))</f>
        <v>0</v>
      </c>
    </row>
    <row r="6878" spans="14:15" x14ac:dyDescent="0.25">
      <c r="N6878" s="38">
        <f>IF(AND(Sheet2!$K6878=$B$1,Sheet2!$L6878=1),Sheet2!$I6878+Sheet2!$M6878,IF(Sheet2!$K6878=$B$1,Sheet2!$M6878,0))</f>
        <v>0</v>
      </c>
      <c r="O6878" s="38">
        <f>IF(AND(Sheet2!$K6878=$B$2,Sheet2!$L6878=1),Sheet2!$J6878+Sheet2!$M6878,IF(Sheet2!$K6878=$B$2,Sheet2!$M6878,0))</f>
        <v>0</v>
      </c>
    </row>
    <row r="6879" spans="14:15" x14ac:dyDescent="0.25">
      <c r="N6879" s="38">
        <f>IF(AND(Sheet2!$K6879=$B$1,Sheet2!$L6879=1),Sheet2!$I6879+Sheet2!$M6879,IF(Sheet2!$K6879=$B$1,Sheet2!$M6879,0))</f>
        <v>0</v>
      </c>
      <c r="O6879" s="38">
        <f>IF(AND(Sheet2!$K6879=$B$2,Sheet2!$L6879=1),Sheet2!$J6879+Sheet2!$M6879,IF(Sheet2!$K6879=$B$2,Sheet2!$M6879,0))</f>
        <v>0</v>
      </c>
    </row>
    <row r="6880" spans="14:15" x14ac:dyDescent="0.25">
      <c r="N6880" s="38">
        <f>IF(AND(Sheet2!$K6880=$B$1,Sheet2!$L6880=1),Sheet2!$I6880+Sheet2!$M6880,IF(Sheet2!$K6880=$B$1,Sheet2!$M6880,0))</f>
        <v>0</v>
      </c>
      <c r="O6880" s="38">
        <f>IF(AND(Sheet2!$K6880=$B$2,Sheet2!$L6880=1),Sheet2!$J6880+Sheet2!$M6880,IF(Sheet2!$K6880=$B$2,Sheet2!$M6880,0))</f>
        <v>0</v>
      </c>
    </row>
    <row r="6881" spans="14:15" x14ac:dyDescent="0.25">
      <c r="N6881" s="38">
        <f>IF(AND(Sheet2!$K6881=$B$1,Sheet2!$L6881=1),Sheet2!$I6881+Sheet2!$M6881,IF(Sheet2!$K6881=$B$1,Sheet2!$M6881,0))</f>
        <v>0</v>
      </c>
      <c r="O6881" s="38">
        <f>IF(AND(Sheet2!$K6881=$B$2,Sheet2!$L6881=1),Sheet2!$J6881+Sheet2!$M6881,IF(Sheet2!$K6881=$B$2,Sheet2!$M6881,0))</f>
        <v>0</v>
      </c>
    </row>
    <row r="6882" spans="14:15" x14ac:dyDescent="0.25">
      <c r="N6882" s="38">
        <f>IF(AND(Sheet2!$K6882=$B$1,Sheet2!$L6882=1),Sheet2!$I6882+Sheet2!$M6882,IF(Sheet2!$K6882=$B$1,Sheet2!$M6882,0))</f>
        <v>0</v>
      </c>
      <c r="O6882" s="38">
        <f>IF(AND(Sheet2!$K6882=$B$2,Sheet2!$L6882=1),Sheet2!$J6882+Sheet2!$M6882,IF(Sheet2!$K6882=$B$2,Sheet2!$M6882,0))</f>
        <v>0</v>
      </c>
    </row>
    <row r="6883" spans="14:15" x14ac:dyDescent="0.25">
      <c r="N6883" s="38">
        <f>IF(AND(Sheet2!$K6883=$B$1,Sheet2!$L6883=1),Sheet2!$I6883+Sheet2!$M6883,IF(Sheet2!$K6883=$B$1,Sheet2!$M6883,0))</f>
        <v>0</v>
      </c>
      <c r="O6883" s="38">
        <f>IF(AND(Sheet2!$K6883=$B$2,Sheet2!$L6883=1),Sheet2!$J6883+Sheet2!$M6883,IF(Sheet2!$K6883=$B$2,Sheet2!$M6883,0))</f>
        <v>0</v>
      </c>
    </row>
    <row r="6884" spans="14:15" x14ac:dyDescent="0.25">
      <c r="N6884" s="38">
        <f>IF(AND(Sheet2!$K6884=$B$1,Sheet2!$L6884=1),Sheet2!$I6884+Sheet2!$M6884,IF(Sheet2!$K6884=$B$1,Sheet2!$M6884,0))</f>
        <v>0</v>
      </c>
      <c r="O6884" s="38">
        <f>IF(AND(Sheet2!$K6884=$B$2,Sheet2!$L6884=1),Sheet2!$J6884+Sheet2!$M6884,IF(Sheet2!$K6884=$B$2,Sheet2!$M6884,0))</f>
        <v>0</v>
      </c>
    </row>
    <row r="6885" spans="14:15" x14ac:dyDescent="0.25">
      <c r="N6885" s="38">
        <f>IF(AND(Sheet2!$K6885=$B$1,Sheet2!$L6885=1),Sheet2!$I6885+Sheet2!$M6885,IF(Sheet2!$K6885=$B$1,Sheet2!$M6885,0))</f>
        <v>0</v>
      </c>
      <c r="O6885" s="38">
        <f>IF(AND(Sheet2!$K6885=$B$2,Sheet2!$L6885=1),Sheet2!$J6885+Sheet2!$M6885,IF(Sheet2!$K6885=$B$2,Sheet2!$M6885,0))</f>
        <v>0</v>
      </c>
    </row>
    <row r="6886" spans="14:15" x14ac:dyDescent="0.25">
      <c r="N6886" s="38">
        <f>IF(AND(Sheet2!$K6886=$B$1,Sheet2!$L6886=1),Sheet2!$I6886+Sheet2!$M6886,IF(Sheet2!$K6886=$B$1,Sheet2!$M6886,0))</f>
        <v>0</v>
      </c>
      <c r="O6886" s="38">
        <f>IF(AND(Sheet2!$K6886=$B$2,Sheet2!$L6886=1),Sheet2!$J6886+Sheet2!$M6886,IF(Sheet2!$K6886=$B$2,Sheet2!$M6886,0))</f>
        <v>0</v>
      </c>
    </row>
    <row r="6887" spans="14:15" x14ac:dyDescent="0.25">
      <c r="N6887" s="38">
        <f>IF(AND(Sheet2!$K6887=$B$1,Sheet2!$L6887=1),Sheet2!$I6887+Sheet2!$M6887,IF(Sheet2!$K6887=$B$1,Sheet2!$M6887,0))</f>
        <v>0</v>
      </c>
      <c r="O6887" s="38">
        <f>IF(AND(Sheet2!$K6887=$B$2,Sheet2!$L6887=1),Sheet2!$J6887+Sheet2!$M6887,IF(Sheet2!$K6887=$B$2,Sheet2!$M6887,0))</f>
        <v>0</v>
      </c>
    </row>
    <row r="6888" spans="14:15" x14ac:dyDescent="0.25">
      <c r="N6888" s="38">
        <f>IF(AND(Sheet2!$K6888=$B$1,Sheet2!$L6888=1),Sheet2!$I6888+Sheet2!$M6888,IF(Sheet2!$K6888=$B$1,Sheet2!$M6888,0))</f>
        <v>0</v>
      </c>
      <c r="O6888" s="38">
        <f>IF(AND(Sheet2!$K6888=$B$2,Sheet2!$L6888=1),Sheet2!$J6888+Sheet2!$M6888,IF(Sheet2!$K6888=$B$2,Sheet2!$M6888,0))</f>
        <v>0</v>
      </c>
    </row>
    <row r="6889" spans="14:15" x14ac:dyDescent="0.25">
      <c r="N6889" s="38">
        <f>IF(AND(Sheet2!$K6889=$B$1,Sheet2!$L6889=1),Sheet2!$I6889+Sheet2!$M6889,IF(Sheet2!$K6889=$B$1,Sheet2!$M6889,0))</f>
        <v>0</v>
      </c>
      <c r="O6889" s="38">
        <f>IF(AND(Sheet2!$K6889=$B$2,Sheet2!$L6889=1),Sheet2!$J6889+Sheet2!$M6889,IF(Sheet2!$K6889=$B$2,Sheet2!$M6889,0))</f>
        <v>0</v>
      </c>
    </row>
    <row r="6890" spans="14:15" x14ac:dyDescent="0.25">
      <c r="N6890" s="38">
        <f>IF(AND(Sheet2!$K6890=$B$1,Sheet2!$L6890=1),Sheet2!$I6890+Sheet2!$M6890,IF(Sheet2!$K6890=$B$1,Sheet2!$M6890,0))</f>
        <v>0</v>
      </c>
      <c r="O6890" s="38">
        <f>IF(AND(Sheet2!$K6890=$B$2,Sheet2!$L6890=1),Sheet2!$J6890+Sheet2!$M6890,IF(Sheet2!$K6890=$B$2,Sheet2!$M6890,0))</f>
        <v>0</v>
      </c>
    </row>
    <row r="6891" spans="14:15" x14ac:dyDescent="0.25">
      <c r="N6891" s="38">
        <f>IF(AND(Sheet2!$K6891=$B$1,Sheet2!$L6891=1),Sheet2!$I6891+Sheet2!$M6891,IF(Sheet2!$K6891=$B$1,Sheet2!$M6891,0))</f>
        <v>0</v>
      </c>
      <c r="O6891" s="38">
        <f>IF(AND(Sheet2!$K6891=$B$2,Sheet2!$L6891=1),Sheet2!$J6891+Sheet2!$M6891,IF(Sheet2!$K6891=$B$2,Sheet2!$M6891,0))</f>
        <v>0</v>
      </c>
    </row>
    <row r="6892" spans="14:15" x14ac:dyDescent="0.25">
      <c r="N6892" s="38">
        <f>IF(AND(Sheet2!$K6892=$B$1,Sheet2!$L6892=1),Sheet2!$I6892+Sheet2!$M6892,IF(Sheet2!$K6892=$B$1,Sheet2!$M6892,0))</f>
        <v>0</v>
      </c>
      <c r="O6892" s="38">
        <f>IF(AND(Sheet2!$K6892=$B$2,Sheet2!$L6892=1),Sheet2!$J6892+Sheet2!$M6892,IF(Sheet2!$K6892=$B$2,Sheet2!$M6892,0))</f>
        <v>0</v>
      </c>
    </row>
    <row r="6893" spans="14:15" x14ac:dyDescent="0.25">
      <c r="N6893" s="38">
        <f>IF(AND(Sheet2!$K6893=$B$1,Sheet2!$L6893=1),Sheet2!$I6893+Sheet2!$M6893,IF(Sheet2!$K6893=$B$1,Sheet2!$M6893,0))</f>
        <v>0</v>
      </c>
      <c r="O6893" s="38">
        <f>IF(AND(Sheet2!$K6893=$B$2,Sheet2!$L6893=1),Sheet2!$J6893+Sheet2!$M6893,IF(Sheet2!$K6893=$B$2,Sheet2!$M6893,0))</f>
        <v>0</v>
      </c>
    </row>
    <row r="6894" spans="14:15" x14ac:dyDescent="0.25">
      <c r="N6894" s="38">
        <f>IF(AND(Sheet2!$K6894=$B$1,Sheet2!$L6894=1),Sheet2!$I6894+Sheet2!$M6894,IF(Sheet2!$K6894=$B$1,Sheet2!$M6894,0))</f>
        <v>0</v>
      </c>
      <c r="O6894" s="38">
        <f>IF(AND(Sheet2!$K6894=$B$2,Sheet2!$L6894=1),Sheet2!$J6894+Sheet2!$M6894,IF(Sheet2!$K6894=$B$2,Sheet2!$M6894,0))</f>
        <v>0</v>
      </c>
    </row>
    <row r="6895" spans="14:15" x14ac:dyDescent="0.25">
      <c r="N6895" s="38">
        <f>IF(AND(Sheet2!$K6895=$B$1,Sheet2!$L6895=1),Sheet2!$I6895+Sheet2!$M6895,IF(Sheet2!$K6895=$B$1,Sheet2!$M6895,0))</f>
        <v>0</v>
      </c>
      <c r="O6895" s="38">
        <f>IF(AND(Sheet2!$K6895=$B$2,Sheet2!$L6895=1),Sheet2!$J6895+Sheet2!$M6895,IF(Sheet2!$K6895=$B$2,Sheet2!$M6895,0))</f>
        <v>0</v>
      </c>
    </row>
    <row r="6896" spans="14:15" x14ac:dyDescent="0.25">
      <c r="N6896" s="38">
        <f>IF(AND(Sheet2!$K6896=$B$1,Sheet2!$L6896=1),Sheet2!$I6896+Sheet2!$M6896,IF(Sheet2!$K6896=$B$1,Sheet2!$M6896,0))</f>
        <v>0</v>
      </c>
      <c r="O6896" s="38">
        <f>IF(AND(Sheet2!$K6896=$B$2,Sheet2!$L6896=1),Sheet2!$J6896+Sheet2!$M6896,IF(Sheet2!$K6896=$B$2,Sheet2!$M6896,0))</f>
        <v>0</v>
      </c>
    </row>
    <row r="6897" spans="14:15" x14ac:dyDescent="0.25">
      <c r="N6897" s="38">
        <f>IF(AND(Sheet2!$K6897=$B$1,Sheet2!$L6897=1),Sheet2!$I6897+Sheet2!$M6897,IF(Sheet2!$K6897=$B$1,Sheet2!$M6897,0))</f>
        <v>0</v>
      </c>
      <c r="O6897" s="38">
        <f>IF(AND(Sheet2!$K6897=$B$2,Sheet2!$L6897=1),Sheet2!$J6897+Sheet2!$M6897,IF(Sheet2!$K6897=$B$2,Sheet2!$M6897,0))</f>
        <v>0</v>
      </c>
    </row>
    <row r="6898" spans="14:15" x14ac:dyDescent="0.25">
      <c r="N6898" s="38">
        <f>IF(AND(Sheet2!$K6898=$B$1,Sheet2!$L6898=1),Sheet2!$I6898+Sheet2!$M6898,IF(Sheet2!$K6898=$B$1,Sheet2!$M6898,0))</f>
        <v>0</v>
      </c>
      <c r="O6898" s="38">
        <f>IF(AND(Sheet2!$K6898=$B$2,Sheet2!$L6898=1),Sheet2!$J6898+Sheet2!$M6898,IF(Sheet2!$K6898=$B$2,Sheet2!$M6898,0))</f>
        <v>0</v>
      </c>
    </row>
    <row r="6899" spans="14:15" x14ac:dyDescent="0.25">
      <c r="N6899" s="38">
        <f>IF(AND(Sheet2!$K6899=$B$1,Sheet2!$L6899=1),Sheet2!$I6899+Sheet2!$M6899,IF(Sheet2!$K6899=$B$1,Sheet2!$M6899,0))</f>
        <v>0</v>
      </c>
      <c r="O6899" s="38">
        <f>IF(AND(Sheet2!$K6899=$B$2,Sheet2!$L6899=1),Sheet2!$J6899+Sheet2!$M6899,IF(Sheet2!$K6899=$B$2,Sheet2!$M6899,0))</f>
        <v>0</v>
      </c>
    </row>
    <row r="6900" spans="14:15" x14ac:dyDescent="0.25">
      <c r="N6900" s="38">
        <f>IF(AND(Sheet2!$K6900=$B$1,Sheet2!$L6900=1),Sheet2!$I6900+Sheet2!$M6900,IF(Sheet2!$K6900=$B$1,Sheet2!$M6900,0))</f>
        <v>0</v>
      </c>
      <c r="O6900" s="38">
        <f>IF(AND(Sheet2!$K6900=$B$2,Sheet2!$L6900=1),Sheet2!$J6900+Sheet2!$M6900,IF(Sheet2!$K6900=$B$2,Sheet2!$M6900,0))</f>
        <v>0</v>
      </c>
    </row>
    <row r="6901" spans="14:15" x14ac:dyDescent="0.25">
      <c r="N6901" s="38">
        <f>IF(AND(Sheet2!$K6901=$B$1,Sheet2!$L6901=1),Sheet2!$I6901+Sheet2!$M6901,IF(Sheet2!$K6901=$B$1,Sheet2!$M6901,0))</f>
        <v>0</v>
      </c>
      <c r="O6901" s="38">
        <f>IF(AND(Sheet2!$K6901=$B$2,Sheet2!$L6901=1),Sheet2!$J6901+Sheet2!$M6901,IF(Sheet2!$K6901=$B$2,Sheet2!$M6901,0))</f>
        <v>0</v>
      </c>
    </row>
    <row r="6902" spans="14:15" x14ac:dyDescent="0.25">
      <c r="N6902" s="38">
        <f>IF(AND(Sheet2!$K6902=$B$1,Sheet2!$L6902=1),Sheet2!$I6902+Sheet2!$M6902,IF(Sheet2!$K6902=$B$1,Sheet2!$M6902,0))</f>
        <v>0</v>
      </c>
      <c r="O6902" s="38">
        <f>IF(AND(Sheet2!$K6902=$B$2,Sheet2!$L6902=1),Sheet2!$J6902+Sheet2!$M6902,IF(Sheet2!$K6902=$B$2,Sheet2!$M6902,0))</f>
        <v>0</v>
      </c>
    </row>
    <row r="6903" spans="14:15" x14ac:dyDescent="0.25">
      <c r="N6903" s="38">
        <f>IF(AND(Sheet2!$K6903=$B$1,Sheet2!$L6903=1),Sheet2!$I6903+Sheet2!$M6903,IF(Sheet2!$K6903=$B$1,Sheet2!$M6903,0))</f>
        <v>0</v>
      </c>
      <c r="O6903" s="38">
        <f>IF(AND(Sheet2!$K6903=$B$2,Sheet2!$L6903=1),Sheet2!$J6903+Sheet2!$M6903,IF(Sheet2!$K6903=$B$2,Sheet2!$M6903,0))</f>
        <v>0</v>
      </c>
    </row>
    <row r="6904" spans="14:15" x14ac:dyDescent="0.25">
      <c r="N6904" s="38">
        <f>IF(AND(Sheet2!$K6904=$B$1,Sheet2!$L6904=1),Sheet2!$I6904+Sheet2!$M6904,IF(Sheet2!$K6904=$B$1,Sheet2!$M6904,0))</f>
        <v>0</v>
      </c>
      <c r="O6904" s="38">
        <f>IF(AND(Sheet2!$K6904=$B$2,Sheet2!$L6904=1),Sheet2!$J6904+Sheet2!$M6904,IF(Sheet2!$K6904=$B$2,Sheet2!$M6904,0))</f>
        <v>0</v>
      </c>
    </row>
    <row r="6905" spans="14:15" x14ac:dyDescent="0.25">
      <c r="N6905" s="38">
        <f>IF(AND(Sheet2!$K6905=$B$1,Sheet2!$L6905=1),Sheet2!$I6905+Sheet2!$M6905,IF(Sheet2!$K6905=$B$1,Sheet2!$M6905,0))</f>
        <v>0</v>
      </c>
      <c r="O6905" s="38">
        <f>IF(AND(Sheet2!$K6905=$B$2,Sheet2!$L6905=1),Sheet2!$J6905+Sheet2!$M6905,IF(Sheet2!$K6905=$B$2,Sheet2!$M6905,0))</f>
        <v>0</v>
      </c>
    </row>
    <row r="6906" spans="14:15" x14ac:dyDescent="0.25">
      <c r="N6906" s="38">
        <f>IF(AND(Sheet2!$K6906=$B$1,Sheet2!$L6906=1),Sheet2!$I6906+Sheet2!$M6906,IF(Sheet2!$K6906=$B$1,Sheet2!$M6906,0))</f>
        <v>0</v>
      </c>
      <c r="O6906" s="38">
        <f>IF(AND(Sheet2!$K6906=$B$2,Sheet2!$L6906=1),Sheet2!$J6906+Sheet2!$M6906,IF(Sheet2!$K6906=$B$2,Sheet2!$M6906,0))</f>
        <v>0</v>
      </c>
    </row>
    <row r="6907" spans="14:15" x14ac:dyDescent="0.25">
      <c r="N6907" s="38">
        <f>IF(AND(Sheet2!$K6907=$B$1,Sheet2!$L6907=1),Sheet2!$I6907+Sheet2!$M6907,IF(Sheet2!$K6907=$B$1,Sheet2!$M6907,0))</f>
        <v>0</v>
      </c>
      <c r="O6907" s="38">
        <f>IF(AND(Sheet2!$K6907=$B$2,Sheet2!$L6907=1),Sheet2!$J6907+Sheet2!$M6907,IF(Sheet2!$K6907=$B$2,Sheet2!$M6907,0))</f>
        <v>0</v>
      </c>
    </row>
    <row r="6908" spans="14:15" x14ac:dyDescent="0.25">
      <c r="N6908" s="38">
        <f>IF(AND(Sheet2!$K6908=$B$1,Sheet2!$L6908=1),Sheet2!$I6908+Sheet2!$M6908,IF(Sheet2!$K6908=$B$1,Sheet2!$M6908,0))</f>
        <v>0</v>
      </c>
      <c r="O6908" s="38">
        <f>IF(AND(Sheet2!$K6908=$B$2,Sheet2!$L6908=1),Sheet2!$J6908+Sheet2!$M6908,IF(Sheet2!$K6908=$B$2,Sheet2!$M6908,0))</f>
        <v>0</v>
      </c>
    </row>
    <row r="6909" spans="14:15" x14ac:dyDescent="0.25">
      <c r="N6909" s="38">
        <f>IF(AND(Sheet2!$K6909=$B$1,Sheet2!$L6909=1),Sheet2!$I6909+Sheet2!$M6909,IF(Sheet2!$K6909=$B$1,Sheet2!$M6909,0))</f>
        <v>0</v>
      </c>
      <c r="O6909" s="38">
        <f>IF(AND(Sheet2!$K6909=$B$2,Sheet2!$L6909=1),Sheet2!$J6909+Sheet2!$M6909,IF(Sheet2!$K6909=$B$2,Sheet2!$M6909,0))</f>
        <v>0</v>
      </c>
    </row>
    <row r="6910" spans="14:15" x14ac:dyDescent="0.25">
      <c r="N6910" s="38">
        <f>IF(AND(Sheet2!$K6910=$B$1,Sheet2!$L6910=1),Sheet2!$I6910+Sheet2!$M6910,IF(Sheet2!$K6910=$B$1,Sheet2!$M6910,0))</f>
        <v>0</v>
      </c>
      <c r="O6910" s="38">
        <f>IF(AND(Sheet2!$K6910=$B$2,Sheet2!$L6910=1),Sheet2!$J6910+Sheet2!$M6910,IF(Sheet2!$K6910=$B$2,Sheet2!$M6910,0))</f>
        <v>0</v>
      </c>
    </row>
    <row r="6911" spans="14:15" x14ac:dyDescent="0.25">
      <c r="N6911" s="38">
        <f>IF(AND(Sheet2!$K6911=$B$1,Sheet2!$L6911=1),Sheet2!$I6911+Sheet2!$M6911,IF(Sheet2!$K6911=$B$1,Sheet2!$M6911,0))</f>
        <v>0</v>
      </c>
      <c r="O6911" s="38">
        <f>IF(AND(Sheet2!$K6911=$B$2,Sheet2!$L6911=1),Sheet2!$J6911+Sheet2!$M6911,IF(Sheet2!$K6911=$B$2,Sheet2!$M6911,0))</f>
        <v>0</v>
      </c>
    </row>
    <row r="6912" spans="14:15" x14ac:dyDescent="0.25">
      <c r="N6912" s="38">
        <f>IF(AND(Sheet2!$K6912=$B$1,Sheet2!$L6912=1),Sheet2!$I6912+Sheet2!$M6912,IF(Sheet2!$K6912=$B$1,Sheet2!$M6912,0))</f>
        <v>0</v>
      </c>
      <c r="O6912" s="38">
        <f>IF(AND(Sheet2!$K6912=$B$2,Sheet2!$L6912=1),Sheet2!$J6912+Sheet2!$M6912,IF(Sheet2!$K6912=$B$2,Sheet2!$M6912,0))</f>
        <v>0</v>
      </c>
    </row>
    <row r="6913" spans="14:15" x14ac:dyDescent="0.25">
      <c r="N6913" s="38">
        <f>IF(AND(Sheet2!$K6913=$B$1,Sheet2!$L6913=1),Sheet2!$I6913+Sheet2!$M6913,IF(Sheet2!$K6913=$B$1,Sheet2!$M6913,0))</f>
        <v>0</v>
      </c>
      <c r="O6913" s="38">
        <f>IF(AND(Sheet2!$K6913=$B$2,Sheet2!$L6913=1),Sheet2!$J6913+Sheet2!$M6913,IF(Sheet2!$K6913=$B$2,Sheet2!$M6913,0))</f>
        <v>0</v>
      </c>
    </row>
    <row r="6914" spans="14:15" x14ac:dyDescent="0.25">
      <c r="N6914" s="38">
        <f>IF(AND(Sheet2!$K6914=$B$1,Sheet2!$L6914=1),Sheet2!$I6914+Sheet2!$M6914,IF(Sheet2!$K6914=$B$1,Sheet2!$M6914,0))</f>
        <v>0</v>
      </c>
      <c r="O6914" s="38">
        <f>IF(AND(Sheet2!$K6914=$B$2,Sheet2!$L6914=1),Sheet2!$J6914+Sheet2!$M6914,IF(Sheet2!$K6914=$B$2,Sheet2!$M6914,0))</f>
        <v>0</v>
      </c>
    </row>
    <row r="6915" spans="14:15" x14ac:dyDescent="0.25">
      <c r="N6915" s="38">
        <f>IF(AND(Sheet2!$K6915=$B$1,Sheet2!$L6915=1),Sheet2!$I6915+Sheet2!$M6915,IF(Sheet2!$K6915=$B$1,Sheet2!$M6915,0))</f>
        <v>0</v>
      </c>
      <c r="O6915" s="38">
        <f>IF(AND(Sheet2!$K6915=$B$2,Sheet2!$L6915=1),Sheet2!$J6915+Sheet2!$M6915,IF(Sheet2!$K6915=$B$2,Sheet2!$M6915,0))</f>
        <v>0</v>
      </c>
    </row>
    <row r="6916" spans="14:15" x14ac:dyDescent="0.25">
      <c r="N6916" s="38">
        <f>IF(AND(Sheet2!$K6916=$B$1,Sheet2!$L6916=1),Sheet2!$I6916+Sheet2!$M6916,IF(Sheet2!$K6916=$B$1,Sheet2!$M6916,0))</f>
        <v>0</v>
      </c>
      <c r="O6916" s="38">
        <f>IF(AND(Sheet2!$K6916=$B$2,Sheet2!$L6916=1),Sheet2!$J6916+Sheet2!$M6916,IF(Sheet2!$K6916=$B$2,Sheet2!$M6916,0))</f>
        <v>0</v>
      </c>
    </row>
    <row r="6917" spans="14:15" x14ac:dyDescent="0.25">
      <c r="N6917" s="38">
        <f>IF(AND(Sheet2!$K6917=$B$1,Sheet2!$L6917=1),Sheet2!$I6917+Sheet2!$M6917,IF(Sheet2!$K6917=$B$1,Sheet2!$M6917,0))</f>
        <v>0</v>
      </c>
      <c r="O6917" s="38">
        <f>IF(AND(Sheet2!$K6917=$B$2,Sheet2!$L6917=1),Sheet2!$J6917+Sheet2!$M6917,IF(Sheet2!$K6917=$B$2,Sheet2!$M6917,0))</f>
        <v>0</v>
      </c>
    </row>
    <row r="6918" spans="14:15" x14ac:dyDescent="0.25">
      <c r="N6918" s="38">
        <f>IF(AND(Sheet2!$K6918=$B$1,Sheet2!$L6918=1),Sheet2!$I6918+Sheet2!$M6918,IF(Sheet2!$K6918=$B$1,Sheet2!$M6918,0))</f>
        <v>0</v>
      </c>
      <c r="O6918" s="38">
        <f>IF(AND(Sheet2!$K6918=$B$2,Sheet2!$L6918=1),Sheet2!$J6918+Sheet2!$M6918,IF(Sheet2!$K6918=$B$2,Sheet2!$M6918,0))</f>
        <v>0</v>
      </c>
    </row>
    <row r="6919" spans="14:15" x14ac:dyDescent="0.25">
      <c r="N6919" s="38">
        <f>IF(AND(Sheet2!$K6919=$B$1,Sheet2!$L6919=1),Sheet2!$I6919+Sheet2!$M6919,IF(Sheet2!$K6919=$B$1,Sheet2!$M6919,0))</f>
        <v>0</v>
      </c>
      <c r="O6919" s="38">
        <f>IF(AND(Sheet2!$K6919=$B$2,Sheet2!$L6919=1),Sheet2!$J6919+Sheet2!$M6919,IF(Sheet2!$K6919=$B$2,Sheet2!$M6919,0))</f>
        <v>0</v>
      </c>
    </row>
    <row r="6920" spans="14:15" x14ac:dyDescent="0.25">
      <c r="N6920" s="38">
        <f>IF(AND(Sheet2!$K6920=$B$1,Sheet2!$L6920=1),Sheet2!$I6920+Sheet2!$M6920,IF(Sheet2!$K6920=$B$1,Sheet2!$M6920,0))</f>
        <v>0</v>
      </c>
      <c r="O6920" s="38">
        <f>IF(AND(Sheet2!$K6920=$B$2,Sheet2!$L6920=1),Sheet2!$J6920+Sheet2!$M6920,IF(Sheet2!$K6920=$B$2,Sheet2!$M6920,0))</f>
        <v>0</v>
      </c>
    </row>
    <row r="6921" spans="14:15" x14ac:dyDescent="0.25">
      <c r="N6921" s="38">
        <f>IF(AND(Sheet2!$K6921=$B$1,Sheet2!$L6921=1),Sheet2!$I6921+Sheet2!$M6921,IF(Sheet2!$K6921=$B$1,Sheet2!$M6921,0))</f>
        <v>0</v>
      </c>
      <c r="O6921" s="38">
        <f>IF(AND(Sheet2!$K6921=$B$2,Sheet2!$L6921=1),Sheet2!$J6921+Sheet2!$M6921,IF(Sheet2!$K6921=$B$2,Sheet2!$M6921,0))</f>
        <v>0</v>
      </c>
    </row>
    <row r="6922" spans="14:15" x14ac:dyDescent="0.25">
      <c r="N6922" s="38">
        <f>IF(AND(Sheet2!$K6922=$B$1,Sheet2!$L6922=1),Sheet2!$I6922+Sheet2!$M6922,IF(Sheet2!$K6922=$B$1,Sheet2!$M6922,0))</f>
        <v>0</v>
      </c>
      <c r="O6922" s="38">
        <f>IF(AND(Sheet2!$K6922=$B$2,Sheet2!$L6922=1),Sheet2!$J6922+Sheet2!$M6922,IF(Sheet2!$K6922=$B$2,Sheet2!$M6922,0))</f>
        <v>0</v>
      </c>
    </row>
    <row r="6923" spans="14:15" x14ac:dyDescent="0.25">
      <c r="N6923" s="38">
        <f>IF(AND(Sheet2!$K6923=$B$1,Sheet2!$L6923=1),Sheet2!$I6923+Sheet2!$M6923,IF(Sheet2!$K6923=$B$1,Sheet2!$M6923,0))</f>
        <v>0</v>
      </c>
      <c r="O6923" s="38">
        <f>IF(AND(Sheet2!$K6923=$B$2,Sheet2!$L6923=1),Sheet2!$J6923+Sheet2!$M6923,IF(Sheet2!$K6923=$B$2,Sheet2!$M6923,0))</f>
        <v>0</v>
      </c>
    </row>
    <row r="6924" spans="14:15" x14ac:dyDescent="0.25">
      <c r="N6924" s="38">
        <f>IF(AND(Sheet2!$K6924=$B$1,Sheet2!$L6924=1),Sheet2!$I6924+Sheet2!$M6924,IF(Sheet2!$K6924=$B$1,Sheet2!$M6924,0))</f>
        <v>0</v>
      </c>
      <c r="O6924" s="38">
        <f>IF(AND(Sheet2!$K6924=$B$2,Sheet2!$L6924=1),Sheet2!$J6924+Sheet2!$M6924,IF(Sheet2!$K6924=$B$2,Sheet2!$M6924,0))</f>
        <v>0</v>
      </c>
    </row>
    <row r="6925" spans="14:15" x14ac:dyDescent="0.25">
      <c r="N6925" s="38">
        <f>IF(AND(Sheet2!$K6925=$B$1,Sheet2!$L6925=1),Sheet2!$I6925+Sheet2!$M6925,IF(Sheet2!$K6925=$B$1,Sheet2!$M6925,0))</f>
        <v>0</v>
      </c>
      <c r="O6925" s="38">
        <f>IF(AND(Sheet2!$K6925=$B$2,Sheet2!$L6925=1),Sheet2!$J6925+Sheet2!$M6925,IF(Sheet2!$K6925=$B$2,Sheet2!$M6925,0))</f>
        <v>0</v>
      </c>
    </row>
    <row r="6926" spans="14:15" x14ac:dyDescent="0.25">
      <c r="N6926" s="38">
        <f>IF(AND(Sheet2!$K6926=$B$1,Sheet2!$L6926=1),Sheet2!$I6926+Sheet2!$M6926,IF(Sheet2!$K6926=$B$1,Sheet2!$M6926,0))</f>
        <v>0</v>
      </c>
      <c r="O6926" s="38">
        <f>IF(AND(Sheet2!$K6926=$B$2,Sheet2!$L6926=1),Sheet2!$J6926+Sheet2!$M6926,IF(Sheet2!$K6926=$B$2,Sheet2!$M6926,0))</f>
        <v>0</v>
      </c>
    </row>
    <row r="6927" spans="14:15" x14ac:dyDescent="0.25">
      <c r="N6927" s="38">
        <f>IF(AND(Sheet2!$K6927=$B$1,Sheet2!$L6927=1),Sheet2!$I6927+Sheet2!$M6927,IF(Sheet2!$K6927=$B$1,Sheet2!$M6927,0))</f>
        <v>0</v>
      </c>
      <c r="O6927" s="38">
        <f>IF(AND(Sheet2!$K6927=$B$2,Sheet2!$L6927=1),Sheet2!$J6927+Sheet2!$M6927,IF(Sheet2!$K6927=$B$2,Sheet2!$M6927,0))</f>
        <v>0</v>
      </c>
    </row>
    <row r="6928" spans="14:15" x14ac:dyDescent="0.25">
      <c r="N6928" s="38">
        <f>IF(AND(Sheet2!$K6928=$B$1,Sheet2!$L6928=1),Sheet2!$I6928+Sheet2!$M6928,IF(Sheet2!$K6928=$B$1,Sheet2!$M6928,0))</f>
        <v>0</v>
      </c>
      <c r="O6928" s="38">
        <f>IF(AND(Sheet2!$K6928=$B$2,Sheet2!$L6928=1),Sheet2!$J6928+Sheet2!$M6928,IF(Sheet2!$K6928=$B$2,Sheet2!$M6928,0))</f>
        <v>0</v>
      </c>
    </row>
    <row r="6929" spans="14:15" x14ac:dyDescent="0.25">
      <c r="N6929" s="38">
        <f>IF(AND(Sheet2!$K6929=$B$1,Sheet2!$L6929=1),Sheet2!$I6929+Sheet2!$M6929,IF(Sheet2!$K6929=$B$1,Sheet2!$M6929,0))</f>
        <v>0</v>
      </c>
      <c r="O6929" s="38">
        <f>IF(AND(Sheet2!$K6929=$B$2,Sheet2!$L6929=1),Sheet2!$J6929+Sheet2!$M6929,IF(Sheet2!$K6929=$B$2,Sheet2!$M6929,0))</f>
        <v>0</v>
      </c>
    </row>
    <row r="6930" spans="14:15" x14ac:dyDescent="0.25">
      <c r="N6930" s="38">
        <f>IF(AND(Sheet2!$K6930=$B$1,Sheet2!$L6930=1),Sheet2!$I6930+Sheet2!$M6930,IF(Sheet2!$K6930=$B$1,Sheet2!$M6930,0))</f>
        <v>0</v>
      </c>
      <c r="O6930" s="38">
        <f>IF(AND(Sheet2!$K6930=$B$2,Sheet2!$L6930=1),Sheet2!$J6930+Sheet2!$M6930,IF(Sheet2!$K6930=$B$2,Sheet2!$M6930,0))</f>
        <v>0</v>
      </c>
    </row>
    <row r="6931" spans="14:15" x14ac:dyDescent="0.25">
      <c r="N6931" s="38">
        <f>IF(AND(Sheet2!$K6931=$B$1,Sheet2!$L6931=1),Sheet2!$I6931+Sheet2!$M6931,IF(Sheet2!$K6931=$B$1,Sheet2!$M6931,0))</f>
        <v>0</v>
      </c>
      <c r="O6931" s="38">
        <f>IF(AND(Sheet2!$K6931=$B$2,Sheet2!$L6931=1),Sheet2!$J6931+Sheet2!$M6931,IF(Sheet2!$K6931=$B$2,Sheet2!$M6931,0))</f>
        <v>0</v>
      </c>
    </row>
    <row r="6932" spans="14:15" x14ac:dyDescent="0.25">
      <c r="N6932" s="38">
        <f>IF(AND(Sheet2!$K6932=$B$1,Sheet2!$L6932=1),Sheet2!$I6932+Sheet2!$M6932,IF(Sheet2!$K6932=$B$1,Sheet2!$M6932,0))</f>
        <v>0</v>
      </c>
      <c r="O6932" s="38">
        <f>IF(AND(Sheet2!$K6932=$B$2,Sheet2!$L6932=1),Sheet2!$J6932+Sheet2!$M6932,IF(Sheet2!$K6932=$B$2,Sheet2!$M6932,0))</f>
        <v>0</v>
      </c>
    </row>
    <row r="6933" spans="14:15" x14ac:dyDescent="0.25">
      <c r="N6933" s="38">
        <f>IF(AND(Sheet2!$K6933=$B$1,Sheet2!$L6933=1),Sheet2!$I6933+Sheet2!$M6933,IF(Sheet2!$K6933=$B$1,Sheet2!$M6933,0))</f>
        <v>0</v>
      </c>
      <c r="O6933" s="38">
        <f>IF(AND(Sheet2!$K6933=$B$2,Sheet2!$L6933=1),Sheet2!$J6933+Sheet2!$M6933,IF(Sheet2!$K6933=$B$2,Sheet2!$M6933,0))</f>
        <v>0</v>
      </c>
    </row>
    <row r="6934" spans="14:15" x14ac:dyDescent="0.25">
      <c r="N6934" s="38">
        <f>IF(AND(Sheet2!$K6934=$B$1,Sheet2!$L6934=1),Sheet2!$I6934+Sheet2!$M6934,IF(Sheet2!$K6934=$B$1,Sheet2!$M6934,0))</f>
        <v>0</v>
      </c>
      <c r="O6934" s="38">
        <f>IF(AND(Sheet2!$K6934=$B$2,Sheet2!$L6934=1),Sheet2!$J6934+Sheet2!$M6934,IF(Sheet2!$K6934=$B$2,Sheet2!$M6934,0))</f>
        <v>0</v>
      </c>
    </row>
    <row r="6935" spans="14:15" x14ac:dyDescent="0.25">
      <c r="N6935" s="38">
        <f>IF(AND(Sheet2!$K6935=$B$1,Sheet2!$L6935=1),Sheet2!$I6935+Sheet2!$M6935,IF(Sheet2!$K6935=$B$1,Sheet2!$M6935,0))</f>
        <v>0</v>
      </c>
      <c r="O6935" s="38">
        <f>IF(AND(Sheet2!$K6935=$B$2,Sheet2!$L6935=1),Sheet2!$J6935+Sheet2!$M6935,IF(Sheet2!$K6935=$B$2,Sheet2!$M6935,0))</f>
        <v>0</v>
      </c>
    </row>
    <row r="6936" spans="14:15" x14ac:dyDescent="0.25">
      <c r="N6936" s="38">
        <f>IF(AND(Sheet2!$K6936=$B$1,Sheet2!$L6936=1),Sheet2!$I6936+Sheet2!$M6936,IF(Sheet2!$K6936=$B$1,Sheet2!$M6936,0))</f>
        <v>0</v>
      </c>
      <c r="O6936" s="38">
        <f>IF(AND(Sheet2!$K6936=$B$2,Sheet2!$L6936=1),Sheet2!$J6936+Sheet2!$M6936,IF(Sheet2!$K6936=$B$2,Sheet2!$M6936,0))</f>
        <v>0</v>
      </c>
    </row>
    <row r="6937" spans="14:15" x14ac:dyDescent="0.25">
      <c r="N6937" s="38">
        <f>IF(AND(Sheet2!$K6937=$B$1,Sheet2!$L6937=1),Sheet2!$I6937+Sheet2!$M6937,IF(Sheet2!$K6937=$B$1,Sheet2!$M6937,0))</f>
        <v>0</v>
      </c>
      <c r="O6937" s="38">
        <f>IF(AND(Sheet2!$K6937=$B$2,Sheet2!$L6937=1),Sheet2!$J6937+Sheet2!$M6937,IF(Sheet2!$K6937=$B$2,Sheet2!$M6937,0))</f>
        <v>0</v>
      </c>
    </row>
    <row r="6938" spans="14:15" x14ac:dyDescent="0.25">
      <c r="N6938" s="38">
        <f>IF(AND(Sheet2!$K6938=$B$1,Sheet2!$L6938=1),Sheet2!$I6938+Sheet2!$M6938,IF(Sheet2!$K6938=$B$1,Sheet2!$M6938,0))</f>
        <v>0</v>
      </c>
      <c r="O6938" s="38">
        <f>IF(AND(Sheet2!$K6938=$B$2,Sheet2!$L6938=1),Sheet2!$J6938+Sheet2!$M6938,IF(Sheet2!$K6938=$B$2,Sheet2!$M6938,0))</f>
        <v>0</v>
      </c>
    </row>
    <row r="6939" spans="14:15" x14ac:dyDescent="0.25">
      <c r="N6939" s="38">
        <f>IF(AND(Sheet2!$K6939=$B$1,Sheet2!$L6939=1),Sheet2!$I6939+Sheet2!$M6939,IF(Sheet2!$K6939=$B$1,Sheet2!$M6939,0))</f>
        <v>0</v>
      </c>
      <c r="O6939" s="38">
        <f>IF(AND(Sheet2!$K6939=$B$2,Sheet2!$L6939=1),Sheet2!$J6939+Sheet2!$M6939,IF(Sheet2!$K6939=$B$2,Sheet2!$M6939,0))</f>
        <v>0</v>
      </c>
    </row>
    <row r="6940" spans="14:15" x14ac:dyDescent="0.25">
      <c r="N6940" s="38">
        <f>IF(AND(Sheet2!$K6940=$B$1,Sheet2!$L6940=1),Sheet2!$I6940+Sheet2!$M6940,IF(Sheet2!$K6940=$B$1,Sheet2!$M6940,0))</f>
        <v>0</v>
      </c>
      <c r="O6940" s="38">
        <f>IF(AND(Sheet2!$K6940=$B$2,Sheet2!$L6940=1),Sheet2!$J6940+Sheet2!$M6940,IF(Sheet2!$K6940=$B$2,Sheet2!$M6940,0))</f>
        <v>0</v>
      </c>
    </row>
    <row r="6941" spans="14:15" x14ac:dyDescent="0.25">
      <c r="N6941" s="38">
        <f>IF(AND(Sheet2!$K6941=$B$1,Sheet2!$L6941=1),Sheet2!$I6941+Sheet2!$M6941,IF(Sheet2!$K6941=$B$1,Sheet2!$M6941,0))</f>
        <v>0</v>
      </c>
      <c r="O6941" s="38">
        <f>IF(AND(Sheet2!$K6941=$B$2,Sheet2!$L6941=1),Sheet2!$J6941+Sheet2!$M6941,IF(Sheet2!$K6941=$B$2,Sheet2!$M6941,0))</f>
        <v>0</v>
      </c>
    </row>
    <row r="6942" spans="14:15" x14ac:dyDescent="0.25">
      <c r="N6942" s="38">
        <f>IF(AND(Sheet2!$K6942=$B$1,Sheet2!$L6942=1),Sheet2!$I6942+Sheet2!$M6942,IF(Sheet2!$K6942=$B$1,Sheet2!$M6942,0))</f>
        <v>0</v>
      </c>
      <c r="O6942" s="38">
        <f>IF(AND(Sheet2!$K6942=$B$2,Sheet2!$L6942=1),Sheet2!$J6942+Sheet2!$M6942,IF(Sheet2!$K6942=$B$2,Sheet2!$M6942,0))</f>
        <v>0</v>
      </c>
    </row>
    <row r="6943" spans="14:15" x14ac:dyDescent="0.25">
      <c r="N6943" s="38">
        <f>IF(AND(Sheet2!$K6943=$B$1,Sheet2!$L6943=1),Sheet2!$I6943+Sheet2!$M6943,IF(Sheet2!$K6943=$B$1,Sheet2!$M6943,0))</f>
        <v>0</v>
      </c>
      <c r="O6943" s="38">
        <f>IF(AND(Sheet2!$K6943=$B$2,Sheet2!$L6943=1),Sheet2!$J6943+Sheet2!$M6943,IF(Sheet2!$K6943=$B$2,Sheet2!$M6943,0))</f>
        <v>0</v>
      </c>
    </row>
    <row r="6944" spans="14:15" x14ac:dyDescent="0.25">
      <c r="N6944" s="38">
        <f>IF(AND(Sheet2!$K6944=$B$1,Sheet2!$L6944=1),Sheet2!$I6944+Sheet2!$M6944,IF(Sheet2!$K6944=$B$1,Sheet2!$M6944,0))</f>
        <v>0</v>
      </c>
      <c r="O6944" s="38">
        <f>IF(AND(Sheet2!$K6944=$B$2,Sheet2!$L6944=1),Sheet2!$J6944+Sheet2!$M6944,IF(Sheet2!$K6944=$B$2,Sheet2!$M6944,0))</f>
        <v>0</v>
      </c>
    </row>
    <row r="6945" spans="14:15" x14ac:dyDescent="0.25">
      <c r="N6945" s="38">
        <f>IF(AND(Sheet2!$K6945=$B$1,Sheet2!$L6945=1),Sheet2!$I6945+Sheet2!$M6945,IF(Sheet2!$K6945=$B$1,Sheet2!$M6945,0))</f>
        <v>0</v>
      </c>
      <c r="O6945" s="38">
        <f>IF(AND(Sheet2!$K6945=$B$2,Sheet2!$L6945=1),Sheet2!$J6945+Sheet2!$M6945,IF(Sheet2!$K6945=$B$2,Sheet2!$M6945,0))</f>
        <v>0</v>
      </c>
    </row>
    <row r="6946" spans="14:15" x14ac:dyDescent="0.25">
      <c r="N6946" s="38">
        <f>IF(AND(Sheet2!$K6946=$B$1,Sheet2!$L6946=1),Sheet2!$I6946+Sheet2!$M6946,IF(Sheet2!$K6946=$B$1,Sheet2!$M6946,0))</f>
        <v>0</v>
      </c>
      <c r="O6946" s="38">
        <f>IF(AND(Sheet2!$K6946=$B$2,Sheet2!$L6946=1),Sheet2!$J6946+Sheet2!$M6946,IF(Sheet2!$K6946=$B$2,Sheet2!$M6946,0))</f>
        <v>0</v>
      </c>
    </row>
    <row r="6947" spans="14:15" x14ac:dyDescent="0.25">
      <c r="N6947" s="38">
        <f>IF(AND(Sheet2!$K6947=$B$1,Sheet2!$L6947=1),Sheet2!$I6947+Sheet2!$M6947,IF(Sheet2!$K6947=$B$1,Sheet2!$M6947,0))</f>
        <v>0</v>
      </c>
      <c r="O6947" s="38">
        <f>IF(AND(Sheet2!$K6947=$B$2,Sheet2!$L6947=1),Sheet2!$J6947+Sheet2!$M6947,IF(Sheet2!$K6947=$B$2,Sheet2!$M6947,0))</f>
        <v>0</v>
      </c>
    </row>
    <row r="6948" spans="14:15" x14ac:dyDescent="0.25">
      <c r="N6948" s="38">
        <f>IF(AND(Sheet2!$K6948=$B$1,Sheet2!$L6948=1),Sheet2!$I6948+Sheet2!$M6948,IF(Sheet2!$K6948=$B$1,Sheet2!$M6948,0))</f>
        <v>0</v>
      </c>
      <c r="O6948" s="38">
        <f>IF(AND(Sheet2!$K6948=$B$2,Sheet2!$L6948=1),Sheet2!$J6948+Sheet2!$M6948,IF(Sheet2!$K6948=$B$2,Sheet2!$M6948,0))</f>
        <v>0</v>
      </c>
    </row>
    <row r="6949" spans="14:15" x14ac:dyDescent="0.25">
      <c r="N6949" s="38">
        <f>IF(AND(Sheet2!$K6949=$B$1,Sheet2!$L6949=1),Sheet2!$I6949+Sheet2!$M6949,IF(Sheet2!$K6949=$B$1,Sheet2!$M6949,0))</f>
        <v>0</v>
      </c>
      <c r="O6949" s="38">
        <f>IF(AND(Sheet2!$K6949=$B$2,Sheet2!$L6949=1),Sheet2!$J6949+Sheet2!$M6949,IF(Sheet2!$K6949=$B$2,Sheet2!$M6949,0))</f>
        <v>0</v>
      </c>
    </row>
    <row r="6950" spans="14:15" x14ac:dyDescent="0.25">
      <c r="N6950" s="38">
        <f>IF(AND(Sheet2!$K6950=$B$1,Sheet2!$L6950=1),Sheet2!$I6950+Sheet2!$M6950,IF(Sheet2!$K6950=$B$1,Sheet2!$M6950,0))</f>
        <v>0</v>
      </c>
      <c r="O6950" s="38">
        <f>IF(AND(Sheet2!$K6950=$B$2,Sheet2!$L6950=1),Sheet2!$J6950+Sheet2!$M6950,IF(Sheet2!$K6950=$B$2,Sheet2!$M6950,0))</f>
        <v>0</v>
      </c>
    </row>
    <row r="6951" spans="14:15" x14ac:dyDescent="0.25">
      <c r="N6951" s="38">
        <f>IF(AND(Sheet2!$K6951=$B$1,Sheet2!$L6951=1),Sheet2!$I6951+Sheet2!$M6951,IF(Sheet2!$K6951=$B$1,Sheet2!$M6951,0))</f>
        <v>0</v>
      </c>
      <c r="O6951" s="38">
        <f>IF(AND(Sheet2!$K6951=$B$2,Sheet2!$L6951=1),Sheet2!$J6951+Sheet2!$M6951,IF(Sheet2!$K6951=$B$2,Sheet2!$M6951,0))</f>
        <v>0</v>
      </c>
    </row>
    <row r="6952" spans="14:15" x14ac:dyDescent="0.25">
      <c r="N6952" s="38">
        <f>IF(AND(Sheet2!$K6952=$B$1,Sheet2!$L6952=1),Sheet2!$I6952+Sheet2!$M6952,IF(Sheet2!$K6952=$B$1,Sheet2!$M6952,0))</f>
        <v>0</v>
      </c>
      <c r="O6952" s="38">
        <f>IF(AND(Sheet2!$K6952=$B$2,Sheet2!$L6952=1),Sheet2!$J6952+Sheet2!$M6952,IF(Sheet2!$K6952=$B$2,Sheet2!$M6952,0))</f>
        <v>0</v>
      </c>
    </row>
    <row r="6953" spans="14:15" x14ac:dyDescent="0.25">
      <c r="N6953" s="38">
        <f>IF(AND(Sheet2!$K6953=$B$1,Sheet2!$L6953=1),Sheet2!$I6953+Sheet2!$M6953,IF(Sheet2!$K6953=$B$1,Sheet2!$M6953,0))</f>
        <v>0</v>
      </c>
      <c r="O6953" s="38">
        <f>IF(AND(Sheet2!$K6953=$B$2,Sheet2!$L6953=1),Sheet2!$J6953+Sheet2!$M6953,IF(Sheet2!$K6953=$B$2,Sheet2!$M6953,0))</f>
        <v>0</v>
      </c>
    </row>
    <row r="6954" spans="14:15" x14ac:dyDescent="0.25">
      <c r="N6954" s="38">
        <f>IF(AND(Sheet2!$K6954=$B$1,Sheet2!$L6954=1),Sheet2!$I6954+Sheet2!$M6954,IF(Sheet2!$K6954=$B$1,Sheet2!$M6954,0))</f>
        <v>0</v>
      </c>
      <c r="O6954" s="38">
        <f>IF(AND(Sheet2!$K6954=$B$2,Sheet2!$L6954=1),Sheet2!$J6954+Sheet2!$M6954,IF(Sheet2!$K6954=$B$2,Sheet2!$M6954,0))</f>
        <v>0</v>
      </c>
    </row>
    <row r="6955" spans="14:15" x14ac:dyDescent="0.25">
      <c r="N6955" s="38">
        <f>IF(AND(Sheet2!$K6955=$B$1,Sheet2!$L6955=1),Sheet2!$I6955+Sheet2!$M6955,IF(Sheet2!$K6955=$B$1,Sheet2!$M6955,0))</f>
        <v>0</v>
      </c>
      <c r="O6955" s="38">
        <f>IF(AND(Sheet2!$K6955=$B$2,Sheet2!$L6955=1),Sheet2!$J6955+Sheet2!$M6955,IF(Sheet2!$K6955=$B$2,Sheet2!$M6955,0))</f>
        <v>0</v>
      </c>
    </row>
    <row r="6956" spans="14:15" x14ac:dyDescent="0.25">
      <c r="N6956" s="38">
        <f>IF(AND(Sheet2!$K6956=$B$1,Sheet2!$L6956=1),Sheet2!$I6956+Sheet2!$M6956,IF(Sheet2!$K6956=$B$1,Sheet2!$M6956,0))</f>
        <v>0</v>
      </c>
      <c r="O6956" s="38">
        <f>IF(AND(Sheet2!$K6956=$B$2,Sheet2!$L6956=1),Sheet2!$J6956+Sheet2!$M6956,IF(Sheet2!$K6956=$B$2,Sheet2!$M6956,0))</f>
        <v>0</v>
      </c>
    </row>
    <row r="6957" spans="14:15" x14ac:dyDescent="0.25">
      <c r="N6957" s="38">
        <f>IF(AND(Sheet2!$K6957=$B$1,Sheet2!$L6957=1),Sheet2!$I6957+Sheet2!$M6957,IF(Sheet2!$K6957=$B$1,Sheet2!$M6957,0))</f>
        <v>0</v>
      </c>
      <c r="O6957" s="38">
        <f>IF(AND(Sheet2!$K6957=$B$2,Sheet2!$L6957=1),Sheet2!$J6957+Sheet2!$M6957,IF(Sheet2!$K6957=$B$2,Sheet2!$M6957,0))</f>
        <v>0</v>
      </c>
    </row>
    <row r="6958" spans="14:15" x14ac:dyDescent="0.25">
      <c r="N6958" s="38">
        <f>IF(AND(Sheet2!$K6958=$B$1,Sheet2!$L6958=1),Sheet2!$I6958+Sheet2!$M6958,IF(Sheet2!$K6958=$B$1,Sheet2!$M6958,0))</f>
        <v>0</v>
      </c>
      <c r="O6958" s="38">
        <f>IF(AND(Sheet2!$K6958=$B$2,Sheet2!$L6958=1),Sheet2!$J6958+Sheet2!$M6958,IF(Sheet2!$K6958=$B$2,Sheet2!$M6958,0))</f>
        <v>0</v>
      </c>
    </row>
    <row r="6959" spans="14:15" x14ac:dyDescent="0.25">
      <c r="N6959" s="38">
        <f>IF(AND(Sheet2!$K6959=$B$1,Sheet2!$L6959=1),Sheet2!$I6959+Sheet2!$M6959,IF(Sheet2!$K6959=$B$1,Sheet2!$M6959,0))</f>
        <v>0</v>
      </c>
      <c r="O6959" s="38">
        <f>IF(AND(Sheet2!$K6959=$B$2,Sheet2!$L6959=1),Sheet2!$J6959+Sheet2!$M6959,IF(Sheet2!$K6959=$B$2,Sheet2!$M6959,0))</f>
        <v>0</v>
      </c>
    </row>
    <row r="6960" spans="14:15" x14ac:dyDescent="0.25">
      <c r="N6960" s="38">
        <f>IF(AND(Sheet2!$K6960=$B$1,Sheet2!$L6960=1),Sheet2!$I6960+Sheet2!$M6960,IF(Sheet2!$K6960=$B$1,Sheet2!$M6960,0))</f>
        <v>0</v>
      </c>
      <c r="O6960" s="38">
        <f>IF(AND(Sheet2!$K6960=$B$2,Sheet2!$L6960=1),Sheet2!$J6960+Sheet2!$M6960,IF(Sheet2!$K6960=$B$2,Sheet2!$M6960,0))</f>
        <v>0</v>
      </c>
    </row>
    <row r="6961" spans="14:15" x14ac:dyDescent="0.25">
      <c r="N6961" s="38">
        <f>IF(AND(Sheet2!$K6961=$B$1,Sheet2!$L6961=1),Sheet2!$I6961+Sheet2!$M6961,IF(Sheet2!$K6961=$B$1,Sheet2!$M6961,0))</f>
        <v>0</v>
      </c>
      <c r="O6961" s="38">
        <f>IF(AND(Sheet2!$K6961=$B$2,Sheet2!$L6961=1),Sheet2!$J6961+Sheet2!$M6961,IF(Sheet2!$K6961=$B$2,Sheet2!$M6961,0))</f>
        <v>0</v>
      </c>
    </row>
    <row r="6962" spans="14:15" x14ac:dyDescent="0.25">
      <c r="N6962" s="38">
        <f>IF(AND(Sheet2!$K6962=$B$1,Sheet2!$L6962=1),Sheet2!$I6962+Sheet2!$M6962,IF(Sheet2!$K6962=$B$1,Sheet2!$M6962,0))</f>
        <v>0</v>
      </c>
      <c r="O6962" s="38">
        <f>IF(AND(Sheet2!$K6962=$B$2,Sheet2!$L6962=1),Sheet2!$J6962+Sheet2!$M6962,IF(Sheet2!$K6962=$B$2,Sheet2!$M6962,0))</f>
        <v>0</v>
      </c>
    </row>
    <row r="6963" spans="14:15" x14ac:dyDescent="0.25">
      <c r="N6963" s="38">
        <f>IF(AND(Sheet2!$K6963=$B$1,Sheet2!$L6963=1),Sheet2!$I6963+Sheet2!$M6963,IF(Sheet2!$K6963=$B$1,Sheet2!$M6963,0))</f>
        <v>0</v>
      </c>
      <c r="O6963" s="38">
        <f>IF(AND(Sheet2!$K6963=$B$2,Sheet2!$L6963=1),Sheet2!$J6963+Sheet2!$M6963,IF(Sheet2!$K6963=$B$2,Sheet2!$M6963,0))</f>
        <v>0</v>
      </c>
    </row>
    <row r="6964" spans="14:15" x14ac:dyDescent="0.25">
      <c r="N6964" s="38">
        <f>IF(AND(Sheet2!$K6964=$B$1,Sheet2!$L6964=1),Sheet2!$I6964+Sheet2!$M6964,IF(Sheet2!$K6964=$B$1,Sheet2!$M6964,0))</f>
        <v>0</v>
      </c>
      <c r="O6964" s="38">
        <f>IF(AND(Sheet2!$K6964=$B$2,Sheet2!$L6964=1),Sheet2!$J6964+Sheet2!$M6964,IF(Sheet2!$K6964=$B$2,Sheet2!$M6964,0))</f>
        <v>0</v>
      </c>
    </row>
    <row r="6965" spans="14:15" x14ac:dyDescent="0.25">
      <c r="N6965" s="38">
        <f>IF(AND(Sheet2!$K6965=$B$1,Sheet2!$L6965=1),Sheet2!$I6965+Sheet2!$M6965,IF(Sheet2!$K6965=$B$1,Sheet2!$M6965,0))</f>
        <v>0</v>
      </c>
      <c r="O6965" s="38">
        <f>IF(AND(Sheet2!$K6965=$B$2,Sheet2!$L6965=1),Sheet2!$J6965+Sheet2!$M6965,IF(Sheet2!$K6965=$B$2,Sheet2!$M6965,0))</f>
        <v>0</v>
      </c>
    </row>
    <row r="6966" spans="14:15" x14ac:dyDescent="0.25">
      <c r="N6966" s="38">
        <f>IF(AND(Sheet2!$K6966=$B$1,Sheet2!$L6966=1),Sheet2!$I6966+Sheet2!$M6966,IF(Sheet2!$K6966=$B$1,Sheet2!$M6966,0))</f>
        <v>0</v>
      </c>
      <c r="O6966" s="38">
        <f>IF(AND(Sheet2!$K6966=$B$2,Sheet2!$L6966=1),Sheet2!$J6966+Sheet2!$M6966,IF(Sheet2!$K6966=$B$2,Sheet2!$M6966,0))</f>
        <v>0</v>
      </c>
    </row>
    <row r="6967" spans="14:15" x14ac:dyDescent="0.25">
      <c r="N6967" s="38">
        <f>IF(AND(Sheet2!$K6967=$B$1,Sheet2!$L6967=1),Sheet2!$I6967+Sheet2!$M6967,IF(Sheet2!$K6967=$B$1,Sheet2!$M6967,0))</f>
        <v>0</v>
      </c>
      <c r="O6967" s="38">
        <f>IF(AND(Sheet2!$K6967=$B$2,Sheet2!$L6967=1),Sheet2!$J6967+Sheet2!$M6967,IF(Sheet2!$K6967=$B$2,Sheet2!$M6967,0))</f>
        <v>0</v>
      </c>
    </row>
    <row r="6968" spans="14:15" x14ac:dyDescent="0.25">
      <c r="N6968" s="38">
        <f>IF(AND(Sheet2!$K6968=$B$1,Sheet2!$L6968=1),Sheet2!$I6968+Sheet2!$M6968,IF(Sheet2!$K6968=$B$1,Sheet2!$M6968,0))</f>
        <v>0</v>
      </c>
      <c r="O6968" s="38">
        <f>IF(AND(Sheet2!$K6968=$B$2,Sheet2!$L6968=1),Sheet2!$J6968+Sheet2!$M6968,IF(Sheet2!$K6968=$B$2,Sheet2!$M6968,0))</f>
        <v>0</v>
      </c>
    </row>
    <row r="6969" spans="14:15" x14ac:dyDescent="0.25">
      <c r="N6969" s="38">
        <f>IF(AND(Sheet2!$K6969=$B$1,Sheet2!$L6969=1),Sheet2!$I6969+Sheet2!$M6969,IF(Sheet2!$K6969=$B$1,Sheet2!$M6969,0))</f>
        <v>0</v>
      </c>
      <c r="O6969" s="38">
        <f>IF(AND(Sheet2!$K6969=$B$2,Sheet2!$L6969=1),Sheet2!$J6969+Sheet2!$M6969,IF(Sheet2!$K6969=$B$2,Sheet2!$M6969,0))</f>
        <v>0</v>
      </c>
    </row>
    <row r="6970" spans="14:15" x14ac:dyDescent="0.25">
      <c r="N6970" s="38">
        <f>IF(AND(Sheet2!$K6970=$B$1,Sheet2!$L6970=1),Sheet2!$I6970+Sheet2!$M6970,IF(Sheet2!$K6970=$B$1,Sheet2!$M6970,0))</f>
        <v>0</v>
      </c>
      <c r="O6970" s="38">
        <f>IF(AND(Sheet2!$K6970=$B$2,Sheet2!$L6970=1),Sheet2!$J6970+Sheet2!$M6970,IF(Sheet2!$K6970=$B$2,Sheet2!$M6970,0))</f>
        <v>0</v>
      </c>
    </row>
    <row r="6971" spans="14:15" x14ac:dyDescent="0.25">
      <c r="N6971" s="38">
        <f>IF(AND(Sheet2!$K6971=$B$1,Sheet2!$L6971=1),Sheet2!$I6971+Sheet2!$M6971,IF(Sheet2!$K6971=$B$1,Sheet2!$M6971,0))</f>
        <v>0</v>
      </c>
      <c r="O6971" s="38">
        <f>IF(AND(Sheet2!$K6971=$B$2,Sheet2!$L6971=1),Sheet2!$J6971+Sheet2!$M6971,IF(Sheet2!$K6971=$B$2,Sheet2!$M6971,0))</f>
        <v>0</v>
      </c>
    </row>
    <row r="6972" spans="14:15" x14ac:dyDescent="0.25">
      <c r="N6972" s="38">
        <f>IF(AND(Sheet2!$K6972=$B$1,Sheet2!$L6972=1),Sheet2!$I6972+Sheet2!$M6972,IF(Sheet2!$K6972=$B$1,Sheet2!$M6972,0))</f>
        <v>0</v>
      </c>
      <c r="O6972" s="38">
        <f>IF(AND(Sheet2!$K6972=$B$2,Sheet2!$L6972=1),Sheet2!$J6972+Sheet2!$M6972,IF(Sheet2!$K6972=$B$2,Sheet2!$M6972,0))</f>
        <v>0</v>
      </c>
    </row>
    <row r="6973" spans="14:15" x14ac:dyDescent="0.25">
      <c r="N6973" s="38">
        <f>IF(AND(Sheet2!$K6973=$B$1,Sheet2!$L6973=1),Sheet2!$I6973+Sheet2!$M6973,IF(Sheet2!$K6973=$B$1,Sheet2!$M6973,0))</f>
        <v>0</v>
      </c>
      <c r="O6973" s="38">
        <f>IF(AND(Sheet2!$K6973=$B$2,Sheet2!$L6973=1),Sheet2!$J6973+Sheet2!$M6973,IF(Sheet2!$K6973=$B$2,Sheet2!$M6973,0))</f>
        <v>0</v>
      </c>
    </row>
    <row r="6974" spans="14:15" x14ac:dyDescent="0.25">
      <c r="N6974" s="38">
        <f>IF(AND(Sheet2!$K6974=$B$1,Sheet2!$L6974=1),Sheet2!$I6974+Sheet2!$M6974,IF(Sheet2!$K6974=$B$1,Sheet2!$M6974,0))</f>
        <v>0</v>
      </c>
      <c r="O6974" s="38">
        <f>IF(AND(Sheet2!$K6974=$B$2,Sheet2!$L6974=1),Sheet2!$J6974+Sheet2!$M6974,IF(Sheet2!$K6974=$B$2,Sheet2!$M6974,0))</f>
        <v>0</v>
      </c>
    </row>
    <row r="6975" spans="14:15" x14ac:dyDescent="0.25">
      <c r="N6975" s="38">
        <f>IF(AND(Sheet2!$K6975=$B$1,Sheet2!$L6975=1),Sheet2!$I6975+Sheet2!$M6975,IF(Sheet2!$K6975=$B$1,Sheet2!$M6975,0))</f>
        <v>0</v>
      </c>
      <c r="O6975" s="38">
        <f>IF(AND(Sheet2!$K6975=$B$2,Sheet2!$L6975=1),Sheet2!$J6975+Sheet2!$M6975,IF(Sheet2!$K6975=$B$2,Sheet2!$M6975,0))</f>
        <v>0</v>
      </c>
    </row>
    <row r="6976" spans="14:15" x14ac:dyDescent="0.25">
      <c r="N6976" s="38">
        <f>IF(AND(Sheet2!$K6976=$B$1,Sheet2!$L6976=1),Sheet2!$I6976+Sheet2!$M6976,IF(Sheet2!$K6976=$B$1,Sheet2!$M6976,0))</f>
        <v>0</v>
      </c>
      <c r="O6976" s="38">
        <f>IF(AND(Sheet2!$K6976=$B$2,Sheet2!$L6976=1),Sheet2!$J6976+Sheet2!$M6976,IF(Sheet2!$K6976=$B$2,Sheet2!$M6976,0))</f>
        <v>0</v>
      </c>
    </row>
    <row r="6977" spans="14:15" x14ac:dyDescent="0.25">
      <c r="N6977" s="38">
        <f>IF(AND(Sheet2!$K6977=$B$1,Sheet2!$L6977=1),Sheet2!$I6977+Sheet2!$M6977,IF(Sheet2!$K6977=$B$1,Sheet2!$M6977,0))</f>
        <v>0</v>
      </c>
      <c r="O6977" s="38">
        <f>IF(AND(Sheet2!$K6977=$B$2,Sheet2!$L6977=1),Sheet2!$J6977+Sheet2!$M6977,IF(Sheet2!$K6977=$B$2,Sheet2!$M6977,0))</f>
        <v>0</v>
      </c>
    </row>
    <row r="6978" spans="14:15" x14ac:dyDescent="0.25">
      <c r="N6978" s="38">
        <f>IF(AND(Sheet2!$K6978=$B$1,Sheet2!$L6978=1),Sheet2!$I6978+Sheet2!$M6978,IF(Sheet2!$K6978=$B$1,Sheet2!$M6978,0))</f>
        <v>0</v>
      </c>
      <c r="O6978" s="38">
        <f>IF(AND(Sheet2!$K6978=$B$2,Sheet2!$L6978=1),Sheet2!$J6978+Sheet2!$M6978,IF(Sheet2!$K6978=$B$2,Sheet2!$M6978,0))</f>
        <v>0</v>
      </c>
    </row>
    <row r="6979" spans="14:15" x14ac:dyDescent="0.25">
      <c r="N6979" s="38">
        <f>IF(AND(Sheet2!$K6979=$B$1,Sheet2!$L6979=1),Sheet2!$I6979+Sheet2!$M6979,IF(Sheet2!$K6979=$B$1,Sheet2!$M6979,0))</f>
        <v>0</v>
      </c>
      <c r="O6979" s="38">
        <f>IF(AND(Sheet2!$K6979=$B$2,Sheet2!$L6979=1),Sheet2!$J6979+Sheet2!$M6979,IF(Sheet2!$K6979=$B$2,Sheet2!$M6979,0))</f>
        <v>0</v>
      </c>
    </row>
    <row r="6980" spans="14:15" x14ac:dyDescent="0.25">
      <c r="N6980" s="38">
        <f>IF(AND(Sheet2!$K6980=$B$1,Sheet2!$L6980=1),Sheet2!$I6980+Sheet2!$M6980,IF(Sheet2!$K6980=$B$1,Sheet2!$M6980,0))</f>
        <v>0</v>
      </c>
      <c r="O6980" s="38">
        <f>IF(AND(Sheet2!$K6980=$B$2,Sheet2!$L6980=1),Sheet2!$J6980+Sheet2!$M6980,IF(Sheet2!$K6980=$B$2,Sheet2!$M6980,0))</f>
        <v>0</v>
      </c>
    </row>
    <row r="6981" spans="14:15" x14ac:dyDescent="0.25">
      <c r="N6981" s="38">
        <f>IF(AND(Sheet2!$K6981=$B$1,Sheet2!$L6981=1),Sheet2!$I6981+Sheet2!$M6981,IF(Sheet2!$K6981=$B$1,Sheet2!$M6981,0))</f>
        <v>0</v>
      </c>
      <c r="O6981" s="38">
        <f>IF(AND(Sheet2!$K6981=$B$2,Sheet2!$L6981=1),Sheet2!$J6981+Sheet2!$M6981,IF(Sheet2!$K6981=$B$2,Sheet2!$M6981,0))</f>
        <v>0</v>
      </c>
    </row>
    <row r="6982" spans="14:15" x14ac:dyDescent="0.25">
      <c r="N6982" s="38">
        <f>IF(AND(Sheet2!$K6982=$B$1,Sheet2!$L6982=1),Sheet2!$I6982+Sheet2!$M6982,IF(Sheet2!$K6982=$B$1,Sheet2!$M6982,0))</f>
        <v>0</v>
      </c>
      <c r="O6982" s="38">
        <f>IF(AND(Sheet2!$K6982=$B$2,Sheet2!$L6982=1),Sheet2!$J6982+Sheet2!$M6982,IF(Sheet2!$K6982=$B$2,Sheet2!$M6982,0))</f>
        <v>0</v>
      </c>
    </row>
    <row r="6983" spans="14:15" x14ac:dyDescent="0.25">
      <c r="N6983" s="38">
        <f>IF(AND(Sheet2!$K6983=$B$1,Sheet2!$L6983=1),Sheet2!$I6983+Sheet2!$M6983,IF(Sheet2!$K6983=$B$1,Sheet2!$M6983,0))</f>
        <v>0</v>
      </c>
      <c r="O6983" s="38">
        <f>IF(AND(Sheet2!$K6983=$B$2,Sheet2!$L6983=1),Sheet2!$J6983+Sheet2!$M6983,IF(Sheet2!$K6983=$B$2,Sheet2!$M6983,0))</f>
        <v>0</v>
      </c>
    </row>
    <row r="6984" spans="14:15" x14ac:dyDescent="0.25">
      <c r="N6984" s="38">
        <f>IF(AND(Sheet2!$K6984=$B$1,Sheet2!$L6984=1),Sheet2!$I6984+Sheet2!$M6984,IF(Sheet2!$K6984=$B$1,Sheet2!$M6984,0))</f>
        <v>0</v>
      </c>
      <c r="O6984" s="38">
        <f>IF(AND(Sheet2!$K6984=$B$2,Sheet2!$L6984=1),Sheet2!$J6984+Sheet2!$M6984,IF(Sheet2!$K6984=$B$2,Sheet2!$M6984,0))</f>
        <v>0</v>
      </c>
    </row>
    <row r="6985" spans="14:15" x14ac:dyDescent="0.25">
      <c r="N6985" s="38">
        <f>IF(AND(Sheet2!$K6985=$B$1,Sheet2!$L6985=1),Sheet2!$I6985+Sheet2!$M6985,IF(Sheet2!$K6985=$B$1,Sheet2!$M6985,0))</f>
        <v>0</v>
      </c>
      <c r="O6985" s="38">
        <f>IF(AND(Sheet2!$K6985=$B$2,Sheet2!$L6985=1),Sheet2!$J6985+Sheet2!$M6985,IF(Sheet2!$K6985=$B$2,Sheet2!$M6985,0))</f>
        <v>0</v>
      </c>
    </row>
    <row r="6986" spans="14:15" x14ac:dyDescent="0.25">
      <c r="N6986" s="38">
        <f>IF(AND(Sheet2!$K6986=$B$1,Sheet2!$L6986=1),Sheet2!$I6986+Sheet2!$M6986,IF(Sheet2!$K6986=$B$1,Sheet2!$M6986,0))</f>
        <v>0</v>
      </c>
      <c r="O6986" s="38">
        <f>IF(AND(Sheet2!$K6986=$B$2,Sheet2!$L6986=1),Sheet2!$J6986+Sheet2!$M6986,IF(Sheet2!$K6986=$B$2,Sheet2!$M6986,0))</f>
        <v>0</v>
      </c>
    </row>
    <row r="6987" spans="14:15" x14ac:dyDescent="0.25">
      <c r="N6987" s="38">
        <f>IF(AND(Sheet2!$K6987=$B$1,Sheet2!$L6987=1),Sheet2!$I6987+Sheet2!$M6987,IF(Sheet2!$K6987=$B$1,Sheet2!$M6987,0))</f>
        <v>0</v>
      </c>
      <c r="O6987" s="38">
        <f>IF(AND(Sheet2!$K6987=$B$2,Sheet2!$L6987=1),Sheet2!$J6987+Sheet2!$M6987,IF(Sheet2!$K6987=$B$2,Sheet2!$M6987,0))</f>
        <v>0</v>
      </c>
    </row>
    <row r="6988" spans="14:15" x14ac:dyDescent="0.25">
      <c r="N6988" s="38">
        <f>IF(AND(Sheet2!$K6988=$B$1,Sheet2!$L6988=1),Sheet2!$I6988+Sheet2!$M6988,IF(Sheet2!$K6988=$B$1,Sheet2!$M6988,0))</f>
        <v>0</v>
      </c>
      <c r="O6988" s="38">
        <f>IF(AND(Sheet2!$K6988=$B$2,Sheet2!$L6988=1),Sheet2!$J6988+Sheet2!$M6988,IF(Sheet2!$K6988=$B$2,Sheet2!$M6988,0))</f>
        <v>0</v>
      </c>
    </row>
    <row r="6989" spans="14:15" x14ac:dyDescent="0.25">
      <c r="N6989" s="38">
        <f>IF(AND(Sheet2!$K6989=$B$1,Sheet2!$L6989=1),Sheet2!$I6989+Sheet2!$M6989,IF(Sheet2!$K6989=$B$1,Sheet2!$M6989,0))</f>
        <v>0</v>
      </c>
      <c r="O6989" s="38">
        <f>IF(AND(Sheet2!$K6989=$B$2,Sheet2!$L6989=1),Sheet2!$J6989+Sheet2!$M6989,IF(Sheet2!$K6989=$B$2,Sheet2!$M6989,0))</f>
        <v>0</v>
      </c>
    </row>
    <row r="6990" spans="14:15" x14ac:dyDescent="0.25">
      <c r="N6990" s="38">
        <f>IF(AND(Sheet2!$K6990=$B$1,Sheet2!$L6990=1),Sheet2!$I6990+Sheet2!$M6990,IF(Sheet2!$K6990=$B$1,Sheet2!$M6990,0))</f>
        <v>0</v>
      </c>
      <c r="O6990" s="38">
        <f>IF(AND(Sheet2!$K6990=$B$2,Sheet2!$L6990=1),Sheet2!$J6990+Sheet2!$M6990,IF(Sheet2!$K6990=$B$2,Sheet2!$M6990,0))</f>
        <v>0</v>
      </c>
    </row>
    <row r="6991" spans="14:15" x14ac:dyDescent="0.25">
      <c r="N6991" s="38">
        <f>IF(AND(Sheet2!$K6991=$B$1,Sheet2!$L6991=1),Sheet2!$I6991+Sheet2!$M6991,IF(Sheet2!$K6991=$B$1,Sheet2!$M6991,0))</f>
        <v>0</v>
      </c>
      <c r="O6991" s="38">
        <f>IF(AND(Sheet2!$K6991=$B$2,Sheet2!$L6991=1),Sheet2!$J6991+Sheet2!$M6991,IF(Sheet2!$K6991=$B$2,Sheet2!$M6991,0))</f>
        <v>0</v>
      </c>
    </row>
    <row r="6992" spans="14:15" x14ac:dyDescent="0.25">
      <c r="N6992" s="38">
        <f>IF(AND(Sheet2!$K6992=$B$1,Sheet2!$L6992=1),Sheet2!$I6992+Sheet2!$M6992,IF(Sheet2!$K6992=$B$1,Sheet2!$M6992,0))</f>
        <v>0</v>
      </c>
      <c r="O6992" s="38">
        <f>IF(AND(Sheet2!$K6992=$B$2,Sheet2!$L6992=1),Sheet2!$J6992+Sheet2!$M6992,IF(Sheet2!$K6992=$B$2,Sheet2!$M6992,0))</f>
        <v>0</v>
      </c>
    </row>
    <row r="6993" spans="14:15" x14ac:dyDescent="0.25">
      <c r="N6993" s="38">
        <f>IF(AND(Sheet2!$K6993=$B$1,Sheet2!$L6993=1),Sheet2!$I6993+Sheet2!$M6993,IF(Sheet2!$K6993=$B$1,Sheet2!$M6993,0))</f>
        <v>0</v>
      </c>
      <c r="O6993" s="38">
        <f>IF(AND(Sheet2!$K6993=$B$2,Sheet2!$L6993=1),Sheet2!$J6993+Sheet2!$M6993,IF(Sheet2!$K6993=$B$2,Sheet2!$M6993,0))</f>
        <v>0</v>
      </c>
    </row>
    <row r="6994" spans="14:15" x14ac:dyDescent="0.25">
      <c r="N6994" s="38">
        <f>IF(AND(Sheet2!$K6994=$B$1,Sheet2!$L6994=1),Sheet2!$I6994+Sheet2!$M6994,IF(Sheet2!$K6994=$B$1,Sheet2!$M6994,0))</f>
        <v>0</v>
      </c>
      <c r="O6994" s="38">
        <f>IF(AND(Sheet2!$K6994=$B$2,Sheet2!$L6994=1),Sheet2!$J6994+Sheet2!$M6994,IF(Sheet2!$K6994=$B$2,Sheet2!$M6994,0))</f>
        <v>0</v>
      </c>
    </row>
    <row r="6995" spans="14:15" x14ac:dyDescent="0.25">
      <c r="N6995" s="38">
        <f>IF(AND(Sheet2!$K6995=$B$1,Sheet2!$L6995=1),Sheet2!$I6995+Sheet2!$M6995,IF(Sheet2!$K6995=$B$1,Sheet2!$M6995,0))</f>
        <v>0</v>
      </c>
      <c r="O6995" s="38">
        <f>IF(AND(Sheet2!$K6995=$B$2,Sheet2!$L6995=1),Sheet2!$J6995+Sheet2!$M6995,IF(Sheet2!$K6995=$B$2,Sheet2!$M6995,0))</f>
        <v>0</v>
      </c>
    </row>
    <row r="6996" spans="14:15" x14ac:dyDescent="0.25">
      <c r="N6996" s="38">
        <f>IF(AND(Sheet2!$K6996=$B$1,Sheet2!$L6996=1),Sheet2!$I6996+Sheet2!$M6996,IF(Sheet2!$K6996=$B$1,Sheet2!$M6996,0))</f>
        <v>0</v>
      </c>
      <c r="O6996" s="38">
        <f>IF(AND(Sheet2!$K6996=$B$2,Sheet2!$L6996=1),Sheet2!$J6996+Sheet2!$M6996,IF(Sheet2!$K6996=$B$2,Sheet2!$M6996,0))</f>
        <v>0</v>
      </c>
    </row>
    <row r="6997" spans="14:15" x14ac:dyDescent="0.25">
      <c r="N6997" s="38">
        <f>IF(AND(Sheet2!$K6997=$B$1,Sheet2!$L6997=1),Sheet2!$I6997+Sheet2!$M6997,IF(Sheet2!$K6997=$B$1,Sheet2!$M6997,0))</f>
        <v>0</v>
      </c>
      <c r="O6997" s="38">
        <f>IF(AND(Sheet2!$K6997=$B$2,Sheet2!$L6997=1),Sheet2!$J6997+Sheet2!$M6997,IF(Sheet2!$K6997=$B$2,Sheet2!$M6997,0))</f>
        <v>0</v>
      </c>
    </row>
    <row r="6998" spans="14:15" x14ac:dyDescent="0.25">
      <c r="N6998" s="38">
        <f>IF(AND(Sheet2!$K6998=$B$1,Sheet2!$L6998=1),Sheet2!$I6998+Sheet2!$M6998,IF(Sheet2!$K6998=$B$1,Sheet2!$M6998,0))</f>
        <v>0</v>
      </c>
      <c r="O6998" s="38">
        <f>IF(AND(Sheet2!$K6998=$B$2,Sheet2!$L6998=1),Sheet2!$J6998+Sheet2!$M6998,IF(Sheet2!$K6998=$B$2,Sheet2!$M6998,0))</f>
        <v>0</v>
      </c>
    </row>
    <row r="6999" spans="14:15" x14ac:dyDescent="0.25">
      <c r="N6999" s="38">
        <f>IF(AND(Sheet2!$K6999=$B$1,Sheet2!$L6999=1),Sheet2!$I6999+Sheet2!$M6999,IF(Sheet2!$K6999=$B$1,Sheet2!$M6999,0))</f>
        <v>0</v>
      </c>
      <c r="O6999" s="38">
        <f>IF(AND(Sheet2!$K6999=$B$2,Sheet2!$L6999=1),Sheet2!$J6999+Sheet2!$M6999,IF(Sheet2!$K6999=$B$2,Sheet2!$M6999,0))</f>
        <v>0</v>
      </c>
    </row>
    <row r="7000" spans="14:15" x14ac:dyDescent="0.25">
      <c r="N7000" s="38">
        <f>IF(AND(Sheet2!$K7000=$B$1,Sheet2!$L7000=1),Sheet2!$I7000+Sheet2!$M7000,IF(Sheet2!$K7000=$B$1,Sheet2!$M7000,0))</f>
        <v>0</v>
      </c>
      <c r="O7000" s="38">
        <f>IF(AND(Sheet2!$K7000=$B$2,Sheet2!$L7000=1),Sheet2!$J7000+Sheet2!$M7000,IF(Sheet2!$K7000=$B$2,Sheet2!$M7000,0))</f>
        <v>0</v>
      </c>
    </row>
    <row r="7001" spans="14:15" x14ac:dyDescent="0.25">
      <c r="N7001" s="38">
        <f>IF(AND(Sheet2!$K7001=$B$1,Sheet2!$L7001=1),Sheet2!$I7001+Sheet2!$M7001,IF(Sheet2!$K7001=$B$1,Sheet2!$M7001,0))</f>
        <v>0</v>
      </c>
      <c r="O7001" s="38">
        <f>IF(AND(Sheet2!$K7001=$B$2,Sheet2!$L7001=1),Sheet2!$J7001+Sheet2!$M7001,IF(Sheet2!$K7001=$B$2,Sheet2!$M7001,0))</f>
        <v>0</v>
      </c>
    </row>
    <row r="7002" spans="14:15" x14ac:dyDescent="0.25">
      <c r="N7002" s="38">
        <f>IF(AND(Sheet2!$K7002=$B$1,Sheet2!$L7002=1),Sheet2!$I7002+Sheet2!$M7002,IF(Sheet2!$K7002=$B$1,Sheet2!$M7002,0))</f>
        <v>0</v>
      </c>
      <c r="O7002" s="38">
        <f>IF(AND(Sheet2!$K7002=$B$2,Sheet2!$L7002=1),Sheet2!$J7002+Sheet2!$M7002,IF(Sheet2!$K7002=$B$2,Sheet2!$M7002,0))</f>
        <v>0</v>
      </c>
    </row>
    <row r="7003" spans="14:15" x14ac:dyDescent="0.25">
      <c r="N7003" s="38">
        <f>IF(AND(Sheet2!$K7003=$B$1,Sheet2!$L7003=1),Sheet2!$I7003+Sheet2!$M7003,IF(Sheet2!$K7003=$B$1,Sheet2!$M7003,0))</f>
        <v>0</v>
      </c>
      <c r="O7003" s="38">
        <f>IF(AND(Sheet2!$K7003=$B$2,Sheet2!$L7003=1),Sheet2!$J7003+Sheet2!$M7003,IF(Sheet2!$K7003=$B$2,Sheet2!$M7003,0))</f>
        <v>0</v>
      </c>
    </row>
    <row r="7004" spans="14:15" x14ac:dyDescent="0.25">
      <c r="N7004" s="38">
        <f>IF(AND(Sheet2!$K7004=$B$1,Sheet2!$L7004=1),Sheet2!$I7004+Sheet2!$M7004,IF(Sheet2!$K7004=$B$1,Sheet2!$M7004,0))</f>
        <v>0</v>
      </c>
      <c r="O7004" s="38">
        <f>IF(AND(Sheet2!$K7004=$B$2,Sheet2!$L7004=1),Sheet2!$J7004+Sheet2!$M7004,IF(Sheet2!$K7004=$B$2,Sheet2!$M7004,0))</f>
        <v>0</v>
      </c>
    </row>
    <row r="7005" spans="14:15" x14ac:dyDescent="0.25">
      <c r="N7005" s="38">
        <f>IF(AND(Sheet2!$K7005=$B$1,Sheet2!$L7005=1),Sheet2!$I7005+Sheet2!$M7005,IF(Sheet2!$K7005=$B$1,Sheet2!$M7005,0))</f>
        <v>0</v>
      </c>
      <c r="O7005" s="38">
        <f>IF(AND(Sheet2!$K7005=$B$2,Sheet2!$L7005=1),Sheet2!$J7005+Sheet2!$M7005,IF(Sheet2!$K7005=$B$2,Sheet2!$M7005,0))</f>
        <v>0</v>
      </c>
    </row>
    <row r="7006" spans="14:15" x14ac:dyDescent="0.25">
      <c r="N7006" s="38">
        <f>IF(AND(Sheet2!$K7006=$B$1,Sheet2!$L7006=1),Sheet2!$I7006+Sheet2!$M7006,IF(Sheet2!$K7006=$B$1,Sheet2!$M7006,0))</f>
        <v>0</v>
      </c>
      <c r="O7006" s="38">
        <f>IF(AND(Sheet2!$K7006=$B$2,Sheet2!$L7006=1),Sheet2!$J7006+Sheet2!$M7006,IF(Sheet2!$K7006=$B$2,Sheet2!$M7006,0))</f>
        <v>0</v>
      </c>
    </row>
    <row r="7007" spans="14:15" x14ac:dyDescent="0.25">
      <c r="N7007" s="38">
        <f>IF(AND(Sheet2!$K7007=$B$1,Sheet2!$L7007=1),Sheet2!$I7007+Sheet2!$M7007,IF(Sheet2!$K7007=$B$1,Sheet2!$M7007,0))</f>
        <v>0</v>
      </c>
      <c r="O7007" s="38">
        <f>IF(AND(Sheet2!$K7007=$B$2,Sheet2!$L7007=1),Sheet2!$J7007+Sheet2!$M7007,IF(Sheet2!$K7007=$B$2,Sheet2!$M7007,0))</f>
        <v>0</v>
      </c>
    </row>
    <row r="7008" spans="14:15" x14ac:dyDescent="0.25">
      <c r="N7008" s="38">
        <f>IF(AND(Sheet2!$K7008=$B$1,Sheet2!$L7008=1),Sheet2!$I7008+Sheet2!$M7008,IF(Sheet2!$K7008=$B$1,Sheet2!$M7008,0))</f>
        <v>0</v>
      </c>
      <c r="O7008" s="38">
        <f>IF(AND(Sheet2!$K7008=$B$2,Sheet2!$L7008=1),Sheet2!$J7008+Sheet2!$M7008,IF(Sheet2!$K7008=$B$2,Sheet2!$M7008,0))</f>
        <v>0</v>
      </c>
    </row>
    <row r="7009" spans="14:15" x14ac:dyDescent="0.25">
      <c r="N7009" s="38">
        <f>IF(AND(Sheet2!$K7009=$B$1,Sheet2!$L7009=1),Sheet2!$I7009+Sheet2!$M7009,IF(Sheet2!$K7009=$B$1,Sheet2!$M7009,0))</f>
        <v>0</v>
      </c>
      <c r="O7009" s="38">
        <f>IF(AND(Sheet2!$K7009=$B$2,Sheet2!$L7009=1),Sheet2!$J7009+Sheet2!$M7009,IF(Sheet2!$K7009=$B$2,Sheet2!$M7009,0))</f>
        <v>0</v>
      </c>
    </row>
    <row r="7010" spans="14:15" x14ac:dyDescent="0.25">
      <c r="N7010" s="38">
        <f>IF(AND(Sheet2!$K7010=$B$1,Sheet2!$L7010=1),Sheet2!$I7010+Sheet2!$M7010,IF(Sheet2!$K7010=$B$1,Sheet2!$M7010,0))</f>
        <v>0</v>
      </c>
      <c r="O7010" s="38">
        <f>IF(AND(Sheet2!$K7010=$B$2,Sheet2!$L7010=1),Sheet2!$J7010+Sheet2!$M7010,IF(Sheet2!$K7010=$B$2,Sheet2!$M7010,0))</f>
        <v>0</v>
      </c>
    </row>
    <row r="7011" spans="14:15" x14ac:dyDescent="0.25">
      <c r="N7011" s="38">
        <f>IF(AND(Sheet2!$K7011=$B$1,Sheet2!$L7011=1),Sheet2!$I7011+Sheet2!$M7011,IF(Sheet2!$K7011=$B$1,Sheet2!$M7011,0))</f>
        <v>0</v>
      </c>
      <c r="O7011" s="38">
        <f>IF(AND(Sheet2!$K7011=$B$2,Sheet2!$L7011=1),Sheet2!$J7011+Sheet2!$M7011,IF(Sheet2!$K7011=$B$2,Sheet2!$M7011,0))</f>
        <v>0</v>
      </c>
    </row>
    <row r="7012" spans="14:15" x14ac:dyDescent="0.25">
      <c r="N7012" s="38">
        <f>IF(AND(Sheet2!$K7012=$B$1,Sheet2!$L7012=1),Sheet2!$I7012+Sheet2!$M7012,IF(Sheet2!$K7012=$B$1,Sheet2!$M7012,0))</f>
        <v>0</v>
      </c>
      <c r="O7012" s="38">
        <f>IF(AND(Sheet2!$K7012=$B$2,Sheet2!$L7012=1),Sheet2!$J7012+Sheet2!$M7012,IF(Sheet2!$K7012=$B$2,Sheet2!$M7012,0))</f>
        <v>0</v>
      </c>
    </row>
    <row r="7013" spans="14:15" x14ac:dyDescent="0.25">
      <c r="N7013" s="38">
        <f>IF(AND(Sheet2!$K7013=$B$1,Sheet2!$L7013=1),Sheet2!$I7013+Sheet2!$M7013,IF(Sheet2!$K7013=$B$1,Sheet2!$M7013,0))</f>
        <v>0</v>
      </c>
      <c r="O7013" s="38">
        <f>IF(AND(Sheet2!$K7013=$B$2,Sheet2!$L7013=1),Sheet2!$J7013+Sheet2!$M7013,IF(Sheet2!$K7013=$B$2,Sheet2!$M7013,0))</f>
        <v>0</v>
      </c>
    </row>
    <row r="7014" spans="14:15" x14ac:dyDescent="0.25">
      <c r="N7014" s="38">
        <f>IF(AND(Sheet2!$K7014=$B$1,Sheet2!$L7014=1),Sheet2!$I7014+Sheet2!$M7014,IF(Sheet2!$K7014=$B$1,Sheet2!$M7014,0))</f>
        <v>0</v>
      </c>
      <c r="O7014" s="38">
        <f>IF(AND(Sheet2!$K7014=$B$2,Sheet2!$L7014=1),Sheet2!$J7014+Sheet2!$M7014,IF(Sheet2!$K7014=$B$2,Sheet2!$M7014,0))</f>
        <v>0</v>
      </c>
    </row>
    <row r="7015" spans="14:15" x14ac:dyDescent="0.25">
      <c r="N7015" s="38">
        <f>IF(AND(Sheet2!$K7015=$B$1,Sheet2!$L7015=1),Sheet2!$I7015+Sheet2!$M7015,IF(Sheet2!$K7015=$B$1,Sheet2!$M7015,0))</f>
        <v>0</v>
      </c>
      <c r="O7015" s="38">
        <f>IF(AND(Sheet2!$K7015=$B$2,Sheet2!$L7015=1),Sheet2!$J7015+Sheet2!$M7015,IF(Sheet2!$K7015=$B$2,Sheet2!$M7015,0))</f>
        <v>0</v>
      </c>
    </row>
    <row r="7016" spans="14:15" x14ac:dyDescent="0.25">
      <c r="N7016" s="38">
        <f>IF(AND(Sheet2!$K7016=$B$1,Sheet2!$L7016=1),Sheet2!$I7016+Sheet2!$M7016,IF(Sheet2!$K7016=$B$1,Sheet2!$M7016,0))</f>
        <v>0</v>
      </c>
      <c r="O7016" s="38">
        <f>IF(AND(Sheet2!$K7016=$B$2,Sheet2!$L7016=1),Sheet2!$J7016+Sheet2!$M7016,IF(Sheet2!$K7016=$B$2,Sheet2!$M7016,0))</f>
        <v>0</v>
      </c>
    </row>
    <row r="7017" spans="14:15" x14ac:dyDescent="0.25">
      <c r="N7017" s="38">
        <f>IF(AND(Sheet2!$K7017=$B$1,Sheet2!$L7017=1),Sheet2!$I7017+Sheet2!$M7017,IF(Sheet2!$K7017=$B$1,Sheet2!$M7017,0))</f>
        <v>0</v>
      </c>
      <c r="O7017" s="38">
        <f>IF(AND(Sheet2!$K7017=$B$2,Sheet2!$L7017=1),Sheet2!$J7017+Sheet2!$M7017,IF(Sheet2!$K7017=$B$2,Sheet2!$M7017,0))</f>
        <v>0</v>
      </c>
    </row>
    <row r="7018" spans="14:15" x14ac:dyDescent="0.25">
      <c r="N7018" s="38">
        <f>IF(AND(Sheet2!$K7018=$B$1,Sheet2!$L7018=1),Sheet2!$I7018+Sheet2!$M7018,IF(Sheet2!$K7018=$B$1,Sheet2!$M7018,0))</f>
        <v>0</v>
      </c>
      <c r="O7018" s="38">
        <f>IF(AND(Sheet2!$K7018=$B$2,Sheet2!$L7018=1),Sheet2!$J7018+Sheet2!$M7018,IF(Sheet2!$K7018=$B$2,Sheet2!$M7018,0))</f>
        <v>0</v>
      </c>
    </row>
    <row r="7019" spans="14:15" x14ac:dyDescent="0.25">
      <c r="N7019" s="38">
        <f>IF(AND(Sheet2!$K7019=$B$1,Sheet2!$L7019=1),Sheet2!$I7019+Sheet2!$M7019,IF(Sheet2!$K7019=$B$1,Sheet2!$M7019,0))</f>
        <v>0</v>
      </c>
      <c r="O7019" s="38">
        <f>IF(AND(Sheet2!$K7019=$B$2,Sheet2!$L7019=1),Sheet2!$J7019+Sheet2!$M7019,IF(Sheet2!$K7019=$B$2,Sheet2!$M7019,0))</f>
        <v>0</v>
      </c>
    </row>
    <row r="7020" spans="14:15" x14ac:dyDescent="0.25">
      <c r="N7020" s="38">
        <f>IF(AND(Sheet2!$K7020=$B$1,Sheet2!$L7020=1),Sheet2!$I7020+Sheet2!$M7020,IF(Sheet2!$K7020=$B$1,Sheet2!$M7020,0))</f>
        <v>0</v>
      </c>
      <c r="O7020" s="38">
        <f>IF(AND(Sheet2!$K7020=$B$2,Sheet2!$L7020=1),Sheet2!$J7020+Sheet2!$M7020,IF(Sheet2!$K7020=$B$2,Sheet2!$M7020,0))</f>
        <v>0</v>
      </c>
    </row>
    <row r="7021" spans="14:15" x14ac:dyDescent="0.25">
      <c r="N7021" s="38">
        <f>IF(AND(Sheet2!$K7021=$B$1,Sheet2!$L7021=1),Sheet2!$I7021+Sheet2!$M7021,IF(Sheet2!$K7021=$B$1,Sheet2!$M7021,0))</f>
        <v>0</v>
      </c>
      <c r="O7021" s="38">
        <f>IF(AND(Sheet2!$K7021=$B$2,Sheet2!$L7021=1),Sheet2!$J7021+Sheet2!$M7021,IF(Sheet2!$K7021=$B$2,Sheet2!$M7021,0))</f>
        <v>0</v>
      </c>
    </row>
    <row r="7022" spans="14:15" x14ac:dyDescent="0.25">
      <c r="N7022" s="38">
        <f>IF(AND(Sheet2!$K7022=$B$1,Sheet2!$L7022=1),Sheet2!$I7022+Sheet2!$M7022,IF(Sheet2!$K7022=$B$1,Sheet2!$M7022,0))</f>
        <v>0</v>
      </c>
      <c r="O7022" s="38">
        <f>IF(AND(Sheet2!$K7022=$B$2,Sheet2!$L7022=1),Sheet2!$J7022+Sheet2!$M7022,IF(Sheet2!$K7022=$B$2,Sheet2!$M7022,0))</f>
        <v>0</v>
      </c>
    </row>
    <row r="7023" spans="14:15" x14ac:dyDescent="0.25">
      <c r="N7023" s="38">
        <f>IF(AND(Sheet2!$K7023=$B$1,Sheet2!$L7023=1),Sheet2!$I7023+Sheet2!$M7023,IF(Sheet2!$K7023=$B$1,Sheet2!$M7023,0))</f>
        <v>0</v>
      </c>
      <c r="O7023" s="38">
        <f>IF(AND(Sheet2!$K7023=$B$2,Sheet2!$L7023=1),Sheet2!$J7023+Sheet2!$M7023,IF(Sheet2!$K7023=$B$2,Sheet2!$M7023,0))</f>
        <v>0</v>
      </c>
    </row>
    <row r="7024" spans="14:15" x14ac:dyDescent="0.25">
      <c r="N7024" s="38">
        <f>IF(AND(Sheet2!$K7024=$B$1,Sheet2!$L7024=1),Sheet2!$I7024+Sheet2!$M7024,IF(Sheet2!$K7024=$B$1,Sheet2!$M7024,0))</f>
        <v>0</v>
      </c>
      <c r="O7024" s="38">
        <f>IF(AND(Sheet2!$K7024=$B$2,Sheet2!$L7024=1),Sheet2!$J7024+Sheet2!$M7024,IF(Sheet2!$K7024=$B$2,Sheet2!$M7024,0))</f>
        <v>0</v>
      </c>
    </row>
    <row r="7025" spans="14:15" x14ac:dyDescent="0.25">
      <c r="N7025" s="38">
        <f>IF(AND(Sheet2!$K7025=$B$1,Sheet2!$L7025=1),Sheet2!$I7025+Sheet2!$M7025,IF(Sheet2!$K7025=$B$1,Sheet2!$M7025,0))</f>
        <v>0</v>
      </c>
      <c r="O7025" s="38">
        <f>IF(AND(Sheet2!$K7025=$B$2,Sheet2!$L7025=1),Sheet2!$J7025+Sheet2!$M7025,IF(Sheet2!$K7025=$B$2,Sheet2!$M7025,0))</f>
        <v>0</v>
      </c>
    </row>
    <row r="7026" spans="14:15" x14ac:dyDescent="0.25">
      <c r="N7026" s="38">
        <f>IF(AND(Sheet2!$K7026=$B$1,Sheet2!$L7026=1),Sheet2!$I7026+Sheet2!$M7026,IF(Sheet2!$K7026=$B$1,Sheet2!$M7026,0))</f>
        <v>0</v>
      </c>
      <c r="O7026" s="38">
        <f>IF(AND(Sheet2!$K7026=$B$2,Sheet2!$L7026=1),Sheet2!$J7026+Sheet2!$M7026,IF(Sheet2!$K7026=$B$2,Sheet2!$M7026,0))</f>
        <v>0</v>
      </c>
    </row>
    <row r="7027" spans="14:15" x14ac:dyDescent="0.25">
      <c r="N7027" s="38">
        <f>IF(AND(Sheet2!$K7027=$B$1,Sheet2!$L7027=1),Sheet2!$I7027+Sheet2!$M7027,IF(Sheet2!$K7027=$B$1,Sheet2!$M7027,0))</f>
        <v>0</v>
      </c>
      <c r="O7027" s="38">
        <f>IF(AND(Sheet2!$K7027=$B$2,Sheet2!$L7027=1),Sheet2!$J7027+Sheet2!$M7027,IF(Sheet2!$K7027=$B$2,Sheet2!$M7027,0))</f>
        <v>0</v>
      </c>
    </row>
    <row r="7028" spans="14:15" x14ac:dyDescent="0.25">
      <c r="N7028" s="38">
        <f>IF(AND(Sheet2!$K7028=$B$1,Sheet2!$L7028=1),Sheet2!$I7028+Sheet2!$M7028,IF(Sheet2!$K7028=$B$1,Sheet2!$M7028,0))</f>
        <v>0</v>
      </c>
      <c r="O7028" s="38">
        <f>IF(AND(Sheet2!$K7028=$B$2,Sheet2!$L7028=1),Sheet2!$J7028+Sheet2!$M7028,IF(Sheet2!$K7028=$B$2,Sheet2!$M7028,0))</f>
        <v>0</v>
      </c>
    </row>
    <row r="7029" spans="14:15" x14ac:dyDescent="0.25">
      <c r="N7029" s="38">
        <f>IF(AND(Sheet2!$K7029=$B$1,Sheet2!$L7029=1),Sheet2!$I7029+Sheet2!$M7029,IF(Sheet2!$K7029=$B$1,Sheet2!$M7029,0))</f>
        <v>0</v>
      </c>
      <c r="O7029" s="38">
        <f>IF(AND(Sheet2!$K7029=$B$2,Sheet2!$L7029=1),Sheet2!$J7029+Sheet2!$M7029,IF(Sheet2!$K7029=$B$2,Sheet2!$M7029,0))</f>
        <v>0</v>
      </c>
    </row>
    <row r="7030" spans="14:15" x14ac:dyDescent="0.25">
      <c r="N7030" s="38">
        <f>IF(AND(Sheet2!$K7030=$B$1,Sheet2!$L7030=1),Sheet2!$I7030+Sheet2!$M7030,IF(Sheet2!$K7030=$B$1,Sheet2!$M7030,0))</f>
        <v>0</v>
      </c>
      <c r="O7030" s="38">
        <f>IF(AND(Sheet2!$K7030=$B$2,Sheet2!$L7030=1),Sheet2!$J7030+Sheet2!$M7030,IF(Sheet2!$K7030=$B$2,Sheet2!$M7030,0))</f>
        <v>0</v>
      </c>
    </row>
    <row r="7031" spans="14:15" x14ac:dyDescent="0.25">
      <c r="N7031" s="38">
        <f>IF(AND(Sheet2!$K7031=$B$1,Sheet2!$L7031=1),Sheet2!$I7031+Sheet2!$M7031,IF(Sheet2!$K7031=$B$1,Sheet2!$M7031,0))</f>
        <v>0</v>
      </c>
      <c r="O7031" s="38">
        <f>IF(AND(Sheet2!$K7031=$B$2,Sheet2!$L7031=1),Sheet2!$J7031+Sheet2!$M7031,IF(Sheet2!$K7031=$B$2,Sheet2!$M7031,0))</f>
        <v>0</v>
      </c>
    </row>
    <row r="7032" spans="14:15" x14ac:dyDescent="0.25">
      <c r="N7032" s="38">
        <f>IF(AND(Sheet2!$K7032=$B$1,Sheet2!$L7032=1),Sheet2!$I7032+Sheet2!$M7032,IF(Sheet2!$K7032=$B$1,Sheet2!$M7032,0))</f>
        <v>0</v>
      </c>
      <c r="O7032" s="38">
        <f>IF(AND(Sheet2!$K7032=$B$2,Sheet2!$L7032=1),Sheet2!$J7032+Sheet2!$M7032,IF(Sheet2!$K7032=$B$2,Sheet2!$M7032,0))</f>
        <v>0</v>
      </c>
    </row>
    <row r="7033" spans="14:15" x14ac:dyDescent="0.25">
      <c r="N7033" s="38">
        <f>IF(AND(Sheet2!$K7033=$B$1,Sheet2!$L7033=1),Sheet2!$I7033+Sheet2!$M7033,IF(Sheet2!$K7033=$B$1,Sheet2!$M7033,0))</f>
        <v>0</v>
      </c>
      <c r="O7033" s="38">
        <f>IF(AND(Sheet2!$K7033=$B$2,Sheet2!$L7033=1),Sheet2!$J7033+Sheet2!$M7033,IF(Sheet2!$K7033=$B$2,Sheet2!$M7033,0))</f>
        <v>0</v>
      </c>
    </row>
    <row r="7034" spans="14:15" x14ac:dyDescent="0.25">
      <c r="N7034" s="38">
        <f>IF(AND(Sheet2!$K7034=$B$1,Sheet2!$L7034=1),Sheet2!$I7034+Sheet2!$M7034,IF(Sheet2!$K7034=$B$1,Sheet2!$M7034,0))</f>
        <v>0</v>
      </c>
      <c r="O7034" s="38">
        <f>IF(AND(Sheet2!$K7034=$B$2,Sheet2!$L7034=1),Sheet2!$J7034+Sheet2!$M7034,IF(Sheet2!$K7034=$B$2,Sheet2!$M7034,0))</f>
        <v>0</v>
      </c>
    </row>
    <row r="7035" spans="14:15" x14ac:dyDescent="0.25">
      <c r="N7035" s="38">
        <f>IF(AND(Sheet2!$K7035=$B$1,Sheet2!$L7035=1),Sheet2!$I7035+Sheet2!$M7035,IF(Sheet2!$K7035=$B$1,Sheet2!$M7035,0))</f>
        <v>0</v>
      </c>
      <c r="O7035" s="38">
        <f>IF(AND(Sheet2!$K7035=$B$2,Sheet2!$L7035=1),Sheet2!$J7035+Sheet2!$M7035,IF(Sheet2!$K7035=$B$2,Sheet2!$M7035,0))</f>
        <v>0</v>
      </c>
    </row>
    <row r="7036" spans="14:15" x14ac:dyDescent="0.25">
      <c r="N7036" s="38">
        <f>IF(AND(Sheet2!$K7036=$B$1,Sheet2!$L7036=1),Sheet2!$I7036+Sheet2!$M7036,IF(Sheet2!$K7036=$B$1,Sheet2!$M7036,0))</f>
        <v>0</v>
      </c>
      <c r="O7036" s="38">
        <f>IF(AND(Sheet2!$K7036=$B$2,Sheet2!$L7036=1),Sheet2!$J7036+Sheet2!$M7036,IF(Sheet2!$K7036=$B$2,Sheet2!$M7036,0))</f>
        <v>0</v>
      </c>
    </row>
    <row r="7037" spans="14:15" x14ac:dyDescent="0.25">
      <c r="N7037" s="38">
        <f>IF(AND(Sheet2!$K7037=$B$1,Sheet2!$L7037=1),Sheet2!$I7037+Sheet2!$M7037,IF(Sheet2!$K7037=$B$1,Sheet2!$M7037,0))</f>
        <v>0</v>
      </c>
      <c r="O7037" s="38">
        <f>IF(AND(Sheet2!$K7037=$B$2,Sheet2!$L7037=1),Sheet2!$J7037+Sheet2!$M7037,IF(Sheet2!$K7037=$B$2,Sheet2!$M7037,0))</f>
        <v>0</v>
      </c>
    </row>
    <row r="7038" spans="14:15" x14ac:dyDescent="0.25">
      <c r="N7038" s="38">
        <f>IF(AND(Sheet2!$K7038=$B$1,Sheet2!$L7038=1),Sheet2!$I7038+Sheet2!$M7038,IF(Sheet2!$K7038=$B$1,Sheet2!$M7038,0))</f>
        <v>0</v>
      </c>
      <c r="O7038" s="38">
        <f>IF(AND(Sheet2!$K7038=$B$2,Sheet2!$L7038=1),Sheet2!$J7038+Sheet2!$M7038,IF(Sheet2!$K7038=$B$2,Sheet2!$M7038,0))</f>
        <v>0</v>
      </c>
    </row>
    <row r="7039" spans="14:15" x14ac:dyDescent="0.25">
      <c r="N7039" s="38">
        <f>IF(AND(Sheet2!$K7039=$B$1,Sheet2!$L7039=1),Sheet2!$I7039+Sheet2!$M7039,IF(Sheet2!$K7039=$B$1,Sheet2!$M7039,0))</f>
        <v>0</v>
      </c>
      <c r="O7039" s="38">
        <f>IF(AND(Sheet2!$K7039=$B$2,Sheet2!$L7039=1),Sheet2!$J7039+Sheet2!$M7039,IF(Sheet2!$K7039=$B$2,Sheet2!$M7039,0))</f>
        <v>0</v>
      </c>
    </row>
    <row r="7040" spans="14:15" x14ac:dyDescent="0.25">
      <c r="N7040" s="38">
        <f>IF(AND(Sheet2!$K7040=$B$1,Sheet2!$L7040=1),Sheet2!$I7040+Sheet2!$M7040,IF(Sheet2!$K7040=$B$1,Sheet2!$M7040,0))</f>
        <v>0</v>
      </c>
      <c r="O7040" s="38">
        <f>IF(AND(Sheet2!$K7040=$B$2,Sheet2!$L7040=1),Sheet2!$J7040+Sheet2!$M7040,IF(Sheet2!$K7040=$B$2,Sheet2!$M7040,0))</f>
        <v>0</v>
      </c>
    </row>
    <row r="7041" spans="14:15" x14ac:dyDescent="0.25">
      <c r="N7041" s="38">
        <f>IF(AND(Sheet2!$K7041=$B$1,Sheet2!$L7041=1),Sheet2!$I7041+Sheet2!$M7041,IF(Sheet2!$K7041=$B$1,Sheet2!$M7041,0))</f>
        <v>0</v>
      </c>
      <c r="O7041" s="38">
        <f>IF(AND(Sheet2!$K7041=$B$2,Sheet2!$L7041=1),Sheet2!$J7041+Sheet2!$M7041,IF(Sheet2!$K7041=$B$2,Sheet2!$M7041,0))</f>
        <v>0</v>
      </c>
    </row>
    <row r="7042" spans="14:15" x14ac:dyDescent="0.25">
      <c r="N7042" s="38">
        <f>IF(AND(Sheet2!$K7042=$B$1,Sheet2!$L7042=1),Sheet2!$I7042+Sheet2!$M7042,IF(Sheet2!$K7042=$B$1,Sheet2!$M7042,0))</f>
        <v>0</v>
      </c>
      <c r="O7042" s="38">
        <f>IF(AND(Sheet2!$K7042=$B$2,Sheet2!$L7042=1),Sheet2!$J7042+Sheet2!$M7042,IF(Sheet2!$K7042=$B$2,Sheet2!$M7042,0))</f>
        <v>0</v>
      </c>
    </row>
    <row r="7043" spans="14:15" x14ac:dyDescent="0.25">
      <c r="N7043" s="38">
        <f>IF(AND(Sheet2!$K7043=$B$1,Sheet2!$L7043=1),Sheet2!$I7043+Sheet2!$M7043,IF(Sheet2!$K7043=$B$1,Sheet2!$M7043,0))</f>
        <v>0</v>
      </c>
      <c r="O7043" s="38">
        <f>IF(AND(Sheet2!$K7043=$B$2,Sheet2!$L7043=1),Sheet2!$J7043+Sheet2!$M7043,IF(Sheet2!$K7043=$B$2,Sheet2!$M7043,0))</f>
        <v>0</v>
      </c>
    </row>
    <row r="7044" spans="14:15" x14ac:dyDescent="0.25">
      <c r="N7044" s="38">
        <f>IF(AND(Sheet2!$K7044=$B$1,Sheet2!$L7044=1),Sheet2!$I7044+Sheet2!$M7044,IF(Sheet2!$K7044=$B$1,Sheet2!$M7044,0))</f>
        <v>0</v>
      </c>
      <c r="O7044" s="38">
        <f>IF(AND(Sheet2!$K7044=$B$2,Sheet2!$L7044=1),Sheet2!$J7044+Sheet2!$M7044,IF(Sheet2!$K7044=$B$2,Sheet2!$M7044,0))</f>
        <v>0</v>
      </c>
    </row>
    <row r="7045" spans="14:15" x14ac:dyDescent="0.25">
      <c r="N7045" s="38">
        <f>IF(AND(Sheet2!$K7045=$B$1,Sheet2!$L7045=1),Sheet2!$I7045+Sheet2!$M7045,IF(Sheet2!$K7045=$B$1,Sheet2!$M7045,0))</f>
        <v>0</v>
      </c>
      <c r="O7045" s="38">
        <f>IF(AND(Sheet2!$K7045=$B$2,Sheet2!$L7045=1),Sheet2!$J7045+Sheet2!$M7045,IF(Sheet2!$K7045=$B$2,Sheet2!$M7045,0))</f>
        <v>0</v>
      </c>
    </row>
    <row r="7046" spans="14:15" x14ac:dyDescent="0.25">
      <c r="N7046" s="38">
        <f>IF(AND(Sheet2!$K7046=$B$1,Sheet2!$L7046=1),Sheet2!$I7046+Sheet2!$M7046,IF(Sheet2!$K7046=$B$1,Sheet2!$M7046,0))</f>
        <v>0</v>
      </c>
      <c r="O7046" s="38">
        <f>IF(AND(Sheet2!$K7046=$B$2,Sheet2!$L7046=1),Sheet2!$J7046+Sheet2!$M7046,IF(Sheet2!$K7046=$B$2,Sheet2!$M7046,0))</f>
        <v>0</v>
      </c>
    </row>
    <row r="7047" spans="14:15" x14ac:dyDescent="0.25">
      <c r="N7047" s="38">
        <f>IF(AND(Sheet2!$K7047=$B$1,Sheet2!$L7047=1),Sheet2!$I7047+Sheet2!$M7047,IF(Sheet2!$K7047=$B$1,Sheet2!$M7047,0))</f>
        <v>0</v>
      </c>
      <c r="O7047" s="38">
        <f>IF(AND(Sheet2!$K7047=$B$2,Sheet2!$L7047=1),Sheet2!$J7047+Sheet2!$M7047,IF(Sheet2!$K7047=$B$2,Sheet2!$M7047,0))</f>
        <v>0</v>
      </c>
    </row>
    <row r="7048" spans="14:15" x14ac:dyDescent="0.25">
      <c r="N7048" s="38">
        <f>IF(AND(Sheet2!$K7048=$B$1,Sheet2!$L7048=1),Sheet2!$I7048+Sheet2!$M7048,IF(Sheet2!$K7048=$B$1,Sheet2!$M7048,0))</f>
        <v>0</v>
      </c>
      <c r="O7048" s="38">
        <f>IF(AND(Sheet2!$K7048=$B$2,Sheet2!$L7048=1),Sheet2!$J7048+Sheet2!$M7048,IF(Sheet2!$K7048=$B$2,Sheet2!$M7048,0))</f>
        <v>0</v>
      </c>
    </row>
    <row r="7049" spans="14:15" x14ac:dyDescent="0.25">
      <c r="N7049" s="38">
        <f>IF(AND(Sheet2!$K7049=$B$1,Sheet2!$L7049=1),Sheet2!$I7049+Sheet2!$M7049,IF(Sheet2!$K7049=$B$1,Sheet2!$M7049,0))</f>
        <v>0</v>
      </c>
      <c r="O7049" s="38">
        <f>IF(AND(Sheet2!$K7049=$B$2,Sheet2!$L7049=1),Sheet2!$J7049+Sheet2!$M7049,IF(Sheet2!$K7049=$B$2,Sheet2!$M7049,0))</f>
        <v>0</v>
      </c>
    </row>
    <row r="7050" spans="14:15" x14ac:dyDescent="0.25">
      <c r="N7050" s="38">
        <f>IF(AND(Sheet2!$K7050=$B$1,Sheet2!$L7050=1),Sheet2!$I7050+Sheet2!$M7050,IF(Sheet2!$K7050=$B$1,Sheet2!$M7050,0))</f>
        <v>0</v>
      </c>
      <c r="O7050" s="38">
        <f>IF(AND(Sheet2!$K7050=$B$2,Sheet2!$L7050=1),Sheet2!$J7050+Sheet2!$M7050,IF(Sheet2!$K7050=$B$2,Sheet2!$M7050,0))</f>
        <v>0</v>
      </c>
    </row>
    <row r="7051" spans="14:15" x14ac:dyDescent="0.25">
      <c r="N7051" s="38">
        <f>IF(AND(Sheet2!$K7051=$B$1,Sheet2!$L7051=1),Sheet2!$I7051+Sheet2!$M7051,IF(Sheet2!$K7051=$B$1,Sheet2!$M7051,0))</f>
        <v>0</v>
      </c>
      <c r="O7051" s="38">
        <f>IF(AND(Sheet2!$K7051=$B$2,Sheet2!$L7051=1),Sheet2!$J7051+Sheet2!$M7051,IF(Sheet2!$K7051=$B$2,Sheet2!$M7051,0))</f>
        <v>0</v>
      </c>
    </row>
    <row r="7052" spans="14:15" x14ac:dyDescent="0.25">
      <c r="N7052" s="38">
        <f>IF(AND(Sheet2!$K7052=$B$1,Sheet2!$L7052=1),Sheet2!$I7052+Sheet2!$M7052,IF(Sheet2!$K7052=$B$1,Sheet2!$M7052,0))</f>
        <v>0</v>
      </c>
      <c r="O7052" s="38">
        <f>IF(AND(Sheet2!$K7052=$B$2,Sheet2!$L7052=1),Sheet2!$J7052+Sheet2!$M7052,IF(Sheet2!$K7052=$B$2,Sheet2!$M7052,0))</f>
        <v>0</v>
      </c>
    </row>
    <row r="7053" spans="14:15" x14ac:dyDescent="0.25">
      <c r="N7053" s="38">
        <f>IF(AND(Sheet2!$K7053=$B$1,Sheet2!$L7053=1),Sheet2!$I7053+Sheet2!$M7053,IF(Sheet2!$K7053=$B$1,Sheet2!$M7053,0))</f>
        <v>0</v>
      </c>
      <c r="O7053" s="38">
        <f>IF(AND(Sheet2!$K7053=$B$2,Sheet2!$L7053=1),Sheet2!$J7053+Sheet2!$M7053,IF(Sheet2!$K7053=$B$2,Sheet2!$M7053,0))</f>
        <v>0</v>
      </c>
    </row>
    <row r="7054" spans="14:15" x14ac:dyDescent="0.25">
      <c r="N7054" s="38">
        <f>IF(AND(Sheet2!$K7054=$B$1,Sheet2!$L7054=1),Sheet2!$I7054+Sheet2!$M7054,IF(Sheet2!$K7054=$B$1,Sheet2!$M7054,0))</f>
        <v>0</v>
      </c>
      <c r="O7054" s="38">
        <f>IF(AND(Sheet2!$K7054=$B$2,Sheet2!$L7054=1),Sheet2!$J7054+Sheet2!$M7054,IF(Sheet2!$K7054=$B$2,Sheet2!$M7054,0))</f>
        <v>0</v>
      </c>
    </row>
    <row r="7055" spans="14:15" x14ac:dyDescent="0.25">
      <c r="N7055" s="38">
        <f>IF(AND(Sheet2!$K7055=$B$1,Sheet2!$L7055=1),Sheet2!$I7055+Sheet2!$M7055,IF(Sheet2!$K7055=$B$1,Sheet2!$M7055,0))</f>
        <v>0</v>
      </c>
      <c r="O7055" s="38">
        <f>IF(AND(Sheet2!$K7055=$B$2,Sheet2!$L7055=1),Sheet2!$J7055+Sheet2!$M7055,IF(Sheet2!$K7055=$B$2,Sheet2!$M7055,0))</f>
        <v>0</v>
      </c>
    </row>
    <row r="7056" spans="14:15" x14ac:dyDescent="0.25">
      <c r="N7056" s="38">
        <f>IF(AND(Sheet2!$K7056=$B$1,Sheet2!$L7056=1),Sheet2!$I7056+Sheet2!$M7056,IF(Sheet2!$K7056=$B$1,Sheet2!$M7056,0))</f>
        <v>0</v>
      </c>
      <c r="O7056" s="38">
        <f>IF(AND(Sheet2!$K7056=$B$2,Sheet2!$L7056=1),Sheet2!$J7056+Sheet2!$M7056,IF(Sheet2!$K7056=$B$2,Sheet2!$M7056,0))</f>
        <v>0</v>
      </c>
    </row>
    <row r="7057" spans="14:15" x14ac:dyDescent="0.25">
      <c r="N7057" s="38">
        <f>IF(AND(Sheet2!$K7057=$B$1,Sheet2!$L7057=1),Sheet2!$I7057+Sheet2!$M7057,IF(Sheet2!$K7057=$B$1,Sheet2!$M7057,0))</f>
        <v>0</v>
      </c>
      <c r="O7057" s="38">
        <f>IF(AND(Sheet2!$K7057=$B$2,Sheet2!$L7057=1),Sheet2!$J7057+Sheet2!$M7057,IF(Sheet2!$K7057=$B$2,Sheet2!$M7057,0))</f>
        <v>0</v>
      </c>
    </row>
    <row r="7058" spans="14:15" x14ac:dyDescent="0.25">
      <c r="N7058" s="38">
        <f>IF(AND(Sheet2!$K7058=$B$1,Sheet2!$L7058=1),Sheet2!$I7058+Sheet2!$M7058,IF(Sheet2!$K7058=$B$1,Sheet2!$M7058,0))</f>
        <v>0</v>
      </c>
      <c r="O7058" s="38">
        <f>IF(AND(Sheet2!$K7058=$B$2,Sheet2!$L7058=1),Sheet2!$J7058+Sheet2!$M7058,IF(Sheet2!$K7058=$B$2,Sheet2!$M7058,0))</f>
        <v>0</v>
      </c>
    </row>
    <row r="7059" spans="14:15" x14ac:dyDescent="0.25">
      <c r="N7059" s="38">
        <f>IF(AND(Sheet2!$K7059=$B$1,Sheet2!$L7059=1),Sheet2!$I7059+Sheet2!$M7059,IF(Sheet2!$K7059=$B$1,Sheet2!$M7059,0))</f>
        <v>0</v>
      </c>
      <c r="O7059" s="38">
        <f>IF(AND(Sheet2!$K7059=$B$2,Sheet2!$L7059=1),Sheet2!$J7059+Sheet2!$M7059,IF(Sheet2!$K7059=$B$2,Sheet2!$M7059,0))</f>
        <v>0</v>
      </c>
    </row>
    <row r="7060" spans="14:15" x14ac:dyDescent="0.25">
      <c r="N7060" s="38">
        <f>IF(AND(Sheet2!$K7060=$B$1,Sheet2!$L7060=1),Sheet2!$I7060+Sheet2!$M7060,IF(Sheet2!$K7060=$B$1,Sheet2!$M7060,0))</f>
        <v>0</v>
      </c>
      <c r="O7060" s="38">
        <f>IF(AND(Sheet2!$K7060=$B$2,Sheet2!$L7060=1),Sheet2!$J7060+Sheet2!$M7060,IF(Sheet2!$K7060=$B$2,Sheet2!$M7060,0))</f>
        <v>0</v>
      </c>
    </row>
    <row r="7061" spans="14:15" x14ac:dyDescent="0.25">
      <c r="N7061" s="38">
        <f>IF(AND(Sheet2!$K7061=$B$1,Sheet2!$L7061=1),Sheet2!$I7061+Sheet2!$M7061,IF(Sheet2!$K7061=$B$1,Sheet2!$M7061,0))</f>
        <v>0</v>
      </c>
      <c r="O7061" s="38">
        <f>IF(AND(Sheet2!$K7061=$B$2,Sheet2!$L7061=1),Sheet2!$J7061+Sheet2!$M7061,IF(Sheet2!$K7061=$B$2,Sheet2!$M7061,0))</f>
        <v>0</v>
      </c>
    </row>
    <row r="7062" spans="14:15" x14ac:dyDescent="0.25">
      <c r="N7062" s="38">
        <f>IF(AND(Sheet2!$K7062=$B$1,Sheet2!$L7062=1),Sheet2!$I7062+Sheet2!$M7062,IF(Sheet2!$K7062=$B$1,Sheet2!$M7062,0))</f>
        <v>0</v>
      </c>
      <c r="O7062" s="38">
        <f>IF(AND(Sheet2!$K7062=$B$2,Sheet2!$L7062=1),Sheet2!$J7062+Sheet2!$M7062,IF(Sheet2!$K7062=$B$2,Sheet2!$M7062,0))</f>
        <v>0</v>
      </c>
    </row>
    <row r="7063" spans="14:15" x14ac:dyDescent="0.25">
      <c r="N7063" s="38">
        <f>IF(AND(Sheet2!$K7063=$B$1,Sheet2!$L7063=1),Sheet2!$I7063+Sheet2!$M7063,IF(Sheet2!$K7063=$B$1,Sheet2!$M7063,0))</f>
        <v>0</v>
      </c>
      <c r="O7063" s="38">
        <f>IF(AND(Sheet2!$K7063=$B$2,Sheet2!$L7063=1),Sheet2!$J7063+Sheet2!$M7063,IF(Sheet2!$K7063=$B$2,Sheet2!$M7063,0))</f>
        <v>0</v>
      </c>
    </row>
    <row r="7064" spans="14:15" x14ac:dyDescent="0.25">
      <c r="N7064" s="38">
        <f>IF(AND(Sheet2!$K7064=$B$1,Sheet2!$L7064=1),Sheet2!$I7064+Sheet2!$M7064,IF(Sheet2!$K7064=$B$1,Sheet2!$M7064,0))</f>
        <v>0</v>
      </c>
      <c r="O7064" s="38">
        <f>IF(AND(Sheet2!$K7064=$B$2,Sheet2!$L7064=1),Sheet2!$J7064+Sheet2!$M7064,IF(Sheet2!$K7064=$B$2,Sheet2!$M7064,0))</f>
        <v>0</v>
      </c>
    </row>
    <row r="7065" spans="14:15" x14ac:dyDescent="0.25">
      <c r="N7065" s="38">
        <f>IF(AND(Sheet2!$K7065=$B$1,Sheet2!$L7065=1),Sheet2!$I7065+Sheet2!$M7065,IF(Sheet2!$K7065=$B$1,Sheet2!$M7065,0))</f>
        <v>0</v>
      </c>
      <c r="O7065" s="38">
        <f>IF(AND(Sheet2!$K7065=$B$2,Sheet2!$L7065=1),Sheet2!$J7065+Sheet2!$M7065,IF(Sheet2!$K7065=$B$2,Sheet2!$M7065,0))</f>
        <v>0</v>
      </c>
    </row>
    <row r="7066" spans="14:15" x14ac:dyDescent="0.25">
      <c r="N7066" s="38">
        <f>IF(AND(Sheet2!$K7066=$B$1,Sheet2!$L7066=1),Sheet2!$I7066+Sheet2!$M7066,IF(Sheet2!$K7066=$B$1,Sheet2!$M7066,0))</f>
        <v>0</v>
      </c>
      <c r="O7066" s="38">
        <f>IF(AND(Sheet2!$K7066=$B$2,Sheet2!$L7066=1),Sheet2!$J7066+Sheet2!$M7066,IF(Sheet2!$K7066=$B$2,Sheet2!$M7066,0))</f>
        <v>0</v>
      </c>
    </row>
    <row r="7067" spans="14:15" x14ac:dyDescent="0.25">
      <c r="N7067" s="38">
        <f>IF(AND(Sheet2!$K7067=$B$1,Sheet2!$L7067=1),Sheet2!$I7067+Sheet2!$M7067,IF(Sheet2!$K7067=$B$1,Sheet2!$M7067,0))</f>
        <v>0</v>
      </c>
      <c r="O7067" s="38">
        <f>IF(AND(Sheet2!$K7067=$B$2,Sheet2!$L7067=1),Sheet2!$J7067+Sheet2!$M7067,IF(Sheet2!$K7067=$B$2,Sheet2!$M7067,0))</f>
        <v>0</v>
      </c>
    </row>
    <row r="7068" spans="14:15" x14ac:dyDescent="0.25">
      <c r="N7068" s="38">
        <f>IF(AND(Sheet2!$K7068=$B$1,Sheet2!$L7068=1),Sheet2!$I7068+Sheet2!$M7068,IF(Sheet2!$K7068=$B$1,Sheet2!$M7068,0))</f>
        <v>0</v>
      </c>
      <c r="O7068" s="38">
        <f>IF(AND(Sheet2!$K7068=$B$2,Sheet2!$L7068=1),Sheet2!$J7068+Sheet2!$M7068,IF(Sheet2!$K7068=$B$2,Sheet2!$M7068,0))</f>
        <v>0</v>
      </c>
    </row>
    <row r="7069" spans="14:15" x14ac:dyDescent="0.25">
      <c r="N7069" s="38">
        <f>IF(AND(Sheet2!$K7069=$B$1,Sheet2!$L7069=1),Sheet2!$I7069+Sheet2!$M7069,IF(Sheet2!$K7069=$B$1,Sheet2!$M7069,0))</f>
        <v>0</v>
      </c>
      <c r="O7069" s="38">
        <f>IF(AND(Sheet2!$K7069=$B$2,Sheet2!$L7069=1),Sheet2!$J7069+Sheet2!$M7069,IF(Sheet2!$K7069=$B$2,Sheet2!$M7069,0))</f>
        <v>0</v>
      </c>
    </row>
    <row r="7070" spans="14:15" x14ac:dyDescent="0.25">
      <c r="N7070" s="38">
        <f>IF(AND(Sheet2!$K7070=$B$1,Sheet2!$L7070=1),Sheet2!$I7070+Sheet2!$M7070,IF(Sheet2!$K7070=$B$1,Sheet2!$M7070,0))</f>
        <v>0</v>
      </c>
      <c r="O7070" s="38">
        <f>IF(AND(Sheet2!$K7070=$B$2,Sheet2!$L7070=1),Sheet2!$J7070+Sheet2!$M7070,IF(Sheet2!$K7070=$B$2,Sheet2!$M7070,0))</f>
        <v>0</v>
      </c>
    </row>
    <row r="7071" spans="14:15" x14ac:dyDescent="0.25">
      <c r="N7071" s="38">
        <f>IF(AND(Sheet2!$K7071=$B$1,Sheet2!$L7071=1),Sheet2!$I7071+Sheet2!$M7071,IF(Sheet2!$K7071=$B$1,Sheet2!$M7071,0))</f>
        <v>0</v>
      </c>
      <c r="O7071" s="38">
        <f>IF(AND(Sheet2!$K7071=$B$2,Sheet2!$L7071=1),Sheet2!$J7071+Sheet2!$M7071,IF(Sheet2!$K7071=$B$2,Sheet2!$M7071,0))</f>
        <v>0</v>
      </c>
    </row>
    <row r="7072" spans="14:15" x14ac:dyDescent="0.25">
      <c r="N7072" s="38">
        <f>IF(AND(Sheet2!$K7072=$B$1,Sheet2!$L7072=1),Sheet2!$I7072+Sheet2!$M7072,IF(Sheet2!$K7072=$B$1,Sheet2!$M7072,0))</f>
        <v>0</v>
      </c>
      <c r="O7072" s="38">
        <f>IF(AND(Sheet2!$K7072=$B$2,Sheet2!$L7072=1),Sheet2!$J7072+Sheet2!$M7072,IF(Sheet2!$K7072=$B$2,Sheet2!$M7072,0))</f>
        <v>0</v>
      </c>
    </row>
    <row r="7073" spans="14:15" x14ac:dyDescent="0.25">
      <c r="N7073" s="38">
        <f>IF(AND(Sheet2!$K7073=$B$1,Sheet2!$L7073=1),Sheet2!$I7073+Sheet2!$M7073,IF(Sheet2!$K7073=$B$1,Sheet2!$M7073,0))</f>
        <v>0</v>
      </c>
      <c r="O7073" s="38">
        <f>IF(AND(Sheet2!$K7073=$B$2,Sheet2!$L7073=1),Sheet2!$J7073+Sheet2!$M7073,IF(Sheet2!$K7073=$B$2,Sheet2!$M7073,0))</f>
        <v>0</v>
      </c>
    </row>
    <row r="7074" spans="14:15" x14ac:dyDescent="0.25">
      <c r="N7074" s="38">
        <f>IF(AND(Sheet2!$K7074=$B$1,Sheet2!$L7074=1),Sheet2!$I7074+Sheet2!$M7074,IF(Sheet2!$K7074=$B$1,Sheet2!$M7074,0))</f>
        <v>0</v>
      </c>
      <c r="O7074" s="38">
        <f>IF(AND(Sheet2!$K7074=$B$2,Sheet2!$L7074=1),Sheet2!$J7074+Sheet2!$M7074,IF(Sheet2!$K7074=$B$2,Sheet2!$M7074,0))</f>
        <v>0</v>
      </c>
    </row>
    <row r="7075" spans="14:15" x14ac:dyDescent="0.25">
      <c r="N7075" s="38">
        <f>IF(AND(Sheet2!$K7075=$B$1,Sheet2!$L7075=1),Sheet2!$I7075+Sheet2!$M7075,IF(Sheet2!$K7075=$B$1,Sheet2!$M7075,0))</f>
        <v>0</v>
      </c>
      <c r="O7075" s="38">
        <f>IF(AND(Sheet2!$K7075=$B$2,Sheet2!$L7075=1),Sheet2!$J7075+Sheet2!$M7075,IF(Sheet2!$K7075=$B$2,Sheet2!$M7075,0))</f>
        <v>0</v>
      </c>
    </row>
    <row r="7076" spans="14:15" x14ac:dyDescent="0.25">
      <c r="N7076" s="38">
        <f>IF(AND(Sheet2!$K7076=$B$1,Sheet2!$L7076=1),Sheet2!$I7076+Sheet2!$M7076,IF(Sheet2!$K7076=$B$1,Sheet2!$M7076,0))</f>
        <v>0</v>
      </c>
      <c r="O7076" s="38">
        <f>IF(AND(Sheet2!$K7076=$B$2,Sheet2!$L7076=1),Sheet2!$J7076+Sheet2!$M7076,IF(Sheet2!$K7076=$B$2,Sheet2!$M7076,0))</f>
        <v>0</v>
      </c>
    </row>
    <row r="7077" spans="14:15" x14ac:dyDescent="0.25">
      <c r="N7077" s="38">
        <f>IF(AND(Sheet2!$K7077=$B$1,Sheet2!$L7077=1),Sheet2!$I7077+Sheet2!$M7077,IF(Sheet2!$K7077=$B$1,Sheet2!$M7077,0))</f>
        <v>0</v>
      </c>
      <c r="O7077" s="38">
        <f>IF(AND(Sheet2!$K7077=$B$2,Sheet2!$L7077=1),Sheet2!$J7077+Sheet2!$M7077,IF(Sheet2!$K7077=$B$2,Sheet2!$M7077,0))</f>
        <v>0</v>
      </c>
    </row>
    <row r="7078" spans="14:15" x14ac:dyDescent="0.25">
      <c r="N7078" s="38">
        <f>IF(AND(Sheet2!$K7078=$B$1,Sheet2!$L7078=1),Sheet2!$I7078+Sheet2!$M7078,IF(Sheet2!$K7078=$B$1,Sheet2!$M7078,0))</f>
        <v>0</v>
      </c>
      <c r="O7078" s="38">
        <f>IF(AND(Sheet2!$K7078=$B$2,Sheet2!$L7078=1),Sheet2!$J7078+Sheet2!$M7078,IF(Sheet2!$K7078=$B$2,Sheet2!$M7078,0))</f>
        <v>0</v>
      </c>
    </row>
    <row r="7079" spans="14:15" x14ac:dyDescent="0.25">
      <c r="N7079" s="38">
        <f>IF(AND(Sheet2!$K7079=$B$1,Sheet2!$L7079=1),Sheet2!$I7079+Sheet2!$M7079,IF(Sheet2!$K7079=$B$1,Sheet2!$M7079,0))</f>
        <v>0</v>
      </c>
      <c r="O7079" s="38">
        <f>IF(AND(Sheet2!$K7079=$B$2,Sheet2!$L7079=1),Sheet2!$J7079+Sheet2!$M7079,IF(Sheet2!$K7079=$B$2,Sheet2!$M7079,0))</f>
        <v>0</v>
      </c>
    </row>
    <row r="7080" spans="14:15" x14ac:dyDescent="0.25">
      <c r="N7080" s="38">
        <f>IF(AND(Sheet2!$K7080=$B$1,Sheet2!$L7080=1),Sheet2!$I7080+Sheet2!$M7080,IF(Sheet2!$K7080=$B$1,Sheet2!$M7080,0))</f>
        <v>0</v>
      </c>
      <c r="O7080" s="38">
        <f>IF(AND(Sheet2!$K7080=$B$2,Sheet2!$L7080=1),Sheet2!$J7080+Sheet2!$M7080,IF(Sheet2!$K7080=$B$2,Sheet2!$M7080,0))</f>
        <v>0</v>
      </c>
    </row>
    <row r="7081" spans="14:15" x14ac:dyDescent="0.25">
      <c r="N7081" s="38">
        <f>IF(AND(Sheet2!$K7081=$B$1,Sheet2!$L7081=1),Sheet2!$I7081+Sheet2!$M7081,IF(Sheet2!$K7081=$B$1,Sheet2!$M7081,0))</f>
        <v>0</v>
      </c>
      <c r="O7081" s="38">
        <f>IF(AND(Sheet2!$K7081=$B$2,Sheet2!$L7081=1),Sheet2!$J7081+Sheet2!$M7081,IF(Sheet2!$K7081=$B$2,Sheet2!$M7081,0))</f>
        <v>0</v>
      </c>
    </row>
    <row r="7082" spans="14:15" x14ac:dyDescent="0.25">
      <c r="N7082" s="38">
        <f>IF(AND(Sheet2!$K7082=$B$1,Sheet2!$L7082=1),Sheet2!$I7082+Sheet2!$M7082,IF(Sheet2!$K7082=$B$1,Sheet2!$M7082,0))</f>
        <v>0</v>
      </c>
      <c r="O7082" s="38">
        <f>IF(AND(Sheet2!$K7082=$B$2,Sheet2!$L7082=1),Sheet2!$J7082+Sheet2!$M7082,IF(Sheet2!$K7082=$B$2,Sheet2!$M7082,0))</f>
        <v>0</v>
      </c>
    </row>
    <row r="7083" spans="14:15" x14ac:dyDescent="0.25">
      <c r="N7083" s="38">
        <f>IF(AND(Sheet2!$K7083=$B$1,Sheet2!$L7083=1),Sheet2!$I7083+Sheet2!$M7083,IF(Sheet2!$K7083=$B$1,Sheet2!$M7083,0))</f>
        <v>0</v>
      </c>
      <c r="O7083" s="38">
        <f>IF(AND(Sheet2!$K7083=$B$2,Sheet2!$L7083=1),Sheet2!$J7083+Sheet2!$M7083,IF(Sheet2!$K7083=$B$2,Sheet2!$M7083,0))</f>
        <v>0</v>
      </c>
    </row>
    <row r="7084" spans="14:15" x14ac:dyDescent="0.25">
      <c r="N7084" s="38">
        <f>IF(AND(Sheet2!$K7084=$B$1,Sheet2!$L7084=1),Sheet2!$I7084+Sheet2!$M7084,IF(Sheet2!$K7084=$B$1,Sheet2!$M7084,0))</f>
        <v>0</v>
      </c>
      <c r="O7084" s="38">
        <f>IF(AND(Sheet2!$K7084=$B$2,Sheet2!$L7084=1),Sheet2!$J7084+Sheet2!$M7084,IF(Sheet2!$K7084=$B$2,Sheet2!$M7084,0))</f>
        <v>0</v>
      </c>
    </row>
    <row r="7085" spans="14:15" x14ac:dyDescent="0.25">
      <c r="N7085" s="38">
        <f>IF(AND(Sheet2!$K7085=$B$1,Sheet2!$L7085=1),Sheet2!$I7085+Sheet2!$M7085,IF(Sheet2!$K7085=$B$1,Sheet2!$M7085,0))</f>
        <v>0</v>
      </c>
      <c r="O7085" s="38">
        <f>IF(AND(Sheet2!$K7085=$B$2,Sheet2!$L7085=1),Sheet2!$J7085+Sheet2!$M7085,IF(Sheet2!$K7085=$B$2,Sheet2!$M7085,0))</f>
        <v>0</v>
      </c>
    </row>
    <row r="7086" spans="14:15" x14ac:dyDescent="0.25">
      <c r="N7086" s="38">
        <f>IF(AND(Sheet2!$K7086=$B$1,Sheet2!$L7086=1),Sheet2!$I7086+Sheet2!$M7086,IF(Sheet2!$K7086=$B$1,Sheet2!$M7086,0))</f>
        <v>0</v>
      </c>
      <c r="O7086" s="38">
        <f>IF(AND(Sheet2!$K7086=$B$2,Sheet2!$L7086=1),Sheet2!$J7086+Sheet2!$M7086,IF(Sheet2!$K7086=$B$2,Sheet2!$M7086,0))</f>
        <v>0</v>
      </c>
    </row>
    <row r="7087" spans="14:15" x14ac:dyDescent="0.25">
      <c r="N7087" s="38">
        <f>IF(AND(Sheet2!$K7087=$B$1,Sheet2!$L7087=1),Sheet2!$I7087+Sheet2!$M7087,IF(Sheet2!$K7087=$B$1,Sheet2!$M7087,0))</f>
        <v>0</v>
      </c>
      <c r="O7087" s="38">
        <f>IF(AND(Sheet2!$K7087=$B$2,Sheet2!$L7087=1),Sheet2!$J7087+Sheet2!$M7087,IF(Sheet2!$K7087=$B$2,Sheet2!$M7087,0))</f>
        <v>0</v>
      </c>
    </row>
    <row r="7088" spans="14:15" x14ac:dyDescent="0.25">
      <c r="N7088" s="38">
        <f>IF(AND(Sheet2!$K7088=$B$1,Sheet2!$L7088=1),Sheet2!$I7088+Sheet2!$M7088,IF(Sheet2!$K7088=$B$1,Sheet2!$M7088,0))</f>
        <v>0</v>
      </c>
      <c r="O7088" s="38">
        <f>IF(AND(Sheet2!$K7088=$B$2,Sheet2!$L7088=1),Sheet2!$J7088+Sheet2!$M7088,IF(Sheet2!$K7088=$B$2,Sheet2!$M7088,0))</f>
        <v>0</v>
      </c>
    </row>
    <row r="7089" spans="14:15" x14ac:dyDescent="0.25">
      <c r="N7089" s="38">
        <f>IF(AND(Sheet2!$K7089=$B$1,Sheet2!$L7089=1),Sheet2!$I7089+Sheet2!$M7089,IF(Sheet2!$K7089=$B$1,Sheet2!$M7089,0))</f>
        <v>0</v>
      </c>
      <c r="O7089" s="38">
        <f>IF(AND(Sheet2!$K7089=$B$2,Sheet2!$L7089=1),Sheet2!$J7089+Sheet2!$M7089,IF(Sheet2!$K7089=$B$2,Sheet2!$M7089,0))</f>
        <v>0</v>
      </c>
    </row>
    <row r="7090" spans="14:15" x14ac:dyDescent="0.25">
      <c r="N7090" s="38">
        <f>IF(AND(Sheet2!$K7090=$B$1,Sheet2!$L7090=1),Sheet2!$I7090+Sheet2!$M7090,IF(Sheet2!$K7090=$B$1,Sheet2!$M7090,0))</f>
        <v>0</v>
      </c>
      <c r="O7090" s="38">
        <f>IF(AND(Sheet2!$K7090=$B$2,Sheet2!$L7090=1),Sheet2!$J7090+Sheet2!$M7090,IF(Sheet2!$K7090=$B$2,Sheet2!$M7090,0))</f>
        <v>0</v>
      </c>
    </row>
    <row r="7091" spans="14:15" x14ac:dyDescent="0.25">
      <c r="N7091" s="38">
        <f>IF(AND(Sheet2!$K7091=$B$1,Sheet2!$L7091=1),Sheet2!$I7091+Sheet2!$M7091,IF(Sheet2!$K7091=$B$1,Sheet2!$M7091,0))</f>
        <v>0</v>
      </c>
      <c r="O7091" s="38">
        <f>IF(AND(Sheet2!$K7091=$B$2,Sheet2!$L7091=1),Sheet2!$J7091+Sheet2!$M7091,IF(Sheet2!$K7091=$B$2,Sheet2!$M7091,0))</f>
        <v>0</v>
      </c>
    </row>
    <row r="7092" spans="14:15" x14ac:dyDescent="0.25">
      <c r="N7092" s="38">
        <f>IF(AND(Sheet2!$K7092=$B$1,Sheet2!$L7092=1),Sheet2!$I7092+Sheet2!$M7092,IF(Sheet2!$K7092=$B$1,Sheet2!$M7092,0))</f>
        <v>0</v>
      </c>
      <c r="O7092" s="38">
        <f>IF(AND(Sheet2!$K7092=$B$2,Sheet2!$L7092=1),Sheet2!$J7092+Sheet2!$M7092,IF(Sheet2!$K7092=$B$2,Sheet2!$M7092,0))</f>
        <v>0</v>
      </c>
    </row>
    <row r="7093" spans="14:15" x14ac:dyDescent="0.25">
      <c r="N7093" s="38">
        <f>IF(AND(Sheet2!$K7093=$B$1,Sheet2!$L7093=1),Sheet2!$I7093+Sheet2!$M7093,IF(Sheet2!$K7093=$B$1,Sheet2!$M7093,0))</f>
        <v>0</v>
      </c>
      <c r="O7093" s="38">
        <f>IF(AND(Sheet2!$K7093=$B$2,Sheet2!$L7093=1),Sheet2!$J7093+Sheet2!$M7093,IF(Sheet2!$K7093=$B$2,Sheet2!$M7093,0))</f>
        <v>0</v>
      </c>
    </row>
    <row r="7094" spans="14:15" x14ac:dyDescent="0.25">
      <c r="N7094" s="38">
        <f>IF(AND(Sheet2!$K7094=$B$1,Sheet2!$L7094=1),Sheet2!$I7094+Sheet2!$M7094,IF(Sheet2!$K7094=$B$1,Sheet2!$M7094,0))</f>
        <v>0</v>
      </c>
      <c r="O7094" s="38">
        <f>IF(AND(Sheet2!$K7094=$B$2,Sheet2!$L7094=1),Sheet2!$J7094+Sheet2!$M7094,IF(Sheet2!$K7094=$B$2,Sheet2!$M7094,0))</f>
        <v>0</v>
      </c>
    </row>
    <row r="7095" spans="14:15" x14ac:dyDescent="0.25">
      <c r="N7095" s="38">
        <f>IF(AND(Sheet2!$K7095=$B$1,Sheet2!$L7095=1),Sheet2!$I7095+Sheet2!$M7095,IF(Sheet2!$K7095=$B$1,Sheet2!$M7095,0))</f>
        <v>0</v>
      </c>
      <c r="O7095" s="38">
        <f>IF(AND(Sheet2!$K7095=$B$2,Sheet2!$L7095=1),Sheet2!$J7095+Sheet2!$M7095,IF(Sheet2!$K7095=$B$2,Sheet2!$M7095,0))</f>
        <v>0</v>
      </c>
    </row>
    <row r="7096" spans="14:15" x14ac:dyDescent="0.25">
      <c r="N7096" s="38">
        <f>IF(AND(Sheet2!$K7096=$B$1,Sheet2!$L7096=1),Sheet2!$I7096+Sheet2!$M7096,IF(Sheet2!$K7096=$B$1,Sheet2!$M7096,0))</f>
        <v>0</v>
      </c>
      <c r="O7096" s="38">
        <f>IF(AND(Sheet2!$K7096=$B$2,Sheet2!$L7096=1),Sheet2!$J7096+Sheet2!$M7096,IF(Sheet2!$K7096=$B$2,Sheet2!$M7096,0))</f>
        <v>0</v>
      </c>
    </row>
    <row r="7097" spans="14:15" x14ac:dyDescent="0.25">
      <c r="N7097" s="38">
        <f>IF(AND(Sheet2!$K7097=$B$1,Sheet2!$L7097=1),Sheet2!$I7097+Sheet2!$M7097,IF(Sheet2!$K7097=$B$1,Sheet2!$M7097,0))</f>
        <v>0</v>
      </c>
      <c r="O7097" s="38">
        <f>IF(AND(Sheet2!$K7097=$B$2,Sheet2!$L7097=1),Sheet2!$J7097+Sheet2!$M7097,IF(Sheet2!$K7097=$B$2,Sheet2!$M7097,0))</f>
        <v>0</v>
      </c>
    </row>
    <row r="7098" spans="14:15" x14ac:dyDescent="0.25">
      <c r="N7098" s="38">
        <f>IF(AND(Sheet2!$K7098=$B$1,Sheet2!$L7098=1),Sheet2!$I7098+Sheet2!$M7098,IF(Sheet2!$K7098=$B$1,Sheet2!$M7098,0))</f>
        <v>0</v>
      </c>
      <c r="O7098" s="38">
        <f>IF(AND(Sheet2!$K7098=$B$2,Sheet2!$L7098=1),Sheet2!$J7098+Sheet2!$M7098,IF(Sheet2!$K7098=$B$2,Sheet2!$M7098,0))</f>
        <v>0</v>
      </c>
    </row>
    <row r="7099" spans="14:15" x14ac:dyDescent="0.25">
      <c r="N7099" s="38">
        <f>IF(AND(Sheet2!$K7099=$B$1,Sheet2!$L7099=1),Sheet2!$I7099+Sheet2!$M7099,IF(Sheet2!$K7099=$B$1,Sheet2!$M7099,0))</f>
        <v>0</v>
      </c>
      <c r="O7099" s="38">
        <f>IF(AND(Sheet2!$K7099=$B$2,Sheet2!$L7099=1),Sheet2!$J7099+Sheet2!$M7099,IF(Sheet2!$K7099=$B$2,Sheet2!$M7099,0))</f>
        <v>0</v>
      </c>
    </row>
    <row r="7100" spans="14:15" x14ac:dyDescent="0.25">
      <c r="N7100" s="38">
        <f>IF(AND(Sheet2!$K7100=$B$1,Sheet2!$L7100=1),Sheet2!$I7100+Sheet2!$M7100,IF(Sheet2!$K7100=$B$1,Sheet2!$M7100,0))</f>
        <v>0</v>
      </c>
      <c r="O7100" s="38">
        <f>IF(AND(Sheet2!$K7100=$B$2,Sheet2!$L7100=1),Sheet2!$J7100+Sheet2!$M7100,IF(Sheet2!$K7100=$B$2,Sheet2!$M7100,0))</f>
        <v>0</v>
      </c>
    </row>
    <row r="7101" spans="14:15" x14ac:dyDescent="0.25">
      <c r="N7101" s="38">
        <f>IF(AND(Sheet2!$K7101=$B$1,Sheet2!$L7101=1),Sheet2!$I7101+Sheet2!$M7101,IF(Sheet2!$K7101=$B$1,Sheet2!$M7101,0))</f>
        <v>0</v>
      </c>
      <c r="O7101" s="38">
        <f>IF(AND(Sheet2!$K7101=$B$2,Sheet2!$L7101=1),Sheet2!$J7101+Sheet2!$M7101,IF(Sheet2!$K7101=$B$2,Sheet2!$M7101,0))</f>
        <v>0</v>
      </c>
    </row>
    <row r="7102" spans="14:15" x14ac:dyDescent="0.25">
      <c r="N7102" s="38">
        <f>IF(AND(Sheet2!$K7102=$B$1,Sheet2!$L7102=1),Sheet2!$I7102+Sheet2!$M7102,IF(Sheet2!$K7102=$B$1,Sheet2!$M7102,0))</f>
        <v>0</v>
      </c>
      <c r="O7102" s="38">
        <f>IF(AND(Sheet2!$K7102=$B$2,Sheet2!$L7102=1),Sheet2!$J7102+Sheet2!$M7102,IF(Sheet2!$K7102=$B$2,Sheet2!$M7102,0))</f>
        <v>0</v>
      </c>
    </row>
    <row r="7103" spans="14:15" x14ac:dyDescent="0.25">
      <c r="N7103" s="38">
        <f>IF(AND(Sheet2!$K7103=$B$1,Sheet2!$L7103=1),Sheet2!$I7103+Sheet2!$M7103,IF(Sheet2!$K7103=$B$1,Sheet2!$M7103,0))</f>
        <v>0</v>
      </c>
      <c r="O7103" s="38">
        <f>IF(AND(Sheet2!$K7103=$B$2,Sheet2!$L7103=1),Sheet2!$J7103+Sheet2!$M7103,IF(Sheet2!$K7103=$B$2,Sheet2!$M7103,0))</f>
        <v>0</v>
      </c>
    </row>
    <row r="7104" spans="14:15" x14ac:dyDescent="0.25">
      <c r="N7104" s="38">
        <f>IF(AND(Sheet2!$K7104=$B$1,Sheet2!$L7104=1),Sheet2!$I7104+Sheet2!$M7104,IF(Sheet2!$K7104=$B$1,Sheet2!$M7104,0))</f>
        <v>0</v>
      </c>
      <c r="O7104" s="38">
        <f>IF(AND(Sheet2!$K7104=$B$2,Sheet2!$L7104=1),Sheet2!$J7104+Sheet2!$M7104,IF(Sheet2!$K7104=$B$2,Sheet2!$M7104,0))</f>
        <v>0</v>
      </c>
    </row>
    <row r="7105" spans="14:15" x14ac:dyDescent="0.25">
      <c r="N7105" s="38">
        <f>IF(AND(Sheet2!$K7105=$B$1,Sheet2!$L7105=1),Sheet2!$I7105+Sheet2!$M7105,IF(Sheet2!$K7105=$B$1,Sheet2!$M7105,0))</f>
        <v>0</v>
      </c>
      <c r="O7105" s="38">
        <f>IF(AND(Sheet2!$K7105=$B$2,Sheet2!$L7105=1),Sheet2!$J7105+Sheet2!$M7105,IF(Sheet2!$K7105=$B$2,Sheet2!$M7105,0))</f>
        <v>0</v>
      </c>
    </row>
    <row r="7106" spans="14:15" x14ac:dyDescent="0.25">
      <c r="N7106" s="38">
        <f>IF(AND(Sheet2!$K7106=$B$1,Sheet2!$L7106=1),Sheet2!$I7106+Sheet2!$M7106,IF(Sheet2!$K7106=$B$1,Sheet2!$M7106,0))</f>
        <v>0</v>
      </c>
      <c r="O7106" s="38">
        <f>IF(AND(Sheet2!$K7106=$B$2,Sheet2!$L7106=1),Sheet2!$J7106+Sheet2!$M7106,IF(Sheet2!$K7106=$B$2,Sheet2!$M7106,0))</f>
        <v>0</v>
      </c>
    </row>
    <row r="7107" spans="14:15" x14ac:dyDescent="0.25">
      <c r="N7107" s="38">
        <f>IF(AND(Sheet2!$K7107=$B$1,Sheet2!$L7107=1),Sheet2!$I7107+Sheet2!$M7107,IF(Sheet2!$K7107=$B$1,Sheet2!$M7107,0))</f>
        <v>0</v>
      </c>
      <c r="O7107" s="38">
        <f>IF(AND(Sheet2!$K7107=$B$2,Sheet2!$L7107=1),Sheet2!$J7107+Sheet2!$M7107,IF(Sheet2!$K7107=$B$2,Sheet2!$M7107,0))</f>
        <v>0</v>
      </c>
    </row>
    <row r="7108" spans="14:15" x14ac:dyDescent="0.25">
      <c r="N7108" s="38">
        <f>IF(AND(Sheet2!$K7108=$B$1,Sheet2!$L7108=1),Sheet2!$I7108+Sheet2!$M7108,IF(Sheet2!$K7108=$B$1,Sheet2!$M7108,0))</f>
        <v>0</v>
      </c>
      <c r="O7108" s="38">
        <f>IF(AND(Sheet2!$K7108=$B$2,Sheet2!$L7108=1),Sheet2!$J7108+Sheet2!$M7108,IF(Sheet2!$K7108=$B$2,Sheet2!$M7108,0))</f>
        <v>0</v>
      </c>
    </row>
    <row r="7109" spans="14:15" x14ac:dyDescent="0.25">
      <c r="N7109" s="38">
        <f>IF(AND(Sheet2!$K7109=$B$1,Sheet2!$L7109=1),Sheet2!$I7109+Sheet2!$M7109,IF(Sheet2!$K7109=$B$1,Sheet2!$M7109,0))</f>
        <v>0</v>
      </c>
      <c r="O7109" s="38">
        <f>IF(AND(Sheet2!$K7109=$B$2,Sheet2!$L7109=1),Sheet2!$J7109+Sheet2!$M7109,IF(Sheet2!$K7109=$B$2,Sheet2!$M7109,0))</f>
        <v>0</v>
      </c>
    </row>
    <row r="7110" spans="14:15" x14ac:dyDescent="0.25">
      <c r="N7110" s="38">
        <f>IF(AND(Sheet2!$K7110=$B$1,Sheet2!$L7110=1),Sheet2!$I7110+Sheet2!$M7110,IF(Sheet2!$K7110=$B$1,Sheet2!$M7110,0))</f>
        <v>0</v>
      </c>
      <c r="O7110" s="38">
        <f>IF(AND(Sheet2!$K7110=$B$2,Sheet2!$L7110=1),Sheet2!$J7110+Sheet2!$M7110,IF(Sheet2!$K7110=$B$2,Sheet2!$M7110,0))</f>
        <v>0</v>
      </c>
    </row>
    <row r="7111" spans="14:15" x14ac:dyDescent="0.25">
      <c r="N7111" s="38">
        <f>IF(AND(Sheet2!$K7111=$B$1,Sheet2!$L7111=1),Sheet2!$I7111+Sheet2!$M7111,IF(Sheet2!$K7111=$B$1,Sheet2!$M7111,0))</f>
        <v>0</v>
      </c>
      <c r="O7111" s="38">
        <f>IF(AND(Sheet2!$K7111=$B$2,Sheet2!$L7111=1),Sheet2!$J7111+Sheet2!$M7111,IF(Sheet2!$K7111=$B$2,Sheet2!$M7111,0))</f>
        <v>0</v>
      </c>
    </row>
    <row r="7112" spans="14:15" x14ac:dyDescent="0.25">
      <c r="N7112" s="38">
        <f>IF(AND(Sheet2!$K7112=$B$1,Sheet2!$L7112=1),Sheet2!$I7112+Sheet2!$M7112,IF(Sheet2!$K7112=$B$1,Sheet2!$M7112,0))</f>
        <v>0</v>
      </c>
      <c r="O7112" s="38">
        <f>IF(AND(Sheet2!$K7112=$B$2,Sheet2!$L7112=1),Sheet2!$J7112+Sheet2!$M7112,IF(Sheet2!$K7112=$B$2,Sheet2!$M7112,0))</f>
        <v>0</v>
      </c>
    </row>
    <row r="7113" spans="14:15" x14ac:dyDescent="0.25">
      <c r="N7113" s="38">
        <f>IF(AND(Sheet2!$K7113=$B$1,Sheet2!$L7113=1),Sheet2!$I7113+Sheet2!$M7113,IF(Sheet2!$K7113=$B$1,Sheet2!$M7113,0))</f>
        <v>0</v>
      </c>
      <c r="O7113" s="38">
        <f>IF(AND(Sheet2!$K7113=$B$2,Sheet2!$L7113=1),Sheet2!$J7113+Sheet2!$M7113,IF(Sheet2!$K7113=$B$2,Sheet2!$M7113,0))</f>
        <v>0</v>
      </c>
    </row>
    <row r="7114" spans="14:15" x14ac:dyDescent="0.25">
      <c r="N7114" s="38">
        <f>IF(AND(Sheet2!$K7114=$B$1,Sheet2!$L7114=1),Sheet2!$I7114+Sheet2!$M7114,IF(Sheet2!$K7114=$B$1,Sheet2!$M7114,0))</f>
        <v>0</v>
      </c>
      <c r="O7114" s="38">
        <f>IF(AND(Sheet2!$K7114=$B$2,Sheet2!$L7114=1),Sheet2!$J7114+Sheet2!$M7114,IF(Sheet2!$K7114=$B$2,Sheet2!$M7114,0))</f>
        <v>0</v>
      </c>
    </row>
    <row r="7115" spans="14:15" x14ac:dyDescent="0.25">
      <c r="N7115" s="38">
        <f>IF(AND(Sheet2!$K7115=$B$1,Sheet2!$L7115=1),Sheet2!$I7115+Sheet2!$M7115,IF(Sheet2!$K7115=$B$1,Sheet2!$M7115,0))</f>
        <v>0</v>
      </c>
      <c r="O7115" s="38">
        <f>IF(AND(Sheet2!$K7115=$B$2,Sheet2!$L7115=1),Sheet2!$J7115+Sheet2!$M7115,IF(Sheet2!$K7115=$B$2,Sheet2!$M7115,0))</f>
        <v>0</v>
      </c>
    </row>
    <row r="7116" spans="14:15" x14ac:dyDescent="0.25">
      <c r="N7116" s="38">
        <f>IF(AND(Sheet2!$K7116=$B$1,Sheet2!$L7116=1),Sheet2!$I7116+Sheet2!$M7116,IF(Sheet2!$K7116=$B$1,Sheet2!$M7116,0))</f>
        <v>0</v>
      </c>
      <c r="O7116" s="38">
        <f>IF(AND(Sheet2!$K7116=$B$2,Sheet2!$L7116=1),Sheet2!$J7116+Sheet2!$M7116,IF(Sheet2!$K7116=$B$2,Sheet2!$M7116,0))</f>
        <v>0</v>
      </c>
    </row>
    <row r="7117" spans="14:15" x14ac:dyDescent="0.25">
      <c r="N7117" s="38">
        <f>IF(AND(Sheet2!$K7117=$B$1,Sheet2!$L7117=1),Sheet2!$I7117+Sheet2!$M7117,IF(Sheet2!$K7117=$B$1,Sheet2!$M7117,0))</f>
        <v>0</v>
      </c>
      <c r="O7117" s="38">
        <f>IF(AND(Sheet2!$K7117=$B$2,Sheet2!$L7117=1),Sheet2!$J7117+Sheet2!$M7117,IF(Sheet2!$K7117=$B$2,Sheet2!$M7117,0))</f>
        <v>0</v>
      </c>
    </row>
    <row r="7118" spans="14:15" x14ac:dyDescent="0.25">
      <c r="N7118" s="38">
        <f>IF(AND(Sheet2!$K7118=$B$1,Sheet2!$L7118=1),Sheet2!$I7118+Sheet2!$M7118,IF(Sheet2!$K7118=$B$1,Sheet2!$M7118,0))</f>
        <v>0</v>
      </c>
      <c r="O7118" s="38">
        <f>IF(AND(Sheet2!$K7118=$B$2,Sheet2!$L7118=1),Sheet2!$J7118+Sheet2!$M7118,IF(Sheet2!$K7118=$B$2,Sheet2!$M7118,0))</f>
        <v>0</v>
      </c>
    </row>
    <row r="7119" spans="14:15" x14ac:dyDescent="0.25">
      <c r="N7119" s="38">
        <f>IF(AND(Sheet2!$K7119=$B$1,Sheet2!$L7119=1),Sheet2!$I7119+Sheet2!$M7119,IF(Sheet2!$K7119=$B$1,Sheet2!$M7119,0))</f>
        <v>0</v>
      </c>
      <c r="O7119" s="38">
        <f>IF(AND(Sheet2!$K7119=$B$2,Sheet2!$L7119=1),Sheet2!$J7119+Sheet2!$M7119,IF(Sheet2!$K7119=$B$2,Sheet2!$M7119,0))</f>
        <v>0</v>
      </c>
    </row>
    <row r="7120" spans="14:15" x14ac:dyDescent="0.25">
      <c r="N7120" s="38">
        <f>IF(AND(Sheet2!$K7120=$B$1,Sheet2!$L7120=1),Sheet2!$I7120+Sheet2!$M7120,IF(Sheet2!$K7120=$B$1,Sheet2!$M7120,0))</f>
        <v>0</v>
      </c>
      <c r="O7120" s="38">
        <f>IF(AND(Sheet2!$K7120=$B$2,Sheet2!$L7120=1),Sheet2!$J7120+Sheet2!$M7120,IF(Sheet2!$K7120=$B$2,Sheet2!$M7120,0))</f>
        <v>0</v>
      </c>
    </row>
    <row r="7121" spans="14:15" x14ac:dyDescent="0.25">
      <c r="N7121" s="38">
        <f>IF(AND(Sheet2!$K7121=$B$1,Sheet2!$L7121=1),Sheet2!$I7121+Sheet2!$M7121,IF(Sheet2!$K7121=$B$1,Sheet2!$M7121,0))</f>
        <v>0</v>
      </c>
      <c r="O7121" s="38">
        <f>IF(AND(Sheet2!$K7121=$B$2,Sheet2!$L7121=1),Sheet2!$J7121+Sheet2!$M7121,IF(Sheet2!$K7121=$B$2,Sheet2!$M7121,0))</f>
        <v>0</v>
      </c>
    </row>
    <row r="7122" spans="14:15" x14ac:dyDescent="0.25">
      <c r="N7122" s="38">
        <f>IF(AND(Sheet2!$K7122=$B$1,Sheet2!$L7122=1),Sheet2!$I7122+Sheet2!$M7122,IF(Sheet2!$K7122=$B$1,Sheet2!$M7122,0))</f>
        <v>0</v>
      </c>
      <c r="O7122" s="38">
        <f>IF(AND(Sheet2!$K7122=$B$2,Sheet2!$L7122=1),Sheet2!$J7122+Sheet2!$M7122,IF(Sheet2!$K7122=$B$2,Sheet2!$M7122,0))</f>
        <v>0</v>
      </c>
    </row>
    <row r="7123" spans="14:15" x14ac:dyDescent="0.25">
      <c r="N7123" s="38">
        <f>IF(AND(Sheet2!$K7123=$B$1,Sheet2!$L7123=1),Sheet2!$I7123+Sheet2!$M7123,IF(Sheet2!$K7123=$B$1,Sheet2!$M7123,0))</f>
        <v>0</v>
      </c>
      <c r="O7123" s="38">
        <f>IF(AND(Sheet2!$K7123=$B$2,Sheet2!$L7123=1),Sheet2!$J7123+Sheet2!$M7123,IF(Sheet2!$K7123=$B$2,Sheet2!$M7123,0))</f>
        <v>0</v>
      </c>
    </row>
    <row r="7124" spans="14:15" x14ac:dyDescent="0.25">
      <c r="N7124" s="38">
        <f>IF(AND(Sheet2!$K7124=$B$1,Sheet2!$L7124=1),Sheet2!$I7124+Sheet2!$M7124,IF(Sheet2!$K7124=$B$1,Sheet2!$M7124,0))</f>
        <v>0</v>
      </c>
      <c r="O7124" s="38">
        <f>IF(AND(Sheet2!$K7124=$B$2,Sheet2!$L7124=1),Sheet2!$J7124+Sheet2!$M7124,IF(Sheet2!$K7124=$B$2,Sheet2!$M7124,0))</f>
        <v>0</v>
      </c>
    </row>
    <row r="7125" spans="14:15" x14ac:dyDescent="0.25">
      <c r="N7125" s="38">
        <f>IF(AND(Sheet2!$K7125=$B$1,Sheet2!$L7125=1),Sheet2!$I7125+Sheet2!$M7125,IF(Sheet2!$K7125=$B$1,Sheet2!$M7125,0))</f>
        <v>0</v>
      </c>
      <c r="O7125" s="38">
        <f>IF(AND(Sheet2!$K7125=$B$2,Sheet2!$L7125=1),Sheet2!$J7125+Sheet2!$M7125,IF(Sheet2!$K7125=$B$2,Sheet2!$M7125,0))</f>
        <v>0</v>
      </c>
    </row>
    <row r="7126" spans="14:15" x14ac:dyDescent="0.25">
      <c r="N7126" s="38">
        <f>IF(AND(Sheet2!$K7126=$B$1,Sheet2!$L7126=1),Sheet2!$I7126+Sheet2!$M7126,IF(Sheet2!$K7126=$B$1,Sheet2!$M7126,0))</f>
        <v>0</v>
      </c>
      <c r="O7126" s="38">
        <f>IF(AND(Sheet2!$K7126=$B$2,Sheet2!$L7126=1),Sheet2!$J7126+Sheet2!$M7126,IF(Sheet2!$K7126=$B$2,Sheet2!$M7126,0))</f>
        <v>0</v>
      </c>
    </row>
    <row r="7127" spans="14:15" x14ac:dyDescent="0.25">
      <c r="N7127" s="38">
        <f>IF(AND(Sheet2!$K7127=$B$1,Sheet2!$L7127=1),Sheet2!$I7127+Sheet2!$M7127,IF(Sheet2!$K7127=$B$1,Sheet2!$M7127,0))</f>
        <v>0</v>
      </c>
      <c r="O7127" s="38">
        <f>IF(AND(Sheet2!$K7127=$B$2,Sheet2!$L7127=1),Sheet2!$J7127+Sheet2!$M7127,IF(Sheet2!$K7127=$B$2,Sheet2!$M7127,0))</f>
        <v>0</v>
      </c>
    </row>
    <row r="7128" spans="14:15" x14ac:dyDescent="0.25">
      <c r="N7128" s="38">
        <f>IF(AND(Sheet2!$K7128=$B$1,Sheet2!$L7128=1),Sheet2!$I7128+Sheet2!$M7128,IF(Sheet2!$K7128=$B$1,Sheet2!$M7128,0))</f>
        <v>0</v>
      </c>
      <c r="O7128" s="38">
        <f>IF(AND(Sheet2!$K7128=$B$2,Sheet2!$L7128=1),Sheet2!$J7128+Sheet2!$M7128,IF(Sheet2!$K7128=$B$2,Sheet2!$M7128,0))</f>
        <v>0</v>
      </c>
    </row>
    <row r="7129" spans="14:15" x14ac:dyDescent="0.25">
      <c r="N7129" s="38">
        <f>IF(AND(Sheet2!$K7129=$B$1,Sheet2!$L7129=1),Sheet2!$I7129+Sheet2!$M7129,IF(Sheet2!$K7129=$B$1,Sheet2!$M7129,0))</f>
        <v>0</v>
      </c>
      <c r="O7129" s="38">
        <f>IF(AND(Sheet2!$K7129=$B$2,Sheet2!$L7129=1),Sheet2!$J7129+Sheet2!$M7129,IF(Sheet2!$K7129=$B$2,Sheet2!$M7129,0))</f>
        <v>0</v>
      </c>
    </row>
    <row r="7130" spans="14:15" x14ac:dyDescent="0.25">
      <c r="N7130" s="38">
        <f>IF(AND(Sheet2!$K7130=$B$1,Sheet2!$L7130=1),Sheet2!$I7130+Sheet2!$M7130,IF(Sheet2!$K7130=$B$1,Sheet2!$M7130,0))</f>
        <v>0</v>
      </c>
      <c r="O7130" s="38">
        <f>IF(AND(Sheet2!$K7130=$B$2,Sheet2!$L7130=1),Sheet2!$J7130+Sheet2!$M7130,IF(Sheet2!$K7130=$B$2,Sheet2!$M7130,0))</f>
        <v>0</v>
      </c>
    </row>
    <row r="7131" spans="14:15" x14ac:dyDescent="0.25">
      <c r="N7131" s="38">
        <f>IF(AND(Sheet2!$K7131=$B$1,Sheet2!$L7131=1),Sheet2!$I7131+Sheet2!$M7131,IF(Sheet2!$K7131=$B$1,Sheet2!$M7131,0))</f>
        <v>0</v>
      </c>
      <c r="O7131" s="38">
        <f>IF(AND(Sheet2!$K7131=$B$2,Sheet2!$L7131=1),Sheet2!$J7131+Sheet2!$M7131,IF(Sheet2!$K7131=$B$2,Sheet2!$M7131,0))</f>
        <v>0</v>
      </c>
    </row>
    <row r="7132" spans="14:15" x14ac:dyDescent="0.25">
      <c r="N7132" s="38">
        <f>IF(AND(Sheet2!$K7132=$B$1,Sheet2!$L7132=1),Sheet2!$I7132+Sheet2!$M7132,IF(Sheet2!$K7132=$B$1,Sheet2!$M7132,0))</f>
        <v>0</v>
      </c>
      <c r="O7132" s="38">
        <f>IF(AND(Sheet2!$K7132=$B$2,Sheet2!$L7132=1),Sheet2!$J7132+Sheet2!$M7132,IF(Sheet2!$K7132=$B$2,Sheet2!$M7132,0))</f>
        <v>0</v>
      </c>
    </row>
    <row r="7133" spans="14:15" x14ac:dyDescent="0.25">
      <c r="N7133" s="38">
        <f>IF(AND(Sheet2!$K7133=$B$1,Sheet2!$L7133=1),Sheet2!$I7133+Sheet2!$M7133,IF(Sheet2!$K7133=$B$1,Sheet2!$M7133,0))</f>
        <v>0</v>
      </c>
      <c r="O7133" s="38">
        <f>IF(AND(Sheet2!$K7133=$B$2,Sheet2!$L7133=1),Sheet2!$J7133+Sheet2!$M7133,IF(Sheet2!$K7133=$B$2,Sheet2!$M7133,0))</f>
        <v>0</v>
      </c>
    </row>
    <row r="7134" spans="14:15" x14ac:dyDescent="0.25">
      <c r="N7134" s="38">
        <f>IF(AND(Sheet2!$K7134=$B$1,Sheet2!$L7134=1),Sheet2!$I7134+Sheet2!$M7134,IF(Sheet2!$K7134=$B$1,Sheet2!$M7134,0))</f>
        <v>0</v>
      </c>
      <c r="O7134" s="38">
        <f>IF(AND(Sheet2!$K7134=$B$2,Sheet2!$L7134=1),Sheet2!$J7134+Sheet2!$M7134,IF(Sheet2!$K7134=$B$2,Sheet2!$M7134,0))</f>
        <v>0</v>
      </c>
    </row>
    <row r="7135" spans="14:15" x14ac:dyDescent="0.25">
      <c r="N7135" s="38">
        <f>IF(AND(Sheet2!$K7135=$B$1,Sheet2!$L7135=1),Sheet2!$I7135+Sheet2!$M7135,IF(Sheet2!$K7135=$B$1,Sheet2!$M7135,0))</f>
        <v>0</v>
      </c>
      <c r="O7135" s="38">
        <f>IF(AND(Sheet2!$K7135=$B$2,Sheet2!$L7135=1),Sheet2!$J7135+Sheet2!$M7135,IF(Sheet2!$K7135=$B$2,Sheet2!$M7135,0))</f>
        <v>0</v>
      </c>
    </row>
    <row r="7136" spans="14:15" x14ac:dyDescent="0.25">
      <c r="N7136" s="38">
        <f>IF(AND(Sheet2!$K7136=$B$1,Sheet2!$L7136=1),Sheet2!$I7136+Sheet2!$M7136,IF(Sheet2!$K7136=$B$1,Sheet2!$M7136,0))</f>
        <v>0</v>
      </c>
      <c r="O7136" s="38">
        <f>IF(AND(Sheet2!$K7136=$B$2,Sheet2!$L7136=1),Sheet2!$J7136+Sheet2!$M7136,IF(Sheet2!$K7136=$B$2,Sheet2!$M7136,0))</f>
        <v>0</v>
      </c>
    </row>
    <row r="7137" spans="14:15" x14ac:dyDescent="0.25">
      <c r="N7137" s="38">
        <f>IF(AND(Sheet2!$K7137=$B$1,Sheet2!$L7137=1),Sheet2!$I7137+Sheet2!$M7137,IF(Sheet2!$K7137=$B$1,Sheet2!$M7137,0))</f>
        <v>0</v>
      </c>
      <c r="O7137" s="38">
        <f>IF(AND(Sheet2!$K7137=$B$2,Sheet2!$L7137=1),Sheet2!$J7137+Sheet2!$M7137,IF(Sheet2!$K7137=$B$2,Sheet2!$M7137,0))</f>
        <v>0</v>
      </c>
    </row>
    <row r="7138" spans="14:15" x14ac:dyDescent="0.25">
      <c r="N7138" s="38">
        <f>IF(AND(Sheet2!$K7138=$B$1,Sheet2!$L7138=1),Sheet2!$I7138+Sheet2!$M7138,IF(Sheet2!$K7138=$B$1,Sheet2!$M7138,0))</f>
        <v>0</v>
      </c>
      <c r="O7138" s="38">
        <f>IF(AND(Sheet2!$K7138=$B$2,Sheet2!$L7138=1),Sheet2!$J7138+Sheet2!$M7138,IF(Sheet2!$K7138=$B$2,Sheet2!$M7138,0))</f>
        <v>0</v>
      </c>
    </row>
    <row r="7139" spans="14:15" x14ac:dyDescent="0.25">
      <c r="N7139" s="38">
        <f>IF(AND(Sheet2!$K7139=$B$1,Sheet2!$L7139=1),Sheet2!$I7139+Sheet2!$M7139,IF(Sheet2!$K7139=$B$1,Sheet2!$M7139,0))</f>
        <v>0</v>
      </c>
      <c r="O7139" s="38">
        <f>IF(AND(Sheet2!$K7139=$B$2,Sheet2!$L7139=1),Sheet2!$J7139+Sheet2!$M7139,IF(Sheet2!$K7139=$B$2,Sheet2!$M7139,0))</f>
        <v>0</v>
      </c>
    </row>
    <row r="7140" spans="14:15" x14ac:dyDescent="0.25">
      <c r="N7140" s="38">
        <f>IF(AND(Sheet2!$K7140=$B$1,Sheet2!$L7140=1),Sheet2!$I7140+Sheet2!$M7140,IF(Sheet2!$K7140=$B$1,Sheet2!$M7140,0))</f>
        <v>0</v>
      </c>
      <c r="O7140" s="38">
        <f>IF(AND(Sheet2!$K7140=$B$2,Sheet2!$L7140=1),Sheet2!$J7140+Sheet2!$M7140,IF(Sheet2!$K7140=$B$2,Sheet2!$M7140,0))</f>
        <v>0</v>
      </c>
    </row>
    <row r="7141" spans="14:15" x14ac:dyDescent="0.25">
      <c r="N7141" s="38">
        <f>IF(AND(Sheet2!$K7141=$B$1,Sheet2!$L7141=1),Sheet2!$I7141+Sheet2!$M7141,IF(Sheet2!$K7141=$B$1,Sheet2!$M7141,0))</f>
        <v>0</v>
      </c>
      <c r="O7141" s="38">
        <f>IF(AND(Sheet2!$K7141=$B$2,Sheet2!$L7141=1),Sheet2!$J7141+Sheet2!$M7141,IF(Sheet2!$K7141=$B$2,Sheet2!$M7141,0))</f>
        <v>0</v>
      </c>
    </row>
    <row r="7142" spans="14:15" x14ac:dyDescent="0.25">
      <c r="N7142" s="38">
        <f>IF(AND(Sheet2!$K7142=$B$1,Sheet2!$L7142=1),Sheet2!$I7142+Sheet2!$M7142,IF(Sheet2!$K7142=$B$1,Sheet2!$M7142,0))</f>
        <v>0</v>
      </c>
      <c r="O7142" s="38">
        <f>IF(AND(Sheet2!$K7142=$B$2,Sheet2!$L7142=1),Sheet2!$J7142+Sheet2!$M7142,IF(Sheet2!$K7142=$B$2,Sheet2!$M7142,0))</f>
        <v>0</v>
      </c>
    </row>
    <row r="7143" spans="14:15" x14ac:dyDescent="0.25">
      <c r="N7143" s="38">
        <f>IF(AND(Sheet2!$K7143=$B$1,Sheet2!$L7143=1),Sheet2!$I7143+Sheet2!$M7143,IF(Sheet2!$K7143=$B$1,Sheet2!$M7143,0))</f>
        <v>0</v>
      </c>
      <c r="O7143" s="38">
        <f>IF(AND(Sheet2!$K7143=$B$2,Sheet2!$L7143=1),Sheet2!$J7143+Sheet2!$M7143,IF(Sheet2!$K7143=$B$2,Sheet2!$M7143,0))</f>
        <v>0</v>
      </c>
    </row>
    <row r="7144" spans="14:15" x14ac:dyDescent="0.25">
      <c r="N7144" s="38">
        <f>IF(AND(Sheet2!$K7144=$B$1,Sheet2!$L7144=1),Sheet2!$I7144+Sheet2!$M7144,IF(Sheet2!$K7144=$B$1,Sheet2!$M7144,0))</f>
        <v>0</v>
      </c>
      <c r="O7144" s="38">
        <f>IF(AND(Sheet2!$K7144=$B$2,Sheet2!$L7144=1),Sheet2!$J7144+Sheet2!$M7144,IF(Sheet2!$K7144=$B$2,Sheet2!$M7144,0))</f>
        <v>0</v>
      </c>
    </row>
    <row r="7145" spans="14:15" x14ac:dyDescent="0.25">
      <c r="N7145" s="38">
        <f>IF(AND(Sheet2!$K7145=$B$1,Sheet2!$L7145=1),Sheet2!$I7145+Sheet2!$M7145,IF(Sheet2!$K7145=$B$1,Sheet2!$M7145,0))</f>
        <v>0</v>
      </c>
      <c r="O7145" s="38">
        <f>IF(AND(Sheet2!$K7145=$B$2,Sheet2!$L7145=1),Sheet2!$J7145+Sheet2!$M7145,IF(Sheet2!$K7145=$B$2,Sheet2!$M7145,0))</f>
        <v>0</v>
      </c>
    </row>
    <row r="7146" spans="14:15" x14ac:dyDescent="0.25">
      <c r="N7146" s="38">
        <f>IF(AND(Sheet2!$K7146=$B$1,Sheet2!$L7146=1),Sheet2!$I7146+Sheet2!$M7146,IF(Sheet2!$K7146=$B$1,Sheet2!$M7146,0))</f>
        <v>0</v>
      </c>
      <c r="O7146" s="38">
        <f>IF(AND(Sheet2!$K7146=$B$2,Sheet2!$L7146=1),Sheet2!$J7146+Sheet2!$M7146,IF(Sheet2!$K7146=$B$2,Sheet2!$M7146,0))</f>
        <v>0</v>
      </c>
    </row>
    <row r="7147" spans="14:15" x14ac:dyDescent="0.25">
      <c r="N7147" s="38">
        <f>IF(AND(Sheet2!$K7147=$B$1,Sheet2!$L7147=1),Sheet2!$I7147+Sheet2!$M7147,IF(Sheet2!$K7147=$B$1,Sheet2!$M7147,0))</f>
        <v>0</v>
      </c>
      <c r="O7147" s="38">
        <f>IF(AND(Sheet2!$K7147=$B$2,Sheet2!$L7147=1),Sheet2!$J7147+Sheet2!$M7147,IF(Sheet2!$K7147=$B$2,Sheet2!$M7147,0))</f>
        <v>0</v>
      </c>
    </row>
    <row r="7148" spans="14:15" x14ac:dyDescent="0.25">
      <c r="N7148" s="38">
        <f>IF(AND(Sheet2!$K7148=$B$1,Sheet2!$L7148=1),Sheet2!$I7148+Sheet2!$M7148,IF(Sheet2!$K7148=$B$1,Sheet2!$M7148,0))</f>
        <v>0</v>
      </c>
      <c r="O7148" s="38">
        <f>IF(AND(Sheet2!$K7148=$B$2,Sheet2!$L7148=1),Sheet2!$J7148+Sheet2!$M7148,IF(Sheet2!$K7148=$B$2,Sheet2!$M7148,0))</f>
        <v>0</v>
      </c>
    </row>
    <row r="7149" spans="14:15" x14ac:dyDescent="0.25">
      <c r="N7149" s="38">
        <f>IF(AND(Sheet2!$K7149=$B$1,Sheet2!$L7149=1),Sheet2!$I7149+Sheet2!$M7149,IF(Sheet2!$K7149=$B$1,Sheet2!$M7149,0))</f>
        <v>0</v>
      </c>
      <c r="O7149" s="38">
        <f>IF(AND(Sheet2!$K7149=$B$2,Sheet2!$L7149=1),Sheet2!$J7149+Sheet2!$M7149,IF(Sheet2!$K7149=$B$2,Sheet2!$M7149,0))</f>
        <v>0</v>
      </c>
    </row>
    <row r="7150" spans="14:15" x14ac:dyDescent="0.25">
      <c r="N7150" s="38">
        <f>IF(AND(Sheet2!$K7150=$B$1,Sheet2!$L7150=1),Sheet2!$I7150+Sheet2!$M7150,IF(Sheet2!$K7150=$B$1,Sheet2!$M7150,0))</f>
        <v>0</v>
      </c>
      <c r="O7150" s="38">
        <f>IF(AND(Sheet2!$K7150=$B$2,Sheet2!$L7150=1),Sheet2!$J7150+Sheet2!$M7150,IF(Sheet2!$K7150=$B$2,Sheet2!$M7150,0))</f>
        <v>0</v>
      </c>
    </row>
    <row r="7151" spans="14:15" x14ac:dyDescent="0.25">
      <c r="N7151" s="38">
        <f>IF(AND(Sheet2!$K7151=$B$1,Sheet2!$L7151=1),Sheet2!$I7151+Sheet2!$M7151,IF(Sheet2!$K7151=$B$1,Sheet2!$M7151,0))</f>
        <v>0</v>
      </c>
      <c r="O7151" s="38">
        <f>IF(AND(Sheet2!$K7151=$B$2,Sheet2!$L7151=1),Sheet2!$J7151+Sheet2!$M7151,IF(Sheet2!$K7151=$B$2,Sheet2!$M7151,0))</f>
        <v>0</v>
      </c>
    </row>
    <row r="7152" spans="14:15" x14ac:dyDescent="0.25">
      <c r="N7152" s="38">
        <f>IF(AND(Sheet2!$K7152=$B$1,Sheet2!$L7152=1),Sheet2!$I7152+Sheet2!$M7152,IF(Sheet2!$K7152=$B$1,Sheet2!$M7152,0))</f>
        <v>0</v>
      </c>
      <c r="O7152" s="38">
        <f>IF(AND(Sheet2!$K7152=$B$2,Sheet2!$L7152=1),Sheet2!$J7152+Sheet2!$M7152,IF(Sheet2!$K7152=$B$2,Sheet2!$M7152,0))</f>
        <v>0</v>
      </c>
    </row>
    <row r="7153" spans="14:15" x14ac:dyDescent="0.25">
      <c r="N7153" s="38">
        <f>IF(AND(Sheet2!$K7153=$B$1,Sheet2!$L7153=1),Sheet2!$I7153+Sheet2!$M7153,IF(Sheet2!$K7153=$B$1,Sheet2!$M7153,0))</f>
        <v>0</v>
      </c>
      <c r="O7153" s="38">
        <f>IF(AND(Sheet2!$K7153=$B$2,Sheet2!$L7153=1),Sheet2!$J7153+Sheet2!$M7153,IF(Sheet2!$K7153=$B$2,Sheet2!$M7153,0))</f>
        <v>0</v>
      </c>
    </row>
    <row r="7154" spans="14:15" x14ac:dyDescent="0.25">
      <c r="N7154" s="38">
        <f>IF(AND(Sheet2!$K7154=$B$1,Sheet2!$L7154=1),Sheet2!$I7154+Sheet2!$M7154,IF(Sheet2!$K7154=$B$1,Sheet2!$M7154,0))</f>
        <v>0</v>
      </c>
      <c r="O7154" s="38">
        <f>IF(AND(Sheet2!$K7154=$B$2,Sheet2!$L7154=1),Sheet2!$J7154+Sheet2!$M7154,IF(Sheet2!$K7154=$B$2,Sheet2!$M7154,0))</f>
        <v>0</v>
      </c>
    </row>
    <row r="7155" spans="14:15" x14ac:dyDescent="0.25">
      <c r="N7155" s="38">
        <f>IF(AND(Sheet2!$K7155=$B$1,Sheet2!$L7155=1),Sheet2!$I7155+Sheet2!$M7155,IF(Sheet2!$K7155=$B$1,Sheet2!$M7155,0))</f>
        <v>0</v>
      </c>
      <c r="O7155" s="38">
        <f>IF(AND(Sheet2!$K7155=$B$2,Sheet2!$L7155=1),Sheet2!$J7155+Sheet2!$M7155,IF(Sheet2!$K7155=$B$2,Sheet2!$M7155,0))</f>
        <v>0</v>
      </c>
    </row>
    <row r="7156" spans="14:15" x14ac:dyDescent="0.25">
      <c r="N7156" s="38">
        <f>IF(AND(Sheet2!$K7156=$B$1,Sheet2!$L7156=1),Sheet2!$I7156+Sheet2!$M7156,IF(Sheet2!$K7156=$B$1,Sheet2!$M7156,0))</f>
        <v>0</v>
      </c>
      <c r="O7156" s="38">
        <f>IF(AND(Sheet2!$K7156=$B$2,Sheet2!$L7156=1),Sheet2!$J7156+Sheet2!$M7156,IF(Sheet2!$K7156=$B$2,Sheet2!$M7156,0))</f>
        <v>0</v>
      </c>
    </row>
    <row r="7157" spans="14:15" x14ac:dyDescent="0.25">
      <c r="N7157" s="38">
        <f>IF(AND(Sheet2!$K7157=$B$1,Sheet2!$L7157=1),Sheet2!$I7157+Sheet2!$M7157,IF(Sheet2!$K7157=$B$1,Sheet2!$M7157,0))</f>
        <v>0</v>
      </c>
      <c r="O7157" s="38">
        <f>IF(AND(Sheet2!$K7157=$B$2,Sheet2!$L7157=1),Sheet2!$J7157+Sheet2!$M7157,IF(Sheet2!$K7157=$B$2,Sheet2!$M7157,0))</f>
        <v>0</v>
      </c>
    </row>
    <row r="7158" spans="14:15" x14ac:dyDescent="0.25">
      <c r="N7158" s="38">
        <f>IF(AND(Sheet2!$K7158=$B$1,Sheet2!$L7158=1),Sheet2!$I7158+Sheet2!$M7158,IF(Sheet2!$K7158=$B$1,Sheet2!$M7158,0))</f>
        <v>0</v>
      </c>
      <c r="O7158" s="38">
        <f>IF(AND(Sheet2!$K7158=$B$2,Sheet2!$L7158=1),Sheet2!$J7158+Sheet2!$M7158,IF(Sheet2!$K7158=$B$2,Sheet2!$M7158,0))</f>
        <v>0</v>
      </c>
    </row>
    <row r="7159" spans="14:15" x14ac:dyDescent="0.25">
      <c r="N7159" s="38">
        <f>IF(AND(Sheet2!$K7159=$B$1,Sheet2!$L7159=1),Sheet2!$I7159+Sheet2!$M7159,IF(Sheet2!$K7159=$B$1,Sheet2!$M7159,0))</f>
        <v>0</v>
      </c>
      <c r="O7159" s="38">
        <f>IF(AND(Sheet2!$K7159=$B$2,Sheet2!$L7159=1),Sheet2!$J7159+Sheet2!$M7159,IF(Sheet2!$K7159=$B$2,Sheet2!$M7159,0))</f>
        <v>0</v>
      </c>
    </row>
    <row r="7160" spans="14:15" x14ac:dyDescent="0.25">
      <c r="N7160" s="38">
        <f>IF(AND(Sheet2!$K7160=$B$1,Sheet2!$L7160=1),Sheet2!$I7160+Sheet2!$M7160,IF(Sheet2!$K7160=$B$1,Sheet2!$M7160,0))</f>
        <v>0</v>
      </c>
      <c r="O7160" s="38">
        <f>IF(AND(Sheet2!$K7160=$B$2,Sheet2!$L7160=1),Sheet2!$J7160+Sheet2!$M7160,IF(Sheet2!$K7160=$B$2,Sheet2!$M7160,0))</f>
        <v>0</v>
      </c>
    </row>
    <row r="7161" spans="14:15" x14ac:dyDescent="0.25">
      <c r="N7161" s="38">
        <f>IF(AND(Sheet2!$K7161=$B$1,Sheet2!$L7161=1),Sheet2!$I7161+Sheet2!$M7161,IF(Sheet2!$K7161=$B$1,Sheet2!$M7161,0))</f>
        <v>0</v>
      </c>
      <c r="O7161" s="38">
        <f>IF(AND(Sheet2!$K7161=$B$2,Sheet2!$L7161=1),Sheet2!$J7161+Sheet2!$M7161,IF(Sheet2!$K7161=$B$2,Sheet2!$M7161,0))</f>
        <v>0</v>
      </c>
    </row>
    <row r="7162" spans="14:15" x14ac:dyDescent="0.25">
      <c r="N7162" s="38">
        <f>IF(AND(Sheet2!$K7162=$B$1,Sheet2!$L7162=1),Sheet2!$I7162+Sheet2!$M7162,IF(Sheet2!$K7162=$B$1,Sheet2!$M7162,0))</f>
        <v>0</v>
      </c>
      <c r="O7162" s="38">
        <f>IF(AND(Sheet2!$K7162=$B$2,Sheet2!$L7162=1),Sheet2!$J7162+Sheet2!$M7162,IF(Sheet2!$K7162=$B$2,Sheet2!$M7162,0))</f>
        <v>0</v>
      </c>
    </row>
    <row r="7163" spans="14:15" x14ac:dyDescent="0.25">
      <c r="N7163" s="38">
        <f>IF(AND(Sheet2!$K7163=$B$1,Sheet2!$L7163=1),Sheet2!$I7163+Sheet2!$M7163,IF(Sheet2!$K7163=$B$1,Sheet2!$M7163,0))</f>
        <v>0</v>
      </c>
      <c r="O7163" s="38">
        <f>IF(AND(Sheet2!$K7163=$B$2,Sheet2!$L7163=1),Sheet2!$J7163+Sheet2!$M7163,IF(Sheet2!$K7163=$B$2,Sheet2!$M7163,0))</f>
        <v>0</v>
      </c>
    </row>
    <row r="7164" spans="14:15" x14ac:dyDescent="0.25">
      <c r="N7164" s="38">
        <f>IF(AND(Sheet2!$K7164=$B$1,Sheet2!$L7164=1),Sheet2!$I7164+Sheet2!$M7164,IF(Sheet2!$K7164=$B$1,Sheet2!$M7164,0))</f>
        <v>0</v>
      </c>
      <c r="O7164" s="38">
        <f>IF(AND(Sheet2!$K7164=$B$2,Sheet2!$L7164=1),Sheet2!$J7164+Sheet2!$M7164,IF(Sheet2!$K7164=$B$2,Sheet2!$M7164,0))</f>
        <v>0</v>
      </c>
    </row>
    <row r="7165" spans="14:15" x14ac:dyDescent="0.25">
      <c r="N7165" s="38">
        <f>IF(AND(Sheet2!$K7165=$B$1,Sheet2!$L7165=1),Sheet2!$I7165+Sheet2!$M7165,IF(Sheet2!$K7165=$B$1,Sheet2!$M7165,0))</f>
        <v>0</v>
      </c>
      <c r="O7165" s="38">
        <f>IF(AND(Sheet2!$K7165=$B$2,Sheet2!$L7165=1),Sheet2!$J7165+Sheet2!$M7165,IF(Sheet2!$K7165=$B$2,Sheet2!$M7165,0))</f>
        <v>0</v>
      </c>
    </row>
    <row r="7166" spans="14:15" x14ac:dyDescent="0.25">
      <c r="N7166" s="38">
        <f>IF(AND(Sheet2!$K7166=$B$1,Sheet2!$L7166=1),Sheet2!$I7166+Sheet2!$M7166,IF(Sheet2!$K7166=$B$1,Sheet2!$M7166,0))</f>
        <v>0</v>
      </c>
      <c r="O7166" s="38">
        <f>IF(AND(Sheet2!$K7166=$B$2,Sheet2!$L7166=1),Sheet2!$J7166+Sheet2!$M7166,IF(Sheet2!$K7166=$B$2,Sheet2!$M7166,0))</f>
        <v>0</v>
      </c>
    </row>
    <row r="7167" spans="14:15" x14ac:dyDescent="0.25">
      <c r="N7167" s="38">
        <f>IF(AND(Sheet2!$K7167=$B$1,Sheet2!$L7167=1),Sheet2!$I7167+Sheet2!$M7167,IF(Sheet2!$K7167=$B$1,Sheet2!$M7167,0))</f>
        <v>0</v>
      </c>
      <c r="O7167" s="38">
        <f>IF(AND(Sheet2!$K7167=$B$2,Sheet2!$L7167=1),Sheet2!$J7167+Sheet2!$M7167,IF(Sheet2!$K7167=$B$2,Sheet2!$M7167,0))</f>
        <v>0</v>
      </c>
    </row>
    <row r="7168" spans="14:15" x14ac:dyDescent="0.25">
      <c r="N7168" s="38">
        <f>IF(AND(Sheet2!$K7168=$B$1,Sheet2!$L7168=1),Sheet2!$I7168+Sheet2!$M7168,IF(Sheet2!$K7168=$B$1,Sheet2!$M7168,0))</f>
        <v>0</v>
      </c>
      <c r="O7168" s="38">
        <f>IF(AND(Sheet2!$K7168=$B$2,Sheet2!$L7168=1),Sheet2!$J7168+Sheet2!$M7168,IF(Sheet2!$K7168=$B$2,Sheet2!$M7168,0))</f>
        <v>0</v>
      </c>
    </row>
    <row r="7169" spans="14:15" x14ac:dyDescent="0.25">
      <c r="N7169" s="38">
        <f>IF(AND(Sheet2!$K7169=$B$1,Sheet2!$L7169=1),Sheet2!$I7169+Sheet2!$M7169,IF(Sheet2!$K7169=$B$1,Sheet2!$M7169,0))</f>
        <v>0</v>
      </c>
      <c r="O7169" s="38">
        <f>IF(AND(Sheet2!$K7169=$B$2,Sheet2!$L7169=1),Sheet2!$J7169+Sheet2!$M7169,IF(Sheet2!$K7169=$B$2,Sheet2!$M7169,0))</f>
        <v>0</v>
      </c>
    </row>
    <row r="7170" spans="14:15" x14ac:dyDescent="0.25">
      <c r="N7170" s="38">
        <f>IF(AND(Sheet2!$K7170=$B$1,Sheet2!$L7170=1),Sheet2!$I7170+Sheet2!$M7170,IF(Sheet2!$K7170=$B$1,Sheet2!$M7170,0))</f>
        <v>0</v>
      </c>
      <c r="O7170" s="38">
        <f>IF(AND(Sheet2!$K7170=$B$2,Sheet2!$L7170=1),Sheet2!$J7170+Sheet2!$M7170,IF(Sheet2!$K7170=$B$2,Sheet2!$M7170,0))</f>
        <v>0</v>
      </c>
    </row>
    <row r="7171" spans="14:15" x14ac:dyDescent="0.25">
      <c r="N7171" s="38">
        <f>IF(AND(Sheet2!$K7171=$B$1,Sheet2!$L7171=1),Sheet2!$I7171+Sheet2!$M7171,IF(Sheet2!$K7171=$B$1,Sheet2!$M7171,0))</f>
        <v>0</v>
      </c>
      <c r="O7171" s="38">
        <f>IF(AND(Sheet2!$K7171=$B$2,Sheet2!$L7171=1),Sheet2!$J7171+Sheet2!$M7171,IF(Sheet2!$K7171=$B$2,Sheet2!$M7171,0))</f>
        <v>0</v>
      </c>
    </row>
    <row r="7172" spans="14:15" x14ac:dyDescent="0.25">
      <c r="N7172" s="38">
        <f>IF(AND(Sheet2!$K7172=$B$1,Sheet2!$L7172=1),Sheet2!$I7172+Sheet2!$M7172,IF(Sheet2!$K7172=$B$1,Sheet2!$M7172,0))</f>
        <v>0</v>
      </c>
      <c r="O7172" s="38">
        <f>IF(AND(Sheet2!$K7172=$B$2,Sheet2!$L7172=1),Sheet2!$J7172+Sheet2!$M7172,IF(Sheet2!$K7172=$B$2,Sheet2!$M7172,0))</f>
        <v>0</v>
      </c>
    </row>
    <row r="7173" spans="14:15" x14ac:dyDescent="0.25">
      <c r="N7173" s="38">
        <f>IF(AND(Sheet2!$K7173=$B$1,Sheet2!$L7173=1),Sheet2!$I7173+Sheet2!$M7173,IF(Sheet2!$K7173=$B$1,Sheet2!$M7173,0))</f>
        <v>0</v>
      </c>
      <c r="O7173" s="38">
        <f>IF(AND(Sheet2!$K7173=$B$2,Sheet2!$L7173=1),Sheet2!$J7173+Sheet2!$M7173,IF(Sheet2!$K7173=$B$2,Sheet2!$M7173,0))</f>
        <v>0</v>
      </c>
    </row>
    <row r="7174" spans="14:15" x14ac:dyDescent="0.25">
      <c r="N7174" s="38">
        <f>IF(AND(Sheet2!$K7174=$B$1,Sheet2!$L7174=1),Sheet2!$I7174+Sheet2!$M7174,IF(Sheet2!$K7174=$B$1,Sheet2!$M7174,0))</f>
        <v>0</v>
      </c>
      <c r="O7174" s="38">
        <f>IF(AND(Sheet2!$K7174=$B$2,Sheet2!$L7174=1),Sheet2!$J7174+Sheet2!$M7174,IF(Sheet2!$K7174=$B$2,Sheet2!$M7174,0))</f>
        <v>0</v>
      </c>
    </row>
    <row r="7175" spans="14:15" x14ac:dyDescent="0.25">
      <c r="N7175" s="38">
        <f>IF(AND(Sheet2!$K7175=$B$1,Sheet2!$L7175=1),Sheet2!$I7175+Sheet2!$M7175,IF(Sheet2!$K7175=$B$1,Sheet2!$M7175,0))</f>
        <v>0</v>
      </c>
      <c r="O7175" s="38">
        <f>IF(AND(Sheet2!$K7175=$B$2,Sheet2!$L7175=1),Sheet2!$J7175+Sheet2!$M7175,IF(Sheet2!$K7175=$B$2,Sheet2!$M7175,0))</f>
        <v>0</v>
      </c>
    </row>
    <row r="7176" spans="14:15" x14ac:dyDescent="0.25">
      <c r="N7176" s="38">
        <f>IF(AND(Sheet2!$K7176=$B$1,Sheet2!$L7176=1),Sheet2!$I7176+Sheet2!$M7176,IF(Sheet2!$K7176=$B$1,Sheet2!$M7176,0))</f>
        <v>0</v>
      </c>
      <c r="O7176" s="38">
        <f>IF(AND(Sheet2!$K7176=$B$2,Sheet2!$L7176=1),Sheet2!$J7176+Sheet2!$M7176,IF(Sheet2!$K7176=$B$2,Sheet2!$M7176,0))</f>
        <v>0</v>
      </c>
    </row>
    <row r="7177" spans="14:15" x14ac:dyDescent="0.25">
      <c r="N7177" s="38">
        <f>IF(AND(Sheet2!$K7177=$B$1,Sheet2!$L7177=1),Sheet2!$I7177+Sheet2!$M7177,IF(Sheet2!$K7177=$B$1,Sheet2!$M7177,0))</f>
        <v>0</v>
      </c>
      <c r="O7177" s="38">
        <f>IF(AND(Sheet2!$K7177=$B$2,Sheet2!$L7177=1),Sheet2!$J7177+Sheet2!$M7177,IF(Sheet2!$K7177=$B$2,Sheet2!$M7177,0))</f>
        <v>0</v>
      </c>
    </row>
    <row r="7178" spans="14:15" x14ac:dyDescent="0.25">
      <c r="N7178" s="38">
        <f>IF(AND(Sheet2!$K7178=$B$1,Sheet2!$L7178=1),Sheet2!$I7178+Sheet2!$M7178,IF(Sheet2!$K7178=$B$1,Sheet2!$M7178,0))</f>
        <v>0</v>
      </c>
      <c r="O7178" s="38">
        <f>IF(AND(Sheet2!$K7178=$B$2,Sheet2!$L7178=1),Sheet2!$J7178+Sheet2!$M7178,IF(Sheet2!$K7178=$B$2,Sheet2!$M7178,0))</f>
        <v>0</v>
      </c>
    </row>
    <row r="7179" spans="14:15" x14ac:dyDescent="0.25">
      <c r="N7179" s="38">
        <f>IF(AND(Sheet2!$K7179=$B$1,Sheet2!$L7179=1),Sheet2!$I7179+Sheet2!$M7179,IF(Sheet2!$K7179=$B$1,Sheet2!$M7179,0))</f>
        <v>0</v>
      </c>
      <c r="O7179" s="38">
        <f>IF(AND(Sheet2!$K7179=$B$2,Sheet2!$L7179=1),Sheet2!$J7179+Sheet2!$M7179,IF(Sheet2!$K7179=$B$2,Sheet2!$M7179,0))</f>
        <v>0</v>
      </c>
    </row>
    <row r="7180" spans="14:15" x14ac:dyDescent="0.25">
      <c r="N7180" s="38">
        <f>IF(AND(Sheet2!$K7180=$B$1,Sheet2!$L7180=1),Sheet2!$I7180+Sheet2!$M7180,IF(Sheet2!$K7180=$B$1,Sheet2!$M7180,0))</f>
        <v>0</v>
      </c>
      <c r="O7180" s="38">
        <f>IF(AND(Sheet2!$K7180=$B$2,Sheet2!$L7180=1),Sheet2!$J7180+Sheet2!$M7180,IF(Sheet2!$K7180=$B$2,Sheet2!$M7180,0))</f>
        <v>0</v>
      </c>
    </row>
    <row r="7181" spans="14:15" x14ac:dyDescent="0.25">
      <c r="N7181" s="38">
        <f>IF(AND(Sheet2!$K7181=$B$1,Sheet2!$L7181=1),Sheet2!$I7181+Sheet2!$M7181,IF(Sheet2!$K7181=$B$1,Sheet2!$M7181,0))</f>
        <v>0</v>
      </c>
      <c r="O7181" s="38">
        <f>IF(AND(Sheet2!$K7181=$B$2,Sheet2!$L7181=1),Sheet2!$J7181+Sheet2!$M7181,IF(Sheet2!$K7181=$B$2,Sheet2!$M7181,0))</f>
        <v>0</v>
      </c>
    </row>
    <row r="7182" spans="14:15" x14ac:dyDescent="0.25">
      <c r="N7182" s="38">
        <f>IF(AND(Sheet2!$K7182=$B$1,Sheet2!$L7182=1),Sheet2!$I7182+Sheet2!$M7182,IF(Sheet2!$K7182=$B$1,Sheet2!$M7182,0))</f>
        <v>0</v>
      </c>
      <c r="O7182" s="38">
        <f>IF(AND(Sheet2!$K7182=$B$2,Sheet2!$L7182=1),Sheet2!$J7182+Sheet2!$M7182,IF(Sheet2!$K7182=$B$2,Sheet2!$M7182,0))</f>
        <v>0</v>
      </c>
    </row>
    <row r="7183" spans="14:15" x14ac:dyDescent="0.25">
      <c r="N7183" s="38">
        <f>IF(AND(Sheet2!$K7183=$B$1,Sheet2!$L7183=1),Sheet2!$I7183+Sheet2!$M7183,IF(Sheet2!$K7183=$B$1,Sheet2!$M7183,0))</f>
        <v>0</v>
      </c>
      <c r="O7183" s="38">
        <f>IF(AND(Sheet2!$K7183=$B$2,Sheet2!$L7183=1),Sheet2!$J7183+Sheet2!$M7183,IF(Sheet2!$K7183=$B$2,Sheet2!$M7183,0))</f>
        <v>0</v>
      </c>
    </row>
    <row r="7184" spans="14:15" x14ac:dyDescent="0.25">
      <c r="N7184" s="38">
        <f>IF(AND(Sheet2!$K7184=$B$1,Sheet2!$L7184=1),Sheet2!$I7184+Sheet2!$M7184,IF(Sheet2!$K7184=$B$1,Sheet2!$M7184,0))</f>
        <v>0</v>
      </c>
      <c r="O7184" s="38">
        <f>IF(AND(Sheet2!$K7184=$B$2,Sheet2!$L7184=1),Sheet2!$J7184+Sheet2!$M7184,IF(Sheet2!$K7184=$B$2,Sheet2!$M7184,0))</f>
        <v>0</v>
      </c>
    </row>
    <row r="7185" spans="14:15" x14ac:dyDescent="0.25">
      <c r="N7185" s="38">
        <f>IF(AND(Sheet2!$K7185=$B$1,Sheet2!$L7185=1),Sheet2!$I7185+Sheet2!$M7185,IF(Sheet2!$K7185=$B$1,Sheet2!$M7185,0))</f>
        <v>0</v>
      </c>
      <c r="O7185" s="38">
        <f>IF(AND(Sheet2!$K7185=$B$2,Sheet2!$L7185=1),Sheet2!$J7185+Sheet2!$M7185,IF(Sheet2!$K7185=$B$2,Sheet2!$M7185,0))</f>
        <v>0</v>
      </c>
    </row>
    <row r="7186" spans="14:15" x14ac:dyDescent="0.25">
      <c r="N7186" s="38">
        <f>IF(AND(Sheet2!$K7186=$B$1,Sheet2!$L7186=1),Sheet2!$I7186+Sheet2!$M7186,IF(Sheet2!$K7186=$B$1,Sheet2!$M7186,0))</f>
        <v>0</v>
      </c>
      <c r="O7186" s="38">
        <f>IF(AND(Sheet2!$K7186=$B$2,Sheet2!$L7186=1),Sheet2!$J7186+Sheet2!$M7186,IF(Sheet2!$K7186=$B$2,Sheet2!$M7186,0))</f>
        <v>0</v>
      </c>
    </row>
    <row r="7187" spans="14:15" x14ac:dyDescent="0.25">
      <c r="N7187" s="38">
        <f>IF(AND(Sheet2!$K7187=$B$1,Sheet2!$L7187=1),Sheet2!$I7187+Sheet2!$M7187,IF(Sheet2!$K7187=$B$1,Sheet2!$M7187,0))</f>
        <v>0</v>
      </c>
      <c r="O7187" s="38">
        <f>IF(AND(Sheet2!$K7187=$B$2,Sheet2!$L7187=1),Sheet2!$J7187+Sheet2!$M7187,IF(Sheet2!$K7187=$B$2,Sheet2!$M7187,0))</f>
        <v>0</v>
      </c>
    </row>
    <row r="7188" spans="14:15" x14ac:dyDescent="0.25">
      <c r="N7188" s="38">
        <f>IF(AND(Sheet2!$K7188=$B$1,Sheet2!$L7188=1),Sheet2!$I7188+Sheet2!$M7188,IF(Sheet2!$K7188=$B$1,Sheet2!$M7188,0))</f>
        <v>0</v>
      </c>
      <c r="O7188" s="38">
        <f>IF(AND(Sheet2!$K7188=$B$2,Sheet2!$L7188=1),Sheet2!$J7188+Sheet2!$M7188,IF(Sheet2!$K7188=$B$2,Sheet2!$M7188,0))</f>
        <v>0</v>
      </c>
    </row>
    <row r="7189" spans="14:15" x14ac:dyDescent="0.25">
      <c r="N7189" s="38">
        <f>IF(AND(Sheet2!$K7189=$B$1,Sheet2!$L7189=1),Sheet2!$I7189+Sheet2!$M7189,IF(Sheet2!$K7189=$B$1,Sheet2!$M7189,0))</f>
        <v>0</v>
      </c>
      <c r="O7189" s="38">
        <f>IF(AND(Sheet2!$K7189=$B$2,Sheet2!$L7189=1),Sheet2!$J7189+Sheet2!$M7189,IF(Sheet2!$K7189=$B$2,Sheet2!$M7189,0))</f>
        <v>0</v>
      </c>
    </row>
    <row r="7190" spans="14:15" x14ac:dyDescent="0.25">
      <c r="N7190" s="38">
        <f>IF(AND(Sheet2!$K7190=$B$1,Sheet2!$L7190=1),Sheet2!$I7190+Sheet2!$M7190,IF(Sheet2!$K7190=$B$1,Sheet2!$M7190,0))</f>
        <v>0</v>
      </c>
      <c r="O7190" s="38">
        <f>IF(AND(Sheet2!$K7190=$B$2,Sheet2!$L7190=1),Sheet2!$J7190+Sheet2!$M7190,IF(Sheet2!$K7190=$B$2,Sheet2!$M7190,0))</f>
        <v>0</v>
      </c>
    </row>
    <row r="7191" spans="14:15" x14ac:dyDescent="0.25">
      <c r="N7191" s="38">
        <f>IF(AND(Sheet2!$K7191=$B$1,Sheet2!$L7191=1),Sheet2!$I7191+Sheet2!$M7191,IF(Sheet2!$K7191=$B$1,Sheet2!$M7191,0))</f>
        <v>0</v>
      </c>
      <c r="O7191" s="38">
        <f>IF(AND(Sheet2!$K7191=$B$2,Sheet2!$L7191=1),Sheet2!$J7191+Sheet2!$M7191,IF(Sheet2!$K7191=$B$2,Sheet2!$M7191,0))</f>
        <v>0</v>
      </c>
    </row>
    <row r="7192" spans="14:15" x14ac:dyDescent="0.25">
      <c r="N7192" s="38">
        <f>IF(AND(Sheet2!$K7192=$B$1,Sheet2!$L7192=1),Sheet2!$I7192+Sheet2!$M7192,IF(Sheet2!$K7192=$B$1,Sheet2!$M7192,0))</f>
        <v>0</v>
      </c>
      <c r="O7192" s="38">
        <f>IF(AND(Sheet2!$K7192=$B$2,Sheet2!$L7192=1),Sheet2!$J7192+Sheet2!$M7192,IF(Sheet2!$K7192=$B$2,Sheet2!$M7192,0))</f>
        <v>0</v>
      </c>
    </row>
    <row r="7193" spans="14:15" x14ac:dyDescent="0.25">
      <c r="N7193" s="38">
        <f>IF(AND(Sheet2!$K7193=$B$1,Sheet2!$L7193=1),Sheet2!$I7193+Sheet2!$M7193,IF(Sheet2!$K7193=$B$1,Sheet2!$M7193,0))</f>
        <v>0</v>
      </c>
      <c r="O7193" s="38">
        <f>IF(AND(Sheet2!$K7193=$B$2,Sheet2!$L7193=1),Sheet2!$J7193+Sheet2!$M7193,IF(Sheet2!$K7193=$B$2,Sheet2!$M7193,0))</f>
        <v>0</v>
      </c>
    </row>
    <row r="7194" spans="14:15" x14ac:dyDescent="0.25">
      <c r="N7194" s="38">
        <f>IF(AND(Sheet2!$K7194=$B$1,Sheet2!$L7194=1),Sheet2!$I7194+Sheet2!$M7194,IF(Sheet2!$K7194=$B$1,Sheet2!$M7194,0))</f>
        <v>0</v>
      </c>
      <c r="O7194" s="38">
        <f>IF(AND(Sheet2!$K7194=$B$2,Sheet2!$L7194=1),Sheet2!$J7194+Sheet2!$M7194,IF(Sheet2!$K7194=$B$2,Sheet2!$M7194,0))</f>
        <v>0</v>
      </c>
    </row>
    <row r="7195" spans="14:15" x14ac:dyDescent="0.25">
      <c r="N7195" s="38">
        <f>IF(AND(Sheet2!$K7195=$B$1,Sheet2!$L7195=1),Sheet2!$I7195+Sheet2!$M7195,IF(Sheet2!$K7195=$B$1,Sheet2!$M7195,0))</f>
        <v>0</v>
      </c>
      <c r="O7195" s="38">
        <f>IF(AND(Sheet2!$K7195=$B$2,Sheet2!$L7195=1),Sheet2!$J7195+Sheet2!$M7195,IF(Sheet2!$K7195=$B$2,Sheet2!$M7195,0))</f>
        <v>0</v>
      </c>
    </row>
    <row r="7196" spans="14:15" x14ac:dyDescent="0.25">
      <c r="N7196" s="38">
        <f>IF(AND(Sheet2!$K7196=$B$1,Sheet2!$L7196=1),Sheet2!$I7196+Sheet2!$M7196,IF(Sheet2!$K7196=$B$1,Sheet2!$M7196,0))</f>
        <v>0</v>
      </c>
      <c r="O7196" s="38">
        <f>IF(AND(Sheet2!$K7196=$B$2,Sheet2!$L7196=1),Sheet2!$J7196+Sheet2!$M7196,IF(Sheet2!$K7196=$B$2,Sheet2!$M7196,0))</f>
        <v>0</v>
      </c>
    </row>
    <row r="7197" spans="14:15" x14ac:dyDescent="0.25">
      <c r="N7197" s="38">
        <f>IF(AND(Sheet2!$K7197=$B$1,Sheet2!$L7197=1),Sheet2!$I7197+Sheet2!$M7197,IF(Sheet2!$K7197=$B$1,Sheet2!$M7197,0))</f>
        <v>0</v>
      </c>
      <c r="O7197" s="38">
        <f>IF(AND(Sheet2!$K7197=$B$2,Sheet2!$L7197=1),Sheet2!$J7197+Sheet2!$M7197,IF(Sheet2!$K7197=$B$2,Sheet2!$M7197,0))</f>
        <v>0</v>
      </c>
    </row>
    <row r="7198" spans="14:15" x14ac:dyDescent="0.25">
      <c r="N7198" s="38">
        <f>IF(AND(Sheet2!$K7198=$B$1,Sheet2!$L7198=1),Sheet2!$I7198+Sheet2!$M7198,IF(Sheet2!$K7198=$B$1,Sheet2!$M7198,0))</f>
        <v>0</v>
      </c>
      <c r="O7198" s="38">
        <f>IF(AND(Sheet2!$K7198=$B$2,Sheet2!$L7198=1),Sheet2!$J7198+Sheet2!$M7198,IF(Sheet2!$K7198=$B$2,Sheet2!$M7198,0))</f>
        <v>0</v>
      </c>
    </row>
    <row r="7199" spans="14:15" x14ac:dyDescent="0.25">
      <c r="N7199" s="38">
        <f>IF(AND(Sheet2!$K7199=$B$1,Sheet2!$L7199=1),Sheet2!$I7199+Sheet2!$M7199,IF(Sheet2!$K7199=$B$1,Sheet2!$M7199,0))</f>
        <v>0</v>
      </c>
      <c r="O7199" s="38">
        <f>IF(AND(Sheet2!$K7199=$B$2,Sheet2!$L7199=1),Sheet2!$J7199+Sheet2!$M7199,IF(Sheet2!$K7199=$B$2,Sheet2!$M7199,0))</f>
        <v>0</v>
      </c>
    </row>
    <row r="7200" spans="14:15" x14ac:dyDescent="0.25">
      <c r="N7200" s="38">
        <f>IF(AND(Sheet2!$K7200=$B$1,Sheet2!$L7200=1),Sheet2!$I7200+Sheet2!$M7200,IF(Sheet2!$K7200=$B$1,Sheet2!$M7200,0))</f>
        <v>0</v>
      </c>
      <c r="O7200" s="38">
        <f>IF(AND(Sheet2!$K7200=$B$2,Sheet2!$L7200=1),Sheet2!$J7200+Sheet2!$M7200,IF(Sheet2!$K7200=$B$2,Sheet2!$M7200,0))</f>
        <v>0</v>
      </c>
    </row>
    <row r="7201" spans="14:15" x14ac:dyDescent="0.25">
      <c r="N7201" s="38">
        <f>IF(AND(Sheet2!$K7201=$B$1,Sheet2!$L7201=1),Sheet2!$I7201+Sheet2!$M7201,IF(Sheet2!$K7201=$B$1,Sheet2!$M7201,0))</f>
        <v>0</v>
      </c>
      <c r="O7201" s="38">
        <f>IF(AND(Sheet2!$K7201=$B$2,Sheet2!$L7201=1),Sheet2!$J7201+Sheet2!$M7201,IF(Sheet2!$K7201=$B$2,Sheet2!$M7201,0))</f>
        <v>0</v>
      </c>
    </row>
    <row r="7202" spans="14:15" x14ac:dyDescent="0.25">
      <c r="N7202" s="38">
        <f>IF(AND(Sheet2!$K7202=$B$1,Sheet2!$L7202=1),Sheet2!$I7202+Sheet2!$M7202,IF(Sheet2!$K7202=$B$1,Sheet2!$M7202,0))</f>
        <v>0</v>
      </c>
      <c r="O7202" s="38">
        <f>IF(AND(Sheet2!$K7202=$B$2,Sheet2!$L7202=1),Sheet2!$J7202+Sheet2!$M7202,IF(Sheet2!$K7202=$B$2,Sheet2!$M7202,0))</f>
        <v>0</v>
      </c>
    </row>
    <row r="7203" spans="14:15" x14ac:dyDescent="0.25">
      <c r="N7203" s="38">
        <f>IF(AND(Sheet2!$K7203=$B$1,Sheet2!$L7203=1),Sheet2!$I7203+Sheet2!$M7203,IF(Sheet2!$K7203=$B$1,Sheet2!$M7203,0))</f>
        <v>0</v>
      </c>
      <c r="O7203" s="38">
        <f>IF(AND(Sheet2!$K7203=$B$2,Sheet2!$L7203=1),Sheet2!$J7203+Sheet2!$M7203,IF(Sheet2!$K7203=$B$2,Sheet2!$M7203,0))</f>
        <v>0</v>
      </c>
    </row>
    <row r="7204" spans="14:15" x14ac:dyDescent="0.25">
      <c r="N7204" s="38">
        <f>IF(AND(Sheet2!$K7204=$B$1,Sheet2!$L7204=1),Sheet2!$I7204+Sheet2!$M7204,IF(Sheet2!$K7204=$B$1,Sheet2!$M7204,0))</f>
        <v>0</v>
      </c>
      <c r="O7204" s="38">
        <f>IF(AND(Sheet2!$K7204=$B$2,Sheet2!$L7204=1),Sheet2!$J7204+Sheet2!$M7204,IF(Sheet2!$K7204=$B$2,Sheet2!$M7204,0))</f>
        <v>0</v>
      </c>
    </row>
    <row r="7205" spans="14:15" x14ac:dyDescent="0.25">
      <c r="N7205" s="38">
        <f>IF(AND(Sheet2!$K7205=$B$1,Sheet2!$L7205=1),Sheet2!$I7205+Sheet2!$M7205,IF(Sheet2!$K7205=$B$1,Sheet2!$M7205,0))</f>
        <v>0</v>
      </c>
      <c r="O7205" s="38">
        <f>IF(AND(Sheet2!$K7205=$B$2,Sheet2!$L7205=1),Sheet2!$J7205+Sheet2!$M7205,IF(Sheet2!$K7205=$B$2,Sheet2!$M7205,0))</f>
        <v>0</v>
      </c>
    </row>
    <row r="7206" spans="14:15" x14ac:dyDescent="0.25">
      <c r="N7206" s="38">
        <f>IF(AND(Sheet2!$K7206=$B$1,Sheet2!$L7206=1),Sheet2!$I7206+Sheet2!$M7206,IF(Sheet2!$K7206=$B$1,Sheet2!$M7206,0))</f>
        <v>0</v>
      </c>
      <c r="O7206" s="38">
        <f>IF(AND(Sheet2!$K7206=$B$2,Sheet2!$L7206=1),Sheet2!$J7206+Sheet2!$M7206,IF(Sheet2!$K7206=$B$2,Sheet2!$M7206,0))</f>
        <v>0</v>
      </c>
    </row>
    <row r="7207" spans="14:15" x14ac:dyDescent="0.25">
      <c r="N7207" s="38">
        <f>IF(AND(Sheet2!$K7207=$B$1,Sheet2!$L7207=1),Sheet2!$I7207+Sheet2!$M7207,IF(Sheet2!$K7207=$B$1,Sheet2!$M7207,0))</f>
        <v>0</v>
      </c>
      <c r="O7207" s="38">
        <f>IF(AND(Sheet2!$K7207=$B$2,Sheet2!$L7207=1),Sheet2!$J7207+Sheet2!$M7207,IF(Sheet2!$K7207=$B$2,Sheet2!$M7207,0))</f>
        <v>0</v>
      </c>
    </row>
    <row r="7208" spans="14:15" x14ac:dyDescent="0.25">
      <c r="N7208" s="38">
        <f>IF(AND(Sheet2!$K7208=$B$1,Sheet2!$L7208=1),Sheet2!$I7208+Sheet2!$M7208,IF(Sheet2!$K7208=$B$1,Sheet2!$M7208,0))</f>
        <v>0</v>
      </c>
      <c r="O7208" s="38">
        <f>IF(AND(Sheet2!$K7208=$B$2,Sheet2!$L7208=1),Sheet2!$J7208+Sheet2!$M7208,IF(Sheet2!$K7208=$B$2,Sheet2!$M7208,0))</f>
        <v>0</v>
      </c>
    </row>
    <row r="7209" spans="14:15" x14ac:dyDescent="0.25">
      <c r="N7209" s="38">
        <f>IF(AND(Sheet2!$K7209=$B$1,Sheet2!$L7209=1),Sheet2!$I7209+Sheet2!$M7209,IF(Sheet2!$K7209=$B$1,Sheet2!$M7209,0))</f>
        <v>0</v>
      </c>
      <c r="O7209" s="38">
        <f>IF(AND(Sheet2!$K7209=$B$2,Sheet2!$L7209=1),Sheet2!$J7209+Sheet2!$M7209,IF(Sheet2!$K7209=$B$2,Sheet2!$M7209,0))</f>
        <v>0</v>
      </c>
    </row>
    <row r="7210" spans="14:15" x14ac:dyDescent="0.25">
      <c r="N7210" s="38">
        <f>IF(AND(Sheet2!$K7210=$B$1,Sheet2!$L7210=1),Sheet2!$I7210+Sheet2!$M7210,IF(Sheet2!$K7210=$B$1,Sheet2!$M7210,0))</f>
        <v>0</v>
      </c>
      <c r="O7210" s="38">
        <f>IF(AND(Sheet2!$K7210=$B$2,Sheet2!$L7210=1),Sheet2!$J7210+Sheet2!$M7210,IF(Sheet2!$K7210=$B$2,Sheet2!$M7210,0))</f>
        <v>0</v>
      </c>
    </row>
    <row r="7211" spans="14:15" x14ac:dyDescent="0.25">
      <c r="N7211" s="38">
        <f>IF(AND(Sheet2!$K7211=$B$1,Sheet2!$L7211=1),Sheet2!$I7211+Sheet2!$M7211,IF(Sheet2!$K7211=$B$1,Sheet2!$M7211,0))</f>
        <v>0</v>
      </c>
      <c r="O7211" s="38">
        <f>IF(AND(Sheet2!$K7211=$B$2,Sheet2!$L7211=1),Sheet2!$J7211+Sheet2!$M7211,IF(Sheet2!$K7211=$B$2,Sheet2!$M7211,0))</f>
        <v>0</v>
      </c>
    </row>
    <row r="7212" spans="14:15" x14ac:dyDescent="0.25">
      <c r="N7212" s="38">
        <f>IF(AND(Sheet2!$K7212=$B$1,Sheet2!$L7212=1),Sheet2!$I7212+Sheet2!$M7212,IF(Sheet2!$K7212=$B$1,Sheet2!$M7212,0))</f>
        <v>0</v>
      </c>
      <c r="O7212" s="38">
        <f>IF(AND(Sheet2!$K7212=$B$2,Sheet2!$L7212=1),Sheet2!$J7212+Sheet2!$M7212,IF(Sheet2!$K7212=$B$2,Sheet2!$M7212,0))</f>
        <v>0</v>
      </c>
    </row>
    <row r="7213" spans="14:15" x14ac:dyDescent="0.25">
      <c r="N7213" s="38">
        <f>IF(AND(Sheet2!$K7213=$B$1,Sheet2!$L7213=1),Sheet2!$I7213+Sheet2!$M7213,IF(Sheet2!$K7213=$B$1,Sheet2!$M7213,0))</f>
        <v>0</v>
      </c>
      <c r="O7213" s="38">
        <f>IF(AND(Sheet2!$K7213=$B$2,Sheet2!$L7213=1),Sheet2!$J7213+Sheet2!$M7213,IF(Sheet2!$K7213=$B$2,Sheet2!$M7213,0))</f>
        <v>0</v>
      </c>
    </row>
    <row r="7214" spans="14:15" x14ac:dyDescent="0.25">
      <c r="N7214" s="38">
        <f>IF(AND(Sheet2!$K7214=$B$1,Sheet2!$L7214=1),Sheet2!$I7214+Sheet2!$M7214,IF(Sheet2!$K7214=$B$1,Sheet2!$M7214,0))</f>
        <v>0</v>
      </c>
      <c r="O7214" s="38">
        <f>IF(AND(Sheet2!$K7214=$B$2,Sheet2!$L7214=1),Sheet2!$J7214+Sheet2!$M7214,IF(Sheet2!$K7214=$B$2,Sheet2!$M7214,0))</f>
        <v>0</v>
      </c>
    </row>
    <row r="7215" spans="14:15" x14ac:dyDescent="0.25">
      <c r="N7215" s="38">
        <f>IF(AND(Sheet2!$K7215=$B$1,Sheet2!$L7215=1),Sheet2!$I7215+Sheet2!$M7215,IF(Sheet2!$K7215=$B$1,Sheet2!$M7215,0))</f>
        <v>0</v>
      </c>
      <c r="O7215" s="38">
        <f>IF(AND(Sheet2!$K7215=$B$2,Sheet2!$L7215=1),Sheet2!$J7215+Sheet2!$M7215,IF(Sheet2!$K7215=$B$2,Sheet2!$M7215,0))</f>
        <v>0</v>
      </c>
    </row>
    <row r="7216" spans="14:15" x14ac:dyDescent="0.25">
      <c r="N7216" s="38">
        <f>IF(AND(Sheet2!$K7216=$B$1,Sheet2!$L7216=1),Sheet2!$I7216+Sheet2!$M7216,IF(Sheet2!$K7216=$B$1,Sheet2!$M7216,0))</f>
        <v>0</v>
      </c>
      <c r="O7216" s="38">
        <f>IF(AND(Sheet2!$K7216=$B$2,Sheet2!$L7216=1),Sheet2!$J7216+Sheet2!$M7216,IF(Sheet2!$K7216=$B$2,Sheet2!$M7216,0))</f>
        <v>0</v>
      </c>
    </row>
    <row r="7217" spans="14:15" x14ac:dyDescent="0.25">
      <c r="N7217" s="38">
        <f>IF(AND(Sheet2!$K7217=$B$1,Sheet2!$L7217=1),Sheet2!$I7217+Sheet2!$M7217,IF(Sheet2!$K7217=$B$1,Sheet2!$M7217,0))</f>
        <v>0</v>
      </c>
      <c r="O7217" s="38">
        <f>IF(AND(Sheet2!$K7217=$B$2,Sheet2!$L7217=1),Sheet2!$J7217+Sheet2!$M7217,IF(Sheet2!$K7217=$B$2,Sheet2!$M7217,0))</f>
        <v>0</v>
      </c>
    </row>
    <row r="7218" spans="14:15" x14ac:dyDescent="0.25">
      <c r="N7218" s="38">
        <f>IF(AND(Sheet2!$K7218=$B$1,Sheet2!$L7218=1),Sheet2!$I7218+Sheet2!$M7218,IF(Sheet2!$K7218=$B$1,Sheet2!$M7218,0))</f>
        <v>0</v>
      </c>
      <c r="O7218" s="38">
        <f>IF(AND(Sheet2!$K7218=$B$2,Sheet2!$L7218=1),Sheet2!$J7218+Sheet2!$M7218,IF(Sheet2!$K7218=$B$2,Sheet2!$M7218,0))</f>
        <v>0</v>
      </c>
    </row>
    <row r="7219" spans="14:15" x14ac:dyDescent="0.25">
      <c r="N7219" s="38">
        <f>IF(AND(Sheet2!$K7219=$B$1,Sheet2!$L7219=1),Sheet2!$I7219+Sheet2!$M7219,IF(Sheet2!$K7219=$B$1,Sheet2!$M7219,0))</f>
        <v>0</v>
      </c>
      <c r="O7219" s="38">
        <f>IF(AND(Sheet2!$K7219=$B$2,Sheet2!$L7219=1),Sheet2!$J7219+Sheet2!$M7219,IF(Sheet2!$K7219=$B$2,Sheet2!$M7219,0))</f>
        <v>0</v>
      </c>
    </row>
    <row r="7220" spans="14:15" x14ac:dyDescent="0.25">
      <c r="N7220" s="38">
        <f>IF(AND(Sheet2!$K7220=$B$1,Sheet2!$L7220=1),Sheet2!$I7220+Sheet2!$M7220,IF(Sheet2!$K7220=$B$1,Sheet2!$M7220,0))</f>
        <v>0</v>
      </c>
      <c r="O7220" s="38">
        <f>IF(AND(Sheet2!$K7220=$B$2,Sheet2!$L7220=1),Sheet2!$J7220+Sheet2!$M7220,IF(Sheet2!$K7220=$B$2,Sheet2!$M7220,0))</f>
        <v>0</v>
      </c>
    </row>
    <row r="7221" spans="14:15" x14ac:dyDescent="0.25">
      <c r="N7221" s="38">
        <f>IF(AND(Sheet2!$K7221=$B$1,Sheet2!$L7221=1),Sheet2!$I7221+Sheet2!$M7221,IF(Sheet2!$K7221=$B$1,Sheet2!$M7221,0))</f>
        <v>0</v>
      </c>
      <c r="O7221" s="38">
        <f>IF(AND(Sheet2!$K7221=$B$2,Sheet2!$L7221=1),Sheet2!$J7221+Sheet2!$M7221,IF(Sheet2!$K7221=$B$2,Sheet2!$M7221,0))</f>
        <v>0</v>
      </c>
    </row>
    <row r="7222" spans="14:15" x14ac:dyDescent="0.25">
      <c r="N7222" s="38">
        <f>IF(AND(Sheet2!$K7222=$B$1,Sheet2!$L7222=1),Sheet2!$I7222+Sheet2!$M7222,IF(Sheet2!$K7222=$B$1,Sheet2!$M7222,0))</f>
        <v>0</v>
      </c>
      <c r="O7222" s="38">
        <f>IF(AND(Sheet2!$K7222=$B$2,Sheet2!$L7222=1),Sheet2!$J7222+Sheet2!$M7222,IF(Sheet2!$K7222=$B$2,Sheet2!$M7222,0))</f>
        <v>0</v>
      </c>
    </row>
    <row r="7223" spans="14:15" x14ac:dyDescent="0.25">
      <c r="N7223" s="38">
        <f>IF(AND(Sheet2!$K7223=$B$1,Sheet2!$L7223=1),Sheet2!$I7223+Sheet2!$M7223,IF(Sheet2!$K7223=$B$1,Sheet2!$M7223,0))</f>
        <v>0</v>
      </c>
      <c r="O7223" s="38">
        <f>IF(AND(Sheet2!$K7223=$B$2,Sheet2!$L7223=1),Sheet2!$J7223+Sheet2!$M7223,IF(Sheet2!$K7223=$B$2,Sheet2!$M7223,0))</f>
        <v>0</v>
      </c>
    </row>
    <row r="7224" spans="14:15" x14ac:dyDescent="0.25">
      <c r="N7224" s="38">
        <f>IF(AND(Sheet2!$K7224=$B$1,Sheet2!$L7224=1),Sheet2!$I7224+Sheet2!$M7224,IF(Sheet2!$K7224=$B$1,Sheet2!$M7224,0))</f>
        <v>0</v>
      </c>
      <c r="O7224" s="38">
        <f>IF(AND(Sheet2!$K7224=$B$2,Sheet2!$L7224=1),Sheet2!$J7224+Sheet2!$M7224,IF(Sheet2!$K7224=$B$2,Sheet2!$M7224,0))</f>
        <v>0</v>
      </c>
    </row>
    <row r="7225" spans="14:15" x14ac:dyDescent="0.25">
      <c r="N7225" s="38">
        <f>IF(AND(Sheet2!$K7225=$B$1,Sheet2!$L7225=1),Sheet2!$I7225+Sheet2!$M7225,IF(Sheet2!$K7225=$B$1,Sheet2!$M7225,0))</f>
        <v>0</v>
      </c>
      <c r="O7225" s="38">
        <f>IF(AND(Sheet2!$K7225=$B$2,Sheet2!$L7225=1),Sheet2!$J7225+Sheet2!$M7225,IF(Sheet2!$K7225=$B$2,Sheet2!$M7225,0))</f>
        <v>0</v>
      </c>
    </row>
    <row r="7226" spans="14:15" x14ac:dyDescent="0.25">
      <c r="N7226" s="38">
        <f>IF(AND(Sheet2!$K7226=$B$1,Sheet2!$L7226=1),Sheet2!$I7226+Sheet2!$M7226,IF(Sheet2!$K7226=$B$1,Sheet2!$M7226,0))</f>
        <v>0</v>
      </c>
      <c r="O7226" s="38">
        <f>IF(AND(Sheet2!$K7226=$B$2,Sheet2!$L7226=1),Sheet2!$J7226+Sheet2!$M7226,IF(Sheet2!$K7226=$B$2,Sheet2!$M7226,0))</f>
        <v>0</v>
      </c>
    </row>
    <row r="7227" spans="14:15" x14ac:dyDescent="0.25">
      <c r="N7227" s="38">
        <f>IF(AND(Sheet2!$K7227=$B$1,Sheet2!$L7227=1),Sheet2!$I7227+Sheet2!$M7227,IF(Sheet2!$K7227=$B$1,Sheet2!$M7227,0))</f>
        <v>0</v>
      </c>
      <c r="O7227" s="38">
        <f>IF(AND(Sheet2!$K7227=$B$2,Sheet2!$L7227=1),Sheet2!$J7227+Sheet2!$M7227,IF(Sheet2!$K7227=$B$2,Sheet2!$M7227,0))</f>
        <v>0</v>
      </c>
    </row>
    <row r="7228" spans="14:15" x14ac:dyDescent="0.25">
      <c r="N7228" s="38">
        <f>IF(AND(Sheet2!$K7228=$B$1,Sheet2!$L7228=1),Sheet2!$I7228+Sheet2!$M7228,IF(Sheet2!$K7228=$B$1,Sheet2!$M7228,0))</f>
        <v>0</v>
      </c>
      <c r="O7228" s="38">
        <f>IF(AND(Sheet2!$K7228=$B$2,Sheet2!$L7228=1),Sheet2!$J7228+Sheet2!$M7228,IF(Sheet2!$K7228=$B$2,Sheet2!$M7228,0))</f>
        <v>0</v>
      </c>
    </row>
    <row r="7229" spans="14:15" x14ac:dyDescent="0.25">
      <c r="N7229" s="38">
        <f>IF(AND(Sheet2!$K7229=$B$1,Sheet2!$L7229=1),Sheet2!$I7229+Sheet2!$M7229,IF(Sheet2!$K7229=$B$1,Sheet2!$M7229,0))</f>
        <v>0</v>
      </c>
      <c r="O7229" s="38">
        <f>IF(AND(Sheet2!$K7229=$B$2,Sheet2!$L7229=1),Sheet2!$J7229+Sheet2!$M7229,IF(Sheet2!$K7229=$B$2,Sheet2!$M7229,0))</f>
        <v>0</v>
      </c>
    </row>
    <row r="7230" spans="14:15" x14ac:dyDescent="0.25">
      <c r="N7230" s="38">
        <f>IF(AND(Sheet2!$K7230=$B$1,Sheet2!$L7230=1),Sheet2!$I7230+Sheet2!$M7230,IF(Sheet2!$K7230=$B$1,Sheet2!$M7230,0))</f>
        <v>0</v>
      </c>
      <c r="O7230" s="38">
        <f>IF(AND(Sheet2!$K7230=$B$2,Sheet2!$L7230=1),Sheet2!$J7230+Sheet2!$M7230,IF(Sheet2!$K7230=$B$2,Sheet2!$M7230,0))</f>
        <v>0</v>
      </c>
    </row>
    <row r="7231" spans="14:15" x14ac:dyDescent="0.25">
      <c r="N7231" s="38">
        <f>IF(AND(Sheet2!$K7231=$B$1,Sheet2!$L7231=1),Sheet2!$I7231+Sheet2!$M7231,IF(Sheet2!$K7231=$B$1,Sheet2!$M7231,0))</f>
        <v>0</v>
      </c>
      <c r="O7231" s="38">
        <f>IF(AND(Sheet2!$K7231=$B$2,Sheet2!$L7231=1),Sheet2!$J7231+Sheet2!$M7231,IF(Sheet2!$K7231=$B$2,Sheet2!$M7231,0))</f>
        <v>0</v>
      </c>
    </row>
    <row r="7232" spans="14:15" x14ac:dyDescent="0.25">
      <c r="N7232" s="38">
        <f>IF(AND(Sheet2!$K7232=$B$1,Sheet2!$L7232=1),Sheet2!$I7232+Sheet2!$M7232,IF(Sheet2!$K7232=$B$1,Sheet2!$M7232,0))</f>
        <v>0</v>
      </c>
      <c r="O7232" s="38">
        <f>IF(AND(Sheet2!$K7232=$B$2,Sheet2!$L7232=1),Sheet2!$J7232+Sheet2!$M7232,IF(Sheet2!$K7232=$B$2,Sheet2!$M7232,0))</f>
        <v>0</v>
      </c>
    </row>
    <row r="7233" spans="14:15" x14ac:dyDescent="0.25">
      <c r="N7233" s="38">
        <f>IF(AND(Sheet2!$K7233=$B$1,Sheet2!$L7233=1),Sheet2!$I7233+Sheet2!$M7233,IF(Sheet2!$K7233=$B$1,Sheet2!$M7233,0))</f>
        <v>0</v>
      </c>
      <c r="O7233" s="38">
        <f>IF(AND(Sheet2!$K7233=$B$2,Sheet2!$L7233=1),Sheet2!$J7233+Sheet2!$M7233,IF(Sheet2!$K7233=$B$2,Sheet2!$M7233,0))</f>
        <v>0</v>
      </c>
    </row>
    <row r="7234" spans="14:15" x14ac:dyDescent="0.25">
      <c r="N7234" s="38">
        <f>IF(AND(Sheet2!$K7234=$B$1,Sheet2!$L7234=1),Sheet2!$I7234+Sheet2!$M7234,IF(Sheet2!$K7234=$B$1,Sheet2!$M7234,0))</f>
        <v>0</v>
      </c>
      <c r="O7234" s="38">
        <f>IF(AND(Sheet2!$K7234=$B$2,Sheet2!$L7234=1),Sheet2!$J7234+Sheet2!$M7234,IF(Sheet2!$K7234=$B$2,Sheet2!$M7234,0))</f>
        <v>0</v>
      </c>
    </row>
    <row r="7235" spans="14:15" x14ac:dyDescent="0.25">
      <c r="N7235" s="38">
        <f>IF(AND(Sheet2!$K7235=$B$1,Sheet2!$L7235=1),Sheet2!$I7235+Sheet2!$M7235,IF(Sheet2!$K7235=$B$1,Sheet2!$M7235,0))</f>
        <v>0</v>
      </c>
      <c r="O7235" s="38">
        <f>IF(AND(Sheet2!$K7235=$B$2,Sheet2!$L7235=1),Sheet2!$J7235+Sheet2!$M7235,IF(Sheet2!$K7235=$B$2,Sheet2!$M7235,0))</f>
        <v>0</v>
      </c>
    </row>
    <row r="7236" spans="14:15" x14ac:dyDescent="0.25">
      <c r="N7236" s="38">
        <f>IF(AND(Sheet2!$K7236=$B$1,Sheet2!$L7236=1),Sheet2!$I7236+Sheet2!$M7236,IF(Sheet2!$K7236=$B$1,Sheet2!$M7236,0))</f>
        <v>0</v>
      </c>
      <c r="O7236" s="38">
        <f>IF(AND(Sheet2!$K7236=$B$2,Sheet2!$L7236=1),Sheet2!$J7236+Sheet2!$M7236,IF(Sheet2!$K7236=$B$2,Sheet2!$M7236,0))</f>
        <v>0</v>
      </c>
    </row>
    <row r="7237" spans="14:15" x14ac:dyDescent="0.25">
      <c r="N7237" s="38">
        <f>IF(AND(Sheet2!$K7237=$B$1,Sheet2!$L7237=1),Sheet2!$I7237+Sheet2!$M7237,IF(Sheet2!$K7237=$B$1,Sheet2!$M7237,0))</f>
        <v>0</v>
      </c>
      <c r="O7237" s="38">
        <f>IF(AND(Sheet2!$K7237=$B$2,Sheet2!$L7237=1),Sheet2!$J7237+Sheet2!$M7237,IF(Sheet2!$K7237=$B$2,Sheet2!$M7237,0))</f>
        <v>0</v>
      </c>
    </row>
    <row r="7238" spans="14:15" x14ac:dyDescent="0.25">
      <c r="N7238" s="38">
        <f>IF(AND(Sheet2!$K7238=$B$1,Sheet2!$L7238=1),Sheet2!$I7238+Sheet2!$M7238,IF(Sheet2!$K7238=$B$1,Sheet2!$M7238,0))</f>
        <v>0</v>
      </c>
      <c r="O7238" s="38">
        <f>IF(AND(Sheet2!$K7238=$B$2,Sheet2!$L7238=1),Sheet2!$J7238+Sheet2!$M7238,IF(Sheet2!$K7238=$B$2,Sheet2!$M7238,0))</f>
        <v>0</v>
      </c>
    </row>
    <row r="7239" spans="14:15" x14ac:dyDescent="0.25">
      <c r="N7239" s="38">
        <f>IF(AND(Sheet2!$K7239=$B$1,Sheet2!$L7239=1),Sheet2!$I7239+Sheet2!$M7239,IF(Sheet2!$K7239=$B$1,Sheet2!$M7239,0))</f>
        <v>0</v>
      </c>
      <c r="O7239" s="38">
        <f>IF(AND(Sheet2!$K7239=$B$2,Sheet2!$L7239=1),Sheet2!$J7239+Sheet2!$M7239,IF(Sheet2!$K7239=$B$2,Sheet2!$M7239,0))</f>
        <v>0</v>
      </c>
    </row>
    <row r="7240" spans="14:15" x14ac:dyDescent="0.25">
      <c r="N7240" s="38">
        <f>IF(AND(Sheet2!$K7240=$B$1,Sheet2!$L7240=1),Sheet2!$I7240+Sheet2!$M7240,IF(Sheet2!$K7240=$B$1,Sheet2!$M7240,0))</f>
        <v>0</v>
      </c>
      <c r="O7240" s="38">
        <f>IF(AND(Sheet2!$K7240=$B$2,Sheet2!$L7240=1),Sheet2!$J7240+Sheet2!$M7240,IF(Sheet2!$K7240=$B$2,Sheet2!$M7240,0))</f>
        <v>0</v>
      </c>
    </row>
    <row r="7241" spans="14:15" x14ac:dyDescent="0.25">
      <c r="N7241" s="38">
        <f>IF(AND(Sheet2!$K7241=$B$1,Sheet2!$L7241=1),Sheet2!$I7241+Sheet2!$M7241,IF(Sheet2!$K7241=$B$1,Sheet2!$M7241,0))</f>
        <v>0</v>
      </c>
      <c r="O7241" s="38">
        <f>IF(AND(Sheet2!$K7241=$B$2,Sheet2!$L7241=1),Sheet2!$J7241+Sheet2!$M7241,IF(Sheet2!$K7241=$B$2,Sheet2!$M7241,0))</f>
        <v>0</v>
      </c>
    </row>
    <row r="7242" spans="14:15" x14ac:dyDescent="0.25">
      <c r="N7242" s="38">
        <f>IF(AND(Sheet2!$K7242=$B$1,Sheet2!$L7242=1),Sheet2!$I7242+Sheet2!$M7242,IF(Sheet2!$K7242=$B$1,Sheet2!$M7242,0))</f>
        <v>0</v>
      </c>
      <c r="O7242" s="38">
        <f>IF(AND(Sheet2!$K7242=$B$2,Sheet2!$L7242=1),Sheet2!$J7242+Sheet2!$M7242,IF(Sheet2!$K7242=$B$2,Sheet2!$M7242,0))</f>
        <v>0</v>
      </c>
    </row>
    <row r="7243" spans="14:15" x14ac:dyDescent="0.25">
      <c r="N7243" s="38">
        <f>IF(AND(Sheet2!$K7243=$B$1,Sheet2!$L7243=1),Sheet2!$I7243+Sheet2!$M7243,IF(Sheet2!$K7243=$B$1,Sheet2!$M7243,0))</f>
        <v>0</v>
      </c>
      <c r="O7243" s="38">
        <f>IF(AND(Sheet2!$K7243=$B$2,Sheet2!$L7243=1),Sheet2!$J7243+Sheet2!$M7243,IF(Sheet2!$K7243=$B$2,Sheet2!$M7243,0))</f>
        <v>0</v>
      </c>
    </row>
    <row r="7244" spans="14:15" x14ac:dyDescent="0.25">
      <c r="N7244" s="38">
        <f>IF(AND(Sheet2!$K7244=$B$1,Sheet2!$L7244=1),Sheet2!$I7244+Sheet2!$M7244,IF(Sheet2!$K7244=$B$1,Sheet2!$M7244,0))</f>
        <v>0</v>
      </c>
      <c r="O7244" s="38">
        <f>IF(AND(Sheet2!$K7244=$B$2,Sheet2!$L7244=1),Sheet2!$J7244+Sheet2!$M7244,IF(Sheet2!$K7244=$B$2,Sheet2!$M7244,0))</f>
        <v>0</v>
      </c>
    </row>
    <row r="7245" spans="14:15" x14ac:dyDescent="0.25">
      <c r="N7245" s="38">
        <f>IF(AND(Sheet2!$K7245=$B$1,Sheet2!$L7245=1),Sheet2!$I7245+Sheet2!$M7245,IF(Sheet2!$K7245=$B$1,Sheet2!$M7245,0))</f>
        <v>0</v>
      </c>
      <c r="O7245" s="38">
        <f>IF(AND(Sheet2!$K7245=$B$2,Sheet2!$L7245=1),Sheet2!$J7245+Sheet2!$M7245,IF(Sheet2!$K7245=$B$2,Sheet2!$M7245,0))</f>
        <v>0</v>
      </c>
    </row>
    <row r="7246" spans="14:15" x14ac:dyDescent="0.25">
      <c r="N7246" s="38">
        <f>IF(AND(Sheet2!$K7246=$B$1,Sheet2!$L7246=1),Sheet2!$I7246+Sheet2!$M7246,IF(Sheet2!$K7246=$B$1,Sheet2!$M7246,0))</f>
        <v>0</v>
      </c>
      <c r="O7246" s="38">
        <f>IF(AND(Sheet2!$K7246=$B$2,Sheet2!$L7246=1),Sheet2!$J7246+Sheet2!$M7246,IF(Sheet2!$K7246=$B$2,Sheet2!$M7246,0))</f>
        <v>0</v>
      </c>
    </row>
    <row r="7247" spans="14:15" x14ac:dyDescent="0.25">
      <c r="N7247" s="38">
        <f>IF(AND(Sheet2!$K7247=$B$1,Sheet2!$L7247=1),Sheet2!$I7247+Sheet2!$M7247,IF(Sheet2!$K7247=$B$1,Sheet2!$M7247,0))</f>
        <v>0</v>
      </c>
      <c r="O7247" s="38">
        <f>IF(AND(Sheet2!$K7247=$B$2,Sheet2!$L7247=1),Sheet2!$J7247+Sheet2!$M7247,IF(Sheet2!$K7247=$B$2,Sheet2!$M7247,0))</f>
        <v>0</v>
      </c>
    </row>
    <row r="7248" spans="14:15" x14ac:dyDescent="0.25">
      <c r="N7248" s="38">
        <f>IF(AND(Sheet2!$K7248=$B$1,Sheet2!$L7248=1),Sheet2!$I7248+Sheet2!$M7248,IF(Sheet2!$K7248=$B$1,Sheet2!$M7248,0))</f>
        <v>0</v>
      </c>
      <c r="O7248" s="38">
        <f>IF(AND(Sheet2!$K7248=$B$2,Sheet2!$L7248=1),Sheet2!$J7248+Sheet2!$M7248,IF(Sheet2!$K7248=$B$2,Sheet2!$M7248,0))</f>
        <v>0</v>
      </c>
    </row>
    <row r="7249" spans="14:15" x14ac:dyDescent="0.25">
      <c r="N7249" s="38">
        <f>IF(AND(Sheet2!$K7249=$B$1,Sheet2!$L7249=1),Sheet2!$I7249+Sheet2!$M7249,IF(Sheet2!$K7249=$B$1,Sheet2!$M7249,0))</f>
        <v>0</v>
      </c>
      <c r="O7249" s="38">
        <f>IF(AND(Sheet2!$K7249=$B$2,Sheet2!$L7249=1),Sheet2!$J7249+Sheet2!$M7249,IF(Sheet2!$K7249=$B$2,Sheet2!$M7249,0))</f>
        <v>0</v>
      </c>
    </row>
    <row r="7250" spans="14:15" x14ac:dyDescent="0.25">
      <c r="N7250" s="38">
        <f>IF(AND(Sheet2!$K7250=$B$1,Sheet2!$L7250=1),Sheet2!$I7250+Sheet2!$M7250,IF(Sheet2!$K7250=$B$1,Sheet2!$M7250,0))</f>
        <v>0</v>
      </c>
      <c r="O7250" s="38">
        <f>IF(AND(Sheet2!$K7250=$B$2,Sheet2!$L7250=1),Sheet2!$J7250+Sheet2!$M7250,IF(Sheet2!$K7250=$B$2,Sheet2!$M7250,0))</f>
        <v>0</v>
      </c>
    </row>
    <row r="7251" spans="14:15" x14ac:dyDescent="0.25">
      <c r="N7251" s="38">
        <f>IF(AND(Sheet2!$K7251=$B$1,Sheet2!$L7251=1),Sheet2!$I7251+Sheet2!$M7251,IF(Sheet2!$K7251=$B$1,Sheet2!$M7251,0))</f>
        <v>0</v>
      </c>
      <c r="O7251" s="38">
        <f>IF(AND(Sheet2!$K7251=$B$2,Sheet2!$L7251=1),Sheet2!$J7251+Sheet2!$M7251,IF(Sheet2!$K7251=$B$2,Sheet2!$M7251,0))</f>
        <v>0</v>
      </c>
    </row>
    <row r="7252" spans="14:15" x14ac:dyDescent="0.25">
      <c r="N7252" s="38">
        <f>IF(AND(Sheet2!$K7252=$B$1,Sheet2!$L7252=1),Sheet2!$I7252+Sheet2!$M7252,IF(Sheet2!$K7252=$B$1,Sheet2!$M7252,0))</f>
        <v>0</v>
      </c>
      <c r="O7252" s="38">
        <f>IF(AND(Sheet2!$K7252=$B$2,Sheet2!$L7252=1),Sheet2!$J7252+Sheet2!$M7252,IF(Sheet2!$K7252=$B$2,Sheet2!$M7252,0))</f>
        <v>0</v>
      </c>
    </row>
    <row r="7253" spans="14:15" x14ac:dyDescent="0.25">
      <c r="N7253" s="38">
        <f>IF(AND(Sheet2!$K7253=$B$1,Sheet2!$L7253=1),Sheet2!$I7253+Sheet2!$M7253,IF(Sheet2!$K7253=$B$1,Sheet2!$M7253,0))</f>
        <v>0</v>
      </c>
      <c r="O7253" s="38">
        <f>IF(AND(Sheet2!$K7253=$B$2,Sheet2!$L7253=1),Sheet2!$J7253+Sheet2!$M7253,IF(Sheet2!$K7253=$B$2,Sheet2!$M7253,0))</f>
        <v>0</v>
      </c>
    </row>
    <row r="7254" spans="14:15" x14ac:dyDescent="0.25">
      <c r="N7254" s="38">
        <f>IF(AND(Sheet2!$K7254=$B$1,Sheet2!$L7254=1),Sheet2!$I7254+Sheet2!$M7254,IF(Sheet2!$K7254=$B$1,Sheet2!$M7254,0))</f>
        <v>0</v>
      </c>
      <c r="O7254" s="38">
        <f>IF(AND(Sheet2!$K7254=$B$2,Sheet2!$L7254=1),Sheet2!$J7254+Sheet2!$M7254,IF(Sheet2!$K7254=$B$2,Sheet2!$M7254,0))</f>
        <v>0</v>
      </c>
    </row>
    <row r="7255" spans="14:15" x14ac:dyDescent="0.25">
      <c r="N7255" s="38">
        <f>IF(AND(Sheet2!$K7255=$B$1,Sheet2!$L7255=1),Sheet2!$I7255+Sheet2!$M7255,IF(Sheet2!$K7255=$B$1,Sheet2!$M7255,0))</f>
        <v>0</v>
      </c>
      <c r="O7255" s="38">
        <f>IF(AND(Sheet2!$K7255=$B$2,Sheet2!$L7255=1),Sheet2!$J7255+Sheet2!$M7255,IF(Sheet2!$K7255=$B$2,Sheet2!$M7255,0))</f>
        <v>0</v>
      </c>
    </row>
    <row r="7256" spans="14:15" x14ac:dyDescent="0.25">
      <c r="N7256" s="38">
        <f>IF(AND(Sheet2!$K7256=$B$1,Sheet2!$L7256=1),Sheet2!$I7256+Sheet2!$M7256,IF(Sheet2!$K7256=$B$1,Sheet2!$M7256,0))</f>
        <v>0</v>
      </c>
      <c r="O7256" s="38">
        <f>IF(AND(Sheet2!$K7256=$B$2,Sheet2!$L7256=1),Sheet2!$J7256+Sheet2!$M7256,IF(Sheet2!$K7256=$B$2,Sheet2!$M7256,0))</f>
        <v>0</v>
      </c>
    </row>
    <row r="7257" spans="14:15" x14ac:dyDescent="0.25">
      <c r="N7257" s="38">
        <f>IF(AND(Sheet2!$K7257=$B$1,Sheet2!$L7257=1),Sheet2!$I7257+Sheet2!$M7257,IF(Sheet2!$K7257=$B$1,Sheet2!$M7257,0))</f>
        <v>0</v>
      </c>
      <c r="O7257" s="38">
        <f>IF(AND(Sheet2!$K7257=$B$2,Sheet2!$L7257=1),Sheet2!$J7257+Sheet2!$M7257,IF(Sheet2!$K7257=$B$2,Sheet2!$M7257,0))</f>
        <v>0</v>
      </c>
    </row>
    <row r="7258" spans="14:15" x14ac:dyDescent="0.25">
      <c r="N7258" s="38">
        <f>IF(AND(Sheet2!$K7258=$B$1,Sheet2!$L7258=1),Sheet2!$I7258+Sheet2!$M7258,IF(Sheet2!$K7258=$B$1,Sheet2!$M7258,0))</f>
        <v>0</v>
      </c>
      <c r="O7258" s="38">
        <f>IF(AND(Sheet2!$K7258=$B$2,Sheet2!$L7258=1),Sheet2!$J7258+Sheet2!$M7258,IF(Sheet2!$K7258=$B$2,Sheet2!$M7258,0))</f>
        <v>0</v>
      </c>
    </row>
    <row r="7259" spans="14:15" x14ac:dyDescent="0.25">
      <c r="N7259" s="38">
        <f>IF(AND(Sheet2!$K7259=$B$1,Sheet2!$L7259=1),Sheet2!$I7259+Sheet2!$M7259,IF(Sheet2!$K7259=$B$1,Sheet2!$M7259,0))</f>
        <v>0</v>
      </c>
      <c r="O7259" s="38">
        <f>IF(AND(Sheet2!$K7259=$B$2,Sheet2!$L7259=1),Sheet2!$J7259+Sheet2!$M7259,IF(Sheet2!$K7259=$B$2,Sheet2!$M7259,0))</f>
        <v>0</v>
      </c>
    </row>
    <row r="7260" spans="14:15" x14ac:dyDescent="0.25">
      <c r="N7260" s="38">
        <f>IF(AND(Sheet2!$K7260=$B$1,Sheet2!$L7260=1),Sheet2!$I7260+Sheet2!$M7260,IF(Sheet2!$K7260=$B$1,Sheet2!$M7260,0))</f>
        <v>0</v>
      </c>
      <c r="O7260" s="38">
        <f>IF(AND(Sheet2!$K7260=$B$2,Sheet2!$L7260=1),Sheet2!$J7260+Sheet2!$M7260,IF(Sheet2!$K7260=$B$2,Sheet2!$M7260,0))</f>
        <v>0</v>
      </c>
    </row>
    <row r="7261" spans="14:15" x14ac:dyDescent="0.25">
      <c r="N7261" s="38">
        <f>IF(AND(Sheet2!$K7261=$B$1,Sheet2!$L7261=1),Sheet2!$I7261+Sheet2!$M7261,IF(Sheet2!$K7261=$B$1,Sheet2!$M7261,0))</f>
        <v>0</v>
      </c>
      <c r="O7261" s="38">
        <f>IF(AND(Sheet2!$K7261=$B$2,Sheet2!$L7261=1),Sheet2!$J7261+Sheet2!$M7261,IF(Sheet2!$K7261=$B$2,Sheet2!$M7261,0))</f>
        <v>0</v>
      </c>
    </row>
    <row r="7262" spans="14:15" x14ac:dyDescent="0.25">
      <c r="N7262" s="38">
        <f>IF(AND(Sheet2!$K7262=$B$1,Sheet2!$L7262=1),Sheet2!$I7262+Sheet2!$M7262,IF(Sheet2!$K7262=$B$1,Sheet2!$M7262,0))</f>
        <v>0</v>
      </c>
      <c r="O7262" s="38">
        <f>IF(AND(Sheet2!$K7262=$B$2,Sheet2!$L7262=1),Sheet2!$J7262+Sheet2!$M7262,IF(Sheet2!$K7262=$B$2,Sheet2!$M7262,0))</f>
        <v>0</v>
      </c>
    </row>
    <row r="7263" spans="14:15" x14ac:dyDescent="0.25">
      <c r="N7263" s="38">
        <f>IF(AND(Sheet2!$K7263=$B$1,Sheet2!$L7263=1),Sheet2!$I7263+Sheet2!$M7263,IF(Sheet2!$K7263=$B$1,Sheet2!$M7263,0))</f>
        <v>0</v>
      </c>
      <c r="O7263" s="38">
        <f>IF(AND(Sheet2!$K7263=$B$2,Sheet2!$L7263=1),Sheet2!$J7263+Sheet2!$M7263,IF(Sheet2!$K7263=$B$2,Sheet2!$M7263,0))</f>
        <v>0</v>
      </c>
    </row>
    <row r="7264" spans="14:15" x14ac:dyDescent="0.25">
      <c r="N7264" s="38">
        <f>IF(AND(Sheet2!$K7264=$B$1,Sheet2!$L7264=1),Sheet2!$I7264+Sheet2!$M7264,IF(Sheet2!$K7264=$B$1,Sheet2!$M7264,0))</f>
        <v>0</v>
      </c>
      <c r="O7264" s="38">
        <f>IF(AND(Sheet2!$K7264=$B$2,Sheet2!$L7264=1),Sheet2!$J7264+Sheet2!$M7264,IF(Sheet2!$K7264=$B$2,Sheet2!$M7264,0))</f>
        <v>0</v>
      </c>
    </row>
    <row r="7265" spans="14:15" x14ac:dyDescent="0.25">
      <c r="N7265" s="38">
        <f>IF(AND(Sheet2!$K7265=$B$1,Sheet2!$L7265=1),Sheet2!$I7265+Sheet2!$M7265,IF(Sheet2!$K7265=$B$1,Sheet2!$M7265,0))</f>
        <v>0</v>
      </c>
      <c r="O7265" s="38">
        <f>IF(AND(Sheet2!$K7265=$B$2,Sheet2!$L7265=1),Sheet2!$J7265+Sheet2!$M7265,IF(Sheet2!$K7265=$B$2,Sheet2!$M7265,0))</f>
        <v>0</v>
      </c>
    </row>
    <row r="7266" spans="14:15" x14ac:dyDescent="0.25">
      <c r="N7266" s="38">
        <f>IF(AND(Sheet2!$K7266=$B$1,Sheet2!$L7266=1),Sheet2!$I7266+Sheet2!$M7266,IF(Sheet2!$K7266=$B$1,Sheet2!$M7266,0))</f>
        <v>0</v>
      </c>
      <c r="O7266" s="38">
        <f>IF(AND(Sheet2!$K7266=$B$2,Sheet2!$L7266=1),Sheet2!$J7266+Sheet2!$M7266,IF(Sheet2!$K7266=$B$2,Sheet2!$M7266,0))</f>
        <v>0</v>
      </c>
    </row>
    <row r="7267" spans="14:15" x14ac:dyDescent="0.25">
      <c r="N7267" s="38">
        <f>IF(AND(Sheet2!$K7267=$B$1,Sheet2!$L7267=1),Sheet2!$I7267+Sheet2!$M7267,IF(Sheet2!$K7267=$B$1,Sheet2!$M7267,0))</f>
        <v>0</v>
      </c>
      <c r="O7267" s="38">
        <f>IF(AND(Sheet2!$K7267=$B$2,Sheet2!$L7267=1),Sheet2!$J7267+Sheet2!$M7267,IF(Sheet2!$K7267=$B$2,Sheet2!$M7267,0))</f>
        <v>0</v>
      </c>
    </row>
    <row r="7268" spans="14:15" x14ac:dyDescent="0.25">
      <c r="N7268" s="38">
        <f>IF(AND(Sheet2!$K7268=$B$1,Sheet2!$L7268=1),Sheet2!$I7268+Sheet2!$M7268,IF(Sheet2!$K7268=$B$1,Sheet2!$M7268,0))</f>
        <v>0</v>
      </c>
      <c r="O7268" s="38">
        <f>IF(AND(Sheet2!$K7268=$B$2,Sheet2!$L7268=1),Sheet2!$J7268+Sheet2!$M7268,IF(Sheet2!$K7268=$B$2,Sheet2!$M7268,0))</f>
        <v>0</v>
      </c>
    </row>
    <row r="7269" spans="14:15" x14ac:dyDescent="0.25">
      <c r="N7269" s="38">
        <f>IF(AND(Sheet2!$K7269=$B$1,Sheet2!$L7269=1),Sheet2!$I7269+Sheet2!$M7269,IF(Sheet2!$K7269=$B$1,Sheet2!$M7269,0))</f>
        <v>0</v>
      </c>
      <c r="O7269" s="38">
        <f>IF(AND(Sheet2!$K7269=$B$2,Sheet2!$L7269=1),Sheet2!$J7269+Sheet2!$M7269,IF(Sheet2!$K7269=$B$2,Sheet2!$M7269,0))</f>
        <v>0</v>
      </c>
    </row>
    <row r="7270" spans="14:15" x14ac:dyDescent="0.25">
      <c r="N7270" s="38">
        <f>IF(AND(Sheet2!$K7270=$B$1,Sheet2!$L7270=1),Sheet2!$I7270+Sheet2!$M7270,IF(Sheet2!$K7270=$B$1,Sheet2!$M7270,0))</f>
        <v>0</v>
      </c>
      <c r="O7270" s="38">
        <f>IF(AND(Sheet2!$K7270=$B$2,Sheet2!$L7270=1),Sheet2!$J7270+Sheet2!$M7270,IF(Sheet2!$K7270=$B$2,Sheet2!$M7270,0))</f>
        <v>0</v>
      </c>
    </row>
    <row r="7271" spans="14:15" x14ac:dyDescent="0.25">
      <c r="N7271" s="38">
        <f>IF(AND(Sheet2!$K7271=$B$1,Sheet2!$L7271=1),Sheet2!$I7271+Sheet2!$M7271,IF(Sheet2!$K7271=$B$1,Sheet2!$M7271,0))</f>
        <v>0</v>
      </c>
      <c r="O7271" s="38">
        <f>IF(AND(Sheet2!$K7271=$B$2,Sheet2!$L7271=1),Sheet2!$J7271+Sheet2!$M7271,IF(Sheet2!$K7271=$B$2,Sheet2!$M7271,0))</f>
        <v>0</v>
      </c>
    </row>
    <row r="7272" spans="14:15" x14ac:dyDescent="0.25">
      <c r="N7272" s="38">
        <f>IF(AND(Sheet2!$K7272=$B$1,Sheet2!$L7272=1),Sheet2!$I7272+Sheet2!$M7272,IF(Sheet2!$K7272=$B$1,Sheet2!$M7272,0))</f>
        <v>0</v>
      </c>
      <c r="O7272" s="38">
        <f>IF(AND(Sheet2!$K7272=$B$2,Sheet2!$L7272=1),Sheet2!$J7272+Sheet2!$M7272,IF(Sheet2!$K7272=$B$2,Sheet2!$M7272,0))</f>
        <v>0</v>
      </c>
    </row>
    <row r="7273" spans="14:15" x14ac:dyDescent="0.25">
      <c r="N7273" s="38">
        <f>IF(AND(Sheet2!$K7273=$B$1,Sheet2!$L7273=1),Sheet2!$I7273+Sheet2!$M7273,IF(Sheet2!$K7273=$B$1,Sheet2!$M7273,0))</f>
        <v>0</v>
      </c>
      <c r="O7273" s="38">
        <f>IF(AND(Sheet2!$K7273=$B$2,Sheet2!$L7273=1),Sheet2!$J7273+Sheet2!$M7273,IF(Sheet2!$K7273=$B$2,Sheet2!$M7273,0))</f>
        <v>0</v>
      </c>
    </row>
    <row r="7274" spans="14:15" x14ac:dyDescent="0.25">
      <c r="N7274" s="38">
        <f>IF(AND(Sheet2!$K7274=$B$1,Sheet2!$L7274=1),Sheet2!$I7274+Sheet2!$M7274,IF(Sheet2!$K7274=$B$1,Sheet2!$M7274,0))</f>
        <v>0</v>
      </c>
      <c r="O7274" s="38">
        <f>IF(AND(Sheet2!$K7274=$B$2,Sheet2!$L7274=1),Sheet2!$J7274+Sheet2!$M7274,IF(Sheet2!$K7274=$B$2,Sheet2!$M7274,0))</f>
        <v>0</v>
      </c>
    </row>
    <row r="7275" spans="14:15" x14ac:dyDescent="0.25">
      <c r="N7275" s="38">
        <f>IF(AND(Sheet2!$K7275=$B$1,Sheet2!$L7275=1),Sheet2!$I7275+Sheet2!$M7275,IF(Sheet2!$K7275=$B$1,Sheet2!$M7275,0))</f>
        <v>0</v>
      </c>
      <c r="O7275" s="38">
        <f>IF(AND(Sheet2!$K7275=$B$2,Sheet2!$L7275=1),Sheet2!$J7275+Sheet2!$M7275,IF(Sheet2!$K7275=$B$2,Sheet2!$M7275,0))</f>
        <v>0</v>
      </c>
    </row>
    <row r="7276" spans="14:15" x14ac:dyDescent="0.25">
      <c r="N7276" s="38">
        <f>IF(AND(Sheet2!$K7276=$B$1,Sheet2!$L7276=1),Sheet2!$I7276+Sheet2!$M7276,IF(Sheet2!$K7276=$B$1,Sheet2!$M7276,0))</f>
        <v>0</v>
      </c>
      <c r="O7276" s="38">
        <f>IF(AND(Sheet2!$K7276=$B$2,Sheet2!$L7276=1),Sheet2!$J7276+Sheet2!$M7276,IF(Sheet2!$K7276=$B$2,Sheet2!$M7276,0))</f>
        <v>0</v>
      </c>
    </row>
    <row r="7277" spans="14:15" x14ac:dyDescent="0.25">
      <c r="N7277" s="38">
        <f>IF(AND(Sheet2!$K7277=$B$1,Sheet2!$L7277=1),Sheet2!$I7277+Sheet2!$M7277,IF(Sheet2!$K7277=$B$1,Sheet2!$M7277,0))</f>
        <v>0</v>
      </c>
      <c r="O7277" s="38">
        <f>IF(AND(Sheet2!$K7277=$B$2,Sheet2!$L7277=1),Sheet2!$J7277+Sheet2!$M7277,IF(Sheet2!$K7277=$B$2,Sheet2!$M7277,0))</f>
        <v>0</v>
      </c>
    </row>
    <row r="7278" spans="14:15" x14ac:dyDescent="0.25">
      <c r="N7278" s="38">
        <f>IF(AND(Sheet2!$K7278=$B$1,Sheet2!$L7278=1),Sheet2!$I7278+Sheet2!$M7278,IF(Sheet2!$K7278=$B$1,Sheet2!$M7278,0))</f>
        <v>0</v>
      </c>
      <c r="O7278" s="38">
        <f>IF(AND(Sheet2!$K7278=$B$2,Sheet2!$L7278=1),Sheet2!$J7278+Sheet2!$M7278,IF(Sheet2!$K7278=$B$2,Sheet2!$M7278,0))</f>
        <v>0</v>
      </c>
    </row>
    <row r="7279" spans="14:15" x14ac:dyDescent="0.25">
      <c r="N7279" s="38">
        <f>IF(AND(Sheet2!$K7279=$B$1,Sheet2!$L7279=1),Sheet2!$I7279+Sheet2!$M7279,IF(Sheet2!$K7279=$B$1,Sheet2!$M7279,0))</f>
        <v>0</v>
      </c>
      <c r="O7279" s="38">
        <f>IF(AND(Sheet2!$K7279=$B$2,Sheet2!$L7279=1),Sheet2!$J7279+Sheet2!$M7279,IF(Sheet2!$K7279=$B$2,Sheet2!$M7279,0))</f>
        <v>0</v>
      </c>
    </row>
    <row r="7280" spans="14:15" x14ac:dyDescent="0.25">
      <c r="N7280" s="38">
        <f>IF(AND(Sheet2!$K7280=$B$1,Sheet2!$L7280=1),Sheet2!$I7280+Sheet2!$M7280,IF(Sheet2!$K7280=$B$1,Sheet2!$M7280,0))</f>
        <v>0</v>
      </c>
      <c r="O7280" s="38">
        <f>IF(AND(Sheet2!$K7280=$B$2,Sheet2!$L7280=1),Sheet2!$J7280+Sheet2!$M7280,IF(Sheet2!$K7280=$B$2,Sheet2!$M7280,0))</f>
        <v>0</v>
      </c>
    </row>
    <row r="7281" spans="14:15" x14ac:dyDescent="0.25">
      <c r="N7281" s="38">
        <f>IF(AND(Sheet2!$K7281=$B$1,Sheet2!$L7281=1),Sheet2!$I7281+Sheet2!$M7281,IF(Sheet2!$K7281=$B$1,Sheet2!$M7281,0))</f>
        <v>0</v>
      </c>
      <c r="O7281" s="38">
        <f>IF(AND(Sheet2!$K7281=$B$2,Sheet2!$L7281=1),Sheet2!$J7281+Sheet2!$M7281,IF(Sheet2!$K7281=$B$2,Sheet2!$M7281,0))</f>
        <v>0</v>
      </c>
    </row>
    <row r="7282" spans="14:15" x14ac:dyDescent="0.25">
      <c r="N7282" s="38">
        <f>IF(AND(Sheet2!$K7282=$B$1,Sheet2!$L7282=1),Sheet2!$I7282+Sheet2!$M7282,IF(Sheet2!$K7282=$B$1,Sheet2!$M7282,0))</f>
        <v>0</v>
      </c>
      <c r="O7282" s="38">
        <f>IF(AND(Sheet2!$K7282=$B$2,Sheet2!$L7282=1),Sheet2!$J7282+Sheet2!$M7282,IF(Sheet2!$K7282=$B$2,Sheet2!$M7282,0))</f>
        <v>0</v>
      </c>
    </row>
    <row r="7283" spans="14:15" x14ac:dyDescent="0.25">
      <c r="N7283" s="38">
        <f>IF(AND(Sheet2!$K7283=$B$1,Sheet2!$L7283=1),Sheet2!$I7283+Sheet2!$M7283,IF(Sheet2!$K7283=$B$1,Sheet2!$M7283,0))</f>
        <v>0</v>
      </c>
      <c r="O7283" s="38">
        <f>IF(AND(Sheet2!$K7283=$B$2,Sheet2!$L7283=1),Sheet2!$J7283+Sheet2!$M7283,IF(Sheet2!$K7283=$B$2,Sheet2!$M7283,0))</f>
        <v>0</v>
      </c>
    </row>
    <row r="7284" spans="14:15" x14ac:dyDescent="0.25">
      <c r="N7284" s="38">
        <f>IF(AND(Sheet2!$K7284=$B$1,Sheet2!$L7284=1),Sheet2!$I7284+Sheet2!$M7284,IF(Sheet2!$K7284=$B$1,Sheet2!$M7284,0))</f>
        <v>0</v>
      </c>
      <c r="O7284" s="38">
        <f>IF(AND(Sheet2!$K7284=$B$2,Sheet2!$L7284=1),Sheet2!$J7284+Sheet2!$M7284,IF(Sheet2!$K7284=$B$2,Sheet2!$M7284,0))</f>
        <v>0</v>
      </c>
    </row>
    <row r="7285" spans="14:15" x14ac:dyDescent="0.25">
      <c r="N7285" s="38">
        <f>IF(AND(Sheet2!$K7285=$B$1,Sheet2!$L7285=1),Sheet2!$I7285+Sheet2!$M7285,IF(Sheet2!$K7285=$B$1,Sheet2!$M7285,0))</f>
        <v>0</v>
      </c>
      <c r="O7285" s="38">
        <f>IF(AND(Sheet2!$K7285=$B$2,Sheet2!$L7285=1),Sheet2!$J7285+Sheet2!$M7285,IF(Sheet2!$K7285=$B$2,Sheet2!$M7285,0))</f>
        <v>0</v>
      </c>
    </row>
    <row r="7286" spans="14:15" x14ac:dyDescent="0.25">
      <c r="N7286" s="38">
        <f>IF(AND(Sheet2!$K7286=$B$1,Sheet2!$L7286=1),Sheet2!$I7286+Sheet2!$M7286,IF(Sheet2!$K7286=$B$1,Sheet2!$M7286,0))</f>
        <v>0</v>
      </c>
      <c r="O7286" s="38">
        <f>IF(AND(Sheet2!$K7286=$B$2,Sheet2!$L7286=1),Sheet2!$J7286+Sheet2!$M7286,IF(Sheet2!$K7286=$B$2,Sheet2!$M7286,0))</f>
        <v>0</v>
      </c>
    </row>
    <row r="7287" spans="14:15" x14ac:dyDescent="0.25">
      <c r="N7287" s="38">
        <f>IF(AND(Sheet2!$K7287=$B$1,Sheet2!$L7287=1),Sheet2!$I7287+Sheet2!$M7287,IF(Sheet2!$K7287=$B$1,Sheet2!$M7287,0))</f>
        <v>0</v>
      </c>
      <c r="O7287" s="38">
        <f>IF(AND(Sheet2!$K7287=$B$2,Sheet2!$L7287=1),Sheet2!$J7287+Sheet2!$M7287,IF(Sheet2!$K7287=$B$2,Sheet2!$M7287,0))</f>
        <v>0</v>
      </c>
    </row>
    <row r="7288" spans="14:15" x14ac:dyDescent="0.25">
      <c r="N7288" s="38">
        <f>IF(AND(Sheet2!$K7288=$B$1,Sheet2!$L7288=1),Sheet2!$I7288+Sheet2!$M7288,IF(Sheet2!$K7288=$B$1,Sheet2!$M7288,0))</f>
        <v>0</v>
      </c>
      <c r="O7288" s="38">
        <f>IF(AND(Sheet2!$K7288=$B$2,Sheet2!$L7288=1),Sheet2!$J7288+Sheet2!$M7288,IF(Sheet2!$K7288=$B$2,Sheet2!$M7288,0))</f>
        <v>0</v>
      </c>
    </row>
    <row r="7289" spans="14:15" x14ac:dyDescent="0.25">
      <c r="N7289" s="38">
        <f>IF(AND(Sheet2!$K7289=$B$1,Sheet2!$L7289=1),Sheet2!$I7289+Sheet2!$M7289,IF(Sheet2!$K7289=$B$1,Sheet2!$M7289,0))</f>
        <v>0</v>
      </c>
      <c r="O7289" s="38">
        <f>IF(AND(Sheet2!$K7289=$B$2,Sheet2!$L7289=1),Sheet2!$J7289+Sheet2!$M7289,IF(Sheet2!$K7289=$B$2,Sheet2!$M7289,0))</f>
        <v>0</v>
      </c>
    </row>
    <row r="7290" spans="14:15" x14ac:dyDescent="0.25">
      <c r="N7290" s="38">
        <f>IF(AND(Sheet2!$K7290=$B$1,Sheet2!$L7290=1),Sheet2!$I7290+Sheet2!$M7290,IF(Sheet2!$K7290=$B$1,Sheet2!$M7290,0))</f>
        <v>0</v>
      </c>
      <c r="O7290" s="38">
        <f>IF(AND(Sheet2!$K7290=$B$2,Sheet2!$L7290=1),Sheet2!$J7290+Sheet2!$M7290,IF(Sheet2!$K7290=$B$2,Sheet2!$M7290,0))</f>
        <v>0</v>
      </c>
    </row>
    <row r="7291" spans="14:15" x14ac:dyDescent="0.25">
      <c r="N7291" s="38">
        <f>IF(AND(Sheet2!$K7291=$B$1,Sheet2!$L7291=1),Sheet2!$I7291+Sheet2!$M7291,IF(Sheet2!$K7291=$B$1,Sheet2!$M7291,0))</f>
        <v>0</v>
      </c>
      <c r="O7291" s="38">
        <f>IF(AND(Sheet2!$K7291=$B$2,Sheet2!$L7291=1),Sheet2!$J7291+Sheet2!$M7291,IF(Sheet2!$K7291=$B$2,Sheet2!$M7291,0))</f>
        <v>0</v>
      </c>
    </row>
    <row r="7292" spans="14:15" x14ac:dyDescent="0.25">
      <c r="N7292" s="38">
        <f>IF(AND(Sheet2!$K7292=$B$1,Sheet2!$L7292=1),Sheet2!$I7292+Sheet2!$M7292,IF(Sheet2!$K7292=$B$1,Sheet2!$M7292,0))</f>
        <v>0</v>
      </c>
      <c r="O7292" s="38">
        <f>IF(AND(Sheet2!$K7292=$B$2,Sheet2!$L7292=1),Sheet2!$J7292+Sheet2!$M7292,IF(Sheet2!$K7292=$B$2,Sheet2!$M7292,0))</f>
        <v>0</v>
      </c>
    </row>
    <row r="7293" spans="14:15" x14ac:dyDescent="0.25">
      <c r="N7293" s="38">
        <f>IF(AND(Sheet2!$K7293=$B$1,Sheet2!$L7293=1),Sheet2!$I7293+Sheet2!$M7293,IF(Sheet2!$K7293=$B$1,Sheet2!$M7293,0))</f>
        <v>0</v>
      </c>
      <c r="O7293" s="38">
        <f>IF(AND(Sheet2!$K7293=$B$2,Sheet2!$L7293=1),Sheet2!$J7293+Sheet2!$M7293,IF(Sheet2!$K7293=$B$2,Sheet2!$M7293,0))</f>
        <v>0</v>
      </c>
    </row>
    <row r="7294" spans="14:15" x14ac:dyDescent="0.25">
      <c r="N7294" s="38">
        <f>IF(AND(Sheet2!$K7294=$B$1,Sheet2!$L7294=1),Sheet2!$I7294+Sheet2!$M7294,IF(Sheet2!$K7294=$B$1,Sheet2!$M7294,0))</f>
        <v>0</v>
      </c>
      <c r="O7294" s="38">
        <f>IF(AND(Sheet2!$K7294=$B$2,Sheet2!$L7294=1),Sheet2!$J7294+Sheet2!$M7294,IF(Sheet2!$K7294=$B$2,Sheet2!$M7294,0))</f>
        <v>0</v>
      </c>
    </row>
    <row r="7295" spans="14:15" x14ac:dyDescent="0.25">
      <c r="N7295" s="38">
        <f>IF(AND(Sheet2!$K7295=$B$1,Sheet2!$L7295=1),Sheet2!$I7295+Sheet2!$M7295,IF(Sheet2!$K7295=$B$1,Sheet2!$M7295,0))</f>
        <v>0</v>
      </c>
      <c r="O7295" s="38">
        <f>IF(AND(Sheet2!$K7295=$B$2,Sheet2!$L7295=1),Sheet2!$J7295+Sheet2!$M7295,IF(Sheet2!$K7295=$B$2,Sheet2!$M7295,0))</f>
        <v>0</v>
      </c>
    </row>
    <row r="7296" spans="14:15" x14ac:dyDescent="0.25">
      <c r="N7296" s="38">
        <f>IF(AND(Sheet2!$K7296=$B$1,Sheet2!$L7296=1),Sheet2!$I7296+Sheet2!$M7296,IF(Sheet2!$K7296=$B$1,Sheet2!$M7296,0))</f>
        <v>0</v>
      </c>
      <c r="O7296" s="38">
        <f>IF(AND(Sheet2!$K7296=$B$2,Sheet2!$L7296=1),Sheet2!$J7296+Sheet2!$M7296,IF(Sheet2!$K7296=$B$2,Sheet2!$M7296,0))</f>
        <v>0</v>
      </c>
    </row>
    <row r="7297" spans="14:15" x14ac:dyDescent="0.25">
      <c r="N7297" s="38">
        <f>IF(AND(Sheet2!$K7297=$B$1,Sheet2!$L7297=1),Sheet2!$I7297+Sheet2!$M7297,IF(Sheet2!$K7297=$B$1,Sheet2!$M7297,0))</f>
        <v>0</v>
      </c>
      <c r="O7297" s="38">
        <f>IF(AND(Sheet2!$K7297=$B$2,Sheet2!$L7297=1),Sheet2!$J7297+Sheet2!$M7297,IF(Sheet2!$K7297=$B$2,Sheet2!$M7297,0))</f>
        <v>0</v>
      </c>
    </row>
    <row r="7298" spans="14:15" x14ac:dyDescent="0.25">
      <c r="N7298" s="38">
        <f>IF(AND(Sheet2!$K7298=$B$1,Sheet2!$L7298=1),Sheet2!$I7298+Sheet2!$M7298,IF(Sheet2!$K7298=$B$1,Sheet2!$M7298,0))</f>
        <v>0</v>
      </c>
      <c r="O7298" s="38">
        <f>IF(AND(Sheet2!$K7298=$B$2,Sheet2!$L7298=1),Sheet2!$J7298+Sheet2!$M7298,IF(Sheet2!$K7298=$B$2,Sheet2!$M7298,0))</f>
        <v>0</v>
      </c>
    </row>
    <row r="7299" spans="14:15" x14ac:dyDescent="0.25">
      <c r="N7299" s="38">
        <f>IF(AND(Sheet2!$K7299=$B$1,Sheet2!$L7299=1),Sheet2!$I7299+Sheet2!$M7299,IF(Sheet2!$K7299=$B$1,Sheet2!$M7299,0))</f>
        <v>0</v>
      </c>
      <c r="O7299" s="38">
        <f>IF(AND(Sheet2!$K7299=$B$2,Sheet2!$L7299=1),Sheet2!$J7299+Sheet2!$M7299,IF(Sheet2!$K7299=$B$2,Sheet2!$M7299,0))</f>
        <v>0</v>
      </c>
    </row>
    <row r="7300" spans="14:15" x14ac:dyDescent="0.25">
      <c r="N7300" s="38">
        <f>IF(AND(Sheet2!$K7300=$B$1,Sheet2!$L7300=1),Sheet2!$I7300+Sheet2!$M7300,IF(Sheet2!$K7300=$B$1,Sheet2!$M7300,0))</f>
        <v>0</v>
      </c>
      <c r="O7300" s="38">
        <f>IF(AND(Sheet2!$K7300=$B$2,Sheet2!$L7300=1),Sheet2!$J7300+Sheet2!$M7300,IF(Sheet2!$K7300=$B$2,Sheet2!$M7300,0))</f>
        <v>0</v>
      </c>
    </row>
    <row r="7301" spans="14:15" x14ac:dyDescent="0.25">
      <c r="N7301" s="38">
        <f>IF(AND(Sheet2!$K7301=$B$1,Sheet2!$L7301=1),Sheet2!$I7301+Sheet2!$M7301,IF(Sheet2!$K7301=$B$1,Sheet2!$M7301,0))</f>
        <v>0</v>
      </c>
      <c r="O7301" s="38">
        <f>IF(AND(Sheet2!$K7301=$B$2,Sheet2!$L7301=1),Sheet2!$J7301+Sheet2!$M7301,IF(Sheet2!$K7301=$B$2,Sheet2!$M7301,0))</f>
        <v>0</v>
      </c>
    </row>
    <row r="7302" spans="14:15" x14ac:dyDescent="0.25">
      <c r="N7302" s="38">
        <f>IF(AND(Sheet2!$K7302=$B$1,Sheet2!$L7302=1),Sheet2!$I7302+Sheet2!$M7302,IF(Sheet2!$K7302=$B$1,Sheet2!$M7302,0))</f>
        <v>0</v>
      </c>
      <c r="O7302" s="38">
        <f>IF(AND(Sheet2!$K7302=$B$2,Sheet2!$L7302=1),Sheet2!$J7302+Sheet2!$M7302,IF(Sheet2!$K7302=$B$2,Sheet2!$M7302,0))</f>
        <v>0</v>
      </c>
    </row>
    <row r="7303" spans="14:15" x14ac:dyDescent="0.25">
      <c r="N7303" s="38">
        <f>IF(AND(Sheet2!$K7303=$B$1,Sheet2!$L7303=1),Sheet2!$I7303+Sheet2!$M7303,IF(Sheet2!$K7303=$B$1,Sheet2!$M7303,0))</f>
        <v>0</v>
      </c>
      <c r="O7303" s="38">
        <f>IF(AND(Sheet2!$K7303=$B$2,Sheet2!$L7303=1),Sheet2!$J7303+Sheet2!$M7303,IF(Sheet2!$K7303=$B$2,Sheet2!$M7303,0))</f>
        <v>0</v>
      </c>
    </row>
    <row r="7304" spans="14:15" x14ac:dyDescent="0.25">
      <c r="N7304" s="38">
        <f>IF(AND(Sheet2!$K7304=$B$1,Sheet2!$L7304=1),Sheet2!$I7304+Sheet2!$M7304,IF(Sheet2!$K7304=$B$1,Sheet2!$M7304,0))</f>
        <v>0</v>
      </c>
      <c r="O7304" s="38">
        <f>IF(AND(Sheet2!$K7304=$B$2,Sheet2!$L7304=1),Sheet2!$J7304+Sheet2!$M7304,IF(Sheet2!$K7304=$B$2,Sheet2!$M7304,0))</f>
        <v>0</v>
      </c>
    </row>
    <row r="7305" spans="14:15" x14ac:dyDescent="0.25">
      <c r="N7305" s="38">
        <f>IF(AND(Sheet2!$K7305=$B$1,Sheet2!$L7305=1),Sheet2!$I7305+Sheet2!$M7305,IF(Sheet2!$K7305=$B$1,Sheet2!$M7305,0))</f>
        <v>0</v>
      </c>
      <c r="O7305" s="38">
        <f>IF(AND(Sheet2!$K7305=$B$2,Sheet2!$L7305=1),Sheet2!$J7305+Sheet2!$M7305,IF(Sheet2!$K7305=$B$2,Sheet2!$M7305,0))</f>
        <v>0</v>
      </c>
    </row>
    <row r="7306" spans="14:15" x14ac:dyDescent="0.25">
      <c r="N7306" s="38">
        <f>IF(AND(Sheet2!$K7306=$B$1,Sheet2!$L7306=1),Sheet2!$I7306+Sheet2!$M7306,IF(Sheet2!$K7306=$B$1,Sheet2!$M7306,0))</f>
        <v>0</v>
      </c>
      <c r="O7306" s="38">
        <f>IF(AND(Sheet2!$K7306=$B$2,Sheet2!$L7306=1),Sheet2!$J7306+Sheet2!$M7306,IF(Sheet2!$K7306=$B$2,Sheet2!$M7306,0))</f>
        <v>0</v>
      </c>
    </row>
    <row r="7307" spans="14:15" x14ac:dyDescent="0.25">
      <c r="N7307" s="38">
        <f>IF(AND(Sheet2!$K7307=$B$1,Sheet2!$L7307=1),Sheet2!$I7307+Sheet2!$M7307,IF(Sheet2!$K7307=$B$1,Sheet2!$M7307,0))</f>
        <v>0</v>
      </c>
      <c r="O7307" s="38">
        <f>IF(AND(Sheet2!$K7307=$B$2,Sheet2!$L7307=1),Sheet2!$J7307+Sheet2!$M7307,IF(Sheet2!$K7307=$B$2,Sheet2!$M7307,0))</f>
        <v>0</v>
      </c>
    </row>
    <row r="7308" spans="14:15" x14ac:dyDescent="0.25">
      <c r="N7308" s="38">
        <f>IF(AND(Sheet2!$K7308=$B$1,Sheet2!$L7308=1),Sheet2!$I7308+Sheet2!$M7308,IF(Sheet2!$K7308=$B$1,Sheet2!$M7308,0))</f>
        <v>0</v>
      </c>
      <c r="O7308" s="38">
        <f>IF(AND(Sheet2!$K7308=$B$2,Sheet2!$L7308=1),Sheet2!$J7308+Sheet2!$M7308,IF(Sheet2!$K7308=$B$2,Sheet2!$M7308,0))</f>
        <v>0</v>
      </c>
    </row>
    <row r="7309" spans="14:15" x14ac:dyDescent="0.25">
      <c r="N7309" s="38">
        <f>IF(AND(Sheet2!$K7309=$B$1,Sheet2!$L7309=1),Sheet2!$I7309+Sheet2!$M7309,IF(Sheet2!$K7309=$B$1,Sheet2!$M7309,0))</f>
        <v>0</v>
      </c>
      <c r="O7309" s="38">
        <f>IF(AND(Sheet2!$K7309=$B$2,Sheet2!$L7309=1),Sheet2!$J7309+Sheet2!$M7309,IF(Sheet2!$K7309=$B$2,Sheet2!$M7309,0))</f>
        <v>0</v>
      </c>
    </row>
    <row r="7310" spans="14:15" x14ac:dyDescent="0.25">
      <c r="N7310" s="38">
        <f>IF(AND(Sheet2!$K7310=$B$1,Sheet2!$L7310=1),Sheet2!$I7310+Sheet2!$M7310,IF(Sheet2!$K7310=$B$1,Sheet2!$M7310,0))</f>
        <v>0</v>
      </c>
      <c r="O7310" s="38">
        <f>IF(AND(Sheet2!$K7310=$B$2,Sheet2!$L7310=1),Sheet2!$J7310+Sheet2!$M7310,IF(Sheet2!$K7310=$B$2,Sheet2!$M7310,0))</f>
        <v>0</v>
      </c>
    </row>
    <row r="7311" spans="14:15" x14ac:dyDescent="0.25">
      <c r="N7311" s="38">
        <f>IF(AND(Sheet2!$K7311=$B$1,Sheet2!$L7311=1),Sheet2!$I7311+Sheet2!$M7311,IF(Sheet2!$K7311=$B$1,Sheet2!$M7311,0))</f>
        <v>0</v>
      </c>
      <c r="O7311" s="38">
        <f>IF(AND(Sheet2!$K7311=$B$2,Sheet2!$L7311=1),Sheet2!$J7311+Sheet2!$M7311,IF(Sheet2!$K7311=$B$2,Sheet2!$M7311,0))</f>
        <v>0</v>
      </c>
    </row>
    <row r="7312" spans="14:15" x14ac:dyDescent="0.25">
      <c r="N7312" s="38">
        <f>IF(AND(Sheet2!$K7312=$B$1,Sheet2!$L7312=1),Sheet2!$I7312+Sheet2!$M7312,IF(Sheet2!$K7312=$B$1,Sheet2!$M7312,0))</f>
        <v>0</v>
      </c>
      <c r="O7312" s="38">
        <f>IF(AND(Sheet2!$K7312=$B$2,Sheet2!$L7312=1),Sheet2!$J7312+Sheet2!$M7312,IF(Sheet2!$K7312=$B$2,Sheet2!$M7312,0))</f>
        <v>0</v>
      </c>
    </row>
    <row r="7313" spans="14:15" x14ac:dyDescent="0.25">
      <c r="N7313" s="38">
        <f>IF(AND(Sheet2!$K7313=$B$1,Sheet2!$L7313=1),Sheet2!$I7313+Sheet2!$M7313,IF(Sheet2!$K7313=$B$1,Sheet2!$M7313,0))</f>
        <v>0</v>
      </c>
      <c r="O7313" s="38">
        <f>IF(AND(Sheet2!$K7313=$B$2,Sheet2!$L7313=1),Sheet2!$J7313+Sheet2!$M7313,IF(Sheet2!$K7313=$B$2,Sheet2!$M7313,0))</f>
        <v>0</v>
      </c>
    </row>
    <row r="7314" spans="14:15" x14ac:dyDescent="0.25">
      <c r="N7314" s="38">
        <f>IF(AND(Sheet2!$K7314=$B$1,Sheet2!$L7314=1),Sheet2!$I7314+Sheet2!$M7314,IF(Sheet2!$K7314=$B$1,Sheet2!$M7314,0))</f>
        <v>0</v>
      </c>
      <c r="O7314" s="38">
        <f>IF(AND(Sheet2!$K7314=$B$2,Sheet2!$L7314=1),Sheet2!$J7314+Sheet2!$M7314,IF(Sheet2!$K7314=$B$2,Sheet2!$M7314,0))</f>
        <v>0</v>
      </c>
    </row>
    <row r="7315" spans="14:15" x14ac:dyDescent="0.25">
      <c r="N7315" s="38">
        <f>IF(AND(Sheet2!$K7315=$B$1,Sheet2!$L7315=1),Sheet2!$I7315+Sheet2!$M7315,IF(Sheet2!$K7315=$B$1,Sheet2!$M7315,0))</f>
        <v>0</v>
      </c>
      <c r="O7315" s="38">
        <f>IF(AND(Sheet2!$K7315=$B$2,Sheet2!$L7315=1),Sheet2!$J7315+Sheet2!$M7315,IF(Sheet2!$K7315=$B$2,Sheet2!$M7315,0))</f>
        <v>0</v>
      </c>
    </row>
    <row r="7316" spans="14:15" x14ac:dyDescent="0.25">
      <c r="N7316" s="38">
        <f>IF(AND(Sheet2!$K7316=$B$1,Sheet2!$L7316=1),Sheet2!$I7316+Sheet2!$M7316,IF(Sheet2!$K7316=$B$1,Sheet2!$M7316,0))</f>
        <v>0</v>
      </c>
      <c r="O7316" s="38">
        <f>IF(AND(Sheet2!$K7316=$B$2,Sheet2!$L7316=1),Sheet2!$J7316+Sheet2!$M7316,IF(Sheet2!$K7316=$B$2,Sheet2!$M7316,0))</f>
        <v>0</v>
      </c>
    </row>
    <row r="7317" spans="14:15" x14ac:dyDescent="0.25">
      <c r="N7317" s="38">
        <f>IF(AND(Sheet2!$K7317=$B$1,Sheet2!$L7317=1),Sheet2!$I7317+Sheet2!$M7317,IF(Sheet2!$K7317=$B$1,Sheet2!$M7317,0))</f>
        <v>0</v>
      </c>
      <c r="O7317" s="38">
        <f>IF(AND(Sheet2!$K7317=$B$2,Sheet2!$L7317=1),Sheet2!$J7317+Sheet2!$M7317,IF(Sheet2!$K7317=$B$2,Sheet2!$M7317,0))</f>
        <v>0</v>
      </c>
    </row>
    <row r="7318" spans="14:15" x14ac:dyDescent="0.25">
      <c r="N7318" s="38">
        <f>IF(AND(Sheet2!$K7318=$B$1,Sheet2!$L7318=1),Sheet2!$I7318+Sheet2!$M7318,IF(Sheet2!$K7318=$B$1,Sheet2!$M7318,0))</f>
        <v>0</v>
      </c>
      <c r="O7318" s="38">
        <f>IF(AND(Sheet2!$K7318=$B$2,Sheet2!$L7318=1),Sheet2!$J7318+Sheet2!$M7318,IF(Sheet2!$K7318=$B$2,Sheet2!$M7318,0))</f>
        <v>0</v>
      </c>
    </row>
    <row r="7319" spans="14:15" x14ac:dyDescent="0.25">
      <c r="N7319" s="38">
        <f>IF(AND(Sheet2!$K7319=$B$1,Sheet2!$L7319=1),Sheet2!$I7319+Sheet2!$M7319,IF(Sheet2!$K7319=$B$1,Sheet2!$M7319,0))</f>
        <v>0</v>
      </c>
      <c r="O7319" s="38">
        <f>IF(AND(Sheet2!$K7319=$B$2,Sheet2!$L7319=1),Sheet2!$J7319+Sheet2!$M7319,IF(Sheet2!$K7319=$B$2,Sheet2!$M7319,0))</f>
        <v>0</v>
      </c>
    </row>
    <row r="7320" spans="14:15" x14ac:dyDescent="0.25">
      <c r="N7320" s="38">
        <f>IF(AND(Sheet2!$K7320=$B$1,Sheet2!$L7320=1),Sheet2!$I7320+Sheet2!$M7320,IF(Sheet2!$K7320=$B$1,Sheet2!$M7320,0))</f>
        <v>0</v>
      </c>
      <c r="O7320" s="38">
        <f>IF(AND(Sheet2!$K7320=$B$2,Sheet2!$L7320=1),Sheet2!$J7320+Sheet2!$M7320,IF(Sheet2!$K7320=$B$2,Sheet2!$M7320,0))</f>
        <v>0</v>
      </c>
    </row>
    <row r="7321" spans="14:15" x14ac:dyDescent="0.25">
      <c r="N7321" s="38">
        <f>IF(AND(Sheet2!$K7321=$B$1,Sheet2!$L7321=1),Sheet2!$I7321+Sheet2!$M7321,IF(Sheet2!$K7321=$B$1,Sheet2!$M7321,0))</f>
        <v>0</v>
      </c>
      <c r="O7321" s="38">
        <f>IF(AND(Sheet2!$K7321=$B$2,Sheet2!$L7321=1),Sheet2!$J7321+Sheet2!$M7321,IF(Sheet2!$K7321=$B$2,Sheet2!$M7321,0))</f>
        <v>0</v>
      </c>
    </row>
    <row r="7322" spans="14:15" x14ac:dyDescent="0.25">
      <c r="N7322" s="38">
        <f>IF(AND(Sheet2!$K7322=$B$1,Sheet2!$L7322=1),Sheet2!$I7322+Sheet2!$M7322,IF(Sheet2!$K7322=$B$1,Sheet2!$M7322,0))</f>
        <v>0</v>
      </c>
      <c r="O7322" s="38">
        <f>IF(AND(Sheet2!$K7322=$B$2,Sheet2!$L7322=1),Sheet2!$J7322+Sheet2!$M7322,IF(Sheet2!$K7322=$B$2,Sheet2!$M7322,0))</f>
        <v>0</v>
      </c>
    </row>
    <row r="7323" spans="14:15" x14ac:dyDescent="0.25">
      <c r="N7323" s="38">
        <f>IF(AND(Sheet2!$K7323=$B$1,Sheet2!$L7323=1),Sheet2!$I7323+Sheet2!$M7323,IF(Sheet2!$K7323=$B$1,Sheet2!$M7323,0))</f>
        <v>0</v>
      </c>
      <c r="O7323" s="38">
        <f>IF(AND(Sheet2!$K7323=$B$2,Sheet2!$L7323=1),Sheet2!$J7323+Sheet2!$M7323,IF(Sheet2!$K7323=$B$2,Sheet2!$M7323,0))</f>
        <v>0</v>
      </c>
    </row>
    <row r="7324" spans="14:15" x14ac:dyDescent="0.25">
      <c r="N7324" s="38">
        <f>IF(AND(Sheet2!$K7324=$B$1,Sheet2!$L7324=1),Sheet2!$I7324+Sheet2!$M7324,IF(Sheet2!$K7324=$B$1,Sheet2!$M7324,0))</f>
        <v>0</v>
      </c>
      <c r="O7324" s="38">
        <f>IF(AND(Sheet2!$K7324=$B$2,Sheet2!$L7324=1),Sheet2!$J7324+Sheet2!$M7324,IF(Sheet2!$K7324=$B$2,Sheet2!$M7324,0))</f>
        <v>0</v>
      </c>
    </row>
    <row r="7325" spans="14:15" x14ac:dyDescent="0.25">
      <c r="N7325" s="38">
        <f>IF(AND(Sheet2!$K7325=$B$1,Sheet2!$L7325=1),Sheet2!$I7325+Sheet2!$M7325,IF(Sheet2!$K7325=$B$1,Sheet2!$M7325,0))</f>
        <v>0</v>
      </c>
      <c r="O7325" s="38">
        <f>IF(AND(Sheet2!$K7325=$B$2,Sheet2!$L7325=1),Sheet2!$J7325+Sheet2!$M7325,IF(Sheet2!$K7325=$B$2,Sheet2!$M7325,0))</f>
        <v>0</v>
      </c>
    </row>
    <row r="7326" spans="14:15" x14ac:dyDescent="0.25">
      <c r="N7326" s="38">
        <f>IF(AND(Sheet2!$K7326=$B$1,Sheet2!$L7326=1),Sheet2!$I7326+Sheet2!$M7326,IF(Sheet2!$K7326=$B$1,Sheet2!$M7326,0))</f>
        <v>0</v>
      </c>
      <c r="O7326" s="38">
        <f>IF(AND(Sheet2!$K7326=$B$2,Sheet2!$L7326=1),Sheet2!$J7326+Sheet2!$M7326,IF(Sheet2!$K7326=$B$2,Sheet2!$M7326,0))</f>
        <v>0</v>
      </c>
    </row>
    <row r="7327" spans="14:15" x14ac:dyDescent="0.25">
      <c r="N7327" s="38">
        <f>IF(AND(Sheet2!$K7327=$B$1,Sheet2!$L7327=1),Sheet2!$I7327+Sheet2!$M7327,IF(Sheet2!$K7327=$B$1,Sheet2!$M7327,0))</f>
        <v>0</v>
      </c>
      <c r="O7327" s="38">
        <f>IF(AND(Sheet2!$K7327=$B$2,Sheet2!$L7327=1),Sheet2!$J7327+Sheet2!$M7327,IF(Sheet2!$K7327=$B$2,Sheet2!$M7327,0))</f>
        <v>0</v>
      </c>
    </row>
    <row r="7328" spans="14:15" x14ac:dyDescent="0.25">
      <c r="N7328" s="38">
        <f>IF(AND(Sheet2!$K7328=$B$1,Sheet2!$L7328=1),Sheet2!$I7328+Sheet2!$M7328,IF(Sheet2!$K7328=$B$1,Sheet2!$M7328,0))</f>
        <v>0</v>
      </c>
      <c r="O7328" s="38">
        <f>IF(AND(Sheet2!$K7328=$B$2,Sheet2!$L7328=1),Sheet2!$J7328+Sheet2!$M7328,IF(Sheet2!$K7328=$B$2,Sheet2!$M7328,0))</f>
        <v>0</v>
      </c>
    </row>
    <row r="7329" spans="14:15" x14ac:dyDescent="0.25">
      <c r="N7329" s="38">
        <f>IF(AND(Sheet2!$K7329=$B$1,Sheet2!$L7329=1),Sheet2!$I7329+Sheet2!$M7329,IF(Sheet2!$K7329=$B$1,Sheet2!$M7329,0))</f>
        <v>0</v>
      </c>
      <c r="O7329" s="38">
        <f>IF(AND(Sheet2!$K7329=$B$2,Sheet2!$L7329=1),Sheet2!$J7329+Sheet2!$M7329,IF(Sheet2!$K7329=$B$2,Sheet2!$M7329,0))</f>
        <v>0</v>
      </c>
    </row>
    <row r="7330" spans="14:15" x14ac:dyDescent="0.25">
      <c r="N7330" s="38">
        <f>IF(AND(Sheet2!$K7330=$B$1,Sheet2!$L7330=1),Sheet2!$I7330+Sheet2!$M7330,IF(Sheet2!$K7330=$B$1,Sheet2!$M7330,0))</f>
        <v>0</v>
      </c>
      <c r="O7330" s="38">
        <f>IF(AND(Sheet2!$K7330=$B$2,Sheet2!$L7330=1),Sheet2!$J7330+Sheet2!$M7330,IF(Sheet2!$K7330=$B$2,Sheet2!$M7330,0))</f>
        <v>0</v>
      </c>
    </row>
    <row r="7331" spans="14:15" x14ac:dyDescent="0.25">
      <c r="N7331" s="38">
        <f>IF(AND(Sheet2!$K7331=$B$1,Sheet2!$L7331=1),Sheet2!$I7331+Sheet2!$M7331,IF(Sheet2!$K7331=$B$1,Sheet2!$M7331,0))</f>
        <v>0</v>
      </c>
      <c r="O7331" s="38">
        <f>IF(AND(Sheet2!$K7331=$B$2,Sheet2!$L7331=1),Sheet2!$J7331+Sheet2!$M7331,IF(Sheet2!$K7331=$B$2,Sheet2!$M7331,0))</f>
        <v>0</v>
      </c>
    </row>
    <row r="7332" spans="14:15" x14ac:dyDescent="0.25">
      <c r="N7332" s="38">
        <f>IF(AND(Sheet2!$K7332=$B$1,Sheet2!$L7332=1),Sheet2!$I7332+Sheet2!$M7332,IF(Sheet2!$K7332=$B$1,Sheet2!$M7332,0))</f>
        <v>0</v>
      </c>
      <c r="O7332" s="38">
        <f>IF(AND(Sheet2!$K7332=$B$2,Sheet2!$L7332=1),Sheet2!$J7332+Sheet2!$M7332,IF(Sheet2!$K7332=$B$2,Sheet2!$M7332,0))</f>
        <v>0</v>
      </c>
    </row>
    <row r="7333" spans="14:15" x14ac:dyDescent="0.25">
      <c r="N7333" s="38">
        <f>IF(AND(Sheet2!$K7333=$B$1,Sheet2!$L7333=1),Sheet2!$I7333+Sheet2!$M7333,IF(Sheet2!$K7333=$B$1,Sheet2!$M7333,0))</f>
        <v>0</v>
      </c>
      <c r="O7333" s="38">
        <f>IF(AND(Sheet2!$K7333=$B$2,Sheet2!$L7333=1),Sheet2!$J7333+Sheet2!$M7333,IF(Sheet2!$K7333=$B$2,Sheet2!$M7333,0))</f>
        <v>0</v>
      </c>
    </row>
    <row r="7334" spans="14:15" x14ac:dyDescent="0.25">
      <c r="N7334" s="38">
        <f>IF(AND(Sheet2!$K7334=$B$1,Sheet2!$L7334=1),Sheet2!$I7334+Sheet2!$M7334,IF(Sheet2!$K7334=$B$1,Sheet2!$M7334,0))</f>
        <v>0</v>
      </c>
      <c r="O7334" s="38">
        <f>IF(AND(Sheet2!$K7334=$B$2,Sheet2!$L7334=1),Sheet2!$J7334+Sheet2!$M7334,IF(Sheet2!$K7334=$B$2,Sheet2!$M7334,0))</f>
        <v>0</v>
      </c>
    </row>
    <row r="7335" spans="14:15" x14ac:dyDescent="0.25">
      <c r="N7335" s="38">
        <f>IF(AND(Sheet2!$K7335=$B$1,Sheet2!$L7335=1),Sheet2!$I7335+Sheet2!$M7335,IF(Sheet2!$K7335=$B$1,Sheet2!$M7335,0))</f>
        <v>0</v>
      </c>
      <c r="O7335" s="38">
        <f>IF(AND(Sheet2!$K7335=$B$2,Sheet2!$L7335=1),Sheet2!$J7335+Sheet2!$M7335,IF(Sheet2!$K7335=$B$2,Sheet2!$M7335,0))</f>
        <v>0</v>
      </c>
    </row>
    <row r="7336" spans="14:15" x14ac:dyDescent="0.25">
      <c r="N7336" s="38">
        <f>IF(AND(Sheet2!$K7336=$B$1,Sheet2!$L7336=1),Sheet2!$I7336+Sheet2!$M7336,IF(Sheet2!$K7336=$B$1,Sheet2!$M7336,0))</f>
        <v>0</v>
      </c>
      <c r="O7336" s="38">
        <f>IF(AND(Sheet2!$K7336=$B$2,Sheet2!$L7336=1),Sheet2!$J7336+Sheet2!$M7336,IF(Sheet2!$K7336=$B$2,Sheet2!$M7336,0))</f>
        <v>0</v>
      </c>
    </row>
    <row r="7337" spans="14:15" x14ac:dyDescent="0.25">
      <c r="N7337" s="38">
        <f>IF(AND(Sheet2!$K7337=$B$1,Sheet2!$L7337=1),Sheet2!$I7337+Sheet2!$M7337,IF(Sheet2!$K7337=$B$1,Sheet2!$M7337,0))</f>
        <v>0</v>
      </c>
      <c r="O7337" s="38">
        <f>IF(AND(Sheet2!$K7337=$B$2,Sheet2!$L7337=1),Sheet2!$J7337+Sheet2!$M7337,IF(Sheet2!$K7337=$B$2,Sheet2!$M7337,0))</f>
        <v>0</v>
      </c>
    </row>
    <row r="7338" spans="14:15" x14ac:dyDescent="0.25">
      <c r="N7338" s="38">
        <f>IF(AND(Sheet2!$K7338=$B$1,Sheet2!$L7338=1),Sheet2!$I7338+Sheet2!$M7338,IF(Sheet2!$K7338=$B$1,Sheet2!$M7338,0))</f>
        <v>0</v>
      </c>
      <c r="O7338" s="38">
        <f>IF(AND(Sheet2!$K7338=$B$2,Sheet2!$L7338=1),Sheet2!$J7338+Sheet2!$M7338,IF(Sheet2!$K7338=$B$2,Sheet2!$M7338,0))</f>
        <v>0</v>
      </c>
    </row>
    <row r="7339" spans="14:15" x14ac:dyDescent="0.25">
      <c r="N7339" s="38">
        <f>IF(AND(Sheet2!$K7339=$B$1,Sheet2!$L7339=1),Sheet2!$I7339+Sheet2!$M7339,IF(Sheet2!$K7339=$B$1,Sheet2!$M7339,0))</f>
        <v>0</v>
      </c>
      <c r="O7339" s="38">
        <f>IF(AND(Sheet2!$K7339=$B$2,Sheet2!$L7339=1),Sheet2!$J7339+Sheet2!$M7339,IF(Sheet2!$K7339=$B$2,Sheet2!$M7339,0))</f>
        <v>0</v>
      </c>
    </row>
    <row r="7340" spans="14:15" x14ac:dyDescent="0.25">
      <c r="N7340" s="38">
        <f>IF(AND(Sheet2!$K7340=$B$1,Sheet2!$L7340=1),Sheet2!$I7340+Sheet2!$M7340,IF(Sheet2!$K7340=$B$1,Sheet2!$M7340,0))</f>
        <v>0</v>
      </c>
      <c r="O7340" s="38">
        <f>IF(AND(Sheet2!$K7340=$B$2,Sheet2!$L7340=1),Sheet2!$J7340+Sheet2!$M7340,IF(Sheet2!$K7340=$B$2,Sheet2!$M7340,0))</f>
        <v>0</v>
      </c>
    </row>
    <row r="7341" spans="14:15" x14ac:dyDescent="0.25">
      <c r="N7341" s="38">
        <f>IF(AND(Sheet2!$K7341=$B$1,Sheet2!$L7341=1),Sheet2!$I7341+Sheet2!$M7341,IF(Sheet2!$K7341=$B$1,Sheet2!$M7341,0))</f>
        <v>0</v>
      </c>
      <c r="O7341" s="38">
        <f>IF(AND(Sheet2!$K7341=$B$2,Sheet2!$L7341=1),Sheet2!$J7341+Sheet2!$M7341,IF(Sheet2!$K7341=$B$2,Sheet2!$M7341,0))</f>
        <v>0</v>
      </c>
    </row>
    <row r="7342" spans="14:15" x14ac:dyDescent="0.25">
      <c r="N7342" s="38">
        <f>IF(AND(Sheet2!$K7342=$B$1,Sheet2!$L7342=1),Sheet2!$I7342+Sheet2!$M7342,IF(Sheet2!$K7342=$B$1,Sheet2!$M7342,0))</f>
        <v>0</v>
      </c>
      <c r="O7342" s="38">
        <f>IF(AND(Sheet2!$K7342=$B$2,Sheet2!$L7342=1),Sheet2!$J7342+Sheet2!$M7342,IF(Sheet2!$K7342=$B$2,Sheet2!$M7342,0))</f>
        <v>0</v>
      </c>
    </row>
    <row r="7343" spans="14:15" x14ac:dyDescent="0.25">
      <c r="N7343" s="38">
        <f>IF(AND(Sheet2!$K7343=$B$1,Sheet2!$L7343=1),Sheet2!$I7343+Sheet2!$M7343,IF(Sheet2!$K7343=$B$1,Sheet2!$M7343,0))</f>
        <v>0</v>
      </c>
      <c r="O7343" s="38">
        <f>IF(AND(Sheet2!$K7343=$B$2,Sheet2!$L7343=1),Sheet2!$J7343+Sheet2!$M7343,IF(Sheet2!$K7343=$B$2,Sheet2!$M7343,0))</f>
        <v>0</v>
      </c>
    </row>
    <row r="7344" spans="14:15" x14ac:dyDescent="0.25">
      <c r="N7344" s="38">
        <f>IF(AND(Sheet2!$K7344=$B$1,Sheet2!$L7344=1),Sheet2!$I7344+Sheet2!$M7344,IF(Sheet2!$K7344=$B$1,Sheet2!$M7344,0))</f>
        <v>0</v>
      </c>
      <c r="O7344" s="38">
        <f>IF(AND(Sheet2!$K7344=$B$2,Sheet2!$L7344=1),Sheet2!$J7344+Sheet2!$M7344,IF(Sheet2!$K7344=$B$2,Sheet2!$M7344,0))</f>
        <v>0</v>
      </c>
    </row>
    <row r="7345" spans="14:15" x14ac:dyDescent="0.25">
      <c r="N7345" s="38">
        <f>IF(AND(Sheet2!$K7345=$B$1,Sheet2!$L7345=1),Sheet2!$I7345+Sheet2!$M7345,IF(Sheet2!$K7345=$B$1,Sheet2!$M7345,0))</f>
        <v>0</v>
      </c>
      <c r="O7345" s="38">
        <f>IF(AND(Sheet2!$K7345=$B$2,Sheet2!$L7345=1),Sheet2!$J7345+Sheet2!$M7345,IF(Sheet2!$K7345=$B$2,Sheet2!$M7345,0))</f>
        <v>0</v>
      </c>
    </row>
    <row r="7346" spans="14:15" x14ac:dyDescent="0.25">
      <c r="N7346" s="38">
        <f>IF(AND(Sheet2!$K7346=$B$1,Sheet2!$L7346=1),Sheet2!$I7346+Sheet2!$M7346,IF(Sheet2!$K7346=$B$1,Sheet2!$M7346,0))</f>
        <v>0</v>
      </c>
      <c r="O7346" s="38">
        <f>IF(AND(Sheet2!$K7346=$B$2,Sheet2!$L7346=1),Sheet2!$J7346+Sheet2!$M7346,IF(Sheet2!$K7346=$B$2,Sheet2!$M7346,0))</f>
        <v>0</v>
      </c>
    </row>
    <row r="7347" spans="14:15" x14ac:dyDescent="0.25">
      <c r="N7347" s="38">
        <f>IF(AND(Sheet2!$K7347=$B$1,Sheet2!$L7347=1),Sheet2!$I7347+Sheet2!$M7347,IF(Sheet2!$K7347=$B$1,Sheet2!$M7347,0))</f>
        <v>0</v>
      </c>
      <c r="O7347" s="38">
        <f>IF(AND(Sheet2!$K7347=$B$2,Sheet2!$L7347=1),Sheet2!$J7347+Sheet2!$M7347,IF(Sheet2!$K7347=$B$2,Sheet2!$M7347,0))</f>
        <v>0</v>
      </c>
    </row>
    <row r="7348" spans="14:15" x14ac:dyDescent="0.25">
      <c r="N7348" s="38">
        <f>IF(AND(Sheet2!$K7348=$B$1,Sheet2!$L7348=1),Sheet2!$I7348+Sheet2!$M7348,IF(Sheet2!$K7348=$B$1,Sheet2!$M7348,0))</f>
        <v>0</v>
      </c>
      <c r="O7348" s="38">
        <f>IF(AND(Sheet2!$K7348=$B$2,Sheet2!$L7348=1),Sheet2!$J7348+Sheet2!$M7348,IF(Sheet2!$K7348=$B$2,Sheet2!$M7348,0))</f>
        <v>0</v>
      </c>
    </row>
    <row r="7349" spans="14:15" x14ac:dyDescent="0.25">
      <c r="N7349" s="38">
        <f>IF(AND(Sheet2!$K7349=$B$1,Sheet2!$L7349=1),Sheet2!$I7349+Sheet2!$M7349,IF(Sheet2!$K7349=$B$1,Sheet2!$M7349,0))</f>
        <v>0</v>
      </c>
      <c r="O7349" s="38">
        <f>IF(AND(Sheet2!$K7349=$B$2,Sheet2!$L7349=1),Sheet2!$J7349+Sheet2!$M7349,IF(Sheet2!$K7349=$B$2,Sheet2!$M7349,0))</f>
        <v>0</v>
      </c>
    </row>
    <row r="7350" spans="14:15" x14ac:dyDescent="0.25">
      <c r="N7350" s="38">
        <f>IF(AND(Sheet2!$K7350=$B$1,Sheet2!$L7350=1),Sheet2!$I7350+Sheet2!$M7350,IF(Sheet2!$K7350=$B$1,Sheet2!$M7350,0))</f>
        <v>0</v>
      </c>
      <c r="O7350" s="38">
        <f>IF(AND(Sheet2!$K7350=$B$2,Sheet2!$L7350=1),Sheet2!$J7350+Sheet2!$M7350,IF(Sheet2!$K7350=$B$2,Sheet2!$M7350,0))</f>
        <v>0</v>
      </c>
    </row>
    <row r="7351" spans="14:15" x14ac:dyDescent="0.25">
      <c r="N7351" s="38">
        <f>IF(AND(Sheet2!$K7351=$B$1,Sheet2!$L7351=1),Sheet2!$I7351+Sheet2!$M7351,IF(Sheet2!$K7351=$B$1,Sheet2!$M7351,0))</f>
        <v>0</v>
      </c>
      <c r="O7351" s="38">
        <f>IF(AND(Sheet2!$K7351=$B$2,Sheet2!$L7351=1),Sheet2!$J7351+Sheet2!$M7351,IF(Sheet2!$K7351=$B$2,Sheet2!$M7351,0))</f>
        <v>0</v>
      </c>
    </row>
    <row r="7352" spans="14:15" x14ac:dyDescent="0.25">
      <c r="N7352" s="38">
        <f>IF(AND(Sheet2!$K7352=$B$1,Sheet2!$L7352=1),Sheet2!$I7352+Sheet2!$M7352,IF(Sheet2!$K7352=$B$1,Sheet2!$M7352,0))</f>
        <v>0</v>
      </c>
      <c r="O7352" s="38">
        <f>IF(AND(Sheet2!$K7352=$B$2,Sheet2!$L7352=1),Sheet2!$J7352+Sheet2!$M7352,IF(Sheet2!$K7352=$B$2,Sheet2!$M7352,0))</f>
        <v>0</v>
      </c>
    </row>
    <row r="7353" spans="14:15" x14ac:dyDescent="0.25">
      <c r="N7353" s="38">
        <f>IF(AND(Sheet2!$K7353=$B$1,Sheet2!$L7353=1),Sheet2!$I7353+Sheet2!$M7353,IF(Sheet2!$K7353=$B$1,Sheet2!$M7353,0))</f>
        <v>0</v>
      </c>
      <c r="O7353" s="38">
        <f>IF(AND(Sheet2!$K7353=$B$2,Sheet2!$L7353=1),Sheet2!$J7353+Sheet2!$M7353,IF(Sheet2!$K7353=$B$2,Sheet2!$M7353,0))</f>
        <v>0</v>
      </c>
    </row>
    <row r="7354" spans="14:15" x14ac:dyDescent="0.25">
      <c r="N7354" s="38">
        <f>IF(AND(Sheet2!$K7354=$B$1,Sheet2!$L7354=1),Sheet2!$I7354+Sheet2!$M7354,IF(Sheet2!$K7354=$B$1,Sheet2!$M7354,0))</f>
        <v>0</v>
      </c>
      <c r="O7354" s="38">
        <f>IF(AND(Sheet2!$K7354=$B$2,Sheet2!$L7354=1),Sheet2!$J7354+Sheet2!$M7354,IF(Sheet2!$K7354=$B$2,Sheet2!$M7354,0))</f>
        <v>0</v>
      </c>
    </row>
    <row r="7355" spans="14:15" x14ac:dyDescent="0.25">
      <c r="N7355" s="38">
        <f>IF(AND(Sheet2!$K7355=$B$1,Sheet2!$L7355=1),Sheet2!$I7355+Sheet2!$M7355,IF(Sheet2!$K7355=$B$1,Sheet2!$M7355,0))</f>
        <v>0</v>
      </c>
      <c r="O7355" s="38">
        <f>IF(AND(Sheet2!$K7355=$B$2,Sheet2!$L7355=1),Sheet2!$J7355+Sheet2!$M7355,IF(Sheet2!$K7355=$B$2,Sheet2!$M7355,0))</f>
        <v>0</v>
      </c>
    </row>
    <row r="7356" spans="14:15" x14ac:dyDescent="0.25">
      <c r="N7356" s="38">
        <f>IF(AND(Sheet2!$K7356=$B$1,Sheet2!$L7356=1),Sheet2!$I7356+Sheet2!$M7356,IF(Sheet2!$K7356=$B$1,Sheet2!$M7356,0))</f>
        <v>0</v>
      </c>
      <c r="O7356" s="38">
        <f>IF(AND(Sheet2!$K7356=$B$2,Sheet2!$L7356=1),Sheet2!$J7356+Sheet2!$M7356,IF(Sheet2!$K7356=$B$2,Sheet2!$M7356,0))</f>
        <v>0</v>
      </c>
    </row>
    <row r="7357" spans="14:15" x14ac:dyDescent="0.25">
      <c r="N7357" s="38">
        <f>IF(AND(Sheet2!$K7357=$B$1,Sheet2!$L7357=1),Sheet2!$I7357+Sheet2!$M7357,IF(Sheet2!$K7357=$B$1,Sheet2!$M7357,0))</f>
        <v>0</v>
      </c>
      <c r="O7357" s="38">
        <f>IF(AND(Sheet2!$K7357=$B$2,Sheet2!$L7357=1),Sheet2!$J7357+Sheet2!$M7357,IF(Sheet2!$K7357=$B$2,Sheet2!$M7357,0))</f>
        <v>0</v>
      </c>
    </row>
    <row r="7358" spans="14:15" x14ac:dyDescent="0.25">
      <c r="N7358" s="38">
        <f>IF(AND(Sheet2!$K7358=$B$1,Sheet2!$L7358=1),Sheet2!$I7358+Sheet2!$M7358,IF(Sheet2!$K7358=$B$1,Sheet2!$M7358,0))</f>
        <v>0</v>
      </c>
      <c r="O7358" s="38">
        <f>IF(AND(Sheet2!$K7358=$B$2,Sheet2!$L7358=1),Sheet2!$J7358+Sheet2!$M7358,IF(Sheet2!$K7358=$B$2,Sheet2!$M7358,0))</f>
        <v>0</v>
      </c>
    </row>
    <row r="7359" spans="14:15" x14ac:dyDescent="0.25">
      <c r="N7359" s="38">
        <f>IF(AND(Sheet2!$K7359=$B$1,Sheet2!$L7359=1),Sheet2!$I7359+Sheet2!$M7359,IF(Sheet2!$K7359=$B$1,Sheet2!$M7359,0))</f>
        <v>0</v>
      </c>
      <c r="O7359" s="38">
        <f>IF(AND(Sheet2!$K7359=$B$2,Sheet2!$L7359=1),Sheet2!$J7359+Sheet2!$M7359,IF(Sheet2!$K7359=$B$2,Sheet2!$M7359,0))</f>
        <v>0</v>
      </c>
    </row>
    <row r="7360" spans="14:15" x14ac:dyDescent="0.25">
      <c r="N7360" s="38">
        <f>IF(AND(Sheet2!$K7360=$B$1,Sheet2!$L7360=1),Sheet2!$I7360+Sheet2!$M7360,IF(Sheet2!$K7360=$B$1,Sheet2!$M7360,0))</f>
        <v>0</v>
      </c>
      <c r="O7360" s="38">
        <f>IF(AND(Sheet2!$K7360=$B$2,Sheet2!$L7360=1),Sheet2!$J7360+Sheet2!$M7360,IF(Sheet2!$K7360=$B$2,Sheet2!$M7360,0))</f>
        <v>0</v>
      </c>
    </row>
    <row r="7361" spans="14:15" x14ac:dyDescent="0.25">
      <c r="N7361" s="38">
        <f>IF(AND(Sheet2!$K7361=$B$1,Sheet2!$L7361=1),Sheet2!$I7361+Sheet2!$M7361,IF(Sheet2!$K7361=$B$1,Sheet2!$M7361,0))</f>
        <v>0</v>
      </c>
      <c r="O7361" s="38">
        <f>IF(AND(Sheet2!$K7361=$B$2,Sheet2!$L7361=1),Sheet2!$J7361+Sheet2!$M7361,IF(Sheet2!$K7361=$B$2,Sheet2!$M7361,0))</f>
        <v>0</v>
      </c>
    </row>
    <row r="7362" spans="14:15" x14ac:dyDescent="0.25">
      <c r="N7362" s="38">
        <f>IF(AND(Sheet2!$K7362=$B$1,Sheet2!$L7362=1),Sheet2!$I7362+Sheet2!$M7362,IF(Sheet2!$K7362=$B$1,Sheet2!$M7362,0))</f>
        <v>0</v>
      </c>
      <c r="O7362" s="38">
        <f>IF(AND(Sheet2!$K7362=$B$2,Sheet2!$L7362=1),Sheet2!$J7362+Sheet2!$M7362,IF(Sheet2!$K7362=$B$2,Sheet2!$M7362,0))</f>
        <v>0</v>
      </c>
    </row>
    <row r="7363" spans="14:15" x14ac:dyDescent="0.25">
      <c r="N7363" s="38">
        <f>IF(AND(Sheet2!$K7363=$B$1,Sheet2!$L7363=1),Sheet2!$I7363+Sheet2!$M7363,IF(Sheet2!$K7363=$B$1,Sheet2!$M7363,0))</f>
        <v>0</v>
      </c>
      <c r="O7363" s="38">
        <f>IF(AND(Sheet2!$K7363=$B$2,Sheet2!$L7363=1),Sheet2!$J7363+Sheet2!$M7363,IF(Sheet2!$K7363=$B$2,Sheet2!$M7363,0))</f>
        <v>0</v>
      </c>
    </row>
    <row r="7364" spans="14:15" x14ac:dyDescent="0.25">
      <c r="N7364" s="38">
        <f>IF(AND(Sheet2!$K7364=$B$1,Sheet2!$L7364=1),Sheet2!$I7364+Sheet2!$M7364,IF(Sheet2!$K7364=$B$1,Sheet2!$M7364,0))</f>
        <v>0</v>
      </c>
      <c r="O7364" s="38">
        <f>IF(AND(Sheet2!$K7364=$B$2,Sheet2!$L7364=1),Sheet2!$J7364+Sheet2!$M7364,IF(Sheet2!$K7364=$B$2,Sheet2!$M7364,0))</f>
        <v>0</v>
      </c>
    </row>
    <row r="7365" spans="14:15" x14ac:dyDescent="0.25">
      <c r="N7365" s="38">
        <f>IF(AND(Sheet2!$K7365=$B$1,Sheet2!$L7365=1),Sheet2!$I7365+Sheet2!$M7365,IF(Sheet2!$K7365=$B$1,Sheet2!$M7365,0))</f>
        <v>0</v>
      </c>
      <c r="O7365" s="38">
        <f>IF(AND(Sheet2!$K7365=$B$2,Sheet2!$L7365=1),Sheet2!$J7365+Sheet2!$M7365,IF(Sheet2!$K7365=$B$2,Sheet2!$M7365,0))</f>
        <v>0</v>
      </c>
    </row>
    <row r="7366" spans="14:15" x14ac:dyDescent="0.25">
      <c r="N7366" s="38">
        <f>IF(AND(Sheet2!$K7366=$B$1,Sheet2!$L7366=1),Sheet2!$I7366+Sheet2!$M7366,IF(Sheet2!$K7366=$B$1,Sheet2!$M7366,0))</f>
        <v>0</v>
      </c>
      <c r="O7366" s="38">
        <f>IF(AND(Sheet2!$K7366=$B$2,Sheet2!$L7366=1),Sheet2!$J7366+Sheet2!$M7366,IF(Sheet2!$K7366=$B$2,Sheet2!$M7366,0))</f>
        <v>0</v>
      </c>
    </row>
    <row r="7367" spans="14:15" x14ac:dyDescent="0.25">
      <c r="N7367" s="38">
        <f>IF(AND(Sheet2!$K7367=$B$1,Sheet2!$L7367=1),Sheet2!$I7367+Sheet2!$M7367,IF(Sheet2!$K7367=$B$1,Sheet2!$M7367,0))</f>
        <v>0</v>
      </c>
      <c r="O7367" s="38">
        <f>IF(AND(Sheet2!$K7367=$B$2,Sheet2!$L7367=1),Sheet2!$J7367+Sheet2!$M7367,IF(Sheet2!$K7367=$B$2,Sheet2!$M7367,0))</f>
        <v>0</v>
      </c>
    </row>
    <row r="7368" spans="14:15" x14ac:dyDescent="0.25">
      <c r="N7368" s="38">
        <f>IF(AND(Sheet2!$K7368=$B$1,Sheet2!$L7368=1),Sheet2!$I7368+Sheet2!$M7368,IF(Sheet2!$K7368=$B$1,Sheet2!$M7368,0))</f>
        <v>0</v>
      </c>
      <c r="O7368" s="38">
        <f>IF(AND(Sheet2!$K7368=$B$2,Sheet2!$L7368=1),Sheet2!$J7368+Sheet2!$M7368,IF(Sheet2!$K7368=$B$2,Sheet2!$M7368,0))</f>
        <v>0</v>
      </c>
    </row>
    <row r="7369" spans="14:15" x14ac:dyDescent="0.25">
      <c r="N7369" s="38">
        <f>IF(AND(Sheet2!$K7369=$B$1,Sheet2!$L7369=1),Sheet2!$I7369+Sheet2!$M7369,IF(Sheet2!$K7369=$B$1,Sheet2!$M7369,0))</f>
        <v>0</v>
      </c>
      <c r="O7369" s="38">
        <f>IF(AND(Sheet2!$K7369=$B$2,Sheet2!$L7369=1),Sheet2!$J7369+Sheet2!$M7369,IF(Sheet2!$K7369=$B$2,Sheet2!$M7369,0))</f>
        <v>0</v>
      </c>
    </row>
    <row r="7370" spans="14:15" x14ac:dyDescent="0.25">
      <c r="N7370" s="38">
        <f>IF(AND(Sheet2!$K7370=$B$1,Sheet2!$L7370=1),Sheet2!$I7370+Sheet2!$M7370,IF(Sheet2!$K7370=$B$1,Sheet2!$M7370,0))</f>
        <v>0</v>
      </c>
      <c r="O7370" s="38">
        <f>IF(AND(Sheet2!$K7370=$B$2,Sheet2!$L7370=1),Sheet2!$J7370+Sheet2!$M7370,IF(Sheet2!$K7370=$B$2,Sheet2!$M7370,0))</f>
        <v>0</v>
      </c>
    </row>
    <row r="7371" spans="14:15" x14ac:dyDescent="0.25">
      <c r="N7371" s="38">
        <f>IF(AND(Sheet2!$K7371=$B$1,Sheet2!$L7371=1),Sheet2!$I7371+Sheet2!$M7371,IF(Sheet2!$K7371=$B$1,Sheet2!$M7371,0))</f>
        <v>0</v>
      </c>
      <c r="O7371" s="38">
        <f>IF(AND(Sheet2!$K7371=$B$2,Sheet2!$L7371=1),Sheet2!$J7371+Sheet2!$M7371,IF(Sheet2!$K7371=$B$2,Sheet2!$M7371,0))</f>
        <v>0</v>
      </c>
    </row>
    <row r="7372" spans="14:15" x14ac:dyDescent="0.25">
      <c r="N7372" s="38">
        <f>IF(AND(Sheet2!$K7372=$B$1,Sheet2!$L7372=1),Sheet2!$I7372+Sheet2!$M7372,IF(Sheet2!$K7372=$B$1,Sheet2!$M7372,0))</f>
        <v>0</v>
      </c>
      <c r="O7372" s="38">
        <f>IF(AND(Sheet2!$K7372=$B$2,Sheet2!$L7372=1),Sheet2!$J7372+Sheet2!$M7372,IF(Sheet2!$K7372=$B$2,Sheet2!$M7372,0))</f>
        <v>0</v>
      </c>
    </row>
    <row r="7373" spans="14:15" x14ac:dyDescent="0.25">
      <c r="N7373" s="38">
        <f>IF(AND(Sheet2!$K7373=$B$1,Sheet2!$L7373=1),Sheet2!$I7373+Sheet2!$M7373,IF(Sheet2!$K7373=$B$1,Sheet2!$M7373,0))</f>
        <v>0</v>
      </c>
      <c r="O7373" s="38">
        <f>IF(AND(Sheet2!$K7373=$B$2,Sheet2!$L7373=1),Sheet2!$J7373+Sheet2!$M7373,IF(Sheet2!$K7373=$B$2,Sheet2!$M7373,0))</f>
        <v>0</v>
      </c>
    </row>
    <row r="7374" spans="14:15" x14ac:dyDescent="0.25">
      <c r="N7374" s="38">
        <f>IF(AND(Sheet2!$K7374=$B$1,Sheet2!$L7374=1),Sheet2!$I7374+Sheet2!$M7374,IF(Sheet2!$K7374=$B$1,Sheet2!$M7374,0))</f>
        <v>0</v>
      </c>
      <c r="O7374" s="38">
        <f>IF(AND(Sheet2!$K7374=$B$2,Sheet2!$L7374=1),Sheet2!$J7374+Sheet2!$M7374,IF(Sheet2!$K7374=$B$2,Sheet2!$M7374,0))</f>
        <v>0</v>
      </c>
    </row>
    <row r="7375" spans="14:15" x14ac:dyDescent="0.25">
      <c r="N7375" s="38">
        <f>IF(AND(Sheet2!$K7375=$B$1,Sheet2!$L7375=1),Sheet2!$I7375+Sheet2!$M7375,IF(Sheet2!$K7375=$B$1,Sheet2!$M7375,0))</f>
        <v>0</v>
      </c>
      <c r="O7375" s="38">
        <f>IF(AND(Sheet2!$K7375=$B$2,Sheet2!$L7375=1),Sheet2!$J7375+Sheet2!$M7375,IF(Sheet2!$K7375=$B$2,Sheet2!$M7375,0))</f>
        <v>0</v>
      </c>
    </row>
    <row r="7376" spans="14:15" x14ac:dyDescent="0.25">
      <c r="N7376" s="38">
        <f>IF(AND(Sheet2!$K7376=$B$1,Sheet2!$L7376=1),Sheet2!$I7376+Sheet2!$M7376,IF(Sheet2!$K7376=$B$1,Sheet2!$M7376,0))</f>
        <v>0</v>
      </c>
      <c r="O7376" s="38">
        <f>IF(AND(Sheet2!$K7376=$B$2,Sheet2!$L7376=1),Sheet2!$J7376+Sheet2!$M7376,IF(Sheet2!$K7376=$B$2,Sheet2!$M7376,0))</f>
        <v>0</v>
      </c>
    </row>
    <row r="7377" spans="14:15" x14ac:dyDescent="0.25">
      <c r="N7377" s="38">
        <f>IF(AND(Sheet2!$K7377=$B$1,Sheet2!$L7377=1),Sheet2!$I7377+Sheet2!$M7377,IF(Sheet2!$K7377=$B$1,Sheet2!$M7377,0))</f>
        <v>0</v>
      </c>
      <c r="O7377" s="38">
        <f>IF(AND(Sheet2!$K7377=$B$2,Sheet2!$L7377=1),Sheet2!$J7377+Sheet2!$M7377,IF(Sheet2!$K7377=$B$2,Sheet2!$M7377,0))</f>
        <v>0</v>
      </c>
    </row>
    <row r="7378" spans="14:15" x14ac:dyDescent="0.25">
      <c r="N7378" s="38">
        <f>IF(AND(Sheet2!$K7378=$B$1,Sheet2!$L7378=1),Sheet2!$I7378+Sheet2!$M7378,IF(Sheet2!$K7378=$B$1,Sheet2!$M7378,0))</f>
        <v>0</v>
      </c>
      <c r="O7378" s="38">
        <f>IF(AND(Sheet2!$K7378=$B$2,Sheet2!$L7378=1),Sheet2!$J7378+Sheet2!$M7378,IF(Sheet2!$K7378=$B$2,Sheet2!$M7378,0))</f>
        <v>0</v>
      </c>
    </row>
    <row r="7379" spans="14:15" x14ac:dyDescent="0.25">
      <c r="N7379" s="38">
        <f>IF(AND(Sheet2!$K7379=$B$1,Sheet2!$L7379=1),Sheet2!$I7379+Sheet2!$M7379,IF(Sheet2!$K7379=$B$1,Sheet2!$M7379,0))</f>
        <v>0</v>
      </c>
      <c r="O7379" s="38">
        <f>IF(AND(Sheet2!$K7379=$B$2,Sheet2!$L7379=1),Sheet2!$J7379+Sheet2!$M7379,IF(Sheet2!$K7379=$B$2,Sheet2!$M7379,0))</f>
        <v>0</v>
      </c>
    </row>
    <row r="7380" spans="14:15" x14ac:dyDescent="0.25">
      <c r="N7380" s="38">
        <f>IF(AND(Sheet2!$K7380=$B$1,Sheet2!$L7380=1),Sheet2!$I7380+Sheet2!$M7380,IF(Sheet2!$K7380=$B$1,Sheet2!$M7380,0))</f>
        <v>0</v>
      </c>
      <c r="O7380" s="38">
        <f>IF(AND(Sheet2!$K7380=$B$2,Sheet2!$L7380=1),Sheet2!$J7380+Sheet2!$M7380,IF(Sheet2!$K7380=$B$2,Sheet2!$M7380,0))</f>
        <v>0</v>
      </c>
    </row>
    <row r="7381" spans="14:15" x14ac:dyDescent="0.25">
      <c r="N7381" s="38">
        <f>IF(AND(Sheet2!$K7381=$B$1,Sheet2!$L7381=1),Sheet2!$I7381+Sheet2!$M7381,IF(Sheet2!$K7381=$B$1,Sheet2!$M7381,0))</f>
        <v>0</v>
      </c>
      <c r="O7381" s="38">
        <f>IF(AND(Sheet2!$K7381=$B$2,Sheet2!$L7381=1),Sheet2!$J7381+Sheet2!$M7381,IF(Sheet2!$K7381=$B$2,Sheet2!$M7381,0))</f>
        <v>0</v>
      </c>
    </row>
    <row r="7382" spans="14:15" x14ac:dyDescent="0.25">
      <c r="N7382" s="38">
        <f>IF(AND(Sheet2!$K7382=$B$1,Sheet2!$L7382=1),Sheet2!$I7382+Sheet2!$M7382,IF(Sheet2!$K7382=$B$1,Sheet2!$M7382,0))</f>
        <v>0</v>
      </c>
      <c r="O7382" s="38">
        <f>IF(AND(Sheet2!$K7382=$B$2,Sheet2!$L7382=1),Sheet2!$J7382+Sheet2!$M7382,IF(Sheet2!$K7382=$B$2,Sheet2!$M7382,0))</f>
        <v>0</v>
      </c>
    </row>
    <row r="7383" spans="14:15" x14ac:dyDescent="0.25">
      <c r="N7383" s="38">
        <f>IF(AND(Sheet2!$K7383=$B$1,Sheet2!$L7383=1),Sheet2!$I7383+Sheet2!$M7383,IF(Sheet2!$K7383=$B$1,Sheet2!$M7383,0))</f>
        <v>0</v>
      </c>
      <c r="O7383" s="38">
        <f>IF(AND(Sheet2!$K7383=$B$2,Sheet2!$L7383=1),Sheet2!$J7383+Sheet2!$M7383,IF(Sheet2!$K7383=$B$2,Sheet2!$M7383,0))</f>
        <v>0</v>
      </c>
    </row>
    <row r="7384" spans="14:15" x14ac:dyDescent="0.25">
      <c r="N7384" s="38">
        <f>IF(AND(Sheet2!$K7384=$B$1,Sheet2!$L7384=1),Sheet2!$I7384+Sheet2!$M7384,IF(Sheet2!$K7384=$B$1,Sheet2!$M7384,0))</f>
        <v>0</v>
      </c>
      <c r="O7384" s="38">
        <f>IF(AND(Sheet2!$K7384=$B$2,Sheet2!$L7384=1),Sheet2!$J7384+Sheet2!$M7384,IF(Sheet2!$K7384=$B$2,Sheet2!$M7384,0))</f>
        <v>0</v>
      </c>
    </row>
    <row r="7385" spans="14:15" x14ac:dyDescent="0.25">
      <c r="N7385" s="38">
        <f>IF(AND(Sheet2!$K7385=$B$1,Sheet2!$L7385=1),Sheet2!$I7385+Sheet2!$M7385,IF(Sheet2!$K7385=$B$1,Sheet2!$M7385,0))</f>
        <v>0</v>
      </c>
      <c r="O7385" s="38">
        <f>IF(AND(Sheet2!$K7385=$B$2,Sheet2!$L7385=1),Sheet2!$J7385+Sheet2!$M7385,IF(Sheet2!$K7385=$B$2,Sheet2!$M7385,0))</f>
        <v>0</v>
      </c>
    </row>
    <row r="7386" spans="14:15" x14ac:dyDescent="0.25">
      <c r="N7386" s="38">
        <f>IF(AND(Sheet2!$K7386=$B$1,Sheet2!$L7386=1),Sheet2!$I7386+Sheet2!$M7386,IF(Sheet2!$K7386=$B$1,Sheet2!$M7386,0))</f>
        <v>0</v>
      </c>
      <c r="O7386" s="38">
        <f>IF(AND(Sheet2!$K7386=$B$2,Sheet2!$L7386=1),Sheet2!$J7386+Sheet2!$M7386,IF(Sheet2!$K7386=$B$2,Sheet2!$M7386,0))</f>
        <v>0</v>
      </c>
    </row>
    <row r="7387" spans="14:15" x14ac:dyDescent="0.25">
      <c r="N7387" s="38">
        <f>IF(AND(Sheet2!$K7387=$B$1,Sheet2!$L7387=1),Sheet2!$I7387+Sheet2!$M7387,IF(Sheet2!$K7387=$B$1,Sheet2!$M7387,0))</f>
        <v>0</v>
      </c>
      <c r="O7387" s="38">
        <f>IF(AND(Sheet2!$K7387=$B$2,Sheet2!$L7387=1),Sheet2!$J7387+Sheet2!$M7387,IF(Sheet2!$K7387=$B$2,Sheet2!$M7387,0))</f>
        <v>0</v>
      </c>
    </row>
    <row r="7388" spans="14:15" x14ac:dyDescent="0.25">
      <c r="N7388" s="38">
        <f>IF(AND(Sheet2!$K7388=$B$1,Sheet2!$L7388=1),Sheet2!$I7388+Sheet2!$M7388,IF(Sheet2!$K7388=$B$1,Sheet2!$M7388,0))</f>
        <v>0</v>
      </c>
      <c r="O7388" s="38">
        <f>IF(AND(Sheet2!$K7388=$B$2,Sheet2!$L7388=1),Sheet2!$J7388+Sheet2!$M7388,IF(Sheet2!$K7388=$B$2,Sheet2!$M7388,0))</f>
        <v>0</v>
      </c>
    </row>
    <row r="7389" spans="14:15" x14ac:dyDescent="0.25">
      <c r="N7389" s="38">
        <f>IF(AND(Sheet2!$K7389=$B$1,Sheet2!$L7389=1),Sheet2!$I7389+Sheet2!$M7389,IF(Sheet2!$K7389=$B$1,Sheet2!$M7389,0))</f>
        <v>0</v>
      </c>
      <c r="O7389" s="38">
        <f>IF(AND(Sheet2!$K7389=$B$2,Sheet2!$L7389=1),Sheet2!$J7389+Sheet2!$M7389,IF(Sheet2!$K7389=$B$2,Sheet2!$M7389,0))</f>
        <v>0</v>
      </c>
    </row>
    <row r="7390" spans="14:15" x14ac:dyDescent="0.25">
      <c r="N7390" s="38">
        <f>IF(AND(Sheet2!$K7390=$B$1,Sheet2!$L7390=1),Sheet2!$I7390+Sheet2!$M7390,IF(Sheet2!$K7390=$B$1,Sheet2!$M7390,0))</f>
        <v>0</v>
      </c>
      <c r="O7390" s="38">
        <f>IF(AND(Sheet2!$K7390=$B$2,Sheet2!$L7390=1),Sheet2!$J7390+Sheet2!$M7390,IF(Sheet2!$K7390=$B$2,Sheet2!$M7390,0))</f>
        <v>0</v>
      </c>
    </row>
    <row r="7391" spans="14:15" x14ac:dyDescent="0.25">
      <c r="N7391" s="38">
        <f>IF(AND(Sheet2!$K7391=$B$1,Sheet2!$L7391=1),Sheet2!$I7391+Sheet2!$M7391,IF(Sheet2!$K7391=$B$1,Sheet2!$M7391,0))</f>
        <v>0</v>
      </c>
      <c r="O7391" s="38">
        <f>IF(AND(Sheet2!$K7391=$B$2,Sheet2!$L7391=1),Sheet2!$J7391+Sheet2!$M7391,IF(Sheet2!$K7391=$B$2,Sheet2!$M7391,0))</f>
        <v>0</v>
      </c>
    </row>
    <row r="7392" spans="14:15" x14ac:dyDescent="0.25">
      <c r="N7392" s="38">
        <f>IF(AND(Sheet2!$K7392=$B$1,Sheet2!$L7392=1),Sheet2!$I7392+Sheet2!$M7392,IF(Sheet2!$K7392=$B$1,Sheet2!$M7392,0))</f>
        <v>0</v>
      </c>
      <c r="O7392" s="38">
        <f>IF(AND(Sheet2!$K7392=$B$2,Sheet2!$L7392=1),Sheet2!$J7392+Sheet2!$M7392,IF(Sheet2!$K7392=$B$2,Sheet2!$M7392,0))</f>
        <v>0</v>
      </c>
    </row>
    <row r="7393" spans="14:15" x14ac:dyDescent="0.25">
      <c r="N7393" s="38">
        <f>IF(AND(Sheet2!$K7393=$B$1,Sheet2!$L7393=1),Sheet2!$I7393+Sheet2!$M7393,IF(Sheet2!$K7393=$B$1,Sheet2!$M7393,0))</f>
        <v>0</v>
      </c>
      <c r="O7393" s="38">
        <f>IF(AND(Sheet2!$K7393=$B$2,Sheet2!$L7393=1),Sheet2!$J7393+Sheet2!$M7393,IF(Sheet2!$K7393=$B$2,Sheet2!$M7393,0))</f>
        <v>0</v>
      </c>
    </row>
    <row r="7394" spans="14:15" x14ac:dyDescent="0.25">
      <c r="N7394" s="38">
        <f>IF(AND(Sheet2!$K7394=$B$1,Sheet2!$L7394=1),Sheet2!$I7394+Sheet2!$M7394,IF(Sheet2!$K7394=$B$1,Sheet2!$M7394,0))</f>
        <v>0</v>
      </c>
      <c r="O7394" s="38">
        <f>IF(AND(Sheet2!$K7394=$B$2,Sheet2!$L7394=1),Sheet2!$J7394+Sheet2!$M7394,IF(Sheet2!$K7394=$B$2,Sheet2!$M7394,0))</f>
        <v>0</v>
      </c>
    </row>
    <row r="7395" spans="14:15" x14ac:dyDescent="0.25">
      <c r="N7395" s="38">
        <f>IF(AND(Sheet2!$K7395=$B$1,Sheet2!$L7395=1),Sheet2!$I7395+Sheet2!$M7395,IF(Sheet2!$K7395=$B$1,Sheet2!$M7395,0))</f>
        <v>0</v>
      </c>
      <c r="O7395" s="38">
        <f>IF(AND(Sheet2!$K7395=$B$2,Sheet2!$L7395=1),Sheet2!$J7395+Sheet2!$M7395,IF(Sheet2!$K7395=$B$2,Sheet2!$M7395,0))</f>
        <v>0</v>
      </c>
    </row>
    <row r="7396" spans="14:15" x14ac:dyDescent="0.25">
      <c r="N7396" s="38">
        <f>IF(AND(Sheet2!$K7396=$B$1,Sheet2!$L7396=1),Sheet2!$I7396+Sheet2!$M7396,IF(Sheet2!$K7396=$B$1,Sheet2!$M7396,0))</f>
        <v>0</v>
      </c>
      <c r="O7396" s="38">
        <f>IF(AND(Sheet2!$K7396=$B$2,Sheet2!$L7396=1),Sheet2!$J7396+Sheet2!$M7396,IF(Sheet2!$K7396=$B$2,Sheet2!$M7396,0))</f>
        <v>0</v>
      </c>
    </row>
    <row r="7397" spans="14:15" x14ac:dyDescent="0.25">
      <c r="N7397" s="38">
        <f>IF(AND(Sheet2!$K7397=$B$1,Sheet2!$L7397=1),Sheet2!$I7397+Sheet2!$M7397,IF(Sheet2!$K7397=$B$1,Sheet2!$M7397,0))</f>
        <v>0</v>
      </c>
      <c r="O7397" s="38">
        <f>IF(AND(Sheet2!$K7397=$B$2,Sheet2!$L7397=1),Sheet2!$J7397+Sheet2!$M7397,IF(Sheet2!$K7397=$B$2,Sheet2!$M7397,0))</f>
        <v>0</v>
      </c>
    </row>
    <row r="7398" spans="14:15" x14ac:dyDescent="0.25">
      <c r="N7398" s="38">
        <f>IF(AND(Sheet2!$K7398=$B$1,Sheet2!$L7398=1),Sheet2!$I7398+Sheet2!$M7398,IF(Sheet2!$K7398=$B$1,Sheet2!$M7398,0))</f>
        <v>0</v>
      </c>
      <c r="O7398" s="38">
        <f>IF(AND(Sheet2!$K7398=$B$2,Sheet2!$L7398=1),Sheet2!$J7398+Sheet2!$M7398,IF(Sheet2!$K7398=$B$2,Sheet2!$M7398,0))</f>
        <v>0</v>
      </c>
    </row>
    <row r="7399" spans="14:15" x14ac:dyDescent="0.25">
      <c r="N7399" s="38">
        <f>IF(AND(Sheet2!$K7399=$B$1,Sheet2!$L7399=1),Sheet2!$I7399+Sheet2!$M7399,IF(Sheet2!$K7399=$B$1,Sheet2!$M7399,0))</f>
        <v>0</v>
      </c>
      <c r="O7399" s="38">
        <f>IF(AND(Sheet2!$K7399=$B$2,Sheet2!$L7399=1),Sheet2!$J7399+Sheet2!$M7399,IF(Sheet2!$K7399=$B$2,Sheet2!$M7399,0))</f>
        <v>0</v>
      </c>
    </row>
    <row r="7400" spans="14:15" x14ac:dyDescent="0.25">
      <c r="N7400" s="38">
        <f>IF(AND(Sheet2!$K7400=$B$1,Sheet2!$L7400=1),Sheet2!$I7400+Sheet2!$M7400,IF(Sheet2!$K7400=$B$1,Sheet2!$M7400,0))</f>
        <v>0</v>
      </c>
      <c r="O7400" s="38">
        <f>IF(AND(Sheet2!$K7400=$B$2,Sheet2!$L7400=1),Sheet2!$J7400+Sheet2!$M7400,IF(Sheet2!$K7400=$B$2,Sheet2!$M7400,0))</f>
        <v>0</v>
      </c>
    </row>
    <row r="7401" spans="14:15" x14ac:dyDescent="0.25">
      <c r="N7401" s="38">
        <f>IF(AND(Sheet2!$K7401=$B$1,Sheet2!$L7401=1),Sheet2!$I7401+Sheet2!$M7401,IF(Sheet2!$K7401=$B$1,Sheet2!$M7401,0))</f>
        <v>0</v>
      </c>
      <c r="O7401" s="38">
        <f>IF(AND(Sheet2!$K7401=$B$2,Sheet2!$L7401=1),Sheet2!$J7401+Sheet2!$M7401,IF(Sheet2!$K7401=$B$2,Sheet2!$M7401,0))</f>
        <v>0</v>
      </c>
    </row>
    <row r="7402" spans="14:15" x14ac:dyDescent="0.25">
      <c r="N7402" s="38">
        <f>IF(AND(Sheet2!$K7402=$B$1,Sheet2!$L7402=1),Sheet2!$I7402+Sheet2!$M7402,IF(Sheet2!$K7402=$B$1,Sheet2!$M7402,0))</f>
        <v>0</v>
      </c>
      <c r="O7402" s="38">
        <f>IF(AND(Sheet2!$K7402=$B$2,Sheet2!$L7402=1),Sheet2!$J7402+Sheet2!$M7402,IF(Sheet2!$K7402=$B$2,Sheet2!$M7402,0))</f>
        <v>0</v>
      </c>
    </row>
    <row r="7403" spans="14:15" x14ac:dyDescent="0.25">
      <c r="N7403" s="38">
        <f>IF(AND(Sheet2!$K7403=$B$1,Sheet2!$L7403=1),Sheet2!$I7403+Sheet2!$M7403,IF(Sheet2!$K7403=$B$1,Sheet2!$M7403,0))</f>
        <v>0</v>
      </c>
      <c r="O7403" s="38">
        <f>IF(AND(Sheet2!$K7403=$B$2,Sheet2!$L7403=1),Sheet2!$J7403+Sheet2!$M7403,IF(Sheet2!$K7403=$B$2,Sheet2!$M7403,0))</f>
        <v>0</v>
      </c>
    </row>
    <row r="7404" spans="14:15" x14ac:dyDescent="0.25">
      <c r="N7404" s="38">
        <f>IF(AND(Sheet2!$K7404=$B$1,Sheet2!$L7404=1),Sheet2!$I7404+Sheet2!$M7404,IF(Sheet2!$K7404=$B$1,Sheet2!$M7404,0))</f>
        <v>0</v>
      </c>
      <c r="O7404" s="38">
        <f>IF(AND(Sheet2!$K7404=$B$2,Sheet2!$L7404=1),Sheet2!$J7404+Sheet2!$M7404,IF(Sheet2!$K7404=$B$2,Sheet2!$M7404,0))</f>
        <v>0</v>
      </c>
    </row>
    <row r="7405" spans="14:15" x14ac:dyDescent="0.25">
      <c r="N7405" s="38">
        <f>IF(AND(Sheet2!$K7405=$B$1,Sheet2!$L7405=1),Sheet2!$I7405+Sheet2!$M7405,IF(Sheet2!$K7405=$B$1,Sheet2!$M7405,0))</f>
        <v>0</v>
      </c>
      <c r="O7405" s="38">
        <f>IF(AND(Sheet2!$K7405=$B$2,Sheet2!$L7405=1),Sheet2!$J7405+Sheet2!$M7405,IF(Sheet2!$K7405=$B$2,Sheet2!$M7405,0))</f>
        <v>0</v>
      </c>
    </row>
    <row r="7406" spans="14:15" x14ac:dyDescent="0.25">
      <c r="N7406" s="38">
        <f>IF(AND(Sheet2!$K7406=$B$1,Sheet2!$L7406=1),Sheet2!$I7406+Sheet2!$M7406,IF(Sheet2!$K7406=$B$1,Sheet2!$M7406,0))</f>
        <v>0</v>
      </c>
      <c r="O7406" s="38">
        <f>IF(AND(Sheet2!$K7406=$B$2,Sheet2!$L7406=1),Sheet2!$J7406+Sheet2!$M7406,IF(Sheet2!$K7406=$B$2,Sheet2!$M7406,0))</f>
        <v>0</v>
      </c>
    </row>
    <row r="7407" spans="14:15" x14ac:dyDescent="0.25">
      <c r="N7407" s="38">
        <f>IF(AND(Sheet2!$K7407=$B$1,Sheet2!$L7407=1),Sheet2!$I7407+Sheet2!$M7407,IF(Sheet2!$K7407=$B$1,Sheet2!$M7407,0))</f>
        <v>0</v>
      </c>
      <c r="O7407" s="38">
        <f>IF(AND(Sheet2!$K7407=$B$2,Sheet2!$L7407=1),Sheet2!$J7407+Sheet2!$M7407,IF(Sheet2!$K7407=$B$2,Sheet2!$M7407,0))</f>
        <v>0</v>
      </c>
    </row>
    <row r="7408" spans="14:15" x14ac:dyDescent="0.25">
      <c r="N7408" s="38">
        <f>IF(AND(Sheet2!$K7408=$B$1,Sheet2!$L7408=1),Sheet2!$I7408+Sheet2!$M7408,IF(Sheet2!$K7408=$B$1,Sheet2!$M7408,0))</f>
        <v>0</v>
      </c>
      <c r="O7408" s="38">
        <f>IF(AND(Sheet2!$K7408=$B$2,Sheet2!$L7408=1),Sheet2!$J7408+Sheet2!$M7408,IF(Sheet2!$K7408=$B$2,Sheet2!$M7408,0))</f>
        <v>0</v>
      </c>
    </row>
    <row r="7409" spans="14:15" x14ac:dyDescent="0.25">
      <c r="N7409" s="38">
        <f>IF(AND(Sheet2!$K7409=$B$1,Sheet2!$L7409=1),Sheet2!$I7409+Sheet2!$M7409,IF(Sheet2!$K7409=$B$1,Sheet2!$M7409,0))</f>
        <v>0</v>
      </c>
      <c r="O7409" s="38">
        <f>IF(AND(Sheet2!$K7409=$B$2,Sheet2!$L7409=1),Sheet2!$J7409+Sheet2!$M7409,IF(Sheet2!$K7409=$B$2,Sheet2!$M7409,0))</f>
        <v>0</v>
      </c>
    </row>
    <row r="7410" spans="14:15" x14ac:dyDescent="0.25">
      <c r="N7410" s="38">
        <f>IF(AND(Sheet2!$K7410=$B$1,Sheet2!$L7410=1),Sheet2!$I7410+Sheet2!$M7410,IF(Sheet2!$K7410=$B$1,Sheet2!$M7410,0))</f>
        <v>0</v>
      </c>
      <c r="O7410" s="38">
        <f>IF(AND(Sheet2!$K7410=$B$2,Sheet2!$L7410=1),Sheet2!$J7410+Sheet2!$M7410,IF(Sheet2!$K7410=$B$2,Sheet2!$M7410,0))</f>
        <v>0</v>
      </c>
    </row>
    <row r="7411" spans="14:15" x14ac:dyDescent="0.25">
      <c r="N7411" s="38">
        <f>IF(AND(Sheet2!$K7411=$B$1,Sheet2!$L7411=1),Sheet2!$I7411+Sheet2!$M7411,IF(Sheet2!$K7411=$B$1,Sheet2!$M7411,0))</f>
        <v>0</v>
      </c>
      <c r="O7411" s="38">
        <f>IF(AND(Sheet2!$K7411=$B$2,Sheet2!$L7411=1),Sheet2!$J7411+Sheet2!$M7411,IF(Sheet2!$K7411=$B$2,Sheet2!$M7411,0))</f>
        <v>0</v>
      </c>
    </row>
    <row r="7412" spans="14:15" x14ac:dyDescent="0.25">
      <c r="N7412" s="38">
        <f>IF(AND(Sheet2!$K7412=$B$1,Sheet2!$L7412=1),Sheet2!$I7412+Sheet2!$M7412,IF(Sheet2!$K7412=$B$1,Sheet2!$M7412,0))</f>
        <v>0</v>
      </c>
      <c r="O7412" s="38">
        <f>IF(AND(Sheet2!$K7412=$B$2,Sheet2!$L7412=1),Sheet2!$J7412+Sheet2!$M7412,IF(Sheet2!$K7412=$B$2,Sheet2!$M7412,0))</f>
        <v>0</v>
      </c>
    </row>
    <row r="7413" spans="14:15" x14ac:dyDescent="0.25">
      <c r="N7413" s="38">
        <f>IF(AND(Sheet2!$K7413=$B$1,Sheet2!$L7413=1),Sheet2!$I7413+Sheet2!$M7413,IF(Sheet2!$K7413=$B$1,Sheet2!$M7413,0))</f>
        <v>0</v>
      </c>
      <c r="O7413" s="38">
        <f>IF(AND(Sheet2!$K7413=$B$2,Sheet2!$L7413=1),Sheet2!$J7413+Sheet2!$M7413,IF(Sheet2!$K7413=$B$2,Sheet2!$M7413,0))</f>
        <v>0</v>
      </c>
    </row>
    <row r="7414" spans="14:15" x14ac:dyDescent="0.25">
      <c r="N7414" s="38">
        <f>IF(AND(Sheet2!$K7414=$B$1,Sheet2!$L7414=1),Sheet2!$I7414+Sheet2!$M7414,IF(Sheet2!$K7414=$B$1,Sheet2!$M7414,0))</f>
        <v>0</v>
      </c>
      <c r="O7414" s="38">
        <f>IF(AND(Sheet2!$K7414=$B$2,Sheet2!$L7414=1),Sheet2!$J7414+Sheet2!$M7414,IF(Sheet2!$K7414=$B$2,Sheet2!$M7414,0))</f>
        <v>0</v>
      </c>
    </row>
    <row r="7415" spans="14:15" x14ac:dyDescent="0.25">
      <c r="N7415" s="38">
        <f>IF(AND(Sheet2!$K7415=$B$1,Sheet2!$L7415=1),Sheet2!$I7415+Sheet2!$M7415,IF(Sheet2!$K7415=$B$1,Sheet2!$M7415,0))</f>
        <v>0</v>
      </c>
      <c r="O7415" s="38">
        <f>IF(AND(Sheet2!$K7415=$B$2,Sheet2!$L7415=1),Sheet2!$J7415+Sheet2!$M7415,IF(Sheet2!$K7415=$B$2,Sheet2!$M7415,0))</f>
        <v>0</v>
      </c>
    </row>
    <row r="7416" spans="14:15" x14ac:dyDescent="0.25">
      <c r="N7416" s="38">
        <f>IF(AND(Sheet2!$K7416=$B$1,Sheet2!$L7416=1),Sheet2!$I7416+Sheet2!$M7416,IF(Sheet2!$K7416=$B$1,Sheet2!$M7416,0))</f>
        <v>0</v>
      </c>
      <c r="O7416" s="38">
        <f>IF(AND(Sheet2!$K7416=$B$2,Sheet2!$L7416=1),Sheet2!$J7416+Sheet2!$M7416,IF(Sheet2!$K7416=$B$2,Sheet2!$M7416,0))</f>
        <v>0</v>
      </c>
    </row>
    <row r="7417" spans="14:15" x14ac:dyDescent="0.25">
      <c r="N7417" s="38">
        <f>IF(AND(Sheet2!$K7417=$B$1,Sheet2!$L7417=1),Sheet2!$I7417+Sheet2!$M7417,IF(Sheet2!$K7417=$B$1,Sheet2!$M7417,0))</f>
        <v>0</v>
      </c>
      <c r="O7417" s="38">
        <f>IF(AND(Sheet2!$K7417=$B$2,Sheet2!$L7417=1),Sheet2!$J7417+Sheet2!$M7417,IF(Sheet2!$K7417=$B$2,Sheet2!$M7417,0))</f>
        <v>0</v>
      </c>
    </row>
    <row r="7418" spans="14:15" x14ac:dyDescent="0.25">
      <c r="N7418" s="38">
        <f>IF(AND(Sheet2!$K7418=$B$1,Sheet2!$L7418=1),Sheet2!$I7418+Sheet2!$M7418,IF(Sheet2!$K7418=$B$1,Sheet2!$M7418,0))</f>
        <v>0</v>
      </c>
      <c r="O7418" s="38">
        <f>IF(AND(Sheet2!$K7418=$B$2,Sheet2!$L7418=1),Sheet2!$J7418+Sheet2!$M7418,IF(Sheet2!$K7418=$B$2,Sheet2!$M7418,0))</f>
        <v>0</v>
      </c>
    </row>
    <row r="7419" spans="14:15" x14ac:dyDescent="0.25">
      <c r="N7419" s="38">
        <f>IF(AND(Sheet2!$K7419=$B$1,Sheet2!$L7419=1),Sheet2!$I7419+Sheet2!$M7419,IF(Sheet2!$K7419=$B$1,Sheet2!$M7419,0))</f>
        <v>0</v>
      </c>
      <c r="O7419" s="38">
        <f>IF(AND(Sheet2!$K7419=$B$2,Sheet2!$L7419=1),Sheet2!$J7419+Sheet2!$M7419,IF(Sheet2!$K7419=$B$2,Sheet2!$M7419,0))</f>
        <v>0</v>
      </c>
    </row>
    <row r="7420" spans="14:15" x14ac:dyDescent="0.25">
      <c r="N7420" s="38">
        <f>IF(AND(Sheet2!$K7420=$B$1,Sheet2!$L7420=1),Sheet2!$I7420+Sheet2!$M7420,IF(Sheet2!$K7420=$B$1,Sheet2!$M7420,0))</f>
        <v>0</v>
      </c>
      <c r="O7420" s="38">
        <f>IF(AND(Sheet2!$K7420=$B$2,Sheet2!$L7420=1),Sheet2!$J7420+Sheet2!$M7420,IF(Sheet2!$K7420=$B$2,Sheet2!$M7420,0))</f>
        <v>0</v>
      </c>
    </row>
    <row r="7421" spans="14:15" x14ac:dyDescent="0.25">
      <c r="N7421" s="38">
        <f>IF(AND(Sheet2!$K7421=$B$1,Sheet2!$L7421=1),Sheet2!$I7421+Sheet2!$M7421,IF(Sheet2!$K7421=$B$1,Sheet2!$M7421,0))</f>
        <v>0</v>
      </c>
      <c r="O7421" s="38">
        <f>IF(AND(Sheet2!$K7421=$B$2,Sheet2!$L7421=1),Sheet2!$J7421+Sheet2!$M7421,IF(Sheet2!$K7421=$B$2,Sheet2!$M7421,0))</f>
        <v>0</v>
      </c>
    </row>
    <row r="7422" spans="14:15" x14ac:dyDescent="0.25">
      <c r="N7422" s="38">
        <f>IF(AND(Sheet2!$K7422=$B$1,Sheet2!$L7422=1),Sheet2!$I7422+Sheet2!$M7422,IF(Sheet2!$K7422=$B$1,Sheet2!$M7422,0))</f>
        <v>0</v>
      </c>
      <c r="O7422" s="38">
        <f>IF(AND(Sheet2!$K7422=$B$2,Sheet2!$L7422=1),Sheet2!$J7422+Sheet2!$M7422,IF(Sheet2!$K7422=$B$2,Sheet2!$M7422,0))</f>
        <v>0</v>
      </c>
    </row>
    <row r="7423" spans="14:15" x14ac:dyDescent="0.25">
      <c r="N7423" s="38">
        <f>IF(AND(Sheet2!$K7423=$B$1,Sheet2!$L7423=1),Sheet2!$I7423+Sheet2!$M7423,IF(Sheet2!$K7423=$B$1,Sheet2!$M7423,0))</f>
        <v>0</v>
      </c>
      <c r="O7423" s="38">
        <f>IF(AND(Sheet2!$K7423=$B$2,Sheet2!$L7423=1),Sheet2!$J7423+Sheet2!$M7423,IF(Sheet2!$K7423=$B$2,Sheet2!$M7423,0))</f>
        <v>0</v>
      </c>
    </row>
    <row r="7424" spans="14:15" x14ac:dyDescent="0.25">
      <c r="N7424" s="38">
        <f>IF(AND(Sheet2!$K7424=$B$1,Sheet2!$L7424=1),Sheet2!$I7424+Sheet2!$M7424,IF(Sheet2!$K7424=$B$1,Sheet2!$M7424,0))</f>
        <v>0</v>
      </c>
      <c r="O7424" s="38">
        <f>IF(AND(Sheet2!$K7424=$B$2,Sheet2!$L7424=1),Sheet2!$J7424+Sheet2!$M7424,IF(Sheet2!$K7424=$B$2,Sheet2!$M7424,0))</f>
        <v>0</v>
      </c>
    </row>
    <row r="7425" spans="14:15" x14ac:dyDescent="0.25">
      <c r="N7425" s="38">
        <f>IF(AND(Sheet2!$K7425=$B$1,Sheet2!$L7425=1),Sheet2!$I7425+Sheet2!$M7425,IF(Sheet2!$K7425=$B$1,Sheet2!$M7425,0))</f>
        <v>0</v>
      </c>
      <c r="O7425" s="38">
        <f>IF(AND(Sheet2!$K7425=$B$2,Sheet2!$L7425=1),Sheet2!$J7425+Sheet2!$M7425,IF(Sheet2!$K7425=$B$2,Sheet2!$M7425,0))</f>
        <v>0</v>
      </c>
    </row>
    <row r="7426" spans="14:15" x14ac:dyDescent="0.25">
      <c r="N7426" s="38">
        <f>IF(AND(Sheet2!$K7426=$B$1,Sheet2!$L7426=1),Sheet2!$I7426+Sheet2!$M7426,IF(Sheet2!$K7426=$B$1,Sheet2!$M7426,0))</f>
        <v>0</v>
      </c>
      <c r="O7426" s="38">
        <f>IF(AND(Sheet2!$K7426=$B$2,Sheet2!$L7426=1),Sheet2!$J7426+Sheet2!$M7426,IF(Sheet2!$K7426=$B$2,Sheet2!$M7426,0))</f>
        <v>0</v>
      </c>
    </row>
    <row r="7427" spans="14:15" x14ac:dyDescent="0.25">
      <c r="N7427" s="38">
        <f>IF(AND(Sheet2!$K7427=$B$1,Sheet2!$L7427=1),Sheet2!$I7427+Sheet2!$M7427,IF(Sheet2!$K7427=$B$1,Sheet2!$M7427,0))</f>
        <v>0</v>
      </c>
      <c r="O7427" s="38">
        <f>IF(AND(Sheet2!$K7427=$B$2,Sheet2!$L7427=1),Sheet2!$J7427+Sheet2!$M7427,IF(Sheet2!$K7427=$B$2,Sheet2!$M7427,0))</f>
        <v>0</v>
      </c>
    </row>
    <row r="7428" spans="14:15" x14ac:dyDescent="0.25">
      <c r="N7428" s="38">
        <f>IF(AND(Sheet2!$K7428=$B$1,Sheet2!$L7428=1),Sheet2!$I7428+Sheet2!$M7428,IF(Sheet2!$K7428=$B$1,Sheet2!$M7428,0))</f>
        <v>0</v>
      </c>
      <c r="O7428" s="38">
        <f>IF(AND(Sheet2!$K7428=$B$2,Sheet2!$L7428=1),Sheet2!$J7428+Sheet2!$M7428,IF(Sheet2!$K7428=$B$2,Sheet2!$M7428,0))</f>
        <v>0</v>
      </c>
    </row>
    <row r="7429" spans="14:15" x14ac:dyDescent="0.25">
      <c r="N7429" s="38">
        <f>IF(AND(Sheet2!$K7429=$B$1,Sheet2!$L7429=1),Sheet2!$I7429+Sheet2!$M7429,IF(Sheet2!$K7429=$B$1,Sheet2!$M7429,0))</f>
        <v>0</v>
      </c>
      <c r="O7429" s="38">
        <f>IF(AND(Sheet2!$K7429=$B$2,Sheet2!$L7429=1),Sheet2!$J7429+Sheet2!$M7429,IF(Sheet2!$K7429=$B$2,Sheet2!$M7429,0))</f>
        <v>0</v>
      </c>
    </row>
    <row r="7430" spans="14:15" x14ac:dyDescent="0.25">
      <c r="N7430" s="38">
        <f>IF(AND(Sheet2!$K7430=$B$1,Sheet2!$L7430=1),Sheet2!$I7430+Sheet2!$M7430,IF(Sheet2!$K7430=$B$1,Sheet2!$M7430,0))</f>
        <v>0</v>
      </c>
      <c r="O7430" s="38">
        <f>IF(AND(Sheet2!$K7430=$B$2,Sheet2!$L7430=1),Sheet2!$J7430+Sheet2!$M7430,IF(Sheet2!$K7430=$B$2,Sheet2!$M7430,0))</f>
        <v>0</v>
      </c>
    </row>
    <row r="7431" spans="14:15" x14ac:dyDescent="0.25">
      <c r="N7431" s="38">
        <f>IF(AND(Sheet2!$K7431=$B$1,Sheet2!$L7431=1),Sheet2!$I7431+Sheet2!$M7431,IF(Sheet2!$K7431=$B$1,Sheet2!$M7431,0))</f>
        <v>0</v>
      </c>
      <c r="O7431" s="38">
        <f>IF(AND(Sheet2!$K7431=$B$2,Sheet2!$L7431=1),Sheet2!$J7431+Sheet2!$M7431,IF(Sheet2!$K7431=$B$2,Sheet2!$M7431,0))</f>
        <v>0</v>
      </c>
    </row>
    <row r="7432" spans="14:15" x14ac:dyDescent="0.25">
      <c r="N7432" s="38">
        <f>IF(AND(Sheet2!$K7432=$B$1,Sheet2!$L7432=1),Sheet2!$I7432+Sheet2!$M7432,IF(Sheet2!$K7432=$B$1,Sheet2!$M7432,0))</f>
        <v>0</v>
      </c>
      <c r="O7432" s="38">
        <f>IF(AND(Sheet2!$K7432=$B$2,Sheet2!$L7432=1),Sheet2!$J7432+Sheet2!$M7432,IF(Sheet2!$K7432=$B$2,Sheet2!$M7432,0))</f>
        <v>0</v>
      </c>
    </row>
    <row r="7433" spans="14:15" x14ac:dyDescent="0.25">
      <c r="N7433" s="38">
        <f>IF(AND(Sheet2!$K7433=$B$1,Sheet2!$L7433=1),Sheet2!$I7433+Sheet2!$M7433,IF(Sheet2!$K7433=$B$1,Sheet2!$M7433,0))</f>
        <v>0</v>
      </c>
      <c r="O7433" s="38">
        <f>IF(AND(Sheet2!$K7433=$B$2,Sheet2!$L7433=1),Sheet2!$J7433+Sheet2!$M7433,IF(Sheet2!$K7433=$B$2,Sheet2!$M7433,0))</f>
        <v>0</v>
      </c>
    </row>
    <row r="7434" spans="14:15" x14ac:dyDescent="0.25">
      <c r="N7434" s="38">
        <f>IF(AND(Sheet2!$K7434=$B$1,Sheet2!$L7434=1),Sheet2!$I7434+Sheet2!$M7434,IF(Sheet2!$K7434=$B$1,Sheet2!$M7434,0))</f>
        <v>0</v>
      </c>
      <c r="O7434" s="38">
        <f>IF(AND(Sheet2!$K7434=$B$2,Sheet2!$L7434=1),Sheet2!$J7434+Sheet2!$M7434,IF(Sheet2!$K7434=$B$2,Sheet2!$M7434,0))</f>
        <v>0</v>
      </c>
    </row>
    <row r="7435" spans="14:15" x14ac:dyDescent="0.25">
      <c r="N7435" s="38">
        <f>IF(AND(Sheet2!$K7435=$B$1,Sheet2!$L7435=1),Sheet2!$I7435+Sheet2!$M7435,IF(Sheet2!$K7435=$B$1,Sheet2!$M7435,0))</f>
        <v>0</v>
      </c>
      <c r="O7435" s="38">
        <f>IF(AND(Sheet2!$K7435=$B$2,Sheet2!$L7435=1),Sheet2!$J7435+Sheet2!$M7435,IF(Sheet2!$K7435=$B$2,Sheet2!$M7435,0))</f>
        <v>0</v>
      </c>
    </row>
    <row r="7436" spans="14:15" x14ac:dyDescent="0.25">
      <c r="N7436" s="38">
        <f>IF(AND(Sheet2!$K7436=$B$1,Sheet2!$L7436=1),Sheet2!$I7436+Sheet2!$M7436,IF(Sheet2!$K7436=$B$1,Sheet2!$M7436,0))</f>
        <v>0</v>
      </c>
      <c r="O7436" s="38">
        <f>IF(AND(Sheet2!$K7436=$B$2,Sheet2!$L7436=1),Sheet2!$J7436+Sheet2!$M7436,IF(Sheet2!$K7436=$B$2,Sheet2!$M7436,0))</f>
        <v>0</v>
      </c>
    </row>
    <row r="7437" spans="14:15" x14ac:dyDescent="0.25">
      <c r="N7437" s="38">
        <f>IF(AND(Sheet2!$K7437=$B$1,Sheet2!$L7437=1),Sheet2!$I7437+Sheet2!$M7437,IF(Sheet2!$K7437=$B$1,Sheet2!$M7437,0))</f>
        <v>0</v>
      </c>
      <c r="O7437" s="38">
        <f>IF(AND(Sheet2!$K7437=$B$2,Sheet2!$L7437=1),Sheet2!$J7437+Sheet2!$M7437,IF(Sheet2!$K7437=$B$2,Sheet2!$M7437,0))</f>
        <v>0</v>
      </c>
    </row>
    <row r="7438" spans="14:15" x14ac:dyDescent="0.25">
      <c r="N7438" s="38">
        <f>IF(AND(Sheet2!$K7438=$B$1,Sheet2!$L7438=1),Sheet2!$I7438+Sheet2!$M7438,IF(Sheet2!$K7438=$B$1,Sheet2!$M7438,0))</f>
        <v>0</v>
      </c>
      <c r="O7438" s="38">
        <f>IF(AND(Sheet2!$K7438=$B$2,Sheet2!$L7438=1),Sheet2!$J7438+Sheet2!$M7438,IF(Sheet2!$K7438=$B$2,Sheet2!$M7438,0))</f>
        <v>0</v>
      </c>
    </row>
    <row r="7439" spans="14:15" x14ac:dyDescent="0.25">
      <c r="N7439" s="38">
        <f>IF(AND(Sheet2!$K7439=$B$1,Sheet2!$L7439=1),Sheet2!$I7439+Sheet2!$M7439,IF(Sheet2!$K7439=$B$1,Sheet2!$M7439,0))</f>
        <v>0</v>
      </c>
      <c r="O7439" s="38">
        <f>IF(AND(Sheet2!$K7439=$B$2,Sheet2!$L7439=1),Sheet2!$J7439+Sheet2!$M7439,IF(Sheet2!$K7439=$B$2,Sheet2!$M7439,0))</f>
        <v>0</v>
      </c>
    </row>
    <row r="7440" spans="14:15" x14ac:dyDescent="0.25">
      <c r="N7440" s="38">
        <f>IF(AND(Sheet2!$K7440=$B$1,Sheet2!$L7440=1),Sheet2!$I7440+Sheet2!$M7440,IF(Sheet2!$K7440=$B$1,Sheet2!$M7440,0))</f>
        <v>0</v>
      </c>
      <c r="O7440" s="38">
        <f>IF(AND(Sheet2!$K7440=$B$2,Sheet2!$L7440=1),Sheet2!$J7440+Sheet2!$M7440,IF(Sheet2!$K7440=$B$2,Sheet2!$M7440,0))</f>
        <v>0</v>
      </c>
    </row>
    <row r="7441" spans="14:15" x14ac:dyDescent="0.25">
      <c r="N7441" s="38">
        <f>IF(AND(Sheet2!$K7441=$B$1,Sheet2!$L7441=1),Sheet2!$I7441+Sheet2!$M7441,IF(Sheet2!$K7441=$B$1,Sheet2!$M7441,0))</f>
        <v>0</v>
      </c>
      <c r="O7441" s="38">
        <f>IF(AND(Sheet2!$K7441=$B$2,Sheet2!$L7441=1),Sheet2!$J7441+Sheet2!$M7441,IF(Sheet2!$K7441=$B$2,Sheet2!$M7441,0))</f>
        <v>0</v>
      </c>
    </row>
    <row r="7442" spans="14:15" x14ac:dyDescent="0.25">
      <c r="N7442" s="38">
        <f>IF(AND(Sheet2!$K7442=$B$1,Sheet2!$L7442=1),Sheet2!$I7442+Sheet2!$M7442,IF(Sheet2!$K7442=$B$1,Sheet2!$M7442,0))</f>
        <v>0</v>
      </c>
      <c r="O7442" s="38">
        <f>IF(AND(Sheet2!$K7442=$B$2,Sheet2!$L7442=1),Sheet2!$J7442+Sheet2!$M7442,IF(Sheet2!$K7442=$B$2,Sheet2!$M7442,0))</f>
        <v>0</v>
      </c>
    </row>
    <row r="7443" spans="14:15" x14ac:dyDescent="0.25">
      <c r="N7443" s="38">
        <f>IF(AND(Sheet2!$K7443=$B$1,Sheet2!$L7443=1),Sheet2!$I7443+Sheet2!$M7443,IF(Sheet2!$K7443=$B$1,Sheet2!$M7443,0))</f>
        <v>0</v>
      </c>
      <c r="O7443" s="38">
        <f>IF(AND(Sheet2!$K7443=$B$2,Sheet2!$L7443=1),Sheet2!$J7443+Sheet2!$M7443,IF(Sheet2!$K7443=$B$2,Sheet2!$M7443,0))</f>
        <v>0</v>
      </c>
    </row>
    <row r="7444" spans="14:15" x14ac:dyDescent="0.25">
      <c r="N7444" s="38">
        <f>IF(AND(Sheet2!$K7444=$B$1,Sheet2!$L7444=1),Sheet2!$I7444+Sheet2!$M7444,IF(Sheet2!$K7444=$B$1,Sheet2!$M7444,0))</f>
        <v>0</v>
      </c>
      <c r="O7444" s="38">
        <f>IF(AND(Sheet2!$K7444=$B$2,Sheet2!$L7444=1),Sheet2!$J7444+Sheet2!$M7444,IF(Sheet2!$K7444=$B$2,Sheet2!$M7444,0))</f>
        <v>0</v>
      </c>
    </row>
    <row r="7445" spans="14:15" x14ac:dyDescent="0.25">
      <c r="N7445" s="38">
        <f>IF(AND(Sheet2!$K7445=$B$1,Sheet2!$L7445=1),Sheet2!$I7445+Sheet2!$M7445,IF(Sheet2!$K7445=$B$1,Sheet2!$M7445,0))</f>
        <v>0</v>
      </c>
      <c r="O7445" s="38">
        <f>IF(AND(Sheet2!$K7445=$B$2,Sheet2!$L7445=1),Sheet2!$J7445+Sheet2!$M7445,IF(Sheet2!$K7445=$B$2,Sheet2!$M7445,0))</f>
        <v>0</v>
      </c>
    </row>
    <row r="7446" spans="14:15" x14ac:dyDescent="0.25">
      <c r="N7446" s="38">
        <f>IF(AND(Sheet2!$K7446=$B$1,Sheet2!$L7446=1),Sheet2!$I7446+Sheet2!$M7446,IF(Sheet2!$K7446=$B$1,Sheet2!$M7446,0))</f>
        <v>0</v>
      </c>
      <c r="O7446" s="38">
        <f>IF(AND(Sheet2!$K7446=$B$2,Sheet2!$L7446=1),Sheet2!$J7446+Sheet2!$M7446,IF(Sheet2!$K7446=$B$2,Sheet2!$M7446,0))</f>
        <v>0</v>
      </c>
    </row>
    <row r="7447" spans="14:15" x14ac:dyDescent="0.25">
      <c r="N7447" s="38">
        <f>IF(AND(Sheet2!$K7447=$B$1,Sheet2!$L7447=1),Sheet2!$I7447+Sheet2!$M7447,IF(Sheet2!$K7447=$B$1,Sheet2!$M7447,0))</f>
        <v>0</v>
      </c>
      <c r="O7447" s="38">
        <f>IF(AND(Sheet2!$K7447=$B$2,Sheet2!$L7447=1),Sheet2!$J7447+Sheet2!$M7447,IF(Sheet2!$K7447=$B$2,Sheet2!$M7447,0))</f>
        <v>0</v>
      </c>
    </row>
    <row r="7448" spans="14:15" x14ac:dyDescent="0.25">
      <c r="N7448" s="38">
        <f>IF(AND(Sheet2!$K7448=$B$1,Sheet2!$L7448=1),Sheet2!$I7448+Sheet2!$M7448,IF(Sheet2!$K7448=$B$1,Sheet2!$M7448,0))</f>
        <v>0</v>
      </c>
      <c r="O7448" s="38">
        <f>IF(AND(Sheet2!$K7448=$B$2,Sheet2!$L7448=1),Sheet2!$J7448+Sheet2!$M7448,IF(Sheet2!$K7448=$B$2,Sheet2!$M7448,0))</f>
        <v>0</v>
      </c>
    </row>
    <row r="7449" spans="14:15" x14ac:dyDescent="0.25">
      <c r="N7449" s="38">
        <f>IF(AND(Sheet2!$K7449=$B$1,Sheet2!$L7449=1),Sheet2!$I7449+Sheet2!$M7449,IF(Sheet2!$K7449=$B$1,Sheet2!$M7449,0))</f>
        <v>0</v>
      </c>
      <c r="O7449" s="38">
        <f>IF(AND(Sheet2!$K7449=$B$2,Sheet2!$L7449=1),Sheet2!$J7449+Sheet2!$M7449,IF(Sheet2!$K7449=$B$2,Sheet2!$M7449,0))</f>
        <v>0</v>
      </c>
    </row>
    <row r="7450" spans="14:15" x14ac:dyDescent="0.25">
      <c r="N7450" s="38">
        <f>IF(AND(Sheet2!$K7450=$B$1,Sheet2!$L7450=1),Sheet2!$I7450+Sheet2!$M7450,IF(Sheet2!$K7450=$B$1,Sheet2!$M7450,0))</f>
        <v>0</v>
      </c>
      <c r="O7450" s="38">
        <f>IF(AND(Sheet2!$K7450=$B$2,Sheet2!$L7450=1),Sheet2!$J7450+Sheet2!$M7450,IF(Sheet2!$K7450=$B$2,Sheet2!$M7450,0))</f>
        <v>0</v>
      </c>
    </row>
    <row r="7451" spans="14:15" x14ac:dyDescent="0.25">
      <c r="N7451" s="38">
        <f>IF(AND(Sheet2!$K7451=$B$1,Sheet2!$L7451=1),Sheet2!$I7451+Sheet2!$M7451,IF(Sheet2!$K7451=$B$1,Sheet2!$M7451,0))</f>
        <v>0</v>
      </c>
      <c r="O7451" s="38">
        <f>IF(AND(Sheet2!$K7451=$B$2,Sheet2!$L7451=1),Sheet2!$J7451+Sheet2!$M7451,IF(Sheet2!$K7451=$B$2,Sheet2!$M7451,0))</f>
        <v>0</v>
      </c>
    </row>
    <row r="7452" spans="14:15" x14ac:dyDescent="0.25">
      <c r="N7452" s="38">
        <f>IF(AND(Sheet2!$K7452=$B$1,Sheet2!$L7452=1),Sheet2!$I7452+Sheet2!$M7452,IF(Sheet2!$K7452=$B$1,Sheet2!$M7452,0))</f>
        <v>0</v>
      </c>
      <c r="O7452" s="38">
        <f>IF(AND(Sheet2!$K7452=$B$2,Sheet2!$L7452=1),Sheet2!$J7452+Sheet2!$M7452,IF(Sheet2!$K7452=$B$2,Sheet2!$M7452,0))</f>
        <v>0</v>
      </c>
    </row>
    <row r="7453" spans="14:15" x14ac:dyDescent="0.25">
      <c r="N7453" s="38">
        <f>IF(AND(Sheet2!$K7453=$B$1,Sheet2!$L7453=1),Sheet2!$I7453+Sheet2!$M7453,IF(Sheet2!$K7453=$B$1,Sheet2!$M7453,0))</f>
        <v>0</v>
      </c>
      <c r="O7453" s="38">
        <f>IF(AND(Sheet2!$K7453=$B$2,Sheet2!$L7453=1),Sheet2!$J7453+Sheet2!$M7453,IF(Sheet2!$K7453=$B$2,Sheet2!$M7453,0))</f>
        <v>0</v>
      </c>
    </row>
    <row r="7454" spans="14:15" x14ac:dyDescent="0.25">
      <c r="N7454" s="38">
        <f>IF(AND(Sheet2!$K7454=$B$1,Sheet2!$L7454=1),Sheet2!$I7454+Sheet2!$M7454,IF(Sheet2!$K7454=$B$1,Sheet2!$M7454,0))</f>
        <v>0</v>
      </c>
      <c r="O7454" s="38">
        <f>IF(AND(Sheet2!$K7454=$B$2,Sheet2!$L7454=1),Sheet2!$J7454+Sheet2!$M7454,IF(Sheet2!$K7454=$B$2,Sheet2!$M7454,0))</f>
        <v>0</v>
      </c>
    </row>
    <row r="7455" spans="14:15" x14ac:dyDescent="0.25">
      <c r="N7455" s="38">
        <f>IF(AND(Sheet2!$K7455=$B$1,Sheet2!$L7455=1),Sheet2!$I7455+Sheet2!$M7455,IF(Sheet2!$K7455=$B$1,Sheet2!$M7455,0))</f>
        <v>0</v>
      </c>
      <c r="O7455" s="38">
        <f>IF(AND(Sheet2!$K7455=$B$2,Sheet2!$L7455=1),Sheet2!$J7455+Sheet2!$M7455,IF(Sheet2!$K7455=$B$2,Sheet2!$M7455,0))</f>
        <v>0</v>
      </c>
    </row>
    <row r="7456" spans="14:15" x14ac:dyDescent="0.25">
      <c r="N7456" s="38">
        <f>IF(AND(Sheet2!$K7456=$B$1,Sheet2!$L7456=1),Sheet2!$I7456+Sheet2!$M7456,IF(Sheet2!$K7456=$B$1,Sheet2!$M7456,0))</f>
        <v>0</v>
      </c>
      <c r="O7456" s="38">
        <f>IF(AND(Sheet2!$K7456=$B$2,Sheet2!$L7456=1),Sheet2!$J7456+Sheet2!$M7456,IF(Sheet2!$K7456=$B$2,Sheet2!$M7456,0))</f>
        <v>0</v>
      </c>
    </row>
    <row r="7457" spans="14:15" x14ac:dyDescent="0.25">
      <c r="N7457" s="38">
        <f>IF(AND(Sheet2!$K7457=$B$1,Sheet2!$L7457=1),Sheet2!$I7457+Sheet2!$M7457,IF(Sheet2!$K7457=$B$1,Sheet2!$M7457,0))</f>
        <v>0</v>
      </c>
      <c r="O7457" s="38">
        <f>IF(AND(Sheet2!$K7457=$B$2,Sheet2!$L7457=1),Sheet2!$J7457+Sheet2!$M7457,IF(Sheet2!$K7457=$B$2,Sheet2!$M7457,0))</f>
        <v>0</v>
      </c>
    </row>
    <row r="7458" spans="14:15" x14ac:dyDescent="0.25">
      <c r="N7458" s="38">
        <f>IF(AND(Sheet2!$K7458=$B$1,Sheet2!$L7458=1),Sheet2!$I7458+Sheet2!$M7458,IF(Sheet2!$K7458=$B$1,Sheet2!$M7458,0))</f>
        <v>0</v>
      </c>
      <c r="O7458" s="38">
        <f>IF(AND(Sheet2!$K7458=$B$2,Sheet2!$L7458=1),Sheet2!$J7458+Sheet2!$M7458,IF(Sheet2!$K7458=$B$2,Sheet2!$M7458,0))</f>
        <v>0</v>
      </c>
    </row>
    <row r="7459" spans="14:15" x14ac:dyDescent="0.25">
      <c r="N7459" s="38">
        <f>IF(AND(Sheet2!$K7459=$B$1,Sheet2!$L7459=1),Sheet2!$I7459+Sheet2!$M7459,IF(Sheet2!$K7459=$B$1,Sheet2!$M7459,0))</f>
        <v>0</v>
      </c>
      <c r="O7459" s="38">
        <f>IF(AND(Sheet2!$K7459=$B$2,Sheet2!$L7459=1),Sheet2!$J7459+Sheet2!$M7459,IF(Sheet2!$K7459=$B$2,Sheet2!$M7459,0))</f>
        <v>0</v>
      </c>
    </row>
    <row r="7460" spans="14:15" x14ac:dyDescent="0.25">
      <c r="N7460" s="38">
        <f>IF(AND(Sheet2!$K7460=$B$1,Sheet2!$L7460=1),Sheet2!$I7460+Sheet2!$M7460,IF(Sheet2!$K7460=$B$1,Sheet2!$M7460,0))</f>
        <v>0</v>
      </c>
      <c r="O7460" s="38">
        <f>IF(AND(Sheet2!$K7460=$B$2,Sheet2!$L7460=1),Sheet2!$J7460+Sheet2!$M7460,IF(Sheet2!$K7460=$B$2,Sheet2!$M7460,0))</f>
        <v>0</v>
      </c>
    </row>
    <row r="7461" spans="14:15" x14ac:dyDescent="0.25">
      <c r="N7461" s="38">
        <f>IF(AND(Sheet2!$K7461=$B$1,Sheet2!$L7461=1),Sheet2!$I7461+Sheet2!$M7461,IF(Sheet2!$K7461=$B$1,Sheet2!$M7461,0))</f>
        <v>0</v>
      </c>
      <c r="O7461" s="38">
        <f>IF(AND(Sheet2!$K7461=$B$2,Sheet2!$L7461=1),Sheet2!$J7461+Sheet2!$M7461,IF(Sheet2!$K7461=$B$2,Sheet2!$M7461,0))</f>
        <v>0</v>
      </c>
    </row>
    <row r="7462" spans="14:15" x14ac:dyDescent="0.25">
      <c r="N7462" s="38">
        <f>IF(AND(Sheet2!$K7462=$B$1,Sheet2!$L7462=1),Sheet2!$I7462+Sheet2!$M7462,IF(Sheet2!$K7462=$B$1,Sheet2!$M7462,0))</f>
        <v>0</v>
      </c>
      <c r="O7462" s="38">
        <f>IF(AND(Sheet2!$K7462=$B$2,Sheet2!$L7462=1),Sheet2!$J7462+Sheet2!$M7462,IF(Sheet2!$K7462=$B$2,Sheet2!$M7462,0))</f>
        <v>0</v>
      </c>
    </row>
    <row r="7463" spans="14:15" x14ac:dyDescent="0.25">
      <c r="N7463" s="38">
        <f>IF(AND(Sheet2!$K7463=$B$1,Sheet2!$L7463=1),Sheet2!$I7463+Sheet2!$M7463,IF(Sheet2!$K7463=$B$1,Sheet2!$M7463,0))</f>
        <v>0</v>
      </c>
      <c r="O7463" s="38">
        <f>IF(AND(Sheet2!$K7463=$B$2,Sheet2!$L7463=1),Sheet2!$J7463+Sheet2!$M7463,IF(Sheet2!$K7463=$B$2,Sheet2!$M7463,0))</f>
        <v>0</v>
      </c>
    </row>
    <row r="7464" spans="14:15" x14ac:dyDescent="0.25">
      <c r="N7464" s="38">
        <f>IF(AND(Sheet2!$K7464=$B$1,Sheet2!$L7464=1),Sheet2!$I7464+Sheet2!$M7464,IF(Sheet2!$K7464=$B$1,Sheet2!$M7464,0))</f>
        <v>0</v>
      </c>
      <c r="O7464" s="38">
        <f>IF(AND(Sheet2!$K7464=$B$2,Sheet2!$L7464=1),Sheet2!$J7464+Sheet2!$M7464,IF(Sheet2!$K7464=$B$2,Sheet2!$M7464,0))</f>
        <v>0</v>
      </c>
    </row>
    <row r="7465" spans="14:15" x14ac:dyDescent="0.25">
      <c r="N7465" s="38">
        <f>IF(AND(Sheet2!$K7465=$B$1,Sheet2!$L7465=1),Sheet2!$I7465+Sheet2!$M7465,IF(Sheet2!$K7465=$B$1,Sheet2!$M7465,0))</f>
        <v>0</v>
      </c>
      <c r="O7465" s="38">
        <f>IF(AND(Sheet2!$K7465=$B$2,Sheet2!$L7465=1),Sheet2!$J7465+Sheet2!$M7465,IF(Sheet2!$K7465=$B$2,Sheet2!$M7465,0))</f>
        <v>0</v>
      </c>
    </row>
    <row r="7466" spans="14:15" x14ac:dyDescent="0.25">
      <c r="N7466" s="38">
        <f>IF(AND(Sheet2!$K7466=$B$1,Sheet2!$L7466=1),Sheet2!$I7466+Sheet2!$M7466,IF(Sheet2!$K7466=$B$1,Sheet2!$M7466,0))</f>
        <v>0</v>
      </c>
      <c r="O7466" s="38">
        <f>IF(AND(Sheet2!$K7466=$B$2,Sheet2!$L7466=1),Sheet2!$J7466+Sheet2!$M7466,IF(Sheet2!$K7466=$B$2,Sheet2!$M7466,0))</f>
        <v>0</v>
      </c>
    </row>
    <row r="7467" spans="14:15" x14ac:dyDescent="0.25">
      <c r="N7467" s="38">
        <f>IF(AND(Sheet2!$K7467=$B$1,Sheet2!$L7467=1),Sheet2!$I7467+Sheet2!$M7467,IF(Sheet2!$K7467=$B$1,Sheet2!$M7467,0))</f>
        <v>0</v>
      </c>
      <c r="O7467" s="38">
        <f>IF(AND(Sheet2!$K7467=$B$2,Sheet2!$L7467=1),Sheet2!$J7467+Sheet2!$M7467,IF(Sheet2!$K7467=$B$2,Sheet2!$M7467,0))</f>
        <v>0</v>
      </c>
    </row>
    <row r="7468" spans="14:15" x14ac:dyDescent="0.25">
      <c r="N7468" s="38">
        <f>IF(AND(Sheet2!$K7468=$B$1,Sheet2!$L7468=1),Sheet2!$I7468+Sheet2!$M7468,IF(Sheet2!$K7468=$B$1,Sheet2!$M7468,0))</f>
        <v>0</v>
      </c>
      <c r="O7468" s="38">
        <f>IF(AND(Sheet2!$K7468=$B$2,Sheet2!$L7468=1),Sheet2!$J7468+Sheet2!$M7468,IF(Sheet2!$K7468=$B$2,Sheet2!$M7468,0))</f>
        <v>0</v>
      </c>
    </row>
    <row r="7469" spans="14:15" x14ac:dyDescent="0.25">
      <c r="N7469" s="38">
        <f>IF(AND(Sheet2!$K7469=$B$1,Sheet2!$L7469=1),Sheet2!$I7469+Sheet2!$M7469,IF(Sheet2!$K7469=$B$1,Sheet2!$M7469,0))</f>
        <v>0</v>
      </c>
      <c r="O7469" s="38">
        <f>IF(AND(Sheet2!$K7469=$B$2,Sheet2!$L7469=1),Sheet2!$J7469+Sheet2!$M7469,IF(Sheet2!$K7469=$B$2,Sheet2!$M7469,0))</f>
        <v>0</v>
      </c>
    </row>
    <row r="7470" spans="14:15" x14ac:dyDescent="0.25">
      <c r="N7470" s="38">
        <f>IF(AND(Sheet2!$K7470=$B$1,Sheet2!$L7470=1),Sheet2!$I7470+Sheet2!$M7470,IF(Sheet2!$K7470=$B$1,Sheet2!$M7470,0))</f>
        <v>0</v>
      </c>
      <c r="O7470" s="38">
        <f>IF(AND(Sheet2!$K7470=$B$2,Sheet2!$L7470=1),Sheet2!$J7470+Sheet2!$M7470,IF(Sheet2!$K7470=$B$2,Sheet2!$M7470,0))</f>
        <v>0</v>
      </c>
    </row>
    <row r="7471" spans="14:15" x14ac:dyDescent="0.25">
      <c r="N7471" s="38">
        <f>IF(AND(Sheet2!$K7471=$B$1,Sheet2!$L7471=1),Sheet2!$I7471+Sheet2!$M7471,IF(Sheet2!$K7471=$B$1,Sheet2!$M7471,0))</f>
        <v>0</v>
      </c>
      <c r="O7471" s="38">
        <f>IF(AND(Sheet2!$K7471=$B$2,Sheet2!$L7471=1),Sheet2!$J7471+Sheet2!$M7471,IF(Sheet2!$K7471=$B$2,Sheet2!$M7471,0))</f>
        <v>0</v>
      </c>
    </row>
    <row r="7472" spans="14:15" x14ac:dyDescent="0.25">
      <c r="N7472" s="38">
        <f>IF(AND(Sheet2!$K7472=$B$1,Sheet2!$L7472=1),Sheet2!$I7472+Sheet2!$M7472,IF(Sheet2!$K7472=$B$1,Sheet2!$M7472,0))</f>
        <v>0</v>
      </c>
      <c r="O7472" s="38">
        <f>IF(AND(Sheet2!$K7472=$B$2,Sheet2!$L7472=1),Sheet2!$J7472+Sheet2!$M7472,IF(Sheet2!$K7472=$B$2,Sheet2!$M7472,0))</f>
        <v>0</v>
      </c>
    </row>
    <row r="7473" spans="14:15" x14ac:dyDescent="0.25">
      <c r="N7473" s="38">
        <f>IF(AND(Sheet2!$K7473=$B$1,Sheet2!$L7473=1),Sheet2!$I7473+Sheet2!$M7473,IF(Sheet2!$K7473=$B$1,Sheet2!$M7473,0))</f>
        <v>0</v>
      </c>
      <c r="O7473" s="38">
        <f>IF(AND(Sheet2!$K7473=$B$2,Sheet2!$L7473=1),Sheet2!$J7473+Sheet2!$M7473,IF(Sheet2!$K7473=$B$2,Sheet2!$M7473,0))</f>
        <v>0</v>
      </c>
    </row>
    <row r="7474" spans="14:15" x14ac:dyDescent="0.25">
      <c r="N7474" s="38">
        <f>IF(AND(Sheet2!$K7474=$B$1,Sheet2!$L7474=1),Sheet2!$I7474+Sheet2!$M7474,IF(Sheet2!$K7474=$B$1,Sheet2!$M7474,0))</f>
        <v>0</v>
      </c>
      <c r="O7474" s="38">
        <f>IF(AND(Sheet2!$K7474=$B$2,Sheet2!$L7474=1),Sheet2!$J7474+Sheet2!$M7474,IF(Sheet2!$K7474=$B$2,Sheet2!$M7474,0))</f>
        <v>0</v>
      </c>
    </row>
    <row r="7475" spans="14:15" x14ac:dyDescent="0.25">
      <c r="N7475" s="38">
        <f>IF(AND(Sheet2!$K7475=$B$1,Sheet2!$L7475=1),Sheet2!$I7475+Sheet2!$M7475,IF(Sheet2!$K7475=$B$1,Sheet2!$M7475,0))</f>
        <v>0</v>
      </c>
      <c r="O7475" s="38">
        <f>IF(AND(Sheet2!$K7475=$B$2,Sheet2!$L7475=1),Sheet2!$J7475+Sheet2!$M7475,IF(Sheet2!$K7475=$B$2,Sheet2!$M7475,0))</f>
        <v>0</v>
      </c>
    </row>
    <row r="7476" spans="14:15" x14ac:dyDescent="0.25">
      <c r="N7476" s="38">
        <f>IF(AND(Sheet2!$K7476=$B$1,Sheet2!$L7476=1),Sheet2!$I7476+Sheet2!$M7476,IF(Sheet2!$K7476=$B$1,Sheet2!$M7476,0))</f>
        <v>0</v>
      </c>
      <c r="O7476" s="38">
        <f>IF(AND(Sheet2!$K7476=$B$2,Sheet2!$L7476=1),Sheet2!$J7476+Sheet2!$M7476,IF(Sheet2!$K7476=$B$2,Sheet2!$M7476,0))</f>
        <v>0</v>
      </c>
    </row>
    <row r="7477" spans="14:15" x14ac:dyDescent="0.25">
      <c r="N7477" s="38">
        <f>IF(AND(Sheet2!$K7477=$B$1,Sheet2!$L7477=1),Sheet2!$I7477+Sheet2!$M7477,IF(Sheet2!$K7477=$B$1,Sheet2!$M7477,0))</f>
        <v>0</v>
      </c>
      <c r="O7477" s="38">
        <f>IF(AND(Sheet2!$K7477=$B$2,Sheet2!$L7477=1),Sheet2!$J7477+Sheet2!$M7477,IF(Sheet2!$K7477=$B$2,Sheet2!$M7477,0))</f>
        <v>0</v>
      </c>
    </row>
    <row r="7478" spans="14:15" x14ac:dyDescent="0.25">
      <c r="N7478" s="38">
        <f>IF(AND(Sheet2!$K7478=$B$1,Sheet2!$L7478=1),Sheet2!$I7478+Sheet2!$M7478,IF(Sheet2!$K7478=$B$1,Sheet2!$M7478,0))</f>
        <v>0</v>
      </c>
      <c r="O7478" s="38">
        <f>IF(AND(Sheet2!$K7478=$B$2,Sheet2!$L7478=1),Sheet2!$J7478+Sheet2!$M7478,IF(Sheet2!$K7478=$B$2,Sheet2!$M7478,0))</f>
        <v>0</v>
      </c>
    </row>
    <row r="7479" spans="14:15" x14ac:dyDescent="0.25">
      <c r="N7479" s="38">
        <f>IF(AND(Sheet2!$K7479=$B$1,Sheet2!$L7479=1),Sheet2!$I7479+Sheet2!$M7479,IF(Sheet2!$K7479=$B$1,Sheet2!$M7479,0))</f>
        <v>0</v>
      </c>
      <c r="O7479" s="38">
        <f>IF(AND(Sheet2!$K7479=$B$2,Sheet2!$L7479=1),Sheet2!$J7479+Sheet2!$M7479,IF(Sheet2!$K7479=$B$2,Sheet2!$M7479,0))</f>
        <v>0</v>
      </c>
    </row>
    <row r="7480" spans="14:15" x14ac:dyDescent="0.25">
      <c r="N7480" s="38">
        <f>IF(AND(Sheet2!$K7480=$B$1,Sheet2!$L7480=1),Sheet2!$I7480+Sheet2!$M7480,IF(Sheet2!$K7480=$B$1,Sheet2!$M7480,0))</f>
        <v>0</v>
      </c>
      <c r="O7480" s="38">
        <f>IF(AND(Sheet2!$K7480=$B$2,Sheet2!$L7480=1),Sheet2!$J7480+Sheet2!$M7480,IF(Sheet2!$K7480=$B$2,Sheet2!$M7480,0))</f>
        <v>0</v>
      </c>
    </row>
    <row r="7481" spans="14:15" x14ac:dyDescent="0.25">
      <c r="N7481" s="38">
        <f>IF(AND(Sheet2!$K7481=$B$1,Sheet2!$L7481=1),Sheet2!$I7481+Sheet2!$M7481,IF(Sheet2!$K7481=$B$1,Sheet2!$M7481,0))</f>
        <v>0</v>
      </c>
      <c r="O7481" s="38">
        <f>IF(AND(Sheet2!$K7481=$B$2,Sheet2!$L7481=1),Sheet2!$J7481+Sheet2!$M7481,IF(Sheet2!$K7481=$B$2,Sheet2!$M7481,0))</f>
        <v>0</v>
      </c>
    </row>
    <row r="7482" spans="14:15" x14ac:dyDescent="0.25">
      <c r="N7482" s="38">
        <f>IF(AND(Sheet2!$K7482=$B$1,Sheet2!$L7482=1),Sheet2!$I7482+Sheet2!$M7482,IF(Sheet2!$K7482=$B$1,Sheet2!$M7482,0))</f>
        <v>0</v>
      </c>
      <c r="O7482" s="38">
        <f>IF(AND(Sheet2!$K7482=$B$2,Sheet2!$L7482=1),Sheet2!$J7482+Sheet2!$M7482,IF(Sheet2!$K7482=$B$2,Sheet2!$M7482,0))</f>
        <v>0</v>
      </c>
    </row>
    <row r="7483" spans="14:15" x14ac:dyDescent="0.25">
      <c r="N7483" s="38">
        <f>IF(AND(Sheet2!$K7483=$B$1,Sheet2!$L7483=1),Sheet2!$I7483+Sheet2!$M7483,IF(Sheet2!$K7483=$B$1,Sheet2!$M7483,0))</f>
        <v>0</v>
      </c>
      <c r="O7483" s="38">
        <f>IF(AND(Sheet2!$K7483=$B$2,Sheet2!$L7483=1),Sheet2!$J7483+Sheet2!$M7483,IF(Sheet2!$K7483=$B$2,Sheet2!$M7483,0))</f>
        <v>0</v>
      </c>
    </row>
    <row r="7484" spans="14:15" x14ac:dyDescent="0.25">
      <c r="N7484" s="38">
        <f>IF(AND(Sheet2!$K7484=$B$1,Sheet2!$L7484=1),Sheet2!$I7484+Sheet2!$M7484,IF(Sheet2!$K7484=$B$1,Sheet2!$M7484,0))</f>
        <v>0</v>
      </c>
      <c r="O7484" s="38">
        <f>IF(AND(Sheet2!$K7484=$B$2,Sheet2!$L7484=1),Sheet2!$J7484+Sheet2!$M7484,IF(Sheet2!$K7484=$B$2,Sheet2!$M7484,0))</f>
        <v>0</v>
      </c>
    </row>
    <row r="7485" spans="14:15" x14ac:dyDescent="0.25">
      <c r="N7485" s="38">
        <f>IF(AND(Sheet2!$K7485=$B$1,Sheet2!$L7485=1),Sheet2!$I7485+Sheet2!$M7485,IF(Sheet2!$K7485=$B$1,Sheet2!$M7485,0))</f>
        <v>0</v>
      </c>
      <c r="O7485" s="38">
        <f>IF(AND(Sheet2!$K7485=$B$2,Sheet2!$L7485=1),Sheet2!$J7485+Sheet2!$M7485,IF(Sheet2!$K7485=$B$2,Sheet2!$M7485,0))</f>
        <v>0</v>
      </c>
    </row>
    <row r="7486" spans="14:15" x14ac:dyDescent="0.25">
      <c r="N7486" s="38">
        <f>IF(AND(Sheet2!$K7486=$B$1,Sheet2!$L7486=1),Sheet2!$I7486+Sheet2!$M7486,IF(Sheet2!$K7486=$B$1,Sheet2!$M7486,0))</f>
        <v>0</v>
      </c>
      <c r="O7486" s="38">
        <f>IF(AND(Sheet2!$K7486=$B$2,Sheet2!$L7486=1),Sheet2!$J7486+Sheet2!$M7486,IF(Sheet2!$K7486=$B$2,Sheet2!$M7486,0))</f>
        <v>0</v>
      </c>
    </row>
    <row r="7487" spans="14:15" x14ac:dyDescent="0.25">
      <c r="N7487" s="38">
        <f>IF(AND(Sheet2!$K7487=$B$1,Sheet2!$L7487=1),Sheet2!$I7487+Sheet2!$M7487,IF(Sheet2!$K7487=$B$1,Sheet2!$M7487,0))</f>
        <v>0</v>
      </c>
      <c r="O7487" s="38">
        <f>IF(AND(Sheet2!$K7487=$B$2,Sheet2!$L7487=1),Sheet2!$J7487+Sheet2!$M7487,IF(Sheet2!$K7487=$B$2,Sheet2!$M7487,0))</f>
        <v>0</v>
      </c>
    </row>
    <row r="7488" spans="14:15" x14ac:dyDescent="0.25">
      <c r="N7488" s="38">
        <f>IF(AND(Sheet2!$K7488=$B$1,Sheet2!$L7488=1),Sheet2!$I7488+Sheet2!$M7488,IF(Sheet2!$K7488=$B$1,Sheet2!$M7488,0))</f>
        <v>0</v>
      </c>
      <c r="O7488" s="38">
        <f>IF(AND(Sheet2!$K7488=$B$2,Sheet2!$L7488=1),Sheet2!$J7488+Sheet2!$M7488,IF(Sheet2!$K7488=$B$2,Sheet2!$M7488,0))</f>
        <v>0</v>
      </c>
    </row>
    <row r="7489" spans="14:15" x14ac:dyDescent="0.25">
      <c r="N7489" s="38">
        <f>IF(AND(Sheet2!$K7489=$B$1,Sheet2!$L7489=1),Sheet2!$I7489+Sheet2!$M7489,IF(Sheet2!$K7489=$B$1,Sheet2!$M7489,0))</f>
        <v>0</v>
      </c>
      <c r="O7489" s="38">
        <f>IF(AND(Sheet2!$K7489=$B$2,Sheet2!$L7489=1),Sheet2!$J7489+Sheet2!$M7489,IF(Sheet2!$K7489=$B$2,Sheet2!$M7489,0))</f>
        <v>0</v>
      </c>
    </row>
    <row r="7490" spans="14:15" x14ac:dyDescent="0.25">
      <c r="N7490" s="38">
        <f>IF(AND(Sheet2!$K7490=$B$1,Sheet2!$L7490=1),Sheet2!$I7490+Sheet2!$M7490,IF(Sheet2!$K7490=$B$1,Sheet2!$M7490,0))</f>
        <v>0</v>
      </c>
      <c r="O7490" s="38">
        <f>IF(AND(Sheet2!$K7490=$B$2,Sheet2!$L7490=1),Sheet2!$J7490+Sheet2!$M7490,IF(Sheet2!$K7490=$B$2,Sheet2!$M7490,0))</f>
        <v>0</v>
      </c>
    </row>
    <row r="7491" spans="14:15" x14ac:dyDescent="0.25">
      <c r="N7491" s="38">
        <f>IF(AND(Sheet2!$K7491=$B$1,Sheet2!$L7491=1),Sheet2!$I7491+Sheet2!$M7491,IF(Sheet2!$K7491=$B$1,Sheet2!$M7491,0))</f>
        <v>0</v>
      </c>
      <c r="O7491" s="38">
        <f>IF(AND(Sheet2!$K7491=$B$2,Sheet2!$L7491=1),Sheet2!$J7491+Sheet2!$M7491,IF(Sheet2!$K7491=$B$2,Sheet2!$M7491,0))</f>
        <v>0</v>
      </c>
    </row>
    <row r="7492" spans="14:15" x14ac:dyDescent="0.25">
      <c r="N7492" s="38">
        <f>IF(AND(Sheet2!$K7492=$B$1,Sheet2!$L7492=1),Sheet2!$I7492+Sheet2!$M7492,IF(Sheet2!$K7492=$B$1,Sheet2!$M7492,0))</f>
        <v>0</v>
      </c>
      <c r="O7492" s="38">
        <f>IF(AND(Sheet2!$K7492=$B$2,Sheet2!$L7492=1),Sheet2!$J7492+Sheet2!$M7492,IF(Sheet2!$K7492=$B$2,Sheet2!$M7492,0))</f>
        <v>0</v>
      </c>
    </row>
    <row r="7493" spans="14:15" x14ac:dyDescent="0.25">
      <c r="N7493" s="38">
        <f>IF(AND(Sheet2!$K7493=$B$1,Sheet2!$L7493=1),Sheet2!$I7493+Sheet2!$M7493,IF(Sheet2!$K7493=$B$1,Sheet2!$M7493,0))</f>
        <v>0</v>
      </c>
      <c r="O7493" s="38">
        <f>IF(AND(Sheet2!$K7493=$B$2,Sheet2!$L7493=1),Sheet2!$J7493+Sheet2!$M7493,IF(Sheet2!$K7493=$B$2,Sheet2!$M7493,0))</f>
        <v>0</v>
      </c>
    </row>
    <row r="7494" spans="14:15" x14ac:dyDescent="0.25">
      <c r="N7494" s="38">
        <f>IF(AND(Sheet2!$K7494=$B$1,Sheet2!$L7494=1),Sheet2!$I7494+Sheet2!$M7494,IF(Sheet2!$K7494=$B$1,Sheet2!$M7494,0))</f>
        <v>0</v>
      </c>
      <c r="O7494" s="38">
        <f>IF(AND(Sheet2!$K7494=$B$2,Sheet2!$L7494=1),Sheet2!$J7494+Sheet2!$M7494,IF(Sheet2!$K7494=$B$2,Sheet2!$M7494,0))</f>
        <v>0</v>
      </c>
    </row>
    <row r="7495" spans="14:15" x14ac:dyDescent="0.25">
      <c r="N7495" s="38">
        <f>IF(AND(Sheet2!$K7495=$B$1,Sheet2!$L7495=1),Sheet2!$I7495+Sheet2!$M7495,IF(Sheet2!$K7495=$B$1,Sheet2!$M7495,0))</f>
        <v>0</v>
      </c>
      <c r="O7495" s="38">
        <f>IF(AND(Sheet2!$K7495=$B$2,Sheet2!$L7495=1),Sheet2!$J7495+Sheet2!$M7495,IF(Sheet2!$K7495=$B$2,Sheet2!$M7495,0))</f>
        <v>0</v>
      </c>
    </row>
    <row r="7496" spans="14:15" x14ac:dyDescent="0.25">
      <c r="N7496" s="38">
        <f>IF(AND(Sheet2!$K7496=$B$1,Sheet2!$L7496=1),Sheet2!$I7496+Sheet2!$M7496,IF(Sheet2!$K7496=$B$1,Sheet2!$M7496,0))</f>
        <v>0</v>
      </c>
      <c r="O7496" s="38">
        <f>IF(AND(Sheet2!$K7496=$B$2,Sheet2!$L7496=1),Sheet2!$J7496+Sheet2!$M7496,IF(Sheet2!$K7496=$B$2,Sheet2!$M7496,0))</f>
        <v>0</v>
      </c>
    </row>
    <row r="7497" spans="14:15" x14ac:dyDescent="0.25">
      <c r="N7497" s="38">
        <f>IF(AND(Sheet2!$K7497=$B$1,Sheet2!$L7497=1),Sheet2!$I7497+Sheet2!$M7497,IF(Sheet2!$K7497=$B$1,Sheet2!$M7497,0))</f>
        <v>0</v>
      </c>
      <c r="O7497" s="38">
        <f>IF(AND(Sheet2!$K7497=$B$2,Sheet2!$L7497=1),Sheet2!$J7497+Sheet2!$M7497,IF(Sheet2!$K7497=$B$2,Sheet2!$M7497,0))</f>
        <v>0</v>
      </c>
    </row>
    <row r="7498" spans="14:15" x14ac:dyDescent="0.25">
      <c r="N7498" s="38">
        <f>IF(AND(Sheet2!$K7498=$B$1,Sheet2!$L7498=1),Sheet2!$I7498+Sheet2!$M7498,IF(Sheet2!$K7498=$B$1,Sheet2!$M7498,0))</f>
        <v>0</v>
      </c>
      <c r="O7498" s="38">
        <f>IF(AND(Sheet2!$K7498=$B$2,Sheet2!$L7498=1),Sheet2!$J7498+Sheet2!$M7498,IF(Sheet2!$K7498=$B$2,Sheet2!$M7498,0))</f>
        <v>0</v>
      </c>
    </row>
    <row r="7499" spans="14:15" x14ac:dyDescent="0.25">
      <c r="N7499" s="38">
        <f>IF(AND(Sheet2!$K7499=$B$1,Sheet2!$L7499=1),Sheet2!$I7499+Sheet2!$M7499,IF(Sheet2!$K7499=$B$1,Sheet2!$M7499,0))</f>
        <v>0</v>
      </c>
      <c r="O7499" s="38">
        <f>IF(AND(Sheet2!$K7499=$B$2,Sheet2!$L7499=1),Sheet2!$J7499+Sheet2!$M7499,IF(Sheet2!$K7499=$B$2,Sheet2!$M7499,0))</f>
        <v>0</v>
      </c>
    </row>
    <row r="7500" spans="14:15" x14ac:dyDescent="0.25">
      <c r="N7500" s="38">
        <f>IF(AND(Sheet2!$K7500=$B$1,Sheet2!$L7500=1),Sheet2!$I7500+Sheet2!$M7500,IF(Sheet2!$K7500=$B$1,Sheet2!$M7500,0))</f>
        <v>0</v>
      </c>
      <c r="O7500" s="38">
        <f>IF(AND(Sheet2!$K7500=$B$2,Sheet2!$L7500=1),Sheet2!$J7500+Sheet2!$M7500,IF(Sheet2!$K7500=$B$2,Sheet2!$M7500,0))</f>
        <v>0</v>
      </c>
    </row>
    <row r="7501" spans="14:15" x14ac:dyDescent="0.25">
      <c r="N7501" s="38">
        <f>IF(AND(Sheet2!$K7501=$B$1,Sheet2!$L7501=1),Sheet2!$I7501+Sheet2!$M7501,IF(Sheet2!$K7501=$B$1,Sheet2!$M7501,0))</f>
        <v>0</v>
      </c>
      <c r="O7501" s="38">
        <f>IF(AND(Sheet2!$K7501=$B$2,Sheet2!$L7501=1),Sheet2!$J7501+Sheet2!$M7501,IF(Sheet2!$K7501=$B$2,Sheet2!$M7501,0))</f>
        <v>0</v>
      </c>
    </row>
    <row r="7502" spans="14:15" x14ac:dyDescent="0.25">
      <c r="N7502" s="38">
        <f>IF(AND(Sheet2!$K7502=$B$1,Sheet2!$L7502=1),Sheet2!$I7502+Sheet2!$M7502,IF(Sheet2!$K7502=$B$1,Sheet2!$M7502,0))</f>
        <v>0</v>
      </c>
      <c r="O7502" s="38">
        <f>IF(AND(Sheet2!$K7502=$B$2,Sheet2!$L7502=1),Sheet2!$J7502+Sheet2!$M7502,IF(Sheet2!$K7502=$B$2,Sheet2!$M7502,0))</f>
        <v>0</v>
      </c>
    </row>
    <row r="7503" spans="14:15" x14ac:dyDescent="0.25">
      <c r="N7503" s="38">
        <f>IF(AND(Sheet2!$K7503=$B$1,Sheet2!$L7503=1),Sheet2!$I7503+Sheet2!$M7503,IF(Sheet2!$K7503=$B$1,Sheet2!$M7503,0))</f>
        <v>0</v>
      </c>
      <c r="O7503" s="38">
        <f>IF(AND(Sheet2!$K7503=$B$2,Sheet2!$L7503=1),Sheet2!$J7503+Sheet2!$M7503,IF(Sheet2!$K7503=$B$2,Sheet2!$M7503,0))</f>
        <v>0</v>
      </c>
    </row>
    <row r="7504" spans="14:15" x14ac:dyDescent="0.25">
      <c r="N7504" s="38">
        <f>IF(AND(Sheet2!$K7504=$B$1,Sheet2!$L7504=1),Sheet2!$I7504+Sheet2!$M7504,IF(Sheet2!$K7504=$B$1,Sheet2!$M7504,0))</f>
        <v>0</v>
      </c>
      <c r="O7504" s="38">
        <f>IF(AND(Sheet2!$K7504=$B$2,Sheet2!$L7504=1),Sheet2!$J7504+Sheet2!$M7504,IF(Sheet2!$K7504=$B$2,Sheet2!$M7504,0))</f>
        <v>0</v>
      </c>
    </row>
    <row r="7505" spans="14:15" x14ac:dyDescent="0.25">
      <c r="N7505" s="38">
        <f>IF(AND(Sheet2!$K7505=$B$1,Sheet2!$L7505=1),Sheet2!$I7505+Sheet2!$M7505,IF(Sheet2!$K7505=$B$1,Sheet2!$M7505,0))</f>
        <v>0</v>
      </c>
      <c r="O7505" s="38">
        <f>IF(AND(Sheet2!$K7505=$B$2,Sheet2!$L7505=1),Sheet2!$J7505+Sheet2!$M7505,IF(Sheet2!$K7505=$B$2,Sheet2!$M7505,0))</f>
        <v>0</v>
      </c>
    </row>
    <row r="7506" spans="14:15" x14ac:dyDescent="0.25">
      <c r="N7506" s="38">
        <f>IF(AND(Sheet2!$K7506=$B$1,Sheet2!$L7506=1),Sheet2!$I7506+Sheet2!$M7506,IF(Sheet2!$K7506=$B$1,Sheet2!$M7506,0))</f>
        <v>0</v>
      </c>
      <c r="O7506" s="38">
        <f>IF(AND(Sheet2!$K7506=$B$2,Sheet2!$L7506=1),Sheet2!$J7506+Sheet2!$M7506,IF(Sheet2!$K7506=$B$2,Sheet2!$M7506,0))</f>
        <v>0</v>
      </c>
    </row>
    <row r="7507" spans="14:15" x14ac:dyDescent="0.25">
      <c r="N7507" s="38">
        <f>IF(AND(Sheet2!$K7507=$B$1,Sheet2!$L7507=1),Sheet2!$I7507+Sheet2!$M7507,IF(Sheet2!$K7507=$B$1,Sheet2!$M7507,0))</f>
        <v>0</v>
      </c>
      <c r="O7507" s="38">
        <f>IF(AND(Sheet2!$K7507=$B$2,Sheet2!$L7507=1),Sheet2!$J7507+Sheet2!$M7507,IF(Sheet2!$K7507=$B$2,Sheet2!$M7507,0))</f>
        <v>0</v>
      </c>
    </row>
    <row r="7508" spans="14:15" x14ac:dyDescent="0.25">
      <c r="N7508" s="38">
        <f>IF(AND(Sheet2!$K7508=$B$1,Sheet2!$L7508=1),Sheet2!$I7508+Sheet2!$M7508,IF(Sheet2!$K7508=$B$1,Sheet2!$M7508,0))</f>
        <v>0</v>
      </c>
      <c r="O7508" s="38">
        <f>IF(AND(Sheet2!$K7508=$B$2,Sheet2!$L7508=1),Sheet2!$J7508+Sheet2!$M7508,IF(Sheet2!$K7508=$B$2,Sheet2!$M7508,0))</f>
        <v>0</v>
      </c>
    </row>
    <row r="7509" spans="14:15" x14ac:dyDescent="0.25">
      <c r="N7509" s="38">
        <f>IF(AND(Sheet2!$K7509=$B$1,Sheet2!$L7509=1),Sheet2!$I7509+Sheet2!$M7509,IF(Sheet2!$K7509=$B$1,Sheet2!$M7509,0))</f>
        <v>0</v>
      </c>
      <c r="O7509" s="38">
        <f>IF(AND(Sheet2!$K7509=$B$2,Sheet2!$L7509=1),Sheet2!$J7509+Sheet2!$M7509,IF(Sheet2!$K7509=$B$2,Sheet2!$M7509,0))</f>
        <v>0</v>
      </c>
    </row>
    <row r="7510" spans="14:15" x14ac:dyDescent="0.25">
      <c r="N7510" s="38">
        <f>IF(AND(Sheet2!$K7510=$B$1,Sheet2!$L7510=1),Sheet2!$I7510+Sheet2!$M7510,IF(Sheet2!$K7510=$B$1,Sheet2!$M7510,0))</f>
        <v>0</v>
      </c>
      <c r="O7510" s="38">
        <f>IF(AND(Sheet2!$K7510=$B$2,Sheet2!$L7510=1),Sheet2!$J7510+Sheet2!$M7510,IF(Sheet2!$K7510=$B$2,Sheet2!$M7510,0))</f>
        <v>0</v>
      </c>
    </row>
    <row r="7511" spans="14:15" x14ac:dyDescent="0.25">
      <c r="N7511" s="38">
        <f>IF(AND(Sheet2!$K7511=$B$1,Sheet2!$L7511=1),Sheet2!$I7511+Sheet2!$M7511,IF(Sheet2!$K7511=$B$1,Sheet2!$M7511,0))</f>
        <v>0</v>
      </c>
      <c r="O7511" s="38">
        <f>IF(AND(Sheet2!$K7511=$B$2,Sheet2!$L7511=1),Sheet2!$J7511+Sheet2!$M7511,IF(Sheet2!$K7511=$B$2,Sheet2!$M7511,0))</f>
        <v>0</v>
      </c>
    </row>
    <row r="7512" spans="14:15" x14ac:dyDescent="0.25">
      <c r="N7512" s="38">
        <f>IF(AND(Sheet2!$K7512=$B$1,Sheet2!$L7512=1),Sheet2!$I7512+Sheet2!$M7512,IF(Sheet2!$K7512=$B$1,Sheet2!$M7512,0))</f>
        <v>0</v>
      </c>
      <c r="O7512" s="38">
        <f>IF(AND(Sheet2!$K7512=$B$2,Sheet2!$L7512=1),Sheet2!$J7512+Sheet2!$M7512,IF(Sheet2!$K7512=$B$2,Sheet2!$M7512,0))</f>
        <v>0</v>
      </c>
    </row>
    <row r="7513" spans="14:15" x14ac:dyDescent="0.25">
      <c r="N7513" s="38">
        <f>IF(AND(Sheet2!$K7513=$B$1,Sheet2!$L7513=1),Sheet2!$I7513+Sheet2!$M7513,IF(Sheet2!$K7513=$B$1,Sheet2!$M7513,0))</f>
        <v>0</v>
      </c>
      <c r="O7513" s="38">
        <f>IF(AND(Sheet2!$K7513=$B$2,Sheet2!$L7513=1),Sheet2!$J7513+Sheet2!$M7513,IF(Sheet2!$K7513=$B$2,Sheet2!$M7513,0))</f>
        <v>0</v>
      </c>
    </row>
    <row r="7514" spans="14:15" x14ac:dyDescent="0.25">
      <c r="N7514" s="38">
        <f>IF(AND(Sheet2!$K7514=$B$1,Sheet2!$L7514=1),Sheet2!$I7514+Sheet2!$M7514,IF(Sheet2!$K7514=$B$1,Sheet2!$M7514,0))</f>
        <v>0</v>
      </c>
      <c r="O7514" s="38">
        <f>IF(AND(Sheet2!$K7514=$B$2,Sheet2!$L7514=1),Sheet2!$J7514+Sheet2!$M7514,IF(Sheet2!$K7514=$B$2,Sheet2!$M7514,0))</f>
        <v>0</v>
      </c>
    </row>
    <row r="7515" spans="14:15" x14ac:dyDescent="0.25">
      <c r="N7515" s="38">
        <f>IF(AND(Sheet2!$K7515=$B$1,Sheet2!$L7515=1),Sheet2!$I7515+Sheet2!$M7515,IF(Sheet2!$K7515=$B$1,Sheet2!$M7515,0))</f>
        <v>0</v>
      </c>
      <c r="O7515" s="38">
        <f>IF(AND(Sheet2!$K7515=$B$2,Sheet2!$L7515=1),Sheet2!$J7515+Sheet2!$M7515,IF(Sheet2!$K7515=$B$2,Sheet2!$M7515,0))</f>
        <v>0</v>
      </c>
    </row>
    <row r="7516" spans="14:15" x14ac:dyDescent="0.25">
      <c r="N7516" s="38">
        <f>IF(AND(Sheet2!$K7516=$B$1,Sheet2!$L7516=1),Sheet2!$I7516+Sheet2!$M7516,IF(Sheet2!$K7516=$B$1,Sheet2!$M7516,0))</f>
        <v>0</v>
      </c>
      <c r="O7516" s="38">
        <f>IF(AND(Sheet2!$K7516=$B$2,Sheet2!$L7516=1),Sheet2!$J7516+Sheet2!$M7516,IF(Sheet2!$K7516=$B$2,Sheet2!$M7516,0))</f>
        <v>0</v>
      </c>
    </row>
    <row r="7517" spans="14:15" x14ac:dyDescent="0.25">
      <c r="N7517" s="38">
        <f>IF(AND(Sheet2!$K7517=$B$1,Sheet2!$L7517=1),Sheet2!$I7517+Sheet2!$M7517,IF(Sheet2!$K7517=$B$1,Sheet2!$M7517,0))</f>
        <v>0</v>
      </c>
      <c r="O7517" s="38">
        <f>IF(AND(Sheet2!$K7517=$B$2,Sheet2!$L7517=1),Sheet2!$J7517+Sheet2!$M7517,IF(Sheet2!$K7517=$B$2,Sheet2!$M7517,0))</f>
        <v>0</v>
      </c>
    </row>
    <row r="7518" spans="14:15" x14ac:dyDescent="0.25">
      <c r="N7518" s="38">
        <f>IF(AND(Sheet2!$K7518=$B$1,Sheet2!$L7518=1),Sheet2!$I7518+Sheet2!$M7518,IF(Sheet2!$K7518=$B$1,Sheet2!$M7518,0))</f>
        <v>0</v>
      </c>
      <c r="O7518" s="38">
        <f>IF(AND(Sheet2!$K7518=$B$2,Sheet2!$L7518=1),Sheet2!$J7518+Sheet2!$M7518,IF(Sheet2!$K7518=$B$2,Sheet2!$M7518,0))</f>
        <v>0</v>
      </c>
    </row>
    <row r="7519" spans="14:15" x14ac:dyDescent="0.25">
      <c r="N7519" s="38">
        <f>IF(AND(Sheet2!$K7519=$B$1,Sheet2!$L7519=1),Sheet2!$I7519+Sheet2!$M7519,IF(Sheet2!$K7519=$B$1,Sheet2!$M7519,0))</f>
        <v>0</v>
      </c>
      <c r="O7519" s="38">
        <f>IF(AND(Sheet2!$K7519=$B$2,Sheet2!$L7519=1),Sheet2!$J7519+Sheet2!$M7519,IF(Sheet2!$K7519=$B$2,Sheet2!$M7519,0))</f>
        <v>0</v>
      </c>
    </row>
    <row r="7520" spans="14:15" x14ac:dyDescent="0.25">
      <c r="N7520" s="38">
        <f>IF(AND(Sheet2!$K7520=$B$1,Sheet2!$L7520=1),Sheet2!$I7520+Sheet2!$M7520,IF(Sheet2!$K7520=$B$1,Sheet2!$M7520,0))</f>
        <v>0</v>
      </c>
      <c r="O7520" s="38">
        <f>IF(AND(Sheet2!$K7520=$B$2,Sheet2!$L7520=1),Sheet2!$J7520+Sheet2!$M7520,IF(Sheet2!$K7520=$B$2,Sheet2!$M7520,0))</f>
        <v>0</v>
      </c>
    </row>
    <row r="7521" spans="14:15" x14ac:dyDescent="0.25">
      <c r="N7521" s="38">
        <f>IF(AND(Sheet2!$K7521=$B$1,Sheet2!$L7521=1),Sheet2!$I7521+Sheet2!$M7521,IF(Sheet2!$K7521=$B$1,Sheet2!$M7521,0))</f>
        <v>0</v>
      </c>
      <c r="O7521" s="38">
        <f>IF(AND(Sheet2!$K7521=$B$2,Sheet2!$L7521=1),Sheet2!$J7521+Sheet2!$M7521,IF(Sheet2!$K7521=$B$2,Sheet2!$M7521,0))</f>
        <v>0</v>
      </c>
    </row>
    <row r="7522" spans="14:15" x14ac:dyDescent="0.25">
      <c r="N7522" s="38">
        <f>IF(AND(Sheet2!$K7522=$B$1,Sheet2!$L7522=1),Sheet2!$I7522+Sheet2!$M7522,IF(Sheet2!$K7522=$B$1,Sheet2!$M7522,0))</f>
        <v>0</v>
      </c>
      <c r="O7522" s="38">
        <f>IF(AND(Sheet2!$K7522=$B$2,Sheet2!$L7522=1),Sheet2!$J7522+Sheet2!$M7522,IF(Sheet2!$K7522=$B$2,Sheet2!$M7522,0))</f>
        <v>0</v>
      </c>
    </row>
    <row r="7523" spans="14:15" x14ac:dyDescent="0.25">
      <c r="N7523" s="38">
        <f>IF(AND(Sheet2!$K7523=$B$1,Sheet2!$L7523=1),Sheet2!$I7523+Sheet2!$M7523,IF(Sheet2!$K7523=$B$1,Sheet2!$M7523,0))</f>
        <v>0</v>
      </c>
      <c r="O7523" s="38">
        <f>IF(AND(Sheet2!$K7523=$B$2,Sheet2!$L7523=1),Sheet2!$J7523+Sheet2!$M7523,IF(Sheet2!$K7523=$B$2,Sheet2!$M7523,0))</f>
        <v>0</v>
      </c>
    </row>
    <row r="7524" spans="14:15" x14ac:dyDescent="0.25">
      <c r="N7524" s="38">
        <f>IF(AND(Sheet2!$K7524=$B$1,Sheet2!$L7524=1),Sheet2!$I7524+Sheet2!$M7524,IF(Sheet2!$K7524=$B$1,Sheet2!$M7524,0))</f>
        <v>0</v>
      </c>
      <c r="O7524" s="38">
        <f>IF(AND(Sheet2!$K7524=$B$2,Sheet2!$L7524=1),Sheet2!$J7524+Sheet2!$M7524,IF(Sheet2!$K7524=$B$2,Sheet2!$M7524,0))</f>
        <v>0</v>
      </c>
    </row>
    <row r="7525" spans="14:15" x14ac:dyDescent="0.25">
      <c r="N7525" s="38">
        <f>IF(AND(Sheet2!$K7525=$B$1,Sheet2!$L7525=1),Sheet2!$I7525+Sheet2!$M7525,IF(Sheet2!$K7525=$B$1,Sheet2!$M7525,0))</f>
        <v>0</v>
      </c>
      <c r="O7525" s="38">
        <f>IF(AND(Sheet2!$K7525=$B$2,Sheet2!$L7525=1),Sheet2!$J7525+Sheet2!$M7525,IF(Sheet2!$K7525=$B$2,Sheet2!$M7525,0))</f>
        <v>0</v>
      </c>
    </row>
    <row r="7526" spans="14:15" x14ac:dyDescent="0.25">
      <c r="N7526" s="38">
        <f>IF(AND(Sheet2!$K7526=$B$1,Sheet2!$L7526=1),Sheet2!$I7526+Sheet2!$M7526,IF(Sheet2!$K7526=$B$1,Sheet2!$M7526,0))</f>
        <v>0</v>
      </c>
      <c r="O7526" s="38">
        <f>IF(AND(Sheet2!$K7526=$B$2,Sheet2!$L7526=1),Sheet2!$J7526+Sheet2!$M7526,IF(Sheet2!$K7526=$B$2,Sheet2!$M7526,0))</f>
        <v>0</v>
      </c>
    </row>
    <row r="7527" spans="14:15" x14ac:dyDescent="0.25">
      <c r="N7527" s="38">
        <f>IF(AND(Sheet2!$K7527=$B$1,Sheet2!$L7527=1),Sheet2!$I7527+Sheet2!$M7527,IF(Sheet2!$K7527=$B$1,Sheet2!$M7527,0))</f>
        <v>0</v>
      </c>
      <c r="O7527" s="38">
        <f>IF(AND(Sheet2!$K7527=$B$2,Sheet2!$L7527=1),Sheet2!$J7527+Sheet2!$M7527,IF(Sheet2!$K7527=$B$2,Sheet2!$M7527,0))</f>
        <v>0</v>
      </c>
    </row>
    <row r="7528" spans="14:15" x14ac:dyDescent="0.25">
      <c r="N7528" s="38">
        <f>IF(AND(Sheet2!$K7528=$B$1,Sheet2!$L7528=1),Sheet2!$I7528+Sheet2!$M7528,IF(Sheet2!$K7528=$B$1,Sheet2!$M7528,0))</f>
        <v>0</v>
      </c>
      <c r="O7528" s="38">
        <f>IF(AND(Sheet2!$K7528=$B$2,Sheet2!$L7528=1),Sheet2!$J7528+Sheet2!$M7528,IF(Sheet2!$K7528=$B$2,Sheet2!$M7528,0))</f>
        <v>0</v>
      </c>
    </row>
    <row r="7529" spans="14:15" x14ac:dyDescent="0.25">
      <c r="N7529" s="38">
        <f>IF(AND(Sheet2!$K7529=$B$1,Sheet2!$L7529=1),Sheet2!$I7529+Sheet2!$M7529,IF(Sheet2!$K7529=$B$1,Sheet2!$M7529,0))</f>
        <v>0</v>
      </c>
      <c r="O7529" s="38">
        <f>IF(AND(Sheet2!$K7529=$B$2,Sheet2!$L7529=1),Sheet2!$J7529+Sheet2!$M7529,IF(Sheet2!$K7529=$B$2,Sheet2!$M7529,0))</f>
        <v>0</v>
      </c>
    </row>
    <row r="7530" spans="14:15" x14ac:dyDescent="0.25">
      <c r="N7530" s="38">
        <f>IF(AND(Sheet2!$K7530=$B$1,Sheet2!$L7530=1),Sheet2!$I7530+Sheet2!$M7530,IF(Sheet2!$K7530=$B$1,Sheet2!$M7530,0))</f>
        <v>0</v>
      </c>
      <c r="O7530" s="38">
        <f>IF(AND(Sheet2!$K7530=$B$2,Sheet2!$L7530=1),Sheet2!$J7530+Sheet2!$M7530,IF(Sheet2!$K7530=$B$2,Sheet2!$M7530,0))</f>
        <v>0</v>
      </c>
    </row>
    <row r="7531" spans="14:15" x14ac:dyDescent="0.25">
      <c r="N7531" s="38">
        <f>IF(AND(Sheet2!$K7531=$B$1,Sheet2!$L7531=1),Sheet2!$I7531+Sheet2!$M7531,IF(Sheet2!$K7531=$B$1,Sheet2!$M7531,0))</f>
        <v>0</v>
      </c>
      <c r="O7531" s="38">
        <f>IF(AND(Sheet2!$K7531=$B$2,Sheet2!$L7531=1),Sheet2!$J7531+Sheet2!$M7531,IF(Sheet2!$K7531=$B$2,Sheet2!$M7531,0))</f>
        <v>0</v>
      </c>
    </row>
    <row r="7532" spans="14:15" x14ac:dyDescent="0.25">
      <c r="N7532" s="38">
        <f>IF(AND(Sheet2!$K7532=$B$1,Sheet2!$L7532=1),Sheet2!$I7532+Sheet2!$M7532,IF(Sheet2!$K7532=$B$1,Sheet2!$M7532,0))</f>
        <v>0</v>
      </c>
      <c r="O7532" s="38">
        <f>IF(AND(Sheet2!$K7532=$B$2,Sheet2!$L7532=1),Sheet2!$J7532+Sheet2!$M7532,IF(Sheet2!$K7532=$B$2,Sheet2!$M7532,0))</f>
        <v>0</v>
      </c>
    </row>
    <row r="7533" spans="14:15" x14ac:dyDescent="0.25">
      <c r="N7533" s="38">
        <f>IF(AND(Sheet2!$K7533=$B$1,Sheet2!$L7533=1),Sheet2!$I7533+Sheet2!$M7533,IF(Sheet2!$K7533=$B$1,Sheet2!$M7533,0))</f>
        <v>0</v>
      </c>
      <c r="O7533" s="38">
        <f>IF(AND(Sheet2!$K7533=$B$2,Sheet2!$L7533=1),Sheet2!$J7533+Sheet2!$M7533,IF(Sheet2!$K7533=$B$2,Sheet2!$M7533,0))</f>
        <v>0</v>
      </c>
    </row>
    <row r="7534" spans="14:15" x14ac:dyDescent="0.25">
      <c r="N7534" s="38">
        <f>IF(AND(Sheet2!$K7534=$B$1,Sheet2!$L7534=1),Sheet2!$I7534+Sheet2!$M7534,IF(Sheet2!$K7534=$B$1,Sheet2!$M7534,0))</f>
        <v>0</v>
      </c>
      <c r="O7534" s="38">
        <f>IF(AND(Sheet2!$K7534=$B$2,Sheet2!$L7534=1),Sheet2!$J7534+Sheet2!$M7534,IF(Sheet2!$K7534=$B$2,Sheet2!$M7534,0))</f>
        <v>0</v>
      </c>
    </row>
    <row r="7535" spans="14:15" x14ac:dyDescent="0.25">
      <c r="N7535" s="38">
        <f>IF(AND(Sheet2!$K7535=$B$1,Sheet2!$L7535=1),Sheet2!$I7535+Sheet2!$M7535,IF(Sheet2!$K7535=$B$1,Sheet2!$M7535,0))</f>
        <v>0</v>
      </c>
      <c r="O7535" s="38">
        <f>IF(AND(Sheet2!$K7535=$B$2,Sheet2!$L7535=1),Sheet2!$J7535+Sheet2!$M7535,IF(Sheet2!$K7535=$B$2,Sheet2!$M7535,0))</f>
        <v>0</v>
      </c>
    </row>
    <row r="7536" spans="14:15" x14ac:dyDescent="0.25">
      <c r="N7536" s="38">
        <f>IF(AND(Sheet2!$K7536=$B$1,Sheet2!$L7536=1),Sheet2!$I7536+Sheet2!$M7536,IF(Sheet2!$K7536=$B$1,Sheet2!$M7536,0))</f>
        <v>0</v>
      </c>
      <c r="O7536" s="38">
        <f>IF(AND(Sheet2!$K7536=$B$2,Sheet2!$L7536=1),Sheet2!$J7536+Sheet2!$M7536,IF(Sheet2!$K7536=$B$2,Sheet2!$M7536,0))</f>
        <v>0</v>
      </c>
    </row>
    <row r="7537" spans="14:15" x14ac:dyDescent="0.25">
      <c r="N7537" s="38">
        <f>IF(AND(Sheet2!$K7537=$B$1,Sheet2!$L7537=1),Sheet2!$I7537+Sheet2!$M7537,IF(Sheet2!$K7537=$B$1,Sheet2!$M7537,0))</f>
        <v>0</v>
      </c>
      <c r="O7537" s="38">
        <f>IF(AND(Sheet2!$K7537=$B$2,Sheet2!$L7537=1),Sheet2!$J7537+Sheet2!$M7537,IF(Sheet2!$K7537=$B$2,Sheet2!$M7537,0))</f>
        <v>0</v>
      </c>
    </row>
    <row r="7538" spans="14:15" x14ac:dyDescent="0.25">
      <c r="N7538" s="38">
        <f>IF(AND(Sheet2!$K7538=$B$1,Sheet2!$L7538=1),Sheet2!$I7538+Sheet2!$M7538,IF(Sheet2!$K7538=$B$1,Sheet2!$M7538,0))</f>
        <v>0</v>
      </c>
      <c r="O7538" s="38">
        <f>IF(AND(Sheet2!$K7538=$B$2,Sheet2!$L7538=1),Sheet2!$J7538+Sheet2!$M7538,IF(Sheet2!$K7538=$B$2,Sheet2!$M7538,0))</f>
        <v>0</v>
      </c>
    </row>
    <row r="7539" spans="14:15" x14ac:dyDescent="0.25">
      <c r="N7539" s="38">
        <f>IF(AND(Sheet2!$K7539=$B$1,Sheet2!$L7539=1),Sheet2!$I7539+Sheet2!$M7539,IF(Sheet2!$K7539=$B$1,Sheet2!$M7539,0))</f>
        <v>0</v>
      </c>
      <c r="O7539" s="38">
        <f>IF(AND(Sheet2!$K7539=$B$2,Sheet2!$L7539=1),Sheet2!$J7539+Sheet2!$M7539,IF(Sheet2!$K7539=$B$2,Sheet2!$M7539,0))</f>
        <v>0</v>
      </c>
    </row>
    <row r="7540" spans="14:15" x14ac:dyDescent="0.25">
      <c r="N7540" s="38">
        <f>IF(AND(Sheet2!$K7540=$B$1,Sheet2!$L7540=1),Sheet2!$I7540+Sheet2!$M7540,IF(Sheet2!$K7540=$B$1,Sheet2!$M7540,0))</f>
        <v>0</v>
      </c>
      <c r="O7540" s="38">
        <f>IF(AND(Sheet2!$K7540=$B$2,Sheet2!$L7540=1),Sheet2!$J7540+Sheet2!$M7540,IF(Sheet2!$K7540=$B$2,Sheet2!$M7540,0))</f>
        <v>0</v>
      </c>
    </row>
    <row r="7541" spans="14:15" x14ac:dyDescent="0.25">
      <c r="N7541" s="38">
        <f>IF(AND(Sheet2!$K7541=$B$1,Sheet2!$L7541=1),Sheet2!$I7541+Sheet2!$M7541,IF(Sheet2!$K7541=$B$1,Sheet2!$M7541,0))</f>
        <v>0</v>
      </c>
      <c r="O7541" s="38">
        <f>IF(AND(Sheet2!$K7541=$B$2,Sheet2!$L7541=1),Sheet2!$J7541+Sheet2!$M7541,IF(Sheet2!$K7541=$B$2,Sheet2!$M7541,0))</f>
        <v>0</v>
      </c>
    </row>
    <row r="7542" spans="14:15" x14ac:dyDescent="0.25">
      <c r="N7542" s="38">
        <f>IF(AND(Sheet2!$K7542=$B$1,Sheet2!$L7542=1),Sheet2!$I7542+Sheet2!$M7542,IF(Sheet2!$K7542=$B$1,Sheet2!$M7542,0))</f>
        <v>0</v>
      </c>
      <c r="O7542" s="38">
        <f>IF(AND(Sheet2!$K7542=$B$2,Sheet2!$L7542=1),Sheet2!$J7542+Sheet2!$M7542,IF(Sheet2!$K7542=$B$2,Sheet2!$M7542,0))</f>
        <v>0</v>
      </c>
    </row>
    <row r="7543" spans="14:15" x14ac:dyDescent="0.25">
      <c r="N7543" s="38">
        <f>IF(AND(Sheet2!$K7543=$B$1,Sheet2!$L7543=1),Sheet2!$I7543+Sheet2!$M7543,IF(Sheet2!$K7543=$B$1,Sheet2!$M7543,0))</f>
        <v>0</v>
      </c>
      <c r="O7543" s="38">
        <f>IF(AND(Sheet2!$K7543=$B$2,Sheet2!$L7543=1),Sheet2!$J7543+Sheet2!$M7543,IF(Sheet2!$K7543=$B$2,Sheet2!$M7543,0))</f>
        <v>0</v>
      </c>
    </row>
    <row r="7544" spans="14:15" x14ac:dyDescent="0.25">
      <c r="N7544" s="38">
        <f>IF(AND(Sheet2!$K7544=$B$1,Sheet2!$L7544=1),Sheet2!$I7544+Sheet2!$M7544,IF(Sheet2!$K7544=$B$1,Sheet2!$M7544,0))</f>
        <v>0</v>
      </c>
      <c r="O7544" s="38">
        <f>IF(AND(Sheet2!$K7544=$B$2,Sheet2!$L7544=1),Sheet2!$J7544+Sheet2!$M7544,IF(Sheet2!$K7544=$B$2,Sheet2!$M7544,0))</f>
        <v>0</v>
      </c>
    </row>
    <row r="7545" spans="14:15" x14ac:dyDescent="0.25">
      <c r="N7545" s="38">
        <f>IF(AND(Sheet2!$K7545=$B$1,Sheet2!$L7545=1),Sheet2!$I7545+Sheet2!$M7545,IF(Sheet2!$K7545=$B$1,Sheet2!$M7545,0))</f>
        <v>0</v>
      </c>
      <c r="O7545" s="38">
        <f>IF(AND(Sheet2!$K7545=$B$2,Sheet2!$L7545=1),Sheet2!$J7545+Sheet2!$M7545,IF(Sheet2!$K7545=$B$2,Sheet2!$M7545,0))</f>
        <v>0</v>
      </c>
    </row>
    <row r="7546" spans="14:15" x14ac:dyDescent="0.25">
      <c r="N7546" s="38">
        <f>IF(AND(Sheet2!$K7546=$B$1,Sheet2!$L7546=1),Sheet2!$I7546+Sheet2!$M7546,IF(Sheet2!$K7546=$B$1,Sheet2!$M7546,0))</f>
        <v>0</v>
      </c>
      <c r="O7546" s="38">
        <f>IF(AND(Sheet2!$K7546=$B$2,Sheet2!$L7546=1),Sheet2!$J7546+Sheet2!$M7546,IF(Sheet2!$K7546=$B$2,Sheet2!$M7546,0))</f>
        <v>0</v>
      </c>
    </row>
    <row r="7547" spans="14:15" x14ac:dyDescent="0.25">
      <c r="N7547" s="38">
        <f>IF(AND(Sheet2!$K7547=$B$1,Sheet2!$L7547=1),Sheet2!$I7547+Sheet2!$M7547,IF(Sheet2!$K7547=$B$1,Sheet2!$M7547,0))</f>
        <v>0</v>
      </c>
      <c r="O7547" s="38">
        <f>IF(AND(Sheet2!$K7547=$B$2,Sheet2!$L7547=1),Sheet2!$J7547+Sheet2!$M7547,IF(Sheet2!$K7547=$B$2,Sheet2!$M7547,0))</f>
        <v>0</v>
      </c>
    </row>
    <row r="7548" spans="14:15" x14ac:dyDescent="0.25">
      <c r="N7548" s="38">
        <f>IF(AND(Sheet2!$K7548=$B$1,Sheet2!$L7548=1),Sheet2!$I7548+Sheet2!$M7548,IF(Sheet2!$K7548=$B$1,Sheet2!$M7548,0))</f>
        <v>0</v>
      </c>
      <c r="O7548" s="38">
        <f>IF(AND(Sheet2!$K7548=$B$2,Sheet2!$L7548=1),Sheet2!$J7548+Sheet2!$M7548,IF(Sheet2!$K7548=$B$2,Sheet2!$M7548,0))</f>
        <v>0</v>
      </c>
    </row>
    <row r="7549" spans="14:15" x14ac:dyDescent="0.25">
      <c r="N7549" s="38">
        <f>IF(AND(Sheet2!$K7549=$B$1,Sheet2!$L7549=1),Sheet2!$I7549+Sheet2!$M7549,IF(Sheet2!$K7549=$B$1,Sheet2!$M7549,0))</f>
        <v>0</v>
      </c>
      <c r="O7549" s="38">
        <f>IF(AND(Sheet2!$K7549=$B$2,Sheet2!$L7549=1),Sheet2!$J7549+Sheet2!$M7549,IF(Sheet2!$K7549=$B$2,Sheet2!$M7549,0))</f>
        <v>0</v>
      </c>
    </row>
    <row r="7550" spans="14:15" x14ac:dyDescent="0.25">
      <c r="N7550" s="38">
        <f>IF(AND(Sheet2!$K7550=$B$1,Sheet2!$L7550=1),Sheet2!$I7550+Sheet2!$M7550,IF(Sheet2!$K7550=$B$1,Sheet2!$M7550,0))</f>
        <v>0</v>
      </c>
      <c r="O7550" s="38">
        <f>IF(AND(Sheet2!$K7550=$B$2,Sheet2!$L7550=1),Sheet2!$J7550+Sheet2!$M7550,IF(Sheet2!$K7550=$B$2,Sheet2!$M7550,0))</f>
        <v>0</v>
      </c>
    </row>
    <row r="7551" spans="14:15" x14ac:dyDescent="0.25">
      <c r="N7551" s="38">
        <f>IF(AND(Sheet2!$K7551=$B$1,Sheet2!$L7551=1),Sheet2!$I7551+Sheet2!$M7551,IF(Sheet2!$K7551=$B$1,Sheet2!$M7551,0))</f>
        <v>0</v>
      </c>
      <c r="O7551" s="38">
        <f>IF(AND(Sheet2!$K7551=$B$2,Sheet2!$L7551=1),Sheet2!$J7551+Sheet2!$M7551,IF(Sheet2!$K7551=$B$2,Sheet2!$M7551,0))</f>
        <v>0</v>
      </c>
    </row>
    <row r="7552" spans="14:15" x14ac:dyDescent="0.25">
      <c r="N7552" s="38">
        <f>IF(AND(Sheet2!$K7552=$B$1,Sheet2!$L7552=1),Sheet2!$I7552+Sheet2!$M7552,IF(Sheet2!$K7552=$B$1,Sheet2!$M7552,0))</f>
        <v>0</v>
      </c>
      <c r="O7552" s="38">
        <f>IF(AND(Sheet2!$K7552=$B$2,Sheet2!$L7552=1),Sheet2!$J7552+Sheet2!$M7552,IF(Sheet2!$K7552=$B$2,Sheet2!$M7552,0))</f>
        <v>0</v>
      </c>
    </row>
    <row r="7553" spans="14:15" x14ac:dyDescent="0.25">
      <c r="N7553" s="38">
        <f>IF(AND(Sheet2!$K7553=$B$1,Sheet2!$L7553=1),Sheet2!$I7553+Sheet2!$M7553,IF(Sheet2!$K7553=$B$1,Sheet2!$M7553,0))</f>
        <v>0</v>
      </c>
      <c r="O7553" s="38">
        <f>IF(AND(Sheet2!$K7553=$B$2,Sheet2!$L7553=1),Sheet2!$J7553+Sheet2!$M7553,IF(Sheet2!$K7553=$B$2,Sheet2!$M7553,0))</f>
        <v>0</v>
      </c>
    </row>
    <row r="7554" spans="14:15" x14ac:dyDescent="0.25">
      <c r="N7554" s="38">
        <f>IF(AND(Sheet2!$K7554=$B$1,Sheet2!$L7554=1),Sheet2!$I7554+Sheet2!$M7554,IF(Sheet2!$K7554=$B$1,Sheet2!$M7554,0))</f>
        <v>0</v>
      </c>
      <c r="O7554" s="38">
        <f>IF(AND(Sheet2!$K7554=$B$2,Sheet2!$L7554=1),Sheet2!$J7554+Sheet2!$M7554,IF(Sheet2!$K7554=$B$2,Sheet2!$M7554,0))</f>
        <v>0</v>
      </c>
    </row>
    <row r="7555" spans="14:15" x14ac:dyDescent="0.25">
      <c r="N7555" s="38">
        <f>IF(AND(Sheet2!$K7555=$B$1,Sheet2!$L7555=1),Sheet2!$I7555+Sheet2!$M7555,IF(Sheet2!$K7555=$B$1,Sheet2!$M7555,0))</f>
        <v>0</v>
      </c>
      <c r="O7555" s="38">
        <f>IF(AND(Sheet2!$K7555=$B$2,Sheet2!$L7555=1),Sheet2!$J7555+Sheet2!$M7555,IF(Sheet2!$K7555=$B$2,Sheet2!$M7555,0))</f>
        <v>0</v>
      </c>
    </row>
    <row r="7556" spans="14:15" x14ac:dyDescent="0.25">
      <c r="N7556" s="38">
        <f>IF(AND(Sheet2!$K7556=$B$1,Sheet2!$L7556=1),Sheet2!$I7556+Sheet2!$M7556,IF(Sheet2!$K7556=$B$1,Sheet2!$M7556,0))</f>
        <v>0</v>
      </c>
      <c r="O7556" s="38">
        <f>IF(AND(Sheet2!$K7556=$B$2,Sheet2!$L7556=1),Sheet2!$J7556+Sheet2!$M7556,IF(Sheet2!$K7556=$B$2,Sheet2!$M7556,0))</f>
        <v>0</v>
      </c>
    </row>
    <row r="7557" spans="14:15" x14ac:dyDescent="0.25">
      <c r="N7557" s="38">
        <f>IF(AND(Sheet2!$K7557=$B$1,Sheet2!$L7557=1),Sheet2!$I7557+Sheet2!$M7557,IF(Sheet2!$K7557=$B$1,Sheet2!$M7557,0))</f>
        <v>0</v>
      </c>
      <c r="O7557" s="38">
        <f>IF(AND(Sheet2!$K7557=$B$2,Sheet2!$L7557=1),Sheet2!$J7557+Sheet2!$M7557,IF(Sheet2!$K7557=$B$2,Sheet2!$M7557,0))</f>
        <v>0</v>
      </c>
    </row>
    <row r="7558" spans="14:15" x14ac:dyDescent="0.25">
      <c r="N7558" s="38">
        <f>IF(AND(Sheet2!$K7558=$B$1,Sheet2!$L7558=1),Sheet2!$I7558+Sheet2!$M7558,IF(Sheet2!$K7558=$B$1,Sheet2!$M7558,0))</f>
        <v>0</v>
      </c>
      <c r="O7558" s="38">
        <f>IF(AND(Sheet2!$K7558=$B$2,Sheet2!$L7558=1),Sheet2!$J7558+Sheet2!$M7558,IF(Sheet2!$K7558=$B$2,Sheet2!$M7558,0))</f>
        <v>0</v>
      </c>
    </row>
    <row r="7559" spans="14:15" x14ac:dyDescent="0.25">
      <c r="N7559" s="38">
        <f>IF(AND(Sheet2!$K7559=$B$1,Sheet2!$L7559=1),Sheet2!$I7559+Sheet2!$M7559,IF(Sheet2!$K7559=$B$1,Sheet2!$M7559,0))</f>
        <v>0</v>
      </c>
      <c r="O7559" s="38">
        <f>IF(AND(Sheet2!$K7559=$B$2,Sheet2!$L7559=1),Sheet2!$J7559+Sheet2!$M7559,IF(Sheet2!$K7559=$B$2,Sheet2!$M7559,0))</f>
        <v>0</v>
      </c>
    </row>
    <row r="7560" spans="14:15" x14ac:dyDescent="0.25">
      <c r="N7560" s="38">
        <f>IF(AND(Sheet2!$K7560=$B$1,Sheet2!$L7560=1),Sheet2!$I7560+Sheet2!$M7560,IF(Sheet2!$K7560=$B$1,Sheet2!$M7560,0))</f>
        <v>0</v>
      </c>
      <c r="O7560" s="38">
        <f>IF(AND(Sheet2!$K7560=$B$2,Sheet2!$L7560=1),Sheet2!$J7560+Sheet2!$M7560,IF(Sheet2!$K7560=$B$2,Sheet2!$M7560,0))</f>
        <v>0</v>
      </c>
    </row>
    <row r="7561" spans="14:15" x14ac:dyDescent="0.25">
      <c r="N7561" s="38">
        <f>IF(AND(Sheet2!$K7561=$B$1,Sheet2!$L7561=1),Sheet2!$I7561+Sheet2!$M7561,IF(Sheet2!$K7561=$B$1,Sheet2!$M7561,0))</f>
        <v>0</v>
      </c>
      <c r="O7561" s="38">
        <f>IF(AND(Sheet2!$K7561=$B$2,Sheet2!$L7561=1),Sheet2!$J7561+Sheet2!$M7561,IF(Sheet2!$K7561=$B$2,Sheet2!$M7561,0))</f>
        <v>0</v>
      </c>
    </row>
    <row r="7562" spans="14:15" x14ac:dyDescent="0.25">
      <c r="N7562" s="38">
        <f>IF(AND(Sheet2!$K7562=$B$1,Sheet2!$L7562=1),Sheet2!$I7562+Sheet2!$M7562,IF(Sheet2!$K7562=$B$1,Sheet2!$M7562,0))</f>
        <v>0</v>
      </c>
      <c r="O7562" s="38">
        <f>IF(AND(Sheet2!$K7562=$B$2,Sheet2!$L7562=1),Sheet2!$J7562+Sheet2!$M7562,IF(Sheet2!$K7562=$B$2,Sheet2!$M7562,0))</f>
        <v>0</v>
      </c>
    </row>
    <row r="7563" spans="14:15" x14ac:dyDescent="0.25">
      <c r="N7563" s="38">
        <f>IF(AND(Sheet2!$K7563=$B$1,Sheet2!$L7563=1),Sheet2!$I7563+Sheet2!$M7563,IF(Sheet2!$K7563=$B$1,Sheet2!$M7563,0))</f>
        <v>0</v>
      </c>
      <c r="O7563" s="38">
        <f>IF(AND(Sheet2!$K7563=$B$2,Sheet2!$L7563=1),Sheet2!$J7563+Sheet2!$M7563,IF(Sheet2!$K7563=$B$2,Sheet2!$M7563,0))</f>
        <v>0</v>
      </c>
    </row>
    <row r="7564" spans="14:15" x14ac:dyDescent="0.25">
      <c r="N7564" s="38">
        <f>IF(AND(Sheet2!$K7564=$B$1,Sheet2!$L7564=1),Sheet2!$I7564+Sheet2!$M7564,IF(Sheet2!$K7564=$B$1,Sheet2!$M7564,0))</f>
        <v>0</v>
      </c>
      <c r="O7564" s="38">
        <f>IF(AND(Sheet2!$K7564=$B$2,Sheet2!$L7564=1),Sheet2!$J7564+Sheet2!$M7564,IF(Sheet2!$K7564=$B$2,Sheet2!$M7564,0))</f>
        <v>0</v>
      </c>
    </row>
    <row r="7565" spans="14:15" x14ac:dyDescent="0.25">
      <c r="N7565" s="38">
        <f>IF(AND(Sheet2!$K7565=$B$1,Sheet2!$L7565=1),Sheet2!$I7565+Sheet2!$M7565,IF(Sheet2!$K7565=$B$1,Sheet2!$M7565,0))</f>
        <v>0</v>
      </c>
      <c r="O7565" s="38">
        <f>IF(AND(Sheet2!$K7565=$B$2,Sheet2!$L7565=1),Sheet2!$J7565+Sheet2!$M7565,IF(Sheet2!$K7565=$B$2,Sheet2!$M7565,0))</f>
        <v>0</v>
      </c>
    </row>
    <row r="7566" spans="14:15" x14ac:dyDescent="0.25">
      <c r="N7566" s="38">
        <f>IF(AND(Sheet2!$K7566=$B$1,Sheet2!$L7566=1),Sheet2!$I7566+Sheet2!$M7566,IF(Sheet2!$K7566=$B$1,Sheet2!$M7566,0))</f>
        <v>0</v>
      </c>
      <c r="O7566" s="38">
        <f>IF(AND(Sheet2!$K7566=$B$2,Sheet2!$L7566=1),Sheet2!$J7566+Sheet2!$M7566,IF(Sheet2!$K7566=$B$2,Sheet2!$M7566,0))</f>
        <v>0</v>
      </c>
    </row>
    <row r="7567" spans="14:15" x14ac:dyDescent="0.25">
      <c r="N7567" s="38">
        <f>IF(AND(Sheet2!$K7567=$B$1,Sheet2!$L7567=1),Sheet2!$I7567+Sheet2!$M7567,IF(Sheet2!$K7567=$B$1,Sheet2!$M7567,0))</f>
        <v>0</v>
      </c>
      <c r="O7567" s="38">
        <f>IF(AND(Sheet2!$K7567=$B$2,Sheet2!$L7567=1),Sheet2!$J7567+Sheet2!$M7567,IF(Sheet2!$K7567=$B$2,Sheet2!$M7567,0))</f>
        <v>0</v>
      </c>
    </row>
    <row r="7568" spans="14:15" x14ac:dyDescent="0.25">
      <c r="N7568" s="38">
        <f>IF(AND(Sheet2!$K7568=$B$1,Sheet2!$L7568=1),Sheet2!$I7568+Sheet2!$M7568,IF(Sheet2!$K7568=$B$1,Sheet2!$M7568,0))</f>
        <v>0</v>
      </c>
      <c r="O7568" s="38">
        <f>IF(AND(Sheet2!$K7568=$B$2,Sheet2!$L7568=1),Sheet2!$J7568+Sheet2!$M7568,IF(Sheet2!$K7568=$B$2,Sheet2!$M7568,0))</f>
        <v>0</v>
      </c>
    </row>
    <row r="7569" spans="14:15" x14ac:dyDescent="0.25">
      <c r="N7569" s="38">
        <f>IF(AND(Sheet2!$K7569=$B$1,Sheet2!$L7569=1),Sheet2!$I7569+Sheet2!$M7569,IF(Sheet2!$K7569=$B$1,Sheet2!$M7569,0))</f>
        <v>0</v>
      </c>
      <c r="O7569" s="38">
        <f>IF(AND(Sheet2!$K7569=$B$2,Sheet2!$L7569=1),Sheet2!$J7569+Sheet2!$M7569,IF(Sheet2!$K7569=$B$2,Sheet2!$M7569,0))</f>
        <v>0</v>
      </c>
    </row>
    <row r="7570" spans="14:15" x14ac:dyDescent="0.25">
      <c r="N7570" s="38">
        <f>IF(AND(Sheet2!$K7570=$B$1,Sheet2!$L7570=1),Sheet2!$I7570+Sheet2!$M7570,IF(Sheet2!$K7570=$B$1,Sheet2!$M7570,0))</f>
        <v>0</v>
      </c>
      <c r="O7570" s="38">
        <f>IF(AND(Sheet2!$K7570=$B$2,Sheet2!$L7570=1),Sheet2!$J7570+Sheet2!$M7570,IF(Sheet2!$K7570=$B$2,Sheet2!$M7570,0))</f>
        <v>0</v>
      </c>
    </row>
    <row r="7571" spans="14:15" x14ac:dyDescent="0.25">
      <c r="N7571" s="38">
        <f>IF(AND(Sheet2!$K7571=$B$1,Sheet2!$L7571=1),Sheet2!$I7571+Sheet2!$M7571,IF(Sheet2!$K7571=$B$1,Sheet2!$M7571,0))</f>
        <v>0</v>
      </c>
      <c r="O7571" s="38">
        <f>IF(AND(Sheet2!$K7571=$B$2,Sheet2!$L7571=1),Sheet2!$J7571+Sheet2!$M7571,IF(Sheet2!$K7571=$B$2,Sheet2!$M7571,0))</f>
        <v>0</v>
      </c>
    </row>
    <row r="7572" spans="14:15" x14ac:dyDescent="0.25">
      <c r="N7572" s="38">
        <f>IF(AND(Sheet2!$K7572=$B$1,Sheet2!$L7572=1),Sheet2!$I7572+Sheet2!$M7572,IF(Sheet2!$K7572=$B$1,Sheet2!$M7572,0))</f>
        <v>0</v>
      </c>
      <c r="O7572" s="38">
        <f>IF(AND(Sheet2!$K7572=$B$2,Sheet2!$L7572=1),Sheet2!$J7572+Sheet2!$M7572,IF(Sheet2!$K7572=$B$2,Sheet2!$M7572,0))</f>
        <v>0</v>
      </c>
    </row>
    <row r="7573" spans="14:15" x14ac:dyDescent="0.25">
      <c r="N7573" s="38">
        <f>IF(AND(Sheet2!$K7573=$B$1,Sheet2!$L7573=1),Sheet2!$I7573+Sheet2!$M7573,IF(Sheet2!$K7573=$B$1,Sheet2!$M7573,0))</f>
        <v>0</v>
      </c>
      <c r="O7573" s="38">
        <f>IF(AND(Sheet2!$K7573=$B$2,Sheet2!$L7573=1),Sheet2!$J7573+Sheet2!$M7573,IF(Sheet2!$K7573=$B$2,Sheet2!$M7573,0))</f>
        <v>0</v>
      </c>
    </row>
    <row r="7574" spans="14:15" x14ac:dyDescent="0.25">
      <c r="N7574" s="38">
        <f>IF(AND(Sheet2!$K7574=$B$1,Sheet2!$L7574=1),Sheet2!$I7574+Sheet2!$M7574,IF(Sheet2!$K7574=$B$1,Sheet2!$M7574,0))</f>
        <v>0</v>
      </c>
      <c r="O7574" s="38">
        <f>IF(AND(Sheet2!$K7574=$B$2,Sheet2!$L7574=1),Sheet2!$J7574+Sheet2!$M7574,IF(Sheet2!$K7574=$B$2,Sheet2!$M7574,0))</f>
        <v>0</v>
      </c>
    </row>
    <row r="7575" spans="14:15" x14ac:dyDescent="0.25">
      <c r="N7575" s="38">
        <f>IF(AND(Sheet2!$K7575=$B$1,Sheet2!$L7575=1),Sheet2!$I7575+Sheet2!$M7575,IF(Sheet2!$K7575=$B$1,Sheet2!$M7575,0))</f>
        <v>0</v>
      </c>
      <c r="O7575" s="38">
        <f>IF(AND(Sheet2!$K7575=$B$2,Sheet2!$L7575=1),Sheet2!$J7575+Sheet2!$M7575,IF(Sheet2!$K7575=$B$2,Sheet2!$M7575,0))</f>
        <v>0</v>
      </c>
    </row>
    <row r="7576" spans="14:15" x14ac:dyDescent="0.25">
      <c r="N7576" s="38">
        <f>IF(AND(Sheet2!$K7576=$B$1,Sheet2!$L7576=1),Sheet2!$I7576+Sheet2!$M7576,IF(Sheet2!$K7576=$B$1,Sheet2!$M7576,0))</f>
        <v>0</v>
      </c>
      <c r="O7576" s="38">
        <f>IF(AND(Sheet2!$K7576=$B$2,Sheet2!$L7576=1),Sheet2!$J7576+Sheet2!$M7576,IF(Sheet2!$K7576=$B$2,Sheet2!$M7576,0))</f>
        <v>0</v>
      </c>
    </row>
    <row r="7577" spans="14:15" x14ac:dyDescent="0.25">
      <c r="N7577" s="38">
        <f>IF(AND(Sheet2!$K7577=$B$1,Sheet2!$L7577=1),Sheet2!$I7577+Sheet2!$M7577,IF(Sheet2!$K7577=$B$1,Sheet2!$M7577,0))</f>
        <v>0</v>
      </c>
      <c r="O7577" s="38">
        <f>IF(AND(Sheet2!$K7577=$B$2,Sheet2!$L7577=1),Sheet2!$J7577+Sheet2!$M7577,IF(Sheet2!$K7577=$B$2,Sheet2!$M7577,0))</f>
        <v>0</v>
      </c>
    </row>
    <row r="7578" spans="14:15" x14ac:dyDescent="0.25">
      <c r="N7578" s="38">
        <f>IF(AND(Sheet2!$K7578=$B$1,Sheet2!$L7578=1),Sheet2!$I7578+Sheet2!$M7578,IF(Sheet2!$K7578=$B$1,Sheet2!$M7578,0))</f>
        <v>0</v>
      </c>
      <c r="O7578" s="38">
        <f>IF(AND(Sheet2!$K7578=$B$2,Sheet2!$L7578=1),Sheet2!$J7578+Sheet2!$M7578,IF(Sheet2!$K7578=$B$2,Sheet2!$M7578,0))</f>
        <v>0</v>
      </c>
    </row>
    <row r="7579" spans="14:15" x14ac:dyDescent="0.25">
      <c r="N7579" s="38">
        <f>IF(AND(Sheet2!$K7579=$B$1,Sheet2!$L7579=1),Sheet2!$I7579+Sheet2!$M7579,IF(Sheet2!$K7579=$B$1,Sheet2!$M7579,0))</f>
        <v>0</v>
      </c>
      <c r="O7579" s="38">
        <f>IF(AND(Sheet2!$K7579=$B$2,Sheet2!$L7579=1),Sheet2!$J7579+Sheet2!$M7579,IF(Sheet2!$K7579=$B$2,Sheet2!$M7579,0))</f>
        <v>0</v>
      </c>
    </row>
    <row r="7580" spans="14:15" x14ac:dyDescent="0.25">
      <c r="N7580" s="38">
        <f>IF(AND(Sheet2!$K7580=$B$1,Sheet2!$L7580=1),Sheet2!$I7580+Sheet2!$M7580,IF(Sheet2!$K7580=$B$1,Sheet2!$M7580,0))</f>
        <v>0</v>
      </c>
      <c r="O7580" s="38">
        <f>IF(AND(Sheet2!$K7580=$B$2,Sheet2!$L7580=1),Sheet2!$J7580+Sheet2!$M7580,IF(Sheet2!$K7580=$B$2,Sheet2!$M7580,0))</f>
        <v>0</v>
      </c>
    </row>
    <row r="7581" spans="14:15" x14ac:dyDescent="0.25">
      <c r="N7581" s="38">
        <f>IF(AND(Sheet2!$K7581=$B$1,Sheet2!$L7581=1),Sheet2!$I7581+Sheet2!$M7581,IF(Sheet2!$K7581=$B$1,Sheet2!$M7581,0))</f>
        <v>0</v>
      </c>
      <c r="O7581" s="38">
        <f>IF(AND(Sheet2!$K7581=$B$2,Sheet2!$L7581=1),Sheet2!$J7581+Sheet2!$M7581,IF(Sheet2!$K7581=$B$2,Sheet2!$M7581,0))</f>
        <v>0</v>
      </c>
    </row>
    <row r="7582" spans="14:15" x14ac:dyDescent="0.25">
      <c r="N7582" s="38">
        <f>IF(AND(Sheet2!$K7582=$B$1,Sheet2!$L7582=1),Sheet2!$I7582+Sheet2!$M7582,IF(Sheet2!$K7582=$B$1,Sheet2!$M7582,0))</f>
        <v>0</v>
      </c>
      <c r="O7582" s="38">
        <f>IF(AND(Sheet2!$K7582=$B$2,Sheet2!$L7582=1),Sheet2!$J7582+Sheet2!$M7582,IF(Sheet2!$K7582=$B$2,Sheet2!$M7582,0))</f>
        <v>0</v>
      </c>
    </row>
    <row r="7583" spans="14:15" x14ac:dyDescent="0.25">
      <c r="N7583" s="38">
        <f>IF(AND(Sheet2!$K7583=$B$1,Sheet2!$L7583=1),Sheet2!$I7583+Sheet2!$M7583,IF(Sheet2!$K7583=$B$1,Sheet2!$M7583,0))</f>
        <v>0</v>
      </c>
      <c r="O7583" s="38">
        <f>IF(AND(Sheet2!$K7583=$B$2,Sheet2!$L7583=1),Sheet2!$J7583+Sheet2!$M7583,IF(Sheet2!$K7583=$B$2,Sheet2!$M7583,0))</f>
        <v>0</v>
      </c>
    </row>
    <row r="7584" spans="14:15" x14ac:dyDescent="0.25">
      <c r="N7584" s="38">
        <f>IF(AND(Sheet2!$K7584=$B$1,Sheet2!$L7584=1),Sheet2!$I7584+Sheet2!$M7584,IF(Sheet2!$K7584=$B$1,Sheet2!$M7584,0))</f>
        <v>0</v>
      </c>
      <c r="O7584" s="38">
        <f>IF(AND(Sheet2!$K7584=$B$2,Sheet2!$L7584=1),Sheet2!$J7584+Sheet2!$M7584,IF(Sheet2!$K7584=$B$2,Sheet2!$M7584,0))</f>
        <v>0</v>
      </c>
    </row>
    <row r="7585" spans="14:15" x14ac:dyDescent="0.25">
      <c r="N7585" s="38">
        <f>IF(AND(Sheet2!$K7585=$B$1,Sheet2!$L7585=1),Sheet2!$I7585+Sheet2!$M7585,IF(Sheet2!$K7585=$B$1,Sheet2!$M7585,0))</f>
        <v>0</v>
      </c>
      <c r="O7585" s="38">
        <f>IF(AND(Sheet2!$K7585=$B$2,Sheet2!$L7585=1),Sheet2!$J7585+Sheet2!$M7585,IF(Sheet2!$K7585=$B$2,Sheet2!$M7585,0))</f>
        <v>0</v>
      </c>
    </row>
    <row r="7586" spans="14:15" x14ac:dyDescent="0.25">
      <c r="N7586" s="38">
        <f>IF(AND(Sheet2!$K7586=$B$1,Sheet2!$L7586=1),Sheet2!$I7586+Sheet2!$M7586,IF(Sheet2!$K7586=$B$1,Sheet2!$M7586,0))</f>
        <v>0</v>
      </c>
      <c r="O7586" s="38">
        <f>IF(AND(Sheet2!$K7586=$B$2,Sheet2!$L7586=1),Sheet2!$J7586+Sheet2!$M7586,IF(Sheet2!$K7586=$B$2,Sheet2!$M7586,0))</f>
        <v>0</v>
      </c>
    </row>
    <row r="7587" spans="14:15" x14ac:dyDescent="0.25">
      <c r="N7587" s="38">
        <f>IF(AND(Sheet2!$K7587=$B$1,Sheet2!$L7587=1),Sheet2!$I7587+Sheet2!$M7587,IF(Sheet2!$K7587=$B$1,Sheet2!$M7587,0))</f>
        <v>0</v>
      </c>
      <c r="O7587" s="38">
        <f>IF(AND(Sheet2!$K7587=$B$2,Sheet2!$L7587=1),Sheet2!$J7587+Sheet2!$M7587,IF(Sheet2!$K7587=$B$2,Sheet2!$M7587,0))</f>
        <v>0</v>
      </c>
    </row>
    <row r="7588" spans="14:15" x14ac:dyDescent="0.25">
      <c r="N7588" s="38">
        <f>IF(AND(Sheet2!$K7588=$B$1,Sheet2!$L7588=1),Sheet2!$I7588+Sheet2!$M7588,IF(Sheet2!$K7588=$B$1,Sheet2!$M7588,0))</f>
        <v>0</v>
      </c>
      <c r="O7588" s="38">
        <f>IF(AND(Sheet2!$K7588=$B$2,Sheet2!$L7588=1),Sheet2!$J7588+Sheet2!$M7588,IF(Sheet2!$K7588=$B$2,Sheet2!$M7588,0))</f>
        <v>0</v>
      </c>
    </row>
    <row r="7589" spans="14:15" x14ac:dyDescent="0.25">
      <c r="N7589" s="38">
        <f>IF(AND(Sheet2!$K7589=$B$1,Sheet2!$L7589=1),Sheet2!$I7589+Sheet2!$M7589,IF(Sheet2!$K7589=$B$1,Sheet2!$M7589,0))</f>
        <v>0</v>
      </c>
      <c r="O7589" s="38">
        <f>IF(AND(Sheet2!$K7589=$B$2,Sheet2!$L7589=1),Sheet2!$J7589+Sheet2!$M7589,IF(Sheet2!$K7589=$B$2,Sheet2!$M7589,0))</f>
        <v>0</v>
      </c>
    </row>
    <row r="7590" spans="14:15" x14ac:dyDescent="0.25">
      <c r="N7590" s="38">
        <f>IF(AND(Sheet2!$K7590=$B$1,Sheet2!$L7590=1),Sheet2!$I7590+Sheet2!$M7590,IF(Sheet2!$K7590=$B$1,Sheet2!$M7590,0))</f>
        <v>0</v>
      </c>
      <c r="O7590" s="38">
        <f>IF(AND(Sheet2!$K7590=$B$2,Sheet2!$L7590=1),Sheet2!$J7590+Sheet2!$M7590,IF(Sheet2!$K7590=$B$2,Sheet2!$M7590,0))</f>
        <v>0</v>
      </c>
    </row>
    <row r="7591" spans="14:15" x14ac:dyDescent="0.25">
      <c r="N7591" s="38">
        <f>IF(AND(Sheet2!$K7591=$B$1,Sheet2!$L7591=1),Sheet2!$I7591+Sheet2!$M7591,IF(Sheet2!$K7591=$B$1,Sheet2!$M7591,0))</f>
        <v>0</v>
      </c>
      <c r="O7591" s="38">
        <f>IF(AND(Sheet2!$K7591=$B$2,Sheet2!$L7591=1),Sheet2!$J7591+Sheet2!$M7591,IF(Sheet2!$K7591=$B$2,Sheet2!$M7591,0))</f>
        <v>0</v>
      </c>
    </row>
    <row r="7592" spans="14:15" x14ac:dyDescent="0.25">
      <c r="N7592" s="38">
        <f>IF(AND(Sheet2!$K7592=$B$1,Sheet2!$L7592=1),Sheet2!$I7592+Sheet2!$M7592,IF(Sheet2!$K7592=$B$1,Sheet2!$M7592,0))</f>
        <v>0</v>
      </c>
      <c r="O7592" s="38">
        <f>IF(AND(Sheet2!$K7592=$B$2,Sheet2!$L7592=1),Sheet2!$J7592+Sheet2!$M7592,IF(Sheet2!$K7592=$B$2,Sheet2!$M7592,0))</f>
        <v>0</v>
      </c>
    </row>
    <row r="7593" spans="14:15" x14ac:dyDescent="0.25">
      <c r="N7593" s="38">
        <f>IF(AND(Sheet2!$K7593=$B$1,Sheet2!$L7593=1),Sheet2!$I7593+Sheet2!$M7593,IF(Sheet2!$K7593=$B$1,Sheet2!$M7593,0))</f>
        <v>0</v>
      </c>
      <c r="O7593" s="38">
        <f>IF(AND(Sheet2!$K7593=$B$2,Sheet2!$L7593=1),Sheet2!$J7593+Sheet2!$M7593,IF(Sheet2!$K7593=$B$2,Sheet2!$M7593,0))</f>
        <v>0</v>
      </c>
    </row>
    <row r="7594" spans="14:15" x14ac:dyDescent="0.25">
      <c r="N7594" s="38">
        <f>IF(AND(Sheet2!$K7594=$B$1,Sheet2!$L7594=1),Sheet2!$I7594+Sheet2!$M7594,IF(Sheet2!$K7594=$B$1,Sheet2!$M7594,0))</f>
        <v>0</v>
      </c>
      <c r="O7594" s="38">
        <f>IF(AND(Sheet2!$K7594=$B$2,Sheet2!$L7594=1),Sheet2!$J7594+Sheet2!$M7594,IF(Sheet2!$K7594=$B$2,Sheet2!$M7594,0))</f>
        <v>0</v>
      </c>
    </row>
    <row r="7595" spans="14:15" x14ac:dyDescent="0.25">
      <c r="N7595" s="38">
        <f>IF(AND(Sheet2!$K7595=$B$1,Sheet2!$L7595=1),Sheet2!$I7595+Sheet2!$M7595,IF(Sheet2!$K7595=$B$1,Sheet2!$M7595,0))</f>
        <v>0</v>
      </c>
      <c r="O7595" s="38">
        <f>IF(AND(Sheet2!$K7595=$B$2,Sheet2!$L7595=1),Sheet2!$J7595+Sheet2!$M7595,IF(Sheet2!$K7595=$B$2,Sheet2!$M7595,0))</f>
        <v>0</v>
      </c>
    </row>
    <row r="7596" spans="14:15" x14ac:dyDescent="0.25">
      <c r="N7596" s="38">
        <f>IF(AND(Sheet2!$K7596=$B$1,Sheet2!$L7596=1),Sheet2!$I7596+Sheet2!$M7596,IF(Sheet2!$K7596=$B$1,Sheet2!$M7596,0))</f>
        <v>0</v>
      </c>
      <c r="O7596" s="38">
        <f>IF(AND(Sheet2!$K7596=$B$2,Sheet2!$L7596=1),Sheet2!$J7596+Sheet2!$M7596,IF(Sheet2!$K7596=$B$2,Sheet2!$M7596,0))</f>
        <v>0</v>
      </c>
    </row>
    <row r="7597" spans="14:15" x14ac:dyDescent="0.25">
      <c r="N7597" s="38">
        <f>IF(AND(Sheet2!$K7597=$B$1,Sheet2!$L7597=1),Sheet2!$I7597+Sheet2!$M7597,IF(Sheet2!$K7597=$B$1,Sheet2!$M7597,0))</f>
        <v>0</v>
      </c>
      <c r="O7597" s="38">
        <f>IF(AND(Sheet2!$K7597=$B$2,Sheet2!$L7597=1),Sheet2!$J7597+Sheet2!$M7597,IF(Sheet2!$K7597=$B$2,Sheet2!$M7597,0))</f>
        <v>0</v>
      </c>
    </row>
    <row r="7598" spans="14:15" x14ac:dyDescent="0.25">
      <c r="N7598" s="38">
        <f>IF(AND(Sheet2!$K7598=$B$1,Sheet2!$L7598=1),Sheet2!$I7598+Sheet2!$M7598,IF(Sheet2!$K7598=$B$1,Sheet2!$M7598,0))</f>
        <v>0</v>
      </c>
      <c r="O7598" s="38">
        <f>IF(AND(Sheet2!$K7598=$B$2,Sheet2!$L7598=1),Sheet2!$J7598+Sheet2!$M7598,IF(Sheet2!$K7598=$B$2,Sheet2!$M7598,0))</f>
        <v>0</v>
      </c>
    </row>
    <row r="7599" spans="14:15" x14ac:dyDescent="0.25">
      <c r="N7599" s="38">
        <f>IF(AND(Sheet2!$K7599=$B$1,Sheet2!$L7599=1),Sheet2!$I7599+Sheet2!$M7599,IF(Sheet2!$K7599=$B$1,Sheet2!$M7599,0))</f>
        <v>0</v>
      </c>
      <c r="O7599" s="38">
        <f>IF(AND(Sheet2!$K7599=$B$2,Sheet2!$L7599=1),Sheet2!$J7599+Sheet2!$M7599,IF(Sheet2!$K7599=$B$2,Sheet2!$M7599,0))</f>
        <v>0</v>
      </c>
    </row>
    <row r="7600" spans="14:15" x14ac:dyDescent="0.25">
      <c r="N7600" s="38">
        <f>IF(AND(Sheet2!$K7600=$B$1,Sheet2!$L7600=1),Sheet2!$I7600+Sheet2!$M7600,IF(Sheet2!$K7600=$B$1,Sheet2!$M7600,0))</f>
        <v>0</v>
      </c>
      <c r="O7600" s="38">
        <f>IF(AND(Sheet2!$K7600=$B$2,Sheet2!$L7600=1),Sheet2!$J7600+Sheet2!$M7600,IF(Sheet2!$K7600=$B$2,Sheet2!$M7600,0))</f>
        <v>0</v>
      </c>
    </row>
    <row r="7601" spans="14:15" x14ac:dyDescent="0.25">
      <c r="N7601" s="38">
        <f>IF(AND(Sheet2!$K7601=$B$1,Sheet2!$L7601=1),Sheet2!$I7601+Sheet2!$M7601,IF(Sheet2!$K7601=$B$1,Sheet2!$M7601,0))</f>
        <v>0</v>
      </c>
      <c r="O7601" s="38">
        <f>IF(AND(Sheet2!$K7601=$B$2,Sheet2!$L7601=1),Sheet2!$J7601+Sheet2!$M7601,IF(Sheet2!$K7601=$B$2,Sheet2!$M7601,0))</f>
        <v>0</v>
      </c>
    </row>
    <row r="7602" spans="14:15" x14ac:dyDescent="0.25">
      <c r="N7602" s="38">
        <f>IF(AND(Sheet2!$K7602=$B$1,Sheet2!$L7602=1),Sheet2!$I7602+Sheet2!$M7602,IF(Sheet2!$K7602=$B$1,Sheet2!$M7602,0))</f>
        <v>0</v>
      </c>
      <c r="O7602" s="38">
        <f>IF(AND(Sheet2!$K7602=$B$2,Sheet2!$L7602=1),Sheet2!$J7602+Sheet2!$M7602,IF(Sheet2!$K7602=$B$2,Sheet2!$M7602,0))</f>
        <v>0</v>
      </c>
    </row>
    <row r="7603" spans="14:15" x14ac:dyDescent="0.25">
      <c r="N7603" s="38">
        <f>IF(AND(Sheet2!$K7603=$B$1,Sheet2!$L7603=1),Sheet2!$I7603+Sheet2!$M7603,IF(Sheet2!$K7603=$B$1,Sheet2!$M7603,0))</f>
        <v>0</v>
      </c>
      <c r="O7603" s="38">
        <f>IF(AND(Sheet2!$K7603=$B$2,Sheet2!$L7603=1),Sheet2!$J7603+Sheet2!$M7603,IF(Sheet2!$K7603=$B$2,Sheet2!$M7603,0))</f>
        <v>0</v>
      </c>
    </row>
    <row r="7604" spans="14:15" x14ac:dyDescent="0.25">
      <c r="N7604" s="38">
        <f>IF(AND(Sheet2!$K7604=$B$1,Sheet2!$L7604=1),Sheet2!$I7604+Sheet2!$M7604,IF(Sheet2!$K7604=$B$1,Sheet2!$M7604,0))</f>
        <v>0</v>
      </c>
      <c r="O7604" s="38">
        <f>IF(AND(Sheet2!$K7604=$B$2,Sheet2!$L7604=1),Sheet2!$J7604+Sheet2!$M7604,IF(Sheet2!$K7604=$B$2,Sheet2!$M7604,0))</f>
        <v>0</v>
      </c>
    </row>
    <row r="7605" spans="14:15" x14ac:dyDescent="0.25">
      <c r="N7605" s="38">
        <f>IF(AND(Sheet2!$K7605=$B$1,Sheet2!$L7605=1),Sheet2!$I7605+Sheet2!$M7605,IF(Sheet2!$K7605=$B$1,Sheet2!$M7605,0))</f>
        <v>0</v>
      </c>
      <c r="O7605" s="38">
        <f>IF(AND(Sheet2!$K7605=$B$2,Sheet2!$L7605=1),Sheet2!$J7605+Sheet2!$M7605,IF(Sheet2!$K7605=$B$2,Sheet2!$M7605,0))</f>
        <v>0</v>
      </c>
    </row>
    <row r="7606" spans="14:15" x14ac:dyDescent="0.25">
      <c r="N7606" s="38">
        <f>IF(AND(Sheet2!$K7606=$B$1,Sheet2!$L7606=1),Sheet2!$I7606+Sheet2!$M7606,IF(Sheet2!$K7606=$B$1,Sheet2!$M7606,0))</f>
        <v>0</v>
      </c>
      <c r="O7606" s="38">
        <f>IF(AND(Sheet2!$K7606=$B$2,Sheet2!$L7606=1),Sheet2!$J7606+Sheet2!$M7606,IF(Sheet2!$K7606=$B$2,Sheet2!$M7606,0))</f>
        <v>0</v>
      </c>
    </row>
    <row r="7607" spans="14:15" x14ac:dyDescent="0.25">
      <c r="N7607" s="38">
        <f>IF(AND(Sheet2!$K7607=$B$1,Sheet2!$L7607=1),Sheet2!$I7607+Sheet2!$M7607,IF(Sheet2!$K7607=$B$1,Sheet2!$M7607,0))</f>
        <v>0</v>
      </c>
      <c r="O7607" s="38">
        <f>IF(AND(Sheet2!$K7607=$B$2,Sheet2!$L7607=1),Sheet2!$J7607+Sheet2!$M7607,IF(Sheet2!$K7607=$B$2,Sheet2!$M7607,0))</f>
        <v>0</v>
      </c>
    </row>
    <row r="7608" spans="14:15" x14ac:dyDescent="0.25">
      <c r="N7608" s="38">
        <f>IF(AND(Sheet2!$K7608=$B$1,Sheet2!$L7608=1),Sheet2!$I7608+Sheet2!$M7608,IF(Sheet2!$K7608=$B$1,Sheet2!$M7608,0))</f>
        <v>0</v>
      </c>
      <c r="O7608" s="38">
        <f>IF(AND(Sheet2!$K7608=$B$2,Sheet2!$L7608=1),Sheet2!$J7608+Sheet2!$M7608,IF(Sheet2!$K7608=$B$2,Sheet2!$M7608,0))</f>
        <v>0</v>
      </c>
    </row>
    <row r="7609" spans="14:15" x14ac:dyDescent="0.25">
      <c r="N7609" s="38">
        <f>IF(AND(Sheet2!$K7609=$B$1,Sheet2!$L7609=1),Sheet2!$I7609+Sheet2!$M7609,IF(Sheet2!$K7609=$B$1,Sheet2!$M7609,0))</f>
        <v>0</v>
      </c>
      <c r="O7609" s="38">
        <f>IF(AND(Sheet2!$K7609=$B$2,Sheet2!$L7609=1),Sheet2!$J7609+Sheet2!$M7609,IF(Sheet2!$K7609=$B$2,Sheet2!$M7609,0))</f>
        <v>0</v>
      </c>
    </row>
    <row r="7610" spans="14:15" x14ac:dyDescent="0.25">
      <c r="N7610" s="38">
        <f>IF(AND(Sheet2!$K7610=$B$1,Sheet2!$L7610=1),Sheet2!$I7610+Sheet2!$M7610,IF(Sheet2!$K7610=$B$1,Sheet2!$M7610,0))</f>
        <v>0</v>
      </c>
      <c r="O7610" s="38">
        <f>IF(AND(Sheet2!$K7610=$B$2,Sheet2!$L7610=1),Sheet2!$J7610+Sheet2!$M7610,IF(Sheet2!$K7610=$B$2,Sheet2!$M7610,0))</f>
        <v>0</v>
      </c>
    </row>
    <row r="7611" spans="14:15" x14ac:dyDescent="0.25">
      <c r="N7611" s="38">
        <f>IF(AND(Sheet2!$K7611=$B$1,Sheet2!$L7611=1),Sheet2!$I7611+Sheet2!$M7611,IF(Sheet2!$K7611=$B$1,Sheet2!$M7611,0))</f>
        <v>0</v>
      </c>
      <c r="O7611" s="38">
        <f>IF(AND(Sheet2!$K7611=$B$2,Sheet2!$L7611=1),Sheet2!$J7611+Sheet2!$M7611,IF(Sheet2!$K7611=$B$2,Sheet2!$M7611,0))</f>
        <v>0</v>
      </c>
    </row>
    <row r="7612" spans="14:15" x14ac:dyDescent="0.25">
      <c r="N7612" s="38">
        <f>IF(AND(Sheet2!$K7612=$B$1,Sheet2!$L7612=1),Sheet2!$I7612+Sheet2!$M7612,IF(Sheet2!$K7612=$B$1,Sheet2!$M7612,0))</f>
        <v>0</v>
      </c>
      <c r="O7612" s="38">
        <f>IF(AND(Sheet2!$K7612=$B$2,Sheet2!$L7612=1),Sheet2!$J7612+Sheet2!$M7612,IF(Sheet2!$K7612=$B$2,Sheet2!$M7612,0))</f>
        <v>0</v>
      </c>
    </row>
    <row r="7613" spans="14:15" x14ac:dyDescent="0.25">
      <c r="N7613" s="38">
        <f>IF(AND(Sheet2!$K7613=$B$1,Sheet2!$L7613=1),Sheet2!$I7613+Sheet2!$M7613,IF(Sheet2!$K7613=$B$1,Sheet2!$M7613,0))</f>
        <v>0</v>
      </c>
      <c r="O7613" s="38">
        <f>IF(AND(Sheet2!$K7613=$B$2,Sheet2!$L7613=1),Sheet2!$J7613+Sheet2!$M7613,IF(Sheet2!$K7613=$B$2,Sheet2!$M7613,0))</f>
        <v>0</v>
      </c>
    </row>
    <row r="7614" spans="14:15" x14ac:dyDescent="0.25">
      <c r="N7614" s="38">
        <f>IF(AND(Sheet2!$K7614=$B$1,Sheet2!$L7614=1),Sheet2!$I7614+Sheet2!$M7614,IF(Sheet2!$K7614=$B$1,Sheet2!$M7614,0))</f>
        <v>0</v>
      </c>
      <c r="O7614" s="38">
        <f>IF(AND(Sheet2!$K7614=$B$2,Sheet2!$L7614=1),Sheet2!$J7614+Sheet2!$M7614,IF(Sheet2!$K7614=$B$2,Sheet2!$M7614,0))</f>
        <v>0</v>
      </c>
    </row>
    <row r="7615" spans="14:15" x14ac:dyDescent="0.25">
      <c r="N7615" s="38">
        <f>IF(AND(Sheet2!$K7615=$B$1,Sheet2!$L7615=1),Sheet2!$I7615+Sheet2!$M7615,IF(Sheet2!$K7615=$B$1,Sheet2!$M7615,0))</f>
        <v>0</v>
      </c>
      <c r="O7615" s="38">
        <f>IF(AND(Sheet2!$K7615=$B$2,Sheet2!$L7615=1),Sheet2!$J7615+Sheet2!$M7615,IF(Sheet2!$K7615=$B$2,Sheet2!$M7615,0))</f>
        <v>0</v>
      </c>
    </row>
    <row r="7616" spans="14:15" x14ac:dyDescent="0.25">
      <c r="N7616" s="38">
        <f>IF(AND(Sheet2!$K7616=$B$1,Sheet2!$L7616=1),Sheet2!$I7616+Sheet2!$M7616,IF(Sheet2!$K7616=$B$1,Sheet2!$M7616,0))</f>
        <v>0</v>
      </c>
      <c r="O7616" s="38">
        <f>IF(AND(Sheet2!$K7616=$B$2,Sheet2!$L7616=1),Sheet2!$J7616+Sheet2!$M7616,IF(Sheet2!$K7616=$B$2,Sheet2!$M7616,0))</f>
        <v>0</v>
      </c>
    </row>
    <row r="7617" spans="14:15" x14ac:dyDescent="0.25">
      <c r="N7617" s="38">
        <f>IF(AND(Sheet2!$K7617=$B$1,Sheet2!$L7617=1),Sheet2!$I7617+Sheet2!$M7617,IF(Sheet2!$K7617=$B$1,Sheet2!$M7617,0))</f>
        <v>0</v>
      </c>
      <c r="O7617" s="38">
        <f>IF(AND(Sheet2!$K7617=$B$2,Sheet2!$L7617=1),Sheet2!$J7617+Sheet2!$M7617,IF(Sheet2!$K7617=$B$2,Sheet2!$M7617,0))</f>
        <v>0</v>
      </c>
    </row>
    <row r="7618" spans="14:15" x14ac:dyDescent="0.25">
      <c r="N7618" s="38">
        <f>IF(AND(Sheet2!$K7618=$B$1,Sheet2!$L7618=1),Sheet2!$I7618+Sheet2!$M7618,IF(Sheet2!$K7618=$B$1,Sheet2!$M7618,0))</f>
        <v>0</v>
      </c>
      <c r="O7618" s="38">
        <f>IF(AND(Sheet2!$K7618=$B$2,Sheet2!$L7618=1),Sheet2!$J7618+Sheet2!$M7618,IF(Sheet2!$K7618=$B$2,Sheet2!$M7618,0))</f>
        <v>0</v>
      </c>
    </row>
    <row r="7619" spans="14:15" x14ac:dyDescent="0.25">
      <c r="N7619" s="38">
        <f>IF(AND(Sheet2!$K7619=$B$1,Sheet2!$L7619=1),Sheet2!$I7619+Sheet2!$M7619,IF(Sheet2!$K7619=$B$1,Sheet2!$M7619,0))</f>
        <v>0</v>
      </c>
      <c r="O7619" s="38">
        <f>IF(AND(Sheet2!$K7619=$B$2,Sheet2!$L7619=1),Sheet2!$J7619+Sheet2!$M7619,IF(Sheet2!$K7619=$B$2,Sheet2!$M7619,0))</f>
        <v>0</v>
      </c>
    </row>
    <row r="7620" spans="14:15" x14ac:dyDescent="0.25">
      <c r="N7620" s="38">
        <f>IF(AND(Sheet2!$K7620=$B$1,Sheet2!$L7620=1),Sheet2!$I7620+Sheet2!$M7620,IF(Sheet2!$K7620=$B$1,Sheet2!$M7620,0))</f>
        <v>0</v>
      </c>
      <c r="O7620" s="38">
        <f>IF(AND(Sheet2!$K7620=$B$2,Sheet2!$L7620=1),Sheet2!$J7620+Sheet2!$M7620,IF(Sheet2!$K7620=$B$2,Sheet2!$M7620,0))</f>
        <v>0</v>
      </c>
    </row>
    <row r="7621" spans="14:15" x14ac:dyDescent="0.25">
      <c r="N7621" s="38">
        <f>IF(AND(Sheet2!$K7621=$B$1,Sheet2!$L7621=1),Sheet2!$I7621+Sheet2!$M7621,IF(Sheet2!$K7621=$B$1,Sheet2!$M7621,0))</f>
        <v>0</v>
      </c>
      <c r="O7621" s="38">
        <f>IF(AND(Sheet2!$K7621=$B$2,Sheet2!$L7621=1),Sheet2!$J7621+Sheet2!$M7621,IF(Sheet2!$K7621=$B$2,Sheet2!$M7621,0))</f>
        <v>0</v>
      </c>
    </row>
    <row r="7622" spans="14:15" x14ac:dyDescent="0.25">
      <c r="N7622" s="38">
        <f>IF(AND(Sheet2!$K7622=$B$1,Sheet2!$L7622=1),Sheet2!$I7622+Sheet2!$M7622,IF(Sheet2!$K7622=$B$1,Sheet2!$M7622,0))</f>
        <v>0</v>
      </c>
      <c r="O7622" s="38">
        <f>IF(AND(Sheet2!$K7622=$B$2,Sheet2!$L7622=1),Sheet2!$J7622+Sheet2!$M7622,IF(Sheet2!$K7622=$B$2,Sheet2!$M7622,0))</f>
        <v>0</v>
      </c>
    </row>
    <row r="7623" spans="14:15" x14ac:dyDescent="0.25">
      <c r="N7623" s="38">
        <f>IF(AND(Sheet2!$K7623=$B$1,Sheet2!$L7623=1),Sheet2!$I7623+Sheet2!$M7623,IF(Sheet2!$K7623=$B$1,Sheet2!$M7623,0))</f>
        <v>0</v>
      </c>
      <c r="O7623" s="38">
        <f>IF(AND(Sheet2!$K7623=$B$2,Sheet2!$L7623=1),Sheet2!$J7623+Sheet2!$M7623,IF(Sheet2!$K7623=$B$2,Sheet2!$M7623,0))</f>
        <v>0</v>
      </c>
    </row>
    <row r="7624" spans="14:15" x14ac:dyDescent="0.25">
      <c r="N7624" s="38">
        <f>IF(AND(Sheet2!$K7624=$B$1,Sheet2!$L7624=1),Sheet2!$I7624+Sheet2!$M7624,IF(Sheet2!$K7624=$B$1,Sheet2!$M7624,0))</f>
        <v>0</v>
      </c>
      <c r="O7624" s="38">
        <f>IF(AND(Sheet2!$K7624=$B$2,Sheet2!$L7624=1),Sheet2!$J7624+Sheet2!$M7624,IF(Sheet2!$K7624=$B$2,Sheet2!$M7624,0))</f>
        <v>0</v>
      </c>
    </row>
    <row r="7625" spans="14:15" x14ac:dyDescent="0.25">
      <c r="N7625" s="38">
        <f>IF(AND(Sheet2!$K7625=$B$1,Sheet2!$L7625=1),Sheet2!$I7625+Sheet2!$M7625,IF(Sheet2!$K7625=$B$1,Sheet2!$M7625,0))</f>
        <v>0</v>
      </c>
      <c r="O7625" s="38">
        <f>IF(AND(Sheet2!$K7625=$B$2,Sheet2!$L7625=1),Sheet2!$J7625+Sheet2!$M7625,IF(Sheet2!$K7625=$B$2,Sheet2!$M7625,0))</f>
        <v>0</v>
      </c>
    </row>
    <row r="7626" spans="14:15" x14ac:dyDescent="0.25">
      <c r="N7626" s="38">
        <f>IF(AND(Sheet2!$K7626=$B$1,Sheet2!$L7626=1),Sheet2!$I7626+Sheet2!$M7626,IF(Sheet2!$K7626=$B$1,Sheet2!$M7626,0))</f>
        <v>0</v>
      </c>
      <c r="O7626" s="38">
        <f>IF(AND(Sheet2!$K7626=$B$2,Sheet2!$L7626=1),Sheet2!$J7626+Sheet2!$M7626,IF(Sheet2!$K7626=$B$2,Sheet2!$M7626,0))</f>
        <v>0</v>
      </c>
    </row>
    <row r="7627" spans="14:15" x14ac:dyDescent="0.25">
      <c r="N7627" s="38">
        <f>IF(AND(Sheet2!$K7627=$B$1,Sheet2!$L7627=1),Sheet2!$I7627+Sheet2!$M7627,IF(Sheet2!$K7627=$B$1,Sheet2!$M7627,0))</f>
        <v>0</v>
      </c>
      <c r="O7627" s="38">
        <f>IF(AND(Sheet2!$K7627=$B$2,Sheet2!$L7627=1),Sheet2!$J7627+Sheet2!$M7627,IF(Sheet2!$K7627=$B$2,Sheet2!$M7627,0))</f>
        <v>0</v>
      </c>
    </row>
    <row r="7628" spans="14:15" x14ac:dyDescent="0.25">
      <c r="N7628" s="38">
        <f>IF(AND(Sheet2!$K7628=$B$1,Sheet2!$L7628=1),Sheet2!$I7628+Sheet2!$M7628,IF(Sheet2!$K7628=$B$1,Sheet2!$M7628,0))</f>
        <v>0</v>
      </c>
      <c r="O7628" s="38">
        <f>IF(AND(Sheet2!$K7628=$B$2,Sheet2!$L7628=1),Sheet2!$J7628+Sheet2!$M7628,IF(Sheet2!$K7628=$B$2,Sheet2!$M7628,0))</f>
        <v>0</v>
      </c>
    </row>
    <row r="7629" spans="14:15" x14ac:dyDescent="0.25">
      <c r="N7629" s="38">
        <f>IF(AND(Sheet2!$K7629=$B$1,Sheet2!$L7629=1),Sheet2!$I7629+Sheet2!$M7629,IF(Sheet2!$K7629=$B$1,Sheet2!$M7629,0))</f>
        <v>0</v>
      </c>
      <c r="O7629" s="38">
        <f>IF(AND(Sheet2!$K7629=$B$2,Sheet2!$L7629=1),Sheet2!$J7629+Sheet2!$M7629,IF(Sheet2!$K7629=$B$2,Sheet2!$M7629,0))</f>
        <v>0</v>
      </c>
    </row>
    <row r="7630" spans="14:15" x14ac:dyDescent="0.25">
      <c r="N7630" s="38">
        <f>IF(AND(Sheet2!$K7630=$B$1,Sheet2!$L7630=1),Sheet2!$I7630+Sheet2!$M7630,IF(Sheet2!$K7630=$B$1,Sheet2!$M7630,0))</f>
        <v>0</v>
      </c>
      <c r="O7630" s="38">
        <f>IF(AND(Sheet2!$K7630=$B$2,Sheet2!$L7630=1),Sheet2!$J7630+Sheet2!$M7630,IF(Sheet2!$K7630=$B$2,Sheet2!$M7630,0))</f>
        <v>0</v>
      </c>
    </row>
    <row r="7631" spans="14:15" x14ac:dyDescent="0.25">
      <c r="N7631" s="38">
        <f>IF(AND(Sheet2!$K7631=$B$1,Sheet2!$L7631=1),Sheet2!$I7631+Sheet2!$M7631,IF(Sheet2!$K7631=$B$1,Sheet2!$M7631,0))</f>
        <v>0</v>
      </c>
      <c r="O7631" s="38">
        <f>IF(AND(Sheet2!$K7631=$B$2,Sheet2!$L7631=1),Sheet2!$J7631+Sheet2!$M7631,IF(Sheet2!$K7631=$B$2,Sheet2!$M7631,0))</f>
        <v>0</v>
      </c>
    </row>
    <row r="7632" spans="14:15" x14ac:dyDescent="0.25">
      <c r="N7632" s="38">
        <f>IF(AND(Sheet2!$K7632=$B$1,Sheet2!$L7632=1),Sheet2!$I7632+Sheet2!$M7632,IF(Sheet2!$K7632=$B$1,Sheet2!$M7632,0))</f>
        <v>0</v>
      </c>
      <c r="O7632" s="38">
        <f>IF(AND(Sheet2!$K7632=$B$2,Sheet2!$L7632=1),Sheet2!$J7632+Sheet2!$M7632,IF(Sheet2!$K7632=$B$2,Sheet2!$M7632,0))</f>
        <v>0</v>
      </c>
    </row>
    <row r="7633" spans="14:15" x14ac:dyDescent="0.25">
      <c r="N7633" s="38">
        <f>IF(AND(Sheet2!$K7633=$B$1,Sheet2!$L7633=1),Sheet2!$I7633+Sheet2!$M7633,IF(Sheet2!$K7633=$B$1,Sheet2!$M7633,0))</f>
        <v>0</v>
      </c>
      <c r="O7633" s="38">
        <f>IF(AND(Sheet2!$K7633=$B$2,Sheet2!$L7633=1),Sheet2!$J7633+Sheet2!$M7633,IF(Sheet2!$K7633=$B$2,Sheet2!$M7633,0))</f>
        <v>0</v>
      </c>
    </row>
    <row r="7634" spans="14:15" x14ac:dyDescent="0.25">
      <c r="N7634" s="38">
        <f>IF(AND(Sheet2!$K7634=$B$1,Sheet2!$L7634=1),Sheet2!$I7634+Sheet2!$M7634,IF(Sheet2!$K7634=$B$1,Sheet2!$M7634,0))</f>
        <v>0</v>
      </c>
      <c r="O7634" s="38">
        <f>IF(AND(Sheet2!$K7634=$B$2,Sheet2!$L7634=1),Sheet2!$J7634+Sheet2!$M7634,IF(Sheet2!$K7634=$B$2,Sheet2!$M7634,0))</f>
        <v>0</v>
      </c>
    </row>
    <row r="7635" spans="14:15" x14ac:dyDescent="0.25">
      <c r="N7635" s="38">
        <f>IF(AND(Sheet2!$K7635=$B$1,Sheet2!$L7635=1),Sheet2!$I7635+Sheet2!$M7635,IF(Sheet2!$K7635=$B$1,Sheet2!$M7635,0))</f>
        <v>0</v>
      </c>
      <c r="O7635" s="38">
        <f>IF(AND(Sheet2!$K7635=$B$2,Sheet2!$L7635=1),Sheet2!$J7635+Sheet2!$M7635,IF(Sheet2!$K7635=$B$2,Sheet2!$M7635,0))</f>
        <v>0</v>
      </c>
    </row>
    <row r="7636" spans="14:15" x14ac:dyDescent="0.25">
      <c r="N7636" s="38">
        <f>IF(AND(Sheet2!$K7636=$B$1,Sheet2!$L7636=1),Sheet2!$I7636+Sheet2!$M7636,IF(Sheet2!$K7636=$B$1,Sheet2!$M7636,0))</f>
        <v>0</v>
      </c>
      <c r="O7636" s="38">
        <f>IF(AND(Sheet2!$K7636=$B$2,Sheet2!$L7636=1),Sheet2!$J7636+Sheet2!$M7636,IF(Sheet2!$K7636=$B$2,Sheet2!$M7636,0))</f>
        <v>0</v>
      </c>
    </row>
    <row r="7637" spans="14:15" x14ac:dyDescent="0.25">
      <c r="N7637" s="38">
        <f>IF(AND(Sheet2!$K7637=$B$1,Sheet2!$L7637=1),Sheet2!$I7637+Sheet2!$M7637,IF(Sheet2!$K7637=$B$1,Sheet2!$M7637,0))</f>
        <v>0</v>
      </c>
      <c r="O7637" s="38">
        <f>IF(AND(Sheet2!$K7637=$B$2,Sheet2!$L7637=1),Sheet2!$J7637+Sheet2!$M7637,IF(Sheet2!$K7637=$B$2,Sheet2!$M7637,0))</f>
        <v>0</v>
      </c>
    </row>
    <row r="7638" spans="14:15" x14ac:dyDescent="0.25">
      <c r="N7638" s="38">
        <f>IF(AND(Sheet2!$K7638=$B$1,Sheet2!$L7638=1),Sheet2!$I7638+Sheet2!$M7638,IF(Sheet2!$K7638=$B$1,Sheet2!$M7638,0))</f>
        <v>0</v>
      </c>
      <c r="O7638" s="38">
        <f>IF(AND(Sheet2!$K7638=$B$2,Sheet2!$L7638=1),Sheet2!$J7638+Sheet2!$M7638,IF(Sheet2!$K7638=$B$2,Sheet2!$M7638,0))</f>
        <v>0</v>
      </c>
    </row>
    <row r="7639" spans="14:15" x14ac:dyDescent="0.25">
      <c r="N7639" s="38">
        <f>IF(AND(Sheet2!$K7639=$B$1,Sheet2!$L7639=1),Sheet2!$I7639+Sheet2!$M7639,IF(Sheet2!$K7639=$B$1,Sheet2!$M7639,0))</f>
        <v>0</v>
      </c>
      <c r="O7639" s="38">
        <f>IF(AND(Sheet2!$K7639=$B$2,Sheet2!$L7639=1),Sheet2!$J7639+Sheet2!$M7639,IF(Sheet2!$K7639=$B$2,Sheet2!$M7639,0))</f>
        <v>0</v>
      </c>
    </row>
    <row r="7640" spans="14:15" x14ac:dyDescent="0.25">
      <c r="N7640" s="38">
        <f>IF(AND(Sheet2!$K7640=$B$1,Sheet2!$L7640=1),Sheet2!$I7640+Sheet2!$M7640,IF(Sheet2!$K7640=$B$1,Sheet2!$M7640,0))</f>
        <v>0</v>
      </c>
      <c r="O7640" s="38">
        <f>IF(AND(Sheet2!$K7640=$B$2,Sheet2!$L7640=1),Sheet2!$J7640+Sheet2!$M7640,IF(Sheet2!$K7640=$B$2,Sheet2!$M7640,0))</f>
        <v>0</v>
      </c>
    </row>
    <row r="7641" spans="14:15" x14ac:dyDescent="0.25">
      <c r="N7641" s="38">
        <f>IF(AND(Sheet2!$K7641=$B$1,Sheet2!$L7641=1),Sheet2!$I7641+Sheet2!$M7641,IF(Sheet2!$K7641=$B$1,Sheet2!$M7641,0))</f>
        <v>0</v>
      </c>
      <c r="O7641" s="38">
        <f>IF(AND(Sheet2!$K7641=$B$2,Sheet2!$L7641=1),Sheet2!$J7641+Sheet2!$M7641,IF(Sheet2!$K7641=$B$2,Sheet2!$M7641,0))</f>
        <v>0</v>
      </c>
    </row>
    <row r="7642" spans="14:15" x14ac:dyDescent="0.25">
      <c r="N7642" s="38">
        <f>IF(AND(Sheet2!$K7642=$B$1,Sheet2!$L7642=1),Sheet2!$I7642+Sheet2!$M7642,IF(Sheet2!$K7642=$B$1,Sheet2!$M7642,0))</f>
        <v>0</v>
      </c>
      <c r="O7642" s="38">
        <f>IF(AND(Sheet2!$K7642=$B$2,Sheet2!$L7642=1),Sheet2!$J7642+Sheet2!$M7642,IF(Sheet2!$K7642=$B$2,Sheet2!$M7642,0))</f>
        <v>0</v>
      </c>
    </row>
    <row r="7643" spans="14:15" x14ac:dyDescent="0.25">
      <c r="N7643" s="38">
        <f>IF(AND(Sheet2!$K7643=$B$1,Sheet2!$L7643=1),Sheet2!$I7643+Sheet2!$M7643,IF(Sheet2!$K7643=$B$1,Sheet2!$M7643,0))</f>
        <v>0</v>
      </c>
      <c r="O7643" s="38">
        <f>IF(AND(Sheet2!$K7643=$B$2,Sheet2!$L7643=1),Sheet2!$J7643+Sheet2!$M7643,IF(Sheet2!$K7643=$B$2,Sheet2!$M7643,0))</f>
        <v>0</v>
      </c>
    </row>
    <row r="7644" spans="14:15" x14ac:dyDescent="0.25">
      <c r="N7644" s="38">
        <f>IF(AND(Sheet2!$K7644=$B$1,Sheet2!$L7644=1),Sheet2!$I7644+Sheet2!$M7644,IF(Sheet2!$K7644=$B$1,Sheet2!$M7644,0))</f>
        <v>0</v>
      </c>
      <c r="O7644" s="38">
        <f>IF(AND(Sheet2!$K7644=$B$2,Sheet2!$L7644=1),Sheet2!$J7644+Sheet2!$M7644,IF(Sheet2!$K7644=$B$2,Sheet2!$M7644,0))</f>
        <v>0</v>
      </c>
    </row>
    <row r="7645" spans="14:15" x14ac:dyDescent="0.25">
      <c r="N7645" s="38">
        <f>IF(AND(Sheet2!$K7645=$B$1,Sheet2!$L7645=1),Sheet2!$I7645+Sheet2!$M7645,IF(Sheet2!$K7645=$B$1,Sheet2!$M7645,0))</f>
        <v>0</v>
      </c>
      <c r="O7645" s="38">
        <f>IF(AND(Sheet2!$K7645=$B$2,Sheet2!$L7645=1),Sheet2!$J7645+Sheet2!$M7645,IF(Sheet2!$K7645=$B$2,Sheet2!$M7645,0))</f>
        <v>0</v>
      </c>
    </row>
    <row r="7646" spans="14:15" x14ac:dyDescent="0.25">
      <c r="N7646" s="38">
        <f>IF(AND(Sheet2!$K7646=$B$1,Sheet2!$L7646=1),Sheet2!$I7646+Sheet2!$M7646,IF(Sheet2!$K7646=$B$1,Sheet2!$M7646,0))</f>
        <v>0</v>
      </c>
      <c r="O7646" s="38">
        <f>IF(AND(Sheet2!$K7646=$B$2,Sheet2!$L7646=1),Sheet2!$J7646+Sheet2!$M7646,IF(Sheet2!$K7646=$B$2,Sheet2!$M7646,0))</f>
        <v>0</v>
      </c>
    </row>
    <row r="7647" spans="14:15" x14ac:dyDescent="0.25">
      <c r="N7647" s="38">
        <f>IF(AND(Sheet2!$K7647=$B$1,Sheet2!$L7647=1),Sheet2!$I7647+Sheet2!$M7647,IF(Sheet2!$K7647=$B$1,Sheet2!$M7647,0))</f>
        <v>0</v>
      </c>
      <c r="O7647" s="38">
        <f>IF(AND(Sheet2!$K7647=$B$2,Sheet2!$L7647=1),Sheet2!$J7647+Sheet2!$M7647,IF(Sheet2!$K7647=$B$2,Sheet2!$M7647,0))</f>
        <v>0</v>
      </c>
    </row>
    <row r="7648" spans="14:15" x14ac:dyDescent="0.25">
      <c r="N7648" s="38">
        <f>IF(AND(Sheet2!$K7648=$B$1,Sheet2!$L7648=1),Sheet2!$I7648+Sheet2!$M7648,IF(Sheet2!$K7648=$B$1,Sheet2!$M7648,0))</f>
        <v>0</v>
      </c>
      <c r="O7648" s="38">
        <f>IF(AND(Sheet2!$K7648=$B$2,Sheet2!$L7648=1),Sheet2!$J7648+Sheet2!$M7648,IF(Sheet2!$K7648=$B$2,Sheet2!$M7648,0))</f>
        <v>0</v>
      </c>
    </row>
    <row r="7649" spans="14:15" x14ac:dyDescent="0.25">
      <c r="N7649" s="38">
        <f>IF(AND(Sheet2!$K7649=$B$1,Sheet2!$L7649=1),Sheet2!$I7649+Sheet2!$M7649,IF(Sheet2!$K7649=$B$1,Sheet2!$M7649,0))</f>
        <v>0</v>
      </c>
      <c r="O7649" s="38">
        <f>IF(AND(Sheet2!$K7649=$B$2,Sheet2!$L7649=1),Sheet2!$J7649+Sheet2!$M7649,IF(Sheet2!$K7649=$B$2,Sheet2!$M7649,0))</f>
        <v>0</v>
      </c>
    </row>
    <row r="7650" spans="14:15" x14ac:dyDescent="0.25">
      <c r="N7650" s="38">
        <f>IF(AND(Sheet2!$K7650=$B$1,Sheet2!$L7650=1),Sheet2!$I7650+Sheet2!$M7650,IF(Sheet2!$K7650=$B$1,Sheet2!$M7650,0))</f>
        <v>0</v>
      </c>
      <c r="O7650" s="38">
        <f>IF(AND(Sheet2!$K7650=$B$2,Sheet2!$L7650=1),Sheet2!$J7650+Sheet2!$M7650,IF(Sheet2!$K7650=$B$2,Sheet2!$M7650,0))</f>
        <v>0</v>
      </c>
    </row>
    <row r="7651" spans="14:15" x14ac:dyDescent="0.25">
      <c r="N7651" s="38">
        <f>IF(AND(Sheet2!$K7651=$B$1,Sheet2!$L7651=1),Sheet2!$I7651+Sheet2!$M7651,IF(Sheet2!$K7651=$B$1,Sheet2!$M7651,0))</f>
        <v>0</v>
      </c>
      <c r="O7651" s="38">
        <f>IF(AND(Sheet2!$K7651=$B$2,Sheet2!$L7651=1),Sheet2!$J7651+Sheet2!$M7651,IF(Sheet2!$K7651=$B$2,Sheet2!$M7651,0))</f>
        <v>0</v>
      </c>
    </row>
    <row r="7652" spans="14:15" x14ac:dyDescent="0.25">
      <c r="N7652" s="38">
        <f>IF(AND(Sheet2!$K7652=$B$1,Sheet2!$L7652=1),Sheet2!$I7652+Sheet2!$M7652,IF(Sheet2!$K7652=$B$1,Sheet2!$M7652,0))</f>
        <v>0</v>
      </c>
      <c r="O7652" s="38">
        <f>IF(AND(Sheet2!$K7652=$B$2,Sheet2!$L7652=1),Sheet2!$J7652+Sheet2!$M7652,IF(Sheet2!$K7652=$B$2,Sheet2!$M7652,0))</f>
        <v>0</v>
      </c>
    </row>
    <row r="7653" spans="14:15" x14ac:dyDescent="0.25">
      <c r="N7653" s="38">
        <f>IF(AND(Sheet2!$K7653=$B$1,Sheet2!$L7653=1),Sheet2!$I7653+Sheet2!$M7653,IF(Sheet2!$K7653=$B$1,Sheet2!$M7653,0))</f>
        <v>0</v>
      </c>
      <c r="O7653" s="38">
        <f>IF(AND(Sheet2!$K7653=$B$2,Sheet2!$L7653=1),Sheet2!$J7653+Sheet2!$M7653,IF(Sheet2!$K7653=$B$2,Sheet2!$M7653,0))</f>
        <v>0</v>
      </c>
    </row>
    <row r="7654" spans="14:15" x14ac:dyDescent="0.25">
      <c r="N7654" s="38">
        <f>IF(AND(Sheet2!$K7654=$B$1,Sheet2!$L7654=1),Sheet2!$I7654+Sheet2!$M7654,IF(Sheet2!$K7654=$B$1,Sheet2!$M7654,0))</f>
        <v>0</v>
      </c>
      <c r="O7654" s="38">
        <f>IF(AND(Sheet2!$K7654=$B$2,Sheet2!$L7654=1),Sheet2!$J7654+Sheet2!$M7654,IF(Sheet2!$K7654=$B$2,Sheet2!$M7654,0))</f>
        <v>0</v>
      </c>
    </row>
    <row r="7655" spans="14:15" x14ac:dyDescent="0.25">
      <c r="N7655" s="38">
        <f>IF(AND(Sheet2!$K7655=$B$1,Sheet2!$L7655=1),Sheet2!$I7655+Sheet2!$M7655,IF(Sheet2!$K7655=$B$1,Sheet2!$M7655,0))</f>
        <v>0</v>
      </c>
      <c r="O7655" s="38">
        <f>IF(AND(Sheet2!$K7655=$B$2,Sheet2!$L7655=1),Sheet2!$J7655+Sheet2!$M7655,IF(Sheet2!$K7655=$B$2,Sheet2!$M7655,0))</f>
        <v>0</v>
      </c>
    </row>
    <row r="7656" spans="14:15" x14ac:dyDescent="0.25">
      <c r="N7656" s="38">
        <f>IF(AND(Sheet2!$K7656=$B$1,Sheet2!$L7656=1),Sheet2!$I7656+Sheet2!$M7656,IF(Sheet2!$K7656=$B$1,Sheet2!$M7656,0))</f>
        <v>0</v>
      </c>
      <c r="O7656" s="38">
        <f>IF(AND(Sheet2!$K7656=$B$2,Sheet2!$L7656=1),Sheet2!$J7656+Sheet2!$M7656,IF(Sheet2!$K7656=$B$2,Sheet2!$M7656,0))</f>
        <v>0</v>
      </c>
    </row>
    <row r="7657" spans="14:15" x14ac:dyDescent="0.25">
      <c r="N7657" s="38">
        <f>IF(AND(Sheet2!$K7657=$B$1,Sheet2!$L7657=1),Sheet2!$I7657+Sheet2!$M7657,IF(Sheet2!$K7657=$B$1,Sheet2!$M7657,0))</f>
        <v>0</v>
      </c>
      <c r="O7657" s="38">
        <f>IF(AND(Sheet2!$K7657=$B$2,Sheet2!$L7657=1),Sheet2!$J7657+Sheet2!$M7657,IF(Sheet2!$K7657=$B$2,Sheet2!$M7657,0))</f>
        <v>0</v>
      </c>
    </row>
    <row r="7658" spans="14:15" x14ac:dyDescent="0.25">
      <c r="N7658" s="38">
        <f>IF(AND(Sheet2!$K7658=$B$1,Sheet2!$L7658=1),Sheet2!$I7658+Sheet2!$M7658,IF(Sheet2!$K7658=$B$1,Sheet2!$M7658,0))</f>
        <v>0</v>
      </c>
      <c r="O7658" s="38">
        <f>IF(AND(Sheet2!$K7658=$B$2,Sheet2!$L7658=1),Sheet2!$J7658+Sheet2!$M7658,IF(Sheet2!$K7658=$B$2,Sheet2!$M7658,0))</f>
        <v>0</v>
      </c>
    </row>
    <row r="7659" spans="14:15" x14ac:dyDescent="0.25">
      <c r="N7659" s="38">
        <f>IF(AND(Sheet2!$K7659=$B$1,Sheet2!$L7659=1),Sheet2!$I7659+Sheet2!$M7659,IF(Sheet2!$K7659=$B$1,Sheet2!$M7659,0))</f>
        <v>0</v>
      </c>
      <c r="O7659" s="38">
        <f>IF(AND(Sheet2!$K7659=$B$2,Sheet2!$L7659=1),Sheet2!$J7659+Sheet2!$M7659,IF(Sheet2!$K7659=$B$2,Sheet2!$M7659,0))</f>
        <v>0</v>
      </c>
    </row>
    <row r="7660" spans="14:15" x14ac:dyDescent="0.25">
      <c r="N7660" s="38">
        <f>IF(AND(Sheet2!$K7660=$B$1,Sheet2!$L7660=1),Sheet2!$I7660+Sheet2!$M7660,IF(Sheet2!$K7660=$B$1,Sheet2!$M7660,0))</f>
        <v>0</v>
      </c>
      <c r="O7660" s="38">
        <f>IF(AND(Sheet2!$K7660=$B$2,Sheet2!$L7660=1),Sheet2!$J7660+Sheet2!$M7660,IF(Sheet2!$K7660=$B$2,Sheet2!$M7660,0))</f>
        <v>0</v>
      </c>
    </row>
    <row r="7661" spans="14:15" x14ac:dyDescent="0.25">
      <c r="N7661" s="38">
        <f>IF(AND(Sheet2!$K7661=$B$1,Sheet2!$L7661=1),Sheet2!$I7661+Sheet2!$M7661,IF(Sheet2!$K7661=$B$1,Sheet2!$M7661,0))</f>
        <v>0</v>
      </c>
      <c r="O7661" s="38">
        <f>IF(AND(Sheet2!$K7661=$B$2,Sheet2!$L7661=1),Sheet2!$J7661+Sheet2!$M7661,IF(Sheet2!$K7661=$B$2,Sheet2!$M7661,0))</f>
        <v>0</v>
      </c>
    </row>
    <row r="7662" spans="14:15" x14ac:dyDescent="0.25">
      <c r="N7662" s="38">
        <f>IF(AND(Sheet2!$K7662=$B$1,Sheet2!$L7662=1),Sheet2!$I7662+Sheet2!$M7662,IF(Sheet2!$K7662=$B$1,Sheet2!$M7662,0))</f>
        <v>0</v>
      </c>
      <c r="O7662" s="38">
        <f>IF(AND(Sheet2!$K7662=$B$2,Sheet2!$L7662=1),Sheet2!$J7662+Sheet2!$M7662,IF(Sheet2!$K7662=$B$2,Sheet2!$M7662,0))</f>
        <v>0</v>
      </c>
    </row>
    <row r="7663" spans="14:15" x14ac:dyDescent="0.25">
      <c r="N7663" s="38">
        <f>IF(AND(Sheet2!$K7663=$B$1,Sheet2!$L7663=1),Sheet2!$I7663+Sheet2!$M7663,IF(Sheet2!$K7663=$B$1,Sheet2!$M7663,0))</f>
        <v>0</v>
      </c>
      <c r="O7663" s="38">
        <f>IF(AND(Sheet2!$K7663=$B$2,Sheet2!$L7663=1),Sheet2!$J7663+Sheet2!$M7663,IF(Sheet2!$K7663=$B$2,Sheet2!$M7663,0))</f>
        <v>0</v>
      </c>
    </row>
    <row r="7664" spans="14:15" x14ac:dyDescent="0.25">
      <c r="N7664" s="38">
        <f>IF(AND(Sheet2!$K7664=$B$1,Sheet2!$L7664=1),Sheet2!$I7664+Sheet2!$M7664,IF(Sheet2!$K7664=$B$1,Sheet2!$M7664,0))</f>
        <v>0</v>
      </c>
      <c r="O7664" s="38">
        <f>IF(AND(Sheet2!$K7664=$B$2,Sheet2!$L7664=1),Sheet2!$J7664+Sheet2!$M7664,IF(Sheet2!$K7664=$B$2,Sheet2!$M7664,0))</f>
        <v>0</v>
      </c>
    </row>
    <row r="7665" spans="14:15" x14ac:dyDescent="0.25">
      <c r="N7665" s="38">
        <f>IF(AND(Sheet2!$K7665=$B$1,Sheet2!$L7665=1),Sheet2!$I7665+Sheet2!$M7665,IF(Sheet2!$K7665=$B$1,Sheet2!$M7665,0))</f>
        <v>0</v>
      </c>
      <c r="O7665" s="38">
        <f>IF(AND(Sheet2!$K7665=$B$2,Sheet2!$L7665=1),Sheet2!$J7665+Sheet2!$M7665,IF(Sheet2!$K7665=$B$2,Sheet2!$M7665,0))</f>
        <v>0</v>
      </c>
    </row>
    <row r="7666" spans="14:15" x14ac:dyDescent="0.25">
      <c r="N7666" s="38">
        <f>IF(AND(Sheet2!$K7666=$B$1,Sheet2!$L7666=1),Sheet2!$I7666+Sheet2!$M7666,IF(Sheet2!$K7666=$B$1,Sheet2!$M7666,0))</f>
        <v>0</v>
      </c>
      <c r="O7666" s="38">
        <f>IF(AND(Sheet2!$K7666=$B$2,Sheet2!$L7666=1),Sheet2!$J7666+Sheet2!$M7666,IF(Sheet2!$K7666=$B$2,Sheet2!$M7666,0))</f>
        <v>0</v>
      </c>
    </row>
    <row r="7667" spans="14:15" x14ac:dyDescent="0.25">
      <c r="N7667" s="38">
        <f>IF(AND(Sheet2!$K7667=$B$1,Sheet2!$L7667=1),Sheet2!$I7667+Sheet2!$M7667,IF(Sheet2!$K7667=$B$1,Sheet2!$M7667,0))</f>
        <v>0</v>
      </c>
      <c r="O7667" s="38">
        <f>IF(AND(Sheet2!$K7667=$B$2,Sheet2!$L7667=1),Sheet2!$J7667+Sheet2!$M7667,IF(Sheet2!$K7667=$B$2,Sheet2!$M7667,0))</f>
        <v>0</v>
      </c>
    </row>
    <row r="7668" spans="14:15" x14ac:dyDescent="0.25">
      <c r="N7668" s="38">
        <f>IF(AND(Sheet2!$K7668=$B$1,Sheet2!$L7668=1),Sheet2!$I7668+Sheet2!$M7668,IF(Sheet2!$K7668=$B$1,Sheet2!$M7668,0))</f>
        <v>0</v>
      </c>
      <c r="O7668" s="38">
        <f>IF(AND(Sheet2!$K7668=$B$2,Sheet2!$L7668=1),Sheet2!$J7668+Sheet2!$M7668,IF(Sheet2!$K7668=$B$2,Sheet2!$M7668,0))</f>
        <v>0</v>
      </c>
    </row>
    <row r="7669" spans="14:15" x14ac:dyDescent="0.25">
      <c r="N7669" s="38">
        <f>IF(AND(Sheet2!$K7669=$B$1,Sheet2!$L7669=1),Sheet2!$I7669+Sheet2!$M7669,IF(Sheet2!$K7669=$B$1,Sheet2!$M7669,0))</f>
        <v>0</v>
      </c>
      <c r="O7669" s="38">
        <f>IF(AND(Sheet2!$K7669=$B$2,Sheet2!$L7669=1),Sheet2!$J7669+Sheet2!$M7669,IF(Sheet2!$K7669=$B$2,Sheet2!$M7669,0))</f>
        <v>0</v>
      </c>
    </row>
    <row r="7670" spans="14:15" x14ac:dyDescent="0.25">
      <c r="N7670" s="38">
        <f>IF(AND(Sheet2!$K7670=$B$1,Sheet2!$L7670=1),Sheet2!$I7670+Sheet2!$M7670,IF(Sheet2!$K7670=$B$1,Sheet2!$M7670,0))</f>
        <v>0</v>
      </c>
      <c r="O7670" s="38">
        <f>IF(AND(Sheet2!$K7670=$B$2,Sheet2!$L7670=1),Sheet2!$J7670+Sheet2!$M7670,IF(Sheet2!$K7670=$B$2,Sheet2!$M7670,0))</f>
        <v>0</v>
      </c>
    </row>
    <row r="7671" spans="14:15" x14ac:dyDescent="0.25">
      <c r="N7671" s="38">
        <f>IF(AND(Sheet2!$K7671=$B$1,Sheet2!$L7671=1),Sheet2!$I7671+Sheet2!$M7671,IF(Sheet2!$K7671=$B$1,Sheet2!$M7671,0))</f>
        <v>0</v>
      </c>
      <c r="O7671" s="38">
        <f>IF(AND(Sheet2!$K7671=$B$2,Sheet2!$L7671=1),Sheet2!$J7671+Sheet2!$M7671,IF(Sheet2!$K7671=$B$2,Sheet2!$M7671,0))</f>
        <v>0</v>
      </c>
    </row>
    <row r="7672" spans="14:15" x14ac:dyDescent="0.25">
      <c r="N7672" s="38">
        <f>IF(AND(Sheet2!$K7672=$B$1,Sheet2!$L7672=1),Sheet2!$I7672+Sheet2!$M7672,IF(Sheet2!$K7672=$B$1,Sheet2!$M7672,0))</f>
        <v>0</v>
      </c>
      <c r="O7672" s="38">
        <f>IF(AND(Sheet2!$K7672=$B$2,Sheet2!$L7672=1),Sheet2!$J7672+Sheet2!$M7672,IF(Sheet2!$K7672=$B$2,Sheet2!$M7672,0))</f>
        <v>0</v>
      </c>
    </row>
    <row r="7673" spans="14:15" x14ac:dyDescent="0.25">
      <c r="N7673" s="38">
        <f>IF(AND(Sheet2!$K7673=$B$1,Sheet2!$L7673=1),Sheet2!$I7673+Sheet2!$M7673,IF(Sheet2!$K7673=$B$1,Sheet2!$M7673,0))</f>
        <v>0</v>
      </c>
      <c r="O7673" s="38">
        <f>IF(AND(Sheet2!$K7673=$B$2,Sheet2!$L7673=1),Sheet2!$J7673+Sheet2!$M7673,IF(Sheet2!$K7673=$B$2,Sheet2!$M7673,0))</f>
        <v>0</v>
      </c>
    </row>
    <row r="7674" spans="14:15" x14ac:dyDescent="0.25">
      <c r="N7674" s="38">
        <f>IF(AND(Sheet2!$K7674=$B$1,Sheet2!$L7674=1),Sheet2!$I7674+Sheet2!$M7674,IF(Sheet2!$K7674=$B$1,Sheet2!$M7674,0))</f>
        <v>0</v>
      </c>
      <c r="O7674" s="38">
        <f>IF(AND(Sheet2!$K7674=$B$2,Sheet2!$L7674=1),Sheet2!$J7674+Sheet2!$M7674,IF(Sheet2!$K7674=$B$2,Sheet2!$M7674,0))</f>
        <v>0</v>
      </c>
    </row>
    <row r="7675" spans="14:15" x14ac:dyDescent="0.25">
      <c r="N7675" s="38">
        <f>IF(AND(Sheet2!$K7675=$B$1,Sheet2!$L7675=1),Sheet2!$I7675+Sheet2!$M7675,IF(Sheet2!$K7675=$B$1,Sheet2!$M7675,0))</f>
        <v>0</v>
      </c>
      <c r="O7675" s="38">
        <f>IF(AND(Sheet2!$K7675=$B$2,Sheet2!$L7675=1),Sheet2!$J7675+Sheet2!$M7675,IF(Sheet2!$K7675=$B$2,Sheet2!$M7675,0))</f>
        <v>0</v>
      </c>
    </row>
    <row r="7676" spans="14:15" x14ac:dyDescent="0.25">
      <c r="N7676" s="38">
        <f>IF(AND(Sheet2!$K7676=$B$1,Sheet2!$L7676=1),Sheet2!$I7676+Sheet2!$M7676,IF(Sheet2!$K7676=$B$1,Sheet2!$M7676,0))</f>
        <v>0</v>
      </c>
      <c r="O7676" s="38">
        <f>IF(AND(Sheet2!$K7676=$B$2,Sheet2!$L7676=1),Sheet2!$J7676+Sheet2!$M7676,IF(Sheet2!$K7676=$B$2,Sheet2!$M7676,0))</f>
        <v>0</v>
      </c>
    </row>
    <row r="7677" spans="14:15" x14ac:dyDescent="0.25">
      <c r="N7677" s="38">
        <f>IF(AND(Sheet2!$K7677=$B$1,Sheet2!$L7677=1),Sheet2!$I7677+Sheet2!$M7677,IF(Sheet2!$K7677=$B$1,Sheet2!$M7677,0))</f>
        <v>0</v>
      </c>
      <c r="O7677" s="38">
        <f>IF(AND(Sheet2!$K7677=$B$2,Sheet2!$L7677=1),Sheet2!$J7677+Sheet2!$M7677,IF(Sheet2!$K7677=$B$2,Sheet2!$M7677,0))</f>
        <v>0</v>
      </c>
    </row>
    <row r="7678" spans="14:15" x14ac:dyDescent="0.25">
      <c r="N7678" s="38">
        <f>IF(AND(Sheet2!$K7678=$B$1,Sheet2!$L7678=1),Sheet2!$I7678+Sheet2!$M7678,IF(Sheet2!$K7678=$B$1,Sheet2!$M7678,0))</f>
        <v>0</v>
      </c>
      <c r="O7678" s="38">
        <f>IF(AND(Sheet2!$K7678=$B$2,Sheet2!$L7678=1),Sheet2!$J7678+Sheet2!$M7678,IF(Sheet2!$K7678=$B$2,Sheet2!$M7678,0))</f>
        <v>0</v>
      </c>
    </row>
    <row r="7679" spans="14:15" x14ac:dyDescent="0.25">
      <c r="N7679" s="38">
        <f>IF(AND(Sheet2!$K7679=$B$1,Sheet2!$L7679=1),Sheet2!$I7679+Sheet2!$M7679,IF(Sheet2!$K7679=$B$1,Sheet2!$M7679,0))</f>
        <v>0</v>
      </c>
      <c r="O7679" s="38">
        <f>IF(AND(Sheet2!$K7679=$B$2,Sheet2!$L7679=1),Sheet2!$J7679+Sheet2!$M7679,IF(Sheet2!$K7679=$B$2,Sheet2!$M7679,0))</f>
        <v>0</v>
      </c>
    </row>
    <row r="7680" spans="14:15" x14ac:dyDescent="0.25">
      <c r="N7680" s="38">
        <f>IF(AND(Sheet2!$K7680=$B$1,Sheet2!$L7680=1),Sheet2!$I7680+Sheet2!$M7680,IF(Sheet2!$K7680=$B$1,Sheet2!$M7680,0))</f>
        <v>0</v>
      </c>
      <c r="O7680" s="38">
        <f>IF(AND(Sheet2!$K7680=$B$2,Sheet2!$L7680=1),Sheet2!$J7680+Sheet2!$M7680,IF(Sheet2!$K7680=$B$2,Sheet2!$M7680,0))</f>
        <v>0</v>
      </c>
    </row>
    <row r="7681" spans="14:15" x14ac:dyDescent="0.25">
      <c r="N7681" s="38">
        <f>IF(AND(Sheet2!$K7681=$B$1,Sheet2!$L7681=1),Sheet2!$I7681+Sheet2!$M7681,IF(Sheet2!$K7681=$B$1,Sheet2!$M7681,0))</f>
        <v>0</v>
      </c>
      <c r="O7681" s="38">
        <f>IF(AND(Sheet2!$K7681=$B$2,Sheet2!$L7681=1),Sheet2!$J7681+Sheet2!$M7681,IF(Sheet2!$K7681=$B$2,Sheet2!$M7681,0))</f>
        <v>0</v>
      </c>
    </row>
    <row r="7682" spans="14:15" x14ac:dyDescent="0.25">
      <c r="N7682" s="38">
        <f>IF(AND(Sheet2!$K7682=$B$1,Sheet2!$L7682=1),Sheet2!$I7682+Sheet2!$M7682,IF(Sheet2!$K7682=$B$1,Sheet2!$M7682,0))</f>
        <v>0</v>
      </c>
      <c r="O7682" s="38">
        <f>IF(AND(Sheet2!$K7682=$B$2,Sheet2!$L7682=1),Sheet2!$J7682+Sheet2!$M7682,IF(Sheet2!$K7682=$B$2,Sheet2!$M7682,0))</f>
        <v>0</v>
      </c>
    </row>
    <row r="7683" spans="14:15" x14ac:dyDescent="0.25">
      <c r="N7683" s="38">
        <f>IF(AND(Sheet2!$K7683=$B$1,Sheet2!$L7683=1),Sheet2!$I7683+Sheet2!$M7683,IF(Sheet2!$K7683=$B$1,Sheet2!$M7683,0))</f>
        <v>0</v>
      </c>
      <c r="O7683" s="38">
        <f>IF(AND(Sheet2!$K7683=$B$2,Sheet2!$L7683=1),Sheet2!$J7683+Sheet2!$M7683,IF(Sheet2!$K7683=$B$2,Sheet2!$M7683,0))</f>
        <v>0</v>
      </c>
    </row>
    <row r="7684" spans="14:15" x14ac:dyDescent="0.25">
      <c r="N7684" s="38">
        <f>IF(AND(Sheet2!$K7684=$B$1,Sheet2!$L7684=1),Sheet2!$I7684+Sheet2!$M7684,IF(Sheet2!$K7684=$B$1,Sheet2!$M7684,0))</f>
        <v>0</v>
      </c>
      <c r="O7684" s="38">
        <f>IF(AND(Sheet2!$K7684=$B$2,Sheet2!$L7684=1),Sheet2!$J7684+Sheet2!$M7684,IF(Sheet2!$K7684=$B$2,Sheet2!$M7684,0))</f>
        <v>0</v>
      </c>
    </row>
    <row r="7685" spans="14:15" x14ac:dyDescent="0.25">
      <c r="N7685" s="38">
        <f>IF(AND(Sheet2!$K7685=$B$1,Sheet2!$L7685=1),Sheet2!$I7685+Sheet2!$M7685,IF(Sheet2!$K7685=$B$1,Sheet2!$M7685,0))</f>
        <v>0</v>
      </c>
      <c r="O7685" s="38">
        <f>IF(AND(Sheet2!$K7685=$B$2,Sheet2!$L7685=1),Sheet2!$J7685+Sheet2!$M7685,IF(Sheet2!$K7685=$B$2,Sheet2!$M7685,0))</f>
        <v>0</v>
      </c>
    </row>
    <row r="7686" spans="14:15" x14ac:dyDescent="0.25">
      <c r="N7686" s="38">
        <f>IF(AND(Sheet2!$K7686=$B$1,Sheet2!$L7686=1),Sheet2!$I7686+Sheet2!$M7686,IF(Sheet2!$K7686=$B$1,Sheet2!$M7686,0))</f>
        <v>0</v>
      </c>
      <c r="O7686" s="38">
        <f>IF(AND(Sheet2!$K7686=$B$2,Sheet2!$L7686=1),Sheet2!$J7686+Sheet2!$M7686,IF(Sheet2!$K7686=$B$2,Sheet2!$M7686,0))</f>
        <v>0</v>
      </c>
    </row>
    <row r="7687" spans="14:15" x14ac:dyDescent="0.25">
      <c r="N7687" s="38">
        <f>IF(AND(Sheet2!$K7687=$B$1,Sheet2!$L7687=1),Sheet2!$I7687+Sheet2!$M7687,IF(Sheet2!$K7687=$B$1,Sheet2!$M7687,0))</f>
        <v>0</v>
      </c>
      <c r="O7687" s="38">
        <f>IF(AND(Sheet2!$K7687=$B$2,Sheet2!$L7687=1),Sheet2!$J7687+Sheet2!$M7687,IF(Sheet2!$K7687=$B$2,Sheet2!$M7687,0))</f>
        <v>0</v>
      </c>
    </row>
    <row r="7688" spans="14:15" x14ac:dyDescent="0.25">
      <c r="N7688" s="38">
        <f>IF(AND(Sheet2!$K7688=$B$1,Sheet2!$L7688=1),Sheet2!$I7688+Sheet2!$M7688,IF(Sheet2!$K7688=$B$1,Sheet2!$M7688,0))</f>
        <v>0</v>
      </c>
      <c r="O7688" s="38">
        <f>IF(AND(Sheet2!$K7688=$B$2,Sheet2!$L7688=1),Sheet2!$J7688+Sheet2!$M7688,IF(Sheet2!$K7688=$B$2,Sheet2!$M7688,0))</f>
        <v>0</v>
      </c>
    </row>
    <row r="7689" spans="14:15" x14ac:dyDescent="0.25">
      <c r="N7689" s="38">
        <f>IF(AND(Sheet2!$K7689=$B$1,Sheet2!$L7689=1),Sheet2!$I7689+Sheet2!$M7689,IF(Sheet2!$K7689=$B$1,Sheet2!$M7689,0))</f>
        <v>0</v>
      </c>
      <c r="O7689" s="38">
        <f>IF(AND(Sheet2!$K7689=$B$2,Sheet2!$L7689=1),Sheet2!$J7689+Sheet2!$M7689,IF(Sheet2!$K7689=$B$2,Sheet2!$M7689,0))</f>
        <v>0</v>
      </c>
    </row>
    <row r="7690" spans="14:15" x14ac:dyDescent="0.25">
      <c r="N7690" s="38">
        <f>IF(AND(Sheet2!$K7690=$B$1,Sheet2!$L7690=1),Sheet2!$I7690+Sheet2!$M7690,IF(Sheet2!$K7690=$B$1,Sheet2!$M7690,0))</f>
        <v>0</v>
      </c>
      <c r="O7690" s="38">
        <f>IF(AND(Sheet2!$K7690=$B$2,Sheet2!$L7690=1),Sheet2!$J7690+Sheet2!$M7690,IF(Sheet2!$K7690=$B$2,Sheet2!$M7690,0))</f>
        <v>0</v>
      </c>
    </row>
    <row r="7691" spans="14:15" x14ac:dyDescent="0.25">
      <c r="N7691" s="38">
        <f>IF(AND(Sheet2!$K7691=$B$1,Sheet2!$L7691=1),Sheet2!$I7691+Sheet2!$M7691,IF(Sheet2!$K7691=$B$1,Sheet2!$M7691,0))</f>
        <v>0</v>
      </c>
      <c r="O7691" s="38">
        <f>IF(AND(Sheet2!$K7691=$B$2,Sheet2!$L7691=1),Sheet2!$J7691+Sheet2!$M7691,IF(Sheet2!$K7691=$B$2,Sheet2!$M7691,0))</f>
        <v>0</v>
      </c>
    </row>
    <row r="7692" spans="14:15" x14ac:dyDescent="0.25">
      <c r="N7692" s="38">
        <f>IF(AND(Sheet2!$K7692=$B$1,Sheet2!$L7692=1),Sheet2!$I7692+Sheet2!$M7692,IF(Sheet2!$K7692=$B$1,Sheet2!$M7692,0))</f>
        <v>0</v>
      </c>
      <c r="O7692" s="38">
        <f>IF(AND(Sheet2!$K7692=$B$2,Sheet2!$L7692=1),Sheet2!$J7692+Sheet2!$M7692,IF(Sheet2!$K7692=$B$2,Sheet2!$M7692,0))</f>
        <v>0</v>
      </c>
    </row>
    <row r="7693" spans="14:15" x14ac:dyDescent="0.25">
      <c r="N7693" s="38">
        <f>IF(AND(Sheet2!$K7693=$B$1,Sheet2!$L7693=1),Sheet2!$I7693+Sheet2!$M7693,IF(Sheet2!$K7693=$B$1,Sheet2!$M7693,0))</f>
        <v>0</v>
      </c>
      <c r="O7693" s="38">
        <f>IF(AND(Sheet2!$K7693=$B$2,Sheet2!$L7693=1),Sheet2!$J7693+Sheet2!$M7693,IF(Sheet2!$K7693=$B$2,Sheet2!$M7693,0))</f>
        <v>0</v>
      </c>
    </row>
    <row r="7694" spans="14:15" x14ac:dyDescent="0.25">
      <c r="N7694" s="38">
        <f>IF(AND(Sheet2!$K7694=$B$1,Sheet2!$L7694=1),Sheet2!$I7694+Sheet2!$M7694,IF(Sheet2!$K7694=$B$1,Sheet2!$M7694,0))</f>
        <v>0</v>
      </c>
      <c r="O7694" s="38">
        <f>IF(AND(Sheet2!$K7694=$B$2,Sheet2!$L7694=1),Sheet2!$J7694+Sheet2!$M7694,IF(Sheet2!$K7694=$B$2,Sheet2!$M7694,0))</f>
        <v>0</v>
      </c>
    </row>
    <row r="7695" spans="14:15" x14ac:dyDescent="0.25">
      <c r="N7695" s="38">
        <f>IF(AND(Sheet2!$K7695=$B$1,Sheet2!$L7695=1),Sheet2!$I7695+Sheet2!$M7695,IF(Sheet2!$K7695=$B$1,Sheet2!$M7695,0))</f>
        <v>0</v>
      </c>
      <c r="O7695" s="38">
        <f>IF(AND(Sheet2!$K7695=$B$2,Sheet2!$L7695=1),Sheet2!$J7695+Sheet2!$M7695,IF(Sheet2!$K7695=$B$2,Sheet2!$M7695,0))</f>
        <v>0</v>
      </c>
    </row>
    <row r="7696" spans="14:15" x14ac:dyDescent="0.25">
      <c r="N7696" s="38">
        <f>IF(AND(Sheet2!$K7696=$B$1,Sheet2!$L7696=1),Sheet2!$I7696+Sheet2!$M7696,IF(Sheet2!$K7696=$B$1,Sheet2!$M7696,0))</f>
        <v>0</v>
      </c>
      <c r="O7696" s="38">
        <f>IF(AND(Sheet2!$K7696=$B$2,Sheet2!$L7696=1),Sheet2!$J7696+Sheet2!$M7696,IF(Sheet2!$K7696=$B$2,Sheet2!$M7696,0))</f>
        <v>0</v>
      </c>
    </row>
    <row r="7697" spans="14:15" x14ac:dyDescent="0.25">
      <c r="N7697" s="38">
        <f>IF(AND(Sheet2!$K7697=$B$1,Sheet2!$L7697=1),Sheet2!$I7697+Sheet2!$M7697,IF(Sheet2!$K7697=$B$1,Sheet2!$M7697,0))</f>
        <v>0</v>
      </c>
      <c r="O7697" s="38">
        <f>IF(AND(Sheet2!$K7697=$B$2,Sheet2!$L7697=1),Sheet2!$J7697+Sheet2!$M7697,IF(Sheet2!$K7697=$B$2,Sheet2!$M7697,0))</f>
        <v>0</v>
      </c>
    </row>
    <row r="7698" spans="14:15" x14ac:dyDescent="0.25">
      <c r="N7698" s="38">
        <f>IF(AND(Sheet2!$K7698=$B$1,Sheet2!$L7698=1),Sheet2!$I7698+Sheet2!$M7698,IF(Sheet2!$K7698=$B$1,Sheet2!$M7698,0))</f>
        <v>0</v>
      </c>
      <c r="O7698" s="38">
        <f>IF(AND(Sheet2!$K7698=$B$2,Sheet2!$L7698=1),Sheet2!$J7698+Sheet2!$M7698,IF(Sheet2!$K7698=$B$2,Sheet2!$M7698,0))</f>
        <v>0</v>
      </c>
    </row>
    <row r="7699" spans="14:15" x14ac:dyDescent="0.25">
      <c r="N7699" s="38">
        <f>IF(AND(Sheet2!$K7699=$B$1,Sheet2!$L7699=1),Sheet2!$I7699+Sheet2!$M7699,IF(Sheet2!$K7699=$B$1,Sheet2!$M7699,0))</f>
        <v>0</v>
      </c>
      <c r="O7699" s="38">
        <f>IF(AND(Sheet2!$K7699=$B$2,Sheet2!$L7699=1),Sheet2!$J7699+Sheet2!$M7699,IF(Sheet2!$K7699=$B$2,Sheet2!$M7699,0))</f>
        <v>0</v>
      </c>
    </row>
    <row r="7700" spans="14:15" x14ac:dyDescent="0.25">
      <c r="N7700" s="38">
        <f>IF(AND(Sheet2!$K7700=$B$1,Sheet2!$L7700=1),Sheet2!$I7700+Sheet2!$M7700,IF(Sheet2!$K7700=$B$1,Sheet2!$M7700,0))</f>
        <v>0</v>
      </c>
      <c r="O7700" s="38">
        <f>IF(AND(Sheet2!$K7700=$B$2,Sheet2!$L7700=1),Sheet2!$J7700+Sheet2!$M7700,IF(Sheet2!$K7700=$B$2,Sheet2!$M7700,0))</f>
        <v>0</v>
      </c>
    </row>
    <row r="7701" spans="14:15" x14ac:dyDescent="0.25">
      <c r="N7701" s="38">
        <f>IF(AND(Sheet2!$K7701=$B$1,Sheet2!$L7701=1),Sheet2!$I7701+Sheet2!$M7701,IF(Sheet2!$K7701=$B$1,Sheet2!$M7701,0))</f>
        <v>0</v>
      </c>
      <c r="O7701" s="38">
        <f>IF(AND(Sheet2!$K7701=$B$2,Sheet2!$L7701=1),Sheet2!$J7701+Sheet2!$M7701,IF(Sheet2!$K7701=$B$2,Sheet2!$M7701,0))</f>
        <v>0</v>
      </c>
    </row>
    <row r="7702" spans="14:15" x14ac:dyDescent="0.25">
      <c r="N7702" s="38">
        <f>IF(AND(Sheet2!$K7702=$B$1,Sheet2!$L7702=1),Sheet2!$I7702+Sheet2!$M7702,IF(Sheet2!$K7702=$B$1,Sheet2!$M7702,0))</f>
        <v>0</v>
      </c>
      <c r="O7702" s="38">
        <f>IF(AND(Sheet2!$K7702=$B$2,Sheet2!$L7702=1),Sheet2!$J7702+Sheet2!$M7702,IF(Sheet2!$K7702=$B$2,Sheet2!$M7702,0))</f>
        <v>0</v>
      </c>
    </row>
    <row r="7703" spans="14:15" x14ac:dyDescent="0.25">
      <c r="N7703" s="38">
        <f>IF(AND(Sheet2!$K7703=$B$1,Sheet2!$L7703=1),Sheet2!$I7703+Sheet2!$M7703,IF(Sheet2!$K7703=$B$1,Sheet2!$M7703,0))</f>
        <v>0</v>
      </c>
      <c r="O7703" s="38">
        <f>IF(AND(Sheet2!$K7703=$B$2,Sheet2!$L7703=1),Sheet2!$J7703+Sheet2!$M7703,IF(Sheet2!$K7703=$B$2,Sheet2!$M7703,0))</f>
        <v>0</v>
      </c>
    </row>
    <row r="7704" spans="14:15" x14ac:dyDescent="0.25">
      <c r="N7704" s="38">
        <f>IF(AND(Sheet2!$K7704=$B$1,Sheet2!$L7704=1),Sheet2!$I7704+Sheet2!$M7704,IF(Sheet2!$K7704=$B$1,Sheet2!$M7704,0))</f>
        <v>0</v>
      </c>
      <c r="O7704" s="38">
        <f>IF(AND(Sheet2!$K7704=$B$2,Sheet2!$L7704=1),Sheet2!$J7704+Sheet2!$M7704,IF(Sheet2!$K7704=$B$2,Sheet2!$M7704,0))</f>
        <v>0</v>
      </c>
    </row>
    <row r="7705" spans="14:15" x14ac:dyDescent="0.25">
      <c r="N7705" s="38">
        <f>IF(AND(Sheet2!$K7705=$B$1,Sheet2!$L7705=1),Sheet2!$I7705+Sheet2!$M7705,IF(Sheet2!$K7705=$B$1,Sheet2!$M7705,0))</f>
        <v>0</v>
      </c>
      <c r="O7705" s="38">
        <f>IF(AND(Sheet2!$K7705=$B$2,Sheet2!$L7705=1),Sheet2!$J7705+Sheet2!$M7705,IF(Sheet2!$K7705=$B$2,Sheet2!$M7705,0))</f>
        <v>0</v>
      </c>
    </row>
    <row r="7706" spans="14:15" x14ac:dyDescent="0.25">
      <c r="N7706" s="38">
        <f>IF(AND(Sheet2!$K7706=$B$1,Sheet2!$L7706=1),Sheet2!$I7706+Sheet2!$M7706,IF(Sheet2!$K7706=$B$1,Sheet2!$M7706,0))</f>
        <v>0</v>
      </c>
      <c r="O7706" s="38">
        <f>IF(AND(Sheet2!$K7706=$B$2,Sheet2!$L7706=1),Sheet2!$J7706+Sheet2!$M7706,IF(Sheet2!$K7706=$B$2,Sheet2!$M7706,0))</f>
        <v>0</v>
      </c>
    </row>
    <row r="7707" spans="14:15" x14ac:dyDescent="0.25">
      <c r="N7707" s="38">
        <f>IF(AND(Sheet2!$K7707=$B$1,Sheet2!$L7707=1),Sheet2!$I7707+Sheet2!$M7707,IF(Sheet2!$K7707=$B$1,Sheet2!$M7707,0))</f>
        <v>0</v>
      </c>
      <c r="O7707" s="38">
        <f>IF(AND(Sheet2!$K7707=$B$2,Sheet2!$L7707=1),Sheet2!$J7707+Sheet2!$M7707,IF(Sheet2!$K7707=$B$2,Sheet2!$M7707,0))</f>
        <v>0</v>
      </c>
    </row>
    <row r="7708" spans="14:15" x14ac:dyDescent="0.25">
      <c r="N7708" s="38">
        <f>IF(AND(Sheet2!$K7708=$B$1,Sheet2!$L7708=1),Sheet2!$I7708+Sheet2!$M7708,IF(Sheet2!$K7708=$B$1,Sheet2!$M7708,0))</f>
        <v>0</v>
      </c>
      <c r="O7708" s="38">
        <f>IF(AND(Sheet2!$K7708=$B$2,Sheet2!$L7708=1),Sheet2!$J7708+Sheet2!$M7708,IF(Sheet2!$K7708=$B$2,Sheet2!$M7708,0))</f>
        <v>0</v>
      </c>
    </row>
    <row r="7709" spans="14:15" x14ac:dyDescent="0.25">
      <c r="N7709" s="38">
        <f>IF(AND(Sheet2!$K7709=$B$1,Sheet2!$L7709=1),Sheet2!$I7709+Sheet2!$M7709,IF(Sheet2!$K7709=$B$1,Sheet2!$M7709,0))</f>
        <v>0</v>
      </c>
      <c r="O7709" s="38">
        <f>IF(AND(Sheet2!$K7709=$B$2,Sheet2!$L7709=1),Sheet2!$J7709+Sheet2!$M7709,IF(Sheet2!$K7709=$B$2,Sheet2!$M7709,0))</f>
        <v>0</v>
      </c>
    </row>
    <row r="7710" spans="14:15" x14ac:dyDescent="0.25">
      <c r="N7710" s="38">
        <f>IF(AND(Sheet2!$K7710=$B$1,Sheet2!$L7710=1),Sheet2!$I7710+Sheet2!$M7710,IF(Sheet2!$K7710=$B$1,Sheet2!$M7710,0))</f>
        <v>0</v>
      </c>
      <c r="O7710" s="38">
        <f>IF(AND(Sheet2!$K7710=$B$2,Sheet2!$L7710=1),Sheet2!$J7710+Sheet2!$M7710,IF(Sheet2!$K7710=$B$2,Sheet2!$M7710,0))</f>
        <v>0</v>
      </c>
    </row>
    <row r="7711" spans="14:15" x14ac:dyDescent="0.25">
      <c r="N7711" s="38">
        <f>IF(AND(Sheet2!$K7711=$B$1,Sheet2!$L7711=1),Sheet2!$I7711+Sheet2!$M7711,IF(Sheet2!$K7711=$B$1,Sheet2!$M7711,0))</f>
        <v>0</v>
      </c>
      <c r="O7711" s="38">
        <f>IF(AND(Sheet2!$K7711=$B$2,Sheet2!$L7711=1),Sheet2!$J7711+Sheet2!$M7711,IF(Sheet2!$K7711=$B$2,Sheet2!$M7711,0))</f>
        <v>0</v>
      </c>
    </row>
    <row r="7712" spans="14:15" x14ac:dyDescent="0.25">
      <c r="N7712" s="38">
        <f>IF(AND(Sheet2!$K7712=$B$1,Sheet2!$L7712=1),Sheet2!$I7712+Sheet2!$M7712,IF(Sheet2!$K7712=$B$1,Sheet2!$M7712,0))</f>
        <v>0</v>
      </c>
      <c r="O7712" s="38">
        <f>IF(AND(Sheet2!$K7712=$B$2,Sheet2!$L7712=1),Sheet2!$J7712+Sheet2!$M7712,IF(Sheet2!$K7712=$B$2,Sheet2!$M7712,0))</f>
        <v>0</v>
      </c>
    </row>
    <row r="7713" spans="14:15" x14ac:dyDescent="0.25">
      <c r="N7713" s="38">
        <f>IF(AND(Sheet2!$K7713=$B$1,Sheet2!$L7713=1),Sheet2!$I7713+Sheet2!$M7713,IF(Sheet2!$K7713=$B$1,Sheet2!$M7713,0))</f>
        <v>0</v>
      </c>
      <c r="O7713" s="38">
        <f>IF(AND(Sheet2!$K7713=$B$2,Sheet2!$L7713=1),Sheet2!$J7713+Sheet2!$M7713,IF(Sheet2!$K7713=$B$2,Sheet2!$M7713,0))</f>
        <v>0</v>
      </c>
    </row>
    <row r="7714" spans="14:15" x14ac:dyDescent="0.25">
      <c r="N7714" s="38">
        <f>IF(AND(Sheet2!$K7714=$B$1,Sheet2!$L7714=1),Sheet2!$I7714+Sheet2!$M7714,IF(Sheet2!$K7714=$B$1,Sheet2!$M7714,0))</f>
        <v>0</v>
      </c>
      <c r="O7714" s="38">
        <f>IF(AND(Sheet2!$K7714=$B$2,Sheet2!$L7714=1),Sheet2!$J7714+Sheet2!$M7714,IF(Sheet2!$K7714=$B$2,Sheet2!$M7714,0))</f>
        <v>0</v>
      </c>
    </row>
    <row r="7715" spans="14:15" x14ac:dyDescent="0.25">
      <c r="N7715" s="38">
        <f>IF(AND(Sheet2!$K7715=$B$1,Sheet2!$L7715=1),Sheet2!$I7715+Sheet2!$M7715,IF(Sheet2!$K7715=$B$1,Sheet2!$M7715,0))</f>
        <v>0</v>
      </c>
      <c r="O7715" s="38">
        <f>IF(AND(Sheet2!$K7715=$B$2,Sheet2!$L7715=1),Sheet2!$J7715+Sheet2!$M7715,IF(Sheet2!$K7715=$B$2,Sheet2!$M7715,0))</f>
        <v>0</v>
      </c>
    </row>
    <row r="7716" spans="14:15" x14ac:dyDescent="0.25">
      <c r="N7716" s="38">
        <f>IF(AND(Sheet2!$K7716=$B$1,Sheet2!$L7716=1),Sheet2!$I7716+Sheet2!$M7716,IF(Sheet2!$K7716=$B$1,Sheet2!$M7716,0))</f>
        <v>0</v>
      </c>
      <c r="O7716" s="38">
        <f>IF(AND(Sheet2!$K7716=$B$2,Sheet2!$L7716=1),Sheet2!$J7716+Sheet2!$M7716,IF(Sheet2!$K7716=$B$2,Sheet2!$M7716,0))</f>
        <v>0</v>
      </c>
    </row>
    <row r="7717" spans="14:15" x14ac:dyDescent="0.25">
      <c r="N7717" s="38">
        <f>IF(AND(Sheet2!$K7717=$B$1,Sheet2!$L7717=1),Sheet2!$I7717+Sheet2!$M7717,IF(Sheet2!$K7717=$B$1,Sheet2!$M7717,0))</f>
        <v>0</v>
      </c>
      <c r="O7717" s="38">
        <f>IF(AND(Sheet2!$K7717=$B$2,Sheet2!$L7717=1),Sheet2!$J7717+Sheet2!$M7717,IF(Sheet2!$K7717=$B$2,Sheet2!$M7717,0))</f>
        <v>0</v>
      </c>
    </row>
    <row r="7718" spans="14:15" x14ac:dyDescent="0.25">
      <c r="N7718" s="38">
        <f>IF(AND(Sheet2!$K7718=$B$1,Sheet2!$L7718=1),Sheet2!$I7718+Sheet2!$M7718,IF(Sheet2!$K7718=$B$1,Sheet2!$M7718,0))</f>
        <v>0</v>
      </c>
      <c r="O7718" s="38">
        <f>IF(AND(Sheet2!$K7718=$B$2,Sheet2!$L7718=1),Sheet2!$J7718+Sheet2!$M7718,IF(Sheet2!$K7718=$B$2,Sheet2!$M7718,0))</f>
        <v>0</v>
      </c>
    </row>
    <row r="7719" spans="14:15" x14ac:dyDescent="0.25">
      <c r="N7719" s="38">
        <f>IF(AND(Sheet2!$K7719=$B$1,Sheet2!$L7719=1),Sheet2!$I7719+Sheet2!$M7719,IF(Sheet2!$K7719=$B$1,Sheet2!$M7719,0))</f>
        <v>0</v>
      </c>
      <c r="O7719" s="38">
        <f>IF(AND(Sheet2!$K7719=$B$2,Sheet2!$L7719=1),Sheet2!$J7719+Sheet2!$M7719,IF(Sheet2!$K7719=$B$2,Sheet2!$M7719,0))</f>
        <v>0</v>
      </c>
    </row>
    <row r="7720" spans="14:15" x14ac:dyDescent="0.25">
      <c r="N7720" s="38">
        <f>IF(AND(Sheet2!$K7720=$B$1,Sheet2!$L7720=1),Sheet2!$I7720+Sheet2!$M7720,IF(Sheet2!$K7720=$B$1,Sheet2!$M7720,0))</f>
        <v>0</v>
      </c>
      <c r="O7720" s="38">
        <f>IF(AND(Sheet2!$K7720=$B$2,Sheet2!$L7720=1),Sheet2!$J7720+Sheet2!$M7720,IF(Sheet2!$K7720=$B$2,Sheet2!$M7720,0))</f>
        <v>0</v>
      </c>
    </row>
    <row r="7721" spans="14:15" x14ac:dyDescent="0.25">
      <c r="N7721" s="38">
        <f>IF(AND(Sheet2!$K7721=$B$1,Sheet2!$L7721=1),Sheet2!$I7721+Sheet2!$M7721,IF(Sheet2!$K7721=$B$1,Sheet2!$M7721,0))</f>
        <v>0</v>
      </c>
      <c r="O7721" s="38">
        <f>IF(AND(Sheet2!$K7721=$B$2,Sheet2!$L7721=1),Sheet2!$J7721+Sheet2!$M7721,IF(Sheet2!$K7721=$B$2,Sheet2!$M7721,0))</f>
        <v>0</v>
      </c>
    </row>
    <row r="7722" spans="14:15" x14ac:dyDescent="0.25">
      <c r="N7722" s="38">
        <f>IF(AND(Sheet2!$K7722=$B$1,Sheet2!$L7722=1),Sheet2!$I7722+Sheet2!$M7722,IF(Sheet2!$K7722=$B$1,Sheet2!$M7722,0))</f>
        <v>0</v>
      </c>
      <c r="O7722" s="38">
        <f>IF(AND(Sheet2!$K7722=$B$2,Sheet2!$L7722=1),Sheet2!$J7722+Sheet2!$M7722,IF(Sheet2!$K7722=$B$2,Sheet2!$M7722,0))</f>
        <v>0</v>
      </c>
    </row>
    <row r="7723" spans="14:15" x14ac:dyDescent="0.25">
      <c r="N7723" s="38">
        <f>IF(AND(Sheet2!$K7723=$B$1,Sheet2!$L7723=1),Sheet2!$I7723+Sheet2!$M7723,IF(Sheet2!$K7723=$B$1,Sheet2!$M7723,0))</f>
        <v>0</v>
      </c>
      <c r="O7723" s="38">
        <f>IF(AND(Sheet2!$K7723=$B$2,Sheet2!$L7723=1),Sheet2!$J7723+Sheet2!$M7723,IF(Sheet2!$K7723=$B$2,Sheet2!$M7723,0))</f>
        <v>0</v>
      </c>
    </row>
    <row r="7724" spans="14:15" x14ac:dyDescent="0.25">
      <c r="N7724" s="38">
        <f>IF(AND(Sheet2!$K7724=$B$1,Sheet2!$L7724=1),Sheet2!$I7724+Sheet2!$M7724,IF(Sheet2!$K7724=$B$1,Sheet2!$M7724,0))</f>
        <v>0</v>
      </c>
      <c r="O7724" s="38">
        <f>IF(AND(Sheet2!$K7724=$B$2,Sheet2!$L7724=1),Sheet2!$J7724+Sheet2!$M7724,IF(Sheet2!$K7724=$B$2,Sheet2!$M7724,0))</f>
        <v>0</v>
      </c>
    </row>
    <row r="7725" spans="14:15" x14ac:dyDescent="0.25">
      <c r="N7725" s="38">
        <f>IF(AND(Sheet2!$K7725=$B$1,Sheet2!$L7725=1),Sheet2!$I7725+Sheet2!$M7725,IF(Sheet2!$K7725=$B$1,Sheet2!$M7725,0))</f>
        <v>0</v>
      </c>
      <c r="O7725" s="38">
        <f>IF(AND(Sheet2!$K7725=$B$2,Sheet2!$L7725=1),Sheet2!$J7725+Sheet2!$M7725,IF(Sheet2!$K7725=$B$2,Sheet2!$M7725,0))</f>
        <v>0</v>
      </c>
    </row>
    <row r="7726" spans="14:15" x14ac:dyDescent="0.25">
      <c r="N7726" s="38">
        <f>IF(AND(Sheet2!$K7726=$B$1,Sheet2!$L7726=1),Sheet2!$I7726+Sheet2!$M7726,IF(Sheet2!$K7726=$B$1,Sheet2!$M7726,0))</f>
        <v>0</v>
      </c>
      <c r="O7726" s="38">
        <f>IF(AND(Sheet2!$K7726=$B$2,Sheet2!$L7726=1),Sheet2!$J7726+Sheet2!$M7726,IF(Sheet2!$K7726=$B$2,Sheet2!$M7726,0))</f>
        <v>0</v>
      </c>
    </row>
    <row r="7727" spans="14:15" x14ac:dyDescent="0.25">
      <c r="N7727" s="38">
        <f>IF(AND(Sheet2!$K7727=$B$1,Sheet2!$L7727=1),Sheet2!$I7727+Sheet2!$M7727,IF(Sheet2!$K7727=$B$1,Sheet2!$M7727,0))</f>
        <v>0</v>
      </c>
      <c r="O7727" s="38">
        <f>IF(AND(Sheet2!$K7727=$B$2,Sheet2!$L7727=1),Sheet2!$J7727+Sheet2!$M7727,IF(Sheet2!$K7727=$B$2,Sheet2!$M7727,0))</f>
        <v>0</v>
      </c>
    </row>
    <row r="7728" spans="14:15" x14ac:dyDescent="0.25">
      <c r="N7728" s="38">
        <f>IF(AND(Sheet2!$K7728=$B$1,Sheet2!$L7728=1),Sheet2!$I7728+Sheet2!$M7728,IF(Sheet2!$K7728=$B$1,Sheet2!$M7728,0))</f>
        <v>0</v>
      </c>
      <c r="O7728" s="38">
        <f>IF(AND(Sheet2!$K7728=$B$2,Sheet2!$L7728=1),Sheet2!$J7728+Sheet2!$M7728,IF(Sheet2!$K7728=$B$2,Sheet2!$M7728,0))</f>
        <v>0</v>
      </c>
    </row>
    <row r="7729" spans="14:15" x14ac:dyDescent="0.25">
      <c r="N7729" s="38">
        <f>IF(AND(Sheet2!$K7729=$B$1,Sheet2!$L7729=1),Sheet2!$I7729+Sheet2!$M7729,IF(Sheet2!$K7729=$B$1,Sheet2!$M7729,0))</f>
        <v>0</v>
      </c>
      <c r="O7729" s="38">
        <f>IF(AND(Sheet2!$K7729=$B$2,Sheet2!$L7729=1),Sheet2!$J7729+Sheet2!$M7729,IF(Sheet2!$K7729=$B$2,Sheet2!$M7729,0))</f>
        <v>0</v>
      </c>
    </row>
    <row r="7730" spans="14:15" x14ac:dyDescent="0.25">
      <c r="N7730" s="38">
        <f>IF(AND(Sheet2!$K7730=$B$1,Sheet2!$L7730=1),Sheet2!$I7730+Sheet2!$M7730,IF(Sheet2!$K7730=$B$1,Sheet2!$M7730,0))</f>
        <v>0</v>
      </c>
      <c r="O7730" s="38">
        <f>IF(AND(Sheet2!$K7730=$B$2,Sheet2!$L7730=1),Sheet2!$J7730+Sheet2!$M7730,IF(Sheet2!$K7730=$B$2,Sheet2!$M7730,0))</f>
        <v>0</v>
      </c>
    </row>
    <row r="7731" spans="14:15" x14ac:dyDescent="0.25">
      <c r="N7731" s="38">
        <f>IF(AND(Sheet2!$K7731=$B$1,Sheet2!$L7731=1),Sheet2!$I7731+Sheet2!$M7731,IF(Sheet2!$K7731=$B$1,Sheet2!$M7731,0))</f>
        <v>0</v>
      </c>
      <c r="O7731" s="38">
        <f>IF(AND(Sheet2!$K7731=$B$2,Sheet2!$L7731=1),Sheet2!$J7731+Sheet2!$M7731,IF(Sheet2!$K7731=$B$2,Sheet2!$M7731,0))</f>
        <v>0</v>
      </c>
    </row>
    <row r="7732" spans="14:15" x14ac:dyDescent="0.25">
      <c r="N7732" s="38">
        <f>IF(AND(Sheet2!$K7732=$B$1,Sheet2!$L7732=1),Sheet2!$I7732+Sheet2!$M7732,IF(Sheet2!$K7732=$B$1,Sheet2!$M7732,0))</f>
        <v>0</v>
      </c>
      <c r="O7732" s="38">
        <f>IF(AND(Sheet2!$K7732=$B$2,Sheet2!$L7732=1),Sheet2!$J7732+Sheet2!$M7732,IF(Sheet2!$K7732=$B$2,Sheet2!$M7732,0))</f>
        <v>0</v>
      </c>
    </row>
    <row r="7733" spans="14:15" x14ac:dyDescent="0.25">
      <c r="N7733" s="38">
        <f>IF(AND(Sheet2!$K7733=$B$1,Sheet2!$L7733=1),Sheet2!$I7733+Sheet2!$M7733,IF(Sheet2!$K7733=$B$1,Sheet2!$M7733,0))</f>
        <v>0</v>
      </c>
      <c r="O7733" s="38">
        <f>IF(AND(Sheet2!$K7733=$B$2,Sheet2!$L7733=1),Sheet2!$J7733+Sheet2!$M7733,IF(Sheet2!$K7733=$B$2,Sheet2!$M7733,0))</f>
        <v>0</v>
      </c>
    </row>
    <row r="7734" spans="14:15" x14ac:dyDescent="0.25">
      <c r="N7734" s="38">
        <f>IF(AND(Sheet2!$K7734=$B$1,Sheet2!$L7734=1),Sheet2!$I7734+Sheet2!$M7734,IF(Sheet2!$K7734=$B$1,Sheet2!$M7734,0))</f>
        <v>0</v>
      </c>
      <c r="O7734" s="38">
        <f>IF(AND(Sheet2!$K7734=$B$2,Sheet2!$L7734=1),Sheet2!$J7734+Sheet2!$M7734,IF(Sheet2!$K7734=$B$2,Sheet2!$M7734,0))</f>
        <v>0</v>
      </c>
    </row>
    <row r="7735" spans="14:15" x14ac:dyDescent="0.25">
      <c r="N7735" s="38">
        <f>IF(AND(Sheet2!$K7735=$B$1,Sheet2!$L7735=1),Sheet2!$I7735+Sheet2!$M7735,IF(Sheet2!$K7735=$B$1,Sheet2!$M7735,0))</f>
        <v>0</v>
      </c>
      <c r="O7735" s="38">
        <f>IF(AND(Sheet2!$K7735=$B$2,Sheet2!$L7735=1),Sheet2!$J7735+Sheet2!$M7735,IF(Sheet2!$K7735=$B$2,Sheet2!$M7735,0))</f>
        <v>0</v>
      </c>
    </row>
    <row r="7736" spans="14:15" x14ac:dyDescent="0.25">
      <c r="N7736" s="38">
        <f>IF(AND(Sheet2!$K7736=$B$1,Sheet2!$L7736=1),Sheet2!$I7736+Sheet2!$M7736,IF(Sheet2!$K7736=$B$1,Sheet2!$M7736,0))</f>
        <v>0</v>
      </c>
      <c r="O7736" s="38">
        <f>IF(AND(Sheet2!$K7736=$B$2,Sheet2!$L7736=1),Sheet2!$J7736+Sheet2!$M7736,IF(Sheet2!$K7736=$B$2,Sheet2!$M7736,0))</f>
        <v>0</v>
      </c>
    </row>
    <row r="7737" spans="14:15" x14ac:dyDescent="0.25">
      <c r="N7737" s="38">
        <f>IF(AND(Sheet2!$K7737=$B$1,Sheet2!$L7737=1),Sheet2!$I7737+Sheet2!$M7737,IF(Sheet2!$K7737=$B$1,Sheet2!$M7737,0))</f>
        <v>0</v>
      </c>
      <c r="O7737" s="38">
        <f>IF(AND(Sheet2!$K7737=$B$2,Sheet2!$L7737=1),Sheet2!$J7737+Sheet2!$M7737,IF(Sheet2!$K7737=$B$2,Sheet2!$M7737,0))</f>
        <v>0</v>
      </c>
    </row>
    <row r="7738" spans="14:15" x14ac:dyDescent="0.25">
      <c r="N7738" s="38">
        <f>IF(AND(Sheet2!$K7738=$B$1,Sheet2!$L7738=1),Sheet2!$I7738+Sheet2!$M7738,IF(Sheet2!$K7738=$B$1,Sheet2!$M7738,0))</f>
        <v>0</v>
      </c>
      <c r="O7738" s="38">
        <f>IF(AND(Sheet2!$K7738=$B$2,Sheet2!$L7738=1),Sheet2!$J7738+Sheet2!$M7738,IF(Sheet2!$K7738=$B$2,Sheet2!$M7738,0))</f>
        <v>0</v>
      </c>
    </row>
    <row r="7739" spans="14:15" x14ac:dyDescent="0.25">
      <c r="N7739" s="38">
        <f>IF(AND(Sheet2!$K7739=$B$1,Sheet2!$L7739=1),Sheet2!$I7739+Sheet2!$M7739,IF(Sheet2!$K7739=$B$1,Sheet2!$M7739,0))</f>
        <v>0</v>
      </c>
      <c r="O7739" s="38">
        <f>IF(AND(Sheet2!$K7739=$B$2,Sheet2!$L7739=1),Sheet2!$J7739+Sheet2!$M7739,IF(Sheet2!$K7739=$B$2,Sheet2!$M7739,0))</f>
        <v>0</v>
      </c>
    </row>
    <row r="7740" spans="14:15" x14ac:dyDescent="0.25">
      <c r="N7740" s="38">
        <f>IF(AND(Sheet2!$K7740=$B$1,Sheet2!$L7740=1),Sheet2!$I7740+Sheet2!$M7740,IF(Sheet2!$K7740=$B$1,Sheet2!$M7740,0))</f>
        <v>0</v>
      </c>
      <c r="O7740" s="38">
        <f>IF(AND(Sheet2!$K7740=$B$2,Sheet2!$L7740=1),Sheet2!$J7740+Sheet2!$M7740,IF(Sheet2!$K7740=$B$2,Sheet2!$M7740,0))</f>
        <v>0</v>
      </c>
    </row>
    <row r="7741" spans="14:15" x14ac:dyDescent="0.25">
      <c r="N7741" s="38">
        <f>IF(AND(Sheet2!$K7741=$B$1,Sheet2!$L7741=1),Sheet2!$I7741+Sheet2!$M7741,IF(Sheet2!$K7741=$B$1,Sheet2!$M7741,0))</f>
        <v>0</v>
      </c>
      <c r="O7741" s="38">
        <f>IF(AND(Sheet2!$K7741=$B$2,Sheet2!$L7741=1),Sheet2!$J7741+Sheet2!$M7741,IF(Sheet2!$K7741=$B$2,Sheet2!$M7741,0))</f>
        <v>0</v>
      </c>
    </row>
    <row r="7742" spans="14:15" x14ac:dyDescent="0.25">
      <c r="N7742" s="38">
        <f>IF(AND(Sheet2!$K7742=$B$1,Sheet2!$L7742=1),Sheet2!$I7742+Sheet2!$M7742,IF(Sheet2!$K7742=$B$1,Sheet2!$M7742,0))</f>
        <v>0</v>
      </c>
      <c r="O7742" s="38">
        <f>IF(AND(Sheet2!$K7742=$B$2,Sheet2!$L7742=1),Sheet2!$J7742+Sheet2!$M7742,IF(Sheet2!$K7742=$B$2,Sheet2!$M7742,0))</f>
        <v>0</v>
      </c>
    </row>
    <row r="7743" spans="14:15" x14ac:dyDescent="0.25">
      <c r="N7743" s="38">
        <f>IF(AND(Sheet2!$K7743=$B$1,Sheet2!$L7743=1),Sheet2!$I7743+Sheet2!$M7743,IF(Sheet2!$K7743=$B$1,Sheet2!$M7743,0))</f>
        <v>0</v>
      </c>
      <c r="O7743" s="38">
        <f>IF(AND(Sheet2!$K7743=$B$2,Sheet2!$L7743=1),Sheet2!$J7743+Sheet2!$M7743,IF(Sheet2!$K7743=$B$2,Sheet2!$M7743,0))</f>
        <v>0</v>
      </c>
    </row>
    <row r="7744" spans="14:15" x14ac:dyDescent="0.25">
      <c r="N7744" s="38">
        <f>IF(AND(Sheet2!$K7744=$B$1,Sheet2!$L7744=1),Sheet2!$I7744+Sheet2!$M7744,IF(Sheet2!$K7744=$B$1,Sheet2!$M7744,0))</f>
        <v>0</v>
      </c>
      <c r="O7744" s="38">
        <f>IF(AND(Sheet2!$K7744=$B$2,Sheet2!$L7744=1),Sheet2!$J7744+Sheet2!$M7744,IF(Sheet2!$K7744=$B$2,Sheet2!$M7744,0))</f>
        <v>0</v>
      </c>
    </row>
    <row r="7745" spans="14:15" x14ac:dyDescent="0.25">
      <c r="N7745" s="38">
        <f>IF(AND(Sheet2!$K7745=$B$1,Sheet2!$L7745=1),Sheet2!$I7745+Sheet2!$M7745,IF(Sheet2!$K7745=$B$1,Sheet2!$M7745,0))</f>
        <v>0</v>
      </c>
      <c r="O7745" s="38">
        <f>IF(AND(Sheet2!$K7745=$B$2,Sheet2!$L7745=1),Sheet2!$J7745+Sheet2!$M7745,IF(Sheet2!$K7745=$B$2,Sheet2!$M7745,0))</f>
        <v>0</v>
      </c>
    </row>
    <row r="7746" spans="14:15" x14ac:dyDescent="0.25">
      <c r="N7746" s="38">
        <f>IF(AND(Sheet2!$K7746=$B$1,Sheet2!$L7746=1),Sheet2!$I7746+Sheet2!$M7746,IF(Sheet2!$K7746=$B$1,Sheet2!$M7746,0))</f>
        <v>0</v>
      </c>
      <c r="O7746" s="38">
        <f>IF(AND(Sheet2!$K7746=$B$2,Sheet2!$L7746=1),Sheet2!$J7746+Sheet2!$M7746,IF(Sheet2!$K7746=$B$2,Sheet2!$M7746,0))</f>
        <v>0</v>
      </c>
    </row>
    <row r="7747" spans="14:15" x14ac:dyDescent="0.25">
      <c r="N7747" s="38">
        <f>IF(AND(Sheet2!$K7747=$B$1,Sheet2!$L7747=1),Sheet2!$I7747+Sheet2!$M7747,IF(Sheet2!$K7747=$B$1,Sheet2!$M7747,0))</f>
        <v>0</v>
      </c>
      <c r="O7747" s="38">
        <f>IF(AND(Sheet2!$K7747=$B$2,Sheet2!$L7747=1),Sheet2!$J7747+Sheet2!$M7747,IF(Sheet2!$K7747=$B$2,Sheet2!$M7747,0))</f>
        <v>0</v>
      </c>
    </row>
    <row r="7748" spans="14:15" x14ac:dyDescent="0.25">
      <c r="N7748" s="38">
        <f>IF(AND(Sheet2!$K7748=$B$1,Sheet2!$L7748=1),Sheet2!$I7748+Sheet2!$M7748,IF(Sheet2!$K7748=$B$1,Sheet2!$M7748,0))</f>
        <v>0</v>
      </c>
      <c r="O7748" s="38">
        <f>IF(AND(Sheet2!$K7748=$B$2,Sheet2!$L7748=1),Sheet2!$J7748+Sheet2!$M7748,IF(Sheet2!$K7748=$B$2,Sheet2!$M7748,0))</f>
        <v>0</v>
      </c>
    </row>
    <row r="7749" spans="14:15" x14ac:dyDescent="0.25">
      <c r="N7749" s="38">
        <f>IF(AND(Sheet2!$K7749=$B$1,Sheet2!$L7749=1),Sheet2!$I7749+Sheet2!$M7749,IF(Sheet2!$K7749=$B$1,Sheet2!$M7749,0))</f>
        <v>0</v>
      </c>
      <c r="O7749" s="38">
        <f>IF(AND(Sheet2!$K7749=$B$2,Sheet2!$L7749=1),Sheet2!$J7749+Sheet2!$M7749,IF(Sheet2!$K7749=$B$2,Sheet2!$M7749,0))</f>
        <v>0</v>
      </c>
    </row>
    <row r="7750" spans="14:15" x14ac:dyDescent="0.25">
      <c r="N7750" s="38">
        <f>IF(AND(Sheet2!$K7750=$B$1,Sheet2!$L7750=1),Sheet2!$I7750+Sheet2!$M7750,IF(Sheet2!$K7750=$B$1,Sheet2!$M7750,0))</f>
        <v>0</v>
      </c>
      <c r="O7750" s="38">
        <f>IF(AND(Sheet2!$K7750=$B$2,Sheet2!$L7750=1),Sheet2!$J7750+Sheet2!$M7750,IF(Sheet2!$K7750=$B$2,Sheet2!$M7750,0))</f>
        <v>0</v>
      </c>
    </row>
    <row r="7751" spans="14:15" x14ac:dyDescent="0.25">
      <c r="N7751" s="38">
        <f>IF(AND(Sheet2!$K7751=$B$1,Sheet2!$L7751=1),Sheet2!$I7751+Sheet2!$M7751,IF(Sheet2!$K7751=$B$1,Sheet2!$M7751,0))</f>
        <v>0</v>
      </c>
      <c r="O7751" s="38">
        <f>IF(AND(Sheet2!$K7751=$B$2,Sheet2!$L7751=1),Sheet2!$J7751+Sheet2!$M7751,IF(Sheet2!$K7751=$B$2,Sheet2!$M7751,0))</f>
        <v>0</v>
      </c>
    </row>
    <row r="7752" spans="14:15" x14ac:dyDescent="0.25">
      <c r="N7752" s="38">
        <f>IF(AND(Sheet2!$K7752=$B$1,Sheet2!$L7752=1),Sheet2!$I7752+Sheet2!$M7752,IF(Sheet2!$K7752=$B$1,Sheet2!$M7752,0))</f>
        <v>0</v>
      </c>
      <c r="O7752" s="38">
        <f>IF(AND(Sheet2!$K7752=$B$2,Sheet2!$L7752=1),Sheet2!$J7752+Sheet2!$M7752,IF(Sheet2!$K7752=$B$2,Sheet2!$M7752,0))</f>
        <v>0</v>
      </c>
    </row>
    <row r="7753" spans="14:15" x14ac:dyDescent="0.25">
      <c r="N7753" s="38">
        <f>IF(AND(Sheet2!$K7753=$B$1,Sheet2!$L7753=1),Sheet2!$I7753+Sheet2!$M7753,IF(Sheet2!$K7753=$B$1,Sheet2!$M7753,0))</f>
        <v>0</v>
      </c>
      <c r="O7753" s="38">
        <f>IF(AND(Sheet2!$K7753=$B$2,Sheet2!$L7753=1),Sheet2!$J7753+Sheet2!$M7753,IF(Sheet2!$K7753=$B$2,Sheet2!$M7753,0))</f>
        <v>0</v>
      </c>
    </row>
    <row r="7754" spans="14:15" x14ac:dyDescent="0.25">
      <c r="N7754" s="38">
        <f>IF(AND(Sheet2!$K7754=$B$1,Sheet2!$L7754=1),Sheet2!$I7754+Sheet2!$M7754,IF(Sheet2!$K7754=$B$1,Sheet2!$M7754,0))</f>
        <v>0</v>
      </c>
      <c r="O7754" s="38">
        <f>IF(AND(Sheet2!$K7754=$B$2,Sheet2!$L7754=1),Sheet2!$J7754+Sheet2!$M7754,IF(Sheet2!$K7754=$B$2,Sheet2!$M7754,0))</f>
        <v>0</v>
      </c>
    </row>
    <row r="7755" spans="14:15" x14ac:dyDescent="0.25">
      <c r="N7755" s="38">
        <f>IF(AND(Sheet2!$K7755=$B$1,Sheet2!$L7755=1),Sheet2!$I7755+Sheet2!$M7755,IF(Sheet2!$K7755=$B$1,Sheet2!$M7755,0))</f>
        <v>0</v>
      </c>
      <c r="O7755" s="38">
        <f>IF(AND(Sheet2!$K7755=$B$2,Sheet2!$L7755=1),Sheet2!$J7755+Sheet2!$M7755,IF(Sheet2!$K7755=$B$2,Sheet2!$M7755,0))</f>
        <v>0</v>
      </c>
    </row>
    <row r="7756" spans="14:15" x14ac:dyDescent="0.25">
      <c r="N7756" s="38">
        <f>IF(AND(Sheet2!$K7756=$B$1,Sheet2!$L7756=1),Sheet2!$I7756+Sheet2!$M7756,IF(Sheet2!$K7756=$B$1,Sheet2!$M7756,0))</f>
        <v>0</v>
      </c>
      <c r="O7756" s="38">
        <f>IF(AND(Sheet2!$K7756=$B$2,Sheet2!$L7756=1),Sheet2!$J7756+Sheet2!$M7756,IF(Sheet2!$K7756=$B$2,Sheet2!$M7756,0))</f>
        <v>0</v>
      </c>
    </row>
    <row r="7757" spans="14:15" x14ac:dyDescent="0.25">
      <c r="N7757" s="38">
        <f>IF(AND(Sheet2!$K7757=$B$1,Sheet2!$L7757=1),Sheet2!$I7757+Sheet2!$M7757,IF(Sheet2!$K7757=$B$1,Sheet2!$M7757,0))</f>
        <v>0</v>
      </c>
      <c r="O7757" s="38">
        <f>IF(AND(Sheet2!$K7757=$B$2,Sheet2!$L7757=1),Sheet2!$J7757+Sheet2!$M7757,IF(Sheet2!$K7757=$B$2,Sheet2!$M7757,0))</f>
        <v>0</v>
      </c>
    </row>
    <row r="7758" spans="14:15" x14ac:dyDescent="0.25">
      <c r="N7758" s="38">
        <f>IF(AND(Sheet2!$K7758=$B$1,Sheet2!$L7758=1),Sheet2!$I7758+Sheet2!$M7758,IF(Sheet2!$K7758=$B$1,Sheet2!$M7758,0))</f>
        <v>0</v>
      </c>
      <c r="O7758" s="38">
        <f>IF(AND(Sheet2!$K7758=$B$2,Sheet2!$L7758=1),Sheet2!$J7758+Sheet2!$M7758,IF(Sheet2!$K7758=$B$2,Sheet2!$M7758,0))</f>
        <v>0</v>
      </c>
    </row>
    <row r="7759" spans="14:15" x14ac:dyDescent="0.25">
      <c r="N7759" s="38">
        <f>IF(AND(Sheet2!$K7759=$B$1,Sheet2!$L7759=1),Sheet2!$I7759+Sheet2!$M7759,IF(Sheet2!$K7759=$B$1,Sheet2!$M7759,0))</f>
        <v>0</v>
      </c>
      <c r="O7759" s="38">
        <f>IF(AND(Sheet2!$K7759=$B$2,Sheet2!$L7759=1),Sheet2!$J7759+Sheet2!$M7759,IF(Sheet2!$K7759=$B$2,Sheet2!$M7759,0))</f>
        <v>0</v>
      </c>
    </row>
    <row r="7760" spans="14:15" x14ac:dyDescent="0.25">
      <c r="N7760" s="38">
        <f>IF(AND(Sheet2!$K7760=$B$1,Sheet2!$L7760=1),Sheet2!$I7760+Sheet2!$M7760,IF(Sheet2!$K7760=$B$1,Sheet2!$M7760,0))</f>
        <v>0</v>
      </c>
      <c r="O7760" s="38">
        <f>IF(AND(Sheet2!$K7760=$B$2,Sheet2!$L7760=1),Sheet2!$J7760+Sheet2!$M7760,IF(Sheet2!$K7760=$B$2,Sheet2!$M7760,0))</f>
        <v>0</v>
      </c>
    </row>
    <row r="7761" spans="14:15" x14ac:dyDescent="0.25">
      <c r="N7761" s="38">
        <f>IF(AND(Sheet2!$K7761=$B$1,Sheet2!$L7761=1),Sheet2!$I7761+Sheet2!$M7761,IF(Sheet2!$K7761=$B$1,Sheet2!$M7761,0))</f>
        <v>0</v>
      </c>
      <c r="O7761" s="38">
        <f>IF(AND(Sheet2!$K7761=$B$2,Sheet2!$L7761=1),Sheet2!$J7761+Sheet2!$M7761,IF(Sheet2!$K7761=$B$2,Sheet2!$M7761,0))</f>
        <v>0</v>
      </c>
    </row>
    <row r="7762" spans="14:15" x14ac:dyDescent="0.25">
      <c r="N7762" s="38">
        <f>IF(AND(Sheet2!$K7762=$B$1,Sheet2!$L7762=1),Sheet2!$I7762+Sheet2!$M7762,IF(Sheet2!$K7762=$B$1,Sheet2!$M7762,0))</f>
        <v>0</v>
      </c>
      <c r="O7762" s="38">
        <f>IF(AND(Sheet2!$K7762=$B$2,Sheet2!$L7762=1),Sheet2!$J7762+Sheet2!$M7762,IF(Sheet2!$K7762=$B$2,Sheet2!$M7762,0))</f>
        <v>0</v>
      </c>
    </row>
    <row r="7763" spans="14:15" x14ac:dyDescent="0.25">
      <c r="N7763" s="38">
        <f>IF(AND(Sheet2!$K7763=$B$1,Sheet2!$L7763=1),Sheet2!$I7763+Sheet2!$M7763,IF(Sheet2!$K7763=$B$1,Sheet2!$M7763,0))</f>
        <v>0</v>
      </c>
      <c r="O7763" s="38">
        <f>IF(AND(Sheet2!$K7763=$B$2,Sheet2!$L7763=1),Sheet2!$J7763+Sheet2!$M7763,IF(Sheet2!$K7763=$B$2,Sheet2!$M7763,0))</f>
        <v>0</v>
      </c>
    </row>
    <row r="7764" spans="14:15" x14ac:dyDescent="0.25">
      <c r="N7764" s="38">
        <f>IF(AND(Sheet2!$K7764=$B$1,Sheet2!$L7764=1),Sheet2!$I7764+Sheet2!$M7764,IF(Sheet2!$K7764=$B$1,Sheet2!$M7764,0))</f>
        <v>0</v>
      </c>
      <c r="O7764" s="38">
        <f>IF(AND(Sheet2!$K7764=$B$2,Sheet2!$L7764=1),Sheet2!$J7764+Sheet2!$M7764,IF(Sheet2!$K7764=$B$2,Sheet2!$M7764,0))</f>
        <v>0</v>
      </c>
    </row>
    <row r="7765" spans="14:15" x14ac:dyDescent="0.25">
      <c r="N7765" s="38">
        <f>IF(AND(Sheet2!$K7765=$B$1,Sheet2!$L7765=1),Sheet2!$I7765+Sheet2!$M7765,IF(Sheet2!$K7765=$B$1,Sheet2!$M7765,0))</f>
        <v>0</v>
      </c>
      <c r="O7765" s="38">
        <f>IF(AND(Sheet2!$K7765=$B$2,Sheet2!$L7765=1),Sheet2!$J7765+Sheet2!$M7765,IF(Sheet2!$K7765=$B$2,Sheet2!$M7765,0))</f>
        <v>0</v>
      </c>
    </row>
    <row r="7766" spans="14:15" x14ac:dyDescent="0.25">
      <c r="N7766" s="38">
        <f>IF(AND(Sheet2!$K7766=$B$1,Sheet2!$L7766=1),Sheet2!$I7766+Sheet2!$M7766,IF(Sheet2!$K7766=$B$1,Sheet2!$M7766,0))</f>
        <v>0</v>
      </c>
      <c r="O7766" s="38">
        <f>IF(AND(Sheet2!$K7766=$B$2,Sheet2!$L7766=1),Sheet2!$J7766+Sheet2!$M7766,IF(Sheet2!$K7766=$B$2,Sheet2!$M7766,0))</f>
        <v>0</v>
      </c>
    </row>
    <row r="7767" spans="14:15" x14ac:dyDescent="0.25">
      <c r="N7767" s="38">
        <f>IF(AND(Sheet2!$K7767=$B$1,Sheet2!$L7767=1),Sheet2!$I7767+Sheet2!$M7767,IF(Sheet2!$K7767=$B$1,Sheet2!$M7767,0))</f>
        <v>0</v>
      </c>
      <c r="O7767" s="38">
        <f>IF(AND(Sheet2!$K7767=$B$2,Sheet2!$L7767=1),Sheet2!$J7767+Sheet2!$M7767,IF(Sheet2!$K7767=$B$2,Sheet2!$M7767,0))</f>
        <v>0</v>
      </c>
    </row>
    <row r="7768" spans="14:15" x14ac:dyDescent="0.25">
      <c r="N7768" s="38">
        <f>IF(AND(Sheet2!$K7768=$B$1,Sheet2!$L7768=1),Sheet2!$I7768+Sheet2!$M7768,IF(Sheet2!$K7768=$B$1,Sheet2!$M7768,0))</f>
        <v>0</v>
      </c>
      <c r="O7768" s="38">
        <f>IF(AND(Sheet2!$K7768=$B$2,Sheet2!$L7768=1),Sheet2!$J7768+Sheet2!$M7768,IF(Sheet2!$K7768=$B$2,Sheet2!$M7768,0))</f>
        <v>0</v>
      </c>
    </row>
    <row r="7769" spans="14:15" x14ac:dyDescent="0.25">
      <c r="N7769" s="38">
        <f>IF(AND(Sheet2!$K7769=$B$1,Sheet2!$L7769=1),Sheet2!$I7769+Sheet2!$M7769,IF(Sheet2!$K7769=$B$1,Sheet2!$M7769,0))</f>
        <v>0</v>
      </c>
      <c r="O7769" s="38">
        <f>IF(AND(Sheet2!$K7769=$B$2,Sheet2!$L7769=1),Sheet2!$J7769+Sheet2!$M7769,IF(Sheet2!$K7769=$B$2,Sheet2!$M7769,0))</f>
        <v>0</v>
      </c>
    </row>
    <row r="7770" spans="14:15" x14ac:dyDescent="0.25">
      <c r="N7770" s="38">
        <f>IF(AND(Sheet2!$K7770=$B$1,Sheet2!$L7770=1),Sheet2!$I7770+Sheet2!$M7770,IF(Sheet2!$K7770=$B$1,Sheet2!$M7770,0))</f>
        <v>0</v>
      </c>
      <c r="O7770" s="38">
        <f>IF(AND(Sheet2!$K7770=$B$2,Sheet2!$L7770=1),Sheet2!$J7770+Sheet2!$M7770,IF(Sheet2!$K7770=$B$2,Sheet2!$M7770,0))</f>
        <v>0</v>
      </c>
    </row>
    <row r="7771" spans="14:15" x14ac:dyDescent="0.25">
      <c r="N7771" s="38">
        <f>IF(AND(Sheet2!$K7771=$B$1,Sheet2!$L7771=1),Sheet2!$I7771+Sheet2!$M7771,IF(Sheet2!$K7771=$B$1,Sheet2!$M7771,0))</f>
        <v>0</v>
      </c>
      <c r="O7771" s="38">
        <f>IF(AND(Sheet2!$K7771=$B$2,Sheet2!$L7771=1),Sheet2!$J7771+Sheet2!$M7771,IF(Sheet2!$K7771=$B$2,Sheet2!$M7771,0))</f>
        <v>0</v>
      </c>
    </row>
    <row r="7772" spans="14:15" x14ac:dyDescent="0.25">
      <c r="N7772" s="38">
        <f>IF(AND(Sheet2!$K7772=$B$1,Sheet2!$L7772=1),Sheet2!$I7772+Sheet2!$M7772,IF(Sheet2!$K7772=$B$1,Sheet2!$M7772,0))</f>
        <v>0</v>
      </c>
      <c r="O7772" s="38">
        <f>IF(AND(Sheet2!$K7772=$B$2,Sheet2!$L7772=1),Sheet2!$J7772+Sheet2!$M7772,IF(Sheet2!$K7772=$B$2,Sheet2!$M7772,0))</f>
        <v>0</v>
      </c>
    </row>
    <row r="7773" spans="14:15" x14ac:dyDescent="0.25">
      <c r="N7773" s="38">
        <f>IF(AND(Sheet2!$K7773=$B$1,Sheet2!$L7773=1),Sheet2!$I7773+Sheet2!$M7773,IF(Sheet2!$K7773=$B$1,Sheet2!$M7773,0))</f>
        <v>0</v>
      </c>
      <c r="O7773" s="38">
        <f>IF(AND(Sheet2!$K7773=$B$2,Sheet2!$L7773=1),Sheet2!$J7773+Sheet2!$M7773,IF(Sheet2!$K7773=$B$2,Sheet2!$M7773,0))</f>
        <v>0</v>
      </c>
    </row>
    <row r="7774" spans="14:15" x14ac:dyDescent="0.25">
      <c r="N7774" s="38">
        <f>IF(AND(Sheet2!$K7774=$B$1,Sheet2!$L7774=1),Sheet2!$I7774+Sheet2!$M7774,IF(Sheet2!$K7774=$B$1,Sheet2!$M7774,0))</f>
        <v>0</v>
      </c>
      <c r="O7774" s="38">
        <f>IF(AND(Sheet2!$K7774=$B$2,Sheet2!$L7774=1),Sheet2!$J7774+Sheet2!$M7774,IF(Sheet2!$K7774=$B$2,Sheet2!$M7774,0))</f>
        <v>0</v>
      </c>
    </row>
    <row r="7775" spans="14:15" x14ac:dyDescent="0.25">
      <c r="N7775" s="38">
        <f>IF(AND(Sheet2!$K7775=$B$1,Sheet2!$L7775=1),Sheet2!$I7775+Sheet2!$M7775,IF(Sheet2!$K7775=$B$1,Sheet2!$M7775,0))</f>
        <v>0</v>
      </c>
      <c r="O7775" s="38">
        <f>IF(AND(Sheet2!$K7775=$B$2,Sheet2!$L7775=1),Sheet2!$J7775+Sheet2!$M7775,IF(Sheet2!$K7775=$B$2,Sheet2!$M7775,0))</f>
        <v>0</v>
      </c>
    </row>
    <row r="7776" spans="14:15" x14ac:dyDescent="0.25">
      <c r="N7776" s="38">
        <f>IF(AND(Sheet2!$K7776=$B$1,Sheet2!$L7776=1),Sheet2!$I7776+Sheet2!$M7776,IF(Sheet2!$K7776=$B$1,Sheet2!$M7776,0))</f>
        <v>0</v>
      </c>
      <c r="O7776" s="38">
        <f>IF(AND(Sheet2!$K7776=$B$2,Sheet2!$L7776=1),Sheet2!$J7776+Sheet2!$M7776,IF(Sheet2!$K7776=$B$2,Sheet2!$M7776,0))</f>
        <v>0</v>
      </c>
    </row>
    <row r="7777" spans="14:15" x14ac:dyDescent="0.25">
      <c r="N7777" s="38">
        <f>IF(AND(Sheet2!$K7777=$B$1,Sheet2!$L7777=1),Sheet2!$I7777+Sheet2!$M7777,IF(Sheet2!$K7777=$B$1,Sheet2!$M7777,0))</f>
        <v>0</v>
      </c>
      <c r="O7777" s="38">
        <f>IF(AND(Sheet2!$K7777=$B$2,Sheet2!$L7777=1),Sheet2!$J7777+Sheet2!$M7777,IF(Sheet2!$K7777=$B$2,Sheet2!$M7777,0))</f>
        <v>0</v>
      </c>
    </row>
    <row r="7778" spans="14:15" x14ac:dyDescent="0.25">
      <c r="N7778" s="38">
        <f>IF(AND(Sheet2!$K7778=$B$1,Sheet2!$L7778=1),Sheet2!$I7778+Sheet2!$M7778,IF(Sheet2!$K7778=$B$1,Sheet2!$M7778,0))</f>
        <v>0</v>
      </c>
      <c r="O7778" s="38">
        <f>IF(AND(Sheet2!$K7778=$B$2,Sheet2!$L7778=1),Sheet2!$J7778+Sheet2!$M7778,IF(Sheet2!$K7778=$B$2,Sheet2!$M7778,0))</f>
        <v>0</v>
      </c>
    </row>
    <row r="7779" spans="14:15" x14ac:dyDescent="0.25">
      <c r="N7779" s="38">
        <f>IF(AND(Sheet2!$K7779=$B$1,Sheet2!$L7779=1),Sheet2!$I7779+Sheet2!$M7779,IF(Sheet2!$K7779=$B$1,Sheet2!$M7779,0))</f>
        <v>0</v>
      </c>
      <c r="O7779" s="38">
        <f>IF(AND(Sheet2!$K7779=$B$2,Sheet2!$L7779=1),Sheet2!$J7779+Sheet2!$M7779,IF(Sheet2!$K7779=$B$2,Sheet2!$M7779,0))</f>
        <v>0</v>
      </c>
    </row>
    <row r="7780" spans="14:15" x14ac:dyDescent="0.25">
      <c r="N7780" s="38">
        <f>IF(AND(Sheet2!$K7780=$B$1,Sheet2!$L7780=1),Sheet2!$I7780+Sheet2!$M7780,IF(Sheet2!$K7780=$B$1,Sheet2!$M7780,0))</f>
        <v>0</v>
      </c>
      <c r="O7780" s="38">
        <f>IF(AND(Sheet2!$K7780=$B$2,Sheet2!$L7780=1),Sheet2!$J7780+Sheet2!$M7780,IF(Sheet2!$K7780=$B$2,Sheet2!$M7780,0))</f>
        <v>0</v>
      </c>
    </row>
    <row r="7781" spans="14:15" x14ac:dyDescent="0.25">
      <c r="N7781" s="38">
        <f>IF(AND(Sheet2!$K7781=$B$1,Sheet2!$L7781=1),Sheet2!$I7781+Sheet2!$M7781,IF(Sheet2!$K7781=$B$1,Sheet2!$M7781,0))</f>
        <v>0</v>
      </c>
      <c r="O7781" s="38">
        <f>IF(AND(Sheet2!$K7781=$B$2,Sheet2!$L7781=1),Sheet2!$J7781+Sheet2!$M7781,IF(Sheet2!$K7781=$B$2,Sheet2!$M7781,0))</f>
        <v>0</v>
      </c>
    </row>
    <row r="7782" spans="14:15" x14ac:dyDescent="0.25">
      <c r="N7782" s="38">
        <f>IF(AND(Sheet2!$K7782=$B$1,Sheet2!$L7782=1),Sheet2!$I7782+Sheet2!$M7782,IF(Sheet2!$K7782=$B$1,Sheet2!$M7782,0))</f>
        <v>0</v>
      </c>
      <c r="O7782" s="38">
        <f>IF(AND(Sheet2!$K7782=$B$2,Sheet2!$L7782=1),Sheet2!$J7782+Sheet2!$M7782,IF(Sheet2!$K7782=$B$2,Sheet2!$M7782,0))</f>
        <v>0</v>
      </c>
    </row>
    <row r="7783" spans="14:15" x14ac:dyDescent="0.25">
      <c r="N7783" s="38">
        <f>IF(AND(Sheet2!$K7783=$B$1,Sheet2!$L7783=1),Sheet2!$I7783+Sheet2!$M7783,IF(Sheet2!$K7783=$B$1,Sheet2!$M7783,0))</f>
        <v>0</v>
      </c>
      <c r="O7783" s="38">
        <f>IF(AND(Sheet2!$K7783=$B$2,Sheet2!$L7783=1),Sheet2!$J7783+Sheet2!$M7783,IF(Sheet2!$K7783=$B$2,Sheet2!$M7783,0))</f>
        <v>0</v>
      </c>
    </row>
    <row r="7784" spans="14:15" x14ac:dyDescent="0.25">
      <c r="N7784" s="38">
        <f>IF(AND(Sheet2!$K7784=$B$1,Sheet2!$L7784=1),Sheet2!$I7784+Sheet2!$M7784,IF(Sheet2!$K7784=$B$1,Sheet2!$M7784,0))</f>
        <v>0</v>
      </c>
      <c r="O7784" s="38">
        <f>IF(AND(Sheet2!$K7784=$B$2,Sheet2!$L7784=1),Sheet2!$J7784+Sheet2!$M7784,IF(Sheet2!$K7784=$B$2,Sheet2!$M7784,0))</f>
        <v>0</v>
      </c>
    </row>
    <row r="7785" spans="14:15" x14ac:dyDescent="0.25">
      <c r="N7785" s="38">
        <f>IF(AND(Sheet2!$K7785=$B$1,Sheet2!$L7785=1),Sheet2!$I7785+Sheet2!$M7785,IF(Sheet2!$K7785=$B$1,Sheet2!$M7785,0))</f>
        <v>0</v>
      </c>
      <c r="O7785" s="38">
        <f>IF(AND(Sheet2!$K7785=$B$2,Sheet2!$L7785=1),Sheet2!$J7785+Sheet2!$M7785,IF(Sheet2!$K7785=$B$2,Sheet2!$M7785,0))</f>
        <v>0</v>
      </c>
    </row>
    <row r="7786" spans="14:15" x14ac:dyDescent="0.25">
      <c r="N7786" s="38">
        <f>IF(AND(Sheet2!$K7786=$B$1,Sheet2!$L7786=1),Sheet2!$I7786+Sheet2!$M7786,IF(Sheet2!$K7786=$B$1,Sheet2!$M7786,0))</f>
        <v>0</v>
      </c>
      <c r="O7786" s="38">
        <f>IF(AND(Sheet2!$K7786=$B$2,Sheet2!$L7786=1),Sheet2!$J7786+Sheet2!$M7786,IF(Sheet2!$K7786=$B$2,Sheet2!$M7786,0))</f>
        <v>0</v>
      </c>
    </row>
    <row r="7787" spans="14:15" x14ac:dyDescent="0.25">
      <c r="N7787" s="38">
        <f>IF(AND(Sheet2!$K7787=$B$1,Sheet2!$L7787=1),Sheet2!$I7787+Sheet2!$M7787,IF(Sheet2!$K7787=$B$1,Sheet2!$M7787,0))</f>
        <v>0</v>
      </c>
      <c r="O7787" s="38">
        <f>IF(AND(Sheet2!$K7787=$B$2,Sheet2!$L7787=1),Sheet2!$J7787+Sheet2!$M7787,IF(Sheet2!$K7787=$B$2,Sheet2!$M7787,0))</f>
        <v>0</v>
      </c>
    </row>
    <row r="7788" spans="14:15" x14ac:dyDescent="0.25">
      <c r="N7788" s="38">
        <f>IF(AND(Sheet2!$K7788=$B$1,Sheet2!$L7788=1),Sheet2!$I7788+Sheet2!$M7788,IF(Sheet2!$K7788=$B$1,Sheet2!$M7788,0))</f>
        <v>0</v>
      </c>
      <c r="O7788" s="38">
        <f>IF(AND(Sheet2!$K7788=$B$2,Sheet2!$L7788=1),Sheet2!$J7788+Sheet2!$M7788,IF(Sheet2!$K7788=$B$2,Sheet2!$M7788,0))</f>
        <v>0</v>
      </c>
    </row>
    <row r="7789" spans="14:15" x14ac:dyDescent="0.25">
      <c r="N7789" s="38">
        <f>IF(AND(Sheet2!$K7789=$B$1,Sheet2!$L7789=1),Sheet2!$I7789+Sheet2!$M7789,IF(Sheet2!$K7789=$B$1,Sheet2!$M7789,0))</f>
        <v>0</v>
      </c>
      <c r="O7789" s="38">
        <f>IF(AND(Sheet2!$K7789=$B$2,Sheet2!$L7789=1),Sheet2!$J7789+Sheet2!$M7789,IF(Sheet2!$K7789=$B$2,Sheet2!$M7789,0))</f>
        <v>0</v>
      </c>
    </row>
    <row r="7790" spans="14:15" x14ac:dyDescent="0.25">
      <c r="N7790" s="38">
        <f>IF(AND(Sheet2!$K7790=$B$1,Sheet2!$L7790=1),Sheet2!$I7790+Sheet2!$M7790,IF(Sheet2!$K7790=$B$1,Sheet2!$M7790,0))</f>
        <v>0</v>
      </c>
      <c r="O7790" s="38">
        <f>IF(AND(Sheet2!$K7790=$B$2,Sheet2!$L7790=1),Sheet2!$J7790+Sheet2!$M7790,IF(Sheet2!$K7790=$B$2,Sheet2!$M7790,0))</f>
        <v>0</v>
      </c>
    </row>
    <row r="7791" spans="14:15" x14ac:dyDescent="0.25">
      <c r="N7791" s="38">
        <f>IF(AND(Sheet2!$K7791=$B$1,Sheet2!$L7791=1),Sheet2!$I7791+Sheet2!$M7791,IF(Sheet2!$K7791=$B$1,Sheet2!$M7791,0))</f>
        <v>0</v>
      </c>
      <c r="O7791" s="38">
        <f>IF(AND(Sheet2!$K7791=$B$2,Sheet2!$L7791=1),Sheet2!$J7791+Sheet2!$M7791,IF(Sheet2!$K7791=$B$2,Sheet2!$M7791,0))</f>
        <v>0</v>
      </c>
    </row>
    <row r="7792" spans="14:15" x14ac:dyDescent="0.25">
      <c r="N7792" s="38">
        <f>IF(AND(Sheet2!$K7792=$B$1,Sheet2!$L7792=1),Sheet2!$I7792+Sheet2!$M7792,IF(Sheet2!$K7792=$B$1,Sheet2!$M7792,0))</f>
        <v>0</v>
      </c>
      <c r="O7792" s="38">
        <f>IF(AND(Sheet2!$K7792=$B$2,Sheet2!$L7792=1),Sheet2!$J7792+Sheet2!$M7792,IF(Sheet2!$K7792=$B$2,Sheet2!$M7792,0))</f>
        <v>0</v>
      </c>
    </row>
    <row r="7793" spans="14:15" x14ac:dyDescent="0.25">
      <c r="N7793" s="38">
        <f>IF(AND(Sheet2!$K7793=$B$1,Sheet2!$L7793=1),Sheet2!$I7793+Sheet2!$M7793,IF(Sheet2!$K7793=$B$1,Sheet2!$M7793,0))</f>
        <v>0</v>
      </c>
      <c r="O7793" s="38">
        <f>IF(AND(Sheet2!$K7793=$B$2,Sheet2!$L7793=1),Sheet2!$J7793+Sheet2!$M7793,IF(Sheet2!$K7793=$B$2,Sheet2!$M7793,0))</f>
        <v>0</v>
      </c>
    </row>
    <row r="7794" spans="14:15" x14ac:dyDescent="0.25">
      <c r="N7794" s="38">
        <f>IF(AND(Sheet2!$K7794=$B$1,Sheet2!$L7794=1),Sheet2!$I7794+Sheet2!$M7794,IF(Sheet2!$K7794=$B$1,Sheet2!$M7794,0))</f>
        <v>0</v>
      </c>
      <c r="O7794" s="38">
        <f>IF(AND(Sheet2!$K7794=$B$2,Sheet2!$L7794=1),Sheet2!$J7794+Sheet2!$M7794,IF(Sheet2!$K7794=$B$2,Sheet2!$M7794,0))</f>
        <v>0</v>
      </c>
    </row>
    <row r="7795" spans="14:15" x14ac:dyDescent="0.25">
      <c r="N7795" s="38">
        <f>IF(AND(Sheet2!$K7795=$B$1,Sheet2!$L7795=1),Sheet2!$I7795+Sheet2!$M7795,IF(Sheet2!$K7795=$B$1,Sheet2!$M7795,0))</f>
        <v>0</v>
      </c>
      <c r="O7795" s="38">
        <f>IF(AND(Sheet2!$K7795=$B$2,Sheet2!$L7795=1),Sheet2!$J7795+Sheet2!$M7795,IF(Sheet2!$K7795=$B$2,Sheet2!$M7795,0))</f>
        <v>0</v>
      </c>
    </row>
    <row r="7796" spans="14:15" x14ac:dyDescent="0.25">
      <c r="N7796" s="38">
        <f>IF(AND(Sheet2!$K7796=$B$1,Sheet2!$L7796=1),Sheet2!$I7796+Sheet2!$M7796,IF(Sheet2!$K7796=$B$1,Sheet2!$M7796,0))</f>
        <v>0</v>
      </c>
      <c r="O7796" s="38">
        <f>IF(AND(Sheet2!$K7796=$B$2,Sheet2!$L7796=1),Sheet2!$J7796+Sheet2!$M7796,IF(Sheet2!$K7796=$B$2,Sheet2!$M7796,0))</f>
        <v>0</v>
      </c>
    </row>
    <row r="7797" spans="14:15" x14ac:dyDescent="0.25">
      <c r="N7797" s="38">
        <f>IF(AND(Sheet2!$K7797=$B$1,Sheet2!$L7797=1),Sheet2!$I7797+Sheet2!$M7797,IF(Sheet2!$K7797=$B$1,Sheet2!$M7797,0))</f>
        <v>0</v>
      </c>
      <c r="O7797" s="38">
        <f>IF(AND(Sheet2!$K7797=$B$2,Sheet2!$L7797=1),Sheet2!$J7797+Sheet2!$M7797,IF(Sheet2!$K7797=$B$2,Sheet2!$M7797,0))</f>
        <v>0</v>
      </c>
    </row>
    <row r="7798" spans="14:15" x14ac:dyDescent="0.25">
      <c r="N7798" s="38">
        <f>IF(AND(Sheet2!$K7798=$B$1,Sheet2!$L7798=1),Sheet2!$I7798+Sheet2!$M7798,IF(Sheet2!$K7798=$B$1,Sheet2!$M7798,0))</f>
        <v>0</v>
      </c>
      <c r="O7798" s="38">
        <f>IF(AND(Sheet2!$K7798=$B$2,Sheet2!$L7798=1),Sheet2!$J7798+Sheet2!$M7798,IF(Sheet2!$K7798=$B$2,Sheet2!$M7798,0))</f>
        <v>0</v>
      </c>
    </row>
    <row r="7799" spans="14:15" x14ac:dyDescent="0.25">
      <c r="N7799" s="38">
        <f>IF(AND(Sheet2!$K7799=$B$1,Sheet2!$L7799=1),Sheet2!$I7799+Sheet2!$M7799,IF(Sheet2!$K7799=$B$1,Sheet2!$M7799,0))</f>
        <v>0</v>
      </c>
      <c r="O7799" s="38">
        <f>IF(AND(Sheet2!$K7799=$B$2,Sheet2!$L7799=1),Sheet2!$J7799+Sheet2!$M7799,IF(Sheet2!$K7799=$B$2,Sheet2!$M7799,0))</f>
        <v>0</v>
      </c>
    </row>
    <row r="7800" spans="14:15" x14ac:dyDescent="0.25">
      <c r="N7800" s="38">
        <f>IF(AND(Sheet2!$K7800=$B$1,Sheet2!$L7800=1),Sheet2!$I7800+Sheet2!$M7800,IF(Sheet2!$K7800=$B$1,Sheet2!$M7800,0))</f>
        <v>0</v>
      </c>
      <c r="O7800" s="38">
        <f>IF(AND(Sheet2!$K7800=$B$2,Sheet2!$L7800=1),Sheet2!$J7800+Sheet2!$M7800,IF(Sheet2!$K7800=$B$2,Sheet2!$M7800,0))</f>
        <v>0</v>
      </c>
    </row>
    <row r="7801" spans="14:15" x14ac:dyDescent="0.25">
      <c r="N7801" s="38">
        <f>IF(AND(Sheet2!$K7801=$B$1,Sheet2!$L7801=1),Sheet2!$I7801+Sheet2!$M7801,IF(Sheet2!$K7801=$B$1,Sheet2!$M7801,0))</f>
        <v>0</v>
      </c>
      <c r="O7801" s="38">
        <f>IF(AND(Sheet2!$K7801=$B$2,Sheet2!$L7801=1),Sheet2!$J7801+Sheet2!$M7801,IF(Sheet2!$K7801=$B$2,Sheet2!$M7801,0))</f>
        <v>0</v>
      </c>
    </row>
    <row r="7802" spans="14:15" x14ac:dyDescent="0.25">
      <c r="N7802" s="38">
        <f>IF(AND(Sheet2!$K7802=$B$1,Sheet2!$L7802=1),Sheet2!$I7802+Sheet2!$M7802,IF(Sheet2!$K7802=$B$1,Sheet2!$M7802,0))</f>
        <v>0</v>
      </c>
      <c r="O7802" s="38">
        <f>IF(AND(Sheet2!$K7802=$B$2,Sheet2!$L7802=1),Sheet2!$J7802+Sheet2!$M7802,IF(Sheet2!$K7802=$B$2,Sheet2!$M7802,0))</f>
        <v>0</v>
      </c>
    </row>
    <row r="7803" spans="14:15" x14ac:dyDescent="0.25">
      <c r="N7803" s="38">
        <f>IF(AND(Sheet2!$K7803=$B$1,Sheet2!$L7803=1),Sheet2!$I7803+Sheet2!$M7803,IF(Sheet2!$K7803=$B$1,Sheet2!$M7803,0))</f>
        <v>0</v>
      </c>
      <c r="O7803" s="38">
        <f>IF(AND(Sheet2!$K7803=$B$2,Sheet2!$L7803=1),Sheet2!$J7803+Sheet2!$M7803,IF(Sheet2!$K7803=$B$2,Sheet2!$M7803,0))</f>
        <v>0</v>
      </c>
    </row>
    <row r="7804" spans="14:15" x14ac:dyDescent="0.25">
      <c r="N7804" s="38">
        <f>IF(AND(Sheet2!$K7804=$B$1,Sheet2!$L7804=1),Sheet2!$I7804+Sheet2!$M7804,IF(Sheet2!$K7804=$B$1,Sheet2!$M7804,0))</f>
        <v>0</v>
      </c>
      <c r="O7804" s="38">
        <f>IF(AND(Sheet2!$K7804=$B$2,Sheet2!$L7804=1),Sheet2!$J7804+Sheet2!$M7804,IF(Sheet2!$K7804=$B$2,Sheet2!$M7804,0))</f>
        <v>0</v>
      </c>
    </row>
    <row r="7805" spans="14:15" x14ac:dyDescent="0.25">
      <c r="N7805" s="38">
        <f>IF(AND(Sheet2!$K7805=$B$1,Sheet2!$L7805=1),Sheet2!$I7805+Sheet2!$M7805,IF(Sheet2!$K7805=$B$1,Sheet2!$M7805,0))</f>
        <v>0</v>
      </c>
      <c r="O7805" s="38">
        <f>IF(AND(Sheet2!$K7805=$B$2,Sheet2!$L7805=1),Sheet2!$J7805+Sheet2!$M7805,IF(Sheet2!$K7805=$B$2,Sheet2!$M7805,0))</f>
        <v>0</v>
      </c>
    </row>
    <row r="7806" spans="14:15" x14ac:dyDescent="0.25">
      <c r="N7806" s="38">
        <f>IF(AND(Sheet2!$K7806=$B$1,Sheet2!$L7806=1),Sheet2!$I7806+Sheet2!$M7806,IF(Sheet2!$K7806=$B$1,Sheet2!$M7806,0))</f>
        <v>0</v>
      </c>
      <c r="O7806" s="38">
        <f>IF(AND(Sheet2!$K7806=$B$2,Sheet2!$L7806=1),Sheet2!$J7806+Sheet2!$M7806,IF(Sheet2!$K7806=$B$2,Sheet2!$M7806,0))</f>
        <v>0</v>
      </c>
    </row>
    <row r="7807" spans="14:15" x14ac:dyDescent="0.25">
      <c r="N7807" s="38">
        <f>IF(AND(Sheet2!$K7807=$B$1,Sheet2!$L7807=1),Sheet2!$I7807+Sheet2!$M7807,IF(Sheet2!$K7807=$B$1,Sheet2!$M7807,0))</f>
        <v>0</v>
      </c>
      <c r="O7807" s="38">
        <f>IF(AND(Sheet2!$K7807=$B$2,Sheet2!$L7807=1),Sheet2!$J7807+Sheet2!$M7807,IF(Sheet2!$K7807=$B$2,Sheet2!$M7807,0))</f>
        <v>0</v>
      </c>
    </row>
    <row r="7808" spans="14:15" x14ac:dyDescent="0.25">
      <c r="N7808" s="38">
        <f>IF(AND(Sheet2!$K7808=$B$1,Sheet2!$L7808=1),Sheet2!$I7808+Sheet2!$M7808,IF(Sheet2!$K7808=$B$1,Sheet2!$M7808,0))</f>
        <v>0</v>
      </c>
      <c r="O7808" s="38">
        <f>IF(AND(Sheet2!$K7808=$B$2,Sheet2!$L7808=1),Sheet2!$J7808+Sheet2!$M7808,IF(Sheet2!$K7808=$B$2,Sheet2!$M7808,0))</f>
        <v>0</v>
      </c>
    </row>
    <row r="7809" spans="14:15" x14ac:dyDescent="0.25">
      <c r="N7809" s="38">
        <f>IF(AND(Sheet2!$K7809=$B$1,Sheet2!$L7809=1),Sheet2!$I7809+Sheet2!$M7809,IF(Sheet2!$K7809=$B$1,Sheet2!$M7809,0))</f>
        <v>0</v>
      </c>
      <c r="O7809" s="38">
        <f>IF(AND(Sheet2!$K7809=$B$2,Sheet2!$L7809=1),Sheet2!$J7809+Sheet2!$M7809,IF(Sheet2!$K7809=$B$2,Sheet2!$M7809,0))</f>
        <v>0</v>
      </c>
    </row>
    <row r="7810" spans="14:15" x14ac:dyDescent="0.25">
      <c r="N7810" s="38">
        <f>IF(AND(Sheet2!$K7810=$B$1,Sheet2!$L7810=1),Sheet2!$I7810+Sheet2!$M7810,IF(Sheet2!$K7810=$B$1,Sheet2!$M7810,0))</f>
        <v>0</v>
      </c>
      <c r="O7810" s="38">
        <f>IF(AND(Sheet2!$K7810=$B$2,Sheet2!$L7810=1),Sheet2!$J7810+Sheet2!$M7810,IF(Sheet2!$K7810=$B$2,Sheet2!$M7810,0))</f>
        <v>0</v>
      </c>
    </row>
    <row r="7811" spans="14:15" x14ac:dyDescent="0.25">
      <c r="N7811" s="38">
        <f>IF(AND(Sheet2!$K7811=$B$1,Sheet2!$L7811=1),Sheet2!$I7811+Sheet2!$M7811,IF(Sheet2!$K7811=$B$1,Sheet2!$M7811,0))</f>
        <v>0</v>
      </c>
      <c r="O7811" s="38">
        <f>IF(AND(Sheet2!$K7811=$B$2,Sheet2!$L7811=1),Sheet2!$J7811+Sheet2!$M7811,IF(Sheet2!$K7811=$B$2,Sheet2!$M7811,0))</f>
        <v>0</v>
      </c>
    </row>
    <row r="7812" spans="14:15" x14ac:dyDescent="0.25">
      <c r="N7812" s="38">
        <f>IF(AND(Sheet2!$K7812=$B$1,Sheet2!$L7812=1),Sheet2!$I7812+Sheet2!$M7812,IF(Sheet2!$K7812=$B$1,Sheet2!$M7812,0))</f>
        <v>0</v>
      </c>
      <c r="O7812" s="38">
        <f>IF(AND(Sheet2!$K7812=$B$2,Sheet2!$L7812=1),Sheet2!$J7812+Sheet2!$M7812,IF(Sheet2!$K7812=$B$2,Sheet2!$M7812,0))</f>
        <v>0</v>
      </c>
    </row>
    <row r="7813" spans="14:15" x14ac:dyDescent="0.25">
      <c r="N7813" s="38">
        <f>IF(AND(Sheet2!$K7813=$B$1,Sheet2!$L7813=1),Sheet2!$I7813+Sheet2!$M7813,IF(Sheet2!$K7813=$B$1,Sheet2!$M7813,0))</f>
        <v>0</v>
      </c>
      <c r="O7813" s="38">
        <f>IF(AND(Sheet2!$K7813=$B$2,Sheet2!$L7813=1),Sheet2!$J7813+Sheet2!$M7813,IF(Sheet2!$K7813=$B$2,Sheet2!$M7813,0))</f>
        <v>0</v>
      </c>
    </row>
    <row r="7814" spans="14:15" x14ac:dyDescent="0.25">
      <c r="N7814" s="38">
        <f>IF(AND(Sheet2!$K7814=$B$1,Sheet2!$L7814=1),Sheet2!$I7814+Sheet2!$M7814,IF(Sheet2!$K7814=$B$1,Sheet2!$M7814,0))</f>
        <v>0</v>
      </c>
      <c r="O7814" s="38">
        <f>IF(AND(Sheet2!$K7814=$B$2,Sheet2!$L7814=1),Sheet2!$J7814+Sheet2!$M7814,IF(Sheet2!$K7814=$B$2,Sheet2!$M7814,0))</f>
        <v>0</v>
      </c>
    </row>
    <row r="7815" spans="14:15" x14ac:dyDescent="0.25">
      <c r="N7815" s="38">
        <f>IF(AND(Sheet2!$K7815=$B$1,Sheet2!$L7815=1),Sheet2!$I7815+Sheet2!$M7815,IF(Sheet2!$K7815=$B$1,Sheet2!$M7815,0))</f>
        <v>0</v>
      </c>
      <c r="O7815" s="38">
        <f>IF(AND(Sheet2!$K7815=$B$2,Sheet2!$L7815=1),Sheet2!$J7815+Sheet2!$M7815,IF(Sheet2!$K7815=$B$2,Sheet2!$M7815,0))</f>
        <v>0</v>
      </c>
    </row>
    <row r="7816" spans="14:15" x14ac:dyDescent="0.25">
      <c r="N7816" s="38">
        <f>IF(AND(Sheet2!$K7816=$B$1,Sheet2!$L7816=1),Sheet2!$I7816+Sheet2!$M7816,IF(Sheet2!$K7816=$B$1,Sheet2!$M7816,0))</f>
        <v>0</v>
      </c>
      <c r="O7816" s="38">
        <f>IF(AND(Sheet2!$K7816=$B$2,Sheet2!$L7816=1),Sheet2!$J7816+Sheet2!$M7816,IF(Sheet2!$K7816=$B$2,Sheet2!$M7816,0))</f>
        <v>0</v>
      </c>
    </row>
    <row r="7817" spans="14:15" x14ac:dyDescent="0.25">
      <c r="N7817" s="38">
        <f>IF(AND(Sheet2!$K7817=$B$1,Sheet2!$L7817=1),Sheet2!$I7817+Sheet2!$M7817,IF(Sheet2!$K7817=$B$1,Sheet2!$M7817,0))</f>
        <v>0</v>
      </c>
      <c r="O7817" s="38">
        <f>IF(AND(Sheet2!$K7817=$B$2,Sheet2!$L7817=1),Sheet2!$J7817+Sheet2!$M7817,IF(Sheet2!$K7817=$B$2,Sheet2!$M7817,0))</f>
        <v>0</v>
      </c>
    </row>
    <row r="7818" spans="14:15" x14ac:dyDescent="0.25">
      <c r="N7818" s="38">
        <f>IF(AND(Sheet2!$K7818=$B$1,Sheet2!$L7818=1),Sheet2!$I7818+Sheet2!$M7818,IF(Sheet2!$K7818=$B$1,Sheet2!$M7818,0))</f>
        <v>0</v>
      </c>
      <c r="O7818" s="38">
        <f>IF(AND(Sheet2!$K7818=$B$2,Sheet2!$L7818=1),Sheet2!$J7818+Sheet2!$M7818,IF(Sheet2!$K7818=$B$2,Sheet2!$M7818,0))</f>
        <v>0</v>
      </c>
    </row>
    <row r="7819" spans="14:15" x14ac:dyDescent="0.25">
      <c r="N7819" s="38">
        <f>IF(AND(Sheet2!$K7819=$B$1,Sheet2!$L7819=1),Sheet2!$I7819+Sheet2!$M7819,IF(Sheet2!$K7819=$B$1,Sheet2!$M7819,0))</f>
        <v>0</v>
      </c>
      <c r="O7819" s="38">
        <f>IF(AND(Sheet2!$K7819=$B$2,Sheet2!$L7819=1),Sheet2!$J7819+Sheet2!$M7819,IF(Sheet2!$K7819=$B$2,Sheet2!$M7819,0))</f>
        <v>0</v>
      </c>
    </row>
    <row r="7820" spans="14:15" x14ac:dyDescent="0.25">
      <c r="N7820" s="38">
        <f>IF(AND(Sheet2!$K7820=$B$1,Sheet2!$L7820=1),Sheet2!$I7820+Sheet2!$M7820,IF(Sheet2!$K7820=$B$1,Sheet2!$M7820,0))</f>
        <v>0</v>
      </c>
      <c r="O7820" s="38">
        <f>IF(AND(Sheet2!$K7820=$B$2,Sheet2!$L7820=1),Sheet2!$J7820+Sheet2!$M7820,IF(Sheet2!$K7820=$B$2,Sheet2!$M7820,0))</f>
        <v>0</v>
      </c>
    </row>
    <row r="7821" spans="14:15" x14ac:dyDescent="0.25">
      <c r="N7821" s="38">
        <f>IF(AND(Sheet2!$K7821=$B$1,Sheet2!$L7821=1),Sheet2!$I7821+Sheet2!$M7821,IF(Sheet2!$K7821=$B$1,Sheet2!$M7821,0))</f>
        <v>0</v>
      </c>
      <c r="O7821" s="38">
        <f>IF(AND(Sheet2!$K7821=$B$2,Sheet2!$L7821=1),Sheet2!$J7821+Sheet2!$M7821,IF(Sheet2!$K7821=$B$2,Sheet2!$M7821,0))</f>
        <v>0</v>
      </c>
    </row>
    <row r="7822" spans="14:15" x14ac:dyDescent="0.25">
      <c r="N7822" s="38">
        <f>IF(AND(Sheet2!$K7822=$B$1,Sheet2!$L7822=1),Sheet2!$I7822+Sheet2!$M7822,IF(Sheet2!$K7822=$B$1,Sheet2!$M7822,0))</f>
        <v>0</v>
      </c>
      <c r="O7822" s="38">
        <f>IF(AND(Sheet2!$K7822=$B$2,Sheet2!$L7822=1),Sheet2!$J7822+Sheet2!$M7822,IF(Sheet2!$K7822=$B$2,Sheet2!$M7822,0))</f>
        <v>0</v>
      </c>
    </row>
    <row r="7823" spans="14:15" x14ac:dyDescent="0.25">
      <c r="N7823" s="38">
        <f>IF(AND(Sheet2!$K7823=$B$1,Sheet2!$L7823=1),Sheet2!$I7823+Sheet2!$M7823,IF(Sheet2!$K7823=$B$1,Sheet2!$M7823,0))</f>
        <v>0</v>
      </c>
      <c r="O7823" s="38">
        <f>IF(AND(Sheet2!$K7823=$B$2,Sheet2!$L7823=1),Sheet2!$J7823+Sheet2!$M7823,IF(Sheet2!$K7823=$B$2,Sheet2!$M7823,0))</f>
        <v>0</v>
      </c>
    </row>
    <row r="7824" spans="14:15" x14ac:dyDescent="0.25">
      <c r="N7824" s="38">
        <f>IF(AND(Sheet2!$K7824=$B$1,Sheet2!$L7824=1),Sheet2!$I7824+Sheet2!$M7824,IF(Sheet2!$K7824=$B$1,Sheet2!$M7824,0))</f>
        <v>0</v>
      </c>
      <c r="O7824" s="38">
        <f>IF(AND(Sheet2!$K7824=$B$2,Sheet2!$L7824=1),Sheet2!$J7824+Sheet2!$M7824,IF(Sheet2!$K7824=$B$2,Sheet2!$M7824,0))</f>
        <v>0</v>
      </c>
    </row>
    <row r="7825" spans="14:15" x14ac:dyDescent="0.25">
      <c r="N7825" s="38">
        <f>IF(AND(Sheet2!$K7825=$B$1,Sheet2!$L7825=1),Sheet2!$I7825+Sheet2!$M7825,IF(Sheet2!$K7825=$B$1,Sheet2!$M7825,0))</f>
        <v>0</v>
      </c>
      <c r="O7825" s="38">
        <f>IF(AND(Sheet2!$K7825=$B$2,Sheet2!$L7825=1),Sheet2!$J7825+Sheet2!$M7825,IF(Sheet2!$K7825=$B$2,Sheet2!$M7825,0))</f>
        <v>0</v>
      </c>
    </row>
    <row r="7826" spans="14:15" x14ac:dyDescent="0.25">
      <c r="N7826" s="38">
        <f>IF(AND(Sheet2!$K7826=$B$1,Sheet2!$L7826=1),Sheet2!$I7826+Sheet2!$M7826,IF(Sheet2!$K7826=$B$1,Sheet2!$M7826,0))</f>
        <v>0</v>
      </c>
      <c r="O7826" s="38">
        <f>IF(AND(Sheet2!$K7826=$B$2,Sheet2!$L7826=1),Sheet2!$J7826+Sheet2!$M7826,IF(Sheet2!$K7826=$B$2,Sheet2!$M7826,0))</f>
        <v>0</v>
      </c>
    </row>
    <row r="7827" spans="14:15" x14ac:dyDescent="0.25">
      <c r="N7827" s="38">
        <f>IF(AND(Sheet2!$K7827=$B$1,Sheet2!$L7827=1),Sheet2!$I7827+Sheet2!$M7827,IF(Sheet2!$K7827=$B$1,Sheet2!$M7827,0))</f>
        <v>0</v>
      </c>
      <c r="O7827" s="38">
        <f>IF(AND(Sheet2!$K7827=$B$2,Sheet2!$L7827=1),Sheet2!$J7827+Sheet2!$M7827,IF(Sheet2!$K7827=$B$2,Sheet2!$M7827,0))</f>
        <v>0</v>
      </c>
    </row>
    <row r="7828" spans="14:15" x14ac:dyDescent="0.25">
      <c r="N7828" s="38">
        <f>IF(AND(Sheet2!$K7828=$B$1,Sheet2!$L7828=1),Sheet2!$I7828+Sheet2!$M7828,IF(Sheet2!$K7828=$B$1,Sheet2!$M7828,0))</f>
        <v>0</v>
      </c>
      <c r="O7828" s="38">
        <f>IF(AND(Sheet2!$K7828=$B$2,Sheet2!$L7828=1),Sheet2!$J7828+Sheet2!$M7828,IF(Sheet2!$K7828=$B$2,Sheet2!$M7828,0))</f>
        <v>0</v>
      </c>
    </row>
    <row r="7829" spans="14:15" x14ac:dyDescent="0.25">
      <c r="N7829" s="38">
        <f>IF(AND(Sheet2!$K7829=$B$1,Sheet2!$L7829=1),Sheet2!$I7829+Sheet2!$M7829,IF(Sheet2!$K7829=$B$1,Sheet2!$M7829,0))</f>
        <v>0</v>
      </c>
      <c r="O7829" s="38">
        <f>IF(AND(Sheet2!$K7829=$B$2,Sheet2!$L7829=1),Sheet2!$J7829+Sheet2!$M7829,IF(Sheet2!$K7829=$B$2,Sheet2!$M7829,0))</f>
        <v>0</v>
      </c>
    </row>
    <row r="7830" spans="14:15" x14ac:dyDescent="0.25">
      <c r="N7830" s="38">
        <f>IF(AND(Sheet2!$K7830=$B$1,Sheet2!$L7830=1),Sheet2!$I7830+Sheet2!$M7830,IF(Sheet2!$K7830=$B$1,Sheet2!$M7830,0))</f>
        <v>0</v>
      </c>
      <c r="O7830" s="38">
        <f>IF(AND(Sheet2!$K7830=$B$2,Sheet2!$L7830=1),Sheet2!$J7830+Sheet2!$M7830,IF(Sheet2!$K7830=$B$2,Sheet2!$M7830,0))</f>
        <v>0</v>
      </c>
    </row>
    <row r="7831" spans="14:15" x14ac:dyDescent="0.25">
      <c r="N7831" s="38">
        <f>IF(AND(Sheet2!$K7831=$B$1,Sheet2!$L7831=1),Sheet2!$I7831+Sheet2!$M7831,IF(Sheet2!$K7831=$B$1,Sheet2!$M7831,0))</f>
        <v>0</v>
      </c>
      <c r="O7831" s="38">
        <f>IF(AND(Sheet2!$K7831=$B$2,Sheet2!$L7831=1),Sheet2!$J7831+Sheet2!$M7831,IF(Sheet2!$K7831=$B$2,Sheet2!$M7831,0))</f>
        <v>0</v>
      </c>
    </row>
    <row r="7832" spans="14:15" x14ac:dyDescent="0.25">
      <c r="N7832" s="38">
        <f>IF(AND(Sheet2!$K7832=$B$1,Sheet2!$L7832=1),Sheet2!$I7832+Sheet2!$M7832,IF(Sheet2!$K7832=$B$1,Sheet2!$M7832,0))</f>
        <v>0</v>
      </c>
      <c r="O7832" s="38">
        <f>IF(AND(Sheet2!$K7832=$B$2,Sheet2!$L7832=1),Sheet2!$J7832+Sheet2!$M7832,IF(Sheet2!$K7832=$B$2,Sheet2!$M7832,0))</f>
        <v>0</v>
      </c>
    </row>
    <row r="7833" spans="14:15" x14ac:dyDescent="0.25">
      <c r="N7833" s="38">
        <f>IF(AND(Sheet2!$K7833=$B$1,Sheet2!$L7833=1),Sheet2!$I7833+Sheet2!$M7833,IF(Sheet2!$K7833=$B$1,Sheet2!$M7833,0))</f>
        <v>0</v>
      </c>
      <c r="O7833" s="38">
        <f>IF(AND(Sheet2!$K7833=$B$2,Sheet2!$L7833=1),Sheet2!$J7833+Sheet2!$M7833,IF(Sheet2!$K7833=$B$2,Sheet2!$M7833,0))</f>
        <v>0</v>
      </c>
    </row>
    <row r="7834" spans="14:15" x14ac:dyDescent="0.25">
      <c r="N7834" s="38">
        <f>IF(AND(Sheet2!$K7834=$B$1,Sheet2!$L7834=1),Sheet2!$I7834+Sheet2!$M7834,IF(Sheet2!$K7834=$B$1,Sheet2!$M7834,0))</f>
        <v>0</v>
      </c>
      <c r="O7834" s="38">
        <f>IF(AND(Sheet2!$K7834=$B$2,Sheet2!$L7834=1),Sheet2!$J7834+Sheet2!$M7834,IF(Sheet2!$K7834=$B$2,Sheet2!$M7834,0))</f>
        <v>0</v>
      </c>
    </row>
    <row r="7835" spans="14:15" x14ac:dyDescent="0.25">
      <c r="N7835" s="38">
        <f>IF(AND(Sheet2!$K7835=$B$1,Sheet2!$L7835=1),Sheet2!$I7835+Sheet2!$M7835,IF(Sheet2!$K7835=$B$1,Sheet2!$M7835,0))</f>
        <v>0</v>
      </c>
      <c r="O7835" s="38">
        <f>IF(AND(Sheet2!$K7835=$B$2,Sheet2!$L7835=1),Sheet2!$J7835+Sheet2!$M7835,IF(Sheet2!$K7835=$B$2,Sheet2!$M7835,0))</f>
        <v>0</v>
      </c>
    </row>
    <row r="7836" spans="14:15" x14ac:dyDescent="0.25">
      <c r="N7836" s="38">
        <f>IF(AND(Sheet2!$K7836=$B$1,Sheet2!$L7836=1),Sheet2!$I7836+Sheet2!$M7836,IF(Sheet2!$K7836=$B$1,Sheet2!$M7836,0))</f>
        <v>0</v>
      </c>
      <c r="O7836" s="38">
        <f>IF(AND(Sheet2!$K7836=$B$2,Sheet2!$L7836=1),Sheet2!$J7836+Sheet2!$M7836,IF(Sheet2!$K7836=$B$2,Sheet2!$M7836,0))</f>
        <v>0</v>
      </c>
    </row>
    <row r="7837" spans="14:15" x14ac:dyDescent="0.25">
      <c r="N7837" s="38">
        <f>IF(AND(Sheet2!$K7837=$B$1,Sheet2!$L7837=1),Sheet2!$I7837+Sheet2!$M7837,IF(Sheet2!$K7837=$B$1,Sheet2!$M7837,0))</f>
        <v>0</v>
      </c>
      <c r="O7837" s="38">
        <f>IF(AND(Sheet2!$K7837=$B$2,Sheet2!$L7837=1),Sheet2!$J7837+Sheet2!$M7837,IF(Sheet2!$K7837=$B$2,Sheet2!$M7837,0))</f>
        <v>0</v>
      </c>
    </row>
    <row r="7838" spans="14:15" x14ac:dyDescent="0.25">
      <c r="N7838" s="38">
        <f>IF(AND(Sheet2!$K7838=$B$1,Sheet2!$L7838=1),Sheet2!$I7838+Sheet2!$M7838,IF(Sheet2!$K7838=$B$1,Sheet2!$M7838,0))</f>
        <v>0</v>
      </c>
      <c r="O7838" s="38">
        <f>IF(AND(Sheet2!$K7838=$B$2,Sheet2!$L7838=1),Sheet2!$J7838+Sheet2!$M7838,IF(Sheet2!$K7838=$B$2,Sheet2!$M7838,0))</f>
        <v>0</v>
      </c>
    </row>
    <row r="7839" spans="14:15" x14ac:dyDescent="0.25">
      <c r="N7839" s="38">
        <f>IF(AND(Sheet2!$K7839=$B$1,Sheet2!$L7839=1),Sheet2!$I7839+Sheet2!$M7839,IF(Sheet2!$K7839=$B$1,Sheet2!$M7839,0))</f>
        <v>0</v>
      </c>
      <c r="O7839" s="38">
        <f>IF(AND(Sheet2!$K7839=$B$2,Sheet2!$L7839=1),Sheet2!$J7839+Sheet2!$M7839,IF(Sheet2!$K7839=$B$2,Sheet2!$M7839,0))</f>
        <v>0</v>
      </c>
    </row>
    <row r="7840" spans="14:15" x14ac:dyDescent="0.25">
      <c r="N7840" s="38">
        <f>IF(AND(Sheet2!$K7840=$B$1,Sheet2!$L7840=1),Sheet2!$I7840+Sheet2!$M7840,IF(Sheet2!$K7840=$B$1,Sheet2!$M7840,0))</f>
        <v>0</v>
      </c>
      <c r="O7840" s="38">
        <f>IF(AND(Sheet2!$K7840=$B$2,Sheet2!$L7840=1),Sheet2!$J7840+Sheet2!$M7840,IF(Sheet2!$K7840=$B$2,Sheet2!$M7840,0))</f>
        <v>0</v>
      </c>
    </row>
    <row r="7841" spans="14:15" x14ac:dyDescent="0.25">
      <c r="N7841" s="38">
        <f>IF(AND(Sheet2!$K7841=$B$1,Sheet2!$L7841=1),Sheet2!$I7841+Sheet2!$M7841,IF(Sheet2!$K7841=$B$1,Sheet2!$M7841,0))</f>
        <v>0</v>
      </c>
      <c r="O7841" s="38">
        <f>IF(AND(Sheet2!$K7841=$B$2,Sheet2!$L7841=1),Sheet2!$J7841+Sheet2!$M7841,IF(Sheet2!$K7841=$B$2,Sheet2!$M7841,0))</f>
        <v>0</v>
      </c>
    </row>
    <row r="7842" spans="14:15" x14ac:dyDescent="0.25">
      <c r="N7842" s="38">
        <f>IF(AND(Sheet2!$K7842=$B$1,Sheet2!$L7842=1),Sheet2!$I7842+Sheet2!$M7842,IF(Sheet2!$K7842=$B$1,Sheet2!$M7842,0))</f>
        <v>0</v>
      </c>
      <c r="O7842" s="38">
        <f>IF(AND(Sheet2!$K7842=$B$2,Sheet2!$L7842=1),Sheet2!$J7842+Sheet2!$M7842,IF(Sheet2!$K7842=$B$2,Sheet2!$M7842,0))</f>
        <v>0</v>
      </c>
    </row>
    <row r="7843" spans="14:15" x14ac:dyDescent="0.25">
      <c r="N7843" s="38">
        <f>IF(AND(Sheet2!$K7843=$B$1,Sheet2!$L7843=1),Sheet2!$I7843+Sheet2!$M7843,IF(Sheet2!$K7843=$B$1,Sheet2!$M7843,0))</f>
        <v>0</v>
      </c>
      <c r="O7843" s="38">
        <f>IF(AND(Sheet2!$K7843=$B$2,Sheet2!$L7843=1),Sheet2!$J7843+Sheet2!$M7843,IF(Sheet2!$K7843=$B$2,Sheet2!$M7843,0))</f>
        <v>0</v>
      </c>
    </row>
    <row r="7844" spans="14:15" x14ac:dyDescent="0.25">
      <c r="N7844" s="38">
        <f>IF(AND(Sheet2!$K7844=$B$1,Sheet2!$L7844=1),Sheet2!$I7844+Sheet2!$M7844,IF(Sheet2!$K7844=$B$1,Sheet2!$M7844,0))</f>
        <v>0</v>
      </c>
      <c r="O7844" s="38">
        <f>IF(AND(Sheet2!$K7844=$B$2,Sheet2!$L7844=1),Sheet2!$J7844+Sheet2!$M7844,IF(Sheet2!$K7844=$B$2,Sheet2!$M7844,0))</f>
        <v>0</v>
      </c>
    </row>
    <row r="7845" spans="14:15" x14ac:dyDescent="0.25">
      <c r="N7845" s="38">
        <f>IF(AND(Sheet2!$K7845=$B$1,Sheet2!$L7845=1),Sheet2!$I7845+Sheet2!$M7845,IF(Sheet2!$K7845=$B$1,Sheet2!$M7845,0))</f>
        <v>0</v>
      </c>
      <c r="O7845" s="38">
        <f>IF(AND(Sheet2!$K7845=$B$2,Sheet2!$L7845=1),Sheet2!$J7845+Sheet2!$M7845,IF(Sheet2!$K7845=$B$2,Sheet2!$M7845,0))</f>
        <v>0</v>
      </c>
    </row>
    <row r="7846" spans="14:15" x14ac:dyDescent="0.25">
      <c r="N7846" s="38">
        <f>IF(AND(Sheet2!$K7846=$B$1,Sheet2!$L7846=1),Sheet2!$I7846+Sheet2!$M7846,IF(Sheet2!$K7846=$B$1,Sheet2!$M7846,0))</f>
        <v>0</v>
      </c>
      <c r="O7846" s="38">
        <f>IF(AND(Sheet2!$K7846=$B$2,Sheet2!$L7846=1),Sheet2!$J7846+Sheet2!$M7846,IF(Sheet2!$K7846=$B$2,Sheet2!$M7846,0))</f>
        <v>0</v>
      </c>
    </row>
    <row r="7847" spans="14:15" x14ac:dyDescent="0.25">
      <c r="N7847" s="38">
        <f>IF(AND(Sheet2!$K7847=$B$1,Sheet2!$L7847=1),Sheet2!$I7847+Sheet2!$M7847,IF(Sheet2!$K7847=$B$1,Sheet2!$M7847,0))</f>
        <v>0</v>
      </c>
      <c r="O7847" s="38">
        <f>IF(AND(Sheet2!$K7847=$B$2,Sheet2!$L7847=1),Sheet2!$J7847+Sheet2!$M7847,IF(Sheet2!$K7847=$B$2,Sheet2!$M7847,0))</f>
        <v>0</v>
      </c>
    </row>
    <row r="7848" spans="14:15" x14ac:dyDescent="0.25">
      <c r="N7848" s="38">
        <f>IF(AND(Sheet2!$K7848=$B$1,Sheet2!$L7848=1),Sheet2!$I7848+Sheet2!$M7848,IF(Sheet2!$K7848=$B$1,Sheet2!$M7848,0))</f>
        <v>0</v>
      </c>
      <c r="O7848" s="38">
        <f>IF(AND(Sheet2!$K7848=$B$2,Sheet2!$L7848=1),Sheet2!$J7848+Sheet2!$M7848,IF(Sheet2!$K7848=$B$2,Sheet2!$M7848,0))</f>
        <v>0</v>
      </c>
    </row>
    <row r="7849" spans="14:15" x14ac:dyDescent="0.25">
      <c r="N7849" s="38">
        <f>IF(AND(Sheet2!$K7849=$B$1,Sheet2!$L7849=1),Sheet2!$I7849+Sheet2!$M7849,IF(Sheet2!$K7849=$B$1,Sheet2!$M7849,0))</f>
        <v>0</v>
      </c>
      <c r="O7849" s="38">
        <f>IF(AND(Sheet2!$K7849=$B$2,Sheet2!$L7849=1),Sheet2!$J7849+Sheet2!$M7849,IF(Sheet2!$K7849=$B$2,Sheet2!$M7849,0))</f>
        <v>0</v>
      </c>
    </row>
    <row r="7850" spans="14:15" x14ac:dyDescent="0.25">
      <c r="N7850" s="38">
        <f>IF(AND(Sheet2!$K7850=$B$1,Sheet2!$L7850=1),Sheet2!$I7850+Sheet2!$M7850,IF(Sheet2!$K7850=$B$1,Sheet2!$M7850,0))</f>
        <v>0</v>
      </c>
      <c r="O7850" s="38">
        <f>IF(AND(Sheet2!$K7850=$B$2,Sheet2!$L7850=1),Sheet2!$J7850+Sheet2!$M7850,IF(Sheet2!$K7850=$B$2,Sheet2!$M7850,0))</f>
        <v>0</v>
      </c>
    </row>
    <row r="7851" spans="14:15" x14ac:dyDescent="0.25">
      <c r="N7851" s="38">
        <f>IF(AND(Sheet2!$K7851=$B$1,Sheet2!$L7851=1),Sheet2!$I7851+Sheet2!$M7851,IF(Sheet2!$K7851=$B$1,Sheet2!$M7851,0))</f>
        <v>0</v>
      </c>
      <c r="O7851" s="38">
        <f>IF(AND(Sheet2!$K7851=$B$2,Sheet2!$L7851=1),Sheet2!$J7851+Sheet2!$M7851,IF(Sheet2!$K7851=$B$2,Sheet2!$M7851,0))</f>
        <v>0</v>
      </c>
    </row>
    <row r="7852" spans="14:15" x14ac:dyDescent="0.25">
      <c r="N7852" s="38">
        <f>IF(AND(Sheet2!$K7852=$B$1,Sheet2!$L7852=1),Sheet2!$I7852+Sheet2!$M7852,IF(Sheet2!$K7852=$B$1,Sheet2!$M7852,0))</f>
        <v>0</v>
      </c>
      <c r="O7852" s="38">
        <f>IF(AND(Sheet2!$K7852=$B$2,Sheet2!$L7852=1),Sheet2!$J7852+Sheet2!$M7852,IF(Sheet2!$K7852=$B$2,Sheet2!$M7852,0))</f>
        <v>0</v>
      </c>
    </row>
    <row r="7853" spans="14:15" x14ac:dyDescent="0.25">
      <c r="N7853" s="38">
        <f>IF(AND(Sheet2!$K7853=$B$1,Sheet2!$L7853=1),Sheet2!$I7853+Sheet2!$M7853,IF(Sheet2!$K7853=$B$1,Sheet2!$M7853,0))</f>
        <v>0</v>
      </c>
      <c r="O7853" s="38">
        <f>IF(AND(Sheet2!$K7853=$B$2,Sheet2!$L7853=1),Sheet2!$J7853+Sheet2!$M7853,IF(Sheet2!$K7853=$B$2,Sheet2!$M7853,0))</f>
        <v>0</v>
      </c>
    </row>
    <row r="7854" spans="14:15" x14ac:dyDescent="0.25">
      <c r="N7854" s="38">
        <f>IF(AND(Sheet2!$K7854=$B$1,Sheet2!$L7854=1),Sheet2!$I7854+Sheet2!$M7854,IF(Sheet2!$K7854=$B$1,Sheet2!$M7854,0))</f>
        <v>0</v>
      </c>
      <c r="O7854" s="38">
        <f>IF(AND(Sheet2!$K7854=$B$2,Sheet2!$L7854=1),Sheet2!$J7854+Sheet2!$M7854,IF(Sheet2!$K7854=$B$2,Sheet2!$M7854,0))</f>
        <v>0</v>
      </c>
    </row>
    <row r="7855" spans="14:15" x14ac:dyDescent="0.25">
      <c r="N7855" s="38">
        <f>IF(AND(Sheet2!$K7855=$B$1,Sheet2!$L7855=1),Sheet2!$I7855+Sheet2!$M7855,IF(Sheet2!$K7855=$B$1,Sheet2!$M7855,0))</f>
        <v>0</v>
      </c>
      <c r="O7855" s="38">
        <f>IF(AND(Sheet2!$K7855=$B$2,Sheet2!$L7855=1),Sheet2!$J7855+Sheet2!$M7855,IF(Sheet2!$K7855=$B$2,Sheet2!$M7855,0))</f>
        <v>0</v>
      </c>
    </row>
    <row r="7856" spans="14:15" x14ac:dyDescent="0.25">
      <c r="N7856" s="38">
        <f>IF(AND(Sheet2!$K7856=$B$1,Sheet2!$L7856=1),Sheet2!$I7856+Sheet2!$M7856,IF(Sheet2!$K7856=$B$1,Sheet2!$M7856,0))</f>
        <v>0</v>
      </c>
      <c r="O7856" s="38">
        <f>IF(AND(Sheet2!$K7856=$B$2,Sheet2!$L7856=1),Sheet2!$J7856+Sheet2!$M7856,IF(Sheet2!$K7856=$B$2,Sheet2!$M7856,0))</f>
        <v>0</v>
      </c>
    </row>
    <row r="7857" spans="14:15" x14ac:dyDescent="0.25">
      <c r="N7857" s="38">
        <f>IF(AND(Sheet2!$K7857=$B$1,Sheet2!$L7857=1),Sheet2!$I7857+Sheet2!$M7857,IF(Sheet2!$K7857=$B$1,Sheet2!$M7857,0))</f>
        <v>0</v>
      </c>
      <c r="O7857" s="38">
        <f>IF(AND(Sheet2!$K7857=$B$2,Sheet2!$L7857=1),Sheet2!$J7857+Sheet2!$M7857,IF(Sheet2!$K7857=$B$2,Sheet2!$M7857,0))</f>
        <v>0</v>
      </c>
    </row>
    <row r="7858" spans="14:15" x14ac:dyDescent="0.25">
      <c r="N7858" s="38">
        <f>IF(AND(Sheet2!$K7858=$B$1,Sheet2!$L7858=1),Sheet2!$I7858+Sheet2!$M7858,IF(Sheet2!$K7858=$B$1,Sheet2!$M7858,0))</f>
        <v>0</v>
      </c>
      <c r="O7858" s="38">
        <f>IF(AND(Sheet2!$K7858=$B$2,Sheet2!$L7858=1),Sheet2!$J7858+Sheet2!$M7858,IF(Sheet2!$K7858=$B$2,Sheet2!$M7858,0))</f>
        <v>0</v>
      </c>
    </row>
    <row r="7859" spans="14:15" x14ac:dyDescent="0.25">
      <c r="N7859" s="38">
        <f>IF(AND(Sheet2!$K7859=$B$1,Sheet2!$L7859=1),Sheet2!$I7859+Sheet2!$M7859,IF(Sheet2!$K7859=$B$1,Sheet2!$M7859,0))</f>
        <v>0</v>
      </c>
      <c r="O7859" s="38">
        <f>IF(AND(Sheet2!$K7859=$B$2,Sheet2!$L7859=1),Sheet2!$J7859+Sheet2!$M7859,IF(Sheet2!$K7859=$B$2,Sheet2!$M7859,0))</f>
        <v>0</v>
      </c>
    </row>
    <row r="7860" spans="14:15" x14ac:dyDescent="0.25">
      <c r="N7860" s="38">
        <f>IF(AND(Sheet2!$K7860=$B$1,Sheet2!$L7860=1),Sheet2!$I7860+Sheet2!$M7860,IF(Sheet2!$K7860=$B$1,Sheet2!$M7860,0))</f>
        <v>0</v>
      </c>
      <c r="O7860" s="38">
        <f>IF(AND(Sheet2!$K7860=$B$2,Sheet2!$L7860=1),Sheet2!$J7860+Sheet2!$M7860,IF(Sheet2!$K7860=$B$2,Sheet2!$M7860,0))</f>
        <v>0</v>
      </c>
    </row>
    <row r="7861" spans="14:15" x14ac:dyDescent="0.25">
      <c r="N7861" s="38">
        <f>IF(AND(Sheet2!$K7861=$B$1,Sheet2!$L7861=1),Sheet2!$I7861+Sheet2!$M7861,IF(Sheet2!$K7861=$B$1,Sheet2!$M7861,0))</f>
        <v>0</v>
      </c>
      <c r="O7861" s="38">
        <f>IF(AND(Sheet2!$K7861=$B$2,Sheet2!$L7861=1),Sheet2!$J7861+Sheet2!$M7861,IF(Sheet2!$K7861=$B$2,Sheet2!$M7861,0))</f>
        <v>0</v>
      </c>
    </row>
    <row r="7862" spans="14:15" x14ac:dyDescent="0.25">
      <c r="N7862" s="38">
        <f>IF(AND(Sheet2!$K7862=$B$1,Sheet2!$L7862=1),Sheet2!$I7862+Sheet2!$M7862,IF(Sheet2!$K7862=$B$1,Sheet2!$M7862,0))</f>
        <v>0</v>
      </c>
      <c r="O7862" s="38">
        <f>IF(AND(Sheet2!$K7862=$B$2,Sheet2!$L7862=1),Sheet2!$J7862+Sheet2!$M7862,IF(Sheet2!$K7862=$B$2,Sheet2!$M7862,0))</f>
        <v>0</v>
      </c>
    </row>
    <row r="7863" spans="14:15" x14ac:dyDescent="0.25">
      <c r="N7863" s="38">
        <f>IF(AND(Sheet2!$K7863=$B$1,Sheet2!$L7863=1),Sheet2!$I7863+Sheet2!$M7863,IF(Sheet2!$K7863=$B$1,Sheet2!$M7863,0))</f>
        <v>0</v>
      </c>
      <c r="O7863" s="38">
        <f>IF(AND(Sheet2!$K7863=$B$2,Sheet2!$L7863=1),Sheet2!$J7863+Sheet2!$M7863,IF(Sheet2!$K7863=$B$2,Sheet2!$M7863,0))</f>
        <v>0</v>
      </c>
    </row>
    <row r="7864" spans="14:15" x14ac:dyDescent="0.25">
      <c r="N7864" s="38">
        <f>IF(AND(Sheet2!$K7864=$B$1,Sheet2!$L7864=1),Sheet2!$I7864+Sheet2!$M7864,IF(Sheet2!$K7864=$B$1,Sheet2!$M7864,0))</f>
        <v>0</v>
      </c>
      <c r="O7864" s="38">
        <f>IF(AND(Sheet2!$K7864=$B$2,Sheet2!$L7864=1),Sheet2!$J7864+Sheet2!$M7864,IF(Sheet2!$K7864=$B$2,Sheet2!$M7864,0))</f>
        <v>0</v>
      </c>
    </row>
    <row r="7865" spans="14:15" x14ac:dyDescent="0.25">
      <c r="N7865" s="38">
        <f>IF(AND(Sheet2!$K7865=$B$1,Sheet2!$L7865=1),Sheet2!$I7865+Sheet2!$M7865,IF(Sheet2!$K7865=$B$1,Sheet2!$M7865,0))</f>
        <v>0</v>
      </c>
      <c r="O7865" s="38">
        <f>IF(AND(Sheet2!$K7865=$B$2,Sheet2!$L7865=1),Sheet2!$J7865+Sheet2!$M7865,IF(Sheet2!$K7865=$B$2,Sheet2!$M7865,0))</f>
        <v>0</v>
      </c>
    </row>
    <row r="7866" spans="14:15" x14ac:dyDescent="0.25">
      <c r="N7866" s="38">
        <f>IF(AND(Sheet2!$K7866=$B$1,Sheet2!$L7866=1),Sheet2!$I7866+Sheet2!$M7866,IF(Sheet2!$K7866=$B$1,Sheet2!$M7866,0))</f>
        <v>0</v>
      </c>
      <c r="O7866" s="38">
        <f>IF(AND(Sheet2!$K7866=$B$2,Sheet2!$L7866=1),Sheet2!$J7866+Sheet2!$M7866,IF(Sheet2!$K7866=$B$2,Sheet2!$M7866,0))</f>
        <v>0</v>
      </c>
    </row>
    <row r="7867" spans="14:15" x14ac:dyDescent="0.25">
      <c r="N7867" s="38">
        <f>IF(AND(Sheet2!$K7867=$B$1,Sheet2!$L7867=1),Sheet2!$I7867+Sheet2!$M7867,IF(Sheet2!$K7867=$B$1,Sheet2!$M7867,0))</f>
        <v>0</v>
      </c>
      <c r="O7867" s="38">
        <f>IF(AND(Sheet2!$K7867=$B$2,Sheet2!$L7867=1),Sheet2!$J7867+Sheet2!$M7867,IF(Sheet2!$K7867=$B$2,Sheet2!$M7867,0))</f>
        <v>0</v>
      </c>
    </row>
    <row r="7868" spans="14:15" x14ac:dyDescent="0.25">
      <c r="N7868" s="38">
        <f>IF(AND(Sheet2!$K7868=$B$1,Sheet2!$L7868=1),Sheet2!$I7868+Sheet2!$M7868,IF(Sheet2!$K7868=$B$1,Sheet2!$M7868,0))</f>
        <v>0</v>
      </c>
      <c r="O7868" s="38">
        <f>IF(AND(Sheet2!$K7868=$B$2,Sheet2!$L7868=1),Sheet2!$J7868+Sheet2!$M7868,IF(Sheet2!$K7868=$B$2,Sheet2!$M7868,0))</f>
        <v>0</v>
      </c>
    </row>
    <row r="7869" spans="14:15" x14ac:dyDescent="0.25">
      <c r="N7869" s="38">
        <f>IF(AND(Sheet2!$K7869=$B$1,Sheet2!$L7869=1),Sheet2!$I7869+Sheet2!$M7869,IF(Sheet2!$K7869=$B$1,Sheet2!$M7869,0))</f>
        <v>0</v>
      </c>
      <c r="O7869" s="38">
        <f>IF(AND(Sheet2!$K7869=$B$2,Sheet2!$L7869=1),Sheet2!$J7869+Sheet2!$M7869,IF(Sheet2!$K7869=$B$2,Sheet2!$M7869,0))</f>
        <v>0</v>
      </c>
    </row>
    <row r="7870" spans="14:15" x14ac:dyDescent="0.25">
      <c r="N7870" s="38">
        <f>IF(AND(Sheet2!$K7870=$B$1,Sheet2!$L7870=1),Sheet2!$I7870+Sheet2!$M7870,IF(Sheet2!$K7870=$B$1,Sheet2!$M7870,0))</f>
        <v>0</v>
      </c>
      <c r="O7870" s="38">
        <f>IF(AND(Sheet2!$K7870=$B$2,Sheet2!$L7870=1),Sheet2!$J7870+Sheet2!$M7870,IF(Sheet2!$K7870=$B$2,Sheet2!$M7870,0))</f>
        <v>0</v>
      </c>
    </row>
    <row r="7871" spans="14:15" x14ac:dyDescent="0.25">
      <c r="N7871" s="38">
        <f>IF(AND(Sheet2!$K7871=$B$1,Sheet2!$L7871=1),Sheet2!$I7871+Sheet2!$M7871,IF(Sheet2!$K7871=$B$1,Sheet2!$M7871,0))</f>
        <v>0</v>
      </c>
      <c r="O7871" s="38">
        <f>IF(AND(Sheet2!$K7871=$B$2,Sheet2!$L7871=1),Sheet2!$J7871+Sheet2!$M7871,IF(Sheet2!$K7871=$B$2,Sheet2!$M7871,0))</f>
        <v>0</v>
      </c>
    </row>
    <row r="7872" spans="14:15" x14ac:dyDescent="0.25">
      <c r="N7872" s="38">
        <f>IF(AND(Sheet2!$K7872=$B$1,Sheet2!$L7872=1),Sheet2!$I7872+Sheet2!$M7872,IF(Sheet2!$K7872=$B$1,Sheet2!$M7872,0))</f>
        <v>0</v>
      </c>
      <c r="O7872" s="38">
        <f>IF(AND(Sheet2!$K7872=$B$2,Sheet2!$L7872=1),Sheet2!$J7872+Sheet2!$M7872,IF(Sheet2!$K7872=$B$2,Sheet2!$M7872,0))</f>
        <v>0</v>
      </c>
    </row>
    <row r="7873" spans="14:15" x14ac:dyDescent="0.25">
      <c r="N7873" s="38">
        <f>IF(AND(Sheet2!$K7873=$B$1,Sheet2!$L7873=1),Sheet2!$I7873+Sheet2!$M7873,IF(Sheet2!$K7873=$B$1,Sheet2!$M7873,0))</f>
        <v>0</v>
      </c>
      <c r="O7873" s="38">
        <f>IF(AND(Sheet2!$K7873=$B$2,Sheet2!$L7873=1),Sheet2!$J7873+Sheet2!$M7873,IF(Sheet2!$K7873=$B$2,Sheet2!$M7873,0))</f>
        <v>0</v>
      </c>
    </row>
    <row r="7874" spans="14:15" x14ac:dyDescent="0.25">
      <c r="N7874" s="38">
        <f>IF(AND(Sheet2!$K7874=$B$1,Sheet2!$L7874=1),Sheet2!$I7874+Sheet2!$M7874,IF(Sheet2!$K7874=$B$1,Sheet2!$M7874,0))</f>
        <v>0</v>
      </c>
      <c r="O7874" s="38">
        <f>IF(AND(Sheet2!$K7874=$B$2,Sheet2!$L7874=1),Sheet2!$J7874+Sheet2!$M7874,IF(Sheet2!$K7874=$B$2,Sheet2!$M7874,0))</f>
        <v>0</v>
      </c>
    </row>
    <row r="7875" spans="14:15" x14ac:dyDescent="0.25">
      <c r="N7875" s="38">
        <f>IF(AND(Sheet2!$K7875=$B$1,Sheet2!$L7875=1),Sheet2!$I7875+Sheet2!$M7875,IF(Sheet2!$K7875=$B$1,Sheet2!$M7875,0))</f>
        <v>0</v>
      </c>
      <c r="O7875" s="38">
        <f>IF(AND(Sheet2!$K7875=$B$2,Sheet2!$L7875=1),Sheet2!$J7875+Sheet2!$M7875,IF(Sheet2!$K7875=$B$2,Sheet2!$M7875,0))</f>
        <v>0</v>
      </c>
    </row>
    <row r="7876" spans="14:15" x14ac:dyDescent="0.25">
      <c r="N7876" s="38">
        <f>IF(AND(Sheet2!$K7876=$B$1,Sheet2!$L7876=1),Sheet2!$I7876+Sheet2!$M7876,IF(Sheet2!$K7876=$B$1,Sheet2!$M7876,0))</f>
        <v>0</v>
      </c>
      <c r="O7876" s="38">
        <f>IF(AND(Sheet2!$K7876=$B$2,Sheet2!$L7876=1),Sheet2!$J7876+Sheet2!$M7876,IF(Sheet2!$K7876=$B$2,Sheet2!$M7876,0))</f>
        <v>0</v>
      </c>
    </row>
    <row r="7877" spans="14:15" x14ac:dyDescent="0.25">
      <c r="N7877" s="38">
        <f>IF(AND(Sheet2!$K7877=$B$1,Sheet2!$L7877=1),Sheet2!$I7877+Sheet2!$M7877,IF(Sheet2!$K7877=$B$1,Sheet2!$M7877,0))</f>
        <v>0</v>
      </c>
      <c r="O7877" s="38">
        <f>IF(AND(Sheet2!$K7877=$B$2,Sheet2!$L7877=1),Sheet2!$J7877+Sheet2!$M7877,IF(Sheet2!$K7877=$B$2,Sheet2!$M7877,0))</f>
        <v>0</v>
      </c>
    </row>
    <row r="7878" spans="14:15" x14ac:dyDescent="0.25">
      <c r="N7878" s="38">
        <f>IF(AND(Sheet2!$K7878=$B$1,Sheet2!$L7878=1),Sheet2!$I7878+Sheet2!$M7878,IF(Sheet2!$K7878=$B$1,Sheet2!$M7878,0))</f>
        <v>0</v>
      </c>
      <c r="O7878" s="38">
        <f>IF(AND(Sheet2!$K7878=$B$2,Sheet2!$L7878=1),Sheet2!$J7878+Sheet2!$M7878,IF(Sheet2!$K7878=$B$2,Sheet2!$M7878,0))</f>
        <v>0</v>
      </c>
    </row>
    <row r="7879" spans="14:15" x14ac:dyDescent="0.25">
      <c r="N7879" s="38">
        <f>IF(AND(Sheet2!$K7879=$B$1,Sheet2!$L7879=1),Sheet2!$I7879+Sheet2!$M7879,IF(Sheet2!$K7879=$B$1,Sheet2!$M7879,0))</f>
        <v>0</v>
      </c>
      <c r="O7879" s="38">
        <f>IF(AND(Sheet2!$K7879=$B$2,Sheet2!$L7879=1),Sheet2!$J7879+Sheet2!$M7879,IF(Sheet2!$K7879=$B$2,Sheet2!$M7879,0))</f>
        <v>0</v>
      </c>
    </row>
    <row r="7880" spans="14:15" x14ac:dyDescent="0.25">
      <c r="N7880" s="38">
        <f>IF(AND(Sheet2!$K7880=$B$1,Sheet2!$L7880=1),Sheet2!$I7880+Sheet2!$M7880,IF(Sheet2!$K7880=$B$1,Sheet2!$M7880,0))</f>
        <v>0</v>
      </c>
      <c r="O7880" s="38">
        <f>IF(AND(Sheet2!$K7880=$B$2,Sheet2!$L7880=1),Sheet2!$J7880+Sheet2!$M7880,IF(Sheet2!$K7880=$B$2,Sheet2!$M7880,0))</f>
        <v>0</v>
      </c>
    </row>
    <row r="7881" spans="14:15" x14ac:dyDescent="0.25">
      <c r="N7881" s="38">
        <f>IF(AND(Sheet2!$K7881=$B$1,Sheet2!$L7881=1),Sheet2!$I7881+Sheet2!$M7881,IF(Sheet2!$K7881=$B$1,Sheet2!$M7881,0))</f>
        <v>0</v>
      </c>
      <c r="O7881" s="38">
        <f>IF(AND(Sheet2!$K7881=$B$2,Sheet2!$L7881=1),Sheet2!$J7881+Sheet2!$M7881,IF(Sheet2!$K7881=$B$2,Sheet2!$M7881,0))</f>
        <v>0</v>
      </c>
    </row>
    <row r="7882" spans="14:15" x14ac:dyDescent="0.25">
      <c r="N7882" s="38">
        <f>IF(AND(Sheet2!$K7882=$B$1,Sheet2!$L7882=1),Sheet2!$I7882+Sheet2!$M7882,IF(Sheet2!$K7882=$B$1,Sheet2!$M7882,0))</f>
        <v>0</v>
      </c>
      <c r="O7882" s="38">
        <f>IF(AND(Sheet2!$K7882=$B$2,Sheet2!$L7882=1),Sheet2!$J7882+Sheet2!$M7882,IF(Sheet2!$K7882=$B$2,Sheet2!$M7882,0))</f>
        <v>0</v>
      </c>
    </row>
    <row r="7883" spans="14:15" x14ac:dyDescent="0.25">
      <c r="N7883" s="38">
        <f>IF(AND(Sheet2!$K7883=$B$1,Sheet2!$L7883=1),Sheet2!$I7883+Sheet2!$M7883,IF(Sheet2!$K7883=$B$1,Sheet2!$M7883,0))</f>
        <v>0</v>
      </c>
      <c r="O7883" s="38">
        <f>IF(AND(Sheet2!$K7883=$B$2,Sheet2!$L7883=1),Sheet2!$J7883+Sheet2!$M7883,IF(Sheet2!$K7883=$B$2,Sheet2!$M7883,0))</f>
        <v>0</v>
      </c>
    </row>
    <row r="7884" spans="14:15" x14ac:dyDescent="0.25">
      <c r="N7884" s="38">
        <f>IF(AND(Sheet2!$K7884=$B$1,Sheet2!$L7884=1),Sheet2!$I7884+Sheet2!$M7884,IF(Sheet2!$K7884=$B$1,Sheet2!$M7884,0))</f>
        <v>0</v>
      </c>
      <c r="O7884" s="38">
        <f>IF(AND(Sheet2!$K7884=$B$2,Sheet2!$L7884=1),Sheet2!$J7884+Sheet2!$M7884,IF(Sheet2!$K7884=$B$2,Sheet2!$M7884,0))</f>
        <v>0</v>
      </c>
    </row>
    <row r="7885" spans="14:15" x14ac:dyDescent="0.25">
      <c r="N7885" s="38">
        <f>IF(AND(Sheet2!$K7885=$B$1,Sheet2!$L7885=1),Sheet2!$I7885+Sheet2!$M7885,IF(Sheet2!$K7885=$B$1,Sheet2!$M7885,0))</f>
        <v>0</v>
      </c>
      <c r="O7885" s="38">
        <f>IF(AND(Sheet2!$K7885=$B$2,Sheet2!$L7885=1),Sheet2!$J7885+Sheet2!$M7885,IF(Sheet2!$K7885=$B$2,Sheet2!$M7885,0))</f>
        <v>0</v>
      </c>
    </row>
    <row r="7886" spans="14:15" x14ac:dyDescent="0.25">
      <c r="N7886" s="38">
        <f>IF(AND(Sheet2!$K7886=$B$1,Sheet2!$L7886=1),Sheet2!$I7886+Sheet2!$M7886,IF(Sheet2!$K7886=$B$1,Sheet2!$M7886,0))</f>
        <v>0</v>
      </c>
      <c r="O7886" s="38">
        <f>IF(AND(Sheet2!$K7886=$B$2,Sheet2!$L7886=1),Sheet2!$J7886+Sheet2!$M7886,IF(Sheet2!$K7886=$B$2,Sheet2!$M7886,0))</f>
        <v>0</v>
      </c>
    </row>
    <row r="7887" spans="14:15" x14ac:dyDescent="0.25">
      <c r="N7887" s="38">
        <f>IF(AND(Sheet2!$K7887=$B$1,Sheet2!$L7887=1),Sheet2!$I7887+Sheet2!$M7887,IF(Sheet2!$K7887=$B$1,Sheet2!$M7887,0))</f>
        <v>0</v>
      </c>
      <c r="O7887" s="38">
        <f>IF(AND(Sheet2!$K7887=$B$2,Sheet2!$L7887=1),Sheet2!$J7887+Sheet2!$M7887,IF(Sheet2!$K7887=$B$2,Sheet2!$M7887,0))</f>
        <v>0</v>
      </c>
    </row>
    <row r="7888" spans="14:15" x14ac:dyDescent="0.25">
      <c r="N7888" s="38">
        <f>IF(AND(Sheet2!$K7888=$B$1,Sheet2!$L7888=1),Sheet2!$I7888+Sheet2!$M7888,IF(Sheet2!$K7888=$B$1,Sheet2!$M7888,0))</f>
        <v>0</v>
      </c>
      <c r="O7888" s="38">
        <f>IF(AND(Sheet2!$K7888=$B$2,Sheet2!$L7888=1),Sheet2!$J7888+Sheet2!$M7888,IF(Sheet2!$K7888=$B$2,Sheet2!$M7888,0))</f>
        <v>0</v>
      </c>
    </row>
    <row r="7889" spans="14:15" x14ac:dyDescent="0.25">
      <c r="N7889" s="38">
        <f>IF(AND(Sheet2!$K7889=$B$1,Sheet2!$L7889=1),Sheet2!$I7889+Sheet2!$M7889,IF(Sheet2!$K7889=$B$1,Sheet2!$M7889,0))</f>
        <v>0</v>
      </c>
      <c r="O7889" s="38">
        <f>IF(AND(Sheet2!$K7889=$B$2,Sheet2!$L7889=1),Sheet2!$J7889+Sheet2!$M7889,IF(Sheet2!$K7889=$B$2,Sheet2!$M7889,0))</f>
        <v>0</v>
      </c>
    </row>
    <row r="7890" spans="14:15" x14ac:dyDescent="0.25">
      <c r="N7890" s="38">
        <f>IF(AND(Sheet2!$K7890=$B$1,Sheet2!$L7890=1),Sheet2!$I7890+Sheet2!$M7890,IF(Sheet2!$K7890=$B$1,Sheet2!$M7890,0))</f>
        <v>0</v>
      </c>
      <c r="O7890" s="38">
        <f>IF(AND(Sheet2!$K7890=$B$2,Sheet2!$L7890=1),Sheet2!$J7890+Sheet2!$M7890,IF(Sheet2!$K7890=$B$2,Sheet2!$M7890,0))</f>
        <v>0</v>
      </c>
    </row>
    <row r="7891" spans="14:15" x14ac:dyDescent="0.25">
      <c r="N7891" s="38">
        <f>IF(AND(Sheet2!$K7891=$B$1,Sheet2!$L7891=1),Sheet2!$I7891+Sheet2!$M7891,IF(Sheet2!$K7891=$B$1,Sheet2!$M7891,0))</f>
        <v>0</v>
      </c>
      <c r="O7891" s="38">
        <f>IF(AND(Sheet2!$K7891=$B$2,Sheet2!$L7891=1),Sheet2!$J7891+Sheet2!$M7891,IF(Sheet2!$K7891=$B$2,Sheet2!$M7891,0))</f>
        <v>0</v>
      </c>
    </row>
    <row r="7892" spans="14:15" x14ac:dyDescent="0.25">
      <c r="N7892" s="38">
        <f>IF(AND(Sheet2!$K7892=$B$1,Sheet2!$L7892=1),Sheet2!$I7892+Sheet2!$M7892,IF(Sheet2!$K7892=$B$1,Sheet2!$M7892,0))</f>
        <v>0</v>
      </c>
      <c r="O7892" s="38">
        <f>IF(AND(Sheet2!$K7892=$B$2,Sheet2!$L7892=1),Sheet2!$J7892+Sheet2!$M7892,IF(Sheet2!$K7892=$B$2,Sheet2!$M7892,0))</f>
        <v>0</v>
      </c>
    </row>
    <row r="7893" spans="14:15" x14ac:dyDescent="0.25">
      <c r="N7893" s="38">
        <f>IF(AND(Sheet2!$K7893=$B$1,Sheet2!$L7893=1),Sheet2!$I7893+Sheet2!$M7893,IF(Sheet2!$K7893=$B$1,Sheet2!$M7893,0))</f>
        <v>0</v>
      </c>
      <c r="O7893" s="38">
        <f>IF(AND(Sheet2!$K7893=$B$2,Sheet2!$L7893=1),Sheet2!$J7893+Sheet2!$M7893,IF(Sheet2!$K7893=$B$2,Sheet2!$M7893,0))</f>
        <v>0</v>
      </c>
    </row>
    <row r="7894" spans="14:15" x14ac:dyDescent="0.25">
      <c r="N7894" s="38">
        <f>IF(AND(Sheet2!$K7894=$B$1,Sheet2!$L7894=1),Sheet2!$I7894+Sheet2!$M7894,IF(Sheet2!$K7894=$B$1,Sheet2!$M7894,0))</f>
        <v>0</v>
      </c>
      <c r="O7894" s="38">
        <f>IF(AND(Sheet2!$K7894=$B$2,Sheet2!$L7894=1),Sheet2!$J7894+Sheet2!$M7894,IF(Sheet2!$K7894=$B$2,Sheet2!$M7894,0))</f>
        <v>0</v>
      </c>
    </row>
    <row r="7895" spans="14:15" x14ac:dyDescent="0.25">
      <c r="N7895" s="38">
        <f>IF(AND(Sheet2!$K7895=$B$1,Sheet2!$L7895=1),Sheet2!$I7895+Sheet2!$M7895,IF(Sheet2!$K7895=$B$1,Sheet2!$M7895,0))</f>
        <v>0</v>
      </c>
      <c r="O7895" s="38">
        <f>IF(AND(Sheet2!$K7895=$B$2,Sheet2!$L7895=1),Sheet2!$J7895+Sheet2!$M7895,IF(Sheet2!$K7895=$B$2,Sheet2!$M7895,0))</f>
        <v>0</v>
      </c>
    </row>
    <row r="7896" spans="14:15" x14ac:dyDescent="0.25">
      <c r="N7896" s="38">
        <f>IF(AND(Sheet2!$K7896=$B$1,Sheet2!$L7896=1),Sheet2!$I7896+Sheet2!$M7896,IF(Sheet2!$K7896=$B$1,Sheet2!$M7896,0))</f>
        <v>0</v>
      </c>
      <c r="O7896" s="38">
        <f>IF(AND(Sheet2!$K7896=$B$2,Sheet2!$L7896=1),Sheet2!$J7896+Sheet2!$M7896,IF(Sheet2!$K7896=$B$2,Sheet2!$M7896,0))</f>
        <v>0</v>
      </c>
    </row>
    <row r="7897" spans="14:15" x14ac:dyDescent="0.25">
      <c r="N7897" s="38">
        <f>IF(AND(Sheet2!$K7897=$B$1,Sheet2!$L7897=1),Sheet2!$I7897+Sheet2!$M7897,IF(Sheet2!$K7897=$B$1,Sheet2!$M7897,0))</f>
        <v>0</v>
      </c>
      <c r="O7897" s="38">
        <f>IF(AND(Sheet2!$K7897=$B$2,Sheet2!$L7897=1),Sheet2!$J7897+Sheet2!$M7897,IF(Sheet2!$K7897=$B$2,Sheet2!$M7897,0))</f>
        <v>0</v>
      </c>
    </row>
    <row r="7898" spans="14:15" x14ac:dyDescent="0.25">
      <c r="N7898" s="38">
        <f>IF(AND(Sheet2!$K7898=$B$1,Sheet2!$L7898=1),Sheet2!$I7898+Sheet2!$M7898,IF(Sheet2!$K7898=$B$1,Sheet2!$M7898,0))</f>
        <v>0</v>
      </c>
      <c r="O7898" s="38">
        <f>IF(AND(Sheet2!$K7898=$B$2,Sheet2!$L7898=1),Sheet2!$J7898+Sheet2!$M7898,IF(Sheet2!$K7898=$B$2,Sheet2!$M7898,0))</f>
        <v>0</v>
      </c>
    </row>
    <row r="7899" spans="14:15" x14ac:dyDescent="0.25">
      <c r="N7899" s="38">
        <f>IF(AND(Sheet2!$K7899=$B$1,Sheet2!$L7899=1),Sheet2!$I7899+Sheet2!$M7899,IF(Sheet2!$K7899=$B$1,Sheet2!$M7899,0))</f>
        <v>0</v>
      </c>
      <c r="O7899" s="38">
        <f>IF(AND(Sheet2!$K7899=$B$2,Sheet2!$L7899=1),Sheet2!$J7899+Sheet2!$M7899,IF(Sheet2!$K7899=$B$2,Sheet2!$M7899,0))</f>
        <v>0</v>
      </c>
    </row>
    <row r="7900" spans="14:15" x14ac:dyDescent="0.25">
      <c r="N7900" s="38">
        <f>IF(AND(Sheet2!$K7900=$B$1,Sheet2!$L7900=1),Sheet2!$I7900+Sheet2!$M7900,IF(Sheet2!$K7900=$B$1,Sheet2!$M7900,0))</f>
        <v>0</v>
      </c>
      <c r="O7900" s="38">
        <f>IF(AND(Sheet2!$K7900=$B$2,Sheet2!$L7900=1),Sheet2!$J7900+Sheet2!$M7900,IF(Sheet2!$K7900=$B$2,Sheet2!$M7900,0))</f>
        <v>0</v>
      </c>
    </row>
    <row r="7901" spans="14:15" x14ac:dyDescent="0.25">
      <c r="N7901" s="38">
        <f>IF(AND(Sheet2!$K7901=$B$1,Sheet2!$L7901=1),Sheet2!$I7901+Sheet2!$M7901,IF(Sheet2!$K7901=$B$1,Sheet2!$M7901,0))</f>
        <v>0</v>
      </c>
      <c r="O7901" s="38">
        <f>IF(AND(Sheet2!$K7901=$B$2,Sheet2!$L7901=1),Sheet2!$J7901+Sheet2!$M7901,IF(Sheet2!$K7901=$B$2,Sheet2!$M7901,0))</f>
        <v>0</v>
      </c>
    </row>
    <row r="7902" spans="14:15" x14ac:dyDescent="0.25">
      <c r="N7902" s="38">
        <f>IF(AND(Sheet2!$K7902=$B$1,Sheet2!$L7902=1),Sheet2!$I7902+Sheet2!$M7902,IF(Sheet2!$K7902=$B$1,Sheet2!$M7902,0))</f>
        <v>0</v>
      </c>
      <c r="O7902" s="38">
        <f>IF(AND(Sheet2!$K7902=$B$2,Sheet2!$L7902=1),Sheet2!$J7902+Sheet2!$M7902,IF(Sheet2!$K7902=$B$2,Sheet2!$M7902,0))</f>
        <v>0</v>
      </c>
    </row>
    <row r="7903" spans="14:15" x14ac:dyDescent="0.25">
      <c r="N7903" s="38">
        <f>IF(AND(Sheet2!$K7903=$B$1,Sheet2!$L7903=1),Sheet2!$I7903+Sheet2!$M7903,IF(Sheet2!$K7903=$B$1,Sheet2!$M7903,0))</f>
        <v>0</v>
      </c>
      <c r="O7903" s="38">
        <f>IF(AND(Sheet2!$K7903=$B$2,Sheet2!$L7903=1),Sheet2!$J7903+Sheet2!$M7903,IF(Sheet2!$K7903=$B$2,Sheet2!$M7903,0))</f>
        <v>0</v>
      </c>
    </row>
    <row r="7904" spans="14:15" x14ac:dyDescent="0.25">
      <c r="N7904" s="38">
        <f>IF(AND(Sheet2!$K7904=$B$1,Sheet2!$L7904=1),Sheet2!$I7904+Sheet2!$M7904,IF(Sheet2!$K7904=$B$1,Sheet2!$M7904,0))</f>
        <v>0</v>
      </c>
      <c r="O7904" s="38">
        <f>IF(AND(Sheet2!$K7904=$B$2,Sheet2!$L7904=1),Sheet2!$J7904+Sheet2!$M7904,IF(Sheet2!$K7904=$B$2,Sheet2!$M7904,0))</f>
        <v>0</v>
      </c>
    </row>
    <row r="7905" spans="14:15" x14ac:dyDescent="0.25">
      <c r="N7905" s="38">
        <f>IF(AND(Sheet2!$K7905=$B$1,Sheet2!$L7905=1),Sheet2!$I7905+Sheet2!$M7905,IF(Sheet2!$K7905=$B$1,Sheet2!$M7905,0))</f>
        <v>0</v>
      </c>
      <c r="O7905" s="38">
        <f>IF(AND(Sheet2!$K7905=$B$2,Sheet2!$L7905=1),Sheet2!$J7905+Sheet2!$M7905,IF(Sheet2!$K7905=$B$2,Sheet2!$M7905,0))</f>
        <v>0</v>
      </c>
    </row>
    <row r="7906" spans="14:15" x14ac:dyDescent="0.25">
      <c r="N7906" s="38">
        <f>IF(AND(Sheet2!$K7906=$B$1,Sheet2!$L7906=1),Sheet2!$I7906+Sheet2!$M7906,IF(Sheet2!$K7906=$B$1,Sheet2!$M7906,0))</f>
        <v>0</v>
      </c>
      <c r="O7906" s="38">
        <f>IF(AND(Sheet2!$K7906=$B$2,Sheet2!$L7906=1),Sheet2!$J7906+Sheet2!$M7906,IF(Sheet2!$K7906=$B$2,Sheet2!$M7906,0))</f>
        <v>0</v>
      </c>
    </row>
    <row r="7907" spans="14:15" x14ac:dyDescent="0.25">
      <c r="N7907" s="38">
        <f>IF(AND(Sheet2!$K7907=$B$1,Sheet2!$L7907=1),Sheet2!$I7907+Sheet2!$M7907,IF(Sheet2!$K7907=$B$1,Sheet2!$M7907,0))</f>
        <v>0</v>
      </c>
      <c r="O7907" s="38">
        <f>IF(AND(Sheet2!$K7907=$B$2,Sheet2!$L7907=1),Sheet2!$J7907+Sheet2!$M7907,IF(Sheet2!$K7907=$B$2,Sheet2!$M7907,0))</f>
        <v>0</v>
      </c>
    </row>
    <row r="7908" spans="14:15" x14ac:dyDescent="0.25">
      <c r="N7908" s="38">
        <f>IF(AND(Sheet2!$K7908=$B$1,Sheet2!$L7908=1),Sheet2!$I7908+Sheet2!$M7908,IF(Sheet2!$K7908=$B$1,Sheet2!$M7908,0))</f>
        <v>0</v>
      </c>
      <c r="O7908" s="38">
        <f>IF(AND(Sheet2!$K7908=$B$2,Sheet2!$L7908=1),Sheet2!$J7908+Sheet2!$M7908,IF(Sheet2!$K7908=$B$2,Sheet2!$M7908,0))</f>
        <v>0</v>
      </c>
    </row>
    <row r="7909" spans="14:15" x14ac:dyDescent="0.25">
      <c r="N7909" s="38">
        <f>IF(AND(Sheet2!$K7909=$B$1,Sheet2!$L7909=1),Sheet2!$I7909+Sheet2!$M7909,IF(Sheet2!$K7909=$B$1,Sheet2!$M7909,0))</f>
        <v>0</v>
      </c>
      <c r="O7909" s="38">
        <f>IF(AND(Sheet2!$K7909=$B$2,Sheet2!$L7909=1),Sheet2!$J7909+Sheet2!$M7909,IF(Sheet2!$K7909=$B$2,Sheet2!$M7909,0))</f>
        <v>0</v>
      </c>
    </row>
    <row r="7910" spans="14:15" x14ac:dyDescent="0.25">
      <c r="N7910" s="38">
        <f>IF(AND(Sheet2!$K7910=$B$1,Sheet2!$L7910=1),Sheet2!$I7910+Sheet2!$M7910,IF(Sheet2!$K7910=$B$1,Sheet2!$M7910,0))</f>
        <v>0</v>
      </c>
      <c r="O7910" s="38">
        <f>IF(AND(Sheet2!$K7910=$B$2,Sheet2!$L7910=1),Sheet2!$J7910+Sheet2!$M7910,IF(Sheet2!$K7910=$B$2,Sheet2!$M7910,0))</f>
        <v>0</v>
      </c>
    </row>
    <row r="7911" spans="14:15" x14ac:dyDescent="0.25">
      <c r="N7911" s="38">
        <f>IF(AND(Sheet2!$K7911=$B$1,Sheet2!$L7911=1),Sheet2!$I7911+Sheet2!$M7911,IF(Sheet2!$K7911=$B$1,Sheet2!$M7911,0))</f>
        <v>0</v>
      </c>
      <c r="O7911" s="38">
        <f>IF(AND(Sheet2!$K7911=$B$2,Sheet2!$L7911=1),Sheet2!$J7911+Sheet2!$M7911,IF(Sheet2!$K7911=$B$2,Sheet2!$M7911,0))</f>
        <v>0</v>
      </c>
    </row>
    <row r="7912" spans="14:15" x14ac:dyDescent="0.25">
      <c r="N7912" s="38">
        <f>IF(AND(Sheet2!$K7912=$B$1,Sheet2!$L7912=1),Sheet2!$I7912+Sheet2!$M7912,IF(Sheet2!$K7912=$B$1,Sheet2!$M7912,0))</f>
        <v>0</v>
      </c>
      <c r="O7912" s="38">
        <f>IF(AND(Sheet2!$K7912=$B$2,Sheet2!$L7912=1),Sheet2!$J7912+Sheet2!$M7912,IF(Sheet2!$K7912=$B$2,Sheet2!$M7912,0))</f>
        <v>0</v>
      </c>
    </row>
    <row r="7913" spans="14:15" x14ac:dyDescent="0.25">
      <c r="N7913" s="38">
        <f>IF(AND(Sheet2!$K7913=$B$1,Sheet2!$L7913=1),Sheet2!$I7913+Sheet2!$M7913,IF(Sheet2!$K7913=$B$1,Sheet2!$M7913,0))</f>
        <v>0</v>
      </c>
      <c r="O7913" s="38">
        <f>IF(AND(Sheet2!$K7913=$B$2,Sheet2!$L7913=1),Sheet2!$J7913+Sheet2!$M7913,IF(Sheet2!$K7913=$B$2,Sheet2!$M7913,0))</f>
        <v>0</v>
      </c>
    </row>
    <row r="7914" spans="14:15" x14ac:dyDescent="0.25">
      <c r="N7914" s="38">
        <f>IF(AND(Sheet2!$K7914=$B$1,Sheet2!$L7914=1),Sheet2!$I7914+Sheet2!$M7914,IF(Sheet2!$K7914=$B$1,Sheet2!$M7914,0))</f>
        <v>0</v>
      </c>
      <c r="O7914" s="38">
        <f>IF(AND(Sheet2!$K7914=$B$2,Sheet2!$L7914=1),Sheet2!$J7914+Sheet2!$M7914,IF(Sheet2!$K7914=$B$2,Sheet2!$M7914,0))</f>
        <v>0</v>
      </c>
    </row>
    <row r="7915" spans="14:15" x14ac:dyDescent="0.25">
      <c r="N7915" s="38">
        <f>IF(AND(Sheet2!$K7915=$B$1,Sheet2!$L7915=1),Sheet2!$I7915+Sheet2!$M7915,IF(Sheet2!$K7915=$B$1,Sheet2!$M7915,0))</f>
        <v>0</v>
      </c>
      <c r="O7915" s="38">
        <f>IF(AND(Sheet2!$K7915=$B$2,Sheet2!$L7915=1),Sheet2!$J7915+Sheet2!$M7915,IF(Sheet2!$K7915=$B$2,Sheet2!$M7915,0))</f>
        <v>0</v>
      </c>
    </row>
    <row r="7916" spans="14:15" x14ac:dyDescent="0.25">
      <c r="N7916" s="38">
        <f>IF(AND(Sheet2!$K7916=$B$1,Sheet2!$L7916=1),Sheet2!$I7916+Sheet2!$M7916,IF(Sheet2!$K7916=$B$1,Sheet2!$M7916,0))</f>
        <v>0</v>
      </c>
      <c r="O7916" s="38">
        <f>IF(AND(Sheet2!$K7916=$B$2,Sheet2!$L7916=1),Sheet2!$J7916+Sheet2!$M7916,IF(Sheet2!$K7916=$B$2,Sheet2!$M7916,0))</f>
        <v>0</v>
      </c>
    </row>
    <row r="7917" spans="14:15" x14ac:dyDescent="0.25">
      <c r="N7917" s="38">
        <f>IF(AND(Sheet2!$K7917=$B$1,Sheet2!$L7917=1),Sheet2!$I7917+Sheet2!$M7917,IF(Sheet2!$K7917=$B$1,Sheet2!$M7917,0))</f>
        <v>0</v>
      </c>
      <c r="O7917" s="38">
        <f>IF(AND(Sheet2!$K7917=$B$2,Sheet2!$L7917=1),Sheet2!$J7917+Sheet2!$M7917,IF(Sheet2!$K7917=$B$2,Sheet2!$M7917,0))</f>
        <v>0</v>
      </c>
    </row>
    <row r="7918" spans="14:15" x14ac:dyDescent="0.25">
      <c r="N7918" s="38">
        <f>IF(AND(Sheet2!$K7918=$B$1,Sheet2!$L7918=1),Sheet2!$I7918+Sheet2!$M7918,IF(Sheet2!$K7918=$B$1,Sheet2!$M7918,0))</f>
        <v>0</v>
      </c>
      <c r="O7918" s="38">
        <f>IF(AND(Sheet2!$K7918=$B$2,Sheet2!$L7918=1),Sheet2!$J7918+Sheet2!$M7918,IF(Sheet2!$K7918=$B$2,Sheet2!$M7918,0))</f>
        <v>0</v>
      </c>
    </row>
    <row r="7919" spans="14:15" x14ac:dyDescent="0.25">
      <c r="N7919" s="38">
        <f>IF(AND(Sheet2!$K7919=$B$1,Sheet2!$L7919=1),Sheet2!$I7919+Sheet2!$M7919,IF(Sheet2!$K7919=$B$1,Sheet2!$M7919,0))</f>
        <v>0</v>
      </c>
      <c r="O7919" s="38">
        <f>IF(AND(Sheet2!$K7919=$B$2,Sheet2!$L7919=1),Sheet2!$J7919+Sheet2!$M7919,IF(Sheet2!$K7919=$B$2,Sheet2!$M7919,0))</f>
        <v>0</v>
      </c>
    </row>
    <row r="7920" spans="14:15" x14ac:dyDescent="0.25">
      <c r="N7920" s="38">
        <f>IF(AND(Sheet2!$K7920=$B$1,Sheet2!$L7920=1),Sheet2!$I7920+Sheet2!$M7920,IF(Sheet2!$K7920=$B$1,Sheet2!$M7920,0))</f>
        <v>0</v>
      </c>
      <c r="O7920" s="38">
        <f>IF(AND(Sheet2!$K7920=$B$2,Sheet2!$L7920=1),Sheet2!$J7920+Sheet2!$M7920,IF(Sheet2!$K7920=$B$2,Sheet2!$M7920,0))</f>
        <v>0</v>
      </c>
    </row>
    <row r="7921" spans="14:15" x14ac:dyDescent="0.25">
      <c r="N7921" s="38">
        <f>IF(AND(Sheet2!$K7921=$B$1,Sheet2!$L7921=1),Sheet2!$I7921+Sheet2!$M7921,IF(Sheet2!$K7921=$B$1,Sheet2!$M7921,0))</f>
        <v>0</v>
      </c>
      <c r="O7921" s="38">
        <f>IF(AND(Sheet2!$K7921=$B$2,Sheet2!$L7921=1),Sheet2!$J7921+Sheet2!$M7921,IF(Sheet2!$K7921=$B$2,Sheet2!$M7921,0))</f>
        <v>0</v>
      </c>
    </row>
    <row r="7922" spans="14:15" x14ac:dyDescent="0.25">
      <c r="N7922" s="38">
        <f>IF(AND(Sheet2!$K7922=$B$1,Sheet2!$L7922=1),Sheet2!$I7922+Sheet2!$M7922,IF(Sheet2!$K7922=$B$1,Sheet2!$M7922,0))</f>
        <v>0</v>
      </c>
      <c r="O7922" s="38">
        <f>IF(AND(Sheet2!$K7922=$B$2,Sheet2!$L7922=1),Sheet2!$J7922+Sheet2!$M7922,IF(Sheet2!$K7922=$B$2,Sheet2!$M7922,0))</f>
        <v>0</v>
      </c>
    </row>
    <row r="7923" spans="14:15" x14ac:dyDescent="0.25">
      <c r="N7923" s="38">
        <f>IF(AND(Sheet2!$K7923=$B$1,Sheet2!$L7923=1),Sheet2!$I7923+Sheet2!$M7923,IF(Sheet2!$K7923=$B$1,Sheet2!$M7923,0))</f>
        <v>0</v>
      </c>
      <c r="O7923" s="38">
        <f>IF(AND(Sheet2!$K7923=$B$2,Sheet2!$L7923=1),Sheet2!$J7923+Sheet2!$M7923,IF(Sheet2!$K7923=$B$2,Sheet2!$M7923,0))</f>
        <v>0</v>
      </c>
    </row>
    <row r="7924" spans="14:15" x14ac:dyDescent="0.25">
      <c r="N7924" s="38">
        <f>IF(AND(Sheet2!$K7924=$B$1,Sheet2!$L7924=1),Sheet2!$I7924+Sheet2!$M7924,IF(Sheet2!$K7924=$B$1,Sheet2!$M7924,0))</f>
        <v>0</v>
      </c>
      <c r="O7924" s="38">
        <f>IF(AND(Sheet2!$K7924=$B$2,Sheet2!$L7924=1),Sheet2!$J7924+Sheet2!$M7924,IF(Sheet2!$K7924=$B$2,Sheet2!$M7924,0))</f>
        <v>0</v>
      </c>
    </row>
    <row r="7925" spans="14:15" x14ac:dyDescent="0.25">
      <c r="N7925" s="38">
        <f>IF(AND(Sheet2!$K7925=$B$1,Sheet2!$L7925=1),Sheet2!$I7925+Sheet2!$M7925,IF(Sheet2!$K7925=$B$1,Sheet2!$M7925,0))</f>
        <v>0</v>
      </c>
      <c r="O7925" s="38">
        <f>IF(AND(Sheet2!$K7925=$B$2,Sheet2!$L7925=1),Sheet2!$J7925+Sheet2!$M7925,IF(Sheet2!$K7925=$B$2,Sheet2!$M7925,0))</f>
        <v>0</v>
      </c>
    </row>
    <row r="7926" spans="14:15" x14ac:dyDescent="0.25">
      <c r="N7926" s="38">
        <f>IF(AND(Sheet2!$K7926=$B$1,Sheet2!$L7926=1),Sheet2!$I7926+Sheet2!$M7926,IF(Sheet2!$K7926=$B$1,Sheet2!$M7926,0))</f>
        <v>0</v>
      </c>
      <c r="O7926" s="38">
        <f>IF(AND(Sheet2!$K7926=$B$2,Sheet2!$L7926=1),Sheet2!$J7926+Sheet2!$M7926,IF(Sheet2!$K7926=$B$2,Sheet2!$M7926,0))</f>
        <v>0</v>
      </c>
    </row>
    <row r="7927" spans="14:15" x14ac:dyDescent="0.25">
      <c r="N7927" s="38">
        <f>IF(AND(Sheet2!$K7927=$B$1,Sheet2!$L7927=1),Sheet2!$I7927+Sheet2!$M7927,IF(Sheet2!$K7927=$B$1,Sheet2!$M7927,0))</f>
        <v>0</v>
      </c>
      <c r="O7927" s="38">
        <f>IF(AND(Sheet2!$K7927=$B$2,Sheet2!$L7927=1),Sheet2!$J7927+Sheet2!$M7927,IF(Sheet2!$K7927=$B$2,Sheet2!$M7927,0))</f>
        <v>0</v>
      </c>
    </row>
    <row r="7928" spans="14:15" x14ac:dyDescent="0.25">
      <c r="N7928" s="38">
        <f>IF(AND(Sheet2!$K7928=$B$1,Sheet2!$L7928=1),Sheet2!$I7928+Sheet2!$M7928,IF(Sheet2!$K7928=$B$1,Sheet2!$M7928,0))</f>
        <v>0</v>
      </c>
      <c r="O7928" s="38">
        <f>IF(AND(Sheet2!$K7928=$B$2,Sheet2!$L7928=1),Sheet2!$J7928+Sheet2!$M7928,IF(Sheet2!$K7928=$B$2,Sheet2!$M7928,0))</f>
        <v>0</v>
      </c>
    </row>
    <row r="7929" spans="14:15" x14ac:dyDescent="0.25">
      <c r="N7929" s="38">
        <f>IF(AND(Sheet2!$K7929=$B$1,Sheet2!$L7929=1),Sheet2!$I7929+Sheet2!$M7929,IF(Sheet2!$K7929=$B$1,Sheet2!$M7929,0))</f>
        <v>0</v>
      </c>
      <c r="O7929" s="38">
        <f>IF(AND(Sheet2!$K7929=$B$2,Sheet2!$L7929=1),Sheet2!$J7929+Sheet2!$M7929,IF(Sheet2!$K7929=$B$2,Sheet2!$M7929,0))</f>
        <v>0</v>
      </c>
    </row>
    <row r="7930" spans="14:15" x14ac:dyDescent="0.25">
      <c r="N7930" s="38">
        <f>IF(AND(Sheet2!$K7930=$B$1,Sheet2!$L7930=1),Sheet2!$I7930+Sheet2!$M7930,IF(Sheet2!$K7930=$B$1,Sheet2!$M7930,0))</f>
        <v>0</v>
      </c>
      <c r="O7930" s="38">
        <f>IF(AND(Sheet2!$K7930=$B$2,Sheet2!$L7930=1),Sheet2!$J7930+Sheet2!$M7930,IF(Sheet2!$K7930=$B$2,Sheet2!$M7930,0))</f>
        <v>0</v>
      </c>
    </row>
    <row r="7931" spans="14:15" x14ac:dyDescent="0.25">
      <c r="N7931" s="38">
        <f>IF(AND(Sheet2!$K7931=$B$1,Sheet2!$L7931=1),Sheet2!$I7931+Sheet2!$M7931,IF(Sheet2!$K7931=$B$1,Sheet2!$M7931,0))</f>
        <v>0</v>
      </c>
      <c r="O7931" s="38">
        <f>IF(AND(Sheet2!$K7931=$B$2,Sheet2!$L7931=1),Sheet2!$J7931+Sheet2!$M7931,IF(Sheet2!$K7931=$B$2,Sheet2!$M7931,0))</f>
        <v>0</v>
      </c>
    </row>
    <row r="7932" spans="14:15" x14ac:dyDescent="0.25">
      <c r="N7932" s="38">
        <f>IF(AND(Sheet2!$K7932=$B$1,Sheet2!$L7932=1),Sheet2!$I7932+Sheet2!$M7932,IF(Sheet2!$K7932=$B$1,Sheet2!$M7932,0))</f>
        <v>0</v>
      </c>
      <c r="O7932" s="38">
        <f>IF(AND(Sheet2!$K7932=$B$2,Sheet2!$L7932=1),Sheet2!$J7932+Sheet2!$M7932,IF(Sheet2!$K7932=$B$2,Sheet2!$M7932,0))</f>
        <v>0</v>
      </c>
    </row>
    <row r="7933" spans="14:15" x14ac:dyDescent="0.25">
      <c r="N7933" s="38">
        <f>IF(AND(Sheet2!$K7933=$B$1,Sheet2!$L7933=1),Sheet2!$I7933+Sheet2!$M7933,IF(Sheet2!$K7933=$B$1,Sheet2!$M7933,0))</f>
        <v>0</v>
      </c>
      <c r="O7933" s="38">
        <f>IF(AND(Sheet2!$K7933=$B$2,Sheet2!$L7933=1),Sheet2!$J7933+Sheet2!$M7933,IF(Sheet2!$K7933=$B$2,Sheet2!$M7933,0))</f>
        <v>0</v>
      </c>
    </row>
    <row r="7934" spans="14:15" x14ac:dyDescent="0.25">
      <c r="N7934" s="38">
        <f>IF(AND(Sheet2!$K7934=$B$1,Sheet2!$L7934=1),Sheet2!$I7934+Sheet2!$M7934,IF(Sheet2!$K7934=$B$1,Sheet2!$M7934,0))</f>
        <v>0</v>
      </c>
      <c r="O7934" s="38">
        <f>IF(AND(Sheet2!$K7934=$B$2,Sheet2!$L7934=1),Sheet2!$J7934+Sheet2!$M7934,IF(Sheet2!$K7934=$B$2,Sheet2!$M7934,0))</f>
        <v>0</v>
      </c>
    </row>
    <row r="7935" spans="14:15" x14ac:dyDescent="0.25">
      <c r="N7935" s="38">
        <f>IF(AND(Sheet2!$K7935=$B$1,Sheet2!$L7935=1),Sheet2!$I7935+Sheet2!$M7935,IF(Sheet2!$K7935=$B$1,Sheet2!$M7935,0))</f>
        <v>0</v>
      </c>
      <c r="O7935" s="38">
        <f>IF(AND(Sheet2!$K7935=$B$2,Sheet2!$L7935=1),Sheet2!$J7935+Sheet2!$M7935,IF(Sheet2!$K7935=$B$2,Sheet2!$M7935,0))</f>
        <v>0</v>
      </c>
    </row>
    <row r="7936" spans="14:15" x14ac:dyDescent="0.25">
      <c r="N7936" s="38">
        <f>IF(AND(Sheet2!$K7936=$B$1,Sheet2!$L7936=1),Sheet2!$I7936+Sheet2!$M7936,IF(Sheet2!$K7936=$B$1,Sheet2!$M7936,0))</f>
        <v>0</v>
      </c>
      <c r="O7936" s="38">
        <f>IF(AND(Sheet2!$K7936=$B$2,Sheet2!$L7936=1),Sheet2!$J7936+Sheet2!$M7936,IF(Sheet2!$K7936=$B$2,Sheet2!$M7936,0))</f>
        <v>0</v>
      </c>
    </row>
    <row r="7937" spans="14:15" x14ac:dyDescent="0.25">
      <c r="N7937" s="38">
        <f>IF(AND(Sheet2!$K7937=$B$1,Sheet2!$L7937=1),Sheet2!$I7937+Sheet2!$M7937,IF(Sheet2!$K7937=$B$1,Sheet2!$M7937,0))</f>
        <v>0</v>
      </c>
      <c r="O7937" s="38">
        <f>IF(AND(Sheet2!$K7937=$B$2,Sheet2!$L7937=1),Sheet2!$J7937+Sheet2!$M7937,IF(Sheet2!$K7937=$B$2,Sheet2!$M7937,0))</f>
        <v>0</v>
      </c>
    </row>
    <row r="7938" spans="14:15" x14ac:dyDescent="0.25">
      <c r="N7938" s="38">
        <f>IF(AND(Sheet2!$K7938=$B$1,Sheet2!$L7938=1),Sheet2!$I7938+Sheet2!$M7938,IF(Sheet2!$K7938=$B$1,Sheet2!$M7938,0))</f>
        <v>0</v>
      </c>
      <c r="O7938" s="38">
        <f>IF(AND(Sheet2!$K7938=$B$2,Sheet2!$L7938=1),Sheet2!$J7938+Sheet2!$M7938,IF(Sheet2!$K7938=$B$2,Sheet2!$M7938,0))</f>
        <v>0</v>
      </c>
    </row>
    <row r="7939" spans="14:15" x14ac:dyDescent="0.25">
      <c r="N7939" s="38">
        <f>IF(AND(Sheet2!$K7939=$B$1,Sheet2!$L7939=1),Sheet2!$I7939+Sheet2!$M7939,IF(Sheet2!$K7939=$B$1,Sheet2!$M7939,0))</f>
        <v>0</v>
      </c>
      <c r="O7939" s="38">
        <f>IF(AND(Sheet2!$K7939=$B$2,Sheet2!$L7939=1),Sheet2!$J7939+Sheet2!$M7939,IF(Sheet2!$K7939=$B$2,Sheet2!$M7939,0))</f>
        <v>0</v>
      </c>
    </row>
    <row r="7940" spans="14:15" x14ac:dyDescent="0.25">
      <c r="N7940" s="38">
        <f>IF(AND(Sheet2!$K7940=$B$1,Sheet2!$L7940=1),Sheet2!$I7940+Sheet2!$M7940,IF(Sheet2!$K7940=$B$1,Sheet2!$M7940,0))</f>
        <v>0</v>
      </c>
      <c r="O7940" s="38">
        <f>IF(AND(Sheet2!$K7940=$B$2,Sheet2!$L7940=1),Sheet2!$J7940+Sheet2!$M7940,IF(Sheet2!$K7940=$B$2,Sheet2!$M7940,0))</f>
        <v>0</v>
      </c>
    </row>
    <row r="7941" spans="14:15" x14ac:dyDescent="0.25">
      <c r="N7941" s="38">
        <f>IF(AND(Sheet2!$K7941=$B$1,Sheet2!$L7941=1),Sheet2!$I7941+Sheet2!$M7941,IF(Sheet2!$K7941=$B$1,Sheet2!$M7941,0))</f>
        <v>0</v>
      </c>
      <c r="O7941" s="38">
        <f>IF(AND(Sheet2!$K7941=$B$2,Sheet2!$L7941=1),Sheet2!$J7941+Sheet2!$M7941,IF(Sheet2!$K7941=$B$2,Sheet2!$M7941,0))</f>
        <v>0</v>
      </c>
    </row>
    <row r="7942" spans="14:15" x14ac:dyDescent="0.25">
      <c r="N7942" s="38">
        <f>IF(AND(Sheet2!$K7942=$B$1,Sheet2!$L7942=1),Sheet2!$I7942+Sheet2!$M7942,IF(Sheet2!$K7942=$B$1,Sheet2!$M7942,0))</f>
        <v>0</v>
      </c>
      <c r="O7942" s="38">
        <f>IF(AND(Sheet2!$K7942=$B$2,Sheet2!$L7942=1),Sheet2!$J7942+Sheet2!$M7942,IF(Sheet2!$K7942=$B$2,Sheet2!$M7942,0))</f>
        <v>0</v>
      </c>
    </row>
    <row r="7943" spans="14:15" x14ac:dyDescent="0.25">
      <c r="N7943" s="38">
        <f>IF(AND(Sheet2!$K7943=$B$1,Sheet2!$L7943=1),Sheet2!$I7943+Sheet2!$M7943,IF(Sheet2!$K7943=$B$1,Sheet2!$M7943,0))</f>
        <v>0</v>
      </c>
      <c r="O7943" s="38">
        <f>IF(AND(Sheet2!$K7943=$B$2,Sheet2!$L7943=1),Sheet2!$J7943+Sheet2!$M7943,IF(Sheet2!$K7943=$B$2,Sheet2!$M7943,0))</f>
        <v>0</v>
      </c>
    </row>
    <row r="7944" spans="14:15" x14ac:dyDescent="0.25">
      <c r="N7944" s="38">
        <f>IF(AND(Sheet2!$K7944=$B$1,Sheet2!$L7944=1),Sheet2!$I7944+Sheet2!$M7944,IF(Sheet2!$K7944=$B$1,Sheet2!$M7944,0))</f>
        <v>0</v>
      </c>
      <c r="O7944" s="38">
        <f>IF(AND(Sheet2!$K7944=$B$2,Sheet2!$L7944=1),Sheet2!$J7944+Sheet2!$M7944,IF(Sheet2!$K7944=$B$2,Sheet2!$M7944,0))</f>
        <v>0</v>
      </c>
    </row>
    <row r="7945" spans="14:15" x14ac:dyDescent="0.25">
      <c r="N7945" s="38">
        <f>IF(AND(Sheet2!$K7945=$B$1,Sheet2!$L7945=1),Sheet2!$I7945+Sheet2!$M7945,IF(Sheet2!$K7945=$B$1,Sheet2!$M7945,0))</f>
        <v>0</v>
      </c>
      <c r="O7945" s="38">
        <f>IF(AND(Sheet2!$K7945=$B$2,Sheet2!$L7945=1),Sheet2!$J7945+Sheet2!$M7945,IF(Sheet2!$K7945=$B$2,Sheet2!$M7945,0))</f>
        <v>0</v>
      </c>
    </row>
    <row r="7946" spans="14:15" x14ac:dyDescent="0.25">
      <c r="N7946" s="38">
        <f>IF(AND(Sheet2!$K7946=$B$1,Sheet2!$L7946=1),Sheet2!$I7946+Sheet2!$M7946,IF(Sheet2!$K7946=$B$1,Sheet2!$M7946,0))</f>
        <v>0</v>
      </c>
      <c r="O7946" s="38">
        <f>IF(AND(Sheet2!$K7946=$B$2,Sheet2!$L7946=1),Sheet2!$J7946+Sheet2!$M7946,IF(Sheet2!$K7946=$B$2,Sheet2!$M7946,0))</f>
        <v>0</v>
      </c>
    </row>
    <row r="7947" spans="14:15" x14ac:dyDescent="0.25">
      <c r="N7947" s="38">
        <f>IF(AND(Sheet2!$K7947=$B$1,Sheet2!$L7947=1),Sheet2!$I7947+Sheet2!$M7947,IF(Sheet2!$K7947=$B$1,Sheet2!$M7947,0))</f>
        <v>0</v>
      </c>
      <c r="O7947" s="38">
        <f>IF(AND(Sheet2!$K7947=$B$2,Sheet2!$L7947=1),Sheet2!$J7947+Sheet2!$M7947,IF(Sheet2!$K7947=$B$2,Sheet2!$M7947,0))</f>
        <v>0</v>
      </c>
    </row>
    <row r="7948" spans="14:15" x14ac:dyDescent="0.25">
      <c r="N7948" s="38">
        <f>IF(AND(Sheet2!$K7948=$B$1,Sheet2!$L7948=1),Sheet2!$I7948+Sheet2!$M7948,IF(Sheet2!$K7948=$B$1,Sheet2!$M7948,0))</f>
        <v>0</v>
      </c>
      <c r="O7948" s="38">
        <f>IF(AND(Sheet2!$K7948=$B$2,Sheet2!$L7948=1),Sheet2!$J7948+Sheet2!$M7948,IF(Sheet2!$K7948=$B$2,Sheet2!$M7948,0))</f>
        <v>0</v>
      </c>
    </row>
    <row r="7949" spans="14:15" x14ac:dyDescent="0.25">
      <c r="N7949" s="38">
        <f>IF(AND(Sheet2!$K7949=$B$1,Sheet2!$L7949=1),Sheet2!$I7949+Sheet2!$M7949,IF(Sheet2!$K7949=$B$1,Sheet2!$M7949,0))</f>
        <v>0</v>
      </c>
      <c r="O7949" s="38">
        <f>IF(AND(Sheet2!$K7949=$B$2,Sheet2!$L7949=1),Sheet2!$J7949+Sheet2!$M7949,IF(Sheet2!$K7949=$B$2,Sheet2!$M7949,0))</f>
        <v>0</v>
      </c>
    </row>
    <row r="7950" spans="14:15" x14ac:dyDescent="0.25">
      <c r="N7950" s="38">
        <f>IF(AND(Sheet2!$K7950=$B$1,Sheet2!$L7950=1),Sheet2!$I7950+Sheet2!$M7950,IF(Sheet2!$K7950=$B$1,Sheet2!$M7950,0))</f>
        <v>0</v>
      </c>
      <c r="O7950" s="38">
        <f>IF(AND(Sheet2!$K7950=$B$2,Sheet2!$L7950=1),Sheet2!$J7950+Sheet2!$M7950,IF(Sheet2!$K7950=$B$2,Sheet2!$M7950,0))</f>
        <v>0</v>
      </c>
    </row>
    <row r="7951" spans="14:15" x14ac:dyDescent="0.25">
      <c r="N7951" s="38">
        <f>IF(AND(Sheet2!$K7951=$B$1,Sheet2!$L7951=1),Sheet2!$I7951+Sheet2!$M7951,IF(Sheet2!$K7951=$B$1,Sheet2!$M7951,0))</f>
        <v>0</v>
      </c>
      <c r="O7951" s="38">
        <f>IF(AND(Sheet2!$K7951=$B$2,Sheet2!$L7951=1),Sheet2!$J7951+Sheet2!$M7951,IF(Sheet2!$K7951=$B$2,Sheet2!$M7951,0))</f>
        <v>0</v>
      </c>
    </row>
    <row r="7952" spans="14:15" x14ac:dyDescent="0.25">
      <c r="N7952" s="38">
        <f>IF(AND(Sheet2!$K7952=$B$1,Sheet2!$L7952=1),Sheet2!$I7952+Sheet2!$M7952,IF(Sheet2!$K7952=$B$1,Sheet2!$M7952,0))</f>
        <v>0</v>
      </c>
      <c r="O7952" s="38">
        <f>IF(AND(Sheet2!$K7952=$B$2,Sheet2!$L7952=1),Sheet2!$J7952+Sheet2!$M7952,IF(Sheet2!$K7952=$B$2,Sheet2!$M7952,0))</f>
        <v>0</v>
      </c>
    </row>
    <row r="7953" spans="14:15" x14ac:dyDescent="0.25">
      <c r="N7953" s="38">
        <f>IF(AND(Sheet2!$K7953=$B$1,Sheet2!$L7953=1),Sheet2!$I7953+Sheet2!$M7953,IF(Sheet2!$K7953=$B$1,Sheet2!$M7953,0))</f>
        <v>0</v>
      </c>
      <c r="O7953" s="38">
        <f>IF(AND(Sheet2!$K7953=$B$2,Sheet2!$L7953=1),Sheet2!$J7953+Sheet2!$M7953,IF(Sheet2!$K7953=$B$2,Sheet2!$M7953,0))</f>
        <v>0</v>
      </c>
    </row>
    <row r="7954" spans="14:15" x14ac:dyDescent="0.25">
      <c r="N7954" s="38">
        <f>IF(AND(Sheet2!$K7954=$B$1,Sheet2!$L7954=1),Sheet2!$I7954+Sheet2!$M7954,IF(Sheet2!$K7954=$B$1,Sheet2!$M7954,0))</f>
        <v>0</v>
      </c>
      <c r="O7954" s="38">
        <f>IF(AND(Sheet2!$K7954=$B$2,Sheet2!$L7954=1),Sheet2!$J7954+Sheet2!$M7954,IF(Sheet2!$K7954=$B$2,Sheet2!$M7954,0))</f>
        <v>0</v>
      </c>
    </row>
    <row r="7955" spans="14:15" x14ac:dyDescent="0.25">
      <c r="N7955" s="38">
        <f>IF(AND(Sheet2!$K7955=$B$1,Sheet2!$L7955=1),Sheet2!$I7955+Sheet2!$M7955,IF(Sheet2!$K7955=$B$1,Sheet2!$M7955,0))</f>
        <v>0</v>
      </c>
      <c r="O7955" s="38">
        <f>IF(AND(Sheet2!$K7955=$B$2,Sheet2!$L7955=1),Sheet2!$J7955+Sheet2!$M7955,IF(Sheet2!$K7955=$B$2,Sheet2!$M7955,0))</f>
        <v>0</v>
      </c>
    </row>
    <row r="7956" spans="14:15" x14ac:dyDescent="0.25">
      <c r="N7956" s="38">
        <f>IF(AND(Sheet2!$K7956=$B$1,Sheet2!$L7956=1),Sheet2!$I7956+Sheet2!$M7956,IF(Sheet2!$K7956=$B$1,Sheet2!$M7956,0))</f>
        <v>0</v>
      </c>
      <c r="O7956" s="38">
        <f>IF(AND(Sheet2!$K7956=$B$2,Sheet2!$L7956=1),Sheet2!$J7956+Sheet2!$M7956,IF(Sheet2!$K7956=$B$2,Sheet2!$M7956,0))</f>
        <v>0</v>
      </c>
    </row>
    <row r="7957" spans="14:15" x14ac:dyDescent="0.25">
      <c r="N7957" s="38">
        <f>IF(AND(Sheet2!$K7957=$B$1,Sheet2!$L7957=1),Sheet2!$I7957+Sheet2!$M7957,IF(Sheet2!$K7957=$B$1,Sheet2!$M7957,0))</f>
        <v>0</v>
      </c>
      <c r="O7957" s="38">
        <f>IF(AND(Sheet2!$K7957=$B$2,Sheet2!$L7957=1),Sheet2!$J7957+Sheet2!$M7957,IF(Sheet2!$K7957=$B$2,Sheet2!$M7957,0))</f>
        <v>0</v>
      </c>
    </row>
    <row r="7958" spans="14:15" x14ac:dyDescent="0.25">
      <c r="N7958" s="38">
        <f>IF(AND(Sheet2!$K7958=$B$1,Sheet2!$L7958=1),Sheet2!$I7958+Sheet2!$M7958,IF(Sheet2!$K7958=$B$1,Sheet2!$M7958,0))</f>
        <v>0</v>
      </c>
      <c r="O7958" s="38">
        <f>IF(AND(Sheet2!$K7958=$B$2,Sheet2!$L7958=1),Sheet2!$J7958+Sheet2!$M7958,IF(Sheet2!$K7958=$B$2,Sheet2!$M7958,0))</f>
        <v>0</v>
      </c>
    </row>
    <row r="7959" spans="14:15" x14ac:dyDescent="0.25">
      <c r="N7959" s="38">
        <f>IF(AND(Sheet2!$K7959=$B$1,Sheet2!$L7959=1),Sheet2!$I7959+Sheet2!$M7959,IF(Sheet2!$K7959=$B$1,Sheet2!$M7959,0))</f>
        <v>0</v>
      </c>
      <c r="O7959" s="38">
        <f>IF(AND(Sheet2!$K7959=$B$2,Sheet2!$L7959=1),Sheet2!$J7959+Sheet2!$M7959,IF(Sheet2!$K7959=$B$2,Sheet2!$M7959,0))</f>
        <v>0</v>
      </c>
    </row>
    <row r="7960" spans="14:15" x14ac:dyDescent="0.25">
      <c r="N7960" s="38">
        <f>IF(AND(Sheet2!$K7960=$B$1,Sheet2!$L7960=1),Sheet2!$I7960+Sheet2!$M7960,IF(Sheet2!$K7960=$B$1,Sheet2!$M7960,0))</f>
        <v>0</v>
      </c>
      <c r="O7960" s="38">
        <f>IF(AND(Sheet2!$K7960=$B$2,Sheet2!$L7960=1),Sheet2!$J7960+Sheet2!$M7960,IF(Sheet2!$K7960=$B$2,Sheet2!$M7960,0))</f>
        <v>0</v>
      </c>
    </row>
    <row r="7961" spans="14:15" x14ac:dyDescent="0.25">
      <c r="N7961" s="38">
        <f>IF(AND(Sheet2!$K7961=$B$1,Sheet2!$L7961=1),Sheet2!$I7961+Sheet2!$M7961,IF(Sheet2!$K7961=$B$1,Sheet2!$M7961,0))</f>
        <v>0</v>
      </c>
      <c r="O7961" s="38">
        <f>IF(AND(Sheet2!$K7961=$B$2,Sheet2!$L7961=1),Sheet2!$J7961+Sheet2!$M7961,IF(Sheet2!$K7961=$B$2,Sheet2!$M7961,0))</f>
        <v>0</v>
      </c>
    </row>
    <row r="7962" spans="14:15" x14ac:dyDescent="0.25">
      <c r="N7962" s="38">
        <f>IF(AND(Sheet2!$K7962=$B$1,Sheet2!$L7962=1),Sheet2!$I7962+Sheet2!$M7962,IF(Sheet2!$K7962=$B$1,Sheet2!$M7962,0))</f>
        <v>0</v>
      </c>
      <c r="O7962" s="38">
        <f>IF(AND(Sheet2!$K7962=$B$2,Sheet2!$L7962=1),Sheet2!$J7962+Sheet2!$M7962,IF(Sheet2!$K7962=$B$2,Sheet2!$M7962,0))</f>
        <v>0</v>
      </c>
    </row>
    <row r="7963" spans="14:15" x14ac:dyDescent="0.25">
      <c r="N7963" s="38">
        <f>IF(AND(Sheet2!$K7963=$B$1,Sheet2!$L7963=1),Sheet2!$I7963+Sheet2!$M7963,IF(Sheet2!$K7963=$B$1,Sheet2!$M7963,0))</f>
        <v>0</v>
      </c>
      <c r="O7963" s="38">
        <f>IF(AND(Sheet2!$K7963=$B$2,Sheet2!$L7963=1),Sheet2!$J7963+Sheet2!$M7963,IF(Sheet2!$K7963=$B$2,Sheet2!$M7963,0))</f>
        <v>0</v>
      </c>
    </row>
    <row r="7964" spans="14:15" x14ac:dyDescent="0.25">
      <c r="N7964" s="38">
        <f>IF(AND(Sheet2!$K7964=$B$1,Sheet2!$L7964=1),Sheet2!$I7964+Sheet2!$M7964,IF(Sheet2!$K7964=$B$1,Sheet2!$M7964,0))</f>
        <v>0</v>
      </c>
      <c r="O7964" s="38">
        <f>IF(AND(Sheet2!$K7964=$B$2,Sheet2!$L7964=1),Sheet2!$J7964+Sheet2!$M7964,IF(Sheet2!$K7964=$B$2,Sheet2!$M7964,0))</f>
        <v>0</v>
      </c>
    </row>
    <row r="7965" spans="14:15" x14ac:dyDescent="0.25">
      <c r="N7965" s="38">
        <f>IF(AND(Sheet2!$K7965=$B$1,Sheet2!$L7965=1),Sheet2!$I7965+Sheet2!$M7965,IF(Sheet2!$K7965=$B$1,Sheet2!$M7965,0))</f>
        <v>0</v>
      </c>
      <c r="O7965" s="38">
        <f>IF(AND(Sheet2!$K7965=$B$2,Sheet2!$L7965=1),Sheet2!$J7965+Sheet2!$M7965,IF(Sheet2!$K7965=$B$2,Sheet2!$M7965,0))</f>
        <v>0</v>
      </c>
    </row>
    <row r="7966" spans="14:15" x14ac:dyDescent="0.25">
      <c r="N7966" s="38">
        <f>IF(AND(Sheet2!$K7966=$B$1,Sheet2!$L7966=1),Sheet2!$I7966+Sheet2!$M7966,IF(Sheet2!$K7966=$B$1,Sheet2!$M7966,0))</f>
        <v>0</v>
      </c>
      <c r="O7966" s="38">
        <f>IF(AND(Sheet2!$K7966=$B$2,Sheet2!$L7966=1),Sheet2!$J7966+Sheet2!$M7966,IF(Sheet2!$K7966=$B$2,Sheet2!$M7966,0))</f>
        <v>0</v>
      </c>
    </row>
    <row r="7967" spans="14:15" x14ac:dyDescent="0.25">
      <c r="N7967" s="38">
        <f>IF(AND(Sheet2!$K7967=$B$1,Sheet2!$L7967=1),Sheet2!$I7967+Sheet2!$M7967,IF(Sheet2!$K7967=$B$1,Sheet2!$M7967,0))</f>
        <v>0</v>
      </c>
      <c r="O7967" s="38">
        <f>IF(AND(Sheet2!$K7967=$B$2,Sheet2!$L7967=1),Sheet2!$J7967+Sheet2!$M7967,IF(Sheet2!$K7967=$B$2,Sheet2!$M7967,0))</f>
        <v>0</v>
      </c>
    </row>
    <row r="7968" spans="14:15" x14ac:dyDescent="0.25">
      <c r="N7968" s="38">
        <f>IF(AND(Sheet2!$K7968=$B$1,Sheet2!$L7968=1),Sheet2!$I7968+Sheet2!$M7968,IF(Sheet2!$K7968=$B$1,Sheet2!$M7968,0))</f>
        <v>0</v>
      </c>
      <c r="O7968" s="38">
        <f>IF(AND(Sheet2!$K7968=$B$2,Sheet2!$L7968=1),Sheet2!$J7968+Sheet2!$M7968,IF(Sheet2!$K7968=$B$2,Sheet2!$M7968,0))</f>
        <v>0</v>
      </c>
    </row>
    <row r="7969" spans="14:15" x14ac:dyDescent="0.25">
      <c r="N7969" s="38">
        <f>IF(AND(Sheet2!$K7969=$B$1,Sheet2!$L7969=1),Sheet2!$I7969+Sheet2!$M7969,IF(Sheet2!$K7969=$B$1,Sheet2!$M7969,0))</f>
        <v>0</v>
      </c>
      <c r="O7969" s="38">
        <f>IF(AND(Sheet2!$K7969=$B$2,Sheet2!$L7969=1),Sheet2!$J7969+Sheet2!$M7969,IF(Sheet2!$K7969=$B$2,Sheet2!$M7969,0))</f>
        <v>0</v>
      </c>
    </row>
    <row r="7970" spans="14:15" x14ac:dyDescent="0.25">
      <c r="N7970" s="38">
        <f>IF(AND(Sheet2!$K7970=$B$1,Sheet2!$L7970=1),Sheet2!$I7970+Sheet2!$M7970,IF(Sheet2!$K7970=$B$1,Sheet2!$M7970,0))</f>
        <v>0</v>
      </c>
      <c r="O7970" s="38">
        <f>IF(AND(Sheet2!$K7970=$B$2,Sheet2!$L7970=1),Sheet2!$J7970+Sheet2!$M7970,IF(Sheet2!$K7970=$B$2,Sheet2!$M7970,0))</f>
        <v>0</v>
      </c>
    </row>
    <row r="7971" spans="14:15" x14ac:dyDescent="0.25">
      <c r="N7971" s="38">
        <f>IF(AND(Sheet2!$K7971=$B$1,Sheet2!$L7971=1),Sheet2!$I7971+Sheet2!$M7971,IF(Sheet2!$K7971=$B$1,Sheet2!$M7971,0))</f>
        <v>0</v>
      </c>
      <c r="O7971" s="38">
        <f>IF(AND(Sheet2!$K7971=$B$2,Sheet2!$L7971=1),Sheet2!$J7971+Sheet2!$M7971,IF(Sheet2!$K7971=$B$2,Sheet2!$M7971,0))</f>
        <v>0</v>
      </c>
    </row>
    <row r="7972" spans="14:15" x14ac:dyDescent="0.25">
      <c r="N7972" s="38">
        <f>IF(AND(Sheet2!$K7972=$B$1,Sheet2!$L7972=1),Sheet2!$I7972+Sheet2!$M7972,IF(Sheet2!$K7972=$B$1,Sheet2!$M7972,0))</f>
        <v>0</v>
      </c>
      <c r="O7972" s="38">
        <f>IF(AND(Sheet2!$K7972=$B$2,Sheet2!$L7972=1),Sheet2!$J7972+Sheet2!$M7972,IF(Sheet2!$K7972=$B$2,Sheet2!$M7972,0))</f>
        <v>0</v>
      </c>
    </row>
    <row r="7973" spans="14:15" x14ac:dyDescent="0.25">
      <c r="N7973" s="38">
        <f>IF(AND(Sheet2!$K7973=$B$1,Sheet2!$L7973=1),Sheet2!$I7973+Sheet2!$M7973,IF(Sheet2!$K7973=$B$1,Sheet2!$M7973,0))</f>
        <v>0</v>
      </c>
      <c r="O7973" s="38">
        <f>IF(AND(Sheet2!$K7973=$B$2,Sheet2!$L7973=1),Sheet2!$J7973+Sheet2!$M7973,IF(Sheet2!$K7973=$B$2,Sheet2!$M7973,0))</f>
        <v>0</v>
      </c>
    </row>
    <row r="7974" spans="14:15" x14ac:dyDescent="0.25">
      <c r="N7974" s="38">
        <f>IF(AND(Sheet2!$K7974=$B$1,Sheet2!$L7974=1),Sheet2!$I7974+Sheet2!$M7974,IF(Sheet2!$K7974=$B$1,Sheet2!$M7974,0))</f>
        <v>0</v>
      </c>
      <c r="O7974" s="38">
        <f>IF(AND(Sheet2!$K7974=$B$2,Sheet2!$L7974=1),Sheet2!$J7974+Sheet2!$M7974,IF(Sheet2!$K7974=$B$2,Sheet2!$M7974,0))</f>
        <v>0</v>
      </c>
    </row>
    <row r="7975" spans="14:15" x14ac:dyDescent="0.25">
      <c r="N7975" s="38">
        <f>IF(AND(Sheet2!$K7975=$B$1,Sheet2!$L7975=1),Sheet2!$I7975+Sheet2!$M7975,IF(Sheet2!$K7975=$B$1,Sheet2!$M7975,0))</f>
        <v>0</v>
      </c>
      <c r="O7975" s="38">
        <f>IF(AND(Sheet2!$K7975=$B$2,Sheet2!$L7975=1),Sheet2!$J7975+Sheet2!$M7975,IF(Sheet2!$K7975=$B$2,Sheet2!$M7975,0))</f>
        <v>0</v>
      </c>
    </row>
    <row r="7976" spans="14:15" x14ac:dyDescent="0.25">
      <c r="N7976" s="38">
        <f>IF(AND(Sheet2!$K7976=$B$1,Sheet2!$L7976=1),Sheet2!$I7976+Sheet2!$M7976,IF(Sheet2!$K7976=$B$1,Sheet2!$M7976,0))</f>
        <v>0</v>
      </c>
      <c r="O7976" s="38">
        <f>IF(AND(Sheet2!$K7976=$B$2,Sheet2!$L7976=1),Sheet2!$J7976+Sheet2!$M7976,IF(Sheet2!$K7976=$B$2,Sheet2!$M7976,0))</f>
        <v>0</v>
      </c>
    </row>
    <row r="7977" spans="14:15" x14ac:dyDescent="0.25">
      <c r="N7977" s="38">
        <f>IF(AND(Sheet2!$K7977=$B$1,Sheet2!$L7977=1),Sheet2!$I7977+Sheet2!$M7977,IF(Sheet2!$K7977=$B$1,Sheet2!$M7977,0))</f>
        <v>0</v>
      </c>
      <c r="O7977" s="38">
        <f>IF(AND(Sheet2!$K7977=$B$2,Sheet2!$L7977=1),Sheet2!$J7977+Sheet2!$M7977,IF(Sheet2!$K7977=$B$2,Sheet2!$M7977,0))</f>
        <v>0</v>
      </c>
    </row>
    <row r="7978" spans="14:15" x14ac:dyDescent="0.25">
      <c r="N7978" s="38">
        <f>IF(AND(Sheet2!$K7978=$B$1,Sheet2!$L7978=1),Sheet2!$I7978+Sheet2!$M7978,IF(Sheet2!$K7978=$B$1,Sheet2!$M7978,0))</f>
        <v>0</v>
      </c>
      <c r="O7978" s="38">
        <f>IF(AND(Sheet2!$K7978=$B$2,Sheet2!$L7978=1),Sheet2!$J7978+Sheet2!$M7978,IF(Sheet2!$K7978=$B$2,Sheet2!$M7978,0))</f>
        <v>0</v>
      </c>
    </row>
    <row r="7979" spans="14:15" x14ac:dyDescent="0.25">
      <c r="N7979" s="38">
        <f>IF(AND(Sheet2!$K7979=$B$1,Sheet2!$L7979=1),Sheet2!$I7979+Sheet2!$M7979,IF(Sheet2!$K7979=$B$1,Sheet2!$M7979,0))</f>
        <v>0</v>
      </c>
      <c r="O7979" s="38">
        <f>IF(AND(Sheet2!$K7979=$B$2,Sheet2!$L7979=1),Sheet2!$J7979+Sheet2!$M7979,IF(Sheet2!$K7979=$B$2,Sheet2!$M7979,0))</f>
        <v>0</v>
      </c>
    </row>
    <row r="7980" spans="14:15" x14ac:dyDescent="0.25">
      <c r="N7980" s="38">
        <f>IF(AND(Sheet2!$K7980=$B$1,Sheet2!$L7980=1),Sheet2!$I7980+Sheet2!$M7980,IF(Sheet2!$K7980=$B$1,Sheet2!$M7980,0))</f>
        <v>0</v>
      </c>
      <c r="O7980" s="38">
        <f>IF(AND(Sheet2!$K7980=$B$2,Sheet2!$L7980=1),Sheet2!$J7980+Sheet2!$M7980,IF(Sheet2!$K7980=$B$2,Sheet2!$M7980,0))</f>
        <v>0</v>
      </c>
    </row>
    <row r="7981" spans="14:15" x14ac:dyDescent="0.25">
      <c r="N7981" s="38">
        <f>IF(AND(Sheet2!$K7981=$B$1,Sheet2!$L7981=1),Sheet2!$I7981+Sheet2!$M7981,IF(Sheet2!$K7981=$B$1,Sheet2!$M7981,0))</f>
        <v>0</v>
      </c>
      <c r="O7981" s="38">
        <f>IF(AND(Sheet2!$K7981=$B$2,Sheet2!$L7981=1),Sheet2!$J7981+Sheet2!$M7981,IF(Sheet2!$K7981=$B$2,Sheet2!$M7981,0))</f>
        <v>0</v>
      </c>
    </row>
    <row r="7982" spans="14:15" x14ac:dyDescent="0.25">
      <c r="N7982" s="38">
        <f>IF(AND(Sheet2!$K7982=$B$1,Sheet2!$L7982=1),Sheet2!$I7982+Sheet2!$M7982,IF(Sheet2!$K7982=$B$1,Sheet2!$M7982,0))</f>
        <v>0</v>
      </c>
      <c r="O7982" s="38">
        <f>IF(AND(Sheet2!$K7982=$B$2,Sheet2!$L7982=1),Sheet2!$J7982+Sheet2!$M7982,IF(Sheet2!$K7982=$B$2,Sheet2!$M7982,0))</f>
        <v>0</v>
      </c>
    </row>
    <row r="7983" spans="14:15" x14ac:dyDescent="0.25">
      <c r="N7983" s="38">
        <f>IF(AND(Sheet2!$K7983=$B$1,Sheet2!$L7983=1),Sheet2!$I7983+Sheet2!$M7983,IF(Sheet2!$K7983=$B$1,Sheet2!$M7983,0))</f>
        <v>0</v>
      </c>
      <c r="O7983" s="38">
        <f>IF(AND(Sheet2!$K7983=$B$2,Sheet2!$L7983=1),Sheet2!$J7983+Sheet2!$M7983,IF(Sheet2!$K7983=$B$2,Sheet2!$M7983,0))</f>
        <v>0</v>
      </c>
    </row>
    <row r="7984" spans="14:15" x14ac:dyDescent="0.25">
      <c r="N7984" s="38">
        <f>IF(AND(Sheet2!$K7984=$B$1,Sheet2!$L7984=1),Sheet2!$I7984+Sheet2!$M7984,IF(Sheet2!$K7984=$B$1,Sheet2!$M7984,0))</f>
        <v>0</v>
      </c>
      <c r="O7984" s="38">
        <f>IF(AND(Sheet2!$K7984=$B$2,Sheet2!$L7984=1),Sheet2!$J7984+Sheet2!$M7984,IF(Sheet2!$K7984=$B$2,Sheet2!$M7984,0))</f>
        <v>0</v>
      </c>
    </row>
    <row r="7985" spans="14:15" x14ac:dyDescent="0.25">
      <c r="N7985" s="38">
        <f>IF(AND(Sheet2!$K7985=$B$1,Sheet2!$L7985=1),Sheet2!$I7985+Sheet2!$M7985,IF(Sheet2!$K7985=$B$1,Sheet2!$M7985,0))</f>
        <v>0</v>
      </c>
      <c r="O7985" s="38">
        <f>IF(AND(Sheet2!$K7985=$B$2,Sheet2!$L7985=1),Sheet2!$J7985+Sheet2!$M7985,IF(Sheet2!$K7985=$B$2,Sheet2!$M7985,0))</f>
        <v>0</v>
      </c>
    </row>
    <row r="7986" spans="14:15" x14ac:dyDescent="0.25">
      <c r="N7986" s="38">
        <f>IF(AND(Sheet2!$K7986=$B$1,Sheet2!$L7986=1),Sheet2!$I7986+Sheet2!$M7986,IF(Sheet2!$K7986=$B$1,Sheet2!$M7986,0))</f>
        <v>0</v>
      </c>
      <c r="O7986" s="38">
        <f>IF(AND(Sheet2!$K7986=$B$2,Sheet2!$L7986=1),Sheet2!$J7986+Sheet2!$M7986,IF(Sheet2!$K7986=$B$2,Sheet2!$M7986,0))</f>
        <v>0</v>
      </c>
    </row>
    <row r="7987" spans="14:15" x14ac:dyDescent="0.25">
      <c r="N7987" s="38">
        <f>IF(AND(Sheet2!$K7987=$B$1,Sheet2!$L7987=1),Sheet2!$I7987+Sheet2!$M7987,IF(Sheet2!$K7987=$B$1,Sheet2!$M7987,0))</f>
        <v>0</v>
      </c>
      <c r="O7987" s="38">
        <f>IF(AND(Sheet2!$K7987=$B$2,Sheet2!$L7987=1),Sheet2!$J7987+Sheet2!$M7987,IF(Sheet2!$K7987=$B$2,Sheet2!$M7987,0))</f>
        <v>0</v>
      </c>
    </row>
    <row r="7988" spans="14:15" x14ac:dyDescent="0.25">
      <c r="N7988" s="38">
        <f>IF(AND(Sheet2!$K7988=$B$1,Sheet2!$L7988=1),Sheet2!$I7988+Sheet2!$M7988,IF(Sheet2!$K7988=$B$1,Sheet2!$M7988,0))</f>
        <v>0</v>
      </c>
      <c r="O7988" s="38">
        <f>IF(AND(Sheet2!$K7988=$B$2,Sheet2!$L7988=1),Sheet2!$J7988+Sheet2!$M7988,IF(Sheet2!$K7988=$B$2,Sheet2!$M7988,0))</f>
        <v>0</v>
      </c>
    </row>
    <row r="7989" spans="14:15" x14ac:dyDescent="0.25">
      <c r="N7989" s="38">
        <f>IF(AND(Sheet2!$K7989=$B$1,Sheet2!$L7989=1),Sheet2!$I7989+Sheet2!$M7989,IF(Sheet2!$K7989=$B$1,Sheet2!$M7989,0))</f>
        <v>0</v>
      </c>
      <c r="O7989" s="38">
        <f>IF(AND(Sheet2!$K7989=$B$2,Sheet2!$L7989=1),Sheet2!$J7989+Sheet2!$M7989,IF(Sheet2!$K7989=$B$2,Sheet2!$M7989,0))</f>
        <v>0</v>
      </c>
    </row>
    <row r="7990" spans="14:15" x14ac:dyDescent="0.25">
      <c r="N7990" s="38">
        <f>IF(AND(Sheet2!$K7990=$B$1,Sheet2!$L7990=1),Sheet2!$I7990+Sheet2!$M7990,IF(Sheet2!$K7990=$B$1,Sheet2!$M7990,0))</f>
        <v>0</v>
      </c>
      <c r="O7990" s="38">
        <f>IF(AND(Sheet2!$K7990=$B$2,Sheet2!$L7990=1),Sheet2!$J7990+Sheet2!$M7990,IF(Sheet2!$K7990=$B$2,Sheet2!$M7990,0))</f>
        <v>0</v>
      </c>
    </row>
    <row r="7991" spans="14:15" x14ac:dyDescent="0.25">
      <c r="N7991" s="38">
        <f>IF(AND(Sheet2!$K7991=$B$1,Sheet2!$L7991=1),Sheet2!$I7991+Sheet2!$M7991,IF(Sheet2!$K7991=$B$1,Sheet2!$M7991,0))</f>
        <v>0</v>
      </c>
      <c r="O7991" s="38">
        <f>IF(AND(Sheet2!$K7991=$B$2,Sheet2!$L7991=1),Sheet2!$J7991+Sheet2!$M7991,IF(Sheet2!$K7991=$B$2,Sheet2!$M7991,0))</f>
        <v>0</v>
      </c>
    </row>
    <row r="7992" spans="14:15" x14ac:dyDescent="0.25">
      <c r="N7992" s="38">
        <f>IF(AND(Sheet2!$K7992=$B$1,Sheet2!$L7992=1),Sheet2!$I7992+Sheet2!$M7992,IF(Sheet2!$K7992=$B$1,Sheet2!$M7992,0))</f>
        <v>0</v>
      </c>
      <c r="O7992" s="38">
        <f>IF(AND(Sheet2!$K7992=$B$2,Sheet2!$L7992=1),Sheet2!$J7992+Sheet2!$M7992,IF(Sheet2!$K7992=$B$2,Sheet2!$M7992,0))</f>
        <v>0</v>
      </c>
    </row>
    <row r="7993" spans="14:15" x14ac:dyDescent="0.25">
      <c r="N7993" s="38">
        <f>IF(AND(Sheet2!$K7993=$B$1,Sheet2!$L7993=1),Sheet2!$I7993+Sheet2!$M7993,IF(Sheet2!$K7993=$B$1,Sheet2!$M7993,0))</f>
        <v>0</v>
      </c>
      <c r="O7993" s="38">
        <f>IF(AND(Sheet2!$K7993=$B$2,Sheet2!$L7993=1),Sheet2!$J7993+Sheet2!$M7993,IF(Sheet2!$K7993=$B$2,Sheet2!$M7993,0))</f>
        <v>0</v>
      </c>
    </row>
    <row r="7994" spans="14:15" x14ac:dyDescent="0.25">
      <c r="N7994" s="38">
        <f>IF(AND(Sheet2!$K7994=$B$1,Sheet2!$L7994=1),Sheet2!$I7994+Sheet2!$M7994,IF(Sheet2!$K7994=$B$1,Sheet2!$M7994,0))</f>
        <v>0</v>
      </c>
      <c r="O7994" s="38">
        <f>IF(AND(Sheet2!$K7994=$B$2,Sheet2!$L7994=1),Sheet2!$J7994+Sheet2!$M7994,IF(Sheet2!$K7994=$B$2,Sheet2!$M7994,0))</f>
        <v>0</v>
      </c>
    </row>
    <row r="7995" spans="14:15" x14ac:dyDescent="0.25">
      <c r="N7995" s="38">
        <f>IF(AND(Sheet2!$K7995=$B$1,Sheet2!$L7995=1),Sheet2!$I7995+Sheet2!$M7995,IF(Sheet2!$K7995=$B$1,Sheet2!$M7995,0))</f>
        <v>0</v>
      </c>
      <c r="O7995" s="38">
        <f>IF(AND(Sheet2!$K7995=$B$2,Sheet2!$L7995=1),Sheet2!$J7995+Sheet2!$M7995,IF(Sheet2!$K7995=$B$2,Sheet2!$M7995,0))</f>
        <v>0</v>
      </c>
    </row>
    <row r="7996" spans="14:15" x14ac:dyDescent="0.25">
      <c r="N7996" s="38">
        <f>IF(AND(Sheet2!$K7996=$B$1,Sheet2!$L7996=1),Sheet2!$I7996+Sheet2!$M7996,IF(Sheet2!$K7996=$B$1,Sheet2!$M7996,0))</f>
        <v>0</v>
      </c>
      <c r="O7996" s="38">
        <f>IF(AND(Sheet2!$K7996=$B$2,Sheet2!$L7996=1),Sheet2!$J7996+Sheet2!$M7996,IF(Sheet2!$K7996=$B$2,Sheet2!$M7996,0))</f>
        <v>0</v>
      </c>
    </row>
    <row r="7997" spans="14:15" x14ac:dyDescent="0.25">
      <c r="N7997" s="38">
        <f>IF(AND(Sheet2!$K7997=$B$1,Sheet2!$L7997=1),Sheet2!$I7997+Sheet2!$M7997,IF(Sheet2!$K7997=$B$1,Sheet2!$M7997,0))</f>
        <v>0</v>
      </c>
      <c r="O7997" s="38">
        <f>IF(AND(Sheet2!$K7997=$B$2,Sheet2!$L7997=1),Sheet2!$J7997+Sheet2!$M7997,IF(Sheet2!$K7997=$B$2,Sheet2!$M7997,0))</f>
        <v>0</v>
      </c>
    </row>
    <row r="7998" spans="14:15" x14ac:dyDescent="0.25">
      <c r="N7998" s="38">
        <f>IF(AND(Sheet2!$K7998=$B$1,Sheet2!$L7998=1),Sheet2!$I7998+Sheet2!$M7998,IF(Sheet2!$K7998=$B$1,Sheet2!$M7998,0))</f>
        <v>0</v>
      </c>
      <c r="O7998" s="38">
        <f>IF(AND(Sheet2!$K7998=$B$2,Sheet2!$L7998=1),Sheet2!$J7998+Sheet2!$M7998,IF(Sheet2!$K7998=$B$2,Sheet2!$M7998,0))</f>
        <v>0</v>
      </c>
    </row>
    <row r="7999" spans="14:15" x14ac:dyDescent="0.25">
      <c r="N7999" s="38">
        <f>IF(AND(Sheet2!$K7999=$B$1,Sheet2!$L7999=1),Sheet2!$I7999+Sheet2!$M7999,IF(Sheet2!$K7999=$B$1,Sheet2!$M7999,0))</f>
        <v>0</v>
      </c>
      <c r="O7999" s="38">
        <f>IF(AND(Sheet2!$K7999=$B$2,Sheet2!$L7999=1),Sheet2!$J7999+Sheet2!$M7999,IF(Sheet2!$K7999=$B$2,Sheet2!$M7999,0))</f>
        <v>0</v>
      </c>
    </row>
    <row r="8000" spans="14:15" x14ac:dyDescent="0.25">
      <c r="N8000" s="38">
        <f>IF(AND(Sheet2!$K8000=$B$1,Sheet2!$L8000=1),Sheet2!$I8000+Sheet2!$M8000,IF(Sheet2!$K8000=$B$1,Sheet2!$M8000,0))</f>
        <v>0</v>
      </c>
      <c r="O8000" s="38">
        <f>IF(AND(Sheet2!$K8000=$B$2,Sheet2!$L8000=1),Sheet2!$J8000+Sheet2!$M8000,IF(Sheet2!$K8000=$B$2,Sheet2!$M8000,0))</f>
        <v>0</v>
      </c>
    </row>
    <row r="8001" spans="14:15" x14ac:dyDescent="0.25">
      <c r="N8001" s="38">
        <f>IF(AND(Sheet2!$K8001=$B$1,Sheet2!$L8001=1),Sheet2!$I8001+Sheet2!$M8001,IF(Sheet2!$K8001=$B$1,Sheet2!$M8001,0))</f>
        <v>0</v>
      </c>
      <c r="O8001" s="38">
        <f>IF(AND(Sheet2!$K8001=$B$2,Sheet2!$L8001=1),Sheet2!$J8001+Sheet2!$M8001,IF(Sheet2!$K8001=$B$2,Sheet2!$M8001,0))</f>
        <v>0</v>
      </c>
    </row>
    <row r="8002" spans="14:15" x14ac:dyDescent="0.25">
      <c r="N8002" s="38">
        <f>IF(AND(Sheet2!$K8002=$B$1,Sheet2!$L8002=1),Sheet2!$I8002+Sheet2!$M8002,IF(Sheet2!$K8002=$B$1,Sheet2!$M8002,0))</f>
        <v>0</v>
      </c>
      <c r="O8002" s="38">
        <f>IF(AND(Sheet2!$K8002=$B$2,Sheet2!$L8002=1),Sheet2!$J8002+Sheet2!$M8002,IF(Sheet2!$K8002=$B$2,Sheet2!$M8002,0))</f>
        <v>0</v>
      </c>
    </row>
    <row r="8003" spans="14:15" x14ac:dyDescent="0.25">
      <c r="N8003" s="38">
        <f>IF(AND(Sheet2!$K8003=$B$1,Sheet2!$L8003=1),Sheet2!$I8003+Sheet2!$M8003,IF(Sheet2!$K8003=$B$1,Sheet2!$M8003,0))</f>
        <v>0</v>
      </c>
      <c r="O8003" s="38">
        <f>IF(AND(Sheet2!$K8003=$B$2,Sheet2!$L8003=1),Sheet2!$J8003+Sheet2!$M8003,IF(Sheet2!$K8003=$B$2,Sheet2!$M8003,0))</f>
        <v>0</v>
      </c>
    </row>
    <row r="8004" spans="14:15" x14ac:dyDescent="0.25">
      <c r="N8004" s="38">
        <f>IF(AND(Sheet2!$K8004=$B$1,Sheet2!$L8004=1),Sheet2!$I8004+Sheet2!$M8004,IF(Sheet2!$K8004=$B$1,Sheet2!$M8004,0))</f>
        <v>0</v>
      </c>
      <c r="O8004" s="38">
        <f>IF(AND(Sheet2!$K8004=$B$2,Sheet2!$L8004=1),Sheet2!$J8004+Sheet2!$M8004,IF(Sheet2!$K8004=$B$2,Sheet2!$M8004,0))</f>
        <v>0</v>
      </c>
    </row>
    <row r="8005" spans="14:15" x14ac:dyDescent="0.25">
      <c r="N8005" s="38">
        <f>IF(AND(Sheet2!$K8005=$B$1,Sheet2!$L8005=1),Sheet2!$I8005+Sheet2!$M8005,IF(Sheet2!$K8005=$B$1,Sheet2!$M8005,0))</f>
        <v>0</v>
      </c>
      <c r="O8005" s="38">
        <f>IF(AND(Sheet2!$K8005=$B$2,Sheet2!$L8005=1),Sheet2!$J8005+Sheet2!$M8005,IF(Sheet2!$K8005=$B$2,Sheet2!$M8005,0))</f>
        <v>0</v>
      </c>
    </row>
    <row r="8006" spans="14:15" x14ac:dyDescent="0.25">
      <c r="N8006" s="38">
        <f>IF(AND(Sheet2!$K8006=$B$1,Sheet2!$L8006=1),Sheet2!$I8006+Sheet2!$M8006,IF(Sheet2!$K8006=$B$1,Sheet2!$M8006,0))</f>
        <v>0</v>
      </c>
      <c r="O8006" s="38">
        <f>IF(AND(Sheet2!$K8006=$B$2,Sheet2!$L8006=1),Sheet2!$J8006+Sheet2!$M8006,IF(Sheet2!$K8006=$B$2,Sheet2!$M8006,0))</f>
        <v>0</v>
      </c>
    </row>
    <row r="8007" spans="14:15" x14ac:dyDescent="0.25">
      <c r="N8007" s="38">
        <f>IF(AND(Sheet2!$K8007=$B$1,Sheet2!$L8007=1),Sheet2!$I8007+Sheet2!$M8007,IF(Sheet2!$K8007=$B$1,Sheet2!$M8007,0))</f>
        <v>0</v>
      </c>
      <c r="O8007" s="38">
        <f>IF(AND(Sheet2!$K8007=$B$2,Sheet2!$L8007=1),Sheet2!$J8007+Sheet2!$M8007,IF(Sheet2!$K8007=$B$2,Sheet2!$M8007,0))</f>
        <v>0</v>
      </c>
    </row>
    <row r="8008" spans="14:15" x14ac:dyDescent="0.25">
      <c r="N8008" s="38">
        <f>IF(AND(Sheet2!$K8008=$B$1,Sheet2!$L8008=1),Sheet2!$I8008+Sheet2!$M8008,IF(Sheet2!$K8008=$B$1,Sheet2!$M8008,0))</f>
        <v>0</v>
      </c>
      <c r="O8008" s="38">
        <f>IF(AND(Sheet2!$K8008=$B$2,Sheet2!$L8008=1),Sheet2!$J8008+Sheet2!$M8008,IF(Sheet2!$K8008=$B$2,Sheet2!$M8008,0))</f>
        <v>0</v>
      </c>
    </row>
    <row r="8009" spans="14:15" x14ac:dyDescent="0.25">
      <c r="N8009" s="38">
        <f>IF(AND(Sheet2!$K8009=$B$1,Sheet2!$L8009=1),Sheet2!$I8009+Sheet2!$M8009,IF(Sheet2!$K8009=$B$1,Sheet2!$M8009,0))</f>
        <v>0</v>
      </c>
      <c r="O8009" s="38">
        <f>IF(AND(Sheet2!$K8009=$B$2,Sheet2!$L8009=1),Sheet2!$J8009+Sheet2!$M8009,IF(Sheet2!$K8009=$B$2,Sheet2!$M8009,0))</f>
        <v>0</v>
      </c>
    </row>
    <row r="8010" spans="14:15" x14ac:dyDescent="0.25">
      <c r="N8010" s="38">
        <f>IF(AND(Sheet2!$K8010=$B$1,Sheet2!$L8010=1),Sheet2!$I8010+Sheet2!$M8010,IF(Sheet2!$K8010=$B$1,Sheet2!$M8010,0))</f>
        <v>0</v>
      </c>
      <c r="O8010" s="38">
        <f>IF(AND(Sheet2!$K8010=$B$2,Sheet2!$L8010=1),Sheet2!$J8010+Sheet2!$M8010,IF(Sheet2!$K8010=$B$2,Sheet2!$M8010,0))</f>
        <v>0</v>
      </c>
    </row>
    <row r="8011" spans="14:15" x14ac:dyDescent="0.25">
      <c r="N8011" s="38">
        <f>IF(AND(Sheet2!$K8011=$B$1,Sheet2!$L8011=1),Sheet2!$I8011+Sheet2!$M8011,IF(Sheet2!$K8011=$B$1,Sheet2!$M8011,0))</f>
        <v>0</v>
      </c>
      <c r="O8011" s="38">
        <f>IF(AND(Sheet2!$K8011=$B$2,Sheet2!$L8011=1),Sheet2!$J8011+Sheet2!$M8011,IF(Sheet2!$K8011=$B$2,Sheet2!$M8011,0))</f>
        <v>0</v>
      </c>
    </row>
    <row r="8012" spans="14:15" x14ac:dyDescent="0.25">
      <c r="N8012" s="38">
        <f>IF(AND(Sheet2!$K8012=$B$1,Sheet2!$L8012=1),Sheet2!$I8012+Sheet2!$M8012,IF(Sheet2!$K8012=$B$1,Sheet2!$M8012,0))</f>
        <v>0</v>
      </c>
      <c r="O8012" s="38">
        <f>IF(AND(Sheet2!$K8012=$B$2,Sheet2!$L8012=1),Sheet2!$J8012+Sheet2!$M8012,IF(Sheet2!$K8012=$B$2,Sheet2!$M8012,0))</f>
        <v>0</v>
      </c>
    </row>
    <row r="8013" spans="14:15" x14ac:dyDescent="0.25">
      <c r="N8013" s="38">
        <f>IF(AND(Sheet2!$K8013=$B$1,Sheet2!$L8013=1),Sheet2!$I8013+Sheet2!$M8013,IF(Sheet2!$K8013=$B$1,Sheet2!$M8013,0))</f>
        <v>0</v>
      </c>
      <c r="O8013" s="38">
        <f>IF(AND(Sheet2!$K8013=$B$2,Sheet2!$L8013=1),Sheet2!$J8013+Sheet2!$M8013,IF(Sheet2!$K8013=$B$2,Sheet2!$M8013,0))</f>
        <v>0</v>
      </c>
    </row>
    <row r="8014" spans="14:15" x14ac:dyDescent="0.25">
      <c r="N8014" s="38">
        <f>IF(AND(Sheet2!$K8014=$B$1,Sheet2!$L8014=1),Sheet2!$I8014+Sheet2!$M8014,IF(Sheet2!$K8014=$B$1,Sheet2!$M8014,0))</f>
        <v>0</v>
      </c>
      <c r="O8014" s="38">
        <f>IF(AND(Sheet2!$K8014=$B$2,Sheet2!$L8014=1),Sheet2!$J8014+Sheet2!$M8014,IF(Sheet2!$K8014=$B$2,Sheet2!$M8014,0))</f>
        <v>0</v>
      </c>
    </row>
    <row r="8015" spans="14:15" x14ac:dyDescent="0.25">
      <c r="N8015" s="38">
        <f>IF(AND(Sheet2!$K8015=$B$1,Sheet2!$L8015=1),Sheet2!$I8015+Sheet2!$M8015,IF(Sheet2!$K8015=$B$1,Sheet2!$M8015,0))</f>
        <v>0</v>
      </c>
      <c r="O8015" s="38">
        <f>IF(AND(Sheet2!$K8015=$B$2,Sheet2!$L8015=1),Sheet2!$J8015+Sheet2!$M8015,IF(Sheet2!$K8015=$B$2,Sheet2!$M8015,0))</f>
        <v>0</v>
      </c>
    </row>
    <row r="8016" spans="14:15" x14ac:dyDescent="0.25">
      <c r="N8016" s="38">
        <f>IF(AND(Sheet2!$K8016=$B$1,Sheet2!$L8016=1),Sheet2!$I8016+Sheet2!$M8016,IF(Sheet2!$K8016=$B$1,Sheet2!$M8016,0))</f>
        <v>0</v>
      </c>
      <c r="O8016" s="38">
        <f>IF(AND(Sheet2!$K8016=$B$2,Sheet2!$L8016=1),Sheet2!$J8016+Sheet2!$M8016,IF(Sheet2!$K8016=$B$2,Sheet2!$M8016,0))</f>
        <v>0</v>
      </c>
    </row>
    <row r="8017" spans="14:15" x14ac:dyDescent="0.25">
      <c r="N8017" s="38">
        <f>IF(AND(Sheet2!$K8017=$B$1,Sheet2!$L8017=1),Sheet2!$I8017+Sheet2!$M8017,IF(Sheet2!$K8017=$B$1,Sheet2!$M8017,0))</f>
        <v>0</v>
      </c>
      <c r="O8017" s="38">
        <f>IF(AND(Sheet2!$K8017=$B$2,Sheet2!$L8017=1),Sheet2!$J8017+Sheet2!$M8017,IF(Sheet2!$K8017=$B$2,Sheet2!$M8017,0))</f>
        <v>0</v>
      </c>
    </row>
    <row r="8018" spans="14:15" x14ac:dyDescent="0.25">
      <c r="N8018" s="38">
        <f>IF(AND(Sheet2!$K8018=$B$1,Sheet2!$L8018=1),Sheet2!$I8018+Sheet2!$M8018,IF(Sheet2!$K8018=$B$1,Sheet2!$M8018,0))</f>
        <v>0</v>
      </c>
      <c r="O8018" s="38">
        <f>IF(AND(Sheet2!$K8018=$B$2,Sheet2!$L8018=1),Sheet2!$J8018+Sheet2!$M8018,IF(Sheet2!$K8018=$B$2,Sheet2!$M8018,0))</f>
        <v>0</v>
      </c>
    </row>
    <row r="8019" spans="14:15" x14ac:dyDescent="0.25">
      <c r="N8019" s="38">
        <f>IF(AND(Sheet2!$K8019=$B$1,Sheet2!$L8019=1),Sheet2!$I8019+Sheet2!$M8019,IF(Sheet2!$K8019=$B$1,Sheet2!$M8019,0))</f>
        <v>0</v>
      </c>
      <c r="O8019" s="38">
        <f>IF(AND(Sheet2!$K8019=$B$2,Sheet2!$L8019=1),Sheet2!$J8019+Sheet2!$M8019,IF(Sheet2!$K8019=$B$2,Sheet2!$M8019,0))</f>
        <v>0</v>
      </c>
    </row>
    <row r="8020" spans="14:15" x14ac:dyDescent="0.25">
      <c r="N8020" s="38">
        <f>IF(AND(Sheet2!$K8020=$B$1,Sheet2!$L8020=1),Sheet2!$I8020+Sheet2!$M8020,IF(Sheet2!$K8020=$B$1,Sheet2!$M8020,0))</f>
        <v>0</v>
      </c>
      <c r="O8020" s="38">
        <f>IF(AND(Sheet2!$K8020=$B$2,Sheet2!$L8020=1),Sheet2!$J8020+Sheet2!$M8020,IF(Sheet2!$K8020=$B$2,Sheet2!$M8020,0))</f>
        <v>0</v>
      </c>
    </row>
    <row r="8021" spans="14:15" x14ac:dyDescent="0.25">
      <c r="N8021" s="38">
        <f>IF(AND(Sheet2!$K8021=$B$1,Sheet2!$L8021=1),Sheet2!$I8021+Sheet2!$M8021,IF(Sheet2!$K8021=$B$1,Sheet2!$M8021,0))</f>
        <v>0</v>
      </c>
      <c r="O8021" s="38">
        <f>IF(AND(Sheet2!$K8021=$B$2,Sheet2!$L8021=1),Sheet2!$J8021+Sheet2!$M8021,IF(Sheet2!$K8021=$B$2,Sheet2!$M8021,0))</f>
        <v>0</v>
      </c>
    </row>
    <row r="8022" spans="14:15" x14ac:dyDescent="0.25">
      <c r="N8022" s="38">
        <f>IF(AND(Sheet2!$K8022=$B$1,Sheet2!$L8022=1),Sheet2!$I8022+Sheet2!$M8022,IF(Sheet2!$K8022=$B$1,Sheet2!$M8022,0))</f>
        <v>0</v>
      </c>
      <c r="O8022" s="38">
        <f>IF(AND(Sheet2!$K8022=$B$2,Sheet2!$L8022=1),Sheet2!$J8022+Sheet2!$M8022,IF(Sheet2!$K8022=$B$2,Sheet2!$M8022,0))</f>
        <v>0</v>
      </c>
    </row>
    <row r="8023" spans="14:15" x14ac:dyDescent="0.25">
      <c r="N8023" s="38">
        <f>IF(AND(Sheet2!$K8023=$B$1,Sheet2!$L8023=1),Sheet2!$I8023+Sheet2!$M8023,IF(Sheet2!$K8023=$B$1,Sheet2!$M8023,0))</f>
        <v>0</v>
      </c>
      <c r="O8023" s="38">
        <f>IF(AND(Sheet2!$K8023=$B$2,Sheet2!$L8023=1),Sheet2!$J8023+Sheet2!$M8023,IF(Sheet2!$K8023=$B$2,Sheet2!$M8023,0))</f>
        <v>0</v>
      </c>
    </row>
    <row r="8024" spans="14:15" x14ac:dyDescent="0.25">
      <c r="N8024" s="38">
        <f>IF(AND(Sheet2!$K8024=$B$1,Sheet2!$L8024=1),Sheet2!$I8024+Sheet2!$M8024,IF(Sheet2!$K8024=$B$1,Sheet2!$M8024,0))</f>
        <v>0</v>
      </c>
      <c r="O8024" s="38">
        <f>IF(AND(Sheet2!$K8024=$B$2,Sheet2!$L8024=1),Sheet2!$J8024+Sheet2!$M8024,IF(Sheet2!$K8024=$B$2,Sheet2!$M8024,0))</f>
        <v>0</v>
      </c>
    </row>
    <row r="8025" spans="14:15" x14ac:dyDescent="0.25">
      <c r="N8025" s="38">
        <f>IF(AND(Sheet2!$K8025=$B$1,Sheet2!$L8025=1),Sheet2!$I8025+Sheet2!$M8025,IF(Sheet2!$K8025=$B$1,Sheet2!$M8025,0))</f>
        <v>0</v>
      </c>
      <c r="O8025" s="38">
        <f>IF(AND(Sheet2!$K8025=$B$2,Sheet2!$L8025=1),Sheet2!$J8025+Sheet2!$M8025,IF(Sheet2!$K8025=$B$2,Sheet2!$M8025,0))</f>
        <v>0</v>
      </c>
    </row>
    <row r="8026" spans="14:15" x14ac:dyDescent="0.25">
      <c r="N8026" s="38">
        <f>IF(AND(Sheet2!$K8026=$B$1,Sheet2!$L8026=1),Sheet2!$I8026+Sheet2!$M8026,IF(Sheet2!$K8026=$B$1,Sheet2!$M8026,0))</f>
        <v>0</v>
      </c>
      <c r="O8026" s="38">
        <f>IF(AND(Sheet2!$K8026=$B$2,Sheet2!$L8026=1),Sheet2!$J8026+Sheet2!$M8026,IF(Sheet2!$K8026=$B$2,Sheet2!$M8026,0))</f>
        <v>0</v>
      </c>
    </row>
    <row r="8027" spans="14:15" x14ac:dyDescent="0.25">
      <c r="N8027" s="38">
        <f>IF(AND(Sheet2!$K8027=$B$1,Sheet2!$L8027=1),Sheet2!$I8027+Sheet2!$M8027,IF(Sheet2!$K8027=$B$1,Sheet2!$M8027,0))</f>
        <v>0</v>
      </c>
      <c r="O8027" s="38">
        <f>IF(AND(Sheet2!$K8027=$B$2,Sheet2!$L8027=1),Sheet2!$J8027+Sheet2!$M8027,IF(Sheet2!$K8027=$B$2,Sheet2!$M8027,0))</f>
        <v>0</v>
      </c>
    </row>
    <row r="8028" spans="14:15" x14ac:dyDescent="0.25">
      <c r="N8028" s="38">
        <f>IF(AND(Sheet2!$K8028=$B$1,Sheet2!$L8028=1),Sheet2!$I8028+Sheet2!$M8028,IF(Sheet2!$K8028=$B$1,Sheet2!$M8028,0))</f>
        <v>0</v>
      </c>
      <c r="O8028" s="38">
        <f>IF(AND(Sheet2!$K8028=$B$2,Sheet2!$L8028=1),Sheet2!$J8028+Sheet2!$M8028,IF(Sheet2!$K8028=$B$2,Sheet2!$M8028,0))</f>
        <v>0</v>
      </c>
    </row>
    <row r="8029" spans="14:15" x14ac:dyDescent="0.25">
      <c r="N8029" s="38">
        <f>IF(AND(Sheet2!$K8029=$B$1,Sheet2!$L8029=1),Sheet2!$I8029+Sheet2!$M8029,IF(Sheet2!$K8029=$B$1,Sheet2!$M8029,0))</f>
        <v>0</v>
      </c>
      <c r="O8029" s="38">
        <f>IF(AND(Sheet2!$K8029=$B$2,Sheet2!$L8029=1),Sheet2!$J8029+Sheet2!$M8029,IF(Sheet2!$K8029=$B$2,Sheet2!$M8029,0))</f>
        <v>0</v>
      </c>
    </row>
    <row r="8030" spans="14:15" x14ac:dyDescent="0.25">
      <c r="N8030" s="38">
        <f>IF(AND(Sheet2!$K8030=$B$1,Sheet2!$L8030=1),Sheet2!$I8030+Sheet2!$M8030,IF(Sheet2!$K8030=$B$1,Sheet2!$M8030,0))</f>
        <v>0</v>
      </c>
      <c r="O8030" s="38">
        <f>IF(AND(Sheet2!$K8030=$B$2,Sheet2!$L8030=1),Sheet2!$J8030+Sheet2!$M8030,IF(Sheet2!$K8030=$B$2,Sheet2!$M8030,0))</f>
        <v>0</v>
      </c>
    </row>
    <row r="8031" spans="14:15" x14ac:dyDescent="0.25">
      <c r="N8031" s="38">
        <f>IF(AND(Sheet2!$K8031=$B$1,Sheet2!$L8031=1),Sheet2!$I8031+Sheet2!$M8031,IF(Sheet2!$K8031=$B$1,Sheet2!$M8031,0))</f>
        <v>0</v>
      </c>
      <c r="O8031" s="38">
        <f>IF(AND(Sheet2!$K8031=$B$2,Sheet2!$L8031=1),Sheet2!$J8031+Sheet2!$M8031,IF(Sheet2!$K8031=$B$2,Sheet2!$M8031,0))</f>
        <v>0</v>
      </c>
    </row>
    <row r="8032" spans="14:15" x14ac:dyDescent="0.25">
      <c r="N8032" s="38">
        <f>IF(AND(Sheet2!$K8032=$B$1,Sheet2!$L8032=1),Sheet2!$I8032+Sheet2!$M8032,IF(Sheet2!$K8032=$B$1,Sheet2!$M8032,0))</f>
        <v>0</v>
      </c>
      <c r="O8032" s="38">
        <f>IF(AND(Sheet2!$K8032=$B$2,Sheet2!$L8032=1),Sheet2!$J8032+Sheet2!$M8032,IF(Sheet2!$K8032=$B$2,Sheet2!$M8032,0))</f>
        <v>0</v>
      </c>
    </row>
    <row r="8033" spans="14:15" x14ac:dyDescent="0.25">
      <c r="N8033" s="38">
        <f>IF(AND(Sheet2!$K8033=$B$1,Sheet2!$L8033=1),Sheet2!$I8033+Sheet2!$M8033,IF(Sheet2!$K8033=$B$1,Sheet2!$M8033,0))</f>
        <v>0</v>
      </c>
      <c r="O8033" s="38">
        <f>IF(AND(Sheet2!$K8033=$B$2,Sheet2!$L8033=1),Sheet2!$J8033+Sheet2!$M8033,IF(Sheet2!$K8033=$B$2,Sheet2!$M8033,0))</f>
        <v>0</v>
      </c>
    </row>
    <row r="8034" spans="14:15" x14ac:dyDescent="0.25">
      <c r="N8034" s="38">
        <f>IF(AND(Sheet2!$K8034=$B$1,Sheet2!$L8034=1),Sheet2!$I8034+Sheet2!$M8034,IF(Sheet2!$K8034=$B$1,Sheet2!$M8034,0))</f>
        <v>0</v>
      </c>
      <c r="O8034" s="38">
        <f>IF(AND(Sheet2!$K8034=$B$2,Sheet2!$L8034=1),Sheet2!$J8034+Sheet2!$M8034,IF(Sheet2!$K8034=$B$2,Sheet2!$M8034,0))</f>
        <v>0</v>
      </c>
    </row>
    <row r="8035" spans="14:15" x14ac:dyDescent="0.25">
      <c r="N8035" s="38">
        <f>IF(AND(Sheet2!$K8035=$B$1,Sheet2!$L8035=1),Sheet2!$I8035+Sheet2!$M8035,IF(Sheet2!$K8035=$B$1,Sheet2!$M8035,0))</f>
        <v>0</v>
      </c>
      <c r="O8035" s="38">
        <f>IF(AND(Sheet2!$K8035=$B$2,Sheet2!$L8035=1),Sheet2!$J8035+Sheet2!$M8035,IF(Sheet2!$K8035=$B$2,Sheet2!$M8035,0))</f>
        <v>0</v>
      </c>
    </row>
    <row r="8036" spans="14:15" x14ac:dyDescent="0.25">
      <c r="N8036" s="38">
        <f>IF(AND(Sheet2!$K8036=$B$1,Sheet2!$L8036=1),Sheet2!$I8036+Sheet2!$M8036,IF(Sheet2!$K8036=$B$1,Sheet2!$M8036,0))</f>
        <v>0</v>
      </c>
      <c r="O8036" s="38">
        <f>IF(AND(Sheet2!$K8036=$B$2,Sheet2!$L8036=1),Sheet2!$J8036+Sheet2!$M8036,IF(Sheet2!$K8036=$B$2,Sheet2!$M8036,0))</f>
        <v>0</v>
      </c>
    </row>
    <row r="8037" spans="14:15" x14ac:dyDescent="0.25">
      <c r="N8037" s="38">
        <f>IF(AND(Sheet2!$K8037=$B$1,Sheet2!$L8037=1),Sheet2!$I8037+Sheet2!$M8037,IF(Sheet2!$K8037=$B$1,Sheet2!$M8037,0))</f>
        <v>0</v>
      </c>
      <c r="O8037" s="38">
        <f>IF(AND(Sheet2!$K8037=$B$2,Sheet2!$L8037=1),Sheet2!$J8037+Sheet2!$M8037,IF(Sheet2!$K8037=$B$2,Sheet2!$M8037,0))</f>
        <v>0</v>
      </c>
    </row>
    <row r="8038" spans="14:15" x14ac:dyDescent="0.25">
      <c r="N8038" s="38">
        <f>IF(AND(Sheet2!$K8038=$B$1,Sheet2!$L8038=1),Sheet2!$I8038+Sheet2!$M8038,IF(Sheet2!$K8038=$B$1,Sheet2!$M8038,0))</f>
        <v>0</v>
      </c>
      <c r="O8038" s="38">
        <f>IF(AND(Sheet2!$K8038=$B$2,Sheet2!$L8038=1),Sheet2!$J8038+Sheet2!$M8038,IF(Sheet2!$K8038=$B$2,Sheet2!$M8038,0))</f>
        <v>0</v>
      </c>
    </row>
    <row r="8039" spans="14:15" x14ac:dyDescent="0.25">
      <c r="N8039" s="38">
        <f>IF(AND(Sheet2!$K8039=$B$1,Sheet2!$L8039=1),Sheet2!$I8039+Sheet2!$M8039,IF(Sheet2!$K8039=$B$1,Sheet2!$M8039,0))</f>
        <v>0</v>
      </c>
      <c r="O8039" s="38">
        <f>IF(AND(Sheet2!$K8039=$B$2,Sheet2!$L8039=1),Sheet2!$J8039+Sheet2!$M8039,IF(Sheet2!$K8039=$B$2,Sheet2!$M8039,0))</f>
        <v>0</v>
      </c>
    </row>
    <row r="8040" spans="14:15" x14ac:dyDescent="0.25">
      <c r="N8040" s="38">
        <f>IF(AND(Sheet2!$K8040=$B$1,Sheet2!$L8040=1),Sheet2!$I8040+Sheet2!$M8040,IF(Sheet2!$K8040=$B$1,Sheet2!$M8040,0))</f>
        <v>0</v>
      </c>
      <c r="O8040" s="38">
        <f>IF(AND(Sheet2!$K8040=$B$2,Sheet2!$L8040=1),Sheet2!$J8040+Sheet2!$M8040,IF(Sheet2!$K8040=$B$2,Sheet2!$M8040,0))</f>
        <v>0</v>
      </c>
    </row>
    <row r="8041" spans="14:15" x14ac:dyDescent="0.25">
      <c r="N8041" s="38">
        <f>IF(AND(Sheet2!$K8041=$B$1,Sheet2!$L8041=1),Sheet2!$I8041+Sheet2!$M8041,IF(Sheet2!$K8041=$B$1,Sheet2!$M8041,0))</f>
        <v>0</v>
      </c>
      <c r="O8041" s="38">
        <f>IF(AND(Sheet2!$K8041=$B$2,Sheet2!$L8041=1),Sheet2!$J8041+Sheet2!$M8041,IF(Sheet2!$K8041=$B$2,Sheet2!$M8041,0))</f>
        <v>0</v>
      </c>
    </row>
    <row r="8042" spans="14:15" x14ac:dyDescent="0.25">
      <c r="N8042" s="38">
        <f>IF(AND(Sheet2!$K8042=$B$1,Sheet2!$L8042=1),Sheet2!$I8042+Sheet2!$M8042,IF(Sheet2!$K8042=$B$1,Sheet2!$M8042,0))</f>
        <v>0</v>
      </c>
      <c r="O8042" s="38">
        <f>IF(AND(Sheet2!$K8042=$B$2,Sheet2!$L8042=1),Sheet2!$J8042+Sheet2!$M8042,IF(Sheet2!$K8042=$B$2,Sheet2!$M8042,0))</f>
        <v>0</v>
      </c>
    </row>
    <row r="8043" spans="14:15" x14ac:dyDescent="0.25">
      <c r="N8043" s="38">
        <f>IF(AND(Sheet2!$K8043=$B$1,Sheet2!$L8043=1),Sheet2!$I8043+Sheet2!$M8043,IF(Sheet2!$K8043=$B$1,Sheet2!$M8043,0))</f>
        <v>0</v>
      </c>
      <c r="O8043" s="38">
        <f>IF(AND(Sheet2!$K8043=$B$2,Sheet2!$L8043=1),Sheet2!$J8043+Sheet2!$M8043,IF(Sheet2!$K8043=$B$2,Sheet2!$M8043,0))</f>
        <v>0</v>
      </c>
    </row>
    <row r="8044" spans="14:15" x14ac:dyDescent="0.25">
      <c r="N8044" s="38">
        <f>IF(AND(Sheet2!$K8044=$B$1,Sheet2!$L8044=1),Sheet2!$I8044+Sheet2!$M8044,IF(Sheet2!$K8044=$B$1,Sheet2!$M8044,0))</f>
        <v>0</v>
      </c>
      <c r="O8044" s="38">
        <f>IF(AND(Sheet2!$K8044=$B$2,Sheet2!$L8044=1),Sheet2!$J8044+Sheet2!$M8044,IF(Sheet2!$K8044=$B$2,Sheet2!$M8044,0))</f>
        <v>0</v>
      </c>
    </row>
    <row r="8045" spans="14:15" x14ac:dyDescent="0.25">
      <c r="N8045" s="38">
        <f>IF(AND(Sheet2!$K8045=$B$1,Sheet2!$L8045=1),Sheet2!$I8045+Sheet2!$M8045,IF(Sheet2!$K8045=$B$1,Sheet2!$M8045,0))</f>
        <v>0</v>
      </c>
      <c r="O8045" s="38">
        <f>IF(AND(Sheet2!$K8045=$B$2,Sheet2!$L8045=1),Sheet2!$J8045+Sheet2!$M8045,IF(Sheet2!$K8045=$B$2,Sheet2!$M8045,0))</f>
        <v>0</v>
      </c>
    </row>
    <row r="8046" spans="14:15" x14ac:dyDescent="0.25">
      <c r="N8046" s="38">
        <f>IF(AND(Sheet2!$K8046=$B$1,Sheet2!$L8046=1),Sheet2!$I8046+Sheet2!$M8046,IF(Sheet2!$K8046=$B$1,Sheet2!$M8046,0))</f>
        <v>0</v>
      </c>
      <c r="O8046" s="38">
        <f>IF(AND(Sheet2!$K8046=$B$2,Sheet2!$L8046=1),Sheet2!$J8046+Sheet2!$M8046,IF(Sheet2!$K8046=$B$2,Sheet2!$M8046,0))</f>
        <v>0</v>
      </c>
    </row>
    <row r="8047" spans="14:15" x14ac:dyDescent="0.25">
      <c r="N8047" s="38">
        <f>IF(AND(Sheet2!$K8047=$B$1,Sheet2!$L8047=1),Sheet2!$I8047+Sheet2!$M8047,IF(Sheet2!$K8047=$B$1,Sheet2!$M8047,0))</f>
        <v>0</v>
      </c>
      <c r="O8047" s="38">
        <f>IF(AND(Sheet2!$K8047=$B$2,Sheet2!$L8047=1),Sheet2!$J8047+Sheet2!$M8047,IF(Sheet2!$K8047=$B$2,Sheet2!$M8047,0))</f>
        <v>0</v>
      </c>
    </row>
    <row r="8048" spans="14:15" x14ac:dyDescent="0.25">
      <c r="N8048" s="38">
        <f>IF(AND(Sheet2!$K8048=$B$1,Sheet2!$L8048=1),Sheet2!$I8048+Sheet2!$M8048,IF(Sheet2!$K8048=$B$1,Sheet2!$M8048,0))</f>
        <v>0</v>
      </c>
      <c r="O8048" s="38">
        <f>IF(AND(Sheet2!$K8048=$B$2,Sheet2!$L8048=1),Sheet2!$J8048+Sheet2!$M8048,IF(Sheet2!$K8048=$B$2,Sheet2!$M8048,0))</f>
        <v>0</v>
      </c>
    </row>
    <row r="8049" spans="14:15" x14ac:dyDescent="0.25">
      <c r="N8049" s="38">
        <f>IF(AND(Sheet2!$K8049=$B$1,Sheet2!$L8049=1),Sheet2!$I8049+Sheet2!$M8049,IF(Sheet2!$K8049=$B$1,Sheet2!$M8049,0))</f>
        <v>0</v>
      </c>
      <c r="O8049" s="38">
        <f>IF(AND(Sheet2!$K8049=$B$2,Sheet2!$L8049=1),Sheet2!$J8049+Sheet2!$M8049,IF(Sheet2!$K8049=$B$2,Sheet2!$M8049,0))</f>
        <v>0</v>
      </c>
    </row>
    <row r="8050" spans="14:15" x14ac:dyDescent="0.25">
      <c r="N8050" s="38">
        <f>IF(AND(Sheet2!$K8050=$B$1,Sheet2!$L8050=1),Sheet2!$I8050+Sheet2!$M8050,IF(Sheet2!$K8050=$B$1,Sheet2!$M8050,0))</f>
        <v>0</v>
      </c>
      <c r="O8050" s="38">
        <f>IF(AND(Sheet2!$K8050=$B$2,Sheet2!$L8050=1),Sheet2!$J8050+Sheet2!$M8050,IF(Sheet2!$K8050=$B$2,Sheet2!$M8050,0))</f>
        <v>0</v>
      </c>
    </row>
    <row r="8051" spans="14:15" x14ac:dyDescent="0.25">
      <c r="N8051" s="38">
        <f>IF(AND(Sheet2!$K8051=$B$1,Sheet2!$L8051=1),Sheet2!$I8051+Sheet2!$M8051,IF(Sheet2!$K8051=$B$1,Sheet2!$M8051,0))</f>
        <v>0</v>
      </c>
      <c r="O8051" s="38">
        <f>IF(AND(Sheet2!$K8051=$B$2,Sheet2!$L8051=1),Sheet2!$J8051+Sheet2!$M8051,IF(Sheet2!$K8051=$B$2,Sheet2!$M8051,0))</f>
        <v>0</v>
      </c>
    </row>
    <row r="8052" spans="14:15" x14ac:dyDescent="0.25">
      <c r="N8052" s="38">
        <f>IF(AND(Sheet2!$K8052=$B$1,Sheet2!$L8052=1),Sheet2!$I8052+Sheet2!$M8052,IF(Sheet2!$K8052=$B$1,Sheet2!$M8052,0))</f>
        <v>0</v>
      </c>
      <c r="O8052" s="38">
        <f>IF(AND(Sheet2!$K8052=$B$2,Sheet2!$L8052=1),Sheet2!$J8052+Sheet2!$M8052,IF(Sheet2!$K8052=$B$2,Sheet2!$M8052,0))</f>
        <v>0</v>
      </c>
    </row>
    <row r="8053" spans="14:15" x14ac:dyDescent="0.25">
      <c r="N8053" s="38">
        <f>IF(AND(Sheet2!$K8053=$B$1,Sheet2!$L8053=1),Sheet2!$I8053+Sheet2!$M8053,IF(Sheet2!$K8053=$B$1,Sheet2!$M8053,0))</f>
        <v>0</v>
      </c>
      <c r="O8053" s="38">
        <f>IF(AND(Sheet2!$K8053=$B$2,Sheet2!$L8053=1),Sheet2!$J8053+Sheet2!$M8053,IF(Sheet2!$K8053=$B$2,Sheet2!$M8053,0))</f>
        <v>0</v>
      </c>
    </row>
    <row r="8054" spans="14:15" x14ac:dyDescent="0.25">
      <c r="N8054" s="38">
        <f>IF(AND(Sheet2!$K8054=$B$1,Sheet2!$L8054=1),Sheet2!$I8054+Sheet2!$M8054,IF(Sheet2!$K8054=$B$1,Sheet2!$M8054,0))</f>
        <v>0</v>
      </c>
      <c r="O8054" s="38">
        <f>IF(AND(Sheet2!$K8054=$B$2,Sheet2!$L8054=1),Sheet2!$J8054+Sheet2!$M8054,IF(Sheet2!$K8054=$B$2,Sheet2!$M8054,0))</f>
        <v>0</v>
      </c>
    </row>
    <row r="8055" spans="14:15" x14ac:dyDescent="0.25">
      <c r="N8055" s="38">
        <f>IF(AND(Sheet2!$K8055=$B$1,Sheet2!$L8055=1),Sheet2!$I8055+Sheet2!$M8055,IF(Sheet2!$K8055=$B$1,Sheet2!$M8055,0))</f>
        <v>0</v>
      </c>
      <c r="O8055" s="38">
        <f>IF(AND(Sheet2!$K8055=$B$2,Sheet2!$L8055=1),Sheet2!$J8055+Sheet2!$M8055,IF(Sheet2!$K8055=$B$2,Sheet2!$M8055,0))</f>
        <v>0</v>
      </c>
    </row>
    <row r="8056" spans="14:15" x14ac:dyDescent="0.25">
      <c r="N8056" s="38">
        <f>IF(AND(Sheet2!$K8056=$B$1,Sheet2!$L8056=1),Sheet2!$I8056+Sheet2!$M8056,IF(Sheet2!$K8056=$B$1,Sheet2!$M8056,0))</f>
        <v>0</v>
      </c>
      <c r="O8056" s="38">
        <f>IF(AND(Sheet2!$K8056=$B$2,Sheet2!$L8056=1),Sheet2!$J8056+Sheet2!$M8056,IF(Sheet2!$K8056=$B$2,Sheet2!$M8056,0))</f>
        <v>0</v>
      </c>
    </row>
    <row r="8057" spans="14:15" x14ac:dyDescent="0.25">
      <c r="N8057" s="38">
        <f>IF(AND(Sheet2!$K8057=$B$1,Sheet2!$L8057=1),Sheet2!$I8057+Sheet2!$M8057,IF(Sheet2!$K8057=$B$1,Sheet2!$M8057,0))</f>
        <v>0</v>
      </c>
      <c r="O8057" s="38">
        <f>IF(AND(Sheet2!$K8057=$B$2,Sheet2!$L8057=1),Sheet2!$J8057+Sheet2!$M8057,IF(Sheet2!$K8057=$B$2,Sheet2!$M8057,0))</f>
        <v>0</v>
      </c>
    </row>
    <row r="8058" spans="14:15" x14ac:dyDescent="0.25">
      <c r="N8058" s="38">
        <f>IF(AND(Sheet2!$K8058=$B$1,Sheet2!$L8058=1),Sheet2!$I8058+Sheet2!$M8058,IF(Sheet2!$K8058=$B$1,Sheet2!$M8058,0))</f>
        <v>0</v>
      </c>
      <c r="O8058" s="38">
        <f>IF(AND(Sheet2!$K8058=$B$2,Sheet2!$L8058=1),Sheet2!$J8058+Sheet2!$M8058,IF(Sheet2!$K8058=$B$2,Sheet2!$M8058,0))</f>
        <v>0</v>
      </c>
    </row>
    <row r="8059" spans="14:15" x14ac:dyDescent="0.25">
      <c r="N8059" s="38">
        <f>IF(AND(Sheet2!$K8059=$B$1,Sheet2!$L8059=1),Sheet2!$I8059+Sheet2!$M8059,IF(Sheet2!$K8059=$B$1,Sheet2!$M8059,0))</f>
        <v>0</v>
      </c>
      <c r="O8059" s="38">
        <f>IF(AND(Sheet2!$K8059=$B$2,Sheet2!$L8059=1),Sheet2!$J8059+Sheet2!$M8059,IF(Sheet2!$K8059=$B$2,Sheet2!$M8059,0))</f>
        <v>0</v>
      </c>
    </row>
    <row r="8060" spans="14:15" x14ac:dyDescent="0.25">
      <c r="N8060" s="38">
        <f>IF(AND(Sheet2!$K8060=$B$1,Sheet2!$L8060=1),Sheet2!$I8060+Sheet2!$M8060,IF(Sheet2!$K8060=$B$1,Sheet2!$M8060,0))</f>
        <v>0</v>
      </c>
      <c r="O8060" s="38">
        <f>IF(AND(Sheet2!$K8060=$B$2,Sheet2!$L8060=1),Sheet2!$J8060+Sheet2!$M8060,IF(Sheet2!$K8060=$B$2,Sheet2!$M8060,0))</f>
        <v>0</v>
      </c>
    </row>
    <row r="8061" spans="14:15" x14ac:dyDescent="0.25">
      <c r="N8061" s="38">
        <f>IF(AND(Sheet2!$K8061=$B$1,Sheet2!$L8061=1),Sheet2!$I8061+Sheet2!$M8061,IF(Sheet2!$K8061=$B$1,Sheet2!$M8061,0))</f>
        <v>0</v>
      </c>
      <c r="O8061" s="38">
        <f>IF(AND(Sheet2!$K8061=$B$2,Sheet2!$L8061=1),Sheet2!$J8061+Sheet2!$M8061,IF(Sheet2!$K8061=$B$2,Sheet2!$M8061,0))</f>
        <v>0</v>
      </c>
    </row>
    <row r="8062" spans="14:15" x14ac:dyDescent="0.25">
      <c r="N8062" s="38">
        <f>IF(AND(Sheet2!$K8062=$B$1,Sheet2!$L8062=1),Sheet2!$I8062+Sheet2!$M8062,IF(Sheet2!$K8062=$B$1,Sheet2!$M8062,0))</f>
        <v>0</v>
      </c>
      <c r="O8062" s="38">
        <f>IF(AND(Sheet2!$K8062=$B$2,Sheet2!$L8062=1),Sheet2!$J8062+Sheet2!$M8062,IF(Sheet2!$K8062=$B$2,Sheet2!$M8062,0))</f>
        <v>0</v>
      </c>
    </row>
    <row r="8063" spans="14:15" x14ac:dyDescent="0.25">
      <c r="N8063" s="38">
        <f>IF(AND(Sheet2!$K8063=$B$1,Sheet2!$L8063=1),Sheet2!$I8063+Sheet2!$M8063,IF(Sheet2!$K8063=$B$1,Sheet2!$M8063,0))</f>
        <v>0</v>
      </c>
      <c r="O8063" s="38">
        <f>IF(AND(Sheet2!$K8063=$B$2,Sheet2!$L8063=1),Sheet2!$J8063+Sheet2!$M8063,IF(Sheet2!$K8063=$B$2,Sheet2!$M8063,0))</f>
        <v>0</v>
      </c>
    </row>
    <row r="8064" spans="14:15" x14ac:dyDescent="0.25">
      <c r="N8064" s="38">
        <f>IF(AND(Sheet2!$K8064=$B$1,Sheet2!$L8064=1),Sheet2!$I8064+Sheet2!$M8064,IF(Sheet2!$K8064=$B$1,Sheet2!$M8064,0))</f>
        <v>0</v>
      </c>
      <c r="O8064" s="38">
        <f>IF(AND(Sheet2!$K8064=$B$2,Sheet2!$L8064=1),Sheet2!$J8064+Sheet2!$M8064,IF(Sheet2!$K8064=$B$2,Sheet2!$M8064,0))</f>
        <v>0</v>
      </c>
    </row>
    <row r="8065" spans="14:15" x14ac:dyDescent="0.25">
      <c r="N8065" s="38">
        <f>IF(AND(Sheet2!$K8065=$B$1,Sheet2!$L8065=1),Sheet2!$I8065+Sheet2!$M8065,IF(Sheet2!$K8065=$B$1,Sheet2!$M8065,0))</f>
        <v>0</v>
      </c>
      <c r="O8065" s="38">
        <f>IF(AND(Sheet2!$K8065=$B$2,Sheet2!$L8065=1),Sheet2!$J8065+Sheet2!$M8065,IF(Sheet2!$K8065=$B$2,Sheet2!$M8065,0))</f>
        <v>0</v>
      </c>
    </row>
    <row r="8066" spans="14:15" x14ac:dyDescent="0.25">
      <c r="N8066" s="38">
        <f>IF(AND(Sheet2!$K8066=$B$1,Sheet2!$L8066=1),Sheet2!$I8066+Sheet2!$M8066,IF(Sheet2!$K8066=$B$1,Sheet2!$M8066,0))</f>
        <v>0</v>
      </c>
      <c r="O8066" s="38">
        <f>IF(AND(Sheet2!$K8066=$B$2,Sheet2!$L8066=1),Sheet2!$J8066+Sheet2!$M8066,IF(Sheet2!$K8066=$B$2,Sheet2!$M8066,0))</f>
        <v>0</v>
      </c>
    </row>
    <row r="8067" spans="14:15" x14ac:dyDescent="0.25">
      <c r="N8067" s="38">
        <f>IF(AND(Sheet2!$K8067=$B$1,Sheet2!$L8067=1),Sheet2!$I8067+Sheet2!$M8067,IF(Sheet2!$K8067=$B$1,Sheet2!$M8067,0))</f>
        <v>0</v>
      </c>
      <c r="O8067" s="38">
        <f>IF(AND(Sheet2!$K8067=$B$2,Sheet2!$L8067=1),Sheet2!$J8067+Sheet2!$M8067,IF(Sheet2!$K8067=$B$2,Sheet2!$M8067,0))</f>
        <v>0</v>
      </c>
    </row>
    <row r="8068" spans="14:15" x14ac:dyDescent="0.25">
      <c r="N8068" s="38">
        <f>IF(AND(Sheet2!$K8068=$B$1,Sheet2!$L8068=1),Sheet2!$I8068+Sheet2!$M8068,IF(Sheet2!$K8068=$B$1,Sheet2!$M8068,0))</f>
        <v>0</v>
      </c>
      <c r="O8068" s="38">
        <f>IF(AND(Sheet2!$K8068=$B$2,Sheet2!$L8068=1),Sheet2!$J8068+Sheet2!$M8068,IF(Sheet2!$K8068=$B$2,Sheet2!$M8068,0))</f>
        <v>0</v>
      </c>
    </row>
    <row r="8069" spans="14:15" x14ac:dyDescent="0.25">
      <c r="N8069" s="38">
        <f>IF(AND(Sheet2!$K8069=$B$1,Sheet2!$L8069=1),Sheet2!$I8069+Sheet2!$M8069,IF(Sheet2!$K8069=$B$1,Sheet2!$M8069,0))</f>
        <v>0</v>
      </c>
      <c r="O8069" s="38">
        <f>IF(AND(Sheet2!$K8069=$B$2,Sheet2!$L8069=1),Sheet2!$J8069+Sheet2!$M8069,IF(Sheet2!$K8069=$B$2,Sheet2!$M8069,0))</f>
        <v>0</v>
      </c>
    </row>
    <row r="8070" spans="14:15" x14ac:dyDescent="0.25">
      <c r="N8070" s="38">
        <f>IF(AND(Sheet2!$K8070=$B$1,Sheet2!$L8070=1),Sheet2!$I8070+Sheet2!$M8070,IF(Sheet2!$K8070=$B$1,Sheet2!$M8070,0))</f>
        <v>0</v>
      </c>
      <c r="O8070" s="38">
        <f>IF(AND(Sheet2!$K8070=$B$2,Sheet2!$L8070=1),Sheet2!$J8070+Sheet2!$M8070,IF(Sheet2!$K8070=$B$2,Sheet2!$M8070,0))</f>
        <v>0</v>
      </c>
    </row>
    <row r="8071" spans="14:15" x14ac:dyDescent="0.25">
      <c r="N8071" s="38">
        <f>IF(AND(Sheet2!$K8071=$B$1,Sheet2!$L8071=1),Sheet2!$I8071+Sheet2!$M8071,IF(Sheet2!$K8071=$B$1,Sheet2!$M8071,0))</f>
        <v>0</v>
      </c>
      <c r="O8071" s="38">
        <f>IF(AND(Sheet2!$K8071=$B$2,Sheet2!$L8071=1),Sheet2!$J8071+Sheet2!$M8071,IF(Sheet2!$K8071=$B$2,Sheet2!$M8071,0))</f>
        <v>0</v>
      </c>
    </row>
    <row r="8072" spans="14:15" x14ac:dyDescent="0.25">
      <c r="N8072" s="38">
        <f>IF(AND(Sheet2!$K8072=$B$1,Sheet2!$L8072=1),Sheet2!$I8072+Sheet2!$M8072,IF(Sheet2!$K8072=$B$1,Sheet2!$M8072,0))</f>
        <v>0</v>
      </c>
      <c r="O8072" s="38">
        <f>IF(AND(Sheet2!$K8072=$B$2,Sheet2!$L8072=1),Sheet2!$J8072+Sheet2!$M8072,IF(Sheet2!$K8072=$B$2,Sheet2!$M8072,0))</f>
        <v>0</v>
      </c>
    </row>
    <row r="8073" spans="14:15" x14ac:dyDescent="0.25">
      <c r="N8073" s="38">
        <f>IF(AND(Sheet2!$K8073=$B$1,Sheet2!$L8073=1),Sheet2!$I8073+Sheet2!$M8073,IF(Sheet2!$K8073=$B$1,Sheet2!$M8073,0))</f>
        <v>0</v>
      </c>
      <c r="O8073" s="38">
        <f>IF(AND(Sheet2!$K8073=$B$2,Sheet2!$L8073=1),Sheet2!$J8073+Sheet2!$M8073,IF(Sheet2!$K8073=$B$2,Sheet2!$M8073,0))</f>
        <v>0</v>
      </c>
    </row>
    <row r="8074" spans="14:15" x14ac:dyDescent="0.25">
      <c r="N8074" s="38">
        <f>IF(AND(Sheet2!$K8074=$B$1,Sheet2!$L8074=1),Sheet2!$I8074+Sheet2!$M8074,IF(Sheet2!$K8074=$B$1,Sheet2!$M8074,0))</f>
        <v>0</v>
      </c>
      <c r="O8074" s="38">
        <f>IF(AND(Sheet2!$K8074=$B$2,Sheet2!$L8074=1),Sheet2!$J8074+Sheet2!$M8074,IF(Sheet2!$K8074=$B$2,Sheet2!$M8074,0))</f>
        <v>0</v>
      </c>
    </row>
    <row r="8075" spans="14:15" x14ac:dyDescent="0.25">
      <c r="N8075" s="38">
        <f>IF(AND(Sheet2!$K8075=$B$1,Sheet2!$L8075=1),Sheet2!$I8075+Sheet2!$M8075,IF(Sheet2!$K8075=$B$1,Sheet2!$M8075,0))</f>
        <v>0</v>
      </c>
      <c r="O8075" s="38">
        <f>IF(AND(Sheet2!$K8075=$B$2,Sheet2!$L8075=1),Sheet2!$J8075+Sheet2!$M8075,IF(Sheet2!$K8075=$B$2,Sheet2!$M8075,0))</f>
        <v>0</v>
      </c>
    </row>
    <row r="8076" spans="14:15" x14ac:dyDescent="0.25">
      <c r="N8076" s="38">
        <f>IF(AND(Sheet2!$K8076=$B$1,Sheet2!$L8076=1),Sheet2!$I8076+Sheet2!$M8076,IF(Sheet2!$K8076=$B$1,Sheet2!$M8076,0))</f>
        <v>0</v>
      </c>
      <c r="O8076" s="38">
        <f>IF(AND(Sheet2!$K8076=$B$2,Sheet2!$L8076=1),Sheet2!$J8076+Sheet2!$M8076,IF(Sheet2!$K8076=$B$2,Sheet2!$M8076,0))</f>
        <v>0</v>
      </c>
    </row>
    <row r="8077" spans="14:15" x14ac:dyDescent="0.25">
      <c r="N8077" s="38">
        <f>IF(AND(Sheet2!$K8077=$B$1,Sheet2!$L8077=1),Sheet2!$I8077+Sheet2!$M8077,IF(Sheet2!$K8077=$B$1,Sheet2!$M8077,0))</f>
        <v>0</v>
      </c>
      <c r="O8077" s="38">
        <f>IF(AND(Sheet2!$K8077=$B$2,Sheet2!$L8077=1),Sheet2!$J8077+Sheet2!$M8077,IF(Sheet2!$K8077=$B$2,Sheet2!$M8077,0))</f>
        <v>0</v>
      </c>
    </row>
    <row r="8078" spans="14:15" x14ac:dyDescent="0.25">
      <c r="N8078" s="38">
        <f>IF(AND(Sheet2!$K8078=$B$1,Sheet2!$L8078=1),Sheet2!$I8078+Sheet2!$M8078,IF(Sheet2!$K8078=$B$1,Sheet2!$M8078,0))</f>
        <v>0</v>
      </c>
      <c r="O8078" s="38">
        <f>IF(AND(Sheet2!$K8078=$B$2,Sheet2!$L8078=1),Sheet2!$J8078+Sheet2!$M8078,IF(Sheet2!$K8078=$B$2,Sheet2!$M8078,0))</f>
        <v>0</v>
      </c>
    </row>
    <row r="8079" spans="14:15" x14ac:dyDescent="0.25">
      <c r="N8079" s="38">
        <f>IF(AND(Sheet2!$K8079=$B$1,Sheet2!$L8079=1),Sheet2!$I8079+Sheet2!$M8079,IF(Sheet2!$K8079=$B$1,Sheet2!$M8079,0))</f>
        <v>0</v>
      </c>
      <c r="O8079" s="38">
        <f>IF(AND(Sheet2!$K8079=$B$2,Sheet2!$L8079=1),Sheet2!$J8079+Sheet2!$M8079,IF(Sheet2!$K8079=$B$2,Sheet2!$M8079,0))</f>
        <v>0</v>
      </c>
    </row>
    <row r="8080" spans="14:15" x14ac:dyDescent="0.25">
      <c r="N8080" s="38">
        <f>IF(AND(Sheet2!$K8080=$B$1,Sheet2!$L8080=1),Sheet2!$I8080+Sheet2!$M8080,IF(Sheet2!$K8080=$B$1,Sheet2!$M8080,0))</f>
        <v>0</v>
      </c>
      <c r="O8080" s="38">
        <f>IF(AND(Sheet2!$K8080=$B$2,Sheet2!$L8080=1),Sheet2!$J8080+Sheet2!$M8080,IF(Sheet2!$K8080=$B$2,Sheet2!$M8080,0))</f>
        <v>0</v>
      </c>
    </row>
    <row r="8081" spans="14:15" x14ac:dyDescent="0.25">
      <c r="N8081" s="38">
        <f>IF(AND(Sheet2!$K8081=$B$1,Sheet2!$L8081=1),Sheet2!$I8081+Sheet2!$M8081,IF(Sheet2!$K8081=$B$1,Sheet2!$M8081,0))</f>
        <v>0</v>
      </c>
      <c r="O8081" s="38">
        <f>IF(AND(Sheet2!$K8081=$B$2,Sheet2!$L8081=1),Sheet2!$J8081+Sheet2!$M8081,IF(Sheet2!$K8081=$B$2,Sheet2!$M8081,0))</f>
        <v>0</v>
      </c>
    </row>
    <row r="8082" spans="14:15" x14ac:dyDescent="0.25">
      <c r="N8082" s="38">
        <f>IF(AND(Sheet2!$K8082=$B$1,Sheet2!$L8082=1),Sheet2!$I8082+Sheet2!$M8082,IF(Sheet2!$K8082=$B$1,Sheet2!$M8082,0))</f>
        <v>0</v>
      </c>
      <c r="O8082" s="38">
        <f>IF(AND(Sheet2!$K8082=$B$2,Sheet2!$L8082=1),Sheet2!$J8082+Sheet2!$M8082,IF(Sheet2!$K8082=$B$2,Sheet2!$M8082,0))</f>
        <v>0</v>
      </c>
    </row>
    <row r="8083" spans="14:15" x14ac:dyDescent="0.25">
      <c r="N8083" s="38">
        <f>IF(AND(Sheet2!$K8083=$B$1,Sheet2!$L8083=1),Sheet2!$I8083+Sheet2!$M8083,IF(Sheet2!$K8083=$B$1,Sheet2!$M8083,0))</f>
        <v>0</v>
      </c>
      <c r="O8083" s="38">
        <f>IF(AND(Sheet2!$K8083=$B$2,Sheet2!$L8083=1),Sheet2!$J8083+Sheet2!$M8083,IF(Sheet2!$K8083=$B$2,Sheet2!$M8083,0))</f>
        <v>0</v>
      </c>
    </row>
    <row r="8084" spans="14:15" x14ac:dyDescent="0.25">
      <c r="N8084" s="38">
        <f>IF(AND(Sheet2!$K8084=$B$1,Sheet2!$L8084=1),Sheet2!$I8084+Sheet2!$M8084,IF(Sheet2!$K8084=$B$1,Sheet2!$M8084,0))</f>
        <v>0</v>
      </c>
      <c r="O8084" s="38">
        <f>IF(AND(Sheet2!$K8084=$B$2,Sheet2!$L8084=1),Sheet2!$J8084+Sheet2!$M8084,IF(Sheet2!$K8084=$B$2,Sheet2!$M8084,0))</f>
        <v>0</v>
      </c>
    </row>
    <row r="8085" spans="14:15" x14ac:dyDescent="0.25">
      <c r="N8085" s="38">
        <f>IF(AND(Sheet2!$K8085=$B$1,Sheet2!$L8085=1),Sheet2!$I8085+Sheet2!$M8085,IF(Sheet2!$K8085=$B$1,Sheet2!$M8085,0))</f>
        <v>0</v>
      </c>
      <c r="O8085" s="38">
        <f>IF(AND(Sheet2!$K8085=$B$2,Sheet2!$L8085=1),Sheet2!$J8085+Sheet2!$M8085,IF(Sheet2!$K8085=$B$2,Sheet2!$M8085,0))</f>
        <v>0</v>
      </c>
    </row>
    <row r="8086" spans="14:15" x14ac:dyDescent="0.25">
      <c r="N8086" s="38">
        <f>IF(AND(Sheet2!$K8086=$B$1,Sheet2!$L8086=1),Sheet2!$I8086+Sheet2!$M8086,IF(Sheet2!$K8086=$B$1,Sheet2!$M8086,0))</f>
        <v>0</v>
      </c>
      <c r="O8086" s="38">
        <f>IF(AND(Sheet2!$K8086=$B$2,Sheet2!$L8086=1),Sheet2!$J8086+Sheet2!$M8086,IF(Sheet2!$K8086=$B$2,Sheet2!$M8086,0))</f>
        <v>0</v>
      </c>
    </row>
    <row r="8087" spans="14:15" x14ac:dyDescent="0.25">
      <c r="N8087" s="38">
        <f>IF(AND(Sheet2!$K8087=$B$1,Sheet2!$L8087=1),Sheet2!$I8087+Sheet2!$M8087,IF(Sheet2!$K8087=$B$1,Sheet2!$M8087,0))</f>
        <v>0</v>
      </c>
      <c r="O8087" s="38">
        <f>IF(AND(Sheet2!$K8087=$B$2,Sheet2!$L8087=1),Sheet2!$J8087+Sheet2!$M8087,IF(Sheet2!$K8087=$B$2,Sheet2!$M8087,0))</f>
        <v>0</v>
      </c>
    </row>
    <row r="8088" spans="14:15" x14ac:dyDescent="0.25">
      <c r="N8088" s="38">
        <f>IF(AND(Sheet2!$K8088=$B$1,Sheet2!$L8088=1),Sheet2!$I8088+Sheet2!$M8088,IF(Sheet2!$K8088=$B$1,Sheet2!$M8088,0))</f>
        <v>0</v>
      </c>
      <c r="O8088" s="38">
        <f>IF(AND(Sheet2!$K8088=$B$2,Sheet2!$L8088=1),Sheet2!$J8088+Sheet2!$M8088,IF(Sheet2!$K8088=$B$2,Sheet2!$M8088,0))</f>
        <v>0</v>
      </c>
    </row>
    <row r="8089" spans="14:15" x14ac:dyDescent="0.25">
      <c r="N8089" s="38">
        <f>IF(AND(Sheet2!$K8089=$B$1,Sheet2!$L8089=1),Sheet2!$I8089+Sheet2!$M8089,IF(Sheet2!$K8089=$B$1,Sheet2!$M8089,0))</f>
        <v>0</v>
      </c>
      <c r="O8089" s="38">
        <f>IF(AND(Sheet2!$K8089=$B$2,Sheet2!$L8089=1),Sheet2!$J8089+Sheet2!$M8089,IF(Sheet2!$K8089=$B$2,Sheet2!$M8089,0))</f>
        <v>0</v>
      </c>
    </row>
    <row r="8090" spans="14:15" x14ac:dyDescent="0.25">
      <c r="N8090" s="38">
        <f>IF(AND(Sheet2!$K8090=$B$1,Sheet2!$L8090=1),Sheet2!$I8090+Sheet2!$M8090,IF(Sheet2!$K8090=$B$1,Sheet2!$M8090,0))</f>
        <v>0</v>
      </c>
      <c r="O8090" s="38">
        <f>IF(AND(Sheet2!$K8090=$B$2,Sheet2!$L8090=1),Sheet2!$J8090+Sheet2!$M8090,IF(Sheet2!$K8090=$B$2,Sheet2!$M8090,0))</f>
        <v>0</v>
      </c>
    </row>
    <row r="8091" spans="14:15" x14ac:dyDescent="0.25">
      <c r="N8091" s="38">
        <f>IF(AND(Sheet2!$K8091=$B$1,Sheet2!$L8091=1),Sheet2!$I8091+Sheet2!$M8091,IF(Sheet2!$K8091=$B$1,Sheet2!$M8091,0))</f>
        <v>0</v>
      </c>
      <c r="O8091" s="38">
        <f>IF(AND(Sheet2!$K8091=$B$2,Sheet2!$L8091=1),Sheet2!$J8091+Sheet2!$M8091,IF(Sheet2!$K8091=$B$2,Sheet2!$M8091,0))</f>
        <v>0</v>
      </c>
    </row>
    <row r="8092" spans="14:15" x14ac:dyDescent="0.25">
      <c r="N8092" s="38">
        <f>IF(AND(Sheet2!$K8092=$B$1,Sheet2!$L8092=1),Sheet2!$I8092+Sheet2!$M8092,IF(Sheet2!$K8092=$B$1,Sheet2!$M8092,0))</f>
        <v>0</v>
      </c>
      <c r="O8092" s="38">
        <f>IF(AND(Sheet2!$K8092=$B$2,Sheet2!$L8092=1),Sheet2!$J8092+Sheet2!$M8092,IF(Sheet2!$K8092=$B$2,Sheet2!$M8092,0))</f>
        <v>0</v>
      </c>
    </row>
    <row r="8093" spans="14:15" x14ac:dyDescent="0.25">
      <c r="N8093" s="38">
        <f>IF(AND(Sheet2!$K8093=$B$1,Sheet2!$L8093=1),Sheet2!$I8093+Sheet2!$M8093,IF(Sheet2!$K8093=$B$1,Sheet2!$M8093,0))</f>
        <v>0</v>
      </c>
      <c r="O8093" s="38">
        <f>IF(AND(Sheet2!$K8093=$B$2,Sheet2!$L8093=1),Sheet2!$J8093+Sheet2!$M8093,IF(Sheet2!$K8093=$B$2,Sheet2!$M8093,0))</f>
        <v>0</v>
      </c>
    </row>
    <row r="8094" spans="14:15" x14ac:dyDescent="0.25">
      <c r="N8094" s="38">
        <f>IF(AND(Sheet2!$K8094=$B$1,Sheet2!$L8094=1),Sheet2!$I8094+Sheet2!$M8094,IF(Sheet2!$K8094=$B$1,Sheet2!$M8094,0))</f>
        <v>0</v>
      </c>
      <c r="O8094" s="38">
        <f>IF(AND(Sheet2!$K8094=$B$2,Sheet2!$L8094=1),Sheet2!$J8094+Sheet2!$M8094,IF(Sheet2!$K8094=$B$2,Sheet2!$M8094,0))</f>
        <v>0</v>
      </c>
    </row>
    <row r="8095" spans="14:15" x14ac:dyDescent="0.25">
      <c r="N8095" s="38">
        <f>IF(AND(Sheet2!$K8095=$B$1,Sheet2!$L8095=1),Sheet2!$I8095+Sheet2!$M8095,IF(Sheet2!$K8095=$B$1,Sheet2!$M8095,0))</f>
        <v>0</v>
      </c>
      <c r="O8095" s="38">
        <f>IF(AND(Sheet2!$K8095=$B$2,Sheet2!$L8095=1),Sheet2!$J8095+Sheet2!$M8095,IF(Sheet2!$K8095=$B$2,Sheet2!$M8095,0))</f>
        <v>0</v>
      </c>
    </row>
    <row r="8096" spans="14:15" x14ac:dyDescent="0.25">
      <c r="N8096" s="38">
        <f>IF(AND(Sheet2!$K8096=$B$1,Sheet2!$L8096=1),Sheet2!$I8096+Sheet2!$M8096,IF(Sheet2!$K8096=$B$1,Sheet2!$M8096,0))</f>
        <v>0</v>
      </c>
      <c r="O8096" s="38">
        <f>IF(AND(Sheet2!$K8096=$B$2,Sheet2!$L8096=1),Sheet2!$J8096+Sheet2!$M8096,IF(Sheet2!$K8096=$B$2,Sheet2!$M8096,0))</f>
        <v>0</v>
      </c>
    </row>
    <row r="8097" spans="14:15" x14ac:dyDescent="0.25">
      <c r="N8097" s="38">
        <f>IF(AND(Sheet2!$K8097=$B$1,Sheet2!$L8097=1),Sheet2!$I8097+Sheet2!$M8097,IF(Sheet2!$K8097=$B$1,Sheet2!$M8097,0))</f>
        <v>0</v>
      </c>
      <c r="O8097" s="38">
        <f>IF(AND(Sheet2!$K8097=$B$2,Sheet2!$L8097=1),Sheet2!$J8097+Sheet2!$M8097,IF(Sheet2!$K8097=$B$2,Sheet2!$M8097,0))</f>
        <v>0</v>
      </c>
    </row>
    <row r="8098" spans="14:15" x14ac:dyDescent="0.25">
      <c r="N8098" s="38">
        <f>IF(AND(Sheet2!$K8098=$B$1,Sheet2!$L8098=1),Sheet2!$I8098+Sheet2!$M8098,IF(Sheet2!$K8098=$B$1,Sheet2!$M8098,0))</f>
        <v>0</v>
      </c>
      <c r="O8098" s="38">
        <f>IF(AND(Sheet2!$K8098=$B$2,Sheet2!$L8098=1),Sheet2!$J8098+Sheet2!$M8098,IF(Sheet2!$K8098=$B$2,Sheet2!$M8098,0))</f>
        <v>0</v>
      </c>
    </row>
    <row r="8099" spans="14:15" x14ac:dyDescent="0.25">
      <c r="N8099" s="38">
        <f>IF(AND(Sheet2!$K8099=$B$1,Sheet2!$L8099=1),Sheet2!$I8099+Sheet2!$M8099,IF(Sheet2!$K8099=$B$1,Sheet2!$M8099,0))</f>
        <v>0</v>
      </c>
      <c r="O8099" s="38">
        <f>IF(AND(Sheet2!$K8099=$B$2,Sheet2!$L8099=1),Sheet2!$J8099+Sheet2!$M8099,IF(Sheet2!$K8099=$B$2,Sheet2!$M8099,0))</f>
        <v>0</v>
      </c>
    </row>
    <row r="8100" spans="14:15" x14ac:dyDescent="0.25">
      <c r="N8100" s="38">
        <f>IF(AND(Sheet2!$K8100=$B$1,Sheet2!$L8100=1),Sheet2!$I8100+Sheet2!$M8100,IF(Sheet2!$K8100=$B$1,Sheet2!$M8100,0))</f>
        <v>0</v>
      </c>
      <c r="O8100" s="38">
        <f>IF(AND(Sheet2!$K8100=$B$2,Sheet2!$L8100=1),Sheet2!$J8100+Sheet2!$M8100,IF(Sheet2!$K8100=$B$2,Sheet2!$M8100,0))</f>
        <v>0</v>
      </c>
    </row>
    <row r="8101" spans="14:15" x14ac:dyDescent="0.25">
      <c r="N8101" s="38">
        <f>IF(AND(Sheet2!$K8101=$B$1,Sheet2!$L8101=1),Sheet2!$I8101+Sheet2!$M8101,IF(Sheet2!$K8101=$B$1,Sheet2!$M8101,0))</f>
        <v>0</v>
      </c>
      <c r="O8101" s="38">
        <f>IF(AND(Sheet2!$K8101=$B$2,Sheet2!$L8101=1),Sheet2!$J8101+Sheet2!$M8101,IF(Sheet2!$K8101=$B$2,Sheet2!$M8101,0))</f>
        <v>0</v>
      </c>
    </row>
    <row r="8102" spans="14:15" x14ac:dyDescent="0.25">
      <c r="N8102" s="38">
        <f>IF(AND(Sheet2!$K8102=$B$1,Sheet2!$L8102=1),Sheet2!$I8102+Sheet2!$M8102,IF(Sheet2!$K8102=$B$1,Sheet2!$M8102,0))</f>
        <v>0</v>
      </c>
      <c r="O8102" s="38">
        <f>IF(AND(Sheet2!$K8102=$B$2,Sheet2!$L8102=1),Sheet2!$J8102+Sheet2!$M8102,IF(Sheet2!$K8102=$B$2,Sheet2!$M8102,0))</f>
        <v>0</v>
      </c>
    </row>
    <row r="8103" spans="14:15" x14ac:dyDescent="0.25">
      <c r="N8103" s="38">
        <f>IF(AND(Sheet2!$K8103=$B$1,Sheet2!$L8103=1),Sheet2!$I8103+Sheet2!$M8103,IF(Sheet2!$K8103=$B$1,Sheet2!$M8103,0))</f>
        <v>0</v>
      </c>
      <c r="O8103" s="38">
        <f>IF(AND(Sheet2!$K8103=$B$2,Sheet2!$L8103=1),Sheet2!$J8103+Sheet2!$M8103,IF(Sheet2!$K8103=$B$2,Sheet2!$M8103,0))</f>
        <v>0</v>
      </c>
    </row>
    <row r="8104" spans="14:15" x14ac:dyDescent="0.25">
      <c r="N8104" s="38">
        <f>IF(AND(Sheet2!$K8104=$B$1,Sheet2!$L8104=1),Sheet2!$I8104+Sheet2!$M8104,IF(Sheet2!$K8104=$B$1,Sheet2!$M8104,0))</f>
        <v>0</v>
      </c>
      <c r="O8104" s="38">
        <f>IF(AND(Sheet2!$K8104=$B$2,Sheet2!$L8104=1),Sheet2!$J8104+Sheet2!$M8104,IF(Sheet2!$K8104=$B$2,Sheet2!$M8104,0))</f>
        <v>0</v>
      </c>
    </row>
    <row r="8105" spans="14:15" x14ac:dyDescent="0.25">
      <c r="N8105" s="38">
        <f>IF(AND(Sheet2!$K8105=$B$1,Sheet2!$L8105=1),Sheet2!$I8105+Sheet2!$M8105,IF(Sheet2!$K8105=$B$1,Sheet2!$M8105,0))</f>
        <v>0</v>
      </c>
      <c r="O8105" s="38">
        <f>IF(AND(Sheet2!$K8105=$B$2,Sheet2!$L8105=1),Sheet2!$J8105+Sheet2!$M8105,IF(Sheet2!$K8105=$B$2,Sheet2!$M8105,0))</f>
        <v>0</v>
      </c>
    </row>
    <row r="8106" spans="14:15" x14ac:dyDescent="0.25">
      <c r="N8106" s="38">
        <f>IF(AND(Sheet2!$K8106=$B$1,Sheet2!$L8106=1),Sheet2!$I8106+Sheet2!$M8106,IF(Sheet2!$K8106=$B$1,Sheet2!$M8106,0))</f>
        <v>0</v>
      </c>
      <c r="O8106" s="38">
        <f>IF(AND(Sheet2!$K8106=$B$2,Sheet2!$L8106=1),Sheet2!$J8106+Sheet2!$M8106,IF(Sheet2!$K8106=$B$2,Sheet2!$M8106,0))</f>
        <v>0</v>
      </c>
    </row>
    <row r="8107" spans="14:15" x14ac:dyDescent="0.25">
      <c r="N8107" s="38">
        <f>IF(AND(Sheet2!$K8107=$B$1,Sheet2!$L8107=1),Sheet2!$I8107+Sheet2!$M8107,IF(Sheet2!$K8107=$B$1,Sheet2!$M8107,0))</f>
        <v>0</v>
      </c>
      <c r="O8107" s="38">
        <f>IF(AND(Sheet2!$K8107=$B$2,Sheet2!$L8107=1),Sheet2!$J8107+Sheet2!$M8107,IF(Sheet2!$K8107=$B$2,Sheet2!$M8107,0))</f>
        <v>0</v>
      </c>
    </row>
    <row r="8108" spans="14:15" x14ac:dyDescent="0.25">
      <c r="N8108" s="38">
        <f>IF(AND(Sheet2!$K8108=$B$1,Sheet2!$L8108=1),Sheet2!$I8108+Sheet2!$M8108,IF(Sheet2!$K8108=$B$1,Sheet2!$M8108,0))</f>
        <v>0</v>
      </c>
      <c r="O8108" s="38">
        <f>IF(AND(Sheet2!$K8108=$B$2,Sheet2!$L8108=1),Sheet2!$J8108+Sheet2!$M8108,IF(Sheet2!$K8108=$B$2,Sheet2!$M8108,0))</f>
        <v>0</v>
      </c>
    </row>
    <row r="8109" spans="14:15" x14ac:dyDescent="0.25">
      <c r="N8109" s="38">
        <f>IF(AND(Sheet2!$K8109=$B$1,Sheet2!$L8109=1),Sheet2!$I8109+Sheet2!$M8109,IF(Sheet2!$K8109=$B$1,Sheet2!$M8109,0))</f>
        <v>0</v>
      </c>
      <c r="O8109" s="38">
        <f>IF(AND(Sheet2!$K8109=$B$2,Sheet2!$L8109=1),Sheet2!$J8109+Sheet2!$M8109,IF(Sheet2!$K8109=$B$2,Sheet2!$M8109,0))</f>
        <v>0</v>
      </c>
    </row>
    <row r="8110" spans="14:15" x14ac:dyDescent="0.25">
      <c r="N8110" s="38">
        <f>IF(AND(Sheet2!$K8110=$B$1,Sheet2!$L8110=1),Sheet2!$I8110+Sheet2!$M8110,IF(Sheet2!$K8110=$B$1,Sheet2!$M8110,0))</f>
        <v>0</v>
      </c>
      <c r="O8110" s="38">
        <f>IF(AND(Sheet2!$K8110=$B$2,Sheet2!$L8110=1),Sheet2!$J8110+Sheet2!$M8110,IF(Sheet2!$K8110=$B$2,Sheet2!$M8110,0))</f>
        <v>0</v>
      </c>
    </row>
    <row r="8111" spans="14:15" x14ac:dyDescent="0.25">
      <c r="N8111" s="38">
        <f>IF(AND(Sheet2!$K8111=$B$1,Sheet2!$L8111=1),Sheet2!$I8111+Sheet2!$M8111,IF(Sheet2!$K8111=$B$1,Sheet2!$M8111,0))</f>
        <v>0</v>
      </c>
      <c r="O8111" s="38">
        <f>IF(AND(Sheet2!$K8111=$B$2,Sheet2!$L8111=1),Sheet2!$J8111+Sheet2!$M8111,IF(Sheet2!$K8111=$B$2,Sheet2!$M8111,0))</f>
        <v>0</v>
      </c>
    </row>
    <row r="8112" spans="14:15" x14ac:dyDescent="0.25">
      <c r="N8112" s="38">
        <f>IF(AND(Sheet2!$K8112=$B$1,Sheet2!$L8112=1),Sheet2!$I8112+Sheet2!$M8112,IF(Sheet2!$K8112=$B$1,Sheet2!$M8112,0))</f>
        <v>0</v>
      </c>
      <c r="O8112" s="38">
        <f>IF(AND(Sheet2!$K8112=$B$2,Sheet2!$L8112=1),Sheet2!$J8112+Sheet2!$M8112,IF(Sheet2!$K8112=$B$2,Sheet2!$M8112,0))</f>
        <v>0</v>
      </c>
    </row>
    <row r="8113" spans="14:15" x14ac:dyDescent="0.25">
      <c r="N8113" s="38">
        <f>IF(AND(Sheet2!$K8113=$B$1,Sheet2!$L8113=1),Sheet2!$I8113+Sheet2!$M8113,IF(Sheet2!$K8113=$B$1,Sheet2!$M8113,0))</f>
        <v>0</v>
      </c>
      <c r="O8113" s="38">
        <f>IF(AND(Sheet2!$K8113=$B$2,Sheet2!$L8113=1),Sheet2!$J8113+Sheet2!$M8113,IF(Sheet2!$K8113=$B$2,Sheet2!$M8113,0))</f>
        <v>0</v>
      </c>
    </row>
    <row r="8114" spans="14:15" x14ac:dyDescent="0.25">
      <c r="N8114" s="38">
        <f>IF(AND(Sheet2!$K8114=$B$1,Sheet2!$L8114=1),Sheet2!$I8114+Sheet2!$M8114,IF(Sheet2!$K8114=$B$1,Sheet2!$M8114,0))</f>
        <v>0</v>
      </c>
      <c r="O8114" s="38">
        <f>IF(AND(Sheet2!$K8114=$B$2,Sheet2!$L8114=1),Sheet2!$J8114+Sheet2!$M8114,IF(Sheet2!$K8114=$B$2,Sheet2!$M8114,0))</f>
        <v>0</v>
      </c>
    </row>
    <row r="8115" spans="14:15" x14ac:dyDescent="0.25">
      <c r="N8115" s="38">
        <f>IF(AND(Sheet2!$K8115=$B$1,Sheet2!$L8115=1),Sheet2!$I8115+Sheet2!$M8115,IF(Sheet2!$K8115=$B$1,Sheet2!$M8115,0))</f>
        <v>0</v>
      </c>
      <c r="O8115" s="38">
        <f>IF(AND(Sheet2!$K8115=$B$2,Sheet2!$L8115=1),Sheet2!$J8115+Sheet2!$M8115,IF(Sheet2!$K8115=$B$2,Sheet2!$M8115,0))</f>
        <v>0</v>
      </c>
    </row>
    <row r="8116" spans="14:15" x14ac:dyDescent="0.25">
      <c r="N8116" s="38">
        <f>IF(AND(Sheet2!$K8116=$B$1,Sheet2!$L8116=1),Sheet2!$I8116+Sheet2!$M8116,IF(Sheet2!$K8116=$B$1,Sheet2!$M8116,0))</f>
        <v>0</v>
      </c>
      <c r="O8116" s="38">
        <f>IF(AND(Sheet2!$K8116=$B$2,Sheet2!$L8116=1),Sheet2!$J8116+Sheet2!$M8116,IF(Sheet2!$K8116=$B$2,Sheet2!$M8116,0))</f>
        <v>0</v>
      </c>
    </row>
    <row r="8117" spans="14:15" x14ac:dyDescent="0.25">
      <c r="N8117" s="38">
        <f>IF(AND(Sheet2!$K8117=$B$1,Sheet2!$L8117=1),Sheet2!$I8117+Sheet2!$M8117,IF(Sheet2!$K8117=$B$1,Sheet2!$M8117,0))</f>
        <v>0</v>
      </c>
      <c r="O8117" s="38">
        <f>IF(AND(Sheet2!$K8117=$B$2,Sheet2!$L8117=1),Sheet2!$J8117+Sheet2!$M8117,IF(Sheet2!$K8117=$B$2,Sheet2!$M8117,0))</f>
        <v>0</v>
      </c>
    </row>
    <row r="8118" spans="14:15" x14ac:dyDescent="0.25">
      <c r="N8118" s="38">
        <f>IF(AND(Sheet2!$K8118=$B$1,Sheet2!$L8118=1),Sheet2!$I8118+Sheet2!$M8118,IF(Sheet2!$K8118=$B$1,Sheet2!$M8118,0))</f>
        <v>0</v>
      </c>
      <c r="O8118" s="38">
        <f>IF(AND(Sheet2!$K8118=$B$2,Sheet2!$L8118=1),Sheet2!$J8118+Sheet2!$M8118,IF(Sheet2!$K8118=$B$2,Sheet2!$M8118,0))</f>
        <v>0</v>
      </c>
    </row>
    <row r="8119" spans="14:15" x14ac:dyDescent="0.25">
      <c r="N8119" s="38">
        <f>IF(AND(Sheet2!$K8119=$B$1,Sheet2!$L8119=1),Sheet2!$I8119+Sheet2!$M8119,IF(Sheet2!$K8119=$B$1,Sheet2!$M8119,0))</f>
        <v>0</v>
      </c>
      <c r="O8119" s="38">
        <f>IF(AND(Sheet2!$K8119=$B$2,Sheet2!$L8119=1),Sheet2!$J8119+Sheet2!$M8119,IF(Sheet2!$K8119=$B$2,Sheet2!$M8119,0))</f>
        <v>0</v>
      </c>
    </row>
    <row r="8120" spans="14:15" x14ac:dyDescent="0.25">
      <c r="N8120" s="38">
        <f>IF(AND(Sheet2!$K8120=$B$1,Sheet2!$L8120=1),Sheet2!$I8120+Sheet2!$M8120,IF(Sheet2!$K8120=$B$1,Sheet2!$M8120,0))</f>
        <v>0</v>
      </c>
      <c r="O8120" s="38">
        <f>IF(AND(Sheet2!$K8120=$B$2,Sheet2!$L8120=1),Sheet2!$J8120+Sheet2!$M8120,IF(Sheet2!$K8120=$B$2,Sheet2!$M8120,0))</f>
        <v>0</v>
      </c>
    </row>
    <row r="8121" spans="14:15" x14ac:dyDescent="0.25">
      <c r="N8121" s="38">
        <f>IF(AND(Sheet2!$K8121=$B$1,Sheet2!$L8121=1),Sheet2!$I8121+Sheet2!$M8121,IF(Sheet2!$K8121=$B$1,Sheet2!$M8121,0))</f>
        <v>0</v>
      </c>
      <c r="O8121" s="38">
        <f>IF(AND(Sheet2!$K8121=$B$2,Sheet2!$L8121=1),Sheet2!$J8121+Sheet2!$M8121,IF(Sheet2!$K8121=$B$2,Sheet2!$M8121,0))</f>
        <v>0</v>
      </c>
    </row>
    <row r="8122" spans="14:15" x14ac:dyDescent="0.25">
      <c r="N8122" s="38">
        <f>IF(AND(Sheet2!$K8122=$B$1,Sheet2!$L8122=1),Sheet2!$I8122+Sheet2!$M8122,IF(Sheet2!$K8122=$B$1,Sheet2!$M8122,0))</f>
        <v>0</v>
      </c>
      <c r="O8122" s="38">
        <f>IF(AND(Sheet2!$K8122=$B$2,Sheet2!$L8122=1),Sheet2!$J8122+Sheet2!$M8122,IF(Sheet2!$K8122=$B$2,Sheet2!$M8122,0))</f>
        <v>0</v>
      </c>
    </row>
    <row r="8123" spans="14:15" x14ac:dyDescent="0.25">
      <c r="N8123" s="38">
        <f>IF(AND(Sheet2!$K8123=$B$1,Sheet2!$L8123=1),Sheet2!$I8123+Sheet2!$M8123,IF(Sheet2!$K8123=$B$1,Sheet2!$M8123,0))</f>
        <v>0</v>
      </c>
      <c r="O8123" s="38">
        <f>IF(AND(Sheet2!$K8123=$B$2,Sheet2!$L8123=1),Sheet2!$J8123+Sheet2!$M8123,IF(Sheet2!$K8123=$B$2,Sheet2!$M8123,0))</f>
        <v>0</v>
      </c>
    </row>
    <row r="8124" spans="14:15" x14ac:dyDescent="0.25">
      <c r="N8124" s="38">
        <f>IF(AND(Sheet2!$K8124=$B$1,Sheet2!$L8124=1),Sheet2!$I8124+Sheet2!$M8124,IF(Sheet2!$K8124=$B$1,Sheet2!$M8124,0))</f>
        <v>0</v>
      </c>
      <c r="O8124" s="38">
        <f>IF(AND(Sheet2!$K8124=$B$2,Sheet2!$L8124=1),Sheet2!$J8124+Sheet2!$M8124,IF(Sheet2!$K8124=$B$2,Sheet2!$M8124,0))</f>
        <v>0</v>
      </c>
    </row>
    <row r="8125" spans="14:15" x14ac:dyDescent="0.25">
      <c r="N8125" s="38">
        <f>IF(AND(Sheet2!$K8125=$B$1,Sheet2!$L8125=1),Sheet2!$I8125+Sheet2!$M8125,IF(Sheet2!$K8125=$B$1,Sheet2!$M8125,0))</f>
        <v>0</v>
      </c>
      <c r="O8125" s="38">
        <f>IF(AND(Sheet2!$K8125=$B$2,Sheet2!$L8125=1),Sheet2!$J8125+Sheet2!$M8125,IF(Sheet2!$K8125=$B$2,Sheet2!$M8125,0))</f>
        <v>0</v>
      </c>
    </row>
    <row r="8126" spans="14:15" x14ac:dyDescent="0.25">
      <c r="N8126" s="38">
        <f>IF(AND(Sheet2!$K8126=$B$1,Sheet2!$L8126=1),Sheet2!$I8126+Sheet2!$M8126,IF(Sheet2!$K8126=$B$1,Sheet2!$M8126,0))</f>
        <v>0</v>
      </c>
      <c r="O8126" s="38">
        <f>IF(AND(Sheet2!$K8126=$B$2,Sheet2!$L8126=1),Sheet2!$J8126+Sheet2!$M8126,IF(Sheet2!$K8126=$B$2,Sheet2!$M8126,0))</f>
        <v>0</v>
      </c>
    </row>
    <row r="8127" spans="14:15" x14ac:dyDescent="0.25">
      <c r="N8127" s="38">
        <f>IF(AND(Sheet2!$K8127=$B$1,Sheet2!$L8127=1),Sheet2!$I8127+Sheet2!$M8127,IF(Sheet2!$K8127=$B$1,Sheet2!$M8127,0))</f>
        <v>0</v>
      </c>
      <c r="O8127" s="38">
        <f>IF(AND(Sheet2!$K8127=$B$2,Sheet2!$L8127=1),Sheet2!$J8127+Sheet2!$M8127,IF(Sheet2!$K8127=$B$2,Sheet2!$M8127,0))</f>
        <v>0</v>
      </c>
    </row>
    <row r="8128" spans="14:15" x14ac:dyDescent="0.25">
      <c r="N8128" s="38">
        <f>IF(AND(Sheet2!$K8128=$B$1,Sheet2!$L8128=1),Sheet2!$I8128+Sheet2!$M8128,IF(Sheet2!$K8128=$B$1,Sheet2!$M8128,0))</f>
        <v>0</v>
      </c>
      <c r="O8128" s="38">
        <f>IF(AND(Sheet2!$K8128=$B$2,Sheet2!$L8128=1),Sheet2!$J8128+Sheet2!$M8128,IF(Sheet2!$K8128=$B$2,Sheet2!$M8128,0))</f>
        <v>0</v>
      </c>
    </row>
    <row r="8129" spans="14:15" x14ac:dyDescent="0.25">
      <c r="N8129" s="38">
        <f>IF(AND(Sheet2!$K8129=$B$1,Sheet2!$L8129=1),Sheet2!$I8129+Sheet2!$M8129,IF(Sheet2!$K8129=$B$1,Sheet2!$M8129,0))</f>
        <v>0</v>
      </c>
      <c r="O8129" s="38">
        <f>IF(AND(Sheet2!$K8129=$B$2,Sheet2!$L8129=1),Sheet2!$J8129+Sheet2!$M8129,IF(Sheet2!$K8129=$B$2,Sheet2!$M8129,0))</f>
        <v>0</v>
      </c>
    </row>
    <row r="8130" spans="14:15" x14ac:dyDescent="0.25">
      <c r="N8130" s="38">
        <f>IF(AND(Sheet2!$K8130=$B$1,Sheet2!$L8130=1),Sheet2!$I8130+Sheet2!$M8130,IF(Sheet2!$K8130=$B$1,Sheet2!$M8130,0))</f>
        <v>0</v>
      </c>
      <c r="O8130" s="38">
        <f>IF(AND(Sheet2!$K8130=$B$2,Sheet2!$L8130=1),Sheet2!$J8130+Sheet2!$M8130,IF(Sheet2!$K8130=$B$2,Sheet2!$M8130,0))</f>
        <v>0</v>
      </c>
    </row>
    <row r="8131" spans="14:15" x14ac:dyDescent="0.25">
      <c r="N8131" s="38">
        <f>IF(AND(Sheet2!$K8131=$B$1,Sheet2!$L8131=1),Sheet2!$I8131+Sheet2!$M8131,IF(Sheet2!$K8131=$B$1,Sheet2!$M8131,0))</f>
        <v>0</v>
      </c>
      <c r="O8131" s="38">
        <f>IF(AND(Sheet2!$K8131=$B$2,Sheet2!$L8131=1),Sheet2!$J8131+Sheet2!$M8131,IF(Sheet2!$K8131=$B$2,Sheet2!$M8131,0))</f>
        <v>0</v>
      </c>
    </row>
    <row r="8132" spans="14:15" x14ac:dyDescent="0.25">
      <c r="N8132" s="38">
        <f>IF(AND(Sheet2!$K8132=$B$1,Sheet2!$L8132=1),Sheet2!$I8132+Sheet2!$M8132,IF(Sheet2!$K8132=$B$1,Sheet2!$M8132,0))</f>
        <v>0</v>
      </c>
      <c r="O8132" s="38">
        <f>IF(AND(Sheet2!$K8132=$B$2,Sheet2!$L8132=1),Sheet2!$J8132+Sheet2!$M8132,IF(Sheet2!$K8132=$B$2,Sheet2!$M8132,0))</f>
        <v>0</v>
      </c>
    </row>
    <row r="8133" spans="14:15" x14ac:dyDescent="0.25">
      <c r="N8133" s="38">
        <f>IF(AND(Sheet2!$K8133=$B$1,Sheet2!$L8133=1),Sheet2!$I8133+Sheet2!$M8133,IF(Sheet2!$K8133=$B$1,Sheet2!$M8133,0))</f>
        <v>0</v>
      </c>
      <c r="O8133" s="38">
        <f>IF(AND(Sheet2!$K8133=$B$2,Sheet2!$L8133=1),Sheet2!$J8133+Sheet2!$M8133,IF(Sheet2!$K8133=$B$2,Sheet2!$M8133,0))</f>
        <v>0</v>
      </c>
    </row>
    <row r="8134" spans="14:15" x14ac:dyDescent="0.25">
      <c r="N8134" s="38">
        <f>IF(AND(Sheet2!$K8134=$B$1,Sheet2!$L8134=1),Sheet2!$I8134+Sheet2!$M8134,IF(Sheet2!$K8134=$B$1,Sheet2!$M8134,0))</f>
        <v>0</v>
      </c>
      <c r="O8134" s="38">
        <f>IF(AND(Sheet2!$K8134=$B$2,Sheet2!$L8134=1),Sheet2!$J8134+Sheet2!$M8134,IF(Sheet2!$K8134=$B$2,Sheet2!$M8134,0))</f>
        <v>0</v>
      </c>
    </row>
    <row r="8135" spans="14:15" x14ac:dyDescent="0.25">
      <c r="N8135" s="38">
        <f>IF(AND(Sheet2!$K8135=$B$1,Sheet2!$L8135=1),Sheet2!$I8135+Sheet2!$M8135,IF(Sheet2!$K8135=$B$1,Sheet2!$M8135,0))</f>
        <v>0</v>
      </c>
      <c r="O8135" s="38">
        <f>IF(AND(Sheet2!$K8135=$B$2,Sheet2!$L8135=1),Sheet2!$J8135+Sheet2!$M8135,IF(Sheet2!$K8135=$B$2,Sheet2!$M8135,0))</f>
        <v>0</v>
      </c>
    </row>
    <row r="8136" spans="14:15" x14ac:dyDescent="0.25">
      <c r="N8136" s="38">
        <f>IF(AND(Sheet2!$K8136=$B$1,Sheet2!$L8136=1),Sheet2!$I8136+Sheet2!$M8136,IF(Sheet2!$K8136=$B$1,Sheet2!$M8136,0))</f>
        <v>0</v>
      </c>
      <c r="O8136" s="38">
        <f>IF(AND(Sheet2!$K8136=$B$2,Sheet2!$L8136=1),Sheet2!$J8136+Sheet2!$M8136,IF(Sheet2!$K8136=$B$2,Sheet2!$M8136,0))</f>
        <v>0</v>
      </c>
    </row>
    <row r="8137" spans="14:15" x14ac:dyDescent="0.25">
      <c r="N8137" s="38">
        <f>IF(AND(Sheet2!$K8137=$B$1,Sheet2!$L8137=1),Sheet2!$I8137+Sheet2!$M8137,IF(Sheet2!$K8137=$B$1,Sheet2!$M8137,0))</f>
        <v>0</v>
      </c>
      <c r="O8137" s="38">
        <f>IF(AND(Sheet2!$K8137=$B$2,Sheet2!$L8137=1),Sheet2!$J8137+Sheet2!$M8137,IF(Sheet2!$K8137=$B$2,Sheet2!$M8137,0))</f>
        <v>0</v>
      </c>
    </row>
    <row r="8138" spans="14:15" x14ac:dyDescent="0.25">
      <c r="N8138" s="38">
        <f>IF(AND(Sheet2!$K8138=$B$1,Sheet2!$L8138=1),Sheet2!$I8138+Sheet2!$M8138,IF(Sheet2!$K8138=$B$1,Sheet2!$M8138,0))</f>
        <v>0</v>
      </c>
      <c r="O8138" s="38">
        <f>IF(AND(Sheet2!$K8138=$B$2,Sheet2!$L8138=1),Sheet2!$J8138+Sheet2!$M8138,IF(Sheet2!$K8138=$B$2,Sheet2!$M8138,0))</f>
        <v>0</v>
      </c>
    </row>
    <row r="8139" spans="14:15" x14ac:dyDescent="0.25">
      <c r="N8139" s="38">
        <f>IF(AND(Sheet2!$K8139=$B$1,Sheet2!$L8139=1),Sheet2!$I8139+Sheet2!$M8139,IF(Sheet2!$K8139=$B$1,Sheet2!$M8139,0))</f>
        <v>0</v>
      </c>
      <c r="O8139" s="38">
        <f>IF(AND(Sheet2!$K8139=$B$2,Sheet2!$L8139=1),Sheet2!$J8139+Sheet2!$M8139,IF(Sheet2!$K8139=$B$2,Sheet2!$M8139,0))</f>
        <v>0</v>
      </c>
    </row>
    <row r="8140" spans="14:15" x14ac:dyDescent="0.25">
      <c r="N8140" s="38">
        <f>IF(AND(Sheet2!$K8140=$B$1,Sheet2!$L8140=1),Sheet2!$I8140+Sheet2!$M8140,IF(Sheet2!$K8140=$B$1,Sheet2!$M8140,0))</f>
        <v>0</v>
      </c>
      <c r="O8140" s="38">
        <f>IF(AND(Sheet2!$K8140=$B$2,Sheet2!$L8140=1),Sheet2!$J8140+Sheet2!$M8140,IF(Sheet2!$K8140=$B$2,Sheet2!$M8140,0))</f>
        <v>0</v>
      </c>
    </row>
    <row r="8141" spans="14:15" x14ac:dyDescent="0.25">
      <c r="N8141" s="38">
        <f>IF(AND(Sheet2!$K8141=$B$1,Sheet2!$L8141=1),Sheet2!$I8141+Sheet2!$M8141,IF(Sheet2!$K8141=$B$1,Sheet2!$M8141,0))</f>
        <v>0</v>
      </c>
      <c r="O8141" s="38">
        <f>IF(AND(Sheet2!$K8141=$B$2,Sheet2!$L8141=1),Sheet2!$J8141+Sheet2!$M8141,IF(Sheet2!$K8141=$B$2,Sheet2!$M8141,0))</f>
        <v>0</v>
      </c>
    </row>
    <row r="8142" spans="14:15" x14ac:dyDescent="0.25">
      <c r="N8142" s="38">
        <f>IF(AND(Sheet2!$K8142=$B$1,Sheet2!$L8142=1),Sheet2!$I8142+Sheet2!$M8142,IF(Sheet2!$K8142=$B$1,Sheet2!$M8142,0))</f>
        <v>0</v>
      </c>
      <c r="O8142" s="38">
        <f>IF(AND(Sheet2!$K8142=$B$2,Sheet2!$L8142=1),Sheet2!$J8142+Sheet2!$M8142,IF(Sheet2!$K8142=$B$2,Sheet2!$M8142,0))</f>
        <v>0</v>
      </c>
    </row>
    <row r="8143" spans="14:15" x14ac:dyDescent="0.25">
      <c r="N8143" s="38">
        <f>IF(AND(Sheet2!$K8143=$B$1,Sheet2!$L8143=1),Sheet2!$I8143+Sheet2!$M8143,IF(Sheet2!$K8143=$B$1,Sheet2!$M8143,0))</f>
        <v>0</v>
      </c>
      <c r="O8143" s="38">
        <f>IF(AND(Sheet2!$K8143=$B$2,Sheet2!$L8143=1),Sheet2!$J8143+Sheet2!$M8143,IF(Sheet2!$K8143=$B$2,Sheet2!$M8143,0))</f>
        <v>0</v>
      </c>
    </row>
    <row r="8144" spans="14:15" x14ac:dyDescent="0.25">
      <c r="N8144" s="38">
        <f>IF(AND(Sheet2!$K8144=$B$1,Sheet2!$L8144=1),Sheet2!$I8144+Sheet2!$M8144,IF(Sheet2!$K8144=$B$1,Sheet2!$M8144,0))</f>
        <v>0</v>
      </c>
      <c r="O8144" s="38">
        <f>IF(AND(Sheet2!$K8144=$B$2,Sheet2!$L8144=1),Sheet2!$J8144+Sheet2!$M8144,IF(Sheet2!$K8144=$B$2,Sheet2!$M8144,0))</f>
        <v>0</v>
      </c>
    </row>
    <row r="8145" spans="14:15" x14ac:dyDescent="0.25">
      <c r="N8145" s="38">
        <f>IF(AND(Sheet2!$K8145=$B$1,Sheet2!$L8145=1),Sheet2!$I8145+Sheet2!$M8145,IF(Sheet2!$K8145=$B$1,Sheet2!$M8145,0))</f>
        <v>0</v>
      </c>
      <c r="O8145" s="38">
        <f>IF(AND(Sheet2!$K8145=$B$2,Sheet2!$L8145=1),Sheet2!$J8145+Sheet2!$M8145,IF(Sheet2!$K8145=$B$2,Sheet2!$M8145,0))</f>
        <v>0</v>
      </c>
    </row>
    <row r="8146" spans="14:15" x14ac:dyDescent="0.25">
      <c r="N8146" s="38">
        <f>IF(AND(Sheet2!$K8146=$B$1,Sheet2!$L8146=1),Sheet2!$I8146+Sheet2!$M8146,IF(Sheet2!$K8146=$B$1,Sheet2!$M8146,0))</f>
        <v>0</v>
      </c>
      <c r="O8146" s="38">
        <f>IF(AND(Sheet2!$K8146=$B$2,Sheet2!$L8146=1),Sheet2!$J8146+Sheet2!$M8146,IF(Sheet2!$K8146=$B$2,Sheet2!$M8146,0))</f>
        <v>0</v>
      </c>
    </row>
    <row r="8147" spans="14:15" x14ac:dyDescent="0.25">
      <c r="N8147" s="38">
        <f>IF(AND(Sheet2!$K8147=$B$1,Sheet2!$L8147=1),Sheet2!$I8147+Sheet2!$M8147,IF(Sheet2!$K8147=$B$1,Sheet2!$M8147,0))</f>
        <v>0</v>
      </c>
      <c r="O8147" s="38">
        <f>IF(AND(Sheet2!$K8147=$B$2,Sheet2!$L8147=1),Sheet2!$J8147+Sheet2!$M8147,IF(Sheet2!$K8147=$B$2,Sheet2!$M8147,0))</f>
        <v>0</v>
      </c>
    </row>
    <row r="8148" spans="14:15" x14ac:dyDescent="0.25">
      <c r="N8148" s="38">
        <f>IF(AND(Sheet2!$K8148=$B$1,Sheet2!$L8148=1),Sheet2!$I8148+Sheet2!$M8148,IF(Sheet2!$K8148=$B$1,Sheet2!$M8148,0))</f>
        <v>0</v>
      </c>
      <c r="O8148" s="38">
        <f>IF(AND(Sheet2!$K8148=$B$2,Sheet2!$L8148=1),Sheet2!$J8148+Sheet2!$M8148,IF(Sheet2!$K8148=$B$2,Sheet2!$M8148,0))</f>
        <v>0</v>
      </c>
    </row>
    <row r="8149" spans="14:15" x14ac:dyDescent="0.25">
      <c r="N8149" s="38">
        <f>IF(AND(Sheet2!$K8149=$B$1,Sheet2!$L8149=1),Sheet2!$I8149+Sheet2!$M8149,IF(Sheet2!$K8149=$B$1,Sheet2!$M8149,0))</f>
        <v>0</v>
      </c>
      <c r="O8149" s="38">
        <f>IF(AND(Sheet2!$K8149=$B$2,Sheet2!$L8149=1),Sheet2!$J8149+Sheet2!$M8149,IF(Sheet2!$K8149=$B$2,Sheet2!$M8149,0))</f>
        <v>0</v>
      </c>
    </row>
    <row r="8150" spans="14:15" x14ac:dyDescent="0.25">
      <c r="N8150" s="38">
        <f>IF(AND(Sheet2!$K8150=$B$1,Sheet2!$L8150=1),Sheet2!$I8150+Sheet2!$M8150,IF(Sheet2!$K8150=$B$1,Sheet2!$M8150,0))</f>
        <v>0</v>
      </c>
      <c r="O8150" s="38">
        <f>IF(AND(Sheet2!$K8150=$B$2,Sheet2!$L8150=1),Sheet2!$J8150+Sheet2!$M8150,IF(Sheet2!$K8150=$B$2,Sheet2!$M8150,0))</f>
        <v>0</v>
      </c>
    </row>
    <row r="8151" spans="14:15" x14ac:dyDescent="0.25">
      <c r="N8151" s="38">
        <f>IF(AND(Sheet2!$K8151=$B$1,Sheet2!$L8151=1),Sheet2!$I8151+Sheet2!$M8151,IF(Sheet2!$K8151=$B$1,Sheet2!$M8151,0))</f>
        <v>0</v>
      </c>
      <c r="O8151" s="38">
        <f>IF(AND(Sheet2!$K8151=$B$2,Sheet2!$L8151=1),Sheet2!$J8151+Sheet2!$M8151,IF(Sheet2!$K8151=$B$2,Sheet2!$M8151,0))</f>
        <v>0</v>
      </c>
    </row>
    <row r="8152" spans="14:15" x14ac:dyDescent="0.25">
      <c r="N8152" s="38">
        <f>IF(AND(Sheet2!$K8152=$B$1,Sheet2!$L8152=1),Sheet2!$I8152+Sheet2!$M8152,IF(Sheet2!$K8152=$B$1,Sheet2!$M8152,0))</f>
        <v>0</v>
      </c>
      <c r="O8152" s="38">
        <f>IF(AND(Sheet2!$K8152=$B$2,Sheet2!$L8152=1),Sheet2!$J8152+Sheet2!$M8152,IF(Sheet2!$K8152=$B$2,Sheet2!$M8152,0))</f>
        <v>0</v>
      </c>
    </row>
    <row r="8153" spans="14:15" x14ac:dyDescent="0.25">
      <c r="N8153" s="38">
        <f>IF(AND(Sheet2!$K8153=$B$1,Sheet2!$L8153=1),Sheet2!$I8153+Sheet2!$M8153,IF(Sheet2!$K8153=$B$1,Sheet2!$M8153,0))</f>
        <v>0</v>
      </c>
      <c r="O8153" s="38">
        <f>IF(AND(Sheet2!$K8153=$B$2,Sheet2!$L8153=1),Sheet2!$J8153+Sheet2!$M8153,IF(Sheet2!$K8153=$B$2,Sheet2!$M8153,0))</f>
        <v>0</v>
      </c>
    </row>
    <row r="8154" spans="14:15" x14ac:dyDescent="0.25">
      <c r="N8154" s="38">
        <f>IF(AND(Sheet2!$K8154=$B$1,Sheet2!$L8154=1),Sheet2!$I8154+Sheet2!$M8154,IF(Sheet2!$K8154=$B$1,Sheet2!$M8154,0))</f>
        <v>0</v>
      </c>
      <c r="O8154" s="38">
        <f>IF(AND(Sheet2!$K8154=$B$2,Sheet2!$L8154=1),Sheet2!$J8154+Sheet2!$M8154,IF(Sheet2!$K8154=$B$2,Sheet2!$M8154,0))</f>
        <v>0</v>
      </c>
    </row>
    <row r="8155" spans="14:15" x14ac:dyDescent="0.25">
      <c r="N8155" s="38">
        <f>IF(AND(Sheet2!$K8155=$B$1,Sheet2!$L8155=1),Sheet2!$I8155+Sheet2!$M8155,IF(Sheet2!$K8155=$B$1,Sheet2!$M8155,0))</f>
        <v>0</v>
      </c>
      <c r="O8155" s="38">
        <f>IF(AND(Sheet2!$K8155=$B$2,Sheet2!$L8155=1),Sheet2!$J8155+Sheet2!$M8155,IF(Sheet2!$K8155=$B$2,Sheet2!$M8155,0))</f>
        <v>0</v>
      </c>
    </row>
    <row r="8156" spans="14:15" x14ac:dyDescent="0.25">
      <c r="N8156" s="38">
        <f>IF(AND(Sheet2!$K8156=$B$1,Sheet2!$L8156=1),Sheet2!$I8156+Sheet2!$M8156,IF(Sheet2!$K8156=$B$1,Sheet2!$M8156,0))</f>
        <v>0</v>
      </c>
      <c r="O8156" s="38">
        <f>IF(AND(Sheet2!$K8156=$B$2,Sheet2!$L8156=1),Sheet2!$J8156+Sheet2!$M8156,IF(Sheet2!$K8156=$B$2,Sheet2!$M8156,0))</f>
        <v>0</v>
      </c>
    </row>
    <row r="8157" spans="14:15" x14ac:dyDescent="0.25">
      <c r="N8157" s="38">
        <f>IF(AND(Sheet2!$K8157=$B$1,Sheet2!$L8157=1),Sheet2!$I8157+Sheet2!$M8157,IF(Sheet2!$K8157=$B$1,Sheet2!$M8157,0))</f>
        <v>0</v>
      </c>
      <c r="O8157" s="38">
        <f>IF(AND(Sheet2!$K8157=$B$2,Sheet2!$L8157=1),Sheet2!$J8157+Sheet2!$M8157,IF(Sheet2!$K8157=$B$2,Sheet2!$M8157,0))</f>
        <v>0</v>
      </c>
    </row>
    <row r="8158" spans="14:15" x14ac:dyDescent="0.25">
      <c r="N8158" s="38">
        <f>IF(AND(Sheet2!$K8158=$B$1,Sheet2!$L8158=1),Sheet2!$I8158+Sheet2!$M8158,IF(Sheet2!$K8158=$B$1,Sheet2!$M8158,0))</f>
        <v>0</v>
      </c>
      <c r="O8158" s="38">
        <f>IF(AND(Sheet2!$K8158=$B$2,Sheet2!$L8158=1),Sheet2!$J8158+Sheet2!$M8158,IF(Sheet2!$K8158=$B$2,Sheet2!$M8158,0))</f>
        <v>0</v>
      </c>
    </row>
    <row r="8159" spans="14:15" x14ac:dyDescent="0.25">
      <c r="N8159" s="38">
        <f>IF(AND(Sheet2!$K8159=$B$1,Sheet2!$L8159=1),Sheet2!$I8159+Sheet2!$M8159,IF(Sheet2!$K8159=$B$1,Sheet2!$M8159,0))</f>
        <v>0</v>
      </c>
      <c r="O8159" s="38">
        <f>IF(AND(Sheet2!$K8159=$B$2,Sheet2!$L8159=1),Sheet2!$J8159+Sheet2!$M8159,IF(Sheet2!$K8159=$B$2,Sheet2!$M8159,0))</f>
        <v>0</v>
      </c>
    </row>
    <row r="8160" spans="14:15" x14ac:dyDescent="0.25">
      <c r="N8160" s="38">
        <f>IF(AND(Sheet2!$K8160=$B$1,Sheet2!$L8160=1),Sheet2!$I8160+Sheet2!$M8160,IF(Sheet2!$K8160=$B$1,Sheet2!$M8160,0))</f>
        <v>0</v>
      </c>
      <c r="O8160" s="38">
        <f>IF(AND(Sheet2!$K8160=$B$2,Sheet2!$L8160=1),Sheet2!$J8160+Sheet2!$M8160,IF(Sheet2!$K8160=$B$2,Sheet2!$M8160,0))</f>
        <v>0</v>
      </c>
    </row>
    <row r="8161" spans="14:15" x14ac:dyDescent="0.25">
      <c r="N8161" s="38">
        <f>IF(AND(Sheet2!$K8161=$B$1,Sheet2!$L8161=1),Sheet2!$I8161+Sheet2!$M8161,IF(Sheet2!$K8161=$B$1,Sheet2!$M8161,0))</f>
        <v>0</v>
      </c>
      <c r="O8161" s="38">
        <f>IF(AND(Sheet2!$K8161=$B$2,Sheet2!$L8161=1),Sheet2!$J8161+Sheet2!$M8161,IF(Sheet2!$K8161=$B$2,Sheet2!$M8161,0))</f>
        <v>0</v>
      </c>
    </row>
    <row r="8162" spans="14:15" x14ac:dyDescent="0.25">
      <c r="N8162" s="38">
        <f>IF(AND(Sheet2!$K8162=$B$1,Sheet2!$L8162=1),Sheet2!$I8162+Sheet2!$M8162,IF(Sheet2!$K8162=$B$1,Sheet2!$M8162,0))</f>
        <v>0</v>
      </c>
      <c r="O8162" s="38">
        <f>IF(AND(Sheet2!$K8162=$B$2,Sheet2!$L8162=1),Sheet2!$J8162+Sheet2!$M8162,IF(Sheet2!$K8162=$B$2,Sheet2!$M8162,0))</f>
        <v>0</v>
      </c>
    </row>
    <row r="8163" spans="14:15" x14ac:dyDescent="0.25">
      <c r="N8163" s="38">
        <f>IF(AND(Sheet2!$K8163=$B$1,Sheet2!$L8163=1),Sheet2!$I8163+Sheet2!$M8163,IF(Sheet2!$K8163=$B$1,Sheet2!$M8163,0))</f>
        <v>0</v>
      </c>
      <c r="O8163" s="38">
        <f>IF(AND(Sheet2!$K8163=$B$2,Sheet2!$L8163=1),Sheet2!$J8163+Sheet2!$M8163,IF(Sheet2!$K8163=$B$2,Sheet2!$M8163,0))</f>
        <v>0</v>
      </c>
    </row>
    <row r="8164" spans="14:15" x14ac:dyDescent="0.25">
      <c r="N8164" s="38">
        <f>IF(AND(Sheet2!$K8164=$B$1,Sheet2!$L8164=1),Sheet2!$I8164+Sheet2!$M8164,IF(Sheet2!$K8164=$B$1,Sheet2!$M8164,0))</f>
        <v>0</v>
      </c>
      <c r="O8164" s="38">
        <f>IF(AND(Sheet2!$K8164=$B$2,Sheet2!$L8164=1),Sheet2!$J8164+Sheet2!$M8164,IF(Sheet2!$K8164=$B$2,Sheet2!$M8164,0))</f>
        <v>0</v>
      </c>
    </row>
    <row r="8165" spans="14:15" x14ac:dyDescent="0.25">
      <c r="N8165" s="38">
        <f>IF(AND(Sheet2!$K8165=$B$1,Sheet2!$L8165=1),Sheet2!$I8165+Sheet2!$M8165,IF(Sheet2!$K8165=$B$1,Sheet2!$M8165,0))</f>
        <v>0</v>
      </c>
      <c r="O8165" s="38">
        <f>IF(AND(Sheet2!$K8165=$B$2,Sheet2!$L8165=1),Sheet2!$J8165+Sheet2!$M8165,IF(Sheet2!$K8165=$B$2,Sheet2!$M8165,0))</f>
        <v>0</v>
      </c>
    </row>
    <row r="8166" spans="14:15" x14ac:dyDescent="0.25">
      <c r="N8166" s="38">
        <f>IF(AND(Sheet2!$K8166=$B$1,Sheet2!$L8166=1),Sheet2!$I8166+Sheet2!$M8166,IF(Sheet2!$K8166=$B$1,Sheet2!$M8166,0))</f>
        <v>0</v>
      </c>
      <c r="O8166" s="38">
        <f>IF(AND(Sheet2!$K8166=$B$2,Sheet2!$L8166=1),Sheet2!$J8166+Sheet2!$M8166,IF(Sheet2!$K8166=$B$2,Sheet2!$M8166,0))</f>
        <v>0</v>
      </c>
    </row>
    <row r="8167" spans="14:15" x14ac:dyDescent="0.25">
      <c r="N8167" s="38">
        <f>IF(AND(Sheet2!$K8167=$B$1,Sheet2!$L8167=1),Sheet2!$I8167+Sheet2!$M8167,IF(Sheet2!$K8167=$B$1,Sheet2!$M8167,0))</f>
        <v>0</v>
      </c>
      <c r="O8167" s="38">
        <f>IF(AND(Sheet2!$K8167=$B$2,Sheet2!$L8167=1),Sheet2!$J8167+Sheet2!$M8167,IF(Sheet2!$K8167=$B$2,Sheet2!$M8167,0))</f>
        <v>0</v>
      </c>
    </row>
    <row r="8168" spans="14:15" x14ac:dyDescent="0.25">
      <c r="N8168" s="38">
        <f>IF(AND(Sheet2!$K8168=$B$1,Sheet2!$L8168=1),Sheet2!$I8168+Sheet2!$M8168,IF(Sheet2!$K8168=$B$1,Sheet2!$M8168,0))</f>
        <v>0</v>
      </c>
      <c r="O8168" s="38">
        <f>IF(AND(Sheet2!$K8168=$B$2,Sheet2!$L8168=1),Sheet2!$J8168+Sheet2!$M8168,IF(Sheet2!$K8168=$B$2,Sheet2!$M8168,0))</f>
        <v>0</v>
      </c>
    </row>
    <row r="8169" spans="14:15" x14ac:dyDescent="0.25">
      <c r="N8169" s="38">
        <f>IF(AND(Sheet2!$K8169=$B$1,Sheet2!$L8169=1),Sheet2!$I8169+Sheet2!$M8169,IF(Sheet2!$K8169=$B$1,Sheet2!$M8169,0))</f>
        <v>0</v>
      </c>
      <c r="O8169" s="38">
        <f>IF(AND(Sheet2!$K8169=$B$2,Sheet2!$L8169=1),Sheet2!$J8169+Sheet2!$M8169,IF(Sheet2!$K8169=$B$2,Sheet2!$M8169,0))</f>
        <v>0</v>
      </c>
    </row>
    <row r="8170" spans="14:15" x14ac:dyDescent="0.25">
      <c r="N8170" s="38">
        <f>IF(AND(Sheet2!$K8170=$B$1,Sheet2!$L8170=1),Sheet2!$I8170+Sheet2!$M8170,IF(Sheet2!$K8170=$B$1,Sheet2!$M8170,0))</f>
        <v>0</v>
      </c>
      <c r="O8170" s="38">
        <f>IF(AND(Sheet2!$K8170=$B$2,Sheet2!$L8170=1),Sheet2!$J8170+Sheet2!$M8170,IF(Sheet2!$K8170=$B$2,Sheet2!$M8170,0))</f>
        <v>0</v>
      </c>
    </row>
    <row r="8171" spans="14:15" x14ac:dyDescent="0.25">
      <c r="N8171" s="38">
        <f>IF(AND(Sheet2!$K8171=$B$1,Sheet2!$L8171=1),Sheet2!$I8171+Sheet2!$M8171,IF(Sheet2!$K8171=$B$1,Sheet2!$M8171,0))</f>
        <v>0</v>
      </c>
      <c r="O8171" s="38">
        <f>IF(AND(Sheet2!$K8171=$B$2,Sheet2!$L8171=1),Sheet2!$J8171+Sheet2!$M8171,IF(Sheet2!$K8171=$B$2,Sheet2!$M8171,0))</f>
        <v>0</v>
      </c>
    </row>
    <row r="8172" spans="14:15" x14ac:dyDescent="0.25">
      <c r="N8172" s="38">
        <f>IF(AND(Sheet2!$K8172=$B$1,Sheet2!$L8172=1),Sheet2!$I8172+Sheet2!$M8172,IF(Sheet2!$K8172=$B$1,Sheet2!$M8172,0))</f>
        <v>0</v>
      </c>
      <c r="O8172" s="38">
        <f>IF(AND(Sheet2!$K8172=$B$2,Sheet2!$L8172=1),Sheet2!$J8172+Sheet2!$M8172,IF(Sheet2!$K8172=$B$2,Sheet2!$M8172,0))</f>
        <v>0</v>
      </c>
    </row>
    <row r="8173" spans="14:15" x14ac:dyDescent="0.25">
      <c r="N8173" s="38">
        <f>IF(AND(Sheet2!$K8173=$B$1,Sheet2!$L8173=1),Sheet2!$I8173+Sheet2!$M8173,IF(Sheet2!$K8173=$B$1,Sheet2!$M8173,0))</f>
        <v>0</v>
      </c>
      <c r="O8173" s="38">
        <f>IF(AND(Sheet2!$K8173=$B$2,Sheet2!$L8173=1),Sheet2!$J8173+Sheet2!$M8173,IF(Sheet2!$K8173=$B$2,Sheet2!$M8173,0))</f>
        <v>0</v>
      </c>
    </row>
    <row r="8174" spans="14:15" x14ac:dyDescent="0.25">
      <c r="N8174" s="38">
        <f>IF(AND(Sheet2!$K8174=$B$1,Sheet2!$L8174=1),Sheet2!$I8174+Sheet2!$M8174,IF(Sheet2!$K8174=$B$1,Sheet2!$M8174,0))</f>
        <v>0</v>
      </c>
      <c r="O8174" s="38">
        <f>IF(AND(Sheet2!$K8174=$B$2,Sheet2!$L8174=1),Sheet2!$J8174+Sheet2!$M8174,IF(Sheet2!$K8174=$B$2,Sheet2!$M8174,0))</f>
        <v>0</v>
      </c>
    </row>
    <row r="8175" spans="14:15" x14ac:dyDescent="0.25">
      <c r="N8175" s="38">
        <f>IF(AND(Sheet2!$K8175=$B$1,Sheet2!$L8175=1),Sheet2!$I8175+Sheet2!$M8175,IF(Sheet2!$K8175=$B$1,Sheet2!$M8175,0))</f>
        <v>0</v>
      </c>
      <c r="O8175" s="38">
        <f>IF(AND(Sheet2!$K8175=$B$2,Sheet2!$L8175=1),Sheet2!$J8175+Sheet2!$M8175,IF(Sheet2!$K8175=$B$2,Sheet2!$M8175,0))</f>
        <v>0</v>
      </c>
    </row>
    <row r="8176" spans="14:15" x14ac:dyDescent="0.25">
      <c r="N8176" s="38">
        <f>IF(AND(Sheet2!$K8176=$B$1,Sheet2!$L8176=1),Sheet2!$I8176+Sheet2!$M8176,IF(Sheet2!$K8176=$B$1,Sheet2!$M8176,0))</f>
        <v>0</v>
      </c>
      <c r="O8176" s="38">
        <f>IF(AND(Sheet2!$K8176=$B$2,Sheet2!$L8176=1),Sheet2!$J8176+Sheet2!$M8176,IF(Sheet2!$K8176=$B$2,Sheet2!$M8176,0))</f>
        <v>0</v>
      </c>
    </row>
    <row r="8177" spans="14:15" x14ac:dyDescent="0.25">
      <c r="N8177" s="38">
        <f>IF(AND(Sheet2!$K8177=$B$1,Sheet2!$L8177=1),Sheet2!$I8177+Sheet2!$M8177,IF(Sheet2!$K8177=$B$1,Sheet2!$M8177,0))</f>
        <v>0</v>
      </c>
      <c r="O8177" s="38">
        <f>IF(AND(Sheet2!$K8177=$B$2,Sheet2!$L8177=1),Sheet2!$J8177+Sheet2!$M8177,IF(Sheet2!$K8177=$B$2,Sheet2!$M8177,0))</f>
        <v>0</v>
      </c>
    </row>
    <row r="8178" spans="14:15" x14ac:dyDescent="0.25">
      <c r="N8178" s="38">
        <f>IF(AND(Sheet2!$K8178=$B$1,Sheet2!$L8178=1),Sheet2!$I8178+Sheet2!$M8178,IF(Sheet2!$K8178=$B$1,Sheet2!$M8178,0))</f>
        <v>0</v>
      </c>
      <c r="O8178" s="38">
        <f>IF(AND(Sheet2!$K8178=$B$2,Sheet2!$L8178=1),Sheet2!$J8178+Sheet2!$M8178,IF(Sheet2!$K8178=$B$2,Sheet2!$M8178,0))</f>
        <v>0</v>
      </c>
    </row>
    <row r="8179" spans="14:15" x14ac:dyDescent="0.25">
      <c r="N8179" s="38">
        <f>IF(AND(Sheet2!$K8179=$B$1,Sheet2!$L8179=1),Sheet2!$I8179+Sheet2!$M8179,IF(Sheet2!$K8179=$B$1,Sheet2!$M8179,0))</f>
        <v>0</v>
      </c>
      <c r="O8179" s="38">
        <f>IF(AND(Sheet2!$K8179=$B$2,Sheet2!$L8179=1),Sheet2!$J8179+Sheet2!$M8179,IF(Sheet2!$K8179=$B$2,Sheet2!$M8179,0))</f>
        <v>0</v>
      </c>
    </row>
    <row r="8180" spans="14:15" x14ac:dyDescent="0.25">
      <c r="N8180" s="38">
        <f>IF(AND(Sheet2!$K8180=$B$1,Sheet2!$L8180=1),Sheet2!$I8180+Sheet2!$M8180,IF(Sheet2!$K8180=$B$1,Sheet2!$M8180,0))</f>
        <v>0</v>
      </c>
      <c r="O8180" s="38">
        <f>IF(AND(Sheet2!$K8180=$B$2,Sheet2!$L8180=1),Sheet2!$J8180+Sheet2!$M8180,IF(Sheet2!$K8180=$B$2,Sheet2!$M8180,0))</f>
        <v>0</v>
      </c>
    </row>
    <row r="8181" spans="14:15" x14ac:dyDescent="0.25">
      <c r="N8181" s="38">
        <f>IF(AND(Sheet2!$K8181=$B$1,Sheet2!$L8181=1),Sheet2!$I8181+Sheet2!$M8181,IF(Sheet2!$K8181=$B$1,Sheet2!$M8181,0))</f>
        <v>0</v>
      </c>
      <c r="O8181" s="38">
        <f>IF(AND(Sheet2!$K8181=$B$2,Sheet2!$L8181=1),Sheet2!$J8181+Sheet2!$M8181,IF(Sheet2!$K8181=$B$2,Sheet2!$M8181,0))</f>
        <v>0</v>
      </c>
    </row>
    <row r="8182" spans="14:15" x14ac:dyDescent="0.25">
      <c r="N8182" s="38">
        <f>IF(AND(Sheet2!$K8182=$B$1,Sheet2!$L8182=1),Sheet2!$I8182+Sheet2!$M8182,IF(Sheet2!$K8182=$B$1,Sheet2!$M8182,0))</f>
        <v>0</v>
      </c>
      <c r="O8182" s="38">
        <f>IF(AND(Sheet2!$K8182=$B$2,Sheet2!$L8182=1),Sheet2!$J8182+Sheet2!$M8182,IF(Sheet2!$K8182=$B$2,Sheet2!$M8182,0))</f>
        <v>0</v>
      </c>
    </row>
    <row r="8183" spans="14:15" x14ac:dyDescent="0.25">
      <c r="N8183" s="38">
        <f>IF(AND(Sheet2!$K8183=$B$1,Sheet2!$L8183=1),Sheet2!$I8183+Sheet2!$M8183,IF(Sheet2!$K8183=$B$1,Sheet2!$M8183,0))</f>
        <v>0</v>
      </c>
      <c r="O8183" s="38">
        <f>IF(AND(Sheet2!$K8183=$B$2,Sheet2!$L8183=1),Sheet2!$J8183+Sheet2!$M8183,IF(Sheet2!$K8183=$B$2,Sheet2!$M8183,0))</f>
        <v>0</v>
      </c>
    </row>
    <row r="8184" spans="14:15" x14ac:dyDescent="0.25">
      <c r="N8184" s="38">
        <f>IF(AND(Sheet2!$K8184=$B$1,Sheet2!$L8184=1),Sheet2!$I8184+Sheet2!$M8184,IF(Sheet2!$K8184=$B$1,Sheet2!$M8184,0))</f>
        <v>0</v>
      </c>
      <c r="O8184" s="38">
        <f>IF(AND(Sheet2!$K8184=$B$2,Sheet2!$L8184=1),Sheet2!$J8184+Sheet2!$M8184,IF(Sheet2!$K8184=$B$2,Sheet2!$M8184,0))</f>
        <v>0</v>
      </c>
    </row>
    <row r="8185" spans="14:15" x14ac:dyDescent="0.25">
      <c r="N8185" s="38">
        <f>IF(AND(Sheet2!$K8185=$B$1,Sheet2!$L8185=1),Sheet2!$I8185+Sheet2!$M8185,IF(Sheet2!$K8185=$B$1,Sheet2!$M8185,0))</f>
        <v>0</v>
      </c>
      <c r="O8185" s="38">
        <f>IF(AND(Sheet2!$K8185=$B$2,Sheet2!$L8185=1),Sheet2!$J8185+Sheet2!$M8185,IF(Sheet2!$K8185=$B$2,Sheet2!$M8185,0))</f>
        <v>0</v>
      </c>
    </row>
    <row r="8186" spans="14:15" x14ac:dyDescent="0.25">
      <c r="N8186" s="38">
        <f>IF(AND(Sheet2!$K8186=$B$1,Sheet2!$L8186=1),Sheet2!$I8186+Sheet2!$M8186,IF(Sheet2!$K8186=$B$1,Sheet2!$M8186,0))</f>
        <v>0</v>
      </c>
      <c r="O8186" s="38">
        <f>IF(AND(Sheet2!$K8186=$B$2,Sheet2!$L8186=1),Sheet2!$J8186+Sheet2!$M8186,IF(Sheet2!$K8186=$B$2,Sheet2!$M8186,0))</f>
        <v>0</v>
      </c>
    </row>
    <row r="8187" spans="14:15" x14ac:dyDescent="0.25">
      <c r="N8187" s="38">
        <f>IF(AND(Sheet2!$K8187=$B$1,Sheet2!$L8187=1),Sheet2!$I8187+Sheet2!$M8187,IF(Sheet2!$K8187=$B$1,Sheet2!$M8187,0))</f>
        <v>0</v>
      </c>
      <c r="O8187" s="38">
        <f>IF(AND(Sheet2!$K8187=$B$2,Sheet2!$L8187=1),Sheet2!$J8187+Sheet2!$M8187,IF(Sheet2!$K8187=$B$2,Sheet2!$M8187,0))</f>
        <v>0</v>
      </c>
    </row>
    <row r="8188" spans="14:15" x14ac:dyDescent="0.25">
      <c r="N8188" s="38">
        <f>IF(AND(Sheet2!$K8188=$B$1,Sheet2!$L8188=1),Sheet2!$I8188+Sheet2!$M8188,IF(Sheet2!$K8188=$B$1,Sheet2!$M8188,0))</f>
        <v>0</v>
      </c>
      <c r="O8188" s="38">
        <f>IF(AND(Sheet2!$K8188=$B$2,Sheet2!$L8188=1),Sheet2!$J8188+Sheet2!$M8188,IF(Sheet2!$K8188=$B$2,Sheet2!$M8188,0))</f>
        <v>0</v>
      </c>
    </row>
    <row r="8189" spans="14:15" x14ac:dyDescent="0.25">
      <c r="N8189" s="38">
        <f>IF(AND(Sheet2!$K8189=$B$1,Sheet2!$L8189=1),Sheet2!$I8189+Sheet2!$M8189,IF(Sheet2!$K8189=$B$1,Sheet2!$M8189,0))</f>
        <v>0</v>
      </c>
      <c r="O8189" s="38">
        <f>IF(AND(Sheet2!$K8189=$B$2,Sheet2!$L8189=1),Sheet2!$J8189+Sheet2!$M8189,IF(Sheet2!$K8189=$B$2,Sheet2!$M8189,0))</f>
        <v>0</v>
      </c>
    </row>
    <row r="8190" spans="14:15" x14ac:dyDescent="0.25">
      <c r="N8190" s="38">
        <f>IF(AND(Sheet2!$K8190=$B$1,Sheet2!$L8190=1),Sheet2!$I8190+Sheet2!$M8190,IF(Sheet2!$K8190=$B$1,Sheet2!$M8190,0))</f>
        <v>0</v>
      </c>
      <c r="O8190" s="38">
        <f>IF(AND(Sheet2!$K8190=$B$2,Sheet2!$L8190=1),Sheet2!$J8190+Sheet2!$M8190,IF(Sheet2!$K8190=$B$2,Sheet2!$M8190,0))</f>
        <v>0</v>
      </c>
    </row>
    <row r="8191" spans="14:15" x14ac:dyDescent="0.25">
      <c r="N8191" s="38">
        <f>IF(AND(Sheet2!$K8191=$B$1,Sheet2!$L8191=1),Sheet2!$I8191+Sheet2!$M8191,IF(Sheet2!$K8191=$B$1,Sheet2!$M8191,0))</f>
        <v>0</v>
      </c>
      <c r="O8191" s="38">
        <f>IF(AND(Sheet2!$K8191=$B$2,Sheet2!$L8191=1),Sheet2!$J8191+Sheet2!$M8191,IF(Sheet2!$K8191=$B$2,Sheet2!$M8191,0))</f>
        <v>0</v>
      </c>
    </row>
    <row r="8192" spans="14:15" x14ac:dyDescent="0.25">
      <c r="N8192" s="38">
        <f>IF(AND(Sheet2!$K8192=$B$1,Sheet2!$L8192=1),Sheet2!$I8192+Sheet2!$M8192,IF(Sheet2!$K8192=$B$1,Sheet2!$M8192,0))</f>
        <v>0</v>
      </c>
      <c r="O8192" s="38">
        <f>IF(AND(Sheet2!$K8192=$B$2,Sheet2!$L8192=1),Sheet2!$J8192+Sheet2!$M8192,IF(Sheet2!$K8192=$B$2,Sheet2!$M8192,0))</f>
        <v>0</v>
      </c>
    </row>
    <row r="8193" spans="14:15" x14ac:dyDescent="0.25">
      <c r="N8193" s="38">
        <f>IF(AND(Sheet2!$K8193=$B$1,Sheet2!$L8193=1),Sheet2!$I8193+Sheet2!$M8193,IF(Sheet2!$K8193=$B$1,Sheet2!$M8193,0))</f>
        <v>0</v>
      </c>
      <c r="O8193" s="38">
        <f>IF(AND(Sheet2!$K8193=$B$2,Sheet2!$L8193=1),Sheet2!$J8193+Sheet2!$M8193,IF(Sheet2!$K8193=$B$2,Sheet2!$M8193,0))</f>
        <v>0</v>
      </c>
    </row>
    <row r="8194" spans="14:15" x14ac:dyDescent="0.25">
      <c r="N8194" s="38">
        <f>IF(AND(Sheet2!$K8194=$B$1,Sheet2!$L8194=1),Sheet2!$I8194+Sheet2!$M8194,IF(Sheet2!$K8194=$B$1,Sheet2!$M8194,0))</f>
        <v>0</v>
      </c>
      <c r="O8194" s="38">
        <f>IF(AND(Sheet2!$K8194=$B$2,Sheet2!$L8194=1),Sheet2!$J8194+Sheet2!$M8194,IF(Sheet2!$K8194=$B$2,Sheet2!$M8194,0))</f>
        <v>0</v>
      </c>
    </row>
    <row r="8195" spans="14:15" x14ac:dyDescent="0.25">
      <c r="N8195" s="38">
        <f>IF(AND(Sheet2!$K8195=$B$1,Sheet2!$L8195=1),Sheet2!$I8195+Sheet2!$M8195,IF(Sheet2!$K8195=$B$1,Sheet2!$M8195,0))</f>
        <v>0</v>
      </c>
      <c r="O8195" s="38">
        <f>IF(AND(Sheet2!$K8195=$B$2,Sheet2!$L8195=1),Sheet2!$J8195+Sheet2!$M8195,IF(Sheet2!$K8195=$B$2,Sheet2!$M8195,0))</f>
        <v>0</v>
      </c>
    </row>
    <row r="8196" spans="14:15" x14ac:dyDescent="0.25">
      <c r="N8196" s="38">
        <f>IF(AND(Sheet2!$K8196=$B$1,Sheet2!$L8196=1),Sheet2!$I8196+Sheet2!$M8196,IF(Sheet2!$K8196=$B$1,Sheet2!$M8196,0))</f>
        <v>0</v>
      </c>
      <c r="O8196" s="38">
        <f>IF(AND(Sheet2!$K8196=$B$2,Sheet2!$L8196=1),Sheet2!$J8196+Sheet2!$M8196,IF(Sheet2!$K8196=$B$2,Sheet2!$M8196,0))</f>
        <v>0</v>
      </c>
    </row>
    <row r="8197" spans="14:15" x14ac:dyDescent="0.25">
      <c r="N8197" s="38">
        <f>IF(AND(Sheet2!$K8197=$B$1,Sheet2!$L8197=1),Sheet2!$I8197+Sheet2!$M8197,IF(Sheet2!$K8197=$B$1,Sheet2!$M8197,0))</f>
        <v>0</v>
      </c>
      <c r="O8197" s="38">
        <f>IF(AND(Sheet2!$K8197=$B$2,Sheet2!$L8197=1),Sheet2!$J8197+Sheet2!$M8197,IF(Sheet2!$K8197=$B$2,Sheet2!$M8197,0))</f>
        <v>0</v>
      </c>
    </row>
    <row r="8198" spans="14:15" x14ac:dyDescent="0.25">
      <c r="N8198" s="38">
        <f>IF(AND(Sheet2!$K8198=$B$1,Sheet2!$L8198=1),Sheet2!$I8198+Sheet2!$M8198,IF(Sheet2!$K8198=$B$1,Sheet2!$M8198,0))</f>
        <v>0</v>
      </c>
      <c r="O8198" s="38">
        <f>IF(AND(Sheet2!$K8198=$B$2,Sheet2!$L8198=1),Sheet2!$J8198+Sheet2!$M8198,IF(Sheet2!$K8198=$B$2,Sheet2!$M8198,0))</f>
        <v>0</v>
      </c>
    </row>
    <row r="8199" spans="14:15" x14ac:dyDescent="0.25">
      <c r="N8199" s="38">
        <f>IF(AND(Sheet2!$K8199=$B$1,Sheet2!$L8199=1),Sheet2!$I8199+Sheet2!$M8199,IF(Sheet2!$K8199=$B$1,Sheet2!$M8199,0))</f>
        <v>0</v>
      </c>
      <c r="O8199" s="38">
        <f>IF(AND(Sheet2!$K8199=$B$2,Sheet2!$L8199=1),Sheet2!$J8199+Sheet2!$M8199,IF(Sheet2!$K8199=$B$2,Sheet2!$M8199,0))</f>
        <v>0</v>
      </c>
    </row>
    <row r="8200" spans="14:15" x14ac:dyDescent="0.25">
      <c r="N8200" s="38">
        <f>IF(AND(Sheet2!$K8200=$B$1,Sheet2!$L8200=1),Sheet2!$I8200+Sheet2!$M8200,IF(Sheet2!$K8200=$B$1,Sheet2!$M8200,0))</f>
        <v>0</v>
      </c>
      <c r="O8200" s="38">
        <f>IF(AND(Sheet2!$K8200=$B$2,Sheet2!$L8200=1),Sheet2!$J8200+Sheet2!$M8200,IF(Sheet2!$K8200=$B$2,Sheet2!$M8200,0))</f>
        <v>0</v>
      </c>
    </row>
    <row r="8201" spans="14:15" x14ac:dyDescent="0.25">
      <c r="N8201" s="38">
        <f>IF(AND(Sheet2!$K8201=$B$1,Sheet2!$L8201=1),Sheet2!$I8201+Sheet2!$M8201,IF(Sheet2!$K8201=$B$1,Sheet2!$M8201,0))</f>
        <v>0</v>
      </c>
      <c r="O8201" s="38">
        <f>IF(AND(Sheet2!$K8201=$B$2,Sheet2!$L8201=1),Sheet2!$J8201+Sheet2!$M8201,IF(Sheet2!$K8201=$B$2,Sheet2!$M8201,0))</f>
        <v>0</v>
      </c>
    </row>
    <row r="8202" spans="14:15" x14ac:dyDescent="0.25">
      <c r="N8202" s="38">
        <f>IF(AND(Sheet2!$K8202=$B$1,Sheet2!$L8202=1),Sheet2!$I8202+Sheet2!$M8202,IF(Sheet2!$K8202=$B$1,Sheet2!$M8202,0))</f>
        <v>0</v>
      </c>
      <c r="O8202" s="38">
        <f>IF(AND(Sheet2!$K8202=$B$2,Sheet2!$L8202=1),Sheet2!$J8202+Sheet2!$M8202,IF(Sheet2!$K8202=$B$2,Sheet2!$M8202,0))</f>
        <v>0</v>
      </c>
    </row>
    <row r="8203" spans="14:15" x14ac:dyDescent="0.25">
      <c r="N8203" s="38">
        <f>IF(AND(Sheet2!$K8203=$B$1,Sheet2!$L8203=1),Sheet2!$I8203+Sheet2!$M8203,IF(Sheet2!$K8203=$B$1,Sheet2!$M8203,0))</f>
        <v>0</v>
      </c>
      <c r="O8203" s="38">
        <f>IF(AND(Sheet2!$K8203=$B$2,Sheet2!$L8203=1),Sheet2!$J8203+Sheet2!$M8203,IF(Sheet2!$K8203=$B$2,Sheet2!$M8203,0))</f>
        <v>0</v>
      </c>
    </row>
    <row r="8204" spans="14:15" x14ac:dyDescent="0.25">
      <c r="N8204" s="38">
        <f>IF(AND(Sheet2!$K8204=$B$1,Sheet2!$L8204=1),Sheet2!$I8204+Sheet2!$M8204,IF(Sheet2!$K8204=$B$1,Sheet2!$M8204,0))</f>
        <v>0</v>
      </c>
      <c r="O8204" s="38">
        <f>IF(AND(Sheet2!$K8204=$B$2,Sheet2!$L8204=1),Sheet2!$J8204+Sheet2!$M8204,IF(Sheet2!$K8204=$B$2,Sheet2!$M8204,0))</f>
        <v>0</v>
      </c>
    </row>
    <row r="8205" spans="14:15" x14ac:dyDescent="0.25">
      <c r="N8205" s="38">
        <f>IF(AND(Sheet2!$K8205=$B$1,Sheet2!$L8205=1),Sheet2!$I8205+Sheet2!$M8205,IF(Sheet2!$K8205=$B$1,Sheet2!$M8205,0))</f>
        <v>0</v>
      </c>
      <c r="O8205" s="38">
        <f>IF(AND(Sheet2!$K8205=$B$2,Sheet2!$L8205=1),Sheet2!$J8205+Sheet2!$M8205,IF(Sheet2!$K8205=$B$2,Sheet2!$M8205,0))</f>
        <v>0</v>
      </c>
    </row>
    <row r="8206" spans="14:15" x14ac:dyDescent="0.25">
      <c r="N8206" s="38">
        <f>IF(AND(Sheet2!$K8206=$B$1,Sheet2!$L8206=1),Sheet2!$I8206+Sheet2!$M8206,IF(Sheet2!$K8206=$B$1,Sheet2!$M8206,0))</f>
        <v>0</v>
      </c>
      <c r="O8206" s="38">
        <f>IF(AND(Sheet2!$K8206=$B$2,Sheet2!$L8206=1),Sheet2!$J8206+Sheet2!$M8206,IF(Sheet2!$K8206=$B$2,Sheet2!$M8206,0))</f>
        <v>0</v>
      </c>
    </row>
    <row r="8207" spans="14:15" x14ac:dyDescent="0.25">
      <c r="N8207" s="38">
        <f>IF(AND(Sheet2!$K8207=$B$1,Sheet2!$L8207=1),Sheet2!$I8207+Sheet2!$M8207,IF(Sheet2!$K8207=$B$1,Sheet2!$M8207,0))</f>
        <v>0</v>
      </c>
      <c r="O8207" s="38">
        <f>IF(AND(Sheet2!$K8207=$B$2,Sheet2!$L8207=1),Sheet2!$J8207+Sheet2!$M8207,IF(Sheet2!$K8207=$B$2,Sheet2!$M8207,0))</f>
        <v>0</v>
      </c>
    </row>
    <row r="8208" spans="14:15" x14ac:dyDescent="0.25">
      <c r="N8208" s="38">
        <f>IF(AND(Sheet2!$K8208=$B$1,Sheet2!$L8208=1),Sheet2!$I8208+Sheet2!$M8208,IF(Sheet2!$K8208=$B$1,Sheet2!$M8208,0))</f>
        <v>0</v>
      </c>
      <c r="O8208" s="38">
        <f>IF(AND(Sheet2!$K8208=$B$2,Sheet2!$L8208=1),Sheet2!$J8208+Sheet2!$M8208,IF(Sheet2!$K8208=$B$2,Sheet2!$M8208,0))</f>
        <v>0</v>
      </c>
    </row>
    <row r="8209" spans="14:15" x14ac:dyDescent="0.25">
      <c r="N8209" s="38">
        <f>IF(AND(Sheet2!$K8209=$B$1,Sheet2!$L8209=1),Sheet2!$I8209+Sheet2!$M8209,IF(Sheet2!$K8209=$B$1,Sheet2!$M8209,0))</f>
        <v>0</v>
      </c>
      <c r="O8209" s="38">
        <f>IF(AND(Sheet2!$K8209=$B$2,Sheet2!$L8209=1),Sheet2!$J8209+Sheet2!$M8209,IF(Sheet2!$K8209=$B$2,Sheet2!$M8209,0))</f>
        <v>0</v>
      </c>
    </row>
    <row r="8210" spans="14:15" x14ac:dyDescent="0.25">
      <c r="N8210" s="38">
        <f>IF(AND(Sheet2!$K8210=$B$1,Sheet2!$L8210=1),Sheet2!$I8210+Sheet2!$M8210,IF(Sheet2!$K8210=$B$1,Sheet2!$M8210,0))</f>
        <v>0</v>
      </c>
      <c r="O8210" s="38">
        <f>IF(AND(Sheet2!$K8210=$B$2,Sheet2!$L8210=1),Sheet2!$J8210+Sheet2!$M8210,IF(Sheet2!$K8210=$B$2,Sheet2!$M8210,0))</f>
        <v>0</v>
      </c>
    </row>
    <row r="8211" spans="14:15" x14ac:dyDescent="0.25">
      <c r="N8211" s="38">
        <f>IF(AND(Sheet2!$K8211=$B$1,Sheet2!$L8211=1),Sheet2!$I8211+Sheet2!$M8211,IF(Sheet2!$K8211=$B$1,Sheet2!$M8211,0))</f>
        <v>0</v>
      </c>
      <c r="O8211" s="38">
        <f>IF(AND(Sheet2!$K8211=$B$2,Sheet2!$L8211=1),Sheet2!$J8211+Sheet2!$M8211,IF(Sheet2!$K8211=$B$2,Sheet2!$M8211,0))</f>
        <v>0</v>
      </c>
    </row>
    <row r="8212" spans="14:15" x14ac:dyDescent="0.25">
      <c r="N8212" s="38">
        <f>IF(AND(Sheet2!$K8212=$B$1,Sheet2!$L8212=1),Sheet2!$I8212+Sheet2!$M8212,IF(Sheet2!$K8212=$B$1,Sheet2!$M8212,0))</f>
        <v>0</v>
      </c>
      <c r="O8212" s="38">
        <f>IF(AND(Sheet2!$K8212=$B$2,Sheet2!$L8212=1),Sheet2!$J8212+Sheet2!$M8212,IF(Sheet2!$K8212=$B$2,Sheet2!$M8212,0))</f>
        <v>0</v>
      </c>
    </row>
    <row r="8213" spans="14:15" x14ac:dyDescent="0.25">
      <c r="N8213" s="38">
        <f>IF(AND(Sheet2!$K8213=$B$1,Sheet2!$L8213=1),Sheet2!$I8213+Sheet2!$M8213,IF(Sheet2!$K8213=$B$1,Sheet2!$M8213,0))</f>
        <v>0</v>
      </c>
      <c r="O8213" s="38">
        <f>IF(AND(Sheet2!$K8213=$B$2,Sheet2!$L8213=1),Sheet2!$J8213+Sheet2!$M8213,IF(Sheet2!$K8213=$B$2,Sheet2!$M8213,0))</f>
        <v>0</v>
      </c>
    </row>
    <row r="8214" spans="14:15" x14ac:dyDescent="0.25">
      <c r="N8214" s="38">
        <f>IF(AND(Sheet2!$K8214=$B$1,Sheet2!$L8214=1),Sheet2!$I8214+Sheet2!$M8214,IF(Sheet2!$K8214=$B$1,Sheet2!$M8214,0))</f>
        <v>0</v>
      </c>
      <c r="O8214" s="38">
        <f>IF(AND(Sheet2!$K8214=$B$2,Sheet2!$L8214=1),Sheet2!$J8214+Sheet2!$M8214,IF(Sheet2!$K8214=$B$2,Sheet2!$M8214,0))</f>
        <v>0</v>
      </c>
    </row>
    <row r="8215" spans="14:15" x14ac:dyDescent="0.25">
      <c r="N8215" s="38">
        <f>IF(AND(Sheet2!$K8215=$B$1,Sheet2!$L8215=1),Sheet2!$I8215+Sheet2!$M8215,IF(Sheet2!$K8215=$B$1,Sheet2!$M8215,0))</f>
        <v>0</v>
      </c>
      <c r="O8215" s="38">
        <f>IF(AND(Sheet2!$K8215=$B$2,Sheet2!$L8215=1),Sheet2!$J8215+Sheet2!$M8215,IF(Sheet2!$K8215=$B$2,Sheet2!$M8215,0))</f>
        <v>0</v>
      </c>
    </row>
    <row r="8216" spans="14:15" x14ac:dyDescent="0.25">
      <c r="N8216" s="38">
        <f>IF(AND(Sheet2!$K8216=$B$1,Sheet2!$L8216=1),Sheet2!$I8216+Sheet2!$M8216,IF(Sheet2!$K8216=$B$1,Sheet2!$M8216,0))</f>
        <v>0</v>
      </c>
      <c r="O8216" s="38">
        <f>IF(AND(Sheet2!$K8216=$B$2,Sheet2!$L8216=1),Sheet2!$J8216+Sheet2!$M8216,IF(Sheet2!$K8216=$B$2,Sheet2!$M8216,0))</f>
        <v>0</v>
      </c>
    </row>
    <row r="8217" spans="14:15" x14ac:dyDescent="0.25">
      <c r="N8217" s="38">
        <f>IF(AND(Sheet2!$K8217=$B$1,Sheet2!$L8217=1),Sheet2!$I8217+Sheet2!$M8217,IF(Sheet2!$K8217=$B$1,Sheet2!$M8217,0))</f>
        <v>0</v>
      </c>
      <c r="O8217" s="38">
        <f>IF(AND(Sheet2!$K8217=$B$2,Sheet2!$L8217=1),Sheet2!$J8217+Sheet2!$M8217,IF(Sheet2!$K8217=$B$2,Sheet2!$M8217,0))</f>
        <v>0</v>
      </c>
    </row>
    <row r="8218" spans="14:15" x14ac:dyDescent="0.25">
      <c r="N8218" s="38">
        <f>IF(AND(Sheet2!$K8218=$B$1,Sheet2!$L8218=1),Sheet2!$I8218+Sheet2!$M8218,IF(Sheet2!$K8218=$B$1,Sheet2!$M8218,0))</f>
        <v>0</v>
      </c>
      <c r="O8218" s="38">
        <f>IF(AND(Sheet2!$K8218=$B$2,Sheet2!$L8218=1),Sheet2!$J8218+Sheet2!$M8218,IF(Sheet2!$K8218=$B$2,Sheet2!$M8218,0))</f>
        <v>0</v>
      </c>
    </row>
    <row r="8219" spans="14:15" x14ac:dyDescent="0.25">
      <c r="N8219" s="38">
        <f>IF(AND(Sheet2!$K8219=$B$1,Sheet2!$L8219=1),Sheet2!$I8219+Sheet2!$M8219,IF(Sheet2!$K8219=$B$1,Sheet2!$M8219,0))</f>
        <v>0</v>
      </c>
      <c r="O8219" s="38">
        <f>IF(AND(Sheet2!$K8219=$B$2,Sheet2!$L8219=1),Sheet2!$J8219+Sheet2!$M8219,IF(Sheet2!$K8219=$B$2,Sheet2!$M8219,0))</f>
        <v>0</v>
      </c>
    </row>
    <row r="8220" spans="14:15" x14ac:dyDescent="0.25">
      <c r="N8220" s="38">
        <f>IF(AND(Sheet2!$K8220=$B$1,Sheet2!$L8220=1),Sheet2!$I8220+Sheet2!$M8220,IF(Sheet2!$K8220=$B$1,Sheet2!$M8220,0))</f>
        <v>0</v>
      </c>
      <c r="O8220" s="38">
        <f>IF(AND(Sheet2!$K8220=$B$2,Sheet2!$L8220=1),Sheet2!$J8220+Sheet2!$M8220,IF(Sheet2!$K8220=$B$2,Sheet2!$M8220,0))</f>
        <v>0</v>
      </c>
    </row>
    <row r="8221" spans="14:15" x14ac:dyDescent="0.25">
      <c r="N8221" s="38">
        <f>IF(AND(Sheet2!$K8221=$B$1,Sheet2!$L8221=1),Sheet2!$I8221+Sheet2!$M8221,IF(Sheet2!$K8221=$B$1,Sheet2!$M8221,0))</f>
        <v>0</v>
      </c>
      <c r="O8221" s="38">
        <f>IF(AND(Sheet2!$K8221=$B$2,Sheet2!$L8221=1),Sheet2!$J8221+Sheet2!$M8221,IF(Sheet2!$K8221=$B$2,Sheet2!$M8221,0))</f>
        <v>0</v>
      </c>
    </row>
    <row r="8222" spans="14:15" x14ac:dyDescent="0.25">
      <c r="N8222" s="38">
        <f>IF(AND(Sheet2!$K8222=$B$1,Sheet2!$L8222=1),Sheet2!$I8222+Sheet2!$M8222,IF(Sheet2!$K8222=$B$1,Sheet2!$M8222,0))</f>
        <v>0</v>
      </c>
      <c r="O8222" s="38">
        <f>IF(AND(Sheet2!$K8222=$B$2,Sheet2!$L8222=1),Sheet2!$J8222+Sheet2!$M8222,IF(Sheet2!$K8222=$B$2,Sheet2!$M8222,0))</f>
        <v>0</v>
      </c>
    </row>
    <row r="8223" spans="14:15" x14ac:dyDescent="0.25">
      <c r="N8223" s="38">
        <f>IF(AND(Sheet2!$K8223=$B$1,Sheet2!$L8223=1),Sheet2!$I8223+Sheet2!$M8223,IF(Sheet2!$K8223=$B$1,Sheet2!$M8223,0))</f>
        <v>0</v>
      </c>
      <c r="O8223" s="38">
        <f>IF(AND(Sheet2!$K8223=$B$2,Sheet2!$L8223=1),Sheet2!$J8223+Sheet2!$M8223,IF(Sheet2!$K8223=$B$2,Sheet2!$M8223,0))</f>
        <v>0</v>
      </c>
    </row>
    <row r="8224" spans="14:15" x14ac:dyDescent="0.25">
      <c r="N8224" s="38">
        <f>IF(AND(Sheet2!$K8224=$B$1,Sheet2!$L8224=1),Sheet2!$I8224+Sheet2!$M8224,IF(Sheet2!$K8224=$B$1,Sheet2!$M8224,0))</f>
        <v>0</v>
      </c>
      <c r="O8224" s="38">
        <f>IF(AND(Sheet2!$K8224=$B$2,Sheet2!$L8224=1),Sheet2!$J8224+Sheet2!$M8224,IF(Sheet2!$K8224=$B$2,Sheet2!$M8224,0))</f>
        <v>0</v>
      </c>
    </row>
    <row r="8225" spans="14:15" x14ac:dyDescent="0.25">
      <c r="N8225" s="38">
        <f>IF(AND(Sheet2!$K8225=$B$1,Sheet2!$L8225=1),Sheet2!$I8225+Sheet2!$M8225,IF(Sheet2!$K8225=$B$1,Sheet2!$M8225,0))</f>
        <v>0</v>
      </c>
      <c r="O8225" s="38">
        <f>IF(AND(Sheet2!$K8225=$B$2,Sheet2!$L8225=1),Sheet2!$J8225+Sheet2!$M8225,IF(Sheet2!$K8225=$B$2,Sheet2!$M8225,0))</f>
        <v>0</v>
      </c>
    </row>
    <row r="8226" spans="14:15" x14ac:dyDescent="0.25">
      <c r="N8226" s="38">
        <f>IF(AND(Sheet2!$K8226=$B$1,Sheet2!$L8226=1),Sheet2!$I8226+Sheet2!$M8226,IF(Sheet2!$K8226=$B$1,Sheet2!$M8226,0))</f>
        <v>0</v>
      </c>
      <c r="O8226" s="38">
        <f>IF(AND(Sheet2!$K8226=$B$2,Sheet2!$L8226=1),Sheet2!$J8226+Sheet2!$M8226,IF(Sheet2!$K8226=$B$2,Sheet2!$M8226,0))</f>
        <v>0</v>
      </c>
    </row>
    <row r="8227" spans="14:15" x14ac:dyDescent="0.25">
      <c r="N8227" s="38">
        <f>IF(AND(Sheet2!$K8227=$B$1,Sheet2!$L8227=1),Sheet2!$I8227+Sheet2!$M8227,IF(Sheet2!$K8227=$B$1,Sheet2!$M8227,0))</f>
        <v>0</v>
      </c>
      <c r="O8227" s="38">
        <f>IF(AND(Sheet2!$K8227=$B$2,Sheet2!$L8227=1),Sheet2!$J8227+Sheet2!$M8227,IF(Sheet2!$K8227=$B$2,Sheet2!$M8227,0))</f>
        <v>0</v>
      </c>
    </row>
    <row r="8228" spans="14:15" x14ac:dyDescent="0.25">
      <c r="N8228" s="38">
        <f>IF(AND(Sheet2!$K8228=$B$1,Sheet2!$L8228=1),Sheet2!$I8228+Sheet2!$M8228,IF(Sheet2!$K8228=$B$1,Sheet2!$M8228,0))</f>
        <v>0</v>
      </c>
      <c r="O8228" s="38">
        <f>IF(AND(Sheet2!$K8228=$B$2,Sheet2!$L8228=1),Sheet2!$J8228+Sheet2!$M8228,IF(Sheet2!$K8228=$B$2,Sheet2!$M8228,0))</f>
        <v>0</v>
      </c>
    </row>
    <row r="8229" spans="14:15" x14ac:dyDescent="0.25">
      <c r="N8229" s="38">
        <f>IF(AND(Sheet2!$K8229=$B$1,Sheet2!$L8229=1),Sheet2!$I8229+Sheet2!$M8229,IF(Sheet2!$K8229=$B$1,Sheet2!$M8229,0))</f>
        <v>0</v>
      </c>
      <c r="O8229" s="38">
        <f>IF(AND(Sheet2!$K8229=$B$2,Sheet2!$L8229=1),Sheet2!$J8229+Sheet2!$M8229,IF(Sheet2!$K8229=$B$2,Sheet2!$M8229,0))</f>
        <v>0</v>
      </c>
    </row>
    <row r="8230" spans="14:15" x14ac:dyDescent="0.25">
      <c r="N8230" s="38">
        <f>IF(AND(Sheet2!$K8230=$B$1,Sheet2!$L8230=1),Sheet2!$I8230+Sheet2!$M8230,IF(Sheet2!$K8230=$B$1,Sheet2!$M8230,0))</f>
        <v>0</v>
      </c>
      <c r="O8230" s="38">
        <f>IF(AND(Sheet2!$K8230=$B$2,Sheet2!$L8230=1),Sheet2!$J8230+Sheet2!$M8230,IF(Sheet2!$K8230=$B$2,Sheet2!$M8230,0))</f>
        <v>0</v>
      </c>
    </row>
    <row r="8231" spans="14:15" x14ac:dyDescent="0.25">
      <c r="N8231" s="38">
        <f>IF(AND(Sheet2!$K8231=$B$1,Sheet2!$L8231=1),Sheet2!$I8231+Sheet2!$M8231,IF(Sheet2!$K8231=$B$1,Sheet2!$M8231,0))</f>
        <v>0</v>
      </c>
      <c r="O8231" s="38">
        <f>IF(AND(Sheet2!$K8231=$B$2,Sheet2!$L8231=1),Sheet2!$J8231+Sheet2!$M8231,IF(Sheet2!$K8231=$B$2,Sheet2!$M8231,0))</f>
        <v>0</v>
      </c>
    </row>
    <row r="8232" spans="14:15" x14ac:dyDescent="0.25">
      <c r="N8232" s="38">
        <f>IF(AND(Sheet2!$K8232=$B$1,Sheet2!$L8232=1),Sheet2!$I8232+Sheet2!$M8232,IF(Sheet2!$K8232=$B$1,Sheet2!$M8232,0))</f>
        <v>0</v>
      </c>
      <c r="O8232" s="38">
        <f>IF(AND(Sheet2!$K8232=$B$2,Sheet2!$L8232=1),Sheet2!$J8232+Sheet2!$M8232,IF(Sheet2!$K8232=$B$2,Sheet2!$M8232,0))</f>
        <v>0</v>
      </c>
    </row>
    <row r="8233" spans="14:15" x14ac:dyDescent="0.25">
      <c r="N8233" s="38">
        <f>IF(AND(Sheet2!$K8233=$B$1,Sheet2!$L8233=1),Sheet2!$I8233+Sheet2!$M8233,IF(Sheet2!$K8233=$B$1,Sheet2!$M8233,0))</f>
        <v>0</v>
      </c>
      <c r="O8233" s="38">
        <f>IF(AND(Sheet2!$K8233=$B$2,Sheet2!$L8233=1),Sheet2!$J8233+Sheet2!$M8233,IF(Sheet2!$K8233=$B$2,Sheet2!$M8233,0))</f>
        <v>0</v>
      </c>
    </row>
    <row r="8234" spans="14:15" x14ac:dyDescent="0.25">
      <c r="N8234" s="38">
        <f>IF(AND(Sheet2!$K8234=$B$1,Sheet2!$L8234=1),Sheet2!$I8234+Sheet2!$M8234,IF(Sheet2!$K8234=$B$1,Sheet2!$M8234,0))</f>
        <v>0</v>
      </c>
      <c r="O8234" s="38">
        <f>IF(AND(Sheet2!$K8234=$B$2,Sheet2!$L8234=1),Sheet2!$J8234+Sheet2!$M8234,IF(Sheet2!$K8234=$B$2,Sheet2!$M8234,0))</f>
        <v>0</v>
      </c>
    </row>
    <row r="8235" spans="14:15" x14ac:dyDescent="0.25">
      <c r="N8235" s="38">
        <f>IF(AND(Sheet2!$K8235=$B$1,Sheet2!$L8235=1),Sheet2!$I8235+Sheet2!$M8235,IF(Sheet2!$K8235=$B$1,Sheet2!$M8235,0))</f>
        <v>0</v>
      </c>
      <c r="O8235" s="38">
        <f>IF(AND(Sheet2!$K8235=$B$2,Sheet2!$L8235=1),Sheet2!$J8235+Sheet2!$M8235,IF(Sheet2!$K8235=$B$2,Sheet2!$M8235,0))</f>
        <v>0</v>
      </c>
    </row>
    <row r="8236" spans="14:15" x14ac:dyDescent="0.25">
      <c r="N8236" s="38">
        <f>IF(AND(Sheet2!$K8236=$B$1,Sheet2!$L8236=1),Sheet2!$I8236+Sheet2!$M8236,IF(Sheet2!$K8236=$B$1,Sheet2!$M8236,0))</f>
        <v>0</v>
      </c>
      <c r="O8236" s="38">
        <f>IF(AND(Sheet2!$K8236=$B$2,Sheet2!$L8236=1),Sheet2!$J8236+Sheet2!$M8236,IF(Sheet2!$K8236=$B$2,Sheet2!$M8236,0))</f>
        <v>0</v>
      </c>
    </row>
    <row r="8237" spans="14:15" x14ac:dyDescent="0.25">
      <c r="N8237" s="38">
        <f>IF(AND(Sheet2!$K8237=$B$1,Sheet2!$L8237=1),Sheet2!$I8237+Sheet2!$M8237,IF(Sheet2!$K8237=$B$1,Sheet2!$M8237,0))</f>
        <v>0</v>
      </c>
      <c r="O8237" s="38">
        <f>IF(AND(Sheet2!$K8237=$B$2,Sheet2!$L8237=1),Sheet2!$J8237+Sheet2!$M8237,IF(Sheet2!$K8237=$B$2,Sheet2!$M8237,0))</f>
        <v>0</v>
      </c>
    </row>
    <row r="8238" spans="14:15" x14ac:dyDescent="0.25">
      <c r="N8238" s="38">
        <f>IF(AND(Sheet2!$K8238=$B$1,Sheet2!$L8238=1),Sheet2!$I8238+Sheet2!$M8238,IF(Sheet2!$K8238=$B$1,Sheet2!$M8238,0))</f>
        <v>0</v>
      </c>
      <c r="O8238" s="38">
        <f>IF(AND(Sheet2!$K8238=$B$2,Sheet2!$L8238=1),Sheet2!$J8238+Sheet2!$M8238,IF(Sheet2!$K8238=$B$2,Sheet2!$M8238,0))</f>
        <v>0</v>
      </c>
    </row>
    <row r="8239" spans="14:15" x14ac:dyDescent="0.25">
      <c r="N8239" s="38">
        <f>IF(AND(Sheet2!$K8239=$B$1,Sheet2!$L8239=1),Sheet2!$I8239+Sheet2!$M8239,IF(Sheet2!$K8239=$B$1,Sheet2!$M8239,0))</f>
        <v>0</v>
      </c>
      <c r="O8239" s="38">
        <f>IF(AND(Sheet2!$K8239=$B$2,Sheet2!$L8239=1),Sheet2!$J8239+Sheet2!$M8239,IF(Sheet2!$K8239=$B$2,Sheet2!$M8239,0))</f>
        <v>0</v>
      </c>
    </row>
    <row r="8240" spans="14:15" x14ac:dyDescent="0.25">
      <c r="N8240" s="38">
        <f>IF(AND(Sheet2!$K8240=$B$1,Sheet2!$L8240=1),Sheet2!$I8240+Sheet2!$M8240,IF(Sheet2!$K8240=$B$1,Sheet2!$M8240,0))</f>
        <v>0</v>
      </c>
      <c r="O8240" s="38">
        <f>IF(AND(Sheet2!$K8240=$B$2,Sheet2!$L8240=1),Sheet2!$J8240+Sheet2!$M8240,IF(Sheet2!$K8240=$B$2,Sheet2!$M8240,0))</f>
        <v>0</v>
      </c>
    </row>
    <row r="8241" spans="14:15" x14ac:dyDescent="0.25">
      <c r="N8241" s="38">
        <f>IF(AND(Sheet2!$K8241=$B$1,Sheet2!$L8241=1),Sheet2!$I8241+Sheet2!$M8241,IF(Sheet2!$K8241=$B$1,Sheet2!$M8241,0))</f>
        <v>0</v>
      </c>
      <c r="O8241" s="38">
        <f>IF(AND(Sheet2!$K8241=$B$2,Sheet2!$L8241=1),Sheet2!$J8241+Sheet2!$M8241,IF(Sheet2!$K8241=$B$2,Sheet2!$M8241,0))</f>
        <v>0</v>
      </c>
    </row>
    <row r="8242" spans="14:15" x14ac:dyDescent="0.25">
      <c r="N8242" s="38">
        <f>IF(AND(Sheet2!$K8242=$B$1,Sheet2!$L8242=1),Sheet2!$I8242+Sheet2!$M8242,IF(Sheet2!$K8242=$B$1,Sheet2!$M8242,0))</f>
        <v>0</v>
      </c>
      <c r="O8242" s="38">
        <f>IF(AND(Sheet2!$K8242=$B$2,Sheet2!$L8242=1),Sheet2!$J8242+Sheet2!$M8242,IF(Sheet2!$K8242=$B$2,Sheet2!$M8242,0))</f>
        <v>0</v>
      </c>
    </row>
    <row r="8243" spans="14:15" x14ac:dyDescent="0.25">
      <c r="N8243" s="38">
        <f>IF(AND(Sheet2!$K8243=$B$1,Sheet2!$L8243=1),Sheet2!$I8243+Sheet2!$M8243,IF(Sheet2!$K8243=$B$1,Sheet2!$M8243,0))</f>
        <v>0</v>
      </c>
      <c r="O8243" s="38">
        <f>IF(AND(Sheet2!$K8243=$B$2,Sheet2!$L8243=1),Sheet2!$J8243+Sheet2!$M8243,IF(Sheet2!$K8243=$B$2,Sheet2!$M8243,0))</f>
        <v>0</v>
      </c>
    </row>
    <row r="8244" spans="14:15" x14ac:dyDescent="0.25">
      <c r="N8244" s="38">
        <f>IF(AND(Sheet2!$K8244=$B$1,Sheet2!$L8244=1),Sheet2!$I8244+Sheet2!$M8244,IF(Sheet2!$K8244=$B$1,Sheet2!$M8244,0))</f>
        <v>0</v>
      </c>
      <c r="O8244" s="38">
        <f>IF(AND(Sheet2!$K8244=$B$2,Sheet2!$L8244=1),Sheet2!$J8244+Sheet2!$M8244,IF(Sheet2!$K8244=$B$2,Sheet2!$M8244,0))</f>
        <v>0</v>
      </c>
    </row>
    <row r="8245" spans="14:15" x14ac:dyDescent="0.25">
      <c r="N8245" s="38">
        <f>IF(AND(Sheet2!$K8245=$B$1,Sheet2!$L8245=1),Sheet2!$I8245+Sheet2!$M8245,IF(Sheet2!$K8245=$B$1,Sheet2!$M8245,0))</f>
        <v>0</v>
      </c>
      <c r="O8245" s="38">
        <f>IF(AND(Sheet2!$K8245=$B$2,Sheet2!$L8245=1),Sheet2!$J8245+Sheet2!$M8245,IF(Sheet2!$K8245=$B$2,Sheet2!$M8245,0))</f>
        <v>0</v>
      </c>
    </row>
    <row r="8246" spans="14:15" x14ac:dyDescent="0.25">
      <c r="N8246" s="38">
        <f>IF(AND(Sheet2!$K8246=$B$1,Sheet2!$L8246=1),Sheet2!$I8246+Sheet2!$M8246,IF(Sheet2!$K8246=$B$1,Sheet2!$M8246,0))</f>
        <v>0</v>
      </c>
      <c r="O8246" s="38">
        <f>IF(AND(Sheet2!$K8246=$B$2,Sheet2!$L8246=1),Sheet2!$J8246+Sheet2!$M8246,IF(Sheet2!$K8246=$B$2,Sheet2!$M8246,0))</f>
        <v>0</v>
      </c>
    </row>
    <row r="8247" spans="14:15" x14ac:dyDescent="0.25">
      <c r="N8247" s="38">
        <f>IF(AND(Sheet2!$K8247=$B$1,Sheet2!$L8247=1),Sheet2!$I8247+Sheet2!$M8247,IF(Sheet2!$K8247=$B$1,Sheet2!$M8247,0))</f>
        <v>0</v>
      </c>
      <c r="O8247" s="38">
        <f>IF(AND(Sheet2!$K8247=$B$2,Sheet2!$L8247=1),Sheet2!$J8247+Sheet2!$M8247,IF(Sheet2!$K8247=$B$2,Sheet2!$M8247,0))</f>
        <v>0</v>
      </c>
    </row>
    <row r="8248" spans="14:15" x14ac:dyDescent="0.25">
      <c r="N8248" s="38">
        <f>IF(AND(Sheet2!$K8248=$B$1,Sheet2!$L8248=1),Sheet2!$I8248+Sheet2!$M8248,IF(Sheet2!$K8248=$B$1,Sheet2!$M8248,0))</f>
        <v>0</v>
      </c>
      <c r="O8248" s="38">
        <f>IF(AND(Sheet2!$K8248=$B$2,Sheet2!$L8248=1),Sheet2!$J8248+Sheet2!$M8248,IF(Sheet2!$K8248=$B$2,Sheet2!$M8248,0))</f>
        <v>0</v>
      </c>
    </row>
    <row r="8249" spans="14:15" x14ac:dyDescent="0.25">
      <c r="N8249" s="38">
        <f>IF(AND(Sheet2!$K8249=$B$1,Sheet2!$L8249=1),Sheet2!$I8249+Sheet2!$M8249,IF(Sheet2!$K8249=$B$1,Sheet2!$M8249,0))</f>
        <v>0</v>
      </c>
      <c r="O8249" s="38">
        <f>IF(AND(Sheet2!$K8249=$B$2,Sheet2!$L8249=1),Sheet2!$J8249+Sheet2!$M8249,IF(Sheet2!$K8249=$B$2,Sheet2!$M8249,0))</f>
        <v>0</v>
      </c>
    </row>
    <row r="8250" spans="14:15" x14ac:dyDescent="0.25">
      <c r="N8250" s="38">
        <f>IF(AND(Sheet2!$K8250=$B$1,Sheet2!$L8250=1),Sheet2!$I8250+Sheet2!$M8250,IF(Sheet2!$K8250=$B$1,Sheet2!$M8250,0))</f>
        <v>0</v>
      </c>
      <c r="O8250" s="38">
        <f>IF(AND(Sheet2!$K8250=$B$2,Sheet2!$L8250=1),Sheet2!$J8250+Sheet2!$M8250,IF(Sheet2!$K8250=$B$2,Sheet2!$M8250,0))</f>
        <v>0</v>
      </c>
    </row>
    <row r="8251" spans="14:15" x14ac:dyDescent="0.25">
      <c r="N8251" s="38">
        <f>IF(AND(Sheet2!$K8251=$B$1,Sheet2!$L8251=1),Sheet2!$I8251+Sheet2!$M8251,IF(Sheet2!$K8251=$B$1,Sheet2!$M8251,0))</f>
        <v>0</v>
      </c>
      <c r="O8251" s="38">
        <f>IF(AND(Sheet2!$K8251=$B$2,Sheet2!$L8251=1),Sheet2!$J8251+Sheet2!$M8251,IF(Sheet2!$K8251=$B$2,Sheet2!$M8251,0))</f>
        <v>0</v>
      </c>
    </row>
    <row r="8252" spans="14:15" x14ac:dyDescent="0.25">
      <c r="N8252" s="38">
        <f>IF(AND(Sheet2!$K8252=$B$1,Sheet2!$L8252=1),Sheet2!$I8252+Sheet2!$M8252,IF(Sheet2!$K8252=$B$1,Sheet2!$M8252,0))</f>
        <v>0</v>
      </c>
      <c r="O8252" s="38">
        <f>IF(AND(Sheet2!$K8252=$B$2,Sheet2!$L8252=1),Sheet2!$J8252+Sheet2!$M8252,IF(Sheet2!$K8252=$B$2,Sheet2!$M8252,0))</f>
        <v>0</v>
      </c>
    </row>
    <row r="8253" spans="14:15" x14ac:dyDescent="0.25">
      <c r="N8253" s="38">
        <f>IF(AND(Sheet2!$K8253=$B$1,Sheet2!$L8253=1),Sheet2!$I8253+Sheet2!$M8253,IF(Sheet2!$K8253=$B$1,Sheet2!$M8253,0))</f>
        <v>0</v>
      </c>
      <c r="O8253" s="38">
        <f>IF(AND(Sheet2!$K8253=$B$2,Sheet2!$L8253=1),Sheet2!$J8253+Sheet2!$M8253,IF(Sheet2!$K8253=$B$2,Sheet2!$M8253,0))</f>
        <v>0</v>
      </c>
    </row>
    <row r="8254" spans="14:15" x14ac:dyDescent="0.25">
      <c r="N8254" s="38">
        <f>IF(AND(Sheet2!$K8254=$B$1,Sheet2!$L8254=1),Sheet2!$I8254+Sheet2!$M8254,IF(Sheet2!$K8254=$B$1,Sheet2!$M8254,0))</f>
        <v>0</v>
      </c>
      <c r="O8254" s="38">
        <f>IF(AND(Sheet2!$K8254=$B$2,Sheet2!$L8254=1),Sheet2!$J8254+Sheet2!$M8254,IF(Sheet2!$K8254=$B$2,Sheet2!$M8254,0))</f>
        <v>0</v>
      </c>
    </row>
    <row r="8255" spans="14:15" x14ac:dyDescent="0.25">
      <c r="N8255" s="38">
        <f>IF(AND(Sheet2!$K8255=$B$1,Sheet2!$L8255=1),Sheet2!$I8255+Sheet2!$M8255,IF(Sheet2!$K8255=$B$1,Sheet2!$M8255,0))</f>
        <v>0</v>
      </c>
      <c r="O8255" s="38">
        <f>IF(AND(Sheet2!$K8255=$B$2,Sheet2!$L8255=1),Sheet2!$J8255+Sheet2!$M8255,IF(Sheet2!$K8255=$B$2,Sheet2!$M8255,0))</f>
        <v>0</v>
      </c>
    </row>
    <row r="8256" spans="14:15" x14ac:dyDescent="0.25">
      <c r="N8256" s="38">
        <f>IF(AND(Sheet2!$K8256=$B$1,Sheet2!$L8256=1),Sheet2!$I8256+Sheet2!$M8256,IF(Sheet2!$K8256=$B$1,Sheet2!$M8256,0))</f>
        <v>0</v>
      </c>
      <c r="O8256" s="38">
        <f>IF(AND(Sheet2!$K8256=$B$2,Sheet2!$L8256=1),Sheet2!$J8256+Sheet2!$M8256,IF(Sheet2!$K8256=$B$2,Sheet2!$M8256,0))</f>
        <v>0</v>
      </c>
    </row>
    <row r="8257" spans="14:15" x14ac:dyDescent="0.25">
      <c r="N8257" s="38">
        <f>IF(AND(Sheet2!$K8257=$B$1,Sheet2!$L8257=1),Sheet2!$I8257+Sheet2!$M8257,IF(Sheet2!$K8257=$B$1,Sheet2!$M8257,0))</f>
        <v>0</v>
      </c>
      <c r="O8257" s="38">
        <f>IF(AND(Sheet2!$K8257=$B$2,Sheet2!$L8257=1),Sheet2!$J8257+Sheet2!$M8257,IF(Sheet2!$K8257=$B$2,Sheet2!$M8257,0))</f>
        <v>0</v>
      </c>
    </row>
    <row r="8258" spans="14:15" x14ac:dyDescent="0.25">
      <c r="N8258" s="38">
        <f>IF(AND(Sheet2!$K8258=$B$1,Sheet2!$L8258=1),Sheet2!$I8258+Sheet2!$M8258,IF(Sheet2!$K8258=$B$1,Sheet2!$M8258,0))</f>
        <v>0</v>
      </c>
      <c r="O8258" s="38">
        <f>IF(AND(Sheet2!$K8258=$B$2,Sheet2!$L8258=1),Sheet2!$J8258+Sheet2!$M8258,IF(Sheet2!$K8258=$B$2,Sheet2!$M8258,0))</f>
        <v>0</v>
      </c>
    </row>
    <row r="8259" spans="14:15" x14ac:dyDescent="0.25">
      <c r="N8259" s="38">
        <f>IF(AND(Sheet2!$K8259=$B$1,Sheet2!$L8259=1),Sheet2!$I8259+Sheet2!$M8259,IF(Sheet2!$K8259=$B$1,Sheet2!$M8259,0))</f>
        <v>0</v>
      </c>
      <c r="O8259" s="38">
        <f>IF(AND(Sheet2!$K8259=$B$2,Sheet2!$L8259=1),Sheet2!$J8259+Sheet2!$M8259,IF(Sheet2!$K8259=$B$2,Sheet2!$M8259,0))</f>
        <v>0</v>
      </c>
    </row>
    <row r="8260" spans="14:15" x14ac:dyDescent="0.25">
      <c r="N8260" s="38">
        <f>IF(AND(Sheet2!$K8260=$B$1,Sheet2!$L8260=1),Sheet2!$I8260+Sheet2!$M8260,IF(Sheet2!$K8260=$B$1,Sheet2!$M8260,0))</f>
        <v>0</v>
      </c>
      <c r="O8260" s="38">
        <f>IF(AND(Sheet2!$K8260=$B$2,Sheet2!$L8260=1),Sheet2!$J8260+Sheet2!$M8260,IF(Sheet2!$K8260=$B$2,Sheet2!$M8260,0))</f>
        <v>0</v>
      </c>
    </row>
    <row r="8261" spans="14:15" x14ac:dyDescent="0.25">
      <c r="N8261" s="38">
        <f>IF(AND(Sheet2!$K8261=$B$1,Sheet2!$L8261=1),Sheet2!$I8261+Sheet2!$M8261,IF(Sheet2!$K8261=$B$1,Sheet2!$M8261,0))</f>
        <v>0</v>
      </c>
      <c r="O8261" s="38">
        <f>IF(AND(Sheet2!$K8261=$B$2,Sheet2!$L8261=1),Sheet2!$J8261+Sheet2!$M8261,IF(Sheet2!$K8261=$B$2,Sheet2!$M8261,0))</f>
        <v>0</v>
      </c>
    </row>
    <row r="8262" spans="14:15" x14ac:dyDescent="0.25">
      <c r="N8262" s="38">
        <f>IF(AND(Sheet2!$K8262=$B$1,Sheet2!$L8262=1),Sheet2!$I8262+Sheet2!$M8262,IF(Sheet2!$K8262=$B$1,Sheet2!$M8262,0))</f>
        <v>0</v>
      </c>
      <c r="O8262" s="38">
        <f>IF(AND(Sheet2!$K8262=$B$2,Sheet2!$L8262=1),Sheet2!$J8262+Sheet2!$M8262,IF(Sheet2!$K8262=$B$2,Sheet2!$M8262,0))</f>
        <v>0</v>
      </c>
    </row>
    <row r="8263" spans="14:15" x14ac:dyDescent="0.25">
      <c r="N8263" s="38">
        <f>IF(AND(Sheet2!$K8263=$B$1,Sheet2!$L8263=1),Sheet2!$I8263+Sheet2!$M8263,IF(Sheet2!$K8263=$B$1,Sheet2!$M8263,0))</f>
        <v>0</v>
      </c>
      <c r="O8263" s="38">
        <f>IF(AND(Sheet2!$K8263=$B$2,Sheet2!$L8263=1),Sheet2!$J8263+Sheet2!$M8263,IF(Sheet2!$K8263=$B$2,Sheet2!$M8263,0))</f>
        <v>0</v>
      </c>
    </row>
    <row r="8264" spans="14:15" x14ac:dyDescent="0.25">
      <c r="N8264" s="38">
        <f>IF(AND(Sheet2!$K8264=$B$1,Sheet2!$L8264=1),Sheet2!$I8264+Sheet2!$M8264,IF(Sheet2!$K8264=$B$1,Sheet2!$M8264,0))</f>
        <v>0</v>
      </c>
      <c r="O8264" s="38">
        <f>IF(AND(Sheet2!$K8264=$B$2,Sheet2!$L8264=1),Sheet2!$J8264+Sheet2!$M8264,IF(Sheet2!$K8264=$B$2,Sheet2!$M8264,0))</f>
        <v>0</v>
      </c>
    </row>
    <row r="8265" spans="14:15" x14ac:dyDescent="0.25">
      <c r="N8265" s="38">
        <f>IF(AND(Sheet2!$K8265=$B$1,Sheet2!$L8265=1),Sheet2!$I8265+Sheet2!$M8265,IF(Sheet2!$K8265=$B$1,Sheet2!$M8265,0))</f>
        <v>0</v>
      </c>
      <c r="O8265" s="38">
        <f>IF(AND(Sheet2!$K8265=$B$2,Sheet2!$L8265=1),Sheet2!$J8265+Sheet2!$M8265,IF(Sheet2!$K8265=$B$2,Sheet2!$M8265,0))</f>
        <v>0</v>
      </c>
    </row>
    <row r="8266" spans="14:15" x14ac:dyDescent="0.25">
      <c r="N8266" s="38">
        <f>IF(AND(Sheet2!$K8266=$B$1,Sheet2!$L8266=1),Sheet2!$I8266+Sheet2!$M8266,IF(Sheet2!$K8266=$B$1,Sheet2!$M8266,0))</f>
        <v>0</v>
      </c>
      <c r="O8266" s="38">
        <f>IF(AND(Sheet2!$K8266=$B$2,Sheet2!$L8266=1),Sheet2!$J8266+Sheet2!$M8266,IF(Sheet2!$K8266=$B$2,Sheet2!$M8266,0))</f>
        <v>0</v>
      </c>
    </row>
    <row r="8267" spans="14:15" x14ac:dyDescent="0.25">
      <c r="N8267" s="38">
        <f>IF(AND(Sheet2!$K8267=$B$1,Sheet2!$L8267=1),Sheet2!$I8267+Sheet2!$M8267,IF(Sheet2!$K8267=$B$1,Sheet2!$M8267,0))</f>
        <v>0</v>
      </c>
      <c r="O8267" s="38">
        <f>IF(AND(Sheet2!$K8267=$B$2,Sheet2!$L8267=1),Sheet2!$J8267+Sheet2!$M8267,IF(Sheet2!$K8267=$B$2,Sheet2!$M8267,0))</f>
        <v>0</v>
      </c>
    </row>
    <row r="8268" spans="14:15" x14ac:dyDescent="0.25">
      <c r="N8268" s="38">
        <f>IF(AND(Sheet2!$K8268=$B$1,Sheet2!$L8268=1),Sheet2!$I8268+Sheet2!$M8268,IF(Sheet2!$K8268=$B$1,Sheet2!$M8268,0))</f>
        <v>0</v>
      </c>
      <c r="O8268" s="38">
        <f>IF(AND(Sheet2!$K8268=$B$2,Sheet2!$L8268=1),Sheet2!$J8268+Sheet2!$M8268,IF(Sheet2!$K8268=$B$2,Sheet2!$M8268,0))</f>
        <v>0</v>
      </c>
    </row>
    <row r="8269" spans="14:15" x14ac:dyDescent="0.25">
      <c r="N8269" s="38">
        <f>IF(AND(Sheet2!$K8269=$B$1,Sheet2!$L8269=1),Sheet2!$I8269+Sheet2!$M8269,IF(Sheet2!$K8269=$B$1,Sheet2!$M8269,0))</f>
        <v>0</v>
      </c>
      <c r="O8269" s="38">
        <f>IF(AND(Sheet2!$K8269=$B$2,Sheet2!$L8269=1),Sheet2!$J8269+Sheet2!$M8269,IF(Sheet2!$K8269=$B$2,Sheet2!$M8269,0))</f>
        <v>0</v>
      </c>
    </row>
    <row r="8270" spans="14:15" x14ac:dyDescent="0.25">
      <c r="N8270" s="38">
        <f>IF(AND(Sheet2!$K8270=$B$1,Sheet2!$L8270=1),Sheet2!$I8270+Sheet2!$M8270,IF(Sheet2!$K8270=$B$1,Sheet2!$M8270,0))</f>
        <v>0</v>
      </c>
      <c r="O8270" s="38">
        <f>IF(AND(Sheet2!$K8270=$B$2,Sheet2!$L8270=1),Sheet2!$J8270+Sheet2!$M8270,IF(Sheet2!$K8270=$B$2,Sheet2!$M8270,0))</f>
        <v>0</v>
      </c>
    </row>
    <row r="8271" spans="14:15" x14ac:dyDescent="0.25">
      <c r="N8271" s="38">
        <f>IF(AND(Sheet2!$K8271=$B$1,Sheet2!$L8271=1),Sheet2!$I8271+Sheet2!$M8271,IF(Sheet2!$K8271=$B$1,Sheet2!$M8271,0))</f>
        <v>0</v>
      </c>
      <c r="O8271" s="38">
        <f>IF(AND(Sheet2!$K8271=$B$2,Sheet2!$L8271=1),Sheet2!$J8271+Sheet2!$M8271,IF(Sheet2!$K8271=$B$2,Sheet2!$M8271,0))</f>
        <v>0</v>
      </c>
    </row>
    <row r="8272" spans="14:15" x14ac:dyDescent="0.25">
      <c r="N8272" s="38">
        <f>IF(AND(Sheet2!$K8272=$B$1,Sheet2!$L8272=1),Sheet2!$I8272+Sheet2!$M8272,IF(Sheet2!$K8272=$B$1,Sheet2!$M8272,0))</f>
        <v>0</v>
      </c>
      <c r="O8272" s="38">
        <f>IF(AND(Sheet2!$K8272=$B$2,Sheet2!$L8272=1),Sheet2!$J8272+Sheet2!$M8272,IF(Sheet2!$K8272=$B$2,Sheet2!$M8272,0))</f>
        <v>0</v>
      </c>
    </row>
    <row r="8273" spans="14:15" x14ac:dyDescent="0.25">
      <c r="N8273" s="38">
        <f>IF(AND(Sheet2!$K8273=$B$1,Sheet2!$L8273=1),Sheet2!$I8273+Sheet2!$M8273,IF(Sheet2!$K8273=$B$1,Sheet2!$M8273,0))</f>
        <v>0</v>
      </c>
      <c r="O8273" s="38">
        <f>IF(AND(Sheet2!$K8273=$B$2,Sheet2!$L8273=1),Sheet2!$J8273+Sheet2!$M8273,IF(Sheet2!$K8273=$B$2,Sheet2!$M8273,0))</f>
        <v>0</v>
      </c>
    </row>
    <row r="8274" spans="14:15" x14ac:dyDescent="0.25">
      <c r="N8274" s="38">
        <f>IF(AND(Sheet2!$K8274=$B$1,Sheet2!$L8274=1),Sheet2!$I8274+Sheet2!$M8274,IF(Sheet2!$K8274=$B$1,Sheet2!$M8274,0))</f>
        <v>0</v>
      </c>
      <c r="O8274" s="38">
        <f>IF(AND(Sheet2!$K8274=$B$2,Sheet2!$L8274=1),Sheet2!$J8274+Sheet2!$M8274,IF(Sheet2!$K8274=$B$2,Sheet2!$M8274,0))</f>
        <v>0</v>
      </c>
    </row>
    <row r="8275" spans="14:15" x14ac:dyDescent="0.25">
      <c r="N8275" s="38">
        <f>IF(AND(Sheet2!$K8275=$B$1,Sheet2!$L8275=1),Sheet2!$I8275+Sheet2!$M8275,IF(Sheet2!$K8275=$B$1,Sheet2!$M8275,0))</f>
        <v>0</v>
      </c>
      <c r="O8275" s="38">
        <f>IF(AND(Sheet2!$K8275=$B$2,Sheet2!$L8275=1),Sheet2!$J8275+Sheet2!$M8275,IF(Sheet2!$K8275=$B$2,Sheet2!$M8275,0))</f>
        <v>0</v>
      </c>
    </row>
    <row r="8276" spans="14:15" x14ac:dyDescent="0.25">
      <c r="N8276" s="38">
        <f>IF(AND(Sheet2!$K8276=$B$1,Sheet2!$L8276=1),Sheet2!$I8276+Sheet2!$M8276,IF(Sheet2!$K8276=$B$1,Sheet2!$M8276,0))</f>
        <v>0</v>
      </c>
      <c r="O8276" s="38">
        <f>IF(AND(Sheet2!$K8276=$B$2,Sheet2!$L8276=1),Sheet2!$J8276+Sheet2!$M8276,IF(Sheet2!$K8276=$B$2,Sheet2!$M8276,0))</f>
        <v>0</v>
      </c>
    </row>
    <row r="8277" spans="14:15" x14ac:dyDescent="0.25">
      <c r="N8277" s="38">
        <f>IF(AND(Sheet2!$K8277=$B$1,Sheet2!$L8277=1),Sheet2!$I8277+Sheet2!$M8277,IF(Sheet2!$K8277=$B$1,Sheet2!$M8277,0))</f>
        <v>0</v>
      </c>
      <c r="O8277" s="38">
        <f>IF(AND(Sheet2!$K8277=$B$2,Sheet2!$L8277=1),Sheet2!$J8277+Sheet2!$M8277,IF(Sheet2!$K8277=$B$2,Sheet2!$M8277,0))</f>
        <v>0</v>
      </c>
    </row>
    <row r="8278" spans="14:15" x14ac:dyDescent="0.25">
      <c r="N8278" s="38">
        <f>IF(AND(Sheet2!$K8278=$B$1,Sheet2!$L8278=1),Sheet2!$I8278+Sheet2!$M8278,IF(Sheet2!$K8278=$B$1,Sheet2!$M8278,0))</f>
        <v>0</v>
      </c>
      <c r="O8278" s="38">
        <f>IF(AND(Sheet2!$K8278=$B$2,Sheet2!$L8278=1),Sheet2!$J8278+Sheet2!$M8278,IF(Sheet2!$K8278=$B$2,Sheet2!$M8278,0))</f>
        <v>0</v>
      </c>
    </row>
    <row r="8279" spans="14:15" x14ac:dyDescent="0.25">
      <c r="N8279" s="38">
        <f>IF(AND(Sheet2!$K8279=$B$1,Sheet2!$L8279=1),Sheet2!$I8279+Sheet2!$M8279,IF(Sheet2!$K8279=$B$1,Sheet2!$M8279,0))</f>
        <v>0</v>
      </c>
      <c r="O8279" s="38">
        <f>IF(AND(Sheet2!$K8279=$B$2,Sheet2!$L8279=1),Sheet2!$J8279+Sheet2!$M8279,IF(Sheet2!$K8279=$B$2,Sheet2!$M8279,0))</f>
        <v>0</v>
      </c>
    </row>
    <row r="8280" spans="14:15" x14ac:dyDescent="0.25">
      <c r="N8280" s="38">
        <f>IF(AND(Sheet2!$K8280=$B$1,Sheet2!$L8280=1),Sheet2!$I8280+Sheet2!$M8280,IF(Sheet2!$K8280=$B$1,Sheet2!$M8280,0))</f>
        <v>0</v>
      </c>
      <c r="O8280" s="38">
        <f>IF(AND(Sheet2!$K8280=$B$2,Sheet2!$L8280=1),Sheet2!$J8280+Sheet2!$M8280,IF(Sheet2!$K8280=$B$2,Sheet2!$M8280,0))</f>
        <v>0</v>
      </c>
    </row>
    <row r="8281" spans="14:15" x14ac:dyDescent="0.25">
      <c r="N8281" s="38">
        <f>IF(AND(Sheet2!$K8281=$B$1,Sheet2!$L8281=1),Sheet2!$I8281+Sheet2!$M8281,IF(Sheet2!$K8281=$B$1,Sheet2!$M8281,0))</f>
        <v>0</v>
      </c>
      <c r="O8281" s="38">
        <f>IF(AND(Sheet2!$K8281=$B$2,Sheet2!$L8281=1),Sheet2!$J8281+Sheet2!$M8281,IF(Sheet2!$K8281=$B$2,Sheet2!$M8281,0))</f>
        <v>0</v>
      </c>
    </row>
    <row r="8282" spans="14:15" x14ac:dyDescent="0.25">
      <c r="N8282" s="38">
        <f>IF(AND(Sheet2!$K8282=$B$1,Sheet2!$L8282=1),Sheet2!$I8282+Sheet2!$M8282,IF(Sheet2!$K8282=$B$1,Sheet2!$M8282,0))</f>
        <v>0</v>
      </c>
      <c r="O8282" s="38">
        <f>IF(AND(Sheet2!$K8282=$B$2,Sheet2!$L8282=1),Sheet2!$J8282+Sheet2!$M8282,IF(Sheet2!$K8282=$B$2,Sheet2!$M8282,0))</f>
        <v>0</v>
      </c>
    </row>
    <row r="8283" spans="14:15" x14ac:dyDescent="0.25">
      <c r="N8283" s="38">
        <f>IF(AND(Sheet2!$K8283=$B$1,Sheet2!$L8283=1),Sheet2!$I8283+Sheet2!$M8283,IF(Sheet2!$K8283=$B$1,Sheet2!$M8283,0))</f>
        <v>0</v>
      </c>
      <c r="O8283" s="38">
        <f>IF(AND(Sheet2!$K8283=$B$2,Sheet2!$L8283=1),Sheet2!$J8283+Sheet2!$M8283,IF(Sheet2!$K8283=$B$2,Sheet2!$M8283,0))</f>
        <v>0</v>
      </c>
    </row>
    <row r="8284" spans="14:15" x14ac:dyDescent="0.25">
      <c r="N8284" s="38">
        <f>IF(AND(Sheet2!$K8284=$B$1,Sheet2!$L8284=1),Sheet2!$I8284+Sheet2!$M8284,IF(Sheet2!$K8284=$B$1,Sheet2!$M8284,0))</f>
        <v>0</v>
      </c>
      <c r="O8284" s="38">
        <f>IF(AND(Sheet2!$K8284=$B$2,Sheet2!$L8284=1),Sheet2!$J8284+Sheet2!$M8284,IF(Sheet2!$K8284=$B$2,Sheet2!$M8284,0))</f>
        <v>0</v>
      </c>
    </row>
    <row r="8285" spans="14:15" x14ac:dyDescent="0.25">
      <c r="N8285" s="38">
        <f>IF(AND(Sheet2!$K8285=$B$1,Sheet2!$L8285=1),Sheet2!$I8285+Sheet2!$M8285,IF(Sheet2!$K8285=$B$1,Sheet2!$M8285,0))</f>
        <v>0</v>
      </c>
      <c r="O8285" s="38">
        <f>IF(AND(Sheet2!$K8285=$B$2,Sheet2!$L8285=1),Sheet2!$J8285+Sheet2!$M8285,IF(Sheet2!$K8285=$B$2,Sheet2!$M8285,0))</f>
        <v>0</v>
      </c>
    </row>
    <row r="8286" spans="14:15" x14ac:dyDescent="0.25">
      <c r="N8286" s="38">
        <f>IF(AND(Sheet2!$K8286=$B$1,Sheet2!$L8286=1),Sheet2!$I8286+Sheet2!$M8286,IF(Sheet2!$K8286=$B$1,Sheet2!$M8286,0))</f>
        <v>0</v>
      </c>
      <c r="O8286" s="38">
        <f>IF(AND(Sheet2!$K8286=$B$2,Sheet2!$L8286=1),Sheet2!$J8286+Sheet2!$M8286,IF(Sheet2!$K8286=$B$2,Sheet2!$M8286,0))</f>
        <v>0</v>
      </c>
    </row>
    <row r="8287" spans="14:15" x14ac:dyDescent="0.25">
      <c r="N8287" s="38">
        <f>IF(AND(Sheet2!$K8287=$B$1,Sheet2!$L8287=1),Sheet2!$I8287+Sheet2!$M8287,IF(Sheet2!$K8287=$B$1,Sheet2!$M8287,0))</f>
        <v>0</v>
      </c>
      <c r="O8287" s="38">
        <f>IF(AND(Sheet2!$K8287=$B$2,Sheet2!$L8287=1),Sheet2!$J8287+Sheet2!$M8287,IF(Sheet2!$K8287=$B$2,Sheet2!$M8287,0))</f>
        <v>0</v>
      </c>
    </row>
    <row r="8288" spans="14:15" x14ac:dyDescent="0.25">
      <c r="N8288" s="38">
        <f>IF(AND(Sheet2!$K8288=$B$1,Sheet2!$L8288=1),Sheet2!$I8288+Sheet2!$M8288,IF(Sheet2!$K8288=$B$1,Sheet2!$M8288,0))</f>
        <v>0</v>
      </c>
      <c r="O8288" s="38">
        <f>IF(AND(Sheet2!$K8288=$B$2,Sheet2!$L8288=1),Sheet2!$J8288+Sheet2!$M8288,IF(Sheet2!$K8288=$B$2,Sheet2!$M8288,0))</f>
        <v>0</v>
      </c>
    </row>
    <row r="8289" spans="14:15" x14ac:dyDescent="0.25">
      <c r="N8289" s="38">
        <f>IF(AND(Sheet2!$K8289=$B$1,Sheet2!$L8289=1),Sheet2!$I8289+Sheet2!$M8289,IF(Sheet2!$K8289=$B$1,Sheet2!$M8289,0))</f>
        <v>0</v>
      </c>
      <c r="O8289" s="38">
        <f>IF(AND(Sheet2!$K8289=$B$2,Sheet2!$L8289=1),Sheet2!$J8289+Sheet2!$M8289,IF(Sheet2!$K8289=$B$2,Sheet2!$M8289,0))</f>
        <v>0</v>
      </c>
    </row>
    <row r="8290" spans="14:15" x14ac:dyDescent="0.25">
      <c r="N8290" s="38">
        <f>IF(AND(Sheet2!$K8290=$B$1,Sheet2!$L8290=1),Sheet2!$I8290+Sheet2!$M8290,IF(Sheet2!$K8290=$B$1,Sheet2!$M8290,0))</f>
        <v>0</v>
      </c>
      <c r="O8290" s="38">
        <f>IF(AND(Sheet2!$K8290=$B$2,Sheet2!$L8290=1),Sheet2!$J8290+Sheet2!$M8290,IF(Sheet2!$K8290=$B$2,Sheet2!$M8290,0))</f>
        <v>0</v>
      </c>
    </row>
    <row r="8291" spans="14:15" x14ac:dyDescent="0.25">
      <c r="N8291" s="38">
        <f>IF(AND(Sheet2!$K8291=$B$1,Sheet2!$L8291=1),Sheet2!$I8291+Sheet2!$M8291,IF(Sheet2!$K8291=$B$1,Sheet2!$M8291,0))</f>
        <v>0</v>
      </c>
      <c r="O8291" s="38">
        <f>IF(AND(Sheet2!$K8291=$B$2,Sheet2!$L8291=1),Sheet2!$J8291+Sheet2!$M8291,IF(Sheet2!$K8291=$B$2,Sheet2!$M8291,0))</f>
        <v>0</v>
      </c>
    </row>
    <row r="8292" spans="14:15" x14ac:dyDescent="0.25">
      <c r="N8292" s="38">
        <f>IF(AND(Sheet2!$K8292=$B$1,Sheet2!$L8292=1),Sheet2!$I8292+Sheet2!$M8292,IF(Sheet2!$K8292=$B$1,Sheet2!$M8292,0))</f>
        <v>0</v>
      </c>
      <c r="O8292" s="38">
        <f>IF(AND(Sheet2!$K8292=$B$2,Sheet2!$L8292=1),Sheet2!$J8292+Sheet2!$M8292,IF(Sheet2!$K8292=$B$2,Sheet2!$M8292,0))</f>
        <v>0</v>
      </c>
    </row>
    <row r="8293" spans="14:15" x14ac:dyDescent="0.25">
      <c r="N8293" s="38">
        <f>IF(AND(Sheet2!$K8293=$B$1,Sheet2!$L8293=1),Sheet2!$I8293+Sheet2!$M8293,IF(Sheet2!$K8293=$B$1,Sheet2!$M8293,0))</f>
        <v>0</v>
      </c>
      <c r="O8293" s="38">
        <f>IF(AND(Sheet2!$K8293=$B$2,Sheet2!$L8293=1),Sheet2!$J8293+Sheet2!$M8293,IF(Sheet2!$K8293=$B$2,Sheet2!$M8293,0))</f>
        <v>0</v>
      </c>
    </row>
    <row r="8294" spans="14:15" x14ac:dyDescent="0.25">
      <c r="N8294" s="38">
        <f>IF(AND(Sheet2!$K8294=$B$1,Sheet2!$L8294=1),Sheet2!$I8294+Sheet2!$M8294,IF(Sheet2!$K8294=$B$1,Sheet2!$M8294,0))</f>
        <v>0</v>
      </c>
      <c r="O8294" s="38">
        <f>IF(AND(Sheet2!$K8294=$B$2,Sheet2!$L8294=1),Sheet2!$J8294+Sheet2!$M8294,IF(Sheet2!$K8294=$B$2,Sheet2!$M8294,0))</f>
        <v>0</v>
      </c>
    </row>
    <row r="8295" spans="14:15" x14ac:dyDescent="0.25">
      <c r="N8295" s="38">
        <f>IF(AND(Sheet2!$K8295=$B$1,Sheet2!$L8295=1),Sheet2!$I8295+Sheet2!$M8295,IF(Sheet2!$K8295=$B$1,Sheet2!$M8295,0))</f>
        <v>0</v>
      </c>
      <c r="O8295" s="38">
        <f>IF(AND(Sheet2!$K8295=$B$2,Sheet2!$L8295=1),Sheet2!$J8295+Sheet2!$M8295,IF(Sheet2!$K8295=$B$2,Sheet2!$M8295,0))</f>
        <v>0</v>
      </c>
    </row>
    <row r="8296" spans="14:15" x14ac:dyDescent="0.25">
      <c r="N8296" s="38">
        <f>IF(AND(Sheet2!$K8296=$B$1,Sheet2!$L8296=1),Sheet2!$I8296+Sheet2!$M8296,IF(Sheet2!$K8296=$B$1,Sheet2!$M8296,0))</f>
        <v>0</v>
      </c>
      <c r="O8296" s="38">
        <f>IF(AND(Sheet2!$K8296=$B$2,Sheet2!$L8296=1),Sheet2!$J8296+Sheet2!$M8296,IF(Sheet2!$K8296=$B$2,Sheet2!$M8296,0))</f>
        <v>0</v>
      </c>
    </row>
    <row r="8297" spans="14:15" x14ac:dyDescent="0.25">
      <c r="N8297" s="38">
        <f>IF(AND(Sheet2!$K8297=$B$1,Sheet2!$L8297=1),Sheet2!$I8297+Sheet2!$M8297,IF(Sheet2!$K8297=$B$1,Sheet2!$M8297,0))</f>
        <v>0</v>
      </c>
      <c r="O8297" s="38">
        <f>IF(AND(Sheet2!$K8297=$B$2,Sheet2!$L8297=1),Sheet2!$J8297+Sheet2!$M8297,IF(Sheet2!$K8297=$B$2,Sheet2!$M8297,0))</f>
        <v>0</v>
      </c>
    </row>
    <row r="8298" spans="14:15" x14ac:dyDescent="0.25">
      <c r="N8298" s="38">
        <f>IF(AND(Sheet2!$K8298=$B$1,Sheet2!$L8298=1),Sheet2!$I8298+Sheet2!$M8298,IF(Sheet2!$K8298=$B$1,Sheet2!$M8298,0))</f>
        <v>0</v>
      </c>
      <c r="O8298" s="38">
        <f>IF(AND(Sheet2!$K8298=$B$2,Sheet2!$L8298=1),Sheet2!$J8298+Sheet2!$M8298,IF(Sheet2!$K8298=$B$2,Sheet2!$M8298,0))</f>
        <v>0</v>
      </c>
    </row>
    <row r="8299" spans="14:15" x14ac:dyDescent="0.25">
      <c r="N8299" s="38">
        <f>IF(AND(Sheet2!$K8299=$B$1,Sheet2!$L8299=1),Sheet2!$I8299+Sheet2!$M8299,IF(Sheet2!$K8299=$B$1,Sheet2!$M8299,0))</f>
        <v>0</v>
      </c>
      <c r="O8299" s="38">
        <f>IF(AND(Sheet2!$K8299=$B$2,Sheet2!$L8299=1),Sheet2!$J8299+Sheet2!$M8299,IF(Sheet2!$K8299=$B$2,Sheet2!$M8299,0))</f>
        <v>0</v>
      </c>
    </row>
    <row r="8300" spans="14:15" x14ac:dyDescent="0.25">
      <c r="N8300" s="38">
        <f>IF(AND(Sheet2!$K8300=$B$1,Sheet2!$L8300=1),Sheet2!$I8300+Sheet2!$M8300,IF(Sheet2!$K8300=$B$1,Sheet2!$M8300,0))</f>
        <v>0</v>
      </c>
      <c r="O8300" s="38">
        <f>IF(AND(Sheet2!$K8300=$B$2,Sheet2!$L8300=1),Sheet2!$J8300+Sheet2!$M8300,IF(Sheet2!$K8300=$B$2,Sheet2!$M8300,0))</f>
        <v>0</v>
      </c>
    </row>
    <row r="8301" spans="14:15" x14ac:dyDescent="0.25">
      <c r="N8301" s="38">
        <f>IF(AND(Sheet2!$K8301=$B$1,Sheet2!$L8301=1),Sheet2!$I8301+Sheet2!$M8301,IF(Sheet2!$K8301=$B$1,Sheet2!$M8301,0))</f>
        <v>0</v>
      </c>
      <c r="O8301" s="38">
        <f>IF(AND(Sheet2!$K8301=$B$2,Sheet2!$L8301=1),Sheet2!$J8301+Sheet2!$M8301,IF(Sheet2!$K8301=$B$2,Sheet2!$M8301,0))</f>
        <v>0</v>
      </c>
    </row>
    <row r="8302" spans="14:15" x14ac:dyDescent="0.25">
      <c r="N8302" s="38">
        <f>IF(AND(Sheet2!$K8302=$B$1,Sheet2!$L8302=1),Sheet2!$I8302+Sheet2!$M8302,IF(Sheet2!$K8302=$B$1,Sheet2!$M8302,0))</f>
        <v>0</v>
      </c>
      <c r="O8302" s="38">
        <f>IF(AND(Sheet2!$K8302=$B$2,Sheet2!$L8302=1),Sheet2!$J8302+Sheet2!$M8302,IF(Sheet2!$K8302=$B$2,Sheet2!$M8302,0))</f>
        <v>0</v>
      </c>
    </row>
    <row r="8303" spans="14:15" x14ac:dyDescent="0.25">
      <c r="N8303" s="38">
        <f>IF(AND(Sheet2!$K8303=$B$1,Sheet2!$L8303=1),Sheet2!$I8303+Sheet2!$M8303,IF(Sheet2!$K8303=$B$1,Sheet2!$M8303,0))</f>
        <v>0</v>
      </c>
      <c r="O8303" s="38">
        <f>IF(AND(Sheet2!$K8303=$B$2,Sheet2!$L8303=1),Sheet2!$J8303+Sheet2!$M8303,IF(Sheet2!$K8303=$B$2,Sheet2!$M8303,0))</f>
        <v>0</v>
      </c>
    </row>
    <row r="8304" spans="14:15" x14ac:dyDescent="0.25">
      <c r="N8304" s="38">
        <f>IF(AND(Sheet2!$K8304=$B$1,Sheet2!$L8304=1),Sheet2!$I8304+Sheet2!$M8304,IF(Sheet2!$K8304=$B$1,Sheet2!$M8304,0))</f>
        <v>0</v>
      </c>
      <c r="O8304" s="38">
        <f>IF(AND(Sheet2!$K8304=$B$2,Sheet2!$L8304=1),Sheet2!$J8304+Sheet2!$M8304,IF(Sheet2!$K8304=$B$2,Sheet2!$M8304,0))</f>
        <v>0</v>
      </c>
    </row>
    <row r="8305" spans="14:15" x14ac:dyDescent="0.25">
      <c r="N8305" s="38">
        <f>IF(AND(Sheet2!$K8305=$B$1,Sheet2!$L8305=1),Sheet2!$I8305+Sheet2!$M8305,IF(Sheet2!$K8305=$B$1,Sheet2!$M8305,0))</f>
        <v>0</v>
      </c>
      <c r="O8305" s="38">
        <f>IF(AND(Sheet2!$K8305=$B$2,Sheet2!$L8305=1),Sheet2!$J8305+Sheet2!$M8305,IF(Sheet2!$K8305=$B$2,Sheet2!$M8305,0))</f>
        <v>0</v>
      </c>
    </row>
    <row r="8306" spans="14:15" x14ac:dyDescent="0.25">
      <c r="N8306" s="38">
        <f>IF(AND(Sheet2!$K8306=$B$1,Sheet2!$L8306=1),Sheet2!$I8306+Sheet2!$M8306,IF(Sheet2!$K8306=$B$1,Sheet2!$M8306,0))</f>
        <v>0</v>
      </c>
      <c r="O8306" s="38">
        <f>IF(AND(Sheet2!$K8306=$B$2,Sheet2!$L8306=1),Sheet2!$J8306+Sheet2!$M8306,IF(Sheet2!$K8306=$B$2,Sheet2!$M8306,0))</f>
        <v>0</v>
      </c>
    </row>
    <row r="8307" spans="14:15" x14ac:dyDescent="0.25">
      <c r="N8307" s="38">
        <f>IF(AND(Sheet2!$K8307=$B$1,Sheet2!$L8307=1),Sheet2!$I8307+Sheet2!$M8307,IF(Sheet2!$K8307=$B$1,Sheet2!$M8307,0))</f>
        <v>0</v>
      </c>
      <c r="O8307" s="38">
        <f>IF(AND(Sheet2!$K8307=$B$2,Sheet2!$L8307=1),Sheet2!$J8307+Sheet2!$M8307,IF(Sheet2!$K8307=$B$2,Sheet2!$M8307,0))</f>
        <v>0</v>
      </c>
    </row>
    <row r="8308" spans="14:15" x14ac:dyDescent="0.25">
      <c r="N8308" s="38">
        <f>IF(AND(Sheet2!$K8308=$B$1,Sheet2!$L8308=1),Sheet2!$I8308+Sheet2!$M8308,IF(Sheet2!$K8308=$B$1,Sheet2!$M8308,0))</f>
        <v>0</v>
      </c>
      <c r="O8308" s="38">
        <f>IF(AND(Sheet2!$K8308=$B$2,Sheet2!$L8308=1),Sheet2!$J8308+Sheet2!$M8308,IF(Sheet2!$K8308=$B$2,Sheet2!$M8308,0))</f>
        <v>0</v>
      </c>
    </row>
    <row r="8309" spans="14:15" x14ac:dyDescent="0.25">
      <c r="N8309" s="38">
        <f>IF(AND(Sheet2!$K8309=$B$1,Sheet2!$L8309=1),Sheet2!$I8309+Sheet2!$M8309,IF(Sheet2!$K8309=$B$1,Sheet2!$M8309,0))</f>
        <v>0</v>
      </c>
      <c r="O8309" s="38">
        <f>IF(AND(Sheet2!$K8309=$B$2,Sheet2!$L8309=1),Sheet2!$J8309+Sheet2!$M8309,IF(Sheet2!$K8309=$B$2,Sheet2!$M8309,0))</f>
        <v>0</v>
      </c>
    </row>
    <row r="8310" spans="14:15" x14ac:dyDescent="0.25">
      <c r="N8310" s="38">
        <f>IF(AND(Sheet2!$K8310=$B$1,Sheet2!$L8310=1),Sheet2!$I8310+Sheet2!$M8310,IF(Sheet2!$K8310=$B$1,Sheet2!$M8310,0))</f>
        <v>0</v>
      </c>
      <c r="O8310" s="38">
        <f>IF(AND(Sheet2!$K8310=$B$2,Sheet2!$L8310=1),Sheet2!$J8310+Sheet2!$M8310,IF(Sheet2!$K8310=$B$2,Sheet2!$M8310,0))</f>
        <v>0</v>
      </c>
    </row>
    <row r="8311" spans="14:15" x14ac:dyDescent="0.25">
      <c r="N8311" s="38">
        <f>IF(AND(Sheet2!$K8311=$B$1,Sheet2!$L8311=1),Sheet2!$I8311+Sheet2!$M8311,IF(Sheet2!$K8311=$B$1,Sheet2!$M8311,0))</f>
        <v>0</v>
      </c>
      <c r="O8311" s="38">
        <f>IF(AND(Sheet2!$K8311=$B$2,Sheet2!$L8311=1),Sheet2!$J8311+Sheet2!$M8311,IF(Sheet2!$K8311=$B$2,Sheet2!$M8311,0))</f>
        <v>0</v>
      </c>
    </row>
    <row r="8312" spans="14:15" x14ac:dyDescent="0.25">
      <c r="N8312" s="38">
        <f>IF(AND(Sheet2!$K8312=$B$1,Sheet2!$L8312=1),Sheet2!$I8312+Sheet2!$M8312,IF(Sheet2!$K8312=$B$1,Sheet2!$M8312,0))</f>
        <v>0</v>
      </c>
      <c r="O8312" s="38">
        <f>IF(AND(Sheet2!$K8312=$B$2,Sheet2!$L8312=1),Sheet2!$J8312+Sheet2!$M8312,IF(Sheet2!$K8312=$B$2,Sheet2!$M8312,0))</f>
        <v>0</v>
      </c>
    </row>
    <row r="8313" spans="14:15" x14ac:dyDescent="0.25">
      <c r="N8313" s="38">
        <f>IF(AND(Sheet2!$K8313=$B$1,Sheet2!$L8313=1),Sheet2!$I8313+Sheet2!$M8313,IF(Sheet2!$K8313=$B$1,Sheet2!$M8313,0))</f>
        <v>0</v>
      </c>
      <c r="O8313" s="38">
        <f>IF(AND(Sheet2!$K8313=$B$2,Sheet2!$L8313=1),Sheet2!$J8313+Sheet2!$M8313,IF(Sheet2!$K8313=$B$2,Sheet2!$M8313,0))</f>
        <v>0</v>
      </c>
    </row>
    <row r="8314" spans="14:15" x14ac:dyDescent="0.25">
      <c r="N8314" s="38">
        <f>IF(AND(Sheet2!$K8314=$B$1,Sheet2!$L8314=1),Sheet2!$I8314+Sheet2!$M8314,IF(Sheet2!$K8314=$B$1,Sheet2!$M8314,0))</f>
        <v>0</v>
      </c>
      <c r="O8314" s="38">
        <f>IF(AND(Sheet2!$K8314=$B$2,Sheet2!$L8314=1),Sheet2!$J8314+Sheet2!$M8314,IF(Sheet2!$K8314=$B$2,Sheet2!$M8314,0))</f>
        <v>0</v>
      </c>
    </row>
    <row r="8315" spans="14:15" x14ac:dyDescent="0.25">
      <c r="N8315" s="38">
        <f>IF(AND(Sheet2!$K8315=$B$1,Sheet2!$L8315=1),Sheet2!$I8315+Sheet2!$M8315,IF(Sheet2!$K8315=$B$1,Sheet2!$M8315,0))</f>
        <v>0</v>
      </c>
      <c r="O8315" s="38">
        <f>IF(AND(Sheet2!$K8315=$B$2,Sheet2!$L8315=1),Sheet2!$J8315+Sheet2!$M8315,IF(Sheet2!$K8315=$B$2,Sheet2!$M8315,0))</f>
        <v>0</v>
      </c>
    </row>
    <row r="8316" spans="14:15" x14ac:dyDescent="0.25">
      <c r="N8316" s="38">
        <f>IF(AND(Sheet2!$K8316=$B$1,Sheet2!$L8316=1),Sheet2!$I8316+Sheet2!$M8316,IF(Sheet2!$K8316=$B$1,Sheet2!$M8316,0))</f>
        <v>0</v>
      </c>
      <c r="O8316" s="38">
        <f>IF(AND(Sheet2!$K8316=$B$2,Sheet2!$L8316=1),Sheet2!$J8316+Sheet2!$M8316,IF(Sheet2!$K8316=$B$2,Sheet2!$M8316,0))</f>
        <v>0</v>
      </c>
    </row>
    <row r="8317" spans="14:15" x14ac:dyDescent="0.25">
      <c r="N8317" s="38">
        <f>IF(AND(Sheet2!$K8317=$B$1,Sheet2!$L8317=1),Sheet2!$I8317+Sheet2!$M8317,IF(Sheet2!$K8317=$B$1,Sheet2!$M8317,0))</f>
        <v>0</v>
      </c>
      <c r="O8317" s="38">
        <f>IF(AND(Sheet2!$K8317=$B$2,Sheet2!$L8317=1),Sheet2!$J8317+Sheet2!$M8317,IF(Sheet2!$K8317=$B$2,Sheet2!$M8317,0))</f>
        <v>0</v>
      </c>
    </row>
    <row r="8318" spans="14:15" x14ac:dyDescent="0.25">
      <c r="N8318" s="38">
        <f>IF(AND(Sheet2!$K8318=$B$1,Sheet2!$L8318=1),Sheet2!$I8318+Sheet2!$M8318,IF(Sheet2!$K8318=$B$1,Sheet2!$M8318,0))</f>
        <v>0</v>
      </c>
      <c r="O8318" s="38">
        <f>IF(AND(Sheet2!$K8318=$B$2,Sheet2!$L8318=1),Sheet2!$J8318+Sheet2!$M8318,IF(Sheet2!$K8318=$B$2,Sheet2!$M8318,0))</f>
        <v>0</v>
      </c>
    </row>
    <row r="8319" spans="14:15" x14ac:dyDescent="0.25">
      <c r="N8319" s="38">
        <f>IF(AND(Sheet2!$K8319=$B$1,Sheet2!$L8319=1),Sheet2!$I8319+Sheet2!$M8319,IF(Sheet2!$K8319=$B$1,Sheet2!$M8319,0))</f>
        <v>0</v>
      </c>
      <c r="O8319" s="38">
        <f>IF(AND(Sheet2!$K8319=$B$2,Sheet2!$L8319=1),Sheet2!$J8319+Sheet2!$M8319,IF(Sheet2!$K8319=$B$2,Sheet2!$M8319,0))</f>
        <v>0</v>
      </c>
    </row>
    <row r="8320" spans="14:15" x14ac:dyDescent="0.25">
      <c r="N8320" s="38">
        <f>IF(AND(Sheet2!$K8320=$B$1,Sheet2!$L8320=1),Sheet2!$I8320+Sheet2!$M8320,IF(Sheet2!$K8320=$B$1,Sheet2!$M8320,0))</f>
        <v>0</v>
      </c>
      <c r="O8320" s="38">
        <f>IF(AND(Sheet2!$K8320=$B$2,Sheet2!$L8320=1),Sheet2!$J8320+Sheet2!$M8320,IF(Sheet2!$K8320=$B$2,Sheet2!$M8320,0))</f>
        <v>0</v>
      </c>
    </row>
    <row r="8321" spans="14:15" x14ac:dyDescent="0.25">
      <c r="N8321" s="38">
        <f>IF(AND(Sheet2!$K8321=$B$1,Sheet2!$L8321=1),Sheet2!$I8321+Sheet2!$M8321,IF(Sheet2!$K8321=$B$1,Sheet2!$M8321,0))</f>
        <v>0</v>
      </c>
      <c r="O8321" s="38">
        <f>IF(AND(Sheet2!$K8321=$B$2,Sheet2!$L8321=1),Sheet2!$J8321+Sheet2!$M8321,IF(Sheet2!$K8321=$B$2,Sheet2!$M8321,0))</f>
        <v>0</v>
      </c>
    </row>
    <row r="8322" spans="14:15" x14ac:dyDescent="0.25">
      <c r="N8322" s="38">
        <f>IF(AND(Sheet2!$K8322=$B$1,Sheet2!$L8322=1),Sheet2!$I8322+Sheet2!$M8322,IF(Sheet2!$K8322=$B$1,Sheet2!$M8322,0))</f>
        <v>0</v>
      </c>
      <c r="O8322" s="38">
        <f>IF(AND(Sheet2!$K8322=$B$2,Sheet2!$L8322=1),Sheet2!$J8322+Sheet2!$M8322,IF(Sheet2!$K8322=$B$2,Sheet2!$M8322,0))</f>
        <v>0</v>
      </c>
    </row>
    <row r="8323" spans="14:15" x14ac:dyDescent="0.25">
      <c r="N8323" s="38">
        <f>IF(AND(Sheet2!$K8323=$B$1,Sheet2!$L8323=1),Sheet2!$I8323+Sheet2!$M8323,IF(Sheet2!$K8323=$B$1,Sheet2!$M8323,0))</f>
        <v>0</v>
      </c>
      <c r="O8323" s="38">
        <f>IF(AND(Sheet2!$K8323=$B$2,Sheet2!$L8323=1),Sheet2!$J8323+Sheet2!$M8323,IF(Sheet2!$K8323=$B$2,Sheet2!$M8323,0))</f>
        <v>0</v>
      </c>
    </row>
    <row r="8324" spans="14:15" x14ac:dyDescent="0.25">
      <c r="N8324" s="38">
        <f>IF(AND(Sheet2!$K8324=$B$1,Sheet2!$L8324=1),Sheet2!$I8324+Sheet2!$M8324,IF(Sheet2!$K8324=$B$1,Sheet2!$M8324,0))</f>
        <v>0</v>
      </c>
      <c r="O8324" s="38">
        <f>IF(AND(Sheet2!$K8324=$B$2,Sheet2!$L8324=1),Sheet2!$J8324+Sheet2!$M8324,IF(Sheet2!$K8324=$B$2,Sheet2!$M8324,0))</f>
        <v>0</v>
      </c>
    </row>
    <row r="8325" spans="14:15" x14ac:dyDescent="0.25">
      <c r="N8325" s="38">
        <f>IF(AND(Sheet2!$K8325=$B$1,Sheet2!$L8325=1),Sheet2!$I8325+Sheet2!$M8325,IF(Sheet2!$K8325=$B$1,Sheet2!$M8325,0))</f>
        <v>0</v>
      </c>
      <c r="O8325" s="38">
        <f>IF(AND(Sheet2!$K8325=$B$2,Sheet2!$L8325=1),Sheet2!$J8325+Sheet2!$M8325,IF(Sheet2!$K8325=$B$2,Sheet2!$M8325,0))</f>
        <v>0</v>
      </c>
    </row>
    <row r="8326" spans="14:15" x14ac:dyDescent="0.25">
      <c r="N8326" s="38">
        <f>IF(AND(Sheet2!$K8326=$B$1,Sheet2!$L8326=1),Sheet2!$I8326+Sheet2!$M8326,IF(Sheet2!$K8326=$B$1,Sheet2!$M8326,0))</f>
        <v>0</v>
      </c>
      <c r="O8326" s="38">
        <f>IF(AND(Sheet2!$K8326=$B$2,Sheet2!$L8326=1),Sheet2!$J8326+Sheet2!$M8326,IF(Sheet2!$K8326=$B$2,Sheet2!$M8326,0))</f>
        <v>0</v>
      </c>
    </row>
    <row r="8327" spans="14:15" x14ac:dyDescent="0.25">
      <c r="N8327" s="38">
        <f>IF(AND(Sheet2!$K8327=$B$1,Sheet2!$L8327=1),Sheet2!$I8327+Sheet2!$M8327,IF(Sheet2!$K8327=$B$1,Sheet2!$M8327,0))</f>
        <v>0</v>
      </c>
      <c r="O8327" s="38">
        <f>IF(AND(Sheet2!$K8327=$B$2,Sheet2!$L8327=1),Sheet2!$J8327+Sheet2!$M8327,IF(Sheet2!$K8327=$B$2,Sheet2!$M8327,0))</f>
        <v>0</v>
      </c>
    </row>
    <row r="8328" spans="14:15" x14ac:dyDescent="0.25">
      <c r="N8328" s="38">
        <f>IF(AND(Sheet2!$K8328=$B$1,Sheet2!$L8328=1),Sheet2!$I8328+Sheet2!$M8328,IF(Sheet2!$K8328=$B$1,Sheet2!$M8328,0))</f>
        <v>0</v>
      </c>
      <c r="O8328" s="38">
        <f>IF(AND(Sheet2!$K8328=$B$2,Sheet2!$L8328=1),Sheet2!$J8328+Sheet2!$M8328,IF(Sheet2!$K8328=$B$2,Sheet2!$M8328,0))</f>
        <v>0</v>
      </c>
    </row>
    <row r="8329" spans="14:15" x14ac:dyDescent="0.25">
      <c r="N8329" s="38">
        <f>IF(AND(Sheet2!$K8329=$B$1,Sheet2!$L8329=1),Sheet2!$I8329+Sheet2!$M8329,IF(Sheet2!$K8329=$B$1,Sheet2!$M8329,0))</f>
        <v>0</v>
      </c>
      <c r="O8329" s="38">
        <f>IF(AND(Sheet2!$K8329=$B$2,Sheet2!$L8329=1),Sheet2!$J8329+Sheet2!$M8329,IF(Sheet2!$K8329=$B$2,Sheet2!$M8329,0))</f>
        <v>0</v>
      </c>
    </row>
    <row r="8330" spans="14:15" x14ac:dyDescent="0.25">
      <c r="N8330" s="38">
        <f>IF(AND(Sheet2!$K8330=$B$1,Sheet2!$L8330=1),Sheet2!$I8330+Sheet2!$M8330,IF(Sheet2!$K8330=$B$1,Sheet2!$M8330,0))</f>
        <v>0</v>
      </c>
      <c r="O8330" s="38">
        <f>IF(AND(Sheet2!$K8330=$B$2,Sheet2!$L8330=1),Sheet2!$J8330+Sheet2!$M8330,IF(Sheet2!$K8330=$B$2,Sheet2!$M8330,0))</f>
        <v>0</v>
      </c>
    </row>
    <row r="8331" spans="14:15" x14ac:dyDescent="0.25">
      <c r="N8331" s="38">
        <f>IF(AND(Sheet2!$K8331=$B$1,Sheet2!$L8331=1),Sheet2!$I8331+Sheet2!$M8331,IF(Sheet2!$K8331=$B$1,Sheet2!$M8331,0))</f>
        <v>0</v>
      </c>
      <c r="O8331" s="38">
        <f>IF(AND(Sheet2!$K8331=$B$2,Sheet2!$L8331=1),Sheet2!$J8331+Sheet2!$M8331,IF(Sheet2!$K8331=$B$2,Sheet2!$M8331,0))</f>
        <v>0</v>
      </c>
    </row>
    <row r="8332" spans="14:15" x14ac:dyDescent="0.25">
      <c r="N8332" s="38">
        <f>IF(AND(Sheet2!$K8332=$B$1,Sheet2!$L8332=1),Sheet2!$I8332+Sheet2!$M8332,IF(Sheet2!$K8332=$B$1,Sheet2!$M8332,0))</f>
        <v>0</v>
      </c>
      <c r="O8332" s="38">
        <f>IF(AND(Sheet2!$K8332=$B$2,Sheet2!$L8332=1),Sheet2!$J8332+Sheet2!$M8332,IF(Sheet2!$K8332=$B$2,Sheet2!$M8332,0))</f>
        <v>0</v>
      </c>
    </row>
    <row r="8333" spans="14:15" x14ac:dyDescent="0.25">
      <c r="N8333" s="38">
        <f>IF(AND(Sheet2!$K8333=$B$1,Sheet2!$L8333=1),Sheet2!$I8333+Sheet2!$M8333,IF(Sheet2!$K8333=$B$1,Sheet2!$M8333,0))</f>
        <v>0</v>
      </c>
      <c r="O8333" s="38">
        <f>IF(AND(Sheet2!$K8333=$B$2,Sheet2!$L8333=1),Sheet2!$J8333+Sheet2!$M8333,IF(Sheet2!$K8333=$B$2,Sheet2!$M8333,0))</f>
        <v>0</v>
      </c>
    </row>
    <row r="8334" spans="14:15" x14ac:dyDescent="0.25">
      <c r="N8334" s="38">
        <f>IF(AND(Sheet2!$K8334=$B$1,Sheet2!$L8334=1),Sheet2!$I8334+Sheet2!$M8334,IF(Sheet2!$K8334=$B$1,Sheet2!$M8334,0))</f>
        <v>0</v>
      </c>
      <c r="O8334" s="38">
        <f>IF(AND(Sheet2!$K8334=$B$2,Sheet2!$L8334=1),Sheet2!$J8334+Sheet2!$M8334,IF(Sheet2!$K8334=$B$2,Sheet2!$M8334,0))</f>
        <v>0</v>
      </c>
    </row>
    <row r="8335" spans="14:15" x14ac:dyDescent="0.25">
      <c r="N8335" s="38">
        <f>IF(AND(Sheet2!$K8335=$B$1,Sheet2!$L8335=1),Sheet2!$I8335+Sheet2!$M8335,IF(Sheet2!$K8335=$B$1,Sheet2!$M8335,0))</f>
        <v>0</v>
      </c>
      <c r="O8335" s="38">
        <f>IF(AND(Sheet2!$K8335=$B$2,Sheet2!$L8335=1),Sheet2!$J8335+Sheet2!$M8335,IF(Sheet2!$K8335=$B$2,Sheet2!$M8335,0))</f>
        <v>0</v>
      </c>
    </row>
    <row r="8336" spans="14:15" x14ac:dyDescent="0.25">
      <c r="N8336" s="38">
        <f>IF(AND(Sheet2!$K8336=$B$1,Sheet2!$L8336=1),Sheet2!$I8336+Sheet2!$M8336,IF(Sheet2!$K8336=$B$1,Sheet2!$M8336,0))</f>
        <v>0</v>
      </c>
      <c r="O8336" s="38">
        <f>IF(AND(Sheet2!$K8336=$B$2,Sheet2!$L8336=1),Sheet2!$J8336+Sheet2!$M8336,IF(Sheet2!$K8336=$B$2,Sheet2!$M8336,0))</f>
        <v>0</v>
      </c>
    </row>
    <row r="8337" spans="14:15" x14ac:dyDescent="0.25">
      <c r="N8337" s="38">
        <f>IF(AND(Sheet2!$K8337=$B$1,Sheet2!$L8337=1),Sheet2!$I8337+Sheet2!$M8337,IF(Sheet2!$K8337=$B$1,Sheet2!$M8337,0))</f>
        <v>0</v>
      </c>
      <c r="O8337" s="38">
        <f>IF(AND(Sheet2!$K8337=$B$2,Sheet2!$L8337=1),Sheet2!$J8337+Sheet2!$M8337,IF(Sheet2!$K8337=$B$2,Sheet2!$M8337,0))</f>
        <v>0</v>
      </c>
    </row>
    <row r="8338" spans="14:15" x14ac:dyDescent="0.25">
      <c r="N8338" s="38">
        <f>IF(AND(Sheet2!$K8338=$B$1,Sheet2!$L8338=1),Sheet2!$I8338+Sheet2!$M8338,IF(Sheet2!$K8338=$B$1,Sheet2!$M8338,0))</f>
        <v>0</v>
      </c>
      <c r="O8338" s="38">
        <f>IF(AND(Sheet2!$K8338=$B$2,Sheet2!$L8338=1),Sheet2!$J8338+Sheet2!$M8338,IF(Sheet2!$K8338=$B$2,Sheet2!$M8338,0))</f>
        <v>0</v>
      </c>
    </row>
    <row r="8339" spans="14:15" x14ac:dyDescent="0.25">
      <c r="N8339" s="38">
        <f>IF(AND(Sheet2!$K8339=$B$1,Sheet2!$L8339=1),Sheet2!$I8339+Sheet2!$M8339,IF(Sheet2!$K8339=$B$1,Sheet2!$M8339,0))</f>
        <v>0</v>
      </c>
      <c r="O8339" s="38">
        <f>IF(AND(Sheet2!$K8339=$B$2,Sheet2!$L8339=1),Sheet2!$J8339+Sheet2!$M8339,IF(Sheet2!$K8339=$B$2,Sheet2!$M8339,0))</f>
        <v>0</v>
      </c>
    </row>
    <row r="8340" spans="14:15" x14ac:dyDescent="0.25">
      <c r="N8340" s="38">
        <f>IF(AND(Sheet2!$K8340=$B$1,Sheet2!$L8340=1),Sheet2!$I8340+Sheet2!$M8340,IF(Sheet2!$K8340=$B$1,Sheet2!$M8340,0))</f>
        <v>0</v>
      </c>
      <c r="O8340" s="38">
        <f>IF(AND(Sheet2!$K8340=$B$2,Sheet2!$L8340=1),Sheet2!$J8340+Sheet2!$M8340,IF(Sheet2!$K8340=$B$2,Sheet2!$M8340,0))</f>
        <v>0</v>
      </c>
    </row>
    <row r="8341" spans="14:15" x14ac:dyDescent="0.25">
      <c r="N8341" s="38">
        <f>IF(AND(Sheet2!$K8341=$B$1,Sheet2!$L8341=1),Sheet2!$I8341+Sheet2!$M8341,IF(Sheet2!$K8341=$B$1,Sheet2!$M8341,0))</f>
        <v>0</v>
      </c>
      <c r="O8341" s="38">
        <f>IF(AND(Sheet2!$K8341=$B$2,Sheet2!$L8341=1),Sheet2!$J8341+Sheet2!$M8341,IF(Sheet2!$K8341=$B$2,Sheet2!$M8341,0))</f>
        <v>0</v>
      </c>
    </row>
    <row r="8342" spans="14:15" x14ac:dyDescent="0.25">
      <c r="N8342" s="38">
        <f>IF(AND(Sheet2!$K8342=$B$1,Sheet2!$L8342=1),Sheet2!$I8342+Sheet2!$M8342,IF(Sheet2!$K8342=$B$1,Sheet2!$M8342,0))</f>
        <v>0</v>
      </c>
      <c r="O8342" s="38">
        <f>IF(AND(Sheet2!$K8342=$B$2,Sheet2!$L8342=1),Sheet2!$J8342+Sheet2!$M8342,IF(Sheet2!$K8342=$B$2,Sheet2!$M8342,0))</f>
        <v>0</v>
      </c>
    </row>
    <row r="8343" spans="14:15" x14ac:dyDescent="0.25">
      <c r="N8343" s="38">
        <f>IF(AND(Sheet2!$K8343=$B$1,Sheet2!$L8343=1),Sheet2!$I8343+Sheet2!$M8343,IF(Sheet2!$K8343=$B$1,Sheet2!$M8343,0))</f>
        <v>0</v>
      </c>
      <c r="O8343" s="38">
        <f>IF(AND(Sheet2!$K8343=$B$2,Sheet2!$L8343=1),Sheet2!$J8343+Sheet2!$M8343,IF(Sheet2!$K8343=$B$2,Sheet2!$M8343,0))</f>
        <v>0</v>
      </c>
    </row>
    <row r="8344" spans="14:15" x14ac:dyDescent="0.25">
      <c r="N8344" s="38">
        <f>IF(AND(Sheet2!$K8344=$B$1,Sheet2!$L8344=1),Sheet2!$I8344+Sheet2!$M8344,IF(Sheet2!$K8344=$B$1,Sheet2!$M8344,0))</f>
        <v>0</v>
      </c>
      <c r="O8344" s="38">
        <f>IF(AND(Sheet2!$K8344=$B$2,Sheet2!$L8344=1),Sheet2!$J8344+Sheet2!$M8344,IF(Sheet2!$K8344=$B$2,Sheet2!$M8344,0))</f>
        <v>0</v>
      </c>
    </row>
    <row r="8345" spans="14:15" x14ac:dyDescent="0.25">
      <c r="N8345" s="38">
        <f>IF(AND(Sheet2!$K8345=$B$1,Sheet2!$L8345=1),Sheet2!$I8345+Sheet2!$M8345,IF(Sheet2!$K8345=$B$1,Sheet2!$M8345,0))</f>
        <v>0</v>
      </c>
      <c r="O8345" s="38">
        <f>IF(AND(Sheet2!$K8345=$B$2,Sheet2!$L8345=1),Sheet2!$J8345+Sheet2!$M8345,IF(Sheet2!$K8345=$B$2,Sheet2!$M8345,0))</f>
        <v>0</v>
      </c>
    </row>
    <row r="8346" spans="14:15" x14ac:dyDescent="0.25">
      <c r="N8346" s="38">
        <f>IF(AND(Sheet2!$K8346=$B$1,Sheet2!$L8346=1),Sheet2!$I8346+Sheet2!$M8346,IF(Sheet2!$K8346=$B$1,Sheet2!$M8346,0))</f>
        <v>0</v>
      </c>
      <c r="O8346" s="38">
        <f>IF(AND(Sheet2!$K8346=$B$2,Sheet2!$L8346=1),Sheet2!$J8346+Sheet2!$M8346,IF(Sheet2!$K8346=$B$2,Sheet2!$M8346,0))</f>
        <v>0</v>
      </c>
    </row>
    <row r="8347" spans="14:15" x14ac:dyDescent="0.25">
      <c r="N8347" s="38">
        <f>IF(AND(Sheet2!$K8347=$B$1,Sheet2!$L8347=1),Sheet2!$I8347+Sheet2!$M8347,IF(Sheet2!$K8347=$B$1,Sheet2!$M8347,0))</f>
        <v>0</v>
      </c>
      <c r="O8347" s="38">
        <f>IF(AND(Sheet2!$K8347=$B$2,Sheet2!$L8347=1),Sheet2!$J8347+Sheet2!$M8347,IF(Sheet2!$K8347=$B$2,Sheet2!$M8347,0))</f>
        <v>0</v>
      </c>
    </row>
    <row r="8348" spans="14:15" x14ac:dyDescent="0.25">
      <c r="N8348" s="38">
        <f>IF(AND(Sheet2!$K8348=$B$1,Sheet2!$L8348=1),Sheet2!$I8348+Sheet2!$M8348,IF(Sheet2!$K8348=$B$1,Sheet2!$M8348,0))</f>
        <v>0</v>
      </c>
      <c r="O8348" s="38">
        <f>IF(AND(Sheet2!$K8348=$B$2,Sheet2!$L8348=1),Sheet2!$J8348+Sheet2!$M8348,IF(Sheet2!$K8348=$B$2,Sheet2!$M8348,0))</f>
        <v>0</v>
      </c>
    </row>
    <row r="8349" spans="14:15" x14ac:dyDescent="0.25">
      <c r="N8349" s="38">
        <f>IF(AND(Sheet2!$K8349=$B$1,Sheet2!$L8349=1),Sheet2!$I8349+Sheet2!$M8349,IF(Sheet2!$K8349=$B$1,Sheet2!$M8349,0))</f>
        <v>0</v>
      </c>
      <c r="O8349" s="38">
        <f>IF(AND(Sheet2!$K8349=$B$2,Sheet2!$L8349=1),Sheet2!$J8349+Sheet2!$M8349,IF(Sheet2!$K8349=$B$2,Sheet2!$M8349,0))</f>
        <v>0</v>
      </c>
    </row>
    <row r="8350" spans="14:15" x14ac:dyDescent="0.25">
      <c r="N8350" s="38">
        <f>IF(AND(Sheet2!$K8350=$B$1,Sheet2!$L8350=1),Sheet2!$I8350+Sheet2!$M8350,IF(Sheet2!$K8350=$B$1,Sheet2!$M8350,0))</f>
        <v>0</v>
      </c>
      <c r="O8350" s="38">
        <f>IF(AND(Sheet2!$K8350=$B$2,Sheet2!$L8350=1),Sheet2!$J8350+Sheet2!$M8350,IF(Sheet2!$K8350=$B$2,Sheet2!$M8350,0))</f>
        <v>0</v>
      </c>
    </row>
    <row r="8351" spans="14:15" x14ac:dyDescent="0.25">
      <c r="N8351" s="38">
        <f>IF(AND(Sheet2!$K8351=$B$1,Sheet2!$L8351=1),Sheet2!$I8351+Sheet2!$M8351,IF(Sheet2!$K8351=$B$1,Sheet2!$M8351,0))</f>
        <v>0</v>
      </c>
      <c r="O8351" s="38">
        <f>IF(AND(Sheet2!$K8351=$B$2,Sheet2!$L8351=1),Sheet2!$J8351+Sheet2!$M8351,IF(Sheet2!$K8351=$B$2,Sheet2!$M8351,0))</f>
        <v>0</v>
      </c>
    </row>
    <row r="8352" spans="14:15" x14ac:dyDescent="0.25">
      <c r="N8352" s="38">
        <f>IF(AND(Sheet2!$K8352=$B$1,Sheet2!$L8352=1),Sheet2!$I8352+Sheet2!$M8352,IF(Sheet2!$K8352=$B$1,Sheet2!$M8352,0))</f>
        <v>0</v>
      </c>
      <c r="O8352" s="38">
        <f>IF(AND(Sheet2!$K8352=$B$2,Sheet2!$L8352=1),Sheet2!$J8352+Sheet2!$M8352,IF(Sheet2!$K8352=$B$2,Sheet2!$M8352,0))</f>
        <v>0</v>
      </c>
    </row>
    <row r="8353" spans="14:15" x14ac:dyDescent="0.25">
      <c r="N8353" s="38">
        <f>IF(AND(Sheet2!$K8353=$B$1,Sheet2!$L8353=1),Sheet2!$I8353+Sheet2!$M8353,IF(Sheet2!$K8353=$B$1,Sheet2!$M8353,0))</f>
        <v>0</v>
      </c>
      <c r="O8353" s="38">
        <f>IF(AND(Sheet2!$K8353=$B$2,Sheet2!$L8353=1),Sheet2!$J8353+Sheet2!$M8353,IF(Sheet2!$K8353=$B$2,Sheet2!$M8353,0))</f>
        <v>0</v>
      </c>
    </row>
    <row r="8354" spans="14:15" x14ac:dyDescent="0.25">
      <c r="N8354" s="38">
        <f>IF(AND(Sheet2!$K8354=$B$1,Sheet2!$L8354=1),Sheet2!$I8354+Sheet2!$M8354,IF(Sheet2!$K8354=$B$1,Sheet2!$M8354,0))</f>
        <v>0</v>
      </c>
      <c r="O8354" s="38">
        <f>IF(AND(Sheet2!$K8354=$B$2,Sheet2!$L8354=1),Sheet2!$J8354+Sheet2!$M8354,IF(Sheet2!$K8354=$B$2,Sheet2!$M8354,0))</f>
        <v>0</v>
      </c>
    </row>
    <row r="8355" spans="14:15" x14ac:dyDescent="0.25">
      <c r="N8355" s="38">
        <f>IF(AND(Sheet2!$K8355=$B$1,Sheet2!$L8355=1),Sheet2!$I8355+Sheet2!$M8355,IF(Sheet2!$K8355=$B$1,Sheet2!$M8355,0))</f>
        <v>0</v>
      </c>
      <c r="O8355" s="38">
        <f>IF(AND(Sheet2!$K8355=$B$2,Sheet2!$L8355=1),Sheet2!$J8355+Sheet2!$M8355,IF(Sheet2!$K8355=$B$2,Sheet2!$M8355,0))</f>
        <v>0</v>
      </c>
    </row>
    <row r="8356" spans="14:15" x14ac:dyDescent="0.25">
      <c r="N8356" s="38">
        <f>IF(AND(Sheet2!$K8356=$B$1,Sheet2!$L8356=1),Sheet2!$I8356+Sheet2!$M8356,IF(Sheet2!$K8356=$B$1,Sheet2!$M8356,0))</f>
        <v>0</v>
      </c>
      <c r="O8356" s="38">
        <f>IF(AND(Sheet2!$K8356=$B$2,Sheet2!$L8356=1),Sheet2!$J8356+Sheet2!$M8356,IF(Sheet2!$K8356=$B$2,Sheet2!$M8356,0))</f>
        <v>0</v>
      </c>
    </row>
    <row r="8357" spans="14:15" x14ac:dyDescent="0.25">
      <c r="N8357" s="38">
        <f>IF(AND(Sheet2!$K8357=$B$1,Sheet2!$L8357=1),Sheet2!$I8357+Sheet2!$M8357,IF(Sheet2!$K8357=$B$1,Sheet2!$M8357,0))</f>
        <v>0</v>
      </c>
      <c r="O8357" s="38">
        <f>IF(AND(Sheet2!$K8357=$B$2,Sheet2!$L8357=1),Sheet2!$J8357+Sheet2!$M8357,IF(Sheet2!$K8357=$B$2,Sheet2!$M8357,0))</f>
        <v>0</v>
      </c>
    </row>
    <row r="8358" spans="14:15" x14ac:dyDescent="0.25">
      <c r="N8358" s="38">
        <f>IF(AND(Sheet2!$K8358=$B$1,Sheet2!$L8358=1),Sheet2!$I8358+Sheet2!$M8358,IF(Sheet2!$K8358=$B$1,Sheet2!$M8358,0))</f>
        <v>0</v>
      </c>
      <c r="O8358" s="38">
        <f>IF(AND(Sheet2!$K8358=$B$2,Sheet2!$L8358=1),Sheet2!$J8358+Sheet2!$M8358,IF(Sheet2!$K8358=$B$2,Sheet2!$M8358,0))</f>
        <v>0</v>
      </c>
    </row>
    <row r="8359" spans="14:15" x14ac:dyDescent="0.25">
      <c r="N8359" s="38">
        <f>IF(AND(Sheet2!$K8359=$B$1,Sheet2!$L8359=1),Sheet2!$I8359+Sheet2!$M8359,IF(Sheet2!$K8359=$B$1,Sheet2!$M8359,0))</f>
        <v>0</v>
      </c>
      <c r="O8359" s="38">
        <f>IF(AND(Sheet2!$K8359=$B$2,Sheet2!$L8359=1),Sheet2!$J8359+Sheet2!$M8359,IF(Sheet2!$K8359=$B$2,Sheet2!$M8359,0))</f>
        <v>0</v>
      </c>
    </row>
    <row r="8360" spans="14:15" x14ac:dyDescent="0.25">
      <c r="N8360" s="38">
        <f>IF(AND(Sheet2!$K8360=$B$1,Sheet2!$L8360=1),Sheet2!$I8360+Sheet2!$M8360,IF(Sheet2!$K8360=$B$1,Sheet2!$M8360,0))</f>
        <v>0</v>
      </c>
      <c r="O8360" s="38">
        <f>IF(AND(Sheet2!$K8360=$B$2,Sheet2!$L8360=1),Sheet2!$J8360+Sheet2!$M8360,IF(Sheet2!$K8360=$B$2,Sheet2!$M8360,0))</f>
        <v>0</v>
      </c>
    </row>
    <row r="8361" spans="14:15" x14ac:dyDescent="0.25">
      <c r="N8361" s="38">
        <f>IF(AND(Sheet2!$K8361=$B$1,Sheet2!$L8361=1),Sheet2!$I8361+Sheet2!$M8361,IF(Sheet2!$K8361=$B$1,Sheet2!$M8361,0))</f>
        <v>0</v>
      </c>
      <c r="O8361" s="38">
        <f>IF(AND(Sheet2!$K8361=$B$2,Sheet2!$L8361=1),Sheet2!$J8361+Sheet2!$M8361,IF(Sheet2!$K8361=$B$2,Sheet2!$M8361,0))</f>
        <v>0</v>
      </c>
    </row>
    <row r="8362" spans="14:15" x14ac:dyDescent="0.25">
      <c r="N8362" s="38">
        <f>IF(AND(Sheet2!$K8362=$B$1,Sheet2!$L8362=1),Sheet2!$I8362+Sheet2!$M8362,IF(Sheet2!$K8362=$B$1,Sheet2!$M8362,0))</f>
        <v>0</v>
      </c>
      <c r="O8362" s="38">
        <f>IF(AND(Sheet2!$K8362=$B$2,Sheet2!$L8362=1),Sheet2!$J8362+Sheet2!$M8362,IF(Sheet2!$K8362=$B$2,Sheet2!$M8362,0))</f>
        <v>0</v>
      </c>
    </row>
    <row r="8363" spans="14:15" x14ac:dyDescent="0.25">
      <c r="N8363" s="38">
        <f>IF(AND(Sheet2!$K8363=$B$1,Sheet2!$L8363=1),Sheet2!$I8363+Sheet2!$M8363,IF(Sheet2!$K8363=$B$1,Sheet2!$M8363,0))</f>
        <v>0</v>
      </c>
      <c r="O8363" s="38">
        <f>IF(AND(Sheet2!$K8363=$B$2,Sheet2!$L8363=1),Sheet2!$J8363+Sheet2!$M8363,IF(Sheet2!$K8363=$B$2,Sheet2!$M8363,0))</f>
        <v>0</v>
      </c>
    </row>
    <row r="8364" spans="14:15" x14ac:dyDescent="0.25">
      <c r="N8364" s="38">
        <f>IF(AND(Sheet2!$K8364=$B$1,Sheet2!$L8364=1),Sheet2!$I8364+Sheet2!$M8364,IF(Sheet2!$K8364=$B$1,Sheet2!$M8364,0))</f>
        <v>0</v>
      </c>
      <c r="O8364" s="38">
        <f>IF(AND(Sheet2!$K8364=$B$2,Sheet2!$L8364=1),Sheet2!$J8364+Sheet2!$M8364,IF(Sheet2!$K8364=$B$2,Sheet2!$M8364,0))</f>
        <v>0</v>
      </c>
    </row>
    <row r="8365" spans="14:15" x14ac:dyDescent="0.25">
      <c r="N8365" s="38">
        <f>IF(AND(Sheet2!$K8365=$B$1,Sheet2!$L8365=1),Sheet2!$I8365+Sheet2!$M8365,IF(Sheet2!$K8365=$B$1,Sheet2!$M8365,0))</f>
        <v>0</v>
      </c>
      <c r="O8365" s="38">
        <f>IF(AND(Sheet2!$K8365=$B$2,Sheet2!$L8365=1),Sheet2!$J8365+Sheet2!$M8365,IF(Sheet2!$K8365=$B$2,Sheet2!$M8365,0))</f>
        <v>0</v>
      </c>
    </row>
    <row r="8366" spans="14:15" x14ac:dyDescent="0.25">
      <c r="N8366" s="38">
        <f>IF(AND(Sheet2!$K8366=$B$1,Sheet2!$L8366=1),Sheet2!$I8366+Sheet2!$M8366,IF(Sheet2!$K8366=$B$1,Sheet2!$M8366,0))</f>
        <v>0</v>
      </c>
      <c r="O8366" s="38">
        <f>IF(AND(Sheet2!$K8366=$B$2,Sheet2!$L8366=1),Sheet2!$J8366+Sheet2!$M8366,IF(Sheet2!$K8366=$B$2,Sheet2!$M8366,0))</f>
        <v>0</v>
      </c>
    </row>
    <row r="8367" spans="14:15" x14ac:dyDescent="0.25">
      <c r="N8367" s="38">
        <f>IF(AND(Sheet2!$K8367=$B$1,Sheet2!$L8367=1),Sheet2!$I8367+Sheet2!$M8367,IF(Sheet2!$K8367=$B$1,Sheet2!$M8367,0))</f>
        <v>0</v>
      </c>
      <c r="O8367" s="38">
        <f>IF(AND(Sheet2!$K8367=$B$2,Sheet2!$L8367=1),Sheet2!$J8367+Sheet2!$M8367,IF(Sheet2!$K8367=$B$2,Sheet2!$M8367,0))</f>
        <v>0</v>
      </c>
    </row>
    <row r="8368" spans="14:15" x14ac:dyDescent="0.25">
      <c r="N8368" s="38">
        <f>IF(AND(Sheet2!$K8368=$B$1,Sheet2!$L8368=1),Sheet2!$I8368+Sheet2!$M8368,IF(Sheet2!$K8368=$B$1,Sheet2!$M8368,0))</f>
        <v>0</v>
      </c>
      <c r="O8368" s="38">
        <f>IF(AND(Sheet2!$K8368=$B$2,Sheet2!$L8368=1),Sheet2!$J8368+Sheet2!$M8368,IF(Sheet2!$K8368=$B$2,Sheet2!$M8368,0))</f>
        <v>0</v>
      </c>
    </row>
    <row r="8369" spans="14:15" x14ac:dyDescent="0.25">
      <c r="N8369" s="38">
        <f>IF(AND(Sheet2!$K8369=$B$1,Sheet2!$L8369=1),Sheet2!$I8369+Sheet2!$M8369,IF(Sheet2!$K8369=$B$1,Sheet2!$M8369,0))</f>
        <v>0</v>
      </c>
      <c r="O8369" s="38">
        <f>IF(AND(Sheet2!$K8369=$B$2,Sheet2!$L8369=1),Sheet2!$J8369+Sheet2!$M8369,IF(Sheet2!$K8369=$B$2,Sheet2!$M8369,0))</f>
        <v>0</v>
      </c>
    </row>
    <row r="8370" spans="14:15" x14ac:dyDescent="0.25">
      <c r="N8370" s="38">
        <f>IF(AND(Sheet2!$K8370=$B$1,Sheet2!$L8370=1),Sheet2!$I8370+Sheet2!$M8370,IF(Sheet2!$K8370=$B$1,Sheet2!$M8370,0))</f>
        <v>0</v>
      </c>
      <c r="O8370" s="38">
        <f>IF(AND(Sheet2!$K8370=$B$2,Sheet2!$L8370=1),Sheet2!$J8370+Sheet2!$M8370,IF(Sheet2!$K8370=$B$2,Sheet2!$M8370,0))</f>
        <v>0</v>
      </c>
    </row>
    <row r="8371" spans="14:15" x14ac:dyDescent="0.25">
      <c r="N8371" s="38">
        <f>IF(AND(Sheet2!$K8371=$B$1,Sheet2!$L8371=1),Sheet2!$I8371+Sheet2!$M8371,IF(Sheet2!$K8371=$B$1,Sheet2!$M8371,0))</f>
        <v>0</v>
      </c>
      <c r="O8371" s="38">
        <f>IF(AND(Sheet2!$K8371=$B$2,Sheet2!$L8371=1),Sheet2!$J8371+Sheet2!$M8371,IF(Sheet2!$K8371=$B$2,Sheet2!$M8371,0))</f>
        <v>0</v>
      </c>
    </row>
    <row r="8372" spans="14:15" x14ac:dyDescent="0.25">
      <c r="N8372" s="38">
        <f>IF(AND(Sheet2!$K8372=$B$1,Sheet2!$L8372=1),Sheet2!$I8372+Sheet2!$M8372,IF(Sheet2!$K8372=$B$1,Sheet2!$M8372,0))</f>
        <v>0</v>
      </c>
      <c r="O8372" s="38">
        <f>IF(AND(Sheet2!$K8372=$B$2,Sheet2!$L8372=1),Sheet2!$J8372+Sheet2!$M8372,IF(Sheet2!$K8372=$B$2,Sheet2!$M8372,0))</f>
        <v>0</v>
      </c>
    </row>
    <row r="8373" spans="14:15" x14ac:dyDescent="0.25">
      <c r="N8373" s="38">
        <f>IF(AND(Sheet2!$K8373=$B$1,Sheet2!$L8373=1),Sheet2!$I8373+Sheet2!$M8373,IF(Sheet2!$K8373=$B$1,Sheet2!$M8373,0))</f>
        <v>0</v>
      </c>
      <c r="O8373" s="38">
        <f>IF(AND(Sheet2!$K8373=$B$2,Sheet2!$L8373=1),Sheet2!$J8373+Sheet2!$M8373,IF(Sheet2!$K8373=$B$2,Sheet2!$M8373,0))</f>
        <v>0</v>
      </c>
    </row>
    <row r="8374" spans="14:15" x14ac:dyDescent="0.25">
      <c r="N8374" s="38">
        <f>IF(AND(Sheet2!$K8374=$B$1,Sheet2!$L8374=1),Sheet2!$I8374+Sheet2!$M8374,IF(Sheet2!$K8374=$B$1,Sheet2!$M8374,0))</f>
        <v>0</v>
      </c>
      <c r="O8374" s="38">
        <f>IF(AND(Sheet2!$K8374=$B$2,Sheet2!$L8374=1),Sheet2!$J8374+Sheet2!$M8374,IF(Sheet2!$K8374=$B$2,Sheet2!$M8374,0))</f>
        <v>0</v>
      </c>
    </row>
    <row r="8375" spans="14:15" x14ac:dyDescent="0.25">
      <c r="N8375" s="38">
        <f>IF(AND(Sheet2!$K8375=$B$1,Sheet2!$L8375=1),Sheet2!$I8375+Sheet2!$M8375,IF(Sheet2!$K8375=$B$1,Sheet2!$M8375,0))</f>
        <v>0</v>
      </c>
      <c r="O8375" s="38">
        <f>IF(AND(Sheet2!$K8375=$B$2,Sheet2!$L8375=1),Sheet2!$J8375+Sheet2!$M8375,IF(Sheet2!$K8375=$B$2,Sheet2!$M8375,0))</f>
        <v>0</v>
      </c>
    </row>
    <row r="8376" spans="14:15" x14ac:dyDescent="0.25">
      <c r="N8376" s="38">
        <f>IF(AND(Sheet2!$K8376=$B$1,Sheet2!$L8376=1),Sheet2!$I8376+Sheet2!$M8376,IF(Sheet2!$K8376=$B$1,Sheet2!$M8376,0))</f>
        <v>0</v>
      </c>
      <c r="O8376" s="38">
        <f>IF(AND(Sheet2!$K8376=$B$2,Sheet2!$L8376=1),Sheet2!$J8376+Sheet2!$M8376,IF(Sheet2!$K8376=$B$2,Sheet2!$M8376,0))</f>
        <v>0</v>
      </c>
    </row>
    <row r="8377" spans="14:15" x14ac:dyDescent="0.25">
      <c r="N8377" s="38">
        <f>IF(AND(Sheet2!$K8377=$B$1,Sheet2!$L8377=1),Sheet2!$I8377+Sheet2!$M8377,IF(Sheet2!$K8377=$B$1,Sheet2!$M8377,0))</f>
        <v>0</v>
      </c>
      <c r="O8377" s="38">
        <f>IF(AND(Sheet2!$K8377=$B$2,Sheet2!$L8377=1),Sheet2!$J8377+Sheet2!$M8377,IF(Sheet2!$K8377=$B$2,Sheet2!$M8377,0))</f>
        <v>0</v>
      </c>
    </row>
    <row r="8378" spans="14:15" x14ac:dyDescent="0.25">
      <c r="N8378" s="38">
        <f>IF(AND(Sheet2!$K8378=$B$1,Sheet2!$L8378=1),Sheet2!$I8378+Sheet2!$M8378,IF(Sheet2!$K8378=$B$1,Sheet2!$M8378,0))</f>
        <v>0</v>
      </c>
      <c r="O8378" s="38">
        <f>IF(AND(Sheet2!$K8378=$B$2,Sheet2!$L8378=1),Sheet2!$J8378+Sheet2!$M8378,IF(Sheet2!$K8378=$B$2,Sheet2!$M8378,0))</f>
        <v>0</v>
      </c>
    </row>
    <row r="8379" spans="14:15" x14ac:dyDescent="0.25">
      <c r="N8379" s="38">
        <f>IF(AND(Sheet2!$K8379=$B$1,Sheet2!$L8379=1),Sheet2!$I8379+Sheet2!$M8379,IF(Sheet2!$K8379=$B$1,Sheet2!$M8379,0))</f>
        <v>0</v>
      </c>
      <c r="O8379" s="38">
        <f>IF(AND(Sheet2!$K8379=$B$2,Sheet2!$L8379=1),Sheet2!$J8379+Sheet2!$M8379,IF(Sheet2!$K8379=$B$2,Sheet2!$M8379,0))</f>
        <v>0</v>
      </c>
    </row>
    <row r="8380" spans="14:15" x14ac:dyDescent="0.25">
      <c r="N8380" s="38">
        <f>IF(AND(Sheet2!$K8380=$B$1,Sheet2!$L8380=1),Sheet2!$I8380+Sheet2!$M8380,IF(Sheet2!$K8380=$B$1,Sheet2!$M8380,0))</f>
        <v>0</v>
      </c>
      <c r="O8380" s="38">
        <f>IF(AND(Sheet2!$K8380=$B$2,Sheet2!$L8380=1),Sheet2!$J8380+Sheet2!$M8380,IF(Sheet2!$K8380=$B$2,Sheet2!$M8380,0))</f>
        <v>0</v>
      </c>
    </row>
    <row r="8381" spans="14:15" x14ac:dyDescent="0.25">
      <c r="N8381" s="38">
        <f>IF(AND(Sheet2!$K8381=$B$1,Sheet2!$L8381=1),Sheet2!$I8381+Sheet2!$M8381,IF(Sheet2!$K8381=$B$1,Sheet2!$M8381,0))</f>
        <v>0</v>
      </c>
      <c r="O8381" s="38">
        <f>IF(AND(Sheet2!$K8381=$B$2,Sheet2!$L8381=1),Sheet2!$J8381+Sheet2!$M8381,IF(Sheet2!$K8381=$B$2,Sheet2!$M8381,0))</f>
        <v>0</v>
      </c>
    </row>
    <row r="8382" spans="14:15" x14ac:dyDescent="0.25">
      <c r="N8382" s="38">
        <f>IF(AND(Sheet2!$K8382=$B$1,Sheet2!$L8382=1),Sheet2!$I8382+Sheet2!$M8382,IF(Sheet2!$K8382=$B$1,Sheet2!$M8382,0))</f>
        <v>0</v>
      </c>
      <c r="O8382" s="38">
        <f>IF(AND(Sheet2!$K8382=$B$2,Sheet2!$L8382=1),Sheet2!$J8382+Sheet2!$M8382,IF(Sheet2!$K8382=$B$2,Sheet2!$M8382,0))</f>
        <v>0</v>
      </c>
    </row>
    <row r="8383" spans="14:15" x14ac:dyDescent="0.25">
      <c r="N8383" s="38">
        <f>IF(AND(Sheet2!$K8383=$B$1,Sheet2!$L8383=1),Sheet2!$I8383+Sheet2!$M8383,IF(Sheet2!$K8383=$B$1,Sheet2!$M8383,0))</f>
        <v>0</v>
      </c>
      <c r="O8383" s="38">
        <f>IF(AND(Sheet2!$K8383=$B$2,Sheet2!$L8383=1),Sheet2!$J8383+Sheet2!$M8383,IF(Sheet2!$K8383=$B$2,Sheet2!$M8383,0))</f>
        <v>0</v>
      </c>
    </row>
    <row r="8384" spans="14:15" x14ac:dyDescent="0.25">
      <c r="N8384" s="38">
        <f>IF(AND(Sheet2!$K8384=$B$1,Sheet2!$L8384=1),Sheet2!$I8384+Sheet2!$M8384,IF(Sheet2!$K8384=$B$1,Sheet2!$M8384,0))</f>
        <v>0</v>
      </c>
      <c r="O8384" s="38">
        <f>IF(AND(Sheet2!$K8384=$B$2,Sheet2!$L8384=1),Sheet2!$J8384+Sheet2!$M8384,IF(Sheet2!$K8384=$B$2,Sheet2!$M8384,0))</f>
        <v>0</v>
      </c>
    </row>
    <row r="8385" spans="14:15" x14ac:dyDescent="0.25">
      <c r="N8385" s="38">
        <f>IF(AND(Sheet2!$K8385=$B$1,Sheet2!$L8385=1),Sheet2!$I8385+Sheet2!$M8385,IF(Sheet2!$K8385=$B$1,Sheet2!$M8385,0))</f>
        <v>0</v>
      </c>
      <c r="O8385" s="38">
        <f>IF(AND(Sheet2!$K8385=$B$2,Sheet2!$L8385=1),Sheet2!$J8385+Sheet2!$M8385,IF(Sheet2!$K8385=$B$2,Sheet2!$M8385,0))</f>
        <v>0</v>
      </c>
    </row>
    <row r="8386" spans="14:15" x14ac:dyDescent="0.25">
      <c r="N8386" s="38">
        <f>IF(AND(Sheet2!$K8386=$B$1,Sheet2!$L8386=1),Sheet2!$I8386+Sheet2!$M8386,IF(Sheet2!$K8386=$B$1,Sheet2!$M8386,0))</f>
        <v>0</v>
      </c>
      <c r="O8386" s="38">
        <f>IF(AND(Sheet2!$K8386=$B$2,Sheet2!$L8386=1),Sheet2!$J8386+Sheet2!$M8386,IF(Sheet2!$K8386=$B$2,Sheet2!$M8386,0))</f>
        <v>0</v>
      </c>
    </row>
    <row r="8387" spans="14:15" x14ac:dyDescent="0.25">
      <c r="N8387" s="38">
        <f>IF(AND(Sheet2!$K8387=$B$1,Sheet2!$L8387=1),Sheet2!$I8387+Sheet2!$M8387,IF(Sheet2!$K8387=$B$1,Sheet2!$M8387,0))</f>
        <v>0</v>
      </c>
      <c r="O8387" s="38">
        <f>IF(AND(Sheet2!$K8387=$B$2,Sheet2!$L8387=1),Sheet2!$J8387+Sheet2!$M8387,IF(Sheet2!$K8387=$B$2,Sheet2!$M8387,0))</f>
        <v>0</v>
      </c>
    </row>
    <row r="8388" spans="14:15" x14ac:dyDescent="0.25">
      <c r="N8388" s="38">
        <f>IF(AND(Sheet2!$K8388=$B$1,Sheet2!$L8388=1),Sheet2!$I8388+Sheet2!$M8388,IF(Sheet2!$K8388=$B$1,Sheet2!$M8388,0))</f>
        <v>0</v>
      </c>
      <c r="O8388" s="38">
        <f>IF(AND(Sheet2!$K8388=$B$2,Sheet2!$L8388=1),Sheet2!$J8388+Sheet2!$M8388,IF(Sheet2!$K8388=$B$2,Sheet2!$M8388,0))</f>
        <v>0</v>
      </c>
    </row>
    <row r="8389" spans="14:15" x14ac:dyDescent="0.25">
      <c r="N8389" s="38">
        <f>IF(AND(Sheet2!$K8389=$B$1,Sheet2!$L8389=1),Sheet2!$I8389+Sheet2!$M8389,IF(Sheet2!$K8389=$B$1,Sheet2!$M8389,0))</f>
        <v>0</v>
      </c>
      <c r="O8389" s="38">
        <f>IF(AND(Sheet2!$K8389=$B$2,Sheet2!$L8389=1),Sheet2!$J8389+Sheet2!$M8389,IF(Sheet2!$K8389=$B$2,Sheet2!$M8389,0))</f>
        <v>0</v>
      </c>
    </row>
    <row r="8390" spans="14:15" x14ac:dyDescent="0.25">
      <c r="N8390" s="38">
        <f>IF(AND(Sheet2!$K8390=$B$1,Sheet2!$L8390=1),Sheet2!$I8390+Sheet2!$M8390,IF(Sheet2!$K8390=$B$1,Sheet2!$M8390,0))</f>
        <v>0</v>
      </c>
      <c r="O8390" s="38">
        <f>IF(AND(Sheet2!$K8390=$B$2,Sheet2!$L8390=1),Sheet2!$J8390+Sheet2!$M8390,IF(Sheet2!$K8390=$B$2,Sheet2!$M8390,0))</f>
        <v>0</v>
      </c>
    </row>
    <row r="8391" spans="14:15" x14ac:dyDescent="0.25">
      <c r="N8391" s="38">
        <f>IF(AND(Sheet2!$K8391=$B$1,Sheet2!$L8391=1),Sheet2!$I8391+Sheet2!$M8391,IF(Sheet2!$K8391=$B$1,Sheet2!$M8391,0))</f>
        <v>0</v>
      </c>
      <c r="O8391" s="38">
        <f>IF(AND(Sheet2!$K8391=$B$2,Sheet2!$L8391=1),Sheet2!$J8391+Sheet2!$M8391,IF(Sheet2!$K8391=$B$2,Sheet2!$M8391,0))</f>
        <v>0</v>
      </c>
    </row>
    <row r="8392" spans="14:15" x14ac:dyDescent="0.25">
      <c r="N8392" s="38">
        <f>IF(AND(Sheet2!$K8392=$B$1,Sheet2!$L8392=1),Sheet2!$I8392+Sheet2!$M8392,IF(Sheet2!$K8392=$B$1,Sheet2!$M8392,0))</f>
        <v>0</v>
      </c>
      <c r="O8392" s="38">
        <f>IF(AND(Sheet2!$K8392=$B$2,Sheet2!$L8392=1),Sheet2!$J8392+Sheet2!$M8392,IF(Sheet2!$K8392=$B$2,Sheet2!$M8392,0))</f>
        <v>0</v>
      </c>
    </row>
    <row r="8393" spans="14:15" x14ac:dyDescent="0.25">
      <c r="N8393" s="38">
        <f>IF(AND(Sheet2!$K8393=$B$1,Sheet2!$L8393=1),Sheet2!$I8393+Sheet2!$M8393,IF(Sheet2!$K8393=$B$1,Sheet2!$M8393,0))</f>
        <v>0</v>
      </c>
      <c r="O8393" s="38">
        <f>IF(AND(Sheet2!$K8393=$B$2,Sheet2!$L8393=1),Sheet2!$J8393+Sheet2!$M8393,IF(Sheet2!$K8393=$B$2,Sheet2!$M8393,0))</f>
        <v>0</v>
      </c>
    </row>
    <row r="8394" spans="14:15" x14ac:dyDescent="0.25">
      <c r="N8394" s="38">
        <f>IF(AND(Sheet2!$K8394=$B$1,Sheet2!$L8394=1),Sheet2!$I8394+Sheet2!$M8394,IF(Sheet2!$K8394=$B$1,Sheet2!$M8394,0))</f>
        <v>0</v>
      </c>
      <c r="O8394" s="38">
        <f>IF(AND(Sheet2!$K8394=$B$2,Sheet2!$L8394=1),Sheet2!$J8394+Sheet2!$M8394,IF(Sheet2!$K8394=$B$2,Sheet2!$M8394,0))</f>
        <v>0</v>
      </c>
    </row>
    <row r="8395" spans="14:15" x14ac:dyDescent="0.25">
      <c r="N8395" s="38">
        <f>IF(AND(Sheet2!$K8395=$B$1,Sheet2!$L8395=1),Sheet2!$I8395+Sheet2!$M8395,IF(Sheet2!$K8395=$B$1,Sheet2!$M8395,0))</f>
        <v>0</v>
      </c>
      <c r="O8395" s="38">
        <f>IF(AND(Sheet2!$K8395=$B$2,Sheet2!$L8395=1),Sheet2!$J8395+Sheet2!$M8395,IF(Sheet2!$K8395=$B$2,Sheet2!$M8395,0))</f>
        <v>0</v>
      </c>
    </row>
    <row r="8396" spans="14:15" x14ac:dyDescent="0.25">
      <c r="N8396" s="38">
        <f>IF(AND(Sheet2!$K8396=$B$1,Sheet2!$L8396=1),Sheet2!$I8396+Sheet2!$M8396,IF(Sheet2!$K8396=$B$1,Sheet2!$M8396,0))</f>
        <v>0</v>
      </c>
      <c r="O8396" s="38">
        <f>IF(AND(Sheet2!$K8396=$B$2,Sheet2!$L8396=1),Sheet2!$J8396+Sheet2!$M8396,IF(Sheet2!$K8396=$B$2,Sheet2!$M8396,0))</f>
        <v>0</v>
      </c>
    </row>
    <row r="8397" spans="14:15" x14ac:dyDescent="0.25">
      <c r="N8397" s="38">
        <f>IF(AND(Sheet2!$K8397=$B$1,Sheet2!$L8397=1),Sheet2!$I8397+Sheet2!$M8397,IF(Sheet2!$K8397=$B$1,Sheet2!$M8397,0))</f>
        <v>0</v>
      </c>
      <c r="O8397" s="38">
        <f>IF(AND(Sheet2!$K8397=$B$2,Sheet2!$L8397=1),Sheet2!$J8397+Sheet2!$M8397,IF(Sheet2!$K8397=$B$2,Sheet2!$M8397,0))</f>
        <v>0</v>
      </c>
    </row>
    <row r="8398" spans="14:15" x14ac:dyDescent="0.25">
      <c r="N8398" s="38">
        <f>IF(AND(Sheet2!$K8398=$B$1,Sheet2!$L8398=1),Sheet2!$I8398+Sheet2!$M8398,IF(Sheet2!$K8398=$B$1,Sheet2!$M8398,0))</f>
        <v>0</v>
      </c>
      <c r="O8398" s="38">
        <f>IF(AND(Sheet2!$K8398=$B$2,Sheet2!$L8398=1),Sheet2!$J8398+Sheet2!$M8398,IF(Sheet2!$K8398=$B$2,Sheet2!$M8398,0))</f>
        <v>0</v>
      </c>
    </row>
    <row r="8399" spans="14:15" x14ac:dyDescent="0.25">
      <c r="N8399" s="38">
        <f>IF(AND(Sheet2!$K8399=$B$1,Sheet2!$L8399=1),Sheet2!$I8399+Sheet2!$M8399,IF(Sheet2!$K8399=$B$1,Sheet2!$M8399,0))</f>
        <v>0</v>
      </c>
      <c r="O8399" s="38">
        <f>IF(AND(Sheet2!$K8399=$B$2,Sheet2!$L8399=1),Sheet2!$J8399+Sheet2!$M8399,IF(Sheet2!$K8399=$B$2,Sheet2!$M8399,0))</f>
        <v>0</v>
      </c>
    </row>
    <row r="8400" spans="14:15" x14ac:dyDescent="0.25">
      <c r="N8400" s="38">
        <f>IF(AND(Sheet2!$K8400=$B$1,Sheet2!$L8400=1),Sheet2!$I8400+Sheet2!$M8400,IF(Sheet2!$K8400=$B$1,Sheet2!$M8400,0))</f>
        <v>0</v>
      </c>
      <c r="O8400" s="38">
        <f>IF(AND(Sheet2!$K8400=$B$2,Sheet2!$L8400=1),Sheet2!$J8400+Sheet2!$M8400,IF(Sheet2!$K8400=$B$2,Sheet2!$M8400,0))</f>
        <v>0</v>
      </c>
    </row>
    <row r="8401" spans="14:15" x14ac:dyDescent="0.25">
      <c r="N8401" s="38">
        <f>IF(AND(Sheet2!$K8401=$B$1,Sheet2!$L8401=1),Sheet2!$I8401+Sheet2!$M8401,IF(Sheet2!$K8401=$B$1,Sheet2!$M8401,0))</f>
        <v>0</v>
      </c>
      <c r="O8401" s="38">
        <f>IF(AND(Sheet2!$K8401=$B$2,Sheet2!$L8401=1),Sheet2!$J8401+Sheet2!$M8401,IF(Sheet2!$K8401=$B$2,Sheet2!$M8401,0))</f>
        <v>0</v>
      </c>
    </row>
    <row r="8402" spans="14:15" x14ac:dyDescent="0.25">
      <c r="N8402" s="38">
        <f>IF(AND(Sheet2!$K8402=$B$1,Sheet2!$L8402=1),Sheet2!$I8402+Sheet2!$M8402,IF(Sheet2!$K8402=$B$1,Sheet2!$M8402,0))</f>
        <v>0</v>
      </c>
      <c r="O8402" s="38">
        <f>IF(AND(Sheet2!$K8402=$B$2,Sheet2!$L8402=1),Sheet2!$J8402+Sheet2!$M8402,IF(Sheet2!$K8402=$B$2,Sheet2!$M8402,0))</f>
        <v>0</v>
      </c>
    </row>
    <row r="8403" spans="14:15" x14ac:dyDescent="0.25">
      <c r="N8403" s="38">
        <f>IF(AND(Sheet2!$K8403=$B$1,Sheet2!$L8403=1),Sheet2!$I8403+Sheet2!$M8403,IF(Sheet2!$K8403=$B$1,Sheet2!$M8403,0))</f>
        <v>0</v>
      </c>
      <c r="O8403" s="38">
        <f>IF(AND(Sheet2!$K8403=$B$2,Sheet2!$L8403=1),Sheet2!$J8403+Sheet2!$M8403,IF(Sheet2!$K8403=$B$2,Sheet2!$M8403,0))</f>
        <v>0</v>
      </c>
    </row>
    <row r="8404" spans="14:15" x14ac:dyDescent="0.25">
      <c r="N8404" s="38">
        <f>IF(AND(Sheet2!$K8404=$B$1,Sheet2!$L8404=1),Sheet2!$I8404+Sheet2!$M8404,IF(Sheet2!$K8404=$B$1,Sheet2!$M8404,0))</f>
        <v>0</v>
      </c>
      <c r="O8404" s="38">
        <f>IF(AND(Sheet2!$K8404=$B$2,Sheet2!$L8404=1),Sheet2!$J8404+Sheet2!$M8404,IF(Sheet2!$K8404=$B$2,Sheet2!$M8404,0))</f>
        <v>0</v>
      </c>
    </row>
    <row r="8405" spans="14:15" x14ac:dyDescent="0.25">
      <c r="N8405" s="38">
        <f>IF(AND(Sheet2!$K8405=$B$1,Sheet2!$L8405=1),Sheet2!$I8405+Sheet2!$M8405,IF(Sheet2!$K8405=$B$1,Sheet2!$M8405,0))</f>
        <v>0</v>
      </c>
      <c r="O8405" s="38">
        <f>IF(AND(Sheet2!$K8405=$B$2,Sheet2!$L8405=1),Sheet2!$J8405+Sheet2!$M8405,IF(Sheet2!$K8405=$B$2,Sheet2!$M8405,0))</f>
        <v>0</v>
      </c>
    </row>
    <row r="8406" spans="14:15" x14ac:dyDescent="0.25">
      <c r="N8406" s="38">
        <f>IF(AND(Sheet2!$K8406=$B$1,Sheet2!$L8406=1),Sheet2!$I8406+Sheet2!$M8406,IF(Sheet2!$K8406=$B$1,Sheet2!$M8406,0))</f>
        <v>0</v>
      </c>
      <c r="O8406" s="38">
        <f>IF(AND(Sheet2!$K8406=$B$2,Sheet2!$L8406=1),Sheet2!$J8406+Sheet2!$M8406,IF(Sheet2!$K8406=$B$2,Sheet2!$M8406,0))</f>
        <v>0</v>
      </c>
    </row>
    <row r="8407" spans="14:15" x14ac:dyDescent="0.25">
      <c r="N8407" s="38">
        <f>IF(AND(Sheet2!$K8407=$B$1,Sheet2!$L8407=1),Sheet2!$I8407+Sheet2!$M8407,IF(Sheet2!$K8407=$B$1,Sheet2!$M8407,0))</f>
        <v>0</v>
      </c>
      <c r="O8407" s="38">
        <f>IF(AND(Sheet2!$K8407=$B$2,Sheet2!$L8407=1),Sheet2!$J8407+Sheet2!$M8407,IF(Sheet2!$K8407=$B$2,Sheet2!$M8407,0))</f>
        <v>0</v>
      </c>
    </row>
    <row r="8408" spans="14:15" x14ac:dyDescent="0.25">
      <c r="N8408" s="38">
        <f>IF(AND(Sheet2!$K8408=$B$1,Sheet2!$L8408=1),Sheet2!$I8408+Sheet2!$M8408,IF(Sheet2!$K8408=$B$1,Sheet2!$M8408,0))</f>
        <v>0</v>
      </c>
      <c r="O8408" s="38">
        <f>IF(AND(Sheet2!$K8408=$B$2,Sheet2!$L8408=1),Sheet2!$J8408+Sheet2!$M8408,IF(Sheet2!$K8408=$B$2,Sheet2!$M8408,0))</f>
        <v>0</v>
      </c>
    </row>
    <row r="8409" spans="14:15" x14ac:dyDescent="0.25">
      <c r="N8409" s="38">
        <f>IF(AND(Sheet2!$K8409=$B$1,Sheet2!$L8409=1),Sheet2!$I8409+Sheet2!$M8409,IF(Sheet2!$K8409=$B$1,Sheet2!$M8409,0))</f>
        <v>0</v>
      </c>
      <c r="O8409" s="38">
        <f>IF(AND(Sheet2!$K8409=$B$2,Sheet2!$L8409=1),Sheet2!$J8409+Sheet2!$M8409,IF(Sheet2!$K8409=$B$2,Sheet2!$M8409,0))</f>
        <v>0</v>
      </c>
    </row>
    <row r="8410" spans="14:15" x14ac:dyDescent="0.25">
      <c r="N8410" s="38">
        <f>IF(AND(Sheet2!$K8410=$B$1,Sheet2!$L8410=1),Sheet2!$I8410+Sheet2!$M8410,IF(Sheet2!$K8410=$B$1,Sheet2!$M8410,0))</f>
        <v>0</v>
      </c>
      <c r="O8410" s="38">
        <f>IF(AND(Sheet2!$K8410=$B$2,Sheet2!$L8410=1),Sheet2!$J8410+Sheet2!$M8410,IF(Sheet2!$K8410=$B$2,Sheet2!$M8410,0))</f>
        <v>0</v>
      </c>
    </row>
    <row r="8411" spans="14:15" x14ac:dyDescent="0.25">
      <c r="N8411" s="38">
        <f>IF(AND(Sheet2!$K8411=$B$1,Sheet2!$L8411=1),Sheet2!$I8411+Sheet2!$M8411,IF(Sheet2!$K8411=$B$1,Sheet2!$M8411,0))</f>
        <v>0</v>
      </c>
      <c r="O8411" s="38">
        <f>IF(AND(Sheet2!$K8411=$B$2,Sheet2!$L8411=1),Sheet2!$J8411+Sheet2!$M8411,IF(Sheet2!$K8411=$B$2,Sheet2!$M8411,0))</f>
        <v>0</v>
      </c>
    </row>
    <row r="8412" spans="14:15" x14ac:dyDescent="0.25">
      <c r="N8412" s="38">
        <f>IF(AND(Sheet2!$K8412=$B$1,Sheet2!$L8412=1),Sheet2!$I8412+Sheet2!$M8412,IF(Sheet2!$K8412=$B$1,Sheet2!$M8412,0))</f>
        <v>0</v>
      </c>
      <c r="O8412" s="38">
        <f>IF(AND(Sheet2!$K8412=$B$2,Sheet2!$L8412=1),Sheet2!$J8412+Sheet2!$M8412,IF(Sheet2!$K8412=$B$2,Sheet2!$M8412,0))</f>
        <v>0</v>
      </c>
    </row>
    <row r="8413" spans="14:15" x14ac:dyDescent="0.25">
      <c r="N8413" s="38">
        <f>IF(AND(Sheet2!$K8413=$B$1,Sheet2!$L8413=1),Sheet2!$I8413+Sheet2!$M8413,IF(Sheet2!$K8413=$B$1,Sheet2!$M8413,0))</f>
        <v>0</v>
      </c>
      <c r="O8413" s="38">
        <f>IF(AND(Sheet2!$K8413=$B$2,Sheet2!$L8413=1),Sheet2!$J8413+Sheet2!$M8413,IF(Sheet2!$K8413=$B$2,Sheet2!$M8413,0))</f>
        <v>0</v>
      </c>
    </row>
    <row r="8414" spans="14:15" x14ac:dyDescent="0.25">
      <c r="N8414" s="38">
        <f>IF(AND(Sheet2!$K8414=$B$1,Sheet2!$L8414=1),Sheet2!$I8414+Sheet2!$M8414,IF(Sheet2!$K8414=$B$1,Sheet2!$M8414,0))</f>
        <v>0</v>
      </c>
      <c r="O8414" s="38">
        <f>IF(AND(Sheet2!$K8414=$B$2,Sheet2!$L8414=1),Sheet2!$J8414+Sheet2!$M8414,IF(Sheet2!$K8414=$B$2,Sheet2!$M8414,0))</f>
        <v>0</v>
      </c>
    </row>
    <row r="8415" spans="14:15" x14ac:dyDescent="0.25">
      <c r="N8415" s="38">
        <f>IF(AND(Sheet2!$K8415=$B$1,Sheet2!$L8415=1),Sheet2!$I8415+Sheet2!$M8415,IF(Sheet2!$K8415=$B$1,Sheet2!$M8415,0))</f>
        <v>0</v>
      </c>
      <c r="O8415" s="38">
        <f>IF(AND(Sheet2!$K8415=$B$2,Sheet2!$L8415=1),Sheet2!$J8415+Sheet2!$M8415,IF(Sheet2!$K8415=$B$2,Sheet2!$M8415,0))</f>
        <v>0</v>
      </c>
    </row>
    <row r="8416" spans="14:15" x14ac:dyDescent="0.25">
      <c r="N8416" s="38">
        <f>IF(AND(Sheet2!$K8416=$B$1,Sheet2!$L8416=1),Sheet2!$I8416+Sheet2!$M8416,IF(Sheet2!$K8416=$B$1,Sheet2!$M8416,0))</f>
        <v>0</v>
      </c>
      <c r="O8416" s="38">
        <f>IF(AND(Sheet2!$K8416=$B$2,Sheet2!$L8416=1),Sheet2!$J8416+Sheet2!$M8416,IF(Sheet2!$K8416=$B$2,Sheet2!$M8416,0))</f>
        <v>0</v>
      </c>
    </row>
    <row r="8417" spans="14:15" x14ac:dyDescent="0.25">
      <c r="N8417" s="38">
        <f>IF(AND(Sheet2!$K8417=$B$1,Sheet2!$L8417=1),Sheet2!$I8417+Sheet2!$M8417,IF(Sheet2!$K8417=$B$1,Sheet2!$M8417,0))</f>
        <v>0</v>
      </c>
      <c r="O8417" s="38">
        <f>IF(AND(Sheet2!$K8417=$B$2,Sheet2!$L8417=1),Sheet2!$J8417+Sheet2!$M8417,IF(Sheet2!$K8417=$B$2,Sheet2!$M8417,0))</f>
        <v>0</v>
      </c>
    </row>
    <row r="8418" spans="14:15" x14ac:dyDescent="0.25">
      <c r="N8418" s="38">
        <f>IF(AND(Sheet2!$K8418=$B$1,Sheet2!$L8418=1),Sheet2!$I8418+Sheet2!$M8418,IF(Sheet2!$K8418=$B$1,Sheet2!$M8418,0))</f>
        <v>0</v>
      </c>
      <c r="O8418" s="38">
        <f>IF(AND(Sheet2!$K8418=$B$2,Sheet2!$L8418=1),Sheet2!$J8418+Sheet2!$M8418,IF(Sheet2!$K8418=$B$2,Sheet2!$M8418,0))</f>
        <v>0</v>
      </c>
    </row>
    <row r="8419" spans="14:15" x14ac:dyDescent="0.25">
      <c r="N8419" s="38">
        <f>IF(AND(Sheet2!$K8419=$B$1,Sheet2!$L8419=1),Sheet2!$I8419+Sheet2!$M8419,IF(Sheet2!$K8419=$B$1,Sheet2!$M8419,0))</f>
        <v>0</v>
      </c>
      <c r="O8419" s="38">
        <f>IF(AND(Sheet2!$K8419=$B$2,Sheet2!$L8419=1),Sheet2!$J8419+Sheet2!$M8419,IF(Sheet2!$K8419=$B$2,Sheet2!$M8419,0))</f>
        <v>0</v>
      </c>
    </row>
    <row r="8420" spans="14:15" x14ac:dyDescent="0.25">
      <c r="N8420" s="38">
        <f>IF(AND(Sheet2!$K8420=$B$1,Sheet2!$L8420=1),Sheet2!$I8420+Sheet2!$M8420,IF(Sheet2!$K8420=$B$1,Sheet2!$M8420,0))</f>
        <v>0</v>
      </c>
      <c r="O8420" s="38">
        <f>IF(AND(Sheet2!$K8420=$B$2,Sheet2!$L8420=1),Sheet2!$J8420+Sheet2!$M8420,IF(Sheet2!$K8420=$B$2,Sheet2!$M8420,0))</f>
        <v>0</v>
      </c>
    </row>
    <row r="8421" spans="14:15" x14ac:dyDescent="0.25">
      <c r="N8421" s="38">
        <f>IF(AND(Sheet2!$K8421=$B$1,Sheet2!$L8421=1),Sheet2!$I8421+Sheet2!$M8421,IF(Sheet2!$K8421=$B$1,Sheet2!$M8421,0))</f>
        <v>0</v>
      </c>
      <c r="O8421" s="38">
        <f>IF(AND(Sheet2!$K8421=$B$2,Sheet2!$L8421=1),Sheet2!$J8421+Sheet2!$M8421,IF(Sheet2!$K8421=$B$2,Sheet2!$M8421,0))</f>
        <v>0</v>
      </c>
    </row>
    <row r="8422" spans="14:15" x14ac:dyDescent="0.25">
      <c r="N8422" s="38">
        <f>IF(AND(Sheet2!$K8422=$B$1,Sheet2!$L8422=1),Sheet2!$I8422+Sheet2!$M8422,IF(Sheet2!$K8422=$B$1,Sheet2!$M8422,0))</f>
        <v>0</v>
      </c>
      <c r="O8422" s="38">
        <f>IF(AND(Sheet2!$K8422=$B$2,Sheet2!$L8422=1),Sheet2!$J8422+Sheet2!$M8422,IF(Sheet2!$K8422=$B$2,Sheet2!$M8422,0))</f>
        <v>0</v>
      </c>
    </row>
    <row r="8423" spans="14:15" x14ac:dyDescent="0.25">
      <c r="N8423" s="38">
        <f>IF(AND(Sheet2!$K8423=$B$1,Sheet2!$L8423=1),Sheet2!$I8423+Sheet2!$M8423,IF(Sheet2!$K8423=$B$1,Sheet2!$M8423,0))</f>
        <v>0</v>
      </c>
      <c r="O8423" s="38">
        <f>IF(AND(Sheet2!$K8423=$B$2,Sheet2!$L8423=1),Sheet2!$J8423+Sheet2!$M8423,IF(Sheet2!$K8423=$B$2,Sheet2!$M8423,0))</f>
        <v>0</v>
      </c>
    </row>
    <row r="8424" spans="14:15" x14ac:dyDescent="0.25">
      <c r="N8424" s="38">
        <f>IF(AND(Sheet2!$K8424=$B$1,Sheet2!$L8424=1),Sheet2!$I8424+Sheet2!$M8424,IF(Sheet2!$K8424=$B$1,Sheet2!$M8424,0))</f>
        <v>0</v>
      </c>
      <c r="O8424" s="38">
        <f>IF(AND(Sheet2!$K8424=$B$2,Sheet2!$L8424=1),Sheet2!$J8424+Sheet2!$M8424,IF(Sheet2!$K8424=$B$2,Sheet2!$M8424,0))</f>
        <v>0</v>
      </c>
    </row>
    <row r="8425" spans="14:15" x14ac:dyDescent="0.25">
      <c r="N8425" s="38">
        <f>IF(AND(Sheet2!$K8425=$B$1,Sheet2!$L8425=1),Sheet2!$I8425+Sheet2!$M8425,IF(Sheet2!$K8425=$B$1,Sheet2!$M8425,0))</f>
        <v>0</v>
      </c>
      <c r="O8425" s="38">
        <f>IF(AND(Sheet2!$K8425=$B$2,Sheet2!$L8425=1),Sheet2!$J8425+Sheet2!$M8425,IF(Sheet2!$K8425=$B$2,Sheet2!$M8425,0))</f>
        <v>0</v>
      </c>
    </row>
    <row r="8426" spans="14:15" x14ac:dyDescent="0.25">
      <c r="N8426" s="38">
        <f>IF(AND(Sheet2!$K8426=$B$1,Sheet2!$L8426=1),Sheet2!$I8426+Sheet2!$M8426,IF(Sheet2!$K8426=$B$1,Sheet2!$M8426,0))</f>
        <v>0</v>
      </c>
      <c r="O8426" s="38">
        <f>IF(AND(Sheet2!$K8426=$B$2,Sheet2!$L8426=1),Sheet2!$J8426+Sheet2!$M8426,IF(Sheet2!$K8426=$B$2,Sheet2!$M8426,0))</f>
        <v>0</v>
      </c>
    </row>
    <row r="8427" spans="14:15" x14ac:dyDescent="0.25">
      <c r="N8427" s="38">
        <f>IF(AND(Sheet2!$K8427=$B$1,Sheet2!$L8427=1),Sheet2!$I8427+Sheet2!$M8427,IF(Sheet2!$K8427=$B$1,Sheet2!$M8427,0))</f>
        <v>0</v>
      </c>
      <c r="O8427" s="38">
        <f>IF(AND(Sheet2!$K8427=$B$2,Sheet2!$L8427=1),Sheet2!$J8427+Sheet2!$M8427,IF(Sheet2!$K8427=$B$2,Sheet2!$M8427,0))</f>
        <v>0</v>
      </c>
    </row>
    <row r="8428" spans="14:15" x14ac:dyDescent="0.25">
      <c r="N8428" s="38">
        <f>IF(AND(Sheet2!$K8428=$B$1,Sheet2!$L8428=1),Sheet2!$I8428+Sheet2!$M8428,IF(Sheet2!$K8428=$B$1,Sheet2!$M8428,0))</f>
        <v>0</v>
      </c>
      <c r="O8428" s="38">
        <f>IF(AND(Sheet2!$K8428=$B$2,Sheet2!$L8428=1),Sheet2!$J8428+Sheet2!$M8428,IF(Sheet2!$K8428=$B$2,Sheet2!$M8428,0))</f>
        <v>0</v>
      </c>
    </row>
    <row r="8429" spans="14:15" x14ac:dyDescent="0.25">
      <c r="N8429" s="38">
        <f>IF(AND(Sheet2!$K8429=$B$1,Sheet2!$L8429=1),Sheet2!$I8429+Sheet2!$M8429,IF(Sheet2!$K8429=$B$1,Sheet2!$M8429,0))</f>
        <v>0</v>
      </c>
      <c r="O8429" s="38">
        <f>IF(AND(Sheet2!$K8429=$B$2,Sheet2!$L8429=1),Sheet2!$J8429+Sheet2!$M8429,IF(Sheet2!$K8429=$B$2,Sheet2!$M8429,0))</f>
        <v>0</v>
      </c>
    </row>
    <row r="8430" spans="14:15" x14ac:dyDescent="0.25">
      <c r="N8430" s="38">
        <f>IF(AND(Sheet2!$K8430=$B$1,Sheet2!$L8430=1),Sheet2!$I8430+Sheet2!$M8430,IF(Sheet2!$K8430=$B$1,Sheet2!$M8430,0))</f>
        <v>0</v>
      </c>
      <c r="O8430" s="38">
        <f>IF(AND(Sheet2!$K8430=$B$2,Sheet2!$L8430=1),Sheet2!$J8430+Sheet2!$M8430,IF(Sheet2!$K8430=$B$2,Sheet2!$M8430,0))</f>
        <v>0</v>
      </c>
    </row>
    <row r="8431" spans="14:15" x14ac:dyDescent="0.25">
      <c r="N8431" s="38">
        <f>IF(AND(Sheet2!$K8431=$B$1,Sheet2!$L8431=1),Sheet2!$I8431+Sheet2!$M8431,IF(Sheet2!$K8431=$B$1,Sheet2!$M8431,0))</f>
        <v>0</v>
      </c>
      <c r="O8431" s="38">
        <f>IF(AND(Sheet2!$K8431=$B$2,Sheet2!$L8431=1),Sheet2!$J8431+Sheet2!$M8431,IF(Sheet2!$K8431=$B$2,Sheet2!$M8431,0))</f>
        <v>0</v>
      </c>
    </row>
    <row r="8432" spans="14:15" x14ac:dyDescent="0.25">
      <c r="N8432" s="38">
        <f>IF(AND(Sheet2!$K8432=$B$1,Sheet2!$L8432=1),Sheet2!$I8432+Sheet2!$M8432,IF(Sheet2!$K8432=$B$1,Sheet2!$M8432,0))</f>
        <v>0</v>
      </c>
      <c r="O8432" s="38">
        <f>IF(AND(Sheet2!$K8432=$B$2,Sheet2!$L8432=1),Sheet2!$J8432+Sheet2!$M8432,IF(Sheet2!$K8432=$B$2,Sheet2!$M8432,0))</f>
        <v>0</v>
      </c>
    </row>
    <row r="8433" spans="14:15" x14ac:dyDescent="0.25">
      <c r="N8433" s="38">
        <f>IF(AND(Sheet2!$K8433=$B$1,Sheet2!$L8433=1),Sheet2!$I8433+Sheet2!$M8433,IF(Sheet2!$K8433=$B$1,Sheet2!$M8433,0))</f>
        <v>0</v>
      </c>
      <c r="O8433" s="38">
        <f>IF(AND(Sheet2!$K8433=$B$2,Sheet2!$L8433=1),Sheet2!$J8433+Sheet2!$M8433,IF(Sheet2!$K8433=$B$2,Sheet2!$M8433,0))</f>
        <v>0</v>
      </c>
    </row>
    <row r="8434" spans="14:15" x14ac:dyDescent="0.25">
      <c r="N8434" s="38">
        <f>IF(AND(Sheet2!$K8434=$B$1,Sheet2!$L8434=1),Sheet2!$I8434+Sheet2!$M8434,IF(Sheet2!$K8434=$B$1,Sheet2!$M8434,0))</f>
        <v>0</v>
      </c>
      <c r="O8434" s="38">
        <f>IF(AND(Sheet2!$K8434=$B$2,Sheet2!$L8434=1),Sheet2!$J8434+Sheet2!$M8434,IF(Sheet2!$K8434=$B$2,Sheet2!$M8434,0))</f>
        <v>0</v>
      </c>
    </row>
    <row r="8435" spans="14:15" x14ac:dyDescent="0.25">
      <c r="N8435" s="38">
        <f>IF(AND(Sheet2!$K8435=$B$1,Sheet2!$L8435=1),Sheet2!$I8435+Sheet2!$M8435,IF(Sheet2!$K8435=$B$1,Sheet2!$M8435,0))</f>
        <v>0</v>
      </c>
      <c r="O8435" s="38">
        <f>IF(AND(Sheet2!$K8435=$B$2,Sheet2!$L8435=1),Sheet2!$J8435+Sheet2!$M8435,IF(Sheet2!$K8435=$B$2,Sheet2!$M8435,0))</f>
        <v>0</v>
      </c>
    </row>
    <row r="8436" spans="14:15" x14ac:dyDescent="0.25">
      <c r="N8436" s="38">
        <f>IF(AND(Sheet2!$K8436=$B$1,Sheet2!$L8436=1),Sheet2!$I8436+Sheet2!$M8436,IF(Sheet2!$K8436=$B$1,Sheet2!$M8436,0))</f>
        <v>0</v>
      </c>
      <c r="O8436" s="38">
        <f>IF(AND(Sheet2!$K8436=$B$2,Sheet2!$L8436=1),Sheet2!$J8436+Sheet2!$M8436,IF(Sheet2!$K8436=$B$2,Sheet2!$M8436,0))</f>
        <v>0</v>
      </c>
    </row>
    <row r="8437" spans="14:15" x14ac:dyDescent="0.25">
      <c r="N8437" s="38">
        <f>IF(AND(Sheet2!$K8437=$B$1,Sheet2!$L8437=1),Sheet2!$I8437+Sheet2!$M8437,IF(Sheet2!$K8437=$B$1,Sheet2!$M8437,0))</f>
        <v>0</v>
      </c>
      <c r="O8437" s="38">
        <f>IF(AND(Sheet2!$K8437=$B$2,Sheet2!$L8437=1),Sheet2!$J8437+Sheet2!$M8437,IF(Sheet2!$K8437=$B$2,Sheet2!$M8437,0))</f>
        <v>0</v>
      </c>
    </row>
    <row r="8438" spans="14:15" x14ac:dyDescent="0.25">
      <c r="N8438" s="38">
        <f>IF(AND(Sheet2!$K8438=$B$1,Sheet2!$L8438=1),Sheet2!$I8438+Sheet2!$M8438,IF(Sheet2!$K8438=$B$1,Sheet2!$M8438,0))</f>
        <v>0</v>
      </c>
      <c r="O8438" s="38">
        <f>IF(AND(Sheet2!$K8438=$B$2,Sheet2!$L8438=1),Sheet2!$J8438+Sheet2!$M8438,IF(Sheet2!$K8438=$B$2,Sheet2!$M8438,0))</f>
        <v>0</v>
      </c>
    </row>
    <row r="8439" spans="14:15" x14ac:dyDescent="0.25">
      <c r="N8439" s="38">
        <f>IF(AND(Sheet2!$K8439=$B$1,Sheet2!$L8439=1),Sheet2!$I8439+Sheet2!$M8439,IF(Sheet2!$K8439=$B$1,Sheet2!$M8439,0))</f>
        <v>0</v>
      </c>
      <c r="O8439" s="38">
        <f>IF(AND(Sheet2!$K8439=$B$2,Sheet2!$L8439=1),Sheet2!$J8439+Sheet2!$M8439,IF(Sheet2!$K8439=$B$2,Sheet2!$M8439,0))</f>
        <v>0</v>
      </c>
    </row>
    <row r="8440" spans="14:15" x14ac:dyDescent="0.25">
      <c r="N8440" s="38">
        <f>IF(AND(Sheet2!$K8440=$B$1,Sheet2!$L8440=1),Sheet2!$I8440+Sheet2!$M8440,IF(Sheet2!$K8440=$B$1,Sheet2!$M8440,0))</f>
        <v>0</v>
      </c>
      <c r="O8440" s="38">
        <f>IF(AND(Sheet2!$K8440=$B$2,Sheet2!$L8440=1),Sheet2!$J8440+Sheet2!$M8440,IF(Sheet2!$K8440=$B$2,Sheet2!$M8440,0))</f>
        <v>0</v>
      </c>
    </row>
    <row r="8441" spans="14:15" x14ac:dyDescent="0.25">
      <c r="N8441" s="38">
        <f>IF(AND(Sheet2!$K8441=$B$1,Sheet2!$L8441=1),Sheet2!$I8441+Sheet2!$M8441,IF(Sheet2!$K8441=$B$1,Sheet2!$M8441,0))</f>
        <v>0</v>
      </c>
      <c r="O8441" s="38">
        <f>IF(AND(Sheet2!$K8441=$B$2,Sheet2!$L8441=1),Sheet2!$J8441+Sheet2!$M8441,IF(Sheet2!$K8441=$B$2,Sheet2!$M8441,0))</f>
        <v>0</v>
      </c>
    </row>
    <row r="8442" spans="14:15" x14ac:dyDescent="0.25">
      <c r="N8442" s="38">
        <f>IF(AND(Sheet2!$K8442=$B$1,Sheet2!$L8442=1),Sheet2!$I8442+Sheet2!$M8442,IF(Sheet2!$K8442=$B$1,Sheet2!$M8442,0))</f>
        <v>0</v>
      </c>
      <c r="O8442" s="38">
        <f>IF(AND(Sheet2!$K8442=$B$2,Sheet2!$L8442=1),Sheet2!$J8442+Sheet2!$M8442,IF(Sheet2!$K8442=$B$2,Sheet2!$M8442,0))</f>
        <v>0</v>
      </c>
    </row>
    <row r="8443" spans="14:15" x14ac:dyDescent="0.25">
      <c r="N8443" s="38">
        <f>IF(AND(Sheet2!$K8443=$B$1,Sheet2!$L8443=1),Sheet2!$I8443+Sheet2!$M8443,IF(Sheet2!$K8443=$B$1,Sheet2!$M8443,0))</f>
        <v>0</v>
      </c>
      <c r="O8443" s="38">
        <f>IF(AND(Sheet2!$K8443=$B$2,Sheet2!$L8443=1),Sheet2!$J8443+Sheet2!$M8443,IF(Sheet2!$K8443=$B$2,Sheet2!$M8443,0))</f>
        <v>0</v>
      </c>
    </row>
    <row r="8444" spans="14:15" x14ac:dyDescent="0.25">
      <c r="N8444" s="38">
        <f>IF(AND(Sheet2!$K8444=$B$1,Sheet2!$L8444=1),Sheet2!$I8444+Sheet2!$M8444,IF(Sheet2!$K8444=$B$1,Sheet2!$M8444,0))</f>
        <v>0</v>
      </c>
      <c r="O8444" s="38">
        <f>IF(AND(Sheet2!$K8444=$B$2,Sheet2!$L8444=1),Sheet2!$J8444+Sheet2!$M8444,IF(Sheet2!$K8444=$B$2,Sheet2!$M8444,0))</f>
        <v>0</v>
      </c>
    </row>
    <row r="8445" spans="14:15" x14ac:dyDescent="0.25">
      <c r="N8445" s="38">
        <f>IF(AND(Sheet2!$K8445=$B$1,Sheet2!$L8445=1),Sheet2!$I8445+Sheet2!$M8445,IF(Sheet2!$K8445=$B$1,Sheet2!$M8445,0))</f>
        <v>0</v>
      </c>
      <c r="O8445" s="38">
        <f>IF(AND(Sheet2!$K8445=$B$2,Sheet2!$L8445=1),Sheet2!$J8445+Sheet2!$M8445,IF(Sheet2!$K8445=$B$2,Sheet2!$M8445,0))</f>
        <v>0</v>
      </c>
    </row>
    <row r="8446" spans="14:15" x14ac:dyDescent="0.25">
      <c r="N8446" s="38">
        <f>IF(AND(Sheet2!$K8446=$B$1,Sheet2!$L8446=1),Sheet2!$I8446+Sheet2!$M8446,IF(Sheet2!$K8446=$B$1,Sheet2!$M8446,0))</f>
        <v>0</v>
      </c>
      <c r="O8446" s="38">
        <f>IF(AND(Sheet2!$K8446=$B$2,Sheet2!$L8446=1),Sheet2!$J8446+Sheet2!$M8446,IF(Sheet2!$K8446=$B$2,Sheet2!$M8446,0))</f>
        <v>0</v>
      </c>
    </row>
    <row r="8447" spans="14:15" x14ac:dyDescent="0.25">
      <c r="N8447" s="38">
        <f>IF(AND(Sheet2!$K8447=$B$1,Sheet2!$L8447=1),Sheet2!$I8447+Sheet2!$M8447,IF(Sheet2!$K8447=$B$1,Sheet2!$M8447,0))</f>
        <v>0</v>
      </c>
      <c r="O8447" s="38">
        <f>IF(AND(Sheet2!$K8447=$B$2,Sheet2!$L8447=1),Sheet2!$J8447+Sheet2!$M8447,IF(Sheet2!$K8447=$B$2,Sheet2!$M8447,0))</f>
        <v>0</v>
      </c>
    </row>
    <row r="8448" spans="14:15" x14ac:dyDescent="0.25">
      <c r="N8448" s="38">
        <f>IF(AND(Sheet2!$K8448=$B$1,Sheet2!$L8448=1),Sheet2!$I8448+Sheet2!$M8448,IF(Sheet2!$K8448=$B$1,Sheet2!$M8448,0))</f>
        <v>0</v>
      </c>
      <c r="O8448" s="38">
        <f>IF(AND(Sheet2!$K8448=$B$2,Sheet2!$L8448=1),Sheet2!$J8448+Sheet2!$M8448,IF(Sheet2!$K8448=$B$2,Sheet2!$M8448,0))</f>
        <v>0</v>
      </c>
    </row>
    <row r="8449" spans="14:15" x14ac:dyDescent="0.25">
      <c r="N8449" s="38">
        <f>IF(AND(Sheet2!$K8449=$B$1,Sheet2!$L8449=1),Sheet2!$I8449+Sheet2!$M8449,IF(Sheet2!$K8449=$B$1,Sheet2!$M8449,0))</f>
        <v>0</v>
      </c>
      <c r="O8449" s="38">
        <f>IF(AND(Sheet2!$K8449=$B$2,Sheet2!$L8449=1),Sheet2!$J8449+Sheet2!$M8449,IF(Sheet2!$K8449=$B$2,Sheet2!$M8449,0))</f>
        <v>0</v>
      </c>
    </row>
    <row r="8450" spans="14:15" x14ac:dyDescent="0.25">
      <c r="N8450" s="38">
        <f>IF(AND(Sheet2!$K8450=$B$1,Sheet2!$L8450=1),Sheet2!$I8450+Sheet2!$M8450,IF(Sheet2!$K8450=$B$1,Sheet2!$M8450,0))</f>
        <v>0</v>
      </c>
      <c r="O8450" s="38">
        <f>IF(AND(Sheet2!$K8450=$B$2,Sheet2!$L8450=1),Sheet2!$J8450+Sheet2!$M8450,IF(Sheet2!$K8450=$B$2,Sheet2!$M8450,0))</f>
        <v>0</v>
      </c>
    </row>
    <row r="8451" spans="14:15" x14ac:dyDescent="0.25">
      <c r="N8451" s="38">
        <f>IF(AND(Sheet2!$K8451=$B$1,Sheet2!$L8451=1),Sheet2!$I8451+Sheet2!$M8451,IF(Sheet2!$K8451=$B$1,Sheet2!$M8451,0))</f>
        <v>0</v>
      </c>
      <c r="O8451" s="38">
        <f>IF(AND(Sheet2!$K8451=$B$2,Sheet2!$L8451=1),Sheet2!$J8451+Sheet2!$M8451,IF(Sheet2!$K8451=$B$2,Sheet2!$M8451,0))</f>
        <v>0</v>
      </c>
    </row>
    <row r="8452" spans="14:15" x14ac:dyDescent="0.25">
      <c r="N8452" s="38">
        <f>IF(AND(Sheet2!$K8452=$B$1,Sheet2!$L8452=1),Sheet2!$I8452+Sheet2!$M8452,IF(Sheet2!$K8452=$B$1,Sheet2!$M8452,0))</f>
        <v>0</v>
      </c>
      <c r="O8452" s="38">
        <f>IF(AND(Sheet2!$K8452=$B$2,Sheet2!$L8452=1),Sheet2!$J8452+Sheet2!$M8452,IF(Sheet2!$K8452=$B$2,Sheet2!$M8452,0))</f>
        <v>0</v>
      </c>
    </row>
    <row r="8453" spans="14:15" x14ac:dyDescent="0.25">
      <c r="N8453" s="38">
        <f>IF(AND(Sheet2!$K8453=$B$1,Sheet2!$L8453=1),Sheet2!$I8453+Sheet2!$M8453,IF(Sheet2!$K8453=$B$1,Sheet2!$M8453,0))</f>
        <v>0</v>
      </c>
      <c r="O8453" s="38">
        <f>IF(AND(Sheet2!$K8453=$B$2,Sheet2!$L8453=1),Sheet2!$J8453+Sheet2!$M8453,IF(Sheet2!$K8453=$B$2,Sheet2!$M8453,0))</f>
        <v>0</v>
      </c>
    </row>
    <row r="8454" spans="14:15" x14ac:dyDescent="0.25">
      <c r="N8454" s="38">
        <f>IF(AND(Sheet2!$K8454=$B$1,Sheet2!$L8454=1),Sheet2!$I8454+Sheet2!$M8454,IF(Sheet2!$K8454=$B$1,Sheet2!$M8454,0))</f>
        <v>0</v>
      </c>
      <c r="O8454" s="38">
        <f>IF(AND(Sheet2!$K8454=$B$2,Sheet2!$L8454=1),Sheet2!$J8454+Sheet2!$M8454,IF(Sheet2!$K8454=$B$2,Sheet2!$M8454,0))</f>
        <v>0</v>
      </c>
    </row>
    <row r="8455" spans="14:15" x14ac:dyDescent="0.25">
      <c r="N8455" s="38">
        <f>IF(AND(Sheet2!$K8455=$B$1,Sheet2!$L8455=1),Sheet2!$I8455+Sheet2!$M8455,IF(Sheet2!$K8455=$B$1,Sheet2!$M8455,0))</f>
        <v>0</v>
      </c>
      <c r="O8455" s="38">
        <f>IF(AND(Sheet2!$K8455=$B$2,Sheet2!$L8455=1),Sheet2!$J8455+Sheet2!$M8455,IF(Sheet2!$K8455=$B$2,Sheet2!$M8455,0))</f>
        <v>0</v>
      </c>
    </row>
    <row r="8456" spans="14:15" x14ac:dyDescent="0.25">
      <c r="N8456" s="38">
        <f>IF(AND(Sheet2!$K8456=$B$1,Sheet2!$L8456=1),Sheet2!$I8456+Sheet2!$M8456,IF(Sheet2!$K8456=$B$1,Sheet2!$M8456,0))</f>
        <v>0</v>
      </c>
      <c r="O8456" s="38">
        <f>IF(AND(Sheet2!$K8456=$B$2,Sheet2!$L8456=1),Sheet2!$J8456+Sheet2!$M8456,IF(Sheet2!$K8456=$B$2,Sheet2!$M8456,0))</f>
        <v>0</v>
      </c>
    </row>
    <row r="8457" spans="14:15" x14ac:dyDescent="0.25">
      <c r="N8457" s="38">
        <f>IF(AND(Sheet2!$K8457=$B$1,Sheet2!$L8457=1),Sheet2!$I8457+Sheet2!$M8457,IF(Sheet2!$K8457=$B$1,Sheet2!$M8457,0))</f>
        <v>0</v>
      </c>
      <c r="O8457" s="38">
        <f>IF(AND(Sheet2!$K8457=$B$2,Sheet2!$L8457=1),Sheet2!$J8457+Sheet2!$M8457,IF(Sheet2!$K8457=$B$2,Sheet2!$M8457,0))</f>
        <v>0</v>
      </c>
    </row>
    <row r="8458" spans="14:15" x14ac:dyDescent="0.25">
      <c r="N8458" s="38">
        <f>IF(AND(Sheet2!$K8458=$B$1,Sheet2!$L8458=1),Sheet2!$I8458+Sheet2!$M8458,IF(Sheet2!$K8458=$B$1,Sheet2!$M8458,0))</f>
        <v>0</v>
      </c>
      <c r="O8458" s="38">
        <f>IF(AND(Sheet2!$K8458=$B$2,Sheet2!$L8458=1),Sheet2!$J8458+Sheet2!$M8458,IF(Sheet2!$K8458=$B$2,Sheet2!$M8458,0))</f>
        <v>0</v>
      </c>
    </row>
    <row r="8459" spans="14:15" x14ac:dyDescent="0.25">
      <c r="N8459" s="38">
        <f>IF(AND(Sheet2!$K8459=$B$1,Sheet2!$L8459=1),Sheet2!$I8459+Sheet2!$M8459,IF(Sheet2!$K8459=$B$1,Sheet2!$M8459,0))</f>
        <v>0</v>
      </c>
      <c r="O8459" s="38">
        <f>IF(AND(Sheet2!$K8459=$B$2,Sheet2!$L8459=1),Sheet2!$J8459+Sheet2!$M8459,IF(Sheet2!$K8459=$B$2,Sheet2!$M8459,0))</f>
        <v>0</v>
      </c>
    </row>
    <row r="8460" spans="14:15" x14ac:dyDescent="0.25">
      <c r="N8460" s="38">
        <f>IF(AND(Sheet2!$K8460=$B$1,Sheet2!$L8460=1),Sheet2!$I8460+Sheet2!$M8460,IF(Sheet2!$K8460=$B$1,Sheet2!$M8460,0))</f>
        <v>0</v>
      </c>
      <c r="O8460" s="38">
        <f>IF(AND(Sheet2!$K8460=$B$2,Sheet2!$L8460=1),Sheet2!$J8460+Sheet2!$M8460,IF(Sheet2!$K8460=$B$2,Sheet2!$M8460,0))</f>
        <v>0</v>
      </c>
    </row>
    <row r="8461" spans="14:15" x14ac:dyDescent="0.25">
      <c r="N8461" s="38">
        <f>IF(AND(Sheet2!$K8461=$B$1,Sheet2!$L8461=1),Sheet2!$I8461+Sheet2!$M8461,IF(Sheet2!$K8461=$B$1,Sheet2!$M8461,0))</f>
        <v>0</v>
      </c>
      <c r="O8461" s="38">
        <f>IF(AND(Sheet2!$K8461=$B$2,Sheet2!$L8461=1),Sheet2!$J8461+Sheet2!$M8461,IF(Sheet2!$K8461=$B$2,Sheet2!$M8461,0))</f>
        <v>0</v>
      </c>
    </row>
    <row r="8462" spans="14:15" x14ac:dyDescent="0.25">
      <c r="N8462" s="38">
        <f>IF(AND(Sheet2!$K8462=$B$1,Sheet2!$L8462=1),Sheet2!$I8462+Sheet2!$M8462,IF(Sheet2!$K8462=$B$1,Sheet2!$M8462,0))</f>
        <v>0</v>
      </c>
      <c r="O8462" s="38">
        <f>IF(AND(Sheet2!$K8462=$B$2,Sheet2!$L8462=1),Sheet2!$J8462+Sheet2!$M8462,IF(Sheet2!$K8462=$B$2,Sheet2!$M8462,0))</f>
        <v>0</v>
      </c>
    </row>
    <row r="8463" spans="14:15" x14ac:dyDescent="0.25">
      <c r="N8463" s="38">
        <f>IF(AND(Sheet2!$K8463=$B$1,Sheet2!$L8463=1),Sheet2!$I8463+Sheet2!$M8463,IF(Sheet2!$K8463=$B$1,Sheet2!$M8463,0))</f>
        <v>0</v>
      </c>
      <c r="O8463" s="38">
        <f>IF(AND(Sheet2!$K8463=$B$2,Sheet2!$L8463=1),Sheet2!$J8463+Sheet2!$M8463,IF(Sheet2!$K8463=$B$2,Sheet2!$M8463,0))</f>
        <v>0</v>
      </c>
    </row>
    <row r="8464" spans="14:15" x14ac:dyDescent="0.25">
      <c r="N8464" s="38">
        <f>IF(AND(Sheet2!$K8464=$B$1,Sheet2!$L8464=1),Sheet2!$I8464+Sheet2!$M8464,IF(Sheet2!$K8464=$B$1,Sheet2!$M8464,0))</f>
        <v>0</v>
      </c>
      <c r="O8464" s="38">
        <f>IF(AND(Sheet2!$K8464=$B$2,Sheet2!$L8464=1),Sheet2!$J8464+Sheet2!$M8464,IF(Sheet2!$K8464=$B$2,Sheet2!$M8464,0))</f>
        <v>0</v>
      </c>
    </row>
    <row r="8465" spans="14:15" x14ac:dyDescent="0.25">
      <c r="N8465" s="38">
        <f>IF(AND(Sheet2!$K8465=$B$1,Sheet2!$L8465=1),Sheet2!$I8465+Sheet2!$M8465,IF(Sheet2!$K8465=$B$1,Sheet2!$M8465,0))</f>
        <v>0</v>
      </c>
      <c r="O8465" s="38">
        <f>IF(AND(Sheet2!$K8465=$B$2,Sheet2!$L8465=1),Sheet2!$J8465+Sheet2!$M8465,IF(Sheet2!$K8465=$B$2,Sheet2!$M8465,0))</f>
        <v>0</v>
      </c>
    </row>
    <row r="8466" spans="14:15" x14ac:dyDescent="0.25">
      <c r="N8466" s="38">
        <f>IF(AND(Sheet2!$K8466=$B$1,Sheet2!$L8466=1),Sheet2!$I8466+Sheet2!$M8466,IF(Sheet2!$K8466=$B$1,Sheet2!$M8466,0))</f>
        <v>0</v>
      </c>
      <c r="O8466" s="38">
        <f>IF(AND(Sheet2!$K8466=$B$2,Sheet2!$L8466=1),Sheet2!$J8466+Sheet2!$M8466,IF(Sheet2!$K8466=$B$2,Sheet2!$M8466,0))</f>
        <v>0</v>
      </c>
    </row>
    <row r="8467" spans="14:15" x14ac:dyDescent="0.25">
      <c r="N8467" s="38">
        <f>IF(AND(Sheet2!$K8467=$B$1,Sheet2!$L8467=1),Sheet2!$I8467+Sheet2!$M8467,IF(Sheet2!$K8467=$B$1,Sheet2!$M8467,0))</f>
        <v>0</v>
      </c>
      <c r="O8467" s="38">
        <f>IF(AND(Sheet2!$K8467=$B$2,Sheet2!$L8467=1),Sheet2!$J8467+Sheet2!$M8467,IF(Sheet2!$K8467=$B$2,Sheet2!$M8467,0))</f>
        <v>0</v>
      </c>
    </row>
    <row r="8468" spans="14:15" x14ac:dyDescent="0.25">
      <c r="N8468" s="38">
        <f>IF(AND(Sheet2!$K8468=$B$1,Sheet2!$L8468=1),Sheet2!$I8468+Sheet2!$M8468,IF(Sheet2!$K8468=$B$1,Sheet2!$M8468,0))</f>
        <v>0</v>
      </c>
      <c r="O8468" s="38">
        <f>IF(AND(Sheet2!$K8468=$B$2,Sheet2!$L8468=1),Sheet2!$J8468+Sheet2!$M8468,IF(Sheet2!$K8468=$B$2,Sheet2!$M8468,0))</f>
        <v>0</v>
      </c>
    </row>
    <row r="8469" spans="14:15" x14ac:dyDescent="0.25">
      <c r="N8469" s="38">
        <f>IF(AND(Sheet2!$K8469=$B$1,Sheet2!$L8469=1),Sheet2!$I8469+Sheet2!$M8469,IF(Sheet2!$K8469=$B$1,Sheet2!$M8469,0))</f>
        <v>0</v>
      </c>
      <c r="O8469" s="38">
        <f>IF(AND(Sheet2!$K8469=$B$2,Sheet2!$L8469=1),Sheet2!$J8469+Sheet2!$M8469,IF(Sheet2!$K8469=$B$2,Sheet2!$M8469,0))</f>
        <v>0</v>
      </c>
    </row>
    <row r="8470" spans="14:15" x14ac:dyDescent="0.25">
      <c r="N8470" s="38">
        <f>IF(AND(Sheet2!$K8470=$B$1,Sheet2!$L8470=1),Sheet2!$I8470+Sheet2!$M8470,IF(Sheet2!$K8470=$B$1,Sheet2!$M8470,0))</f>
        <v>0</v>
      </c>
      <c r="O8470" s="38">
        <f>IF(AND(Sheet2!$K8470=$B$2,Sheet2!$L8470=1),Sheet2!$J8470+Sheet2!$M8470,IF(Sheet2!$K8470=$B$2,Sheet2!$M8470,0))</f>
        <v>0</v>
      </c>
    </row>
    <row r="8471" spans="14:15" x14ac:dyDescent="0.25">
      <c r="N8471" s="38">
        <f>IF(AND(Sheet2!$K8471=$B$1,Sheet2!$L8471=1),Sheet2!$I8471+Sheet2!$M8471,IF(Sheet2!$K8471=$B$1,Sheet2!$M8471,0))</f>
        <v>0</v>
      </c>
      <c r="O8471" s="38">
        <f>IF(AND(Sheet2!$K8471=$B$2,Sheet2!$L8471=1),Sheet2!$J8471+Sheet2!$M8471,IF(Sheet2!$K8471=$B$2,Sheet2!$M8471,0))</f>
        <v>0</v>
      </c>
    </row>
    <row r="8472" spans="14:15" x14ac:dyDescent="0.25">
      <c r="N8472" s="38">
        <f>IF(AND(Sheet2!$K8472=$B$1,Sheet2!$L8472=1),Sheet2!$I8472+Sheet2!$M8472,IF(Sheet2!$K8472=$B$1,Sheet2!$M8472,0))</f>
        <v>0</v>
      </c>
      <c r="O8472" s="38">
        <f>IF(AND(Sheet2!$K8472=$B$2,Sheet2!$L8472=1),Sheet2!$J8472+Sheet2!$M8472,IF(Sheet2!$K8472=$B$2,Sheet2!$M8472,0))</f>
        <v>0</v>
      </c>
    </row>
    <row r="8473" spans="14:15" x14ac:dyDescent="0.25">
      <c r="N8473" s="38">
        <f>IF(AND(Sheet2!$K8473=$B$1,Sheet2!$L8473=1),Sheet2!$I8473+Sheet2!$M8473,IF(Sheet2!$K8473=$B$1,Sheet2!$M8473,0))</f>
        <v>0</v>
      </c>
      <c r="O8473" s="38">
        <f>IF(AND(Sheet2!$K8473=$B$2,Sheet2!$L8473=1),Sheet2!$J8473+Sheet2!$M8473,IF(Sheet2!$K8473=$B$2,Sheet2!$M8473,0))</f>
        <v>0</v>
      </c>
    </row>
    <row r="8474" spans="14:15" x14ac:dyDescent="0.25">
      <c r="N8474" s="38">
        <f>IF(AND(Sheet2!$K8474=$B$1,Sheet2!$L8474=1),Sheet2!$I8474+Sheet2!$M8474,IF(Sheet2!$K8474=$B$1,Sheet2!$M8474,0))</f>
        <v>0</v>
      </c>
      <c r="O8474" s="38">
        <f>IF(AND(Sheet2!$K8474=$B$2,Sheet2!$L8474=1),Sheet2!$J8474+Sheet2!$M8474,IF(Sheet2!$K8474=$B$2,Sheet2!$M8474,0))</f>
        <v>0</v>
      </c>
    </row>
    <row r="8475" spans="14:15" x14ac:dyDescent="0.25">
      <c r="N8475" s="38">
        <f>IF(AND(Sheet2!$K8475=$B$1,Sheet2!$L8475=1),Sheet2!$I8475+Sheet2!$M8475,IF(Sheet2!$K8475=$B$1,Sheet2!$M8475,0))</f>
        <v>0</v>
      </c>
      <c r="O8475" s="38">
        <f>IF(AND(Sheet2!$K8475=$B$2,Sheet2!$L8475=1),Sheet2!$J8475+Sheet2!$M8475,IF(Sheet2!$K8475=$B$2,Sheet2!$M8475,0))</f>
        <v>0</v>
      </c>
    </row>
    <row r="8476" spans="14:15" x14ac:dyDescent="0.25">
      <c r="N8476" s="38">
        <f>IF(AND(Sheet2!$K8476=$B$1,Sheet2!$L8476=1),Sheet2!$I8476+Sheet2!$M8476,IF(Sheet2!$K8476=$B$1,Sheet2!$M8476,0))</f>
        <v>0</v>
      </c>
      <c r="O8476" s="38">
        <f>IF(AND(Sheet2!$K8476=$B$2,Sheet2!$L8476=1),Sheet2!$J8476+Sheet2!$M8476,IF(Sheet2!$K8476=$B$2,Sheet2!$M8476,0))</f>
        <v>0</v>
      </c>
    </row>
    <row r="8477" spans="14:15" x14ac:dyDescent="0.25">
      <c r="N8477" s="38">
        <f>IF(AND(Sheet2!$K8477=$B$1,Sheet2!$L8477=1),Sheet2!$I8477+Sheet2!$M8477,IF(Sheet2!$K8477=$B$1,Sheet2!$M8477,0))</f>
        <v>0</v>
      </c>
      <c r="O8477" s="38">
        <f>IF(AND(Sheet2!$K8477=$B$2,Sheet2!$L8477=1),Sheet2!$J8477+Sheet2!$M8477,IF(Sheet2!$K8477=$B$2,Sheet2!$M8477,0))</f>
        <v>0</v>
      </c>
    </row>
    <row r="8478" spans="14:15" x14ac:dyDescent="0.25">
      <c r="N8478" s="38">
        <f>IF(AND(Sheet2!$K8478=$B$1,Sheet2!$L8478=1),Sheet2!$I8478+Sheet2!$M8478,IF(Sheet2!$K8478=$B$1,Sheet2!$M8478,0))</f>
        <v>0</v>
      </c>
      <c r="O8478" s="38">
        <f>IF(AND(Sheet2!$K8478=$B$2,Sheet2!$L8478=1),Sheet2!$J8478+Sheet2!$M8478,IF(Sheet2!$K8478=$B$2,Sheet2!$M8478,0))</f>
        <v>0</v>
      </c>
    </row>
    <row r="8479" spans="14:15" x14ac:dyDescent="0.25">
      <c r="N8479" s="38">
        <f>IF(AND(Sheet2!$K8479=$B$1,Sheet2!$L8479=1),Sheet2!$I8479+Sheet2!$M8479,IF(Sheet2!$K8479=$B$1,Sheet2!$M8479,0))</f>
        <v>0</v>
      </c>
      <c r="O8479" s="38">
        <f>IF(AND(Sheet2!$K8479=$B$2,Sheet2!$L8479=1),Sheet2!$J8479+Sheet2!$M8479,IF(Sheet2!$K8479=$B$2,Sheet2!$M8479,0))</f>
        <v>0</v>
      </c>
    </row>
    <row r="8480" spans="14:15" x14ac:dyDescent="0.25">
      <c r="N8480" s="38">
        <f>IF(AND(Sheet2!$K8480=$B$1,Sheet2!$L8480=1),Sheet2!$I8480+Sheet2!$M8480,IF(Sheet2!$K8480=$B$1,Sheet2!$M8480,0))</f>
        <v>0</v>
      </c>
      <c r="O8480" s="38">
        <f>IF(AND(Sheet2!$K8480=$B$2,Sheet2!$L8480=1),Sheet2!$J8480+Sheet2!$M8480,IF(Sheet2!$K8480=$B$2,Sheet2!$M8480,0))</f>
        <v>0</v>
      </c>
    </row>
    <row r="8481" spans="14:15" x14ac:dyDescent="0.25">
      <c r="N8481" s="38">
        <f>IF(AND(Sheet2!$K8481=$B$1,Sheet2!$L8481=1),Sheet2!$I8481+Sheet2!$M8481,IF(Sheet2!$K8481=$B$1,Sheet2!$M8481,0))</f>
        <v>0</v>
      </c>
      <c r="O8481" s="38">
        <f>IF(AND(Sheet2!$K8481=$B$2,Sheet2!$L8481=1),Sheet2!$J8481+Sheet2!$M8481,IF(Sheet2!$K8481=$B$2,Sheet2!$M8481,0))</f>
        <v>0</v>
      </c>
    </row>
    <row r="8482" spans="14:15" x14ac:dyDescent="0.25">
      <c r="N8482" s="38">
        <f>IF(AND(Sheet2!$K8482=$B$1,Sheet2!$L8482=1),Sheet2!$I8482+Sheet2!$M8482,IF(Sheet2!$K8482=$B$1,Sheet2!$M8482,0))</f>
        <v>0</v>
      </c>
      <c r="O8482" s="38">
        <f>IF(AND(Sheet2!$K8482=$B$2,Sheet2!$L8482=1),Sheet2!$J8482+Sheet2!$M8482,IF(Sheet2!$K8482=$B$2,Sheet2!$M8482,0))</f>
        <v>0</v>
      </c>
    </row>
    <row r="8483" spans="14:15" x14ac:dyDescent="0.25">
      <c r="N8483" s="38">
        <f>IF(AND(Sheet2!$K8483=$B$1,Sheet2!$L8483=1),Sheet2!$I8483+Sheet2!$M8483,IF(Sheet2!$K8483=$B$1,Sheet2!$M8483,0))</f>
        <v>0</v>
      </c>
      <c r="O8483" s="38">
        <f>IF(AND(Sheet2!$K8483=$B$2,Sheet2!$L8483=1),Sheet2!$J8483+Sheet2!$M8483,IF(Sheet2!$K8483=$B$2,Sheet2!$M8483,0))</f>
        <v>0</v>
      </c>
    </row>
    <row r="8484" spans="14:15" x14ac:dyDescent="0.25">
      <c r="N8484" s="38">
        <f>IF(AND(Sheet2!$K8484=$B$1,Sheet2!$L8484=1),Sheet2!$I8484+Sheet2!$M8484,IF(Sheet2!$K8484=$B$1,Sheet2!$M8484,0))</f>
        <v>0</v>
      </c>
      <c r="O8484" s="38">
        <f>IF(AND(Sheet2!$K8484=$B$2,Sheet2!$L8484=1),Sheet2!$J8484+Sheet2!$M8484,IF(Sheet2!$K8484=$B$2,Sheet2!$M8484,0))</f>
        <v>0</v>
      </c>
    </row>
    <row r="8485" spans="14:15" x14ac:dyDescent="0.25">
      <c r="N8485" s="38">
        <f>IF(AND(Sheet2!$K8485=$B$1,Sheet2!$L8485=1),Sheet2!$I8485+Sheet2!$M8485,IF(Sheet2!$K8485=$B$1,Sheet2!$M8485,0))</f>
        <v>0</v>
      </c>
      <c r="O8485" s="38">
        <f>IF(AND(Sheet2!$K8485=$B$2,Sheet2!$L8485=1),Sheet2!$J8485+Sheet2!$M8485,IF(Sheet2!$K8485=$B$2,Sheet2!$M8485,0))</f>
        <v>0</v>
      </c>
    </row>
    <row r="8486" spans="14:15" x14ac:dyDescent="0.25">
      <c r="N8486" s="38">
        <f>IF(AND(Sheet2!$K8486=$B$1,Sheet2!$L8486=1),Sheet2!$I8486+Sheet2!$M8486,IF(Sheet2!$K8486=$B$1,Sheet2!$M8486,0))</f>
        <v>0</v>
      </c>
      <c r="O8486" s="38">
        <f>IF(AND(Sheet2!$K8486=$B$2,Sheet2!$L8486=1),Sheet2!$J8486+Sheet2!$M8486,IF(Sheet2!$K8486=$B$2,Sheet2!$M8486,0))</f>
        <v>0</v>
      </c>
    </row>
    <row r="8487" spans="14:15" x14ac:dyDescent="0.25">
      <c r="N8487" s="38">
        <f>IF(AND(Sheet2!$K8487=$B$1,Sheet2!$L8487=1),Sheet2!$I8487+Sheet2!$M8487,IF(Sheet2!$K8487=$B$1,Sheet2!$M8487,0))</f>
        <v>0</v>
      </c>
      <c r="O8487" s="38">
        <f>IF(AND(Sheet2!$K8487=$B$2,Sheet2!$L8487=1),Sheet2!$J8487+Sheet2!$M8487,IF(Sheet2!$K8487=$B$2,Sheet2!$M8487,0))</f>
        <v>0</v>
      </c>
    </row>
    <row r="8488" spans="14:15" x14ac:dyDescent="0.25">
      <c r="N8488" s="38">
        <f>IF(AND(Sheet2!$K8488=$B$1,Sheet2!$L8488=1),Sheet2!$I8488+Sheet2!$M8488,IF(Sheet2!$K8488=$B$1,Sheet2!$M8488,0))</f>
        <v>0</v>
      </c>
      <c r="O8488" s="38">
        <f>IF(AND(Sheet2!$K8488=$B$2,Sheet2!$L8488=1),Sheet2!$J8488+Sheet2!$M8488,IF(Sheet2!$K8488=$B$2,Sheet2!$M8488,0))</f>
        <v>0</v>
      </c>
    </row>
    <row r="8489" spans="14:15" x14ac:dyDescent="0.25">
      <c r="N8489" s="38">
        <f>IF(AND(Sheet2!$K8489=$B$1,Sheet2!$L8489=1),Sheet2!$I8489+Sheet2!$M8489,IF(Sheet2!$K8489=$B$1,Sheet2!$M8489,0))</f>
        <v>0</v>
      </c>
      <c r="O8489" s="38">
        <f>IF(AND(Sheet2!$K8489=$B$2,Sheet2!$L8489=1),Sheet2!$J8489+Sheet2!$M8489,IF(Sheet2!$K8489=$B$2,Sheet2!$M8489,0))</f>
        <v>0</v>
      </c>
    </row>
    <row r="8490" spans="14:15" x14ac:dyDescent="0.25">
      <c r="N8490" s="38">
        <f>IF(AND(Sheet2!$K8490=$B$1,Sheet2!$L8490=1),Sheet2!$I8490+Sheet2!$M8490,IF(Sheet2!$K8490=$B$1,Sheet2!$M8490,0))</f>
        <v>0</v>
      </c>
      <c r="O8490" s="38">
        <f>IF(AND(Sheet2!$K8490=$B$2,Sheet2!$L8490=1),Sheet2!$J8490+Sheet2!$M8490,IF(Sheet2!$K8490=$B$2,Sheet2!$M8490,0))</f>
        <v>0</v>
      </c>
    </row>
    <row r="8491" spans="14:15" x14ac:dyDescent="0.25">
      <c r="N8491" s="38">
        <f>IF(AND(Sheet2!$K8491=$B$1,Sheet2!$L8491=1),Sheet2!$I8491+Sheet2!$M8491,IF(Sheet2!$K8491=$B$1,Sheet2!$M8491,0))</f>
        <v>0</v>
      </c>
      <c r="O8491" s="38">
        <f>IF(AND(Sheet2!$K8491=$B$2,Sheet2!$L8491=1),Sheet2!$J8491+Sheet2!$M8491,IF(Sheet2!$K8491=$B$2,Sheet2!$M8491,0))</f>
        <v>0</v>
      </c>
    </row>
    <row r="8492" spans="14:15" x14ac:dyDescent="0.25">
      <c r="N8492" s="38">
        <f>IF(AND(Sheet2!$K8492=$B$1,Sheet2!$L8492=1),Sheet2!$I8492+Sheet2!$M8492,IF(Sheet2!$K8492=$B$1,Sheet2!$M8492,0))</f>
        <v>0</v>
      </c>
      <c r="O8492" s="38">
        <f>IF(AND(Sheet2!$K8492=$B$2,Sheet2!$L8492=1),Sheet2!$J8492+Sheet2!$M8492,IF(Sheet2!$K8492=$B$2,Sheet2!$M8492,0))</f>
        <v>0</v>
      </c>
    </row>
    <row r="8493" spans="14:15" x14ac:dyDescent="0.25">
      <c r="N8493" s="38">
        <f>IF(AND(Sheet2!$K8493=$B$1,Sheet2!$L8493=1),Sheet2!$I8493+Sheet2!$M8493,IF(Sheet2!$K8493=$B$1,Sheet2!$M8493,0))</f>
        <v>0</v>
      </c>
      <c r="O8493" s="38">
        <f>IF(AND(Sheet2!$K8493=$B$2,Sheet2!$L8493=1),Sheet2!$J8493+Sheet2!$M8493,IF(Sheet2!$K8493=$B$2,Sheet2!$M8493,0))</f>
        <v>0</v>
      </c>
    </row>
    <row r="8494" spans="14:15" x14ac:dyDescent="0.25">
      <c r="N8494" s="38">
        <f>IF(AND(Sheet2!$K8494=$B$1,Sheet2!$L8494=1),Sheet2!$I8494+Sheet2!$M8494,IF(Sheet2!$K8494=$B$1,Sheet2!$M8494,0))</f>
        <v>0</v>
      </c>
      <c r="O8494" s="38">
        <f>IF(AND(Sheet2!$K8494=$B$2,Sheet2!$L8494=1),Sheet2!$J8494+Sheet2!$M8494,IF(Sheet2!$K8494=$B$2,Sheet2!$M8494,0))</f>
        <v>0</v>
      </c>
    </row>
    <row r="8495" spans="14:15" x14ac:dyDescent="0.25">
      <c r="N8495" s="38">
        <f>IF(AND(Sheet2!$K8495=$B$1,Sheet2!$L8495=1),Sheet2!$I8495+Sheet2!$M8495,IF(Sheet2!$K8495=$B$1,Sheet2!$M8495,0))</f>
        <v>0</v>
      </c>
      <c r="O8495" s="38">
        <f>IF(AND(Sheet2!$K8495=$B$2,Sheet2!$L8495=1),Sheet2!$J8495+Sheet2!$M8495,IF(Sheet2!$K8495=$B$2,Sheet2!$M8495,0))</f>
        <v>0</v>
      </c>
    </row>
    <row r="8496" spans="14:15" x14ac:dyDescent="0.25">
      <c r="N8496" s="38">
        <f>IF(AND(Sheet2!$K8496=$B$1,Sheet2!$L8496=1),Sheet2!$I8496+Sheet2!$M8496,IF(Sheet2!$K8496=$B$1,Sheet2!$M8496,0))</f>
        <v>0</v>
      </c>
      <c r="O8496" s="38">
        <f>IF(AND(Sheet2!$K8496=$B$2,Sheet2!$L8496=1),Sheet2!$J8496+Sheet2!$M8496,IF(Sheet2!$K8496=$B$2,Sheet2!$M8496,0))</f>
        <v>0</v>
      </c>
    </row>
    <row r="8497" spans="14:15" x14ac:dyDescent="0.25">
      <c r="N8497" s="38">
        <f>IF(AND(Sheet2!$K8497=$B$1,Sheet2!$L8497=1),Sheet2!$I8497+Sheet2!$M8497,IF(Sheet2!$K8497=$B$1,Sheet2!$M8497,0))</f>
        <v>0</v>
      </c>
      <c r="O8497" s="38">
        <f>IF(AND(Sheet2!$K8497=$B$2,Sheet2!$L8497=1),Sheet2!$J8497+Sheet2!$M8497,IF(Sheet2!$K8497=$B$2,Sheet2!$M8497,0))</f>
        <v>0</v>
      </c>
    </row>
    <row r="8498" spans="14:15" x14ac:dyDescent="0.25">
      <c r="N8498" s="38">
        <f>IF(AND(Sheet2!$K8498=$B$1,Sheet2!$L8498=1),Sheet2!$I8498+Sheet2!$M8498,IF(Sheet2!$K8498=$B$1,Sheet2!$M8498,0))</f>
        <v>0</v>
      </c>
      <c r="O8498" s="38">
        <f>IF(AND(Sheet2!$K8498=$B$2,Sheet2!$L8498=1),Sheet2!$J8498+Sheet2!$M8498,IF(Sheet2!$K8498=$B$2,Sheet2!$M8498,0))</f>
        <v>0</v>
      </c>
    </row>
    <row r="8499" spans="14:15" x14ac:dyDescent="0.25">
      <c r="N8499" s="38">
        <f>IF(AND(Sheet2!$K8499=$B$1,Sheet2!$L8499=1),Sheet2!$I8499+Sheet2!$M8499,IF(Sheet2!$K8499=$B$1,Sheet2!$M8499,0))</f>
        <v>0</v>
      </c>
      <c r="O8499" s="38">
        <f>IF(AND(Sheet2!$K8499=$B$2,Sheet2!$L8499=1),Sheet2!$J8499+Sheet2!$M8499,IF(Sheet2!$K8499=$B$2,Sheet2!$M8499,0))</f>
        <v>0</v>
      </c>
    </row>
    <row r="8500" spans="14:15" x14ac:dyDescent="0.25">
      <c r="N8500" s="38">
        <f>IF(AND(Sheet2!$K8500=$B$1,Sheet2!$L8500=1),Sheet2!$I8500+Sheet2!$M8500,IF(Sheet2!$K8500=$B$1,Sheet2!$M8500,0))</f>
        <v>0</v>
      </c>
      <c r="O8500" s="38">
        <f>IF(AND(Sheet2!$K8500=$B$2,Sheet2!$L8500=1),Sheet2!$J8500+Sheet2!$M8500,IF(Sheet2!$K8500=$B$2,Sheet2!$M8500,0))</f>
        <v>0</v>
      </c>
    </row>
    <row r="8501" spans="14:15" x14ac:dyDescent="0.25">
      <c r="N8501" s="38">
        <f>IF(AND(Sheet2!$K8501=$B$1,Sheet2!$L8501=1),Sheet2!$I8501+Sheet2!$M8501,IF(Sheet2!$K8501=$B$1,Sheet2!$M8501,0))</f>
        <v>0</v>
      </c>
      <c r="O8501" s="38">
        <f>IF(AND(Sheet2!$K8501=$B$2,Sheet2!$L8501=1),Sheet2!$J8501+Sheet2!$M8501,IF(Sheet2!$K8501=$B$2,Sheet2!$M8501,0))</f>
        <v>0</v>
      </c>
    </row>
    <row r="8502" spans="14:15" x14ac:dyDescent="0.25">
      <c r="N8502" s="38">
        <f>IF(AND(Sheet2!$K8502=$B$1,Sheet2!$L8502=1),Sheet2!$I8502+Sheet2!$M8502,IF(Sheet2!$K8502=$B$1,Sheet2!$M8502,0))</f>
        <v>0</v>
      </c>
      <c r="O8502" s="38">
        <f>IF(AND(Sheet2!$K8502=$B$2,Sheet2!$L8502=1),Sheet2!$J8502+Sheet2!$M8502,IF(Sheet2!$K8502=$B$2,Sheet2!$M8502,0))</f>
        <v>0</v>
      </c>
    </row>
    <row r="8503" spans="14:15" x14ac:dyDescent="0.25">
      <c r="N8503" s="38">
        <f>IF(AND(Sheet2!$K8503=$B$1,Sheet2!$L8503=1),Sheet2!$I8503+Sheet2!$M8503,IF(Sheet2!$K8503=$B$1,Sheet2!$M8503,0))</f>
        <v>0</v>
      </c>
      <c r="O8503" s="38">
        <f>IF(AND(Sheet2!$K8503=$B$2,Sheet2!$L8503=1),Sheet2!$J8503+Sheet2!$M8503,IF(Sheet2!$K8503=$B$2,Sheet2!$M8503,0))</f>
        <v>0</v>
      </c>
    </row>
    <row r="8504" spans="14:15" x14ac:dyDescent="0.25">
      <c r="N8504" s="38">
        <f>IF(AND(Sheet2!$K8504=$B$1,Sheet2!$L8504=1),Sheet2!$I8504+Sheet2!$M8504,IF(Sheet2!$K8504=$B$1,Sheet2!$M8504,0))</f>
        <v>0</v>
      </c>
      <c r="O8504" s="38">
        <f>IF(AND(Sheet2!$K8504=$B$2,Sheet2!$L8504=1),Sheet2!$J8504+Sheet2!$M8504,IF(Sheet2!$K8504=$B$2,Sheet2!$M8504,0))</f>
        <v>0</v>
      </c>
    </row>
    <row r="8505" spans="14:15" x14ac:dyDescent="0.25">
      <c r="N8505" s="38">
        <f>IF(AND(Sheet2!$K8505=$B$1,Sheet2!$L8505=1),Sheet2!$I8505+Sheet2!$M8505,IF(Sheet2!$K8505=$B$1,Sheet2!$M8505,0))</f>
        <v>0</v>
      </c>
      <c r="O8505" s="38">
        <f>IF(AND(Sheet2!$K8505=$B$2,Sheet2!$L8505=1),Sheet2!$J8505+Sheet2!$M8505,IF(Sheet2!$K8505=$B$2,Sheet2!$M8505,0))</f>
        <v>0</v>
      </c>
    </row>
    <row r="8506" spans="14:15" x14ac:dyDescent="0.25">
      <c r="N8506" s="38">
        <f>IF(AND(Sheet2!$K8506=$B$1,Sheet2!$L8506=1),Sheet2!$I8506+Sheet2!$M8506,IF(Sheet2!$K8506=$B$1,Sheet2!$M8506,0))</f>
        <v>0</v>
      </c>
      <c r="O8506" s="38">
        <f>IF(AND(Sheet2!$K8506=$B$2,Sheet2!$L8506=1),Sheet2!$J8506+Sheet2!$M8506,IF(Sheet2!$K8506=$B$2,Sheet2!$M8506,0))</f>
        <v>0</v>
      </c>
    </row>
    <row r="8507" spans="14:15" x14ac:dyDescent="0.25">
      <c r="N8507" s="38">
        <f>IF(AND(Sheet2!$K8507=$B$1,Sheet2!$L8507=1),Sheet2!$I8507+Sheet2!$M8507,IF(Sheet2!$K8507=$B$1,Sheet2!$M8507,0))</f>
        <v>0</v>
      </c>
      <c r="O8507" s="38">
        <f>IF(AND(Sheet2!$K8507=$B$2,Sheet2!$L8507=1),Sheet2!$J8507+Sheet2!$M8507,IF(Sheet2!$K8507=$B$2,Sheet2!$M8507,0))</f>
        <v>0</v>
      </c>
    </row>
    <row r="8508" spans="14:15" x14ac:dyDescent="0.25">
      <c r="N8508" s="38">
        <f>IF(AND(Sheet2!$K8508=$B$1,Sheet2!$L8508=1),Sheet2!$I8508+Sheet2!$M8508,IF(Sheet2!$K8508=$B$1,Sheet2!$M8508,0))</f>
        <v>0</v>
      </c>
      <c r="O8508" s="38">
        <f>IF(AND(Sheet2!$K8508=$B$2,Sheet2!$L8508=1),Sheet2!$J8508+Sheet2!$M8508,IF(Sheet2!$K8508=$B$2,Sheet2!$M8508,0))</f>
        <v>0</v>
      </c>
    </row>
    <row r="8509" spans="14:15" x14ac:dyDescent="0.25">
      <c r="N8509" s="38">
        <f>IF(AND(Sheet2!$K8509=$B$1,Sheet2!$L8509=1),Sheet2!$I8509+Sheet2!$M8509,IF(Sheet2!$K8509=$B$1,Sheet2!$M8509,0))</f>
        <v>0</v>
      </c>
      <c r="O8509" s="38">
        <f>IF(AND(Sheet2!$K8509=$B$2,Sheet2!$L8509=1),Sheet2!$J8509+Sheet2!$M8509,IF(Sheet2!$K8509=$B$2,Sheet2!$M8509,0))</f>
        <v>0</v>
      </c>
    </row>
    <row r="8510" spans="14:15" x14ac:dyDescent="0.25">
      <c r="N8510" s="38">
        <f>IF(AND(Sheet2!$K8510=$B$1,Sheet2!$L8510=1),Sheet2!$I8510+Sheet2!$M8510,IF(Sheet2!$K8510=$B$1,Sheet2!$M8510,0))</f>
        <v>0</v>
      </c>
      <c r="O8510" s="38">
        <f>IF(AND(Sheet2!$K8510=$B$2,Sheet2!$L8510=1),Sheet2!$J8510+Sheet2!$M8510,IF(Sheet2!$K8510=$B$2,Sheet2!$M8510,0))</f>
        <v>0</v>
      </c>
    </row>
    <row r="8511" spans="14:15" x14ac:dyDescent="0.25">
      <c r="N8511" s="38">
        <f>IF(AND(Sheet2!$K8511=$B$1,Sheet2!$L8511=1),Sheet2!$I8511+Sheet2!$M8511,IF(Sheet2!$K8511=$B$1,Sheet2!$M8511,0))</f>
        <v>0</v>
      </c>
      <c r="O8511" s="38">
        <f>IF(AND(Sheet2!$K8511=$B$2,Sheet2!$L8511=1),Sheet2!$J8511+Sheet2!$M8511,IF(Sheet2!$K8511=$B$2,Sheet2!$M8511,0))</f>
        <v>0</v>
      </c>
    </row>
    <row r="8512" spans="14:15" x14ac:dyDescent="0.25">
      <c r="N8512" s="38">
        <f>IF(AND(Sheet2!$K8512=$B$1,Sheet2!$L8512=1),Sheet2!$I8512+Sheet2!$M8512,IF(Sheet2!$K8512=$B$1,Sheet2!$M8512,0))</f>
        <v>0</v>
      </c>
      <c r="O8512" s="38">
        <f>IF(AND(Sheet2!$K8512=$B$2,Sheet2!$L8512=1),Sheet2!$J8512+Sheet2!$M8512,IF(Sheet2!$K8512=$B$2,Sheet2!$M8512,0))</f>
        <v>0</v>
      </c>
    </row>
    <row r="8513" spans="14:15" x14ac:dyDescent="0.25">
      <c r="N8513" s="38">
        <f>IF(AND(Sheet2!$K8513=$B$1,Sheet2!$L8513=1),Sheet2!$I8513+Sheet2!$M8513,IF(Sheet2!$K8513=$B$1,Sheet2!$M8513,0))</f>
        <v>0</v>
      </c>
      <c r="O8513" s="38">
        <f>IF(AND(Sheet2!$K8513=$B$2,Sheet2!$L8513=1),Sheet2!$J8513+Sheet2!$M8513,IF(Sheet2!$K8513=$B$2,Sheet2!$M8513,0))</f>
        <v>0</v>
      </c>
    </row>
    <row r="8514" spans="14:15" x14ac:dyDescent="0.25">
      <c r="N8514" s="38">
        <f>IF(AND(Sheet2!$K8514=$B$1,Sheet2!$L8514=1),Sheet2!$I8514+Sheet2!$M8514,IF(Sheet2!$K8514=$B$1,Sheet2!$M8514,0))</f>
        <v>0</v>
      </c>
      <c r="O8514" s="38">
        <f>IF(AND(Sheet2!$K8514=$B$2,Sheet2!$L8514=1),Sheet2!$J8514+Sheet2!$M8514,IF(Sheet2!$K8514=$B$2,Sheet2!$M8514,0))</f>
        <v>0</v>
      </c>
    </row>
    <row r="8515" spans="14:15" x14ac:dyDescent="0.25">
      <c r="N8515" s="38">
        <f>IF(AND(Sheet2!$K8515=$B$1,Sheet2!$L8515=1),Sheet2!$I8515+Sheet2!$M8515,IF(Sheet2!$K8515=$B$1,Sheet2!$M8515,0))</f>
        <v>0</v>
      </c>
      <c r="O8515" s="38">
        <f>IF(AND(Sheet2!$K8515=$B$2,Sheet2!$L8515=1),Sheet2!$J8515+Sheet2!$M8515,IF(Sheet2!$K8515=$B$2,Sheet2!$M8515,0))</f>
        <v>0</v>
      </c>
    </row>
    <row r="8516" spans="14:15" x14ac:dyDescent="0.25">
      <c r="N8516" s="38">
        <f>IF(AND(Sheet2!$K8516=$B$1,Sheet2!$L8516=1),Sheet2!$I8516+Sheet2!$M8516,IF(Sheet2!$K8516=$B$1,Sheet2!$M8516,0))</f>
        <v>0</v>
      </c>
      <c r="O8516" s="38">
        <f>IF(AND(Sheet2!$K8516=$B$2,Sheet2!$L8516=1),Sheet2!$J8516+Sheet2!$M8516,IF(Sheet2!$K8516=$B$2,Sheet2!$M8516,0))</f>
        <v>0</v>
      </c>
    </row>
    <row r="8517" spans="14:15" x14ac:dyDescent="0.25">
      <c r="N8517" s="38">
        <f>IF(AND(Sheet2!$K8517=$B$1,Sheet2!$L8517=1),Sheet2!$I8517+Sheet2!$M8517,IF(Sheet2!$K8517=$B$1,Sheet2!$M8517,0))</f>
        <v>0</v>
      </c>
      <c r="O8517" s="38">
        <f>IF(AND(Sheet2!$K8517=$B$2,Sheet2!$L8517=1),Sheet2!$J8517+Sheet2!$M8517,IF(Sheet2!$K8517=$B$2,Sheet2!$M8517,0))</f>
        <v>0</v>
      </c>
    </row>
    <row r="8518" spans="14:15" x14ac:dyDescent="0.25">
      <c r="N8518" s="38">
        <f>IF(AND(Sheet2!$K8518=$B$1,Sheet2!$L8518=1),Sheet2!$I8518+Sheet2!$M8518,IF(Sheet2!$K8518=$B$1,Sheet2!$M8518,0))</f>
        <v>0</v>
      </c>
      <c r="O8518" s="38">
        <f>IF(AND(Sheet2!$K8518=$B$2,Sheet2!$L8518=1),Sheet2!$J8518+Sheet2!$M8518,IF(Sheet2!$K8518=$B$2,Sheet2!$M8518,0))</f>
        <v>0</v>
      </c>
    </row>
    <row r="8519" spans="14:15" x14ac:dyDescent="0.25">
      <c r="N8519" s="38">
        <f>IF(AND(Sheet2!$K8519=$B$1,Sheet2!$L8519=1),Sheet2!$I8519+Sheet2!$M8519,IF(Sheet2!$K8519=$B$1,Sheet2!$M8519,0))</f>
        <v>0</v>
      </c>
      <c r="O8519" s="38">
        <f>IF(AND(Sheet2!$K8519=$B$2,Sheet2!$L8519=1),Sheet2!$J8519+Sheet2!$M8519,IF(Sheet2!$K8519=$B$2,Sheet2!$M8519,0))</f>
        <v>0</v>
      </c>
    </row>
    <row r="8520" spans="14:15" x14ac:dyDescent="0.25">
      <c r="N8520" s="38">
        <f>IF(AND(Sheet2!$K8520=$B$1,Sheet2!$L8520=1),Sheet2!$I8520+Sheet2!$M8520,IF(Sheet2!$K8520=$B$1,Sheet2!$M8520,0))</f>
        <v>0</v>
      </c>
      <c r="O8520" s="38">
        <f>IF(AND(Sheet2!$K8520=$B$2,Sheet2!$L8520=1),Sheet2!$J8520+Sheet2!$M8520,IF(Sheet2!$K8520=$B$2,Sheet2!$M8520,0))</f>
        <v>0</v>
      </c>
    </row>
    <row r="8521" spans="14:15" x14ac:dyDescent="0.25">
      <c r="N8521" s="38">
        <f>IF(AND(Sheet2!$K8521=$B$1,Sheet2!$L8521=1),Sheet2!$I8521+Sheet2!$M8521,IF(Sheet2!$K8521=$B$1,Sheet2!$M8521,0))</f>
        <v>0</v>
      </c>
      <c r="O8521" s="38">
        <f>IF(AND(Sheet2!$K8521=$B$2,Sheet2!$L8521=1),Sheet2!$J8521+Sheet2!$M8521,IF(Sheet2!$K8521=$B$2,Sheet2!$M8521,0))</f>
        <v>0</v>
      </c>
    </row>
    <row r="8522" spans="14:15" x14ac:dyDescent="0.25">
      <c r="N8522" s="38">
        <f>IF(AND(Sheet2!$K8522=$B$1,Sheet2!$L8522=1),Sheet2!$I8522+Sheet2!$M8522,IF(Sheet2!$K8522=$B$1,Sheet2!$M8522,0))</f>
        <v>0</v>
      </c>
      <c r="O8522" s="38">
        <f>IF(AND(Sheet2!$K8522=$B$2,Sheet2!$L8522=1),Sheet2!$J8522+Sheet2!$M8522,IF(Sheet2!$K8522=$B$2,Sheet2!$M8522,0))</f>
        <v>0</v>
      </c>
    </row>
    <row r="8523" spans="14:15" x14ac:dyDescent="0.25">
      <c r="N8523" s="38">
        <f>IF(AND(Sheet2!$K8523=$B$1,Sheet2!$L8523=1),Sheet2!$I8523+Sheet2!$M8523,IF(Sheet2!$K8523=$B$1,Sheet2!$M8523,0))</f>
        <v>0</v>
      </c>
      <c r="O8523" s="38">
        <f>IF(AND(Sheet2!$K8523=$B$2,Sheet2!$L8523=1),Sheet2!$J8523+Sheet2!$M8523,IF(Sheet2!$K8523=$B$2,Sheet2!$M8523,0))</f>
        <v>0</v>
      </c>
    </row>
    <row r="8524" spans="14:15" x14ac:dyDescent="0.25">
      <c r="N8524" s="38">
        <f>IF(AND(Sheet2!$K8524=$B$1,Sheet2!$L8524=1),Sheet2!$I8524+Sheet2!$M8524,IF(Sheet2!$K8524=$B$1,Sheet2!$M8524,0))</f>
        <v>0</v>
      </c>
      <c r="O8524" s="38">
        <f>IF(AND(Sheet2!$K8524=$B$2,Sheet2!$L8524=1),Sheet2!$J8524+Sheet2!$M8524,IF(Sheet2!$K8524=$B$2,Sheet2!$M8524,0))</f>
        <v>0</v>
      </c>
    </row>
    <row r="8525" spans="14:15" x14ac:dyDescent="0.25">
      <c r="N8525" s="38">
        <f>IF(AND(Sheet2!$K8525=$B$1,Sheet2!$L8525=1),Sheet2!$I8525+Sheet2!$M8525,IF(Sheet2!$K8525=$B$1,Sheet2!$M8525,0))</f>
        <v>0</v>
      </c>
      <c r="O8525" s="38">
        <f>IF(AND(Sheet2!$K8525=$B$2,Sheet2!$L8525=1),Sheet2!$J8525+Sheet2!$M8525,IF(Sheet2!$K8525=$B$2,Sheet2!$M8525,0))</f>
        <v>0</v>
      </c>
    </row>
    <row r="8526" spans="14:15" x14ac:dyDescent="0.25">
      <c r="N8526" s="38">
        <f>IF(AND(Sheet2!$K8526=$B$1,Sheet2!$L8526=1),Sheet2!$I8526+Sheet2!$M8526,IF(Sheet2!$K8526=$B$1,Sheet2!$M8526,0))</f>
        <v>0</v>
      </c>
      <c r="O8526" s="38">
        <f>IF(AND(Sheet2!$K8526=$B$2,Sheet2!$L8526=1),Sheet2!$J8526+Sheet2!$M8526,IF(Sheet2!$K8526=$B$2,Sheet2!$M8526,0))</f>
        <v>0</v>
      </c>
    </row>
    <row r="8527" spans="14:15" x14ac:dyDescent="0.25">
      <c r="N8527" s="38">
        <f>IF(AND(Sheet2!$K8527=$B$1,Sheet2!$L8527=1),Sheet2!$I8527+Sheet2!$M8527,IF(Sheet2!$K8527=$B$1,Sheet2!$M8527,0))</f>
        <v>0</v>
      </c>
      <c r="O8527" s="38">
        <f>IF(AND(Sheet2!$K8527=$B$2,Sheet2!$L8527=1),Sheet2!$J8527+Sheet2!$M8527,IF(Sheet2!$K8527=$B$2,Sheet2!$M8527,0))</f>
        <v>0</v>
      </c>
    </row>
    <row r="8528" spans="14:15" x14ac:dyDescent="0.25">
      <c r="N8528" s="38">
        <f>IF(AND(Sheet2!$K8528=$B$1,Sheet2!$L8528=1),Sheet2!$I8528+Sheet2!$M8528,IF(Sheet2!$K8528=$B$1,Sheet2!$M8528,0))</f>
        <v>0</v>
      </c>
      <c r="O8528" s="38">
        <f>IF(AND(Sheet2!$K8528=$B$2,Sheet2!$L8528=1),Sheet2!$J8528+Sheet2!$M8528,IF(Sheet2!$K8528=$B$2,Sheet2!$M8528,0))</f>
        <v>0</v>
      </c>
    </row>
    <row r="8529" spans="14:15" x14ac:dyDescent="0.25">
      <c r="N8529" s="38">
        <f>IF(AND(Sheet2!$K8529=$B$1,Sheet2!$L8529=1),Sheet2!$I8529+Sheet2!$M8529,IF(Sheet2!$K8529=$B$1,Sheet2!$M8529,0))</f>
        <v>0</v>
      </c>
      <c r="O8529" s="38">
        <f>IF(AND(Sheet2!$K8529=$B$2,Sheet2!$L8529=1),Sheet2!$J8529+Sheet2!$M8529,IF(Sheet2!$K8529=$B$2,Sheet2!$M8529,0))</f>
        <v>0</v>
      </c>
    </row>
    <row r="8530" spans="14:15" x14ac:dyDescent="0.25">
      <c r="N8530" s="38">
        <f>IF(AND(Sheet2!$K8530=$B$1,Sheet2!$L8530=1),Sheet2!$I8530+Sheet2!$M8530,IF(Sheet2!$K8530=$B$1,Sheet2!$M8530,0))</f>
        <v>0</v>
      </c>
      <c r="O8530" s="38">
        <f>IF(AND(Sheet2!$K8530=$B$2,Sheet2!$L8530=1),Sheet2!$J8530+Sheet2!$M8530,IF(Sheet2!$K8530=$B$2,Sheet2!$M8530,0))</f>
        <v>0</v>
      </c>
    </row>
    <row r="8531" spans="14:15" x14ac:dyDescent="0.25">
      <c r="N8531" s="38">
        <f>IF(AND(Sheet2!$K8531=$B$1,Sheet2!$L8531=1),Sheet2!$I8531+Sheet2!$M8531,IF(Sheet2!$K8531=$B$1,Sheet2!$M8531,0))</f>
        <v>0</v>
      </c>
      <c r="O8531" s="38">
        <f>IF(AND(Sheet2!$K8531=$B$2,Sheet2!$L8531=1),Sheet2!$J8531+Sheet2!$M8531,IF(Sheet2!$K8531=$B$2,Sheet2!$M8531,0))</f>
        <v>0</v>
      </c>
    </row>
    <row r="8532" spans="14:15" x14ac:dyDescent="0.25">
      <c r="N8532" s="38">
        <f>IF(AND(Sheet2!$K8532=$B$1,Sheet2!$L8532=1),Sheet2!$I8532+Sheet2!$M8532,IF(Sheet2!$K8532=$B$1,Sheet2!$M8532,0))</f>
        <v>0</v>
      </c>
      <c r="O8532" s="38">
        <f>IF(AND(Sheet2!$K8532=$B$2,Sheet2!$L8532=1),Sheet2!$J8532+Sheet2!$M8532,IF(Sheet2!$K8532=$B$2,Sheet2!$M8532,0))</f>
        <v>0</v>
      </c>
    </row>
    <row r="8533" spans="14:15" x14ac:dyDescent="0.25">
      <c r="N8533" s="38">
        <f>IF(AND(Sheet2!$K8533=$B$1,Sheet2!$L8533=1),Sheet2!$I8533+Sheet2!$M8533,IF(Sheet2!$K8533=$B$1,Sheet2!$M8533,0))</f>
        <v>0</v>
      </c>
      <c r="O8533" s="38">
        <f>IF(AND(Sheet2!$K8533=$B$2,Sheet2!$L8533=1),Sheet2!$J8533+Sheet2!$M8533,IF(Sheet2!$K8533=$B$2,Sheet2!$M8533,0))</f>
        <v>0</v>
      </c>
    </row>
    <row r="8534" spans="14:15" x14ac:dyDescent="0.25">
      <c r="N8534" s="38">
        <f>IF(AND(Sheet2!$K8534=$B$1,Sheet2!$L8534=1),Sheet2!$I8534+Sheet2!$M8534,IF(Sheet2!$K8534=$B$1,Sheet2!$M8534,0))</f>
        <v>0</v>
      </c>
      <c r="O8534" s="38">
        <f>IF(AND(Sheet2!$K8534=$B$2,Sheet2!$L8534=1),Sheet2!$J8534+Sheet2!$M8534,IF(Sheet2!$K8534=$B$2,Sheet2!$M8534,0))</f>
        <v>0</v>
      </c>
    </row>
    <row r="8535" spans="14:15" x14ac:dyDescent="0.25">
      <c r="N8535" s="38">
        <f>IF(AND(Sheet2!$K8535=$B$1,Sheet2!$L8535=1),Sheet2!$I8535+Sheet2!$M8535,IF(Sheet2!$K8535=$B$1,Sheet2!$M8535,0))</f>
        <v>0</v>
      </c>
      <c r="O8535" s="38">
        <f>IF(AND(Sheet2!$K8535=$B$2,Sheet2!$L8535=1),Sheet2!$J8535+Sheet2!$M8535,IF(Sheet2!$K8535=$B$2,Sheet2!$M8535,0))</f>
        <v>0</v>
      </c>
    </row>
    <row r="8536" spans="14:15" x14ac:dyDescent="0.25">
      <c r="N8536" s="38">
        <f>IF(AND(Sheet2!$K8536=$B$1,Sheet2!$L8536=1),Sheet2!$I8536+Sheet2!$M8536,IF(Sheet2!$K8536=$B$1,Sheet2!$M8536,0))</f>
        <v>0</v>
      </c>
      <c r="O8536" s="38">
        <f>IF(AND(Sheet2!$K8536=$B$2,Sheet2!$L8536=1),Sheet2!$J8536+Sheet2!$M8536,IF(Sheet2!$K8536=$B$2,Sheet2!$M8536,0))</f>
        <v>0</v>
      </c>
    </row>
    <row r="8537" spans="14:15" x14ac:dyDescent="0.25">
      <c r="N8537" s="38">
        <f>IF(AND(Sheet2!$K8537=$B$1,Sheet2!$L8537=1),Sheet2!$I8537+Sheet2!$M8537,IF(Sheet2!$K8537=$B$1,Sheet2!$M8537,0))</f>
        <v>0</v>
      </c>
      <c r="O8537" s="38">
        <f>IF(AND(Sheet2!$K8537=$B$2,Sheet2!$L8537=1),Sheet2!$J8537+Sheet2!$M8537,IF(Sheet2!$K8537=$B$2,Sheet2!$M8537,0))</f>
        <v>0</v>
      </c>
    </row>
    <row r="8538" spans="14:15" x14ac:dyDescent="0.25">
      <c r="N8538" s="38">
        <f>IF(AND(Sheet2!$K8538=$B$1,Sheet2!$L8538=1),Sheet2!$I8538+Sheet2!$M8538,IF(Sheet2!$K8538=$B$1,Sheet2!$M8538,0))</f>
        <v>0</v>
      </c>
      <c r="O8538" s="38">
        <f>IF(AND(Sheet2!$K8538=$B$2,Sheet2!$L8538=1),Sheet2!$J8538+Sheet2!$M8538,IF(Sheet2!$K8538=$B$2,Sheet2!$M8538,0))</f>
        <v>0</v>
      </c>
    </row>
    <row r="8539" spans="14:15" x14ac:dyDescent="0.25">
      <c r="N8539" s="38">
        <f>IF(AND(Sheet2!$K8539=$B$1,Sheet2!$L8539=1),Sheet2!$I8539+Sheet2!$M8539,IF(Sheet2!$K8539=$B$1,Sheet2!$M8539,0))</f>
        <v>0</v>
      </c>
      <c r="O8539" s="38">
        <f>IF(AND(Sheet2!$K8539=$B$2,Sheet2!$L8539=1),Sheet2!$J8539+Sheet2!$M8539,IF(Sheet2!$K8539=$B$2,Sheet2!$M8539,0))</f>
        <v>0</v>
      </c>
    </row>
    <row r="8540" spans="14:15" x14ac:dyDescent="0.25">
      <c r="N8540" s="38">
        <f>IF(AND(Sheet2!$K8540=$B$1,Sheet2!$L8540=1),Sheet2!$I8540+Sheet2!$M8540,IF(Sheet2!$K8540=$B$1,Sheet2!$M8540,0))</f>
        <v>0</v>
      </c>
      <c r="O8540" s="38">
        <f>IF(AND(Sheet2!$K8540=$B$2,Sheet2!$L8540=1),Sheet2!$J8540+Sheet2!$M8540,IF(Sheet2!$K8540=$B$2,Sheet2!$M8540,0))</f>
        <v>0</v>
      </c>
    </row>
    <row r="8541" spans="14:15" x14ac:dyDescent="0.25">
      <c r="N8541" s="38">
        <f>IF(AND(Sheet2!$K8541=$B$1,Sheet2!$L8541=1),Sheet2!$I8541+Sheet2!$M8541,IF(Sheet2!$K8541=$B$1,Sheet2!$M8541,0))</f>
        <v>0</v>
      </c>
      <c r="O8541" s="38">
        <f>IF(AND(Sheet2!$K8541=$B$2,Sheet2!$L8541=1),Sheet2!$J8541+Sheet2!$M8541,IF(Sheet2!$K8541=$B$2,Sheet2!$M8541,0))</f>
        <v>0</v>
      </c>
    </row>
    <row r="8542" spans="14:15" x14ac:dyDescent="0.25">
      <c r="N8542" s="38">
        <f>IF(AND(Sheet2!$K8542=$B$1,Sheet2!$L8542=1),Sheet2!$I8542+Sheet2!$M8542,IF(Sheet2!$K8542=$B$1,Sheet2!$M8542,0))</f>
        <v>0</v>
      </c>
      <c r="O8542" s="38">
        <f>IF(AND(Sheet2!$K8542=$B$2,Sheet2!$L8542=1),Sheet2!$J8542+Sheet2!$M8542,IF(Sheet2!$K8542=$B$2,Sheet2!$M8542,0))</f>
        <v>0</v>
      </c>
    </row>
    <row r="8543" spans="14:15" x14ac:dyDescent="0.25">
      <c r="N8543" s="38">
        <f>IF(AND(Sheet2!$K8543=$B$1,Sheet2!$L8543=1),Sheet2!$I8543+Sheet2!$M8543,IF(Sheet2!$K8543=$B$1,Sheet2!$M8543,0))</f>
        <v>0</v>
      </c>
      <c r="O8543" s="38">
        <f>IF(AND(Sheet2!$K8543=$B$2,Sheet2!$L8543=1),Sheet2!$J8543+Sheet2!$M8543,IF(Sheet2!$K8543=$B$2,Sheet2!$M8543,0))</f>
        <v>0</v>
      </c>
    </row>
    <row r="8544" spans="14:15" x14ac:dyDescent="0.25">
      <c r="N8544" s="38">
        <f>IF(AND(Sheet2!$K8544=$B$1,Sheet2!$L8544=1),Sheet2!$I8544+Sheet2!$M8544,IF(Sheet2!$K8544=$B$1,Sheet2!$M8544,0))</f>
        <v>0</v>
      </c>
      <c r="O8544" s="38">
        <f>IF(AND(Sheet2!$K8544=$B$2,Sheet2!$L8544=1),Sheet2!$J8544+Sheet2!$M8544,IF(Sheet2!$K8544=$B$2,Sheet2!$M8544,0))</f>
        <v>0</v>
      </c>
    </row>
    <row r="8545" spans="14:15" x14ac:dyDescent="0.25">
      <c r="N8545" s="38">
        <f>IF(AND(Sheet2!$K8545=$B$1,Sheet2!$L8545=1),Sheet2!$I8545+Sheet2!$M8545,IF(Sheet2!$K8545=$B$1,Sheet2!$M8545,0))</f>
        <v>0</v>
      </c>
      <c r="O8545" s="38">
        <f>IF(AND(Sheet2!$K8545=$B$2,Sheet2!$L8545=1),Sheet2!$J8545+Sheet2!$M8545,IF(Sheet2!$K8545=$B$2,Sheet2!$M8545,0))</f>
        <v>0</v>
      </c>
    </row>
    <row r="8546" spans="14:15" x14ac:dyDescent="0.25">
      <c r="N8546" s="38">
        <f>IF(AND(Sheet2!$K8546=$B$1,Sheet2!$L8546=1),Sheet2!$I8546+Sheet2!$M8546,IF(Sheet2!$K8546=$B$1,Sheet2!$M8546,0))</f>
        <v>0</v>
      </c>
      <c r="O8546" s="38">
        <f>IF(AND(Sheet2!$K8546=$B$2,Sheet2!$L8546=1),Sheet2!$J8546+Sheet2!$M8546,IF(Sheet2!$K8546=$B$2,Sheet2!$M8546,0))</f>
        <v>0</v>
      </c>
    </row>
    <row r="8547" spans="14:15" x14ac:dyDescent="0.25">
      <c r="N8547" s="38">
        <f>IF(AND(Sheet2!$K8547=$B$1,Sheet2!$L8547=1),Sheet2!$I8547+Sheet2!$M8547,IF(Sheet2!$K8547=$B$1,Sheet2!$M8547,0))</f>
        <v>0</v>
      </c>
      <c r="O8547" s="38">
        <f>IF(AND(Sheet2!$K8547=$B$2,Sheet2!$L8547=1),Sheet2!$J8547+Sheet2!$M8547,IF(Sheet2!$K8547=$B$2,Sheet2!$M8547,0))</f>
        <v>0</v>
      </c>
    </row>
    <row r="8548" spans="14:15" x14ac:dyDescent="0.25">
      <c r="N8548" s="38">
        <f>IF(AND(Sheet2!$K8548=$B$1,Sheet2!$L8548=1),Sheet2!$I8548+Sheet2!$M8548,IF(Sheet2!$K8548=$B$1,Sheet2!$M8548,0))</f>
        <v>0</v>
      </c>
      <c r="O8548" s="38">
        <f>IF(AND(Sheet2!$K8548=$B$2,Sheet2!$L8548=1),Sheet2!$J8548+Sheet2!$M8548,IF(Sheet2!$K8548=$B$2,Sheet2!$M8548,0))</f>
        <v>0</v>
      </c>
    </row>
    <row r="8549" spans="14:15" x14ac:dyDescent="0.25">
      <c r="N8549" s="38">
        <f>IF(AND(Sheet2!$K8549=$B$1,Sheet2!$L8549=1),Sheet2!$I8549+Sheet2!$M8549,IF(Sheet2!$K8549=$B$1,Sheet2!$M8549,0))</f>
        <v>0</v>
      </c>
      <c r="O8549" s="38">
        <f>IF(AND(Sheet2!$K8549=$B$2,Sheet2!$L8549=1),Sheet2!$J8549+Sheet2!$M8549,IF(Sheet2!$K8549=$B$2,Sheet2!$M8549,0))</f>
        <v>0</v>
      </c>
    </row>
    <row r="8550" spans="14:15" x14ac:dyDescent="0.25">
      <c r="N8550" s="38">
        <f>IF(AND(Sheet2!$K8550=$B$1,Sheet2!$L8550=1),Sheet2!$I8550+Sheet2!$M8550,IF(Sheet2!$K8550=$B$1,Sheet2!$M8550,0))</f>
        <v>0</v>
      </c>
      <c r="O8550" s="38">
        <f>IF(AND(Sheet2!$K8550=$B$2,Sheet2!$L8550=1),Sheet2!$J8550+Sheet2!$M8550,IF(Sheet2!$K8550=$B$2,Sheet2!$M8550,0))</f>
        <v>0</v>
      </c>
    </row>
    <row r="8551" spans="14:15" x14ac:dyDescent="0.25">
      <c r="N8551" s="38">
        <f>IF(AND(Sheet2!$K8551=$B$1,Sheet2!$L8551=1),Sheet2!$I8551+Sheet2!$M8551,IF(Sheet2!$K8551=$B$1,Sheet2!$M8551,0))</f>
        <v>0</v>
      </c>
      <c r="O8551" s="38">
        <f>IF(AND(Sheet2!$K8551=$B$2,Sheet2!$L8551=1),Sheet2!$J8551+Sheet2!$M8551,IF(Sheet2!$K8551=$B$2,Sheet2!$M8551,0))</f>
        <v>0</v>
      </c>
    </row>
    <row r="8552" spans="14:15" x14ac:dyDescent="0.25">
      <c r="N8552" s="38">
        <f>IF(AND(Sheet2!$K8552=$B$1,Sheet2!$L8552=1),Sheet2!$I8552+Sheet2!$M8552,IF(Sheet2!$K8552=$B$1,Sheet2!$M8552,0))</f>
        <v>0</v>
      </c>
      <c r="O8552" s="38">
        <f>IF(AND(Sheet2!$K8552=$B$2,Sheet2!$L8552=1),Sheet2!$J8552+Sheet2!$M8552,IF(Sheet2!$K8552=$B$2,Sheet2!$M8552,0))</f>
        <v>0</v>
      </c>
    </row>
    <row r="8553" spans="14:15" x14ac:dyDescent="0.25">
      <c r="N8553" s="38">
        <f>IF(AND(Sheet2!$K8553=$B$1,Sheet2!$L8553=1),Sheet2!$I8553+Sheet2!$M8553,IF(Sheet2!$K8553=$B$1,Sheet2!$M8553,0))</f>
        <v>0</v>
      </c>
      <c r="O8553" s="38">
        <f>IF(AND(Sheet2!$K8553=$B$2,Sheet2!$L8553=1),Sheet2!$J8553+Sheet2!$M8553,IF(Sheet2!$K8553=$B$2,Sheet2!$M8553,0))</f>
        <v>0</v>
      </c>
    </row>
    <row r="8554" spans="14:15" x14ac:dyDescent="0.25">
      <c r="N8554" s="38">
        <f>IF(AND(Sheet2!$K8554=$B$1,Sheet2!$L8554=1),Sheet2!$I8554+Sheet2!$M8554,IF(Sheet2!$K8554=$B$1,Sheet2!$M8554,0))</f>
        <v>0</v>
      </c>
      <c r="O8554" s="38">
        <f>IF(AND(Sheet2!$K8554=$B$2,Sheet2!$L8554=1),Sheet2!$J8554+Sheet2!$M8554,IF(Sheet2!$K8554=$B$2,Sheet2!$M8554,0))</f>
        <v>0</v>
      </c>
    </row>
    <row r="8555" spans="14:15" x14ac:dyDescent="0.25">
      <c r="N8555" s="38">
        <f>IF(AND(Sheet2!$K8555=$B$1,Sheet2!$L8555=1),Sheet2!$I8555+Sheet2!$M8555,IF(Sheet2!$K8555=$B$1,Sheet2!$M8555,0))</f>
        <v>0</v>
      </c>
      <c r="O8555" s="38">
        <f>IF(AND(Sheet2!$K8555=$B$2,Sheet2!$L8555=1),Sheet2!$J8555+Sheet2!$M8555,IF(Sheet2!$K8555=$B$2,Sheet2!$M8555,0))</f>
        <v>0</v>
      </c>
    </row>
    <row r="8556" spans="14:15" x14ac:dyDescent="0.25">
      <c r="N8556" s="38">
        <f>IF(AND(Sheet2!$K8556=$B$1,Sheet2!$L8556=1),Sheet2!$I8556+Sheet2!$M8556,IF(Sheet2!$K8556=$B$1,Sheet2!$M8556,0))</f>
        <v>0</v>
      </c>
      <c r="O8556" s="38">
        <f>IF(AND(Sheet2!$K8556=$B$2,Sheet2!$L8556=1),Sheet2!$J8556+Sheet2!$M8556,IF(Sheet2!$K8556=$B$2,Sheet2!$M8556,0))</f>
        <v>0</v>
      </c>
    </row>
    <row r="8557" spans="14:15" x14ac:dyDescent="0.25">
      <c r="N8557" s="38">
        <f>IF(AND(Sheet2!$K8557=$B$1,Sheet2!$L8557=1),Sheet2!$I8557+Sheet2!$M8557,IF(Sheet2!$K8557=$B$1,Sheet2!$M8557,0))</f>
        <v>0</v>
      </c>
      <c r="O8557" s="38">
        <f>IF(AND(Sheet2!$K8557=$B$2,Sheet2!$L8557=1),Sheet2!$J8557+Sheet2!$M8557,IF(Sheet2!$K8557=$B$2,Sheet2!$M8557,0))</f>
        <v>0</v>
      </c>
    </row>
    <row r="8558" spans="14:15" x14ac:dyDescent="0.25">
      <c r="N8558" s="38">
        <f>IF(AND(Sheet2!$K8558=$B$1,Sheet2!$L8558=1),Sheet2!$I8558+Sheet2!$M8558,IF(Sheet2!$K8558=$B$1,Sheet2!$M8558,0))</f>
        <v>0</v>
      </c>
      <c r="O8558" s="38">
        <f>IF(AND(Sheet2!$K8558=$B$2,Sheet2!$L8558=1),Sheet2!$J8558+Sheet2!$M8558,IF(Sheet2!$K8558=$B$2,Sheet2!$M8558,0))</f>
        <v>0</v>
      </c>
    </row>
    <row r="8559" spans="14:15" x14ac:dyDescent="0.25">
      <c r="N8559" s="38">
        <f>IF(AND(Sheet2!$K8559=$B$1,Sheet2!$L8559=1),Sheet2!$I8559+Sheet2!$M8559,IF(Sheet2!$K8559=$B$1,Sheet2!$M8559,0))</f>
        <v>0</v>
      </c>
      <c r="O8559" s="38">
        <f>IF(AND(Sheet2!$K8559=$B$2,Sheet2!$L8559=1),Sheet2!$J8559+Sheet2!$M8559,IF(Sheet2!$K8559=$B$2,Sheet2!$M8559,0))</f>
        <v>0</v>
      </c>
    </row>
    <row r="8560" spans="14:15" x14ac:dyDescent="0.25">
      <c r="N8560" s="38">
        <f>IF(AND(Sheet2!$K8560=$B$1,Sheet2!$L8560=1),Sheet2!$I8560+Sheet2!$M8560,IF(Sheet2!$K8560=$B$1,Sheet2!$M8560,0))</f>
        <v>0</v>
      </c>
      <c r="O8560" s="38">
        <f>IF(AND(Sheet2!$K8560=$B$2,Sheet2!$L8560=1),Sheet2!$J8560+Sheet2!$M8560,IF(Sheet2!$K8560=$B$2,Sheet2!$M8560,0))</f>
        <v>0</v>
      </c>
    </row>
    <row r="8561" spans="14:15" x14ac:dyDescent="0.25">
      <c r="N8561" s="38">
        <f>IF(AND(Sheet2!$K8561=$B$1,Sheet2!$L8561=1),Sheet2!$I8561+Sheet2!$M8561,IF(Sheet2!$K8561=$B$1,Sheet2!$M8561,0))</f>
        <v>0</v>
      </c>
      <c r="O8561" s="38">
        <f>IF(AND(Sheet2!$K8561=$B$2,Sheet2!$L8561=1),Sheet2!$J8561+Sheet2!$M8561,IF(Sheet2!$K8561=$B$2,Sheet2!$M8561,0))</f>
        <v>0</v>
      </c>
    </row>
    <row r="8562" spans="14:15" x14ac:dyDescent="0.25">
      <c r="N8562" s="38">
        <f>IF(AND(Sheet2!$K8562=$B$1,Sheet2!$L8562=1),Sheet2!$I8562+Sheet2!$M8562,IF(Sheet2!$K8562=$B$1,Sheet2!$M8562,0))</f>
        <v>0</v>
      </c>
      <c r="O8562" s="38">
        <f>IF(AND(Sheet2!$K8562=$B$2,Sheet2!$L8562=1),Sheet2!$J8562+Sheet2!$M8562,IF(Sheet2!$K8562=$B$2,Sheet2!$M8562,0))</f>
        <v>0</v>
      </c>
    </row>
    <row r="8563" spans="14:15" x14ac:dyDescent="0.25">
      <c r="N8563" s="38">
        <f>IF(AND(Sheet2!$K8563=$B$1,Sheet2!$L8563=1),Sheet2!$I8563+Sheet2!$M8563,IF(Sheet2!$K8563=$B$1,Sheet2!$M8563,0))</f>
        <v>0</v>
      </c>
      <c r="O8563" s="38">
        <f>IF(AND(Sheet2!$K8563=$B$2,Sheet2!$L8563=1),Sheet2!$J8563+Sheet2!$M8563,IF(Sheet2!$K8563=$B$2,Sheet2!$M8563,0))</f>
        <v>0</v>
      </c>
    </row>
    <row r="8564" spans="14:15" x14ac:dyDescent="0.25">
      <c r="N8564" s="38">
        <f>IF(AND(Sheet2!$K8564=$B$1,Sheet2!$L8564=1),Sheet2!$I8564+Sheet2!$M8564,IF(Sheet2!$K8564=$B$1,Sheet2!$M8564,0))</f>
        <v>0</v>
      </c>
      <c r="O8564" s="38">
        <f>IF(AND(Sheet2!$K8564=$B$2,Sheet2!$L8564=1),Sheet2!$J8564+Sheet2!$M8564,IF(Sheet2!$K8564=$B$2,Sheet2!$M8564,0))</f>
        <v>0</v>
      </c>
    </row>
    <row r="8565" spans="14:15" x14ac:dyDescent="0.25">
      <c r="N8565" s="38">
        <f>IF(AND(Sheet2!$K8565=$B$1,Sheet2!$L8565=1),Sheet2!$I8565+Sheet2!$M8565,IF(Sheet2!$K8565=$B$1,Sheet2!$M8565,0))</f>
        <v>0</v>
      </c>
      <c r="O8565" s="38">
        <f>IF(AND(Sheet2!$K8565=$B$2,Sheet2!$L8565=1),Sheet2!$J8565+Sheet2!$M8565,IF(Sheet2!$K8565=$B$2,Sheet2!$M8565,0))</f>
        <v>0</v>
      </c>
    </row>
    <row r="8566" spans="14:15" x14ac:dyDescent="0.25">
      <c r="N8566" s="38">
        <f>IF(AND(Sheet2!$K8566=$B$1,Sheet2!$L8566=1),Sheet2!$I8566+Sheet2!$M8566,IF(Sheet2!$K8566=$B$1,Sheet2!$M8566,0))</f>
        <v>0</v>
      </c>
      <c r="O8566" s="38">
        <f>IF(AND(Sheet2!$K8566=$B$2,Sheet2!$L8566=1),Sheet2!$J8566+Sheet2!$M8566,IF(Sheet2!$K8566=$B$2,Sheet2!$M8566,0))</f>
        <v>0</v>
      </c>
    </row>
    <row r="8567" spans="14:15" x14ac:dyDescent="0.25">
      <c r="N8567" s="38">
        <f>IF(AND(Sheet2!$K8567=$B$1,Sheet2!$L8567=1),Sheet2!$I8567+Sheet2!$M8567,IF(Sheet2!$K8567=$B$1,Sheet2!$M8567,0))</f>
        <v>0</v>
      </c>
      <c r="O8567" s="38">
        <f>IF(AND(Sheet2!$K8567=$B$2,Sheet2!$L8567=1),Sheet2!$J8567+Sheet2!$M8567,IF(Sheet2!$K8567=$B$2,Sheet2!$M8567,0))</f>
        <v>0</v>
      </c>
    </row>
    <row r="8568" spans="14:15" x14ac:dyDescent="0.25">
      <c r="N8568" s="38">
        <f>IF(AND(Sheet2!$K8568=$B$1,Sheet2!$L8568=1),Sheet2!$I8568+Sheet2!$M8568,IF(Sheet2!$K8568=$B$1,Sheet2!$M8568,0))</f>
        <v>0</v>
      </c>
      <c r="O8568" s="38">
        <f>IF(AND(Sheet2!$K8568=$B$2,Sheet2!$L8568=1),Sheet2!$J8568+Sheet2!$M8568,IF(Sheet2!$K8568=$B$2,Sheet2!$M8568,0))</f>
        <v>0</v>
      </c>
    </row>
    <row r="8569" spans="14:15" x14ac:dyDescent="0.25">
      <c r="N8569" s="38">
        <f>IF(AND(Sheet2!$K8569=$B$1,Sheet2!$L8569=1),Sheet2!$I8569+Sheet2!$M8569,IF(Sheet2!$K8569=$B$1,Sheet2!$M8569,0))</f>
        <v>0</v>
      </c>
      <c r="O8569" s="38">
        <f>IF(AND(Sheet2!$K8569=$B$2,Sheet2!$L8569=1),Sheet2!$J8569+Sheet2!$M8569,IF(Sheet2!$K8569=$B$2,Sheet2!$M8569,0))</f>
        <v>0</v>
      </c>
    </row>
    <row r="8570" spans="14:15" x14ac:dyDescent="0.25">
      <c r="N8570" s="38">
        <f>IF(AND(Sheet2!$K8570=$B$1,Sheet2!$L8570=1),Sheet2!$I8570+Sheet2!$M8570,IF(Sheet2!$K8570=$B$1,Sheet2!$M8570,0))</f>
        <v>0</v>
      </c>
      <c r="O8570" s="38">
        <f>IF(AND(Sheet2!$K8570=$B$2,Sheet2!$L8570=1),Sheet2!$J8570+Sheet2!$M8570,IF(Sheet2!$K8570=$B$2,Sheet2!$M8570,0))</f>
        <v>0</v>
      </c>
    </row>
    <row r="8571" spans="14:15" x14ac:dyDescent="0.25">
      <c r="N8571" s="38">
        <f>IF(AND(Sheet2!$K8571=$B$1,Sheet2!$L8571=1),Sheet2!$I8571+Sheet2!$M8571,IF(Sheet2!$K8571=$B$1,Sheet2!$M8571,0))</f>
        <v>0</v>
      </c>
      <c r="O8571" s="38">
        <f>IF(AND(Sheet2!$K8571=$B$2,Sheet2!$L8571=1),Sheet2!$J8571+Sheet2!$M8571,IF(Sheet2!$K8571=$B$2,Sheet2!$M8571,0))</f>
        <v>0</v>
      </c>
    </row>
    <row r="8572" spans="14:15" x14ac:dyDescent="0.25">
      <c r="N8572" s="38">
        <f>IF(AND(Sheet2!$K8572=$B$1,Sheet2!$L8572=1),Sheet2!$I8572+Sheet2!$M8572,IF(Sheet2!$K8572=$B$1,Sheet2!$M8572,0))</f>
        <v>0</v>
      </c>
      <c r="O8572" s="38">
        <f>IF(AND(Sheet2!$K8572=$B$2,Sheet2!$L8572=1),Sheet2!$J8572+Sheet2!$M8572,IF(Sheet2!$K8572=$B$2,Sheet2!$M8572,0))</f>
        <v>0</v>
      </c>
    </row>
    <row r="8573" spans="14:15" x14ac:dyDescent="0.25">
      <c r="N8573" s="38">
        <f>IF(AND(Sheet2!$K8573=$B$1,Sheet2!$L8573=1),Sheet2!$I8573+Sheet2!$M8573,IF(Sheet2!$K8573=$B$1,Sheet2!$M8573,0))</f>
        <v>0</v>
      </c>
      <c r="O8573" s="38">
        <f>IF(AND(Sheet2!$K8573=$B$2,Sheet2!$L8573=1),Sheet2!$J8573+Sheet2!$M8573,IF(Sheet2!$K8573=$B$2,Sheet2!$M8573,0))</f>
        <v>0</v>
      </c>
    </row>
    <row r="8574" spans="14:15" x14ac:dyDescent="0.25">
      <c r="N8574" s="38">
        <f>IF(AND(Sheet2!$K8574=$B$1,Sheet2!$L8574=1),Sheet2!$I8574+Sheet2!$M8574,IF(Sheet2!$K8574=$B$1,Sheet2!$M8574,0))</f>
        <v>0</v>
      </c>
      <c r="O8574" s="38">
        <f>IF(AND(Sheet2!$K8574=$B$2,Sheet2!$L8574=1),Sheet2!$J8574+Sheet2!$M8574,IF(Sheet2!$K8574=$B$2,Sheet2!$M8574,0))</f>
        <v>0</v>
      </c>
    </row>
    <row r="8575" spans="14:15" x14ac:dyDescent="0.25">
      <c r="N8575" s="38">
        <f>IF(AND(Sheet2!$K8575=$B$1,Sheet2!$L8575=1),Sheet2!$I8575+Sheet2!$M8575,IF(Sheet2!$K8575=$B$1,Sheet2!$M8575,0))</f>
        <v>0</v>
      </c>
      <c r="O8575" s="38">
        <f>IF(AND(Sheet2!$K8575=$B$2,Sheet2!$L8575=1),Sheet2!$J8575+Sheet2!$M8575,IF(Sheet2!$K8575=$B$2,Sheet2!$M8575,0))</f>
        <v>0</v>
      </c>
    </row>
    <row r="8576" spans="14:15" x14ac:dyDescent="0.25">
      <c r="N8576" s="38">
        <f>IF(AND(Sheet2!$K8576=$B$1,Sheet2!$L8576=1),Sheet2!$I8576+Sheet2!$M8576,IF(Sheet2!$K8576=$B$1,Sheet2!$M8576,0))</f>
        <v>0</v>
      </c>
      <c r="O8576" s="38">
        <f>IF(AND(Sheet2!$K8576=$B$2,Sheet2!$L8576=1),Sheet2!$J8576+Sheet2!$M8576,IF(Sheet2!$K8576=$B$2,Sheet2!$M8576,0))</f>
        <v>0</v>
      </c>
    </row>
    <row r="8577" spans="14:15" x14ac:dyDescent="0.25">
      <c r="N8577" s="38">
        <f>IF(AND(Sheet2!$K8577=$B$1,Sheet2!$L8577=1),Sheet2!$I8577+Sheet2!$M8577,IF(Sheet2!$K8577=$B$1,Sheet2!$M8577,0))</f>
        <v>0</v>
      </c>
      <c r="O8577" s="38">
        <f>IF(AND(Sheet2!$K8577=$B$2,Sheet2!$L8577=1),Sheet2!$J8577+Sheet2!$M8577,IF(Sheet2!$K8577=$B$2,Sheet2!$M8577,0))</f>
        <v>0</v>
      </c>
    </row>
    <row r="8578" spans="14:15" x14ac:dyDescent="0.25">
      <c r="N8578" s="38">
        <f>IF(AND(Sheet2!$K8578=$B$1,Sheet2!$L8578=1),Sheet2!$I8578+Sheet2!$M8578,IF(Sheet2!$K8578=$B$1,Sheet2!$M8578,0))</f>
        <v>0</v>
      </c>
      <c r="O8578" s="38">
        <f>IF(AND(Sheet2!$K8578=$B$2,Sheet2!$L8578=1),Sheet2!$J8578+Sheet2!$M8578,IF(Sheet2!$K8578=$B$2,Sheet2!$M8578,0))</f>
        <v>0</v>
      </c>
    </row>
    <row r="8579" spans="14:15" x14ac:dyDescent="0.25">
      <c r="N8579" s="38">
        <f>IF(AND(Sheet2!$K8579=$B$1,Sheet2!$L8579=1),Sheet2!$I8579+Sheet2!$M8579,IF(Sheet2!$K8579=$B$1,Sheet2!$M8579,0))</f>
        <v>0</v>
      </c>
      <c r="O8579" s="38">
        <f>IF(AND(Sheet2!$K8579=$B$2,Sheet2!$L8579=1),Sheet2!$J8579+Sheet2!$M8579,IF(Sheet2!$K8579=$B$2,Sheet2!$M8579,0))</f>
        <v>0</v>
      </c>
    </row>
    <row r="8580" spans="14:15" x14ac:dyDescent="0.25">
      <c r="N8580" s="38">
        <f>IF(AND(Sheet2!$K8580=$B$1,Sheet2!$L8580=1),Sheet2!$I8580+Sheet2!$M8580,IF(Sheet2!$K8580=$B$1,Sheet2!$M8580,0))</f>
        <v>0</v>
      </c>
      <c r="O8580" s="38">
        <f>IF(AND(Sheet2!$K8580=$B$2,Sheet2!$L8580=1),Sheet2!$J8580+Sheet2!$M8580,IF(Sheet2!$K8580=$B$2,Sheet2!$M8580,0))</f>
        <v>0</v>
      </c>
    </row>
    <row r="8581" spans="14:15" x14ac:dyDescent="0.25">
      <c r="N8581" s="38">
        <f>IF(AND(Sheet2!$K8581=$B$1,Sheet2!$L8581=1),Sheet2!$I8581+Sheet2!$M8581,IF(Sheet2!$K8581=$B$1,Sheet2!$M8581,0))</f>
        <v>0</v>
      </c>
      <c r="O8581" s="38">
        <f>IF(AND(Sheet2!$K8581=$B$2,Sheet2!$L8581=1),Sheet2!$J8581+Sheet2!$M8581,IF(Sheet2!$K8581=$B$2,Sheet2!$M8581,0))</f>
        <v>0</v>
      </c>
    </row>
    <row r="8582" spans="14:15" x14ac:dyDescent="0.25">
      <c r="N8582" s="38">
        <f>IF(AND(Sheet2!$K8582=$B$1,Sheet2!$L8582=1),Sheet2!$I8582+Sheet2!$M8582,IF(Sheet2!$K8582=$B$1,Sheet2!$M8582,0))</f>
        <v>0</v>
      </c>
      <c r="O8582" s="38">
        <f>IF(AND(Sheet2!$K8582=$B$2,Sheet2!$L8582=1),Sheet2!$J8582+Sheet2!$M8582,IF(Sheet2!$K8582=$B$2,Sheet2!$M8582,0))</f>
        <v>0</v>
      </c>
    </row>
    <row r="8583" spans="14:15" x14ac:dyDescent="0.25">
      <c r="N8583" s="38">
        <f>IF(AND(Sheet2!$K8583=$B$1,Sheet2!$L8583=1),Sheet2!$I8583+Sheet2!$M8583,IF(Sheet2!$K8583=$B$1,Sheet2!$M8583,0))</f>
        <v>0</v>
      </c>
      <c r="O8583" s="38">
        <f>IF(AND(Sheet2!$K8583=$B$2,Sheet2!$L8583=1),Sheet2!$J8583+Sheet2!$M8583,IF(Sheet2!$K8583=$B$2,Sheet2!$M8583,0))</f>
        <v>0</v>
      </c>
    </row>
    <row r="8584" spans="14:15" x14ac:dyDescent="0.25">
      <c r="N8584" s="38">
        <f>IF(AND(Sheet2!$K8584=$B$1,Sheet2!$L8584=1),Sheet2!$I8584+Sheet2!$M8584,IF(Sheet2!$K8584=$B$1,Sheet2!$M8584,0))</f>
        <v>0</v>
      </c>
      <c r="O8584" s="38">
        <f>IF(AND(Sheet2!$K8584=$B$2,Sheet2!$L8584=1),Sheet2!$J8584+Sheet2!$M8584,IF(Sheet2!$K8584=$B$2,Sheet2!$M8584,0))</f>
        <v>0</v>
      </c>
    </row>
    <row r="8585" spans="14:15" x14ac:dyDescent="0.25">
      <c r="N8585" s="38">
        <f>IF(AND(Sheet2!$K8585=$B$1,Sheet2!$L8585=1),Sheet2!$I8585+Sheet2!$M8585,IF(Sheet2!$K8585=$B$1,Sheet2!$M8585,0))</f>
        <v>0</v>
      </c>
      <c r="O8585" s="38">
        <f>IF(AND(Sheet2!$K8585=$B$2,Sheet2!$L8585=1),Sheet2!$J8585+Sheet2!$M8585,IF(Sheet2!$K8585=$B$2,Sheet2!$M8585,0))</f>
        <v>0</v>
      </c>
    </row>
    <row r="8586" spans="14:15" x14ac:dyDescent="0.25">
      <c r="N8586" s="38">
        <f>IF(AND(Sheet2!$K8586=$B$1,Sheet2!$L8586=1),Sheet2!$I8586+Sheet2!$M8586,IF(Sheet2!$K8586=$B$1,Sheet2!$M8586,0))</f>
        <v>0</v>
      </c>
      <c r="O8586" s="38">
        <f>IF(AND(Sheet2!$K8586=$B$2,Sheet2!$L8586=1),Sheet2!$J8586+Sheet2!$M8586,IF(Sheet2!$K8586=$B$2,Sheet2!$M8586,0))</f>
        <v>0</v>
      </c>
    </row>
    <row r="8587" spans="14:15" x14ac:dyDescent="0.25">
      <c r="N8587" s="38">
        <f>IF(AND(Sheet2!$K8587=$B$1,Sheet2!$L8587=1),Sheet2!$I8587+Sheet2!$M8587,IF(Sheet2!$K8587=$B$1,Sheet2!$M8587,0))</f>
        <v>0</v>
      </c>
      <c r="O8587" s="38">
        <f>IF(AND(Sheet2!$K8587=$B$2,Sheet2!$L8587=1),Sheet2!$J8587+Sheet2!$M8587,IF(Sheet2!$K8587=$B$2,Sheet2!$M8587,0))</f>
        <v>0</v>
      </c>
    </row>
    <row r="8588" spans="14:15" x14ac:dyDescent="0.25">
      <c r="N8588" s="38">
        <f>IF(AND(Sheet2!$K8588=$B$1,Sheet2!$L8588=1),Sheet2!$I8588+Sheet2!$M8588,IF(Sheet2!$K8588=$B$1,Sheet2!$M8588,0))</f>
        <v>0</v>
      </c>
      <c r="O8588" s="38">
        <f>IF(AND(Sheet2!$K8588=$B$2,Sheet2!$L8588=1),Sheet2!$J8588+Sheet2!$M8588,IF(Sheet2!$K8588=$B$2,Sheet2!$M8588,0))</f>
        <v>0</v>
      </c>
    </row>
    <row r="8589" spans="14:15" x14ac:dyDescent="0.25">
      <c r="N8589" s="38">
        <f>IF(AND(Sheet2!$K8589=$B$1,Sheet2!$L8589=1),Sheet2!$I8589+Sheet2!$M8589,IF(Sheet2!$K8589=$B$1,Sheet2!$M8589,0))</f>
        <v>0</v>
      </c>
      <c r="O8589" s="38">
        <f>IF(AND(Sheet2!$K8589=$B$2,Sheet2!$L8589=1),Sheet2!$J8589+Sheet2!$M8589,IF(Sheet2!$K8589=$B$2,Sheet2!$M8589,0))</f>
        <v>0</v>
      </c>
    </row>
    <row r="8590" spans="14:15" x14ac:dyDescent="0.25">
      <c r="N8590" s="38">
        <f>IF(AND(Sheet2!$K8590=$B$1,Sheet2!$L8590=1),Sheet2!$I8590+Sheet2!$M8590,IF(Sheet2!$K8590=$B$1,Sheet2!$M8590,0))</f>
        <v>0</v>
      </c>
      <c r="O8590" s="38">
        <f>IF(AND(Sheet2!$K8590=$B$2,Sheet2!$L8590=1),Sheet2!$J8590+Sheet2!$M8590,IF(Sheet2!$K8590=$B$2,Sheet2!$M8590,0))</f>
        <v>0</v>
      </c>
    </row>
    <row r="8591" spans="14:15" x14ac:dyDescent="0.25">
      <c r="N8591" s="38">
        <f>IF(AND(Sheet2!$K8591=$B$1,Sheet2!$L8591=1),Sheet2!$I8591+Sheet2!$M8591,IF(Sheet2!$K8591=$B$1,Sheet2!$M8591,0))</f>
        <v>0</v>
      </c>
      <c r="O8591" s="38">
        <f>IF(AND(Sheet2!$K8591=$B$2,Sheet2!$L8591=1),Sheet2!$J8591+Sheet2!$M8591,IF(Sheet2!$K8591=$B$2,Sheet2!$M8591,0))</f>
        <v>0</v>
      </c>
    </row>
    <row r="8592" spans="14:15" x14ac:dyDescent="0.25">
      <c r="N8592" s="38">
        <f>IF(AND(Sheet2!$K8592=$B$1,Sheet2!$L8592=1),Sheet2!$I8592+Sheet2!$M8592,IF(Sheet2!$K8592=$B$1,Sheet2!$M8592,0))</f>
        <v>0</v>
      </c>
      <c r="O8592" s="38">
        <f>IF(AND(Sheet2!$K8592=$B$2,Sheet2!$L8592=1),Sheet2!$J8592+Sheet2!$M8592,IF(Sheet2!$K8592=$B$2,Sheet2!$M8592,0))</f>
        <v>0</v>
      </c>
    </row>
    <row r="8593" spans="14:15" x14ac:dyDescent="0.25">
      <c r="N8593" s="38">
        <f>IF(AND(Sheet2!$K8593=$B$1,Sheet2!$L8593=1),Sheet2!$I8593+Sheet2!$M8593,IF(Sheet2!$K8593=$B$1,Sheet2!$M8593,0))</f>
        <v>0</v>
      </c>
      <c r="O8593" s="38">
        <f>IF(AND(Sheet2!$K8593=$B$2,Sheet2!$L8593=1),Sheet2!$J8593+Sheet2!$M8593,IF(Sheet2!$K8593=$B$2,Sheet2!$M8593,0))</f>
        <v>0</v>
      </c>
    </row>
    <row r="8594" spans="14:15" x14ac:dyDescent="0.25">
      <c r="N8594" s="38">
        <f>IF(AND(Sheet2!$K8594=$B$1,Sheet2!$L8594=1),Sheet2!$I8594+Sheet2!$M8594,IF(Sheet2!$K8594=$B$1,Sheet2!$M8594,0))</f>
        <v>0</v>
      </c>
      <c r="O8594" s="38">
        <f>IF(AND(Sheet2!$K8594=$B$2,Sheet2!$L8594=1),Sheet2!$J8594+Sheet2!$M8594,IF(Sheet2!$K8594=$B$2,Sheet2!$M8594,0))</f>
        <v>0</v>
      </c>
    </row>
    <row r="8595" spans="14:15" x14ac:dyDescent="0.25">
      <c r="N8595" s="38">
        <f>IF(AND(Sheet2!$K8595=$B$1,Sheet2!$L8595=1),Sheet2!$I8595+Sheet2!$M8595,IF(Sheet2!$K8595=$B$1,Sheet2!$M8595,0))</f>
        <v>0</v>
      </c>
      <c r="O8595" s="38">
        <f>IF(AND(Sheet2!$K8595=$B$2,Sheet2!$L8595=1),Sheet2!$J8595+Sheet2!$M8595,IF(Sheet2!$K8595=$B$2,Sheet2!$M8595,0))</f>
        <v>0</v>
      </c>
    </row>
    <row r="8596" spans="14:15" x14ac:dyDescent="0.25">
      <c r="N8596" s="38">
        <f>IF(AND(Sheet2!$K8596=$B$1,Sheet2!$L8596=1),Sheet2!$I8596+Sheet2!$M8596,IF(Sheet2!$K8596=$B$1,Sheet2!$M8596,0))</f>
        <v>0</v>
      </c>
      <c r="O8596" s="38">
        <f>IF(AND(Sheet2!$K8596=$B$2,Sheet2!$L8596=1),Sheet2!$J8596+Sheet2!$M8596,IF(Sheet2!$K8596=$B$2,Sheet2!$M8596,0))</f>
        <v>0</v>
      </c>
    </row>
    <row r="8597" spans="14:15" x14ac:dyDescent="0.25">
      <c r="N8597" s="38">
        <f>IF(AND(Sheet2!$K8597=$B$1,Sheet2!$L8597=1),Sheet2!$I8597+Sheet2!$M8597,IF(Sheet2!$K8597=$B$1,Sheet2!$M8597,0))</f>
        <v>0</v>
      </c>
      <c r="O8597" s="38">
        <f>IF(AND(Sheet2!$K8597=$B$2,Sheet2!$L8597=1),Sheet2!$J8597+Sheet2!$M8597,IF(Sheet2!$K8597=$B$2,Sheet2!$M8597,0))</f>
        <v>0</v>
      </c>
    </row>
    <row r="8598" spans="14:15" x14ac:dyDescent="0.25">
      <c r="N8598" s="38">
        <f>IF(AND(Sheet2!$K8598=$B$1,Sheet2!$L8598=1),Sheet2!$I8598+Sheet2!$M8598,IF(Sheet2!$K8598=$B$1,Sheet2!$M8598,0))</f>
        <v>0</v>
      </c>
      <c r="O8598" s="38">
        <f>IF(AND(Sheet2!$K8598=$B$2,Sheet2!$L8598=1),Sheet2!$J8598+Sheet2!$M8598,IF(Sheet2!$K8598=$B$2,Sheet2!$M8598,0))</f>
        <v>0</v>
      </c>
    </row>
    <row r="8599" spans="14:15" x14ac:dyDescent="0.25">
      <c r="N8599" s="38">
        <f>IF(AND(Sheet2!$K8599=$B$1,Sheet2!$L8599=1),Sheet2!$I8599+Sheet2!$M8599,IF(Sheet2!$K8599=$B$1,Sheet2!$M8599,0))</f>
        <v>0</v>
      </c>
      <c r="O8599" s="38">
        <f>IF(AND(Sheet2!$K8599=$B$2,Sheet2!$L8599=1),Sheet2!$J8599+Sheet2!$M8599,IF(Sheet2!$K8599=$B$2,Sheet2!$M8599,0))</f>
        <v>0</v>
      </c>
    </row>
    <row r="8600" spans="14:15" x14ac:dyDescent="0.25">
      <c r="N8600" s="38">
        <f>IF(AND(Sheet2!$K8600=$B$1,Sheet2!$L8600=1),Sheet2!$I8600+Sheet2!$M8600,IF(Sheet2!$K8600=$B$1,Sheet2!$M8600,0))</f>
        <v>0</v>
      </c>
      <c r="O8600" s="38">
        <f>IF(AND(Sheet2!$K8600=$B$2,Sheet2!$L8600=1),Sheet2!$J8600+Sheet2!$M8600,IF(Sheet2!$K8600=$B$2,Sheet2!$M8600,0))</f>
        <v>0</v>
      </c>
    </row>
    <row r="8601" spans="14:15" x14ac:dyDescent="0.25">
      <c r="N8601" s="38">
        <f>IF(AND(Sheet2!$K8601=$B$1,Sheet2!$L8601=1),Sheet2!$I8601+Sheet2!$M8601,IF(Sheet2!$K8601=$B$1,Sheet2!$M8601,0))</f>
        <v>0</v>
      </c>
      <c r="O8601" s="38">
        <f>IF(AND(Sheet2!$K8601=$B$2,Sheet2!$L8601=1),Sheet2!$J8601+Sheet2!$M8601,IF(Sheet2!$K8601=$B$2,Sheet2!$M8601,0))</f>
        <v>0</v>
      </c>
    </row>
    <row r="8602" spans="14:15" x14ac:dyDescent="0.25">
      <c r="N8602" s="38">
        <f>IF(AND(Sheet2!$K8602=$B$1,Sheet2!$L8602=1),Sheet2!$I8602+Sheet2!$M8602,IF(Sheet2!$K8602=$B$1,Sheet2!$M8602,0))</f>
        <v>0</v>
      </c>
      <c r="O8602" s="38">
        <f>IF(AND(Sheet2!$K8602=$B$2,Sheet2!$L8602=1),Sheet2!$J8602+Sheet2!$M8602,IF(Sheet2!$K8602=$B$2,Sheet2!$M8602,0))</f>
        <v>0</v>
      </c>
    </row>
    <row r="8603" spans="14:15" x14ac:dyDescent="0.25">
      <c r="N8603" s="38">
        <f>IF(AND(Sheet2!$K8603=$B$1,Sheet2!$L8603=1),Sheet2!$I8603+Sheet2!$M8603,IF(Sheet2!$K8603=$B$1,Sheet2!$M8603,0))</f>
        <v>0</v>
      </c>
      <c r="O8603" s="38">
        <f>IF(AND(Sheet2!$K8603=$B$2,Sheet2!$L8603=1),Sheet2!$J8603+Sheet2!$M8603,IF(Sheet2!$K8603=$B$2,Sheet2!$M8603,0))</f>
        <v>0</v>
      </c>
    </row>
    <row r="8604" spans="14:15" x14ac:dyDescent="0.25">
      <c r="N8604" s="38">
        <f>IF(AND(Sheet2!$K8604=$B$1,Sheet2!$L8604=1),Sheet2!$I8604+Sheet2!$M8604,IF(Sheet2!$K8604=$B$1,Sheet2!$M8604,0))</f>
        <v>0</v>
      </c>
      <c r="O8604" s="38">
        <f>IF(AND(Sheet2!$K8604=$B$2,Sheet2!$L8604=1),Sheet2!$J8604+Sheet2!$M8604,IF(Sheet2!$K8604=$B$2,Sheet2!$M8604,0))</f>
        <v>0</v>
      </c>
    </row>
    <row r="8605" spans="14:15" x14ac:dyDescent="0.25">
      <c r="N8605" s="38">
        <f>IF(AND(Sheet2!$K8605=$B$1,Sheet2!$L8605=1),Sheet2!$I8605+Sheet2!$M8605,IF(Sheet2!$K8605=$B$1,Sheet2!$M8605,0))</f>
        <v>0</v>
      </c>
      <c r="O8605" s="38">
        <f>IF(AND(Sheet2!$K8605=$B$2,Sheet2!$L8605=1),Sheet2!$J8605+Sheet2!$M8605,IF(Sheet2!$K8605=$B$2,Sheet2!$M8605,0))</f>
        <v>0</v>
      </c>
    </row>
    <row r="8606" spans="14:15" x14ac:dyDescent="0.25">
      <c r="N8606" s="38">
        <f>IF(AND(Sheet2!$K8606=$B$1,Sheet2!$L8606=1),Sheet2!$I8606+Sheet2!$M8606,IF(Sheet2!$K8606=$B$1,Sheet2!$M8606,0))</f>
        <v>0</v>
      </c>
      <c r="O8606" s="38">
        <f>IF(AND(Sheet2!$K8606=$B$2,Sheet2!$L8606=1),Sheet2!$J8606+Sheet2!$M8606,IF(Sheet2!$K8606=$B$2,Sheet2!$M8606,0))</f>
        <v>0</v>
      </c>
    </row>
    <row r="8607" spans="14:15" x14ac:dyDescent="0.25">
      <c r="N8607" s="38">
        <f>IF(AND(Sheet2!$K8607=$B$1,Sheet2!$L8607=1),Sheet2!$I8607+Sheet2!$M8607,IF(Sheet2!$K8607=$B$1,Sheet2!$M8607,0))</f>
        <v>0</v>
      </c>
      <c r="O8607" s="38">
        <f>IF(AND(Sheet2!$K8607=$B$2,Sheet2!$L8607=1),Sheet2!$J8607+Sheet2!$M8607,IF(Sheet2!$K8607=$B$2,Sheet2!$M8607,0))</f>
        <v>0</v>
      </c>
    </row>
    <row r="8608" spans="14:15" x14ac:dyDescent="0.25">
      <c r="N8608" s="38">
        <f>IF(AND(Sheet2!$K8608=$B$1,Sheet2!$L8608=1),Sheet2!$I8608+Sheet2!$M8608,IF(Sheet2!$K8608=$B$1,Sheet2!$M8608,0))</f>
        <v>0</v>
      </c>
      <c r="O8608" s="38">
        <f>IF(AND(Sheet2!$K8608=$B$2,Sheet2!$L8608=1),Sheet2!$J8608+Sheet2!$M8608,IF(Sheet2!$K8608=$B$2,Sheet2!$M8608,0))</f>
        <v>0</v>
      </c>
    </row>
    <row r="8609" spans="14:15" x14ac:dyDescent="0.25">
      <c r="N8609" s="38">
        <f>IF(AND(Sheet2!$K8609=$B$1,Sheet2!$L8609=1),Sheet2!$I8609+Sheet2!$M8609,IF(Sheet2!$K8609=$B$1,Sheet2!$M8609,0))</f>
        <v>0</v>
      </c>
      <c r="O8609" s="38">
        <f>IF(AND(Sheet2!$K8609=$B$2,Sheet2!$L8609=1),Sheet2!$J8609+Sheet2!$M8609,IF(Sheet2!$K8609=$B$2,Sheet2!$M8609,0))</f>
        <v>0</v>
      </c>
    </row>
    <row r="8610" spans="14:15" x14ac:dyDescent="0.25">
      <c r="N8610" s="38">
        <f>IF(AND(Sheet2!$K8610=$B$1,Sheet2!$L8610=1),Sheet2!$I8610+Sheet2!$M8610,IF(Sheet2!$K8610=$B$1,Sheet2!$M8610,0))</f>
        <v>0</v>
      </c>
      <c r="O8610" s="38">
        <f>IF(AND(Sheet2!$K8610=$B$2,Sheet2!$L8610=1),Sheet2!$J8610+Sheet2!$M8610,IF(Sheet2!$K8610=$B$2,Sheet2!$M8610,0))</f>
        <v>0</v>
      </c>
    </row>
    <row r="8611" spans="14:15" x14ac:dyDescent="0.25">
      <c r="N8611" s="38">
        <f>IF(AND(Sheet2!$K8611=$B$1,Sheet2!$L8611=1),Sheet2!$I8611+Sheet2!$M8611,IF(Sheet2!$K8611=$B$1,Sheet2!$M8611,0))</f>
        <v>0</v>
      </c>
      <c r="O8611" s="38">
        <f>IF(AND(Sheet2!$K8611=$B$2,Sheet2!$L8611=1),Sheet2!$J8611+Sheet2!$M8611,IF(Sheet2!$K8611=$B$2,Sheet2!$M8611,0))</f>
        <v>0</v>
      </c>
    </row>
    <row r="8612" spans="14:15" x14ac:dyDescent="0.25">
      <c r="N8612" s="38">
        <f>IF(AND(Sheet2!$K8612=$B$1,Sheet2!$L8612=1),Sheet2!$I8612+Sheet2!$M8612,IF(Sheet2!$K8612=$B$1,Sheet2!$M8612,0))</f>
        <v>0</v>
      </c>
      <c r="O8612" s="38">
        <f>IF(AND(Sheet2!$K8612=$B$2,Sheet2!$L8612=1),Sheet2!$J8612+Sheet2!$M8612,IF(Sheet2!$K8612=$B$2,Sheet2!$M8612,0))</f>
        <v>0</v>
      </c>
    </row>
    <row r="8613" spans="14:15" x14ac:dyDescent="0.25">
      <c r="N8613" s="38">
        <f>IF(AND(Sheet2!$K8613=$B$1,Sheet2!$L8613=1),Sheet2!$I8613+Sheet2!$M8613,IF(Sheet2!$K8613=$B$1,Sheet2!$M8613,0))</f>
        <v>0</v>
      </c>
      <c r="O8613" s="38">
        <f>IF(AND(Sheet2!$K8613=$B$2,Sheet2!$L8613=1),Sheet2!$J8613+Sheet2!$M8613,IF(Sheet2!$K8613=$B$2,Sheet2!$M8613,0))</f>
        <v>0</v>
      </c>
    </row>
    <row r="8614" spans="14:15" x14ac:dyDescent="0.25">
      <c r="N8614" s="38">
        <f>IF(AND(Sheet2!$K8614=$B$1,Sheet2!$L8614=1),Sheet2!$I8614+Sheet2!$M8614,IF(Sheet2!$K8614=$B$1,Sheet2!$M8614,0))</f>
        <v>0</v>
      </c>
      <c r="O8614" s="38">
        <f>IF(AND(Sheet2!$K8614=$B$2,Sheet2!$L8614=1),Sheet2!$J8614+Sheet2!$M8614,IF(Sheet2!$K8614=$B$2,Sheet2!$M8614,0))</f>
        <v>0</v>
      </c>
    </row>
    <row r="8615" spans="14:15" x14ac:dyDescent="0.25">
      <c r="N8615" s="38">
        <f>IF(AND(Sheet2!$K8615=$B$1,Sheet2!$L8615=1),Sheet2!$I8615+Sheet2!$M8615,IF(Sheet2!$K8615=$B$1,Sheet2!$M8615,0))</f>
        <v>0</v>
      </c>
      <c r="O8615" s="38">
        <f>IF(AND(Sheet2!$K8615=$B$2,Sheet2!$L8615=1),Sheet2!$J8615+Sheet2!$M8615,IF(Sheet2!$K8615=$B$2,Sheet2!$M8615,0))</f>
        <v>0</v>
      </c>
    </row>
    <row r="8616" spans="14:15" x14ac:dyDescent="0.25">
      <c r="N8616" s="38">
        <f>IF(AND(Sheet2!$K8616=$B$1,Sheet2!$L8616=1),Sheet2!$I8616+Sheet2!$M8616,IF(Sheet2!$K8616=$B$1,Sheet2!$M8616,0))</f>
        <v>0</v>
      </c>
      <c r="O8616" s="38">
        <f>IF(AND(Sheet2!$K8616=$B$2,Sheet2!$L8616=1),Sheet2!$J8616+Sheet2!$M8616,IF(Sheet2!$K8616=$B$2,Sheet2!$M8616,0))</f>
        <v>0</v>
      </c>
    </row>
    <row r="8617" spans="14:15" x14ac:dyDescent="0.25">
      <c r="N8617" s="38">
        <f>IF(AND(Sheet2!$K8617=$B$1,Sheet2!$L8617=1),Sheet2!$I8617+Sheet2!$M8617,IF(Sheet2!$K8617=$B$1,Sheet2!$M8617,0))</f>
        <v>0</v>
      </c>
      <c r="O8617" s="38">
        <f>IF(AND(Sheet2!$K8617=$B$2,Sheet2!$L8617=1),Sheet2!$J8617+Sheet2!$M8617,IF(Sheet2!$K8617=$B$2,Sheet2!$M8617,0))</f>
        <v>0</v>
      </c>
    </row>
    <row r="8618" spans="14:15" x14ac:dyDescent="0.25">
      <c r="N8618" s="38">
        <f>IF(AND(Sheet2!$K8618=$B$1,Sheet2!$L8618=1),Sheet2!$I8618+Sheet2!$M8618,IF(Sheet2!$K8618=$B$1,Sheet2!$M8618,0))</f>
        <v>0</v>
      </c>
      <c r="O8618" s="38">
        <f>IF(AND(Sheet2!$K8618=$B$2,Sheet2!$L8618=1),Sheet2!$J8618+Sheet2!$M8618,IF(Sheet2!$K8618=$B$2,Sheet2!$M8618,0))</f>
        <v>0</v>
      </c>
    </row>
    <row r="8619" spans="14:15" x14ac:dyDescent="0.25">
      <c r="N8619" s="38">
        <f>IF(AND(Sheet2!$K8619=$B$1,Sheet2!$L8619=1),Sheet2!$I8619+Sheet2!$M8619,IF(Sheet2!$K8619=$B$1,Sheet2!$M8619,0))</f>
        <v>0</v>
      </c>
      <c r="O8619" s="38">
        <f>IF(AND(Sheet2!$K8619=$B$2,Sheet2!$L8619=1),Sheet2!$J8619+Sheet2!$M8619,IF(Sheet2!$K8619=$B$2,Sheet2!$M8619,0))</f>
        <v>0</v>
      </c>
    </row>
    <row r="8620" spans="14:15" x14ac:dyDescent="0.25">
      <c r="N8620" s="38">
        <f>IF(AND(Sheet2!$K8620=$B$1,Sheet2!$L8620=1),Sheet2!$I8620+Sheet2!$M8620,IF(Sheet2!$K8620=$B$1,Sheet2!$M8620,0))</f>
        <v>0</v>
      </c>
      <c r="O8620" s="38">
        <f>IF(AND(Sheet2!$K8620=$B$2,Sheet2!$L8620=1),Sheet2!$J8620+Sheet2!$M8620,IF(Sheet2!$K8620=$B$2,Sheet2!$M8620,0))</f>
        <v>0</v>
      </c>
    </row>
    <row r="8621" spans="14:15" x14ac:dyDescent="0.25">
      <c r="N8621" s="38">
        <f>IF(AND(Sheet2!$K8621=$B$1,Sheet2!$L8621=1),Sheet2!$I8621+Sheet2!$M8621,IF(Sheet2!$K8621=$B$1,Sheet2!$M8621,0))</f>
        <v>0</v>
      </c>
      <c r="O8621" s="38">
        <f>IF(AND(Sheet2!$K8621=$B$2,Sheet2!$L8621=1),Sheet2!$J8621+Sheet2!$M8621,IF(Sheet2!$K8621=$B$2,Sheet2!$M8621,0))</f>
        <v>0</v>
      </c>
    </row>
    <row r="8622" spans="14:15" x14ac:dyDescent="0.25">
      <c r="N8622" s="38">
        <f>IF(AND(Sheet2!$K8622=$B$1,Sheet2!$L8622=1),Sheet2!$I8622+Sheet2!$M8622,IF(Sheet2!$K8622=$B$1,Sheet2!$M8622,0))</f>
        <v>0</v>
      </c>
      <c r="O8622" s="38">
        <f>IF(AND(Sheet2!$K8622=$B$2,Sheet2!$L8622=1),Sheet2!$J8622+Sheet2!$M8622,IF(Sheet2!$K8622=$B$2,Sheet2!$M8622,0))</f>
        <v>0</v>
      </c>
    </row>
    <row r="8623" spans="14:15" x14ac:dyDescent="0.25">
      <c r="N8623" s="38">
        <f>IF(AND(Sheet2!$K8623=$B$1,Sheet2!$L8623=1),Sheet2!$I8623+Sheet2!$M8623,IF(Sheet2!$K8623=$B$1,Sheet2!$M8623,0))</f>
        <v>0</v>
      </c>
      <c r="O8623" s="38">
        <f>IF(AND(Sheet2!$K8623=$B$2,Sheet2!$L8623=1),Sheet2!$J8623+Sheet2!$M8623,IF(Sheet2!$K8623=$B$2,Sheet2!$M8623,0))</f>
        <v>0</v>
      </c>
    </row>
    <row r="8624" spans="14:15" x14ac:dyDescent="0.25">
      <c r="N8624" s="38">
        <f>IF(AND(Sheet2!$K8624=$B$1,Sheet2!$L8624=1),Sheet2!$I8624+Sheet2!$M8624,IF(Sheet2!$K8624=$B$1,Sheet2!$M8624,0))</f>
        <v>0</v>
      </c>
      <c r="O8624" s="38">
        <f>IF(AND(Sheet2!$K8624=$B$2,Sheet2!$L8624=1),Sheet2!$J8624+Sheet2!$M8624,IF(Sheet2!$K8624=$B$2,Sheet2!$M8624,0))</f>
        <v>0</v>
      </c>
    </row>
    <row r="8625" spans="14:15" x14ac:dyDescent="0.25">
      <c r="N8625" s="38">
        <f>IF(AND(Sheet2!$K8625=$B$1,Sheet2!$L8625=1),Sheet2!$I8625+Sheet2!$M8625,IF(Sheet2!$K8625=$B$1,Sheet2!$M8625,0))</f>
        <v>0</v>
      </c>
      <c r="O8625" s="38">
        <f>IF(AND(Sheet2!$K8625=$B$2,Sheet2!$L8625=1),Sheet2!$J8625+Sheet2!$M8625,IF(Sheet2!$K8625=$B$2,Sheet2!$M8625,0))</f>
        <v>0</v>
      </c>
    </row>
    <row r="8626" spans="14:15" x14ac:dyDescent="0.25">
      <c r="N8626" s="38">
        <f>IF(AND(Sheet2!$K8626=$B$1,Sheet2!$L8626=1),Sheet2!$I8626+Sheet2!$M8626,IF(Sheet2!$K8626=$B$1,Sheet2!$M8626,0))</f>
        <v>0</v>
      </c>
      <c r="O8626" s="38">
        <f>IF(AND(Sheet2!$K8626=$B$2,Sheet2!$L8626=1),Sheet2!$J8626+Sheet2!$M8626,IF(Sheet2!$K8626=$B$2,Sheet2!$M8626,0))</f>
        <v>0</v>
      </c>
    </row>
    <row r="8627" spans="14:15" x14ac:dyDescent="0.25">
      <c r="N8627" s="38">
        <f>IF(AND(Sheet2!$K8627=$B$1,Sheet2!$L8627=1),Sheet2!$I8627+Sheet2!$M8627,IF(Sheet2!$K8627=$B$1,Sheet2!$M8627,0))</f>
        <v>0</v>
      </c>
      <c r="O8627" s="38">
        <f>IF(AND(Sheet2!$K8627=$B$2,Sheet2!$L8627=1),Sheet2!$J8627+Sheet2!$M8627,IF(Sheet2!$K8627=$B$2,Sheet2!$M8627,0))</f>
        <v>0</v>
      </c>
    </row>
    <row r="8628" spans="14:15" x14ac:dyDescent="0.25">
      <c r="N8628" s="38">
        <f>IF(AND(Sheet2!$K8628=$B$1,Sheet2!$L8628=1),Sheet2!$I8628+Sheet2!$M8628,IF(Sheet2!$K8628=$B$1,Sheet2!$M8628,0))</f>
        <v>0</v>
      </c>
      <c r="O8628" s="38">
        <f>IF(AND(Sheet2!$K8628=$B$2,Sheet2!$L8628=1),Sheet2!$J8628+Sheet2!$M8628,IF(Sheet2!$K8628=$B$2,Sheet2!$M8628,0))</f>
        <v>0</v>
      </c>
    </row>
    <row r="8629" spans="14:15" x14ac:dyDescent="0.25">
      <c r="N8629" s="38">
        <f>IF(AND(Sheet2!$K8629=$B$1,Sheet2!$L8629=1),Sheet2!$I8629+Sheet2!$M8629,IF(Sheet2!$K8629=$B$1,Sheet2!$M8629,0))</f>
        <v>0</v>
      </c>
      <c r="O8629" s="38">
        <f>IF(AND(Sheet2!$K8629=$B$2,Sheet2!$L8629=1),Sheet2!$J8629+Sheet2!$M8629,IF(Sheet2!$K8629=$B$2,Sheet2!$M8629,0))</f>
        <v>0</v>
      </c>
    </row>
    <row r="8630" spans="14:15" x14ac:dyDescent="0.25">
      <c r="N8630" s="38">
        <f>IF(AND(Sheet2!$K8630=$B$1,Sheet2!$L8630=1),Sheet2!$I8630+Sheet2!$M8630,IF(Sheet2!$K8630=$B$1,Sheet2!$M8630,0))</f>
        <v>0</v>
      </c>
      <c r="O8630" s="38">
        <f>IF(AND(Sheet2!$K8630=$B$2,Sheet2!$L8630=1),Sheet2!$J8630+Sheet2!$M8630,IF(Sheet2!$K8630=$B$2,Sheet2!$M8630,0))</f>
        <v>0</v>
      </c>
    </row>
    <row r="8631" spans="14:15" x14ac:dyDescent="0.25">
      <c r="N8631" s="38">
        <f>IF(AND(Sheet2!$K8631=$B$1,Sheet2!$L8631=1),Sheet2!$I8631+Sheet2!$M8631,IF(Sheet2!$K8631=$B$1,Sheet2!$M8631,0))</f>
        <v>0</v>
      </c>
      <c r="O8631" s="38">
        <f>IF(AND(Sheet2!$K8631=$B$2,Sheet2!$L8631=1),Sheet2!$J8631+Sheet2!$M8631,IF(Sheet2!$K8631=$B$2,Sheet2!$M8631,0))</f>
        <v>0</v>
      </c>
    </row>
    <row r="8632" spans="14:15" x14ac:dyDescent="0.25">
      <c r="N8632" s="38">
        <f>IF(AND(Sheet2!$K8632=$B$1,Sheet2!$L8632=1),Sheet2!$I8632+Sheet2!$M8632,IF(Sheet2!$K8632=$B$1,Sheet2!$M8632,0))</f>
        <v>0</v>
      </c>
      <c r="O8632" s="38">
        <f>IF(AND(Sheet2!$K8632=$B$2,Sheet2!$L8632=1),Sheet2!$J8632+Sheet2!$M8632,IF(Sheet2!$K8632=$B$2,Sheet2!$M8632,0))</f>
        <v>0</v>
      </c>
    </row>
    <row r="8633" spans="14:15" x14ac:dyDescent="0.25">
      <c r="N8633" s="38">
        <f>IF(AND(Sheet2!$K8633=$B$1,Sheet2!$L8633=1),Sheet2!$I8633+Sheet2!$M8633,IF(Sheet2!$K8633=$B$1,Sheet2!$M8633,0))</f>
        <v>0</v>
      </c>
      <c r="O8633" s="38">
        <f>IF(AND(Sheet2!$K8633=$B$2,Sheet2!$L8633=1),Sheet2!$J8633+Sheet2!$M8633,IF(Sheet2!$K8633=$B$2,Sheet2!$M8633,0))</f>
        <v>0</v>
      </c>
    </row>
    <row r="8634" spans="14:15" x14ac:dyDescent="0.25">
      <c r="N8634" s="38">
        <f>IF(AND(Sheet2!$K8634=$B$1,Sheet2!$L8634=1),Sheet2!$I8634+Sheet2!$M8634,IF(Sheet2!$K8634=$B$1,Sheet2!$M8634,0))</f>
        <v>0</v>
      </c>
      <c r="O8634" s="38">
        <f>IF(AND(Sheet2!$K8634=$B$2,Sheet2!$L8634=1),Sheet2!$J8634+Sheet2!$M8634,IF(Sheet2!$K8634=$B$2,Sheet2!$M8634,0))</f>
        <v>0</v>
      </c>
    </row>
    <row r="8635" spans="14:15" x14ac:dyDescent="0.25">
      <c r="N8635" s="38">
        <f>IF(AND(Sheet2!$K8635=$B$1,Sheet2!$L8635=1),Sheet2!$I8635+Sheet2!$M8635,IF(Sheet2!$K8635=$B$1,Sheet2!$M8635,0))</f>
        <v>0</v>
      </c>
      <c r="O8635" s="38">
        <f>IF(AND(Sheet2!$K8635=$B$2,Sheet2!$L8635=1),Sheet2!$J8635+Sheet2!$M8635,IF(Sheet2!$K8635=$B$2,Sheet2!$M8635,0))</f>
        <v>0</v>
      </c>
    </row>
    <row r="8636" spans="14:15" x14ac:dyDescent="0.25">
      <c r="N8636" s="38">
        <f>IF(AND(Sheet2!$K8636=$B$1,Sheet2!$L8636=1),Sheet2!$I8636+Sheet2!$M8636,IF(Sheet2!$K8636=$B$1,Sheet2!$M8636,0))</f>
        <v>0</v>
      </c>
      <c r="O8636" s="38">
        <f>IF(AND(Sheet2!$K8636=$B$2,Sheet2!$L8636=1),Sheet2!$J8636+Sheet2!$M8636,IF(Sheet2!$K8636=$B$2,Sheet2!$M8636,0))</f>
        <v>0</v>
      </c>
    </row>
    <row r="8637" spans="14:15" x14ac:dyDescent="0.25">
      <c r="N8637" s="38">
        <f>IF(AND(Sheet2!$K8637=$B$1,Sheet2!$L8637=1),Sheet2!$I8637+Sheet2!$M8637,IF(Sheet2!$K8637=$B$1,Sheet2!$M8637,0))</f>
        <v>0</v>
      </c>
      <c r="O8637" s="38">
        <f>IF(AND(Sheet2!$K8637=$B$2,Sheet2!$L8637=1),Sheet2!$J8637+Sheet2!$M8637,IF(Sheet2!$K8637=$B$2,Sheet2!$M8637,0))</f>
        <v>0</v>
      </c>
    </row>
    <row r="8638" spans="14:15" x14ac:dyDescent="0.25">
      <c r="N8638" s="38">
        <f>IF(AND(Sheet2!$K8638=$B$1,Sheet2!$L8638=1),Sheet2!$I8638+Sheet2!$M8638,IF(Sheet2!$K8638=$B$1,Sheet2!$M8638,0))</f>
        <v>0</v>
      </c>
      <c r="O8638" s="38">
        <f>IF(AND(Sheet2!$K8638=$B$2,Sheet2!$L8638=1),Sheet2!$J8638+Sheet2!$M8638,IF(Sheet2!$K8638=$B$2,Sheet2!$M8638,0))</f>
        <v>0</v>
      </c>
    </row>
    <row r="8639" spans="14:15" x14ac:dyDescent="0.25">
      <c r="N8639" s="38">
        <f>IF(AND(Sheet2!$K8639=$B$1,Sheet2!$L8639=1),Sheet2!$I8639+Sheet2!$M8639,IF(Sheet2!$K8639=$B$1,Sheet2!$M8639,0))</f>
        <v>0</v>
      </c>
      <c r="O8639" s="38">
        <f>IF(AND(Sheet2!$K8639=$B$2,Sheet2!$L8639=1),Sheet2!$J8639+Sheet2!$M8639,IF(Sheet2!$K8639=$B$2,Sheet2!$M8639,0))</f>
        <v>0</v>
      </c>
    </row>
    <row r="8640" spans="14:15" x14ac:dyDescent="0.25">
      <c r="N8640" s="38">
        <f>IF(AND(Sheet2!$K8640=$B$1,Sheet2!$L8640=1),Sheet2!$I8640+Sheet2!$M8640,IF(Sheet2!$K8640=$B$1,Sheet2!$M8640,0))</f>
        <v>0</v>
      </c>
      <c r="O8640" s="38">
        <f>IF(AND(Sheet2!$K8640=$B$2,Sheet2!$L8640=1),Sheet2!$J8640+Sheet2!$M8640,IF(Sheet2!$K8640=$B$2,Sheet2!$M8640,0))</f>
        <v>0</v>
      </c>
    </row>
    <row r="8641" spans="14:15" x14ac:dyDescent="0.25">
      <c r="N8641" s="38">
        <f>IF(AND(Sheet2!$K8641=$B$1,Sheet2!$L8641=1),Sheet2!$I8641+Sheet2!$M8641,IF(Sheet2!$K8641=$B$1,Sheet2!$M8641,0))</f>
        <v>0</v>
      </c>
      <c r="O8641" s="38">
        <f>IF(AND(Sheet2!$K8641=$B$2,Sheet2!$L8641=1),Sheet2!$J8641+Sheet2!$M8641,IF(Sheet2!$K8641=$B$2,Sheet2!$M8641,0))</f>
        <v>0</v>
      </c>
    </row>
    <row r="8642" spans="14:15" x14ac:dyDescent="0.25">
      <c r="N8642" s="38">
        <f>IF(AND(Sheet2!$K8642=$B$1,Sheet2!$L8642=1),Sheet2!$I8642+Sheet2!$M8642,IF(Sheet2!$K8642=$B$1,Sheet2!$M8642,0))</f>
        <v>0</v>
      </c>
      <c r="O8642" s="38">
        <f>IF(AND(Sheet2!$K8642=$B$2,Sheet2!$L8642=1),Sheet2!$J8642+Sheet2!$M8642,IF(Sheet2!$K8642=$B$2,Sheet2!$M8642,0))</f>
        <v>0</v>
      </c>
    </row>
    <row r="8643" spans="14:15" x14ac:dyDescent="0.25">
      <c r="N8643" s="38">
        <f>IF(AND(Sheet2!$K8643=$B$1,Sheet2!$L8643=1),Sheet2!$I8643+Sheet2!$M8643,IF(Sheet2!$K8643=$B$1,Sheet2!$M8643,0))</f>
        <v>0</v>
      </c>
      <c r="O8643" s="38">
        <f>IF(AND(Sheet2!$K8643=$B$2,Sheet2!$L8643=1),Sheet2!$J8643+Sheet2!$M8643,IF(Sheet2!$K8643=$B$2,Sheet2!$M8643,0))</f>
        <v>0</v>
      </c>
    </row>
    <row r="8644" spans="14:15" x14ac:dyDescent="0.25">
      <c r="N8644" s="38">
        <f>IF(AND(Sheet2!$K8644=$B$1,Sheet2!$L8644=1),Sheet2!$I8644+Sheet2!$M8644,IF(Sheet2!$K8644=$B$1,Sheet2!$M8644,0))</f>
        <v>0</v>
      </c>
      <c r="O8644" s="38">
        <f>IF(AND(Sheet2!$K8644=$B$2,Sheet2!$L8644=1),Sheet2!$J8644+Sheet2!$M8644,IF(Sheet2!$K8644=$B$2,Sheet2!$M8644,0))</f>
        <v>0</v>
      </c>
    </row>
    <row r="8645" spans="14:15" x14ac:dyDescent="0.25">
      <c r="N8645" s="38">
        <f>IF(AND(Sheet2!$K8645=$B$1,Sheet2!$L8645=1),Sheet2!$I8645+Sheet2!$M8645,IF(Sheet2!$K8645=$B$1,Sheet2!$M8645,0))</f>
        <v>0</v>
      </c>
      <c r="O8645" s="38">
        <f>IF(AND(Sheet2!$K8645=$B$2,Sheet2!$L8645=1),Sheet2!$J8645+Sheet2!$M8645,IF(Sheet2!$K8645=$B$2,Sheet2!$M8645,0))</f>
        <v>0</v>
      </c>
    </row>
    <row r="8646" spans="14:15" x14ac:dyDescent="0.25">
      <c r="N8646" s="38">
        <f>IF(AND(Sheet2!$K8646=$B$1,Sheet2!$L8646=1),Sheet2!$I8646+Sheet2!$M8646,IF(Sheet2!$K8646=$B$1,Sheet2!$M8646,0))</f>
        <v>0</v>
      </c>
      <c r="O8646" s="38">
        <f>IF(AND(Sheet2!$K8646=$B$2,Sheet2!$L8646=1),Sheet2!$J8646+Sheet2!$M8646,IF(Sheet2!$K8646=$B$2,Sheet2!$M8646,0))</f>
        <v>0</v>
      </c>
    </row>
    <row r="8647" spans="14:15" x14ac:dyDescent="0.25">
      <c r="N8647" s="38">
        <f>IF(AND(Sheet2!$K8647=$B$1,Sheet2!$L8647=1),Sheet2!$I8647+Sheet2!$M8647,IF(Sheet2!$K8647=$B$1,Sheet2!$M8647,0))</f>
        <v>0</v>
      </c>
      <c r="O8647" s="38">
        <f>IF(AND(Sheet2!$K8647=$B$2,Sheet2!$L8647=1),Sheet2!$J8647+Sheet2!$M8647,IF(Sheet2!$K8647=$B$2,Sheet2!$M8647,0))</f>
        <v>0</v>
      </c>
    </row>
    <row r="8648" spans="14:15" x14ac:dyDescent="0.25">
      <c r="N8648" s="38">
        <f>IF(AND(Sheet2!$K8648=$B$1,Sheet2!$L8648=1),Sheet2!$I8648+Sheet2!$M8648,IF(Sheet2!$K8648=$B$1,Sheet2!$M8648,0))</f>
        <v>0</v>
      </c>
      <c r="O8648" s="38">
        <f>IF(AND(Sheet2!$K8648=$B$2,Sheet2!$L8648=1),Sheet2!$J8648+Sheet2!$M8648,IF(Sheet2!$K8648=$B$2,Sheet2!$M8648,0))</f>
        <v>0</v>
      </c>
    </row>
    <row r="8649" spans="14:15" x14ac:dyDescent="0.25">
      <c r="N8649" s="38">
        <f>IF(AND(Sheet2!$K8649=$B$1,Sheet2!$L8649=1),Sheet2!$I8649+Sheet2!$M8649,IF(Sheet2!$K8649=$B$1,Sheet2!$M8649,0))</f>
        <v>0</v>
      </c>
      <c r="O8649" s="38">
        <f>IF(AND(Sheet2!$K8649=$B$2,Sheet2!$L8649=1),Sheet2!$J8649+Sheet2!$M8649,IF(Sheet2!$K8649=$B$2,Sheet2!$M8649,0))</f>
        <v>0</v>
      </c>
    </row>
    <row r="8650" spans="14:15" x14ac:dyDescent="0.25">
      <c r="N8650" s="38">
        <f>IF(AND(Sheet2!$K8650=$B$1,Sheet2!$L8650=1),Sheet2!$I8650+Sheet2!$M8650,IF(Sheet2!$K8650=$B$1,Sheet2!$M8650,0))</f>
        <v>0</v>
      </c>
      <c r="O8650" s="38">
        <f>IF(AND(Sheet2!$K8650=$B$2,Sheet2!$L8650=1),Sheet2!$J8650+Sheet2!$M8650,IF(Sheet2!$K8650=$B$2,Sheet2!$M8650,0))</f>
        <v>0</v>
      </c>
    </row>
    <row r="8651" spans="14:15" x14ac:dyDescent="0.25">
      <c r="N8651" s="38">
        <f>IF(AND(Sheet2!$K8651=$B$1,Sheet2!$L8651=1),Sheet2!$I8651+Sheet2!$M8651,IF(Sheet2!$K8651=$B$1,Sheet2!$M8651,0))</f>
        <v>0</v>
      </c>
      <c r="O8651" s="38">
        <f>IF(AND(Sheet2!$K8651=$B$2,Sheet2!$L8651=1),Sheet2!$J8651+Sheet2!$M8651,IF(Sheet2!$K8651=$B$2,Sheet2!$M8651,0))</f>
        <v>0</v>
      </c>
    </row>
    <row r="8652" spans="14:15" x14ac:dyDescent="0.25">
      <c r="N8652" s="38">
        <f>IF(AND(Sheet2!$K8652=$B$1,Sheet2!$L8652=1),Sheet2!$I8652+Sheet2!$M8652,IF(Sheet2!$K8652=$B$1,Sheet2!$M8652,0))</f>
        <v>0</v>
      </c>
      <c r="O8652" s="38">
        <f>IF(AND(Sheet2!$K8652=$B$2,Sheet2!$L8652=1),Sheet2!$J8652+Sheet2!$M8652,IF(Sheet2!$K8652=$B$2,Sheet2!$M8652,0))</f>
        <v>0</v>
      </c>
    </row>
    <row r="8653" spans="14:15" x14ac:dyDescent="0.25">
      <c r="N8653" s="38">
        <f>IF(AND(Sheet2!$K8653=$B$1,Sheet2!$L8653=1),Sheet2!$I8653+Sheet2!$M8653,IF(Sheet2!$K8653=$B$1,Sheet2!$M8653,0))</f>
        <v>0</v>
      </c>
      <c r="O8653" s="38">
        <f>IF(AND(Sheet2!$K8653=$B$2,Sheet2!$L8653=1),Sheet2!$J8653+Sheet2!$M8653,IF(Sheet2!$K8653=$B$2,Sheet2!$M8653,0))</f>
        <v>0</v>
      </c>
    </row>
    <row r="8654" spans="14:15" x14ac:dyDescent="0.25">
      <c r="N8654" s="38">
        <f>IF(AND(Sheet2!$K8654=$B$1,Sheet2!$L8654=1),Sheet2!$I8654+Sheet2!$M8654,IF(Sheet2!$K8654=$B$1,Sheet2!$M8654,0))</f>
        <v>0</v>
      </c>
      <c r="O8654" s="38">
        <f>IF(AND(Sheet2!$K8654=$B$2,Sheet2!$L8654=1),Sheet2!$J8654+Sheet2!$M8654,IF(Sheet2!$K8654=$B$2,Sheet2!$M8654,0))</f>
        <v>0</v>
      </c>
    </row>
    <row r="8655" spans="14:15" x14ac:dyDescent="0.25">
      <c r="N8655" s="38">
        <f>IF(AND(Sheet2!$K8655=$B$1,Sheet2!$L8655=1),Sheet2!$I8655+Sheet2!$M8655,IF(Sheet2!$K8655=$B$1,Sheet2!$M8655,0))</f>
        <v>0</v>
      </c>
      <c r="O8655" s="38">
        <f>IF(AND(Sheet2!$K8655=$B$2,Sheet2!$L8655=1),Sheet2!$J8655+Sheet2!$M8655,IF(Sheet2!$K8655=$B$2,Sheet2!$M8655,0))</f>
        <v>0</v>
      </c>
    </row>
    <row r="8656" spans="14:15" x14ac:dyDescent="0.25">
      <c r="N8656" s="38">
        <f>IF(AND(Sheet2!$K8656=$B$1,Sheet2!$L8656=1),Sheet2!$I8656+Sheet2!$M8656,IF(Sheet2!$K8656=$B$1,Sheet2!$M8656,0))</f>
        <v>0</v>
      </c>
      <c r="O8656" s="38">
        <f>IF(AND(Sheet2!$K8656=$B$2,Sheet2!$L8656=1),Sheet2!$J8656+Sheet2!$M8656,IF(Sheet2!$K8656=$B$2,Sheet2!$M8656,0))</f>
        <v>0</v>
      </c>
    </row>
    <row r="8657" spans="14:15" x14ac:dyDescent="0.25">
      <c r="N8657" s="38">
        <f>IF(AND(Sheet2!$K8657=$B$1,Sheet2!$L8657=1),Sheet2!$I8657+Sheet2!$M8657,IF(Sheet2!$K8657=$B$1,Sheet2!$M8657,0))</f>
        <v>0</v>
      </c>
      <c r="O8657" s="38">
        <f>IF(AND(Sheet2!$K8657=$B$2,Sheet2!$L8657=1),Sheet2!$J8657+Sheet2!$M8657,IF(Sheet2!$K8657=$B$2,Sheet2!$M8657,0))</f>
        <v>0</v>
      </c>
    </row>
    <row r="8658" spans="14:15" x14ac:dyDescent="0.25">
      <c r="N8658" s="38">
        <f>IF(AND(Sheet2!$K8658=$B$1,Sheet2!$L8658=1),Sheet2!$I8658+Sheet2!$M8658,IF(Sheet2!$K8658=$B$1,Sheet2!$M8658,0))</f>
        <v>0</v>
      </c>
      <c r="O8658" s="38">
        <f>IF(AND(Sheet2!$K8658=$B$2,Sheet2!$L8658=1),Sheet2!$J8658+Sheet2!$M8658,IF(Sheet2!$K8658=$B$2,Sheet2!$M8658,0))</f>
        <v>0</v>
      </c>
    </row>
    <row r="8659" spans="14:15" x14ac:dyDescent="0.25">
      <c r="N8659" s="38">
        <f>IF(AND(Sheet2!$K8659=$B$1,Sheet2!$L8659=1),Sheet2!$I8659+Sheet2!$M8659,IF(Sheet2!$K8659=$B$1,Sheet2!$M8659,0))</f>
        <v>0</v>
      </c>
      <c r="O8659" s="38">
        <f>IF(AND(Sheet2!$K8659=$B$2,Sheet2!$L8659=1),Sheet2!$J8659+Sheet2!$M8659,IF(Sheet2!$K8659=$B$2,Sheet2!$M8659,0))</f>
        <v>0</v>
      </c>
    </row>
    <row r="8660" spans="14:15" x14ac:dyDescent="0.25">
      <c r="N8660" s="38">
        <f>IF(AND(Sheet2!$K8660=$B$1,Sheet2!$L8660=1),Sheet2!$I8660+Sheet2!$M8660,IF(Sheet2!$K8660=$B$1,Sheet2!$M8660,0))</f>
        <v>0</v>
      </c>
      <c r="O8660" s="38">
        <f>IF(AND(Sheet2!$K8660=$B$2,Sheet2!$L8660=1),Sheet2!$J8660+Sheet2!$M8660,IF(Sheet2!$K8660=$B$2,Sheet2!$M8660,0))</f>
        <v>0</v>
      </c>
    </row>
    <row r="8661" spans="14:15" x14ac:dyDescent="0.25">
      <c r="N8661" s="38">
        <f>IF(AND(Sheet2!$K8661=$B$1,Sheet2!$L8661=1),Sheet2!$I8661+Sheet2!$M8661,IF(Sheet2!$K8661=$B$1,Sheet2!$M8661,0))</f>
        <v>0</v>
      </c>
      <c r="O8661" s="38">
        <f>IF(AND(Sheet2!$K8661=$B$2,Sheet2!$L8661=1),Sheet2!$J8661+Sheet2!$M8661,IF(Sheet2!$K8661=$B$2,Sheet2!$M8661,0))</f>
        <v>0</v>
      </c>
    </row>
    <row r="8662" spans="14:15" x14ac:dyDescent="0.25">
      <c r="N8662" s="38">
        <f>IF(AND(Sheet2!$K8662=$B$1,Sheet2!$L8662=1),Sheet2!$I8662+Sheet2!$M8662,IF(Sheet2!$K8662=$B$1,Sheet2!$M8662,0))</f>
        <v>0</v>
      </c>
      <c r="O8662" s="38">
        <f>IF(AND(Sheet2!$K8662=$B$2,Sheet2!$L8662=1),Sheet2!$J8662+Sheet2!$M8662,IF(Sheet2!$K8662=$B$2,Sheet2!$M8662,0))</f>
        <v>0</v>
      </c>
    </row>
    <row r="8663" spans="14:15" x14ac:dyDescent="0.25">
      <c r="N8663" s="38">
        <f>IF(AND(Sheet2!$K8663=$B$1,Sheet2!$L8663=1),Sheet2!$I8663+Sheet2!$M8663,IF(Sheet2!$K8663=$B$1,Sheet2!$M8663,0))</f>
        <v>0</v>
      </c>
      <c r="O8663" s="38">
        <f>IF(AND(Sheet2!$K8663=$B$2,Sheet2!$L8663=1),Sheet2!$J8663+Sheet2!$M8663,IF(Sheet2!$K8663=$B$2,Sheet2!$M8663,0))</f>
        <v>0</v>
      </c>
    </row>
    <row r="8664" spans="14:15" x14ac:dyDescent="0.25">
      <c r="N8664" s="38">
        <f>IF(AND(Sheet2!$K8664=$B$1,Sheet2!$L8664=1),Sheet2!$I8664+Sheet2!$M8664,IF(Sheet2!$K8664=$B$1,Sheet2!$M8664,0))</f>
        <v>0</v>
      </c>
      <c r="O8664" s="38">
        <f>IF(AND(Sheet2!$K8664=$B$2,Sheet2!$L8664=1),Sheet2!$J8664+Sheet2!$M8664,IF(Sheet2!$K8664=$B$2,Sheet2!$M8664,0))</f>
        <v>0</v>
      </c>
    </row>
    <row r="8665" spans="14:15" x14ac:dyDescent="0.25">
      <c r="N8665" s="38">
        <f>IF(AND(Sheet2!$K8665=$B$1,Sheet2!$L8665=1),Sheet2!$I8665+Sheet2!$M8665,IF(Sheet2!$K8665=$B$1,Sheet2!$M8665,0))</f>
        <v>0</v>
      </c>
      <c r="O8665" s="38">
        <f>IF(AND(Sheet2!$K8665=$B$2,Sheet2!$L8665=1),Sheet2!$J8665+Sheet2!$M8665,IF(Sheet2!$K8665=$B$2,Sheet2!$M8665,0))</f>
        <v>0</v>
      </c>
    </row>
    <row r="8666" spans="14:15" x14ac:dyDescent="0.25">
      <c r="N8666" s="38">
        <f>IF(AND(Sheet2!$K8666=$B$1,Sheet2!$L8666=1),Sheet2!$I8666+Sheet2!$M8666,IF(Sheet2!$K8666=$B$1,Sheet2!$M8666,0))</f>
        <v>0</v>
      </c>
      <c r="O8666" s="38">
        <f>IF(AND(Sheet2!$K8666=$B$2,Sheet2!$L8666=1),Sheet2!$J8666+Sheet2!$M8666,IF(Sheet2!$K8666=$B$2,Sheet2!$M8666,0))</f>
        <v>0</v>
      </c>
    </row>
    <row r="8667" spans="14:15" x14ac:dyDescent="0.25">
      <c r="N8667" s="38">
        <f>IF(AND(Sheet2!$K8667=$B$1,Sheet2!$L8667=1),Sheet2!$I8667+Sheet2!$M8667,IF(Sheet2!$K8667=$B$1,Sheet2!$M8667,0))</f>
        <v>0</v>
      </c>
      <c r="O8667" s="38">
        <f>IF(AND(Sheet2!$K8667=$B$2,Sheet2!$L8667=1),Sheet2!$J8667+Sheet2!$M8667,IF(Sheet2!$K8667=$B$2,Sheet2!$M8667,0))</f>
        <v>0</v>
      </c>
    </row>
    <row r="8668" spans="14:15" x14ac:dyDescent="0.25">
      <c r="N8668" s="38">
        <f>IF(AND(Sheet2!$K8668=$B$1,Sheet2!$L8668=1),Sheet2!$I8668+Sheet2!$M8668,IF(Sheet2!$K8668=$B$1,Sheet2!$M8668,0))</f>
        <v>0</v>
      </c>
      <c r="O8668" s="38">
        <f>IF(AND(Sheet2!$K8668=$B$2,Sheet2!$L8668=1),Sheet2!$J8668+Sheet2!$M8668,IF(Sheet2!$K8668=$B$2,Sheet2!$M8668,0))</f>
        <v>0</v>
      </c>
    </row>
    <row r="8669" spans="14:15" x14ac:dyDescent="0.25">
      <c r="N8669" s="38">
        <f>IF(AND(Sheet2!$K8669=$B$1,Sheet2!$L8669=1),Sheet2!$I8669+Sheet2!$M8669,IF(Sheet2!$K8669=$B$1,Sheet2!$M8669,0))</f>
        <v>0</v>
      </c>
      <c r="O8669" s="38">
        <f>IF(AND(Sheet2!$K8669=$B$2,Sheet2!$L8669=1),Sheet2!$J8669+Sheet2!$M8669,IF(Sheet2!$K8669=$B$2,Sheet2!$M8669,0))</f>
        <v>0</v>
      </c>
    </row>
    <row r="8670" spans="14:15" x14ac:dyDescent="0.25">
      <c r="N8670" s="38">
        <f>IF(AND(Sheet2!$K8670=$B$1,Sheet2!$L8670=1),Sheet2!$I8670+Sheet2!$M8670,IF(Sheet2!$K8670=$B$1,Sheet2!$M8670,0))</f>
        <v>0</v>
      </c>
      <c r="O8670" s="38">
        <f>IF(AND(Sheet2!$K8670=$B$2,Sheet2!$L8670=1),Sheet2!$J8670+Sheet2!$M8670,IF(Sheet2!$K8670=$B$2,Sheet2!$M8670,0))</f>
        <v>0</v>
      </c>
    </row>
    <row r="8671" spans="14:15" x14ac:dyDescent="0.25">
      <c r="N8671" s="38">
        <f>IF(AND(Sheet2!$K8671=$B$1,Sheet2!$L8671=1),Sheet2!$I8671+Sheet2!$M8671,IF(Sheet2!$K8671=$B$1,Sheet2!$M8671,0))</f>
        <v>0</v>
      </c>
      <c r="O8671" s="38">
        <f>IF(AND(Sheet2!$K8671=$B$2,Sheet2!$L8671=1),Sheet2!$J8671+Sheet2!$M8671,IF(Sheet2!$K8671=$B$2,Sheet2!$M8671,0))</f>
        <v>0</v>
      </c>
    </row>
    <row r="8672" spans="14:15" x14ac:dyDescent="0.25">
      <c r="N8672" s="38">
        <f>IF(AND(Sheet2!$K8672=$B$1,Sheet2!$L8672=1),Sheet2!$I8672+Sheet2!$M8672,IF(Sheet2!$K8672=$B$1,Sheet2!$M8672,0))</f>
        <v>0</v>
      </c>
      <c r="O8672" s="38">
        <f>IF(AND(Sheet2!$K8672=$B$2,Sheet2!$L8672=1),Sheet2!$J8672+Sheet2!$M8672,IF(Sheet2!$K8672=$B$2,Sheet2!$M8672,0))</f>
        <v>0</v>
      </c>
    </row>
    <row r="8673" spans="14:15" x14ac:dyDescent="0.25">
      <c r="N8673" s="38">
        <f>IF(AND(Sheet2!$K8673=$B$1,Sheet2!$L8673=1),Sheet2!$I8673+Sheet2!$M8673,IF(Sheet2!$K8673=$B$1,Sheet2!$M8673,0))</f>
        <v>0</v>
      </c>
      <c r="O8673" s="38">
        <f>IF(AND(Sheet2!$K8673=$B$2,Sheet2!$L8673=1),Sheet2!$J8673+Sheet2!$M8673,IF(Sheet2!$K8673=$B$2,Sheet2!$M8673,0))</f>
        <v>0</v>
      </c>
    </row>
    <row r="8674" spans="14:15" x14ac:dyDescent="0.25">
      <c r="N8674" s="38">
        <f>IF(AND(Sheet2!$K8674=$B$1,Sheet2!$L8674=1),Sheet2!$I8674+Sheet2!$M8674,IF(Sheet2!$K8674=$B$1,Sheet2!$M8674,0))</f>
        <v>0</v>
      </c>
      <c r="O8674" s="38">
        <f>IF(AND(Sheet2!$K8674=$B$2,Sheet2!$L8674=1),Sheet2!$J8674+Sheet2!$M8674,IF(Sheet2!$K8674=$B$2,Sheet2!$M8674,0))</f>
        <v>0</v>
      </c>
    </row>
    <row r="8675" spans="14:15" x14ac:dyDescent="0.25">
      <c r="N8675" s="38">
        <f>IF(AND(Sheet2!$K8675=$B$1,Sheet2!$L8675=1),Sheet2!$I8675+Sheet2!$M8675,IF(Sheet2!$K8675=$B$1,Sheet2!$M8675,0))</f>
        <v>0</v>
      </c>
      <c r="O8675" s="38">
        <f>IF(AND(Sheet2!$K8675=$B$2,Sheet2!$L8675=1),Sheet2!$J8675+Sheet2!$M8675,IF(Sheet2!$K8675=$B$2,Sheet2!$M8675,0))</f>
        <v>0</v>
      </c>
    </row>
    <row r="8676" spans="14:15" x14ac:dyDescent="0.25">
      <c r="N8676" s="38">
        <f>IF(AND(Sheet2!$K8676=$B$1,Sheet2!$L8676=1),Sheet2!$I8676+Sheet2!$M8676,IF(Sheet2!$K8676=$B$1,Sheet2!$M8676,0))</f>
        <v>0</v>
      </c>
      <c r="O8676" s="38">
        <f>IF(AND(Sheet2!$K8676=$B$2,Sheet2!$L8676=1),Sheet2!$J8676+Sheet2!$M8676,IF(Sheet2!$K8676=$B$2,Sheet2!$M8676,0))</f>
        <v>0</v>
      </c>
    </row>
    <row r="8677" spans="14:15" x14ac:dyDescent="0.25">
      <c r="N8677" s="38">
        <f>IF(AND(Sheet2!$K8677=$B$1,Sheet2!$L8677=1),Sheet2!$I8677+Sheet2!$M8677,IF(Sheet2!$K8677=$B$1,Sheet2!$M8677,0))</f>
        <v>0</v>
      </c>
      <c r="O8677" s="38">
        <f>IF(AND(Sheet2!$K8677=$B$2,Sheet2!$L8677=1),Sheet2!$J8677+Sheet2!$M8677,IF(Sheet2!$K8677=$B$2,Sheet2!$M8677,0))</f>
        <v>0</v>
      </c>
    </row>
    <row r="8678" spans="14:15" x14ac:dyDescent="0.25">
      <c r="N8678" s="38">
        <f>IF(AND(Sheet2!$K8678=$B$1,Sheet2!$L8678=1),Sheet2!$I8678+Sheet2!$M8678,IF(Sheet2!$K8678=$B$1,Sheet2!$M8678,0))</f>
        <v>0</v>
      </c>
      <c r="O8678" s="38">
        <f>IF(AND(Sheet2!$K8678=$B$2,Sheet2!$L8678=1),Sheet2!$J8678+Sheet2!$M8678,IF(Sheet2!$K8678=$B$2,Sheet2!$M8678,0))</f>
        <v>0</v>
      </c>
    </row>
    <row r="8679" spans="14:15" x14ac:dyDescent="0.25">
      <c r="N8679" s="38">
        <f>IF(AND(Sheet2!$K8679=$B$1,Sheet2!$L8679=1),Sheet2!$I8679+Sheet2!$M8679,IF(Sheet2!$K8679=$B$1,Sheet2!$M8679,0))</f>
        <v>0</v>
      </c>
      <c r="O8679" s="38">
        <f>IF(AND(Sheet2!$K8679=$B$2,Sheet2!$L8679=1),Sheet2!$J8679+Sheet2!$M8679,IF(Sheet2!$K8679=$B$2,Sheet2!$M8679,0))</f>
        <v>0</v>
      </c>
    </row>
    <row r="8680" spans="14:15" x14ac:dyDescent="0.25">
      <c r="N8680" s="38">
        <f>IF(AND(Sheet2!$K8680=$B$1,Sheet2!$L8680=1),Sheet2!$I8680+Sheet2!$M8680,IF(Sheet2!$K8680=$B$1,Sheet2!$M8680,0))</f>
        <v>0</v>
      </c>
      <c r="O8680" s="38">
        <f>IF(AND(Sheet2!$K8680=$B$2,Sheet2!$L8680=1),Sheet2!$J8680+Sheet2!$M8680,IF(Sheet2!$K8680=$B$2,Sheet2!$M8680,0))</f>
        <v>0</v>
      </c>
    </row>
    <row r="8681" spans="14:15" x14ac:dyDescent="0.25">
      <c r="N8681" s="38">
        <f>IF(AND(Sheet2!$K8681=$B$1,Sheet2!$L8681=1),Sheet2!$I8681+Sheet2!$M8681,IF(Sheet2!$K8681=$B$1,Sheet2!$M8681,0))</f>
        <v>0</v>
      </c>
      <c r="O8681" s="38">
        <f>IF(AND(Sheet2!$K8681=$B$2,Sheet2!$L8681=1),Sheet2!$J8681+Sheet2!$M8681,IF(Sheet2!$K8681=$B$2,Sheet2!$M8681,0))</f>
        <v>0</v>
      </c>
    </row>
    <row r="8682" spans="14:15" x14ac:dyDescent="0.25">
      <c r="N8682" s="38">
        <f>IF(AND(Sheet2!$K8682=$B$1,Sheet2!$L8682=1),Sheet2!$I8682+Sheet2!$M8682,IF(Sheet2!$K8682=$B$1,Sheet2!$M8682,0))</f>
        <v>0</v>
      </c>
      <c r="O8682" s="38">
        <f>IF(AND(Sheet2!$K8682=$B$2,Sheet2!$L8682=1),Sheet2!$J8682+Sheet2!$M8682,IF(Sheet2!$K8682=$B$2,Sheet2!$M8682,0))</f>
        <v>0</v>
      </c>
    </row>
    <row r="8683" spans="14:15" x14ac:dyDescent="0.25">
      <c r="N8683" s="38">
        <f>IF(AND(Sheet2!$K8683=$B$1,Sheet2!$L8683=1),Sheet2!$I8683+Sheet2!$M8683,IF(Sheet2!$K8683=$B$1,Sheet2!$M8683,0))</f>
        <v>0</v>
      </c>
      <c r="O8683" s="38">
        <f>IF(AND(Sheet2!$K8683=$B$2,Sheet2!$L8683=1),Sheet2!$J8683+Sheet2!$M8683,IF(Sheet2!$K8683=$B$2,Sheet2!$M8683,0))</f>
        <v>0</v>
      </c>
    </row>
    <row r="8684" spans="14:15" x14ac:dyDescent="0.25">
      <c r="N8684" s="38">
        <f>IF(AND(Sheet2!$K8684=$B$1,Sheet2!$L8684=1),Sheet2!$I8684+Sheet2!$M8684,IF(Sheet2!$K8684=$B$1,Sheet2!$M8684,0))</f>
        <v>0</v>
      </c>
      <c r="O8684" s="38">
        <f>IF(AND(Sheet2!$K8684=$B$2,Sheet2!$L8684=1),Sheet2!$J8684+Sheet2!$M8684,IF(Sheet2!$K8684=$B$2,Sheet2!$M8684,0))</f>
        <v>0</v>
      </c>
    </row>
    <row r="8685" spans="14:15" x14ac:dyDescent="0.25">
      <c r="N8685" s="38">
        <f>IF(AND(Sheet2!$K8685=$B$1,Sheet2!$L8685=1),Sheet2!$I8685+Sheet2!$M8685,IF(Sheet2!$K8685=$B$1,Sheet2!$M8685,0))</f>
        <v>0</v>
      </c>
      <c r="O8685" s="38">
        <f>IF(AND(Sheet2!$K8685=$B$2,Sheet2!$L8685=1),Sheet2!$J8685+Sheet2!$M8685,IF(Sheet2!$K8685=$B$2,Sheet2!$M8685,0))</f>
        <v>0</v>
      </c>
    </row>
    <row r="8686" spans="14:15" x14ac:dyDescent="0.25">
      <c r="N8686" s="38">
        <f>IF(AND(Sheet2!$K8686=$B$1,Sheet2!$L8686=1),Sheet2!$I8686+Sheet2!$M8686,IF(Sheet2!$K8686=$B$1,Sheet2!$M8686,0))</f>
        <v>0</v>
      </c>
      <c r="O8686" s="38">
        <f>IF(AND(Sheet2!$K8686=$B$2,Sheet2!$L8686=1),Sheet2!$J8686+Sheet2!$M8686,IF(Sheet2!$K8686=$B$2,Sheet2!$M8686,0))</f>
        <v>0</v>
      </c>
    </row>
    <row r="8687" spans="14:15" x14ac:dyDescent="0.25">
      <c r="N8687" s="38">
        <f>IF(AND(Sheet2!$K8687=$B$1,Sheet2!$L8687=1),Sheet2!$I8687+Sheet2!$M8687,IF(Sheet2!$K8687=$B$1,Sheet2!$M8687,0))</f>
        <v>0</v>
      </c>
      <c r="O8687" s="38">
        <f>IF(AND(Sheet2!$K8687=$B$2,Sheet2!$L8687=1),Sheet2!$J8687+Sheet2!$M8687,IF(Sheet2!$K8687=$B$2,Sheet2!$M8687,0))</f>
        <v>0</v>
      </c>
    </row>
    <row r="8688" spans="14:15" x14ac:dyDescent="0.25">
      <c r="N8688" s="38">
        <f>IF(AND(Sheet2!$K8688=$B$1,Sheet2!$L8688=1),Sheet2!$I8688+Sheet2!$M8688,IF(Sheet2!$K8688=$B$1,Sheet2!$M8688,0))</f>
        <v>0</v>
      </c>
      <c r="O8688" s="38">
        <f>IF(AND(Sheet2!$K8688=$B$2,Sheet2!$L8688=1),Sheet2!$J8688+Sheet2!$M8688,IF(Sheet2!$K8688=$B$2,Sheet2!$M8688,0))</f>
        <v>0</v>
      </c>
    </row>
    <row r="8689" spans="14:15" x14ac:dyDescent="0.25">
      <c r="N8689" s="38">
        <f>IF(AND(Sheet2!$K8689=$B$1,Sheet2!$L8689=1),Sheet2!$I8689+Sheet2!$M8689,IF(Sheet2!$K8689=$B$1,Sheet2!$M8689,0))</f>
        <v>0</v>
      </c>
      <c r="O8689" s="38">
        <f>IF(AND(Sheet2!$K8689=$B$2,Sheet2!$L8689=1),Sheet2!$J8689+Sheet2!$M8689,IF(Sheet2!$K8689=$B$2,Sheet2!$M8689,0))</f>
        <v>0</v>
      </c>
    </row>
    <row r="8690" spans="14:15" x14ac:dyDescent="0.25">
      <c r="N8690" s="38">
        <f>IF(AND(Sheet2!$K8690=$B$1,Sheet2!$L8690=1),Sheet2!$I8690+Sheet2!$M8690,IF(Sheet2!$K8690=$B$1,Sheet2!$M8690,0))</f>
        <v>0</v>
      </c>
      <c r="O8690" s="38">
        <f>IF(AND(Sheet2!$K8690=$B$2,Sheet2!$L8690=1),Sheet2!$J8690+Sheet2!$M8690,IF(Sheet2!$K8690=$B$2,Sheet2!$M8690,0))</f>
        <v>0</v>
      </c>
    </row>
    <row r="8691" spans="14:15" x14ac:dyDescent="0.25">
      <c r="N8691" s="38">
        <f>IF(AND(Sheet2!$K8691=$B$1,Sheet2!$L8691=1),Sheet2!$I8691+Sheet2!$M8691,IF(Sheet2!$K8691=$B$1,Sheet2!$M8691,0))</f>
        <v>0</v>
      </c>
      <c r="O8691" s="38">
        <f>IF(AND(Sheet2!$K8691=$B$2,Sheet2!$L8691=1),Sheet2!$J8691+Sheet2!$M8691,IF(Sheet2!$K8691=$B$2,Sheet2!$M8691,0))</f>
        <v>0</v>
      </c>
    </row>
    <row r="8692" spans="14:15" x14ac:dyDescent="0.25">
      <c r="N8692" s="38">
        <f>IF(AND(Sheet2!$K8692=$B$1,Sheet2!$L8692=1),Sheet2!$I8692+Sheet2!$M8692,IF(Sheet2!$K8692=$B$1,Sheet2!$M8692,0))</f>
        <v>0</v>
      </c>
      <c r="O8692" s="38">
        <f>IF(AND(Sheet2!$K8692=$B$2,Sheet2!$L8692=1),Sheet2!$J8692+Sheet2!$M8692,IF(Sheet2!$K8692=$B$2,Sheet2!$M8692,0))</f>
        <v>0</v>
      </c>
    </row>
    <row r="8693" spans="14:15" x14ac:dyDescent="0.25">
      <c r="N8693" s="38">
        <f>IF(AND(Sheet2!$K8693=$B$1,Sheet2!$L8693=1),Sheet2!$I8693+Sheet2!$M8693,IF(Sheet2!$K8693=$B$1,Sheet2!$M8693,0))</f>
        <v>0</v>
      </c>
      <c r="O8693" s="38">
        <f>IF(AND(Sheet2!$K8693=$B$2,Sheet2!$L8693=1),Sheet2!$J8693+Sheet2!$M8693,IF(Sheet2!$K8693=$B$2,Sheet2!$M8693,0))</f>
        <v>0</v>
      </c>
    </row>
    <row r="8694" spans="14:15" x14ac:dyDescent="0.25">
      <c r="N8694" s="38">
        <f>IF(AND(Sheet2!$K8694=$B$1,Sheet2!$L8694=1),Sheet2!$I8694+Sheet2!$M8694,IF(Sheet2!$K8694=$B$1,Sheet2!$M8694,0))</f>
        <v>0</v>
      </c>
      <c r="O8694" s="38">
        <f>IF(AND(Sheet2!$K8694=$B$2,Sheet2!$L8694=1),Sheet2!$J8694+Sheet2!$M8694,IF(Sheet2!$K8694=$B$2,Sheet2!$M8694,0))</f>
        <v>0</v>
      </c>
    </row>
    <row r="8695" spans="14:15" x14ac:dyDescent="0.25">
      <c r="N8695" s="38">
        <f>IF(AND(Sheet2!$K8695=$B$1,Sheet2!$L8695=1),Sheet2!$I8695+Sheet2!$M8695,IF(Sheet2!$K8695=$B$1,Sheet2!$M8695,0))</f>
        <v>0</v>
      </c>
      <c r="O8695" s="38">
        <f>IF(AND(Sheet2!$K8695=$B$2,Sheet2!$L8695=1),Sheet2!$J8695+Sheet2!$M8695,IF(Sheet2!$K8695=$B$2,Sheet2!$M8695,0))</f>
        <v>0</v>
      </c>
    </row>
    <row r="8696" spans="14:15" x14ac:dyDescent="0.25">
      <c r="N8696" s="38">
        <f>IF(AND(Sheet2!$K8696=$B$1,Sheet2!$L8696=1),Sheet2!$I8696+Sheet2!$M8696,IF(Sheet2!$K8696=$B$1,Sheet2!$M8696,0))</f>
        <v>0</v>
      </c>
      <c r="O8696" s="38">
        <f>IF(AND(Sheet2!$K8696=$B$2,Sheet2!$L8696=1),Sheet2!$J8696+Sheet2!$M8696,IF(Sheet2!$K8696=$B$2,Sheet2!$M8696,0))</f>
        <v>0</v>
      </c>
    </row>
    <row r="8697" spans="14:15" x14ac:dyDescent="0.25">
      <c r="N8697" s="38">
        <f>IF(AND(Sheet2!$K8697=$B$1,Sheet2!$L8697=1),Sheet2!$I8697+Sheet2!$M8697,IF(Sheet2!$K8697=$B$1,Sheet2!$M8697,0))</f>
        <v>0</v>
      </c>
      <c r="O8697" s="38">
        <f>IF(AND(Sheet2!$K8697=$B$2,Sheet2!$L8697=1),Sheet2!$J8697+Sheet2!$M8697,IF(Sheet2!$K8697=$B$2,Sheet2!$M8697,0))</f>
        <v>0</v>
      </c>
    </row>
    <row r="8698" spans="14:15" x14ac:dyDescent="0.25">
      <c r="N8698" s="38">
        <f>IF(AND(Sheet2!$K8698=$B$1,Sheet2!$L8698=1),Sheet2!$I8698+Sheet2!$M8698,IF(Sheet2!$K8698=$B$1,Sheet2!$M8698,0))</f>
        <v>0</v>
      </c>
      <c r="O8698" s="38">
        <f>IF(AND(Sheet2!$K8698=$B$2,Sheet2!$L8698=1),Sheet2!$J8698+Sheet2!$M8698,IF(Sheet2!$K8698=$B$2,Sheet2!$M8698,0))</f>
        <v>0</v>
      </c>
    </row>
    <row r="8699" spans="14:15" x14ac:dyDescent="0.25">
      <c r="N8699" s="38">
        <f>IF(AND(Sheet2!$K8699=$B$1,Sheet2!$L8699=1),Sheet2!$I8699+Sheet2!$M8699,IF(Sheet2!$K8699=$B$1,Sheet2!$M8699,0))</f>
        <v>0</v>
      </c>
      <c r="O8699" s="38">
        <f>IF(AND(Sheet2!$K8699=$B$2,Sheet2!$L8699=1),Sheet2!$J8699+Sheet2!$M8699,IF(Sheet2!$K8699=$B$2,Sheet2!$M8699,0))</f>
        <v>0</v>
      </c>
    </row>
    <row r="8700" spans="14:15" x14ac:dyDescent="0.25">
      <c r="N8700" s="38">
        <f>IF(AND(Sheet2!$K8700=$B$1,Sheet2!$L8700=1),Sheet2!$I8700+Sheet2!$M8700,IF(Sheet2!$K8700=$B$1,Sheet2!$M8700,0))</f>
        <v>0</v>
      </c>
      <c r="O8700" s="38">
        <f>IF(AND(Sheet2!$K8700=$B$2,Sheet2!$L8700=1),Sheet2!$J8700+Sheet2!$M8700,IF(Sheet2!$K8700=$B$2,Sheet2!$M8700,0))</f>
        <v>0</v>
      </c>
    </row>
    <row r="8701" spans="14:15" x14ac:dyDescent="0.25">
      <c r="N8701" s="38">
        <f>IF(AND(Sheet2!$K8701=$B$1,Sheet2!$L8701=1),Sheet2!$I8701+Sheet2!$M8701,IF(Sheet2!$K8701=$B$1,Sheet2!$M8701,0))</f>
        <v>0</v>
      </c>
      <c r="O8701" s="38">
        <f>IF(AND(Sheet2!$K8701=$B$2,Sheet2!$L8701=1),Sheet2!$J8701+Sheet2!$M8701,IF(Sheet2!$K8701=$B$2,Sheet2!$M8701,0))</f>
        <v>0</v>
      </c>
    </row>
    <row r="8702" spans="14:15" x14ac:dyDescent="0.25">
      <c r="N8702" s="38">
        <f>IF(AND(Sheet2!$K8702=$B$1,Sheet2!$L8702=1),Sheet2!$I8702+Sheet2!$M8702,IF(Sheet2!$K8702=$B$1,Sheet2!$M8702,0))</f>
        <v>0</v>
      </c>
      <c r="O8702" s="38">
        <f>IF(AND(Sheet2!$K8702=$B$2,Sheet2!$L8702=1),Sheet2!$J8702+Sheet2!$M8702,IF(Sheet2!$K8702=$B$2,Sheet2!$M8702,0))</f>
        <v>0</v>
      </c>
    </row>
    <row r="8703" spans="14:15" x14ac:dyDescent="0.25">
      <c r="N8703" s="38">
        <f>IF(AND(Sheet2!$K8703=$B$1,Sheet2!$L8703=1),Sheet2!$I8703+Sheet2!$M8703,IF(Sheet2!$K8703=$B$1,Sheet2!$M8703,0))</f>
        <v>0</v>
      </c>
      <c r="O8703" s="38">
        <f>IF(AND(Sheet2!$K8703=$B$2,Sheet2!$L8703=1),Sheet2!$J8703+Sheet2!$M8703,IF(Sheet2!$K8703=$B$2,Sheet2!$M8703,0))</f>
        <v>0</v>
      </c>
    </row>
    <row r="8704" spans="14:15" x14ac:dyDescent="0.25">
      <c r="N8704" s="38">
        <f>IF(AND(Sheet2!$K8704=$B$1,Sheet2!$L8704=1),Sheet2!$I8704+Sheet2!$M8704,IF(Sheet2!$K8704=$B$1,Sheet2!$M8704,0))</f>
        <v>0</v>
      </c>
      <c r="O8704" s="38">
        <f>IF(AND(Sheet2!$K8704=$B$2,Sheet2!$L8704=1),Sheet2!$J8704+Sheet2!$M8704,IF(Sheet2!$K8704=$B$2,Sheet2!$M8704,0))</f>
        <v>0</v>
      </c>
    </row>
    <row r="8705" spans="14:15" x14ac:dyDescent="0.25">
      <c r="N8705" s="38">
        <f>IF(AND(Sheet2!$K8705=$B$1,Sheet2!$L8705=1),Sheet2!$I8705+Sheet2!$M8705,IF(Sheet2!$K8705=$B$1,Sheet2!$M8705,0))</f>
        <v>0</v>
      </c>
      <c r="O8705" s="38">
        <f>IF(AND(Sheet2!$K8705=$B$2,Sheet2!$L8705=1),Sheet2!$J8705+Sheet2!$M8705,IF(Sheet2!$K8705=$B$2,Sheet2!$M8705,0))</f>
        <v>0</v>
      </c>
    </row>
    <row r="8706" spans="14:15" x14ac:dyDescent="0.25">
      <c r="N8706" s="38">
        <f>IF(AND(Sheet2!$K8706=$B$1,Sheet2!$L8706=1),Sheet2!$I8706+Sheet2!$M8706,IF(Sheet2!$K8706=$B$1,Sheet2!$M8706,0))</f>
        <v>0</v>
      </c>
      <c r="O8706" s="38">
        <f>IF(AND(Sheet2!$K8706=$B$2,Sheet2!$L8706=1),Sheet2!$J8706+Sheet2!$M8706,IF(Sheet2!$K8706=$B$2,Sheet2!$M8706,0))</f>
        <v>0</v>
      </c>
    </row>
    <row r="8707" spans="14:15" x14ac:dyDescent="0.25">
      <c r="N8707" s="38">
        <f>IF(AND(Sheet2!$K8707=$B$1,Sheet2!$L8707=1),Sheet2!$I8707+Sheet2!$M8707,IF(Sheet2!$K8707=$B$1,Sheet2!$M8707,0))</f>
        <v>0</v>
      </c>
      <c r="O8707" s="38">
        <f>IF(AND(Sheet2!$K8707=$B$2,Sheet2!$L8707=1),Sheet2!$J8707+Sheet2!$M8707,IF(Sheet2!$K8707=$B$2,Sheet2!$M8707,0))</f>
        <v>0</v>
      </c>
    </row>
    <row r="8708" spans="14:15" x14ac:dyDescent="0.25">
      <c r="N8708" s="38">
        <f>IF(AND(Sheet2!$K8708=$B$1,Sheet2!$L8708=1),Sheet2!$I8708+Sheet2!$M8708,IF(Sheet2!$K8708=$B$1,Sheet2!$M8708,0))</f>
        <v>0</v>
      </c>
      <c r="O8708" s="38">
        <f>IF(AND(Sheet2!$K8708=$B$2,Sheet2!$L8708=1),Sheet2!$J8708+Sheet2!$M8708,IF(Sheet2!$K8708=$B$2,Sheet2!$M8708,0))</f>
        <v>0</v>
      </c>
    </row>
    <row r="8709" spans="14:15" x14ac:dyDescent="0.25">
      <c r="N8709" s="38">
        <f>IF(AND(Sheet2!$K8709=$B$1,Sheet2!$L8709=1),Sheet2!$I8709+Sheet2!$M8709,IF(Sheet2!$K8709=$B$1,Sheet2!$M8709,0))</f>
        <v>0</v>
      </c>
      <c r="O8709" s="38">
        <f>IF(AND(Sheet2!$K8709=$B$2,Sheet2!$L8709=1),Sheet2!$J8709+Sheet2!$M8709,IF(Sheet2!$K8709=$B$2,Sheet2!$M8709,0))</f>
        <v>0</v>
      </c>
    </row>
    <row r="8710" spans="14:15" x14ac:dyDescent="0.25">
      <c r="N8710" s="38">
        <f>IF(AND(Sheet2!$K8710=$B$1,Sheet2!$L8710=1),Sheet2!$I8710+Sheet2!$M8710,IF(Sheet2!$K8710=$B$1,Sheet2!$M8710,0))</f>
        <v>0</v>
      </c>
      <c r="O8710" s="38">
        <f>IF(AND(Sheet2!$K8710=$B$2,Sheet2!$L8710=1),Sheet2!$J8710+Sheet2!$M8710,IF(Sheet2!$K8710=$B$2,Sheet2!$M8710,0))</f>
        <v>0</v>
      </c>
    </row>
    <row r="8711" spans="14:15" x14ac:dyDescent="0.25">
      <c r="N8711" s="38">
        <f>IF(AND(Sheet2!$K8711=$B$1,Sheet2!$L8711=1),Sheet2!$I8711+Sheet2!$M8711,IF(Sheet2!$K8711=$B$1,Sheet2!$M8711,0))</f>
        <v>0</v>
      </c>
      <c r="O8711" s="38">
        <f>IF(AND(Sheet2!$K8711=$B$2,Sheet2!$L8711=1),Sheet2!$J8711+Sheet2!$M8711,IF(Sheet2!$K8711=$B$2,Sheet2!$M8711,0))</f>
        <v>0</v>
      </c>
    </row>
    <row r="8712" spans="14:15" x14ac:dyDescent="0.25">
      <c r="N8712" s="38">
        <f>IF(AND(Sheet2!$K8712=$B$1,Sheet2!$L8712=1),Sheet2!$I8712+Sheet2!$M8712,IF(Sheet2!$K8712=$B$1,Sheet2!$M8712,0))</f>
        <v>0</v>
      </c>
      <c r="O8712" s="38">
        <f>IF(AND(Sheet2!$K8712=$B$2,Sheet2!$L8712=1),Sheet2!$J8712+Sheet2!$M8712,IF(Sheet2!$K8712=$B$2,Sheet2!$M8712,0))</f>
        <v>0</v>
      </c>
    </row>
    <row r="8713" spans="14:15" x14ac:dyDescent="0.25">
      <c r="N8713" s="38">
        <f>IF(AND(Sheet2!$K8713=$B$1,Sheet2!$L8713=1),Sheet2!$I8713+Sheet2!$M8713,IF(Sheet2!$K8713=$B$1,Sheet2!$M8713,0))</f>
        <v>0</v>
      </c>
      <c r="O8713" s="38">
        <f>IF(AND(Sheet2!$K8713=$B$2,Sheet2!$L8713=1),Sheet2!$J8713+Sheet2!$M8713,IF(Sheet2!$K8713=$B$2,Sheet2!$M8713,0))</f>
        <v>0</v>
      </c>
    </row>
    <row r="8714" spans="14:15" x14ac:dyDescent="0.25">
      <c r="N8714" s="38">
        <f>IF(AND(Sheet2!$K8714=$B$1,Sheet2!$L8714=1),Sheet2!$I8714+Sheet2!$M8714,IF(Sheet2!$K8714=$B$1,Sheet2!$M8714,0))</f>
        <v>0</v>
      </c>
      <c r="O8714" s="38">
        <f>IF(AND(Sheet2!$K8714=$B$2,Sheet2!$L8714=1),Sheet2!$J8714+Sheet2!$M8714,IF(Sheet2!$K8714=$B$2,Sheet2!$M8714,0))</f>
        <v>0</v>
      </c>
    </row>
    <row r="8715" spans="14:15" x14ac:dyDescent="0.25">
      <c r="N8715" s="38">
        <f>IF(AND(Sheet2!$K8715=$B$1,Sheet2!$L8715=1),Sheet2!$I8715+Sheet2!$M8715,IF(Sheet2!$K8715=$B$1,Sheet2!$M8715,0))</f>
        <v>0</v>
      </c>
      <c r="O8715" s="38">
        <f>IF(AND(Sheet2!$K8715=$B$2,Sheet2!$L8715=1),Sheet2!$J8715+Sheet2!$M8715,IF(Sheet2!$K8715=$B$2,Sheet2!$M8715,0))</f>
        <v>0</v>
      </c>
    </row>
    <row r="8716" spans="14:15" x14ac:dyDescent="0.25">
      <c r="N8716" s="38">
        <f>IF(AND(Sheet2!$K8716=$B$1,Sheet2!$L8716=1),Sheet2!$I8716+Sheet2!$M8716,IF(Sheet2!$K8716=$B$1,Sheet2!$M8716,0))</f>
        <v>0</v>
      </c>
      <c r="O8716" s="38">
        <f>IF(AND(Sheet2!$K8716=$B$2,Sheet2!$L8716=1),Sheet2!$J8716+Sheet2!$M8716,IF(Sheet2!$K8716=$B$2,Sheet2!$M8716,0))</f>
        <v>0</v>
      </c>
    </row>
    <row r="8717" spans="14:15" x14ac:dyDescent="0.25">
      <c r="N8717" s="38">
        <f>IF(AND(Sheet2!$K8717=$B$1,Sheet2!$L8717=1),Sheet2!$I8717+Sheet2!$M8717,IF(Sheet2!$K8717=$B$1,Sheet2!$M8717,0))</f>
        <v>0</v>
      </c>
      <c r="O8717" s="38">
        <f>IF(AND(Sheet2!$K8717=$B$2,Sheet2!$L8717=1),Sheet2!$J8717+Sheet2!$M8717,IF(Sheet2!$K8717=$B$2,Sheet2!$M8717,0))</f>
        <v>0</v>
      </c>
    </row>
    <row r="8718" spans="14:15" x14ac:dyDescent="0.25">
      <c r="N8718" s="38">
        <f>IF(AND(Sheet2!$K8718=$B$1,Sheet2!$L8718=1),Sheet2!$I8718+Sheet2!$M8718,IF(Sheet2!$K8718=$B$1,Sheet2!$M8718,0))</f>
        <v>0</v>
      </c>
      <c r="O8718" s="38">
        <f>IF(AND(Sheet2!$K8718=$B$2,Sheet2!$L8718=1),Sheet2!$J8718+Sheet2!$M8718,IF(Sheet2!$K8718=$B$2,Sheet2!$M8718,0))</f>
        <v>0</v>
      </c>
    </row>
    <row r="8719" spans="14:15" x14ac:dyDescent="0.25">
      <c r="N8719" s="38">
        <f>IF(AND(Sheet2!$K8719=$B$1,Sheet2!$L8719=1),Sheet2!$I8719+Sheet2!$M8719,IF(Sheet2!$K8719=$B$1,Sheet2!$M8719,0))</f>
        <v>0</v>
      </c>
      <c r="O8719" s="38">
        <f>IF(AND(Sheet2!$K8719=$B$2,Sheet2!$L8719=1),Sheet2!$J8719+Sheet2!$M8719,IF(Sheet2!$K8719=$B$2,Sheet2!$M8719,0))</f>
        <v>0</v>
      </c>
    </row>
    <row r="8720" spans="14:15" x14ac:dyDescent="0.25">
      <c r="N8720" s="38">
        <f>IF(AND(Sheet2!$K8720=$B$1,Sheet2!$L8720=1),Sheet2!$I8720+Sheet2!$M8720,IF(Sheet2!$K8720=$B$1,Sheet2!$M8720,0))</f>
        <v>0</v>
      </c>
      <c r="O8720" s="38">
        <f>IF(AND(Sheet2!$K8720=$B$2,Sheet2!$L8720=1),Sheet2!$J8720+Sheet2!$M8720,IF(Sheet2!$K8720=$B$2,Sheet2!$M8720,0))</f>
        <v>0</v>
      </c>
    </row>
    <row r="8721" spans="14:15" x14ac:dyDescent="0.25">
      <c r="N8721" s="38">
        <f>IF(AND(Sheet2!$K8721=$B$1,Sheet2!$L8721=1),Sheet2!$I8721+Sheet2!$M8721,IF(Sheet2!$K8721=$B$1,Sheet2!$M8721,0))</f>
        <v>0</v>
      </c>
      <c r="O8721" s="38">
        <f>IF(AND(Sheet2!$K8721=$B$2,Sheet2!$L8721=1),Sheet2!$J8721+Sheet2!$M8721,IF(Sheet2!$K8721=$B$2,Sheet2!$M8721,0))</f>
        <v>0</v>
      </c>
    </row>
    <row r="8722" spans="14:15" x14ac:dyDescent="0.25">
      <c r="N8722" s="38">
        <f>IF(AND(Sheet2!$K8722=$B$1,Sheet2!$L8722=1),Sheet2!$I8722+Sheet2!$M8722,IF(Sheet2!$K8722=$B$1,Sheet2!$M8722,0))</f>
        <v>0</v>
      </c>
      <c r="O8722" s="38">
        <f>IF(AND(Sheet2!$K8722=$B$2,Sheet2!$L8722=1),Sheet2!$J8722+Sheet2!$M8722,IF(Sheet2!$K8722=$B$2,Sheet2!$M8722,0))</f>
        <v>0</v>
      </c>
    </row>
    <row r="8723" spans="14:15" x14ac:dyDescent="0.25">
      <c r="N8723" s="38">
        <f>IF(AND(Sheet2!$K8723=$B$1,Sheet2!$L8723=1),Sheet2!$I8723+Sheet2!$M8723,IF(Sheet2!$K8723=$B$1,Sheet2!$M8723,0))</f>
        <v>0</v>
      </c>
      <c r="O8723" s="38">
        <f>IF(AND(Sheet2!$K8723=$B$2,Sheet2!$L8723=1),Sheet2!$J8723+Sheet2!$M8723,IF(Sheet2!$K8723=$B$2,Sheet2!$M8723,0))</f>
        <v>0</v>
      </c>
    </row>
    <row r="8724" spans="14:15" x14ac:dyDescent="0.25">
      <c r="N8724" s="38">
        <f>IF(AND(Sheet2!$K8724=$B$1,Sheet2!$L8724=1),Sheet2!$I8724+Sheet2!$M8724,IF(Sheet2!$K8724=$B$1,Sheet2!$M8724,0))</f>
        <v>0</v>
      </c>
      <c r="O8724" s="38">
        <f>IF(AND(Sheet2!$K8724=$B$2,Sheet2!$L8724=1),Sheet2!$J8724+Sheet2!$M8724,IF(Sheet2!$K8724=$B$2,Sheet2!$M8724,0))</f>
        <v>0</v>
      </c>
    </row>
    <row r="8725" spans="14:15" x14ac:dyDescent="0.25">
      <c r="N8725" s="38">
        <f>IF(AND(Sheet2!$K8725=$B$1,Sheet2!$L8725=1),Sheet2!$I8725+Sheet2!$M8725,IF(Sheet2!$K8725=$B$1,Sheet2!$M8725,0))</f>
        <v>0</v>
      </c>
      <c r="O8725" s="38">
        <f>IF(AND(Sheet2!$K8725=$B$2,Sheet2!$L8725=1),Sheet2!$J8725+Sheet2!$M8725,IF(Sheet2!$K8725=$B$2,Sheet2!$M8725,0))</f>
        <v>0</v>
      </c>
    </row>
    <row r="8726" spans="14:15" x14ac:dyDescent="0.25">
      <c r="N8726" s="38">
        <f>IF(AND(Sheet2!$K8726=$B$1,Sheet2!$L8726=1),Sheet2!$I8726+Sheet2!$M8726,IF(Sheet2!$K8726=$B$1,Sheet2!$M8726,0))</f>
        <v>0</v>
      </c>
      <c r="O8726" s="38">
        <f>IF(AND(Sheet2!$K8726=$B$2,Sheet2!$L8726=1),Sheet2!$J8726+Sheet2!$M8726,IF(Sheet2!$K8726=$B$2,Sheet2!$M8726,0))</f>
        <v>0</v>
      </c>
    </row>
    <row r="8727" spans="14:15" x14ac:dyDescent="0.25">
      <c r="N8727" s="38">
        <f>IF(AND(Sheet2!$K8727=$B$1,Sheet2!$L8727=1),Sheet2!$I8727+Sheet2!$M8727,IF(Sheet2!$K8727=$B$1,Sheet2!$M8727,0))</f>
        <v>0</v>
      </c>
      <c r="O8727" s="38">
        <f>IF(AND(Sheet2!$K8727=$B$2,Sheet2!$L8727=1),Sheet2!$J8727+Sheet2!$M8727,IF(Sheet2!$K8727=$B$2,Sheet2!$M8727,0))</f>
        <v>0</v>
      </c>
    </row>
    <row r="8728" spans="14:15" x14ac:dyDescent="0.25">
      <c r="N8728" s="38">
        <f>IF(AND(Sheet2!$K8728=$B$1,Sheet2!$L8728=1),Sheet2!$I8728+Sheet2!$M8728,IF(Sheet2!$K8728=$B$1,Sheet2!$M8728,0))</f>
        <v>0</v>
      </c>
      <c r="O8728" s="38">
        <f>IF(AND(Sheet2!$K8728=$B$2,Sheet2!$L8728=1),Sheet2!$J8728+Sheet2!$M8728,IF(Sheet2!$K8728=$B$2,Sheet2!$M8728,0))</f>
        <v>0</v>
      </c>
    </row>
    <row r="8729" spans="14:15" x14ac:dyDescent="0.25">
      <c r="N8729" s="38">
        <f>IF(AND(Sheet2!$K8729=$B$1,Sheet2!$L8729=1),Sheet2!$I8729+Sheet2!$M8729,IF(Sheet2!$K8729=$B$1,Sheet2!$M8729,0))</f>
        <v>0</v>
      </c>
      <c r="O8729" s="38">
        <f>IF(AND(Sheet2!$K8729=$B$2,Sheet2!$L8729=1),Sheet2!$J8729+Sheet2!$M8729,IF(Sheet2!$K8729=$B$2,Sheet2!$M8729,0))</f>
        <v>0</v>
      </c>
    </row>
    <row r="8730" spans="14:15" x14ac:dyDescent="0.25">
      <c r="N8730" s="38">
        <f>IF(AND(Sheet2!$K8730=$B$1,Sheet2!$L8730=1),Sheet2!$I8730+Sheet2!$M8730,IF(Sheet2!$K8730=$B$1,Sheet2!$M8730,0))</f>
        <v>0</v>
      </c>
      <c r="O8730" s="38">
        <f>IF(AND(Sheet2!$K8730=$B$2,Sheet2!$L8730=1),Sheet2!$J8730+Sheet2!$M8730,IF(Sheet2!$K8730=$B$2,Sheet2!$M8730,0))</f>
        <v>0</v>
      </c>
    </row>
    <row r="8731" spans="14:15" x14ac:dyDescent="0.25">
      <c r="N8731" s="38">
        <f>IF(AND(Sheet2!$K8731=$B$1,Sheet2!$L8731=1),Sheet2!$I8731+Sheet2!$M8731,IF(Sheet2!$K8731=$B$1,Sheet2!$M8731,0))</f>
        <v>0</v>
      </c>
      <c r="O8731" s="38">
        <f>IF(AND(Sheet2!$K8731=$B$2,Sheet2!$L8731=1),Sheet2!$J8731+Sheet2!$M8731,IF(Sheet2!$K8731=$B$2,Sheet2!$M8731,0))</f>
        <v>0</v>
      </c>
    </row>
    <row r="8732" spans="14:15" x14ac:dyDescent="0.25">
      <c r="N8732" s="38">
        <f>IF(AND(Sheet2!$K8732=$B$1,Sheet2!$L8732=1),Sheet2!$I8732+Sheet2!$M8732,IF(Sheet2!$K8732=$B$1,Sheet2!$M8732,0))</f>
        <v>0</v>
      </c>
      <c r="O8732" s="38">
        <f>IF(AND(Sheet2!$K8732=$B$2,Sheet2!$L8732=1),Sheet2!$J8732+Sheet2!$M8732,IF(Sheet2!$K8732=$B$2,Sheet2!$M8732,0))</f>
        <v>0</v>
      </c>
    </row>
    <row r="8733" spans="14:15" x14ac:dyDescent="0.25">
      <c r="N8733" s="38">
        <f>IF(AND(Sheet2!$K8733=$B$1,Sheet2!$L8733=1),Sheet2!$I8733+Sheet2!$M8733,IF(Sheet2!$K8733=$B$1,Sheet2!$M8733,0))</f>
        <v>0</v>
      </c>
      <c r="O8733" s="38">
        <f>IF(AND(Sheet2!$K8733=$B$2,Sheet2!$L8733=1),Sheet2!$J8733+Sheet2!$M8733,IF(Sheet2!$K8733=$B$2,Sheet2!$M8733,0))</f>
        <v>0</v>
      </c>
    </row>
    <row r="8734" spans="14:15" x14ac:dyDescent="0.25">
      <c r="N8734" s="38">
        <f>IF(AND(Sheet2!$K8734=$B$1,Sheet2!$L8734=1),Sheet2!$I8734+Sheet2!$M8734,IF(Sheet2!$K8734=$B$1,Sheet2!$M8734,0))</f>
        <v>0</v>
      </c>
      <c r="O8734" s="38">
        <f>IF(AND(Sheet2!$K8734=$B$2,Sheet2!$L8734=1),Sheet2!$J8734+Sheet2!$M8734,IF(Sheet2!$K8734=$B$2,Sheet2!$M8734,0))</f>
        <v>0</v>
      </c>
    </row>
    <row r="8735" spans="14:15" x14ac:dyDescent="0.25">
      <c r="N8735" s="38">
        <f>IF(AND(Sheet2!$K8735=$B$1,Sheet2!$L8735=1),Sheet2!$I8735+Sheet2!$M8735,IF(Sheet2!$K8735=$B$1,Sheet2!$M8735,0))</f>
        <v>0</v>
      </c>
      <c r="O8735" s="38">
        <f>IF(AND(Sheet2!$K8735=$B$2,Sheet2!$L8735=1),Sheet2!$J8735+Sheet2!$M8735,IF(Sheet2!$K8735=$B$2,Sheet2!$M8735,0))</f>
        <v>0</v>
      </c>
    </row>
    <row r="8736" spans="14:15" x14ac:dyDescent="0.25">
      <c r="N8736" s="38">
        <f>IF(AND(Sheet2!$K8736=$B$1,Sheet2!$L8736=1),Sheet2!$I8736+Sheet2!$M8736,IF(Sheet2!$K8736=$B$1,Sheet2!$M8736,0))</f>
        <v>0</v>
      </c>
      <c r="O8736" s="38">
        <f>IF(AND(Sheet2!$K8736=$B$2,Sheet2!$L8736=1),Sheet2!$J8736+Sheet2!$M8736,IF(Sheet2!$K8736=$B$2,Sheet2!$M8736,0))</f>
        <v>0</v>
      </c>
    </row>
    <row r="8737" spans="14:15" x14ac:dyDescent="0.25">
      <c r="N8737" s="38">
        <f>IF(AND(Sheet2!$K8737=$B$1,Sheet2!$L8737=1),Sheet2!$I8737+Sheet2!$M8737,IF(Sheet2!$K8737=$B$1,Sheet2!$M8737,0))</f>
        <v>0</v>
      </c>
      <c r="O8737" s="38">
        <f>IF(AND(Sheet2!$K8737=$B$2,Sheet2!$L8737=1),Sheet2!$J8737+Sheet2!$M8737,IF(Sheet2!$K8737=$B$2,Sheet2!$M8737,0))</f>
        <v>0</v>
      </c>
    </row>
    <row r="8738" spans="14:15" x14ac:dyDescent="0.25">
      <c r="N8738" s="38">
        <f>IF(AND(Sheet2!$K8738=$B$1,Sheet2!$L8738=1),Sheet2!$I8738+Sheet2!$M8738,IF(Sheet2!$K8738=$B$1,Sheet2!$M8738,0))</f>
        <v>0</v>
      </c>
      <c r="O8738" s="38">
        <f>IF(AND(Sheet2!$K8738=$B$2,Sheet2!$L8738=1),Sheet2!$J8738+Sheet2!$M8738,IF(Sheet2!$K8738=$B$2,Sheet2!$M8738,0))</f>
        <v>0</v>
      </c>
    </row>
    <row r="8739" spans="14:15" x14ac:dyDescent="0.25">
      <c r="N8739" s="38">
        <f>IF(AND(Sheet2!$K8739=$B$1,Sheet2!$L8739=1),Sheet2!$I8739+Sheet2!$M8739,IF(Sheet2!$K8739=$B$1,Sheet2!$M8739,0))</f>
        <v>0</v>
      </c>
      <c r="O8739" s="38">
        <f>IF(AND(Sheet2!$K8739=$B$2,Sheet2!$L8739=1),Sheet2!$J8739+Sheet2!$M8739,IF(Sheet2!$K8739=$B$2,Sheet2!$M8739,0))</f>
        <v>0</v>
      </c>
    </row>
    <row r="8740" spans="14:15" x14ac:dyDescent="0.25">
      <c r="N8740" s="38">
        <f>IF(AND(Sheet2!$K8740=$B$1,Sheet2!$L8740=1),Sheet2!$I8740+Sheet2!$M8740,IF(Sheet2!$K8740=$B$1,Sheet2!$M8740,0))</f>
        <v>0</v>
      </c>
      <c r="O8740" s="38">
        <f>IF(AND(Sheet2!$K8740=$B$2,Sheet2!$L8740=1),Sheet2!$J8740+Sheet2!$M8740,IF(Sheet2!$K8740=$B$2,Sheet2!$M8740,0))</f>
        <v>0</v>
      </c>
    </row>
    <row r="8741" spans="14:15" x14ac:dyDescent="0.25">
      <c r="N8741" s="38">
        <f>IF(AND(Sheet2!$K8741=$B$1,Sheet2!$L8741=1),Sheet2!$I8741+Sheet2!$M8741,IF(Sheet2!$K8741=$B$1,Sheet2!$M8741,0))</f>
        <v>0</v>
      </c>
      <c r="O8741" s="38">
        <f>IF(AND(Sheet2!$K8741=$B$2,Sheet2!$L8741=1),Sheet2!$J8741+Sheet2!$M8741,IF(Sheet2!$K8741=$B$2,Sheet2!$M8741,0))</f>
        <v>0</v>
      </c>
    </row>
    <row r="8742" spans="14:15" x14ac:dyDescent="0.25">
      <c r="N8742" s="38">
        <f>IF(AND(Sheet2!$K8742=$B$1,Sheet2!$L8742=1),Sheet2!$I8742+Sheet2!$M8742,IF(Sheet2!$K8742=$B$1,Sheet2!$M8742,0))</f>
        <v>0</v>
      </c>
      <c r="O8742" s="38">
        <f>IF(AND(Sheet2!$K8742=$B$2,Sheet2!$L8742=1),Sheet2!$J8742+Sheet2!$M8742,IF(Sheet2!$K8742=$B$2,Sheet2!$M8742,0))</f>
        <v>0</v>
      </c>
    </row>
    <row r="8743" spans="14:15" x14ac:dyDescent="0.25">
      <c r="N8743" s="38">
        <f>IF(AND(Sheet2!$K8743=$B$1,Sheet2!$L8743=1),Sheet2!$I8743+Sheet2!$M8743,IF(Sheet2!$K8743=$B$1,Sheet2!$M8743,0))</f>
        <v>0</v>
      </c>
      <c r="O8743" s="38">
        <f>IF(AND(Sheet2!$K8743=$B$2,Sheet2!$L8743=1),Sheet2!$J8743+Sheet2!$M8743,IF(Sheet2!$K8743=$B$2,Sheet2!$M8743,0))</f>
        <v>0</v>
      </c>
    </row>
    <row r="8744" spans="14:15" x14ac:dyDescent="0.25">
      <c r="N8744" s="38">
        <f>IF(AND(Sheet2!$K8744=$B$1,Sheet2!$L8744=1),Sheet2!$I8744+Sheet2!$M8744,IF(Sheet2!$K8744=$B$1,Sheet2!$M8744,0))</f>
        <v>0</v>
      </c>
      <c r="O8744" s="38">
        <f>IF(AND(Sheet2!$K8744=$B$2,Sheet2!$L8744=1),Sheet2!$J8744+Sheet2!$M8744,IF(Sheet2!$K8744=$B$2,Sheet2!$M8744,0))</f>
        <v>0</v>
      </c>
    </row>
    <row r="8745" spans="14:15" x14ac:dyDescent="0.25">
      <c r="N8745" s="38">
        <f>IF(AND(Sheet2!$K8745=$B$1,Sheet2!$L8745=1),Sheet2!$I8745+Sheet2!$M8745,IF(Sheet2!$K8745=$B$1,Sheet2!$M8745,0))</f>
        <v>0</v>
      </c>
      <c r="O8745" s="38">
        <f>IF(AND(Sheet2!$K8745=$B$2,Sheet2!$L8745=1),Sheet2!$J8745+Sheet2!$M8745,IF(Sheet2!$K8745=$B$2,Sheet2!$M8745,0))</f>
        <v>0</v>
      </c>
    </row>
    <row r="8746" spans="14:15" x14ac:dyDescent="0.25">
      <c r="N8746" s="38">
        <f>IF(AND(Sheet2!$K8746=$B$1,Sheet2!$L8746=1),Sheet2!$I8746+Sheet2!$M8746,IF(Sheet2!$K8746=$B$1,Sheet2!$M8746,0))</f>
        <v>0</v>
      </c>
      <c r="O8746" s="38">
        <f>IF(AND(Sheet2!$K8746=$B$2,Sheet2!$L8746=1),Sheet2!$J8746+Sheet2!$M8746,IF(Sheet2!$K8746=$B$2,Sheet2!$M8746,0))</f>
        <v>0</v>
      </c>
    </row>
    <row r="8747" spans="14:15" x14ac:dyDescent="0.25">
      <c r="N8747" s="38">
        <f>IF(AND(Sheet2!$K8747=$B$1,Sheet2!$L8747=1),Sheet2!$I8747+Sheet2!$M8747,IF(Sheet2!$K8747=$B$1,Sheet2!$M8747,0))</f>
        <v>0</v>
      </c>
      <c r="O8747" s="38">
        <f>IF(AND(Sheet2!$K8747=$B$2,Sheet2!$L8747=1),Sheet2!$J8747+Sheet2!$M8747,IF(Sheet2!$K8747=$B$2,Sheet2!$M8747,0))</f>
        <v>0</v>
      </c>
    </row>
    <row r="8748" spans="14:15" x14ac:dyDescent="0.25">
      <c r="N8748" s="38">
        <f>IF(AND(Sheet2!$K8748=$B$1,Sheet2!$L8748=1),Sheet2!$I8748+Sheet2!$M8748,IF(Sheet2!$K8748=$B$1,Sheet2!$M8748,0))</f>
        <v>0</v>
      </c>
      <c r="O8748" s="38">
        <f>IF(AND(Sheet2!$K8748=$B$2,Sheet2!$L8748=1),Sheet2!$J8748+Sheet2!$M8748,IF(Sheet2!$K8748=$B$2,Sheet2!$M8748,0))</f>
        <v>0</v>
      </c>
    </row>
    <row r="8749" spans="14:15" x14ac:dyDescent="0.25">
      <c r="N8749" s="38">
        <f>IF(AND(Sheet2!$K8749=$B$1,Sheet2!$L8749=1),Sheet2!$I8749+Sheet2!$M8749,IF(Sheet2!$K8749=$B$1,Sheet2!$M8749,0))</f>
        <v>0</v>
      </c>
      <c r="O8749" s="38">
        <f>IF(AND(Sheet2!$K8749=$B$2,Sheet2!$L8749=1),Sheet2!$J8749+Sheet2!$M8749,IF(Sheet2!$K8749=$B$2,Sheet2!$M8749,0))</f>
        <v>0</v>
      </c>
    </row>
    <row r="8750" spans="14:15" x14ac:dyDescent="0.25">
      <c r="N8750" s="38">
        <f>IF(AND(Sheet2!$K8750=$B$1,Sheet2!$L8750=1),Sheet2!$I8750+Sheet2!$M8750,IF(Sheet2!$K8750=$B$1,Sheet2!$M8750,0))</f>
        <v>0</v>
      </c>
      <c r="O8750" s="38">
        <f>IF(AND(Sheet2!$K8750=$B$2,Sheet2!$L8750=1),Sheet2!$J8750+Sheet2!$M8750,IF(Sheet2!$K8750=$B$2,Sheet2!$M8750,0))</f>
        <v>0</v>
      </c>
    </row>
    <row r="8751" spans="14:15" x14ac:dyDescent="0.25">
      <c r="N8751" s="38">
        <f>IF(AND(Sheet2!$K8751=$B$1,Sheet2!$L8751=1),Sheet2!$I8751+Sheet2!$M8751,IF(Sheet2!$K8751=$B$1,Sheet2!$M8751,0))</f>
        <v>0</v>
      </c>
      <c r="O8751" s="38">
        <f>IF(AND(Sheet2!$K8751=$B$2,Sheet2!$L8751=1),Sheet2!$J8751+Sheet2!$M8751,IF(Sheet2!$K8751=$B$2,Sheet2!$M8751,0))</f>
        <v>0</v>
      </c>
    </row>
    <row r="8752" spans="14:15" x14ac:dyDescent="0.25">
      <c r="N8752" s="38">
        <f>IF(AND(Sheet2!$K8752=$B$1,Sheet2!$L8752=1),Sheet2!$I8752+Sheet2!$M8752,IF(Sheet2!$K8752=$B$1,Sheet2!$M8752,0))</f>
        <v>0</v>
      </c>
      <c r="O8752" s="38">
        <f>IF(AND(Sheet2!$K8752=$B$2,Sheet2!$L8752=1),Sheet2!$J8752+Sheet2!$M8752,IF(Sheet2!$K8752=$B$2,Sheet2!$M8752,0))</f>
        <v>0</v>
      </c>
    </row>
    <row r="8753" spans="14:15" x14ac:dyDescent="0.25">
      <c r="N8753" s="38">
        <f>IF(AND(Sheet2!$K8753=$B$1,Sheet2!$L8753=1),Sheet2!$I8753+Sheet2!$M8753,IF(Sheet2!$K8753=$B$1,Sheet2!$M8753,0))</f>
        <v>0</v>
      </c>
      <c r="O8753" s="38">
        <f>IF(AND(Sheet2!$K8753=$B$2,Sheet2!$L8753=1),Sheet2!$J8753+Sheet2!$M8753,IF(Sheet2!$K8753=$B$2,Sheet2!$M8753,0))</f>
        <v>0</v>
      </c>
    </row>
    <row r="8754" spans="14:15" x14ac:dyDescent="0.25">
      <c r="N8754" s="38">
        <f>IF(AND(Sheet2!$K8754=$B$1,Sheet2!$L8754=1),Sheet2!$I8754+Sheet2!$M8754,IF(Sheet2!$K8754=$B$1,Sheet2!$M8754,0))</f>
        <v>0</v>
      </c>
      <c r="O8754" s="38">
        <f>IF(AND(Sheet2!$K8754=$B$2,Sheet2!$L8754=1),Sheet2!$J8754+Sheet2!$M8754,IF(Sheet2!$K8754=$B$2,Sheet2!$M8754,0))</f>
        <v>0</v>
      </c>
    </row>
    <row r="8755" spans="14:15" x14ac:dyDescent="0.25">
      <c r="N8755" s="38">
        <f>IF(AND(Sheet2!$K8755=$B$1,Sheet2!$L8755=1),Sheet2!$I8755+Sheet2!$M8755,IF(Sheet2!$K8755=$B$1,Sheet2!$M8755,0))</f>
        <v>0</v>
      </c>
      <c r="O8755" s="38">
        <f>IF(AND(Sheet2!$K8755=$B$2,Sheet2!$L8755=1),Sheet2!$J8755+Sheet2!$M8755,IF(Sheet2!$K8755=$B$2,Sheet2!$M8755,0))</f>
        <v>0</v>
      </c>
    </row>
    <row r="8756" spans="14:15" x14ac:dyDescent="0.25">
      <c r="N8756" s="38">
        <f>IF(AND(Sheet2!$K8756=$B$1,Sheet2!$L8756=1),Sheet2!$I8756+Sheet2!$M8756,IF(Sheet2!$K8756=$B$1,Sheet2!$M8756,0))</f>
        <v>0</v>
      </c>
      <c r="O8756" s="38">
        <f>IF(AND(Sheet2!$K8756=$B$2,Sheet2!$L8756=1),Sheet2!$J8756+Sheet2!$M8756,IF(Sheet2!$K8756=$B$2,Sheet2!$M8756,0))</f>
        <v>0</v>
      </c>
    </row>
    <row r="8757" spans="14:15" x14ac:dyDescent="0.25">
      <c r="N8757" s="38">
        <f>IF(AND(Sheet2!$K8757=$B$1,Sheet2!$L8757=1),Sheet2!$I8757+Sheet2!$M8757,IF(Sheet2!$K8757=$B$1,Sheet2!$M8757,0))</f>
        <v>0</v>
      </c>
      <c r="O8757" s="38">
        <f>IF(AND(Sheet2!$K8757=$B$2,Sheet2!$L8757=1),Sheet2!$J8757+Sheet2!$M8757,IF(Sheet2!$K8757=$B$2,Sheet2!$M8757,0))</f>
        <v>0</v>
      </c>
    </row>
    <row r="8758" spans="14:15" x14ac:dyDescent="0.25">
      <c r="N8758" s="38">
        <f>IF(AND(Sheet2!$K8758=$B$1,Sheet2!$L8758=1),Sheet2!$I8758+Sheet2!$M8758,IF(Sheet2!$K8758=$B$1,Sheet2!$M8758,0))</f>
        <v>0</v>
      </c>
      <c r="O8758" s="38">
        <f>IF(AND(Sheet2!$K8758=$B$2,Sheet2!$L8758=1),Sheet2!$J8758+Sheet2!$M8758,IF(Sheet2!$K8758=$B$2,Sheet2!$M8758,0))</f>
        <v>0</v>
      </c>
    </row>
    <row r="8759" spans="14:15" x14ac:dyDescent="0.25">
      <c r="N8759" s="38">
        <f>IF(AND(Sheet2!$K8759=$B$1,Sheet2!$L8759=1),Sheet2!$I8759+Sheet2!$M8759,IF(Sheet2!$K8759=$B$1,Sheet2!$M8759,0))</f>
        <v>0</v>
      </c>
      <c r="O8759" s="38">
        <f>IF(AND(Sheet2!$K8759=$B$2,Sheet2!$L8759=1),Sheet2!$J8759+Sheet2!$M8759,IF(Sheet2!$K8759=$B$2,Sheet2!$M8759,0))</f>
        <v>0</v>
      </c>
    </row>
    <row r="8760" spans="14:15" x14ac:dyDescent="0.25">
      <c r="N8760" s="38">
        <f>IF(AND(Sheet2!$K8760=$B$1,Sheet2!$L8760=1),Sheet2!$I8760+Sheet2!$M8760,IF(Sheet2!$K8760=$B$1,Sheet2!$M8760,0))</f>
        <v>0</v>
      </c>
      <c r="O8760" s="38">
        <f>IF(AND(Sheet2!$K8760=$B$2,Sheet2!$L8760=1),Sheet2!$J8760+Sheet2!$M8760,IF(Sheet2!$K8760=$B$2,Sheet2!$M8760,0))</f>
        <v>0</v>
      </c>
    </row>
    <row r="8761" spans="14:15" x14ac:dyDescent="0.25">
      <c r="N8761" s="38">
        <f>IF(AND(Sheet2!$K8761=$B$1,Sheet2!$L8761=1),Sheet2!$I8761+Sheet2!$M8761,IF(Sheet2!$K8761=$B$1,Sheet2!$M8761,0))</f>
        <v>0</v>
      </c>
      <c r="O8761" s="38">
        <f>IF(AND(Sheet2!$K8761=$B$2,Sheet2!$L8761=1),Sheet2!$J8761+Sheet2!$M8761,IF(Sheet2!$K8761=$B$2,Sheet2!$M8761,0))</f>
        <v>0</v>
      </c>
    </row>
    <row r="8762" spans="14:15" x14ac:dyDescent="0.25">
      <c r="N8762" s="38">
        <f>IF(AND(Sheet2!$K8762=$B$1,Sheet2!$L8762=1),Sheet2!$I8762+Sheet2!$M8762,IF(Sheet2!$K8762=$B$1,Sheet2!$M8762,0))</f>
        <v>0</v>
      </c>
      <c r="O8762" s="38">
        <f>IF(AND(Sheet2!$K8762=$B$2,Sheet2!$L8762=1),Sheet2!$J8762+Sheet2!$M8762,IF(Sheet2!$K8762=$B$2,Sheet2!$M8762,0))</f>
        <v>0</v>
      </c>
    </row>
    <row r="8763" spans="14:15" x14ac:dyDescent="0.25">
      <c r="N8763" s="38">
        <f>IF(AND(Sheet2!$K8763=$B$1,Sheet2!$L8763=1),Sheet2!$I8763+Sheet2!$M8763,IF(Sheet2!$K8763=$B$1,Sheet2!$M8763,0))</f>
        <v>0</v>
      </c>
      <c r="O8763" s="38">
        <f>IF(AND(Sheet2!$K8763=$B$2,Sheet2!$L8763=1),Sheet2!$J8763+Sheet2!$M8763,IF(Sheet2!$K8763=$B$2,Sheet2!$M8763,0))</f>
        <v>0</v>
      </c>
    </row>
    <row r="8764" spans="14:15" x14ac:dyDescent="0.25">
      <c r="N8764" s="38">
        <f>IF(AND(Sheet2!$K8764=$B$1,Sheet2!$L8764=1),Sheet2!$I8764+Sheet2!$M8764,IF(Sheet2!$K8764=$B$1,Sheet2!$M8764,0))</f>
        <v>0</v>
      </c>
      <c r="O8764" s="38">
        <f>IF(AND(Sheet2!$K8764=$B$2,Sheet2!$L8764=1),Sheet2!$J8764+Sheet2!$M8764,IF(Sheet2!$K8764=$B$2,Sheet2!$M8764,0))</f>
        <v>0</v>
      </c>
    </row>
    <row r="8765" spans="14:15" x14ac:dyDescent="0.25">
      <c r="N8765" s="38">
        <f>IF(AND(Sheet2!$K8765=$B$1,Sheet2!$L8765=1),Sheet2!$I8765+Sheet2!$M8765,IF(Sheet2!$K8765=$B$1,Sheet2!$M8765,0))</f>
        <v>0</v>
      </c>
      <c r="O8765" s="38">
        <f>IF(AND(Sheet2!$K8765=$B$2,Sheet2!$L8765=1),Sheet2!$J8765+Sheet2!$M8765,IF(Sheet2!$K8765=$B$2,Sheet2!$M8765,0))</f>
        <v>0</v>
      </c>
    </row>
    <row r="8766" spans="14:15" x14ac:dyDescent="0.25">
      <c r="N8766" s="38">
        <f>IF(AND(Sheet2!$K8766=$B$1,Sheet2!$L8766=1),Sheet2!$I8766+Sheet2!$M8766,IF(Sheet2!$K8766=$B$1,Sheet2!$M8766,0))</f>
        <v>0</v>
      </c>
      <c r="O8766" s="38">
        <f>IF(AND(Sheet2!$K8766=$B$2,Sheet2!$L8766=1),Sheet2!$J8766+Sheet2!$M8766,IF(Sheet2!$K8766=$B$2,Sheet2!$M8766,0))</f>
        <v>0</v>
      </c>
    </row>
    <row r="8767" spans="14:15" x14ac:dyDescent="0.25">
      <c r="N8767" s="38">
        <f>IF(AND(Sheet2!$K8767=$B$1,Sheet2!$L8767=1),Sheet2!$I8767+Sheet2!$M8767,IF(Sheet2!$K8767=$B$1,Sheet2!$M8767,0))</f>
        <v>0</v>
      </c>
      <c r="O8767" s="38">
        <f>IF(AND(Sheet2!$K8767=$B$2,Sheet2!$L8767=1),Sheet2!$J8767+Sheet2!$M8767,IF(Sheet2!$K8767=$B$2,Sheet2!$M8767,0))</f>
        <v>0</v>
      </c>
    </row>
    <row r="8768" spans="14:15" x14ac:dyDescent="0.25">
      <c r="N8768" s="38">
        <f>IF(AND(Sheet2!$K8768=$B$1,Sheet2!$L8768=1),Sheet2!$I8768+Sheet2!$M8768,IF(Sheet2!$K8768=$B$1,Sheet2!$M8768,0))</f>
        <v>0</v>
      </c>
      <c r="O8768" s="38">
        <f>IF(AND(Sheet2!$K8768=$B$2,Sheet2!$L8768=1),Sheet2!$J8768+Sheet2!$M8768,IF(Sheet2!$K8768=$B$2,Sheet2!$M8768,0))</f>
        <v>0</v>
      </c>
    </row>
    <row r="8769" spans="14:15" x14ac:dyDescent="0.25">
      <c r="N8769" s="38">
        <f>IF(AND(Sheet2!$K8769=$B$1,Sheet2!$L8769=1),Sheet2!$I8769+Sheet2!$M8769,IF(Sheet2!$K8769=$B$1,Sheet2!$M8769,0))</f>
        <v>0</v>
      </c>
      <c r="O8769" s="38">
        <f>IF(AND(Sheet2!$K8769=$B$2,Sheet2!$L8769=1),Sheet2!$J8769+Sheet2!$M8769,IF(Sheet2!$K8769=$B$2,Sheet2!$M8769,0))</f>
        <v>0</v>
      </c>
    </row>
    <row r="8770" spans="14:15" x14ac:dyDescent="0.25">
      <c r="N8770" s="38">
        <f>IF(AND(Sheet2!$K8770=$B$1,Sheet2!$L8770=1),Sheet2!$I8770+Sheet2!$M8770,IF(Sheet2!$K8770=$B$1,Sheet2!$M8770,0))</f>
        <v>0</v>
      </c>
      <c r="O8770" s="38">
        <f>IF(AND(Sheet2!$K8770=$B$2,Sheet2!$L8770=1),Sheet2!$J8770+Sheet2!$M8770,IF(Sheet2!$K8770=$B$2,Sheet2!$M8770,0))</f>
        <v>0</v>
      </c>
    </row>
    <row r="8771" spans="14:15" x14ac:dyDescent="0.25">
      <c r="N8771" s="38">
        <f>IF(AND(Sheet2!$K8771=$B$1,Sheet2!$L8771=1),Sheet2!$I8771+Sheet2!$M8771,IF(Sheet2!$K8771=$B$1,Sheet2!$M8771,0))</f>
        <v>0</v>
      </c>
      <c r="O8771" s="38">
        <f>IF(AND(Sheet2!$K8771=$B$2,Sheet2!$L8771=1),Sheet2!$J8771+Sheet2!$M8771,IF(Sheet2!$K8771=$B$2,Sheet2!$M8771,0))</f>
        <v>0</v>
      </c>
    </row>
    <row r="8772" spans="14:15" x14ac:dyDescent="0.25">
      <c r="N8772" s="38">
        <f>IF(AND(Sheet2!$K8772=$B$1,Sheet2!$L8772=1),Sheet2!$I8772+Sheet2!$M8772,IF(Sheet2!$K8772=$B$1,Sheet2!$M8772,0))</f>
        <v>0</v>
      </c>
      <c r="O8772" s="38">
        <f>IF(AND(Sheet2!$K8772=$B$2,Sheet2!$L8772=1),Sheet2!$J8772+Sheet2!$M8772,IF(Sheet2!$K8772=$B$2,Sheet2!$M8772,0))</f>
        <v>0</v>
      </c>
    </row>
    <row r="8773" spans="14:15" x14ac:dyDescent="0.25">
      <c r="N8773" s="38">
        <f>IF(AND(Sheet2!$K8773=$B$1,Sheet2!$L8773=1),Sheet2!$I8773+Sheet2!$M8773,IF(Sheet2!$K8773=$B$1,Sheet2!$M8773,0))</f>
        <v>0</v>
      </c>
      <c r="O8773" s="38">
        <f>IF(AND(Sheet2!$K8773=$B$2,Sheet2!$L8773=1),Sheet2!$J8773+Sheet2!$M8773,IF(Sheet2!$K8773=$B$2,Sheet2!$M8773,0))</f>
        <v>0</v>
      </c>
    </row>
    <row r="8774" spans="14:15" x14ac:dyDescent="0.25">
      <c r="N8774" s="38">
        <f>IF(AND(Sheet2!$K8774=$B$1,Sheet2!$L8774=1),Sheet2!$I8774+Sheet2!$M8774,IF(Sheet2!$K8774=$B$1,Sheet2!$M8774,0))</f>
        <v>0</v>
      </c>
      <c r="O8774" s="38">
        <f>IF(AND(Sheet2!$K8774=$B$2,Sheet2!$L8774=1),Sheet2!$J8774+Sheet2!$M8774,IF(Sheet2!$K8774=$B$2,Sheet2!$M8774,0))</f>
        <v>0</v>
      </c>
    </row>
    <row r="8775" spans="14:15" x14ac:dyDescent="0.25">
      <c r="N8775" s="38">
        <f>IF(AND(Sheet2!$K8775=$B$1,Sheet2!$L8775=1),Sheet2!$I8775+Sheet2!$M8775,IF(Sheet2!$K8775=$B$1,Sheet2!$M8775,0))</f>
        <v>0</v>
      </c>
      <c r="O8775" s="38">
        <f>IF(AND(Sheet2!$K8775=$B$2,Sheet2!$L8775=1),Sheet2!$J8775+Sheet2!$M8775,IF(Sheet2!$K8775=$B$2,Sheet2!$M8775,0))</f>
        <v>0</v>
      </c>
    </row>
    <row r="8776" spans="14:15" x14ac:dyDescent="0.25">
      <c r="N8776" s="38">
        <f>IF(AND(Sheet2!$K8776=$B$1,Sheet2!$L8776=1),Sheet2!$I8776+Sheet2!$M8776,IF(Sheet2!$K8776=$B$1,Sheet2!$M8776,0))</f>
        <v>0</v>
      </c>
      <c r="O8776" s="38">
        <f>IF(AND(Sheet2!$K8776=$B$2,Sheet2!$L8776=1),Sheet2!$J8776+Sheet2!$M8776,IF(Sheet2!$K8776=$B$2,Sheet2!$M8776,0))</f>
        <v>0</v>
      </c>
    </row>
    <row r="8777" spans="14:15" x14ac:dyDescent="0.25">
      <c r="N8777" s="38">
        <f>IF(AND(Sheet2!$K8777=$B$1,Sheet2!$L8777=1),Sheet2!$I8777+Sheet2!$M8777,IF(Sheet2!$K8777=$B$1,Sheet2!$M8777,0))</f>
        <v>0</v>
      </c>
      <c r="O8777" s="38">
        <f>IF(AND(Sheet2!$K8777=$B$2,Sheet2!$L8777=1),Sheet2!$J8777+Sheet2!$M8777,IF(Sheet2!$K8777=$B$2,Sheet2!$M8777,0))</f>
        <v>0</v>
      </c>
    </row>
    <row r="8778" spans="14:15" x14ac:dyDescent="0.25">
      <c r="N8778" s="38">
        <f>IF(AND(Sheet2!$K8778=$B$1,Sheet2!$L8778=1),Sheet2!$I8778+Sheet2!$M8778,IF(Sheet2!$K8778=$B$1,Sheet2!$M8778,0))</f>
        <v>0</v>
      </c>
      <c r="O8778" s="38">
        <f>IF(AND(Sheet2!$K8778=$B$2,Sheet2!$L8778=1),Sheet2!$J8778+Sheet2!$M8778,IF(Sheet2!$K8778=$B$2,Sheet2!$M8778,0))</f>
        <v>0</v>
      </c>
    </row>
    <row r="8779" spans="14:15" x14ac:dyDescent="0.25">
      <c r="N8779" s="38">
        <f>IF(AND(Sheet2!$K8779=$B$1,Sheet2!$L8779=1),Sheet2!$I8779+Sheet2!$M8779,IF(Sheet2!$K8779=$B$1,Sheet2!$M8779,0))</f>
        <v>0</v>
      </c>
      <c r="O8779" s="38">
        <f>IF(AND(Sheet2!$K8779=$B$2,Sheet2!$L8779=1),Sheet2!$J8779+Sheet2!$M8779,IF(Sheet2!$K8779=$B$2,Sheet2!$M8779,0))</f>
        <v>0</v>
      </c>
    </row>
    <row r="8780" spans="14:15" x14ac:dyDescent="0.25">
      <c r="N8780" s="38">
        <f>IF(AND(Sheet2!$K8780=$B$1,Sheet2!$L8780=1),Sheet2!$I8780+Sheet2!$M8780,IF(Sheet2!$K8780=$B$1,Sheet2!$M8780,0))</f>
        <v>0</v>
      </c>
      <c r="O8780" s="38">
        <f>IF(AND(Sheet2!$K8780=$B$2,Sheet2!$L8780=1),Sheet2!$J8780+Sheet2!$M8780,IF(Sheet2!$K8780=$B$2,Sheet2!$M8780,0))</f>
        <v>0</v>
      </c>
    </row>
    <row r="8781" spans="14:15" x14ac:dyDescent="0.25">
      <c r="N8781" s="38">
        <f>IF(AND(Sheet2!$K8781=$B$1,Sheet2!$L8781=1),Sheet2!$I8781+Sheet2!$M8781,IF(Sheet2!$K8781=$B$1,Sheet2!$M8781,0))</f>
        <v>0</v>
      </c>
      <c r="O8781" s="38">
        <f>IF(AND(Sheet2!$K8781=$B$2,Sheet2!$L8781=1),Sheet2!$J8781+Sheet2!$M8781,IF(Sheet2!$K8781=$B$2,Sheet2!$M8781,0))</f>
        <v>0</v>
      </c>
    </row>
    <row r="8782" spans="14:15" x14ac:dyDescent="0.25">
      <c r="N8782" s="38">
        <f>IF(AND(Sheet2!$K8782=$B$1,Sheet2!$L8782=1),Sheet2!$I8782+Sheet2!$M8782,IF(Sheet2!$K8782=$B$1,Sheet2!$M8782,0))</f>
        <v>0</v>
      </c>
      <c r="O8782" s="38">
        <f>IF(AND(Sheet2!$K8782=$B$2,Sheet2!$L8782=1),Sheet2!$J8782+Sheet2!$M8782,IF(Sheet2!$K8782=$B$2,Sheet2!$M8782,0))</f>
        <v>0</v>
      </c>
    </row>
    <row r="8783" spans="14:15" x14ac:dyDescent="0.25">
      <c r="N8783" s="38">
        <f>IF(AND(Sheet2!$K8783=$B$1,Sheet2!$L8783=1),Sheet2!$I8783+Sheet2!$M8783,IF(Sheet2!$K8783=$B$1,Sheet2!$M8783,0))</f>
        <v>0</v>
      </c>
      <c r="O8783" s="38">
        <f>IF(AND(Sheet2!$K8783=$B$2,Sheet2!$L8783=1),Sheet2!$J8783+Sheet2!$M8783,IF(Sheet2!$K8783=$B$2,Sheet2!$M8783,0))</f>
        <v>0</v>
      </c>
    </row>
    <row r="8784" spans="14:15" x14ac:dyDescent="0.25">
      <c r="N8784" s="38">
        <f>IF(AND(Sheet2!$K8784=$B$1,Sheet2!$L8784=1),Sheet2!$I8784+Sheet2!$M8784,IF(Sheet2!$K8784=$B$1,Sheet2!$M8784,0))</f>
        <v>0</v>
      </c>
      <c r="O8784" s="38">
        <f>IF(AND(Sheet2!$K8784=$B$2,Sheet2!$L8784=1),Sheet2!$J8784+Sheet2!$M8784,IF(Sheet2!$K8784=$B$2,Sheet2!$M8784,0))</f>
        <v>0</v>
      </c>
    </row>
    <row r="8785" spans="14:15" x14ac:dyDescent="0.25">
      <c r="N8785" s="38">
        <f>IF(AND(Sheet2!$K8785=$B$1,Sheet2!$L8785=1),Sheet2!$I8785+Sheet2!$M8785,IF(Sheet2!$K8785=$B$1,Sheet2!$M8785,0))</f>
        <v>0</v>
      </c>
      <c r="O8785" s="38">
        <f>IF(AND(Sheet2!$K8785=$B$2,Sheet2!$L8785=1),Sheet2!$J8785+Sheet2!$M8785,IF(Sheet2!$K8785=$B$2,Sheet2!$M8785,0))</f>
        <v>0</v>
      </c>
    </row>
    <row r="8786" spans="14:15" x14ac:dyDescent="0.25">
      <c r="N8786" s="38">
        <f>IF(AND(Sheet2!$K8786=$B$1,Sheet2!$L8786=1),Sheet2!$I8786+Sheet2!$M8786,IF(Sheet2!$K8786=$B$1,Sheet2!$M8786,0))</f>
        <v>0</v>
      </c>
      <c r="O8786" s="38">
        <f>IF(AND(Sheet2!$K8786=$B$2,Sheet2!$L8786=1),Sheet2!$J8786+Sheet2!$M8786,IF(Sheet2!$K8786=$B$2,Sheet2!$M8786,0))</f>
        <v>0</v>
      </c>
    </row>
    <row r="8787" spans="14:15" x14ac:dyDescent="0.25">
      <c r="N8787" s="38">
        <f>IF(AND(Sheet2!$K8787=$B$1,Sheet2!$L8787=1),Sheet2!$I8787+Sheet2!$M8787,IF(Sheet2!$K8787=$B$1,Sheet2!$M8787,0))</f>
        <v>0</v>
      </c>
      <c r="O8787" s="38">
        <f>IF(AND(Sheet2!$K8787=$B$2,Sheet2!$L8787=1),Sheet2!$J8787+Sheet2!$M8787,IF(Sheet2!$K8787=$B$2,Sheet2!$M8787,0))</f>
        <v>0</v>
      </c>
    </row>
    <row r="8788" spans="14:15" x14ac:dyDescent="0.25">
      <c r="N8788" s="38">
        <f>IF(AND(Sheet2!$K8788=$B$1,Sheet2!$L8788=1),Sheet2!$I8788+Sheet2!$M8788,IF(Sheet2!$K8788=$B$1,Sheet2!$M8788,0))</f>
        <v>0</v>
      </c>
      <c r="O8788" s="38">
        <f>IF(AND(Sheet2!$K8788=$B$2,Sheet2!$L8788=1),Sheet2!$J8788+Sheet2!$M8788,IF(Sheet2!$K8788=$B$2,Sheet2!$M8788,0))</f>
        <v>0</v>
      </c>
    </row>
    <row r="8789" spans="14:15" x14ac:dyDescent="0.25">
      <c r="N8789" s="38">
        <f>IF(AND(Sheet2!$K8789=$B$1,Sheet2!$L8789=1),Sheet2!$I8789+Sheet2!$M8789,IF(Sheet2!$K8789=$B$1,Sheet2!$M8789,0))</f>
        <v>0</v>
      </c>
      <c r="O8789" s="38">
        <f>IF(AND(Sheet2!$K8789=$B$2,Sheet2!$L8789=1),Sheet2!$J8789+Sheet2!$M8789,IF(Sheet2!$K8789=$B$2,Sheet2!$M8789,0))</f>
        <v>0</v>
      </c>
    </row>
    <row r="8790" spans="14:15" x14ac:dyDescent="0.25">
      <c r="N8790" s="38">
        <f>IF(AND(Sheet2!$K8790=$B$1,Sheet2!$L8790=1),Sheet2!$I8790+Sheet2!$M8790,IF(Sheet2!$K8790=$B$1,Sheet2!$M8790,0))</f>
        <v>0</v>
      </c>
      <c r="O8790" s="38">
        <f>IF(AND(Sheet2!$K8790=$B$2,Sheet2!$L8790=1),Sheet2!$J8790+Sheet2!$M8790,IF(Sheet2!$K8790=$B$2,Sheet2!$M8790,0))</f>
        <v>0</v>
      </c>
    </row>
    <row r="8791" spans="14:15" x14ac:dyDescent="0.25">
      <c r="N8791" s="38">
        <f>IF(AND(Sheet2!$K8791=$B$1,Sheet2!$L8791=1),Sheet2!$I8791+Sheet2!$M8791,IF(Sheet2!$K8791=$B$1,Sheet2!$M8791,0))</f>
        <v>0</v>
      </c>
      <c r="O8791" s="38">
        <f>IF(AND(Sheet2!$K8791=$B$2,Sheet2!$L8791=1),Sheet2!$J8791+Sheet2!$M8791,IF(Sheet2!$K8791=$B$2,Sheet2!$M8791,0))</f>
        <v>0</v>
      </c>
    </row>
    <row r="8792" spans="14:15" x14ac:dyDescent="0.25">
      <c r="N8792" s="38">
        <f>IF(AND(Sheet2!$K8792=$B$1,Sheet2!$L8792=1),Sheet2!$I8792+Sheet2!$M8792,IF(Sheet2!$K8792=$B$1,Sheet2!$M8792,0))</f>
        <v>0</v>
      </c>
      <c r="O8792" s="38">
        <f>IF(AND(Sheet2!$K8792=$B$2,Sheet2!$L8792=1),Sheet2!$J8792+Sheet2!$M8792,IF(Sheet2!$K8792=$B$2,Sheet2!$M8792,0))</f>
        <v>0</v>
      </c>
    </row>
    <row r="8793" spans="14:15" x14ac:dyDescent="0.25">
      <c r="N8793" s="38">
        <f>IF(AND(Sheet2!$K8793=$B$1,Sheet2!$L8793=1),Sheet2!$I8793+Sheet2!$M8793,IF(Sheet2!$K8793=$B$1,Sheet2!$M8793,0))</f>
        <v>0</v>
      </c>
      <c r="O8793" s="38">
        <f>IF(AND(Sheet2!$K8793=$B$2,Sheet2!$L8793=1),Sheet2!$J8793+Sheet2!$M8793,IF(Sheet2!$K8793=$B$2,Sheet2!$M8793,0))</f>
        <v>0</v>
      </c>
    </row>
    <row r="8794" spans="14:15" x14ac:dyDescent="0.25">
      <c r="N8794" s="38">
        <f>IF(AND(Sheet2!$K8794=$B$1,Sheet2!$L8794=1),Sheet2!$I8794+Sheet2!$M8794,IF(Sheet2!$K8794=$B$1,Sheet2!$M8794,0))</f>
        <v>0</v>
      </c>
      <c r="O8794" s="38">
        <f>IF(AND(Sheet2!$K8794=$B$2,Sheet2!$L8794=1),Sheet2!$J8794+Sheet2!$M8794,IF(Sheet2!$K8794=$B$2,Sheet2!$M8794,0))</f>
        <v>0</v>
      </c>
    </row>
    <row r="8795" spans="14:15" x14ac:dyDescent="0.25">
      <c r="N8795" s="38">
        <f>IF(AND(Sheet2!$K8795=$B$1,Sheet2!$L8795=1),Sheet2!$I8795+Sheet2!$M8795,IF(Sheet2!$K8795=$B$1,Sheet2!$M8795,0))</f>
        <v>0</v>
      </c>
      <c r="O8795" s="38">
        <f>IF(AND(Sheet2!$K8795=$B$2,Sheet2!$L8795=1),Sheet2!$J8795+Sheet2!$M8795,IF(Sheet2!$K8795=$B$2,Sheet2!$M8795,0))</f>
        <v>0</v>
      </c>
    </row>
    <row r="8796" spans="14:15" x14ac:dyDescent="0.25">
      <c r="N8796" s="38">
        <f>IF(AND(Sheet2!$K8796=$B$1,Sheet2!$L8796=1),Sheet2!$I8796+Sheet2!$M8796,IF(Sheet2!$K8796=$B$1,Sheet2!$M8796,0))</f>
        <v>0</v>
      </c>
      <c r="O8796" s="38">
        <f>IF(AND(Sheet2!$K8796=$B$2,Sheet2!$L8796=1),Sheet2!$J8796+Sheet2!$M8796,IF(Sheet2!$K8796=$B$2,Sheet2!$M8796,0))</f>
        <v>0</v>
      </c>
    </row>
    <row r="8797" spans="14:15" x14ac:dyDescent="0.25">
      <c r="N8797" s="38">
        <f>IF(AND(Sheet2!$K8797=$B$1,Sheet2!$L8797=1),Sheet2!$I8797+Sheet2!$M8797,IF(Sheet2!$K8797=$B$1,Sheet2!$M8797,0))</f>
        <v>0</v>
      </c>
      <c r="O8797" s="38">
        <f>IF(AND(Sheet2!$K8797=$B$2,Sheet2!$L8797=1),Sheet2!$J8797+Sheet2!$M8797,IF(Sheet2!$K8797=$B$2,Sheet2!$M8797,0))</f>
        <v>0</v>
      </c>
    </row>
    <row r="8798" spans="14:15" x14ac:dyDescent="0.25">
      <c r="N8798" s="38">
        <f>IF(AND(Sheet2!$K8798=$B$1,Sheet2!$L8798=1),Sheet2!$I8798+Sheet2!$M8798,IF(Sheet2!$K8798=$B$1,Sheet2!$M8798,0))</f>
        <v>0</v>
      </c>
      <c r="O8798" s="38">
        <f>IF(AND(Sheet2!$K8798=$B$2,Sheet2!$L8798=1),Sheet2!$J8798+Sheet2!$M8798,IF(Sheet2!$K8798=$B$2,Sheet2!$M8798,0))</f>
        <v>0</v>
      </c>
    </row>
    <row r="8799" spans="14:15" x14ac:dyDescent="0.25">
      <c r="N8799" s="38">
        <f>IF(AND(Sheet2!$K8799=$B$1,Sheet2!$L8799=1),Sheet2!$I8799+Sheet2!$M8799,IF(Sheet2!$K8799=$B$1,Sheet2!$M8799,0))</f>
        <v>0</v>
      </c>
      <c r="O8799" s="38">
        <f>IF(AND(Sheet2!$K8799=$B$2,Sheet2!$L8799=1),Sheet2!$J8799+Sheet2!$M8799,IF(Sheet2!$K8799=$B$2,Sheet2!$M8799,0))</f>
        <v>0</v>
      </c>
    </row>
    <row r="8800" spans="14:15" x14ac:dyDescent="0.25">
      <c r="N8800" s="38">
        <f>IF(AND(Sheet2!$K8800=$B$1,Sheet2!$L8800=1),Sheet2!$I8800+Sheet2!$M8800,IF(Sheet2!$K8800=$B$1,Sheet2!$M8800,0))</f>
        <v>0</v>
      </c>
      <c r="O8800" s="38">
        <f>IF(AND(Sheet2!$K8800=$B$2,Sheet2!$L8800=1),Sheet2!$J8800+Sheet2!$M8800,IF(Sheet2!$K8800=$B$2,Sheet2!$M8800,0))</f>
        <v>0</v>
      </c>
    </row>
    <row r="8801" spans="14:15" x14ac:dyDescent="0.25">
      <c r="N8801" s="38">
        <f>IF(AND(Sheet2!$K8801=$B$1,Sheet2!$L8801=1),Sheet2!$I8801+Sheet2!$M8801,IF(Sheet2!$K8801=$B$1,Sheet2!$M8801,0))</f>
        <v>0</v>
      </c>
      <c r="O8801" s="38">
        <f>IF(AND(Sheet2!$K8801=$B$2,Sheet2!$L8801=1),Sheet2!$J8801+Sheet2!$M8801,IF(Sheet2!$K8801=$B$2,Sheet2!$M8801,0))</f>
        <v>0</v>
      </c>
    </row>
    <row r="8802" spans="14:15" x14ac:dyDescent="0.25">
      <c r="N8802" s="38">
        <f>IF(AND(Sheet2!$K8802=$B$1,Sheet2!$L8802=1),Sheet2!$I8802+Sheet2!$M8802,IF(Sheet2!$K8802=$B$1,Sheet2!$M8802,0))</f>
        <v>0</v>
      </c>
      <c r="O8802" s="38">
        <f>IF(AND(Sheet2!$K8802=$B$2,Sheet2!$L8802=1),Sheet2!$J8802+Sheet2!$M8802,IF(Sheet2!$K8802=$B$2,Sheet2!$M8802,0))</f>
        <v>0</v>
      </c>
    </row>
    <row r="8803" spans="14:15" x14ac:dyDescent="0.25">
      <c r="N8803" s="38">
        <f>IF(AND(Sheet2!$K8803=$B$1,Sheet2!$L8803=1),Sheet2!$I8803+Sheet2!$M8803,IF(Sheet2!$K8803=$B$1,Sheet2!$M8803,0))</f>
        <v>0</v>
      </c>
      <c r="O8803" s="38">
        <f>IF(AND(Sheet2!$K8803=$B$2,Sheet2!$L8803=1),Sheet2!$J8803+Sheet2!$M8803,IF(Sheet2!$K8803=$B$2,Sheet2!$M8803,0))</f>
        <v>0</v>
      </c>
    </row>
    <row r="8804" spans="14:15" x14ac:dyDescent="0.25">
      <c r="N8804" s="38">
        <f>IF(AND(Sheet2!$K8804=$B$1,Sheet2!$L8804=1),Sheet2!$I8804+Sheet2!$M8804,IF(Sheet2!$K8804=$B$1,Sheet2!$M8804,0))</f>
        <v>0</v>
      </c>
      <c r="O8804" s="38">
        <f>IF(AND(Sheet2!$K8804=$B$2,Sheet2!$L8804=1),Sheet2!$J8804+Sheet2!$M8804,IF(Sheet2!$K8804=$B$2,Sheet2!$M8804,0))</f>
        <v>0</v>
      </c>
    </row>
    <row r="8805" spans="14:15" x14ac:dyDescent="0.25">
      <c r="N8805" s="38">
        <f>IF(AND(Sheet2!$K8805=$B$1,Sheet2!$L8805=1),Sheet2!$I8805+Sheet2!$M8805,IF(Sheet2!$K8805=$B$1,Sheet2!$M8805,0))</f>
        <v>0</v>
      </c>
      <c r="O8805" s="38">
        <f>IF(AND(Sheet2!$K8805=$B$2,Sheet2!$L8805=1),Sheet2!$J8805+Sheet2!$M8805,IF(Sheet2!$K8805=$B$2,Sheet2!$M8805,0))</f>
        <v>0</v>
      </c>
    </row>
    <row r="8806" spans="14:15" x14ac:dyDescent="0.25">
      <c r="N8806" s="38">
        <f>IF(AND(Sheet2!$K8806=$B$1,Sheet2!$L8806=1),Sheet2!$I8806+Sheet2!$M8806,IF(Sheet2!$K8806=$B$1,Sheet2!$M8806,0))</f>
        <v>0</v>
      </c>
      <c r="O8806" s="38">
        <f>IF(AND(Sheet2!$K8806=$B$2,Sheet2!$L8806=1),Sheet2!$J8806+Sheet2!$M8806,IF(Sheet2!$K8806=$B$2,Sheet2!$M8806,0))</f>
        <v>0</v>
      </c>
    </row>
    <row r="8807" spans="14:15" x14ac:dyDescent="0.25">
      <c r="N8807" s="38">
        <f>IF(AND(Sheet2!$K8807=$B$1,Sheet2!$L8807=1),Sheet2!$I8807+Sheet2!$M8807,IF(Sheet2!$K8807=$B$1,Sheet2!$M8807,0))</f>
        <v>0</v>
      </c>
      <c r="O8807" s="38">
        <f>IF(AND(Sheet2!$K8807=$B$2,Sheet2!$L8807=1),Sheet2!$J8807+Sheet2!$M8807,IF(Sheet2!$K8807=$B$2,Sheet2!$M8807,0))</f>
        <v>0</v>
      </c>
    </row>
    <row r="8808" spans="14:15" x14ac:dyDescent="0.25">
      <c r="N8808" s="38">
        <f>IF(AND(Sheet2!$K8808=$B$1,Sheet2!$L8808=1),Sheet2!$I8808+Sheet2!$M8808,IF(Sheet2!$K8808=$B$1,Sheet2!$M8808,0))</f>
        <v>0</v>
      </c>
      <c r="O8808" s="38">
        <f>IF(AND(Sheet2!$K8808=$B$2,Sheet2!$L8808=1),Sheet2!$J8808+Sheet2!$M8808,IF(Sheet2!$K8808=$B$2,Sheet2!$M8808,0))</f>
        <v>0</v>
      </c>
    </row>
    <row r="8809" spans="14:15" x14ac:dyDescent="0.25">
      <c r="N8809" s="38">
        <f>IF(AND(Sheet2!$K8809=$B$1,Sheet2!$L8809=1),Sheet2!$I8809+Sheet2!$M8809,IF(Sheet2!$K8809=$B$1,Sheet2!$M8809,0))</f>
        <v>0</v>
      </c>
      <c r="O8809" s="38">
        <f>IF(AND(Sheet2!$K8809=$B$2,Sheet2!$L8809=1),Sheet2!$J8809+Sheet2!$M8809,IF(Sheet2!$K8809=$B$2,Sheet2!$M8809,0))</f>
        <v>0</v>
      </c>
    </row>
    <row r="8810" spans="14:15" x14ac:dyDescent="0.25">
      <c r="N8810" s="38">
        <f>IF(AND(Sheet2!$K8810=$B$1,Sheet2!$L8810=1),Sheet2!$I8810+Sheet2!$M8810,IF(Sheet2!$K8810=$B$1,Sheet2!$M8810,0))</f>
        <v>0</v>
      </c>
      <c r="O8810" s="38">
        <f>IF(AND(Sheet2!$K8810=$B$2,Sheet2!$L8810=1),Sheet2!$J8810+Sheet2!$M8810,IF(Sheet2!$K8810=$B$2,Sheet2!$M8810,0))</f>
        <v>0</v>
      </c>
    </row>
    <row r="8811" spans="14:15" x14ac:dyDescent="0.25">
      <c r="N8811" s="38">
        <f>IF(AND(Sheet2!$K8811=$B$1,Sheet2!$L8811=1),Sheet2!$I8811+Sheet2!$M8811,IF(Sheet2!$K8811=$B$1,Sheet2!$M8811,0))</f>
        <v>0</v>
      </c>
      <c r="O8811" s="38">
        <f>IF(AND(Sheet2!$K8811=$B$2,Sheet2!$L8811=1),Sheet2!$J8811+Sheet2!$M8811,IF(Sheet2!$K8811=$B$2,Sheet2!$M8811,0))</f>
        <v>0</v>
      </c>
    </row>
    <row r="8812" spans="14:15" x14ac:dyDescent="0.25">
      <c r="N8812" s="38">
        <f>IF(AND(Sheet2!$K8812=$B$1,Sheet2!$L8812=1),Sheet2!$I8812+Sheet2!$M8812,IF(Sheet2!$K8812=$B$1,Sheet2!$M8812,0))</f>
        <v>0</v>
      </c>
      <c r="O8812" s="38">
        <f>IF(AND(Sheet2!$K8812=$B$2,Sheet2!$L8812=1),Sheet2!$J8812+Sheet2!$M8812,IF(Sheet2!$K8812=$B$2,Sheet2!$M8812,0))</f>
        <v>0</v>
      </c>
    </row>
    <row r="8813" spans="14:15" x14ac:dyDescent="0.25">
      <c r="N8813" s="38">
        <f>IF(AND(Sheet2!$K8813=$B$1,Sheet2!$L8813=1),Sheet2!$I8813+Sheet2!$M8813,IF(Sheet2!$K8813=$B$1,Sheet2!$M8813,0))</f>
        <v>0</v>
      </c>
      <c r="O8813" s="38">
        <f>IF(AND(Sheet2!$K8813=$B$2,Sheet2!$L8813=1),Sheet2!$J8813+Sheet2!$M8813,IF(Sheet2!$K8813=$B$2,Sheet2!$M8813,0))</f>
        <v>0</v>
      </c>
    </row>
    <row r="8814" spans="14:15" x14ac:dyDescent="0.25">
      <c r="N8814" s="38">
        <f>IF(AND(Sheet2!$K8814=$B$1,Sheet2!$L8814=1),Sheet2!$I8814+Sheet2!$M8814,IF(Sheet2!$K8814=$B$1,Sheet2!$M8814,0))</f>
        <v>0</v>
      </c>
      <c r="O8814" s="38">
        <f>IF(AND(Sheet2!$K8814=$B$2,Sheet2!$L8814=1),Sheet2!$J8814+Sheet2!$M8814,IF(Sheet2!$K8814=$B$2,Sheet2!$M8814,0))</f>
        <v>0</v>
      </c>
    </row>
    <row r="8815" spans="14:15" x14ac:dyDescent="0.25">
      <c r="N8815" s="38">
        <f>IF(AND(Sheet2!$K8815=$B$1,Sheet2!$L8815=1),Sheet2!$I8815+Sheet2!$M8815,IF(Sheet2!$K8815=$B$1,Sheet2!$M8815,0))</f>
        <v>0</v>
      </c>
      <c r="O8815" s="38">
        <f>IF(AND(Sheet2!$K8815=$B$2,Sheet2!$L8815=1),Sheet2!$J8815+Sheet2!$M8815,IF(Sheet2!$K8815=$B$2,Sheet2!$M8815,0))</f>
        <v>0</v>
      </c>
    </row>
    <row r="8816" spans="14:15" x14ac:dyDescent="0.25">
      <c r="N8816" s="38">
        <f>IF(AND(Sheet2!$K8816=$B$1,Sheet2!$L8816=1),Sheet2!$I8816+Sheet2!$M8816,IF(Sheet2!$K8816=$B$1,Sheet2!$M8816,0))</f>
        <v>0</v>
      </c>
      <c r="O8816" s="38">
        <f>IF(AND(Sheet2!$K8816=$B$2,Sheet2!$L8816=1),Sheet2!$J8816+Sheet2!$M8816,IF(Sheet2!$K8816=$B$2,Sheet2!$M8816,0))</f>
        <v>0</v>
      </c>
    </row>
    <row r="8817" spans="14:15" x14ac:dyDescent="0.25">
      <c r="N8817" s="38">
        <f>IF(AND(Sheet2!$K8817=$B$1,Sheet2!$L8817=1),Sheet2!$I8817+Sheet2!$M8817,IF(Sheet2!$K8817=$B$1,Sheet2!$M8817,0))</f>
        <v>0</v>
      </c>
      <c r="O8817" s="38">
        <f>IF(AND(Sheet2!$K8817=$B$2,Sheet2!$L8817=1),Sheet2!$J8817+Sheet2!$M8817,IF(Sheet2!$K8817=$B$2,Sheet2!$M8817,0))</f>
        <v>0</v>
      </c>
    </row>
    <row r="8818" spans="14:15" x14ac:dyDescent="0.25">
      <c r="N8818" s="38">
        <f>IF(AND(Sheet2!$K8818=$B$1,Sheet2!$L8818=1),Sheet2!$I8818+Sheet2!$M8818,IF(Sheet2!$K8818=$B$1,Sheet2!$M8818,0))</f>
        <v>0</v>
      </c>
      <c r="O8818" s="38">
        <f>IF(AND(Sheet2!$K8818=$B$2,Sheet2!$L8818=1),Sheet2!$J8818+Sheet2!$M8818,IF(Sheet2!$K8818=$B$2,Sheet2!$M8818,0))</f>
        <v>0</v>
      </c>
    </row>
    <row r="8819" spans="14:15" x14ac:dyDescent="0.25">
      <c r="N8819" s="38">
        <f>IF(AND(Sheet2!$K8819=$B$1,Sheet2!$L8819=1),Sheet2!$I8819+Sheet2!$M8819,IF(Sheet2!$K8819=$B$1,Sheet2!$M8819,0))</f>
        <v>0</v>
      </c>
      <c r="O8819" s="38">
        <f>IF(AND(Sheet2!$K8819=$B$2,Sheet2!$L8819=1),Sheet2!$J8819+Sheet2!$M8819,IF(Sheet2!$K8819=$B$2,Sheet2!$M8819,0))</f>
        <v>0</v>
      </c>
    </row>
    <row r="8820" spans="14:15" x14ac:dyDescent="0.25">
      <c r="N8820" s="38">
        <f>IF(AND(Sheet2!$K8820=$B$1,Sheet2!$L8820=1),Sheet2!$I8820+Sheet2!$M8820,IF(Sheet2!$K8820=$B$1,Sheet2!$M8820,0))</f>
        <v>0</v>
      </c>
      <c r="O8820" s="38">
        <f>IF(AND(Sheet2!$K8820=$B$2,Sheet2!$L8820=1),Sheet2!$J8820+Sheet2!$M8820,IF(Sheet2!$K8820=$B$2,Sheet2!$M8820,0))</f>
        <v>0</v>
      </c>
    </row>
    <row r="8821" spans="14:15" x14ac:dyDescent="0.25">
      <c r="N8821" s="38">
        <f>IF(AND(Sheet2!$K8821=$B$1,Sheet2!$L8821=1),Sheet2!$I8821+Sheet2!$M8821,IF(Sheet2!$K8821=$B$1,Sheet2!$M8821,0))</f>
        <v>0</v>
      </c>
      <c r="O8821" s="38">
        <f>IF(AND(Sheet2!$K8821=$B$2,Sheet2!$L8821=1),Sheet2!$J8821+Sheet2!$M8821,IF(Sheet2!$K8821=$B$2,Sheet2!$M8821,0))</f>
        <v>0</v>
      </c>
    </row>
    <row r="8822" spans="14:15" x14ac:dyDescent="0.25">
      <c r="N8822" s="38">
        <f>IF(AND(Sheet2!$K8822=$B$1,Sheet2!$L8822=1),Sheet2!$I8822+Sheet2!$M8822,IF(Sheet2!$K8822=$B$1,Sheet2!$M8822,0))</f>
        <v>0</v>
      </c>
      <c r="O8822" s="38">
        <f>IF(AND(Sheet2!$K8822=$B$2,Sheet2!$L8822=1),Sheet2!$J8822+Sheet2!$M8822,IF(Sheet2!$K8822=$B$2,Sheet2!$M8822,0))</f>
        <v>0</v>
      </c>
    </row>
    <row r="8823" spans="14:15" x14ac:dyDescent="0.25">
      <c r="N8823" s="38">
        <f>IF(AND(Sheet2!$K8823=$B$1,Sheet2!$L8823=1),Sheet2!$I8823+Sheet2!$M8823,IF(Sheet2!$K8823=$B$1,Sheet2!$M8823,0))</f>
        <v>0</v>
      </c>
      <c r="O8823" s="38">
        <f>IF(AND(Sheet2!$K8823=$B$2,Sheet2!$L8823=1),Sheet2!$J8823+Sheet2!$M8823,IF(Sheet2!$K8823=$B$2,Sheet2!$M8823,0))</f>
        <v>0</v>
      </c>
    </row>
    <row r="8824" spans="14:15" x14ac:dyDescent="0.25">
      <c r="N8824" s="38">
        <f>IF(AND(Sheet2!$K8824=$B$1,Sheet2!$L8824=1),Sheet2!$I8824+Sheet2!$M8824,IF(Sheet2!$K8824=$B$1,Sheet2!$M8824,0))</f>
        <v>0</v>
      </c>
      <c r="O8824" s="38">
        <f>IF(AND(Sheet2!$K8824=$B$2,Sheet2!$L8824=1),Sheet2!$J8824+Sheet2!$M8824,IF(Sheet2!$K8824=$B$2,Sheet2!$M8824,0))</f>
        <v>0</v>
      </c>
    </row>
    <row r="8825" spans="14:15" x14ac:dyDescent="0.25">
      <c r="N8825" s="38">
        <f>IF(AND(Sheet2!$K8825=$B$1,Sheet2!$L8825=1),Sheet2!$I8825+Sheet2!$M8825,IF(Sheet2!$K8825=$B$1,Sheet2!$M8825,0))</f>
        <v>0</v>
      </c>
      <c r="O8825" s="38">
        <f>IF(AND(Sheet2!$K8825=$B$2,Sheet2!$L8825=1),Sheet2!$J8825+Sheet2!$M8825,IF(Sheet2!$K8825=$B$2,Sheet2!$M8825,0))</f>
        <v>0</v>
      </c>
    </row>
    <row r="8826" spans="14:15" x14ac:dyDescent="0.25">
      <c r="N8826" s="38">
        <f>IF(AND(Sheet2!$K8826=$B$1,Sheet2!$L8826=1),Sheet2!$I8826+Sheet2!$M8826,IF(Sheet2!$K8826=$B$1,Sheet2!$M8826,0))</f>
        <v>0</v>
      </c>
      <c r="O8826" s="38">
        <f>IF(AND(Sheet2!$K8826=$B$2,Sheet2!$L8826=1),Sheet2!$J8826+Sheet2!$M8826,IF(Sheet2!$K8826=$B$2,Sheet2!$M8826,0))</f>
        <v>0</v>
      </c>
    </row>
    <row r="8827" spans="14:15" x14ac:dyDescent="0.25">
      <c r="N8827" s="38">
        <f>IF(AND(Sheet2!$K8827=$B$1,Sheet2!$L8827=1),Sheet2!$I8827+Sheet2!$M8827,IF(Sheet2!$K8827=$B$1,Sheet2!$M8827,0))</f>
        <v>0</v>
      </c>
      <c r="O8827" s="38">
        <f>IF(AND(Sheet2!$K8827=$B$2,Sheet2!$L8827=1),Sheet2!$J8827+Sheet2!$M8827,IF(Sheet2!$K8827=$B$2,Sheet2!$M8827,0))</f>
        <v>0</v>
      </c>
    </row>
    <row r="8828" spans="14:15" x14ac:dyDescent="0.25">
      <c r="N8828" s="38">
        <f>IF(AND(Sheet2!$K8828=$B$1,Sheet2!$L8828=1),Sheet2!$I8828+Sheet2!$M8828,IF(Sheet2!$K8828=$B$1,Sheet2!$M8828,0))</f>
        <v>0</v>
      </c>
      <c r="O8828" s="38">
        <f>IF(AND(Sheet2!$K8828=$B$2,Sheet2!$L8828=1),Sheet2!$J8828+Sheet2!$M8828,IF(Sheet2!$K8828=$B$2,Sheet2!$M8828,0))</f>
        <v>0</v>
      </c>
    </row>
    <row r="8829" spans="14:15" x14ac:dyDescent="0.25">
      <c r="N8829" s="38">
        <f>IF(AND(Sheet2!$K8829=$B$1,Sheet2!$L8829=1),Sheet2!$I8829+Sheet2!$M8829,IF(Sheet2!$K8829=$B$1,Sheet2!$M8829,0))</f>
        <v>0</v>
      </c>
      <c r="O8829" s="38">
        <f>IF(AND(Sheet2!$K8829=$B$2,Sheet2!$L8829=1),Sheet2!$J8829+Sheet2!$M8829,IF(Sheet2!$K8829=$B$2,Sheet2!$M8829,0))</f>
        <v>0</v>
      </c>
    </row>
    <row r="8830" spans="14:15" x14ac:dyDescent="0.25">
      <c r="N8830" s="38">
        <f>IF(AND(Sheet2!$K8830=$B$1,Sheet2!$L8830=1),Sheet2!$I8830+Sheet2!$M8830,IF(Sheet2!$K8830=$B$1,Sheet2!$M8830,0))</f>
        <v>0</v>
      </c>
      <c r="O8830" s="38">
        <f>IF(AND(Sheet2!$K8830=$B$2,Sheet2!$L8830=1),Sheet2!$J8830+Sheet2!$M8830,IF(Sheet2!$K8830=$B$2,Sheet2!$M8830,0))</f>
        <v>0</v>
      </c>
    </row>
    <row r="8831" spans="14:15" x14ac:dyDescent="0.25">
      <c r="N8831" s="38">
        <f>IF(AND(Sheet2!$K8831=$B$1,Sheet2!$L8831=1),Sheet2!$I8831+Sheet2!$M8831,IF(Sheet2!$K8831=$B$1,Sheet2!$M8831,0))</f>
        <v>0</v>
      </c>
      <c r="O8831" s="38">
        <f>IF(AND(Sheet2!$K8831=$B$2,Sheet2!$L8831=1),Sheet2!$J8831+Sheet2!$M8831,IF(Sheet2!$K8831=$B$2,Sheet2!$M8831,0))</f>
        <v>0</v>
      </c>
    </row>
    <row r="8832" spans="14:15" x14ac:dyDescent="0.25">
      <c r="N8832" s="38">
        <f>IF(AND(Sheet2!$K8832=$B$1,Sheet2!$L8832=1),Sheet2!$I8832+Sheet2!$M8832,IF(Sheet2!$K8832=$B$1,Sheet2!$M8832,0))</f>
        <v>0</v>
      </c>
      <c r="O8832" s="38">
        <f>IF(AND(Sheet2!$K8832=$B$2,Sheet2!$L8832=1),Sheet2!$J8832+Sheet2!$M8832,IF(Sheet2!$K8832=$B$2,Sheet2!$M8832,0))</f>
        <v>0</v>
      </c>
    </row>
    <row r="8833" spans="14:15" x14ac:dyDescent="0.25">
      <c r="N8833" s="38">
        <f>IF(AND(Sheet2!$K8833=$B$1,Sheet2!$L8833=1),Sheet2!$I8833+Sheet2!$M8833,IF(Sheet2!$K8833=$B$1,Sheet2!$M8833,0))</f>
        <v>0</v>
      </c>
      <c r="O8833" s="38">
        <f>IF(AND(Sheet2!$K8833=$B$2,Sheet2!$L8833=1),Sheet2!$J8833+Sheet2!$M8833,IF(Sheet2!$K8833=$B$2,Sheet2!$M8833,0))</f>
        <v>0</v>
      </c>
    </row>
    <row r="8834" spans="14:15" x14ac:dyDescent="0.25">
      <c r="N8834" s="38">
        <f>IF(AND(Sheet2!$K8834=$B$1,Sheet2!$L8834=1),Sheet2!$I8834+Sheet2!$M8834,IF(Sheet2!$K8834=$B$1,Sheet2!$M8834,0))</f>
        <v>0</v>
      </c>
      <c r="O8834" s="38">
        <f>IF(AND(Sheet2!$K8834=$B$2,Sheet2!$L8834=1),Sheet2!$J8834+Sheet2!$M8834,IF(Sheet2!$K8834=$B$2,Sheet2!$M8834,0))</f>
        <v>0</v>
      </c>
    </row>
    <row r="8835" spans="14:15" x14ac:dyDescent="0.25">
      <c r="N8835" s="38">
        <f>IF(AND(Sheet2!$K8835=$B$1,Sheet2!$L8835=1),Sheet2!$I8835+Sheet2!$M8835,IF(Sheet2!$K8835=$B$1,Sheet2!$M8835,0))</f>
        <v>0</v>
      </c>
      <c r="O8835" s="38">
        <f>IF(AND(Sheet2!$K8835=$B$2,Sheet2!$L8835=1),Sheet2!$J8835+Sheet2!$M8835,IF(Sheet2!$K8835=$B$2,Sheet2!$M8835,0))</f>
        <v>0</v>
      </c>
    </row>
    <row r="8836" spans="14:15" x14ac:dyDescent="0.25">
      <c r="N8836" s="38">
        <f>IF(AND(Sheet2!$K8836=$B$1,Sheet2!$L8836=1),Sheet2!$I8836+Sheet2!$M8836,IF(Sheet2!$K8836=$B$1,Sheet2!$M8836,0))</f>
        <v>0</v>
      </c>
      <c r="O8836" s="38">
        <f>IF(AND(Sheet2!$K8836=$B$2,Sheet2!$L8836=1),Sheet2!$J8836+Sheet2!$M8836,IF(Sheet2!$K8836=$B$2,Sheet2!$M8836,0))</f>
        <v>0</v>
      </c>
    </row>
    <row r="8837" spans="14:15" x14ac:dyDescent="0.25">
      <c r="N8837" s="38">
        <f>IF(AND(Sheet2!$K8837=$B$1,Sheet2!$L8837=1),Sheet2!$I8837+Sheet2!$M8837,IF(Sheet2!$K8837=$B$1,Sheet2!$M8837,0))</f>
        <v>0</v>
      </c>
      <c r="O8837" s="38">
        <f>IF(AND(Sheet2!$K8837=$B$2,Sheet2!$L8837=1),Sheet2!$J8837+Sheet2!$M8837,IF(Sheet2!$K8837=$B$2,Sheet2!$M8837,0))</f>
        <v>0</v>
      </c>
    </row>
    <row r="8838" spans="14:15" x14ac:dyDescent="0.25">
      <c r="N8838" s="38">
        <f>IF(AND(Sheet2!$K8838=$B$1,Sheet2!$L8838=1),Sheet2!$I8838+Sheet2!$M8838,IF(Sheet2!$K8838=$B$1,Sheet2!$M8838,0))</f>
        <v>0</v>
      </c>
      <c r="O8838" s="38">
        <f>IF(AND(Sheet2!$K8838=$B$2,Sheet2!$L8838=1),Sheet2!$J8838+Sheet2!$M8838,IF(Sheet2!$K8838=$B$2,Sheet2!$M8838,0))</f>
        <v>0</v>
      </c>
    </row>
    <row r="8839" spans="14:15" x14ac:dyDescent="0.25">
      <c r="N8839" s="38">
        <f>IF(AND(Sheet2!$K8839=$B$1,Sheet2!$L8839=1),Sheet2!$I8839+Sheet2!$M8839,IF(Sheet2!$K8839=$B$1,Sheet2!$M8839,0))</f>
        <v>0</v>
      </c>
      <c r="O8839" s="38">
        <f>IF(AND(Sheet2!$K8839=$B$2,Sheet2!$L8839=1),Sheet2!$J8839+Sheet2!$M8839,IF(Sheet2!$K8839=$B$2,Sheet2!$M8839,0))</f>
        <v>0</v>
      </c>
    </row>
    <row r="8840" spans="14:15" x14ac:dyDescent="0.25">
      <c r="N8840" s="38">
        <f>IF(AND(Sheet2!$K8840=$B$1,Sheet2!$L8840=1),Sheet2!$I8840+Sheet2!$M8840,IF(Sheet2!$K8840=$B$1,Sheet2!$M8840,0))</f>
        <v>0</v>
      </c>
      <c r="O8840" s="38">
        <f>IF(AND(Sheet2!$K8840=$B$2,Sheet2!$L8840=1),Sheet2!$J8840+Sheet2!$M8840,IF(Sheet2!$K8840=$B$2,Sheet2!$M8840,0))</f>
        <v>0</v>
      </c>
    </row>
    <row r="8841" spans="14:15" x14ac:dyDescent="0.25">
      <c r="N8841" s="38">
        <f>IF(AND(Sheet2!$K8841=$B$1,Sheet2!$L8841=1),Sheet2!$I8841+Sheet2!$M8841,IF(Sheet2!$K8841=$B$1,Sheet2!$M8841,0))</f>
        <v>0</v>
      </c>
      <c r="O8841" s="38">
        <f>IF(AND(Sheet2!$K8841=$B$2,Sheet2!$L8841=1),Sheet2!$J8841+Sheet2!$M8841,IF(Sheet2!$K8841=$B$2,Sheet2!$M8841,0))</f>
        <v>0</v>
      </c>
    </row>
    <row r="8842" spans="14:15" x14ac:dyDescent="0.25">
      <c r="N8842" s="38">
        <f>IF(AND(Sheet2!$K8842=$B$1,Sheet2!$L8842=1),Sheet2!$I8842+Sheet2!$M8842,IF(Sheet2!$K8842=$B$1,Sheet2!$M8842,0))</f>
        <v>0</v>
      </c>
      <c r="O8842" s="38">
        <f>IF(AND(Sheet2!$K8842=$B$2,Sheet2!$L8842=1),Sheet2!$J8842+Sheet2!$M8842,IF(Sheet2!$K8842=$B$2,Sheet2!$M8842,0))</f>
        <v>0</v>
      </c>
    </row>
    <row r="8843" spans="14:15" x14ac:dyDescent="0.25">
      <c r="N8843" s="38">
        <f>IF(AND(Sheet2!$K8843=$B$1,Sheet2!$L8843=1),Sheet2!$I8843+Sheet2!$M8843,IF(Sheet2!$K8843=$B$1,Sheet2!$M8843,0))</f>
        <v>0</v>
      </c>
      <c r="O8843" s="38">
        <f>IF(AND(Sheet2!$K8843=$B$2,Sheet2!$L8843=1),Sheet2!$J8843+Sheet2!$M8843,IF(Sheet2!$K8843=$B$2,Sheet2!$M8843,0))</f>
        <v>0</v>
      </c>
    </row>
    <row r="8844" spans="14:15" x14ac:dyDescent="0.25">
      <c r="N8844" s="38">
        <f>IF(AND(Sheet2!$K8844=$B$1,Sheet2!$L8844=1),Sheet2!$I8844+Sheet2!$M8844,IF(Sheet2!$K8844=$B$1,Sheet2!$M8844,0))</f>
        <v>0</v>
      </c>
      <c r="O8844" s="38">
        <f>IF(AND(Sheet2!$K8844=$B$2,Sheet2!$L8844=1),Sheet2!$J8844+Sheet2!$M8844,IF(Sheet2!$K8844=$B$2,Sheet2!$M8844,0))</f>
        <v>0</v>
      </c>
    </row>
    <row r="8845" spans="14:15" x14ac:dyDescent="0.25">
      <c r="N8845" s="38">
        <f>IF(AND(Sheet2!$K8845=$B$1,Sheet2!$L8845=1),Sheet2!$I8845+Sheet2!$M8845,IF(Sheet2!$K8845=$B$1,Sheet2!$M8845,0))</f>
        <v>0</v>
      </c>
      <c r="O8845" s="38">
        <f>IF(AND(Sheet2!$K8845=$B$2,Sheet2!$L8845=1),Sheet2!$J8845+Sheet2!$M8845,IF(Sheet2!$K8845=$B$2,Sheet2!$M8845,0))</f>
        <v>0</v>
      </c>
    </row>
    <row r="8846" spans="14:15" x14ac:dyDescent="0.25">
      <c r="N8846" s="38">
        <f>IF(AND(Sheet2!$K8846=$B$1,Sheet2!$L8846=1),Sheet2!$I8846+Sheet2!$M8846,IF(Sheet2!$K8846=$B$1,Sheet2!$M8846,0))</f>
        <v>0</v>
      </c>
      <c r="O8846" s="38">
        <f>IF(AND(Sheet2!$K8846=$B$2,Sheet2!$L8846=1),Sheet2!$J8846+Sheet2!$M8846,IF(Sheet2!$K8846=$B$2,Sheet2!$M8846,0))</f>
        <v>0</v>
      </c>
    </row>
    <row r="8847" spans="14:15" x14ac:dyDescent="0.25">
      <c r="N8847" s="38">
        <f>IF(AND(Sheet2!$K8847=$B$1,Sheet2!$L8847=1),Sheet2!$I8847+Sheet2!$M8847,IF(Sheet2!$K8847=$B$1,Sheet2!$M8847,0))</f>
        <v>0</v>
      </c>
      <c r="O8847" s="38">
        <f>IF(AND(Sheet2!$K8847=$B$2,Sheet2!$L8847=1),Sheet2!$J8847+Sheet2!$M8847,IF(Sheet2!$K8847=$B$2,Sheet2!$M8847,0))</f>
        <v>0</v>
      </c>
    </row>
    <row r="8848" spans="14:15" x14ac:dyDescent="0.25">
      <c r="N8848" s="38">
        <f>IF(AND(Sheet2!$K8848=$B$1,Sheet2!$L8848=1),Sheet2!$I8848+Sheet2!$M8848,IF(Sheet2!$K8848=$B$1,Sheet2!$M8848,0))</f>
        <v>0</v>
      </c>
      <c r="O8848" s="38">
        <f>IF(AND(Sheet2!$K8848=$B$2,Sheet2!$L8848=1),Sheet2!$J8848+Sheet2!$M8848,IF(Sheet2!$K8848=$B$2,Sheet2!$M8848,0))</f>
        <v>0</v>
      </c>
    </row>
    <row r="8849" spans="14:15" x14ac:dyDescent="0.25">
      <c r="N8849" s="38">
        <f>IF(AND(Sheet2!$K8849=$B$1,Sheet2!$L8849=1),Sheet2!$I8849+Sheet2!$M8849,IF(Sheet2!$K8849=$B$1,Sheet2!$M8849,0))</f>
        <v>0</v>
      </c>
      <c r="O8849" s="38">
        <f>IF(AND(Sheet2!$K8849=$B$2,Sheet2!$L8849=1),Sheet2!$J8849+Sheet2!$M8849,IF(Sheet2!$K8849=$B$2,Sheet2!$M8849,0))</f>
        <v>0</v>
      </c>
    </row>
    <row r="8850" spans="14:15" x14ac:dyDescent="0.25">
      <c r="N8850" s="38">
        <f>IF(AND(Sheet2!$K8850=$B$1,Sheet2!$L8850=1),Sheet2!$I8850+Sheet2!$M8850,IF(Sheet2!$K8850=$B$1,Sheet2!$M8850,0))</f>
        <v>0</v>
      </c>
      <c r="O8850" s="38">
        <f>IF(AND(Sheet2!$K8850=$B$2,Sheet2!$L8850=1),Sheet2!$J8850+Sheet2!$M8850,IF(Sheet2!$K8850=$B$2,Sheet2!$M8850,0))</f>
        <v>0</v>
      </c>
    </row>
    <row r="8851" spans="14:15" x14ac:dyDescent="0.25">
      <c r="N8851" s="38">
        <f>IF(AND(Sheet2!$K8851=$B$1,Sheet2!$L8851=1),Sheet2!$I8851+Sheet2!$M8851,IF(Sheet2!$K8851=$B$1,Sheet2!$M8851,0))</f>
        <v>0</v>
      </c>
      <c r="O8851" s="38">
        <f>IF(AND(Sheet2!$K8851=$B$2,Sheet2!$L8851=1),Sheet2!$J8851+Sheet2!$M8851,IF(Sheet2!$K8851=$B$2,Sheet2!$M8851,0))</f>
        <v>0</v>
      </c>
    </row>
    <row r="8852" spans="14:15" x14ac:dyDescent="0.25">
      <c r="N8852" s="38">
        <f>IF(AND(Sheet2!$K8852=$B$1,Sheet2!$L8852=1),Sheet2!$I8852+Sheet2!$M8852,IF(Sheet2!$K8852=$B$1,Sheet2!$M8852,0))</f>
        <v>0</v>
      </c>
      <c r="O8852" s="38">
        <f>IF(AND(Sheet2!$K8852=$B$2,Sheet2!$L8852=1),Sheet2!$J8852+Sheet2!$M8852,IF(Sheet2!$K8852=$B$2,Sheet2!$M8852,0))</f>
        <v>0</v>
      </c>
    </row>
    <row r="8853" spans="14:15" x14ac:dyDescent="0.25">
      <c r="N8853" s="38">
        <f>IF(AND(Sheet2!$K8853=$B$1,Sheet2!$L8853=1),Sheet2!$I8853+Sheet2!$M8853,IF(Sheet2!$K8853=$B$1,Sheet2!$M8853,0))</f>
        <v>0</v>
      </c>
      <c r="O8853" s="38">
        <f>IF(AND(Sheet2!$K8853=$B$2,Sheet2!$L8853=1),Sheet2!$J8853+Sheet2!$M8853,IF(Sheet2!$K8853=$B$2,Sheet2!$M8853,0))</f>
        <v>0</v>
      </c>
    </row>
    <row r="8854" spans="14:15" x14ac:dyDescent="0.25">
      <c r="N8854" s="38">
        <f>IF(AND(Sheet2!$K8854=$B$1,Sheet2!$L8854=1),Sheet2!$I8854+Sheet2!$M8854,IF(Sheet2!$K8854=$B$1,Sheet2!$M8854,0))</f>
        <v>0</v>
      </c>
      <c r="O8854" s="38">
        <f>IF(AND(Sheet2!$K8854=$B$2,Sheet2!$L8854=1),Sheet2!$J8854+Sheet2!$M8854,IF(Sheet2!$K8854=$B$2,Sheet2!$M8854,0))</f>
        <v>0</v>
      </c>
    </row>
    <row r="8855" spans="14:15" x14ac:dyDescent="0.25">
      <c r="N8855" s="38">
        <f>IF(AND(Sheet2!$K8855=$B$1,Sheet2!$L8855=1),Sheet2!$I8855+Sheet2!$M8855,IF(Sheet2!$K8855=$B$1,Sheet2!$M8855,0))</f>
        <v>0</v>
      </c>
      <c r="O8855" s="38">
        <f>IF(AND(Sheet2!$K8855=$B$2,Sheet2!$L8855=1),Sheet2!$J8855+Sheet2!$M8855,IF(Sheet2!$K8855=$B$2,Sheet2!$M8855,0))</f>
        <v>0</v>
      </c>
    </row>
    <row r="8856" spans="14:15" x14ac:dyDescent="0.25">
      <c r="N8856" s="38">
        <f>IF(AND(Sheet2!$K8856=$B$1,Sheet2!$L8856=1),Sheet2!$I8856+Sheet2!$M8856,IF(Sheet2!$K8856=$B$1,Sheet2!$M8856,0))</f>
        <v>0</v>
      </c>
      <c r="O8856" s="38">
        <f>IF(AND(Sheet2!$K8856=$B$2,Sheet2!$L8856=1),Sheet2!$J8856+Sheet2!$M8856,IF(Sheet2!$K8856=$B$2,Sheet2!$M8856,0))</f>
        <v>0</v>
      </c>
    </row>
    <row r="8857" spans="14:15" x14ac:dyDescent="0.25">
      <c r="N8857" s="38">
        <f>IF(AND(Sheet2!$K8857=$B$1,Sheet2!$L8857=1),Sheet2!$I8857+Sheet2!$M8857,IF(Sheet2!$K8857=$B$1,Sheet2!$M8857,0))</f>
        <v>0</v>
      </c>
      <c r="O8857" s="38">
        <f>IF(AND(Sheet2!$K8857=$B$2,Sheet2!$L8857=1),Sheet2!$J8857+Sheet2!$M8857,IF(Sheet2!$K8857=$B$2,Sheet2!$M8857,0))</f>
        <v>0</v>
      </c>
    </row>
    <row r="8858" spans="14:15" x14ac:dyDescent="0.25">
      <c r="N8858" s="38">
        <f>IF(AND(Sheet2!$K8858=$B$1,Sheet2!$L8858=1),Sheet2!$I8858+Sheet2!$M8858,IF(Sheet2!$K8858=$B$1,Sheet2!$M8858,0))</f>
        <v>0</v>
      </c>
      <c r="O8858" s="38">
        <f>IF(AND(Sheet2!$K8858=$B$2,Sheet2!$L8858=1),Sheet2!$J8858+Sheet2!$M8858,IF(Sheet2!$K8858=$B$2,Sheet2!$M8858,0))</f>
        <v>0</v>
      </c>
    </row>
    <row r="8859" spans="14:15" x14ac:dyDescent="0.25">
      <c r="N8859" s="38">
        <f>IF(AND(Sheet2!$K8859=$B$1,Sheet2!$L8859=1),Sheet2!$I8859+Sheet2!$M8859,IF(Sheet2!$K8859=$B$1,Sheet2!$M8859,0))</f>
        <v>0</v>
      </c>
      <c r="O8859" s="38">
        <f>IF(AND(Sheet2!$K8859=$B$2,Sheet2!$L8859=1),Sheet2!$J8859+Sheet2!$M8859,IF(Sheet2!$K8859=$B$2,Sheet2!$M8859,0))</f>
        <v>0</v>
      </c>
    </row>
    <row r="8860" spans="14:15" x14ac:dyDescent="0.25">
      <c r="N8860" s="38">
        <f>IF(AND(Sheet2!$K8860=$B$1,Sheet2!$L8860=1),Sheet2!$I8860+Sheet2!$M8860,IF(Sheet2!$K8860=$B$1,Sheet2!$M8860,0))</f>
        <v>0</v>
      </c>
      <c r="O8860" s="38">
        <f>IF(AND(Sheet2!$K8860=$B$2,Sheet2!$L8860=1),Sheet2!$J8860+Sheet2!$M8860,IF(Sheet2!$K8860=$B$2,Sheet2!$M8860,0))</f>
        <v>0</v>
      </c>
    </row>
    <row r="8861" spans="14:15" x14ac:dyDescent="0.25">
      <c r="N8861" s="38">
        <f>IF(AND(Sheet2!$K8861=$B$1,Sheet2!$L8861=1),Sheet2!$I8861+Sheet2!$M8861,IF(Sheet2!$K8861=$B$1,Sheet2!$M8861,0))</f>
        <v>0</v>
      </c>
      <c r="O8861" s="38">
        <f>IF(AND(Sheet2!$K8861=$B$2,Sheet2!$L8861=1),Sheet2!$J8861+Sheet2!$M8861,IF(Sheet2!$K8861=$B$2,Sheet2!$M8861,0))</f>
        <v>0</v>
      </c>
    </row>
    <row r="8862" spans="14:15" x14ac:dyDescent="0.25">
      <c r="N8862" s="38">
        <f>IF(AND(Sheet2!$K8862=$B$1,Sheet2!$L8862=1),Sheet2!$I8862+Sheet2!$M8862,IF(Sheet2!$K8862=$B$1,Sheet2!$M8862,0))</f>
        <v>0</v>
      </c>
      <c r="O8862" s="38">
        <f>IF(AND(Sheet2!$K8862=$B$2,Sheet2!$L8862=1),Sheet2!$J8862+Sheet2!$M8862,IF(Sheet2!$K8862=$B$2,Sheet2!$M8862,0))</f>
        <v>0</v>
      </c>
    </row>
    <row r="8863" spans="14:15" x14ac:dyDescent="0.25">
      <c r="N8863" s="38">
        <f>IF(AND(Sheet2!$K8863=$B$1,Sheet2!$L8863=1),Sheet2!$I8863+Sheet2!$M8863,IF(Sheet2!$K8863=$B$1,Sheet2!$M8863,0))</f>
        <v>0</v>
      </c>
      <c r="O8863" s="38">
        <f>IF(AND(Sheet2!$K8863=$B$2,Sheet2!$L8863=1),Sheet2!$J8863+Sheet2!$M8863,IF(Sheet2!$K8863=$B$2,Sheet2!$M8863,0))</f>
        <v>0</v>
      </c>
    </row>
    <row r="8864" spans="14:15" x14ac:dyDescent="0.25">
      <c r="N8864" s="38">
        <f>IF(AND(Sheet2!$K8864=$B$1,Sheet2!$L8864=1),Sheet2!$I8864+Sheet2!$M8864,IF(Sheet2!$K8864=$B$1,Sheet2!$M8864,0))</f>
        <v>0</v>
      </c>
      <c r="O8864" s="38">
        <f>IF(AND(Sheet2!$K8864=$B$2,Sheet2!$L8864=1),Sheet2!$J8864+Sheet2!$M8864,IF(Sheet2!$K8864=$B$2,Sheet2!$M8864,0))</f>
        <v>0</v>
      </c>
    </row>
    <row r="8865" spans="14:15" x14ac:dyDescent="0.25">
      <c r="N8865" s="38">
        <f>IF(AND(Sheet2!$K8865=$B$1,Sheet2!$L8865=1),Sheet2!$I8865+Sheet2!$M8865,IF(Sheet2!$K8865=$B$1,Sheet2!$M8865,0))</f>
        <v>0</v>
      </c>
      <c r="O8865" s="38">
        <f>IF(AND(Sheet2!$K8865=$B$2,Sheet2!$L8865=1),Sheet2!$J8865+Sheet2!$M8865,IF(Sheet2!$K8865=$B$2,Sheet2!$M8865,0))</f>
        <v>0</v>
      </c>
    </row>
    <row r="8866" spans="14:15" x14ac:dyDescent="0.25">
      <c r="N8866" s="38">
        <f>IF(AND(Sheet2!$K8866=$B$1,Sheet2!$L8866=1),Sheet2!$I8866+Sheet2!$M8866,IF(Sheet2!$K8866=$B$1,Sheet2!$M8866,0))</f>
        <v>0</v>
      </c>
      <c r="O8866" s="38">
        <f>IF(AND(Sheet2!$K8866=$B$2,Sheet2!$L8866=1),Sheet2!$J8866+Sheet2!$M8866,IF(Sheet2!$K8866=$B$2,Sheet2!$M8866,0))</f>
        <v>0</v>
      </c>
    </row>
    <row r="8867" spans="14:15" x14ac:dyDescent="0.25">
      <c r="N8867" s="38">
        <f>IF(AND(Sheet2!$K8867=$B$1,Sheet2!$L8867=1),Sheet2!$I8867+Sheet2!$M8867,IF(Sheet2!$K8867=$B$1,Sheet2!$M8867,0))</f>
        <v>0</v>
      </c>
      <c r="O8867" s="38">
        <f>IF(AND(Sheet2!$K8867=$B$2,Sheet2!$L8867=1),Sheet2!$J8867+Sheet2!$M8867,IF(Sheet2!$K8867=$B$2,Sheet2!$M8867,0))</f>
        <v>0</v>
      </c>
    </row>
    <row r="8868" spans="14:15" x14ac:dyDescent="0.25">
      <c r="N8868" s="38">
        <f>IF(AND(Sheet2!$K8868=$B$1,Sheet2!$L8868=1),Sheet2!$I8868+Sheet2!$M8868,IF(Sheet2!$K8868=$B$1,Sheet2!$M8868,0))</f>
        <v>0</v>
      </c>
      <c r="O8868" s="38">
        <f>IF(AND(Sheet2!$K8868=$B$2,Sheet2!$L8868=1),Sheet2!$J8868+Sheet2!$M8868,IF(Sheet2!$K8868=$B$2,Sheet2!$M8868,0))</f>
        <v>0</v>
      </c>
    </row>
    <row r="8869" spans="14:15" x14ac:dyDescent="0.25">
      <c r="N8869" s="38">
        <f>IF(AND(Sheet2!$K8869=$B$1,Sheet2!$L8869=1),Sheet2!$I8869+Sheet2!$M8869,IF(Sheet2!$K8869=$B$1,Sheet2!$M8869,0))</f>
        <v>0</v>
      </c>
      <c r="O8869" s="38">
        <f>IF(AND(Sheet2!$K8869=$B$2,Sheet2!$L8869=1),Sheet2!$J8869+Sheet2!$M8869,IF(Sheet2!$K8869=$B$2,Sheet2!$M8869,0))</f>
        <v>0</v>
      </c>
    </row>
    <row r="8870" spans="14:15" x14ac:dyDescent="0.25">
      <c r="N8870" s="38">
        <f>IF(AND(Sheet2!$K8870=$B$1,Sheet2!$L8870=1),Sheet2!$I8870+Sheet2!$M8870,IF(Sheet2!$K8870=$B$1,Sheet2!$M8870,0))</f>
        <v>0</v>
      </c>
      <c r="O8870" s="38">
        <f>IF(AND(Sheet2!$K8870=$B$2,Sheet2!$L8870=1),Sheet2!$J8870+Sheet2!$M8870,IF(Sheet2!$K8870=$B$2,Sheet2!$M8870,0))</f>
        <v>0</v>
      </c>
    </row>
    <row r="8871" spans="14:15" x14ac:dyDescent="0.25">
      <c r="N8871" s="38">
        <f>IF(AND(Sheet2!$K8871=$B$1,Sheet2!$L8871=1),Sheet2!$I8871+Sheet2!$M8871,IF(Sheet2!$K8871=$B$1,Sheet2!$M8871,0))</f>
        <v>0</v>
      </c>
      <c r="O8871" s="38">
        <f>IF(AND(Sheet2!$K8871=$B$2,Sheet2!$L8871=1),Sheet2!$J8871+Sheet2!$M8871,IF(Sheet2!$K8871=$B$2,Sheet2!$M8871,0))</f>
        <v>0</v>
      </c>
    </row>
    <row r="8872" spans="14:15" x14ac:dyDescent="0.25">
      <c r="N8872" s="38">
        <f>IF(AND(Sheet2!$K8872=$B$1,Sheet2!$L8872=1),Sheet2!$I8872+Sheet2!$M8872,IF(Sheet2!$K8872=$B$1,Sheet2!$M8872,0))</f>
        <v>0</v>
      </c>
      <c r="O8872" s="38">
        <f>IF(AND(Sheet2!$K8872=$B$2,Sheet2!$L8872=1),Sheet2!$J8872+Sheet2!$M8872,IF(Sheet2!$K8872=$B$2,Sheet2!$M8872,0))</f>
        <v>0</v>
      </c>
    </row>
    <row r="8873" spans="14:15" x14ac:dyDescent="0.25">
      <c r="N8873" s="38">
        <f>IF(AND(Sheet2!$K8873=$B$1,Sheet2!$L8873=1),Sheet2!$I8873+Sheet2!$M8873,IF(Sheet2!$K8873=$B$1,Sheet2!$M8873,0))</f>
        <v>0</v>
      </c>
      <c r="O8873" s="38">
        <f>IF(AND(Sheet2!$K8873=$B$2,Sheet2!$L8873=1),Sheet2!$J8873+Sheet2!$M8873,IF(Sheet2!$K8873=$B$2,Sheet2!$M8873,0))</f>
        <v>0</v>
      </c>
    </row>
    <row r="8874" spans="14:15" x14ac:dyDescent="0.25">
      <c r="N8874" s="38">
        <f>IF(AND(Sheet2!$K8874=$B$1,Sheet2!$L8874=1),Sheet2!$I8874+Sheet2!$M8874,IF(Sheet2!$K8874=$B$1,Sheet2!$M8874,0))</f>
        <v>0</v>
      </c>
      <c r="O8874" s="38">
        <f>IF(AND(Sheet2!$K8874=$B$2,Sheet2!$L8874=1),Sheet2!$J8874+Sheet2!$M8874,IF(Sheet2!$K8874=$B$2,Sheet2!$M8874,0))</f>
        <v>0</v>
      </c>
    </row>
    <row r="8875" spans="14:15" x14ac:dyDescent="0.25">
      <c r="N8875" s="38">
        <f>IF(AND(Sheet2!$K8875=$B$1,Sheet2!$L8875=1),Sheet2!$I8875+Sheet2!$M8875,IF(Sheet2!$K8875=$B$1,Sheet2!$M8875,0))</f>
        <v>0</v>
      </c>
      <c r="O8875" s="38">
        <f>IF(AND(Sheet2!$K8875=$B$2,Sheet2!$L8875=1),Sheet2!$J8875+Sheet2!$M8875,IF(Sheet2!$K8875=$B$2,Sheet2!$M8875,0))</f>
        <v>0</v>
      </c>
    </row>
    <row r="8876" spans="14:15" x14ac:dyDescent="0.25">
      <c r="N8876" s="38">
        <f>IF(AND(Sheet2!$K8876=$B$1,Sheet2!$L8876=1),Sheet2!$I8876+Sheet2!$M8876,IF(Sheet2!$K8876=$B$1,Sheet2!$M8876,0))</f>
        <v>0</v>
      </c>
      <c r="O8876" s="38">
        <f>IF(AND(Sheet2!$K8876=$B$2,Sheet2!$L8876=1),Sheet2!$J8876+Sheet2!$M8876,IF(Sheet2!$K8876=$B$2,Sheet2!$M8876,0))</f>
        <v>0</v>
      </c>
    </row>
    <row r="8877" spans="14:15" x14ac:dyDescent="0.25">
      <c r="N8877" s="38">
        <f>IF(AND(Sheet2!$K8877=$B$1,Sheet2!$L8877=1),Sheet2!$I8877+Sheet2!$M8877,IF(Sheet2!$K8877=$B$1,Sheet2!$M8877,0))</f>
        <v>0</v>
      </c>
      <c r="O8877" s="38">
        <f>IF(AND(Sheet2!$K8877=$B$2,Sheet2!$L8877=1),Sheet2!$J8877+Sheet2!$M8877,IF(Sheet2!$K8877=$B$2,Sheet2!$M8877,0))</f>
        <v>0</v>
      </c>
    </row>
    <row r="8878" spans="14:15" x14ac:dyDescent="0.25">
      <c r="N8878" s="38">
        <f>IF(AND(Sheet2!$K8878=$B$1,Sheet2!$L8878=1),Sheet2!$I8878+Sheet2!$M8878,IF(Sheet2!$K8878=$B$1,Sheet2!$M8878,0))</f>
        <v>0</v>
      </c>
      <c r="O8878" s="38">
        <f>IF(AND(Sheet2!$K8878=$B$2,Sheet2!$L8878=1),Sheet2!$J8878+Sheet2!$M8878,IF(Sheet2!$K8878=$B$2,Sheet2!$M8878,0))</f>
        <v>0</v>
      </c>
    </row>
    <row r="8879" spans="14:15" x14ac:dyDescent="0.25">
      <c r="N8879" s="38">
        <f>IF(AND(Sheet2!$K8879=$B$1,Sheet2!$L8879=1),Sheet2!$I8879+Sheet2!$M8879,IF(Sheet2!$K8879=$B$1,Sheet2!$M8879,0))</f>
        <v>0</v>
      </c>
      <c r="O8879" s="38">
        <f>IF(AND(Sheet2!$K8879=$B$2,Sheet2!$L8879=1),Sheet2!$J8879+Sheet2!$M8879,IF(Sheet2!$K8879=$B$2,Sheet2!$M8879,0))</f>
        <v>0</v>
      </c>
    </row>
    <row r="8880" spans="14:15" x14ac:dyDescent="0.25">
      <c r="N8880" s="38">
        <f>IF(AND(Sheet2!$K8880=$B$1,Sheet2!$L8880=1),Sheet2!$I8880+Sheet2!$M8880,IF(Sheet2!$K8880=$B$1,Sheet2!$M8880,0))</f>
        <v>0</v>
      </c>
      <c r="O8880" s="38">
        <f>IF(AND(Sheet2!$K8880=$B$2,Sheet2!$L8880=1),Sheet2!$J8880+Sheet2!$M8880,IF(Sheet2!$K8880=$B$2,Sheet2!$M8880,0))</f>
        <v>0</v>
      </c>
    </row>
    <row r="8881" spans="14:15" x14ac:dyDescent="0.25">
      <c r="N8881" s="38">
        <f>IF(AND(Sheet2!$K8881=$B$1,Sheet2!$L8881=1),Sheet2!$I8881+Sheet2!$M8881,IF(Sheet2!$K8881=$B$1,Sheet2!$M8881,0))</f>
        <v>0</v>
      </c>
      <c r="O8881" s="38">
        <f>IF(AND(Sheet2!$K8881=$B$2,Sheet2!$L8881=1),Sheet2!$J8881+Sheet2!$M8881,IF(Sheet2!$K8881=$B$2,Sheet2!$M8881,0))</f>
        <v>0</v>
      </c>
    </row>
    <row r="8882" spans="14:15" x14ac:dyDescent="0.25">
      <c r="N8882" s="38">
        <f>IF(AND(Sheet2!$K8882=$B$1,Sheet2!$L8882=1),Sheet2!$I8882+Sheet2!$M8882,IF(Sheet2!$K8882=$B$1,Sheet2!$M8882,0))</f>
        <v>0</v>
      </c>
      <c r="O8882" s="38">
        <f>IF(AND(Sheet2!$K8882=$B$2,Sheet2!$L8882=1),Sheet2!$J8882+Sheet2!$M8882,IF(Sheet2!$K8882=$B$2,Sheet2!$M8882,0))</f>
        <v>0</v>
      </c>
    </row>
    <row r="8883" spans="14:15" x14ac:dyDescent="0.25">
      <c r="N8883" s="38">
        <f>IF(AND(Sheet2!$K8883=$B$1,Sheet2!$L8883=1),Sheet2!$I8883+Sheet2!$M8883,IF(Sheet2!$K8883=$B$1,Sheet2!$M8883,0))</f>
        <v>0</v>
      </c>
      <c r="O8883" s="38">
        <f>IF(AND(Sheet2!$K8883=$B$2,Sheet2!$L8883=1),Sheet2!$J8883+Sheet2!$M8883,IF(Sheet2!$K8883=$B$2,Sheet2!$M8883,0))</f>
        <v>0</v>
      </c>
    </row>
    <row r="8884" spans="14:15" x14ac:dyDescent="0.25">
      <c r="N8884" s="38">
        <f>IF(AND(Sheet2!$K8884=$B$1,Sheet2!$L8884=1),Sheet2!$I8884+Sheet2!$M8884,IF(Sheet2!$K8884=$B$1,Sheet2!$M8884,0))</f>
        <v>0</v>
      </c>
      <c r="O8884" s="38">
        <f>IF(AND(Sheet2!$K8884=$B$2,Sheet2!$L8884=1),Sheet2!$J8884+Sheet2!$M8884,IF(Sheet2!$K8884=$B$2,Sheet2!$M8884,0))</f>
        <v>0</v>
      </c>
    </row>
    <row r="8885" spans="14:15" x14ac:dyDescent="0.25">
      <c r="N8885" s="38">
        <f>IF(AND(Sheet2!$K8885=$B$1,Sheet2!$L8885=1),Sheet2!$I8885+Sheet2!$M8885,IF(Sheet2!$K8885=$B$1,Sheet2!$M8885,0))</f>
        <v>0</v>
      </c>
      <c r="O8885" s="38">
        <f>IF(AND(Sheet2!$K8885=$B$2,Sheet2!$L8885=1),Sheet2!$J8885+Sheet2!$M8885,IF(Sheet2!$K8885=$B$2,Sheet2!$M8885,0))</f>
        <v>0</v>
      </c>
    </row>
    <row r="8886" spans="14:15" x14ac:dyDescent="0.25">
      <c r="N8886" s="38">
        <f>IF(AND(Sheet2!$K8886=$B$1,Sheet2!$L8886=1),Sheet2!$I8886+Sheet2!$M8886,IF(Sheet2!$K8886=$B$1,Sheet2!$M8886,0))</f>
        <v>0</v>
      </c>
      <c r="O8886" s="38">
        <f>IF(AND(Sheet2!$K8886=$B$2,Sheet2!$L8886=1),Sheet2!$J8886+Sheet2!$M8886,IF(Sheet2!$K8886=$B$2,Sheet2!$M8886,0))</f>
        <v>0</v>
      </c>
    </row>
    <row r="8887" spans="14:15" x14ac:dyDescent="0.25">
      <c r="N8887" s="38">
        <f>IF(AND(Sheet2!$K8887=$B$1,Sheet2!$L8887=1),Sheet2!$I8887+Sheet2!$M8887,IF(Sheet2!$K8887=$B$1,Sheet2!$M8887,0))</f>
        <v>0</v>
      </c>
      <c r="O8887" s="38">
        <f>IF(AND(Sheet2!$K8887=$B$2,Sheet2!$L8887=1),Sheet2!$J8887+Sheet2!$M8887,IF(Sheet2!$K8887=$B$2,Sheet2!$M8887,0))</f>
        <v>0</v>
      </c>
    </row>
    <row r="8888" spans="14:15" x14ac:dyDescent="0.25">
      <c r="N8888" s="38">
        <f>IF(AND(Sheet2!$K8888=$B$1,Sheet2!$L8888=1),Sheet2!$I8888+Sheet2!$M8888,IF(Sheet2!$K8888=$B$1,Sheet2!$M8888,0))</f>
        <v>0</v>
      </c>
      <c r="O8888" s="38">
        <f>IF(AND(Sheet2!$K8888=$B$2,Sheet2!$L8888=1),Sheet2!$J8888+Sheet2!$M8888,IF(Sheet2!$K8888=$B$2,Sheet2!$M8888,0))</f>
        <v>0</v>
      </c>
    </row>
    <row r="8889" spans="14:15" x14ac:dyDescent="0.25">
      <c r="N8889" s="38">
        <f>IF(AND(Sheet2!$K8889=$B$1,Sheet2!$L8889=1),Sheet2!$I8889+Sheet2!$M8889,IF(Sheet2!$K8889=$B$1,Sheet2!$M8889,0))</f>
        <v>0</v>
      </c>
      <c r="O8889" s="38">
        <f>IF(AND(Sheet2!$K8889=$B$2,Sheet2!$L8889=1),Sheet2!$J8889+Sheet2!$M8889,IF(Sheet2!$K8889=$B$2,Sheet2!$M8889,0))</f>
        <v>0</v>
      </c>
    </row>
    <row r="8890" spans="14:15" x14ac:dyDescent="0.25">
      <c r="N8890" s="38">
        <f>IF(AND(Sheet2!$K8890=$B$1,Sheet2!$L8890=1),Sheet2!$I8890+Sheet2!$M8890,IF(Sheet2!$K8890=$B$1,Sheet2!$M8890,0))</f>
        <v>0</v>
      </c>
      <c r="O8890" s="38">
        <f>IF(AND(Sheet2!$K8890=$B$2,Sheet2!$L8890=1),Sheet2!$J8890+Sheet2!$M8890,IF(Sheet2!$K8890=$B$2,Sheet2!$M8890,0))</f>
        <v>0</v>
      </c>
    </row>
    <row r="8891" spans="14:15" x14ac:dyDescent="0.25">
      <c r="N8891" s="38">
        <f>IF(AND(Sheet2!$K8891=$B$1,Sheet2!$L8891=1),Sheet2!$I8891+Sheet2!$M8891,IF(Sheet2!$K8891=$B$1,Sheet2!$M8891,0))</f>
        <v>0</v>
      </c>
      <c r="O8891" s="38">
        <f>IF(AND(Sheet2!$K8891=$B$2,Sheet2!$L8891=1),Sheet2!$J8891+Sheet2!$M8891,IF(Sheet2!$K8891=$B$2,Sheet2!$M8891,0))</f>
        <v>0</v>
      </c>
    </row>
    <row r="8892" spans="14:15" x14ac:dyDescent="0.25">
      <c r="N8892" s="38">
        <f>IF(AND(Sheet2!$K8892=$B$1,Sheet2!$L8892=1),Sheet2!$I8892+Sheet2!$M8892,IF(Sheet2!$K8892=$B$1,Sheet2!$M8892,0))</f>
        <v>0</v>
      </c>
      <c r="O8892" s="38">
        <f>IF(AND(Sheet2!$K8892=$B$2,Sheet2!$L8892=1),Sheet2!$J8892+Sheet2!$M8892,IF(Sheet2!$K8892=$B$2,Sheet2!$M8892,0))</f>
        <v>0</v>
      </c>
    </row>
    <row r="8893" spans="14:15" x14ac:dyDescent="0.25">
      <c r="N8893" s="38">
        <f>IF(AND(Sheet2!$K8893=$B$1,Sheet2!$L8893=1),Sheet2!$I8893+Sheet2!$M8893,IF(Sheet2!$K8893=$B$1,Sheet2!$M8893,0))</f>
        <v>0</v>
      </c>
      <c r="O8893" s="38">
        <f>IF(AND(Sheet2!$K8893=$B$2,Sheet2!$L8893=1),Sheet2!$J8893+Sheet2!$M8893,IF(Sheet2!$K8893=$B$2,Sheet2!$M8893,0))</f>
        <v>0</v>
      </c>
    </row>
    <row r="8894" spans="14:15" x14ac:dyDescent="0.25">
      <c r="N8894" s="38">
        <f>IF(AND(Sheet2!$K8894=$B$1,Sheet2!$L8894=1),Sheet2!$I8894+Sheet2!$M8894,IF(Sheet2!$K8894=$B$1,Sheet2!$M8894,0))</f>
        <v>0</v>
      </c>
      <c r="O8894" s="38">
        <f>IF(AND(Sheet2!$K8894=$B$2,Sheet2!$L8894=1),Sheet2!$J8894+Sheet2!$M8894,IF(Sheet2!$K8894=$B$2,Sheet2!$M8894,0))</f>
        <v>0</v>
      </c>
    </row>
    <row r="8895" spans="14:15" x14ac:dyDescent="0.25">
      <c r="N8895" s="38">
        <f>IF(AND(Sheet2!$K8895=$B$1,Sheet2!$L8895=1),Sheet2!$I8895+Sheet2!$M8895,IF(Sheet2!$K8895=$B$1,Sheet2!$M8895,0))</f>
        <v>0</v>
      </c>
      <c r="O8895" s="38">
        <f>IF(AND(Sheet2!$K8895=$B$2,Sheet2!$L8895=1),Sheet2!$J8895+Sheet2!$M8895,IF(Sheet2!$K8895=$B$2,Sheet2!$M8895,0))</f>
        <v>0</v>
      </c>
    </row>
    <row r="8896" spans="14:15" x14ac:dyDescent="0.25">
      <c r="N8896" s="38">
        <f>IF(AND(Sheet2!$K8896=$B$1,Sheet2!$L8896=1),Sheet2!$I8896+Sheet2!$M8896,IF(Sheet2!$K8896=$B$1,Sheet2!$M8896,0))</f>
        <v>0</v>
      </c>
      <c r="O8896" s="38">
        <f>IF(AND(Sheet2!$K8896=$B$2,Sheet2!$L8896=1),Sheet2!$J8896+Sheet2!$M8896,IF(Sheet2!$K8896=$B$2,Sheet2!$M8896,0))</f>
        <v>0</v>
      </c>
    </row>
    <row r="8897" spans="14:15" x14ac:dyDescent="0.25">
      <c r="N8897" s="38">
        <f>IF(AND(Sheet2!$K8897=$B$1,Sheet2!$L8897=1),Sheet2!$I8897+Sheet2!$M8897,IF(Sheet2!$K8897=$B$1,Sheet2!$M8897,0))</f>
        <v>0</v>
      </c>
      <c r="O8897" s="38">
        <f>IF(AND(Sheet2!$K8897=$B$2,Sheet2!$L8897=1),Sheet2!$J8897+Sheet2!$M8897,IF(Sheet2!$K8897=$B$2,Sheet2!$M8897,0))</f>
        <v>0</v>
      </c>
    </row>
    <row r="8898" spans="14:15" x14ac:dyDescent="0.25">
      <c r="N8898" s="38">
        <f>IF(AND(Sheet2!$K8898=$B$1,Sheet2!$L8898=1),Sheet2!$I8898+Sheet2!$M8898,IF(Sheet2!$K8898=$B$1,Sheet2!$M8898,0))</f>
        <v>0</v>
      </c>
      <c r="O8898" s="38">
        <f>IF(AND(Sheet2!$K8898=$B$2,Sheet2!$L8898=1),Sheet2!$J8898+Sheet2!$M8898,IF(Sheet2!$K8898=$B$2,Sheet2!$M8898,0))</f>
        <v>0</v>
      </c>
    </row>
    <row r="8899" spans="14:15" x14ac:dyDescent="0.25">
      <c r="N8899" s="38">
        <f>IF(AND(Sheet2!$K8899=$B$1,Sheet2!$L8899=1),Sheet2!$I8899+Sheet2!$M8899,IF(Sheet2!$K8899=$B$1,Sheet2!$M8899,0))</f>
        <v>0</v>
      </c>
      <c r="O8899" s="38">
        <f>IF(AND(Sheet2!$K8899=$B$2,Sheet2!$L8899=1),Sheet2!$J8899+Sheet2!$M8899,IF(Sheet2!$K8899=$B$2,Sheet2!$M8899,0))</f>
        <v>0</v>
      </c>
    </row>
    <row r="8900" spans="14:15" x14ac:dyDescent="0.25">
      <c r="N8900" s="38">
        <f>IF(AND(Sheet2!$K8900=$B$1,Sheet2!$L8900=1),Sheet2!$I8900+Sheet2!$M8900,IF(Sheet2!$K8900=$B$1,Sheet2!$M8900,0))</f>
        <v>0</v>
      </c>
      <c r="O8900" s="38">
        <f>IF(AND(Sheet2!$K8900=$B$2,Sheet2!$L8900=1),Sheet2!$J8900+Sheet2!$M8900,IF(Sheet2!$K8900=$B$2,Sheet2!$M8900,0))</f>
        <v>0</v>
      </c>
    </row>
    <row r="8901" spans="14:15" x14ac:dyDescent="0.25">
      <c r="N8901" s="38">
        <f>IF(AND(Sheet2!$K8901=$B$1,Sheet2!$L8901=1),Sheet2!$I8901+Sheet2!$M8901,IF(Sheet2!$K8901=$B$1,Sheet2!$M8901,0))</f>
        <v>0</v>
      </c>
      <c r="O8901" s="38">
        <f>IF(AND(Sheet2!$K8901=$B$2,Sheet2!$L8901=1),Sheet2!$J8901+Sheet2!$M8901,IF(Sheet2!$K8901=$B$2,Sheet2!$M8901,0))</f>
        <v>0</v>
      </c>
    </row>
    <row r="8902" spans="14:15" x14ac:dyDescent="0.25">
      <c r="N8902" s="38">
        <f>IF(AND(Sheet2!$K8902=$B$1,Sheet2!$L8902=1),Sheet2!$I8902+Sheet2!$M8902,IF(Sheet2!$K8902=$B$1,Sheet2!$M8902,0))</f>
        <v>0</v>
      </c>
      <c r="O8902" s="38">
        <f>IF(AND(Sheet2!$K8902=$B$2,Sheet2!$L8902=1),Sheet2!$J8902+Sheet2!$M8902,IF(Sheet2!$K8902=$B$2,Sheet2!$M8902,0))</f>
        <v>0</v>
      </c>
    </row>
    <row r="8903" spans="14:15" x14ac:dyDescent="0.25">
      <c r="N8903" s="38">
        <f>IF(AND(Sheet2!$K8903=$B$1,Sheet2!$L8903=1),Sheet2!$I8903+Sheet2!$M8903,IF(Sheet2!$K8903=$B$1,Sheet2!$M8903,0))</f>
        <v>0</v>
      </c>
      <c r="O8903" s="38">
        <f>IF(AND(Sheet2!$K8903=$B$2,Sheet2!$L8903=1),Sheet2!$J8903+Sheet2!$M8903,IF(Sheet2!$K8903=$B$2,Sheet2!$M8903,0))</f>
        <v>0</v>
      </c>
    </row>
    <row r="8904" spans="14:15" x14ac:dyDescent="0.25">
      <c r="N8904" s="38">
        <f>IF(AND(Sheet2!$K8904=$B$1,Sheet2!$L8904=1),Sheet2!$I8904+Sheet2!$M8904,IF(Sheet2!$K8904=$B$1,Sheet2!$M8904,0))</f>
        <v>0</v>
      </c>
      <c r="O8904" s="38">
        <f>IF(AND(Sheet2!$K8904=$B$2,Sheet2!$L8904=1),Sheet2!$J8904+Sheet2!$M8904,IF(Sheet2!$K8904=$B$2,Sheet2!$M8904,0))</f>
        <v>0</v>
      </c>
    </row>
    <row r="8905" spans="14:15" x14ac:dyDescent="0.25">
      <c r="N8905" s="38">
        <f>IF(AND(Sheet2!$K8905=$B$1,Sheet2!$L8905=1),Sheet2!$I8905+Sheet2!$M8905,IF(Sheet2!$K8905=$B$1,Sheet2!$M8905,0))</f>
        <v>0</v>
      </c>
      <c r="O8905" s="38">
        <f>IF(AND(Sheet2!$K8905=$B$2,Sheet2!$L8905=1),Sheet2!$J8905+Sheet2!$M8905,IF(Sheet2!$K8905=$B$2,Sheet2!$M8905,0))</f>
        <v>0</v>
      </c>
    </row>
    <row r="8906" spans="14:15" x14ac:dyDescent="0.25">
      <c r="N8906" s="38">
        <f>IF(AND(Sheet2!$K8906=$B$1,Sheet2!$L8906=1),Sheet2!$I8906+Sheet2!$M8906,IF(Sheet2!$K8906=$B$1,Sheet2!$M8906,0))</f>
        <v>0</v>
      </c>
      <c r="O8906" s="38">
        <f>IF(AND(Sheet2!$K8906=$B$2,Sheet2!$L8906=1),Sheet2!$J8906+Sheet2!$M8906,IF(Sheet2!$K8906=$B$2,Sheet2!$M8906,0))</f>
        <v>0</v>
      </c>
    </row>
    <row r="8907" spans="14:15" x14ac:dyDescent="0.25">
      <c r="N8907" s="38">
        <f>IF(AND(Sheet2!$K8907=$B$1,Sheet2!$L8907=1),Sheet2!$I8907+Sheet2!$M8907,IF(Sheet2!$K8907=$B$1,Sheet2!$M8907,0))</f>
        <v>0</v>
      </c>
      <c r="O8907" s="38">
        <f>IF(AND(Sheet2!$K8907=$B$2,Sheet2!$L8907=1),Sheet2!$J8907+Sheet2!$M8907,IF(Sheet2!$K8907=$B$2,Sheet2!$M8907,0))</f>
        <v>0</v>
      </c>
    </row>
    <row r="8908" spans="14:15" x14ac:dyDescent="0.25">
      <c r="N8908" s="38">
        <f>IF(AND(Sheet2!$K8908=$B$1,Sheet2!$L8908=1),Sheet2!$I8908+Sheet2!$M8908,IF(Sheet2!$K8908=$B$1,Sheet2!$M8908,0))</f>
        <v>0</v>
      </c>
      <c r="O8908" s="38">
        <f>IF(AND(Sheet2!$K8908=$B$2,Sheet2!$L8908=1),Sheet2!$J8908+Sheet2!$M8908,IF(Sheet2!$K8908=$B$2,Sheet2!$M8908,0))</f>
        <v>0</v>
      </c>
    </row>
    <row r="8909" spans="14:15" x14ac:dyDescent="0.25">
      <c r="N8909" s="38">
        <f>IF(AND(Sheet2!$K8909=$B$1,Sheet2!$L8909=1),Sheet2!$I8909+Sheet2!$M8909,IF(Sheet2!$K8909=$B$1,Sheet2!$M8909,0))</f>
        <v>0</v>
      </c>
      <c r="O8909" s="38">
        <f>IF(AND(Sheet2!$K8909=$B$2,Sheet2!$L8909=1),Sheet2!$J8909+Sheet2!$M8909,IF(Sheet2!$K8909=$B$2,Sheet2!$M8909,0))</f>
        <v>0</v>
      </c>
    </row>
    <row r="8910" spans="14:15" x14ac:dyDescent="0.25">
      <c r="N8910" s="38">
        <f>IF(AND(Sheet2!$K8910=$B$1,Sheet2!$L8910=1),Sheet2!$I8910+Sheet2!$M8910,IF(Sheet2!$K8910=$B$1,Sheet2!$M8910,0))</f>
        <v>0</v>
      </c>
      <c r="O8910" s="38">
        <f>IF(AND(Sheet2!$K8910=$B$2,Sheet2!$L8910=1),Sheet2!$J8910+Sheet2!$M8910,IF(Sheet2!$K8910=$B$2,Sheet2!$M8910,0))</f>
        <v>0</v>
      </c>
    </row>
    <row r="8911" spans="14:15" x14ac:dyDescent="0.25">
      <c r="N8911" s="38">
        <f>IF(AND(Sheet2!$K8911=$B$1,Sheet2!$L8911=1),Sheet2!$I8911+Sheet2!$M8911,IF(Sheet2!$K8911=$B$1,Sheet2!$M8911,0))</f>
        <v>0</v>
      </c>
      <c r="O8911" s="38">
        <f>IF(AND(Sheet2!$K8911=$B$2,Sheet2!$L8911=1),Sheet2!$J8911+Sheet2!$M8911,IF(Sheet2!$K8911=$B$2,Sheet2!$M8911,0))</f>
        <v>0</v>
      </c>
    </row>
    <row r="8912" spans="14:15" x14ac:dyDescent="0.25">
      <c r="N8912" s="38">
        <f>IF(AND(Sheet2!$K8912=$B$1,Sheet2!$L8912=1),Sheet2!$I8912+Sheet2!$M8912,IF(Sheet2!$K8912=$B$1,Sheet2!$M8912,0))</f>
        <v>0</v>
      </c>
      <c r="O8912" s="38">
        <f>IF(AND(Sheet2!$K8912=$B$2,Sheet2!$L8912=1),Sheet2!$J8912+Sheet2!$M8912,IF(Sheet2!$K8912=$B$2,Sheet2!$M8912,0))</f>
        <v>0</v>
      </c>
    </row>
    <row r="8913" spans="14:15" x14ac:dyDescent="0.25">
      <c r="N8913" s="38">
        <f>IF(AND(Sheet2!$K8913=$B$1,Sheet2!$L8913=1),Sheet2!$I8913+Sheet2!$M8913,IF(Sheet2!$K8913=$B$1,Sheet2!$M8913,0))</f>
        <v>0</v>
      </c>
      <c r="O8913" s="38">
        <f>IF(AND(Sheet2!$K8913=$B$2,Sheet2!$L8913=1),Sheet2!$J8913+Sheet2!$M8913,IF(Sheet2!$K8913=$B$2,Sheet2!$M8913,0))</f>
        <v>0</v>
      </c>
    </row>
    <row r="8914" spans="14:15" x14ac:dyDescent="0.25">
      <c r="N8914" s="38">
        <f>IF(AND(Sheet2!$K8914=$B$1,Sheet2!$L8914=1),Sheet2!$I8914+Sheet2!$M8914,IF(Sheet2!$K8914=$B$1,Sheet2!$M8914,0))</f>
        <v>0</v>
      </c>
      <c r="O8914" s="38">
        <f>IF(AND(Sheet2!$K8914=$B$2,Sheet2!$L8914=1),Sheet2!$J8914+Sheet2!$M8914,IF(Sheet2!$K8914=$B$2,Sheet2!$M8914,0))</f>
        <v>0</v>
      </c>
    </row>
    <row r="8915" spans="14:15" x14ac:dyDescent="0.25">
      <c r="N8915" s="38">
        <f>IF(AND(Sheet2!$K8915=$B$1,Sheet2!$L8915=1),Sheet2!$I8915+Sheet2!$M8915,IF(Sheet2!$K8915=$B$1,Sheet2!$M8915,0))</f>
        <v>0</v>
      </c>
      <c r="O8915" s="38">
        <f>IF(AND(Sheet2!$K8915=$B$2,Sheet2!$L8915=1),Sheet2!$J8915+Sheet2!$M8915,IF(Sheet2!$K8915=$B$2,Sheet2!$M8915,0))</f>
        <v>0</v>
      </c>
    </row>
    <row r="8916" spans="14:15" x14ac:dyDescent="0.25">
      <c r="N8916" s="38">
        <f>IF(AND(Sheet2!$K8916=$B$1,Sheet2!$L8916=1),Sheet2!$I8916+Sheet2!$M8916,IF(Sheet2!$K8916=$B$1,Sheet2!$M8916,0))</f>
        <v>0</v>
      </c>
      <c r="O8916" s="38">
        <f>IF(AND(Sheet2!$K8916=$B$2,Sheet2!$L8916=1),Sheet2!$J8916+Sheet2!$M8916,IF(Sheet2!$K8916=$B$2,Sheet2!$M8916,0))</f>
        <v>0</v>
      </c>
    </row>
    <row r="8917" spans="14:15" x14ac:dyDescent="0.25">
      <c r="N8917" s="38">
        <f>IF(AND(Sheet2!$K8917=$B$1,Sheet2!$L8917=1),Sheet2!$I8917+Sheet2!$M8917,IF(Sheet2!$K8917=$B$1,Sheet2!$M8917,0))</f>
        <v>0</v>
      </c>
      <c r="O8917" s="38">
        <f>IF(AND(Sheet2!$K8917=$B$2,Sheet2!$L8917=1),Sheet2!$J8917+Sheet2!$M8917,IF(Sheet2!$K8917=$B$2,Sheet2!$M8917,0))</f>
        <v>0</v>
      </c>
    </row>
    <row r="8918" spans="14:15" x14ac:dyDescent="0.25">
      <c r="N8918" s="38">
        <f>IF(AND(Sheet2!$K8918=$B$1,Sheet2!$L8918=1),Sheet2!$I8918+Sheet2!$M8918,IF(Sheet2!$K8918=$B$1,Sheet2!$M8918,0))</f>
        <v>0</v>
      </c>
      <c r="O8918" s="38">
        <f>IF(AND(Sheet2!$K8918=$B$2,Sheet2!$L8918=1),Sheet2!$J8918+Sheet2!$M8918,IF(Sheet2!$K8918=$B$2,Sheet2!$M8918,0))</f>
        <v>0</v>
      </c>
    </row>
    <row r="8919" spans="14:15" x14ac:dyDescent="0.25">
      <c r="N8919" s="38">
        <f>IF(AND(Sheet2!$K8919=$B$1,Sheet2!$L8919=1),Sheet2!$I8919+Sheet2!$M8919,IF(Sheet2!$K8919=$B$1,Sheet2!$M8919,0))</f>
        <v>0</v>
      </c>
      <c r="O8919" s="38">
        <f>IF(AND(Sheet2!$K8919=$B$2,Sheet2!$L8919=1),Sheet2!$J8919+Sheet2!$M8919,IF(Sheet2!$K8919=$B$2,Sheet2!$M8919,0))</f>
        <v>0</v>
      </c>
    </row>
    <row r="8920" spans="14:15" x14ac:dyDescent="0.25">
      <c r="N8920" s="38">
        <f>IF(AND(Sheet2!$K8920=$B$1,Sheet2!$L8920=1),Sheet2!$I8920+Sheet2!$M8920,IF(Sheet2!$K8920=$B$1,Sheet2!$M8920,0))</f>
        <v>0</v>
      </c>
      <c r="O8920" s="38">
        <f>IF(AND(Sheet2!$K8920=$B$2,Sheet2!$L8920=1),Sheet2!$J8920+Sheet2!$M8920,IF(Sheet2!$K8920=$B$2,Sheet2!$M8920,0))</f>
        <v>0</v>
      </c>
    </row>
    <row r="8921" spans="14:15" x14ac:dyDescent="0.25">
      <c r="N8921" s="38">
        <f>IF(AND(Sheet2!$K8921=$B$1,Sheet2!$L8921=1),Sheet2!$I8921+Sheet2!$M8921,IF(Sheet2!$K8921=$B$1,Sheet2!$M8921,0))</f>
        <v>0</v>
      </c>
      <c r="O8921" s="38">
        <f>IF(AND(Sheet2!$K8921=$B$2,Sheet2!$L8921=1),Sheet2!$J8921+Sheet2!$M8921,IF(Sheet2!$K8921=$B$2,Sheet2!$M8921,0))</f>
        <v>0</v>
      </c>
    </row>
    <row r="8922" spans="14:15" x14ac:dyDescent="0.25">
      <c r="N8922" s="38">
        <f>IF(AND(Sheet2!$K8922=$B$1,Sheet2!$L8922=1),Sheet2!$I8922+Sheet2!$M8922,IF(Sheet2!$K8922=$B$1,Sheet2!$M8922,0))</f>
        <v>0</v>
      </c>
      <c r="O8922" s="38">
        <f>IF(AND(Sheet2!$K8922=$B$2,Sheet2!$L8922=1),Sheet2!$J8922+Sheet2!$M8922,IF(Sheet2!$K8922=$B$2,Sheet2!$M8922,0))</f>
        <v>0</v>
      </c>
    </row>
    <row r="8923" spans="14:15" x14ac:dyDescent="0.25">
      <c r="N8923" s="38">
        <f>IF(AND(Sheet2!$K8923=$B$1,Sheet2!$L8923=1),Sheet2!$I8923+Sheet2!$M8923,IF(Sheet2!$K8923=$B$1,Sheet2!$M8923,0))</f>
        <v>0</v>
      </c>
      <c r="O8923" s="38">
        <f>IF(AND(Sheet2!$K8923=$B$2,Sheet2!$L8923=1),Sheet2!$J8923+Sheet2!$M8923,IF(Sheet2!$K8923=$B$2,Sheet2!$M8923,0))</f>
        <v>0</v>
      </c>
    </row>
    <row r="8924" spans="14:15" x14ac:dyDescent="0.25">
      <c r="N8924" s="38">
        <f>IF(AND(Sheet2!$K8924=$B$1,Sheet2!$L8924=1),Sheet2!$I8924+Sheet2!$M8924,IF(Sheet2!$K8924=$B$1,Sheet2!$M8924,0))</f>
        <v>0</v>
      </c>
      <c r="O8924" s="38">
        <f>IF(AND(Sheet2!$K8924=$B$2,Sheet2!$L8924=1),Sheet2!$J8924+Sheet2!$M8924,IF(Sheet2!$K8924=$B$2,Sheet2!$M8924,0))</f>
        <v>0</v>
      </c>
    </row>
    <row r="8925" spans="14:15" x14ac:dyDescent="0.25">
      <c r="N8925" s="38">
        <f>IF(AND(Sheet2!$K8925=$B$1,Sheet2!$L8925=1),Sheet2!$I8925+Sheet2!$M8925,IF(Sheet2!$K8925=$B$1,Sheet2!$M8925,0))</f>
        <v>0</v>
      </c>
      <c r="O8925" s="38">
        <f>IF(AND(Sheet2!$K8925=$B$2,Sheet2!$L8925=1),Sheet2!$J8925+Sheet2!$M8925,IF(Sheet2!$K8925=$B$2,Sheet2!$M8925,0))</f>
        <v>0</v>
      </c>
    </row>
    <row r="8926" spans="14:15" x14ac:dyDescent="0.25">
      <c r="N8926" s="38">
        <f>IF(AND(Sheet2!$K8926=$B$1,Sheet2!$L8926=1),Sheet2!$I8926+Sheet2!$M8926,IF(Sheet2!$K8926=$B$1,Sheet2!$M8926,0))</f>
        <v>0</v>
      </c>
      <c r="O8926" s="38">
        <f>IF(AND(Sheet2!$K8926=$B$2,Sheet2!$L8926=1),Sheet2!$J8926+Sheet2!$M8926,IF(Sheet2!$K8926=$B$2,Sheet2!$M8926,0))</f>
        <v>0</v>
      </c>
    </row>
    <row r="8927" spans="14:15" x14ac:dyDescent="0.25">
      <c r="N8927" s="38">
        <f>IF(AND(Sheet2!$K8927=$B$1,Sheet2!$L8927=1),Sheet2!$I8927+Sheet2!$M8927,IF(Sheet2!$K8927=$B$1,Sheet2!$M8927,0))</f>
        <v>0</v>
      </c>
      <c r="O8927" s="38">
        <f>IF(AND(Sheet2!$K8927=$B$2,Sheet2!$L8927=1),Sheet2!$J8927+Sheet2!$M8927,IF(Sheet2!$K8927=$B$2,Sheet2!$M8927,0))</f>
        <v>0</v>
      </c>
    </row>
    <row r="8928" spans="14:15" x14ac:dyDescent="0.25">
      <c r="N8928" s="38">
        <f>IF(AND(Sheet2!$K8928=$B$1,Sheet2!$L8928=1),Sheet2!$I8928+Sheet2!$M8928,IF(Sheet2!$K8928=$B$1,Sheet2!$M8928,0))</f>
        <v>0</v>
      </c>
      <c r="O8928" s="38">
        <f>IF(AND(Sheet2!$K8928=$B$2,Sheet2!$L8928=1),Sheet2!$J8928+Sheet2!$M8928,IF(Sheet2!$K8928=$B$2,Sheet2!$M8928,0))</f>
        <v>0</v>
      </c>
    </row>
    <row r="8929" spans="14:15" x14ac:dyDescent="0.25">
      <c r="N8929" s="38">
        <f>IF(AND(Sheet2!$K8929=$B$1,Sheet2!$L8929=1),Sheet2!$I8929+Sheet2!$M8929,IF(Sheet2!$K8929=$B$1,Sheet2!$M8929,0))</f>
        <v>0</v>
      </c>
      <c r="O8929" s="38">
        <f>IF(AND(Sheet2!$K8929=$B$2,Sheet2!$L8929=1),Sheet2!$J8929+Sheet2!$M8929,IF(Sheet2!$K8929=$B$2,Sheet2!$M8929,0))</f>
        <v>0</v>
      </c>
    </row>
    <row r="8930" spans="14:15" x14ac:dyDescent="0.25">
      <c r="N8930" s="38">
        <f>IF(AND(Sheet2!$K8930=$B$1,Sheet2!$L8930=1),Sheet2!$I8930+Sheet2!$M8930,IF(Sheet2!$K8930=$B$1,Sheet2!$M8930,0))</f>
        <v>0</v>
      </c>
      <c r="O8930" s="38">
        <f>IF(AND(Sheet2!$K8930=$B$2,Sheet2!$L8930=1),Sheet2!$J8930+Sheet2!$M8930,IF(Sheet2!$K8930=$B$2,Sheet2!$M8930,0))</f>
        <v>0</v>
      </c>
    </row>
    <row r="8931" spans="14:15" x14ac:dyDescent="0.25">
      <c r="N8931" s="38">
        <f>IF(AND(Sheet2!$K8931=$B$1,Sheet2!$L8931=1),Sheet2!$I8931+Sheet2!$M8931,IF(Sheet2!$K8931=$B$1,Sheet2!$M8931,0))</f>
        <v>0</v>
      </c>
      <c r="O8931" s="38">
        <f>IF(AND(Sheet2!$K8931=$B$2,Sheet2!$L8931=1),Sheet2!$J8931+Sheet2!$M8931,IF(Sheet2!$K8931=$B$2,Sheet2!$M8931,0))</f>
        <v>0</v>
      </c>
    </row>
    <row r="8932" spans="14:15" x14ac:dyDescent="0.25">
      <c r="N8932" s="38">
        <f>IF(AND(Sheet2!$K8932=$B$1,Sheet2!$L8932=1),Sheet2!$I8932+Sheet2!$M8932,IF(Sheet2!$K8932=$B$1,Sheet2!$M8932,0))</f>
        <v>0</v>
      </c>
      <c r="O8932" s="38">
        <f>IF(AND(Sheet2!$K8932=$B$2,Sheet2!$L8932=1),Sheet2!$J8932+Sheet2!$M8932,IF(Sheet2!$K8932=$B$2,Sheet2!$M8932,0))</f>
        <v>0</v>
      </c>
    </row>
    <row r="8933" spans="14:15" x14ac:dyDescent="0.25">
      <c r="N8933" s="38">
        <f>IF(AND(Sheet2!$K8933=$B$1,Sheet2!$L8933=1),Sheet2!$I8933+Sheet2!$M8933,IF(Sheet2!$K8933=$B$1,Sheet2!$M8933,0))</f>
        <v>0</v>
      </c>
      <c r="O8933" s="38">
        <f>IF(AND(Sheet2!$K8933=$B$2,Sheet2!$L8933=1),Sheet2!$J8933+Sheet2!$M8933,IF(Sheet2!$K8933=$B$2,Sheet2!$M8933,0))</f>
        <v>0</v>
      </c>
    </row>
    <row r="8934" spans="14:15" x14ac:dyDescent="0.25">
      <c r="N8934" s="38">
        <f>IF(AND(Sheet2!$K8934=$B$1,Sheet2!$L8934=1),Sheet2!$I8934+Sheet2!$M8934,IF(Sheet2!$K8934=$B$1,Sheet2!$M8934,0))</f>
        <v>0</v>
      </c>
      <c r="O8934" s="38">
        <f>IF(AND(Sheet2!$K8934=$B$2,Sheet2!$L8934=1),Sheet2!$J8934+Sheet2!$M8934,IF(Sheet2!$K8934=$B$2,Sheet2!$M8934,0))</f>
        <v>0</v>
      </c>
    </row>
    <row r="8935" spans="14:15" x14ac:dyDescent="0.25">
      <c r="N8935" s="38">
        <f>IF(AND(Sheet2!$K8935=$B$1,Sheet2!$L8935=1),Sheet2!$I8935+Sheet2!$M8935,IF(Sheet2!$K8935=$B$1,Sheet2!$M8935,0))</f>
        <v>0</v>
      </c>
      <c r="O8935" s="38">
        <f>IF(AND(Sheet2!$K8935=$B$2,Sheet2!$L8935=1),Sheet2!$J8935+Sheet2!$M8935,IF(Sheet2!$K8935=$B$2,Sheet2!$M8935,0))</f>
        <v>0</v>
      </c>
    </row>
    <row r="8936" spans="14:15" x14ac:dyDescent="0.25">
      <c r="N8936" s="38">
        <f>IF(AND(Sheet2!$K8936=$B$1,Sheet2!$L8936=1),Sheet2!$I8936+Sheet2!$M8936,IF(Sheet2!$K8936=$B$1,Sheet2!$M8936,0))</f>
        <v>0</v>
      </c>
      <c r="O8936" s="38">
        <f>IF(AND(Sheet2!$K8936=$B$2,Sheet2!$L8936=1),Sheet2!$J8936+Sheet2!$M8936,IF(Sheet2!$K8936=$B$2,Sheet2!$M8936,0))</f>
        <v>0</v>
      </c>
    </row>
    <row r="8937" spans="14:15" x14ac:dyDescent="0.25">
      <c r="N8937" s="38">
        <f>IF(AND(Sheet2!$K8937=$B$1,Sheet2!$L8937=1),Sheet2!$I8937+Sheet2!$M8937,IF(Sheet2!$K8937=$B$1,Sheet2!$M8937,0))</f>
        <v>0</v>
      </c>
      <c r="O8937" s="38">
        <f>IF(AND(Sheet2!$K8937=$B$2,Sheet2!$L8937=1),Sheet2!$J8937+Sheet2!$M8937,IF(Sheet2!$K8937=$B$2,Sheet2!$M8937,0))</f>
        <v>0</v>
      </c>
    </row>
    <row r="8938" spans="14:15" x14ac:dyDescent="0.25">
      <c r="N8938" s="38">
        <f>IF(AND(Sheet2!$K8938=$B$1,Sheet2!$L8938=1),Sheet2!$I8938+Sheet2!$M8938,IF(Sheet2!$K8938=$B$1,Sheet2!$M8938,0))</f>
        <v>0</v>
      </c>
      <c r="O8938" s="38">
        <f>IF(AND(Sheet2!$K8938=$B$2,Sheet2!$L8938=1),Sheet2!$J8938+Sheet2!$M8938,IF(Sheet2!$K8938=$B$2,Sheet2!$M8938,0))</f>
        <v>0</v>
      </c>
    </row>
    <row r="8939" spans="14:15" x14ac:dyDescent="0.25">
      <c r="N8939" s="38">
        <f>IF(AND(Sheet2!$K8939=$B$1,Sheet2!$L8939=1),Sheet2!$I8939+Sheet2!$M8939,IF(Sheet2!$K8939=$B$1,Sheet2!$M8939,0))</f>
        <v>0</v>
      </c>
      <c r="O8939" s="38">
        <f>IF(AND(Sheet2!$K8939=$B$2,Sheet2!$L8939=1),Sheet2!$J8939+Sheet2!$M8939,IF(Sheet2!$K8939=$B$2,Sheet2!$M8939,0))</f>
        <v>0</v>
      </c>
    </row>
    <row r="8940" spans="14:15" x14ac:dyDescent="0.25">
      <c r="N8940" s="38">
        <f>IF(AND(Sheet2!$K8940=$B$1,Sheet2!$L8940=1),Sheet2!$I8940+Sheet2!$M8940,IF(Sheet2!$K8940=$B$1,Sheet2!$M8940,0))</f>
        <v>0</v>
      </c>
      <c r="O8940" s="38">
        <f>IF(AND(Sheet2!$K8940=$B$2,Sheet2!$L8940=1),Sheet2!$J8940+Sheet2!$M8940,IF(Sheet2!$K8940=$B$2,Sheet2!$M8940,0))</f>
        <v>0</v>
      </c>
    </row>
    <row r="8941" spans="14:15" x14ac:dyDescent="0.25">
      <c r="N8941" s="38">
        <f>IF(AND(Sheet2!$K8941=$B$1,Sheet2!$L8941=1),Sheet2!$I8941+Sheet2!$M8941,IF(Sheet2!$K8941=$B$1,Sheet2!$M8941,0))</f>
        <v>0</v>
      </c>
      <c r="O8941" s="38">
        <f>IF(AND(Sheet2!$K8941=$B$2,Sheet2!$L8941=1),Sheet2!$J8941+Sheet2!$M8941,IF(Sheet2!$K8941=$B$2,Sheet2!$M8941,0))</f>
        <v>0</v>
      </c>
    </row>
    <row r="8942" spans="14:15" x14ac:dyDescent="0.25">
      <c r="N8942" s="38">
        <f>IF(AND(Sheet2!$K8942=$B$1,Sheet2!$L8942=1),Sheet2!$I8942+Sheet2!$M8942,IF(Sheet2!$K8942=$B$1,Sheet2!$M8942,0))</f>
        <v>0</v>
      </c>
      <c r="O8942" s="38">
        <f>IF(AND(Sheet2!$K8942=$B$2,Sheet2!$L8942=1),Sheet2!$J8942+Sheet2!$M8942,IF(Sheet2!$K8942=$B$2,Sheet2!$M8942,0))</f>
        <v>0</v>
      </c>
    </row>
    <row r="8943" spans="14:15" x14ac:dyDescent="0.25">
      <c r="N8943" s="38">
        <f>IF(AND(Sheet2!$K8943=$B$1,Sheet2!$L8943=1),Sheet2!$I8943+Sheet2!$M8943,IF(Sheet2!$K8943=$B$1,Sheet2!$M8943,0))</f>
        <v>0</v>
      </c>
      <c r="O8943" s="38">
        <f>IF(AND(Sheet2!$K8943=$B$2,Sheet2!$L8943=1),Sheet2!$J8943+Sheet2!$M8943,IF(Sheet2!$K8943=$B$2,Sheet2!$M8943,0))</f>
        <v>0</v>
      </c>
    </row>
    <row r="8944" spans="14:15" x14ac:dyDescent="0.25">
      <c r="N8944" s="38">
        <f>IF(AND(Sheet2!$K8944=$B$1,Sheet2!$L8944=1),Sheet2!$I8944+Sheet2!$M8944,IF(Sheet2!$K8944=$B$1,Sheet2!$M8944,0))</f>
        <v>0</v>
      </c>
      <c r="O8944" s="38">
        <f>IF(AND(Sheet2!$K8944=$B$2,Sheet2!$L8944=1),Sheet2!$J8944+Sheet2!$M8944,IF(Sheet2!$K8944=$B$2,Sheet2!$M8944,0))</f>
        <v>0</v>
      </c>
    </row>
    <row r="8945" spans="14:15" x14ac:dyDescent="0.25">
      <c r="N8945" s="38">
        <f>IF(AND(Sheet2!$K8945=$B$1,Sheet2!$L8945=1),Sheet2!$I8945+Sheet2!$M8945,IF(Sheet2!$K8945=$B$1,Sheet2!$M8945,0))</f>
        <v>0</v>
      </c>
      <c r="O8945" s="38">
        <f>IF(AND(Sheet2!$K8945=$B$2,Sheet2!$L8945=1),Sheet2!$J8945+Sheet2!$M8945,IF(Sheet2!$K8945=$B$2,Sheet2!$M8945,0))</f>
        <v>0</v>
      </c>
    </row>
    <row r="8946" spans="14:15" x14ac:dyDescent="0.25">
      <c r="N8946" s="38">
        <f>IF(AND(Sheet2!$K8946=$B$1,Sheet2!$L8946=1),Sheet2!$I8946+Sheet2!$M8946,IF(Sheet2!$K8946=$B$1,Sheet2!$M8946,0))</f>
        <v>0</v>
      </c>
      <c r="O8946" s="38">
        <f>IF(AND(Sheet2!$K8946=$B$2,Sheet2!$L8946=1),Sheet2!$J8946+Sheet2!$M8946,IF(Sheet2!$K8946=$B$2,Sheet2!$M8946,0))</f>
        <v>0</v>
      </c>
    </row>
    <row r="8947" spans="14:15" x14ac:dyDescent="0.25">
      <c r="N8947" s="38">
        <f>IF(AND(Sheet2!$K8947=$B$1,Sheet2!$L8947=1),Sheet2!$I8947+Sheet2!$M8947,IF(Sheet2!$K8947=$B$1,Sheet2!$M8947,0))</f>
        <v>0</v>
      </c>
      <c r="O8947" s="38">
        <f>IF(AND(Sheet2!$K8947=$B$2,Sheet2!$L8947=1),Sheet2!$J8947+Sheet2!$M8947,IF(Sheet2!$K8947=$B$2,Sheet2!$M8947,0))</f>
        <v>0</v>
      </c>
    </row>
    <row r="8948" spans="14:15" x14ac:dyDescent="0.25">
      <c r="N8948" s="38">
        <f>IF(AND(Sheet2!$K8948=$B$1,Sheet2!$L8948=1),Sheet2!$I8948+Sheet2!$M8948,IF(Sheet2!$K8948=$B$1,Sheet2!$M8948,0))</f>
        <v>0</v>
      </c>
      <c r="O8948" s="38">
        <f>IF(AND(Sheet2!$K8948=$B$2,Sheet2!$L8948=1),Sheet2!$J8948+Sheet2!$M8948,IF(Sheet2!$K8948=$B$2,Sheet2!$M8948,0))</f>
        <v>0</v>
      </c>
    </row>
    <row r="8949" spans="14:15" x14ac:dyDescent="0.25">
      <c r="N8949" s="38">
        <f>IF(AND(Sheet2!$K8949=$B$1,Sheet2!$L8949=1),Sheet2!$I8949+Sheet2!$M8949,IF(Sheet2!$K8949=$B$1,Sheet2!$M8949,0))</f>
        <v>0</v>
      </c>
      <c r="O8949" s="38">
        <f>IF(AND(Sheet2!$K8949=$B$2,Sheet2!$L8949=1),Sheet2!$J8949+Sheet2!$M8949,IF(Sheet2!$K8949=$B$2,Sheet2!$M8949,0))</f>
        <v>0</v>
      </c>
    </row>
    <row r="8950" spans="14:15" x14ac:dyDescent="0.25">
      <c r="N8950" s="38">
        <f>IF(AND(Sheet2!$K8950=$B$1,Sheet2!$L8950=1),Sheet2!$I8950+Sheet2!$M8950,IF(Sheet2!$K8950=$B$1,Sheet2!$M8950,0))</f>
        <v>0</v>
      </c>
      <c r="O8950" s="38">
        <f>IF(AND(Sheet2!$K8950=$B$2,Sheet2!$L8950=1),Sheet2!$J8950+Sheet2!$M8950,IF(Sheet2!$K8950=$B$2,Sheet2!$M8950,0))</f>
        <v>0</v>
      </c>
    </row>
    <row r="8951" spans="14:15" x14ac:dyDescent="0.25">
      <c r="N8951" s="38">
        <f>IF(AND(Sheet2!$K8951=$B$1,Sheet2!$L8951=1),Sheet2!$I8951+Sheet2!$M8951,IF(Sheet2!$K8951=$B$1,Sheet2!$M8951,0))</f>
        <v>0</v>
      </c>
      <c r="O8951" s="38">
        <f>IF(AND(Sheet2!$K8951=$B$2,Sheet2!$L8951=1),Sheet2!$J8951+Sheet2!$M8951,IF(Sheet2!$K8951=$B$2,Sheet2!$M8951,0))</f>
        <v>0</v>
      </c>
    </row>
    <row r="8952" spans="14:15" x14ac:dyDescent="0.25">
      <c r="N8952" s="38">
        <f>IF(AND(Sheet2!$K8952=$B$1,Sheet2!$L8952=1),Sheet2!$I8952+Sheet2!$M8952,IF(Sheet2!$K8952=$B$1,Sheet2!$M8952,0))</f>
        <v>0</v>
      </c>
      <c r="O8952" s="38">
        <f>IF(AND(Sheet2!$K8952=$B$2,Sheet2!$L8952=1),Sheet2!$J8952+Sheet2!$M8952,IF(Sheet2!$K8952=$B$2,Sheet2!$M8952,0))</f>
        <v>0</v>
      </c>
    </row>
    <row r="8953" spans="14:15" x14ac:dyDescent="0.25">
      <c r="N8953" s="38">
        <f>IF(AND(Sheet2!$K8953=$B$1,Sheet2!$L8953=1),Sheet2!$I8953+Sheet2!$M8953,IF(Sheet2!$K8953=$B$1,Sheet2!$M8953,0))</f>
        <v>0</v>
      </c>
      <c r="O8953" s="38">
        <f>IF(AND(Sheet2!$K8953=$B$2,Sheet2!$L8953=1),Sheet2!$J8953+Sheet2!$M8953,IF(Sheet2!$K8953=$B$2,Sheet2!$M8953,0))</f>
        <v>0</v>
      </c>
    </row>
    <row r="8954" spans="14:15" x14ac:dyDescent="0.25">
      <c r="N8954" s="38">
        <f>IF(AND(Sheet2!$K8954=$B$1,Sheet2!$L8954=1),Sheet2!$I8954+Sheet2!$M8954,IF(Sheet2!$K8954=$B$1,Sheet2!$M8954,0))</f>
        <v>0</v>
      </c>
      <c r="O8954" s="38">
        <f>IF(AND(Sheet2!$K8954=$B$2,Sheet2!$L8954=1),Sheet2!$J8954+Sheet2!$M8954,IF(Sheet2!$K8954=$B$2,Sheet2!$M8954,0))</f>
        <v>0</v>
      </c>
    </row>
    <row r="8955" spans="14:15" x14ac:dyDescent="0.25">
      <c r="N8955" s="38">
        <f>IF(AND(Sheet2!$K8955=$B$1,Sheet2!$L8955=1),Sheet2!$I8955+Sheet2!$M8955,IF(Sheet2!$K8955=$B$1,Sheet2!$M8955,0))</f>
        <v>0</v>
      </c>
      <c r="O8955" s="38">
        <f>IF(AND(Sheet2!$K8955=$B$2,Sheet2!$L8955=1),Sheet2!$J8955+Sheet2!$M8955,IF(Sheet2!$K8955=$B$2,Sheet2!$M8955,0))</f>
        <v>0</v>
      </c>
    </row>
    <row r="8956" spans="14:15" x14ac:dyDescent="0.25">
      <c r="N8956" s="38">
        <f>IF(AND(Sheet2!$K8956=$B$1,Sheet2!$L8956=1),Sheet2!$I8956+Sheet2!$M8956,IF(Sheet2!$K8956=$B$1,Sheet2!$M8956,0))</f>
        <v>0</v>
      </c>
      <c r="O8956" s="38">
        <f>IF(AND(Sheet2!$K8956=$B$2,Sheet2!$L8956=1),Sheet2!$J8956+Sheet2!$M8956,IF(Sheet2!$K8956=$B$2,Sheet2!$M8956,0))</f>
        <v>0</v>
      </c>
    </row>
    <row r="8957" spans="14:15" x14ac:dyDescent="0.25">
      <c r="N8957" s="38">
        <f>IF(AND(Sheet2!$K8957=$B$1,Sheet2!$L8957=1),Sheet2!$I8957+Sheet2!$M8957,IF(Sheet2!$K8957=$B$1,Sheet2!$M8957,0))</f>
        <v>0</v>
      </c>
      <c r="O8957" s="38">
        <f>IF(AND(Sheet2!$K8957=$B$2,Sheet2!$L8957=1),Sheet2!$J8957+Sheet2!$M8957,IF(Sheet2!$K8957=$B$2,Sheet2!$M8957,0))</f>
        <v>0</v>
      </c>
    </row>
    <row r="8958" spans="14:15" x14ac:dyDescent="0.25">
      <c r="N8958" s="38">
        <f>IF(AND(Sheet2!$K8958=$B$1,Sheet2!$L8958=1),Sheet2!$I8958+Sheet2!$M8958,IF(Sheet2!$K8958=$B$1,Sheet2!$M8958,0))</f>
        <v>0</v>
      </c>
      <c r="O8958" s="38">
        <f>IF(AND(Sheet2!$K8958=$B$2,Sheet2!$L8958=1),Sheet2!$J8958+Sheet2!$M8958,IF(Sheet2!$K8958=$B$2,Sheet2!$M8958,0))</f>
        <v>0</v>
      </c>
    </row>
    <row r="8959" spans="14:15" x14ac:dyDescent="0.25">
      <c r="N8959" s="38">
        <f>IF(AND(Sheet2!$K8959=$B$1,Sheet2!$L8959=1),Sheet2!$I8959+Sheet2!$M8959,IF(Sheet2!$K8959=$B$1,Sheet2!$M8959,0))</f>
        <v>0</v>
      </c>
      <c r="O8959" s="38">
        <f>IF(AND(Sheet2!$K8959=$B$2,Sheet2!$L8959=1),Sheet2!$J8959+Sheet2!$M8959,IF(Sheet2!$K8959=$B$2,Sheet2!$M8959,0))</f>
        <v>0</v>
      </c>
    </row>
    <row r="8960" spans="14:15" x14ac:dyDescent="0.25">
      <c r="N8960" s="38">
        <f>IF(AND(Sheet2!$K8960=$B$1,Sheet2!$L8960=1),Sheet2!$I8960+Sheet2!$M8960,IF(Sheet2!$K8960=$B$1,Sheet2!$M8960,0))</f>
        <v>0</v>
      </c>
      <c r="O8960" s="38">
        <f>IF(AND(Sheet2!$K8960=$B$2,Sheet2!$L8960=1),Sheet2!$J8960+Sheet2!$M8960,IF(Sheet2!$K8960=$B$2,Sheet2!$M8960,0))</f>
        <v>0</v>
      </c>
    </row>
    <row r="8961" spans="14:15" x14ac:dyDescent="0.25">
      <c r="N8961" s="38">
        <f>IF(AND(Sheet2!$K8961=$B$1,Sheet2!$L8961=1),Sheet2!$I8961+Sheet2!$M8961,IF(Sheet2!$K8961=$B$1,Sheet2!$M8961,0))</f>
        <v>0</v>
      </c>
      <c r="O8961" s="38">
        <f>IF(AND(Sheet2!$K8961=$B$2,Sheet2!$L8961=1),Sheet2!$J8961+Sheet2!$M8961,IF(Sheet2!$K8961=$B$2,Sheet2!$M8961,0))</f>
        <v>0</v>
      </c>
    </row>
    <row r="8962" spans="14:15" x14ac:dyDescent="0.25">
      <c r="N8962" s="38">
        <f>IF(AND(Sheet2!$K8962=$B$1,Sheet2!$L8962=1),Sheet2!$I8962+Sheet2!$M8962,IF(Sheet2!$K8962=$B$1,Sheet2!$M8962,0))</f>
        <v>0</v>
      </c>
      <c r="O8962" s="38">
        <f>IF(AND(Sheet2!$K8962=$B$2,Sheet2!$L8962=1),Sheet2!$J8962+Sheet2!$M8962,IF(Sheet2!$K8962=$B$2,Sheet2!$M8962,0))</f>
        <v>0</v>
      </c>
    </row>
    <row r="8963" spans="14:15" x14ac:dyDescent="0.25">
      <c r="N8963" s="38">
        <f>IF(AND(Sheet2!$K8963=$B$1,Sheet2!$L8963=1),Sheet2!$I8963+Sheet2!$M8963,IF(Sheet2!$K8963=$B$1,Sheet2!$M8963,0))</f>
        <v>0</v>
      </c>
      <c r="O8963" s="38">
        <f>IF(AND(Sheet2!$K8963=$B$2,Sheet2!$L8963=1),Sheet2!$J8963+Sheet2!$M8963,IF(Sheet2!$K8963=$B$2,Sheet2!$M8963,0))</f>
        <v>0</v>
      </c>
    </row>
    <row r="8964" spans="14:15" x14ac:dyDescent="0.25">
      <c r="N8964" s="38">
        <f>IF(AND(Sheet2!$K8964=$B$1,Sheet2!$L8964=1),Sheet2!$I8964+Sheet2!$M8964,IF(Sheet2!$K8964=$B$1,Sheet2!$M8964,0))</f>
        <v>0</v>
      </c>
      <c r="O8964" s="38">
        <f>IF(AND(Sheet2!$K8964=$B$2,Sheet2!$L8964=1),Sheet2!$J8964+Sheet2!$M8964,IF(Sheet2!$K8964=$B$2,Sheet2!$M8964,0))</f>
        <v>0</v>
      </c>
    </row>
    <row r="8965" spans="14:15" x14ac:dyDescent="0.25">
      <c r="N8965" s="38">
        <f>IF(AND(Sheet2!$K8965=$B$1,Sheet2!$L8965=1),Sheet2!$I8965+Sheet2!$M8965,IF(Sheet2!$K8965=$B$1,Sheet2!$M8965,0))</f>
        <v>0</v>
      </c>
      <c r="O8965" s="38">
        <f>IF(AND(Sheet2!$K8965=$B$2,Sheet2!$L8965=1),Sheet2!$J8965+Sheet2!$M8965,IF(Sheet2!$K8965=$B$2,Sheet2!$M8965,0))</f>
        <v>0</v>
      </c>
    </row>
    <row r="8966" spans="14:15" x14ac:dyDescent="0.25">
      <c r="N8966" s="38">
        <f>IF(AND(Sheet2!$K8966=$B$1,Sheet2!$L8966=1),Sheet2!$I8966+Sheet2!$M8966,IF(Sheet2!$K8966=$B$1,Sheet2!$M8966,0))</f>
        <v>0</v>
      </c>
      <c r="O8966" s="38">
        <f>IF(AND(Sheet2!$K8966=$B$2,Sheet2!$L8966=1),Sheet2!$J8966+Sheet2!$M8966,IF(Sheet2!$K8966=$B$2,Sheet2!$M8966,0))</f>
        <v>0</v>
      </c>
    </row>
    <row r="8967" spans="14:15" x14ac:dyDescent="0.25">
      <c r="N8967" s="38">
        <f>IF(AND(Sheet2!$K8967=$B$1,Sheet2!$L8967=1),Sheet2!$I8967+Sheet2!$M8967,IF(Sheet2!$K8967=$B$1,Sheet2!$M8967,0))</f>
        <v>0</v>
      </c>
      <c r="O8967" s="38">
        <f>IF(AND(Sheet2!$K8967=$B$2,Sheet2!$L8967=1),Sheet2!$J8967+Sheet2!$M8967,IF(Sheet2!$K8967=$B$2,Sheet2!$M8967,0))</f>
        <v>0</v>
      </c>
    </row>
    <row r="8968" spans="14:15" x14ac:dyDescent="0.25">
      <c r="N8968" s="38">
        <f>IF(AND(Sheet2!$K8968=$B$1,Sheet2!$L8968=1),Sheet2!$I8968+Sheet2!$M8968,IF(Sheet2!$K8968=$B$1,Sheet2!$M8968,0))</f>
        <v>0</v>
      </c>
      <c r="O8968" s="38">
        <f>IF(AND(Sheet2!$K8968=$B$2,Sheet2!$L8968=1),Sheet2!$J8968+Sheet2!$M8968,IF(Sheet2!$K8968=$B$2,Sheet2!$M8968,0))</f>
        <v>0</v>
      </c>
    </row>
    <row r="8969" spans="14:15" x14ac:dyDescent="0.25">
      <c r="N8969" s="38">
        <f>IF(AND(Sheet2!$K8969=$B$1,Sheet2!$L8969=1),Sheet2!$I8969+Sheet2!$M8969,IF(Sheet2!$K8969=$B$1,Sheet2!$M8969,0))</f>
        <v>0</v>
      </c>
      <c r="O8969" s="38">
        <f>IF(AND(Sheet2!$K8969=$B$2,Sheet2!$L8969=1),Sheet2!$J8969+Sheet2!$M8969,IF(Sheet2!$K8969=$B$2,Sheet2!$M8969,0))</f>
        <v>0</v>
      </c>
    </row>
    <row r="8970" spans="14:15" x14ac:dyDescent="0.25">
      <c r="N8970" s="38">
        <f>IF(AND(Sheet2!$K8970=$B$1,Sheet2!$L8970=1),Sheet2!$I8970+Sheet2!$M8970,IF(Sheet2!$K8970=$B$1,Sheet2!$M8970,0))</f>
        <v>0</v>
      </c>
      <c r="O8970" s="38">
        <f>IF(AND(Sheet2!$K8970=$B$2,Sheet2!$L8970=1),Sheet2!$J8970+Sheet2!$M8970,IF(Sheet2!$K8970=$B$2,Sheet2!$M8970,0))</f>
        <v>0</v>
      </c>
    </row>
    <row r="8971" spans="14:15" x14ac:dyDescent="0.25">
      <c r="N8971" s="38">
        <f>IF(AND(Sheet2!$K8971=$B$1,Sheet2!$L8971=1),Sheet2!$I8971+Sheet2!$M8971,IF(Sheet2!$K8971=$B$1,Sheet2!$M8971,0))</f>
        <v>0</v>
      </c>
      <c r="O8971" s="38">
        <f>IF(AND(Sheet2!$K8971=$B$2,Sheet2!$L8971=1),Sheet2!$J8971+Sheet2!$M8971,IF(Sheet2!$K8971=$B$2,Sheet2!$M8971,0))</f>
        <v>0</v>
      </c>
    </row>
    <row r="8972" spans="14:15" x14ac:dyDescent="0.25">
      <c r="N8972" s="38">
        <f>IF(AND(Sheet2!$K8972=$B$1,Sheet2!$L8972=1),Sheet2!$I8972+Sheet2!$M8972,IF(Sheet2!$K8972=$B$1,Sheet2!$M8972,0))</f>
        <v>0</v>
      </c>
      <c r="O8972" s="38">
        <f>IF(AND(Sheet2!$K8972=$B$2,Sheet2!$L8972=1),Sheet2!$J8972+Sheet2!$M8972,IF(Sheet2!$K8972=$B$2,Sheet2!$M8972,0))</f>
        <v>0</v>
      </c>
    </row>
    <row r="8973" spans="14:15" x14ac:dyDescent="0.25">
      <c r="N8973" s="38">
        <f>IF(AND(Sheet2!$K8973=$B$1,Sheet2!$L8973=1),Sheet2!$I8973+Sheet2!$M8973,IF(Sheet2!$K8973=$B$1,Sheet2!$M8973,0))</f>
        <v>0</v>
      </c>
      <c r="O8973" s="38">
        <f>IF(AND(Sheet2!$K8973=$B$2,Sheet2!$L8973=1),Sheet2!$J8973+Sheet2!$M8973,IF(Sheet2!$K8973=$B$2,Sheet2!$M8973,0))</f>
        <v>0</v>
      </c>
    </row>
    <row r="8974" spans="14:15" x14ac:dyDescent="0.25">
      <c r="N8974" s="38">
        <f>IF(AND(Sheet2!$K8974=$B$1,Sheet2!$L8974=1),Sheet2!$I8974+Sheet2!$M8974,IF(Sheet2!$K8974=$B$1,Sheet2!$M8974,0))</f>
        <v>0</v>
      </c>
      <c r="O8974" s="38">
        <f>IF(AND(Sheet2!$K8974=$B$2,Sheet2!$L8974=1),Sheet2!$J8974+Sheet2!$M8974,IF(Sheet2!$K8974=$B$2,Sheet2!$M8974,0))</f>
        <v>0</v>
      </c>
    </row>
    <row r="8975" spans="14:15" x14ac:dyDescent="0.25">
      <c r="N8975" s="38">
        <f>IF(AND(Sheet2!$K8975=$B$1,Sheet2!$L8975=1),Sheet2!$I8975+Sheet2!$M8975,IF(Sheet2!$K8975=$B$1,Sheet2!$M8975,0))</f>
        <v>0</v>
      </c>
      <c r="O8975" s="38">
        <f>IF(AND(Sheet2!$K8975=$B$2,Sheet2!$L8975=1),Sheet2!$J8975+Sheet2!$M8975,IF(Sheet2!$K8975=$B$2,Sheet2!$M8975,0))</f>
        <v>0</v>
      </c>
    </row>
    <row r="8976" spans="14:15" x14ac:dyDescent="0.25">
      <c r="N8976" s="38">
        <f>IF(AND(Sheet2!$K8976=$B$1,Sheet2!$L8976=1),Sheet2!$I8976+Sheet2!$M8976,IF(Sheet2!$K8976=$B$1,Sheet2!$M8976,0))</f>
        <v>0</v>
      </c>
      <c r="O8976" s="38">
        <f>IF(AND(Sheet2!$K8976=$B$2,Sheet2!$L8976=1),Sheet2!$J8976+Sheet2!$M8976,IF(Sheet2!$K8976=$B$2,Sheet2!$M8976,0))</f>
        <v>0</v>
      </c>
    </row>
    <row r="8977" spans="14:15" x14ac:dyDescent="0.25">
      <c r="N8977" s="38">
        <f>IF(AND(Sheet2!$K8977=$B$1,Sheet2!$L8977=1),Sheet2!$I8977+Sheet2!$M8977,IF(Sheet2!$K8977=$B$1,Sheet2!$M8977,0))</f>
        <v>0</v>
      </c>
      <c r="O8977" s="38">
        <f>IF(AND(Sheet2!$K8977=$B$2,Sheet2!$L8977=1),Sheet2!$J8977+Sheet2!$M8977,IF(Sheet2!$K8977=$B$2,Sheet2!$M8977,0))</f>
        <v>0</v>
      </c>
    </row>
    <row r="8978" spans="14:15" x14ac:dyDescent="0.25">
      <c r="N8978" s="38">
        <f>IF(AND(Sheet2!$K8978=$B$1,Sheet2!$L8978=1),Sheet2!$I8978+Sheet2!$M8978,IF(Sheet2!$K8978=$B$1,Sheet2!$M8978,0))</f>
        <v>0</v>
      </c>
      <c r="O8978" s="38">
        <f>IF(AND(Sheet2!$K8978=$B$2,Sheet2!$L8978=1),Sheet2!$J8978+Sheet2!$M8978,IF(Sheet2!$K8978=$B$2,Sheet2!$M8978,0))</f>
        <v>0</v>
      </c>
    </row>
    <row r="8979" spans="14:15" x14ac:dyDescent="0.25">
      <c r="N8979" s="38">
        <f>IF(AND(Sheet2!$K8979=$B$1,Sheet2!$L8979=1),Sheet2!$I8979+Sheet2!$M8979,IF(Sheet2!$K8979=$B$1,Sheet2!$M8979,0))</f>
        <v>0</v>
      </c>
      <c r="O8979" s="38">
        <f>IF(AND(Sheet2!$K8979=$B$2,Sheet2!$L8979=1),Sheet2!$J8979+Sheet2!$M8979,IF(Sheet2!$K8979=$B$2,Sheet2!$M8979,0))</f>
        <v>0</v>
      </c>
    </row>
    <row r="8980" spans="14:15" x14ac:dyDescent="0.25">
      <c r="N8980" s="38">
        <f>IF(AND(Sheet2!$K8980=$B$1,Sheet2!$L8980=1),Sheet2!$I8980+Sheet2!$M8980,IF(Sheet2!$K8980=$B$1,Sheet2!$M8980,0))</f>
        <v>0</v>
      </c>
      <c r="O8980" s="38">
        <f>IF(AND(Sheet2!$K8980=$B$2,Sheet2!$L8980=1),Sheet2!$J8980+Sheet2!$M8980,IF(Sheet2!$K8980=$B$2,Sheet2!$M8980,0))</f>
        <v>0</v>
      </c>
    </row>
    <row r="8981" spans="14:15" x14ac:dyDescent="0.25">
      <c r="N8981" s="38">
        <f>IF(AND(Sheet2!$K8981=$B$1,Sheet2!$L8981=1),Sheet2!$I8981+Sheet2!$M8981,IF(Sheet2!$K8981=$B$1,Sheet2!$M8981,0))</f>
        <v>0</v>
      </c>
      <c r="O8981" s="38">
        <f>IF(AND(Sheet2!$K8981=$B$2,Sheet2!$L8981=1),Sheet2!$J8981+Sheet2!$M8981,IF(Sheet2!$K8981=$B$2,Sheet2!$M8981,0))</f>
        <v>0</v>
      </c>
    </row>
    <row r="8982" spans="14:15" x14ac:dyDescent="0.25">
      <c r="N8982" s="38">
        <f>IF(AND(Sheet2!$K8982=$B$1,Sheet2!$L8982=1),Sheet2!$I8982+Sheet2!$M8982,IF(Sheet2!$K8982=$B$1,Sheet2!$M8982,0))</f>
        <v>0</v>
      </c>
      <c r="O8982" s="38">
        <f>IF(AND(Sheet2!$K8982=$B$2,Sheet2!$L8982=1),Sheet2!$J8982+Sheet2!$M8982,IF(Sheet2!$K8982=$B$2,Sheet2!$M8982,0))</f>
        <v>0</v>
      </c>
    </row>
    <row r="8983" spans="14:15" x14ac:dyDescent="0.25">
      <c r="N8983" s="38">
        <f>IF(AND(Sheet2!$K8983=$B$1,Sheet2!$L8983=1),Sheet2!$I8983+Sheet2!$M8983,IF(Sheet2!$K8983=$B$1,Sheet2!$M8983,0))</f>
        <v>0</v>
      </c>
      <c r="O8983" s="38">
        <f>IF(AND(Sheet2!$K8983=$B$2,Sheet2!$L8983=1),Sheet2!$J8983+Sheet2!$M8983,IF(Sheet2!$K8983=$B$2,Sheet2!$M8983,0))</f>
        <v>0</v>
      </c>
    </row>
    <row r="8984" spans="14:15" x14ac:dyDescent="0.25">
      <c r="N8984" s="38">
        <f>IF(AND(Sheet2!$K8984=$B$1,Sheet2!$L8984=1),Sheet2!$I8984+Sheet2!$M8984,IF(Sheet2!$K8984=$B$1,Sheet2!$M8984,0))</f>
        <v>0</v>
      </c>
      <c r="O8984" s="38">
        <f>IF(AND(Sheet2!$K8984=$B$2,Sheet2!$L8984=1),Sheet2!$J8984+Sheet2!$M8984,IF(Sheet2!$K8984=$B$2,Sheet2!$M8984,0))</f>
        <v>0</v>
      </c>
    </row>
    <row r="8985" spans="14:15" x14ac:dyDescent="0.25">
      <c r="N8985" s="38">
        <f>IF(AND(Sheet2!$K8985=$B$1,Sheet2!$L8985=1),Sheet2!$I8985+Sheet2!$M8985,IF(Sheet2!$K8985=$B$1,Sheet2!$M8985,0))</f>
        <v>0</v>
      </c>
      <c r="O8985" s="38">
        <f>IF(AND(Sheet2!$K8985=$B$2,Sheet2!$L8985=1),Sheet2!$J8985+Sheet2!$M8985,IF(Sheet2!$K8985=$B$2,Sheet2!$M8985,0))</f>
        <v>0</v>
      </c>
    </row>
    <row r="8986" spans="14:15" x14ac:dyDescent="0.25">
      <c r="N8986" s="38">
        <f>IF(AND(Sheet2!$K8986=$B$1,Sheet2!$L8986=1),Sheet2!$I8986+Sheet2!$M8986,IF(Sheet2!$K8986=$B$1,Sheet2!$M8986,0))</f>
        <v>0</v>
      </c>
      <c r="O8986" s="38">
        <f>IF(AND(Sheet2!$K8986=$B$2,Sheet2!$L8986=1),Sheet2!$J8986+Sheet2!$M8986,IF(Sheet2!$K8986=$B$2,Sheet2!$M8986,0))</f>
        <v>0</v>
      </c>
    </row>
    <row r="8987" spans="14:15" x14ac:dyDescent="0.25">
      <c r="N8987" s="38">
        <f>IF(AND(Sheet2!$K8987=$B$1,Sheet2!$L8987=1),Sheet2!$I8987+Sheet2!$M8987,IF(Sheet2!$K8987=$B$1,Sheet2!$M8987,0))</f>
        <v>0</v>
      </c>
      <c r="O8987" s="38">
        <f>IF(AND(Sheet2!$K8987=$B$2,Sheet2!$L8987=1),Sheet2!$J8987+Sheet2!$M8987,IF(Sheet2!$K8987=$B$2,Sheet2!$M8987,0))</f>
        <v>0</v>
      </c>
    </row>
    <row r="8988" spans="14:15" x14ac:dyDescent="0.25">
      <c r="N8988" s="38">
        <f>IF(AND(Sheet2!$K8988=$B$1,Sheet2!$L8988=1),Sheet2!$I8988+Sheet2!$M8988,IF(Sheet2!$K8988=$B$1,Sheet2!$M8988,0))</f>
        <v>0</v>
      </c>
      <c r="O8988" s="38">
        <f>IF(AND(Sheet2!$K8988=$B$2,Sheet2!$L8988=1),Sheet2!$J8988+Sheet2!$M8988,IF(Sheet2!$K8988=$B$2,Sheet2!$M8988,0))</f>
        <v>0</v>
      </c>
    </row>
    <row r="8989" spans="14:15" x14ac:dyDescent="0.25">
      <c r="N8989" s="38">
        <f>IF(AND(Sheet2!$K8989=$B$1,Sheet2!$L8989=1),Sheet2!$I8989+Sheet2!$M8989,IF(Sheet2!$K8989=$B$1,Sheet2!$M8989,0))</f>
        <v>0</v>
      </c>
      <c r="O8989" s="38">
        <f>IF(AND(Sheet2!$K8989=$B$2,Sheet2!$L8989=1),Sheet2!$J8989+Sheet2!$M8989,IF(Sheet2!$K8989=$B$2,Sheet2!$M8989,0))</f>
        <v>0</v>
      </c>
    </row>
    <row r="8990" spans="14:15" x14ac:dyDescent="0.25">
      <c r="N8990" s="38">
        <f>IF(AND(Sheet2!$K8990=$B$1,Sheet2!$L8990=1),Sheet2!$I8990+Sheet2!$M8990,IF(Sheet2!$K8990=$B$1,Sheet2!$M8990,0))</f>
        <v>0</v>
      </c>
      <c r="O8990" s="38">
        <f>IF(AND(Sheet2!$K8990=$B$2,Sheet2!$L8990=1),Sheet2!$J8990+Sheet2!$M8990,IF(Sheet2!$K8990=$B$2,Sheet2!$M8990,0))</f>
        <v>0</v>
      </c>
    </row>
    <row r="8991" spans="14:15" x14ac:dyDescent="0.25">
      <c r="N8991" s="38">
        <f>IF(AND(Sheet2!$K8991=$B$1,Sheet2!$L8991=1),Sheet2!$I8991+Sheet2!$M8991,IF(Sheet2!$K8991=$B$1,Sheet2!$M8991,0))</f>
        <v>0</v>
      </c>
      <c r="O8991" s="38">
        <f>IF(AND(Sheet2!$K8991=$B$2,Sheet2!$L8991=1),Sheet2!$J8991+Sheet2!$M8991,IF(Sheet2!$K8991=$B$2,Sheet2!$M8991,0))</f>
        <v>0</v>
      </c>
    </row>
    <row r="8992" spans="14:15" x14ac:dyDescent="0.25">
      <c r="N8992" s="38">
        <f>IF(AND(Sheet2!$K8992=$B$1,Sheet2!$L8992=1),Sheet2!$I8992+Sheet2!$M8992,IF(Sheet2!$K8992=$B$1,Sheet2!$M8992,0))</f>
        <v>0</v>
      </c>
      <c r="O8992" s="38">
        <f>IF(AND(Sheet2!$K8992=$B$2,Sheet2!$L8992=1),Sheet2!$J8992+Sheet2!$M8992,IF(Sheet2!$K8992=$B$2,Sheet2!$M8992,0))</f>
        <v>0</v>
      </c>
    </row>
    <row r="8993" spans="14:15" x14ac:dyDescent="0.25">
      <c r="N8993" s="38">
        <f>IF(AND(Sheet2!$K8993=$B$1,Sheet2!$L8993=1),Sheet2!$I8993+Sheet2!$M8993,IF(Sheet2!$K8993=$B$1,Sheet2!$M8993,0))</f>
        <v>0</v>
      </c>
      <c r="O8993" s="38">
        <f>IF(AND(Sheet2!$K8993=$B$2,Sheet2!$L8993=1),Sheet2!$J8993+Sheet2!$M8993,IF(Sheet2!$K8993=$B$2,Sheet2!$M8993,0))</f>
        <v>0</v>
      </c>
    </row>
    <row r="8994" spans="14:15" x14ac:dyDescent="0.25">
      <c r="N8994" s="38">
        <f>IF(AND(Sheet2!$K8994=$B$1,Sheet2!$L8994=1),Sheet2!$I8994+Sheet2!$M8994,IF(Sheet2!$K8994=$B$1,Sheet2!$M8994,0))</f>
        <v>0</v>
      </c>
      <c r="O8994" s="38">
        <f>IF(AND(Sheet2!$K8994=$B$2,Sheet2!$L8994=1),Sheet2!$J8994+Sheet2!$M8994,IF(Sheet2!$K8994=$B$2,Sheet2!$M8994,0))</f>
        <v>0</v>
      </c>
    </row>
    <row r="8995" spans="14:15" x14ac:dyDescent="0.25">
      <c r="N8995" s="38">
        <f>IF(AND(Sheet2!$K8995=$B$1,Sheet2!$L8995=1),Sheet2!$I8995+Sheet2!$M8995,IF(Sheet2!$K8995=$B$1,Sheet2!$M8995,0))</f>
        <v>0</v>
      </c>
      <c r="O8995" s="38">
        <f>IF(AND(Sheet2!$K8995=$B$2,Sheet2!$L8995=1),Sheet2!$J8995+Sheet2!$M8995,IF(Sheet2!$K8995=$B$2,Sheet2!$M8995,0))</f>
        <v>0</v>
      </c>
    </row>
    <row r="8996" spans="14:15" x14ac:dyDescent="0.25">
      <c r="N8996" s="38">
        <f>IF(AND(Sheet2!$K8996=$B$1,Sheet2!$L8996=1),Sheet2!$I8996+Sheet2!$M8996,IF(Sheet2!$K8996=$B$1,Sheet2!$M8996,0))</f>
        <v>0</v>
      </c>
      <c r="O8996" s="38">
        <f>IF(AND(Sheet2!$K8996=$B$2,Sheet2!$L8996=1),Sheet2!$J8996+Sheet2!$M8996,IF(Sheet2!$K8996=$B$2,Sheet2!$M8996,0))</f>
        <v>0</v>
      </c>
    </row>
    <row r="8997" spans="14:15" x14ac:dyDescent="0.25">
      <c r="N8997" s="38">
        <f>IF(AND(Sheet2!$K8997=$B$1,Sheet2!$L8997=1),Sheet2!$I8997+Sheet2!$M8997,IF(Sheet2!$K8997=$B$1,Sheet2!$M8997,0))</f>
        <v>0</v>
      </c>
      <c r="O8997" s="38">
        <f>IF(AND(Sheet2!$K8997=$B$2,Sheet2!$L8997=1),Sheet2!$J8997+Sheet2!$M8997,IF(Sheet2!$K8997=$B$2,Sheet2!$M8997,0))</f>
        <v>0</v>
      </c>
    </row>
    <row r="8998" spans="14:15" x14ac:dyDescent="0.25">
      <c r="N8998" s="38">
        <f>IF(AND(Sheet2!$K8998=$B$1,Sheet2!$L8998=1),Sheet2!$I8998+Sheet2!$M8998,IF(Sheet2!$K8998=$B$1,Sheet2!$M8998,0))</f>
        <v>0</v>
      </c>
      <c r="O8998" s="38">
        <f>IF(AND(Sheet2!$K8998=$B$2,Sheet2!$L8998=1),Sheet2!$J8998+Sheet2!$M8998,IF(Sheet2!$K8998=$B$2,Sheet2!$M8998,0))</f>
        <v>0</v>
      </c>
    </row>
    <row r="8999" spans="14:15" x14ac:dyDescent="0.25">
      <c r="N8999" s="38">
        <f>IF(AND(Sheet2!$K8999=$B$1,Sheet2!$L8999=1),Sheet2!$I8999+Sheet2!$M8999,IF(Sheet2!$K8999=$B$1,Sheet2!$M8999,0))</f>
        <v>0</v>
      </c>
      <c r="O8999" s="38">
        <f>IF(AND(Sheet2!$K8999=$B$2,Sheet2!$L8999=1),Sheet2!$J8999+Sheet2!$M8999,IF(Sheet2!$K8999=$B$2,Sheet2!$M8999,0))</f>
        <v>0</v>
      </c>
    </row>
    <row r="9000" spans="14:15" x14ac:dyDescent="0.25">
      <c r="N9000" s="38">
        <f>IF(AND(Sheet2!$K9000=$B$1,Sheet2!$L9000=1),Sheet2!$I9000+Sheet2!$M9000,IF(Sheet2!$K9000=$B$1,Sheet2!$M9000,0))</f>
        <v>0</v>
      </c>
      <c r="O9000" s="38">
        <f>IF(AND(Sheet2!$K9000=$B$2,Sheet2!$L9000=1),Sheet2!$J9000+Sheet2!$M9000,IF(Sheet2!$K9000=$B$2,Sheet2!$M9000,0))</f>
        <v>0</v>
      </c>
    </row>
    <row r="9001" spans="14:15" x14ac:dyDescent="0.25">
      <c r="N9001" s="38">
        <f>IF(AND(Sheet2!$K9001=$B$1,Sheet2!$L9001=1),Sheet2!$I9001+Sheet2!$M9001,IF(Sheet2!$K9001=$B$1,Sheet2!$M9001,0))</f>
        <v>0</v>
      </c>
      <c r="O9001" s="38">
        <f>IF(AND(Sheet2!$K9001=$B$2,Sheet2!$L9001=1),Sheet2!$J9001+Sheet2!$M9001,IF(Sheet2!$K9001=$B$2,Sheet2!$M9001,0))</f>
        <v>0</v>
      </c>
    </row>
    <row r="9002" spans="14:15" x14ac:dyDescent="0.25">
      <c r="N9002" s="38">
        <f>IF(AND(Sheet2!$K9002=$B$1,Sheet2!$L9002=1),Sheet2!$I9002+Sheet2!$M9002,IF(Sheet2!$K9002=$B$1,Sheet2!$M9002,0))</f>
        <v>0</v>
      </c>
      <c r="O9002" s="38">
        <f>IF(AND(Sheet2!$K9002=$B$2,Sheet2!$L9002=1),Sheet2!$J9002+Sheet2!$M9002,IF(Sheet2!$K9002=$B$2,Sheet2!$M9002,0))</f>
        <v>0</v>
      </c>
    </row>
    <row r="9003" spans="14:15" x14ac:dyDescent="0.25">
      <c r="N9003" s="38">
        <f>IF(AND(Sheet2!$K9003=$B$1,Sheet2!$L9003=1),Sheet2!$I9003+Sheet2!$M9003,IF(Sheet2!$K9003=$B$1,Sheet2!$M9003,0))</f>
        <v>0</v>
      </c>
      <c r="O9003" s="38">
        <f>IF(AND(Sheet2!$K9003=$B$2,Sheet2!$L9003=1),Sheet2!$J9003+Sheet2!$M9003,IF(Sheet2!$K9003=$B$2,Sheet2!$M9003,0))</f>
        <v>0</v>
      </c>
    </row>
    <row r="9004" spans="14:15" x14ac:dyDescent="0.25">
      <c r="N9004" s="38">
        <f>IF(AND(Sheet2!$K9004=$B$1,Sheet2!$L9004=1),Sheet2!$I9004+Sheet2!$M9004,IF(Sheet2!$K9004=$B$1,Sheet2!$M9004,0))</f>
        <v>0</v>
      </c>
      <c r="O9004" s="38">
        <f>IF(AND(Sheet2!$K9004=$B$2,Sheet2!$L9004=1),Sheet2!$J9004+Sheet2!$M9004,IF(Sheet2!$K9004=$B$2,Sheet2!$M9004,0))</f>
        <v>0</v>
      </c>
    </row>
    <row r="9005" spans="14:15" x14ac:dyDescent="0.25">
      <c r="N9005" s="38">
        <f>IF(AND(Sheet2!$K9005=$B$1,Sheet2!$L9005=1),Sheet2!$I9005+Sheet2!$M9005,IF(Sheet2!$K9005=$B$1,Sheet2!$M9005,0))</f>
        <v>0</v>
      </c>
      <c r="O9005" s="38">
        <f>IF(AND(Sheet2!$K9005=$B$2,Sheet2!$L9005=1),Sheet2!$J9005+Sheet2!$M9005,IF(Sheet2!$K9005=$B$2,Sheet2!$M9005,0))</f>
        <v>0</v>
      </c>
    </row>
    <row r="9006" spans="14:15" x14ac:dyDescent="0.25">
      <c r="N9006" s="38">
        <f>IF(AND(Sheet2!$K9006=$B$1,Sheet2!$L9006=1),Sheet2!$I9006+Sheet2!$M9006,IF(Sheet2!$K9006=$B$1,Sheet2!$M9006,0))</f>
        <v>0</v>
      </c>
      <c r="O9006" s="38">
        <f>IF(AND(Sheet2!$K9006=$B$2,Sheet2!$L9006=1),Sheet2!$J9006+Sheet2!$M9006,IF(Sheet2!$K9006=$B$2,Sheet2!$M9006,0))</f>
        <v>0</v>
      </c>
    </row>
    <row r="9007" spans="14:15" x14ac:dyDescent="0.25">
      <c r="N9007" s="38">
        <f>IF(AND(Sheet2!$K9007=$B$1,Sheet2!$L9007=1),Sheet2!$I9007+Sheet2!$M9007,IF(Sheet2!$K9007=$B$1,Sheet2!$M9007,0))</f>
        <v>0</v>
      </c>
      <c r="O9007" s="38">
        <f>IF(AND(Sheet2!$K9007=$B$2,Sheet2!$L9007=1),Sheet2!$J9007+Sheet2!$M9007,IF(Sheet2!$K9007=$B$2,Sheet2!$M9007,0))</f>
        <v>0</v>
      </c>
    </row>
    <row r="9008" spans="14:15" x14ac:dyDescent="0.25">
      <c r="N9008" s="38">
        <f>IF(AND(Sheet2!$K9008=$B$1,Sheet2!$L9008=1),Sheet2!$I9008+Sheet2!$M9008,IF(Sheet2!$K9008=$B$1,Sheet2!$M9008,0))</f>
        <v>0</v>
      </c>
      <c r="O9008" s="38">
        <f>IF(AND(Sheet2!$K9008=$B$2,Sheet2!$L9008=1),Sheet2!$J9008+Sheet2!$M9008,IF(Sheet2!$K9008=$B$2,Sheet2!$M9008,0))</f>
        <v>0</v>
      </c>
    </row>
    <row r="9009" spans="14:15" x14ac:dyDescent="0.25">
      <c r="N9009" s="38">
        <f>IF(AND(Sheet2!$K9009=$B$1,Sheet2!$L9009=1),Sheet2!$I9009+Sheet2!$M9009,IF(Sheet2!$K9009=$B$1,Sheet2!$M9009,0))</f>
        <v>0</v>
      </c>
      <c r="O9009" s="38">
        <f>IF(AND(Sheet2!$K9009=$B$2,Sheet2!$L9009=1),Sheet2!$J9009+Sheet2!$M9009,IF(Sheet2!$K9009=$B$2,Sheet2!$M9009,0))</f>
        <v>0</v>
      </c>
    </row>
    <row r="9010" spans="14:15" x14ac:dyDescent="0.25">
      <c r="N9010" s="38">
        <f>IF(AND(Sheet2!$K9010=$B$1,Sheet2!$L9010=1),Sheet2!$I9010+Sheet2!$M9010,IF(Sheet2!$K9010=$B$1,Sheet2!$M9010,0))</f>
        <v>0</v>
      </c>
      <c r="O9010" s="38">
        <f>IF(AND(Sheet2!$K9010=$B$2,Sheet2!$L9010=1),Sheet2!$J9010+Sheet2!$M9010,IF(Sheet2!$K9010=$B$2,Sheet2!$M9010,0))</f>
        <v>0</v>
      </c>
    </row>
    <row r="9011" spans="14:15" x14ac:dyDescent="0.25">
      <c r="N9011" s="38">
        <f>IF(AND(Sheet2!$K9011=$B$1,Sheet2!$L9011=1),Sheet2!$I9011+Sheet2!$M9011,IF(Sheet2!$K9011=$B$1,Sheet2!$M9011,0))</f>
        <v>0</v>
      </c>
      <c r="O9011" s="38">
        <f>IF(AND(Sheet2!$K9011=$B$2,Sheet2!$L9011=1),Sheet2!$J9011+Sheet2!$M9011,IF(Sheet2!$K9011=$B$2,Sheet2!$M9011,0))</f>
        <v>0</v>
      </c>
    </row>
    <row r="9012" spans="14:15" x14ac:dyDescent="0.25">
      <c r="N9012" s="38">
        <f>IF(AND(Sheet2!$K9012=$B$1,Sheet2!$L9012=1),Sheet2!$I9012+Sheet2!$M9012,IF(Sheet2!$K9012=$B$1,Sheet2!$M9012,0))</f>
        <v>0</v>
      </c>
      <c r="O9012" s="38">
        <f>IF(AND(Sheet2!$K9012=$B$2,Sheet2!$L9012=1),Sheet2!$J9012+Sheet2!$M9012,IF(Sheet2!$K9012=$B$2,Sheet2!$M9012,0))</f>
        <v>0</v>
      </c>
    </row>
    <row r="9013" spans="14:15" x14ac:dyDescent="0.25">
      <c r="N9013" s="38">
        <f>IF(AND(Sheet2!$K9013=$B$1,Sheet2!$L9013=1),Sheet2!$I9013+Sheet2!$M9013,IF(Sheet2!$K9013=$B$1,Sheet2!$M9013,0))</f>
        <v>0</v>
      </c>
      <c r="O9013" s="38">
        <f>IF(AND(Sheet2!$K9013=$B$2,Sheet2!$L9013=1),Sheet2!$J9013+Sheet2!$M9013,IF(Sheet2!$K9013=$B$2,Sheet2!$M9013,0))</f>
        <v>0</v>
      </c>
    </row>
    <row r="9014" spans="14:15" x14ac:dyDescent="0.25">
      <c r="N9014" s="38">
        <f>IF(AND(Sheet2!$K9014=$B$1,Sheet2!$L9014=1),Sheet2!$I9014+Sheet2!$M9014,IF(Sheet2!$K9014=$B$1,Sheet2!$M9014,0))</f>
        <v>0</v>
      </c>
      <c r="O9014" s="38">
        <f>IF(AND(Sheet2!$K9014=$B$2,Sheet2!$L9014=1),Sheet2!$J9014+Sheet2!$M9014,IF(Sheet2!$K9014=$B$2,Sheet2!$M9014,0))</f>
        <v>0</v>
      </c>
    </row>
    <row r="9015" spans="14:15" x14ac:dyDescent="0.25">
      <c r="N9015" s="38">
        <f>IF(AND(Sheet2!$K9015=$B$1,Sheet2!$L9015=1),Sheet2!$I9015+Sheet2!$M9015,IF(Sheet2!$K9015=$B$1,Sheet2!$M9015,0))</f>
        <v>0</v>
      </c>
      <c r="O9015" s="38">
        <f>IF(AND(Sheet2!$K9015=$B$2,Sheet2!$L9015=1),Sheet2!$J9015+Sheet2!$M9015,IF(Sheet2!$K9015=$B$2,Sheet2!$M9015,0))</f>
        <v>0</v>
      </c>
    </row>
    <row r="9016" spans="14:15" x14ac:dyDescent="0.25">
      <c r="N9016" s="38">
        <f>IF(AND(Sheet2!$K9016=$B$1,Sheet2!$L9016=1),Sheet2!$I9016+Sheet2!$M9016,IF(Sheet2!$K9016=$B$1,Sheet2!$M9016,0))</f>
        <v>0</v>
      </c>
      <c r="O9016" s="38">
        <f>IF(AND(Sheet2!$K9016=$B$2,Sheet2!$L9016=1),Sheet2!$J9016+Sheet2!$M9016,IF(Sheet2!$K9016=$B$2,Sheet2!$M9016,0))</f>
        <v>0</v>
      </c>
    </row>
    <row r="9017" spans="14:15" x14ac:dyDescent="0.25">
      <c r="N9017" s="38">
        <f>IF(AND(Sheet2!$K9017=$B$1,Sheet2!$L9017=1),Sheet2!$I9017+Sheet2!$M9017,IF(Sheet2!$K9017=$B$1,Sheet2!$M9017,0))</f>
        <v>0</v>
      </c>
      <c r="O9017" s="38">
        <f>IF(AND(Sheet2!$K9017=$B$2,Sheet2!$L9017=1),Sheet2!$J9017+Sheet2!$M9017,IF(Sheet2!$K9017=$B$2,Sheet2!$M9017,0))</f>
        <v>0</v>
      </c>
    </row>
    <row r="9018" spans="14:15" x14ac:dyDescent="0.25">
      <c r="N9018" s="38">
        <f>IF(AND(Sheet2!$K9018=$B$1,Sheet2!$L9018=1),Sheet2!$I9018+Sheet2!$M9018,IF(Sheet2!$K9018=$B$1,Sheet2!$M9018,0))</f>
        <v>0</v>
      </c>
      <c r="O9018" s="38">
        <f>IF(AND(Sheet2!$K9018=$B$2,Sheet2!$L9018=1),Sheet2!$J9018+Sheet2!$M9018,IF(Sheet2!$K9018=$B$2,Sheet2!$M9018,0))</f>
        <v>0</v>
      </c>
    </row>
    <row r="9019" spans="14:15" x14ac:dyDescent="0.25">
      <c r="N9019" s="38">
        <f>IF(AND(Sheet2!$K9019=$B$1,Sheet2!$L9019=1),Sheet2!$I9019+Sheet2!$M9019,IF(Sheet2!$K9019=$B$1,Sheet2!$M9019,0))</f>
        <v>0</v>
      </c>
      <c r="O9019" s="38">
        <f>IF(AND(Sheet2!$K9019=$B$2,Sheet2!$L9019=1),Sheet2!$J9019+Sheet2!$M9019,IF(Sheet2!$K9019=$B$2,Sheet2!$M9019,0))</f>
        <v>0</v>
      </c>
    </row>
    <row r="9020" spans="14:15" x14ac:dyDescent="0.25">
      <c r="N9020" s="38">
        <f>IF(AND(Sheet2!$K9020=$B$1,Sheet2!$L9020=1),Sheet2!$I9020+Sheet2!$M9020,IF(Sheet2!$K9020=$B$1,Sheet2!$M9020,0))</f>
        <v>0</v>
      </c>
      <c r="O9020" s="38">
        <f>IF(AND(Sheet2!$K9020=$B$2,Sheet2!$L9020=1),Sheet2!$J9020+Sheet2!$M9020,IF(Sheet2!$K9020=$B$2,Sheet2!$M9020,0))</f>
        <v>0</v>
      </c>
    </row>
    <row r="9021" spans="14:15" x14ac:dyDescent="0.25">
      <c r="N9021" s="38">
        <f>IF(AND(Sheet2!$K9021=$B$1,Sheet2!$L9021=1),Sheet2!$I9021+Sheet2!$M9021,IF(Sheet2!$K9021=$B$1,Sheet2!$M9021,0))</f>
        <v>0</v>
      </c>
      <c r="O9021" s="38">
        <f>IF(AND(Sheet2!$K9021=$B$2,Sheet2!$L9021=1),Sheet2!$J9021+Sheet2!$M9021,IF(Sheet2!$K9021=$B$2,Sheet2!$M9021,0))</f>
        <v>0</v>
      </c>
    </row>
    <row r="9022" spans="14:15" x14ac:dyDescent="0.25">
      <c r="N9022" s="38">
        <f>IF(AND(Sheet2!$K9022=$B$1,Sheet2!$L9022=1),Sheet2!$I9022+Sheet2!$M9022,IF(Sheet2!$K9022=$B$1,Sheet2!$M9022,0))</f>
        <v>0</v>
      </c>
      <c r="O9022" s="38">
        <f>IF(AND(Sheet2!$K9022=$B$2,Sheet2!$L9022=1),Sheet2!$J9022+Sheet2!$M9022,IF(Sheet2!$K9022=$B$2,Sheet2!$M9022,0))</f>
        <v>0</v>
      </c>
    </row>
    <row r="9023" spans="14:15" x14ac:dyDescent="0.25">
      <c r="N9023" s="38">
        <f>IF(AND(Sheet2!$K9023=$B$1,Sheet2!$L9023=1),Sheet2!$I9023+Sheet2!$M9023,IF(Sheet2!$K9023=$B$1,Sheet2!$M9023,0))</f>
        <v>0</v>
      </c>
      <c r="O9023" s="38">
        <f>IF(AND(Sheet2!$K9023=$B$2,Sheet2!$L9023=1),Sheet2!$J9023+Sheet2!$M9023,IF(Sheet2!$K9023=$B$2,Sheet2!$M9023,0))</f>
        <v>0</v>
      </c>
    </row>
    <row r="9024" spans="14:15" x14ac:dyDescent="0.25">
      <c r="N9024" s="38">
        <f>IF(AND(Sheet2!$K9024=$B$1,Sheet2!$L9024=1),Sheet2!$I9024+Sheet2!$M9024,IF(Sheet2!$K9024=$B$1,Sheet2!$M9024,0))</f>
        <v>0</v>
      </c>
      <c r="O9024" s="38">
        <f>IF(AND(Sheet2!$K9024=$B$2,Sheet2!$L9024=1),Sheet2!$J9024+Sheet2!$M9024,IF(Sheet2!$K9024=$B$2,Sheet2!$M9024,0))</f>
        <v>0</v>
      </c>
    </row>
    <row r="9025" spans="14:15" x14ac:dyDescent="0.25">
      <c r="N9025" s="38">
        <f>IF(AND(Sheet2!$K9025=$B$1,Sheet2!$L9025=1),Sheet2!$I9025+Sheet2!$M9025,IF(Sheet2!$K9025=$B$1,Sheet2!$M9025,0))</f>
        <v>0</v>
      </c>
      <c r="O9025" s="38">
        <f>IF(AND(Sheet2!$K9025=$B$2,Sheet2!$L9025=1),Sheet2!$J9025+Sheet2!$M9025,IF(Sheet2!$K9025=$B$2,Sheet2!$M9025,0))</f>
        <v>0</v>
      </c>
    </row>
    <row r="9026" spans="14:15" x14ac:dyDescent="0.25">
      <c r="N9026" s="38">
        <f>IF(AND(Sheet2!$K9026=$B$1,Sheet2!$L9026=1),Sheet2!$I9026+Sheet2!$M9026,IF(Sheet2!$K9026=$B$1,Sheet2!$M9026,0))</f>
        <v>0</v>
      </c>
      <c r="O9026" s="38">
        <f>IF(AND(Sheet2!$K9026=$B$2,Sheet2!$L9026=1),Sheet2!$J9026+Sheet2!$M9026,IF(Sheet2!$K9026=$B$2,Sheet2!$M9026,0))</f>
        <v>0</v>
      </c>
    </row>
    <row r="9027" spans="14:15" x14ac:dyDescent="0.25">
      <c r="N9027" s="38">
        <f>IF(AND(Sheet2!$K9027=$B$1,Sheet2!$L9027=1),Sheet2!$I9027+Sheet2!$M9027,IF(Sheet2!$K9027=$B$1,Sheet2!$M9027,0))</f>
        <v>0</v>
      </c>
      <c r="O9027" s="38">
        <f>IF(AND(Sheet2!$K9027=$B$2,Sheet2!$L9027=1),Sheet2!$J9027+Sheet2!$M9027,IF(Sheet2!$K9027=$B$2,Sheet2!$M9027,0))</f>
        <v>0</v>
      </c>
    </row>
    <row r="9028" spans="14:15" x14ac:dyDescent="0.25">
      <c r="N9028" s="38">
        <f>IF(AND(Sheet2!$K9028=$B$1,Sheet2!$L9028=1),Sheet2!$I9028+Sheet2!$M9028,IF(Sheet2!$K9028=$B$1,Sheet2!$M9028,0))</f>
        <v>0</v>
      </c>
      <c r="O9028" s="38">
        <f>IF(AND(Sheet2!$K9028=$B$2,Sheet2!$L9028=1),Sheet2!$J9028+Sheet2!$M9028,IF(Sheet2!$K9028=$B$2,Sheet2!$M9028,0))</f>
        <v>0</v>
      </c>
    </row>
    <row r="9029" spans="14:15" x14ac:dyDescent="0.25">
      <c r="N9029" s="38">
        <f>IF(AND(Sheet2!$K9029=$B$1,Sheet2!$L9029=1),Sheet2!$I9029+Sheet2!$M9029,IF(Sheet2!$K9029=$B$1,Sheet2!$M9029,0))</f>
        <v>0</v>
      </c>
      <c r="O9029" s="38">
        <f>IF(AND(Sheet2!$K9029=$B$2,Sheet2!$L9029=1),Sheet2!$J9029+Sheet2!$M9029,IF(Sheet2!$K9029=$B$2,Sheet2!$M9029,0))</f>
        <v>0</v>
      </c>
    </row>
    <row r="9030" spans="14:15" x14ac:dyDescent="0.25">
      <c r="N9030" s="38">
        <f>IF(AND(Sheet2!$K9030=$B$1,Sheet2!$L9030=1),Sheet2!$I9030+Sheet2!$M9030,IF(Sheet2!$K9030=$B$1,Sheet2!$M9030,0))</f>
        <v>0</v>
      </c>
      <c r="O9030" s="38">
        <f>IF(AND(Sheet2!$K9030=$B$2,Sheet2!$L9030=1),Sheet2!$J9030+Sheet2!$M9030,IF(Sheet2!$K9030=$B$2,Sheet2!$M9030,0))</f>
        <v>0</v>
      </c>
    </row>
    <row r="9031" spans="14:15" x14ac:dyDescent="0.25">
      <c r="N9031" s="38">
        <f>IF(AND(Sheet2!$K9031=$B$1,Sheet2!$L9031=1),Sheet2!$I9031+Sheet2!$M9031,IF(Sheet2!$K9031=$B$1,Sheet2!$M9031,0))</f>
        <v>0</v>
      </c>
      <c r="O9031" s="38">
        <f>IF(AND(Sheet2!$K9031=$B$2,Sheet2!$L9031=1),Sheet2!$J9031+Sheet2!$M9031,IF(Sheet2!$K9031=$B$2,Sheet2!$M9031,0))</f>
        <v>0</v>
      </c>
    </row>
    <row r="9032" spans="14:15" x14ac:dyDescent="0.25">
      <c r="N9032" s="38">
        <f>IF(AND(Sheet2!$K9032=$B$1,Sheet2!$L9032=1),Sheet2!$I9032+Sheet2!$M9032,IF(Sheet2!$K9032=$B$1,Sheet2!$M9032,0))</f>
        <v>0</v>
      </c>
      <c r="O9032" s="38">
        <f>IF(AND(Sheet2!$K9032=$B$2,Sheet2!$L9032=1),Sheet2!$J9032+Sheet2!$M9032,IF(Sheet2!$K9032=$B$2,Sheet2!$M9032,0))</f>
        <v>0</v>
      </c>
    </row>
    <row r="9033" spans="14:15" x14ac:dyDescent="0.25">
      <c r="N9033" s="38">
        <f>IF(AND(Sheet2!$K9033=$B$1,Sheet2!$L9033=1),Sheet2!$I9033+Sheet2!$M9033,IF(Sheet2!$K9033=$B$1,Sheet2!$M9033,0))</f>
        <v>0</v>
      </c>
      <c r="O9033" s="38">
        <f>IF(AND(Sheet2!$K9033=$B$2,Sheet2!$L9033=1),Sheet2!$J9033+Sheet2!$M9033,IF(Sheet2!$K9033=$B$2,Sheet2!$M9033,0))</f>
        <v>0</v>
      </c>
    </row>
    <row r="9034" spans="14:15" x14ac:dyDescent="0.25">
      <c r="N9034" s="38">
        <f>IF(AND(Sheet2!$K9034=$B$1,Sheet2!$L9034=1),Sheet2!$I9034+Sheet2!$M9034,IF(Sheet2!$K9034=$B$1,Sheet2!$M9034,0))</f>
        <v>0</v>
      </c>
      <c r="O9034" s="38">
        <f>IF(AND(Sheet2!$K9034=$B$2,Sheet2!$L9034=1),Sheet2!$J9034+Sheet2!$M9034,IF(Sheet2!$K9034=$B$2,Sheet2!$M9034,0))</f>
        <v>0</v>
      </c>
    </row>
    <row r="9035" spans="14:15" x14ac:dyDescent="0.25">
      <c r="N9035" s="38">
        <f>IF(AND(Sheet2!$K9035=$B$1,Sheet2!$L9035=1),Sheet2!$I9035+Sheet2!$M9035,IF(Sheet2!$K9035=$B$1,Sheet2!$M9035,0))</f>
        <v>0</v>
      </c>
      <c r="O9035" s="38">
        <f>IF(AND(Sheet2!$K9035=$B$2,Sheet2!$L9035=1),Sheet2!$J9035+Sheet2!$M9035,IF(Sheet2!$K9035=$B$2,Sheet2!$M9035,0))</f>
        <v>0</v>
      </c>
    </row>
    <row r="9036" spans="14:15" x14ac:dyDescent="0.25">
      <c r="N9036" s="38">
        <f>IF(AND(Sheet2!$K9036=$B$1,Sheet2!$L9036=1),Sheet2!$I9036+Sheet2!$M9036,IF(Sheet2!$K9036=$B$1,Sheet2!$M9036,0))</f>
        <v>0</v>
      </c>
      <c r="O9036" s="38">
        <f>IF(AND(Sheet2!$K9036=$B$2,Sheet2!$L9036=1),Sheet2!$J9036+Sheet2!$M9036,IF(Sheet2!$K9036=$B$2,Sheet2!$M9036,0))</f>
        <v>0</v>
      </c>
    </row>
    <row r="9037" spans="14:15" x14ac:dyDescent="0.25">
      <c r="N9037" s="38">
        <f>IF(AND(Sheet2!$K9037=$B$1,Sheet2!$L9037=1),Sheet2!$I9037+Sheet2!$M9037,IF(Sheet2!$K9037=$B$1,Sheet2!$M9037,0))</f>
        <v>0</v>
      </c>
      <c r="O9037" s="38">
        <f>IF(AND(Sheet2!$K9037=$B$2,Sheet2!$L9037=1),Sheet2!$J9037+Sheet2!$M9037,IF(Sheet2!$K9037=$B$2,Sheet2!$M9037,0))</f>
        <v>0</v>
      </c>
    </row>
    <row r="9038" spans="14:15" x14ac:dyDescent="0.25">
      <c r="N9038" s="38">
        <f>IF(AND(Sheet2!$K9038=$B$1,Sheet2!$L9038=1),Sheet2!$I9038+Sheet2!$M9038,IF(Sheet2!$K9038=$B$1,Sheet2!$M9038,0))</f>
        <v>0</v>
      </c>
      <c r="O9038" s="38">
        <f>IF(AND(Sheet2!$K9038=$B$2,Sheet2!$L9038=1),Sheet2!$J9038+Sheet2!$M9038,IF(Sheet2!$K9038=$B$2,Sheet2!$M9038,0))</f>
        <v>0</v>
      </c>
    </row>
    <row r="9039" spans="14:15" x14ac:dyDescent="0.25">
      <c r="N9039" s="38">
        <f>IF(AND(Sheet2!$K9039=$B$1,Sheet2!$L9039=1),Sheet2!$I9039+Sheet2!$M9039,IF(Sheet2!$K9039=$B$1,Sheet2!$M9039,0))</f>
        <v>0</v>
      </c>
      <c r="O9039" s="38">
        <f>IF(AND(Sheet2!$K9039=$B$2,Sheet2!$L9039=1),Sheet2!$J9039+Sheet2!$M9039,IF(Sheet2!$K9039=$B$2,Sheet2!$M9039,0))</f>
        <v>0</v>
      </c>
    </row>
    <row r="9040" spans="14:15" x14ac:dyDescent="0.25">
      <c r="N9040" s="38">
        <f>IF(AND(Sheet2!$K9040=$B$1,Sheet2!$L9040=1),Sheet2!$I9040+Sheet2!$M9040,IF(Sheet2!$K9040=$B$1,Sheet2!$M9040,0))</f>
        <v>0</v>
      </c>
      <c r="O9040" s="38">
        <f>IF(AND(Sheet2!$K9040=$B$2,Sheet2!$L9040=1),Sheet2!$J9040+Sheet2!$M9040,IF(Sheet2!$K9040=$B$2,Sheet2!$M9040,0))</f>
        <v>0</v>
      </c>
    </row>
    <row r="9041" spans="14:15" x14ac:dyDescent="0.25">
      <c r="N9041" s="38">
        <f>IF(AND(Sheet2!$K9041=$B$1,Sheet2!$L9041=1),Sheet2!$I9041+Sheet2!$M9041,IF(Sheet2!$K9041=$B$1,Sheet2!$M9041,0))</f>
        <v>0</v>
      </c>
      <c r="O9041" s="38">
        <f>IF(AND(Sheet2!$K9041=$B$2,Sheet2!$L9041=1),Sheet2!$J9041+Sheet2!$M9041,IF(Sheet2!$K9041=$B$2,Sheet2!$M9041,0))</f>
        <v>0</v>
      </c>
    </row>
    <row r="9042" spans="14:15" x14ac:dyDescent="0.25">
      <c r="N9042" s="38">
        <f>IF(AND(Sheet2!$K9042=$B$1,Sheet2!$L9042=1),Sheet2!$I9042+Sheet2!$M9042,IF(Sheet2!$K9042=$B$1,Sheet2!$M9042,0))</f>
        <v>0</v>
      </c>
      <c r="O9042" s="38">
        <f>IF(AND(Sheet2!$K9042=$B$2,Sheet2!$L9042=1),Sheet2!$J9042+Sheet2!$M9042,IF(Sheet2!$K9042=$B$2,Sheet2!$M9042,0))</f>
        <v>0</v>
      </c>
    </row>
    <row r="9043" spans="14:15" x14ac:dyDescent="0.25">
      <c r="N9043" s="38">
        <f>IF(AND(Sheet2!$K9043=$B$1,Sheet2!$L9043=1),Sheet2!$I9043+Sheet2!$M9043,IF(Sheet2!$K9043=$B$1,Sheet2!$M9043,0))</f>
        <v>0</v>
      </c>
      <c r="O9043" s="38">
        <f>IF(AND(Sheet2!$K9043=$B$2,Sheet2!$L9043=1),Sheet2!$J9043+Sheet2!$M9043,IF(Sheet2!$K9043=$B$2,Sheet2!$M9043,0))</f>
        <v>0</v>
      </c>
    </row>
    <row r="9044" spans="14:15" x14ac:dyDescent="0.25">
      <c r="N9044" s="38">
        <f>IF(AND(Sheet2!$K9044=$B$1,Sheet2!$L9044=1),Sheet2!$I9044+Sheet2!$M9044,IF(Sheet2!$K9044=$B$1,Sheet2!$M9044,0))</f>
        <v>0</v>
      </c>
      <c r="O9044" s="38">
        <f>IF(AND(Sheet2!$K9044=$B$2,Sheet2!$L9044=1),Sheet2!$J9044+Sheet2!$M9044,IF(Sheet2!$K9044=$B$2,Sheet2!$M9044,0))</f>
        <v>0</v>
      </c>
    </row>
    <row r="9045" spans="14:15" x14ac:dyDescent="0.25">
      <c r="N9045" s="38">
        <f>IF(AND(Sheet2!$K9045=$B$1,Sheet2!$L9045=1),Sheet2!$I9045+Sheet2!$M9045,IF(Sheet2!$K9045=$B$1,Sheet2!$M9045,0))</f>
        <v>0</v>
      </c>
      <c r="O9045" s="38">
        <f>IF(AND(Sheet2!$K9045=$B$2,Sheet2!$L9045=1),Sheet2!$J9045+Sheet2!$M9045,IF(Sheet2!$K9045=$B$2,Sheet2!$M9045,0))</f>
        <v>0</v>
      </c>
    </row>
    <row r="9046" spans="14:15" x14ac:dyDescent="0.25">
      <c r="N9046" s="38">
        <f>IF(AND(Sheet2!$K9046=$B$1,Sheet2!$L9046=1),Sheet2!$I9046+Sheet2!$M9046,IF(Sheet2!$K9046=$B$1,Sheet2!$M9046,0))</f>
        <v>0</v>
      </c>
      <c r="O9046" s="38">
        <f>IF(AND(Sheet2!$K9046=$B$2,Sheet2!$L9046=1),Sheet2!$J9046+Sheet2!$M9046,IF(Sheet2!$K9046=$B$2,Sheet2!$M9046,0))</f>
        <v>0</v>
      </c>
    </row>
    <row r="9047" spans="14:15" x14ac:dyDescent="0.25">
      <c r="N9047" s="38">
        <f>IF(AND(Sheet2!$K9047=$B$1,Sheet2!$L9047=1),Sheet2!$I9047+Sheet2!$M9047,IF(Sheet2!$K9047=$B$1,Sheet2!$M9047,0))</f>
        <v>0</v>
      </c>
      <c r="O9047" s="38">
        <f>IF(AND(Sheet2!$K9047=$B$2,Sheet2!$L9047=1),Sheet2!$J9047+Sheet2!$M9047,IF(Sheet2!$K9047=$B$2,Sheet2!$M9047,0))</f>
        <v>0</v>
      </c>
    </row>
    <row r="9048" spans="14:15" x14ac:dyDescent="0.25">
      <c r="N9048" s="38">
        <f>IF(AND(Sheet2!$K9048=$B$1,Sheet2!$L9048=1),Sheet2!$I9048+Sheet2!$M9048,IF(Sheet2!$K9048=$B$1,Sheet2!$M9048,0))</f>
        <v>0</v>
      </c>
      <c r="O9048" s="38">
        <f>IF(AND(Sheet2!$K9048=$B$2,Sheet2!$L9048=1),Sheet2!$J9048+Sheet2!$M9048,IF(Sheet2!$K9048=$B$2,Sheet2!$M9048,0))</f>
        <v>0</v>
      </c>
    </row>
    <row r="9049" spans="14:15" x14ac:dyDescent="0.25">
      <c r="N9049" s="38">
        <f>IF(AND(Sheet2!$K9049=$B$1,Sheet2!$L9049=1),Sheet2!$I9049+Sheet2!$M9049,IF(Sheet2!$K9049=$B$1,Sheet2!$M9049,0))</f>
        <v>0</v>
      </c>
      <c r="O9049" s="38">
        <f>IF(AND(Sheet2!$K9049=$B$2,Sheet2!$L9049=1),Sheet2!$J9049+Sheet2!$M9049,IF(Sheet2!$K9049=$B$2,Sheet2!$M9049,0))</f>
        <v>0</v>
      </c>
    </row>
    <row r="9050" spans="14:15" x14ac:dyDescent="0.25">
      <c r="N9050" s="38">
        <f>IF(AND(Sheet2!$K9050=$B$1,Sheet2!$L9050=1),Sheet2!$I9050+Sheet2!$M9050,IF(Sheet2!$K9050=$B$1,Sheet2!$M9050,0))</f>
        <v>0</v>
      </c>
      <c r="O9050" s="38">
        <f>IF(AND(Sheet2!$K9050=$B$2,Sheet2!$L9050=1),Sheet2!$J9050+Sheet2!$M9050,IF(Sheet2!$K9050=$B$2,Sheet2!$M9050,0))</f>
        <v>0</v>
      </c>
    </row>
    <row r="9051" spans="14:15" x14ac:dyDescent="0.25">
      <c r="N9051" s="38">
        <f>IF(AND(Sheet2!$K9051=$B$1,Sheet2!$L9051=1),Sheet2!$I9051+Sheet2!$M9051,IF(Sheet2!$K9051=$B$1,Sheet2!$M9051,0))</f>
        <v>0</v>
      </c>
      <c r="O9051" s="38">
        <f>IF(AND(Sheet2!$K9051=$B$2,Sheet2!$L9051=1),Sheet2!$J9051+Sheet2!$M9051,IF(Sheet2!$K9051=$B$2,Sheet2!$M9051,0))</f>
        <v>0</v>
      </c>
    </row>
    <row r="9052" spans="14:15" x14ac:dyDescent="0.25">
      <c r="N9052" s="38">
        <f>IF(AND(Sheet2!$K9052=$B$1,Sheet2!$L9052=1),Sheet2!$I9052+Sheet2!$M9052,IF(Sheet2!$K9052=$B$1,Sheet2!$M9052,0))</f>
        <v>0</v>
      </c>
      <c r="O9052" s="38">
        <f>IF(AND(Sheet2!$K9052=$B$2,Sheet2!$L9052=1),Sheet2!$J9052+Sheet2!$M9052,IF(Sheet2!$K9052=$B$2,Sheet2!$M9052,0))</f>
        <v>0</v>
      </c>
    </row>
    <row r="9053" spans="14:15" x14ac:dyDescent="0.25">
      <c r="N9053" s="38">
        <f>IF(AND(Sheet2!$K9053=$B$1,Sheet2!$L9053=1),Sheet2!$I9053+Sheet2!$M9053,IF(Sheet2!$K9053=$B$1,Sheet2!$M9053,0))</f>
        <v>0</v>
      </c>
      <c r="O9053" s="38">
        <f>IF(AND(Sheet2!$K9053=$B$2,Sheet2!$L9053=1),Sheet2!$J9053+Sheet2!$M9053,IF(Sheet2!$K9053=$B$2,Sheet2!$M9053,0))</f>
        <v>0</v>
      </c>
    </row>
    <row r="9054" spans="14:15" x14ac:dyDescent="0.25">
      <c r="N9054" s="38">
        <f>IF(AND(Sheet2!$K9054=$B$1,Sheet2!$L9054=1),Sheet2!$I9054+Sheet2!$M9054,IF(Sheet2!$K9054=$B$1,Sheet2!$M9054,0))</f>
        <v>0</v>
      </c>
      <c r="O9054" s="38">
        <f>IF(AND(Sheet2!$K9054=$B$2,Sheet2!$L9054=1),Sheet2!$J9054+Sheet2!$M9054,IF(Sheet2!$K9054=$B$2,Sheet2!$M9054,0))</f>
        <v>0</v>
      </c>
    </row>
    <row r="9055" spans="14:15" x14ac:dyDescent="0.25">
      <c r="N9055" s="38">
        <f>IF(AND(Sheet2!$K9055=$B$1,Sheet2!$L9055=1),Sheet2!$I9055+Sheet2!$M9055,IF(Sheet2!$K9055=$B$1,Sheet2!$M9055,0))</f>
        <v>0</v>
      </c>
      <c r="O9055" s="38">
        <f>IF(AND(Sheet2!$K9055=$B$2,Sheet2!$L9055=1),Sheet2!$J9055+Sheet2!$M9055,IF(Sheet2!$K9055=$B$2,Sheet2!$M9055,0))</f>
        <v>0</v>
      </c>
    </row>
    <row r="9056" spans="14:15" x14ac:dyDescent="0.25">
      <c r="N9056" s="38">
        <f>IF(AND(Sheet2!$K9056=$B$1,Sheet2!$L9056=1),Sheet2!$I9056+Sheet2!$M9056,IF(Sheet2!$K9056=$B$1,Sheet2!$M9056,0))</f>
        <v>0</v>
      </c>
      <c r="O9056" s="38">
        <f>IF(AND(Sheet2!$K9056=$B$2,Sheet2!$L9056=1),Sheet2!$J9056+Sheet2!$M9056,IF(Sheet2!$K9056=$B$2,Sheet2!$M9056,0))</f>
        <v>0</v>
      </c>
    </row>
    <row r="9057" spans="14:15" x14ac:dyDescent="0.25">
      <c r="N9057" s="38">
        <f>IF(AND(Sheet2!$K9057=$B$1,Sheet2!$L9057=1),Sheet2!$I9057+Sheet2!$M9057,IF(Sheet2!$K9057=$B$1,Sheet2!$M9057,0))</f>
        <v>0</v>
      </c>
      <c r="O9057" s="38">
        <f>IF(AND(Sheet2!$K9057=$B$2,Sheet2!$L9057=1),Sheet2!$J9057+Sheet2!$M9057,IF(Sheet2!$K9057=$B$2,Sheet2!$M9057,0))</f>
        <v>0</v>
      </c>
    </row>
    <row r="9058" spans="14:15" x14ac:dyDescent="0.25">
      <c r="N9058" s="38">
        <f>IF(AND(Sheet2!$K9058=$B$1,Sheet2!$L9058=1),Sheet2!$I9058+Sheet2!$M9058,IF(Sheet2!$K9058=$B$1,Sheet2!$M9058,0))</f>
        <v>0</v>
      </c>
      <c r="O9058" s="38">
        <f>IF(AND(Sheet2!$K9058=$B$2,Sheet2!$L9058=1),Sheet2!$J9058+Sheet2!$M9058,IF(Sheet2!$K9058=$B$2,Sheet2!$M9058,0))</f>
        <v>0</v>
      </c>
    </row>
    <row r="9059" spans="14:15" x14ac:dyDescent="0.25">
      <c r="N9059" s="38">
        <f>IF(AND(Sheet2!$K9059=$B$1,Sheet2!$L9059=1),Sheet2!$I9059+Sheet2!$M9059,IF(Sheet2!$K9059=$B$1,Sheet2!$M9059,0))</f>
        <v>0</v>
      </c>
      <c r="O9059" s="38">
        <f>IF(AND(Sheet2!$K9059=$B$2,Sheet2!$L9059=1),Sheet2!$J9059+Sheet2!$M9059,IF(Sheet2!$K9059=$B$2,Sheet2!$M9059,0))</f>
        <v>0</v>
      </c>
    </row>
    <row r="9060" spans="14:15" x14ac:dyDescent="0.25">
      <c r="N9060" s="38">
        <f>IF(AND(Sheet2!$K9060=$B$1,Sheet2!$L9060=1),Sheet2!$I9060+Sheet2!$M9060,IF(Sheet2!$K9060=$B$1,Sheet2!$M9060,0))</f>
        <v>0</v>
      </c>
      <c r="O9060" s="38">
        <f>IF(AND(Sheet2!$K9060=$B$2,Sheet2!$L9060=1),Sheet2!$J9060+Sheet2!$M9060,IF(Sheet2!$K9060=$B$2,Sheet2!$M9060,0))</f>
        <v>0</v>
      </c>
    </row>
    <row r="9061" spans="14:15" x14ac:dyDescent="0.25">
      <c r="N9061" s="38">
        <f>IF(AND(Sheet2!$K9061=$B$1,Sheet2!$L9061=1),Sheet2!$I9061+Sheet2!$M9061,IF(Sheet2!$K9061=$B$1,Sheet2!$M9061,0))</f>
        <v>0</v>
      </c>
      <c r="O9061" s="38">
        <f>IF(AND(Sheet2!$K9061=$B$2,Sheet2!$L9061=1),Sheet2!$J9061+Sheet2!$M9061,IF(Sheet2!$K9061=$B$2,Sheet2!$M9061,0))</f>
        <v>0</v>
      </c>
    </row>
    <row r="9062" spans="14:15" x14ac:dyDescent="0.25">
      <c r="N9062" s="38">
        <f>IF(AND(Sheet2!$K9062=$B$1,Sheet2!$L9062=1),Sheet2!$I9062+Sheet2!$M9062,IF(Sheet2!$K9062=$B$1,Sheet2!$M9062,0))</f>
        <v>0</v>
      </c>
      <c r="O9062" s="38">
        <f>IF(AND(Sheet2!$K9062=$B$2,Sheet2!$L9062=1),Sheet2!$J9062+Sheet2!$M9062,IF(Sheet2!$K9062=$B$2,Sheet2!$M9062,0))</f>
        <v>0</v>
      </c>
    </row>
    <row r="9063" spans="14:15" x14ac:dyDescent="0.25">
      <c r="N9063" s="38">
        <f>IF(AND(Sheet2!$K9063=$B$1,Sheet2!$L9063=1),Sheet2!$I9063+Sheet2!$M9063,IF(Sheet2!$K9063=$B$1,Sheet2!$M9063,0))</f>
        <v>0</v>
      </c>
      <c r="O9063" s="38">
        <f>IF(AND(Sheet2!$K9063=$B$2,Sheet2!$L9063=1),Sheet2!$J9063+Sheet2!$M9063,IF(Sheet2!$K9063=$B$2,Sheet2!$M9063,0))</f>
        <v>0</v>
      </c>
    </row>
    <row r="9064" spans="14:15" x14ac:dyDescent="0.25">
      <c r="N9064" s="38">
        <f>IF(AND(Sheet2!$K9064=$B$1,Sheet2!$L9064=1),Sheet2!$I9064+Sheet2!$M9064,IF(Sheet2!$K9064=$B$1,Sheet2!$M9064,0))</f>
        <v>0</v>
      </c>
      <c r="O9064" s="38">
        <f>IF(AND(Sheet2!$K9064=$B$2,Sheet2!$L9064=1),Sheet2!$J9064+Sheet2!$M9064,IF(Sheet2!$K9064=$B$2,Sheet2!$M9064,0))</f>
        <v>0</v>
      </c>
    </row>
    <row r="9065" spans="14:15" x14ac:dyDescent="0.25">
      <c r="N9065" s="38">
        <f>IF(AND(Sheet2!$K9065=$B$1,Sheet2!$L9065=1),Sheet2!$I9065+Sheet2!$M9065,IF(Sheet2!$K9065=$B$1,Sheet2!$M9065,0))</f>
        <v>0</v>
      </c>
      <c r="O9065" s="38">
        <f>IF(AND(Sheet2!$K9065=$B$2,Sheet2!$L9065=1),Sheet2!$J9065+Sheet2!$M9065,IF(Sheet2!$K9065=$B$2,Sheet2!$M9065,0))</f>
        <v>0</v>
      </c>
    </row>
    <row r="9066" spans="14:15" x14ac:dyDescent="0.25">
      <c r="N9066" s="38">
        <f>IF(AND(Sheet2!$K9066=$B$1,Sheet2!$L9066=1),Sheet2!$I9066+Sheet2!$M9066,IF(Sheet2!$K9066=$B$1,Sheet2!$M9066,0))</f>
        <v>0</v>
      </c>
      <c r="O9066" s="38">
        <f>IF(AND(Sheet2!$K9066=$B$2,Sheet2!$L9066=1),Sheet2!$J9066+Sheet2!$M9066,IF(Sheet2!$K9066=$B$2,Sheet2!$M9066,0))</f>
        <v>0</v>
      </c>
    </row>
    <row r="9067" spans="14:15" x14ac:dyDescent="0.25">
      <c r="N9067" s="38">
        <f>IF(AND(Sheet2!$K9067=$B$1,Sheet2!$L9067=1),Sheet2!$I9067+Sheet2!$M9067,IF(Sheet2!$K9067=$B$1,Sheet2!$M9067,0))</f>
        <v>0</v>
      </c>
      <c r="O9067" s="38">
        <f>IF(AND(Sheet2!$K9067=$B$2,Sheet2!$L9067=1),Sheet2!$J9067+Sheet2!$M9067,IF(Sheet2!$K9067=$B$2,Sheet2!$M9067,0))</f>
        <v>0</v>
      </c>
    </row>
    <row r="9068" spans="14:15" x14ac:dyDescent="0.25">
      <c r="N9068" s="38">
        <f>IF(AND(Sheet2!$K9068=$B$1,Sheet2!$L9068=1),Sheet2!$I9068+Sheet2!$M9068,IF(Sheet2!$K9068=$B$1,Sheet2!$M9068,0))</f>
        <v>0</v>
      </c>
      <c r="O9068" s="38">
        <f>IF(AND(Sheet2!$K9068=$B$2,Sheet2!$L9068=1),Sheet2!$J9068+Sheet2!$M9068,IF(Sheet2!$K9068=$B$2,Sheet2!$M9068,0))</f>
        <v>0</v>
      </c>
    </row>
    <row r="9069" spans="14:15" x14ac:dyDescent="0.25">
      <c r="N9069" s="38">
        <f>IF(AND(Sheet2!$K9069=$B$1,Sheet2!$L9069=1),Sheet2!$I9069+Sheet2!$M9069,IF(Sheet2!$K9069=$B$1,Sheet2!$M9069,0))</f>
        <v>0</v>
      </c>
      <c r="O9069" s="38">
        <f>IF(AND(Sheet2!$K9069=$B$2,Sheet2!$L9069=1),Sheet2!$J9069+Sheet2!$M9069,IF(Sheet2!$K9069=$B$2,Sheet2!$M9069,0))</f>
        <v>0</v>
      </c>
    </row>
    <row r="9070" spans="14:15" x14ac:dyDescent="0.25">
      <c r="N9070" s="38">
        <f>IF(AND(Sheet2!$K9070=$B$1,Sheet2!$L9070=1),Sheet2!$I9070+Sheet2!$M9070,IF(Sheet2!$K9070=$B$1,Sheet2!$M9070,0))</f>
        <v>0</v>
      </c>
      <c r="O9070" s="38">
        <f>IF(AND(Sheet2!$K9070=$B$2,Sheet2!$L9070=1),Sheet2!$J9070+Sheet2!$M9070,IF(Sheet2!$K9070=$B$2,Sheet2!$M9070,0))</f>
        <v>0</v>
      </c>
    </row>
    <row r="9071" spans="14:15" x14ac:dyDescent="0.25">
      <c r="N9071" s="38">
        <f>IF(AND(Sheet2!$K9071=$B$1,Sheet2!$L9071=1),Sheet2!$I9071+Sheet2!$M9071,IF(Sheet2!$K9071=$B$1,Sheet2!$M9071,0))</f>
        <v>0</v>
      </c>
      <c r="O9071" s="38">
        <f>IF(AND(Sheet2!$K9071=$B$2,Sheet2!$L9071=1),Sheet2!$J9071+Sheet2!$M9071,IF(Sheet2!$K9071=$B$2,Sheet2!$M9071,0))</f>
        <v>0</v>
      </c>
    </row>
    <row r="9072" spans="14:15" x14ac:dyDescent="0.25">
      <c r="N9072" s="38">
        <f>IF(AND(Sheet2!$K9072=$B$1,Sheet2!$L9072=1),Sheet2!$I9072+Sheet2!$M9072,IF(Sheet2!$K9072=$B$1,Sheet2!$M9072,0))</f>
        <v>0</v>
      </c>
      <c r="O9072" s="38">
        <f>IF(AND(Sheet2!$K9072=$B$2,Sheet2!$L9072=1),Sheet2!$J9072+Sheet2!$M9072,IF(Sheet2!$K9072=$B$2,Sheet2!$M9072,0))</f>
        <v>0</v>
      </c>
    </row>
    <row r="9073" spans="14:15" x14ac:dyDescent="0.25">
      <c r="N9073" s="38">
        <f>IF(AND(Sheet2!$K9073=$B$1,Sheet2!$L9073=1),Sheet2!$I9073+Sheet2!$M9073,IF(Sheet2!$K9073=$B$1,Sheet2!$M9073,0))</f>
        <v>0</v>
      </c>
      <c r="O9073" s="38">
        <f>IF(AND(Sheet2!$K9073=$B$2,Sheet2!$L9073=1),Sheet2!$J9073+Sheet2!$M9073,IF(Sheet2!$K9073=$B$2,Sheet2!$M9073,0))</f>
        <v>0</v>
      </c>
    </row>
    <row r="9074" spans="14:15" x14ac:dyDescent="0.25">
      <c r="N9074" s="38">
        <f>IF(AND(Sheet2!$K9074=$B$1,Sheet2!$L9074=1),Sheet2!$I9074+Sheet2!$M9074,IF(Sheet2!$K9074=$B$1,Sheet2!$M9074,0))</f>
        <v>0</v>
      </c>
      <c r="O9074" s="38">
        <f>IF(AND(Sheet2!$K9074=$B$2,Sheet2!$L9074=1),Sheet2!$J9074+Sheet2!$M9074,IF(Sheet2!$K9074=$B$2,Sheet2!$M9074,0))</f>
        <v>0</v>
      </c>
    </row>
    <row r="9075" spans="14:15" x14ac:dyDescent="0.25">
      <c r="N9075" s="38">
        <f>IF(AND(Sheet2!$K9075=$B$1,Sheet2!$L9075=1),Sheet2!$I9075+Sheet2!$M9075,IF(Sheet2!$K9075=$B$1,Sheet2!$M9075,0))</f>
        <v>0</v>
      </c>
      <c r="O9075" s="38">
        <f>IF(AND(Sheet2!$K9075=$B$2,Sheet2!$L9075=1),Sheet2!$J9075+Sheet2!$M9075,IF(Sheet2!$K9075=$B$2,Sheet2!$M9075,0))</f>
        <v>0</v>
      </c>
    </row>
    <row r="9076" spans="14:15" x14ac:dyDescent="0.25">
      <c r="N9076" s="38">
        <f>IF(AND(Sheet2!$K9076=$B$1,Sheet2!$L9076=1),Sheet2!$I9076+Sheet2!$M9076,IF(Sheet2!$K9076=$B$1,Sheet2!$M9076,0))</f>
        <v>0</v>
      </c>
      <c r="O9076" s="38">
        <f>IF(AND(Sheet2!$K9076=$B$2,Sheet2!$L9076=1),Sheet2!$J9076+Sheet2!$M9076,IF(Sheet2!$K9076=$B$2,Sheet2!$M9076,0))</f>
        <v>0</v>
      </c>
    </row>
    <row r="9077" spans="14:15" x14ac:dyDescent="0.25">
      <c r="N9077" s="38">
        <f>IF(AND(Sheet2!$K9077=$B$1,Sheet2!$L9077=1),Sheet2!$I9077+Sheet2!$M9077,IF(Sheet2!$K9077=$B$1,Sheet2!$M9077,0))</f>
        <v>0</v>
      </c>
      <c r="O9077" s="38">
        <f>IF(AND(Sheet2!$K9077=$B$2,Sheet2!$L9077=1),Sheet2!$J9077+Sheet2!$M9077,IF(Sheet2!$K9077=$B$2,Sheet2!$M9077,0))</f>
        <v>0</v>
      </c>
    </row>
    <row r="9078" spans="14:15" x14ac:dyDescent="0.25">
      <c r="N9078" s="38">
        <f>IF(AND(Sheet2!$K9078=$B$1,Sheet2!$L9078=1),Sheet2!$I9078+Sheet2!$M9078,IF(Sheet2!$K9078=$B$1,Sheet2!$M9078,0))</f>
        <v>0</v>
      </c>
      <c r="O9078" s="38">
        <f>IF(AND(Sheet2!$K9078=$B$2,Sheet2!$L9078=1),Sheet2!$J9078+Sheet2!$M9078,IF(Sheet2!$K9078=$B$2,Sheet2!$M9078,0))</f>
        <v>0</v>
      </c>
    </row>
    <row r="9079" spans="14:15" x14ac:dyDescent="0.25">
      <c r="N9079" s="38">
        <f>IF(AND(Sheet2!$K9079=$B$1,Sheet2!$L9079=1),Sheet2!$I9079+Sheet2!$M9079,IF(Sheet2!$K9079=$B$1,Sheet2!$M9079,0))</f>
        <v>0</v>
      </c>
      <c r="O9079" s="38">
        <f>IF(AND(Sheet2!$K9079=$B$2,Sheet2!$L9079=1),Sheet2!$J9079+Sheet2!$M9079,IF(Sheet2!$K9079=$B$2,Sheet2!$M9079,0))</f>
        <v>0</v>
      </c>
    </row>
    <row r="9080" spans="14:15" x14ac:dyDescent="0.25">
      <c r="N9080" s="38">
        <f>IF(AND(Sheet2!$K9080=$B$1,Sheet2!$L9080=1),Sheet2!$I9080+Sheet2!$M9080,IF(Sheet2!$K9080=$B$1,Sheet2!$M9080,0))</f>
        <v>0</v>
      </c>
      <c r="O9080" s="38">
        <f>IF(AND(Sheet2!$K9080=$B$2,Sheet2!$L9080=1),Sheet2!$J9080+Sheet2!$M9080,IF(Sheet2!$K9080=$B$2,Sheet2!$M9080,0))</f>
        <v>0</v>
      </c>
    </row>
    <row r="9081" spans="14:15" x14ac:dyDescent="0.25">
      <c r="N9081" s="38">
        <f>IF(AND(Sheet2!$K9081=$B$1,Sheet2!$L9081=1),Sheet2!$I9081+Sheet2!$M9081,IF(Sheet2!$K9081=$B$1,Sheet2!$M9081,0))</f>
        <v>0</v>
      </c>
      <c r="O9081" s="38">
        <f>IF(AND(Sheet2!$K9081=$B$2,Sheet2!$L9081=1),Sheet2!$J9081+Sheet2!$M9081,IF(Sheet2!$K9081=$B$2,Sheet2!$M9081,0))</f>
        <v>0</v>
      </c>
    </row>
    <row r="9082" spans="14:15" x14ac:dyDescent="0.25">
      <c r="N9082" s="38">
        <f>IF(AND(Sheet2!$K9082=$B$1,Sheet2!$L9082=1),Sheet2!$I9082+Sheet2!$M9082,IF(Sheet2!$K9082=$B$1,Sheet2!$M9082,0))</f>
        <v>0</v>
      </c>
      <c r="O9082" s="38">
        <f>IF(AND(Sheet2!$K9082=$B$2,Sheet2!$L9082=1),Sheet2!$J9082+Sheet2!$M9082,IF(Sheet2!$K9082=$B$2,Sheet2!$M9082,0))</f>
        <v>0</v>
      </c>
    </row>
    <row r="9083" spans="14:15" x14ac:dyDescent="0.25">
      <c r="N9083" s="38">
        <f>IF(AND(Sheet2!$K9083=$B$1,Sheet2!$L9083=1),Sheet2!$I9083+Sheet2!$M9083,IF(Sheet2!$K9083=$B$1,Sheet2!$M9083,0))</f>
        <v>0</v>
      </c>
      <c r="O9083" s="38">
        <f>IF(AND(Sheet2!$K9083=$B$2,Sheet2!$L9083=1),Sheet2!$J9083+Sheet2!$M9083,IF(Sheet2!$K9083=$B$2,Sheet2!$M9083,0))</f>
        <v>0</v>
      </c>
    </row>
    <row r="9084" spans="14:15" x14ac:dyDescent="0.25">
      <c r="N9084" s="38">
        <f>IF(AND(Sheet2!$K9084=$B$1,Sheet2!$L9084=1),Sheet2!$I9084+Sheet2!$M9084,IF(Sheet2!$K9084=$B$1,Sheet2!$M9084,0))</f>
        <v>0</v>
      </c>
      <c r="O9084" s="38">
        <f>IF(AND(Sheet2!$K9084=$B$2,Sheet2!$L9084=1),Sheet2!$J9084+Sheet2!$M9084,IF(Sheet2!$K9084=$B$2,Sheet2!$M9084,0))</f>
        <v>0</v>
      </c>
    </row>
    <row r="9085" spans="14:15" x14ac:dyDescent="0.25">
      <c r="N9085" s="38">
        <f>IF(AND(Sheet2!$K9085=$B$1,Sheet2!$L9085=1),Sheet2!$I9085+Sheet2!$M9085,IF(Sheet2!$K9085=$B$1,Sheet2!$M9085,0))</f>
        <v>0</v>
      </c>
      <c r="O9085" s="38">
        <f>IF(AND(Sheet2!$K9085=$B$2,Sheet2!$L9085=1),Sheet2!$J9085+Sheet2!$M9085,IF(Sheet2!$K9085=$B$2,Sheet2!$M9085,0))</f>
        <v>0</v>
      </c>
    </row>
    <row r="9086" spans="14:15" x14ac:dyDescent="0.25">
      <c r="N9086" s="38">
        <f>IF(AND(Sheet2!$K9086=$B$1,Sheet2!$L9086=1),Sheet2!$I9086+Sheet2!$M9086,IF(Sheet2!$K9086=$B$1,Sheet2!$M9086,0))</f>
        <v>0</v>
      </c>
      <c r="O9086" s="38">
        <f>IF(AND(Sheet2!$K9086=$B$2,Sheet2!$L9086=1),Sheet2!$J9086+Sheet2!$M9086,IF(Sheet2!$K9086=$B$2,Sheet2!$M9086,0))</f>
        <v>0</v>
      </c>
    </row>
    <row r="9087" spans="14:15" x14ac:dyDescent="0.25">
      <c r="N9087" s="38">
        <f>IF(AND(Sheet2!$K9087=$B$1,Sheet2!$L9087=1),Sheet2!$I9087+Sheet2!$M9087,IF(Sheet2!$K9087=$B$1,Sheet2!$M9087,0))</f>
        <v>0</v>
      </c>
      <c r="O9087" s="38">
        <f>IF(AND(Sheet2!$K9087=$B$2,Sheet2!$L9087=1),Sheet2!$J9087+Sheet2!$M9087,IF(Sheet2!$K9087=$B$2,Sheet2!$M9087,0))</f>
        <v>0</v>
      </c>
    </row>
    <row r="9088" spans="14:15" x14ac:dyDescent="0.25">
      <c r="N9088" s="38">
        <f>IF(AND(Sheet2!$K9088=$B$1,Sheet2!$L9088=1),Sheet2!$I9088+Sheet2!$M9088,IF(Sheet2!$K9088=$B$1,Sheet2!$M9088,0))</f>
        <v>0</v>
      </c>
      <c r="O9088" s="38">
        <f>IF(AND(Sheet2!$K9088=$B$2,Sheet2!$L9088=1),Sheet2!$J9088+Sheet2!$M9088,IF(Sheet2!$K9088=$B$2,Sheet2!$M9088,0))</f>
        <v>0</v>
      </c>
    </row>
    <row r="9089" spans="14:15" x14ac:dyDescent="0.25">
      <c r="N9089" s="38">
        <f>IF(AND(Sheet2!$K9089=$B$1,Sheet2!$L9089=1),Sheet2!$I9089+Sheet2!$M9089,IF(Sheet2!$K9089=$B$1,Sheet2!$M9089,0))</f>
        <v>0</v>
      </c>
      <c r="O9089" s="38">
        <f>IF(AND(Sheet2!$K9089=$B$2,Sheet2!$L9089=1),Sheet2!$J9089+Sheet2!$M9089,IF(Sheet2!$K9089=$B$2,Sheet2!$M9089,0))</f>
        <v>0</v>
      </c>
    </row>
    <row r="9090" spans="14:15" x14ac:dyDescent="0.25">
      <c r="N9090" s="38">
        <f>IF(AND(Sheet2!$K9090=$B$1,Sheet2!$L9090=1),Sheet2!$I9090+Sheet2!$M9090,IF(Sheet2!$K9090=$B$1,Sheet2!$M9090,0))</f>
        <v>0</v>
      </c>
      <c r="O9090" s="38">
        <f>IF(AND(Sheet2!$K9090=$B$2,Sheet2!$L9090=1),Sheet2!$J9090+Sheet2!$M9090,IF(Sheet2!$K9090=$B$2,Sheet2!$M9090,0))</f>
        <v>0</v>
      </c>
    </row>
    <row r="9091" spans="14:15" x14ac:dyDescent="0.25">
      <c r="N9091" s="38">
        <f>IF(AND(Sheet2!$K9091=$B$1,Sheet2!$L9091=1),Sheet2!$I9091+Sheet2!$M9091,IF(Sheet2!$K9091=$B$1,Sheet2!$M9091,0))</f>
        <v>0</v>
      </c>
      <c r="O9091" s="38">
        <f>IF(AND(Sheet2!$K9091=$B$2,Sheet2!$L9091=1),Sheet2!$J9091+Sheet2!$M9091,IF(Sheet2!$K9091=$B$2,Sheet2!$M9091,0))</f>
        <v>0</v>
      </c>
    </row>
    <row r="9092" spans="14:15" x14ac:dyDescent="0.25">
      <c r="N9092" s="38">
        <f>IF(AND(Sheet2!$K9092=$B$1,Sheet2!$L9092=1),Sheet2!$I9092+Sheet2!$M9092,IF(Sheet2!$K9092=$B$1,Sheet2!$M9092,0))</f>
        <v>0</v>
      </c>
      <c r="O9092" s="38">
        <f>IF(AND(Sheet2!$K9092=$B$2,Sheet2!$L9092=1),Sheet2!$J9092+Sheet2!$M9092,IF(Sheet2!$K9092=$B$2,Sheet2!$M9092,0))</f>
        <v>0</v>
      </c>
    </row>
    <row r="9093" spans="14:15" x14ac:dyDescent="0.25">
      <c r="N9093" s="38">
        <f>IF(AND(Sheet2!$K9093=$B$1,Sheet2!$L9093=1),Sheet2!$I9093+Sheet2!$M9093,IF(Sheet2!$K9093=$B$1,Sheet2!$M9093,0))</f>
        <v>0</v>
      </c>
      <c r="O9093" s="38">
        <f>IF(AND(Sheet2!$K9093=$B$2,Sheet2!$L9093=1),Sheet2!$J9093+Sheet2!$M9093,IF(Sheet2!$K9093=$B$2,Sheet2!$M9093,0))</f>
        <v>0</v>
      </c>
    </row>
    <row r="9094" spans="14:15" x14ac:dyDescent="0.25">
      <c r="N9094" s="38">
        <f>IF(AND(Sheet2!$K9094=$B$1,Sheet2!$L9094=1),Sheet2!$I9094+Sheet2!$M9094,IF(Sheet2!$K9094=$B$1,Sheet2!$M9094,0))</f>
        <v>0</v>
      </c>
      <c r="O9094" s="38">
        <f>IF(AND(Sheet2!$K9094=$B$2,Sheet2!$L9094=1),Sheet2!$J9094+Sheet2!$M9094,IF(Sheet2!$K9094=$B$2,Sheet2!$M9094,0))</f>
        <v>0</v>
      </c>
    </row>
    <row r="9095" spans="14:15" x14ac:dyDescent="0.25">
      <c r="N9095" s="38">
        <f>IF(AND(Sheet2!$K9095=$B$1,Sheet2!$L9095=1),Sheet2!$I9095+Sheet2!$M9095,IF(Sheet2!$K9095=$B$1,Sheet2!$M9095,0))</f>
        <v>0</v>
      </c>
      <c r="O9095" s="38">
        <f>IF(AND(Sheet2!$K9095=$B$2,Sheet2!$L9095=1),Sheet2!$J9095+Sheet2!$M9095,IF(Sheet2!$K9095=$B$2,Sheet2!$M9095,0))</f>
        <v>0</v>
      </c>
    </row>
    <row r="9096" spans="14:15" x14ac:dyDescent="0.25">
      <c r="N9096" s="38">
        <f>IF(AND(Sheet2!$K9096=$B$1,Sheet2!$L9096=1),Sheet2!$I9096+Sheet2!$M9096,IF(Sheet2!$K9096=$B$1,Sheet2!$M9096,0))</f>
        <v>0</v>
      </c>
      <c r="O9096" s="38">
        <f>IF(AND(Sheet2!$K9096=$B$2,Sheet2!$L9096=1),Sheet2!$J9096+Sheet2!$M9096,IF(Sheet2!$K9096=$B$2,Sheet2!$M9096,0))</f>
        <v>0</v>
      </c>
    </row>
    <row r="9097" spans="14:15" x14ac:dyDescent="0.25">
      <c r="N9097" s="38">
        <f>IF(AND(Sheet2!$K9097=$B$1,Sheet2!$L9097=1),Sheet2!$I9097+Sheet2!$M9097,IF(Sheet2!$K9097=$B$1,Sheet2!$M9097,0))</f>
        <v>0</v>
      </c>
      <c r="O9097" s="38">
        <f>IF(AND(Sheet2!$K9097=$B$2,Sheet2!$L9097=1),Sheet2!$J9097+Sheet2!$M9097,IF(Sheet2!$K9097=$B$2,Sheet2!$M9097,0))</f>
        <v>0</v>
      </c>
    </row>
    <row r="9098" spans="14:15" x14ac:dyDescent="0.25">
      <c r="N9098" s="38">
        <f>IF(AND(Sheet2!$K9098=$B$1,Sheet2!$L9098=1),Sheet2!$I9098+Sheet2!$M9098,IF(Sheet2!$K9098=$B$1,Sheet2!$M9098,0))</f>
        <v>0</v>
      </c>
      <c r="O9098" s="38">
        <f>IF(AND(Sheet2!$K9098=$B$2,Sheet2!$L9098=1),Sheet2!$J9098+Sheet2!$M9098,IF(Sheet2!$K9098=$B$2,Sheet2!$M9098,0))</f>
        <v>0</v>
      </c>
    </row>
    <row r="9099" spans="14:15" x14ac:dyDescent="0.25">
      <c r="N9099" s="38">
        <f>IF(AND(Sheet2!$K9099=$B$1,Sheet2!$L9099=1),Sheet2!$I9099+Sheet2!$M9099,IF(Sheet2!$K9099=$B$1,Sheet2!$M9099,0))</f>
        <v>0</v>
      </c>
      <c r="O9099" s="38">
        <f>IF(AND(Sheet2!$K9099=$B$2,Sheet2!$L9099=1),Sheet2!$J9099+Sheet2!$M9099,IF(Sheet2!$K9099=$B$2,Sheet2!$M9099,0))</f>
        <v>0</v>
      </c>
    </row>
    <row r="9100" spans="14:15" x14ac:dyDescent="0.25">
      <c r="N9100" s="38">
        <f>IF(AND(Sheet2!$K9100=$B$1,Sheet2!$L9100=1),Sheet2!$I9100+Sheet2!$M9100,IF(Sheet2!$K9100=$B$1,Sheet2!$M9100,0))</f>
        <v>0</v>
      </c>
      <c r="O9100" s="38">
        <f>IF(AND(Sheet2!$K9100=$B$2,Sheet2!$L9100=1),Sheet2!$J9100+Sheet2!$M9100,IF(Sheet2!$K9100=$B$2,Sheet2!$M9100,0))</f>
        <v>0</v>
      </c>
    </row>
    <row r="9101" spans="14:15" x14ac:dyDescent="0.25">
      <c r="N9101" s="38">
        <f>IF(AND(Sheet2!$K9101=$B$1,Sheet2!$L9101=1),Sheet2!$I9101+Sheet2!$M9101,IF(Sheet2!$K9101=$B$1,Sheet2!$M9101,0))</f>
        <v>0</v>
      </c>
      <c r="O9101" s="38">
        <f>IF(AND(Sheet2!$K9101=$B$2,Sheet2!$L9101=1),Sheet2!$J9101+Sheet2!$M9101,IF(Sheet2!$K9101=$B$2,Sheet2!$M9101,0))</f>
        <v>0</v>
      </c>
    </row>
    <row r="9102" spans="14:15" x14ac:dyDescent="0.25">
      <c r="N9102" s="38">
        <f>IF(AND(Sheet2!$K9102=$B$1,Sheet2!$L9102=1),Sheet2!$I9102+Sheet2!$M9102,IF(Sheet2!$K9102=$B$1,Sheet2!$M9102,0))</f>
        <v>0</v>
      </c>
      <c r="O9102" s="38">
        <f>IF(AND(Sheet2!$K9102=$B$2,Sheet2!$L9102=1),Sheet2!$J9102+Sheet2!$M9102,IF(Sheet2!$K9102=$B$2,Sheet2!$M9102,0))</f>
        <v>0</v>
      </c>
    </row>
    <row r="9103" spans="14:15" x14ac:dyDescent="0.25">
      <c r="N9103" s="38">
        <f>IF(AND(Sheet2!$K9103=$B$1,Sheet2!$L9103=1),Sheet2!$I9103+Sheet2!$M9103,IF(Sheet2!$K9103=$B$1,Sheet2!$M9103,0))</f>
        <v>0</v>
      </c>
      <c r="O9103" s="38">
        <f>IF(AND(Sheet2!$K9103=$B$2,Sheet2!$L9103=1),Sheet2!$J9103+Sheet2!$M9103,IF(Sheet2!$K9103=$B$2,Sheet2!$M9103,0))</f>
        <v>0</v>
      </c>
    </row>
    <row r="9104" spans="14:15" x14ac:dyDescent="0.25">
      <c r="N9104" s="38">
        <f>IF(AND(Sheet2!$K9104=$B$1,Sheet2!$L9104=1),Sheet2!$I9104+Sheet2!$M9104,IF(Sheet2!$K9104=$B$1,Sheet2!$M9104,0))</f>
        <v>0</v>
      </c>
      <c r="O9104" s="38">
        <f>IF(AND(Sheet2!$K9104=$B$2,Sheet2!$L9104=1),Sheet2!$J9104+Sheet2!$M9104,IF(Sheet2!$K9104=$B$2,Sheet2!$M9104,0))</f>
        <v>0</v>
      </c>
    </row>
    <row r="9105" spans="14:15" x14ac:dyDescent="0.25">
      <c r="N9105" s="38">
        <f>IF(AND(Sheet2!$K9105=$B$1,Sheet2!$L9105=1),Sheet2!$I9105+Sheet2!$M9105,IF(Sheet2!$K9105=$B$1,Sheet2!$M9105,0))</f>
        <v>0</v>
      </c>
      <c r="O9105" s="38">
        <f>IF(AND(Sheet2!$K9105=$B$2,Sheet2!$L9105=1),Sheet2!$J9105+Sheet2!$M9105,IF(Sheet2!$K9105=$B$2,Sheet2!$M9105,0))</f>
        <v>0</v>
      </c>
    </row>
    <row r="9106" spans="14:15" x14ac:dyDescent="0.25">
      <c r="N9106" s="38">
        <f>IF(AND(Sheet2!$K9106=$B$1,Sheet2!$L9106=1),Sheet2!$I9106+Sheet2!$M9106,IF(Sheet2!$K9106=$B$1,Sheet2!$M9106,0))</f>
        <v>0</v>
      </c>
      <c r="O9106" s="38">
        <f>IF(AND(Sheet2!$K9106=$B$2,Sheet2!$L9106=1),Sheet2!$J9106+Sheet2!$M9106,IF(Sheet2!$K9106=$B$2,Sheet2!$M9106,0))</f>
        <v>0</v>
      </c>
    </row>
    <row r="9107" spans="14:15" x14ac:dyDescent="0.25">
      <c r="N9107" s="38">
        <f>IF(AND(Sheet2!$K9107=$B$1,Sheet2!$L9107=1),Sheet2!$I9107+Sheet2!$M9107,IF(Sheet2!$K9107=$B$1,Sheet2!$M9107,0))</f>
        <v>0</v>
      </c>
      <c r="O9107" s="38">
        <f>IF(AND(Sheet2!$K9107=$B$2,Sheet2!$L9107=1),Sheet2!$J9107+Sheet2!$M9107,IF(Sheet2!$K9107=$B$2,Sheet2!$M9107,0))</f>
        <v>0</v>
      </c>
    </row>
    <row r="9108" spans="14:15" x14ac:dyDescent="0.25">
      <c r="N9108" s="38">
        <f>IF(AND(Sheet2!$K9108=$B$1,Sheet2!$L9108=1),Sheet2!$I9108+Sheet2!$M9108,IF(Sheet2!$K9108=$B$1,Sheet2!$M9108,0))</f>
        <v>0</v>
      </c>
      <c r="O9108" s="38">
        <f>IF(AND(Sheet2!$K9108=$B$2,Sheet2!$L9108=1),Sheet2!$J9108+Sheet2!$M9108,IF(Sheet2!$K9108=$B$2,Sheet2!$M9108,0))</f>
        <v>0</v>
      </c>
    </row>
    <row r="9109" spans="14:15" x14ac:dyDescent="0.25">
      <c r="N9109" s="38">
        <f>IF(AND(Sheet2!$K9109=$B$1,Sheet2!$L9109=1),Sheet2!$I9109+Sheet2!$M9109,IF(Sheet2!$K9109=$B$1,Sheet2!$M9109,0))</f>
        <v>0</v>
      </c>
      <c r="O9109" s="38">
        <f>IF(AND(Sheet2!$K9109=$B$2,Sheet2!$L9109=1),Sheet2!$J9109+Sheet2!$M9109,IF(Sheet2!$K9109=$B$2,Sheet2!$M9109,0))</f>
        <v>0</v>
      </c>
    </row>
    <row r="9110" spans="14:15" x14ac:dyDescent="0.25">
      <c r="N9110" s="38">
        <f>IF(AND(Sheet2!$K9110=$B$1,Sheet2!$L9110=1),Sheet2!$I9110+Sheet2!$M9110,IF(Sheet2!$K9110=$B$1,Sheet2!$M9110,0))</f>
        <v>0</v>
      </c>
      <c r="O9110" s="38">
        <f>IF(AND(Sheet2!$K9110=$B$2,Sheet2!$L9110=1),Sheet2!$J9110+Sheet2!$M9110,IF(Sheet2!$K9110=$B$2,Sheet2!$M9110,0))</f>
        <v>0</v>
      </c>
    </row>
    <row r="9111" spans="14:15" x14ac:dyDescent="0.25">
      <c r="N9111" s="38">
        <f>IF(AND(Sheet2!$K9111=$B$1,Sheet2!$L9111=1),Sheet2!$I9111+Sheet2!$M9111,IF(Sheet2!$K9111=$B$1,Sheet2!$M9111,0))</f>
        <v>0</v>
      </c>
      <c r="O9111" s="38">
        <f>IF(AND(Sheet2!$K9111=$B$2,Sheet2!$L9111=1),Sheet2!$J9111+Sheet2!$M9111,IF(Sheet2!$K9111=$B$2,Sheet2!$M9111,0))</f>
        <v>0</v>
      </c>
    </row>
    <row r="9112" spans="14:15" x14ac:dyDescent="0.25">
      <c r="N9112" s="38">
        <f>IF(AND(Sheet2!$K9112=$B$1,Sheet2!$L9112=1),Sheet2!$I9112+Sheet2!$M9112,IF(Sheet2!$K9112=$B$1,Sheet2!$M9112,0))</f>
        <v>0</v>
      </c>
      <c r="O9112" s="38">
        <f>IF(AND(Sheet2!$K9112=$B$2,Sheet2!$L9112=1),Sheet2!$J9112+Sheet2!$M9112,IF(Sheet2!$K9112=$B$2,Sheet2!$M9112,0))</f>
        <v>0</v>
      </c>
    </row>
    <row r="9113" spans="14:15" x14ac:dyDescent="0.25">
      <c r="N9113" s="38">
        <f>IF(AND(Sheet2!$K9113=$B$1,Sheet2!$L9113=1),Sheet2!$I9113+Sheet2!$M9113,IF(Sheet2!$K9113=$B$1,Sheet2!$M9113,0))</f>
        <v>0</v>
      </c>
      <c r="O9113" s="38">
        <f>IF(AND(Sheet2!$K9113=$B$2,Sheet2!$L9113=1),Sheet2!$J9113+Sheet2!$M9113,IF(Sheet2!$K9113=$B$2,Sheet2!$M9113,0))</f>
        <v>0</v>
      </c>
    </row>
    <row r="9114" spans="14:15" x14ac:dyDescent="0.25">
      <c r="N9114" s="38">
        <f>IF(AND(Sheet2!$K9114=$B$1,Sheet2!$L9114=1),Sheet2!$I9114+Sheet2!$M9114,IF(Sheet2!$K9114=$B$1,Sheet2!$M9114,0))</f>
        <v>0</v>
      </c>
      <c r="O9114" s="38">
        <f>IF(AND(Sheet2!$K9114=$B$2,Sheet2!$L9114=1),Sheet2!$J9114+Sheet2!$M9114,IF(Sheet2!$K9114=$B$2,Sheet2!$M9114,0))</f>
        <v>0</v>
      </c>
    </row>
    <row r="9115" spans="14:15" x14ac:dyDescent="0.25">
      <c r="N9115" s="38">
        <f>IF(AND(Sheet2!$K9115=$B$1,Sheet2!$L9115=1),Sheet2!$I9115+Sheet2!$M9115,IF(Sheet2!$K9115=$B$1,Sheet2!$M9115,0))</f>
        <v>0</v>
      </c>
      <c r="O9115" s="38">
        <f>IF(AND(Sheet2!$K9115=$B$2,Sheet2!$L9115=1),Sheet2!$J9115+Sheet2!$M9115,IF(Sheet2!$K9115=$B$2,Sheet2!$M9115,0))</f>
        <v>0</v>
      </c>
    </row>
    <row r="9116" spans="14:15" x14ac:dyDescent="0.25">
      <c r="N9116" s="38">
        <f>IF(AND(Sheet2!$K9116=$B$1,Sheet2!$L9116=1),Sheet2!$I9116+Sheet2!$M9116,IF(Sheet2!$K9116=$B$1,Sheet2!$M9116,0))</f>
        <v>0</v>
      </c>
      <c r="O9116" s="38">
        <f>IF(AND(Sheet2!$K9116=$B$2,Sheet2!$L9116=1),Sheet2!$J9116+Sheet2!$M9116,IF(Sheet2!$K9116=$B$2,Sheet2!$M9116,0))</f>
        <v>0</v>
      </c>
    </row>
    <row r="9117" spans="14:15" x14ac:dyDescent="0.25">
      <c r="N9117" s="38">
        <f>IF(AND(Sheet2!$K9117=$B$1,Sheet2!$L9117=1),Sheet2!$I9117+Sheet2!$M9117,IF(Sheet2!$K9117=$B$1,Sheet2!$M9117,0))</f>
        <v>0</v>
      </c>
      <c r="O9117" s="38">
        <f>IF(AND(Sheet2!$K9117=$B$2,Sheet2!$L9117=1),Sheet2!$J9117+Sheet2!$M9117,IF(Sheet2!$K9117=$B$2,Sheet2!$M9117,0))</f>
        <v>0</v>
      </c>
    </row>
    <row r="9118" spans="14:15" x14ac:dyDescent="0.25">
      <c r="N9118" s="38">
        <f>IF(AND(Sheet2!$K9118=$B$1,Sheet2!$L9118=1),Sheet2!$I9118+Sheet2!$M9118,IF(Sheet2!$K9118=$B$1,Sheet2!$M9118,0))</f>
        <v>0</v>
      </c>
      <c r="O9118" s="38">
        <f>IF(AND(Sheet2!$K9118=$B$2,Sheet2!$L9118=1),Sheet2!$J9118+Sheet2!$M9118,IF(Sheet2!$K9118=$B$2,Sheet2!$M9118,0))</f>
        <v>0</v>
      </c>
    </row>
    <row r="9119" spans="14:15" x14ac:dyDescent="0.25">
      <c r="N9119" s="38">
        <f>IF(AND(Sheet2!$K9119=$B$1,Sheet2!$L9119=1),Sheet2!$I9119+Sheet2!$M9119,IF(Sheet2!$K9119=$B$1,Sheet2!$M9119,0))</f>
        <v>0</v>
      </c>
      <c r="O9119" s="38">
        <f>IF(AND(Sheet2!$K9119=$B$2,Sheet2!$L9119=1),Sheet2!$J9119+Sheet2!$M9119,IF(Sheet2!$K9119=$B$2,Sheet2!$M9119,0))</f>
        <v>0</v>
      </c>
    </row>
    <row r="9120" spans="14:15" x14ac:dyDescent="0.25">
      <c r="N9120" s="38">
        <f>IF(AND(Sheet2!$K9120=$B$1,Sheet2!$L9120=1),Sheet2!$I9120+Sheet2!$M9120,IF(Sheet2!$K9120=$B$1,Sheet2!$M9120,0))</f>
        <v>0</v>
      </c>
      <c r="O9120" s="38">
        <f>IF(AND(Sheet2!$K9120=$B$2,Sheet2!$L9120=1),Sheet2!$J9120+Sheet2!$M9120,IF(Sheet2!$K9120=$B$2,Sheet2!$M9120,0))</f>
        <v>0</v>
      </c>
    </row>
    <row r="9121" spans="14:15" x14ac:dyDescent="0.25">
      <c r="N9121" s="38">
        <f>IF(AND(Sheet2!$K9121=$B$1,Sheet2!$L9121=1),Sheet2!$I9121+Sheet2!$M9121,IF(Sheet2!$K9121=$B$1,Sheet2!$M9121,0))</f>
        <v>0</v>
      </c>
      <c r="O9121" s="38">
        <f>IF(AND(Sheet2!$K9121=$B$2,Sheet2!$L9121=1),Sheet2!$J9121+Sheet2!$M9121,IF(Sheet2!$K9121=$B$2,Sheet2!$M9121,0))</f>
        <v>0</v>
      </c>
    </row>
    <row r="9122" spans="14:15" x14ac:dyDescent="0.25">
      <c r="N9122" s="38">
        <f>IF(AND(Sheet2!$K9122=$B$1,Sheet2!$L9122=1),Sheet2!$I9122+Sheet2!$M9122,IF(Sheet2!$K9122=$B$1,Sheet2!$M9122,0))</f>
        <v>0</v>
      </c>
      <c r="O9122" s="38">
        <f>IF(AND(Sheet2!$K9122=$B$2,Sheet2!$L9122=1),Sheet2!$J9122+Sheet2!$M9122,IF(Sheet2!$K9122=$B$2,Sheet2!$M9122,0))</f>
        <v>0</v>
      </c>
    </row>
    <row r="9123" spans="14:15" x14ac:dyDescent="0.25">
      <c r="N9123" s="38">
        <f>IF(AND(Sheet2!$K9123=$B$1,Sheet2!$L9123=1),Sheet2!$I9123+Sheet2!$M9123,IF(Sheet2!$K9123=$B$1,Sheet2!$M9123,0))</f>
        <v>0</v>
      </c>
      <c r="O9123" s="38">
        <f>IF(AND(Sheet2!$K9123=$B$2,Sheet2!$L9123=1),Sheet2!$J9123+Sheet2!$M9123,IF(Sheet2!$K9123=$B$2,Sheet2!$M9123,0))</f>
        <v>0</v>
      </c>
    </row>
    <row r="9124" spans="14:15" x14ac:dyDescent="0.25">
      <c r="N9124" s="38">
        <f>IF(AND(Sheet2!$K9124=$B$1,Sheet2!$L9124=1),Sheet2!$I9124+Sheet2!$M9124,IF(Sheet2!$K9124=$B$1,Sheet2!$M9124,0))</f>
        <v>0</v>
      </c>
      <c r="O9124" s="38">
        <f>IF(AND(Sheet2!$K9124=$B$2,Sheet2!$L9124=1),Sheet2!$J9124+Sheet2!$M9124,IF(Sheet2!$K9124=$B$2,Sheet2!$M9124,0))</f>
        <v>0</v>
      </c>
    </row>
    <row r="9125" spans="14:15" x14ac:dyDescent="0.25">
      <c r="N9125" s="38">
        <f>IF(AND(Sheet2!$K9125=$B$1,Sheet2!$L9125=1),Sheet2!$I9125+Sheet2!$M9125,IF(Sheet2!$K9125=$B$1,Sheet2!$M9125,0))</f>
        <v>0</v>
      </c>
      <c r="O9125" s="38">
        <f>IF(AND(Sheet2!$K9125=$B$2,Sheet2!$L9125=1),Sheet2!$J9125+Sheet2!$M9125,IF(Sheet2!$K9125=$B$2,Sheet2!$M9125,0))</f>
        <v>0</v>
      </c>
    </row>
    <row r="9126" spans="14:15" x14ac:dyDescent="0.25">
      <c r="N9126" s="38">
        <f>IF(AND(Sheet2!$K9126=$B$1,Sheet2!$L9126=1),Sheet2!$I9126+Sheet2!$M9126,IF(Sheet2!$K9126=$B$1,Sheet2!$M9126,0))</f>
        <v>0</v>
      </c>
      <c r="O9126" s="38">
        <f>IF(AND(Sheet2!$K9126=$B$2,Sheet2!$L9126=1),Sheet2!$J9126+Sheet2!$M9126,IF(Sheet2!$K9126=$B$2,Sheet2!$M9126,0))</f>
        <v>0</v>
      </c>
    </row>
    <row r="9127" spans="14:15" x14ac:dyDescent="0.25">
      <c r="N9127" s="38">
        <f>IF(AND(Sheet2!$K9127=$B$1,Sheet2!$L9127=1),Sheet2!$I9127+Sheet2!$M9127,IF(Sheet2!$K9127=$B$1,Sheet2!$M9127,0))</f>
        <v>0</v>
      </c>
      <c r="O9127" s="38">
        <f>IF(AND(Sheet2!$K9127=$B$2,Sheet2!$L9127=1),Sheet2!$J9127+Sheet2!$M9127,IF(Sheet2!$K9127=$B$2,Sheet2!$M9127,0))</f>
        <v>0</v>
      </c>
    </row>
    <row r="9128" spans="14:15" x14ac:dyDescent="0.25">
      <c r="N9128" s="38">
        <f>IF(AND(Sheet2!$K9128=$B$1,Sheet2!$L9128=1),Sheet2!$I9128+Sheet2!$M9128,IF(Sheet2!$K9128=$B$1,Sheet2!$M9128,0))</f>
        <v>0</v>
      </c>
      <c r="O9128" s="38">
        <f>IF(AND(Sheet2!$K9128=$B$2,Sheet2!$L9128=1),Sheet2!$J9128+Sheet2!$M9128,IF(Sheet2!$K9128=$B$2,Sheet2!$M9128,0))</f>
        <v>0</v>
      </c>
    </row>
    <row r="9129" spans="14:15" x14ac:dyDescent="0.25">
      <c r="N9129" s="38">
        <f>IF(AND(Sheet2!$K9129=$B$1,Sheet2!$L9129=1),Sheet2!$I9129+Sheet2!$M9129,IF(Sheet2!$K9129=$B$1,Sheet2!$M9129,0))</f>
        <v>0</v>
      </c>
      <c r="O9129" s="38">
        <f>IF(AND(Sheet2!$K9129=$B$2,Sheet2!$L9129=1),Sheet2!$J9129+Sheet2!$M9129,IF(Sheet2!$K9129=$B$2,Sheet2!$M9129,0))</f>
        <v>0</v>
      </c>
    </row>
    <row r="9130" spans="14:15" x14ac:dyDescent="0.25">
      <c r="N9130" s="38">
        <f>IF(AND(Sheet2!$K9130=$B$1,Sheet2!$L9130=1),Sheet2!$I9130+Sheet2!$M9130,IF(Sheet2!$K9130=$B$1,Sheet2!$M9130,0))</f>
        <v>0</v>
      </c>
      <c r="O9130" s="38">
        <f>IF(AND(Sheet2!$K9130=$B$2,Sheet2!$L9130=1),Sheet2!$J9130+Sheet2!$M9130,IF(Sheet2!$K9130=$B$2,Sheet2!$M9130,0))</f>
        <v>0</v>
      </c>
    </row>
    <row r="9131" spans="14:15" x14ac:dyDescent="0.25">
      <c r="N9131" s="38">
        <f>IF(AND(Sheet2!$K9131=$B$1,Sheet2!$L9131=1),Sheet2!$I9131+Sheet2!$M9131,IF(Sheet2!$K9131=$B$1,Sheet2!$M9131,0))</f>
        <v>0</v>
      </c>
      <c r="O9131" s="38">
        <f>IF(AND(Sheet2!$K9131=$B$2,Sheet2!$L9131=1),Sheet2!$J9131+Sheet2!$M9131,IF(Sheet2!$K9131=$B$2,Sheet2!$M9131,0))</f>
        <v>0</v>
      </c>
    </row>
    <row r="9132" spans="14:15" x14ac:dyDescent="0.25">
      <c r="N9132" s="38">
        <f>IF(AND(Sheet2!$K9132=$B$1,Sheet2!$L9132=1),Sheet2!$I9132+Sheet2!$M9132,IF(Sheet2!$K9132=$B$1,Sheet2!$M9132,0))</f>
        <v>0</v>
      </c>
      <c r="O9132" s="38">
        <f>IF(AND(Sheet2!$K9132=$B$2,Sheet2!$L9132=1),Sheet2!$J9132+Sheet2!$M9132,IF(Sheet2!$K9132=$B$2,Sheet2!$M9132,0))</f>
        <v>0</v>
      </c>
    </row>
    <row r="9133" spans="14:15" x14ac:dyDescent="0.25">
      <c r="N9133" s="38">
        <f>IF(AND(Sheet2!$K9133=$B$1,Sheet2!$L9133=1),Sheet2!$I9133+Sheet2!$M9133,IF(Sheet2!$K9133=$B$1,Sheet2!$M9133,0))</f>
        <v>0</v>
      </c>
      <c r="O9133" s="38">
        <f>IF(AND(Sheet2!$K9133=$B$2,Sheet2!$L9133=1),Sheet2!$J9133+Sheet2!$M9133,IF(Sheet2!$K9133=$B$2,Sheet2!$M9133,0))</f>
        <v>0</v>
      </c>
    </row>
    <row r="9134" spans="14:15" x14ac:dyDescent="0.25">
      <c r="N9134" s="38">
        <f>IF(AND(Sheet2!$K9134=$B$1,Sheet2!$L9134=1),Sheet2!$I9134+Sheet2!$M9134,IF(Sheet2!$K9134=$B$1,Sheet2!$M9134,0))</f>
        <v>0</v>
      </c>
      <c r="O9134" s="38">
        <f>IF(AND(Sheet2!$K9134=$B$2,Sheet2!$L9134=1),Sheet2!$J9134+Sheet2!$M9134,IF(Sheet2!$K9134=$B$2,Sheet2!$M9134,0))</f>
        <v>0</v>
      </c>
    </row>
    <row r="9135" spans="14:15" x14ac:dyDescent="0.25">
      <c r="N9135" s="38">
        <f>IF(AND(Sheet2!$K9135=$B$1,Sheet2!$L9135=1),Sheet2!$I9135+Sheet2!$M9135,IF(Sheet2!$K9135=$B$1,Sheet2!$M9135,0))</f>
        <v>0</v>
      </c>
      <c r="O9135" s="38">
        <f>IF(AND(Sheet2!$K9135=$B$2,Sheet2!$L9135=1),Sheet2!$J9135+Sheet2!$M9135,IF(Sheet2!$K9135=$B$2,Sheet2!$M9135,0))</f>
        <v>0</v>
      </c>
    </row>
    <row r="9136" spans="14:15" x14ac:dyDescent="0.25">
      <c r="N9136" s="38">
        <f>IF(AND(Sheet2!$K9136=$B$1,Sheet2!$L9136=1),Sheet2!$I9136+Sheet2!$M9136,IF(Sheet2!$K9136=$B$1,Sheet2!$M9136,0))</f>
        <v>0</v>
      </c>
      <c r="O9136" s="38">
        <f>IF(AND(Sheet2!$K9136=$B$2,Sheet2!$L9136=1),Sheet2!$J9136+Sheet2!$M9136,IF(Sheet2!$K9136=$B$2,Sheet2!$M9136,0))</f>
        <v>0</v>
      </c>
    </row>
    <row r="9137" spans="14:15" x14ac:dyDescent="0.25">
      <c r="N9137" s="38">
        <f>IF(AND(Sheet2!$K9137=$B$1,Sheet2!$L9137=1),Sheet2!$I9137+Sheet2!$M9137,IF(Sheet2!$K9137=$B$1,Sheet2!$M9137,0))</f>
        <v>0</v>
      </c>
      <c r="O9137" s="38">
        <f>IF(AND(Sheet2!$K9137=$B$2,Sheet2!$L9137=1),Sheet2!$J9137+Sheet2!$M9137,IF(Sheet2!$K9137=$B$2,Sheet2!$M9137,0))</f>
        <v>0</v>
      </c>
    </row>
    <row r="9138" spans="14:15" x14ac:dyDescent="0.25">
      <c r="N9138" s="38">
        <f>IF(AND(Sheet2!$K9138=$B$1,Sheet2!$L9138=1),Sheet2!$I9138+Sheet2!$M9138,IF(Sheet2!$K9138=$B$1,Sheet2!$M9138,0))</f>
        <v>0</v>
      </c>
      <c r="O9138" s="38">
        <f>IF(AND(Sheet2!$K9138=$B$2,Sheet2!$L9138=1),Sheet2!$J9138+Sheet2!$M9138,IF(Sheet2!$K9138=$B$2,Sheet2!$M9138,0))</f>
        <v>0</v>
      </c>
    </row>
    <row r="9139" spans="14:15" x14ac:dyDescent="0.25">
      <c r="N9139" s="38">
        <f>IF(AND(Sheet2!$K9139=$B$1,Sheet2!$L9139=1),Sheet2!$I9139+Sheet2!$M9139,IF(Sheet2!$K9139=$B$1,Sheet2!$M9139,0))</f>
        <v>0</v>
      </c>
      <c r="O9139" s="38">
        <f>IF(AND(Sheet2!$K9139=$B$2,Sheet2!$L9139=1),Sheet2!$J9139+Sheet2!$M9139,IF(Sheet2!$K9139=$B$2,Sheet2!$M9139,0))</f>
        <v>0</v>
      </c>
    </row>
    <row r="9140" spans="14:15" x14ac:dyDescent="0.25">
      <c r="N9140" s="38">
        <f>IF(AND(Sheet2!$K9140=$B$1,Sheet2!$L9140=1),Sheet2!$I9140+Sheet2!$M9140,IF(Sheet2!$K9140=$B$1,Sheet2!$M9140,0))</f>
        <v>0</v>
      </c>
      <c r="O9140" s="38">
        <f>IF(AND(Sheet2!$K9140=$B$2,Sheet2!$L9140=1),Sheet2!$J9140+Sheet2!$M9140,IF(Sheet2!$K9140=$B$2,Sheet2!$M9140,0))</f>
        <v>0</v>
      </c>
    </row>
    <row r="9141" spans="14:15" x14ac:dyDescent="0.25">
      <c r="N9141" s="38">
        <f>IF(AND(Sheet2!$K9141=$B$1,Sheet2!$L9141=1),Sheet2!$I9141+Sheet2!$M9141,IF(Sheet2!$K9141=$B$1,Sheet2!$M9141,0))</f>
        <v>0</v>
      </c>
      <c r="O9141" s="38">
        <f>IF(AND(Sheet2!$K9141=$B$2,Sheet2!$L9141=1),Sheet2!$J9141+Sheet2!$M9141,IF(Sheet2!$K9141=$B$2,Sheet2!$M9141,0))</f>
        <v>0</v>
      </c>
    </row>
    <row r="9142" spans="14:15" x14ac:dyDescent="0.25">
      <c r="N9142" s="38">
        <f>IF(AND(Sheet2!$K9142=$B$1,Sheet2!$L9142=1),Sheet2!$I9142+Sheet2!$M9142,IF(Sheet2!$K9142=$B$1,Sheet2!$M9142,0))</f>
        <v>0</v>
      </c>
      <c r="O9142" s="38">
        <f>IF(AND(Sheet2!$K9142=$B$2,Sheet2!$L9142=1),Sheet2!$J9142+Sheet2!$M9142,IF(Sheet2!$K9142=$B$2,Sheet2!$M9142,0))</f>
        <v>0</v>
      </c>
    </row>
    <row r="9143" spans="14:15" x14ac:dyDescent="0.25">
      <c r="N9143" s="38">
        <f>IF(AND(Sheet2!$K9143=$B$1,Sheet2!$L9143=1),Sheet2!$I9143+Sheet2!$M9143,IF(Sheet2!$K9143=$B$1,Sheet2!$M9143,0))</f>
        <v>0</v>
      </c>
      <c r="O9143" s="38">
        <f>IF(AND(Sheet2!$K9143=$B$2,Sheet2!$L9143=1),Sheet2!$J9143+Sheet2!$M9143,IF(Sheet2!$K9143=$B$2,Sheet2!$M9143,0))</f>
        <v>0</v>
      </c>
    </row>
    <row r="9144" spans="14:15" x14ac:dyDescent="0.25">
      <c r="N9144" s="38">
        <f>IF(AND(Sheet2!$K9144=$B$1,Sheet2!$L9144=1),Sheet2!$I9144+Sheet2!$M9144,IF(Sheet2!$K9144=$B$1,Sheet2!$M9144,0))</f>
        <v>0</v>
      </c>
      <c r="O9144" s="38">
        <f>IF(AND(Sheet2!$K9144=$B$2,Sheet2!$L9144=1),Sheet2!$J9144+Sheet2!$M9144,IF(Sheet2!$K9144=$B$2,Sheet2!$M9144,0))</f>
        <v>0</v>
      </c>
    </row>
    <row r="9145" spans="14:15" x14ac:dyDescent="0.25">
      <c r="N9145" s="38">
        <f>IF(AND(Sheet2!$K9145=$B$1,Sheet2!$L9145=1),Sheet2!$I9145+Sheet2!$M9145,IF(Sheet2!$K9145=$B$1,Sheet2!$M9145,0))</f>
        <v>0</v>
      </c>
      <c r="O9145" s="38">
        <f>IF(AND(Sheet2!$K9145=$B$2,Sheet2!$L9145=1),Sheet2!$J9145+Sheet2!$M9145,IF(Sheet2!$K9145=$B$2,Sheet2!$M9145,0))</f>
        <v>0</v>
      </c>
    </row>
    <row r="9146" spans="14:15" x14ac:dyDescent="0.25">
      <c r="N9146" s="38">
        <f>IF(AND(Sheet2!$K9146=$B$1,Sheet2!$L9146=1),Sheet2!$I9146+Sheet2!$M9146,IF(Sheet2!$K9146=$B$1,Sheet2!$M9146,0))</f>
        <v>0</v>
      </c>
      <c r="O9146" s="38">
        <f>IF(AND(Sheet2!$K9146=$B$2,Sheet2!$L9146=1),Sheet2!$J9146+Sheet2!$M9146,IF(Sheet2!$K9146=$B$2,Sheet2!$M9146,0))</f>
        <v>0</v>
      </c>
    </row>
    <row r="9147" spans="14:15" x14ac:dyDescent="0.25">
      <c r="N9147" s="38">
        <f>IF(AND(Sheet2!$K9147=$B$1,Sheet2!$L9147=1),Sheet2!$I9147+Sheet2!$M9147,IF(Sheet2!$K9147=$B$1,Sheet2!$M9147,0))</f>
        <v>0</v>
      </c>
      <c r="O9147" s="38">
        <f>IF(AND(Sheet2!$K9147=$B$2,Sheet2!$L9147=1),Sheet2!$J9147+Sheet2!$M9147,IF(Sheet2!$K9147=$B$2,Sheet2!$M9147,0))</f>
        <v>0</v>
      </c>
    </row>
    <row r="9148" spans="14:15" x14ac:dyDescent="0.25">
      <c r="N9148" s="38">
        <f>IF(AND(Sheet2!$K9148=$B$1,Sheet2!$L9148=1),Sheet2!$I9148+Sheet2!$M9148,IF(Sheet2!$K9148=$B$1,Sheet2!$M9148,0))</f>
        <v>0</v>
      </c>
      <c r="O9148" s="38">
        <f>IF(AND(Sheet2!$K9148=$B$2,Sheet2!$L9148=1),Sheet2!$J9148+Sheet2!$M9148,IF(Sheet2!$K9148=$B$2,Sheet2!$M9148,0))</f>
        <v>0</v>
      </c>
    </row>
    <row r="9149" spans="14:15" x14ac:dyDescent="0.25">
      <c r="N9149" s="38">
        <f>IF(AND(Sheet2!$K9149=$B$1,Sheet2!$L9149=1),Sheet2!$I9149+Sheet2!$M9149,IF(Sheet2!$K9149=$B$1,Sheet2!$M9149,0))</f>
        <v>0</v>
      </c>
      <c r="O9149" s="38">
        <f>IF(AND(Sheet2!$K9149=$B$2,Sheet2!$L9149=1),Sheet2!$J9149+Sheet2!$M9149,IF(Sheet2!$K9149=$B$2,Sheet2!$M9149,0))</f>
        <v>0</v>
      </c>
    </row>
    <row r="9150" spans="14:15" x14ac:dyDescent="0.25">
      <c r="N9150" s="38">
        <f>IF(AND(Sheet2!$K9150=$B$1,Sheet2!$L9150=1),Sheet2!$I9150+Sheet2!$M9150,IF(Sheet2!$K9150=$B$1,Sheet2!$M9150,0))</f>
        <v>0</v>
      </c>
      <c r="O9150" s="38">
        <f>IF(AND(Sheet2!$K9150=$B$2,Sheet2!$L9150=1),Sheet2!$J9150+Sheet2!$M9150,IF(Sheet2!$K9150=$B$2,Sheet2!$M9150,0))</f>
        <v>0</v>
      </c>
    </row>
    <row r="9151" spans="14:15" x14ac:dyDescent="0.25">
      <c r="N9151" s="38">
        <f>IF(AND(Sheet2!$K9151=$B$1,Sheet2!$L9151=1),Sheet2!$I9151+Sheet2!$M9151,IF(Sheet2!$K9151=$B$1,Sheet2!$M9151,0))</f>
        <v>0</v>
      </c>
      <c r="O9151" s="38">
        <f>IF(AND(Sheet2!$K9151=$B$2,Sheet2!$L9151=1),Sheet2!$J9151+Sheet2!$M9151,IF(Sheet2!$K9151=$B$2,Sheet2!$M9151,0))</f>
        <v>0</v>
      </c>
    </row>
    <row r="9152" spans="14:15" x14ac:dyDescent="0.25">
      <c r="N9152" s="38">
        <f>IF(AND(Sheet2!$K9152=$B$1,Sheet2!$L9152=1),Sheet2!$I9152+Sheet2!$M9152,IF(Sheet2!$K9152=$B$1,Sheet2!$M9152,0))</f>
        <v>0</v>
      </c>
      <c r="O9152" s="38">
        <f>IF(AND(Sheet2!$K9152=$B$2,Sheet2!$L9152=1),Sheet2!$J9152+Sheet2!$M9152,IF(Sheet2!$K9152=$B$2,Sheet2!$M9152,0))</f>
        <v>0</v>
      </c>
    </row>
    <row r="9153" spans="14:15" x14ac:dyDescent="0.25">
      <c r="N9153" s="38">
        <f>IF(AND(Sheet2!$K9153=$B$1,Sheet2!$L9153=1),Sheet2!$I9153+Sheet2!$M9153,IF(Sheet2!$K9153=$B$1,Sheet2!$M9153,0))</f>
        <v>0</v>
      </c>
      <c r="O9153" s="38">
        <f>IF(AND(Sheet2!$K9153=$B$2,Sheet2!$L9153=1),Sheet2!$J9153+Sheet2!$M9153,IF(Sheet2!$K9153=$B$2,Sheet2!$M9153,0))</f>
        <v>0</v>
      </c>
    </row>
    <row r="9154" spans="14:15" x14ac:dyDescent="0.25">
      <c r="N9154" s="38">
        <f>IF(AND(Sheet2!$K9154=$B$1,Sheet2!$L9154=1),Sheet2!$I9154+Sheet2!$M9154,IF(Sheet2!$K9154=$B$1,Sheet2!$M9154,0))</f>
        <v>0</v>
      </c>
      <c r="O9154" s="38">
        <f>IF(AND(Sheet2!$K9154=$B$2,Sheet2!$L9154=1),Sheet2!$J9154+Sheet2!$M9154,IF(Sheet2!$K9154=$B$2,Sheet2!$M9154,0))</f>
        <v>0</v>
      </c>
    </row>
    <row r="9155" spans="14:15" x14ac:dyDescent="0.25">
      <c r="N9155" s="38">
        <f>IF(AND(Sheet2!$K9155=$B$1,Sheet2!$L9155=1),Sheet2!$I9155+Sheet2!$M9155,IF(Sheet2!$K9155=$B$1,Sheet2!$M9155,0))</f>
        <v>0</v>
      </c>
      <c r="O9155" s="38">
        <f>IF(AND(Sheet2!$K9155=$B$2,Sheet2!$L9155=1),Sheet2!$J9155+Sheet2!$M9155,IF(Sheet2!$K9155=$B$2,Sheet2!$M9155,0))</f>
        <v>0</v>
      </c>
    </row>
    <row r="9156" spans="14:15" x14ac:dyDescent="0.25">
      <c r="N9156" s="38">
        <f>IF(AND(Sheet2!$K9156=$B$1,Sheet2!$L9156=1),Sheet2!$I9156+Sheet2!$M9156,IF(Sheet2!$K9156=$B$1,Sheet2!$M9156,0))</f>
        <v>0</v>
      </c>
      <c r="O9156" s="38">
        <f>IF(AND(Sheet2!$K9156=$B$2,Sheet2!$L9156=1),Sheet2!$J9156+Sheet2!$M9156,IF(Sheet2!$K9156=$B$2,Sheet2!$M9156,0))</f>
        <v>0</v>
      </c>
    </row>
    <row r="9157" spans="14:15" x14ac:dyDescent="0.25">
      <c r="N9157" s="38">
        <f>IF(AND(Sheet2!$K9157=$B$1,Sheet2!$L9157=1),Sheet2!$I9157+Sheet2!$M9157,IF(Sheet2!$K9157=$B$1,Sheet2!$M9157,0))</f>
        <v>0</v>
      </c>
      <c r="O9157" s="38">
        <f>IF(AND(Sheet2!$K9157=$B$2,Sheet2!$L9157=1),Sheet2!$J9157+Sheet2!$M9157,IF(Sheet2!$K9157=$B$2,Sheet2!$M9157,0))</f>
        <v>0</v>
      </c>
    </row>
    <row r="9158" spans="14:15" x14ac:dyDescent="0.25">
      <c r="N9158" s="38">
        <f>IF(AND(Sheet2!$K9158=$B$1,Sheet2!$L9158=1),Sheet2!$I9158+Sheet2!$M9158,IF(Sheet2!$K9158=$B$1,Sheet2!$M9158,0))</f>
        <v>0</v>
      </c>
      <c r="O9158" s="38">
        <f>IF(AND(Sheet2!$K9158=$B$2,Sheet2!$L9158=1),Sheet2!$J9158+Sheet2!$M9158,IF(Sheet2!$K9158=$B$2,Sheet2!$M9158,0))</f>
        <v>0</v>
      </c>
    </row>
    <row r="9159" spans="14:15" x14ac:dyDescent="0.25">
      <c r="N9159" s="38">
        <f>IF(AND(Sheet2!$K9159=$B$1,Sheet2!$L9159=1),Sheet2!$I9159+Sheet2!$M9159,IF(Sheet2!$K9159=$B$1,Sheet2!$M9159,0))</f>
        <v>0</v>
      </c>
      <c r="O9159" s="38">
        <f>IF(AND(Sheet2!$K9159=$B$2,Sheet2!$L9159=1),Sheet2!$J9159+Sheet2!$M9159,IF(Sheet2!$K9159=$B$2,Sheet2!$M9159,0))</f>
        <v>0</v>
      </c>
    </row>
    <row r="9160" spans="14:15" x14ac:dyDescent="0.25">
      <c r="N9160" s="38">
        <f>IF(AND(Sheet2!$K9160=$B$1,Sheet2!$L9160=1),Sheet2!$I9160+Sheet2!$M9160,IF(Sheet2!$K9160=$B$1,Sheet2!$M9160,0))</f>
        <v>0</v>
      </c>
      <c r="O9160" s="38">
        <f>IF(AND(Sheet2!$K9160=$B$2,Sheet2!$L9160=1),Sheet2!$J9160+Sheet2!$M9160,IF(Sheet2!$K9160=$B$2,Sheet2!$M9160,0))</f>
        <v>0</v>
      </c>
    </row>
    <row r="9161" spans="14:15" x14ac:dyDescent="0.25">
      <c r="N9161" s="38">
        <f>IF(AND(Sheet2!$K9161=$B$1,Sheet2!$L9161=1),Sheet2!$I9161+Sheet2!$M9161,IF(Sheet2!$K9161=$B$1,Sheet2!$M9161,0))</f>
        <v>0</v>
      </c>
      <c r="O9161" s="38">
        <f>IF(AND(Sheet2!$K9161=$B$2,Sheet2!$L9161=1),Sheet2!$J9161+Sheet2!$M9161,IF(Sheet2!$K9161=$B$2,Sheet2!$M9161,0))</f>
        <v>0</v>
      </c>
    </row>
    <row r="9162" spans="14:15" x14ac:dyDescent="0.25">
      <c r="N9162" s="38">
        <f>IF(AND(Sheet2!$K9162=$B$1,Sheet2!$L9162=1),Sheet2!$I9162+Sheet2!$M9162,IF(Sheet2!$K9162=$B$1,Sheet2!$M9162,0))</f>
        <v>0</v>
      </c>
      <c r="O9162" s="38">
        <f>IF(AND(Sheet2!$K9162=$B$2,Sheet2!$L9162=1),Sheet2!$J9162+Sheet2!$M9162,IF(Sheet2!$K9162=$B$2,Sheet2!$M9162,0))</f>
        <v>0</v>
      </c>
    </row>
    <row r="9163" spans="14:15" x14ac:dyDescent="0.25">
      <c r="N9163" s="38">
        <f>IF(AND(Sheet2!$K9163=$B$1,Sheet2!$L9163=1),Sheet2!$I9163+Sheet2!$M9163,IF(Sheet2!$K9163=$B$1,Sheet2!$M9163,0))</f>
        <v>0</v>
      </c>
      <c r="O9163" s="38">
        <f>IF(AND(Sheet2!$K9163=$B$2,Sheet2!$L9163=1),Sheet2!$J9163+Sheet2!$M9163,IF(Sheet2!$K9163=$B$2,Sheet2!$M9163,0))</f>
        <v>0</v>
      </c>
    </row>
    <row r="9164" spans="14:15" x14ac:dyDescent="0.25">
      <c r="N9164" s="38">
        <f>IF(AND(Sheet2!$K9164=$B$1,Sheet2!$L9164=1),Sheet2!$I9164+Sheet2!$M9164,IF(Sheet2!$K9164=$B$1,Sheet2!$M9164,0))</f>
        <v>0</v>
      </c>
      <c r="O9164" s="38">
        <f>IF(AND(Sheet2!$K9164=$B$2,Sheet2!$L9164=1),Sheet2!$J9164+Sheet2!$M9164,IF(Sheet2!$K9164=$B$2,Sheet2!$M9164,0))</f>
        <v>0</v>
      </c>
    </row>
    <row r="9165" spans="14:15" x14ac:dyDescent="0.25">
      <c r="N9165" s="38">
        <f>IF(AND(Sheet2!$K9165=$B$1,Sheet2!$L9165=1),Sheet2!$I9165+Sheet2!$M9165,IF(Sheet2!$K9165=$B$1,Sheet2!$M9165,0))</f>
        <v>0</v>
      </c>
      <c r="O9165" s="38">
        <f>IF(AND(Sheet2!$K9165=$B$2,Sheet2!$L9165=1),Sheet2!$J9165+Sheet2!$M9165,IF(Sheet2!$K9165=$B$2,Sheet2!$M9165,0))</f>
        <v>0</v>
      </c>
    </row>
    <row r="9166" spans="14:15" x14ac:dyDescent="0.25">
      <c r="N9166" s="38">
        <f>IF(AND(Sheet2!$K9166=$B$1,Sheet2!$L9166=1),Sheet2!$I9166+Sheet2!$M9166,IF(Sheet2!$K9166=$B$1,Sheet2!$M9166,0))</f>
        <v>0</v>
      </c>
      <c r="O9166" s="38">
        <f>IF(AND(Sheet2!$K9166=$B$2,Sheet2!$L9166=1),Sheet2!$J9166+Sheet2!$M9166,IF(Sheet2!$K9166=$B$2,Sheet2!$M9166,0))</f>
        <v>0</v>
      </c>
    </row>
    <row r="9167" spans="14:15" x14ac:dyDescent="0.25">
      <c r="N9167" s="38">
        <f>IF(AND(Sheet2!$K9167=$B$1,Sheet2!$L9167=1),Sheet2!$I9167+Sheet2!$M9167,IF(Sheet2!$K9167=$B$1,Sheet2!$M9167,0))</f>
        <v>0</v>
      </c>
      <c r="O9167" s="38">
        <f>IF(AND(Sheet2!$K9167=$B$2,Sheet2!$L9167=1),Sheet2!$J9167+Sheet2!$M9167,IF(Sheet2!$K9167=$B$2,Sheet2!$M9167,0))</f>
        <v>0</v>
      </c>
    </row>
    <row r="9168" spans="14:15" x14ac:dyDescent="0.25">
      <c r="N9168" s="38">
        <f>IF(AND(Sheet2!$K9168=$B$1,Sheet2!$L9168=1),Sheet2!$I9168+Sheet2!$M9168,IF(Sheet2!$K9168=$B$1,Sheet2!$M9168,0))</f>
        <v>0</v>
      </c>
      <c r="O9168" s="38">
        <f>IF(AND(Sheet2!$K9168=$B$2,Sheet2!$L9168=1),Sheet2!$J9168+Sheet2!$M9168,IF(Sheet2!$K9168=$B$2,Sheet2!$M9168,0))</f>
        <v>0</v>
      </c>
    </row>
    <row r="9169" spans="14:15" x14ac:dyDescent="0.25">
      <c r="N9169" s="38">
        <f>IF(AND(Sheet2!$K9169=$B$1,Sheet2!$L9169=1),Sheet2!$I9169+Sheet2!$M9169,IF(Sheet2!$K9169=$B$1,Sheet2!$M9169,0))</f>
        <v>0</v>
      </c>
      <c r="O9169" s="38">
        <f>IF(AND(Sheet2!$K9169=$B$2,Sheet2!$L9169=1),Sheet2!$J9169+Sheet2!$M9169,IF(Sheet2!$K9169=$B$2,Sheet2!$M9169,0))</f>
        <v>0</v>
      </c>
    </row>
    <row r="9170" spans="14:15" x14ac:dyDescent="0.25">
      <c r="N9170" s="38">
        <f>IF(AND(Sheet2!$K9170=$B$1,Sheet2!$L9170=1),Sheet2!$I9170+Sheet2!$M9170,IF(Sheet2!$K9170=$B$1,Sheet2!$M9170,0))</f>
        <v>0</v>
      </c>
      <c r="O9170" s="38">
        <f>IF(AND(Sheet2!$K9170=$B$2,Sheet2!$L9170=1),Sheet2!$J9170+Sheet2!$M9170,IF(Sheet2!$K9170=$B$2,Sheet2!$M9170,0))</f>
        <v>0</v>
      </c>
    </row>
    <row r="9171" spans="14:15" x14ac:dyDescent="0.25">
      <c r="N9171" s="38">
        <f>IF(AND(Sheet2!$K9171=$B$1,Sheet2!$L9171=1),Sheet2!$I9171+Sheet2!$M9171,IF(Sheet2!$K9171=$B$1,Sheet2!$M9171,0))</f>
        <v>0</v>
      </c>
      <c r="O9171" s="38">
        <f>IF(AND(Sheet2!$K9171=$B$2,Sheet2!$L9171=1),Sheet2!$J9171+Sheet2!$M9171,IF(Sheet2!$K9171=$B$2,Sheet2!$M9171,0))</f>
        <v>0</v>
      </c>
    </row>
    <row r="9172" spans="14:15" x14ac:dyDescent="0.25">
      <c r="N9172" s="38">
        <f>IF(AND(Sheet2!$K9172=$B$1,Sheet2!$L9172=1),Sheet2!$I9172+Sheet2!$M9172,IF(Sheet2!$K9172=$B$1,Sheet2!$M9172,0))</f>
        <v>0</v>
      </c>
      <c r="O9172" s="38">
        <f>IF(AND(Sheet2!$K9172=$B$2,Sheet2!$L9172=1),Sheet2!$J9172+Sheet2!$M9172,IF(Sheet2!$K9172=$B$2,Sheet2!$M9172,0))</f>
        <v>0</v>
      </c>
    </row>
    <row r="9173" spans="14:15" x14ac:dyDescent="0.25">
      <c r="N9173" s="38">
        <f>IF(AND(Sheet2!$K9173=$B$1,Sheet2!$L9173=1),Sheet2!$I9173+Sheet2!$M9173,IF(Sheet2!$K9173=$B$1,Sheet2!$M9173,0))</f>
        <v>0</v>
      </c>
      <c r="O9173" s="38">
        <f>IF(AND(Sheet2!$K9173=$B$2,Sheet2!$L9173=1),Sheet2!$J9173+Sheet2!$M9173,IF(Sheet2!$K9173=$B$2,Sheet2!$M9173,0))</f>
        <v>0</v>
      </c>
    </row>
    <row r="9174" spans="14:15" x14ac:dyDescent="0.25">
      <c r="N9174" s="38">
        <f>IF(AND(Sheet2!$K9174=$B$1,Sheet2!$L9174=1),Sheet2!$I9174+Sheet2!$M9174,IF(Sheet2!$K9174=$B$1,Sheet2!$M9174,0))</f>
        <v>0</v>
      </c>
      <c r="O9174" s="38">
        <f>IF(AND(Sheet2!$K9174=$B$2,Sheet2!$L9174=1),Sheet2!$J9174+Sheet2!$M9174,IF(Sheet2!$K9174=$B$2,Sheet2!$M9174,0))</f>
        <v>0</v>
      </c>
    </row>
    <row r="9175" spans="14:15" x14ac:dyDescent="0.25">
      <c r="N9175" s="38">
        <f>IF(AND(Sheet2!$K9175=$B$1,Sheet2!$L9175=1),Sheet2!$I9175+Sheet2!$M9175,IF(Sheet2!$K9175=$B$1,Sheet2!$M9175,0))</f>
        <v>0</v>
      </c>
      <c r="O9175" s="38">
        <f>IF(AND(Sheet2!$K9175=$B$2,Sheet2!$L9175=1),Sheet2!$J9175+Sheet2!$M9175,IF(Sheet2!$K9175=$B$2,Sheet2!$M9175,0))</f>
        <v>0</v>
      </c>
    </row>
    <row r="9176" spans="14:15" x14ac:dyDescent="0.25">
      <c r="N9176" s="38">
        <f>IF(AND(Sheet2!$K9176=$B$1,Sheet2!$L9176=1),Sheet2!$I9176+Sheet2!$M9176,IF(Sheet2!$K9176=$B$1,Sheet2!$M9176,0))</f>
        <v>0</v>
      </c>
      <c r="O9176" s="38">
        <f>IF(AND(Sheet2!$K9176=$B$2,Sheet2!$L9176=1),Sheet2!$J9176+Sheet2!$M9176,IF(Sheet2!$K9176=$B$2,Sheet2!$M9176,0))</f>
        <v>0</v>
      </c>
    </row>
    <row r="9177" spans="14:15" x14ac:dyDescent="0.25">
      <c r="N9177" s="38">
        <f>IF(AND(Sheet2!$K9177=$B$1,Sheet2!$L9177=1),Sheet2!$I9177+Sheet2!$M9177,IF(Sheet2!$K9177=$B$1,Sheet2!$M9177,0))</f>
        <v>0</v>
      </c>
      <c r="O9177" s="38">
        <f>IF(AND(Sheet2!$K9177=$B$2,Sheet2!$L9177=1),Sheet2!$J9177+Sheet2!$M9177,IF(Sheet2!$K9177=$B$2,Sheet2!$M9177,0))</f>
        <v>0</v>
      </c>
    </row>
    <row r="9178" spans="14:15" x14ac:dyDescent="0.25">
      <c r="N9178" s="38">
        <f>IF(AND(Sheet2!$K9178=$B$1,Sheet2!$L9178=1),Sheet2!$I9178+Sheet2!$M9178,IF(Sheet2!$K9178=$B$1,Sheet2!$M9178,0))</f>
        <v>0</v>
      </c>
      <c r="O9178" s="38">
        <f>IF(AND(Sheet2!$K9178=$B$2,Sheet2!$L9178=1),Sheet2!$J9178+Sheet2!$M9178,IF(Sheet2!$K9178=$B$2,Sheet2!$M9178,0))</f>
        <v>0</v>
      </c>
    </row>
    <row r="9179" spans="14:15" x14ac:dyDescent="0.25">
      <c r="N9179" s="38">
        <f>IF(AND(Sheet2!$K9179=$B$1,Sheet2!$L9179=1),Sheet2!$I9179+Sheet2!$M9179,IF(Sheet2!$K9179=$B$1,Sheet2!$M9179,0))</f>
        <v>0</v>
      </c>
      <c r="O9179" s="38">
        <f>IF(AND(Sheet2!$K9179=$B$2,Sheet2!$L9179=1),Sheet2!$J9179+Sheet2!$M9179,IF(Sheet2!$K9179=$B$2,Sheet2!$M9179,0))</f>
        <v>0</v>
      </c>
    </row>
    <row r="9180" spans="14:15" x14ac:dyDescent="0.25">
      <c r="N9180" s="38">
        <f>IF(AND(Sheet2!$K9180=$B$1,Sheet2!$L9180=1),Sheet2!$I9180+Sheet2!$M9180,IF(Sheet2!$K9180=$B$1,Sheet2!$M9180,0))</f>
        <v>0</v>
      </c>
      <c r="O9180" s="38">
        <f>IF(AND(Sheet2!$K9180=$B$2,Sheet2!$L9180=1),Sheet2!$J9180+Sheet2!$M9180,IF(Sheet2!$K9180=$B$2,Sheet2!$M9180,0))</f>
        <v>0</v>
      </c>
    </row>
    <row r="9181" spans="14:15" x14ac:dyDescent="0.25">
      <c r="N9181" s="38">
        <f>IF(AND(Sheet2!$K9181=$B$1,Sheet2!$L9181=1),Sheet2!$I9181+Sheet2!$M9181,IF(Sheet2!$K9181=$B$1,Sheet2!$M9181,0))</f>
        <v>0</v>
      </c>
      <c r="O9181" s="38">
        <f>IF(AND(Sheet2!$K9181=$B$2,Sheet2!$L9181=1),Sheet2!$J9181+Sheet2!$M9181,IF(Sheet2!$K9181=$B$2,Sheet2!$M9181,0))</f>
        <v>0</v>
      </c>
    </row>
    <row r="9182" spans="14:15" x14ac:dyDescent="0.25">
      <c r="N9182" s="38">
        <f>IF(AND(Sheet2!$K9182=$B$1,Sheet2!$L9182=1),Sheet2!$I9182+Sheet2!$M9182,IF(Sheet2!$K9182=$B$1,Sheet2!$M9182,0))</f>
        <v>0</v>
      </c>
      <c r="O9182" s="38">
        <f>IF(AND(Sheet2!$K9182=$B$2,Sheet2!$L9182=1),Sheet2!$J9182+Sheet2!$M9182,IF(Sheet2!$K9182=$B$2,Sheet2!$M9182,0))</f>
        <v>0</v>
      </c>
    </row>
    <row r="9183" spans="14:15" x14ac:dyDescent="0.25">
      <c r="N9183" s="38">
        <f>IF(AND(Sheet2!$K9183=$B$1,Sheet2!$L9183=1),Sheet2!$I9183+Sheet2!$M9183,IF(Sheet2!$K9183=$B$1,Sheet2!$M9183,0))</f>
        <v>0</v>
      </c>
      <c r="O9183" s="38">
        <f>IF(AND(Sheet2!$K9183=$B$2,Sheet2!$L9183=1),Sheet2!$J9183+Sheet2!$M9183,IF(Sheet2!$K9183=$B$2,Sheet2!$M9183,0))</f>
        <v>0</v>
      </c>
    </row>
    <row r="9184" spans="14:15" x14ac:dyDescent="0.25">
      <c r="N9184" s="38">
        <f>IF(AND(Sheet2!$K9184=$B$1,Sheet2!$L9184=1),Sheet2!$I9184+Sheet2!$M9184,IF(Sheet2!$K9184=$B$1,Sheet2!$M9184,0))</f>
        <v>0</v>
      </c>
      <c r="O9184" s="38">
        <f>IF(AND(Sheet2!$K9184=$B$2,Sheet2!$L9184=1),Sheet2!$J9184+Sheet2!$M9184,IF(Sheet2!$K9184=$B$2,Sheet2!$M9184,0))</f>
        <v>0</v>
      </c>
    </row>
    <row r="9185" spans="14:15" x14ac:dyDescent="0.25">
      <c r="N9185" s="38">
        <f>IF(AND(Sheet2!$K9185=$B$1,Sheet2!$L9185=1),Sheet2!$I9185+Sheet2!$M9185,IF(Sheet2!$K9185=$B$1,Sheet2!$M9185,0))</f>
        <v>0</v>
      </c>
      <c r="O9185" s="38">
        <f>IF(AND(Sheet2!$K9185=$B$2,Sheet2!$L9185=1),Sheet2!$J9185+Sheet2!$M9185,IF(Sheet2!$K9185=$B$2,Sheet2!$M9185,0))</f>
        <v>0</v>
      </c>
    </row>
    <row r="9186" spans="14:15" x14ac:dyDescent="0.25">
      <c r="N9186" s="38">
        <f>IF(AND(Sheet2!$K9186=$B$1,Sheet2!$L9186=1),Sheet2!$I9186+Sheet2!$M9186,IF(Sheet2!$K9186=$B$1,Sheet2!$M9186,0))</f>
        <v>0</v>
      </c>
      <c r="O9186" s="38">
        <f>IF(AND(Sheet2!$K9186=$B$2,Sheet2!$L9186=1),Sheet2!$J9186+Sheet2!$M9186,IF(Sheet2!$K9186=$B$2,Sheet2!$M9186,0))</f>
        <v>0</v>
      </c>
    </row>
    <row r="9187" spans="14:15" x14ac:dyDescent="0.25">
      <c r="N9187" s="38">
        <f>IF(AND(Sheet2!$K9187=$B$1,Sheet2!$L9187=1),Sheet2!$I9187+Sheet2!$M9187,IF(Sheet2!$K9187=$B$1,Sheet2!$M9187,0))</f>
        <v>0</v>
      </c>
      <c r="O9187" s="38">
        <f>IF(AND(Sheet2!$K9187=$B$2,Sheet2!$L9187=1),Sheet2!$J9187+Sheet2!$M9187,IF(Sheet2!$K9187=$B$2,Sheet2!$M9187,0))</f>
        <v>0</v>
      </c>
    </row>
    <row r="9188" spans="14:15" x14ac:dyDescent="0.25">
      <c r="N9188" s="38">
        <f>IF(AND(Sheet2!$K9188=$B$1,Sheet2!$L9188=1),Sheet2!$I9188+Sheet2!$M9188,IF(Sheet2!$K9188=$B$1,Sheet2!$M9188,0))</f>
        <v>0</v>
      </c>
      <c r="O9188" s="38">
        <f>IF(AND(Sheet2!$K9188=$B$2,Sheet2!$L9188=1),Sheet2!$J9188+Sheet2!$M9188,IF(Sheet2!$K9188=$B$2,Sheet2!$M9188,0))</f>
        <v>0</v>
      </c>
    </row>
    <row r="9189" spans="14:15" x14ac:dyDescent="0.25">
      <c r="N9189" s="38">
        <f>IF(AND(Sheet2!$K9189=$B$1,Sheet2!$L9189=1),Sheet2!$I9189+Sheet2!$M9189,IF(Sheet2!$K9189=$B$1,Sheet2!$M9189,0))</f>
        <v>0</v>
      </c>
      <c r="O9189" s="38">
        <f>IF(AND(Sheet2!$K9189=$B$2,Sheet2!$L9189=1),Sheet2!$J9189+Sheet2!$M9189,IF(Sheet2!$K9189=$B$2,Sheet2!$M9189,0))</f>
        <v>0</v>
      </c>
    </row>
    <row r="9190" spans="14:15" x14ac:dyDescent="0.25">
      <c r="N9190" s="38">
        <f>IF(AND(Sheet2!$K9190=$B$1,Sheet2!$L9190=1),Sheet2!$I9190+Sheet2!$M9190,IF(Sheet2!$K9190=$B$1,Sheet2!$M9190,0))</f>
        <v>0</v>
      </c>
      <c r="O9190" s="38">
        <f>IF(AND(Sheet2!$K9190=$B$2,Sheet2!$L9190=1),Sheet2!$J9190+Sheet2!$M9190,IF(Sheet2!$K9190=$B$2,Sheet2!$M9190,0))</f>
        <v>0</v>
      </c>
    </row>
    <row r="9191" spans="14:15" x14ac:dyDescent="0.25">
      <c r="N9191" s="38">
        <f>IF(AND(Sheet2!$K9191=$B$1,Sheet2!$L9191=1),Sheet2!$I9191+Sheet2!$M9191,IF(Sheet2!$K9191=$B$1,Sheet2!$M9191,0))</f>
        <v>0</v>
      </c>
      <c r="O9191" s="38">
        <f>IF(AND(Sheet2!$K9191=$B$2,Sheet2!$L9191=1),Sheet2!$J9191+Sheet2!$M9191,IF(Sheet2!$K9191=$B$2,Sheet2!$M9191,0))</f>
        <v>0</v>
      </c>
    </row>
    <row r="9192" spans="14:15" x14ac:dyDescent="0.25">
      <c r="N9192" s="38">
        <f>IF(AND(Sheet2!$K9192=$B$1,Sheet2!$L9192=1),Sheet2!$I9192+Sheet2!$M9192,IF(Sheet2!$K9192=$B$1,Sheet2!$M9192,0))</f>
        <v>0</v>
      </c>
      <c r="O9192" s="38">
        <f>IF(AND(Sheet2!$K9192=$B$2,Sheet2!$L9192=1),Sheet2!$J9192+Sheet2!$M9192,IF(Sheet2!$K9192=$B$2,Sheet2!$M9192,0))</f>
        <v>0</v>
      </c>
    </row>
    <row r="9193" spans="14:15" x14ac:dyDescent="0.25">
      <c r="N9193" s="38">
        <f>IF(AND(Sheet2!$K9193=$B$1,Sheet2!$L9193=1),Sheet2!$I9193+Sheet2!$M9193,IF(Sheet2!$K9193=$B$1,Sheet2!$M9193,0))</f>
        <v>0</v>
      </c>
      <c r="O9193" s="38">
        <f>IF(AND(Sheet2!$K9193=$B$2,Sheet2!$L9193=1),Sheet2!$J9193+Sheet2!$M9193,IF(Sheet2!$K9193=$B$2,Sheet2!$M9193,0))</f>
        <v>0</v>
      </c>
    </row>
    <row r="9194" spans="14:15" x14ac:dyDescent="0.25">
      <c r="N9194" s="38">
        <f>IF(AND(Sheet2!$K9194=$B$1,Sheet2!$L9194=1),Sheet2!$I9194+Sheet2!$M9194,IF(Sheet2!$K9194=$B$1,Sheet2!$M9194,0))</f>
        <v>0</v>
      </c>
      <c r="O9194" s="38">
        <f>IF(AND(Sheet2!$K9194=$B$2,Sheet2!$L9194=1),Sheet2!$J9194+Sheet2!$M9194,IF(Sheet2!$K9194=$B$2,Sheet2!$M9194,0))</f>
        <v>0</v>
      </c>
    </row>
    <row r="9195" spans="14:15" x14ac:dyDescent="0.25">
      <c r="N9195" s="38">
        <f>IF(AND(Sheet2!$K9195=$B$1,Sheet2!$L9195=1),Sheet2!$I9195+Sheet2!$M9195,IF(Sheet2!$K9195=$B$1,Sheet2!$M9195,0))</f>
        <v>0</v>
      </c>
      <c r="O9195" s="38">
        <f>IF(AND(Sheet2!$K9195=$B$2,Sheet2!$L9195=1),Sheet2!$J9195+Sheet2!$M9195,IF(Sheet2!$K9195=$B$2,Sheet2!$M9195,0))</f>
        <v>0</v>
      </c>
    </row>
    <row r="9196" spans="14:15" x14ac:dyDescent="0.25">
      <c r="N9196" s="38">
        <f>IF(AND(Sheet2!$K9196=$B$1,Sheet2!$L9196=1),Sheet2!$I9196+Sheet2!$M9196,IF(Sheet2!$K9196=$B$1,Sheet2!$M9196,0))</f>
        <v>0</v>
      </c>
      <c r="O9196" s="38">
        <f>IF(AND(Sheet2!$K9196=$B$2,Sheet2!$L9196=1),Sheet2!$J9196+Sheet2!$M9196,IF(Sheet2!$K9196=$B$2,Sheet2!$M9196,0))</f>
        <v>0</v>
      </c>
    </row>
    <row r="9197" spans="14:15" x14ac:dyDescent="0.25">
      <c r="N9197" s="38">
        <f>IF(AND(Sheet2!$K9197=$B$1,Sheet2!$L9197=1),Sheet2!$I9197+Sheet2!$M9197,IF(Sheet2!$K9197=$B$1,Sheet2!$M9197,0))</f>
        <v>0</v>
      </c>
      <c r="O9197" s="38">
        <f>IF(AND(Sheet2!$K9197=$B$2,Sheet2!$L9197=1),Sheet2!$J9197+Sheet2!$M9197,IF(Sheet2!$K9197=$B$2,Sheet2!$M9197,0))</f>
        <v>0</v>
      </c>
    </row>
    <row r="9198" spans="14:15" x14ac:dyDescent="0.25">
      <c r="N9198" s="38">
        <f>IF(AND(Sheet2!$K9198=$B$1,Sheet2!$L9198=1),Sheet2!$I9198+Sheet2!$M9198,IF(Sheet2!$K9198=$B$1,Sheet2!$M9198,0))</f>
        <v>0</v>
      </c>
      <c r="O9198" s="38">
        <f>IF(AND(Sheet2!$K9198=$B$2,Sheet2!$L9198=1),Sheet2!$J9198+Sheet2!$M9198,IF(Sheet2!$K9198=$B$2,Sheet2!$M9198,0))</f>
        <v>0</v>
      </c>
    </row>
    <row r="9199" spans="14:15" x14ac:dyDescent="0.25">
      <c r="N9199" s="38">
        <f>IF(AND(Sheet2!$K9199=$B$1,Sheet2!$L9199=1),Sheet2!$I9199+Sheet2!$M9199,IF(Sheet2!$K9199=$B$1,Sheet2!$M9199,0))</f>
        <v>0</v>
      </c>
      <c r="O9199" s="38">
        <f>IF(AND(Sheet2!$K9199=$B$2,Sheet2!$L9199=1),Sheet2!$J9199+Sheet2!$M9199,IF(Sheet2!$K9199=$B$2,Sheet2!$M9199,0))</f>
        <v>0</v>
      </c>
    </row>
    <row r="9200" spans="14:15" x14ac:dyDescent="0.25">
      <c r="N9200" s="38">
        <f>IF(AND(Sheet2!$K9200=$B$1,Sheet2!$L9200=1),Sheet2!$I9200+Sheet2!$M9200,IF(Sheet2!$K9200=$B$1,Sheet2!$M9200,0))</f>
        <v>0</v>
      </c>
      <c r="O9200" s="38">
        <f>IF(AND(Sheet2!$K9200=$B$2,Sheet2!$L9200=1),Sheet2!$J9200+Sheet2!$M9200,IF(Sheet2!$K9200=$B$2,Sheet2!$M9200,0))</f>
        <v>0</v>
      </c>
    </row>
    <row r="9201" spans="14:15" x14ac:dyDescent="0.25">
      <c r="N9201" s="38">
        <f>IF(AND(Sheet2!$K9201=$B$1,Sheet2!$L9201=1),Sheet2!$I9201+Sheet2!$M9201,IF(Sheet2!$K9201=$B$1,Sheet2!$M9201,0))</f>
        <v>0</v>
      </c>
      <c r="O9201" s="38">
        <f>IF(AND(Sheet2!$K9201=$B$2,Sheet2!$L9201=1),Sheet2!$J9201+Sheet2!$M9201,IF(Sheet2!$K9201=$B$2,Sheet2!$M9201,0))</f>
        <v>0</v>
      </c>
    </row>
    <row r="9202" spans="14:15" x14ac:dyDescent="0.25">
      <c r="N9202" s="38">
        <f>IF(AND(Sheet2!$K9202=$B$1,Sheet2!$L9202=1),Sheet2!$I9202+Sheet2!$M9202,IF(Sheet2!$K9202=$B$1,Sheet2!$M9202,0))</f>
        <v>0</v>
      </c>
      <c r="O9202" s="38">
        <f>IF(AND(Sheet2!$K9202=$B$2,Sheet2!$L9202=1),Sheet2!$J9202+Sheet2!$M9202,IF(Sheet2!$K9202=$B$2,Sheet2!$M9202,0))</f>
        <v>0</v>
      </c>
    </row>
    <row r="9203" spans="14:15" x14ac:dyDescent="0.25">
      <c r="N9203" s="38">
        <f>IF(AND(Sheet2!$K9203=$B$1,Sheet2!$L9203=1),Sheet2!$I9203+Sheet2!$M9203,IF(Sheet2!$K9203=$B$1,Sheet2!$M9203,0))</f>
        <v>0</v>
      </c>
      <c r="O9203" s="38">
        <f>IF(AND(Sheet2!$K9203=$B$2,Sheet2!$L9203=1),Sheet2!$J9203+Sheet2!$M9203,IF(Sheet2!$K9203=$B$2,Sheet2!$M9203,0))</f>
        <v>0</v>
      </c>
    </row>
    <row r="9204" spans="14:15" x14ac:dyDescent="0.25">
      <c r="N9204" s="38">
        <f>IF(AND(Sheet2!$K9204=$B$1,Sheet2!$L9204=1),Sheet2!$I9204+Sheet2!$M9204,IF(Sheet2!$K9204=$B$1,Sheet2!$M9204,0))</f>
        <v>0</v>
      </c>
      <c r="O9204" s="38">
        <f>IF(AND(Sheet2!$K9204=$B$2,Sheet2!$L9204=1),Sheet2!$J9204+Sheet2!$M9204,IF(Sheet2!$K9204=$B$2,Sheet2!$M9204,0))</f>
        <v>0</v>
      </c>
    </row>
    <row r="9205" spans="14:15" x14ac:dyDescent="0.25">
      <c r="N9205" s="38">
        <f>IF(AND(Sheet2!$K9205=$B$1,Sheet2!$L9205=1),Sheet2!$I9205+Sheet2!$M9205,IF(Sheet2!$K9205=$B$1,Sheet2!$M9205,0))</f>
        <v>0</v>
      </c>
      <c r="O9205" s="38">
        <f>IF(AND(Sheet2!$K9205=$B$2,Sheet2!$L9205=1),Sheet2!$J9205+Sheet2!$M9205,IF(Sheet2!$K9205=$B$2,Sheet2!$M9205,0))</f>
        <v>0</v>
      </c>
    </row>
    <row r="9206" spans="14:15" x14ac:dyDescent="0.25">
      <c r="N9206" s="38">
        <f>IF(AND(Sheet2!$K9206=$B$1,Sheet2!$L9206=1),Sheet2!$I9206+Sheet2!$M9206,IF(Sheet2!$K9206=$B$1,Sheet2!$M9206,0))</f>
        <v>0</v>
      </c>
      <c r="O9206" s="38">
        <f>IF(AND(Sheet2!$K9206=$B$2,Sheet2!$L9206=1),Sheet2!$J9206+Sheet2!$M9206,IF(Sheet2!$K9206=$B$2,Sheet2!$M9206,0))</f>
        <v>0</v>
      </c>
    </row>
    <row r="9207" spans="14:15" x14ac:dyDescent="0.25">
      <c r="N9207" s="38">
        <f>IF(AND(Sheet2!$K9207=$B$1,Sheet2!$L9207=1),Sheet2!$I9207+Sheet2!$M9207,IF(Sheet2!$K9207=$B$1,Sheet2!$M9207,0))</f>
        <v>0</v>
      </c>
      <c r="O9207" s="38">
        <f>IF(AND(Sheet2!$K9207=$B$2,Sheet2!$L9207=1),Sheet2!$J9207+Sheet2!$M9207,IF(Sheet2!$K9207=$B$2,Sheet2!$M9207,0))</f>
        <v>0</v>
      </c>
    </row>
    <row r="9208" spans="14:15" x14ac:dyDescent="0.25">
      <c r="N9208" s="38">
        <f>IF(AND(Sheet2!$K9208=$B$1,Sheet2!$L9208=1),Sheet2!$I9208+Sheet2!$M9208,IF(Sheet2!$K9208=$B$1,Sheet2!$M9208,0))</f>
        <v>0</v>
      </c>
      <c r="O9208" s="38">
        <f>IF(AND(Sheet2!$K9208=$B$2,Sheet2!$L9208=1),Sheet2!$J9208+Sheet2!$M9208,IF(Sheet2!$K9208=$B$2,Sheet2!$M9208,0))</f>
        <v>0</v>
      </c>
    </row>
    <row r="9209" spans="14:15" x14ac:dyDescent="0.25">
      <c r="N9209" s="38">
        <f>IF(AND(Sheet2!$K9209=$B$1,Sheet2!$L9209=1),Sheet2!$I9209+Sheet2!$M9209,IF(Sheet2!$K9209=$B$1,Sheet2!$M9209,0))</f>
        <v>0</v>
      </c>
      <c r="O9209" s="38">
        <f>IF(AND(Sheet2!$K9209=$B$2,Sheet2!$L9209=1),Sheet2!$J9209+Sheet2!$M9209,IF(Sheet2!$K9209=$B$2,Sheet2!$M9209,0))</f>
        <v>0</v>
      </c>
    </row>
    <row r="9210" spans="14:15" x14ac:dyDescent="0.25">
      <c r="N9210" s="38">
        <f>IF(AND(Sheet2!$K9210=$B$1,Sheet2!$L9210=1),Sheet2!$I9210+Sheet2!$M9210,IF(Sheet2!$K9210=$B$1,Sheet2!$M9210,0))</f>
        <v>0</v>
      </c>
      <c r="O9210" s="38">
        <f>IF(AND(Sheet2!$K9210=$B$2,Sheet2!$L9210=1),Sheet2!$J9210+Sheet2!$M9210,IF(Sheet2!$K9210=$B$2,Sheet2!$M9210,0))</f>
        <v>0</v>
      </c>
    </row>
    <row r="9211" spans="14:15" x14ac:dyDescent="0.25">
      <c r="N9211" s="38">
        <f>IF(AND(Sheet2!$K9211=$B$1,Sheet2!$L9211=1),Sheet2!$I9211+Sheet2!$M9211,IF(Sheet2!$K9211=$B$1,Sheet2!$M9211,0))</f>
        <v>0</v>
      </c>
      <c r="O9211" s="38">
        <f>IF(AND(Sheet2!$K9211=$B$2,Sheet2!$L9211=1),Sheet2!$J9211+Sheet2!$M9211,IF(Sheet2!$K9211=$B$2,Sheet2!$M9211,0))</f>
        <v>0</v>
      </c>
    </row>
    <row r="9212" spans="14:15" x14ac:dyDescent="0.25">
      <c r="N9212" s="38">
        <f>IF(AND(Sheet2!$K9212=$B$1,Sheet2!$L9212=1),Sheet2!$I9212+Sheet2!$M9212,IF(Sheet2!$K9212=$B$1,Sheet2!$M9212,0))</f>
        <v>0</v>
      </c>
      <c r="O9212" s="38">
        <f>IF(AND(Sheet2!$K9212=$B$2,Sheet2!$L9212=1),Sheet2!$J9212+Sheet2!$M9212,IF(Sheet2!$K9212=$B$2,Sheet2!$M9212,0))</f>
        <v>0</v>
      </c>
    </row>
    <row r="9213" spans="14:15" x14ac:dyDescent="0.25">
      <c r="N9213" s="38">
        <f>IF(AND(Sheet2!$K9213=$B$1,Sheet2!$L9213=1),Sheet2!$I9213+Sheet2!$M9213,IF(Sheet2!$K9213=$B$1,Sheet2!$M9213,0))</f>
        <v>0</v>
      </c>
      <c r="O9213" s="38">
        <f>IF(AND(Sheet2!$K9213=$B$2,Sheet2!$L9213=1),Sheet2!$J9213+Sheet2!$M9213,IF(Sheet2!$K9213=$B$2,Sheet2!$M9213,0))</f>
        <v>0</v>
      </c>
    </row>
    <row r="9214" spans="14:15" x14ac:dyDescent="0.25">
      <c r="N9214" s="38">
        <f>IF(AND(Sheet2!$K9214=$B$1,Sheet2!$L9214=1),Sheet2!$I9214+Sheet2!$M9214,IF(Sheet2!$K9214=$B$1,Sheet2!$M9214,0))</f>
        <v>0</v>
      </c>
      <c r="O9214" s="38">
        <f>IF(AND(Sheet2!$K9214=$B$2,Sheet2!$L9214=1),Sheet2!$J9214+Sheet2!$M9214,IF(Sheet2!$K9214=$B$2,Sheet2!$M9214,0))</f>
        <v>0</v>
      </c>
    </row>
    <row r="9215" spans="14:15" x14ac:dyDescent="0.25">
      <c r="N9215" s="38">
        <f>IF(AND(Sheet2!$K9215=$B$1,Sheet2!$L9215=1),Sheet2!$I9215+Sheet2!$M9215,IF(Sheet2!$K9215=$B$1,Sheet2!$M9215,0))</f>
        <v>0</v>
      </c>
      <c r="O9215" s="38">
        <f>IF(AND(Sheet2!$K9215=$B$2,Sheet2!$L9215=1),Sheet2!$J9215+Sheet2!$M9215,IF(Sheet2!$K9215=$B$2,Sheet2!$M9215,0))</f>
        <v>0</v>
      </c>
    </row>
    <row r="9216" spans="14:15" x14ac:dyDescent="0.25">
      <c r="N9216" s="38">
        <f>IF(AND(Sheet2!$K9216=$B$1,Sheet2!$L9216=1),Sheet2!$I9216+Sheet2!$M9216,IF(Sheet2!$K9216=$B$1,Sheet2!$M9216,0))</f>
        <v>0</v>
      </c>
      <c r="O9216" s="38">
        <f>IF(AND(Sheet2!$K9216=$B$2,Sheet2!$L9216=1),Sheet2!$J9216+Sheet2!$M9216,IF(Sheet2!$K9216=$B$2,Sheet2!$M9216,0))</f>
        <v>0</v>
      </c>
    </row>
    <row r="9217" spans="14:15" x14ac:dyDescent="0.25">
      <c r="N9217" s="38">
        <f>IF(AND(Sheet2!$K9217=$B$1,Sheet2!$L9217=1),Sheet2!$I9217+Sheet2!$M9217,IF(Sheet2!$K9217=$B$1,Sheet2!$M9217,0))</f>
        <v>0</v>
      </c>
      <c r="O9217" s="38">
        <f>IF(AND(Sheet2!$K9217=$B$2,Sheet2!$L9217=1),Sheet2!$J9217+Sheet2!$M9217,IF(Sheet2!$K9217=$B$2,Sheet2!$M9217,0))</f>
        <v>0</v>
      </c>
    </row>
    <row r="9218" spans="14:15" x14ac:dyDescent="0.25">
      <c r="N9218" s="38">
        <f>IF(AND(Sheet2!$K9218=$B$1,Sheet2!$L9218=1),Sheet2!$I9218+Sheet2!$M9218,IF(Sheet2!$K9218=$B$1,Sheet2!$M9218,0))</f>
        <v>0</v>
      </c>
      <c r="O9218" s="38">
        <f>IF(AND(Sheet2!$K9218=$B$2,Sheet2!$L9218=1),Sheet2!$J9218+Sheet2!$M9218,IF(Sheet2!$K9218=$B$2,Sheet2!$M9218,0))</f>
        <v>0</v>
      </c>
    </row>
    <row r="9219" spans="14:15" x14ac:dyDescent="0.25">
      <c r="N9219" s="38">
        <f>IF(AND(Sheet2!$K9219=$B$1,Sheet2!$L9219=1),Sheet2!$I9219+Sheet2!$M9219,IF(Sheet2!$K9219=$B$1,Sheet2!$M9219,0))</f>
        <v>0</v>
      </c>
      <c r="O9219" s="38">
        <f>IF(AND(Sheet2!$K9219=$B$2,Sheet2!$L9219=1),Sheet2!$J9219+Sheet2!$M9219,IF(Sheet2!$K9219=$B$2,Sheet2!$M9219,0))</f>
        <v>0</v>
      </c>
    </row>
    <row r="9220" spans="14:15" x14ac:dyDescent="0.25">
      <c r="N9220" s="38">
        <f>IF(AND(Sheet2!$K9220=$B$1,Sheet2!$L9220=1),Sheet2!$I9220+Sheet2!$M9220,IF(Sheet2!$K9220=$B$1,Sheet2!$M9220,0))</f>
        <v>0</v>
      </c>
      <c r="O9220" s="38">
        <f>IF(AND(Sheet2!$K9220=$B$2,Sheet2!$L9220=1),Sheet2!$J9220+Sheet2!$M9220,IF(Sheet2!$K9220=$B$2,Sheet2!$M9220,0))</f>
        <v>0</v>
      </c>
    </row>
    <row r="9221" spans="14:15" x14ac:dyDescent="0.25">
      <c r="N9221" s="38">
        <f>IF(AND(Sheet2!$K9221=$B$1,Sheet2!$L9221=1),Sheet2!$I9221+Sheet2!$M9221,IF(Sheet2!$K9221=$B$1,Sheet2!$M9221,0))</f>
        <v>0</v>
      </c>
      <c r="O9221" s="38">
        <f>IF(AND(Sheet2!$K9221=$B$2,Sheet2!$L9221=1),Sheet2!$J9221+Sheet2!$M9221,IF(Sheet2!$K9221=$B$2,Sheet2!$M9221,0))</f>
        <v>0</v>
      </c>
    </row>
    <row r="9222" spans="14:15" x14ac:dyDescent="0.25">
      <c r="N9222" s="38">
        <f>IF(AND(Sheet2!$K9222=$B$1,Sheet2!$L9222=1),Sheet2!$I9222+Sheet2!$M9222,IF(Sheet2!$K9222=$B$1,Sheet2!$M9222,0))</f>
        <v>0</v>
      </c>
      <c r="O9222" s="38">
        <f>IF(AND(Sheet2!$K9222=$B$2,Sheet2!$L9222=1),Sheet2!$J9222+Sheet2!$M9222,IF(Sheet2!$K9222=$B$2,Sheet2!$M9222,0))</f>
        <v>0</v>
      </c>
    </row>
    <row r="9223" spans="14:15" x14ac:dyDescent="0.25">
      <c r="N9223" s="38">
        <f>IF(AND(Sheet2!$K9223=$B$1,Sheet2!$L9223=1),Sheet2!$I9223+Sheet2!$M9223,IF(Sheet2!$K9223=$B$1,Sheet2!$M9223,0))</f>
        <v>0</v>
      </c>
      <c r="O9223" s="38">
        <f>IF(AND(Sheet2!$K9223=$B$2,Sheet2!$L9223=1),Sheet2!$J9223+Sheet2!$M9223,IF(Sheet2!$K9223=$B$2,Sheet2!$M9223,0))</f>
        <v>0</v>
      </c>
    </row>
    <row r="9224" spans="14:15" x14ac:dyDescent="0.25">
      <c r="N9224" s="38">
        <f>IF(AND(Sheet2!$K9224=$B$1,Sheet2!$L9224=1),Sheet2!$I9224+Sheet2!$M9224,IF(Sheet2!$K9224=$B$1,Sheet2!$M9224,0))</f>
        <v>0</v>
      </c>
      <c r="O9224" s="38">
        <f>IF(AND(Sheet2!$K9224=$B$2,Sheet2!$L9224=1),Sheet2!$J9224+Sheet2!$M9224,IF(Sheet2!$K9224=$B$2,Sheet2!$M9224,0))</f>
        <v>0</v>
      </c>
    </row>
    <row r="9225" spans="14:15" x14ac:dyDescent="0.25">
      <c r="N9225" s="38">
        <f>IF(AND(Sheet2!$K9225=$B$1,Sheet2!$L9225=1),Sheet2!$I9225+Sheet2!$M9225,IF(Sheet2!$K9225=$B$1,Sheet2!$M9225,0))</f>
        <v>0</v>
      </c>
      <c r="O9225" s="38">
        <f>IF(AND(Sheet2!$K9225=$B$2,Sheet2!$L9225=1),Sheet2!$J9225+Sheet2!$M9225,IF(Sheet2!$K9225=$B$2,Sheet2!$M9225,0))</f>
        <v>0</v>
      </c>
    </row>
    <row r="9226" spans="14:15" x14ac:dyDescent="0.25">
      <c r="N9226" s="38">
        <f>IF(AND(Sheet2!$K9226=$B$1,Sheet2!$L9226=1),Sheet2!$I9226+Sheet2!$M9226,IF(Sheet2!$K9226=$B$1,Sheet2!$M9226,0))</f>
        <v>0</v>
      </c>
      <c r="O9226" s="38">
        <f>IF(AND(Sheet2!$K9226=$B$2,Sheet2!$L9226=1),Sheet2!$J9226+Sheet2!$M9226,IF(Sheet2!$K9226=$B$2,Sheet2!$M9226,0))</f>
        <v>0</v>
      </c>
    </row>
    <row r="9227" spans="14:15" x14ac:dyDescent="0.25">
      <c r="N9227" s="38">
        <f>IF(AND(Sheet2!$K9227=$B$1,Sheet2!$L9227=1),Sheet2!$I9227+Sheet2!$M9227,IF(Sheet2!$K9227=$B$1,Sheet2!$M9227,0))</f>
        <v>0</v>
      </c>
      <c r="O9227" s="38">
        <f>IF(AND(Sheet2!$K9227=$B$2,Sheet2!$L9227=1),Sheet2!$J9227+Sheet2!$M9227,IF(Sheet2!$K9227=$B$2,Sheet2!$M9227,0))</f>
        <v>0</v>
      </c>
    </row>
    <row r="9228" spans="14:15" x14ac:dyDescent="0.25">
      <c r="N9228" s="38">
        <f>IF(AND(Sheet2!$K9228=$B$1,Sheet2!$L9228=1),Sheet2!$I9228+Sheet2!$M9228,IF(Sheet2!$K9228=$B$1,Sheet2!$M9228,0))</f>
        <v>0</v>
      </c>
      <c r="O9228" s="38">
        <f>IF(AND(Sheet2!$K9228=$B$2,Sheet2!$L9228=1),Sheet2!$J9228+Sheet2!$M9228,IF(Sheet2!$K9228=$B$2,Sheet2!$M9228,0))</f>
        <v>0</v>
      </c>
    </row>
    <row r="9229" spans="14:15" x14ac:dyDescent="0.25">
      <c r="N9229" s="38">
        <f>IF(AND(Sheet2!$K9229=$B$1,Sheet2!$L9229=1),Sheet2!$I9229+Sheet2!$M9229,IF(Sheet2!$K9229=$B$1,Sheet2!$M9229,0))</f>
        <v>0</v>
      </c>
      <c r="O9229" s="38">
        <f>IF(AND(Sheet2!$K9229=$B$2,Sheet2!$L9229=1),Sheet2!$J9229+Sheet2!$M9229,IF(Sheet2!$K9229=$B$2,Sheet2!$M9229,0))</f>
        <v>0</v>
      </c>
    </row>
    <row r="9230" spans="14:15" x14ac:dyDescent="0.25">
      <c r="N9230" s="38">
        <f>IF(AND(Sheet2!$K9230=$B$1,Sheet2!$L9230=1),Sheet2!$I9230+Sheet2!$M9230,IF(Sheet2!$K9230=$B$1,Sheet2!$M9230,0))</f>
        <v>0</v>
      </c>
      <c r="O9230" s="38">
        <f>IF(AND(Sheet2!$K9230=$B$2,Sheet2!$L9230=1),Sheet2!$J9230+Sheet2!$M9230,IF(Sheet2!$K9230=$B$2,Sheet2!$M9230,0))</f>
        <v>0</v>
      </c>
    </row>
    <row r="9231" spans="14:15" x14ac:dyDescent="0.25">
      <c r="N9231" s="38">
        <f>IF(AND(Sheet2!$K9231=$B$1,Sheet2!$L9231=1),Sheet2!$I9231+Sheet2!$M9231,IF(Sheet2!$K9231=$B$1,Sheet2!$M9231,0))</f>
        <v>0</v>
      </c>
      <c r="O9231" s="38">
        <f>IF(AND(Sheet2!$K9231=$B$2,Sheet2!$L9231=1),Sheet2!$J9231+Sheet2!$M9231,IF(Sheet2!$K9231=$B$2,Sheet2!$M9231,0))</f>
        <v>0</v>
      </c>
    </row>
    <row r="9232" spans="14:15" x14ac:dyDescent="0.25">
      <c r="N9232" s="38">
        <f>IF(AND(Sheet2!$K9232=$B$1,Sheet2!$L9232=1),Sheet2!$I9232+Sheet2!$M9232,IF(Sheet2!$K9232=$B$1,Sheet2!$M9232,0))</f>
        <v>0</v>
      </c>
      <c r="O9232" s="38">
        <f>IF(AND(Sheet2!$K9232=$B$2,Sheet2!$L9232=1),Sheet2!$J9232+Sheet2!$M9232,IF(Sheet2!$K9232=$B$2,Sheet2!$M9232,0))</f>
        <v>0</v>
      </c>
    </row>
    <row r="9233" spans="14:15" x14ac:dyDescent="0.25">
      <c r="N9233" s="38">
        <f>IF(AND(Sheet2!$K9233=$B$1,Sheet2!$L9233=1),Sheet2!$I9233+Sheet2!$M9233,IF(Sheet2!$K9233=$B$1,Sheet2!$M9233,0))</f>
        <v>0</v>
      </c>
      <c r="O9233" s="38">
        <f>IF(AND(Sheet2!$K9233=$B$2,Sheet2!$L9233=1),Sheet2!$J9233+Sheet2!$M9233,IF(Sheet2!$K9233=$B$2,Sheet2!$M9233,0))</f>
        <v>0</v>
      </c>
    </row>
    <row r="9234" spans="14:15" x14ac:dyDescent="0.25">
      <c r="N9234" s="38">
        <f>IF(AND(Sheet2!$K9234=$B$1,Sheet2!$L9234=1),Sheet2!$I9234+Sheet2!$M9234,IF(Sheet2!$K9234=$B$1,Sheet2!$M9234,0))</f>
        <v>0</v>
      </c>
      <c r="O9234" s="38">
        <f>IF(AND(Sheet2!$K9234=$B$2,Sheet2!$L9234=1),Sheet2!$J9234+Sheet2!$M9234,IF(Sheet2!$K9234=$B$2,Sheet2!$M9234,0))</f>
        <v>0</v>
      </c>
    </row>
    <row r="9235" spans="14:15" x14ac:dyDescent="0.25">
      <c r="N9235" s="38">
        <f>IF(AND(Sheet2!$K9235=$B$1,Sheet2!$L9235=1),Sheet2!$I9235+Sheet2!$M9235,IF(Sheet2!$K9235=$B$1,Sheet2!$M9235,0))</f>
        <v>0</v>
      </c>
      <c r="O9235" s="38">
        <f>IF(AND(Sheet2!$K9235=$B$2,Sheet2!$L9235=1),Sheet2!$J9235+Sheet2!$M9235,IF(Sheet2!$K9235=$B$2,Sheet2!$M9235,0))</f>
        <v>0</v>
      </c>
    </row>
    <row r="9236" spans="14:15" x14ac:dyDescent="0.25">
      <c r="N9236" s="38">
        <f>IF(AND(Sheet2!$K9236=$B$1,Sheet2!$L9236=1),Sheet2!$I9236+Sheet2!$M9236,IF(Sheet2!$K9236=$B$1,Sheet2!$M9236,0))</f>
        <v>0</v>
      </c>
      <c r="O9236" s="38">
        <f>IF(AND(Sheet2!$K9236=$B$2,Sheet2!$L9236=1),Sheet2!$J9236+Sheet2!$M9236,IF(Sheet2!$K9236=$B$2,Sheet2!$M9236,0))</f>
        <v>0</v>
      </c>
    </row>
    <row r="9237" spans="14:15" x14ac:dyDescent="0.25">
      <c r="N9237" s="38">
        <f>IF(AND(Sheet2!$K9237=$B$1,Sheet2!$L9237=1),Sheet2!$I9237+Sheet2!$M9237,IF(Sheet2!$K9237=$B$1,Sheet2!$M9237,0))</f>
        <v>0</v>
      </c>
      <c r="O9237" s="38">
        <f>IF(AND(Sheet2!$K9237=$B$2,Sheet2!$L9237=1),Sheet2!$J9237+Sheet2!$M9237,IF(Sheet2!$K9237=$B$2,Sheet2!$M9237,0))</f>
        <v>0</v>
      </c>
    </row>
    <row r="9238" spans="14:15" x14ac:dyDescent="0.25">
      <c r="N9238" s="38">
        <f>IF(AND(Sheet2!$K9238=$B$1,Sheet2!$L9238=1),Sheet2!$I9238+Sheet2!$M9238,IF(Sheet2!$K9238=$B$1,Sheet2!$M9238,0))</f>
        <v>0</v>
      </c>
      <c r="O9238" s="38">
        <f>IF(AND(Sheet2!$K9238=$B$2,Sheet2!$L9238=1),Sheet2!$J9238+Sheet2!$M9238,IF(Sheet2!$K9238=$B$2,Sheet2!$M9238,0))</f>
        <v>0</v>
      </c>
    </row>
    <row r="9239" spans="14:15" x14ac:dyDescent="0.25">
      <c r="N9239" s="38">
        <f>IF(AND(Sheet2!$K9239=$B$1,Sheet2!$L9239=1),Sheet2!$I9239+Sheet2!$M9239,IF(Sheet2!$K9239=$B$1,Sheet2!$M9239,0))</f>
        <v>0</v>
      </c>
      <c r="O9239" s="38">
        <f>IF(AND(Sheet2!$K9239=$B$2,Sheet2!$L9239=1),Sheet2!$J9239+Sheet2!$M9239,IF(Sheet2!$K9239=$B$2,Sheet2!$M9239,0))</f>
        <v>0</v>
      </c>
    </row>
    <row r="9240" spans="14:15" x14ac:dyDescent="0.25">
      <c r="N9240" s="38">
        <f>IF(AND(Sheet2!$K9240=$B$1,Sheet2!$L9240=1),Sheet2!$I9240+Sheet2!$M9240,IF(Sheet2!$K9240=$B$1,Sheet2!$M9240,0))</f>
        <v>0</v>
      </c>
      <c r="O9240" s="38">
        <f>IF(AND(Sheet2!$K9240=$B$2,Sheet2!$L9240=1),Sheet2!$J9240+Sheet2!$M9240,IF(Sheet2!$K9240=$B$2,Sheet2!$M9240,0))</f>
        <v>0</v>
      </c>
    </row>
    <row r="9241" spans="14:15" x14ac:dyDescent="0.25">
      <c r="N9241" s="38">
        <f>IF(AND(Sheet2!$K9241=$B$1,Sheet2!$L9241=1),Sheet2!$I9241+Sheet2!$M9241,IF(Sheet2!$K9241=$B$1,Sheet2!$M9241,0))</f>
        <v>0</v>
      </c>
      <c r="O9241" s="38">
        <f>IF(AND(Sheet2!$K9241=$B$2,Sheet2!$L9241=1),Sheet2!$J9241+Sheet2!$M9241,IF(Sheet2!$K9241=$B$2,Sheet2!$M9241,0))</f>
        <v>0</v>
      </c>
    </row>
    <row r="9242" spans="14:15" x14ac:dyDescent="0.25">
      <c r="N9242" s="38">
        <f>IF(AND(Sheet2!$K9242=$B$1,Sheet2!$L9242=1),Sheet2!$I9242+Sheet2!$M9242,IF(Sheet2!$K9242=$B$1,Sheet2!$M9242,0))</f>
        <v>0</v>
      </c>
      <c r="O9242" s="38">
        <f>IF(AND(Sheet2!$K9242=$B$2,Sheet2!$L9242=1),Sheet2!$J9242+Sheet2!$M9242,IF(Sheet2!$K9242=$B$2,Sheet2!$M9242,0))</f>
        <v>0</v>
      </c>
    </row>
    <row r="9243" spans="14:15" x14ac:dyDescent="0.25">
      <c r="N9243" s="38">
        <f>IF(AND(Sheet2!$K9243=$B$1,Sheet2!$L9243=1),Sheet2!$I9243+Sheet2!$M9243,IF(Sheet2!$K9243=$B$1,Sheet2!$M9243,0))</f>
        <v>0</v>
      </c>
      <c r="O9243" s="38">
        <f>IF(AND(Sheet2!$K9243=$B$2,Sheet2!$L9243=1),Sheet2!$J9243+Sheet2!$M9243,IF(Sheet2!$K9243=$B$2,Sheet2!$M9243,0))</f>
        <v>0</v>
      </c>
    </row>
    <row r="9244" spans="14:15" x14ac:dyDescent="0.25">
      <c r="N9244" s="38">
        <f>IF(AND(Sheet2!$K9244=$B$1,Sheet2!$L9244=1),Sheet2!$I9244+Sheet2!$M9244,IF(Sheet2!$K9244=$B$1,Sheet2!$M9244,0))</f>
        <v>0</v>
      </c>
      <c r="O9244" s="38">
        <f>IF(AND(Sheet2!$K9244=$B$2,Sheet2!$L9244=1),Sheet2!$J9244+Sheet2!$M9244,IF(Sheet2!$K9244=$B$2,Sheet2!$M9244,0))</f>
        <v>0</v>
      </c>
    </row>
    <row r="9245" spans="14:15" x14ac:dyDescent="0.25">
      <c r="N9245" s="38">
        <f>IF(AND(Sheet2!$K9245=$B$1,Sheet2!$L9245=1),Sheet2!$I9245+Sheet2!$M9245,IF(Sheet2!$K9245=$B$1,Sheet2!$M9245,0))</f>
        <v>0</v>
      </c>
      <c r="O9245" s="38">
        <f>IF(AND(Sheet2!$K9245=$B$2,Sheet2!$L9245=1),Sheet2!$J9245+Sheet2!$M9245,IF(Sheet2!$K9245=$B$2,Sheet2!$M9245,0))</f>
        <v>0</v>
      </c>
    </row>
    <row r="9246" spans="14:15" x14ac:dyDescent="0.25">
      <c r="N9246" s="38">
        <f>IF(AND(Sheet2!$K9246=$B$1,Sheet2!$L9246=1),Sheet2!$I9246+Sheet2!$M9246,IF(Sheet2!$K9246=$B$1,Sheet2!$M9246,0))</f>
        <v>0</v>
      </c>
      <c r="O9246" s="38">
        <f>IF(AND(Sheet2!$K9246=$B$2,Sheet2!$L9246=1),Sheet2!$J9246+Sheet2!$M9246,IF(Sheet2!$K9246=$B$2,Sheet2!$M9246,0))</f>
        <v>0</v>
      </c>
    </row>
    <row r="9247" spans="14:15" x14ac:dyDescent="0.25">
      <c r="N9247" s="38">
        <f>IF(AND(Sheet2!$K9247=$B$1,Sheet2!$L9247=1),Sheet2!$I9247+Sheet2!$M9247,IF(Sheet2!$K9247=$B$1,Sheet2!$M9247,0))</f>
        <v>0</v>
      </c>
      <c r="O9247" s="38">
        <f>IF(AND(Sheet2!$K9247=$B$2,Sheet2!$L9247=1),Sheet2!$J9247+Sheet2!$M9247,IF(Sheet2!$K9247=$B$2,Sheet2!$M9247,0))</f>
        <v>0</v>
      </c>
    </row>
    <row r="9248" spans="14:15" x14ac:dyDescent="0.25">
      <c r="N9248" s="38">
        <f>IF(AND(Sheet2!$K9248=$B$1,Sheet2!$L9248=1),Sheet2!$I9248+Sheet2!$M9248,IF(Sheet2!$K9248=$B$1,Sheet2!$M9248,0))</f>
        <v>0</v>
      </c>
      <c r="O9248" s="38">
        <f>IF(AND(Sheet2!$K9248=$B$2,Sheet2!$L9248=1),Sheet2!$J9248+Sheet2!$M9248,IF(Sheet2!$K9248=$B$2,Sheet2!$M9248,0))</f>
        <v>0</v>
      </c>
    </row>
    <row r="9249" spans="14:15" x14ac:dyDescent="0.25">
      <c r="N9249" s="38">
        <f>IF(AND(Sheet2!$K9249=$B$1,Sheet2!$L9249=1),Sheet2!$I9249+Sheet2!$M9249,IF(Sheet2!$K9249=$B$1,Sheet2!$M9249,0))</f>
        <v>0</v>
      </c>
      <c r="O9249" s="38">
        <f>IF(AND(Sheet2!$K9249=$B$2,Sheet2!$L9249=1),Sheet2!$J9249+Sheet2!$M9249,IF(Sheet2!$K9249=$B$2,Sheet2!$M9249,0))</f>
        <v>0</v>
      </c>
    </row>
    <row r="9250" spans="14:15" x14ac:dyDescent="0.25">
      <c r="N9250" s="38">
        <f>IF(AND(Sheet2!$K9250=$B$1,Sheet2!$L9250=1),Sheet2!$I9250+Sheet2!$M9250,IF(Sheet2!$K9250=$B$1,Sheet2!$M9250,0))</f>
        <v>0</v>
      </c>
      <c r="O9250" s="38">
        <f>IF(AND(Sheet2!$K9250=$B$2,Sheet2!$L9250=1),Sheet2!$J9250+Sheet2!$M9250,IF(Sheet2!$K9250=$B$2,Sheet2!$M9250,0))</f>
        <v>0</v>
      </c>
    </row>
    <row r="9251" spans="14:15" x14ac:dyDescent="0.25">
      <c r="N9251" s="38">
        <f>IF(AND(Sheet2!$K9251=$B$1,Sheet2!$L9251=1),Sheet2!$I9251+Sheet2!$M9251,IF(Sheet2!$K9251=$B$1,Sheet2!$M9251,0))</f>
        <v>0</v>
      </c>
      <c r="O9251" s="38">
        <f>IF(AND(Sheet2!$K9251=$B$2,Sheet2!$L9251=1),Sheet2!$J9251+Sheet2!$M9251,IF(Sheet2!$K9251=$B$2,Sheet2!$M9251,0))</f>
        <v>0</v>
      </c>
    </row>
    <row r="9252" spans="14:15" x14ac:dyDescent="0.25">
      <c r="N9252" s="38">
        <f>IF(AND(Sheet2!$K9252=$B$1,Sheet2!$L9252=1),Sheet2!$I9252+Sheet2!$M9252,IF(Sheet2!$K9252=$B$1,Sheet2!$M9252,0))</f>
        <v>0</v>
      </c>
      <c r="O9252" s="38">
        <f>IF(AND(Sheet2!$K9252=$B$2,Sheet2!$L9252=1),Sheet2!$J9252+Sheet2!$M9252,IF(Sheet2!$K9252=$B$2,Sheet2!$M9252,0))</f>
        <v>0</v>
      </c>
    </row>
    <row r="9253" spans="14:15" x14ac:dyDescent="0.25">
      <c r="N9253" s="38">
        <f>IF(AND(Sheet2!$K9253=$B$1,Sheet2!$L9253=1),Sheet2!$I9253+Sheet2!$M9253,IF(Sheet2!$K9253=$B$1,Sheet2!$M9253,0))</f>
        <v>0</v>
      </c>
      <c r="O9253" s="38">
        <f>IF(AND(Sheet2!$K9253=$B$2,Sheet2!$L9253=1),Sheet2!$J9253+Sheet2!$M9253,IF(Sheet2!$K9253=$B$2,Sheet2!$M9253,0))</f>
        <v>0</v>
      </c>
    </row>
    <row r="9254" spans="14:15" x14ac:dyDescent="0.25">
      <c r="N9254" s="38">
        <f>IF(AND(Sheet2!$K9254=$B$1,Sheet2!$L9254=1),Sheet2!$I9254+Sheet2!$M9254,IF(Sheet2!$K9254=$B$1,Sheet2!$M9254,0))</f>
        <v>0</v>
      </c>
      <c r="O9254" s="38">
        <f>IF(AND(Sheet2!$K9254=$B$2,Sheet2!$L9254=1),Sheet2!$J9254+Sheet2!$M9254,IF(Sheet2!$K9254=$B$2,Sheet2!$M9254,0))</f>
        <v>0</v>
      </c>
    </row>
    <row r="9255" spans="14:15" x14ac:dyDescent="0.25">
      <c r="N9255" s="38">
        <f>IF(AND(Sheet2!$K9255=$B$1,Sheet2!$L9255=1),Sheet2!$I9255+Sheet2!$M9255,IF(Sheet2!$K9255=$B$1,Sheet2!$M9255,0))</f>
        <v>0</v>
      </c>
      <c r="O9255" s="38">
        <f>IF(AND(Sheet2!$K9255=$B$2,Sheet2!$L9255=1),Sheet2!$J9255+Sheet2!$M9255,IF(Sheet2!$K9255=$B$2,Sheet2!$M9255,0))</f>
        <v>0</v>
      </c>
    </row>
    <row r="9256" spans="14:15" x14ac:dyDescent="0.25">
      <c r="N9256" s="38">
        <f>IF(AND(Sheet2!$K9256=$B$1,Sheet2!$L9256=1),Sheet2!$I9256+Sheet2!$M9256,IF(Sheet2!$K9256=$B$1,Sheet2!$M9256,0))</f>
        <v>0</v>
      </c>
      <c r="O9256" s="38">
        <f>IF(AND(Sheet2!$K9256=$B$2,Sheet2!$L9256=1),Sheet2!$J9256+Sheet2!$M9256,IF(Sheet2!$K9256=$B$2,Sheet2!$M9256,0))</f>
        <v>0</v>
      </c>
    </row>
    <row r="9257" spans="14:15" x14ac:dyDescent="0.25">
      <c r="N9257" s="38">
        <f>IF(AND(Sheet2!$K9257=$B$1,Sheet2!$L9257=1),Sheet2!$I9257+Sheet2!$M9257,IF(Sheet2!$K9257=$B$1,Sheet2!$M9257,0))</f>
        <v>0</v>
      </c>
      <c r="O9257" s="38">
        <f>IF(AND(Sheet2!$K9257=$B$2,Sheet2!$L9257=1),Sheet2!$J9257+Sheet2!$M9257,IF(Sheet2!$K9257=$B$2,Sheet2!$M9257,0))</f>
        <v>0</v>
      </c>
    </row>
    <row r="9258" spans="14:15" x14ac:dyDescent="0.25">
      <c r="N9258" s="38">
        <f>IF(AND(Sheet2!$K9258=$B$1,Sheet2!$L9258=1),Sheet2!$I9258+Sheet2!$M9258,IF(Sheet2!$K9258=$B$1,Sheet2!$M9258,0))</f>
        <v>0</v>
      </c>
      <c r="O9258" s="38">
        <f>IF(AND(Sheet2!$K9258=$B$2,Sheet2!$L9258=1),Sheet2!$J9258+Sheet2!$M9258,IF(Sheet2!$K9258=$B$2,Sheet2!$M9258,0))</f>
        <v>0</v>
      </c>
    </row>
    <row r="9259" spans="14:15" x14ac:dyDescent="0.25">
      <c r="N9259" s="38">
        <f>IF(AND(Sheet2!$K9259=$B$1,Sheet2!$L9259=1),Sheet2!$I9259+Sheet2!$M9259,IF(Sheet2!$K9259=$B$1,Sheet2!$M9259,0))</f>
        <v>0</v>
      </c>
      <c r="O9259" s="38">
        <f>IF(AND(Sheet2!$K9259=$B$2,Sheet2!$L9259=1),Sheet2!$J9259+Sheet2!$M9259,IF(Sheet2!$K9259=$B$2,Sheet2!$M9259,0))</f>
        <v>0</v>
      </c>
    </row>
    <row r="9260" spans="14:15" x14ac:dyDescent="0.25">
      <c r="N9260" s="38">
        <f>IF(AND(Sheet2!$K9260=$B$1,Sheet2!$L9260=1),Sheet2!$I9260+Sheet2!$M9260,IF(Sheet2!$K9260=$B$1,Sheet2!$M9260,0))</f>
        <v>0</v>
      </c>
      <c r="O9260" s="38">
        <f>IF(AND(Sheet2!$K9260=$B$2,Sheet2!$L9260=1),Sheet2!$J9260+Sheet2!$M9260,IF(Sheet2!$K9260=$B$2,Sheet2!$M9260,0))</f>
        <v>0</v>
      </c>
    </row>
    <row r="9261" spans="14:15" x14ac:dyDescent="0.25">
      <c r="N9261" s="38">
        <f>IF(AND(Sheet2!$K9261=$B$1,Sheet2!$L9261=1),Sheet2!$I9261+Sheet2!$M9261,IF(Sheet2!$K9261=$B$1,Sheet2!$M9261,0))</f>
        <v>0</v>
      </c>
      <c r="O9261" s="38">
        <f>IF(AND(Sheet2!$K9261=$B$2,Sheet2!$L9261=1),Sheet2!$J9261+Sheet2!$M9261,IF(Sheet2!$K9261=$B$2,Sheet2!$M9261,0))</f>
        <v>0</v>
      </c>
    </row>
    <row r="9262" spans="14:15" x14ac:dyDescent="0.25">
      <c r="N9262" s="38">
        <f>IF(AND(Sheet2!$K9262=$B$1,Sheet2!$L9262=1),Sheet2!$I9262+Sheet2!$M9262,IF(Sheet2!$K9262=$B$1,Sheet2!$M9262,0))</f>
        <v>0</v>
      </c>
      <c r="O9262" s="38">
        <f>IF(AND(Sheet2!$K9262=$B$2,Sheet2!$L9262=1),Sheet2!$J9262+Sheet2!$M9262,IF(Sheet2!$K9262=$B$2,Sheet2!$M9262,0))</f>
        <v>0</v>
      </c>
    </row>
    <row r="9263" spans="14:15" x14ac:dyDescent="0.25">
      <c r="N9263" s="38">
        <f>IF(AND(Sheet2!$K9263=$B$1,Sheet2!$L9263=1),Sheet2!$I9263+Sheet2!$M9263,IF(Sheet2!$K9263=$B$1,Sheet2!$M9263,0))</f>
        <v>0</v>
      </c>
      <c r="O9263" s="38">
        <f>IF(AND(Sheet2!$K9263=$B$2,Sheet2!$L9263=1),Sheet2!$J9263+Sheet2!$M9263,IF(Sheet2!$K9263=$B$2,Sheet2!$M9263,0))</f>
        <v>0</v>
      </c>
    </row>
    <row r="9264" spans="14:15" x14ac:dyDescent="0.25">
      <c r="N9264" s="38">
        <f>IF(AND(Sheet2!$K9264=$B$1,Sheet2!$L9264=1),Sheet2!$I9264+Sheet2!$M9264,IF(Sheet2!$K9264=$B$1,Sheet2!$M9264,0))</f>
        <v>0</v>
      </c>
      <c r="O9264" s="38">
        <f>IF(AND(Sheet2!$K9264=$B$2,Sheet2!$L9264=1),Sheet2!$J9264+Sheet2!$M9264,IF(Sheet2!$K9264=$B$2,Sheet2!$M9264,0))</f>
        <v>0</v>
      </c>
    </row>
    <row r="9265" spans="14:15" x14ac:dyDescent="0.25">
      <c r="N9265" s="38">
        <f>IF(AND(Sheet2!$K9265=$B$1,Sheet2!$L9265=1),Sheet2!$I9265+Sheet2!$M9265,IF(Sheet2!$K9265=$B$1,Sheet2!$M9265,0))</f>
        <v>0</v>
      </c>
      <c r="O9265" s="38">
        <f>IF(AND(Sheet2!$K9265=$B$2,Sheet2!$L9265=1),Sheet2!$J9265+Sheet2!$M9265,IF(Sheet2!$K9265=$B$2,Sheet2!$M9265,0))</f>
        <v>0</v>
      </c>
    </row>
    <row r="9266" spans="14:15" x14ac:dyDescent="0.25">
      <c r="N9266" s="38">
        <f>IF(AND(Sheet2!$K9266=$B$1,Sheet2!$L9266=1),Sheet2!$I9266+Sheet2!$M9266,IF(Sheet2!$K9266=$B$1,Sheet2!$M9266,0))</f>
        <v>0</v>
      </c>
      <c r="O9266" s="38">
        <f>IF(AND(Sheet2!$K9266=$B$2,Sheet2!$L9266=1),Sheet2!$J9266+Sheet2!$M9266,IF(Sheet2!$K9266=$B$2,Sheet2!$M9266,0))</f>
        <v>0</v>
      </c>
    </row>
    <row r="9267" spans="14:15" x14ac:dyDescent="0.25">
      <c r="N9267" s="38">
        <f>IF(AND(Sheet2!$K9267=$B$1,Sheet2!$L9267=1),Sheet2!$I9267+Sheet2!$M9267,IF(Sheet2!$K9267=$B$1,Sheet2!$M9267,0))</f>
        <v>0</v>
      </c>
      <c r="O9267" s="38">
        <f>IF(AND(Sheet2!$K9267=$B$2,Sheet2!$L9267=1),Sheet2!$J9267+Sheet2!$M9267,IF(Sheet2!$K9267=$B$2,Sheet2!$M9267,0))</f>
        <v>0</v>
      </c>
    </row>
    <row r="9268" spans="14:15" x14ac:dyDescent="0.25">
      <c r="N9268" s="38">
        <f>IF(AND(Sheet2!$K9268=$B$1,Sheet2!$L9268=1),Sheet2!$I9268+Sheet2!$M9268,IF(Sheet2!$K9268=$B$1,Sheet2!$M9268,0))</f>
        <v>0</v>
      </c>
      <c r="O9268" s="38">
        <f>IF(AND(Sheet2!$K9268=$B$2,Sheet2!$L9268=1),Sheet2!$J9268+Sheet2!$M9268,IF(Sheet2!$K9268=$B$2,Sheet2!$M9268,0))</f>
        <v>0</v>
      </c>
    </row>
    <row r="9269" spans="14:15" x14ac:dyDescent="0.25">
      <c r="N9269" s="38">
        <f>IF(AND(Sheet2!$K9269=$B$1,Sheet2!$L9269=1),Sheet2!$I9269+Sheet2!$M9269,IF(Sheet2!$K9269=$B$1,Sheet2!$M9269,0))</f>
        <v>0</v>
      </c>
      <c r="O9269" s="38">
        <f>IF(AND(Sheet2!$K9269=$B$2,Sheet2!$L9269=1),Sheet2!$J9269+Sheet2!$M9269,IF(Sheet2!$K9269=$B$2,Sheet2!$M9269,0))</f>
        <v>0</v>
      </c>
    </row>
    <row r="9270" spans="14:15" x14ac:dyDescent="0.25">
      <c r="N9270" s="38">
        <f>IF(AND(Sheet2!$K9270=$B$1,Sheet2!$L9270=1),Sheet2!$I9270+Sheet2!$M9270,IF(Sheet2!$K9270=$B$1,Sheet2!$M9270,0))</f>
        <v>0</v>
      </c>
      <c r="O9270" s="38">
        <f>IF(AND(Sheet2!$K9270=$B$2,Sheet2!$L9270=1),Sheet2!$J9270+Sheet2!$M9270,IF(Sheet2!$K9270=$B$2,Sheet2!$M9270,0))</f>
        <v>0</v>
      </c>
    </row>
    <row r="9271" spans="14:15" x14ac:dyDescent="0.25">
      <c r="N9271" s="38">
        <f>IF(AND(Sheet2!$K9271=$B$1,Sheet2!$L9271=1),Sheet2!$I9271+Sheet2!$M9271,IF(Sheet2!$K9271=$B$1,Sheet2!$M9271,0))</f>
        <v>0</v>
      </c>
      <c r="O9271" s="38">
        <f>IF(AND(Sheet2!$K9271=$B$2,Sheet2!$L9271=1),Sheet2!$J9271+Sheet2!$M9271,IF(Sheet2!$K9271=$B$2,Sheet2!$M9271,0))</f>
        <v>0</v>
      </c>
    </row>
    <row r="9272" spans="14:15" x14ac:dyDescent="0.25">
      <c r="N9272" s="38">
        <f>IF(AND(Sheet2!$K9272=$B$1,Sheet2!$L9272=1),Sheet2!$I9272+Sheet2!$M9272,IF(Sheet2!$K9272=$B$1,Sheet2!$M9272,0))</f>
        <v>0</v>
      </c>
      <c r="O9272" s="38">
        <f>IF(AND(Sheet2!$K9272=$B$2,Sheet2!$L9272=1),Sheet2!$J9272+Sheet2!$M9272,IF(Sheet2!$K9272=$B$2,Sheet2!$M9272,0))</f>
        <v>0</v>
      </c>
    </row>
    <row r="9273" spans="14:15" x14ac:dyDescent="0.25">
      <c r="N9273" s="38">
        <f>IF(AND(Sheet2!$K9273=$B$1,Sheet2!$L9273=1),Sheet2!$I9273+Sheet2!$M9273,IF(Sheet2!$K9273=$B$1,Sheet2!$M9273,0))</f>
        <v>0</v>
      </c>
      <c r="O9273" s="38">
        <f>IF(AND(Sheet2!$K9273=$B$2,Sheet2!$L9273=1),Sheet2!$J9273+Sheet2!$M9273,IF(Sheet2!$K9273=$B$2,Sheet2!$M9273,0))</f>
        <v>0</v>
      </c>
    </row>
    <row r="9274" spans="14:15" x14ac:dyDescent="0.25">
      <c r="N9274" s="38">
        <f>IF(AND(Sheet2!$K9274=$B$1,Sheet2!$L9274=1),Sheet2!$I9274+Sheet2!$M9274,IF(Sheet2!$K9274=$B$1,Sheet2!$M9274,0))</f>
        <v>0</v>
      </c>
      <c r="O9274" s="38">
        <f>IF(AND(Sheet2!$K9274=$B$2,Sheet2!$L9274=1),Sheet2!$J9274+Sheet2!$M9274,IF(Sheet2!$K9274=$B$2,Sheet2!$M9274,0))</f>
        <v>0</v>
      </c>
    </row>
    <row r="9275" spans="14:15" x14ac:dyDescent="0.25">
      <c r="N9275" s="38">
        <f>IF(AND(Sheet2!$K9275=$B$1,Sheet2!$L9275=1),Sheet2!$I9275+Sheet2!$M9275,IF(Sheet2!$K9275=$B$1,Sheet2!$M9275,0))</f>
        <v>0</v>
      </c>
      <c r="O9275" s="38">
        <f>IF(AND(Sheet2!$K9275=$B$2,Sheet2!$L9275=1),Sheet2!$J9275+Sheet2!$M9275,IF(Sheet2!$K9275=$B$2,Sheet2!$M9275,0))</f>
        <v>0</v>
      </c>
    </row>
    <row r="9276" spans="14:15" x14ac:dyDescent="0.25">
      <c r="N9276" s="38">
        <f>IF(AND(Sheet2!$K9276=$B$1,Sheet2!$L9276=1),Sheet2!$I9276+Sheet2!$M9276,IF(Sheet2!$K9276=$B$1,Sheet2!$M9276,0))</f>
        <v>0</v>
      </c>
      <c r="O9276" s="38">
        <f>IF(AND(Sheet2!$K9276=$B$2,Sheet2!$L9276=1),Sheet2!$J9276+Sheet2!$M9276,IF(Sheet2!$K9276=$B$2,Sheet2!$M9276,0))</f>
        <v>0</v>
      </c>
    </row>
    <row r="9277" spans="14:15" x14ac:dyDescent="0.25">
      <c r="N9277" s="38">
        <f>IF(AND(Sheet2!$K9277=$B$1,Sheet2!$L9277=1),Sheet2!$I9277+Sheet2!$M9277,IF(Sheet2!$K9277=$B$1,Sheet2!$M9277,0))</f>
        <v>0</v>
      </c>
      <c r="O9277" s="38">
        <f>IF(AND(Sheet2!$K9277=$B$2,Sheet2!$L9277=1),Sheet2!$J9277+Sheet2!$M9277,IF(Sheet2!$K9277=$B$2,Sheet2!$M9277,0))</f>
        <v>0</v>
      </c>
    </row>
    <row r="9278" spans="14:15" x14ac:dyDescent="0.25">
      <c r="N9278" s="38">
        <f>IF(AND(Sheet2!$K9278=$B$1,Sheet2!$L9278=1),Sheet2!$I9278+Sheet2!$M9278,IF(Sheet2!$K9278=$B$1,Sheet2!$M9278,0))</f>
        <v>0</v>
      </c>
      <c r="O9278" s="38">
        <f>IF(AND(Sheet2!$K9278=$B$2,Sheet2!$L9278=1),Sheet2!$J9278+Sheet2!$M9278,IF(Sheet2!$K9278=$B$2,Sheet2!$M9278,0))</f>
        <v>0</v>
      </c>
    </row>
    <row r="9279" spans="14:15" x14ac:dyDescent="0.25">
      <c r="N9279" s="38">
        <f>IF(AND(Sheet2!$K9279=$B$1,Sheet2!$L9279=1),Sheet2!$I9279+Sheet2!$M9279,IF(Sheet2!$K9279=$B$1,Sheet2!$M9279,0))</f>
        <v>0</v>
      </c>
      <c r="O9279" s="38">
        <f>IF(AND(Sheet2!$K9279=$B$2,Sheet2!$L9279=1),Sheet2!$J9279+Sheet2!$M9279,IF(Sheet2!$K9279=$B$2,Sheet2!$M9279,0))</f>
        <v>0</v>
      </c>
    </row>
    <row r="9280" spans="14:15" x14ac:dyDescent="0.25">
      <c r="N9280" s="38">
        <f>IF(AND(Sheet2!$K9280=$B$1,Sheet2!$L9280=1),Sheet2!$I9280+Sheet2!$M9280,IF(Sheet2!$K9280=$B$1,Sheet2!$M9280,0))</f>
        <v>0</v>
      </c>
      <c r="O9280" s="38">
        <f>IF(AND(Sheet2!$K9280=$B$2,Sheet2!$L9280=1),Sheet2!$J9280+Sheet2!$M9280,IF(Sheet2!$K9280=$B$2,Sheet2!$M9280,0))</f>
        <v>0</v>
      </c>
    </row>
    <row r="9281" spans="14:15" x14ac:dyDescent="0.25">
      <c r="N9281" s="38">
        <f>IF(AND(Sheet2!$K9281=$B$1,Sheet2!$L9281=1),Sheet2!$I9281+Sheet2!$M9281,IF(Sheet2!$K9281=$B$1,Sheet2!$M9281,0))</f>
        <v>0</v>
      </c>
      <c r="O9281" s="38">
        <f>IF(AND(Sheet2!$K9281=$B$2,Sheet2!$L9281=1),Sheet2!$J9281+Sheet2!$M9281,IF(Sheet2!$K9281=$B$2,Sheet2!$M9281,0))</f>
        <v>0</v>
      </c>
    </row>
    <row r="9282" spans="14:15" x14ac:dyDescent="0.25">
      <c r="N9282" s="38">
        <f>IF(AND(Sheet2!$K9282=$B$1,Sheet2!$L9282=1),Sheet2!$I9282+Sheet2!$M9282,IF(Sheet2!$K9282=$B$1,Sheet2!$M9282,0))</f>
        <v>0</v>
      </c>
      <c r="O9282" s="38">
        <f>IF(AND(Sheet2!$K9282=$B$2,Sheet2!$L9282=1),Sheet2!$J9282+Sheet2!$M9282,IF(Sheet2!$K9282=$B$2,Sheet2!$M9282,0))</f>
        <v>0</v>
      </c>
    </row>
    <row r="9283" spans="14:15" x14ac:dyDescent="0.25">
      <c r="N9283" s="38">
        <f>IF(AND(Sheet2!$K9283=$B$1,Sheet2!$L9283=1),Sheet2!$I9283+Sheet2!$M9283,IF(Sheet2!$K9283=$B$1,Sheet2!$M9283,0))</f>
        <v>0</v>
      </c>
      <c r="O9283" s="38">
        <f>IF(AND(Sheet2!$K9283=$B$2,Sheet2!$L9283=1),Sheet2!$J9283+Sheet2!$M9283,IF(Sheet2!$K9283=$B$2,Sheet2!$M9283,0))</f>
        <v>0</v>
      </c>
    </row>
    <row r="9284" spans="14:15" x14ac:dyDescent="0.25">
      <c r="N9284" s="38">
        <f>IF(AND(Sheet2!$K9284=$B$1,Sheet2!$L9284=1),Sheet2!$I9284+Sheet2!$M9284,IF(Sheet2!$K9284=$B$1,Sheet2!$M9284,0))</f>
        <v>0</v>
      </c>
      <c r="O9284" s="38">
        <f>IF(AND(Sheet2!$K9284=$B$2,Sheet2!$L9284=1),Sheet2!$J9284+Sheet2!$M9284,IF(Sheet2!$K9284=$B$2,Sheet2!$M9284,0))</f>
        <v>0</v>
      </c>
    </row>
    <row r="9285" spans="14:15" x14ac:dyDescent="0.25">
      <c r="N9285" s="38">
        <f>IF(AND(Sheet2!$K9285=$B$1,Sheet2!$L9285=1),Sheet2!$I9285+Sheet2!$M9285,IF(Sheet2!$K9285=$B$1,Sheet2!$M9285,0))</f>
        <v>0</v>
      </c>
      <c r="O9285" s="38">
        <f>IF(AND(Sheet2!$K9285=$B$2,Sheet2!$L9285=1),Sheet2!$J9285+Sheet2!$M9285,IF(Sheet2!$K9285=$B$2,Sheet2!$M9285,0))</f>
        <v>0</v>
      </c>
    </row>
    <row r="9286" spans="14:15" x14ac:dyDescent="0.25">
      <c r="N9286" s="38">
        <f>IF(AND(Sheet2!$K9286=$B$1,Sheet2!$L9286=1),Sheet2!$I9286+Sheet2!$M9286,IF(Sheet2!$K9286=$B$1,Sheet2!$M9286,0))</f>
        <v>0</v>
      </c>
      <c r="O9286" s="38">
        <f>IF(AND(Sheet2!$K9286=$B$2,Sheet2!$L9286=1),Sheet2!$J9286+Sheet2!$M9286,IF(Sheet2!$K9286=$B$2,Sheet2!$M9286,0))</f>
        <v>0</v>
      </c>
    </row>
    <row r="9287" spans="14:15" x14ac:dyDescent="0.25">
      <c r="N9287" s="38">
        <f>IF(AND(Sheet2!$K9287=$B$1,Sheet2!$L9287=1),Sheet2!$I9287+Sheet2!$M9287,IF(Sheet2!$K9287=$B$1,Sheet2!$M9287,0))</f>
        <v>0</v>
      </c>
      <c r="O9287" s="38">
        <f>IF(AND(Sheet2!$K9287=$B$2,Sheet2!$L9287=1),Sheet2!$J9287+Sheet2!$M9287,IF(Sheet2!$K9287=$B$2,Sheet2!$M9287,0))</f>
        <v>0</v>
      </c>
    </row>
    <row r="9288" spans="14:15" x14ac:dyDescent="0.25">
      <c r="N9288" s="38">
        <f>IF(AND(Sheet2!$K9288=$B$1,Sheet2!$L9288=1),Sheet2!$I9288+Sheet2!$M9288,IF(Sheet2!$K9288=$B$1,Sheet2!$M9288,0))</f>
        <v>0</v>
      </c>
      <c r="O9288" s="38">
        <f>IF(AND(Sheet2!$K9288=$B$2,Sheet2!$L9288=1),Sheet2!$J9288+Sheet2!$M9288,IF(Sheet2!$K9288=$B$2,Sheet2!$M9288,0))</f>
        <v>0</v>
      </c>
    </row>
    <row r="9289" spans="14:15" x14ac:dyDescent="0.25">
      <c r="N9289" s="38">
        <f>IF(AND(Sheet2!$K9289=$B$1,Sheet2!$L9289=1),Sheet2!$I9289+Sheet2!$M9289,IF(Sheet2!$K9289=$B$1,Sheet2!$M9289,0))</f>
        <v>0</v>
      </c>
      <c r="O9289" s="38">
        <f>IF(AND(Sheet2!$K9289=$B$2,Sheet2!$L9289=1),Sheet2!$J9289+Sheet2!$M9289,IF(Sheet2!$K9289=$B$2,Sheet2!$M9289,0))</f>
        <v>0</v>
      </c>
    </row>
    <row r="9290" spans="14:15" x14ac:dyDescent="0.25">
      <c r="N9290" s="38">
        <f>IF(AND(Sheet2!$K9290=$B$1,Sheet2!$L9290=1),Sheet2!$I9290+Sheet2!$M9290,IF(Sheet2!$K9290=$B$1,Sheet2!$M9290,0))</f>
        <v>0</v>
      </c>
      <c r="O9290" s="38">
        <f>IF(AND(Sheet2!$K9290=$B$2,Sheet2!$L9290=1),Sheet2!$J9290+Sheet2!$M9290,IF(Sheet2!$K9290=$B$2,Sheet2!$M9290,0))</f>
        <v>0</v>
      </c>
    </row>
    <row r="9291" spans="14:15" x14ac:dyDescent="0.25">
      <c r="N9291" s="38">
        <f>IF(AND(Sheet2!$K9291=$B$1,Sheet2!$L9291=1),Sheet2!$I9291+Sheet2!$M9291,IF(Sheet2!$K9291=$B$1,Sheet2!$M9291,0))</f>
        <v>0</v>
      </c>
      <c r="O9291" s="38">
        <f>IF(AND(Sheet2!$K9291=$B$2,Sheet2!$L9291=1),Sheet2!$J9291+Sheet2!$M9291,IF(Sheet2!$K9291=$B$2,Sheet2!$M9291,0))</f>
        <v>0</v>
      </c>
    </row>
    <row r="9292" spans="14:15" x14ac:dyDescent="0.25">
      <c r="N9292" s="38">
        <f>IF(AND(Sheet2!$K9292=$B$1,Sheet2!$L9292=1),Sheet2!$I9292+Sheet2!$M9292,IF(Sheet2!$K9292=$B$1,Sheet2!$M9292,0))</f>
        <v>0</v>
      </c>
      <c r="O9292" s="38">
        <f>IF(AND(Sheet2!$K9292=$B$2,Sheet2!$L9292=1),Sheet2!$J9292+Sheet2!$M9292,IF(Sheet2!$K9292=$B$2,Sheet2!$M9292,0))</f>
        <v>0</v>
      </c>
    </row>
    <row r="9293" spans="14:15" x14ac:dyDescent="0.25">
      <c r="N9293" s="38">
        <f>IF(AND(Sheet2!$K9293=$B$1,Sheet2!$L9293=1),Sheet2!$I9293+Sheet2!$M9293,IF(Sheet2!$K9293=$B$1,Sheet2!$M9293,0))</f>
        <v>0</v>
      </c>
      <c r="O9293" s="38">
        <f>IF(AND(Sheet2!$K9293=$B$2,Sheet2!$L9293=1),Sheet2!$J9293+Sheet2!$M9293,IF(Sheet2!$K9293=$B$2,Sheet2!$M9293,0))</f>
        <v>0</v>
      </c>
    </row>
    <row r="9294" spans="14:15" x14ac:dyDescent="0.25">
      <c r="N9294" s="38">
        <f>IF(AND(Sheet2!$K9294=$B$1,Sheet2!$L9294=1),Sheet2!$I9294+Sheet2!$M9294,IF(Sheet2!$K9294=$B$1,Sheet2!$M9294,0))</f>
        <v>0</v>
      </c>
      <c r="O9294" s="38">
        <f>IF(AND(Sheet2!$K9294=$B$2,Sheet2!$L9294=1),Sheet2!$J9294+Sheet2!$M9294,IF(Sheet2!$K9294=$B$2,Sheet2!$M9294,0))</f>
        <v>0</v>
      </c>
    </row>
    <row r="9295" spans="14:15" x14ac:dyDescent="0.25">
      <c r="N9295" s="38">
        <f>IF(AND(Sheet2!$K9295=$B$1,Sheet2!$L9295=1),Sheet2!$I9295+Sheet2!$M9295,IF(Sheet2!$K9295=$B$1,Sheet2!$M9295,0))</f>
        <v>0</v>
      </c>
      <c r="O9295" s="38">
        <f>IF(AND(Sheet2!$K9295=$B$2,Sheet2!$L9295=1),Sheet2!$J9295+Sheet2!$M9295,IF(Sheet2!$K9295=$B$2,Sheet2!$M9295,0))</f>
        <v>0</v>
      </c>
    </row>
    <row r="9296" spans="14:15" x14ac:dyDescent="0.25">
      <c r="N9296" s="38">
        <f>IF(AND(Sheet2!$K9296=$B$1,Sheet2!$L9296=1),Sheet2!$I9296+Sheet2!$M9296,IF(Sheet2!$K9296=$B$1,Sheet2!$M9296,0))</f>
        <v>0</v>
      </c>
      <c r="O9296" s="38">
        <f>IF(AND(Sheet2!$K9296=$B$2,Sheet2!$L9296=1),Sheet2!$J9296+Sheet2!$M9296,IF(Sheet2!$K9296=$B$2,Sheet2!$M9296,0))</f>
        <v>0</v>
      </c>
    </row>
    <row r="9297" spans="14:15" x14ac:dyDescent="0.25">
      <c r="N9297" s="38">
        <f>IF(AND(Sheet2!$K9297=$B$1,Sheet2!$L9297=1),Sheet2!$I9297+Sheet2!$M9297,IF(Sheet2!$K9297=$B$1,Sheet2!$M9297,0))</f>
        <v>0</v>
      </c>
      <c r="O9297" s="38">
        <f>IF(AND(Sheet2!$K9297=$B$2,Sheet2!$L9297=1),Sheet2!$J9297+Sheet2!$M9297,IF(Sheet2!$K9297=$B$2,Sheet2!$M9297,0))</f>
        <v>0</v>
      </c>
    </row>
    <row r="9298" spans="14:15" x14ac:dyDescent="0.25">
      <c r="N9298" s="38">
        <f>IF(AND(Sheet2!$K9298=$B$1,Sheet2!$L9298=1),Sheet2!$I9298+Sheet2!$M9298,IF(Sheet2!$K9298=$B$1,Sheet2!$M9298,0))</f>
        <v>0</v>
      </c>
      <c r="O9298" s="38">
        <f>IF(AND(Sheet2!$K9298=$B$2,Sheet2!$L9298=1),Sheet2!$J9298+Sheet2!$M9298,IF(Sheet2!$K9298=$B$2,Sheet2!$M9298,0))</f>
        <v>0</v>
      </c>
    </row>
    <row r="9299" spans="14:15" x14ac:dyDescent="0.25">
      <c r="N9299" s="38">
        <f>IF(AND(Sheet2!$K9299=$B$1,Sheet2!$L9299=1),Sheet2!$I9299+Sheet2!$M9299,IF(Sheet2!$K9299=$B$1,Sheet2!$M9299,0))</f>
        <v>0</v>
      </c>
      <c r="O9299" s="38">
        <f>IF(AND(Sheet2!$K9299=$B$2,Sheet2!$L9299=1),Sheet2!$J9299+Sheet2!$M9299,IF(Sheet2!$K9299=$B$2,Sheet2!$M9299,0))</f>
        <v>0</v>
      </c>
    </row>
    <row r="9300" spans="14:15" x14ac:dyDescent="0.25">
      <c r="N9300" s="38">
        <f>IF(AND(Sheet2!$K9300=$B$1,Sheet2!$L9300=1),Sheet2!$I9300+Sheet2!$M9300,IF(Sheet2!$K9300=$B$1,Sheet2!$M9300,0))</f>
        <v>0</v>
      </c>
      <c r="O9300" s="38">
        <f>IF(AND(Sheet2!$K9300=$B$2,Sheet2!$L9300=1),Sheet2!$J9300+Sheet2!$M9300,IF(Sheet2!$K9300=$B$2,Sheet2!$M9300,0))</f>
        <v>0</v>
      </c>
    </row>
    <row r="9301" spans="14:15" x14ac:dyDescent="0.25">
      <c r="N9301" s="38">
        <f>IF(AND(Sheet2!$K9301=$B$1,Sheet2!$L9301=1),Sheet2!$I9301+Sheet2!$M9301,IF(Sheet2!$K9301=$B$1,Sheet2!$M9301,0))</f>
        <v>0</v>
      </c>
      <c r="O9301" s="38">
        <f>IF(AND(Sheet2!$K9301=$B$2,Sheet2!$L9301=1),Sheet2!$J9301+Sheet2!$M9301,IF(Sheet2!$K9301=$B$2,Sheet2!$M9301,0))</f>
        <v>0</v>
      </c>
    </row>
    <row r="9302" spans="14:15" x14ac:dyDescent="0.25">
      <c r="N9302" s="38">
        <f>IF(AND(Sheet2!$K9302=$B$1,Sheet2!$L9302=1),Sheet2!$I9302+Sheet2!$M9302,IF(Sheet2!$K9302=$B$1,Sheet2!$M9302,0))</f>
        <v>0</v>
      </c>
      <c r="O9302" s="38">
        <f>IF(AND(Sheet2!$K9302=$B$2,Sheet2!$L9302=1),Sheet2!$J9302+Sheet2!$M9302,IF(Sheet2!$K9302=$B$2,Sheet2!$M9302,0))</f>
        <v>0</v>
      </c>
    </row>
    <row r="9303" spans="14:15" x14ac:dyDescent="0.25">
      <c r="N9303" s="38">
        <f>IF(AND(Sheet2!$K9303=$B$1,Sheet2!$L9303=1),Sheet2!$I9303+Sheet2!$M9303,IF(Sheet2!$K9303=$B$1,Sheet2!$M9303,0))</f>
        <v>0</v>
      </c>
      <c r="O9303" s="38">
        <f>IF(AND(Sheet2!$K9303=$B$2,Sheet2!$L9303=1),Sheet2!$J9303+Sheet2!$M9303,IF(Sheet2!$K9303=$B$2,Sheet2!$M9303,0))</f>
        <v>0</v>
      </c>
    </row>
    <row r="9304" spans="14:15" x14ac:dyDescent="0.25">
      <c r="N9304" s="38">
        <f>IF(AND(Sheet2!$K9304=$B$1,Sheet2!$L9304=1),Sheet2!$I9304+Sheet2!$M9304,IF(Sheet2!$K9304=$B$1,Sheet2!$M9304,0))</f>
        <v>0</v>
      </c>
      <c r="O9304" s="38">
        <f>IF(AND(Sheet2!$K9304=$B$2,Sheet2!$L9304=1),Sheet2!$J9304+Sheet2!$M9304,IF(Sheet2!$K9304=$B$2,Sheet2!$M9304,0))</f>
        <v>0</v>
      </c>
    </row>
    <row r="9305" spans="14:15" x14ac:dyDescent="0.25">
      <c r="N9305" s="38">
        <f>IF(AND(Sheet2!$K9305=$B$1,Sheet2!$L9305=1),Sheet2!$I9305+Sheet2!$M9305,IF(Sheet2!$K9305=$B$1,Sheet2!$M9305,0))</f>
        <v>0</v>
      </c>
      <c r="O9305" s="38">
        <f>IF(AND(Sheet2!$K9305=$B$2,Sheet2!$L9305=1),Sheet2!$J9305+Sheet2!$M9305,IF(Sheet2!$K9305=$B$2,Sheet2!$M9305,0))</f>
        <v>0</v>
      </c>
    </row>
    <row r="9306" spans="14:15" x14ac:dyDescent="0.25">
      <c r="N9306" s="38">
        <f>IF(AND(Sheet2!$K9306=$B$1,Sheet2!$L9306=1),Sheet2!$I9306+Sheet2!$M9306,IF(Sheet2!$K9306=$B$1,Sheet2!$M9306,0))</f>
        <v>0</v>
      </c>
      <c r="O9306" s="38">
        <f>IF(AND(Sheet2!$K9306=$B$2,Sheet2!$L9306=1),Sheet2!$J9306+Sheet2!$M9306,IF(Sheet2!$K9306=$B$2,Sheet2!$M9306,0))</f>
        <v>0</v>
      </c>
    </row>
    <row r="9307" spans="14:15" x14ac:dyDescent="0.25">
      <c r="N9307" s="38">
        <f>IF(AND(Sheet2!$K9307=$B$1,Sheet2!$L9307=1),Sheet2!$I9307+Sheet2!$M9307,IF(Sheet2!$K9307=$B$1,Sheet2!$M9307,0))</f>
        <v>0</v>
      </c>
      <c r="O9307" s="38">
        <f>IF(AND(Sheet2!$K9307=$B$2,Sheet2!$L9307=1),Sheet2!$J9307+Sheet2!$M9307,IF(Sheet2!$K9307=$B$2,Sheet2!$M9307,0))</f>
        <v>0</v>
      </c>
    </row>
    <row r="9308" spans="14:15" x14ac:dyDescent="0.25">
      <c r="N9308" s="38">
        <f>IF(AND(Sheet2!$K9308=$B$1,Sheet2!$L9308=1),Sheet2!$I9308+Sheet2!$M9308,IF(Sheet2!$K9308=$B$1,Sheet2!$M9308,0))</f>
        <v>0</v>
      </c>
      <c r="O9308" s="38">
        <f>IF(AND(Sheet2!$K9308=$B$2,Sheet2!$L9308=1),Sheet2!$J9308+Sheet2!$M9308,IF(Sheet2!$K9308=$B$2,Sheet2!$M9308,0))</f>
        <v>0</v>
      </c>
    </row>
    <row r="9309" spans="14:15" x14ac:dyDescent="0.25">
      <c r="N9309" s="38">
        <f>IF(AND(Sheet2!$K9309=$B$1,Sheet2!$L9309=1),Sheet2!$I9309+Sheet2!$M9309,IF(Sheet2!$K9309=$B$1,Sheet2!$M9309,0))</f>
        <v>0</v>
      </c>
      <c r="O9309" s="38">
        <f>IF(AND(Sheet2!$K9309=$B$2,Sheet2!$L9309=1),Sheet2!$J9309+Sheet2!$M9309,IF(Sheet2!$K9309=$B$2,Sheet2!$M9309,0))</f>
        <v>0</v>
      </c>
    </row>
    <row r="9310" spans="14:15" x14ac:dyDescent="0.25">
      <c r="N9310" s="38">
        <f>IF(AND(Sheet2!$K9310=$B$1,Sheet2!$L9310=1),Sheet2!$I9310+Sheet2!$M9310,IF(Sheet2!$K9310=$B$1,Sheet2!$M9310,0))</f>
        <v>0</v>
      </c>
      <c r="O9310" s="38">
        <f>IF(AND(Sheet2!$K9310=$B$2,Sheet2!$L9310=1),Sheet2!$J9310+Sheet2!$M9310,IF(Sheet2!$K9310=$B$2,Sheet2!$M9310,0))</f>
        <v>0</v>
      </c>
    </row>
    <row r="9311" spans="14:15" x14ac:dyDescent="0.25">
      <c r="N9311" s="38">
        <f>IF(AND(Sheet2!$K9311=$B$1,Sheet2!$L9311=1),Sheet2!$I9311+Sheet2!$M9311,IF(Sheet2!$K9311=$B$1,Sheet2!$M9311,0))</f>
        <v>0</v>
      </c>
      <c r="O9311" s="38">
        <f>IF(AND(Sheet2!$K9311=$B$2,Sheet2!$L9311=1),Sheet2!$J9311+Sheet2!$M9311,IF(Sheet2!$K9311=$B$2,Sheet2!$M9311,0))</f>
        <v>0</v>
      </c>
    </row>
    <row r="9312" spans="14:15" x14ac:dyDescent="0.25">
      <c r="N9312" s="38">
        <f>IF(AND(Sheet2!$K9312=$B$1,Sheet2!$L9312=1),Sheet2!$I9312+Sheet2!$M9312,IF(Sheet2!$K9312=$B$1,Sheet2!$M9312,0))</f>
        <v>0</v>
      </c>
      <c r="O9312" s="38">
        <f>IF(AND(Sheet2!$K9312=$B$2,Sheet2!$L9312=1),Sheet2!$J9312+Sheet2!$M9312,IF(Sheet2!$K9312=$B$2,Sheet2!$M9312,0))</f>
        <v>0</v>
      </c>
    </row>
    <row r="9313" spans="14:15" x14ac:dyDescent="0.25">
      <c r="N9313" s="38">
        <f>IF(AND(Sheet2!$K9313=$B$1,Sheet2!$L9313=1),Sheet2!$I9313+Sheet2!$M9313,IF(Sheet2!$K9313=$B$1,Sheet2!$M9313,0))</f>
        <v>0</v>
      </c>
      <c r="O9313" s="38">
        <f>IF(AND(Sheet2!$K9313=$B$2,Sheet2!$L9313=1),Sheet2!$J9313+Sheet2!$M9313,IF(Sheet2!$K9313=$B$2,Sheet2!$M9313,0))</f>
        <v>0</v>
      </c>
    </row>
    <row r="9314" spans="14:15" x14ac:dyDescent="0.25">
      <c r="N9314" s="38">
        <f>IF(AND(Sheet2!$K9314=$B$1,Sheet2!$L9314=1),Sheet2!$I9314+Sheet2!$M9314,IF(Sheet2!$K9314=$B$1,Sheet2!$M9314,0))</f>
        <v>0</v>
      </c>
      <c r="O9314" s="38">
        <f>IF(AND(Sheet2!$K9314=$B$2,Sheet2!$L9314=1),Sheet2!$J9314+Sheet2!$M9314,IF(Sheet2!$K9314=$B$2,Sheet2!$M9314,0))</f>
        <v>0</v>
      </c>
    </row>
    <row r="9315" spans="14:15" x14ac:dyDescent="0.25">
      <c r="N9315" s="38">
        <f>IF(AND(Sheet2!$K9315=$B$1,Sheet2!$L9315=1),Sheet2!$I9315+Sheet2!$M9315,IF(Sheet2!$K9315=$B$1,Sheet2!$M9315,0))</f>
        <v>0</v>
      </c>
      <c r="O9315" s="38">
        <f>IF(AND(Sheet2!$K9315=$B$2,Sheet2!$L9315=1),Sheet2!$J9315+Sheet2!$M9315,IF(Sheet2!$K9315=$B$2,Sheet2!$M9315,0))</f>
        <v>0</v>
      </c>
    </row>
    <row r="9316" spans="14:15" x14ac:dyDescent="0.25">
      <c r="N9316" s="38">
        <f>IF(AND(Sheet2!$K9316=$B$1,Sheet2!$L9316=1),Sheet2!$I9316+Sheet2!$M9316,IF(Sheet2!$K9316=$B$1,Sheet2!$M9316,0))</f>
        <v>0</v>
      </c>
      <c r="O9316" s="38">
        <f>IF(AND(Sheet2!$K9316=$B$2,Sheet2!$L9316=1),Sheet2!$J9316+Sheet2!$M9316,IF(Sheet2!$K9316=$B$2,Sheet2!$M9316,0))</f>
        <v>0</v>
      </c>
    </row>
    <row r="9317" spans="14:15" x14ac:dyDescent="0.25">
      <c r="N9317" s="38">
        <f>IF(AND(Sheet2!$K9317=$B$1,Sheet2!$L9317=1),Sheet2!$I9317+Sheet2!$M9317,IF(Sheet2!$K9317=$B$1,Sheet2!$M9317,0))</f>
        <v>0</v>
      </c>
      <c r="O9317" s="38">
        <f>IF(AND(Sheet2!$K9317=$B$2,Sheet2!$L9317=1),Sheet2!$J9317+Sheet2!$M9317,IF(Sheet2!$K9317=$B$2,Sheet2!$M9317,0))</f>
        <v>0</v>
      </c>
    </row>
    <row r="9318" spans="14:15" x14ac:dyDescent="0.25">
      <c r="N9318" s="38">
        <f>IF(AND(Sheet2!$K9318=$B$1,Sheet2!$L9318=1),Sheet2!$I9318+Sheet2!$M9318,IF(Sheet2!$K9318=$B$1,Sheet2!$M9318,0))</f>
        <v>0</v>
      </c>
      <c r="O9318" s="38">
        <f>IF(AND(Sheet2!$K9318=$B$2,Sheet2!$L9318=1),Sheet2!$J9318+Sheet2!$M9318,IF(Sheet2!$K9318=$B$2,Sheet2!$M9318,0))</f>
        <v>0</v>
      </c>
    </row>
    <row r="9319" spans="14:15" x14ac:dyDescent="0.25">
      <c r="N9319" s="38">
        <f>IF(AND(Sheet2!$K9319=$B$1,Sheet2!$L9319=1),Sheet2!$I9319+Sheet2!$M9319,IF(Sheet2!$K9319=$B$1,Sheet2!$M9319,0))</f>
        <v>0</v>
      </c>
      <c r="O9319" s="38">
        <f>IF(AND(Sheet2!$K9319=$B$2,Sheet2!$L9319=1),Sheet2!$J9319+Sheet2!$M9319,IF(Sheet2!$K9319=$B$2,Sheet2!$M9319,0))</f>
        <v>0</v>
      </c>
    </row>
    <row r="9320" spans="14:15" x14ac:dyDescent="0.25">
      <c r="N9320" s="38">
        <f>IF(AND(Sheet2!$K9320=$B$1,Sheet2!$L9320=1),Sheet2!$I9320+Sheet2!$M9320,IF(Sheet2!$K9320=$B$1,Sheet2!$M9320,0))</f>
        <v>0</v>
      </c>
      <c r="O9320" s="38">
        <f>IF(AND(Sheet2!$K9320=$B$2,Sheet2!$L9320=1),Sheet2!$J9320+Sheet2!$M9320,IF(Sheet2!$K9320=$B$2,Sheet2!$M9320,0))</f>
        <v>0</v>
      </c>
    </row>
    <row r="9321" spans="14:15" x14ac:dyDescent="0.25">
      <c r="N9321" s="38">
        <f>IF(AND(Sheet2!$K9321=$B$1,Sheet2!$L9321=1),Sheet2!$I9321+Sheet2!$M9321,IF(Sheet2!$K9321=$B$1,Sheet2!$M9321,0))</f>
        <v>0</v>
      </c>
      <c r="O9321" s="38">
        <f>IF(AND(Sheet2!$K9321=$B$2,Sheet2!$L9321=1),Sheet2!$J9321+Sheet2!$M9321,IF(Sheet2!$K9321=$B$2,Sheet2!$M9321,0))</f>
        <v>0</v>
      </c>
    </row>
    <row r="9322" spans="14:15" x14ac:dyDescent="0.25">
      <c r="N9322" s="38">
        <f>IF(AND(Sheet2!$K9322=$B$1,Sheet2!$L9322=1),Sheet2!$I9322+Sheet2!$M9322,IF(Sheet2!$K9322=$B$1,Sheet2!$M9322,0))</f>
        <v>0</v>
      </c>
      <c r="O9322" s="38">
        <f>IF(AND(Sheet2!$K9322=$B$2,Sheet2!$L9322=1),Sheet2!$J9322+Sheet2!$M9322,IF(Sheet2!$K9322=$B$2,Sheet2!$M9322,0))</f>
        <v>0</v>
      </c>
    </row>
    <row r="9323" spans="14:15" x14ac:dyDescent="0.25">
      <c r="N9323" s="38">
        <f>IF(AND(Sheet2!$K9323=$B$1,Sheet2!$L9323=1),Sheet2!$I9323+Sheet2!$M9323,IF(Sheet2!$K9323=$B$1,Sheet2!$M9323,0))</f>
        <v>0</v>
      </c>
      <c r="O9323" s="38">
        <f>IF(AND(Sheet2!$K9323=$B$2,Sheet2!$L9323=1),Sheet2!$J9323+Sheet2!$M9323,IF(Sheet2!$K9323=$B$2,Sheet2!$M9323,0))</f>
        <v>0</v>
      </c>
    </row>
    <row r="9324" spans="14:15" x14ac:dyDescent="0.25">
      <c r="N9324" s="38">
        <f>IF(AND(Sheet2!$K9324=$B$1,Sheet2!$L9324=1),Sheet2!$I9324+Sheet2!$M9324,IF(Sheet2!$K9324=$B$1,Sheet2!$M9324,0))</f>
        <v>0</v>
      </c>
      <c r="O9324" s="38">
        <f>IF(AND(Sheet2!$K9324=$B$2,Sheet2!$L9324=1),Sheet2!$J9324+Sheet2!$M9324,IF(Sheet2!$K9324=$B$2,Sheet2!$M9324,0))</f>
        <v>0</v>
      </c>
    </row>
    <row r="9325" spans="14:15" x14ac:dyDescent="0.25">
      <c r="N9325" s="38">
        <f>IF(AND(Sheet2!$K9325=$B$1,Sheet2!$L9325=1),Sheet2!$I9325+Sheet2!$M9325,IF(Sheet2!$K9325=$B$1,Sheet2!$M9325,0))</f>
        <v>0</v>
      </c>
      <c r="O9325" s="38">
        <f>IF(AND(Sheet2!$K9325=$B$2,Sheet2!$L9325=1),Sheet2!$J9325+Sheet2!$M9325,IF(Sheet2!$K9325=$B$2,Sheet2!$M9325,0))</f>
        <v>0</v>
      </c>
    </row>
    <row r="9326" spans="14:15" x14ac:dyDescent="0.25">
      <c r="N9326" s="38">
        <f>IF(AND(Sheet2!$K9326=$B$1,Sheet2!$L9326=1),Sheet2!$I9326+Sheet2!$M9326,IF(Sheet2!$K9326=$B$1,Sheet2!$M9326,0))</f>
        <v>0</v>
      </c>
      <c r="O9326" s="38">
        <f>IF(AND(Sheet2!$K9326=$B$2,Sheet2!$L9326=1),Sheet2!$J9326+Sheet2!$M9326,IF(Sheet2!$K9326=$B$2,Sheet2!$M9326,0))</f>
        <v>0</v>
      </c>
    </row>
    <row r="9327" spans="14:15" x14ac:dyDescent="0.25">
      <c r="N9327" s="38">
        <f>IF(AND(Sheet2!$K9327=$B$1,Sheet2!$L9327=1),Sheet2!$I9327+Sheet2!$M9327,IF(Sheet2!$K9327=$B$1,Sheet2!$M9327,0))</f>
        <v>0</v>
      </c>
      <c r="O9327" s="38">
        <f>IF(AND(Sheet2!$K9327=$B$2,Sheet2!$L9327=1),Sheet2!$J9327+Sheet2!$M9327,IF(Sheet2!$K9327=$B$2,Sheet2!$M9327,0))</f>
        <v>0</v>
      </c>
    </row>
    <row r="9328" spans="14:15" x14ac:dyDescent="0.25">
      <c r="N9328" s="38">
        <f>IF(AND(Sheet2!$K9328=$B$1,Sheet2!$L9328=1),Sheet2!$I9328+Sheet2!$M9328,IF(Sheet2!$K9328=$B$1,Sheet2!$M9328,0))</f>
        <v>0</v>
      </c>
      <c r="O9328" s="38">
        <f>IF(AND(Sheet2!$K9328=$B$2,Sheet2!$L9328=1),Sheet2!$J9328+Sheet2!$M9328,IF(Sheet2!$K9328=$B$2,Sheet2!$M9328,0))</f>
        <v>0</v>
      </c>
    </row>
    <row r="9329" spans="14:15" x14ac:dyDescent="0.25">
      <c r="N9329" s="38">
        <f>IF(AND(Sheet2!$K9329=$B$1,Sheet2!$L9329=1),Sheet2!$I9329+Sheet2!$M9329,IF(Sheet2!$K9329=$B$1,Sheet2!$M9329,0))</f>
        <v>0</v>
      </c>
      <c r="O9329" s="38">
        <f>IF(AND(Sheet2!$K9329=$B$2,Sheet2!$L9329=1),Sheet2!$J9329+Sheet2!$M9329,IF(Sheet2!$K9329=$B$2,Sheet2!$M9329,0))</f>
        <v>0</v>
      </c>
    </row>
    <row r="9330" spans="14:15" x14ac:dyDescent="0.25">
      <c r="N9330" s="38">
        <f>IF(AND(Sheet2!$K9330=$B$1,Sheet2!$L9330=1),Sheet2!$I9330+Sheet2!$M9330,IF(Sheet2!$K9330=$B$1,Sheet2!$M9330,0))</f>
        <v>0</v>
      </c>
      <c r="O9330" s="38">
        <f>IF(AND(Sheet2!$K9330=$B$2,Sheet2!$L9330=1),Sheet2!$J9330+Sheet2!$M9330,IF(Sheet2!$K9330=$B$2,Sheet2!$M9330,0))</f>
        <v>0</v>
      </c>
    </row>
    <row r="9331" spans="14:15" x14ac:dyDescent="0.25">
      <c r="N9331" s="38">
        <f>IF(AND(Sheet2!$K9331=$B$1,Sheet2!$L9331=1),Sheet2!$I9331+Sheet2!$M9331,IF(Sheet2!$K9331=$B$1,Sheet2!$M9331,0))</f>
        <v>0</v>
      </c>
      <c r="O9331" s="38">
        <f>IF(AND(Sheet2!$K9331=$B$2,Sheet2!$L9331=1),Sheet2!$J9331+Sheet2!$M9331,IF(Sheet2!$K9331=$B$2,Sheet2!$M9331,0))</f>
        <v>0</v>
      </c>
    </row>
    <row r="9332" spans="14:15" x14ac:dyDescent="0.25">
      <c r="N9332" s="38">
        <f>IF(AND(Sheet2!$K9332=$B$1,Sheet2!$L9332=1),Sheet2!$I9332+Sheet2!$M9332,IF(Sheet2!$K9332=$B$1,Sheet2!$M9332,0))</f>
        <v>0</v>
      </c>
      <c r="O9332" s="38">
        <f>IF(AND(Sheet2!$K9332=$B$2,Sheet2!$L9332=1),Sheet2!$J9332+Sheet2!$M9332,IF(Sheet2!$K9332=$B$2,Sheet2!$M9332,0))</f>
        <v>0</v>
      </c>
    </row>
    <row r="9333" spans="14:15" x14ac:dyDescent="0.25">
      <c r="N9333" s="38">
        <f>IF(AND(Sheet2!$K9333=$B$1,Sheet2!$L9333=1),Sheet2!$I9333+Sheet2!$M9333,IF(Sheet2!$K9333=$B$1,Sheet2!$M9333,0))</f>
        <v>0</v>
      </c>
      <c r="O9333" s="38">
        <f>IF(AND(Sheet2!$K9333=$B$2,Sheet2!$L9333=1),Sheet2!$J9333+Sheet2!$M9333,IF(Sheet2!$K9333=$B$2,Sheet2!$M9333,0))</f>
        <v>0</v>
      </c>
    </row>
    <row r="9334" spans="14:15" x14ac:dyDescent="0.25">
      <c r="N9334" s="38">
        <f>IF(AND(Sheet2!$K9334=$B$1,Sheet2!$L9334=1),Sheet2!$I9334+Sheet2!$M9334,IF(Sheet2!$K9334=$B$1,Sheet2!$M9334,0))</f>
        <v>0</v>
      </c>
      <c r="O9334" s="38">
        <f>IF(AND(Sheet2!$K9334=$B$2,Sheet2!$L9334=1),Sheet2!$J9334+Sheet2!$M9334,IF(Sheet2!$K9334=$B$2,Sheet2!$M9334,0))</f>
        <v>0</v>
      </c>
    </row>
    <row r="9335" spans="14:15" x14ac:dyDescent="0.25">
      <c r="N9335" s="38">
        <f>IF(AND(Sheet2!$K9335=$B$1,Sheet2!$L9335=1),Sheet2!$I9335+Sheet2!$M9335,IF(Sheet2!$K9335=$B$1,Sheet2!$M9335,0))</f>
        <v>0</v>
      </c>
      <c r="O9335" s="38">
        <f>IF(AND(Sheet2!$K9335=$B$2,Sheet2!$L9335=1),Sheet2!$J9335+Sheet2!$M9335,IF(Sheet2!$K9335=$B$2,Sheet2!$M9335,0))</f>
        <v>0</v>
      </c>
    </row>
    <row r="9336" spans="14:15" x14ac:dyDescent="0.25">
      <c r="N9336" s="38">
        <f>IF(AND(Sheet2!$K9336=$B$1,Sheet2!$L9336=1),Sheet2!$I9336+Sheet2!$M9336,IF(Sheet2!$K9336=$B$1,Sheet2!$M9336,0))</f>
        <v>0</v>
      </c>
      <c r="O9336" s="38">
        <f>IF(AND(Sheet2!$K9336=$B$2,Sheet2!$L9336=1),Sheet2!$J9336+Sheet2!$M9336,IF(Sheet2!$K9336=$B$2,Sheet2!$M9336,0))</f>
        <v>0</v>
      </c>
    </row>
    <row r="9337" spans="14:15" x14ac:dyDescent="0.25">
      <c r="N9337" s="38">
        <f>IF(AND(Sheet2!$K9337=$B$1,Sheet2!$L9337=1),Sheet2!$I9337+Sheet2!$M9337,IF(Sheet2!$K9337=$B$1,Sheet2!$M9337,0))</f>
        <v>0</v>
      </c>
      <c r="O9337" s="38">
        <f>IF(AND(Sheet2!$K9337=$B$2,Sheet2!$L9337=1),Sheet2!$J9337+Sheet2!$M9337,IF(Sheet2!$K9337=$B$2,Sheet2!$M9337,0))</f>
        <v>0</v>
      </c>
    </row>
    <row r="9338" spans="14:15" x14ac:dyDescent="0.25">
      <c r="N9338" s="38">
        <f>IF(AND(Sheet2!$K9338=$B$1,Sheet2!$L9338=1),Sheet2!$I9338+Sheet2!$M9338,IF(Sheet2!$K9338=$B$1,Sheet2!$M9338,0))</f>
        <v>0</v>
      </c>
      <c r="O9338" s="38">
        <f>IF(AND(Sheet2!$K9338=$B$2,Sheet2!$L9338=1),Sheet2!$J9338+Sheet2!$M9338,IF(Sheet2!$K9338=$B$2,Sheet2!$M9338,0))</f>
        <v>0</v>
      </c>
    </row>
    <row r="9339" spans="14:15" x14ac:dyDescent="0.25">
      <c r="N9339" s="38">
        <f>IF(AND(Sheet2!$K9339=$B$1,Sheet2!$L9339=1),Sheet2!$I9339+Sheet2!$M9339,IF(Sheet2!$K9339=$B$1,Sheet2!$M9339,0))</f>
        <v>0</v>
      </c>
      <c r="O9339" s="38">
        <f>IF(AND(Sheet2!$K9339=$B$2,Sheet2!$L9339=1),Sheet2!$J9339+Sheet2!$M9339,IF(Sheet2!$K9339=$B$2,Sheet2!$M9339,0))</f>
        <v>0</v>
      </c>
    </row>
    <row r="9340" spans="14:15" x14ac:dyDescent="0.25">
      <c r="N9340" s="38">
        <f>IF(AND(Sheet2!$K9340=$B$1,Sheet2!$L9340=1),Sheet2!$I9340+Sheet2!$M9340,IF(Sheet2!$K9340=$B$1,Sheet2!$M9340,0))</f>
        <v>0</v>
      </c>
      <c r="O9340" s="38">
        <f>IF(AND(Sheet2!$K9340=$B$2,Sheet2!$L9340=1),Sheet2!$J9340+Sheet2!$M9340,IF(Sheet2!$K9340=$B$2,Sheet2!$M9340,0))</f>
        <v>0</v>
      </c>
    </row>
    <row r="9341" spans="14:15" x14ac:dyDescent="0.25">
      <c r="N9341" s="38">
        <f>IF(AND(Sheet2!$K9341=$B$1,Sheet2!$L9341=1),Sheet2!$I9341+Sheet2!$M9341,IF(Sheet2!$K9341=$B$1,Sheet2!$M9341,0))</f>
        <v>0</v>
      </c>
      <c r="O9341" s="38">
        <f>IF(AND(Sheet2!$K9341=$B$2,Sheet2!$L9341=1),Sheet2!$J9341+Sheet2!$M9341,IF(Sheet2!$K9341=$B$2,Sheet2!$M9341,0))</f>
        <v>0</v>
      </c>
    </row>
    <row r="9342" spans="14:15" x14ac:dyDescent="0.25">
      <c r="N9342" s="38">
        <f>IF(AND(Sheet2!$K9342=$B$1,Sheet2!$L9342=1),Sheet2!$I9342+Sheet2!$M9342,IF(Sheet2!$K9342=$B$1,Sheet2!$M9342,0))</f>
        <v>0</v>
      </c>
      <c r="O9342" s="38">
        <f>IF(AND(Sheet2!$K9342=$B$2,Sheet2!$L9342=1),Sheet2!$J9342+Sheet2!$M9342,IF(Sheet2!$K9342=$B$2,Sheet2!$M9342,0))</f>
        <v>0</v>
      </c>
    </row>
    <row r="9343" spans="14:15" x14ac:dyDescent="0.25">
      <c r="N9343" s="38">
        <f>IF(AND(Sheet2!$K9343=$B$1,Sheet2!$L9343=1),Sheet2!$I9343+Sheet2!$M9343,IF(Sheet2!$K9343=$B$1,Sheet2!$M9343,0))</f>
        <v>0</v>
      </c>
      <c r="O9343" s="38">
        <f>IF(AND(Sheet2!$K9343=$B$2,Sheet2!$L9343=1),Sheet2!$J9343+Sheet2!$M9343,IF(Sheet2!$K9343=$B$2,Sheet2!$M9343,0))</f>
        <v>0</v>
      </c>
    </row>
    <row r="9344" spans="14:15" x14ac:dyDescent="0.25">
      <c r="N9344" s="38">
        <f>IF(AND(Sheet2!$K9344=$B$1,Sheet2!$L9344=1),Sheet2!$I9344+Sheet2!$M9344,IF(Sheet2!$K9344=$B$1,Sheet2!$M9344,0))</f>
        <v>0</v>
      </c>
      <c r="O9344" s="38">
        <f>IF(AND(Sheet2!$K9344=$B$2,Sheet2!$L9344=1),Sheet2!$J9344+Sheet2!$M9344,IF(Sheet2!$K9344=$B$2,Sheet2!$M9344,0))</f>
        <v>0</v>
      </c>
    </row>
    <row r="9345" spans="14:15" x14ac:dyDescent="0.25">
      <c r="N9345" s="38">
        <f>IF(AND(Sheet2!$K9345=$B$1,Sheet2!$L9345=1),Sheet2!$I9345+Sheet2!$M9345,IF(Sheet2!$K9345=$B$1,Sheet2!$M9345,0))</f>
        <v>0</v>
      </c>
      <c r="O9345" s="38">
        <f>IF(AND(Sheet2!$K9345=$B$2,Sheet2!$L9345=1),Sheet2!$J9345+Sheet2!$M9345,IF(Sheet2!$K9345=$B$2,Sheet2!$M9345,0))</f>
        <v>0</v>
      </c>
    </row>
    <row r="9346" spans="14:15" x14ac:dyDescent="0.25">
      <c r="N9346" s="38">
        <f>IF(AND(Sheet2!$K9346=$B$1,Sheet2!$L9346=1),Sheet2!$I9346+Sheet2!$M9346,IF(Sheet2!$K9346=$B$1,Sheet2!$M9346,0))</f>
        <v>0</v>
      </c>
      <c r="O9346" s="38">
        <f>IF(AND(Sheet2!$K9346=$B$2,Sheet2!$L9346=1),Sheet2!$J9346+Sheet2!$M9346,IF(Sheet2!$K9346=$B$2,Sheet2!$M9346,0))</f>
        <v>0</v>
      </c>
    </row>
    <row r="9347" spans="14:15" x14ac:dyDescent="0.25">
      <c r="N9347" s="38">
        <f>IF(AND(Sheet2!$K9347=$B$1,Sheet2!$L9347=1),Sheet2!$I9347+Sheet2!$M9347,IF(Sheet2!$K9347=$B$1,Sheet2!$M9347,0))</f>
        <v>0</v>
      </c>
      <c r="O9347" s="38">
        <f>IF(AND(Sheet2!$K9347=$B$2,Sheet2!$L9347=1),Sheet2!$J9347+Sheet2!$M9347,IF(Sheet2!$K9347=$B$2,Sheet2!$M9347,0))</f>
        <v>0</v>
      </c>
    </row>
    <row r="9348" spans="14:15" x14ac:dyDescent="0.25">
      <c r="N9348" s="38">
        <f>IF(AND(Sheet2!$K9348=$B$1,Sheet2!$L9348=1),Sheet2!$I9348+Sheet2!$M9348,IF(Sheet2!$K9348=$B$1,Sheet2!$M9348,0))</f>
        <v>0</v>
      </c>
      <c r="O9348" s="38">
        <f>IF(AND(Sheet2!$K9348=$B$2,Sheet2!$L9348=1),Sheet2!$J9348+Sheet2!$M9348,IF(Sheet2!$K9348=$B$2,Sheet2!$M9348,0))</f>
        <v>0</v>
      </c>
    </row>
    <row r="9349" spans="14:15" x14ac:dyDescent="0.25">
      <c r="N9349" s="38">
        <f>IF(AND(Sheet2!$K9349=$B$1,Sheet2!$L9349=1),Sheet2!$I9349+Sheet2!$M9349,IF(Sheet2!$K9349=$B$1,Sheet2!$M9349,0))</f>
        <v>0</v>
      </c>
      <c r="O9349" s="38">
        <f>IF(AND(Sheet2!$K9349=$B$2,Sheet2!$L9349=1),Sheet2!$J9349+Sheet2!$M9349,IF(Sheet2!$K9349=$B$2,Sheet2!$M9349,0))</f>
        <v>0</v>
      </c>
    </row>
    <row r="9350" spans="14:15" x14ac:dyDescent="0.25">
      <c r="N9350" s="38">
        <f>IF(AND(Sheet2!$K9350=$B$1,Sheet2!$L9350=1),Sheet2!$I9350+Sheet2!$M9350,IF(Sheet2!$K9350=$B$1,Sheet2!$M9350,0))</f>
        <v>0</v>
      </c>
      <c r="O9350" s="38">
        <f>IF(AND(Sheet2!$K9350=$B$2,Sheet2!$L9350=1),Sheet2!$J9350+Sheet2!$M9350,IF(Sheet2!$K9350=$B$2,Sheet2!$M9350,0))</f>
        <v>0</v>
      </c>
    </row>
    <row r="9351" spans="14:15" x14ac:dyDescent="0.25">
      <c r="N9351" s="38">
        <f>IF(AND(Sheet2!$K9351=$B$1,Sheet2!$L9351=1),Sheet2!$I9351+Sheet2!$M9351,IF(Sheet2!$K9351=$B$1,Sheet2!$M9351,0))</f>
        <v>0</v>
      </c>
      <c r="O9351" s="38">
        <f>IF(AND(Sheet2!$K9351=$B$2,Sheet2!$L9351=1),Sheet2!$J9351+Sheet2!$M9351,IF(Sheet2!$K9351=$B$2,Sheet2!$M9351,0))</f>
        <v>0</v>
      </c>
    </row>
    <row r="9352" spans="14:15" x14ac:dyDescent="0.25">
      <c r="N9352" s="38">
        <f>IF(AND(Sheet2!$K9352=$B$1,Sheet2!$L9352=1),Sheet2!$I9352+Sheet2!$M9352,IF(Sheet2!$K9352=$B$1,Sheet2!$M9352,0))</f>
        <v>0</v>
      </c>
      <c r="O9352" s="38">
        <f>IF(AND(Sheet2!$K9352=$B$2,Sheet2!$L9352=1),Sheet2!$J9352+Sheet2!$M9352,IF(Sheet2!$K9352=$B$2,Sheet2!$M9352,0))</f>
        <v>0</v>
      </c>
    </row>
    <row r="9353" spans="14:15" x14ac:dyDescent="0.25">
      <c r="N9353" s="38">
        <f>IF(AND(Sheet2!$K9353=$B$1,Sheet2!$L9353=1),Sheet2!$I9353+Sheet2!$M9353,IF(Sheet2!$K9353=$B$1,Sheet2!$M9353,0))</f>
        <v>0</v>
      </c>
      <c r="O9353" s="38">
        <f>IF(AND(Sheet2!$K9353=$B$2,Sheet2!$L9353=1),Sheet2!$J9353+Sheet2!$M9353,IF(Sheet2!$K9353=$B$2,Sheet2!$M9353,0))</f>
        <v>0</v>
      </c>
    </row>
    <row r="9354" spans="14:15" x14ac:dyDescent="0.25">
      <c r="N9354" s="38">
        <f>IF(AND(Sheet2!$K9354=$B$1,Sheet2!$L9354=1),Sheet2!$I9354+Sheet2!$M9354,IF(Sheet2!$K9354=$B$1,Sheet2!$M9354,0))</f>
        <v>0</v>
      </c>
      <c r="O9354" s="38">
        <f>IF(AND(Sheet2!$K9354=$B$2,Sheet2!$L9354=1),Sheet2!$J9354+Sheet2!$M9354,IF(Sheet2!$K9354=$B$2,Sheet2!$M9354,0))</f>
        <v>0</v>
      </c>
    </row>
    <row r="9355" spans="14:15" x14ac:dyDescent="0.25">
      <c r="N9355" s="38">
        <f>IF(AND(Sheet2!$K9355=$B$1,Sheet2!$L9355=1),Sheet2!$I9355+Sheet2!$M9355,IF(Sheet2!$K9355=$B$1,Sheet2!$M9355,0))</f>
        <v>0</v>
      </c>
      <c r="O9355" s="38">
        <f>IF(AND(Sheet2!$K9355=$B$2,Sheet2!$L9355=1),Sheet2!$J9355+Sheet2!$M9355,IF(Sheet2!$K9355=$B$2,Sheet2!$M9355,0))</f>
        <v>0</v>
      </c>
    </row>
    <row r="9356" spans="14:15" x14ac:dyDescent="0.25">
      <c r="N9356" s="38">
        <f>IF(AND(Sheet2!$K9356=$B$1,Sheet2!$L9356=1),Sheet2!$I9356+Sheet2!$M9356,IF(Sheet2!$K9356=$B$1,Sheet2!$M9356,0))</f>
        <v>0</v>
      </c>
      <c r="O9356" s="38">
        <f>IF(AND(Sheet2!$K9356=$B$2,Sheet2!$L9356=1),Sheet2!$J9356+Sheet2!$M9356,IF(Sheet2!$K9356=$B$2,Sheet2!$M9356,0))</f>
        <v>0</v>
      </c>
    </row>
    <row r="9357" spans="14:15" x14ac:dyDescent="0.25">
      <c r="N9357" s="38">
        <f>IF(AND(Sheet2!$K9357=$B$1,Sheet2!$L9357=1),Sheet2!$I9357+Sheet2!$M9357,IF(Sheet2!$K9357=$B$1,Sheet2!$M9357,0))</f>
        <v>0</v>
      </c>
      <c r="O9357" s="38">
        <f>IF(AND(Sheet2!$K9357=$B$2,Sheet2!$L9357=1),Sheet2!$J9357+Sheet2!$M9357,IF(Sheet2!$K9357=$B$2,Sheet2!$M9357,0))</f>
        <v>0</v>
      </c>
    </row>
    <row r="9358" spans="14:15" x14ac:dyDescent="0.25">
      <c r="N9358" s="38">
        <f>IF(AND(Sheet2!$K9358=$B$1,Sheet2!$L9358=1),Sheet2!$I9358+Sheet2!$M9358,IF(Sheet2!$K9358=$B$1,Sheet2!$M9358,0))</f>
        <v>0</v>
      </c>
      <c r="O9358" s="38">
        <f>IF(AND(Sheet2!$K9358=$B$2,Sheet2!$L9358=1),Sheet2!$J9358+Sheet2!$M9358,IF(Sheet2!$K9358=$B$2,Sheet2!$M9358,0))</f>
        <v>0</v>
      </c>
    </row>
    <row r="9359" spans="14:15" x14ac:dyDescent="0.25">
      <c r="N9359" s="38">
        <f>IF(AND(Sheet2!$K9359=$B$1,Sheet2!$L9359=1),Sheet2!$I9359+Sheet2!$M9359,IF(Sheet2!$K9359=$B$1,Sheet2!$M9359,0))</f>
        <v>0</v>
      </c>
      <c r="O9359" s="38">
        <f>IF(AND(Sheet2!$K9359=$B$2,Sheet2!$L9359=1),Sheet2!$J9359+Sheet2!$M9359,IF(Sheet2!$K9359=$B$2,Sheet2!$M9359,0))</f>
        <v>0</v>
      </c>
    </row>
    <row r="9360" spans="14:15" x14ac:dyDescent="0.25">
      <c r="N9360" s="38">
        <f>IF(AND(Sheet2!$K9360=$B$1,Sheet2!$L9360=1),Sheet2!$I9360+Sheet2!$M9360,IF(Sheet2!$K9360=$B$1,Sheet2!$M9360,0))</f>
        <v>0</v>
      </c>
      <c r="O9360" s="38">
        <f>IF(AND(Sheet2!$K9360=$B$2,Sheet2!$L9360=1),Sheet2!$J9360+Sheet2!$M9360,IF(Sheet2!$K9360=$B$2,Sheet2!$M9360,0))</f>
        <v>0</v>
      </c>
    </row>
    <row r="9361" spans="14:15" x14ac:dyDescent="0.25">
      <c r="N9361" s="38">
        <f>IF(AND(Sheet2!$K9361=$B$1,Sheet2!$L9361=1),Sheet2!$I9361+Sheet2!$M9361,IF(Sheet2!$K9361=$B$1,Sheet2!$M9361,0))</f>
        <v>0</v>
      </c>
      <c r="O9361" s="38">
        <f>IF(AND(Sheet2!$K9361=$B$2,Sheet2!$L9361=1),Sheet2!$J9361+Sheet2!$M9361,IF(Sheet2!$K9361=$B$2,Sheet2!$M9361,0))</f>
        <v>0</v>
      </c>
    </row>
    <row r="9362" spans="14:15" x14ac:dyDescent="0.25">
      <c r="N9362" s="38">
        <f>IF(AND(Sheet2!$K9362=$B$1,Sheet2!$L9362=1),Sheet2!$I9362+Sheet2!$M9362,IF(Sheet2!$K9362=$B$1,Sheet2!$M9362,0))</f>
        <v>0</v>
      </c>
      <c r="O9362" s="38">
        <f>IF(AND(Sheet2!$K9362=$B$2,Sheet2!$L9362=1),Sheet2!$J9362+Sheet2!$M9362,IF(Sheet2!$K9362=$B$2,Sheet2!$M9362,0))</f>
        <v>0</v>
      </c>
    </row>
    <row r="9363" spans="14:15" x14ac:dyDescent="0.25">
      <c r="N9363" s="38">
        <f>IF(AND(Sheet2!$K9363=$B$1,Sheet2!$L9363=1),Sheet2!$I9363+Sheet2!$M9363,IF(Sheet2!$K9363=$B$1,Sheet2!$M9363,0))</f>
        <v>0</v>
      </c>
      <c r="O9363" s="38">
        <f>IF(AND(Sheet2!$K9363=$B$2,Sheet2!$L9363=1),Sheet2!$J9363+Sheet2!$M9363,IF(Sheet2!$K9363=$B$2,Sheet2!$M9363,0))</f>
        <v>0</v>
      </c>
    </row>
    <row r="9364" spans="14:15" x14ac:dyDescent="0.25">
      <c r="N9364" s="38">
        <f>IF(AND(Sheet2!$K9364=$B$1,Sheet2!$L9364=1),Sheet2!$I9364+Sheet2!$M9364,IF(Sheet2!$K9364=$B$1,Sheet2!$M9364,0))</f>
        <v>0</v>
      </c>
      <c r="O9364" s="38">
        <f>IF(AND(Sheet2!$K9364=$B$2,Sheet2!$L9364=1),Sheet2!$J9364+Sheet2!$M9364,IF(Sheet2!$K9364=$B$2,Sheet2!$M9364,0))</f>
        <v>0</v>
      </c>
    </row>
    <row r="9365" spans="14:15" x14ac:dyDescent="0.25">
      <c r="N9365" s="38">
        <f>IF(AND(Sheet2!$K9365=$B$1,Sheet2!$L9365=1),Sheet2!$I9365+Sheet2!$M9365,IF(Sheet2!$K9365=$B$1,Sheet2!$M9365,0))</f>
        <v>0</v>
      </c>
      <c r="O9365" s="38">
        <f>IF(AND(Sheet2!$K9365=$B$2,Sheet2!$L9365=1),Sheet2!$J9365+Sheet2!$M9365,IF(Sheet2!$K9365=$B$2,Sheet2!$M9365,0))</f>
        <v>0</v>
      </c>
    </row>
    <row r="9366" spans="14:15" x14ac:dyDescent="0.25">
      <c r="N9366" s="38">
        <f>IF(AND(Sheet2!$K9366=$B$1,Sheet2!$L9366=1),Sheet2!$I9366+Sheet2!$M9366,IF(Sheet2!$K9366=$B$1,Sheet2!$M9366,0))</f>
        <v>0</v>
      </c>
      <c r="O9366" s="38">
        <f>IF(AND(Sheet2!$K9366=$B$2,Sheet2!$L9366=1),Sheet2!$J9366+Sheet2!$M9366,IF(Sheet2!$K9366=$B$2,Sheet2!$M9366,0))</f>
        <v>0</v>
      </c>
    </row>
    <row r="9367" spans="14:15" x14ac:dyDescent="0.25">
      <c r="N9367" s="38">
        <f>IF(AND(Sheet2!$K9367=$B$1,Sheet2!$L9367=1),Sheet2!$I9367+Sheet2!$M9367,IF(Sheet2!$K9367=$B$1,Sheet2!$M9367,0))</f>
        <v>0</v>
      </c>
      <c r="O9367" s="38">
        <f>IF(AND(Sheet2!$K9367=$B$2,Sheet2!$L9367=1),Sheet2!$J9367+Sheet2!$M9367,IF(Sheet2!$K9367=$B$2,Sheet2!$M9367,0))</f>
        <v>0</v>
      </c>
    </row>
    <row r="9368" spans="14:15" x14ac:dyDescent="0.25">
      <c r="N9368" s="38">
        <f>IF(AND(Sheet2!$K9368=$B$1,Sheet2!$L9368=1),Sheet2!$I9368+Sheet2!$M9368,IF(Sheet2!$K9368=$B$1,Sheet2!$M9368,0))</f>
        <v>0</v>
      </c>
      <c r="O9368" s="38">
        <f>IF(AND(Sheet2!$K9368=$B$2,Sheet2!$L9368=1),Sheet2!$J9368+Sheet2!$M9368,IF(Sheet2!$K9368=$B$2,Sheet2!$M9368,0))</f>
        <v>0</v>
      </c>
    </row>
    <row r="9369" spans="14:15" x14ac:dyDescent="0.25">
      <c r="N9369" s="38">
        <f>IF(AND(Sheet2!$K9369=$B$1,Sheet2!$L9369=1),Sheet2!$I9369+Sheet2!$M9369,IF(Sheet2!$K9369=$B$1,Sheet2!$M9369,0))</f>
        <v>0</v>
      </c>
      <c r="O9369" s="38">
        <f>IF(AND(Sheet2!$K9369=$B$2,Sheet2!$L9369=1),Sheet2!$J9369+Sheet2!$M9369,IF(Sheet2!$K9369=$B$2,Sheet2!$M9369,0))</f>
        <v>0</v>
      </c>
    </row>
    <row r="9370" spans="14:15" x14ac:dyDescent="0.25">
      <c r="N9370" s="38">
        <f>IF(AND(Sheet2!$K9370=$B$1,Sheet2!$L9370=1),Sheet2!$I9370+Sheet2!$M9370,IF(Sheet2!$K9370=$B$1,Sheet2!$M9370,0))</f>
        <v>0</v>
      </c>
      <c r="O9370" s="38">
        <f>IF(AND(Sheet2!$K9370=$B$2,Sheet2!$L9370=1),Sheet2!$J9370+Sheet2!$M9370,IF(Sheet2!$K9370=$B$2,Sheet2!$M9370,0))</f>
        <v>0</v>
      </c>
    </row>
    <row r="9371" spans="14:15" x14ac:dyDescent="0.25">
      <c r="N9371" s="38">
        <f>IF(AND(Sheet2!$K9371=$B$1,Sheet2!$L9371=1),Sheet2!$I9371+Sheet2!$M9371,IF(Sheet2!$K9371=$B$1,Sheet2!$M9371,0))</f>
        <v>0</v>
      </c>
      <c r="O9371" s="38">
        <f>IF(AND(Sheet2!$K9371=$B$2,Sheet2!$L9371=1),Sheet2!$J9371+Sheet2!$M9371,IF(Sheet2!$K9371=$B$2,Sheet2!$M9371,0))</f>
        <v>0</v>
      </c>
    </row>
    <row r="9372" spans="14:15" x14ac:dyDescent="0.25">
      <c r="N9372" s="38">
        <f>IF(AND(Sheet2!$K9372=$B$1,Sheet2!$L9372=1),Sheet2!$I9372+Sheet2!$M9372,IF(Sheet2!$K9372=$B$1,Sheet2!$M9372,0))</f>
        <v>0</v>
      </c>
      <c r="O9372" s="38">
        <f>IF(AND(Sheet2!$K9372=$B$2,Sheet2!$L9372=1),Sheet2!$J9372+Sheet2!$M9372,IF(Sheet2!$K9372=$B$2,Sheet2!$M9372,0))</f>
        <v>0</v>
      </c>
    </row>
    <row r="9373" spans="14:15" x14ac:dyDescent="0.25">
      <c r="N9373" s="38">
        <f>IF(AND(Sheet2!$K9373=$B$1,Sheet2!$L9373=1),Sheet2!$I9373+Sheet2!$M9373,IF(Sheet2!$K9373=$B$1,Sheet2!$M9373,0))</f>
        <v>0</v>
      </c>
      <c r="O9373" s="38">
        <f>IF(AND(Sheet2!$K9373=$B$2,Sheet2!$L9373=1),Sheet2!$J9373+Sheet2!$M9373,IF(Sheet2!$K9373=$B$2,Sheet2!$M9373,0))</f>
        <v>0</v>
      </c>
    </row>
    <row r="9374" spans="14:15" x14ac:dyDescent="0.25">
      <c r="N9374" s="38">
        <f>IF(AND(Sheet2!$K9374=$B$1,Sheet2!$L9374=1),Sheet2!$I9374+Sheet2!$M9374,IF(Sheet2!$K9374=$B$1,Sheet2!$M9374,0))</f>
        <v>0</v>
      </c>
      <c r="O9374" s="38">
        <f>IF(AND(Sheet2!$K9374=$B$2,Sheet2!$L9374=1),Sheet2!$J9374+Sheet2!$M9374,IF(Sheet2!$K9374=$B$2,Sheet2!$M9374,0))</f>
        <v>0</v>
      </c>
    </row>
    <row r="9375" spans="14:15" x14ac:dyDescent="0.25">
      <c r="N9375" s="38">
        <f>IF(AND(Sheet2!$K9375=$B$1,Sheet2!$L9375=1),Sheet2!$I9375+Sheet2!$M9375,IF(Sheet2!$K9375=$B$1,Sheet2!$M9375,0))</f>
        <v>0</v>
      </c>
      <c r="O9375" s="38">
        <f>IF(AND(Sheet2!$K9375=$B$2,Sheet2!$L9375=1),Sheet2!$J9375+Sheet2!$M9375,IF(Sheet2!$K9375=$B$2,Sheet2!$M9375,0))</f>
        <v>0</v>
      </c>
    </row>
    <row r="9376" spans="14:15" x14ac:dyDescent="0.25">
      <c r="N9376" s="38">
        <f>IF(AND(Sheet2!$K9376=$B$1,Sheet2!$L9376=1),Sheet2!$I9376+Sheet2!$M9376,IF(Sheet2!$K9376=$B$1,Sheet2!$M9376,0))</f>
        <v>0</v>
      </c>
      <c r="O9376" s="38">
        <f>IF(AND(Sheet2!$K9376=$B$2,Sheet2!$L9376=1),Sheet2!$J9376+Sheet2!$M9376,IF(Sheet2!$K9376=$B$2,Sheet2!$M9376,0))</f>
        <v>0</v>
      </c>
    </row>
    <row r="9377" spans="14:15" x14ac:dyDescent="0.25">
      <c r="N9377" s="38">
        <f>IF(AND(Sheet2!$K9377=$B$1,Sheet2!$L9377=1),Sheet2!$I9377+Sheet2!$M9377,IF(Sheet2!$K9377=$B$1,Sheet2!$M9377,0))</f>
        <v>0</v>
      </c>
      <c r="O9377" s="38">
        <f>IF(AND(Sheet2!$K9377=$B$2,Sheet2!$L9377=1),Sheet2!$J9377+Sheet2!$M9377,IF(Sheet2!$K9377=$B$2,Sheet2!$M9377,0))</f>
        <v>0</v>
      </c>
    </row>
    <row r="9378" spans="14:15" x14ac:dyDescent="0.25">
      <c r="N9378" s="38">
        <f>IF(AND(Sheet2!$K9378=$B$1,Sheet2!$L9378=1),Sheet2!$I9378+Sheet2!$M9378,IF(Sheet2!$K9378=$B$1,Sheet2!$M9378,0))</f>
        <v>0</v>
      </c>
      <c r="O9378" s="38">
        <f>IF(AND(Sheet2!$K9378=$B$2,Sheet2!$L9378=1),Sheet2!$J9378+Sheet2!$M9378,IF(Sheet2!$K9378=$B$2,Sheet2!$M9378,0))</f>
        <v>0</v>
      </c>
    </row>
    <row r="9379" spans="14:15" x14ac:dyDescent="0.25">
      <c r="N9379" s="38">
        <f>IF(AND(Sheet2!$K9379=$B$1,Sheet2!$L9379=1),Sheet2!$I9379+Sheet2!$M9379,IF(Sheet2!$K9379=$B$1,Sheet2!$M9379,0))</f>
        <v>0</v>
      </c>
      <c r="O9379" s="38">
        <f>IF(AND(Sheet2!$K9379=$B$2,Sheet2!$L9379=1),Sheet2!$J9379+Sheet2!$M9379,IF(Sheet2!$K9379=$B$2,Sheet2!$M9379,0))</f>
        <v>0</v>
      </c>
    </row>
    <row r="9380" spans="14:15" x14ac:dyDescent="0.25">
      <c r="N9380" s="38">
        <f>IF(AND(Sheet2!$K9380=$B$1,Sheet2!$L9380=1),Sheet2!$I9380+Sheet2!$M9380,IF(Sheet2!$K9380=$B$1,Sheet2!$M9380,0))</f>
        <v>0</v>
      </c>
      <c r="O9380" s="38">
        <f>IF(AND(Sheet2!$K9380=$B$2,Sheet2!$L9380=1),Sheet2!$J9380+Sheet2!$M9380,IF(Sheet2!$K9380=$B$2,Sheet2!$M9380,0))</f>
        <v>0</v>
      </c>
    </row>
    <row r="9381" spans="14:15" x14ac:dyDescent="0.25">
      <c r="N9381" s="38">
        <f>IF(AND(Sheet2!$K9381=$B$1,Sheet2!$L9381=1),Sheet2!$I9381+Sheet2!$M9381,IF(Sheet2!$K9381=$B$1,Sheet2!$M9381,0))</f>
        <v>0</v>
      </c>
      <c r="O9381" s="38">
        <f>IF(AND(Sheet2!$K9381=$B$2,Sheet2!$L9381=1),Sheet2!$J9381+Sheet2!$M9381,IF(Sheet2!$K9381=$B$2,Sheet2!$M9381,0))</f>
        <v>0</v>
      </c>
    </row>
    <row r="9382" spans="14:15" x14ac:dyDescent="0.25">
      <c r="N9382" s="38">
        <f>IF(AND(Sheet2!$K9382=$B$1,Sheet2!$L9382=1),Sheet2!$I9382+Sheet2!$M9382,IF(Sheet2!$K9382=$B$1,Sheet2!$M9382,0))</f>
        <v>0</v>
      </c>
      <c r="O9382" s="38">
        <f>IF(AND(Sheet2!$K9382=$B$2,Sheet2!$L9382=1),Sheet2!$J9382+Sheet2!$M9382,IF(Sheet2!$K9382=$B$2,Sheet2!$M9382,0))</f>
        <v>0</v>
      </c>
    </row>
    <row r="9383" spans="14:15" x14ac:dyDescent="0.25">
      <c r="N9383" s="38">
        <f>IF(AND(Sheet2!$K9383=$B$1,Sheet2!$L9383=1),Sheet2!$I9383+Sheet2!$M9383,IF(Sheet2!$K9383=$B$1,Sheet2!$M9383,0))</f>
        <v>0</v>
      </c>
      <c r="O9383" s="38">
        <f>IF(AND(Sheet2!$K9383=$B$2,Sheet2!$L9383=1),Sheet2!$J9383+Sheet2!$M9383,IF(Sheet2!$K9383=$B$2,Sheet2!$M9383,0))</f>
        <v>0</v>
      </c>
    </row>
    <row r="9384" spans="14:15" x14ac:dyDescent="0.25">
      <c r="N9384" s="38">
        <f>IF(AND(Sheet2!$K9384=$B$1,Sheet2!$L9384=1),Sheet2!$I9384+Sheet2!$M9384,IF(Sheet2!$K9384=$B$1,Sheet2!$M9384,0))</f>
        <v>0</v>
      </c>
      <c r="O9384" s="38">
        <f>IF(AND(Sheet2!$K9384=$B$2,Sheet2!$L9384=1),Sheet2!$J9384+Sheet2!$M9384,IF(Sheet2!$K9384=$B$2,Sheet2!$M9384,0))</f>
        <v>0</v>
      </c>
    </row>
    <row r="9385" spans="14:15" x14ac:dyDescent="0.25">
      <c r="N9385" s="38">
        <f>IF(AND(Sheet2!$K9385=$B$1,Sheet2!$L9385=1),Sheet2!$I9385+Sheet2!$M9385,IF(Sheet2!$K9385=$B$1,Sheet2!$M9385,0))</f>
        <v>0</v>
      </c>
      <c r="O9385" s="38">
        <f>IF(AND(Sheet2!$K9385=$B$2,Sheet2!$L9385=1),Sheet2!$J9385+Sheet2!$M9385,IF(Sheet2!$K9385=$B$2,Sheet2!$M9385,0))</f>
        <v>0</v>
      </c>
    </row>
    <row r="9386" spans="14:15" x14ac:dyDescent="0.25">
      <c r="N9386" s="38">
        <f>IF(AND(Sheet2!$K9386=$B$1,Sheet2!$L9386=1),Sheet2!$I9386+Sheet2!$M9386,IF(Sheet2!$K9386=$B$1,Sheet2!$M9386,0))</f>
        <v>0</v>
      </c>
      <c r="O9386" s="38">
        <f>IF(AND(Sheet2!$K9386=$B$2,Sheet2!$L9386=1),Sheet2!$J9386+Sheet2!$M9386,IF(Sheet2!$K9386=$B$2,Sheet2!$M9386,0))</f>
        <v>0</v>
      </c>
    </row>
    <row r="9387" spans="14:15" x14ac:dyDescent="0.25">
      <c r="N9387" s="38">
        <f>IF(AND(Sheet2!$K9387=$B$1,Sheet2!$L9387=1),Sheet2!$I9387+Sheet2!$M9387,IF(Sheet2!$K9387=$B$1,Sheet2!$M9387,0))</f>
        <v>0</v>
      </c>
      <c r="O9387" s="38">
        <f>IF(AND(Sheet2!$K9387=$B$2,Sheet2!$L9387=1),Sheet2!$J9387+Sheet2!$M9387,IF(Sheet2!$K9387=$B$2,Sheet2!$M9387,0))</f>
        <v>0</v>
      </c>
    </row>
    <row r="9388" spans="14:15" x14ac:dyDescent="0.25">
      <c r="N9388" s="38">
        <f>IF(AND(Sheet2!$K9388=$B$1,Sheet2!$L9388=1),Sheet2!$I9388+Sheet2!$M9388,IF(Sheet2!$K9388=$B$1,Sheet2!$M9388,0))</f>
        <v>0</v>
      </c>
      <c r="O9388" s="38">
        <f>IF(AND(Sheet2!$K9388=$B$2,Sheet2!$L9388=1),Sheet2!$J9388+Sheet2!$M9388,IF(Sheet2!$K9388=$B$2,Sheet2!$M9388,0))</f>
        <v>0</v>
      </c>
    </row>
    <row r="9389" spans="14:15" x14ac:dyDescent="0.25">
      <c r="N9389" s="38">
        <f>IF(AND(Sheet2!$K9389=$B$1,Sheet2!$L9389=1),Sheet2!$I9389+Sheet2!$M9389,IF(Sheet2!$K9389=$B$1,Sheet2!$M9389,0))</f>
        <v>0</v>
      </c>
      <c r="O9389" s="38">
        <f>IF(AND(Sheet2!$K9389=$B$2,Sheet2!$L9389=1),Sheet2!$J9389+Sheet2!$M9389,IF(Sheet2!$K9389=$B$2,Sheet2!$M9389,0))</f>
        <v>0</v>
      </c>
    </row>
    <row r="9390" spans="14:15" x14ac:dyDescent="0.25">
      <c r="N9390" s="38">
        <f>IF(AND(Sheet2!$K9390=$B$1,Sheet2!$L9390=1),Sheet2!$I9390+Sheet2!$M9390,IF(Sheet2!$K9390=$B$1,Sheet2!$M9390,0))</f>
        <v>0</v>
      </c>
      <c r="O9390" s="38">
        <f>IF(AND(Sheet2!$K9390=$B$2,Sheet2!$L9390=1),Sheet2!$J9390+Sheet2!$M9390,IF(Sheet2!$K9390=$B$2,Sheet2!$M9390,0))</f>
        <v>0</v>
      </c>
    </row>
    <row r="9391" spans="14:15" x14ac:dyDescent="0.25">
      <c r="N9391" s="38">
        <f>IF(AND(Sheet2!$K9391=$B$1,Sheet2!$L9391=1),Sheet2!$I9391+Sheet2!$M9391,IF(Sheet2!$K9391=$B$1,Sheet2!$M9391,0))</f>
        <v>0</v>
      </c>
      <c r="O9391" s="38">
        <f>IF(AND(Sheet2!$K9391=$B$2,Sheet2!$L9391=1),Sheet2!$J9391+Sheet2!$M9391,IF(Sheet2!$K9391=$B$2,Sheet2!$M9391,0))</f>
        <v>0</v>
      </c>
    </row>
    <row r="9392" spans="14:15" x14ac:dyDescent="0.25">
      <c r="N9392" s="38">
        <f>IF(AND(Sheet2!$K9392=$B$1,Sheet2!$L9392=1),Sheet2!$I9392+Sheet2!$M9392,IF(Sheet2!$K9392=$B$1,Sheet2!$M9392,0))</f>
        <v>0</v>
      </c>
      <c r="O9392" s="38">
        <f>IF(AND(Sheet2!$K9392=$B$2,Sheet2!$L9392=1),Sheet2!$J9392+Sheet2!$M9392,IF(Sheet2!$K9392=$B$2,Sheet2!$M9392,0))</f>
        <v>0</v>
      </c>
    </row>
    <row r="9393" spans="14:15" x14ac:dyDescent="0.25">
      <c r="N9393" s="38">
        <f>IF(AND(Sheet2!$K9393=$B$1,Sheet2!$L9393=1),Sheet2!$I9393+Sheet2!$M9393,IF(Sheet2!$K9393=$B$1,Sheet2!$M9393,0))</f>
        <v>0</v>
      </c>
      <c r="O9393" s="38">
        <f>IF(AND(Sheet2!$K9393=$B$2,Sheet2!$L9393=1),Sheet2!$J9393+Sheet2!$M9393,IF(Sheet2!$K9393=$B$2,Sheet2!$M9393,0))</f>
        <v>0</v>
      </c>
    </row>
    <row r="9394" spans="14:15" x14ac:dyDescent="0.25">
      <c r="N9394" s="38">
        <f>IF(AND(Sheet2!$K9394=$B$1,Sheet2!$L9394=1),Sheet2!$I9394+Sheet2!$M9394,IF(Sheet2!$K9394=$B$1,Sheet2!$M9394,0))</f>
        <v>0</v>
      </c>
      <c r="O9394" s="38">
        <f>IF(AND(Sheet2!$K9394=$B$2,Sheet2!$L9394=1),Sheet2!$J9394+Sheet2!$M9394,IF(Sheet2!$K9394=$B$2,Sheet2!$M9394,0))</f>
        <v>0</v>
      </c>
    </row>
    <row r="9395" spans="14:15" x14ac:dyDescent="0.25">
      <c r="N9395" s="38">
        <f>IF(AND(Sheet2!$K9395=$B$1,Sheet2!$L9395=1),Sheet2!$I9395+Sheet2!$M9395,IF(Sheet2!$K9395=$B$1,Sheet2!$M9395,0))</f>
        <v>0</v>
      </c>
      <c r="O9395" s="38">
        <f>IF(AND(Sheet2!$K9395=$B$2,Sheet2!$L9395=1),Sheet2!$J9395+Sheet2!$M9395,IF(Sheet2!$K9395=$B$2,Sheet2!$M9395,0))</f>
        <v>0</v>
      </c>
    </row>
    <row r="9396" spans="14:15" x14ac:dyDescent="0.25">
      <c r="N9396" s="38">
        <f>IF(AND(Sheet2!$K9396=$B$1,Sheet2!$L9396=1),Sheet2!$I9396+Sheet2!$M9396,IF(Sheet2!$K9396=$B$1,Sheet2!$M9396,0))</f>
        <v>0</v>
      </c>
      <c r="O9396" s="38">
        <f>IF(AND(Sheet2!$K9396=$B$2,Sheet2!$L9396=1),Sheet2!$J9396+Sheet2!$M9396,IF(Sheet2!$K9396=$B$2,Sheet2!$M9396,0))</f>
        <v>0</v>
      </c>
    </row>
    <row r="9397" spans="14:15" x14ac:dyDescent="0.25">
      <c r="N9397" s="38">
        <f>IF(AND(Sheet2!$K9397=$B$1,Sheet2!$L9397=1),Sheet2!$I9397+Sheet2!$M9397,IF(Sheet2!$K9397=$B$1,Sheet2!$M9397,0))</f>
        <v>0</v>
      </c>
      <c r="O9397" s="38">
        <f>IF(AND(Sheet2!$K9397=$B$2,Sheet2!$L9397=1),Sheet2!$J9397+Sheet2!$M9397,IF(Sheet2!$K9397=$B$2,Sheet2!$M9397,0))</f>
        <v>0</v>
      </c>
    </row>
    <row r="9398" spans="14:15" x14ac:dyDescent="0.25">
      <c r="N9398" s="38">
        <f>IF(AND(Sheet2!$K9398=$B$1,Sheet2!$L9398=1),Sheet2!$I9398+Sheet2!$M9398,IF(Sheet2!$K9398=$B$1,Sheet2!$M9398,0))</f>
        <v>0</v>
      </c>
      <c r="O9398" s="38">
        <f>IF(AND(Sheet2!$K9398=$B$2,Sheet2!$L9398=1),Sheet2!$J9398+Sheet2!$M9398,IF(Sheet2!$K9398=$B$2,Sheet2!$M9398,0))</f>
        <v>0</v>
      </c>
    </row>
    <row r="9399" spans="14:15" x14ac:dyDescent="0.25">
      <c r="N9399" s="38">
        <f>IF(AND(Sheet2!$K9399=$B$1,Sheet2!$L9399=1),Sheet2!$I9399+Sheet2!$M9399,IF(Sheet2!$K9399=$B$1,Sheet2!$M9399,0))</f>
        <v>0</v>
      </c>
      <c r="O9399" s="38">
        <f>IF(AND(Sheet2!$K9399=$B$2,Sheet2!$L9399=1),Sheet2!$J9399+Sheet2!$M9399,IF(Sheet2!$K9399=$B$2,Sheet2!$M9399,0))</f>
        <v>0</v>
      </c>
    </row>
    <row r="9400" spans="14:15" x14ac:dyDescent="0.25">
      <c r="N9400" s="38">
        <f>IF(AND(Sheet2!$K9400=$B$1,Sheet2!$L9400=1),Sheet2!$I9400+Sheet2!$M9400,IF(Sheet2!$K9400=$B$1,Sheet2!$M9400,0))</f>
        <v>0</v>
      </c>
      <c r="O9400" s="38">
        <f>IF(AND(Sheet2!$K9400=$B$2,Sheet2!$L9400=1),Sheet2!$J9400+Sheet2!$M9400,IF(Sheet2!$K9400=$B$2,Sheet2!$M9400,0))</f>
        <v>0</v>
      </c>
    </row>
    <row r="9401" spans="14:15" x14ac:dyDescent="0.25">
      <c r="N9401" s="38">
        <f>IF(AND(Sheet2!$K9401=$B$1,Sheet2!$L9401=1),Sheet2!$I9401+Sheet2!$M9401,IF(Sheet2!$K9401=$B$1,Sheet2!$M9401,0))</f>
        <v>0</v>
      </c>
      <c r="O9401" s="38">
        <f>IF(AND(Sheet2!$K9401=$B$2,Sheet2!$L9401=1),Sheet2!$J9401+Sheet2!$M9401,IF(Sheet2!$K9401=$B$2,Sheet2!$M9401,0))</f>
        <v>0</v>
      </c>
    </row>
    <row r="9402" spans="14:15" x14ac:dyDescent="0.25">
      <c r="N9402" s="38">
        <f>IF(AND(Sheet2!$K9402=$B$1,Sheet2!$L9402=1),Sheet2!$I9402+Sheet2!$M9402,IF(Sheet2!$K9402=$B$1,Sheet2!$M9402,0))</f>
        <v>0</v>
      </c>
      <c r="O9402" s="38">
        <f>IF(AND(Sheet2!$K9402=$B$2,Sheet2!$L9402=1),Sheet2!$J9402+Sheet2!$M9402,IF(Sheet2!$K9402=$B$2,Sheet2!$M9402,0))</f>
        <v>0</v>
      </c>
    </row>
    <row r="9403" spans="14:15" x14ac:dyDescent="0.25">
      <c r="N9403" s="38">
        <f>IF(AND(Sheet2!$K9403=$B$1,Sheet2!$L9403=1),Sheet2!$I9403+Sheet2!$M9403,IF(Sheet2!$K9403=$B$1,Sheet2!$M9403,0))</f>
        <v>0</v>
      </c>
      <c r="O9403" s="38">
        <f>IF(AND(Sheet2!$K9403=$B$2,Sheet2!$L9403=1),Sheet2!$J9403+Sheet2!$M9403,IF(Sheet2!$K9403=$B$2,Sheet2!$M9403,0))</f>
        <v>0</v>
      </c>
    </row>
    <row r="9404" spans="14:15" x14ac:dyDescent="0.25">
      <c r="N9404" s="38">
        <f>IF(AND(Sheet2!$K9404=$B$1,Sheet2!$L9404=1),Sheet2!$I9404+Sheet2!$M9404,IF(Sheet2!$K9404=$B$1,Sheet2!$M9404,0))</f>
        <v>0</v>
      </c>
      <c r="O9404" s="38">
        <f>IF(AND(Sheet2!$K9404=$B$2,Sheet2!$L9404=1),Sheet2!$J9404+Sheet2!$M9404,IF(Sheet2!$K9404=$B$2,Sheet2!$M9404,0))</f>
        <v>0</v>
      </c>
    </row>
    <row r="9405" spans="14:15" x14ac:dyDescent="0.25">
      <c r="N9405" s="38">
        <f>IF(AND(Sheet2!$K9405=$B$1,Sheet2!$L9405=1),Sheet2!$I9405+Sheet2!$M9405,IF(Sheet2!$K9405=$B$1,Sheet2!$M9405,0))</f>
        <v>0</v>
      </c>
      <c r="O9405" s="38">
        <f>IF(AND(Sheet2!$K9405=$B$2,Sheet2!$L9405=1),Sheet2!$J9405+Sheet2!$M9405,IF(Sheet2!$K9405=$B$2,Sheet2!$M9405,0))</f>
        <v>0</v>
      </c>
    </row>
    <row r="9406" spans="14:15" x14ac:dyDescent="0.25">
      <c r="N9406" s="38">
        <f>IF(AND(Sheet2!$K9406=$B$1,Sheet2!$L9406=1),Sheet2!$I9406+Sheet2!$M9406,IF(Sheet2!$K9406=$B$1,Sheet2!$M9406,0))</f>
        <v>0</v>
      </c>
      <c r="O9406" s="38">
        <f>IF(AND(Sheet2!$K9406=$B$2,Sheet2!$L9406=1),Sheet2!$J9406+Sheet2!$M9406,IF(Sheet2!$K9406=$B$2,Sheet2!$M9406,0))</f>
        <v>0</v>
      </c>
    </row>
    <row r="9407" spans="14:15" x14ac:dyDescent="0.25">
      <c r="N9407" s="38">
        <f>IF(AND(Sheet2!$K9407=$B$1,Sheet2!$L9407=1),Sheet2!$I9407+Sheet2!$M9407,IF(Sheet2!$K9407=$B$1,Sheet2!$M9407,0))</f>
        <v>0</v>
      </c>
      <c r="O9407" s="38">
        <f>IF(AND(Sheet2!$K9407=$B$2,Sheet2!$L9407=1),Sheet2!$J9407+Sheet2!$M9407,IF(Sheet2!$K9407=$B$2,Sheet2!$M9407,0))</f>
        <v>0</v>
      </c>
    </row>
    <row r="9408" spans="14:15" x14ac:dyDescent="0.25">
      <c r="N9408" s="38">
        <f>IF(AND(Sheet2!$K9408=$B$1,Sheet2!$L9408=1),Sheet2!$I9408+Sheet2!$M9408,IF(Sheet2!$K9408=$B$1,Sheet2!$M9408,0))</f>
        <v>0</v>
      </c>
      <c r="O9408" s="38">
        <f>IF(AND(Sheet2!$K9408=$B$2,Sheet2!$L9408=1),Sheet2!$J9408+Sheet2!$M9408,IF(Sheet2!$K9408=$B$2,Sheet2!$M9408,0))</f>
        <v>0</v>
      </c>
    </row>
    <row r="9409" spans="14:15" x14ac:dyDescent="0.25">
      <c r="N9409" s="38">
        <f>IF(AND(Sheet2!$K9409=$B$1,Sheet2!$L9409=1),Sheet2!$I9409+Sheet2!$M9409,IF(Sheet2!$K9409=$B$1,Sheet2!$M9409,0))</f>
        <v>0</v>
      </c>
      <c r="O9409" s="38">
        <f>IF(AND(Sheet2!$K9409=$B$2,Sheet2!$L9409=1),Sheet2!$J9409+Sheet2!$M9409,IF(Sheet2!$K9409=$B$2,Sheet2!$M9409,0))</f>
        <v>0</v>
      </c>
    </row>
    <row r="9410" spans="14:15" x14ac:dyDescent="0.25">
      <c r="N9410" s="38">
        <f>IF(AND(Sheet2!$K9410=$B$1,Sheet2!$L9410=1),Sheet2!$I9410+Sheet2!$M9410,IF(Sheet2!$K9410=$B$1,Sheet2!$M9410,0))</f>
        <v>0</v>
      </c>
      <c r="O9410" s="38">
        <f>IF(AND(Sheet2!$K9410=$B$2,Sheet2!$L9410=1),Sheet2!$J9410+Sheet2!$M9410,IF(Sheet2!$K9410=$B$2,Sheet2!$M9410,0))</f>
        <v>0</v>
      </c>
    </row>
    <row r="9411" spans="14:15" x14ac:dyDescent="0.25">
      <c r="N9411" s="38">
        <f>IF(AND(Sheet2!$K9411=$B$1,Sheet2!$L9411=1),Sheet2!$I9411+Sheet2!$M9411,IF(Sheet2!$K9411=$B$1,Sheet2!$M9411,0))</f>
        <v>0</v>
      </c>
      <c r="O9411" s="38">
        <f>IF(AND(Sheet2!$K9411=$B$2,Sheet2!$L9411=1),Sheet2!$J9411+Sheet2!$M9411,IF(Sheet2!$K9411=$B$2,Sheet2!$M9411,0))</f>
        <v>0</v>
      </c>
    </row>
    <row r="9412" spans="14:15" x14ac:dyDescent="0.25">
      <c r="N9412" s="38">
        <f>IF(AND(Sheet2!$K9412=$B$1,Sheet2!$L9412=1),Sheet2!$I9412+Sheet2!$M9412,IF(Sheet2!$K9412=$B$1,Sheet2!$M9412,0))</f>
        <v>0</v>
      </c>
      <c r="O9412" s="38">
        <f>IF(AND(Sheet2!$K9412=$B$2,Sheet2!$L9412=1),Sheet2!$J9412+Sheet2!$M9412,IF(Sheet2!$K9412=$B$2,Sheet2!$M9412,0))</f>
        <v>0</v>
      </c>
    </row>
    <row r="9413" spans="14:15" x14ac:dyDescent="0.25">
      <c r="N9413" s="38">
        <f>IF(AND(Sheet2!$K9413=$B$1,Sheet2!$L9413=1),Sheet2!$I9413+Sheet2!$M9413,IF(Sheet2!$K9413=$B$1,Sheet2!$M9413,0))</f>
        <v>0</v>
      </c>
      <c r="O9413" s="38">
        <f>IF(AND(Sheet2!$K9413=$B$2,Sheet2!$L9413=1),Sheet2!$J9413+Sheet2!$M9413,IF(Sheet2!$K9413=$B$2,Sheet2!$M9413,0))</f>
        <v>0</v>
      </c>
    </row>
    <row r="9414" spans="14:15" x14ac:dyDescent="0.25">
      <c r="N9414" s="38">
        <f>IF(AND(Sheet2!$K9414=$B$1,Sheet2!$L9414=1),Sheet2!$I9414+Sheet2!$M9414,IF(Sheet2!$K9414=$B$1,Sheet2!$M9414,0))</f>
        <v>0</v>
      </c>
      <c r="O9414" s="38">
        <f>IF(AND(Sheet2!$K9414=$B$2,Sheet2!$L9414=1),Sheet2!$J9414+Sheet2!$M9414,IF(Sheet2!$K9414=$B$2,Sheet2!$M9414,0))</f>
        <v>0</v>
      </c>
    </row>
    <row r="9415" spans="14:15" x14ac:dyDescent="0.25">
      <c r="N9415" s="38">
        <f>IF(AND(Sheet2!$K9415=$B$1,Sheet2!$L9415=1),Sheet2!$I9415+Sheet2!$M9415,IF(Sheet2!$K9415=$B$1,Sheet2!$M9415,0))</f>
        <v>0</v>
      </c>
      <c r="O9415" s="38">
        <f>IF(AND(Sheet2!$K9415=$B$2,Sheet2!$L9415=1),Sheet2!$J9415+Sheet2!$M9415,IF(Sheet2!$K9415=$B$2,Sheet2!$M9415,0))</f>
        <v>0</v>
      </c>
    </row>
    <row r="9416" spans="14:15" x14ac:dyDescent="0.25">
      <c r="N9416" s="38">
        <f>IF(AND(Sheet2!$K9416=$B$1,Sheet2!$L9416=1),Sheet2!$I9416+Sheet2!$M9416,IF(Sheet2!$K9416=$B$1,Sheet2!$M9416,0))</f>
        <v>0</v>
      </c>
      <c r="O9416" s="38">
        <f>IF(AND(Sheet2!$K9416=$B$2,Sheet2!$L9416=1),Sheet2!$J9416+Sheet2!$M9416,IF(Sheet2!$K9416=$B$2,Sheet2!$M9416,0))</f>
        <v>0</v>
      </c>
    </row>
    <row r="9417" spans="14:15" x14ac:dyDescent="0.25">
      <c r="N9417" s="38">
        <f>IF(AND(Sheet2!$K9417=$B$1,Sheet2!$L9417=1),Sheet2!$I9417+Sheet2!$M9417,IF(Sheet2!$K9417=$B$1,Sheet2!$M9417,0))</f>
        <v>0</v>
      </c>
      <c r="O9417" s="38">
        <f>IF(AND(Sheet2!$K9417=$B$2,Sheet2!$L9417=1),Sheet2!$J9417+Sheet2!$M9417,IF(Sheet2!$K9417=$B$2,Sheet2!$M9417,0))</f>
        <v>0</v>
      </c>
    </row>
    <row r="9418" spans="14:15" x14ac:dyDescent="0.25">
      <c r="N9418" s="38">
        <f>IF(AND(Sheet2!$K9418=$B$1,Sheet2!$L9418=1),Sheet2!$I9418+Sheet2!$M9418,IF(Sheet2!$K9418=$B$1,Sheet2!$M9418,0))</f>
        <v>0</v>
      </c>
      <c r="O9418" s="38">
        <f>IF(AND(Sheet2!$K9418=$B$2,Sheet2!$L9418=1),Sheet2!$J9418+Sheet2!$M9418,IF(Sheet2!$K9418=$B$2,Sheet2!$M9418,0))</f>
        <v>0</v>
      </c>
    </row>
    <row r="9419" spans="14:15" x14ac:dyDescent="0.25">
      <c r="N9419" s="38">
        <f>IF(AND(Sheet2!$K9419=$B$1,Sheet2!$L9419=1),Sheet2!$I9419+Sheet2!$M9419,IF(Sheet2!$K9419=$B$1,Sheet2!$M9419,0))</f>
        <v>0</v>
      </c>
      <c r="O9419" s="38">
        <f>IF(AND(Sheet2!$K9419=$B$2,Sheet2!$L9419=1),Sheet2!$J9419+Sheet2!$M9419,IF(Sheet2!$K9419=$B$2,Sheet2!$M9419,0))</f>
        <v>0</v>
      </c>
    </row>
    <row r="9420" spans="14:15" x14ac:dyDescent="0.25">
      <c r="N9420" s="38">
        <f>IF(AND(Sheet2!$K9420=$B$1,Sheet2!$L9420=1),Sheet2!$I9420+Sheet2!$M9420,IF(Sheet2!$K9420=$B$1,Sheet2!$M9420,0))</f>
        <v>0</v>
      </c>
      <c r="O9420" s="38">
        <f>IF(AND(Sheet2!$K9420=$B$2,Sheet2!$L9420=1),Sheet2!$J9420+Sheet2!$M9420,IF(Sheet2!$K9420=$B$2,Sheet2!$M9420,0))</f>
        <v>0</v>
      </c>
    </row>
    <row r="9421" spans="14:15" x14ac:dyDescent="0.25">
      <c r="N9421" s="38">
        <f>IF(AND(Sheet2!$K9421=$B$1,Sheet2!$L9421=1),Sheet2!$I9421+Sheet2!$M9421,IF(Sheet2!$K9421=$B$1,Sheet2!$M9421,0))</f>
        <v>0</v>
      </c>
      <c r="O9421" s="38">
        <f>IF(AND(Sheet2!$K9421=$B$2,Sheet2!$L9421=1),Sheet2!$J9421+Sheet2!$M9421,IF(Sheet2!$K9421=$B$2,Sheet2!$M9421,0))</f>
        <v>0</v>
      </c>
    </row>
    <row r="9422" spans="14:15" x14ac:dyDescent="0.25">
      <c r="N9422" s="38">
        <f>IF(AND(Sheet2!$K9422=$B$1,Sheet2!$L9422=1),Sheet2!$I9422+Sheet2!$M9422,IF(Sheet2!$K9422=$B$1,Sheet2!$M9422,0))</f>
        <v>0</v>
      </c>
      <c r="O9422" s="38">
        <f>IF(AND(Sheet2!$K9422=$B$2,Sheet2!$L9422=1),Sheet2!$J9422+Sheet2!$M9422,IF(Sheet2!$K9422=$B$2,Sheet2!$M9422,0))</f>
        <v>0</v>
      </c>
    </row>
    <row r="9423" spans="14:15" x14ac:dyDescent="0.25">
      <c r="N9423" s="38">
        <f>IF(AND(Sheet2!$K9423=$B$1,Sheet2!$L9423=1),Sheet2!$I9423+Sheet2!$M9423,IF(Sheet2!$K9423=$B$1,Sheet2!$M9423,0))</f>
        <v>0</v>
      </c>
      <c r="O9423" s="38">
        <f>IF(AND(Sheet2!$K9423=$B$2,Sheet2!$L9423=1),Sheet2!$J9423+Sheet2!$M9423,IF(Sheet2!$K9423=$B$2,Sheet2!$M9423,0))</f>
        <v>0</v>
      </c>
    </row>
    <row r="9424" spans="14:15" x14ac:dyDescent="0.25">
      <c r="N9424" s="38">
        <f>IF(AND(Sheet2!$K9424=$B$1,Sheet2!$L9424=1),Sheet2!$I9424+Sheet2!$M9424,IF(Sheet2!$K9424=$B$1,Sheet2!$M9424,0))</f>
        <v>0</v>
      </c>
      <c r="O9424" s="38">
        <f>IF(AND(Sheet2!$K9424=$B$2,Sheet2!$L9424=1),Sheet2!$J9424+Sheet2!$M9424,IF(Sheet2!$K9424=$B$2,Sheet2!$M9424,0))</f>
        <v>0</v>
      </c>
    </row>
    <row r="9425" spans="14:15" x14ac:dyDescent="0.25">
      <c r="N9425" s="38">
        <f>IF(AND(Sheet2!$K9425=$B$1,Sheet2!$L9425=1),Sheet2!$I9425+Sheet2!$M9425,IF(Sheet2!$K9425=$B$1,Sheet2!$M9425,0))</f>
        <v>0</v>
      </c>
      <c r="O9425" s="38">
        <f>IF(AND(Sheet2!$K9425=$B$2,Sheet2!$L9425=1),Sheet2!$J9425+Sheet2!$M9425,IF(Sheet2!$K9425=$B$2,Sheet2!$M9425,0))</f>
        <v>0</v>
      </c>
    </row>
    <row r="9426" spans="14:15" x14ac:dyDescent="0.25">
      <c r="N9426" s="38">
        <f>IF(AND(Sheet2!$K9426=$B$1,Sheet2!$L9426=1),Sheet2!$I9426+Sheet2!$M9426,IF(Sheet2!$K9426=$B$1,Sheet2!$M9426,0))</f>
        <v>0</v>
      </c>
      <c r="O9426" s="38">
        <f>IF(AND(Sheet2!$K9426=$B$2,Sheet2!$L9426=1),Sheet2!$J9426+Sheet2!$M9426,IF(Sheet2!$K9426=$B$2,Sheet2!$M9426,0))</f>
        <v>0</v>
      </c>
    </row>
    <row r="9427" spans="14:15" x14ac:dyDescent="0.25">
      <c r="N9427" s="38">
        <f>IF(AND(Sheet2!$K9427=$B$1,Sheet2!$L9427=1),Sheet2!$I9427+Sheet2!$M9427,IF(Sheet2!$K9427=$B$1,Sheet2!$M9427,0))</f>
        <v>0</v>
      </c>
      <c r="O9427" s="38">
        <f>IF(AND(Sheet2!$K9427=$B$2,Sheet2!$L9427=1),Sheet2!$J9427+Sheet2!$M9427,IF(Sheet2!$K9427=$B$2,Sheet2!$M9427,0))</f>
        <v>0</v>
      </c>
    </row>
    <row r="9428" spans="14:15" x14ac:dyDescent="0.25">
      <c r="N9428" s="38">
        <f>IF(AND(Sheet2!$K9428=$B$1,Sheet2!$L9428=1),Sheet2!$I9428+Sheet2!$M9428,IF(Sheet2!$K9428=$B$1,Sheet2!$M9428,0))</f>
        <v>0</v>
      </c>
      <c r="O9428" s="38">
        <f>IF(AND(Sheet2!$K9428=$B$2,Sheet2!$L9428=1),Sheet2!$J9428+Sheet2!$M9428,IF(Sheet2!$K9428=$B$2,Sheet2!$M9428,0))</f>
        <v>0</v>
      </c>
    </row>
    <row r="9429" spans="14:15" x14ac:dyDescent="0.25">
      <c r="N9429" s="38">
        <f>IF(AND(Sheet2!$K9429=$B$1,Sheet2!$L9429=1),Sheet2!$I9429+Sheet2!$M9429,IF(Sheet2!$K9429=$B$1,Sheet2!$M9429,0))</f>
        <v>0</v>
      </c>
      <c r="O9429" s="38">
        <f>IF(AND(Sheet2!$K9429=$B$2,Sheet2!$L9429=1),Sheet2!$J9429+Sheet2!$M9429,IF(Sheet2!$K9429=$B$2,Sheet2!$M9429,0))</f>
        <v>0</v>
      </c>
    </row>
    <row r="9430" spans="14:15" x14ac:dyDescent="0.25">
      <c r="N9430" s="38">
        <f>IF(AND(Sheet2!$K9430=$B$1,Sheet2!$L9430=1),Sheet2!$I9430+Sheet2!$M9430,IF(Sheet2!$K9430=$B$1,Sheet2!$M9430,0))</f>
        <v>0</v>
      </c>
      <c r="O9430" s="38">
        <f>IF(AND(Sheet2!$K9430=$B$2,Sheet2!$L9430=1),Sheet2!$J9430+Sheet2!$M9430,IF(Sheet2!$K9430=$B$2,Sheet2!$M9430,0))</f>
        <v>0</v>
      </c>
    </row>
    <row r="9431" spans="14:15" x14ac:dyDescent="0.25">
      <c r="N9431" s="38">
        <f>IF(AND(Sheet2!$K9431=$B$1,Sheet2!$L9431=1),Sheet2!$I9431+Sheet2!$M9431,IF(Sheet2!$K9431=$B$1,Sheet2!$M9431,0))</f>
        <v>0</v>
      </c>
      <c r="O9431" s="38">
        <f>IF(AND(Sheet2!$K9431=$B$2,Sheet2!$L9431=1),Sheet2!$J9431+Sheet2!$M9431,IF(Sheet2!$K9431=$B$2,Sheet2!$M9431,0))</f>
        <v>0</v>
      </c>
    </row>
    <row r="9432" spans="14:15" x14ac:dyDescent="0.25">
      <c r="N9432" s="38">
        <f>IF(AND(Sheet2!$K9432=$B$1,Sheet2!$L9432=1),Sheet2!$I9432+Sheet2!$M9432,IF(Sheet2!$K9432=$B$1,Sheet2!$M9432,0))</f>
        <v>0</v>
      </c>
      <c r="O9432" s="38">
        <f>IF(AND(Sheet2!$K9432=$B$2,Sheet2!$L9432=1),Sheet2!$J9432+Sheet2!$M9432,IF(Sheet2!$K9432=$B$2,Sheet2!$M9432,0))</f>
        <v>0</v>
      </c>
    </row>
    <row r="9433" spans="14:15" x14ac:dyDescent="0.25">
      <c r="N9433" s="38">
        <f>IF(AND(Sheet2!$K9433=$B$1,Sheet2!$L9433=1),Sheet2!$I9433+Sheet2!$M9433,IF(Sheet2!$K9433=$B$1,Sheet2!$M9433,0))</f>
        <v>0</v>
      </c>
      <c r="O9433" s="38">
        <f>IF(AND(Sheet2!$K9433=$B$2,Sheet2!$L9433=1),Sheet2!$J9433+Sheet2!$M9433,IF(Sheet2!$K9433=$B$2,Sheet2!$M9433,0))</f>
        <v>0</v>
      </c>
    </row>
    <row r="9434" spans="14:15" x14ac:dyDescent="0.25">
      <c r="N9434" s="38">
        <f>IF(AND(Sheet2!$K9434=$B$1,Sheet2!$L9434=1),Sheet2!$I9434+Sheet2!$M9434,IF(Sheet2!$K9434=$B$1,Sheet2!$M9434,0))</f>
        <v>0</v>
      </c>
      <c r="O9434" s="38">
        <f>IF(AND(Sheet2!$K9434=$B$2,Sheet2!$L9434=1),Sheet2!$J9434+Sheet2!$M9434,IF(Sheet2!$K9434=$B$2,Sheet2!$M9434,0))</f>
        <v>0</v>
      </c>
    </row>
    <row r="9435" spans="14:15" x14ac:dyDescent="0.25">
      <c r="N9435" s="38">
        <f>IF(AND(Sheet2!$K9435=$B$1,Sheet2!$L9435=1),Sheet2!$I9435+Sheet2!$M9435,IF(Sheet2!$K9435=$B$1,Sheet2!$M9435,0))</f>
        <v>0</v>
      </c>
      <c r="O9435" s="38">
        <f>IF(AND(Sheet2!$K9435=$B$2,Sheet2!$L9435=1),Sheet2!$J9435+Sheet2!$M9435,IF(Sheet2!$K9435=$B$2,Sheet2!$M9435,0))</f>
        <v>0</v>
      </c>
    </row>
    <row r="9436" spans="14:15" x14ac:dyDescent="0.25">
      <c r="N9436" s="38">
        <f>IF(AND(Sheet2!$K9436=$B$1,Sheet2!$L9436=1),Sheet2!$I9436+Sheet2!$M9436,IF(Sheet2!$K9436=$B$1,Sheet2!$M9436,0))</f>
        <v>0</v>
      </c>
      <c r="O9436" s="38">
        <f>IF(AND(Sheet2!$K9436=$B$2,Sheet2!$L9436=1),Sheet2!$J9436+Sheet2!$M9436,IF(Sheet2!$K9436=$B$2,Sheet2!$M9436,0))</f>
        <v>0</v>
      </c>
    </row>
    <row r="9437" spans="14:15" x14ac:dyDescent="0.25">
      <c r="N9437" s="38">
        <f>IF(AND(Sheet2!$K9437=$B$1,Sheet2!$L9437=1),Sheet2!$I9437+Sheet2!$M9437,IF(Sheet2!$K9437=$B$1,Sheet2!$M9437,0))</f>
        <v>0</v>
      </c>
      <c r="O9437" s="38">
        <f>IF(AND(Sheet2!$K9437=$B$2,Sheet2!$L9437=1),Sheet2!$J9437+Sheet2!$M9437,IF(Sheet2!$K9437=$B$2,Sheet2!$M9437,0))</f>
        <v>0</v>
      </c>
    </row>
    <row r="9438" spans="14:15" x14ac:dyDescent="0.25">
      <c r="N9438" s="38">
        <f>IF(AND(Sheet2!$K9438=$B$1,Sheet2!$L9438=1),Sheet2!$I9438+Sheet2!$M9438,IF(Sheet2!$K9438=$B$1,Sheet2!$M9438,0))</f>
        <v>0</v>
      </c>
      <c r="O9438" s="38">
        <f>IF(AND(Sheet2!$K9438=$B$2,Sheet2!$L9438=1),Sheet2!$J9438+Sheet2!$M9438,IF(Sheet2!$K9438=$B$2,Sheet2!$M9438,0))</f>
        <v>0</v>
      </c>
    </row>
    <row r="9439" spans="14:15" x14ac:dyDescent="0.25">
      <c r="N9439" s="38">
        <f>IF(AND(Sheet2!$K9439=$B$1,Sheet2!$L9439=1),Sheet2!$I9439+Sheet2!$M9439,IF(Sheet2!$K9439=$B$1,Sheet2!$M9439,0))</f>
        <v>0</v>
      </c>
      <c r="O9439" s="38">
        <f>IF(AND(Sheet2!$K9439=$B$2,Sheet2!$L9439=1),Sheet2!$J9439+Sheet2!$M9439,IF(Sheet2!$K9439=$B$2,Sheet2!$M9439,0))</f>
        <v>0</v>
      </c>
    </row>
    <row r="9440" spans="14:15" x14ac:dyDescent="0.25">
      <c r="N9440" s="38">
        <f>IF(AND(Sheet2!$K9440=$B$1,Sheet2!$L9440=1),Sheet2!$I9440+Sheet2!$M9440,IF(Sheet2!$K9440=$B$1,Sheet2!$M9440,0))</f>
        <v>0</v>
      </c>
      <c r="O9440" s="38">
        <f>IF(AND(Sheet2!$K9440=$B$2,Sheet2!$L9440=1),Sheet2!$J9440+Sheet2!$M9440,IF(Sheet2!$K9440=$B$2,Sheet2!$M9440,0))</f>
        <v>0</v>
      </c>
    </row>
    <row r="9441" spans="14:15" x14ac:dyDescent="0.25">
      <c r="N9441" s="38">
        <f>IF(AND(Sheet2!$K9441=$B$1,Sheet2!$L9441=1),Sheet2!$I9441+Sheet2!$M9441,IF(Sheet2!$K9441=$B$1,Sheet2!$M9441,0))</f>
        <v>0</v>
      </c>
      <c r="O9441" s="38">
        <f>IF(AND(Sheet2!$K9441=$B$2,Sheet2!$L9441=1),Sheet2!$J9441+Sheet2!$M9441,IF(Sheet2!$K9441=$B$2,Sheet2!$M9441,0))</f>
        <v>0</v>
      </c>
    </row>
    <row r="9442" spans="14:15" x14ac:dyDescent="0.25">
      <c r="N9442" s="38">
        <f>IF(AND(Sheet2!$K9442=$B$1,Sheet2!$L9442=1),Sheet2!$I9442+Sheet2!$M9442,IF(Sheet2!$K9442=$B$1,Sheet2!$M9442,0))</f>
        <v>0</v>
      </c>
      <c r="O9442" s="38">
        <f>IF(AND(Sheet2!$K9442=$B$2,Sheet2!$L9442=1),Sheet2!$J9442+Sheet2!$M9442,IF(Sheet2!$K9442=$B$2,Sheet2!$M9442,0))</f>
        <v>0</v>
      </c>
    </row>
    <row r="9443" spans="14:15" x14ac:dyDescent="0.25">
      <c r="N9443" s="38">
        <f>IF(AND(Sheet2!$K9443=$B$1,Sheet2!$L9443=1),Sheet2!$I9443+Sheet2!$M9443,IF(Sheet2!$K9443=$B$1,Sheet2!$M9443,0))</f>
        <v>0</v>
      </c>
      <c r="O9443" s="38">
        <f>IF(AND(Sheet2!$K9443=$B$2,Sheet2!$L9443=1),Sheet2!$J9443+Sheet2!$M9443,IF(Sheet2!$K9443=$B$2,Sheet2!$M9443,0))</f>
        <v>0</v>
      </c>
    </row>
    <row r="9444" spans="14:15" x14ac:dyDescent="0.25">
      <c r="N9444" s="38">
        <f>IF(AND(Sheet2!$K9444=$B$1,Sheet2!$L9444=1),Sheet2!$I9444+Sheet2!$M9444,IF(Sheet2!$K9444=$B$1,Sheet2!$M9444,0))</f>
        <v>0</v>
      </c>
      <c r="O9444" s="38">
        <f>IF(AND(Sheet2!$K9444=$B$2,Sheet2!$L9444=1),Sheet2!$J9444+Sheet2!$M9444,IF(Sheet2!$K9444=$B$2,Sheet2!$M9444,0))</f>
        <v>0</v>
      </c>
    </row>
    <row r="9445" spans="14:15" x14ac:dyDescent="0.25">
      <c r="N9445" s="38">
        <f>IF(AND(Sheet2!$K9445=$B$1,Sheet2!$L9445=1),Sheet2!$I9445+Sheet2!$M9445,IF(Sheet2!$K9445=$B$1,Sheet2!$M9445,0))</f>
        <v>0</v>
      </c>
      <c r="O9445" s="38">
        <f>IF(AND(Sheet2!$K9445=$B$2,Sheet2!$L9445=1),Sheet2!$J9445+Sheet2!$M9445,IF(Sheet2!$K9445=$B$2,Sheet2!$M9445,0))</f>
        <v>0</v>
      </c>
    </row>
    <row r="9446" spans="14:15" x14ac:dyDescent="0.25">
      <c r="N9446" s="38">
        <f>IF(AND(Sheet2!$K9446=$B$1,Sheet2!$L9446=1),Sheet2!$I9446+Sheet2!$M9446,IF(Sheet2!$K9446=$B$1,Sheet2!$M9446,0))</f>
        <v>0</v>
      </c>
      <c r="O9446" s="38">
        <f>IF(AND(Sheet2!$K9446=$B$2,Sheet2!$L9446=1),Sheet2!$J9446+Sheet2!$M9446,IF(Sheet2!$K9446=$B$2,Sheet2!$M9446,0))</f>
        <v>0</v>
      </c>
    </row>
    <row r="9447" spans="14:15" x14ac:dyDescent="0.25">
      <c r="N9447" s="38">
        <f>IF(AND(Sheet2!$K9447=$B$1,Sheet2!$L9447=1),Sheet2!$I9447+Sheet2!$M9447,IF(Sheet2!$K9447=$B$1,Sheet2!$M9447,0))</f>
        <v>0</v>
      </c>
      <c r="O9447" s="38">
        <f>IF(AND(Sheet2!$K9447=$B$2,Sheet2!$L9447=1),Sheet2!$J9447+Sheet2!$M9447,IF(Sheet2!$K9447=$B$2,Sheet2!$M9447,0))</f>
        <v>0</v>
      </c>
    </row>
    <row r="9448" spans="14:15" x14ac:dyDescent="0.25">
      <c r="N9448" s="38">
        <f>IF(AND(Sheet2!$K9448=$B$1,Sheet2!$L9448=1),Sheet2!$I9448+Sheet2!$M9448,IF(Sheet2!$K9448=$B$1,Sheet2!$M9448,0))</f>
        <v>0</v>
      </c>
      <c r="O9448" s="38">
        <f>IF(AND(Sheet2!$K9448=$B$2,Sheet2!$L9448=1),Sheet2!$J9448+Sheet2!$M9448,IF(Sheet2!$K9448=$B$2,Sheet2!$M9448,0))</f>
        <v>0</v>
      </c>
    </row>
    <row r="9449" spans="14:15" x14ac:dyDescent="0.25">
      <c r="N9449" s="38">
        <f>IF(AND(Sheet2!$K9449=$B$1,Sheet2!$L9449=1),Sheet2!$I9449+Sheet2!$M9449,IF(Sheet2!$K9449=$B$1,Sheet2!$M9449,0))</f>
        <v>0</v>
      </c>
      <c r="O9449" s="38">
        <f>IF(AND(Sheet2!$K9449=$B$2,Sheet2!$L9449=1),Sheet2!$J9449+Sheet2!$M9449,IF(Sheet2!$K9449=$B$2,Sheet2!$M9449,0))</f>
        <v>0</v>
      </c>
    </row>
    <row r="9450" spans="14:15" x14ac:dyDescent="0.25">
      <c r="N9450" s="38">
        <f>IF(AND(Sheet2!$K9450=$B$1,Sheet2!$L9450=1),Sheet2!$I9450+Sheet2!$M9450,IF(Sheet2!$K9450=$B$1,Sheet2!$M9450,0))</f>
        <v>0</v>
      </c>
      <c r="O9450" s="38">
        <f>IF(AND(Sheet2!$K9450=$B$2,Sheet2!$L9450=1),Sheet2!$J9450+Sheet2!$M9450,IF(Sheet2!$K9450=$B$2,Sheet2!$M9450,0))</f>
        <v>0</v>
      </c>
    </row>
    <row r="9451" spans="14:15" x14ac:dyDescent="0.25">
      <c r="N9451" s="38">
        <f>IF(AND(Sheet2!$K9451=$B$1,Sheet2!$L9451=1),Sheet2!$I9451+Sheet2!$M9451,IF(Sheet2!$K9451=$B$1,Sheet2!$M9451,0))</f>
        <v>0</v>
      </c>
      <c r="O9451" s="38">
        <f>IF(AND(Sheet2!$K9451=$B$2,Sheet2!$L9451=1),Sheet2!$J9451+Sheet2!$M9451,IF(Sheet2!$K9451=$B$2,Sheet2!$M9451,0))</f>
        <v>0</v>
      </c>
    </row>
    <row r="9452" spans="14:15" x14ac:dyDescent="0.25">
      <c r="N9452" s="38">
        <f>IF(AND(Sheet2!$K9452=$B$1,Sheet2!$L9452=1),Sheet2!$I9452+Sheet2!$M9452,IF(Sheet2!$K9452=$B$1,Sheet2!$M9452,0))</f>
        <v>0</v>
      </c>
      <c r="O9452" s="38">
        <f>IF(AND(Sheet2!$K9452=$B$2,Sheet2!$L9452=1),Sheet2!$J9452+Sheet2!$M9452,IF(Sheet2!$K9452=$B$2,Sheet2!$M9452,0))</f>
        <v>0</v>
      </c>
    </row>
    <row r="9453" spans="14:15" x14ac:dyDescent="0.25">
      <c r="N9453" s="38">
        <f>IF(AND(Sheet2!$K9453=$B$1,Sheet2!$L9453=1),Sheet2!$I9453+Sheet2!$M9453,IF(Sheet2!$K9453=$B$1,Sheet2!$M9453,0))</f>
        <v>0</v>
      </c>
      <c r="O9453" s="38">
        <f>IF(AND(Sheet2!$K9453=$B$2,Sheet2!$L9453=1),Sheet2!$J9453+Sheet2!$M9453,IF(Sheet2!$K9453=$B$2,Sheet2!$M9453,0))</f>
        <v>0</v>
      </c>
    </row>
    <row r="9454" spans="14:15" x14ac:dyDescent="0.25">
      <c r="N9454" s="38">
        <f>IF(AND(Sheet2!$K9454=$B$1,Sheet2!$L9454=1),Sheet2!$I9454+Sheet2!$M9454,IF(Sheet2!$K9454=$B$1,Sheet2!$M9454,0))</f>
        <v>0</v>
      </c>
      <c r="O9454" s="38">
        <f>IF(AND(Sheet2!$K9454=$B$2,Sheet2!$L9454=1),Sheet2!$J9454+Sheet2!$M9454,IF(Sheet2!$K9454=$B$2,Sheet2!$M9454,0))</f>
        <v>0</v>
      </c>
    </row>
    <row r="9455" spans="14:15" x14ac:dyDescent="0.25">
      <c r="N9455" s="38">
        <f>IF(AND(Sheet2!$K9455=$B$1,Sheet2!$L9455=1),Sheet2!$I9455+Sheet2!$M9455,IF(Sheet2!$K9455=$B$1,Sheet2!$M9455,0))</f>
        <v>0</v>
      </c>
      <c r="O9455" s="38">
        <f>IF(AND(Sheet2!$K9455=$B$2,Sheet2!$L9455=1),Sheet2!$J9455+Sheet2!$M9455,IF(Sheet2!$K9455=$B$2,Sheet2!$M9455,0))</f>
        <v>0</v>
      </c>
    </row>
    <row r="9456" spans="14:15" x14ac:dyDescent="0.25">
      <c r="N9456" s="38">
        <f>IF(AND(Sheet2!$K9456=$B$1,Sheet2!$L9456=1),Sheet2!$I9456+Sheet2!$M9456,IF(Sheet2!$K9456=$B$1,Sheet2!$M9456,0))</f>
        <v>0</v>
      </c>
      <c r="O9456" s="38">
        <f>IF(AND(Sheet2!$K9456=$B$2,Sheet2!$L9456=1),Sheet2!$J9456+Sheet2!$M9456,IF(Sheet2!$K9456=$B$2,Sheet2!$M9456,0))</f>
        <v>0</v>
      </c>
    </row>
    <row r="9457" spans="14:15" x14ac:dyDescent="0.25">
      <c r="N9457" s="38">
        <f>IF(AND(Sheet2!$K9457=$B$1,Sheet2!$L9457=1),Sheet2!$I9457+Sheet2!$M9457,IF(Sheet2!$K9457=$B$1,Sheet2!$M9457,0))</f>
        <v>0</v>
      </c>
      <c r="O9457" s="38">
        <f>IF(AND(Sheet2!$K9457=$B$2,Sheet2!$L9457=1),Sheet2!$J9457+Sheet2!$M9457,IF(Sheet2!$K9457=$B$2,Sheet2!$M9457,0))</f>
        <v>0</v>
      </c>
    </row>
    <row r="9458" spans="14:15" x14ac:dyDescent="0.25">
      <c r="N9458" s="38">
        <f>IF(AND(Sheet2!$K9458=$B$1,Sheet2!$L9458=1),Sheet2!$I9458+Sheet2!$M9458,IF(Sheet2!$K9458=$B$1,Sheet2!$M9458,0))</f>
        <v>0</v>
      </c>
      <c r="O9458" s="38">
        <f>IF(AND(Sheet2!$K9458=$B$2,Sheet2!$L9458=1),Sheet2!$J9458+Sheet2!$M9458,IF(Sheet2!$K9458=$B$2,Sheet2!$M9458,0))</f>
        <v>0</v>
      </c>
    </row>
    <row r="9459" spans="14:15" x14ac:dyDescent="0.25">
      <c r="N9459" s="38">
        <f>IF(AND(Sheet2!$K9459=$B$1,Sheet2!$L9459=1),Sheet2!$I9459+Sheet2!$M9459,IF(Sheet2!$K9459=$B$1,Sheet2!$M9459,0))</f>
        <v>0</v>
      </c>
      <c r="O9459" s="38">
        <f>IF(AND(Sheet2!$K9459=$B$2,Sheet2!$L9459=1),Sheet2!$J9459+Sheet2!$M9459,IF(Sheet2!$K9459=$B$2,Sheet2!$M9459,0))</f>
        <v>0</v>
      </c>
    </row>
    <row r="9460" spans="14:15" x14ac:dyDescent="0.25">
      <c r="N9460" s="38">
        <f>IF(AND(Sheet2!$K9460=$B$1,Sheet2!$L9460=1),Sheet2!$I9460+Sheet2!$M9460,IF(Sheet2!$K9460=$B$1,Sheet2!$M9460,0))</f>
        <v>0</v>
      </c>
      <c r="O9460" s="38">
        <f>IF(AND(Sheet2!$K9460=$B$2,Sheet2!$L9460=1),Sheet2!$J9460+Sheet2!$M9460,IF(Sheet2!$K9460=$B$2,Sheet2!$M9460,0))</f>
        <v>0</v>
      </c>
    </row>
    <row r="9461" spans="14:15" x14ac:dyDescent="0.25">
      <c r="N9461" s="38">
        <f>IF(AND(Sheet2!$K9461=$B$1,Sheet2!$L9461=1),Sheet2!$I9461+Sheet2!$M9461,IF(Sheet2!$K9461=$B$1,Sheet2!$M9461,0))</f>
        <v>0</v>
      </c>
      <c r="O9461" s="38">
        <f>IF(AND(Sheet2!$K9461=$B$2,Sheet2!$L9461=1),Sheet2!$J9461+Sheet2!$M9461,IF(Sheet2!$K9461=$B$2,Sheet2!$M9461,0))</f>
        <v>0</v>
      </c>
    </row>
    <row r="9462" spans="14:15" x14ac:dyDescent="0.25">
      <c r="N9462" s="38">
        <f>IF(AND(Sheet2!$K9462=$B$1,Sheet2!$L9462=1),Sheet2!$I9462+Sheet2!$M9462,IF(Sheet2!$K9462=$B$1,Sheet2!$M9462,0))</f>
        <v>0</v>
      </c>
      <c r="O9462" s="38">
        <f>IF(AND(Sheet2!$K9462=$B$2,Sheet2!$L9462=1),Sheet2!$J9462+Sheet2!$M9462,IF(Sheet2!$K9462=$B$2,Sheet2!$M9462,0))</f>
        <v>0</v>
      </c>
    </row>
    <row r="9463" spans="14:15" x14ac:dyDescent="0.25">
      <c r="N9463" s="38">
        <f>IF(AND(Sheet2!$K9463=$B$1,Sheet2!$L9463=1),Sheet2!$I9463+Sheet2!$M9463,IF(Sheet2!$K9463=$B$1,Sheet2!$M9463,0))</f>
        <v>0</v>
      </c>
      <c r="O9463" s="38">
        <f>IF(AND(Sheet2!$K9463=$B$2,Sheet2!$L9463=1),Sheet2!$J9463+Sheet2!$M9463,IF(Sheet2!$K9463=$B$2,Sheet2!$M9463,0))</f>
        <v>0</v>
      </c>
    </row>
    <row r="9464" spans="14:15" x14ac:dyDescent="0.25">
      <c r="N9464" s="38">
        <f>IF(AND(Sheet2!$K9464=$B$1,Sheet2!$L9464=1),Sheet2!$I9464+Sheet2!$M9464,IF(Sheet2!$K9464=$B$1,Sheet2!$M9464,0))</f>
        <v>0</v>
      </c>
      <c r="O9464" s="38">
        <f>IF(AND(Sheet2!$K9464=$B$2,Sheet2!$L9464=1),Sheet2!$J9464+Sheet2!$M9464,IF(Sheet2!$K9464=$B$2,Sheet2!$M9464,0))</f>
        <v>0</v>
      </c>
    </row>
    <row r="9465" spans="14:15" x14ac:dyDescent="0.25">
      <c r="N9465" s="38">
        <f>IF(AND(Sheet2!$K9465=$B$1,Sheet2!$L9465=1),Sheet2!$I9465+Sheet2!$M9465,IF(Sheet2!$K9465=$B$1,Sheet2!$M9465,0))</f>
        <v>0</v>
      </c>
      <c r="O9465" s="38">
        <f>IF(AND(Sheet2!$K9465=$B$2,Sheet2!$L9465=1),Sheet2!$J9465+Sheet2!$M9465,IF(Sheet2!$K9465=$B$2,Sheet2!$M9465,0))</f>
        <v>0</v>
      </c>
    </row>
    <row r="9466" spans="14:15" x14ac:dyDescent="0.25">
      <c r="N9466" s="38">
        <f>IF(AND(Sheet2!$K9466=$B$1,Sheet2!$L9466=1),Sheet2!$I9466+Sheet2!$M9466,IF(Sheet2!$K9466=$B$1,Sheet2!$M9466,0))</f>
        <v>0</v>
      </c>
      <c r="O9466" s="38">
        <f>IF(AND(Sheet2!$K9466=$B$2,Sheet2!$L9466=1),Sheet2!$J9466+Sheet2!$M9466,IF(Sheet2!$K9466=$B$2,Sheet2!$M9466,0))</f>
        <v>0</v>
      </c>
    </row>
    <row r="9467" spans="14:15" x14ac:dyDescent="0.25">
      <c r="N9467" s="38">
        <f>IF(AND(Sheet2!$K9467=$B$1,Sheet2!$L9467=1),Sheet2!$I9467+Sheet2!$M9467,IF(Sheet2!$K9467=$B$1,Sheet2!$M9467,0))</f>
        <v>0</v>
      </c>
      <c r="O9467" s="38">
        <f>IF(AND(Sheet2!$K9467=$B$2,Sheet2!$L9467=1),Sheet2!$J9467+Sheet2!$M9467,IF(Sheet2!$K9467=$B$2,Sheet2!$M9467,0))</f>
        <v>0</v>
      </c>
    </row>
    <row r="9468" spans="14:15" x14ac:dyDescent="0.25">
      <c r="N9468" s="38">
        <f>IF(AND(Sheet2!$K9468=$B$1,Sheet2!$L9468=1),Sheet2!$I9468+Sheet2!$M9468,IF(Sheet2!$K9468=$B$1,Sheet2!$M9468,0))</f>
        <v>0</v>
      </c>
      <c r="O9468" s="38">
        <f>IF(AND(Sheet2!$K9468=$B$2,Sheet2!$L9468=1),Sheet2!$J9468+Sheet2!$M9468,IF(Sheet2!$K9468=$B$2,Sheet2!$M9468,0))</f>
        <v>0</v>
      </c>
    </row>
    <row r="9469" spans="14:15" x14ac:dyDescent="0.25">
      <c r="N9469" s="38">
        <f>IF(AND(Sheet2!$K9469=$B$1,Sheet2!$L9469=1),Sheet2!$I9469+Sheet2!$M9469,IF(Sheet2!$K9469=$B$1,Sheet2!$M9469,0))</f>
        <v>0</v>
      </c>
      <c r="O9469" s="38">
        <f>IF(AND(Sheet2!$K9469=$B$2,Sheet2!$L9469=1),Sheet2!$J9469+Sheet2!$M9469,IF(Sheet2!$K9469=$B$2,Sheet2!$M9469,0))</f>
        <v>0</v>
      </c>
    </row>
    <row r="9470" spans="14:15" x14ac:dyDescent="0.25">
      <c r="N9470" s="38">
        <f>IF(AND(Sheet2!$K9470=$B$1,Sheet2!$L9470=1),Sheet2!$I9470+Sheet2!$M9470,IF(Sheet2!$K9470=$B$1,Sheet2!$M9470,0))</f>
        <v>0</v>
      </c>
      <c r="O9470" s="38">
        <f>IF(AND(Sheet2!$K9470=$B$2,Sheet2!$L9470=1),Sheet2!$J9470+Sheet2!$M9470,IF(Sheet2!$K9470=$B$2,Sheet2!$M9470,0))</f>
        <v>0</v>
      </c>
    </row>
    <row r="9471" spans="14:15" x14ac:dyDescent="0.25">
      <c r="N9471" s="38">
        <f>IF(AND(Sheet2!$K9471=$B$1,Sheet2!$L9471=1),Sheet2!$I9471+Sheet2!$M9471,IF(Sheet2!$K9471=$B$1,Sheet2!$M9471,0))</f>
        <v>0</v>
      </c>
      <c r="O9471" s="38">
        <f>IF(AND(Sheet2!$K9471=$B$2,Sheet2!$L9471=1),Sheet2!$J9471+Sheet2!$M9471,IF(Sheet2!$K9471=$B$2,Sheet2!$M9471,0))</f>
        <v>0</v>
      </c>
    </row>
    <row r="9472" spans="14:15" x14ac:dyDescent="0.25">
      <c r="N9472" s="38">
        <f>IF(AND(Sheet2!$K9472=$B$1,Sheet2!$L9472=1),Sheet2!$I9472+Sheet2!$M9472,IF(Sheet2!$K9472=$B$1,Sheet2!$M9472,0))</f>
        <v>0</v>
      </c>
      <c r="O9472" s="38">
        <f>IF(AND(Sheet2!$K9472=$B$2,Sheet2!$L9472=1),Sheet2!$J9472+Sheet2!$M9472,IF(Sheet2!$K9472=$B$2,Sheet2!$M9472,0))</f>
        <v>0</v>
      </c>
    </row>
    <row r="9473" spans="14:15" x14ac:dyDescent="0.25">
      <c r="N9473" s="38">
        <f>IF(AND(Sheet2!$K9473=$B$1,Sheet2!$L9473=1),Sheet2!$I9473+Sheet2!$M9473,IF(Sheet2!$K9473=$B$1,Sheet2!$M9473,0))</f>
        <v>0</v>
      </c>
      <c r="O9473" s="38">
        <f>IF(AND(Sheet2!$K9473=$B$2,Sheet2!$L9473=1),Sheet2!$J9473+Sheet2!$M9473,IF(Sheet2!$K9473=$B$2,Sheet2!$M9473,0))</f>
        <v>0</v>
      </c>
    </row>
    <row r="9474" spans="14:15" x14ac:dyDescent="0.25">
      <c r="N9474" s="38">
        <f>IF(AND(Sheet2!$K9474=$B$1,Sheet2!$L9474=1),Sheet2!$I9474+Sheet2!$M9474,IF(Sheet2!$K9474=$B$1,Sheet2!$M9474,0))</f>
        <v>0</v>
      </c>
      <c r="O9474" s="38">
        <f>IF(AND(Sheet2!$K9474=$B$2,Sheet2!$L9474=1),Sheet2!$J9474+Sheet2!$M9474,IF(Sheet2!$K9474=$B$2,Sheet2!$M9474,0))</f>
        <v>0</v>
      </c>
    </row>
    <row r="9475" spans="14:15" x14ac:dyDescent="0.25">
      <c r="N9475" s="38">
        <f>IF(AND(Sheet2!$K9475=$B$1,Sheet2!$L9475=1),Sheet2!$I9475+Sheet2!$M9475,IF(Sheet2!$K9475=$B$1,Sheet2!$M9475,0))</f>
        <v>0</v>
      </c>
      <c r="O9475" s="38">
        <f>IF(AND(Sheet2!$K9475=$B$2,Sheet2!$L9475=1),Sheet2!$J9475+Sheet2!$M9475,IF(Sheet2!$K9475=$B$2,Sheet2!$M9475,0))</f>
        <v>0</v>
      </c>
    </row>
    <row r="9476" spans="14:15" x14ac:dyDescent="0.25">
      <c r="N9476" s="38">
        <f>IF(AND(Sheet2!$K9476=$B$1,Sheet2!$L9476=1),Sheet2!$I9476+Sheet2!$M9476,IF(Sheet2!$K9476=$B$1,Sheet2!$M9476,0))</f>
        <v>0</v>
      </c>
      <c r="O9476" s="38">
        <f>IF(AND(Sheet2!$K9476=$B$2,Sheet2!$L9476=1),Sheet2!$J9476+Sheet2!$M9476,IF(Sheet2!$K9476=$B$2,Sheet2!$M9476,0))</f>
        <v>0</v>
      </c>
    </row>
    <row r="9477" spans="14:15" x14ac:dyDescent="0.25">
      <c r="N9477" s="38">
        <f>IF(AND(Sheet2!$K9477=$B$1,Sheet2!$L9477=1),Sheet2!$I9477+Sheet2!$M9477,IF(Sheet2!$K9477=$B$1,Sheet2!$M9477,0))</f>
        <v>0</v>
      </c>
      <c r="O9477" s="38">
        <f>IF(AND(Sheet2!$K9477=$B$2,Sheet2!$L9477=1),Sheet2!$J9477+Sheet2!$M9477,IF(Sheet2!$K9477=$B$2,Sheet2!$M9477,0))</f>
        <v>0</v>
      </c>
    </row>
    <row r="9478" spans="14:15" x14ac:dyDescent="0.25">
      <c r="N9478" s="38">
        <f>IF(AND(Sheet2!$K9478=$B$1,Sheet2!$L9478=1),Sheet2!$I9478+Sheet2!$M9478,IF(Sheet2!$K9478=$B$1,Sheet2!$M9478,0))</f>
        <v>0</v>
      </c>
      <c r="O9478" s="38">
        <f>IF(AND(Sheet2!$K9478=$B$2,Sheet2!$L9478=1),Sheet2!$J9478+Sheet2!$M9478,IF(Sheet2!$K9478=$B$2,Sheet2!$M9478,0))</f>
        <v>0</v>
      </c>
    </row>
    <row r="9479" spans="14:15" x14ac:dyDescent="0.25">
      <c r="N9479" s="38">
        <f>IF(AND(Sheet2!$K9479=$B$1,Sheet2!$L9479=1),Sheet2!$I9479+Sheet2!$M9479,IF(Sheet2!$K9479=$B$1,Sheet2!$M9479,0))</f>
        <v>0</v>
      </c>
      <c r="O9479" s="38">
        <f>IF(AND(Sheet2!$K9479=$B$2,Sheet2!$L9479=1),Sheet2!$J9479+Sheet2!$M9479,IF(Sheet2!$K9479=$B$2,Sheet2!$M9479,0))</f>
        <v>0</v>
      </c>
    </row>
    <row r="9480" spans="14:15" x14ac:dyDescent="0.25">
      <c r="N9480" s="38">
        <f>IF(AND(Sheet2!$K9480=$B$1,Sheet2!$L9480=1),Sheet2!$I9480+Sheet2!$M9480,IF(Sheet2!$K9480=$B$1,Sheet2!$M9480,0))</f>
        <v>0</v>
      </c>
      <c r="O9480" s="38">
        <f>IF(AND(Sheet2!$K9480=$B$2,Sheet2!$L9480=1),Sheet2!$J9480+Sheet2!$M9480,IF(Sheet2!$K9480=$B$2,Sheet2!$M9480,0))</f>
        <v>0</v>
      </c>
    </row>
    <row r="9481" spans="14:15" x14ac:dyDescent="0.25">
      <c r="N9481" s="38">
        <f>IF(AND(Sheet2!$K9481=$B$1,Sheet2!$L9481=1),Sheet2!$I9481+Sheet2!$M9481,IF(Sheet2!$K9481=$B$1,Sheet2!$M9481,0))</f>
        <v>0</v>
      </c>
      <c r="O9481" s="38">
        <f>IF(AND(Sheet2!$K9481=$B$2,Sheet2!$L9481=1),Sheet2!$J9481+Sheet2!$M9481,IF(Sheet2!$K9481=$B$2,Sheet2!$M9481,0))</f>
        <v>0</v>
      </c>
    </row>
    <row r="9482" spans="14:15" x14ac:dyDescent="0.25">
      <c r="N9482" s="38">
        <f>IF(AND(Sheet2!$K9482=$B$1,Sheet2!$L9482=1),Sheet2!$I9482+Sheet2!$M9482,IF(Sheet2!$K9482=$B$1,Sheet2!$M9482,0))</f>
        <v>0</v>
      </c>
      <c r="O9482" s="38">
        <f>IF(AND(Sheet2!$K9482=$B$2,Sheet2!$L9482=1),Sheet2!$J9482+Sheet2!$M9482,IF(Sheet2!$K9482=$B$2,Sheet2!$M9482,0))</f>
        <v>0</v>
      </c>
    </row>
    <row r="9483" spans="14:15" x14ac:dyDescent="0.25">
      <c r="N9483" s="38">
        <f>IF(AND(Sheet2!$K9483=$B$1,Sheet2!$L9483=1),Sheet2!$I9483+Sheet2!$M9483,IF(Sheet2!$K9483=$B$1,Sheet2!$M9483,0))</f>
        <v>0</v>
      </c>
      <c r="O9483" s="38">
        <f>IF(AND(Sheet2!$K9483=$B$2,Sheet2!$L9483=1),Sheet2!$J9483+Sheet2!$M9483,IF(Sheet2!$K9483=$B$2,Sheet2!$M9483,0))</f>
        <v>0</v>
      </c>
    </row>
    <row r="9484" spans="14:15" x14ac:dyDescent="0.25">
      <c r="N9484" s="38">
        <f>IF(AND(Sheet2!$K9484=$B$1,Sheet2!$L9484=1),Sheet2!$I9484+Sheet2!$M9484,IF(Sheet2!$K9484=$B$1,Sheet2!$M9484,0))</f>
        <v>0</v>
      </c>
      <c r="O9484" s="38">
        <f>IF(AND(Sheet2!$K9484=$B$2,Sheet2!$L9484=1),Sheet2!$J9484+Sheet2!$M9484,IF(Sheet2!$K9484=$B$2,Sheet2!$M9484,0))</f>
        <v>0</v>
      </c>
    </row>
    <row r="9485" spans="14:15" x14ac:dyDescent="0.25">
      <c r="N9485" s="38">
        <f>IF(AND(Sheet2!$K9485=$B$1,Sheet2!$L9485=1),Sheet2!$I9485+Sheet2!$M9485,IF(Sheet2!$K9485=$B$1,Sheet2!$M9485,0))</f>
        <v>0</v>
      </c>
      <c r="O9485" s="38">
        <f>IF(AND(Sheet2!$K9485=$B$2,Sheet2!$L9485=1),Sheet2!$J9485+Sheet2!$M9485,IF(Sheet2!$K9485=$B$2,Sheet2!$M9485,0))</f>
        <v>0</v>
      </c>
    </row>
    <row r="9486" spans="14:15" x14ac:dyDescent="0.25">
      <c r="N9486" s="38">
        <f>IF(AND(Sheet2!$K9486=$B$1,Sheet2!$L9486=1),Sheet2!$I9486+Sheet2!$M9486,IF(Sheet2!$K9486=$B$1,Sheet2!$M9486,0))</f>
        <v>0</v>
      </c>
      <c r="O9486" s="38">
        <f>IF(AND(Sheet2!$K9486=$B$2,Sheet2!$L9486=1),Sheet2!$J9486+Sheet2!$M9486,IF(Sheet2!$K9486=$B$2,Sheet2!$M9486,0))</f>
        <v>0</v>
      </c>
    </row>
    <row r="9487" spans="14:15" x14ac:dyDescent="0.25">
      <c r="N9487" s="38">
        <f>IF(AND(Sheet2!$K9487=$B$1,Sheet2!$L9487=1),Sheet2!$I9487+Sheet2!$M9487,IF(Sheet2!$K9487=$B$1,Sheet2!$M9487,0))</f>
        <v>0</v>
      </c>
      <c r="O9487" s="38">
        <f>IF(AND(Sheet2!$K9487=$B$2,Sheet2!$L9487=1),Sheet2!$J9487+Sheet2!$M9487,IF(Sheet2!$K9487=$B$2,Sheet2!$M9487,0))</f>
        <v>0</v>
      </c>
    </row>
    <row r="9488" spans="14:15" x14ac:dyDescent="0.25">
      <c r="N9488" s="38">
        <f>IF(AND(Sheet2!$K9488=$B$1,Sheet2!$L9488=1),Sheet2!$I9488+Sheet2!$M9488,IF(Sheet2!$K9488=$B$1,Sheet2!$M9488,0))</f>
        <v>0</v>
      </c>
      <c r="O9488" s="38">
        <f>IF(AND(Sheet2!$K9488=$B$2,Sheet2!$L9488=1),Sheet2!$J9488+Sheet2!$M9488,IF(Sheet2!$K9488=$B$2,Sheet2!$M9488,0))</f>
        <v>0</v>
      </c>
    </row>
    <row r="9489" spans="14:15" x14ac:dyDescent="0.25">
      <c r="N9489" s="38">
        <f>IF(AND(Sheet2!$K9489=$B$1,Sheet2!$L9489=1),Sheet2!$I9489+Sheet2!$M9489,IF(Sheet2!$K9489=$B$1,Sheet2!$M9489,0))</f>
        <v>0</v>
      </c>
      <c r="O9489" s="38">
        <f>IF(AND(Sheet2!$K9489=$B$2,Sheet2!$L9489=1),Sheet2!$J9489+Sheet2!$M9489,IF(Sheet2!$K9489=$B$2,Sheet2!$M9489,0))</f>
        <v>0</v>
      </c>
    </row>
    <row r="9490" spans="14:15" x14ac:dyDescent="0.25">
      <c r="N9490" s="38">
        <f>IF(AND(Sheet2!$K9490=$B$1,Sheet2!$L9490=1),Sheet2!$I9490+Sheet2!$M9490,IF(Sheet2!$K9490=$B$1,Sheet2!$M9490,0))</f>
        <v>0</v>
      </c>
      <c r="O9490" s="38">
        <f>IF(AND(Sheet2!$K9490=$B$2,Sheet2!$L9490=1),Sheet2!$J9490+Sheet2!$M9490,IF(Sheet2!$K9490=$B$2,Sheet2!$M9490,0))</f>
        <v>0</v>
      </c>
    </row>
    <row r="9491" spans="14:15" x14ac:dyDescent="0.25">
      <c r="N9491" s="38">
        <f>IF(AND(Sheet2!$K9491=$B$1,Sheet2!$L9491=1),Sheet2!$I9491+Sheet2!$M9491,IF(Sheet2!$K9491=$B$1,Sheet2!$M9491,0))</f>
        <v>0</v>
      </c>
      <c r="O9491" s="38">
        <f>IF(AND(Sheet2!$K9491=$B$2,Sheet2!$L9491=1),Sheet2!$J9491+Sheet2!$M9491,IF(Sheet2!$K9491=$B$2,Sheet2!$M9491,0))</f>
        <v>0</v>
      </c>
    </row>
    <row r="9492" spans="14:15" x14ac:dyDescent="0.25">
      <c r="N9492" s="38">
        <f>IF(AND(Sheet2!$K9492=$B$1,Sheet2!$L9492=1),Sheet2!$I9492+Sheet2!$M9492,IF(Sheet2!$K9492=$B$1,Sheet2!$M9492,0))</f>
        <v>0</v>
      </c>
      <c r="O9492" s="38">
        <f>IF(AND(Sheet2!$K9492=$B$2,Sheet2!$L9492=1),Sheet2!$J9492+Sheet2!$M9492,IF(Sheet2!$K9492=$B$2,Sheet2!$M9492,0))</f>
        <v>0</v>
      </c>
    </row>
    <row r="9493" spans="14:15" x14ac:dyDescent="0.25">
      <c r="N9493" s="38">
        <f>IF(AND(Sheet2!$K9493=$B$1,Sheet2!$L9493=1),Sheet2!$I9493+Sheet2!$M9493,IF(Sheet2!$K9493=$B$1,Sheet2!$M9493,0))</f>
        <v>0</v>
      </c>
      <c r="O9493" s="38">
        <f>IF(AND(Sheet2!$K9493=$B$2,Sheet2!$L9493=1),Sheet2!$J9493+Sheet2!$M9493,IF(Sheet2!$K9493=$B$2,Sheet2!$M9493,0))</f>
        <v>0</v>
      </c>
    </row>
    <row r="9494" spans="14:15" x14ac:dyDescent="0.25">
      <c r="N9494" s="38">
        <f>IF(AND(Sheet2!$K9494=$B$1,Sheet2!$L9494=1),Sheet2!$I9494+Sheet2!$M9494,IF(Sheet2!$K9494=$B$1,Sheet2!$M9494,0))</f>
        <v>0</v>
      </c>
      <c r="O9494" s="38">
        <f>IF(AND(Sheet2!$K9494=$B$2,Sheet2!$L9494=1),Sheet2!$J9494+Sheet2!$M9494,IF(Sheet2!$K9494=$B$2,Sheet2!$M9494,0))</f>
        <v>0</v>
      </c>
    </row>
    <row r="9495" spans="14:15" x14ac:dyDescent="0.25">
      <c r="N9495" s="38">
        <f>IF(AND(Sheet2!$K9495=$B$1,Sheet2!$L9495=1),Sheet2!$I9495+Sheet2!$M9495,IF(Sheet2!$K9495=$B$1,Sheet2!$M9495,0))</f>
        <v>0</v>
      </c>
      <c r="O9495" s="38">
        <f>IF(AND(Sheet2!$K9495=$B$2,Sheet2!$L9495=1),Sheet2!$J9495+Sheet2!$M9495,IF(Sheet2!$K9495=$B$2,Sheet2!$M9495,0))</f>
        <v>0</v>
      </c>
    </row>
    <row r="9496" spans="14:15" x14ac:dyDescent="0.25">
      <c r="N9496" s="38">
        <f>IF(AND(Sheet2!$K9496=$B$1,Sheet2!$L9496=1),Sheet2!$I9496+Sheet2!$M9496,IF(Sheet2!$K9496=$B$1,Sheet2!$M9496,0))</f>
        <v>0</v>
      </c>
      <c r="O9496" s="38">
        <f>IF(AND(Sheet2!$K9496=$B$2,Sheet2!$L9496=1),Sheet2!$J9496+Sheet2!$M9496,IF(Sheet2!$K9496=$B$2,Sheet2!$M9496,0))</f>
        <v>0</v>
      </c>
    </row>
    <row r="9497" spans="14:15" x14ac:dyDescent="0.25">
      <c r="N9497" s="38">
        <f>IF(AND(Sheet2!$K9497=$B$1,Sheet2!$L9497=1),Sheet2!$I9497+Sheet2!$M9497,IF(Sheet2!$K9497=$B$1,Sheet2!$M9497,0))</f>
        <v>0</v>
      </c>
      <c r="O9497" s="38">
        <f>IF(AND(Sheet2!$K9497=$B$2,Sheet2!$L9497=1),Sheet2!$J9497+Sheet2!$M9497,IF(Sheet2!$K9497=$B$2,Sheet2!$M9497,0))</f>
        <v>0</v>
      </c>
    </row>
    <row r="9498" spans="14:15" x14ac:dyDescent="0.25">
      <c r="N9498" s="38">
        <f>IF(AND(Sheet2!$K9498=$B$1,Sheet2!$L9498=1),Sheet2!$I9498+Sheet2!$M9498,IF(Sheet2!$K9498=$B$1,Sheet2!$M9498,0))</f>
        <v>0</v>
      </c>
      <c r="O9498" s="38">
        <f>IF(AND(Sheet2!$K9498=$B$2,Sheet2!$L9498=1),Sheet2!$J9498+Sheet2!$M9498,IF(Sheet2!$K9498=$B$2,Sheet2!$M9498,0))</f>
        <v>0</v>
      </c>
    </row>
    <row r="9499" spans="14:15" x14ac:dyDescent="0.25">
      <c r="N9499" s="38">
        <f>IF(AND(Sheet2!$K9499=$B$1,Sheet2!$L9499=1),Sheet2!$I9499+Sheet2!$M9499,IF(Sheet2!$K9499=$B$1,Sheet2!$M9499,0))</f>
        <v>0</v>
      </c>
      <c r="O9499" s="38">
        <f>IF(AND(Sheet2!$K9499=$B$2,Sheet2!$L9499=1),Sheet2!$J9499+Sheet2!$M9499,IF(Sheet2!$K9499=$B$2,Sheet2!$M9499,0))</f>
        <v>0</v>
      </c>
    </row>
    <row r="9500" spans="14:15" x14ac:dyDescent="0.25">
      <c r="N9500" s="38">
        <f>IF(AND(Sheet2!$K9500=$B$1,Sheet2!$L9500=1),Sheet2!$I9500+Sheet2!$M9500,IF(Sheet2!$K9500=$B$1,Sheet2!$M9500,0))</f>
        <v>0</v>
      </c>
      <c r="O9500" s="38">
        <f>IF(AND(Sheet2!$K9500=$B$2,Sheet2!$L9500=1),Sheet2!$J9500+Sheet2!$M9500,IF(Sheet2!$K9500=$B$2,Sheet2!$M9500,0))</f>
        <v>0</v>
      </c>
    </row>
    <row r="9501" spans="14:15" x14ac:dyDescent="0.25">
      <c r="N9501" s="38">
        <f>IF(AND(Sheet2!$K9501=$B$1,Sheet2!$L9501=1),Sheet2!$I9501+Sheet2!$M9501,IF(Sheet2!$K9501=$B$1,Sheet2!$M9501,0))</f>
        <v>0</v>
      </c>
      <c r="O9501" s="38">
        <f>IF(AND(Sheet2!$K9501=$B$2,Sheet2!$L9501=1),Sheet2!$J9501+Sheet2!$M9501,IF(Sheet2!$K9501=$B$2,Sheet2!$M9501,0))</f>
        <v>0</v>
      </c>
    </row>
    <row r="9502" spans="14:15" x14ac:dyDescent="0.25">
      <c r="N9502" s="38">
        <f>IF(AND(Sheet2!$K9502=$B$1,Sheet2!$L9502=1),Sheet2!$I9502+Sheet2!$M9502,IF(Sheet2!$K9502=$B$1,Sheet2!$M9502,0))</f>
        <v>0</v>
      </c>
      <c r="O9502" s="38">
        <f>IF(AND(Sheet2!$K9502=$B$2,Sheet2!$L9502=1),Sheet2!$J9502+Sheet2!$M9502,IF(Sheet2!$K9502=$B$2,Sheet2!$M9502,0))</f>
        <v>0</v>
      </c>
    </row>
    <row r="9503" spans="14:15" x14ac:dyDescent="0.25">
      <c r="N9503" s="38">
        <f>IF(AND(Sheet2!$K9503=$B$1,Sheet2!$L9503=1),Sheet2!$I9503+Sheet2!$M9503,IF(Sheet2!$K9503=$B$1,Sheet2!$M9503,0))</f>
        <v>0</v>
      </c>
      <c r="O9503" s="38">
        <f>IF(AND(Sheet2!$K9503=$B$2,Sheet2!$L9503=1),Sheet2!$J9503+Sheet2!$M9503,IF(Sheet2!$K9503=$B$2,Sheet2!$M9503,0))</f>
        <v>0</v>
      </c>
    </row>
    <row r="9504" spans="14:15" x14ac:dyDescent="0.25">
      <c r="N9504" s="38">
        <f>IF(AND(Sheet2!$K9504=$B$1,Sheet2!$L9504=1),Sheet2!$I9504+Sheet2!$M9504,IF(Sheet2!$K9504=$B$1,Sheet2!$M9504,0))</f>
        <v>0</v>
      </c>
      <c r="O9504" s="38">
        <f>IF(AND(Sheet2!$K9504=$B$2,Sheet2!$L9504=1),Sheet2!$J9504+Sheet2!$M9504,IF(Sheet2!$K9504=$B$2,Sheet2!$M9504,0))</f>
        <v>0</v>
      </c>
    </row>
    <row r="9505" spans="14:15" x14ac:dyDescent="0.25">
      <c r="N9505" s="38">
        <f>IF(AND(Sheet2!$K9505=$B$1,Sheet2!$L9505=1),Sheet2!$I9505+Sheet2!$M9505,IF(Sheet2!$K9505=$B$1,Sheet2!$M9505,0))</f>
        <v>0</v>
      </c>
      <c r="O9505" s="38">
        <f>IF(AND(Sheet2!$K9505=$B$2,Sheet2!$L9505=1),Sheet2!$J9505+Sheet2!$M9505,IF(Sheet2!$K9505=$B$2,Sheet2!$M9505,0))</f>
        <v>0</v>
      </c>
    </row>
    <row r="9506" spans="14:15" x14ac:dyDescent="0.25">
      <c r="N9506" s="38">
        <f>IF(AND(Sheet2!$K9506=$B$1,Sheet2!$L9506=1),Sheet2!$I9506+Sheet2!$M9506,IF(Sheet2!$K9506=$B$1,Sheet2!$M9506,0))</f>
        <v>0</v>
      </c>
      <c r="O9506" s="38">
        <f>IF(AND(Sheet2!$K9506=$B$2,Sheet2!$L9506=1),Sheet2!$J9506+Sheet2!$M9506,IF(Sheet2!$K9506=$B$2,Sheet2!$M9506,0))</f>
        <v>0</v>
      </c>
    </row>
    <row r="9507" spans="14:15" x14ac:dyDescent="0.25">
      <c r="N9507" s="38">
        <f>IF(AND(Sheet2!$K9507=$B$1,Sheet2!$L9507=1),Sheet2!$I9507+Sheet2!$M9507,IF(Sheet2!$K9507=$B$1,Sheet2!$M9507,0))</f>
        <v>0</v>
      </c>
      <c r="O9507" s="38">
        <f>IF(AND(Sheet2!$K9507=$B$2,Sheet2!$L9507=1),Sheet2!$J9507+Sheet2!$M9507,IF(Sheet2!$K9507=$B$2,Sheet2!$M9507,0))</f>
        <v>0</v>
      </c>
    </row>
    <row r="9508" spans="14:15" x14ac:dyDescent="0.25">
      <c r="N9508" s="38">
        <f>IF(AND(Sheet2!$K9508=$B$1,Sheet2!$L9508=1),Sheet2!$I9508+Sheet2!$M9508,IF(Sheet2!$K9508=$B$1,Sheet2!$M9508,0))</f>
        <v>0</v>
      </c>
      <c r="O9508" s="38">
        <f>IF(AND(Sheet2!$K9508=$B$2,Sheet2!$L9508=1),Sheet2!$J9508+Sheet2!$M9508,IF(Sheet2!$K9508=$B$2,Sheet2!$M9508,0))</f>
        <v>0</v>
      </c>
    </row>
    <row r="9509" spans="14:15" x14ac:dyDescent="0.25">
      <c r="N9509" s="38">
        <f>IF(AND(Sheet2!$K9509=$B$1,Sheet2!$L9509=1),Sheet2!$I9509+Sheet2!$M9509,IF(Sheet2!$K9509=$B$1,Sheet2!$M9509,0))</f>
        <v>0</v>
      </c>
      <c r="O9509" s="38">
        <f>IF(AND(Sheet2!$K9509=$B$2,Sheet2!$L9509=1),Sheet2!$J9509+Sheet2!$M9509,IF(Sheet2!$K9509=$B$2,Sheet2!$M9509,0))</f>
        <v>0</v>
      </c>
    </row>
    <row r="9510" spans="14:15" x14ac:dyDescent="0.25">
      <c r="N9510" s="38">
        <f>IF(AND(Sheet2!$K9510=$B$1,Sheet2!$L9510=1),Sheet2!$I9510+Sheet2!$M9510,IF(Sheet2!$K9510=$B$1,Sheet2!$M9510,0))</f>
        <v>0</v>
      </c>
      <c r="O9510" s="38">
        <f>IF(AND(Sheet2!$K9510=$B$2,Sheet2!$L9510=1),Sheet2!$J9510+Sheet2!$M9510,IF(Sheet2!$K9510=$B$2,Sheet2!$M9510,0))</f>
        <v>0</v>
      </c>
    </row>
    <row r="9511" spans="14:15" x14ac:dyDescent="0.25">
      <c r="N9511" s="38">
        <f>IF(AND(Sheet2!$K9511=$B$1,Sheet2!$L9511=1),Sheet2!$I9511+Sheet2!$M9511,IF(Sheet2!$K9511=$B$1,Sheet2!$M9511,0))</f>
        <v>0</v>
      </c>
      <c r="O9511" s="38">
        <f>IF(AND(Sheet2!$K9511=$B$2,Sheet2!$L9511=1),Sheet2!$J9511+Sheet2!$M9511,IF(Sheet2!$K9511=$B$2,Sheet2!$M9511,0))</f>
        <v>0</v>
      </c>
    </row>
    <row r="9512" spans="14:15" x14ac:dyDescent="0.25">
      <c r="N9512" s="38">
        <f>IF(AND(Sheet2!$K9512=$B$1,Sheet2!$L9512=1),Sheet2!$I9512+Sheet2!$M9512,IF(Sheet2!$K9512=$B$1,Sheet2!$M9512,0))</f>
        <v>0</v>
      </c>
      <c r="O9512" s="38">
        <f>IF(AND(Sheet2!$K9512=$B$2,Sheet2!$L9512=1),Sheet2!$J9512+Sheet2!$M9512,IF(Sheet2!$K9512=$B$2,Sheet2!$M9512,0))</f>
        <v>0</v>
      </c>
    </row>
    <row r="9513" spans="14:15" x14ac:dyDescent="0.25">
      <c r="N9513" s="38">
        <f>IF(AND(Sheet2!$K9513=$B$1,Sheet2!$L9513=1),Sheet2!$I9513+Sheet2!$M9513,IF(Sheet2!$K9513=$B$1,Sheet2!$M9513,0))</f>
        <v>0</v>
      </c>
      <c r="O9513" s="38">
        <f>IF(AND(Sheet2!$K9513=$B$2,Sheet2!$L9513=1),Sheet2!$J9513+Sheet2!$M9513,IF(Sheet2!$K9513=$B$2,Sheet2!$M9513,0))</f>
        <v>0</v>
      </c>
    </row>
    <row r="9514" spans="14:15" x14ac:dyDescent="0.25">
      <c r="N9514" s="38">
        <f>IF(AND(Sheet2!$K9514=$B$1,Sheet2!$L9514=1),Sheet2!$I9514+Sheet2!$M9514,IF(Sheet2!$K9514=$B$1,Sheet2!$M9514,0))</f>
        <v>0</v>
      </c>
      <c r="O9514" s="38">
        <f>IF(AND(Sheet2!$K9514=$B$2,Sheet2!$L9514=1),Sheet2!$J9514+Sheet2!$M9514,IF(Sheet2!$K9514=$B$2,Sheet2!$M9514,0))</f>
        <v>0</v>
      </c>
    </row>
    <row r="9515" spans="14:15" x14ac:dyDescent="0.25">
      <c r="N9515" s="38">
        <f>IF(AND(Sheet2!$K9515=$B$1,Sheet2!$L9515=1),Sheet2!$I9515+Sheet2!$M9515,IF(Sheet2!$K9515=$B$1,Sheet2!$M9515,0))</f>
        <v>0</v>
      </c>
      <c r="O9515" s="38">
        <f>IF(AND(Sheet2!$K9515=$B$2,Sheet2!$L9515=1),Sheet2!$J9515+Sheet2!$M9515,IF(Sheet2!$K9515=$B$2,Sheet2!$M9515,0))</f>
        <v>0</v>
      </c>
    </row>
    <row r="9516" spans="14:15" x14ac:dyDescent="0.25">
      <c r="N9516" s="38">
        <f>IF(AND(Sheet2!$K9516=$B$1,Sheet2!$L9516=1),Sheet2!$I9516+Sheet2!$M9516,IF(Sheet2!$K9516=$B$1,Sheet2!$M9516,0))</f>
        <v>0</v>
      </c>
      <c r="O9516" s="38">
        <f>IF(AND(Sheet2!$K9516=$B$2,Sheet2!$L9516=1),Sheet2!$J9516+Sheet2!$M9516,IF(Sheet2!$K9516=$B$2,Sheet2!$M9516,0))</f>
        <v>0</v>
      </c>
    </row>
    <row r="9517" spans="14:15" x14ac:dyDescent="0.25">
      <c r="N9517" s="38">
        <f>IF(AND(Sheet2!$K9517=$B$1,Sheet2!$L9517=1),Sheet2!$I9517+Sheet2!$M9517,IF(Sheet2!$K9517=$B$1,Sheet2!$M9517,0))</f>
        <v>0</v>
      </c>
      <c r="O9517" s="38">
        <f>IF(AND(Sheet2!$K9517=$B$2,Sheet2!$L9517=1),Sheet2!$J9517+Sheet2!$M9517,IF(Sheet2!$K9517=$B$2,Sheet2!$M9517,0))</f>
        <v>0</v>
      </c>
    </row>
    <row r="9518" spans="14:15" x14ac:dyDescent="0.25">
      <c r="N9518" s="38">
        <f>IF(AND(Sheet2!$K9518=$B$1,Sheet2!$L9518=1),Sheet2!$I9518+Sheet2!$M9518,IF(Sheet2!$K9518=$B$1,Sheet2!$M9518,0))</f>
        <v>0</v>
      </c>
      <c r="O9518" s="38">
        <f>IF(AND(Sheet2!$K9518=$B$2,Sheet2!$L9518=1),Sheet2!$J9518+Sheet2!$M9518,IF(Sheet2!$K9518=$B$2,Sheet2!$M9518,0))</f>
        <v>0</v>
      </c>
    </row>
    <row r="9519" spans="14:15" x14ac:dyDescent="0.25">
      <c r="N9519" s="38">
        <f>IF(AND(Sheet2!$K9519=$B$1,Sheet2!$L9519=1),Sheet2!$I9519+Sheet2!$M9519,IF(Sheet2!$K9519=$B$1,Sheet2!$M9519,0))</f>
        <v>0</v>
      </c>
      <c r="O9519" s="38">
        <f>IF(AND(Sheet2!$K9519=$B$2,Sheet2!$L9519=1),Sheet2!$J9519+Sheet2!$M9519,IF(Sheet2!$K9519=$B$2,Sheet2!$M9519,0))</f>
        <v>0</v>
      </c>
    </row>
    <row r="9520" spans="14:15" x14ac:dyDescent="0.25">
      <c r="N9520" s="38">
        <f>IF(AND(Sheet2!$K9520=$B$1,Sheet2!$L9520=1),Sheet2!$I9520+Sheet2!$M9520,IF(Sheet2!$K9520=$B$1,Sheet2!$M9520,0))</f>
        <v>0</v>
      </c>
      <c r="O9520" s="38">
        <f>IF(AND(Sheet2!$K9520=$B$2,Sheet2!$L9520=1),Sheet2!$J9520+Sheet2!$M9520,IF(Sheet2!$K9520=$B$2,Sheet2!$M9520,0))</f>
        <v>0</v>
      </c>
    </row>
    <row r="9521" spans="14:15" x14ac:dyDescent="0.25">
      <c r="N9521" s="38">
        <f>IF(AND(Sheet2!$K9521=$B$1,Sheet2!$L9521=1),Sheet2!$I9521+Sheet2!$M9521,IF(Sheet2!$K9521=$B$1,Sheet2!$M9521,0))</f>
        <v>0</v>
      </c>
      <c r="O9521" s="38">
        <f>IF(AND(Sheet2!$K9521=$B$2,Sheet2!$L9521=1),Sheet2!$J9521+Sheet2!$M9521,IF(Sheet2!$K9521=$B$2,Sheet2!$M9521,0))</f>
        <v>0</v>
      </c>
    </row>
    <row r="9522" spans="14:15" x14ac:dyDescent="0.25">
      <c r="N9522" s="38">
        <f>IF(AND(Sheet2!$K9522=$B$1,Sheet2!$L9522=1),Sheet2!$I9522+Sheet2!$M9522,IF(Sheet2!$K9522=$B$1,Sheet2!$M9522,0))</f>
        <v>0</v>
      </c>
      <c r="O9522" s="38">
        <f>IF(AND(Sheet2!$K9522=$B$2,Sheet2!$L9522=1),Sheet2!$J9522+Sheet2!$M9522,IF(Sheet2!$K9522=$B$2,Sheet2!$M9522,0))</f>
        <v>0</v>
      </c>
    </row>
    <row r="9523" spans="14:15" x14ac:dyDescent="0.25">
      <c r="N9523" s="38">
        <f>IF(AND(Sheet2!$K9523=$B$1,Sheet2!$L9523=1),Sheet2!$I9523+Sheet2!$M9523,IF(Sheet2!$K9523=$B$1,Sheet2!$M9523,0))</f>
        <v>0</v>
      </c>
      <c r="O9523" s="38">
        <f>IF(AND(Sheet2!$K9523=$B$2,Sheet2!$L9523=1),Sheet2!$J9523+Sheet2!$M9523,IF(Sheet2!$K9523=$B$2,Sheet2!$M9523,0))</f>
        <v>0</v>
      </c>
    </row>
    <row r="9524" spans="14:15" x14ac:dyDescent="0.25">
      <c r="N9524" s="38">
        <f>IF(AND(Sheet2!$K9524=$B$1,Sheet2!$L9524=1),Sheet2!$I9524+Sheet2!$M9524,IF(Sheet2!$K9524=$B$1,Sheet2!$M9524,0))</f>
        <v>0</v>
      </c>
      <c r="O9524" s="38">
        <f>IF(AND(Sheet2!$K9524=$B$2,Sheet2!$L9524=1),Sheet2!$J9524+Sheet2!$M9524,IF(Sheet2!$K9524=$B$2,Sheet2!$M9524,0))</f>
        <v>0</v>
      </c>
    </row>
    <row r="9525" spans="14:15" x14ac:dyDescent="0.25">
      <c r="N9525" s="38">
        <f>IF(AND(Sheet2!$K9525=$B$1,Sheet2!$L9525=1),Sheet2!$I9525+Sheet2!$M9525,IF(Sheet2!$K9525=$B$1,Sheet2!$M9525,0))</f>
        <v>0</v>
      </c>
      <c r="O9525" s="38">
        <f>IF(AND(Sheet2!$K9525=$B$2,Sheet2!$L9525=1),Sheet2!$J9525+Sheet2!$M9525,IF(Sheet2!$K9525=$B$2,Sheet2!$M9525,0))</f>
        <v>0</v>
      </c>
    </row>
    <row r="9526" spans="14:15" x14ac:dyDescent="0.25">
      <c r="N9526" s="38">
        <f>IF(AND(Sheet2!$K9526=$B$1,Sheet2!$L9526=1),Sheet2!$I9526+Sheet2!$M9526,IF(Sheet2!$K9526=$B$1,Sheet2!$M9526,0))</f>
        <v>0</v>
      </c>
      <c r="O9526" s="38">
        <f>IF(AND(Sheet2!$K9526=$B$2,Sheet2!$L9526=1),Sheet2!$J9526+Sheet2!$M9526,IF(Sheet2!$K9526=$B$2,Sheet2!$M9526,0))</f>
        <v>0</v>
      </c>
    </row>
    <row r="9527" spans="14:15" x14ac:dyDescent="0.25">
      <c r="N9527" s="38">
        <f>IF(AND(Sheet2!$K9527=$B$1,Sheet2!$L9527=1),Sheet2!$I9527+Sheet2!$M9527,IF(Sheet2!$K9527=$B$1,Sheet2!$M9527,0))</f>
        <v>0</v>
      </c>
      <c r="O9527" s="38">
        <f>IF(AND(Sheet2!$K9527=$B$2,Sheet2!$L9527=1),Sheet2!$J9527+Sheet2!$M9527,IF(Sheet2!$K9527=$B$2,Sheet2!$M9527,0))</f>
        <v>0</v>
      </c>
    </row>
    <row r="9528" spans="14:15" x14ac:dyDescent="0.25">
      <c r="N9528" s="38">
        <f>IF(AND(Sheet2!$K9528=$B$1,Sheet2!$L9528=1),Sheet2!$I9528+Sheet2!$M9528,IF(Sheet2!$K9528=$B$1,Sheet2!$M9528,0))</f>
        <v>0</v>
      </c>
      <c r="O9528" s="38">
        <f>IF(AND(Sheet2!$K9528=$B$2,Sheet2!$L9528=1),Sheet2!$J9528+Sheet2!$M9528,IF(Sheet2!$K9528=$B$2,Sheet2!$M9528,0))</f>
        <v>0</v>
      </c>
    </row>
    <row r="9529" spans="14:15" x14ac:dyDescent="0.25">
      <c r="N9529" s="38">
        <f>IF(AND(Sheet2!$K9529=$B$1,Sheet2!$L9529=1),Sheet2!$I9529+Sheet2!$M9529,IF(Sheet2!$K9529=$B$1,Sheet2!$M9529,0))</f>
        <v>0</v>
      </c>
      <c r="O9529" s="38">
        <f>IF(AND(Sheet2!$K9529=$B$2,Sheet2!$L9529=1),Sheet2!$J9529+Sheet2!$M9529,IF(Sheet2!$K9529=$B$2,Sheet2!$M9529,0))</f>
        <v>0</v>
      </c>
    </row>
    <row r="9530" spans="14:15" x14ac:dyDescent="0.25">
      <c r="N9530" s="38">
        <f>IF(AND(Sheet2!$K9530=$B$1,Sheet2!$L9530=1),Sheet2!$I9530+Sheet2!$M9530,IF(Sheet2!$K9530=$B$1,Sheet2!$M9530,0))</f>
        <v>0</v>
      </c>
      <c r="O9530" s="38">
        <f>IF(AND(Sheet2!$K9530=$B$2,Sheet2!$L9530=1),Sheet2!$J9530+Sheet2!$M9530,IF(Sheet2!$K9530=$B$2,Sheet2!$M9530,0))</f>
        <v>0</v>
      </c>
    </row>
    <row r="9531" spans="14:15" x14ac:dyDescent="0.25">
      <c r="N9531" s="38">
        <f>IF(AND(Sheet2!$K9531=$B$1,Sheet2!$L9531=1),Sheet2!$I9531+Sheet2!$M9531,IF(Sheet2!$K9531=$B$1,Sheet2!$M9531,0))</f>
        <v>0</v>
      </c>
      <c r="O9531" s="38">
        <f>IF(AND(Sheet2!$K9531=$B$2,Sheet2!$L9531=1),Sheet2!$J9531+Sheet2!$M9531,IF(Sheet2!$K9531=$B$2,Sheet2!$M9531,0))</f>
        <v>0</v>
      </c>
    </row>
    <row r="9532" spans="14:15" x14ac:dyDescent="0.25">
      <c r="N9532" s="38">
        <f>IF(AND(Sheet2!$K9532=$B$1,Sheet2!$L9532=1),Sheet2!$I9532+Sheet2!$M9532,IF(Sheet2!$K9532=$B$1,Sheet2!$M9532,0))</f>
        <v>0</v>
      </c>
      <c r="O9532" s="38">
        <f>IF(AND(Sheet2!$K9532=$B$2,Sheet2!$L9532=1),Sheet2!$J9532+Sheet2!$M9532,IF(Sheet2!$K9532=$B$2,Sheet2!$M9532,0))</f>
        <v>0</v>
      </c>
    </row>
    <row r="9533" spans="14:15" x14ac:dyDescent="0.25">
      <c r="N9533" s="38">
        <f>IF(AND(Sheet2!$K9533=$B$1,Sheet2!$L9533=1),Sheet2!$I9533+Sheet2!$M9533,IF(Sheet2!$K9533=$B$1,Sheet2!$M9533,0))</f>
        <v>0</v>
      </c>
      <c r="O9533" s="38">
        <f>IF(AND(Sheet2!$K9533=$B$2,Sheet2!$L9533=1),Sheet2!$J9533+Sheet2!$M9533,IF(Sheet2!$K9533=$B$2,Sheet2!$M9533,0))</f>
        <v>0</v>
      </c>
    </row>
    <row r="9534" spans="14:15" x14ac:dyDescent="0.25">
      <c r="N9534" s="38">
        <f>IF(AND(Sheet2!$K9534=$B$1,Sheet2!$L9534=1),Sheet2!$I9534+Sheet2!$M9534,IF(Sheet2!$K9534=$B$1,Sheet2!$M9534,0))</f>
        <v>0</v>
      </c>
      <c r="O9534" s="38">
        <f>IF(AND(Sheet2!$K9534=$B$2,Sheet2!$L9534=1),Sheet2!$J9534+Sheet2!$M9534,IF(Sheet2!$K9534=$B$2,Sheet2!$M9534,0))</f>
        <v>0</v>
      </c>
    </row>
    <row r="9535" spans="14:15" x14ac:dyDescent="0.25">
      <c r="N9535" s="38">
        <f>IF(AND(Sheet2!$K9535=$B$1,Sheet2!$L9535=1),Sheet2!$I9535+Sheet2!$M9535,IF(Sheet2!$K9535=$B$1,Sheet2!$M9535,0))</f>
        <v>0</v>
      </c>
      <c r="O9535" s="38">
        <f>IF(AND(Sheet2!$K9535=$B$2,Sheet2!$L9535=1),Sheet2!$J9535+Sheet2!$M9535,IF(Sheet2!$K9535=$B$2,Sheet2!$M9535,0))</f>
        <v>0</v>
      </c>
    </row>
    <row r="9536" spans="14:15" x14ac:dyDescent="0.25">
      <c r="N9536" s="38">
        <f>IF(AND(Sheet2!$K9536=$B$1,Sheet2!$L9536=1),Sheet2!$I9536+Sheet2!$M9536,IF(Sheet2!$K9536=$B$1,Sheet2!$M9536,0))</f>
        <v>0</v>
      </c>
      <c r="O9536" s="38">
        <f>IF(AND(Sheet2!$K9536=$B$2,Sheet2!$L9536=1),Sheet2!$J9536+Sheet2!$M9536,IF(Sheet2!$K9536=$B$2,Sheet2!$M9536,0))</f>
        <v>0</v>
      </c>
    </row>
    <row r="9537" spans="14:15" x14ac:dyDescent="0.25">
      <c r="N9537" s="38">
        <f>IF(AND(Sheet2!$K9537=$B$1,Sheet2!$L9537=1),Sheet2!$I9537+Sheet2!$M9537,IF(Sheet2!$K9537=$B$1,Sheet2!$M9537,0))</f>
        <v>0</v>
      </c>
      <c r="O9537" s="38">
        <f>IF(AND(Sheet2!$K9537=$B$2,Sheet2!$L9537=1),Sheet2!$J9537+Sheet2!$M9537,IF(Sheet2!$K9537=$B$2,Sheet2!$M9537,0))</f>
        <v>0</v>
      </c>
    </row>
    <row r="9538" spans="14:15" x14ac:dyDescent="0.25">
      <c r="N9538" s="38">
        <f>IF(AND(Sheet2!$K9538=$B$1,Sheet2!$L9538=1),Sheet2!$I9538+Sheet2!$M9538,IF(Sheet2!$K9538=$B$1,Sheet2!$M9538,0))</f>
        <v>0</v>
      </c>
      <c r="O9538" s="38">
        <f>IF(AND(Sheet2!$K9538=$B$2,Sheet2!$L9538=1),Sheet2!$J9538+Sheet2!$M9538,IF(Sheet2!$K9538=$B$2,Sheet2!$M9538,0))</f>
        <v>0</v>
      </c>
    </row>
    <row r="9539" spans="14:15" x14ac:dyDescent="0.25">
      <c r="N9539" s="38">
        <f>IF(AND(Sheet2!$K9539=$B$1,Sheet2!$L9539=1),Sheet2!$I9539+Sheet2!$M9539,IF(Sheet2!$K9539=$B$1,Sheet2!$M9539,0))</f>
        <v>0</v>
      </c>
      <c r="O9539" s="38">
        <f>IF(AND(Sheet2!$K9539=$B$2,Sheet2!$L9539=1),Sheet2!$J9539+Sheet2!$M9539,IF(Sheet2!$K9539=$B$2,Sheet2!$M9539,0))</f>
        <v>0</v>
      </c>
    </row>
    <row r="9540" spans="14:15" x14ac:dyDescent="0.25">
      <c r="N9540" s="38">
        <f>IF(AND(Sheet2!$K9540=$B$1,Sheet2!$L9540=1),Sheet2!$I9540+Sheet2!$M9540,IF(Sheet2!$K9540=$B$1,Sheet2!$M9540,0))</f>
        <v>0</v>
      </c>
      <c r="O9540" s="38">
        <f>IF(AND(Sheet2!$K9540=$B$2,Sheet2!$L9540=1),Sheet2!$J9540+Sheet2!$M9540,IF(Sheet2!$K9540=$B$2,Sheet2!$M9540,0))</f>
        <v>0</v>
      </c>
    </row>
    <row r="9541" spans="14:15" x14ac:dyDescent="0.25">
      <c r="N9541" s="38">
        <f>IF(AND(Sheet2!$K9541=$B$1,Sheet2!$L9541=1),Sheet2!$I9541+Sheet2!$M9541,IF(Sheet2!$K9541=$B$1,Sheet2!$M9541,0))</f>
        <v>0</v>
      </c>
      <c r="O9541" s="38">
        <f>IF(AND(Sheet2!$K9541=$B$2,Sheet2!$L9541=1),Sheet2!$J9541+Sheet2!$M9541,IF(Sheet2!$K9541=$B$2,Sheet2!$M9541,0))</f>
        <v>0</v>
      </c>
    </row>
    <row r="9542" spans="14:15" x14ac:dyDescent="0.25">
      <c r="N9542" s="38">
        <f>IF(AND(Sheet2!$K9542=$B$1,Sheet2!$L9542=1),Sheet2!$I9542+Sheet2!$M9542,IF(Sheet2!$K9542=$B$1,Sheet2!$M9542,0))</f>
        <v>0</v>
      </c>
      <c r="O9542" s="38">
        <f>IF(AND(Sheet2!$K9542=$B$2,Sheet2!$L9542=1),Sheet2!$J9542+Sheet2!$M9542,IF(Sheet2!$K9542=$B$2,Sheet2!$M9542,0))</f>
        <v>0</v>
      </c>
    </row>
    <row r="9543" spans="14:15" x14ac:dyDescent="0.25">
      <c r="N9543" s="38">
        <f>IF(AND(Sheet2!$K9543=$B$1,Sheet2!$L9543=1),Sheet2!$I9543+Sheet2!$M9543,IF(Sheet2!$K9543=$B$1,Sheet2!$M9543,0))</f>
        <v>0</v>
      </c>
      <c r="O9543" s="38">
        <f>IF(AND(Sheet2!$K9543=$B$2,Sheet2!$L9543=1),Sheet2!$J9543+Sheet2!$M9543,IF(Sheet2!$K9543=$B$2,Sheet2!$M9543,0))</f>
        <v>0</v>
      </c>
    </row>
    <row r="9544" spans="14:15" x14ac:dyDescent="0.25">
      <c r="N9544" s="38">
        <f>IF(AND(Sheet2!$K9544=$B$1,Sheet2!$L9544=1),Sheet2!$I9544+Sheet2!$M9544,IF(Sheet2!$K9544=$B$1,Sheet2!$M9544,0))</f>
        <v>0</v>
      </c>
      <c r="O9544" s="38">
        <f>IF(AND(Sheet2!$K9544=$B$2,Sheet2!$L9544=1),Sheet2!$J9544+Sheet2!$M9544,IF(Sheet2!$K9544=$B$2,Sheet2!$M9544,0))</f>
        <v>0</v>
      </c>
    </row>
    <row r="9545" spans="14:15" x14ac:dyDescent="0.25">
      <c r="N9545" s="38">
        <f>IF(AND(Sheet2!$K9545=$B$1,Sheet2!$L9545=1),Sheet2!$I9545+Sheet2!$M9545,IF(Sheet2!$K9545=$B$1,Sheet2!$M9545,0))</f>
        <v>0</v>
      </c>
      <c r="O9545" s="38">
        <f>IF(AND(Sheet2!$K9545=$B$2,Sheet2!$L9545=1),Sheet2!$J9545+Sheet2!$M9545,IF(Sheet2!$K9545=$B$2,Sheet2!$M9545,0))</f>
        <v>0</v>
      </c>
    </row>
    <row r="9546" spans="14:15" x14ac:dyDescent="0.25">
      <c r="N9546" s="38">
        <f>IF(AND(Sheet2!$K9546=$B$1,Sheet2!$L9546=1),Sheet2!$I9546+Sheet2!$M9546,IF(Sheet2!$K9546=$B$1,Sheet2!$M9546,0))</f>
        <v>0</v>
      </c>
      <c r="O9546" s="38">
        <f>IF(AND(Sheet2!$K9546=$B$2,Sheet2!$L9546=1),Sheet2!$J9546+Sheet2!$M9546,IF(Sheet2!$K9546=$B$2,Sheet2!$M9546,0))</f>
        <v>0</v>
      </c>
    </row>
    <row r="9547" spans="14:15" x14ac:dyDescent="0.25">
      <c r="N9547" s="38">
        <f>IF(AND(Sheet2!$K9547=$B$1,Sheet2!$L9547=1),Sheet2!$I9547+Sheet2!$M9547,IF(Sheet2!$K9547=$B$1,Sheet2!$M9547,0))</f>
        <v>0</v>
      </c>
      <c r="O9547" s="38">
        <f>IF(AND(Sheet2!$K9547=$B$2,Sheet2!$L9547=1),Sheet2!$J9547+Sheet2!$M9547,IF(Sheet2!$K9547=$B$2,Sheet2!$M9547,0))</f>
        <v>0</v>
      </c>
    </row>
    <row r="9548" spans="14:15" x14ac:dyDescent="0.25">
      <c r="N9548" s="38">
        <f>IF(AND(Sheet2!$K9548=$B$1,Sheet2!$L9548=1),Sheet2!$I9548+Sheet2!$M9548,IF(Sheet2!$K9548=$B$1,Sheet2!$M9548,0))</f>
        <v>0</v>
      </c>
      <c r="O9548" s="38">
        <f>IF(AND(Sheet2!$K9548=$B$2,Sheet2!$L9548=1),Sheet2!$J9548+Sheet2!$M9548,IF(Sheet2!$K9548=$B$2,Sheet2!$M9548,0))</f>
        <v>0</v>
      </c>
    </row>
    <row r="9549" spans="14:15" x14ac:dyDescent="0.25">
      <c r="N9549" s="38">
        <f>IF(AND(Sheet2!$K9549=$B$1,Sheet2!$L9549=1),Sheet2!$I9549+Sheet2!$M9549,IF(Sheet2!$K9549=$B$1,Sheet2!$M9549,0))</f>
        <v>0</v>
      </c>
      <c r="O9549" s="38">
        <f>IF(AND(Sheet2!$K9549=$B$2,Sheet2!$L9549=1),Sheet2!$J9549+Sheet2!$M9549,IF(Sheet2!$K9549=$B$2,Sheet2!$M9549,0))</f>
        <v>0</v>
      </c>
    </row>
    <row r="9550" spans="14:15" x14ac:dyDescent="0.25">
      <c r="N9550" s="38">
        <f>IF(AND(Sheet2!$K9550=$B$1,Sheet2!$L9550=1),Sheet2!$I9550+Sheet2!$M9550,IF(Sheet2!$K9550=$B$1,Sheet2!$M9550,0))</f>
        <v>0</v>
      </c>
      <c r="O9550" s="38">
        <f>IF(AND(Sheet2!$K9550=$B$2,Sheet2!$L9550=1),Sheet2!$J9550+Sheet2!$M9550,IF(Sheet2!$K9550=$B$2,Sheet2!$M9550,0))</f>
        <v>0</v>
      </c>
    </row>
    <row r="9551" spans="14:15" x14ac:dyDescent="0.25">
      <c r="N9551" s="38">
        <f>IF(AND(Sheet2!$K9551=$B$1,Sheet2!$L9551=1),Sheet2!$I9551+Sheet2!$M9551,IF(Sheet2!$K9551=$B$1,Sheet2!$M9551,0))</f>
        <v>0</v>
      </c>
      <c r="O9551" s="38">
        <f>IF(AND(Sheet2!$K9551=$B$2,Sheet2!$L9551=1),Sheet2!$J9551+Sheet2!$M9551,IF(Sheet2!$K9551=$B$2,Sheet2!$M9551,0))</f>
        <v>0</v>
      </c>
    </row>
    <row r="9552" spans="14:15" x14ac:dyDescent="0.25">
      <c r="N9552" s="38">
        <f>IF(AND(Sheet2!$K9552=$B$1,Sheet2!$L9552=1),Sheet2!$I9552+Sheet2!$M9552,IF(Sheet2!$K9552=$B$1,Sheet2!$M9552,0))</f>
        <v>0</v>
      </c>
      <c r="O9552" s="38">
        <f>IF(AND(Sheet2!$K9552=$B$2,Sheet2!$L9552=1),Sheet2!$J9552+Sheet2!$M9552,IF(Sheet2!$K9552=$B$2,Sheet2!$M9552,0))</f>
        <v>0</v>
      </c>
    </row>
    <row r="9553" spans="14:15" x14ac:dyDescent="0.25">
      <c r="N9553" s="38">
        <f>IF(AND(Sheet2!$K9553=$B$1,Sheet2!$L9553=1),Sheet2!$I9553+Sheet2!$M9553,IF(Sheet2!$K9553=$B$1,Sheet2!$M9553,0))</f>
        <v>0</v>
      </c>
      <c r="O9553" s="38">
        <f>IF(AND(Sheet2!$K9553=$B$2,Sheet2!$L9553=1),Sheet2!$J9553+Sheet2!$M9553,IF(Sheet2!$K9553=$B$2,Sheet2!$M9553,0))</f>
        <v>0</v>
      </c>
    </row>
    <row r="9554" spans="14:15" x14ac:dyDescent="0.25">
      <c r="N9554" s="38">
        <f>IF(AND(Sheet2!$K9554=$B$1,Sheet2!$L9554=1),Sheet2!$I9554+Sheet2!$M9554,IF(Sheet2!$K9554=$B$1,Sheet2!$M9554,0))</f>
        <v>0</v>
      </c>
      <c r="O9554" s="38">
        <f>IF(AND(Sheet2!$K9554=$B$2,Sheet2!$L9554=1),Sheet2!$J9554+Sheet2!$M9554,IF(Sheet2!$K9554=$B$2,Sheet2!$M9554,0))</f>
        <v>0</v>
      </c>
    </row>
    <row r="9555" spans="14:15" x14ac:dyDescent="0.25">
      <c r="N9555" s="38">
        <f>IF(AND(Sheet2!$K9555=$B$1,Sheet2!$L9555=1),Sheet2!$I9555+Sheet2!$M9555,IF(Sheet2!$K9555=$B$1,Sheet2!$M9555,0))</f>
        <v>0</v>
      </c>
      <c r="O9555" s="38">
        <f>IF(AND(Sheet2!$K9555=$B$2,Sheet2!$L9555=1),Sheet2!$J9555+Sheet2!$M9555,IF(Sheet2!$K9555=$B$2,Sheet2!$M9555,0))</f>
        <v>0</v>
      </c>
    </row>
    <row r="9556" spans="14:15" x14ac:dyDescent="0.25">
      <c r="N9556" s="38">
        <f>IF(AND(Sheet2!$K9556=$B$1,Sheet2!$L9556=1),Sheet2!$I9556+Sheet2!$M9556,IF(Sheet2!$K9556=$B$1,Sheet2!$M9556,0))</f>
        <v>0</v>
      </c>
      <c r="O9556" s="38">
        <f>IF(AND(Sheet2!$K9556=$B$2,Sheet2!$L9556=1),Sheet2!$J9556+Sheet2!$M9556,IF(Sheet2!$K9556=$B$2,Sheet2!$M9556,0))</f>
        <v>0</v>
      </c>
    </row>
    <row r="9557" spans="14:15" x14ac:dyDescent="0.25">
      <c r="N9557" s="38">
        <f>IF(AND(Sheet2!$K9557=$B$1,Sheet2!$L9557=1),Sheet2!$I9557+Sheet2!$M9557,IF(Sheet2!$K9557=$B$1,Sheet2!$M9557,0))</f>
        <v>0</v>
      </c>
      <c r="O9557" s="38">
        <f>IF(AND(Sheet2!$K9557=$B$2,Sheet2!$L9557=1),Sheet2!$J9557+Sheet2!$M9557,IF(Sheet2!$K9557=$B$2,Sheet2!$M9557,0))</f>
        <v>0</v>
      </c>
    </row>
    <row r="9558" spans="14:15" x14ac:dyDescent="0.25">
      <c r="N9558" s="38">
        <f>IF(AND(Sheet2!$K9558=$B$1,Sheet2!$L9558=1),Sheet2!$I9558+Sheet2!$M9558,IF(Sheet2!$K9558=$B$1,Sheet2!$M9558,0))</f>
        <v>0</v>
      </c>
      <c r="O9558" s="38">
        <f>IF(AND(Sheet2!$K9558=$B$2,Sheet2!$L9558=1),Sheet2!$J9558+Sheet2!$M9558,IF(Sheet2!$K9558=$B$2,Sheet2!$M9558,0))</f>
        <v>0</v>
      </c>
    </row>
    <row r="9559" spans="14:15" x14ac:dyDescent="0.25">
      <c r="N9559" s="38">
        <f>IF(AND(Sheet2!$K9559=$B$1,Sheet2!$L9559=1),Sheet2!$I9559+Sheet2!$M9559,IF(Sheet2!$K9559=$B$1,Sheet2!$M9559,0))</f>
        <v>0</v>
      </c>
      <c r="O9559" s="38">
        <f>IF(AND(Sheet2!$K9559=$B$2,Sheet2!$L9559=1),Sheet2!$J9559+Sheet2!$M9559,IF(Sheet2!$K9559=$B$2,Sheet2!$M9559,0))</f>
        <v>0</v>
      </c>
    </row>
    <row r="9560" spans="14:15" x14ac:dyDescent="0.25">
      <c r="N9560" s="38">
        <f>IF(AND(Sheet2!$K9560=$B$1,Sheet2!$L9560=1),Sheet2!$I9560+Sheet2!$M9560,IF(Sheet2!$K9560=$B$1,Sheet2!$M9560,0))</f>
        <v>0</v>
      </c>
      <c r="O9560" s="38">
        <f>IF(AND(Sheet2!$K9560=$B$2,Sheet2!$L9560=1),Sheet2!$J9560+Sheet2!$M9560,IF(Sheet2!$K9560=$B$2,Sheet2!$M9560,0))</f>
        <v>0</v>
      </c>
    </row>
    <row r="9561" spans="14:15" x14ac:dyDescent="0.25">
      <c r="N9561" s="38">
        <f>IF(AND(Sheet2!$K9561=$B$1,Sheet2!$L9561=1),Sheet2!$I9561+Sheet2!$M9561,IF(Sheet2!$K9561=$B$1,Sheet2!$M9561,0))</f>
        <v>0</v>
      </c>
      <c r="O9561" s="38">
        <f>IF(AND(Sheet2!$K9561=$B$2,Sheet2!$L9561=1),Sheet2!$J9561+Sheet2!$M9561,IF(Sheet2!$K9561=$B$2,Sheet2!$M9561,0))</f>
        <v>0</v>
      </c>
    </row>
    <row r="9562" spans="14:15" x14ac:dyDescent="0.25">
      <c r="N9562" s="38">
        <f>IF(AND(Sheet2!$K9562=$B$1,Sheet2!$L9562=1),Sheet2!$I9562+Sheet2!$M9562,IF(Sheet2!$K9562=$B$1,Sheet2!$M9562,0))</f>
        <v>0</v>
      </c>
      <c r="O9562" s="38">
        <f>IF(AND(Sheet2!$K9562=$B$2,Sheet2!$L9562=1),Sheet2!$J9562+Sheet2!$M9562,IF(Sheet2!$K9562=$B$2,Sheet2!$M9562,0))</f>
        <v>0</v>
      </c>
    </row>
    <row r="9563" spans="14:15" x14ac:dyDescent="0.25">
      <c r="N9563" s="38">
        <f>IF(AND(Sheet2!$K9563=$B$1,Sheet2!$L9563=1),Sheet2!$I9563+Sheet2!$M9563,IF(Sheet2!$K9563=$B$1,Sheet2!$M9563,0))</f>
        <v>0</v>
      </c>
      <c r="O9563" s="38">
        <f>IF(AND(Sheet2!$K9563=$B$2,Sheet2!$L9563=1),Sheet2!$J9563+Sheet2!$M9563,IF(Sheet2!$K9563=$B$2,Sheet2!$M9563,0))</f>
        <v>0</v>
      </c>
    </row>
    <row r="9564" spans="14:15" x14ac:dyDescent="0.25">
      <c r="N9564" s="38">
        <f>IF(AND(Sheet2!$K9564=$B$1,Sheet2!$L9564=1),Sheet2!$I9564+Sheet2!$M9564,IF(Sheet2!$K9564=$B$1,Sheet2!$M9564,0))</f>
        <v>0</v>
      </c>
      <c r="O9564" s="38">
        <f>IF(AND(Sheet2!$K9564=$B$2,Sheet2!$L9564=1),Sheet2!$J9564+Sheet2!$M9564,IF(Sheet2!$K9564=$B$2,Sheet2!$M9564,0))</f>
        <v>0</v>
      </c>
    </row>
    <row r="9565" spans="14:15" x14ac:dyDescent="0.25">
      <c r="N9565" s="38">
        <f>IF(AND(Sheet2!$K9565=$B$1,Sheet2!$L9565=1),Sheet2!$I9565+Sheet2!$M9565,IF(Sheet2!$K9565=$B$1,Sheet2!$M9565,0))</f>
        <v>0</v>
      </c>
      <c r="O9565" s="38">
        <f>IF(AND(Sheet2!$K9565=$B$2,Sheet2!$L9565=1),Sheet2!$J9565+Sheet2!$M9565,IF(Sheet2!$K9565=$B$2,Sheet2!$M9565,0))</f>
        <v>0</v>
      </c>
    </row>
    <row r="9566" spans="14:15" x14ac:dyDescent="0.25">
      <c r="N9566" s="38">
        <f>IF(AND(Sheet2!$K9566=$B$1,Sheet2!$L9566=1),Sheet2!$I9566+Sheet2!$M9566,IF(Sheet2!$K9566=$B$1,Sheet2!$M9566,0))</f>
        <v>0</v>
      </c>
      <c r="O9566" s="38">
        <f>IF(AND(Sheet2!$K9566=$B$2,Sheet2!$L9566=1),Sheet2!$J9566+Sheet2!$M9566,IF(Sheet2!$K9566=$B$2,Sheet2!$M9566,0))</f>
        <v>0</v>
      </c>
    </row>
    <row r="9567" spans="14:15" x14ac:dyDescent="0.25">
      <c r="N9567" s="38">
        <f>IF(AND(Sheet2!$K9567=$B$1,Sheet2!$L9567=1),Sheet2!$I9567+Sheet2!$M9567,IF(Sheet2!$K9567=$B$1,Sheet2!$M9567,0))</f>
        <v>0</v>
      </c>
      <c r="O9567" s="38">
        <f>IF(AND(Sheet2!$K9567=$B$2,Sheet2!$L9567=1),Sheet2!$J9567+Sheet2!$M9567,IF(Sheet2!$K9567=$B$2,Sheet2!$M9567,0))</f>
        <v>0</v>
      </c>
    </row>
    <row r="9568" spans="14:15" x14ac:dyDescent="0.25">
      <c r="N9568" s="38">
        <f>IF(AND(Sheet2!$K9568=$B$1,Sheet2!$L9568=1),Sheet2!$I9568+Sheet2!$M9568,IF(Sheet2!$K9568=$B$1,Sheet2!$M9568,0))</f>
        <v>0</v>
      </c>
      <c r="O9568" s="38">
        <f>IF(AND(Sheet2!$K9568=$B$2,Sheet2!$L9568=1),Sheet2!$J9568+Sheet2!$M9568,IF(Sheet2!$K9568=$B$2,Sheet2!$M9568,0))</f>
        <v>0</v>
      </c>
    </row>
    <row r="9569" spans="14:15" x14ac:dyDescent="0.25">
      <c r="N9569" s="38">
        <f>IF(AND(Sheet2!$K9569=$B$1,Sheet2!$L9569=1),Sheet2!$I9569+Sheet2!$M9569,IF(Sheet2!$K9569=$B$1,Sheet2!$M9569,0))</f>
        <v>0</v>
      </c>
      <c r="O9569" s="38">
        <f>IF(AND(Sheet2!$K9569=$B$2,Sheet2!$L9569=1),Sheet2!$J9569+Sheet2!$M9569,IF(Sheet2!$K9569=$B$2,Sheet2!$M9569,0))</f>
        <v>0</v>
      </c>
    </row>
    <row r="9570" spans="14:15" x14ac:dyDescent="0.25">
      <c r="N9570" s="38">
        <f>IF(AND(Sheet2!$K9570=$B$1,Sheet2!$L9570=1),Sheet2!$I9570+Sheet2!$M9570,IF(Sheet2!$K9570=$B$1,Sheet2!$M9570,0))</f>
        <v>0</v>
      </c>
      <c r="O9570" s="38">
        <f>IF(AND(Sheet2!$K9570=$B$2,Sheet2!$L9570=1),Sheet2!$J9570+Sheet2!$M9570,IF(Sheet2!$K9570=$B$2,Sheet2!$M9570,0))</f>
        <v>0</v>
      </c>
    </row>
    <row r="9571" spans="14:15" x14ac:dyDescent="0.25">
      <c r="N9571" s="38">
        <f>IF(AND(Sheet2!$K9571=$B$1,Sheet2!$L9571=1),Sheet2!$I9571+Sheet2!$M9571,IF(Sheet2!$K9571=$B$1,Sheet2!$M9571,0))</f>
        <v>0</v>
      </c>
      <c r="O9571" s="38">
        <f>IF(AND(Sheet2!$K9571=$B$2,Sheet2!$L9571=1),Sheet2!$J9571+Sheet2!$M9571,IF(Sheet2!$K9571=$B$2,Sheet2!$M9571,0))</f>
        <v>0</v>
      </c>
    </row>
    <row r="9572" spans="14:15" x14ac:dyDescent="0.25">
      <c r="N9572" s="38">
        <f>IF(AND(Sheet2!$K9572=$B$1,Sheet2!$L9572=1),Sheet2!$I9572+Sheet2!$M9572,IF(Sheet2!$K9572=$B$1,Sheet2!$M9572,0))</f>
        <v>0</v>
      </c>
      <c r="O9572" s="38">
        <f>IF(AND(Sheet2!$K9572=$B$2,Sheet2!$L9572=1),Sheet2!$J9572+Sheet2!$M9572,IF(Sheet2!$K9572=$B$2,Sheet2!$M9572,0))</f>
        <v>0</v>
      </c>
    </row>
    <row r="9573" spans="14:15" x14ac:dyDescent="0.25">
      <c r="N9573" s="38">
        <f>IF(AND(Sheet2!$K9573=$B$1,Sheet2!$L9573=1),Sheet2!$I9573+Sheet2!$M9573,IF(Sheet2!$K9573=$B$1,Sheet2!$M9573,0))</f>
        <v>0</v>
      </c>
      <c r="O9573" s="38">
        <f>IF(AND(Sheet2!$K9573=$B$2,Sheet2!$L9573=1),Sheet2!$J9573+Sheet2!$M9573,IF(Sheet2!$K9573=$B$2,Sheet2!$M9573,0))</f>
        <v>0</v>
      </c>
    </row>
    <row r="9574" spans="14:15" x14ac:dyDescent="0.25">
      <c r="N9574" s="38">
        <f>IF(AND(Sheet2!$K9574=$B$1,Sheet2!$L9574=1),Sheet2!$I9574+Sheet2!$M9574,IF(Sheet2!$K9574=$B$1,Sheet2!$M9574,0))</f>
        <v>0</v>
      </c>
      <c r="O9574" s="38">
        <f>IF(AND(Sheet2!$K9574=$B$2,Sheet2!$L9574=1),Sheet2!$J9574+Sheet2!$M9574,IF(Sheet2!$K9574=$B$2,Sheet2!$M9574,0))</f>
        <v>0</v>
      </c>
    </row>
    <row r="9575" spans="14:15" x14ac:dyDescent="0.25">
      <c r="N9575" s="38">
        <f>IF(AND(Sheet2!$K9575=$B$1,Sheet2!$L9575=1),Sheet2!$I9575+Sheet2!$M9575,IF(Sheet2!$K9575=$B$1,Sheet2!$M9575,0))</f>
        <v>0</v>
      </c>
      <c r="O9575" s="38">
        <f>IF(AND(Sheet2!$K9575=$B$2,Sheet2!$L9575=1),Sheet2!$J9575+Sheet2!$M9575,IF(Sheet2!$K9575=$B$2,Sheet2!$M9575,0))</f>
        <v>0</v>
      </c>
    </row>
    <row r="9576" spans="14:15" x14ac:dyDescent="0.25">
      <c r="N9576" s="38">
        <f>IF(AND(Sheet2!$K9576=$B$1,Sheet2!$L9576=1),Sheet2!$I9576+Sheet2!$M9576,IF(Sheet2!$K9576=$B$1,Sheet2!$M9576,0))</f>
        <v>0</v>
      </c>
      <c r="O9576" s="38">
        <f>IF(AND(Sheet2!$K9576=$B$2,Sheet2!$L9576=1),Sheet2!$J9576+Sheet2!$M9576,IF(Sheet2!$K9576=$B$2,Sheet2!$M9576,0))</f>
        <v>0</v>
      </c>
    </row>
    <row r="9577" spans="14:15" x14ac:dyDescent="0.25">
      <c r="N9577" s="38">
        <f>IF(AND(Sheet2!$K9577=$B$1,Sheet2!$L9577=1),Sheet2!$I9577+Sheet2!$M9577,IF(Sheet2!$K9577=$B$1,Sheet2!$M9577,0))</f>
        <v>0</v>
      </c>
      <c r="O9577" s="38">
        <f>IF(AND(Sheet2!$K9577=$B$2,Sheet2!$L9577=1),Sheet2!$J9577+Sheet2!$M9577,IF(Sheet2!$K9577=$B$2,Sheet2!$M9577,0))</f>
        <v>0</v>
      </c>
    </row>
    <row r="9578" spans="14:15" x14ac:dyDescent="0.25">
      <c r="N9578" s="38">
        <f>IF(AND(Sheet2!$K9578=$B$1,Sheet2!$L9578=1),Sheet2!$I9578+Sheet2!$M9578,IF(Sheet2!$K9578=$B$1,Sheet2!$M9578,0))</f>
        <v>0</v>
      </c>
      <c r="O9578" s="38">
        <f>IF(AND(Sheet2!$K9578=$B$2,Sheet2!$L9578=1),Sheet2!$J9578+Sheet2!$M9578,IF(Sheet2!$K9578=$B$2,Sheet2!$M9578,0))</f>
        <v>0</v>
      </c>
    </row>
    <row r="9579" spans="14:15" x14ac:dyDescent="0.25">
      <c r="N9579" s="38">
        <f>IF(AND(Sheet2!$K9579=$B$1,Sheet2!$L9579=1),Sheet2!$I9579+Sheet2!$M9579,IF(Sheet2!$K9579=$B$1,Sheet2!$M9579,0))</f>
        <v>0</v>
      </c>
      <c r="O9579" s="38">
        <f>IF(AND(Sheet2!$K9579=$B$2,Sheet2!$L9579=1),Sheet2!$J9579+Sheet2!$M9579,IF(Sheet2!$K9579=$B$2,Sheet2!$M9579,0))</f>
        <v>0</v>
      </c>
    </row>
    <row r="9580" spans="14:15" x14ac:dyDescent="0.25">
      <c r="N9580" s="38">
        <f>IF(AND(Sheet2!$K9580=$B$1,Sheet2!$L9580=1),Sheet2!$I9580+Sheet2!$M9580,IF(Sheet2!$K9580=$B$1,Sheet2!$M9580,0))</f>
        <v>0</v>
      </c>
      <c r="O9580" s="38">
        <f>IF(AND(Sheet2!$K9580=$B$2,Sheet2!$L9580=1),Sheet2!$J9580+Sheet2!$M9580,IF(Sheet2!$K9580=$B$2,Sheet2!$M9580,0))</f>
        <v>0</v>
      </c>
    </row>
    <row r="9581" spans="14:15" x14ac:dyDescent="0.25">
      <c r="N9581" s="38">
        <f>IF(AND(Sheet2!$K9581=$B$1,Sheet2!$L9581=1),Sheet2!$I9581+Sheet2!$M9581,IF(Sheet2!$K9581=$B$1,Sheet2!$M9581,0))</f>
        <v>0</v>
      </c>
      <c r="O9581" s="38">
        <f>IF(AND(Sheet2!$K9581=$B$2,Sheet2!$L9581=1),Sheet2!$J9581+Sheet2!$M9581,IF(Sheet2!$K9581=$B$2,Sheet2!$M9581,0))</f>
        <v>0</v>
      </c>
    </row>
    <row r="9582" spans="14:15" x14ac:dyDescent="0.25">
      <c r="N9582" s="38">
        <f>IF(AND(Sheet2!$K9582=$B$1,Sheet2!$L9582=1),Sheet2!$I9582+Sheet2!$M9582,IF(Sheet2!$K9582=$B$1,Sheet2!$M9582,0))</f>
        <v>0</v>
      </c>
      <c r="O9582" s="38">
        <f>IF(AND(Sheet2!$K9582=$B$2,Sheet2!$L9582=1),Sheet2!$J9582+Sheet2!$M9582,IF(Sheet2!$K9582=$B$2,Sheet2!$M9582,0))</f>
        <v>0</v>
      </c>
    </row>
    <row r="9583" spans="14:15" x14ac:dyDescent="0.25">
      <c r="N9583" s="38">
        <f>IF(AND(Sheet2!$K9583=$B$1,Sheet2!$L9583=1),Sheet2!$I9583+Sheet2!$M9583,IF(Sheet2!$K9583=$B$1,Sheet2!$M9583,0))</f>
        <v>0</v>
      </c>
      <c r="O9583" s="38">
        <f>IF(AND(Sheet2!$K9583=$B$2,Sheet2!$L9583=1),Sheet2!$J9583+Sheet2!$M9583,IF(Sheet2!$K9583=$B$2,Sheet2!$M9583,0))</f>
        <v>0</v>
      </c>
    </row>
    <row r="9584" spans="14:15" x14ac:dyDescent="0.25">
      <c r="N9584" s="38">
        <f>IF(AND(Sheet2!$K9584=$B$1,Sheet2!$L9584=1),Sheet2!$I9584+Sheet2!$M9584,IF(Sheet2!$K9584=$B$1,Sheet2!$M9584,0))</f>
        <v>0</v>
      </c>
      <c r="O9584" s="38">
        <f>IF(AND(Sheet2!$K9584=$B$2,Sheet2!$L9584=1),Sheet2!$J9584+Sheet2!$M9584,IF(Sheet2!$K9584=$B$2,Sheet2!$M9584,0))</f>
        <v>0</v>
      </c>
    </row>
    <row r="9585" spans="14:15" x14ac:dyDescent="0.25">
      <c r="N9585" s="38">
        <f>IF(AND(Sheet2!$K9585=$B$1,Sheet2!$L9585=1),Sheet2!$I9585+Sheet2!$M9585,IF(Sheet2!$K9585=$B$1,Sheet2!$M9585,0))</f>
        <v>0</v>
      </c>
      <c r="O9585" s="38">
        <f>IF(AND(Sheet2!$K9585=$B$2,Sheet2!$L9585=1),Sheet2!$J9585+Sheet2!$M9585,IF(Sheet2!$K9585=$B$2,Sheet2!$M9585,0))</f>
        <v>0</v>
      </c>
    </row>
    <row r="9586" spans="14:15" x14ac:dyDescent="0.25">
      <c r="N9586" s="38">
        <f>IF(AND(Sheet2!$K9586=$B$1,Sheet2!$L9586=1),Sheet2!$I9586+Sheet2!$M9586,IF(Sheet2!$K9586=$B$1,Sheet2!$M9586,0))</f>
        <v>0</v>
      </c>
      <c r="O9586" s="38">
        <f>IF(AND(Sheet2!$K9586=$B$2,Sheet2!$L9586=1),Sheet2!$J9586+Sheet2!$M9586,IF(Sheet2!$K9586=$B$2,Sheet2!$M9586,0))</f>
        <v>0</v>
      </c>
    </row>
    <row r="9587" spans="14:15" x14ac:dyDescent="0.25">
      <c r="N9587" s="38">
        <f>IF(AND(Sheet2!$K9587=$B$1,Sheet2!$L9587=1),Sheet2!$I9587+Sheet2!$M9587,IF(Sheet2!$K9587=$B$1,Sheet2!$M9587,0))</f>
        <v>0</v>
      </c>
      <c r="O9587" s="38">
        <f>IF(AND(Sheet2!$K9587=$B$2,Sheet2!$L9587=1),Sheet2!$J9587+Sheet2!$M9587,IF(Sheet2!$K9587=$B$2,Sheet2!$M9587,0))</f>
        <v>0</v>
      </c>
    </row>
    <row r="9588" spans="14:15" x14ac:dyDescent="0.25">
      <c r="N9588" s="38">
        <f>IF(AND(Sheet2!$K9588=$B$1,Sheet2!$L9588=1),Sheet2!$I9588+Sheet2!$M9588,IF(Sheet2!$K9588=$B$1,Sheet2!$M9588,0))</f>
        <v>0</v>
      </c>
      <c r="O9588" s="38">
        <f>IF(AND(Sheet2!$K9588=$B$2,Sheet2!$L9588=1),Sheet2!$J9588+Sheet2!$M9588,IF(Sheet2!$K9588=$B$2,Sheet2!$M9588,0))</f>
        <v>0</v>
      </c>
    </row>
    <row r="9589" spans="14:15" x14ac:dyDescent="0.25">
      <c r="N9589" s="38">
        <f>IF(AND(Sheet2!$K9589=$B$1,Sheet2!$L9589=1),Sheet2!$I9589+Sheet2!$M9589,IF(Sheet2!$K9589=$B$1,Sheet2!$M9589,0))</f>
        <v>0</v>
      </c>
      <c r="O9589" s="38">
        <f>IF(AND(Sheet2!$K9589=$B$2,Sheet2!$L9589=1),Sheet2!$J9589+Sheet2!$M9589,IF(Sheet2!$K9589=$B$2,Sheet2!$M9589,0))</f>
        <v>0</v>
      </c>
    </row>
    <row r="9590" spans="14:15" x14ac:dyDescent="0.25">
      <c r="N9590" s="38">
        <f>IF(AND(Sheet2!$K9590=$B$1,Sheet2!$L9590=1),Sheet2!$I9590+Sheet2!$M9590,IF(Sheet2!$K9590=$B$1,Sheet2!$M9590,0))</f>
        <v>0</v>
      </c>
      <c r="O9590" s="38">
        <f>IF(AND(Sheet2!$K9590=$B$2,Sheet2!$L9590=1),Sheet2!$J9590+Sheet2!$M9590,IF(Sheet2!$K9590=$B$2,Sheet2!$M9590,0))</f>
        <v>0</v>
      </c>
    </row>
    <row r="9591" spans="14:15" x14ac:dyDescent="0.25">
      <c r="N9591" s="38">
        <f>IF(AND(Sheet2!$K9591=$B$1,Sheet2!$L9591=1),Sheet2!$I9591+Sheet2!$M9591,IF(Sheet2!$K9591=$B$1,Sheet2!$M9591,0))</f>
        <v>0</v>
      </c>
      <c r="O9591" s="38">
        <f>IF(AND(Sheet2!$K9591=$B$2,Sheet2!$L9591=1),Sheet2!$J9591+Sheet2!$M9591,IF(Sheet2!$K9591=$B$2,Sheet2!$M9591,0))</f>
        <v>0</v>
      </c>
    </row>
    <row r="9592" spans="14:15" x14ac:dyDescent="0.25">
      <c r="N9592" s="38">
        <f>IF(AND(Sheet2!$K9592=$B$1,Sheet2!$L9592=1),Sheet2!$I9592+Sheet2!$M9592,IF(Sheet2!$K9592=$B$1,Sheet2!$M9592,0))</f>
        <v>0</v>
      </c>
      <c r="O9592" s="38">
        <f>IF(AND(Sheet2!$K9592=$B$2,Sheet2!$L9592=1),Sheet2!$J9592+Sheet2!$M9592,IF(Sheet2!$K9592=$B$2,Sheet2!$M9592,0))</f>
        <v>0</v>
      </c>
    </row>
    <row r="9593" spans="14:15" x14ac:dyDescent="0.25">
      <c r="N9593" s="38">
        <f>IF(AND(Sheet2!$K9593=$B$1,Sheet2!$L9593=1),Sheet2!$I9593+Sheet2!$M9593,IF(Sheet2!$K9593=$B$1,Sheet2!$M9593,0))</f>
        <v>0</v>
      </c>
      <c r="O9593" s="38">
        <f>IF(AND(Sheet2!$K9593=$B$2,Sheet2!$L9593=1),Sheet2!$J9593+Sheet2!$M9593,IF(Sheet2!$K9593=$B$2,Sheet2!$M9593,0))</f>
        <v>0</v>
      </c>
    </row>
    <row r="9594" spans="14:15" x14ac:dyDescent="0.25">
      <c r="N9594" s="38">
        <f>IF(AND(Sheet2!$K9594=$B$1,Sheet2!$L9594=1),Sheet2!$I9594+Sheet2!$M9594,IF(Sheet2!$K9594=$B$1,Sheet2!$M9594,0))</f>
        <v>0</v>
      </c>
      <c r="O9594" s="38">
        <f>IF(AND(Sheet2!$K9594=$B$2,Sheet2!$L9594=1),Sheet2!$J9594+Sheet2!$M9594,IF(Sheet2!$K9594=$B$2,Sheet2!$M9594,0))</f>
        <v>0</v>
      </c>
    </row>
    <row r="9595" spans="14:15" x14ac:dyDescent="0.25">
      <c r="N9595" s="38">
        <f>IF(AND(Sheet2!$K9595=$B$1,Sheet2!$L9595=1),Sheet2!$I9595+Sheet2!$M9595,IF(Sheet2!$K9595=$B$1,Sheet2!$M9595,0))</f>
        <v>0</v>
      </c>
      <c r="O9595" s="38">
        <f>IF(AND(Sheet2!$K9595=$B$2,Sheet2!$L9595=1),Sheet2!$J9595+Sheet2!$M9595,IF(Sheet2!$K9595=$B$2,Sheet2!$M9595,0))</f>
        <v>0</v>
      </c>
    </row>
    <row r="9596" spans="14:15" x14ac:dyDescent="0.25">
      <c r="N9596" s="38">
        <f>IF(AND(Sheet2!$K9596=$B$1,Sheet2!$L9596=1),Sheet2!$I9596+Sheet2!$M9596,IF(Sheet2!$K9596=$B$1,Sheet2!$M9596,0))</f>
        <v>0</v>
      </c>
      <c r="O9596" s="38">
        <f>IF(AND(Sheet2!$K9596=$B$2,Sheet2!$L9596=1),Sheet2!$J9596+Sheet2!$M9596,IF(Sheet2!$K9596=$B$2,Sheet2!$M9596,0))</f>
        <v>0</v>
      </c>
    </row>
    <row r="9597" spans="14:15" x14ac:dyDescent="0.25">
      <c r="N9597" s="38">
        <f>IF(AND(Sheet2!$K9597=$B$1,Sheet2!$L9597=1),Sheet2!$I9597+Sheet2!$M9597,IF(Sheet2!$K9597=$B$1,Sheet2!$M9597,0))</f>
        <v>0</v>
      </c>
      <c r="O9597" s="38">
        <f>IF(AND(Sheet2!$K9597=$B$2,Sheet2!$L9597=1),Sheet2!$J9597+Sheet2!$M9597,IF(Sheet2!$K9597=$B$2,Sheet2!$M9597,0))</f>
        <v>0</v>
      </c>
    </row>
    <row r="9598" spans="14:15" x14ac:dyDescent="0.25">
      <c r="N9598" s="38">
        <f>IF(AND(Sheet2!$K9598=$B$1,Sheet2!$L9598=1),Sheet2!$I9598+Sheet2!$M9598,IF(Sheet2!$K9598=$B$1,Sheet2!$M9598,0))</f>
        <v>0</v>
      </c>
      <c r="O9598" s="38">
        <f>IF(AND(Sheet2!$K9598=$B$2,Sheet2!$L9598=1),Sheet2!$J9598+Sheet2!$M9598,IF(Sheet2!$K9598=$B$2,Sheet2!$M9598,0))</f>
        <v>0</v>
      </c>
    </row>
    <row r="9599" spans="14:15" x14ac:dyDescent="0.25">
      <c r="N9599" s="38">
        <f>IF(AND(Sheet2!$K9599=$B$1,Sheet2!$L9599=1),Sheet2!$I9599+Sheet2!$M9599,IF(Sheet2!$K9599=$B$1,Sheet2!$M9599,0))</f>
        <v>0</v>
      </c>
      <c r="O9599" s="38">
        <f>IF(AND(Sheet2!$K9599=$B$2,Sheet2!$L9599=1),Sheet2!$J9599+Sheet2!$M9599,IF(Sheet2!$K9599=$B$2,Sheet2!$M9599,0))</f>
        <v>0</v>
      </c>
    </row>
    <row r="9600" spans="14:15" x14ac:dyDescent="0.25">
      <c r="N9600" s="38">
        <f>IF(AND(Sheet2!$K9600=$B$1,Sheet2!$L9600=1),Sheet2!$I9600+Sheet2!$M9600,IF(Sheet2!$K9600=$B$1,Sheet2!$M9600,0))</f>
        <v>0</v>
      </c>
      <c r="O9600" s="38">
        <f>IF(AND(Sheet2!$K9600=$B$2,Sheet2!$L9600=1),Sheet2!$J9600+Sheet2!$M9600,IF(Sheet2!$K9600=$B$2,Sheet2!$M9600,0))</f>
        <v>0</v>
      </c>
    </row>
    <row r="9601" spans="14:15" x14ac:dyDescent="0.25">
      <c r="N9601" s="38">
        <f>IF(AND(Sheet2!$K9601=$B$1,Sheet2!$L9601=1),Sheet2!$I9601+Sheet2!$M9601,IF(Sheet2!$K9601=$B$1,Sheet2!$M9601,0))</f>
        <v>0</v>
      </c>
      <c r="O9601" s="38">
        <f>IF(AND(Sheet2!$K9601=$B$2,Sheet2!$L9601=1),Sheet2!$J9601+Sheet2!$M9601,IF(Sheet2!$K9601=$B$2,Sheet2!$M9601,0))</f>
        <v>0</v>
      </c>
    </row>
    <row r="9602" spans="14:15" x14ac:dyDescent="0.25">
      <c r="N9602" s="38">
        <f>IF(AND(Sheet2!$K9602=$B$1,Sheet2!$L9602=1),Sheet2!$I9602+Sheet2!$M9602,IF(Sheet2!$K9602=$B$1,Sheet2!$M9602,0))</f>
        <v>0</v>
      </c>
      <c r="O9602" s="38">
        <f>IF(AND(Sheet2!$K9602=$B$2,Sheet2!$L9602=1),Sheet2!$J9602+Sheet2!$M9602,IF(Sheet2!$K9602=$B$2,Sheet2!$M9602,0))</f>
        <v>0</v>
      </c>
    </row>
    <row r="9603" spans="14:15" x14ac:dyDescent="0.25">
      <c r="N9603" s="38">
        <f>IF(AND(Sheet2!$K9603=$B$1,Sheet2!$L9603=1),Sheet2!$I9603+Sheet2!$M9603,IF(Sheet2!$K9603=$B$1,Sheet2!$M9603,0))</f>
        <v>0</v>
      </c>
      <c r="O9603" s="38">
        <f>IF(AND(Sheet2!$K9603=$B$2,Sheet2!$L9603=1),Sheet2!$J9603+Sheet2!$M9603,IF(Sheet2!$K9603=$B$2,Sheet2!$M9603,0))</f>
        <v>0</v>
      </c>
    </row>
    <row r="9604" spans="14:15" x14ac:dyDescent="0.25">
      <c r="N9604" s="38">
        <f>IF(AND(Sheet2!$K9604=$B$1,Sheet2!$L9604=1),Sheet2!$I9604+Sheet2!$M9604,IF(Sheet2!$K9604=$B$1,Sheet2!$M9604,0))</f>
        <v>0</v>
      </c>
      <c r="O9604" s="38">
        <f>IF(AND(Sheet2!$K9604=$B$2,Sheet2!$L9604=1),Sheet2!$J9604+Sheet2!$M9604,IF(Sheet2!$K9604=$B$2,Sheet2!$M9604,0))</f>
        <v>0</v>
      </c>
    </row>
    <row r="9605" spans="14:15" x14ac:dyDescent="0.25">
      <c r="N9605" s="38">
        <f>IF(AND(Sheet2!$K9605=$B$1,Sheet2!$L9605=1),Sheet2!$I9605+Sheet2!$M9605,IF(Sheet2!$K9605=$B$1,Sheet2!$M9605,0))</f>
        <v>0</v>
      </c>
      <c r="O9605" s="38">
        <f>IF(AND(Sheet2!$K9605=$B$2,Sheet2!$L9605=1),Sheet2!$J9605+Sheet2!$M9605,IF(Sheet2!$K9605=$B$2,Sheet2!$M9605,0))</f>
        <v>0</v>
      </c>
    </row>
    <row r="9606" spans="14:15" x14ac:dyDescent="0.25">
      <c r="N9606" s="38">
        <f>IF(AND(Sheet2!$K9606=$B$1,Sheet2!$L9606=1),Sheet2!$I9606+Sheet2!$M9606,IF(Sheet2!$K9606=$B$1,Sheet2!$M9606,0))</f>
        <v>0</v>
      </c>
      <c r="O9606" s="38">
        <f>IF(AND(Sheet2!$K9606=$B$2,Sheet2!$L9606=1),Sheet2!$J9606+Sheet2!$M9606,IF(Sheet2!$K9606=$B$2,Sheet2!$M9606,0))</f>
        <v>0</v>
      </c>
    </row>
    <row r="9607" spans="14:15" x14ac:dyDescent="0.25">
      <c r="N9607" s="38">
        <f>IF(AND(Sheet2!$K9607=$B$1,Sheet2!$L9607=1),Sheet2!$I9607+Sheet2!$M9607,IF(Sheet2!$K9607=$B$1,Sheet2!$M9607,0))</f>
        <v>0</v>
      </c>
      <c r="O9607" s="38">
        <f>IF(AND(Sheet2!$K9607=$B$2,Sheet2!$L9607=1),Sheet2!$J9607+Sheet2!$M9607,IF(Sheet2!$K9607=$B$2,Sheet2!$M9607,0))</f>
        <v>0</v>
      </c>
    </row>
    <row r="9608" spans="14:15" x14ac:dyDescent="0.25">
      <c r="N9608" s="38">
        <f>IF(AND(Sheet2!$K9608=$B$1,Sheet2!$L9608=1),Sheet2!$I9608+Sheet2!$M9608,IF(Sheet2!$K9608=$B$1,Sheet2!$M9608,0))</f>
        <v>0</v>
      </c>
      <c r="O9608" s="38">
        <f>IF(AND(Sheet2!$K9608=$B$2,Sheet2!$L9608=1),Sheet2!$J9608+Sheet2!$M9608,IF(Sheet2!$K9608=$B$2,Sheet2!$M9608,0))</f>
        <v>0</v>
      </c>
    </row>
    <row r="9609" spans="14:15" x14ac:dyDescent="0.25">
      <c r="N9609" s="38">
        <f>IF(AND(Sheet2!$K9609=$B$1,Sheet2!$L9609=1),Sheet2!$I9609+Sheet2!$M9609,IF(Sheet2!$K9609=$B$1,Sheet2!$M9609,0))</f>
        <v>0</v>
      </c>
      <c r="O9609" s="38">
        <f>IF(AND(Sheet2!$K9609=$B$2,Sheet2!$L9609=1),Sheet2!$J9609+Sheet2!$M9609,IF(Sheet2!$K9609=$B$2,Sheet2!$M9609,0))</f>
        <v>0</v>
      </c>
    </row>
    <row r="9610" spans="14:15" x14ac:dyDescent="0.25">
      <c r="N9610" s="38">
        <f>IF(AND(Sheet2!$K9610=$B$1,Sheet2!$L9610=1),Sheet2!$I9610+Sheet2!$M9610,IF(Sheet2!$K9610=$B$1,Sheet2!$M9610,0))</f>
        <v>0</v>
      </c>
      <c r="O9610" s="38">
        <f>IF(AND(Sheet2!$K9610=$B$2,Sheet2!$L9610=1),Sheet2!$J9610+Sheet2!$M9610,IF(Sheet2!$K9610=$B$2,Sheet2!$M9610,0))</f>
        <v>0</v>
      </c>
    </row>
    <row r="9611" spans="14:15" x14ac:dyDescent="0.25">
      <c r="N9611" s="38">
        <f>IF(AND(Sheet2!$K9611=$B$1,Sheet2!$L9611=1),Sheet2!$I9611+Sheet2!$M9611,IF(Sheet2!$K9611=$B$1,Sheet2!$M9611,0))</f>
        <v>0</v>
      </c>
      <c r="O9611" s="38">
        <f>IF(AND(Sheet2!$K9611=$B$2,Sheet2!$L9611=1),Sheet2!$J9611+Sheet2!$M9611,IF(Sheet2!$K9611=$B$2,Sheet2!$M9611,0))</f>
        <v>0</v>
      </c>
    </row>
    <row r="9612" spans="14:15" x14ac:dyDescent="0.25">
      <c r="N9612" s="38">
        <f>IF(AND(Sheet2!$K9612=$B$1,Sheet2!$L9612=1),Sheet2!$I9612+Sheet2!$M9612,IF(Sheet2!$K9612=$B$1,Sheet2!$M9612,0))</f>
        <v>0</v>
      </c>
      <c r="O9612" s="38">
        <f>IF(AND(Sheet2!$K9612=$B$2,Sheet2!$L9612=1),Sheet2!$J9612+Sheet2!$M9612,IF(Sheet2!$K9612=$B$2,Sheet2!$M9612,0))</f>
        <v>0</v>
      </c>
    </row>
    <row r="9613" spans="14:15" x14ac:dyDescent="0.25">
      <c r="N9613" s="38">
        <f>IF(AND(Sheet2!$K9613=$B$1,Sheet2!$L9613=1),Sheet2!$I9613+Sheet2!$M9613,IF(Sheet2!$K9613=$B$1,Sheet2!$M9613,0))</f>
        <v>0</v>
      </c>
      <c r="O9613" s="38">
        <f>IF(AND(Sheet2!$K9613=$B$2,Sheet2!$L9613=1),Sheet2!$J9613+Sheet2!$M9613,IF(Sheet2!$K9613=$B$2,Sheet2!$M9613,0))</f>
        <v>0</v>
      </c>
    </row>
    <row r="9614" spans="14:15" x14ac:dyDescent="0.25">
      <c r="N9614" s="38">
        <f>IF(AND(Sheet2!$K9614=$B$1,Sheet2!$L9614=1),Sheet2!$I9614+Sheet2!$M9614,IF(Sheet2!$K9614=$B$1,Sheet2!$M9614,0))</f>
        <v>0</v>
      </c>
      <c r="O9614" s="38">
        <f>IF(AND(Sheet2!$K9614=$B$2,Sheet2!$L9614=1),Sheet2!$J9614+Sheet2!$M9614,IF(Sheet2!$K9614=$B$2,Sheet2!$M9614,0))</f>
        <v>0</v>
      </c>
    </row>
    <row r="9615" spans="14:15" x14ac:dyDescent="0.25">
      <c r="N9615" s="38">
        <f>IF(AND(Sheet2!$K9615=$B$1,Sheet2!$L9615=1),Sheet2!$I9615+Sheet2!$M9615,IF(Sheet2!$K9615=$B$1,Sheet2!$M9615,0))</f>
        <v>0</v>
      </c>
      <c r="O9615" s="38">
        <f>IF(AND(Sheet2!$K9615=$B$2,Sheet2!$L9615=1),Sheet2!$J9615+Sheet2!$M9615,IF(Sheet2!$K9615=$B$2,Sheet2!$M9615,0))</f>
        <v>0</v>
      </c>
    </row>
    <row r="9616" spans="14:15" x14ac:dyDescent="0.25">
      <c r="N9616" s="38">
        <f>IF(AND(Sheet2!$K9616=$B$1,Sheet2!$L9616=1),Sheet2!$I9616+Sheet2!$M9616,IF(Sheet2!$K9616=$B$1,Sheet2!$M9616,0))</f>
        <v>0</v>
      </c>
      <c r="O9616" s="38">
        <f>IF(AND(Sheet2!$K9616=$B$2,Sheet2!$L9616=1),Sheet2!$J9616+Sheet2!$M9616,IF(Sheet2!$K9616=$B$2,Sheet2!$M9616,0))</f>
        <v>0</v>
      </c>
    </row>
    <row r="9617" spans="14:15" x14ac:dyDescent="0.25">
      <c r="N9617" s="38">
        <f>IF(AND(Sheet2!$K9617=$B$1,Sheet2!$L9617=1),Sheet2!$I9617+Sheet2!$M9617,IF(Sheet2!$K9617=$B$1,Sheet2!$M9617,0))</f>
        <v>0</v>
      </c>
      <c r="O9617" s="38">
        <f>IF(AND(Sheet2!$K9617=$B$2,Sheet2!$L9617=1),Sheet2!$J9617+Sheet2!$M9617,IF(Sheet2!$K9617=$B$2,Sheet2!$M9617,0))</f>
        <v>0</v>
      </c>
    </row>
    <row r="9618" spans="14:15" x14ac:dyDescent="0.25">
      <c r="N9618" s="38">
        <f>IF(AND(Sheet2!$K9618=$B$1,Sheet2!$L9618=1),Sheet2!$I9618+Sheet2!$M9618,IF(Sheet2!$K9618=$B$1,Sheet2!$M9618,0))</f>
        <v>0</v>
      </c>
      <c r="O9618" s="38">
        <f>IF(AND(Sheet2!$K9618=$B$2,Sheet2!$L9618=1),Sheet2!$J9618+Sheet2!$M9618,IF(Sheet2!$K9618=$B$2,Sheet2!$M9618,0))</f>
        <v>0</v>
      </c>
    </row>
    <row r="9619" spans="14:15" x14ac:dyDescent="0.25">
      <c r="N9619" s="38">
        <f>IF(AND(Sheet2!$K9619=$B$1,Sheet2!$L9619=1),Sheet2!$I9619+Sheet2!$M9619,IF(Sheet2!$K9619=$B$1,Sheet2!$M9619,0))</f>
        <v>0</v>
      </c>
      <c r="O9619" s="38">
        <f>IF(AND(Sheet2!$K9619=$B$2,Sheet2!$L9619=1),Sheet2!$J9619+Sheet2!$M9619,IF(Sheet2!$K9619=$B$2,Sheet2!$M9619,0))</f>
        <v>0</v>
      </c>
    </row>
    <row r="9620" spans="14:15" x14ac:dyDescent="0.25">
      <c r="N9620" s="38">
        <f>IF(AND(Sheet2!$K9620=$B$1,Sheet2!$L9620=1),Sheet2!$I9620+Sheet2!$M9620,IF(Sheet2!$K9620=$B$1,Sheet2!$M9620,0))</f>
        <v>0</v>
      </c>
      <c r="O9620" s="38">
        <f>IF(AND(Sheet2!$K9620=$B$2,Sheet2!$L9620=1),Sheet2!$J9620+Sheet2!$M9620,IF(Sheet2!$K9620=$B$2,Sheet2!$M9620,0))</f>
        <v>0</v>
      </c>
    </row>
    <row r="9621" spans="14:15" x14ac:dyDescent="0.25">
      <c r="N9621" s="38">
        <f>IF(AND(Sheet2!$K9621=$B$1,Sheet2!$L9621=1),Sheet2!$I9621+Sheet2!$M9621,IF(Sheet2!$K9621=$B$1,Sheet2!$M9621,0))</f>
        <v>0</v>
      </c>
      <c r="O9621" s="38">
        <f>IF(AND(Sheet2!$K9621=$B$2,Sheet2!$L9621=1),Sheet2!$J9621+Sheet2!$M9621,IF(Sheet2!$K9621=$B$2,Sheet2!$M9621,0))</f>
        <v>0</v>
      </c>
    </row>
    <row r="9622" spans="14:15" x14ac:dyDescent="0.25">
      <c r="N9622" s="38">
        <f>IF(AND(Sheet2!$K9622=$B$1,Sheet2!$L9622=1),Sheet2!$I9622+Sheet2!$M9622,IF(Sheet2!$K9622=$B$1,Sheet2!$M9622,0))</f>
        <v>0</v>
      </c>
      <c r="O9622" s="38">
        <f>IF(AND(Sheet2!$K9622=$B$2,Sheet2!$L9622=1),Sheet2!$J9622+Sheet2!$M9622,IF(Sheet2!$K9622=$B$2,Sheet2!$M9622,0))</f>
        <v>0</v>
      </c>
    </row>
    <row r="9623" spans="14:15" x14ac:dyDescent="0.25">
      <c r="N9623" s="38">
        <f>IF(AND(Sheet2!$K9623=$B$1,Sheet2!$L9623=1),Sheet2!$I9623+Sheet2!$M9623,IF(Sheet2!$K9623=$B$1,Sheet2!$M9623,0))</f>
        <v>0</v>
      </c>
      <c r="O9623" s="38">
        <f>IF(AND(Sheet2!$K9623=$B$2,Sheet2!$L9623=1),Sheet2!$J9623+Sheet2!$M9623,IF(Sheet2!$K9623=$B$2,Sheet2!$M9623,0))</f>
        <v>0</v>
      </c>
    </row>
    <row r="9624" spans="14:15" x14ac:dyDescent="0.25">
      <c r="N9624" s="38">
        <f>IF(AND(Sheet2!$K9624=$B$1,Sheet2!$L9624=1),Sheet2!$I9624+Sheet2!$M9624,IF(Sheet2!$K9624=$B$1,Sheet2!$M9624,0))</f>
        <v>0</v>
      </c>
      <c r="O9624" s="38">
        <f>IF(AND(Sheet2!$K9624=$B$2,Sheet2!$L9624=1),Sheet2!$J9624+Sheet2!$M9624,IF(Sheet2!$K9624=$B$2,Sheet2!$M9624,0))</f>
        <v>0</v>
      </c>
    </row>
    <row r="9625" spans="14:15" x14ac:dyDescent="0.25">
      <c r="N9625" s="38">
        <f>IF(AND(Sheet2!$K9625=$B$1,Sheet2!$L9625=1),Sheet2!$I9625+Sheet2!$M9625,IF(Sheet2!$K9625=$B$1,Sheet2!$M9625,0))</f>
        <v>0</v>
      </c>
      <c r="O9625" s="38">
        <f>IF(AND(Sheet2!$K9625=$B$2,Sheet2!$L9625=1),Sheet2!$J9625+Sheet2!$M9625,IF(Sheet2!$K9625=$B$2,Sheet2!$M9625,0))</f>
        <v>0</v>
      </c>
    </row>
    <row r="9626" spans="14:15" x14ac:dyDescent="0.25">
      <c r="N9626" s="38">
        <f>IF(AND(Sheet2!$K9626=$B$1,Sheet2!$L9626=1),Sheet2!$I9626+Sheet2!$M9626,IF(Sheet2!$K9626=$B$1,Sheet2!$M9626,0))</f>
        <v>0</v>
      </c>
      <c r="O9626" s="38">
        <f>IF(AND(Sheet2!$K9626=$B$2,Sheet2!$L9626=1),Sheet2!$J9626+Sheet2!$M9626,IF(Sheet2!$K9626=$B$2,Sheet2!$M9626,0))</f>
        <v>0</v>
      </c>
    </row>
    <row r="9627" spans="14:15" x14ac:dyDescent="0.25">
      <c r="N9627" s="38">
        <f>IF(AND(Sheet2!$K9627=$B$1,Sheet2!$L9627=1),Sheet2!$I9627+Sheet2!$M9627,IF(Sheet2!$K9627=$B$1,Sheet2!$M9627,0))</f>
        <v>0</v>
      </c>
      <c r="O9627" s="38">
        <f>IF(AND(Sheet2!$K9627=$B$2,Sheet2!$L9627=1),Sheet2!$J9627+Sheet2!$M9627,IF(Sheet2!$K9627=$B$2,Sheet2!$M9627,0))</f>
        <v>0</v>
      </c>
    </row>
    <row r="9628" spans="14:15" x14ac:dyDescent="0.25">
      <c r="N9628" s="38">
        <f>IF(AND(Sheet2!$K9628=$B$1,Sheet2!$L9628=1),Sheet2!$I9628+Sheet2!$M9628,IF(Sheet2!$K9628=$B$1,Sheet2!$M9628,0))</f>
        <v>0</v>
      </c>
      <c r="O9628" s="38">
        <f>IF(AND(Sheet2!$K9628=$B$2,Sheet2!$L9628=1),Sheet2!$J9628+Sheet2!$M9628,IF(Sheet2!$K9628=$B$2,Sheet2!$M9628,0))</f>
        <v>0</v>
      </c>
    </row>
    <row r="9629" spans="14:15" x14ac:dyDescent="0.25">
      <c r="N9629" s="38">
        <f>IF(AND(Sheet2!$K9629=$B$1,Sheet2!$L9629=1),Sheet2!$I9629+Sheet2!$M9629,IF(Sheet2!$K9629=$B$1,Sheet2!$M9629,0))</f>
        <v>0</v>
      </c>
      <c r="O9629" s="38">
        <f>IF(AND(Sheet2!$K9629=$B$2,Sheet2!$L9629=1),Sheet2!$J9629+Sheet2!$M9629,IF(Sheet2!$K9629=$B$2,Sheet2!$M9629,0))</f>
        <v>0</v>
      </c>
    </row>
    <row r="9630" spans="14:15" x14ac:dyDescent="0.25">
      <c r="N9630" s="38">
        <f>IF(AND(Sheet2!$K9630=$B$1,Sheet2!$L9630=1),Sheet2!$I9630+Sheet2!$M9630,IF(Sheet2!$K9630=$B$1,Sheet2!$M9630,0))</f>
        <v>0</v>
      </c>
      <c r="O9630" s="38">
        <f>IF(AND(Sheet2!$K9630=$B$2,Sheet2!$L9630=1),Sheet2!$J9630+Sheet2!$M9630,IF(Sheet2!$K9630=$B$2,Sheet2!$M9630,0))</f>
        <v>0</v>
      </c>
    </row>
    <row r="9631" spans="14:15" x14ac:dyDescent="0.25">
      <c r="N9631" s="38">
        <f>IF(AND(Sheet2!$K9631=$B$1,Sheet2!$L9631=1),Sheet2!$I9631+Sheet2!$M9631,IF(Sheet2!$K9631=$B$1,Sheet2!$M9631,0))</f>
        <v>0</v>
      </c>
      <c r="O9631" s="38">
        <f>IF(AND(Sheet2!$K9631=$B$2,Sheet2!$L9631=1),Sheet2!$J9631+Sheet2!$M9631,IF(Sheet2!$K9631=$B$2,Sheet2!$M9631,0))</f>
        <v>0</v>
      </c>
    </row>
    <row r="9632" spans="14:15" x14ac:dyDescent="0.25">
      <c r="N9632" s="38">
        <f>IF(AND(Sheet2!$K9632=$B$1,Sheet2!$L9632=1),Sheet2!$I9632+Sheet2!$M9632,IF(Sheet2!$K9632=$B$1,Sheet2!$M9632,0))</f>
        <v>0</v>
      </c>
      <c r="O9632" s="38">
        <f>IF(AND(Sheet2!$K9632=$B$2,Sheet2!$L9632=1),Sheet2!$J9632+Sheet2!$M9632,IF(Sheet2!$K9632=$B$2,Sheet2!$M9632,0))</f>
        <v>0</v>
      </c>
    </row>
    <row r="9633" spans="14:15" x14ac:dyDescent="0.25">
      <c r="N9633" s="38">
        <f>IF(AND(Sheet2!$K9633=$B$1,Sheet2!$L9633=1),Sheet2!$I9633+Sheet2!$M9633,IF(Sheet2!$K9633=$B$1,Sheet2!$M9633,0))</f>
        <v>0</v>
      </c>
      <c r="O9633" s="38">
        <f>IF(AND(Sheet2!$K9633=$B$2,Sheet2!$L9633=1),Sheet2!$J9633+Sheet2!$M9633,IF(Sheet2!$K9633=$B$2,Sheet2!$M9633,0))</f>
        <v>0</v>
      </c>
    </row>
    <row r="9634" spans="14:15" x14ac:dyDescent="0.25">
      <c r="N9634" s="38">
        <f>IF(AND(Sheet2!$K9634=$B$1,Sheet2!$L9634=1),Sheet2!$I9634+Sheet2!$M9634,IF(Sheet2!$K9634=$B$1,Sheet2!$M9634,0))</f>
        <v>0</v>
      </c>
      <c r="O9634" s="38">
        <f>IF(AND(Sheet2!$K9634=$B$2,Sheet2!$L9634=1),Sheet2!$J9634+Sheet2!$M9634,IF(Sheet2!$K9634=$B$2,Sheet2!$M9634,0))</f>
        <v>0</v>
      </c>
    </row>
    <row r="9635" spans="14:15" x14ac:dyDescent="0.25">
      <c r="N9635" s="38">
        <f>IF(AND(Sheet2!$K9635=$B$1,Sheet2!$L9635=1),Sheet2!$I9635+Sheet2!$M9635,IF(Sheet2!$K9635=$B$1,Sheet2!$M9635,0))</f>
        <v>0</v>
      </c>
      <c r="O9635" s="38">
        <f>IF(AND(Sheet2!$K9635=$B$2,Sheet2!$L9635=1),Sheet2!$J9635+Sheet2!$M9635,IF(Sheet2!$K9635=$B$2,Sheet2!$M9635,0))</f>
        <v>0</v>
      </c>
    </row>
    <row r="9636" spans="14:15" x14ac:dyDescent="0.25">
      <c r="N9636" s="38">
        <f>IF(AND(Sheet2!$K9636=$B$1,Sheet2!$L9636=1),Sheet2!$I9636+Sheet2!$M9636,IF(Sheet2!$K9636=$B$1,Sheet2!$M9636,0))</f>
        <v>0</v>
      </c>
      <c r="O9636" s="38">
        <f>IF(AND(Sheet2!$K9636=$B$2,Sheet2!$L9636=1),Sheet2!$J9636+Sheet2!$M9636,IF(Sheet2!$K9636=$B$2,Sheet2!$M9636,0))</f>
        <v>0</v>
      </c>
    </row>
    <row r="9637" spans="14:15" x14ac:dyDescent="0.25">
      <c r="N9637" s="38">
        <f>IF(AND(Sheet2!$K9637=$B$1,Sheet2!$L9637=1),Sheet2!$I9637+Sheet2!$M9637,IF(Sheet2!$K9637=$B$1,Sheet2!$M9637,0))</f>
        <v>0</v>
      </c>
      <c r="O9637" s="38">
        <f>IF(AND(Sheet2!$K9637=$B$2,Sheet2!$L9637=1),Sheet2!$J9637+Sheet2!$M9637,IF(Sheet2!$K9637=$B$2,Sheet2!$M9637,0))</f>
        <v>0</v>
      </c>
    </row>
    <row r="9638" spans="14:15" x14ac:dyDescent="0.25">
      <c r="N9638" s="38">
        <f>IF(AND(Sheet2!$K9638=$B$1,Sheet2!$L9638=1),Sheet2!$I9638+Sheet2!$M9638,IF(Sheet2!$K9638=$B$1,Sheet2!$M9638,0))</f>
        <v>0</v>
      </c>
      <c r="O9638" s="38">
        <f>IF(AND(Sheet2!$K9638=$B$2,Sheet2!$L9638=1),Sheet2!$J9638+Sheet2!$M9638,IF(Sheet2!$K9638=$B$2,Sheet2!$M9638,0))</f>
        <v>0</v>
      </c>
    </row>
    <row r="9639" spans="14:15" x14ac:dyDescent="0.25">
      <c r="N9639" s="38">
        <f>IF(AND(Sheet2!$K9639=$B$1,Sheet2!$L9639=1),Sheet2!$I9639+Sheet2!$M9639,IF(Sheet2!$K9639=$B$1,Sheet2!$M9639,0))</f>
        <v>0</v>
      </c>
      <c r="O9639" s="38">
        <f>IF(AND(Sheet2!$K9639=$B$2,Sheet2!$L9639=1),Sheet2!$J9639+Sheet2!$M9639,IF(Sheet2!$K9639=$B$2,Sheet2!$M9639,0))</f>
        <v>0</v>
      </c>
    </row>
    <row r="9640" spans="14:15" x14ac:dyDescent="0.25">
      <c r="N9640" s="38">
        <f>IF(AND(Sheet2!$K9640=$B$1,Sheet2!$L9640=1),Sheet2!$I9640+Sheet2!$M9640,IF(Sheet2!$K9640=$B$1,Sheet2!$M9640,0))</f>
        <v>0</v>
      </c>
      <c r="O9640" s="38">
        <f>IF(AND(Sheet2!$K9640=$B$2,Sheet2!$L9640=1),Sheet2!$J9640+Sheet2!$M9640,IF(Sheet2!$K9640=$B$2,Sheet2!$M9640,0))</f>
        <v>0</v>
      </c>
    </row>
    <row r="9641" spans="14:15" x14ac:dyDescent="0.25">
      <c r="N9641" s="38">
        <f>IF(AND(Sheet2!$K9641=$B$1,Sheet2!$L9641=1),Sheet2!$I9641+Sheet2!$M9641,IF(Sheet2!$K9641=$B$1,Sheet2!$M9641,0))</f>
        <v>0</v>
      </c>
      <c r="O9641" s="38">
        <f>IF(AND(Sheet2!$K9641=$B$2,Sheet2!$L9641=1),Sheet2!$J9641+Sheet2!$M9641,IF(Sheet2!$K9641=$B$2,Sheet2!$M9641,0))</f>
        <v>0</v>
      </c>
    </row>
    <row r="9642" spans="14:15" x14ac:dyDescent="0.25">
      <c r="N9642" s="38">
        <f>IF(AND(Sheet2!$K9642=$B$1,Sheet2!$L9642=1),Sheet2!$I9642+Sheet2!$M9642,IF(Sheet2!$K9642=$B$1,Sheet2!$M9642,0))</f>
        <v>0</v>
      </c>
      <c r="O9642" s="38">
        <f>IF(AND(Sheet2!$K9642=$B$2,Sheet2!$L9642=1),Sheet2!$J9642+Sheet2!$M9642,IF(Sheet2!$K9642=$B$2,Sheet2!$M9642,0))</f>
        <v>0</v>
      </c>
    </row>
    <row r="9643" spans="14:15" x14ac:dyDescent="0.25">
      <c r="N9643" s="38">
        <f>IF(AND(Sheet2!$K9643=$B$1,Sheet2!$L9643=1),Sheet2!$I9643+Sheet2!$M9643,IF(Sheet2!$K9643=$B$1,Sheet2!$M9643,0))</f>
        <v>0</v>
      </c>
      <c r="O9643" s="38">
        <f>IF(AND(Sheet2!$K9643=$B$2,Sheet2!$L9643=1),Sheet2!$J9643+Sheet2!$M9643,IF(Sheet2!$K9643=$B$2,Sheet2!$M9643,0))</f>
        <v>0</v>
      </c>
    </row>
    <row r="9644" spans="14:15" x14ac:dyDescent="0.25">
      <c r="N9644" s="38">
        <f>IF(AND(Sheet2!$K9644=$B$1,Sheet2!$L9644=1),Sheet2!$I9644+Sheet2!$M9644,IF(Sheet2!$K9644=$B$1,Sheet2!$M9644,0))</f>
        <v>0</v>
      </c>
      <c r="O9644" s="38">
        <f>IF(AND(Sheet2!$K9644=$B$2,Sheet2!$L9644=1),Sheet2!$J9644+Sheet2!$M9644,IF(Sheet2!$K9644=$B$2,Sheet2!$M9644,0))</f>
        <v>0</v>
      </c>
    </row>
    <row r="9645" spans="14:15" x14ac:dyDescent="0.25">
      <c r="N9645" s="38">
        <f>IF(AND(Sheet2!$K9645=$B$1,Sheet2!$L9645=1),Sheet2!$I9645+Sheet2!$M9645,IF(Sheet2!$K9645=$B$1,Sheet2!$M9645,0))</f>
        <v>0</v>
      </c>
      <c r="O9645" s="38">
        <f>IF(AND(Sheet2!$K9645=$B$2,Sheet2!$L9645=1),Sheet2!$J9645+Sheet2!$M9645,IF(Sheet2!$K9645=$B$2,Sheet2!$M9645,0))</f>
        <v>0</v>
      </c>
    </row>
    <row r="9646" spans="14:15" x14ac:dyDescent="0.25">
      <c r="N9646" s="38">
        <f>IF(AND(Sheet2!$K9646=$B$1,Sheet2!$L9646=1),Sheet2!$I9646+Sheet2!$M9646,IF(Sheet2!$K9646=$B$1,Sheet2!$M9646,0))</f>
        <v>0</v>
      </c>
      <c r="O9646" s="38">
        <f>IF(AND(Sheet2!$K9646=$B$2,Sheet2!$L9646=1),Sheet2!$J9646+Sheet2!$M9646,IF(Sheet2!$K9646=$B$2,Sheet2!$M9646,0))</f>
        <v>0</v>
      </c>
    </row>
    <row r="9647" spans="14:15" x14ac:dyDescent="0.25">
      <c r="N9647" s="38">
        <f>IF(AND(Sheet2!$K9647=$B$1,Sheet2!$L9647=1),Sheet2!$I9647+Sheet2!$M9647,IF(Sheet2!$K9647=$B$1,Sheet2!$M9647,0))</f>
        <v>0</v>
      </c>
      <c r="O9647" s="38">
        <f>IF(AND(Sheet2!$K9647=$B$2,Sheet2!$L9647=1),Sheet2!$J9647+Sheet2!$M9647,IF(Sheet2!$K9647=$B$2,Sheet2!$M9647,0))</f>
        <v>0</v>
      </c>
    </row>
    <row r="9648" spans="14:15" x14ac:dyDescent="0.25">
      <c r="N9648" s="38">
        <f>IF(AND(Sheet2!$K9648=$B$1,Sheet2!$L9648=1),Sheet2!$I9648+Sheet2!$M9648,IF(Sheet2!$K9648=$B$1,Sheet2!$M9648,0))</f>
        <v>0</v>
      </c>
      <c r="O9648" s="38">
        <f>IF(AND(Sheet2!$K9648=$B$2,Sheet2!$L9648=1),Sheet2!$J9648+Sheet2!$M9648,IF(Sheet2!$K9648=$B$2,Sheet2!$M9648,0))</f>
        <v>0</v>
      </c>
    </row>
    <row r="9649" spans="14:15" x14ac:dyDescent="0.25">
      <c r="N9649" s="38">
        <f>IF(AND(Sheet2!$K9649=$B$1,Sheet2!$L9649=1),Sheet2!$I9649+Sheet2!$M9649,IF(Sheet2!$K9649=$B$1,Sheet2!$M9649,0))</f>
        <v>0</v>
      </c>
      <c r="O9649" s="38">
        <f>IF(AND(Sheet2!$K9649=$B$2,Sheet2!$L9649=1),Sheet2!$J9649+Sheet2!$M9649,IF(Sheet2!$K9649=$B$2,Sheet2!$M9649,0))</f>
        <v>0</v>
      </c>
    </row>
    <row r="9650" spans="14:15" x14ac:dyDescent="0.25">
      <c r="N9650" s="38">
        <f>IF(AND(Sheet2!$K9650=$B$1,Sheet2!$L9650=1),Sheet2!$I9650+Sheet2!$M9650,IF(Sheet2!$K9650=$B$1,Sheet2!$M9650,0))</f>
        <v>0</v>
      </c>
      <c r="O9650" s="38">
        <f>IF(AND(Sheet2!$K9650=$B$2,Sheet2!$L9650=1),Sheet2!$J9650+Sheet2!$M9650,IF(Sheet2!$K9650=$B$2,Sheet2!$M9650,0))</f>
        <v>0</v>
      </c>
    </row>
    <row r="9651" spans="14:15" x14ac:dyDescent="0.25">
      <c r="N9651" s="38">
        <f>IF(AND(Sheet2!$K9651=$B$1,Sheet2!$L9651=1),Sheet2!$I9651+Sheet2!$M9651,IF(Sheet2!$K9651=$B$1,Sheet2!$M9651,0))</f>
        <v>0</v>
      </c>
      <c r="O9651" s="38">
        <f>IF(AND(Sheet2!$K9651=$B$2,Sheet2!$L9651=1),Sheet2!$J9651+Sheet2!$M9651,IF(Sheet2!$K9651=$B$2,Sheet2!$M9651,0))</f>
        <v>0</v>
      </c>
    </row>
    <row r="9652" spans="14:15" x14ac:dyDescent="0.25">
      <c r="N9652" s="38">
        <f>IF(AND(Sheet2!$K9652=$B$1,Sheet2!$L9652=1),Sheet2!$I9652+Sheet2!$M9652,IF(Sheet2!$K9652=$B$1,Sheet2!$M9652,0))</f>
        <v>0</v>
      </c>
      <c r="O9652" s="38">
        <f>IF(AND(Sheet2!$K9652=$B$2,Sheet2!$L9652=1),Sheet2!$J9652+Sheet2!$M9652,IF(Sheet2!$K9652=$B$2,Sheet2!$M9652,0))</f>
        <v>0</v>
      </c>
    </row>
    <row r="9653" spans="14:15" x14ac:dyDescent="0.25">
      <c r="N9653" s="38">
        <f>IF(AND(Sheet2!$K9653=$B$1,Sheet2!$L9653=1),Sheet2!$I9653+Sheet2!$M9653,IF(Sheet2!$K9653=$B$1,Sheet2!$M9653,0))</f>
        <v>0</v>
      </c>
      <c r="O9653" s="38">
        <f>IF(AND(Sheet2!$K9653=$B$2,Sheet2!$L9653=1),Sheet2!$J9653+Sheet2!$M9653,IF(Sheet2!$K9653=$B$2,Sheet2!$M9653,0))</f>
        <v>0</v>
      </c>
    </row>
    <row r="9654" spans="14:15" x14ac:dyDescent="0.25">
      <c r="N9654" s="38">
        <f>IF(AND(Sheet2!$K9654=$B$1,Sheet2!$L9654=1),Sheet2!$I9654+Sheet2!$M9654,IF(Sheet2!$K9654=$B$1,Sheet2!$M9654,0))</f>
        <v>0</v>
      </c>
      <c r="O9654" s="38">
        <f>IF(AND(Sheet2!$K9654=$B$2,Sheet2!$L9654=1),Sheet2!$J9654+Sheet2!$M9654,IF(Sheet2!$K9654=$B$2,Sheet2!$M9654,0))</f>
        <v>0</v>
      </c>
    </row>
    <row r="9655" spans="14:15" x14ac:dyDescent="0.25">
      <c r="N9655" s="38">
        <f>IF(AND(Sheet2!$K9655=$B$1,Sheet2!$L9655=1),Sheet2!$I9655+Sheet2!$M9655,IF(Sheet2!$K9655=$B$1,Sheet2!$M9655,0))</f>
        <v>0</v>
      </c>
      <c r="O9655" s="38">
        <f>IF(AND(Sheet2!$K9655=$B$2,Sheet2!$L9655=1),Sheet2!$J9655+Sheet2!$M9655,IF(Sheet2!$K9655=$B$2,Sheet2!$M9655,0))</f>
        <v>0</v>
      </c>
    </row>
    <row r="9656" spans="14:15" x14ac:dyDescent="0.25">
      <c r="N9656" s="38">
        <f>IF(AND(Sheet2!$K9656=$B$1,Sheet2!$L9656=1),Sheet2!$I9656+Sheet2!$M9656,IF(Sheet2!$K9656=$B$1,Sheet2!$M9656,0))</f>
        <v>0</v>
      </c>
      <c r="O9656" s="38">
        <f>IF(AND(Sheet2!$K9656=$B$2,Sheet2!$L9656=1),Sheet2!$J9656+Sheet2!$M9656,IF(Sheet2!$K9656=$B$2,Sheet2!$M9656,0))</f>
        <v>0</v>
      </c>
    </row>
    <row r="9657" spans="14:15" x14ac:dyDescent="0.25">
      <c r="N9657" s="38">
        <f>IF(AND(Sheet2!$K9657=$B$1,Sheet2!$L9657=1),Sheet2!$I9657+Sheet2!$M9657,IF(Sheet2!$K9657=$B$1,Sheet2!$M9657,0))</f>
        <v>0</v>
      </c>
      <c r="O9657" s="38">
        <f>IF(AND(Sheet2!$K9657=$B$2,Sheet2!$L9657=1),Sheet2!$J9657+Sheet2!$M9657,IF(Sheet2!$K9657=$B$2,Sheet2!$M9657,0))</f>
        <v>0</v>
      </c>
    </row>
    <row r="9658" spans="14:15" x14ac:dyDescent="0.25">
      <c r="N9658" s="38">
        <f>IF(AND(Sheet2!$K9658=$B$1,Sheet2!$L9658=1),Sheet2!$I9658+Sheet2!$M9658,IF(Sheet2!$K9658=$B$1,Sheet2!$M9658,0))</f>
        <v>0</v>
      </c>
      <c r="O9658" s="38">
        <f>IF(AND(Sheet2!$K9658=$B$2,Sheet2!$L9658=1),Sheet2!$J9658+Sheet2!$M9658,IF(Sheet2!$K9658=$B$2,Sheet2!$M9658,0))</f>
        <v>0</v>
      </c>
    </row>
    <row r="9659" spans="14:15" x14ac:dyDescent="0.25">
      <c r="N9659" s="38">
        <f>IF(AND(Sheet2!$K9659=$B$1,Sheet2!$L9659=1),Sheet2!$I9659+Sheet2!$M9659,IF(Sheet2!$K9659=$B$1,Sheet2!$M9659,0))</f>
        <v>0</v>
      </c>
      <c r="O9659" s="38">
        <f>IF(AND(Sheet2!$K9659=$B$2,Sheet2!$L9659=1),Sheet2!$J9659+Sheet2!$M9659,IF(Sheet2!$K9659=$B$2,Sheet2!$M9659,0))</f>
        <v>0</v>
      </c>
    </row>
    <row r="9660" spans="14:15" x14ac:dyDescent="0.25">
      <c r="N9660" s="38">
        <f>IF(AND(Sheet2!$K9660=$B$1,Sheet2!$L9660=1),Sheet2!$I9660+Sheet2!$M9660,IF(Sheet2!$K9660=$B$1,Sheet2!$M9660,0))</f>
        <v>0</v>
      </c>
      <c r="O9660" s="38">
        <f>IF(AND(Sheet2!$K9660=$B$2,Sheet2!$L9660=1),Sheet2!$J9660+Sheet2!$M9660,IF(Sheet2!$K9660=$B$2,Sheet2!$M9660,0))</f>
        <v>0</v>
      </c>
    </row>
    <row r="9661" spans="14:15" x14ac:dyDescent="0.25">
      <c r="N9661" s="38">
        <f>IF(AND(Sheet2!$K9661=$B$1,Sheet2!$L9661=1),Sheet2!$I9661+Sheet2!$M9661,IF(Sheet2!$K9661=$B$1,Sheet2!$M9661,0))</f>
        <v>0</v>
      </c>
      <c r="O9661" s="38">
        <f>IF(AND(Sheet2!$K9661=$B$2,Sheet2!$L9661=1),Sheet2!$J9661+Sheet2!$M9661,IF(Sheet2!$K9661=$B$2,Sheet2!$M9661,0))</f>
        <v>0</v>
      </c>
    </row>
    <row r="9662" spans="14:15" x14ac:dyDescent="0.25">
      <c r="N9662" s="38">
        <f>IF(AND(Sheet2!$K9662=$B$1,Sheet2!$L9662=1),Sheet2!$I9662+Sheet2!$M9662,IF(Sheet2!$K9662=$B$1,Sheet2!$M9662,0))</f>
        <v>0</v>
      </c>
      <c r="O9662" s="38">
        <f>IF(AND(Sheet2!$K9662=$B$2,Sheet2!$L9662=1),Sheet2!$J9662+Sheet2!$M9662,IF(Sheet2!$K9662=$B$2,Sheet2!$M9662,0))</f>
        <v>0</v>
      </c>
    </row>
    <row r="9663" spans="14:15" x14ac:dyDescent="0.25">
      <c r="N9663" s="38">
        <f>IF(AND(Sheet2!$K9663=$B$1,Sheet2!$L9663=1),Sheet2!$I9663+Sheet2!$M9663,IF(Sheet2!$K9663=$B$1,Sheet2!$M9663,0))</f>
        <v>0</v>
      </c>
      <c r="O9663" s="38">
        <f>IF(AND(Sheet2!$K9663=$B$2,Sheet2!$L9663=1),Sheet2!$J9663+Sheet2!$M9663,IF(Sheet2!$K9663=$B$2,Sheet2!$M9663,0))</f>
        <v>0</v>
      </c>
    </row>
    <row r="9664" spans="14:15" x14ac:dyDescent="0.25">
      <c r="N9664" s="38">
        <f>IF(AND(Sheet2!$K9664=$B$1,Sheet2!$L9664=1),Sheet2!$I9664+Sheet2!$M9664,IF(Sheet2!$K9664=$B$1,Sheet2!$M9664,0))</f>
        <v>0</v>
      </c>
      <c r="O9664" s="38">
        <f>IF(AND(Sheet2!$K9664=$B$2,Sheet2!$L9664=1),Sheet2!$J9664+Sheet2!$M9664,IF(Sheet2!$K9664=$B$2,Sheet2!$M9664,0))</f>
        <v>0</v>
      </c>
    </row>
    <row r="9665" spans="14:15" x14ac:dyDescent="0.25">
      <c r="N9665" s="38">
        <f>IF(AND(Sheet2!$K9665=$B$1,Sheet2!$L9665=1),Sheet2!$I9665+Sheet2!$M9665,IF(Sheet2!$K9665=$B$1,Sheet2!$M9665,0))</f>
        <v>0</v>
      </c>
      <c r="O9665" s="38">
        <f>IF(AND(Sheet2!$K9665=$B$2,Sheet2!$L9665=1),Sheet2!$J9665+Sheet2!$M9665,IF(Sheet2!$K9665=$B$2,Sheet2!$M9665,0))</f>
        <v>0</v>
      </c>
    </row>
    <row r="9666" spans="14:15" x14ac:dyDescent="0.25">
      <c r="N9666" s="38">
        <f>IF(AND(Sheet2!$K9666=$B$1,Sheet2!$L9666=1),Sheet2!$I9666+Sheet2!$M9666,IF(Sheet2!$K9666=$B$1,Sheet2!$M9666,0))</f>
        <v>0</v>
      </c>
      <c r="O9666" s="38">
        <f>IF(AND(Sheet2!$K9666=$B$2,Sheet2!$L9666=1),Sheet2!$J9666+Sheet2!$M9666,IF(Sheet2!$K9666=$B$2,Sheet2!$M9666,0))</f>
        <v>0</v>
      </c>
    </row>
    <row r="9667" spans="14:15" x14ac:dyDescent="0.25">
      <c r="N9667" s="38">
        <f>IF(AND(Sheet2!$K9667=$B$1,Sheet2!$L9667=1),Sheet2!$I9667+Sheet2!$M9667,IF(Sheet2!$K9667=$B$1,Sheet2!$M9667,0))</f>
        <v>0</v>
      </c>
      <c r="O9667" s="38">
        <f>IF(AND(Sheet2!$K9667=$B$2,Sheet2!$L9667=1),Sheet2!$J9667+Sheet2!$M9667,IF(Sheet2!$K9667=$B$2,Sheet2!$M9667,0))</f>
        <v>0</v>
      </c>
    </row>
    <row r="9668" spans="14:15" x14ac:dyDescent="0.25">
      <c r="N9668" s="38">
        <f>IF(AND(Sheet2!$K9668=$B$1,Sheet2!$L9668=1),Sheet2!$I9668+Sheet2!$M9668,IF(Sheet2!$K9668=$B$1,Sheet2!$M9668,0))</f>
        <v>0</v>
      </c>
      <c r="O9668" s="38">
        <f>IF(AND(Sheet2!$K9668=$B$2,Sheet2!$L9668=1),Sheet2!$J9668+Sheet2!$M9668,IF(Sheet2!$K9668=$B$2,Sheet2!$M9668,0))</f>
        <v>0</v>
      </c>
    </row>
    <row r="9669" spans="14:15" x14ac:dyDescent="0.25">
      <c r="N9669" s="38">
        <f>IF(AND(Sheet2!$K9669=$B$1,Sheet2!$L9669=1),Sheet2!$I9669+Sheet2!$M9669,IF(Sheet2!$K9669=$B$1,Sheet2!$M9669,0))</f>
        <v>0</v>
      </c>
      <c r="O9669" s="38">
        <f>IF(AND(Sheet2!$K9669=$B$2,Sheet2!$L9669=1),Sheet2!$J9669+Sheet2!$M9669,IF(Sheet2!$K9669=$B$2,Sheet2!$M9669,0))</f>
        <v>0</v>
      </c>
    </row>
    <row r="9670" spans="14:15" x14ac:dyDescent="0.25">
      <c r="N9670" s="38">
        <f>IF(AND(Sheet2!$K9670=$B$1,Sheet2!$L9670=1),Sheet2!$I9670+Sheet2!$M9670,IF(Sheet2!$K9670=$B$1,Sheet2!$M9670,0))</f>
        <v>0</v>
      </c>
      <c r="O9670" s="38">
        <f>IF(AND(Sheet2!$K9670=$B$2,Sheet2!$L9670=1),Sheet2!$J9670+Sheet2!$M9670,IF(Sheet2!$K9670=$B$2,Sheet2!$M9670,0))</f>
        <v>0</v>
      </c>
    </row>
    <row r="9671" spans="14:15" x14ac:dyDescent="0.25">
      <c r="N9671" s="38">
        <f>IF(AND(Sheet2!$K9671=$B$1,Sheet2!$L9671=1),Sheet2!$I9671+Sheet2!$M9671,IF(Sheet2!$K9671=$B$1,Sheet2!$M9671,0))</f>
        <v>0</v>
      </c>
      <c r="O9671" s="38">
        <f>IF(AND(Sheet2!$K9671=$B$2,Sheet2!$L9671=1),Sheet2!$J9671+Sheet2!$M9671,IF(Sheet2!$K9671=$B$2,Sheet2!$M9671,0))</f>
        <v>0</v>
      </c>
    </row>
    <row r="9672" spans="14:15" x14ac:dyDescent="0.25">
      <c r="N9672" s="38">
        <f>IF(AND(Sheet2!$K9672=$B$1,Sheet2!$L9672=1),Sheet2!$I9672+Sheet2!$M9672,IF(Sheet2!$K9672=$B$1,Sheet2!$M9672,0))</f>
        <v>0</v>
      </c>
      <c r="O9672" s="38">
        <f>IF(AND(Sheet2!$K9672=$B$2,Sheet2!$L9672=1),Sheet2!$J9672+Sheet2!$M9672,IF(Sheet2!$K9672=$B$2,Sheet2!$M9672,0))</f>
        <v>0</v>
      </c>
    </row>
    <row r="9673" spans="14:15" x14ac:dyDescent="0.25">
      <c r="N9673" s="38">
        <f>IF(AND(Sheet2!$K9673=$B$1,Sheet2!$L9673=1),Sheet2!$I9673+Sheet2!$M9673,IF(Sheet2!$K9673=$B$1,Sheet2!$M9673,0))</f>
        <v>0</v>
      </c>
      <c r="O9673" s="38">
        <f>IF(AND(Sheet2!$K9673=$B$2,Sheet2!$L9673=1),Sheet2!$J9673+Sheet2!$M9673,IF(Sheet2!$K9673=$B$2,Sheet2!$M9673,0))</f>
        <v>0</v>
      </c>
    </row>
    <row r="9674" spans="14:15" x14ac:dyDescent="0.25">
      <c r="N9674" s="38">
        <f>IF(AND(Sheet2!$K9674=$B$1,Sheet2!$L9674=1),Sheet2!$I9674+Sheet2!$M9674,IF(Sheet2!$K9674=$B$1,Sheet2!$M9674,0))</f>
        <v>0</v>
      </c>
      <c r="O9674" s="38">
        <f>IF(AND(Sheet2!$K9674=$B$2,Sheet2!$L9674=1),Sheet2!$J9674+Sheet2!$M9674,IF(Sheet2!$K9674=$B$2,Sheet2!$M9674,0))</f>
        <v>0</v>
      </c>
    </row>
    <row r="9675" spans="14:15" x14ac:dyDescent="0.25">
      <c r="N9675" s="38">
        <f>IF(AND(Sheet2!$K9675=$B$1,Sheet2!$L9675=1),Sheet2!$I9675+Sheet2!$M9675,IF(Sheet2!$K9675=$B$1,Sheet2!$M9675,0))</f>
        <v>0</v>
      </c>
      <c r="O9675" s="38">
        <f>IF(AND(Sheet2!$K9675=$B$2,Sheet2!$L9675=1),Sheet2!$J9675+Sheet2!$M9675,IF(Sheet2!$K9675=$B$2,Sheet2!$M9675,0))</f>
        <v>0</v>
      </c>
    </row>
    <row r="9676" spans="14:15" x14ac:dyDescent="0.25">
      <c r="N9676" s="38">
        <f>IF(AND(Sheet2!$K9676=$B$1,Sheet2!$L9676=1),Sheet2!$I9676+Sheet2!$M9676,IF(Sheet2!$K9676=$B$1,Sheet2!$M9676,0))</f>
        <v>0</v>
      </c>
      <c r="O9676" s="38">
        <f>IF(AND(Sheet2!$K9676=$B$2,Sheet2!$L9676=1),Sheet2!$J9676+Sheet2!$M9676,IF(Sheet2!$K9676=$B$2,Sheet2!$M9676,0))</f>
        <v>0</v>
      </c>
    </row>
    <row r="9677" spans="14:15" x14ac:dyDescent="0.25">
      <c r="N9677" s="38">
        <f>IF(AND(Sheet2!$K9677=$B$1,Sheet2!$L9677=1),Sheet2!$I9677+Sheet2!$M9677,IF(Sheet2!$K9677=$B$1,Sheet2!$M9677,0))</f>
        <v>0</v>
      </c>
      <c r="O9677" s="38">
        <f>IF(AND(Sheet2!$K9677=$B$2,Sheet2!$L9677=1),Sheet2!$J9677+Sheet2!$M9677,IF(Sheet2!$K9677=$B$2,Sheet2!$M9677,0))</f>
        <v>0</v>
      </c>
    </row>
    <row r="9678" spans="14:15" x14ac:dyDescent="0.25">
      <c r="N9678" s="38">
        <f>IF(AND(Sheet2!$K9678=$B$1,Sheet2!$L9678=1),Sheet2!$I9678+Sheet2!$M9678,IF(Sheet2!$K9678=$B$1,Sheet2!$M9678,0))</f>
        <v>0</v>
      </c>
      <c r="O9678" s="38">
        <f>IF(AND(Sheet2!$K9678=$B$2,Sheet2!$L9678=1),Sheet2!$J9678+Sheet2!$M9678,IF(Sheet2!$K9678=$B$2,Sheet2!$M9678,0))</f>
        <v>0</v>
      </c>
    </row>
    <row r="9679" spans="14:15" x14ac:dyDescent="0.25">
      <c r="N9679" s="38">
        <f>IF(AND(Sheet2!$K9679=$B$1,Sheet2!$L9679=1),Sheet2!$I9679+Sheet2!$M9679,IF(Sheet2!$K9679=$B$1,Sheet2!$M9679,0))</f>
        <v>0</v>
      </c>
      <c r="O9679" s="38">
        <f>IF(AND(Sheet2!$K9679=$B$2,Sheet2!$L9679=1),Sheet2!$J9679+Sheet2!$M9679,IF(Sheet2!$K9679=$B$2,Sheet2!$M9679,0))</f>
        <v>0</v>
      </c>
    </row>
    <row r="9680" spans="14:15" x14ac:dyDescent="0.25">
      <c r="N9680" s="38">
        <f>IF(AND(Sheet2!$K9680=$B$1,Sheet2!$L9680=1),Sheet2!$I9680+Sheet2!$M9680,IF(Sheet2!$K9680=$B$1,Sheet2!$M9680,0))</f>
        <v>0</v>
      </c>
      <c r="O9680" s="38">
        <f>IF(AND(Sheet2!$K9680=$B$2,Sheet2!$L9680=1),Sheet2!$J9680+Sheet2!$M9680,IF(Sheet2!$K9680=$B$2,Sheet2!$M9680,0))</f>
        <v>0</v>
      </c>
    </row>
    <row r="9681" spans="14:15" x14ac:dyDescent="0.25">
      <c r="N9681" s="38">
        <f>IF(AND(Sheet2!$K9681=$B$1,Sheet2!$L9681=1),Sheet2!$I9681+Sheet2!$M9681,IF(Sheet2!$K9681=$B$1,Sheet2!$M9681,0))</f>
        <v>0</v>
      </c>
      <c r="O9681" s="38">
        <f>IF(AND(Sheet2!$K9681=$B$2,Sheet2!$L9681=1),Sheet2!$J9681+Sheet2!$M9681,IF(Sheet2!$K9681=$B$2,Sheet2!$M9681,0))</f>
        <v>0</v>
      </c>
    </row>
    <row r="9682" spans="14:15" x14ac:dyDescent="0.25">
      <c r="N9682" s="38">
        <f>IF(AND(Sheet2!$K9682=$B$1,Sheet2!$L9682=1),Sheet2!$I9682+Sheet2!$M9682,IF(Sheet2!$K9682=$B$1,Sheet2!$M9682,0))</f>
        <v>0</v>
      </c>
      <c r="O9682" s="38">
        <f>IF(AND(Sheet2!$K9682=$B$2,Sheet2!$L9682=1),Sheet2!$J9682+Sheet2!$M9682,IF(Sheet2!$K9682=$B$2,Sheet2!$M9682,0))</f>
        <v>0</v>
      </c>
    </row>
    <row r="9683" spans="14:15" x14ac:dyDescent="0.25">
      <c r="N9683" s="38">
        <f>IF(AND(Sheet2!$K9683=$B$1,Sheet2!$L9683=1),Sheet2!$I9683+Sheet2!$M9683,IF(Sheet2!$K9683=$B$1,Sheet2!$M9683,0))</f>
        <v>0</v>
      </c>
      <c r="O9683" s="38">
        <f>IF(AND(Sheet2!$K9683=$B$2,Sheet2!$L9683=1),Sheet2!$J9683+Sheet2!$M9683,IF(Sheet2!$K9683=$B$2,Sheet2!$M9683,0))</f>
        <v>0</v>
      </c>
    </row>
    <row r="9684" spans="14:15" x14ac:dyDescent="0.25">
      <c r="N9684" s="38">
        <f>IF(AND(Sheet2!$K9684=$B$1,Sheet2!$L9684=1),Sheet2!$I9684+Sheet2!$M9684,IF(Sheet2!$K9684=$B$1,Sheet2!$M9684,0))</f>
        <v>0</v>
      </c>
      <c r="O9684" s="38">
        <f>IF(AND(Sheet2!$K9684=$B$2,Sheet2!$L9684=1),Sheet2!$J9684+Sheet2!$M9684,IF(Sheet2!$K9684=$B$2,Sheet2!$M9684,0))</f>
        <v>0</v>
      </c>
    </row>
    <row r="9685" spans="14:15" x14ac:dyDescent="0.25">
      <c r="N9685" s="38">
        <f>IF(AND(Sheet2!$K9685=$B$1,Sheet2!$L9685=1),Sheet2!$I9685+Sheet2!$M9685,IF(Sheet2!$K9685=$B$1,Sheet2!$M9685,0))</f>
        <v>0</v>
      </c>
      <c r="O9685" s="38">
        <f>IF(AND(Sheet2!$K9685=$B$2,Sheet2!$L9685=1),Sheet2!$J9685+Sheet2!$M9685,IF(Sheet2!$K9685=$B$2,Sheet2!$M9685,0))</f>
        <v>0</v>
      </c>
    </row>
    <row r="9686" spans="14:15" x14ac:dyDescent="0.25">
      <c r="N9686" s="38">
        <f>IF(AND(Sheet2!$K9686=$B$1,Sheet2!$L9686=1),Sheet2!$I9686+Sheet2!$M9686,IF(Sheet2!$K9686=$B$1,Sheet2!$M9686,0))</f>
        <v>0</v>
      </c>
      <c r="O9686" s="38">
        <f>IF(AND(Sheet2!$K9686=$B$2,Sheet2!$L9686=1),Sheet2!$J9686+Sheet2!$M9686,IF(Sheet2!$K9686=$B$2,Sheet2!$M9686,0))</f>
        <v>0</v>
      </c>
    </row>
    <row r="9687" spans="14:15" x14ac:dyDescent="0.25">
      <c r="N9687" s="38">
        <f>IF(AND(Sheet2!$K9687=$B$1,Sheet2!$L9687=1),Sheet2!$I9687+Sheet2!$M9687,IF(Sheet2!$K9687=$B$1,Sheet2!$M9687,0))</f>
        <v>0</v>
      </c>
      <c r="O9687" s="38">
        <f>IF(AND(Sheet2!$K9687=$B$2,Sheet2!$L9687=1),Sheet2!$J9687+Sheet2!$M9687,IF(Sheet2!$K9687=$B$2,Sheet2!$M9687,0))</f>
        <v>0</v>
      </c>
    </row>
    <row r="9688" spans="14:15" x14ac:dyDescent="0.25">
      <c r="N9688" s="38">
        <f>IF(AND(Sheet2!$K9688=$B$1,Sheet2!$L9688=1),Sheet2!$I9688+Sheet2!$M9688,IF(Sheet2!$K9688=$B$1,Sheet2!$M9688,0))</f>
        <v>0</v>
      </c>
      <c r="O9688" s="38">
        <f>IF(AND(Sheet2!$K9688=$B$2,Sheet2!$L9688=1),Sheet2!$J9688+Sheet2!$M9688,IF(Sheet2!$K9688=$B$2,Sheet2!$M9688,0))</f>
        <v>0</v>
      </c>
    </row>
    <row r="9689" spans="14:15" x14ac:dyDescent="0.25">
      <c r="N9689" s="38">
        <f>IF(AND(Sheet2!$K9689=$B$1,Sheet2!$L9689=1),Sheet2!$I9689+Sheet2!$M9689,IF(Sheet2!$K9689=$B$1,Sheet2!$M9689,0))</f>
        <v>0</v>
      </c>
      <c r="O9689" s="38">
        <f>IF(AND(Sheet2!$K9689=$B$2,Sheet2!$L9689=1),Sheet2!$J9689+Sheet2!$M9689,IF(Sheet2!$K9689=$B$2,Sheet2!$M9689,0))</f>
        <v>0</v>
      </c>
    </row>
    <row r="9690" spans="14:15" x14ac:dyDescent="0.25">
      <c r="N9690" s="38">
        <f>IF(AND(Sheet2!$K9690=$B$1,Sheet2!$L9690=1),Sheet2!$I9690+Sheet2!$M9690,IF(Sheet2!$K9690=$B$1,Sheet2!$M9690,0))</f>
        <v>0</v>
      </c>
      <c r="O9690" s="38">
        <f>IF(AND(Sheet2!$K9690=$B$2,Sheet2!$L9690=1),Sheet2!$J9690+Sheet2!$M9690,IF(Sheet2!$K9690=$B$2,Sheet2!$M9690,0))</f>
        <v>0</v>
      </c>
    </row>
    <row r="9691" spans="14:15" x14ac:dyDescent="0.25">
      <c r="N9691" s="38">
        <f>IF(AND(Sheet2!$K9691=$B$1,Sheet2!$L9691=1),Sheet2!$I9691+Sheet2!$M9691,IF(Sheet2!$K9691=$B$1,Sheet2!$M9691,0))</f>
        <v>0</v>
      </c>
      <c r="O9691" s="38">
        <f>IF(AND(Sheet2!$K9691=$B$2,Sheet2!$L9691=1),Sheet2!$J9691+Sheet2!$M9691,IF(Sheet2!$K9691=$B$2,Sheet2!$M9691,0))</f>
        <v>0</v>
      </c>
    </row>
    <row r="9692" spans="14:15" x14ac:dyDescent="0.25">
      <c r="N9692" s="38">
        <f>IF(AND(Sheet2!$K9692=$B$1,Sheet2!$L9692=1),Sheet2!$I9692+Sheet2!$M9692,IF(Sheet2!$K9692=$B$1,Sheet2!$M9692,0))</f>
        <v>0</v>
      </c>
      <c r="O9692" s="38">
        <f>IF(AND(Sheet2!$K9692=$B$2,Sheet2!$L9692=1),Sheet2!$J9692+Sheet2!$M9692,IF(Sheet2!$K9692=$B$2,Sheet2!$M9692,0))</f>
        <v>0</v>
      </c>
    </row>
    <row r="9693" spans="14:15" x14ac:dyDescent="0.25">
      <c r="N9693" s="38">
        <f>IF(AND(Sheet2!$K9693=$B$1,Sheet2!$L9693=1),Sheet2!$I9693+Sheet2!$M9693,IF(Sheet2!$K9693=$B$1,Sheet2!$M9693,0))</f>
        <v>0</v>
      </c>
      <c r="O9693" s="38">
        <f>IF(AND(Sheet2!$K9693=$B$2,Sheet2!$L9693=1),Sheet2!$J9693+Sheet2!$M9693,IF(Sheet2!$K9693=$B$2,Sheet2!$M9693,0))</f>
        <v>0</v>
      </c>
    </row>
    <row r="9694" spans="14:15" x14ac:dyDescent="0.25">
      <c r="N9694" s="38">
        <f>IF(AND(Sheet2!$K9694=$B$1,Sheet2!$L9694=1),Sheet2!$I9694+Sheet2!$M9694,IF(Sheet2!$K9694=$B$1,Sheet2!$M9694,0))</f>
        <v>0</v>
      </c>
      <c r="O9694" s="38">
        <f>IF(AND(Sheet2!$K9694=$B$2,Sheet2!$L9694=1),Sheet2!$J9694+Sheet2!$M9694,IF(Sheet2!$K9694=$B$2,Sheet2!$M9694,0))</f>
        <v>0</v>
      </c>
    </row>
    <row r="9695" spans="14:15" x14ac:dyDescent="0.25">
      <c r="N9695" s="38">
        <f>IF(AND(Sheet2!$K9695=$B$1,Sheet2!$L9695=1),Sheet2!$I9695+Sheet2!$M9695,IF(Sheet2!$K9695=$B$1,Sheet2!$M9695,0))</f>
        <v>0</v>
      </c>
      <c r="O9695" s="38">
        <f>IF(AND(Sheet2!$K9695=$B$2,Sheet2!$L9695=1),Sheet2!$J9695+Sheet2!$M9695,IF(Sheet2!$K9695=$B$2,Sheet2!$M9695,0))</f>
        <v>0</v>
      </c>
    </row>
    <row r="9696" spans="14:15" x14ac:dyDescent="0.25">
      <c r="N9696" s="38">
        <f>IF(AND(Sheet2!$K9696=$B$1,Sheet2!$L9696=1),Sheet2!$I9696+Sheet2!$M9696,IF(Sheet2!$K9696=$B$1,Sheet2!$M9696,0))</f>
        <v>0</v>
      </c>
      <c r="O9696" s="38">
        <f>IF(AND(Sheet2!$K9696=$B$2,Sheet2!$L9696=1),Sheet2!$J9696+Sheet2!$M9696,IF(Sheet2!$K9696=$B$2,Sheet2!$M9696,0))</f>
        <v>0</v>
      </c>
    </row>
    <row r="9697" spans="14:15" x14ac:dyDescent="0.25">
      <c r="N9697" s="38">
        <f>IF(AND(Sheet2!$K9697=$B$1,Sheet2!$L9697=1),Sheet2!$I9697+Sheet2!$M9697,IF(Sheet2!$K9697=$B$1,Sheet2!$M9697,0))</f>
        <v>0</v>
      </c>
      <c r="O9697" s="38">
        <f>IF(AND(Sheet2!$K9697=$B$2,Sheet2!$L9697=1),Sheet2!$J9697+Sheet2!$M9697,IF(Sheet2!$K9697=$B$2,Sheet2!$M9697,0))</f>
        <v>0</v>
      </c>
    </row>
    <row r="9698" spans="14:15" x14ac:dyDescent="0.25">
      <c r="N9698" s="38">
        <f>IF(AND(Sheet2!$K9698=$B$1,Sheet2!$L9698=1),Sheet2!$I9698+Sheet2!$M9698,IF(Sheet2!$K9698=$B$1,Sheet2!$M9698,0))</f>
        <v>0</v>
      </c>
      <c r="O9698" s="38">
        <f>IF(AND(Sheet2!$K9698=$B$2,Sheet2!$L9698=1),Sheet2!$J9698+Sheet2!$M9698,IF(Sheet2!$K9698=$B$2,Sheet2!$M9698,0))</f>
        <v>0</v>
      </c>
    </row>
    <row r="9699" spans="14:15" x14ac:dyDescent="0.25">
      <c r="N9699" s="38">
        <f>IF(AND(Sheet2!$K9699=$B$1,Sheet2!$L9699=1),Sheet2!$I9699+Sheet2!$M9699,IF(Sheet2!$K9699=$B$1,Sheet2!$M9699,0))</f>
        <v>0</v>
      </c>
      <c r="O9699" s="38">
        <f>IF(AND(Sheet2!$K9699=$B$2,Sheet2!$L9699=1),Sheet2!$J9699+Sheet2!$M9699,IF(Sheet2!$K9699=$B$2,Sheet2!$M9699,0))</f>
        <v>0</v>
      </c>
    </row>
    <row r="9700" spans="14:15" x14ac:dyDescent="0.25">
      <c r="N9700" s="38">
        <f>IF(AND(Sheet2!$K9700=$B$1,Sheet2!$L9700=1),Sheet2!$I9700+Sheet2!$M9700,IF(Sheet2!$K9700=$B$1,Sheet2!$M9700,0))</f>
        <v>0</v>
      </c>
      <c r="O9700" s="38">
        <f>IF(AND(Sheet2!$K9700=$B$2,Sheet2!$L9700=1),Sheet2!$J9700+Sheet2!$M9700,IF(Sheet2!$K9700=$B$2,Sheet2!$M9700,0))</f>
        <v>0</v>
      </c>
    </row>
    <row r="9701" spans="14:15" x14ac:dyDescent="0.25">
      <c r="N9701" s="38">
        <f>IF(AND(Sheet2!$K9701=$B$1,Sheet2!$L9701=1),Sheet2!$I9701+Sheet2!$M9701,IF(Sheet2!$K9701=$B$1,Sheet2!$M9701,0))</f>
        <v>0</v>
      </c>
      <c r="O9701" s="38">
        <f>IF(AND(Sheet2!$K9701=$B$2,Sheet2!$L9701=1),Sheet2!$J9701+Sheet2!$M9701,IF(Sheet2!$K9701=$B$2,Sheet2!$M9701,0))</f>
        <v>0</v>
      </c>
    </row>
    <row r="9702" spans="14:15" x14ac:dyDescent="0.25">
      <c r="N9702" s="38">
        <f>IF(AND(Sheet2!$K9702=$B$1,Sheet2!$L9702=1),Sheet2!$I9702+Sheet2!$M9702,IF(Sheet2!$K9702=$B$1,Sheet2!$M9702,0))</f>
        <v>0</v>
      </c>
      <c r="O9702" s="38">
        <f>IF(AND(Sheet2!$K9702=$B$2,Sheet2!$L9702=1),Sheet2!$J9702+Sheet2!$M9702,IF(Sheet2!$K9702=$B$2,Sheet2!$M9702,0))</f>
        <v>0</v>
      </c>
    </row>
    <row r="9703" spans="14:15" x14ac:dyDescent="0.25">
      <c r="N9703" s="38">
        <f>IF(AND(Sheet2!$K9703=$B$1,Sheet2!$L9703=1),Sheet2!$I9703+Sheet2!$M9703,IF(Sheet2!$K9703=$B$1,Sheet2!$M9703,0))</f>
        <v>0</v>
      </c>
      <c r="O9703" s="38">
        <f>IF(AND(Sheet2!$K9703=$B$2,Sheet2!$L9703=1),Sheet2!$J9703+Sheet2!$M9703,IF(Sheet2!$K9703=$B$2,Sheet2!$M9703,0))</f>
        <v>0</v>
      </c>
    </row>
    <row r="9704" spans="14:15" x14ac:dyDescent="0.25">
      <c r="N9704" s="38">
        <f>IF(AND(Sheet2!$K9704=$B$1,Sheet2!$L9704=1),Sheet2!$I9704+Sheet2!$M9704,IF(Sheet2!$K9704=$B$1,Sheet2!$M9704,0))</f>
        <v>0</v>
      </c>
      <c r="O9704" s="38">
        <f>IF(AND(Sheet2!$K9704=$B$2,Sheet2!$L9704=1),Sheet2!$J9704+Sheet2!$M9704,IF(Sheet2!$K9704=$B$2,Sheet2!$M9704,0))</f>
        <v>0</v>
      </c>
    </row>
    <row r="9705" spans="14:15" x14ac:dyDescent="0.25">
      <c r="N9705" s="38">
        <f>IF(AND(Sheet2!$K9705=$B$1,Sheet2!$L9705=1),Sheet2!$I9705+Sheet2!$M9705,IF(Sheet2!$K9705=$B$1,Sheet2!$M9705,0))</f>
        <v>0</v>
      </c>
      <c r="O9705" s="38">
        <f>IF(AND(Sheet2!$K9705=$B$2,Sheet2!$L9705=1),Sheet2!$J9705+Sheet2!$M9705,IF(Sheet2!$K9705=$B$2,Sheet2!$M9705,0))</f>
        <v>0</v>
      </c>
    </row>
    <row r="9706" spans="14:15" x14ac:dyDescent="0.25">
      <c r="N9706" s="38">
        <f>IF(AND(Sheet2!$K9706=$B$1,Sheet2!$L9706=1),Sheet2!$I9706+Sheet2!$M9706,IF(Sheet2!$K9706=$B$1,Sheet2!$M9706,0))</f>
        <v>0</v>
      </c>
      <c r="O9706" s="38">
        <f>IF(AND(Sheet2!$K9706=$B$2,Sheet2!$L9706=1),Sheet2!$J9706+Sheet2!$M9706,IF(Sheet2!$K9706=$B$2,Sheet2!$M9706,0))</f>
        <v>0</v>
      </c>
    </row>
    <row r="9707" spans="14:15" x14ac:dyDescent="0.25">
      <c r="N9707" s="38">
        <f>IF(AND(Sheet2!$K9707=$B$1,Sheet2!$L9707=1),Sheet2!$I9707+Sheet2!$M9707,IF(Sheet2!$K9707=$B$1,Sheet2!$M9707,0))</f>
        <v>0</v>
      </c>
      <c r="O9707" s="38">
        <f>IF(AND(Sheet2!$K9707=$B$2,Sheet2!$L9707=1),Sheet2!$J9707+Sheet2!$M9707,IF(Sheet2!$K9707=$B$2,Sheet2!$M9707,0))</f>
        <v>0</v>
      </c>
    </row>
    <row r="9708" spans="14:15" x14ac:dyDescent="0.25">
      <c r="N9708" s="38">
        <f>IF(AND(Sheet2!$K9708=$B$1,Sheet2!$L9708=1),Sheet2!$I9708+Sheet2!$M9708,IF(Sheet2!$K9708=$B$1,Sheet2!$M9708,0))</f>
        <v>0</v>
      </c>
      <c r="O9708" s="38">
        <f>IF(AND(Sheet2!$K9708=$B$2,Sheet2!$L9708=1),Sheet2!$J9708+Sheet2!$M9708,IF(Sheet2!$K9708=$B$2,Sheet2!$M9708,0))</f>
        <v>0</v>
      </c>
    </row>
    <row r="9709" spans="14:15" x14ac:dyDescent="0.25">
      <c r="N9709" s="38">
        <f>IF(AND(Sheet2!$K9709=$B$1,Sheet2!$L9709=1),Sheet2!$I9709+Sheet2!$M9709,IF(Sheet2!$K9709=$B$1,Sheet2!$M9709,0))</f>
        <v>0</v>
      </c>
      <c r="O9709" s="38">
        <f>IF(AND(Sheet2!$K9709=$B$2,Sheet2!$L9709=1),Sheet2!$J9709+Sheet2!$M9709,IF(Sheet2!$K9709=$B$2,Sheet2!$M9709,0))</f>
        <v>0</v>
      </c>
    </row>
    <row r="9710" spans="14:15" x14ac:dyDescent="0.25">
      <c r="N9710" s="38">
        <f>IF(AND(Sheet2!$K9710=$B$1,Sheet2!$L9710=1),Sheet2!$I9710+Sheet2!$M9710,IF(Sheet2!$K9710=$B$1,Sheet2!$M9710,0))</f>
        <v>0</v>
      </c>
      <c r="O9710" s="38">
        <f>IF(AND(Sheet2!$K9710=$B$2,Sheet2!$L9710=1),Sheet2!$J9710+Sheet2!$M9710,IF(Sheet2!$K9710=$B$2,Sheet2!$M9710,0))</f>
        <v>0</v>
      </c>
    </row>
    <row r="9711" spans="14:15" x14ac:dyDescent="0.25">
      <c r="N9711" s="38">
        <f>IF(AND(Sheet2!$K9711=$B$1,Sheet2!$L9711=1),Sheet2!$I9711+Sheet2!$M9711,IF(Sheet2!$K9711=$B$1,Sheet2!$M9711,0))</f>
        <v>0</v>
      </c>
      <c r="O9711" s="38">
        <f>IF(AND(Sheet2!$K9711=$B$2,Sheet2!$L9711=1),Sheet2!$J9711+Sheet2!$M9711,IF(Sheet2!$K9711=$B$2,Sheet2!$M9711,0))</f>
        <v>0</v>
      </c>
    </row>
    <row r="9712" spans="14:15" x14ac:dyDescent="0.25">
      <c r="N9712" s="38">
        <f>IF(AND(Sheet2!$K9712=$B$1,Sheet2!$L9712=1),Sheet2!$I9712+Sheet2!$M9712,IF(Sheet2!$K9712=$B$1,Sheet2!$M9712,0))</f>
        <v>0</v>
      </c>
      <c r="O9712" s="38">
        <f>IF(AND(Sheet2!$K9712=$B$2,Sheet2!$L9712=1),Sheet2!$J9712+Sheet2!$M9712,IF(Sheet2!$K9712=$B$2,Sheet2!$M9712,0))</f>
        <v>0</v>
      </c>
    </row>
    <row r="9713" spans="14:15" x14ac:dyDescent="0.25">
      <c r="N9713" s="38">
        <f>IF(AND(Sheet2!$K9713=$B$1,Sheet2!$L9713=1),Sheet2!$I9713+Sheet2!$M9713,IF(Sheet2!$K9713=$B$1,Sheet2!$M9713,0))</f>
        <v>0</v>
      </c>
      <c r="O9713" s="38">
        <f>IF(AND(Sheet2!$K9713=$B$2,Sheet2!$L9713=1),Sheet2!$J9713+Sheet2!$M9713,IF(Sheet2!$K9713=$B$2,Sheet2!$M9713,0))</f>
        <v>0</v>
      </c>
    </row>
    <row r="9714" spans="14:15" x14ac:dyDescent="0.25">
      <c r="N9714" s="38">
        <f>IF(AND(Sheet2!$K9714=$B$1,Sheet2!$L9714=1),Sheet2!$I9714+Sheet2!$M9714,IF(Sheet2!$K9714=$B$1,Sheet2!$M9714,0))</f>
        <v>0</v>
      </c>
      <c r="O9714" s="38">
        <f>IF(AND(Sheet2!$K9714=$B$2,Sheet2!$L9714=1),Sheet2!$J9714+Sheet2!$M9714,IF(Sheet2!$K9714=$B$2,Sheet2!$M9714,0))</f>
        <v>0</v>
      </c>
    </row>
    <row r="9715" spans="14:15" x14ac:dyDescent="0.25">
      <c r="N9715" s="38">
        <f>IF(AND(Sheet2!$K9715=$B$1,Sheet2!$L9715=1),Sheet2!$I9715+Sheet2!$M9715,IF(Sheet2!$K9715=$B$1,Sheet2!$M9715,0))</f>
        <v>0</v>
      </c>
      <c r="O9715" s="38">
        <f>IF(AND(Sheet2!$K9715=$B$2,Sheet2!$L9715=1),Sheet2!$J9715+Sheet2!$M9715,IF(Sheet2!$K9715=$B$2,Sheet2!$M9715,0))</f>
        <v>0</v>
      </c>
    </row>
    <row r="9716" spans="14:15" x14ac:dyDescent="0.25">
      <c r="N9716" s="38">
        <f>IF(AND(Sheet2!$K9716=$B$1,Sheet2!$L9716=1),Sheet2!$I9716+Sheet2!$M9716,IF(Sheet2!$K9716=$B$1,Sheet2!$M9716,0))</f>
        <v>0</v>
      </c>
      <c r="O9716" s="38">
        <f>IF(AND(Sheet2!$K9716=$B$2,Sheet2!$L9716=1),Sheet2!$J9716+Sheet2!$M9716,IF(Sheet2!$K9716=$B$2,Sheet2!$M9716,0))</f>
        <v>0</v>
      </c>
    </row>
    <row r="9717" spans="14:15" x14ac:dyDescent="0.25">
      <c r="N9717" s="38">
        <f>IF(AND(Sheet2!$K9717=$B$1,Sheet2!$L9717=1),Sheet2!$I9717+Sheet2!$M9717,IF(Sheet2!$K9717=$B$1,Sheet2!$M9717,0))</f>
        <v>0</v>
      </c>
      <c r="O9717" s="38">
        <f>IF(AND(Sheet2!$K9717=$B$2,Sheet2!$L9717=1),Sheet2!$J9717+Sheet2!$M9717,IF(Sheet2!$K9717=$B$2,Sheet2!$M9717,0))</f>
        <v>0</v>
      </c>
    </row>
    <row r="9718" spans="14:15" x14ac:dyDescent="0.25">
      <c r="N9718" s="38">
        <f>IF(AND(Sheet2!$K9718=$B$1,Sheet2!$L9718=1),Sheet2!$I9718+Sheet2!$M9718,IF(Sheet2!$K9718=$B$1,Sheet2!$M9718,0))</f>
        <v>0</v>
      </c>
      <c r="O9718" s="38">
        <f>IF(AND(Sheet2!$K9718=$B$2,Sheet2!$L9718=1),Sheet2!$J9718+Sheet2!$M9718,IF(Sheet2!$K9718=$B$2,Sheet2!$M9718,0))</f>
        <v>0</v>
      </c>
    </row>
    <row r="9719" spans="14:15" x14ac:dyDescent="0.25">
      <c r="N9719" s="38">
        <f>IF(AND(Sheet2!$K9719=$B$1,Sheet2!$L9719=1),Sheet2!$I9719+Sheet2!$M9719,IF(Sheet2!$K9719=$B$1,Sheet2!$M9719,0))</f>
        <v>0</v>
      </c>
      <c r="O9719" s="38">
        <f>IF(AND(Sheet2!$K9719=$B$2,Sheet2!$L9719=1),Sheet2!$J9719+Sheet2!$M9719,IF(Sheet2!$K9719=$B$2,Sheet2!$M9719,0))</f>
        <v>0</v>
      </c>
    </row>
    <row r="9720" spans="14:15" x14ac:dyDescent="0.25">
      <c r="N9720" s="38">
        <f>IF(AND(Sheet2!$K9720=$B$1,Sheet2!$L9720=1),Sheet2!$I9720+Sheet2!$M9720,IF(Sheet2!$K9720=$B$1,Sheet2!$M9720,0))</f>
        <v>0</v>
      </c>
      <c r="O9720" s="38">
        <f>IF(AND(Sheet2!$K9720=$B$2,Sheet2!$L9720=1),Sheet2!$J9720+Sheet2!$M9720,IF(Sheet2!$K9720=$B$2,Sheet2!$M9720,0))</f>
        <v>0</v>
      </c>
    </row>
    <row r="9721" spans="14:15" x14ac:dyDescent="0.25">
      <c r="N9721" s="38">
        <f>IF(AND(Sheet2!$K9721=$B$1,Sheet2!$L9721=1),Sheet2!$I9721+Sheet2!$M9721,IF(Sheet2!$K9721=$B$1,Sheet2!$M9721,0))</f>
        <v>0</v>
      </c>
      <c r="O9721" s="38">
        <f>IF(AND(Sheet2!$K9721=$B$2,Sheet2!$L9721=1),Sheet2!$J9721+Sheet2!$M9721,IF(Sheet2!$K9721=$B$2,Sheet2!$M9721,0))</f>
        <v>0</v>
      </c>
    </row>
    <row r="9722" spans="14:15" x14ac:dyDescent="0.25">
      <c r="N9722" s="38">
        <f>IF(AND(Sheet2!$K9722=$B$1,Sheet2!$L9722=1),Sheet2!$I9722+Sheet2!$M9722,IF(Sheet2!$K9722=$B$1,Sheet2!$M9722,0))</f>
        <v>0</v>
      </c>
      <c r="O9722" s="38">
        <f>IF(AND(Sheet2!$K9722=$B$2,Sheet2!$L9722=1),Sheet2!$J9722+Sheet2!$M9722,IF(Sheet2!$K9722=$B$2,Sheet2!$M9722,0))</f>
        <v>0</v>
      </c>
    </row>
    <row r="9723" spans="14:15" x14ac:dyDescent="0.25">
      <c r="N9723" s="38">
        <f>IF(AND(Sheet2!$K9723=$B$1,Sheet2!$L9723=1),Sheet2!$I9723+Sheet2!$M9723,IF(Sheet2!$K9723=$B$1,Sheet2!$M9723,0))</f>
        <v>0</v>
      </c>
      <c r="O9723" s="38">
        <f>IF(AND(Sheet2!$K9723=$B$2,Sheet2!$L9723=1),Sheet2!$J9723+Sheet2!$M9723,IF(Sheet2!$K9723=$B$2,Sheet2!$M9723,0))</f>
        <v>0</v>
      </c>
    </row>
    <row r="9724" spans="14:15" x14ac:dyDescent="0.25">
      <c r="N9724" s="38">
        <f>IF(AND(Sheet2!$K9724=$B$1,Sheet2!$L9724=1),Sheet2!$I9724+Sheet2!$M9724,IF(Sheet2!$K9724=$B$1,Sheet2!$M9724,0))</f>
        <v>0</v>
      </c>
      <c r="O9724" s="38">
        <f>IF(AND(Sheet2!$K9724=$B$2,Sheet2!$L9724=1),Sheet2!$J9724+Sheet2!$M9724,IF(Sheet2!$K9724=$B$2,Sheet2!$M9724,0))</f>
        <v>0</v>
      </c>
    </row>
    <row r="9725" spans="14:15" x14ac:dyDescent="0.25">
      <c r="N9725" s="38">
        <f>IF(AND(Sheet2!$K9725=$B$1,Sheet2!$L9725=1),Sheet2!$I9725+Sheet2!$M9725,IF(Sheet2!$K9725=$B$1,Sheet2!$M9725,0))</f>
        <v>0</v>
      </c>
      <c r="O9725" s="38">
        <f>IF(AND(Sheet2!$K9725=$B$2,Sheet2!$L9725=1),Sheet2!$J9725+Sheet2!$M9725,IF(Sheet2!$K9725=$B$2,Sheet2!$M9725,0))</f>
        <v>0</v>
      </c>
    </row>
    <row r="9726" spans="14:15" x14ac:dyDescent="0.25">
      <c r="N9726" s="38">
        <f>IF(AND(Sheet2!$K9726=$B$1,Sheet2!$L9726=1),Sheet2!$I9726+Sheet2!$M9726,IF(Sheet2!$K9726=$B$1,Sheet2!$M9726,0))</f>
        <v>0</v>
      </c>
      <c r="O9726" s="38">
        <f>IF(AND(Sheet2!$K9726=$B$2,Sheet2!$L9726=1),Sheet2!$J9726+Sheet2!$M9726,IF(Sheet2!$K9726=$B$2,Sheet2!$M9726,0))</f>
        <v>0</v>
      </c>
    </row>
    <row r="9727" spans="14:15" x14ac:dyDescent="0.25">
      <c r="N9727" s="38">
        <f>IF(AND(Sheet2!$K9727=$B$1,Sheet2!$L9727=1),Sheet2!$I9727+Sheet2!$M9727,IF(Sheet2!$K9727=$B$1,Sheet2!$M9727,0))</f>
        <v>0</v>
      </c>
      <c r="O9727" s="38">
        <f>IF(AND(Sheet2!$K9727=$B$2,Sheet2!$L9727=1),Sheet2!$J9727+Sheet2!$M9727,IF(Sheet2!$K9727=$B$2,Sheet2!$M9727,0))</f>
        <v>0</v>
      </c>
    </row>
    <row r="9728" spans="14:15" x14ac:dyDescent="0.25">
      <c r="N9728" s="38">
        <f>IF(AND(Sheet2!$K9728=$B$1,Sheet2!$L9728=1),Sheet2!$I9728+Sheet2!$M9728,IF(Sheet2!$K9728=$B$1,Sheet2!$M9728,0))</f>
        <v>0</v>
      </c>
      <c r="O9728" s="38">
        <f>IF(AND(Sheet2!$K9728=$B$2,Sheet2!$L9728=1),Sheet2!$J9728+Sheet2!$M9728,IF(Sheet2!$K9728=$B$2,Sheet2!$M9728,0))</f>
        <v>0</v>
      </c>
    </row>
    <row r="9729" spans="14:15" x14ac:dyDescent="0.25">
      <c r="N9729" s="38">
        <f>IF(AND(Sheet2!$K9729=$B$1,Sheet2!$L9729=1),Sheet2!$I9729+Sheet2!$M9729,IF(Sheet2!$K9729=$B$1,Sheet2!$M9729,0))</f>
        <v>0</v>
      </c>
      <c r="O9729" s="38">
        <f>IF(AND(Sheet2!$K9729=$B$2,Sheet2!$L9729=1),Sheet2!$J9729+Sheet2!$M9729,IF(Sheet2!$K9729=$B$2,Sheet2!$M9729,0))</f>
        <v>0</v>
      </c>
    </row>
    <row r="9730" spans="14:15" x14ac:dyDescent="0.25">
      <c r="N9730" s="38">
        <f>IF(AND(Sheet2!$K9730=$B$1,Sheet2!$L9730=1),Sheet2!$I9730+Sheet2!$M9730,IF(Sheet2!$K9730=$B$1,Sheet2!$M9730,0))</f>
        <v>0</v>
      </c>
      <c r="O9730" s="38">
        <f>IF(AND(Sheet2!$K9730=$B$2,Sheet2!$L9730=1),Sheet2!$J9730+Sheet2!$M9730,IF(Sheet2!$K9730=$B$2,Sheet2!$M9730,0))</f>
        <v>0</v>
      </c>
    </row>
    <row r="9731" spans="14:15" x14ac:dyDescent="0.25">
      <c r="N9731" s="38">
        <f>IF(AND(Sheet2!$K9731=$B$1,Sheet2!$L9731=1),Sheet2!$I9731+Sheet2!$M9731,IF(Sheet2!$K9731=$B$1,Sheet2!$M9731,0))</f>
        <v>0</v>
      </c>
      <c r="O9731" s="38">
        <f>IF(AND(Sheet2!$K9731=$B$2,Sheet2!$L9731=1),Sheet2!$J9731+Sheet2!$M9731,IF(Sheet2!$K9731=$B$2,Sheet2!$M9731,0))</f>
        <v>0</v>
      </c>
    </row>
    <row r="9732" spans="14:15" x14ac:dyDescent="0.25">
      <c r="N9732" s="38">
        <f>IF(AND(Sheet2!$K9732=$B$1,Sheet2!$L9732=1),Sheet2!$I9732+Sheet2!$M9732,IF(Sheet2!$K9732=$B$1,Sheet2!$M9732,0))</f>
        <v>0</v>
      </c>
      <c r="O9732" s="38">
        <f>IF(AND(Sheet2!$K9732=$B$2,Sheet2!$L9732=1),Sheet2!$J9732+Sheet2!$M9732,IF(Sheet2!$K9732=$B$2,Sheet2!$M9732,0))</f>
        <v>0</v>
      </c>
    </row>
    <row r="9733" spans="14:15" x14ac:dyDescent="0.25">
      <c r="N9733" s="38">
        <f>IF(AND(Sheet2!$K9733=$B$1,Sheet2!$L9733=1),Sheet2!$I9733+Sheet2!$M9733,IF(Sheet2!$K9733=$B$1,Sheet2!$M9733,0))</f>
        <v>0</v>
      </c>
      <c r="O9733" s="38">
        <f>IF(AND(Sheet2!$K9733=$B$2,Sheet2!$L9733=1),Sheet2!$J9733+Sheet2!$M9733,IF(Sheet2!$K9733=$B$2,Sheet2!$M9733,0))</f>
        <v>0</v>
      </c>
    </row>
    <row r="9734" spans="14:15" x14ac:dyDescent="0.25">
      <c r="N9734" s="38">
        <f>IF(AND(Sheet2!$K9734=$B$1,Sheet2!$L9734=1),Sheet2!$I9734+Sheet2!$M9734,IF(Sheet2!$K9734=$B$1,Sheet2!$M9734,0))</f>
        <v>0</v>
      </c>
      <c r="O9734" s="38">
        <f>IF(AND(Sheet2!$K9734=$B$2,Sheet2!$L9734=1),Sheet2!$J9734+Sheet2!$M9734,IF(Sheet2!$K9734=$B$2,Sheet2!$M9734,0))</f>
        <v>0</v>
      </c>
    </row>
    <row r="9735" spans="14:15" x14ac:dyDescent="0.25">
      <c r="N9735" s="38">
        <f>IF(AND(Sheet2!$K9735=$B$1,Sheet2!$L9735=1),Sheet2!$I9735+Sheet2!$M9735,IF(Sheet2!$K9735=$B$1,Sheet2!$M9735,0))</f>
        <v>0</v>
      </c>
      <c r="O9735" s="38">
        <f>IF(AND(Sheet2!$K9735=$B$2,Sheet2!$L9735=1),Sheet2!$J9735+Sheet2!$M9735,IF(Sheet2!$K9735=$B$2,Sheet2!$M9735,0))</f>
        <v>0</v>
      </c>
    </row>
    <row r="9736" spans="14:15" x14ac:dyDescent="0.25">
      <c r="N9736" s="38">
        <f>IF(AND(Sheet2!$K9736=$B$1,Sheet2!$L9736=1),Sheet2!$I9736+Sheet2!$M9736,IF(Sheet2!$K9736=$B$1,Sheet2!$M9736,0))</f>
        <v>0</v>
      </c>
      <c r="O9736" s="38">
        <f>IF(AND(Sheet2!$K9736=$B$2,Sheet2!$L9736=1),Sheet2!$J9736+Sheet2!$M9736,IF(Sheet2!$K9736=$B$2,Sheet2!$M9736,0))</f>
        <v>0</v>
      </c>
    </row>
    <row r="9737" spans="14:15" x14ac:dyDescent="0.25">
      <c r="N9737" s="38">
        <f>IF(AND(Sheet2!$K9737=$B$1,Sheet2!$L9737=1),Sheet2!$I9737+Sheet2!$M9737,IF(Sheet2!$K9737=$B$1,Sheet2!$M9737,0))</f>
        <v>0</v>
      </c>
      <c r="O9737" s="38">
        <f>IF(AND(Sheet2!$K9737=$B$2,Sheet2!$L9737=1),Sheet2!$J9737+Sheet2!$M9737,IF(Sheet2!$K9737=$B$2,Sheet2!$M9737,0))</f>
        <v>0</v>
      </c>
    </row>
    <row r="9738" spans="14:15" x14ac:dyDescent="0.25">
      <c r="N9738" s="38">
        <f>IF(AND(Sheet2!$K9738=$B$1,Sheet2!$L9738=1),Sheet2!$I9738+Sheet2!$M9738,IF(Sheet2!$K9738=$B$1,Sheet2!$M9738,0))</f>
        <v>0</v>
      </c>
      <c r="O9738" s="38">
        <f>IF(AND(Sheet2!$K9738=$B$2,Sheet2!$L9738=1),Sheet2!$J9738+Sheet2!$M9738,IF(Sheet2!$K9738=$B$2,Sheet2!$M9738,0))</f>
        <v>0</v>
      </c>
    </row>
    <row r="9739" spans="14:15" x14ac:dyDescent="0.25">
      <c r="N9739" s="38">
        <f>IF(AND(Sheet2!$K9739=$B$1,Sheet2!$L9739=1),Sheet2!$I9739+Sheet2!$M9739,IF(Sheet2!$K9739=$B$1,Sheet2!$M9739,0))</f>
        <v>0</v>
      </c>
      <c r="O9739" s="38">
        <f>IF(AND(Sheet2!$K9739=$B$2,Sheet2!$L9739=1),Sheet2!$J9739+Sheet2!$M9739,IF(Sheet2!$K9739=$B$2,Sheet2!$M9739,0))</f>
        <v>0</v>
      </c>
    </row>
    <row r="9740" spans="14:15" x14ac:dyDescent="0.25">
      <c r="N9740" s="38">
        <f>IF(AND(Sheet2!$K9740=$B$1,Sheet2!$L9740=1),Sheet2!$I9740+Sheet2!$M9740,IF(Sheet2!$K9740=$B$1,Sheet2!$M9740,0))</f>
        <v>0</v>
      </c>
      <c r="O9740" s="38">
        <f>IF(AND(Sheet2!$K9740=$B$2,Sheet2!$L9740=1),Sheet2!$J9740+Sheet2!$M9740,IF(Sheet2!$K9740=$B$2,Sheet2!$M9740,0))</f>
        <v>0</v>
      </c>
    </row>
    <row r="9741" spans="14:15" x14ac:dyDescent="0.25">
      <c r="N9741" s="38">
        <f>IF(AND(Sheet2!$K9741=$B$1,Sheet2!$L9741=1),Sheet2!$I9741+Sheet2!$M9741,IF(Sheet2!$K9741=$B$1,Sheet2!$M9741,0))</f>
        <v>0</v>
      </c>
      <c r="O9741" s="38">
        <f>IF(AND(Sheet2!$K9741=$B$2,Sheet2!$L9741=1),Sheet2!$J9741+Sheet2!$M9741,IF(Sheet2!$K9741=$B$2,Sheet2!$M9741,0))</f>
        <v>0</v>
      </c>
    </row>
    <row r="9742" spans="14:15" x14ac:dyDescent="0.25">
      <c r="N9742" s="38">
        <f>IF(AND(Sheet2!$K9742=$B$1,Sheet2!$L9742=1),Sheet2!$I9742+Sheet2!$M9742,IF(Sheet2!$K9742=$B$1,Sheet2!$M9742,0))</f>
        <v>0</v>
      </c>
      <c r="O9742" s="38">
        <f>IF(AND(Sheet2!$K9742=$B$2,Sheet2!$L9742=1),Sheet2!$J9742+Sheet2!$M9742,IF(Sheet2!$K9742=$B$2,Sheet2!$M9742,0))</f>
        <v>0</v>
      </c>
    </row>
    <row r="9743" spans="14:15" x14ac:dyDescent="0.25">
      <c r="N9743" s="38">
        <f>IF(AND(Sheet2!$K9743=$B$1,Sheet2!$L9743=1),Sheet2!$I9743+Sheet2!$M9743,IF(Sheet2!$K9743=$B$1,Sheet2!$M9743,0))</f>
        <v>0</v>
      </c>
      <c r="O9743" s="38">
        <f>IF(AND(Sheet2!$K9743=$B$2,Sheet2!$L9743=1),Sheet2!$J9743+Sheet2!$M9743,IF(Sheet2!$K9743=$B$2,Sheet2!$M9743,0))</f>
        <v>0</v>
      </c>
    </row>
    <row r="9744" spans="14:15" x14ac:dyDescent="0.25">
      <c r="N9744" s="38">
        <f>IF(AND(Sheet2!$K9744=$B$1,Sheet2!$L9744=1),Sheet2!$I9744+Sheet2!$M9744,IF(Sheet2!$K9744=$B$1,Sheet2!$M9744,0))</f>
        <v>0</v>
      </c>
      <c r="O9744" s="38">
        <f>IF(AND(Sheet2!$K9744=$B$2,Sheet2!$L9744=1),Sheet2!$J9744+Sheet2!$M9744,IF(Sheet2!$K9744=$B$2,Sheet2!$M9744,0))</f>
        <v>0</v>
      </c>
    </row>
    <row r="9745" spans="14:15" x14ac:dyDescent="0.25">
      <c r="N9745" s="38">
        <f>IF(AND(Sheet2!$K9745=$B$1,Sheet2!$L9745=1),Sheet2!$I9745+Sheet2!$M9745,IF(Sheet2!$K9745=$B$1,Sheet2!$M9745,0))</f>
        <v>0</v>
      </c>
      <c r="O9745" s="38">
        <f>IF(AND(Sheet2!$K9745=$B$2,Sheet2!$L9745=1),Sheet2!$J9745+Sheet2!$M9745,IF(Sheet2!$K9745=$B$2,Sheet2!$M9745,0))</f>
        <v>0</v>
      </c>
    </row>
    <row r="9746" spans="14:15" x14ac:dyDescent="0.25">
      <c r="N9746" s="38">
        <f>IF(AND(Sheet2!$K9746=$B$1,Sheet2!$L9746=1),Sheet2!$I9746+Sheet2!$M9746,IF(Sheet2!$K9746=$B$1,Sheet2!$M9746,0))</f>
        <v>0</v>
      </c>
      <c r="O9746" s="38">
        <f>IF(AND(Sheet2!$K9746=$B$2,Sheet2!$L9746=1),Sheet2!$J9746+Sheet2!$M9746,IF(Sheet2!$K9746=$B$2,Sheet2!$M9746,0))</f>
        <v>0</v>
      </c>
    </row>
    <row r="9747" spans="14:15" x14ac:dyDescent="0.25">
      <c r="N9747" s="38">
        <f>IF(AND(Sheet2!$K9747=$B$1,Sheet2!$L9747=1),Sheet2!$I9747+Sheet2!$M9747,IF(Sheet2!$K9747=$B$1,Sheet2!$M9747,0))</f>
        <v>0</v>
      </c>
      <c r="O9747" s="38">
        <f>IF(AND(Sheet2!$K9747=$B$2,Sheet2!$L9747=1),Sheet2!$J9747+Sheet2!$M9747,IF(Sheet2!$K9747=$B$2,Sheet2!$M9747,0))</f>
        <v>0</v>
      </c>
    </row>
    <row r="9748" spans="14:15" x14ac:dyDescent="0.25">
      <c r="N9748" s="38">
        <f>IF(AND(Sheet2!$K9748=$B$1,Sheet2!$L9748=1),Sheet2!$I9748+Sheet2!$M9748,IF(Sheet2!$K9748=$B$1,Sheet2!$M9748,0))</f>
        <v>0</v>
      </c>
      <c r="O9748" s="38">
        <f>IF(AND(Sheet2!$K9748=$B$2,Sheet2!$L9748=1),Sheet2!$J9748+Sheet2!$M9748,IF(Sheet2!$K9748=$B$2,Sheet2!$M9748,0))</f>
        <v>0</v>
      </c>
    </row>
    <row r="9749" spans="14:15" x14ac:dyDescent="0.25">
      <c r="N9749" s="38">
        <f>IF(AND(Sheet2!$K9749=$B$1,Sheet2!$L9749=1),Sheet2!$I9749+Sheet2!$M9749,IF(Sheet2!$K9749=$B$1,Sheet2!$M9749,0))</f>
        <v>0</v>
      </c>
      <c r="O9749" s="38">
        <f>IF(AND(Sheet2!$K9749=$B$2,Sheet2!$L9749=1),Sheet2!$J9749+Sheet2!$M9749,IF(Sheet2!$K9749=$B$2,Sheet2!$M9749,0))</f>
        <v>0</v>
      </c>
    </row>
    <row r="9750" spans="14:15" x14ac:dyDescent="0.25">
      <c r="N9750" s="38">
        <f>IF(AND(Sheet2!$K9750=$B$1,Sheet2!$L9750=1),Sheet2!$I9750+Sheet2!$M9750,IF(Sheet2!$K9750=$B$1,Sheet2!$M9750,0))</f>
        <v>0</v>
      </c>
      <c r="O9750" s="38">
        <f>IF(AND(Sheet2!$K9750=$B$2,Sheet2!$L9750=1),Sheet2!$J9750+Sheet2!$M9750,IF(Sheet2!$K9750=$B$2,Sheet2!$M9750,0))</f>
        <v>0</v>
      </c>
    </row>
    <row r="9751" spans="14:15" x14ac:dyDescent="0.25">
      <c r="N9751" s="38">
        <f>IF(AND(Sheet2!$K9751=$B$1,Sheet2!$L9751=1),Sheet2!$I9751+Sheet2!$M9751,IF(Sheet2!$K9751=$B$1,Sheet2!$M9751,0))</f>
        <v>0</v>
      </c>
      <c r="O9751" s="38">
        <f>IF(AND(Sheet2!$K9751=$B$2,Sheet2!$L9751=1),Sheet2!$J9751+Sheet2!$M9751,IF(Sheet2!$K9751=$B$2,Sheet2!$M9751,0))</f>
        <v>0</v>
      </c>
    </row>
    <row r="9752" spans="14:15" x14ac:dyDescent="0.25">
      <c r="N9752" s="38">
        <f>IF(AND(Sheet2!$K9752=$B$1,Sheet2!$L9752=1),Sheet2!$I9752+Sheet2!$M9752,IF(Sheet2!$K9752=$B$1,Sheet2!$M9752,0))</f>
        <v>0</v>
      </c>
      <c r="O9752" s="38">
        <f>IF(AND(Sheet2!$K9752=$B$2,Sheet2!$L9752=1),Sheet2!$J9752+Sheet2!$M9752,IF(Sheet2!$K9752=$B$2,Sheet2!$M9752,0))</f>
        <v>0</v>
      </c>
    </row>
    <row r="9753" spans="14:15" x14ac:dyDescent="0.25">
      <c r="N9753" s="38">
        <f>IF(AND(Sheet2!$K9753=$B$1,Sheet2!$L9753=1),Sheet2!$I9753+Sheet2!$M9753,IF(Sheet2!$K9753=$B$1,Sheet2!$M9753,0))</f>
        <v>0</v>
      </c>
      <c r="O9753" s="38">
        <f>IF(AND(Sheet2!$K9753=$B$2,Sheet2!$L9753=1),Sheet2!$J9753+Sheet2!$M9753,IF(Sheet2!$K9753=$B$2,Sheet2!$M9753,0))</f>
        <v>0</v>
      </c>
    </row>
    <row r="9754" spans="14:15" x14ac:dyDescent="0.25">
      <c r="N9754" s="38">
        <f>IF(AND(Sheet2!$K9754=$B$1,Sheet2!$L9754=1),Sheet2!$I9754+Sheet2!$M9754,IF(Sheet2!$K9754=$B$1,Sheet2!$M9754,0))</f>
        <v>0</v>
      </c>
      <c r="O9754" s="38">
        <f>IF(AND(Sheet2!$K9754=$B$2,Sheet2!$L9754=1),Sheet2!$J9754+Sheet2!$M9754,IF(Sheet2!$K9754=$B$2,Sheet2!$M9754,0))</f>
        <v>0</v>
      </c>
    </row>
    <row r="9755" spans="14:15" x14ac:dyDescent="0.25">
      <c r="N9755" s="38">
        <f>IF(AND(Sheet2!$K9755=$B$1,Sheet2!$L9755=1),Sheet2!$I9755+Sheet2!$M9755,IF(Sheet2!$K9755=$B$1,Sheet2!$M9755,0))</f>
        <v>0</v>
      </c>
      <c r="O9755" s="38">
        <f>IF(AND(Sheet2!$K9755=$B$2,Sheet2!$L9755=1),Sheet2!$J9755+Sheet2!$M9755,IF(Sheet2!$K9755=$B$2,Sheet2!$M9755,0))</f>
        <v>0</v>
      </c>
    </row>
    <row r="9756" spans="14:15" x14ac:dyDescent="0.25">
      <c r="N9756" s="38">
        <f>IF(AND(Sheet2!$K9756=$B$1,Sheet2!$L9756=1),Sheet2!$I9756+Sheet2!$M9756,IF(Sheet2!$K9756=$B$1,Sheet2!$M9756,0))</f>
        <v>0</v>
      </c>
      <c r="O9756" s="38">
        <f>IF(AND(Sheet2!$K9756=$B$2,Sheet2!$L9756=1),Sheet2!$J9756+Sheet2!$M9756,IF(Sheet2!$K9756=$B$2,Sheet2!$M9756,0))</f>
        <v>0</v>
      </c>
    </row>
    <row r="9757" spans="14:15" x14ac:dyDescent="0.25">
      <c r="N9757" s="38">
        <f>IF(AND(Sheet2!$K9757=$B$1,Sheet2!$L9757=1),Sheet2!$I9757+Sheet2!$M9757,IF(Sheet2!$K9757=$B$1,Sheet2!$M9757,0))</f>
        <v>0</v>
      </c>
      <c r="O9757" s="38">
        <f>IF(AND(Sheet2!$K9757=$B$2,Sheet2!$L9757=1),Sheet2!$J9757+Sheet2!$M9757,IF(Sheet2!$K9757=$B$2,Sheet2!$M9757,0))</f>
        <v>0</v>
      </c>
    </row>
    <row r="9758" spans="14:15" x14ac:dyDescent="0.25">
      <c r="N9758" s="38">
        <f>IF(AND(Sheet2!$K9758=$B$1,Sheet2!$L9758=1),Sheet2!$I9758+Sheet2!$M9758,IF(Sheet2!$K9758=$B$1,Sheet2!$M9758,0))</f>
        <v>0</v>
      </c>
      <c r="O9758" s="38">
        <f>IF(AND(Sheet2!$K9758=$B$2,Sheet2!$L9758=1),Sheet2!$J9758+Sheet2!$M9758,IF(Sheet2!$K9758=$B$2,Sheet2!$M9758,0))</f>
        <v>0</v>
      </c>
    </row>
    <row r="9759" spans="14:15" x14ac:dyDescent="0.25">
      <c r="N9759" s="38">
        <f>IF(AND(Sheet2!$K9759=$B$1,Sheet2!$L9759=1),Sheet2!$I9759+Sheet2!$M9759,IF(Sheet2!$K9759=$B$1,Sheet2!$M9759,0))</f>
        <v>0</v>
      </c>
      <c r="O9759" s="38">
        <f>IF(AND(Sheet2!$K9759=$B$2,Sheet2!$L9759=1),Sheet2!$J9759+Sheet2!$M9759,IF(Sheet2!$K9759=$B$2,Sheet2!$M9759,0))</f>
        <v>0</v>
      </c>
    </row>
    <row r="9760" spans="14:15" x14ac:dyDescent="0.25">
      <c r="N9760" s="38">
        <f>IF(AND(Sheet2!$K9760=$B$1,Sheet2!$L9760=1),Sheet2!$I9760+Sheet2!$M9760,IF(Sheet2!$K9760=$B$1,Sheet2!$M9760,0))</f>
        <v>0</v>
      </c>
      <c r="O9760" s="38">
        <f>IF(AND(Sheet2!$K9760=$B$2,Sheet2!$L9760=1),Sheet2!$J9760+Sheet2!$M9760,IF(Sheet2!$K9760=$B$2,Sheet2!$M9760,0))</f>
        <v>0</v>
      </c>
    </row>
    <row r="9761" spans="14:15" x14ac:dyDescent="0.25">
      <c r="N9761" s="38">
        <f>IF(AND(Sheet2!$K9761=$B$1,Sheet2!$L9761=1),Sheet2!$I9761+Sheet2!$M9761,IF(Sheet2!$K9761=$B$1,Sheet2!$M9761,0))</f>
        <v>0</v>
      </c>
      <c r="O9761" s="38">
        <f>IF(AND(Sheet2!$K9761=$B$2,Sheet2!$L9761=1),Sheet2!$J9761+Sheet2!$M9761,IF(Sheet2!$K9761=$B$2,Sheet2!$M9761,0))</f>
        <v>0</v>
      </c>
    </row>
    <row r="9762" spans="14:15" x14ac:dyDescent="0.25">
      <c r="N9762" s="38">
        <f>IF(AND(Sheet2!$K9762=$B$1,Sheet2!$L9762=1),Sheet2!$I9762+Sheet2!$M9762,IF(Sheet2!$K9762=$B$1,Sheet2!$M9762,0))</f>
        <v>0</v>
      </c>
      <c r="O9762" s="38">
        <f>IF(AND(Sheet2!$K9762=$B$2,Sheet2!$L9762=1),Sheet2!$J9762+Sheet2!$M9762,IF(Sheet2!$K9762=$B$2,Sheet2!$M9762,0))</f>
        <v>0</v>
      </c>
    </row>
    <row r="9763" spans="14:15" x14ac:dyDescent="0.25">
      <c r="N9763" s="38">
        <f>IF(AND(Sheet2!$K9763=$B$1,Sheet2!$L9763=1),Sheet2!$I9763+Sheet2!$M9763,IF(Sheet2!$K9763=$B$1,Sheet2!$M9763,0))</f>
        <v>0</v>
      </c>
      <c r="O9763" s="38">
        <f>IF(AND(Sheet2!$K9763=$B$2,Sheet2!$L9763=1),Sheet2!$J9763+Sheet2!$M9763,IF(Sheet2!$K9763=$B$2,Sheet2!$M9763,0))</f>
        <v>0</v>
      </c>
    </row>
    <row r="9764" spans="14:15" x14ac:dyDescent="0.25">
      <c r="N9764" s="38">
        <f>IF(AND(Sheet2!$K9764=$B$1,Sheet2!$L9764=1),Sheet2!$I9764+Sheet2!$M9764,IF(Sheet2!$K9764=$B$1,Sheet2!$M9764,0))</f>
        <v>0</v>
      </c>
      <c r="O9764" s="38">
        <f>IF(AND(Sheet2!$K9764=$B$2,Sheet2!$L9764=1),Sheet2!$J9764+Sheet2!$M9764,IF(Sheet2!$K9764=$B$2,Sheet2!$M9764,0))</f>
        <v>0</v>
      </c>
    </row>
    <row r="9765" spans="14:15" x14ac:dyDescent="0.25">
      <c r="N9765" s="38">
        <f>IF(AND(Sheet2!$K9765=$B$1,Sheet2!$L9765=1),Sheet2!$I9765+Sheet2!$M9765,IF(Sheet2!$K9765=$B$1,Sheet2!$M9765,0))</f>
        <v>0</v>
      </c>
      <c r="O9765" s="38">
        <f>IF(AND(Sheet2!$K9765=$B$2,Sheet2!$L9765=1),Sheet2!$J9765+Sheet2!$M9765,IF(Sheet2!$K9765=$B$2,Sheet2!$M9765,0))</f>
        <v>0</v>
      </c>
    </row>
    <row r="9766" spans="14:15" x14ac:dyDescent="0.25">
      <c r="N9766" s="38">
        <f>IF(AND(Sheet2!$K9766=$B$1,Sheet2!$L9766=1),Sheet2!$I9766+Sheet2!$M9766,IF(Sheet2!$K9766=$B$1,Sheet2!$M9766,0))</f>
        <v>0</v>
      </c>
      <c r="O9766" s="38">
        <f>IF(AND(Sheet2!$K9766=$B$2,Sheet2!$L9766=1),Sheet2!$J9766+Sheet2!$M9766,IF(Sheet2!$K9766=$B$2,Sheet2!$M9766,0))</f>
        <v>0</v>
      </c>
    </row>
    <row r="9767" spans="14:15" x14ac:dyDescent="0.25">
      <c r="N9767" s="38">
        <f>IF(AND(Sheet2!$K9767=$B$1,Sheet2!$L9767=1),Sheet2!$I9767+Sheet2!$M9767,IF(Sheet2!$K9767=$B$1,Sheet2!$M9767,0))</f>
        <v>0</v>
      </c>
      <c r="O9767" s="38">
        <f>IF(AND(Sheet2!$K9767=$B$2,Sheet2!$L9767=1),Sheet2!$J9767+Sheet2!$M9767,IF(Sheet2!$K9767=$B$2,Sheet2!$M9767,0))</f>
        <v>0</v>
      </c>
    </row>
    <row r="9768" spans="14:15" x14ac:dyDescent="0.25">
      <c r="N9768" s="38">
        <f>IF(AND(Sheet2!$K9768=$B$1,Sheet2!$L9768=1),Sheet2!$I9768+Sheet2!$M9768,IF(Sheet2!$K9768=$B$1,Sheet2!$M9768,0))</f>
        <v>0</v>
      </c>
      <c r="O9768" s="38">
        <f>IF(AND(Sheet2!$K9768=$B$2,Sheet2!$L9768=1),Sheet2!$J9768+Sheet2!$M9768,IF(Sheet2!$K9768=$B$2,Sheet2!$M9768,0))</f>
        <v>0</v>
      </c>
    </row>
    <row r="9769" spans="14:15" x14ac:dyDescent="0.25">
      <c r="N9769" s="38">
        <f>IF(AND(Sheet2!$K9769=$B$1,Sheet2!$L9769=1),Sheet2!$I9769+Sheet2!$M9769,IF(Sheet2!$K9769=$B$1,Sheet2!$M9769,0))</f>
        <v>0</v>
      </c>
      <c r="O9769" s="38">
        <f>IF(AND(Sheet2!$K9769=$B$2,Sheet2!$L9769=1),Sheet2!$J9769+Sheet2!$M9769,IF(Sheet2!$K9769=$B$2,Sheet2!$M9769,0))</f>
        <v>0</v>
      </c>
    </row>
    <row r="9770" spans="14:15" x14ac:dyDescent="0.25">
      <c r="N9770" s="38">
        <f>IF(AND(Sheet2!$K9770=$B$1,Sheet2!$L9770=1),Sheet2!$I9770+Sheet2!$M9770,IF(Sheet2!$K9770=$B$1,Sheet2!$M9770,0))</f>
        <v>0</v>
      </c>
      <c r="O9770" s="38">
        <f>IF(AND(Sheet2!$K9770=$B$2,Sheet2!$L9770=1),Sheet2!$J9770+Sheet2!$M9770,IF(Sheet2!$K9770=$B$2,Sheet2!$M9770,0))</f>
        <v>0</v>
      </c>
    </row>
    <row r="9771" spans="14:15" x14ac:dyDescent="0.25">
      <c r="N9771" s="38">
        <f>IF(AND(Sheet2!$K9771=$B$1,Sheet2!$L9771=1),Sheet2!$I9771+Sheet2!$M9771,IF(Sheet2!$K9771=$B$1,Sheet2!$M9771,0))</f>
        <v>0</v>
      </c>
      <c r="O9771" s="38">
        <f>IF(AND(Sheet2!$K9771=$B$2,Sheet2!$L9771=1),Sheet2!$J9771+Sheet2!$M9771,IF(Sheet2!$K9771=$B$2,Sheet2!$M9771,0))</f>
        <v>0</v>
      </c>
    </row>
    <row r="9772" spans="14:15" x14ac:dyDescent="0.25">
      <c r="N9772" s="38">
        <f>IF(AND(Sheet2!$K9772=$B$1,Sheet2!$L9772=1),Sheet2!$I9772+Sheet2!$M9772,IF(Sheet2!$K9772=$B$1,Sheet2!$M9772,0))</f>
        <v>0</v>
      </c>
      <c r="O9772" s="38">
        <f>IF(AND(Sheet2!$K9772=$B$2,Sheet2!$L9772=1),Sheet2!$J9772+Sheet2!$M9772,IF(Sheet2!$K9772=$B$2,Sheet2!$M9772,0))</f>
        <v>0</v>
      </c>
    </row>
    <row r="9773" spans="14:15" x14ac:dyDescent="0.25">
      <c r="N9773" s="38">
        <f>IF(AND(Sheet2!$K9773=$B$1,Sheet2!$L9773=1),Sheet2!$I9773+Sheet2!$M9773,IF(Sheet2!$K9773=$B$1,Sheet2!$M9773,0))</f>
        <v>0</v>
      </c>
      <c r="O9773" s="38">
        <f>IF(AND(Sheet2!$K9773=$B$2,Sheet2!$L9773=1),Sheet2!$J9773+Sheet2!$M9773,IF(Sheet2!$K9773=$B$2,Sheet2!$M9773,0))</f>
        <v>0</v>
      </c>
    </row>
    <row r="9774" spans="14:15" x14ac:dyDescent="0.25">
      <c r="N9774" s="38">
        <f>IF(AND(Sheet2!$K9774=$B$1,Sheet2!$L9774=1),Sheet2!$I9774+Sheet2!$M9774,IF(Sheet2!$K9774=$B$1,Sheet2!$M9774,0))</f>
        <v>0</v>
      </c>
      <c r="O9774" s="38">
        <f>IF(AND(Sheet2!$K9774=$B$2,Sheet2!$L9774=1),Sheet2!$J9774+Sheet2!$M9774,IF(Sheet2!$K9774=$B$2,Sheet2!$M9774,0))</f>
        <v>0</v>
      </c>
    </row>
    <row r="9775" spans="14:15" x14ac:dyDescent="0.25">
      <c r="N9775" s="38">
        <f>IF(AND(Sheet2!$K9775=$B$1,Sheet2!$L9775=1),Sheet2!$I9775+Sheet2!$M9775,IF(Sheet2!$K9775=$B$1,Sheet2!$M9775,0))</f>
        <v>0</v>
      </c>
      <c r="O9775" s="38">
        <f>IF(AND(Sheet2!$K9775=$B$2,Sheet2!$L9775=1),Sheet2!$J9775+Sheet2!$M9775,IF(Sheet2!$K9775=$B$2,Sheet2!$M9775,0))</f>
        <v>0</v>
      </c>
    </row>
    <row r="9776" spans="14:15" x14ac:dyDescent="0.25">
      <c r="N9776" s="38">
        <f>IF(AND(Sheet2!$K9776=$B$1,Sheet2!$L9776=1),Sheet2!$I9776+Sheet2!$M9776,IF(Sheet2!$K9776=$B$1,Sheet2!$M9776,0))</f>
        <v>0</v>
      </c>
      <c r="O9776" s="38">
        <f>IF(AND(Sheet2!$K9776=$B$2,Sheet2!$L9776=1),Sheet2!$J9776+Sheet2!$M9776,IF(Sheet2!$K9776=$B$2,Sheet2!$M9776,0))</f>
        <v>0</v>
      </c>
    </row>
    <row r="9777" spans="14:15" x14ac:dyDescent="0.25">
      <c r="N9777" s="38">
        <f>IF(AND(Sheet2!$K9777=$B$1,Sheet2!$L9777=1),Sheet2!$I9777+Sheet2!$M9777,IF(Sheet2!$K9777=$B$1,Sheet2!$M9777,0))</f>
        <v>0</v>
      </c>
      <c r="O9777" s="38">
        <f>IF(AND(Sheet2!$K9777=$B$2,Sheet2!$L9777=1),Sheet2!$J9777+Sheet2!$M9777,IF(Sheet2!$K9777=$B$2,Sheet2!$M9777,0))</f>
        <v>0</v>
      </c>
    </row>
    <row r="9778" spans="14:15" x14ac:dyDescent="0.25">
      <c r="N9778" s="38">
        <f>IF(AND(Sheet2!$K9778=$B$1,Sheet2!$L9778=1),Sheet2!$I9778+Sheet2!$M9778,IF(Sheet2!$K9778=$B$1,Sheet2!$M9778,0))</f>
        <v>0</v>
      </c>
      <c r="O9778" s="38">
        <f>IF(AND(Sheet2!$K9778=$B$2,Sheet2!$L9778=1),Sheet2!$J9778+Sheet2!$M9778,IF(Sheet2!$K9778=$B$2,Sheet2!$M9778,0))</f>
        <v>0</v>
      </c>
    </row>
    <row r="9779" spans="14:15" x14ac:dyDescent="0.25">
      <c r="N9779" s="38">
        <f>IF(AND(Sheet2!$K9779=$B$1,Sheet2!$L9779=1),Sheet2!$I9779+Sheet2!$M9779,IF(Sheet2!$K9779=$B$1,Sheet2!$M9779,0))</f>
        <v>0</v>
      </c>
      <c r="O9779" s="38">
        <f>IF(AND(Sheet2!$K9779=$B$2,Sheet2!$L9779=1),Sheet2!$J9779+Sheet2!$M9779,IF(Sheet2!$K9779=$B$2,Sheet2!$M9779,0))</f>
        <v>0</v>
      </c>
    </row>
    <row r="9780" spans="14:15" x14ac:dyDescent="0.25">
      <c r="N9780" s="38">
        <f>IF(AND(Sheet2!$K9780=$B$1,Sheet2!$L9780=1),Sheet2!$I9780+Sheet2!$M9780,IF(Sheet2!$K9780=$B$1,Sheet2!$M9780,0))</f>
        <v>0</v>
      </c>
      <c r="O9780" s="38">
        <f>IF(AND(Sheet2!$K9780=$B$2,Sheet2!$L9780=1),Sheet2!$J9780+Sheet2!$M9780,IF(Sheet2!$K9780=$B$2,Sheet2!$M9780,0))</f>
        <v>0</v>
      </c>
    </row>
    <row r="9781" spans="14:15" x14ac:dyDescent="0.25">
      <c r="N9781" s="38">
        <f>IF(AND(Sheet2!$K9781=$B$1,Sheet2!$L9781=1),Sheet2!$I9781+Sheet2!$M9781,IF(Sheet2!$K9781=$B$1,Sheet2!$M9781,0))</f>
        <v>0</v>
      </c>
      <c r="O9781" s="38">
        <f>IF(AND(Sheet2!$K9781=$B$2,Sheet2!$L9781=1),Sheet2!$J9781+Sheet2!$M9781,IF(Sheet2!$K9781=$B$2,Sheet2!$M9781,0))</f>
        <v>0</v>
      </c>
    </row>
    <row r="9782" spans="14:15" x14ac:dyDescent="0.25">
      <c r="N9782" s="38">
        <f>IF(AND(Sheet2!$K9782=$B$1,Sheet2!$L9782=1),Sheet2!$I9782+Sheet2!$M9782,IF(Sheet2!$K9782=$B$1,Sheet2!$M9782,0))</f>
        <v>0</v>
      </c>
      <c r="O9782" s="38">
        <f>IF(AND(Sheet2!$K9782=$B$2,Sheet2!$L9782=1),Sheet2!$J9782+Sheet2!$M9782,IF(Sheet2!$K9782=$B$2,Sheet2!$M9782,0))</f>
        <v>0</v>
      </c>
    </row>
    <row r="9783" spans="14:15" x14ac:dyDescent="0.25">
      <c r="N9783" s="38">
        <f>IF(AND(Sheet2!$K9783=$B$1,Sheet2!$L9783=1),Sheet2!$I9783+Sheet2!$M9783,IF(Sheet2!$K9783=$B$1,Sheet2!$M9783,0))</f>
        <v>0</v>
      </c>
      <c r="O9783" s="38">
        <f>IF(AND(Sheet2!$K9783=$B$2,Sheet2!$L9783=1),Sheet2!$J9783+Sheet2!$M9783,IF(Sheet2!$K9783=$B$2,Sheet2!$M9783,0))</f>
        <v>0</v>
      </c>
    </row>
    <row r="9784" spans="14:15" x14ac:dyDescent="0.25">
      <c r="N9784" s="38">
        <f>IF(AND(Sheet2!$K9784=$B$1,Sheet2!$L9784=1),Sheet2!$I9784+Sheet2!$M9784,IF(Sheet2!$K9784=$B$1,Sheet2!$M9784,0))</f>
        <v>0</v>
      </c>
      <c r="O9784" s="38">
        <f>IF(AND(Sheet2!$K9784=$B$2,Sheet2!$L9784=1),Sheet2!$J9784+Sheet2!$M9784,IF(Sheet2!$K9784=$B$2,Sheet2!$M9784,0))</f>
        <v>0</v>
      </c>
    </row>
    <row r="9785" spans="14:15" x14ac:dyDescent="0.25">
      <c r="N9785" s="38">
        <f>IF(AND(Sheet2!$K9785=$B$1,Sheet2!$L9785=1),Sheet2!$I9785+Sheet2!$M9785,IF(Sheet2!$K9785=$B$1,Sheet2!$M9785,0))</f>
        <v>0</v>
      </c>
      <c r="O9785" s="38">
        <f>IF(AND(Sheet2!$K9785=$B$2,Sheet2!$L9785=1),Sheet2!$J9785+Sheet2!$M9785,IF(Sheet2!$K9785=$B$2,Sheet2!$M9785,0))</f>
        <v>0</v>
      </c>
    </row>
    <row r="9786" spans="14:15" x14ac:dyDescent="0.25">
      <c r="N9786" s="38">
        <f>IF(AND(Sheet2!$K9786=$B$1,Sheet2!$L9786=1),Sheet2!$I9786+Sheet2!$M9786,IF(Sheet2!$K9786=$B$1,Sheet2!$M9786,0))</f>
        <v>0</v>
      </c>
      <c r="O9786" s="38">
        <f>IF(AND(Sheet2!$K9786=$B$2,Sheet2!$L9786=1),Sheet2!$J9786+Sheet2!$M9786,IF(Sheet2!$K9786=$B$2,Sheet2!$M9786,0))</f>
        <v>0</v>
      </c>
    </row>
    <row r="9787" spans="14:15" x14ac:dyDescent="0.25">
      <c r="N9787" s="38">
        <f>IF(AND(Sheet2!$K9787=$B$1,Sheet2!$L9787=1),Sheet2!$I9787+Sheet2!$M9787,IF(Sheet2!$K9787=$B$1,Sheet2!$M9787,0))</f>
        <v>0</v>
      </c>
      <c r="O9787" s="38">
        <f>IF(AND(Sheet2!$K9787=$B$2,Sheet2!$L9787=1),Sheet2!$J9787+Sheet2!$M9787,IF(Sheet2!$K9787=$B$2,Sheet2!$M9787,0))</f>
        <v>0</v>
      </c>
    </row>
    <row r="9788" spans="14:15" x14ac:dyDescent="0.25">
      <c r="N9788" s="38">
        <f>IF(AND(Sheet2!$K9788=$B$1,Sheet2!$L9788=1),Sheet2!$I9788+Sheet2!$M9788,IF(Sheet2!$K9788=$B$1,Sheet2!$M9788,0))</f>
        <v>0</v>
      </c>
      <c r="O9788" s="38">
        <f>IF(AND(Sheet2!$K9788=$B$2,Sheet2!$L9788=1),Sheet2!$J9788+Sheet2!$M9788,IF(Sheet2!$K9788=$B$2,Sheet2!$M9788,0))</f>
        <v>0</v>
      </c>
    </row>
    <row r="9789" spans="14:15" x14ac:dyDescent="0.25">
      <c r="N9789" s="38">
        <f>IF(AND(Sheet2!$K9789=$B$1,Sheet2!$L9789=1),Sheet2!$I9789+Sheet2!$M9789,IF(Sheet2!$K9789=$B$1,Sheet2!$M9789,0))</f>
        <v>0</v>
      </c>
      <c r="O9789" s="38">
        <f>IF(AND(Sheet2!$K9789=$B$2,Sheet2!$L9789=1),Sheet2!$J9789+Sheet2!$M9789,IF(Sheet2!$K9789=$B$2,Sheet2!$M9789,0))</f>
        <v>0</v>
      </c>
    </row>
    <row r="9790" spans="14:15" x14ac:dyDescent="0.25">
      <c r="N9790" s="38">
        <f>IF(AND(Sheet2!$K9790=$B$1,Sheet2!$L9790=1),Sheet2!$I9790+Sheet2!$M9790,IF(Sheet2!$K9790=$B$1,Sheet2!$M9790,0))</f>
        <v>0</v>
      </c>
      <c r="O9790" s="38">
        <f>IF(AND(Sheet2!$K9790=$B$2,Sheet2!$L9790=1),Sheet2!$J9790+Sheet2!$M9790,IF(Sheet2!$K9790=$B$2,Sheet2!$M9790,0))</f>
        <v>0</v>
      </c>
    </row>
    <row r="9791" spans="14:15" x14ac:dyDescent="0.25">
      <c r="N9791" s="38">
        <f>IF(AND(Sheet2!$K9791=$B$1,Sheet2!$L9791=1),Sheet2!$I9791+Sheet2!$M9791,IF(Sheet2!$K9791=$B$1,Sheet2!$M9791,0))</f>
        <v>0</v>
      </c>
      <c r="O9791" s="38">
        <f>IF(AND(Sheet2!$K9791=$B$2,Sheet2!$L9791=1),Sheet2!$J9791+Sheet2!$M9791,IF(Sheet2!$K9791=$B$2,Sheet2!$M9791,0))</f>
        <v>0</v>
      </c>
    </row>
    <row r="9792" spans="14:15" x14ac:dyDescent="0.25">
      <c r="N9792" s="38">
        <f>IF(AND(Sheet2!$K9792=$B$1,Sheet2!$L9792=1),Sheet2!$I9792+Sheet2!$M9792,IF(Sheet2!$K9792=$B$1,Sheet2!$M9792,0))</f>
        <v>0</v>
      </c>
      <c r="O9792" s="38">
        <f>IF(AND(Sheet2!$K9792=$B$2,Sheet2!$L9792=1),Sheet2!$J9792+Sheet2!$M9792,IF(Sheet2!$K9792=$B$2,Sheet2!$M9792,0))</f>
        <v>0</v>
      </c>
    </row>
    <row r="9793" spans="14:15" x14ac:dyDescent="0.25">
      <c r="N9793" s="38">
        <f>IF(AND(Sheet2!$K9793=$B$1,Sheet2!$L9793=1),Sheet2!$I9793+Sheet2!$M9793,IF(Sheet2!$K9793=$B$1,Sheet2!$M9793,0))</f>
        <v>0</v>
      </c>
      <c r="O9793" s="38">
        <f>IF(AND(Sheet2!$K9793=$B$2,Sheet2!$L9793=1),Sheet2!$J9793+Sheet2!$M9793,IF(Sheet2!$K9793=$B$2,Sheet2!$M9793,0))</f>
        <v>0</v>
      </c>
    </row>
    <row r="9794" spans="14:15" x14ac:dyDescent="0.25">
      <c r="N9794" s="38">
        <f>IF(AND(Sheet2!$K9794=$B$1,Sheet2!$L9794=1),Sheet2!$I9794+Sheet2!$M9794,IF(Sheet2!$K9794=$B$1,Sheet2!$M9794,0))</f>
        <v>0</v>
      </c>
      <c r="O9794" s="38">
        <f>IF(AND(Sheet2!$K9794=$B$2,Sheet2!$L9794=1),Sheet2!$J9794+Sheet2!$M9794,IF(Sheet2!$K9794=$B$2,Sheet2!$M9794,0))</f>
        <v>0</v>
      </c>
    </row>
    <row r="9795" spans="14:15" x14ac:dyDescent="0.25">
      <c r="N9795" s="38">
        <f>IF(AND(Sheet2!$K9795=$B$1,Sheet2!$L9795=1),Sheet2!$I9795+Sheet2!$M9795,IF(Sheet2!$K9795=$B$1,Sheet2!$M9795,0))</f>
        <v>0</v>
      </c>
      <c r="O9795" s="38">
        <f>IF(AND(Sheet2!$K9795=$B$2,Sheet2!$L9795=1),Sheet2!$J9795+Sheet2!$M9795,IF(Sheet2!$K9795=$B$2,Sheet2!$M9795,0))</f>
        <v>0</v>
      </c>
    </row>
    <row r="9796" spans="14:15" x14ac:dyDescent="0.25">
      <c r="N9796" s="38">
        <f>IF(AND(Sheet2!$K9796=$B$1,Sheet2!$L9796=1),Sheet2!$I9796+Sheet2!$M9796,IF(Sheet2!$K9796=$B$1,Sheet2!$M9796,0))</f>
        <v>0</v>
      </c>
      <c r="O9796" s="38">
        <f>IF(AND(Sheet2!$K9796=$B$2,Sheet2!$L9796=1),Sheet2!$J9796+Sheet2!$M9796,IF(Sheet2!$K9796=$B$2,Sheet2!$M9796,0))</f>
        <v>0</v>
      </c>
    </row>
    <row r="9797" spans="14:15" x14ac:dyDescent="0.25">
      <c r="N9797" s="38">
        <f>IF(AND(Sheet2!$K9797=$B$1,Sheet2!$L9797=1),Sheet2!$I9797+Sheet2!$M9797,IF(Sheet2!$K9797=$B$1,Sheet2!$M9797,0))</f>
        <v>0</v>
      </c>
      <c r="O9797" s="38">
        <f>IF(AND(Sheet2!$K9797=$B$2,Sheet2!$L9797=1),Sheet2!$J9797+Sheet2!$M9797,IF(Sheet2!$K9797=$B$2,Sheet2!$M9797,0))</f>
        <v>0</v>
      </c>
    </row>
    <row r="9798" spans="14:15" x14ac:dyDescent="0.25">
      <c r="N9798" s="38">
        <f>IF(AND(Sheet2!$K9798=$B$1,Sheet2!$L9798=1),Sheet2!$I9798+Sheet2!$M9798,IF(Sheet2!$K9798=$B$1,Sheet2!$M9798,0))</f>
        <v>0</v>
      </c>
      <c r="O9798" s="38">
        <f>IF(AND(Sheet2!$K9798=$B$2,Sheet2!$L9798=1),Sheet2!$J9798+Sheet2!$M9798,IF(Sheet2!$K9798=$B$2,Sheet2!$M9798,0))</f>
        <v>0</v>
      </c>
    </row>
    <row r="9799" spans="14:15" x14ac:dyDescent="0.25">
      <c r="N9799" s="38">
        <f>IF(AND(Sheet2!$K9799=$B$1,Sheet2!$L9799=1),Sheet2!$I9799+Sheet2!$M9799,IF(Sheet2!$K9799=$B$1,Sheet2!$M9799,0))</f>
        <v>0</v>
      </c>
      <c r="O9799" s="38">
        <f>IF(AND(Sheet2!$K9799=$B$2,Sheet2!$L9799=1),Sheet2!$J9799+Sheet2!$M9799,IF(Sheet2!$K9799=$B$2,Sheet2!$M9799,0))</f>
        <v>0</v>
      </c>
    </row>
    <row r="9800" spans="14:15" x14ac:dyDescent="0.25">
      <c r="N9800" s="38">
        <f>IF(AND(Sheet2!$K9800=$B$1,Sheet2!$L9800=1),Sheet2!$I9800+Sheet2!$M9800,IF(Sheet2!$K9800=$B$1,Sheet2!$M9800,0))</f>
        <v>0</v>
      </c>
      <c r="O9800" s="38">
        <f>IF(AND(Sheet2!$K9800=$B$2,Sheet2!$L9800=1),Sheet2!$J9800+Sheet2!$M9800,IF(Sheet2!$K9800=$B$2,Sheet2!$M9800,0))</f>
        <v>0</v>
      </c>
    </row>
    <row r="9801" spans="14:15" x14ac:dyDescent="0.25">
      <c r="N9801" s="38">
        <f>IF(AND(Sheet2!$K9801=$B$1,Sheet2!$L9801=1),Sheet2!$I9801+Sheet2!$M9801,IF(Sheet2!$K9801=$B$1,Sheet2!$M9801,0))</f>
        <v>0</v>
      </c>
      <c r="O9801" s="38">
        <f>IF(AND(Sheet2!$K9801=$B$2,Sheet2!$L9801=1),Sheet2!$J9801+Sheet2!$M9801,IF(Sheet2!$K9801=$B$2,Sheet2!$M9801,0))</f>
        <v>0</v>
      </c>
    </row>
    <row r="9802" spans="14:15" x14ac:dyDescent="0.25">
      <c r="N9802" s="38">
        <f>IF(AND(Sheet2!$K9802=$B$1,Sheet2!$L9802=1),Sheet2!$I9802+Sheet2!$M9802,IF(Sheet2!$K9802=$B$1,Sheet2!$M9802,0))</f>
        <v>0</v>
      </c>
      <c r="O9802" s="38">
        <f>IF(AND(Sheet2!$K9802=$B$2,Sheet2!$L9802=1),Sheet2!$J9802+Sheet2!$M9802,IF(Sheet2!$K9802=$B$2,Sheet2!$M9802,0))</f>
        <v>0</v>
      </c>
    </row>
    <row r="9803" spans="14:15" x14ac:dyDescent="0.25">
      <c r="N9803" s="38">
        <f>IF(AND(Sheet2!$K9803=$B$1,Sheet2!$L9803=1),Sheet2!$I9803+Sheet2!$M9803,IF(Sheet2!$K9803=$B$1,Sheet2!$M9803,0))</f>
        <v>0</v>
      </c>
      <c r="O9803" s="38">
        <f>IF(AND(Sheet2!$K9803=$B$2,Sheet2!$L9803=1),Sheet2!$J9803+Sheet2!$M9803,IF(Sheet2!$K9803=$B$2,Sheet2!$M9803,0))</f>
        <v>0</v>
      </c>
    </row>
    <row r="9804" spans="14:15" x14ac:dyDescent="0.25">
      <c r="N9804" s="38">
        <f>IF(AND(Sheet2!$K9804=$B$1,Sheet2!$L9804=1),Sheet2!$I9804+Sheet2!$M9804,IF(Sheet2!$K9804=$B$1,Sheet2!$M9804,0))</f>
        <v>0</v>
      </c>
      <c r="O9804" s="38">
        <f>IF(AND(Sheet2!$K9804=$B$2,Sheet2!$L9804=1),Sheet2!$J9804+Sheet2!$M9804,IF(Sheet2!$K9804=$B$2,Sheet2!$M9804,0))</f>
        <v>0</v>
      </c>
    </row>
    <row r="9805" spans="14:15" x14ac:dyDescent="0.25">
      <c r="N9805" s="38">
        <f>IF(AND(Sheet2!$K9805=$B$1,Sheet2!$L9805=1),Sheet2!$I9805+Sheet2!$M9805,IF(Sheet2!$K9805=$B$1,Sheet2!$M9805,0))</f>
        <v>0</v>
      </c>
      <c r="O9805" s="38">
        <f>IF(AND(Sheet2!$K9805=$B$2,Sheet2!$L9805=1),Sheet2!$J9805+Sheet2!$M9805,IF(Sheet2!$K9805=$B$2,Sheet2!$M9805,0))</f>
        <v>0</v>
      </c>
    </row>
    <row r="9806" spans="14:15" x14ac:dyDescent="0.25">
      <c r="N9806" s="38">
        <f>IF(AND(Sheet2!$K9806=$B$1,Sheet2!$L9806=1),Sheet2!$I9806+Sheet2!$M9806,IF(Sheet2!$K9806=$B$1,Sheet2!$M9806,0))</f>
        <v>0</v>
      </c>
      <c r="O9806" s="38">
        <f>IF(AND(Sheet2!$K9806=$B$2,Sheet2!$L9806=1),Sheet2!$J9806+Sheet2!$M9806,IF(Sheet2!$K9806=$B$2,Sheet2!$M9806,0))</f>
        <v>0</v>
      </c>
    </row>
    <row r="9807" spans="14:15" x14ac:dyDescent="0.25">
      <c r="N9807" s="38">
        <f>IF(AND(Sheet2!$K9807=$B$1,Sheet2!$L9807=1),Sheet2!$I9807+Sheet2!$M9807,IF(Sheet2!$K9807=$B$1,Sheet2!$M9807,0))</f>
        <v>0</v>
      </c>
      <c r="O9807" s="38">
        <f>IF(AND(Sheet2!$K9807=$B$2,Sheet2!$L9807=1),Sheet2!$J9807+Sheet2!$M9807,IF(Sheet2!$K9807=$B$2,Sheet2!$M9807,0))</f>
        <v>0</v>
      </c>
    </row>
    <row r="9808" spans="14:15" x14ac:dyDescent="0.25">
      <c r="N9808" s="38">
        <f>IF(AND(Sheet2!$K9808=$B$1,Sheet2!$L9808=1),Sheet2!$I9808+Sheet2!$M9808,IF(Sheet2!$K9808=$B$1,Sheet2!$M9808,0))</f>
        <v>0</v>
      </c>
      <c r="O9808" s="38">
        <f>IF(AND(Sheet2!$K9808=$B$2,Sheet2!$L9808=1),Sheet2!$J9808+Sheet2!$M9808,IF(Sheet2!$K9808=$B$2,Sheet2!$M9808,0))</f>
        <v>0</v>
      </c>
    </row>
    <row r="9809" spans="14:15" x14ac:dyDescent="0.25">
      <c r="N9809" s="38">
        <f>IF(AND(Sheet2!$K9809=$B$1,Sheet2!$L9809=1),Sheet2!$I9809+Sheet2!$M9809,IF(Sheet2!$K9809=$B$1,Sheet2!$M9809,0))</f>
        <v>0</v>
      </c>
      <c r="O9809" s="38">
        <f>IF(AND(Sheet2!$K9809=$B$2,Sheet2!$L9809=1),Sheet2!$J9809+Sheet2!$M9809,IF(Sheet2!$K9809=$B$2,Sheet2!$M9809,0))</f>
        <v>0</v>
      </c>
    </row>
    <row r="9810" spans="14:15" x14ac:dyDescent="0.25">
      <c r="N9810" s="38">
        <f>IF(AND(Sheet2!$K9810=$B$1,Sheet2!$L9810=1),Sheet2!$I9810+Sheet2!$M9810,IF(Sheet2!$K9810=$B$1,Sheet2!$M9810,0))</f>
        <v>0</v>
      </c>
      <c r="O9810" s="38">
        <f>IF(AND(Sheet2!$K9810=$B$2,Sheet2!$L9810=1),Sheet2!$J9810+Sheet2!$M9810,IF(Sheet2!$K9810=$B$2,Sheet2!$M9810,0))</f>
        <v>0</v>
      </c>
    </row>
    <row r="9811" spans="14:15" x14ac:dyDescent="0.25">
      <c r="N9811" s="38">
        <f>IF(AND(Sheet2!$K9811=$B$1,Sheet2!$L9811=1),Sheet2!$I9811+Sheet2!$M9811,IF(Sheet2!$K9811=$B$1,Sheet2!$M9811,0))</f>
        <v>0</v>
      </c>
      <c r="O9811" s="38">
        <f>IF(AND(Sheet2!$K9811=$B$2,Sheet2!$L9811=1),Sheet2!$J9811+Sheet2!$M9811,IF(Sheet2!$K9811=$B$2,Sheet2!$M9811,0))</f>
        <v>0</v>
      </c>
    </row>
    <row r="9812" spans="14:15" x14ac:dyDescent="0.25">
      <c r="N9812" s="38">
        <f>IF(AND(Sheet2!$K9812=$B$1,Sheet2!$L9812=1),Sheet2!$I9812+Sheet2!$M9812,IF(Sheet2!$K9812=$B$1,Sheet2!$M9812,0))</f>
        <v>0</v>
      </c>
      <c r="O9812" s="38">
        <f>IF(AND(Sheet2!$K9812=$B$2,Sheet2!$L9812=1),Sheet2!$J9812+Sheet2!$M9812,IF(Sheet2!$K9812=$B$2,Sheet2!$M9812,0))</f>
        <v>0</v>
      </c>
    </row>
    <row r="9813" spans="14:15" x14ac:dyDescent="0.25">
      <c r="N9813" s="38">
        <f>IF(AND(Sheet2!$K9813=$B$1,Sheet2!$L9813=1),Sheet2!$I9813+Sheet2!$M9813,IF(Sheet2!$K9813=$B$1,Sheet2!$M9813,0))</f>
        <v>0</v>
      </c>
      <c r="O9813" s="38">
        <f>IF(AND(Sheet2!$K9813=$B$2,Sheet2!$L9813=1),Sheet2!$J9813+Sheet2!$M9813,IF(Sheet2!$K9813=$B$2,Sheet2!$M9813,0))</f>
        <v>0</v>
      </c>
    </row>
    <row r="9814" spans="14:15" x14ac:dyDescent="0.25">
      <c r="N9814" s="38">
        <f>IF(AND(Sheet2!$K9814=$B$1,Sheet2!$L9814=1),Sheet2!$I9814+Sheet2!$M9814,IF(Sheet2!$K9814=$B$1,Sheet2!$M9814,0))</f>
        <v>0</v>
      </c>
      <c r="O9814" s="38">
        <f>IF(AND(Sheet2!$K9814=$B$2,Sheet2!$L9814=1),Sheet2!$J9814+Sheet2!$M9814,IF(Sheet2!$K9814=$B$2,Sheet2!$M9814,0))</f>
        <v>0</v>
      </c>
    </row>
    <row r="9815" spans="14:15" x14ac:dyDescent="0.25">
      <c r="N9815" s="38">
        <f>IF(AND(Sheet2!$K9815=$B$1,Sheet2!$L9815=1),Sheet2!$I9815+Sheet2!$M9815,IF(Sheet2!$K9815=$B$1,Sheet2!$M9815,0))</f>
        <v>0</v>
      </c>
      <c r="O9815" s="38">
        <f>IF(AND(Sheet2!$K9815=$B$2,Sheet2!$L9815=1),Sheet2!$J9815+Sheet2!$M9815,IF(Sheet2!$K9815=$B$2,Sheet2!$M9815,0))</f>
        <v>0</v>
      </c>
    </row>
    <row r="9816" spans="14:15" x14ac:dyDescent="0.25">
      <c r="N9816" s="38">
        <f>IF(AND(Sheet2!$K9816=$B$1,Sheet2!$L9816=1),Sheet2!$I9816+Sheet2!$M9816,IF(Sheet2!$K9816=$B$1,Sheet2!$M9816,0))</f>
        <v>0</v>
      </c>
      <c r="O9816" s="38">
        <f>IF(AND(Sheet2!$K9816=$B$2,Sheet2!$L9816=1),Sheet2!$J9816+Sheet2!$M9816,IF(Sheet2!$K9816=$B$2,Sheet2!$M9816,0))</f>
        <v>0</v>
      </c>
    </row>
    <row r="9817" spans="14:15" x14ac:dyDescent="0.25">
      <c r="N9817" s="38">
        <f>IF(AND(Sheet2!$K9817=$B$1,Sheet2!$L9817=1),Sheet2!$I9817+Sheet2!$M9817,IF(Sheet2!$K9817=$B$1,Sheet2!$M9817,0))</f>
        <v>0</v>
      </c>
      <c r="O9817" s="38">
        <f>IF(AND(Sheet2!$K9817=$B$2,Sheet2!$L9817=1),Sheet2!$J9817+Sheet2!$M9817,IF(Sheet2!$K9817=$B$2,Sheet2!$M9817,0))</f>
        <v>0</v>
      </c>
    </row>
    <row r="9818" spans="14:15" x14ac:dyDescent="0.25">
      <c r="N9818" s="38">
        <f>IF(AND(Sheet2!$K9818=$B$1,Sheet2!$L9818=1),Sheet2!$I9818+Sheet2!$M9818,IF(Sheet2!$K9818=$B$1,Sheet2!$M9818,0))</f>
        <v>0</v>
      </c>
      <c r="O9818" s="38">
        <f>IF(AND(Sheet2!$K9818=$B$2,Sheet2!$L9818=1),Sheet2!$J9818+Sheet2!$M9818,IF(Sheet2!$K9818=$B$2,Sheet2!$M9818,0))</f>
        <v>0</v>
      </c>
    </row>
    <row r="9819" spans="14:15" x14ac:dyDescent="0.25">
      <c r="N9819" s="38">
        <f>IF(AND(Sheet2!$K9819=$B$1,Sheet2!$L9819=1),Sheet2!$I9819+Sheet2!$M9819,IF(Sheet2!$K9819=$B$1,Sheet2!$M9819,0))</f>
        <v>0</v>
      </c>
      <c r="O9819" s="38">
        <f>IF(AND(Sheet2!$K9819=$B$2,Sheet2!$L9819=1),Sheet2!$J9819+Sheet2!$M9819,IF(Sheet2!$K9819=$B$2,Sheet2!$M9819,0))</f>
        <v>0</v>
      </c>
    </row>
    <row r="9820" spans="14:15" x14ac:dyDescent="0.25">
      <c r="N9820" s="38">
        <f>IF(AND(Sheet2!$K9820=$B$1,Sheet2!$L9820=1),Sheet2!$I9820+Sheet2!$M9820,IF(Sheet2!$K9820=$B$1,Sheet2!$M9820,0))</f>
        <v>0</v>
      </c>
      <c r="O9820" s="38">
        <f>IF(AND(Sheet2!$K9820=$B$2,Sheet2!$L9820=1),Sheet2!$J9820+Sheet2!$M9820,IF(Sheet2!$K9820=$B$2,Sheet2!$M9820,0))</f>
        <v>0</v>
      </c>
    </row>
    <row r="9821" spans="14:15" x14ac:dyDescent="0.25">
      <c r="N9821" s="38">
        <f>IF(AND(Sheet2!$K9821=$B$1,Sheet2!$L9821=1),Sheet2!$I9821+Sheet2!$M9821,IF(Sheet2!$K9821=$B$1,Sheet2!$M9821,0))</f>
        <v>0</v>
      </c>
      <c r="O9821" s="38">
        <f>IF(AND(Sheet2!$K9821=$B$2,Sheet2!$L9821=1),Sheet2!$J9821+Sheet2!$M9821,IF(Sheet2!$K9821=$B$2,Sheet2!$M9821,0))</f>
        <v>0</v>
      </c>
    </row>
    <row r="9822" spans="14:15" x14ac:dyDescent="0.25">
      <c r="N9822" s="38">
        <f>IF(AND(Sheet2!$K9822=$B$1,Sheet2!$L9822=1),Sheet2!$I9822+Sheet2!$M9822,IF(Sheet2!$K9822=$B$1,Sheet2!$M9822,0))</f>
        <v>0</v>
      </c>
      <c r="O9822" s="38">
        <f>IF(AND(Sheet2!$K9822=$B$2,Sheet2!$L9822=1),Sheet2!$J9822+Sheet2!$M9822,IF(Sheet2!$K9822=$B$2,Sheet2!$M9822,0))</f>
        <v>0</v>
      </c>
    </row>
    <row r="9823" spans="14:15" x14ac:dyDescent="0.25">
      <c r="N9823" s="38">
        <f>IF(AND(Sheet2!$K9823=$B$1,Sheet2!$L9823=1),Sheet2!$I9823+Sheet2!$M9823,IF(Sheet2!$K9823=$B$1,Sheet2!$M9823,0))</f>
        <v>0</v>
      </c>
      <c r="O9823" s="38">
        <f>IF(AND(Sheet2!$K9823=$B$2,Sheet2!$L9823=1),Sheet2!$J9823+Sheet2!$M9823,IF(Sheet2!$K9823=$B$2,Sheet2!$M9823,0))</f>
        <v>0</v>
      </c>
    </row>
    <row r="9824" spans="14:15" x14ac:dyDescent="0.25">
      <c r="N9824" s="38">
        <f>IF(AND(Sheet2!$K9824=$B$1,Sheet2!$L9824=1),Sheet2!$I9824+Sheet2!$M9824,IF(Sheet2!$K9824=$B$1,Sheet2!$M9824,0))</f>
        <v>0</v>
      </c>
      <c r="O9824" s="38">
        <f>IF(AND(Sheet2!$K9824=$B$2,Sheet2!$L9824=1),Sheet2!$J9824+Sheet2!$M9824,IF(Sheet2!$K9824=$B$2,Sheet2!$M9824,0))</f>
        <v>0</v>
      </c>
    </row>
    <row r="9825" spans="14:15" x14ac:dyDescent="0.25">
      <c r="N9825" s="38">
        <f>IF(AND(Sheet2!$K9825=$B$1,Sheet2!$L9825=1),Sheet2!$I9825+Sheet2!$M9825,IF(Sheet2!$K9825=$B$1,Sheet2!$M9825,0))</f>
        <v>0</v>
      </c>
      <c r="O9825" s="38">
        <f>IF(AND(Sheet2!$K9825=$B$2,Sheet2!$L9825=1),Sheet2!$J9825+Sheet2!$M9825,IF(Sheet2!$K9825=$B$2,Sheet2!$M9825,0))</f>
        <v>0</v>
      </c>
    </row>
    <row r="9826" spans="14:15" x14ac:dyDescent="0.25">
      <c r="N9826" s="38">
        <f>IF(AND(Sheet2!$K9826=$B$1,Sheet2!$L9826=1),Sheet2!$I9826+Sheet2!$M9826,IF(Sheet2!$K9826=$B$1,Sheet2!$M9826,0))</f>
        <v>0</v>
      </c>
      <c r="O9826" s="38">
        <f>IF(AND(Sheet2!$K9826=$B$2,Sheet2!$L9826=1),Sheet2!$J9826+Sheet2!$M9826,IF(Sheet2!$K9826=$B$2,Sheet2!$M9826,0))</f>
        <v>0</v>
      </c>
    </row>
    <row r="9827" spans="14:15" x14ac:dyDescent="0.25">
      <c r="N9827" s="38">
        <f>IF(AND(Sheet2!$K9827=$B$1,Sheet2!$L9827=1),Sheet2!$I9827+Sheet2!$M9827,IF(Sheet2!$K9827=$B$1,Sheet2!$M9827,0))</f>
        <v>0</v>
      </c>
      <c r="O9827" s="38">
        <f>IF(AND(Sheet2!$K9827=$B$2,Sheet2!$L9827=1),Sheet2!$J9827+Sheet2!$M9827,IF(Sheet2!$K9827=$B$2,Sheet2!$M9827,0))</f>
        <v>0</v>
      </c>
    </row>
    <row r="9828" spans="14:15" x14ac:dyDescent="0.25">
      <c r="N9828" s="38">
        <f>IF(AND(Sheet2!$K9828=$B$1,Sheet2!$L9828=1),Sheet2!$I9828+Sheet2!$M9828,IF(Sheet2!$K9828=$B$1,Sheet2!$M9828,0))</f>
        <v>0</v>
      </c>
      <c r="O9828" s="38">
        <f>IF(AND(Sheet2!$K9828=$B$2,Sheet2!$L9828=1),Sheet2!$J9828+Sheet2!$M9828,IF(Sheet2!$K9828=$B$2,Sheet2!$M9828,0))</f>
        <v>0</v>
      </c>
    </row>
    <row r="9829" spans="14:15" x14ac:dyDescent="0.25">
      <c r="N9829" s="38">
        <f>IF(AND(Sheet2!$K9829=$B$1,Sheet2!$L9829=1),Sheet2!$I9829+Sheet2!$M9829,IF(Sheet2!$K9829=$B$1,Sheet2!$M9829,0))</f>
        <v>0</v>
      </c>
      <c r="O9829" s="38">
        <f>IF(AND(Sheet2!$K9829=$B$2,Sheet2!$L9829=1),Sheet2!$J9829+Sheet2!$M9829,IF(Sheet2!$K9829=$B$2,Sheet2!$M9829,0))</f>
        <v>0</v>
      </c>
    </row>
    <row r="9830" spans="14:15" x14ac:dyDescent="0.25">
      <c r="N9830" s="38">
        <f>IF(AND(Sheet2!$K9830=$B$1,Sheet2!$L9830=1),Sheet2!$I9830+Sheet2!$M9830,IF(Sheet2!$K9830=$B$1,Sheet2!$M9830,0))</f>
        <v>0</v>
      </c>
      <c r="O9830" s="38">
        <f>IF(AND(Sheet2!$K9830=$B$2,Sheet2!$L9830=1),Sheet2!$J9830+Sheet2!$M9830,IF(Sheet2!$K9830=$B$2,Sheet2!$M9830,0))</f>
        <v>0</v>
      </c>
    </row>
    <row r="9831" spans="14:15" x14ac:dyDescent="0.25">
      <c r="N9831" s="38">
        <f>IF(AND(Sheet2!$K9831=$B$1,Sheet2!$L9831=1),Sheet2!$I9831+Sheet2!$M9831,IF(Sheet2!$K9831=$B$1,Sheet2!$M9831,0))</f>
        <v>0</v>
      </c>
      <c r="O9831" s="38">
        <f>IF(AND(Sheet2!$K9831=$B$2,Sheet2!$L9831=1),Sheet2!$J9831+Sheet2!$M9831,IF(Sheet2!$K9831=$B$2,Sheet2!$M9831,0))</f>
        <v>0</v>
      </c>
    </row>
    <row r="9832" spans="14:15" x14ac:dyDescent="0.25">
      <c r="N9832" s="38">
        <f>IF(AND(Sheet2!$K9832=$B$1,Sheet2!$L9832=1),Sheet2!$I9832+Sheet2!$M9832,IF(Sheet2!$K9832=$B$1,Sheet2!$M9832,0))</f>
        <v>0</v>
      </c>
      <c r="O9832" s="38">
        <f>IF(AND(Sheet2!$K9832=$B$2,Sheet2!$L9832=1),Sheet2!$J9832+Sheet2!$M9832,IF(Sheet2!$K9832=$B$2,Sheet2!$M9832,0))</f>
        <v>0</v>
      </c>
    </row>
    <row r="9833" spans="14:15" x14ac:dyDescent="0.25">
      <c r="N9833" s="38">
        <f>IF(AND(Sheet2!$K9833=$B$1,Sheet2!$L9833=1),Sheet2!$I9833+Sheet2!$M9833,IF(Sheet2!$K9833=$B$1,Sheet2!$M9833,0))</f>
        <v>0</v>
      </c>
      <c r="O9833" s="38">
        <f>IF(AND(Sheet2!$K9833=$B$2,Sheet2!$L9833=1),Sheet2!$J9833+Sheet2!$M9833,IF(Sheet2!$K9833=$B$2,Sheet2!$M9833,0))</f>
        <v>0</v>
      </c>
    </row>
    <row r="9834" spans="14:15" x14ac:dyDescent="0.25">
      <c r="N9834" s="38">
        <f>IF(AND(Sheet2!$K9834=$B$1,Sheet2!$L9834=1),Sheet2!$I9834+Sheet2!$M9834,IF(Sheet2!$K9834=$B$1,Sheet2!$M9834,0))</f>
        <v>0</v>
      </c>
      <c r="O9834" s="38">
        <f>IF(AND(Sheet2!$K9834=$B$2,Sheet2!$L9834=1),Sheet2!$J9834+Sheet2!$M9834,IF(Sheet2!$K9834=$B$2,Sheet2!$M9834,0))</f>
        <v>0</v>
      </c>
    </row>
    <row r="9835" spans="14:15" x14ac:dyDescent="0.25">
      <c r="N9835" s="38">
        <f>IF(AND(Sheet2!$K9835=$B$1,Sheet2!$L9835=1),Sheet2!$I9835+Sheet2!$M9835,IF(Sheet2!$K9835=$B$1,Sheet2!$M9835,0))</f>
        <v>0</v>
      </c>
      <c r="O9835" s="38">
        <f>IF(AND(Sheet2!$K9835=$B$2,Sheet2!$L9835=1),Sheet2!$J9835+Sheet2!$M9835,IF(Sheet2!$K9835=$B$2,Sheet2!$M9835,0))</f>
        <v>0</v>
      </c>
    </row>
    <row r="9836" spans="14:15" x14ac:dyDescent="0.25">
      <c r="N9836" s="38">
        <f>IF(AND(Sheet2!$K9836=$B$1,Sheet2!$L9836=1),Sheet2!$I9836+Sheet2!$M9836,IF(Sheet2!$K9836=$B$1,Sheet2!$M9836,0))</f>
        <v>0</v>
      </c>
      <c r="O9836" s="38">
        <f>IF(AND(Sheet2!$K9836=$B$2,Sheet2!$L9836=1),Sheet2!$J9836+Sheet2!$M9836,IF(Sheet2!$K9836=$B$2,Sheet2!$M9836,0))</f>
        <v>0</v>
      </c>
    </row>
    <row r="9837" spans="14:15" x14ac:dyDescent="0.25">
      <c r="N9837" s="38">
        <f>IF(AND(Sheet2!$K9837=$B$1,Sheet2!$L9837=1),Sheet2!$I9837+Sheet2!$M9837,IF(Sheet2!$K9837=$B$1,Sheet2!$M9837,0))</f>
        <v>0</v>
      </c>
      <c r="O9837" s="38">
        <f>IF(AND(Sheet2!$K9837=$B$2,Sheet2!$L9837=1),Sheet2!$J9837+Sheet2!$M9837,IF(Sheet2!$K9837=$B$2,Sheet2!$M9837,0))</f>
        <v>0</v>
      </c>
    </row>
    <row r="9838" spans="14:15" x14ac:dyDescent="0.25">
      <c r="N9838" s="38">
        <f>IF(AND(Sheet2!$K9838=$B$1,Sheet2!$L9838=1),Sheet2!$I9838+Sheet2!$M9838,IF(Sheet2!$K9838=$B$1,Sheet2!$M9838,0))</f>
        <v>0</v>
      </c>
      <c r="O9838" s="38">
        <f>IF(AND(Sheet2!$K9838=$B$2,Sheet2!$L9838=1),Sheet2!$J9838+Sheet2!$M9838,IF(Sheet2!$K9838=$B$2,Sheet2!$M9838,0))</f>
        <v>0</v>
      </c>
    </row>
    <row r="9839" spans="14:15" x14ac:dyDescent="0.25">
      <c r="N9839" s="38">
        <f>IF(AND(Sheet2!$K9839=$B$1,Sheet2!$L9839=1),Sheet2!$I9839+Sheet2!$M9839,IF(Sheet2!$K9839=$B$1,Sheet2!$M9839,0))</f>
        <v>0</v>
      </c>
      <c r="O9839" s="38">
        <f>IF(AND(Sheet2!$K9839=$B$2,Sheet2!$L9839=1),Sheet2!$J9839+Sheet2!$M9839,IF(Sheet2!$K9839=$B$2,Sheet2!$M9839,0))</f>
        <v>0</v>
      </c>
    </row>
    <row r="9840" spans="14:15" x14ac:dyDescent="0.25">
      <c r="N9840" s="38">
        <f>IF(AND(Sheet2!$K9840=$B$1,Sheet2!$L9840=1),Sheet2!$I9840+Sheet2!$M9840,IF(Sheet2!$K9840=$B$1,Sheet2!$M9840,0))</f>
        <v>0</v>
      </c>
      <c r="O9840" s="38">
        <f>IF(AND(Sheet2!$K9840=$B$2,Sheet2!$L9840=1),Sheet2!$J9840+Sheet2!$M9840,IF(Sheet2!$K9840=$B$2,Sheet2!$M9840,0))</f>
        <v>0</v>
      </c>
    </row>
    <row r="9841" spans="14:15" x14ac:dyDescent="0.25">
      <c r="N9841" s="38">
        <f>IF(AND(Sheet2!$K9841=$B$1,Sheet2!$L9841=1),Sheet2!$I9841+Sheet2!$M9841,IF(Sheet2!$K9841=$B$1,Sheet2!$M9841,0))</f>
        <v>0</v>
      </c>
      <c r="O9841" s="38">
        <f>IF(AND(Sheet2!$K9841=$B$2,Sheet2!$L9841=1),Sheet2!$J9841+Sheet2!$M9841,IF(Sheet2!$K9841=$B$2,Sheet2!$M9841,0))</f>
        <v>0</v>
      </c>
    </row>
    <row r="9842" spans="14:15" x14ac:dyDescent="0.25">
      <c r="N9842" s="38">
        <f>IF(AND(Sheet2!$K9842=$B$1,Sheet2!$L9842=1),Sheet2!$I9842+Sheet2!$M9842,IF(Sheet2!$K9842=$B$1,Sheet2!$M9842,0))</f>
        <v>0</v>
      </c>
      <c r="O9842" s="38">
        <f>IF(AND(Sheet2!$K9842=$B$2,Sheet2!$L9842=1),Sheet2!$J9842+Sheet2!$M9842,IF(Sheet2!$K9842=$B$2,Sheet2!$M9842,0))</f>
        <v>0</v>
      </c>
    </row>
    <row r="9843" spans="14:15" x14ac:dyDescent="0.25">
      <c r="N9843" s="38">
        <f>IF(AND(Sheet2!$K9843=$B$1,Sheet2!$L9843=1),Sheet2!$I9843+Sheet2!$M9843,IF(Sheet2!$K9843=$B$1,Sheet2!$M9843,0))</f>
        <v>0</v>
      </c>
      <c r="O9843" s="38">
        <f>IF(AND(Sheet2!$K9843=$B$2,Sheet2!$L9843=1),Sheet2!$J9843+Sheet2!$M9843,IF(Sheet2!$K9843=$B$2,Sheet2!$M9843,0))</f>
        <v>0</v>
      </c>
    </row>
    <row r="9844" spans="14:15" x14ac:dyDescent="0.25">
      <c r="N9844" s="38">
        <f>IF(AND(Sheet2!$K9844=$B$1,Sheet2!$L9844=1),Sheet2!$I9844+Sheet2!$M9844,IF(Sheet2!$K9844=$B$1,Sheet2!$M9844,0))</f>
        <v>0</v>
      </c>
      <c r="O9844" s="38">
        <f>IF(AND(Sheet2!$K9844=$B$2,Sheet2!$L9844=1),Sheet2!$J9844+Sheet2!$M9844,IF(Sheet2!$K9844=$B$2,Sheet2!$M9844,0))</f>
        <v>0</v>
      </c>
    </row>
    <row r="9845" spans="14:15" x14ac:dyDescent="0.25">
      <c r="N9845" s="38">
        <f>IF(AND(Sheet2!$K9845=$B$1,Sheet2!$L9845=1),Sheet2!$I9845+Sheet2!$M9845,IF(Sheet2!$K9845=$B$1,Sheet2!$M9845,0))</f>
        <v>0</v>
      </c>
      <c r="O9845" s="38">
        <f>IF(AND(Sheet2!$K9845=$B$2,Sheet2!$L9845=1),Sheet2!$J9845+Sheet2!$M9845,IF(Sheet2!$K9845=$B$2,Sheet2!$M9845,0))</f>
        <v>0</v>
      </c>
    </row>
    <row r="9846" spans="14:15" x14ac:dyDescent="0.25">
      <c r="N9846" s="38">
        <f>IF(AND(Sheet2!$K9846=$B$1,Sheet2!$L9846=1),Sheet2!$I9846+Sheet2!$M9846,IF(Sheet2!$K9846=$B$1,Sheet2!$M9846,0))</f>
        <v>0</v>
      </c>
      <c r="O9846" s="38">
        <f>IF(AND(Sheet2!$K9846=$B$2,Sheet2!$L9846=1),Sheet2!$J9846+Sheet2!$M9846,IF(Sheet2!$K9846=$B$2,Sheet2!$M9846,0))</f>
        <v>0</v>
      </c>
    </row>
    <row r="9847" spans="14:15" x14ac:dyDescent="0.25">
      <c r="N9847" s="38">
        <f>IF(AND(Sheet2!$K9847=$B$1,Sheet2!$L9847=1),Sheet2!$I9847+Sheet2!$M9847,IF(Sheet2!$K9847=$B$1,Sheet2!$M9847,0))</f>
        <v>0</v>
      </c>
      <c r="O9847" s="38">
        <f>IF(AND(Sheet2!$K9847=$B$2,Sheet2!$L9847=1),Sheet2!$J9847+Sheet2!$M9847,IF(Sheet2!$K9847=$B$2,Sheet2!$M9847,0))</f>
        <v>0</v>
      </c>
    </row>
    <row r="9848" spans="14:15" x14ac:dyDescent="0.25">
      <c r="N9848" s="38">
        <f>IF(AND(Sheet2!$K9848=$B$1,Sheet2!$L9848=1),Sheet2!$I9848+Sheet2!$M9848,IF(Sheet2!$K9848=$B$1,Sheet2!$M9848,0))</f>
        <v>0</v>
      </c>
      <c r="O9848" s="38">
        <f>IF(AND(Sheet2!$K9848=$B$2,Sheet2!$L9848=1),Sheet2!$J9848+Sheet2!$M9848,IF(Sheet2!$K9848=$B$2,Sheet2!$M9848,0))</f>
        <v>0</v>
      </c>
    </row>
    <row r="9849" spans="14:15" x14ac:dyDescent="0.25">
      <c r="N9849" s="38">
        <f>IF(AND(Sheet2!$K9849=$B$1,Sheet2!$L9849=1),Sheet2!$I9849+Sheet2!$M9849,IF(Sheet2!$K9849=$B$1,Sheet2!$M9849,0))</f>
        <v>0</v>
      </c>
      <c r="O9849" s="38">
        <f>IF(AND(Sheet2!$K9849=$B$2,Sheet2!$L9849=1),Sheet2!$J9849+Sheet2!$M9849,IF(Sheet2!$K9849=$B$2,Sheet2!$M9849,0))</f>
        <v>0</v>
      </c>
    </row>
    <row r="9850" spans="14:15" x14ac:dyDescent="0.25">
      <c r="N9850" s="38">
        <f>IF(AND(Sheet2!$K9850=$B$1,Sheet2!$L9850=1),Sheet2!$I9850+Sheet2!$M9850,IF(Sheet2!$K9850=$B$1,Sheet2!$M9850,0))</f>
        <v>0</v>
      </c>
      <c r="O9850" s="38">
        <f>IF(AND(Sheet2!$K9850=$B$2,Sheet2!$L9850=1),Sheet2!$J9850+Sheet2!$M9850,IF(Sheet2!$K9850=$B$2,Sheet2!$M9850,0))</f>
        <v>0</v>
      </c>
    </row>
    <row r="9851" spans="14:15" x14ac:dyDescent="0.25">
      <c r="N9851" s="38">
        <f>IF(AND(Sheet2!$K9851=$B$1,Sheet2!$L9851=1),Sheet2!$I9851+Sheet2!$M9851,IF(Sheet2!$K9851=$B$1,Sheet2!$M9851,0))</f>
        <v>0</v>
      </c>
      <c r="O9851" s="38">
        <f>IF(AND(Sheet2!$K9851=$B$2,Sheet2!$L9851=1),Sheet2!$J9851+Sheet2!$M9851,IF(Sheet2!$K9851=$B$2,Sheet2!$M9851,0))</f>
        <v>0</v>
      </c>
    </row>
    <row r="9852" spans="14:15" x14ac:dyDescent="0.25">
      <c r="N9852" s="38">
        <f>IF(AND(Sheet2!$K9852=$B$1,Sheet2!$L9852=1),Sheet2!$I9852+Sheet2!$M9852,IF(Sheet2!$K9852=$B$1,Sheet2!$M9852,0))</f>
        <v>0</v>
      </c>
      <c r="O9852" s="38">
        <f>IF(AND(Sheet2!$K9852=$B$2,Sheet2!$L9852=1),Sheet2!$J9852+Sheet2!$M9852,IF(Sheet2!$K9852=$B$2,Sheet2!$M9852,0))</f>
        <v>0</v>
      </c>
    </row>
    <row r="9853" spans="14:15" x14ac:dyDescent="0.25">
      <c r="N9853" s="38">
        <f>IF(AND(Sheet2!$K9853=$B$1,Sheet2!$L9853=1),Sheet2!$I9853+Sheet2!$M9853,IF(Sheet2!$K9853=$B$1,Sheet2!$M9853,0))</f>
        <v>0</v>
      </c>
      <c r="O9853" s="38">
        <f>IF(AND(Sheet2!$K9853=$B$2,Sheet2!$L9853=1),Sheet2!$J9853+Sheet2!$M9853,IF(Sheet2!$K9853=$B$2,Sheet2!$M9853,0))</f>
        <v>0</v>
      </c>
    </row>
    <row r="9854" spans="14:15" x14ac:dyDescent="0.25">
      <c r="N9854" s="38">
        <f>IF(AND(Sheet2!$K9854=$B$1,Sheet2!$L9854=1),Sheet2!$I9854+Sheet2!$M9854,IF(Sheet2!$K9854=$B$1,Sheet2!$M9854,0))</f>
        <v>0</v>
      </c>
      <c r="O9854" s="38">
        <f>IF(AND(Sheet2!$K9854=$B$2,Sheet2!$L9854=1),Sheet2!$J9854+Sheet2!$M9854,IF(Sheet2!$K9854=$B$2,Sheet2!$M9854,0))</f>
        <v>0</v>
      </c>
    </row>
    <row r="9855" spans="14:15" x14ac:dyDescent="0.25">
      <c r="N9855" s="38">
        <f>IF(AND(Sheet2!$K9855=$B$1,Sheet2!$L9855=1),Sheet2!$I9855+Sheet2!$M9855,IF(Sheet2!$K9855=$B$1,Sheet2!$M9855,0))</f>
        <v>0</v>
      </c>
      <c r="O9855" s="38">
        <f>IF(AND(Sheet2!$K9855=$B$2,Sheet2!$L9855=1),Sheet2!$J9855+Sheet2!$M9855,IF(Sheet2!$K9855=$B$2,Sheet2!$M9855,0))</f>
        <v>0</v>
      </c>
    </row>
    <row r="9856" spans="14:15" x14ac:dyDescent="0.25">
      <c r="N9856" s="38">
        <f>IF(AND(Sheet2!$K9856=$B$1,Sheet2!$L9856=1),Sheet2!$I9856+Sheet2!$M9856,IF(Sheet2!$K9856=$B$1,Sheet2!$M9856,0))</f>
        <v>0</v>
      </c>
      <c r="O9856" s="38">
        <f>IF(AND(Sheet2!$K9856=$B$2,Sheet2!$L9856=1),Sheet2!$J9856+Sheet2!$M9856,IF(Sheet2!$K9856=$B$2,Sheet2!$M9856,0))</f>
        <v>0</v>
      </c>
    </row>
    <row r="9857" spans="14:15" x14ac:dyDescent="0.25">
      <c r="N9857" s="38">
        <f>IF(AND(Sheet2!$K9857=$B$1,Sheet2!$L9857=1),Sheet2!$I9857+Sheet2!$M9857,IF(Sheet2!$K9857=$B$1,Sheet2!$M9857,0))</f>
        <v>0</v>
      </c>
      <c r="O9857" s="38">
        <f>IF(AND(Sheet2!$K9857=$B$2,Sheet2!$L9857=1),Sheet2!$J9857+Sheet2!$M9857,IF(Sheet2!$K9857=$B$2,Sheet2!$M9857,0))</f>
        <v>0</v>
      </c>
    </row>
    <row r="9858" spans="14:15" x14ac:dyDescent="0.25">
      <c r="N9858" s="38">
        <f>IF(AND(Sheet2!$K9858=$B$1,Sheet2!$L9858=1),Sheet2!$I9858+Sheet2!$M9858,IF(Sheet2!$K9858=$B$1,Sheet2!$M9858,0))</f>
        <v>0</v>
      </c>
      <c r="O9858" s="38">
        <f>IF(AND(Sheet2!$K9858=$B$2,Sheet2!$L9858=1),Sheet2!$J9858+Sheet2!$M9858,IF(Sheet2!$K9858=$B$2,Sheet2!$M9858,0))</f>
        <v>0</v>
      </c>
    </row>
    <row r="9859" spans="14:15" x14ac:dyDescent="0.25">
      <c r="N9859" s="38">
        <f>IF(AND(Sheet2!$K9859=$B$1,Sheet2!$L9859=1),Sheet2!$I9859+Sheet2!$M9859,IF(Sheet2!$K9859=$B$1,Sheet2!$M9859,0))</f>
        <v>0</v>
      </c>
      <c r="O9859" s="38">
        <f>IF(AND(Sheet2!$K9859=$B$2,Sheet2!$L9859=1),Sheet2!$J9859+Sheet2!$M9859,IF(Sheet2!$K9859=$B$2,Sheet2!$M9859,0))</f>
        <v>0</v>
      </c>
    </row>
    <row r="9860" spans="14:15" x14ac:dyDescent="0.25">
      <c r="N9860" s="38">
        <f>IF(AND(Sheet2!$K9860=$B$1,Sheet2!$L9860=1),Sheet2!$I9860+Sheet2!$M9860,IF(Sheet2!$K9860=$B$1,Sheet2!$M9860,0))</f>
        <v>0</v>
      </c>
      <c r="O9860" s="38">
        <f>IF(AND(Sheet2!$K9860=$B$2,Sheet2!$L9860=1),Sheet2!$J9860+Sheet2!$M9860,IF(Sheet2!$K9860=$B$2,Sheet2!$M9860,0))</f>
        <v>0</v>
      </c>
    </row>
    <row r="9861" spans="14:15" x14ac:dyDescent="0.25">
      <c r="N9861" s="38">
        <f>IF(AND(Sheet2!$K9861=$B$1,Sheet2!$L9861=1),Sheet2!$I9861+Sheet2!$M9861,IF(Sheet2!$K9861=$B$1,Sheet2!$M9861,0))</f>
        <v>0</v>
      </c>
      <c r="O9861" s="38">
        <f>IF(AND(Sheet2!$K9861=$B$2,Sheet2!$L9861=1),Sheet2!$J9861+Sheet2!$M9861,IF(Sheet2!$K9861=$B$2,Sheet2!$M9861,0))</f>
        <v>0</v>
      </c>
    </row>
    <row r="9862" spans="14:15" x14ac:dyDescent="0.25">
      <c r="N9862" s="38">
        <f>IF(AND(Sheet2!$K9862=$B$1,Sheet2!$L9862=1),Sheet2!$I9862+Sheet2!$M9862,IF(Sheet2!$K9862=$B$1,Sheet2!$M9862,0))</f>
        <v>0</v>
      </c>
      <c r="O9862" s="38">
        <f>IF(AND(Sheet2!$K9862=$B$2,Sheet2!$L9862=1),Sheet2!$J9862+Sheet2!$M9862,IF(Sheet2!$K9862=$B$2,Sheet2!$M9862,0))</f>
        <v>0</v>
      </c>
    </row>
    <row r="9863" spans="14:15" x14ac:dyDescent="0.25">
      <c r="N9863" s="38">
        <f>IF(AND(Sheet2!$K9863=$B$1,Sheet2!$L9863=1),Sheet2!$I9863+Sheet2!$M9863,IF(Sheet2!$K9863=$B$1,Sheet2!$M9863,0))</f>
        <v>0</v>
      </c>
      <c r="O9863" s="38">
        <f>IF(AND(Sheet2!$K9863=$B$2,Sheet2!$L9863=1),Sheet2!$J9863+Sheet2!$M9863,IF(Sheet2!$K9863=$B$2,Sheet2!$M9863,0))</f>
        <v>0</v>
      </c>
    </row>
    <row r="9864" spans="14:15" x14ac:dyDescent="0.25">
      <c r="N9864" s="38">
        <f>IF(AND(Sheet2!$K9864=$B$1,Sheet2!$L9864=1),Sheet2!$I9864+Sheet2!$M9864,IF(Sheet2!$K9864=$B$1,Sheet2!$M9864,0))</f>
        <v>0</v>
      </c>
      <c r="O9864" s="38">
        <f>IF(AND(Sheet2!$K9864=$B$2,Sheet2!$L9864=1),Sheet2!$J9864+Sheet2!$M9864,IF(Sheet2!$K9864=$B$2,Sheet2!$M9864,0))</f>
        <v>0</v>
      </c>
    </row>
    <row r="9865" spans="14:15" x14ac:dyDescent="0.25">
      <c r="N9865" s="38">
        <f>IF(AND(Sheet2!$K9865=$B$1,Sheet2!$L9865=1),Sheet2!$I9865+Sheet2!$M9865,IF(Sheet2!$K9865=$B$1,Sheet2!$M9865,0))</f>
        <v>0</v>
      </c>
      <c r="O9865" s="38">
        <f>IF(AND(Sheet2!$K9865=$B$2,Sheet2!$L9865=1),Sheet2!$J9865+Sheet2!$M9865,IF(Sheet2!$K9865=$B$2,Sheet2!$M9865,0))</f>
        <v>0</v>
      </c>
    </row>
    <row r="9866" spans="14:15" x14ac:dyDescent="0.25">
      <c r="N9866" s="38">
        <f>IF(AND(Sheet2!$K9866=$B$1,Sheet2!$L9866=1),Sheet2!$I9866+Sheet2!$M9866,IF(Sheet2!$K9866=$B$1,Sheet2!$M9866,0))</f>
        <v>0</v>
      </c>
      <c r="O9866" s="38">
        <f>IF(AND(Sheet2!$K9866=$B$2,Sheet2!$L9866=1),Sheet2!$J9866+Sheet2!$M9866,IF(Sheet2!$K9866=$B$2,Sheet2!$M9866,0))</f>
        <v>0</v>
      </c>
    </row>
    <row r="9867" spans="14:15" x14ac:dyDescent="0.25">
      <c r="N9867" s="38">
        <f>IF(AND(Sheet2!$K9867=$B$1,Sheet2!$L9867=1),Sheet2!$I9867+Sheet2!$M9867,IF(Sheet2!$K9867=$B$1,Sheet2!$M9867,0))</f>
        <v>0</v>
      </c>
      <c r="O9867" s="38">
        <f>IF(AND(Sheet2!$K9867=$B$2,Sheet2!$L9867=1),Sheet2!$J9867+Sheet2!$M9867,IF(Sheet2!$K9867=$B$2,Sheet2!$M9867,0))</f>
        <v>0</v>
      </c>
    </row>
    <row r="9868" spans="14:15" x14ac:dyDescent="0.25">
      <c r="N9868" s="38">
        <f>IF(AND(Sheet2!$K9868=$B$1,Sheet2!$L9868=1),Sheet2!$I9868+Sheet2!$M9868,IF(Sheet2!$K9868=$B$1,Sheet2!$M9868,0))</f>
        <v>0</v>
      </c>
      <c r="O9868" s="38">
        <f>IF(AND(Sheet2!$K9868=$B$2,Sheet2!$L9868=1),Sheet2!$J9868+Sheet2!$M9868,IF(Sheet2!$K9868=$B$2,Sheet2!$M9868,0))</f>
        <v>0</v>
      </c>
    </row>
    <row r="9869" spans="14:15" x14ac:dyDescent="0.25">
      <c r="N9869" s="38">
        <f>IF(AND(Sheet2!$K9869=$B$1,Sheet2!$L9869=1),Sheet2!$I9869+Sheet2!$M9869,IF(Sheet2!$K9869=$B$1,Sheet2!$M9869,0))</f>
        <v>0</v>
      </c>
      <c r="O9869" s="38">
        <f>IF(AND(Sheet2!$K9869=$B$2,Sheet2!$L9869=1),Sheet2!$J9869+Sheet2!$M9869,IF(Sheet2!$K9869=$B$2,Sheet2!$M9869,0))</f>
        <v>0</v>
      </c>
    </row>
    <row r="9870" spans="14:15" x14ac:dyDescent="0.25">
      <c r="N9870" s="38">
        <f>IF(AND(Sheet2!$K9870=$B$1,Sheet2!$L9870=1),Sheet2!$I9870+Sheet2!$M9870,IF(Sheet2!$K9870=$B$1,Sheet2!$M9870,0))</f>
        <v>0</v>
      </c>
      <c r="O9870" s="38">
        <f>IF(AND(Sheet2!$K9870=$B$2,Sheet2!$L9870=1),Sheet2!$J9870+Sheet2!$M9870,IF(Sheet2!$K9870=$B$2,Sheet2!$M9870,0))</f>
        <v>0</v>
      </c>
    </row>
    <row r="9871" spans="14:15" x14ac:dyDescent="0.25">
      <c r="N9871" s="38">
        <f>IF(AND(Sheet2!$K9871=$B$1,Sheet2!$L9871=1),Sheet2!$I9871+Sheet2!$M9871,IF(Sheet2!$K9871=$B$1,Sheet2!$M9871,0))</f>
        <v>0</v>
      </c>
      <c r="O9871" s="38">
        <f>IF(AND(Sheet2!$K9871=$B$2,Sheet2!$L9871=1),Sheet2!$J9871+Sheet2!$M9871,IF(Sheet2!$K9871=$B$2,Sheet2!$M9871,0))</f>
        <v>0</v>
      </c>
    </row>
    <row r="9872" spans="14:15" x14ac:dyDescent="0.25">
      <c r="N9872" s="38">
        <f>IF(AND(Sheet2!$K9872=$B$1,Sheet2!$L9872=1),Sheet2!$I9872+Sheet2!$M9872,IF(Sheet2!$K9872=$B$1,Sheet2!$M9872,0))</f>
        <v>0</v>
      </c>
      <c r="O9872" s="38">
        <f>IF(AND(Sheet2!$K9872=$B$2,Sheet2!$L9872=1),Sheet2!$J9872+Sheet2!$M9872,IF(Sheet2!$K9872=$B$2,Sheet2!$M9872,0))</f>
        <v>0</v>
      </c>
    </row>
    <row r="9873" spans="14:15" x14ac:dyDescent="0.25">
      <c r="N9873" s="38">
        <f>IF(AND(Sheet2!$K9873=$B$1,Sheet2!$L9873=1),Sheet2!$I9873+Sheet2!$M9873,IF(Sheet2!$K9873=$B$1,Sheet2!$M9873,0))</f>
        <v>0</v>
      </c>
      <c r="O9873" s="38">
        <f>IF(AND(Sheet2!$K9873=$B$2,Sheet2!$L9873=1),Sheet2!$J9873+Sheet2!$M9873,IF(Sheet2!$K9873=$B$2,Sheet2!$M9873,0))</f>
        <v>0</v>
      </c>
    </row>
    <row r="9874" spans="14:15" x14ac:dyDescent="0.25">
      <c r="N9874" s="38">
        <f>IF(AND(Sheet2!$K9874=$B$1,Sheet2!$L9874=1),Sheet2!$I9874+Sheet2!$M9874,IF(Sheet2!$K9874=$B$1,Sheet2!$M9874,0))</f>
        <v>0</v>
      </c>
      <c r="O9874" s="38">
        <f>IF(AND(Sheet2!$K9874=$B$2,Sheet2!$L9874=1),Sheet2!$J9874+Sheet2!$M9874,IF(Sheet2!$K9874=$B$2,Sheet2!$M9874,0))</f>
        <v>0</v>
      </c>
    </row>
    <row r="9875" spans="14:15" x14ac:dyDescent="0.25">
      <c r="N9875" s="38">
        <f>IF(AND(Sheet2!$K9875=$B$1,Sheet2!$L9875=1),Sheet2!$I9875+Sheet2!$M9875,IF(Sheet2!$K9875=$B$1,Sheet2!$M9875,0))</f>
        <v>0</v>
      </c>
      <c r="O9875" s="38">
        <f>IF(AND(Sheet2!$K9875=$B$2,Sheet2!$L9875=1),Sheet2!$J9875+Sheet2!$M9875,IF(Sheet2!$K9875=$B$2,Sheet2!$M9875,0))</f>
        <v>0</v>
      </c>
    </row>
    <row r="9876" spans="14:15" x14ac:dyDescent="0.25">
      <c r="N9876" s="38">
        <f>IF(AND(Sheet2!$K9876=$B$1,Sheet2!$L9876=1),Sheet2!$I9876+Sheet2!$M9876,IF(Sheet2!$K9876=$B$1,Sheet2!$M9876,0))</f>
        <v>0</v>
      </c>
      <c r="O9876" s="38">
        <f>IF(AND(Sheet2!$K9876=$B$2,Sheet2!$L9876=1),Sheet2!$J9876+Sheet2!$M9876,IF(Sheet2!$K9876=$B$2,Sheet2!$M9876,0))</f>
        <v>0</v>
      </c>
    </row>
    <row r="9877" spans="14:15" x14ac:dyDescent="0.25">
      <c r="N9877" s="38">
        <f>IF(AND(Sheet2!$K9877=$B$1,Sheet2!$L9877=1),Sheet2!$I9877+Sheet2!$M9877,IF(Sheet2!$K9877=$B$1,Sheet2!$M9877,0))</f>
        <v>0</v>
      </c>
      <c r="O9877" s="38">
        <f>IF(AND(Sheet2!$K9877=$B$2,Sheet2!$L9877=1),Sheet2!$J9877+Sheet2!$M9877,IF(Sheet2!$K9877=$B$2,Sheet2!$M9877,0))</f>
        <v>0</v>
      </c>
    </row>
    <row r="9878" spans="14:15" x14ac:dyDescent="0.25">
      <c r="N9878" s="38">
        <f>IF(AND(Sheet2!$K9878=$B$1,Sheet2!$L9878=1),Sheet2!$I9878+Sheet2!$M9878,IF(Sheet2!$K9878=$B$1,Sheet2!$M9878,0))</f>
        <v>0</v>
      </c>
      <c r="O9878" s="38">
        <f>IF(AND(Sheet2!$K9878=$B$2,Sheet2!$L9878=1),Sheet2!$J9878+Sheet2!$M9878,IF(Sheet2!$K9878=$B$2,Sheet2!$M9878,0))</f>
        <v>0</v>
      </c>
    </row>
    <row r="9879" spans="14:15" x14ac:dyDescent="0.25">
      <c r="N9879" s="38">
        <f>IF(AND(Sheet2!$K9879=$B$1,Sheet2!$L9879=1),Sheet2!$I9879+Sheet2!$M9879,IF(Sheet2!$K9879=$B$1,Sheet2!$M9879,0))</f>
        <v>0</v>
      </c>
      <c r="O9879" s="38">
        <f>IF(AND(Sheet2!$K9879=$B$2,Sheet2!$L9879=1),Sheet2!$J9879+Sheet2!$M9879,IF(Sheet2!$K9879=$B$2,Sheet2!$M9879,0))</f>
        <v>0</v>
      </c>
    </row>
    <row r="9880" spans="14:15" x14ac:dyDescent="0.25">
      <c r="N9880" s="38">
        <f>IF(AND(Sheet2!$K9880=$B$1,Sheet2!$L9880=1),Sheet2!$I9880+Sheet2!$M9880,IF(Sheet2!$K9880=$B$1,Sheet2!$M9880,0))</f>
        <v>0</v>
      </c>
      <c r="O9880" s="38">
        <f>IF(AND(Sheet2!$K9880=$B$2,Sheet2!$L9880=1),Sheet2!$J9880+Sheet2!$M9880,IF(Sheet2!$K9880=$B$2,Sheet2!$M9880,0))</f>
        <v>0</v>
      </c>
    </row>
    <row r="9881" spans="14:15" x14ac:dyDescent="0.25">
      <c r="N9881" s="38">
        <f>IF(AND(Sheet2!$K9881=$B$1,Sheet2!$L9881=1),Sheet2!$I9881+Sheet2!$M9881,IF(Sheet2!$K9881=$B$1,Sheet2!$M9881,0))</f>
        <v>0</v>
      </c>
      <c r="O9881" s="38">
        <f>IF(AND(Sheet2!$K9881=$B$2,Sheet2!$L9881=1),Sheet2!$J9881+Sheet2!$M9881,IF(Sheet2!$K9881=$B$2,Sheet2!$M9881,0))</f>
        <v>0</v>
      </c>
    </row>
    <row r="9882" spans="14:15" x14ac:dyDescent="0.25">
      <c r="N9882" s="38">
        <f>IF(AND(Sheet2!$K9882=$B$1,Sheet2!$L9882=1),Sheet2!$I9882+Sheet2!$M9882,IF(Sheet2!$K9882=$B$1,Sheet2!$M9882,0))</f>
        <v>0</v>
      </c>
      <c r="O9882" s="38">
        <f>IF(AND(Sheet2!$K9882=$B$2,Sheet2!$L9882=1),Sheet2!$J9882+Sheet2!$M9882,IF(Sheet2!$K9882=$B$2,Sheet2!$M9882,0))</f>
        <v>0</v>
      </c>
    </row>
    <row r="9883" spans="14:15" x14ac:dyDescent="0.25">
      <c r="N9883" s="38">
        <f>IF(AND(Sheet2!$K9883=$B$1,Sheet2!$L9883=1),Sheet2!$I9883+Sheet2!$M9883,IF(Sheet2!$K9883=$B$1,Sheet2!$M9883,0))</f>
        <v>0</v>
      </c>
      <c r="O9883" s="38">
        <f>IF(AND(Sheet2!$K9883=$B$2,Sheet2!$L9883=1),Sheet2!$J9883+Sheet2!$M9883,IF(Sheet2!$K9883=$B$2,Sheet2!$M9883,0))</f>
        <v>0</v>
      </c>
    </row>
    <row r="9884" spans="14:15" x14ac:dyDescent="0.25">
      <c r="N9884" s="38">
        <f>IF(AND(Sheet2!$K9884=$B$1,Sheet2!$L9884=1),Sheet2!$I9884+Sheet2!$M9884,IF(Sheet2!$K9884=$B$1,Sheet2!$M9884,0))</f>
        <v>0</v>
      </c>
      <c r="O9884" s="38">
        <f>IF(AND(Sheet2!$K9884=$B$2,Sheet2!$L9884=1),Sheet2!$J9884+Sheet2!$M9884,IF(Sheet2!$K9884=$B$2,Sheet2!$M9884,0))</f>
        <v>0</v>
      </c>
    </row>
    <row r="9885" spans="14:15" x14ac:dyDescent="0.25">
      <c r="N9885" s="38">
        <f>IF(AND(Sheet2!$K9885=$B$1,Sheet2!$L9885=1),Sheet2!$I9885+Sheet2!$M9885,IF(Sheet2!$K9885=$B$1,Sheet2!$M9885,0))</f>
        <v>0</v>
      </c>
      <c r="O9885" s="38">
        <f>IF(AND(Sheet2!$K9885=$B$2,Sheet2!$L9885=1),Sheet2!$J9885+Sheet2!$M9885,IF(Sheet2!$K9885=$B$2,Sheet2!$M9885,0))</f>
        <v>0</v>
      </c>
    </row>
    <row r="9886" spans="14:15" x14ac:dyDescent="0.25">
      <c r="N9886" s="38">
        <f>IF(AND(Sheet2!$K9886=$B$1,Sheet2!$L9886=1),Sheet2!$I9886+Sheet2!$M9886,IF(Sheet2!$K9886=$B$1,Sheet2!$M9886,0))</f>
        <v>0</v>
      </c>
      <c r="O9886" s="38">
        <f>IF(AND(Sheet2!$K9886=$B$2,Sheet2!$L9886=1),Sheet2!$J9886+Sheet2!$M9886,IF(Sheet2!$K9886=$B$2,Sheet2!$M9886,0))</f>
        <v>0</v>
      </c>
    </row>
    <row r="9887" spans="14:15" x14ac:dyDescent="0.25">
      <c r="N9887" s="38">
        <f>IF(AND(Sheet2!$K9887=$B$1,Sheet2!$L9887=1),Sheet2!$I9887+Sheet2!$M9887,IF(Sheet2!$K9887=$B$1,Sheet2!$M9887,0))</f>
        <v>0</v>
      </c>
      <c r="O9887" s="38">
        <f>IF(AND(Sheet2!$K9887=$B$2,Sheet2!$L9887=1),Sheet2!$J9887+Sheet2!$M9887,IF(Sheet2!$K9887=$B$2,Sheet2!$M9887,0))</f>
        <v>0</v>
      </c>
    </row>
    <row r="9888" spans="14:15" x14ac:dyDescent="0.25">
      <c r="N9888" s="38">
        <f>IF(AND(Sheet2!$K9888=$B$1,Sheet2!$L9888=1),Sheet2!$I9888+Sheet2!$M9888,IF(Sheet2!$K9888=$B$1,Sheet2!$M9888,0))</f>
        <v>0</v>
      </c>
      <c r="O9888" s="38">
        <f>IF(AND(Sheet2!$K9888=$B$2,Sheet2!$L9888=1),Sheet2!$J9888+Sheet2!$M9888,IF(Sheet2!$K9888=$B$2,Sheet2!$M9888,0))</f>
        <v>0</v>
      </c>
    </row>
    <row r="9889" spans="14:15" x14ac:dyDescent="0.25">
      <c r="N9889" s="38">
        <f>IF(AND(Sheet2!$K9889=$B$1,Sheet2!$L9889=1),Sheet2!$I9889+Sheet2!$M9889,IF(Sheet2!$K9889=$B$1,Sheet2!$M9889,0))</f>
        <v>0</v>
      </c>
      <c r="O9889" s="38">
        <f>IF(AND(Sheet2!$K9889=$B$2,Sheet2!$L9889=1),Sheet2!$J9889+Sheet2!$M9889,IF(Sheet2!$K9889=$B$2,Sheet2!$M9889,0))</f>
        <v>0</v>
      </c>
    </row>
    <row r="9890" spans="14:15" x14ac:dyDescent="0.25">
      <c r="N9890" s="38">
        <f>IF(AND(Sheet2!$K9890=$B$1,Sheet2!$L9890=1),Sheet2!$I9890+Sheet2!$M9890,IF(Sheet2!$K9890=$B$1,Sheet2!$M9890,0))</f>
        <v>0</v>
      </c>
      <c r="O9890" s="38">
        <f>IF(AND(Sheet2!$K9890=$B$2,Sheet2!$L9890=1),Sheet2!$J9890+Sheet2!$M9890,IF(Sheet2!$K9890=$B$2,Sheet2!$M9890,0))</f>
        <v>0</v>
      </c>
    </row>
    <row r="9891" spans="14:15" x14ac:dyDescent="0.25">
      <c r="N9891" s="38">
        <f>IF(AND(Sheet2!$K9891=$B$1,Sheet2!$L9891=1),Sheet2!$I9891+Sheet2!$M9891,IF(Sheet2!$K9891=$B$1,Sheet2!$M9891,0))</f>
        <v>0</v>
      </c>
      <c r="O9891" s="38">
        <f>IF(AND(Sheet2!$K9891=$B$2,Sheet2!$L9891=1),Sheet2!$J9891+Sheet2!$M9891,IF(Sheet2!$K9891=$B$2,Sheet2!$M9891,0))</f>
        <v>0</v>
      </c>
    </row>
    <row r="9892" spans="14:15" x14ac:dyDescent="0.25">
      <c r="N9892" s="38">
        <f>IF(AND(Sheet2!$K9892=$B$1,Sheet2!$L9892=1),Sheet2!$I9892+Sheet2!$M9892,IF(Sheet2!$K9892=$B$1,Sheet2!$M9892,0))</f>
        <v>0</v>
      </c>
      <c r="O9892" s="38">
        <f>IF(AND(Sheet2!$K9892=$B$2,Sheet2!$L9892=1),Sheet2!$J9892+Sheet2!$M9892,IF(Sheet2!$K9892=$B$2,Sheet2!$M9892,0))</f>
        <v>0</v>
      </c>
    </row>
    <row r="9893" spans="14:15" x14ac:dyDescent="0.25">
      <c r="N9893" s="38">
        <f>IF(AND(Sheet2!$K9893=$B$1,Sheet2!$L9893=1),Sheet2!$I9893+Sheet2!$M9893,IF(Sheet2!$K9893=$B$1,Sheet2!$M9893,0))</f>
        <v>0</v>
      </c>
      <c r="O9893" s="38">
        <f>IF(AND(Sheet2!$K9893=$B$2,Sheet2!$L9893=1),Sheet2!$J9893+Sheet2!$M9893,IF(Sheet2!$K9893=$B$2,Sheet2!$M9893,0))</f>
        <v>0</v>
      </c>
    </row>
    <row r="9894" spans="14:15" x14ac:dyDescent="0.25">
      <c r="N9894" s="38">
        <f>IF(AND(Sheet2!$K9894=$B$1,Sheet2!$L9894=1),Sheet2!$I9894+Sheet2!$M9894,IF(Sheet2!$K9894=$B$1,Sheet2!$M9894,0))</f>
        <v>0</v>
      </c>
      <c r="O9894" s="38">
        <f>IF(AND(Sheet2!$K9894=$B$2,Sheet2!$L9894=1),Sheet2!$J9894+Sheet2!$M9894,IF(Sheet2!$K9894=$B$2,Sheet2!$M9894,0))</f>
        <v>0</v>
      </c>
    </row>
    <row r="9895" spans="14:15" x14ac:dyDescent="0.25">
      <c r="N9895" s="38">
        <f>IF(AND(Sheet2!$K9895=$B$1,Sheet2!$L9895=1),Sheet2!$I9895+Sheet2!$M9895,IF(Sheet2!$K9895=$B$1,Sheet2!$M9895,0))</f>
        <v>0</v>
      </c>
      <c r="O9895" s="38">
        <f>IF(AND(Sheet2!$K9895=$B$2,Sheet2!$L9895=1),Sheet2!$J9895+Sheet2!$M9895,IF(Sheet2!$K9895=$B$2,Sheet2!$M9895,0))</f>
        <v>0</v>
      </c>
    </row>
    <row r="9896" spans="14:15" x14ac:dyDescent="0.25">
      <c r="N9896" s="38">
        <f>IF(AND(Sheet2!$K9896=$B$1,Sheet2!$L9896=1),Sheet2!$I9896+Sheet2!$M9896,IF(Sheet2!$K9896=$B$1,Sheet2!$M9896,0))</f>
        <v>0</v>
      </c>
      <c r="O9896" s="38">
        <f>IF(AND(Sheet2!$K9896=$B$2,Sheet2!$L9896=1),Sheet2!$J9896+Sheet2!$M9896,IF(Sheet2!$K9896=$B$2,Sheet2!$M9896,0))</f>
        <v>0</v>
      </c>
    </row>
    <row r="9897" spans="14:15" x14ac:dyDescent="0.25">
      <c r="N9897" s="38">
        <f>IF(AND(Sheet2!$K9897=$B$1,Sheet2!$L9897=1),Sheet2!$I9897+Sheet2!$M9897,IF(Sheet2!$K9897=$B$1,Sheet2!$M9897,0))</f>
        <v>0</v>
      </c>
      <c r="O9897" s="38">
        <f>IF(AND(Sheet2!$K9897=$B$2,Sheet2!$L9897=1),Sheet2!$J9897+Sheet2!$M9897,IF(Sheet2!$K9897=$B$2,Sheet2!$M9897,0))</f>
        <v>0</v>
      </c>
    </row>
    <row r="9898" spans="14:15" x14ac:dyDescent="0.25">
      <c r="N9898" s="38">
        <f>IF(AND(Sheet2!$K9898=$B$1,Sheet2!$L9898=1),Sheet2!$I9898+Sheet2!$M9898,IF(Sheet2!$K9898=$B$1,Sheet2!$M9898,0))</f>
        <v>0</v>
      </c>
      <c r="O9898" s="38">
        <f>IF(AND(Sheet2!$K9898=$B$2,Sheet2!$L9898=1),Sheet2!$J9898+Sheet2!$M9898,IF(Sheet2!$K9898=$B$2,Sheet2!$M9898,0))</f>
        <v>0</v>
      </c>
    </row>
    <row r="9899" spans="14:15" x14ac:dyDescent="0.25">
      <c r="N9899" s="38">
        <f>IF(AND(Sheet2!$K9899=$B$1,Sheet2!$L9899=1),Sheet2!$I9899+Sheet2!$M9899,IF(Sheet2!$K9899=$B$1,Sheet2!$M9899,0))</f>
        <v>0</v>
      </c>
      <c r="O9899" s="38">
        <f>IF(AND(Sheet2!$K9899=$B$2,Sheet2!$L9899=1),Sheet2!$J9899+Sheet2!$M9899,IF(Sheet2!$K9899=$B$2,Sheet2!$M9899,0))</f>
        <v>0</v>
      </c>
    </row>
    <row r="9900" spans="14:15" x14ac:dyDescent="0.25">
      <c r="N9900" s="38">
        <f>IF(AND(Sheet2!$K9900=$B$1,Sheet2!$L9900=1),Sheet2!$I9900+Sheet2!$M9900,IF(Sheet2!$K9900=$B$1,Sheet2!$M9900,0))</f>
        <v>0</v>
      </c>
      <c r="O9900" s="38">
        <f>IF(AND(Sheet2!$K9900=$B$2,Sheet2!$L9900=1),Sheet2!$J9900+Sheet2!$M9900,IF(Sheet2!$K9900=$B$2,Sheet2!$M9900,0))</f>
        <v>0</v>
      </c>
    </row>
    <row r="9901" spans="14:15" x14ac:dyDescent="0.25">
      <c r="N9901" s="38">
        <f>IF(AND(Sheet2!$K9901=$B$1,Sheet2!$L9901=1),Sheet2!$I9901+Sheet2!$M9901,IF(Sheet2!$K9901=$B$1,Sheet2!$M9901,0))</f>
        <v>0</v>
      </c>
      <c r="O9901" s="38">
        <f>IF(AND(Sheet2!$K9901=$B$2,Sheet2!$L9901=1),Sheet2!$J9901+Sheet2!$M9901,IF(Sheet2!$K9901=$B$2,Sheet2!$M9901,0))</f>
        <v>0</v>
      </c>
    </row>
    <row r="9902" spans="14:15" x14ac:dyDescent="0.25">
      <c r="N9902" s="38">
        <f>IF(AND(Sheet2!$K9902=$B$1,Sheet2!$L9902=1),Sheet2!$I9902+Sheet2!$M9902,IF(Sheet2!$K9902=$B$1,Sheet2!$M9902,0))</f>
        <v>0</v>
      </c>
      <c r="O9902" s="38">
        <f>IF(AND(Sheet2!$K9902=$B$2,Sheet2!$L9902=1),Sheet2!$J9902+Sheet2!$M9902,IF(Sheet2!$K9902=$B$2,Sheet2!$M9902,0))</f>
        <v>0</v>
      </c>
    </row>
    <row r="9903" spans="14:15" x14ac:dyDescent="0.25">
      <c r="N9903" s="38">
        <f>IF(AND(Sheet2!$K9903=$B$1,Sheet2!$L9903=1),Sheet2!$I9903+Sheet2!$M9903,IF(Sheet2!$K9903=$B$1,Sheet2!$M9903,0))</f>
        <v>0</v>
      </c>
      <c r="O9903" s="38">
        <f>IF(AND(Sheet2!$K9903=$B$2,Sheet2!$L9903=1),Sheet2!$J9903+Sheet2!$M9903,IF(Sheet2!$K9903=$B$2,Sheet2!$M9903,0))</f>
        <v>0</v>
      </c>
    </row>
    <row r="9904" spans="14:15" x14ac:dyDescent="0.25">
      <c r="N9904" s="38">
        <f>IF(AND(Sheet2!$K9904=$B$1,Sheet2!$L9904=1),Sheet2!$I9904+Sheet2!$M9904,IF(Sheet2!$K9904=$B$1,Sheet2!$M9904,0))</f>
        <v>0</v>
      </c>
      <c r="O9904" s="38">
        <f>IF(AND(Sheet2!$K9904=$B$2,Sheet2!$L9904=1),Sheet2!$J9904+Sheet2!$M9904,IF(Sheet2!$K9904=$B$2,Sheet2!$M9904,0))</f>
        <v>0</v>
      </c>
    </row>
    <row r="9905" spans="14:15" x14ac:dyDescent="0.25">
      <c r="N9905" s="38">
        <f>IF(AND(Sheet2!$K9905=$B$1,Sheet2!$L9905=1),Sheet2!$I9905+Sheet2!$M9905,IF(Sheet2!$K9905=$B$1,Sheet2!$M9905,0))</f>
        <v>0</v>
      </c>
      <c r="O9905" s="38">
        <f>IF(AND(Sheet2!$K9905=$B$2,Sheet2!$L9905=1),Sheet2!$J9905+Sheet2!$M9905,IF(Sheet2!$K9905=$B$2,Sheet2!$M9905,0))</f>
        <v>0</v>
      </c>
    </row>
    <row r="9906" spans="14:15" x14ac:dyDescent="0.25">
      <c r="N9906" s="38">
        <f>IF(AND(Sheet2!$K9906=$B$1,Sheet2!$L9906=1),Sheet2!$I9906+Sheet2!$M9906,IF(Sheet2!$K9906=$B$1,Sheet2!$M9906,0))</f>
        <v>0</v>
      </c>
      <c r="O9906" s="38">
        <f>IF(AND(Sheet2!$K9906=$B$2,Sheet2!$L9906=1),Sheet2!$J9906+Sheet2!$M9906,IF(Sheet2!$K9906=$B$2,Sheet2!$M9906,0))</f>
        <v>0</v>
      </c>
    </row>
    <row r="9907" spans="14:15" x14ac:dyDescent="0.25">
      <c r="N9907" s="38">
        <f>IF(AND(Sheet2!$K9907=$B$1,Sheet2!$L9907=1),Sheet2!$I9907+Sheet2!$M9907,IF(Sheet2!$K9907=$B$1,Sheet2!$M9907,0))</f>
        <v>0</v>
      </c>
      <c r="O9907" s="38">
        <f>IF(AND(Sheet2!$K9907=$B$2,Sheet2!$L9907=1),Sheet2!$J9907+Sheet2!$M9907,IF(Sheet2!$K9907=$B$2,Sheet2!$M9907,0))</f>
        <v>0</v>
      </c>
    </row>
    <row r="9908" spans="14:15" x14ac:dyDescent="0.25">
      <c r="N9908" s="38">
        <f>IF(AND(Sheet2!$K9908=$B$1,Sheet2!$L9908=1),Sheet2!$I9908+Sheet2!$M9908,IF(Sheet2!$K9908=$B$1,Sheet2!$M9908,0))</f>
        <v>0</v>
      </c>
      <c r="O9908" s="38">
        <f>IF(AND(Sheet2!$K9908=$B$2,Sheet2!$L9908=1),Sheet2!$J9908+Sheet2!$M9908,IF(Sheet2!$K9908=$B$2,Sheet2!$M9908,0))</f>
        <v>0</v>
      </c>
    </row>
    <row r="9909" spans="14:15" x14ac:dyDescent="0.25">
      <c r="N9909" s="38">
        <f>IF(AND(Sheet2!$K9909=$B$1,Sheet2!$L9909=1),Sheet2!$I9909+Sheet2!$M9909,IF(Sheet2!$K9909=$B$1,Sheet2!$M9909,0))</f>
        <v>0</v>
      </c>
      <c r="O9909" s="38">
        <f>IF(AND(Sheet2!$K9909=$B$2,Sheet2!$L9909=1),Sheet2!$J9909+Sheet2!$M9909,IF(Sheet2!$K9909=$B$2,Sheet2!$M9909,0))</f>
        <v>0</v>
      </c>
    </row>
    <row r="9910" spans="14:15" x14ac:dyDescent="0.25">
      <c r="N9910" s="38">
        <f>IF(AND(Sheet2!$K9910=$B$1,Sheet2!$L9910=1),Sheet2!$I9910+Sheet2!$M9910,IF(Sheet2!$K9910=$B$1,Sheet2!$M9910,0))</f>
        <v>0</v>
      </c>
      <c r="O9910" s="38">
        <f>IF(AND(Sheet2!$K9910=$B$2,Sheet2!$L9910=1),Sheet2!$J9910+Sheet2!$M9910,IF(Sheet2!$K9910=$B$2,Sheet2!$M9910,0))</f>
        <v>0</v>
      </c>
    </row>
    <row r="9911" spans="14:15" x14ac:dyDescent="0.25">
      <c r="N9911" s="38">
        <f>IF(AND(Sheet2!$K9911=$B$1,Sheet2!$L9911=1),Sheet2!$I9911+Sheet2!$M9911,IF(Sheet2!$K9911=$B$1,Sheet2!$M9911,0))</f>
        <v>0</v>
      </c>
      <c r="O9911" s="38">
        <f>IF(AND(Sheet2!$K9911=$B$2,Sheet2!$L9911=1),Sheet2!$J9911+Sheet2!$M9911,IF(Sheet2!$K9911=$B$2,Sheet2!$M9911,0))</f>
        <v>0</v>
      </c>
    </row>
    <row r="9912" spans="14:15" x14ac:dyDescent="0.25">
      <c r="N9912" s="38">
        <f>IF(AND(Sheet2!$K9912=$B$1,Sheet2!$L9912=1),Sheet2!$I9912+Sheet2!$M9912,IF(Sheet2!$K9912=$B$1,Sheet2!$M9912,0))</f>
        <v>0</v>
      </c>
      <c r="O9912" s="38">
        <f>IF(AND(Sheet2!$K9912=$B$2,Sheet2!$L9912=1),Sheet2!$J9912+Sheet2!$M9912,IF(Sheet2!$K9912=$B$2,Sheet2!$M9912,0))</f>
        <v>0</v>
      </c>
    </row>
    <row r="9913" spans="14:15" x14ac:dyDescent="0.25">
      <c r="N9913" s="38">
        <f>IF(AND(Sheet2!$K9913=$B$1,Sheet2!$L9913=1),Sheet2!$I9913+Sheet2!$M9913,IF(Sheet2!$K9913=$B$1,Sheet2!$M9913,0))</f>
        <v>0</v>
      </c>
      <c r="O9913" s="38">
        <f>IF(AND(Sheet2!$K9913=$B$2,Sheet2!$L9913=1),Sheet2!$J9913+Sheet2!$M9913,IF(Sheet2!$K9913=$B$2,Sheet2!$M9913,0))</f>
        <v>0</v>
      </c>
    </row>
    <row r="9914" spans="14:15" x14ac:dyDescent="0.25">
      <c r="N9914" s="38">
        <f>IF(AND(Sheet2!$K9914=$B$1,Sheet2!$L9914=1),Sheet2!$I9914+Sheet2!$M9914,IF(Sheet2!$K9914=$B$1,Sheet2!$M9914,0))</f>
        <v>0</v>
      </c>
      <c r="O9914" s="38">
        <f>IF(AND(Sheet2!$K9914=$B$2,Sheet2!$L9914=1),Sheet2!$J9914+Sheet2!$M9914,IF(Sheet2!$K9914=$B$2,Sheet2!$M9914,0))</f>
        <v>0</v>
      </c>
    </row>
    <row r="9915" spans="14:15" x14ac:dyDescent="0.25">
      <c r="N9915" s="38">
        <f>IF(AND(Sheet2!$K9915=$B$1,Sheet2!$L9915=1),Sheet2!$I9915+Sheet2!$M9915,IF(Sheet2!$K9915=$B$1,Sheet2!$M9915,0))</f>
        <v>0</v>
      </c>
      <c r="O9915" s="38">
        <f>IF(AND(Sheet2!$K9915=$B$2,Sheet2!$L9915=1),Sheet2!$J9915+Sheet2!$M9915,IF(Sheet2!$K9915=$B$2,Sheet2!$M9915,0))</f>
        <v>0</v>
      </c>
    </row>
    <row r="9916" spans="14:15" x14ac:dyDescent="0.25">
      <c r="N9916" s="38">
        <f>IF(AND(Sheet2!$K9916=$B$1,Sheet2!$L9916=1),Sheet2!$I9916+Sheet2!$M9916,IF(Sheet2!$K9916=$B$1,Sheet2!$M9916,0))</f>
        <v>0</v>
      </c>
      <c r="O9916" s="38">
        <f>IF(AND(Sheet2!$K9916=$B$2,Sheet2!$L9916=1),Sheet2!$J9916+Sheet2!$M9916,IF(Sheet2!$K9916=$B$2,Sheet2!$M9916,0))</f>
        <v>0</v>
      </c>
    </row>
    <row r="9917" spans="14:15" x14ac:dyDescent="0.25">
      <c r="N9917" s="38">
        <f>IF(AND(Sheet2!$K9917=$B$1,Sheet2!$L9917=1),Sheet2!$I9917+Sheet2!$M9917,IF(Sheet2!$K9917=$B$1,Sheet2!$M9917,0))</f>
        <v>0</v>
      </c>
      <c r="O9917" s="38">
        <f>IF(AND(Sheet2!$K9917=$B$2,Sheet2!$L9917=1),Sheet2!$J9917+Sheet2!$M9917,IF(Sheet2!$K9917=$B$2,Sheet2!$M9917,0))</f>
        <v>0</v>
      </c>
    </row>
    <row r="9918" spans="14:15" x14ac:dyDescent="0.25">
      <c r="N9918" s="38">
        <f>IF(AND(Sheet2!$K9918=$B$1,Sheet2!$L9918=1),Sheet2!$I9918+Sheet2!$M9918,IF(Sheet2!$K9918=$B$1,Sheet2!$M9918,0))</f>
        <v>0</v>
      </c>
      <c r="O9918" s="38">
        <f>IF(AND(Sheet2!$K9918=$B$2,Sheet2!$L9918=1),Sheet2!$J9918+Sheet2!$M9918,IF(Sheet2!$K9918=$B$2,Sheet2!$M9918,0))</f>
        <v>0</v>
      </c>
    </row>
    <row r="9919" spans="14:15" x14ac:dyDescent="0.25">
      <c r="N9919" s="38">
        <f>IF(AND(Sheet2!$K9919=$B$1,Sheet2!$L9919=1),Sheet2!$I9919+Sheet2!$M9919,IF(Sheet2!$K9919=$B$1,Sheet2!$M9919,0))</f>
        <v>0</v>
      </c>
      <c r="O9919" s="38">
        <f>IF(AND(Sheet2!$K9919=$B$2,Sheet2!$L9919=1),Sheet2!$J9919+Sheet2!$M9919,IF(Sheet2!$K9919=$B$2,Sheet2!$M9919,0))</f>
        <v>0</v>
      </c>
    </row>
    <row r="9920" spans="14:15" x14ac:dyDescent="0.25">
      <c r="N9920" s="38">
        <f>IF(AND(Sheet2!$K9920=$B$1,Sheet2!$L9920=1),Sheet2!$I9920+Sheet2!$M9920,IF(Sheet2!$K9920=$B$1,Sheet2!$M9920,0))</f>
        <v>0</v>
      </c>
      <c r="O9920" s="38">
        <f>IF(AND(Sheet2!$K9920=$B$2,Sheet2!$L9920=1),Sheet2!$J9920+Sheet2!$M9920,IF(Sheet2!$K9920=$B$2,Sheet2!$M9920,0))</f>
        <v>0</v>
      </c>
    </row>
    <row r="9921" spans="14:15" x14ac:dyDescent="0.25">
      <c r="N9921" s="38">
        <f>IF(AND(Sheet2!$K9921=$B$1,Sheet2!$L9921=1),Sheet2!$I9921+Sheet2!$M9921,IF(Sheet2!$K9921=$B$1,Sheet2!$M9921,0))</f>
        <v>0</v>
      </c>
      <c r="O9921" s="38">
        <f>IF(AND(Sheet2!$K9921=$B$2,Sheet2!$L9921=1),Sheet2!$J9921+Sheet2!$M9921,IF(Sheet2!$K9921=$B$2,Sheet2!$M9921,0))</f>
        <v>0</v>
      </c>
    </row>
    <row r="9922" spans="14:15" x14ac:dyDescent="0.25">
      <c r="N9922" s="38">
        <f>IF(AND(Sheet2!$K9922=$B$1,Sheet2!$L9922=1),Sheet2!$I9922+Sheet2!$M9922,IF(Sheet2!$K9922=$B$1,Sheet2!$M9922,0))</f>
        <v>0</v>
      </c>
      <c r="O9922" s="38">
        <f>IF(AND(Sheet2!$K9922=$B$2,Sheet2!$L9922=1),Sheet2!$J9922+Sheet2!$M9922,IF(Sheet2!$K9922=$B$2,Sheet2!$M9922,0))</f>
        <v>0</v>
      </c>
    </row>
    <row r="9923" spans="14:15" x14ac:dyDescent="0.25">
      <c r="N9923" s="38">
        <f>IF(AND(Sheet2!$K9923=$B$1,Sheet2!$L9923=1),Sheet2!$I9923+Sheet2!$M9923,IF(Sheet2!$K9923=$B$1,Sheet2!$M9923,0))</f>
        <v>0</v>
      </c>
      <c r="O9923" s="38">
        <f>IF(AND(Sheet2!$K9923=$B$2,Sheet2!$L9923=1),Sheet2!$J9923+Sheet2!$M9923,IF(Sheet2!$K9923=$B$2,Sheet2!$M9923,0))</f>
        <v>0</v>
      </c>
    </row>
    <row r="9924" spans="14:15" x14ac:dyDescent="0.25">
      <c r="N9924" s="38">
        <f>IF(AND(Sheet2!$K9924=$B$1,Sheet2!$L9924=1),Sheet2!$I9924+Sheet2!$M9924,IF(Sheet2!$K9924=$B$1,Sheet2!$M9924,0))</f>
        <v>0</v>
      </c>
      <c r="O9924" s="38">
        <f>IF(AND(Sheet2!$K9924=$B$2,Sheet2!$L9924=1),Sheet2!$J9924+Sheet2!$M9924,IF(Sheet2!$K9924=$B$2,Sheet2!$M9924,0))</f>
        <v>0</v>
      </c>
    </row>
    <row r="9925" spans="14:15" x14ac:dyDescent="0.25">
      <c r="N9925" s="38">
        <f>IF(AND(Sheet2!$K9925=$B$1,Sheet2!$L9925=1),Sheet2!$I9925+Sheet2!$M9925,IF(Sheet2!$K9925=$B$1,Sheet2!$M9925,0))</f>
        <v>0</v>
      </c>
      <c r="O9925" s="38">
        <f>IF(AND(Sheet2!$K9925=$B$2,Sheet2!$L9925=1),Sheet2!$J9925+Sheet2!$M9925,IF(Sheet2!$K9925=$B$2,Sheet2!$M9925,0))</f>
        <v>0</v>
      </c>
    </row>
    <row r="9926" spans="14:15" x14ac:dyDescent="0.25">
      <c r="N9926" s="38">
        <f>IF(AND(Sheet2!$K9926=$B$1,Sheet2!$L9926=1),Sheet2!$I9926+Sheet2!$M9926,IF(Sheet2!$K9926=$B$1,Sheet2!$M9926,0))</f>
        <v>0</v>
      </c>
      <c r="O9926" s="38">
        <f>IF(AND(Sheet2!$K9926=$B$2,Sheet2!$L9926=1),Sheet2!$J9926+Sheet2!$M9926,IF(Sheet2!$K9926=$B$2,Sheet2!$M9926,0))</f>
        <v>0</v>
      </c>
    </row>
    <row r="9927" spans="14:15" x14ac:dyDescent="0.25">
      <c r="N9927" s="38">
        <f>IF(AND(Sheet2!$K9927=$B$1,Sheet2!$L9927=1),Sheet2!$I9927+Sheet2!$M9927,IF(Sheet2!$K9927=$B$1,Sheet2!$M9927,0))</f>
        <v>0</v>
      </c>
      <c r="O9927" s="38">
        <f>IF(AND(Sheet2!$K9927=$B$2,Sheet2!$L9927=1),Sheet2!$J9927+Sheet2!$M9927,IF(Sheet2!$K9927=$B$2,Sheet2!$M9927,0))</f>
        <v>0</v>
      </c>
    </row>
    <row r="9928" spans="14:15" x14ac:dyDescent="0.25">
      <c r="N9928" s="38">
        <f>IF(AND(Sheet2!$K9928=$B$1,Sheet2!$L9928=1),Sheet2!$I9928+Sheet2!$M9928,IF(Sheet2!$K9928=$B$1,Sheet2!$M9928,0))</f>
        <v>0</v>
      </c>
      <c r="O9928" s="38">
        <f>IF(AND(Sheet2!$K9928=$B$2,Sheet2!$L9928=1),Sheet2!$J9928+Sheet2!$M9928,IF(Sheet2!$K9928=$B$2,Sheet2!$M9928,0))</f>
        <v>0</v>
      </c>
    </row>
    <row r="9929" spans="14:15" x14ac:dyDescent="0.25">
      <c r="N9929" s="38">
        <f>IF(AND(Sheet2!$K9929=$B$1,Sheet2!$L9929=1),Sheet2!$I9929+Sheet2!$M9929,IF(Sheet2!$K9929=$B$1,Sheet2!$M9929,0))</f>
        <v>0</v>
      </c>
      <c r="O9929" s="38">
        <f>IF(AND(Sheet2!$K9929=$B$2,Sheet2!$L9929=1),Sheet2!$J9929+Sheet2!$M9929,IF(Sheet2!$K9929=$B$2,Sheet2!$M9929,0))</f>
        <v>0</v>
      </c>
    </row>
    <row r="9930" spans="14:15" x14ac:dyDescent="0.25">
      <c r="N9930" s="38">
        <f>IF(AND(Sheet2!$K9930=$B$1,Sheet2!$L9930=1),Sheet2!$I9930+Sheet2!$M9930,IF(Sheet2!$K9930=$B$1,Sheet2!$M9930,0))</f>
        <v>0</v>
      </c>
      <c r="O9930" s="38">
        <f>IF(AND(Sheet2!$K9930=$B$2,Sheet2!$L9930=1),Sheet2!$J9930+Sheet2!$M9930,IF(Sheet2!$K9930=$B$2,Sheet2!$M9930,0))</f>
        <v>0</v>
      </c>
    </row>
    <row r="9931" spans="14:15" x14ac:dyDescent="0.25">
      <c r="N9931" s="38">
        <f>IF(AND(Sheet2!$K9931=$B$1,Sheet2!$L9931=1),Sheet2!$I9931+Sheet2!$M9931,IF(Sheet2!$K9931=$B$1,Sheet2!$M9931,0))</f>
        <v>0</v>
      </c>
      <c r="O9931" s="38">
        <f>IF(AND(Sheet2!$K9931=$B$2,Sheet2!$L9931=1),Sheet2!$J9931+Sheet2!$M9931,IF(Sheet2!$K9931=$B$2,Sheet2!$M9931,0))</f>
        <v>0</v>
      </c>
    </row>
    <row r="9932" spans="14:15" x14ac:dyDescent="0.25">
      <c r="N9932" s="38">
        <f>IF(AND(Sheet2!$K9932=$B$1,Sheet2!$L9932=1),Sheet2!$I9932+Sheet2!$M9932,IF(Sheet2!$K9932=$B$1,Sheet2!$M9932,0))</f>
        <v>0</v>
      </c>
      <c r="O9932" s="38">
        <f>IF(AND(Sheet2!$K9932=$B$2,Sheet2!$L9932=1),Sheet2!$J9932+Sheet2!$M9932,IF(Sheet2!$K9932=$B$2,Sheet2!$M9932,0))</f>
        <v>0</v>
      </c>
    </row>
    <row r="9933" spans="14:15" x14ac:dyDescent="0.25">
      <c r="N9933" s="38">
        <f>IF(AND(Sheet2!$K9933=$B$1,Sheet2!$L9933=1),Sheet2!$I9933+Sheet2!$M9933,IF(Sheet2!$K9933=$B$1,Sheet2!$M9933,0))</f>
        <v>0</v>
      </c>
      <c r="O9933" s="38">
        <f>IF(AND(Sheet2!$K9933=$B$2,Sheet2!$L9933=1),Sheet2!$J9933+Sheet2!$M9933,IF(Sheet2!$K9933=$B$2,Sheet2!$M9933,0))</f>
        <v>0</v>
      </c>
    </row>
    <row r="9934" spans="14:15" x14ac:dyDescent="0.25">
      <c r="N9934" s="38">
        <f>IF(AND(Sheet2!$K9934=$B$1,Sheet2!$L9934=1),Sheet2!$I9934+Sheet2!$M9934,IF(Sheet2!$K9934=$B$1,Sheet2!$M9934,0))</f>
        <v>0</v>
      </c>
      <c r="O9934" s="38">
        <f>IF(AND(Sheet2!$K9934=$B$2,Sheet2!$L9934=1),Sheet2!$J9934+Sheet2!$M9934,IF(Sheet2!$K9934=$B$2,Sheet2!$M9934,0))</f>
        <v>0</v>
      </c>
    </row>
    <row r="9935" spans="14:15" x14ac:dyDescent="0.25">
      <c r="N9935" s="38">
        <f>IF(AND(Sheet2!$K9935=$B$1,Sheet2!$L9935=1),Sheet2!$I9935+Sheet2!$M9935,IF(Sheet2!$K9935=$B$1,Sheet2!$M9935,0))</f>
        <v>0</v>
      </c>
      <c r="O9935" s="38">
        <f>IF(AND(Sheet2!$K9935=$B$2,Sheet2!$L9935=1),Sheet2!$J9935+Sheet2!$M9935,IF(Sheet2!$K9935=$B$2,Sheet2!$M9935,0))</f>
        <v>0</v>
      </c>
    </row>
    <row r="9936" spans="14:15" x14ac:dyDescent="0.25">
      <c r="N9936" s="38">
        <f>IF(AND(Sheet2!$K9936=$B$1,Sheet2!$L9936=1),Sheet2!$I9936+Sheet2!$M9936,IF(Sheet2!$K9936=$B$1,Sheet2!$M9936,0))</f>
        <v>0</v>
      </c>
      <c r="O9936" s="38">
        <f>IF(AND(Sheet2!$K9936=$B$2,Sheet2!$L9936=1),Sheet2!$J9936+Sheet2!$M9936,IF(Sheet2!$K9936=$B$2,Sheet2!$M9936,0))</f>
        <v>0</v>
      </c>
    </row>
    <row r="9937" spans="14:15" x14ac:dyDescent="0.25">
      <c r="N9937" s="38">
        <f>IF(AND(Sheet2!$K9937=$B$1,Sheet2!$L9937=1),Sheet2!$I9937+Sheet2!$M9937,IF(Sheet2!$K9937=$B$1,Sheet2!$M9937,0))</f>
        <v>0</v>
      </c>
      <c r="O9937" s="38">
        <f>IF(AND(Sheet2!$K9937=$B$2,Sheet2!$L9937=1),Sheet2!$J9937+Sheet2!$M9937,IF(Sheet2!$K9937=$B$2,Sheet2!$M9937,0))</f>
        <v>0</v>
      </c>
    </row>
    <row r="9938" spans="14:15" x14ac:dyDescent="0.25">
      <c r="N9938" s="38">
        <f>IF(AND(Sheet2!$K9938=$B$1,Sheet2!$L9938=1),Sheet2!$I9938+Sheet2!$M9938,IF(Sheet2!$K9938=$B$1,Sheet2!$M9938,0))</f>
        <v>0</v>
      </c>
      <c r="O9938" s="38">
        <f>IF(AND(Sheet2!$K9938=$B$2,Sheet2!$L9938=1),Sheet2!$J9938+Sheet2!$M9938,IF(Sheet2!$K9938=$B$2,Sheet2!$M9938,0))</f>
        <v>0</v>
      </c>
    </row>
    <row r="9939" spans="14:15" x14ac:dyDescent="0.25">
      <c r="N9939" s="38">
        <f>IF(AND(Sheet2!$K9939=$B$1,Sheet2!$L9939=1),Sheet2!$I9939+Sheet2!$M9939,IF(Sheet2!$K9939=$B$1,Sheet2!$M9939,0))</f>
        <v>0</v>
      </c>
      <c r="O9939" s="38">
        <f>IF(AND(Sheet2!$K9939=$B$2,Sheet2!$L9939=1),Sheet2!$J9939+Sheet2!$M9939,IF(Sheet2!$K9939=$B$2,Sheet2!$M9939,0))</f>
        <v>0</v>
      </c>
    </row>
    <row r="9940" spans="14:15" x14ac:dyDescent="0.25">
      <c r="N9940" s="38">
        <f>IF(AND(Sheet2!$K9940=$B$1,Sheet2!$L9940=1),Sheet2!$I9940+Sheet2!$M9940,IF(Sheet2!$K9940=$B$1,Sheet2!$M9940,0))</f>
        <v>0</v>
      </c>
      <c r="O9940" s="38">
        <f>IF(AND(Sheet2!$K9940=$B$2,Sheet2!$L9940=1),Sheet2!$J9940+Sheet2!$M9940,IF(Sheet2!$K9940=$B$2,Sheet2!$M9940,0))</f>
        <v>0</v>
      </c>
    </row>
    <row r="9941" spans="14:15" x14ac:dyDescent="0.25">
      <c r="N9941" s="38">
        <f>IF(AND(Sheet2!$K9941=$B$1,Sheet2!$L9941=1),Sheet2!$I9941+Sheet2!$M9941,IF(Sheet2!$K9941=$B$1,Sheet2!$M9941,0))</f>
        <v>0</v>
      </c>
      <c r="O9941" s="38">
        <f>IF(AND(Sheet2!$K9941=$B$2,Sheet2!$L9941=1),Sheet2!$J9941+Sheet2!$M9941,IF(Sheet2!$K9941=$B$2,Sheet2!$M9941,0))</f>
        <v>0</v>
      </c>
    </row>
    <row r="9942" spans="14:15" x14ac:dyDescent="0.25">
      <c r="N9942" s="38">
        <f>IF(AND(Sheet2!$K9942=$B$1,Sheet2!$L9942=1),Sheet2!$I9942+Sheet2!$M9942,IF(Sheet2!$K9942=$B$1,Sheet2!$M9942,0))</f>
        <v>0</v>
      </c>
      <c r="O9942" s="38">
        <f>IF(AND(Sheet2!$K9942=$B$2,Sheet2!$L9942=1),Sheet2!$J9942+Sheet2!$M9942,IF(Sheet2!$K9942=$B$2,Sheet2!$M9942,0))</f>
        <v>0</v>
      </c>
    </row>
    <row r="9943" spans="14:15" x14ac:dyDescent="0.25">
      <c r="N9943" s="38">
        <f>IF(AND(Sheet2!$K9943=$B$1,Sheet2!$L9943=1),Sheet2!$I9943+Sheet2!$M9943,IF(Sheet2!$K9943=$B$1,Sheet2!$M9943,0))</f>
        <v>0</v>
      </c>
      <c r="O9943" s="38">
        <f>IF(AND(Sheet2!$K9943=$B$2,Sheet2!$L9943=1),Sheet2!$J9943+Sheet2!$M9943,IF(Sheet2!$K9943=$B$2,Sheet2!$M9943,0))</f>
        <v>0</v>
      </c>
    </row>
    <row r="9944" spans="14:15" x14ac:dyDescent="0.25">
      <c r="N9944" s="38">
        <f>IF(AND(Sheet2!$K9944=$B$1,Sheet2!$L9944=1),Sheet2!$I9944+Sheet2!$M9944,IF(Sheet2!$K9944=$B$1,Sheet2!$M9944,0))</f>
        <v>0</v>
      </c>
      <c r="O9944" s="38">
        <f>IF(AND(Sheet2!$K9944=$B$2,Sheet2!$L9944=1),Sheet2!$J9944+Sheet2!$M9944,IF(Sheet2!$K9944=$B$2,Sheet2!$M9944,0))</f>
        <v>0</v>
      </c>
    </row>
    <row r="9945" spans="14:15" x14ac:dyDescent="0.25">
      <c r="N9945" s="38">
        <f>IF(AND(Sheet2!$K9945=$B$1,Sheet2!$L9945=1),Sheet2!$I9945+Sheet2!$M9945,IF(Sheet2!$K9945=$B$1,Sheet2!$M9945,0))</f>
        <v>0</v>
      </c>
      <c r="O9945" s="38">
        <f>IF(AND(Sheet2!$K9945=$B$2,Sheet2!$L9945=1),Sheet2!$J9945+Sheet2!$M9945,IF(Sheet2!$K9945=$B$2,Sheet2!$M9945,0))</f>
        <v>0</v>
      </c>
    </row>
    <row r="9946" spans="14:15" x14ac:dyDescent="0.25">
      <c r="N9946" s="38">
        <f>IF(AND(Sheet2!$K9946=$B$1,Sheet2!$L9946=1),Sheet2!$I9946+Sheet2!$M9946,IF(Sheet2!$K9946=$B$1,Sheet2!$M9946,0))</f>
        <v>0</v>
      </c>
      <c r="O9946" s="38">
        <f>IF(AND(Sheet2!$K9946=$B$2,Sheet2!$L9946=1),Sheet2!$J9946+Sheet2!$M9946,IF(Sheet2!$K9946=$B$2,Sheet2!$M9946,0))</f>
        <v>0</v>
      </c>
    </row>
    <row r="9947" spans="14:15" x14ac:dyDescent="0.25">
      <c r="N9947" s="38">
        <f>IF(AND(Sheet2!$K9947=$B$1,Sheet2!$L9947=1),Sheet2!$I9947+Sheet2!$M9947,IF(Sheet2!$K9947=$B$1,Sheet2!$M9947,0))</f>
        <v>0</v>
      </c>
      <c r="O9947" s="38">
        <f>IF(AND(Sheet2!$K9947=$B$2,Sheet2!$L9947=1),Sheet2!$J9947+Sheet2!$M9947,IF(Sheet2!$K9947=$B$2,Sheet2!$M9947,0))</f>
        <v>0</v>
      </c>
    </row>
    <row r="9948" spans="14:15" x14ac:dyDescent="0.25">
      <c r="N9948" s="38">
        <f>IF(AND(Sheet2!$K9948=$B$1,Sheet2!$L9948=1),Sheet2!$I9948+Sheet2!$M9948,IF(Sheet2!$K9948=$B$1,Sheet2!$M9948,0))</f>
        <v>0</v>
      </c>
      <c r="O9948" s="38">
        <f>IF(AND(Sheet2!$K9948=$B$2,Sheet2!$L9948=1),Sheet2!$J9948+Sheet2!$M9948,IF(Sheet2!$K9948=$B$2,Sheet2!$M9948,0))</f>
        <v>0</v>
      </c>
    </row>
    <row r="9949" spans="14:15" x14ac:dyDescent="0.25">
      <c r="N9949" s="38">
        <f>IF(AND(Sheet2!$K9949=$B$1,Sheet2!$L9949=1),Sheet2!$I9949+Sheet2!$M9949,IF(Sheet2!$K9949=$B$1,Sheet2!$M9949,0))</f>
        <v>0</v>
      </c>
      <c r="O9949" s="38">
        <f>IF(AND(Sheet2!$K9949=$B$2,Sheet2!$L9949=1),Sheet2!$J9949+Sheet2!$M9949,IF(Sheet2!$K9949=$B$2,Sheet2!$M9949,0))</f>
        <v>0</v>
      </c>
    </row>
    <row r="9950" spans="14:15" x14ac:dyDescent="0.25">
      <c r="N9950" s="38">
        <f>IF(AND(Sheet2!$K9950=$B$1,Sheet2!$L9950=1),Sheet2!$I9950+Sheet2!$M9950,IF(Sheet2!$K9950=$B$1,Sheet2!$M9950,0))</f>
        <v>0</v>
      </c>
      <c r="O9950" s="38">
        <f>IF(AND(Sheet2!$K9950=$B$2,Sheet2!$L9950=1),Sheet2!$J9950+Sheet2!$M9950,IF(Sheet2!$K9950=$B$2,Sheet2!$M9950,0))</f>
        <v>0</v>
      </c>
    </row>
    <row r="9951" spans="14:15" x14ac:dyDescent="0.25">
      <c r="N9951" s="38">
        <f>IF(AND(Sheet2!$K9951=$B$1,Sheet2!$L9951=1),Sheet2!$I9951+Sheet2!$M9951,IF(Sheet2!$K9951=$B$1,Sheet2!$M9951,0))</f>
        <v>0</v>
      </c>
      <c r="O9951" s="38">
        <f>IF(AND(Sheet2!$K9951=$B$2,Sheet2!$L9951=1),Sheet2!$J9951+Sheet2!$M9951,IF(Sheet2!$K9951=$B$2,Sheet2!$M9951,0))</f>
        <v>0</v>
      </c>
    </row>
    <row r="9952" spans="14:15" x14ac:dyDescent="0.25">
      <c r="N9952" s="38">
        <f>IF(AND(Sheet2!$K9952=$B$1,Sheet2!$L9952=1),Sheet2!$I9952+Sheet2!$M9952,IF(Sheet2!$K9952=$B$1,Sheet2!$M9952,0))</f>
        <v>0</v>
      </c>
      <c r="O9952" s="38">
        <f>IF(AND(Sheet2!$K9952=$B$2,Sheet2!$L9952=1),Sheet2!$J9952+Sheet2!$M9952,IF(Sheet2!$K9952=$B$2,Sheet2!$M9952,0))</f>
        <v>0</v>
      </c>
    </row>
    <row r="9953" spans="14:15" x14ac:dyDescent="0.25">
      <c r="N9953" s="38">
        <f>IF(AND(Sheet2!$K9953=$B$1,Sheet2!$L9953=1),Sheet2!$I9953+Sheet2!$M9953,IF(Sheet2!$K9953=$B$1,Sheet2!$M9953,0))</f>
        <v>0</v>
      </c>
      <c r="O9953" s="38">
        <f>IF(AND(Sheet2!$K9953=$B$2,Sheet2!$L9953=1),Sheet2!$J9953+Sheet2!$M9953,IF(Sheet2!$K9953=$B$2,Sheet2!$M9953,0))</f>
        <v>0</v>
      </c>
    </row>
    <row r="9954" spans="14:15" x14ac:dyDescent="0.25">
      <c r="N9954" s="38">
        <f>IF(AND(Sheet2!$K9954=$B$1,Sheet2!$L9954=1),Sheet2!$I9954+Sheet2!$M9954,IF(Sheet2!$K9954=$B$1,Sheet2!$M9954,0))</f>
        <v>0</v>
      </c>
      <c r="O9954" s="38">
        <f>IF(AND(Sheet2!$K9954=$B$2,Sheet2!$L9954=1),Sheet2!$J9954+Sheet2!$M9954,IF(Sheet2!$K9954=$B$2,Sheet2!$M9954,0))</f>
        <v>0</v>
      </c>
    </row>
    <row r="9955" spans="14:15" x14ac:dyDescent="0.25">
      <c r="N9955" s="38">
        <f>IF(AND(Sheet2!$K9955=$B$1,Sheet2!$L9955=1),Sheet2!$I9955+Sheet2!$M9955,IF(Sheet2!$K9955=$B$1,Sheet2!$M9955,0))</f>
        <v>0</v>
      </c>
      <c r="O9955" s="38">
        <f>IF(AND(Sheet2!$K9955=$B$2,Sheet2!$L9955=1),Sheet2!$J9955+Sheet2!$M9955,IF(Sheet2!$K9955=$B$2,Sheet2!$M9955,0))</f>
        <v>0</v>
      </c>
    </row>
    <row r="9956" spans="14:15" x14ac:dyDescent="0.25">
      <c r="N9956" s="38">
        <f>IF(AND(Sheet2!$K9956=$B$1,Sheet2!$L9956=1),Sheet2!$I9956+Sheet2!$M9956,IF(Sheet2!$K9956=$B$1,Sheet2!$M9956,0))</f>
        <v>0</v>
      </c>
      <c r="O9956" s="38">
        <f>IF(AND(Sheet2!$K9956=$B$2,Sheet2!$L9956=1),Sheet2!$J9956+Sheet2!$M9956,IF(Sheet2!$K9956=$B$2,Sheet2!$M9956,0))</f>
        <v>0</v>
      </c>
    </row>
    <row r="9957" spans="14:15" x14ac:dyDescent="0.25">
      <c r="N9957" s="38">
        <f>IF(AND(Sheet2!$K9957=$B$1,Sheet2!$L9957=1),Sheet2!$I9957+Sheet2!$M9957,IF(Sheet2!$K9957=$B$1,Sheet2!$M9957,0))</f>
        <v>0</v>
      </c>
      <c r="O9957" s="38">
        <f>IF(AND(Sheet2!$K9957=$B$2,Sheet2!$L9957=1),Sheet2!$J9957+Sheet2!$M9957,IF(Sheet2!$K9957=$B$2,Sheet2!$M9957,0))</f>
        <v>0</v>
      </c>
    </row>
    <row r="9958" spans="14:15" x14ac:dyDescent="0.25">
      <c r="N9958" s="38">
        <f>IF(AND(Sheet2!$K9958=$B$1,Sheet2!$L9958=1),Sheet2!$I9958+Sheet2!$M9958,IF(Sheet2!$K9958=$B$1,Sheet2!$M9958,0))</f>
        <v>0</v>
      </c>
      <c r="O9958" s="38">
        <f>IF(AND(Sheet2!$K9958=$B$2,Sheet2!$L9958=1),Sheet2!$J9958+Sheet2!$M9958,IF(Sheet2!$K9958=$B$2,Sheet2!$M9958,0))</f>
        <v>0</v>
      </c>
    </row>
    <row r="9959" spans="14:15" x14ac:dyDescent="0.25">
      <c r="N9959" s="38">
        <f>IF(AND(Sheet2!$K9959=$B$1,Sheet2!$L9959=1),Sheet2!$I9959+Sheet2!$M9959,IF(Sheet2!$K9959=$B$1,Sheet2!$M9959,0))</f>
        <v>0</v>
      </c>
      <c r="O9959" s="38">
        <f>IF(AND(Sheet2!$K9959=$B$2,Sheet2!$L9959=1),Sheet2!$J9959+Sheet2!$M9959,IF(Sheet2!$K9959=$B$2,Sheet2!$M9959,0))</f>
        <v>0</v>
      </c>
    </row>
    <row r="9960" spans="14:15" x14ac:dyDescent="0.25">
      <c r="N9960" s="38">
        <f>IF(AND(Sheet2!$K9960=$B$1,Sheet2!$L9960=1),Sheet2!$I9960+Sheet2!$M9960,IF(Sheet2!$K9960=$B$1,Sheet2!$M9960,0))</f>
        <v>0</v>
      </c>
      <c r="O9960" s="38">
        <f>IF(AND(Sheet2!$K9960=$B$2,Sheet2!$L9960=1),Sheet2!$J9960+Sheet2!$M9960,IF(Sheet2!$K9960=$B$2,Sheet2!$M9960,0))</f>
        <v>0</v>
      </c>
    </row>
    <row r="9961" spans="14:15" x14ac:dyDescent="0.25">
      <c r="N9961" s="38">
        <f>IF(AND(Sheet2!$K9961=$B$1,Sheet2!$L9961=1),Sheet2!$I9961+Sheet2!$M9961,IF(Sheet2!$K9961=$B$1,Sheet2!$M9961,0))</f>
        <v>0</v>
      </c>
      <c r="O9961" s="38">
        <f>IF(AND(Sheet2!$K9961=$B$2,Sheet2!$L9961=1),Sheet2!$J9961+Sheet2!$M9961,IF(Sheet2!$K9961=$B$2,Sheet2!$M9961,0))</f>
        <v>0</v>
      </c>
    </row>
    <row r="9962" spans="14:15" x14ac:dyDescent="0.25">
      <c r="N9962" s="38">
        <f>IF(AND(Sheet2!$K9962=$B$1,Sheet2!$L9962=1),Sheet2!$I9962+Sheet2!$M9962,IF(Sheet2!$K9962=$B$1,Sheet2!$M9962,0))</f>
        <v>0</v>
      </c>
      <c r="O9962" s="38">
        <f>IF(AND(Sheet2!$K9962=$B$2,Sheet2!$L9962=1),Sheet2!$J9962+Sheet2!$M9962,IF(Sheet2!$K9962=$B$2,Sheet2!$M9962,0))</f>
        <v>0</v>
      </c>
    </row>
    <row r="9963" spans="14:15" x14ac:dyDescent="0.25">
      <c r="N9963" s="38">
        <f>IF(AND(Sheet2!$K9963=$B$1,Sheet2!$L9963=1),Sheet2!$I9963+Sheet2!$M9963,IF(Sheet2!$K9963=$B$1,Sheet2!$M9963,0))</f>
        <v>0</v>
      </c>
      <c r="O9963" s="38">
        <f>IF(AND(Sheet2!$K9963=$B$2,Sheet2!$L9963=1),Sheet2!$J9963+Sheet2!$M9963,IF(Sheet2!$K9963=$B$2,Sheet2!$M9963,0))</f>
        <v>0</v>
      </c>
    </row>
    <row r="9964" spans="14:15" x14ac:dyDescent="0.25">
      <c r="N9964" s="38">
        <f>IF(AND(Sheet2!$K9964=$B$1,Sheet2!$L9964=1),Sheet2!$I9964+Sheet2!$M9964,IF(Sheet2!$K9964=$B$1,Sheet2!$M9964,0))</f>
        <v>0</v>
      </c>
      <c r="O9964" s="38">
        <f>IF(AND(Sheet2!$K9964=$B$2,Sheet2!$L9964=1),Sheet2!$J9964+Sheet2!$M9964,IF(Sheet2!$K9964=$B$2,Sheet2!$M9964,0))</f>
        <v>0</v>
      </c>
    </row>
    <row r="9965" spans="14:15" x14ac:dyDescent="0.25">
      <c r="N9965" s="38">
        <f>IF(AND(Sheet2!$K9965=$B$1,Sheet2!$L9965=1),Sheet2!$I9965+Sheet2!$M9965,IF(Sheet2!$K9965=$B$1,Sheet2!$M9965,0))</f>
        <v>0</v>
      </c>
      <c r="O9965" s="38">
        <f>IF(AND(Sheet2!$K9965=$B$2,Sheet2!$L9965=1),Sheet2!$J9965+Sheet2!$M9965,IF(Sheet2!$K9965=$B$2,Sheet2!$M9965,0))</f>
        <v>0</v>
      </c>
    </row>
    <row r="9966" spans="14:15" x14ac:dyDescent="0.25">
      <c r="N9966" s="38">
        <f>IF(AND(Sheet2!$K9966=$B$1,Sheet2!$L9966=1),Sheet2!$I9966+Sheet2!$M9966,IF(Sheet2!$K9966=$B$1,Sheet2!$M9966,0))</f>
        <v>0</v>
      </c>
      <c r="O9966" s="38">
        <f>IF(AND(Sheet2!$K9966=$B$2,Sheet2!$L9966=1),Sheet2!$J9966+Sheet2!$M9966,IF(Sheet2!$K9966=$B$2,Sheet2!$M9966,0))</f>
        <v>0</v>
      </c>
    </row>
    <row r="9967" spans="14:15" x14ac:dyDescent="0.25">
      <c r="N9967" s="38">
        <f>IF(AND(Sheet2!$K9967=$B$1,Sheet2!$L9967=1),Sheet2!$I9967+Sheet2!$M9967,IF(Sheet2!$K9967=$B$1,Sheet2!$M9967,0))</f>
        <v>0</v>
      </c>
      <c r="O9967" s="38">
        <f>IF(AND(Sheet2!$K9967=$B$2,Sheet2!$L9967=1),Sheet2!$J9967+Sheet2!$M9967,IF(Sheet2!$K9967=$B$2,Sheet2!$M9967,0))</f>
        <v>0</v>
      </c>
    </row>
    <row r="9968" spans="14:15" x14ac:dyDescent="0.25">
      <c r="N9968" s="38">
        <f>IF(AND(Sheet2!$K9968=$B$1,Sheet2!$L9968=1),Sheet2!$I9968+Sheet2!$M9968,IF(Sheet2!$K9968=$B$1,Sheet2!$M9968,0))</f>
        <v>0</v>
      </c>
      <c r="O9968" s="38">
        <f>IF(AND(Sheet2!$K9968=$B$2,Sheet2!$L9968=1),Sheet2!$J9968+Sheet2!$M9968,IF(Sheet2!$K9968=$B$2,Sheet2!$M9968,0))</f>
        <v>0</v>
      </c>
    </row>
    <row r="9969" spans="14:15" x14ac:dyDescent="0.25">
      <c r="N9969" s="38">
        <f>IF(AND(Sheet2!$K9969=$B$1,Sheet2!$L9969=1),Sheet2!$I9969+Sheet2!$M9969,IF(Sheet2!$K9969=$B$1,Sheet2!$M9969,0))</f>
        <v>0</v>
      </c>
      <c r="O9969" s="38">
        <f>IF(AND(Sheet2!$K9969=$B$2,Sheet2!$L9969=1),Sheet2!$J9969+Sheet2!$M9969,IF(Sheet2!$K9969=$B$2,Sheet2!$M9969,0))</f>
        <v>0</v>
      </c>
    </row>
    <row r="9970" spans="14:15" x14ac:dyDescent="0.25">
      <c r="N9970" s="38">
        <f>IF(AND(Sheet2!$K9970=$B$1,Sheet2!$L9970=1),Sheet2!$I9970+Sheet2!$M9970,IF(Sheet2!$K9970=$B$1,Sheet2!$M9970,0))</f>
        <v>0</v>
      </c>
      <c r="O9970" s="38">
        <f>IF(AND(Sheet2!$K9970=$B$2,Sheet2!$L9970=1),Sheet2!$J9970+Sheet2!$M9970,IF(Sheet2!$K9970=$B$2,Sheet2!$M9970,0))</f>
        <v>0</v>
      </c>
    </row>
    <row r="9971" spans="14:15" x14ac:dyDescent="0.25">
      <c r="N9971" s="38">
        <f>IF(AND(Sheet2!$K9971=$B$1,Sheet2!$L9971=1),Sheet2!$I9971+Sheet2!$M9971,IF(Sheet2!$K9971=$B$1,Sheet2!$M9971,0))</f>
        <v>0</v>
      </c>
      <c r="O9971" s="38">
        <f>IF(AND(Sheet2!$K9971=$B$2,Sheet2!$L9971=1),Sheet2!$J9971+Sheet2!$M9971,IF(Sheet2!$K9971=$B$2,Sheet2!$M9971,0))</f>
        <v>0</v>
      </c>
    </row>
    <row r="9972" spans="14:15" x14ac:dyDescent="0.25">
      <c r="N9972" s="38">
        <f>IF(AND(Sheet2!$K9972=$B$1,Sheet2!$L9972=1),Sheet2!$I9972+Sheet2!$M9972,IF(Sheet2!$K9972=$B$1,Sheet2!$M9972,0))</f>
        <v>0</v>
      </c>
      <c r="O9972" s="38">
        <f>IF(AND(Sheet2!$K9972=$B$2,Sheet2!$L9972=1),Sheet2!$J9972+Sheet2!$M9972,IF(Sheet2!$K9972=$B$2,Sheet2!$M9972,0))</f>
        <v>0</v>
      </c>
    </row>
    <row r="9973" spans="14:15" x14ac:dyDescent="0.25">
      <c r="N9973" s="38">
        <f>IF(AND(Sheet2!$K9973=$B$1,Sheet2!$L9973=1),Sheet2!$I9973+Sheet2!$M9973,IF(Sheet2!$K9973=$B$1,Sheet2!$M9973,0))</f>
        <v>0</v>
      </c>
      <c r="O9973" s="38">
        <f>IF(AND(Sheet2!$K9973=$B$2,Sheet2!$L9973=1),Sheet2!$J9973+Sheet2!$M9973,IF(Sheet2!$K9973=$B$2,Sheet2!$M9973,0))</f>
        <v>0</v>
      </c>
    </row>
    <row r="9974" spans="14:15" x14ac:dyDescent="0.25">
      <c r="N9974" s="38">
        <f>IF(AND(Sheet2!$K9974=$B$1,Sheet2!$L9974=1),Sheet2!$I9974+Sheet2!$M9974,IF(Sheet2!$K9974=$B$1,Sheet2!$M9974,0))</f>
        <v>0</v>
      </c>
      <c r="O9974" s="38">
        <f>IF(AND(Sheet2!$K9974=$B$2,Sheet2!$L9974=1),Sheet2!$J9974+Sheet2!$M9974,IF(Sheet2!$K9974=$B$2,Sheet2!$M9974,0))</f>
        <v>0</v>
      </c>
    </row>
    <row r="9975" spans="14:15" x14ac:dyDescent="0.25">
      <c r="N9975" s="38">
        <f>IF(AND(Sheet2!$K9975=$B$1,Sheet2!$L9975=1),Sheet2!$I9975+Sheet2!$M9975,IF(Sheet2!$K9975=$B$1,Sheet2!$M9975,0))</f>
        <v>0</v>
      </c>
      <c r="O9975" s="38">
        <f>IF(AND(Sheet2!$K9975=$B$2,Sheet2!$L9975=1),Sheet2!$J9975+Sheet2!$M9975,IF(Sheet2!$K9975=$B$2,Sheet2!$M9975,0))</f>
        <v>0</v>
      </c>
    </row>
    <row r="9976" spans="14:15" x14ac:dyDescent="0.25">
      <c r="N9976" s="38">
        <f>IF(AND(Sheet2!$K9976=$B$1,Sheet2!$L9976=1),Sheet2!$I9976+Sheet2!$M9976,IF(Sheet2!$K9976=$B$1,Sheet2!$M9976,0))</f>
        <v>0</v>
      </c>
      <c r="O9976" s="38">
        <f>IF(AND(Sheet2!$K9976=$B$2,Sheet2!$L9976=1),Sheet2!$J9976+Sheet2!$M9976,IF(Sheet2!$K9976=$B$2,Sheet2!$M9976,0))</f>
        <v>0</v>
      </c>
    </row>
    <row r="9977" spans="14:15" x14ac:dyDescent="0.25">
      <c r="N9977" s="38">
        <f>IF(AND(Sheet2!$K9977=$B$1,Sheet2!$L9977=1),Sheet2!$I9977+Sheet2!$M9977,IF(Sheet2!$K9977=$B$1,Sheet2!$M9977,0))</f>
        <v>0</v>
      </c>
      <c r="O9977" s="38">
        <f>IF(AND(Sheet2!$K9977=$B$2,Sheet2!$L9977=1),Sheet2!$J9977+Sheet2!$M9977,IF(Sheet2!$K9977=$B$2,Sheet2!$M9977,0))</f>
        <v>0</v>
      </c>
    </row>
    <row r="9978" spans="14:15" x14ac:dyDescent="0.25">
      <c r="N9978" s="38">
        <f>IF(AND(Sheet2!$K9978=$B$1,Sheet2!$L9978=1),Sheet2!$I9978+Sheet2!$M9978,IF(Sheet2!$K9978=$B$1,Sheet2!$M9978,0))</f>
        <v>0</v>
      </c>
      <c r="O9978" s="38">
        <f>IF(AND(Sheet2!$K9978=$B$2,Sheet2!$L9978=1),Sheet2!$J9978+Sheet2!$M9978,IF(Sheet2!$K9978=$B$2,Sheet2!$M9978,0))</f>
        <v>0</v>
      </c>
    </row>
    <row r="9979" spans="14:15" x14ac:dyDescent="0.25">
      <c r="N9979" s="38">
        <f>IF(AND(Sheet2!$K9979=$B$1,Sheet2!$L9979=1),Sheet2!$I9979+Sheet2!$M9979,IF(Sheet2!$K9979=$B$1,Sheet2!$M9979,0))</f>
        <v>0</v>
      </c>
      <c r="O9979" s="38">
        <f>IF(AND(Sheet2!$K9979=$B$2,Sheet2!$L9979=1),Sheet2!$J9979+Sheet2!$M9979,IF(Sheet2!$K9979=$B$2,Sheet2!$M9979,0))</f>
        <v>0</v>
      </c>
    </row>
    <row r="9980" spans="14:15" x14ac:dyDescent="0.25">
      <c r="N9980" s="38">
        <f>IF(AND(Sheet2!$K9980=$B$1,Sheet2!$L9980=1),Sheet2!$I9980+Sheet2!$M9980,IF(Sheet2!$K9980=$B$1,Sheet2!$M9980,0))</f>
        <v>0</v>
      </c>
      <c r="O9980" s="38">
        <f>IF(AND(Sheet2!$K9980=$B$2,Sheet2!$L9980=1),Sheet2!$J9980+Sheet2!$M9980,IF(Sheet2!$K9980=$B$2,Sheet2!$M9980,0))</f>
        <v>0</v>
      </c>
    </row>
    <row r="9981" spans="14:15" x14ac:dyDescent="0.25">
      <c r="N9981" s="38">
        <f>IF(AND(Sheet2!$K9981=$B$1,Sheet2!$L9981=1),Sheet2!$I9981+Sheet2!$M9981,IF(Sheet2!$K9981=$B$1,Sheet2!$M9981,0))</f>
        <v>0</v>
      </c>
      <c r="O9981" s="38">
        <f>IF(AND(Sheet2!$K9981=$B$2,Sheet2!$L9981=1),Sheet2!$J9981+Sheet2!$M9981,IF(Sheet2!$K9981=$B$2,Sheet2!$M9981,0))</f>
        <v>0</v>
      </c>
    </row>
    <row r="9982" spans="14:15" x14ac:dyDescent="0.25">
      <c r="N9982" s="38">
        <f>IF(AND(Sheet2!$K9982=$B$1,Sheet2!$L9982=1),Sheet2!$I9982+Sheet2!$M9982,IF(Sheet2!$K9982=$B$1,Sheet2!$M9982,0))</f>
        <v>0</v>
      </c>
      <c r="O9982" s="38">
        <f>IF(AND(Sheet2!$K9982=$B$2,Sheet2!$L9982=1),Sheet2!$J9982+Sheet2!$M9982,IF(Sheet2!$K9982=$B$2,Sheet2!$M9982,0))</f>
        <v>0</v>
      </c>
    </row>
    <row r="9983" spans="14:15" x14ac:dyDescent="0.25">
      <c r="N9983" s="38">
        <f>IF(AND(Sheet2!$K9983=$B$1,Sheet2!$L9983=1),Sheet2!$I9983+Sheet2!$M9983,IF(Sheet2!$K9983=$B$1,Sheet2!$M9983,0))</f>
        <v>0</v>
      </c>
      <c r="O9983" s="38">
        <f>IF(AND(Sheet2!$K9983=$B$2,Sheet2!$L9983=1),Sheet2!$J9983+Sheet2!$M9983,IF(Sheet2!$K9983=$B$2,Sheet2!$M9983,0))</f>
        <v>0</v>
      </c>
    </row>
    <row r="9984" spans="14:15" x14ac:dyDescent="0.25">
      <c r="N9984" s="38">
        <f>IF(AND(Sheet2!$K9984=$B$1,Sheet2!$L9984=1),Sheet2!$I9984+Sheet2!$M9984,IF(Sheet2!$K9984=$B$1,Sheet2!$M9984,0))</f>
        <v>0</v>
      </c>
      <c r="O9984" s="38">
        <f>IF(AND(Sheet2!$K9984=$B$2,Sheet2!$L9984=1),Sheet2!$J9984+Sheet2!$M9984,IF(Sheet2!$K9984=$B$2,Sheet2!$M9984,0))</f>
        <v>0</v>
      </c>
    </row>
    <row r="9985" spans="14:15" x14ac:dyDescent="0.25">
      <c r="N9985" s="38">
        <f>IF(AND(Sheet2!$K9985=$B$1,Sheet2!$L9985=1),Sheet2!$I9985+Sheet2!$M9985,IF(Sheet2!$K9985=$B$1,Sheet2!$M9985,0))</f>
        <v>0</v>
      </c>
      <c r="O9985" s="38">
        <f>IF(AND(Sheet2!$K9985=$B$2,Sheet2!$L9985=1),Sheet2!$J9985+Sheet2!$M9985,IF(Sheet2!$K9985=$B$2,Sheet2!$M9985,0))</f>
        <v>0</v>
      </c>
    </row>
    <row r="9986" spans="14:15" x14ac:dyDescent="0.25">
      <c r="N9986" s="38">
        <f>IF(AND(Sheet2!$K9986=$B$1,Sheet2!$L9986=1),Sheet2!$I9986+Sheet2!$M9986,IF(Sheet2!$K9986=$B$1,Sheet2!$M9986,0))</f>
        <v>0</v>
      </c>
      <c r="O9986" s="38">
        <f>IF(AND(Sheet2!$K9986=$B$2,Sheet2!$L9986=1),Sheet2!$J9986+Sheet2!$M9986,IF(Sheet2!$K9986=$B$2,Sheet2!$M9986,0))</f>
        <v>0</v>
      </c>
    </row>
    <row r="9987" spans="14:15" x14ac:dyDescent="0.25">
      <c r="N9987" s="38">
        <f>IF(AND(Sheet2!$K9987=$B$1,Sheet2!$L9987=1),Sheet2!$I9987+Sheet2!$M9987,IF(Sheet2!$K9987=$B$1,Sheet2!$M9987,0))</f>
        <v>0</v>
      </c>
      <c r="O9987" s="38">
        <f>IF(AND(Sheet2!$K9987=$B$2,Sheet2!$L9987=1),Sheet2!$J9987+Sheet2!$M9987,IF(Sheet2!$K9987=$B$2,Sheet2!$M9987,0))</f>
        <v>0</v>
      </c>
    </row>
    <row r="9988" spans="14:15" x14ac:dyDescent="0.25">
      <c r="N9988" s="38">
        <f>IF(AND(Sheet2!$K9988=$B$1,Sheet2!$L9988=1),Sheet2!$I9988+Sheet2!$M9988,IF(Sheet2!$K9988=$B$1,Sheet2!$M9988,0))</f>
        <v>0</v>
      </c>
      <c r="O9988" s="38">
        <f>IF(AND(Sheet2!$K9988=$B$2,Sheet2!$L9988=1),Sheet2!$J9988+Sheet2!$M9988,IF(Sheet2!$K9988=$B$2,Sheet2!$M9988,0))</f>
        <v>0</v>
      </c>
    </row>
    <row r="9989" spans="14:15" x14ac:dyDescent="0.25">
      <c r="N9989" s="38">
        <f>IF(AND(Sheet2!$K9989=$B$1,Sheet2!$L9989=1),Sheet2!$I9989+Sheet2!$M9989,IF(Sheet2!$K9989=$B$1,Sheet2!$M9989,0))</f>
        <v>0</v>
      </c>
      <c r="O9989" s="38">
        <f>IF(AND(Sheet2!$K9989=$B$2,Sheet2!$L9989=1),Sheet2!$J9989+Sheet2!$M9989,IF(Sheet2!$K9989=$B$2,Sheet2!$M9989,0))</f>
        <v>0</v>
      </c>
    </row>
    <row r="9990" spans="14:15" x14ac:dyDescent="0.25">
      <c r="N9990" s="38">
        <f>IF(AND(Sheet2!$K9990=$B$1,Sheet2!$L9990=1),Sheet2!$I9990+Sheet2!$M9990,IF(Sheet2!$K9990=$B$1,Sheet2!$M9990,0))</f>
        <v>0</v>
      </c>
      <c r="O9990" s="38">
        <f>IF(AND(Sheet2!$K9990=$B$2,Sheet2!$L9990=1),Sheet2!$J9990+Sheet2!$M9990,IF(Sheet2!$K9990=$B$2,Sheet2!$M9990,0))</f>
        <v>0</v>
      </c>
    </row>
    <row r="9991" spans="14:15" x14ac:dyDescent="0.25">
      <c r="N9991" s="38">
        <f>IF(AND(Sheet2!$K9991=$B$1,Sheet2!$L9991=1),Sheet2!$I9991+Sheet2!$M9991,IF(Sheet2!$K9991=$B$1,Sheet2!$M9991,0))</f>
        <v>0</v>
      </c>
      <c r="O9991" s="38">
        <f>IF(AND(Sheet2!$K9991=$B$2,Sheet2!$L9991=1),Sheet2!$J9991+Sheet2!$M9991,IF(Sheet2!$K9991=$B$2,Sheet2!$M9991,0))</f>
        <v>0</v>
      </c>
    </row>
    <row r="9992" spans="14:15" x14ac:dyDescent="0.25">
      <c r="N9992" s="38">
        <f>IF(AND(Sheet2!$K9992=$B$1,Sheet2!$L9992=1),Sheet2!$I9992+Sheet2!$M9992,IF(Sheet2!$K9992=$B$1,Sheet2!$M9992,0))</f>
        <v>0</v>
      </c>
      <c r="O9992" s="38">
        <f>IF(AND(Sheet2!$K9992=$B$2,Sheet2!$L9992=1),Sheet2!$J9992+Sheet2!$M9992,IF(Sheet2!$K9992=$B$2,Sheet2!$M9992,0))</f>
        <v>0</v>
      </c>
    </row>
    <row r="9993" spans="14:15" x14ac:dyDescent="0.25">
      <c r="N9993" s="38">
        <f>IF(AND(Sheet2!$K9993=$B$1,Sheet2!$L9993=1),Sheet2!$I9993+Sheet2!$M9993,IF(Sheet2!$K9993=$B$1,Sheet2!$M9993,0))</f>
        <v>0</v>
      </c>
      <c r="O9993" s="38">
        <f>IF(AND(Sheet2!$K9993=$B$2,Sheet2!$L9993=1),Sheet2!$J9993+Sheet2!$M9993,IF(Sheet2!$K9993=$B$2,Sheet2!$M9993,0))</f>
        <v>0</v>
      </c>
    </row>
    <row r="9994" spans="14:15" x14ac:dyDescent="0.25">
      <c r="N9994" s="38">
        <f>IF(AND(Sheet2!$K9994=$B$1,Sheet2!$L9994=1),Sheet2!$I9994+Sheet2!$M9994,IF(Sheet2!$K9994=$B$1,Sheet2!$M9994,0))</f>
        <v>0</v>
      </c>
      <c r="O9994" s="38">
        <f>IF(AND(Sheet2!$K9994=$B$2,Sheet2!$L9994=1),Sheet2!$J9994+Sheet2!$M9994,IF(Sheet2!$K9994=$B$2,Sheet2!$M9994,0))</f>
        <v>0</v>
      </c>
    </row>
    <row r="9995" spans="14:15" x14ac:dyDescent="0.25">
      <c r="N9995" s="38">
        <f>IF(AND(Sheet2!$K9995=$B$1,Sheet2!$L9995=1),Sheet2!$I9995+Sheet2!$M9995,IF(Sheet2!$K9995=$B$1,Sheet2!$M9995,0))</f>
        <v>0</v>
      </c>
      <c r="O9995" s="38">
        <f>IF(AND(Sheet2!$K9995=$B$2,Sheet2!$L9995=1),Sheet2!$J9995+Sheet2!$M9995,IF(Sheet2!$K9995=$B$2,Sheet2!$M9995,0))</f>
        <v>0</v>
      </c>
    </row>
    <row r="9996" spans="14:15" x14ac:dyDescent="0.25">
      <c r="N9996" s="38">
        <f>IF(AND(Sheet2!$K9996=$B$1,Sheet2!$L9996=1),Sheet2!$I9996+Sheet2!$M9996,IF(Sheet2!$K9996=$B$1,Sheet2!$M9996,0))</f>
        <v>0</v>
      </c>
      <c r="O9996" s="38">
        <f>IF(AND(Sheet2!$K9996=$B$2,Sheet2!$L9996=1),Sheet2!$J9996+Sheet2!$M9996,IF(Sheet2!$K9996=$B$2,Sheet2!$M9996,0))</f>
        <v>0</v>
      </c>
    </row>
    <row r="9997" spans="14:15" x14ac:dyDescent="0.25">
      <c r="N9997" s="38">
        <f>IF(AND(Sheet2!$K9997=$B$1,Sheet2!$L9997=1),Sheet2!$I9997+Sheet2!$M9997,IF(Sheet2!$K9997=$B$1,Sheet2!$M9997,0))</f>
        <v>0</v>
      </c>
      <c r="O9997" s="38">
        <f>IF(AND(Sheet2!$K9997=$B$2,Sheet2!$L9997=1),Sheet2!$J9997+Sheet2!$M9997,IF(Sheet2!$K9997=$B$2,Sheet2!$M9997,0))</f>
        <v>0</v>
      </c>
    </row>
    <row r="9998" spans="14:15" x14ac:dyDescent="0.25">
      <c r="N9998" s="38">
        <f>IF(AND(Sheet2!$K9998=$B$1,Sheet2!$L9998=1),Sheet2!$I9998+Sheet2!$M9998,IF(Sheet2!$K9998=$B$1,Sheet2!$M9998,0))</f>
        <v>0</v>
      </c>
      <c r="O9998" s="38">
        <f>IF(AND(Sheet2!$K9998=$B$2,Sheet2!$L9998=1),Sheet2!$J9998+Sheet2!$M9998,IF(Sheet2!$K9998=$B$2,Sheet2!$M9998,0))</f>
        <v>0</v>
      </c>
    </row>
    <row r="9999" spans="14:15" x14ac:dyDescent="0.25">
      <c r="N9999" s="38">
        <f>IF(AND(Sheet2!$K9999=$B$1,Sheet2!$L9999=1),Sheet2!$I9999+Sheet2!$M9999,IF(Sheet2!$K9999=$B$1,Sheet2!$M9999,0))</f>
        <v>0</v>
      </c>
      <c r="O9999" s="38">
        <f>IF(AND(Sheet2!$K9999=$B$2,Sheet2!$L9999=1),Sheet2!$J9999+Sheet2!$M9999,IF(Sheet2!$K9999=$B$2,Sheet2!$M9999,0))</f>
        <v>0</v>
      </c>
    </row>
    <row r="10000" spans="14:15" x14ac:dyDescent="0.25">
      <c r="N10000" s="38">
        <f>IF(AND(Sheet2!$K10000=$B$1,Sheet2!$L10000=1),Sheet2!$I10000+Sheet2!$M10000,IF(Sheet2!$K10000=$B$1,Sheet2!$M10000,0))</f>
        <v>0</v>
      </c>
      <c r="O10000" s="38">
        <f>IF(AND(Sheet2!$K10000=$B$2,Sheet2!$L10000=1),Sheet2!$J10000+Sheet2!$M10000,IF(Sheet2!$K10000=$B$2,Sheet2!$M10000,0))</f>
        <v>0</v>
      </c>
    </row>
    <row r="10001" spans="14:15" x14ac:dyDescent="0.25">
      <c r="N10001" s="38">
        <f>IF(AND(Sheet2!$K10001=$B$1,Sheet2!$L10001=1),Sheet2!$I10001+Sheet2!$M10001,IF(Sheet2!$K10001=$B$1,Sheet2!$M10001,0))</f>
        <v>0</v>
      </c>
      <c r="O10001" s="38">
        <f>IF(AND(Sheet2!$K10001=$B$2,Sheet2!$L10001=1),Sheet2!$J10001+Sheet2!$M10001,IF(Sheet2!$K10001=$B$2,Sheet2!$M10001,0))</f>
        <v>0</v>
      </c>
    </row>
    <row r="10002" spans="14:15" x14ac:dyDescent="0.25">
      <c r="N10002" s="38">
        <f>IF(AND(Sheet2!$K10002=$B$1,Sheet2!$L10002=1),Sheet2!$I10002+Sheet2!$M10002,IF(Sheet2!$K10002=$B$1,Sheet2!$M10002,0))</f>
        <v>0</v>
      </c>
      <c r="O10002" s="38">
        <f>IF(AND(Sheet2!$K10002=$B$2,Sheet2!$L10002=1),Sheet2!$J10002+Sheet2!$M10002,IF(Sheet2!$K10002=$B$2,Sheet2!$M10002,0))</f>
        <v>0</v>
      </c>
    </row>
    <row r="10003" spans="14:15" x14ac:dyDescent="0.25">
      <c r="N10003" s="38">
        <f>IF(AND(Sheet2!$K10003=$B$1,Sheet2!$L10003=1),Sheet2!$I10003+Sheet2!$M10003,IF(Sheet2!$K10003=$B$1,Sheet2!$M10003,0))</f>
        <v>0</v>
      </c>
      <c r="O10003" s="38">
        <f>IF(AND(Sheet2!$K10003=$B$2,Sheet2!$L10003=1),Sheet2!$J10003+Sheet2!$M10003,IF(Sheet2!$K10003=$B$2,Sheet2!$M10003,0))</f>
        <v>0</v>
      </c>
    </row>
    <row r="10004" spans="14:15" x14ac:dyDescent="0.25">
      <c r="N10004" s="38">
        <f>IF(AND(Sheet2!$K10004=$B$1,Sheet2!$L10004=1),Sheet2!$I10004+Sheet2!$M10004,IF(Sheet2!$K10004=$B$1,Sheet2!$M10004,0))</f>
        <v>0</v>
      </c>
      <c r="O10004" s="38">
        <f>IF(AND(Sheet2!$K10004=$B$2,Sheet2!$L10004=1),Sheet2!$J10004+Sheet2!$M10004,IF(Sheet2!$K10004=$B$2,Sheet2!$M10004,0))</f>
        <v>0</v>
      </c>
    </row>
    <row r="10005" spans="14:15" x14ac:dyDescent="0.25">
      <c r="N10005" s="38">
        <f>IF(AND(Sheet2!$K10005=$B$1,Sheet2!$L10005=1),Sheet2!$I10005+Sheet2!$M10005,IF(Sheet2!$K10005=$B$1,Sheet2!$M10005,0))</f>
        <v>0</v>
      </c>
      <c r="O10005" s="38">
        <f>IF(AND(Sheet2!$K10005=$B$2,Sheet2!$L10005=1),Sheet2!$J10005+Sheet2!$M10005,IF(Sheet2!$K10005=$B$2,Sheet2!$M10005,0))</f>
        <v>0</v>
      </c>
    </row>
    <row r="10006" spans="14:15" x14ac:dyDescent="0.25">
      <c r="N10006" s="38">
        <f>IF(AND(Sheet2!$K10006=$B$1,Sheet2!$L10006=1),Sheet2!$I10006+Sheet2!$M10006,IF(Sheet2!$K10006=$B$1,Sheet2!$M10006,0))</f>
        <v>0</v>
      </c>
      <c r="O10006" s="38">
        <f>IF(AND(Sheet2!$K10006=$B$2,Sheet2!$L10006=1),Sheet2!$J10006+Sheet2!$M10006,IF(Sheet2!$K10006=$B$2,Sheet2!$M10006,0))</f>
        <v>0</v>
      </c>
    </row>
    <row r="10007" spans="14:15" x14ac:dyDescent="0.25">
      <c r="N10007" s="38">
        <f>IF(AND(Sheet2!$K10007=$B$1,Sheet2!$L10007=1),Sheet2!$I10007+Sheet2!$M10007,IF(Sheet2!$K10007=$B$1,Sheet2!$M10007,0))</f>
        <v>0</v>
      </c>
      <c r="O10007" s="38">
        <f>IF(AND(Sheet2!$K10007=$B$2,Sheet2!$L10007=1),Sheet2!$J10007+Sheet2!$M10007,IF(Sheet2!$K10007=$B$2,Sheet2!$M10007,0))</f>
        <v>0</v>
      </c>
    </row>
    <row r="10008" spans="14:15" x14ac:dyDescent="0.25">
      <c r="N10008" s="38">
        <f>IF(AND(Sheet2!$K10008=$B$1,Sheet2!$L10008=1),Sheet2!$I10008+Sheet2!$M10008,IF(Sheet2!$K10008=$B$1,Sheet2!$M10008,0))</f>
        <v>0</v>
      </c>
      <c r="O10008" s="38">
        <f>IF(AND(Sheet2!$K10008=$B$2,Sheet2!$L10008=1),Sheet2!$J10008+Sheet2!$M10008,IF(Sheet2!$K10008=$B$2,Sheet2!$M10008,0))</f>
        <v>0</v>
      </c>
    </row>
    <row r="10009" spans="14:15" x14ac:dyDescent="0.25">
      <c r="N10009" s="38">
        <f>IF(AND(Sheet2!$K10009=$B$1,Sheet2!$L10009=1),Sheet2!$I10009+Sheet2!$M10009,IF(Sheet2!$K10009=$B$1,Sheet2!$M10009,0))</f>
        <v>0</v>
      </c>
      <c r="O10009" s="38">
        <f>IF(AND(Sheet2!$K10009=$B$2,Sheet2!$L10009=1),Sheet2!$J10009+Sheet2!$M10009,IF(Sheet2!$K10009=$B$2,Sheet2!$M10009,0))</f>
        <v>0</v>
      </c>
    </row>
    <row r="10010" spans="14:15" x14ac:dyDescent="0.25">
      <c r="N10010" s="38">
        <f>IF(AND(Sheet2!$K10010=$B$1,Sheet2!$L10010=1),Sheet2!$I10010+Sheet2!$M10010,IF(Sheet2!$K10010=$B$1,Sheet2!$M10010,0))</f>
        <v>0</v>
      </c>
      <c r="O10010" s="38">
        <f>IF(AND(Sheet2!$K10010=$B$2,Sheet2!$L10010=1),Sheet2!$J10010+Sheet2!$M10010,IF(Sheet2!$K10010=$B$2,Sheet2!$M10010,0))</f>
        <v>0</v>
      </c>
    </row>
    <row r="10011" spans="14:15" x14ac:dyDescent="0.25">
      <c r="N10011" s="38">
        <f>IF(AND(Sheet2!$K10011=$B$1,Sheet2!$L10011=1),Sheet2!$I10011+Sheet2!$M10011,IF(Sheet2!$K10011=$B$1,Sheet2!$M10011,0))</f>
        <v>0</v>
      </c>
      <c r="O10011" s="38">
        <f>IF(AND(Sheet2!$K10011=$B$2,Sheet2!$L10011=1),Sheet2!$J10011+Sheet2!$M10011,IF(Sheet2!$K10011=$B$2,Sheet2!$M10011,0))</f>
        <v>0</v>
      </c>
    </row>
    <row r="10012" spans="14:15" x14ac:dyDescent="0.25">
      <c r="N10012" s="38">
        <f>IF(AND(Sheet2!$K10012=$B$1,Sheet2!$L10012=1),Sheet2!$I10012+Sheet2!$M10012,IF(Sheet2!$K10012=$B$1,Sheet2!$M10012,0))</f>
        <v>0</v>
      </c>
      <c r="O10012" s="38">
        <f>IF(AND(Sheet2!$K10012=$B$2,Sheet2!$L10012=1),Sheet2!$J10012+Sheet2!$M10012,IF(Sheet2!$K10012=$B$2,Sheet2!$M10012,0))</f>
        <v>0</v>
      </c>
    </row>
    <row r="10013" spans="14:15" x14ac:dyDescent="0.25">
      <c r="N10013" s="38">
        <f>IF(AND(Sheet2!$K10013=$B$1,Sheet2!$L10013=1),Sheet2!$I10013+Sheet2!$M10013,IF(Sheet2!$K10013=$B$1,Sheet2!$M10013,0))</f>
        <v>0</v>
      </c>
      <c r="O10013" s="38">
        <f>IF(AND(Sheet2!$K10013=$B$2,Sheet2!$L10013=1),Sheet2!$J10013+Sheet2!$M10013,IF(Sheet2!$K10013=$B$2,Sheet2!$M10013,0))</f>
        <v>0</v>
      </c>
    </row>
    <row r="10014" spans="14:15" x14ac:dyDescent="0.25">
      <c r="N10014" s="38">
        <f>IF(AND(Sheet2!$K10014=$B$1,Sheet2!$L10014=1),Sheet2!$I10014+Sheet2!$M10014,IF(Sheet2!$K10014=$B$1,Sheet2!$M10014,0))</f>
        <v>0</v>
      </c>
      <c r="O10014" s="38">
        <f>IF(AND(Sheet2!$K10014=$B$2,Sheet2!$L10014=1),Sheet2!$J10014+Sheet2!$M10014,IF(Sheet2!$K10014=$B$2,Sheet2!$M10014,0))</f>
        <v>0</v>
      </c>
    </row>
    <row r="10015" spans="14:15" x14ac:dyDescent="0.25">
      <c r="N10015" s="38">
        <f>IF(AND(Sheet2!$K10015=$B$1,Sheet2!$L10015=1),Sheet2!$I10015+Sheet2!$M10015,IF(Sheet2!$K10015=$B$1,Sheet2!$M10015,0))</f>
        <v>0</v>
      </c>
      <c r="O10015" s="38">
        <f>IF(AND(Sheet2!$K10015=$B$2,Sheet2!$L10015=1),Sheet2!$J10015+Sheet2!$M10015,IF(Sheet2!$K10015=$B$2,Sheet2!$M10015,0))</f>
        <v>0</v>
      </c>
    </row>
    <row r="10016" spans="14:15" x14ac:dyDescent="0.25">
      <c r="N10016" s="38">
        <f>IF(AND(Sheet2!$K10016=$B$1,Sheet2!$L10016=1),Sheet2!$I10016+Sheet2!$M10016,IF(Sheet2!$K10016=$B$1,Sheet2!$M10016,0))</f>
        <v>0</v>
      </c>
      <c r="O10016" s="38">
        <f>IF(AND(Sheet2!$K10016=$B$2,Sheet2!$L10016=1),Sheet2!$J10016+Sheet2!$M10016,IF(Sheet2!$K10016=$B$2,Sheet2!$M10016,0))</f>
        <v>0</v>
      </c>
    </row>
    <row r="10017" spans="14:15" x14ac:dyDescent="0.25">
      <c r="N10017" s="38">
        <f>IF(AND(Sheet2!$K10017=$B$1,Sheet2!$L10017=1),Sheet2!$I10017+Sheet2!$M10017,IF(Sheet2!$K10017=$B$1,Sheet2!$M10017,0))</f>
        <v>0</v>
      </c>
      <c r="O10017" s="38">
        <f>IF(AND(Sheet2!$K10017=$B$2,Sheet2!$L10017=1),Sheet2!$J10017+Sheet2!$M10017,IF(Sheet2!$K10017=$B$2,Sheet2!$M10017,0))</f>
        <v>0</v>
      </c>
    </row>
    <row r="10018" spans="14:15" x14ac:dyDescent="0.25">
      <c r="N10018" s="38">
        <f>IF(AND(Sheet2!$K10018=$B$1,Sheet2!$L10018=1),Sheet2!$I10018+Sheet2!$M10018,IF(Sheet2!$K10018=$B$1,Sheet2!$M10018,0))</f>
        <v>0</v>
      </c>
      <c r="O10018" s="38">
        <f>IF(AND(Sheet2!$K10018=$B$2,Sheet2!$L10018=1),Sheet2!$J10018+Sheet2!$M10018,IF(Sheet2!$K10018=$B$2,Sheet2!$M10018,0))</f>
        <v>0</v>
      </c>
    </row>
    <row r="10019" spans="14:15" x14ac:dyDescent="0.25">
      <c r="N10019" s="38">
        <f>IF(AND(Sheet2!$K10019=$B$1,Sheet2!$L10019=1),Sheet2!$I10019+Sheet2!$M10019,IF(Sheet2!$K10019=$B$1,Sheet2!$M10019,0))</f>
        <v>0</v>
      </c>
      <c r="O10019" s="38">
        <f>IF(AND(Sheet2!$K10019=$B$2,Sheet2!$L10019=1),Sheet2!$J10019+Sheet2!$M10019,IF(Sheet2!$K10019=$B$2,Sheet2!$M10019,0))</f>
        <v>0</v>
      </c>
    </row>
    <row r="10020" spans="14:15" x14ac:dyDescent="0.25">
      <c r="N10020" s="38">
        <f>IF(AND(Sheet2!$K10020=$B$1,Sheet2!$L10020=1),Sheet2!$I10020+Sheet2!$M10020,IF(Sheet2!$K10020=$B$1,Sheet2!$M10020,0))</f>
        <v>0</v>
      </c>
      <c r="O10020" s="38">
        <f>IF(AND(Sheet2!$K10020=$B$2,Sheet2!$L10020=1),Sheet2!$J10020+Sheet2!$M10020,IF(Sheet2!$K10020=$B$2,Sheet2!$M10020,0))</f>
        <v>0</v>
      </c>
    </row>
    <row r="10021" spans="14:15" x14ac:dyDescent="0.25">
      <c r="N10021" s="38">
        <f>IF(AND(Sheet2!$K10021=$B$1,Sheet2!$L10021=1),Sheet2!$I10021+Sheet2!$M10021,IF(Sheet2!$K10021=$B$1,Sheet2!$M10021,0))</f>
        <v>0</v>
      </c>
      <c r="O10021" s="38">
        <f>IF(AND(Sheet2!$K10021=$B$2,Sheet2!$L10021=1),Sheet2!$J10021+Sheet2!$M10021,IF(Sheet2!$K10021=$B$2,Sheet2!$M10021,0))</f>
        <v>0</v>
      </c>
    </row>
    <row r="10022" spans="14:15" x14ac:dyDescent="0.25">
      <c r="N10022" s="38">
        <f>IF(AND(Sheet2!$K10022=$B$1,Sheet2!$L10022=1),Sheet2!$I10022+Sheet2!$M10022,IF(Sheet2!$K10022=$B$1,Sheet2!$M10022,0))</f>
        <v>0</v>
      </c>
      <c r="O10022" s="38">
        <f>IF(AND(Sheet2!$K10022=$B$2,Sheet2!$L10022=1),Sheet2!$J10022+Sheet2!$M10022,IF(Sheet2!$K10022=$B$2,Sheet2!$M10022,0))</f>
        <v>0</v>
      </c>
    </row>
    <row r="10023" spans="14:15" x14ac:dyDescent="0.25">
      <c r="N10023" s="38">
        <f>IF(AND(Sheet2!$K10023=$B$1,Sheet2!$L10023=1),Sheet2!$I10023+Sheet2!$M10023,IF(Sheet2!$K10023=$B$1,Sheet2!$M10023,0))</f>
        <v>0</v>
      </c>
      <c r="O10023" s="38">
        <f>IF(AND(Sheet2!$K10023=$B$2,Sheet2!$L10023=1),Sheet2!$J10023+Sheet2!$M10023,IF(Sheet2!$K10023=$B$2,Sheet2!$M10023,0))</f>
        <v>0</v>
      </c>
    </row>
    <row r="10024" spans="14:15" x14ac:dyDescent="0.25">
      <c r="N10024" s="38">
        <f>IF(AND(Sheet2!$K10024=$B$1,Sheet2!$L10024=1),Sheet2!$I10024+Sheet2!$M10024,IF(Sheet2!$K10024=$B$1,Sheet2!$M10024,0))</f>
        <v>0</v>
      </c>
      <c r="O10024" s="38">
        <f>IF(AND(Sheet2!$K10024=$B$2,Sheet2!$L10024=1),Sheet2!$J10024+Sheet2!$M10024,IF(Sheet2!$K10024=$B$2,Sheet2!$M10024,0))</f>
        <v>0</v>
      </c>
    </row>
    <row r="10025" spans="14:15" x14ac:dyDescent="0.25">
      <c r="N10025" s="38">
        <f>IF(AND(Sheet2!$K10025=$B$1,Sheet2!$L10025=1),Sheet2!$I10025+Sheet2!$M10025,IF(Sheet2!$K10025=$B$1,Sheet2!$M10025,0))</f>
        <v>0</v>
      </c>
      <c r="O10025" s="38">
        <f>IF(AND(Sheet2!$K10025=$B$2,Sheet2!$L10025=1),Sheet2!$J10025+Sheet2!$M10025,IF(Sheet2!$K10025=$B$2,Sheet2!$M10025,0))</f>
        <v>0</v>
      </c>
    </row>
    <row r="10026" spans="14:15" x14ac:dyDescent="0.25">
      <c r="N10026" s="38">
        <f>IF(AND(Sheet2!$K10026=$B$1,Sheet2!$L10026=1),Sheet2!$I10026+Sheet2!$M10026,IF(Sheet2!$K10026=$B$1,Sheet2!$M10026,0))</f>
        <v>0</v>
      </c>
      <c r="O10026" s="38">
        <f>IF(AND(Sheet2!$K10026=$B$2,Sheet2!$L10026=1),Sheet2!$J10026+Sheet2!$M10026,IF(Sheet2!$K10026=$B$2,Sheet2!$M10026,0))</f>
        <v>0</v>
      </c>
    </row>
    <row r="10027" spans="14:15" x14ac:dyDescent="0.25">
      <c r="N10027" s="38">
        <f>IF(AND(Sheet2!$K10027=$B$1,Sheet2!$L10027=1),Sheet2!$I10027+Sheet2!$M10027,IF(Sheet2!$K10027=$B$1,Sheet2!$M10027,0))</f>
        <v>0</v>
      </c>
      <c r="O10027" s="38">
        <f>IF(AND(Sheet2!$K10027=$B$2,Sheet2!$L10027=1),Sheet2!$J10027+Sheet2!$M10027,IF(Sheet2!$K10027=$B$2,Sheet2!$M10027,0))</f>
        <v>0</v>
      </c>
    </row>
    <row r="10028" spans="14:15" x14ac:dyDescent="0.25">
      <c r="N10028" s="38">
        <f>IF(AND(Sheet2!$K10028=$B$1,Sheet2!$L10028=1),Sheet2!$I10028+Sheet2!$M10028,IF(Sheet2!$K10028=$B$1,Sheet2!$M10028,0))</f>
        <v>0</v>
      </c>
      <c r="O10028" s="38">
        <f>IF(AND(Sheet2!$K10028=$B$2,Sheet2!$L10028=1),Sheet2!$J10028+Sheet2!$M10028,IF(Sheet2!$K10028=$B$2,Sheet2!$M10028,0))</f>
        <v>0</v>
      </c>
    </row>
    <row r="10029" spans="14:15" x14ac:dyDescent="0.25">
      <c r="N10029" s="38">
        <f>IF(AND(Sheet2!$K10029=$B$1,Sheet2!$L10029=1),Sheet2!$I10029+Sheet2!$M10029,IF(Sheet2!$K10029=$B$1,Sheet2!$M10029,0))</f>
        <v>0</v>
      </c>
      <c r="O10029" s="38">
        <f>IF(AND(Sheet2!$K10029=$B$2,Sheet2!$L10029=1),Sheet2!$J10029+Sheet2!$M10029,IF(Sheet2!$K10029=$B$2,Sheet2!$M10029,0))</f>
        <v>0</v>
      </c>
    </row>
    <row r="10030" spans="14:15" x14ac:dyDescent="0.25">
      <c r="N10030" s="38">
        <f>IF(AND(Sheet2!$K10030=$B$1,Sheet2!$L10030=1),Sheet2!$I10030+Sheet2!$M10030,IF(Sheet2!$K10030=$B$1,Sheet2!$M10030,0))</f>
        <v>0</v>
      </c>
      <c r="O10030" s="38">
        <f>IF(AND(Sheet2!$K10030=$B$2,Sheet2!$L10030=1),Sheet2!$J10030+Sheet2!$M10030,IF(Sheet2!$K10030=$B$2,Sheet2!$M10030,0))</f>
        <v>0</v>
      </c>
    </row>
    <row r="10031" spans="14:15" x14ac:dyDescent="0.25">
      <c r="N10031" s="38">
        <f>IF(AND(Sheet2!$K10031=$B$1,Sheet2!$L10031=1),Sheet2!$I10031+Sheet2!$M10031,IF(Sheet2!$K10031=$B$1,Sheet2!$M10031,0))</f>
        <v>0</v>
      </c>
      <c r="O10031" s="38">
        <f>IF(AND(Sheet2!$K10031=$B$2,Sheet2!$L10031=1),Sheet2!$J10031+Sheet2!$M10031,IF(Sheet2!$K10031=$B$2,Sheet2!$M10031,0))</f>
        <v>0</v>
      </c>
    </row>
    <row r="10032" spans="14:15" x14ac:dyDescent="0.25">
      <c r="N10032" s="38">
        <f>IF(AND(Sheet2!$K10032=$B$1,Sheet2!$L10032=1),Sheet2!$I10032+Sheet2!$M10032,IF(Sheet2!$K10032=$B$1,Sheet2!$M10032,0))</f>
        <v>0</v>
      </c>
      <c r="O10032" s="38">
        <f>IF(AND(Sheet2!$K10032=$B$2,Sheet2!$L10032=1),Sheet2!$J10032+Sheet2!$M10032,IF(Sheet2!$K10032=$B$2,Sheet2!$M10032,0))</f>
        <v>0</v>
      </c>
    </row>
    <row r="10033" spans="14:15" x14ac:dyDescent="0.25">
      <c r="N10033" s="38">
        <f>IF(AND(Sheet2!$K10033=$B$1,Sheet2!$L10033=1),Sheet2!$I10033+Sheet2!$M10033,IF(Sheet2!$K10033=$B$1,Sheet2!$M10033,0))</f>
        <v>0</v>
      </c>
      <c r="O10033" s="38">
        <f>IF(AND(Sheet2!$K10033=$B$2,Sheet2!$L10033=1),Sheet2!$J10033+Sheet2!$M10033,IF(Sheet2!$K10033=$B$2,Sheet2!$M10033,0))</f>
        <v>0</v>
      </c>
    </row>
    <row r="10034" spans="14:15" x14ac:dyDescent="0.25">
      <c r="N10034" s="38">
        <f>IF(AND(Sheet2!$K10034=$B$1,Sheet2!$L10034=1),Sheet2!$I10034+Sheet2!$M10034,IF(Sheet2!$K10034=$B$1,Sheet2!$M10034,0))</f>
        <v>0</v>
      </c>
      <c r="O10034" s="38">
        <f>IF(AND(Sheet2!$K10034=$B$2,Sheet2!$L10034=1),Sheet2!$J10034+Sheet2!$M10034,IF(Sheet2!$K10034=$B$2,Sheet2!$M10034,0))</f>
        <v>0</v>
      </c>
    </row>
    <row r="10035" spans="14:15" x14ac:dyDescent="0.25">
      <c r="N10035" s="38">
        <f>IF(AND(Sheet2!$K10035=$B$1,Sheet2!$L10035=1),Sheet2!$I10035+Sheet2!$M10035,IF(Sheet2!$K10035=$B$1,Sheet2!$M10035,0))</f>
        <v>0</v>
      </c>
      <c r="O10035" s="38">
        <f>IF(AND(Sheet2!$K10035=$B$2,Sheet2!$L10035=1),Sheet2!$J10035+Sheet2!$M10035,IF(Sheet2!$K10035=$B$2,Sheet2!$M10035,0))</f>
        <v>0</v>
      </c>
    </row>
    <row r="10036" spans="14:15" x14ac:dyDescent="0.25">
      <c r="N10036" s="38">
        <f>IF(AND(Sheet2!$K10036=$B$1,Sheet2!$L10036=1),Sheet2!$I10036+Sheet2!$M10036,IF(Sheet2!$K10036=$B$1,Sheet2!$M10036,0))</f>
        <v>0</v>
      </c>
      <c r="O10036" s="38">
        <f>IF(AND(Sheet2!$K10036=$B$2,Sheet2!$L10036=1),Sheet2!$J10036+Sheet2!$M10036,IF(Sheet2!$K10036=$B$2,Sheet2!$M10036,0))</f>
        <v>0</v>
      </c>
    </row>
    <row r="10037" spans="14:15" x14ac:dyDescent="0.25">
      <c r="N10037" s="38">
        <f>IF(AND(Sheet2!$K10037=$B$1,Sheet2!$L10037=1),Sheet2!$I10037+Sheet2!$M10037,IF(Sheet2!$K10037=$B$1,Sheet2!$M10037,0))</f>
        <v>0</v>
      </c>
      <c r="O10037" s="38">
        <f>IF(AND(Sheet2!$K10037=$B$2,Sheet2!$L10037=1),Sheet2!$J10037+Sheet2!$M10037,IF(Sheet2!$K10037=$B$2,Sheet2!$M10037,0))</f>
        <v>0</v>
      </c>
    </row>
    <row r="10038" spans="14:15" x14ac:dyDescent="0.25">
      <c r="N10038" s="38">
        <f>IF(AND(Sheet2!$K10038=$B$1,Sheet2!$L10038=1),Sheet2!$I10038+Sheet2!$M10038,IF(Sheet2!$K10038=$B$1,Sheet2!$M10038,0))</f>
        <v>0</v>
      </c>
      <c r="O10038" s="38">
        <f>IF(AND(Sheet2!$K10038=$B$2,Sheet2!$L10038=1),Sheet2!$J10038+Sheet2!$M10038,IF(Sheet2!$K10038=$B$2,Sheet2!$M10038,0))</f>
        <v>0</v>
      </c>
    </row>
    <row r="10039" spans="14:15" x14ac:dyDescent="0.25">
      <c r="N10039" s="38">
        <f>IF(AND(Sheet2!$K10039=$B$1,Sheet2!$L10039=1),Sheet2!$I10039+Sheet2!$M10039,IF(Sheet2!$K10039=$B$1,Sheet2!$M10039,0))</f>
        <v>0</v>
      </c>
      <c r="O10039" s="38">
        <f>IF(AND(Sheet2!$K10039=$B$2,Sheet2!$L10039=1),Sheet2!$J10039+Sheet2!$M10039,IF(Sheet2!$K10039=$B$2,Sheet2!$M10039,0))</f>
        <v>0</v>
      </c>
    </row>
    <row r="10040" spans="14:15" x14ac:dyDescent="0.25">
      <c r="N10040" s="38">
        <f>IF(AND(Sheet2!$K10040=$B$1,Sheet2!$L10040=1),Sheet2!$I10040+Sheet2!$M10040,IF(Sheet2!$K10040=$B$1,Sheet2!$M10040,0))</f>
        <v>0</v>
      </c>
      <c r="O10040" s="38">
        <f>IF(AND(Sheet2!$K10040=$B$2,Sheet2!$L10040=1),Sheet2!$J10040+Sheet2!$M10040,IF(Sheet2!$K10040=$B$2,Sheet2!$M10040,0))</f>
        <v>0</v>
      </c>
    </row>
    <row r="10041" spans="14:15" x14ac:dyDescent="0.25">
      <c r="N10041" s="38">
        <f>IF(AND(Sheet2!$K10041=$B$1,Sheet2!$L10041=1),Sheet2!$I10041+Sheet2!$M10041,IF(Sheet2!$K10041=$B$1,Sheet2!$M10041,0))</f>
        <v>0</v>
      </c>
      <c r="O10041" s="38">
        <f>IF(AND(Sheet2!$K10041=$B$2,Sheet2!$L10041=1),Sheet2!$J10041+Sheet2!$M10041,IF(Sheet2!$K10041=$B$2,Sheet2!$M10041,0))</f>
        <v>0</v>
      </c>
    </row>
    <row r="10042" spans="14:15" x14ac:dyDescent="0.25">
      <c r="N10042" s="38">
        <f>IF(AND(Sheet2!$K10042=$B$1,Sheet2!$L10042=1),Sheet2!$I10042+Sheet2!$M10042,IF(Sheet2!$K10042=$B$1,Sheet2!$M10042,0))</f>
        <v>0</v>
      </c>
      <c r="O10042" s="38">
        <f>IF(AND(Sheet2!$K10042=$B$2,Sheet2!$L10042=1),Sheet2!$J10042+Sheet2!$M10042,IF(Sheet2!$K10042=$B$2,Sheet2!$M10042,0))</f>
        <v>0</v>
      </c>
    </row>
    <row r="10043" spans="14:15" x14ac:dyDescent="0.25">
      <c r="N10043" s="38">
        <f>IF(AND(Sheet2!$K10043=$B$1,Sheet2!$L10043=1),Sheet2!$I10043+Sheet2!$M10043,IF(Sheet2!$K10043=$B$1,Sheet2!$M10043,0))</f>
        <v>0</v>
      </c>
      <c r="O10043" s="38">
        <f>IF(AND(Sheet2!$K10043=$B$2,Sheet2!$L10043=1),Sheet2!$J10043+Sheet2!$M10043,IF(Sheet2!$K10043=$B$2,Sheet2!$M10043,0))</f>
        <v>0</v>
      </c>
    </row>
    <row r="10044" spans="14:15" x14ac:dyDescent="0.25">
      <c r="N10044" s="38">
        <f>IF(AND(Sheet2!$K10044=$B$1,Sheet2!$L10044=1),Sheet2!$I10044+Sheet2!$M10044,IF(Sheet2!$K10044=$B$1,Sheet2!$M10044,0))</f>
        <v>0</v>
      </c>
      <c r="O10044" s="38">
        <f>IF(AND(Sheet2!$K10044=$B$2,Sheet2!$L10044=1),Sheet2!$J10044+Sheet2!$M10044,IF(Sheet2!$K10044=$B$2,Sheet2!$M10044,0))</f>
        <v>0</v>
      </c>
    </row>
    <row r="10045" spans="14:15" x14ac:dyDescent="0.25">
      <c r="N10045" s="38">
        <f>IF(AND(Sheet2!$K10045=$B$1,Sheet2!$L10045=1),Sheet2!$I10045+Sheet2!$M10045,IF(Sheet2!$K10045=$B$1,Sheet2!$M10045,0))</f>
        <v>0</v>
      </c>
      <c r="O10045" s="38">
        <f>IF(AND(Sheet2!$K10045=$B$2,Sheet2!$L10045=1),Sheet2!$J10045+Sheet2!$M10045,IF(Sheet2!$K10045=$B$2,Sheet2!$M10045,0))</f>
        <v>0</v>
      </c>
    </row>
    <row r="10046" spans="14:15" x14ac:dyDescent="0.25">
      <c r="N10046" s="38">
        <f>IF(AND(Sheet2!$K10046=$B$1,Sheet2!$L10046=1),Sheet2!$I10046+Sheet2!$M10046,IF(Sheet2!$K10046=$B$1,Sheet2!$M10046,0))</f>
        <v>0</v>
      </c>
      <c r="O10046" s="38">
        <f>IF(AND(Sheet2!$K10046=$B$2,Sheet2!$L10046=1),Sheet2!$J10046+Sheet2!$M10046,IF(Sheet2!$K10046=$B$2,Sheet2!$M10046,0))</f>
        <v>0</v>
      </c>
    </row>
    <row r="10047" spans="14:15" x14ac:dyDescent="0.25">
      <c r="N10047" s="38">
        <f>IF(AND(Sheet2!$K10047=$B$1,Sheet2!$L10047=1),Sheet2!$I10047+Sheet2!$M10047,IF(Sheet2!$K10047=$B$1,Sheet2!$M10047,0))</f>
        <v>0</v>
      </c>
      <c r="O10047" s="38">
        <f>IF(AND(Sheet2!$K10047=$B$2,Sheet2!$L10047=1),Sheet2!$J10047+Sheet2!$M10047,IF(Sheet2!$K10047=$B$2,Sheet2!$M10047,0))</f>
        <v>0</v>
      </c>
    </row>
    <row r="10048" spans="14:15" x14ac:dyDescent="0.25">
      <c r="N10048" s="38">
        <f>IF(AND(Sheet2!$K10048=$B$1,Sheet2!$L10048=1),Sheet2!$I10048+Sheet2!$M10048,IF(Sheet2!$K10048=$B$1,Sheet2!$M10048,0))</f>
        <v>0</v>
      </c>
      <c r="O10048" s="38">
        <f>IF(AND(Sheet2!$K10048=$B$2,Sheet2!$L10048=1),Sheet2!$J10048+Sheet2!$M10048,IF(Sheet2!$K10048=$B$2,Sheet2!$M10048,0))</f>
        <v>0</v>
      </c>
    </row>
    <row r="10049" spans="14:15" x14ac:dyDescent="0.25">
      <c r="N10049" s="38">
        <f>IF(AND(Sheet2!$K10049=$B$1,Sheet2!$L10049=1),Sheet2!$I10049+Sheet2!$M10049,IF(Sheet2!$K10049=$B$1,Sheet2!$M10049,0))</f>
        <v>0</v>
      </c>
      <c r="O10049" s="38">
        <f>IF(AND(Sheet2!$K10049=$B$2,Sheet2!$L10049=1),Sheet2!$J10049+Sheet2!$M10049,IF(Sheet2!$K10049=$B$2,Sheet2!$M10049,0))</f>
        <v>0</v>
      </c>
    </row>
    <row r="10050" spans="14:15" x14ac:dyDescent="0.25">
      <c r="N10050" s="38">
        <f>IF(AND(Sheet2!$K10050=$B$1,Sheet2!$L10050=1),Sheet2!$I10050+Sheet2!$M10050,IF(Sheet2!$K10050=$B$1,Sheet2!$M10050,0))</f>
        <v>0</v>
      </c>
      <c r="O10050" s="38">
        <f>IF(AND(Sheet2!$K10050=$B$2,Sheet2!$L10050=1),Sheet2!$J10050+Sheet2!$M10050,IF(Sheet2!$K10050=$B$2,Sheet2!$M10050,0))</f>
        <v>0</v>
      </c>
    </row>
    <row r="10051" spans="14:15" x14ac:dyDescent="0.25">
      <c r="N10051" s="38">
        <f>IF(AND(Sheet2!$K10051=$B$1,Sheet2!$L10051=1),Sheet2!$I10051+Sheet2!$M10051,IF(Sheet2!$K10051=$B$1,Sheet2!$M10051,0))</f>
        <v>0</v>
      </c>
      <c r="O10051" s="38">
        <f>IF(AND(Sheet2!$K10051=$B$2,Sheet2!$L10051=1),Sheet2!$J10051+Sheet2!$M10051,IF(Sheet2!$K10051=$B$2,Sheet2!$M10051,0))</f>
        <v>0</v>
      </c>
    </row>
    <row r="10052" spans="14:15" x14ac:dyDescent="0.25">
      <c r="N10052" s="38">
        <f>IF(AND(Sheet2!$K10052=$B$1,Sheet2!$L10052=1),Sheet2!$I10052+Sheet2!$M10052,IF(Sheet2!$K10052=$B$1,Sheet2!$M10052,0))</f>
        <v>0</v>
      </c>
      <c r="O10052" s="38">
        <f>IF(AND(Sheet2!$K10052=$B$2,Sheet2!$L10052=1),Sheet2!$J10052+Sheet2!$M10052,IF(Sheet2!$K10052=$B$2,Sheet2!$M10052,0))</f>
        <v>0</v>
      </c>
    </row>
    <row r="10053" spans="14:15" x14ac:dyDescent="0.25">
      <c r="N10053" s="38">
        <f>IF(AND(Sheet2!$K10053=$B$1,Sheet2!$L10053=1),Sheet2!$I10053+Sheet2!$M10053,IF(Sheet2!$K10053=$B$1,Sheet2!$M10053,0))</f>
        <v>0</v>
      </c>
      <c r="O10053" s="38">
        <f>IF(AND(Sheet2!$K10053=$B$2,Sheet2!$L10053=1),Sheet2!$J10053+Sheet2!$M10053,IF(Sheet2!$K10053=$B$2,Sheet2!$M10053,0))</f>
        <v>0</v>
      </c>
    </row>
    <row r="10054" spans="14:15" x14ac:dyDescent="0.25">
      <c r="N10054" s="38">
        <f>IF(AND(Sheet2!$K10054=$B$1,Sheet2!$L10054=1),Sheet2!$I10054+Sheet2!$M10054,IF(Sheet2!$K10054=$B$1,Sheet2!$M10054,0))</f>
        <v>0</v>
      </c>
      <c r="O10054" s="38">
        <f>IF(AND(Sheet2!$K10054=$B$2,Sheet2!$L10054=1),Sheet2!$J10054+Sheet2!$M10054,IF(Sheet2!$K10054=$B$2,Sheet2!$M10054,0))</f>
        <v>0</v>
      </c>
    </row>
    <row r="10055" spans="14:15" x14ac:dyDescent="0.25">
      <c r="N10055" s="38">
        <f>IF(AND(Sheet2!$K10055=$B$1,Sheet2!$L10055=1),Sheet2!$I10055+Sheet2!$M10055,IF(Sheet2!$K10055=$B$1,Sheet2!$M10055,0))</f>
        <v>0</v>
      </c>
      <c r="O10055" s="38">
        <f>IF(AND(Sheet2!$K10055=$B$2,Sheet2!$L10055=1),Sheet2!$J10055+Sheet2!$M10055,IF(Sheet2!$K10055=$B$2,Sheet2!$M10055,0))</f>
        <v>0</v>
      </c>
    </row>
    <row r="10056" spans="14:15" x14ac:dyDescent="0.25">
      <c r="N10056" s="38">
        <f>IF(AND(Sheet2!$K10056=$B$1,Sheet2!$L10056=1),Sheet2!$I10056+Sheet2!$M10056,IF(Sheet2!$K10056=$B$1,Sheet2!$M10056,0))</f>
        <v>0</v>
      </c>
      <c r="O10056" s="38">
        <f>IF(AND(Sheet2!$K10056=$B$2,Sheet2!$L10056=1),Sheet2!$J10056+Sheet2!$M10056,IF(Sheet2!$K10056=$B$2,Sheet2!$M10056,0))</f>
        <v>0</v>
      </c>
    </row>
    <row r="10057" spans="14:15" x14ac:dyDescent="0.25">
      <c r="N10057" s="38">
        <f>IF(AND(Sheet2!$K10057=$B$1,Sheet2!$L10057=1),Sheet2!$I10057+Sheet2!$M10057,IF(Sheet2!$K10057=$B$1,Sheet2!$M10057,0))</f>
        <v>0</v>
      </c>
      <c r="O10057" s="38">
        <f>IF(AND(Sheet2!$K10057=$B$2,Sheet2!$L10057=1),Sheet2!$J10057+Sheet2!$M10057,IF(Sheet2!$K10057=$B$2,Sheet2!$M10057,0))</f>
        <v>0</v>
      </c>
    </row>
    <row r="10058" spans="14:15" x14ac:dyDescent="0.25">
      <c r="N10058" s="38">
        <f>IF(AND(Sheet2!$K10058=$B$1,Sheet2!$L10058=1),Sheet2!$I10058+Sheet2!$M10058,IF(Sheet2!$K10058=$B$1,Sheet2!$M10058,0))</f>
        <v>0</v>
      </c>
      <c r="O10058" s="38">
        <f>IF(AND(Sheet2!$K10058=$B$2,Sheet2!$L10058=1),Sheet2!$J10058+Sheet2!$M10058,IF(Sheet2!$K10058=$B$2,Sheet2!$M10058,0))</f>
        <v>0</v>
      </c>
    </row>
    <row r="10059" spans="14:15" x14ac:dyDescent="0.25">
      <c r="N10059" s="38">
        <f>IF(AND(Sheet2!$K10059=$B$1,Sheet2!$L10059=1),Sheet2!$I10059+Sheet2!$M10059,IF(Sheet2!$K10059=$B$1,Sheet2!$M10059,0))</f>
        <v>0</v>
      </c>
      <c r="O10059" s="38">
        <f>IF(AND(Sheet2!$K10059=$B$2,Sheet2!$L10059=1),Sheet2!$J10059+Sheet2!$M10059,IF(Sheet2!$K10059=$B$2,Sheet2!$M10059,0))</f>
        <v>0</v>
      </c>
    </row>
    <row r="10060" spans="14:15" x14ac:dyDescent="0.25">
      <c r="N10060" s="38">
        <f>IF(AND(Sheet2!$K10060=$B$1,Sheet2!$L10060=1),Sheet2!$I10060+Sheet2!$M10060,IF(Sheet2!$K10060=$B$1,Sheet2!$M10060,0))</f>
        <v>0</v>
      </c>
      <c r="O10060" s="38">
        <f>IF(AND(Sheet2!$K10060=$B$2,Sheet2!$L10060=1),Sheet2!$J10060+Sheet2!$M10060,IF(Sheet2!$K10060=$B$2,Sheet2!$M10060,0))</f>
        <v>0</v>
      </c>
    </row>
    <row r="10061" spans="14:15" x14ac:dyDescent="0.25">
      <c r="N10061" s="38">
        <f>IF(AND(Sheet2!$K10061=$B$1,Sheet2!$L10061=1),Sheet2!$I10061+Sheet2!$M10061,IF(Sheet2!$K10061=$B$1,Sheet2!$M10061,0))</f>
        <v>0</v>
      </c>
      <c r="O10061" s="38">
        <f>IF(AND(Sheet2!$K10061=$B$2,Sheet2!$L10061=1),Sheet2!$J10061+Sheet2!$M10061,IF(Sheet2!$K10061=$B$2,Sheet2!$M10061,0))</f>
        <v>0</v>
      </c>
    </row>
    <row r="10062" spans="14:15" x14ac:dyDescent="0.25">
      <c r="N10062" s="38">
        <f>IF(AND(Sheet2!$K10062=$B$1,Sheet2!$L10062=1),Sheet2!$I10062+Sheet2!$M10062,IF(Sheet2!$K10062=$B$1,Sheet2!$M10062,0))</f>
        <v>0</v>
      </c>
      <c r="O10062" s="38">
        <f>IF(AND(Sheet2!$K10062=$B$2,Sheet2!$L10062=1),Sheet2!$J10062+Sheet2!$M10062,IF(Sheet2!$K10062=$B$2,Sheet2!$M10062,0))</f>
        <v>0</v>
      </c>
    </row>
    <row r="10063" spans="14:15" x14ac:dyDescent="0.25">
      <c r="N10063" s="38">
        <f>IF(AND(Sheet2!$K10063=$B$1,Sheet2!$L10063=1),Sheet2!$I10063+Sheet2!$M10063,IF(Sheet2!$K10063=$B$1,Sheet2!$M10063,0))</f>
        <v>0</v>
      </c>
      <c r="O10063" s="38">
        <f>IF(AND(Sheet2!$K10063=$B$2,Sheet2!$L10063=1),Sheet2!$J10063+Sheet2!$M10063,IF(Sheet2!$K10063=$B$2,Sheet2!$M10063,0))</f>
        <v>0</v>
      </c>
    </row>
    <row r="10064" spans="14:15" x14ac:dyDescent="0.25">
      <c r="N10064" s="38">
        <f>IF(AND(Sheet2!$K10064=$B$1,Sheet2!$L10064=1),Sheet2!$I10064+Sheet2!$M10064,IF(Sheet2!$K10064=$B$1,Sheet2!$M10064,0))</f>
        <v>0</v>
      </c>
      <c r="O10064" s="38">
        <f>IF(AND(Sheet2!$K10064=$B$2,Sheet2!$L10064=1),Sheet2!$J10064+Sheet2!$M10064,IF(Sheet2!$K10064=$B$2,Sheet2!$M10064,0))</f>
        <v>0</v>
      </c>
    </row>
    <row r="10065" spans="14:15" x14ac:dyDescent="0.25">
      <c r="N10065" s="38">
        <f>IF(AND(Sheet2!$K10065=$B$1,Sheet2!$L10065=1),Sheet2!$I10065+Sheet2!$M10065,IF(Sheet2!$K10065=$B$1,Sheet2!$M10065,0))</f>
        <v>0</v>
      </c>
      <c r="O10065" s="38">
        <f>IF(AND(Sheet2!$K10065=$B$2,Sheet2!$L10065=1),Sheet2!$J10065+Sheet2!$M10065,IF(Sheet2!$K10065=$B$2,Sheet2!$M10065,0))</f>
        <v>0</v>
      </c>
    </row>
    <row r="10066" spans="14:15" x14ac:dyDescent="0.25">
      <c r="N10066" s="38">
        <f>IF(AND(Sheet2!$K10066=$B$1,Sheet2!$L10066=1),Sheet2!$I10066+Sheet2!$M10066,IF(Sheet2!$K10066=$B$1,Sheet2!$M10066,0))</f>
        <v>0</v>
      </c>
      <c r="O10066" s="38">
        <f>IF(AND(Sheet2!$K10066=$B$2,Sheet2!$L10066=1),Sheet2!$J10066+Sheet2!$M10066,IF(Sheet2!$K10066=$B$2,Sheet2!$M10066,0))</f>
        <v>0</v>
      </c>
    </row>
    <row r="10067" spans="14:15" x14ac:dyDescent="0.25">
      <c r="N10067" s="38">
        <f>IF(AND(Sheet2!$K10067=$B$1,Sheet2!$L10067=1),Sheet2!$I10067+Sheet2!$M10067,IF(Sheet2!$K10067=$B$1,Sheet2!$M10067,0))</f>
        <v>0</v>
      </c>
      <c r="O10067" s="38">
        <f>IF(AND(Sheet2!$K10067=$B$2,Sheet2!$L10067=1),Sheet2!$J10067+Sheet2!$M10067,IF(Sheet2!$K10067=$B$2,Sheet2!$M10067,0))</f>
        <v>0</v>
      </c>
    </row>
    <row r="10068" spans="14:15" x14ac:dyDescent="0.25">
      <c r="N10068" s="38">
        <f>IF(AND(Sheet2!$K10068=$B$1,Sheet2!$L10068=1),Sheet2!$I10068+Sheet2!$M10068,IF(Sheet2!$K10068=$B$1,Sheet2!$M10068,0))</f>
        <v>0</v>
      </c>
      <c r="O10068" s="38">
        <f>IF(AND(Sheet2!$K10068=$B$2,Sheet2!$L10068=1),Sheet2!$J10068+Sheet2!$M10068,IF(Sheet2!$K10068=$B$2,Sheet2!$M10068,0))</f>
        <v>0</v>
      </c>
    </row>
    <row r="10069" spans="14:15" x14ac:dyDescent="0.25">
      <c r="N10069" s="38">
        <f>IF(AND(Sheet2!$K10069=$B$1,Sheet2!$L10069=1),Sheet2!$I10069+Sheet2!$M10069,IF(Sheet2!$K10069=$B$1,Sheet2!$M10069,0))</f>
        <v>0</v>
      </c>
      <c r="O10069" s="38">
        <f>IF(AND(Sheet2!$K10069=$B$2,Sheet2!$L10069=1),Sheet2!$J10069+Sheet2!$M10069,IF(Sheet2!$K10069=$B$2,Sheet2!$M10069,0))</f>
        <v>0</v>
      </c>
    </row>
    <row r="10070" spans="14:15" x14ac:dyDescent="0.25">
      <c r="N10070" s="38">
        <f>IF(AND(Sheet2!$K10070=$B$1,Sheet2!$L10070=1),Sheet2!$I10070+Sheet2!$M10070,IF(Sheet2!$K10070=$B$1,Sheet2!$M10070,0))</f>
        <v>0</v>
      </c>
      <c r="O10070" s="38">
        <f>IF(AND(Sheet2!$K10070=$B$2,Sheet2!$L10070=1),Sheet2!$J10070+Sheet2!$M10070,IF(Sheet2!$K10070=$B$2,Sheet2!$M10070,0))</f>
        <v>0</v>
      </c>
    </row>
    <row r="10071" spans="14:15" x14ac:dyDescent="0.25">
      <c r="N10071" s="38">
        <f>IF(AND(Sheet2!$K10071=$B$1,Sheet2!$L10071=1),Sheet2!$I10071+Sheet2!$M10071,IF(Sheet2!$K10071=$B$1,Sheet2!$M10071,0))</f>
        <v>0</v>
      </c>
      <c r="O10071" s="38">
        <f>IF(AND(Sheet2!$K10071=$B$2,Sheet2!$L10071=1),Sheet2!$J10071+Sheet2!$M10071,IF(Sheet2!$K10071=$B$2,Sheet2!$M10071,0))</f>
        <v>0</v>
      </c>
    </row>
    <row r="10072" spans="14:15" x14ac:dyDescent="0.25">
      <c r="N10072" s="38">
        <f>IF(AND(Sheet2!$K10072=$B$1,Sheet2!$L10072=1),Sheet2!$I10072+Sheet2!$M10072,IF(Sheet2!$K10072=$B$1,Sheet2!$M10072,0))</f>
        <v>0</v>
      </c>
      <c r="O10072" s="38">
        <f>IF(AND(Sheet2!$K10072=$B$2,Sheet2!$L10072=1),Sheet2!$J10072+Sheet2!$M10072,IF(Sheet2!$K10072=$B$2,Sheet2!$M10072,0))</f>
        <v>0</v>
      </c>
    </row>
    <row r="10073" spans="14:15" x14ac:dyDescent="0.25">
      <c r="N10073" s="38">
        <f>IF(AND(Sheet2!$K10073=$B$1,Sheet2!$L10073=1),Sheet2!$I10073+Sheet2!$M10073,IF(Sheet2!$K10073=$B$1,Sheet2!$M10073,0))</f>
        <v>0</v>
      </c>
      <c r="O10073" s="38">
        <f>IF(AND(Sheet2!$K10073=$B$2,Sheet2!$L10073=1),Sheet2!$J10073+Sheet2!$M10073,IF(Sheet2!$K10073=$B$2,Sheet2!$M10073,0))</f>
        <v>0</v>
      </c>
    </row>
    <row r="10074" spans="14:15" x14ac:dyDescent="0.25">
      <c r="N10074" s="38">
        <f>IF(AND(Sheet2!$K10074=$B$1,Sheet2!$L10074=1),Sheet2!$I10074+Sheet2!$M10074,IF(Sheet2!$K10074=$B$1,Sheet2!$M10074,0))</f>
        <v>0</v>
      </c>
      <c r="O10074" s="38">
        <f>IF(AND(Sheet2!$K10074=$B$2,Sheet2!$L10074=1),Sheet2!$J10074+Sheet2!$M10074,IF(Sheet2!$K10074=$B$2,Sheet2!$M10074,0))</f>
        <v>0</v>
      </c>
    </row>
    <row r="10075" spans="14:15" x14ac:dyDescent="0.25">
      <c r="N10075" s="38">
        <f>IF(AND(Sheet2!$K10075=$B$1,Sheet2!$L10075=1),Sheet2!$I10075+Sheet2!$M10075,IF(Sheet2!$K10075=$B$1,Sheet2!$M10075,0))</f>
        <v>0</v>
      </c>
      <c r="O10075" s="38">
        <f>IF(AND(Sheet2!$K10075=$B$2,Sheet2!$L10075=1),Sheet2!$J10075+Sheet2!$M10075,IF(Sheet2!$K10075=$B$2,Sheet2!$M10075,0))</f>
        <v>0</v>
      </c>
    </row>
    <row r="10076" spans="14:15" x14ac:dyDescent="0.25">
      <c r="N10076" s="38">
        <f>IF(AND(Sheet2!$K10076=$B$1,Sheet2!$L10076=1),Sheet2!$I10076+Sheet2!$M10076,IF(Sheet2!$K10076=$B$1,Sheet2!$M10076,0))</f>
        <v>0</v>
      </c>
      <c r="O10076" s="38">
        <f>IF(AND(Sheet2!$K10076=$B$2,Sheet2!$L10076=1),Sheet2!$J10076+Sheet2!$M10076,IF(Sheet2!$K10076=$B$2,Sheet2!$M10076,0))</f>
        <v>0</v>
      </c>
    </row>
    <row r="10077" spans="14:15" x14ac:dyDescent="0.25">
      <c r="N10077" s="38">
        <f>IF(AND(Sheet2!$K10077=$B$1,Sheet2!$L10077=1),Sheet2!$I10077+Sheet2!$M10077,IF(Sheet2!$K10077=$B$1,Sheet2!$M10077,0))</f>
        <v>0</v>
      </c>
      <c r="O10077" s="38">
        <f>IF(AND(Sheet2!$K10077=$B$2,Sheet2!$L10077=1),Sheet2!$J10077+Sheet2!$M10077,IF(Sheet2!$K10077=$B$2,Sheet2!$M10077,0))</f>
        <v>0</v>
      </c>
    </row>
    <row r="10078" spans="14:15" x14ac:dyDescent="0.25">
      <c r="N10078" s="38">
        <f>IF(AND(Sheet2!$K10078=$B$1,Sheet2!$L10078=1),Sheet2!$I10078+Sheet2!$M10078,IF(Sheet2!$K10078=$B$1,Sheet2!$M10078,0))</f>
        <v>0</v>
      </c>
      <c r="O10078" s="38">
        <f>IF(AND(Sheet2!$K10078=$B$2,Sheet2!$L10078=1),Sheet2!$J10078+Sheet2!$M10078,IF(Sheet2!$K10078=$B$2,Sheet2!$M10078,0))</f>
        <v>0</v>
      </c>
    </row>
    <row r="10079" spans="14:15" x14ac:dyDescent="0.25">
      <c r="N10079" s="38">
        <f>IF(AND(Sheet2!$K10079=$B$1,Sheet2!$L10079=1),Sheet2!$I10079+Sheet2!$M10079,IF(Sheet2!$K10079=$B$1,Sheet2!$M10079,0))</f>
        <v>0</v>
      </c>
      <c r="O10079" s="38">
        <f>IF(AND(Sheet2!$K10079=$B$2,Sheet2!$L10079=1),Sheet2!$J10079+Sheet2!$M10079,IF(Sheet2!$K10079=$B$2,Sheet2!$M10079,0))</f>
        <v>0</v>
      </c>
    </row>
    <row r="10080" spans="14:15" x14ac:dyDescent="0.25">
      <c r="N10080" s="38">
        <f>IF(AND(Sheet2!$K10080=$B$1,Sheet2!$L10080=1),Sheet2!$I10080+Sheet2!$M10080,IF(Sheet2!$K10080=$B$1,Sheet2!$M10080,0))</f>
        <v>0</v>
      </c>
      <c r="O10080" s="38">
        <f>IF(AND(Sheet2!$K10080=$B$2,Sheet2!$L10080=1),Sheet2!$J10080+Sheet2!$M10080,IF(Sheet2!$K10080=$B$2,Sheet2!$M10080,0))</f>
        <v>0</v>
      </c>
    </row>
    <row r="10081" spans="14:15" x14ac:dyDescent="0.25">
      <c r="N10081" s="38">
        <f>IF(AND(Sheet2!$K10081=$B$1,Sheet2!$L10081=1),Sheet2!$I10081+Sheet2!$M10081,IF(Sheet2!$K10081=$B$1,Sheet2!$M10081,0))</f>
        <v>0</v>
      </c>
      <c r="O10081" s="38">
        <f>IF(AND(Sheet2!$K10081=$B$2,Sheet2!$L10081=1),Sheet2!$J10081+Sheet2!$M10081,IF(Sheet2!$K10081=$B$2,Sheet2!$M10081,0))</f>
        <v>0</v>
      </c>
    </row>
    <row r="10082" spans="14:15" x14ac:dyDescent="0.25">
      <c r="N10082" s="38">
        <f>IF(AND(Sheet2!$K10082=$B$1,Sheet2!$L10082=1),Sheet2!$I10082+Sheet2!$M10082,IF(Sheet2!$K10082=$B$1,Sheet2!$M10082,0))</f>
        <v>0</v>
      </c>
      <c r="O10082" s="38">
        <f>IF(AND(Sheet2!$K10082=$B$2,Sheet2!$L10082=1),Sheet2!$J10082+Sheet2!$M10082,IF(Sheet2!$K10082=$B$2,Sheet2!$M10082,0))</f>
        <v>0</v>
      </c>
    </row>
    <row r="10083" spans="14:15" x14ac:dyDescent="0.25">
      <c r="N10083" s="38">
        <f>IF(AND(Sheet2!$K10083=$B$1,Sheet2!$L10083=1),Sheet2!$I10083+Sheet2!$M10083,IF(Sheet2!$K10083=$B$1,Sheet2!$M10083,0))</f>
        <v>0</v>
      </c>
      <c r="O10083" s="38">
        <f>IF(AND(Sheet2!$K10083=$B$2,Sheet2!$L10083=1),Sheet2!$J10083+Sheet2!$M10083,IF(Sheet2!$K10083=$B$2,Sheet2!$M10083,0))</f>
        <v>0</v>
      </c>
    </row>
    <row r="10084" spans="14:15" x14ac:dyDescent="0.25">
      <c r="N10084" s="38">
        <f>IF(AND(Sheet2!$K10084=$B$1,Sheet2!$L10084=1),Sheet2!$I10084+Sheet2!$M10084,IF(Sheet2!$K10084=$B$1,Sheet2!$M10084,0))</f>
        <v>0</v>
      </c>
      <c r="O10084" s="38">
        <f>IF(AND(Sheet2!$K10084=$B$2,Sheet2!$L10084=1),Sheet2!$J10084+Sheet2!$M10084,IF(Sheet2!$K10084=$B$2,Sheet2!$M10084,0))</f>
        <v>0</v>
      </c>
    </row>
    <row r="10085" spans="14:15" x14ac:dyDescent="0.25">
      <c r="N10085" s="38">
        <f>IF(AND(Sheet2!$K10085=$B$1,Sheet2!$L10085=1),Sheet2!$I10085+Sheet2!$M10085,IF(Sheet2!$K10085=$B$1,Sheet2!$M10085,0))</f>
        <v>0</v>
      </c>
      <c r="O10085" s="38">
        <f>IF(AND(Sheet2!$K10085=$B$2,Sheet2!$L10085=1),Sheet2!$J10085+Sheet2!$M10085,IF(Sheet2!$K10085=$B$2,Sheet2!$M10085,0))</f>
        <v>0</v>
      </c>
    </row>
    <row r="10086" spans="14:15" x14ac:dyDescent="0.25">
      <c r="N10086" s="38">
        <f>IF(AND(Sheet2!$K10086=$B$1,Sheet2!$L10086=1),Sheet2!$I10086+Sheet2!$M10086,IF(Sheet2!$K10086=$B$1,Sheet2!$M10086,0))</f>
        <v>0</v>
      </c>
      <c r="O10086" s="38">
        <f>IF(AND(Sheet2!$K10086=$B$2,Sheet2!$L10086=1),Sheet2!$J10086+Sheet2!$M10086,IF(Sheet2!$K10086=$B$2,Sheet2!$M10086,0))</f>
        <v>0</v>
      </c>
    </row>
    <row r="10087" spans="14:15" x14ac:dyDescent="0.25">
      <c r="N10087" s="38">
        <f>IF(AND(Sheet2!$K10087=$B$1,Sheet2!$L10087=1),Sheet2!$I10087+Sheet2!$M10087,IF(Sheet2!$K10087=$B$1,Sheet2!$M10087,0))</f>
        <v>0</v>
      </c>
      <c r="O10087" s="38">
        <f>IF(AND(Sheet2!$K10087=$B$2,Sheet2!$L10087=1),Sheet2!$J10087+Sheet2!$M10087,IF(Sheet2!$K10087=$B$2,Sheet2!$M10087,0))</f>
        <v>0</v>
      </c>
    </row>
    <row r="10088" spans="14:15" x14ac:dyDescent="0.25">
      <c r="N10088" s="38">
        <f>IF(AND(Sheet2!$K10088=$B$1,Sheet2!$L10088=1),Sheet2!$I10088+Sheet2!$M10088,IF(Sheet2!$K10088=$B$1,Sheet2!$M10088,0))</f>
        <v>0</v>
      </c>
      <c r="O10088" s="38">
        <f>IF(AND(Sheet2!$K10088=$B$2,Sheet2!$L10088=1),Sheet2!$J10088+Sheet2!$M10088,IF(Sheet2!$K10088=$B$2,Sheet2!$M10088,0))</f>
        <v>0</v>
      </c>
    </row>
    <row r="10089" spans="14:15" x14ac:dyDescent="0.25">
      <c r="N10089" s="38">
        <f>IF(AND(Sheet2!$K10089=$B$1,Sheet2!$L10089=1),Sheet2!$I10089+Sheet2!$M10089,IF(Sheet2!$K10089=$B$1,Sheet2!$M10089,0))</f>
        <v>0</v>
      </c>
      <c r="O10089" s="38">
        <f>IF(AND(Sheet2!$K10089=$B$2,Sheet2!$L10089=1),Sheet2!$J10089+Sheet2!$M10089,IF(Sheet2!$K10089=$B$2,Sheet2!$M10089,0))</f>
        <v>0</v>
      </c>
    </row>
    <row r="10090" spans="14:15" x14ac:dyDescent="0.25">
      <c r="N10090" s="38">
        <f>IF(AND(Sheet2!$K10090=$B$1,Sheet2!$L10090=1),Sheet2!$I10090+Sheet2!$M10090,IF(Sheet2!$K10090=$B$1,Sheet2!$M10090,0))</f>
        <v>0</v>
      </c>
      <c r="O10090" s="38">
        <f>IF(AND(Sheet2!$K10090=$B$2,Sheet2!$L10090=1),Sheet2!$J10090+Sheet2!$M10090,IF(Sheet2!$K10090=$B$2,Sheet2!$M10090,0))</f>
        <v>0</v>
      </c>
    </row>
    <row r="10091" spans="14:15" x14ac:dyDescent="0.25">
      <c r="N10091" s="38">
        <f>IF(AND(Sheet2!$K10091=$B$1,Sheet2!$L10091=1),Sheet2!$I10091+Sheet2!$M10091,IF(Sheet2!$K10091=$B$1,Sheet2!$M10091,0))</f>
        <v>0</v>
      </c>
      <c r="O10091" s="38">
        <f>IF(AND(Sheet2!$K10091=$B$2,Sheet2!$L10091=1),Sheet2!$J10091+Sheet2!$M10091,IF(Sheet2!$K10091=$B$2,Sheet2!$M10091,0))</f>
        <v>0</v>
      </c>
    </row>
    <row r="10092" spans="14:15" x14ac:dyDescent="0.25">
      <c r="N10092" s="38">
        <f>IF(AND(Sheet2!$K10092=$B$1,Sheet2!$L10092=1),Sheet2!$I10092+Sheet2!$M10092,IF(Sheet2!$K10092=$B$1,Sheet2!$M10092,0))</f>
        <v>0</v>
      </c>
      <c r="O10092" s="38">
        <f>IF(AND(Sheet2!$K10092=$B$2,Sheet2!$L10092=1),Sheet2!$J10092+Sheet2!$M10092,IF(Sheet2!$K10092=$B$2,Sheet2!$M10092,0))</f>
        <v>0</v>
      </c>
    </row>
    <row r="10093" spans="14:15" x14ac:dyDescent="0.25">
      <c r="N10093" s="38">
        <f>IF(AND(Sheet2!$K10093=$B$1,Sheet2!$L10093=1),Sheet2!$I10093+Sheet2!$M10093,IF(Sheet2!$K10093=$B$1,Sheet2!$M10093,0))</f>
        <v>0</v>
      </c>
      <c r="O10093" s="38">
        <f>IF(AND(Sheet2!$K10093=$B$2,Sheet2!$L10093=1),Sheet2!$J10093+Sheet2!$M10093,IF(Sheet2!$K10093=$B$2,Sheet2!$M10093,0))</f>
        <v>0</v>
      </c>
    </row>
    <row r="10094" spans="14:15" x14ac:dyDescent="0.25">
      <c r="N10094" s="38">
        <f>IF(AND(Sheet2!$K10094=$B$1,Sheet2!$L10094=1),Sheet2!$I10094+Sheet2!$M10094,IF(Sheet2!$K10094=$B$1,Sheet2!$M10094,0))</f>
        <v>0</v>
      </c>
      <c r="O10094" s="38">
        <f>IF(AND(Sheet2!$K10094=$B$2,Sheet2!$L10094=1),Sheet2!$J10094+Sheet2!$M10094,IF(Sheet2!$K10094=$B$2,Sheet2!$M10094,0))</f>
        <v>0</v>
      </c>
    </row>
    <row r="10095" spans="14:15" x14ac:dyDescent="0.25">
      <c r="N10095" s="38">
        <f>IF(AND(Sheet2!$K10095=$B$1,Sheet2!$L10095=1),Sheet2!$I10095+Sheet2!$M10095,IF(Sheet2!$K10095=$B$1,Sheet2!$M10095,0))</f>
        <v>0</v>
      </c>
      <c r="O10095" s="38">
        <f>IF(AND(Sheet2!$K10095=$B$2,Sheet2!$L10095=1),Sheet2!$J10095+Sheet2!$M10095,IF(Sheet2!$K10095=$B$2,Sheet2!$M10095,0))</f>
        <v>0</v>
      </c>
    </row>
    <row r="10096" spans="14:15" x14ac:dyDescent="0.25">
      <c r="N10096" s="38">
        <f>IF(AND(Sheet2!$K10096=$B$1,Sheet2!$L10096=1),Sheet2!$I10096+Sheet2!$M10096,IF(Sheet2!$K10096=$B$1,Sheet2!$M10096,0))</f>
        <v>0</v>
      </c>
      <c r="O10096" s="38">
        <f>IF(AND(Sheet2!$K10096=$B$2,Sheet2!$L10096=1),Sheet2!$J10096+Sheet2!$M10096,IF(Sheet2!$K10096=$B$2,Sheet2!$M10096,0))</f>
        <v>0</v>
      </c>
    </row>
    <row r="10097" spans="14:15" x14ac:dyDescent="0.25">
      <c r="N10097" s="38">
        <f>IF(AND(Sheet2!$K10097=$B$1,Sheet2!$L10097=1),Sheet2!$I10097+Sheet2!$M10097,IF(Sheet2!$K10097=$B$1,Sheet2!$M10097,0))</f>
        <v>0</v>
      </c>
      <c r="O10097" s="38">
        <f>IF(AND(Sheet2!$K10097=$B$2,Sheet2!$L10097=1),Sheet2!$J10097+Sheet2!$M10097,IF(Sheet2!$K10097=$B$2,Sheet2!$M10097,0))</f>
        <v>0</v>
      </c>
    </row>
    <row r="10098" spans="14:15" x14ac:dyDescent="0.25">
      <c r="N10098" s="38">
        <f>IF(AND(Sheet2!$K10098=$B$1,Sheet2!$L10098=1),Sheet2!$I10098+Sheet2!$M10098,IF(Sheet2!$K10098=$B$1,Sheet2!$M10098,0))</f>
        <v>0</v>
      </c>
      <c r="O10098" s="38">
        <f>IF(AND(Sheet2!$K10098=$B$2,Sheet2!$L10098=1),Sheet2!$J10098+Sheet2!$M10098,IF(Sheet2!$K10098=$B$2,Sheet2!$M10098,0))</f>
        <v>0</v>
      </c>
    </row>
    <row r="10099" spans="14:15" x14ac:dyDescent="0.25">
      <c r="N10099" s="38">
        <f>IF(AND(Sheet2!$K10099=$B$1,Sheet2!$L10099=1),Sheet2!$I10099+Sheet2!$M10099,IF(Sheet2!$K10099=$B$1,Sheet2!$M10099,0))</f>
        <v>0</v>
      </c>
      <c r="O10099" s="38">
        <f>IF(AND(Sheet2!$K10099=$B$2,Sheet2!$L10099=1),Sheet2!$J10099+Sheet2!$M10099,IF(Sheet2!$K10099=$B$2,Sheet2!$M10099,0))</f>
        <v>0</v>
      </c>
    </row>
    <row r="10100" spans="14:15" x14ac:dyDescent="0.25">
      <c r="N10100" s="38">
        <f>IF(AND(Sheet2!$K10100=$B$1,Sheet2!$L10100=1),Sheet2!$I10100+Sheet2!$M10100,IF(Sheet2!$K10100=$B$1,Sheet2!$M10100,0))</f>
        <v>0</v>
      </c>
      <c r="O10100" s="38">
        <f>IF(AND(Sheet2!$K10100=$B$2,Sheet2!$L10100=1),Sheet2!$J10100+Sheet2!$M10100,IF(Sheet2!$K10100=$B$2,Sheet2!$M10100,0))</f>
        <v>0</v>
      </c>
    </row>
    <row r="10101" spans="14:15" x14ac:dyDescent="0.25">
      <c r="N10101" s="38">
        <f>IF(AND(Sheet2!$K10101=$B$1,Sheet2!$L10101=1),Sheet2!$I10101+Sheet2!$M10101,IF(Sheet2!$K10101=$B$1,Sheet2!$M10101,0))</f>
        <v>0</v>
      </c>
      <c r="O10101" s="38">
        <f>IF(AND(Sheet2!$K10101=$B$2,Sheet2!$L10101=1),Sheet2!$J10101+Sheet2!$M10101,IF(Sheet2!$K10101=$B$2,Sheet2!$M10101,0))</f>
        <v>0</v>
      </c>
    </row>
    <row r="10102" spans="14:15" x14ac:dyDescent="0.25">
      <c r="N10102" s="38">
        <f>IF(AND(Sheet2!$K10102=$B$1,Sheet2!$L10102=1),Sheet2!$I10102+Sheet2!$M10102,IF(Sheet2!$K10102=$B$1,Sheet2!$M10102,0))</f>
        <v>0</v>
      </c>
      <c r="O10102" s="38">
        <f>IF(AND(Sheet2!$K10102=$B$2,Sheet2!$L10102=1),Sheet2!$J10102+Sheet2!$M10102,IF(Sheet2!$K10102=$B$2,Sheet2!$M10102,0))</f>
        <v>0</v>
      </c>
    </row>
    <row r="10103" spans="14:15" x14ac:dyDescent="0.25">
      <c r="N10103" s="38">
        <f>IF(AND(Sheet2!$K10103=$B$1,Sheet2!$L10103=1),Sheet2!$I10103+Sheet2!$M10103,IF(Sheet2!$K10103=$B$1,Sheet2!$M10103,0))</f>
        <v>0</v>
      </c>
      <c r="O10103" s="38">
        <f>IF(AND(Sheet2!$K10103=$B$2,Sheet2!$L10103=1),Sheet2!$J10103+Sheet2!$M10103,IF(Sheet2!$K10103=$B$2,Sheet2!$M10103,0))</f>
        <v>0</v>
      </c>
    </row>
    <row r="10104" spans="14:15" x14ac:dyDescent="0.25">
      <c r="N10104" s="38">
        <f>IF(AND(Sheet2!$K10104=$B$1,Sheet2!$L10104=1),Sheet2!$I10104+Sheet2!$M10104,IF(Sheet2!$K10104=$B$1,Sheet2!$M10104,0))</f>
        <v>0</v>
      </c>
      <c r="O10104" s="38">
        <f>IF(AND(Sheet2!$K10104=$B$2,Sheet2!$L10104=1),Sheet2!$J10104+Sheet2!$M10104,IF(Sheet2!$K10104=$B$2,Sheet2!$M10104,0))</f>
        <v>0</v>
      </c>
    </row>
    <row r="10105" spans="14:15" x14ac:dyDescent="0.25">
      <c r="N10105" s="38">
        <f>IF(AND(Sheet2!$K10105=$B$1,Sheet2!$L10105=1),Sheet2!$I10105+Sheet2!$M10105,IF(Sheet2!$K10105=$B$1,Sheet2!$M10105,0))</f>
        <v>0</v>
      </c>
      <c r="O10105" s="38">
        <f>IF(AND(Sheet2!$K10105=$B$2,Sheet2!$L10105=1),Sheet2!$J10105+Sheet2!$M10105,IF(Sheet2!$K10105=$B$2,Sheet2!$M10105,0))</f>
        <v>0</v>
      </c>
    </row>
    <row r="10106" spans="14:15" x14ac:dyDescent="0.25">
      <c r="N10106" s="38">
        <f>IF(AND(Sheet2!$K10106=$B$1,Sheet2!$L10106=1),Sheet2!$I10106+Sheet2!$M10106,IF(Sheet2!$K10106=$B$1,Sheet2!$M10106,0))</f>
        <v>0</v>
      </c>
      <c r="O10106" s="38">
        <f>IF(AND(Sheet2!$K10106=$B$2,Sheet2!$L10106=1),Sheet2!$J10106+Sheet2!$M10106,IF(Sheet2!$K10106=$B$2,Sheet2!$M10106,0))</f>
        <v>0</v>
      </c>
    </row>
    <row r="10107" spans="14:15" x14ac:dyDescent="0.25">
      <c r="N10107" s="38">
        <f>IF(AND(Sheet2!$K10107=$B$1,Sheet2!$L10107=1),Sheet2!$I10107+Sheet2!$M10107,IF(Sheet2!$K10107=$B$1,Sheet2!$M10107,0))</f>
        <v>0</v>
      </c>
      <c r="O10107" s="38">
        <f>IF(AND(Sheet2!$K10107=$B$2,Sheet2!$L10107=1),Sheet2!$J10107+Sheet2!$M10107,IF(Sheet2!$K10107=$B$2,Sheet2!$M10107,0))</f>
        <v>0</v>
      </c>
    </row>
    <row r="10108" spans="14:15" x14ac:dyDescent="0.25">
      <c r="N10108" s="38">
        <f>IF(AND(Sheet2!$K10108=$B$1,Sheet2!$L10108=1),Sheet2!$I10108+Sheet2!$M10108,IF(Sheet2!$K10108=$B$1,Sheet2!$M10108,0))</f>
        <v>0</v>
      </c>
      <c r="O10108" s="38">
        <f>IF(AND(Sheet2!$K10108=$B$2,Sheet2!$L10108=1),Sheet2!$J10108+Sheet2!$M10108,IF(Sheet2!$K10108=$B$2,Sheet2!$M10108,0))</f>
        <v>0</v>
      </c>
    </row>
    <row r="10109" spans="14:15" x14ac:dyDescent="0.25">
      <c r="N10109" s="38">
        <f>IF(AND(Sheet2!$K10109=$B$1,Sheet2!$L10109=1),Sheet2!$I10109+Sheet2!$M10109,IF(Sheet2!$K10109=$B$1,Sheet2!$M10109,0))</f>
        <v>0</v>
      </c>
      <c r="O10109" s="38">
        <f>IF(AND(Sheet2!$K10109=$B$2,Sheet2!$L10109=1),Sheet2!$J10109+Sheet2!$M10109,IF(Sheet2!$K10109=$B$2,Sheet2!$M10109,0))</f>
        <v>0</v>
      </c>
    </row>
    <row r="10110" spans="14:15" x14ac:dyDescent="0.25">
      <c r="N10110" s="38">
        <f>IF(AND(Sheet2!$K10110=$B$1,Sheet2!$L10110=1),Sheet2!$I10110+Sheet2!$M10110,IF(Sheet2!$K10110=$B$1,Sheet2!$M10110,0))</f>
        <v>0</v>
      </c>
      <c r="O10110" s="38">
        <f>IF(AND(Sheet2!$K10110=$B$2,Sheet2!$L10110=1),Sheet2!$J10110+Sheet2!$M10110,IF(Sheet2!$K10110=$B$2,Sheet2!$M10110,0))</f>
        <v>0</v>
      </c>
    </row>
    <row r="10111" spans="14:15" x14ac:dyDescent="0.25">
      <c r="N10111" s="38">
        <f>IF(AND(Sheet2!$K10111=$B$1,Sheet2!$L10111=1),Sheet2!$I10111+Sheet2!$M10111,IF(Sheet2!$K10111=$B$1,Sheet2!$M10111,0))</f>
        <v>0</v>
      </c>
      <c r="O10111" s="38">
        <f>IF(AND(Sheet2!$K10111=$B$2,Sheet2!$L10111=1),Sheet2!$J10111+Sheet2!$M10111,IF(Sheet2!$K10111=$B$2,Sheet2!$M10111,0))</f>
        <v>0</v>
      </c>
    </row>
    <row r="10112" spans="14:15" x14ac:dyDescent="0.25">
      <c r="N10112" s="38">
        <f>IF(AND(Sheet2!$K10112=$B$1,Sheet2!$L10112=1),Sheet2!$I10112+Sheet2!$M10112,IF(Sheet2!$K10112=$B$1,Sheet2!$M10112,0))</f>
        <v>0</v>
      </c>
      <c r="O10112" s="38">
        <f>IF(AND(Sheet2!$K10112=$B$2,Sheet2!$L10112=1),Sheet2!$J10112+Sheet2!$M10112,IF(Sheet2!$K10112=$B$2,Sheet2!$M10112,0))</f>
        <v>0</v>
      </c>
    </row>
    <row r="10113" spans="14:15" x14ac:dyDescent="0.25">
      <c r="N10113" s="38">
        <f>IF(AND(Sheet2!$K10113=$B$1,Sheet2!$L10113=1),Sheet2!$I10113+Sheet2!$M10113,IF(Sheet2!$K10113=$B$1,Sheet2!$M10113,0))</f>
        <v>0</v>
      </c>
      <c r="O10113" s="38">
        <f>IF(AND(Sheet2!$K10113=$B$2,Sheet2!$L10113=1),Sheet2!$J10113+Sheet2!$M10113,IF(Sheet2!$K10113=$B$2,Sheet2!$M10113,0))</f>
        <v>0</v>
      </c>
    </row>
    <row r="10114" spans="14:15" x14ac:dyDescent="0.25">
      <c r="N10114" s="38">
        <f>IF(AND(Sheet2!$K10114=$B$1,Sheet2!$L10114=1),Sheet2!$I10114+Sheet2!$M10114,IF(Sheet2!$K10114=$B$1,Sheet2!$M10114,0))</f>
        <v>0</v>
      </c>
      <c r="O10114" s="38">
        <f>IF(AND(Sheet2!$K10114=$B$2,Sheet2!$L10114=1),Sheet2!$J10114+Sheet2!$M10114,IF(Sheet2!$K10114=$B$2,Sheet2!$M10114,0))</f>
        <v>0</v>
      </c>
    </row>
    <row r="10115" spans="14:15" x14ac:dyDescent="0.25">
      <c r="N10115" s="38">
        <f>IF(AND(Sheet2!$K10115=$B$1,Sheet2!$L10115=1),Sheet2!$I10115+Sheet2!$M10115,IF(Sheet2!$K10115=$B$1,Sheet2!$M10115,0))</f>
        <v>0</v>
      </c>
      <c r="O10115" s="38">
        <f>IF(AND(Sheet2!$K10115=$B$2,Sheet2!$L10115=1),Sheet2!$J10115+Sheet2!$M10115,IF(Sheet2!$K10115=$B$2,Sheet2!$M10115,0))</f>
        <v>0</v>
      </c>
    </row>
    <row r="10116" spans="14:15" x14ac:dyDescent="0.25">
      <c r="N10116" s="38">
        <f>IF(AND(Sheet2!$K10116=$B$1,Sheet2!$L10116=1),Sheet2!$I10116+Sheet2!$M10116,IF(Sheet2!$K10116=$B$1,Sheet2!$M10116,0))</f>
        <v>0</v>
      </c>
      <c r="O10116" s="38">
        <f>IF(AND(Sheet2!$K10116=$B$2,Sheet2!$L10116=1),Sheet2!$J10116+Sheet2!$M10116,IF(Sheet2!$K10116=$B$2,Sheet2!$M10116,0))</f>
        <v>0</v>
      </c>
    </row>
    <row r="10117" spans="14:15" x14ac:dyDescent="0.25">
      <c r="N10117" s="38">
        <f>IF(AND(Sheet2!$K10117=$B$1,Sheet2!$L10117=1),Sheet2!$I10117+Sheet2!$M10117,IF(Sheet2!$K10117=$B$1,Sheet2!$M10117,0))</f>
        <v>0</v>
      </c>
      <c r="O10117" s="38">
        <f>IF(AND(Sheet2!$K10117=$B$2,Sheet2!$L10117=1),Sheet2!$J10117+Sheet2!$M10117,IF(Sheet2!$K10117=$B$2,Sheet2!$M10117,0))</f>
        <v>0</v>
      </c>
    </row>
    <row r="10118" spans="14:15" x14ac:dyDescent="0.25">
      <c r="N10118" s="38">
        <f>IF(AND(Sheet2!$K10118=$B$1,Sheet2!$L10118=1),Sheet2!$I10118+Sheet2!$M10118,IF(Sheet2!$K10118=$B$1,Sheet2!$M10118,0))</f>
        <v>0</v>
      </c>
      <c r="O10118" s="38">
        <f>IF(AND(Sheet2!$K10118=$B$2,Sheet2!$L10118=1),Sheet2!$J10118+Sheet2!$M10118,IF(Sheet2!$K10118=$B$2,Sheet2!$M10118,0))</f>
        <v>0</v>
      </c>
    </row>
    <row r="10119" spans="14:15" x14ac:dyDescent="0.25">
      <c r="N10119" s="38">
        <f>IF(AND(Sheet2!$K10119=$B$1,Sheet2!$L10119=1),Sheet2!$I10119+Sheet2!$M10119,IF(Sheet2!$K10119=$B$1,Sheet2!$M10119,0))</f>
        <v>0</v>
      </c>
      <c r="O10119" s="38">
        <f>IF(AND(Sheet2!$K10119=$B$2,Sheet2!$L10119=1),Sheet2!$J10119+Sheet2!$M10119,IF(Sheet2!$K10119=$B$2,Sheet2!$M10119,0))</f>
        <v>0</v>
      </c>
    </row>
    <row r="10120" spans="14:15" x14ac:dyDescent="0.25">
      <c r="N10120" s="38">
        <f>IF(AND(Sheet2!$K10120=$B$1,Sheet2!$L10120=1),Sheet2!$I10120+Sheet2!$M10120,IF(Sheet2!$K10120=$B$1,Sheet2!$M10120,0))</f>
        <v>0</v>
      </c>
      <c r="O10120" s="38">
        <f>IF(AND(Sheet2!$K10120=$B$2,Sheet2!$L10120=1),Sheet2!$J10120+Sheet2!$M10120,IF(Sheet2!$K10120=$B$2,Sheet2!$M10120,0))</f>
        <v>0</v>
      </c>
    </row>
    <row r="10121" spans="14:15" x14ac:dyDescent="0.25">
      <c r="N10121" s="38">
        <f>IF(AND(Sheet2!$K10121=$B$1,Sheet2!$L10121=1),Sheet2!$I10121+Sheet2!$M10121,IF(Sheet2!$K10121=$B$1,Sheet2!$M10121,0))</f>
        <v>0</v>
      </c>
      <c r="O10121" s="38">
        <f>IF(AND(Sheet2!$K10121=$B$2,Sheet2!$L10121=1),Sheet2!$J10121+Sheet2!$M10121,IF(Sheet2!$K10121=$B$2,Sheet2!$M10121,0))</f>
        <v>0</v>
      </c>
    </row>
    <row r="10122" spans="14:15" x14ac:dyDescent="0.25">
      <c r="N10122" s="38">
        <f>IF(AND(Sheet2!$K10122=$B$1,Sheet2!$L10122=1),Sheet2!$I10122+Sheet2!$M10122,IF(Sheet2!$K10122=$B$1,Sheet2!$M10122,0))</f>
        <v>0</v>
      </c>
      <c r="O10122" s="38">
        <f>IF(AND(Sheet2!$K10122=$B$2,Sheet2!$L10122=1),Sheet2!$J10122+Sheet2!$M10122,IF(Sheet2!$K10122=$B$2,Sheet2!$M10122,0))</f>
        <v>0</v>
      </c>
    </row>
    <row r="10123" spans="14:15" x14ac:dyDescent="0.25">
      <c r="N10123" s="38">
        <f>IF(AND(Sheet2!$K10123=$B$1,Sheet2!$L10123=1),Sheet2!$I10123+Sheet2!$M10123,IF(Sheet2!$K10123=$B$1,Sheet2!$M10123,0))</f>
        <v>0</v>
      </c>
      <c r="O10123" s="38">
        <f>IF(AND(Sheet2!$K10123=$B$2,Sheet2!$L10123=1),Sheet2!$J10123+Sheet2!$M10123,IF(Sheet2!$K10123=$B$2,Sheet2!$M10123,0))</f>
        <v>0</v>
      </c>
    </row>
    <row r="10124" spans="14:15" x14ac:dyDescent="0.25">
      <c r="N10124" s="38">
        <f>IF(AND(Sheet2!$K10124=$B$1,Sheet2!$L10124=1),Sheet2!$I10124+Sheet2!$M10124,IF(Sheet2!$K10124=$B$1,Sheet2!$M10124,0))</f>
        <v>0</v>
      </c>
      <c r="O10124" s="38">
        <f>IF(AND(Sheet2!$K10124=$B$2,Sheet2!$L10124=1),Sheet2!$J10124+Sheet2!$M10124,IF(Sheet2!$K10124=$B$2,Sheet2!$M10124,0))</f>
        <v>0</v>
      </c>
    </row>
    <row r="10125" spans="14:15" x14ac:dyDescent="0.25">
      <c r="N10125" s="38">
        <f>IF(AND(Sheet2!$K10125=$B$1,Sheet2!$L10125=1),Sheet2!$I10125+Sheet2!$M10125,IF(Sheet2!$K10125=$B$1,Sheet2!$M10125,0))</f>
        <v>0</v>
      </c>
      <c r="O10125" s="38">
        <f>IF(AND(Sheet2!$K10125=$B$2,Sheet2!$L10125=1),Sheet2!$J10125+Sheet2!$M10125,IF(Sheet2!$K10125=$B$2,Sheet2!$M10125,0))</f>
        <v>0</v>
      </c>
    </row>
    <row r="10126" spans="14:15" x14ac:dyDescent="0.25">
      <c r="N10126" s="38">
        <f>IF(AND(Sheet2!$K10126=$B$1,Sheet2!$L10126=1),Sheet2!$I10126+Sheet2!$M10126,IF(Sheet2!$K10126=$B$1,Sheet2!$M10126,0))</f>
        <v>0</v>
      </c>
      <c r="O10126" s="38">
        <f>IF(AND(Sheet2!$K10126=$B$2,Sheet2!$L10126=1),Sheet2!$J10126+Sheet2!$M10126,IF(Sheet2!$K10126=$B$2,Sheet2!$M10126,0))</f>
        <v>0</v>
      </c>
    </row>
    <row r="10127" spans="14:15" x14ac:dyDescent="0.25">
      <c r="N10127" s="38">
        <f>IF(AND(Sheet2!$K10127=$B$1,Sheet2!$L10127=1),Sheet2!$I10127+Sheet2!$M10127,IF(Sheet2!$K10127=$B$1,Sheet2!$M10127,0))</f>
        <v>0</v>
      </c>
      <c r="O10127" s="38">
        <f>IF(AND(Sheet2!$K10127=$B$2,Sheet2!$L10127=1),Sheet2!$J10127+Sheet2!$M10127,IF(Sheet2!$K10127=$B$2,Sheet2!$M10127,0))</f>
        <v>0</v>
      </c>
    </row>
    <row r="10128" spans="14:15" x14ac:dyDescent="0.25">
      <c r="N10128" s="38">
        <f>IF(AND(Sheet2!$K10128=$B$1,Sheet2!$L10128=1),Sheet2!$I10128+Sheet2!$M10128,IF(Sheet2!$K10128=$B$1,Sheet2!$M10128,0))</f>
        <v>0</v>
      </c>
      <c r="O10128" s="38">
        <f>IF(AND(Sheet2!$K10128=$B$2,Sheet2!$L10128=1),Sheet2!$J10128+Sheet2!$M10128,IF(Sheet2!$K10128=$B$2,Sheet2!$M10128,0))</f>
        <v>0</v>
      </c>
    </row>
    <row r="10129" spans="14:15" x14ac:dyDescent="0.25">
      <c r="N10129" s="38">
        <f>IF(AND(Sheet2!$K10129=$B$1,Sheet2!$L10129=1),Sheet2!$I10129+Sheet2!$M10129,IF(Sheet2!$K10129=$B$1,Sheet2!$M10129,0))</f>
        <v>0</v>
      </c>
      <c r="O10129" s="38">
        <f>IF(AND(Sheet2!$K10129=$B$2,Sheet2!$L10129=1),Sheet2!$J10129+Sheet2!$M10129,IF(Sheet2!$K10129=$B$2,Sheet2!$M10129,0))</f>
        <v>0</v>
      </c>
    </row>
    <row r="10130" spans="14:15" x14ac:dyDescent="0.25">
      <c r="N10130" s="38">
        <f>IF(AND(Sheet2!$K10130=$B$1,Sheet2!$L10130=1),Sheet2!$I10130+Sheet2!$M10130,IF(Sheet2!$K10130=$B$1,Sheet2!$M10130,0))</f>
        <v>0</v>
      </c>
      <c r="O10130" s="38">
        <f>IF(AND(Sheet2!$K10130=$B$2,Sheet2!$L10130=1),Sheet2!$J10130+Sheet2!$M10130,IF(Sheet2!$K10130=$B$2,Sheet2!$M10130,0))</f>
        <v>0</v>
      </c>
    </row>
    <row r="10131" spans="14:15" x14ac:dyDescent="0.25">
      <c r="N10131" s="38">
        <f>IF(AND(Sheet2!$K10131=$B$1,Sheet2!$L10131=1),Sheet2!$I10131+Sheet2!$M10131,IF(Sheet2!$K10131=$B$1,Sheet2!$M10131,0))</f>
        <v>0</v>
      </c>
      <c r="O10131" s="38">
        <f>IF(AND(Sheet2!$K10131=$B$2,Sheet2!$L10131=1),Sheet2!$J10131+Sheet2!$M10131,IF(Sheet2!$K10131=$B$2,Sheet2!$M10131,0))</f>
        <v>0</v>
      </c>
    </row>
    <row r="10132" spans="14:15" x14ac:dyDescent="0.25">
      <c r="N10132" s="38">
        <f>IF(AND(Sheet2!$K10132=$B$1,Sheet2!$L10132=1),Sheet2!$I10132+Sheet2!$M10132,IF(Sheet2!$K10132=$B$1,Sheet2!$M10132,0))</f>
        <v>0</v>
      </c>
      <c r="O10132" s="38">
        <f>IF(AND(Sheet2!$K10132=$B$2,Sheet2!$L10132=1),Sheet2!$J10132+Sheet2!$M10132,IF(Sheet2!$K10132=$B$2,Sheet2!$M10132,0))</f>
        <v>0</v>
      </c>
    </row>
    <row r="10133" spans="14:15" x14ac:dyDescent="0.25">
      <c r="N10133" s="38">
        <f>IF(AND(Sheet2!$K10133=$B$1,Sheet2!$L10133=1),Sheet2!$I10133+Sheet2!$M10133,IF(Sheet2!$K10133=$B$1,Sheet2!$M10133,0))</f>
        <v>0</v>
      </c>
      <c r="O10133" s="38">
        <f>IF(AND(Sheet2!$K10133=$B$2,Sheet2!$L10133=1),Sheet2!$J10133+Sheet2!$M10133,IF(Sheet2!$K10133=$B$2,Sheet2!$M10133,0))</f>
        <v>0</v>
      </c>
    </row>
    <row r="10134" spans="14:15" x14ac:dyDescent="0.25">
      <c r="N10134" s="38">
        <f>IF(AND(Sheet2!$K10134=$B$1,Sheet2!$L10134=1),Sheet2!$I10134+Sheet2!$M10134,IF(Sheet2!$K10134=$B$1,Sheet2!$M10134,0))</f>
        <v>0</v>
      </c>
      <c r="O10134" s="38">
        <f>IF(AND(Sheet2!$K10134=$B$2,Sheet2!$L10134=1),Sheet2!$J10134+Sheet2!$M10134,IF(Sheet2!$K10134=$B$2,Sheet2!$M10134,0))</f>
        <v>0</v>
      </c>
    </row>
    <row r="10135" spans="14:15" x14ac:dyDescent="0.25">
      <c r="N10135" s="38">
        <f>IF(AND(Sheet2!$K10135=$B$1,Sheet2!$L10135=1),Sheet2!$I10135+Sheet2!$M10135,IF(Sheet2!$K10135=$B$1,Sheet2!$M10135,0))</f>
        <v>0</v>
      </c>
      <c r="O10135" s="38">
        <f>IF(AND(Sheet2!$K10135=$B$2,Sheet2!$L10135=1),Sheet2!$J10135+Sheet2!$M10135,IF(Sheet2!$K10135=$B$2,Sheet2!$M10135,0))</f>
        <v>0</v>
      </c>
    </row>
    <row r="10136" spans="14:15" x14ac:dyDescent="0.25">
      <c r="N10136" s="38">
        <f>IF(AND(Sheet2!$K10136=$B$1,Sheet2!$L10136=1),Sheet2!$I10136+Sheet2!$M10136,IF(Sheet2!$K10136=$B$1,Sheet2!$M10136,0))</f>
        <v>0</v>
      </c>
      <c r="O10136" s="38">
        <f>IF(AND(Sheet2!$K10136=$B$2,Sheet2!$L10136=1),Sheet2!$J10136+Sheet2!$M10136,IF(Sheet2!$K10136=$B$2,Sheet2!$M10136,0))</f>
        <v>0</v>
      </c>
    </row>
    <row r="10137" spans="14:15" x14ac:dyDescent="0.25">
      <c r="N10137" s="38">
        <f>IF(AND(Sheet2!$K10137=$B$1,Sheet2!$L10137=1),Sheet2!$I10137+Sheet2!$M10137,IF(Sheet2!$K10137=$B$1,Sheet2!$M10137,0))</f>
        <v>0</v>
      </c>
      <c r="O10137" s="38">
        <f>IF(AND(Sheet2!$K10137=$B$2,Sheet2!$L10137=1),Sheet2!$J10137+Sheet2!$M10137,IF(Sheet2!$K10137=$B$2,Sheet2!$M10137,0))</f>
        <v>0</v>
      </c>
    </row>
    <row r="10138" spans="14:15" x14ac:dyDescent="0.25">
      <c r="N10138" s="38">
        <f>IF(AND(Sheet2!$K10138=$B$1,Sheet2!$L10138=1),Sheet2!$I10138+Sheet2!$M10138,IF(Sheet2!$K10138=$B$1,Sheet2!$M10138,0))</f>
        <v>0</v>
      </c>
      <c r="O10138" s="38">
        <f>IF(AND(Sheet2!$K10138=$B$2,Sheet2!$L10138=1),Sheet2!$J10138+Sheet2!$M10138,IF(Sheet2!$K10138=$B$2,Sheet2!$M10138,0))</f>
        <v>0</v>
      </c>
    </row>
    <row r="10139" spans="14:15" x14ac:dyDescent="0.25">
      <c r="N10139" s="38">
        <f>IF(AND(Sheet2!$K10139=$B$1,Sheet2!$L10139=1),Sheet2!$I10139+Sheet2!$M10139,IF(Sheet2!$K10139=$B$1,Sheet2!$M10139,0))</f>
        <v>0</v>
      </c>
      <c r="O10139" s="38">
        <f>IF(AND(Sheet2!$K10139=$B$2,Sheet2!$L10139=1),Sheet2!$J10139+Sheet2!$M10139,IF(Sheet2!$K10139=$B$2,Sheet2!$M10139,0))</f>
        <v>0</v>
      </c>
    </row>
    <row r="10140" spans="14:15" x14ac:dyDescent="0.25">
      <c r="N10140" s="38">
        <f>IF(AND(Sheet2!$K10140=$B$1,Sheet2!$L10140=1),Sheet2!$I10140+Sheet2!$M10140,IF(Sheet2!$K10140=$B$1,Sheet2!$M10140,0))</f>
        <v>0</v>
      </c>
      <c r="O10140" s="38">
        <f>IF(AND(Sheet2!$K10140=$B$2,Sheet2!$L10140=1),Sheet2!$J10140+Sheet2!$M10140,IF(Sheet2!$K10140=$B$2,Sheet2!$M10140,0))</f>
        <v>0</v>
      </c>
    </row>
    <row r="10141" spans="14:15" x14ac:dyDescent="0.25">
      <c r="N10141" s="38">
        <f>IF(AND(Sheet2!$K10141=$B$1,Sheet2!$L10141=1),Sheet2!$I10141+Sheet2!$M10141,IF(Sheet2!$K10141=$B$1,Sheet2!$M10141,0))</f>
        <v>0</v>
      </c>
      <c r="O10141" s="38">
        <f>IF(AND(Sheet2!$K10141=$B$2,Sheet2!$L10141=1),Sheet2!$J10141+Sheet2!$M10141,IF(Sheet2!$K10141=$B$2,Sheet2!$M10141,0))</f>
        <v>0</v>
      </c>
    </row>
    <row r="10142" spans="14:15" x14ac:dyDescent="0.25">
      <c r="N10142" s="38">
        <f>IF(AND(Sheet2!$K10142=$B$1,Sheet2!$L10142=1),Sheet2!$I10142+Sheet2!$M10142,IF(Sheet2!$K10142=$B$1,Sheet2!$M10142,0))</f>
        <v>0</v>
      </c>
      <c r="O10142" s="38">
        <f>IF(AND(Sheet2!$K10142=$B$2,Sheet2!$L10142=1),Sheet2!$J10142+Sheet2!$M10142,IF(Sheet2!$K10142=$B$2,Sheet2!$M10142,0))</f>
        <v>0</v>
      </c>
    </row>
    <row r="10143" spans="14:15" x14ac:dyDescent="0.25">
      <c r="N10143" s="38">
        <f>IF(AND(Sheet2!$K10143=$B$1,Sheet2!$L10143=1),Sheet2!$I10143+Sheet2!$M10143,IF(Sheet2!$K10143=$B$1,Sheet2!$M10143,0))</f>
        <v>0</v>
      </c>
      <c r="O10143" s="38">
        <f>IF(AND(Sheet2!$K10143=$B$2,Sheet2!$L10143=1),Sheet2!$J10143+Sheet2!$M10143,IF(Sheet2!$K10143=$B$2,Sheet2!$M10143,0))</f>
        <v>0</v>
      </c>
    </row>
    <row r="10144" spans="14:15" x14ac:dyDescent="0.25">
      <c r="N10144" s="38">
        <f>IF(AND(Sheet2!$K10144=$B$1,Sheet2!$L10144=1),Sheet2!$I10144+Sheet2!$M10144,IF(Sheet2!$K10144=$B$1,Sheet2!$M10144,0))</f>
        <v>0</v>
      </c>
      <c r="O10144" s="38">
        <f>IF(AND(Sheet2!$K10144=$B$2,Sheet2!$L10144=1),Sheet2!$J10144+Sheet2!$M10144,IF(Sheet2!$K10144=$B$2,Sheet2!$M10144,0))</f>
        <v>0</v>
      </c>
    </row>
    <row r="10145" spans="14:15" x14ac:dyDescent="0.25">
      <c r="N10145" s="38">
        <f>IF(AND(Sheet2!$K10145=$B$1,Sheet2!$L10145=1),Sheet2!$I10145+Sheet2!$M10145,IF(Sheet2!$K10145=$B$1,Sheet2!$M10145,0))</f>
        <v>0</v>
      </c>
      <c r="O10145" s="38">
        <f>IF(AND(Sheet2!$K10145=$B$2,Sheet2!$L10145=1),Sheet2!$J10145+Sheet2!$M10145,IF(Sheet2!$K10145=$B$2,Sheet2!$M10145,0))</f>
        <v>0</v>
      </c>
    </row>
    <row r="10146" spans="14:15" x14ac:dyDescent="0.25">
      <c r="N10146" s="38">
        <f>IF(AND(Sheet2!$K10146=$B$1,Sheet2!$L10146=1),Sheet2!$I10146+Sheet2!$M10146,IF(Sheet2!$K10146=$B$1,Sheet2!$M10146,0))</f>
        <v>0</v>
      </c>
      <c r="O10146" s="38">
        <f>IF(AND(Sheet2!$K10146=$B$2,Sheet2!$L10146=1),Sheet2!$J10146+Sheet2!$M10146,IF(Sheet2!$K10146=$B$2,Sheet2!$M10146,0))</f>
        <v>0</v>
      </c>
    </row>
    <row r="10147" spans="14:15" x14ac:dyDescent="0.25">
      <c r="N10147" s="38">
        <f>IF(AND(Sheet2!$K10147=$B$1,Sheet2!$L10147=1),Sheet2!$I10147+Sheet2!$M10147,IF(Sheet2!$K10147=$B$1,Sheet2!$M10147,0))</f>
        <v>0</v>
      </c>
      <c r="O10147" s="38">
        <f>IF(AND(Sheet2!$K10147=$B$2,Sheet2!$L10147=1),Sheet2!$J10147+Sheet2!$M10147,IF(Sheet2!$K10147=$B$2,Sheet2!$M10147,0))</f>
        <v>0</v>
      </c>
    </row>
    <row r="10148" spans="14:15" x14ac:dyDescent="0.25">
      <c r="N10148" s="38">
        <f>IF(AND(Sheet2!$K10148=$B$1,Sheet2!$L10148=1),Sheet2!$I10148+Sheet2!$M10148,IF(Sheet2!$K10148=$B$1,Sheet2!$M10148,0))</f>
        <v>0</v>
      </c>
      <c r="O10148" s="38">
        <f>IF(AND(Sheet2!$K10148=$B$2,Sheet2!$L10148=1),Sheet2!$J10148+Sheet2!$M10148,IF(Sheet2!$K10148=$B$2,Sheet2!$M10148,0))</f>
        <v>0</v>
      </c>
    </row>
    <row r="10149" spans="14:15" x14ac:dyDescent="0.25">
      <c r="N10149" s="38">
        <f>IF(AND(Sheet2!$K10149=$B$1,Sheet2!$L10149=1),Sheet2!$I10149+Sheet2!$M10149,IF(Sheet2!$K10149=$B$1,Sheet2!$M10149,0))</f>
        <v>0</v>
      </c>
      <c r="O10149" s="38">
        <f>IF(AND(Sheet2!$K10149=$B$2,Sheet2!$L10149=1),Sheet2!$J10149+Sheet2!$M10149,IF(Sheet2!$K10149=$B$2,Sheet2!$M10149,0))</f>
        <v>0</v>
      </c>
    </row>
    <row r="10150" spans="14:15" x14ac:dyDescent="0.25">
      <c r="N10150" s="38">
        <f>IF(AND(Sheet2!$K10150=$B$1,Sheet2!$L10150=1),Sheet2!$I10150+Sheet2!$M10150,IF(Sheet2!$K10150=$B$1,Sheet2!$M10150,0))</f>
        <v>0</v>
      </c>
      <c r="O10150" s="38">
        <f>IF(AND(Sheet2!$K10150=$B$2,Sheet2!$L10150=1),Sheet2!$J10150+Sheet2!$M10150,IF(Sheet2!$K10150=$B$2,Sheet2!$M10150,0))</f>
        <v>0</v>
      </c>
    </row>
    <row r="10151" spans="14:15" x14ac:dyDescent="0.25">
      <c r="N10151" s="38">
        <f>IF(AND(Sheet2!$K10151=$B$1,Sheet2!$L10151=1),Sheet2!$I10151+Sheet2!$M10151,IF(Sheet2!$K10151=$B$1,Sheet2!$M10151,0))</f>
        <v>0</v>
      </c>
      <c r="O10151" s="38">
        <f>IF(AND(Sheet2!$K10151=$B$2,Sheet2!$L10151=1),Sheet2!$J10151+Sheet2!$M10151,IF(Sheet2!$K10151=$B$2,Sheet2!$M10151,0))</f>
        <v>0</v>
      </c>
    </row>
    <row r="10152" spans="14:15" x14ac:dyDescent="0.25">
      <c r="N10152" s="38">
        <f>IF(AND(Sheet2!$K10152=$B$1,Sheet2!$L10152=1),Sheet2!$I10152+Sheet2!$M10152,IF(Sheet2!$K10152=$B$1,Sheet2!$M10152,0))</f>
        <v>0</v>
      </c>
      <c r="O10152" s="38">
        <f>IF(AND(Sheet2!$K10152=$B$2,Sheet2!$L10152=1),Sheet2!$J10152+Sheet2!$M10152,IF(Sheet2!$K10152=$B$2,Sheet2!$M10152,0))</f>
        <v>0</v>
      </c>
    </row>
    <row r="10153" spans="14:15" x14ac:dyDescent="0.25">
      <c r="N10153" s="38">
        <f>IF(AND(Sheet2!$K10153=$B$1,Sheet2!$L10153=1),Sheet2!$I10153+Sheet2!$M10153,IF(Sheet2!$K10153=$B$1,Sheet2!$M10153,0))</f>
        <v>0</v>
      </c>
      <c r="O10153" s="38">
        <f>IF(AND(Sheet2!$K10153=$B$2,Sheet2!$L10153=1),Sheet2!$J10153+Sheet2!$M10153,IF(Sheet2!$K10153=$B$2,Sheet2!$M10153,0))</f>
        <v>0</v>
      </c>
    </row>
    <row r="10154" spans="14:15" x14ac:dyDescent="0.25">
      <c r="N10154" s="38">
        <f>IF(AND(Sheet2!$K10154=$B$1,Sheet2!$L10154=1),Sheet2!$I10154+Sheet2!$M10154,IF(Sheet2!$K10154=$B$1,Sheet2!$M10154,0))</f>
        <v>0</v>
      </c>
      <c r="O10154" s="38">
        <f>IF(AND(Sheet2!$K10154=$B$2,Sheet2!$L10154=1),Sheet2!$J10154+Sheet2!$M10154,IF(Sheet2!$K10154=$B$2,Sheet2!$M10154,0))</f>
        <v>0</v>
      </c>
    </row>
    <row r="10155" spans="14:15" x14ac:dyDescent="0.25">
      <c r="N10155" s="38">
        <f>IF(AND(Sheet2!$K10155=$B$1,Sheet2!$L10155=1),Sheet2!$I10155+Sheet2!$M10155,IF(Sheet2!$K10155=$B$1,Sheet2!$M10155,0))</f>
        <v>0</v>
      </c>
      <c r="O10155" s="38">
        <f>IF(AND(Sheet2!$K10155=$B$2,Sheet2!$L10155=1),Sheet2!$J10155+Sheet2!$M10155,IF(Sheet2!$K10155=$B$2,Sheet2!$M10155,0))</f>
        <v>0</v>
      </c>
    </row>
    <row r="10156" spans="14:15" x14ac:dyDescent="0.25">
      <c r="N10156" s="38">
        <f>IF(AND(Sheet2!$K10156=$B$1,Sheet2!$L10156=1),Sheet2!$I10156+Sheet2!$M10156,IF(Sheet2!$K10156=$B$1,Sheet2!$M10156,0))</f>
        <v>0</v>
      </c>
      <c r="O10156" s="38">
        <f>IF(AND(Sheet2!$K10156=$B$2,Sheet2!$L10156=1),Sheet2!$J10156+Sheet2!$M10156,IF(Sheet2!$K10156=$B$2,Sheet2!$M10156,0))</f>
        <v>0</v>
      </c>
    </row>
    <row r="10157" spans="14:15" x14ac:dyDescent="0.25">
      <c r="N10157" s="38">
        <f>IF(AND(Sheet2!$K10157=$B$1,Sheet2!$L10157=1),Sheet2!$I10157+Sheet2!$M10157,IF(Sheet2!$K10157=$B$1,Sheet2!$M10157,0))</f>
        <v>0</v>
      </c>
      <c r="O10157" s="38">
        <f>IF(AND(Sheet2!$K10157=$B$2,Sheet2!$L10157=1),Sheet2!$J10157+Sheet2!$M10157,IF(Sheet2!$K10157=$B$2,Sheet2!$M10157,0))</f>
        <v>0</v>
      </c>
    </row>
    <row r="10158" spans="14:15" x14ac:dyDescent="0.25">
      <c r="N10158" s="38">
        <f>IF(AND(Sheet2!$K10158=$B$1,Sheet2!$L10158=1),Sheet2!$I10158+Sheet2!$M10158,IF(Sheet2!$K10158=$B$1,Sheet2!$M10158,0))</f>
        <v>0</v>
      </c>
      <c r="O10158" s="38">
        <f>IF(AND(Sheet2!$K10158=$B$2,Sheet2!$L10158=1),Sheet2!$J10158+Sheet2!$M10158,IF(Sheet2!$K10158=$B$2,Sheet2!$M10158,0))</f>
        <v>0</v>
      </c>
    </row>
    <row r="10159" spans="14:15" x14ac:dyDescent="0.25">
      <c r="N10159" s="38">
        <f>IF(AND(Sheet2!$K10159=$B$1,Sheet2!$L10159=1),Sheet2!$I10159+Sheet2!$M10159,IF(Sheet2!$K10159=$B$1,Sheet2!$M10159,0))</f>
        <v>0</v>
      </c>
      <c r="O10159" s="38">
        <f>IF(AND(Sheet2!$K10159=$B$2,Sheet2!$L10159=1),Sheet2!$J10159+Sheet2!$M10159,IF(Sheet2!$K10159=$B$2,Sheet2!$M10159,0))</f>
        <v>0</v>
      </c>
    </row>
    <row r="10160" spans="14:15" x14ac:dyDescent="0.25">
      <c r="N10160" s="38">
        <f>IF(AND(Sheet2!$K10160=$B$1,Sheet2!$L10160=1),Sheet2!$I10160+Sheet2!$M10160,IF(Sheet2!$K10160=$B$1,Sheet2!$M10160,0))</f>
        <v>0</v>
      </c>
      <c r="O10160" s="38">
        <f>IF(AND(Sheet2!$K10160=$B$2,Sheet2!$L10160=1),Sheet2!$J10160+Sheet2!$M10160,IF(Sheet2!$K10160=$B$2,Sheet2!$M10160,0))</f>
        <v>0</v>
      </c>
    </row>
    <row r="10161" spans="14:15" x14ac:dyDescent="0.25">
      <c r="N10161" s="38">
        <f>IF(AND(Sheet2!$K10161=$B$1,Sheet2!$L10161=1),Sheet2!$I10161+Sheet2!$M10161,IF(Sheet2!$K10161=$B$1,Sheet2!$M10161,0))</f>
        <v>0</v>
      </c>
      <c r="O10161" s="38">
        <f>IF(AND(Sheet2!$K10161=$B$2,Sheet2!$L10161=1),Sheet2!$J10161+Sheet2!$M10161,IF(Sheet2!$K10161=$B$2,Sheet2!$M10161,0))</f>
        <v>0</v>
      </c>
    </row>
    <row r="10162" spans="14:15" x14ac:dyDescent="0.25">
      <c r="N10162" s="38">
        <f>IF(AND(Sheet2!$K10162=$B$1,Sheet2!$L10162=1),Sheet2!$I10162+Sheet2!$M10162,IF(Sheet2!$K10162=$B$1,Sheet2!$M10162,0))</f>
        <v>0</v>
      </c>
      <c r="O10162" s="38">
        <f>IF(AND(Sheet2!$K10162=$B$2,Sheet2!$L10162=1),Sheet2!$J10162+Sheet2!$M10162,IF(Sheet2!$K10162=$B$2,Sheet2!$M10162,0))</f>
        <v>0</v>
      </c>
    </row>
    <row r="10163" spans="14:15" x14ac:dyDescent="0.25">
      <c r="N10163" s="38">
        <f>IF(AND(Sheet2!$K10163=$B$1,Sheet2!$L10163=1),Sheet2!$I10163+Sheet2!$M10163,IF(Sheet2!$K10163=$B$1,Sheet2!$M10163,0))</f>
        <v>0</v>
      </c>
      <c r="O10163" s="38">
        <f>IF(AND(Sheet2!$K10163=$B$2,Sheet2!$L10163=1),Sheet2!$J10163+Sheet2!$M10163,IF(Sheet2!$K10163=$B$2,Sheet2!$M10163,0))</f>
        <v>0</v>
      </c>
    </row>
    <row r="10164" spans="14:15" x14ac:dyDescent="0.25">
      <c r="N10164" s="38">
        <f>IF(AND(Sheet2!$K10164=$B$1,Sheet2!$L10164=1),Sheet2!$I10164+Sheet2!$M10164,IF(Sheet2!$K10164=$B$1,Sheet2!$M10164,0))</f>
        <v>0</v>
      </c>
      <c r="O10164" s="38">
        <f>IF(AND(Sheet2!$K10164=$B$2,Sheet2!$L10164=1),Sheet2!$J10164+Sheet2!$M10164,IF(Sheet2!$K10164=$B$2,Sheet2!$M10164,0))</f>
        <v>0</v>
      </c>
    </row>
    <row r="10165" spans="14:15" x14ac:dyDescent="0.25">
      <c r="N10165" s="38">
        <f>IF(AND(Sheet2!$K10165=$B$1,Sheet2!$L10165=1),Sheet2!$I10165+Sheet2!$M10165,IF(Sheet2!$K10165=$B$1,Sheet2!$M10165,0))</f>
        <v>0</v>
      </c>
      <c r="O10165" s="38">
        <f>IF(AND(Sheet2!$K10165=$B$2,Sheet2!$L10165=1),Sheet2!$J10165+Sheet2!$M10165,IF(Sheet2!$K10165=$B$2,Sheet2!$M10165,0))</f>
        <v>0</v>
      </c>
    </row>
    <row r="10166" spans="14:15" x14ac:dyDescent="0.25">
      <c r="N10166" s="38">
        <f>IF(AND(Sheet2!$K10166=$B$1,Sheet2!$L10166=1),Sheet2!$I10166+Sheet2!$M10166,IF(Sheet2!$K10166=$B$1,Sheet2!$M10166,0))</f>
        <v>0</v>
      </c>
      <c r="O10166" s="38">
        <f>IF(AND(Sheet2!$K10166=$B$2,Sheet2!$L10166=1),Sheet2!$J10166+Sheet2!$M10166,IF(Sheet2!$K10166=$B$2,Sheet2!$M10166,0))</f>
        <v>0</v>
      </c>
    </row>
    <row r="10167" spans="14:15" x14ac:dyDescent="0.25">
      <c r="N10167" s="38">
        <f>IF(AND(Sheet2!$K10167=$B$1,Sheet2!$L10167=1),Sheet2!$I10167+Sheet2!$M10167,IF(Sheet2!$K10167=$B$1,Sheet2!$M10167,0))</f>
        <v>0</v>
      </c>
      <c r="O10167" s="38">
        <f>IF(AND(Sheet2!$K10167=$B$2,Sheet2!$L10167=1),Sheet2!$J10167+Sheet2!$M10167,IF(Sheet2!$K10167=$B$2,Sheet2!$M10167,0))</f>
        <v>0</v>
      </c>
    </row>
    <row r="10168" spans="14:15" x14ac:dyDescent="0.25">
      <c r="N10168" s="38">
        <f>IF(AND(Sheet2!$K10168=$B$1,Sheet2!$L10168=1),Sheet2!$I10168+Sheet2!$M10168,IF(Sheet2!$K10168=$B$1,Sheet2!$M10168,0))</f>
        <v>0</v>
      </c>
      <c r="O10168" s="38">
        <f>IF(AND(Sheet2!$K10168=$B$2,Sheet2!$L10168=1),Sheet2!$J10168+Sheet2!$M10168,IF(Sheet2!$K10168=$B$2,Sheet2!$M10168,0))</f>
        <v>0</v>
      </c>
    </row>
    <row r="10169" spans="14:15" x14ac:dyDescent="0.25">
      <c r="N10169" s="38">
        <f>IF(AND(Sheet2!$K10169=$B$1,Sheet2!$L10169=1),Sheet2!$I10169+Sheet2!$M10169,IF(Sheet2!$K10169=$B$1,Sheet2!$M10169,0))</f>
        <v>0</v>
      </c>
      <c r="O10169" s="38">
        <f>IF(AND(Sheet2!$K10169=$B$2,Sheet2!$L10169=1),Sheet2!$J10169+Sheet2!$M10169,IF(Sheet2!$K10169=$B$2,Sheet2!$M10169,0))</f>
        <v>0</v>
      </c>
    </row>
    <row r="10170" spans="14:15" x14ac:dyDescent="0.25">
      <c r="N10170" s="38">
        <f>IF(AND(Sheet2!$K10170=$B$1,Sheet2!$L10170=1),Sheet2!$I10170+Sheet2!$M10170,IF(Sheet2!$K10170=$B$1,Sheet2!$M10170,0))</f>
        <v>0</v>
      </c>
      <c r="O10170" s="38">
        <f>IF(AND(Sheet2!$K10170=$B$2,Sheet2!$L10170=1),Sheet2!$J10170+Sheet2!$M10170,IF(Sheet2!$K10170=$B$2,Sheet2!$M10170,0))</f>
        <v>0</v>
      </c>
    </row>
    <row r="10171" spans="14:15" x14ac:dyDescent="0.25">
      <c r="N10171" s="38">
        <f>IF(AND(Sheet2!$K10171=$B$1,Sheet2!$L10171=1),Sheet2!$I10171+Sheet2!$M10171,IF(Sheet2!$K10171=$B$1,Sheet2!$M10171,0))</f>
        <v>0</v>
      </c>
      <c r="O10171" s="38">
        <f>IF(AND(Sheet2!$K10171=$B$2,Sheet2!$L10171=1),Sheet2!$J10171+Sheet2!$M10171,IF(Sheet2!$K10171=$B$2,Sheet2!$M10171,0))</f>
        <v>0</v>
      </c>
    </row>
    <row r="10172" spans="14:15" x14ac:dyDescent="0.25">
      <c r="N10172" s="38">
        <f>IF(AND(Sheet2!$K10172=$B$1,Sheet2!$L10172=1),Sheet2!$I10172+Sheet2!$M10172,IF(Sheet2!$K10172=$B$1,Sheet2!$M10172,0))</f>
        <v>0</v>
      </c>
      <c r="O10172" s="38">
        <f>IF(AND(Sheet2!$K10172=$B$2,Sheet2!$L10172=1),Sheet2!$J10172+Sheet2!$M10172,IF(Sheet2!$K10172=$B$2,Sheet2!$M10172,0))</f>
        <v>0</v>
      </c>
    </row>
    <row r="10173" spans="14:15" x14ac:dyDescent="0.25">
      <c r="N10173" s="38">
        <f>IF(AND(Sheet2!$K10173=$B$1,Sheet2!$L10173=1),Sheet2!$I10173+Sheet2!$M10173,IF(Sheet2!$K10173=$B$1,Sheet2!$M10173,0))</f>
        <v>0</v>
      </c>
      <c r="O10173" s="38">
        <f>IF(AND(Sheet2!$K10173=$B$2,Sheet2!$L10173=1),Sheet2!$J10173+Sheet2!$M10173,IF(Sheet2!$K10173=$B$2,Sheet2!$M10173,0))</f>
        <v>0</v>
      </c>
    </row>
    <row r="10174" spans="14:15" x14ac:dyDescent="0.25">
      <c r="N10174" s="38">
        <f>IF(AND(Sheet2!$K10174=$B$1,Sheet2!$L10174=1),Sheet2!$I10174+Sheet2!$M10174,IF(Sheet2!$K10174=$B$1,Sheet2!$M10174,0))</f>
        <v>0</v>
      </c>
      <c r="O10174" s="38">
        <f>IF(AND(Sheet2!$K10174=$B$2,Sheet2!$L10174=1),Sheet2!$J10174+Sheet2!$M10174,IF(Sheet2!$K10174=$B$2,Sheet2!$M10174,0))</f>
        <v>0</v>
      </c>
    </row>
    <row r="10175" spans="14:15" x14ac:dyDescent="0.25">
      <c r="N10175" s="38">
        <f>IF(AND(Sheet2!$K10175=$B$1,Sheet2!$L10175=1),Sheet2!$I10175+Sheet2!$M10175,IF(Sheet2!$K10175=$B$1,Sheet2!$M10175,0))</f>
        <v>0</v>
      </c>
      <c r="O10175" s="38">
        <f>IF(AND(Sheet2!$K10175=$B$2,Sheet2!$L10175=1),Sheet2!$J10175+Sheet2!$M10175,IF(Sheet2!$K10175=$B$2,Sheet2!$M10175,0))</f>
        <v>0</v>
      </c>
    </row>
    <row r="10176" spans="14:15" x14ac:dyDescent="0.25">
      <c r="N10176" s="38">
        <f>IF(AND(Sheet2!$K10176=$B$1,Sheet2!$L10176=1),Sheet2!$I10176+Sheet2!$M10176,IF(Sheet2!$K10176=$B$1,Sheet2!$M10176,0))</f>
        <v>0</v>
      </c>
      <c r="O10176" s="38">
        <f>IF(AND(Sheet2!$K10176=$B$2,Sheet2!$L10176=1),Sheet2!$J10176+Sheet2!$M10176,IF(Sheet2!$K10176=$B$2,Sheet2!$M10176,0))</f>
        <v>0</v>
      </c>
    </row>
    <row r="10177" spans="14:15" x14ac:dyDescent="0.25">
      <c r="N10177" s="38">
        <f>IF(AND(Sheet2!$K10177=$B$1,Sheet2!$L10177=1),Sheet2!$I10177+Sheet2!$M10177,IF(Sheet2!$K10177=$B$1,Sheet2!$M10177,0))</f>
        <v>0</v>
      </c>
      <c r="O10177" s="38">
        <f>IF(AND(Sheet2!$K10177=$B$2,Sheet2!$L10177=1),Sheet2!$J10177+Sheet2!$M10177,IF(Sheet2!$K10177=$B$2,Sheet2!$M10177,0))</f>
        <v>0</v>
      </c>
    </row>
    <row r="10178" spans="14:15" x14ac:dyDescent="0.25">
      <c r="N10178" s="38">
        <f>IF(AND(Sheet2!$K10178=$B$1,Sheet2!$L10178=1),Sheet2!$I10178+Sheet2!$M10178,IF(Sheet2!$K10178=$B$1,Sheet2!$M10178,0))</f>
        <v>0</v>
      </c>
      <c r="O10178" s="38">
        <f>IF(AND(Sheet2!$K10178=$B$2,Sheet2!$L10178=1),Sheet2!$J10178+Sheet2!$M10178,IF(Sheet2!$K10178=$B$2,Sheet2!$M10178,0))</f>
        <v>0</v>
      </c>
    </row>
    <row r="10179" spans="14:15" x14ac:dyDescent="0.25">
      <c r="N10179" s="38">
        <f>IF(AND(Sheet2!$K10179=$B$1,Sheet2!$L10179=1),Sheet2!$I10179+Sheet2!$M10179,IF(Sheet2!$K10179=$B$1,Sheet2!$M10179,0))</f>
        <v>0</v>
      </c>
      <c r="O10179" s="38">
        <f>IF(AND(Sheet2!$K10179=$B$2,Sheet2!$L10179=1),Sheet2!$J10179+Sheet2!$M10179,IF(Sheet2!$K10179=$B$2,Sheet2!$M10179,0))</f>
        <v>0</v>
      </c>
    </row>
    <row r="10180" spans="14:15" x14ac:dyDescent="0.25">
      <c r="N10180" s="38">
        <f>IF(AND(Sheet2!$K10180=$B$1,Sheet2!$L10180=1),Sheet2!$I10180+Sheet2!$M10180,IF(Sheet2!$K10180=$B$1,Sheet2!$M10180,0))</f>
        <v>0</v>
      </c>
      <c r="O10180" s="38">
        <f>IF(AND(Sheet2!$K10180=$B$2,Sheet2!$L10180=1),Sheet2!$J10180+Sheet2!$M10180,IF(Sheet2!$K10180=$B$2,Sheet2!$M10180,0))</f>
        <v>0</v>
      </c>
    </row>
    <row r="10181" spans="14:15" x14ac:dyDescent="0.25">
      <c r="N10181" s="38">
        <f>IF(AND(Sheet2!$K10181=$B$1,Sheet2!$L10181=1),Sheet2!$I10181+Sheet2!$M10181,IF(Sheet2!$K10181=$B$1,Sheet2!$M10181,0))</f>
        <v>0</v>
      </c>
      <c r="O10181" s="38">
        <f>IF(AND(Sheet2!$K10181=$B$2,Sheet2!$L10181=1),Sheet2!$J10181+Sheet2!$M10181,IF(Sheet2!$K10181=$B$2,Sheet2!$M10181,0))</f>
        <v>0</v>
      </c>
    </row>
    <row r="10182" spans="14:15" x14ac:dyDescent="0.25">
      <c r="N10182" s="38">
        <f>IF(AND(Sheet2!$K10182=$B$1,Sheet2!$L10182=1),Sheet2!$I10182+Sheet2!$M10182,IF(Sheet2!$K10182=$B$1,Sheet2!$M10182,0))</f>
        <v>0</v>
      </c>
      <c r="O10182" s="38">
        <f>IF(AND(Sheet2!$K10182=$B$2,Sheet2!$L10182=1),Sheet2!$J10182+Sheet2!$M10182,IF(Sheet2!$K10182=$B$2,Sheet2!$M10182,0))</f>
        <v>0</v>
      </c>
    </row>
    <row r="10183" spans="14:15" x14ac:dyDescent="0.25">
      <c r="N10183" s="38">
        <f>IF(AND(Sheet2!$K10183=$B$1,Sheet2!$L10183=1),Sheet2!$I10183+Sheet2!$M10183,IF(Sheet2!$K10183=$B$1,Sheet2!$M10183,0))</f>
        <v>0</v>
      </c>
      <c r="O10183" s="38">
        <f>IF(AND(Sheet2!$K10183=$B$2,Sheet2!$L10183=1),Sheet2!$J10183+Sheet2!$M10183,IF(Sheet2!$K10183=$B$2,Sheet2!$M10183,0))</f>
        <v>0</v>
      </c>
    </row>
    <row r="10184" spans="14:15" x14ac:dyDescent="0.25">
      <c r="N10184" s="38">
        <f>IF(AND(Sheet2!$K10184=$B$1,Sheet2!$L10184=1),Sheet2!$I10184+Sheet2!$M10184,IF(Sheet2!$K10184=$B$1,Sheet2!$M10184,0))</f>
        <v>0</v>
      </c>
      <c r="O10184" s="38">
        <f>IF(AND(Sheet2!$K10184=$B$2,Sheet2!$L10184=1),Sheet2!$J10184+Sheet2!$M10184,IF(Sheet2!$K10184=$B$2,Sheet2!$M10184,0))</f>
        <v>0</v>
      </c>
    </row>
    <row r="10185" spans="14:15" x14ac:dyDescent="0.25">
      <c r="N10185" s="38">
        <f>IF(AND(Sheet2!$K10185=$B$1,Sheet2!$L10185=1),Sheet2!$I10185+Sheet2!$M10185,IF(Sheet2!$K10185=$B$1,Sheet2!$M10185,0))</f>
        <v>0</v>
      </c>
      <c r="O10185" s="38">
        <f>IF(AND(Sheet2!$K10185=$B$2,Sheet2!$L10185=1),Sheet2!$J10185+Sheet2!$M10185,IF(Sheet2!$K10185=$B$2,Sheet2!$M10185,0))</f>
        <v>0</v>
      </c>
    </row>
    <row r="10186" spans="14:15" x14ac:dyDescent="0.25">
      <c r="N10186" s="38">
        <f>IF(AND(Sheet2!$K10186=$B$1,Sheet2!$L10186=1),Sheet2!$I10186+Sheet2!$M10186,IF(Sheet2!$K10186=$B$1,Sheet2!$M10186,0))</f>
        <v>0</v>
      </c>
      <c r="O10186" s="38">
        <f>IF(AND(Sheet2!$K10186=$B$2,Sheet2!$L10186=1),Sheet2!$J10186+Sheet2!$M10186,IF(Sheet2!$K10186=$B$2,Sheet2!$M10186,0))</f>
        <v>0</v>
      </c>
    </row>
    <row r="10187" spans="14:15" x14ac:dyDescent="0.25">
      <c r="N10187" s="38">
        <f>IF(AND(Sheet2!$K10187=$B$1,Sheet2!$L10187=1),Sheet2!$I10187+Sheet2!$M10187,IF(Sheet2!$K10187=$B$1,Sheet2!$M10187,0))</f>
        <v>0</v>
      </c>
      <c r="O10187" s="38">
        <f>IF(AND(Sheet2!$K10187=$B$2,Sheet2!$L10187=1),Sheet2!$J10187+Sheet2!$M10187,IF(Sheet2!$K10187=$B$2,Sheet2!$M10187,0))</f>
        <v>0</v>
      </c>
    </row>
    <row r="10188" spans="14:15" x14ac:dyDescent="0.25">
      <c r="N10188" s="38">
        <f>IF(AND(Sheet2!$K10188=$B$1,Sheet2!$L10188=1),Sheet2!$I10188+Sheet2!$M10188,IF(Sheet2!$K10188=$B$1,Sheet2!$M10188,0))</f>
        <v>0</v>
      </c>
      <c r="O10188" s="38">
        <f>IF(AND(Sheet2!$K10188=$B$2,Sheet2!$L10188=1),Sheet2!$J10188+Sheet2!$M10188,IF(Sheet2!$K10188=$B$2,Sheet2!$M10188,0))</f>
        <v>0</v>
      </c>
    </row>
    <row r="10189" spans="14:15" x14ac:dyDescent="0.25">
      <c r="N10189" s="38">
        <f>IF(AND(Sheet2!$K10189=$B$1,Sheet2!$L10189=1),Sheet2!$I10189+Sheet2!$M10189,IF(Sheet2!$K10189=$B$1,Sheet2!$M10189,0))</f>
        <v>0</v>
      </c>
      <c r="O10189" s="38">
        <f>IF(AND(Sheet2!$K10189=$B$2,Sheet2!$L10189=1),Sheet2!$J10189+Sheet2!$M10189,IF(Sheet2!$K10189=$B$2,Sheet2!$M10189,0))</f>
        <v>0</v>
      </c>
    </row>
    <row r="10190" spans="14:15" x14ac:dyDescent="0.25">
      <c r="N10190" s="38">
        <f>IF(AND(Sheet2!$K10190=$B$1,Sheet2!$L10190=1),Sheet2!$I10190+Sheet2!$M10190,IF(Sheet2!$K10190=$B$1,Sheet2!$M10190,0))</f>
        <v>0</v>
      </c>
      <c r="O10190" s="38">
        <f>IF(AND(Sheet2!$K10190=$B$2,Sheet2!$L10190=1),Sheet2!$J10190+Sheet2!$M10190,IF(Sheet2!$K10190=$B$2,Sheet2!$M10190,0))</f>
        <v>0</v>
      </c>
    </row>
    <row r="10191" spans="14:15" x14ac:dyDescent="0.25">
      <c r="N10191" s="38">
        <f>IF(AND(Sheet2!$K10191=$B$1,Sheet2!$L10191=1),Sheet2!$I10191+Sheet2!$M10191,IF(Sheet2!$K10191=$B$1,Sheet2!$M10191,0))</f>
        <v>0</v>
      </c>
      <c r="O10191" s="38">
        <f>IF(AND(Sheet2!$K10191=$B$2,Sheet2!$L10191=1),Sheet2!$J10191+Sheet2!$M10191,IF(Sheet2!$K10191=$B$2,Sheet2!$M10191,0))</f>
        <v>0</v>
      </c>
    </row>
    <row r="10192" spans="14:15" x14ac:dyDescent="0.25">
      <c r="N10192" s="38">
        <f>IF(AND(Sheet2!$K10192=$B$1,Sheet2!$L10192=1),Sheet2!$I10192+Sheet2!$M10192,IF(Sheet2!$K10192=$B$1,Sheet2!$M10192,0))</f>
        <v>0</v>
      </c>
      <c r="O10192" s="38">
        <f>IF(AND(Sheet2!$K10192=$B$2,Sheet2!$L10192=1),Sheet2!$J10192+Sheet2!$M10192,IF(Sheet2!$K10192=$B$2,Sheet2!$M10192,0))</f>
        <v>0</v>
      </c>
    </row>
    <row r="10193" spans="14:15" x14ac:dyDescent="0.25">
      <c r="N10193" s="38">
        <f>IF(AND(Sheet2!$K10193=$B$1,Sheet2!$L10193=1),Sheet2!$I10193+Sheet2!$M10193,IF(Sheet2!$K10193=$B$1,Sheet2!$M10193,0))</f>
        <v>0</v>
      </c>
      <c r="O10193" s="38">
        <f>IF(AND(Sheet2!$K10193=$B$2,Sheet2!$L10193=1),Sheet2!$J10193+Sheet2!$M10193,IF(Sheet2!$K10193=$B$2,Sheet2!$M10193,0))</f>
        <v>0</v>
      </c>
    </row>
    <row r="10194" spans="14:15" x14ac:dyDescent="0.25">
      <c r="N10194" s="38">
        <f>IF(AND(Sheet2!$K10194=$B$1,Sheet2!$L10194=1),Sheet2!$I10194+Sheet2!$M10194,IF(Sheet2!$K10194=$B$1,Sheet2!$M10194,0))</f>
        <v>0</v>
      </c>
      <c r="O10194" s="38">
        <f>IF(AND(Sheet2!$K10194=$B$2,Sheet2!$L10194=1),Sheet2!$J10194+Sheet2!$M10194,IF(Sheet2!$K10194=$B$2,Sheet2!$M10194,0))</f>
        <v>0</v>
      </c>
    </row>
    <row r="10195" spans="14:15" x14ac:dyDescent="0.25">
      <c r="N10195" s="38">
        <f>IF(AND(Sheet2!$K10195=$B$1,Sheet2!$L10195=1),Sheet2!$I10195+Sheet2!$M10195,IF(Sheet2!$K10195=$B$1,Sheet2!$M10195,0))</f>
        <v>0</v>
      </c>
      <c r="O10195" s="38">
        <f>IF(AND(Sheet2!$K10195=$B$2,Sheet2!$L10195=1),Sheet2!$J10195+Sheet2!$M10195,IF(Sheet2!$K10195=$B$2,Sheet2!$M10195,0))</f>
        <v>0</v>
      </c>
    </row>
    <row r="10196" spans="14:15" x14ac:dyDescent="0.25">
      <c r="N10196" s="38">
        <f>IF(AND(Sheet2!$K10196=$B$1,Sheet2!$L10196=1),Sheet2!$I10196+Sheet2!$M10196,IF(Sheet2!$K10196=$B$1,Sheet2!$M10196,0))</f>
        <v>0</v>
      </c>
      <c r="O10196" s="38">
        <f>IF(AND(Sheet2!$K10196=$B$2,Sheet2!$L10196=1),Sheet2!$J10196+Sheet2!$M10196,IF(Sheet2!$K10196=$B$2,Sheet2!$M10196,0))</f>
        <v>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Report</vt:lpstr>
      <vt:lpstr>Leases</vt:lpstr>
      <vt:lpstr>Bank Loans</vt:lpstr>
      <vt:lpstr>Colin</vt:lpstr>
      <vt:lpstr>Assets</vt:lpstr>
      <vt:lpstr>Sheet2</vt:lpstr>
      <vt:lpstr>Assets!Print_Area</vt:lpstr>
      <vt:lpstr>'Bank Loans'!Print_Area</vt:lpstr>
      <vt:lpstr>Leases!Print_Area</vt:lpstr>
      <vt:lpstr>Report!Print_Area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2021-06-17T01:58:08Z</cp:lastPrinted>
  <dcterms:created xsi:type="dcterms:W3CDTF">2016-09-20T03:23:56Z</dcterms:created>
  <dcterms:modified xsi:type="dcterms:W3CDTF">2021-06-17T04:45:54Z</dcterms:modified>
</cp:coreProperties>
</file>